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Default Extension="gif" ContentType="image/gif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jpeg" ContentType="image/jpe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60" windowWidth="16350" windowHeight="12690"/>
  </bookViews>
  <sheets>
    <sheet name="Obsah" sheetId="18" r:id="rId1"/>
    <sheet name="Deník" sheetId="2" r:id="rId2"/>
    <sheet name="Statistika" sheetId="5" r:id="rId3"/>
    <sheet name="MAE -" sheetId="9" r:id="rId4"/>
    <sheet name="MFE +" sheetId="10" r:id="rId5"/>
    <sheet name="Graf" sheetId="3" r:id="rId6"/>
    <sheet name="Equity" sheetId="4" r:id="rId7"/>
    <sheet name="Plán- DSR" sheetId="17" r:id="rId8"/>
    <sheet name="Plán- PA" sheetId="13" r:id="rId9"/>
    <sheet name="Plán- Scalp" sheetId="15" r:id="rId10"/>
    <sheet name="Plán- NFP" sheetId="14" r:id="rId11"/>
    <sheet name="Měsíční shrnutí" sheetId="1" r:id="rId12"/>
    <sheet name="Help-list" sheetId="7" r:id="rId13"/>
    <sheet name="MAE-MFE - vyhledat" sheetId="12" r:id="rId14"/>
    <sheet name="Pomůcky" sheetId="19" r:id="rId15"/>
    <sheet name="Hypotézy" sheetId="20" r:id="rId16"/>
    <sheet name="Úkoly" sheetId="21" r:id="rId17"/>
    <sheet name="MM" sheetId="22" r:id="rId18"/>
    <sheet name="EURUSD" sheetId="23" r:id="rId19"/>
    <sheet name="GBPUSD" sheetId="24" r:id="rId20"/>
    <sheet name="USDJPY" sheetId="25" r:id="rId21"/>
    <sheet name="EURJPY" sheetId="26" r:id="rId22"/>
    <sheet name="S&amp;P500" sheetId="27" r:id="rId23"/>
    <sheet name="DAX30" sheetId="28" r:id="rId24"/>
    <sheet name="GOLD" sheetId="29" r:id="rId25"/>
    <sheet name="WEB" sheetId="30" r:id="rId26"/>
    <sheet name="Paterny" sheetId="31" r:id="rId27"/>
    <sheet name="Harmonické r." sheetId="32" r:id="rId28"/>
    <sheet name="Návody" sheetId="33" r:id="rId29"/>
    <sheet name="Market zones" sheetId="34" r:id="rId30"/>
    <sheet name="Hypotéza" sheetId="35" r:id="rId31"/>
    <sheet name="Poznámky" sheetId="36" r:id="rId32"/>
  </sheets>
  <externalReferences>
    <externalReference r:id="rId33"/>
    <externalReference r:id="rId34"/>
  </externalReferences>
  <definedNames>
    <definedName name="_xlnm._FilterDatabase" localSheetId="1" hidden="1">Deník!$B$1:$B$4322</definedName>
    <definedName name="_xlnm._FilterDatabase" localSheetId="15" hidden="1">Hypotézy!$C$1:$C$41</definedName>
    <definedName name="_xlnm._FilterDatabase" localSheetId="11" hidden="1">'Měsíční shrnutí'!#REF!</definedName>
  </definedNames>
  <calcPr calcId="124519" iterateDelta="1E-4"/>
</workbook>
</file>

<file path=xl/calcChain.xml><?xml version="1.0" encoding="utf-8"?>
<calcChain xmlns="http://schemas.openxmlformats.org/spreadsheetml/2006/main">
  <c r="G43" i="2"/>
  <c r="G44"/>
  <c r="G45"/>
  <c r="G46"/>
  <c r="G47"/>
  <c r="N47"/>
  <c r="P47"/>
  <c r="R47"/>
  <c r="T47"/>
  <c r="V47"/>
  <c r="G26"/>
  <c r="G27"/>
  <c r="G28"/>
  <c r="G29"/>
  <c r="G30"/>
  <c r="G31"/>
  <c r="G32"/>
  <c r="G33"/>
  <c r="G34"/>
  <c r="G35"/>
  <c r="G36"/>
  <c r="G37"/>
  <c r="G38"/>
  <c r="G39"/>
  <c r="G40"/>
  <c r="G41"/>
  <c r="G42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25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Q47" l="1"/>
  <c r="ID6" i="7"/>
  <c r="IE6"/>
  <c r="ID7"/>
  <c r="IE7"/>
  <c r="ID8"/>
  <c r="IE8"/>
  <c r="ID9"/>
  <c r="IE9"/>
  <c r="ID10"/>
  <c r="IE10"/>
  <c r="ID11"/>
  <c r="IE11"/>
  <c r="ID12"/>
  <c r="IE12"/>
  <c r="ID13"/>
  <c r="IE13"/>
  <c r="ID14"/>
  <c r="IE14"/>
  <c r="ID15"/>
  <c r="IE15"/>
  <c r="ID16"/>
  <c r="IE16"/>
  <c r="ID17"/>
  <c r="IE17"/>
  <c r="ID18"/>
  <c r="IE18"/>
  <c r="ID19"/>
  <c r="IE19"/>
  <c r="ID20"/>
  <c r="IE20"/>
  <c r="ID21"/>
  <c r="IE21"/>
  <c r="ID22"/>
  <c r="IE22"/>
  <c r="ID23"/>
  <c r="IE23"/>
  <c r="ID24"/>
  <c r="IE24"/>
  <c r="ID25"/>
  <c r="IE25"/>
  <c r="ID26"/>
  <c r="IE26"/>
  <c r="ID27"/>
  <c r="IE27"/>
  <c r="ID28"/>
  <c r="IE28"/>
  <c r="ID29"/>
  <c r="IE29"/>
  <c r="ID30"/>
  <c r="IE30"/>
  <c r="ID31"/>
  <c r="IE31"/>
  <c r="ID32"/>
  <c r="IE32"/>
  <c r="ID33"/>
  <c r="IE33"/>
  <c r="ID34"/>
  <c r="IE34"/>
  <c r="ID35"/>
  <c r="IE35"/>
  <c r="ID36"/>
  <c r="IE36"/>
  <c r="ID37"/>
  <c r="IE37"/>
  <c r="ID38"/>
  <c r="IE38"/>
  <c r="ID39"/>
  <c r="IE39"/>
  <c r="ID40"/>
  <c r="IE40"/>
  <c r="ID41"/>
  <c r="IE41"/>
  <c r="ID42"/>
  <c r="IE42"/>
  <c r="ID43"/>
  <c r="IE43"/>
  <c r="ID44"/>
  <c r="IE44"/>
  <c r="ID45"/>
  <c r="IE45"/>
  <c r="ID46"/>
  <c r="IE46"/>
  <c r="ID47"/>
  <c r="IE47"/>
  <c r="ID48"/>
  <c r="IE48"/>
  <c r="ID49"/>
  <c r="IE49"/>
  <c r="ID50"/>
  <c r="IE50"/>
  <c r="ID51"/>
  <c r="IE51"/>
  <c r="ID52"/>
  <c r="IE52"/>
  <c r="ID53"/>
  <c r="IE53"/>
  <c r="ID54"/>
  <c r="IE54"/>
  <c r="ID55"/>
  <c r="IE55"/>
  <c r="ID56"/>
  <c r="IE56"/>
  <c r="ID57"/>
  <c r="IE57"/>
  <c r="ID58"/>
  <c r="IE58"/>
  <c r="ID59"/>
  <c r="IE59"/>
  <c r="ID60"/>
  <c r="IE60"/>
  <c r="ID61"/>
  <c r="IE61"/>
  <c r="ID62"/>
  <c r="IE62"/>
  <c r="ID63"/>
  <c r="IE63"/>
  <c r="ID64"/>
  <c r="IE64"/>
  <c r="ID65"/>
  <c r="IE65"/>
  <c r="ID66"/>
  <c r="IE66"/>
  <c r="ID67"/>
  <c r="IE67"/>
  <c r="ID68"/>
  <c r="IE68"/>
  <c r="ID69"/>
  <c r="IE69"/>
  <c r="ID70"/>
  <c r="IE70"/>
  <c r="ID71"/>
  <c r="IE71"/>
  <c r="ID72"/>
  <c r="IE72"/>
  <c r="ID73"/>
  <c r="IE73"/>
  <c r="ID74"/>
  <c r="IE74"/>
  <c r="ID75"/>
  <c r="IE75"/>
  <c r="ID76"/>
  <c r="IE76"/>
  <c r="ID77"/>
  <c r="IE77"/>
  <c r="ID78"/>
  <c r="IE78"/>
  <c r="ID79"/>
  <c r="IE79"/>
  <c r="ID80"/>
  <c r="IE80"/>
  <c r="ID81"/>
  <c r="IE81"/>
  <c r="ID82"/>
  <c r="IE82"/>
  <c r="ID83"/>
  <c r="IE83"/>
  <c r="ID84"/>
  <c r="IE84"/>
  <c r="ID85"/>
  <c r="IE85"/>
  <c r="ID86"/>
  <c r="IE86"/>
  <c r="ID87"/>
  <c r="IE87"/>
  <c r="ID88"/>
  <c r="IE88"/>
  <c r="ID89"/>
  <c r="IE89"/>
  <c r="ID90"/>
  <c r="IE90"/>
  <c r="ID91"/>
  <c r="IE91"/>
  <c r="ID92"/>
  <c r="IE92"/>
  <c r="ID93"/>
  <c r="IE93"/>
  <c r="ID94"/>
  <c r="IE94"/>
  <c r="ID95"/>
  <c r="IE95"/>
  <c r="ID96"/>
  <c r="IE96"/>
  <c r="ID97"/>
  <c r="IE97"/>
  <c r="ID98"/>
  <c r="IE98"/>
  <c r="ID99"/>
  <c r="IE99"/>
  <c r="ID100"/>
  <c r="IE100"/>
  <c r="ID101"/>
  <c r="IE101"/>
  <c r="ID102"/>
  <c r="IE102"/>
  <c r="ID103"/>
  <c r="IE103"/>
  <c r="ID104"/>
  <c r="IE104"/>
  <c r="ID105"/>
  <c r="IE105"/>
  <c r="ID106"/>
  <c r="IE106"/>
  <c r="ID107"/>
  <c r="IE107"/>
  <c r="ID108"/>
  <c r="IE108"/>
  <c r="ID109"/>
  <c r="IE109"/>
  <c r="ID110"/>
  <c r="IE110"/>
  <c r="ID111"/>
  <c r="IE111"/>
  <c r="ID112"/>
  <c r="IE112"/>
  <c r="ID113"/>
  <c r="IE113"/>
  <c r="ID114"/>
  <c r="IE114"/>
  <c r="ID115"/>
  <c r="IE115"/>
  <c r="ID116"/>
  <c r="IE116"/>
  <c r="ID117"/>
  <c r="IE117"/>
  <c r="ID118"/>
  <c r="IE118"/>
  <c r="ID119"/>
  <c r="IE119"/>
  <c r="ID120"/>
  <c r="IE120"/>
  <c r="ID121"/>
  <c r="IE121"/>
  <c r="ID122"/>
  <c r="IE122"/>
  <c r="ID123"/>
  <c r="IE123"/>
  <c r="ID124"/>
  <c r="IE124"/>
  <c r="ID125"/>
  <c r="IE125"/>
  <c r="ID126"/>
  <c r="IE126"/>
  <c r="ID127"/>
  <c r="IE127"/>
  <c r="ID128"/>
  <c r="IE128"/>
  <c r="ID129"/>
  <c r="IE129"/>
  <c r="ID130"/>
  <c r="IE130"/>
  <c r="ID131"/>
  <c r="IE131"/>
  <c r="ID132"/>
  <c r="IE132"/>
  <c r="ID133"/>
  <c r="IE133"/>
  <c r="ID134"/>
  <c r="IE134"/>
  <c r="ID135"/>
  <c r="IE135"/>
  <c r="ID136"/>
  <c r="IE136"/>
  <c r="ID137"/>
  <c r="IE137"/>
  <c r="ID138"/>
  <c r="IE138"/>
  <c r="ID139"/>
  <c r="IE139"/>
  <c r="ID140"/>
  <c r="IE140"/>
  <c r="ID141"/>
  <c r="IE141"/>
  <c r="ID142"/>
  <c r="IE142"/>
  <c r="ID143"/>
  <c r="IE143"/>
  <c r="ID144"/>
  <c r="IE144"/>
  <c r="ID145"/>
  <c r="IE145"/>
  <c r="ID146"/>
  <c r="IE146"/>
  <c r="ID147"/>
  <c r="IE147"/>
  <c r="ID148"/>
  <c r="IE148"/>
  <c r="ID149"/>
  <c r="IE149"/>
  <c r="ID150"/>
  <c r="IE150"/>
  <c r="ID151"/>
  <c r="IE151"/>
  <c r="ID152"/>
  <c r="IE152"/>
  <c r="ID153"/>
  <c r="IE153"/>
  <c r="ID154"/>
  <c r="IE154"/>
  <c r="ID155"/>
  <c r="IE155"/>
  <c r="ID156"/>
  <c r="IE156"/>
  <c r="ID157"/>
  <c r="IE157"/>
  <c r="ID158"/>
  <c r="IE158"/>
  <c r="ID159"/>
  <c r="IE159"/>
  <c r="ID160"/>
  <c r="IE160"/>
  <c r="ID161"/>
  <c r="IE161"/>
  <c r="ID162"/>
  <c r="IE162"/>
  <c r="ID163"/>
  <c r="IE163"/>
  <c r="ID164"/>
  <c r="IE164"/>
  <c r="ID165"/>
  <c r="IE165"/>
  <c r="ID166"/>
  <c r="IE166"/>
  <c r="ID167"/>
  <c r="IE167"/>
  <c r="ID168"/>
  <c r="IE168"/>
  <c r="ID169"/>
  <c r="IE169"/>
  <c r="ID170"/>
  <c r="IE170"/>
  <c r="ID171"/>
  <c r="IE171"/>
  <c r="ID172"/>
  <c r="IE172"/>
  <c r="ID173"/>
  <c r="IE173"/>
  <c r="ID174"/>
  <c r="IE174"/>
  <c r="ID175"/>
  <c r="IE175"/>
  <c r="ID176"/>
  <c r="IE176"/>
  <c r="ID177"/>
  <c r="IE177"/>
  <c r="ID178"/>
  <c r="IE178"/>
  <c r="ID179"/>
  <c r="IE179"/>
  <c r="ID180"/>
  <c r="IE180"/>
  <c r="ID181"/>
  <c r="IE181"/>
  <c r="ID182"/>
  <c r="IE182"/>
  <c r="ID183"/>
  <c r="IE183"/>
  <c r="ID184"/>
  <c r="IE184"/>
  <c r="ID185"/>
  <c r="IE185"/>
  <c r="ID186"/>
  <c r="IE186"/>
  <c r="ID187"/>
  <c r="IE187"/>
  <c r="ID188"/>
  <c r="IE188"/>
  <c r="ID189"/>
  <c r="IE189"/>
  <c r="ID190"/>
  <c r="IE190"/>
  <c r="ID191"/>
  <c r="IE191"/>
  <c r="ID192"/>
  <c r="IE192"/>
  <c r="ID193"/>
  <c r="IE193"/>
  <c r="ID194"/>
  <c r="IE194"/>
  <c r="ID195"/>
  <c r="IE195"/>
  <c r="ID196"/>
  <c r="IE196"/>
  <c r="ID197"/>
  <c r="IE197"/>
  <c r="ID198"/>
  <c r="IE198"/>
  <c r="ID199"/>
  <c r="IE199"/>
  <c r="ID200"/>
  <c r="IE200"/>
  <c r="ID201"/>
  <c r="IE201"/>
  <c r="ID202"/>
  <c r="IE202"/>
  <c r="ID203"/>
  <c r="IE203"/>
  <c r="ID204"/>
  <c r="IE204"/>
  <c r="ID205"/>
  <c r="IE205"/>
  <c r="ID206"/>
  <c r="IE206"/>
  <c r="ID207"/>
  <c r="IE207"/>
  <c r="ID208"/>
  <c r="IE208"/>
  <c r="ID209"/>
  <c r="IE209"/>
  <c r="ID210"/>
  <c r="IE210"/>
  <c r="ID211"/>
  <c r="IE211"/>
  <c r="ID212"/>
  <c r="IE212"/>
  <c r="ID213"/>
  <c r="IE213"/>
  <c r="ID214"/>
  <c r="IE214"/>
  <c r="ID215"/>
  <c r="IE215"/>
  <c r="ID216"/>
  <c r="IE216"/>
  <c r="ID217"/>
  <c r="IE217"/>
  <c r="ID218"/>
  <c r="IE218"/>
  <c r="ID219"/>
  <c r="IE219"/>
  <c r="ID220"/>
  <c r="IE220"/>
  <c r="ID221"/>
  <c r="IE221"/>
  <c r="ID222"/>
  <c r="IE222"/>
  <c r="ID223"/>
  <c r="IE223"/>
  <c r="ID224"/>
  <c r="IE224"/>
  <c r="ID225"/>
  <c r="IE225"/>
  <c r="ID226"/>
  <c r="IE226"/>
  <c r="ID227"/>
  <c r="IE227"/>
  <c r="ID228"/>
  <c r="IE228"/>
  <c r="ID229"/>
  <c r="IE229"/>
  <c r="ID230"/>
  <c r="IE230"/>
  <c r="ID231"/>
  <c r="IE231"/>
  <c r="ID232"/>
  <c r="IE232"/>
  <c r="ID233"/>
  <c r="IE233"/>
  <c r="ID234"/>
  <c r="IE234"/>
  <c r="ID235"/>
  <c r="IE235"/>
  <c r="ID236"/>
  <c r="IE236"/>
  <c r="ID237"/>
  <c r="IE237"/>
  <c r="ID238"/>
  <c r="IE238"/>
  <c r="ID239"/>
  <c r="IE239"/>
  <c r="ID240"/>
  <c r="IE240"/>
  <c r="ID241"/>
  <c r="IE241"/>
  <c r="ID242"/>
  <c r="IE242"/>
  <c r="ID243"/>
  <c r="IE243"/>
  <c r="ID244"/>
  <c r="IE244"/>
  <c r="ID245"/>
  <c r="IE245"/>
  <c r="ID246"/>
  <c r="IE246"/>
  <c r="ID247"/>
  <c r="IE247"/>
  <c r="ID248"/>
  <c r="IE248"/>
  <c r="ID249"/>
  <c r="IE249"/>
  <c r="ID250"/>
  <c r="IE250"/>
  <c r="ID251"/>
  <c r="IE251"/>
  <c r="ID252"/>
  <c r="IE252"/>
  <c r="ID253"/>
  <c r="IE253"/>
  <c r="ID254"/>
  <c r="IE254"/>
  <c r="ID255"/>
  <c r="IE255"/>
  <c r="ID256"/>
  <c r="IE256"/>
  <c r="ID257"/>
  <c r="IE257"/>
  <c r="ID258"/>
  <c r="IE258"/>
  <c r="ID259"/>
  <c r="IE259"/>
  <c r="ID260"/>
  <c r="IE260"/>
  <c r="ID261"/>
  <c r="IE261"/>
  <c r="ID262"/>
  <c r="IE262"/>
  <c r="ID263"/>
  <c r="IE263"/>
  <c r="ID264"/>
  <c r="IE264"/>
  <c r="ID265"/>
  <c r="IE265"/>
  <c r="ID266"/>
  <c r="IE266"/>
  <c r="ID267"/>
  <c r="IE267"/>
  <c r="ID268"/>
  <c r="IE268"/>
  <c r="ID269"/>
  <c r="IE269"/>
  <c r="ID270"/>
  <c r="IE270"/>
  <c r="ID271"/>
  <c r="IE271"/>
  <c r="ID272"/>
  <c r="IE272"/>
  <c r="ID273"/>
  <c r="IE273"/>
  <c r="ID274"/>
  <c r="IE274"/>
  <c r="ID275"/>
  <c r="IE275"/>
  <c r="ID276"/>
  <c r="IE276"/>
  <c r="ID277"/>
  <c r="IE277"/>
  <c r="ID278"/>
  <c r="IE278"/>
  <c r="ID279"/>
  <c r="IE279"/>
  <c r="ID280"/>
  <c r="IE280"/>
  <c r="ID281"/>
  <c r="IE281"/>
  <c r="ID282"/>
  <c r="IE282"/>
  <c r="ID283"/>
  <c r="IE283"/>
  <c r="ID284"/>
  <c r="IE284"/>
  <c r="ID285"/>
  <c r="IE285"/>
  <c r="ID286"/>
  <c r="IE286"/>
  <c r="ID287"/>
  <c r="IE287"/>
  <c r="ID288"/>
  <c r="IE288"/>
  <c r="ID289"/>
  <c r="IE289"/>
  <c r="ID290"/>
  <c r="IE290"/>
  <c r="ID291"/>
  <c r="IE291"/>
  <c r="ID292"/>
  <c r="IE292"/>
  <c r="ID293"/>
  <c r="IE293"/>
  <c r="ID294"/>
  <c r="IE294"/>
  <c r="ID295"/>
  <c r="IE295"/>
  <c r="ID296"/>
  <c r="IE296"/>
  <c r="ID297"/>
  <c r="IE297"/>
  <c r="ID298"/>
  <c r="IE298"/>
  <c r="ID299"/>
  <c r="IE299"/>
  <c r="ID300"/>
  <c r="IE300"/>
  <c r="ID301"/>
  <c r="IE301"/>
  <c r="ID302"/>
  <c r="IE302"/>
  <c r="ID303"/>
  <c r="IE303"/>
  <c r="ID304"/>
  <c r="IE304"/>
  <c r="ID305"/>
  <c r="IE305"/>
  <c r="ID306"/>
  <c r="IE306"/>
  <c r="ID307"/>
  <c r="IE307"/>
  <c r="ID308"/>
  <c r="IE308"/>
  <c r="ID309"/>
  <c r="IE309"/>
  <c r="ID310"/>
  <c r="IE310"/>
  <c r="ID311"/>
  <c r="IE311"/>
  <c r="ID312"/>
  <c r="IE312"/>
  <c r="ID313"/>
  <c r="IE313"/>
  <c r="ID314"/>
  <c r="IE314"/>
  <c r="ID315"/>
  <c r="IE315"/>
  <c r="ID316"/>
  <c r="IE316"/>
  <c r="ID317"/>
  <c r="IE317"/>
  <c r="ID318"/>
  <c r="IE318"/>
  <c r="ID319"/>
  <c r="IE319"/>
  <c r="ID320"/>
  <c r="IE320"/>
  <c r="ID321"/>
  <c r="IE321"/>
  <c r="ID322"/>
  <c r="IE322"/>
  <c r="ID323"/>
  <c r="IE323"/>
  <c r="ID324"/>
  <c r="IE324"/>
  <c r="ID325"/>
  <c r="IE325"/>
  <c r="ID326"/>
  <c r="IE326"/>
  <c r="ID327"/>
  <c r="IE327"/>
  <c r="ID328"/>
  <c r="IE328"/>
  <c r="ID329"/>
  <c r="IE329"/>
  <c r="ID330"/>
  <c r="IE330"/>
  <c r="ID331"/>
  <c r="IE331"/>
  <c r="ID332"/>
  <c r="IE332"/>
  <c r="ID333"/>
  <c r="IE333"/>
  <c r="ID334"/>
  <c r="IE334"/>
  <c r="ID335"/>
  <c r="IE335"/>
  <c r="ID336"/>
  <c r="IE336"/>
  <c r="ID337"/>
  <c r="IE337"/>
  <c r="ID338"/>
  <c r="IE338"/>
  <c r="ID339"/>
  <c r="IE339"/>
  <c r="ID340"/>
  <c r="IE340"/>
  <c r="ID341"/>
  <c r="IE341"/>
  <c r="ID342"/>
  <c r="IE342"/>
  <c r="ID343"/>
  <c r="IE343"/>
  <c r="ID344"/>
  <c r="IE344"/>
  <c r="ID345"/>
  <c r="IE345"/>
  <c r="ID346"/>
  <c r="IE346"/>
  <c r="ID347"/>
  <c r="IE347"/>
  <c r="ID348"/>
  <c r="IE348"/>
  <c r="ID349"/>
  <c r="IE349"/>
  <c r="ID350"/>
  <c r="IE350"/>
  <c r="ID351"/>
  <c r="IE351"/>
  <c r="ID352"/>
  <c r="IE352"/>
  <c r="ID353"/>
  <c r="IE353"/>
  <c r="ID354"/>
  <c r="IE354"/>
  <c r="ID355"/>
  <c r="IE355"/>
  <c r="ID356"/>
  <c r="IE356"/>
  <c r="ID357"/>
  <c r="IE357"/>
  <c r="ID358"/>
  <c r="IE358"/>
  <c r="ID359"/>
  <c r="IE359"/>
  <c r="ID360"/>
  <c r="IE360"/>
  <c r="ID361"/>
  <c r="IE361"/>
  <c r="ID362"/>
  <c r="IE362"/>
  <c r="ID363"/>
  <c r="IE363"/>
  <c r="ID364"/>
  <c r="IE364"/>
  <c r="ID365"/>
  <c r="IE365"/>
  <c r="ID366"/>
  <c r="IE366"/>
  <c r="ID367"/>
  <c r="IE367"/>
  <c r="ID368"/>
  <c r="IE368"/>
  <c r="ID369"/>
  <c r="IE369"/>
  <c r="ID370"/>
  <c r="IE370"/>
  <c r="ID371"/>
  <c r="IE371"/>
  <c r="ID372"/>
  <c r="IE372"/>
  <c r="ID373"/>
  <c r="IE373"/>
  <c r="ID374"/>
  <c r="IE374"/>
  <c r="ID375"/>
  <c r="IE375"/>
  <c r="ID376"/>
  <c r="IE376"/>
  <c r="ID377"/>
  <c r="IE377"/>
  <c r="ID378"/>
  <c r="IE378"/>
  <c r="ID379"/>
  <c r="IE379"/>
  <c r="ID380"/>
  <c r="IE380"/>
  <c r="ID381"/>
  <c r="IE381"/>
  <c r="ID382"/>
  <c r="IE382"/>
  <c r="ID383"/>
  <c r="IE383"/>
  <c r="ID384"/>
  <c r="IE384"/>
  <c r="ID385"/>
  <c r="IE385"/>
  <c r="ID386"/>
  <c r="IE386"/>
  <c r="ID387"/>
  <c r="IE387"/>
  <c r="ID388"/>
  <c r="IE388"/>
  <c r="ID389"/>
  <c r="IE389"/>
  <c r="ID390"/>
  <c r="IE390"/>
  <c r="ID391"/>
  <c r="IE391"/>
  <c r="ID392"/>
  <c r="IE392"/>
  <c r="ID393"/>
  <c r="IE393"/>
  <c r="ID394"/>
  <c r="IE394"/>
  <c r="ID395"/>
  <c r="IE395"/>
  <c r="ID396"/>
  <c r="IE396"/>
  <c r="ID397"/>
  <c r="IE397"/>
  <c r="ID398"/>
  <c r="IE398"/>
  <c r="ID399"/>
  <c r="IE399"/>
  <c r="ID400"/>
  <c r="IE400"/>
  <c r="ID401"/>
  <c r="IE401"/>
  <c r="ID402"/>
  <c r="IE402"/>
  <c r="ID403"/>
  <c r="IE403"/>
  <c r="ID404"/>
  <c r="IE404"/>
  <c r="ID405"/>
  <c r="IE405"/>
  <c r="ID406"/>
  <c r="IE406"/>
  <c r="ID407"/>
  <c r="IE407"/>
  <c r="ID408"/>
  <c r="IE408"/>
  <c r="ID409"/>
  <c r="IE409"/>
  <c r="ID410"/>
  <c r="IE410"/>
  <c r="ID411"/>
  <c r="IE411"/>
  <c r="ID412"/>
  <c r="IE412"/>
  <c r="ID413"/>
  <c r="IE413"/>
  <c r="ID414"/>
  <c r="IE414"/>
  <c r="ID415"/>
  <c r="IE415"/>
  <c r="ID416"/>
  <c r="IE416"/>
  <c r="ID417"/>
  <c r="IE417"/>
  <c r="ID418"/>
  <c r="IE418"/>
  <c r="ID419"/>
  <c r="IE419"/>
  <c r="ID420"/>
  <c r="IE420"/>
  <c r="ID421"/>
  <c r="IE421"/>
  <c r="ID422"/>
  <c r="IE422"/>
  <c r="ID423"/>
  <c r="IE423"/>
  <c r="ID424"/>
  <c r="IE424"/>
  <c r="ID425"/>
  <c r="IE425"/>
  <c r="ID426"/>
  <c r="IE426"/>
  <c r="ID427"/>
  <c r="IE427"/>
  <c r="ID428"/>
  <c r="IE428"/>
  <c r="ID429"/>
  <c r="IE429"/>
  <c r="ID430"/>
  <c r="IE430"/>
  <c r="ID431"/>
  <c r="IE431"/>
  <c r="ID432"/>
  <c r="IE432"/>
  <c r="ID433"/>
  <c r="IE433"/>
  <c r="ID434"/>
  <c r="IE434"/>
  <c r="ID435"/>
  <c r="IE435"/>
  <c r="ID436"/>
  <c r="IE436"/>
  <c r="ID437"/>
  <c r="IE437"/>
  <c r="ID438"/>
  <c r="IE438"/>
  <c r="ID439"/>
  <c r="IE439"/>
  <c r="ID440"/>
  <c r="IE440"/>
  <c r="ID441"/>
  <c r="IE441"/>
  <c r="ID442"/>
  <c r="IE442"/>
  <c r="ID443"/>
  <c r="IE443"/>
  <c r="ID444"/>
  <c r="IE444"/>
  <c r="ID445"/>
  <c r="IE445"/>
  <c r="ID446"/>
  <c r="IE446"/>
  <c r="ID447"/>
  <c r="IE447"/>
  <c r="ID448"/>
  <c r="IE448"/>
  <c r="ID449"/>
  <c r="IE449"/>
  <c r="ID450"/>
  <c r="IE450"/>
  <c r="ID451"/>
  <c r="IE451"/>
  <c r="ID452"/>
  <c r="IE452"/>
  <c r="ID453"/>
  <c r="IE453"/>
  <c r="ID454"/>
  <c r="IE454"/>
  <c r="ID455"/>
  <c r="IE455"/>
  <c r="ID456"/>
  <c r="IE456"/>
  <c r="ID457"/>
  <c r="IE457"/>
  <c r="ID458"/>
  <c r="IE458"/>
  <c r="ID459"/>
  <c r="IE459"/>
  <c r="ID460"/>
  <c r="IE460"/>
  <c r="ID461"/>
  <c r="IE461"/>
  <c r="ID462"/>
  <c r="IE462"/>
  <c r="ID463"/>
  <c r="IE463"/>
  <c r="ID464"/>
  <c r="IE464"/>
  <c r="ID465"/>
  <c r="IE465"/>
  <c r="ID466"/>
  <c r="IE466"/>
  <c r="ID467"/>
  <c r="IE467"/>
  <c r="ID468"/>
  <c r="IE468"/>
  <c r="ID469"/>
  <c r="IE469"/>
  <c r="ID470"/>
  <c r="IE470"/>
  <c r="ID471"/>
  <c r="IE471"/>
  <c r="ID472"/>
  <c r="IE472"/>
  <c r="ID473"/>
  <c r="IE473"/>
  <c r="ID474"/>
  <c r="IE474"/>
  <c r="ID475"/>
  <c r="IE475"/>
  <c r="ID476"/>
  <c r="IE476"/>
  <c r="ID477"/>
  <c r="IE477"/>
  <c r="ID478"/>
  <c r="IE478"/>
  <c r="ID479"/>
  <c r="IE479"/>
  <c r="ID480"/>
  <c r="IE480"/>
  <c r="ID481"/>
  <c r="IE481"/>
  <c r="ID482"/>
  <c r="IE482"/>
  <c r="ID483"/>
  <c r="IE483"/>
  <c r="ID484"/>
  <c r="IE484"/>
  <c r="ID485"/>
  <c r="IE485"/>
  <c r="ID486"/>
  <c r="IE486"/>
  <c r="ID487"/>
  <c r="IE487"/>
  <c r="ID488"/>
  <c r="IE488"/>
  <c r="ID489"/>
  <c r="IE489"/>
  <c r="ID490"/>
  <c r="IE490"/>
  <c r="ID491"/>
  <c r="IE491"/>
  <c r="ID492"/>
  <c r="IE492"/>
  <c r="ID493"/>
  <c r="IE493"/>
  <c r="ID494"/>
  <c r="IE494"/>
  <c r="ID495"/>
  <c r="IE495"/>
  <c r="ID496"/>
  <c r="IE496"/>
  <c r="ID497"/>
  <c r="IE497"/>
  <c r="ID498"/>
  <c r="IE498"/>
  <c r="ID499"/>
  <c r="IE499"/>
  <c r="ID500"/>
  <c r="IE500"/>
  <c r="ID501"/>
  <c r="IE501"/>
  <c r="ID502"/>
  <c r="IE502"/>
  <c r="ID503"/>
  <c r="IE503"/>
  <c r="ID504"/>
  <c r="IE504"/>
  <c r="ID505"/>
  <c r="IE505"/>
  <c r="ID506"/>
  <c r="IE506"/>
  <c r="ID507"/>
  <c r="IE507"/>
  <c r="ID508"/>
  <c r="IE508"/>
  <c r="ID509"/>
  <c r="IE509"/>
  <c r="ID510"/>
  <c r="IE510"/>
  <c r="ID511"/>
  <c r="IE511"/>
  <c r="ID512"/>
  <c r="IE512"/>
  <c r="ID513"/>
  <c r="IE513"/>
  <c r="ID514"/>
  <c r="IE514"/>
  <c r="ID515"/>
  <c r="IE515"/>
  <c r="ID516"/>
  <c r="IE516"/>
  <c r="ID517"/>
  <c r="IE517"/>
  <c r="ID518"/>
  <c r="IE518"/>
  <c r="ID519"/>
  <c r="IE519"/>
  <c r="ID520"/>
  <c r="IE520"/>
  <c r="ID521"/>
  <c r="IE521"/>
  <c r="ID522"/>
  <c r="IE522"/>
  <c r="ID523"/>
  <c r="IE523"/>
  <c r="ID524"/>
  <c r="IE524"/>
  <c r="ID525"/>
  <c r="IE525"/>
  <c r="ID526"/>
  <c r="IE526"/>
  <c r="ID527"/>
  <c r="IE527"/>
  <c r="ID528"/>
  <c r="IE528"/>
  <c r="ID529"/>
  <c r="IE529"/>
  <c r="ID530"/>
  <c r="IE530"/>
  <c r="ID531"/>
  <c r="IE531"/>
  <c r="ID532"/>
  <c r="IE532"/>
  <c r="ID533"/>
  <c r="IE533"/>
  <c r="ID534"/>
  <c r="IE534"/>
  <c r="ID535"/>
  <c r="IE535"/>
  <c r="ID536"/>
  <c r="IE536"/>
  <c r="ID537"/>
  <c r="IE537"/>
  <c r="ID538"/>
  <c r="IE538"/>
  <c r="ID539"/>
  <c r="IE539"/>
  <c r="ID540"/>
  <c r="IE540"/>
  <c r="ID541"/>
  <c r="IE541"/>
  <c r="ID542"/>
  <c r="IE542"/>
  <c r="ID543"/>
  <c r="IE543"/>
  <c r="ID544"/>
  <c r="IE544"/>
  <c r="ID545"/>
  <c r="IE545"/>
  <c r="ID546"/>
  <c r="IE546"/>
  <c r="ID547"/>
  <c r="IE547"/>
  <c r="ID548"/>
  <c r="IE548"/>
  <c r="ID549"/>
  <c r="IE549"/>
  <c r="ID550"/>
  <c r="IE550"/>
  <c r="ID551"/>
  <c r="IE551"/>
  <c r="ID552"/>
  <c r="IE552"/>
  <c r="ID553"/>
  <c r="IE553"/>
  <c r="ID554"/>
  <c r="IE554"/>
  <c r="ID555"/>
  <c r="IE555"/>
  <c r="ID556"/>
  <c r="IE556"/>
  <c r="ID557"/>
  <c r="IE557"/>
  <c r="ID558"/>
  <c r="IE558"/>
  <c r="ID559"/>
  <c r="IE559"/>
  <c r="ID560"/>
  <c r="IE560"/>
  <c r="ID561"/>
  <c r="IE561"/>
  <c r="ID562"/>
  <c r="IE562"/>
  <c r="ID563"/>
  <c r="IE563"/>
  <c r="ID564"/>
  <c r="IE564"/>
  <c r="ID565"/>
  <c r="IE565"/>
  <c r="ID566"/>
  <c r="IE566"/>
  <c r="ID567"/>
  <c r="IE567"/>
  <c r="ID568"/>
  <c r="IE568"/>
  <c r="ID569"/>
  <c r="IE569"/>
  <c r="ID570"/>
  <c r="IE570"/>
  <c r="ID571"/>
  <c r="IE571"/>
  <c r="ID572"/>
  <c r="IE572"/>
  <c r="ID573"/>
  <c r="IE573"/>
  <c r="ID574"/>
  <c r="IE574"/>
  <c r="ID575"/>
  <c r="IE575"/>
  <c r="ID576"/>
  <c r="IE576"/>
  <c r="ID577"/>
  <c r="IE577"/>
  <c r="ID578"/>
  <c r="IE578"/>
  <c r="ID579"/>
  <c r="IE579"/>
  <c r="ID580"/>
  <c r="IE580"/>
  <c r="ID581"/>
  <c r="IE581"/>
  <c r="ID582"/>
  <c r="IE582"/>
  <c r="ID583"/>
  <c r="IE583"/>
  <c r="ID584"/>
  <c r="IE584"/>
  <c r="ID585"/>
  <c r="IE585"/>
  <c r="ID586"/>
  <c r="IE586"/>
  <c r="ID587"/>
  <c r="IE587"/>
  <c r="ID588"/>
  <c r="IE588"/>
  <c r="ID589"/>
  <c r="IE589"/>
  <c r="ID590"/>
  <c r="IE590"/>
  <c r="ID591"/>
  <c r="IE591"/>
  <c r="ID592"/>
  <c r="IE592"/>
  <c r="ID593"/>
  <c r="IE593"/>
  <c r="ID594"/>
  <c r="IE594"/>
  <c r="ID595"/>
  <c r="IE595"/>
  <c r="ID596"/>
  <c r="IE596"/>
  <c r="ID597"/>
  <c r="IE597"/>
  <c r="ID598"/>
  <c r="IE598"/>
  <c r="ID599"/>
  <c r="IE599"/>
  <c r="ID600"/>
  <c r="IE600"/>
  <c r="ID601"/>
  <c r="IE601"/>
  <c r="ID602"/>
  <c r="IE602"/>
  <c r="ID603"/>
  <c r="IE603"/>
  <c r="ID604"/>
  <c r="IE604"/>
  <c r="ID605"/>
  <c r="IE605"/>
  <c r="ID606"/>
  <c r="IE606"/>
  <c r="ID607"/>
  <c r="IE607"/>
  <c r="ID608"/>
  <c r="IE608"/>
  <c r="ID609"/>
  <c r="IE609"/>
  <c r="ID610"/>
  <c r="IE610"/>
  <c r="ID5"/>
  <c r="IE5"/>
  <c r="O143" i="20"/>
  <c r="N143"/>
  <c r="O123"/>
  <c r="N123"/>
  <c r="O103"/>
  <c r="N103"/>
  <c r="O83"/>
  <c r="N83"/>
  <c r="O63"/>
  <c r="N63"/>
  <c r="O43"/>
  <c r="N43"/>
  <c r="O23"/>
  <c r="N23"/>
  <c r="O3"/>
  <c r="N3"/>
  <c r="IH10" i="7" l="1"/>
  <c r="IF10" s="1"/>
  <c r="IH9"/>
  <c r="IF9" s="1"/>
  <c r="IH6"/>
  <c r="IF6" s="1"/>
  <c r="IH17"/>
  <c r="IF17" s="1"/>
  <c r="IH8"/>
  <c r="IF8" s="1"/>
  <c r="IH16"/>
  <c r="IF16" s="1"/>
  <c r="IH7"/>
  <c r="IF7" s="1"/>
  <c r="IH15"/>
  <c r="IF15" s="1"/>
  <c r="IH14"/>
  <c r="IF14" s="1"/>
  <c r="IH5"/>
  <c r="IF5" s="1"/>
  <c r="IH13"/>
  <c r="IF13" s="1"/>
  <c r="IH4"/>
  <c r="IF4" s="1"/>
  <c r="IH12"/>
  <c r="IF12" s="1"/>
  <c r="IH11"/>
  <c r="IF11" s="1"/>
  <c r="G14" i="1"/>
  <c r="IF3" i="7" l="1"/>
  <c r="IG3" s="1"/>
  <c r="C8" i="1"/>
  <c r="C3"/>
  <c r="D24"/>
  <c r="D23"/>
  <c r="D22"/>
  <c r="D21"/>
  <c r="D18"/>
  <c r="D17"/>
  <c r="D16"/>
  <c r="D15"/>
  <c r="D14"/>
  <c r="V48" i="2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CN47" i="7"/>
  <c r="R48" i="2"/>
  <c r="AD48" i="7" s="1"/>
  <c r="R49" i="2"/>
  <c r="X49" i="7" s="1"/>
  <c r="R50" i="2"/>
  <c r="X50" i="7" s="1"/>
  <c r="R51" i="2"/>
  <c r="R52"/>
  <c r="X52" i="7" s="1"/>
  <c r="R53" i="2"/>
  <c r="X53" i="7" s="1"/>
  <c r="R54" i="2"/>
  <c r="X54" i="7" s="1"/>
  <c r="R55" i="2"/>
  <c r="AB55" i="7" s="1"/>
  <c r="R56" i="2"/>
  <c r="CM56" i="7" s="1"/>
  <c r="R57" i="2"/>
  <c r="AC57" i="7" s="1"/>
  <c r="R58" i="2"/>
  <c r="AC58" i="7" s="1"/>
  <c r="R59" i="2"/>
  <c r="R60"/>
  <c r="X60" i="7" s="1"/>
  <c r="R61" i="2"/>
  <c r="X61" i="7" s="1"/>
  <c r="R62" i="2"/>
  <c r="Y62" i="7" s="1"/>
  <c r="R63" i="2"/>
  <c r="R64"/>
  <c r="AC64" i="7" s="1"/>
  <c r="R65" i="2"/>
  <c r="Z65" i="7" s="1"/>
  <c r="R66" i="2"/>
  <c r="Z66" i="7" s="1"/>
  <c r="R67" i="2"/>
  <c r="R68"/>
  <c r="X68" i="7" s="1"/>
  <c r="R69" i="2"/>
  <c r="X69" i="7" s="1"/>
  <c r="R70" i="2"/>
  <c r="Y70" i="7" s="1"/>
  <c r="R71" i="2"/>
  <c r="R72"/>
  <c r="AD72" i="7" s="1"/>
  <c r="R73" i="2"/>
  <c r="AD73" i="7" s="1"/>
  <c r="R74" i="2"/>
  <c r="AD74" i="7" s="1"/>
  <c r="R75" i="2"/>
  <c r="R76"/>
  <c r="X76" i="7" s="1"/>
  <c r="R77" i="2"/>
  <c r="X77" i="7" s="1"/>
  <c r="R78" i="2"/>
  <c r="Z78" i="7" s="1"/>
  <c r="R79" i="2"/>
  <c r="CM79" i="7" s="1"/>
  <c r="R80" i="2"/>
  <c r="R81"/>
  <c r="AA81" i="7" s="1"/>
  <c r="R82" i="2"/>
  <c r="AA82" i="7" s="1"/>
  <c r="R83" i="2"/>
  <c r="R84"/>
  <c r="X84" i="7" s="1"/>
  <c r="R85" i="2"/>
  <c r="X85" i="7" s="1"/>
  <c r="R86" i="2"/>
  <c r="AA86" i="7" s="1"/>
  <c r="R87" i="2"/>
  <c r="CR87" i="7" s="1"/>
  <c r="R88" i="2"/>
  <c r="Z88" i="7" s="1"/>
  <c r="R89" i="2"/>
  <c r="X89" i="7" s="1"/>
  <c r="R90" i="2"/>
  <c r="X90" i="7" s="1"/>
  <c r="R91" i="2"/>
  <c r="R92"/>
  <c r="X92" i="7" s="1"/>
  <c r="R93" i="2"/>
  <c r="X93" i="7" s="1"/>
  <c r="R94" i="2"/>
  <c r="AB94" i="7" s="1"/>
  <c r="R95" i="2"/>
  <c r="R96"/>
  <c r="CR96" i="7" s="1"/>
  <c r="R97" i="2"/>
  <c r="AC97" i="7" s="1"/>
  <c r="R98" i="2"/>
  <c r="AC98" i="7" s="1"/>
  <c r="R99" i="2"/>
  <c r="R100"/>
  <c r="X100" i="7" s="1"/>
  <c r="R101" i="2"/>
  <c r="X101" i="7" s="1"/>
  <c r="R102" i="2"/>
  <c r="AB102" i="7" s="1"/>
  <c r="R103" i="2"/>
  <c r="X103" i="7" s="1"/>
  <c r="R104" i="2"/>
  <c r="R105"/>
  <c r="Y105" i="7" s="1"/>
  <c r="R106" i="2"/>
  <c r="Y106" i="7" s="1"/>
  <c r="R107" i="2"/>
  <c r="R108"/>
  <c r="X108" i="7" s="1"/>
  <c r="R109" i="2"/>
  <c r="X109" i="7" s="1"/>
  <c r="R110" i="2"/>
  <c r="AC110" i="7" s="1"/>
  <c r="R111" i="2"/>
  <c r="CQ111" i="7" s="1"/>
  <c r="R112" i="2"/>
  <c r="Z112" i="7" s="1"/>
  <c r="R113" i="2"/>
  <c r="AD113" i="7" s="1"/>
  <c r="R114" i="2"/>
  <c r="AD114" i="7" s="1"/>
  <c r="R115" i="2"/>
  <c r="R116"/>
  <c r="X116" i="7" s="1"/>
  <c r="R117" i="2"/>
  <c r="X117" i="7" s="1"/>
  <c r="R118" i="2"/>
  <c r="AD118" i="7" s="1"/>
  <c r="R119" i="2"/>
  <c r="R120"/>
  <c r="CT120" i="7" s="1"/>
  <c r="R121" i="2"/>
  <c r="AA121" i="7" s="1"/>
  <c r="R122" i="2"/>
  <c r="AA122" i="7" s="1"/>
  <c r="R123" i="2"/>
  <c r="R124"/>
  <c r="X124" i="7" s="1"/>
  <c r="R125" i="2"/>
  <c r="X125" i="7" s="1"/>
  <c r="R126" i="2"/>
  <c r="AE126" i="7" s="1"/>
  <c r="R127" i="2"/>
  <c r="AB127" i="7" s="1"/>
  <c r="R128" i="2"/>
  <c r="CT128" i="7" s="1"/>
  <c r="R129" i="2"/>
  <c r="X129" i="7" s="1"/>
  <c r="R130" i="2"/>
  <c r="X130" i="7" s="1"/>
  <c r="R131" i="2"/>
  <c r="R132"/>
  <c r="X132" i="7" s="1"/>
  <c r="R133" i="2"/>
  <c r="X133" i="7" s="1"/>
  <c r="R134" i="2"/>
  <c r="AE134" i="7" s="1"/>
  <c r="R135" i="2"/>
  <c r="CL135" i="7" s="1"/>
  <c r="R136" i="2"/>
  <c r="CS136" i="7" s="1"/>
  <c r="R137" i="2"/>
  <c r="AB137" i="7" s="1"/>
  <c r="R138" i="2"/>
  <c r="AB138" i="7" s="1"/>
  <c r="R139" i="2"/>
  <c r="R140"/>
  <c r="X140" i="7" s="1"/>
  <c r="R141" i="2"/>
  <c r="X141" i="7" s="1"/>
  <c r="R142" i="2"/>
  <c r="AE142" i="7" s="1"/>
  <c r="R143" i="2"/>
  <c r="CS143" i="7" s="1"/>
  <c r="R144" i="2"/>
  <c r="CT144" i="7" s="1"/>
  <c r="R145" i="2"/>
  <c r="X145" i="7" s="1"/>
  <c r="R146" i="2"/>
  <c r="X146" i="7" s="1"/>
  <c r="R147" i="2"/>
  <c r="R148"/>
  <c r="X148" i="7" s="1"/>
  <c r="R149" i="2"/>
  <c r="X149" i="7" s="1"/>
  <c r="R150" i="2"/>
  <c r="X150" i="7" s="1"/>
  <c r="R151" i="2"/>
  <c r="AB151" i="7" s="1"/>
  <c r="R152" i="2"/>
  <c r="AB152" i="7" s="1"/>
  <c r="R153" i="2"/>
  <c r="AC153" i="7" s="1"/>
  <c r="R154" i="2"/>
  <c r="AC154" i="7" s="1"/>
  <c r="R155" i="2"/>
  <c r="R156"/>
  <c r="X156" i="7" s="1"/>
  <c r="R157" i="2"/>
  <c r="X157" i="7" s="1"/>
  <c r="R158" i="2"/>
  <c r="Y158" i="7" s="1"/>
  <c r="R159" i="2"/>
  <c r="R160"/>
  <c r="CO160" i="7" s="1"/>
  <c r="R161" i="2"/>
  <c r="Z161" i="7" s="1"/>
  <c r="R162" i="2"/>
  <c r="Z162" i="7" s="1"/>
  <c r="R163" i="2"/>
  <c r="R164"/>
  <c r="X164" i="7" s="1"/>
  <c r="R165" i="2"/>
  <c r="X165" i="7" s="1"/>
  <c r="R166" i="2"/>
  <c r="Z166" i="7" s="1"/>
  <c r="R167" i="2"/>
  <c r="CP167" i="7" s="1"/>
  <c r="R168" i="2"/>
  <c r="R169"/>
  <c r="AE169" i="7" s="1"/>
  <c r="R170" i="2"/>
  <c r="AE170" i="7" s="1"/>
  <c r="R171" i="2"/>
  <c r="R172"/>
  <c r="X172" i="7" s="1"/>
  <c r="R173" i="2"/>
  <c r="X173" i="7" s="1"/>
  <c r="R174" i="2"/>
  <c r="AA174" i="7" s="1"/>
  <c r="R175" i="2"/>
  <c r="Z175" i="7" s="1"/>
  <c r="R176" i="2"/>
  <c r="CN176" i="7" s="1"/>
  <c r="R177" i="2"/>
  <c r="AB177" i="7" s="1"/>
  <c r="R178" i="2"/>
  <c r="AB178" i="7" s="1"/>
  <c r="R179" i="2"/>
  <c r="R180"/>
  <c r="X180" i="7" s="1"/>
  <c r="R181" i="2"/>
  <c r="X181" i="7" s="1"/>
  <c r="R182" i="2"/>
  <c r="AA182" i="7" s="1"/>
  <c r="R183" i="2"/>
  <c r="R184"/>
  <c r="Z184" i="7" s="1"/>
  <c r="R185" i="2"/>
  <c r="X185" i="7" s="1"/>
  <c r="R186" i="2"/>
  <c r="X186" i="7" s="1"/>
  <c r="R187" i="2"/>
  <c r="R188"/>
  <c r="X188" i="7" s="1"/>
  <c r="R189" i="2"/>
  <c r="X189" i="7" s="1"/>
  <c r="R190" i="2"/>
  <c r="AA190" i="7" s="1"/>
  <c r="R191" i="2"/>
  <c r="CM191" i="7" s="1"/>
  <c r="R192" i="2"/>
  <c r="AE192" i="7" s="1"/>
  <c r="R193" i="2"/>
  <c r="AB193" i="7" s="1"/>
  <c r="R194" i="2"/>
  <c r="AB194" i="7" s="1"/>
  <c r="R195" i="2"/>
  <c r="R196"/>
  <c r="X196" i="7" s="1"/>
  <c r="R197" i="2"/>
  <c r="X197" i="7" s="1"/>
  <c r="R198" i="2"/>
  <c r="AA198" i="7" s="1"/>
  <c r="R199" i="2"/>
  <c r="CS199" i="7" s="1"/>
  <c r="R200" i="2"/>
  <c r="R201"/>
  <c r="X201" i="7" s="1"/>
  <c r="R202" i="2"/>
  <c r="X202" i="7" s="1"/>
  <c r="R203" i="2"/>
  <c r="R204"/>
  <c r="X204" i="7" s="1"/>
  <c r="R205" i="2"/>
  <c r="X205" i="7" s="1"/>
  <c r="R206" i="2"/>
  <c r="AA206" i="7" s="1"/>
  <c r="R207" i="2"/>
  <c r="Z207" i="7" s="1"/>
  <c r="R208" i="2"/>
  <c r="CR208" i="7" s="1"/>
  <c r="R209" i="2"/>
  <c r="AB209" i="7" s="1"/>
  <c r="R210" i="2"/>
  <c r="AB210" i="7" s="1"/>
  <c r="R211" i="2"/>
  <c r="R212"/>
  <c r="X212" i="7" s="1"/>
  <c r="R213" i="2"/>
  <c r="X213" i="7" s="1"/>
  <c r="R214" i="2"/>
  <c r="AC214" i="7" s="1"/>
  <c r="R215" i="2"/>
  <c r="R216"/>
  <c r="AA216" i="7" s="1"/>
  <c r="R217" i="2"/>
  <c r="Y217" i="7" s="1"/>
  <c r="R218" i="2"/>
  <c r="R219"/>
  <c r="R220"/>
  <c r="X220" i="7" s="1"/>
  <c r="R221" i="2"/>
  <c r="X221" i="7" s="1"/>
  <c r="R222" i="2"/>
  <c r="AE222" i="7" s="1"/>
  <c r="R223" i="2"/>
  <c r="Z223" i="7" s="1"/>
  <c r="R224" i="2"/>
  <c r="CR224" i="7" s="1"/>
  <c r="R225" i="2"/>
  <c r="AD225" i="7" s="1"/>
  <c r="R226" i="2"/>
  <c r="R227"/>
  <c r="R228"/>
  <c r="X228" i="7" s="1"/>
  <c r="R229" i="2"/>
  <c r="X229" i="7" s="1"/>
  <c r="R230" i="2"/>
  <c r="Y230" i="7" s="1"/>
  <c r="R231" i="2"/>
  <c r="R232"/>
  <c r="CT232" i="7" s="1"/>
  <c r="R233" i="2"/>
  <c r="AA233" i="7" s="1"/>
  <c r="R234" i="2"/>
  <c r="R235"/>
  <c r="R236"/>
  <c r="X236" i="7" s="1"/>
  <c r="R237" i="2"/>
  <c r="X237" i="7" s="1"/>
  <c r="R238" i="2"/>
  <c r="Z238" i="7" s="1"/>
  <c r="R239" i="2"/>
  <c r="AA239" i="7" s="1"/>
  <c r="R240" i="2"/>
  <c r="R241"/>
  <c r="X241" i="7" s="1"/>
  <c r="R242" i="2"/>
  <c r="R243"/>
  <c r="R244"/>
  <c r="X244" i="7" s="1"/>
  <c r="R245" i="2"/>
  <c r="X245" i="7" s="1"/>
  <c r="R246" i="2"/>
  <c r="AA246" i="7" s="1"/>
  <c r="R247" i="2"/>
  <c r="CS247" i="7" s="1"/>
  <c r="R248" i="2"/>
  <c r="CR248" i="7" s="1"/>
  <c r="R249" i="2"/>
  <c r="AB249" i="7" s="1"/>
  <c r="R250" i="2"/>
  <c r="R251"/>
  <c r="R252"/>
  <c r="X252" i="7" s="1"/>
  <c r="R253" i="2"/>
  <c r="X253" i="7" s="1"/>
  <c r="R254" i="2"/>
  <c r="AB254" i="7" s="1"/>
  <c r="R255" i="2"/>
  <c r="CR255" i="7" s="1"/>
  <c r="R256" i="2"/>
  <c r="R257"/>
  <c r="X257" i="7" s="1"/>
  <c r="R258" i="2"/>
  <c r="R259"/>
  <c r="R260"/>
  <c r="X260" i="7" s="1"/>
  <c r="R261" i="2"/>
  <c r="X261" i="7" s="1"/>
  <c r="R262" i="2"/>
  <c r="AC262" i="7" s="1"/>
  <c r="R263" i="2"/>
  <c r="AB263" i="7" s="1"/>
  <c r="R264" i="2"/>
  <c r="CQ264" i="7" s="1"/>
  <c r="R265" i="2"/>
  <c r="AB265" i="7" s="1"/>
  <c r="R266" i="2"/>
  <c r="R267"/>
  <c r="R268"/>
  <c r="X268" i="7" s="1"/>
  <c r="R269" i="2"/>
  <c r="X269" i="7" s="1"/>
  <c r="R270" i="2"/>
  <c r="AD270" i="7" s="1"/>
  <c r="R271" i="2"/>
  <c r="CP271" i="7" s="1"/>
  <c r="R272" i="2"/>
  <c r="CP272" i="7" s="1"/>
  <c r="R273" i="2"/>
  <c r="X273" i="7" s="1"/>
  <c r="R274" i="2"/>
  <c r="R275"/>
  <c r="R276"/>
  <c r="X276" i="7" s="1"/>
  <c r="R277" i="2"/>
  <c r="AD277" i="7" s="1"/>
  <c r="R278" i="2"/>
  <c r="AD278" i="7" s="1"/>
  <c r="R279" i="2"/>
  <c r="CO279" i="7" s="1"/>
  <c r="R280" i="2"/>
  <c r="CO280" i="7" s="1"/>
  <c r="R281" i="2"/>
  <c r="AB281" i="7" s="1"/>
  <c r="R282" i="2"/>
  <c r="R283"/>
  <c r="R284"/>
  <c r="X284" i="7" s="1"/>
  <c r="R285" i="2"/>
  <c r="AD285" i="7" s="1"/>
  <c r="R286" i="2"/>
  <c r="AE286" i="7" s="1"/>
  <c r="R287" i="2"/>
  <c r="AD287" i="7" s="1"/>
  <c r="R288" i="2"/>
  <c r="CN288" i="7" s="1"/>
  <c r="R289" i="2"/>
  <c r="X289" i="7" s="1"/>
  <c r="R290" i="2"/>
  <c r="R291"/>
  <c r="R292"/>
  <c r="X292" i="7" s="1"/>
  <c r="R293" i="2"/>
  <c r="AD293" i="7" s="1"/>
  <c r="R294" i="2"/>
  <c r="AE294" i="7" s="1"/>
  <c r="R295" i="2"/>
  <c r="CM295" i="7" s="1"/>
  <c r="R296" i="2"/>
  <c r="CM296" i="7" s="1"/>
  <c r="R297" i="2"/>
  <c r="AB297" i="7" s="1"/>
  <c r="R298" i="2"/>
  <c r="R299"/>
  <c r="R300"/>
  <c r="X300" i="7" s="1"/>
  <c r="R301" i="2"/>
  <c r="AD301" i="7" s="1"/>
  <c r="R302" i="2"/>
  <c r="AE302" i="7" s="1"/>
  <c r="R303" i="2"/>
  <c r="CL303" i="7" s="1"/>
  <c r="R304" i="2"/>
  <c r="CT304" i="7" s="1"/>
  <c r="R305" i="2"/>
  <c r="X305" i="7" s="1"/>
  <c r="R306" i="2"/>
  <c r="R307"/>
  <c r="R308"/>
  <c r="X308" i="7" s="1"/>
  <c r="R309" i="2"/>
  <c r="AD309" i="7" s="1"/>
  <c r="R310" i="2"/>
  <c r="X310" i="7" s="1"/>
  <c r="R311" i="2"/>
  <c r="CS311" i="7" s="1"/>
  <c r="R312" i="2"/>
  <c r="CS312" i="7" s="1"/>
  <c r="R313" i="2"/>
  <c r="AB313" i="7" s="1"/>
  <c r="R314" i="2"/>
  <c r="R315"/>
  <c r="R316"/>
  <c r="X316" i="7" s="1"/>
  <c r="R317" i="2"/>
  <c r="AD317" i="7" s="1"/>
  <c r="R318" i="2"/>
  <c r="AE318" i="7" s="1"/>
  <c r="R319" i="2"/>
  <c r="CR319" i="7" s="1"/>
  <c r="R320" i="2"/>
  <c r="CR320" i="7" s="1"/>
  <c r="R321" i="2"/>
  <c r="X321" i="7" s="1"/>
  <c r="R322" i="2"/>
  <c r="R323"/>
  <c r="R324"/>
  <c r="X324" i="7" s="1"/>
  <c r="R325" i="2"/>
  <c r="AD325" i="7" s="1"/>
  <c r="R326" i="2"/>
  <c r="X326" i="7" s="1"/>
  <c r="R327" i="2"/>
  <c r="CQ327" i="7" s="1"/>
  <c r="R328" i="2"/>
  <c r="CQ328" i="7" s="1"/>
  <c r="R329" i="2"/>
  <c r="AB329" i="7" s="1"/>
  <c r="R330" i="2"/>
  <c r="R331"/>
  <c r="R332"/>
  <c r="X332" i="7" s="1"/>
  <c r="R333" i="2"/>
  <c r="AA333" i="7" s="1"/>
  <c r="R334" i="2"/>
  <c r="Y334" i="7" s="1"/>
  <c r="R335" i="2"/>
  <c r="CP335" i="7" s="1"/>
  <c r="R336" i="2"/>
  <c r="AB336" i="7" s="1"/>
  <c r="R337" i="2"/>
  <c r="X337" i="7" s="1"/>
  <c r="R338" i="2"/>
  <c r="R339"/>
  <c r="R340"/>
  <c r="X340" i="7" s="1"/>
  <c r="R341" i="2"/>
  <c r="X341" i="7" s="1"/>
  <c r="R342" i="2"/>
  <c r="Y342" i="7" s="1"/>
  <c r="R343" i="2"/>
  <c r="CO343" i="7" s="1"/>
  <c r="R344" i="2"/>
  <c r="CN344" i="7" s="1"/>
  <c r="R345" i="2"/>
  <c r="AB345" i="7" s="1"/>
  <c r="R346" i="2"/>
  <c r="R347"/>
  <c r="R348"/>
  <c r="X348" i="7" s="1"/>
  <c r="R349" i="2"/>
  <c r="AC349" i="7" s="1"/>
  <c r="R350" i="2"/>
  <c r="Z350" i="7" s="1"/>
  <c r="R351" i="2"/>
  <c r="AD351" i="7" s="1"/>
  <c r="R352" i="2"/>
  <c r="AA352" i="7" s="1"/>
  <c r="R353" i="2"/>
  <c r="X353" i="7" s="1"/>
  <c r="R354" i="2"/>
  <c r="R355"/>
  <c r="R356"/>
  <c r="X356" i="7" s="1"/>
  <c r="R357" i="2"/>
  <c r="Z357" i="7" s="1"/>
  <c r="R358" i="2"/>
  <c r="AA358" i="7" s="1"/>
  <c r="R359" i="2"/>
  <c r="CM359" i="7" s="1"/>
  <c r="R360" i="2"/>
  <c r="AD360" i="7" s="1"/>
  <c r="R361" i="2"/>
  <c r="AB361" i="7" s="1"/>
  <c r="R362" i="2"/>
  <c r="R363"/>
  <c r="R364"/>
  <c r="X364" i="7" s="1"/>
  <c r="R365" i="2"/>
  <c r="AE365" i="7" s="1"/>
  <c r="R366" i="2"/>
  <c r="AB366" i="7" s="1"/>
  <c r="R367" i="2"/>
  <c r="AA367" i="7" s="1"/>
  <c r="R368" i="2"/>
  <c r="CT368" i="7" s="1"/>
  <c r="R369" i="2"/>
  <c r="X369" i="7" s="1"/>
  <c r="R370" i="2"/>
  <c r="R371"/>
  <c r="R372"/>
  <c r="X372" i="7" s="1"/>
  <c r="R373" i="2"/>
  <c r="AB373" i="7" s="1"/>
  <c r="R374" i="2"/>
  <c r="AC374" i="7" s="1"/>
  <c r="R375" i="2"/>
  <c r="CS375" i="7" s="1"/>
  <c r="R376" i="2"/>
  <c r="AB376" i="7" s="1"/>
  <c r="R377" i="2"/>
  <c r="AB377" i="7" s="1"/>
  <c r="R378" i="2"/>
  <c r="R379"/>
  <c r="R380"/>
  <c r="X380" i="7" s="1"/>
  <c r="R381" i="2"/>
  <c r="Y381" i="7" s="1"/>
  <c r="R382" i="2"/>
  <c r="AD382" i="7" s="1"/>
  <c r="R383" i="2"/>
  <c r="CR383" i="7" s="1"/>
  <c r="R384" i="2"/>
  <c r="CQ384" i="7" s="1"/>
  <c r="R385" i="2"/>
  <c r="X385" i="7" s="1"/>
  <c r="R386" i="2"/>
  <c r="R387"/>
  <c r="R388"/>
  <c r="X388" i="7" s="1"/>
  <c r="R389" i="2"/>
  <c r="AD389" i="7" s="1"/>
  <c r="R390" i="2"/>
  <c r="AE390" i="7" s="1"/>
  <c r="R391" i="2"/>
  <c r="AB391" i="7" s="1"/>
  <c r="R392" i="2"/>
  <c r="CQ392" i="7" s="1"/>
  <c r="R393" i="2"/>
  <c r="AB393" i="7" s="1"/>
  <c r="R394" i="2"/>
  <c r="R395"/>
  <c r="R396"/>
  <c r="X396" i="7" s="1"/>
  <c r="R397" i="2"/>
  <c r="AA397" i="7" s="1"/>
  <c r="R398" i="2"/>
  <c r="X398" i="7" s="1"/>
  <c r="R399" i="2"/>
  <c r="CP399" i="7" s="1"/>
  <c r="R400" i="2"/>
  <c r="AD400" i="7" s="1"/>
  <c r="R401" i="2"/>
  <c r="X401" i="7" s="1"/>
  <c r="R402" i="2"/>
  <c r="R403"/>
  <c r="R404"/>
  <c r="X404" i="7" s="1"/>
  <c r="R405" i="2"/>
  <c r="X405" i="7" s="1"/>
  <c r="R406" i="2"/>
  <c r="Y406" i="7" s="1"/>
  <c r="R407" i="2"/>
  <c r="CO407" i="7" s="1"/>
  <c r="R408" i="2"/>
  <c r="CO408" i="7" s="1"/>
  <c r="R409" i="2"/>
  <c r="AB409" i="7" s="1"/>
  <c r="R410" i="2"/>
  <c r="R411"/>
  <c r="R412"/>
  <c r="X412" i="7" s="1"/>
  <c r="R413" i="2"/>
  <c r="AC413" i="7" s="1"/>
  <c r="R414" i="2"/>
  <c r="Z414" i="7" s="1"/>
  <c r="R415" i="2"/>
  <c r="AD415" i="7" s="1"/>
  <c r="R416" i="2"/>
  <c r="AA416" i="7" s="1"/>
  <c r="R417" i="2"/>
  <c r="X417" i="7" s="1"/>
  <c r="R418" i="2"/>
  <c r="R419"/>
  <c r="R420"/>
  <c r="X420" i="7" s="1"/>
  <c r="R421" i="2"/>
  <c r="Z421" i="7" s="1"/>
  <c r="R422" i="2"/>
  <c r="AA422" i="7" s="1"/>
  <c r="R423" i="2"/>
  <c r="CM423" i="7" s="1"/>
  <c r="R424" i="2"/>
  <c r="CT424" i="7" s="1"/>
  <c r="R425" i="2"/>
  <c r="AB425" i="7" s="1"/>
  <c r="R426" i="2"/>
  <c r="R427"/>
  <c r="R428"/>
  <c r="X428" i="7" s="1"/>
  <c r="R429" i="2"/>
  <c r="AE429" i="7" s="1"/>
  <c r="R430" i="2"/>
  <c r="AB430" i="7" s="1"/>
  <c r="R431" i="2"/>
  <c r="AA431" i="7" s="1"/>
  <c r="R432" i="2"/>
  <c r="CL432" i="7" s="1"/>
  <c r="R433" i="2"/>
  <c r="X433" i="7" s="1"/>
  <c r="R434" i="2"/>
  <c r="R435"/>
  <c r="R436"/>
  <c r="X436" i="7" s="1"/>
  <c r="R437" i="2"/>
  <c r="AB437" i="7" s="1"/>
  <c r="R438" i="2"/>
  <c r="AC438" i="7" s="1"/>
  <c r="R439" i="2"/>
  <c r="CS439" i="7" s="1"/>
  <c r="R440" i="2"/>
  <c r="AB440" i="7" s="1"/>
  <c r="R441" i="2"/>
  <c r="AB441" i="7" s="1"/>
  <c r="R442" i="2"/>
  <c r="R443"/>
  <c r="R444"/>
  <c r="X444" i="7" s="1"/>
  <c r="R445" i="2"/>
  <c r="Y445" i="7" s="1"/>
  <c r="R446" i="2"/>
  <c r="AD446" i="7" s="1"/>
  <c r="R447" i="2"/>
  <c r="CR447" i="7" s="1"/>
  <c r="R448" i="2"/>
  <c r="CR448" i="7" s="1"/>
  <c r="R449" i="2"/>
  <c r="X449" i="7" s="1"/>
  <c r="R450" i="2"/>
  <c r="R451"/>
  <c r="R452"/>
  <c r="X452" i="7" s="1"/>
  <c r="R453" i="2"/>
  <c r="AD453" i="7" s="1"/>
  <c r="R454" i="2"/>
  <c r="AE454" i="7" s="1"/>
  <c r="R455" i="2"/>
  <c r="AB455" i="7" s="1"/>
  <c r="R456" i="2"/>
  <c r="CQ456" i="7" s="1"/>
  <c r="R457" i="2"/>
  <c r="AB457" i="7" s="1"/>
  <c r="R458" i="2"/>
  <c r="R459"/>
  <c r="R460"/>
  <c r="X460" i="7" s="1"/>
  <c r="R461" i="2"/>
  <c r="AA461" i="7" s="1"/>
  <c r="R462" i="2"/>
  <c r="X462" i="7" s="1"/>
  <c r="R463" i="2"/>
  <c r="CP463" i="7" s="1"/>
  <c r="R464" i="2"/>
  <c r="CP464" i="7" s="1"/>
  <c r="R465" i="2"/>
  <c r="X465" i="7" s="1"/>
  <c r="R466" i="2"/>
  <c r="R467"/>
  <c r="R468"/>
  <c r="X468" i="7" s="1"/>
  <c r="R469" i="2"/>
  <c r="X469" i="7" s="1"/>
  <c r="R470" i="2"/>
  <c r="Y470" i="7" s="1"/>
  <c r="R471" i="2"/>
  <c r="CO471" i="7" s="1"/>
  <c r="R472" i="2"/>
  <c r="CO472" i="7" s="1"/>
  <c r="R473" i="2"/>
  <c r="AB473" i="7" s="1"/>
  <c r="R474" i="2"/>
  <c r="R475"/>
  <c r="R476"/>
  <c r="X476" i="7" s="1"/>
  <c r="R477" i="2"/>
  <c r="AC477" i="7" s="1"/>
  <c r="R478" i="2"/>
  <c r="Z478" i="7" s="1"/>
  <c r="R479" i="2"/>
  <c r="AD479" i="7" s="1"/>
  <c r="R480" i="2"/>
  <c r="CN480" i="7" s="1"/>
  <c r="R481" i="2"/>
  <c r="X481" i="7" s="1"/>
  <c r="R482" i="2"/>
  <c r="R483"/>
  <c r="R484"/>
  <c r="X484" i="7" s="1"/>
  <c r="R485" i="2"/>
  <c r="Z485" i="7" s="1"/>
  <c r="R486" i="2"/>
  <c r="AA486" i="7" s="1"/>
  <c r="R487" i="2"/>
  <c r="CM487" i="7" s="1"/>
  <c r="R488" i="2"/>
  <c r="CL488" i="7" s="1"/>
  <c r="R489" i="2"/>
  <c r="AB489" i="7" s="1"/>
  <c r="R490" i="2"/>
  <c r="R491"/>
  <c r="R492"/>
  <c r="X492" i="7" s="1"/>
  <c r="R493" i="2"/>
  <c r="AE493" i="7" s="1"/>
  <c r="R494" i="2"/>
  <c r="AB494" i="7" s="1"/>
  <c r="R495" i="2"/>
  <c r="CT495" i="7" s="1"/>
  <c r="R496" i="2"/>
  <c r="CT496" i="7" s="1"/>
  <c r="R497" i="2"/>
  <c r="X497" i="7" s="1"/>
  <c r="R498" i="2"/>
  <c r="R499"/>
  <c r="R500"/>
  <c r="X500" i="7" s="1"/>
  <c r="R501" i="2"/>
  <c r="AB501" i="7" s="1"/>
  <c r="R502" i="2"/>
  <c r="AC502" i="7" s="1"/>
  <c r="R503" i="2"/>
  <c r="CS503" i="7" s="1"/>
  <c r="R504" i="2"/>
  <c r="CS504" i="7" s="1"/>
  <c r="R505" i="2"/>
  <c r="AB505" i="7" s="1"/>
  <c r="R506" i="2"/>
  <c r="R507"/>
  <c r="R508"/>
  <c r="X508" i="7" s="1"/>
  <c r="R509" i="2"/>
  <c r="Y509" i="7" s="1"/>
  <c r="R510" i="2"/>
  <c r="AD510" i="7" s="1"/>
  <c r="R511" i="2"/>
  <c r="CR511" i="7" s="1"/>
  <c r="R512" i="2"/>
  <c r="CR512" i="7" s="1"/>
  <c r="R513" i="2"/>
  <c r="X513" i="7" s="1"/>
  <c r="R514" i="2"/>
  <c r="R515"/>
  <c r="R516"/>
  <c r="X516" i="7" s="1"/>
  <c r="R517" i="2"/>
  <c r="AD517" i="7" s="1"/>
  <c r="R518" i="2"/>
  <c r="AE518" i="7" s="1"/>
  <c r="R519" i="2"/>
  <c r="CQ519" i="7" s="1"/>
  <c r="R520" i="2"/>
  <c r="CP520" i="7" s="1"/>
  <c r="R521" i="2"/>
  <c r="AB521" i="7" s="1"/>
  <c r="R522" i="2"/>
  <c r="R523"/>
  <c r="R524"/>
  <c r="X524" i="7" s="1"/>
  <c r="R525" i="2"/>
  <c r="AA525" i="7" s="1"/>
  <c r="R526" i="2"/>
  <c r="X526" i="7" s="1"/>
  <c r="R527" i="2"/>
  <c r="CP527" i="7" s="1"/>
  <c r="R528" i="2"/>
  <c r="AD528" i="7" s="1"/>
  <c r="R529" i="2"/>
  <c r="X529" i="7" s="1"/>
  <c r="R530" i="2"/>
  <c r="R531"/>
  <c r="R532"/>
  <c r="X532" i="7" s="1"/>
  <c r="R533" i="2"/>
  <c r="X533" i="7" s="1"/>
  <c r="R534" i="2"/>
  <c r="Y534" i="7" s="1"/>
  <c r="R535" i="2"/>
  <c r="CO535" i="7" s="1"/>
  <c r="R536" i="2"/>
  <c r="CO536" i="7" s="1"/>
  <c r="R537" i="2"/>
  <c r="AB537" i="7" s="1"/>
  <c r="R538" i="2"/>
  <c r="R539"/>
  <c r="R540"/>
  <c r="X540" i="7" s="1"/>
  <c r="R541" i="2"/>
  <c r="AC541" i="7" s="1"/>
  <c r="R542" i="2"/>
  <c r="Z542" i="7" s="1"/>
  <c r="R543" i="2"/>
  <c r="CN543" i="7" s="1"/>
  <c r="R544" i="2"/>
  <c r="AA544" i="7" s="1"/>
  <c r="R545" i="2"/>
  <c r="X545" i="7" s="1"/>
  <c r="R546" i="2"/>
  <c r="R547"/>
  <c r="R548"/>
  <c r="X548" i="7" s="1"/>
  <c r="R549" i="2"/>
  <c r="Z549" i="7" s="1"/>
  <c r="R550" i="2"/>
  <c r="AA550" i="7" s="1"/>
  <c r="R551" i="2"/>
  <c r="CM551" i="7" s="1"/>
  <c r="R552" i="2"/>
  <c r="CT552" i="7" s="1"/>
  <c r="R553" i="2"/>
  <c r="AB553" i="7" s="1"/>
  <c r="R554" i="2"/>
  <c r="R555"/>
  <c r="R556"/>
  <c r="X556" i="7" s="1"/>
  <c r="R557" i="2"/>
  <c r="AE557" i="7" s="1"/>
  <c r="R558" i="2"/>
  <c r="AB558" i="7" s="1"/>
  <c r="R559" i="2"/>
  <c r="CT559" i="7" s="1"/>
  <c r="R560" i="2"/>
  <c r="CS560" i="7" s="1"/>
  <c r="R561" i="2"/>
  <c r="X561" i="7" s="1"/>
  <c r="R562" i="2"/>
  <c r="R563"/>
  <c r="R564"/>
  <c r="X564" i="7" s="1"/>
  <c r="R565" i="2"/>
  <c r="AB565" i="7" s="1"/>
  <c r="R566" i="2"/>
  <c r="AC566" i="7" s="1"/>
  <c r="R567" i="2"/>
  <c r="CS567" i="7" s="1"/>
  <c r="R568" i="2"/>
  <c r="AB568" i="7" s="1"/>
  <c r="R569" i="2"/>
  <c r="AB569" i="7" s="1"/>
  <c r="R570" i="2"/>
  <c r="R571"/>
  <c r="R572"/>
  <c r="X572" i="7" s="1"/>
  <c r="R573" i="2"/>
  <c r="Y573" i="7" s="1"/>
  <c r="R574" i="2"/>
  <c r="AD574" i="7" s="1"/>
  <c r="R575" i="2"/>
  <c r="CR575" i="7" s="1"/>
  <c r="R576" i="2"/>
  <c r="CR576" i="7" s="1"/>
  <c r="R577" i="2"/>
  <c r="X577" i="7" s="1"/>
  <c r="R578" i="2"/>
  <c r="R579"/>
  <c r="R580"/>
  <c r="X580" i="7" s="1"/>
  <c r="R581" i="2"/>
  <c r="AD581" i="7" s="1"/>
  <c r="R582" i="2"/>
  <c r="AE582" i="7" s="1"/>
  <c r="R583" i="2"/>
  <c r="CQ583" i="7" s="1"/>
  <c r="R584" i="2"/>
  <c r="CQ584" i="7" s="1"/>
  <c r="R585" i="2"/>
  <c r="AB585" i="7" s="1"/>
  <c r="R586" i="2"/>
  <c r="R587"/>
  <c r="R588"/>
  <c r="X588" i="7" s="1"/>
  <c r="R589" i="2"/>
  <c r="AA589" i="7" s="1"/>
  <c r="R590" i="2"/>
  <c r="X590" i="7" s="1"/>
  <c r="R591" i="2"/>
  <c r="CP591" i="7" s="1"/>
  <c r="R592" i="2"/>
  <c r="CP592" i="7" s="1"/>
  <c r="R593" i="2"/>
  <c r="X593" i="7" s="1"/>
  <c r="R594" i="2"/>
  <c r="R595"/>
  <c r="R596"/>
  <c r="X596" i="7" s="1"/>
  <c r="R597" i="2"/>
  <c r="X597" i="7" s="1"/>
  <c r="R598" i="2"/>
  <c r="Y598" i="7" s="1"/>
  <c r="R599" i="2"/>
  <c r="CO599" i="7" s="1"/>
  <c r="R600" i="2"/>
  <c r="CO600" i="7" s="1"/>
  <c r="R601" i="2"/>
  <c r="AB601" i="7" s="1"/>
  <c r="R602" i="2"/>
  <c r="R603"/>
  <c r="R604"/>
  <c r="X604" i="7" s="1"/>
  <c r="R605" i="2"/>
  <c r="AC605" i="7" s="1"/>
  <c r="R606" i="2"/>
  <c r="Z606" i="7" s="1"/>
  <c r="R607" i="2"/>
  <c r="AD607" i="7" s="1"/>
  <c r="R608" i="2"/>
  <c r="CN608" i="7" s="1"/>
  <c r="R609" i="2"/>
  <c r="X609" i="7" s="1"/>
  <c r="R610" i="2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EI6" i="7"/>
  <c r="EJ6"/>
  <c r="EK6"/>
  <c r="EL6"/>
  <c r="EM6"/>
  <c r="EN6"/>
  <c r="EO6"/>
  <c r="EP6"/>
  <c r="EI7"/>
  <c r="EJ7"/>
  <c r="EK7"/>
  <c r="EL7"/>
  <c r="EM7"/>
  <c r="EN7"/>
  <c r="EO7"/>
  <c r="EP7"/>
  <c r="EI8"/>
  <c r="EJ8"/>
  <c r="EK8"/>
  <c r="EL8"/>
  <c r="EM8"/>
  <c r="EN8"/>
  <c r="EO8"/>
  <c r="EP8"/>
  <c r="EI9"/>
  <c r="EJ9"/>
  <c r="EK9"/>
  <c r="EL9"/>
  <c r="EM9"/>
  <c r="EN9"/>
  <c r="EO9"/>
  <c r="EP9"/>
  <c r="EI10"/>
  <c r="EJ10"/>
  <c r="EK10"/>
  <c r="EL10"/>
  <c r="EM10"/>
  <c r="EN10"/>
  <c r="EO10"/>
  <c r="EP10"/>
  <c r="EI11"/>
  <c r="EJ11"/>
  <c r="EK11"/>
  <c r="EL11"/>
  <c r="EM11"/>
  <c r="EN11"/>
  <c r="EO11"/>
  <c r="EP11"/>
  <c r="EI12"/>
  <c r="EJ12"/>
  <c r="EK12"/>
  <c r="EL12"/>
  <c r="EM12"/>
  <c r="EN12"/>
  <c r="EO12"/>
  <c r="EP12"/>
  <c r="EI13"/>
  <c r="EJ13"/>
  <c r="EK13"/>
  <c r="EL13"/>
  <c r="EM13"/>
  <c r="EN13"/>
  <c r="EO13"/>
  <c r="EP13"/>
  <c r="EI14"/>
  <c r="EJ14"/>
  <c r="EK14"/>
  <c r="EL14"/>
  <c r="EM14"/>
  <c r="EN14"/>
  <c r="EO14"/>
  <c r="EP14"/>
  <c r="EI15"/>
  <c r="EJ15"/>
  <c r="EK15"/>
  <c r="EL15"/>
  <c r="EM15"/>
  <c r="EN15"/>
  <c r="EO15"/>
  <c r="EP15"/>
  <c r="EI16"/>
  <c r="EJ16"/>
  <c r="EK16"/>
  <c r="EL16"/>
  <c r="EM16"/>
  <c r="EN16"/>
  <c r="EO16"/>
  <c r="EP16"/>
  <c r="EI17"/>
  <c r="EJ17"/>
  <c r="EK17"/>
  <c r="EL17"/>
  <c r="EM17"/>
  <c r="EN17"/>
  <c r="EO17"/>
  <c r="EP17"/>
  <c r="EI18"/>
  <c r="EJ18"/>
  <c r="EK18"/>
  <c r="EL18"/>
  <c r="EM18"/>
  <c r="EN18"/>
  <c r="EO18"/>
  <c r="EP18"/>
  <c r="EI19"/>
  <c r="EJ19"/>
  <c r="EK19"/>
  <c r="EL19"/>
  <c r="EM19"/>
  <c r="EN19"/>
  <c r="EO19"/>
  <c r="EP19"/>
  <c r="EI20"/>
  <c r="EJ20"/>
  <c r="EK20"/>
  <c r="EL20"/>
  <c r="EM20"/>
  <c r="EN20"/>
  <c r="EO20"/>
  <c r="EP20"/>
  <c r="EI21"/>
  <c r="EJ21"/>
  <c r="EK21"/>
  <c r="EL21"/>
  <c r="EM21"/>
  <c r="EN21"/>
  <c r="EO21"/>
  <c r="EP21"/>
  <c r="EI22"/>
  <c r="EJ22"/>
  <c r="EK22"/>
  <c r="EL22"/>
  <c r="EM22"/>
  <c r="EN22"/>
  <c r="EO22"/>
  <c r="EP22"/>
  <c r="EI23"/>
  <c r="EJ23"/>
  <c r="EK23"/>
  <c r="EL23"/>
  <c r="EM23"/>
  <c r="EN23"/>
  <c r="EO23"/>
  <c r="EP23"/>
  <c r="EI24"/>
  <c r="EJ24"/>
  <c r="EK24"/>
  <c r="EL24"/>
  <c r="EM24"/>
  <c r="EN24"/>
  <c r="EO24"/>
  <c r="EP24"/>
  <c r="EI25"/>
  <c r="EJ25"/>
  <c r="EK25"/>
  <c r="EL25"/>
  <c r="EM25"/>
  <c r="EN25"/>
  <c r="EO25"/>
  <c r="EP25"/>
  <c r="EI26"/>
  <c r="EJ26"/>
  <c r="EK26"/>
  <c r="EL26"/>
  <c r="EM26"/>
  <c r="EN26"/>
  <c r="EO26"/>
  <c r="EP26"/>
  <c r="EI27"/>
  <c r="EJ27"/>
  <c r="EK27"/>
  <c r="EL27"/>
  <c r="EM27"/>
  <c r="EN27"/>
  <c r="EO27"/>
  <c r="EP27"/>
  <c r="EI28"/>
  <c r="EJ28"/>
  <c r="EK28"/>
  <c r="EL28"/>
  <c r="EM28"/>
  <c r="EN28"/>
  <c r="EO28"/>
  <c r="EP28"/>
  <c r="EI29"/>
  <c r="EJ29"/>
  <c r="EK29"/>
  <c r="EL29"/>
  <c r="EM29"/>
  <c r="EN29"/>
  <c r="EO29"/>
  <c r="EP29"/>
  <c r="EI30"/>
  <c r="EJ30"/>
  <c r="EK30"/>
  <c r="EL30"/>
  <c r="EM30"/>
  <c r="EN30"/>
  <c r="EO30"/>
  <c r="EP30"/>
  <c r="EI31"/>
  <c r="EJ31"/>
  <c r="EK31"/>
  <c r="EL31"/>
  <c r="EM31"/>
  <c r="EN31"/>
  <c r="EO31"/>
  <c r="EP31"/>
  <c r="EI32"/>
  <c r="EJ32"/>
  <c r="EK32"/>
  <c r="EL32"/>
  <c r="EM32"/>
  <c r="EN32"/>
  <c r="EO32"/>
  <c r="EP32"/>
  <c r="EI33"/>
  <c r="EJ33"/>
  <c r="EK33"/>
  <c r="EL33"/>
  <c r="EM33"/>
  <c r="EN33"/>
  <c r="EO33"/>
  <c r="EP33"/>
  <c r="EI34"/>
  <c r="EJ34"/>
  <c r="EK34"/>
  <c r="EL34"/>
  <c r="EM34"/>
  <c r="EN34"/>
  <c r="EO34"/>
  <c r="EP34"/>
  <c r="EI35"/>
  <c r="EJ35"/>
  <c r="EK35"/>
  <c r="EL35"/>
  <c r="EM35"/>
  <c r="EN35"/>
  <c r="EO35"/>
  <c r="EP35"/>
  <c r="EI36"/>
  <c r="EJ36"/>
  <c r="EK36"/>
  <c r="EL36"/>
  <c r="EM36"/>
  <c r="EN36"/>
  <c r="EO36"/>
  <c r="EP36"/>
  <c r="EI37"/>
  <c r="EJ37"/>
  <c r="EK37"/>
  <c r="EL37"/>
  <c r="EM37"/>
  <c r="EN37"/>
  <c r="EO37"/>
  <c r="EP37"/>
  <c r="EI38"/>
  <c r="EJ38"/>
  <c r="EK38"/>
  <c r="EL38"/>
  <c r="EM38"/>
  <c r="EN38"/>
  <c r="EO38"/>
  <c r="EP38"/>
  <c r="EI39"/>
  <c r="EJ39"/>
  <c r="EK39"/>
  <c r="EL39"/>
  <c r="EM39"/>
  <c r="EN39"/>
  <c r="EO39"/>
  <c r="EP39"/>
  <c r="EI40"/>
  <c r="EJ40"/>
  <c r="EK40"/>
  <c r="EL40"/>
  <c r="EM40"/>
  <c r="EN40"/>
  <c r="EO40"/>
  <c r="EP40"/>
  <c r="EI41"/>
  <c r="EJ41"/>
  <c r="EK41"/>
  <c r="EL41"/>
  <c r="EM41"/>
  <c r="EN41"/>
  <c r="EO41"/>
  <c r="EP41"/>
  <c r="EI42"/>
  <c r="EJ42"/>
  <c r="EK42"/>
  <c r="EL42"/>
  <c r="EM42"/>
  <c r="EN42"/>
  <c r="EO42"/>
  <c r="EP42"/>
  <c r="EI43"/>
  <c r="EJ43"/>
  <c r="EK43"/>
  <c r="EL43"/>
  <c r="EM43"/>
  <c r="EN43"/>
  <c r="EO43"/>
  <c r="EP43"/>
  <c r="EI44"/>
  <c r="EJ44"/>
  <c r="EK44"/>
  <c r="EL44"/>
  <c r="EM44"/>
  <c r="EN44"/>
  <c r="EO44"/>
  <c r="EP44"/>
  <c r="EI45"/>
  <c r="EJ45"/>
  <c r="EK45"/>
  <c r="EL45"/>
  <c r="EM45"/>
  <c r="EN45"/>
  <c r="EO45"/>
  <c r="EP45"/>
  <c r="EI46"/>
  <c r="EJ46"/>
  <c r="EK46"/>
  <c r="EL46"/>
  <c r="EM46"/>
  <c r="EN46"/>
  <c r="EO46"/>
  <c r="EP46"/>
  <c r="EI47"/>
  <c r="EJ47"/>
  <c r="EK47"/>
  <c r="EL47"/>
  <c r="EM47"/>
  <c r="EN47"/>
  <c r="EO47"/>
  <c r="EP47"/>
  <c r="EI48"/>
  <c r="EJ48"/>
  <c r="EK48"/>
  <c r="EL48"/>
  <c r="EM48"/>
  <c r="EN48"/>
  <c r="EO48"/>
  <c r="EP48"/>
  <c r="EI49"/>
  <c r="EJ49"/>
  <c r="EK49"/>
  <c r="EL49"/>
  <c r="EM49"/>
  <c r="EN49"/>
  <c r="EO49"/>
  <c r="EP49"/>
  <c r="EI50"/>
  <c r="EJ50"/>
  <c r="EK50"/>
  <c r="EL50"/>
  <c r="EM50"/>
  <c r="EN50"/>
  <c r="EO50"/>
  <c r="EP50"/>
  <c r="EI51"/>
  <c r="EJ51"/>
  <c r="EK51"/>
  <c r="EL51"/>
  <c r="EM51"/>
  <c r="EN51"/>
  <c r="EO51"/>
  <c r="EP51"/>
  <c r="EI52"/>
  <c r="EJ52"/>
  <c r="EK52"/>
  <c r="EL52"/>
  <c r="EM52"/>
  <c r="EN52"/>
  <c r="EO52"/>
  <c r="EP52"/>
  <c r="EI53"/>
  <c r="EJ53"/>
  <c r="EK53"/>
  <c r="EL53"/>
  <c r="EM53"/>
  <c r="EN53"/>
  <c r="EO53"/>
  <c r="EP53"/>
  <c r="EI54"/>
  <c r="EJ54"/>
  <c r="EK54"/>
  <c r="EL54"/>
  <c r="EM54"/>
  <c r="EN54"/>
  <c r="EO54"/>
  <c r="EP54"/>
  <c r="EI55"/>
  <c r="EJ55"/>
  <c r="EK55"/>
  <c r="EL55"/>
  <c r="EM55"/>
  <c r="EN55"/>
  <c r="EO55"/>
  <c r="EP55"/>
  <c r="EI56"/>
  <c r="EJ56"/>
  <c r="EK56"/>
  <c r="EL56"/>
  <c r="EM56"/>
  <c r="EN56"/>
  <c r="EO56"/>
  <c r="EP56"/>
  <c r="EI57"/>
  <c r="EJ57"/>
  <c r="EK57"/>
  <c r="EL57"/>
  <c r="EM57"/>
  <c r="EN57"/>
  <c r="EO57"/>
  <c r="EP57"/>
  <c r="EI58"/>
  <c r="EJ58"/>
  <c r="EK58"/>
  <c r="EL58"/>
  <c r="EM58"/>
  <c r="EN58"/>
  <c r="EO58"/>
  <c r="EP58"/>
  <c r="EI59"/>
  <c r="EJ59"/>
  <c r="EK59"/>
  <c r="EL59"/>
  <c r="EM59"/>
  <c r="EN59"/>
  <c r="EO59"/>
  <c r="EP59"/>
  <c r="EI60"/>
  <c r="EJ60"/>
  <c r="EK60"/>
  <c r="EL60"/>
  <c r="EM60"/>
  <c r="EN60"/>
  <c r="EO60"/>
  <c r="EP60"/>
  <c r="EI61"/>
  <c r="EJ61"/>
  <c r="EK61"/>
  <c r="EL61"/>
  <c r="EM61"/>
  <c r="EN61"/>
  <c r="EO61"/>
  <c r="EP61"/>
  <c r="EI62"/>
  <c r="EJ62"/>
  <c r="EK62"/>
  <c r="EL62"/>
  <c r="EM62"/>
  <c r="EN62"/>
  <c r="EO62"/>
  <c r="EP62"/>
  <c r="EI63"/>
  <c r="EJ63"/>
  <c r="EK63"/>
  <c r="EL63"/>
  <c r="EM63"/>
  <c r="EN63"/>
  <c r="EO63"/>
  <c r="EP63"/>
  <c r="EI64"/>
  <c r="EJ64"/>
  <c r="EK64"/>
  <c r="EL64"/>
  <c r="EM64"/>
  <c r="EN64"/>
  <c r="EO64"/>
  <c r="EP64"/>
  <c r="EI65"/>
  <c r="EJ65"/>
  <c r="EK65"/>
  <c r="EL65"/>
  <c r="EM65"/>
  <c r="EN65"/>
  <c r="EO65"/>
  <c r="EP65"/>
  <c r="EI66"/>
  <c r="EJ66"/>
  <c r="EK66"/>
  <c r="EL66"/>
  <c r="EM66"/>
  <c r="EN66"/>
  <c r="EO66"/>
  <c r="EP66"/>
  <c r="EI67"/>
  <c r="EJ67"/>
  <c r="EK67"/>
  <c r="EL67"/>
  <c r="EM67"/>
  <c r="EN67"/>
  <c r="EO67"/>
  <c r="EP67"/>
  <c r="EI68"/>
  <c r="EJ68"/>
  <c r="EK68"/>
  <c r="EL68"/>
  <c r="EM68"/>
  <c r="EN68"/>
  <c r="EO68"/>
  <c r="EP68"/>
  <c r="EI69"/>
  <c r="EJ69"/>
  <c r="EK69"/>
  <c r="EL69"/>
  <c r="EM69"/>
  <c r="EN69"/>
  <c r="EO69"/>
  <c r="EP69"/>
  <c r="EI70"/>
  <c r="EJ70"/>
  <c r="EK70"/>
  <c r="EL70"/>
  <c r="EM70"/>
  <c r="EN70"/>
  <c r="EO70"/>
  <c r="EP70"/>
  <c r="EI71"/>
  <c r="EJ71"/>
  <c r="EK71"/>
  <c r="EL71"/>
  <c r="EM71"/>
  <c r="EN71"/>
  <c r="EO71"/>
  <c r="EP71"/>
  <c r="EI72"/>
  <c r="EJ72"/>
  <c r="EK72"/>
  <c r="EL72"/>
  <c r="EM72"/>
  <c r="EN72"/>
  <c r="EO72"/>
  <c r="EP72"/>
  <c r="EI73"/>
  <c r="EJ73"/>
  <c r="EK73"/>
  <c r="EL73"/>
  <c r="EM73"/>
  <c r="EN73"/>
  <c r="EO73"/>
  <c r="EP73"/>
  <c r="EI74"/>
  <c r="EJ74"/>
  <c r="EK74"/>
  <c r="EL74"/>
  <c r="EM74"/>
  <c r="EN74"/>
  <c r="EO74"/>
  <c r="EP74"/>
  <c r="EI75"/>
  <c r="EJ75"/>
  <c r="EK75"/>
  <c r="EL75"/>
  <c r="EM75"/>
  <c r="EN75"/>
  <c r="EO75"/>
  <c r="EP75"/>
  <c r="EI76"/>
  <c r="EJ76"/>
  <c r="EK76"/>
  <c r="EL76"/>
  <c r="EM76"/>
  <c r="EN76"/>
  <c r="EO76"/>
  <c r="EP76"/>
  <c r="EI77"/>
  <c r="EJ77"/>
  <c r="EK77"/>
  <c r="EL77"/>
  <c r="EM77"/>
  <c r="EN77"/>
  <c r="EO77"/>
  <c r="EP77"/>
  <c r="EI78"/>
  <c r="EJ78"/>
  <c r="EK78"/>
  <c r="EL78"/>
  <c r="EM78"/>
  <c r="EN78"/>
  <c r="EO78"/>
  <c r="EP78"/>
  <c r="EI79"/>
  <c r="EJ79"/>
  <c r="EK79"/>
  <c r="EL79"/>
  <c r="EM79"/>
  <c r="EN79"/>
  <c r="EO79"/>
  <c r="EP79"/>
  <c r="EI80"/>
  <c r="EJ80"/>
  <c r="EK80"/>
  <c r="EL80"/>
  <c r="EM80"/>
  <c r="EN80"/>
  <c r="EO80"/>
  <c r="EP80"/>
  <c r="EI81"/>
  <c r="EJ81"/>
  <c r="EK81"/>
  <c r="EL81"/>
  <c r="EM81"/>
  <c r="EN81"/>
  <c r="EO81"/>
  <c r="EP81"/>
  <c r="EI82"/>
  <c r="EJ82"/>
  <c r="EK82"/>
  <c r="EL82"/>
  <c r="EM82"/>
  <c r="EN82"/>
  <c r="EO82"/>
  <c r="EP82"/>
  <c r="EI83"/>
  <c r="EJ83"/>
  <c r="EK83"/>
  <c r="EL83"/>
  <c r="EM83"/>
  <c r="EN83"/>
  <c r="EO83"/>
  <c r="EP83"/>
  <c r="EI84"/>
  <c r="EJ84"/>
  <c r="EK84"/>
  <c r="EL84"/>
  <c r="EM84"/>
  <c r="EN84"/>
  <c r="EO84"/>
  <c r="EP84"/>
  <c r="EI85"/>
  <c r="EJ85"/>
  <c r="EK85"/>
  <c r="EL85"/>
  <c r="EM85"/>
  <c r="EN85"/>
  <c r="EO85"/>
  <c r="EP85"/>
  <c r="EI86"/>
  <c r="EJ86"/>
  <c r="EK86"/>
  <c r="EL86"/>
  <c r="EM86"/>
  <c r="EN86"/>
  <c r="EO86"/>
  <c r="EP86"/>
  <c r="EI87"/>
  <c r="EJ87"/>
  <c r="EK87"/>
  <c r="EL87"/>
  <c r="EM87"/>
  <c r="EN87"/>
  <c r="EO87"/>
  <c r="EP87"/>
  <c r="EI88"/>
  <c r="EJ88"/>
  <c r="EK88"/>
  <c r="EL88"/>
  <c r="EM88"/>
  <c r="EN88"/>
  <c r="EO88"/>
  <c r="EP88"/>
  <c r="EI89"/>
  <c r="EJ89"/>
  <c r="EK89"/>
  <c r="EL89"/>
  <c r="EM89"/>
  <c r="EN89"/>
  <c r="EO89"/>
  <c r="EP89"/>
  <c r="EI90"/>
  <c r="EJ90"/>
  <c r="EK90"/>
  <c r="EL90"/>
  <c r="EM90"/>
  <c r="EN90"/>
  <c r="EO90"/>
  <c r="EP90"/>
  <c r="EI91"/>
  <c r="EJ91"/>
  <c r="EK91"/>
  <c r="EL91"/>
  <c r="EM91"/>
  <c r="EN91"/>
  <c r="EO91"/>
  <c r="EP91"/>
  <c r="EI92"/>
  <c r="EJ92"/>
  <c r="EK92"/>
  <c r="EL92"/>
  <c r="EM92"/>
  <c r="EN92"/>
  <c r="EO92"/>
  <c r="EP92"/>
  <c r="EI93"/>
  <c r="EJ93"/>
  <c r="EK93"/>
  <c r="EL93"/>
  <c r="EM93"/>
  <c r="EN93"/>
  <c r="EO93"/>
  <c r="EP93"/>
  <c r="EI94"/>
  <c r="EJ94"/>
  <c r="EK94"/>
  <c r="EL94"/>
  <c r="EM94"/>
  <c r="EN94"/>
  <c r="EO94"/>
  <c r="EP94"/>
  <c r="EI95"/>
  <c r="EJ95"/>
  <c r="EK95"/>
  <c r="EL95"/>
  <c r="EM95"/>
  <c r="EN95"/>
  <c r="EO95"/>
  <c r="EP95"/>
  <c r="EI96"/>
  <c r="EJ96"/>
  <c r="EK96"/>
  <c r="EL96"/>
  <c r="EM96"/>
  <c r="EN96"/>
  <c r="EO96"/>
  <c r="EP96"/>
  <c r="EI97"/>
  <c r="EJ97"/>
  <c r="EK97"/>
  <c r="EL97"/>
  <c r="EM97"/>
  <c r="EN97"/>
  <c r="EO97"/>
  <c r="EP97"/>
  <c r="EI98"/>
  <c r="EJ98"/>
  <c r="EK98"/>
  <c r="EL98"/>
  <c r="EM98"/>
  <c r="EN98"/>
  <c r="EO98"/>
  <c r="EP98"/>
  <c r="EI99"/>
  <c r="EJ99"/>
  <c r="EK99"/>
  <c r="EL99"/>
  <c r="EM99"/>
  <c r="EN99"/>
  <c r="EO99"/>
  <c r="EP99"/>
  <c r="EI100"/>
  <c r="EJ100"/>
  <c r="EK100"/>
  <c r="EL100"/>
  <c r="EM100"/>
  <c r="EN100"/>
  <c r="EO100"/>
  <c r="EP100"/>
  <c r="EI101"/>
  <c r="EJ101"/>
  <c r="EK101"/>
  <c r="EL101"/>
  <c r="EM101"/>
  <c r="EN101"/>
  <c r="EO101"/>
  <c r="EP101"/>
  <c r="EI102"/>
  <c r="EJ102"/>
  <c r="EK102"/>
  <c r="EL102"/>
  <c r="EM102"/>
  <c r="EN102"/>
  <c r="EO102"/>
  <c r="EP102"/>
  <c r="EI103"/>
  <c r="EJ103"/>
  <c r="EK103"/>
  <c r="EL103"/>
  <c r="EM103"/>
  <c r="EN103"/>
  <c r="EO103"/>
  <c r="EP103"/>
  <c r="EI104"/>
  <c r="EJ104"/>
  <c r="EK104"/>
  <c r="EL104"/>
  <c r="EM104"/>
  <c r="EN104"/>
  <c r="EO104"/>
  <c r="EP104"/>
  <c r="EI105"/>
  <c r="EJ105"/>
  <c r="EK105"/>
  <c r="EL105"/>
  <c r="EM105"/>
  <c r="EN105"/>
  <c r="EO105"/>
  <c r="EP105"/>
  <c r="EI106"/>
  <c r="EJ106"/>
  <c r="EK106"/>
  <c r="EL106"/>
  <c r="EM106"/>
  <c r="EN106"/>
  <c r="EO106"/>
  <c r="EP106"/>
  <c r="EI107"/>
  <c r="EJ107"/>
  <c r="EK107"/>
  <c r="EL107"/>
  <c r="EM107"/>
  <c r="EN107"/>
  <c r="EO107"/>
  <c r="EP107"/>
  <c r="EI108"/>
  <c r="EJ108"/>
  <c r="EK108"/>
  <c r="EL108"/>
  <c r="EM108"/>
  <c r="EN108"/>
  <c r="EO108"/>
  <c r="EP108"/>
  <c r="EI109"/>
  <c r="EJ109"/>
  <c r="EK109"/>
  <c r="EL109"/>
  <c r="EM109"/>
  <c r="EN109"/>
  <c r="EO109"/>
  <c r="EP109"/>
  <c r="EI110"/>
  <c r="EJ110"/>
  <c r="EK110"/>
  <c r="EL110"/>
  <c r="EM110"/>
  <c r="EN110"/>
  <c r="EO110"/>
  <c r="EP110"/>
  <c r="EI111"/>
  <c r="EJ111"/>
  <c r="EK111"/>
  <c r="EL111"/>
  <c r="EM111"/>
  <c r="EN111"/>
  <c r="EO111"/>
  <c r="EP111"/>
  <c r="EI112"/>
  <c r="EJ112"/>
  <c r="EK112"/>
  <c r="EL112"/>
  <c r="EM112"/>
  <c r="EN112"/>
  <c r="EO112"/>
  <c r="EP112"/>
  <c r="EI113"/>
  <c r="EJ113"/>
  <c r="EK113"/>
  <c r="EL113"/>
  <c r="EM113"/>
  <c r="EN113"/>
  <c r="EO113"/>
  <c r="EP113"/>
  <c r="EI114"/>
  <c r="EJ114"/>
  <c r="EK114"/>
  <c r="EL114"/>
  <c r="EM114"/>
  <c r="EN114"/>
  <c r="EO114"/>
  <c r="EP114"/>
  <c r="EI115"/>
  <c r="EJ115"/>
  <c r="EK115"/>
  <c r="EL115"/>
  <c r="EM115"/>
  <c r="EN115"/>
  <c r="EO115"/>
  <c r="EP115"/>
  <c r="EI116"/>
  <c r="EJ116"/>
  <c r="EK116"/>
  <c r="EL116"/>
  <c r="EM116"/>
  <c r="EN116"/>
  <c r="EO116"/>
  <c r="EP116"/>
  <c r="EI117"/>
  <c r="EJ117"/>
  <c r="EK117"/>
  <c r="EL117"/>
  <c r="EM117"/>
  <c r="EN117"/>
  <c r="EO117"/>
  <c r="EP117"/>
  <c r="EI118"/>
  <c r="EJ118"/>
  <c r="EK118"/>
  <c r="EL118"/>
  <c r="EM118"/>
  <c r="EN118"/>
  <c r="EO118"/>
  <c r="EP118"/>
  <c r="EI119"/>
  <c r="EJ119"/>
  <c r="EK119"/>
  <c r="EL119"/>
  <c r="EM119"/>
  <c r="EN119"/>
  <c r="EO119"/>
  <c r="EP119"/>
  <c r="EI120"/>
  <c r="EJ120"/>
  <c r="EK120"/>
  <c r="EL120"/>
  <c r="EM120"/>
  <c r="EN120"/>
  <c r="EO120"/>
  <c r="EP120"/>
  <c r="EI121"/>
  <c r="EJ121"/>
  <c r="EK121"/>
  <c r="EL121"/>
  <c r="EM121"/>
  <c r="EN121"/>
  <c r="EO121"/>
  <c r="EP121"/>
  <c r="EI122"/>
  <c r="EJ122"/>
  <c r="EK122"/>
  <c r="EL122"/>
  <c r="EM122"/>
  <c r="EN122"/>
  <c r="EO122"/>
  <c r="EP122"/>
  <c r="EI123"/>
  <c r="EJ123"/>
  <c r="EK123"/>
  <c r="EL123"/>
  <c r="EM123"/>
  <c r="EN123"/>
  <c r="EO123"/>
  <c r="EP123"/>
  <c r="EI124"/>
  <c r="EJ124"/>
  <c r="EK124"/>
  <c r="EL124"/>
  <c r="EM124"/>
  <c r="EN124"/>
  <c r="EO124"/>
  <c r="EP124"/>
  <c r="EI125"/>
  <c r="EJ125"/>
  <c r="EK125"/>
  <c r="EL125"/>
  <c r="EM125"/>
  <c r="EN125"/>
  <c r="EO125"/>
  <c r="EP125"/>
  <c r="EI126"/>
  <c r="EJ126"/>
  <c r="EK126"/>
  <c r="EL126"/>
  <c r="EM126"/>
  <c r="EN126"/>
  <c r="EO126"/>
  <c r="EP126"/>
  <c r="EI127"/>
  <c r="EJ127"/>
  <c r="EK127"/>
  <c r="EL127"/>
  <c r="EM127"/>
  <c r="EN127"/>
  <c r="EO127"/>
  <c r="EP127"/>
  <c r="EI128"/>
  <c r="EJ128"/>
  <c r="EK128"/>
  <c r="EL128"/>
  <c r="EM128"/>
  <c r="EN128"/>
  <c r="EO128"/>
  <c r="EP128"/>
  <c r="EI129"/>
  <c r="EJ129"/>
  <c r="EK129"/>
  <c r="EL129"/>
  <c r="EM129"/>
  <c r="EN129"/>
  <c r="EO129"/>
  <c r="EP129"/>
  <c r="EI130"/>
  <c r="EJ130"/>
  <c r="EK130"/>
  <c r="EL130"/>
  <c r="EM130"/>
  <c r="EN130"/>
  <c r="EO130"/>
  <c r="EP130"/>
  <c r="EI131"/>
  <c r="EJ131"/>
  <c r="EK131"/>
  <c r="EL131"/>
  <c r="EM131"/>
  <c r="EN131"/>
  <c r="EO131"/>
  <c r="EP131"/>
  <c r="EI132"/>
  <c r="EJ132"/>
  <c r="EK132"/>
  <c r="EL132"/>
  <c r="EM132"/>
  <c r="EN132"/>
  <c r="EO132"/>
  <c r="EP132"/>
  <c r="EI133"/>
  <c r="EJ133"/>
  <c r="EK133"/>
  <c r="EL133"/>
  <c r="EM133"/>
  <c r="EN133"/>
  <c r="EO133"/>
  <c r="EP133"/>
  <c r="EI134"/>
  <c r="EJ134"/>
  <c r="EK134"/>
  <c r="EL134"/>
  <c r="EM134"/>
  <c r="EN134"/>
  <c r="EO134"/>
  <c r="EP134"/>
  <c r="EI135"/>
  <c r="EJ135"/>
  <c r="EK135"/>
  <c r="EL135"/>
  <c r="EM135"/>
  <c r="EN135"/>
  <c r="EO135"/>
  <c r="EP135"/>
  <c r="EI136"/>
  <c r="EJ136"/>
  <c r="EK136"/>
  <c r="EL136"/>
  <c r="EM136"/>
  <c r="EN136"/>
  <c r="EO136"/>
  <c r="EP136"/>
  <c r="EI137"/>
  <c r="EJ137"/>
  <c r="EK137"/>
  <c r="EL137"/>
  <c r="EM137"/>
  <c r="EN137"/>
  <c r="EO137"/>
  <c r="EP137"/>
  <c r="EI138"/>
  <c r="EJ138"/>
  <c r="EK138"/>
  <c r="EL138"/>
  <c r="EM138"/>
  <c r="EN138"/>
  <c r="EO138"/>
  <c r="EP138"/>
  <c r="EI139"/>
  <c r="EJ139"/>
  <c r="EK139"/>
  <c r="EL139"/>
  <c r="EM139"/>
  <c r="EN139"/>
  <c r="EO139"/>
  <c r="EP139"/>
  <c r="EI140"/>
  <c r="EJ140"/>
  <c r="EK140"/>
  <c r="EL140"/>
  <c r="EM140"/>
  <c r="EN140"/>
  <c r="EO140"/>
  <c r="EP140"/>
  <c r="EI141"/>
  <c r="EJ141"/>
  <c r="EK141"/>
  <c r="EL141"/>
  <c r="EM141"/>
  <c r="EN141"/>
  <c r="EO141"/>
  <c r="EP141"/>
  <c r="EI142"/>
  <c r="EJ142"/>
  <c r="EK142"/>
  <c r="EL142"/>
  <c r="EM142"/>
  <c r="EN142"/>
  <c r="EO142"/>
  <c r="EP142"/>
  <c r="EI143"/>
  <c r="EJ143"/>
  <c r="EK143"/>
  <c r="EL143"/>
  <c r="EM143"/>
  <c r="EN143"/>
  <c r="EO143"/>
  <c r="EP143"/>
  <c r="EI144"/>
  <c r="EJ144"/>
  <c r="EK144"/>
  <c r="EL144"/>
  <c r="EM144"/>
  <c r="EN144"/>
  <c r="EO144"/>
  <c r="EP144"/>
  <c r="EI145"/>
  <c r="EJ145"/>
  <c r="EK145"/>
  <c r="EL145"/>
  <c r="EM145"/>
  <c r="EN145"/>
  <c r="EO145"/>
  <c r="EP145"/>
  <c r="EI146"/>
  <c r="EJ146"/>
  <c r="EK146"/>
  <c r="EL146"/>
  <c r="EM146"/>
  <c r="EN146"/>
  <c r="EO146"/>
  <c r="EP146"/>
  <c r="EI147"/>
  <c r="EJ147"/>
  <c r="EK147"/>
  <c r="EL147"/>
  <c r="EM147"/>
  <c r="EN147"/>
  <c r="EO147"/>
  <c r="EP147"/>
  <c r="EI148"/>
  <c r="EJ148"/>
  <c r="EK148"/>
  <c r="EL148"/>
  <c r="EM148"/>
  <c r="EN148"/>
  <c r="EO148"/>
  <c r="EP148"/>
  <c r="EI149"/>
  <c r="EJ149"/>
  <c r="EK149"/>
  <c r="EL149"/>
  <c r="EM149"/>
  <c r="EN149"/>
  <c r="EO149"/>
  <c r="EP149"/>
  <c r="EI150"/>
  <c r="EJ150"/>
  <c r="EK150"/>
  <c r="EL150"/>
  <c r="EM150"/>
  <c r="EN150"/>
  <c r="EO150"/>
  <c r="EP150"/>
  <c r="EI151"/>
  <c r="EJ151"/>
  <c r="EK151"/>
  <c r="EL151"/>
  <c r="EM151"/>
  <c r="EN151"/>
  <c r="EO151"/>
  <c r="EP151"/>
  <c r="EI152"/>
  <c r="EJ152"/>
  <c r="EK152"/>
  <c r="EL152"/>
  <c r="EM152"/>
  <c r="EN152"/>
  <c r="EO152"/>
  <c r="EP152"/>
  <c r="EI153"/>
  <c r="EJ153"/>
  <c r="EK153"/>
  <c r="EL153"/>
  <c r="EM153"/>
  <c r="EN153"/>
  <c r="EO153"/>
  <c r="EP153"/>
  <c r="EI154"/>
  <c r="EJ154"/>
  <c r="EK154"/>
  <c r="EL154"/>
  <c r="EM154"/>
  <c r="EN154"/>
  <c r="EO154"/>
  <c r="EP154"/>
  <c r="EI155"/>
  <c r="EJ155"/>
  <c r="EK155"/>
  <c r="EL155"/>
  <c r="EM155"/>
  <c r="EN155"/>
  <c r="EO155"/>
  <c r="EP155"/>
  <c r="EI156"/>
  <c r="EJ156"/>
  <c r="EK156"/>
  <c r="EL156"/>
  <c r="EM156"/>
  <c r="EN156"/>
  <c r="EO156"/>
  <c r="EP156"/>
  <c r="EI157"/>
  <c r="EJ157"/>
  <c r="EK157"/>
  <c r="EL157"/>
  <c r="EM157"/>
  <c r="EN157"/>
  <c r="EO157"/>
  <c r="EP157"/>
  <c r="EI158"/>
  <c r="EJ158"/>
  <c r="EK158"/>
  <c r="EL158"/>
  <c r="EM158"/>
  <c r="EN158"/>
  <c r="EO158"/>
  <c r="EP158"/>
  <c r="EI159"/>
  <c r="EJ159"/>
  <c r="EK159"/>
  <c r="EL159"/>
  <c r="EM159"/>
  <c r="EN159"/>
  <c r="EO159"/>
  <c r="EP159"/>
  <c r="EI160"/>
  <c r="EJ160"/>
  <c r="EK160"/>
  <c r="EL160"/>
  <c r="EM160"/>
  <c r="EN160"/>
  <c r="EO160"/>
  <c r="EP160"/>
  <c r="EI161"/>
  <c r="EJ161"/>
  <c r="EK161"/>
  <c r="EL161"/>
  <c r="EM161"/>
  <c r="EN161"/>
  <c r="EO161"/>
  <c r="EP161"/>
  <c r="EI162"/>
  <c r="EJ162"/>
  <c r="EK162"/>
  <c r="EL162"/>
  <c r="EM162"/>
  <c r="EN162"/>
  <c r="EO162"/>
  <c r="EP162"/>
  <c r="EI163"/>
  <c r="EJ163"/>
  <c r="EK163"/>
  <c r="EL163"/>
  <c r="EM163"/>
  <c r="EN163"/>
  <c r="EO163"/>
  <c r="EP163"/>
  <c r="EI164"/>
  <c r="EJ164"/>
  <c r="EK164"/>
  <c r="EL164"/>
  <c r="EM164"/>
  <c r="EN164"/>
  <c r="EO164"/>
  <c r="EP164"/>
  <c r="EI165"/>
  <c r="EJ165"/>
  <c r="EK165"/>
  <c r="EL165"/>
  <c r="EM165"/>
  <c r="EN165"/>
  <c r="EO165"/>
  <c r="EP165"/>
  <c r="EI166"/>
  <c r="EJ166"/>
  <c r="EK166"/>
  <c r="EL166"/>
  <c r="EM166"/>
  <c r="EN166"/>
  <c r="EO166"/>
  <c r="EP166"/>
  <c r="EI167"/>
  <c r="EJ167"/>
  <c r="EK167"/>
  <c r="EL167"/>
  <c r="EM167"/>
  <c r="EN167"/>
  <c r="EO167"/>
  <c r="EP167"/>
  <c r="EI168"/>
  <c r="EJ168"/>
  <c r="EK168"/>
  <c r="EL168"/>
  <c r="EM168"/>
  <c r="EN168"/>
  <c r="EO168"/>
  <c r="EP168"/>
  <c r="EI169"/>
  <c r="EJ169"/>
  <c r="EK169"/>
  <c r="EL169"/>
  <c r="EM169"/>
  <c r="EN169"/>
  <c r="EO169"/>
  <c r="EP169"/>
  <c r="EI170"/>
  <c r="EJ170"/>
  <c r="EK170"/>
  <c r="EL170"/>
  <c r="EM170"/>
  <c r="EN170"/>
  <c r="EO170"/>
  <c r="EP170"/>
  <c r="EI171"/>
  <c r="EJ171"/>
  <c r="EK171"/>
  <c r="EL171"/>
  <c r="EM171"/>
  <c r="EN171"/>
  <c r="EO171"/>
  <c r="EP171"/>
  <c r="EI172"/>
  <c r="EJ172"/>
  <c r="EK172"/>
  <c r="EL172"/>
  <c r="EM172"/>
  <c r="EN172"/>
  <c r="EO172"/>
  <c r="EP172"/>
  <c r="EI173"/>
  <c r="EJ173"/>
  <c r="EK173"/>
  <c r="EL173"/>
  <c r="EM173"/>
  <c r="EN173"/>
  <c r="EO173"/>
  <c r="EP173"/>
  <c r="EI174"/>
  <c r="EJ174"/>
  <c r="EK174"/>
  <c r="EL174"/>
  <c r="EM174"/>
  <c r="EN174"/>
  <c r="EO174"/>
  <c r="EP174"/>
  <c r="EI175"/>
  <c r="EJ175"/>
  <c r="EK175"/>
  <c r="EL175"/>
  <c r="EM175"/>
  <c r="EN175"/>
  <c r="EO175"/>
  <c r="EP175"/>
  <c r="EI176"/>
  <c r="EJ176"/>
  <c r="EK176"/>
  <c r="EL176"/>
  <c r="EM176"/>
  <c r="EN176"/>
  <c r="EO176"/>
  <c r="EP176"/>
  <c r="EI177"/>
  <c r="EJ177"/>
  <c r="EK177"/>
  <c r="EL177"/>
  <c r="EM177"/>
  <c r="EN177"/>
  <c r="EO177"/>
  <c r="EP177"/>
  <c r="EI178"/>
  <c r="EJ178"/>
  <c r="EK178"/>
  <c r="EL178"/>
  <c r="EM178"/>
  <c r="EN178"/>
  <c r="EO178"/>
  <c r="EP178"/>
  <c r="EI179"/>
  <c r="EJ179"/>
  <c r="EK179"/>
  <c r="EL179"/>
  <c r="EM179"/>
  <c r="EN179"/>
  <c r="EO179"/>
  <c r="EP179"/>
  <c r="EI180"/>
  <c r="EJ180"/>
  <c r="EK180"/>
  <c r="EL180"/>
  <c r="EM180"/>
  <c r="EN180"/>
  <c r="EO180"/>
  <c r="EP180"/>
  <c r="EI181"/>
  <c r="EJ181"/>
  <c r="EK181"/>
  <c r="EL181"/>
  <c r="EM181"/>
  <c r="EN181"/>
  <c r="EO181"/>
  <c r="EP181"/>
  <c r="EI182"/>
  <c r="EJ182"/>
  <c r="EK182"/>
  <c r="EL182"/>
  <c r="EM182"/>
  <c r="EN182"/>
  <c r="EO182"/>
  <c r="EP182"/>
  <c r="EI183"/>
  <c r="EJ183"/>
  <c r="EK183"/>
  <c r="EL183"/>
  <c r="EM183"/>
  <c r="EN183"/>
  <c r="EO183"/>
  <c r="EP183"/>
  <c r="EI184"/>
  <c r="EJ184"/>
  <c r="EK184"/>
  <c r="EL184"/>
  <c r="EM184"/>
  <c r="EN184"/>
  <c r="EO184"/>
  <c r="EP184"/>
  <c r="EI185"/>
  <c r="EJ185"/>
  <c r="EK185"/>
  <c r="EL185"/>
  <c r="EM185"/>
  <c r="EN185"/>
  <c r="EO185"/>
  <c r="EP185"/>
  <c r="EI186"/>
  <c r="EJ186"/>
  <c r="EK186"/>
  <c r="EL186"/>
  <c r="EM186"/>
  <c r="EN186"/>
  <c r="EO186"/>
  <c r="EP186"/>
  <c r="EI187"/>
  <c r="EJ187"/>
  <c r="EK187"/>
  <c r="EL187"/>
  <c r="EM187"/>
  <c r="EN187"/>
  <c r="EO187"/>
  <c r="EP187"/>
  <c r="EI188"/>
  <c r="EJ188"/>
  <c r="EK188"/>
  <c r="EL188"/>
  <c r="EM188"/>
  <c r="EN188"/>
  <c r="EO188"/>
  <c r="EP188"/>
  <c r="EI189"/>
  <c r="EJ189"/>
  <c r="EK189"/>
  <c r="EL189"/>
  <c r="EM189"/>
  <c r="EN189"/>
  <c r="EO189"/>
  <c r="EP189"/>
  <c r="EI190"/>
  <c r="EJ190"/>
  <c r="EK190"/>
  <c r="EL190"/>
  <c r="EM190"/>
  <c r="EN190"/>
  <c r="EO190"/>
  <c r="EP190"/>
  <c r="EI191"/>
  <c r="EJ191"/>
  <c r="EK191"/>
  <c r="EL191"/>
  <c r="EM191"/>
  <c r="EN191"/>
  <c r="EO191"/>
  <c r="EP191"/>
  <c r="EI192"/>
  <c r="EJ192"/>
  <c r="EK192"/>
  <c r="EL192"/>
  <c r="EM192"/>
  <c r="EN192"/>
  <c r="EO192"/>
  <c r="EP192"/>
  <c r="EI193"/>
  <c r="EJ193"/>
  <c r="EK193"/>
  <c r="EL193"/>
  <c r="EM193"/>
  <c r="EN193"/>
  <c r="EO193"/>
  <c r="EP193"/>
  <c r="EI194"/>
  <c r="EJ194"/>
  <c r="EK194"/>
  <c r="EL194"/>
  <c r="EM194"/>
  <c r="EN194"/>
  <c r="EO194"/>
  <c r="EP194"/>
  <c r="EI195"/>
  <c r="EJ195"/>
  <c r="EK195"/>
  <c r="EL195"/>
  <c r="EM195"/>
  <c r="EN195"/>
  <c r="EO195"/>
  <c r="EP195"/>
  <c r="EI196"/>
  <c r="EJ196"/>
  <c r="EK196"/>
  <c r="EL196"/>
  <c r="EM196"/>
  <c r="EN196"/>
  <c r="EO196"/>
  <c r="EP196"/>
  <c r="EI197"/>
  <c r="EJ197"/>
  <c r="EK197"/>
  <c r="EL197"/>
  <c r="EM197"/>
  <c r="EN197"/>
  <c r="EO197"/>
  <c r="EP197"/>
  <c r="EI198"/>
  <c r="EJ198"/>
  <c r="EK198"/>
  <c r="EL198"/>
  <c r="EM198"/>
  <c r="EN198"/>
  <c r="EO198"/>
  <c r="EP198"/>
  <c r="EI199"/>
  <c r="EJ199"/>
  <c r="EK199"/>
  <c r="EL199"/>
  <c r="EM199"/>
  <c r="EN199"/>
  <c r="EO199"/>
  <c r="EP199"/>
  <c r="EI200"/>
  <c r="EJ200"/>
  <c r="EK200"/>
  <c r="EL200"/>
  <c r="EM200"/>
  <c r="EN200"/>
  <c r="EO200"/>
  <c r="EP200"/>
  <c r="EI201"/>
  <c r="EJ201"/>
  <c r="EK201"/>
  <c r="EL201"/>
  <c r="EM201"/>
  <c r="EN201"/>
  <c r="EO201"/>
  <c r="EP201"/>
  <c r="EI202"/>
  <c r="EJ202"/>
  <c r="EK202"/>
  <c r="EL202"/>
  <c r="EM202"/>
  <c r="EN202"/>
  <c r="EO202"/>
  <c r="EP202"/>
  <c r="EI203"/>
  <c r="EJ203"/>
  <c r="EK203"/>
  <c r="EL203"/>
  <c r="EM203"/>
  <c r="EN203"/>
  <c r="EO203"/>
  <c r="EP203"/>
  <c r="EI204"/>
  <c r="EJ204"/>
  <c r="EK204"/>
  <c r="EL204"/>
  <c r="EM204"/>
  <c r="EN204"/>
  <c r="EO204"/>
  <c r="EP204"/>
  <c r="EI205"/>
  <c r="EJ205"/>
  <c r="EK205"/>
  <c r="EL205"/>
  <c r="EM205"/>
  <c r="EN205"/>
  <c r="EO205"/>
  <c r="EP205"/>
  <c r="EI206"/>
  <c r="EJ206"/>
  <c r="EK206"/>
  <c r="EL206"/>
  <c r="EM206"/>
  <c r="EN206"/>
  <c r="EO206"/>
  <c r="EP206"/>
  <c r="EI207"/>
  <c r="EJ207"/>
  <c r="EK207"/>
  <c r="EL207"/>
  <c r="EM207"/>
  <c r="EN207"/>
  <c r="EO207"/>
  <c r="EP207"/>
  <c r="EI208"/>
  <c r="EJ208"/>
  <c r="EK208"/>
  <c r="EL208"/>
  <c r="EM208"/>
  <c r="EN208"/>
  <c r="EO208"/>
  <c r="EP208"/>
  <c r="EI209"/>
  <c r="EJ209"/>
  <c r="EK209"/>
  <c r="EL209"/>
  <c r="EM209"/>
  <c r="EN209"/>
  <c r="EO209"/>
  <c r="EP209"/>
  <c r="EI210"/>
  <c r="EJ210"/>
  <c r="EK210"/>
  <c r="EL210"/>
  <c r="EM210"/>
  <c r="EN210"/>
  <c r="EO210"/>
  <c r="EP210"/>
  <c r="EI211"/>
  <c r="EJ211"/>
  <c r="EK211"/>
  <c r="EL211"/>
  <c r="EM211"/>
  <c r="EN211"/>
  <c r="EO211"/>
  <c r="EP211"/>
  <c r="EI212"/>
  <c r="EJ212"/>
  <c r="EK212"/>
  <c r="EL212"/>
  <c r="EM212"/>
  <c r="EN212"/>
  <c r="EO212"/>
  <c r="EP212"/>
  <c r="EI213"/>
  <c r="EJ213"/>
  <c r="EK213"/>
  <c r="EL213"/>
  <c r="EM213"/>
  <c r="EN213"/>
  <c r="EO213"/>
  <c r="EP213"/>
  <c r="EI214"/>
  <c r="EJ214"/>
  <c r="EK214"/>
  <c r="EL214"/>
  <c r="EM214"/>
  <c r="EN214"/>
  <c r="EO214"/>
  <c r="EP214"/>
  <c r="EI215"/>
  <c r="EJ215"/>
  <c r="EK215"/>
  <c r="EL215"/>
  <c r="EM215"/>
  <c r="EN215"/>
  <c r="EO215"/>
  <c r="EP215"/>
  <c r="EI216"/>
  <c r="EJ216"/>
  <c r="EK216"/>
  <c r="EL216"/>
  <c r="EM216"/>
  <c r="EN216"/>
  <c r="EO216"/>
  <c r="EP216"/>
  <c r="EI217"/>
  <c r="EJ217"/>
  <c r="EK217"/>
  <c r="EL217"/>
  <c r="EM217"/>
  <c r="EN217"/>
  <c r="EO217"/>
  <c r="EP217"/>
  <c r="EI218"/>
  <c r="EJ218"/>
  <c r="EK218"/>
  <c r="EL218"/>
  <c r="EM218"/>
  <c r="EN218"/>
  <c r="EO218"/>
  <c r="EP218"/>
  <c r="EI219"/>
  <c r="EJ219"/>
  <c r="EK219"/>
  <c r="EL219"/>
  <c r="EM219"/>
  <c r="EN219"/>
  <c r="EO219"/>
  <c r="EP219"/>
  <c r="EI220"/>
  <c r="EJ220"/>
  <c r="EK220"/>
  <c r="EL220"/>
  <c r="EM220"/>
  <c r="EN220"/>
  <c r="EO220"/>
  <c r="EP220"/>
  <c r="EI221"/>
  <c r="EJ221"/>
  <c r="EK221"/>
  <c r="EL221"/>
  <c r="EM221"/>
  <c r="EN221"/>
  <c r="EO221"/>
  <c r="EP221"/>
  <c r="EI222"/>
  <c r="EJ222"/>
  <c r="EK222"/>
  <c r="EL222"/>
  <c r="EM222"/>
  <c r="EN222"/>
  <c r="EO222"/>
  <c r="EP222"/>
  <c r="EI223"/>
  <c r="EJ223"/>
  <c r="EK223"/>
  <c r="EL223"/>
  <c r="EM223"/>
  <c r="EN223"/>
  <c r="EO223"/>
  <c r="EP223"/>
  <c r="EI224"/>
  <c r="EJ224"/>
  <c r="EK224"/>
  <c r="EL224"/>
  <c r="EM224"/>
  <c r="EN224"/>
  <c r="EO224"/>
  <c r="EP224"/>
  <c r="EI225"/>
  <c r="EJ225"/>
  <c r="EK225"/>
  <c r="EL225"/>
  <c r="EM225"/>
  <c r="EN225"/>
  <c r="EO225"/>
  <c r="EP225"/>
  <c r="EI226"/>
  <c r="EJ226"/>
  <c r="EK226"/>
  <c r="EL226"/>
  <c r="EM226"/>
  <c r="EN226"/>
  <c r="EO226"/>
  <c r="EP226"/>
  <c r="EI227"/>
  <c r="EJ227"/>
  <c r="EK227"/>
  <c r="EL227"/>
  <c r="EM227"/>
  <c r="EN227"/>
  <c r="EO227"/>
  <c r="EP227"/>
  <c r="EI228"/>
  <c r="EJ228"/>
  <c r="EK228"/>
  <c r="EL228"/>
  <c r="EM228"/>
  <c r="EN228"/>
  <c r="EO228"/>
  <c r="EP228"/>
  <c r="EI229"/>
  <c r="EJ229"/>
  <c r="EK229"/>
  <c r="EL229"/>
  <c r="EM229"/>
  <c r="EN229"/>
  <c r="EO229"/>
  <c r="EP229"/>
  <c r="EI230"/>
  <c r="EJ230"/>
  <c r="EK230"/>
  <c r="EL230"/>
  <c r="EM230"/>
  <c r="EN230"/>
  <c r="EO230"/>
  <c r="EP230"/>
  <c r="EI231"/>
  <c r="EJ231"/>
  <c r="EK231"/>
  <c r="EL231"/>
  <c r="EM231"/>
  <c r="EN231"/>
  <c r="EO231"/>
  <c r="EP231"/>
  <c r="EI232"/>
  <c r="EJ232"/>
  <c r="EK232"/>
  <c r="EL232"/>
  <c r="EM232"/>
  <c r="EN232"/>
  <c r="EO232"/>
  <c r="EP232"/>
  <c r="EI233"/>
  <c r="EJ233"/>
  <c r="EK233"/>
  <c r="EL233"/>
  <c r="EM233"/>
  <c r="EN233"/>
  <c r="EO233"/>
  <c r="EP233"/>
  <c r="EI234"/>
  <c r="EJ234"/>
  <c r="EK234"/>
  <c r="EL234"/>
  <c r="EM234"/>
  <c r="EN234"/>
  <c r="EO234"/>
  <c r="EP234"/>
  <c r="EI235"/>
  <c r="EJ235"/>
  <c r="EK235"/>
  <c r="EL235"/>
  <c r="EM235"/>
  <c r="EN235"/>
  <c r="EO235"/>
  <c r="EP235"/>
  <c r="EI236"/>
  <c r="EJ236"/>
  <c r="EK236"/>
  <c r="EL236"/>
  <c r="EM236"/>
  <c r="EN236"/>
  <c r="EO236"/>
  <c r="EP236"/>
  <c r="EI237"/>
  <c r="EJ237"/>
  <c r="EK237"/>
  <c r="EL237"/>
  <c r="EM237"/>
  <c r="EN237"/>
  <c r="EO237"/>
  <c r="EP237"/>
  <c r="EI238"/>
  <c r="EJ238"/>
  <c r="EK238"/>
  <c r="EL238"/>
  <c r="EM238"/>
  <c r="EN238"/>
  <c r="EO238"/>
  <c r="EP238"/>
  <c r="EI239"/>
  <c r="EJ239"/>
  <c r="EK239"/>
  <c r="EL239"/>
  <c r="EM239"/>
  <c r="EN239"/>
  <c r="EO239"/>
  <c r="EP239"/>
  <c r="EI240"/>
  <c r="EJ240"/>
  <c r="EK240"/>
  <c r="EL240"/>
  <c r="EM240"/>
  <c r="EN240"/>
  <c r="EO240"/>
  <c r="EP240"/>
  <c r="EI241"/>
  <c r="EJ241"/>
  <c r="EK241"/>
  <c r="EL241"/>
  <c r="EM241"/>
  <c r="EN241"/>
  <c r="EO241"/>
  <c r="EP241"/>
  <c r="EI242"/>
  <c r="EJ242"/>
  <c r="EK242"/>
  <c r="EL242"/>
  <c r="EM242"/>
  <c r="EN242"/>
  <c r="EO242"/>
  <c r="EP242"/>
  <c r="EI243"/>
  <c r="EJ243"/>
  <c r="EK243"/>
  <c r="EL243"/>
  <c r="EM243"/>
  <c r="EN243"/>
  <c r="EO243"/>
  <c r="EP243"/>
  <c r="EI244"/>
  <c r="EJ244"/>
  <c r="EK244"/>
  <c r="EL244"/>
  <c r="EM244"/>
  <c r="EN244"/>
  <c r="EO244"/>
  <c r="EP244"/>
  <c r="EI245"/>
  <c r="EJ245"/>
  <c r="EK245"/>
  <c r="EL245"/>
  <c r="EM245"/>
  <c r="EN245"/>
  <c r="EO245"/>
  <c r="EP245"/>
  <c r="EI246"/>
  <c r="EJ246"/>
  <c r="EK246"/>
  <c r="EL246"/>
  <c r="EM246"/>
  <c r="EN246"/>
  <c r="EO246"/>
  <c r="EP246"/>
  <c r="EI247"/>
  <c r="EJ247"/>
  <c r="EK247"/>
  <c r="EL247"/>
  <c r="EM247"/>
  <c r="EN247"/>
  <c r="EO247"/>
  <c r="EP247"/>
  <c r="EI248"/>
  <c r="EJ248"/>
  <c r="EK248"/>
  <c r="EL248"/>
  <c r="EM248"/>
  <c r="EN248"/>
  <c r="EO248"/>
  <c r="EP248"/>
  <c r="EI249"/>
  <c r="EJ249"/>
  <c r="EK249"/>
  <c r="EL249"/>
  <c r="EM249"/>
  <c r="EN249"/>
  <c r="EO249"/>
  <c r="EP249"/>
  <c r="EI250"/>
  <c r="EJ250"/>
  <c r="EK250"/>
  <c r="EL250"/>
  <c r="EM250"/>
  <c r="EN250"/>
  <c r="EO250"/>
  <c r="EP250"/>
  <c r="EI251"/>
  <c r="EJ251"/>
  <c r="EK251"/>
  <c r="EL251"/>
  <c r="EM251"/>
  <c r="EN251"/>
  <c r="EO251"/>
  <c r="EP251"/>
  <c r="EI252"/>
  <c r="EJ252"/>
  <c r="EK252"/>
  <c r="EL252"/>
  <c r="EM252"/>
  <c r="EN252"/>
  <c r="EO252"/>
  <c r="EP252"/>
  <c r="EI253"/>
  <c r="EJ253"/>
  <c r="EK253"/>
  <c r="EL253"/>
  <c r="EM253"/>
  <c r="EN253"/>
  <c r="EO253"/>
  <c r="EP253"/>
  <c r="EI254"/>
  <c r="EJ254"/>
  <c r="EK254"/>
  <c r="EL254"/>
  <c r="EM254"/>
  <c r="EN254"/>
  <c r="EO254"/>
  <c r="EP254"/>
  <c r="EI255"/>
  <c r="EJ255"/>
  <c r="EK255"/>
  <c r="EL255"/>
  <c r="EM255"/>
  <c r="EN255"/>
  <c r="EO255"/>
  <c r="EP255"/>
  <c r="EI256"/>
  <c r="EJ256"/>
  <c r="EK256"/>
  <c r="EL256"/>
  <c r="EM256"/>
  <c r="EN256"/>
  <c r="EO256"/>
  <c r="EP256"/>
  <c r="EI257"/>
  <c r="EJ257"/>
  <c r="EK257"/>
  <c r="EL257"/>
  <c r="EM257"/>
  <c r="EN257"/>
  <c r="EO257"/>
  <c r="EP257"/>
  <c r="EI258"/>
  <c r="EJ258"/>
  <c r="EK258"/>
  <c r="EL258"/>
  <c r="EM258"/>
  <c r="EN258"/>
  <c r="EO258"/>
  <c r="EP258"/>
  <c r="EI259"/>
  <c r="EJ259"/>
  <c r="EK259"/>
  <c r="EL259"/>
  <c r="EM259"/>
  <c r="EN259"/>
  <c r="EO259"/>
  <c r="EP259"/>
  <c r="EI260"/>
  <c r="EJ260"/>
  <c r="EK260"/>
  <c r="EL260"/>
  <c r="EM260"/>
  <c r="EN260"/>
  <c r="EO260"/>
  <c r="EP260"/>
  <c r="EI261"/>
  <c r="EJ261"/>
  <c r="EK261"/>
  <c r="EL261"/>
  <c r="EM261"/>
  <c r="EN261"/>
  <c r="EO261"/>
  <c r="EP261"/>
  <c r="EI262"/>
  <c r="EJ262"/>
  <c r="EK262"/>
  <c r="EL262"/>
  <c r="EM262"/>
  <c r="EN262"/>
  <c r="EO262"/>
  <c r="EP262"/>
  <c r="EI263"/>
  <c r="EJ263"/>
  <c r="EK263"/>
  <c r="EL263"/>
  <c r="EM263"/>
  <c r="EN263"/>
  <c r="EO263"/>
  <c r="EP263"/>
  <c r="EI264"/>
  <c r="EJ264"/>
  <c r="EK264"/>
  <c r="EL264"/>
  <c r="EM264"/>
  <c r="EN264"/>
  <c r="EO264"/>
  <c r="EP264"/>
  <c r="EI265"/>
  <c r="EJ265"/>
  <c r="EK265"/>
  <c r="EL265"/>
  <c r="EM265"/>
  <c r="EN265"/>
  <c r="EO265"/>
  <c r="EP265"/>
  <c r="EI266"/>
  <c r="EJ266"/>
  <c r="EK266"/>
  <c r="EL266"/>
  <c r="EM266"/>
  <c r="EN266"/>
  <c r="EO266"/>
  <c r="EP266"/>
  <c r="EI267"/>
  <c r="EJ267"/>
  <c r="EK267"/>
  <c r="EL267"/>
  <c r="EM267"/>
  <c r="EN267"/>
  <c r="EO267"/>
  <c r="EP267"/>
  <c r="EI268"/>
  <c r="EJ268"/>
  <c r="EK268"/>
  <c r="EL268"/>
  <c r="EM268"/>
  <c r="EN268"/>
  <c r="EO268"/>
  <c r="EP268"/>
  <c r="EI269"/>
  <c r="EJ269"/>
  <c r="EK269"/>
  <c r="EL269"/>
  <c r="EM269"/>
  <c r="EN269"/>
  <c r="EO269"/>
  <c r="EP269"/>
  <c r="EI270"/>
  <c r="EJ270"/>
  <c r="EK270"/>
  <c r="EL270"/>
  <c r="EM270"/>
  <c r="EN270"/>
  <c r="EO270"/>
  <c r="EP270"/>
  <c r="EI271"/>
  <c r="EJ271"/>
  <c r="EK271"/>
  <c r="EL271"/>
  <c r="EM271"/>
  <c r="EN271"/>
  <c r="EO271"/>
  <c r="EP271"/>
  <c r="EI272"/>
  <c r="EJ272"/>
  <c r="EK272"/>
  <c r="EL272"/>
  <c r="EM272"/>
  <c r="EN272"/>
  <c r="EO272"/>
  <c r="EP272"/>
  <c r="EI273"/>
  <c r="EJ273"/>
  <c r="EK273"/>
  <c r="EL273"/>
  <c r="EM273"/>
  <c r="EN273"/>
  <c r="EO273"/>
  <c r="EP273"/>
  <c r="EI274"/>
  <c r="EJ274"/>
  <c r="EK274"/>
  <c r="EL274"/>
  <c r="EM274"/>
  <c r="EN274"/>
  <c r="EO274"/>
  <c r="EP274"/>
  <c r="EI275"/>
  <c r="EJ275"/>
  <c r="EK275"/>
  <c r="EL275"/>
  <c r="EM275"/>
  <c r="EN275"/>
  <c r="EO275"/>
  <c r="EP275"/>
  <c r="EI276"/>
  <c r="EJ276"/>
  <c r="EK276"/>
  <c r="EL276"/>
  <c r="EM276"/>
  <c r="EN276"/>
  <c r="EO276"/>
  <c r="EP276"/>
  <c r="EI277"/>
  <c r="EJ277"/>
  <c r="EK277"/>
  <c r="EL277"/>
  <c r="EM277"/>
  <c r="EN277"/>
  <c r="EO277"/>
  <c r="EP277"/>
  <c r="EI278"/>
  <c r="EJ278"/>
  <c r="EK278"/>
  <c r="EL278"/>
  <c r="EM278"/>
  <c r="EN278"/>
  <c r="EO278"/>
  <c r="EP278"/>
  <c r="EI279"/>
  <c r="EJ279"/>
  <c r="EK279"/>
  <c r="EL279"/>
  <c r="EM279"/>
  <c r="EN279"/>
  <c r="EO279"/>
  <c r="EP279"/>
  <c r="EI280"/>
  <c r="EJ280"/>
  <c r="EK280"/>
  <c r="EL280"/>
  <c r="EM280"/>
  <c r="EN280"/>
  <c r="EO280"/>
  <c r="EP280"/>
  <c r="EI281"/>
  <c r="EJ281"/>
  <c r="EK281"/>
  <c r="EL281"/>
  <c r="EM281"/>
  <c r="EN281"/>
  <c r="EO281"/>
  <c r="EP281"/>
  <c r="EI282"/>
  <c r="EJ282"/>
  <c r="EK282"/>
  <c r="EL282"/>
  <c r="EM282"/>
  <c r="EN282"/>
  <c r="EO282"/>
  <c r="EP282"/>
  <c r="EI283"/>
  <c r="EJ283"/>
  <c r="EK283"/>
  <c r="EL283"/>
  <c r="EM283"/>
  <c r="EN283"/>
  <c r="EO283"/>
  <c r="EP283"/>
  <c r="EI284"/>
  <c r="EJ284"/>
  <c r="EK284"/>
  <c r="EL284"/>
  <c r="EM284"/>
  <c r="EN284"/>
  <c r="EO284"/>
  <c r="EP284"/>
  <c r="EI285"/>
  <c r="EJ285"/>
  <c r="EK285"/>
  <c r="EL285"/>
  <c r="EM285"/>
  <c r="EN285"/>
  <c r="EO285"/>
  <c r="EP285"/>
  <c r="EI286"/>
  <c r="EJ286"/>
  <c r="EK286"/>
  <c r="EL286"/>
  <c r="EM286"/>
  <c r="EN286"/>
  <c r="EO286"/>
  <c r="EP286"/>
  <c r="EI287"/>
  <c r="EJ287"/>
  <c r="EK287"/>
  <c r="EL287"/>
  <c r="EM287"/>
  <c r="EN287"/>
  <c r="EO287"/>
  <c r="EP287"/>
  <c r="EI288"/>
  <c r="EJ288"/>
  <c r="EK288"/>
  <c r="EL288"/>
  <c r="EM288"/>
  <c r="EN288"/>
  <c r="EO288"/>
  <c r="EP288"/>
  <c r="EI289"/>
  <c r="EJ289"/>
  <c r="EK289"/>
  <c r="EL289"/>
  <c r="EM289"/>
  <c r="EN289"/>
  <c r="EO289"/>
  <c r="EP289"/>
  <c r="EI290"/>
  <c r="EJ290"/>
  <c r="EK290"/>
  <c r="EL290"/>
  <c r="EM290"/>
  <c r="EN290"/>
  <c r="EO290"/>
  <c r="EP290"/>
  <c r="EI291"/>
  <c r="EJ291"/>
  <c r="EK291"/>
  <c r="EL291"/>
  <c r="EM291"/>
  <c r="EN291"/>
  <c r="EO291"/>
  <c r="EP291"/>
  <c r="EI292"/>
  <c r="EJ292"/>
  <c r="EK292"/>
  <c r="EL292"/>
  <c r="EM292"/>
  <c r="EN292"/>
  <c r="EO292"/>
  <c r="EP292"/>
  <c r="EI293"/>
  <c r="EJ293"/>
  <c r="EK293"/>
  <c r="EL293"/>
  <c r="EM293"/>
  <c r="EN293"/>
  <c r="EO293"/>
  <c r="EP293"/>
  <c r="EI294"/>
  <c r="EJ294"/>
  <c r="EK294"/>
  <c r="EL294"/>
  <c r="EM294"/>
  <c r="EN294"/>
  <c r="EO294"/>
  <c r="EP294"/>
  <c r="EI295"/>
  <c r="EJ295"/>
  <c r="EK295"/>
  <c r="EL295"/>
  <c r="EM295"/>
  <c r="EN295"/>
  <c r="EO295"/>
  <c r="EP295"/>
  <c r="EI296"/>
  <c r="EJ296"/>
  <c r="EK296"/>
  <c r="EL296"/>
  <c r="EM296"/>
  <c r="EN296"/>
  <c r="EO296"/>
  <c r="EP296"/>
  <c r="EI297"/>
  <c r="EJ297"/>
  <c r="EK297"/>
  <c r="EL297"/>
  <c r="EM297"/>
  <c r="EN297"/>
  <c r="EO297"/>
  <c r="EP297"/>
  <c r="EI298"/>
  <c r="EJ298"/>
  <c r="EK298"/>
  <c r="EL298"/>
  <c r="EM298"/>
  <c r="EN298"/>
  <c r="EO298"/>
  <c r="EP298"/>
  <c r="EI299"/>
  <c r="EJ299"/>
  <c r="EK299"/>
  <c r="EL299"/>
  <c r="EM299"/>
  <c r="EN299"/>
  <c r="EO299"/>
  <c r="EP299"/>
  <c r="EI300"/>
  <c r="EJ300"/>
  <c r="EK300"/>
  <c r="EL300"/>
  <c r="EM300"/>
  <c r="EN300"/>
  <c r="EO300"/>
  <c r="EP300"/>
  <c r="EI301"/>
  <c r="EJ301"/>
  <c r="EK301"/>
  <c r="EL301"/>
  <c r="EM301"/>
  <c r="EN301"/>
  <c r="EO301"/>
  <c r="EP301"/>
  <c r="EI302"/>
  <c r="EJ302"/>
  <c r="EK302"/>
  <c r="EL302"/>
  <c r="EM302"/>
  <c r="EN302"/>
  <c r="EO302"/>
  <c r="EP302"/>
  <c r="EI303"/>
  <c r="EJ303"/>
  <c r="EK303"/>
  <c r="EL303"/>
  <c r="EM303"/>
  <c r="EN303"/>
  <c r="EO303"/>
  <c r="EP303"/>
  <c r="EI304"/>
  <c r="EJ304"/>
  <c r="EK304"/>
  <c r="EL304"/>
  <c r="EM304"/>
  <c r="EN304"/>
  <c r="EO304"/>
  <c r="EP304"/>
  <c r="EI305"/>
  <c r="EJ305"/>
  <c r="EK305"/>
  <c r="EL305"/>
  <c r="EM305"/>
  <c r="EN305"/>
  <c r="EO305"/>
  <c r="EP305"/>
  <c r="EI306"/>
  <c r="EJ306"/>
  <c r="EK306"/>
  <c r="EL306"/>
  <c r="EM306"/>
  <c r="EN306"/>
  <c r="EO306"/>
  <c r="EP306"/>
  <c r="EI307"/>
  <c r="EJ307"/>
  <c r="EK307"/>
  <c r="EL307"/>
  <c r="EM307"/>
  <c r="EN307"/>
  <c r="EO307"/>
  <c r="EP307"/>
  <c r="EI308"/>
  <c r="EJ308"/>
  <c r="EK308"/>
  <c r="EL308"/>
  <c r="EM308"/>
  <c r="EN308"/>
  <c r="EO308"/>
  <c r="EP308"/>
  <c r="EI309"/>
  <c r="EJ309"/>
  <c r="EK309"/>
  <c r="EL309"/>
  <c r="EM309"/>
  <c r="EN309"/>
  <c r="EO309"/>
  <c r="EP309"/>
  <c r="EI310"/>
  <c r="EJ310"/>
  <c r="EK310"/>
  <c r="EL310"/>
  <c r="EM310"/>
  <c r="EN310"/>
  <c r="EO310"/>
  <c r="EP310"/>
  <c r="EI311"/>
  <c r="EJ311"/>
  <c r="EK311"/>
  <c r="EL311"/>
  <c r="EM311"/>
  <c r="EN311"/>
  <c r="EO311"/>
  <c r="EP311"/>
  <c r="EI312"/>
  <c r="EJ312"/>
  <c r="EK312"/>
  <c r="EL312"/>
  <c r="EM312"/>
  <c r="EN312"/>
  <c r="EO312"/>
  <c r="EP312"/>
  <c r="EI313"/>
  <c r="EJ313"/>
  <c r="EK313"/>
  <c r="EL313"/>
  <c r="EM313"/>
  <c r="EN313"/>
  <c r="EO313"/>
  <c r="EP313"/>
  <c r="EI314"/>
  <c r="EJ314"/>
  <c r="EK314"/>
  <c r="EL314"/>
  <c r="EM314"/>
  <c r="EN314"/>
  <c r="EO314"/>
  <c r="EP314"/>
  <c r="EI315"/>
  <c r="EJ315"/>
  <c r="EK315"/>
  <c r="EL315"/>
  <c r="EM315"/>
  <c r="EN315"/>
  <c r="EO315"/>
  <c r="EP315"/>
  <c r="EI316"/>
  <c r="EJ316"/>
  <c r="EK316"/>
  <c r="EL316"/>
  <c r="EM316"/>
  <c r="EN316"/>
  <c r="EO316"/>
  <c r="EP316"/>
  <c r="EI317"/>
  <c r="EJ317"/>
  <c r="EK317"/>
  <c r="EL317"/>
  <c r="EM317"/>
  <c r="EN317"/>
  <c r="EO317"/>
  <c r="EP317"/>
  <c r="EI318"/>
  <c r="EJ318"/>
  <c r="EK318"/>
  <c r="EL318"/>
  <c r="EM318"/>
  <c r="EN318"/>
  <c r="EO318"/>
  <c r="EP318"/>
  <c r="EI319"/>
  <c r="EJ319"/>
  <c r="EK319"/>
  <c r="EL319"/>
  <c r="EM319"/>
  <c r="EN319"/>
  <c r="EO319"/>
  <c r="EP319"/>
  <c r="EI320"/>
  <c r="EJ320"/>
  <c r="EK320"/>
  <c r="EL320"/>
  <c r="EM320"/>
  <c r="EN320"/>
  <c r="EO320"/>
  <c r="EP320"/>
  <c r="EI321"/>
  <c r="EJ321"/>
  <c r="EK321"/>
  <c r="EL321"/>
  <c r="EM321"/>
  <c r="EN321"/>
  <c r="EO321"/>
  <c r="EP321"/>
  <c r="EI322"/>
  <c r="EJ322"/>
  <c r="EK322"/>
  <c r="EL322"/>
  <c r="EM322"/>
  <c r="EN322"/>
  <c r="EO322"/>
  <c r="EP322"/>
  <c r="EI323"/>
  <c r="EJ323"/>
  <c r="EK323"/>
  <c r="EL323"/>
  <c r="EM323"/>
  <c r="EN323"/>
  <c r="EO323"/>
  <c r="EP323"/>
  <c r="EI324"/>
  <c r="EJ324"/>
  <c r="EK324"/>
  <c r="EL324"/>
  <c r="EM324"/>
  <c r="EN324"/>
  <c r="EO324"/>
  <c r="EP324"/>
  <c r="EI325"/>
  <c r="EJ325"/>
  <c r="EK325"/>
  <c r="EL325"/>
  <c r="EM325"/>
  <c r="EN325"/>
  <c r="EO325"/>
  <c r="EP325"/>
  <c r="EI326"/>
  <c r="EJ326"/>
  <c r="EK326"/>
  <c r="EL326"/>
  <c r="EM326"/>
  <c r="EN326"/>
  <c r="EO326"/>
  <c r="EP326"/>
  <c r="EI327"/>
  <c r="EJ327"/>
  <c r="EK327"/>
  <c r="EL327"/>
  <c r="EM327"/>
  <c r="EN327"/>
  <c r="EO327"/>
  <c r="EP327"/>
  <c r="EI328"/>
  <c r="EJ328"/>
  <c r="EK328"/>
  <c r="EL328"/>
  <c r="EM328"/>
  <c r="EN328"/>
  <c r="EO328"/>
  <c r="EP328"/>
  <c r="EI329"/>
  <c r="EJ329"/>
  <c r="EK329"/>
  <c r="EL329"/>
  <c r="EM329"/>
  <c r="EN329"/>
  <c r="EO329"/>
  <c r="EP329"/>
  <c r="EI330"/>
  <c r="EJ330"/>
  <c r="EK330"/>
  <c r="EL330"/>
  <c r="EM330"/>
  <c r="EN330"/>
  <c r="EO330"/>
  <c r="EP330"/>
  <c r="EI331"/>
  <c r="EJ331"/>
  <c r="EK331"/>
  <c r="EL331"/>
  <c r="EM331"/>
  <c r="EN331"/>
  <c r="EO331"/>
  <c r="EP331"/>
  <c r="EI332"/>
  <c r="EJ332"/>
  <c r="EK332"/>
  <c r="EL332"/>
  <c r="EM332"/>
  <c r="EN332"/>
  <c r="EO332"/>
  <c r="EP332"/>
  <c r="EI333"/>
  <c r="EJ333"/>
  <c r="EK333"/>
  <c r="EL333"/>
  <c r="EM333"/>
  <c r="EN333"/>
  <c r="EO333"/>
  <c r="EP333"/>
  <c r="EI334"/>
  <c r="EJ334"/>
  <c r="EK334"/>
  <c r="EL334"/>
  <c r="EM334"/>
  <c r="EN334"/>
  <c r="EO334"/>
  <c r="EP334"/>
  <c r="EI335"/>
  <c r="EJ335"/>
  <c r="EK335"/>
  <c r="EL335"/>
  <c r="EM335"/>
  <c r="EN335"/>
  <c r="EO335"/>
  <c r="EP335"/>
  <c r="EI336"/>
  <c r="EJ336"/>
  <c r="EK336"/>
  <c r="EL336"/>
  <c r="EM336"/>
  <c r="EN336"/>
  <c r="EO336"/>
  <c r="EP336"/>
  <c r="EI337"/>
  <c r="EJ337"/>
  <c r="EK337"/>
  <c r="EL337"/>
  <c r="EM337"/>
  <c r="EN337"/>
  <c r="EO337"/>
  <c r="EP337"/>
  <c r="EI338"/>
  <c r="EJ338"/>
  <c r="EK338"/>
  <c r="EL338"/>
  <c r="EM338"/>
  <c r="EN338"/>
  <c r="EO338"/>
  <c r="EP338"/>
  <c r="EI339"/>
  <c r="EJ339"/>
  <c r="EK339"/>
  <c r="EL339"/>
  <c r="EM339"/>
  <c r="EN339"/>
  <c r="EO339"/>
  <c r="EP339"/>
  <c r="EI340"/>
  <c r="EJ340"/>
  <c r="EK340"/>
  <c r="EL340"/>
  <c r="EM340"/>
  <c r="EN340"/>
  <c r="EO340"/>
  <c r="EP340"/>
  <c r="EI341"/>
  <c r="EJ341"/>
  <c r="EK341"/>
  <c r="EL341"/>
  <c r="EM341"/>
  <c r="EN341"/>
  <c r="EO341"/>
  <c r="EP341"/>
  <c r="EI342"/>
  <c r="EJ342"/>
  <c r="EK342"/>
  <c r="EL342"/>
  <c r="EM342"/>
  <c r="EN342"/>
  <c r="EO342"/>
  <c r="EP342"/>
  <c r="EI343"/>
  <c r="EJ343"/>
  <c r="EK343"/>
  <c r="EL343"/>
  <c r="EM343"/>
  <c r="EN343"/>
  <c r="EO343"/>
  <c r="EP343"/>
  <c r="EI344"/>
  <c r="EJ344"/>
  <c r="EK344"/>
  <c r="EL344"/>
  <c r="EM344"/>
  <c r="EN344"/>
  <c r="EO344"/>
  <c r="EP344"/>
  <c r="EI345"/>
  <c r="EJ345"/>
  <c r="EK345"/>
  <c r="EL345"/>
  <c r="EM345"/>
  <c r="EN345"/>
  <c r="EO345"/>
  <c r="EP345"/>
  <c r="EI346"/>
  <c r="EJ346"/>
  <c r="EK346"/>
  <c r="EL346"/>
  <c r="EM346"/>
  <c r="EN346"/>
  <c r="EO346"/>
  <c r="EP346"/>
  <c r="EI347"/>
  <c r="EJ347"/>
  <c r="EK347"/>
  <c r="EL347"/>
  <c r="EM347"/>
  <c r="EN347"/>
  <c r="EO347"/>
  <c r="EP347"/>
  <c r="EI348"/>
  <c r="EJ348"/>
  <c r="EK348"/>
  <c r="EL348"/>
  <c r="EM348"/>
  <c r="EN348"/>
  <c r="EO348"/>
  <c r="EP348"/>
  <c r="EI349"/>
  <c r="EJ349"/>
  <c r="EK349"/>
  <c r="EL349"/>
  <c r="EM349"/>
  <c r="EN349"/>
  <c r="EO349"/>
  <c r="EP349"/>
  <c r="EI350"/>
  <c r="EJ350"/>
  <c r="EK350"/>
  <c r="EL350"/>
  <c r="EM350"/>
  <c r="EN350"/>
  <c r="EO350"/>
  <c r="EP350"/>
  <c r="EI351"/>
  <c r="EJ351"/>
  <c r="EK351"/>
  <c r="EL351"/>
  <c r="EM351"/>
  <c r="EN351"/>
  <c r="EO351"/>
  <c r="EP351"/>
  <c r="EI352"/>
  <c r="EJ352"/>
  <c r="EK352"/>
  <c r="EL352"/>
  <c r="EM352"/>
  <c r="EN352"/>
  <c r="EO352"/>
  <c r="EP352"/>
  <c r="EI353"/>
  <c r="EJ353"/>
  <c r="EK353"/>
  <c r="EL353"/>
  <c r="EM353"/>
  <c r="EN353"/>
  <c r="EO353"/>
  <c r="EP353"/>
  <c r="EI354"/>
  <c r="EJ354"/>
  <c r="EK354"/>
  <c r="EL354"/>
  <c r="EM354"/>
  <c r="EN354"/>
  <c r="EO354"/>
  <c r="EP354"/>
  <c r="EI355"/>
  <c r="EJ355"/>
  <c r="EK355"/>
  <c r="EL355"/>
  <c r="EM355"/>
  <c r="EN355"/>
  <c r="EO355"/>
  <c r="EP355"/>
  <c r="EI356"/>
  <c r="EJ356"/>
  <c r="EK356"/>
  <c r="EL356"/>
  <c r="EM356"/>
  <c r="EN356"/>
  <c r="EO356"/>
  <c r="EP356"/>
  <c r="EI357"/>
  <c r="EJ357"/>
  <c r="EK357"/>
  <c r="EL357"/>
  <c r="EM357"/>
  <c r="EN357"/>
  <c r="EO357"/>
  <c r="EP357"/>
  <c r="EI358"/>
  <c r="EJ358"/>
  <c r="EK358"/>
  <c r="EL358"/>
  <c r="EM358"/>
  <c r="EN358"/>
  <c r="EO358"/>
  <c r="EP358"/>
  <c r="EI359"/>
  <c r="EJ359"/>
  <c r="EK359"/>
  <c r="EL359"/>
  <c r="EM359"/>
  <c r="EN359"/>
  <c r="EO359"/>
  <c r="EP359"/>
  <c r="EI360"/>
  <c r="EJ360"/>
  <c r="EK360"/>
  <c r="EL360"/>
  <c r="EM360"/>
  <c r="EN360"/>
  <c r="EO360"/>
  <c r="EP360"/>
  <c r="EI361"/>
  <c r="EJ361"/>
  <c r="EK361"/>
  <c r="EL361"/>
  <c r="EM361"/>
  <c r="EN361"/>
  <c r="EO361"/>
  <c r="EP361"/>
  <c r="EI362"/>
  <c r="EJ362"/>
  <c r="EK362"/>
  <c r="EL362"/>
  <c r="EM362"/>
  <c r="EN362"/>
  <c r="EO362"/>
  <c r="EP362"/>
  <c r="EI363"/>
  <c r="EJ363"/>
  <c r="EK363"/>
  <c r="EL363"/>
  <c r="EM363"/>
  <c r="EN363"/>
  <c r="EO363"/>
  <c r="EP363"/>
  <c r="EI364"/>
  <c r="EJ364"/>
  <c r="EK364"/>
  <c r="EL364"/>
  <c r="EM364"/>
  <c r="EN364"/>
  <c r="EO364"/>
  <c r="EP364"/>
  <c r="EI365"/>
  <c r="EJ365"/>
  <c r="EK365"/>
  <c r="EL365"/>
  <c r="EM365"/>
  <c r="EN365"/>
  <c r="EO365"/>
  <c r="EP365"/>
  <c r="EI366"/>
  <c r="EJ366"/>
  <c r="EK366"/>
  <c r="EL366"/>
  <c r="EM366"/>
  <c r="EN366"/>
  <c r="EO366"/>
  <c r="EP366"/>
  <c r="EI367"/>
  <c r="EJ367"/>
  <c r="EK367"/>
  <c r="EL367"/>
  <c r="EM367"/>
  <c r="EN367"/>
  <c r="EO367"/>
  <c r="EP367"/>
  <c r="EI368"/>
  <c r="EJ368"/>
  <c r="EK368"/>
  <c r="EL368"/>
  <c r="EM368"/>
  <c r="EN368"/>
  <c r="EO368"/>
  <c r="EP368"/>
  <c r="EI369"/>
  <c r="EJ369"/>
  <c r="EK369"/>
  <c r="EL369"/>
  <c r="EM369"/>
  <c r="EN369"/>
  <c r="EO369"/>
  <c r="EP369"/>
  <c r="EI370"/>
  <c r="EJ370"/>
  <c r="EK370"/>
  <c r="EL370"/>
  <c r="EM370"/>
  <c r="EN370"/>
  <c r="EO370"/>
  <c r="EP370"/>
  <c r="EI371"/>
  <c r="EJ371"/>
  <c r="EK371"/>
  <c r="EL371"/>
  <c r="EM371"/>
  <c r="EN371"/>
  <c r="EO371"/>
  <c r="EP371"/>
  <c r="EI372"/>
  <c r="EJ372"/>
  <c r="EK372"/>
  <c r="EL372"/>
  <c r="EM372"/>
  <c r="EN372"/>
  <c r="EO372"/>
  <c r="EP372"/>
  <c r="EI373"/>
  <c r="EJ373"/>
  <c r="EK373"/>
  <c r="EL373"/>
  <c r="EM373"/>
  <c r="EN373"/>
  <c r="EO373"/>
  <c r="EP373"/>
  <c r="EI374"/>
  <c r="EJ374"/>
  <c r="EK374"/>
  <c r="EL374"/>
  <c r="EM374"/>
  <c r="EN374"/>
  <c r="EO374"/>
  <c r="EP374"/>
  <c r="EI375"/>
  <c r="EJ375"/>
  <c r="EK375"/>
  <c r="EL375"/>
  <c r="EM375"/>
  <c r="EN375"/>
  <c r="EO375"/>
  <c r="EP375"/>
  <c r="EI376"/>
  <c r="EJ376"/>
  <c r="EK376"/>
  <c r="EL376"/>
  <c r="EM376"/>
  <c r="EN376"/>
  <c r="EO376"/>
  <c r="EP376"/>
  <c r="EI377"/>
  <c r="EJ377"/>
  <c r="EK377"/>
  <c r="EL377"/>
  <c r="EM377"/>
  <c r="EN377"/>
  <c r="EO377"/>
  <c r="EP377"/>
  <c r="EI378"/>
  <c r="EJ378"/>
  <c r="EK378"/>
  <c r="EL378"/>
  <c r="EM378"/>
  <c r="EN378"/>
  <c r="EO378"/>
  <c r="EP378"/>
  <c r="EI379"/>
  <c r="EJ379"/>
  <c r="EK379"/>
  <c r="EL379"/>
  <c r="EM379"/>
  <c r="EN379"/>
  <c r="EO379"/>
  <c r="EP379"/>
  <c r="EI380"/>
  <c r="EJ380"/>
  <c r="EK380"/>
  <c r="EL380"/>
  <c r="EM380"/>
  <c r="EN380"/>
  <c r="EO380"/>
  <c r="EP380"/>
  <c r="EI381"/>
  <c r="EJ381"/>
  <c r="EK381"/>
  <c r="EL381"/>
  <c r="EM381"/>
  <c r="EN381"/>
  <c r="EO381"/>
  <c r="EP381"/>
  <c r="EI382"/>
  <c r="EJ382"/>
  <c r="EK382"/>
  <c r="EL382"/>
  <c r="EM382"/>
  <c r="EN382"/>
  <c r="EO382"/>
  <c r="EP382"/>
  <c r="EI383"/>
  <c r="EJ383"/>
  <c r="EK383"/>
  <c r="EL383"/>
  <c r="EM383"/>
  <c r="EN383"/>
  <c r="EO383"/>
  <c r="EP383"/>
  <c r="EI384"/>
  <c r="EJ384"/>
  <c r="EK384"/>
  <c r="EL384"/>
  <c r="EM384"/>
  <c r="EN384"/>
  <c r="EO384"/>
  <c r="EP384"/>
  <c r="EI385"/>
  <c r="EJ385"/>
  <c r="EK385"/>
  <c r="EL385"/>
  <c r="EM385"/>
  <c r="EN385"/>
  <c r="EO385"/>
  <c r="EP385"/>
  <c r="EI386"/>
  <c r="EJ386"/>
  <c r="EK386"/>
  <c r="EL386"/>
  <c r="EM386"/>
  <c r="EN386"/>
  <c r="EO386"/>
  <c r="EP386"/>
  <c r="EI387"/>
  <c r="EJ387"/>
  <c r="EK387"/>
  <c r="EL387"/>
  <c r="EM387"/>
  <c r="EN387"/>
  <c r="EO387"/>
  <c r="EP387"/>
  <c r="EI388"/>
  <c r="EJ388"/>
  <c r="EK388"/>
  <c r="EL388"/>
  <c r="EM388"/>
  <c r="EN388"/>
  <c r="EO388"/>
  <c r="EP388"/>
  <c r="EI389"/>
  <c r="EJ389"/>
  <c r="EK389"/>
  <c r="EL389"/>
  <c r="EM389"/>
  <c r="EN389"/>
  <c r="EO389"/>
  <c r="EP389"/>
  <c r="EI390"/>
  <c r="EJ390"/>
  <c r="EK390"/>
  <c r="EL390"/>
  <c r="EM390"/>
  <c r="EN390"/>
  <c r="EO390"/>
  <c r="EP390"/>
  <c r="EI391"/>
  <c r="EJ391"/>
  <c r="EK391"/>
  <c r="EL391"/>
  <c r="EM391"/>
  <c r="EN391"/>
  <c r="EO391"/>
  <c r="EP391"/>
  <c r="EI392"/>
  <c r="EJ392"/>
  <c r="EK392"/>
  <c r="EL392"/>
  <c r="EM392"/>
  <c r="EN392"/>
  <c r="EO392"/>
  <c r="EP392"/>
  <c r="EI393"/>
  <c r="EJ393"/>
  <c r="EK393"/>
  <c r="EL393"/>
  <c r="EM393"/>
  <c r="EN393"/>
  <c r="EO393"/>
  <c r="EP393"/>
  <c r="EI394"/>
  <c r="EJ394"/>
  <c r="EK394"/>
  <c r="EL394"/>
  <c r="EM394"/>
  <c r="EN394"/>
  <c r="EO394"/>
  <c r="EP394"/>
  <c r="EI395"/>
  <c r="EJ395"/>
  <c r="EK395"/>
  <c r="EL395"/>
  <c r="EM395"/>
  <c r="EN395"/>
  <c r="EO395"/>
  <c r="EP395"/>
  <c r="EI396"/>
  <c r="EJ396"/>
  <c r="EK396"/>
  <c r="EL396"/>
  <c r="EM396"/>
  <c r="EN396"/>
  <c r="EO396"/>
  <c r="EP396"/>
  <c r="EI397"/>
  <c r="EJ397"/>
  <c r="EK397"/>
  <c r="EL397"/>
  <c r="EM397"/>
  <c r="EN397"/>
  <c r="EO397"/>
  <c r="EP397"/>
  <c r="EI398"/>
  <c r="EJ398"/>
  <c r="EK398"/>
  <c r="EL398"/>
  <c r="EM398"/>
  <c r="EN398"/>
  <c r="EO398"/>
  <c r="EP398"/>
  <c r="EI399"/>
  <c r="EJ399"/>
  <c r="EK399"/>
  <c r="EL399"/>
  <c r="EM399"/>
  <c r="EN399"/>
  <c r="EO399"/>
  <c r="EP399"/>
  <c r="EI400"/>
  <c r="EJ400"/>
  <c r="EK400"/>
  <c r="EL400"/>
  <c r="EM400"/>
  <c r="EN400"/>
  <c r="EO400"/>
  <c r="EP400"/>
  <c r="EI401"/>
  <c r="EJ401"/>
  <c r="EK401"/>
  <c r="EL401"/>
  <c r="EM401"/>
  <c r="EN401"/>
  <c r="EO401"/>
  <c r="EP401"/>
  <c r="EI402"/>
  <c r="EJ402"/>
  <c r="EK402"/>
  <c r="EL402"/>
  <c r="EM402"/>
  <c r="EN402"/>
  <c r="EO402"/>
  <c r="EP402"/>
  <c r="EI403"/>
  <c r="EJ403"/>
  <c r="EK403"/>
  <c r="EL403"/>
  <c r="EM403"/>
  <c r="EN403"/>
  <c r="EO403"/>
  <c r="EP403"/>
  <c r="EI404"/>
  <c r="EJ404"/>
  <c r="EK404"/>
  <c r="EL404"/>
  <c r="EM404"/>
  <c r="EN404"/>
  <c r="EO404"/>
  <c r="EP404"/>
  <c r="EI405"/>
  <c r="EJ405"/>
  <c r="EK405"/>
  <c r="EL405"/>
  <c r="EM405"/>
  <c r="EN405"/>
  <c r="EO405"/>
  <c r="EP405"/>
  <c r="EI406"/>
  <c r="EJ406"/>
  <c r="EK406"/>
  <c r="EL406"/>
  <c r="EM406"/>
  <c r="EN406"/>
  <c r="EO406"/>
  <c r="EP406"/>
  <c r="EI407"/>
  <c r="EJ407"/>
  <c r="EK407"/>
  <c r="EL407"/>
  <c r="EM407"/>
  <c r="EN407"/>
  <c r="EO407"/>
  <c r="EP407"/>
  <c r="EI408"/>
  <c r="EJ408"/>
  <c r="EK408"/>
  <c r="EL408"/>
  <c r="EM408"/>
  <c r="EN408"/>
  <c r="EO408"/>
  <c r="EP408"/>
  <c r="EI409"/>
  <c r="EJ409"/>
  <c r="EK409"/>
  <c r="EL409"/>
  <c r="EM409"/>
  <c r="EN409"/>
  <c r="EO409"/>
  <c r="EP409"/>
  <c r="EI410"/>
  <c r="EJ410"/>
  <c r="EK410"/>
  <c r="EL410"/>
  <c r="EM410"/>
  <c r="EN410"/>
  <c r="EO410"/>
  <c r="EP410"/>
  <c r="EI411"/>
  <c r="EJ411"/>
  <c r="EK411"/>
  <c r="EL411"/>
  <c r="EM411"/>
  <c r="EN411"/>
  <c r="EO411"/>
  <c r="EP411"/>
  <c r="EI412"/>
  <c r="EJ412"/>
  <c r="EK412"/>
  <c r="EL412"/>
  <c r="EM412"/>
  <c r="EN412"/>
  <c r="EO412"/>
  <c r="EP412"/>
  <c r="EI413"/>
  <c r="EJ413"/>
  <c r="EK413"/>
  <c r="EL413"/>
  <c r="EM413"/>
  <c r="EN413"/>
  <c r="EO413"/>
  <c r="EP413"/>
  <c r="EI414"/>
  <c r="EJ414"/>
  <c r="EK414"/>
  <c r="EL414"/>
  <c r="EM414"/>
  <c r="EN414"/>
  <c r="EO414"/>
  <c r="EP414"/>
  <c r="EI415"/>
  <c r="EJ415"/>
  <c r="EK415"/>
  <c r="EL415"/>
  <c r="EM415"/>
  <c r="EN415"/>
  <c r="EO415"/>
  <c r="EP415"/>
  <c r="EI416"/>
  <c r="EJ416"/>
  <c r="EK416"/>
  <c r="EL416"/>
  <c r="EM416"/>
  <c r="EN416"/>
  <c r="EO416"/>
  <c r="EP416"/>
  <c r="EI417"/>
  <c r="EJ417"/>
  <c r="EK417"/>
  <c r="EL417"/>
  <c r="EM417"/>
  <c r="EN417"/>
  <c r="EO417"/>
  <c r="EP417"/>
  <c r="EI418"/>
  <c r="EJ418"/>
  <c r="EK418"/>
  <c r="EL418"/>
  <c r="EM418"/>
  <c r="EN418"/>
  <c r="EO418"/>
  <c r="EP418"/>
  <c r="EI419"/>
  <c r="EJ419"/>
  <c r="EK419"/>
  <c r="EL419"/>
  <c r="EM419"/>
  <c r="EN419"/>
  <c r="EO419"/>
  <c r="EP419"/>
  <c r="EI420"/>
  <c r="EJ420"/>
  <c r="EK420"/>
  <c r="EL420"/>
  <c r="EM420"/>
  <c r="EN420"/>
  <c r="EO420"/>
  <c r="EP420"/>
  <c r="EI421"/>
  <c r="EJ421"/>
  <c r="EK421"/>
  <c r="EL421"/>
  <c r="EM421"/>
  <c r="EN421"/>
  <c r="EO421"/>
  <c r="EP421"/>
  <c r="EI422"/>
  <c r="EJ422"/>
  <c r="EK422"/>
  <c r="EL422"/>
  <c r="EM422"/>
  <c r="EN422"/>
  <c r="EO422"/>
  <c r="EP422"/>
  <c r="EI423"/>
  <c r="EJ423"/>
  <c r="EK423"/>
  <c r="EL423"/>
  <c r="EM423"/>
  <c r="EN423"/>
  <c r="EO423"/>
  <c r="EP423"/>
  <c r="EI424"/>
  <c r="EJ424"/>
  <c r="EK424"/>
  <c r="EL424"/>
  <c r="EM424"/>
  <c r="EN424"/>
  <c r="EO424"/>
  <c r="EP424"/>
  <c r="EI425"/>
  <c r="EJ425"/>
  <c r="EK425"/>
  <c r="EL425"/>
  <c r="EM425"/>
  <c r="EN425"/>
  <c r="EO425"/>
  <c r="EP425"/>
  <c r="EI426"/>
  <c r="EJ426"/>
  <c r="EK426"/>
  <c r="EL426"/>
  <c r="EM426"/>
  <c r="EN426"/>
  <c r="EO426"/>
  <c r="EP426"/>
  <c r="EI427"/>
  <c r="EJ427"/>
  <c r="EK427"/>
  <c r="EL427"/>
  <c r="EM427"/>
  <c r="EN427"/>
  <c r="EO427"/>
  <c r="EP427"/>
  <c r="EI428"/>
  <c r="EJ428"/>
  <c r="EK428"/>
  <c r="EL428"/>
  <c r="EM428"/>
  <c r="EN428"/>
  <c r="EO428"/>
  <c r="EP428"/>
  <c r="EI429"/>
  <c r="EJ429"/>
  <c r="EK429"/>
  <c r="EL429"/>
  <c r="EM429"/>
  <c r="EN429"/>
  <c r="EO429"/>
  <c r="EP429"/>
  <c r="EI430"/>
  <c r="EJ430"/>
  <c r="EK430"/>
  <c r="EL430"/>
  <c r="EM430"/>
  <c r="EN430"/>
  <c r="EO430"/>
  <c r="EP430"/>
  <c r="EI431"/>
  <c r="EJ431"/>
  <c r="EK431"/>
  <c r="EL431"/>
  <c r="EM431"/>
  <c r="EN431"/>
  <c r="EO431"/>
  <c r="EP431"/>
  <c r="EI432"/>
  <c r="EJ432"/>
  <c r="EK432"/>
  <c r="EL432"/>
  <c r="EM432"/>
  <c r="EN432"/>
  <c r="EO432"/>
  <c r="EP432"/>
  <c r="EI433"/>
  <c r="EJ433"/>
  <c r="EK433"/>
  <c r="EL433"/>
  <c r="EM433"/>
  <c r="EN433"/>
  <c r="EO433"/>
  <c r="EP433"/>
  <c r="EI434"/>
  <c r="EJ434"/>
  <c r="EK434"/>
  <c r="EL434"/>
  <c r="EM434"/>
  <c r="EN434"/>
  <c r="EO434"/>
  <c r="EP434"/>
  <c r="EI435"/>
  <c r="EJ435"/>
  <c r="EK435"/>
  <c r="EL435"/>
  <c r="EM435"/>
  <c r="EN435"/>
  <c r="EO435"/>
  <c r="EP435"/>
  <c r="EI436"/>
  <c r="EJ436"/>
  <c r="EK436"/>
  <c r="EL436"/>
  <c r="EM436"/>
  <c r="EN436"/>
  <c r="EO436"/>
  <c r="EP436"/>
  <c r="EI437"/>
  <c r="EJ437"/>
  <c r="EK437"/>
  <c r="EL437"/>
  <c r="EM437"/>
  <c r="EN437"/>
  <c r="EO437"/>
  <c r="EP437"/>
  <c r="EI438"/>
  <c r="EJ438"/>
  <c r="EK438"/>
  <c r="EL438"/>
  <c r="EM438"/>
  <c r="EN438"/>
  <c r="EO438"/>
  <c r="EP438"/>
  <c r="EI439"/>
  <c r="EJ439"/>
  <c r="EK439"/>
  <c r="EL439"/>
  <c r="EM439"/>
  <c r="EN439"/>
  <c r="EO439"/>
  <c r="EP439"/>
  <c r="EI440"/>
  <c r="EJ440"/>
  <c r="EK440"/>
  <c r="EL440"/>
  <c r="EM440"/>
  <c r="EN440"/>
  <c r="EO440"/>
  <c r="EP440"/>
  <c r="EI441"/>
  <c r="EJ441"/>
  <c r="EK441"/>
  <c r="EL441"/>
  <c r="EM441"/>
  <c r="EN441"/>
  <c r="EO441"/>
  <c r="EP441"/>
  <c r="EI442"/>
  <c r="EJ442"/>
  <c r="EK442"/>
  <c r="EL442"/>
  <c r="EM442"/>
  <c r="EN442"/>
  <c r="EO442"/>
  <c r="EP442"/>
  <c r="EI443"/>
  <c r="EJ443"/>
  <c r="EK443"/>
  <c r="EL443"/>
  <c r="EM443"/>
  <c r="EN443"/>
  <c r="EO443"/>
  <c r="EP443"/>
  <c r="EI444"/>
  <c r="EJ444"/>
  <c r="EK444"/>
  <c r="EL444"/>
  <c r="EM444"/>
  <c r="EN444"/>
  <c r="EO444"/>
  <c r="EP444"/>
  <c r="EI445"/>
  <c r="EJ445"/>
  <c r="EK445"/>
  <c r="EL445"/>
  <c r="EM445"/>
  <c r="EN445"/>
  <c r="EO445"/>
  <c r="EP445"/>
  <c r="EI446"/>
  <c r="EJ446"/>
  <c r="EK446"/>
  <c r="EL446"/>
  <c r="EM446"/>
  <c r="EN446"/>
  <c r="EO446"/>
  <c r="EP446"/>
  <c r="EI447"/>
  <c r="EJ447"/>
  <c r="EK447"/>
  <c r="EL447"/>
  <c r="EM447"/>
  <c r="EN447"/>
  <c r="EO447"/>
  <c r="EP447"/>
  <c r="EI448"/>
  <c r="EJ448"/>
  <c r="EK448"/>
  <c r="EL448"/>
  <c r="EM448"/>
  <c r="EN448"/>
  <c r="EO448"/>
  <c r="EP448"/>
  <c r="EI449"/>
  <c r="EJ449"/>
  <c r="EK449"/>
  <c r="EL449"/>
  <c r="EM449"/>
  <c r="EN449"/>
  <c r="EO449"/>
  <c r="EP449"/>
  <c r="EI450"/>
  <c r="EJ450"/>
  <c r="EK450"/>
  <c r="EL450"/>
  <c r="EM450"/>
  <c r="EN450"/>
  <c r="EO450"/>
  <c r="EP450"/>
  <c r="EI451"/>
  <c r="EJ451"/>
  <c r="EK451"/>
  <c r="EL451"/>
  <c r="EM451"/>
  <c r="EN451"/>
  <c r="EO451"/>
  <c r="EP451"/>
  <c r="EI452"/>
  <c r="EJ452"/>
  <c r="EK452"/>
  <c r="EL452"/>
  <c r="EM452"/>
  <c r="EN452"/>
  <c r="EO452"/>
  <c r="EP452"/>
  <c r="EI453"/>
  <c r="EJ453"/>
  <c r="EK453"/>
  <c r="EL453"/>
  <c r="EM453"/>
  <c r="EN453"/>
  <c r="EO453"/>
  <c r="EP453"/>
  <c r="EI454"/>
  <c r="EJ454"/>
  <c r="EK454"/>
  <c r="EL454"/>
  <c r="EM454"/>
  <c r="EN454"/>
  <c r="EO454"/>
  <c r="EP454"/>
  <c r="EI455"/>
  <c r="EJ455"/>
  <c r="EK455"/>
  <c r="EL455"/>
  <c r="EM455"/>
  <c r="EN455"/>
  <c r="EO455"/>
  <c r="EP455"/>
  <c r="EI456"/>
  <c r="EJ456"/>
  <c r="EK456"/>
  <c r="EL456"/>
  <c r="EM456"/>
  <c r="EN456"/>
  <c r="EO456"/>
  <c r="EP456"/>
  <c r="EI457"/>
  <c r="EJ457"/>
  <c r="EK457"/>
  <c r="EL457"/>
  <c r="EM457"/>
  <c r="EN457"/>
  <c r="EO457"/>
  <c r="EP457"/>
  <c r="EI458"/>
  <c r="EJ458"/>
  <c r="EK458"/>
  <c r="EL458"/>
  <c r="EM458"/>
  <c r="EN458"/>
  <c r="EO458"/>
  <c r="EP458"/>
  <c r="EI459"/>
  <c r="EJ459"/>
  <c r="EK459"/>
  <c r="EL459"/>
  <c r="EM459"/>
  <c r="EN459"/>
  <c r="EO459"/>
  <c r="EP459"/>
  <c r="EI460"/>
  <c r="EJ460"/>
  <c r="EK460"/>
  <c r="EL460"/>
  <c r="EM460"/>
  <c r="EN460"/>
  <c r="EO460"/>
  <c r="EP460"/>
  <c r="EI461"/>
  <c r="EJ461"/>
  <c r="EK461"/>
  <c r="EL461"/>
  <c r="EM461"/>
  <c r="EN461"/>
  <c r="EO461"/>
  <c r="EP461"/>
  <c r="EI462"/>
  <c r="EJ462"/>
  <c r="EK462"/>
  <c r="EL462"/>
  <c r="EM462"/>
  <c r="EN462"/>
  <c r="EO462"/>
  <c r="EP462"/>
  <c r="EI463"/>
  <c r="EJ463"/>
  <c r="EK463"/>
  <c r="EL463"/>
  <c r="EM463"/>
  <c r="EN463"/>
  <c r="EO463"/>
  <c r="EP463"/>
  <c r="EI464"/>
  <c r="EJ464"/>
  <c r="EK464"/>
  <c r="EL464"/>
  <c r="EM464"/>
  <c r="EN464"/>
  <c r="EO464"/>
  <c r="EP464"/>
  <c r="EI465"/>
  <c r="EJ465"/>
  <c r="EK465"/>
  <c r="EL465"/>
  <c r="EM465"/>
  <c r="EN465"/>
  <c r="EO465"/>
  <c r="EP465"/>
  <c r="EI466"/>
  <c r="EJ466"/>
  <c r="EK466"/>
  <c r="EL466"/>
  <c r="EM466"/>
  <c r="EN466"/>
  <c r="EO466"/>
  <c r="EP466"/>
  <c r="EI467"/>
  <c r="EJ467"/>
  <c r="EK467"/>
  <c r="EL467"/>
  <c r="EM467"/>
  <c r="EN467"/>
  <c r="EO467"/>
  <c r="EP467"/>
  <c r="EI468"/>
  <c r="EJ468"/>
  <c r="EK468"/>
  <c r="EL468"/>
  <c r="EM468"/>
  <c r="EN468"/>
  <c r="EO468"/>
  <c r="EP468"/>
  <c r="EI469"/>
  <c r="EJ469"/>
  <c r="EK469"/>
  <c r="EL469"/>
  <c r="EM469"/>
  <c r="EN469"/>
  <c r="EO469"/>
  <c r="EP469"/>
  <c r="EI470"/>
  <c r="EJ470"/>
  <c r="EK470"/>
  <c r="EL470"/>
  <c r="EM470"/>
  <c r="EN470"/>
  <c r="EO470"/>
  <c r="EP470"/>
  <c r="EI471"/>
  <c r="EJ471"/>
  <c r="EK471"/>
  <c r="EL471"/>
  <c r="EM471"/>
  <c r="EN471"/>
  <c r="EO471"/>
  <c r="EP471"/>
  <c r="EI472"/>
  <c r="EJ472"/>
  <c r="EK472"/>
  <c r="EL472"/>
  <c r="EM472"/>
  <c r="EN472"/>
  <c r="EO472"/>
  <c r="EP472"/>
  <c r="EI473"/>
  <c r="EJ473"/>
  <c r="EK473"/>
  <c r="EL473"/>
  <c r="EM473"/>
  <c r="EN473"/>
  <c r="EO473"/>
  <c r="EP473"/>
  <c r="EI474"/>
  <c r="EJ474"/>
  <c r="EK474"/>
  <c r="EL474"/>
  <c r="EM474"/>
  <c r="EN474"/>
  <c r="EO474"/>
  <c r="EP474"/>
  <c r="EI475"/>
  <c r="EJ475"/>
  <c r="EK475"/>
  <c r="EL475"/>
  <c r="EM475"/>
  <c r="EN475"/>
  <c r="EO475"/>
  <c r="EP475"/>
  <c r="EI476"/>
  <c r="EJ476"/>
  <c r="EK476"/>
  <c r="EL476"/>
  <c r="EM476"/>
  <c r="EN476"/>
  <c r="EO476"/>
  <c r="EP476"/>
  <c r="EI477"/>
  <c r="EJ477"/>
  <c r="EK477"/>
  <c r="EL477"/>
  <c r="EM477"/>
  <c r="EN477"/>
  <c r="EO477"/>
  <c r="EP477"/>
  <c r="EI478"/>
  <c r="EJ478"/>
  <c r="EK478"/>
  <c r="EL478"/>
  <c r="EM478"/>
  <c r="EN478"/>
  <c r="EO478"/>
  <c r="EP478"/>
  <c r="EI479"/>
  <c r="EJ479"/>
  <c r="EK479"/>
  <c r="EL479"/>
  <c r="EM479"/>
  <c r="EN479"/>
  <c r="EO479"/>
  <c r="EP479"/>
  <c r="EI480"/>
  <c r="EJ480"/>
  <c r="EK480"/>
  <c r="EL480"/>
  <c r="EM480"/>
  <c r="EN480"/>
  <c r="EO480"/>
  <c r="EP480"/>
  <c r="EI481"/>
  <c r="EJ481"/>
  <c r="EK481"/>
  <c r="EL481"/>
  <c r="EM481"/>
  <c r="EN481"/>
  <c r="EO481"/>
  <c r="EP481"/>
  <c r="EI482"/>
  <c r="EJ482"/>
  <c r="EK482"/>
  <c r="EL482"/>
  <c r="EM482"/>
  <c r="EN482"/>
  <c r="EO482"/>
  <c r="EP482"/>
  <c r="EI483"/>
  <c r="EJ483"/>
  <c r="EK483"/>
  <c r="EL483"/>
  <c r="EM483"/>
  <c r="EN483"/>
  <c r="EO483"/>
  <c r="EP483"/>
  <c r="EI484"/>
  <c r="EJ484"/>
  <c r="EK484"/>
  <c r="EL484"/>
  <c r="EM484"/>
  <c r="EN484"/>
  <c r="EO484"/>
  <c r="EP484"/>
  <c r="EI485"/>
  <c r="EJ485"/>
  <c r="EK485"/>
  <c r="EL485"/>
  <c r="EM485"/>
  <c r="EN485"/>
  <c r="EO485"/>
  <c r="EP485"/>
  <c r="EI486"/>
  <c r="EJ486"/>
  <c r="EK486"/>
  <c r="EL486"/>
  <c r="EM486"/>
  <c r="EN486"/>
  <c r="EO486"/>
  <c r="EP486"/>
  <c r="EI487"/>
  <c r="EJ487"/>
  <c r="EK487"/>
  <c r="EL487"/>
  <c r="EM487"/>
  <c r="EN487"/>
  <c r="EO487"/>
  <c r="EP487"/>
  <c r="EI488"/>
  <c r="EJ488"/>
  <c r="EK488"/>
  <c r="EL488"/>
  <c r="EM488"/>
  <c r="EN488"/>
  <c r="EO488"/>
  <c r="EP488"/>
  <c r="EI489"/>
  <c r="EJ489"/>
  <c r="EK489"/>
  <c r="EL489"/>
  <c r="EM489"/>
  <c r="EN489"/>
  <c r="EO489"/>
  <c r="EP489"/>
  <c r="EI490"/>
  <c r="EJ490"/>
  <c r="EK490"/>
  <c r="EL490"/>
  <c r="EM490"/>
  <c r="EN490"/>
  <c r="EO490"/>
  <c r="EP490"/>
  <c r="EI491"/>
  <c r="EJ491"/>
  <c r="EK491"/>
  <c r="EL491"/>
  <c r="EM491"/>
  <c r="EN491"/>
  <c r="EO491"/>
  <c r="EP491"/>
  <c r="EI492"/>
  <c r="EJ492"/>
  <c r="EK492"/>
  <c r="EL492"/>
  <c r="EM492"/>
  <c r="EN492"/>
  <c r="EO492"/>
  <c r="EP492"/>
  <c r="EI493"/>
  <c r="EJ493"/>
  <c r="EK493"/>
  <c r="EL493"/>
  <c r="EM493"/>
  <c r="EN493"/>
  <c r="EO493"/>
  <c r="EP493"/>
  <c r="EI494"/>
  <c r="EJ494"/>
  <c r="EK494"/>
  <c r="EL494"/>
  <c r="EM494"/>
  <c r="EN494"/>
  <c r="EO494"/>
  <c r="EP494"/>
  <c r="EI495"/>
  <c r="EJ495"/>
  <c r="EK495"/>
  <c r="EL495"/>
  <c r="EM495"/>
  <c r="EN495"/>
  <c r="EO495"/>
  <c r="EP495"/>
  <c r="EI496"/>
  <c r="EJ496"/>
  <c r="EK496"/>
  <c r="EL496"/>
  <c r="EM496"/>
  <c r="EN496"/>
  <c r="EO496"/>
  <c r="EP496"/>
  <c r="EI497"/>
  <c r="EJ497"/>
  <c r="EK497"/>
  <c r="EL497"/>
  <c r="EM497"/>
  <c r="EN497"/>
  <c r="EO497"/>
  <c r="EP497"/>
  <c r="EI498"/>
  <c r="EJ498"/>
  <c r="EK498"/>
  <c r="EL498"/>
  <c r="EM498"/>
  <c r="EN498"/>
  <c r="EO498"/>
  <c r="EP498"/>
  <c r="EI499"/>
  <c r="EJ499"/>
  <c r="EK499"/>
  <c r="EL499"/>
  <c r="EM499"/>
  <c r="EN499"/>
  <c r="EO499"/>
  <c r="EP499"/>
  <c r="EI500"/>
  <c r="EJ500"/>
  <c r="EK500"/>
  <c r="EL500"/>
  <c r="EM500"/>
  <c r="EN500"/>
  <c r="EO500"/>
  <c r="EP500"/>
  <c r="EI501"/>
  <c r="EJ501"/>
  <c r="EK501"/>
  <c r="EL501"/>
  <c r="EM501"/>
  <c r="EN501"/>
  <c r="EO501"/>
  <c r="EP501"/>
  <c r="EI502"/>
  <c r="EJ502"/>
  <c r="EK502"/>
  <c r="EL502"/>
  <c r="EM502"/>
  <c r="EN502"/>
  <c r="EO502"/>
  <c r="EP502"/>
  <c r="EI503"/>
  <c r="EJ503"/>
  <c r="EK503"/>
  <c r="EL503"/>
  <c r="EM503"/>
  <c r="EN503"/>
  <c r="EO503"/>
  <c r="EP503"/>
  <c r="EI504"/>
  <c r="EJ504"/>
  <c r="EK504"/>
  <c r="EL504"/>
  <c r="EM504"/>
  <c r="EN504"/>
  <c r="EO504"/>
  <c r="EP504"/>
  <c r="EI505"/>
  <c r="EJ505"/>
  <c r="EK505"/>
  <c r="EL505"/>
  <c r="EM505"/>
  <c r="EN505"/>
  <c r="EO505"/>
  <c r="EP505"/>
  <c r="EI506"/>
  <c r="EJ506"/>
  <c r="EK506"/>
  <c r="EL506"/>
  <c r="EM506"/>
  <c r="EN506"/>
  <c r="EO506"/>
  <c r="EP506"/>
  <c r="EI507"/>
  <c r="EJ507"/>
  <c r="EK507"/>
  <c r="EL507"/>
  <c r="EM507"/>
  <c r="EN507"/>
  <c r="EO507"/>
  <c r="EP507"/>
  <c r="EI508"/>
  <c r="EJ508"/>
  <c r="EK508"/>
  <c r="EL508"/>
  <c r="EM508"/>
  <c r="EN508"/>
  <c r="EO508"/>
  <c r="EP508"/>
  <c r="EI509"/>
  <c r="EJ509"/>
  <c r="EK509"/>
  <c r="EL509"/>
  <c r="EM509"/>
  <c r="EN509"/>
  <c r="EO509"/>
  <c r="EP509"/>
  <c r="EI510"/>
  <c r="EJ510"/>
  <c r="EK510"/>
  <c r="EL510"/>
  <c r="EM510"/>
  <c r="EN510"/>
  <c r="EO510"/>
  <c r="EP510"/>
  <c r="EI511"/>
  <c r="EJ511"/>
  <c r="EK511"/>
  <c r="EL511"/>
  <c r="EM511"/>
  <c r="EN511"/>
  <c r="EO511"/>
  <c r="EP511"/>
  <c r="EI512"/>
  <c r="EJ512"/>
  <c r="EK512"/>
  <c r="EL512"/>
  <c r="EM512"/>
  <c r="EN512"/>
  <c r="EO512"/>
  <c r="EP512"/>
  <c r="EI513"/>
  <c r="EJ513"/>
  <c r="EK513"/>
  <c r="EL513"/>
  <c r="EM513"/>
  <c r="EN513"/>
  <c r="EO513"/>
  <c r="EP513"/>
  <c r="EI514"/>
  <c r="EJ514"/>
  <c r="EK514"/>
  <c r="EL514"/>
  <c r="EM514"/>
  <c r="EN514"/>
  <c r="EO514"/>
  <c r="EP514"/>
  <c r="EI515"/>
  <c r="EJ515"/>
  <c r="EK515"/>
  <c r="EL515"/>
  <c r="EM515"/>
  <c r="EN515"/>
  <c r="EO515"/>
  <c r="EP515"/>
  <c r="EI516"/>
  <c r="EJ516"/>
  <c r="EK516"/>
  <c r="EL516"/>
  <c r="EM516"/>
  <c r="EN516"/>
  <c r="EO516"/>
  <c r="EP516"/>
  <c r="EI517"/>
  <c r="EJ517"/>
  <c r="EK517"/>
  <c r="EL517"/>
  <c r="EM517"/>
  <c r="EN517"/>
  <c r="EO517"/>
  <c r="EP517"/>
  <c r="EI518"/>
  <c r="EJ518"/>
  <c r="EK518"/>
  <c r="EL518"/>
  <c r="EM518"/>
  <c r="EN518"/>
  <c r="EO518"/>
  <c r="EP518"/>
  <c r="EI519"/>
  <c r="EJ519"/>
  <c r="EK519"/>
  <c r="EL519"/>
  <c r="EM519"/>
  <c r="EN519"/>
  <c r="EO519"/>
  <c r="EP519"/>
  <c r="EI520"/>
  <c r="EJ520"/>
  <c r="EK520"/>
  <c r="EL520"/>
  <c r="EM520"/>
  <c r="EN520"/>
  <c r="EO520"/>
  <c r="EP520"/>
  <c r="EI521"/>
  <c r="EJ521"/>
  <c r="EK521"/>
  <c r="EL521"/>
  <c r="EM521"/>
  <c r="EN521"/>
  <c r="EO521"/>
  <c r="EP521"/>
  <c r="EI522"/>
  <c r="EJ522"/>
  <c r="EK522"/>
  <c r="EL522"/>
  <c r="EM522"/>
  <c r="EN522"/>
  <c r="EO522"/>
  <c r="EP522"/>
  <c r="EI523"/>
  <c r="EJ523"/>
  <c r="EK523"/>
  <c r="EL523"/>
  <c r="EM523"/>
  <c r="EN523"/>
  <c r="EO523"/>
  <c r="EP523"/>
  <c r="EI524"/>
  <c r="EJ524"/>
  <c r="EK524"/>
  <c r="EL524"/>
  <c r="EM524"/>
  <c r="EN524"/>
  <c r="EO524"/>
  <c r="EP524"/>
  <c r="EI525"/>
  <c r="EJ525"/>
  <c r="EK525"/>
  <c r="EL525"/>
  <c r="EM525"/>
  <c r="EN525"/>
  <c r="EO525"/>
  <c r="EP525"/>
  <c r="EI526"/>
  <c r="EJ526"/>
  <c r="EK526"/>
  <c r="EL526"/>
  <c r="EM526"/>
  <c r="EN526"/>
  <c r="EO526"/>
  <c r="EP526"/>
  <c r="EI527"/>
  <c r="EJ527"/>
  <c r="EK527"/>
  <c r="EL527"/>
  <c r="EM527"/>
  <c r="EN527"/>
  <c r="EO527"/>
  <c r="EP527"/>
  <c r="EI528"/>
  <c r="EJ528"/>
  <c r="EK528"/>
  <c r="EL528"/>
  <c r="EM528"/>
  <c r="EN528"/>
  <c r="EO528"/>
  <c r="EP528"/>
  <c r="EI529"/>
  <c r="EJ529"/>
  <c r="EK529"/>
  <c r="EL529"/>
  <c r="EM529"/>
  <c r="EN529"/>
  <c r="EO529"/>
  <c r="EP529"/>
  <c r="EI530"/>
  <c r="EJ530"/>
  <c r="EK530"/>
  <c r="EL530"/>
  <c r="EM530"/>
  <c r="EN530"/>
  <c r="EO530"/>
  <c r="EP530"/>
  <c r="EI531"/>
  <c r="EJ531"/>
  <c r="EK531"/>
  <c r="EL531"/>
  <c r="EM531"/>
  <c r="EN531"/>
  <c r="EO531"/>
  <c r="EP531"/>
  <c r="EI532"/>
  <c r="EJ532"/>
  <c r="EK532"/>
  <c r="EL532"/>
  <c r="EM532"/>
  <c r="EN532"/>
  <c r="EO532"/>
  <c r="EP532"/>
  <c r="EI533"/>
  <c r="EJ533"/>
  <c r="EK533"/>
  <c r="EL533"/>
  <c r="EM533"/>
  <c r="EN533"/>
  <c r="EO533"/>
  <c r="EP533"/>
  <c r="EI534"/>
  <c r="EJ534"/>
  <c r="EK534"/>
  <c r="EL534"/>
  <c r="EM534"/>
  <c r="EN534"/>
  <c r="EO534"/>
  <c r="EP534"/>
  <c r="EI535"/>
  <c r="EJ535"/>
  <c r="EK535"/>
  <c r="EL535"/>
  <c r="EM535"/>
  <c r="EN535"/>
  <c r="EO535"/>
  <c r="EP535"/>
  <c r="EI536"/>
  <c r="EJ536"/>
  <c r="EK536"/>
  <c r="EL536"/>
  <c r="EM536"/>
  <c r="EN536"/>
  <c r="EO536"/>
  <c r="EP536"/>
  <c r="EI537"/>
  <c r="EJ537"/>
  <c r="EK537"/>
  <c r="EL537"/>
  <c r="EM537"/>
  <c r="EN537"/>
  <c r="EO537"/>
  <c r="EP537"/>
  <c r="EI538"/>
  <c r="EJ538"/>
  <c r="EK538"/>
  <c r="EL538"/>
  <c r="EM538"/>
  <c r="EN538"/>
  <c r="EO538"/>
  <c r="EP538"/>
  <c r="EI539"/>
  <c r="EJ539"/>
  <c r="EK539"/>
  <c r="EL539"/>
  <c r="EM539"/>
  <c r="EN539"/>
  <c r="EO539"/>
  <c r="EP539"/>
  <c r="EI540"/>
  <c r="EJ540"/>
  <c r="EK540"/>
  <c r="EL540"/>
  <c r="EM540"/>
  <c r="EN540"/>
  <c r="EO540"/>
  <c r="EP540"/>
  <c r="EI541"/>
  <c r="EJ541"/>
  <c r="EK541"/>
  <c r="EL541"/>
  <c r="EM541"/>
  <c r="EN541"/>
  <c r="EO541"/>
  <c r="EP541"/>
  <c r="EI542"/>
  <c r="EJ542"/>
  <c r="EK542"/>
  <c r="EL542"/>
  <c r="EM542"/>
  <c r="EN542"/>
  <c r="EO542"/>
  <c r="EP542"/>
  <c r="EI543"/>
  <c r="EJ543"/>
  <c r="EK543"/>
  <c r="EL543"/>
  <c r="EM543"/>
  <c r="EN543"/>
  <c r="EO543"/>
  <c r="EP543"/>
  <c r="EI544"/>
  <c r="EJ544"/>
  <c r="EK544"/>
  <c r="EL544"/>
  <c r="EM544"/>
  <c r="EN544"/>
  <c r="EO544"/>
  <c r="EP544"/>
  <c r="EI545"/>
  <c r="EJ545"/>
  <c r="EK545"/>
  <c r="EL545"/>
  <c r="EM545"/>
  <c r="EN545"/>
  <c r="EO545"/>
  <c r="EP545"/>
  <c r="EI546"/>
  <c r="EJ546"/>
  <c r="EK546"/>
  <c r="EL546"/>
  <c r="EM546"/>
  <c r="EN546"/>
  <c r="EO546"/>
  <c r="EP546"/>
  <c r="EI547"/>
  <c r="EJ547"/>
  <c r="EK547"/>
  <c r="EL547"/>
  <c r="EM547"/>
  <c r="EN547"/>
  <c r="EO547"/>
  <c r="EP547"/>
  <c r="EI548"/>
  <c r="EJ548"/>
  <c r="EK548"/>
  <c r="EL548"/>
  <c r="EM548"/>
  <c r="EN548"/>
  <c r="EO548"/>
  <c r="EP548"/>
  <c r="EI549"/>
  <c r="EJ549"/>
  <c r="EK549"/>
  <c r="EL549"/>
  <c r="EM549"/>
  <c r="EN549"/>
  <c r="EO549"/>
  <c r="EP549"/>
  <c r="EI550"/>
  <c r="EJ550"/>
  <c r="EK550"/>
  <c r="EL550"/>
  <c r="EM550"/>
  <c r="EN550"/>
  <c r="EO550"/>
  <c r="EP550"/>
  <c r="EI551"/>
  <c r="EJ551"/>
  <c r="EK551"/>
  <c r="EL551"/>
  <c r="EM551"/>
  <c r="EN551"/>
  <c r="EO551"/>
  <c r="EP551"/>
  <c r="EI552"/>
  <c r="EJ552"/>
  <c r="EK552"/>
  <c r="EL552"/>
  <c r="EM552"/>
  <c r="EN552"/>
  <c r="EO552"/>
  <c r="EP552"/>
  <c r="EI553"/>
  <c r="EJ553"/>
  <c r="EK553"/>
  <c r="EL553"/>
  <c r="EM553"/>
  <c r="EN553"/>
  <c r="EO553"/>
  <c r="EP553"/>
  <c r="EI554"/>
  <c r="EJ554"/>
  <c r="EK554"/>
  <c r="EL554"/>
  <c r="EM554"/>
  <c r="EN554"/>
  <c r="EO554"/>
  <c r="EP554"/>
  <c r="EI555"/>
  <c r="EJ555"/>
  <c r="EK555"/>
  <c r="EL555"/>
  <c r="EM555"/>
  <c r="EN555"/>
  <c r="EO555"/>
  <c r="EP555"/>
  <c r="EI556"/>
  <c r="EJ556"/>
  <c r="EK556"/>
  <c r="EL556"/>
  <c r="EM556"/>
  <c r="EN556"/>
  <c r="EO556"/>
  <c r="EP556"/>
  <c r="EI557"/>
  <c r="EJ557"/>
  <c r="EK557"/>
  <c r="EL557"/>
  <c r="EM557"/>
  <c r="EN557"/>
  <c r="EO557"/>
  <c r="EP557"/>
  <c r="EI558"/>
  <c r="EJ558"/>
  <c r="EK558"/>
  <c r="EL558"/>
  <c r="EM558"/>
  <c r="EN558"/>
  <c r="EO558"/>
  <c r="EP558"/>
  <c r="EI559"/>
  <c r="EJ559"/>
  <c r="EK559"/>
  <c r="EL559"/>
  <c r="EM559"/>
  <c r="EN559"/>
  <c r="EO559"/>
  <c r="EP559"/>
  <c r="EI560"/>
  <c r="EJ560"/>
  <c r="EK560"/>
  <c r="EL560"/>
  <c r="EM560"/>
  <c r="EN560"/>
  <c r="EO560"/>
  <c r="EP560"/>
  <c r="EI561"/>
  <c r="EJ561"/>
  <c r="EK561"/>
  <c r="EL561"/>
  <c r="EM561"/>
  <c r="EN561"/>
  <c r="EO561"/>
  <c r="EP561"/>
  <c r="EI562"/>
  <c r="EJ562"/>
  <c r="EK562"/>
  <c r="EL562"/>
  <c r="EM562"/>
  <c r="EN562"/>
  <c r="EO562"/>
  <c r="EP562"/>
  <c r="EI563"/>
  <c r="EJ563"/>
  <c r="EK563"/>
  <c r="EL563"/>
  <c r="EM563"/>
  <c r="EN563"/>
  <c r="EO563"/>
  <c r="EP563"/>
  <c r="EI564"/>
  <c r="EJ564"/>
  <c r="EK564"/>
  <c r="EL564"/>
  <c r="EM564"/>
  <c r="EN564"/>
  <c r="EO564"/>
  <c r="EP564"/>
  <c r="EI565"/>
  <c r="EJ565"/>
  <c r="EK565"/>
  <c r="EL565"/>
  <c r="EM565"/>
  <c r="EN565"/>
  <c r="EO565"/>
  <c r="EP565"/>
  <c r="EI566"/>
  <c r="EJ566"/>
  <c r="EK566"/>
  <c r="EL566"/>
  <c r="EM566"/>
  <c r="EN566"/>
  <c r="EO566"/>
  <c r="EP566"/>
  <c r="EI567"/>
  <c r="EJ567"/>
  <c r="EK567"/>
  <c r="EL567"/>
  <c r="EM567"/>
  <c r="EN567"/>
  <c r="EO567"/>
  <c r="EP567"/>
  <c r="EI568"/>
  <c r="EJ568"/>
  <c r="EK568"/>
  <c r="EL568"/>
  <c r="EM568"/>
  <c r="EN568"/>
  <c r="EO568"/>
  <c r="EP568"/>
  <c r="EI569"/>
  <c r="EJ569"/>
  <c r="EK569"/>
  <c r="EL569"/>
  <c r="EM569"/>
  <c r="EN569"/>
  <c r="EO569"/>
  <c r="EP569"/>
  <c r="EI570"/>
  <c r="EJ570"/>
  <c r="EK570"/>
  <c r="EL570"/>
  <c r="EM570"/>
  <c r="EN570"/>
  <c r="EO570"/>
  <c r="EP570"/>
  <c r="EI571"/>
  <c r="EJ571"/>
  <c r="EK571"/>
  <c r="EL571"/>
  <c r="EM571"/>
  <c r="EN571"/>
  <c r="EO571"/>
  <c r="EP571"/>
  <c r="EI572"/>
  <c r="EJ572"/>
  <c r="EK572"/>
  <c r="EL572"/>
  <c r="EM572"/>
  <c r="EN572"/>
  <c r="EO572"/>
  <c r="EP572"/>
  <c r="EI573"/>
  <c r="EJ573"/>
  <c r="EK573"/>
  <c r="EL573"/>
  <c r="EM573"/>
  <c r="EN573"/>
  <c r="EO573"/>
  <c r="EP573"/>
  <c r="EI574"/>
  <c r="EJ574"/>
  <c r="EK574"/>
  <c r="EL574"/>
  <c r="EM574"/>
  <c r="EN574"/>
  <c r="EO574"/>
  <c r="EP574"/>
  <c r="EI575"/>
  <c r="EJ575"/>
  <c r="EK575"/>
  <c r="EL575"/>
  <c r="EM575"/>
  <c r="EN575"/>
  <c r="EO575"/>
  <c r="EP575"/>
  <c r="EI576"/>
  <c r="EJ576"/>
  <c r="EK576"/>
  <c r="EL576"/>
  <c r="EM576"/>
  <c r="EN576"/>
  <c r="EO576"/>
  <c r="EP576"/>
  <c r="EI577"/>
  <c r="EJ577"/>
  <c r="EK577"/>
  <c r="EL577"/>
  <c r="EM577"/>
  <c r="EN577"/>
  <c r="EO577"/>
  <c r="EP577"/>
  <c r="EI578"/>
  <c r="EJ578"/>
  <c r="EK578"/>
  <c r="EL578"/>
  <c r="EM578"/>
  <c r="EN578"/>
  <c r="EO578"/>
  <c r="EP578"/>
  <c r="EI579"/>
  <c r="EJ579"/>
  <c r="EK579"/>
  <c r="EL579"/>
  <c r="EM579"/>
  <c r="EN579"/>
  <c r="EO579"/>
  <c r="EP579"/>
  <c r="EI580"/>
  <c r="EJ580"/>
  <c r="EK580"/>
  <c r="EL580"/>
  <c r="EM580"/>
  <c r="EN580"/>
  <c r="EO580"/>
  <c r="EP580"/>
  <c r="EI581"/>
  <c r="EJ581"/>
  <c r="EK581"/>
  <c r="EL581"/>
  <c r="EM581"/>
  <c r="EN581"/>
  <c r="EO581"/>
  <c r="EP581"/>
  <c r="EI582"/>
  <c r="EJ582"/>
  <c r="EK582"/>
  <c r="EL582"/>
  <c r="EM582"/>
  <c r="EN582"/>
  <c r="EO582"/>
  <c r="EP582"/>
  <c r="EI583"/>
  <c r="EJ583"/>
  <c r="EK583"/>
  <c r="EL583"/>
  <c r="EM583"/>
  <c r="EN583"/>
  <c r="EO583"/>
  <c r="EP583"/>
  <c r="EI584"/>
  <c r="EJ584"/>
  <c r="EK584"/>
  <c r="EL584"/>
  <c r="EM584"/>
  <c r="EN584"/>
  <c r="EO584"/>
  <c r="EP584"/>
  <c r="EI585"/>
  <c r="EJ585"/>
  <c r="EK585"/>
  <c r="EL585"/>
  <c r="EM585"/>
  <c r="EN585"/>
  <c r="EO585"/>
  <c r="EP585"/>
  <c r="EI586"/>
  <c r="EJ586"/>
  <c r="EK586"/>
  <c r="EL586"/>
  <c r="EM586"/>
  <c r="EN586"/>
  <c r="EO586"/>
  <c r="EP586"/>
  <c r="EI587"/>
  <c r="EJ587"/>
  <c r="EK587"/>
  <c r="EL587"/>
  <c r="EM587"/>
  <c r="EN587"/>
  <c r="EO587"/>
  <c r="EP587"/>
  <c r="EI588"/>
  <c r="EJ588"/>
  <c r="EK588"/>
  <c r="EL588"/>
  <c r="EM588"/>
  <c r="EN588"/>
  <c r="EO588"/>
  <c r="EP588"/>
  <c r="EI589"/>
  <c r="EJ589"/>
  <c r="EK589"/>
  <c r="EL589"/>
  <c r="EM589"/>
  <c r="EN589"/>
  <c r="EO589"/>
  <c r="EP589"/>
  <c r="EI590"/>
  <c r="EJ590"/>
  <c r="EK590"/>
  <c r="EL590"/>
  <c r="EM590"/>
  <c r="EN590"/>
  <c r="EO590"/>
  <c r="EP590"/>
  <c r="EI591"/>
  <c r="EJ591"/>
  <c r="EK591"/>
  <c r="EL591"/>
  <c r="EM591"/>
  <c r="EN591"/>
  <c r="EO591"/>
  <c r="EP591"/>
  <c r="EI592"/>
  <c r="EJ592"/>
  <c r="EK592"/>
  <c r="EL592"/>
  <c r="EM592"/>
  <c r="EN592"/>
  <c r="EO592"/>
  <c r="EP592"/>
  <c r="EI593"/>
  <c r="EJ593"/>
  <c r="EK593"/>
  <c r="EL593"/>
  <c r="EM593"/>
  <c r="EN593"/>
  <c r="EO593"/>
  <c r="EP593"/>
  <c r="EI594"/>
  <c r="EJ594"/>
  <c r="EK594"/>
  <c r="EL594"/>
  <c r="EM594"/>
  <c r="EN594"/>
  <c r="EO594"/>
  <c r="EP594"/>
  <c r="EI595"/>
  <c r="EJ595"/>
  <c r="EK595"/>
  <c r="EL595"/>
  <c r="EM595"/>
  <c r="EN595"/>
  <c r="EO595"/>
  <c r="EP595"/>
  <c r="EI596"/>
  <c r="EJ596"/>
  <c r="EK596"/>
  <c r="EL596"/>
  <c r="EM596"/>
  <c r="EN596"/>
  <c r="EO596"/>
  <c r="EP596"/>
  <c r="EI597"/>
  <c r="EJ597"/>
  <c r="EK597"/>
  <c r="EL597"/>
  <c r="EM597"/>
  <c r="EN597"/>
  <c r="EO597"/>
  <c r="EP597"/>
  <c r="EI598"/>
  <c r="EJ598"/>
  <c r="EK598"/>
  <c r="EL598"/>
  <c r="EM598"/>
  <c r="EN598"/>
  <c r="EO598"/>
  <c r="EP598"/>
  <c r="EI599"/>
  <c r="EJ599"/>
  <c r="EK599"/>
  <c r="EL599"/>
  <c r="EM599"/>
  <c r="EN599"/>
  <c r="EO599"/>
  <c r="EP599"/>
  <c r="EI600"/>
  <c r="EJ600"/>
  <c r="EK600"/>
  <c r="EL600"/>
  <c r="EM600"/>
  <c r="EN600"/>
  <c r="EO600"/>
  <c r="EP600"/>
  <c r="EI601"/>
  <c r="EJ601"/>
  <c r="EK601"/>
  <c r="EL601"/>
  <c r="EM601"/>
  <c r="EN601"/>
  <c r="EO601"/>
  <c r="EP601"/>
  <c r="EI602"/>
  <c r="EJ602"/>
  <c r="EK602"/>
  <c r="EL602"/>
  <c r="EM602"/>
  <c r="EN602"/>
  <c r="EO602"/>
  <c r="EP602"/>
  <c r="EI603"/>
  <c r="EJ603"/>
  <c r="EK603"/>
  <c r="EL603"/>
  <c r="EM603"/>
  <c r="EN603"/>
  <c r="EO603"/>
  <c r="EP603"/>
  <c r="EI604"/>
  <c r="EJ604"/>
  <c r="EK604"/>
  <c r="EL604"/>
  <c r="EM604"/>
  <c r="EN604"/>
  <c r="EO604"/>
  <c r="EP604"/>
  <c r="EI605"/>
  <c r="EJ605"/>
  <c r="EK605"/>
  <c r="EL605"/>
  <c r="EM605"/>
  <c r="EN605"/>
  <c r="EO605"/>
  <c r="EP605"/>
  <c r="EI606"/>
  <c r="EJ606"/>
  <c r="EK606"/>
  <c r="EL606"/>
  <c r="EM606"/>
  <c r="EN606"/>
  <c r="EO606"/>
  <c r="EP606"/>
  <c r="EI607"/>
  <c r="EJ607"/>
  <c r="EK607"/>
  <c r="EL607"/>
  <c r="EM607"/>
  <c r="EN607"/>
  <c r="EO607"/>
  <c r="EP607"/>
  <c r="EI608"/>
  <c r="EJ608"/>
  <c r="EK608"/>
  <c r="EL608"/>
  <c r="EM608"/>
  <c r="EN608"/>
  <c r="EO608"/>
  <c r="EP608"/>
  <c r="EI609"/>
  <c r="EJ609"/>
  <c r="EK609"/>
  <c r="EL609"/>
  <c r="EM609"/>
  <c r="EN609"/>
  <c r="EO609"/>
  <c r="EP609"/>
  <c r="EI610"/>
  <c r="EJ610"/>
  <c r="EK610"/>
  <c r="EL610"/>
  <c r="EM610"/>
  <c r="EN610"/>
  <c r="EO610"/>
  <c r="EP610"/>
  <c r="EP5"/>
  <c r="EO5"/>
  <c r="EN5"/>
  <c r="EM5"/>
  <c r="EL5"/>
  <c r="EK5"/>
  <c r="EJ5"/>
  <c r="EI5"/>
  <c r="AH1"/>
  <c r="AG1"/>
  <c r="AD50"/>
  <c r="AE50"/>
  <c r="X51"/>
  <c r="Y51"/>
  <c r="Z51"/>
  <c r="AA51"/>
  <c r="AB51"/>
  <c r="AC51"/>
  <c r="AD51"/>
  <c r="AE51"/>
  <c r="Y52"/>
  <c r="Z52"/>
  <c r="AA52"/>
  <c r="Y54"/>
  <c r="Z54"/>
  <c r="AA58"/>
  <c r="AB58"/>
  <c r="X59"/>
  <c r="Y59"/>
  <c r="Z59"/>
  <c r="AA59"/>
  <c r="AB59"/>
  <c r="AC59"/>
  <c r="AD59"/>
  <c r="AE59"/>
  <c r="Y60"/>
  <c r="Z60"/>
  <c r="AA60"/>
  <c r="Z62"/>
  <c r="AA62"/>
  <c r="X66"/>
  <c r="Y66"/>
  <c r="X67"/>
  <c r="Y67"/>
  <c r="Z67"/>
  <c r="AA67"/>
  <c r="AB67"/>
  <c r="AC67"/>
  <c r="AD67"/>
  <c r="AE67"/>
  <c r="Y68"/>
  <c r="Z68"/>
  <c r="AA68"/>
  <c r="Z70"/>
  <c r="AA70"/>
  <c r="AB74"/>
  <c r="AC74"/>
  <c r="X75"/>
  <c r="Y75"/>
  <c r="Z75"/>
  <c r="AA75"/>
  <c r="AB75"/>
  <c r="AC75"/>
  <c r="AD75"/>
  <c r="AE75"/>
  <c r="Y76"/>
  <c r="Z76"/>
  <c r="AA76"/>
  <c r="AA78"/>
  <c r="AB78"/>
  <c r="Z81"/>
  <c r="Y82"/>
  <c r="Z82"/>
  <c r="X83"/>
  <c r="Y83"/>
  <c r="Z83"/>
  <c r="AA83"/>
  <c r="AB83"/>
  <c r="AC83"/>
  <c r="AD83"/>
  <c r="AE83"/>
  <c r="Y84"/>
  <c r="Z84"/>
  <c r="AA84"/>
  <c r="AB86"/>
  <c r="AC86"/>
  <c r="AD89"/>
  <c r="AE89"/>
  <c r="AD90"/>
  <c r="AE90"/>
  <c r="X91"/>
  <c r="Y91"/>
  <c r="Z91"/>
  <c r="AA91"/>
  <c r="AB91"/>
  <c r="AC91"/>
  <c r="AD91"/>
  <c r="AE91"/>
  <c r="Y92"/>
  <c r="Z92"/>
  <c r="AA92"/>
  <c r="AC94"/>
  <c r="AD94"/>
  <c r="AA97"/>
  <c r="AA98"/>
  <c r="AB98"/>
  <c r="X99"/>
  <c r="Y99"/>
  <c r="Z99"/>
  <c r="AA99"/>
  <c r="AB99"/>
  <c r="AC99"/>
  <c r="AD99"/>
  <c r="AE99"/>
  <c r="Y100"/>
  <c r="Z100"/>
  <c r="AA100"/>
  <c r="AC102"/>
  <c r="AD102"/>
  <c r="X106"/>
  <c r="AE106"/>
  <c r="X107"/>
  <c r="Y107"/>
  <c r="Z107"/>
  <c r="AA107"/>
  <c r="AB107"/>
  <c r="AC107"/>
  <c r="AD107"/>
  <c r="AE107"/>
  <c r="Y108"/>
  <c r="Z108"/>
  <c r="AA108"/>
  <c r="AD110"/>
  <c r="AE110"/>
  <c r="AB114"/>
  <c r="AC114"/>
  <c r="X115"/>
  <c r="Y115"/>
  <c r="Z115"/>
  <c r="AA115"/>
  <c r="AB115"/>
  <c r="AC115"/>
  <c r="AD115"/>
  <c r="AE115"/>
  <c r="Y116"/>
  <c r="Z116"/>
  <c r="AA116"/>
  <c r="X118"/>
  <c r="AE118"/>
  <c r="Y122"/>
  <c r="Z122"/>
  <c r="X123"/>
  <c r="Y123"/>
  <c r="Z123"/>
  <c r="AA123"/>
  <c r="AB123"/>
  <c r="AC123"/>
  <c r="AD123"/>
  <c r="AE123"/>
  <c r="Y124"/>
  <c r="Z124"/>
  <c r="AA124"/>
  <c r="X126"/>
  <c r="Y126"/>
  <c r="AD130"/>
  <c r="AE130"/>
  <c r="X131"/>
  <c r="Y131"/>
  <c r="Z131"/>
  <c r="AA131"/>
  <c r="AB131"/>
  <c r="AC131"/>
  <c r="AD131"/>
  <c r="AE131"/>
  <c r="Y132"/>
  <c r="Z132"/>
  <c r="AA132"/>
  <c r="X134"/>
  <c r="Y134"/>
  <c r="Z138"/>
  <c r="AA138"/>
  <c r="X139"/>
  <c r="Y139"/>
  <c r="Z139"/>
  <c r="AA139"/>
  <c r="AB139"/>
  <c r="AC139"/>
  <c r="AD139"/>
  <c r="AE139"/>
  <c r="Y140"/>
  <c r="Z140"/>
  <c r="AA140"/>
  <c r="X142"/>
  <c r="Y142"/>
  <c r="AE145"/>
  <c r="AD146"/>
  <c r="AE146"/>
  <c r="X147"/>
  <c r="Y147"/>
  <c r="Z147"/>
  <c r="AA147"/>
  <c r="AB147"/>
  <c r="AC147"/>
  <c r="AD147"/>
  <c r="AE147"/>
  <c r="Y148"/>
  <c r="Z148"/>
  <c r="AA148"/>
  <c r="Y150"/>
  <c r="Z150"/>
  <c r="AA153"/>
  <c r="AB153"/>
  <c r="AA154"/>
  <c r="AB154"/>
  <c r="X155"/>
  <c r="Y155"/>
  <c r="Z155"/>
  <c r="AA155"/>
  <c r="AB155"/>
  <c r="AC155"/>
  <c r="AD155"/>
  <c r="AE155"/>
  <c r="Y156"/>
  <c r="Z156"/>
  <c r="AA156"/>
  <c r="Z158"/>
  <c r="AA158"/>
  <c r="X161"/>
  <c r="X162"/>
  <c r="Y162"/>
  <c r="X163"/>
  <c r="Y163"/>
  <c r="Z163"/>
  <c r="AA163"/>
  <c r="AB163"/>
  <c r="AC163"/>
  <c r="AD163"/>
  <c r="AE163"/>
  <c r="Y164"/>
  <c r="Z164"/>
  <c r="AA164"/>
  <c r="AA166"/>
  <c r="AB166"/>
  <c r="AC170"/>
  <c r="AD170"/>
  <c r="X171"/>
  <c r="Y171"/>
  <c r="Z171"/>
  <c r="AA171"/>
  <c r="AB171"/>
  <c r="AC171"/>
  <c r="AD171"/>
  <c r="AE171"/>
  <c r="Y172"/>
  <c r="Z172"/>
  <c r="AA172"/>
  <c r="AB174"/>
  <c r="AC174"/>
  <c r="Z178"/>
  <c r="AA178"/>
  <c r="X179"/>
  <c r="Y179"/>
  <c r="Z179"/>
  <c r="AA179"/>
  <c r="AB179"/>
  <c r="AC179"/>
  <c r="AD179"/>
  <c r="AE179"/>
  <c r="Y180"/>
  <c r="Z180"/>
  <c r="AA180"/>
  <c r="AB182"/>
  <c r="AC182"/>
  <c r="AD186"/>
  <c r="AE186"/>
  <c r="X187"/>
  <c r="Y187"/>
  <c r="Z187"/>
  <c r="AA187"/>
  <c r="AB187"/>
  <c r="AC187"/>
  <c r="AD187"/>
  <c r="AE187"/>
  <c r="Y188"/>
  <c r="Z188"/>
  <c r="AA188"/>
  <c r="AB190"/>
  <c r="AC190"/>
  <c r="Z194"/>
  <c r="AA194"/>
  <c r="X195"/>
  <c r="Y195"/>
  <c r="Z195"/>
  <c r="AA195"/>
  <c r="AB195"/>
  <c r="AC195"/>
  <c r="AD195"/>
  <c r="AE195"/>
  <c r="Y196"/>
  <c r="Z196"/>
  <c r="AA196"/>
  <c r="AB198"/>
  <c r="AC198"/>
  <c r="AD202"/>
  <c r="AE202"/>
  <c r="X203"/>
  <c r="Y203"/>
  <c r="Z203"/>
  <c r="AA203"/>
  <c r="AB203"/>
  <c r="AC203"/>
  <c r="AD203"/>
  <c r="AE203"/>
  <c r="Y204"/>
  <c r="Z204"/>
  <c r="AA204"/>
  <c r="AB206"/>
  <c r="AC206"/>
  <c r="AA209"/>
  <c r="Z210"/>
  <c r="X211"/>
  <c r="Y211"/>
  <c r="Z211"/>
  <c r="AA211"/>
  <c r="AB211"/>
  <c r="AC211"/>
  <c r="AD211"/>
  <c r="AE211"/>
  <c r="Y212"/>
  <c r="Z212"/>
  <c r="AA212"/>
  <c r="AD214"/>
  <c r="AE214"/>
  <c r="AE217"/>
  <c r="AE218"/>
  <c r="X219"/>
  <c r="Y219"/>
  <c r="Z219"/>
  <c r="AA219"/>
  <c r="AB219"/>
  <c r="AC219"/>
  <c r="AD219"/>
  <c r="AE219"/>
  <c r="Y220"/>
  <c r="Z220"/>
  <c r="AA220"/>
  <c r="X222"/>
  <c r="Y222"/>
  <c r="AC225"/>
  <c r="AB226"/>
  <c r="X227"/>
  <c r="Y227"/>
  <c r="Z227"/>
  <c r="AA227"/>
  <c r="AB227"/>
  <c r="AC227"/>
  <c r="AD227"/>
  <c r="AE227"/>
  <c r="Y228"/>
  <c r="Z228"/>
  <c r="AA228"/>
  <c r="Z230"/>
  <c r="AA230"/>
  <c r="Z233"/>
  <c r="Y234"/>
  <c r="Z234"/>
  <c r="X235"/>
  <c r="Y235"/>
  <c r="Z235"/>
  <c r="AA235"/>
  <c r="AB235"/>
  <c r="AC235"/>
  <c r="AD235"/>
  <c r="AE235"/>
  <c r="Y236"/>
  <c r="Z236"/>
  <c r="AA236"/>
  <c r="AA238"/>
  <c r="AB238"/>
  <c r="AD241"/>
  <c r="AE241"/>
  <c r="AE242"/>
  <c r="X243"/>
  <c r="Y243"/>
  <c r="Z243"/>
  <c r="AA243"/>
  <c r="AB243"/>
  <c r="AC243"/>
  <c r="AD243"/>
  <c r="AE243"/>
  <c r="Y244"/>
  <c r="Z244"/>
  <c r="AA244"/>
  <c r="AB246"/>
  <c r="AC246"/>
  <c r="Z249"/>
  <c r="AA249"/>
  <c r="AA250"/>
  <c r="X251"/>
  <c r="Y251"/>
  <c r="Z251"/>
  <c r="AA251"/>
  <c r="AB251"/>
  <c r="AC251"/>
  <c r="AD251"/>
  <c r="AE251"/>
  <c r="Y252"/>
  <c r="Z252"/>
  <c r="AA252"/>
  <c r="AC254"/>
  <c r="AD254"/>
  <c r="AD257"/>
  <c r="AE257"/>
  <c r="AE258"/>
  <c r="X259"/>
  <c r="Y259"/>
  <c r="Z259"/>
  <c r="AA259"/>
  <c r="AB259"/>
  <c r="AC259"/>
  <c r="AD259"/>
  <c r="AE259"/>
  <c r="Y260"/>
  <c r="Z260"/>
  <c r="AA260"/>
  <c r="AD262"/>
  <c r="AE262"/>
  <c r="Z265"/>
  <c r="AA265"/>
  <c r="AA266"/>
  <c r="X267"/>
  <c r="Y267"/>
  <c r="Z267"/>
  <c r="AA267"/>
  <c r="AB267"/>
  <c r="AC267"/>
  <c r="AD267"/>
  <c r="AE267"/>
  <c r="Y268"/>
  <c r="Z268"/>
  <c r="AA268"/>
  <c r="AE269"/>
  <c r="X270"/>
  <c r="AE270"/>
  <c r="AE274"/>
  <c r="X275"/>
  <c r="Y275"/>
  <c r="Z275"/>
  <c r="AA275"/>
  <c r="AB275"/>
  <c r="AC275"/>
  <c r="AD275"/>
  <c r="AE275"/>
  <c r="Y276"/>
  <c r="Z276"/>
  <c r="AA276"/>
  <c r="AE277"/>
  <c r="X278"/>
  <c r="AE278"/>
  <c r="AA282"/>
  <c r="X283"/>
  <c r="Y283"/>
  <c r="Z283"/>
  <c r="AA283"/>
  <c r="AB283"/>
  <c r="AC283"/>
  <c r="AD283"/>
  <c r="AE283"/>
  <c r="Y284"/>
  <c r="Z284"/>
  <c r="AA284"/>
  <c r="X286"/>
  <c r="Y286"/>
  <c r="AE290"/>
  <c r="X291"/>
  <c r="Y291"/>
  <c r="Z291"/>
  <c r="AA291"/>
  <c r="AB291"/>
  <c r="AC291"/>
  <c r="AD291"/>
  <c r="AE291"/>
  <c r="Y292"/>
  <c r="Z292"/>
  <c r="AA292"/>
  <c r="X294"/>
  <c r="Y294"/>
  <c r="AA298"/>
  <c r="X299"/>
  <c r="Y299"/>
  <c r="Z299"/>
  <c r="AA299"/>
  <c r="AB299"/>
  <c r="AC299"/>
  <c r="AD299"/>
  <c r="AE299"/>
  <c r="Y300"/>
  <c r="Z300"/>
  <c r="AA300"/>
  <c r="X302"/>
  <c r="Y302"/>
  <c r="AE306"/>
  <c r="X307"/>
  <c r="Y307"/>
  <c r="Z307"/>
  <c r="AA307"/>
  <c r="AB307"/>
  <c r="AC307"/>
  <c r="AD307"/>
  <c r="AE307"/>
  <c r="Y308"/>
  <c r="Z308"/>
  <c r="AA308"/>
  <c r="Y310"/>
  <c r="Z310"/>
  <c r="AA313"/>
  <c r="AA314"/>
  <c r="X315"/>
  <c r="Y315"/>
  <c r="Z315"/>
  <c r="AA315"/>
  <c r="AB315"/>
  <c r="AC315"/>
  <c r="AD315"/>
  <c r="AE315"/>
  <c r="Y316"/>
  <c r="Z316"/>
  <c r="AA316"/>
  <c r="X318"/>
  <c r="Y318"/>
  <c r="AE321"/>
  <c r="AE322"/>
  <c r="X323"/>
  <c r="Y323"/>
  <c r="Z323"/>
  <c r="AA323"/>
  <c r="AB323"/>
  <c r="AC323"/>
  <c r="AD323"/>
  <c r="AE323"/>
  <c r="Y324"/>
  <c r="Z324"/>
  <c r="AA324"/>
  <c r="Y326"/>
  <c r="Z326"/>
  <c r="AA329"/>
  <c r="AA330"/>
  <c r="X331"/>
  <c r="Y331"/>
  <c r="Z331"/>
  <c r="AA331"/>
  <c r="AB331"/>
  <c r="AC331"/>
  <c r="AD331"/>
  <c r="AE331"/>
  <c r="Y332"/>
  <c r="Z332"/>
  <c r="AA332"/>
  <c r="Z334"/>
  <c r="AA334"/>
  <c r="AD337"/>
  <c r="AE337"/>
  <c r="AE338"/>
  <c r="X339"/>
  <c r="Y339"/>
  <c r="Z339"/>
  <c r="AA339"/>
  <c r="AB339"/>
  <c r="AC339"/>
  <c r="AD339"/>
  <c r="AE339"/>
  <c r="Y340"/>
  <c r="Z340"/>
  <c r="AA340"/>
  <c r="Z342"/>
  <c r="AA342"/>
  <c r="Z345"/>
  <c r="AA345"/>
  <c r="AA346"/>
  <c r="X347"/>
  <c r="Y347"/>
  <c r="Z347"/>
  <c r="AA347"/>
  <c r="AB347"/>
  <c r="AC347"/>
  <c r="AD347"/>
  <c r="AE347"/>
  <c r="Y348"/>
  <c r="Z348"/>
  <c r="AA348"/>
  <c r="AA350"/>
  <c r="AB350"/>
  <c r="AD353"/>
  <c r="AE353"/>
  <c r="AE354"/>
  <c r="X355"/>
  <c r="Y355"/>
  <c r="Z355"/>
  <c r="AA355"/>
  <c r="AB355"/>
  <c r="AC355"/>
  <c r="AD355"/>
  <c r="AE355"/>
  <c r="Y356"/>
  <c r="Z356"/>
  <c r="AA356"/>
  <c r="AB358"/>
  <c r="AC358"/>
  <c r="Z361"/>
  <c r="AA361"/>
  <c r="AA362"/>
  <c r="X363"/>
  <c r="Y363"/>
  <c r="Z363"/>
  <c r="AA363"/>
  <c r="AB363"/>
  <c r="AC363"/>
  <c r="AD363"/>
  <c r="AE363"/>
  <c r="Y364"/>
  <c r="Z364"/>
  <c r="AA364"/>
  <c r="AC366"/>
  <c r="AD366"/>
  <c r="AD369"/>
  <c r="AE369"/>
  <c r="AE370"/>
  <c r="X371"/>
  <c r="Y371"/>
  <c r="Z371"/>
  <c r="AA371"/>
  <c r="AB371"/>
  <c r="AC371"/>
  <c r="AD371"/>
  <c r="AE371"/>
  <c r="Y372"/>
  <c r="Z372"/>
  <c r="AA372"/>
  <c r="AD374"/>
  <c r="AE374"/>
  <c r="Z377"/>
  <c r="AA377"/>
  <c r="AA378"/>
  <c r="X379"/>
  <c r="Y379"/>
  <c r="Z379"/>
  <c r="AA379"/>
  <c r="AB379"/>
  <c r="AC379"/>
  <c r="AD379"/>
  <c r="AE379"/>
  <c r="Y380"/>
  <c r="Z380"/>
  <c r="AA380"/>
  <c r="Z381"/>
  <c r="X382"/>
  <c r="AE382"/>
  <c r="AD385"/>
  <c r="AE386"/>
  <c r="X387"/>
  <c r="Y387"/>
  <c r="Z387"/>
  <c r="AA387"/>
  <c r="AB387"/>
  <c r="AC387"/>
  <c r="AD387"/>
  <c r="AE387"/>
  <c r="Y388"/>
  <c r="Z388"/>
  <c r="AA388"/>
  <c r="X390"/>
  <c r="Y390"/>
  <c r="Z393"/>
  <c r="AA394"/>
  <c r="X395"/>
  <c r="Y395"/>
  <c r="Z395"/>
  <c r="AA395"/>
  <c r="AB395"/>
  <c r="AC395"/>
  <c r="AD395"/>
  <c r="AE395"/>
  <c r="Y396"/>
  <c r="Z396"/>
  <c r="AA396"/>
  <c r="Y398"/>
  <c r="Z398"/>
  <c r="AD401"/>
  <c r="AE402"/>
  <c r="X403"/>
  <c r="Y403"/>
  <c r="Z403"/>
  <c r="AA403"/>
  <c r="AB403"/>
  <c r="AC403"/>
  <c r="AD403"/>
  <c r="AE403"/>
  <c r="Y404"/>
  <c r="Z404"/>
  <c r="AA404"/>
  <c r="Z406"/>
  <c r="AA406"/>
  <c r="Z409"/>
  <c r="AA410"/>
  <c r="X411"/>
  <c r="Y411"/>
  <c r="Z411"/>
  <c r="AA411"/>
  <c r="AB411"/>
  <c r="AC411"/>
  <c r="AD411"/>
  <c r="AE411"/>
  <c r="Y412"/>
  <c r="Z412"/>
  <c r="AA412"/>
  <c r="AA414"/>
  <c r="AB414"/>
  <c r="AD417"/>
  <c r="AE418"/>
  <c r="X419"/>
  <c r="Y419"/>
  <c r="Z419"/>
  <c r="AA419"/>
  <c r="AB419"/>
  <c r="AC419"/>
  <c r="AD419"/>
  <c r="AE419"/>
  <c r="Y420"/>
  <c r="Z420"/>
  <c r="AA420"/>
  <c r="AB422"/>
  <c r="AC422"/>
  <c r="Z425"/>
  <c r="AA426"/>
  <c r="X427"/>
  <c r="Y427"/>
  <c r="Z427"/>
  <c r="AA427"/>
  <c r="AB427"/>
  <c r="AC427"/>
  <c r="AD427"/>
  <c r="AE427"/>
  <c r="Y428"/>
  <c r="Z428"/>
  <c r="AA428"/>
  <c r="AC430"/>
  <c r="AD430"/>
  <c r="AD433"/>
  <c r="AE434"/>
  <c r="X435"/>
  <c r="Y435"/>
  <c r="Z435"/>
  <c r="AA435"/>
  <c r="AB435"/>
  <c r="AC435"/>
  <c r="AD435"/>
  <c r="AE435"/>
  <c r="Y436"/>
  <c r="Z436"/>
  <c r="AA436"/>
  <c r="AD438"/>
  <c r="AE438"/>
  <c r="Z441"/>
  <c r="AA442"/>
  <c r="X443"/>
  <c r="Y443"/>
  <c r="Z443"/>
  <c r="AA443"/>
  <c r="AB443"/>
  <c r="AC443"/>
  <c r="AD443"/>
  <c r="AE443"/>
  <c r="Y444"/>
  <c r="Z444"/>
  <c r="AA444"/>
  <c r="Z445"/>
  <c r="X446"/>
  <c r="AE446"/>
  <c r="AE450"/>
  <c r="X451"/>
  <c r="Y451"/>
  <c r="Z451"/>
  <c r="AA451"/>
  <c r="AB451"/>
  <c r="AC451"/>
  <c r="AD451"/>
  <c r="AE451"/>
  <c r="Y452"/>
  <c r="Z452"/>
  <c r="AA452"/>
  <c r="X454"/>
  <c r="Y454"/>
  <c r="AA458"/>
  <c r="X459"/>
  <c r="Y459"/>
  <c r="Z459"/>
  <c r="AA459"/>
  <c r="AB459"/>
  <c r="AC459"/>
  <c r="AD459"/>
  <c r="AE459"/>
  <c r="Y460"/>
  <c r="Z460"/>
  <c r="AA460"/>
  <c r="Y462"/>
  <c r="Z462"/>
  <c r="AE466"/>
  <c r="X467"/>
  <c r="Y467"/>
  <c r="Z467"/>
  <c r="AA467"/>
  <c r="AB467"/>
  <c r="AC467"/>
  <c r="AD467"/>
  <c r="AE467"/>
  <c r="Y468"/>
  <c r="Z468"/>
  <c r="AA468"/>
  <c r="Z470"/>
  <c r="AA470"/>
  <c r="AA474"/>
  <c r="X475"/>
  <c r="Y475"/>
  <c r="Z475"/>
  <c r="AA475"/>
  <c r="AB475"/>
  <c r="AC475"/>
  <c r="AD475"/>
  <c r="AE475"/>
  <c r="Y476"/>
  <c r="Z476"/>
  <c r="AA476"/>
  <c r="AA478"/>
  <c r="AB478"/>
  <c r="AE482"/>
  <c r="X483"/>
  <c r="Y483"/>
  <c r="Z483"/>
  <c r="AA483"/>
  <c r="AB483"/>
  <c r="AC483"/>
  <c r="AD483"/>
  <c r="AE483"/>
  <c r="Y484"/>
  <c r="Z484"/>
  <c r="AA484"/>
  <c r="AB486"/>
  <c r="AC486"/>
  <c r="AA490"/>
  <c r="X491"/>
  <c r="Y491"/>
  <c r="Z491"/>
  <c r="AA491"/>
  <c r="AB491"/>
  <c r="AC491"/>
  <c r="AD491"/>
  <c r="AE491"/>
  <c r="Y492"/>
  <c r="Z492"/>
  <c r="AA492"/>
  <c r="AC494"/>
  <c r="AD494"/>
  <c r="AE498"/>
  <c r="X499"/>
  <c r="Y499"/>
  <c r="Z499"/>
  <c r="AA499"/>
  <c r="AB499"/>
  <c r="AC499"/>
  <c r="AD499"/>
  <c r="AE499"/>
  <c r="Y500"/>
  <c r="Z500"/>
  <c r="AA500"/>
  <c r="AD502"/>
  <c r="AE502"/>
  <c r="AA506"/>
  <c r="X507"/>
  <c r="Y507"/>
  <c r="Z507"/>
  <c r="AA507"/>
  <c r="AB507"/>
  <c r="AC507"/>
  <c r="AD507"/>
  <c r="AE507"/>
  <c r="Y508"/>
  <c r="Z508"/>
  <c r="AA508"/>
  <c r="Z509"/>
  <c r="X510"/>
  <c r="AE510"/>
  <c r="AE514"/>
  <c r="X515"/>
  <c r="Y515"/>
  <c r="Z515"/>
  <c r="AA515"/>
  <c r="AB515"/>
  <c r="AC515"/>
  <c r="AD515"/>
  <c r="AE515"/>
  <c r="Y516"/>
  <c r="Z516"/>
  <c r="AA516"/>
  <c r="X518"/>
  <c r="Y518"/>
  <c r="AA522"/>
  <c r="X523"/>
  <c r="Y523"/>
  <c r="Z523"/>
  <c r="AA523"/>
  <c r="AB523"/>
  <c r="AC523"/>
  <c r="AD523"/>
  <c r="AE523"/>
  <c r="Y524"/>
  <c r="Z524"/>
  <c r="AA524"/>
  <c r="Y526"/>
  <c r="Z526"/>
  <c r="AE530"/>
  <c r="X531"/>
  <c r="Y531"/>
  <c r="Z531"/>
  <c r="AA531"/>
  <c r="AB531"/>
  <c r="AC531"/>
  <c r="AD531"/>
  <c r="AE531"/>
  <c r="Y532"/>
  <c r="Z532"/>
  <c r="AA532"/>
  <c r="Z534"/>
  <c r="AA534"/>
  <c r="AA538"/>
  <c r="X539"/>
  <c r="Y539"/>
  <c r="Z539"/>
  <c r="AA539"/>
  <c r="AB539"/>
  <c r="AC539"/>
  <c r="AD539"/>
  <c r="AE539"/>
  <c r="Y540"/>
  <c r="Z540"/>
  <c r="AA540"/>
  <c r="AA542"/>
  <c r="AB542"/>
  <c r="AE546"/>
  <c r="X547"/>
  <c r="Y547"/>
  <c r="Z547"/>
  <c r="AA547"/>
  <c r="AB547"/>
  <c r="AC547"/>
  <c r="AD547"/>
  <c r="AE547"/>
  <c r="Y548"/>
  <c r="Z548"/>
  <c r="AA548"/>
  <c r="AB550"/>
  <c r="AC550"/>
  <c r="AA554"/>
  <c r="X555"/>
  <c r="Y555"/>
  <c r="Z555"/>
  <c r="AA555"/>
  <c r="AB555"/>
  <c r="AC555"/>
  <c r="AD555"/>
  <c r="AE555"/>
  <c r="Y556"/>
  <c r="Z556"/>
  <c r="AA556"/>
  <c r="AC558"/>
  <c r="AD558"/>
  <c r="AE562"/>
  <c r="X563"/>
  <c r="Y563"/>
  <c r="Z563"/>
  <c r="AA563"/>
  <c r="AB563"/>
  <c r="AC563"/>
  <c r="AD563"/>
  <c r="AE563"/>
  <c r="Y564"/>
  <c r="Z564"/>
  <c r="AA564"/>
  <c r="AD566"/>
  <c r="AE566"/>
  <c r="AA570"/>
  <c r="X571"/>
  <c r="Y571"/>
  <c r="Z571"/>
  <c r="AA571"/>
  <c r="AB571"/>
  <c r="AC571"/>
  <c r="AD571"/>
  <c r="AE571"/>
  <c r="Y572"/>
  <c r="Z572"/>
  <c r="AA572"/>
  <c r="Z573"/>
  <c r="X574"/>
  <c r="AE574"/>
  <c r="AE578"/>
  <c r="X579"/>
  <c r="Y579"/>
  <c r="Z579"/>
  <c r="AA579"/>
  <c r="AB579"/>
  <c r="AC579"/>
  <c r="AD579"/>
  <c r="AE579"/>
  <c r="Y580"/>
  <c r="Z580"/>
  <c r="AA580"/>
  <c r="X582"/>
  <c r="Y582"/>
  <c r="AA586"/>
  <c r="X587"/>
  <c r="Y587"/>
  <c r="Z587"/>
  <c r="AA587"/>
  <c r="AB587"/>
  <c r="AC587"/>
  <c r="AD587"/>
  <c r="AE587"/>
  <c r="Y588"/>
  <c r="Z588"/>
  <c r="AA588"/>
  <c r="Y590"/>
  <c r="Z590"/>
  <c r="AE594"/>
  <c r="X595"/>
  <c r="Y595"/>
  <c r="Z595"/>
  <c r="AA595"/>
  <c r="AB595"/>
  <c r="AC595"/>
  <c r="AD595"/>
  <c r="AE595"/>
  <c r="Y596"/>
  <c r="Z596"/>
  <c r="AA596"/>
  <c r="Z598"/>
  <c r="AA598"/>
  <c r="AA602"/>
  <c r="X603"/>
  <c r="Y603"/>
  <c r="Z603"/>
  <c r="AA603"/>
  <c r="AB603"/>
  <c r="AC603"/>
  <c r="AD603"/>
  <c r="AE603"/>
  <c r="Y604"/>
  <c r="Z604"/>
  <c r="AA604"/>
  <c r="AA606"/>
  <c r="AB606"/>
  <c r="AE610"/>
  <c r="ER6"/>
  <c r="ES6"/>
  <c r="ER7"/>
  <c r="ES7"/>
  <c r="ER8"/>
  <c r="ES8"/>
  <c r="ER9"/>
  <c r="ES9"/>
  <c r="ER10"/>
  <c r="ES10"/>
  <c r="ER11"/>
  <c r="ES11"/>
  <c r="ER12"/>
  <c r="ES12"/>
  <c r="ER13"/>
  <c r="ES13"/>
  <c r="ER14"/>
  <c r="ES14"/>
  <c r="ER15"/>
  <c r="ES15"/>
  <c r="ER16"/>
  <c r="ES16"/>
  <c r="ER17"/>
  <c r="ES17"/>
  <c r="ER18"/>
  <c r="ES18"/>
  <c r="ER19"/>
  <c r="ES19"/>
  <c r="ER20"/>
  <c r="ES20"/>
  <c r="ER21"/>
  <c r="ES21"/>
  <c r="ER22"/>
  <c r="ES22"/>
  <c r="ER23"/>
  <c r="ES23"/>
  <c r="ER24"/>
  <c r="ES24"/>
  <c r="ER25"/>
  <c r="ES25"/>
  <c r="ER26"/>
  <c r="ES26"/>
  <c r="ER27"/>
  <c r="ES27"/>
  <c r="ER28"/>
  <c r="ES28"/>
  <c r="ER29"/>
  <c r="ES29"/>
  <c r="ER30"/>
  <c r="ES30"/>
  <c r="ER31"/>
  <c r="ES31"/>
  <c r="ER32"/>
  <c r="ES32"/>
  <c r="ER33"/>
  <c r="ES33"/>
  <c r="ER34"/>
  <c r="ES34"/>
  <c r="ER35"/>
  <c r="ES35"/>
  <c r="ER36"/>
  <c r="ES36"/>
  <c r="ER37"/>
  <c r="ES37"/>
  <c r="ER38"/>
  <c r="ES38"/>
  <c r="ER39"/>
  <c r="ES39"/>
  <c r="ER40"/>
  <c r="ES40"/>
  <c r="ER41"/>
  <c r="ES41"/>
  <c r="ER42"/>
  <c r="ES42"/>
  <c r="ER43"/>
  <c r="ES43"/>
  <c r="ER44"/>
  <c r="ES44"/>
  <c r="ER45"/>
  <c r="ES45"/>
  <c r="ER46"/>
  <c r="ES46"/>
  <c r="ER47"/>
  <c r="ES47"/>
  <c r="ER48"/>
  <c r="ES48"/>
  <c r="ER49"/>
  <c r="ES49"/>
  <c r="ER50"/>
  <c r="ES50"/>
  <c r="ER51"/>
  <c r="ES51"/>
  <c r="ER52"/>
  <c r="ES52"/>
  <c r="ER53"/>
  <c r="ES53"/>
  <c r="ER54"/>
  <c r="ES54"/>
  <c r="ER55"/>
  <c r="ES55"/>
  <c r="ER56"/>
  <c r="ES56"/>
  <c r="ER57"/>
  <c r="ES57"/>
  <c r="ER58"/>
  <c r="ES58"/>
  <c r="ER59"/>
  <c r="ES59"/>
  <c r="ER60"/>
  <c r="ES60"/>
  <c r="ER61"/>
  <c r="ES61"/>
  <c r="ER62"/>
  <c r="ES62"/>
  <c r="ER63"/>
  <c r="ES63"/>
  <c r="ER64"/>
  <c r="ES64"/>
  <c r="ER65"/>
  <c r="ES65"/>
  <c r="ER66"/>
  <c r="ES66"/>
  <c r="ER67"/>
  <c r="ES67"/>
  <c r="ER68"/>
  <c r="ES68"/>
  <c r="ER69"/>
  <c r="ES69"/>
  <c r="ER70"/>
  <c r="ES70"/>
  <c r="ER71"/>
  <c r="ES71"/>
  <c r="ER72"/>
  <c r="ES72"/>
  <c r="ER73"/>
  <c r="ES73"/>
  <c r="ER74"/>
  <c r="ES74"/>
  <c r="ER75"/>
  <c r="ES75"/>
  <c r="ER76"/>
  <c r="ES76"/>
  <c r="ER77"/>
  <c r="ES77"/>
  <c r="ER78"/>
  <c r="ES78"/>
  <c r="ER79"/>
  <c r="ES79"/>
  <c r="ER80"/>
  <c r="ES80"/>
  <c r="ER81"/>
  <c r="ES81"/>
  <c r="ER82"/>
  <c r="ES82"/>
  <c r="ER83"/>
  <c r="ES83"/>
  <c r="ER84"/>
  <c r="ES84"/>
  <c r="ER85"/>
  <c r="ES85"/>
  <c r="ER86"/>
  <c r="ES86"/>
  <c r="ER87"/>
  <c r="ES87"/>
  <c r="ER88"/>
  <c r="ES88"/>
  <c r="ER89"/>
  <c r="ES89"/>
  <c r="ER90"/>
  <c r="ES90"/>
  <c r="ER91"/>
  <c r="ES91"/>
  <c r="ER92"/>
  <c r="ES92"/>
  <c r="ER93"/>
  <c r="ES93"/>
  <c r="ER94"/>
  <c r="ES94"/>
  <c r="ER95"/>
  <c r="ES95"/>
  <c r="ER96"/>
  <c r="ES96"/>
  <c r="ER97"/>
  <c r="ES97"/>
  <c r="ER98"/>
  <c r="ES98"/>
  <c r="ER99"/>
  <c r="ES99"/>
  <c r="ER100"/>
  <c r="ES100"/>
  <c r="ER101"/>
  <c r="ES101"/>
  <c r="ER102"/>
  <c r="ES102"/>
  <c r="ER103"/>
  <c r="ES103"/>
  <c r="ER104"/>
  <c r="ES104"/>
  <c r="ER105"/>
  <c r="ES105"/>
  <c r="ER106"/>
  <c r="ES106"/>
  <c r="ER107"/>
  <c r="ES107"/>
  <c r="ER108"/>
  <c r="ES108"/>
  <c r="ER109"/>
  <c r="ES109"/>
  <c r="ER110"/>
  <c r="ES110"/>
  <c r="ER111"/>
  <c r="ES111"/>
  <c r="ER112"/>
  <c r="ES112"/>
  <c r="ER113"/>
  <c r="ES113"/>
  <c r="ER114"/>
  <c r="ES114"/>
  <c r="ER115"/>
  <c r="ES115"/>
  <c r="ER116"/>
  <c r="ES116"/>
  <c r="ER117"/>
  <c r="ES117"/>
  <c r="ER118"/>
  <c r="ES118"/>
  <c r="ER119"/>
  <c r="ES119"/>
  <c r="ER120"/>
  <c r="ES120"/>
  <c r="ER121"/>
  <c r="ES121"/>
  <c r="ER122"/>
  <c r="ES122"/>
  <c r="ER123"/>
  <c r="ES123"/>
  <c r="ER124"/>
  <c r="ES124"/>
  <c r="ER125"/>
  <c r="ES125"/>
  <c r="ER126"/>
  <c r="ES126"/>
  <c r="ER127"/>
  <c r="ES127"/>
  <c r="ER128"/>
  <c r="ES128"/>
  <c r="ER129"/>
  <c r="ES129"/>
  <c r="ER130"/>
  <c r="ES130"/>
  <c r="ER131"/>
  <c r="ES131"/>
  <c r="ER132"/>
  <c r="ES132"/>
  <c r="ER133"/>
  <c r="ES133"/>
  <c r="ER134"/>
  <c r="ES134"/>
  <c r="ER135"/>
  <c r="ES135"/>
  <c r="ER136"/>
  <c r="ES136"/>
  <c r="ER137"/>
  <c r="ES137"/>
  <c r="ER138"/>
  <c r="ES138"/>
  <c r="ER139"/>
  <c r="ES139"/>
  <c r="ER140"/>
  <c r="ES140"/>
  <c r="ER141"/>
  <c r="ES141"/>
  <c r="ER142"/>
  <c r="ES142"/>
  <c r="ER143"/>
  <c r="ES143"/>
  <c r="ER144"/>
  <c r="ES144"/>
  <c r="ER145"/>
  <c r="ES145"/>
  <c r="ER146"/>
  <c r="ES146"/>
  <c r="ER147"/>
  <c r="ES147"/>
  <c r="ER148"/>
  <c r="ES148"/>
  <c r="ER149"/>
  <c r="ES149"/>
  <c r="ER150"/>
  <c r="ES150"/>
  <c r="ER151"/>
  <c r="ES151"/>
  <c r="ER152"/>
  <c r="ES152"/>
  <c r="ER153"/>
  <c r="ES153"/>
  <c r="ER154"/>
  <c r="ES154"/>
  <c r="ER155"/>
  <c r="ES155"/>
  <c r="ER156"/>
  <c r="ES156"/>
  <c r="ER157"/>
  <c r="ES157"/>
  <c r="ER158"/>
  <c r="ES158"/>
  <c r="ER159"/>
  <c r="ES159"/>
  <c r="ER160"/>
  <c r="ES160"/>
  <c r="ER161"/>
  <c r="ES161"/>
  <c r="ER162"/>
  <c r="ES162"/>
  <c r="ER163"/>
  <c r="ES163"/>
  <c r="ER164"/>
  <c r="ES164"/>
  <c r="ER165"/>
  <c r="ES165"/>
  <c r="ER166"/>
  <c r="ES166"/>
  <c r="ER167"/>
  <c r="ES167"/>
  <c r="ER168"/>
  <c r="ES168"/>
  <c r="ER169"/>
  <c r="ES169"/>
  <c r="ER170"/>
  <c r="ES170"/>
  <c r="ER171"/>
  <c r="ES171"/>
  <c r="ER172"/>
  <c r="ES172"/>
  <c r="ER173"/>
  <c r="ES173"/>
  <c r="ER174"/>
  <c r="ES174"/>
  <c r="ER175"/>
  <c r="ES175"/>
  <c r="ER176"/>
  <c r="ES176"/>
  <c r="ER177"/>
  <c r="ES177"/>
  <c r="ER178"/>
  <c r="ES178"/>
  <c r="ER179"/>
  <c r="ES179"/>
  <c r="ER180"/>
  <c r="ES180"/>
  <c r="ER181"/>
  <c r="ES181"/>
  <c r="ER182"/>
  <c r="ES182"/>
  <c r="ER183"/>
  <c r="ES183"/>
  <c r="ER184"/>
  <c r="ES184"/>
  <c r="ER185"/>
  <c r="ES185"/>
  <c r="ER186"/>
  <c r="ES186"/>
  <c r="ER187"/>
  <c r="ES187"/>
  <c r="ER188"/>
  <c r="ES188"/>
  <c r="ER189"/>
  <c r="ES189"/>
  <c r="ER190"/>
  <c r="ES190"/>
  <c r="ER191"/>
  <c r="ES191"/>
  <c r="ER192"/>
  <c r="ES192"/>
  <c r="ER193"/>
  <c r="ES193"/>
  <c r="ER194"/>
  <c r="ES194"/>
  <c r="ER195"/>
  <c r="ES195"/>
  <c r="ER196"/>
  <c r="ES196"/>
  <c r="ER197"/>
  <c r="ES197"/>
  <c r="ER198"/>
  <c r="ES198"/>
  <c r="ER199"/>
  <c r="ES199"/>
  <c r="ER200"/>
  <c r="ES200"/>
  <c r="ER201"/>
  <c r="ES201"/>
  <c r="ER202"/>
  <c r="ES202"/>
  <c r="ER203"/>
  <c r="ES203"/>
  <c r="ER204"/>
  <c r="ES204"/>
  <c r="ER205"/>
  <c r="ES205"/>
  <c r="ER206"/>
  <c r="ES206"/>
  <c r="ER207"/>
  <c r="ES207"/>
  <c r="ER208"/>
  <c r="ES208"/>
  <c r="ER209"/>
  <c r="ES209"/>
  <c r="ER210"/>
  <c r="ES210"/>
  <c r="ER211"/>
  <c r="ES211"/>
  <c r="ER212"/>
  <c r="ES212"/>
  <c r="ER213"/>
  <c r="ES213"/>
  <c r="ER214"/>
  <c r="ES214"/>
  <c r="ER215"/>
  <c r="ES215"/>
  <c r="ER216"/>
  <c r="ES216"/>
  <c r="ER217"/>
  <c r="ES217"/>
  <c r="ER218"/>
  <c r="ES218"/>
  <c r="ER219"/>
  <c r="ES219"/>
  <c r="ER220"/>
  <c r="ES220"/>
  <c r="ER221"/>
  <c r="ES221"/>
  <c r="ER222"/>
  <c r="ES222"/>
  <c r="ER223"/>
  <c r="ES223"/>
  <c r="ER224"/>
  <c r="ES224"/>
  <c r="ER225"/>
  <c r="ES225"/>
  <c r="ER226"/>
  <c r="ES226"/>
  <c r="ER227"/>
  <c r="ES227"/>
  <c r="ER228"/>
  <c r="ES228"/>
  <c r="ER229"/>
  <c r="ES229"/>
  <c r="ER230"/>
  <c r="ES230"/>
  <c r="ER231"/>
  <c r="ES231"/>
  <c r="ER232"/>
  <c r="ES232"/>
  <c r="ER233"/>
  <c r="ES233"/>
  <c r="ER234"/>
  <c r="ES234"/>
  <c r="ER235"/>
  <c r="ES235"/>
  <c r="ER236"/>
  <c r="ES236"/>
  <c r="ER237"/>
  <c r="ES237"/>
  <c r="ER238"/>
  <c r="ES238"/>
  <c r="ER239"/>
  <c r="ES239"/>
  <c r="ER240"/>
  <c r="ES240"/>
  <c r="ER241"/>
  <c r="ES241"/>
  <c r="ER242"/>
  <c r="ES242"/>
  <c r="ER243"/>
  <c r="ES243"/>
  <c r="ER244"/>
  <c r="ES244"/>
  <c r="ER245"/>
  <c r="ES245"/>
  <c r="ER246"/>
  <c r="ES246"/>
  <c r="ER247"/>
  <c r="ES247"/>
  <c r="ER248"/>
  <c r="ES248"/>
  <c r="ER249"/>
  <c r="ES249"/>
  <c r="ER250"/>
  <c r="ES250"/>
  <c r="ER251"/>
  <c r="ES251"/>
  <c r="ER252"/>
  <c r="ES252"/>
  <c r="ER253"/>
  <c r="ES253"/>
  <c r="ER254"/>
  <c r="ES254"/>
  <c r="ER255"/>
  <c r="ES255"/>
  <c r="ER256"/>
  <c r="ES256"/>
  <c r="ER257"/>
  <c r="ES257"/>
  <c r="ER258"/>
  <c r="ES258"/>
  <c r="ER259"/>
  <c r="ES259"/>
  <c r="ER260"/>
  <c r="ES260"/>
  <c r="ER261"/>
  <c r="ES261"/>
  <c r="ER262"/>
  <c r="ES262"/>
  <c r="ER263"/>
  <c r="ES263"/>
  <c r="ER264"/>
  <c r="ES264"/>
  <c r="ER265"/>
  <c r="ES265"/>
  <c r="ER266"/>
  <c r="ES266"/>
  <c r="ER267"/>
  <c r="ES267"/>
  <c r="ER268"/>
  <c r="ES268"/>
  <c r="ER269"/>
  <c r="ES269"/>
  <c r="ER270"/>
  <c r="ES270"/>
  <c r="ER271"/>
  <c r="ES271"/>
  <c r="ER272"/>
  <c r="ES272"/>
  <c r="ER273"/>
  <c r="ES273"/>
  <c r="ER274"/>
  <c r="ES274"/>
  <c r="ER275"/>
  <c r="ES275"/>
  <c r="ER276"/>
  <c r="ES276"/>
  <c r="ER277"/>
  <c r="ES277"/>
  <c r="ER278"/>
  <c r="ES278"/>
  <c r="ER279"/>
  <c r="ES279"/>
  <c r="ER280"/>
  <c r="ES280"/>
  <c r="ER281"/>
  <c r="ES281"/>
  <c r="ER282"/>
  <c r="ES282"/>
  <c r="ER283"/>
  <c r="ES283"/>
  <c r="ER284"/>
  <c r="ES284"/>
  <c r="ER285"/>
  <c r="ES285"/>
  <c r="ER286"/>
  <c r="ES286"/>
  <c r="ER287"/>
  <c r="ES287"/>
  <c r="ER288"/>
  <c r="ES288"/>
  <c r="ER289"/>
  <c r="ES289"/>
  <c r="ER290"/>
  <c r="ES290"/>
  <c r="ER291"/>
  <c r="ES291"/>
  <c r="ER292"/>
  <c r="ES292"/>
  <c r="ER293"/>
  <c r="ES293"/>
  <c r="ER294"/>
  <c r="ES294"/>
  <c r="ER295"/>
  <c r="ES295"/>
  <c r="ER296"/>
  <c r="ES296"/>
  <c r="ER297"/>
  <c r="ES297"/>
  <c r="ER298"/>
  <c r="ES298"/>
  <c r="ER299"/>
  <c r="ES299"/>
  <c r="ER300"/>
  <c r="ES300"/>
  <c r="ER301"/>
  <c r="ES301"/>
  <c r="ER302"/>
  <c r="ES302"/>
  <c r="ER303"/>
  <c r="ES303"/>
  <c r="ER304"/>
  <c r="ES304"/>
  <c r="ER305"/>
  <c r="ES305"/>
  <c r="ER306"/>
  <c r="ES306"/>
  <c r="ER307"/>
  <c r="ES307"/>
  <c r="ER308"/>
  <c r="ES308"/>
  <c r="ER309"/>
  <c r="ES309"/>
  <c r="ER310"/>
  <c r="ES310"/>
  <c r="ER311"/>
  <c r="ES311"/>
  <c r="ER312"/>
  <c r="ES312"/>
  <c r="ER313"/>
  <c r="ES313"/>
  <c r="ER314"/>
  <c r="ES314"/>
  <c r="ER315"/>
  <c r="ES315"/>
  <c r="ER316"/>
  <c r="ES316"/>
  <c r="ER317"/>
  <c r="ES317"/>
  <c r="ER318"/>
  <c r="ES318"/>
  <c r="ER319"/>
  <c r="ES319"/>
  <c r="ER320"/>
  <c r="ES320"/>
  <c r="ER321"/>
  <c r="ES321"/>
  <c r="ER322"/>
  <c r="ES322"/>
  <c r="ER323"/>
  <c r="ES323"/>
  <c r="ER324"/>
  <c r="ES324"/>
  <c r="ER325"/>
  <c r="ES325"/>
  <c r="ER326"/>
  <c r="ES326"/>
  <c r="ER327"/>
  <c r="ES327"/>
  <c r="ER328"/>
  <c r="ES328"/>
  <c r="ER329"/>
  <c r="ES329"/>
  <c r="ER330"/>
  <c r="ES330"/>
  <c r="ER331"/>
  <c r="ES331"/>
  <c r="ER332"/>
  <c r="ES332"/>
  <c r="ER333"/>
  <c r="ES333"/>
  <c r="ER334"/>
  <c r="ES334"/>
  <c r="ER335"/>
  <c r="ES335"/>
  <c r="ER336"/>
  <c r="ES336"/>
  <c r="ER337"/>
  <c r="ES337"/>
  <c r="ER338"/>
  <c r="ES338"/>
  <c r="ER339"/>
  <c r="ES339"/>
  <c r="ER340"/>
  <c r="ES340"/>
  <c r="ER341"/>
  <c r="ES341"/>
  <c r="ER342"/>
  <c r="ES342"/>
  <c r="ER343"/>
  <c r="ES343"/>
  <c r="ER344"/>
  <c r="ES344"/>
  <c r="ER345"/>
  <c r="ES345"/>
  <c r="ER346"/>
  <c r="ES346"/>
  <c r="ER347"/>
  <c r="ES347"/>
  <c r="ER348"/>
  <c r="ES348"/>
  <c r="ER349"/>
  <c r="ES349"/>
  <c r="ER350"/>
  <c r="ES350"/>
  <c r="ER351"/>
  <c r="ES351"/>
  <c r="ER352"/>
  <c r="ES352"/>
  <c r="ER353"/>
  <c r="ES353"/>
  <c r="ER354"/>
  <c r="ES354"/>
  <c r="ER355"/>
  <c r="ES355"/>
  <c r="ER356"/>
  <c r="ES356"/>
  <c r="ER357"/>
  <c r="ES357"/>
  <c r="ER358"/>
  <c r="ES358"/>
  <c r="ER359"/>
  <c r="ES359"/>
  <c r="ER360"/>
  <c r="ES360"/>
  <c r="ER361"/>
  <c r="ES361"/>
  <c r="ER362"/>
  <c r="ES362"/>
  <c r="ER363"/>
  <c r="ES363"/>
  <c r="ER364"/>
  <c r="ES364"/>
  <c r="ER365"/>
  <c r="ES365"/>
  <c r="ER366"/>
  <c r="ES366"/>
  <c r="ER367"/>
  <c r="ES367"/>
  <c r="ER368"/>
  <c r="ES368"/>
  <c r="ER369"/>
  <c r="ES369"/>
  <c r="ER370"/>
  <c r="ES370"/>
  <c r="ER371"/>
  <c r="ES371"/>
  <c r="ER372"/>
  <c r="ES372"/>
  <c r="ER373"/>
  <c r="ES373"/>
  <c r="ER374"/>
  <c r="ES374"/>
  <c r="ER375"/>
  <c r="ES375"/>
  <c r="ER376"/>
  <c r="ES376"/>
  <c r="ER377"/>
  <c r="ES377"/>
  <c r="ER378"/>
  <c r="ES378"/>
  <c r="ER379"/>
  <c r="ES379"/>
  <c r="ER380"/>
  <c r="ES380"/>
  <c r="ER381"/>
  <c r="ES381"/>
  <c r="ER382"/>
  <c r="ES382"/>
  <c r="ER383"/>
  <c r="ES383"/>
  <c r="ER384"/>
  <c r="ES384"/>
  <c r="ER385"/>
  <c r="ES385"/>
  <c r="ER386"/>
  <c r="ES386"/>
  <c r="ER387"/>
  <c r="ES387"/>
  <c r="ER388"/>
  <c r="ES388"/>
  <c r="ER389"/>
  <c r="ES389"/>
  <c r="ER390"/>
  <c r="ES390"/>
  <c r="ER391"/>
  <c r="ES391"/>
  <c r="ER392"/>
  <c r="ES392"/>
  <c r="ER393"/>
  <c r="ES393"/>
  <c r="ER394"/>
  <c r="ES394"/>
  <c r="ER395"/>
  <c r="ES395"/>
  <c r="ER396"/>
  <c r="ES396"/>
  <c r="ER397"/>
  <c r="ES397"/>
  <c r="ER398"/>
  <c r="ES398"/>
  <c r="ER399"/>
  <c r="ES399"/>
  <c r="ER400"/>
  <c r="ES400"/>
  <c r="ER401"/>
  <c r="ES401"/>
  <c r="ER402"/>
  <c r="ES402"/>
  <c r="ER403"/>
  <c r="ES403"/>
  <c r="ER404"/>
  <c r="ES404"/>
  <c r="ER405"/>
  <c r="ES405"/>
  <c r="ER406"/>
  <c r="ES406"/>
  <c r="ER407"/>
  <c r="ES407"/>
  <c r="ER408"/>
  <c r="ES408"/>
  <c r="ER409"/>
  <c r="ES409"/>
  <c r="ER410"/>
  <c r="ES410"/>
  <c r="ER411"/>
  <c r="ES411"/>
  <c r="ER412"/>
  <c r="ES412"/>
  <c r="ER413"/>
  <c r="ES413"/>
  <c r="ER414"/>
  <c r="ES414"/>
  <c r="ER415"/>
  <c r="ES415"/>
  <c r="ER416"/>
  <c r="ES416"/>
  <c r="ER417"/>
  <c r="ES417"/>
  <c r="ER418"/>
  <c r="ES418"/>
  <c r="ER419"/>
  <c r="ES419"/>
  <c r="ER420"/>
  <c r="ES420"/>
  <c r="ER421"/>
  <c r="ES421"/>
  <c r="ER422"/>
  <c r="ES422"/>
  <c r="ER423"/>
  <c r="ES423"/>
  <c r="ER424"/>
  <c r="ES424"/>
  <c r="ER425"/>
  <c r="ES425"/>
  <c r="ER426"/>
  <c r="ES426"/>
  <c r="ER427"/>
  <c r="ES427"/>
  <c r="ER428"/>
  <c r="ES428"/>
  <c r="ER429"/>
  <c r="ES429"/>
  <c r="ER430"/>
  <c r="ES430"/>
  <c r="ER431"/>
  <c r="ES431"/>
  <c r="ER432"/>
  <c r="ES432"/>
  <c r="ER433"/>
  <c r="ES433"/>
  <c r="ER434"/>
  <c r="ES434"/>
  <c r="ER435"/>
  <c r="ES435"/>
  <c r="ER436"/>
  <c r="ES436"/>
  <c r="ER437"/>
  <c r="ES437"/>
  <c r="ER438"/>
  <c r="ES438"/>
  <c r="ER439"/>
  <c r="ES439"/>
  <c r="ER440"/>
  <c r="ES440"/>
  <c r="ER441"/>
  <c r="ES441"/>
  <c r="ER442"/>
  <c r="ES442"/>
  <c r="ER443"/>
  <c r="ES443"/>
  <c r="ER444"/>
  <c r="ES444"/>
  <c r="ER445"/>
  <c r="ES445"/>
  <c r="ER446"/>
  <c r="ES446"/>
  <c r="ER447"/>
  <c r="ES447"/>
  <c r="ER448"/>
  <c r="ES448"/>
  <c r="ER449"/>
  <c r="ES449"/>
  <c r="ER450"/>
  <c r="ES450"/>
  <c r="ER451"/>
  <c r="ES451"/>
  <c r="ER452"/>
  <c r="ES452"/>
  <c r="ER453"/>
  <c r="ES453"/>
  <c r="ER454"/>
  <c r="ES454"/>
  <c r="ER455"/>
  <c r="ES455"/>
  <c r="ER456"/>
  <c r="ES456"/>
  <c r="ER457"/>
  <c r="ES457"/>
  <c r="ER458"/>
  <c r="ES458"/>
  <c r="ER459"/>
  <c r="ES459"/>
  <c r="ER460"/>
  <c r="ES460"/>
  <c r="ER461"/>
  <c r="ES461"/>
  <c r="ER462"/>
  <c r="ES462"/>
  <c r="ER463"/>
  <c r="ES463"/>
  <c r="ER464"/>
  <c r="ES464"/>
  <c r="ER465"/>
  <c r="ES465"/>
  <c r="ER466"/>
  <c r="ES466"/>
  <c r="ER467"/>
  <c r="ES467"/>
  <c r="ER468"/>
  <c r="ES468"/>
  <c r="ER469"/>
  <c r="ES469"/>
  <c r="ER470"/>
  <c r="ES470"/>
  <c r="ER471"/>
  <c r="ES471"/>
  <c r="ER472"/>
  <c r="ES472"/>
  <c r="ER473"/>
  <c r="ES473"/>
  <c r="ER474"/>
  <c r="ES474"/>
  <c r="ER475"/>
  <c r="ES475"/>
  <c r="ER476"/>
  <c r="ES476"/>
  <c r="ER477"/>
  <c r="ES477"/>
  <c r="ER478"/>
  <c r="ES478"/>
  <c r="ER479"/>
  <c r="ES479"/>
  <c r="ER480"/>
  <c r="ES480"/>
  <c r="ER481"/>
  <c r="ES481"/>
  <c r="ER482"/>
  <c r="ES482"/>
  <c r="ER483"/>
  <c r="ES483"/>
  <c r="ER484"/>
  <c r="ES484"/>
  <c r="ER485"/>
  <c r="ES485"/>
  <c r="ER486"/>
  <c r="ES486"/>
  <c r="ER487"/>
  <c r="ES487"/>
  <c r="ER488"/>
  <c r="ES488"/>
  <c r="ER489"/>
  <c r="ES489"/>
  <c r="ER490"/>
  <c r="ES490"/>
  <c r="ER491"/>
  <c r="ES491"/>
  <c r="ER492"/>
  <c r="ES492"/>
  <c r="ER493"/>
  <c r="ES493"/>
  <c r="ER494"/>
  <c r="ES494"/>
  <c r="ER495"/>
  <c r="ES495"/>
  <c r="ER496"/>
  <c r="ES496"/>
  <c r="ER497"/>
  <c r="ES497"/>
  <c r="ER498"/>
  <c r="ES498"/>
  <c r="ER499"/>
  <c r="ES499"/>
  <c r="ER500"/>
  <c r="ES500"/>
  <c r="ER501"/>
  <c r="ES501"/>
  <c r="ER502"/>
  <c r="ES502"/>
  <c r="ER503"/>
  <c r="ES503"/>
  <c r="ER504"/>
  <c r="ES504"/>
  <c r="ER505"/>
  <c r="ES505"/>
  <c r="ER506"/>
  <c r="ES506"/>
  <c r="ER507"/>
  <c r="ES507"/>
  <c r="ER508"/>
  <c r="ES508"/>
  <c r="ER509"/>
  <c r="ES509"/>
  <c r="ER510"/>
  <c r="ES510"/>
  <c r="ER511"/>
  <c r="ES511"/>
  <c r="ER512"/>
  <c r="ES512"/>
  <c r="ER513"/>
  <c r="ES513"/>
  <c r="ER514"/>
  <c r="ES514"/>
  <c r="ER515"/>
  <c r="ES515"/>
  <c r="ER516"/>
  <c r="ES516"/>
  <c r="ER517"/>
  <c r="ES517"/>
  <c r="ER518"/>
  <c r="ES518"/>
  <c r="ER519"/>
  <c r="ES519"/>
  <c r="ER520"/>
  <c r="ES520"/>
  <c r="ER521"/>
  <c r="ES521"/>
  <c r="ER522"/>
  <c r="ES522"/>
  <c r="ER523"/>
  <c r="ES523"/>
  <c r="ER524"/>
  <c r="ES524"/>
  <c r="ER525"/>
  <c r="ES525"/>
  <c r="ER526"/>
  <c r="ES526"/>
  <c r="ER527"/>
  <c r="ES527"/>
  <c r="ER528"/>
  <c r="ES528"/>
  <c r="ER529"/>
  <c r="ES529"/>
  <c r="ER530"/>
  <c r="ES530"/>
  <c r="ER531"/>
  <c r="ES531"/>
  <c r="ER532"/>
  <c r="ES532"/>
  <c r="ER533"/>
  <c r="ES533"/>
  <c r="ER534"/>
  <c r="ES534"/>
  <c r="ER535"/>
  <c r="ES535"/>
  <c r="ER536"/>
  <c r="ES536"/>
  <c r="ER537"/>
  <c r="ES537"/>
  <c r="ER538"/>
  <c r="ES538"/>
  <c r="ER539"/>
  <c r="ES539"/>
  <c r="ER540"/>
  <c r="ES540"/>
  <c r="ER541"/>
  <c r="ES541"/>
  <c r="ER542"/>
  <c r="ES542"/>
  <c r="ER543"/>
  <c r="ES543"/>
  <c r="ER544"/>
  <c r="ES544"/>
  <c r="ER545"/>
  <c r="ES545"/>
  <c r="ER546"/>
  <c r="ES546"/>
  <c r="ER547"/>
  <c r="ES547"/>
  <c r="ER548"/>
  <c r="ES548"/>
  <c r="ER549"/>
  <c r="ES549"/>
  <c r="ER550"/>
  <c r="ES550"/>
  <c r="ER551"/>
  <c r="ES551"/>
  <c r="ER552"/>
  <c r="ES552"/>
  <c r="ER553"/>
  <c r="ES553"/>
  <c r="ER554"/>
  <c r="ES554"/>
  <c r="ER555"/>
  <c r="ES555"/>
  <c r="ER556"/>
  <c r="ES556"/>
  <c r="ER557"/>
  <c r="ES557"/>
  <c r="ER558"/>
  <c r="ES558"/>
  <c r="ER559"/>
  <c r="ES559"/>
  <c r="ER560"/>
  <c r="ES560"/>
  <c r="ER561"/>
  <c r="ES561"/>
  <c r="ER562"/>
  <c r="ES562"/>
  <c r="ER563"/>
  <c r="ES563"/>
  <c r="ER564"/>
  <c r="ES564"/>
  <c r="ER565"/>
  <c r="ES565"/>
  <c r="ER566"/>
  <c r="ES566"/>
  <c r="ER567"/>
  <c r="ES567"/>
  <c r="ER568"/>
  <c r="ES568"/>
  <c r="ER569"/>
  <c r="ES569"/>
  <c r="ER570"/>
  <c r="ES570"/>
  <c r="ER571"/>
  <c r="ES571"/>
  <c r="ER572"/>
  <c r="ES572"/>
  <c r="ER573"/>
  <c r="ES573"/>
  <c r="ER574"/>
  <c r="ES574"/>
  <c r="ER575"/>
  <c r="ES575"/>
  <c r="ER576"/>
  <c r="ES576"/>
  <c r="ER577"/>
  <c r="ES577"/>
  <c r="ER578"/>
  <c r="ES578"/>
  <c r="ER579"/>
  <c r="ES579"/>
  <c r="ER580"/>
  <c r="ES580"/>
  <c r="ER581"/>
  <c r="ES581"/>
  <c r="ER582"/>
  <c r="ES582"/>
  <c r="ER583"/>
  <c r="ES583"/>
  <c r="ER584"/>
  <c r="ES584"/>
  <c r="ER585"/>
  <c r="ES585"/>
  <c r="ER586"/>
  <c r="ES586"/>
  <c r="ER587"/>
  <c r="ES587"/>
  <c r="ER588"/>
  <c r="ES588"/>
  <c r="ER589"/>
  <c r="ES589"/>
  <c r="ER590"/>
  <c r="ES590"/>
  <c r="ER591"/>
  <c r="ES591"/>
  <c r="ER592"/>
  <c r="ES592"/>
  <c r="ER593"/>
  <c r="ES593"/>
  <c r="ER594"/>
  <c r="ES594"/>
  <c r="ER595"/>
  <c r="ES595"/>
  <c r="ER596"/>
  <c r="ES596"/>
  <c r="ER597"/>
  <c r="ES597"/>
  <c r="ER598"/>
  <c r="ES598"/>
  <c r="ER599"/>
  <c r="ES599"/>
  <c r="ER600"/>
  <c r="ES600"/>
  <c r="ER601"/>
  <c r="ES601"/>
  <c r="ER602"/>
  <c r="ES602"/>
  <c r="ER603"/>
  <c r="ES603"/>
  <c r="ER604"/>
  <c r="ES604"/>
  <c r="ER605"/>
  <c r="ES605"/>
  <c r="ER606"/>
  <c r="ES606"/>
  <c r="ER607"/>
  <c r="ES607"/>
  <c r="ER608"/>
  <c r="ES608"/>
  <c r="ER609"/>
  <c r="ES609"/>
  <c r="ER610"/>
  <c r="ES610"/>
  <c r="ES5"/>
  <c r="ER5"/>
  <c r="ES1"/>
  <c r="ER1"/>
  <c r="EP3"/>
  <c r="EO3"/>
  <c r="EN3"/>
  <c r="EM3"/>
  <c r="EL3"/>
  <c r="EK3"/>
  <c r="EJ3"/>
  <c r="EI3"/>
  <c r="AE3"/>
  <c r="AD3"/>
  <c r="AC3"/>
  <c r="AB3"/>
  <c r="AA3"/>
  <c r="Z3"/>
  <c r="Y3"/>
  <c r="X3"/>
  <c r="FT6"/>
  <c r="FU6"/>
  <c r="FV6"/>
  <c r="FW6"/>
  <c r="FX6"/>
  <c r="FY6"/>
  <c r="FZ6"/>
  <c r="GA6"/>
  <c r="GB6"/>
  <c r="GC6"/>
  <c r="GD6"/>
  <c r="GE6"/>
  <c r="GF6"/>
  <c r="GG6"/>
  <c r="FT7"/>
  <c r="FU7"/>
  <c r="FV7"/>
  <c r="FW7"/>
  <c r="FX7"/>
  <c r="FY7"/>
  <c r="FZ7"/>
  <c r="GA7"/>
  <c r="GB7"/>
  <c r="GC7"/>
  <c r="GD7"/>
  <c r="GE7"/>
  <c r="GF7"/>
  <c r="GG7"/>
  <c r="FT8"/>
  <c r="FU8"/>
  <c r="FV8"/>
  <c r="FW8"/>
  <c r="FX8"/>
  <c r="FY8"/>
  <c r="FZ8"/>
  <c r="GA8"/>
  <c r="GB8"/>
  <c r="GC8"/>
  <c r="GD8"/>
  <c r="GE8"/>
  <c r="GF8"/>
  <c r="GG8"/>
  <c r="FT9"/>
  <c r="FU9"/>
  <c r="FV9"/>
  <c r="FW9"/>
  <c r="FX9"/>
  <c r="FY9"/>
  <c r="FZ9"/>
  <c r="GA9"/>
  <c r="GB9"/>
  <c r="GC9"/>
  <c r="GD9"/>
  <c r="GE9"/>
  <c r="GF9"/>
  <c r="GG9"/>
  <c r="FT10"/>
  <c r="FU10"/>
  <c r="FV10"/>
  <c r="FW10"/>
  <c r="FX10"/>
  <c r="FY10"/>
  <c r="FZ10"/>
  <c r="GA10"/>
  <c r="GB10"/>
  <c r="GC10"/>
  <c r="GD10"/>
  <c r="GE10"/>
  <c r="GF10"/>
  <c r="GG10"/>
  <c r="FT11"/>
  <c r="FU11"/>
  <c r="FV11"/>
  <c r="FW11"/>
  <c r="FX11"/>
  <c r="FY11"/>
  <c r="FZ11"/>
  <c r="GA11"/>
  <c r="GB11"/>
  <c r="GC11"/>
  <c r="GD11"/>
  <c r="GE11"/>
  <c r="GF11"/>
  <c r="GG11"/>
  <c r="FT12"/>
  <c r="FU12"/>
  <c r="FV12"/>
  <c r="FW12"/>
  <c r="FX12"/>
  <c r="FY12"/>
  <c r="FZ12"/>
  <c r="GA12"/>
  <c r="GB12"/>
  <c r="GC12"/>
  <c r="GD12"/>
  <c r="GE12"/>
  <c r="GF12"/>
  <c r="GG12"/>
  <c r="FT13"/>
  <c r="FU13"/>
  <c r="FV13"/>
  <c r="FW13"/>
  <c r="FX13"/>
  <c r="FY13"/>
  <c r="FZ13"/>
  <c r="GA13"/>
  <c r="GB13"/>
  <c r="GC13"/>
  <c r="GD13"/>
  <c r="GE13"/>
  <c r="GF13"/>
  <c r="GG13"/>
  <c r="FT14"/>
  <c r="FU14"/>
  <c r="FV14"/>
  <c r="FW14"/>
  <c r="FX14"/>
  <c r="FY14"/>
  <c r="FZ14"/>
  <c r="GA14"/>
  <c r="GB14"/>
  <c r="GC14"/>
  <c r="GD14"/>
  <c r="GE14"/>
  <c r="GF14"/>
  <c r="GG14"/>
  <c r="FT15"/>
  <c r="FU15"/>
  <c r="FV15"/>
  <c r="FW15"/>
  <c r="FX15"/>
  <c r="FY15"/>
  <c r="FZ15"/>
  <c r="GA15"/>
  <c r="GB15"/>
  <c r="GC15"/>
  <c r="GD15"/>
  <c r="GE15"/>
  <c r="GF15"/>
  <c r="GG15"/>
  <c r="FT16"/>
  <c r="FU16"/>
  <c r="FV16"/>
  <c r="FW16"/>
  <c r="FX16"/>
  <c r="FY16"/>
  <c r="FZ16"/>
  <c r="GA16"/>
  <c r="GB16"/>
  <c r="GC16"/>
  <c r="GD16"/>
  <c r="GE16"/>
  <c r="GF16"/>
  <c r="GG16"/>
  <c r="FT17"/>
  <c r="FU17"/>
  <c r="FV17"/>
  <c r="FW17"/>
  <c r="FX17"/>
  <c r="FY17"/>
  <c r="FZ17"/>
  <c r="GA17"/>
  <c r="GB17"/>
  <c r="GC17"/>
  <c r="GD17"/>
  <c r="GE17"/>
  <c r="GF17"/>
  <c r="GG17"/>
  <c r="FT18"/>
  <c r="FU18"/>
  <c r="FV18"/>
  <c r="FW18"/>
  <c r="FX18"/>
  <c r="FY18"/>
  <c r="FZ18"/>
  <c r="GA18"/>
  <c r="GB18"/>
  <c r="GC18"/>
  <c r="GD18"/>
  <c r="GE18"/>
  <c r="GF18"/>
  <c r="GG18"/>
  <c r="FT19"/>
  <c r="FU19"/>
  <c r="FV19"/>
  <c r="FW19"/>
  <c r="FX19"/>
  <c r="FY19"/>
  <c r="FZ19"/>
  <c r="GA19"/>
  <c r="GB19"/>
  <c r="GC19"/>
  <c r="GD19"/>
  <c r="GE19"/>
  <c r="GF19"/>
  <c r="GG19"/>
  <c r="FT20"/>
  <c r="FU20"/>
  <c r="FV20"/>
  <c r="FW20"/>
  <c r="FX20"/>
  <c r="FY20"/>
  <c r="FZ20"/>
  <c r="GA20"/>
  <c r="GB20"/>
  <c r="GC20"/>
  <c r="GD20"/>
  <c r="GE20"/>
  <c r="GF20"/>
  <c r="GG20"/>
  <c r="FT21"/>
  <c r="FU21"/>
  <c r="FV21"/>
  <c r="FW21"/>
  <c r="FX21"/>
  <c r="FY21"/>
  <c r="FZ21"/>
  <c r="GA21"/>
  <c r="GB21"/>
  <c r="GC21"/>
  <c r="GD21"/>
  <c r="GE21"/>
  <c r="GF21"/>
  <c r="GG21"/>
  <c r="FT22"/>
  <c r="FU22"/>
  <c r="FV22"/>
  <c r="FW22"/>
  <c r="FX22"/>
  <c r="FY22"/>
  <c r="FZ22"/>
  <c r="GA22"/>
  <c r="GB22"/>
  <c r="GC22"/>
  <c r="GD22"/>
  <c r="GE22"/>
  <c r="GF22"/>
  <c r="GG22"/>
  <c r="FT23"/>
  <c r="FU23"/>
  <c r="FV23"/>
  <c r="FW23"/>
  <c r="FX23"/>
  <c r="FY23"/>
  <c r="FZ23"/>
  <c r="GA23"/>
  <c r="GB23"/>
  <c r="GC23"/>
  <c r="GD23"/>
  <c r="GE23"/>
  <c r="GF23"/>
  <c r="GG23"/>
  <c r="FT24"/>
  <c r="FU24"/>
  <c r="FV24"/>
  <c r="FW24"/>
  <c r="FX24"/>
  <c r="FY24"/>
  <c r="FZ24"/>
  <c r="GA24"/>
  <c r="GB24"/>
  <c r="GC24"/>
  <c r="GD24"/>
  <c r="GE24"/>
  <c r="GF24"/>
  <c r="GG24"/>
  <c r="FT25"/>
  <c r="FU25"/>
  <c r="FV25"/>
  <c r="FW25"/>
  <c r="FX25"/>
  <c r="FY25"/>
  <c r="FZ25"/>
  <c r="GA25"/>
  <c r="GB25"/>
  <c r="GC25"/>
  <c r="GD25"/>
  <c r="GE25"/>
  <c r="GF25"/>
  <c r="GG25"/>
  <c r="FT26"/>
  <c r="FU26"/>
  <c r="FV26"/>
  <c r="FW26"/>
  <c r="FX26"/>
  <c r="FY26"/>
  <c r="FZ26"/>
  <c r="GA26"/>
  <c r="GB26"/>
  <c r="GC26"/>
  <c r="GD26"/>
  <c r="GE26"/>
  <c r="GF26"/>
  <c r="GG26"/>
  <c r="FT27"/>
  <c r="FU27"/>
  <c r="FV27"/>
  <c r="FW27"/>
  <c r="FX27"/>
  <c r="FY27"/>
  <c r="FZ27"/>
  <c r="GA27"/>
  <c r="GB27"/>
  <c r="GC27"/>
  <c r="GD27"/>
  <c r="GE27"/>
  <c r="GF27"/>
  <c r="GG27"/>
  <c r="FT28"/>
  <c r="FU28"/>
  <c r="FV28"/>
  <c r="FW28"/>
  <c r="FX28"/>
  <c r="FY28"/>
  <c r="FZ28"/>
  <c r="GA28"/>
  <c r="GB28"/>
  <c r="GC28"/>
  <c r="GD28"/>
  <c r="GE28"/>
  <c r="GF28"/>
  <c r="GG28"/>
  <c r="FT29"/>
  <c r="FU29"/>
  <c r="FV29"/>
  <c r="FW29"/>
  <c r="FX29"/>
  <c r="FY29"/>
  <c r="FZ29"/>
  <c r="GA29"/>
  <c r="GB29"/>
  <c r="GC29"/>
  <c r="GD29"/>
  <c r="GE29"/>
  <c r="GF29"/>
  <c r="GG29"/>
  <c r="FT30"/>
  <c r="FU30"/>
  <c r="FV30"/>
  <c r="FW30"/>
  <c r="FX30"/>
  <c r="FY30"/>
  <c r="FZ30"/>
  <c r="GA30"/>
  <c r="GB30"/>
  <c r="GC30"/>
  <c r="GD30"/>
  <c r="GE30"/>
  <c r="GF30"/>
  <c r="GG30"/>
  <c r="FT31"/>
  <c r="FU31"/>
  <c r="FV31"/>
  <c r="FW31"/>
  <c r="FX31"/>
  <c r="FY31"/>
  <c r="FZ31"/>
  <c r="GA31"/>
  <c r="GB31"/>
  <c r="GC31"/>
  <c r="GD31"/>
  <c r="GE31"/>
  <c r="GF31"/>
  <c r="GG31"/>
  <c r="FT32"/>
  <c r="FU32"/>
  <c r="FV32"/>
  <c r="FW32"/>
  <c r="FX32"/>
  <c r="FY32"/>
  <c r="FZ32"/>
  <c r="GA32"/>
  <c r="GB32"/>
  <c r="GC32"/>
  <c r="GD32"/>
  <c r="GE32"/>
  <c r="GF32"/>
  <c r="GG32"/>
  <c r="FT33"/>
  <c r="FU33"/>
  <c r="FV33"/>
  <c r="FW33"/>
  <c r="FX33"/>
  <c r="FY33"/>
  <c r="FZ33"/>
  <c r="GA33"/>
  <c r="GB33"/>
  <c r="GC33"/>
  <c r="GD33"/>
  <c r="GE33"/>
  <c r="GF33"/>
  <c r="GG33"/>
  <c r="FT34"/>
  <c r="FU34"/>
  <c r="FV34"/>
  <c r="FW34"/>
  <c r="FX34"/>
  <c r="FY34"/>
  <c r="FZ34"/>
  <c r="GA34"/>
  <c r="GB34"/>
  <c r="GC34"/>
  <c r="GD34"/>
  <c r="GE34"/>
  <c r="GF34"/>
  <c r="GG34"/>
  <c r="FT35"/>
  <c r="FU35"/>
  <c r="FV35"/>
  <c r="FW35"/>
  <c r="FX35"/>
  <c r="FY35"/>
  <c r="FZ35"/>
  <c r="GA35"/>
  <c r="GB35"/>
  <c r="GC35"/>
  <c r="GD35"/>
  <c r="GE35"/>
  <c r="GF35"/>
  <c r="GG35"/>
  <c r="FT36"/>
  <c r="FU36"/>
  <c r="FV36"/>
  <c r="FW36"/>
  <c r="FX36"/>
  <c r="FY36"/>
  <c r="FZ36"/>
  <c r="GA36"/>
  <c r="GB36"/>
  <c r="GC36"/>
  <c r="GD36"/>
  <c r="GE36"/>
  <c r="GF36"/>
  <c r="GG36"/>
  <c r="FT37"/>
  <c r="FU37"/>
  <c r="FV37"/>
  <c r="FW37"/>
  <c r="FX37"/>
  <c r="FY37"/>
  <c r="FZ37"/>
  <c r="GA37"/>
  <c r="GB37"/>
  <c r="GC37"/>
  <c r="GD37"/>
  <c r="GE37"/>
  <c r="GF37"/>
  <c r="GG37"/>
  <c r="FT38"/>
  <c r="FU38"/>
  <c r="FV38"/>
  <c r="FW38"/>
  <c r="FX38"/>
  <c r="FY38"/>
  <c r="FZ38"/>
  <c r="GA38"/>
  <c r="GB38"/>
  <c r="GC38"/>
  <c r="GD38"/>
  <c r="GE38"/>
  <c r="GF38"/>
  <c r="GG38"/>
  <c r="FT39"/>
  <c r="FU39"/>
  <c r="FV39"/>
  <c r="FW39"/>
  <c r="FX39"/>
  <c r="FY39"/>
  <c r="FZ39"/>
  <c r="GA39"/>
  <c r="GB39"/>
  <c r="GC39"/>
  <c r="GD39"/>
  <c r="GE39"/>
  <c r="GF39"/>
  <c r="GG39"/>
  <c r="FT40"/>
  <c r="FU40"/>
  <c r="FV40"/>
  <c r="FW40"/>
  <c r="FX40"/>
  <c r="FY40"/>
  <c r="FZ40"/>
  <c r="GA40"/>
  <c r="GB40"/>
  <c r="GC40"/>
  <c r="GD40"/>
  <c r="GE40"/>
  <c r="GF40"/>
  <c r="GG40"/>
  <c r="FT41"/>
  <c r="FU41"/>
  <c r="FV41"/>
  <c r="FW41"/>
  <c r="FX41"/>
  <c r="FY41"/>
  <c r="FZ41"/>
  <c r="GA41"/>
  <c r="GB41"/>
  <c r="GC41"/>
  <c r="GD41"/>
  <c r="GE41"/>
  <c r="GF41"/>
  <c r="GG41"/>
  <c r="FT42"/>
  <c r="FU42"/>
  <c r="FV42"/>
  <c r="FW42"/>
  <c r="FX42"/>
  <c r="FY42"/>
  <c r="FZ42"/>
  <c r="GA42"/>
  <c r="GB42"/>
  <c r="GC42"/>
  <c r="GD42"/>
  <c r="GE42"/>
  <c r="GF42"/>
  <c r="GG42"/>
  <c r="FT43"/>
  <c r="FU43"/>
  <c r="FV43"/>
  <c r="FW43"/>
  <c r="FX43"/>
  <c r="FY43"/>
  <c r="FZ43"/>
  <c r="GA43"/>
  <c r="GB43"/>
  <c r="GC43"/>
  <c r="GD43"/>
  <c r="GE43"/>
  <c r="GF43"/>
  <c r="GG43"/>
  <c r="FT44"/>
  <c r="FU44"/>
  <c r="FV44"/>
  <c r="FW44"/>
  <c r="FX44"/>
  <c r="FY44"/>
  <c r="FZ44"/>
  <c r="GA44"/>
  <c r="GB44"/>
  <c r="GC44"/>
  <c r="GD44"/>
  <c r="GE44"/>
  <c r="GF44"/>
  <c r="GG44"/>
  <c r="FT45"/>
  <c r="FU45"/>
  <c r="FV45"/>
  <c r="FW45"/>
  <c r="FX45"/>
  <c r="FY45"/>
  <c r="FZ45"/>
  <c r="GA45"/>
  <c r="GB45"/>
  <c r="GC45"/>
  <c r="GD45"/>
  <c r="GE45"/>
  <c r="GF45"/>
  <c r="GG45"/>
  <c r="FT46"/>
  <c r="FU46"/>
  <c r="FV46"/>
  <c r="FW46"/>
  <c r="FX46"/>
  <c r="FY46"/>
  <c r="FZ46"/>
  <c r="GA46"/>
  <c r="GB46"/>
  <c r="GC46"/>
  <c r="GD46"/>
  <c r="GE46"/>
  <c r="GF46"/>
  <c r="GG46"/>
  <c r="FT47"/>
  <c r="FU47"/>
  <c r="FV47"/>
  <c r="FW47"/>
  <c r="FX47"/>
  <c r="FY47"/>
  <c r="FZ47"/>
  <c r="GA47"/>
  <c r="GB47"/>
  <c r="GC47"/>
  <c r="GD47"/>
  <c r="GE47"/>
  <c r="GF47"/>
  <c r="GG47"/>
  <c r="FT48"/>
  <c r="FU48"/>
  <c r="FV48"/>
  <c r="FW48"/>
  <c r="FX48"/>
  <c r="FY48"/>
  <c r="FZ48"/>
  <c r="GA48"/>
  <c r="GB48"/>
  <c r="GC48"/>
  <c r="GD48"/>
  <c r="GE48"/>
  <c r="GF48"/>
  <c r="GG48"/>
  <c r="FT49"/>
  <c r="FU49"/>
  <c r="FV49"/>
  <c r="FW49"/>
  <c r="FX49"/>
  <c r="FY49"/>
  <c r="FZ49"/>
  <c r="GA49"/>
  <c r="GB49"/>
  <c r="GC49"/>
  <c r="GD49"/>
  <c r="GE49"/>
  <c r="GF49"/>
  <c r="GG49"/>
  <c r="FT50"/>
  <c r="FU50"/>
  <c r="FV50"/>
  <c r="FW50"/>
  <c r="FX50"/>
  <c r="FY50"/>
  <c r="FZ50"/>
  <c r="GA50"/>
  <c r="GB50"/>
  <c r="GC50"/>
  <c r="GD50"/>
  <c r="GE50"/>
  <c r="GF50"/>
  <c r="GG50"/>
  <c r="FT51"/>
  <c r="FU51"/>
  <c r="FV51"/>
  <c r="FW51"/>
  <c r="FX51"/>
  <c r="FY51"/>
  <c r="FZ51"/>
  <c r="GA51"/>
  <c r="GB51"/>
  <c r="GC51"/>
  <c r="GD51"/>
  <c r="GE51"/>
  <c r="GF51"/>
  <c r="GG51"/>
  <c r="FT52"/>
  <c r="FU52"/>
  <c r="FV52"/>
  <c r="FW52"/>
  <c r="FX52"/>
  <c r="FY52"/>
  <c r="FZ52"/>
  <c r="GA52"/>
  <c r="GB52"/>
  <c r="GC52"/>
  <c r="GD52"/>
  <c r="GE52"/>
  <c r="GF52"/>
  <c r="GG52"/>
  <c r="FT53"/>
  <c r="FU53"/>
  <c r="FV53"/>
  <c r="FW53"/>
  <c r="FX53"/>
  <c r="FY53"/>
  <c r="FZ53"/>
  <c r="GA53"/>
  <c r="GB53"/>
  <c r="GC53"/>
  <c r="GD53"/>
  <c r="GE53"/>
  <c r="GF53"/>
  <c r="GG53"/>
  <c r="FT54"/>
  <c r="FU54"/>
  <c r="FV54"/>
  <c r="FW54"/>
  <c r="FX54"/>
  <c r="FY54"/>
  <c r="FZ54"/>
  <c r="GA54"/>
  <c r="GB54"/>
  <c r="GC54"/>
  <c r="GD54"/>
  <c r="GE54"/>
  <c r="GF54"/>
  <c r="GG54"/>
  <c r="FT55"/>
  <c r="FU55"/>
  <c r="FV55"/>
  <c r="FW55"/>
  <c r="FX55"/>
  <c r="FY55"/>
  <c r="FZ55"/>
  <c r="GA55"/>
  <c r="GB55"/>
  <c r="GC55"/>
  <c r="GD55"/>
  <c r="GE55"/>
  <c r="GF55"/>
  <c r="GG55"/>
  <c r="FT56"/>
  <c r="FU56"/>
  <c r="FV56"/>
  <c r="FW56"/>
  <c r="FX56"/>
  <c r="FY56"/>
  <c r="FZ56"/>
  <c r="GA56"/>
  <c r="GB56"/>
  <c r="GC56"/>
  <c r="GD56"/>
  <c r="GE56"/>
  <c r="GF56"/>
  <c r="GG56"/>
  <c r="FT57"/>
  <c r="FU57"/>
  <c r="FV57"/>
  <c r="FW57"/>
  <c r="FX57"/>
  <c r="FY57"/>
  <c r="FZ57"/>
  <c r="GA57"/>
  <c r="GB57"/>
  <c r="GC57"/>
  <c r="GD57"/>
  <c r="GE57"/>
  <c r="GF57"/>
  <c r="GG57"/>
  <c r="FT58"/>
  <c r="FU58"/>
  <c r="FV58"/>
  <c r="FW58"/>
  <c r="FX58"/>
  <c r="FY58"/>
  <c r="FZ58"/>
  <c r="GA58"/>
  <c r="GB58"/>
  <c r="GC58"/>
  <c r="GD58"/>
  <c r="GE58"/>
  <c r="GF58"/>
  <c r="GG58"/>
  <c r="FT59"/>
  <c r="FU59"/>
  <c r="FV59"/>
  <c r="FW59"/>
  <c r="FX59"/>
  <c r="FY59"/>
  <c r="FZ59"/>
  <c r="GA59"/>
  <c r="GB59"/>
  <c r="GC59"/>
  <c r="GD59"/>
  <c r="GE59"/>
  <c r="GF59"/>
  <c r="GG59"/>
  <c r="FT60"/>
  <c r="FU60"/>
  <c r="FV60"/>
  <c r="FW60"/>
  <c r="FX60"/>
  <c r="FY60"/>
  <c r="FZ60"/>
  <c r="GA60"/>
  <c r="GB60"/>
  <c r="GC60"/>
  <c r="GD60"/>
  <c r="GE60"/>
  <c r="GF60"/>
  <c r="GG60"/>
  <c r="FT61"/>
  <c r="FU61"/>
  <c r="FV61"/>
  <c r="FW61"/>
  <c r="FX61"/>
  <c r="FY61"/>
  <c r="FZ61"/>
  <c r="GA61"/>
  <c r="GB61"/>
  <c r="GC61"/>
  <c r="GD61"/>
  <c r="GE61"/>
  <c r="GF61"/>
  <c r="GG61"/>
  <c r="FT62"/>
  <c r="FU62"/>
  <c r="FV62"/>
  <c r="FW62"/>
  <c r="FX62"/>
  <c r="FY62"/>
  <c r="FZ62"/>
  <c r="GA62"/>
  <c r="GB62"/>
  <c r="GC62"/>
  <c r="GD62"/>
  <c r="GE62"/>
  <c r="GF62"/>
  <c r="GG62"/>
  <c r="FT63"/>
  <c r="FU63"/>
  <c r="FV63"/>
  <c r="FW63"/>
  <c r="FX63"/>
  <c r="FY63"/>
  <c r="FZ63"/>
  <c r="GA63"/>
  <c r="GB63"/>
  <c r="GC63"/>
  <c r="GD63"/>
  <c r="GE63"/>
  <c r="GF63"/>
  <c r="GG63"/>
  <c r="FT64"/>
  <c r="FU64"/>
  <c r="FV64"/>
  <c r="FW64"/>
  <c r="FX64"/>
  <c r="FY64"/>
  <c r="FZ64"/>
  <c r="GA64"/>
  <c r="GB64"/>
  <c r="GC64"/>
  <c r="GD64"/>
  <c r="GE64"/>
  <c r="GF64"/>
  <c r="GG64"/>
  <c r="FT65"/>
  <c r="FU65"/>
  <c r="FV65"/>
  <c r="FW65"/>
  <c r="FX65"/>
  <c r="FY65"/>
  <c r="FZ65"/>
  <c r="GA65"/>
  <c r="GB65"/>
  <c r="GC65"/>
  <c r="GD65"/>
  <c r="GE65"/>
  <c r="GF65"/>
  <c r="GG65"/>
  <c r="FT66"/>
  <c r="FU66"/>
  <c r="FV66"/>
  <c r="FW66"/>
  <c r="FX66"/>
  <c r="FY66"/>
  <c r="FZ66"/>
  <c r="GA66"/>
  <c r="GB66"/>
  <c r="GC66"/>
  <c r="GD66"/>
  <c r="GE66"/>
  <c r="GF66"/>
  <c r="GG66"/>
  <c r="FT67"/>
  <c r="FU67"/>
  <c r="FV67"/>
  <c r="FW67"/>
  <c r="FX67"/>
  <c r="FY67"/>
  <c r="FZ67"/>
  <c r="GA67"/>
  <c r="GB67"/>
  <c r="GC67"/>
  <c r="GD67"/>
  <c r="GE67"/>
  <c r="GF67"/>
  <c r="GG67"/>
  <c r="FT68"/>
  <c r="FU68"/>
  <c r="FV68"/>
  <c r="FW68"/>
  <c r="FX68"/>
  <c r="FY68"/>
  <c r="FZ68"/>
  <c r="GA68"/>
  <c r="GB68"/>
  <c r="GC68"/>
  <c r="GD68"/>
  <c r="GE68"/>
  <c r="GF68"/>
  <c r="GG68"/>
  <c r="FT69"/>
  <c r="FU69"/>
  <c r="FV69"/>
  <c r="FW69"/>
  <c r="FX69"/>
  <c r="FY69"/>
  <c r="FZ69"/>
  <c r="GA69"/>
  <c r="GB69"/>
  <c r="GC69"/>
  <c r="GD69"/>
  <c r="GE69"/>
  <c r="GF69"/>
  <c r="GG69"/>
  <c r="FT70"/>
  <c r="FU70"/>
  <c r="FV70"/>
  <c r="FW70"/>
  <c r="FX70"/>
  <c r="FY70"/>
  <c r="FZ70"/>
  <c r="GA70"/>
  <c r="GB70"/>
  <c r="GC70"/>
  <c r="GD70"/>
  <c r="GE70"/>
  <c r="GF70"/>
  <c r="GG70"/>
  <c r="FT71"/>
  <c r="FU71"/>
  <c r="FV71"/>
  <c r="FW71"/>
  <c r="FX71"/>
  <c r="FY71"/>
  <c r="FZ71"/>
  <c r="GA71"/>
  <c r="GB71"/>
  <c r="GC71"/>
  <c r="GD71"/>
  <c r="GE71"/>
  <c r="GF71"/>
  <c r="GG71"/>
  <c r="FT72"/>
  <c r="FU72"/>
  <c r="FV72"/>
  <c r="FW72"/>
  <c r="FX72"/>
  <c r="FY72"/>
  <c r="FZ72"/>
  <c r="GA72"/>
  <c r="GB72"/>
  <c r="GC72"/>
  <c r="GD72"/>
  <c r="GE72"/>
  <c r="GF72"/>
  <c r="GG72"/>
  <c r="FT73"/>
  <c r="FU73"/>
  <c r="FV73"/>
  <c r="FW73"/>
  <c r="FX73"/>
  <c r="FY73"/>
  <c r="FZ73"/>
  <c r="GA73"/>
  <c r="GB73"/>
  <c r="GC73"/>
  <c r="GD73"/>
  <c r="GE73"/>
  <c r="GF73"/>
  <c r="GG73"/>
  <c r="FT74"/>
  <c r="FU74"/>
  <c r="FV74"/>
  <c r="FW74"/>
  <c r="FX74"/>
  <c r="FY74"/>
  <c r="FZ74"/>
  <c r="GA74"/>
  <c r="GB74"/>
  <c r="GC74"/>
  <c r="GD74"/>
  <c r="GE74"/>
  <c r="GF74"/>
  <c r="GG74"/>
  <c r="FT75"/>
  <c r="FU75"/>
  <c r="FV75"/>
  <c r="FW75"/>
  <c r="FX75"/>
  <c r="FY75"/>
  <c r="FZ75"/>
  <c r="GA75"/>
  <c r="GB75"/>
  <c r="GC75"/>
  <c r="GD75"/>
  <c r="GE75"/>
  <c r="GF75"/>
  <c r="GG75"/>
  <c r="FT76"/>
  <c r="FU76"/>
  <c r="FV76"/>
  <c r="FW76"/>
  <c r="FX76"/>
  <c r="FY76"/>
  <c r="FZ76"/>
  <c r="GA76"/>
  <c r="GB76"/>
  <c r="GC76"/>
  <c r="GD76"/>
  <c r="GE76"/>
  <c r="GF76"/>
  <c r="GG76"/>
  <c r="FT77"/>
  <c r="FU77"/>
  <c r="FV77"/>
  <c r="FW77"/>
  <c r="FX77"/>
  <c r="FY77"/>
  <c r="FZ77"/>
  <c r="GA77"/>
  <c r="GB77"/>
  <c r="GC77"/>
  <c r="GD77"/>
  <c r="GE77"/>
  <c r="GF77"/>
  <c r="GG77"/>
  <c r="FT78"/>
  <c r="FU78"/>
  <c r="FV78"/>
  <c r="FW78"/>
  <c r="FX78"/>
  <c r="FY78"/>
  <c r="FZ78"/>
  <c r="GA78"/>
  <c r="GB78"/>
  <c r="GC78"/>
  <c r="GD78"/>
  <c r="GE78"/>
  <c r="GF78"/>
  <c r="GG78"/>
  <c r="FT79"/>
  <c r="FU79"/>
  <c r="FV79"/>
  <c r="FW79"/>
  <c r="FX79"/>
  <c r="FY79"/>
  <c r="FZ79"/>
  <c r="GA79"/>
  <c r="GB79"/>
  <c r="GC79"/>
  <c r="GD79"/>
  <c r="GE79"/>
  <c r="GF79"/>
  <c r="GG79"/>
  <c r="FT80"/>
  <c r="FU80"/>
  <c r="FV80"/>
  <c r="FW80"/>
  <c r="FX80"/>
  <c r="FY80"/>
  <c r="FZ80"/>
  <c r="GA80"/>
  <c r="GB80"/>
  <c r="GC80"/>
  <c r="GD80"/>
  <c r="GE80"/>
  <c r="GF80"/>
  <c r="GG80"/>
  <c r="FT81"/>
  <c r="FU81"/>
  <c r="FV81"/>
  <c r="FW81"/>
  <c r="FX81"/>
  <c r="FY81"/>
  <c r="FZ81"/>
  <c r="GA81"/>
  <c r="GB81"/>
  <c r="GC81"/>
  <c r="GD81"/>
  <c r="GE81"/>
  <c r="GF81"/>
  <c r="GG81"/>
  <c r="FT82"/>
  <c r="FU82"/>
  <c r="FV82"/>
  <c r="FW82"/>
  <c r="FX82"/>
  <c r="FY82"/>
  <c r="FZ82"/>
  <c r="GA82"/>
  <c r="GB82"/>
  <c r="GC82"/>
  <c r="GD82"/>
  <c r="GE82"/>
  <c r="GF82"/>
  <c r="GG82"/>
  <c r="FT83"/>
  <c r="FU83"/>
  <c r="FV83"/>
  <c r="FW83"/>
  <c r="FX83"/>
  <c r="FY83"/>
  <c r="FZ83"/>
  <c r="GA83"/>
  <c r="GB83"/>
  <c r="GC83"/>
  <c r="GD83"/>
  <c r="GE83"/>
  <c r="GF83"/>
  <c r="GG83"/>
  <c r="FT84"/>
  <c r="FU84"/>
  <c r="FV84"/>
  <c r="FW84"/>
  <c r="FX84"/>
  <c r="FY84"/>
  <c r="FZ84"/>
  <c r="GA84"/>
  <c r="GB84"/>
  <c r="GC84"/>
  <c r="GD84"/>
  <c r="GE84"/>
  <c r="GF84"/>
  <c r="GG84"/>
  <c r="FT85"/>
  <c r="FU85"/>
  <c r="FV85"/>
  <c r="FW85"/>
  <c r="FX85"/>
  <c r="FY85"/>
  <c r="FZ85"/>
  <c r="GA85"/>
  <c r="GB85"/>
  <c r="GC85"/>
  <c r="GD85"/>
  <c r="GE85"/>
  <c r="GF85"/>
  <c r="GG85"/>
  <c r="FT86"/>
  <c r="FU86"/>
  <c r="FV86"/>
  <c r="FW86"/>
  <c r="FX86"/>
  <c r="FY86"/>
  <c r="FZ86"/>
  <c r="GA86"/>
  <c r="GB86"/>
  <c r="GC86"/>
  <c r="GD86"/>
  <c r="GE86"/>
  <c r="GF86"/>
  <c r="GG86"/>
  <c r="FT87"/>
  <c r="FU87"/>
  <c r="FV87"/>
  <c r="FW87"/>
  <c r="FX87"/>
  <c r="FY87"/>
  <c r="FZ87"/>
  <c r="GA87"/>
  <c r="GB87"/>
  <c r="GC87"/>
  <c r="GD87"/>
  <c r="GE87"/>
  <c r="GF87"/>
  <c r="GG87"/>
  <c r="FT88"/>
  <c r="FU88"/>
  <c r="FV88"/>
  <c r="FW88"/>
  <c r="FX88"/>
  <c r="FY88"/>
  <c r="FZ88"/>
  <c r="GA88"/>
  <c r="GB88"/>
  <c r="GC88"/>
  <c r="GD88"/>
  <c r="GE88"/>
  <c r="GF88"/>
  <c r="GG88"/>
  <c r="FT89"/>
  <c r="FU89"/>
  <c r="FV89"/>
  <c r="FW89"/>
  <c r="FX89"/>
  <c r="FY89"/>
  <c r="FZ89"/>
  <c r="GA89"/>
  <c r="GB89"/>
  <c r="GC89"/>
  <c r="GD89"/>
  <c r="GE89"/>
  <c r="GF89"/>
  <c r="GG89"/>
  <c r="FT90"/>
  <c r="FU90"/>
  <c r="FV90"/>
  <c r="FW90"/>
  <c r="FX90"/>
  <c r="FY90"/>
  <c r="FZ90"/>
  <c r="GA90"/>
  <c r="GB90"/>
  <c r="GC90"/>
  <c r="GD90"/>
  <c r="GE90"/>
  <c r="GF90"/>
  <c r="GG90"/>
  <c r="FT91"/>
  <c r="FU91"/>
  <c r="FV91"/>
  <c r="FW91"/>
  <c r="FX91"/>
  <c r="FY91"/>
  <c r="FZ91"/>
  <c r="GA91"/>
  <c r="GB91"/>
  <c r="GC91"/>
  <c r="GD91"/>
  <c r="GE91"/>
  <c r="GF91"/>
  <c r="GG91"/>
  <c r="FT92"/>
  <c r="FU92"/>
  <c r="FV92"/>
  <c r="FW92"/>
  <c r="FX92"/>
  <c r="FY92"/>
  <c r="FZ92"/>
  <c r="GA92"/>
  <c r="GB92"/>
  <c r="GC92"/>
  <c r="GD92"/>
  <c r="GE92"/>
  <c r="GF92"/>
  <c r="GG92"/>
  <c r="FT93"/>
  <c r="FU93"/>
  <c r="FV93"/>
  <c r="FW93"/>
  <c r="FX93"/>
  <c r="FY93"/>
  <c r="FZ93"/>
  <c r="GA93"/>
  <c r="GB93"/>
  <c r="GC93"/>
  <c r="GD93"/>
  <c r="GE93"/>
  <c r="GF93"/>
  <c r="GG93"/>
  <c r="FT94"/>
  <c r="FU94"/>
  <c r="FV94"/>
  <c r="FW94"/>
  <c r="FX94"/>
  <c r="FY94"/>
  <c r="FZ94"/>
  <c r="GA94"/>
  <c r="GB94"/>
  <c r="GC94"/>
  <c r="GD94"/>
  <c r="GE94"/>
  <c r="GF94"/>
  <c r="GG94"/>
  <c r="FT95"/>
  <c r="FU95"/>
  <c r="FV95"/>
  <c r="FW95"/>
  <c r="FX95"/>
  <c r="FY95"/>
  <c r="FZ95"/>
  <c r="GA95"/>
  <c r="GB95"/>
  <c r="GC95"/>
  <c r="GD95"/>
  <c r="GE95"/>
  <c r="GF95"/>
  <c r="GG95"/>
  <c r="FT96"/>
  <c r="FU96"/>
  <c r="FV96"/>
  <c r="FW96"/>
  <c r="FX96"/>
  <c r="FY96"/>
  <c r="FZ96"/>
  <c r="GA96"/>
  <c r="GB96"/>
  <c r="GC96"/>
  <c r="GD96"/>
  <c r="GE96"/>
  <c r="GF96"/>
  <c r="GG96"/>
  <c r="FT97"/>
  <c r="FU97"/>
  <c r="FV97"/>
  <c r="FW97"/>
  <c r="FX97"/>
  <c r="FY97"/>
  <c r="FZ97"/>
  <c r="GA97"/>
  <c r="GB97"/>
  <c r="GC97"/>
  <c r="GD97"/>
  <c r="GE97"/>
  <c r="GF97"/>
  <c r="GG97"/>
  <c r="FT98"/>
  <c r="FU98"/>
  <c r="FV98"/>
  <c r="FW98"/>
  <c r="FX98"/>
  <c r="FY98"/>
  <c r="FZ98"/>
  <c r="GA98"/>
  <c r="GB98"/>
  <c r="GC98"/>
  <c r="GD98"/>
  <c r="GE98"/>
  <c r="GF98"/>
  <c r="GG98"/>
  <c r="FT99"/>
  <c r="FU99"/>
  <c r="FV99"/>
  <c r="FW99"/>
  <c r="FX99"/>
  <c r="FY99"/>
  <c r="FZ99"/>
  <c r="GA99"/>
  <c r="GB99"/>
  <c r="GC99"/>
  <c r="GD99"/>
  <c r="GE99"/>
  <c r="GF99"/>
  <c r="GG99"/>
  <c r="FT100"/>
  <c r="FU100"/>
  <c r="FV100"/>
  <c r="FW100"/>
  <c r="FX100"/>
  <c r="FY100"/>
  <c r="FZ100"/>
  <c r="GA100"/>
  <c r="GB100"/>
  <c r="GC100"/>
  <c r="GD100"/>
  <c r="GE100"/>
  <c r="GF100"/>
  <c r="GG100"/>
  <c r="FT101"/>
  <c r="FU101"/>
  <c r="FV101"/>
  <c r="FW101"/>
  <c r="FX101"/>
  <c r="FY101"/>
  <c r="FZ101"/>
  <c r="GA101"/>
  <c r="GB101"/>
  <c r="GC101"/>
  <c r="GD101"/>
  <c r="GE101"/>
  <c r="GF101"/>
  <c r="GG101"/>
  <c r="FT102"/>
  <c r="FU102"/>
  <c r="FV102"/>
  <c r="FW102"/>
  <c r="FX102"/>
  <c r="FY102"/>
  <c r="FZ102"/>
  <c r="GA102"/>
  <c r="GB102"/>
  <c r="GC102"/>
  <c r="GD102"/>
  <c r="GE102"/>
  <c r="GF102"/>
  <c r="GG102"/>
  <c r="FT103"/>
  <c r="FU103"/>
  <c r="FV103"/>
  <c r="FW103"/>
  <c r="FX103"/>
  <c r="FY103"/>
  <c r="FZ103"/>
  <c r="GA103"/>
  <c r="GB103"/>
  <c r="GC103"/>
  <c r="GD103"/>
  <c r="GE103"/>
  <c r="GF103"/>
  <c r="GG103"/>
  <c r="FT104"/>
  <c r="FU104"/>
  <c r="FV104"/>
  <c r="FW104"/>
  <c r="FX104"/>
  <c r="FY104"/>
  <c r="FZ104"/>
  <c r="GA104"/>
  <c r="GB104"/>
  <c r="GC104"/>
  <c r="GD104"/>
  <c r="GE104"/>
  <c r="GF104"/>
  <c r="GG104"/>
  <c r="FT105"/>
  <c r="FU105"/>
  <c r="FV105"/>
  <c r="FW105"/>
  <c r="FX105"/>
  <c r="FY105"/>
  <c r="FZ105"/>
  <c r="GA105"/>
  <c r="GB105"/>
  <c r="GC105"/>
  <c r="GD105"/>
  <c r="GE105"/>
  <c r="GF105"/>
  <c r="GG105"/>
  <c r="FT106"/>
  <c r="FU106"/>
  <c r="FV106"/>
  <c r="FW106"/>
  <c r="FX106"/>
  <c r="FY106"/>
  <c r="FZ106"/>
  <c r="GA106"/>
  <c r="GB106"/>
  <c r="GC106"/>
  <c r="GD106"/>
  <c r="GE106"/>
  <c r="GF106"/>
  <c r="GG106"/>
  <c r="FT107"/>
  <c r="FU107"/>
  <c r="FV107"/>
  <c r="FW107"/>
  <c r="FX107"/>
  <c r="FY107"/>
  <c r="FZ107"/>
  <c r="GA107"/>
  <c r="GB107"/>
  <c r="GC107"/>
  <c r="GD107"/>
  <c r="GE107"/>
  <c r="GF107"/>
  <c r="GG107"/>
  <c r="FT108"/>
  <c r="FU108"/>
  <c r="FV108"/>
  <c r="FW108"/>
  <c r="FX108"/>
  <c r="FY108"/>
  <c r="FZ108"/>
  <c r="GA108"/>
  <c r="GB108"/>
  <c r="GC108"/>
  <c r="GD108"/>
  <c r="GE108"/>
  <c r="GF108"/>
  <c r="GG108"/>
  <c r="FT109"/>
  <c r="FU109"/>
  <c r="FV109"/>
  <c r="FW109"/>
  <c r="FX109"/>
  <c r="FY109"/>
  <c r="FZ109"/>
  <c r="GA109"/>
  <c r="GB109"/>
  <c r="GC109"/>
  <c r="GD109"/>
  <c r="GE109"/>
  <c r="GF109"/>
  <c r="GG109"/>
  <c r="FT110"/>
  <c r="FU110"/>
  <c r="FV110"/>
  <c r="FW110"/>
  <c r="FX110"/>
  <c r="FY110"/>
  <c r="FZ110"/>
  <c r="GA110"/>
  <c r="GB110"/>
  <c r="GC110"/>
  <c r="GD110"/>
  <c r="GE110"/>
  <c r="GF110"/>
  <c r="GG110"/>
  <c r="FT111"/>
  <c r="FU111"/>
  <c r="FV111"/>
  <c r="FW111"/>
  <c r="FX111"/>
  <c r="FY111"/>
  <c r="FZ111"/>
  <c r="GA111"/>
  <c r="GB111"/>
  <c r="GC111"/>
  <c r="GD111"/>
  <c r="GE111"/>
  <c r="GF111"/>
  <c r="GG111"/>
  <c r="FT112"/>
  <c r="FU112"/>
  <c r="FV112"/>
  <c r="FW112"/>
  <c r="FX112"/>
  <c r="FY112"/>
  <c r="FZ112"/>
  <c r="GA112"/>
  <c r="GB112"/>
  <c r="GC112"/>
  <c r="GD112"/>
  <c r="GE112"/>
  <c r="GF112"/>
  <c r="GG112"/>
  <c r="FT113"/>
  <c r="FU113"/>
  <c r="FV113"/>
  <c r="FW113"/>
  <c r="FX113"/>
  <c r="FY113"/>
  <c r="FZ113"/>
  <c r="GA113"/>
  <c r="GB113"/>
  <c r="GC113"/>
  <c r="GD113"/>
  <c r="GE113"/>
  <c r="GF113"/>
  <c r="GG113"/>
  <c r="FT114"/>
  <c r="FU114"/>
  <c r="FV114"/>
  <c r="FW114"/>
  <c r="FX114"/>
  <c r="FY114"/>
  <c r="FZ114"/>
  <c r="GA114"/>
  <c r="GB114"/>
  <c r="GC114"/>
  <c r="GD114"/>
  <c r="GE114"/>
  <c r="GF114"/>
  <c r="GG114"/>
  <c r="FT115"/>
  <c r="FU115"/>
  <c r="FV115"/>
  <c r="FW115"/>
  <c r="FX115"/>
  <c r="FY115"/>
  <c r="FZ115"/>
  <c r="GA115"/>
  <c r="GB115"/>
  <c r="GC115"/>
  <c r="GD115"/>
  <c r="GE115"/>
  <c r="GF115"/>
  <c r="GG115"/>
  <c r="FT116"/>
  <c r="FU116"/>
  <c r="FV116"/>
  <c r="FW116"/>
  <c r="FX116"/>
  <c r="FY116"/>
  <c r="FZ116"/>
  <c r="GA116"/>
  <c r="GB116"/>
  <c r="GC116"/>
  <c r="GD116"/>
  <c r="GE116"/>
  <c r="GF116"/>
  <c r="GG116"/>
  <c r="FT117"/>
  <c r="FU117"/>
  <c r="FV117"/>
  <c r="FW117"/>
  <c r="FX117"/>
  <c r="FY117"/>
  <c r="FZ117"/>
  <c r="GA117"/>
  <c r="GB117"/>
  <c r="GC117"/>
  <c r="GD117"/>
  <c r="GE117"/>
  <c r="GF117"/>
  <c r="GG117"/>
  <c r="FT118"/>
  <c r="FU118"/>
  <c r="FV118"/>
  <c r="FW118"/>
  <c r="FX118"/>
  <c r="FY118"/>
  <c r="FZ118"/>
  <c r="GA118"/>
  <c r="GB118"/>
  <c r="GC118"/>
  <c r="GD118"/>
  <c r="GE118"/>
  <c r="GF118"/>
  <c r="GG118"/>
  <c r="FT119"/>
  <c r="FU119"/>
  <c r="FV119"/>
  <c r="FW119"/>
  <c r="FX119"/>
  <c r="FY119"/>
  <c r="FZ119"/>
  <c r="GA119"/>
  <c r="GB119"/>
  <c r="GC119"/>
  <c r="GD119"/>
  <c r="GE119"/>
  <c r="GF119"/>
  <c r="GG119"/>
  <c r="FT120"/>
  <c r="FU120"/>
  <c r="FV120"/>
  <c r="FW120"/>
  <c r="FX120"/>
  <c r="FY120"/>
  <c r="FZ120"/>
  <c r="GA120"/>
  <c r="GB120"/>
  <c r="GC120"/>
  <c r="GD120"/>
  <c r="GE120"/>
  <c r="GF120"/>
  <c r="GG120"/>
  <c r="FT121"/>
  <c r="FU121"/>
  <c r="FV121"/>
  <c r="FW121"/>
  <c r="FX121"/>
  <c r="FY121"/>
  <c r="FZ121"/>
  <c r="GA121"/>
  <c r="GB121"/>
  <c r="GC121"/>
  <c r="GD121"/>
  <c r="GE121"/>
  <c r="GF121"/>
  <c r="GG121"/>
  <c r="FT122"/>
  <c r="FU122"/>
  <c r="FV122"/>
  <c r="FW122"/>
  <c r="FX122"/>
  <c r="FY122"/>
  <c r="FZ122"/>
  <c r="GA122"/>
  <c r="GB122"/>
  <c r="GC122"/>
  <c r="GD122"/>
  <c r="GE122"/>
  <c r="GF122"/>
  <c r="GG122"/>
  <c r="FT123"/>
  <c r="FU123"/>
  <c r="FV123"/>
  <c r="FW123"/>
  <c r="FX123"/>
  <c r="FY123"/>
  <c r="FZ123"/>
  <c r="GA123"/>
  <c r="GB123"/>
  <c r="GC123"/>
  <c r="GD123"/>
  <c r="GE123"/>
  <c r="GF123"/>
  <c r="GG123"/>
  <c r="FT124"/>
  <c r="FU124"/>
  <c r="FV124"/>
  <c r="FW124"/>
  <c r="FX124"/>
  <c r="FY124"/>
  <c r="FZ124"/>
  <c r="GA124"/>
  <c r="GB124"/>
  <c r="GC124"/>
  <c r="GD124"/>
  <c r="GE124"/>
  <c r="GF124"/>
  <c r="GG124"/>
  <c r="FT125"/>
  <c r="FU125"/>
  <c r="FV125"/>
  <c r="FW125"/>
  <c r="FX125"/>
  <c r="FY125"/>
  <c r="FZ125"/>
  <c r="GA125"/>
  <c r="GB125"/>
  <c r="GC125"/>
  <c r="GD125"/>
  <c r="GE125"/>
  <c r="GF125"/>
  <c r="GG125"/>
  <c r="FT126"/>
  <c r="FU126"/>
  <c r="FV126"/>
  <c r="FW126"/>
  <c r="FX126"/>
  <c r="FY126"/>
  <c r="FZ126"/>
  <c r="GA126"/>
  <c r="GB126"/>
  <c r="GC126"/>
  <c r="GD126"/>
  <c r="GE126"/>
  <c r="GF126"/>
  <c r="GG126"/>
  <c r="FT127"/>
  <c r="FU127"/>
  <c r="FV127"/>
  <c r="FW127"/>
  <c r="FX127"/>
  <c r="FY127"/>
  <c r="FZ127"/>
  <c r="GA127"/>
  <c r="GB127"/>
  <c r="GC127"/>
  <c r="GD127"/>
  <c r="GE127"/>
  <c r="GF127"/>
  <c r="GG127"/>
  <c r="FT128"/>
  <c r="FU128"/>
  <c r="FV128"/>
  <c r="FW128"/>
  <c r="FX128"/>
  <c r="FY128"/>
  <c r="FZ128"/>
  <c r="GA128"/>
  <c r="GB128"/>
  <c r="GC128"/>
  <c r="GD128"/>
  <c r="GE128"/>
  <c r="GF128"/>
  <c r="GG128"/>
  <c r="FT129"/>
  <c r="FU129"/>
  <c r="FV129"/>
  <c r="FW129"/>
  <c r="FX129"/>
  <c r="FY129"/>
  <c r="FZ129"/>
  <c r="GA129"/>
  <c r="GB129"/>
  <c r="GC129"/>
  <c r="GD129"/>
  <c r="GE129"/>
  <c r="GF129"/>
  <c r="GG129"/>
  <c r="FT130"/>
  <c r="FU130"/>
  <c r="FV130"/>
  <c r="FW130"/>
  <c r="FX130"/>
  <c r="FY130"/>
  <c r="FZ130"/>
  <c r="GA130"/>
  <c r="GB130"/>
  <c r="GC130"/>
  <c r="GD130"/>
  <c r="GE130"/>
  <c r="GF130"/>
  <c r="GG130"/>
  <c r="FT131"/>
  <c r="FU131"/>
  <c r="FV131"/>
  <c r="FW131"/>
  <c r="FX131"/>
  <c r="FY131"/>
  <c r="FZ131"/>
  <c r="GA131"/>
  <c r="GB131"/>
  <c r="GC131"/>
  <c r="GD131"/>
  <c r="GE131"/>
  <c r="GF131"/>
  <c r="GG131"/>
  <c r="FT132"/>
  <c r="FU132"/>
  <c r="FV132"/>
  <c r="FW132"/>
  <c r="FX132"/>
  <c r="FY132"/>
  <c r="FZ132"/>
  <c r="GA132"/>
  <c r="GB132"/>
  <c r="GC132"/>
  <c r="GD132"/>
  <c r="GE132"/>
  <c r="GF132"/>
  <c r="GG132"/>
  <c r="FT133"/>
  <c r="FU133"/>
  <c r="FV133"/>
  <c r="FW133"/>
  <c r="FX133"/>
  <c r="FY133"/>
  <c r="FZ133"/>
  <c r="GA133"/>
  <c r="GB133"/>
  <c r="GC133"/>
  <c r="GD133"/>
  <c r="GE133"/>
  <c r="GF133"/>
  <c r="GG133"/>
  <c r="FT134"/>
  <c r="FU134"/>
  <c r="FV134"/>
  <c r="FW134"/>
  <c r="FX134"/>
  <c r="FY134"/>
  <c r="FZ134"/>
  <c r="GA134"/>
  <c r="GB134"/>
  <c r="GC134"/>
  <c r="GD134"/>
  <c r="GE134"/>
  <c r="GF134"/>
  <c r="GG134"/>
  <c r="FT135"/>
  <c r="FU135"/>
  <c r="FV135"/>
  <c r="FW135"/>
  <c r="FX135"/>
  <c r="FY135"/>
  <c r="FZ135"/>
  <c r="GA135"/>
  <c r="GB135"/>
  <c r="GC135"/>
  <c r="GD135"/>
  <c r="GE135"/>
  <c r="GF135"/>
  <c r="GG135"/>
  <c r="FT136"/>
  <c r="FU136"/>
  <c r="FV136"/>
  <c r="FW136"/>
  <c r="FX136"/>
  <c r="FY136"/>
  <c r="FZ136"/>
  <c r="GA136"/>
  <c r="GB136"/>
  <c r="GC136"/>
  <c r="GD136"/>
  <c r="GE136"/>
  <c r="GF136"/>
  <c r="GG136"/>
  <c r="FT137"/>
  <c r="FU137"/>
  <c r="FV137"/>
  <c r="FW137"/>
  <c r="FX137"/>
  <c r="FY137"/>
  <c r="FZ137"/>
  <c r="GA137"/>
  <c r="GB137"/>
  <c r="GC137"/>
  <c r="GD137"/>
  <c r="GE137"/>
  <c r="GF137"/>
  <c r="GG137"/>
  <c r="FT138"/>
  <c r="FU138"/>
  <c r="FV138"/>
  <c r="FW138"/>
  <c r="FX138"/>
  <c r="FY138"/>
  <c r="FZ138"/>
  <c r="GA138"/>
  <c r="GB138"/>
  <c r="GC138"/>
  <c r="GD138"/>
  <c r="GE138"/>
  <c r="GF138"/>
  <c r="GG138"/>
  <c r="FT139"/>
  <c r="FU139"/>
  <c r="FV139"/>
  <c r="FW139"/>
  <c r="FX139"/>
  <c r="FY139"/>
  <c r="FZ139"/>
  <c r="GA139"/>
  <c r="GB139"/>
  <c r="GC139"/>
  <c r="GD139"/>
  <c r="GE139"/>
  <c r="GF139"/>
  <c r="GG139"/>
  <c r="FT140"/>
  <c r="FU140"/>
  <c r="FV140"/>
  <c r="FW140"/>
  <c r="FX140"/>
  <c r="FY140"/>
  <c r="FZ140"/>
  <c r="GA140"/>
  <c r="GB140"/>
  <c r="GC140"/>
  <c r="GD140"/>
  <c r="GE140"/>
  <c r="GF140"/>
  <c r="GG140"/>
  <c r="FT141"/>
  <c r="FU141"/>
  <c r="FV141"/>
  <c r="FW141"/>
  <c r="FX141"/>
  <c r="FY141"/>
  <c r="FZ141"/>
  <c r="GA141"/>
  <c r="GB141"/>
  <c r="GC141"/>
  <c r="GD141"/>
  <c r="GE141"/>
  <c r="GF141"/>
  <c r="GG141"/>
  <c r="FT142"/>
  <c r="FU142"/>
  <c r="FV142"/>
  <c r="FW142"/>
  <c r="FX142"/>
  <c r="FY142"/>
  <c r="FZ142"/>
  <c r="GA142"/>
  <c r="GB142"/>
  <c r="GC142"/>
  <c r="GD142"/>
  <c r="GE142"/>
  <c r="GF142"/>
  <c r="GG142"/>
  <c r="FT143"/>
  <c r="FU143"/>
  <c r="FV143"/>
  <c r="FW143"/>
  <c r="FX143"/>
  <c r="FY143"/>
  <c r="FZ143"/>
  <c r="GA143"/>
  <c r="GB143"/>
  <c r="GC143"/>
  <c r="GD143"/>
  <c r="GE143"/>
  <c r="GF143"/>
  <c r="GG143"/>
  <c r="FT144"/>
  <c r="FU144"/>
  <c r="FV144"/>
  <c r="FW144"/>
  <c r="FX144"/>
  <c r="FY144"/>
  <c r="FZ144"/>
  <c r="GA144"/>
  <c r="GB144"/>
  <c r="GC144"/>
  <c r="GD144"/>
  <c r="GE144"/>
  <c r="GF144"/>
  <c r="GG144"/>
  <c r="FT145"/>
  <c r="FU145"/>
  <c r="FV145"/>
  <c r="FW145"/>
  <c r="FX145"/>
  <c r="FY145"/>
  <c r="FZ145"/>
  <c r="GA145"/>
  <c r="GB145"/>
  <c r="GC145"/>
  <c r="GD145"/>
  <c r="GE145"/>
  <c r="GF145"/>
  <c r="GG145"/>
  <c r="FT146"/>
  <c r="FU146"/>
  <c r="FV146"/>
  <c r="FW146"/>
  <c r="FX146"/>
  <c r="FY146"/>
  <c r="FZ146"/>
  <c r="GA146"/>
  <c r="GB146"/>
  <c r="GC146"/>
  <c r="GD146"/>
  <c r="GE146"/>
  <c r="GF146"/>
  <c r="GG146"/>
  <c r="FT147"/>
  <c r="FU147"/>
  <c r="FV147"/>
  <c r="FW147"/>
  <c r="FX147"/>
  <c r="FY147"/>
  <c r="FZ147"/>
  <c r="GA147"/>
  <c r="GB147"/>
  <c r="GC147"/>
  <c r="GD147"/>
  <c r="GE147"/>
  <c r="GF147"/>
  <c r="GG147"/>
  <c r="FT148"/>
  <c r="FU148"/>
  <c r="FV148"/>
  <c r="FW148"/>
  <c r="FX148"/>
  <c r="FY148"/>
  <c r="FZ148"/>
  <c r="GA148"/>
  <c r="GB148"/>
  <c r="GC148"/>
  <c r="GD148"/>
  <c r="GE148"/>
  <c r="GF148"/>
  <c r="GG148"/>
  <c r="FT149"/>
  <c r="FU149"/>
  <c r="FV149"/>
  <c r="FW149"/>
  <c r="FX149"/>
  <c r="FY149"/>
  <c r="FZ149"/>
  <c r="GA149"/>
  <c r="GB149"/>
  <c r="GC149"/>
  <c r="GD149"/>
  <c r="GE149"/>
  <c r="GF149"/>
  <c r="GG149"/>
  <c r="FT150"/>
  <c r="FU150"/>
  <c r="FV150"/>
  <c r="FW150"/>
  <c r="FX150"/>
  <c r="FY150"/>
  <c r="FZ150"/>
  <c r="GA150"/>
  <c r="GB150"/>
  <c r="GC150"/>
  <c r="GD150"/>
  <c r="GE150"/>
  <c r="GF150"/>
  <c r="GG150"/>
  <c r="FT151"/>
  <c r="FU151"/>
  <c r="FV151"/>
  <c r="FW151"/>
  <c r="FX151"/>
  <c r="FY151"/>
  <c r="FZ151"/>
  <c r="GA151"/>
  <c r="GB151"/>
  <c r="GC151"/>
  <c r="GD151"/>
  <c r="GE151"/>
  <c r="GF151"/>
  <c r="GG151"/>
  <c r="FT152"/>
  <c r="FU152"/>
  <c r="FV152"/>
  <c r="FW152"/>
  <c r="FX152"/>
  <c r="FY152"/>
  <c r="FZ152"/>
  <c r="GA152"/>
  <c r="GB152"/>
  <c r="GC152"/>
  <c r="GD152"/>
  <c r="GE152"/>
  <c r="GF152"/>
  <c r="GG152"/>
  <c r="FT153"/>
  <c r="FU153"/>
  <c r="FV153"/>
  <c r="FW153"/>
  <c r="FX153"/>
  <c r="FY153"/>
  <c r="FZ153"/>
  <c r="GA153"/>
  <c r="GB153"/>
  <c r="GC153"/>
  <c r="GD153"/>
  <c r="GE153"/>
  <c r="GF153"/>
  <c r="GG153"/>
  <c r="FT154"/>
  <c r="FU154"/>
  <c r="FV154"/>
  <c r="FW154"/>
  <c r="FX154"/>
  <c r="FY154"/>
  <c r="FZ154"/>
  <c r="GA154"/>
  <c r="GB154"/>
  <c r="GC154"/>
  <c r="GD154"/>
  <c r="GE154"/>
  <c r="GF154"/>
  <c r="GG154"/>
  <c r="FT155"/>
  <c r="FU155"/>
  <c r="FV155"/>
  <c r="FW155"/>
  <c r="FX155"/>
  <c r="FY155"/>
  <c r="FZ155"/>
  <c r="GA155"/>
  <c r="GB155"/>
  <c r="GC155"/>
  <c r="GD155"/>
  <c r="GE155"/>
  <c r="GF155"/>
  <c r="GG155"/>
  <c r="FT156"/>
  <c r="FU156"/>
  <c r="FV156"/>
  <c r="FW156"/>
  <c r="FX156"/>
  <c r="FY156"/>
  <c r="FZ156"/>
  <c r="GA156"/>
  <c r="GB156"/>
  <c r="GC156"/>
  <c r="GD156"/>
  <c r="GE156"/>
  <c r="GF156"/>
  <c r="GG156"/>
  <c r="FT157"/>
  <c r="FU157"/>
  <c r="FV157"/>
  <c r="FW157"/>
  <c r="FX157"/>
  <c r="FY157"/>
  <c r="FZ157"/>
  <c r="GA157"/>
  <c r="GB157"/>
  <c r="GC157"/>
  <c r="GD157"/>
  <c r="GE157"/>
  <c r="GF157"/>
  <c r="GG157"/>
  <c r="FT158"/>
  <c r="FU158"/>
  <c r="FV158"/>
  <c r="FW158"/>
  <c r="FX158"/>
  <c r="FY158"/>
  <c r="FZ158"/>
  <c r="GA158"/>
  <c r="GB158"/>
  <c r="GC158"/>
  <c r="GD158"/>
  <c r="GE158"/>
  <c r="GF158"/>
  <c r="GG158"/>
  <c r="FT159"/>
  <c r="FU159"/>
  <c r="FV159"/>
  <c r="FW159"/>
  <c r="FX159"/>
  <c r="FY159"/>
  <c r="FZ159"/>
  <c r="GA159"/>
  <c r="GB159"/>
  <c r="GC159"/>
  <c r="GD159"/>
  <c r="GE159"/>
  <c r="GF159"/>
  <c r="GG159"/>
  <c r="FT160"/>
  <c r="FU160"/>
  <c r="FV160"/>
  <c r="FW160"/>
  <c r="FX160"/>
  <c r="FY160"/>
  <c r="FZ160"/>
  <c r="GA160"/>
  <c r="GB160"/>
  <c r="GC160"/>
  <c r="GD160"/>
  <c r="GE160"/>
  <c r="GF160"/>
  <c r="GG160"/>
  <c r="FT161"/>
  <c r="FU161"/>
  <c r="FV161"/>
  <c r="FW161"/>
  <c r="FX161"/>
  <c r="FY161"/>
  <c r="FZ161"/>
  <c r="GA161"/>
  <c r="GB161"/>
  <c r="GC161"/>
  <c r="GD161"/>
  <c r="GE161"/>
  <c r="GF161"/>
  <c r="GG161"/>
  <c r="FT162"/>
  <c r="FU162"/>
  <c r="FV162"/>
  <c r="FW162"/>
  <c r="FX162"/>
  <c r="FY162"/>
  <c r="FZ162"/>
  <c r="GA162"/>
  <c r="GB162"/>
  <c r="GC162"/>
  <c r="GD162"/>
  <c r="GE162"/>
  <c r="GF162"/>
  <c r="GG162"/>
  <c r="FT163"/>
  <c r="FU163"/>
  <c r="FV163"/>
  <c r="FW163"/>
  <c r="FX163"/>
  <c r="FY163"/>
  <c r="FZ163"/>
  <c r="GA163"/>
  <c r="GB163"/>
  <c r="GC163"/>
  <c r="GD163"/>
  <c r="GE163"/>
  <c r="GF163"/>
  <c r="GG163"/>
  <c r="FT164"/>
  <c r="FU164"/>
  <c r="FV164"/>
  <c r="FW164"/>
  <c r="FX164"/>
  <c r="FY164"/>
  <c r="FZ164"/>
  <c r="GA164"/>
  <c r="GB164"/>
  <c r="GC164"/>
  <c r="GD164"/>
  <c r="GE164"/>
  <c r="GF164"/>
  <c r="GG164"/>
  <c r="FT165"/>
  <c r="FU165"/>
  <c r="FV165"/>
  <c r="FW165"/>
  <c r="FX165"/>
  <c r="FY165"/>
  <c r="FZ165"/>
  <c r="GA165"/>
  <c r="GB165"/>
  <c r="GC165"/>
  <c r="GD165"/>
  <c r="GE165"/>
  <c r="GF165"/>
  <c r="GG165"/>
  <c r="FT166"/>
  <c r="FU166"/>
  <c r="FV166"/>
  <c r="FW166"/>
  <c r="FX166"/>
  <c r="FY166"/>
  <c r="FZ166"/>
  <c r="GA166"/>
  <c r="GB166"/>
  <c r="GC166"/>
  <c r="GD166"/>
  <c r="GE166"/>
  <c r="GF166"/>
  <c r="GG166"/>
  <c r="FT167"/>
  <c r="FU167"/>
  <c r="FV167"/>
  <c r="FW167"/>
  <c r="FX167"/>
  <c r="FY167"/>
  <c r="FZ167"/>
  <c r="GA167"/>
  <c r="GB167"/>
  <c r="GC167"/>
  <c r="GD167"/>
  <c r="GE167"/>
  <c r="GF167"/>
  <c r="GG167"/>
  <c r="FT168"/>
  <c r="FU168"/>
  <c r="FV168"/>
  <c r="FW168"/>
  <c r="FX168"/>
  <c r="FY168"/>
  <c r="FZ168"/>
  <c r="GA168"/>
  <c r="GB168"/>
  <c r="GC168"/>
  <c r="GD168"/>
  <c r="GE168"/>
  <c r="GF168"/>
  <c r="GG168"/>
  <c r="FT169"/>
  <c r="FU169"/>
  <c r="FV169"/>
  <c r="FW169"/>
  <c r="FX169"/>
  <c r="FY169"/>
  <c r="FZ169"/>
  <c r="GA169"/>
  <c r="GB169"/>
  <c r="GC169"/>
  <c r="GD169"/>
  <c r="GE169"/>
  <c r="GF169"/>
  <c r="GG169"/>
  <c r="FT170"/>
  <c r="FU170"/>
  <c r="FV170"/>
  <c r="FW170"/>
  <c r="FX170"/>
  <c r="FY170"/>
  <c r="FZ170"/>
  <c r="GA170"/>
  <c r="GB170"/>
  <c r="GC170"/>
  <c r="GD170"/>
  <c r="GE170"/>
  <c r="GF170"/>
  <c r="GG170"/>
  <c r="FT171"/>
  <c r="FU171"/>
  <c r="FV171"/>
  <c r="FW171"/>
  <c r="FX171"/>
  <c r="FY171"/>
  <c r="FZ171"/>
  <c r="GA171"/>
  <c r="GB171"/>
  <c r="GC171"/>
  <c r="GD171"/>
  <c r="GE171"/>
  <c r="GF171"/>
  <c r="GG171"/>
  <c r="FT172"/>
  <c r="FU172"/>
  <c r="FV172"/>
  <c r="FW172"/>
  <c r="FX172"/>
  <c r="FY172"/>
  <c r="FZ172"/>
  <c r="GA172"/>
  <c r="GB172"/>
  <c r="GC172"/>
  <c r="GD172"/>
  <c r="GE172"/>
  <c r="GF172"/>
  <c r="GG172"/>
  <c r="FT173"/>
  <c r="FU173"/>
  <c r="FV173"/>
  <c r="FW173"/>
  <c r="FX173"/>
  <c r="FY173"/>
  <c r="FZ173"/>
  <c r="GA173"/>
  <c r="GB173"/>
  <c r="GC173"/>
  <c r="GD173"/>
  <c r="GE173"/>
  <c r="GF173"/>
  <c r="GG173"/>
  <c r="FT174"/>
  <c r="FU174"/>
  <c r="FV174"/>
  <c r="FW174"/>
  <c r="FX174"/>
  <c r="FY174"/>
  <c r="FZ174"/>
  <c r="GA174"/>
  <c r="GB174"/>
  <c r="GC174"/>
  <c r="GD174"/>
  <c r="GE174"/>
  <c r="GF174"/>
  <c r="GG174"/>
  <c r="FT175"/>
  <c r="FU175"/>
  <c r="FV175"/>
  <c r="FW175"/>
  <c r="FX175"/>
  <c r="FY175"/>
  <c r="FZ175"/>
  <c r="GA175"/>
  <c r="GB175"/>
  <c r="GC175"/>
  <c r="GD175"/>
  <c r="GE175"/>
  <c r="GF175"/>
  <c r="GG175"/>
  <c r="FT176"/>
  <c r="FU176"/>
  <c r="FV176"/>
  <c r="FW176"/>
  <c r="FX176"/>
  <c r="FY176"/>
  <c r="FZ176"/>
  <c r="GA176"/>
  <c r="GB176"/>
  <c r="GC176"/>
  <c r="GD176"/>
  <c r="GE176"/>
  <c r="GF176"/>
  <c r="GG176"/>
  <c r="FT177"/>
  <c r="FU177"/>
  <c r="FV177"/>
  <c r="FW177"/>
  <c r="FX177"/>
  <c r="FY177"/>
  <c r="FZ177"/>
  <c r="GA177"/>
  <c r="GB177"/>
  <c r="GC177"/>
  <c r="GD177"/>
  <c r="GE177"/>
  <c r="GF177"/>
  <c r="GG177"/>
  <c r="FT178"/>
  <c r="FU178"/>
  <c r="FV178"/>
  <c r="FW178"/>
  <c r="FX178"/>
  <c r="FY178"/>
  <c r="FZ178"/>
  <c r="GA178"/>
  <c r="GB178"/>
  <c r="GC178"/>
  <c r="GD178"/>
  <c r="GE178"/>
  <c r="GF178"/>
  <c r="GG178"/>
  <c r="FT179"/>
  <c r="FU179"/>
  <c r="FV179"/>
  <c r="FW179"/>
  <c r="FX179"/>
  <c r="FY179"/>
  <c r="FZ179"/>
  <c r="GA179"/>
  <c r="GB179"/>
  <c r="GC179"/>
  <c r="GD179"/>
  <c r="GE179"/>
  <c r="GF179"/>
  <c r="GG179"/>
  <c r="FT180"/>
  <c r="FU180"/>
  <c r="FV180"/>
  <c r="FW180"/>
  <c r="FX180"/>
  <c r="FY180"/>
  <c r="FZ180"/>
  <c r="GA180"/>
  <c r="GB180"/>
  <c r="GC180"/>
  <c r="GD180"/>
  <c r="GE180"/>
  <c r="GF180"/>
  <c r="GG180"/>
  <c r="FT181"/>
  <c r="FU181"/>
  <c r="FV181"/>
  <c r="FW181"/>
  <c r="FX181"/>
  <c r="FY181"/>
  <c r="FZ181"/>
  <c r="GA181"/>
  <c r="GB181"/>
  <c r="GC181"/>
  <c r="GD181"/>
  <c r="GE181"/>
  <c r="GF181"/>
  <c r="GG181"/>
  <c r="FT182"/>
  <c r="FU182"/>
  <c r="FV182"/>
  <c r="FW182"/>
  <c r="FX182"/>
  <c r="FY182"/>
  <c r="FZ182"/>
  <c r="GA182"/>
  <c r="GB182"/>
  <c r="GC182"/>
  <c r="GD182"/>
  <c r="GE182"/>
  <c r="GF182"/>
  <c r="GG182"/>
  <c r="FT183"/>
  <c r="FU183"/>
  <c r="FV183"/>
  <c r="FW183"/>
  <c r="FX183"/>
  <c r="FY183"/>
  <c r="FZ183"/>
  <c r="GA183"/>
  <c r="GB183"/>
  <c r="GC183"/>
  <c r="GD183"/>
  <c r="GE183"/>
  <c r="GF183"/>
  <c r="GG183"/>
  <c r="FT184"/>
  <c r="FU184"/>
  <c r="FV184"/>
  <c r="FW184"/>
  <c r="FX184"/>
  <c r="FY184"/>
  <c r="FZ184"/>
  <c r="GA184"/>
  <c r="GB184"/>
  <c r="GC184"/>
  <c r="GD184"/>
  <c r="GE184"/>
  <c r="GF184"/>
  <c r="GG184"/>
  <c r="FT185"/>
  <c r="FU185"/>
  <c r="FV185"/>
  <c r="FW185"/>
  <c r="FX185"/>
  <c r="FY185"/>
  <c r="FZ185"/>
  <c r="GA185"/>
  <c r="GB185"/>
  <c r="GC185"/>
  <c r="GD185"/>
  <c r="GE185"/>
  <c r="GF185"/>
  <c r="GG185"/>
  <c r="FT186"/>
  <c r="FU186"/>
  <c r="FV186"/>
  <c r="FW186"/>
  <c r="FX186"/>
  <c r="FY186"/>
  <c r="FZ186"/>
  <c r="GA186"/>
  <c r="GB186"/>
  <c r="GC186"/>
  <c r="GD186"/>
  <c r="GE186"/>
  <c r="GF186"/>
  <c r="GG186"/>
  <c r="FT187"/>
  <c r="FU187"/>
  <c r="FV187"/>
  <c r="FW187"/>
  <c r="FX187"/>
  <c r="FY187"/>
  <c r="FZ187"/>
  <c r="GA187"/>
  <c r="GB187"/>
  <c r="GC187"/>
  <c r="GD187"/>
  <c r="GE187"/>
  <c r="GF187"/>
  <c r="GG187"/>
  <c r="FT188"/>
  <c r="FU188"/>
  <c r="FV188"/>
  <c r="FW188"/>
  <c r="FX188"/>
  <c r="FY188"/>
  <c r="FZ188"/>
  <c r="GA188"/>
  <c r="GB188"/>
  <c r="GC188"/>
  <c r="GD188"/>
  <c r="GE188"/>
  <c r="GF188"/>
  <c r="GG188"/>
  <c r="FT189"/>
  <c r="FU189"/>
  <c r="FV189"/>
  <c r="FW189"/>
  <c r="FX189"/>
  <c r="FY189"/>
  <c r="FZ189"/>
  <c r="GA189"/>
  <c r="GB189"/>
  <c r="GC189"/>
  <c r="GD189"/>
  <c r="GE189"/>
  <c r="GF189"/>
  <c r="GG189"/>
  <c r="FT190"/>
  <c r="FU190"/>
  <c r="FV190"/>
  <c r="FW190"/>
  <c r="FX190"/>
  <c r="FY190"/>
  <c r="FZ190"/>
  <c r="GA190"/>
  <c r="GB190"/>
  <c r="GC190"/>
  <c r="GD190"/>
  <c r="GE190"/>
  <c r="GF190"/>
  <c r="GG190"/>
  <c r="FT191"/>
  <c r="FU191"/>
  <c r="FV191"/>
  <c r="FW191"/>
  <c r="FX191"/>
  <c r="FY191"/>
  <c r="FZ191"/>
  <c r="GA191"/>
  <c r="GB191"/>
  <c r="GC191"/>
  <c r="GD191"/>
  <c r="GE191"/>
  <c r="GF191"/>
  <c r="GG191"/>
  <c r="FT192"/>
  <c r="FU192"/>
  <c r="FV192"/>
  <c r="FW192"/>
  <c r="FX192"/>
  <c r="FY192"/>
  <c r="FZ192"/>
  <c r="GA192"/>
  <c r="GB192"/>
  <c r="GC192"/>
  <c r="GD192"/>
  <c r="GE192"/>
  <c r="GF192"/>
  <c r="GG192"/>
  <c r="FT193"/>
  <c r="FU193"/>
  <c r="FV193"/>
  <c r="FW193"/>
  <c r="FX193"/>
  <c r="FY193"/>
  <c r="FZ193"/>
  <c r="GA193"/>
  <c r="GB193"/>
  <c r="GC193"/>
  <c r="GD193"/>
  <c r="GE193"/>
  <c r="GF193"/>
  <c r="GG193"/>
  <c r="FT194"/>
  <c r="FU194"/>
  <c r="FV194"/>
  <c r="FW194"/>
  <c r="FX194"/>
  <c r="FY194"/>
  <c r="FZ194"/>
  <c r="GA194"/>
  <c r="GB194"/>
  <c r="GC194"/>
  <c r="GD194"/>
  <c r="GE194"/>
  <c r="GF194"/>
  <c r="GG194"/>
  <c r="FT195"/>
  <c r="FU195"/>
  <c r="FV195"/>
  <c r="FW195"/>
  <c r="FX195"/>
  <c r="FY195"/>
  <c r="FZ195"/>
  <c r="GA195"/>
  <c r="GB195"/>
  <c r="GC195"/>
  <c r="GD195"/>
  <c r="GE195"/>
  <c r="GF195"/>
  <c r="GG195"/>
  <c r="FT196"/>
  <c r="FU196"/>
  <c r="FV196"/>
  <c r="FW196"/>
  <c r="FX196"/>
  <c r="FY196"/>
  <c r="FZ196"/>
  <c r="GA196"/>
  <c r="GB196"/>
  <c r="GC196"/>
  <c r="GD196"/>
  <c r="GE196"/>
  <c r="GF196"/>
  <c r="GG196"/>
  <c r="FT197"/>
  <c r="FU197"/>
  <c r="FV197"/>
  <c r="FW197"/>
  <c r="FX197"/>
  <c r="FY197"/>
  <c r="FZ197"/>
  <c r="GA197"/>
  <c r="GB197"/>
  <c r="GC197"/>
  <c r="GD197"/>
  <c r="GE197"/>
  <c r="GF197"/>
  <c r="GG197"/>
  <c r="FT198"/>
  <c r="FU198"/>
  <c r="FV198"/>
  <c r="FW198"/>
  <c r="FX198"/>
  <c r="FY198"/>
  <c r="FZ198"/>
  <c r="GA198"/>
  <c r="GB198"/>
  <c r="GC198"/>
  <c r="GD198"/>
  <c r="GE198"/>
  <c r="GF198"/>
  <c r="GG198"/>
  <c r="FT199"/>
  <c r="FU199"/>
  <c r="FV199"/>
  <c r="FW199"/>
  <c r="FX199"/>
  <c r="FY199"/>
  <c r="FZ199"/>
  <c r="GA199"/>
  <c r="GB199"/>
  <c r="GC199"/>
  <c r="GD199"/>
  <c r="GE199"/>
  <c r="GF199"/>
  <c r="GG199"/>
  <c r="FT200"/>
  <c r="FU200"/>
  <c r="FV200"/>
  <c r="FW200"/>
  <c r="FX200"/>
  <c r="FY200"/>
  <c r="FZ200"/>
  <c r="GA200"/>
  <c r="GB200"/>
  <c r="GC200"/>
  <c r="GD200"/>
  <c r="GE200"/>
  <c r="GF200"/>
  <c r="GG200"/>
  <c r="FT201"/>
  <c r="FU201"/>
  <c r="FV201"/>
  <c r="FW201"/>
  <c r="FX201"/>
  <c r="FY201"/>
  <c r="FZ201"/>
  <c r="GA201"/>
  <c r="GB201"/>
  <c r="GC201"/>
  <c r="GD201"/>
  <c r="GE201"/>
  <c r="GF201"/>
  <c r="GG201"/>
  <c r="FT202"/>
  <c r="FU202"/>
  <c r="FV202"/>
  <c r="FW202"/>
  <c r="FX202"/>
  <c r="FY202"/>
  <c r="FZ202"/>
  <c r="GA202"/>
  <c r="GB202"/>
  <c r="GC202"/>
  <c r="GD202"/>
  <c r="GE202"/>
  <c r="GF202"/>
  <c r="GG202"/>
  <c r="FT203"/>
  <c r="FU203"/>
  <c r="FV203"/>
  <c r="FW203"/>
  <c r="FX203"/>
  <c r="FY203"/>
  <c r="FZ203"/>
  <c r="GA203"/>
  <c r="GB203"/>
  <c r="GC203"/>
  <c r="GD203"/>
  <c r="GE203"/>
  <c r="GF203"/>
  <c r="GG203"/>
  <c r="FT204"/>
  <c r="FU204"/>
  <c r="FV204"/>
  <c r="FW204"/>
  <c r="FX204"/>
  <c r="FY204"/>
  <c r="FZ204"/>
  <c r="GA204"/>
  <c r="GB204"/>
  <c r="GC204"/>
  <c r="GD204"/>
  <c r="GE204"/>
  <c r="GF204"/>
  <c r="GG204"/>
  <c r="FT205"/>
  <c r="FU205"/>
  <c r="FV205"/>
  <c r="FW205"/>
  <c r="FX205"/>
  <c r="FY205"/>
  <c r="FZ205"/>
  <c r="GA205"/>
  <c r="GB205"/>
  <c r="GC205"/>
  <c r="GD205"/>
  <c r="GE205"/>
  <c r="GF205"/>
  <c r="GG205"/>
  <c r="FT206"/>
  <c r="FU206"/>
  <c r="FV206"/>
  <c r="FW206"/>
  <c r="FX206"/>
  <c r="FY206"/>
  <c r="FZ206"/>
  <c r="GA206"/>
  <c r="GB206"/>
  <c r="GC206"/>
  <c r="GD206"/>
  <c r="GE206"/>
  <c r="GF206"/>
  <c r="GG206"/>
  <c r="FT207"/>
  <c r="FU207"/>
  <c r="FV207"/>
  <c r="FW207"/>
  <c r="FX207"/>
  <c r="FY207"/>
  <c r="FZ207"/>
  <c r="GA207"/>
  <c r="GB207"/>
  <c r="GC207"/>
  <c r="GD207"/>
  <c r="GE207"/>
  <c r="GF207"/>
  <c r="GG207"/>
  <c r="FT208"/>
  <c r="FU208"/>
  <c r="FV208"/>
  <c r="FW208"/>
  <c r="FX208"/>
  <c r="FY208"/>
  <c r="FZ208"/>
  <c r="GA208"/>
  <c r="GB208"/>
  <c r="GC208"/>
  <c r="GD208"/>
  <c r="GE208"/>
  <c r="GF208"/>
  <c r="GG208"/>
  <c r="FT209"/>
  <c r="FU209"/>
  <c r="FV209"/>
  <c r="FW209"/>
  <c r="FX209"/>
  <c r="FY209"/>
  <c r="FZ209"/>
  <c r="GA209"/>
  <c r="GB209"/>
  <c r="GC209"/>
  <c r="GD209"/>
  <c r="GE209"/>
  <c r="GF209"/>
  <c r="GG209"/>
  <c r="FT210"/>
  <c r="FU210"/>
  <c r="FV210"/>
  <c r="FW210"/>
  <c r="FX210"/>
  <c r="FY210"/>
  <c r="FZ210"/>
  <c r="GA210"/>
  <c r="GB210"/>
  <c r="GC210"/>
  <c r="GD210"/>
  <c r="GE210"/>
  <c r="GF210"/>
  <c r="GG210"/>
  <c r="FT211"/>
  <c r="FU211"/>
  <c r="FV211"/>
  <c r="FW211"/>
  <c r="FX211"/>
  <c r="FY211"/>
  <c r="FZ211"/>
  <c r="GA211"/>
  <c r="GB211"/>
  <c r="GC211"/>
  <c r="GD211"/>
  <c r="GE211"/>
  <c r="GF211"/>
  <c r="GG211"/>
  <c r="FT212"/>
  <c r="FU212"/>
  <c r="FV212"/>
  <c r="FW212"/>
  <c r="FX212"/>
  <c r="FY212"/>
  <c r="FZ212"/>
  <c r="GA212"/>
  <c r="GB212"/>
  <c r="GC212"/>
  <c r="GD212"/>
  <c r="GE212"/>
  <c r="GF212"/>
  <c r="GG212"/>
  <c r="FT213"/>
  <c r="FU213"/>
  <c r="FV213"/>
  <c r="FW213"/>
  <c r="FX213"/>
  <c r="FY213"/>
  <c r="FZ213"/>
  <c r="GA213"/>
  <c r="GB213"/>
  <c r="GC213"/>
  <c r="GD213"/>
  <c r="GE213"/>
  <c r="GF213"/>
  <c r="GG213"/>
  <c r="FT214"/>
  <c r="FU214"/>
  <c r="FV214"/>
  <c r="FW214"/>
  <c r="FX214"/>
  <c r="FY214"/>
  <c r="FZ214"/>
  <c r="GA214"/>
  <c r="GB214"/>
  <c r="GC214"/>
  <c r="GD214"/>
  <c r="GE214"/>
  <c r="GF214"/>
  <c r="GG214"/>
  <c r="FT215"/>
  <c r="FU215"/>
  <c r="FV215"/>
  <c r="FW215"/>
  <c r="FX215"/>
  <c r="FY215"/>
  <c r="FZ215"/>
  <c r="GA215"/>
  <c r="GB215"/>
  <c r="GC215"/>
  <c r="GD215"/>
  <c r="GE215"/>
  <c r="GF215"/>
  <c r="GG215"/>
  <c r="FT216"/>
  <c r="FU216"/>
  <c r="FV216"/>
  <c r="FW216"/>
  <c r="FX216"/>
  <c r="FY216"/>
  <c r="FZ216"/>
  <c r="GA216"/>
  <c r="GB216"/>
  <c r="GC216"/>
  <c r="GD216"/>
  <c r="GE216"/>
  <c r="GF216"/>
  <c r="GG216"/>
  <c r="FT217"/>
  <c r="FU217"/>
  <c r="FV217"/>
  <c r="FW217"/>
  <c r="FX217"/>
  <c r="FY217"/>
  <c r="FZ217"/>
  <c r="GA217"/>
  <c r="GB217"/>
  <c r="GC217"/>
  <c r="GD217"/>
  <c r="GE217"/>
  <c r="GF217"/>
  <c r="GG217"/>
  <c r="FT218"/>
  <c r="FU218"/>
  <c r="FV218"/>
  <c r="FW218"/>
  <c r="FX218"/>
  <c r="FY218"/>
  <c r="FZ218"/>
  <c r="GA218"/>
  <c r="GB218"/>
  <c r="GC218"/>
  <c r="GD218"/>
  <c r="GE218"/>
  <c r="GF218"/>
  <c r="GG218"/>
  <c r="FT219"/>
  <c r="FU219"/>
  <c r="FV219"/>
  <c r="FW219"/>
  <c r="FX219"/>
  <c r="FY219"/>
  <c r="FZ219"/>
  <c r="GA219"/>
  <c r="GB219"/>
  <c r="GC219"/>
  <c r="GD219"/>
  <c r="GE219"/>
  <c r="GF219"/>
  <c r="GG219"/>
  <c r="FT220"/>
  <c r="FU220"/>
  <c r="FV220"/>
  <c r="FW220"/>
  <c r="FX220"/>
  <c r="FY220"/>
  <c r="FZ220"/>
  <c r="GA220"/>
  <c r="GB220"/>
  <c r="GC220"/>
  <c r="GD220"/>
  <c r="GE220"/>
  <c r="GF220"/>
  <c r="GG220"/>
  <c r="FT221"/>
  <c r="FU221"/>
  <c r="FV221"/>
  <c r="FW221"/>
  <c r="FX221"/>
  <c r="FY221"/>
  <c r="FZ221"/>
  <c r="GA221"/>
  <c r="GB221"/>
  <c r="GC221"/>
  <c r="GD221"/>
  <c r="GE221"/>
  <c r="GF221"/>
  <c r="GG221"/>
  <c r="FT222"/>
  <c r="FU222"/>
  <c r="FV222"/>
  <c r="FW222"/>
  <c r="FX222"/>
  <c r="FY222"/>
  <c r="FZ222"/>
  <c r="GA222"/>
  <c r="GB222"/>
  <c r="GC222"/>
  <c r="GD222"/>
  <c r="GE222"/>
  <c r="GF222"/>
  <c r="GG222"/>
  <c r="FT223"/>
  <c r="FU223"/>
  <c r="FV223"/>
  <c r="FW223"/>
  <c r="FX223"/>
  <c r="FY223"/>
  <c r="FZ223"/>
  <c r="GA223"/>
  <c r="GB223"/>
  <c r="GC223"/>
  <c r="GD223"/>
  <c r="GE223"/>
  <c r="GF223"/>
  <c r="GG223"/>
  <c r="FT224"/>
  <c r="FU224"/>
  <c r="FV224"/>
  <c r="FW224"/>
  <c r="FX224"/>
  <c r="FY224"/>
  <c r="FZ224"/>
  <c r="GA224"/>
  <c r="GB224"/>
  <c r="GC224"/>
  <c r="GD224"/>
  <c r="GE224"/>
  <c r="GF224"/>
  <c r="GG224"/>
  <c r="FT225"/>
  <c r="FU225"/>
  <c r="FV225"/>
  <c r="FW225"/>
  <c r="FX225"/>
  <c r="FY225"/>
  <c r="FZ225"/>
  <c r="GA225"/>
  <c r="GB225"/>
  <c r="GC225"/>
  <c r="GD225"/>
  <c r="GE225"/>
  <c r="GF225"/>
  <c r="GG225"/>
  <c r="FT226"/>
  <c r="FU226"/>
  <c r="FV226"/>
  <c r="FW226"/>
  <c r="FX226"/>
  <c r="FY226"/>
  <c r="FZ226"/>
  <c r="GA226"/>
  <c r="GB226"/>
  <c r="GC226"/>
  <c r="GD226"/>
  <c r="GE226"/>
  <c r="GF226"/>
  <c r="GG226"/>
  <c r="FT227"/>
  <c r="FU227"/>
  <c r="FV227"/>
  <c r="FW227"/>
  <c r="FX227"/>
  <c r="FY227"/>
  <c r="FZ227"/>
  <c r="GA227"/>
  <c r="GB227"/>
  <c r="GC227"/>
  <c r="GD227"/>
  <c r="GE227"/>
  <c r="GF227"/>
  <c r="GG227"/>
  <c r="FT228"/>
  <c r="FU228"/>
  <c r="FV228"/>
  <c r="FW228"/>
  <c r="FX228"/>
  <c r="FY228"/>
  <c r="FZ228"/>
  <c r="GA228"/>
  <c r="GB228"/>
  <c r="GC228"/>
  <c r="GD228"/>
  <c r="GE228"/>
  <c r="GF228"/>
  <c r="GG228"/>
  <c r="FT229"/>
  <c r="FU229"/>
  <c r="FV229"/>
  <c r="FW229"/>
  <c r="FX229"/>
  <c r="FY229"/>
  <c r="FZ229"/>
  <c r="GA229"/>
  <c r="GB229"/>
  <c r="GC229"/>
  <c r="GD229"/>
  <c r="GE229"/>
  <c r="GF229"/>
  <c r="GG229"/>
  <c r="FT230"/>
  <c r="FU230"/>
  <c r="FV230"/>
  <c r="FW230"/>
  <c r="FX230"/>
  <c r="FY230"/>
  <c r="FZ230"/>
  <c r="GA230"/>
  <c r="GB230"/>
  <c r="GC230"/>
  <c r="GD230"/>
  <c r="GE230"/>
  <c r="GF230"/>
  <c r="GG230"/>
  <c r="FT231"/>
  <c r="FU231"/>
  <c r="FV231"/>
  <c r="FW231"/>
  <c r="FX231"/>
  <c r="FY231"/>
  <c r="FZ231"/>
  <c r="GA231"/>
  <c r="GB231"/>
  <c r="GC231"/>
  <c r="GD231"/>
  <c r="GE231"/>
  <c r="GF231"/>
  <c r="GG231"/>
  <c r="FT232"/>
  <c r="FU232"/>
  <c r="FV232"/>
  <c r="FW232"/>
  <c r="FX232"/>
  <c r="FY232"/>
  <c r="FZ232"/>
  <c r="GA232"/>
  <c r="GB232"/>
  <c r="GC232"/>
  <c r="GD232"/>
  <c r="GE232"/>
  <c r="GF232"/>
  <c r="GG232"/>
  <c r="FT233"/>
  <c r="FU233"/>
  <c r="FV233"/>
  <c r="FW233"/>
  <c r="FX233"/>
  <c r="FY233"/>
  <c r="FZ233"/>
  <c r="GA233"/>
  <c r="GB233"/>
  <c r="GC233"/>
  <c r="GD233"/>
  <c r="GE233"/>
  <c r="GF233"/>
  <c r="GG233"/>
  <c r="FT234"/>
  <c r="FU234"/>
  <c r="FV234"/>
  <c r="FW234"/>
  <c r="FX234"/>
  <c r="FY234"/>
  <c r="FZ234"/>
  <c r="GA234"/>
  <c r="GB234"/>
  <c r="GC234"/>
  <c r="GD234"/>
  <c r="GE234"/>
  <c r="GF234"/>
  <c r="GG234"/>
  <c r="FT235"/>
  <c r="FU235"/>
  <c r="FV235"/>
  <c r="FW235"/>
  <c r="FX235"/>
  <c r="FY235"/>
  <c r="FZ235"/>
  <c r="GA235"/>
  <c r="GB235"/>
  <c r="GC235"/>
  <c r="GD235"/>
  <c r="GE235"/>
  <c r="GF235"/>
  <c r="GG235"/>
  <c r="FT236"/>
  <c r="FU236"/>
  <c r="FV236"/>
  <c r="FW236"/>
  <c r="FX236"/>
  <c r="FY236"/>
  <c r="FZ236"/>
  <c r="GA236"/>
  <c r="GB236"/>
  <c r="GC236"/>
  <c r="GD236"/>
  <c r="GE236"/>
  <c r="GF236"/>
  <c r="GG236"/>
  <c r="FT237"/>
  <c r="FU237"/>
  <c r="FV237"/>
  <c r="FW237"/>
  <c r="FX237"/>
  <c r="FY237"/>
  <c r="FZ237"/>
  <c r="GA237"/>
  <c r="GB237"/>
  <c r="GC237"/>
  <c r="GD237"/>
  <c r="GE237"/>
  <c r="GF237"/>
  <c r="GG237"/>
  <c r="FT238"/>
  <c r="FU238"/>
  <c r="FV238"/>
  <c r="FW238"/>
  <c r="FX238"/>
  <c r="FY238"/>
  <c r="FZ238"/>
  <c r="GA238"/>
  <c r="GB238"/>
  <c r="GC238"/>
  <c r="GD238"/>
  <c r="GE238"/>
  <c r="GF238"/>
  <c r="GG238"/>
  <c r="FT239"/>
  <c r="FU239"/>
  <c r="FV239"/>
  <c r="FW239"/>
  <c r="FX239"/>
  <c r="FY239"/>
  <c r="FZ239"/>
  <c r="GA239"/>
  <c r="GB239"/>
  <c r="GC239"/>
  <c r="GD239"/>
  <c r="GE239"/>
  <c r="GF239"/>
  <c r="GG239"/>
  <c r="FT240"/>
  <c r="FU240"/>
  <c r="FV240"/>
  <c r="FW240"/>
  <c r="FX240"/>
  <c r="FY240"/>
  <c r="FZ240"/>
  <c r="GA240"/>
  <c r="GB240"/>
  <c r="GC240"/>
  <c r="GD240"/>
  <c r="GE240"/>
  <c r="GF240"/>
  <c r="GG240"/>
  <c r="FT241"/>
  <c r="FU241"/>
  <c r="FV241"/>
  <c r="FW241"/>
  <c r="FX241"/>
  <c r="FY241"/>
  <c r="FZ241"/>
  <c r="GA241"/>
  <c r="GB241"/>
  <c r="GC241"/>
  <c r="GD241"/>
  <c r="GE241"/>
  <c r="GF241"/>
  <c r="GG241"/>
  <c r="FT242"/>
  <c r="FU242"/>
  <c r="FV242"/>
  <c r="FW242"/>
  <c r="FX242"/>
  <c r="FY242"/>
  <c r="FZ242"/>
  <c r="GA242"/>
  <c r="GB242"/>
  <c r="GC242"/>
  <c r="GD242"/>
  <c r="GE242"/>
  <c r="GF242"/>
  <c r="GG242"/>
  <c r="FT243"/>
  <c r="FU243"/>
  <c r="FV243"/>
  <c r="FW243"/>
  <c r="FX243"/>
  <c r="FY243"/>
  <c r="FZ243"/>
  <c r="GA243"/>
  <c r="GB243"/>
  <c r="GC243"/>
  <c r="GD243"/>
  <c r="GE243"/>
  <c r="GF243"/>
  <c r="GG243"/>
  <c r="FT244"/>
  <c r="FU244"/>
  <c r="FV244"/>
  <c r="FW244"/>
  <c r="FX244"/>
  <c r="FY244"/>
  <c r="FZ244"/>
  <c r="GA244"/>
  <c r="GB244"/>
  <c r="GC244"/>
  <c r="GD244"/>
  <c r="GE244"/>
  <c r="GF244"/>
  <c r="GG244"/>
  <c r="FT245"/>
  <c r="FU245"/>
  <c r="FV245"/>
  <c r="FW245"/>
  <c r="FX245"/>
  <c r="FY245"/>
  <c r="FZ245"/>
  <c r="GA245"/>
  <c r="GB245"/>
  <c r="GC245"/>
  <c r="GD245"/>
  <c r="GE245"/>
  <c r="GF245"/>
  <c r="GG245"/>
  <c r="FT246"/>
  <c r="FU246"/>
  <c r="FV246"/>
  <c r="FW246"/>
  <c r="FX246"/>
  <c r="FY246"/>
  <c r="FZ246"/>
  <c r="GA246"/>
  <c r="GB246"/>
  <c r="GC246"/>
  <c r="GD246"/>
  <c r="GE246"/>
  <c r="GF246"/>
  <c r="GG246"/>
  <c r="FT247"/>
  <c r="FU247"/>
  <c r="FV247"/>
  <c r="FW247"/>
  <c r="FX247"/>
  <c r="FY247"/>
  <c r="FZ247"/>
  <c r="GA247"/>
  <c r="GB247"/>
  <c r="GC247"/>
  <c r="GD247"/>
  <c r="GE247"/>
  <c r="GF247"/>
  <c r="GG247"/>
  <c r="FT248"/>
  <c r="FU248"/>
  <c r="FV248"/>
  <c r="FW248"/>
  <c r="FX248"/>
  <c r="FY248"/>
  <c r="FZ248"/>
  <c r="GA248"/>
  <c r="GB248"/>
  <c r="GC248"/>
  <c r="GD248"/>
  <c r="GE248"/>
  <c r="GF248"/>
  <c r="GG248"/>
  <c r="FT249"/>
  <c r="FU249"/>
  <c r="FV249"/>
  <c r="FW249"/>
  <c r="FX249"/>
  <c r="FY249"/>
  <c r="FZ249"/>
  <c r="GA249"/>
  <c r="GB249"/>
  <c r="GC249"/>
  <c r="GD249"/>
  <c r="GE249"/>
  <c r="GF249"/>
  <c r="GG249"/>
  <c r="FT250"/>
  <c r="FU250"/>
  <c r="FV250"/>
  <c r="FW250"/>
  <c r="FX250"/>
  <c r="FY250"/>
  <c r="FZ250"/>
  <c r="GA250"/>
  <c r="GB250"/>
  <c r="GC250"/>
  <c r="GD250"/>
  <c r="GE250"/>
  <c r="GF250"/>
  <c r="GG250"/>
  <c r="FT251"/>
  <c r="FU251"/>
  <c r="FV251"/>
  <c r="FW251"/>
  <c r="FX251"/>
  <c r="FY251"/>
  <c r="FZ251"/>
  <c r="GA251"/>
  <c r="GB251"/>
  <c r="GC251"/>
  <c r="GD251"/>
  <c r="GE251"/>
  <c r="GF251"/>
  <c r="GG251"/>
  <c r="FT252"/>
  <c r="FU252"/>
  <c r="FV252"/>
  <c r="FW252"/>
  <c r="FX252"/>
  <c r="FY252"/>
  <c r="FZ252"/>
  <c r="GA252"/>
  <c r="GB252"/>
  <c r="GC252"/>
  <c r="GD252"/>
  <c r="GE252"/>
  <c r="GF252"/>
  <c r="GG252"/>
  <c r="FT253"/>
  <c r="FU253"/>
  <c r="FV253"/>
  <c r="FW253"/>
  <c r="FX253"/>
  <c r="FY253"/>
  <c r="FZ253"/>
  <c r="GA253"/>
  <c r="GB253"/>
  <c r="GC253"/>
  <c r="GD253"/>
  <c r="GE253"/>
  <c r="GF253"/>
  <c r="GG253"/>
  <c r="FT254"/>
  <c r="FU254"/>
  <c r="FV254"/>
  <c r="FW254"/>
  <c r="FX254"/>
  <c r="FY254"/>
  <c r="FZ254"/>
  <c r="GA254"/>
  <c r="GB254"/>
  <c r="GC254"/>
  <c r="GD254"/>
  <c r="GE254"/>
  <c r="GF254"/>
  <c r="GG254"/>
  <c r="FT255"/>
  <c r="FU255"/>
  <c r="FV255"/>
  <c r="FW255"/>
  <c r="FX255"/>
  <c r="FY255"/>
  <c r="FZ255"/>
  <c r="GA255"/>
  <c r="GB255"/>
  <c r="GC255"/>
  <c r="GD255"/>
  <c r="GE255"/>
  <c r="GF255"/>
  <c r="GG255"/>
  <c r="FT256"/>
  <c r="FU256"/>
  <c r="FV256"/>
  <c r="FW256"/>
  <c r="FX256"/>
  <c r="FY256"/>
  <c r="FZ256"/>
  <c r="GA256"/>
  <c r="GB256"/>
  <c r="GC256"/>
  <c r="GD256"/>
  <c r="GE256"/>
  <c r="GF256"/>
  <c r="GG256"/>
  <c r="FT257"/>
  <c r="FU257"/>
  <c r="FV257"/>
  <c r="FW257"/>
  <c r="FX257"/>
  <c r="FY257"/>
  <c r="FZ257"/>
  <c r="GA257"/>
  <c r="GB257"/>
  <c r="GC257"/>
  <c r="GD257"/>
  <c r="GE257"/>
  <c r="GF257"/>
  <c r="GG257"/>
  <c r="FT258"/>
  <c r="FU258"/>
  <c r="FV258"/>
  <c r="FW258"/>
  <c r="FX258"/>
  <c r="FY258"/>
  <c r="FZ258"/>
  <c r="GA258"/>
  <c r="GB258"/>
  <c r="GC258"/>
  <c r="GD258"/>
  <c r="GE258"/>
  <c r="GF258"/>
  <c r="GG258"/>
  <c r="FT259"/>
  <c r="FU259"/>
  <c r="FV259"/>
  <c r="FW259"/>
  <c r="FX259"/>
  <c r="FY259"/>
  <c r="FZ259"/>
  <c r="GA259"/>
  <c r="GB259"/>
  <c r="GC259"/>
  <c r="GD259"/>
  <c r="GE259"/>
  <c r="GF259"/>
  <c r="GG259"/>
  <c r="FT260"/>
  <c r="FU260"/>
  <c r="FV260"/>
  <c r="FW260"/>
  <c r="FX260"/>
  <c r="FY260"/>
  <c r="FZ260"/>
  <c r="GA260"/>
  <c r="GB260"/>
  <c r="GC260"/>
  <c r="GD260"/>
  <c r="GE260"/>
  <c r="GF260"/>
  <c r="GG260"/>
  <c r="FT261"/>
  <c r="FU261"/>
  <c r="FV261"/>
  <c r="FW261"/>
  <c r="FX261"/>
  <c r="FY261"/>
  <c r="FZ261"/>
  <c r="GA261"/>
  <c r="GB261"/>
  <c r="GC261"/>
  <c r="GD261"/>
  <c r="GE261"/>
  <c r="GF261"/>
  <c r="GG261"/>
  <c r="FT262"/>
  <c r="FU262"/>
  <c r="FV262"/>
  <c r="FW262"/>
  <c r="FX262"/>
  <c r="FY262"/>
  <c r="FZ262"/>
  <c r="GA262"/>
  <c r="GB262"/>
  <c r="GC262"/>
  <c r="GD262"/>
  <c r="GE262"/>
  <c r="GF262"/>
  <c r="GG262"/>
  <c r="FT263"/>
  <c r="FU263"/>
  <c r="FV263"/>
  <c r="FW263"/>
  <c r="FX263"/>
  <c r="FY263"/>
  <c r="FZ263"/>
  <c r="GA263"/>
  <c r="GB263"/>
  <c r="GC263"/>
  <c r="GD263"/>
  <c r="GE263"/>
  <c r="GF263"/>
  <c r="GG263"/>
  <c r="FT264"/>
  <c r="FU264"/>
  <c r="FV264"/>
  <c r="FW264"/>
  <c r="FX264"/>
  <c r="FY264"/>
  <c r="FZ264"/>
  <c r="GA264"/>
  <c r="GB264"/>
  <c r="GC264"/>
  <c r="GD264"/>
  <c r="GE264"/>
  <c r="GF264"/>
  <c r="GG264"/>
  <c r="FT265"/>
  <c r="FU265"/>
  <c r="FV265"/>
  <c r="FW265"/>
  <c r="FX265"/>
  <c r="FY265"/>
  <c r="FZ265"/>
  <c r="GA265"/>
  <c r="GB265"/>
  <c r="GC265"/>
  <c r="GD265"/>
  <c r="GE265"/>
  <c r="GF265"/>
  <c r="GG265"/>
  <c r="FT266"/>
  <c r="FU266"/>
  <c r="FV266"/>
  <c r="FW266"/>
  <c r="FX266"/>
  <c r="FY266"/>
  <c r="FZ266"/>
  <c r="GA266"/>
  <c r="GB266"/>
  <c r="GC266"/>
  <c r="GD266"/>
  <c r="GE266"/>
  <c r="GF266"/>
  <c r="GG266"/>
  <c r="FT267"/>
  <c r="FU267"/>
  <c r="FV267"/>
  <c r="FW267"/>
  <c r="FX267"/>
  <c r="FY267"/>
  <c r="FZ267"/>
  <c r="GA267"/>
  <c r="GB267"/>
  <c r="GC267"/>
  <c r="GD267"/>
  <c r="GE267"/>
  <c r="GF267"/>
  <c r="GG267"/>
  <c r="FT268"/>
  <c r="FU268"/>
  <c r="FV268"/>
  <c r="FW268"/>
  <c r="FX268"/>
  <c r="FY268"/>
  <c r="FZ268"/>
  <c r="GA268"/>
  <c r="GB268"/>
  <c r="GC268"/>
  <c r="GD268"/>
  <c r="GE268"/>
  <c r="GF268"/>
  <c r="GG268"/>
  <c r="FT269"/>
  <c r="FU269"/>
  <c r="FV269"/>
  <c r="FW269"/>
  <c r="FX269"/>
  <c r="FY269"/>
  <c r="FZ269"/>
  <c r="GA269"/>
  <c r="GB269"/>
  <c r="GC269"/>
  <c r="GD269"/>
  <c r="GE269"/>
  <c r="GF269"/>
  <c r="GG269"/>
  <c r="FT270"/>
  <c r="FU270"/>
  <c r="FV270"/>
  <c r="FW270"/>
  <c r="FX270"/>
  <c r="FY270"/>
  <c r="FZ270"/>
  <c r="GA270"/>
  <c r="GB270"/>
  <c r="GC270"/>
  <c r="GD270"/>
  <c r="GE270"/>
  <c r="GF270"/>
  <c r="GG270"/>
  <c r="FT271"/>
  <c r="FU271"/>
  <c r="FV271"/>
  <c r="FW271"/>
  <c r="FX271"/>
  <c r="FY271"/>
  <c r="FZ271"/>
  <c r="GA271"/>
  <c r="GB271"/>
  <c r="GC271"/>
  <c r="GD271"/>
  <c r="GE271"/>
  <c r="GF271"/>
  <c r="GG271"/>
  <c r="FT272"/>
  <c r="FU272"/>
  <c r="FV272"/>
  <c r="FW272"/>
  <c r="FX272"/>
  <c r="FY272"/>
  <c r="FZ272"/>
  <c r="GA272"/>
  <c r="GB272"/>
  <c r="GC272"/>
  <c r="GD272"/>
  <c r="GE272"/>
  <c r="GF272"/>
  <c r="GG272"/>
  <c r="FT273"/>
  <c r="FU273"/>
  <c r="FV273"/>
  <c r="FW273"/>
  <c r="FX273"/>
  <c r="FY273"/>
  <c r="FZ273"/>
  <c r="GA273"/>
  <c r="GB273"/>
  <c r="GC273"/>
  <c r="GD273"/>
  <c r="GE273"/>
  <c r="GF273"/>
  <c r="GG273"/>
  <c r="FT274"/>
  <c r="FU274"/>
  <c r="FV274"/>
  <c r="FW274"/>
  <c r="FX274"/>
  <c r="FY274"/>
  <c r="FZ274"/>
  <c r="GA274"/>
  <c r="GB274"/>
  <c r="GC274"/>
  <c r="GD274"/>
  <c r="GE274"/>
  <c r="GF274"/>
  <c r="GG274"/>
  <c r="FT275"/>
  <c r="FU275"/>
  <c r="FV275"/>
  <c r="FW275"/>
  <c r="FX275"/>
  <c r="FY275"/>
  <c r="FZ275"/>
  <c r="GA275"/>
  <c r="GB275"/>
  <c r="GC275"/>
  <c r="GD275"/>
  <c r="GE275"/>
  <c r="GF275"/>
  <c r="GG275"/>
  <c r="FT276"/>
  <c r="FU276"/>
  <c r="FV276"/>
  <c r="FW276"/>
  <c r="FX276"/>
  <c r="FY276"/>
  <c r="FZ276"/>
  <c r="GA276"/>
  <c r="GB276"/>
  <c r="GC276"/>
  <c r="GD276"/>
  <c r="GE276"/>
  <c r="GF276"/>
  <c r="GG276"/>
  <c r="FT277"/>
  <c r="FU277"/>
  <c r="FV277"/>
  <c r="FW277"/>
  <c r="FX277"/>
  <c r="FY277"/>
  <c r="FZ277"/>
  <c r="GA277"/>
  <c r="GB277"/>
  <c r="GC277"/>
  <c r="GD277"/>
  <c r="GE277"/>
  <c r="GF277"/>
  <c r="GG277"/>
  <c r="FT278"/>
  <c r="FU278"/>
  <c r="FV278"/>
  <c r="FW278"/>
  <c r="FX278"/>
  <c r="FY278"/>
  <c r="FZ278"/>
  <c r="GA278"/>
  <c r="GB278"/>
  <c r="GC278"/>
  <c r="GD278"/>
  <c r="GE278"/>
  <c r="GF278"/>
  <c r="GG278"/>
  <c r="FT279"/>
  <c r="FU279"/>
  <c r="FV279"/>
  <c r="FW279"/>
  <c r="FX279"/>
  <c r="FY279"/>
  <c r="FZ279"/>
  <c r="GA279"/>
  <c r="GB279"/>
  <c r="GC279"/>
  <c r="GD279"/>
  <c r="GE279"/>
  <c r="GF279"/>
  <c r="GG279"/>
  <c r="FT280"/>
  <c r="FU280"/>
  <c r="FV280"/>
  <c r="FW280"/>
  <c r="FX280"/>
  <c r="FY280"/>
  <c r="FZ280"/>
  <c r="GA280"/>
  <c r="GB280"/>
  <c r="GC280"/>
  <c r="GD280"/>
  <c r="GE280"/>
  <c r="GF280"/>
  <c r="GG280"/>
  <c r="FT281"/>
  <c r="FU281"/>
  <c r="FV281"/>
  <c r="FW281"/>
  <c r="FX281"/>
  <c r="FY281"/>
  <c r="FZ281"/>
  <c r="GA281"/>
  <c r="GB281"/>
  <c r="GC281"/>
  <c r="GD281"/>
  <c r="GE281"/>
  <c r="GF281"/>
  <c r="GG281"/>
  <c r="FT282"/>
  <c r="FU282"/>
  <c r="FV282"/>
  <c r="FW282"/>
  <c r="FX282"/>
  <c r="FY282"/>
  <c r="FZ282"/>
  <c r="GA282"/>
  <c r="GB282"/>
  <c r="GC282"/>
  <c r="GD282"/>
  <c r="GE282"/>
  <c r="GF282"/>
  <c r="GG282"/>
  <c r="FT283"/>
  <c r="FU283"/>
  <c r="FV283"/>
  <c r="FW283"/>
  <c r="FX283"/>
  <c r="FY283"/>
  <c r="FZ283"/>
  <c r="GA283"/>
  <c r="GB283"/>
  <c r="GC283"/>
  <c r="GD283"/>
  <c r="GE283"/>
  <c r="GF283"/>
  <c r="GG283"/>
  <c r="FT284"/>
  <c r="FU284"/>
  <c r="FV284"/>
  <c r="FW284"/>
  <c r="FX284"/>
  <c r="FY284"/>
  <c r="FZ284"/>
  <c r="GA284"/>
  <c r="GB284"/>
  <c r="GC284"/>
  <c r="GD284"/>
  <c r="GE284"/>
  <c r="GF284"/>
  <c r="GG284"/>
  <c r="FT285"/>
  <c r="FU285"/>
  <c r="FV285"/>
  <c r="FW285"/>
  <c r="FX285"/>
  <c r="FY285"/>
  <c r="FZ285"/>
  <c r="GA285"/>
  <c r="GB285"/>
  <c r="GC285"/>
  <c r="GD285"/>
  <c r="GE285"/>
  <c r="GF285"/>
  <c r="GG285"/>
  <c r="FT286"/>
  <c r="FU286"/>
  <c r="FV286"/>
  <c r="FW286"/>
  <c r="FX286"/>
  <c r="FY286"/>
  <c r="FZ286"/>
  <c r="GA286"/>
  <c r="GB286"/>
  <c r="GC286"/>
  <c r="GD286"/>
  <c r="GE286"/>
  <c r="GF286"/>
  <c r="GG286"/>
  <c r="FT287"/>
  <c r="FU287"/>
  <c r="FV287"/>
  <c r="FW287"/>
  <c r="FX287"/>
  <c r="FY287"/>
  <c r="FZ287"/>
  <c r="GA287"/>
  <c r="GB287"/>
  <c r="GC287"/>
  <c r="GD287"/>
  <c r="GE287"/>
  <c r="GF287"/>
  <c r="GG287"/>
  <c r="FT288"/>
  <c r="FU288"/>
  <c r="FV288"/>
  <c r="FW288"/>
  <c r="FX288"/>
  <c r="FY288"/>
  <c r="FZ288"/>
  <c r="GA288"/>
  <c r="GB288"/>
  <c r="GC288"/>
  <c r="GD288"/>
  <c r="GE288"/>
  <c r="GF288"/>
  <c r="GG288"/>
  <c r="FT289"/>
  <c r="FU289"/>
  <c r="FV289"/>
  <c r="FW289"/>
  <c r="FX289"/>
  <c r="FY289"/>
  <c r="FZ289"/>
  <c r="GA289"/>
  <c r="GB289"/>
  <c r="GC289"/>
  <c r="GD289"/>
  <c r="GE289"/>
  <c r="GF289"/>
  <c r="GG289"/>
  <c r="FT290"/>
  <c r="FU290"/>
  <c r="FV290"/>
  <c r="FW290"/>
  <c r="FX290"/>
  <c r="FY290"/>
  <c r="FZ290"/>
  <c r="GA290"/>
  <c r="GB290"/>
  <c r="GC290"/>
  <c r="GD290"/>
  <c r="GE290"/>
  <c r="GF290"/>
  <c r="GG290"/>
  <c r="FT291"/>
  <c r="FU291"/>
  <c r="FV291"/>
  <c r="FW291"/>
  <c r="FX291"/>
  <c r="FY291"/>
  <c r="FZ291"/>
  <c r="GA291"/>
  <c r="GB291"/>
  <c r="GC291"/>
  <c r="GD291"/>
  <c r="GE291"/>
  <c r="GF291"/>
  <c r="GG291"/>
  <c r="FT292"/>
  <c r="FU292"/>
  <c r="FV292"/>
  <c r="FW292"/>
  <c r="FX292"/>
  <c r="FY292"/>
  <c r="FZ292"/>
  <c r="GA292"/>
  <c r="GB292"/>
  <c r="GC292"/>
  <c r="GD292"/>
  <c r="GE292"/>
  <c r="GF292"/>
  <c r="GG292"/>
  <c r="FT293"/>
  <c r="FU293"/>
  <c r="FV293"/>
  <c r="FW293"/>
  <c r="FX293"/>
  <c r="FY293"/>
  <c r="FZ293"/>
  <c r="GA293"/>
  <c r="GB293"/>
  <c r="GC293"/>
  <c r="GD293"/>
  <c r="GE293"/>
  <c r="GF293"/>
  <c r="GG293"/>
  <c r="FT294"/>
  <c r="FU294"/>
  <c r="FV294"/>
  <c r="FW294"/>
  <c r="FX294"/>
  <c r="FY294"/>
  <c r="FZ294"/>
  <c r="GA294"/>
  <c r="GB294"/>
  <c r="GC294"/>
  <c r="GD294"/>
  <c r="GE294"/>
  <c r="GF294"/>
  <c r="GG294"/>
  <c r="FT295"/>
  <c r="FU295"/>
  <c r="FV295"/>
  <c r="FW295"/>
  <c r="FX295"/>
  <c r="FY295"/>
  <c r="FZ295"/>
  <c r="GA295"/>
  <c r="GB295"/>
  <c r="GC295"/>
  <c r="GD295"/>
  <c r="GE295"/>
  <c r="GF295"/>
  <c r="GG295"/>
  <c r="FT296"/>
  <c r="FU296"/>
  <c r="FV296"/>
  <c r="FW296"/>
  <c r="FX296"/>
  <c r="FY296"/>
  <c r="FZ296"/>
  <c r="GA296"/>
  <c r="GB296"/>
  <c r="GC296"/>
  <c r="GD296"/>
  <c r="GE296"/>
  <c r="GF296"/>
  <c r="GG296"/>
  <c r="FT297"/>
  <c r="FU297"/>
  <c r="FV297"/>
  <c r="FW297"/>
  <c r="FX297"/>
  <c r="FY297"/>
  <c r="FZ297"/>
  <c r="GA297"/>
  <c r="GB297"/>
  <c r="GC297"/>
  <c r="GD297"/>
  <c r="GE297"/>
  <c r="GF297"/>
  <c r="GG297"/>
  <c r="FT298"/>
  <c r="FU298"/>
  <c r="FV298"/>
  <c r="FW298"/>
  <c r="FX298"/>
  <c r="FY298"/>
  <c r="FZ298"/>
  <c r="GA298"/>
  <c r="GB298"/>
  <c r="GC298"/>
  <c r="GD298"/>
  <c r="GE298"/>
  <c r="GF298"/>
  <c r="GG298"/>
  <c r="FT299"/>
  <c r="FU299"/>
  <c r="FV299"/>
  <c r="FW299"/>
  <c r="FX299"/>
  <c r="FY299"/>
  <c r="FZ299"/>
  <c r="GA299"/>
  <c r="GB299"/>
  <c r="GC299"/>
  <c r="GD299"/>
  <c r="GE299"/>
  <c r="GF299"/>
  <c r="GG299"/>
  <c r="FT300"/>
  <c r="FU300"/>
  <c r="FV300"/>
  <c r="FW300"/>
  <c r="FX300"/>
  <c r="FY300"/>
  <c r="FZ300"/>
  <c r="GA300"/>
  <c r="GB300"/>
  <c r="GC300"/>
  <c r="GD300"/>
  <c r="GE300"/>
  <c r="GF300"/>
  <c r="GG300"/>
  <c r="FT301"/>
  <c r="FU301"/>
  <c r="FV301"/>
  <c r="FW301"/>
  <c r="FX301"/>
  <c r="FY301"/>
  <c r="FZ301"/>
  <c r="GA301"/>
  <c r="GB301"/>
  <c r="GC301"/>
  <c r="GD301"/>
  <c r="GE301"/>
  <c r="GF301"/>
  <c r="GG301"/>
  <c r="FT302"/>
  <c r="FU302"/>
  <c r="FV302"/>
  <c r="FW302"/>
  <c r="FX302"/>
  <c r="FY302"/>
  <c r="FZ302"/>
  <c r="GA302"/>
  <c r="GB302"/>
  <c r="GC302"/>
  <c r="GD302"/>
  <c r="GE302"/>
  <c r="GF302"/>
  <c r="GG302"/>
  <c r="FT303"/>
  <c r="FU303"/>
  <c r="FV303"/>
  <c r="FW303"/>
  <c r="FX303"/>
  <c r="FY303"/>
  <c r="FZ303"/>
  <c r="GA303"/>
  <c r="GB303"/>
  <c r="GC303"/>
  <c r="GD303"/>
  <c r="GE303"/>
  <c r="GF303"/>
  <c r="GG303"/>
  <c r="FT304"/>
  <c r="FU304"/>
  <c r="FV304"/>
  <c r="FW304"/>
  <c r="FX304"/>
  <c r="FY304"/>
  <c r="FZ304"/>
  <c r="GA304"/>
  <c r="GB304"/>
  <c r="GC304"/>
  <c r="GD304"/>
  <c r="GE304"/>
  <c r="GF304"/>
  <c r="GG304"/>
  <c r="FT305"/>
  <c r="FU305"/>
  <c r="FV305"/>
  <c r="FW305"/>
  <c r="FX305"/>
  <c r="FY305"/>
  <c r="FZ305"/>
  <c r="GA305"/>
  <c r="GB305"/>
  <c r="GC305"/>
  <c r="GD305"/>
  <c r="GE305"/>
  <c r="GF305"/>
  <c r="GG305"/>
  <c r="FT306"/>
  <c r="FU306"/>
  <c r="FV306"/>
  <c r="FW306"/>
  <c r="FX306"/>
  <c r="FY306"/>
  <c r="FZ306"/>
  <c r="GA306"/>
  <c r="GB306"/>
  <c r="GC306"/>
  <c r="GD306"/>
  <c r="GE306"/>
  <c r="GF306"/>
  <c r="GG306"/>
  <c r="FT307"/>
  <c r="FU307"/>
  <c r="FV307"/>
  <c r="FW307"/>
  <c r="FX307"/>
  <c r="FY307"/>
  <c r="FZ307"/>
  <c r="GA307"/>
  <c r="GB307"/>
  <c r="GC307"/>
  <c r="GD307"/>
  <c r="GE307"/>
  <c r="GF307"/>
  <c r="GG307"/>
  <c r="FT308"/>
  <c r="FU308"/>
  <c r="FV308"/>
  <c r="FW308"/>
  <c r="FX308"/>
  <c r="FY308"/>
  <c r="FZ308"/>
  <c r="GA308"/>
  <c r="GB308"/>
  <c r="GC308"/>
  <c r="GD308"/>
  <c r="GE308"/>
  <c r="GF308"/>
  <c r="GG308"/>
  <c r="FT309"/>
  <c r="FU309"/>
  <c r="FV309"/>
  <c r="FW309"/>
  <c r="FX309"/>
  <c r="FY309"/>
  <c r="FZ309"/>
  <c r="GA309"/>
  <c r="GB309"/>
  <c r="GC309"/>
  <c r="GD309"/>
  <c r="GE309"/>
  <c r="GF309"/>
  <c r="GG309"/>
  <c r="FT310"/>
  <c r="FU310"/>
  <c r="FV310"/>
  <c r="FW310"/>
  <c r="FX310"/>
  <c r="FY310"/>
  <c r="FZ310"/>
  <c r="GA310"/>
  <c r="GB310"/>
  <c r="GC310"/>
  <c r="GD310"/>
  <c r="GE310"/>
  <c r="GF310"/>
  <c r="GG310"/>
  <c r="FT311"/>
  <c r="FU311"/>
  <c r="FV311"/>
  <c r="FW311"/>
  <c r="FX311"/>
  <c r="FY311"/>
  <c r="FZ311"/>
  <c r="GA311"/>
  <c r="GB311"/>
  <c r="GC311"/>
  <c r="GD311"/>
  <c r="GE311"/>
  <c r="GF311"/>
  <c r="GG311"/>
  <c r="FT312"/>
  <c r="FU312"/>
  <c r="FV312"/>
  <c r="FW312"/>
  <c r="FX312"/>
  <c r="FY312"/>
  <c r="FZ312"/>
  <c r="GA312"/>
  <c r="GB312"/>
  <c r="GC312"/>
  <c r="GD312"/>
  <c r="GE312"/>
  <c r="GF312"/>
  <c r="GG312"/>
  <c r="FT313"/>
  <c r="FU313"/>
  <c r="FV313"/>
  <c r="FW313"/>
  <c r="FX313"/>
  <c r="FY313"/>
  <c r="FZ313"/>
  <c r="GA313"/>
  <c r="GB313"/>
  <c r="GC313"/>
  <c r="GD313"/>
  <c r="GE313"/>
  <c r="GF313"/>
  <c r="GG313"/>
  <c r="FT314"/>
  <c r="FU314"/>
  <c r="FV314"/>
  <c r="FW314"/>
  <c r="FX314"/>
  <c r="FY314"/>
  <c r="FZ314"/>
  <c r="GA314"/>
  <c r="GB314"/>
  <c r="GC314"/>
  <c r="GD314"/>
  <c r="GE314"/>
  <c r="GF314"/>
  <c r="GG314"/>
  <c r="FT315"/>
  <c r="FU315"/>
  <c r="FV315"/>
  <c r="FW315"/>
  <c r="FX315"/>
  <c r="FY315"/>
  <c r="FZ315"/>
  <c r="GA315"/>
  <c r="GB315"/>
  <c r="GC315"/>
  <c r="GD315"/>
  <c r="GE315"/>
  <c r="GF315"/>
  <c r="GG315"/>
  <c r="FT316"/>
  <c r="FU316"/>
  <c r="FV316"/>
  <c r="FW316"/>
  <c r="FX316"/>
  <c r="FY316"/>
  <c r="FZ316"/>
  <c r="GA316"/>
  <c r="GB316"/>
  <c r="GC316"/>
  <c r="GD316"/>
  <c r="GE316"/>
  <c r="GF316"/>
  <c r="GG316"/>
  <c r="FT317"/>
  <c r="FU317"/>
  <c r="FV317"/>
  <c r="FW317"/>
  <c r="FX317"/>
  <c r="FY317"/>
  <c r="FZ317"/>
  <c r="GA317"/>
  <c r="GB317"/>
  <c r="GC317"/>
  <c r="GD317"/>
  <c r="GE317"/>
  <c r="GF317"/>
  <c r="GG317"/>
  <c r="FT318"/>
  <c r="FU318"/>
  <c r="FV318"/>
  <c r="FW318"/>
  <c r="FX318"/>
  <c r="FY318"/>
  <c r="FZ318"/>
  <c r="GA318"/>
  <c r="GB318"/>
  <c r="GC318"/>
  <c r="GD318"/>
  <c r="GE318"/>
  <c r="GF318"/>
  <c r="GG318"/>
  <c r="FT319"/>
  <c r="FU319"/>
  <c r="FV319"/>
  <c r="FW319"/>
  <c r="FX319"/>
  <c r="FY319"/>
  <c r="FZ319"/>
  <c r="GA319"/>
  <c r="GB319"/>
  <c r="GC319"/>
  <c r="GD319"/>
  <c r="GE319"/>
  <c r="GF319"/>
  <c r="GG319"/>
  <c r="FT320"/>
  <c r="FU320"/>
  <c r="FV320"/>
  <c r="FW320"/>
  <c r="FX320"/>
  <c r="FY320"/>
  <c r="FZ320"/>
  <c r="GA320"/>
  <c r="GB320"/>
  <c r="GC320"/>
  <c r="GD320"/>
  <c r="GE320"/>
  <c r="GF320"/>
  <c r="GG320"/>
  <c r="FT321"/>
  <c r="FU321"/>
  <c r="FV321"/>
  <c r="FW321"/>
  <c r="FX321"/>
  <c r="FY321"/>
  <c r="FZ321"/>
  <c r="GA321"/>
  <c r="GB321"/>
  <c r="GC321"/>
  <c r="GD321"/>
  <c r="GE321"/>
  <c r="GF321"/>
  <c r="GG321"/>
  <c r="FT322"/>
  <c r="FU322"/>
  <c r="FV322"/>
  <c r="FW322"/>
  <c r="FX322"/>
  <c r="FY322"/>
  <c r="FZ322"/>
  <c r="GA322"/>
  <c r="GB322"/>
  <c r="GC322"/>
  <c r="GD322"/>
  <c r="GE322"/>
  <c r="GF322"/>
  <c r="GG322"/>
  <c r="FT323"/>
  <c r="FU323"/>
  <c r="FV323"/>
  <c r="FW323"/>
  <c r="FX323"/>
  <c r="FY323"/>
  <c r="FZ323"/>
  <c r="GA323"/>
  <c r="GB323"/>
  <c r="GC323"/>
  <c r="GD323"/>
  <c r="GE323"/>
  <c r="GF323"/>
  <c r="GG323"/>
  <c r="FT324"/>
  <c r="FU324"/>
  <c r="FV324"/>
  <c r="FW324"/>
  <c r="FX324"/>
  <c r="FY324"/>
  <c r="FZ324"/>
  <c r="GA324"/>
  <c r="GB324"/>
  <c r="GC324"/>
  <c r="GD324"/>
  <c r="GE324"/>
  <c r="GF324"/>
  <c r="GG324"/>
  <c r="FT325"/>
  <c r="FU325"/>
  <c r="FV325"/>
  <c r="FW325"/>
  <c r="FX325"/>
  <c r="FY325"/>
  <c r="FZ325"/>
  <c r="GA325"/>
  <c r="GB325"/>
  <c r="GC325"/>
  <c r="GD325"/>
  <c r="GE325"/>
  <c r="GF325"/>
  <c r="GG325"/>
  <c r="FT326"/>
  <c r="FU326"/>
  <c r="FV326"/>
  <c r="FW326"/>
  <c r="FX326"/>
  <c r="FY326"/>
  <c r="FZ326"/>
  <c r="GA326"/>
  <c r="GB326"/>
  <c r="GC326"/>
  <c r="GD326"/>
  <c r="GE326"/>
  <c r="GF326"/>
  <c r="GG326"/>
  <c r="FT327"/>
  <c r="FU327"/>
  <c r="FV327"/>
  <c r="FW327"/>
  <c r="FX327"/>
  <c r="FY327"/>
  <c r="FZ327"/>
  <c r="GA327"/>
  <c r="GB327"/>
  <c r="GC327"/>
  <c r="GD327"/>
  <c r="GE327"/>
  <c r="GF327"/>
  <c r="GG327"/>
  <c r="FT328"/>
  <c r="FU328"/>
  <c r="FV328"/>
  <c r="FW328"/>
  <c r="FX328"/>
  <c r="FY328"/>
  <c r="FZ328"/>
  <c r="GA328"/>
  <c r="GB328"/>
  <c r="GC328"/>
  <c r="GD328"/>
  <c r="GE328"/>
  <c r="GF328"/>
  <c r="GG328"/>
  <c r="FT329"/>
  <c r="FU329"/>
  <c r="FV329"/>
  <c r="FW329"/>
  <c r="FX329"/>
  <c r="FY329"/>
  <c r="FZ329"/>
  <c r="GA329"/>
  <c r="GB329"/>
  <c r="GC329"/>
  <c r="GD329"/>
  <c r="GE329"/>
  <c r="GF329"/>
  <c r="GG329"/>
  <c r="FT330"/>
  <c r="FU330"/>
  <c r="FV330"/>
  <c r="FW330"/>
  <c r="FX330"/>
  <c r="FY330"/>
  <c r="FZ330"/>
  <c r="GA330"/>
  <c r="GB330"/>
  <c r="GC330"/>
  <c r="GD330"/>
  <c r="GE330"/>
  <c r="GF330"/>
  <c r="GG330"/>
  <c r="FT331"/>
  <c r="FU331"/>
  <c r="FV331"/>
  <c r="FW331"/>
  <c r="FX331"/>
  <c r="FY331"/>
  <c r="FZ331"/>
  <c r="GA331"/>
  <c r="GB331"/>
  <c r="GC331"/>
  <c r="GD331"/>
  <c r="GE331"/>
  <c r="GF331"/>
  <c r="GG331"/>
  <c r="FT332"/>
  <c r="FU332"/>
  <c r="FV332"/>
  <c r="FW332"/>
  <c r="FX332"/>
  <c r="FY332"/>
  <c r="FZ332"/>
  <c r="GA332"/>
  <c r="GB332"/>
  <c r="GC332"/>
  <c r="GD332"/>
  <c r="GE332"/>
  <c r="GF332"/>
  <c r="GG332"/>
  <c r="FT333"/>
  <c r="FU333"/>
  <c r="FV333"/>
  <c r="FW333"/>
  <c r="FX333"/>
  <c r="FY333"/>
  <c r="FZ333"/>
  <c r="GA333"/>
  <c r="GB333"/>
  <c r="GC333"/>
  <c r="GD333"/>
  <c r="GE333"/>
  <c r="GF333"/>
  <c r="GG333"/>
  <c r="FT334"/>
  <c r="FU334"/>
  <c r="FV334"/>
  <c r="FW334"/>
  <c r="FX334"/>
  <c r="FY334"/>
  <c r="FZ334"/>
  <c r="GA334"/>
  <c r="GB334"/>
  <c r="GC334"/>
  <c r="GD334"/>
  <c r="GE334"/>
  <c r="GF334"/>
  <c r="GG334"/>
  <c r="FT335"/>
  <c r="FU335"/>
  <c r="FV335"/>
  <c r="FW335"/>
  <c r="FX335"/>
  <c r="FY335"/>
  <c r="FZ335"/>
  <c r="GA335"/>
  <c r="GB335"/>
  <c r="GC335"/>
  <c r="GD335"/>
  <c r="GE335"/>
  <c r="GF335"/>
  <c r="GG335"/>
  <c r="FT336"/>
  <c r="FU336"/>
  <c r="FV336"/>
  <c r="FW336"/>
  <c r="FX336"/>
  <c r="FY336"/>
  <c r="FZ336"/>
  <c r="GA336"/>
  <c r="GB336"/>
  <c r="GC336"/>
  <c r="GD336"/>
  <c r="GE336"/>
  <c r="GF336"/>
  <c r="GG336"/>
  <c r="FT337"/>
  <c r="FU337"/>
  <c r="FV337"/>
  <c r="FW337"/>
  <c r="FX337"/>
  <c r="FY337"/>
  <c r="FZ337"/>
  <c r="GA337"/>
  <c r="GB337"/>
  <c r="GC337"/>
  <c r="GD337"/>
  <c r="GE337"/>
  <c r="GF337"/>
  <c r="GG337"/>
  <c r="FT338"/>
  <c r="FU338"/>
  <c r="FV338"/>
  <c r="FW338"/>
  <c r="FX338"/>
  <c r="FY338"/>
  <c r="FZ338"/>
  <c r="GA338"/>
  <c r="GB338"/>
  <c r="GC338"/>
  <c r="GD338"/>
  <c r="GE338"/>
  <c r="GF338"/>
  <c r="GG338"/>
  <c r="FT339"/>
  <c r="FU339"/>
  <c r="FV339"/>
  <c r="FW339"/>
  <c r="FX339"/>
  <c r="FY339"/>
  <c r="FZ339"/>
  <c r="GA339"/>
  <c r="GB339"/>
  <c r="GC339"/>
  <c r="GD339"/>
  <c r="GE339"/>
  <c r="GF339"/>
  <c r="GG339"/>
  <c r="FT340"/>
  <c r="FU340"/>
  <c r="FV340"/>
  <c r="FW340"/>
  <c r="FX340"/>
  <c r="FY340"/>
  <c r="FZ340"/>
  <c r="GA340"/>
  <c r="GB340"/>
  <c r="GC340"/>
  <c r="GD340"/>
  <c r="GE340"/>
  <c r="GF340"/>
  <c r="GG340"/>
  <c r="FT341"/>
  <c r="FU341"/>
  <c r="FV341"/>
  <c r="FW341"/>
  <c r="FX341"/>
  <c r="FY341"/>
  <c r="FZ341"/>
  <c r="GA341"/>
  <c r="GB341"/>
  <c r="GC341"/>
  <c r="GD341"/>
  <c r="GE341"/>
  <c r="GF341"/>
  <c r="GG341"/>
  <c r="FT342"/>
  <c r="FU342"/>
  <c r="FV342"/>
  <c r="FW342"/>
  <c r="FX342"/>
  <c r="FY342"/>
  <c r="FZ342"/>
  <c r="GA342"/>
  <c r="GB342"/>
  <c r="GC342"/>
  <c r="GD342"/>
  <c r="GE342"/>
  <c r="GF342"/>
  <c r="GG342"/>
  <c r="FT343"/>
  <c r="FU343"/>
  <c r="FV343"/>
  <c r="FW343"/>
  <c r="FX343"/>
  <c r="FY343"/>
  <c r="FZ343"/>
  <c r="GA343"/>
  <c r="GB343"/>
  <c r="GC343"/>
  <c r="GD343"/>
  <c r="GE343"/>
  <c r="GF343"/>
  <c r="GG343"/>
  <c r="FT344"/>
  <c r="FU344"/>
  <c r="FV344"/>
  <c r="FW344"/>
  <c r="FX344"/>
  <c r="FY344"/>
  <c r="FZ344"/>
  <c r="GA344"/>
  <c r="GB344"/>
  <c r="GC344"/>
  <c r="GD344"/>
  <c r="GE344"/>
  <c r="GF344"/>
  <c r="GG344"/>
  <c r="FT345"/>
  <c r="FU345"/>
  <c r="FV345"/>
  <c r="FW345"/>
  <c r="FX345"/>
  <c r="FY345"/>
  <c r="FZ345"/>
  <c r="GA345"/>
  <c r="GB345"/>
  <c r="GC345"/>
  <c r="GD345"/>
  <c r="GE345"/>
  <c r="GF345"/>
  <c r="GG345"/>
  <c r="FT346"/>
  <c r="FU346"/>
  <c r="FV346"/>
  <c r="FW346"/>
  <c r="FX346"/>
  <c r="FY346"/>
  <c r="FZ346"/>
  <c r="GA346"/>
  <c r="GB346"/>
  <c r="GC346"/>
  <c r="GD346"/>
  <c r="GE346"/>
  <c r="GF346"/>
  <c r="GG346"/>
  <c r="FT347"/>
  <c r="FU347"/>
  <c r="FV347"/>
  <c r="FW347"/>
  <c r="FX347"/>
  <c r="FY347"/>
  <c r="FZ347"/>
  <c r="GA347"/>
  <c r="GB347"/>
  <c r="GC347"/>
  <c r="GD347"/>
  <c r="GE347"/>
  <c r="GF347"/>
  <c r="GG347"/>
  <c r="FT348"/>
  <c r="FU348"/>
  <c r="FV348"/>
  <c r="FW348"/>
  <c r="FX348"/>
  <c r="FY348"/>
  <c r="FZ348"/>
  <c r="GA348"/>
  <c r="GB348"/>
  <c r="GC348"/>
  <c r="GD348"/>
  <c r="GE348"/>
  <c r="GF348"/>
  <c r="GG348"/>
  <c r="FT349"/>
  <c r="FU349"/>
  <c r="FV349"/>
  <c r="FW349"/>
  <c r="FX349"/>
  <c r="FY349"/>
  <c r="FZ349"/>
  <c r="GA349"/>
  <c r="GB349"/>
  <c r="GC349"/>
  <c r="GD349"/>
  <c r="GE349"/>
  <c r="GF349"/>
  <c r="GG349"/>
  <c r="FT350"/>
  <c r="FU350"/>
  <c r="FV350"/>
  <c r="FW350"/>
  <c r="FX350"/>
  <c r="FY350"/>
  <c r="FZ350"/>
  <c r="GA350"/>
  <c r="GB350"/>
  <c r="GC350"/>
  <c r="GD350"/>
  <c r="GE350"/>
  <c r="GF350"/>
  <c r="GG350"/>
  <c r="FT351"/>
  <c r="FU351"/>
  <c r="FV351"/>
  <c r="FW351"/>
  <c r="FX351"/>
  <c r="FY351"/>
  <c r="FZ351"/>
  <c r="GA351"/>
  <c r="GB351"/>
  <c r="GC351"/>
  <c r="GD351"/>
  <c r="GE351"/>
  <c r="GF351"/>
  <c r="GG351"/>
  <c r="FT352"/>
  <c r="FU352"/>
  <c r="FV352"/>
  <c r="FW352"/>
  <c r="FX352"/>
  <c r="FY352"/>
  <c r="FZ352"/>
  <c r="GA352"/>
  <c r="GB352"/>
  <c r="GC352"/>
  <c r="GD352"/>
  <c r="GE352"/>
  <c r="GF352"/>
  <c r="GG352"/>
  <c r="FT353"/>
  <c r="FU353"/>
  <c r="FV353"/>
  <c r="FW353"/>
  <c r="FX353"/>
  <c r="FY353"/>
  <c r="FZ353"/>
  <c r="GA353"/>
  <c r="GB353"/>
  <c r="GC353"/>
  <c r="GD353"/>
  <c r="GE353"/>
  <c r="GF353"/>
  <c r="GG353"/>
  <c r="FT354"/>
  <c r="FU354"/>
  <c r="FV354"/>
  <c r="FW354"/>
  <c r="FX354"/>
  <c r="FY354"/>
  <c r="FZ354"/>
  <c r="GA354"/>
  <c r="GB354"/>
  <c r="GC354"/>
  <c r="GD354"/>
  <c r="GE354"/>
  <c r="GF354"/>
  <c r="GG354"/>
  <c r="FT355"/>
  <c r="FU355"/>
  <c r="FV355"/>
  <c r="FW355"/>
  <c r="FX355"/>
  <c r="FY355"/>
  <c r="FZ355"/>
  <c r="GA355"/>
  <c r="GB355"/>
  <c r="GC355"/>
  <c r="GD355"/>
  <c r="GE355"/>
  <c r="GF355"/>
  <c r="GG355"/>
  <c r="FT356"/>
  <c r="FU356"/>
  <c r="FV356"/>
  <c r="FW356"/>
  <c r="FX356"/>
  <c r="FY356"/>
  <c r="FZ356"/>
  <c r="GA356"/>
  <c r="GB356"/>
  <c r="GC356"/>
  <c r="GD356"/>
  <c r="GE356"/>
  <c r="GF356"/>
  <c r="GG356"/>
  <c r="FT357"/>
  <c r="FU357"/>
  <c r="FV357"/>
  <c r="FW357"/>
  <c r="FX357"/>
  <c r="FY357"/>
  <c r="FZ357"/>
  <c r="GA357"/>
  <c r="GB357"/>
  <c r="GC357"/>
  <c r="GD357"/>
  <c r="GE357"/>
  <c r="GF357"/>
  <c r="GG357"/>
  <c r="FT358"/>
  <c r="FU358"/>
  <c r="FV358"/>
  <c r="FW358"/>
  <c r="FX358"/>
  <c r="FY358"/>
  <c r="FZ358"/>
  <c r="GA358"/>
  <c r="GB358"/>
  <c r="GC358"/>
  <c r="GD358"/>
  <c r="GE358"/>
  <c r="GF358"/>
  <c r="GG358"/>
  <c r="FT359"/>
  <c r="FU359"/>
  <c r="FV359"/>
  <c r="FW359"/>
  <c r="FX359"/>
  <c r="FY359"/>
  <c r="FZ359"/>
  <c r="GA359"/>
  <c r="GB359"/>
  <c r="GC359"/>
  <c r="GD359"/>
  <c r="GE359"/>
  <c r="GF359"/>
  <c r="GG359"/>
  <c r="FT360"/>
  <c r="FU360"/>
  <c r="FV360"/>
  <c r="FW360"/>
  <c r="FX360"/>
  <c r="FY360"/>
  <c r="FZ360"/>
  <c r="GA360"/>
  <c r="GB360"/>
  <c r="GC360"/>
  <c r="GD360"/>
  <c r="GE360"/>
  <c r="GF360"/>
  <c r="GG360"/>
  <c r="FT361"/>
  <c r="FU361"/>
  <c r="FV361"/>
  <c r="FW361"/>
  <c r="FX361"/>
  <c r="FY361"/>
  <c r="FZ361"/>
  <c r="GA361"/>
  <c r="GB361"/>
  <c r="GC361"/>
  <c r="GD361"/>
  <c r="GE361"/>
  <c r="GF361"/>
  <c r="GG361"/>
  <c r="FT362"/>
  <c r="FU362"/>
  <c r="FV362"/>
  <c r="FW362"/>
  <c r="FX362"/>
  <c r="FY362"/>
  <c r="FZ362"/>
  <c r="GA362"/>
  <c r="GB362"/>
  <c r="GC362"/>
  <c r="GD362"/>
  <c r="GE362"/>
  <c r="GF362"/>
  <c r="GG362"/>
  <c r="FT363"/>
  <c r="FU363"/>
  <c r="FV363"/>
  <c r="FW363"/>
  <c r="FX363"/>
  <c r="FY363"/>
  <c r="FZ363"/>
  <c r="GA363"/>
  <c r="GB363"/>
  <c r="GC363"/>
  <c r="GD363"/>
  <c r="GE363"/>
  <c r="GF363"/>
  <c r="GG363"/>
  <c r="FT364"/>
  <c r="FU364"/>
  <c r="FV364"/>
  <c r="FW364"/>
  <c r="FX364"/>
  <c r="FY364"/>
  <c r="FZ364"/>
  <c r="GA364"/>
  <c r="GB364"/>
  <c r="GC364"/>
  <c r="GD364"/>
  <c r="GE364"/>
  <c r="GF364"/>
  <c r="GG364"/>
  <c r="FT365"/>
  <c r="FU365"/>
  <c r="FV365"/>
  <c r="FW365"/>
  <c r="FX365"/>
  <c r="FY365"/>
  <c r="FZ365"/>
  <c r="GA365"/>
  <c r="GB365"/>
  <c r="GC365"/>
  <c r="GD365"/>
  <c r="GE365"/>
  <c r="GF365"/>
  <c r="GG365"/>
  <c r="FT366"/>
  <c r="FU366"/>
  <c r="FV366"/>
  <c r="FW366"/>
  <c r="FX366"/>
  <c r="FY366"/>
  <c r="FZ366"/>
  <c r="GA366"/>
  <c r="GB366"/>
  <c r="GC366"/>
  <c r="GD366"/>
  <c r="GE366"/>
  <c r="GF366"/>
  <c r="GG366"/>
  <c r="FT367"/>
  <c r="FU367"/>
  <c r="FV367"/>
  <c r="FW367"/>
  <c r="FX367"/>
  <c r="FY367"/>
  <c r="FZ367"/>
  <c r="GA367"/>
  <c r="GB367"/>
  <c r="GC367"/>
  <c r="GD367"/>
  <c r="GE367"/>
  <c r="GF367"/>
  <c r="GG367"/>
  <c r="FT368"/>
  <c r="FU368"/>
  <c r="FV368"/>
  <c r="FW368"/>
  <c r="FX368"/>
  <c r="FY368"/>
  <c r="FZ368"/>
  <c r="GA368"/>
  <c r="GB368"/>
  <c r="GC368"/>
  <c r="GD368"/>
  <c r="GE368"/>
  <c r="GF368"/>
  <c r="GG368"/>
  <c r="FT369"/>
  <c r="FU369"/>
  <c r="FV369"/>
  <c r="FW369"/>
  <c r="FX369"/>
  <c r="FY369"/>
  <c r="FZ369"/>
  <c r="GA369"/>
  <c r="GB369"/>
  <c r="GC369"/>
  <c r="GD369"/>
  <c r="GE369"/>
  <c r="GF369"/>
  <c r="GG369"/>
  <c r="FT370"/>
  <c r="FU370"/>
  <c r="FV370"/>
  <c r="FW370"/>
  <c r="FX370"/>
  <c r="FY370"/>
  <c r="FZ370"/>
  <c r="GA370"/>
  <c r="GB370"/>
  <c r="GC370"/>
  <c r="GD370"/>
  <c r="GE370"/>
  <c r="GF370"/>
  <c r="GG370"/>
  <c r="FT371"/>
  <c r="FU371"/>
  <c r="FV371"/>
  <c r="FW371"/>
  <c r="FX371"/>
  <c r="FY371"/>
  <c r="FZ371"/>
  <c r="GA371"/>
  <c r="GB371"/>
  <c r="GC371"/>
  <c r="GD371"/>
  <c r="GE371"/>
  <c r="GF371"/>
  <c r="GG371"/>
  <c r="FT372"/>
  <c r="FU372"/>
  <c r="FV372"/>
  <c r="FW372"/>
  <c r="FX372"/>
  <c r="FY372"/>
  <c r="FZ372"/>
  <c r="GA372"/>
  <c r="GB372"/>
  <c r="GC372"/>
  <c r="GD372"/>
  <c r="GE372"/>
  <c r="GF372"/>
  <c r="GG372"/>
  <c r="FT373"/>
  <c r="FU373"/>
  <c r="FV373"/>
  <c r="FW373"/>
  <c r="FX373"/>
  <c r="FY373"/>
  <c r="FZ373"/>
  <c r="GA373"/>
  <c r="GB373"/>
  <c r="GC373"/>
  <c r="GD373"/>
  <c r="GE373"/>
  <c r="GF373"/>
  <c r="GG373"/>
  <c r="FT374"/>
  <c r="FU374"/>
  <c r="FV374"/>
  <c r="FW374"/>
  <c r="FX374"/>
  <c r="FY374"/>
  <c r="FZ374"/>
  <c r="GA374"/>
  <c r="GB374"/>
  <c r="GC374"/>
  <c r="GD374"/>
  <c r="GE374"/>
  <c r="GF374"/>
  <c r="GG374"/>
  <c r="FT375"/>
  <c r="FU375"/>
  <c r="FV375"/>
  <c r="FW375"/>
  <c r="FX375"/>
  <c r="FY375"/>
  <c r="FZ375"/>
  <c r="GA375"/>
  <c r="GB375"/>
  <c r="GC375"/>
  <c r="GD375"/>
  <c r="GE375"/>
  <c r="GF375"/>
  <c r="GG375"/>
  <c r="FT376"/>
  <c r="FU376"/>
  <c r="FV376"/>
  <c r="FW376"/>
  <c r="FX376"/>
  <c r="FY376"/>
  <c r="FZ376"/>
  <c r="GA376"/>
  <c r="GB376"/>
  <c r="GC376"/>
  <c r="GD376"/>
  <c r="GE376"/>
  <c r="GF376"/>
  <c r="GG376"/>
  <c r="FT377"/>
  <c r="FU377"/>
  <c r="FV377"/>
  <c r="FW377"/>
  <c r="FX377"/>
  <c r="FY377"/>
  <c r="FZ377"/>
  <c r="GA377"/>
  <c r="GB377"/>
  <c r="GC377"/>
  <c r="GD377"/>
  <c r="GE377"/>
  <c r="GF377"/>
  <c r="GG377"/>
  <c r="FT378"/>
  <c r="FU378"/>
  <c r="FV378"/>
  <c r="FW378"/>
  <c r="FX378"/>
  <c r="FY378"/>
  <c r="FZ378"/>
  <c r="GA378"/>
  <c r="GB378"/>
  <c r="GC378"/>
  <c r="GD378"/>
  <c r="GE378"/>
  <c r="GF378"/>
  <c r="GG378"/>
  <c r="FT379"/>
  <c r="FU379"/>
  <c r="FV379"/>
  <c r="FW379"/>
  <c r="FX379"/>
  <c r="FY379"/>
  <c r="FZ379"/>
  <c r="GA379"/>
  <c r="GB379"/>
  <c r="GC379"/>
  <c r="GD379"/>
  <c r="GE379"/>
  <c r="GF379"/>
  <c r="GG379"/>
  <c r="FT380"/>
  <c r="FU380"/>
  <c r="FV380"/>
  <c r="FW380"/>
  <c r="FX380"/>
  <c r="FY380"/>
  <c r="FZ380"/>
  <c r="GA380"/>
  <c r="GB380"/>
  <c r="GC380"/>
  <c r="GD380"/>
  <c r="GE380"/>
  <c r="GF380"/>
  <c r="GG380"/>
  <c r="FT381"/>
  <c r="FU381"/>
  <c r="FV381"/>
  <c r="FW381"/>
  <c r="FX381"/>
  <c r="FY381"/>
  <c r="FZ381"/>
  <c r="GA381"/>
  <c r="GB381"/>
  <c r="GC381"/>
  <c r="GD381"/>
  <c r="GE381"/>
  <c r="GF381"/>
  <c r="GG381"/>
  <c r="FT382"/>
  <c r="FU382"/>
  <c r="FV382"/>
  <c r="FW382"/>
  <c r="FX382"/>
  <c r="FY382"/>
  <c r="FZ382"/>
  <c r="GA382"/>
  <c r="GB382"/>
  <c r="GC382"/>
  <c r="GD382"/>
  <c r="GE382"/>
  <c r="GF382"/>
  <c r="GG382"/>
  <c r="FT383"/>
  <c r="FU383"/>
  <c r="FV383"/>
  <c r="FW383"/>
  <c r="FX383"/>
  <c r="FY383"/>
  <c r="FZ383"/>
  <c r="GA383"/>
  <c r="GB383"/>
  <c r="GC383"/>
  <c r="GD383"/>
  <c r="GE383"/>
  <c r="GF383"/>
  <c r="GG383"/>
  <c r="FT384"/>
  <c r="FU384"/>
  <c r="FV384"/>
  <c r="FW384"/>
  <c r="FX384"/>
  <c r="FY384"/>
  <c r="FZ384"/>
  <c r="GA384"/>
  <c r="GB384"/>
  <c r="GC384"/>
  <c r="GD384"/>
  <c r="GE384"/>
  <c r="GF384"/>
  <c r="GG384"/>
  <c r="FT385"/>
  <c r="FU385"/>
  <c r="FV385"/>
  <c r="FW385"/>
  <c r="FX385"/>
  <c r="FY385"/>
  <c r="FZ385"/>
  <c r="GA385"/>
  <c r="GB385"/>
  <c r="GC385"/>
  <c r="GD385"/>
  <c r="GE385"/>
  <c r="GF385"/>
  <c r="GG385"/>
  <c r="FT386"/>
  <c r="FU386"/>
  <c r="FV386"/>
  <c r="FW386"/>
  <c r="FX386"/>
  <c r="FY386"/>
  <c r="FZ386"/>
  <c r="GA386"/>
  <c r="GB386"/>
  <c r="GC386"/>
  <c r="GD386"/>
  <c r="GE386"/>
  <c r="GF386"/>
  <c r="GG386"/>
  <c r="FT387"/>
  <c r="FU387"/>
  <c r="FV387"/>
  <c r="FW387"/>
  <c r="FX387"/>
  <c r="FY387"/>
  <c r="FZ387"/>
  <c r="GA387"/>
  <c r="GB387"/>
  <c r="GC387"/>
  <c r="GD387"/>
  <c r="GE387"/>
  <c r="GF387"/>
  <c r="GG387"/>
  <c r="FT388"/>
  <c r="FU388"/>
  <c r="FV388"/>
  <c r="FW388"/>
  <c r="FX388"/>
  <c r="FY388"/>
  <c r="FZ388"/>
  <c r="GA388"/>
  <c r="GB388"/>
  <c r="GC388"/>
  <c r="GD388"/>
  <c r="GE388"/>
  <c r="GF388"/>
  <c r="GG388"/>
  <c r="FT389"/>
  <c r="FU389"/>
  <c r="FV389"/>
  <c r="FW389"/>
  <c r="FX389"/>
  <c r="FY389"/>
  <c r="FZ389"/>
  <c r="GA389"/>
  <c r="GB389"/>
  <c r="GC389"/>
  <c r="GD389"/>
  <c r="GE389"/>
  <c r="GF389"/>
  <c r="GG389"/>
  <c r="FT390"/>
  <c r="FU390"/>
  <c r="FV390"/>
  <c r="FW390"/>
  <c r="FX390"/>
  <c r="FY390"/>
  <c r="FZ390"/>
  <c r="GA390"/>
  <c r="GB390"/>
  <c r="GC390"/>
  <c r="GD390"/>
  <c r="GE390"/>
  <c r="GF390"/>
  <c r="GG390"/>
  <c r="FT391"/>
  <c r="FU391"/>
  <c r="FV391"/>
  <c r="FW391"/>
  <c r="FX391"/>
  <c r="FY391"/>
  <c r="FZ391"/>
  <c r="GA391"/>
  <c r="GB391"/>
  <c r="GC391"/>
  <c r="GD391"/>
  <c r="GE391"/>
  <c r="GF391"/>
  <c r="GG391"/>
  <c r="FT392"/>
  <c r="FU392"/>
  <c r="FV392"/>
  <c r="FW392"/>
  <c r="FX392"/>
  <c r="FY392"/>
  <c r="FZ392"/>
  <c r="GA392"/>
  <c r="GB392"/>
  <c r="GC392"/>
  <c r="GD392"/>
  <c r="GE392"/>
  <c r="GF392"/>
  <c r="GG392"/>
  <c r="FT393"/>
  <c r="FU393"/>
  <c r="FV393"/>
  <c r="FW393"/>
  <c r="FX393"/>
  <c r="FY393"/>
  <c r="FZ393"/>
  <c r="GA393"/>
  <c r="GB393"/>
  <c r="GC393"/>
  <c r="GD393"/>
  <c r="GE393"/>
  <c r="GF393"/>
  <c r="GG393"/>
  <c r="FT394"/>
  <c r="FU394"/>
  <c r="FV394"/>
  <c r="FW394"/>
  <c r="FX394"/>
  <c r="FY394"/>
  <c r="FZ394"/>
  <c r="GA394"/>
  <c r="GB394"/>
  <c r="GC394"/>
  <c r="GD394"/>
  <c r="GE394"/>
  <c r="GF394"/>
  <c r="GG394"/>
  <c r="FT395"/>
  <c r="FU395"/>
  <c r="FV395"/>
  <c r="FW395"/>
  <c r="FX395"/>
  <c r="FY395"/>
  <c r="FZ395"/>
  <c r="GA395"/>
  <c r="GB395"/>
  <c r="GC395"/>
  <c r="GD395"/>
  <c r="GE395"/>
  <c r="GF395"/>
  <c r="GG395"/>
  <c r="FT396"/>
  <c r="FU396"/>
  <c r="FV396"/>
  <c r="FW396"/>
  <c r="FX396"/>
  <c r="FY396"/>
  <c r="FZ396"/>
  <c r="GA396"/>
  <c r="GB396"/>
  <c r="GC396"/>
  <c r="GD396"/>
  <c r="GE396"/>
  <c r="GF396"/>
  <c r="GG396"/>
  <c r="FT397"/>
  <c r="FU397"/>
  <c r="FV397"/>
  <c r="FW397"/>
  <c r="FX397"/>
  <c r="FY397"/>
  <c r="FZ397"/>
  <c r="GA397"/>
  <c r="GB397"/>
  <c r="GC397"/>
  <c r="GD397"/>
  <c r="GE397"/>
  <c r="GF397"/>
  <c r="GG397"/>
  <c r="FT398"/>
  <c r="FU398"/>
  <c r="FV398"/>
  <c r="FW398"/>
  <c r="FX398"/>
  <c r="FY398"/>
  <c r="FZ398"/>
  <c r="GA398"/>
  <c r="GB398"/>
  <c r="GC398"/>
  <c r="GD398"/>
  <c r="GE398"/>
  <c r="GF398"/>
  <c r="GG398"/>
  <c r="FT399"/>
  <c r="FU399"/>
  <c r="FV399"/>
  <c r="FW399"/>
  <c r="FX399"/>
  <c r="FY399"/>
  <c r="FZ399"/>
  <c r="GA399"/>
  <c r="GB399"/>
  <c r="GC399"/>
  <c r="GD399"/>
  <c r="GE399"/>
  <c r="GF399"/>
  <c r="GG399"/>
  <c r="FT400"/>
  <c r="FU400"/>
  <c r="FV400"/>
  <c r="FW400"/>
  <c r="FX400"/>
  <c r="FY400"/>
  <c r="FZ400"/>
  <c r="GA400"/>
  <c r="GB400"/>
  <c r="GC400"/>
  <c r="GD400"/>
  <c r="GE400"/>
  <c r="GF400"/>
  <c r="GG400"/>
  <c r="FT401"/>
  <c r="FU401"/>
  <c r="FV401"/>
  <c r="FW401"/>
  <c r="FX401"/>
  <c r="FY401"/>
  <c r="FZ401"/>
  <c r="GA401"/>
  <c r="GB401"/>
  <c r="GC401"/>
  <c r="GD401"/>
  <c r="GE401"/>
  <c r="GF401"/>
  <c r="GG401"/>
  <c r="FT402"/>
  <c r="FU402"/>
  <c r="FV402"/>
  <c r="FW402"/>
  <c r="FX402"/>
  <c r="FY402"/>
  <c r="FZ402"/>
  <c r="GA402"/>
  <c r="GB402"/>
  <c r="GC402"/>
  <c r="GD402"/>
  <c r="GE402"/>
  <c r="GF402"/>
  <c r="GG402"/>
  <c r="FT403"/>
  <c r="FU403"/>
  <c r="FV403"/>
  <c r="FW403"/>
  <c r="FX403"/>
  <c r="FY403"/>
  <c r="FZ403"/>
  <c r="GA403"/>
  <c r="GB403"/>
  <c r="GC403"/>
  <c r="GD403"/>
  <c r="GE403"/>
  <c r="GF403"/>
  <c r="GG403"/>
  <c r="FT404"/>
  <c r="FU404"/>
  <c r="FV404"/>
  <c r="FW404"/>
  <c r="FX404"/>
  <c r="FY404"/>
  <c r="FZ404"/>
  <c r="GA404"/>
  <c r="GB404"/>
  <c r="GC404"/>
  <c r="GD404"/>
  <c r="GE404"/>
  <c r="GF404"/>
  <c r="GG404"/>
  <c r="FT405"/>
  <c r="FU405"/>
  <c r="FV405"/>
  <c r="FW405"/>
  <c r="FX405"/>
  <c r="FY405"/>
  <c r="FZ405"/>
  <c r="GA405"/>
  <c r="GB405"/>
  <c r="GC405"/>
  <c r="GD405"/>
  <c r="GE405"/>
  <c r="GF405"/>
  <c r="GG405"/>
  <c r="FT406"/>
  <c r="FU406"/>
  <c r="FV406"/>
  <c r="FW406"/>
  <c r="FX406"/>
  <c r="FY406"/>
  <c r="FZ406"/>
  <c r="GA406"/>
  <c r="GB406"/>
  <c r="GC406"/>
  <c r="GD406"/>
  <c r="GE406"/>
  <c r="GF406"/>
  <c r="GG406"/>
  <c r="FT407"/>
  <c r="FU407"/>
  <c r="FV407"/>
  <c r="FW407"/>
  <c r="FX407"/>
  <c r="FY407"/>
  <c r="FZ407"/>
  <c r="GA407"/>
  <c r="GB407"/>
  <c r="GC407"/>
  <c r="GD407"/>
  <c r="GE407"/>
  <c r="GF407"/>
  <c r="GG407"/>
  <c r="FT408"/>
  <c r="FU408"/>
  <c r="FV408"/>
  <c r="FW408"/>
  <c r="FX408"/>
  <c r="FY408"/>
  <c r="FZ408"/>
  <c r="GA408"/>
  <c r="GB408"/>
  <c r="GC408"/>
  <c r="GD408"/>
  <c r="GE408"/>
  <c r="GF408"/>
  <c r="GG408"/>
  <c r="FT409"/>
  <c r="FU409"/>
  <c r="FV409"/>
  <c r="FW409"/>
  <c r="FX409"/>
  <c r="FY409"/>
  <c r="FZ409"/>
  <c r="GA409"/>
  <c r="GB409"/>
  <c r="GC409"/>
  <c r="GD409"/>
  <c r="GE409"/>
  <c r="GF409"/>
  <c r="GG409"/>
  <c r="FT410"/>
  <c r="FU410"/>
  <c r="FV410"/>
  <c r="FW410"/>
  <c r="FX410"/>
  <c r="FY410"/>
  <c r="FZ410"/>
  <c r="GA410"/>
  <c r="GB410"/>
  <c r="GC410"/>
  <c r="GD410"/>
  <c r="GE410"/>
  <c r="GF410"/>
  <c r="GG410"/>
  <c r="FT411"/>
  <c r="FU411"/>
  <c r="FV411"/>
  <c r="FW411"/>
  <c r="FX411"/>
  <c r="FY411"/>
  <c r="FZ411"/>
  <c r="GA411"/>
  <c r="GB411"/>
  <c r="GC411"/>
  <c r="GD411"/>
  <c r="GE411"/>
  <c r="GF411"/>
  <c r="GG411"/>
  <c r="FT412"/>
  <c r="FU412"/>
  <c r="FV412"/>
  <c r="FW412"/>
  <c r="FX412"/>
  <c r="FY412"/>
  <c r="FZ412"/>
  <c r="GA412"/>
  <c r="GB412"/>
  <c r="GC412"/>
  <c r="GD412"/>
  <c r="GE412"/>
  <c r="GF412"/>
  <c r="GG412"/>
  <c r="FT413"/>
  <c r="FU413"/>
  <c r="FV413"/>
  <c r="FW413"/>
  <c r="FX413"/>
  <c r="FY413"/>
  <c r="FZ413"/>
  <c r="GA413"/>
  <c r="GB413"/>
  <c r="GC413"/>
  <c r="GD413"/>
  <c r="GE413"/>
  <c r="GF413"/>
  <c r="GG413"/>
  <c r="FT414"/>
  <c r="FU414"/>
  <c r="FV414"/>
  <c r="FW414"/>
  <c r="FX414"/>
  <c r="FY414"/>
  <c r="FZ414"/>
  <c r="GA414"/>
  <c r="GB414"/>
  <c r="GC414"/>
  <c r="GD414"/>
  <c r="GE414"/>
  <c r="GF414"/>
  <c r="GG414"/>
  <c r="FT415"/>
  <c r="FU415"/>
  <c r="FV415"/>
  <c r="FW415"/>
  <c r="FX415"/>
  <c r="FY415"/>
  <c r="FZ415"/>
  <c r="GA415"/>
  <c r="GB415"/>
  <c r="GC415"/>
  <c r="GD415"/>
  <c r="GE415"/>
  <c r="GF415"/>
  <c r="GG415"/>
  <c r="FT416"/>
  <c r="FU416"/>
  <c r="FV416"/>
  <c r="FW416"/>
  <c r="FX416"/>
  <c r="FY416"/>
  <c r="FZ416"/>
  <c r="GA416"/>
  <c r="GB416"/>
  <c r="GC416"/>
  <c r="GD416"/>
  <c r="GE416"/>
  <c r="GF416"/>
  <c r="GG416"/>
  <c r="FT417"/>
  <c r="FU417"/>
  <c r="FV417"/>
  <c r="FW417"/>
  <c r="FX417"/>
  <c r="FY417"/>
  <c r="FZ417"/>
  <c r="GA417"/>
  <c r="GB417"/>
  <c r="GC417"/>
  <c r="GD417"/>
  <c r="GE417"/>
  <c r="GF417"/>
  <c r="GG417"/>
  <c r="FT418"/>
  <c r="FU418"/>
  <c r="FV418"/>
  <c r="FW418"/>
  <c r="FX418"/>
  <c r="FY418"/>
  <c r="FZ418"/>
  <c r="GA418"/>
  <c r="GB418"/>
  <c r="GC418"/>
  <c r="GD418"/>
  <c r="GE418"/>
  <c r="GF418"/>
  <c r="GG418"/>
  <c r="FT419"/>
  <c r="FU419"/>
  <c r="FV419"/>
  <c r="FW419"/>
  <c r="FX419"/>
  <c r="FY419"/>
  <c r="FZ419"/>
  <c r="GA419"/>
  <c r="GB419"/>
  <c r="GC419"/>
  <c r="GD419"/>
  <c r="GE419"/>
  <c r="GF419"/>
  <c r="GG419"/>
  <c r="FT420"/>
  <c r="FU420"/>
  <c r="FV420"/>
  <c r="FW420"/>
  <c r="FX420"/>
  <c r="FY420"/>
  <c r="FZ420"/>
  <c r="GA420"/>
  <c r="GB420"/>
  <c r="GC420"/>
  <c r="GD420"/>
  <c r="GE420"/>
  <c r="GF420"/>
  <c r="GG420"/>
  <c r="FT421"/>
  <c r="FU421"/>
  <c r="FV421"/>
  <c r="FW421"/>
  <c r="FX421"/>
  <c r="FY421"/>
  <c r="FZ421"/>
  <c r="GA421"/>
  <c r="GB421"/>
  <c r="GC421"/>
  <c r="GD421"/>
  <c r="GE421"/>
  <c r="GF421"/>
  <c r="GG421"/>
  <c r="FT422"/>
  <c r="FU422"/>
  <c r="FV422"/>
  <c r="FW422"/>
  <c r="FX422"/>
  <c r="FY422"/>
  <c r="FZ422"/>
  <c r="GA422"/>
  <c r="GB422"/>
  <c r="GC422"/>
  <c r="GD422"/>
  <c r="GE422"/>
  <c r="GF422"/>
  <c r="GG422"/>
  <c r="FT423"/>
  <c r="FU423"/>
  <c r="FV423"/>
  <c r="FW423"/>
  <c r="FX423"/>
  <c r="FY423"/>
  <c r="FZ423"/>
  <c r="GA423"/>
  <c r="GB423"/>
  <c r="GC423"/>
  <c r="GD423"/>
  <c r="GE423"/>
  <c r="GF423"/>
  <c r="GG423"/>
  <c r="FT424"/>
  <c r="FU424"/>
  <c r="FV424"/>
  <c r="FW424"/>
  <c r="FX424"/>
  <c r="FY424"/>
  <c r="FZ424"/>
  <c r="GA424"/>
  <c r="GB424"/>
  <c r="GC424"/>
  <c r="GD424"/>
  <c r="GE424"/>
  <c r="GF424"/>
  <c r="GG424"/>
  <c r="FT425"/>
  <c r="FU425"/>
  <c r="FV425"/>
  <c r="FW425"/>
  <c r="FX425"/>
  <c r="FY425"/>
  <c r="FZ425"/>
  <c r="GA425"/>
  <c r="GB425"/>
  <c r="GC425"/>
  <c r="GD425"/>
  <c r="GE425"/>
  <c r="GF425"/>
  <c r="GG425"/>
  <c r="FT426"/>
  <c r="FU426"/>
  <c r="FV426"/>
  <c r="FW426"/>
  <c r="FX426"/>
  <c r="FY426"/>
  <c r="FZ426"/>
  <c r="GA426"/>
  <c r="GB426"/>
  <c r="GC426"/>
  <c r="GD426"/>
  <c r="GE426"/>
  <c r="GF426"/>
  <c r="GG426"/>
  <c r="FT427"/>
  <c r="FU427"/>
  <c r="FV427"/>
  <c r="FW427"/>
  <c r="FX427"/>
  <c r="FY427"/>
  <c r="FZ427"/>
  <c r="GA427"/>
  <c r="GB427"/>
  <c r="GC427"/>
  <c r="GD427"/>
  <c r="GE427"/>
  <c r="GF427"/>
  <c r="GG427"/>
  <c r="FT428"/>
  <c r="FU428"/>
  <c r="FV428"/>
  <c r="FW428"/>
  <c r="FX428"/>
  <c r="FY428"/>
  <c r="FZ428"/>
  <c r="GA428"/>
  <c r="GB428"/>
  <c r="GC428"/>
  <c r="GD428"/>
  <c r="GE428"/>
  <c r="GF428"/>
  <c r="GG428"/>
  <c r="FT429"/>
  <c r="FU429"/>
  <c r="FV429"/>
  <c r="FW429"/>
  <c r="FX429"/>
  <c r="FY429"/>
  <c r="FZ429"/>
  <c r="GA429"/>
  <c r="GB429"/>
  <c r="GC429"/>
  <c r="GD429"/>
  <c r="GE429"/>
  <c r="GF429"/>
  <c r="GG429"/>
  <c r="FT430"/>
  <c r="FU430"/>
  <c r="FV430"/>
  <c r="FW430"/>
  <c r="FX430"/>
  <c r="FY430"/>
  <c r="FZ430"/>
  <c r="GA430"/>
  <c r="GB430"/>
  <c r="GC430"/>
  <c r="GD430"/>
  <c r="GE430"/>
  <c r="GF430"/>
  <c r="GG430"/>
  <c r="FT431"/>
  <c r="FU431"/>
  <c r="FV431"/>
  <c r="FW431"/>
  <c r="FX431"/>
  <c r="FY431"/>
  <c r="FZ431"/>
  <c r="GA431"/>
  <c r="GB431"/>
  <c r="GC431"/>
  <c r="GD431"/>
  <c r="GE431"/>
  <c r="GF431"/>
  <c r="GG431"/>
  <c r="FT432"/>
  <c r="FU432"/>
  <c r="FV432"/>
  <c r="FW432"/>
  <c r="FX432"/>
  <c r="FY432"/>
  <c r="FZ432"/>
  <c r="GA432"/>
  <c r="GB432"/>
  <c r="GC432"/>
  <c r="GD432"/>
  <c r="GE432"/>
  <c r="GF432"/>
  <c r="GG432"/>
  <c r="FT433"/>
  <c r="FU433"/>
  <c r="FV433"/>
  <c r="FW433"/>
  <c r="FX433"/>
  <c r="FY433"/>
  <c r="FZ433"/>
  <c r="GA433"/>
  <c r="GB433"/>
  <c r="GC433"/>
  <c r="GD433"/>
  <c r="GE433"/>
  <c r="GF433"/>
  <c r="GG433"/>
  <c r="FT434"/>
  <c r="FU434"/>
  <c r="FV434"/>
  <c r="FW434"/>
  <c r="FX434"/>
  <c r="FY434"/>
  <c r="FZ434"/>
  <c r="GA434"/>
  <c r="GB434"/>
  <c r="GC434"/>
  <c r="GD434"/>
  <c r="GE434"/>
  <c r="GF434"/>
  <c r="GG434"/>
  <c r="FT435"/>
  <c r="FU435"/>
  <c r="FV435"/>
  <c r="FW435"/>
  <c r="FX435"/>
  <c r="FY435"/>
  <c r="FZ435"/>
  <c r="GA435"/>
  <c r="GB435"/>
  <c r="GC435"/>
  <c r="GD435"/>
  <c r="GE435"/>
  <c r="GF435"/>
  <c r="GG435"/>
  <c r="FT436"/>
  <c r="FU436"/>
  <c r="FV436"/>
  <c r="FW436"/>
  <c r="FX436"/>
  <c r="FY436"/>
  <c r="FZ436"/>
  <c r="GA436"/>
  <c r="GB436"/>
  <c r="GC436"/>
  <c r="GD436"/>
  <c r="GE436"/>
  <c r="GF436"/>
  <c r="GG436"/>
  <c r="FT437"/>
  <c r="FU437"/>
  <c r="FV437"/>
  <c r="FW437"/>
  <c r="FX437"/>
  <c r="FY437"/>
  <c r="FZ437"/>
  <c r="GA437"/>
  <c r="GB437"/>
  <c r="GC437"/>
  <c r="GD437"/>
  <c r="GE437"/>
  <c r="GF437"/>
  <c r="GG437"/>
  <c r="FT438"/>
  <c r="FU438"/>
  <c r="FV438"/>
  <c r="FW438"/>
  <c r="FX438"/>
  <c r="FY438"/>
  <c r="FZ438"/>
  <c r="GA438"/>
  <c r="GB438"/>
  <c r="GC438"/>
  <c r="GD438"/>
  <c r="GE438"/>
  <c r="GF438"/>
  <c r="GG438"/>
  <c r="FT439"/>
  <c r="FU439"/>
  <c r="FV439"/>
  <c r="FW439"/>
  <c r="FX439"/>
  <c r="FY439"/>
  <c r="FZ439"/>
  <c r="GA439"/>
  <c r="GB439"/>
  <c r="GC439"/>
  <c r="GD439"/>
  <c r="GE439"/>
  <c r="GF439"/>
  <c r="GG439"/>
  <c r="FT440"/>
  <c r="FU440"/>
  <c r="FV440"/>
  <c r="FW440"/>
  <c r="FX440"/>
  <c r="FY440"/>
  <c r="FZ440"/>
  <c r="GA440"/>
  <c r="GB440"/>
  <c r="GC440"/>
  <c r="GD440"/>
  <c r="GE440"/>
  <c r="GF440"/>
  <c r="GG440"/>
  <c r="FT441"/>
  <c r="FU441"/>
  <c r="FV441"/>
  <c r="FW441"/>
  <c r="FX441"/>
  <c r="FY441"/>
  <c r="FZ441"/>
  <c r="GA441"/>
  <c r="GB441"/>
  <c r="GC441"/>
  <c r="GD441"/>
  <c r="GE441"/>
  <c r="GF441"/>
  <c r="GG441"/>
  <c r="FT442"/>
  <c r="FU442"/>
  <c r="FV442"/>
  <c r="FW442"/>
  <c r="FX442"/>
  <c r="FY442"/>
  <c r="FZ442"/>
  <c r="GA442"/>
  <c r="GB442"/>
  <c r="GC442"/>
  <c r="GD442"/>
  <c r="GE442"/>
  <c r="GF442"/>
  <c r="GG442"/>
  <c r="FT443"/>
  <c r="FU443"/>
  <c r="FV443"/>
  <c r="FW443"/>
  <c r="FX443"/>
  <c r="FY443"/>
  <c r="FZ443"/>
  <c r="GA443"/>
  <c r="GB443"/>
  <c r="GC443"/>
  <c r="GD443"/>
  <c r="GE443"/>
  <c r="GF443"/>
  <c r="GG443"/>
  <c r="FT444"/>
  <c r="FU444"/>
  <c r="FV444"/>
  <c r="FW444"/>
  <c r="FX444"/>
  <c r="FY444"/>
  <c r="FZ444"/>
  <c r="GA444"/>
  <c r="GB444"/>
  <c r="GC444"/>
  <c r="GD444"/>
  <c r="GE444"/>
  <c r="GF444"/>
  <c r="GG444"/>
  <c r="FT445"/>
  <c r="FU445"/>
  <c r="FV445"/>
  <c r="FW445"/>
  <c r="FX445"/>
  <c r="FY445"/>
  <c r="FZ445"/>
  <c r="GA445"/>
  <c r="GB445"/>
  <c r="GC445"/>
  <c r="GD445"/>
  <c r="GE445"/>
  <c r="GF445"/>
  <c r="GG445"/>
  <c r="FT446"/>
  <c r="FU446"/>
  <c r="FV446"/>
  <c r="FW446"/>
  <c r="FX446"/>
  <c r="FY446"/>
  <c r="FZ446"/>
  <c r="GA446"/>
  <c r="GB446"/>
  <c r="GC446"/>
  <c r="GD446"/>
  <c r="GE446"/>
  <c r="GF446"/>
  <c r="GG446"/>
  <c r="FT447"/>
  <c r="FU447"/>
  <c r="FV447"/>
  <c r="FW447"/>
  <c r="FX447"/>
  <c r="FY447"/>
  <c r="FZ447"/>
  <c r="GA447"/>
  <c r="GB447"/>
  <c r="GC447"/>
  <c r="GD447"/>
  <c r="GE447"/>
  <c r="GF447"/>
  <c r="GG447"/>
  <c r="FT448"/>
  <c r="FU448"/>
  <c r="FV448"/>
  <c r="FW448"/>
  <c r="FX448"/>
  <c r="FY448"/>
  <c r="FZ448"/>
  <c r="GA448"/>
  <c r="GB448"/>
  <c r="GC448"/>
  <c r="GD448"/>
  <c r="GE448"/>
  <c r="GF448"/>
  <c r="GG448"/>
  <c r="FT449"/>
  <c r="FU449"/>
  <c r="FV449"/>
  <c r="FW449"/>
  <c r="FX449"/>
  <c r="FY449"/>
  <c r="FZ449"/>
  <c r="GA449"/>
  <c r="GB449"/>
  <c r="GC449"/>
  <c r="GD449"/>
  <c r="GE449"/>
  <c r="GF449"/>
  <c r="GG449"/>
  <c r="FT450"/>
  <c r="FU450"/>
  <c r="FV450"/>
  <c r="FW450"/>
  <c r="FX450"/>
  <c r="FY450"/>
  <c r="FZ450"/>
  <c r="GA450"/>
  <c r="GB450"/>
  <c r="GC450"/>
  <c r="GD450"/>
  <c r="GE450"/>
  <c r="GF450"/>
  <c r="GG450"/>
  <c r="FT451"/>
  <c r="FU451"/>
  <c r="FV451"/>
  <c r="FW451"/>
  <c r="FX451"/>
  <c r="FY451"/>
  <c r="FZ451"/>
  <c r="GA451"/>
  <c r="GB451"/>
  <c r="GC451"/>
  <c r="GD451"/>
  <c r="GE451"/>
  <c r="GF451"/>
  <c r="GG451"/>
  <c r="FT452"/>
  <c r="FU452"/>
  <c r="FV452"/>
  <c r="FW452"/>
  <c r="FX452"/>
  <c r="FY452"/>
  <c r="FZ452"/>
  <c r="GA452"/>
  <c r="GB452"/>
  <c r="GC452"/>
  <c r="GD452"/>
  <c r="GE452"/>
  <c r="GF452"/>
  <c r="GG452"/>
  <c r="FT453"/>
  <c r="FU453"/>
  <c r="FV453"/>
  <c r="FW453"/>
  <c r="FX453"/>
  <c r="FY453"/>
  <c r="FZ453"/>
  <c r="GA453"/>
  <c r="GB453"/>
  <c r="GC453"/>
  <c r="GD453"/>
  <c r="GE453"/>
  <c r="GF453"/>
  <c r="GG453"/>
  <c r="FT454"/>
  <c r="FU454"/>
  <c r="FV454"/>
  <c r="FW454"/>
  <c r="FX454"/>
  <c r="FY454"/>
  <c r="FZ454"/>
  <c r="GA454"/>
  <c r="GB454"/>
  <c r="GC454"/>
  <c r="GD454"/>
  <c r="GE454"/>
  <c r="GF454"/>
  <c r="GG454"/>
  <c r="FT455"/>
  <c r="FU455"/>
  <c r="FV455"/>
  <c r="FW455"/>
  <c r="FX455"/>
  <c r="FY455"/>
  <c r="FZ455"/>
  <c r="GA455"/>
  <c r="GB455"/>
  <c r="GC455"/>
  <c r="GD455"/>
  <c r="GE455"/>
  <c r="GF455"/>
  <c r="GG455"/>
  <c r="FT456"/>
  <c r="FU456"/>
  <c r="FV456"/>
  <c r="FW456"/>
  <c r="FX456"/>
  <c r="FY456"/>
  <c r="FZ456"/>
  <c r="GA456"/>
  <c r="GB456"/>
  <c r="GC456"/>
  <c r="GD456"/>
  <c r="GE456"/>
  <c r="GF456"/>
  <c r="GG456"/>
  <c r="FT457"/>
  <c r="FU457"/>
  <c r="FV457"/>
  <c r="FW457"/>
  <c r="FX457"/>
  <c r="FY457"/>
  <c r="FZ457"/>
  <c r="GA457"/>
  <c r="GB457"/>
  <c r="GC457"/>
  <c r="GD457"/>
  <c r="GE457"/>
  <c r="GF457"/>
  <c r="GG457"/>
  <c r="FT458"/>
  <c r="FU458"/>
  <c r="FV458"/>
  <c r="FW458"/>
  <c r="FX458"/>
  <c r="FY458"/>
  <c r="FZ458"/>
  <c r="GA458"/>
  <c r="GB458"/>
  <c r="GC458"/>
  <c r="GD458"/>
  <c r="GE458"/>
  <c r="GF458"/>
  <c r="GG458"/>
  <c r="FT459"/>
  <c r="FU459"/>
  <c r="FV459"/>
  <c r="FW459"/>
  <c r="FX459"/>
  <c r="FY459"/>
  <c r="FZ459"/>
  <c r="GA459"/>
  <c r="GB459"/>
  <c r="GC459"/>
  <c r="GD459"/>
  <c r="GE459"/>
  <c r="GF459"/>
  <c r="GG459"/>
  <c r="FT460"/>
  <c r="FU460"/>
  <c r="FV460"/>
  <c r="FW460"/>
  <c r="FX460"/>
  <c r="FY460"/>
  <c r="FZ460"/>
  <c r="GA460"/>
  <c r="GB460"/>
  <c r="GC460"/>
  <c r="GD460"/>
  <c r="GE460"/>
  <c r="GF460"/>
  <c r="GG460"/>
  <c r="FT461"/>
  <c r="FU461"/>
  <c r="FV461"/>
  <c r="FW461"/>
  <c r="FX461"/>
  <c r="FY461"/>
  <c r="FZ461"/>
  <c r="GA461"/>
  <c r="GB461"/>
  <c r="GC461"/>
  <c r="GD461"/>
  <c r="GE461"/>
  <c r="GF461"/>
  <c r="GG461"/>
  <c r="FT462"/>
  <c r="FU462"/>
  <c r="FV462"/>
  <c r="FW462"/>
  <c r="FX462"/>
  <c r="FY462"/>
  <c r="FZ462"/>
  <c r="GA462"/>
  <c r="GB462"/>
  <c r="GC462"/>
  <c r="GD462"/>
  <c r="GE462"/>
  <c r="GF462"/>
  <c r="GG462"/>
  <c r="FT463"/>
  <c r="FU463"/>
  <c r="FV463"/>
  <c r="FW463"/>
  <c r="FX463"/>
  <c r="FY463"/>
  <c r="FZ463"/>
  <c r="GA463"/>
  <c r="GB463"/>
  <c r="GC463"/>
  <c r="GD463"/>
  <c r="GE463"/>
  <c r="GF463"/>
  <c r="GG463"/>
  <c r="FT464"/>
  <c r="FU464"/>
  <c r="FV464"/>
  <c r="FW464"/>
  <c r="FX464"/>
  <c r="FY464"/>
  <c r="FZ464"/>
  <c r="GA464"/>
  <c r="GB464"/>
  <c r="GC464"/>
  <c r="GD464"/>
  <c r="GE464"/>
  <c r="GF464"/>
  <c r="GG464"/>
  <c r="FT465"/>
  <c r="FU465"/>
  <c r="FV465"/>
  <c r="FW465"/>
  <c r="FX465"/>
  <c r="FY465"/>
  <c r="FZ465"/>
  <c r="GA465"/>
  <c r="GB465"/>
  <c r="GC465"/>
  <c r="GD465"/>
  <c r="GE465"/>
  <c r="GF465"/>
  <c r="GG465"/>
  <c r="FT466"/>
  <c r="FU466"/>
  <c r="FV466"/>
  <c r="FW466"/>
  <c r="FX466"/>
  <c r="FY466"/>
  <c r="FZ466"/>
  <c r="GA466"/>
  <c r="GB466"/>
  <c r="GC466"/>
  <c r="GD466"/>
  <c r="GE466"/>
  <c r="GF466"/>
  <c r="GG466"/>
  <c r="FT467"/>
  <c r="FU467"/>
  <c r="FV467"/>
  <c r="FW467"/>
  <c r="FX467"/>
  <c r="FY467"/>
  <c r="FZ467"/>
  <c r="GA467"/>
  <c r="GB467"/>
  <c r="GC467"/>
  <c r="GD467"/>
  <c r="GE467"/>
  <c r="GF467"/>
  <c r="GG467"/>
  <c r="FT468"/>
  <c r="FU468"/>
  <c r="FV468"/>
  <c r="FW468"/>
  <c r="FX468"/>
  <c r="FY468"/>
  <c r="FZ468"/>
  <c r="GA468"/>
  <c r="GB468"/>
  <c r="GC468"/>
  <c r="GD468"/>
  <c r="GE468"/>
  <c r="GF468"/>
  <c r="GG468"/>
  <c r="FT469"/>
  <c r="FU469"/>
  <c r="FV469"/>
  <c r="FW469"/>
  <c r="FX469"/>
  <c r="FY469"/>
  <c r="FZ469"/>
  <c r="GA469"/>
  <c r="GB469"/>
  <c r="GC469"/>
  <c r="GD469"/>
  <c r="GE469"/>
  <c r="GF469"/>
  <c r="GG469"/>
  <c r="FT470"/>
  <c r="FU470"/>
  <c r="FV470"/>
  <c r="FW470"/>
  <c r="FX470"/>
  <c r="FY470"/>
  <c r="FZ470"/>
  <c r="GA470"/>
  <c r="GB470"/>
  <c r="GC470"/>
  <c r="GD470"/>
  <c r="GE470"/>
  <c r="GF470"/>
  <c r="GG470"/>
  <c r="FT471"/>
  <c r="FU471"/>
  <c r="FV471"/>
  <c r="FW471"/>
  <c r="FX471"/>
  <c r="FY471"/>
  <c r="FZ471"/>
  <c r="GA471"/>
  <c r="GB471"/>
  <c r="GC471"/>
  <c r="GD471"/>
  <c r="GE471"/>
  <c r="GF471"/>
  <c r="GG471"/>
  <c r="FT472"/>
  <c r="FU472"/>
  <c r="FV472"/>
  <c r="FW472"/>
  <c r="FX472"/>
  <c r="FY472"/>
  <c r="FZ472"/>
  <c r="GA472"/>
  <c r="GB472"/>
  <c r="GC472"/>
  <c r="GD472"/>
  <c r="GE472"/>
  <c r="GF472"/>
  <c r="GG472"/>
  <c r="FT473"/>
  <c r="FU473"/>
  <c r="FV473"/>
  <c r="FW473"/>
  <c r="FX473"/>
  <c r="FY473"/>
  <c r="FZ473"/>
  <c r="GA473"/>
  <c r="GB473"/>
  <c r="GC473"/>
  <c r="GD473"/>
  <c r="GE473"/>
  <c r="GF473"/>
  <c r="GG473"/>
  <c r="FT474"/>
  <c r="FU474"/>
  <c r="FV474"/>
  <c r="FW474"/>
  <c r="FX474"/>
  <c r="FY474"/>
  <c r="FZ474"/>
  <c r="GA474"/>
  <c r="GB474"/>
  <c r="GC474"/>
  <c r="GD474"/>
  <c r="GE474"/>
  <c r="GF474"/>
  <c r="GG474"/>
  <c r="FT475"/>
  <c r="FU475"/>
  <c r="FV475"/>
  <c r="FW475"/>
  <c r="FX475"/>
  <c r="FY475"/>
  <c r="FZ475"/>
  <c r="GA475"/>
  <c r="GB475"/>
  <c r="GC475"/>
  <c r="GD475"/>
  <c r="GE475"/>
  <c r="GF475"/>
  <c r="GG475"/>
  <c r="FT476"/>
  <c r="FU476"/>
  <c r="FV476"/>
  <c r="FW476"/>
  <c r="FX476"/>
  <c r="FY476"/>
  <c r="FZ476"/>
  <c r="GA476"/>
  <c r="GB476"/>
  <c r="GC476"/>
  <c r="GD476"/>
  <c r="GE476"/>
  <c r="GF476"/>
  <c r="GG476"/>
  <c r="FT477"/>
  <c r="FU477"/>
  <c r="FV477"/>
  <c r="FW477"/>
  <c r="FX477"/>
  <c r="FY477"/>
  <c r="FZ477"/>
  <c r="GA477"/>
  <c r="GB477"/>
  <c r="GC477"/>
  <c r="GD477"/>
  <c r="GE477"/>
  <c r="GF477"/>
  <c r="GG477"/>
  <c r="FT478"/>
  <c r="FU478"/>
  <c r="FV478"/>
  <c r="FW478"/>
  <c r="FX478"/>
  <c r="FY478"/>
  <c r="FZ478"/>
  <c r="GA478"/>
  <c r="GB478"/>
  <c r="GC478"/>
  <c r="GD478"/>
  <c r="GE478"/>
  <c r="GF478"/>
  <c r="GG478"/>
  <c r="FT479"/>
  <c r="FU479"/>
  <c r="FV479"/>
  <c r="FW479"/>
  <c r="FX479"/>
  <c r="FY479"/>
  <c r="FZ479"/>
  <c r="GA479"/>
  <c r="GB479"/>
  <c r="GC479"/>
  <c r="GD479"/>
  <c r="GE479"/>
  <c r="GF479"/>
  <c r="GG479"/>
  <c r="FT480"/>
  <c r="FU480"/>
  <c r="FV480"/>
  <c r="FW480"/>
  <c r="FX480"/>
  <c r="FY480"/>
  <c r="FZ480"/>
  <c r="GA480"/>
  <c r="GB480"/>
  <c r="GC480"/>
  <c r="GD480"/>
  <c r="GE480"/>
  <c r="GF480"/>
  <c r="GG480"/>
  <c r="FT481"/>
  <c r="FU481"/>
  <c r="FV481"/>
  <c r="FW481"/>
  <c r="FX481"/>
  <c r="FY481"/>
  <c r="FZ481"/>
  <c r="GA481"/>
  <c r="GB481"/>
  <c r="GC481"/>
  <c r="GD481"/>
  <c r="GE481"/>
  <c r="GF481"/>
  <c r="GG481"/>
  <c r="FT482"/>
  <c r="FU482"/>
  <c r="FV482"/>
  <c r="FW482"/>
  <c r="FX482"/>
  <c r="FY482"/>
  <c r="FZ482"/>
  <c r="GA482"/>
  <c r="GB482"/>
  <c r="GC482"/>
  <c r="GD482"/>
  <c r="GE482"/>
  <c r="GF482"/>
  <c r="GG482"/>
  <c r="FT483"/>
  <c r="FU483"/>
  <c r="FV483"/>
  <c r="FW483"/>
  <c r="FX483"/>
  <c r="FY483"/>
  <c r="FZ483"/>
  <c r="GA483"/>
  <c r="GB483"/>
  <c r="GC483"/>
  <c r="GD483"/>
  <c r="GE483"/>
  <c r="GF483"/>
  <c r="GG483"/>
  <c r="FT484"/>
  <c r="FU484"/>
  <c r="FV484"/>
  <c r="FW484"/>
  <c r="FX484"/>
  <c r="FY484"/>
  <c r="FZ484"/>
  <c r="GA484"/>
  <c r="GB484"/>
  <c r="GC484"/>
  <c r="GD484"/>
  <c r="GE484"/>
  <c r="GF484"/>
  <c r="GG484"/>
  <c r="FT485"/>
  <c r="FU485"/>
  <c r="FV485"/>
  <c r="FW485"/>
  <c r="FX485"/>
  <c r="FY485"/>
  <c r="FZ485"/>
  <c r="GA485"/>
  <c r="GB485"/>
  <c r="GC485"/>
  <c r="GD485"/>
  <c r="GE485"/>
  <c r="GF485"/>
  <c r="GG485"/>
  <c r="FT486"/>
  <c r="FU486"/>
  <c r="FV486"/>
  <c r="FW486"/>
  <c r="FX486"/>
  <c r="FY486"/>
  <c r="FZ486"/>
  <c r="GA486"/>
  <c r="GB486"/>
  <c r="GC486"/>
  <c r="GD486"/>
  <c r="GE486"/>
  <c r="GF486"/>
  <c r="GG486"/>
  <c r="FT487"/>
  <c r="FU487"/>
  <c r="FV487"/>
  <c r="FW487"/>
  <c r="FX487"/>
  <c r="FY487"/>
  <c r="FZ487"/>
  <c r="GA487"/>
  <c r="GB487"/>
  <c r="GC487"/>
  <c r="GD487"/>
  <c r="GE487"/>
  <c r="GF487"/>
  <c r="GG487"/>
  <c r="FT488"/>
  <c r="FU488"/>
  <c r="FV488"/>
  <c r="FW488"/>
  <c r="FX488"/>
  <c r="FY488"/>
  <c r="FZ488"/>
  <c r="GA488"/>
  <c r="GB488"/>
  <c r="GC488"/>
  <c r="GD488"/>
  <c r="GE488"/>
  <c r="GF488"/>
  <c r="GG488"/>
  <c r="FT489"/>
  <c r="FU489"/>
  <c r="FV489"/>
  <c r="FW489"/>
  <c r="FX489"/>
  <c r="FY489"/>
  <c r="FZ489"/>
  <c r="GA489"/>
  <c r="GB489"/>
  <c r="GC489"/>
  <c r="GD489"/>
  <c r="GE489"/>
  <c r="GF489"/>
  <c r="GG489"/>
  <c r="FT490"/>
  <c r="FU490"/>
  <c r="FV490"/>
  <c r="FW490"/>
  <c r="FX490"/>
  <c r="FY490"/>
  <c r="FZ490"/>
  <c r="GA490"/>
  <c r="GB490"/>
  <c r="GC490"/>
  <c r="GD490"/>
  <c r="GE490"/>
  <c r="GF490"/>
  <c r="GG490"/>
  <c r="FT491"/>
  <c r="FU491"/>
  <c r="FV491"/>
  <c r="FW491"/>
  <c r="FX491"/>
  <c r="FY491"/>
  <c r="FZ491"/>
  <c r="GA491"/>
  <c r="GB491"/>
  <c r="GC491"/>
  <c r="GD491"/>
  <c r="GE491"/>
  <c r="GF491"/>
  <c r="GG491"/>
  <c r="FT492"/>
  <c r="FU492"/>
  <c r="FV492"/>
  <c r="FW492"/>
  <c r="FX492"/>
  <c r="FY492"/>
  <c r="FZ492"/>
  <c r="GA492"/>
  <c r="GB492"/>
  <c r="GC492"/>
  <c r="GD492"/>
  <c r="GE492"/>
  <c r="GF492"/>
  <c r="GG492"/>
  <c r="FT493"/>
  <c r="FU493"/>
  <c r="FV493"/>
  <c r="FW493"/>
  <c r="FX493"/>
  <c r="FY493"/>
  <c r="FZ493"/>
  <c r="GA493"/>
  <c r="GB493"/>
  <c r="GC493"/>
  <c r="GD493"/>
  <c r="GE493"/>
  <c r="GF493"/>
  <c r="GG493"/>
  <c r="FT494"/>
  <c r="FU494"/>
  <c r="FV494"/>
  <c r="FW494"/>
  <c r="FX494"/>
  <c r="FY494"/>
  <c r="FZ494"/>
  <c r="GA494"/>
  <c r="GB494"/>
  <c r="GC494"/>
  <c r="GD494"/>
  <c r="GE494"/>
  <c r="GF494"/>
  <c r="GG494"/>
  <c r="FT495"/>
  <c r="FU495"/>
  <c r="FV495"/>
  <c r="FW495"/>
  <c r="FX495"/>
  <c r="FY495"/>
  <c r="FZ495"/>
  <c r="GA495"/>
  <c r="GB495"/>
  <c r="GC495"/>
  <c r="GD495"/>
  <c r="GE495"/>
  <c r="GF495"/>
  <c r="GG495"/>
  <c r="FT496"/>
  <c r="FU496"/>
  <c r="FV496"/>
  <c r="FW496"/>
  <c r="FX496"/>
  <c r="FY496"/>
  <c r="FZ496"/>
  <c r="GA496"/>
  <c r="GB496"/>
  <c r="GC496"/>
  <c r="GD496"/>
  <c r="GE496"/>
  <c r="GF496"/>
  <c r="GG496"/>
  <c r="FT497"/>
  <c r="FU497"/>
  <c r="FV497"/>
  <c r="FW497"/>
  <c r="FX497"/>
  <c r="FY497"/>
  <c r="FZ497"/>
  <c r="GA497"/>
  <c r="GB497"/>
  <c r="GC497"/>
  <c r="GD497"/>
  <c r="GE497"/>
  <c r="GF497"/>
  <c r="GG497"/>
  <c r="FT498"/>
  <c r="FU498"/>
  <c r="FV498"/>
  <c r="FW498"/>
  <c r="FX498"/>
  <c r="FY498"/>
  <c r="FZ498"/>
  <c r="GA498"/>
  <c r="GB498"/>
  <c r="GC498"/>
  <c r="GD498"/>
  <c r="GE498"/>
  <c r="GF498"/>
  <c r="GG498"/>
  <c r="FT499"/>
  <c r="FU499"/>
  <c r="FV499"/>
  <c r="FW499"/>
  <c r="FX499"/>
  <c r="FY499"/>
  <c r="FZ499"/>
  <c r="GA499"/>
  <c r="GB499"/>
  <c r="GC499"/>
  <c r="GD499"/>
  <c r="GE499"/>
  <c r="GF499"/>
  <c r="GG499"/>
  <c r="FT500"/>
  <c r="FU500"/>
  <c r="FV500"/>
  <c r="FW500"/>
  <c r="FX500"/>
  <c r="FY500"/>
  <c r="FZ500"/>
  <c r="GA500"/>
  <c r="GB500"/>
  <c r="GC500"/>
  <c r="GD500"/>
  <c r="GE500"/>
  <c r="GF500"/>
  <c r="GG500"/>
  <c r="FT501"/>
  <c r="FU501"/>
  <c r="FV501"/>
  <c r="FW501"/>
  <c r="FX501"/>
  <c r="FY501"/>
  <c r="FZ501"/>
  <c r="GA501"/>
  <c r="GB501"/>
  <c r="GC501"/>
  <c r="GD501"/>
  <c r="GE501"/>
  <c r="GF501"/>
  <c r="GG501"/>
  <c r="FT502"/>
  <c r="FU502"/>
  <c r="FV502"/>
  <c r="FW502"/>
  <c r="FX502"/>
  <c r="FY502"/>
  <c r="FZ502"/>
  <c r="GA502"/>
  <c r="GB502"/>
  <c r="GC502"/>
  <c r="GD502"/>
  <c r="GE502"/>
  <c r="GF502"/>
  <c r="GG502"/>
  <c r="FT503"/>
  <c r="FU503"/>
  <c r="FV503"/>
  <c r="FW503"/>
  <c r="FX503"/>
  <c r="FY503"/>
  <c r="FZ503"/>
  <c r="GA503"/>
  <c r="GB503"/>
  <c r="GC503"/>
  <c r="GD503"/>
  <c r="GE503"/>
  <c r="GF503"/>
  <c r="GG503"/>
  <c r="FT504"/>
  <c r="FU504"/>
  <c r="FV504"/>
  <c r="FW504"/>
  <c r="FX504"/>
  <c r="FY504"/>
  <c r="FZ504"/>
  <c r="GA504"/>
  <c r="GB504"/>
  <c r="GC504"/>
  <c r="GD504"/>
  <c r="GE504"/>
  <c r="GF504"/>
  <c r="GG504"/>
  <c r="FT505"/>
  <c r="FU505"/>
  <c r="FV505"/>
  <c r="FW505"/>
  <c r="FX505"/>
  <c r="FY505"/>
  <c r="FZ505"/>
  <c r="GA505"/>
  <c r="GB505"/>
  <c r="GC505"/>
  <c r="GD505"/>
  <c r="GE505"/>
  <c r="GF505"/>
  <c r="GG505"/>
  <c r="FT506"/>
  <c r="FU506"/>
  <c r="FV506"/>
  <c r="FW506"/>
  <c r="FX506"/>
  <c r="FY506"/>
  <c r="FZ506"/>
  <c r="GA506"/>
  <c r="GB506"/>
  <c r="GC506"/>
  <c r="GD506"/>
  <c r="GE506"/>
  <c r="GF506"/>
  <c r="GG506"/>
  <c r="FT507"/>
  <c r="FU507"/>
  <c r="FV507"/>
  <c r="FW507"/>
  <c r="FX507"/>
  <c r="FY507"/>
  <c r="FZ507"/>
  <c r="GA507"/>
  <c r="GB507"/>
  <c r="GC507"/>
  <c r="GD507"/>
  <c r="GE507"/>
  <c r="GF507"/>
  <c r="GG507"/>
  <c r="FT508"/>
  <c r="FU508"/>
  <c r="FV508"/>
  <c r="FW508"/>
  <c r="FX508"/>
  <c r="FY508"/>
  <c r="FZ508"/>
  <c r="GA508"/>
  <c r="GB508"/>
  <c r="GC508"/>
  <c r="GD508"/>
  <c r="GE508"/>
  <c r="GF508"/>
  <c r="GG508"/>
  <c r="FT509"/>
  <c r="FU509"/>
  <c r="FV509"/>
  <c r="FW509"/>
  <c r="FX509"/>
  <c r="FY509"/>
  <c r="FZ509"/>
  <c r="GA509"/>
  <c r="GB509"/>
  <c r="GC509"/>
  <c r="GD509"/>
  <c r="GE509"/>
  <c r="GF509"/>
  <c r="GG509"/>
  <c r="FT510"/>
  <c r="FU510"/>
  <c r="FV510"/>
  <c r="FW510"/>
  <c r="FX510"/>
  <c r="FY510"/>
  <c r="FZ510"/>
  <c r="GA510"/>
  <c r="GB510"/>
  <c r="GC510"/>
  <c r="GD510"/>
  <c r="GE510"/>
  <c r="GF510"/>
  <c r="GG510"/>
  <c r="FT511"/>
  <c r="FU511"/>
  <c r="FV511"/>
  <c r="FW511"/>
  <c r="FX511"/>
  <c r="FY511"/>
  <c r="FZ511"/>
  <c r="GA511"/>
  <c r="GB511"/>
  <c r="GC511"/>
  <c r="GD511"/>
  <c r="GE511"/>
  <c r="GF511"/>
  <c r="GG511"/>
  <c r="FT512"/>
  <c r="FU512"/>
  <c r="FV512"/>
  <c r="FW512"/>
  <c r="FX512"/>
  <c r="FY512"/>
  <c r="FZ512"/>
  <c r="GA512"/>
  <c r="GB512"/>
  <c r="GC512"/>
  <c r="GD512"/>
  <c r="GE512"/>
  <c r="GF512"/>
  <c r="GG512"/>
  <c r="FT513"/>
  <c r="FU513"/>
  <c r="FV513"/>
  <c r="FW513"/>
  <c r="FX513"/>
  <c r="FY513"/>
  <c r="FZ513"/>
  <c r="GA513"/>
  <c r="GB513"/>
  <c r="GC513"/>
  <c r="GD513"/>
  <c r="GE513"/>
  <c r="GF513"/>
  <c r="GG513"/>
  <c r="FT514"/>
  <c r="FU514"/>
  <c r="FV514"/>
  <c r="FW514"/>
  <c r="FX514"/>
  <c r="FY514"/>
  <c r="FZ514"/>
  <c r="GA514"/>
  <c r="GB514"/>
  <c r="GC514"/>
  <c r="GD514"/>
  <c r="GE514"/>
  <c r="GF514"/>
  <c r="GG514"/>
  <c r="FT515"/>
  <c r="FU515"/>
  <c r="FV515"/>
  <c r="FW515"/>
  <c r="FX515"/>
  <c r="FY515"/>
  <c r="FZ515"/>
  <c r="GA515"/>
  <c r="GB515"/>
  <c r="GC515"/>
  <c r="GD515"/>
  <c r="GE515"/>
  <c r="GF515"/>
  <c r="GG515"/>
  <c r="FT516"/>
  <c r="FU516"/>
  <c r="FV516"/>
  <c r="FW516"/>
  <c r="FX516"/>
  <c r="FY516"/>
  <c r="FZ516"/>
  <c r="GA516"/>
  <c r="GB516"/>
  <c r="GC516"/>
  <c r="GD516"/>
  <c r="GE516"/>
  <c r="GF516"/>
  <c r="GG516"/>
  <c r="FT517"/>
  <c r="FU517"/>
  <c r="FV517"/>
  <c r="FW517"/>
  <c r="FX517"/>
  <c r="FY517"/>
  <c r="FZ517"/>
  <c r="GA517"/>
  <c r="GB517"/>
  <c r="GC517"/>
  <c r="GD517"/>
  <c r="GE517"/>
  <c r="GF517"/>
  <c r="GG517"/>
  <c r="FT518"/>
  <c r="FU518"/>
  <c r="FV518"/>
  <c r="FW518"/>
  <c r="FX518"/>
  <c r="FY518"/>
  <c r="FZ518"/>
  <c r="GA518"/>
  <c r="GB518"/>
  <c r="GC518"/>
  <c r="GD518"/>
  <c r="GE518"/>
  <c r="GF518"/>
  <c r="GG518"/>
  <c r="FT519"/>
  <c r="FU519"/>
  <c r="FV519"/>
  <c r="FW519"/>
  <c r="FX519"/>
  <c r="FY519"/>
  <c r="FZ519"/>
  <c r="GA519"/>
  <c r="GB519"/>
  <c r="GC519"/>
  <c r="GD519"/>
  <c r="GE519"/>
  <c r="GF519"/>
  <c r="GG519"/>
  <c r="FT520"/>
  <c r="FU520"/>
  <c r="FV520"/>
  <c r="FW520"/>
  <c r="FX520"/>
  <c r="FY520"/>
  <c r="FZ520"/>
  <c r="GA520"/>
  <c r="GB520"/>
  <c r="GC520"/>
  <c r="GD520"/>
  <c r="GE520"/>
  <c r="GF520"/>
  <c r="GG520"/>
  <c r="FT521"/>
  <c r="FU521"/>
  <c r="FV521"/>
  <c r="FW521"/>
  <c r="FX521"/>
  <c r="FY521"/>
  <c r="FZ521"/>
  <c r="GA521"/>
  <c r="GB521"/>
  <c r="GC521"/>
  <c r="GD521"/>
  <c r="GE521"/>
  <c r="GF521"/>
  <c r="GG521"/>
  <c r="FT522"/>
  <c r="FU522"/>
  <c r="FV522"/>
  <c r="FW522"/>
  <c r="FX522"/>
  <c r="FY522"/>
  <c r="FZ522"/>
  <c r="GA522"/>
  <c r="GB522"/>
  <c r="GC522"/>
  <c r="GD522"/>
  <c r="GE522"/>
  <c r="GF522"/>
  <c r="GG522"/>
  <c r="FT523"/>
  <c r="FU523"/>
  <c r="FV523"/>
  <c r="FW523"/>
  <c r="FX523"/>
  <c r="FY523"/>
  <c r="FZ523"/>
  <c r="GA523"/>
  <c r="GB523"/>
  <c r="GC523"/>
  <c r="GD523"/>
  <c r="GE523"/>
  <c r="GF523"/>
  <c r="GG523"/>
  <c r="FT524"/>
  <c r="FU524"/>
  <c r="FV524"/>
  <c r="FW524"/>
  <c r="FX524"/>
  <c r="FY524"/>
  <c r="FZ524"/>
  <c r="GA524"/>
  <c r="GB524"/>
  <c r="GC524"/>
  <c r="GD524"/>
  <c r="GE524"/>
  <c r="GF524"/>
  <c r="GG524"/>
  <c r="FT525"/>
  <c r="FU525"/>
  <c r="FV525"/>
  <c r="FW525"/>
  <c r="FX525"/>
  <c r="FY525"/>
  <c r="FZ525"/>
  <c r="GA525"/>
  <c r="GB525"/>
  <c r="GC525"/>
  <c r="GD525"/>
  <c r="GE525"/>
  <c r="GF525"/>
  <c r="GG525"/>
  <c r="FT526"/>
  <c r="FU526"/>
  <c r="FV526"/>
  <c r="FW526"/>
  <c r="FX526"/>
  <c r="FY526"/>
  <c r="FZ526"/>
  <c r="GA526"/>
  <c r="GB526"/>
  <c r="GC526"/>
  <c r="GD526"/>
  <c r="GE526"/>
  <c r="GF526"/>
  <c r="GG526"/>
  <c r="FT527"/>
  <c r="FU527"/>
  <c r="FV527"/>
  <c r="FW527"/>
  <c r="FX527"/>
  <c r="FY527"/>
  <c r="FZ527"/>
  <c r="GA527"/>
  <c r="GB527"/>
  <c r="GC527"/>
  <c r="GD527"/>
  <c r="GE527"/>
  <c r="GF527"/>
  <c r="GG527"/>
  <c r="FT528"/>
  <c r="FU528"/>
  <c r="FV528"/>
  <c r="FW528"/>
  <c r="FX528"/>
  <c r="FY528"/>
  <c r="FZ528"/>
  <c r="GA528"/>
  <c r="GB528"/>
  <c r="GC528"/>
  <c r="GD528"/>
  <c r="GE528"/>
  <c r="GF528"/>
  <c r="GG528"/>
  <c r="FT529"/>
  <c r="FU529"/>
  <c r="FV529"/>
  <c r="FW529"/>
  <c r="FX529"/>
  <c r="FY529"/>
  <c r="FZ529"/>
  <c r="GA529"/>
  <c r="GB529"/>
  <c r="GC529"/>
  <c r="GD529"/>
  <c r="GE529"/>
  <c r="GF529"/>
  <c r="GG529"/>
  <c r="FT530"/>
  <c r="FU530"/>
  <c r="FV530"/>
  <c r="FW530"/>
  <c r="FX530"/>
  <c r="FY530"/>
  <c r="FZ530"/>
  <c r="GA530"/>
  <c r="GB530"/>
  <c r="GC530"/>
  <c r="GD530"/>
  <c r="GE530"/>
  <c r="GF530"/>
  <c r="GG530"/>
  <c r="FT531"/>
  <c r="FU531"/>
  <c r="FV531"/>
  <c r="FW531"/>
  <c r="FX531"/>
  <c r="FY531"/>
  <c r="FZ531"/>
  <c r="GA531"/>
  <c r="GB531"/>
  <c r="GC531"/>
  <c r="GD531"/>
  <c r="GE531"/>
  <c r="GF531"/>
  <c r="GG531"/>
  <c r="FT532"/>
  <c r="FU532"/>
  <c r="FV532"/>
  <c r="FW532"/>
  <c r="FX532"/>
  <c r="FY532"/>
  <c r="FZ532"/>
  <c r="GA532"/>
  <c r="GB532"/>
  <c r="GC532"/>
  <c r="GD532"/>
  <c r="GE532"/>
  <c r="GF532"/>
  <c r="GG532"/>
  <c r="FT533"/>
  <c r="FU533"/>
  <c r="FV533"/>
  <c r="FW533"/>
  <c r="FX533"/>
  <c r="FY533"/>
  <c r="FZ533"/>
  <c r="GA533"/>
  <c r="GB533"/>
  <c r="GC533"/>
  <c r="GD533"/>
  <c r="GE533"/>
  <c r="GF533"/>
  <c r="GG533"/>
  <c r="FT534"/>
  <c r="FU534"/>
  <c r="FV534"/>
  <c r="FW534"/>
  <c r="FX534"/>
  <c r="FY534"/>
  <c r="FZ534"/>
  <c r="GA534"/>
  <c r="GB534"/>
  <c r="GC534"/>
  <c r="GD534"/>
  <c r="GE534"/>
  <c r="GF534"/>
  <c r="GG534"/>
  <c r="FT535"/>
  <c r="FU535"/>
  <c r="FV535"/>
  <c r="FW535"/>
  <c r="FX535"/>
  <c r="FY535"/>
  <c r="FZ535"/>
  <c r="GA535"/>
  <c r="GB535"/>
  <c r="GC535"/>
  <c r="GD535"/>
  <c r="GE535"/>
  <c r="GF535"/>
  <c r="GG535"/>
  <c r="FT536"/>
  <c r="FU536"/>
  <c r="FV536"/>
  <c r="FW536"/>
  <c r="FX536"/>
  <c r="FY536"/>
  <c r="FZ536"/>
  <c r="GA536"/>
  <c r="GB536"/>
  <c r="GC536"/>
  <c r="GD536"/>
  <c r="GE536"/>
  <c r="GF536"/>
  <c r="GG536"/>
  <c r="FT537"/>
  <c r="FU537"/>
  <c r="FV537"/>
  <c r="FW537"/>
  <c r="FX537"/>
  <c r="FY537"/>
  <c r="FZ537"/>
  <c r="GA537"/>
  <c r="GB537"/>
  <c r="GC537"/>
  <c r="GD537"/>
  <c r="GE537"/>
  <c r="GF537"/>
  <c r="GG537"/>
  <c r="FT538"/>
  <c r="FU538"/>
  <c r="FV538"/>
  <c r="FW538"/>
  <c r="FX538"/>
  <c r="FY538"/>
  <c r="FZ538"/>
  <c r="GA538"/>
  <c r="GB538"/>
  <c r="GC538"/>
  <c r="GD538"/>
  <c r="GE538"/>
  <c r="GF538"/>
  <c r="GG538"/>
  <c r="FT539"/>
  <c r="FU539"/>
  <c r="FV539"/>
  <c r="FW539"/>
  <c r="FX539"/>
  <c r="FY539"/>
  <c r="FZ539"/>
  <c r="GA539"/>
  <c r="GB539"/>
  <c r="GC539"/>
  <c r="GD539"/>
  <c r="GE539"/>
  <c r="GF539"/>
  <c r="GG539"/>
  <c r="FT540"/>
  <c r="FU540"/>
  <c r="FV540"/>
  <c r="FW540"/>
  <c r="FX540"/>
  <c r="FY540"/>
  <c r="FZ540"/>
  <c r="GA540"/>
  <c r="GB540"/>
  <c r="GC540"/>
  <c r="GD540"/>
  <c r="GE540"/>
  <c r="GF540"/>
  <c r="GG540"/>
  <c r="FT541"/>
  <c r="FU541"/>
  <c r="FV541"/>
  <c r="FW541"/>
  <c r="FX541"/>
  <c r="FY541"/>
  <c r="FZ541"/>
  <c r="GA541"/>
  <c r="GB541"/>
  <c r="GC541"/>
  <c r="GD541"/>
  <c r="GE541"/>
  <c r="GF541"/>
  <c r="GG541"/>
  <c r="FT542"/>
  <c r="FU542"/>
  <c r="FV542"/>
  <c r="FW542"/>
  <c r="FX542"/>
  <c r="FY542"/>
  <c r="FZ542"/>
  <c r="GA542"/>
  <c r="GB542"/>
  <c r="GC542"/>
  <c r="GD542"/>
  <c r="GE542"/>
  <c r="GF542"/>
  <c r="GG542"/>
  <c r="FT543"/>
  <c r="FU543"/>
  <c r="FV543"/>
  <c r="FW543"/>
  <c r="FX543"/>
  <c r="FY543"/>
  <c r="FZ543"/>
  <c r="GA543"/>
  <c r="GB543"/>
  <c r="GC543"/>
  <c r="GD543"/>
  <c r="GE543"/>
  <c r="GF543"/>
  <c r="GG543"/>
  <c r="FT544"/>
  <c r="FU544"/>
  <c r="FV544"/>
  <c r="FW544"/>
  <c r="FX544"/>
  <c r="FY544"/>
  <c r="FZ544"/>
  <c r="GA544"/>
  <c r="GB544"/>
  <c r="GC544"/>
  <c r="GD544"/>
  <c r="GE544"/>
  <c r="GF544"/>
  <c r="GG544"/>
  <c r="FT545"/>
  <c r="FU545"/>
  <c r="FV545"/>
  <c r="FW545"/>
  <c r="FX545"/>
  <c r="FY545"/>
  <c r="FZ545"/>
  <c r="GA545"/>
  <c r="GB545"/>
  <c r="GC545"/>
  <c r="GD545"/>
  <c r="GE545"/>
  <c r="GF545"/>
  <c r="GG545"/>
  <c r="FT546"/>
  <c r="FU546"/>
  <c r="FV546"/>
  <c r="FW546"/>
  <c r="FX546"/>
  <c r="FY546"/>
  <c r="FZ546"/>
  <c r="GA546"/>
  <c r="GB546"/>
  <c r="GC546"/>
  <c r="GD546"/>
  <c r="GE546"/>
  <c r="GF546"/>
  <c r="GG546"/>
  <c r="FT547"/>
  <c r="FU547"/>
  <c r="FV547"/>
  <c r="FW547"/>
  <c r="FX547"/>
  <c r="FY547"/>
  <c r="FZ547"/>
  <c r="GA547"/>
  <c r="GB547"/>
  <c r="GC547"/>
  <c r="GD547"/>
  <c r="GE547"/>
  <c r="GF547"/>
  <c r="GG547"/>
  <c r="FT548"/>
  <c r="FU548"/>
  <c r="FV548"/>
  <c r="FW548"/>
  <c r="FX548"/>
  <c r="FY548"/>
  <c r="FZ548"/>
  <c r="GA548"/>
  <c r="GB548"/>
  <c r="GC548"/>
  <c r="GD548"/>
  <c r="GE548"/>
  <c r="GF548"/>
  <c r="GG548"/>
  <c r="FT549"/>
  <c r="FU549"/>
  <c r="FV549"/>
  <c r="FW549"/>
  <c r="FX549"/>
  <c r="FY549"/>
  <c r="FZ549"/>
  <c r="GA549"/>
  <c r="GB549"/>
  <c r="GC549"/>
  <c r="GD549"/>
  <c r="GE549"/>
  <c r="GF549"/>
  <c r="GG549"/>
  <c r="FT550"/>
  <c r="FU550"/>
  <c r="FV550"/>
  <c r="FW550"/>
  <c r="FX550"/>
  <c r="FY550"/>
  <c r="FZ550"/>
  <c r="GA550"/>
  <c r="GB550"/>
  <c r="GC550"/>
  <c r="GD550"/>
  <c r="GE550"/>
  <c r="GF550"/>
  <c r="GG550"/>
  <c r="FT551"/>
  <c r="FU551"/>
  <c r="FV551"/>
  <c r="FW551"/>
  <c r="FX551"/>
  <c r="FY551"/>
  <c r="FZ551"/>
  <c r="GA551"/>
  <c r="GB551"/>
  <c r="GC551"/>
  <c r="GD551"/>
  <c r="GE551"/>
  <c r="GF551"/>
  <c r="GG551"/>
  <c r="FT552"/>
  <c r="FU552"/>
  <c r="FV552"/>
  <c r="FW552"/>
  <c r="FX552"/>
  <c r="FY552"/>
  <c r="FZ552"/>
  <c r="GA552"/>
  <c r="GB552"/>
  <c r="GC552"/>
  <c r="GD552"/>
  <c r="GE552"/>
  <c r="GF552"/>
  <c r="GG552"/>
  <c r="FT553"/>
  <c r="FU553"/>
  <c r="FV553"/>
  <c r="FW553"/>
  <c r="FX553"/>
  <c r="FY553"/>
  <c r="FZ553"/>
  <c r="GA553"/>
  <c r="GB553"/>
  <c r="GC553"/>
  <c r="GD553"/>
  <c r="GE553"/>
  <c r="GF553"/>
  <c r="GG553"/>
  <c r="FT554"/>
  <c r="FU554"/>
  <c r="FV554"/>
  <c r="FW554"/>
  <c r="FX554"/>
  <c r="FY554"/>
  <c r="FZ554"/>
  <c r="GA554"/>
  <c r="GB554"/>
  <c r="GC554"/>
  <c r="GD554"/>
  <c r="GE554"/>
  <c r="GF554"/>
  <c r="GG554"/>
  <c r="FT555"/>
  <c r="FU555"/>
  <c r="FV555"/>
  <c r="FW555"/>
  <c r="FX555"/>
  <c r="FY555"/>
  <c r="FZ555"/>
  <c r="GA555"/>
  <c r="GB555"/>
  <c r="GC555"/>
  <c r="GD555"/>
  <c r="GE555"/>
  <c r="GF555"/>
  <c r="GG555"/>
  <c r="FT556"/>
  <c r="FU556"/>
  <c r="FV556"/>
  <c r="FW556"/>
  <c r="FX556"/>
  <c r="FY556"/>
  <c r="FZ556"/>
  <c r="GA556"/>
  <c r="GB556"/>
  <c r="GC556"/>
  <c r="GD556"/>
  <c r="GE556"/>
  <c r="GF556"/>
  <c r="GG556"/>
  <c r="FT557"/>
  <c r="FU557"/>
  <c r="FV557"/>
  <c r="FW557"/>
  <c r="FX557"/>
  <c r="FY557"/>
  <c r="FZ557"/>
  <c r="GA557"/>
  <c r="GB557"/>
  <c r="GC557"/>
  <c r="GD557"/>
  <c r="GE557"/>
  <c r="GF557"/>
  <c r="GG557"/>
  <c r="FT558"/>
  <c r="FU558"/>
  <c r="FV558"/>
  <c r="FW558"/>
  <c r="FX558"/>
  <c r="FY558"/>
  <c r="FZ558"/>
  <c r="GA558"/>
  <c r="GB558"/>
  <c r="GC558"/>
  <c r="GD558"/>
  <c r="GE558"/>
  <c r="GF558"/>
  <c r="GG558"/>
  <c r="FT559"/>
  <c r="FU559"/>
  <c r="FV559"/>
  <c r="FW559"/>
  <c r="FX559"/>
  <c r="FY559"/>
  <c r="FZ559"/>
  <c r="GA559"/>
  <c r="GB559"/>
  <c r="GC559"/>
  <c r="GD559"/>
  <c r="GE559"/>
  <c r="GF559"/>
  <c r="GG559"/>
  <c r="FT560"/>
  <c r="FU560"/>
  <c r="FV560"/>
  <c r="FW560"/>
  <c r="FX560"/>
  <c r="FY560"/>
  <c r="FZ560"/>
  <c r="GA560"/>
  <c r="GB560"/>
  <c r="GC560"/>
  <c r="GD560"/>
  <c r="GE560"/>
  <c r="GF560"/>
  <c r="GG560"/>
  <c r="FT561"/>
  <c r="FU561"/>
  <c r="FV561"/>
  <c r="FW561"/>
  <c r="FX561"/>
  <c r="FY561"/>
  <c r="FZ561"/>
  <c r="GA561"/>
  <c r="GB561"/>
  <c r="GC561"/>
  <c r="GD561"/>
  <c r="GE561"/>
  <c r="GF561"/>
  <c r="GG561"/>
  <c r="FT562"/>
  <c r="FU562"/>
  <c r="FV562"/>
  <c r="FW562"/>
  <c r="FX562"/>
  <c r="FY562"/>
  <c r="FZ562"/>
  <c r="GA562"/>
  <c r="GB562"/>
  <c r="GC562"/>
  <c r="GD562"/>
  <c r="GE562"/>
  <c r="GF562"/>
  <c r="GG562"/>
  <c r="FT563"/>
  <c r="FU563"/>
  <c r="FV563"/>
  <c r="FW563"/>
  <c r="FX563"/>
  <c r="FY563"/>
  <c r="FZ563"/>
  <c r="GA563"/>
  <c r="GB563"/>
  <c r="GC563"/>
  <c r="GD563"/>
  <c r="GE563"/>
  <c r="GF563"/>
  <c r="GG563"/>
  <c r="FT564"/>
  <c r="FU564"/>
  <c r="FV564"/>
  <c r="FW564"/>
  <c r="FX564"/>
  <c r="FY564"/>
  <c r="FZ564"/>
  <c r="GA564"/>
  <c r="GB564"/>
  <c r="GC564"/>
  <c r="GD564"/>
  <c r="GE564"/>
  <c r="GF564"/>
  <c r="GG564"/>
  <c r="FT565"/>
  <c r="FU565"/>
  <c r="FV565"/>
  <c r="FW565"/>
  <c r="FX565"/>
  <c r="FY565"/>
  <c r="FZ565"/>
  <c r="GA565"/>
  <c r="GB565"/>
  <c r="GC565"/>
  <c r="GD565"/>
  <c r="GE565"/>
  <c r="GF565"/>
  <c r="GG565"/>
  <c r="FT566"/>
  <c r="FU566"/>
  <c r="FV566"/>
  <c r="FW566"/>
  <c r="FX566"/>
  <c r="FY566"/>
  <c r="FZ566"/>
  <c r="GA566"/>
  <c r="GB566"/>
  <c r="GC566"/>
  <c r="GD566"/>
  <c r="GE566"/>
  <c r="GF566"/>
  <c r="GG566"/>
  <c r="FT567"/>
  <c r="FU567"/>
  <c r="FV567"/>
  <c r="FW567"/>
  <c r="FX567"/>
  <c r="FY567"/>
  <c r="FZ567"/>
  <c r="GA567"/>
  <c r="GB567"/>
  <c r="GC567"/>
  <c r="GD567"/>
  <c r="GE567"/>
  <c r="GF567"/>
  <c r="GG567"/>
  <c r="FT568"/>
  <c r="FU568"/>
  <c r="FV568"/>
  <c r="FW568"/>
  <c r="FX568"/>
  <c r="FY568"/>
  <c r="FZ568"/>
  <c r="GA568"/>
  <c r="GB568"/>
  <c r="GC568"/>
  <c r="GD568"/>
  <c r="GE568"/>
  <c r="GF568"/>
  <c r="GG568"/>
  <c r="FT569"/>
  <c r="FU569"/>
  <c r="FV569"/>
  <c r="FW569"/>
  <c r="FX569"/>
  <c r="FY569"/>
  <c r="FZ569"/>
  <c r="GA569"/>
  <c r="GB569"/>
  <c r="GC569"/>
  <c r="GD569"/>
  <c r="GE569"/>
  <c r="GF569"/>
  <c r="GG569"/>
  <c r="FT570"/>
  <c r="FU570"/>
  <c r="FV570"/>
  <c r="FW570"/>
  <c r="FX570"/>
  <c r="FY570"/>
  <c r="FZ570"/>
  <c r="GA570"/>
  <c r="GB570"/>
  <c r="GC570"/>
  <c r="GD570"/>
  <c r="GE570"/>
  <c r="GF570"/>
  <c r="GG570"/>
  <c r="FT571"/>
  <c r="FU571"/>
  <c r="FV571"/>
  <c r="FW571"/>
  <c r="FX571"/>
  <c r="FY571"/>
  <c r="FZ571"/>
  <c r="GA571"/>
  <c r="GB571"/>
  <c r="GC571"/>
  <c r="GD571"/>
  <c r="GE571"/>
  <c r="GF571"/>
  <c r="GG571"/>
  <c r="FT572"/>
  <c r="FU572"/>
  <c r="FV572"/>
  <c r="FW572"/>
  <c r="FX572"/>
  <c r="FY572"/>
  <c r="FZ572"/>
  <c r="GA572"/>
  <c r="GB572"/>
  <c r="GC572"/>
  <c r="GD572"/>
  <c r="GE572"/>
  <c r="GF572"/>
  <c r="GG572"/>
  <c r="FT573"/>
  <c r="FU573"/>
  <c r="FV573"/>
  <c r="FW573"/>
  <c r="FX573"/>
  <c r="FY573"/>
  <c r="FZ573"/>
  <c r="GA573"/>
  <c r="GB573"/>
  <c r="GC573"/>
  <c r="GD573"/>
  <c r="GE573"/>
  <c r="GF573"/>
  <c r="GG573"/>
  <c r="FT574"/>
  <c r="FU574"/>
  <c r="FV574"/>
  <c r="FW574"/>
  <c r="FX574"/>
  <c r="FY574"/>
  <c r="FZ574"/>
  <c r="GA574"/>
  <c r="GB574"/>
  <c r="GC574"/>
  <c r="GD574"/>
  <c r="GE574"/>
  <c r="GF574"/>
  <c r="GG574"/>
  <c r="FT575"/>
  <c r="FU575"/>
  <c r="FV575"/>
  <c r="FW575"/>
  <c r="FX575"/>
  <c r="FY575"/>
  <c r="FZ575"/>
  <c r="GA575"/>
  <c r="GB575"/>
  <c r="GC575"/>
  <c r="GD575"/>
  <c r="GE575"/>
  <c r="GF575"/>
  <c r="GG575"/>
  <c r="FT576"/>
  <c r="FU576"/>
  <c r="FV576"/>
  <c r="FW576"/>
  <c r="FX576"/>
  <c r="FY576"/>
  <c r="FZ576"/>
  <c r="GA576"/>
  <c r="GB576"/>
  <c r="GC576"/>
  <c r="GD576"/>
  <c r="GE576"/>
  <c r="GF576"/>
  <c r="GG576"/>
  <c r="FT577"/>
  <c r="FU577"/>
  <c r="FV577"/>
  <c r="FW577"/>
  <c r="FX577"/>
  <c r="FY577"/>
  <c r="FZ577"/>
  <c r="GA577"/>
  <c r="GB577"/>
  <c r="GC577"/>
  <c r="GD577"/>
  <c r="GE577"/>
  <c r="GF577"/>
  <c r="GG577"/>
  <c r="FT578"/>
  <c r="FU578"/>
  <c r="FV578"/>
  <c r="FW578"/>
  <c r="FX578"/>
  <c r="FY578"/>
  <c r="FZ578"/>
  <c r="GA578"/>
  <c r="GB578"/>
  <c r="GC578"/>
  <c r="GD578"/>
  <c r="GE578"/>
  <c r="GF578"/>
  <c r="GG578"/>
  <c r="FT579"/>
  <c r="FU579"/>
  <c r="FV579"/>
  <c r="FW579"/>
  <c r="FX579"/>
  <c r="FY579"/>
  <c r="FZ579"/>
  <c r="GA579"/>
  <c r="GB579"/>
  <c r="GC579"/>
  <c r="GD579"/>
  <c r="GE579"/>
  <c r="GF579"/>
  <c r="GG579"/>
  <c r="FT580"/>
  <c r="FU580"/>
  <c r="FV580"/>
  <c r="FW580"/>
  <c r="FX580"/>
  <c r="FY580"/>
  <c r="FZ580"/>
  <c r="GA580"/>
  <c r="GB580"/>
  <c r="GC580"/>
  <c r="GD580"/>
  <c r="GE580"/>
  <c r="GF580"/>
  <c r="GG580"/>
  <c r="FT581"/>
  <c r="FU581"/>
  <c r="FV581"/>
  <c r="FW581"/>
  <c r="FX581"/>
  <c r="FY581"/>
  <c r="FZ581"/>
  <c r="GA581"/>
  <c r="GB581"/>
  <c r="GC581"/>
  <c r="GD581"/>
  <c r="GE581"/>
  <c r="GF581"/>
  <c r="GG581"/>
  <c r="FT582"/>
  <c r="FU582"/>
  <c r="FV582"/>
  <c r="FW582"/>
  <c r="FX582"/>
  <c r="FY582"/>
  <c r="FZ582"/>
  <c r="GA582"/>
  <c r="GB582"/>
  <c r="GC582"/>
  <c r="GD582"/>
  <c r="GE582"/>
  <c r="GF582"/>
  <c r="GG582"/>
  <c r="FT583"/>
  <c r="FU583"/>
  <c r="FV583"/>
  <c r="FW583"/>
  <c r="FX583"/>
  <c r="FY583"/>
  <c r="FZ583"/>
  <c r="GA583"/>
  <c r="GB583"/>
  <c r="GC583"/>
  <c r="GD583"/>
  <c r="GE583"/>
  <c r="GF583"/>
  <c r="GG583"/>
  <c r="FT584"/>
  <c r="FU584"/>
  <c r="FV584"/>
  <c r="FW584"/>
  <c r="FX584"/>
  <c r="FY584"/>
  <c r="FZ584"/>
  <c r="GA584"/>
  <c r="GB584"/>
  <c r="GC584"/>
  <c r="GD584"/>
  <c r="GE584"/>
  <c r="GF584"/>
  <c r="GG584"/>
  <c r="FT585"/>
  <c r="FU585"/>
  <c r="FV585"/>
  <c r="FW585"/>
  <c r="FX585"/>
  <c r="FY585"/>
  <c r="FZ585"/>
  <c r="GA585"/>
  <c r="GB585"/>
  <c r="GC585"/>
  <c r="GD585"/>
  <c r="GE585"/>
  <c r="GF585"/>
  <c r="GG585"/>
  <c r="FT586"/>
  <c r="FU586"/>
  <c r="FV586"/>
  <c r="FW586"/>
  <c r="FX586"/>
  <c r="FY586"/>
  <c r="FZ586"/>
  <c r="GA586"/>
  <c r="GB586"/>
  <c r="GC586"/>
  <c r="GD586"/>
  <c r="GE586"/>
  <c r="GF586"/>
  <c r="GG586"/>
  <c r="FT587"/>
  <c r="FU587"/>
  <c r="FV587"/>
  <c r="FW587"/>
  <c r="FX587"/>
  <c r="FY587"/>
  <c r="FZ587"/>
  <c r="GA587"/>
  <c r="GB587"/>
  <c r="GC587"/>
  <c r="GD587"/>
  <c r="GE587"/>
  <c r="GF587"/>
  <c r="GG587"/>
  <c r="FT588"/>
  <c r="FU588"/>
  <c r="FV588"/>
  <c r="FW588"/>
  <c r="FX588"/>
  <c r="FY588"/>
  <c r="FZ588"/>
  <c r="GA588"/>
  <c r="GB588"/>
  <c r="GC588"/>
  <c r="GD588"/>
  <c r="GE588"/>
  <c r="GF588"/>
  <c r="GG588"/>
  <c r="FT589"/>
  <c r="FU589"/>
  <c r="FV589"/>
  <c r="FW589"/>
  <c r="FX589"/>
  <c r="FY589"/>
  <c r="FZ589"/>
  <c r="GA589"/>
  <c r="GB589"/>
  <c r="GC589"/>
  <c r="GD589"/>
  <c r="GE589"/>
  <c r="GF589"/>
  <c r="GG589"/>
  <c r="FT590"/>
  <c r="FU590"/>
  <c r="FV590"/>
  <c r="FW590"/>
  <c r="FX590"/>
  <c r="FY590"/>
  <c r="FZ590"/>
  <c r="GA590"/>
  <c r="GB590"/>
  <c r="GC590"/>
  <c r="GD590"/>
  <c r="GE590"/>
  <c r="GF590"/>
  <c r="GG590"/>
  <c r="FT591"/>
  <c r="FU591"/>
  <c r="FV591"/>
  <c r="FW591"/>
  <c r="FX591"/>
  <c r="FY591"/>
  <c r="FZ591"/>
  <c r="GA591"/>
  <c r="GB591"/>
  <c r="GC591"/>
  <c r="GD591"/>
  <c r="GE591"/>
  <c r="GF591"/>
  <c r="GG591"/>
  <c r="FT592"/>
  <c r="FU592"/>
  <c r="FV592"/>
  <c r="FW592"/>
  <c r="FX592"/>
  <c r="FY592"/>
  <c r="FZ592"/>
  <c r="GA592"/>
  <c r="GB592"/>
  <c r="GC592"/>
  <c r="GD592"/>
  <c r="GE592"/>
  <c r="GF592"/>
  <c r="GG592"/>
  <c r="FT593"/>
  <c r="FU593"/>
  <c r="FV593"/>
  <c r="FW593"/>
  <c r="FX593"/>
  <c r="FY593"/>
  <c r="FZ593"/>
  <c r="GA593"/>
  <c r="GB593"/>
  <c r="GC593"/>
  <c r="GD593"/>
  <c r="GE593"/>
  <c r="GF593"/>
  <c r="GG593"/>
  <c r="FT594"/>
  <c r="FU594"/>
  <c r="FV594"/>
  <c r="FW594"/>
  <c r="FX594"/>
  <c r="FY594"/>
  <c r="FZ594"/>
  <c r="GA594"/>
  <c r="GB594"/>
  <c r="GC594"/>
  <c r="GD594"/>
  <c r="GE594"/>
  <c r="GF594"/>
  <c r="GG594"/>
  <c r="FT595"/>
  <c r="FU595"/>
  <c r="FV595"/>
  <c r="FW595"/>
  <c r="FX595"/>
  <c r="FY595"/>
  <c r="FZ595"/>
  <c r="GA595"/>
  <c r="GB595"/>
  <c r="GC595"/>
  <c r="GD595"/>
  <c r="GE595"/>
  <c r="GF595"/>
  <c r="GG595"/>
  <c r="FT596"/>
  <c r="FU596"/>
  <c r="FV596"/>
  <c r="FW596"/>
  <c r="FX596"/>
  <c r="FY596"/>
  <c r="FZ596"/>
  <c r="GA596"/>
  <c r="GB596"/>
  <c r="GC596"/>
  <c r="GD596"/>
  <c r="GE596"/>
  <c r="GF596"/>
  <c r="GG596"/>
  <c r="FT597"/>
  <c r="FU597"/>
  <c r="FV597"/>
  <c r="FW597"/>
  <c r="FX597"/>
  <c r="FY597"/>
  <c r="FZ597"/>
  <c r="GA597"/>
  <c r="GB597"/>
  <c r="GC597"/>
  <c r="GD597"/>
  <c r="GE597"/>
  <c r="GF597"/>
  <c r="GG597"/>
  <c r="FT598"/>
  <c r="FU598"/>
  <c r="FV598"/>
  <c r="FW598"/>
  <c r="FX598"/>
  <c r="FY598"/>
  <c r="FZ598"/>
  <c r="GA598"/>
  <c r="GB598"/>
  <c r="GC598"/>
  <c r="GD598"/>
  <c r="GE598"/>
  <c r="GF598"/>
  <c r="GG598"/>
  <c r="FT599"/>
  <c r="FU599"/>
  <c r="FV599"/>
  <c r="FW599"/>
  <c r="FX599"/>
  <c r="FY599"/>
  <c r="FZ599"/>
  <c r="GA599"/>
  <c r="GB599"/>
  <c r="GC599"/>
  <c r="GD599"/>
  <c r="GE599"/>
  <c r="GF599"/>
  <c r="GG599"/>
  <c r="FT600"/>
  <c r="FU600"/>
  <c r="FV600"/>
  <c r="FW600"/>
  <c r="FX600"/>
  <c r="FY600"/>
  <c r="FZ600"/>
  <c r="GA600"/>
  <c r="GB600"/>
  <c r="GC600"/>
  <c r="GD600"/>
  <c r="GE600"/>
  <c r="GF600"/>
  <c r="GG600"/>
  <c r="FT601"/>
  <c r="FU601"/>
  <c r="FV601"/>
  <c r="FW601"/>
  <c r="FX601"/>
  <c r="FY601"/>
  <c r="FZ601"/>
  <c r="GA601"/>
  <c r="GB601"/>
  <c r="GC601"/>
  <c r="GD601"/>
  <c r="GE601"/>
  <c r="GF601"/>
  <c r="GG601"/>
  <c r="FT602"/>
  <c r="FU602"/>
  <c r="FV602"/>
  <c r="FW602"/>
  <c r="FX602"/>
  <c r="FY602"/>
  <c r="FZ602"/>
  <c r="GA602"/>
  <c r="GB602"/>
  <c r="GC602"/>
  <c r="GD602"/>
  <c r="GE602"/>
  <c r="GF602"/>
  <c r="GG602"/>
  <c r="FT603"/>
  <c r="FU603"/>
  <c r="FV603"/>
  <c r="FW603"/>
  <c r="FX603"/>
  <c r="FY603"/>
  <c r="FZ603"/>
  <c r="GA603"/>
  <c r="GB603"/>
  <c r="GC603"/>
  <c r="GD603"/>
  <c r="GE603"/>
  <c r="GF603"/>
  <c r="GG603"/>
  <c r="FT604"/>
  <c r="FU604"/>
  <c r="FV604"/>
  <c r="FW604"/>
  <c r="FX604"/>
  <c r="FY604"/>
  <c r="FZ604"/>
  <c r="GA604"/>
  <c r="GB604"/>
  <c r="GC604"/>
  <c r="GD604"/>
  <c r="GE604"/>
  <c r="GF604"/>
  <c r="GG604"/>
  <c r="FT605"/>
  <c r="FU605"/>
  <c r="FV605"/>
  <c r="FW605"/>
  <c r="FX605"/>
  <c r="FY605"/>
  <c r="FZ605"/>
  <c r="GA605"/>
  <c r="GB605"/>
  <c r="GC605"/>
  <c r="GD605"/>
  <c r="GE605"/>
  <c r="GF605"/>
  <c r="GG605"/>
  <c r="FT606"/>
  <c r="FU606"/>
  <c r="FV606"/>
  <c r="FW606"/>
  <c r="FX606"/>
  <c r="FY606"/>
  <c r="FZ606"/>
  <c r="GA606"/>
  <c r="GB606"/>
  <c r="GC606"/>
  <c r="GD606"/>
  <c r="GE606"/>
  <c r="GF606"/>
  <c r="GG606"/>
  <c r="FT607"/>
  <c r="FU607"/>
  <c r="FV607"/>
  <c r="FW607"/>
  <c r="FX607"/>
  <c r="FY607"/>
  <c r="FZ607"/>
  <c r="GA607"/>
  <c r="GB607"/>
  <c r="GC607"/>
  <c r="GD607"/>
  <c r="GE607"/>
  <c r="GF607"/>
  <c r="GG607"/>
  <c r="FT608"/>
  <c r="FU608"/>
  <c r="FV608"/>
  <c r="FW608"/>
  <c r="FX608"/>
  <c r="FY608"/>
  <c r="FZ608"/>
  <c r="GA608"/>
  <c r="GB608"/>
  <c r="GC608"/>
  <c r="GD608"/>
  <c r="GE608"/>
  <c r="GF608"/>
  <c r="GG608"/>
  <c r="FT609"/>
  <c r="FU609"/>
  <c r="FV609"/>
  <c r="FW609"/>
  <c r="FX609"/>
  <c r="FY609"/>
  <c r="FZ609"/>
  <c r="GA609"/>
  <c r="GB609"/>
  <c r="GC609"/>
  <c r="GD609"/>
  <c r="GE609"/>
  <c r="GF609"/>
  <c r="GG609"/>
  <c r="FT610"/>
  <c r="FU610"/>
  <c r="FV610"/>
  <c r="FW610"/>
  <c r="FX610"/>
  <c r="FY610"/>
  <c r="FZ610"/>
  <c r="GA610"/>
  <c r="GB610"/>
  <c r="GC610"/>
  <c r="GD610"/>
  <c r="GE610"/>
  <c r="GF610"/>
  <c r="GG610"/>
  <c r="GG5"/>
  <c r="GF5"/>
  <c r="GE5"/>
  <c r="GD5"/>
  <c r="GC5"/>
  <c r="GB5"/>
  <c r="GA5"/>
  <c r="FZ5"/>
  <c r="FY5"/>
  <c r="FX5"/>
  <c r="FW5"/>
  <c r="FV5"/>
  <c r="FU5"/>
  <c r="FT5"/>
  <c r="GI6"/>
  <c r="GJ6"/>
  <c r="GK6"/>
  <c r="GL6"/>
  <c r="GM6"/>
  <c r="GN6"/>
  <c r="GO6"/>
  <c r="GP6"/>
  <c r="GQ6"/>
  <c r="GI7"/>
  <c r="GJ7"/>
  <c r="GK7"/>
  <c r="GL7"/>
  <c r="GM7"/>
  <c r="GN7"/>
  <c r="GO7"/>
  <c r="GP7"/>
  <c r="GQ7"/>
  <c r="GI8"/>
  <c r="GJ8"/>
  <c r="GK8"/>
  <c r="GL8"/>
  <c r="GM8"/>
  <c r="GN8"/>
  <c r="GO8"/>
  <c r="GP8"/>
  <c r="GQ8"/>
  <c r="GI9"/>
  <c r="GJ9"/>
  <c r="GK9"/>
  <c r="GL9"/>
  <c r="GM9"/>
  <c r="GN9"/>
  <c r="GO9"/>
  <c r="GP9"/>
  <c r="GQ9"/>
  <c r="GI10"/>
  <c r="GJ10"/>
  <c r="GK10"/>
  <c r="GL10"/>
  <c r="GM10"/>
  <c r="GN10"/>
  <c r="GO10"/>
  <c r="GP10"/>
  <c r="GQ10"/>
  <c r="GI11"/>
  <c r="GJ11"/>
  <c r="GK11"/>
  <c r="GL11"/>
  <c r="GM11"/>
  <c r="GN11"/>
  <c r="GO11"/>
  <c r="GP11"/>
  <c r="GQ11"/>
  <c r="GI12"/>
  <c r="GJ12"/>
  <c r="GK12"/>
  <c r="GL12"/>
  <c r="GM12"/>
  <c r="GN12"/>
  <c r="GO12"/>
  <c r="GP12"/>
  <c r="GQ12"/>
  <c r="GI13"/>
  <c r="GJ13"/>
  <c r="GK13"/>
  <c r="GL13"/>
  <c r="GM13"/>
  <c r="GN13"/>
  <c r="GO13"/>
  <c r="GP13"/>
  <c r="GQ13"/>
  <c r="GI14"/>
  <c r="GJ14"/>
  <c r="GK14"/>
  <c r="GL14"/>
  <c r="GM14"/>
  <c r="GN14"/>
  <c r="GO14"/>
  <c r="GP14"/>
  <c r="GQ14"/>
  <c r="GI15"/>
  <c r="GJ15"/>
  <c r="GK15"/>
  <c r="GL15"/>
  <c r="GM15"/>
  <c r="GN15"/>
  <c r="GO15"/>
  <c r="GP15"/>
  <c r="GQ15"/>
  <c r="GI16"/>
  <c r="GJ16"/>
  <c r="GK16"/>
  <c r="GL16"/>
  <c r="GM16"/>
  <c r="GN16"/>
  <c r="GO16"/>
  <c r="GP16"/>
  <c r="GQ16"/>
  <c r="GI17"/>
  <c r="GJ17"/>
  <c r="GK17"/>
  <c r="GL17"/>
  <c r="GM17"/>
  <c r="GN17"/>
  <c r="GO17"/>
  <c r="GP17"/>
  <c r="GQ17"/>
  <c r="GI18"/>
  <c r="GJ18"/>
  <c r="GK18"/>
  <c r="GL18"/>
  <c r="GM18"/>
  <c r="GN18"/>
  <c r="GO18"/>
  <c r="GP18"/>
  <c r="GQ18"/>
  <c r="GI19"/>
  <c r="GJ19"/>
  <c r="GK19"/>
  <c r="GL19"/>
  <c r="GM19"/>
  <c r="GN19"/>
  <c r="GO19"/>
  <c r="GP19"/>
  <c r="GQ19"/>
  <c r="GI20"/>
  <c r="GJ20"/>
  <c r="GK20"/>
  <c r="GL20"/>
  <c r="GM20"/>
  <c r="GN20"/>
  <c r="GO20"/>
  <c r="GP20"/>
  <c r="GQ20"/>
  <c r="GI21"/>
  <c r="GJ21"/>
  <c r="GK21"/>
  <c r="GL21"/>
  <c r="GM21"/>
  <c r="GN21"/>
  <c r="GO21"/>
  <c r="GP21"/>
  <c r="GQ21"/>
  <c r="GI22"/>
  <c r="GJ22"/>
  <c r="GK22"/>
  <c r="GL22"/>
  <c r="GM22"/>
  <c r="GN22"/>
  <c r="GO22"/>
  <c r="GP22"/>
  <c r="GQ22"/>
  <c r="GI23"/>
  <c r="GJ23"/>
  <c r="GK23"/>
  <c r="GL23"/>
  <c r="GM23"/>
  <c r="GN23"/>
  <c r="GO23"/>
  <c r="GP23"/>
  <c r="GQ23"/>
  <c r="GI24"/>
  <c r="GJ24"/>
  <c r="GK24"/>
  <c r="GL24"/>
  <c r="GM24"/>
  <c r="GN24"/>
  <c r="GO24"/>
  <c r="GP24"/>
  <c r="GQ24"/>
  <c r="GI25"/>
  <c r="GJ25"/>
  <c r="GK25"/>
  <c r="GL25"/>
  <c r="GM25"/>
  <c r="GN25"/>
  <c r="GO25"/>
  <c r="GP25"/>
  <c r="GQ25"/>
  <c r="GI26"/>
  <c r="GJ26"/>
  <c r="GK26"/>
  <c r="GL26"/>
  <c r="GM26"/>
  <c r="GN26"/>
  <c r="GO26"/>
  <c r="GP26"/>
  <c r="GQ26"/>
  <c r="GI27"/>
  <c r="GJ27"/>
  <c r="GK27"/>
  <c r="GL27"/>
  <c r="GM27"/>
  <c r="GN27"/>
  <c r="GO27"/>
  <c r="GP27"/>
  <c r="GQ27"/>
  <c r="GI28"/>
  <c r="GJ28"/>
  <c r="GK28"/>
  <c r="GL28"/>
  <c r="GM28"/>
  <c r="GN28"/>
  <c r="GO28"/>
  <c r="GP28"/>
  <c r="GQ28"/>
  <c r="GI29"/>
  <c r="GJ29"/>
  <c r="GK29"/>
  <c r="GL29"/>
  <c r="GM29"/>
  <c r="GN29"/>
  <c r="GO29"/>
  <c r="GP29"/>
  <c r="GQ29"/>
  <c r="GI30"/>
  <c r="GJ30"/>
  <c r="GK30"/>
  <c r="GL30"/>
  <c r="GM30"/>
  <c r="GN30"/>
  <c r="GO30"/>
  <c r="GP30"/>
  <c r="GQ30"/>
  <c r="GI31"/>
  <c r="GJ31"/>
  <c r="GK31"/>
  <c r="GL31"/>
  <c r="GM31"/>
  <c r="GN31"/>
  <c r="GO31"/>
  <c r="GP31"/>
  <c r="GQ31"/>
  <c r="GI32"/>
  <c r="GJ32"/>
  <c r="GK32"/>
  <c r="GL32"/>
  <c r="GM32"/>
  <c r="GN32"/>
  <c r="GO32"/>
  <c r="GP32"/>
  <c r="GQ32"/>
  <c r="GI33"/>
  <c r="GJ33"/>
  <c r="GK33"/>
  <c r="GL33"/>
  <c r="GM33"/>
  <c r="GN33"/>
  <c r="GO33"/>
  <c r="GP33"/>
  <c r="GQ33"/>
  <c r="GI34"/>
  <c r="GJ34"/>
  <c r="GK34"/>
  <c r="GL34"/>
  <c r="GM34"/>
  <c r="GN34"/>
  <c r="GO34"/>
  <c r="GP34"/>
  <c r="GQ34"/>
  <c r="GI35"/>
  <c r="GJ35"/>
  <c r="GK35"/>
  <c r="GL35"/>
  <c r="GM35"/>
  <c r="GN35"/>
  <c r="GO35"/>
  <c r="GP35"/>
  <c r="GQ35"/>
  <c r="GI36"/>
  <c r="GJ36"/>
  <c r="GK36"/>
  <c r="GL36"/>
  <c r="GM36"/>
  <c r="GN36"/>
  <c r="GO36"/>
  <c r="GP36"/>
  <c r="GQ36"/>
  <c r="GI37"/>
  <c r="GJ37"/>
  <c r="GK37"/>
  <c r="GL37"/>
  <c r="GM37"/>
  <c r="GN37"/>
  <c r="GO37"/>
  <c r="GP37"/>
  <c r="GQ37"/>
  <c r="GI38"/>
  <c r="GJ38"/>
  <c r="GK38"/>
  <c r="GL38"/>
  <c r="GM38"/>
  <c r="GN38"/>
  <c r="GO38"/>
  <c r="GP38"/>
  <c r="GQ38"/>
  <c r="GI39"/>
  <c r="GJ39"/>
  <c r="GK39"/>
  <c r="GL39"/>
  <c r="GM39"/>
  <c r="GN39"/>
  <c r="GO39"/>
  <c r="GP39"/>
  <c r="GQ39"/>
  <c r="GI40"/>
  <c r="GJ40"/>
  <c r="GK40"/>
  <c r="GL40"/>
  <c r="GM40"/>
  <c r="GN40"/>
  <c r="GO40"/>
  <c r="GP40"/>
  <c r="GQ40"/>
  <c r="GI41"/>
  <c r="GJ41"/>
  <c r="GK41"/>
  <c r="GL41"/>
  <c r="GM41"/>
  <c r="GN41"/>
  <c r="GO41"/>
  <c r="GP41"/>
  <c r="GQ41"/>
  <c r="GI42"/>
  <c r="GJ42"/>
  <c r="GK42"/>
  <c r="GL42"/>
  <c r="GM42"/>
  <c r="GN42"/>
  <c r="GO42"/>
  <c r="GP42"/>
  <c r="GQ42"/>
  <c r="GI43"/>
  <c r="GJ43"/>
  <c r="GK43"/>
  <c r="GL43"/>
  <c r="GM43"/>
  <c r="GN43"/>
  <c r="GO43"/>
  <c r="GP43"/>
  <c r="GQ43"/>
  <c r="GI44"/>
  <c r="GJ44"/>
  <c r="GK44"/>
  <c r="GL44"/>
  <c r="GM44"/>
  <c r="GN44"/>
  <c r="GO44"/>
  <c r="GP44"/>
  <c r="GQ44"/>
  <c r="GI45"/>
  <c r="GJ45"/>
  <c r="GK45"/>
  <c r="GL45"/>
  <c r="GM45"/>
  <c r="GN45"/>
  <c r="GO45"/>
  <c r="GP45"/>
  <c r="GQ45"/>
  <c r="GI46"/>
  <c r="GJ46"/>
  <c r="GK46"/>
  <c r="GL46"/>
  <c r="GM46"/>
  <c r="GN46"/>
  <c r="GO46"/>
  <c r="GP46"/>
  <c r="GQ46"/>
  <c r="GI47"/>
  <c r="GJ47"/>
  <c r="GK47"/>
  <c r="GL47"/>
  <c r="GM47"/>
  <c r="GN47"/>
  <c r="GO47"/>
  <c r="GP47"/>
  <c r="GQ47"/>
  <c r="GI48"/>
  <c r="GJ48"/>
  <c r="GK48"/>
  <c r="GL48"/>
  <c r="GM48"/>
  <c r="GN48"/>
  <c r="GO48"/>
  <c r="GP48"/>
  <c r="GQ48"/>
  <c r="GI49"/>
  <c r="GJ49"/>
  <c r="GK49"/>
  <c r="GL49"/>
  <c r="GM49"/>
  <c r="GN49"/>
  <c r="GO49"/>
  <c r="GP49"/>
  <c r="GQ49"/>
  <c r="GI50"/>
  <c r="GJ50"/>
  <c r="GK50"/>
  <c r="GL50"/>
  <c r="GM50"/>
  <c r="GN50"/>
  <c r="GO50"/>
  <c r="GP50"/>
  <c r="GQ50"/>
  <c r="GI51"/>
  <c r="GJ51"/>
  <c r="GK51"/>
  <c r="GL51"/>
  <c r="GM51"/>
  <c r="GN51"/>
  <c r="GO51"/>
  <c r="GP51"/>
  <c r="GQ51"/>
  <c r="GI52"/>
  <c r="GJ52"/>
  <c r="GK52"/>
  <c r="GL52"/>
  <c r="GM52"/>
  <c r="GN52"/>
  <c r="GO52"/>
  <c r="GP52"/>
  <c r="GQ52"/>
  <c r="GI53"/>
  <c r="GJ53"/>
  <c r="GK53"/>
  <c r="GL53"/>
  <c r="GM53"/>
  <c r="GN53"/>
  <c r="GO53"/>
  <c r="GP53"/>
  <c r="GQ53"/>
  <c r="GI54"/>
  <c r="GJ54"/>
  <c r="GK54"/>
  <c r="GL54"/>
  <c r="GM54"/>
  <c r="GN54"/>
  <c r="GO54"/>
  <c r="GP54"/>
  <c r="GQ54"/>
  <c r="GI55"/>
  <c r="GJ55"/>
  <c r="GK55"/>
  <c r="GL55"/>
  <c r="GM55"/>
  <c r="GN55"/>
  <c r="GO55"/>
  <c r="GP55"/>
  <c r="GQ55"/>
  <c r="GI56"/>
  <c r="GJ56"/>
  <c r="GK56"/>
  <c r="GL56"/>
  <c r="GM56"/>
  <c r="GN56"/>
  <c r="GO56"/>
  <c r="GP56"/>
  <c r="GQ56"/>
  <c r="GI57"/>
  <c r="GJ57"/>
  <c r="GK57"/>
  <c r="GL57"/>
  <c r="GM57"/>
  <c r="GN57"/>
  <c r="GO57"/>
  <c r="GP57"/>
  <c r="GQ57"/>
  <c r="GI58"/>
  <c r="GJ58"/>
  <c r="GK58"/>
  <c r="GL58"/>
  <c r="GM58"/>
  <c r="GN58"/>
  <c r="GO58"/>
  <c r="GP58"/>
  <c r="GQ58"/>
  <c r="GI59"/>
  <c r="GJ59"/>
  <c r="GK59"/>
  <c r="GL59"/>
  <c r="GM59"/>
  <c r="GN59"/>
  <c r="GO59"/>
  <c r="GP59"/>
  <c r="GQ59"/>
  <c r="GI60"/>
  <c r="GJ60"/>
  <c r="GK60"/>
  <c r="GL60"/>
  <c r="GM60"/>
  <c r="GN60"/>
  <c r="GO60"/>
  <c r="GP60"/>
  <c r="GQ60"/>
  <c r="GI61"/>
  <c r="GJ61"/>
  <c r="GK61"/>
  <c r="GL61"/>
  <c r="GM61"/>
  <c r="GN61"/>
  <c r="GO61"/>
  <c r="GP61"/>
  <c r="GQ61"/>
  <c r="GI62"/>
  <c r="GJ62"/>
  <c r="GK62"/>
  <c r="GL62"/>
  <c r="GM62"/>
  <c r="GN62"/>
  <c r="GO62"/>
  <c r="GP62"/>
  <c r="GQ62"/>
  <c r="GI63"/>
  <c r="GJ63"/>
  <c r="GK63"/>
  <c r="GL63"/>
  <c r="GM63"/>
  <c r="GN63"/>
  <c r="GO63"/>
  <c r="GP63"/>
  <c r="GQ63"/>
  <c r="GI64"/>
  <c r="GJ64"/>
  <c r="GK64"/>
  <c r="GL64"/>
  <c r="GM64"/>
  <c r="GN64"/>
  <c r="GO64"/>
  <c r="GP64"/>
  <c r="GQ64"/>
  <c r="GI65"/>
  <c r="GJ65"/>
  <c r="GK65"/>
  <c r="GL65"/>
  <c r="GM65"/>
  <c r="GN65"/>
  <c r="GO65"/>
  <c r="GP65"/>
  <c r="GQ65"/>
  <c r="GI66"/>
  <c r="GJ66"/>
  <c r="GK66"/>
  <c r="GL66"/>
  <c r="GM66"/>
  <c r="GN66"/>
  <c r="GO66"/>
  <c r="GP66"/>
  <c r="GQ66"/>
  <c r="GI67"/>
  <c r="GJ67"/>
  <c r="GK67"/>
  <c r="GL67"/>
  <c r="GM67"/>
  <c r="GN67"/>
  <c r="GO67"/>
  <c r="GP67"/>
  <c r="GQ67"/>
  <c r="GI68"/>
  <c r="GJ68"/>
  <c r="GK68"/>
  <c r="GL68"/>
  <c r="GM68"/>
  <c r="GN68"/>
  <c r="GO68"/>
  <c r="GP68"/>
  <c r="GQ68"/>
  <c r="GI69"/>
  <c r="GJ69"/>
  <c r="GK69"/>
  <c r="GL69"/>
  <c r="GM69"/>
  <c r="GN69"/>
  <c r="GO69"/>
  <c r="GP69"/>
  <c r="GQ69"/>
  <c r="GI70"/>
  <c r="GJ70"/>
  <c r="GK70"/>
  <c r="GL70"/>
  <c r="GM70"/>
  <c r="GN70"/>
  <c r="GO70"/>
  <c r="GP70"/>
  <c r="GQ70"/>
  <c r="GI71"/>
  <c r="GJ71"/>
  <c r="GK71"/>
  <c r="GL71"/>
  <c r="GM71"/>
  <c r="GN71"/>
  <c r="GO71"/>
  <c r="GP71"/>
  <c r="GQ71"/>
  <c r="GI72"/>
  <c r="GJ72"/>
  <c r="GK72"/>
  <c r="GL72"/>
  <c r="GM72"/>
  <c r="GN72"/>
  <c r="GO72"/>
  <c r="GP72"/>
  <c r="GQ72"/>
  <c r="GI73"/>
  <c r="GJ73"/>
  <c r="GK73"/>
  <c r="GL73"/>
  <c r="GM73"/>
  <c r="GN73"/>
  <c r="GO73"/>
  <c r="GP73"/>
  <c r="GQ73"/>
  <c r="GI74"/>
  <c r="GJ74"/>
  <c r="GK74"/>
  <c r="GL74"/>
  <c r="GM74"/>
  <c r="GN74"/>
  <c r="GO74"/>
  <c r="GP74"/>
  <c r="GQ74"/>
  <c r="GI75"/>
  <c r="GJ75"/>
  <c r="GK75"/>
  <c r="GL75"/>
  <c r="GM75"/>
  <c r="GN75"/>
  <c r="GO75"/>
  <c r="GP75"/>
  <c r="GQ75"/>
  <c r="GI76"/>
  <c r="GJ76"/>
  <c r="GK76"/>
  <c r="GL76"/>
  <c r="GM76"/>
  <c r="GN76"/>
  <c r="GO76"/>
  <c r="GP76"/>
  <c r="GQ76"/>
  <c r="GI77"/>
  <c r="GJ77"/>
  <c r="GK77"/>
  <c r="GL77"/>
  <c r="GM77"/>
  <c r="GN77"/>
  <c r="GO77"/>
  <c r="GP77"/>
  <c r="GQ77"/>
  <c r="GI78"/>
  <c r="GJ78"/>
  <c r="GK78"/>
  <c r="GL78"/>
  <c r="GM78"/>
  <c r="GN78"/>
  <c r="GO78"/>
  <c r="GP78"/>
  <c r="GQ78"/>
  <c r="GI79"/>
  <c r="GJ79"/>
  <c r="GK79"/>
  <c r="GL79"/>
  <c r="GM79"/>
  <c r="GN79"/>
  <c r="GO79"/>
  <c r="GP79"/>
  <c r="GQ79"/>
  <c r="GI80"/>
  <c r="GJ80"/>
  <c r="GK80"/>
  <c r="GL80"/>
  <c r="GM80"/>
  <c r="GN80"/>
  <c r="GO80"/>
  <c r="GP80"/>
  <c r="GQ80"/>
  <c r="GI81"/>
  <c r="GJ81"/>
  <c r="GK81"/>
  <c r="GL81"/>
  <c r="GM81"/>
  <c r="GN81"/>
  <c r="GO81"/>
  <c r="GP81"/>
  <c r="GQ81"/>
  <c r="GI82"/>
  <c r="GJ82"/>
  <c r="GK82"/>
  <c r="GL82"/>
  <c r="GM82"/>
  <c r="GN82"/>
  <c r="GO82"/>
  <c r="GP82"/>
  <c r="GQ82"/>
  <c r="GI83"/>
  <c r="GJ83"/>
  <c r="GK83"/>
  <c r="GL83"/>
  <c r="GM83"/>
  <c r="GN83"/>
  <c r="GO83"/>
  <c r="GP83"/>
  <c r="GQ83"/>
  <c r="GI84"/>
  <c r="GJ84"/>
  <c r="GK84"/>
  <c r="GL84"/>
  <c r="GM84"/>
  <c r="GN84"/>
  <c r="GO84"/>
  <c r="GP84"/>
  <c r="GQ84"/>
  <c r="GI85"/>
  <c r="GJ85"/>
  <c r="GK85"/>
  <c r="GL85"/>
  <c r="GM85"/>
  <c r="GN85"/>
  <c r="GO85"/>
  <c r="GP85"/>
  <c r="GQ85"/>
  <c r="GI86"/>
  <c r="GJ86"/>
  <c r="GK86"/>
  <c r="GL86"/>
  <c r="GM86"/>
  <c r="GN86"/>
  <c r="GO86"/>
  <c r="GP86"/>
  <c r="GQ86"/>
  <c r="GI87"/>
  <c r="GJ87"/>
  <c r="GK87"/>
  <c r="GL87"/>
  <c r="GM87"/>
  <c r="GN87"/>
  <c r="GO87"/>
  <c r="GP87"/>
  <c r="GQ87"/>
  <c r="GI88"/>
  <c r="GJ88"/>
  <c r="GK88"/>
  <c r="GL88"/>
  <c r="GM88"/>
  <c r="GN88"/>
  <c r="GO88"/>
  <c r="GP88"/>
  <c r="GQ88"/>
  <c r="GI89"/>
  <c r="GJ89"/>
  <c r="GK89"/>
  <c r="GL89"/>
  <c r="GM89"/>
  <c r="GN89"/>
  <c r="GO89"/>
  <c r="GP89"/>
  <c r="GQ89"/>
  <c r="GI90"/>
  <c r="GJ90"/>
  <c r="GK90"/>
  <c r="GL90"/>
  <c r="GM90"/>
  <c r="GN90"/>
  <c r="GO90"/>
  <c r="GP90"/>
  <c r="GQ90"/>
  <c r="GI91"/>
  <c r="GJ91"/>
  <c r="GK91"/>
  <c r="GL91"/>
  <c r="GM91"/>
  <c r="GN91"/>
  <c r="GO91"/>
  <c r="GP91"/>
  <c r="GQ91"/>
  <c r="GI92"/>
  <c r="GJ92"/>
  <c r="GK92"/>
  <c r="GL92"/>
  <c r="GM92"/>
  <c r="GN92"/>
  <c r="GO92"/>
  <c r="GP92"/>
  <c r="GQ92"/>
  <c r="GI93"/>
  <c r="GJ93"/>
  <c r="GK93"/>
  <c r="GL93"/>
  <c r="GM93"/>
  <c r="GN93"/>
  <c r="GO93"/>
  <c r="GP93"/>
  <c r="GQ93"/>
  <c r="GI94"/>
  <c r="GJ94"/>
  <c r="GK94"/>
  <c r="GL94"/>
  <c r="GM94"/>
  <c r="GN94"/>
  <c r="GO94"/>
  <c r="GP94"/>
  <c r="GQ94"/>
  <c r="GI95"/>
  <c r="GJ95"/>
  <c r="GK95"/>
  <c r="GL95"/>
  <c r="GM95"/>
  <c r="GN95"/>
  <c r="GO95"/>
  <c r="GP95"/>
  <c r="GQ95"/>
  <c r="GI96"/>
  <c r="GJ96"/>
  <c r="GK96"/>
  <c r="GL96"/>
  <c r="GM96"/>
  <c r="GN96"/>
  <c r="GO96"/>
  <c r="GP96"/>
  <c r="GQ96"/>
  <c r="GI97"/>
  <c r="GJ97"/>
  <c r="GK97"/>
  <c r="GL97"/>
  <c r="GM97"/>
  <c r="GN97"/>
  <c r="GO97"/>
  <c r="GP97"/>
  <c r="GQ97"/>
  <c r="GI98"/>
  <c r="GJ98"/>
  <c r="GK98"/>
  <c r="GL98"/>
  <c r="GM98"/>
  <c r="GN98"/>
  <c r="GO98"/>
  <c r="GP98"/>
  <c r="GQ98"/>
  <c r="GI99"/>
  <c r="GJ99"/>
  <c r="GK99"/>
  <c r="GL99"/>
  <c r="GM99"/>
  <c r="GN99"/>
  <c r="GO99"/>
  <c r="GP99"/>
  <c r="GQ99"/>
  <c r="GI100"/>
  <c r="GJ100"/>
  <c r="GK100"/>
  <c r="GL100"/>
  <c r="GM100"/>
  <c r="GN100"/>
  <c r="GO100"/>
  <c r="GP100"/>
  <c r="GQ100"/>
  <c r="GI101"/>
  <c r="GJ101"/>
  <c r="GK101"/>
  <c r="GL101"/>
  <c r="GM101"/>
  <c r="GN101"/>
  <c r="GO101"/>
  <c r="GP101"/>
  <c r="GQ101"/>
  <c r="GI102"/>
  <c r="GJ102"/>
  <c r="GK102"/>
  <c r="GL102"/>
  <c r="GM102"/>
  <c r="GN102"/>
  <c r="GO102"/>
  <c r="GP102"/>
  <c r="GQ102"/>
  <c r="GI103"/>
  <c r="GJ103"/>
  <c r="GK103"/>
  <c r="GL103"/>
  <c r="GM103"/>
  <c r="GN103"/>
  <c r="GO103"/>
  <c r="GP103"/>
  <c r="GQ103"/>
  <c r="GI104"/>
  <c r="GJ104"/>
  <c r="GK104"/>
  <c r="GL104"/>
  <c r="GM104"/>
  <c r="GN104"/>
  <c r="GO104"/>
  <c r="GP104"/>
  <c r="GQ104"/>
  <c r="GI105"/>
  <c r="GJ105"/>
  <c r="GK105"/>
  <c r="GL105"/>
  <c r="GM105"/>
  <c r="GN105"/>
  <c r="GO105"/>
  <c r="GP105"/>
  <c r="GQ105"/>
  <c r="GI106"/>
  <c r="GJ106"/>
  <c r="GK106"/>
  <c r="GL106"/>
  <c r="GM106"/>
  <c r="GN106"/>
  <c r="GO106"/>
  <c r="GP106"/>
  <c r="GQ106"/>
  <c r="GI107"/>
  <c r="GJ107"/>
  <c r="GK107"/>
  <c r="GL107"/>
  <c r="GM107"/>
  <c r="GN107"/>
  <c r="GO107"/>
  <c r="GP107"/>
  <c r="GQ107"/>
  <c r="GI108"/>
  <c r="GJ108"/>
  <c r="GK108"/>
  <c r="GL108"/>
  <c r="GM108"/>
  <c r="GN108"/>
  <c r="GO108"/>
  <c r="GP108"/>
  <c r="GQ108"/>
  <c r="GI109"/>
  <c r="GJ109"/>
  <c r="GK109"/>
  <c r="GL109"/>
  <c r="GM109"/>
  <c r="GN109"/>
  <c r="GO109"/>
  <c r="GP109"/>
  <c r="GQ109"/>
  <c r="GI110"/>
  <c r="GJ110"/>
  <c r="GK110"/>
  <c r="GL110"/>
  <c r="GM110"/>
  <c r="GN110"/>
  <c r="GO110"/>
  <c r="GP110"/>
  <c r="GQ110"/>
  <c r="GI111"/>
  <c r="GJ111"/>
  <c r="GK111"/>
  <c r="GL111"/>
  <c r="GM111"/>
  <c r="GN111"/>
  <c r="GO111"/>
  <c r="GP111"/>
  <c r="GQ111"/>
  <c r="GI112"/>
  <c r="GJ112"/>
  <c r="GK112"/>
  <c r="GL112"/>
  <c r="GM112"/>
  <c r="GN112"/>
  <c r="GO112"/>
  <c r="GP112"/>
  <c r="GQ112"/>
  <c r="GI113"/>
  <c r="GJ113"/>
  <c r="GK113"/>
  <c r="GL113"/>
  <c r="GM113"/>
  <c r="GN113"/>
  <c r="GO113"/>
  <c r="GP113"/>
  <c r="GQ113"/>
  <c r="GI114"/>
  <c r="GJ114"/>
  <c r="GK114"/>
  <c r="GL114"/>
  <c r="GM114"/>
  <c r="GN114"/>
  <c r="GO114"/>
  <c r="GP114"/>
  <c r="GQ114"/>
  <c r="GI115"/>
  <c r="GJ115"/>
  <c r="GK115"/>
  <c r="GL115"/>
  <c r="GM115"/>
  <c r="GN115"/>
  <c r="GO115"/>
  <c r="GP115"/>
  <c r="GQ115"/>
  <c r="GI116"/>
  <c r="GJ116"/>
  <c r="GK116"/>
  <c r="GL116"/>
  <c r="GM116"/>
  <c r="GN116"/>
  <c r="GO116"/>
  <c r="GP116"/>
  <c r="GQ116"/>
  <c r="GI117"/>
  <c r="GJ117"/>
  <c r="GK117"/>
  <c r="GL117"/>
  <c r="GM117"/>
  <c r="GN117"/>
  <c r="GO117"/>
  <c r="GP117"/>
  <c r="GQ117"/>
  <c r="GI118"/>
  <c r="GJ118"/>
  <c r="GK118"/>
  <c r="GL118"/>
  <c r="GM118"/>
  <c r="GN118"/>
  <c r="GO118"/>
  <c r="GP118"/>
  <c r="GQ118"/>
  <c r="GI119"/>
  <c r="GJ119"/>
  <c r="GK119"/>
  <c r="GL119"/>
  <c r="GM119"/>
  <c r="GN119"/>
  <c r="GO119"/>
  <c r="GP119"/>
  <c r="GQ119"/>
  <c r="GI120"/>
  <c r="GJ120"/>
  <c r="GK120"/>
  <c r="GL120"/>
  <c r="GM120"/>
  <c r="GN120"/>
  <c r="GO120"/>
  <c r="GP120"/>
  <c r="GQ120"/>
  <c r="GI121"/>
  <c r="GJ121"/>
  <c r="GK121"/>
  <c r="GL121"/>
  <c r="GM121"/>
  <c r="GN121"/>
  <c r="GO121"/>
  <c r="GP121"/>
  <c r="GQ121"/>
  <c r="GI122"/>
  <c r="GJ122"/>
  <c r="GK122"/>
  <c r="GL122"/>
  <c r="GM122"/>
  <c r="GN122"/>
  <c r="GO122"/>
  <c r="GP122"/>
  <c r="GQ122"/>
  <c r="GI123"/>
  <c r="GJ123"/>
  <c r="GK123"/>
  <c r="GL123"/>
  <c r="GM123"/>
  <c r="GN123"/>
  <c r="GO123"/>
  <c r="GP123"/>
  <c r="GQ123"/>
  <c r="GI124"/>
  <c r="GJ124"/>
  <c r="GK124"/>
  <c r="GL124"/>
  <c r="GM124"/>
  <c r="GN124"/>
  <c r="GO124"/>
  <c r="GP124"/>
  <c r="GQ124"/>
  <c r="GI125"/>
  <c r="GJ125"/>
  <c r="GK125"/>
  <c r="GL125"/>
  <c r="GM125"/>
  <c r="GN125"/>
  <c r="GO125"/>
  <c r="GP125"/>
  <c r="GQ125"/>
  <c r="GI126"/>
  <c r="GJ126"/>
  <c r="GK126"/>
  <c r="GL126"/>
  <c r="GM126"/>
  <c r="GN126"/>
  <c r="GO126"/>
  <c r="GP126"/>
  <c r="GQ126"/>
  <c r="GI127"/>
  <c r="GJ127"/>
  <c r="GK127"/>
  <c r="GL127"/>
  <c r="GM127"/>
  <c r="GN127"/>
  <c r="GO127"/>
  <c r="GP127"/>
  <c r="GQ127"/>
  <c r="GI128"/>
  <c r="GJ128"/>
  <c r="GK128"/>
  <c r="GL128"/>
  <c r="GM128"/>
  <c r="GN128"/>
  <c r="GO128"/>
  <c r="GP128"/>
  <c r="GQ128"/>
  <c r="GI129"/>
  <c r="GJ129"/>
  <c r="GK129"/>
  <c r="GL129"/>
  <c r="GM129"/>
  <c r="GN129"/>
  <c r="GO129"/>
  <c r="GP129"/>
  <c r="GQ129"/>
  <c r="GI130"/>
  <c r="GJ130"/>
  <c r="GK130"/>
  <c r="GL130"/>
  <c r="GM130"/>
  <c r="GN130"/>
  <c r="GO130"/>
  <c r="GP130"/>
  <c r="GQ130"/>
  <c r="GI131"/>
  <c r="GJ131"/>
  <c r="GK131"/>
  <c r="GL131"/>
  <c r="GM131"/>
  <c r="GN131"/>
  <c r="GO131"/>
  <c r="GP131"/>
  <c r="GQ131"/>
  <c r="GI132"/>
  <c r="GJ132"/>
  <c r="GK132"/>
  <c r="GL132"/>
  <c r="GM132"/>
  <c r="GN132"/>
  <c r="GO132"/>
  <c r="GP132"/>
  <c r="GQ132"/>
  <c r="GI133"/>
  <c r="GJ133"/>
  <c r="GK133"/>
  <c r="GL133"/>
  <c r="GM133"/>
  <c r="GN133"/>
  <c r="GO133"/>
  <c r="GP133"/>
  <c r="GQ133"/>
  <c r="GI134"/>
  <c r="GJ134"/>
  <c r="GK134"/>
  <c r="GL134"/>
  <c r="GM134"/>
  <c r="GN134"/>
  <c r="GO134"/>
  <c r="GP134"/>
  <c r="GQ134"/>
  <c r="GI135"/>
  <c r="GJ135"/>
  <c r="GK135"/>
  <c r="GL135"/>
  <c r="GM135"/>
  <c r="GN135"/>
  <c r="GO135"/>
  <c r="GP135"/>
  <c r="GQ135"/>
  <c r="GI136"/>
  <c r="GJ136"/>
  <c r="GK136"/>
  <c r="GL136"/>
  <c r="GM136"/>
  <c r="GN136"/>
  <c r="GO136"/>
  <c r="GP136"/>
  <c r="GQ136"/>
  <c r="GI137"/>
  <c r="GJ137"/>
  <c r="GK137"/>
  <c r="GL137"/>
  <c r="GM137"/>
  <c r="GN137"/>
  <c r="GO137"/>
  <c r="GP137"/>
  <c r="GQ137"/>
  <c r="GI138"/>
  <c r="GJ138"/>
  <c r="GK138"/>
  <c r="GL138"/>
  <c r="GM138"/>
  <c r="GN138"/>
  <c r="GO138"/>
  <c r="GP138"/>
  <c r="GQ138"/>
  <c r="GI139"/>
  <c r="GJ139"/>
  <c r="GK139"/>
  <c r="GL139"/>
  <c r="GM139"/>
  <c r="GN139"/>
  <c r="GO139"/>
  <c r="GP139"/>
  <c r="GQ139"/>
  <c r="GI140"/>
  <c r="GJ140"/>
  <c r="GK140"/>
  <c r="GL140"/>
  <c r="GM140"/>
  <c r="GN140"/>
  <c r="GO140"/>
  <c r="GP140"/>
  <c r="GQ140"/>
  <c r="GI141"/>
  <c r="GJ141"/>
  <c r="GK141"/>
  <c r="GL141"/>
  <c r="GM141"/>
  <c r="GN141"/>
  <c r="GO141"/>
  <c r="GP141"/>
  <c r="GQ141"/>
  <c r="GI142"/>
  <c r="GJ142"/>
  <c r="GK142"/>
  <c r="GL142"/>
  <c r="GM142"/>
  <c r="GN142"/>
  <c r="GO142"/>
  <c r="GP142"/>
  <c r="GQ142"/>
  <c r="GI143"/>
  <c r="GJ143"/>
  <c r="GK143"/>
  <c r="GL143"/>
  <c r="GM143"/>
  <c r="GN143"/>
  <c r="GO143"/>
  <c r="GP143"/>
  <c r="GQ143"/>
  <c r="GI144"/>
  <c r="GJ144"/>
  <c r="GK144"/>
  <c r="GL144"/>
  <c r="GM144"/>
  <c r="GN144"/>
  <c r="GO144"/>
  <c r="GP144"/>
  <c r="GQ144"/>
  <c r="GI145"/>
  <c r="GJ145"/>
  <c r="GK145"/>
  <c r="GL145"/>
  <c r="GM145"/>
  <c r="GN145"/>
  <c r="GO145"/>
  <c r="GP145"/>
  <c r="GQ145"/>
  <c r="GI146"/>
  <c r="GJ146"/>
  <c r="GK146"/>
  <c r="GL146"/>
  <c r="GM146"/>
  <c r="GN146"/>
  <c r="GO146"/>
  <c r="GP146"/>
  <c r="GQ146"/>
  <c r="GI147"/>
  <c r="GJ147"/>
  <c r="GK147"/>
  <c r="GL147"/>
  <c r="GM147"/>
  <c r="GN147"/>
  <c r="GO147"/>
  <c r="GP147"/>
  <c r="GQ147"/>
  <c r="GI148"/>
  <c r="GJ148"/>
  <c r="GK148"/>
  <c r="GL148"/>
  <c r="GM148"/>
  <c r="GN148"/>
  <c r="GO148"/>
  <c r="GP148"/>
  <c r="GQ148"/>
  <c r="GI149"/>
  <c r="GJ149"/>
  <c r="GK149"/>
  <c r="GL149"/>
  <c r="GM149"/>
  <c r="GN149"/>
  <c r="GO149"/>
  <c r="GP149"/>
  <c r="GQ149"/>
  <c r="GI150"/>
  <c r="GJ150"/>
  <c r="GK150"/>
  <c r="GL150"/>
  <c r="GM150"/>
  <c r="GN150"/>
  <c r="GO150"/>
  <c r="GP150"/>
  <c r="GQ150"/>
  <c r="GI151"/>
  <c r="GJ151"/>
  <c r="GK151"/>
  <c r="GL151"/>
  <c r="GM151"/>
  <c r="GN151"/>
  <c r="GO151"/>
  <c r="GP151"/>
  <c r="GQ151"/>
  <c r="GI152"/>
  <c r="GJ152"/>
  <c r="GK152"/>
  <c r="GL152"/>
  <c r="GM152"/>
  <c r="GN152"/>
  <c r="GO152"/>
  <c r="GP152"/>
  <c r="GQ152"/>
  <c r="GI153"/>
  <c r="GJ153"/>
  <c r="GK153"/>
  <c r="GL153"/>
  <c r="GM153"/>
  <c r="GN153"/>
  <c r="GO153"/>
  <c r="GP153"/>
  <c r="GQ153"/>
  <c r="GI154"/>
  <c r="GJ154"/>
  <c r="GK154"/>
  <c r="GL154"/>
  <c r="GM154"/>
  <c r="GN154"/>
  <c r="GO154"/>
  <c r="GP154"/>
  <c r="GQ154"/>
  <c r="GI155"/>
  <c r="GJ155"/>
  <c r="GK155"/>
  <c r="GL155"/>
  <c r="GM155"/>
  <c r="GN155"/>
  <c r="GO155"/>
  <c r="GP155"/>
  <c r="GQ155"/>
  <c r="GI156"/>
  <c r="GJ156"/>
  <c r="GK156"/>
  <c r="GL156"/>
  <c r="GM156"/>
  <c r="GN156"/>
  <c r="GO156"/>
  <c r="GP156"/>
  <c r="GQ156"/>
  <c r="GI157"/>
  <c r="GJ157"/>
  <c r="GK157"/>
  <c r="GL157"/>
  <c r="GM157"/>
  <c r="GN157"/>
  <c r="GO157"/>
  <c r="GP157"/>
  <c r="GQ157"/>
  <c r="GI158"/>
  <c r="GJ158"/>
  <c r="GK158"/>
  <c r="GL158"/>
  <c r="GM158"/>
  <c r="GN158"/>
  <c r="GO158"/>
  <c r="GP158"/>
  <c r="GQ158"/>
  <c r="GI159"/>
  <c r="GJ159"/>
  <c r="GK159"/>
  <c r="GL159"/>
  <c r="GM159"/>
  <c r="GN159"/>
  <c r="GO159"/>
  <c r="GP159"/>
  <c r="GQ159"/>
  <c r="GI160"/>
  <c r="GJ160"/>
  <c r="GK160"/>
  <c r="GL160"/>
  <c r="GM160"/>
  <c r="GN160"/>
  <c r="GO160"/>
  <c r="GP160"/>
  <c r="GQ160"/>
  <c r="GI161"/>
  <c r="GJ161"/>
  <c r="GK161"/>
  <c r="GL161"/>
  <c r="GM161"/>
  <c r="GN161"/>
  <c r="GO161"/>
  <c r="GP161"/>
  <c r="GQ161"/>
  <c r="GI162"/>
  <c r="GJ162"/>
  <c r="GK162"/>
  <c r="GL162"/>
  <c r="GM162"/>
  <c r="GN162"/>
  <c r="GO162"/>
  <c r="GP162"/>
  <c r="GQ162"/>
  <c r="GI163"/>
  <c r="GJ163"/>
  <c r="GK163"/>
  <c r="GL163"/>
  <c r="GM163"/>
  <c r="GN163"/>
  <c r="GO163"/>
  <c r="GP163"/>
  <c r="GQ163"/>
  <c r="GI164"/>
  <c r="GJ164"/>
  <c r="GK164"/>
  <c r="GL164"/>
  <c r="GM164"/>
  <c r="GN164"/>
  <c r="GO164"/>
  <c r="GP164"/>
  <c r="GQ164"/>
  <c r="GI165"/>
  <c r="GJ165"/>
  <c r="GK165"/>
  <c r="GL165"/>
  <c r="GM165"/>
  <c r="GN165"/>
  <c r="GO165"/>
  <c r="GP165"/>
  <c r="GQ165"/>
  <c r="GI166"/>
  <c r="GJ166"/>
  <c r="GK166"/>
  <c r="GL166"/>
  <c r="GM166"/>
  <c r="GN166"/>
  <c r="GO166"/>
  <c r="GP166"/>
  <c r="GQ166"/>
  <c r="GI167"/>
  <c r="GJ167"/>
  <c r="GK167"/>
  <c r="GL167"/>
  <c r="GM167"/>
  <c r="GN167"/>
  <c r="GO167"/>
  <c r="GP167"/>
  <c r="GQ167"/>
  <c r="GI168"/>
  <c r="GJ168"/>
  <c r="GK168"/>
  <c r="GL168"/>
  <c r="GM168"/>
  <c r="GN168"/>
  <c r="GO168"/>
  <c r="GP168"/>
  <c r="GQ168"/>
  <c r="GI169"/>
  <c r="GJ169"/>
  <c r="GK169"/>
  <c r="GL169"/>
  <c r="GM169"/>
  <c r="GN169"/>
  <c r="GO169"/>
  <c r="GP169"/>
  <c r="GQ169"/>
  <c r="GI170"/>
  <c r="GJ170"/>
  <c r="GK170"/>
  <c r="GL170"/>
  <c r="GM170"/>
  <c r="GN170"/>
  <c r="GO170"/>
  <c r="GP170"/>
  <c r="GQ170"/>
  <c r="GI171"/>
  <c r="GJ171"/>
  <c r="GK171"/>
  <c r="GL171"/>
  <c r="GM171"/>
  <c r="GN171"/>
  <c r="GO171"/>
  <c r="GP171"/>
  <c r="GQ171"/>
  <c r="GI172"/>
  <c r="GJ172"/>
  <c r="GK172"/>
  <c r="GL172"/>
  <c r="GM172"/>
  <c r="GN172"/>
  <c r="GO172"/>
  <c r="GP172"/>
  <c r="GQ172"/>
  <c r="GI173"/>
  <c r="GJ173"/>
  <c r="GK173"/>
  <c r="GL173"/>
  <c r="GM173"/>
  <c r="GN173"/>
  <c r="GO173"/>
  <c r="GP173"/>
  <c r="GQ173"/>
  <c r="GI174"/>
  <c r="GJ174"/>
  <c r="GK174"/>
  <c r="GL174"/>
  <c r="GM174"/>
  <c r="GN174"/>
  <c r="GO174"/>
  <c r="GP174"/>
  <c r="GQ174"/>
  <c r="GI175"/>
  <c r="GJ175"/>
  <c r="GK175"/>
  <c r="GL175"/>
  <c r="GM175"/>
  <c r="GN175"/>
  <c r="GO175"/>
  <c r="GP175"/>
  <c r="GQ175"/>
  <c r="GI176"/>
  <c r="GJ176"/>
  <c r="GK176"/>
  <c r="GL176"/>
  <c r="GM176"/>
  <c r="GN176"/>
  <c r="GO176"/>
  <c r="GP176"/>
  <c r="GQ176"/>
  <c r="GI177"/>
  <c r="GJ177"/>
  <c r="GK177"/>
  <c r="GL177"/>
  <c r="GM177"/>
  <c r="GN177"/>
  <c r="GO177"/>
  <c r="GP177"/>
  <c r="GQ177"/>
  <c r="GI178"/>
  <c r="GJ178"/>
  <c r="GK178"/>
  <c r="GL178"/>
  <c r="GM178"/>
  <c r="GN178"/>
  <c r="GO178"/>
  <c r="GP178"/>
  <c r="GQ178"/>
  <c r="GI179"/>
  <c r="GJ179"/>
  <c r="GK179"/>
  <c r="GL179"/>
  <c r="GM179"/>
  <c r="GN179"/>
  <c r="GO179"/>
  <c r="GP179"/>
  <c r="GQ179"/>
  <c r="GI180"/>
  <c r="GJ180"/>
  <c r="GK180"/>
  <c r="GL180"/>
  <c r="GM180"/>
  <c r="GN180"/>
  <c r="GO180"/>
  <c r="GP180"/>
  <c r="GQ180"/>
  <c r="GI181"/>
  <c r="GJ181"/>
  <c r="GK181"/>
  <c r="GL181"/>
  <c r="GM181"/>
  <c r="GN181"/>
  <c r="GO181"/>
  <c r="GP181"/>
  <c r="GQ181"/>
  <c r="GI182"/>
  <c r="GJ182"/>
  <c r="GK182"/>
  <c r="GL182"/>
  <c r="GM182"/>
  <c r="GN182"/>
  <c r="GO182"/>
  <c r="GP182"/>
  <c r="GQ182"/>
  <c r="GI183"/>
  <c r="GJ183"/>
  <c r="GK183"/>
  <c r="GL183"/>
  <c r="GM183"/>
  <c r="GN183"/>
  <c r="GO183"/>
  <c r="GP183"/>
  <c r="GQ183"/>
  <c r="GI184"/>
  <c r="GJ184"/>
  <c r="GK184"/>
  <c r="GL184"/>
  <c r="GM184"/>
  <c r="GN184"/>
  <c r="GO184"/>
  <c r="GP184"/>
  <c r="GQ184"/>
  <c r="GI185"/>
  <c r="GJ185"/>
  <c r="GK185"/>
  <c r="GL185"/>
  <c r="GM185"/>
  <c r="GN185"/>
  <c r="GO185"/>
  <c r="GP185"/>
  <c r="GQ185"/>
  <c r="GI186"/>
  <c r="GJ186"/>
  <c r="GK186"/>
  <c r="GL186"/>
  <c r="GM186"/>
  <c r="GN186"/>
  <c r="GO186"/>
  <c r="GP186"/>
  <c r="GQ186"/>
  <c r="GI187"/>
  <c r="GJ187"/>
  <c r="GK187"/>
  <c r="GL187"/>
  <c r="GM187"/>
  <c r="GN187"/>
  <c r="GO187"/>
  <c r="GP187"/>
  <c r="GQ187"/>
  <c r="GI188"/>
  <c r="GJ188"/>
  <c r="GK188"/>
  <c r="GL188"/>
  <c r="GM188"/>
  <c r="GN188"/>
  <c r="GO188"/>
  <c r="GP188"/>
  <c r="GQ188"/>
  <c r="GI189"/>
  <c r="GJ189"/>
  <c r="GK189"/>
  <c r="GL189"/>
  <c r="GM189"/>
  <c r="GN189"/>
  <c r="GO189"/>
  <c r="GP189"/>
  <c r="GQ189"/>
  <c r="GI190"/>
  <c r="GJ190"/>
  <c r="GK190"/>
  <c r="GL190"/>
  <c r="GM190"/>
  <c r="GN190"/>
  <c r="GO190"/>
  <c r="GP190"/>
  <c r="GQ190"/>
  <c r="GI191"/>
  <c r="GJ191"/>
  <c r="GK191"/>
  <c r="GL191"/>
  <c r="GM191"/>
  <c r="GN191"/>
  <c r="GO191"/>
  <c r="GP191"/>
  <c r="GQ191"/>
  <c r="GI192"/>
  <c r="GJ192"/>
  <c r="GK192"/>
  <c r="GL192"/>
  <c r="GM192"/>
  <c r="GN192"/>
  <c r="GO192"/>
  <c r="GP192"/>
  <c r="GQ192"/>
  <c r="GI193"/>
  <c r="GJ193"/>
  <c r="GK193"/>
  <c r="GL193"/>
  <c r="GM193"/>
  <c r="GN193"/>
  <c r="GO193"/>
  <c r="GP193"/>
  <c r="GQ193"/>
  <c r="GI194"/>
  <c r="GJ194"/>
  <c r="GK194"/>
  <c r="GL194"/>
  <c r="GM194"/>
  <c r="GN194"/>
  <c r="GO194"/>
  <c r="GP194"/>
  <c r="GQ194"/>
  <c r="GI195"/>
  <c r="GJ195"/>
  <c r="GK195"/>
  <c r="GL195"/>
  <c r="GM195"/>
  <c r="GN195"/>
  <c r="GO195"/>
  <c r="GP195"/>
  <c r="GQ195"/>
  <c r="GI196"/>
  <c r="GJ196"/>
  <c r="GK196"/>
  <c r="GL196"/>
  <c r="GM196"/>
  <c r="GN196"/>
  <c r="GO196"/>
  <c r="GP196"/>
  <c r="GQ196"/>
  <c r="GI197"/>
  <c r="GJ197"/>
  <c r="GK197"/>
  <c r="GL197"/>
  <c r="GM197"/>
  <c r="GN197"/>
  <c r="GO197"/>
  <c r="GP197"/>
  <c r="GQ197"/>
  <c r="GI198"/>
  <c r="GJ198"/>
  <c r="GK198"/>
  <c r="GL198"/>
  <c r="GM198"/>
  <c r="GN198"/>
  <c r="GO198"/>
  <c r="GP198"/>
  <c r="GQ198"/>
  <c r="GI199"/>
  <c r="GJ199"/>
  <c r="GK199"/>
  <c r="GL199"/>
  <c r="GM199"/>
  <c r="GN199"/>
  <c r="GO199"/>
  <c r="GP199"/>
  <c r="GQ199"/>
  <c r="GI200"/>
  <c r="GJ200"/>
  <c r="GK200"/>
  <c r="GL200"/>
  <c r="GM200"/>
  <c r="GN200"/>
  <c r="GO200"/>
  <c r="GP200"/>
  <c r="GQ200"/>
  <c r="GI201"/>
  <c r="GJ201"/>
  <c r="GK201"/>
  <c r="GL201"/>
  <c r="GM201"/>
  <c r="GN201"/>
  <c r="GO201"/>
  <c r="GP201"/>
  <c r="GQ201"/>
  <c r="GI202"/>
  <c r="GJ202"/>
  <c r="GK202"/>
  <c r="GL202"/>
  <c r="GM202"/>
  <c r="GN202"/>
  <c r="GO202"/>
  <c r="GP202"/>
  <c r="GQ202"/>
  <c r="GI203"/>
  <c r="GJ203"/>
  <c r="GK203"/>
  <c r="GL203"/>
  <c r="GM203"/>
  <c r="GN203"/>
  <c r="GO203"/>
  <c r="GP203"/>
  <c r="GQ203"/>
  <c r="GI204"/>
  <c r="GJ204"/>
  <c r="GK204"/>
  <c r="GL204"/>
  <c r="GM204"/>
  <c r="GN204"/>
  <c r="GO204"/>
  <c r="GP204"/>
  <c r="GQ204"/>
  <c r="GI205"/>
  <c r="GJ205"/>
  <c r="GK205"/>
  <c r="GL205"/>
  <c r="GM205"/>
  <c r="GN205"/>
  <c r="GO205"/>
  <c r="GP205"/>
  <c r="GQ205"/>
  <c r="GI206"/>
  <c r="GJ206"/>
  <c r="GK206"/>
  <c r="GL206"/>
  <c r="GM206"/>
  <c r="GN206"/>
  <c r="GO206"/>
  <c r="GP206"/>
  <c r="GQ206"/>
  <c r="GI207"/>
  <c r="GJ207"/>
  <c r="GK207"/>
  <c r="GL207"/>
  <c r="GM207"/>
  <c r="GN207"/>
  <c r="GO207"/>
  <c r="GP207"/>
  <c r="GQ207"/>
  <c r="GI208"/>
  <c r="GJ208"/>
  <c r="GK208"/>
  <c r="GL208"/>
  <c r="GM208"/>
  <c r="GN208"/>
  <c r="GO208"/>
  <c r="GP208"/>
  <c r="GQ208"/>
  <c r="GI209"/>
  <c r="GJ209"/>
  <c r="GK209"/>
  <c r="GL209"/>
  <c r="GM209"/>
  <c r="GN209"/>
  <c r="GO209"/>
  <c r="GP209"/>
  <c r="GQ209"/>
  <c r="GI210"/>
  <c r="GJ210"/>
  <c r="GK210"/>
  <c r="GL210"/>
  <c r="GM210"/>
  <c r="GN210"/>
  <c r="GO210"/>
  <c r="GP210"/>
  <c r="GQ210"/>
  <c r="GI211"/>
  <c r="GJ211"/>
  <c r="GK211"/>
  <c r="GL211"/>
  <c r="GM211"/>
  <c r="GN211"/>
  <c r="GO211"/>
  <c r="GP211"/>
  <c r="GQ211"/>
  <c r="GI212"/>
  <c r="GJ212"/>
  <c r="GK212"/>
  <c r="GL212"/>
  <c r="GM212"/>
  <c r="GN212"/>
  <c r="GO212"/>
  <c r="GP212"/>
  <c r="GQ212"/>
  <c r="GI213"/>
  <c r="GJ213"/>
  <c r="GK213"/>
  <c r="GL213"/>
  <c r="GM213"/>
  <c r="GN213"/>
  <c r="GO213"/>
  <c r="GP213"/>
  <c r="GQ213"/>
  <c r="GI214"/>
  <c r="GJ214"/>
  <c r="GK214"/>
  <c r="GL214"/>
  <c r="GM214"/>
  <c r="GN214"/>
  <c r="GO214"/>
  <c r="GP214"/>
  <c r="GQ214"/>
  <c r="GI215"/>
  <c r="GJ215"/>
  <c r="GK215"/>
  <c r="GL215"/>
  <c r="GM215"/>
  <c r="GN215"/>
  <c r="GO215"/>
  <c r="GP215"/>
  <c r="GQ215"/>
  <c r="GI216"/>
  <c r="GJ216"/>
  <c r="GK216"/>
  <c r="GL216"/>
  <c r="GM216"/>
  <c r="GN216"/>
  <c r="GO216"/>
  <c r="GP216"/>
  <c r="GQ216"/>
  <c r="GI217"/>
  <c r="GJ217"/>
  <c r="GK217"/>
  <c r="GL217"/>
  <c r="GM217"/>
  <c r="GN217"/>
  <c r="GO217"/>
  <c r="GP217"/>
  <c r="GQ217"/>
  <c r="GI218"/>
  <c r="GJ218"/>
  <c r="GK218"/>
  <c r="GL218"/>
  <c r="GM218"/>
  <c r="GN218"/>
  <c r="GO218"/>
  <c r="GP218"/>
  <c r="GQ218"/>
  <c r="GI219"/>
  <c r="GJ219"/>
  <c r="GK219"/>
  <c r="GL219"/>
  <c r="GM219"/>
  <c r="GN219"/>
  <c r="GO219"/>
  <c r="GP219"/>
  <c r="GQ219"/>
  <c r="GI220"/>
  <c r="GJ220"/>
  <c r="GK220"/>
  <c r="GL220"/>
  <c r="GM220"/>
  <c r="GN220"/>
  <c r="GO220"/>
  <c r="GP220"/>
  <c r="GQ220"/>
  <c r="GI221"/>
  <c r="GJ221"/>
  <c r="GK221"/>
  <c r="GL221"/>
  <c r="GM221"/>
  <c r="GN221"/>
  <c r="GO221"/>
  <c r="GP221"/>
  <c r="GQ221"/>
  <c r="GI222"/>
  <c r="GJ222"/>
  <c r="GK222"/>
  <c r="GL222"/>
  <c r="GM222"/>
  <c r="GN222"/>
  <c r="GO222"/>
  <c r="GP222"/>
  <c r="GQ222"/>
  <c r="GI223"/>
  <c r="GJ223"/>
  <c r="GK223"/>
  <c r="GL223"/>
  <c r="GM223"/>
  <c r="GN223"/>
  <c r="GO223"/>
  <c r="GP223"/>
  <c r="GQ223"/>
  <c r="GI224"/>
  <c r="GJ224"/>
  <c r="GK224"/>
  <c r="GL224"/>
  <c r="GM224"/>
  <c r="GN224"/>
  <c r="GO224"/>
  <c r="GP224"/>
  <c r="GQ224"/>
  <c r="GI225"/>
  <c r="GJ225"/>
  <c r="GK225"/>
  <c r="GL225"/>
  <c r="GM225"/>
  <c r="GN225"/>
  <c r="GO225"/>
  <c r="GP225"/>
  <c r="GQ225"/>
  <c r="GI226"/>
  <c r="GJ226"/>
  <c r="GK226"/>
  <c r="GL226"/>
  <c r="GM226"/>
  <c r="GN226"/>
  <c r="GO226"/>
  <c r="GP226"/>
  <c r="GQ226"/>
  <c r="GI227"/>
  <c r="GJ227"/>
  <c r="GK227"/>
  <c r="GL227"/>
  <c r="GM227"/>
  <c r="GN227"/>
  <c r="GO227"/>
  <c r="GP227"/>
  <c r="GQ227"/>
  <c r="GI228"/>
  <c r="GJ228"/>
  <c r="GK228"/>
  <c r="GL228"/>
  <c r="GM228"/>
  <c r="GN228"/>
  <c r="GO228"/>
  <c r="GP228"/>
  <c r="GQ228"/>
  <c r="GI229"/>
  <c r="GJ229"/>
  <c r="GK229"/>
  <c r="GL229"/>
  <c r="GM229"/>
  <c r="GN229"/>
  <c r="GO229"/>
  <c r="GP229"/>
  <c r="GQ229"/>
  <c r="GI230"/>
  <c r="GJ230"/>
  <c r="GK230"/>
  <c r="GL230"/>
  <c r="GM230"/>
  <c r="GN230"/>
  <c r="GO230"/>
  <c r="GP230"/>
  <c r="GQ230"/>
  <c r="GI231"/>
  <c r="GJ231"/>
  <c r="GK231"/>
  <c r="GL231"/>
  <c r="GM231"/>
  <c r="GN231"/>
  <c r="GO231"/>
  <c r="GP231"/>
  <c r="GQ231"/>
  <c r="GI232"/>
  <c r="GJ232"/>
  <c r="GK232"/>
  <c r="GL232"/>
  <c r="GM232"/>
  <c r="GN232"/>
  <c r="GO232"/>
  <c r="GP232"/>
  <c r="GQ232"/>
  <c r="GI233"/>
  <c r="GJ233"/>
  <c r="GK233"/>
  <c r="GL233"/>
  <c r="GM233"/>
  <c r="GN233"/>
  <c r="GO233"/>
  <c r="GP233"/>
  <c r="GQ233"/>
  <c r="GI234"/>
  <c r="GJ234"/>
  <c r="GK234"/>
  <c r="GL234"/>
  <c r="GM234"/>
  <c r="GN234"/>
  <c r="GO234"/>
  <c r="GP234"/>
  <c r="GQ234"/>
  <c r="GI235"/>
  <c r="GJ235"/>
  <c r="GK235"/>
  <c r="GL235"/>
  <c r="GM235"/>
  <c r="GN235"/>
  <c r="GO235"/>
  <c r="GP235"/>
  <c r="GQ235"/>
  <c r="GI236"/>
  <c r="GJ236"/>
  <c r="GK236"/>
  <c r="GL236"/>
  <c r="GM236"/>
  <c r="GN236"/>
  <c r="GO236"/>
  <c r="GP236"/>
  <c r="GQ236"/>
  <c r="GI237"/>
  <c r="GJ237"/>
  <c r="GK237"/>
  <c r="GL237"/>
  <c r="GM237"/>
  <c r="GN237"/>
  <c r="GO237"/>
  <c r="GP237"/>
  <c r="GQ237"/>
  <c r="GI238"/>
  <c r="GJ238"/>
  <c r="GK238"/>
  <c r="GL238"/>
  <c r="GM238"/>
  <c r="GN238"/>
  <c r="GO238"/>
  <c r="GP238"/>
  <c r="GQ238"/>
  <c r="GI239"/>
  <c r="GJ239"/>
  <c r="GK239"/>
  <c r="GL239"/>
  <c r="GM239"/>
  <c r="GN239"/>
  <c r="GO239"/>
  <c r="GP239"/>
  <c r="GQ239"/>
  <c r="GI240"/>
  <c r="GJ240"/>
  <c r="GK240"/>
  <c r="GL240"/>
  <c r="GM240"/>
  <c r="GN240"/>
  <c r="GO240"/>
  <c r="GP240"/>
  <c r="GQ240"/>
  <c r="GI241"/>
  <c r="GJ241"/>
  <c r="GK241"/>
  <c r="GL241"/>
  <c r="GM241"/>
  <c r="GN241"/>
  <c r="GO241"/>
  <c r="GP241"/>
  <c r="GQ241"/>
  <c r="GI242"/>
  <c r="GJ242"/>
  <c r="GK242"/>
  <c r="GL242"/>
  <c r="GM242"/>
  <c r="GN242"/>
  <c r="GO242"/>
  <c r="GP242"/>
  <c r="GQ242"/>
  <c r="GI243"/>
  <c r="GJ243"/>
  <c r="GK243"/>
  <c r="GL243"/>
  <c r="GM243"/>
  <c r="GN243"/>
  <c r="GO243"/>
  <c r="GP243"/>
  <c r="GQ243"/>
  <c r="GI244"/>
  <c r="GJ244"/>
  <c r="GK244"/>
  <c r="GL244"/>
  <c r="GM244"/>
  <c r="GN244"/>
  <c r="GO244"/>
  <c r="GP244"/>
  <c r="GQ244"/>
  <c r="GI245"/>
  <c r="GJ245"/>
  <c r="GK245"/>
  <c r="GL245"/>
  <c r="GM245"/>
  <c r="GN245"/>
  <c r="GO245"/>
  <c r="GP245"/>
  <c r="GQ245"/>
  <c r="GI246"/>
  <c r="GJ246"/>
  <c r="GK246"/>
  <c r="GL246"/>
  <c r="GM246"/>
  <c r="GN246"/>
  <c r="GO246"/>
  <c r="GP246"/>
  <c r="GQ246"/>
  <c r="GI247"/>
  <c r="GJ247"/>
  <c r="GK247"/>
  <c r="GL247"/>
  <c r="GM247"/>
  <c r="GN247"/>
  <c r="GO247"/>
  <c r="GP247"/>
  <c r="GQ247"/>
  <c r="GI248"/>
  <c r="GJ248"/>
  <c r="GK248"/>
  <c r="GL248"/>
  <c r="GM248"/>
  <c r="GN248"/>
  <c r="GO248"/>
  <c r="GP248"/>
  <c r="GQ248"/>
  <c r="GI249"/>
  <c r="GJ249"/>
  <c r="GK249"/>
  <c r="GL249"/>
  <c r="GM249"/>
  <c r="GN249"/>
  <c r="GO249"/>
  <c r="GP249"/>
  <c r="GQ249"/>
  <c r="GI250"/>
  <c r="GJ250"/>
  <c r="GK250"/>
  <c r="GL250"/>
  <c r="GM250"/>
  <c r="GN250"/>
  <c r="GO250"/>
  <c r="GP250"/>
  <c r="GQ250"/>
  <c r="GI251"/>
  <c r="GJ251"/>
  <c r="GK251"/>
  <c r="GL251"/>
  <c r="GM251"/>
  <c r="GN251"/>
  <c r="GO251"/>
  <c r="GP251"/>
  <c r="GQ251"/>
  <c r="GI252"/>
  <c r="GJ252"/>
  <c r="GK252"/>
  <c r="GL252"/>
  <c r="GM252"/>
  <c r="GN252"/>
  <c r="GO252"/>
  <c r="GP252"/>
  <c r="GQ252"/>
  <c r="GI253"/>
  <c r="GJ253"/>
  <c r="GK253"/>
  <c r="GL253"/>
  <c r="GM253"/>
  <c r="GN253"/>
  <c r="GO253"/>
  <c r="GP253"/>
  <c r="GQ253"/>
  <c r="GI254"/>
  <c r="GJ254"/>
  <c r="GK254"/>
  <c r="GL254"/>
  <c r="GM254"/>
  <c r="GN254"/>
  <c r="GO254"/>
  <c r="GP254"/>
  <c r="GQ254"/>
  <c r="GI255"/>
  <c r="GJ255"/>
  <c r="GK255"/>
  <c r="GL255"/>
  <c r="GM255"/>
  <c r="GN255"/>
  <c r="GO255"/>
  <c r="GP255"/>
  <c r="GQ255"/>
  <c r="GI256"/>
  <c r="GJ256"/>
  <c r="GK256"/>
  <c r="GL256"/>
  <c r="GM256"/>
  <c r="GN256"/>
  <c r="GO256"/>
  <c r="GP256"/>
  <c r="GQ256"/>
  <c r="GI257"/>
  <c r="GJ257"/>
  <c r="GK257"/>
  <c r="GL257"/>
  <c r="GM257"/>
  <c r="GN257"/>
  <c r="GO257"/>
  <c r="GP257"/>
  <c r="GQ257"/>
  <c r="GI258"/>
  <c r="GJ258"/>
  <c r="GK258"/>
  <c r="GL258"/>
  <c r="GM258"/>
  <c r="GN258"/>
  <c r="GO258"/>
  <c r="GP258"/>
  <c r="GQ258"/>
  <c r="GI259"/>
  <c r="GJ259"/>
  <c r="GK259"/>
  <c r="GL259"/>
  <c r="GM259"/>
  <c r="GN259"/>
  <c r="GO259"/>
  <c r="GP259"/>
  <c r="GQ259"/>
  <c r="GI260"/>
  <c r="GJ260"/>
  <c r="GK260"/>
  <c r="GL260"/>
  <c r="GM260"/>
  <c r="GN260"/>
  <c r="GO260"/>
  <c r="GP260"/>
  <c r="GQ260"/>
  <c r="GI261"/>
  <c r="GJ261"/>
  <c r="GK261"/>
  <c r="GL261"/>
  <c r="GM261"/>
  <c r="GN261"/>
  <c r="GO261"/>
  <c r="GP261"/>
  <c r="GQ261"/>
  <c r="GI262"/>
  <c r="GJ262"/>
  <c r="GK262"/>
  <c r="GL262"/>
  <c r="GM262"/>
  <c r="GN262"/>
  <c r="GO262"/>
  <c r="GP262"/>
  <c r="GQ262"/>
  <c r="GI263"/>
  <c r="GJ263"/>
  <c r="GK263"/>
  <c r="GL263"/>
  <c r="GM263"/>
  <c r="GN263"/>
  <c r="GO263"/>
  <c r="GP263"/>
  <c r="GQ263"/>
  <c r="GI264"/>
  <c r="GJ264"/>
  <c r="GK264"/>
  <c r="GL264"/>
  <c r="GM264"/>
  <c r="GN264"/>
  <c r="GO264"/>
  <c r="GP264"/>
  <c r="GQ264"/>
  <c r="GI265"/>
  <c r="GJ265"/>
  <c r="GK265"/>
  <c r="GL265"/>
  <c r="GM265"/>
  <c r="GN265"/>
  <c r="GO265"/>
  <c r="GP265"/>
  <c r="GQ265"/>
  <c r="GI266"/>
  <c r="GJ266"/>
  <c r="GK266"/>
  <c r="GL266"/>
  <c r="GM266"/>
  <c r="GN266"/>
  <c r="GO266"/>
  <c r="GP266"/>
  <c r="GQ266"/>
  <c r="GI267"/>
  <c r="GJ267"/>
  <c r="GK267"/>
  <c r="GL267"/>
  <c r="GM267"/>
  <c r="GN267"/>
  <c r="GO267"/>
  <c r="GP267"/>
  <c r="GQ267"/>
  <c r="GI268"/>
  <c r="GJ268"/>
  <c r="GK268"/>
  <c r="GL268"/>
  <c r="GM268"/>
  <c r="GN268"/>
  <c r="GO268"/>
  <c r="GP268"/>
  <c r="GQ268"/>
  <c r="GI269"/>
  <c r="GJ269"/>
  <c r="GK269"/>
  <c r="GL269"/>
  <c r="GM269"/>
  <c r="GN269"/>
  <c r="GO269"/>
  <c r="GP269"/>
  <c r="GQ269"/>
  <c r="GI270"/>
  <c r="GJ270"/>
  <c r="GK270"/>
  <c r="GL270"/>
  <c r="GM270"/>
  <c r="GN270"/>
  <c r="GO270"/>
  <c r="GP270"/>
  <c r="GQ270"/>
  <c r="GI271"/>
  <c r="GJ271"/>
  <c r="GK271"/>
  <c r="GL271"/>
  <c r="GM271"/>
  <c r="GN271"/>
  <c r="GO271"/>
  <c r="GP271"/>
  <c r="GQ271"/>
  <c r="GI272"/>
  <c r="GJ272"/>
  <c r="GK272"/>
  <c r="GL272"/>
  <c r="GM272"/>
  <c r="GN272"/>
  <c r="GO272"/>
  <c r="GP272"/>
  <c r="GQ272"/>
  <c r="GI273"/>
  <c r="GJ273"/>
  <c r="GK273"/>
  <c r="GL273"/>
  <c r="GM273"/>
  <c r="GN273"/>
  <c r="GO273"/>
  <c r="GP273"/>
  <c r="GQ273"/>
  <c r="GI274"/>
  <c r="GJ274"/>
  <c r="GK274"/>
  <c r="GL274"/>
  <c r="GM274"/>
  <c r="GN274"/>
  <c r="GO274"/>
  <c r="GP274"/>
  <c r="GQ274"/>
  <c r="GI275"/>
  <c r="GJ275"/>
  <c r="GK275"/>
  <c r="GL275"/>
  <c r="GM275"/>
  <c r="GN275"/>
  <c r="GO275"/>
  <c r="GP275"/>
  <c r="GQ275"/>
  <c r="GI276"/>
  <c r="GJ276"/>
  <c r="GK276"/>
  <c r="GL276"/>
  <c r="GM276"/>
  <c r="GN276"/>
  <c r="GO276"/>
  <c r="GP276"/>
  <c r="GQ276"/>
  <c r="GI277"/>
  <c r="GJ277"/>
  <c r="GK277"/>
  <c r="GL277"/>
  <c r="GM277"/>
  <c r="GN277"/>
  <c r="GO277"/>
  <c r="GP277"/>
  <c r="GQ277"/>
  <c r="GI278"/>
  <c r="GJ278"/>
  <c r="GK278"/>
  <c r="GL278"/>
  <c r="GM278"/>
  <c r="GN278"/>
  <c r="GO278"/>
  <c r="GP278"/>
  <c r="GQ278"/>
  <c r="GI279"/>
  <c r="GJ279"/>
  <c r="GK279"/>
  <c r="GL279"/>
  <c r="GM279"/>
  <c r="GN279"/>
  <c r="GO279"/>
  <c r="GP279"/>
  <c r="GQ279"/>
  <c r="GI280"/>
  <c r="GJ280"/>
  <c r="GK280"/>
  <c r="GL280"/>
  <c r="GM280"/>
  <c r="GN280"/>
  <c r="GO280"/>
  <c r="GP280"/>
  <c r="GQ280"/>
  <c r="GI281"/>
  <c r="GJ281"/>
  <c r="GK281"/>
  <c r="GL281"/>
  <c r="GM281"/>
  <c r="GN281"/>
  <c r="GO281"/>
  <c r="GP281"/>
  <c r="GQ281"/>
  <c r="GI282"/>
  <c r="GJ282"/>
  <c r="GK282"/>
  <c r="GL282"/>
  <c r="GM282"/>
  <c r="GN282"/>
  <c r="GO282"/>
  <c r="GP282"/>
  <c r="GQ282"/>
  <c r="GI283"/>
  <c r="GJ283"/>
  <c r="GK283"/>
  <c r="GL283"/>
  <c r="GM283"/>
  <c r="GN283"/>
  <c r="GO283"/>
  <c r="GP283"/>
  <c r="GQ283"/>
  <c r="GI284"/>
  <c r="GJ284"/>
  <c r="GK284"/>
  <c r="GL284"/>
  <c r="GM284"/>
  <c r="GN284"/>
  <c r="GO284"/>
  <c r="GP284"/>
  <c r="GQ284"/>
  <c r="GI285"/>
  <c r="GJ285"/>
  <c r="GK285"/>
  <c r="GL285"/>
  <c r="GM285"/>
  <c r="GN285"/>
  <c r="GO285"/>
  <c r="GP285"/>
  <c r="GQ285"/>
  <c r="GI286"/>
  <c r="GJ286"/>
  <c r="GK286"/>
  <c r="GL286"/>
  <c r="GM286"/>
  <c r="GN286"/>
  <c r="GO286"/>
  <c r="GP286"/>
  <c r="GQ286"/>
  <c r="GI287"/>
  <c r="GJ287"/>
  <c r="GK287"/>
  <c r="GL287"/>
  <c r="GM287"/>
  <c r="GN287"/>
  <c r="GO287"/>
  <c r="GP287"/>
  <c r="GQ287"/>
  <c r="GI288"/>
  <c r="GJ288"/>
  <c r="GK288"/>
  <c r="GL288"/>
  <c r="GM288"/>
  <c r="GN288"/>
  <c r="GO288"/>
  <c r="GP288"/>
  <c r="GQ288"/>
  <c r="GI289"/>
  <c r="GJ289"/>
  <c r="GK289"/>
  <c r="GL289"/>
  <c r="GM289"/>
  <c r="GN289"/>
  <c r="GO289"/>
  <c r="GP289"/>
  <c r="GQ289"/>
  <c r="GI290"/>
  <c r="GJ290"/>
  <c r="GK290"/>
  <c r="GL290"/>
  <c r="GM290"/>
  <c r="GN290"/>
  <c r="GO290"/>
  <c r="GP290"/>
  <c r="GQ290"/>
  <c r="GI291"/>
  <c r="GJ291"/>
  <c r="GK291"/>
  <c r="GL291"/>
  <c r="GM291"/>
  <c r="GN291"/>
  <c r="GO291"/>
  <c r="GP291"/>
  <c r="GQ291"/>
  <c r="GI292"/>
  <c r="GJ292"/>
  <c r="GK292"/>
  <c r="GL292"/>
  <c r="GM292"/>
  <c r="GN292"/>
  <c r="GO292"/>
  <c r="GP292"/>
  <c r="GQ292"/>
  <c r="GI293"/>
  <c r="GJ293"/>
  <c r="GK293"/>
  <c r="GL293"/>
  <c r="GM293"/>
  <c r="GN293"/>
  <c r="GO293"/>
  <c r="GP293"/>
  <c r="GQ293"/>
  <c r="GI294"/>
  <c r="GJ294"/>
  <c r="GK294"/>
  <c r="GL294"/>
  <c r="GM294"/>
  <c r="GN294"/>
  <c r="GO294"/>
  <c r="GP294"/>
  <c r="GQ294"/>
  <c r="GI295"/>
  <c r="GJ295"/>
  <c r="GK295"/>
  <c r="GL295"/>
  <c r="GM295"/>
  <c r="GN295"/>
  <c r="GO295"/>
  <c r="GP295"/>
  <c r="GQ295"/>
  <c r="GI296"/>
  <c r="GJ296"/>
  <c r="GK296"/>
  <c r="GL296"/>
  <c r="GM296"/>
  <c r="GN296"/>
  <c r="GO296"/>
  <c r="GP296"/>
  <c r="GQ296"/>
  <c r="GI297"/>
  <c r="GJ297"/>
  <c r="GK297"/>
  <c r="GL297"/>
  <c r="GM297"/>
  <c r="GN297"/>
  <c r="GO297"/>
  <c r="GP297"/>
  <c r="GQ297"/>
  <c r="GI298"/>
  <c r="GJ298"/>
  <c r="GK298"/>
  <c r="GL298"/>
  <c r="GM298"/>
  <c r="GN298"/>
  <c r="GO298"/>
  <c r="GP298"/>
  <c r="GQ298"/>
  <c r="GI299"/>
  <c r="GJ299"/>
  <c r="GK299"/>
  <c r="GL299"/>
  <c r="GM299"/>
  <c r="GN299"/>
  <c r="GO299"/>
  <c r="GP299"/>
  <c r="GQ299"/>
  <c r="GI300"/>
  <c r="GJ300"/>
  <c r="GK300"/>
  <c r="GL300"/>
  <c r="GM300"/>
  <c r="GN300"/>
  <c r="GO300"/>
  <c r="GP300"/>
  <c r="GQ300"/>
  <c r="GI301"/>
  <c r="GJ301"/>
  <c r="GK301"/>
  <c r="GL301"/>
  <c r="GM301"/>
  <c r="GN301"/>
  <c r="GO301"/>
  <c r="GP301"/>
  <c r="GQ301"/>
  <c r="GI302"/>
  <c r="GJ302"/>
  <c r="GK302"/>
  <c r="GL302"/>
  <c r="GM302"/>
  <c r="GN302"/>
  <c r="GO302"/>
  <c r="GP302"/>
  <c r="GQ302"/>
  <c r="GI303"/>
  <c r="GJ303"/>
  <c r="GK303"/>
  <c r="GL303"/>
  <c r="GM303"/>
  <c r="GN303"/>
  <c r="GO303"/>
  <c r="GP303"/>
  <c r="GQ303"/>
  <c r="GI304"/>
  <c r="GJ304"/>
  <c r="GK304"/>
  <c r="GL304"/>
  <c r="GM304"/>
  <c r="GN304"/>
  <c r="GO304"/>
  <c r="GP304"/>
  <c r="GQ304"/>
  <c r="GI305"/>
  <c r="GJ305"/>
  <c r="GK305"/>
  <c r="GL305"/>
  <c r="GM305"/>
  <c r="GN305"/>
  <c r="GO305"/>
  <c r="GP305"/>
  <c r="GQ305"/>
  <c r="GI306"/>
  <c r="GJ306"/>
  <c r="GK306"/>
  <c r="GL306"/>
  <c r="GM306"/>
  <c r="GN306"/>
  <c r="GO306"/>
  <c r="GP306"/>
  <c r="GQ306"/>
  <c r="GI307"/>
  <c r="GJ307"/>
  <c r="GK307"/>
  <c r="GL307"/>
  <c r="GM307"/>
  <c r="GN307"/>
  <c r="GO307"/>
  <c r="GP307"/>
  <c r="GQ307"/>
  <c r="GI308"/>
  <c r="GJ308"/>
  <c r="GK308"/>
  <c r="GL308"/>
  <c r="GM308"/>
  <c r="GN308"/>
  <c r="GO308"/>
  <c r="GP308"/>
  <c r="GQ308"/>
  <c r="GI309"/>
  <c r="GJ309"/>
  <c r="GK309"/>
  <c r="GL309"/>
  <c r="GM309"/>
  <c r="GN309"/>
  <c r="GO309"/>
  <c r="GP309"/>
  <c r="GQ309"/>
  <c r="GI310"/>
  <c r="GJ310"/>
  <c r="GK310"/>
  <c r="GL310"/>
  <c r="GM310"/>
  <c r="GN310"/>
  <c r="GO310"/>
  <c r="GP310"/>
  <c r="GQ310"/>
  <c r="GI311"/>
  <c r="GJ311"/>
  <c r="GK311"/>
  <c r="GL311"/>
  <c r="GM311"/>
  <c r="GN311"/>
  <c r="GO311"/>
  <c r="GP311"/>
  <c r="GQ311"/>
  <c r="GI312"/>
  <c r="GJ312"/>
  <c r="GK312"/>
  <c r="GL312"/>
  <c r="GM312"/>
  <c r="GN312"/>
  <c r="GO312"/>
  <c r="GP312"/>
  <c r="GQ312"/>
  <c r="GI313"/>
  <c r="GJ313"/>
  <c r="GK313"/>
  <c r="GL313"/>
  <c r="GM313"/>
  <c r="GN313"/>
  <c r="GO313"/>
  <c r="GP313"/>
  <c r="GQ313"/>
  <c r="GI314"/>
  <c r="GJ314"/>
  <c r="GK314"/>
  <c r="GL314"/>
  <c r="GM314"/>
  <c r="GN314"/>
  <c r="GO314"/>
  <c r="GP314"/>
  <c r="GQ314"/>
  <c r="GI315"/>
  <c r="GJ315"/>
  <c r="GK315"/>
  <c r="GL315"/>
  <c r="GM315"/>
  <c r="GN315"/>
  <c r="GO315"/>
  <c r="GP315"/>
  <c r="GQ315"/>
  <c r="GI316"/>
  <c r="GJ316"/>
  <c r="GK316"/>
  <c r="GL316"/>
  <c r="GM316"/>
  <c r="GN316"/>
  <c r="GO316"/>
  <c r="GP316"/>
  <c r="GQ316"/>
  <c r="GI317"/>
  <c r="GJ317"/>
  <c r="GK317"/>
  <c r="GL317"/>
  <c r="GM317"/>
  <c r="GN317"/>
  <c r="GO317"/>
  <c r="GP317"/>
  <c r="GQ317"/>
  <c r="GI318"/>
  <c r="GJ318"/>
  <c r="GK318"/>
  <c r="GL318"/>
  <c r="GM318"/>
  <c r="GN318"/>
  <c r="GO318"/>
  <c r="GP318"/>
  <c r="GQ318"/>
  <c r="GI319"/>
  <c r="GJ319"/>
  <c r="GK319"/>
  <c r="GL319"/>
  <c r="GM319"/>
  <c r="GN319"/>
  <c r="GO319"/>
  <c r="GP319"/>
  <c r="GQ319"/>
  <c r="GI320"/>
  <c r="GJ320"/>
  <c r="GK320"/>
  <c r="GL320"/>
  <c r="GM320"/>
  <c r="GN320"/>
  <c r="GO320"/>
  <c r="GP320"/>
  <c r="GQ320"/>
  <c r="GI321"/>
  <c r="GJ321"/>
  <c r="GK321"/>
  <c r="GL321"/>
  <c r="GM321"/>
  <c r="GN321"/>
  <c r="GO321"/>
  <c r="GP321"/>
  <c r="GQ321"/>
  <c r="GI322"/>
  <c r="GJ322"/>
  <c r="GK322"/>
  <c r="GL322"/>
  <c r="GM322"/>
  <c r="GN322"/>
  <c r="GO322"/>
  <c r="GP322"/>
  <c r="GQ322"/>
  <c r="GI323"/>
  <c r="GJ323"/>
  <c r="GK323"/>
  <c r="GL323"/>
  <c r="GM323"/>
  <c r="GN323"/>
  <c r="GO323"/>
  <c r="GP323"/>
  <c r="GQ323"/>
  <c r="GI324"/>
  <c r="GJ324"/>
  <c r="GK324"/>
  <c r="GL324"/>
  <c r="GM324"/>
  <c r="GN324"/>
  <c r="GO324"/>
  <c r="GP324"/>
  <c r="GQ324"/>
  <c r="GI325"/>
  <c r="GJ325"/>
  <c r="GK325"/>
  <c r="GL325"/>
  <c r="GM325"/>
  <c r="GN325"/>
  <c r="GO325"/>
  <c r="GP325"/>
  <c r="GQ325"/>
  <c r="GI326"/>
  <c r="GJ326"/>
  <c r="GK326"/>
  <c r="GL326"/>
  <c r="GM326"/>
  <c r="GN326"/>
  <c r="GO326"/>
  <c r="GP326"/>
  <c r="GQ326"/>
  <c r="GI327"/>
  <c r="GJ327"/>
  <c r="GK327"/>
  <c r="GL327"/>
  <c r="GM327"/>
  <c r="GN327"/>
  <c r="GO327"/>
  <c r="GP327"/>
  <c r="GQ327"/>
  <c r="GI328"/>
  <c r="GJ328"/>
  <c r="GK328"/>
  <c r="GL328"/>
  <c r="GM328"/>
  <c r="GN328"/>
  <c r="GO328"/>
  <c r="GP328"/>
  <c r="GQ328"/>
  <c r="GI329"/>
  <c r="GJ329"/>
  <c r="GK329"/>
  <c r="GL329"/>
  <c r="GM329"/>
  <c r="GN329"/>
  <c r="GO329"/>
  <c r="GP329"/>
  <c r="GQ329"/>
  <c r="GI330"/>
  <c r="GJ330"/>
  <c r="GK330"/>
  <c r="GL330"/>
  <c r="GM330"/>
  <c r="GN330"/>
  <c r="GO330"/>
  <c r="GP330"/>
  <c r="GQ330"/>
  <c r="GI331"/>
  <c r="GJ331"/>
  <c r="GK331"/>
  <c r="GL331"/>
  <c r="GM331"/>
  <c r="GN331"/>
  <c r="GO331"/>
  <c r="GP331"/>
  <c r="GQ331"/>
  <c r="GI332"/>
  <c r="GJ332"/>
  <c r="GK332"/>
  <c r="GL332"/>
  <c r="GM332"/>
  <c r="GN332"/>
  <c r="GO332"/>
  <c r="GP332"/>
  <c r="GQ332"/>
  <c r="GI333"/>
  <c r="GJ333"/>
  <c r="GK333"/>
  <c r="GL333"/>
  <c r="GM333"/>
  <c r="GN333"/>
  <c r="GO333"/>
  <c r="GP333"/>
  <c r="GQ333"/>
  <c r="GI334"/>
  <c r="GJ334"/>
  <c r="GK334"/>
  <c r="GL334"/>
  <c r="GM334"/>
  <c r="GN334"/>
  <c r="GO334"/>
  <c r="GP334"/>
  <c r="GQ334"/>
  <c r="GI335"/>
  <c r="GJ335"/>
  <c r="GK335"/>
  <c r="GL335"/>
  <c r="GM335"/>
  <c r="GN335"/>
  <c r="GO335"/>
  <c r="GP335"/>
  <c r="GQ335"/>
  <c r="GI336"/>
  <c r="GJ336"/>
  <c r="GK336"/>
  <c r="GL336"/>
  <c r="GM336"/>
  <c r="GN336"/>
  <c r="GO336"/>
  <c r="GP336"/>
  <c r="GQ336"/>
  <c r="GI337"/>
  <c r="GJ337"/>
  <c r="GK337"/>
  <c r="GL337"/>
  <c r="GM337"/>
  <c r="GN337"/>
  <c r="GO337"/>
  <c r="GP337"/>
  <c r="GQ337"/>
  <c r="GI338"/>
  <c r="GJ338"/>
  <c r="GK338"/>
  <c r="GL338"/>
  <c r="GM338"/>
  <c r="GN338"/>
  <c r="GO338"/>
  <c r="GP338"/>
  <c r="GQ338"/>
  <c r="GI339"/>
  <c r="GJ339"/>
  <c r="GK339"/>
  <c r="GL339"/>
  <c r="GM339"/>
  <c r="GN339"/>
  <c r="GO339"/>
  <c r="GP339"/>
  <c r="GQ339"/>
  <c r="GI340"/>
  <c r="GJ340"/>
  <c r="GK340"/>
  <c r="GL340"/>
  <c r="GM340"/>
  <c r="GN340"/>
  <c r="GO340"/>
  <c r="GP340"/>
  <c r="GQ340"/>
  <c r="GI341"/>
  <c r="GJ341"/>
  <c r="GK341"/>
  <c r="GL341"/>
  <c r="GM341"/>
  <c r="GN341"/>
  <c r="GO341"/>
  <c r="GP341"/>
  <c r="GQ341"/>
  <c r="GI342"/>
  <c r="GJ342"/>
  <c r="GK342"/>
  <c r="GL342"/>
  <c r="GM342"/>
  <c r="GN342"/>
  <c r="GO342"/>
  <c r="GP342"/>
  <c r="GQ342"/>
  <c r="GI343"/>
  <c r="GJ343"/>
  <c r="GK343"/>
  <c r="GL343"/>
  <c r="GM343"/>
  <c r="GN343"/>
  <c r="GO343"/>
  <c r="GP343"/>
  <c r="GQ343"/>
  <c r="GI344"/>
  <c r="GJ344"/>
  <c r="GK344"/>
  <c r="GL344"/>
  <c r="GM344"/>
  <c r="GN344"/>
  <c r="GO344"/>
  <c r="GP344"/>
  <c r="GQ344"/>
  <c r="GI345"/>
  <c r="GJ345"/>
  <c r="GK345"/>
  <c r="GL345"/>
  <c r="GM345"/>
  <c r="GN345"/>
  <c r="GO345"/>
  <c r="GP345"/>
  <c r="GQ345"/>
  <c r="GI346"/>
  <c r="GJ346"/>
  <c r="GK346"/>
  <c r="GL346"/>
  <c r="GM346"/>
  <c r="GN346"/>
  <c r="GO346"/>
  <c r="GP346"/>
  <c r="GQ346"/>
  <c r="GI347"/>
  <c r="GJ347"/>
  <c r="GK347"/>
  <c r="GL347"/>
  <c r="GM347"/>
  <c r="GN347"/>
  <c r="GO347"/>
  <c r="GP347"/>
  <c r="GQ347"/>
  <c r="GI348"/>
  <c r="GJ348"/>
  <c r="GK348"/>
  <c r="GL348"/>
  <c r="GM348"/>
  <c r="GN348"/>
  <c r="GO348"/>
  <c r="GP348"/>
  <c r="GQ348"/>
  <c r="GI349"/>
  <c r="GJ349"/>
  <c r="GK349"/>
  <c r="GL349"/>
  <c r="GM349"/>
  <c r="GN349"/>
  <c r="GO349"/>
  <c r="GP349"/>
  <c r="GQ349"/>
  <c r="GI350"/>
  <c r="GJ350"/>
  <c r="GK350"/>
  <c r="GL350"/>
  <c r="GM350"/>
  <c r="GN350"/>
  <c r="GO350"/>
  <c r="GP350"/>
  <c r="GQ350"/>
  <c r="GI351"/>
  <c r="GJ351"/>
  <c r="GK351"/>
  <c r="GL351"/>
  <c r="GM351"/>
  <c r="GN351"/>
  <c r="GO351"/>
  <c r="GP351"/>
  <c r="GQ351"/>
  <c r="GI352"/>
  <c r="GJ352"/>
  <c r="GK352"/>
  <c r="GL352"/>
  <c r="GM352"/>
  <c r="GN352"/>
  <c r="GO352"/>
  <c r="GP352"/>
  <c r="GQ352"/>
  <c r="GI353"/>
  <c r="GJ353"/>
  <c r="GK353"/>
  <c r="GL353"/>
  <c r="GM353"/>
  <c r="GN353"/>
  <c r="GO353"/>
  <c r="GP353"/>
  <c r="GQ353"/>
  <c r="GI354"/>
  <c r="GJ354"/>
  <c r="GK354"/>
  <c r="GL354"/>
  <c r="GM354"/>
  <c r="GN354"/>
  <c r="GO354"/>
  <c r="GP354"/>
  <c r="GQ354"/>
  <c r="GI355"/>
  <c r="GJ355"/>
  <c r="GK355"/>
  <c r="GL355"/>
  <c r="GM355"/>
  <c r="GN355"/>
  <c r="GO355"/>
  <c r="GP355"/>
  <c r="GQ355"/>
  <c r="GI356"/>
  <c r="GJ356"/>
  <c r="GK356"/>
  <c r="GL356"/>
  <c r="GM356"/>
  <c r="GN356"/>
  <c r="GO356"/>
  <c r="GP356"/>
  <c r="GQ356"/>
  <c r="GI357"/>
  <c r="GJ357"/>
  <c r="GK357"/>
  <c r="GL357"/>
  <c r="GM357"/>
  <c r="GN357"/>
  <c r="GO357"/>
  <c r="GP357"/>
  <c r="GQ357"/>
  <c r="GI358"/>
  <c r="GJ358"/>
  <c r="GK358"/>
  <c r="GL358"/>
  <c r="GM358"/>
  <c r="GN358"/>
  <c r="GO358"/>
  <c r="GP358"/>
  <c r="GQ358"/>
  <c r="GI359"/>
  <c r="GJ359"/>
  <c r="GK359"/>
  <c r="GL359"/>
  <c r="GM359"/>
  <c r="GN359"/>
  <c r="GO359"/>
  <c r="GP359"/>
  <c r="GQ359"/>
  <c r="GI360"/>
  <c r="GJ360"/>
  <c r="GK360"/>
  <c r="GL360"/>
  <c r="GM360"/>
  <c r="GN360"/>
  <c r="GO360"/>
  <c r="GP360"/>
  <c r="GQ360"/>
  <c r="GI361"/>
  <c r="GJ361"/>
  <c r="GK361"/>
  <c r="GL361"/>
  <c r="GM361"/>
  <c r="GN361"/>
  <c r="GO361"/>
  <c r="GP361"/>
  <c r="GQ361"/>
  <c r="GI362"/>
  <c r="GJ362"/>
  <c r="GK362"/>
  <c r="GL362"/>
  <c r="GM362"/>
  <c r="GN362"/>
  <c r="GO362"/>
  <c r="GP362"/>
  <c r="GQ362"/>
  <c r="GI363"/>
  <c r="GJ363"/>
  <c r="GK363"/>
  <c r="GL363"/>
  <c r="GM363"/>
  <c r="GN363"/>
  <c r="GO363"/>
  <c r="GP363"/>
  <c r="GQ363"/>
  <c r="GI364"/>
  <c r="GJ364"/>
  <c r="GK364"/>
  <c r="GL364"/>
  <c r="GM364"/>
  <c r="GN364"/>
  <c r="GO364"/>
  <c r="GP364"/>
  <c r="GQ364"/>
  <c r="GI365"/>
  <c r="GJ365"/>
  <c r="GK365"/>
  <c r="GL365"/>
  <c r="GM365"/>
  <c r="GN365"/>
  <c r="GO365"/>
  <c r="GP365"/>
  <c r="GQ365"/>
  <c r="GI366"/>
  <c r="GJ366"/>
  <c r="GK366"/>
  <c r="GL366"/>
  <c r="GM366"/>
  <c r="GN366"/>
  <c r="GO366"/>
  <c r="GP366"/>
  <c r="GQ366"/>
  <c r="GI367"/>
  <c r="GJ367"/>
  <c r="GK367"/>
  <c r="GL367"/>
  <c r="GM367"/>
  <c r="GN367"/>
  <c r="GO367"/>
  <c r="GP367"/>
  <c r="GQ367"/>
  <c r="GI368"/>
  <c r="GJ368"/>
  <c r="GK368"/>
  <c r="GL368"/>
  <c r="GM368"/>
  <c r="GN368"/>
  <c r="GO368"/>
  <c r="GP368"/>
  <c r="GQ368"/>
  <c r="GI369"/>
  <c r="GJ369"/>
  <c r="GK369"/>
  <c r="GL369"/>
  <c r="GM369"/>
  <c r="GN369"/>
  <c r="GO369"/>
  <c r="GP369"/>
  <c r="GQ369"/>
  <c r="GI370"/>
  <c r="GJ370"/>
  <c r="GK370"/>
  <c r="GL370"/>
  <c r="GM370"/>
  <c r="GN370"/>
  <c r="GO370"/>
  <c r="GP370"/>
  <c r="GQ370"/>
  <c r="GI371"/>
  <c r="GJ371"/>
  <c r="GK371"/>
  <c r="GL371"/>
  <c r="GM371"/>
  <c r="GN371"/>
  <c r="GO371"/>
  <c r="GP371"/>
  <c r="GQ371"/>
  <c r="GI372"/>
  <c r="GJ372"/>
  <c r="GK372"/>
  <c r="GL372"/>
  <c r="GM372"/>
  <c r="GN372"/>
  <c r="GO372"/>
  <c r="GP372"/>
  <c r="GQ372"/>
  <c r="GI373"/>
  <c r="GJ373"/>
  <c r="GK373"/>
  <c r="GL373"/>
  <c r="GM373"/>
  <c r="GN373"/>
  <c r="GO373"/>
  <c r="GP373"/>
  <c r="GQ373"/>
  <c r="GI374"/>
  <c r="GJ374"/>
  <c r="GK374"/>
  <c r="GL374"/>
  <c r="GM374"/>
  <c r="GN374"/>
  <c r="GO374"/>
  <c r="GP374"/>
  <c r="GQ374"/>
  <c r="GI375"/>
  <c r="GJ375"/>
  <c r="GK375"/>
  <c r="GL375"/>
  <c r="GM375"/>
  <c r="GN375"/>
  <c r="GO375"/>
  <c r="GP375"/>
  <c r="GQ375"/>
  <c r="GI376"/>
  <c r="GJ376"/>
  <c r="GK376"/>
  <c r="GL376"/>
  <c r="GM376"/>
  <c r="GN376"/>
  <c r="GO376"/>
  <c r="GP376"/>
  <c r="GQ376"/>
  <c r="GI377"/>
  <c r="GJ377"/>
  <c r="GK377"/>
  <c r="GL377"/>
  <c r="GM377"/>
  <c r="GN377"/>
  <c r="GO377"/>
  <c r="GP377"/>
  <c r="GQ377"/>
  <c r="GI378"/>
  <c r="GJ378"/>
  <c r="GK378"/>
  <c r="GL378"/>
  <c r="GM378"/>
  <c r="GN378"/>
  <c r="GO378"/>
  <c r="GP378"/>
  <c r="GQ378"/>
  <c r="GI379"/>
  <c r="GJ379"/>
  <c r="GK379"/>
  <c r="GL379"/>
  <c r="GM379"/>
  <c r="GN379"/>
  <c r="GO379"/>
  <c r="GP379"/>
  <c r="GQ379"/>
  <c r="GI380"/>
  <c r="GJ380"/>
  <c r="GK380"/>
  <c r="GL380"/>
  <c r="GM380"/>
  <c r="GN380"/>
  <c r="GO380"/>
  <c r="GP380"/>
  <c r="GQ380"/>
  <c r="GI381"/>
  <c r="GJ381"/>
  <c r="GK381"/>
  <c r="GL381"/>
  <c r="GM381"/>
  <c r="GN381"/>
  <c r="GO381"/>
  <c r="GP381"/>
  <c r="GQ381"/>
  <c r="GI382"/>
  <c r="GJ382"/>
  <c r="GK382"/>
  <c r="GL382"/>
  <c r="GM382"/>
  <c r="GN382"/>
  <c r="GO382"/>
  <c r="GP382"/>
  <c r="GQ382"/>
  <c r="GI383"/>
  <c r="GJ383"/>
  <c r="GK383"/>
  <c r="GL383"/>
  <c r="GM383"/>
  <c r="GN383"/>
  <c r="GO383"/>
  <c r="GP383"/>
  <c r="GQ383"/>
  <c r="GI384"/>
  <c r="GJ384"/>
  <c r="GK384"/>
  <c r="GL384"/>
  <c r="GM384"/>
  <c r="GN384"/>
  <c r="GO384"/>
  <c r="GP384"/>
  <c r="GQ384"/>
  <c r="GI385"/>
  <c r="GJ385"/>
  <c r="GK385"/>
  <c r="GL385"/>
  <c r="GM385"/>
  <c r="GN385"/>
  <c r="GO385"/>
  <c r="GP385"/>
  <c r="GQ385"/>
  <c r="GI386"/>
  <c r="GJ386"/>
  <c r="GK386"/>
  <c r="GL386"/>
  <c r="GM386"/>
  <c r="GN386"/>
  <c r="GO386"/>
  <c r="GP386"/>
  <c r="GQ386"/>
  <c r="GI387"/>
  <c r="GJ387"/>
  <c r="GK387"/>
  <c r="GL387"/>
  <c r="GM387"/>
  <c r="GN387"/>
  <c r="GO387"/>
  <c r="GP387"/>
  <c r="GQ387"/>
  <c r="GI388"/>
  <c r="GJ388"/>
  <c r="GK388"/>
  <c r="GL388"/>
  <c r="GM388"/>
  <c r="GN388"/>
  <c r="GO388"/>
  <c r="GP388"/>
  <c r="GQ388"/>
  <c r="GI389"/>
  <c r="GJ389"/>
  <c r="GK389"/>
  <c r="GL389"/>
  <c r="GM389"/>
  <c r="GN389"/>
  <c r="GO389"/>
  <c r="GP389"/>
  <c r="GQ389"/>
  <c r="GI390"/>
  <c r="GJ390"/>
  <c r="GK390"/>
  <c r="GL390"/>
  <c r="GM390"/>
  <c r="GN390"/>
  <c r="GO390"/>
  <c r="GP390"/>
  <c r="GQ390"/>
  <c r="GI391"/>
  <c r="GJ391"/>
  <c r="GK391"/>
  <c r="GL391"/>
  <c r="GM391"/>
  <c r="GN391"/>
  <c r="GO391"/>
  <c r="GP391"/>
  <c r="GQ391"/>
  <c r="GI392"/>
  <c r="GJ392"/>
  <c r="GK392"/>
  <c r="GL392"/>
  <c r="GM392"/>
  <c r="GN392"/>
  <c r="GO392"/>
  <c r="GP392"/>
  <c r="GQ392"/>
  <c r="GI393"/>
  <c r="GJ393"/>
  <c r="GK393"/>
  <c r="GL393"/>
  <c r="GM393"/>
  <c r="GN393"/>
  <c r="GO393"/>
  <c r="GP393"/>
  <c r="GQ393"/>
  <c r="GI394"/>
  <c r="GJ394"/>
  <c r="GK394"/>
  <c r="GL394"/>
  <c r="GM394"/>
  <c r="GN394"/>
  <c r="GO394"/>
  <c r="GP394"/>
  <c r="GQ394"/>
  <c r="GI395"/>
  <c r="GJ395"/>
  <c r="GK395"/>
  <c r="GL395"/>
  <c r="GM395"/>
  <c r="GN395"/>
  <c r="GO395"/>
  <c r="GP395"/>
  <c r="GQ395"/>
  <c r="GI396"/>
  <c r="GJ396"/>
  <c r="GK396"/>
  <c r="GL396"/>
  <c r="GM396"/>
  <c r="GN396"/>
  <c r="GO396"/>
  <c r="GP396"/>
  <c r="GQ396"/>
  <c r="GI397"/>
  <c r="GJ397"/>
  <c r="GK397"/>
  <c r="GL397"/>
  <c r="GM397"/>
  <c r="GN397"/>
  <c r="GO397"/>
  <c r="GP397"/>
  <c r="GQ397"/>
  <c r="GI398"/>
  <c r="GJ398"/>
  <c r="GK398"/>
  <c r="GL398"/>
  <c r="GM398"/>
  <c r="GN398"/>
  <c r="GO398"/>
  <c r="GP398"/>
  <c r="GQ398"/>
  <c r="GI399"/>
  <c r="GJ399"/>
  <c r="GK399"/>
  <c r="GL399"/>
  <c r="GM399"/>
  <c r="GN399"/>
  <c r="GO399"/>
  <c r="GP399"/>
  <c r="GQ399"/>
  <c r="GI400"/>
  <c r="GJ400"/>
  <c r="GK400"/>
  <c r="GL400"/>
  <c r="GM400"/>
  <c r="GN400"/>
  <c r="GO400"/>
  <c r="GP400"/>
  <c r="GQ400"/>
  <c r="GI401"/>
  <c r="GJ401"/>
  <c r="GK401"/>
  <c r="GL401"/>
  <c r="GM401"/>
  <c r="GN401"/>
  <c r="GO401"/>
  <c r="GP401"/>
  <c r="GQ401"/>
  <c r="GI402"/>
  <c r="GJ402"/>
  <c r="GK402"/>
  <c r="GL402"/>
  <c r="GM402"/>
  <c r="GN402"/>
  <c r="GO402"/>
  <c r="GP402"/>
  <c r="GQ402"/>
  <c r="GI403"/>
  <c r="GJ403"/>
  <c r="GK403"/>
  <c r="GL403"/>
  <c r="GM403"/>
  <c r="GN403"/>
  <c r="GO403"/>
  <c r="GP403"/>
  <c r="GQ403"/>
  <c r="GI404"/>
  <c r="GJ404"/>
  <c r="GK404"/>
  <c r="GL404"/>
  <c r="GM404"/>
  <c r="GN404"/>
  <c r="GO404"/>
  <c r="GP404"/>
  <c r="GQ404"/>
  <c r="GI405"/>
  <c r="GJ405"/>
  <c r="GK405"/>
  <c r="GL405"/>
  <c r="GM405"/>
  <c r="GN405"/>
  <c r="GO405"/>
  <c r="GP405"/>
  <c r="GQ405"/>
  <c r="GI406"/>
  <c r="GJ406"/>
  <c r="GK406"/>
  <c r="GL406"/>
  <c r="GM406"/>
  <c r="GN406"/>
  <c r="GO406"/>
  <c r="GP406"/>
  <c r="GQ406"/>
  <c r="GI407"/>
  <c r="GJ407"/>
  <c r="GK407"/>
  <c r="GL407"/>
  <c r="GM407"/>
  <c r="GN407"/>
  <c r="GO407"/>
  <c r="GP407"/>
  <c r="GQ407"/>
  <c r="GI408"/>
  <c r="GJ408"/>
  <c r="GK408"/>
  <c r="GL408"/>
  <c r="GM408"/>
  <c r="GN408"/>
  <c r="GO408"/>
  <c r="GP408"/>
  <c r="GQ408"/>
  <c r="GI409"/>
  <c r="GJ409"/>
  <c r="GK409"/>
  <c r="GL409"/>
  <c r="GM409"/>
  <c r="GN409"/>
  <c r="GO409"/>
  <c r="GP409"/>
  <c r="GQ409"/>
  <c r="GI410"/>
  <c r="GJ410"/>
  <c r="GK410"/>
  <c r="GL410"/>
  <c r="GM410"/>
  <c r="GN410"/>
  <c r="GO410"/>
  <c r="GP410"/>
  <c r="GQ410"/>
  <c r="GI411"/>
  <c r="GJ411"/>
  <c r="GK411"/>
  <c r="GL411"/>
  <c r="GM411"/>
  <c r="GN411"/>
  <c r="GO411"/>
  <c r="GP411"/>
  <c r="GQ411"/>
  <c r="GI412"/>
  <c r="GJ412"/>
  <c r="GK412"/>
  <c r="GL412"/>
  <c r="GM412"/>
  <c r="GN412"/>
  <c r="GO412"/>
  <c r="GP412"/>
  <c r="GQ412"/>
  <c r="GI413"/>
  <c r="GJ413"/>
  <c r="GK413"/>
  <c r="GL413"/>
  <c r="GM413"/>
  <c r="GN413"/>
  <c r="GO413"/>
  <c r="GP413"/>
  <c r="GQ413"/>
  <c r="GI414"/>
  <c r="GJ414"/>
  <c r="GK414"/>
  <c r="GL414"/>
  <c r="GM414"/>
  <c r="GN414"/>
  <c r="GO414"/>
  <c r="GP414"/>
  <c r="GQ414"/>
  <c r="GI415"/>
  <c r="GJ415"/>
  <c r="GK415"/>
  <c r="GL415"/>
  <c r="GM415"/>
  <c r="GN415"/>
  <c r="GO415"/>
  <c r="GP415"/>
  <c r="GQ415"/>
  <c r="GI416"/>
  <c r="GJ416"/>
  <c r="GK416"/>
  <c r="GL416"/>
  <c r="GM416"/>
  <c r="GN416"/>
  <c r="GO416"/>
  <c r="GP416"/>
  <c r="GQ416"/>
  <c r="GI417"/>
  <c r="GJ417"/>
  <c r="GK417"/>
  <c r="GL417"/>
  <c r="GM417"/>
  <c r="GN417"/>
  <c r="GO417"/>
  <c r="GP417"/>
  <c r="GQ417"/>
  <c r="GI418"/>
  <c r="GJ418"/>
  <c r="GK418"/>
  <c r="GL418"/>
  <c r="GM418"/>
  <c r="GN418"/>
  <c r="GO418"/>
  <c r="GP418"/>
  <c r="GQ418"/>
  <c r="GI419"/>
  <c r="GJ419"/>
  <c r="GK419"/>
  <c r="GL419"/>
  <c r="GM419"/>
  <c r="GN419"/>
  <c r="GO419"/>
  <c r="GP419"/>
  <c r="GQ419"/>
  <c r="GI420"/>
  <c r="GJ420"/>
  <c r="GK420"/>
  <c r="GL420"/>
  <c r="GM420"/>
  <c r="GN420"/>
  <c r="GO420"/>
  <c r="GP420"/>
  <c r="GQ420"/>
  <c r="GI421"/>
  <c r="GJ421"/>
  <c r="GK421"/>
  <c r="GL421"/>
  <c r="GM421"/>
  <c r="GN421"/>
  <c r="GO421"/>
  <c r="GP421"/>
  <c r="GQ421"/>
  <c r="GI422"/>
  <c r="GJ422"/>
  <c r="GK422"/>
  <c r="GL422"/>
  <c r="GM422"/>
  <c r="GN422"/>
  <c r="GO422"/>
  <c r="GP422"/>
  <c r="GQ422"/>
  <c r="GI423"/>
  <c r="GJ423"/>
  <c r="GK423"/>
  <c r="GL423"/>
  <c r="GM423"/>
  <c r="GN423"/>
  <c r="GO423"/>
  <c r="GP423"/>
  <c r="GQ423"/>
  <c r="GI424"/>
  <c r="GJ424"/>
  <c r="GK424"/>
  <c r="GL424"/>
  <c r="GM424"/>
  <c r="GN424"/>
  <c r="GO424"/>
  <c r="GP424"/>
  <c r="GQ424"/>
  <c r="GI425"/>
  <c r="GJ425"/>
  <c r="GK425"/>
  <c r="GL425"/>
  <c r="GM425"/>
  <c r="GN425"/>
  <c r="GO425"/>
  <c r="GP425"/>
  <c r="GQ425"/>
  <c r="GI426"/>
  <c r="GJ426"/>
  <c r="GK426"/>
  <c r="GL426"/>
  <c r="GM426"/>
  <c r="GN426"/>
  <c r="GO426"/>
  <c r="GP426"/>
  <c r="GQ426"/>
  <c r="GI427"/>
  <c r="GJ427"/>
  <c r="GK427"/>
  <c r="GL427"/>
  <c r="GM427"/>
  <c r="GN427"/>
  <c r="GO427"/>
  <c r="GP427"/>
  <c r="GQ427"/>
  <c r="GI428"/>
  <c r="GJ428"/>
  <c r="GK428"/>
  <c r="GL428"/>
  <c r="GM428"/>
  <c r="GN428"/>
  <c r="GO428"/>
  <c r="GP428"/>
  <c r="GQ428"/>
  <c r="GI429"/>
  <c r="GJ429"/>
  <c r="GK429"/>
  <c r="GL429"/>
  <c r="GM429"/>
  <c r="GN429"/>
  <c r="GO429"/>
  <c r="GP429"/>
  <c r="GQ429"/>
  <c r="GI430"/>
  <c r="GJ430"/>
  <c r="GK430"/>
  <c r="GL430"/>
  <c r="GM430"/>
  <c r="GN430"/>
  <c r="GO430"/>
  <c r="GP430"/>
  <c r="GQ430"/>
  <c r="GI431"/>
  <c r="GJ431"/>
  <c r="GK431"/>
  <c r="GL431"/>
  <c r="GM431"/>
  <c r="GN431"/>
  <c r="GO431"/>
  <c r="GP431"/>
  <c r="GQ431"/>
  <c r="GI432"/>
  <c r="GJ432"/>
  <c r="GK432"/>
  <c r="GL432"/>
  <c r="GM432"/>
  <c r="GN432"/>
  <c r="GO432"/>
  <c r="GP432"/>
  <c r="GQ432"/>
  <c r="GI433"/>
  <c r="GJ433"/>
  <c r="GK433"/>
  <c r="GL433"/>
  <c r="GM433"/>
  <c r="GN433"/>
  <c r="GO433"/>
  <c r="GP433"/>
  <c r="GQ433"/>
  <c r="GI434"/>
  <c r="GJ434"/>
  <c r="GK434"/>
  <c r="GL434"/>
  <c r="GM434"/>
  <c r="GN434"/>
  <c r="GO434"/>
  <c r="GP434"/>
  <c r="GQ434"/>
  <c r="GI435"/>
  <c r="GJ435"/>
  <c r="GK435"/>
  <c r="GL435"/>
  <c r="GM435"/>
  <c r="GN435"/>
  <c r="GO435"/>
  <c r="GP435"/>
  <c r="GQ435"/>
  <c r="GI436"/>
  <c r="GJ436"/>
  <c r="GK436"/>
  <c r="GL436"/>
  <c r="GM436"/>
  <c r="GN436"/>
  <c r="GO436"/>
  <c r="GP436"/>
  <c r="GQ436"/>
  <c r="GI437"/>
  <c r="GJ437"/>
  <c r="GK437"/>
  <c r="GL437"/>
  <c r="GM437"/>
  <c r="GN437"/>
  <c r="GO437"/>
  <c r="GP437"/>
  <c r="GQ437"/>
  <c r="GI438"/>
  <c r="GJ438"/>
  <c r="GK438"/>
  <c r="GL438"/>
  <c r="GM438"/>
  <c r="GN438"/>
  <c r="GO438"/>
  <c r="GP438"/>
  <c r="GQ438"/>
  <c r="GI439"/>
  <c r="GJ439"/>
  <c r="GK439"/>
  <c r="GL439"/>
  <c r="GM439"/>
  <c r="GN439"/>
  <c r="GO439"/>
  <c r="GP439"/>
  <c r="GQ439"/>
  <c r="GI440"/>
  <c r="GJ440"/>
  <c r="GK440"/>
  <c r="GL440"/>
  <c r="GM440"/>
  <c r="GN440"/>
  <c r="GO440"/>
  <c r="GP440"/>
  <c r="GQ440"/>
  <c r="GI441"/>
  <c r="GJ441"/>
  <c r="GK441"/>
  <c r="GL441"/>
  <c r="GM441"/>
  <c r="GN441"/>
  <c r="GO441"/>
  <c r="GP441"/>
  <c r="GQ441"/>
  <c r="GI442"/>
  <c r="GJ442"/>
  <c r="GK442"/>
  <c r="GL442"/>
  <c r="GM442"/>
  <c r="GN442"/>
  <c r="GO442"/>
  <c r="GP442"/>
  <c r="GQ442"/>
  <c r="GI443"/>
  <c r="GJ443"/>
  <c r="GK443"/>
  <c r="GL443"/>
  <c r="GM443"/>
  <c r="GN443"/>
  <c r="GO443"/>
  <c r="GP443"/>
  <c r="GQ443"/>
  <c r="GI444"/>
  <c r="GJ444"/>
  <c r="GK444"/>
  <c r="GL444"/>
  <c r="GM444"/>
  <c r="GN444"/>
  <c r="GO444"/>
  <c r="GP444"/>
  <c r="GQ444"/>
  <c r="GI445"/>
  <c r="GJ445"/>
  <c r="GK445"/>
  <c r="GL445"/>
  <c r="GM445"/>
  <c r="GN445"/>
  <c r="GO445"/>
  <c r="GP445"/>
  <c r="GQ445"/>
  <c r="GI446"/>
  <c r="GJ446"/>
  <c r="GK446"/>
  <c r="GL446"/>
  <c r="GM446"/>
  <c r="GN446"/>
  <c r="GO446"/>
  <c r="GP446"/>
  <c r="GQ446"/>
  <c r="GI447"/>
  <c r="GJ447"/>
  <c r="GK447"/>
  <c r="GL447"/>
  <c r="GM447"/>
  <c r="GN447"/>
  <c r="GO447"/>
  <c r="GP447"/>
  <c r="GQ447"/>
  <c r="GI448"/>
  <c r="GJ448"/>
  <c r="GK448"/>
  <c r="GL448"/>
  <c r="GM448"/>
  <c r="GN448"/>
  <c r="GO448"/>
  <c r="GP448"/>
  <c r="GQ448"/>
  <c r="GI449"/>
  <c r="GJ449"/>
  <c r="GK449"/>
  <c r="GL449"/>
  <c r="GM449"/>
  <c r="GN449"/>
  <c r="GO449"/>
  <c r="GP449"/>
  <c r="GQ449"/>
  <c r="GI450"/>
  <c r="GJ450"/>
  <c r="GK450"/>
  <c r="GL450"/>
  <c r="GM450"/>
  <c r="GN450"/>
  <c r="GO450"/>
  <c r="GP450"/>
  <c r="GQ450"/>
  <c r="GI451"/>
  <c r="GJ451"/>
  <c r="GK451"/>
  <c r="GL451"/>
  <c r="GM451"/>
  <c r="GN451"/>
  <c r="GO451"/>
  <c r="GP451"/>
  <c r="GQ451"/>
  <c r="GI452"/>
  <c r="GJ452"/>
  <c r="GK452"/>
  <c r="GL452"/>
  <c r="GM452"/>
  <c r="GN452"/>
  <c r="GO452"/>
  <c r="GP452"/>
  <c r="GQ452"/>
  <c r="GI453"/>
  <c r="GJ453"/>
  <c r="GK453"/>
  <c r="GL453"/>
  <c r="GM453"/>
  <c r="GN453"/>
  <c r="GO453"/>
  <c r="GP453"/>
  <c r="GQ453"/>
  <c r="GI454"/>
  <c r="GJ454"/>
  <c r="GK454"/>
  <c r="GL454"/>
  <c r="GM454"/>
  <c r="GN454"/>
  <c r="GO454"/>
  <c r="GP454"/>
  <c r="GQ454"/>
  <c r="GI455"/>
  <c r="GJ455"/>
  <c r="GK455"/>
  <c r="GL455"/>
  <c r="GM455"/>
  <c r="GN455"/>
  <c r="GO455"/>
  <c r="GP455"/>
  <c r="GQ455"/>
  <c r="GI456"/>
  <c r="GJ456"/>
  <c r="GK456"/>
  <c r="GL456"/>
  <c r="GM456"/>
  <c r="GN456"/>
  <c r="GO456"/>
  <c r="GP456"/>
  <c r="GQ456"/>
  <c r="GI457"/>
  <c r="GJ457"/>
  <c r="GK457"/>
  <c r="GL457"/>
  <c r="GM457"/>
  <c r="GN457"/>
  <c r="GO457"/>
  <c r="GP457"/>
  <c r="GQ457"/>
  <c r="GI458"/>
  <c r="GJ458"/>
  <c r="GK458"/>
  <c r="GL458"/>
  <c r="GM458"/>
  <c r="GN458"/>
  <c r="GO458"/>
  <c r="GP458"/>
  <c r="GQ458"/>
  <c r="GI459"/>
  <c r="GJ459"/>
  <c r="GK459"/>
  <c r="GL459"/>
  <c r="GM459"/>
  <c r="GN459"/>
  <c r="GO459"/>
  <c r="GP459"/>
  <c r="GQ459"/>
  <c r="GI460"/>
  <c r="GJ460"/>
  <c r="GK460"/>
  <c r="GL460"/>
  <c r="GM460"/>
  <c r="GN460"/>
  <c r="GO460"/>
  <c r="GP460"/>
  <c r="GQ460"/>
  <c r="GI461"/>
  <c r="GJ461"/>
  <c r="GK461"/>
  <c r="GL461"/>
  <c r="GM461"/>
  <c r="GN461"/>
  <c r="GO461"/>
  <c r="GP461"/>
  <c r="GQ461"/>
  <c r="GI462"/>
  <c r="GJ462"/>
  <c r="GK462"/>
  <c r="GL462"/>
  <c r="GM462"/>
  <c r="GN462"/>
  <c r="GO462"/>
  <c r="GP462"/>
  <c r="GQ462"/>
  <c r="GI463"/>
  <c r="GJ463"/>
  <c r="GK463"/>
  <c r="GL463"/>
  <c r="GM463"/>
  <c r="GN463"/>
  <c r="GO463"/>
  <c r="GP463"/>
  <c r="GQ463"/>
  <c r="GI464"/>
  <c r="GJ464"/>
  <c r="GK464"/>
  <c r="GL464"/>
  <c r="GM464"/>
  <c r="GN464"/>
  <c r="GO464"/>
  <c r="GP464"/>
  <c r="GQ464"/>
  <c r="GI465"/>
  <c r="GJ465"/>
  <c r="GK465"/>
  <c r="GL465"/>
  <c r="GM465"/>
  <c r="GN465"/>
  <c r="GO465"/>
  <c r="GP465"/>
  <c r="GQ465"/>
  <c r="GI466"/>
  <c r="GJ466"/>
  <c r="GK466"/>
  <c r="GL466"/>
  <c r="GM466"/>
  <c r="GN466"/>
  <c r="GO466"/>
  <c r="GP466"/>
  <c r="GQ466"/>
  <c r="GI467"/>
  <c r="GJ467"/>
  <c r="GK467"/>
  <c r="GL467"/>
  <c r="GM467"/>
  <c r="GN467"/>
  <c r="GO467"/>
  <c r="GP467"/>
  <c r="GQ467"/>
  <c r="GI468"/>
  <c r="GJ468"/>
  <c r="GK468"/>
  <c r="GL468"/>
  <c r="GM468"/>
  <c r="GN468"/>
  <c r="GO468"/>
  <c r="GP468"/>
  <c r="GQ468"/>
  <c r="GI469"/>
  <c r="GJ469"/>
  <c r="GK469"/>
  <c r="GL469"/>
  <c r="GM469"/>
  <c r="GN469"/>
  <c r="GO469"/>
  <c r="GP469"/>
  <c r="GQ469"/>
  <c r="GI470"/>
  <c r="GJ470"/>
  <c r="GK470"/>
  <c r="GL470"/>
  <c r="GM470"/>
  <c r="GN470"/>
  <c r="GO470"/>
  <c r="GP470"/>
  <c r="GQ470"/>
  <c r="GI471"/>
  <c r="GJ471"/>
  <c r="GK471"/>
  <c r="GL471"/>
  <c r="GM471"/>
  <c r="GN471"/>
  <c r="GO471"/>
  <c r="GP471"/>
  <c r="GQ471"/>
  <c r="GI472"/>
  <c r="GJ472"/>
  <c r="GK472"/>
  <c r="GL472"/>
  <c r="GM472"/>
  <c r="GN472"/>
  <c r="GO472"/>
  <c r="GP472"/>
  <c r="GQ472"/>
  <c r="GI473"/>
  <c r="GJ473"/>
  <c r="GK473"/>
  <c r="GL473"/>
  <c r="GM473"/>
  <c r="GN473"/>
  <c r="GO473"/>
  <c r="GP473"/>
  <c r="GQ473"/>
  <c r="GI474"/>
  <c r="GJ474"/>
  <c r="GK474"/>
  <c r="GL474"/>
  <c r="GM474"/>
  <c r="GN474"/>
  <c r="GO474"/>
  <c r="GP474"/>
  <c r="GQ474"/>
  <c r="GI475"/>
  <c r="GJ475"/>
  <c r="GK475"/>
  <c r="GL475"/>
  <c r="GM475"/>
  <c r="GN475"/>
  <c r="GO475"/>
  <c r="GP475"/>
  <c r="GQ475"/>
  <c r="GI476"/>
  <c r="GJ476"/>
  <c r="GK476"/>
  <c r="GL476"/>
  <c r="GM476"/>
  <c r="GN476"/>
  <c r="GO476"/>
  <c r="GP476"/>
  <c r="GQ476"/>
  <c r="GI477"/>
  <c r="GJ477"/>
  <c r="GK477"/>
  <c r="GL477"/>
  <c r="GM477"/>
  <c r="GN477"/>
  <c r="GO477"/>
  <c r="GP477"/>
  <c r="GQ477"/>
  <c r="GI478"/>
  <c r="GJ478"/>
  <c r="GK478"/>
  <c r="GL478"/>
  <c r="GM478"/>
  <c r="GN478"/>
  <c r="GO478"/>
  <c r="GP478"/>
  <c r="GQ478"/>
  <c r="GI479"/>
  <c r="GJ479"/>
  <c r="GK479"/>
  <c r="GL479"/>
  <c r="GM479"/>
  <c r="GN479"/>
  <c r="GO479"/>
  <c r="GP479"/>
  <c r="GQ479"/>
  <c r="GI480"/>
  <c r="GJ480"/>
  <c r="GK480"/>
  <c r="GL480"/>
  <c r="GM480"/>
  <c r="GN480"/>
  <c r="GO480"/>
  <c r="GP480"/>
  <c r="GQ480"/>
  <c r="GI481"/>
  <c r="GJ481"/>
  <c r="GK481"/>
  <c r="GL481"/>
  <c r="GM481"/>
  <c r="GN481"/>
  <c r="GO481"/>
  <c r="GP481"/>
  <c r="GQ481"/>
  <c r="GI482"/>
  <c r="GJ482"/>
  <c r="GK482"/>
  <c r="GL482"/>
  <c r="GM482"/>
  <c r="GN482"/>
  <c r="GO482"/>
  <c r="GP482"/>
  <c r="GQ482"/>
  <c r="GI483"/>
  <c r="GJ483"/>
  <c r="GK483"/>
  <c r="GL483"/>
  <c r="GM483"/>
  <c r="GN483"/>
  <c r="GO483"/>
  <c r="GP483"/>
  <c r="GQ483"/>
  <c r="GI484"/>
  <c r="GJ484"/>
  <c r="GK484"/>
  <c r="GL484"/>
  <c r="GM484"/>
  <c r="GN484"/>
  <c r="GO484"/>
  <c r="GP484"/>
  <c r="GQ484"/>
  <c r="GI485"/>
  <c r="GJ485"/>
  <c r="GK485"/>
  <c r="GL485"/>
  <c r="GM485"/>
  <c r="GN485"/>
  <c r="GO485"/>
  <c r="GP485"/>
  <c r="GQ485"/>
  <c r="GI486"/>
  <c r="GJ486"/>
  <c r="GK486"/>
  <c r="GL486"/>
  <c r="GM486"/>
  <c r="GN486"/>
  <c r="GO486"/>
  <c r="GP486"/>
  <c r="GQ486"/>
  <c r="GI487"/>
  <c r="GJ487"/>
  <c r="GK487"/>
  <c r="GL487"/>
  <c r="GM487"/>
  <c r="GN487"/>
  <c r="GO487"/>
  <c r="GP487"/>
  <c r="GQ487"/>
  <c r="GI488"/>
  <c r="GJ488"/>
  <c r="GK488"/>
  <c r="GL488"/>
  <c r="GM488"/>
  <c r="GN488"/>
  <c r="GO488"/>
  <c r="GP488"/>
  <c r="GQ488"/>
  <c r="GI489"/>
  <c r="GJ489"/>
  <c r="GK489"/>
  <c r="GL489"/>
  <c r="GM489"/>
  <c r="GN489"/>
  <c r="GO489"/>
  <c r="GP489"/>
  <c r="GQ489"/>
  <c r="GI490"/>
  <c r="GJ490"/>
  <c r="GK490"/>
  <c r="GL490"/>
  <c r="GM490"/>
  <c r="GN490"/>
  <c r="GO490"/>
  <c r="GP490"/>
  <c r="GQ490"/>
  <c r="GI491"/>
  <c r="GJ491"/>
  <c r="GK491"/>
  <c r="GL491"/>
  <c r="GM491"/>
  <c r="GN491"/>
  <c r="GO491"/>
  <c r="GP491"/>
  <c r="GQ491"/>
  <c r="GI492"/>
  <c r="GJ492"/>
  <c r="GK492"/>
  <c r="GL492"/>
  <c r="GM492"/>
  <c r="GN492"/>
  <c r="GO492"/>
  <c r="GP492"/>
  <c r="GQ492"/>
  <c r="GI493"/>
  <c r="GJ493"/>
  <c r="GK493"/>
  <c r="GL493"/>
  <c r="GM493"/>
  <c r="GN493"/>
  <c r="GO493"/>
  <c r="GP493"/>
  <c r="GQ493"/>
  <c r="GI494"/>
  <c r="GJ494"/>
  <c r="GK494"/>
  <c r="GL494"/>
  <c r="GM494"/>
  <c r="GN494"/>
  <c r="GO494"/>
  <c r="GP494"/>
  <c r="GQ494"/>
  <c r="GI495"/>
  <c r="GJ495"/>
  <c r="GK495"/>
  <c r="GL495"/>
  <c r="GM495"/>
  <c r="GN495"/>
  <c r="GO495"/>
  <c r="GP495"/>
  <c r="GQ495"/>
  <c r="GI496"/>
  <c r="GJ496"/>
  <c r="GK496"/>
  <c r="GL496"/>
  <c r="GM496"/>
  <c r="GN496"/>
  <c r="GO496"/>
  <c r="GP496"/>
  <c r="GQ496"/>
  <c r="GI497"/>
  <c r="GJ497"/>
  <c r="GK497"/>
  <c r="GL497"/>
  <c r="GM497"/>
  <c r="GN497"/>
  <c r="GO497"/>
  <c r="GP497"/>
  <c r="GQ497"/>
  <c r="GI498"/>
  <c r="GJ498"/>
  <c r="GK498"/>
  <c r="GL498"/>
  <c r="GM498"/>
  <c r="GN498"/>
  <c r="GO498"/>
  <c r="GP498"/>
  <c r="GQ498"/>
  <c r="GI499"/>
  <c r="GJ499"/>
  <c r="GK499"/>
  <c r="GL499"/>
  <c r="GM499"/>
  <c r="GN499"/>
  <c r="GO499"/>
  <c r="GP499"/>
  <c r="GQ499"/>
  <c r="GI500"/>
  <c r="GJ500"/>
  <c r="GK500"/>
  <c r="GL500"/>
  <c r="GM500"/>
  <c r="GN500"/>
  <c r="GO500"/>
  <c r="GP500"/>
  <c r="GQ500"/>
  <c r="GI501"/>
  <c r="GJ501"/>
  <c r="GK501"/>
  <c r="GL501"/>
  <c r="GM501"/>
  <c r="GN501"/>
  <c r="GO501"/>
  <c r="GP501"/>
  <c r="GQ501"/>
  <c r="GI502"/>
  <c r="GJ502"/>
  <c r="GK502"/>
  <c r="GL502"/>
  <c r="GM502"/>
  <c r="GN502"/>
  <c r="GO502"/>
  <c r="GP502"/>
  <c r="GQ502"/>
  <c r="GI503"/>
  <c r="GJ503"/>
  <c r="GK503"/>
  <c r="GL503"/>
  <c r="GM503"/>
  <c r="GN503"/>
  <c r="GO503"/>
  <c r="GP503"/>
  <c r="GQ503"/>
  <c r="GI504"/>
  <c r="GJ504"/>
  <c r="GK504"/>
  <c r="GL504"/>
  <c r="GM504"/>
  <c r="GN504"/>
  <c r="GO504"/>
  <c r="GP504"/>
  <c r="GQ504"/>
  <c r="GI505"/>
  <c r="GJ505"/>
  <c r="GK505"/>
  <c r="GL505"/>
  <c r="GM505"/>
  <c r="GN505"/>
  <c r="GO505"/>
  <c r="GP505"/>
  <c r="GQ505"/>
  <c r="GI506"/>
  <c r="GJ506"/>
  <c r="GK506"/>
  <c r="GL506"/>
  <c r="GM506"/>
  <c r="GN506"/>
  <c r="GO506"/>
  <c r="GP506"/>
  <c r="GQ506"/>
  <c r="GI507"/>
  <c r="GJ507"/>
  <c r="GK507"/>
  <c r="GL507"/>
  <c r="GM507"/>
  <c r="GN507"/>
  <c r="GO507"/>
  <c r="GP507"/>
  <c r="GQ507"/>
  <c r="GI508"/>
  <c r="GJ508"/>
  <c r="GK508"/>
  <c r="GL508"/>
  <c r="GM508"/>
  <c r="GN508"/>
  <c r="GO508"/>
  <c r="GP508"/>
  <c r="GQ508"/>
  <c r="GI509"/>
  <c r="GJ509"/>
  <c r="GK509"/>
  <c r="GL509"/>
  <c r="GM509"/>
  <c r="GN509"/>
  <c r="GO509"/>
  <c r="GP509"/>
  <c r="GQ509"/>
  <c r="GI510"/>
  <c r="GJ510"/>
  <c r="GK510"/>
  <c r="GL510"/>
  <c r="GM510"/>
  <c r="GN510"/>
  <c r="GO510"/>
  <c r="GP510"/>
  <c r="GQ510"/>
  <c r="GI511"/>
  <c r="GJ511"/>
  <c r="GK511"/>
  <c r="GL511"/>
  <c r="GM511"/>
  <c r="GN511"/>
  <c r="GO511"/>
  <c r="GP511"/>
  <c r="GQ511"/>
  <c r="GI512"/>
  <c r="GJ512"/>
  <c r="GK512"/>
  <c r="GL512"/>
  <c r="GM512"/>
  <c r="GN512"/>
  <c r="GO512"/>
  <c r="GP512"/>
  <c r="GQ512"/>
  <c r="GI513"/>
  <c r="GJ513"/>
  <c r="GK513"/>
  <c r="GL513"/>
  <c r="GM513"/>
  <c r="GN513"/>
  <c r="GO513"/>
  <c r="GP513"/>
  <c r="GQ513"/>
  <c r="GI514"/>
  <c r="GJ514"/>
  <c r="GK514"/>
  <c r="GL514"/>
  <c r="GM514"/>
  <c r="GN514"/>
  <c r="GO514"/>
  <c r="GP514"/>
  <c r="GQ514"/>
  <c r="GI515"/>
  <c r="GJ515"/>
  <c r="GK515"/>
  <c r="GL515"/>
  <c r="GM515"/>
  <c r="GN515"/>
  <c r="GO515"/>
  <c r="GP515"/>
  <c r="GQ515"/>
  <c r="GI516"/>
  <c r="GJ516"/>
  <c r="GK516"/>
  <c r="GL516"/>
  <c r="GM516"/>
  <c r="GN516"/>
  <c r="GO516"/>
  <c r="GP516"/>
  <c r="GQ516"/>
  <c r="GI517"/>
  <c r="GJ517"/>
  <c r="GK517"/>
  <c r="GL517"/>
  <c r="GM517"/>
  <c r="GN517"/>
  <c r="GO517"/>
  <c r="GP517"/>
  <c r="GQ517"/>
  <c r="GI518"/>
  <c r="GJ518"/>
  <c r="GK518"/>
  <c r="GL518"/>
  <c r="GM518"/>
  <c r="GN518"/>
  <c r="GO518"/>
  <c r="GP518"/>
  <c r="GQ518"/>
  <c r="GI519"/>
  <c r="GJ519"/>
  <c r="GK519"/>
  <c r="GL519"/>
  <c r="GM519"/>
  <c r="GN519"/>
  <c r="GO519"/>
  <c r="GP519"/>
  <c r="GQ519"/>
  <c r="GI520"/>
  <c r="GJ520"/>
  <c r="GK520"/>
  <c r="GL520"/>
  <c r="GM520"/>
  <c r="GN520"/>
  <c r="GO520"/>
  <c r="GP520"/>
  <c r="GQ520"/>
  <c r="GI521"/>
  <c r="GJ521"/>
  <c r="GK521"/>
  <c r="GL521"/>
  <c r="GM521"/>
  <c r="GN521"/>
  <c r="GO521"/>
  <c r="GP521"/>
  <c r="GQ521"/>
  <c r="GI522"/>
  <c r="GJ522"/>
  <c r="GK522"/>
  <c r="GL522"/>
  <c r="GM522"/>
  <c r="GN522"/>
  <c r="GO522"/>
  <c r="GP522"/>
  <c r="GQ522"/>
  <c r="GI523"/>
  <c r="GJ523"/>
  <c r="GK523"/>
  <c r="GL523"/>
  <c r="GM523"/>
  <c r="GN523"/>
  <c r="GO523"/>
  <c r="GP523"/>
  <c r="GQ523"/>
  <c r="GI524"/>
  <c r="GJ524"/>
  <c r="GK524"/>
  <c r="GL524"/>
  <c r="GM524"/>
  <c r="GN524"/>
  <c r="GO524"/>
  <c r="GP524"/>
  <c r="GQ524"/>
  <c r="GI525"/>
  <c r="GJ525"/>
  <c r="GK525"/>
  <c r="GL525"/>
  <c r="GM525"/>
  <c r="GN525"/>
  <c r="GO525"/>
  <c r="GP525"/>
  <c r="GQ525"/>
  <c r="GI526"/>
  <c r="GJ526"/>
  <c r="GK526"/>
  <c r="GL526"/>
  <c r="GM526"/>
  <c r="GN526"/>
  <c r="GO526"/>
  <c r="GP526"/>
  <c r="GQ526"/>
  <c r="GI527"/>
  <c r="GJ527"/>
  <c r="GK527"/>
  <c r="GL527"/>
  <c r="GM527"/>
  <c r="GN527"/>
  <c r="GO527"/>
  <c r="GP527"/>
  <c r="GQ527"/>
  <c r="GI528"/>
  <c r="GJ528"/>
  <c r="GK528"/>
  <c r="GL528"/>
  <c r="GM528"/>
  <c r="GN528"/>
  <c r="GO528"/>
  <c r="GP528"/>
  <c r="GQ528"/>
  <c r="GI529"/>
  <c r="GJ529"/>
  <c r="GK529"/>
  <c r="GL529"/>
  <c r="GM529"/>
  <c r="GN529"/>
  <c r="GO529"/>
  <c r="GP529"/>
  <c r="GQ529"/>
  <c r="GI530"/>
  <c r="GJ530"/>
  <c r="GK530"/>
  <c r="GL530"/>
  <c r="GM530"/>
  <c r="GN530"/>
  <c r="GO530"/>
  <c r="GP530"/>
  <c r="GQ530"/>
  <c r="GI531"/>
  <c r="GJ531"/>
  <c r="GK531"/>
  <c r="GL531"/>
  <c r="GM531"/>
  <c r="GN531"/>
  <c r="GO531"/>
  <c r="GP531"/>
  <c r="GQ531"/>
  <c r="GI532"/>
  <c r="GJ532"/>
  <c r="GK532"/>
  <c r="GL532"/>
  <c r="GM532"/>
  <c r="GN532"/>
  <c r="GO532"/>
  <c r="GP532"/>
  <c r="GQ532"/>
  <c r="GI533"/>
  <c r="GJ533"/>
  <c r="GK533"/>
  <c r="GL533"/>
  <c r="GM533"/>
  <c r="GN533"/>
  <c r="GO533"/>
  <c r="GP533"/>
  <c r="GQ533"/>
  <c r="GI534"/>
  <c r="GJ534"/>
  <c r="GK534"/>
  <c r="GL534"/>
  <c r="GM534"/>
  <c r="GN534"/>
  <c r="GO534"/>
  <c r="GP534"/>
  <c r="GQ534"/>
  <c r="GI535"/>
  <c r="GJ535"/>
  <c r="GK535"/>
  <c r="GL535"/>
  <c r="GM535"/>
  <c r="GN535"/>
  <c r="GO535"/>
  <c r="GP535"/>
  <c r="GQ535"/>
  <c r="GI536"/>
  <c r="GJ536"/>
  <c r="GK536"/>
  <c r="GL536"/>
  <c r="GM536"/>
  <c r="GN536"/>
  <c r="GO536"/>
  <c r="GP536"/>
  <c r="GQ536"/>
  <c r="GI537"/>
  <c r="GJ537"/>
  <c r="GK537"/>
  <c r="GL537"/>
  <c r="GM537"/>
  <c r="GN537"/>
  <c r="GO537"/>
  <c r="GP537"/>
  <c r="GQ537"/>
  <c r="GI538"/>
  <c r="GJ538"/>
  <c r="GK538"/>
  <c r="GL538"/>
  <c r="GM538"/>
  <c r="GN538"/>
  <c r="GO538"/>
  <c r="GP538"/>
  <c r="GQ538"/>
  <c r="GI539"/>
  <c r="GJ539"/>
  <c r="GK539"/>
  <c r="GL539"/>
  <c r="GM539"/>
  <c r="GN539"/>
  <c r="GO539"/>
  <c r="GP539"/>
  <c r="GQ539"/>
  <c r="GI540"/>
  <c r="GJ540"/>
  <c r="GK540"/>
  <c r="GL540"/>
  <c r="GM540"/>
  <c r="GN540"/>
  <c r="GO540"/>
  <c r="GP540"/>
  <c r="GQ540"/>
  <c r="GI541"/>
  <c r="GJ541"/>
  <c r="GK541"/>
  <c r="GL541"/>
  <c r="GM541"/>
  <c r="GN541"/>
  <c r="GO541"/>
  <c r="GP541"/>
  <c r="GQ541"/>
  <c r="GI542"/>
  <c r="GJ542"/>
  <c r="GK542"/>
  <c r="GL542"/>
  <c r="GM542"/>
  <c r="GN542"/>
  <c r="GO542"/>
  <c r="GP542"/>
  <c r="GQ542"/>
  <c r="GI543"/>
  <c r="GJ543"/>
  <c r="GK543"/>
  <c r="GL543"/>
  <c r="GM543"/>
  <c r="GN543"/>
  <c r="GO543"/>
  <c r="GP543"/>
  <c r="GQ543"/>
  <c r="GI544"/>
  <c r="GJ544"/>
  <c r="GK544"/>
  <c r="GL544"/>
  <c r="GM544"/>
  <c r="GN544"/>
  <c r="GO544"/>
  <c r="GP544"/>
  <c r="GQ544"/>
  <c r="GI545"/>
  <c r="GJ545"/>
  <c r="GK545"/>
  <c r="GL545"/>
  <c r="GM545"/>
  <c r="GN545"/>
  <c r="GO545"/>
  <c r="GP545"/>
  <c r="GQ545"/>
  <c r="GI546"/>
  <c r="GJ546"/>
  <c r="GK546"/>
  <c r="GL546"/>
  <c r="GM546"/>
  <c r="GN546"/>
  <c r="GO546"/>
  <c r="GP546"/>
  <c r="GQ546"/>
  <c r="GI547"/>
  <c r="GJ547"/>
  <c r="GK547"/>
  <c r="GL547"/>
  <c r="GM547"/>
  <c r="GN547"/>
  <c r="GO547"/>
  <c r="GP547"/>
  <c r="GQ547"/>
  <c r="GI548"/>
  <c r="GJ548"/>
  <c r="GK548"/>
  <c r="GL548"/>
  <c r="GM548"/>
  <c r="GN548"/>
  <c r="GO548"/>
  <c r="GP548"/>
  <c r="GQ548"/>
  <c r="GI549"/>
  <c r="GJ549"/>
  <c r="GK549"/>
  <c r="GL549"/>
  <c r="GM549"/>
  <c r="GN549"/>
  <c r="GO549"/>
  <c r="GP549"/>
  <c r="GQ549"/>
  <c r="GI550"/>
  <c r="GJ550"/>
  <c r="GK550"/>
  <c r="GL550"/>
  <c r="GM550"/>
  <c r="GN550"/>
  <c r="GO550"/>
  <c r="GP550"/>
  <c r="GQ550"/>
  <c r="GI551"/>
  <c r="GJ551"/>
  <c r="GK551"/>
  <c r="GL551"/>
  <c r="GM551"/>
  <c r="GN551"/>
  <c r="GO551"/>
  <c r="GP551"/>
  <c r="GQ551"/>
  <c r="GI552"/>
  <c r="GJ552"/>
  <c r="GK552"/>
  <c r="GL552"/>
  <c r="GM552"/>
  <c r="GN552"/>
  <c r="GO552"/>
  <c r="GP552"/>
  <c r="GQ552"/>
  <c r="GI553"/>
  <c r="GJ553"/>
  <c r="GK553"/>
  <c r="GL553"/>
  <c r="GM553"/>
  <c r="GN553"/>
  <c r="GO553"/>
  <c r="GP553"/>
  <c r="GQ553"/>
  <c r="GI554"/>
  <c r="GJ554"/>
  <c r="GK554"/>
  <c r="GL554"/>
  <c r="GM554"/>
  <c r="GN554"/>
  <c r="GO554"/>
  <c r="GP554"/>
  <c r="GQ554"/>
  <c r="GI555"/>
  <c r="GJ555"/>
  <c r="GK555"/>
  <c r="GL555"/>
  <c r="GM555"/>
  <c r="GN555"/>
  <c r="GO555"/>
  <c r="GP555"/>
  <c r="GQ555"/>
  <c r="GI556"/>
  <c r="GJ556"/>
  <c r="GK556"/>
  <c r="GL556"/>
  <c r="GM556"/>
  <c r="GN556"/>
  <c r="GO556"/>
  <c r="GP556"/>
  <c r="GQ556"/>
  <c r="GI557"/>
  <c r="GJ557"/>
  <c r="GK557"/>
  <c r="GL557"/>
  <c r="GM557"/>
  <c r="GN557"/>
  <c r="GO557"/>
  <c r="GP557"/>
  <c r="GQ557"/>
  <c r="GI558"/>
  <c r="GJ558"/>
  <c r="GK558"/>
  <c r="GL558"/>
  <c r="GM558"/>
  <c r="GN558"/>
  <c r="GO558"/>
  <c r="GP558"/>
  <c r="GQ558"/>
  <c r="GI559"/>
  <c r="GJ559"/>
  <c r="GK559"/>
  <c r="GL559"/>
  <c r="GM559"/>
  <c r="GN559"/>
  <c r="GO559"/>
  <c r="GP559"/>
  <c r="GQ559"/>
  <c r="GI560"/>
  <c r="GJ560"/>
  <c r="GK560"/>
  <c r="GL560"/>
  <c r="GM560"/>
  <c r="GN560"/>
  <c r="GO560"/>
  <c r="GP560"/>
  <c r="GQ560"/>
  <c r="GI561"/>
  <c r="GJ561"/>
  <c r="GK561"/>
  <c r="GL561"/>
  <c r="GM561"/>
  <c r="GN561"/>
  <c r="GO561"/>
  <c r="GP561"/>
  <c r="GQ561"/>
  <c r="GI562"/>
  <c r="GJ562"/>
  <c r="GK562"/>
  <c r="GL562"/>
  <c r="GM562"/>
  <c r="GN562"/>
  <c r="GO562"/>
  <c r="GP562"/>
  <c r="GQ562"/>
  <c r="GI563"/>
  <c r="GJ563"/>
  <c r="GK563"/>
  <c r="GL563"/>
  <c r="GM563"/>
  <c r="GN563"/>
  <c r="GO563"/>
  <c r="GP563"/>
  <c r="GQ563"/>
  <c r="GI564"/>
  <c r="GJ564"/>
  <c r="GK564"/>
  <c r="GL564"/>
  <c r="GM564"/>
  <c r="GN564"/>
  <c r="GO564"/>
  <c r="GP564"/>
  <c r="GQ564"/>
  <c r="GI565"/>
  <c r="GJ565"/>
  <c r="GK565"/>
  <c r="GL565"/>
  <c r="GM565"/>
  <c r="GN565"/>
  <c r="GO565"/>
  <c r="GP565"/>
  <c r="GQ565"/>
  <c r="GI566"/>
  <c r="GJ566"/>
  <c r="GK566"/>
  <c r="GL566"/>
  <c r="GM566"/>
  <c r="GN566"/>
  <c r="GO566"/>
  <c r="GP566"/>
  <c r="GQ566"/>
  <c r="GI567"/>
  <c r="GJ567"/>
  <c r="GK567"/>
  <c r="GL567"/>
  <c r="GM567"/>
  <c r="GN567"/>
  <c r="GO567"/>
  <c r="GP567"/>
  <c r="GQ567"/>
  <c r="GI568"/>
  <c r="GJ568"/>
  <c r="GK568"/>
  <c r="GL568"/>
  <c r="GM568"/>
  <c r="GN568"/>
  <c r="GO568"/>
  <c r="GP568"/>
  <c r="GQ568"/>
  <c r="GI569"/>
  <c r="GJ569"/>
  <c r="GK569"/>
  <c r="GL569"/>
  <c r="GM569"/>
  <c r="GN569"/>
  <c r="GO569"/>
  <c r="GP569"/>
  <c r="GQ569"/>
  <c r="GI570"/>
  <c r="GJ570"/>
  <c r="GK570"/>
  <c r="GL570"/>
  <c r="GM570"/>
  <c r="GN570"/>
  <c r="GO570"/>
  <c r="GP570"/>
  <c r="GQ570"/>
  <c r="GI571"/>
  <c r="GJ571"/>
  <c r="GK571"/>
  <c r="GL571"/>
  <c r="GM571"/>
  <c r="GN571"/>
  <c r="GO571"/>
  <c r="GP571"/>
  <c r="GQ571"/>
  <c r="GI572"/>
  <c r="GJ572"/>
  <c r="GK572"/>
  <c r="GL572"/>
  <c r="GM572"/>
  <c r="GN572"/>
  <c r="GO572"/>
  <c r="GP572"/>
  <c r="GQ572"/>
  <c r="GI573"/>
  <c r="GJ573"/>
  <c r="GK573"/>
  <c r="GL573"/>
  <c r="GM573"/>
  <c r="GN573"/>
  <c r="GO573"/>
  <c r="GP573"/>
  <c r="GQ573"/>
  <c r="GI574"/>
  <c r="GJ574"/>
  <c r="GK574"/>
  <c r="GL574"/>
  <c r="GM574"/>
  <c r="GN574"/>
  <c r="GO574"/>
  <c r="GP574"/>
  <c r="GQ574"/>
  <c r="GI575"/>
  <c r="GJ575"/>
  <c r="GK575"/>
  <c r="GL575"/>
  <c r="GM575"/>
  <c r="GN575"/>
  <c r="GO575"/>
  <c r="GP575"/>
  <c r="GQ575"/>
  <c r="GI576"/>
  <c r="GJ576"/>
  <c r="GK576"/>
  <c r="GL576"/>
  <c r="GM576"/>
  <c r="GN576"/>
  <c r="GO576"/>
  <c r="GP576"/>
  <c r="GQ576"/>
  <c r="GI577"/>
  <c r="GJ577"/>
  <c r="GK577"/>
  <c r="GL577"/>
  <c r="GM577"/>
  <c r="GN577"/>
  <c r="GO577"/>
  <c r="GP577"/>
  <c r="GQ577"/>
  <c r="GI578"/>
  <c r="GJ578"/>
  <c r="GK578"/>
  <c r="GL578"/>
  <c r="GM578"/>
  <c r="GN578"/>
  <c r="GO578"/>
  <c r="GP578"/>
  <c r="GQ578"/>
  <c r="GI579"/>
  <c r="GJ579"/>
  <c r="GK579"/>
  <c r="GL579"/>
  <c r="GM579"/>
  <c r="GN579"/>
  <c r="GO579"/>
  <c r="GP579"/>
  <c r="GQ579"/>
  <c r="GI580"/>
  <c r="GJ580"/>
  <c r="GK580"/>
  <c r="GL580"/>
  <c r="GM580"/>
  <c r="GN580"/>
  <c r="GO580"/>
  <c r="GP580"/>
  <c r="GQ580"/>
  <c r="GI581"/>
  <c r="GJ581"/>
  <c r="GK581"/>
  <c r="GL581"/>
  <c r="GM581"/>
  <c r="GN581"/>
  <c r="GO581"/>
  <c r="GP581"/>
  <c r="GQ581"/>
  <c r="GI582"/>
  <c r="GJ582"/>
  <c r="GK582"/>
  <c r="GL582"/>
  <c r="GM582"/>
  <c r="GN582"/>
  <c r="GO582"/>
  <c r="GP582"/>
  <c r="GQ582"/>
  <c r="GI583"/>
  <c r="GJ583"/>
  <c r="GK583"/>
  <c r="GL583"/>
  <c r="GM583"/>
  <c r="GN583"/>
  <c r="GO583"/>
  <c r="GP583"/>
  <c r="GQ583"/>
  <c r="GI584"/>
  <c r="GJ584"/>
  <c r="GK584"/>
  <c r="GL584"/>
  <c r="GM584"/>
  <c r="GN584"/>
  <c r="GO584"/>
  <c r="GP584"/>
  <c r="GQ584"/>
  <c r="GI585"/>
  <c r="GJ585"/>
  <c r="GK585"/>
  <c r="GL585"/>
  <c r="GM585"/>
  <c r="GN585"/>
  <c r="GO585"/>
  <c r="GP585"/>
  <c r="GQ585"/>
  <c r="GI586"/>
  <c r="GJ586"/>
  <c r="GK586"/>
  <c r="GL586"/>
  <c r="GM586"/>
  <c r="GN586"/>
  <c r="GO586"/>
  <c r="GP586"/>
  <c r="GQ586"/>
  <c r="GI587"/>
  <c r="GJ587"/>
  <c r="GK587"/>
  <c r="GL587"/>
  <c r="GM587"/>
  <c r="GN587"/>
  <c r="GO587"/>
  <c r="GP587"/>
  <c r="GQ587"/>
  <c r="GI588"/>
  <c r="GJ588"/>
  <c r="GK588"/>
  <c r="GL588"/>
  <c r="GM588"/>
  <c r="GN588"/>
  <c r="GO588"/>
  <c r="GP588"/>
  <c r="GQ588"/>
  <c r="GI589"/>
  <c r="GJ589"/>
  <c r="GK589"/>
  <c r="GL589"/>
  <c r="GM589"/>
  <c r="GN589"/>
  <c r="GO589"/>
  <c r="GP589"/>
  <c r="GQ589"/>
  <c r="GI590"/>
  <c r="GJ590"/>
  <c r="GK590"/>
  <c r="GL590"/>
  <c r="GM590"/>
  <c r="GN590"/>
  <c r="GO590"/>
  <c r="GP590"/>
  <c r="GQ590"/>
  <c r="GI591"/>
  <c r="GJ591"/>
  <c r="GK591"/>
  <c r="GL591"/>
  <c r="GM591"/>
  <c r="GN591"/>
  <c r="GO591"/>
  <c r="GP591"/>
  <c r="GQ591"/>
  <c r="GI592"/>
  <c r="GJ592"/>
  <c r="GK592"/>
  <c r="GL592"/>
  <c r="GM592"/>
  <c r="GN592"/>
  <c r="GO592"/>
  <c r="GP592"/>
  <c r="GQ592"/>
  <c r="GI593"/>
  <c r="GJ593"/>
  <c r="GK593"/>
  <c r="GL593"/>
  <c r="GM593"/>
  <c r="GN593"/>
  <c r="GO593"/>
  <c r="GP593"/>
  <c r="GQ593"/>
  <c r="GI594"/>
  <c r="GJ594"/>
  <c r="GK594"/>
  <c r="GL594"/>
  <c r="GM594"/>
  <c r="GN594"/>
  <c r="GO594"/>
  <c r="GP594"/>
  <c r="GQ594"/>
  <c r="GI595"/>
  <c r="GJ595"/>
  <c r="GK595"/>
  <c r="GL595"/>
  <c r="GM595"/>
  <c r="GN595"/>
  <c r="GO595"/>
  <c r="GP595"/>
  <c r="GQ595"/>
  <c r="GI596"/>
  <c r="GJ596"/>
  <c r="GK596"/>
  <c r="GL596"/>
  <c r="GM596"/>
  <c r="GN596"/>
  <c r="GO596"/>
  <c r="GP596"/>
  <c r="GQ596"/>
  <c r="GI597"/>
  <c r="GJ597"/>
  <c r="GK597"/>
  <c r="GL597"/>
  <c r="GM597"/>
  <c r="GN597"/>
  <c r="GO597"/>
  <c r="GP597"/>
  <c r="GQ597"/>
  <c r="GI598"/>
  <c r="GJ598"/>
  <c r="GK598"/>
  <c r="GL598"/>
  <c r="GM598"/>
  <c r="GN598"/>
  <c r="GO598"/>
  <c r="GP598"/>
  <c r="GQ598"/>
  <c r="GI599"/>
  <c r="GJ599"/>
  <c r="GK599"/>
  <c r="GL599"/>
  <c r="GM599"/>
  <c r="GN599"/>
  <c r="GO599"/>
  <c r="GP599"/>
  <c r="GQ599"/>
  <c r="GI600"/>
  <c r="GJ600"/>
  <c r="GK600"/>
  <c r="GL600"/>
  <c r="GM600"/>
  <c r="GN600"/>
  <c r="GO600"/>
  <c r="GP600"/>
  <c r="GQ600"/>
  <c r="GI601"/>
  <c r="GJ601"/>
  <c r="GK601"/>
  <c r="GL601"/>
  <c r="GM601"/>
  <c r="GN601"/>
  <c r="GO601"/>
  <c r="GP601"/>
  <c r="GQ601"/>
  <c r="GI602"/>
  <c r="GJ602"/>
  <c r="GK602"/>
  <c r="GL602"/>
  <c r="GM602"/>
  <c r="GN602"/>
  <c r="GO602"/>
  <c r="GP602"/>
  <c r="GQ602"/>
  <c r="GI603"/>
  <c r="GJ603"/>
  <c r="GK603"/>
  <c r="GL603"/>
  <c r="GM603"/>
  <c r="GN603"/>
  <c r="GO603"/>
  <c r="GP603"/>
  <c r="GQ603"/>
  <c r="GI604"/>
  <c r="GJ604"/>
  <c r="GK604"/>
  <c r="GL604"/>
  <c r="GM604"/>
  <c r="GN604"/>
  <c r="GO604"/>
  <c r="GP604"/>
  <c r="GQ604"/>
  <c r="GI605"/>
  <c r="GJ605"/>
  <c r="GK605"/>
  <c r="GL605"/>
  <c r="GM605"/>
  <c r="GN605"/>
  <c r="GO605"/>
  <c r="GP605"/>
  <c r="GQ605"/>
  <c r="GI606"/>
  <c r="GJ606"/>
  <c r="GK606"/>
  <c r="GL606"/>
  <c r="GM606"/>
  <c r="GN606"/>
  <c r="GO606"/>
  <c r="GP606"/>
  <c r="GQ606"/>
  <c r="GI607"/>
  <c r="GJ607"/>
  <c r="GK607"/>
  <c r="GL607"/>
  <c r="GM607"/>
  <c r="GN607"/>
  <c r="GO607"/>
  <c r="GP607"/>
  <c r="GQ607"/>
  <c r="GI608"/>
  <c r="GJ608"/>
  <c r="GK608"/>
  <c r="GL608"/>
  <c r="GM608"/>
  <c r="GN608"/>
  <c r="GO608"/>
  <c r="GP608"/>
  <c r="GQ608"/>
  <c r="GI609"/>
  <c r="GJ609"/>
  <c r="GK609"/>
  <c r="GL609"/>
  <c r="GM609"/>
  <c r="GN609"/>
  <c r="GO609"/>
  <c r="GP609"/>
  <c r="GQ609"/>
  <c r="GI610"/>
  <c r="GJ610"/>
  <c r="GK610"/>
  <c r="GL610"/>
  <c r="GM610"/>
  <c r="GN610"/>
  <c r="GO610"/>
  <c r="GP610"/>
  <c r="GQ610"/>
  <c r="GQ5"/>
  <c r="GP5"/>
  <c r="GO5"/>
  <c r="GN5"/>
  <c r="GM5"/>
  <c r="GL5"/>
  <c r="GK5"/>
  <c r="GJ5"/>
  <c r="GI5"/>
  <c r="GQ2"/>
  <c r="GP2"/>
  <c r="GO2"/>
  <c r="GN2"/>
  <c r="GM2"/>
  <c r="GL2"/>
  <c r="GK2"/>
  <c r="GJ2"/>
  <c r="GI2"/>
  <c r="GS6"/>
  <c r="GT6"/>
  <c r="GU6"/>
  <c r="GV6"/>
  <c r="GW6"/>
  <c r="GX6"/>
  <c r="GY6"/>
  <c r="GZ6"/>
  <c r="HA6"/>
  <c r="GS7"/>
  <c r="GT7"/>
  <c r="GU7"/>
  <c r="GV7"/>
  <c r="GW7"/>
  <c r="GX7"/>
  <c r="GY7"/>
  <c r="GZ7"/>
  <c r="HA7"/>
  <c r="GS8"/>
  <c r="GT8"/>
  <c r="GU8"/>
  <c r="GV8"/>
  <c r="GW8"/>
  <c r="GX8"/>
  <c r="GY8"/>
  <c r="GZ8"/>
  <c r="HA8"/>
  <c r="GS9"/>
  <c r="GT9"/>
  <c r="GU9"/>
  <c r="GV9"/>
  <c r="GW9"/>
  <c r="GX9"/>
  <c r="GY9"/>
  <c r="GZ9"/>
  <c r="HA9"/>
  <c r="GS10"/>
  <c r="GT10"/>
  <c r="GU10"/>
  <c r="GV10"/>
  <c r="GW10"/>
  <c r="GX10"/>
  <c r="GY10"/>
  <c r="GZ10"/>
  <c r="HA10"/>
  <c r="GS11"/>
  <c r="GT11"/>
  <c r="GU11"/>
  <c r="GV11"/>
  <c r="GW11"/>
  <c r="GX11"/>
  <c r="GY11"/>
  <c r="GZ11"/>
  <c r="HA11"/>
  <c r="GS12"/>
  <c r="GT12"/>
  <c r="GU12"/>
  <c r="GV12"/>
  <c r="GW12"/>
  <c r="GX12"/>
  <c r="GY12"/>
  <c r="GZ12"/>
  <c r="HA12"/>
  <c r="GS13"/>
  <c r="GT13"/>
  <c r="GU13"/>
  <c r="GV13"/>
  <c r="GW13"/>
  <c r="GX13"/>
  <c r="GY13"/>
  <c r="GZ13"/>
  <c r="HA13"/>
  <c r="GS14"/>
  <c r="GT14"/>
  <c r="GU14"/>
  <c r="GV14"/>
  <c r="GW14"/>
  <c r="GX14"/>
  <c r="GY14"/>
  <c r="GZ14"/>
  <c r="HA14"/>
  <c r="GS15"/>
  <c r="GT15"/>
  <c r="GU15"/>
  <c r="GV15"/>
  <c r="GW15"/>
  <c r="GX15"/>
  <c r="GY15"/>
  <c r="GZ15"/>
  <c r="HA15"/>
  <c r="GS16"/>
  <c r="GT16"/>
  <c r="GU16"/>
  <c r="GV16"/>
  <c r="GW16"/>
  <c r="GX16"/>
  <c r="GY16"/>
  <c r="GZ16"/>
  <c r="HA16"/>
  <c r="GS17"/>
  <c r="GT17"/>
  <c r="GU17"/>
  <c r="GV17"/>
  <c r="GW17"/>
  <c r="GX17"/>
  <c r="GY17"/>
  <c r="GZ17"/>
  <c r="HA17"/>
  <c r="GS18"/>
  <c r="GT18"/>
  <c r="GU18"/>
  <c r="GV18"/>
  <c r="GW18"/>
  <c r="GX18"/>
  <c r="GY18"/>
  <c r="GZ18"/>
  <c r="HA18"/>
  <c r="GS19"/>
  <c r="GT19"/>
  <c r="GU19"/>
  <c r="GV19"/>
  <c r="GW19"/>
  <c r="GX19"/>
  <c r="GY19"/>
  <c r="GZ19"/>
  <c r="HA19"/>
  <c r="GS20"/>
  <c r="GT20"/>
  <c r="GU20"/>
  <c r="GV20"/>
  <c r="GW20"/>
  <c r="GX20"/>
  <c r="GY20"/>
  <c r="GZ20"/>
  <c r="HA20"/>
  <c r="GS21"/>
  <c r="GT21"/>
  <c r="GU21"/>
  <c r="GV21"/>
  <c r="GW21"/>
  <c r="GX21"/>
  <c r="GY21"/>
  <c r="GZ21"/>
  <c r="HA21"/>
  <c r="GS22"/>
  <c r="GT22"/>
  <c r="GU22"/>
  <c r="GV22"/>
  <c r="GW22"/>
  <c r="GX22"/>
  <c r="GY22"/>
  <c r="GZ22"/>
  <c r="HA22"/>
  <c r="GS23"/>
  <c r="GT23"/>
  <c r="GU23"/>
  <c r="GV23"/>
  <c r="GW23"/>
  <c r="GX23"/>
  <c r="GY23"/>
  <c r="GZ23"/>
  <c r="HA23"/>
  <c r="GS24"/>
  <c r="GT24"/>
  <c r="GU24"/>
  <c r="GV24"/>
  <c r="GW24"/>
  <c r="GX24"/>
  <c r="GY24"/>
  <c r="GZ24"/>
  <c r="HA24"/>
  <c r="GS25"/>
  <c r="GT25"/>
  <c r="GU25"/>
  <c r="GV25"/>
  <c r="GW25"/>
  <c r="GX25"/>
  <c r="GY25"/>
  <c r="GZ25"/>
  <c r="HA25"/>
  <c r="GS26"/>
  <c r="GT26"/>
  <c r="GU26"/>
  <c r="GV26"/>
  <c r="GW26"/>
  <c r="GX26"/>
  <c r="GY26"/>
  <c r="GZ26"/>
  <c r="HA26"/>
  <c r="GS27"/>
  <c r="GT27"/>
  <c r="GU27"/>
  <c r="GV27"/>
  <c r="GW27"/>
  <c r="GX27"/>
  <c r="GY27"/>
  <c r="GZ27"/>
  <c r="HA27"/>
  <c r="GS28"/>
  <c r="GT28"/>
  <c r="GU28"/>
  <c r="GV28"/>
  <c r="GW28"/>
  <c r="GX28"/>
  <c r="GY28"/>
  <c r="GZ28"/>
  <c r="HA28"/>
  <c r="GS29"/>
  <c r="GT29"/>
  <c r="GU29"/>
  <c r="GV29"/>
  <c r="GW29"/>
  <c r="GX29"/>
  <c r="GY29"/>
  <c r="GZ29"/>
  <c r="HA29"/>
  <c r="GS30"/>
  <c r="GT30"/>
  <c r="GU30"/>
  <c r="GV30"/>
  <c r="GW30"/>
  <c r="GX30"/>
  <c r="GY30"/>
  <c r="GZ30"/>
  <c r="HA30"/>
  <c r="GS31"/>
  <c r="GT31"/>
  <c r="GU31"/>
  <c r="GV31"/>
  <c r="GW31"/>
  <c r="GX31"/>
  <c r="GY31"/>
  <c r="GZ31"/>
  <c r="HA31"/>
  <c r="GS32"/>
  <c r="GT32"/>
  <c r="GU32"/>
  <c r="GV32"/>
  <c r="GW32"/>
  <c r="GX32"/>
  <c r="GY32"/>
  <c r="GZ32"/>
  <c r="HA32"/>
  <c r="GS33"/>
  <c r="GT33"/>
  <c r="GU33"/>
  <c r="GV33"/>
  <c r="GW33"/>
  <c r="GX33"/>
  <c r="GY33"/>
  <c r="GZ33"/>
  <c r="HA33"/>
  <c r="GS34"/>
  <c r="GT34"/>
  <c r="GU34"/>
  <c r="GV34"/>
  <c r="GW34"/>
  <c r="GX34"/>
  <c r="GY34"/>
  <c r="GZ34"/>
  <c r="HA34"/>
  <c r="GS35"/>
  <c r="GT35"/>
  <c r="GU35"/>
  <c r="GV35"/>
  <c r="GW35"/>
  <c r="GX35"/>
  <c r="GY35"/>
  <c r="GZ35"/>
  <c r="HA35"/>
  <c r="GS36"/>
  <c r="GT36"/>
  <c r="GU36"/>
  <c r="GV36"/>
  <c r="GW36"/>
  <c r="GX36"/>
  <c r="GY36"/>
  <c r="GZ36"/>
  <c r="HA36"/>
  <c r="GS37"/>
  <c r="GT37"/>
  <c r="GU37"/>
  <c r="GV37"/>
  <c r="GW37"/>
  <c r="GX37"/>
  <c r="GY37"/>
  <c r="GZ37"/>
  <c r="HA37"/>
  <c r="GS38"/>
  <c r="GT38"/>
  <c r="GU38"/>
  <c r="GV38"/>
  <c r="GW38"/>
  <c r="GX38"/>
  <c r="GY38"/>
  <c r="GZ38"/>
  <c r="HA38"/>
  <c r="GS39"/>
  <c r="GT39"/>
  <c r="GU39"/>
  <c r="GV39"/>
  <c r="GW39"/>
  <c r="GX39"/>
  <c r="GY39"/>
  <c r="GZ39"/>
  <c r="HA39"/>
  <c r="GS40"/>
  <c r="GT40"/>
  <c r="GU40"/>
  <c r="GV40"/>
  <c r="GW40"/>
  <c r="GX40"/>
  <c r="GY40"/>
  <c r="GZ40"/>
  <c r="HA40"/>
  <c r="GS41"/>
  <c r="GT41"/>
  <c r="GU41"/>
  <c r="GV41"/>
  <c r="GW41"/>
  <c r="GX41"/>
  <c r="GY41"/>
  <c r="GZ41"/>
  <c r="HA41"/>
  <c r="GS42"/>
  <c r="GT42"/>
  <c r="GU42"/>
  <c r="GV42"/>
  <c r="GW42"/>
  <c r="GX42"/>
  <c r="GY42"/>
  <c r="GZ42"/>
  <c r="HA42"/>
  <c r="GS43"/>
  <c r="GT43"/>
  <c r="GU43"/>
  <c r="GV43"/>
  <c r="GW43"/>
  <c r="GX43"/>
  <c r="GY43"/>
  <c r="GZ43"/>
  <c r="HA43"/>
  <c r="GS44"/>
  <c r="GT44"/>
  <c r="GU44"/>
  <c r="GV44"/>
  <c r="GW44"/>
  <c r="GX44"/>
  <c r="GY44"/>
  <c r="GZ44"/>
  <c r="HA44"/>
  <c r="GS45"/>
  <c r="GT45"/>
  <c r="GU45"/>
  <c r="GV45"/>
  <c r="GW45"/>
  <c r="GX45"/>
  <c r="GY45"/>
  <c r="GZ45"/>
  <c r="HA45"/>
  <c r="GS46"/>
  <c r="GT46"/>
  <c r="GU46"/>
  <c r="GV46"/>
  <c r="GW46"/>
  <c r="GX46"/>
  <c r="GY46"/>
  <c r="GZ46"/>
  <c r="HA46"/>
  <c r="GS47"/>
  <c r="GT47"/>
  <c r="GU47"/>
  <c r="GV47"/>
  <c r="GW47"/>
  <c r="GX47"/>
  <c r="GY47"/>
  <c r="GZ47"/>
  <c r="HA47"/>
  <c r="GS48"/>
  <c r="GT48"/>
  <c r="GU48"/>
  <c r="GV48"/>
  <c r="GW48"/>
  <c r="GX48"/>
  <c r="GY48"/>
  <c r="GZ48"/>
  <c r="HA48"/>
  <c r="GS49"/>
  <c r="GT49"/>
  <c r="GU49"/>
  <c r="GV49"/>
  <c r="GW49"/>
  <c r="GX49"/>
  <c r="GY49"/>
  <c r="GZ49"/>
  <c r="HA49"/>
  <c r="GS50"/>
  <c r="GT50"/>
  <c r="GU50"/>
  <c r="GV50"/>
  <c r="GW50"/>
  <c r="GX50"/>
  <c r="GY50"/>
  <c r="GZ50"/>
  <c r="HA50"/>
  <c r="GS51"/>
  <c r="GT51"/>
  <c r="GU51"/>
  <c r="GV51"/>
  <c r="GW51"/>
  <c r="GX51"/>
  <c r="GY51"/>
  <c r="GZ51"/>
  <c r="HA51"/>
  <c r="GS52"/>
  <c r="GT52"/>
  <c r="GU52"/>
  <c r="GV52"/>
  <c r="GW52"/>
  <c r="GX52"/>
  <c r="GY52"/>
  <c r="GZ52"/>
  <c r="HA52"/>
  <c r="GS53"/>
  <c r="GT53"/>
  <c r="GU53"/>
  <c r="GV53"/>
  <c r="GW53"/>
  <c r="GX53"/>
  <c r="GY53"/>
  <c r="GZ53"/>
  <c r="HA53"/>
  <c r="GS54"/>
  <c r="GT54"/>
  <c r="GU54"/>
  <c r="GV54"/>
  <c r="GW54"/>
  <c r="GX54"/>
  <c r="GY54"/>
  <c r="GZ54"/>
  <c r="HA54"/>
  <c r="GS55"/>
  <c r="GT55"/>
  <c r="GU55"/>
  <c r="GV55"/>
  <c r="GW55"/>
  <c r="GX55"/>
  <c r="GY55"/>
  <c r="GZ55"/>
  <c r="HA55"/>
  <c r="GS56"/>
  <c r="GT56"/>
  <c r="GU56"/>
  <c r="GV56"/>
  <c r="GW56"/>
  <c r="GX56"/>
  <c r="GY56"/>
  <c r="GZ56"/>
  <c r="HA56"/>
  <c r="GS57"/>
  <c r="GT57"/>
  <c r="GU57"/>
  <c r="GV57"/>
  <c r="GW57"/>
  <c r="GX57"/>
  <c r="GY57"/>
  <c r="GZ57"/>
  <c r="HA57"/>
  <c r="GS58"/>
  <c r="GT58"/>
  <c r="GU58"/>
  <c r="GV58"/>
  <c r="GW58"/>
  <c r="GX58"/>
  <c r="GY58"/>
  <c r="GZ58"/>
  <c r="HA58"/>
  <c r="GS59"/>
  <c r="GT59"/>
  <c r="GU59"/>
  <c r="GV59"/>
  <c r="GW59"/>
  <c r="GX59"/>
  <c r="GY59"/>
  <c r="GZ59"/>
  <c r="HA59"/>
  <c r="GS60"/>
  <c r="GT60"/>
  <c r="GU60"/>
  <c r="GV60"/>
  <c r="GW60"/>
  <c r="GX60"/>
  <c r="GY60"/>
  <c r="GZ60"/>
  <c r="HA60"/>
  <c r="GS61"/>
  <c r="GT61"/>
  <c r="GU61"/>
  <c r="GV61"/>
  <c r="GW61"/>
  <c r="GX61"/>
  <c r="GY61"/>
  <c r="GZ61"/>
  <c r="HA61"/>
  <c r="GS62"/>
  <c r="GT62"/>
  <c r="GU62"/>
  <c r="GV62"/>
  <c r="GW62"/>
  <c r="GX62"/>
  <c r="GY62"/>
  <c r="GZ62"/>
  <c r="HA62"/>
  <c r="GS63"/>
  <c r="GT63"/>
  <c r="GU63"/>
  <c r="GV63"/>
  <c r="GW63"/>
  <c r="GX63"/>
  <c r="GY63"/>
  <c r="GZ63"/>
  <c r="HA63"/>
  <c r="GS64"/>
  <c r="GT64"/>
  <c r="GU64"/>
  <c r="GV64"/>
  <c r="GW64"/>
  <c r="GX64"/>
  <c r="GY64"/>
  <c r="GZ64"/>
  <c r="HA64"/>
  <c r="GS65"/>
  <c r="GT65"/>
  <c r="GU65"/>
  <c r="GV65"/>
  <c r="GW65"/>
  <c r="GX65"/>
  <c r="GY65"/>
  <c r="GZ65"/>
  <c r="HA65"/>
  <c r="GS66"/>
  <c r="GT66"/>
  <c r="GU66"/>
  <c r="GV66"/>
  <c r="GW66"/>
  <c r="GX66"/>
  <c r="GY66"/>
  <c r="GZ66"/>
  <c r="HA66"/>
  <c r="GS67"/>
  <c r="GT67"/>
  <c r="GU67"/>
  <c r="GV67"/>
  <c r="GW67"/>
  <c r="GX67"/>
  <c r="GY67"/>
  <c r="GZ67"/>
  <c r="HA67"/>
  <c r="GS68"/>
  <c r="GT68"/>
  <c r="GU68"/>
  <c r="GV68"/>
  <c r="GW68"/>
  <c r="GX68"/>
  <c r="GY68"/>
  <c r="GZ68"/>
  <c r="HA68"/>
  <c r="GS69"/>
  <c r="GT69"/>
  <c r="GU69"/>
  <c r="GV69"/>
  <c r="GW69"/>
  <c r="GX69"/>
  <c r="GY69"/>
  <c r="GZ69"/>
  <c r="HA69"/>
  <c r="GS70"/>
  <c r="GT70"/>
  <c r="GU70"/>
  <c r="GV70"/>
  <c r="GW70"/>
  <c r="GX70"/>
  <c r="GY70"/>
  <c r="GZ70"/>
  <c r="HA70"/>
  <c r="GS71"/>
  <c r="GT71"/>
  <c r="GU71"/>
  <c r="GV71"/>
  <c r="GW71"/>
  <c r="GX71"/>
  <c r="GY71"/>
  <c r="GZ71"/>
  <c r="HA71"/>
  <c r="GS72"/>
  <c r="GT72"/>
  <c r="GU72"/>
  <c r="GV72"/>
  <c r="GW72"/>
  <c r="GX72"/>
  <c r="GY72"/>
  <c r="GZ72"/>
  <c r="HA72"/>
  <c r="GS73"/>
  <c r="GT73"/>
  <c r="GU73"/>
  <c r="GV73"/>
  <c r="GW73"/>
  <c r="GX73"/>
  <c r="GY73"/>
  <c r="GZ73"/>
  <c r="HA73"/>
  <c r="GS74"/>
  <c r="GT74"/>
  <c r="GU74"/>
  <c r="GV74"/>
  <c r="GW74"/>
  <c r="GX74"/>
  <c r="GY74"/>
  <c r="GZ74"/>
  <c r="HA74"/>
  <c r="GS75"/>
  <c r="GT75"/>
  <c r="GU75"/>
  <c r="GV75"/>
  <c r="GW75"/>
  <c r="GX75"/>
  <c r="GY75"/>
  <c r="GZ75"/>
  <c r="HA75"/>
  <c r="GS76"/>
  <c r="GT76"/>
  <c r="GU76"/>
  <c r="GV76"/>
  <c r="GW76"/>
  <c r="GX76"/>
  <c r="GY76"/>
  <c r="GZ76"/>
  <c r="HA76"/>
  <c r="GS77"/>
  <c r="GT77"/>
  <c r="GU77"/>
  <c r="GV77"/>
  <c r="GW77"/>
  <c r="GX77"/>
  <c r="GY77"/>
  <c r="GZ77"/>
  <c r="HA77"/>
  <c r="GS78"/>
  <c r="GT78"/>
  <c r="GU78"/>
  <c r="GV78"/>
  <c r="GW78"/>
  <c r="GX78"/>
  <c r="GY78"/>
  <c r="GZ78"/>
  <c r="HA78"/>
  <c r="GS79"/>
  <c r="GT79"/>
  <c r="GU79"/>
  <c r="GV79"/>
  <c r="GW79"/>
  <c r="GX79"/>
  <c r="GY79"/>
  <c r="GZ79"/>
  <c r="HA79"/>
  <c r="GS80"/>
  <c r="GT80"/>
  <c r="GU80"/>
  <c r="GV80"/>
  <c r="GW80"/>
  <c r="GX80"/>
  <c r="GY80"/>
  <c r="GZ80"/>
  <c r="HA80"/>
  <c r="GS81"/>
  <c r="GT81"/>
  <c r="GU81"/>
  <c r="GV81"/>
  <c r="GW81"/>
  <c r="GX81"/>
  <c r="GY81"/>
  <c r="GZ81"/>
  <c r="HA81"/>
  <c r="GS82"/>
  <c r="GT82"/>
  <c r="GU82"/>
  <c r="GV82"/>
  <c r="GW82"/>
  <c r="GX82"/>
  <c r="GY82"/>
  <c r="GZ82"/>
  <c r="HA82"/>
  <c r="GS83"/>
  <c r="GT83"/>
  <c r="GU83"/>
  <c r="GV83"/>
  <c r="GW83"/>
  <c r="GX83"/>
  <c r="GY83"/>
  <c r="GZ83"/>
  <c r="HA83"/>
  <c r="GS84"/>
  <c r="GT84"/>
  <c r="GU84"/>
  <c r="GV84"/>
  <c r="GW84"/>
  <c r="GX84"/>
  <c r="GY84"/>
  <c r="GZ84"/>
  <c r="HA84"/>
  <c r="GS85"/>
  <c r="GT85"/>
  <c r="GU85"/>
  <c r="GV85"/>
  <c r="GW85"/>
  <c r="GX85"/>
  <c r="GY85"/>
  <c r="GZ85"/>
  <c r="HA85"/>
  <c r="GS86"/>
  <c r="GT86"/>
  <c r="GU86"/>
  <c r="GV86"/>
  <c r="GW86"/>
  <c r="GX86"/>
  <c r="GY86"/>
  <c r="GZ86"/>
  <c r="HA86"/>
  <c r="GS87"/>
  <c r="GT87"/>
  <c r="GU87"/>
  <c r="GV87"/>
  <c r="GW87"/>
  <c r="GX87"/>
  <c r="GY87"/>
  <c r="GZ87"/>
  <c r="HA87"/>
  <c r="GS88"/>
  <c r="GT88"/>
  <c r="GU88"/>
  <c r="GV88"/>
  <c r="GW88"/>
  <c r="GX88"/>
  <c r="GY88"/>
  <c r="GZ88"/>
  <c r="HA88"/>
  <c r="GS89"/>
  <c r="GT89"/>
  <c r="GU89"/>
  <c r="GV89"/>
  <c r="GW89"/>
  <c r="GX89"/>
  <c r="GY89"/>
  <c r="GZ89"/>
  <c r="HA89"/>
  <c r="GS90"/>
  <c r="GT90"/>
  <c r="GU90"/>
  <c r="GV90"/>
  <c r="GW90"/>
  <c r="GX90"/>
  <c r="GY90"/>
  <c r="GZ90"/>
  <c r="HA90"/>
  <c r="GS91"/>
  <c r="GT91"/>
  <c r="GU91"/>
  <c r="GV91"/>
  <c r="GW91"/>
  <c r="GX91"/>
  <c r="GY91"/>
  <c r="GZ91"/>
  <c r="HA91"/>
  <c r="GS92"/>
  <c r="GT92"/>
  <c r="GU92"/>
  <c r="GV92"/>
  <c r="GW92"/>
  <c r="GX92"/>
  <c r="GY92"/>
  <c r="GZ92"/>
  <c r="HA92"/>
  <c r="GS93"/>
  <c r="GT93"/>
  <c r="GU93"/>
  <c r="GV93"/>
  <c r="GW93"/>
  <c r="GX93"/>
  <c r="GY93"/>
  <c r="GZ93"/>
  <c r="HA93"/>
  <c r="GS94"/>
  <c r="GT94"/>
  <c r="GU94"/>
  <c r="GV94"/>
  <c r="GW94"/>
  <c r="GX94"/>
  <c r="GY94"/>
  <c r="GZ94"/>
  <c r="HA94"/>
  <c r="GS95"/>
  <c r="GT95"/>
  <c r="GU95"/>
  <c r="GV95"/>
  <c r="GW95"/>
  <c r="GX95"/>
  <c r="GY95"/>
  <c r="GZ95"/>
  <c r="HA95"/>
  <c r="GS96"/>
  <c r="GT96"/>
  <c r="GU96"/>
  <c r="GV96"/>
  <c r="GW96"/>
  <c r="GX96"/>
  <c r="GY96"/>
  <c r="GZ96"/>
  <c r="HA96"/>
  <c r="GS97"/>
  <c r="GT97"/>
  <c r="GU97"/>
  <c r="GV97"/>
  <c r="GW97"/>
  <c r="GX97"/>
  <c r="GY97"/>
  <c r="GZ97"/>
  <c r="HA97"/>
  <c r="GS98"/>
  <c r="GT98"/>
  <c r="GU98"/>
  <c r="GV98"/>
  <c r="GW98"/>
  <c r="GX98"/>
  <c r="GY98"/>
  <c r="GZ98"/>
  <c r="HA98"/>
  <c r="GS99"/>
  <c r="GT99"/>
  <c r="GU99"/>
  <c r="GV99"/>
  <c r="GW99"/>
  <c r="GX99"/>
  <c r="GY99"/>
  <c r="GZ99"/>
  <c r="HA99"/>
  <c r="GS100"/>
  <c r="GT100"/>
  <c r="GU100"/>
  <c r="GV100"/>
  <c r="GW100"/>
  <c r="GX100"/>
  <c r="GY100"/>
  <c r="GZ100"/>
  <c r="HA100"/>
  <c r="GS101"/>
  <c r="GT101"/>
  <c r="GU101"/>
  <c r="GV101"/>
  <c r="GW101"/>
  <c r="GX101"/>
  <c r="GY101"/>
  <c r="GZ101"/>
  <c r="HA101"/>
  <c r="GS102"/>
  <c r="GT102"/>
  <c r="GU102"/>
  <c r="GV102"/>
  <c r="GW102"/>
  <c r="GX102"/>
  <c r="GY102"/>
  <c r="GZ102"/>
  <c r="HA102"/>
  <c r="GS103"/>
  <c r="GT103"/>
  <c r="GU103"/>
  <c r="GV103"/>
  <c r="GW103"/>
  <c r="GX103"/>
  <c r="GY103"/>
  <c r="GZ103"/>
  <c r="HA103"/>
  <c r="GS104"/>
  <c r="GT104"/>
  <c r="GU104"/>
  <c r="GV104"/>
  <c r="GW104"/>
  <c r="GX104"/>
  <c r="GY104"/>
  <c r="GZ104"/>
  <c r="HA104"/>
  <c r="GS105"/>
  <c r="GT105"/>
  <c r="GU105"/>
  <c r="GV105"/>
  <c r="GW105"/>
  <c r="GX105"/>
  <c r="GY105"/>
  <c r="GZ105"/>
  <c r="HA105"/>
  <c r="GS106"/>
  <c r="GT106"/>
  <c r="GU106"/>
  <c r="GV106"/>
  <c r="GW106"/>
  <c r="GX106"/>
  <c r="GY106"/>
  <c r="GZ106"/>
  <c r="HA106"/>
  <c r="GS107"/>
  <c r="GT107"/>
  <c r="GU107"/>
  <c r="GV107"/>
  <c r="GW107"/>
  <c r="GX107"/>
  <c r="GY107"/>
  <c r="GZ107"/>
  <c r="HA107"/>
  <c r="GS108"/>
  <c r="GT108"/>
  <c r="GU108"/>
  <c r="GV108"/>
  <c r="GW108"/>
  <c r="GX108"/>
  <c r="GY108"/>
  <c r="GZ108"/>
  <c r="HA108"/>
  <c r="GS109"/>
  <c r="GT109"/>
  <c r="GU109"/>
  <c r="GV109"/>
  <c r="GW109"/>
  <c r="GX109"/>
  <c r="GY109"/>
  <c r="GZ109"/>
  <c r="HA109"/>
  <c r="GS110"/>
  <c r="GT110"/>
  <c r="GU110"/>
  <c r="GV110"/>
  <c r="GW110"/>
  <c r="GX110"/>
  <c r="GY110"/>
  <c r="GZ110"/>
  <c r="HA110"/>
  <c r="GS111"/>
  <c r="GT111"/>
  <c r="GU111"/>
  <c r="GV111"/>
  <c r="GW111"/>
  <c r="GX111"/>
  <c r="GY111"/>
  <c r="GZ111"/>
  <c r="HA111"/>
  <c r="GS112"/>
  <c r="GT112"/>
  <c r="GU112"/>
  <c r="GV112"/>
  <c r="GW112"/>
  <c r="GX112"/>
  <c r="GY112"/>
  <c r="GZ112"/>
  <c r="HA112"/>
  <c r="GS113"/>
  <c r="GT113"/>
  <c r="GU113"/>
  <c r="GV113"/>
  <c r="GW113"/>
  <c r="GX113"/>
  <c r="GY113"/>
  <c r="GZ113"/>
  <c r="HA113"/>
  <c r="GS114"/>
  <c r="GT114"/>
  <c r="GU114"/>
  <c r="GV114"/>
  <c r="GW114"/>
  <c r="GX114"/>
  <c r="GY114"/>
  <c r="GZ114"/>
  <c r="HA114"/>
  <c r="GS115"/>
  <c r="GT115"/>
  <c r="GU115"/>
  <c r="GV115"/>
  <c r="GW115"/>
  <c r="GX115"/>
  <c r="GY115"/>
  <c r="GZ115"/>
  <c r="HA115"/>
  <c r="GS116"/>
  <c r="GT116"/>
  <c r="GU116"/>
  <c r="GV116"/>
  <c r="GW116"/>
  <c r="GX116"/>
  <c r="GY116"/>
  <c r="GZ116"/>
  <c r="HA116"/>
  <c r="GS117"/>
  <c r="GT117"/>
  <c r="GU117"/>
  <c r="GV117"/>
  <c r="GW117"/>
  <c r="GX117"/>
  <c r="GY117"/>
  <c r="GZ117"/>
  <c r="HA117"/>
  <c r="GS118"/>
  <c r="GT118"/>
  <c r="GU118"/>
  <c r="GV118"/>
  <c r="GW118"/>
  <c r="GX118"/>
  <c r="GY118"/>
  <c r="GZ118"/>
  <c r="HA118"/>
  <c r="GS119"/>
  <c r="GT119"/>
  <c r="GU119"/>
  <c r="GV119"/>
  <c r="GW119"/>
  <c r="GX119"/>
  <c r="GY119"/>
  <c r="GZ119"/>
  <c r="HA119"/>
  <c r="GS120"/>
  <c r="GT120"/>
  <c r="GU120"/>
  <c r="GV120"/>
  <c r="GW120"/>
  <c r="GX120"/>
  <c r="GY120"/>
  <c r="GZ120"/>
  <c r="HA120"/>
  <c r="GS121"/>
  <c r="GT121"/>
  <c r="GU121"/>
  <c r="GV121"/>
  <c r="GW121"/>
  <c r="GX121"/>
  <c r="GY121"/>
  <c r="GZ121"/>
  <c r="HA121"/>
  <c r="GS122"/>
  <c r="GT122"/>
  <c r="GU122"/>
  <c r="GV122"/>
  <c r="GW122"/>
  <c r="GX122"/>
  <c r="GY122"/>
  <c r="GZ122"/>
  <c r="HA122"/>
  <c r="GS123"/>
  <c r="GT123"/>
  <c r="GU123"/>
  <c r="GV123"/>
  <c r="GW123"/>
  <c r="GX123"/>
  <c r="GY123"/>
  <c r="GZ123"/>
  <c r="HA123"/>
  <c r="GS124"/>
  <c r="GT124"/>
  <c r="GU124"/>
  <c r="GV124"/>
  <c r="GW124"/>
  <c r="GX124"/>
  <c r="GY124"/>
  <c r="GZ124"/>
  <c r="HA124"/>
  <c r="GS125"/>
  <c r="GT125"/>
  <c r="GU125"/>
  <c r="GV125"/>
  <c r="GW125"/>
  <c r="GX125"/>
  <c r="GY125"/>
  <c r="GZ125"/>
  <c r="HA125"/>
  <c r="GS126"/>
  <c r="GT126"/>
  <c r="GU126"/>
  <c r="GV126"/>
  <c r="GW126"/>
  <c r="GX126"/>
  <c r="GY126"/>
  <c r="GZ126"/>
  <c r="HA126"/>
  <c r="GS127"/>
  <c r="GT127"/>
  <c r="GU127"/>
  <c r="GV127"/>
  <c r="GW127"/>
  <c r="GX127"/>
  <c r="GY127"/>
  <c r="GZ127"/>
  <c r="HA127"/>
  <c r="GS128"/>
  <c r="GT128"/>
  <c r="GU128"/>
  <c r="GV128"/>
  <c r="GW128"/>
  <c r="GX128"/>
  <c r="GY128"/>
  <c r="GZ128"/>
  <c r="HA128"/>
  <c r="GS129"/>
  <c r="GT129"/>
  <c r="GU129"/>
  <c r="GV129"/>
  <c r="GW129"/>
  <c r="GX129"/>
  <c r="GY129"/>
  <c r="GZ129"/>
  <c r="HA129"/>
  <c r="GS130"/>
  <c r="GT130"/>
  <c r="GU130"/>
  <c r="GV130"/>
  <c r="GW130"/>
  <c r="GX130"/>
  <c r="GY130"/>
  <c r="GZ130"/>
  <c r="HA130"/>
  <c r="GS131"/>
  <c r="GT131"/>
  <c r="GU131"/>
  <c r="GV131"/>
  <c r="GW131"/>
  <c r="GX131"/>
  <c r="GY131"/>
  <c r="GZ131"/>
  <c r="HA131"/>
  <c r="GS132"/>
  <c r="GT132"/>
  <c r="GU132"/>
  <c r="GV132"/>
  <c r="GW132"/>
  <c r="GX132"/>
  <c r="GY132"/>
  <c r="GZ132"/>
  <c r="HA132"/>
  <c r="GS133"/>
  <c r="GT133"/>
  <c r="GU133"/>
  <c r="GV133"/>
  <c r="GW133"/>
  <c r="GX133"/>
  <c r="GY133"/>
  <c r="GZ133"/>
  <c r="HA133"/>
  <c r="GS134"/>
  <c r="GT134"/>
  <c r="GU134"/>
  <c r="GV134"/>
  <c r="GW134"/>
  <c r="GX134"/>
  <c r="GY134"/>
  <c r="GZ134"/>
  <c r="HA134"/>
  <c r="GS135"/>
  <c r="GT135"/>
  <c r="GU135"/>
  <c r="GV135"/>
  <c r="GW135"/>
  <c r="GX135"/>
  <c r="GY135"/>
  <c r="GZ135"/>
  <c r="HA135"/>
  <c r="GS136"/>
  <c r="GT136"/>
  <c r="GU136"/>
  <c r="GV136"/>
  <c r="GW136"/>
  <c r="GX136"/>
  <c r="GY136"/>
  <c r="GZ136"/>
  <c r="HA136"/>
  <c r="GS137"/>
  <c r="GT137"/>
  <c r="GU137"/>
  <c r="GV137"/>
  <c r="GW137"/>
  <c r="GX137"/>
  <c r="GY137"/>
  <c r="GZ137"/>
  <c r="HA137"/>
  <c r="GS138"/>
  <c r="GT138"/>
  <c r="GU138"/>
  <c r="GV138"/>
  <c r="GW138"/>
  <c r="GX138"/>
  <c r="GY138"/>
  <c r="GZ138"/>
  <c r="HA138"/>
  <c r="GS139"/>
  <c r="GT139"/>
  <c r="GU139"/>
  <c r="GV139"/>
  <c r="GW139"/>
  <c r="GX139"/>
  <c r="GY139"/>
  <c r="GZ139"/>
  <c r="HA139"/>
  <c r="GS140"/>
  <c r="GT140"/>
  <c r="GU140"/>
  <c r="GV140"/>
  <c r="GW140"/>
  <c r="GX140"/>
  <c r="GY140"/>
  <c r="GZ140"/>
  <c r="HA140"/>
  <c r="GS141"/>
  <c r="GT141"/>
  <c r="GU141"/>
  <c r="GV141"/>
  <c r="GW141"/>
  <c r="GX141"/>
  <c r="GY141"/>
  <c r="GZ141"/>
  <c r="HA141"/>
  <c r="GS142"/>
  <c r="GT142"/>
  <c r="GU142"/>
  <c r="GV142"/>
  <c r="GW142"/>
  <c r="GX142"/>
  <c r="GY142"/>
  <c r="GZ142"/>
  <c r="HA142"/>
  <c r="GS143"/>
  <c r="GT143"/>
  <c r="GU143"/>
  <c r="GV143"/>
  <c r="GW143"/>
  <c r="GX143"/>
  <c r="GY143"/>
  <c r="GZ143"/>
  <c r="HA143"/>
  <c r="GS144"/>
  <c r="GT144"/>
  <c r="GU144"/>
  <c r="GV144"/>
  <c r="GW144"/>
  <c r="GX144"/>
  <c r="GY144"/>
  <c r="GZ144"/>
  <c r="HA144"/>
  <c r="GS145"/>
  <c r="GT145"/>
  <c r="GU145"/>
  <c r="GV145"/>
  <c r="GW145"/>
  <c r="GX145"/>
  <c r="GY145"/>
  <c r="GZ145"/>
  <c r="HA145"/>
  <c r="GS146"/>
  <c r="GT146"/>
  <c r="GU146"/>
  <c r="GV146"/>
  <c r="GW146"/>
  <c r="GX146"/>
  <c r="GY146"/>
  <c r="GZ146"/>
  <c r="HA146"/>
  <c r="GS147"/>
  <c r="GT147"/>
  <c r="GU147"/>
  <c r="GV147"/>
  <c r="GW147"/>
  <c r="GX147"/>
  <c r="GY147"/>
  <c r="GZ147"/>
  <c r="HA147"/>
  <c r="GS148"/>
  <c r="GT148"/>
  <c r="GU148"/>
  <c r="GV148"/>
  <c r="GW148"/>
  <c r="GX148"/>
  <c r="GY148"/>
  <c r="GZ148"/>
  <c r="HA148"/>
  <c r="GS149"/>
  <c r="GT149"/>
  <c r="GU149"/>
  <c r="GV149"/>
  <c r="GW149"/>
  <c r="GX149"/>
  <c r="GY149"/>
  <c r="GZ149"/>
  <c r="HA149"/>
  <c r="GS150"/>
  <c r="GT150"/>
  <c r="GU150"/>
  <c r="GV150"/>
  <c r="GW150"/>
  <c r="GX150"/>
  <c r="GY150"/>
  <c r="GZ150"/>
  <c r="HA150"/>
  <c r="GS151"/>
  <c r="GT151"/>
  <c r="GU151"/>
  <c r="GV151"/>
  <c r="GW151"/>
  <c r="GX151"/>
  <c r="GY151"/>
  <c r="GZ151"/>
  <c r="HA151"/>
  <c r="GS152"/>
  <c r="GT152"/>
  <c r="GU152"/>
  <c r="GV152"/>
  <c r="GW152"/>
  <c r="GX152"/>
  <c r="GY152"/>
  <c r="GZ152"/>
  <c r="HA152"/>
  <c r="GS153"/>
  <c r="GT153"/>
  <c r="GU153"/>
  <c r="GV153"/>
  <c r="GW153"/>
  <c r="GX153"/>
  <c r="GY153"/>
  <c r="GZ153"/>
  <c r="HA153"/>
  <c r="GS154"/>
  <c r="GT154"/>
  <c r="GU154"/>
  <c r="GV154"/>
  <c r="GW154"/>
  <c r="GX154"/>
  <c r="GY154"/>
  <c r="GZ154"/>
  <c r="HA154"/>
  <c r="GS155"/>
  <c r="GT155"/>
  <c r="GU155"/>
  <c r="GV155"/>
  <c r="GW155"/>
  <c r="GX155"/>
  <c r="GY155"/>
  <c r="GZ155"/>
  <c r="HA155"/>
  <c r="GS156"/>
  <c r="GT156"/>
  <c r="GU156"/>
  <c r="GV156"/>
  <c r="GW156"/>
  <c r="GX156"/>
  <c r="GY156"/>
  <c r="GZ156"/>
  <c r="HA156"/>
  <c r="GS157"/>
  <c r="GT157"/>
  <c r="GU157"/>
  <c r="GV157"/>
  <c r="GW157"/>
  <c r="GX157"/>
  <c r="GY157"/>
  <c r="GZ157"/>
  <c r="HA157"/>
  <c r="GS158"/>
  <c r="GT158"/>
  <c r="GU158"/>
  <c r="GV158"/>
  <c r="GW158"/>
  <c r="GX158"/>
  <c r="GY158"/>
  <c r="GZ158"/>
  <c r="HA158"/>
  <c r="GS159"/>
  <c r="GT159"/>
  <c r="GU159"/>
  <c r="GV159"/>
  <c r="GW159"/>
  <c r="GX159"/>
  <c r="GY159"/>
  <c r="GZ159"/>
  <c r="HA159"/>
  <c r="GS160"/>
  <c r="GT160"/>
  <c r="GU160"/>
  <c r="GV160"/>
  <c r="GW160"/>
  <c r="GX160"/>
  <c r="GY160"/>
  <c r="GZ160"/>
  <c r="HA160"/>
  <c r="GS161"/>
  <c r="GT161"/>
  <c r="GU161"/>
  <c r="GV161"/>
  <c r="GW161"/>
  <c r="GX161"/>
  <c r="GY161"/>
  <c r="GZ161"/>
  <c r="HA161"/>
  <c r="GS162"/>
  <c r="GT162"/>
  <c r="GU162"/>
  <c r="GV162"/>
  <c r="GW162"/>
  <c r="GX162"/>
  <c r="GY162"/>
  <c r="GZ162"/>
  <c r="HA162"/>
  <c r="GS163"/>
  <c r="GT163"/>
  <c r="GU163"/>
  <c r="GV163"/>
  <c r="GW163"/>
  <c r="GX163"/>
  <c r="GY163"/>
  <c r="GZ163"/>
  <c r="HA163"/>
  <c r="GS164"/>
  <c r="GT164"/>
  <c r="GU164"/>
  <c r="GV164"/>
  <c r="GW164"/>
  <c r="GX164"/>
  <c r="GY164"/>
  <c r="GZ164"/>
  <c r="HA164"/>
  <c r="GS165"/>
  <c r="GT165"/>
  <c r="GU165"/>
  <c r="GV165"/>
  <c r="GW165"/>
  <c r="GX165"/>
  <c r="GY165"/>
  <c r="GZ165"/>
  <c r="HA165"/>
  <c r="GS166"/>
  <c r="GT166"/>
  <c r="GU166"/>
  <c r="GV166"/>
  <c r="GW166"/>
  <c r="GX166"/>
  <c r="GY166"/>
  <c r="GZ166"/>
  <c r="HA166"/>
  <c r="GS167"/>
  <c r="GT167"/>
  <c r="GU167"/>
  <c r="GV167"/>
  <c r="GW167"/>
  <c r="GX167"/>
  <c r="GY167"/>
  <c r="GZ167"/>
  <c r="HA167"/>
  <c r="GS168"/>
  <c r="GT168"/>
  <c r="GU168"/>
  <c r="GV168"/>
  <c r="GW168"/>
  <c r="GX168"/>
  <c r="GY168"/>
  <c r="GZ168"/>
  <c r="HA168"/>
  <c r="GS169"/>
  <c r="GT169"/>
  <c r="GU169"/>
  <c r="GV169"/>
  <c r="GW169"/>
  <c r="GX169"/>
  <c r="GY169"/>
  <c r="GZ169"/>
  <c r="HA169"/>
  <c r="GS170"/>
  <c r="GT170"/>
  <c r="GU170"/>
  <c r="GV170"/>
  <c r="GW170"/>
  <c r="GX170"/>
  <c r="GY170"/>
  <c r="GZ170"/>
  <c r="HA170"/>
  <c r="GS171"/>
  <c r="GT171"/>
  <c r="GU171"/>
  <c r="GV171"/>
  <c r="GW171"/>
  <c r="GX171"/>
  <c r="GY171"/>
  <c r="GZ171"/>
  <c r="HA171"/>
  <c r="GS172"/>
  <c r="GT172"/>
  <c r="GU172"/>
  <c r="GV172"/>
  <c r="GW172"/>
  <c r="GX172"/>
  <c r="GY172"/>
  <c r="GZ172"/>
  <c r="HA172"/>
  <c r="GS173"/>
  <c r="GT173"/>
  <c r="GU173"/>
  <c r="GV173"/>
  <c r="GW173"/>
  <c r="GX173"/>
  <c r="GY173"/>
  <c r="GZ173"/>
  <c r="HA173"/>
  <c r="GS174"/>
  <c r="GT174"/>
  <c r="GU174"/>
  <c r="GV174"/>
  <c r="GW174"/>
  <c r="GX174"/>
  <c r="GY174"/>
  <c r="GZ174"/>
  <c r="HA174"/>
  <c r="GS175"/>
  <c r="GT175"/>
  <c r="GU175"/>
  <c r="GV175"/>
  <c r="GW175"/>
  <c r="GX175"/>
  <c r="GY175"/>
  <c r="GZ175"/>
  <c r="HA175"/>
  <c r="GS176"/>
  <c r="GT176"/>
  <c r="GU176"/>
  <c r="GV176"/>
  <c r="GW176"/>
  <c r="GX176"/>
  <c r="GY176"/>
  <c r="GZ176"/>
  <c r="HA176"/>
  <c r="GS177"/>
  <c r="GT177"/>
  <c r="GU177"/>
  <c r="GV177"/>
  <c r="GW177"/>
  <c r="GX177"/>
  <c r="GY177"/>
  <c r="GZ177"/>
  <c r="HA177"/>
  <c r="GS178"/>
  <c r="GT178"/>
  <c r="GU178"/>
  <c r="GV178"/>
  <c r="GW178"/>
  <c r="GX178"/>
  <c r="GY178"/>
  <c r="GZ178"/>
  <c r="HA178"/>
  <c r="GS179"/>
  <c r="GT179"/>
  <c r="GU179"/>
  <c r="GV179"/>
  <c r="GW179"/>
  <c r="GX179"/>
  <c r="GY179"/>
  <c r="GZ179"/>
  <c r="HA179"/>
  <c r="GS180"/>
  <c r="GT180"/>
  <c r="GU180"/>
  <c r="GV180"/>
  <c r="GW180"/>
  <c r="GX180"/>
  <c r="GY180"/>
  <c r="GZ180"/>
  <c r="HA180"/>
  <c r="GS181"/>
  <c r="GT181"/>
  <c r="GU181"/>
  <c r="GV181"/>
  <c r="GW181"/>
  <c r="GX181"/>
  <c r="GY181"/>
  <c r="GZ181"/>
  <c r="HA181"/>
  <c r="GS182"/>
  <c r="GT182"/>
  <c r="GU182"/>
  <c r="GV182"/>
  <c r="GW182"/>
  <c r="GX182"/>
  <c r="GY182"/>
  <c r="GZ182"/>
  <c r="HA182"/>
  <c r="GS183"/>
  <c r="GT183"/>
  <c r="GU183"/>
  <c r="GV183"/>
  <c r="GW183"/>
  <c r="GX183"/>
  <c r="GY183"/>
  <c r="GZ183"/>
  <c r="HA183"/>
  <c r="GS184"/>
  <c r="GT184"/>
  <c r="GU184"/>
  <c r="GV184"/>
  <c r="GW184"/>
  <c r="GX184"/>
  <c r="GY184"/>
  <c r="GZ184"/>
  <c r="HA184"/>
  <c r="GS185"/>
  <c r="GT185"/>
  <c r="GU185"/>
  <c r="GV185"/>
  <c r="GW185"/>
  <c r="GX185"/>
  <c r="GY185"/>
  <c r="GZ185"/>
  <c r="HA185"/>
  <c r="GS186"/>
  <c r="GT186"/>
  <c r="GU186"/>
  <c r="GV186"/>
  <c r="GW186"/>
  <c r="GX186"/>
  <c r="GY186"/>
  <c r="GZ186"/>
  <c r="HA186"/>
  <c r="GS187"/>
  <c r="GT187"/>
  <c r="GU187"/>
  <c r="GV187"/>
  <c r="GW187"/>
  <c r="GX187"/>
  <c r="GY187"/>
  <c r="GZ187"/>
  <c r="HA187"/>
  <c r="GS188"/>
  <c r="GT188"/>
  <c r="GU188"/>
  <c r="GV188"/>
  <c r="GW188"/>
  <c r="GX188"/>
  <c r="GY188"/>
  <c r="GZ188"/>
  <c r="HA188"/>
  <c r="GS189"/>
  <c r="GT189"/>
  <c r="GU189"/>
  <c r="GV189"/>
  <c r="GW189"/>
  <c r="GX189"/>
  <c r="GY189"/>
  <c r="GZ189"/>
  <c r="HA189"/>
  <c r="GS190"/>
  <c r="GT190"/>
  <c r="GU190"/>
  <c r="GV190"/>
  <c r="GW190"/>
  <c r="GX190"/>
  <c r="GY190"/>
  <c r="GZ190"/>
  <c r="HA190"/>
  <c r="GS191"/>
  <c r="GT191"/>
  <c r="GU191"/>
  <c r="GV191"/>
  <c r="GW191"/>
  <c r="GX191"/>
  <c r="GY191"/>
  <c r="GZ191"/>
  <c r="HA191"/>
  <c r="GS192"/>
  <c r="GT192"/>
  <c r="GU192"/>
  <c r="GV192"/>
  <c r="GW192"/>
  <c r="GX192"/>
  <c r="GY192"/>
  <c r="GZ192"/>
  <c r="HA192"/>
  <c r="GS193"/>
  <c r="GT193"/>
  <c r="GU193"/>
  <c r="GV193"/>
  <c r="GW193"/>
  <c r="GX193"/>
  <c r="GY193"/>
  <c r="GZ193"/>
  <c r="HA193"/>
  <c r="GS194"/>
  <c r="GT194"/>
  <c r="GU194"/>
  <c r="GV194"/>
  <c r="GW194"/>
  <c r="GX194"/>
  <c r="GY194"/>
  <c r="GZ194"/>
  <c r="HA194"/>
  <c r="GS195"/>
  <c r="GT195"/>
  <c r="GU195"/>
  <c r="GV195"/>
  <c r="GW195"/>
  <c r="GX195"/>
  <c r="GY195"/>
  <c r="GZ195"/>
  <c r="HA195"/>
  <c r="GS196"/>
  <c r="GT196"/>
  <c r="GU196"/>
  <c r="GV196"/>
  <c r="GW196"/>
  <c r="GX196"/>
  <c r="GY196"/>
  <c r="GZ196"/>
  <c r="HA196"/>
  <c r="GS197"/>
  <c r="GT197"/>
  <c r="GU197"/>
  <c r="GV197"/>
  <c r="GW197"/>
  <c r="GX197"/>
  <c r="GY197"/>
  <c r="GZ197"/>
  <c r="HA197"/>
  <c r="GS198"/>
  <c r="GT198"/>
  <c r="GU198"/>
  <c r="GV198"/>
  <c r="GW198"/>
  <c r="GX198"/>
  <c r="GY198"/>
  <c r="GZ198"/>
  <c r="HA198"/>
  <c r="GS199"/>
  <c r="GT199"/>
  <c r="GU199"/>
  <c r="GV199"/>
  <c r="GW199"/>
  <c r="GX199"/>
  <c r="GY199"/>
  <c r="GZ199"/>
  <c r="HA199"/>
  <c r="GS200"/>
  <c r="GT200"/>
  <c r="GU200"/>
  <c r="GV200"/>
  <c r="GW200"/>
  <c r="GX200"/>
  <c r="GY200"/>
  <c r="GZ200"/>
  <c r="HA200"/>
  <c r="GS201"/>
  <c r="GT201"/>
  <c r="GU201"/>
  <c r="GV201"/>
  <c r="GW201"/>
  <c r="GX201"/>
  <c r="GY201"/>
  <c r="GZ201"/>
  <c r="HA201"/>
  <c r="GS202"/>
  <c r="GT202"/>
  <c r="GU202"/>
  <c r="GV202"/>
  <c r="GW202"/>
  <c r="GX202"/>
  <c r="GY202"/>
  <c r="GZ202"/>
  <c r="HA202"/>
  <c r="GS203"/>
  <c r="GT203"/>
  <c r="GU203"/>
  <c r="GV203"/>
  <c r="GW203"/>
  <c r="GX203"/>
  <c r="GY203"/>
  <c r="GZ203"/>
  <c r="HA203"/>
  <c r="GS204"/>
  <c r="GT204"/>
  <c r="GU204"/>
  <c r="GV204"/>
  <c r="GW204"/>
  <c r="GX204"/>
  <c r="GY204"/>
  <c r="GZ204"/>
  <c r="HA204"/>
  <c r="GS205"/>
  <c r="GT205"/>
  <c r="GU205"/>
  <c r="GV205"/>
  <c r="GW205"/>
  <c r="GX205"/>
  <c r="GY205"/>
  <c r="GZ205"/>
  <c r="HA205"/>
  <c r="GS206"/>
  <c r="GT206"/>
  <c r="GU206"/>
  <c r="GV206"/>
  <c r="GW206"/>
  <c r="GX206"/>
  <c r="GY206"/>
  <c r="GZ206"/>
  <c r="HA206"/>
  <c r="GS207"/>
  <c r="GT207"/>
  <c r="GU207"/>
  <c r="GV207"/>
  <c r="GW207"/>
  <c r="GX207"/>
  <c r="GY207"/>
  <c r="GZ207"/>
  <c r="HA207"/>
  <c r="GS208"/>
  <c r="GT208"/>
  <c r="GU208"/>
  <c r="GV208"/>
  <c r="GW208"/>
  <c r="GX208"/>
  <c r="GY208"/>
  <c r="GZ208"/>
  <c r="HA208"/>
  <c r="GS209"/>
  <c r="GT209"/>
  <c r="GU209"/>
  <c r="GV209"/>
  <c r="GW209"/>
  <c r="GX209"/>
  <c r="GY209"/>
  <c r="GZ209"/>
  <c r="HA209"/>
  <c r="GS210"/>
  <c r="GT210"/>
  <c r="GU210"/>
  <c r="GV210"/>
  <c r="GW210"/>
  <c r="GX210"/>
  <c r="GY210"/>
  <c r="GZ210"/>
  <c r="HA210"/>
  <c r="GS211"/>
  <c r="GT211"/>
  <c r="GU211"/>
  <c r="GV211"/>
  <c r="GW211"/>
  <c r="GX211"/>
  <c r="GY211"/>
  <c r="GZ211"/>
  <c r="HA211"/>
  <c r="GS212"/>
  <c r="GT212"/>
  <c r="GU212"/>
  <c r="GV212"/>
  <c r="GW212"/>
  <c r="GX212"/>
  <c r="GY212"/>
  <c r="GZ212"/>
  <c r="HA212"/>
  <c r="GS213"/>
  <c r="GT213"/>
  <c r="GU213"/>
  <c r="GV213"/>
  <c r="GW213"/>
  <c r="GX213"/>
  <c r="GY213"/>
  <c r="GZ213"/>
  <c r="HA213"/>
  <c r="GS214"/>
  <c r="GT214"/>
  <c r="GU214"/>
  <c r="GV214"/>
  <c r="GW214"/>
  <c r="GX214"/>
  <c r="GY214"/>
  <c r="GZ214"/>
  <c r="HA214"/>
  <c r="GS215"/>
  <c r="GT215"/>
  <c r="GU215"/>
  <c r="GV215"/>
  <c r="GW215"/>
  <c r="GX215"/>
  <c r="GY215"/>
  <c r="GZ215"/>
  <c r="HA215"/>
  <c r="GS216"/>
  <c r="GT216"/>
  <c r="GU216"/>
  <c r="GV216"/>
  <c r="GW216"/>
  <c r="GX216"/>
  <c r="GY216"/>
  <c r="GZ216"/>
  <c r="HA216"/>
  <c r="GS217"/>
  <c r="GT217"/>
  <c r="GU217"/>
  <c r="GV217"/>
  <c r="GW217"/>
  <c r="GX217"/>
  <c r="GY217"/>
  <c r="GZ217"/>
  <c r="HA217"/>
  <c r="GS218"/>
  <c r="GT218"/>
  <c r="GU218"/>
  <c r="GV218"/>
  <c r="GW218"/>
  <c r="GX218"/>
  <c r="GY218"/>
  <c r="GZ218"/>
  <c r="HA218"/>
  <c r="GS219"/>
  <c r="GT219"/>
  <c r="GU219"/>
  <c r="GV219"/>
  <c r="GW219"/>
  <c r="GX219"/>
  <c r="GY219"/>
  <c r="GZ219"/>
  <c r="HA219"/>
  <c r="GS220"/>
  <c r="GT220"/>
  <c r="GU220"/>
  <c r="GV220"/>
  <c r="GW220"/>
  <c r="GX220"/>
  <c r="GY220"/>
  <c r="GZ220"/>
  <c r="HA220"/>
  <c r="GS221"/>
  <c r="GT221"/>
  <c r="GU221"/>
  <c r="GV221"/>
  <c r="GW221"/>
  <c r="GX221"/>
  <c r="GY221"/>
  <c r="GZ221"/>
  <c r="HA221"/>
  <c r="GS222"/>
  <c r="GT222"/>
  <c r="GU222"/>
  <c r="GV222"/>
  <c r="GW222"/>
  <c r="GX222"/>
  <c r="GY222"/>
  <c r="GZ222"/>
  <c r="HA222"/>
  <c r="GS223"/>
  <c r="GT223"/>
  <c r="GU223"/>
  <c r="GV223"/>
  <c r="GW223"/>
  <c r="GX223"/>
  <c r="GY223"/>
  <c r="GZ223"/>
  <c r="HA223"/>
  <c r="GS224"/>
  <c r="GT224"/>
  <c r="GU224"/>
  <c r="GV224"/>
  <c r="GW224"/>
  <c r="GX224"/>
  <c r="GY224"/>
  <c r="GZ224"/>
  <c r="HA224"/>
  <c r="GS225"/>
  <c r="GT225"/>
  <c r="GU225"/>
  <c r="GV225"/>
  <c r="GW225"/>
  <c r="GX225"/>
  <c r="GY225"/>
  <c r="GZ225"/>
  <c r="HA225"/>
  <c r="GS226"/>
  <c r="GT226"/>
  <c r="GU226"/>
  <c r="GV226"/>
  <c r="GW226"/>
  <c r="GX226"/>
  <c r="GY226"/>
  <c r="GZ226"/>
  <c r="HA226"/>
  <c r="GS227"/>
  <c r="GT227"/>
  <c r="GU227"/>
  <c r="GV227"/>
  <c r="GW227"/>
  <c r="GX227"/>
  <c r="GY227"/>
  <c r="GZ227"/>
  <c r="HA227"/>
  <c r="GS228"/>
  <c r="GT228"/>
  <c r="GU228"/>
  <c r="GV228"/>
  <c r="GW228"/>
  <c r="GX228"/>
  <c r="GY228"/>
  <c r="GZ228"/>
  <c r="HA228"/>
  <c r="GS229"/>
  <c r="GT229"/>
  <c r="GU229"/>
  <c r="GV229"/>
  <c r="GW229"/>
  <c r="GX229"/>
  <c r="GY229"/>
  <c r="GZ229"/>
  <c r="HA229"/>
  <c r="GS230"/>
  <c r="GT230"/>
  <c r="GU230"/>
  <c r="GV230"/>
  <c r="GW230"/>
  <c r="GX230"/>
  <c r="GY230"/>
  <c r="GZ230"/>
  <c r="HA230"/>
  <c r="GS231"/>
  <c r="GT231"/>
  <c r="GU231"/>
  <c r="GV231"/>
  <c r="GW231"/>
  <c r="GX231"/>
  <c r="GY231"/>
  <c r="GZ231"/>
  <c r="HA231"/>
  <c r="GS232"/>
  <c r="GT232"/>
  <c r="GU232"/>
  <c r="GV232"/>
  <c r="GW232"/>
  <c r="GX232"/>
  <c r="GY232"/>
  <c r="GZ232"/>
  <c r="HA232"/>
  <c r="GS233"/>
  <c r="GT233"/>
  <c r="GU233"/>
  <c r="GV233"/>
  <c r="GW233"/>
  <c r="GX233"/>
  <c r="GY233"/>
  <c r="GZ233"/>
  <c r="HA233"/>
  <c r="GS234"/>
  <c r="GT234"/>
  <c r="GU234"/>
  <c r="GV234"/>
  <c r="GW234"/>
  <c r="GX234"/>
  <c r="GY234"/>
  <c r="GZ234"/>
  <c r="HA234"/>
  <c r="GS235"/>
  <c r="GT235"/>
  <c r="GU235"/>
  <c r="GV235"/>
  <c r="GW235"/>
  <c r="GX235"/>
  <c r="GY235"/>
  <c r="GZ235"/>
  <c r="HA235"/>
  <c r="GS236"/>
  <c r="GT236"/>
  <c r="GU236"/>
  <c r="GV236"/>
  <c r="GW236"/>
  <c r="GX236"/>
  <c r="GY236"/>
  <c r="GZ236"/>
  <c r="HA236"/>
  <c r="GS237"/>
  <c r="GT237"/>
  <c r="GU237"/>
  <c r="GV237"/>
  <c r="GW237"/>
  <c r="GX237"/>
  <c r="GY237"/>
  <c r="GZ237"/>
  <c r="HA237"/>
  <c r="GS238"/>
  <c r="GT238"/>
  <c r="GU238"/>
  <c r="GV238"/>
  <c r="GW238"/>
  <c r="GX238"/>
  <c r="GY238"/>
  <c r="GZ238"/>
  <c r="HA238"/>
  <c r="GS239"/>
  <c r="GT239"/>
  <c r="GU239"/>
  <c r="GV239"/>
  <c r="GW239"/>
  <c r="GX239"/>
  <c r="GY239"/>
  <c r="GZ239"/>
  <c r="HA239"/>
  <c r="GS240"/>
  <c r="GT240"/>
  <c r="GU240"/>
  <c r="GV240"/>
  <c r="GW240"/>
  <c r="GX240"/>
  <c r="GY240"/>
  <c r="GZ240"/>
  <c r="HA240"/>
  <c r="GS241"/>
  <c r="GT241"/>
  <c r="GU241"/>
  <c r="GV241"/>
  <c r="GW241"/>
  <c r="GX241"/>
  <c r="GY241"/>
  <c r="GZ241"/>
  <c r="HA241"/>
  <c r="GS242"/>
  <c r="GT242"/>
  <c r="GU242"/>
  <c r="GV242"/>
  <c r="GW242"/>
  <c r="GX242"/>
  <c r="GY242"/>
  <c r="GZ242"/>
  <c r="HA242"/>
  <c r="GS243"/>
  <c r="GT243"/>
  <c r="GU243"/>
  <c r="GV243"/>
  <c r="GW243"/>
  <c r="GX243"/>
  <c r="GY243"/>
  <c r="GZ243"/>
  <c r="HA243"/>
  <c r="GS244"/>
  <c r="GT244"/>
  <c r="GU244"/>
  <c r="GV244"/>
  <c r="GW244"/>
  <c r="GX244"/>
  <c r="GY244"/>
  <c r="GZ244"/>
  <c r="HA244"/>
  <c r="GS245"/>
  <c r="GT245"/>
  <c r="GU245"/>
  <c r="GV245"/>
  <c r="GW245"/>
  <c r="GX245"/>
  <c r="GY245"/>
  <c r="GZ245"/>
  <c r="HA245"/>
  <c r="GS246"/>
  <c r="GT246"/>
  <c r="GU246"/>
  <c r="GV246"/>
  <c r="GW246"/>
  <c r="GX246"/>
  <c r="GY246"/>
  <c r="GZ246"/>
  <c r="HA246"/>
  <c r="GS247"/>
  <c r="GT247"/>
  <c r="GU247"/>
  <c r="GV247"/>
  <c r="GW247"/>
  <c r="GX247"/>
  <c r="GY247"/>
  <c r="GZ247"/>
  <c r="HA247"/>
  <c r="GS248"/>
  <c r="GT248"/>
  <c r="GU248"/>
  <c r="GV248"/>
  <c r="GW248"/>
  <c r="GX248"/>
  <c r="GY248"/>
  <c r="GZ248"/>
  <c r="HA248"/>
  <c r="GS249"/>
  <c r="GT249"/>
  <c r="GU249"/>
  <c r="GV249"/>
  <c r="GW249"/>
  <c r="GX249"/>
  <c r="GY249"/>
  <c r="GZ249"/>
  <c r="HA249"/>
  <c r="GS250"/>
  <c r="GT250"/>
  <c r="GU250"/>
  <c r="GV250"/>
  <c r="GW250"/>
  <c r="GX250"/>
  <c r="GY250"/>
  <c r="GZ250"/>
  <c r="HA250"/>
  <c r="GS251"/>
  <c r="GT251"/>
  <c r="GU251"/>
  <c r="GV251"/>
  <c r="GW251"/>
  <c r="GX251"/>
  <c r="GY251"/>
  <c r="GZ251"/>
  <c r="HA251"/>
  <c r="GS252"/>
  <c r="GT252"/>
  <c r="GU252"/>
  <c r="GV252"/>
  <c r="GW252"/>
  <c r="GX252"/>
  <c r="GY252"/>
  <c r="GZ252"/>
  <c r="HA252"/>
  <c r="GS253"/>
  <c r="GT253"/>
  <c r="GU253"/>
  <c r="GV253"/>
  <c r="GW253"/>
  <c r="GX253"/>
  <c r="GY253"/>
  <c r="GZ253"/>
  <c r="HA253"/>
  <c r="GS254"/>
  <c r="GT254"/>
  <c r="GU254"/>
  <c r="GV254"/>
  <c r="GW254"/>
  <c r="GX254"/>
  <c r="GY254"/>
  <c r="GZ254"/>
  <c r="HA254"/>
  <c r="GS255"/>
  <c r="GT255"/>
  <c r="GU255"/>
  <c r="GV255"/>
  <c r="GW255"/>
  <c r="GX255"/>
  <c r="GY255"/>
  <c r="GZ255"/>
  <c r="HA255"/>
  <c r="GS256"/>
  <c r="GT256"/>
  <c r="GU256"/>
  <c r="GV256"/>
  <c r="GW256"/>
  <c r="GX256"/>
  <c r="GY256"/>
  <c r="GZ256"/>
  <c r="HA256"/>
  <c r="GS257"/>
  <c r="GT257"/>
  <c r="GU257"/>
  <c r="GV257"/>
  <c r="GW257"/>
  <c r="GX257"/>
  <c r="GY257"/>
  <c r="GZ257"/>
  <c r="HA257"/>
  <c r="GS258"/>
  <c r="GT258"/>
  <c r="GU258"/>
  <c r="GV258"/>
  <c r="GW258"/>
  <c r="GX258"/>
  <c r="GY258"/>
  <c r="GZ258"/>
  <c r="HA258"/>
  <c r="GS259"/>
  <c r="GT259"/>
  <c r="GU259"/>
  <c r="GV259"/>
  <c r="GW259"/>
  <c r="GX259"/>
  <c r="GY259"/>
  <c r="GZ259"/>
  <c r="HA259"/>
  <c r="GS260"/>
  <c r="GT260"/>
  <c r="GU260"/>
  <c r="GV260"/>
  <c r="GW260"/>
  <c r="GX260"/>
  <c r="GY260"/>
  <c r="GZ260"/>
  <c r="HA260"/>
  <c r="GS261"/>
  <c r="GT261"/>
  <c r="GU261"/>
  <c r="GV261"/>
  <c r="GW261"/>
  <c r="GX261"/>
  <c r="GY261"/>
  <c r="GZ261"/>
  <c r="HA261"/>
  <c r="GS262"/>
  <c r="GT262"/>
  <c r="GU262"/>
  <c r="GV262"/>
  <c r="GW262"/>
  <c r="GX262"/>
  <c r="GY262"/>
  <c r="GZ262"/>
  <c r="HA262"/>
  <c r="GS263"/>
  <c r="GT263"/>
  <c r="GU263"/>
  <c r="GV263"/>
  <c r="GW263"/>
  <c r="GX263"/>
  <c r="GY263"/>
  <c r="GZ263"/>
  <c r="HA263"/>
  <c r="GS264"/>
  <c r="GT264"/>
  <c r="GU264"/>
  <c r="GV264"/>
  <c r="GW264"/>
  <c r="GX264"/>
  <c r="GY264"/>
  <c r="GZ264"/>
  <c r="HA264"/>
  <c r="GS265"/>
  <c r="GT265"/>
  <c r="GU265"/>
  <c r="GV265"/>
  <c r="GW265"/>
  <c r="GX265"/>
  <c r="GY265"/>
  <c r="GZ265"/>
  <c r="HA265"/>
  <c r="GS266"/>
  <c r="GT266"/>
  <c r="GU266"/>
  <c r="GV266"/>
  <c r="GW266"/>
  <c r="GX266"/>
  <c r="GY266"/>
  <c r="GZ266"/>
  <c r="HA266"/>
  <c r="GS267"/>
  <c r="GT267"/>
  <c r="GU267"/>
  <c r="GV267"/>
  <c r="GW267"/>
  <c r="GX267"/>
  <c r="GY267"/>
  <c r="GZ267"/>
  <c r="HA267"/>
  <c r="GS268"/>
  <c r="GT268"/>
  <c r="GU268"/>
  <c r="GV268"/>
  <c r="GW268"/>
  <c r="GX268"/>
  <c r="GY268"/>
  <c r="GZ268"/>
  <c r="HA268"/>
  <c r="GS269"/>
  <c r="GT269"/>
  <c r="GU269"/>
  <c r="GV269"/>
  <c r="GW269"/>
  <c r="GX269"/>
  <c r="GY269"/>
  <c r="GZ269"/>
  <c r="HA269"/>
  <c r="GS270"/>
  <c r="GT270"/>
  <c r="GU270"/>
  <c r="GV270"/>
  <c r="GW270"/>
  <c r="GX270"/>
  <c r="GY270"/>
  <c r="GZ270"/>
  <c r="HA270"/>
  <c r="GS271"/>
  <c r="GT271"/>
  <c r="GU271"/>
  <c r="GV271"/>
  <c r="GW271"/>
  <c r="GX271"/>
  <c r="GY271"/>
  <c r="GZ271"/>
  <c r="HA271"/>
  <c r="GS272"/>
  <c r="GT272"/>
  <c r="GU272"/>
  <c r="GV272"/>
  <c r="GW272"/>
  <c r="GX272"/>
  <c r="GY272"/>
  <c r="GZ272"/>
  <c r="HA272"/>
  <c r="GS273"/>
  <c r="GT273"/>
  <c r="GU273"/>
  <c r="GV273"/>
  <c r="GW273"/>
  <c r="GX273"/>
  <c r="GY273"/>
  <c r="GZ273"/>
  <c r="HA273"/>
  <c r="GS274"/>
  <c r="GT274"/>
  <c r="GU274"/>
  <c r="GV274"/>
  <c r="GW274"/>
  <c r="GX274"/>
  <c r="GY274"/>
  <c r="GZ274"/>
  <c r="HA274"/>
  <c r="GS275"/>
  <c r="GT275"/>
  <c r="GU275"/>
  <c r="GV275"/>
  <c r="GW275"/>
  <c r="GX275"/>
  <c r="GY275"/>
  <c r="GZ275"/>
  <c r="HA275"/>
  <c r="GS276"/>
  <c r="GT276"/>
  <c r="GU276"/>
  <c r="GV276"/>
  <c r="GW276"/>
  <c r="GX276"/>
  <c r="GY276"/>
  <c r="GZ276"/>
  <c r="HA276"/>
  <c r="GS277"/>
  <c r="GT277"/>
  <c r="GU277"/>
  <c r="GV277"/>
  <c r="GW277"/>
  <c r="GX277"/>
  <c r="GY277"/>
  <c r="GZ277"/>
  <c r="HA277"/>
  <c r="GS278"/>
  <c r="GT278"/>
  <c r="GU278"/>
  <c r="GV278"/>
  <c r="GW278"/>
  <c r="GX278"/>
  <c r="GY278"/>
  <c r="GZ278"/>
  <c r="HA278"/>
  <c r="GS279"/>
  <c r="GT279"/>
  <c r="GU279"/>
  <c r="GV279"/>
  <c r="GW279"/>
  <c r="GX279"/>
  <c r="GY279"/>
  <c r="GZ279"/>
  <c r="HA279"/>
  <c r="GS280"/>
  <c r="GT280"/>
  <c r="GU280"/>
  <c r="GV280"/>
  <c r="GW280"/>
  <c r="GX280"/>
  <c r="GY280"/>
  <c r="GZ280"/>
  <c r="HA280"/>
  <c r="GS281"/>
  <c r="GT281"/>
  <c r="GU281"/>
  <c r="GV281"/>
  <c r="GW281"/>
  <c r="GX281"/>
  <c r="GY281"/>
  <c r="GZ281"/>
  <c r="HA281"/>
  <c r="GS282"/>
  <c r="GT282"/>
  <c r="GU282"/>
  <c r="GV282"/>
  <c r="GW282"/>
  <c r="GX282"/>
  <c r="GY282"/>
  <c r="GZ282"/>
  <c r="HA282"/>
  <c r="GS283"/>
  <c r="GT283"/>
  <c r="GU283"/>
  <c r="GV283"/>
  <c r="GW283"/>
  <c r="GX283"/>
  <c r="GY283"/>
  <c r="GZ283"/>
  <c r="HA283"/>
  <c r="GS284"/>
  <c r="GT284"/>
  <c r="GU284"/>
  <c r="GV284"/>
  <c r="GW284"/>
  <c r="GX284"/>
  <c r="GY284"/>
  <c r="GZ284"/>
  <c r="HA284"/>
  <c r="GS285"/>
  <c r="GT285"/>
  <c r="GU285"/>
  <c r="GV285"/>
  <c r="GW285"/>
  <c r="GX285"/>
  <c r="GY285"/>
  <c r="GZ285"/>
  <c r="HA285"/>
  <c r="GS286"/>
  <c r="GT286"/>
  <c r="GU286"/>
  <c r="GV286"/>
  <c r="GW286"/>
  <c r="GX286"/>
  <c r="GY286"/>
  <c r="GZ286"/>
  <c r="HA286"/>
  <c r="GS287"/>
  <c r="GT287"/>
  <c r="GU287"/>
  <c r="GV287"/>
  <c r="GW287"/>
  <c r="GX287"/>
  <c r="GY287"/>
  <c r="GZ287"/>
  <c r="HA287"/>
  <c r="GS288"/>
  <c r="GT288"/>
  <c r="GU288"/>
  <c r="GV288"/>
  <c r="GW288"/>
  <c r="GX288"/>
  <c r="GY288"/>
  <c r="GZ288"/>
  <c r="HA288"/>
  <c r="GS289"/>
  <c r="GT289"/>
  <c r="GU289"/>
  <c r="GV289"/>
  <c r="GW289"/>
  <c r="GX289"/>
  <c r="GY289"/>
  <c r="GZ289"/>
  <c r="HA289"/>
  <c r="GS290"/>
  <c r="GT290"/>
  <c r="GU290"/>
  <c r="GV290"/>
  <c r="GW290"/>
  <c r="GX290"/>
  <c r="GY290"/>
  <c r="GZ290"/>
  <c r="HA290"/>
  <c r="GS291"/>
  <c r="GT291"/>
  <c r="GU291"/>
  <c r="GV291"/>
  <c r="GW291"/>
  <c r="GX291"/>
  <c r="GY291"/>
  <c r="GZ291"/>
  <c r="HA291"/>
  <c r="GS292"/>
  <c r="GT292"/>
  <c r="GU292"/>
  <c r="GV292"/>
  <c r="GW292"/>
  <c r="GX292"/>
  <c r="GY292"/>
  <c r="GZ292"/>
  <c r="HA292"/>
  <c r="GS293"/>
  <c r="GT293"/>
  <c r="GU293"/>
  <c r="GV293"/>
  <c r="GW293"/>
  <c r="GX293"/>
  <c r="GY293"/>
  <c r="GZ293"/>
  <c r="HA293"/>
  <c r="GS294"/>
  <c r="GT294"/>
  <c r="GU294"/>
  <c r="GV294"/>
  <c r="GW294"/>
  <c r="GX294"/>
  <c r="GY294"/>
  <c r="GZ294"/>
  <c r="HA294"/>
  <c r="GS295"/>
  <c r="GT295"/>
  <c r="GU295"/>
  <c r="GV295"/>
  <c r="GW295"/>
  <c r="GX295"/>
  <c r="GY295"/>
  <c r="GZ295"/>
  <c r="HA295"/>
  <c r="GS296"/>
  <c r="GT296"/>
  <c r="GU296"/>
  <c r="GV296"/>
  <c r="GW296"/>
  <c r="GX296"/>
  <c r="GY296"/>
  <c r="GZ296"/>
  <c r="HA296"/>
  <c r="GS297"/>
  <c r="GT297"/>
  <c r="GU297"/>
  <c r="GV297"/>
  <c r="GW297"/>
  <c r="GX297"/>
  <c r="GY297"/>
  <c r="GZ297"/>
  <c r="HA297"/>
  <c r="GS298"/>
  <c r="GT298"/>
  <c r="GU298"/>
  <c r="GV298"/>
  <c r="GW298"/>
  <c r="GX298"/>
  <c r="GY298"/>
  <c r="GZ298"/>
  <c r="HA298"/>
  <c r="GS299"/>
  <c r="GT299"/>
  <c r="GU299"/>
  <c r="GV299"/>
  <c r="GW299"/>
  <c r="GX299"/>
  <c r="GY299"/>
  <c r="GZ299"/>
  <c r="HA299"/>
  <c r="GS300"/>
  <c r="GT300"/>
  <c r="GU300"/>
  <c r="GV300"/>
  <c r="GW300"/>
  <c r="GX300"/>
  <c r="GY300"/>
  <c r="GZ300"/>
  <c r="HA300"/>
  <c r="GS301"/>
  <c r="GT301"/>
  <c r="GU301"/>
  <c r="GV301"/>
  <c r="GW301"/>
  <c r="GX301"/>
  <c r="GY301"/>
  <c r="GZ301"/>
  <c r="HA301"/>
  <c r="GS302"/>
  <c r="GT302"/>
  <c r="GU302"/>
  <c r="GV302"/>
  <c r="GW302"/>
  <c r="GX302"/>
  <c r="GY302"/>
  <c r="GZ302"/>
  <c r="HA302"/>
  <c r="GS303"/>
  <c r="GT303"/>
  <c r="GU303"/>
  <c r="GV303"/>
  <c r="GW303"/>
  <c r="GX303"/>
  <c r="GY303"/>
  <c r="GZ303"/>
  <c r="HA303"/>
  <c r="GS304"/>
  <c r="GT304"/>
  <c r="GU304"/>
  <c r="GV304"/>
  <c r="GW304"/>
  <c r="GX304"/>
  <c r="GY304"/>
  <c r="GZ304"/>
  <c r="HA304"/>
  <c r="GS305"/>
  <c r="GT305"/>
  <c r="GU305"/>
  <c r="GV305"/>
  <c r="GW305"/>
  <c r="GX305"/>
  <c r="GY305"/>
  <c r="GZ305"/>
  <c r="HA305"/>
  <c r="GS306"/>
  <c r="GT306"/>
  <c r="GU306"/>
  <c r="GV306"/>
  <c r="GW306"/>
  <c r="GX306"/>
  <c r="GY306"/>
  <c r="GZ306"/>
  <c r="HA306"/>
  <c r="GS307"/>
  <c r="GT307"/>
  <c r="GU307"/>
  <c r="GV307"/>
  <c r="GW307"/>
  <c r="GX307"/>
  <c r="GY307"/>
  <c r="GZ307"/>
  <c r="HA307"/>
  <c r="GS308"/>
  <c r="GT308"/>
  <c r="GU308"/>
  <c r="GV308"/>
  <c r="GW308"/>
  <c r="GX308"/>
  <c r="GY308"/>
  <c r="GZ308"/>
  <c r="HA308"/>
  <c r="GS309"/>
  <c r="GT309"/>
  <c r="GU309"/>
  <c r="GV309"/>
  <c r="GW309"/>
  <c r="GX309"/>
  <c r="GY309"/>
  <c r="GZ309"/>
  <c r="HA309"/>
  <c r="GS310"/>
  <c r="GT310"/>
  <c r="GU310"/>
  <c r="GV310"/>
  <c r="GW310"/>
  <c r="GX310"/>
  <c r="GY310"/>
  <c r="GZ310"/>
  <c r="HA310"/>
  <c r="GS311"/>
  <c r="GT311"/>
  <c r="GU311"/>
  <c r="GV311"/>
  <c r="GW311"/>
  <c r="GX311"/>
  <c r="GY311"/>
  <c r="GZ311"/>
  <c r="HA311"/>
  <c r="GS312"/>
  <c r="GT312"/>
  <c r="GU312"/>
  <c r="GV312"/>
  <c r="GW312"/>
  <c r="GX312"/>
  <c r="GY312"/>
  <c r="GZ312"/>
  <c r="HA312"/>
  <c r="GS313"/>
  <c r="GT313"/>
  <c r="GU313"/>
  <c r="GV313"/>
  <c r="GW313"/>
  <c r="GX313"/>
  <c r="GY313"/>
  <c r="GZ313"/>
  <c r="HA313"/>
  <c r="GS314"/>
  <c r="GT314"/>
  <c r="GU314"/>
  <c r="GV314"/>
  <c r="GW314"/>
  <c r="GX314"/>
  <c r="GY314"/>
  <c r="GZ314"/>
  <c r="HA314"/>
  <c r="GS315"/>
  <c r="GT315"/>
  <c r="GU315"/>
  <c r="GV315"/>
  <c r="GW315"/>
  <c r="GX315"/>
  <c r="GY315"/>
  <c r="GZ315"/>
  <c r="HA315"/>
  <c r="GS316"/>
  <c r="GT316"/>
  <c r="GU316"/>
  <c r="GV316"/>
  <c r="GW316"/>
  <c r="GX316"/>
  <c r="GY316"/>
  <c r="GZ316"/>
  <c r="HA316"/>
  <c r="GS317"/>
  <c r="GT317"/>
  <c r="GU317"/>
  <c r="GV317"/>
  <c r="GW317"/>
  <c r="GX317"/>
  <c r="GY317"/>
  <c r="GZ317"/>
  <c r="HA317"/>
  <c r="GS318"/>
  <c r="GT318"/>
  <c r="GU318"/>
  <c r="GV318"/>
  <c r="GW318"/>
  <c r="GX318"/>
  <c r="GY318"/>
  <c r="GZ318"/>
  <c r="HA318"/>
  <c r="GS319"/>
  <c r="GT319"/>
  <c r="GU319"/>
  <c r="GV319"/>
  <c r="GW319"/>
  <c r="GX319"/>
  <c r="GY319"/>
  <c r="GZ319"/>
  <c r="HA319"/>
  <c r="GS320"/>
  <c r="GT320"/>
  <c r="GU320"/>
  <c r="GV320"/>
  <c r="GW320"/>
  <c r="GX320"/>
  <c r="GY320"/>
  <c r="GZ320"/>
  <c r="HA320"/>
  <c r="GS321"/>
  <c r="GT321"/>
  <c r="GU321"/>
  <c r="GV321"/>
  <c r="GW321"/>
  <c r="GX321"/>
  <c r="GY321"/>
  <c r="GZ321"/>
  <c r="HA321"/>
  <c r="GS322"/>
  <c r="GT322"/>
  <c r="GU322"/>
  <c r="GV322"/>
  <c r="GW322"/>
  <c r="GX322"/>
  <c r="GY322"/>
  <c r="GZ322"/>
  <c r="HA322"/>
  <c r="GS323"/>
  <c r="GT323"/>
  <c r="GU323"/>
  <c r="GV323"/>
  <c r="GW323"/>
  <c r="GX323"/>
  <c r="GY323"/>
  <c r="GZ323"/>
  <c r="HA323"/>
  <c r="GS324"/>
  <c r="GT324"/>
  <c r="GU324"/>
  <c r="GV324"/>
  <c r="GW324"/>
  <c r="GX324"/>
  <c r="GY324"/>
  <c r="GZ324"/>
  <c r="HA324"/>
  <c r="GS325"/>
  <c r="GT325"/>
  <c r="GU325"/>
  <c r="GV325"/>
  <c r="GW325"/>
  <c r="GX325"/>
  <c r="GY325"/>
  <c r="GZ325"/>
  <c r="HA325"/>
  <c r="GS326"/>
  <c r="GT326"/>
  <c r="GU326"/>
  <c r="GV326"/>
  <c r="GW326"/>
  <c r="GX326"/>
  <c r="GY326"/>
  <c r="GZ326"/>
  <c r="HA326"/>
  <c r="GS327"/>
  <c r="GT327"/>
  <c r="GU327"/>
  <c r="GV327"/>
  <c r="GW327"/>
  <c r="GX327"/>
  <c r="GY327"/>
  <c r="GZ327"/>
  <c r="HA327"/>
  <c r="GS328"/>
  <c r="GT328"/>
  <c r="GU328"/>
  <c r="GV328"/>
  <c r="GW328"/>
  <c r="GX328"/>
  <c r="GY328"/>
  <c r="GZ328"/>
  <c r="HA328"/>
  <c r="GS329"/>
  <c r="GT329"/>
  <c r="GU329"/>
  <c r="GV329"/>
  <c r="GW329"/>
  <c r="GX329"/>
  <c r="GY329"/>
  <c r="GZ329"/>
  <c r="HA329"/>
  <c r="GS330"/>
  <c r="GT330"/>
  <c r="GU330"/>
  <c r="GV330"/>
  <c r="GW330"/>
  <c r="GX330"/>
  <c r="GY330"/>
  <c r="GZ330"/>
  <c r="HA330"/>
  <c r="GS331"/>
  <c r="GT331"/>
  <c r="GU331"/>
  <c r="GV331"/>
  <c r="GW331"/>
  <c r="GX331"/>
  <c r="GY331"/>
  <c r="GZ331"/>
  <c r="HA331"/>
  <c r="GS332"/>
  <c r="GT332"/>
  <c r="GU332"/>
  <c r="GV332"/>
  <c r="GW332"/>
  <c r="GX332"/>
  <c r="GY332"/>
  <c r="GZ332"/>
  <c r="HA332"/>
  <c r="GS333"/>
  <c r="GT333"/>
  <c r="GU333"/>
  <c r="GV333"/>
  <c r="GW333"/>
  <c r="GX333"/>
  <c r="GY333"/>
  <c r="GZ333"/>
  <c r="HA333"/>
  <c r="GS334"/>
  <c r="GT334"/>
  <c r="GU334"/>
  <c r="GV334"/>
  <c r="GW334"/>
  <c r="GX334"/>
  <c r="GY334"/>
  <c r="GZ334"/>
  <c r="HA334"/>
  <c r="GS335"/>
  <c r="GT335"/>
  <c r="GU335"/>
  <c r="GV335"/>
  <c r="GW335"/>
  <c r="GX335"/>
  <c r="GY335"/>
  <c r="GZ335"/>
  <c r="HA335"/>
  <c r="GS336"/>
  <c r="GT336"/>
  <c r="GU336"/>
  <c r="GV336"/>
  <c r="GW336"/>
  <c r="GX336"/>
  <c r="GY336"/>
  <c r="GZ336"/>
  <c r="HA336"/>
  <c r="GS337"/>
  <c r="GT337"/>
  <c r="GU337"/>
  <c r="GV337"/>
  <c r="GW337"/>
  <c r="GX337"/>
  <c r="GY337"/>
  <c r="GZ337"/>
  <c r="HA337"/>
  <c r="GS338"/>
  <c r="GT338"/>
  <c r="GU338"/>
  <c r="GV338"/>
  <c r="GW338"/>
  <c r="GX338"/>
  <c r="GY338"/>
  <c r="GZ338"/>
  <c r="HA338"/>
  <c r="GS339"/>
  <c r="GT339"/>
  <c r="GU339"/>
  <c r="GV339"/>
  <c r="GW339"/>
  <c r="GX339"/>
  <c r="GY339"/>
  <c r="GZ339"/>
  <c r="HA339"/>
  <c r="GS340"/>
  <c r="GT340"/>
  <c r="GU340"/>
  <c r="GV340"/>
  <c r="GW340"/>
  <c r="GX340"/>
  <c r="GY340"/>
  <c r="GZ340"/>
  <c r="HA340"/>
  <c r="GS341"/>
  <c r="GT341"/>
  <c r="GU341"/>
  <c r="GV341"/>
  <c r="GW341"/>
  <c r="GX341"/>
  <c r="GY341"/>
  <c r="GZ341"/>
  <c r="HA341"/>
  <c r="GS342"/>
  <c r="GT342"/>
  <c r="GU342"/>
  <c r="GV342"/>
  <c r="GW342"/>
  <c r="GX342"/>
  <c r="GY342"/>
  <c r="GZ342"/>
  <c r="HA342"/>
  <c r="GS343"/>
  <c r="GT343"/>
  <c r="GU343"/>
  <c r="GV343"/>
  <c r="GW343"/>
  <c r="GX343"/>
  <c r="GY343"/>
  <c r="GZ343"/>
  <c r="HA343"/>
  <c r="GS344"/>
  <c r="GT344"/>
  <c r="GU344"/>
  <c r="GV344"/>
  <c r="GW344"/>
  <c r="GX344"/>
  <c r="GY344"/>
  <c r="GZ344"/>
  <c r="HA344"/>
  <c r="GS345"/>
  <c r="GT345"/>
  <c r="GU345"/>
  <c r="GV345"/>
  <c r="GW345"/>
  <c r="GX345"/>
  <c r="GY345"/>
  <c r="GZ345"/>
  <c r="HA345"/>
  <c r="GS346"/>
  <c r="GT346"/>
  <c r="GU346"/>
  <c r="GV346"/>
  <c r="GW346"/>
  <c r="GX346"/>
  <c r="GY346"/>
  <c r="GZ346"/>
  <c r="HA346"/>
  <c r="GS347"/>
  <c r="GT347"/>
  <c r="GU347"/>
  <c r="GV347"/>
  <c r="GW347"/>
  <c r="GX347"/>
  <c r="GY347"/>
  <c r="GZ347"/>
  <c r="HA347"/>
  <c r="GS348"/>
  <c r="GT348"/>
  <c r="GU348"/>
  <c r="GV348"/>
  <c r="GW348"/>
  <c r="GX348"/>
  <c r="GY348"/>
  <c r="GZ348"/>
  <c r="HA348"/>
  <c r="GS349"/>
  <c r="GT349"/>
  <c r="GU349"/>
  <c r="GV349"/>
  <c r="GW349"/>
  <c r="GX349"/>
  <c r="GY349"/>
  <c r="GZ349"/>
  <c r="HA349"/>
  <c r="GS350"/>
  <c r="GT350"/>
  <c r="GU350"/>
  <c r="GV350"/>
  <c r="GW350"/>
  <c r="GX350"/>
  <c r="GY350"/>
  <c r="GZ350"/>
  <c r="HA350"/>
  <c r="GS351"/>
  <c r="GT351"/>
  <c r="GU351"/>
  <c r="GV351"/>
  <c r="GW351"/>
  <c r="GX351"/>
  <c r="GY351"/>
  <c r="GZ351"/>
  <c r="HA351"/>
  <c r="GS352"/>
  <c r="GT352"/>
  <c r="GU352"/>
  <c r="GV352"/>
  <c r="GW352"/>
  <c r="GX352"/>
  <c r="GY352"/>
  <c r="GZ352"/>
  <c r="HA352"/>
  <c r="GS353"/>
  <c r="GT353"/>
  <c r="GU353"/>
  <c r="GV353"/>
  <c r="GW353"/>
  <c r="GX353"/>
  <c r="GY353"/>
  <c r="GZ353"/>
  <c r="HA353"/>
  <c r="GS354"/>
  <c r="GT354"/>
  <c r="GU354"/>
  <c r="GV354"/>
  <c r="GW354"/>
  <c r="GX354"/>
  <c r="GY354"/>
  <c r="GZ354"/>
  <c r="HA354"/>
  <c r="GS355"/>
  <c r="GT355"/>
  <c r="GU355"/>
  <c r="GV355"/>
  <c r="GW355"/>
  <c r="GX355"/>
  <c r="GY355"/>
  <c r="GZ355"/>
  <c r="HA355"/>
  <c r="GS356"/>
  <c r="GT356"/>
  <c r="GU356"/>
  <c r="GV356"/>
  <c r="GW356"/>
  <c r="GX356"/>
  <c r="GY356"/>
  <c r="GZ356"/>
  <c r="HA356"/>
  <c r="GS357"/>
  <c r="GT357"/>
  <c r="GU357"/>
  <c r="GV357"/>
  <c r="GW357"/>
  <c r="GX357"/>
  <c r="GY357"/>
  <c r="GZ357"/>
  <c r="HA357"/>
  <c r="GS358"/>
  <c r="GT358"/>
  <c r="GU358"/>
  <c r="GV358"/>
  <c r="GW358"/>
  <c r="GX358"/>
  <c r="GY358"/>
  <c r="GZ358"/>
  <c r="HA358"/>
  <c r="GS359"/>
  <c r="GT359"/>
  <c r="GU359"/>
  <c r="GV359"/>
  <c r="GW359"/>
  <c r="GX359"/>
  <c r="GY359"/>
  <c r="GZ359"/>
  <c r="HA359"/>
  <c r="GS360"/>
  <c r="GT360"/>
  <c r="GU360"/>
  <c r="GV360"/>
  <c r="GW360"/>
  <c r="GX360"/>
  <c r="GY360"/>
  <c r="GZ360"/>
  <c r="HA360"/>
  <c r="GS361"/>
  <c r="GT361"/>
  <c r="GU361"/>
  <c r="GV361"/>
  <c r="GW361"/>
  <c r="GX361"/>
  <c r="GY361"/>
  <c r="GZ361"/>
  <c r="HA361"/>
  <c r="GS362"/>
  <c r="GT362"/>
  <c r="GU362"/>
  <c r="GV362"/>
  <c r="GW362"/>
  <c r="GX362"/>
  <c r="GY362"/>
  <c r="GZ362"/>
  <c r="HA362"/>
  <c r="GS363"/>
  <c r="GT363"/>
  <c r="GU363"/>
  <c r="GV363"/>
  <c r="GW363"/>
  <c r="GX363"/>
  <c r="GY363"/>
  <c r="GZ363"/>
  <c r="HA363"/>
  <c r="GS364"/>
  <c r="GT364"/>
  <c r="GU364"/>
  <c r="GV364"/>
  <c r="GW364"/>
  <c r="GX364"/>
  <c r="GY364"/>
  <c r="GZ364"/>
  <c r="HA364"/>
  <c r="GS365"/>
  <c r="GT365"/>
  <c r="GU365"/>
  <c r="GV365"/>
  <c r="GW365"/>
  <c r="GX365"/>
  <c r="GY365"/>
  <c r="GZ365"/>
  <c r="HA365"/>
  <c r="GS366"/>
  <c r="GT366"/>
  <c r="GU366"/>
  <c r="GV366"/>
  <c r="GW366"/>
  <c r="GX366"/>
  <c r="GY366"/>
  <c r="GZ366"/>
  <c r="HA366"/>
  <c r="GS367"/>
  <c r="GT367"/>
  <c r="GU367"/>
  <c r="GV367"/>
  <c r="GW367"/>
  <c r="GX367"/>
  <c r="GY367"/>
  <c r="GZ367"/>
  <c r="HA367"/>
  <c r="GS368"/>
  <c r="GT368"/>
  <c r="GU368"/>
  <c r="GV368"/>
  <c r="GW368"/>
  <c r="GX368"/>
  <c r="GY368"/>
  <c r="GZ368"/>
  <c r="HA368"/>
  <c r="GS369"/>
  <c r="GT369"/>
  <c r="GU369"/>
  <c r="GV369"/>
  <c r="GW369"/>
  <c r="GX369"/>
  <c r="GY369"/>
  <c r="GZ369"/>
  <c r="HA369"/>
  <c r="GS370"/>
  <c r="GT370"/>
  <c r="GU370"/>
  <c r="GV370"/>
  <c r="GW370"/>
  <c r="GX370"/>
  <c r="GY370"/>
  <c r="GZ370"/>
  <c r="HA370"/>
  <c r="GS371"/>
  <c r="GT371"/>
  <c r="GU371"/>
  <c r="GV371"/>
  <c r="GW371"/>
  <c r="GX371"/>
  <c r="GY371"/>
  <c r="GZ371"/>
  <c r="HA371"/>
  <c r="GS372"/>
  <c r="GT372"/>
  <c r="GU372"/>
  <c r="GV372"/>
  <c r="GW372"/>
  <c r="GX372"/>
  <c r="GY372"/>
  <c r="GZ372"/>
  <c r="HA372"/>
  <c r="GS373"/>
  <c r="GT373"/>
  <c r="GU373"/>
  <c r="GV373"/>
  <c r="GW373"/>
  <c r="GX373"/>
  <c r="GY373"/>
  <c r="GZ373"/>
  <c r="HA373"/>
  <c r="GS374"/>
  <c r="GT374"/>
  <c r="GU374"/>
  <c r="GV374"/>
  <c r="GW374"/>
  <c r="GX374"/>
  <c r="GY374"/>
  <c r="GZ374"/>
  <c r="HA374"/>
  <c r="GS375"/>
  <c r="GT375"/>
  <c r="GU375"/>
  <c r="GV375"/>
  <c r="GW375"/>
  <c r="GX375"/>
  <c r="GY375"/>
  <c r="GZ375"/>
  <c r="HA375"/>
  <c r="GS376"/>
  <c r="GT376"/>
  <c r="GU376"/>
  <c r="GV376"/>
  <c r="GW376"/>
  <c r="GX376"/>
  <c r="GY376"/>
  <c r="GZ376"/>
  <c r="HA376"/>
  <c r="GS377"/>
  <c r="GT377"/>
  <c r="GU377"/>
  <c r="GV377"/>
  <c r="GW377"/>
  <c r="GX377"/>
  <c r="GY377"/>
  <c r="GZ377"/>
  <c r="HA377"/>
  <c r="GS378"/>
  <c r="GT378"/>
  <c r="GU378"/>
  <c r="GV378"/>
  <c r="GW378"/>
  <c r="GX378"/>
  <c r="GY378"/>
  <c r="GZ378"/>
  <c r="HA378"/>
  <c r="GS379"/>
  <c r="GT379"/>
  <c r="GU379"/>
  <c r="GV379"/>
  <c r="GW379"/>
  <c r="GX379"/>
  <c r="GY379"/>
  <c r="GZ379"/>
  <c r="HA379"/>
  <c r="GS380"/>
  <c r="GT380"/>
  <c r="GU380"/>
  <c r="GV380"/>
  <c r="GW380"/>
  <c r="GX380"/>
  <c r="GY380"/>
  <c r="GZ380"/>
  <c r="HA380"/>
  <c r="GS381"/>
  <c r="GT381"/>
  <c r="GU381"/>
  <c r="GV381"/>
  <c r="GW381"/>
  <c r="GX381"/>
  <c r="GY381"/>
  <c r="GZ381"/>
  <c r="HA381"/>
  <c r="GS382"/>
  <c r="GT382"/>
  <c r="GU382"/>
  <c r="GV382"/>
  <c r="GW382"/>
  <c r="GX382"/>
  <c r="GY382"/>
  <c r="GZ382"/>
  <c r="HA382"/>
  <c r="GS383"/>
  <c r="GT383"/>
  <c r="GU383"/>
  <c r="GV383"/>
  <c r="GW383"/>
  <c r="GX383"/>
  <c r="GY383"/>
  <c r="GZ383"/>
  <c r="HA383"/>
  <c r="GS384"/>
  <c r="GT384"/>
  <c r="GU384"/>
  <c r="GV384"/>
  <c r="GW384"/>
  <c r="GX384"/>
  <c r="GY384"/>
  <c r="GZ384"/>
  <c r="HA384"/>
  <c r="GS385"/>
  <c r="GT385"/>
  <c r="GU385"/>
  <c r="GV385"/>
  <c r="GW385"/>
  <c r="GX385"/>
  <c r="GY385"/>
  <c r="GZ385"/>
  <c r="HA385"/>
  <c r="GS386"/>
  <c r="GT386"/>
  <c r="GU386"/>
  <c r="GV386"/>
  <c r="GW386"/>
  <c r="GX386"/>
  <c r="GY386"/>
  <c r="GZ386"/>
  <c r="HA386"/>
  <c r="GS387"/>
  <c r="GT387"/>
  <c r="GU387"/>
  <c r="GV387"/>
  <c r="GW387"/>
  <c r="GX387"/>
  <c r="GY387"/>
  <c r="GZ387"/>
  <c r="HA387"/>
  <c r="GS388"/>
  <c r="GT388"/>
  <c r="GU388"/>
  <c r="GV388"/>
  <c r="GW388"/>
  <c r="GX388"/>
  <c r="GY388"/>
  <c r="GZ388"/>
  <c r="HA388"/>
  <c r="GS389"/>
  <c r="GT389"/>
  <c r="GU389"/>
  <c r="GV389"/>
  <c r="GW389"/>
  <c r="GX389"/>
  <c r="GY389"/>
  <c r="GZ389"/>
  <c r="HA389"/>
  <c r="GS390"/>
  <c r="GT390"/>
  <c r="GU390"/>
  <c r="GV390"/>
  <c r="GW390"/>
  <c r="GX390"/>
  <c r="GY390"/>
  <c r="GZ390"/>
  <c r="HA390"/>
  <c r="GS391"/>
  <c r="GT391"/>
  <c r="GU391"/>
  <c r="GV391"/>
  <c r="GW391"/>
  <c r="GX391"/>
  <c r="GY391"/>
  <c r="GZ391"/>
  <c r="HA391"/>
  <c r="GS392"/>
  <c r="GT392"/>
  <c r="GU392"/>
  <c r="GV392"/>
  <c r="GW392"/>
  <c r="GX392"/>
  <c r="GY392"/>
  <c r="GZ392"/>
  <c r="HA392"/>
  <c r="GS393"/>
  <c r="GT393"/>
  <c r="GU393"/>
  <c r="GV393"/>
  <c r="GW393"/>
  <c r="GX393"/>
  <c r="GY393"/>
  <c r="GZ393"/>
  <c r="HA393"/>
  <c r="GS394"/>
  <c r="GT394"/>
  <c r="GU394"/>
  <c r="GV394"/>
  <c r="GW394"/>
  <c r="GX394"/>
  <c r="GY394"/>
  <c r="GZ394"/>
  <c r="HA394"/>
  <c r="GS395"/>
  <c r="GT395"/>
  <c r="GU395"/>
  <c r="GV395"/>
  <c r="GW395"/>
  <c r="GX395"/>
  <c r="GY395"/>
  <c r="GZ395"/>
  <c r="HA395"/>
  <c r="GS396"/>
  <c r="GT396"/>
  <c r="GU396"/>
  <c r="GV396"/>
  <c r="GW396"/>
  <c r="GX396"/>
  <c r="GY396"/>
  <c r="GZ396"/>
  <c r="HA396"/>
  <c r="GS397"/>
  <c r="GT397"/>
  <c r="GU397"/>
  <c r="GV397"/>
  <c r="GW397"/>
  <c r="GX397"/>
  <c r="GY397"/>
  <c r="GZ397"/>
  <c r="HA397"/>
  <c r="GS398"/>
  <c r="GT398"/>
  <c r="GU398"/>
  <c r="GV398"/>
  <c r="GW398"/>
  <c r="GX398"/>
  <c r="GY398"/>
  <c r="GZ398"/>
  <c r="HA398"/>
  <c r="GS399"/>
  <c r="GT399"/>
  <c r="GU399"/>
  <c r="GV399"/>
  <c r="GW399"/>
  <c r="GX399"/>
  <c r="GY399"/>
  <c r="GZ399"/>
  <c r="HA399"/>
  <c r="GS400"/>
  <c r="GT400"/>
  <c r="GU400"/>
  <c r="GV400"/>
  <c r="GW400"/>
  <c r="GX400"/>
  <c r="GY400"/>
  <c r="GZ400"/>
  <c r="HA400"/>
  <c r="GS401"/>
  <c r="GT401"/>
  <c r="GU401"/>
  <c r="GV401"/>
  <c r="GW401"/>
  <c r="GX401"/>
  <c r="GY401"/>
  <c r="GZ401"/>
  <c r="HA401"/>
  <c r="GS402"/>
  <c r="GT402"/>
  <c r="GU402"/>
  <c r="GV402"/>
  <c r="GW402"/>
  <c r="GX402"/>
  <c r="GY402"/>
  <c r="GZ402"/>
  <c r="HA402"/>
  <c r="GS403"/>
  <c r="GT403"/>
  <c r="GU403"/>
  <c r="GV403"/>
  <c r="GW403"/>
  <c r="GX403"/>
  <c r="GY403"/>
  <c r="GZ403"/>
  <c r="HA403"/>
  <c r="GS404"/>
  <c r="GT404"/>
  <c r="GU404"/>
  <c r="GV404"/>
  <c r="GW404"/>
  <c r="GX404"/>
  <c r="GY404"/>
  <c r="GZ404"/>
  <c r="HA404"/>
  <c r="GS405"/>
  <c r="GT405"/>
  <c r="GU405"/>
  <c r="GV405"/>
  <c r="GW405"/>
  <c r="GX405"/>
  <c r="GY405"/>
  <c r="GZ405"/>
  <c r="HA405"/>
  <c r="GS406"/>
  <c r="GT406"/>
  <c r="GU406"/>
  <c r="GV406"/>
  <c r="GW406"/>
  <c r="GX406"/>
  <c r="GY406"/>
  <c r="GZ406"/>
  <c r="HA406"/>
  <c r="GS407"/>
  <c r="GT407"/>
  <c r="GU407"/>
  <c r="GV407"/>
  <c r="GW407"/>
  <c r="GX407"/>
  <c r="GY407"/>
  <c r="GZ407"/>
  <c r="HA407"/>
  <c r="GS408"/>
  <c r="GT408"/>
  <c r="GU408"/>
  <c r="GV408"/>
  <c r="GW408"/>
  <c r="GX408"/>
  <c r="GY408"/>
  <c r="GZ408"/>
  <c r="HA408"/>
  <c r="GS409"/>
  <c r="GT409"/>
  <c r="GU409"/>
  <c r="GV409"/>
  <c r="GW409"/>
  <c r="GX409"/>
  <c r="GY409"/>
  <c r="GZ409"/>
  <c r="HA409"/>
  <c r="GS410"/>
  <c r="GT410"/>
  <c r="GU410"/>
  <c r="GV410"/>
  <c r="GW410"/>
  <c r="GX410"/>
  <c r="GY410"/>
  <c r="GZ410"/>
  <c r="HA410"/>
  <c r="GS411"/>
  <c r="GT411"/>
  <c r="GU411"/>
  <c r="GV411"/>
  <c r="GW411"/>
  <c r="GX411"/>
  <c r="GY411"/>
  <c r="GZ411"/>
  <c r="HA411"/>
  <c r="GS412"/>
  <c r="GT412"/>
  <c r="GU412"/>
  <c r="GV412"/>
  <c r="GW412"/>
  <c r="GX412"/>
  <c r="GY412"/>
  <c r="GZ412"/>
  <c r="HA412"/>
  <c r="GS413"/>
  <c r="GT413"/>
  <c r="GU413"/>
  <c r="GV413"/>
  <c r="GW413"/>
  <c r="GX413"/>
  <c r="GY413"/>
  <c r="GZ413"/>
  <c r="HA413"/>
  <c r="GS414"/>
  <c r="GT414"/>
  <c r="GU414"/>
  <c r="GV414"/>
  <c r="GW414"/>
  <c r="GX414"/>
  <c r="GY414"/>
  <c r="GZ414"/>
  <c r="HA414"/>
  <c r="GS415"/>
  <c r="GT415"/>
  <c r="GU415"/>
  <c r="GV415"/>
  <c r="GW415"/>
  <c r="GX415"/>
  <c r="GY415"/>
  <c r="GZ415"/>
  <c r="HA415"/>
  <c r="GS416"/>
  <c r="GT416"/>
  <c r="GU416"/>
  <c r="GV416"/>
  <c r="GW416"/>
  <c r="GX416"/>
  <c r="GY416"/>
  <c r="GZ416"/>
  <c r="HA416"/>
  <c r="GS417"/>
  <c r="GT417"/>
  <c r="GU417"/>
  <c r="GV417"/>
  <c r="GW417"/>
  <c r="GX417"/>
  <c r="GY417"/>
  <c r="GZ417"/>
  <c r="HA417"/>
  <c r="GS418"/>
  <c r="GT418"/>
  <c r="GU418"/>
  <c r="GV418"/>
  <c r="GW418"/>
  <c r="GX418"/>
  <c r="GY418"/>
  <c r="GZ418"/>
  <c r="HA418"/>
  <c r="GS419"/>
  <c r="GT419"/>
  <c r="GU419"/>
  <c r="GV419"/>
  <c r="GW419"/>
  <c r="GX419"/>
  <c r="GY419"/>
  <c r="GZ419"/>
  <c r="HA419"/>
  <c r="GS420"/>
  <c r="GT420"/>
  <c r="GU420"/>
  <c r="GV420"/>
  <c r="GW420"/>
  <c r="GX420"/>
  <c r="GY420"/>
  <c r="GZ420"/>
  <c r="HA420"/>
  <c r="GS421"/>
  <c r="GT421"/>
  <c r="GU421"/>
  <c r="GV421"/>
  <c r="GW421"/>
  <c r="GX421"/>
  <c r="GY421"/>
  <c r="GZ421"/>
  <c r="HA421"/>
  <c r="GS422"/>
  <c r="GT422"/>
  <c r="GU422"/>
  <c r="GV422"/>
  <c r="GW422"/>
  <c r="GX422"/>
  <c r="GY422"/>
  <c r="GZ422"/>
  <c r="HA422"/>
  <c r="GS423"/>
  <c r="GT423"/>
  <c r="GU423"/>
  <c r="GV423"/>
  <c r="GW423"/>
  <c r="GX423"/>
  <c r="GY423"/>
  <c r="GZ423"/>
  <c r="HA423"/>
  <c r="GS424"/>
  <c r="GT424"/>
  <c r="GU424"/>
  <c r="GV424"/>
  <c r="GW424"/>
  <c r="GX424"/>
  <c r="GY424"/>
  <c r="GZ424"/>
  <c r="HA424"/>
  <c r="GS425"/>
  <c r="GT425"/>
  <c r="GU425"/>
  <c r="GV425"/>
  <c r="GW425"/>
  <c r="GX425"/>
  <c r="GY425"/>
  <c r="GZ425"/>
  <c r="HA425"/>
  <c r="GS426"/>
  <c r="GT426"/>
  <c r="GU426"/>
  <c r="GV426"/>
  <c r="GW426"/>
  <c r="GX426"/>
  <c r="GY426"/>
  <c r="GZ426"/>
  <c r="HA426"/>
  <c r="GS427"/>
  <c r="GT427"/>
  <c r="GU427"/>
  <c r="GV427"/>
  <c r="GW427"/>
  <c r="GX427"/>
  <c r="GY427"/>
  <c r="GZ427"/>
  <c r="HA427"/>
  <c r="GS428"/>
  <c r="GT428"/>
  <c r="GU428"/>
  <c r="GV428"/>
  <c r="GW428"/>
  <c r="GX428"/>
  <c r="GY428"/>
  <c r="GZ428"/>
  <c r="HA428"/>
  <c r="GS429"/>
  <c r="GT429"/>
  <c r="GU429"/>
  <c r="GV429"/>
  <c r="GW429"/>
  <c r="GX429"/>
  <c r="GY429"/>
  <c r="GZ429"/>
  <c r="HA429"/>
  <c r="GS430"/>
  <c r="GT430"/>
  <c r="GU430"/>
  <c r="GV430"/>
  <c r="GW430"/>
  <c r="GX430"/>
  <c r="GY430"/>
  <c r="GZ430"/>
  <c r="HA430"/>
  <c r="GS431"/>
  <c r="GT431"/>
  <c r="GU431"/>
  <c r="GV431"/>
  <c r="GW431"/>
  <c r="GX431"/>
  <c r="GY431"/>
  <c r="GZ431"/>
  <c r="HA431"/>
  <c r="GS432"/>
  <c r="GT432"/>
  <c r="GU432"/>
  <c r="GV432"/>
  <c r="GW432"/>
  <c r="GX432"/>
  <c r="GY432"/>
  <c r="GZ432"/>
  <c r="HA432"/>
  <c r="GS433"/>
  <c r="GT433"/>
  <c r="GU433"/>
  <c r="GV433"/>
  <c r="GW433"/>
  <c r="GX433"/>
  <c r="GY433"/>
  <c r="GZ433"/>
  <c r="HA433"/>
  <c r="GS434"/>
  <c r="GT434"/>
  <c r="GU434"/>
  <c r="GV434"/>
  <c r="GW434"/>
  <c r="GX434"/>
  <c r="GY434"/>
  <c r="GZ434"/>
  <c r="HA434"/>
  <c r="GS435"/>
  <c r="GT435"/>
  <c r="GU435"/>
  <c r="GV435"/>
  <c r="GW435"/>
  <c r="GX435"/>
  <c r="GY435"/>
  <c r="GZ435"/>
  <c r="HA435"/>
  <c r="GS436"/>
  <c r="GT436"/>
  <c r="GU436"/>
  <c r="GV436"/>
  <c r="GW436"/>
  <c r="GX436"/>
  <c r="GY436"/>
  <c r="GZ436"/>
  <c r="HA436"/>
  <c r="GS437"/>
  <c r="GT437"/>
  <c r="GU437"/>
  <c r="GV437"/>
  <c r="GW437"/>
  <c r="GX437"/>
  <c r="GY437"/>
  <c r="GZ437"/>
  <c r="HA437"/>
  <c r="GS438"/>
  <c r="GT438"/>
  <c r="GU438"/>
  <c r="GV438"/>
  <c r="GW438"/>
  <c r="GX438"/>
  <c r="GY438"/>
  <c r="GZ438"/>
  <c r="HA438"/>
  <c r="GS439"/>
  <c r="GT439"/>
  <c r="GU439"/>
  <c r="GV439"/>
  <c r="GW439"/>
  <c r="GX439"/>
  <c r="GY439"/>
  <c r="GZ439"/>
  <c r="HA439"/>
  <c r="GS440"/>
  <c r="GT440"/>
  <c r="GU440"/>
  <c r="GV440"/>
  <c r="GW440"/>
  <c r="GX440"/>
  <c r="GY440"/>
  <c r="GZ440"/>
  <c r="HA440"/>
  <c r="GS441"/>
  <c r="GT441"/>
  <c r="GU441"/>
  <c r="GV441"/>
  <c r="GW441"/>
  <c r="GX441"/>
  <c r="GY441"/>
  <c r="GZ441"/>
  <c r="HA441"/>
  <c r="GS442"/>
  <c r="GT442"/>
  <c r="GU442"/>
  <c r="GV442"/>
  <c r="GW442"/>
  <c r="GX442"/>
  <c r="GY442"/>
  <c r="GZ442"/>
  <c r="HA442"/>
  <c r="GS443"/>
  <c r="GT443"/>
  <c r="GU443"/>
  <c r="GV443"/>
  <c r="GW443"/>
  <c r="GX443"/>
  <c r="GY443"/>
  <c r="GZ443"/>
  <c r="HA443"/>
  <c r="GS444"/>
  <c r="GT444"/>
  <c r="GU444"/>
  <c r="GV444"/>
  <c r="GW444"/>
  <c r="GX444"/>
  <c r="GY444"/>
  <c r="GZ444"/>
  <c r="HA444"/>
  <c r="GS445"/>
  <c r="GT445"/>
  <c r="GU445"/>
  <c r="GV445"/>
  <c r="GW445"/>
  <c r="GX445"/>
  <c r="GY445"/>
  <c r="GZ445"/>
  <c r="HA445"/>
  <c r="GS446"/>
  <c r="GT446"/>
  <c r="GU446"/>
  <c r="GV446"/>
  <c r="GW446"/>
  <c r="GX446"/>
  <c r="GY446"/>
  <c r="GZ446"/>
  <c r="HA446"/>
  <c r="GS447"/>
  <c r="GT447"/>
  <c r="GU447"/>
  <c r="GV447"/>
  <c r="GW447"/>
  <c r="GX447"/>
  <c r="GY447"/>
  <c r="GZ447"/>
  <c r="HA447"/>
  <c r="GS448"/>
  <c r="GT448"/>
  <c r="GU448"/>
  <c r="GV448"/>
  <c r="GW448"/>
  <c r="GX448"/>
  <c r="GY448"/>
  <c r="GZ448"/>
  <c r="HA448"/>
  <c r="GS449"/>
  <c r="GT449"/>
  <c r="GU449"/>
  <c r="GV449"/>
  <c r="GW449"/>
  <c r="GX449"/>
  <c r="GY449"/>
  <c r="GZ449"/>
  <c r="HA449"/>
  <c r="GS450"/>
  <c r="GT450"/>
  <c r="GU450"/>
  <c r="GV450"/>
  <c r="GW450"/>
  <c r="GX450"/>
  <c r="GY450"/>
  <c r="GZ450"/>
  <c r="HA450"/>
  <c r="GS451"/>
  <c r="GT451"/>
  <c r="GU451"/>
  <c r="GV451"/>
  <c r="GW451"/>
  <c r="GX451"/>
  <c r="GY451"/>
  <c r="GZ451"/>
  <c r="HA451"/>
  <c r="GS452"/>
  <c r="GT452"/>
  <c r="GU452"/>
  <c r="GV452"/>
  <c r="GW452"/>
  <c r="GX452"/>
  <c r="GY452"/>
  <c r="GZ452"/>
  <c r="HA452"/>
  <c r="GS453"/>
  <c r="GT453"/>
  <c r="GU453"/>
  <c r="GV453"/>
  <c r="GW453"/>
  <c r="GX453"/>
  <c r="GY453"/>
  <c r="GZ453"/>
  <c r="HA453"/>
  <c r="GS454"/>
  <c r="GT454"/>
  <c r="GU454"/>
  <c r="GV454"/>
  <c r="GW454"/>
  <c r="GX454"/>
  <c r="GY454"/>
  <c r="GZ454"/>
  <c r="HA454"/>
  <c r="GS455"/>
  <c r="GT455"/>
  <c r="GU455"/>
  <c r="GV455"/>
  <c r="GW455"/>
  <c r="GX455"/>
  <c r="GY455"/>
  <c r="GZ455"/>
  <c r="HA455"/>
  <c r="GS456"/>
  <c r="GT456"/>
  <c r="GU456"/>
  <c r="GV456"/>
  <c r="GW456"/>
  <c r="GX456"/>
  <c r="GY456"/>
  <c r="GZ456"/>
  <c r="HA456"/>
  <c r="GS457"/>
  <c r="GT457"/>
  <c r="GU457"/>
  <c r="GV457"/>
  <c r="GW457"/>
  <c r="GX457"/>
  <c r="GY457"/>
  <c r="GZ457"/>
  <c r="HA457"/>
  <c r="GS458"/>
  <c r="GT458"/>
  <c r="GU458"/>
  <c r="GV458"/>
  <c r="GW458"/>
  <c r="GX458"/>
  <c r="GY458"/>
  <c r="GZ458"/>
  <c r="HA458"/>
  <c r="GS459"/>
  <c r="GT459"/>
  <c r="GU459"/>
  <c r="GV459"/>
  <c r="GW459"/>
  <c r="GX459"/>
  <c r="GY459"/>
  <c r="GZ459"/>
  <c r="HA459"/>
  <c r="GS460"/>
  <c r="GT460"/>
  <c r="GU460"/>
  <c r="GV460"/>
  <c r="GW460"/>
  <c r="GX460"/>
  <c r="GY460"/>
  <c r="GZ460"/>
  <c r="HA460"/>
  <c r="GS461"/>
  <c r="GT461"/>
  <c r="GU461"/>
  <c r="GV461"/>
  <c r="GW461"/>
  <c r="GX461"/>
  <c r="GY461"/>
  <c r="GZ461"/>
  <c r="HA461"/>
  <c r="GS462"/>
  <c r="GT462"/>
  <c r="GU462"/>
  <c r="GV462"/>
  <c r="GW462"/>
  <c r="GX462"/>
  <c r="GY462"/>
  <c r="GZ462"/>
  <c r="HA462"/>
  <c r="GS463"/>
  <c r="GT463"/>
  <c r="GU463"/>
  <c r="GV463"/>
  <c r="GW463"/>
  <c r="GX463"/>
  <c r="GY463"/>
  <c r="GZ463"/>
  <c r="HA463"/>
  <c r="GS464"/>
  <c r="GT464"/>
  <c r="GU464"/>
  <c r="GV464"/>
  <c r="GW464"/>
  <c r="GX464"/>
  <c r="GY464"/>
  <c r="GZ464"/>
  <c r="HA464"/>
  <c r="GS465"/>
  <c r="GT465"/>
  <c r="GU465"/>
  <c r="GV465"/>
  <c r="GW465"/>
  <c r="GX465"/>
  <c r="GY465"/>
  <c r="GZ465"/>
  <c r="HA465"/>
  <c r="GS466"/>
  <c r="GT466"/>
  <c r="GU466"/>
  <c r="GV466"/>
  <c r="GW466"/>
  <c r="GX466"/>
  <c r="GY466"/>
  <c r="GZ466"/>
  <c r="HA466"/>
  <c r="GS467"/>
  <c r="GT467"/>
  <c r="GU467"/>
  <c r="GV467"/>
  <c r="GW467"/>
  <c r="GX467"/>
  <c r="GY467"/>
  <c r="GZ467"/>
  <c r="HA467"/>
  <c r="GS468"/>
  <c r="GT468"/>
  <c r="GU468"/>
  <c r="GV468"/>
  <c r="GW468"/>
  <c r="GX468"/>
  <c r="GY468"/>
  <c r="GZ468"/>
  <c r="HA468"/>
  <c r="GS469"/>
  <c r="GT469"/>
  <c r="GU469"/>
  <c r="GV469"/>
  <c r="GW469"/>
  <c r="GX469"/>
  <c r="GY469"/>
  <c r="GZ469"/>
  <c r="HA469"/>
  <c r="GS470"/>
  <c r="GT470"/>
  <c r="GU470"/>
  <c r="GV470"/>
  <c r="GW470"/>
  <c r="GX470"/>
  <c r="GY470"/>
  <c r="GZ470"/>
  <c r="HA470"/>
  <c r="GS471"/>
  <c r="GT471"/>
  <c r="GU471"/>
  <c r="GV471"/>
  <c r="GW471"/>
  <c r="GX471"/>
  <c r="GY471"/>
  <c r="GZ471"/>
  <c r="HA471"/>
  <c r="GS472"/>
  <c r="GT472"/>
  <c r="GU472"/>
  <c r="GV472"/>
  <c r="GW472"/>
  <c r="GX472"/>
  <c r="GY472"/>
  <c r="GZ472"/>
  <c r="HA472"/>
  <c r="GS473"/>
  <c r="GT473"/>
  <c r="GU473"/>
  <c r="GV473"/>
  <c r="GW473"/>
  <c r="GX473"/>
  <c r="GY473"/>
  <c r="GZ473"/>
  <c r="HA473"/>
  <c r="GS474"/>
  <c r="GT474"/>
  <c r="GU474"/>
  <c r="GV474"/>
  <c r="GW474"/>
  <c r="GX474"/>
  <c r="GY474"/>
  <c r="GZ474"/>
  <c r="HA474"/>
  <c r="GS475"/>
  <c r="GT475"/>
  <c r="GU475"/>
  <c r="GV475"/>
  <c r="GW475"/>
  <c r="GX475"/>
  <c r="GY475"/>
  <c r="GZ475"/>
  <c r="HA475"/>
  <c r="GS476"/>
  <c r="GT476"/>
  <c r="GU476"/>
  <c r="GV476"/>
  <c r="GW476"/>
  <c r="GX476"/>
  <c r="GY476"/>
  <c r="GZ476"/>
  <c r="HA476"/>
  <c r="GS477"/>
  <c r="GT477"/>
  <c r="GU477"/>
  <c r="GV477"/>
  <c r="GW477"/>
  <c r="GX477"/>
  <c r="GY477"/>
  <c r="GZ477"/>
  <c r="HA477"/>
  <c r="GS478"/>
  <c r="GT478"/>
  <c r="GU478"/>
  <c r="GV478"/>
  <c r="GW478"/>
  <c r="GX478"/>
  <c r="GY478"/>
  <c r="GZ478"/>
  <c r="HA478"/>
  <c r="GS479"/>
  <c r="GT479"/>
  <c r="GU479"/>
  <c r="GV479"/>
  <c r="GW479"/>
  <c r="GX479"/>
  <c r="GY479"/>
  <c r="GZ479"/>
  <c r="HA479"/>
  <c r="GS480"/>
  <c r="GT480"/>
  <c r="GU480"/>
  <c r="GV480"/>
  <c r="GW480"/>
  <c r="GX480"/>
  <c r="GY480"/>
  <c r="GZ480"/>
  <c r="HA480"/>
  <c r="GS481"/>
  <c r="GT481"/>
  <c r="GU481"/>
  <c r="GV481"/>
  <c r="GW481"/>
  <c r="GX481"/>
  <c r="GY481"/>
  <c r="GZ481"/>
  <c r="HA481"/>
  <c r="GS482"/>
  <c r="GT482"/>
  <c r="GU482"/>
  <c r="GV482"/>
  <c r="GW482"/>
  <c r="GX482"/>
  <c r="GY482"/>
  <c r="GZ482"/>
  <c r="HA482"/>
  <c r="GS483"/>
  <c r="GT483"/>
  <c r="GU483"/>
  <c r="GV483"/>
  <c r="GW483"/>
  <c r="GX483"/>
  <c r="GY483"/>
  <c r="GZ483"/>
  <c r="HA483"/>
  <c r="GS484"/>
  <c r="GT484"/>
  <c r="GU484"/>
  <c r="GV484"/>
  <c r="GW484"/>
  <c r="GX484"/>
  <c r="GY484"/>
  <c r="GZ484"/>
  <c r="HA484"/>
  <c r="GS485"/>
  <c r="GT485"/>
  <c r="GU485"/>
  <c r="GV485"/>
  <c r="GW485"/>
  <c r="GX485"/>
  <c r="GY485"/>
  <c r="GZ485"/>
  <c r="HA485"/>
  <c r="GS486"/>
  <c r="GT486"/>
  <c r="GU486"/>
  <c r="GV486"/>
  <c r="GW486"/>
  <c r="GX486"/>
  <c r="GY486"/>
  <c r="GZ486"/>
  <c r="HA486"/>
  <c r="GS487"/>
  <c r="GT487"/>
  <c r="GU487"/>
  <c r="GV487"/>
  <c r="GW487"/>
  <c r="GX487"/>
  <c r="GY487"/>
  <c r="GZ487"/>
  <c r="HA487"/>
  <c r="GS488"/>
  <c r="GT488"/>
  <c r="GU488"/>
  <c r="GV488"/>
  <c r="GW488"/>
  <c r="GX488"/>
  <c r="GY488"/>
  <c r="GZ488"/>
  <c r="HA488"/>
  <c r="GS489"/>
  <c r="GT489"/>
  <c r="GU489"/>
  <c r="GV489"/>
  <c r="GW489"/>
  <c r="GX489"/>
  <c r="GY489"/>
  <c r="GZ489"/>
  <c r="HA489"/>
  <c r="GS490"/>
  <c r="GT490"/>
  <c r="GU490"/>
  <c r="GV490"/>
  <c r="GW490"/>
  <c r="GX490"/>
  <c r="GY490"/>
  <c r="GZ490"/>
  <c r="HA490"/>
  <c r="GS491"/>
  <c r="GT491"/>
  <c r="GU491"/>
  <c r="GV491"/>
  <c r="GW491"/>
  <c r="GX491"/>
  <c r="GY491"/>
  <c r="GZ491"/>
  <c r="HA491"/>
  <c r="GS492"/>
  <c r="GT492"/>
  <c r="GU492"/>
  <c r="GV492"/>
  <c r="GW492"/>
  <c r="GX492"/>
  <c r="GY492"/>
  <c r="GZ492"/>
  <c r="HA492"/>
  <c r="GS493"/>
  <c r="GT493"/>
  <c r="GU493"/>
  <c r="GV493"/>
  <c r="GW493"/>
  <c r="GX493"/>
  <c r="GY493"/>
  <c r="GZ493"/>
  <c r="HA493"/>
  <c r="GS494"/>
  <c r="GT494"/>
  <c r="GU494"/>
  <c r="GV494"/>
  <c r="GW494"/>
  <c r="GX494"/>
  <c r="GY494"/>
  <c r="GZ494"/>
  <c r="HA494"/>
  <c r="GS495"/>
  <c r="GT495"/>
  <c r="GU495"/>
  <c r="GV495"/>
  <c r="GW495"/>
  <c r="GX495"/>
  <c r="GY495"/>
  <c r="GZ495"/>
  <c r="HA495"/>
  <c r="GS496"/>
  <c r="GT496"/>
  <c r="GU496"/>
  <c r="GV496"/>
  <c r="GW496"/>
  <c r="GX496"/>
  <c r="GY496"/>
  <c r="GZ496"/>
  <c r="HA496"/>
  <c r="GS497"/>
  <c r="GT497"/>
  <c r="GU497"/>
  <c r="GV497"/>
  <c r="GW497"/>
  <c r="GX497"/>
  <c r="GY497"/>
  <c r="GZ497"/>
  <c r="HA497"/>
  <c r="GS498"/>
  <c r="GT498"/>
  <c r="GU498"/>
  <c r="GV498"/>
  <c r="GW498"/>
  <c r="GX498"/>
  <c r="GY498"/>
  <c r="GZ498"/>
  <c r="HA498"/>
  <c r="GS499"/>
  <c r="GT499"/>
  <c r="GU499"/>
  <c r="GV499"/>
  <c r="GW499"/>
  <c r="GX499"/>
  <c r="GY499"/>
  <c r="GZ499"/>
  <c r="HA499"/>
  <c r="GS500"/>
  <c r="GT500"/>
  <c r="GU500"/>
  <c r="GV500"/>
  <c r="GW500"/>
  <c r="GX500"/>
  <c r="GY500"/>
  <c r="GZ500"/>
  <c r="HA500"/>
  <c r="GS501"/>
  <c r="GT501"/>
  <c r="GU501"/>
  <c r="GV501"/>
  <c r="GW501"/>
  <c r="GX501"/>
  <c r="GY501"/>
  <c r="GZ501"/>
  <c r="HA501"/>
  <c r="GS502"/>
  <c r="GT502"/>
  <c r="GU502"/>
  <c r="GV502"/>
  <c r="GW502"/>
  <c r="GX502"/>
  <c r="GY502"/>
  <c r="GZ502"/>
  <c r="HA502"/>
  <c r="GS503"/>
  <c r="GT503"/>
  <c r="GU503"/>
  <c r="GV503"/>
  <c r="GW503"/>
  <c r="GX503"/>
  <c r="GY503"/>
  <c r="GZ503"/>
  <c r="HA503"/>
  <c r="GS504"/>
  <c r="GT504"/>
  <c r="GU504"/>
  <c r="GV504"/>
  <c r="GW504"/>
  <c r="GX504"/>
  <c r="GY504"/>
  <c r="GZ504"/>
  <c r="HA504"/>
  <c r="GS505"/>
  <c r="GT505"/>
  <c r="GU505"/>
  <c r="GV505"/>
  <c r="GW505"/>
  <c r="GX505"/>
  <c r="GY505"/>
  <c r="GZ505"/>
  <c r="HA505"/>
  <c r="GS506"/>
  <c r="GT506"/>
  <c r="GU506"/>
  <c r="GV506"/>
  <c r="GW506"/>
  <c r="GX506"/>
  <c r="GY506"/>
  <c r="GZ506"/>
  <c r="HA506"/>
  <c r="GS507"/>
  <c r="GT507"/>
  <c r="GU507"/>
  <c r="GV507"/>
  <c r="GW507"/>
  <c r="GX507"/>
  <c r="GY507"/>
  <c r="GZ507"/>
  <c r="HA507"/>
  <c r="GS508"/>
  <c r="GT508"/>
  <c r="GU508"/>
  <c r="GV508"/>
  <c r="GW508"/>
  <c r="GX508"/>
  <c r="GY508"/>
  <c r="GZ508"/>
  <c r="HA508"/>
  <c r="GS509"/>
  <c r="GT509"/>
  <c r="GU509"/>
  <c r="GV509"/>
  <c r="GW509"/>
  <c r="GX509"/>
  <c r="GY509"/>
  <c r="GZ509"/>
  <c r="HA509"/>
  <c r="GS510"/>
  <c r="GT510"/>
  <c r="GU510"/>
  <c r="GV510"/>
  <c r="GW510"/>
  <c r="GX510"/>
  <c r="GY510"/>
  <c r="GZ510"/>
  <c r="HA510"/>
  <c r="GS511"/>
  <c r="GT511"/>
  <c r="GU511"/>
  <c r="GV511"/>
  <c r="GW511"/>
  <c r="GX511"/>
  <c r="GY511"/>
  <c r="GZ511"/>
  <c r="HA511"/>
  <c r="GS512"/>
  <c r="GT512"/>
  <c r="GU512"/>
  <c r="GV512"/>
  <c r="GW512"/>
  <c r="GX512"/>
  <c r="GY512"/>
  <c r="GZ512"/>
  <c r="HA512"/>
  <c r="GS513"/>
  <c r="GT513"/>
  <c r="GU513"/>
  <c r="GV513"/>
  <c r="GW513"/>
  <c r="GX513"/>
  <c r="GY513"/>
  <c r="GZ513"/>
  <c r="HA513"/>
  <c r="GS514"/>
  <c r="GT514"/>
  <c r="GU514"/>
  <c r="GV514"/>
  <c r="GW514"/>
  <c r="GX514"/>
  <c r="GY514"/>
  <c r="GZ514"/>
  <c r="HA514"/>
  <c r="GS515"/>
  <c r="GT515"/>
  <c r="GU515"/>
  <c r="GV515"/>
  <c r="GW515"/>
  <c r="GX515"/>
  <c r="GY515"/>
  <c r="GZ515"/>
  <c r="HA515"/>
  <c r="GS516"/>
  <c r="GT516"/>
  <c r="GU516"/>
  <c r="GV516"/>
  <c r="GW516"/>
  <c r="GX516"/>
  <c r="GY516"/>
  <c r="GZ516"/>
  <c r="HA516"/>
  <c r="GS517"/>
  <c r="GT517"/>
  <c r="GU517"/>
  <c r="GV517"/>
  <c r="GW517"/>
  <c r="GX517"/>
  <c r="GY517"/>
  <c r="GZ517"/>
  <c r="HA517"/>
  <c r="GS518"/>
  <c r="GT518"/>
  <c r="GU518"/>
  <c r="GV518"/>
  <c r="GW518"/>
  <c r="GX518"/>
  <c r="GY518"/>
  <c r="GZ518"/>
  <c r="HA518"/>
  <c r="GS519"/>
  <c r="GT519"/>
  <c r="GU519"/>
  <c r="GV519"/>
  <c r="GW519"/>
  <c r="GX519"/>
  <c r="GY519"/>
  <c r="GZ519"/>
  <c r="HA519"/>
  <c r="GS520"/>
  <c r="GT520"/>
  <c r="GU520"/>
  <c r="GV520"/>
  <c r="GW520"/>
  <c r="GX520"/>
  <c r="GY520"/>
  <c r="GZ520"/>
  <c r="HA520"/>
  <c r="GS521"/>
  <c r="GT521"/>
  <c r="GU521"/>
  <c r="GV521"/>
  <c r="GW521"/>
  <c r="GX521"/>
  <c r="GY521"/>
  <c r="GZ521"/>
  <c r="HA521"/>
  <c r="GS522"/>
  <c r="GT522"/>
  <c r="GU522"/>
  <c r="GV522"/>
  <c r="GW522"/>
  <c r="GX522"/>
  <c r="GY522"/>
  <c r="GZ522"/>
  <c r="HA522"/>
  <c r="GS523"/>
  <c r="GT523"/>
  <c r="GU523"/>
  <c r="GV523"/>
  <c r="GW523"/>
  <c r="GX523"/>
  <c r="GY523"/>
  <c r="GZ523"/>
  <c r="HA523"/>
  <c r="GS524"/>
  <c r="GT524"/>
  <c r="GU524"/>
  <c r="GV524"/>
  <c r="GW524"/>
  <c r="GX524"/>
  <c r="GY524"/>
  <c r="GZ524"/>
  <c r="HA524"/>
  <c r="GS525"/>
  <c r="GT525"/>
  <c r="GU525"/>
  <c r="GV525"/>
  <c r="GW525"/>
  <c r="GX525"/>
  <c r="GY525"/>
  <c r="GZ525"/>
  <c r="HA525"/>
  <c r="GS526"/>
  <c r="GT526"/>
  <c r="GU526"/>
  <c r="GV526"/>
  <c r="GW526"/>
  <c r="GX526"/>
  <c r="GY526"/>
  <c r="GZ526"/>
  <c r="HA526"/>
  <c r="GS527"/>
  <c r="GT527"/>
  <c r="GU527"/>
  <c r="GV527"/>
  <c r="GW527"/>
  <c r="GX527"/>
  <c r="GY527"/>
  <c r="GZ527"/>
  <c r="HA527"/>
  <c r="GS528"/>
  <c r="GT528"/>
  <c r="GU528"/>
  <c r="GV528"/>
  <c r="GW528"/>
  <c r="GX528"/>
  <c r="GY528"/>
  <c r="GZ528"/>
  <c r="HA528"/>
  <c r="GS529"/>
  <c r="GT529"/>
  <c r="GU529"/>
  <c r="GV529"/>
  <c r="GW529"/>
  <c r="GX529"/>
  <c r="GY529"/>
  <c r="GZ529"/>
  <c r="HA529"/>
  <c r="GS530"/>
  <c r="GT530"/>
  <c r="GU530"/>
  <c r="GV530"/>
  <c r="GW530"/>
  <c r="GX530"/>
  <c r="GY530"/>
  <c r="GZ530"/>
  <c r="HA530"/>
  <c r="GS531"/>
  <c r="GT531"/>
  <c r="GU531"/>
  <c r="GV531"/>
  <c r="GW531"/>
  <c r="GX531"/>
  <c r="GY531"/>
  <c r="GZ531"/>
  <c r="HA531"/>
  <c r="GS532"/>
  <c r="GT532"/>
  <c r="GU532"/>
  <c r="GV532"/>
  <c r="GW532"/>
  <c r="GX532"/>
  <c r="GY532"/>
  <c r="GZ532"/>
  <c r="HA532"/>
  <c r="GS533"/>
  <c r="GT533"/>
  <c r="GU533"/>
  <c r="GV533"/>
  <c r="GW533"/>
  <c r="GX533"/>
  <c r="GY533"/>
  <c r="GZ533"/>
  <c r="HA533"/>
  <c r="GS534"/>
  <c r="GT534"/>
  <c r="GU534"/>
  <c r="GV534"/>
  <c r="GW534"/>
  <c r="GX534"/>
  <c r="GY534"/>
  <c r="GZ534"/>
  <c r="HA534"/>
  <c r="GS535"/>
  <c r="GT535"/>
  <c r="GU535"/>
  <c r="GV535"/>
  <c r="GW535"/>
  <c r="GX535"/>
  <c r="GY535"/>
  <c r="GZ535"/>
  <c r="HA535"/>
  <c r="GS536"/>
  <c r="GT536"/>
  <c r="GU536"/>
  <c r="GV536"/>
  <c r="GW536"/>
  <c r="GX536"/>
  <c r="GY536"/>
  <c r="GZ536"/>
  <c r="HA536"/>
  <c r="GS537"/>
  <c r="GT537"/>
  <c r="GU537"/>
  <c r="GV537"/>
  <c r="GW537"/>
  <c r="GX537"/>
  <c r="GY537"/>
  <c r="GZ537"/>
  <c r="HA537"/>
  <c r="GS538"/>
  <c r="GT538"/>
  <c r="GU538"/>
  <c r="GV538"/>
  <c r="GW538"/>
  <c r="GX538"/>
  <c r="GY538"/>
  <c r="GZ538"/>
  <c r="HA538"/>
  <c r="GS539"/>
  <c r="GT539"/>
  <c r="GU539"/>
  <c r="GV539"/>
  <c r="GW539"/>
  <c r="GX539"/>
  <c r="GY539"/>
  <c r="GZ539"/>
  <c r="HA539"/>
  <c r="GS540"/>
  <c r="GT540"/>
  <c r="GU540"/>
  <c r="GV540"/>
  <c r="GW540"/>
  <c r="GX540"/>
  <c r="GY540"/>
  <c r="GZ540"/>
  <c r="HA540"/>
  <c r="GS541"/>
  <c r="GT541"/>
  <c r="GU541"/>
  <c r="GV541"/>
  <c r="GW541"/>
  <c r="GX541"/>
  <c r="GY541"/>
  <c r="GZ541"/>
  <c r="HA541"/>
  <c r="GS542"/>
  <c r="GT542"/>
  <c r="GU542"/>
  <c r="GV542"/>
  <c r="GW542"/>
  <c r="GX542"/>
  <c r="GY542"/>
  <c r="GZ542"/>
  <c r="HA542"/>
  <c r="GS543"/>
  <c r="GT543"/>
  <c r="GU543"/>
  <c r="GV543"/>
  <c r="GW543"/>
  <c r="GX543"/>
  <c r="GY543"/>
  <c r="GZ543"/>
  <c r="HA543"/>
  <c r="GS544"/>
  <c r="GT544"/>
  <c r="GU544"/>
  <c r="GV544"/>
  <c r="GW544"/>
  <c r="GX544"/>
  <c r="GY544"/>
  <c r="GZ544"/>
  <c r="HA544"/>
  <c r="GS545"/>
  <c r="GT545"/>
  <c r="GU545"/>
  <c r="GV545"/>
  <c r="GW545"/>
  <c r="GX545"/>
  <c r="GY545"/>
  <c r="GZ545"/>
  <c r="HA545"/>
  <c r="GS546"/>
  <c r="GT546"/>
  <c r="GU546"/>
  <c r="GV546"/>
  <c r="GW546"/>
  <c r="GX546"/>
  <c r="GY546"/>
  <c r="GZ546"/>
  <c r="HA546"/>
  <c r="GS547"/>
  <c r="GT547"/>
  <c r="GU547"/>
  <c r="GV547"/>
  <c r="GW547"/>
  <c r="GX547"/>
  <c r="GY547"/>
  <c r="GZ547"/>
  <c r="HA547"/>
  <c r="GS548"/>
  <c r="GT548"/>
  <c r="GU548"/>
  <c r="GV548"/>
  <c r="GW548"/>
  <c r="GX548"/>
  <c r="GY548"/>
  <c r="GZ548"/>
  <c r="HA548"/>
  <c r="GS549"/>
  <c r="GT549"/>
  <c r="GU549"/>
  <c r="GV549"/>
  <c r="GW549"/>
  <c r="GX549"/>
  <c r="GY549"/>
  <c r="GZ549"/>
  <c r="HA549"/>
  <c r="GS550"/>
  <c r="GT550"/>
  <c r="GU550"/>
  <c r="GV550"/>
  <c r="GW550"/>
  <c r="GX550"/>
  <c r="GY550"/>
  <c r="GZ550"/>
  <c r="HA550"/>
  <c r="GS551"/>
  <c r="GT551"/>
  <c r="GU551"/>
  <c r="GV551"/>
  <c r="GW551"/>
  <c r="GX551"/>
  <c r="GY551"/>
  <c r="GZ551"/>
  <c r="HA551"/>
  <c r="GS552"/>
  <c r="GT552"/>
  <c r="GU552"/>
  <c r="GV552"/>
  <c r="GW552"/>
  <c r="GX552"/>
  <c r="GY552"/>
  <c r="GZ552"/>
  <c r="HA552"/>
  <c r="GS553"/>
  <c r="GT553"/>
  <c r="GU553"/>
  <c r="GV553"/>
  <c r="GW553"/>
  <c r="GX553"/>
  <c r="GY553"/>
  <c r="GZ553"/>
  <c r="HA553"/>
  <c r="GS554"/>
  <c r="GT554"/>
  <c r="GU554"/>
  <c r="GV554"/>
  <c r="GW554"/>
  <c r="GX554"/>
  <c r="GY554"/>
  <c r="GZ554"/>
  <c r="HA554"/>
  <c r="GS555"/>
  <c r="GT555"/>
  <c r="GU555"/>
  <c r="GV555"/>
  <c r="GW555"/>
  <c r="GX555"/>
  <c r="GY555"/>
  <c r="GZ555"/>
  <c r="HA555"/>
  <c r="GS556"/>
  <c r="GT556"/>
  <c r="GU556"/>
  <c r="GV556"/>
  <c r="GW556"/>
  <c r="GX556"/>
  <c r="GY556"/>
  <c r="GZ556"/>
  <c r="HA556"/>
  <c r="GS557"/>
  <c r="GT557"/>
  <c r="GU557"/>
  <c r="GV557"/>
  <c r="GW557"/>
  <c r="GX557"/>
  <c r="GY557"/>
  <c r="GZ557"/>
  <c r="HA557"/>
  <c r="GS558"/>
  <c r="GT558"/>
  <c r="GU558"/>
  <c r="GV558"/>
  <c r="GW558"/>
  <c r="GX558"/>
  <c r="GY558"/>
  <c r="GZ558"/>
  <c r="HA558"/>
  <c r="GS559"/>
  <c r="GT559"/>
  <c r="GU559"/>
  <c r="GV559"/>
  <c r="GW559"/>
  <c r="GX559"/>
  <c r="GY559"/>
  <c r="GZ559"/>
  <c r="HA559"/>
  <c r="GS560"/>
  <c r="GT560"/>
  <c r="GU560"/>
  <c r="GV560"/>
  <c r="GW560"/>
  <c r="GX560"/>
  <c r="GY560"/>
  <c r="GZ560"/>
  <c r="HA560"/>
  <c r="GS561"/>
  <c r="GT561"/>
  <c r="GU561"/>
  <c r="GV561"/>
  <c r="GW561"/>
  <c r="GX561"/>
  <c r="GY561"/>
  <c r="GZ561"/>
  <c r="HA561"/>
  <c r="GS562"/>
  <c r="GT562"/>
  <c r="GU562"/>
  <c r="GV562"/>
  <c r="GW562"/>
  <c r="GX562"/>
  <c r="GY562"/>
  <c r="GZ562"/>
  <c r="HA562"/>
  <c r="GS563"/>
  <c r="GT563"/>
  <c r="GU563"/>
  <c r="GV563"/>
  <c r="GW563"/>
  <c r="GX563"/>
  <c r="GY563"/>
  <c r="GZ563"/>
  <c r="HA563"/>
  <c r="GS564"/>
  <c r="GT564"/>
  <c r="GU564"/>
  <c r="GV564"/>
  <c r="GW564"/>
  <c r="GX564"/>
  <c r="GY564"/>
  <c r="GZ564"/>
  <c r="HA564"/>
  <c r="GS565"/>
  <c r="GT565"/>
  <c r="GU565"/>
  <c r="GV565"/>
  <c r="GW565"/>
  <c r="GX565"/>
  <c r="GY565"/>
  <c r="GZ565"/>
  <c r="HA565"/>
  <c r="GS566"/>
  <c r="GT566"/>
  <c r="GU566"/>
  <c r="GV566"/>
  <c r="GW566"/>
  <c r="GX566"/>
  <c r="GY566"/>
  <c r="GZ566"/>
  <c r="HA566"/>
  <c r="GS567"/>
  <c r="GT567"/>
  <c r="GU567"/>
  <c r="GV567"/>
  <c r="GW567"/>
  <c r="GX567"/>
  <c r="GY567"/>
  <c r="GZ567"/>
  <c r="HA567"/>
  <c r="GS568"/>
  <c r="GT568"/>
  <c r="GU568"/>
  <c r="GV568"/>
  <c r="GW568"/>
  <c r="GX568"/>
  <c r="GY568"/>
  <c r="GZ568"/>
  <c r="HA568"/>
  <c r="GS569"/>
  <c r="GT569"/>
  <c r="GU569"/>
  <c r="GV569"/>
  <c r="GW569"/>
  <c r="GX569"/>
  <c r="GY569"/>
  <c r="GZ569"/>
  <c r="HA569"/>
  <c r="GS570"/>
  <c r="GT570"/>
  <c r="GU570"/>
  <c r="GV570"/>
  <c r="GW570"/>
  <c r="GX570"/>
  <c r="GY570"/>
  <c r="GZ570"/>
  <c r="HA570"/>
  <c r="GS571"/>
  <c r="GT571"/>
  <c r="GU571"/>
  <c r="GV571"/>
  <c r="GW571"/>
  <c r="GX571"/>
  <c r="GY571"/>
  <c r="GZ571"/>
  <c r="HA571"/>
  <c r="GS572"/>
  <c r="GT572"/>
  <c r="GU572"/>
  <c r="GV572"/>
  <c r="GW572"/>
  <c r="GX572"/>
  <c r="GY572"/>
  <c r="GZ572"/>
  <c r="HA572"/>
  <c r="GS573"/>
  <c r="GT573"/>
  <c r="GU573"/>
  <c r="GV573"/>
  <c r="GW573"/>
  <c r="GX573"/>
  <c r="GY573"/>
  <c r="GZ573"/>
  <c r="HA573"/>
  <c r="GS574"/>
  <c r="GT574"/>
  <c r="GU574"/>
  <c r="GV574"/>
  <c r="GW574"/>
  <c r="GX574"/>
  <c r="GY574"/>
  <c r="GZ574"/>
  <c r="HA574"/>
  <c r="GS575"/>
  <c r="GT575"/>
  <c r="GU575"/>
  <c r="GV575"/>
  <c r="GW575"/>
  <c r="GX575"/>
  <c r="GY575"/>
  <c r="GZ575"/>
  <c r="HA575"/>
  <c r="GS576"/>
  <c r="GT576"/>
  <c r="GU576"/>
  <c r="GV576"/>
  <c r="GW576"/>
  <c r="GX576"/>
  <c r="GY576"/>
  <c r="GZ576"/>
  <c r="HA576"/>
  <c r="GS577"/>
  <c r="GT577"/>
  <c r="GU577"/>
  <c r="GV577"/>
  <c r="GW577"/>
  <c r="GX577"/>
  <c r="GY577"/>
  <c r="GZ577"/>
  <c r="HA577"/>
  <c r="GS578"/>
  <c r="GT578"/>
  <c r="GU578"/>
  <c r="GV578"/>
  <c r="GW578"/>
  <c r="GX578"/>
  <c r="GY578"/>
  <c r="GZ578"/>
  <c r="HA578"/>
  <c r="GS579"/>
  <c r="GT579"/>
  <c r="GU579"/>
  <c r="GV579"/>
  <c r="GW579"/>
  <c r="GX579"/>
  <c r="GY579"/>
  <c r="GZ579"/>
  <c r="HA579"/>
  <c r="GS580"/>
  <c r="GT580"/>
  <c r="GU580"/>
  <c r="GV580"/>
  <c r="GW580"/>
  <c r="GX580"/>
  <c r="GY580"/>
  <c r="GZ580"/>
  <c r="HA580"/>
  <c r="GS581"/>
  <c r="GT581"/>
  <c r="GU581"/>
  <c r="GV581"/>
  <c r="GW581"/>
  <c r="GX581"/>
  <c r="GY581"/>
  <c r="GZ581"/>
  <c r="HA581"/>
  <c r="GS582"/>
  <c r="GT582"/>
  <c r="GU582"/>
  <c r="GV582"/>
  <c r="GW582"/>
  <c r="GX582"/>
  <c r="GY582"/>
  <c r="GZ582"/>
  <c r="HA582"/>
  <c r="GS583"/>
  <c r="GT583"/>
  <c r="GU583"/>
  <c r="GV583"/>
  <c r="GW583"/>
  <c r="GX583"/>
  <c r="GY583"/>
  <c r="GZ583"/>
  <c r="HA583"/>
  <c r="GS584"/>
  <c r="GT584"/>
  <c r="GU584"/>
  <c r="GV584"/>
  <c r="GW584"/>
  <c r="GX584"/>
  <c r="GY584"/>
  <c r="GZ584"/>
  <c r="HA584"/>
  <c r="GS585"/>
  <c r="GT585"/>
  <c r="GU585"/>
  <c r="GV585"/>
  <c r="GW585"/>
  <c r="GX585"/>
  <c r="GY585"/>
  <c r="GZ585"/>
  <c r="HA585"/>
  <c r="GS586"/>
  <c r="GT586"/>
  <c r="GU586"/>
  <c r="GV586"/>
  <c r="GW586"/>
  <c r="GX586"/>
  <c r="GY586"/>
  <c r="GZ586"/>
  <c r="HA586"/>
  <c r="GS587"/>
  <c r="GT587"/>
  <c r="GU587"/>
  <c r="GV587"/>
  <c r="GW587"/>
  <c r="GX587"/>
  <c r="GY587"/>
  <c r="GZ587"/>
  <c r="HA587"/>
  <c r="GS588"/>
  <c r="GT588"/>
  <c r="GU588"/>
  <c r="GV588"/>
  <c r="GW588"/>
  <c r="GX588"/>
  <c r="GY588"/>
  <c r="GZ588"/>
  <c r="HA588"/>
  <c r="GS589"/>
  <c r="GT589"/>
  <c r="GU589"/>
  <c r="GV589"/>
  <c r="GW589"/>
  <c r="GX589"/>
  <c r="GY589"/>
  <c r="GZ589"/>
  <c r="HA589"/>
  <c r="GS590"/>
  <c r="GT590"/>
  <c r="GU590"/>
  <c r="GV590"/>
  <c r="GW590"/>
  <c r="GX590"/>
  <c r="GY590"/>
  <c r="GZ590"/>
  <c r="HA590"/>
  <c r="GS591"/>
  <c r="GT591"/>
  <c r="GU591"/>
  <c r="GV591"/>
  <c r="GW591"/>
  <c r="GX591"/>
  <c r="GY591"/>
  <c r="GZ591"/>
  <c r="HA591"/>
  <c r="GS592"/>
  <c r="GT592"/>
  <c r="GU592"/>
  <c r="GV592"/>
  <c r="GW592"/>
  <c r="GX592"/>
  <c r="GY592"/>
  <c r="GZ592"/>
  <c r="HA592"/>
  <c r="GS593"/>
  <c r="GT593"/>
  <c r="GU593"/>
  <c r="GV593"/>
  <c r="GW593"/>
  <c r="GX593"/>
  <c r="GY593"/>
  <c r="GZ593"/>
  <c r="HA593"/>
  <c r="GS594"/>
  <c r="GT594"/>
  <c r="GU594"/>
  <c r="GV594"/>
  <c r="GW594"/>
  <c r="GX594"/>
  <c r="GY594"/>
  <c r="GZ594"/>
  <c r="HA594"/>
  <c r="GS595"/>
  <c r="GT595"/>
  <c r="GU595"/>
  <c r="GV595"/>
  <c r="GW595"/>
  <c r="GX595"/>
  <c r="GY595"/>
  <c r="GZ595"/>
  <c r="HA595"/>
  <c r="GS596"/>
  <c r="GT596"/>
  <c r="GU596"/>
  <c r="GV596"/>
  <c r="GW596"/>
  <c r="GX596"/>
  <c r="GY596"/>
  <c r="GZ596"/>
  <c r="HA596"/>
  <c r="GS597"/>
  <c r="GT597"/>
  <c r="GU597"/>
  <c r="GV597"/>
  <c r="GW597"/>
  <c r="GX597"/>
  <c r="GY597"/>
  <c r="GZ597"/>
  <c r="HA597"/>
  <c r="GS598"/>
  <c r="GT598"/>
  <c r="GU598"/>
  <c r="GV598"/>
  <c r="GW598"/>
  <c r="GX598"/>
  <c r="GY598"/>
  <c r="GZ598"/>
  <c r="HA598"/>
  <c r="GS599"/>
  <c r="GT599"/>
  <c r="GU599"/>
  <c r="GV599"/>
  <c r="GW599"/>
  <c r="GX599"/>
  <c r="GY599"/>
  <c r="GZ599"/>
  <c r="HA599"/>
  <c r="GS600"/>
  <c r="GT600"/>
  <c r="GU600"/>
  <c r="GV600"/>
  <c r="GW600"/>
  <c r="GX600"/>
  <c r="GY600"/>
  <c r="GZ600"/>
  <c r="HA600"/>
  <c r="GS601"/>
  <c r="GT601"/>
  <c r="GU601"/>
  <c r="GV601"/>
  <c r="GW601"/>
  <c r="GX601"/>
  <c r="GY601"/>
  <c r="GZ601"/>
  <c r="HA601"/>
  <c r="GS602"/>
  <c r="GT602"/>
  <c r="GU602"/>
  <c r="GV602"/>
  <c r="GW602"/>
  <c r="GX602"/>
  <c r="GY602"/>
  <c r="GZ602"/>
  <c r="HA602"/>
  <c r="GS603"/>
  <c r="GT603"/>
  <c r="GU603"/>
  <c r="GV603"/>
  <c r="GW603"/>
  <c r="GX603"/>
  <c r="GY603"/>
  <c r="GZ603"/>
  <c r="HA603"/>
  <c r="GS604"/>
  <c r="GT604"/>
  <c r="GU604"/>
  <c r="GV604"/>
  <c r="GW604"/>
  <c r="GX604"/>
  <c r="GY604"/>
  <c r="GZ604"/>
  <c r="HA604"/>
  <c r="GS605"/>
  <c r="GT605"/>
  <c r="GU605"/>
  <c r="GV605"/>
  <c r="GW605"/>
  <c r="GX605"/>
  <c r="GY605"/>
  <c r="GZ605"/>
  <c r="HA605"/>
  <c r="GS606"/>
  <c r="GT606"/>
  <c r="GU606"/>
  <c r="GV606"/>
  <c r="GW606"/>
  <c r="GX606"/>
  <c r="GY606"/>
  <c r="GZ606"/>
  <c r="HA606"/>
  <c r="GS607"/>
  <c r="GT607"/>
  <c r="GU607"/>
  <c r="GV607"/>
  <c r="GW607"/>
  <c r="GX607"/>
  <c r="GY607"/>
  <c r="GZ607"/>
  <c r="HA607"/>
  <c r="GS608"/>
  <c r="GT608"/>
  <c r="GU608"/>
  <c r="GV608"/>
  <c r="GW608"/>
  <c r="GX608"/>
  <c r="GY608"/>
  <c r="GZ608"/>
  <c r="HA608"/>
  <c r="GS609"/>
  <c r="GT609"/>
  <c r="GU609"/>
  <c r="GV609"/>
  <c r="GW609"/>
  <c r="GX609"/>
  <c r="GY609"/>
  <c r="GZ609"/>
  <c r="HA609"/>
  <c r="GS610"/>
  <c r="GT610"/>
  <c r="GU610"/>
  <c r="GV610"/>
  <c r="GW610"/>
  <c r="GX610"/>
  <c r="GY610"/>
  <c r="GZ610"/>
  <c r="HA610"/>
  <c r="GY5"/>
  <c r="GX5"/>
  <c r="GW5"/>
  <c r="GV5"/>
  <c r="GU5"/>
  <c r="HA5"/>
  <c r="GZ5"/>
  <c r="GT5"/>
  <c r="GS5"/>
  <c r="CL49"/>
  <c r="CM49"/>
  <c r="CN49"/>
  <c r="CO49"/>
  <c r="CP49"/>
  <c r="CQ49"/>
  <c r="CR49"/>
  <c r="CS49"/>
  <c r="CT49"/>
  <c r="CL50"/>
  <c r="CM50"/>
  <c r="CN50"/>
  <c r="CO50"/>
  <c r="CP50"/>
  <c r="CQ50"/>
  <c r="CR50"/>
  <c r="CS50"/>
  <c r="CT50"/>
  <c r="CL51"/>
  <c r="CM51"/>
  <c r="CN51"/>
  <c r="CO51"/>
  <c r="CP51"/>
  <c r="CQ51"/>
  <c r="CR51"/>
  <c r="CS51"/>
  <c r="CT51"/>
  <c r="CL52"/>
  <c r="CM52"/>
  <c r="CN52"/>
  <c r="CO52"/>
  <c r="CP52"/>
  <c r="CQ52"/>
  <c r="CR52"/>
  <c r="CS52"/>
  <c r="CT52"/>
  <c r="CN54"/>
  <c r="CO54"/>
  <c r="CL56"/>
  <c r="CL57"/>
  <c r="CM57"/>
  <c r="CN57"/>
  <c r="CO57"/>
  <c r="CP57"/>
  <c r="CQ57"/>
  <c r="CR57"/>
  <c r="CS57"/>
  <c r="CT57"/>
  <c r="CL58"/>
  <c r="CM58"/>
  <c r="CN58"/>
  <c r="CO58"/>
  <c r="CP58"/>
  <c r="CQ58"/>
  <c r="CR58"/>
  <c r="CS58"/>
  <c r="CT58"/>
  <c r="CL59"/>
  <c r="CM59"/>
  <c r="CN59"/>
  <c r="CO59"/>
  <c r="CP59"/>
  <c r="CQ59"/>
  <c r="CR59"/>
  <c r="CS59"/>
  <c r="CT59"/>
  <c r="CL60"/>
  <c r="CM60"/>
  <c r="CN60"/>
  <c r="CO60"/>
  <c r="CP60"/>
  <c r="CQ60"/>
  <c r="CR60"/>
  <c r="CS60"/>
  <c r="CT60"/>
  <c r="CN62"/>
  <c r="CO62"/>
  <c r="CL65"/>
  <c r="CM65"/>
  <c r="CN65"/>
  <c r="CO65"/>
  <c r="CP65"/>
  <c r="CQ65"/>
  <c r="CR65"/>
  <c r="CS65"/>
  <c r="CT65"/>
  <c r="CL66"/>
  <c r="CM66"/>
  <c r="CN66"/>
  <c r="CO66"/>
  <c r="CP66"/>
  <c r="CQ66"/>
  <c r="CR66"/>
  <c r="CS66"/>
  <c r="CT66"/>
  <c r="CL67"/>
  <c r="CM67"/>
  <c r="CN67"/>
  <c r="CO67"/>
  <c r="CP67"/>
  <c r="CQ67"/>
  <c r="CR67"/>
  <c r="CS67"/>
  <c r="CT67"/>
  <c r="CL68"/>
  <c r="CM68"/>
  <c r="CN68"/>
  <c r="CO68"/>
  <c r="CP68"/>
  <c r="CQ68"/>
  <c r="CR68"/>
  <c r="CS68"/>
  <c r="CT68"/>
  <c r="CO70"/>
  <c r="CP70"/>
  <c r="CL73"/>
  <c r="CM73"/>
  <c r="CN73"/>
  <c r="CO73"/>
  <c r="CP73"/>
  <c r="CQ73"/>
  <c r="CR73"/>
  <c r="CS73"/>
  <c r="CT73"/>
  <c r="CL74"/>
  <c r="CM74"/>
  <c r="CN74"/>
  <c r="CO74"/>
  <c r="CP74"/>
  <c r="CQ74"/>
  <c r="CR74"/>
  <c r="CS74"/>
  <c r="CT74"/>
  <c r="CL75"/>
  <c r="CM75"/>
  <c r="CN75"/>
  <c r="CO75"/>
  <c r="CP75"/>
  <c r="CQ75"/>
  <c r="CR75"/>
  <c r="CS75"/>
  <c r="CT75"/>
  <c r="CL76"/>
  <c r="CM76"/>
  <c r="CN76"/>
  <c r="CO76"/>
  <c r="CP76"/>
  <c r="CQ76"/>
  <c r="CR76"/>
  <c r="CS76"/>
  <c r="CT76"/>
  <c r="CP78"/>
  <c r="CQ78"/>
  <c r="CL81"/>
  <c r="CM81"/>
  <c r="CN81"/>
  <c r="CO81"/>
  <c r="CP81"/>
  <c r="CQ81"/>
  <c r="CR81"/>
  <c r="CS81"/>
  <c r="CT81"/>
  <c r="CL82"/>
  <c r="CM82"/>
  <c r="CN82"/>
  <c r="CO82"/>
  <c r="CP82"/>
  <c r="CQ82"/>
  <c r="CR82"/>
  <c r="CS82"/>
  <c r="CT82"/>
  <c r="CL83"/>
  <c r="CM83"/>
  <c r="CN83"/>
  <c r="CO83"/>
  <c r="CP83"/>
  <c r="CQ83"/>
  <c r="CR83"/>
  <c r="CS83"/>
  <c r="CT83"/>
  <c r="CL84"/>
  <c r="CM84"/>
  <c r="CN84"/>
  <c r="CO84"/>
  <c r="CP84"/>
  <c r="CQ84"/>
  <c r="CR84"/>
  <c r="CS84"/>
  <c r="CT84"/>
  <c r="CQ86"/>
  <c r="CR86"/>
  <c r="CL89"/>
  <c r="CM89"/>
  <c r="CN89"/>
  <c r="CO89"/>
  <c r="CP89"/>
  <c r="CQ89"/>
  <c r="CR89"/>
  <c r="CS89"/>
  <c r="CT89"/>
  <c r="CL90"/>
  <c r="CM90"/>
  <c r="CN90"/>
  <c r="CO90"/>
  <c r="CP90"/>
  <c r="CQ90"/>
  <c r="CR90"/>
  <c r="CS90"/>
  <c r="CT90"/>
  <c r="CL91"/>
  <c r="CM91"/>
  <c r="CN91"/>
  <c r="CO91"/>
  <c r="CP91"/>
  <c r="CQ91"/>
  <c r="CR91"/>
  <c r="CS91"/>
  <c r="CT91"/>
  <c r="CL92"/>
  <c r="CM92"/>
  <c r="CN92"/>
  <c r="CO92"/>
  <c r="CP92"/>
  <c r="CQ92"/>
  <c r="CR92"/>
  <c r="CS92"/>
  <c r="CT92"/>
  <c r="CL93"/>
  <c r="CR94"/>
  <c r="CS94"/>
  <c r="CP96"/>
  <c r="CL97"/>
  <c r="CM97"/>
  <c r="CN97"/>
  <c r="CO97"/>
  <c r="CP97"/>
  <c r="CQ97"/>
  <c r="CR97"/>
  <c r="CS97"/>
  <c r="CT97"/>
  <c r="CL98"/>
  <c r="CM98"/>
  <c r="CN98"/>
  <c r="CO98"/>
  <c r="CP98"/>
  <c r="CQ98"/>
  <c r="CR98"/>
  <c r="CS98"/>
  <c r="CT98"/>
  <c r="CL99"/>
  <c r="CM99"/>
  <c r="CN99"/>
  <c r="CO99"/>
  <c r="CP99"/>
  <c r="CQ99"/>
  <c r="CR99"/>
  <c r="CS99"/>
  <c r="CT99"/>
  <c r="CL100"/>
  <c r="CM100"/>
  <c r="CN100"/>
  <c r="CO100"/>
  <c r="CP100"/>
  <c r="CQ100"/>
  <c r="CR100"/>
  <c r="CS100"/>
  <c r="CT100"/>
  <c r="CL101"/>
  <c r="CR102"/>
  <c r="CS102"/>
  <c r="CL105"/>
  <c r="CM105"/>
  <c r="CN105"/>
  <c r="CO105"/>
  <c r="CP105"/>
  <c r="CQ105"/>
  <c r="CR105"/>
  <c r="CS105"/>
  <c r="CT105"/>
  <c r="CL106"/>
  <c r="CM106"/>
  <c r="CN106"/>
  <c r="CO106"/>
  <c r="CP106"/>
  <c r="CQ106"/>
  <c r="CR106"/>
  <c r="CS106"/>
  <c r="CT106"/>
  <c r="CL107"/>
  <c r="CM107"/>
  <c r="CN107"/>
  <c r="CO107"/>
  <c r="CP107"/>
  <c r="CQ107"/>
  <c r="CR107"/>
  <c r="CS107"/>
  <c r="CT107"/>
  <c r="CL108"/>
  <c r="CM108"/>
  <c r="CN108"/>
  <c r="CO108"/>
  <c r="CP108"/>
  <c r="CQ108"/>
  <c r="CR108"/>
  <c r="CS108"/>
  <c r="CT108"/>
  <c r="CT109"/>
  <c r="CL110"/>
  <c r="CS110"/>
  <c r="CT110"/>
  <c r="CM112"/>
  <c r="CL113"/>
  <c r="CM113"/>
  <c r="CN113"/>
  <c r="CO113"/>
  <c r="CP113"/>
  <c r="CQ113"/>
  <c r="CR113"/>
  <c r="CS113"/>
  <c r="CT113"/>
  <c r="CL114"/>
  <c r="CM114"/>
  <c r="CN114"/>
  <c r="CO114"/>
  <c r="CP114"/>
  <c r="CQ114"/>
  <c r="CR114"/>
  <c r="CS114"/>
  <c r="CT114"/>
  <c r="CL115"/>
  <c r="CM115"/>
  <c r="CN115"/>
  <c r="CO115"/>
  <c r="CP115"/>
  <c r="CQ115"/>
  <c r="CR115"/>
  <c r="CS115"/>
  <c r="CT115"/>
  <c r="CL116"/>
  <c r="CM116"/>
  <c r="CN116"/>
  <c r="CO116"/>
  <c r="CP116"/>
  <c r="CQ116"/>
  <c r="CR116"/>
  <c r="CS116"/>
  <c r="CT116"/>
  <c r="CT117"/>
  <c r="CL118"/>
  <c r="CS118"/>
  <c r="CT118"/>
  <c r="CL121"/>
  <c r="CM121"/>
  <c r="CN121"/>
  <c r="CO121"/>
  <c r="CP121"/>
  <c r="CQ121"/>
  <c r="CR121"/>
  <c r="CS121"/>
  <c r="CT121"/>
  <c r="CL122"/>
  <c r="CM122"/>
  <c r="CN122"/>
  <c r="CO122"/>
  <c r="CP122"/>
  <c r="CQ122"/>
  <c r="CR122"/>
  <c r="CS122"/>
  <c r="CT122"/>
  <c r="CL123"/>
  <c r="CM123"/>
  <c r="CN123"/>
  <c r="CO123"/>
  <c r="CP123"/>
  <c r="CQ123"/>
  <c r="CR123"/>
  <c r="CS123"/>
  <c r="CT123"/>
  <c r="CL124"/>
  <c r="CM124"/>
  <c r="CN124"/>
  <c r="CO124"/>
  <c r="CP124"/>
  <c r="CQ124"/>
  <c r="CR124"/>
  <c r="CS124"/>
  <c r="CT124"/>
  <c r="CT125"/>
  <c r="CL126"/>
  <c r="CS126"/>
  <c r="CT126"/>
  <c r="CL129"/>
  <c r="CM129"/>
  <c r="CN129"/>
  <c r="CO129"/>
  <c r="CP129"/>
  <c r="CQ129"/>
  <c r="CR129"/>
  <c r="CS129"/>
  <c r="CT129"/>
  <c r="CL130"/>
  <c r="CM130"/>
  <c r="CN130"/>
  <c r="CO130"/>
  <c r="CP130"/>
  <c r="CQ130"/>
  <c r="CR130"/>
  <c r="CS130"/>
  <c r="CT130"/>
  <c r="CL131"/>
  <c r="CM131"/>
  <c r="CN131"/>
  <c r="CO131"/>
  <c r="CP131"/>
  <c r="CQ131"/>
  <c r="CR131"/>
  <c r="CS131"/>
  <c r="CT131"/>
  <c r="CL132"/>
  <c r="CM132"/>
  <c r="CN132"/>
  <c r="CO132"/>
  <c r="CP132"/>
  <c r="CQ132"/>
  <c r="CR132"/>
  <c r="CS132"/>
  <c r="CT132"/>
  <c r="CL134"/>
  <c r="CM134"/>
  <c r="CT134"/>
  <c r="CL137"/>
  <c r="CM137"/>
  <c r="CN137"/>
  <c r="CO137"/>
  <c r="CP137"/>
  <c r="CQ137"/>
  <c r="CR137"/>
  <c r="CS137"/>
  <c r="CT137"/>
  <c r="CL138"/>
  <c r="CM138"/>
  <c r="CN138"/>
  <c r="CO138"/>
  <c r="CP138"/>
  <c r="CQ138"/>
  <c r="CR138"/>
  <c r="CS138"/>
  <c r="CT138"/>
  <c r="CL139"/>
  <c r="CM139"/>
  <c r="CN139"/>
  <c r="CO139"/>
  <c r="CP139"/>
  <c r="CQ139"/>
  <c r="CR139"/>
  <c r="CS139"/>
  <c r="CT139"/>
  <c r="CL140"/>
  <c r="CM140"/>
  <c r="CN140"/>
  <c r="CO140"/>
  <c r="CP140"/>
  <c r="CQ140"/>
  <c r="CR140"/>
  <c r="CS140"/>
  <c r="CT140"/>
  <c r="CM142"/>
  <c r="CN142"/>
  <c r="CL145"/>
  <c r="CM145"/>
  <c r="CN145"/>
  <c r="CO145"/>
  <c r="CP145"/>
  <c r="CQ145"/>
  <c r="CR145"/>
  <c r="CS145"/>
  <c r="CT145"/>
  <c r="CL146"/>
  <c r="CM146"/>
  <c r="CN146"/>
  <c r="CO146"/>
  <c r="CP146"/>
  <c r="CQ146"/>
  <c r="CR146"/>
  <c r="CS146"/>
  <c r="CT146"/>
  <c r="CL147"/>
  <c r="CM147"/>
  <c r="CN147"/>
  <c r="CO147"/>
  <c r="CP147"/>
  <c r="CQ147"/>
  <c r="CR147"/>
  <c r="CS147"/>
  <c r="CT147"/>
  <c r="CL148"/>
  <c r="CM148"/>
  <c r="CN148"/>
  <c r="CO148"/>
  <c r="CP148"/>
  <c r="CQ148"/>
  <c r="CR148"/>
  <c r="CS148"/>
  <c r="CT148"/>
  <c r="CN150"/>
  <c r="CO150"/>
  <c r="CQ152"/>
  <c r="CL153"/>
  <c r="CM153"/>
  <c r="CN153"/>
  <c r="CO153"/>
  <c r="CP153"/>
  <c r="CQ153"/>
  <c r="CR153"/>
  <c r="CS153"/>
  <c r="CT153"/>
  <c r="CL154"/>
  <c r="CM154"/>
  <c r="CN154"/>
  <c r="CO154"/>
  <c r="CP154"/>
  <c r="CQ154"/>
  <c r="CR154"/>
  <c r="CS154"/>
  <c r="CT154"/>
  <c r="CL155"/>
  <c r="CM155"/>
  <c r="CN155"/>
  <c r="CO155"/>
  <c r="CP155"/>
  <c r="CQ155"/>
  <c r="CR155"/>
  <c r="CS155"/>
  <c r="CT155"/>
  <c r="CL156"/>
  <c r="CM156"/>
  <c r="CN156"/>
  <c r="CO156"/>
  <c r="CP156"/>
  <c r="CQ156"/>
  <c r="CR156"/>
  <c r="CS156"/>
  <c r="CT156"/>
  <c r="CM158"/>
  <c r="CN158"/>
  <c r="CL161"/>
  <c r="CM161"/>
  <c r="CN161"/>
  <c r="CO161"/>
  <c r="CP161"/>
  <c r="CQ161"/>
  <c r="CR161"/>
  <c r="CS161"/>
  <c r="CT161"/>
  <c r="CL162"/>
  <c r="CM162"/>
  <c r="CN162"/>
  <c r="CO162"/>
  <c r="CP162"/>
  <c r="CQ162"/>
  <c r="CR162"/>
  <c r="CS162"/>
  <c r="CT162"/>
  <c r="CL163"/>
  <c r="CM163"/>
  <c r="CN163"/>
  <c r="CO163"/>
  <c r="CP163"/>
  <c r="CQ163"/>
  <c r="CR163"/>
  <c r="CS163"/>
  <c r="CT163"/>
  <c r="CL164"/>
  <c r="CM164"/>
  <c r="CN164"/>
  <c r="CO164"/>
  <c r="CP164"/>
  <c r="CQ164"/>
  <c r="CR164"/>
  <c r="CS164"/>
  <c r="CT164"/>
  <c r="CN166"/>
  <c r="CO166"/>
  <c r="CL169"/>
  <c r="CM169"/>
  <c r="CN169"/>
  <c r="CO169"/>
  <c r="CP169"/>
  <c r="CQ169"/>
  <c r="CR169"/>
  <c r="CS169"/>
  <c r="CT169"/>
  <c r="CL170"/>
  <c r="CM170"/>
  <c r="CN170"/>
  <c r="CO170"/>
  <c r="CP170"/>
  <c r="CQ170"/>
  <c r="CR170"/>
  <c r="CS170"/>
  <c r="CT170"/>
  <c r="CL171"/>
  <c r="CM171"/>
  <c r="CN171"/>
  <c r="CO171"/>
  <c r="CP171"/>
  <c r="CQ171"/>
  <c r="CR171"/>
  <c r="CS171"/>
  <c r="CT171"/>
  <c r="CL172"/>
  <c r="CM172"/>
  <c r="CN172"/>
  <c r="CO172"/>
  <c r="CP172"/>
  <c r="CQ172"/>
  <c r="CR172"/>
  <c r="CS172"/>
  <c r="CT172"/>
  <c r="CO174"/>
  <c r="CP174"/>
  <c r="CL177"/>
  <c r="CM177"/>
  <c r="CN177"/>
  <c r="CO177"/>
  <c r="CP177"/>
  <c r="CQ177"/>
  <c r="CR177"/>
  <c r="CS177"/>
  <c r="CT177"/>
  <c r="CL178"/>
  <c r="CM178"/>
  <c r="CN178"/>
  <c r="CO178"/>
  <c r="CP178"/>
  <c r="CQ178"/>
  <c r="CR178"/>
  <c r="CS178"/>
  <c r="CT178"/>
  <c r="CL179"/>
  <c r="CM179"/>
  <c r="CN179"/>
  <c r="CO179"/>
  <c r="CP179"/>
  <c r="CQ179"/>
  <c r="CR179"/>
  <c r="CS179"/>
  <c r="CT179"/>
  <c r="CL180"/>
  <c r="CM180"/>
  <c r="CN180"/>
  <c r="CO180"/>
  <c r="CP180"/>
  <c r="CQ180"/>
  <c r="CR180"/>
  <c r="CS180"/>
  <c r="CT180"/>
  <c r="CO182"/>
  <c r="CP182"/>
  <c r="CL185"/>
  <c r="CM185"/>
  <c r="CN185"/>
  <c r="CO185"/>
  <c r="CP185"/>
  <c r="CQ185"/>
  <c r="CR185"/>
  <c r="CS185"/>
  <c r="CT185"/>
  <c r="CL186"/>
  <c r="CM186"/>
  <c r="CN186"/>
  <c r="CO186"/>
  <c r="CP186"/>
  <c r="CQ186"/>
  <c r="CR186"/>
  <c r="CS186"/>
  <c r="CT186"/>
  <c r="CL187"/>
  <c r="CM187"/>
  <c r="CN187"/>
  <c r="CO187"/>
  <c r="CP187"/>
  <c r="CQ187"/>
  <c r="CR187"/>
  <c r="CS187"/>
  <c r="CT187"/>
  <c r="CL188"/>
  <c r="CM188"/>
  <c r="CN188"/>
  <c r="CO188"/>
  <c r="CP188"/>
  <c r="CQ188"/>
  <c r="CR188"/>
  <c r="CS188"/>
  <c r="CT188"/>
  <c r="CP190"/>
  <c r="CQ190"/>
  <c r="CL193"/>
  <c r="CM193"/>
  <c r="CN193"/>
  <c r="CO193"/>
  <c r="CP193"/>
  <c r="CQ193"/>
  <c r="CR193"/>
  <c r="CS193"/>
  <c r="CT193"/>
  <c r="CL194"/>
  <c r="CM194"/>
  <c r="CN194"/>
  <c r="CO194"/>
  <c r="CP194"/>
  <c r="CQ194"/>
  <c r="CR194"/>
  <c r="CS194"/>
  <c r="CT194"/>
  <c r="CL195"/>
  <c r="CM195"/>
  <c r="CN195"/>
  <c r="CO195"/>
  <c r="CP195"/>
  <c r="CQ195"/>
  <c r="CR195"/>
  <c r="CS195"/>
  <c r="CT195"/>
  <c r="CL196"/>
  <c r="CM196"/>
  <c r="CN196"/>
  <c r="CO196"/>
  <c r="CP196"/>
  <c r="CQ196"/>
  <c r="CR196"/>
  <c r="CS196"/>
  <c r="CT196"/>
  <c r="CQ198"/>
  <c r="CR198"/>
  <c r="CL201"/>
  <c r="CM201"/>
  <c r="CN201"/>
  <c r="CO201"/>
  <c r="CP201"/>
  <c r="CQ201"/>
  <c r="CR201"/>
  <c r="CS201"/>
  <c r="CT201"/>
  <c r="CL202"/>
  <c r="CM202"/>
  <c r="CN202"/>
  <c r="CO202"/>
  <c r="CP202"/>
  <c r="CQ202"/>
  <c r="CR202"/>
  <c r="CS202"/>
  <c r="CT202"/>
  <c r="CL203"/>
  <c r="CM203"/>
  <c r="CN203"/>
  <c r="CO203"/>
  <c r="CP203"/>
  <c r="CQ203"/>
  <c r="CR203"/>
  <c r="CS203"/>
  <c r="CT203"/>
  <c r="CL204"/>
  <c r="CM204"/>
  <c r="CN204"/>
  <c r="CO204"/>
  <c r="CP204"/>
  <c r="CQ204"/>
  <c r="CR204"/>
  <c r="CS204"/>
  <c r="CT204"/>
  <c r="CL205"/>
  <c r="CR206"/>
  <c r="CS206"/>
  <c r="CL209"/>
  <c r="CM209"/>
  <c r="CN209"/>
  <c r="CO209"/>
  <c r="CP209"/>
  <c r="CQ209"/>
  <c r="CR209"/>
  <c r="CS209"/>
  <c r="CT209"/>
  <c r="CO210"/>
  <c r="CP210"/>
  <c r="CR210"/>
  <c r="CL211"/>
  <c r="CM211"/>
  <c r="CN211"/>
  <c r="CO211"/>
  <c r="CP211"/>
  <c r="CQ211"/>
  <c r="CR211"/>
  <c r="CS211"/>
  <c r="CT211"/>
  <c r="CL212"/>
  <c r="CM212"/>
  <c r="CN212"/>
  <c r="CO212"/>
  <c r="CP212"/>
  <c r="CQ212"/>
  <c r="CR212"/>
  <c r="CS212"/>
  <c r="CT212"/>
  <c r="CQ214"/>
  <c r="CR214"/>
  <c r="CP216"/>
  <c r="CQ216"/>
  <c r="CL217"/>
  <c r="CM217"/>
  <c r="CN217"/>
  <c r="CO217"/>
  <c r="CP217"/>
  <c r="CQ217"/>
  <c r="CR217"/>
  <c r="CS217"/>
  <c r="CT217"/>
  <c r="CN218"/>
  <c r="CO218"/>
  <c r="CQ218"/>
  <c r="CL219"/>
  <c r="CM219"/>
  <c r="CN219"/>
  <c r="CO219"/>
  <c r="CP219"/>
  <c r="CQ219"/>
  <c r="CR219"/>
  <c r="CS219"/>
  <c r="CT219"/>
  <c r="CL220"/>
  <c r="CM220"/>
  <c r="CN220"/>
  <c r="CO220"/>
  <c r="CP220"/>
  <c r="CQ220"/>
  <c r="CR220"/>
  <c r="CS220"/>
  <c r="CT220"/>
  <c r="CN222"/>
  <c r="CO222"/>
  <c r="CL225"/>
  <c r="CM225"/>
  <c r="CN225"/>
  <c r="CO225"/>
  <c r="CP225"/>
  <c r="CQ225"/>
  <c r="CR225"/>
  <c r="CS225"/>
  <c r="CT225"/>
  <c r="CM226"/>
  <c r="CN226"/>
  <c r="CP226"/>
  <c r="CL227"/>
  <c r="CM227"/>
  <c r="CN227"/>
  <c r="CO227"/>
  <c r="CP227"/>
  <c r="CQ227"/>
  <c r="CR227"/>
  <c r="CS227"/>
  <c r="CT227"/>
  <c r="CL228"/>
  <c r="CM228"/>
  <c r="CN228"/>
  <c r="CO228"/>
  <c r="CP228"/>
  <c r="CQ228"/>
  <c r="CR228"/>
  <c r="CS228"/>
  <c r="CT228"/>
  <c r="CM230"/>
  <c r="CN230"/>
  <c r="CL233"/>
  <c r="CM233"/>
  <c r="CN233"/>
  <c r="CO233"/>
  <c r="CP233"/>
  <c r="CQ233"/>
  <c r="CR233"/>
  <c r="CS233"/>
  <c r="CT233"/>
  <c r="CL234"/>
  <c r="CM234"/>
  <c r="CO234"/>
  <c r="CR234"/>
  <c r="CT234"/>
  <c r="CL235"/>
  <c r="CM235"/>
  <c r="CN235"/>
  <c r="CO235"/>
  <c r="CP235"/>
  <c r="CQ235"/>
  <c r="CR235"/>
  <c r="CS235"/>
  <c r="CT235"/>
  <c r="CL236"/>
  <c r="CM236"/>
  <c r="CN236"/>
  <c r="CO236"/>
  <c r="CP236"/>
  <c r="CQ236"/>
  <c r="CR236"/>
  <c r="CS236"/>
  <c r="CT236"/>
  <c r="CL237"/>
  <c r="CR238"/>
  <c r="CS238"/>
  <c r="CL241"/>
  <c r="CM241"/>
  <c r="CN241"/>
  <c r="CO241"/>
  <c r="CP241"/>
  <c r="CQ241"/>
  <c r="CR241"/>
  <c r="CS241"/>
  <c r="CT241"/>
  <c r="CL242"/>
  <c r="CN242"/>
  <c r="CQ242"/>
  <c r="CS242"/>
  <c r="CT242"/>
  <c r="CL243"/>
  <c r="CM243"/>
  <c r="CN243"/>
  <c r="CO243"/>
  <c r="CP243"/>
  <c r="CQ243"/>
  <c r="CR243"/>
  <c r="CS243"/>
  <c r="CT243"/>
  <c r="CL244"/>
  <c r="CM244"/>
  <c r="CN244"/>
  <c r="CO244"/>
  <c r="CP244"/>
  <c r="CQ244"/>
  <c r="CR244"/>
  <c r="CS244"/>
  <c r="CT244"/>
  <c r="CO246"/>
  <c r="CP246"/>
  <c r="CS248"/>
  <c r="CL249"/>
  <c r="CM249"/>
  <c r="CN249"/>
  <c r="CO249"/>
  <c r="CP249"/>
  <c r="CQ249"/>
  <c r="CR249"/>
  <c r="CS249"/>
  <c r="CT249"/>
  <c r="CL250"/>
  <c r="CM250"/>
  <c r="CN250"/>
  <c r="CO250"/>
  <c r="CP250"/>
  <c r="CQ250"/>
  <c r="CR250"/>
  <c r="CS250"/>
  <c r="CT250"/>
  <c r="CL251"/>
  <c r="CM251"/>
  <c r="CN251"/>
  <c r="CO251"/>
  <c r="CP251"/>
  <c r="CQ251"/>
  <c r="CR251"/>
  <c r="CS251"/>
  <c r="CT251"/>
  <c r="CL252"/>
  <c r="CM252"/>
  <c r="CN252"/>
  <c r="CO252"/>
  <c r="CP252"/>
  <c r="CQ252"/>
  <c r="CR252"/>
  <c r="CS252"/>
  <c r="CT252"/>
  <c r="CO254"/>
  <c r="CP254"/>
  <c r="CQ256"/>
  <c r="CR256"/>
  <c r="CL257"/>
  <c r="CM257"/>
  <c r="CN257"/>
  <c r="CO257"/>
  <c r="CP257"/>
  <c r="CQ257"/>
  <c r="CR257"/>
  <c r="CS257"/>
  <c r="CT257"/>
  <c r="CL258"/>
  <c r="CM258"/>
  <c r="CN258"/>
  <c r="CO258"/>
  <c r="CP258"/>
  <c r="CQ258"/>
  <c r="CR258"/>
  <c r="CS258"/>
  <c r="CT258"/>
  <c r="CL259"/>
  <c r="CM259"/>
  <c r="CN259"/>
  <c r="CO259"/>
  <c r="CP259"/>
  <c r="CQ259"/>
  <c r="CR259"/>
  <c r="CS259"/>
  <c r="CT259"/>
  <c r="CL260"/>
  <c r="CM260"/>
  <c r="CN260"/>
  <c r="CO260"/>
  <c r="CP260"/>
  <c r="CQ260"/>
  <c r="CR260"/>
  <c r="CS260"/>
  <c r="CT260"/>
  <c r="CN262"/>
  <c r="CO262"/>
  <c r="CP264"/>
  <c r="CL265"/>
  <c r="CM265"/>
  <c r="CN265"/>
  <c r="CO265"/>
  <c r="CP265"/>
  <c r="CQ265"/>
  <c r="CR265"/>
  <c r="CS265"/>
  <c r="CT265"/>
  <c r="CL266"/>
  <c r="CM266"/>
  <c r="CN266"/>
  <c r="CO266"/>
  <c r="CP266"/>
  <c r="CQ266"/>
  <c r="CR266"/>
  <c r="CS266"/>
  <c r="CT266"/>
  <c r="CL267"/>
  <c r="CM267"/>
  <c r="CN267"/>
  <c r="CO267"/>
  <c r="CP267"/>
  <c r="CQ267"/>
  <c r="CR267"/>
  <c r="CS267"/>
  <c r="CT267"/>
  <c r="CL268"/>
  <c r="CM268"/>
  <c r="CN268"/>
  <c r="CO268"/>
  <c r="CP268"/>
  <c r="CQ268"/>
  <c r="CR268"/>
  <c r="CS268"/>
  <c r="CT268"/>
  <c r="CN270"/>
  <c r="CO270"/>
  <c r="CL273"/>
  <c r="CM273"/>
  <c r="CN273"/>
  <c r="CO273"/>
  <c r="CP273"/>
  <c r="CQ273"/>
  <c r="CR273"/>
  <c r="CS273"/>
  <c r="CT273"/>
  <c r="CL274"/>
  <c r="CM274"/>
  <c r="CN274"/>
  <c r="CO274"/>
  <c r="CP274"/>
  <c r="CQ274"/>
  <c r="CR274"/>
  <c r="CS274"/>
  <c r="CT274"/>
  <c r="CL275"/>
  <c r="CM275"/>
  <c r="CN275"/>
  <c r="CO275"/>
  <c r="CP275"/>
  <c r="CQ275"/>
  <c r="CR275"/>
  <c r="CS275"/>
  <c r="CT275"/>
  <c r="CL276"/>
  <c r="CM276"/>
  <c r="CN276"/>
  <c r="CO276"/>
  <c r="CP276"/>
  <c r="CQ276"/>
  <c r="CR276"/>
  <c r="CS276"/>
  <c r="CT276"/>
  <c r="CO278"/>
  <c r="CP278"/>
  <c r="CL281"/>
  <c r="CM281"/>
  <c r="CN281"/>
  <c r="CO281"/>
  <c r="CP281"/>
  <c r="CQ281"/>
  <c r="CR281"/>
  <c r="CS281"/>
  <c r="CT281"/>
  <c r="CL282"/>
  <c r="CM282"/>
  <c r="CN282"/>
  <c r="CO282"/>
  <c r="CP282"/>
  <c r="CQ282"/>
  <c r="CR282"/>
  <c r="CS282"/>
  <c r="CT282"/>
  <c r="CL283"/>
  <c r="CM283"/>
  <c r="CN283"/>
  <c r="CO283"/>
  <c r="CP283"/>
  <c r="CQ283"/>
  <c r="CR283"/>
  <c r="CS283"/>
  <c r="CT283"/>
  <c r="CL284"/>
  <c r="CM284"/>
  <c r="CN284"/>
  <c r="CO284"/>
  <c r="CP284"/>
  <c r="CQ284"/>
  <c r="CR284"/>
  <c r="CS284"/>
  <c r="CT284"/>
  <c r="CP286"/>
  <c r="CQ286"/>
  <c r="CL289"/>
  <c r="CM289"/>
  <c r="CN289"/>
  <c r="CO289"/>
  <c r="CP289"/>
  <c r="CQ289"/>
  <c r="CR289"/>
  <c r="CS289"/>
  <c r="CT289"/>
  <c r="CL290"/>
  <c r="CM290"/>
  <c r="CN290"/>
  <c r="CO290"/>
  <c r="CP290"/>
  <c r="CQ290"/>
  <c r="CR290"/>
  <c r="CS290"/>
  <c r="CT290"/>
  <c r="CL291"/>
  <c r="CM291"/>
  <c r="CN291"/>
  <c r="CO291"/>
  <c r="CP291"/>
  <c r="CQ291"/>
  <c r="CR291"/>
  <c r="CS291"/>
  <c r="CT291"/>
  <c r="CL292"/>
  <c r="CM292"/>
  <c r="CN292"/>
  <c r="CO292"/>
  <c r="CP292"/>
  <c r="CQ292"/>
  <c r="CR292"/>
  <c r="CS292"/>
  <c r="CT292"/>
  <c r="CQ294"/>
  <c r="CR294"/>
  <c r="CT296"/>
  <c r="CL297"/>
  <c r="CM297"/>
  <c r="CN297"/>
  <c r="CO297"/>
  <c r="CP297"/>
  <c r="CQ297"/>
  <c r="CR297"/>
  <c r="CS297"/>
  <c r="CT297"/>
  <c r="CL298"/>
  <c r="CM298"/>
  <c r="CN298"/>
  <c r="CO298"/>
  <c r="CP298"/>
  <c r="CQ298"/>
  <c r="CR298"/>
  <c r="CS298"/>
  <c r="CT298"/>
  <c r="CL299"/>
  <c r="CM299"/>
  <c r="CN299"/>
  <c r="CO299"/>
  <c r="CP299"/>
  <c r="CQ299"/>
  <c r="CR299"/>
  <c r="CS299"/>
  <c r="CT299"/>
  <c r="CL300"/>
  <c r="CM300"/>
  <c r="CN300"/>
  <c r="CO300"/>
  <c r="CP300"/>
  <c r="CQ300"/>
  <c r="CR300"/>
  <c r="CS300"/>
  <c r="CT300"/>
  <c r="CQ302"/>
  <c r="CR302"/>
  <c r="CT303"/>
  <c r="CL304"/>
  <c r="CL305"/>
  <c r="CM305"/>
  <c r="CN305"/>
  <c r="CO305"/>
  <c r="CP305"/>
  <c r="CQ305"/>
  <c r="CR305"/>
  <c r="CS305"/>
  <c r="CT305"/>
  <c r="CL306"/>
  <c r="CM306"/>
  <c r="CN306"/>
  <c r="CO306"/>
  <c r="CP306"/>
  <c r="CQ306"/>
  <c r="CR306"/>
  <c r="CS306"/>
  <c r="CT306"/>
  <c r="CL307"/>
  <c r="CM307"/>
  <c r="CN307"/>
  <c r="CO307"/>
  <c r="CP307"/>
  <c r="CQ307"/>
  <c r="CR307"/>
  <c r="CS307"/>
  <c r="CT307"/>
  <c r="CL308"/>
  <c r="CM308"/>
  <c r="CN308"/>
  <c r="CO308"/>
  <c r="CP308"/>
  <c r="CQ308"/>
  <c r="CR308"/>
  <c r="CS308"/>
  <c r="CT308"/>
  <c r="CP310"/>
  <c r="CQ310"/>
  <c r="CL313"/>
  <c r="CM313"/>
  <c r="CN313"/>
  <c r="CO313"/>
  <c r="CP313"/>
  <c r="CQ313"/>
  <c r="CR313"/>
  <c r="CS313"/>
  <c r="CT313"/>
  <c r="CL314"/>
  <c r="CM314"/>
  <c r="CN314"/>
  <c r="CO314"/>
  <c r="CP314"/>
  <c r="CQ314"/>
  <c r="CR314"/>
  <c r="CS314"/>
  <c r="CT314"/>
  <c r="CL315"/>
  <c r="CM315"/>
  <c r="CN315"/>
  <c r="CO315"/>
  <c r="CP315"/>
  <c r="CQ315"/>
  <c r="CR315"/>
  <c r="CS315"/>
  <c r="CT315"/>
  <c r="CL316"/>
  <c r="CM316"/>
  <c r="CN316"/>
  <c r="CO316"/>
  <c r="CP316"/>
  <c r="CQ316"/>
  <c r="CR316"/>
  <c r="CS316"/>
  <c r="CT316"/>
  <c r="CQ318"/>
  <c r="CR318"/>
  <c r="CL321"/>
  <c r="CM321"/>
  <c r="CN321"/>
  <c r="CO321"/>
  <c r="CP321"/>
  <c r="CQ321"/>
  <c r="CR321"/>
  <c r="CS321"/>
  <c r="CT321"/>
  <c r="CL322"/>
  <c r="CM322"/>
  <c r="CN322"/>
  <c r="CO322"/>
  <c r="CP322"/>
  <c r="CQ322"/>
  <c r="CR322"/>
  <c r="CS322"/>
  <c r="CT322"/>
  <c r="CL323"/>
  <c r="CM323"/>
  <c r="CN323"/>
  <c r="CO323"/>
  <c r="CP323"/>
  <c r="CQ323"/>
  <c r="CR323"/>
  <c r="CS323"/>
  <c r="CT323"/>
  <c r="CL324"/>
  <c r="CM324"/>
  <c r="CN324"/>
  <c r="CO324"/>
  <c r="CP324"/>
  <c r="CQ324"/>
  <c r="CR324"/>
  <c r="CS324"/>
  <c r="CT324"/>
  <c r="CL325"/>
  <c r="CR326"/>
  <c r="CS326"/>
  <c r="CL329"/>
  <c r="CM329"/>
  <c r="CN329"/>
  <c r="CO329"/>
  <c r="CP329"/>
  <c r="CQ329"/>
  <c r="CR329"/>
  <c r="CS329"/>
  <c r="CT329"/>
  <c r="CL330"/>
  <c r="CM330"/>
  <c r="CN330"/>
  <c r="CO330"/>
  <c r="CP330"/>
  <c r="CQ330"/>
  <c r="CR330"/>
  <c r="CS330"/>
  <c r="CT330"/>
  <c r="CL331"/>
  <c r="CM331"/>
  <c r="CN331"/>
  <c r="CO331"/>
  <c r="CP331"/>
  <c r="CQ331"/>
  <c r="CR331"/>
  <c r="CS331"/>
  <c r="CT331"/>
  <c r="CL332"/>
  <c r="CM332"/>
  <c r="CN332"/>
  <c r="CO332"/>
  <c r="CP332"/>
  <c r="CQ332"/>
  <c r="CR332"/>
  <c r="CS332"/>
  <c r="CT332"/>
  <c r="CT333"/>
  <c r="CL334"/>
  <c r="CS334"/>
  <c r="CT334"/>
  <c r="CL337"/>
  <c r="CM337"/>
  <c r="CN337"/>
  <c r="CO337"/>
  <c r="CP337"/>
  <c r="CQ337"/>
  <c r="CR337"/>
  <c r="CS337"/>
  <c r="CT337"/>
  <c r="CL338"/>
  <c r="CM338"/>
  <c r="CN338"/>
  <c r="CO338"/>
  <c r="CP338"/>
  <c r="CQ338"/>
  <c r="CR338"/>
  <c r="CS338"/>
  <c r="CT338"/>
  <c r="CL339"/>
  <c r="CM339"/>
  <c r="CN339"/>
  <c r="CO339"/>
  <c r="CP339"/>
  <c r="CQ339"/>
  <c r="CR339"/>
  <c r="CS339"/>
  <c r="CT339"/>
  <c r="CL340"/>
  <c r="CM340"/>
  <c r="CN340"/>
  <c r="CO340"/>
  <c r="CP340"/>
  <c r="CQ340"/>
  <c r="CR340"/>
  <c r="CS340"/>
  <c r="CT340"/>
  <c r="CL342"/>
  <c r="CM342"/>
  <c r="CT342"/>
  <c r="CL345"/>
  <c r="CM345"/>
  <c r="CN345"/>
  <c r="CO345"/>
  <c r="CP345"/>
  <c r="CQ345"/>
  <c r="CR345"/>
  <c r="CS345"/>
  <c r="CT345"/>
  <c r="CL346"/>
  <c r="CM346"/>
  <c r="CN346"/>
  <c r="CO346"/>
  <c r="CP346"/>
  <c r="CQ346"/>
  <c r="CR346"/>
  <c r="CS346"/>
  <c r="CT346"/>
  <c r="CL347"/>
  <c r="CM347"/>
  <c r="CN347"/>
  <c r="CO347"/>
  <c r="CP347"/>
  <c r="CQ347"/>
  <c r="CR347"/>
  <c r="CS347"/>
  <c r="CT347"/>
  <c r="CL348"/>
  <c r="CM348"/>
  <c r="CN348"/>
  <c r="CO348"/>
  <c r="CP348"/>
  <c r="CQ348"/>
  <c r="CR348"/>
  <c r="CS348"/>
  <c r="CT348"/>
  <c r="CL350"/>
  <c r="CM350"/>
  <c r="CT350"/>
  <c r="CN352"/>
  <c r="CL353"/>
  <c r="CM353"/>
  <c r="CN353"/>
  <c r="CO353"/>
  <c r="CP353"/>
  <c r="CQ353"/>
  <c r="CR353"/>
  <c r="CS353"/>
  <c r="CT353"/>
  <c r="CL354"/>
  <c r="CM354"/>
  <c r="CN354"/>
  <c r="CO354"/>
  <c r="CP354"/>
  <c r="CQ354"/>
  <c r="CR354"/>
  <c r="CS354"/>
  <c r="CT354"/>
  <c r="CL355"/>
  <c r="CM355"/>
  <c r="CN355"/>
  <c r="CO355"/>
  <c r="CP355"/>
  <c r="CQ355"/>
  <c r="CR355"/>
  <c r="CS355"/>
  <c r="CT355"/>
  <c r="CL356"/>
  <c r="CM356"/>
  <c r="CN356"/>
  <c r="CO356"/>
  <c r="CP356"/>
  <c r="CQ356"/>
  <c r="CR356"/>
  <c r="CS356"/>
  <c r="CT356"/>
  <c r="CT357"/>
  <c r="CL358"/>
  <c r="CS358"/>
  <c r="CT358"/>
  <c r="CL360"/>
  <c r="CL361"/>
  <c r="CM361"/>
  <c r="CN361"/>
  <c r="CO361"/>
  <c r="CP361"/>
  <c r="CQ361"/>
  <c r="CR361"/>
  <c r="CS361"/>
  <c r="CT361"/>
  <c r="CL362"/>
  <c r="CM362"/>
  <c r="CN362"/>
  <c r="CO362"/>
  <c r="CP362"/>
  <c r="CQ362"/>
  <c r="CR362"/>
  <c r="CS362"/>
  <c r="CT362"/>
  <c r="CL363"/>
  <c r="CM363"/>
  <c r="CN363"/>
  <c r="CO363"/>
  <c r="CP363"/>
  <c r="CQ363"/>
  <c r="CR363"/>
  <c r="CS363"/>
  <c r="CT363"/>
  <c r="CL364"/>
  <c r="CM364"/>
  <c r="CN364"/>
  <c r="CO364"/>
  <c r="CP364"/>
  <c r="CQ364"/>
  <c r="CR364"/>
  <c r="CS364"/>
  <c r="CT364"/>
  <c r="CT365"/>
  <c r="CL366"/>
  <c r="CS366"/>
  <c r="CT366"/>
  <c r="CL369"/>
  <c r="CM369"/>
  <c r="CN369"/>
  <c r="CO369"/>
  <c r="CP369"/>
  <c r="CQ369"/>
  <c r="CR369"/>
  <c r="CS369"/>
  <c r="CT369"/>
  <c r="CL370"/>
  <c r="CM370"/>
  <c r="CN370"/>
  <c r="CO370"/>
  <c r="CP370"/>
  <c r="CQ370"/>
  <c r="CR370"/>
  <c r="CS370"/>
  <c r="CT370"/>
  <c r="CL371"/>
  <c r="CM371"/>
  <c r="CN371"/>
  <c r="CO371"/>
  <c r="CP371"/>
  <c r="CQ371"/>
  <c r="CR371"/>
  <c r="CS371"/>
  <c r="CT371"/>
  <c r="CL372"/>
  <c r="CM372"/>
  <c r="CN372"/>
  <c r="CO372"/>
  <c r="CP372"/>
  <c r="CQ372"/>
  <c r="CR372"/>
  <c r="CS372"/>
  <c r="CT372"/>
  <c r="CL374"/>
  <c r="CM374"/>
  <c r="CT374"/>
  <c r="CL377"/>
  <c r="CM377"/>
  <c r="CN377"/>
  <c r="CO377"/>
  <c r="CP377"/>
  <c r="CQ377"/>
  <c r="CR377"/>
  <c r="CS377"/>
  <c r="CT377"/>
  <c r="CL378"/>
  <c r="CM378"/>
  <c r="CN378"/>
  <c r="CO378"/>
  <c r="CP378"/>
  <c r="CQ378"/>
  <c r="CR378"/>
  <c r="CS378"/>
  <c r="CT378"/>
  <c r="CL379"/>
  <c r="CM379"/>
  <c r="CN379"/>
  <c r="CO379"/>
  <c r="CP379"/>
  <c r="CQ379"/>
  <c r="CR379"/>
  <c r="CS379"/>
  <c r="CT379"/>
  <c r="CL380"/>
  <c r="CM380"/>
  <c r="CN380"/>
  <c r="CO380"/>
  <c r="CP380"/>
  <c r="CQ380"/>
  <c r="CR380"/>
  <c r="CS380"/>
  <c r="CT380"/>
  <c r="CM382"/>
  <c r="CN382"/>
  <c r="CL385"/>
  <c r="CM385"/>
  <c r="CN385"/>
  <c r="CO385"/>
  <c r="CP385"/>
  <c r="CQ385"/>
  <c r="CR385"/>
  <c r="CS385"/>
  <c r="CT385"/>
  <c r="CL386"/>
  <c r="CM386"/>
  <c r="CN386"/>
  <c r="CO386"/>
  <c r="CP386"/>
  <c r="CQ386"/>
  <c r="CR386"/>
  <c r="CS386"/>
  <c r="CT386"/>
  <c r="CL387"/>
  <c r="CM387"/>
  <c r="CN387"/>
  <c r="CO387"/>
  <c r="CP387"/>
  <c r="CQ387"/>
  <c r="CR387"/>
  <c r="CS387"/>
  <c r="CT387"/>
  <c r="CL388"/>
  <c r="CM388"/>
  <c r="CN388"/>
  <c r="CO388"/>
  <c r="CP388"/>
  <c r="CQ388"/>
  <c r="CR388"/>
  <c r="CS388"/>
  <c r="CT388"/>
  <c r="CM390"/>
  <c r="CN390"/>
  <c r="CP392"/>
  <c r="CL393"/>
  <c r="CM393"/>
  <c r="CN393"/>
  <c r="CO393"/>
  <c r="CP393"/>
  <c r="CQ393"/>
  <c r="CR393"/>
  <c r="CS393"/>
  <c r="CT393"/>
  <c r="CL394"/>
  <c r="CM394"/>
  <c r="CN394"/>
  <c r="CO394"/>
  <c r="CP394"/>
  <c r="CQ394"/>
  <c r="CR394"/>
  <c r="CS394"/>
  <c r="CT394"/>
  <c r="CL395"/>
  <c r="CM395"/>
  <c r="CN395"/>
  <c r="CO395"/>
  <c r="CP395"/>
  <c r="CQ395"/>
  <c r="CR395"/>
  <c r="CS395"/>
  <c r="CT395"/>
  <c r="CL396"/>
  <c r="CM396"/>
  <c r="CN396"/>
  <c r="CO396"/>
  <c r="CP396"/>
  <c r="CQ396"/>
  <c r="CR396"/>
  <c r="CS396"/>
  <c r="CT396"/>
  <c r="CL398"/>
  <c r="CM398"/>
  <c r="CT398"/>
  <c r="CL401"/>
  <c r="CM401"/>
  <c r="CN401"/>
  <c r="CO401"/>
  <c r="CP401"/>
  <c r="CQ401"/>
  <c r="CR401"/>
  <c r="CS401"/>
  <c r="CT401"/>
  <c r="CL402"/>
  <c r="CM402"/>
  <c r="CN402"/>
  <c r="CO402"/>
  <c r="CP402"/>
  <c r="CQ402"/>
  <c r="CR402"/>
  <c r="CS402"/>
  <c r="CT402"/>
  <c r="CL403"/>
  <c r="CM403"/>
  <c r="CN403"/>
  <c r="CO403"/>
  <c r="CP403"/>
  <c r="CQ403"/>
  <c r="CR403"/>
  <c r="CS403"/>
  <c r="CT403"/>
  <c r="CL404"/>
  <c r="CM404"/>
  <c r="CN404"/>
  <c r="CO404"/>
  <c r="CP404"/>
  <c r="CQ404"/>
  <c r="CR404"/>
  <c r="CS404"/>
  <c r="CT404"/>
  <c r="CL406"/>
  <c r="CM406"/>
  <c r="CT406"/>
  <c r="CL409"/>
  <c r="CM409"/>
  <c r="CN409"/>
  <c r="CO409"/>
  <c r="CP409"/>
  <c r="CQ409"/>
  <c r="CR409"/>
  <c r="CS409"/>
  <c r="CT409"/>
  <c r="CL410"/>
  <c r="CM410"/>
  <c r="CN410"/>
  <c r="CO410"/>
  <c r="CP410"/>
  <c r="CQ410"/>
  <c r="CR410"/>
  <c r="CS410"/>
  <c r="CT410"/>
  <c r="CL411"/>
  <c r="CM411"/>
  <c r="CN411"/>
  <c r="CO411"/>
  <c r="CP411"/>
  <c r="CQ411"/>
  <c r="CR411"/>
  <c r="CS411"/>
  <c r="CT411"/>
  <c r="CL412"/>
  <c r="CM412"/>
  <c r="CN412"/>
  <c r="CO412"/>
  <c r="CP412"/>
  <c r="CQ412"/>
  <c r="CR412"/>
  <c r="CS412"/>
  <c r="CT412"/>
  <c r="CM414"/>
  <c r="CN414"/>
  <c r="CL417"/>
  <c r="CM417"/>
  <c r="CN417"/>
  <c r="CO417"/>
  <c r="CP417"/>
  <c r="CQ417"/>
  <c r="CR417"/>
  <c r="CS417"/>
  <c r="CT417"/>
  <c r="CL418"/>
  <c r="CM418"/>
  <c r="CN418"/>
  <c r="CO418"/>
  <c r="CP418"/>
  <c r="CQ418"/>
  <c r="CR418"/>
  <c r="CS418"/>
  <c r="CT418"/>
  <c r="CL419"/>
  <c r="CM419"/>
  <c r="CN419"/>
  <c r="CO419"/>
  <c r="CP419"/>
  <c r="CQ419"/>
  <c r="CR419"/>
  <c r="CS419"/>
  <c r="CT419"/>
  <c r="CL420"/>
  <c r="CM420"/>
  <c r="CN420"/>
  <c r="CO420"/>
  <c r="CP420"/>
  <c r="CQ420"/>
  <c r="CR420"/>
  <c r="CS420"/>
  <c r="CT420"/>
  <c r="CN422"/>
  <c r="CO422"/>
  <c r="CL425"/>
  <c r="CM425"/>
  <c r="CN425"/>
  <c r="CO425"/>
  <c r="CP425"/>
  <c r="CQ425"/>
  <c r="CR425"/>
  <c r="CS425"/>
  <c r="CT425"/>
  <c r="CL426"/>
  <c r="CM426"/>
  <c r="CN426"/>
  <c r="CO426"/>
  <c r="CP426"/>
  <c r="CQ426"/>
  <c r="CR426"/>
  <c r="CS426"/>
  <c r="CT426"/>
  <c r="CL427"/>
  <c r="CM427"/>
  <c r="CN427"/>
  <c r="CO427"/>
  <c r="CP427"/>
  <c r="CQ427"/>
  <c r="CR427"/>
  <c r="CS427"/>
  <c r="CT427"/>
  <c r="CL428"/>
  <c r="CM428"/>
  <c r="CN428"/>
  <c r="CO428"/>
  <c r="CP428"/>
  <c r="CQ428"/>
  <c r="CR428"/>
  <c r="CS428"/>
  <c r="CT428"/>
  <c r="CO430"/>
  <c r="CP430"/>
  <c r="CS432"/>
  <c r="CT432"/>
  <c r="CL433"/>
  <c r="CM433"/>
  <c r="CN433"/>
  <c r="CO433"/>
  <c r="CP433"/>
  <c r="CQ433"/>
  <c r="CR433"/>
  <c r="CS433"/>
  <c r="CT433"/>
  <c r="CL434"/>
  <c r="CM434"/>
  <c r="CN434"/>
  <c r="CO434"/>
  <c r="CP434"/>
  <c r="CQ434"/>
  <c r="CR434"/>
  <c r="CS434"/>
  <c r="CT434"/>
  <c r="CL435"/>
  <c r="CM435"/>
  <c r="CN435"/>
  <c r="CO435"/>
  <c r="CP435"/>
  <c r="CQ435"/>
  <c r="CR435"/>
  <c r="CS435"/>
  <c r="CT435"/>
  <c r="CL436"/>
  <c r="CM436"/>
  <c r="CN436"/>
  <c r="CO436"/>
  <c r="CP436"/>
  <c r="CQ436"/>
  <c r="CR436"/>
  <c r="CS436"/>
  <c r="CT436"/>
  <c r="CN438"/>
  <c r="CO438"/>
  <c r="CR440"/>
  <c r="CL441"/>
  <c r="CM441"/>
  <c r="CN441"/>
  <c r="CO441"/>
  <c r="CP441"/>
  <c r="CQ441"/>
  <c r="CR441"/>
  <c r="CS441"/>
  <c r="CT441"/>
  <c r="CL442"/>
  <c r="CM442"/>
  <c r="CN442"/>
  <c r="CO442"/>
  <c r="CP442"/>
  <c r="CQ442"/>
  <c r="CR442"/>
  <c r="CS442"/>
  <c r="CT442"/>
  <c r="CL443"/>
  <c r="CM443"/>
  <c r="CN443"/>
  <c r="CO443"/>
  <c r="CP443"/>
  <c r="CQ443"/>
  <c r="CR443"/>
  <c r="CS443"/>
  <c r="CT443"/>
  <c r="CL444"/>
  <c r="CM444"/>
  <c r="CN444"/>
  <c r="CO444"/>
  <c r="CP444"/>
  <c r="CQ444"/>
  <c r="CR444"/>
  <c r="CS444"/>
  <c r="CT444"/>
  <c r="CN446"/>
  <c r="CO446"/>
  <c r="CL449"/>
  <c r="CM449"/>
  <c r="CN449"/>
  <c r="CO449"/>
  <c r="CP449"/>
  <c r="CQ449"/>
  <c r="CR449"/>
  <c r="CS449"/>
  <c r="CT449"/>
  <c r="CL450"/>
  <c r="CM450"/>
  <c r="CN450"/>
  <c r="CO450"/>
  <c r="CP450"/>
  <c r="CQ450"/>
  <c r="CR450"/>
  <c r="CS450"/>
  <c r="CT450"/>
  <c r="CL451"/>
  <c r="CM451"/>
  <c r="CN451"/>
  <c r="CO451"/>
  <c r="CP451"/>
  <c r="CQ451"/>
  <c r="CR451"/>
  <c r="CS451"/>
  <c r="CT451"/>
  <c r="CL452"/>
  <c r="CM452"/>
  <c r="CN452"/>
  <c r="CO452"/>
  <c r="CP452"/>
  <c r="CQ452"/>
  <c r="CR452"/>
  <c r="CS452"/>
  <c r="CT452"/>
  <c r="CO454"/>
  <c r="CP454"/>
  <c r="CL457"/>
  <c r="CM457"/>
  <c r="CN457"/>
  <c r="CO457"/>
  <c r="CP457"/>
  <c r="CQ457"/>
  <c r="CR457"/>
  <c r="CS457"/>
  <c r="CT457"/>
  <c r="CL458"/>
  <c r="CM458"/>
  <c r="CN458"/>
  <c r="CO458"/>
  <c r="CP458"/>
  <c r="CQ458"/>
  <c r="CR458"/>
  <c r="CS458"/>
  <c r="CT458"/>
  <c r="CL459"/>
  <c r="CM459"/>
  <c r="CN459"/>
  <c r="CO459"/>
  <c r="CP459"/>
  <c r="CQ459"/>
  <c r="CR459"/>
  <c r="CS459"/>
  <c r="CT459"/>
  <c r="CL460"/>
  <c r="CM460"/>
  <c r="CN460"/>
  <c r="CO460"/>
  <c r="CP460"/>
  <c r="CQ460"/>
  <c r="CR460"/>
  <c r="CS460"/>
  <c r="CT460"/>
  <c r="CP462"/>
  <c r="CQ462"/>
  <c r="CL465"/>
  <c r="CM465"/>
  <c r="CN465"/>
  <c r="CO465"/>
  <c r="CP465"/>
  <c r="CQ465"/>
  <c r="CR465"/>
  <c r="CS465"/>
  <c r="CT465"/>
  <c r="CL466"/>
  <c r="CM466"/>
  <c r="CN466"/>
  <c r="CO466"/>
  <c r="CP466"/>
  <c r="CQ466"/>
  <c r="CR466"/>
  <c r="CS466"/>
  <c r="CT466"/>
  <c r="CL467"/>
  <c r="CM467"/>
  <c r="CN467"/>
  <c r="CO467"/>
  <c r="CP467"/>
  <c r="CQ467"/>
  <c r="CR467"/>
  <c r="CS467"/>
  <c r="CT467"/>
  <c r="CL468"/>
  <c r="CM468"/>
  <c r="CN468"/>
  <c r="CO468"/>
  <c r="CP468"/>
  <c r="CQ468"/>
  <c r="CR468"/>
  <c r="CS468"/>
  <c r="CT468"/>
  <c r="CQ470"/>
  <c r="CR470"/>
  <c r="CL473"/>
  <c r="CM473"/>
  <c r="CN473"/>
  <c r="CO473"/>
  <c r="CP473"/>
  <c r="CQ473"/>
  <c r="CR473"/>
  <c r="CS473"/>
  <c r="CT473"/>
  <c r="CL474"/>
  <c r="CM474"/>
  <c r="CN474"/>
  <c r="CO474"/>
  <c r="CP474"/>
  <c r="CQ474"/>
  <c r="CR474"/>
  <c r="CS474"/>
  <c r="CT474"/>
  <c r="CL475"/>
  <c r="CM475"/>
  <c r="CN475"/>
  <c r="CO475"/>
  <c r="CP475"/>
  <c r="CQ475"/>
  <c r="CR475"/>
  <c r="CS475"/>
  <c r="CT475"/>
  <c r="CL476"/>
  <c r="CM476"/>
  <c r="CN476"/>
  <c r="CO476"/>
  <c r="CP476"/>
  <c r="CQ476"/>
  <c r="CR476"/>
  <c r="CS476"/>
  <c r="CT476"/>
  <c r="CL477"/>
  <c r="CR478"/>
  <c r="CS478"/>
  <c r="CL481"/>
  <c r="CM481"/>
  <c r="CN481"/>
  <c r="CO481"/>
  <c r="CP481"/>
  <c r="CQ481"/>
  <c r="CR481"/>
  <c r="CS481"/>
  <c r="CT481"/>
  <c r="CL482"/>
  <c r="CM482"/>
  <c r="CN482"/>
  <c r="CO482"/>
  <c r="CP482"/>
  <c r="CQ482"/>
  <c r="CR482"/>
  <c r="CS482"/>
  <c r="CT482"/>
  <c r="CL483"/>
  <c r="CM483"/>
  <c r="CN483"/>
  <c r="CO483"/>
  <c r="CP483"/>
  <c r="CQ483"/>
  <c r="CR483"/>
  <c r="CS483"/>
  <c r="CT483"/>
  <c r="CL484"/>
  <c r="CM484"/>
  <c r="CN484"/>
  <c r="CO484"/>
  <c r="CP484"/>
  <c r="CQ484"/>
  <c r="CR484"/>
  <c r="CS484"/>
  <c r="CT484"/>
  <c r="CT485"/>
  <c r="CL486"/>
  <c r="CS486"/>
  <c r="CT486"/>
  <c r="CM488"/>
  <c r="CT488"/>
  <c r="CL489"/>
  <c r="CM489"/>
  <c r="CN489"/>
  <c r="CO489"/>
  <c r="CP489"/>
  <c r="CQ489"/>
  <c r="CR489"/>
  <c r="CS489"/>
  <c r="CT489"/>
  <c r="CL490"/>
  <c r="CM490"/>
  <c r="CN490"/>
  <c r="CO490"/>
  <c r="CP490"/>
  <c r="CQ490"/>
  <c r="CR490"/>
  <c r="CS490"/>
  <c r="CT490"/>
  <c r="CL491"/>
  <c r="CM491"/>
  <c r="CN491"/>
  <c r="CO491"/>
  <c r="CP491"/>
  <c r="CQ491"/>
  <c r="CR491"/>
  <c r="CS491"/>
  <c r="CT491"/>
  <c r="CL492"/>
  <c r="CM492"/>
  <c r="CN492"/>
  <c r="CO492"/>
  <c r="CP492"/>
  <c r="CQ492"/>
  <c r="CR492"/>
  <c r="CS492"/>
  <c r="CT492"/>
  <c r="CL493"/>
  <c r="CR494"/>
  <c r="CS494"/>
  <c r="CL497"/>
  <c r="CM497"/>
  <c r="CN497"/>
  <c r="CO497"/>
  <c r="CP497"/>
  <c r="CQ497"/>
  <c r="CR497"/>
  <c r="CS497"/>
  <c r="CT497"/>
  <c r="CL498"/>
  <c r="CM498"/>
  <c r="CN498"/>
  <c r="CO498"/>
  <c r="CP498"/>
  <c r="CQ498"/>
  <c r="CR498"/>
  <c r="CS498"/>
  <c r="CT498"/>
  <c r="CL499"/>
  <c r="CM499"/>
  <c r="CN499"/>
  <c r="CO499"/>
  <c r="CP499"/>
  <c r="CQ499"/>
  <c r="CR499"/>
  <c r="CS499"/>
  <c r="CT499"/>
  <c r="CL500"/>
  <c r="CM500"/>
  <c r="CN500"/>
  <c r="CO500"/>
  <c r="CP500"/>
  <c r="CQ500"/>
  <c r="CR500"/>
  <c r="CS500"/>
  <c r="CT500"/>
  <c r="CT501"/>
  <c r="CL502"/>
  <c r="CS502"/>
  <c r="CT502"/>
  <c r="CL505"/>
  <c r="CM505"/>
  <c r="CN505"/>
  <c r="CO505"/>
  <c r="CP505"/>
  <c r="CQ505"/>
  <c r="CR505"/>
  <c r="CS505"/>
  <c r="CT505"/>
  <c r="CL506"/>
  <c r="CM506"/>
  <c r="CN506"/>
  <c r="CO506"/>
  <c r="CP506"/>
  <c r="CQ506"/>
  <c r="CR506"/>
  <c r="CS506"/>
  <c r="CT506"/>
  <c r="CL507"/>
  <c r="CM507"/>
  <c r="CN507"/>
  <c r="CO507"/>
  <c r="CP507"/>
  <c r="CQ507"/>
  <c r="CR507"/>
  <c r="CS507"/>
  <c r="CT507"/>
  <c r="CL508"/>
  <c r="CM508"/>
  <c r="CN508"/>
  <c r="CO508"/>
  <c r="CP508"/>
  <c r="CQ508"/>
  <c r="CR508"/>
  <c r="CS508"/>
  <c r="CT508"/>
  <c r="CL510"/>
  <c r="CM510"/>
  <c r="CT510"/>
  <c r="CL513"/>
  <c r="CM513"/>
  <c r="CN513"/>
  <c r="CO513"/>
  <c r="CP513"/>
  <c r="CQ513"/>
  <c r="CR513"/>
  <c r="CS513"/>
  <c r="CT513"/>
  <c r="CL514"/>
  <c r="CM514"/>
  <c r="CN514"/>
  <c r="CO514"/>
  <c r="CP514"/>
  <c r="CQ514"/>
  <c r="CR514"/>
  <c r="CS514"/>
  <c r="CT514"/>
  <c r="CL515"/>
  <c r="CM515"/>
  <c r="CN515"/>
  <c r="CO515"/>
  <c r="CP515"/>
  <c r="CQ515"/>
  <c r="CR515"/>
  <c r="CS515"/>
  <c r="CT515"/>
  <c r="CL516"/>
  <c r="CM516"/>
  <c r="CN516"/>
  <c r="CO516"/>
  <c r="CP516"/>
  <c r="CQ516"/>
  <c r="CR516"/>
  <c r="CS516"/>
  <c r="CT516"/>
  <c r="CM518"/>
  <c r="CN518"/>
  <c r="CL521"/>
  <c r="CM521"/>
  <c r="CN521"/>
  <c r="CO521"/>
  <c r="CP521"/>
  <c r="CQ521"/>
  <c r="CR521"/>
  <c r="CS521"/>
  <c r="CT521"/>
  <c r="CL522"/>
  <c r="CM522"/>
  <c r="CN522"/>
  <c r="CO522"/>
  <c r="CP522"/>
  <c r="CQ522"/>
  <c r="CR522"/>
  <c r="CS522"/>
  <c r="CT522"/>
  <c r="CL523"/>
  <c r="CM523"/>
  <c r="CN523"/>
  <c r="CO523"/>
  <c r="CP523"/>
  <c r="CQ523"/>
  <c r="CR523"/>
  <c r="CS523"/>
  <c r="CT523"/>
  <c r="CL524"/>
  <c r="CM524"/>
  <c r="CN524"/>
  <c r="CO524"/>
  <c r="CP524"/>
  <c r="CQ524"/>
  <c r="CR524"/>
  <c r="CS524"/>
  <c r="CT524"/>
  <c r="CM526"/>
  <c r="CN526"/>
  <c r="CO528"/>
  <c r="CL529"/>
  <c r="CM529"/>
  <c r="CN529"/>
  <c r="CO529"/>
  <c r="CP529"/>
  <c r="CQ529"/>
  <c r="CR529"/>
  <c r="CS529"/>
  <c r="CT529"/>
  <c r="CL530"/>
  <c r="CM530"/>
  <c r="CN530"/>
  <c r="CO530"/>
  <c r="CP530"/>
  <c r="CQ530"/>
  <c r="CR530"/>
  <c r="CS530"/>
  <c r="CT530"/>
  <c r="CL531"/>
  <c r="CM531"/>
  <c r="CN531"/>
  <c r="CO531"/>
  <c r="CP531"/>
  <c r="CQ531"/>
  <c r="CR531"/>
  <c r="CS531"/>
  <c r="CT531"/>
  <c r="CL532"/>
  <c r="CM532"/>
  <c r="CN532"/>
  <c r="CO532"/>
  <c r="CP532"/>
  <c r="CQ532"/>
  <c r="CR532"/>
  <c r="CS532"/>
  <c r="CT532"/>
  <c r="CL534"/>
  <c r="CM534"/>
  <c r="CT534"/>
  <c r="CL537"/>
  <c r="CM537"/>
  <c r="CN537"/>
  <c r="CO537"/>
  <c r="CP537"/>
  <c r="CQ537"/>
  <c r="CR537"/>
  <c r="CS537"/>
  <c r="CT537"/>
  <c r="CL538"/>
  <c r="CM538"/>
  <c r="CN538"/>
  <c r="CO538"/>
  <c r="CP538"/>
  <c r="CQ538"/>
  <c r="CR538"/>
  <c r="CS538"/>
  <c r="CT538"/>
  <c r="CL539"/>
  <c r="CM539"/>
  <c r="CN539"/>
  <c r="CO539"/>
  <c r="CP539"/>
  <c r="CQ539"/>
  <c r="CR539"/>
  <c r="CS539"/>
  <c r="CT539"/>
  <c r="CL540"/>
  <c r="CM540"/>
  <c r="CN540"/>
  <c r="CO540"/>
  <c r="CP540"/>
  <c r="CQ540"/>
  <c r="CR540"/>
  <c r="CS540"/>
  <c r="CT540"/>
  <c r="CL542"/>
  <c r="CM542"/>
  <c r="CT542"/>
  <c r="CL545"/>
  <c r="CM545"/>
  <c r="CN545"/>
  <c r="CO545"/>
  <c r="CP545"/>
  <c r="CQ545"/>
  <c r="CR545"/>
  <c r="CS545"/>
  <c r="CT545"/>
  <c r="CL546"/>
  <c r="CM546"/>
  <c r="CN546"/>
  <c r="CO546"/>
  <c r="CP546"/>
  <c r="CQ546"/>
  <c r="CR546"/>
  <c r="CS546"/>
  <c r="CT546"/>
  <c r="CL547"/>
  <c r="CM547"/>
  <c r="CN547"/>
  <c r="CO547"/>
  <c r="CP547"/>
  <c r="CQ547"/>
  <c r="CR547"/>
  <c r="CS547"/>
  <c r="CT547"/>
  <c r="CL548"/>
  <c r="CM548"/>
  <c r="CN548"/>
  <c r="CO548"/>
  <c r="CP548"/>
  <c r="CQ548"/>
  <c r="CR548"/>
  <c r="CS548"/>
  <c r="CT548"/>
  <c r="CM550"/>
  <c r="CN550"/>
  <c r="CL553"/>
  <c r="CM553"/>
  <c r="CN553"/>
  <c r="CO553"/>
  <c r="CP553"/>
  <c r="CQ553"/>
  <c r="CR553"/>
  <c r="CS553"/>
  <c r="CT553"/>
  <c r="CL554"/>
  <c r="CM554"/>
  <c r="CN554"/>
  <c r="CO554"/>
  <c r="CP554"/>
  <c r="CQ554"/>
  <c r="CR554"/>
  <c r="CS554"/>
  <c r="CT554"/>
  <c r="CL555"/>
  <c r="CM555"/>
  <c r="CN555"/>
  <c r="CO555"/>
  <c r="CP555"/>
  <c r="CQ555"/>
  <c r="CR555"/>
  <c r="CS555"/>
  <c r="CT555"/>
  <c r="CL556"/>
  <c r="CM556"/>
  <c r="CN556"/>
  <c r="CO556"/>
  <c r="CP556"/>
  <c r="CQ556"/>
  <c r="CR556"/>
  <c r="CS556"/>
  <c r="CT556"/>
  <c r="CN558"/>
  <c r="CO558"/>
  <c r="CT560"/>
  <c r="CL561"/>
  <c r="CM561"/>
  <c r="CN561"/>
  <c r="CO561"/>
  <c r="CP561"/>
  <c r="CQ561"/>
  <c r="CR561"/>
  <c r="CS561"/>
  <c r="CT561"/>
  <c r="CL562"/>
  <c r="CM562"/>
  <c r="CN562"/>
  <c r="CO562"/>
  <c r="CP562"/>
  <c r="CQ562"/>
  <c r="CR562"/>
  <c r="CS562"/>
  <c r="CT562"/>
  <c r="CL563"/>
  <c r="CM563"/>
  <c r="CN563"/>
  <c r="CO563"/>
  <c r="CP563"/>
  <c r="CQ563"/>
  <c r="CR563"/>
  <c r="CS563"/>
  <c r="CT563"/>
  <c r="CL564"/>
  <c r="CM564"/>
  <c r="CN564"/>
  <c r="CO564"/>
  <c r="CP564"/>
  <c r="CQ564"/>
  <c r="CR564"/>
  <c r="CS564"/>
  <c r="CT564"/>
  <c r="CN566"/>
  <c r="CO566"/>
  <c r="CR568"/>
  <c r="CS568"/>
  <c r="CL569"/>
  <c r="CM569"/>
  <c r="CN569"/>
  <c r="CO569"/>
  <c r="CP569"/>
  <c r="CQ569"/>
  <c r="CR569"/>
  <c r="CS569"/>
  <c r="CT569"/>
  <c r="CL570"/>
  <c r="CM570"/>
  <c r="CN570"/>
  <c r="CO570"/>
  <c r="CP570"/>
  <c r="CQ570"/>
  <c r="CR570"/>
  <c r="CS570"/>
  <c r="CT570"/>
  <c r="CL571"/>
  <c r="CM571"/>
  <c r="CN571"/>
  <c r="CO571"/>
  <c r="CP571"/>
  <c r="CQ571"/>
  <c r="CR571"/>
  <c r="CS571"/>
  <c r="CT571"/>
  <c r="CL572"/>
  <c r="CM572"/>
  <c r="CN572"/>
  <c r="CO572"/>
  <c r="CP572"/>
  <c r="CQ572"/>
  <c r="CR572"/>
  <c r="CS572"/>
  <c r="CT572"/>
  <c r="CM574"/>
  <c r="CN574"/>
  <c r="CQ576"/>
  <c r="CL577"/>
  <c r="CM577"/>
  <c r="CN577"/>
  <c r="CO577"/>
  <c r="CP577"/>
  <c r="CQ577"/>
  <c r="CR577"/>
  <c r="CS577"/>
  <c r="CT577"/>
  <c r="CL578"/>
  <c r="CM578"/>
  <c r="CN578"/>
  <c r="CO578"/>
  <c r="CP578"/>
  <c r="CQ578"/>
  <c r="CR578"/>
  <c r="CS578"/>
  <c r="CT578"/>
  <c r="CL579"/>
  <c r="CM579"/>
  <c r="CN579"/>
  <c r="CO579"/>
  <c r="CP579"/>
  <c r="CQ579"/>
  <c r="CR579"/>
  <c r="CS579"/>
  <c r="CT579"/>
  <c r="CL580"/>
  <c r="CM580"/>
  <c r="CN580"/>
  <c r="CO580"/>
  <c r="CP580"/>
  <c r="CQ580"/>
  <c r="CR580"/>
  <c r="CS580"/>
  <c r="CT580"/>
  <c r="CM582"/>
  <c r="CN582"/>
  <c r="CL585"/>
  <c r="CM585"/>
  <c r="CN585"/>
  <c r="CO585"/>
  <c r="CP585"/>
  <c r="CQ585"/>
  <c r="CR585"/>
  <c r="CS585"/>
  <c r="CT585"/>
  <c r="CL586"/>
  <c r="CM586"/>
  <c r="CN586"/>
  <c r="CO586"/>
  <c r="CP586"/>
  <c r="CQ586"/>
  <c r="CR586"/>
  <c r="CS586"/>
  <c r="CT586"/>
  <c r="CL587"/>
  <c r="CM587"/>
  <c r="CN587"/>
  <c r="CO587"/>
  <c r="CP587"/>
  <c r="CQ587"/>
  <c r="CR587"/>
  <c r="CS587"/>
  <c r="CT587"/>
  <c r="CL588"/>
  <c r="CM588"/>
  <c r="CN588"/>
  <c r="CO588"/>
  <c r="CP588"/>
  <c r="CQ588"/>
  <c r="CR588"/>
  <c r="CS588"/>
  <c r="CT588"/>
  <c r="CN590"/>
  <c r="CO590"/>
  <c r="CL593"/>
  <c r="CM593"/>
  <c r="CN593"/>
  <c r="CO593"/>
  <c r="CP593"/>
  <c r="CQ593"/>
  <c r="CR593"/>
  <c r="CS593"/>
  <c r="CT593"/>
  <c r="CL594"/>
  <c r="CM594"/>
  <c r="CN594"/>
  <c r="CO594"/>
  <c r="CP594"/>
  <c r="CQ594"/>
  <c r="CR594"/>
  <c r="CS594"/>
  <c r="CT594"/>
  <c r="CL595"/>
  <c r="CM595"/>
  <c r="CN595"/>
  <c r="CO595"/>
  <c r="CP595"/>
  <c r="CQ595"/>
  <c r="CR595"/>
  <c r="CS595"/>
  <c r="CT595"/>
  <c r="CL596"/>
  <c r="CM596"/>
  <c r="CN596"/>
  <c r="CO596"/>
  <c r="CP596"/>
  <c r="CQ596"/>
  <c r="CR596"/>
  <c r="CS596"/>
  <c r="CT596"/>
  <c r="CO598"/>
  <c r="CP598"/>
  <c r="CL601"/>
  <c r="CM601"/>
  <c r="CN601"/>
  <c r="CO601"/>
  <c r="CP601"/>
  <c r="CQ601"/>
  <c r="CR601"/>
  <c r="CS601"/>
  <c r="CT601"/>
  <c r="CL602"/>
  <c r="CM602"/>
  <c r="CN602"/>
  <c r="CO602"/>
  <c r="CP602"/>
  <c r="CQ602"/>
  <c r="CR602"/>
  <c r="CS602"/>
  <c r="CT602"/>
  <c r="CL603"/>
  <c r="CM603"/>
  <c r="CN603"/>
  <c r="CO603"/>
  <c r="CP603"/>
  <c r="CQ603"/>
  <c r="CR603"/>
  <c r="CS603"/>
  <c r="CT603"/>
  <c r="CL604"/>
  <c r="CM604"/>
  <c r="CN604"/>
  <c r="CO604"/>
  <c r="CP604"/>
  <c r="CQ604"/>
  <c r="CR604"/>
  <c r="CS604"/>
  <c r="CT604"/>
  <c r="CP606"/>
  <c r="CQ606"/>
  <c r="CL609"/>
  <c r="CM609"/>
  <c r="CN609"/>
  <c r="CO609"/>
  <c r="CP609"/>
  <c r="CQ609"/>
  <c r="CR609"/>
  <c r="CS609"/>
  <c r="CT609"/>
  <c r="CL610"/>
  <c r="CM610"/>
  <c r="CN610"/>
  <c r="CO610"/>
  <c r="CP610"/>
  <c r="CQ610"/>
  <c r="CR610"/>
  <c r="CS610"/>
  <c r="CT610"/>
  <c r="CT2"/>
  <c r="CS2"/>
  <c r="HF6"/>
  <c r="HF7"/>
  <c r="HF8"/>
  <c r="HF9"/>
  <c r="HF10"/>
  <c r="HF11"/>
  <c r="HF12"/>
  <c r="HF13"/>
  <c r="HF14"/>
  <c r="HF15"/>
  <c r="HF16"/>
  <c r="HF17"/>
  <c r="HF18"/>
  <c r="HF19"/>
  <c r="HF20"/>
  <c r="HF21"/>
  <c r="HF22"/>
  <c r="HF23"/>
  <c r="HF24"/>
  <c r="HF25"/>
  <c r="HF26"/>
  <c r="HF27"/>
  <c r="HF28"/>
  <c r="HF29"/>
  <c r="HF30"/>
  <c r="HF31"/>
  <c r="HF32"/>
  <c r="HF33"/>
  <c r="HF34"/>
  <c r="HF35"/>
  <c r="HF36"/>
  <c r="HF37"/>
  <c r="HF38"/>
  <c r="HF39"/>
  <c r="HF40"/>
  <c r="HF41"/>
  <c r="HF42"/>
  <c r="HF43"/>
  <c r="HF44"/>
  <c r="HF45"/>
  <c r="HF46"/>
  <c r="HF47"/>
  <c r="HF48"/>
  <c r="HF49"/>
  <c r="HF50"/>
  <c r="HF51"/>
  <c r="HF52"/>
  <c r="HF53"/>
  <c r="HF54"/>
  <c r="HF55"/>
  <c r="HF56"/>
  <c r="HF57"/>
  <c r="HF58"/>
  <c r="HF59"/>
  <c r="HF60"/>
  <c r="HF61"/>
  <c r="HF62"/>
  <c r="HF63"/>
  <c r="HF64"/>
  <c r="HF65"/>
  <c r="HF66"/>
  <c r="HF67"/>
  <c r="HF68"/>
  <c r="HF69"/>
  <c r="HF70"/>
  <c r="HF71"/>
  <c r="HF72"/>
  <c r="HF73"/>
  <c r="HF74"/>
  <c r="HF75"/>
  <c r="HF76"/>
  <c r="HF77"/>
  <c r="HF78"/>
  <c r="HF79"/>
  <c r="HF80"/>
  <c r="HF81"/>
  <c r="HF82"/>
  <c r="HF83"/>
  <c r="HF84"/>
  <c r="HF85"/>
  <c r="HF86"/>
  <c r="HF87"/>
  <c r="HF88"/>
  <c r="HF89"/>
  <c r="HF90"/>
  <c r="HF91"/>
  <c r="HF92"/>
  <c r="HF93"/>
  <c r="HF94"/>
  <c r="HF95"/>
  <c r="HF96"/>
  <c r="HF97"/>
  <c r="HF98"/>
  <c r="HF99"/>
  <c r="HF100"/>
  <c r="HF101"/>
  <c r="HF102"/>
  <c r="HF103"/>
  <c r="HF104"/>
  <c r="HF105"/>
  <c r="HF106"/>
  <c r="HF107"/>
  <c r="HF108"/>
  <c r="HF109"/>
  <c r="HF110"/>
  <c r="HF111"/>
  <c r="HF112"/>
  <c r="HF113"/>
  <c r="HF114"/>
  <c r="HF115"/>
  <c r="HF116"/>
  <c r="HF117"/>
  <c r="HF118"/>
  <c r="HF119"/>
  <c r="HF120"/>
  <c r="HF121"/>
  <c r="HF122"/>
  <c r="HF123"/>
  <c r="HF124"/>
  <c r="HF125"/>
  <c r="HF126"/>
  <c r="HF127"/>
  <c r="HF128"/>
  <c r="HF129"/>
  <c r="HF130"/>
  <c r="HF131"/>
  <c r="HF132"/>
  <c r="HF133"/>
  <c r="HF134"/>
  <c r="HF135"/>
  <c r="HF136"/>
  <c r="HF137"/>
  <c r="HF138"/>
  <c r="HF139"/>
  <c r="HF140"/>
  <c r="HF141"/>
  <c r="HF142"/>
  <c r="HF143"/>
  <c r="HF144"/>
  <c r="HF145"/>
  <c r="HF146"/>
  <c r="HF147"/>
  <c r="HF148"/>
  <c r="HF149"/>
  <c r="HF150"/>
  <c r="HF151"/>
  <c r="HF152"/>
  <c r="HF153"/>
  <c r="HF154"/>
  <c r="HF155"/>
  <c r="HF156"/>
  <c r="HF157"/>
  <c r="HF158"/>
  <c r="HF159"/>
  <c r="HF160"/>
  <c r="HF161"/>
  <c r="HF162"/>
  <c r="HF163"/>
  <c r="HF164"/>
  <c r="HF165"/>
  <c r="HF166"/>
  <c r="HF167"/>
  <c r="HF168"/>
  <c r="HF169"/>
  <c r="HF170"/>
  <c r="HF171"/>
  <c r="HF172"/>
  <c r="HF173"/>
  <c r="HF174"/>
  <c r="HF175"/>
  <c r="HF176"/>
  <c r="HF177"/>
  <c r="HF178"/>
  <c r="HF179"/>
  <c r="HF180"/>
  <c r="HF181"/>
  <c r="HF182"/>
  <c r="HF183"/>
  <c r="HF184"/>
  <c r="HF185"/>
  <c r="HF186"/>
  <c r="HF187"/>
  <c r="HF188"/>
  <c r="HF189"/>
  <c r="HF190"/>
  <c r="HF191"/>
  <c r="HF192"/>
  <c r="HF193"/>
  <c r="HF194"/>
  <c r="HF195"/>
  <c r="HF196"/>
  <c r="HF197"/>
  <c r="HF198"/>
  <c r="HF199"/>
  <c r="HF200"/>
  <c r="HF201"/>
  <c r="HF202"/>
  <c r="HF203"/>
  <c r="HF204"/>
  <c r="HF205"/>
  <c r="HF206"/>
  <c r="HF207"/>
  <c r="HF208"/>
  <c r="HF209"/>
  <c r="HF210"/>
  <c r="HF211"/>
  <c r="HF212"/>
  <c r="HF213"/>
  <c r="HF214"/>
  <c r="HF215"/>
  <c r="HF216"/>
  <c r="HF217"/>
  <c r="HF218"/>
  <c r="HF219"/>
  <c r="HF220"/>
  <c r="HF221"/>
  <c r="HF222"/>
  <c r="HF223"/>
  <c r="HF224"/>
  <c r="HF225"/>
  <c r="HF226"/>
  <c r="HF227"/>
  <c r="HF228"/>
  <c r="HF229"/>
  <c r="HF230"/>
  <c r="HF231"/>
  <c r="HF232"/>
  <c r="HF233"/>
  <c r="HF234"/>
  <c r="HF235"/>
  <c r="HF236"/>
  <c r="HF237"/>
  <c r="HF238"/>
  <c r="HF239"/>
  <c r="HF240"/>
  <c r="HF241"/>
  <c r="HF242"/>
  <c r="HF243"/>
  <c r="HF244"/>
  <c r="HF245"/>
  <c r="HF246"/>
  <c r="HF247"/>
  <c r="HF248"/>
  <c r="HF249"/>
  <c r="HF250"/>
  <c r="HF251"/>
  <c r="HF252"/>
  <c r="HF253"/>
  <c r="HF254"/>
  <c r="HF255"/>
  <c r="HF256"/>
  <c r="HF257"/>
  <c r="HF258"/>
  <c r="HF259"/>
  <c r="HF260"/>
  <c r="HF261"/>
  <c r="HF262"/>
  <c r="HF263"/>
  <c r="HF264"/>
  <c r="HF265"/>
  <c r="HF266"/>
  <c r="HF267"/>
  <c r="HF268"/>
  <c r="HF269"/>
  <c r="HF270"/>
  <c r="HF271"/>
  <c r="HF272"/>
  <c r="HF273"/>
  <c r="HF274"/>
  <c r="HF275"/>
  <c r="HF276"/>
  <c r="HF277"/>
  <c r="HF278"/>
  <c r="HF279"/>
  <c r="HF280"/>
  <c r="HF281"/>
  <c r="HF282"/>
  <c r="HF283"/>
  <c r="HF284"/>
  <c r="HF285"/>
  <c r="HF286"/>
  <c r="HF287"/>
  <c r="HF288"/>
  <c r="HF289"/>
  <c r="HF290"/>
  <c r="HF291"/>
  <c r="HF292"/>
  <c r="HF293"/>
  <c r="HF294"/>
  <c r="HF295"/>
  <c r="HF296"/>
  <c r="HF297"/>
  <c r="HF298"/>
  <c r="HF299"/>
  <c r="HF300"/>
  <c r="HF301"/>
  <c r="HF302"/>
  <c r="HF303"/>
  <c r="HF304"/>
  <c r="HF305"/>
  <c r="HF306"/>
  <c r="HF307"/>
  <c r="HF308"/>
  <c r="HF309"/>
  <c r="HF310"/>
  <c r="HF311"/>
  <c r="HF312"/>
  <c r="HF313"/>
  <c r="HF314"/>
  <c r="HF315"/>
  <c r="HF316"/>
  <c r="HF317"/>
  <c r="HF318"/>
  <c r="HF319"/>
  <c r="HF320"/>
  <c r="HF321"/>
  <c r="HF322"/>
  <c r="HF323"/>
  <c r="HF324"/>
  <c r="HF325"/>
  <c r="HF326"/>
  <c r="HF327"/>
  <c r="HF328"/>
  <c r="HF329"/>
  <c r="HF330"/>
  <c r="HF331"/>
  <c r="HF332"/>
  <c r="HF333"/>
  <c r="HF334"/>
  <c r="HF335"/>
  <c r="HF336"/>
  <c r="HF337"/>
  <c r="HF338"/>
  <c r="HF339"/>
  <c r="HF340"/>
  <c r="HF341"/>
  <c r="HF342"/>
  <c r="HF343"/>
  <c r="HF344"/>
  <c r="HF345"/>
  <c r="HF346"/>
  <c r="HF347"/>
  <c r="HF348"/>
  <c r="HF349"/>
  <c r="HF350"/>
  <c r="HF351"/>
  <c r="HF352"/>
  <c r="HF353"/>
  <c r="HF354"/>
  <c r="HF355"/>
  <c r="HF356"/>
  <c r="HF357"/>
  <c r="HF358"/>
  <c r="HF359"/>
  <c r="HF360"/>
  <c r="HF361"/>
  <c r="HF362"/>
  <c r="HF363"/>
  <c r="HF364"/>
  <c r="HF365"/>
  <c r="HF366"/>
  <c r="HF367"/>
  <c r="HF368"/>
  <c r="HF369"/>
  <c r="HF370"/>
  <c r="HF371"/>
  <c r="HF372"/>
  <c r="HF373"/>
  <c r="HF374"/>
  <c r="HF375"/>
  <c r="HF376"/>
  <c r="HF377"/>
  <c r="HF378"/>
  <c r="HF379"/>
  <c r="HF380"/>
  <c r="HF381"/>
  <c r="HF382"/>
  <c r="HF383"/>
  <c r="HF384"/>
  <c r="HF385"/>
  <c r="HF386"/>
  <c r="HF387"/>
  <c r="HF388"/>
  <c r="HF389"/>
  <c r="HF390"/>
  <c r="HF391"/>
  <c r="HF392"/>
  <c r="HF393"/>
  <c r="HF394"/>
  <c r="HF395"/>
  <c r="HF396"/>
  <c r="HF397"/>
  <c r="HF398"/>
  <c r="HF399"/>
  <c r="HF400"/>
  <c r="HF401"/>
  <c r="HF402"/>
  <c r="HF403"/>
  <c r="HF404"/>
  <c r="HF405"/>
  <c r="HF406"/>
  <c r="HF407"/>
  <c r="HF408"/>
  <c r="HF409"/>
  <c r="HF410"/>
  <c r="HF411"/>
  <c r="HF412"/>
  <c r="HF413"/>
  <c r="HF414"/>
  <c r="HF415"/>
  <c r="HF416"/>
  <c r="HF417"/>
  <c r="HF418"/>
  <c r="HF419"/>
  <c r="HF420"/>
  <c r="HF421"/>
  <c r="HF422"/>
  <c r="HF423"/>
  <c r="HF424"/>
  <c r="HF425"/>
  <c r="HF426"/>
  <c r="HF427"/>
  <c r="HF428"/>
  <c r="HF429"/>
  <c r="HF430"/>
  <c r="HF431"/>
  <c r="HF432"/>
  <c r="HF433"/>
  <c r="HF434"/>
  <c r="HF435"/>
  <c r="HF436"/>
  <c r="HF437"/>
  <c r="HF438"/>
  <c r="HF439"/>
  <c r="HF440"/>
  <c r="HF441"/>
  <c r="HF442"/>
  <c r="HF443"/>
  <c r="HF444"/>
  <c r="HF445"/>
  <c r="HF446"/>
  <c r="HF447"/>
  <c r="HF448"/>
  <c r="HF449"/>
  <c r="HF450"/>
  <c r="HF451"/>
  <c r="HF452"/>
  <c r="HF453"/>
  <c r="HF454"/>
  <c r="HF455"/>
  <c r="HF456"/>
  <c r="HF457"/>
  <c r="HF458"/>
  <c r="HF459"/>
  <c r="HF460"/>
  <c r="HF461"/>
  <c r="HF462"/>
  <c r="HF463"/>
  <c r="HF464"/>
  <c r="HF465"/>
  <c r="HF466"/>
  <c r="HF467"/>
  <c r="HF468"/>
  <c r="HF469"/>
  <c r="HF470"/>
  <c r="HF471"/>
  <c r="HF472"/>
  <c r="HF473"/>
  <c r="HF474"/>
  <c r="HF475"/>
  <c r="HF476"/>
  <c r="HF477"/>
  <c r="HF478"/>
  <c r="HF479"/>
  <c r="HF480"/>
  <c r="HF481"/>
  <c r="HF482"/>
  <c r="HF483"/>
  <c r="HF484"/>
  <c r="HF485"/>
  <c r="HF486"/>
  <c r="HF487"/>
  <c r="HF488"/>
  <c r="HF489"/>
  <c r="HF490"/>
  <c r="HF491"/>
  <c r="HF492"/>
  <c r="HF493"/>
  <c r="HF494"/>
  <c r="HF495"/>
  <c r="HF496"/>
  <c r="HF497"/>
  <c r="HF498"/>
  <c r="HF499"/>
  <c r="HF500"/>
  <c r="HF501"/>
  <c r="HF502"/>
  <c r="HF503"/>
  <c r="HF504"/>
  <c r="HF505"/>
  <c r="HF506"/>
  <c r="HF507"/>
  <c r="HF508"/>
  <c r="HF509"/>
  <c r="HF510"/>
  <c r="HF511"/>
  <c r="HF512"/>
  <c r="HF513"/>
  <c r="HF514"/>
  <c r="HF515"/>
  <c r="HF516"/>
  <c r="HF517"/>
  <c r="HF518"/>
  <c r="HF519"/>
  <c r="HF520"/>
  <c r="HF521"/>
  <c r="HF522"/>
  <c r="HF523"/>
  <c r="HF524"/>
  <c r="HF525"/>
  <c r="HF526"/>
  <c r="HF527"/>
  <c r="HF528"/>
  <c r="HF529"/>
  <c r="HF530"/>
  <c r="HF531"/>
  <c r="HF532"/>
  <c r="HF533"/>
  <c r="HF534"/>
  <c r="HF535"/>
  <c r="HF536"/>
  <c r="HF537"/>
  <c r="HF538"/>
  <c r="HF539"/>
  <c r="HF540"/>
  <c r="HF541"/>
  <c r="HF542"/>
  <c r="HF543"/>
  <c r="HF544"/>
  <c r="HF545"/>
  <c r="HF546"/>
  <c r="HF547"/>
  <c r="HF548"/>
  <c r="HF549"/>
  <c r="HF550"/>
  <c r="HF551"/>
  <c r="HF552"/>
  <c r="HF553"/>
  <c r="HF554"/>
  <c r="HF555"/>
  <c r="HF556"/>
  <c r="HF557"/>
  <c r="HF558"/>
  <c r="HF559"/>
  <c r="HF560"/>
  <c r="HF561"/>
  <c r="HF562"/>
  <c r="HF563"/>
  <c r="HF564"/>
  <c r="HF565"/>
  <c r="HF566"/>
  <c r="HF567"/>
  <c r="HF568"/>
  <c r="HF569"/>
  <c r="HF570"/>
  <c r="HF571"/>
  <c r="HF572"/>
  <c r="HF573"/>
  <c r="HF574"/>
  <c r="HF575"/>
  <c r="HF576"/>
  <c r="HF577"/>
  <c r="HF578"/>
  <c r="HF579"/>
  <c r="HF580"/>
  <c r="HF581"/>
  <c r="HF582"/>
  <c r="HF583"/>
  <c r="HF584"/>
  <c r="HF585"/>
  <c r="HF586"/>
  <c r="HF587"/>
  <c r="HF588"/>
  <c r="HF589"/>
  <c r="HF590"/>
  <c r="HF591"/>
  <c r="HF592"/>
  <c r="HF593"/>
  <c r="HF594"/>
  <c r="HF595"/>
  <c r="HF596"/>
  <c r="HF597"/>
  <c r="HF598"/>
  <c r="HF599"/>
  <c r="HF600"/>
  <c r="HF601"/>
  <c r="HF602"/>
  <c r="HF603"/>
  <c r="HF604"/>
  <c r="HF605"/>
  <c r="HF606"/>
  <c r="HF607"/>
  <c r="HF608"/>
  <c r="HF609"/>
  <c r="HF610"/>
  <c r="HF5"/>
  <c r="HC6"/>
  <c r="HD6"/>
  <c r="HE6"/>
  <c r="HG6"/>
  <c r="HC7"/>
  <c r="HD7"/>
  <c r="HE7"/>
  <c r="HG7"/>
  <c r="HC8"/>
  <c r="HD8"/>
  <c r="HE8"/>
  <c r="HG8"/>
  <c r="HC9"/>
  <c r="HD9"/>
  <c r="HE9"/>
  <c r="HG9"/>
  <c r="HC10"/>
  <c r="HD10"/>
  <c r="HE10"/>
  <c r="HG10"/>
  <c r="HC11"/>
  <c r="HD11"/>
  <c r="HE11"/>
  <c r="HG11"/>
  <c r="HC12"/>
  <c r="HD12"/>
  <c r="HE12"/>
  <c r="HG12"/>
  <c r="HC13"/>
  <c r="HD13"/>
  <c r="HE13"/>
  <c r="HG13"/>
  <c r="HC14"/>
  <c r="HD14"/>
  <c r="HE14"/>
  <c r="HG14"/>
  <c r="HC15"/>
  <c r="HD15"/>
  <c r="HE15"/>
  <c r="HG15"/>
  <c r="HC16"/>
  <c r="HD16"/>
  <c r="HE16"/>
  <c r="HG16"/>
  <c r="HC17"/>
  <c r="HD17"/>
  <c r="HE17"/>
  <c r="HG17"/>
  <c r="HC18"/>
  <c r="HD18"/>
  <c r="HE18"/>
  <c r="HG18"/>
  <c r="HC19"/>
  <c r="HD19"/>
  <c r="HE19"/>
  <c r="HG19"/>
  <c r="HC20"/>
  <c r="HD20"/>
  <c r="HE20"/>
  <c r="HG20"/>
  <c r="HC21"/>
  <c r="HD21"/>
  <c r="HE21"/>
  <c r="HG21"/>
  <c r="HC22"/>
  <c r="HD22"/>
  <c r="HE22"/>
  <c r="HG22"/>
  <c r="HC23"/>
  <c r="HD23"/>
  <c r="HE23"/>
  <c r="HG23"/>
  <c r="HC24"/>
  <c r="HD24"/>
  <c r="HE24"/>
  <c r="HG24"/>
  <c r="HC25"/>
  <c r="HD25"/>
  <c r="HE25"/>
  <c r="HG25"/>
  <c r="HC26"/>
  <c r="HD26"/>
  <c r="HE26"/>
  <c r="HG26"/>
  <c r="HC27"/>
  <c r="HD27"/>
  <c r="HE27"/>
  <c r="HG27"/>
  <c r="HC28"/>
  <c r="HD28"/>
  <c r="HE28"/>
  <c r="HG28"/>
  <c r="HC29"/>
  <c r="HD29"/>
  <c r="HE29"/>
  <c r="HG29"/>
  <c r="HC30"/>
  <c r="HD30"/>
  <c r="HE30"/>
  <c r="HG30"/>
  <c r="HC31"/>
  <c r="HD31"/>
  <c r="HE31"/>
  <c r="HG31"/>
  <c r="HC32"/>
  <c r="HD32"/>
  <c r="HE32"/>
  <c r="HG32"/>
  <c r="HC33"/>
  <c r="HD33"/>
  <c r="HE33"/>
  <c r="HG33"/>
  <c r="HC34"/>
  <c r="HD34"/>
  <c r="HE34"/>
  <c r="HG34"/>
  <c r="HC35"/>
  <c r="HD35"/>
  <c r="HE35"/>
  <c r="HG35"/>
  <c r="HC36"/>
  <c r="HD36"/>
  <c r="HE36"/>
  <c r="HG36"/>
  <c r="HC37"/>
  <c r="HD37"/>
  <c r="HE37"/>
  <c r="HG37"/>
  <c r="HC38"/>
  <c r="HD38"/>
  <c r="HE38"/>
  <c r="HG38"/>
  <c r="HC39"/>
  <c r="HD39"/>
  <c r="HE39"/>
  <c r="HG39"/>
  <c r="HC40"/>
  <c r="HD40"/>
  <c r="HE40"/>
  <c r="HG40"/>
  <c r="HC41"/>
  <c r="HD41"/>
  <c r="HE41"/>
  <c r="HG41"/>
  <c r="HC42"/>
  <c r="HD42"/>
  <c r="HE42"/>
  <c r="HG42"/>
  <c r="HC43"/>
  <c r="HD43"/>
  <c r="HE43"/>
  <c r="HG43"/>
  <c r="HC44"/>
  <c r="HD44"/>
  <c r="HE44"/>
  <c r="HG44"/>
  <c r="HC45"/>
  <c r="HD45"/>
  <c r="HE45"/>
  <c r="HG45"/>
  <c r="HC46"/>
  <c r="HD46"/>
  <c r="HE46"/>
  <c r="HG46"/>
  <c r="HC47"/>
  <c r="HD47"/>
  <c r="HE47"/>
  <c r="HG47"/>
  <c r="HC48"/>
  <c r="HD48"/>
  <c r="HE48"/>
  <c r="HG48"/>
  <c r="HC49"/>
  <c r="HD49"/>
  <c r="HE49"/>
  <c r="HG49"/>
  <c r="HC50"/>
  <c r="HD50"/>
  <c r="HE50"/>
  <c r="HG50"/>
  <c r="HC51"/>
  <c r="HD51"/>
  <c r="HE51"/>
  <c r="HG51"/>
  <c r="HC52"/>
  <c r="HD52"/>
  <c r="HE52"/>
  <c r="HG52"/>
  <c r="HC53"/>
  <c r="HD53"/>
  <c r="HE53"/>
  <c r="HG53"/>
  <c r="HC54"/>
  <c r="HD54"/>
  <c r="HE54"/>
  <c r="HG54"/>
  <c r="HC55"/>
  <c r="HD55"/>
  <c r="HE55"/>
  <c r="HG55"/>
  <c r="HC56"/>
  <c r="HD56"/>
  <c r="HE56"/>
  <c r="HG56"/>
  <c r="HC57"/>
  <c r="HD57"/>
  <c r="HE57"/>
  <c r="HG57"/>
  <c r="HC58"/>
  <c r="HD58"/>
  <c r="HE58"/>
  <c r="HG58"/>
  <c r="HC59"/>
  <c r="HD59"/>
  <c r="HE59"/>
  <c r="HG59"/>
  <c r="HC60"/>
  <c r="HD60"/>
  <c r="HE60"/>
  <c r="HG60"/>
  <c r="HC61"/>
  <c r="HD61"/>
  <c r="HE61"/>
  <c r="HG61"/>
  <c r="HC62"/>
  <c r="HD62"/>
  <c r="HE62"/>
  <c r="HG62"/>
  <c r="HC63"/>
  <c r="HD63"/>
  <c r="HE63"/>
  <c r="HG63"/>
  <c r="HC64"/>
  <c r="HD64"/>
  <c r="HE64"/>
  <c r="HG64"/>
  <c r="HC65"/>
  <c r="HD65"/>
  <c r="HE65"/>
  <c r="HG65"/>
  <c r="HC66"/>
  <c r="HD66"/>
  <c r="HE66"/>
  <c r="HG66"/>
  <c r="HC67"/>
  <c r="HD67"/>
  <c r="HE67"/>
  <c r="HG67"/>
  <c r="HC68"/>
  <c r="HD68"/>
  <c r="HE68"/>
  <c r="HG68"/>
  <c r="HC69"/>
  <c r="HD69"/>
  <c r="HE69"/>
  <c r="HG69"/>
  <c r="HC70"/>
  <c r="HD70"/>
  <c r="HE70"/>
  <c r="HG70"/>
  <c r="HC71"/>
  <c r="HD71"/>
  <c r="HE71"/>
  <c r="HG71"/>
  <c r="HC72"/>
  <c r="HD72"/>
  <c r="HE72"/>
  <c r="HG72"/>
  <c r="HC73"/>
  <c r="HD73"/>
  <c r="HE73"/>
  <c r="HG73"/>
  <c r="HC74"/>
  <c r="HD74"/>
  <c r="HE74"/>
  <c r="HG74"/>
  <c r="HC75"/>
  <c r="HD75"/>
  <c r="HE75"/>
  <c r="HG75"/>
  <c r="HC76"/>
  <c r="HD76"/>
  <c r="HE76"/>
  <c r="HG76"/>
  <c r="HC77"/>
  <c r="HD77"/>
  <c r="HE77"/>
  <c r="HG77"/>
  <c r="HC78"/>
  <c r="HD78"/>
  <c r="HE78"/>
  <c r="HG78"/>
  <c r="HC79"/>
  <c r="HD79"/>
  <c r="HE79"/>
  <c r="HG79"/>
  <c r="HC80"/>
  <c r="HD80"/>
  <c r="HE80"/>
  <c r="HG80"/>
  <c r="HC81"/>
  <c r="HD81"/>
  <c r="HE81"/>
  <c r="HG81"/>
  <c r="HC82"/>
  <c r="HD82"/>
  <c r="HE82"/>
  <c r="HG82"/>
  <c r="HC83"/>
  <c r="HD83"/>
  <c r="HE83"/>
  <c r="HG83"/>
  <c r="HC84"/>
  <c r="HD84"/>
  <c r="HE84"/>
  <c r="HG84"/>
  <c r="HC85"/>
  <c r="HD85"/>
  <c r="HE85"/>
  <c r="HG85"/>
  <c r="HC86"/>
  <c r="HD86"/>
  <c r="HE86"/>
  <c r="HG86"/>
  <c r="HC87"/>
  <c r="HD87"/>
  <c r="HE87"/>
  <c r="HG87"/>
  <c r="HC88"/>
  <c r="HD88"/>
  <c r="HE88"/>
  <c r="HG88"/>
  <c r="HC89"/>
  <c r="HD89"/>
  <c r="HE89"/>
  <c r="HG89"/>
  <c r="HC90"/>
  <c r="HD90"/>
  <c r="HE90"/>
  <c r="HG90"/>
  <c r="HC91"/>
  <c r="HD91"/>
  <c r="HE91"/>
  <c r="HG91"/>
  <c r="HC92"/>
  <c r="HD92"/>
  <c r="HE92"/>
  <c r="HG92"/>
  <c r="HC93"/>
  <c r="HD93"/>
  <c r="HE93"/>
  <c r="HG93"/>
  <c r="HC94"/>
  <c r="HD94"/>
  <c r="HE94"/>
  <c r="HG94"/>
  <c r="HC95"/>
  <c r="HD95"/>
  <c r="HE95"/>
  <c r="HG95"/>
  <c r="HC96"/>
  <c r="HD96"/>
  <c r="HE96"/>
  <c r="HG96"/>
  <c r="HC97"/>
  <c r="HD97"/>
  <c r="HE97"/>
  <c r="HG97"/>
  <c r="HC98"/>
  <c r="HD98"/>
  <c r="HE98"/>
  <c r="HG98"/>
  <c r="HC99"/>
  <c r="HD99"/>
  <c r="HE99"/>
  <c r="HG99"/>
  <c r="HC100"/>
  <c r="HD100"/>
  <c r="HE100"/>
  <c r="HG100"/>
  <c r="HC101"/>
  <c r="HD101"/>
  <c r="HE101"/>
  <c r="HG101"/>
  <c r="HC102"/>
  <c r="HD102"/>
  <c r="HE102"/>
  <c r="HG102"/>
  <c r="HC103"/>
  <c r="HD103"/>
  <c r="HE103"/>
  <c r="HG103"/>
  <c r="HC104"/>
  <c r="HD104"/>
  <c r="HE104"/>
  <c r="HG104"/>
  <c r="HC105"/>
  <c r="HD105"/>
  <c r="HE105"/>
  <c r="HG105"/>
  <c r="HC106"/>
  <c r="HD106"/>
  <c r="HE106"/>
  <c r="HG106"/>
  <c r="HC107"/>
  <c r="HD107"/>
  <c r="HE107"/>
  <c r="HG107"/>
  <c r="HC108"/>
  <c r="HD108"/>
  <c r="HE108"/>
  <c r="HG108"/>
  <c r="HC109"/>
  <c r="HD109"/>
  <c r="HE109"/>
  <c r="HG109"/>
  <c r="HC110"/>
  <c r="HD110"/>
  <c r="HE110"/>
  <c r="HG110"/>
  <c r="HC111"/>
  <c r="HD111"/>
  <c r="HE111"/>
  <c r="HG111"/>
  <c r="HC112"/>
  <c r="HD112"/>
  <c r="HE112"/>
  <c r="HG112"/>
  <c r="HC113"/>
  <c r="HD113"/>
  <c r="HE113"/>
  <c r="HG113"/>
  <c r="HC114"/>
  <c r="HD114"/>
  <c r="HE114"/>
  <c r="HG114"/>
  <c r="HC115"/>
  <c r="HD115"/>
  <c r="HE115"/>
  <c r="HG115"/>
  <c r="HC116"/>
  <c r="HD116"/>
  <c r="HE116"/>
  <c r="HG116"/>
  <c r="HC117"/>
  <c r="HD117"/>
  <c r="HE117"/>
  <c r="HG117"/>
  <c r="HC118"/>
  <c r="HD118"/>
  <c r="HE118"/>
  <c r="HG118"/>
  <c r="HC119"/>
  <c r="HD119"/>
  <c r="HE119"/>
  <c r="HG119"/>
  <c r="HC120"/>
  <c r="HD120"/>
  <c r="HE120"/>
  <c r="HG120"/>
  <c r="HC121"/>
  <c r="HD121"/>
  <c r="HE121"/>
  <c r="HG121"/>
  <c r="HC122"/>
  <c r="HD122"/>
  <c r="HE122"/>
  <c r="HG122"/>
  <c r="HC123"/>
  <c r="HD123"/>
  <c r="HE123"/>
  <c r="HG123"/>
  <c r="HC124"/>
  <c r="HD124"/>
  <c r="HE124"/>
  <c r="HG124"/>
  <c r="HC125"/>
  <c r="HD125"/>
  <c r="HE125"/>
  <c r="HG125"/>
  <c r="HC126"/>
  <c r="HD126"/>
  <c r="HE126"/>
  <c r="HG126"/>
  <c r="HC127"/>
  <c r="HD127"/>
  <c r="HE127"/>
  <c r="HG127"/>
  <c r="HC128"/>
  <c r="HD128"/>
  <c r="HE128"/>
  <c r="HG128"/>
  <c r="HC129"/>
  <c r="HD129"/>
  <c r="HE129"/>
  <c r="HG129"/>
  <c r="HC130"/>
  <c r="HD130"/>
  <c r="HE130"/>
  <c r="HG130"/>
  <c r="HC131"/>
  <c r="HD131"/>
  <c r="HE131"/>
  <c r="HG131"/>
  <c r="HC132"/>
  <c r="HD132"/>
  <c r="HE132"/>
  <c r="HG132"/>
  <c r="HC133"/>
  <c r="HD133"/>
  <c r="HE133"/>
  <c r="HG133"/>
  <c r="HC134"/>
  <c r="HD134"/>
  <c r="HE134"/>
  <c r="HG134"/>
  <c r="HC135"/>
  <c r="HD135"/>
  <c r="HE135"/>
  <c r="HG135"/>
  <c r="HC136"/>
  <c r="HD136"/>
  <c r="HE136"/>
  <c r="HG136"/>
  <c r="HC137"/>
  <c r="HD137"/>
  <c r="HE137"/>
  <c r="HG137"/>
  <c r="HC138"/>
  <c r="HD138"/>
  <c r="HE138"/>
  <c r="HG138"/>
  <c r="HC139"/>
  <c r="HD139"/>
  <c r="HE139"/>
  <c r="HG139"/>
  <c r="HC140"/>
  <c r="HD140"/>
  <c r="HE140"/>
  <c r="HG140"/>
  <c r="HC141"/>
  <c r="HD141"/>
  <c r="HE141"/>
  <c r="HG141"/>
  <c r="HC142"/>
  <c r="HD142"/>
  <c r="HE142"/>
  <c r="HG142"/>
  <c r="HC143"/>
  <c r="HD143"/>
  <c r="HE143"/>
  <c r="HG143"/>
  <c r="HC144"/>
  <c r="HD144"/>
  <c r="HE144"/>
  <c r="HG144"/>
  <c r="HC145"/>
  <c r="HD145"/>
  <c r="HE145"/>
  <c r="HG145"/>
  <c r="HC146"/>
  <c r="HD146"/>
  <c r="HE146"/>
  <c r="HG146"/>
  <c r="HC147"/>
  <c r="HD147"/>
  <c r="HE147"/>
  <c r="HG147"/>
  <c r="HC148"/>
  <c r="HD148"/>
  <c r="HE148"/>
  <c r="HG148"/>
  <c r="HC149"/>
  <c r="HD149"/>
  <c r="HE149"/>
  <c r="HG149"/>
  <c r="HC150"/>
  <c r="HD150"/>
  <c r="HE150"/>
  <c r="HG150"/>
  <c r="HC151"/>
  <c r="HD151"/>
  <c r="HE151"/>
  <c r="HG151"/>
  <c r="HC152"/>
  <c r="HD152"/>
  <c r="HE152"/>
  <c r="HG152"/>
  <c r="HC153"/>
  <c r="HD153"/>
  <c r="HE153"/>
  <c r="HG153"/>
  <c r="HC154"/>
  <c r="HD154"/>
  <c r="HE154"/>
  <c r="HG154"/>
  <c r="HC155"/>
  <c r="HD155"/>
  <c r="HE155"/>
  <c r="HG155"/>
  <c r="HC156"/>
  <c r="HD156"/>
  <c r="HE156"/>
  <c r="HG156"/>
  <c r="HC157"/>
  <c r="HD157"/>
  <c r="HE157"/>
  <c r="HG157"/>
  <c r="HC158"/>
  <c r="HD158"/>
  <c r="HE158"/>
  <c r="HG158"/>
  <c r="HC159"/>
  <c r="HD159"/>
  <c r="HE159"/>
  <c r="HG159"/>
  <c r="HC160"/>
  <c r="HD160"/>
  <c r="HE160"/>
  <c r="HG160"/>
  <c r="HC161"/>
  <c r="HD161"/>
  <c r="HE161"/>
  <c r="HG161"/>
  <c r="HC162"/>
  <c r="HD162"/>
  <c r="HE162"/>
  <c r="HG162"/>
  <c r="HC163"/>
  <c r="HD163"/>
  <c r="HE163"/>
  <c r="HG163"/>
  <c r="HC164"/>
  <c r="HD164"/>
  <c r="HE164"/>
  <c r="HG164"/>
  <c r="HC165"/>
  <c r="HD165"/>
  <c r="HE165"/>
  <c r="HG165"/>
  <c r="HC166"/>
  <c r="HD166"/>
  <c r="HE166"/>
  <c r="HG166"/>
  <c r="HC167"/>
  <c r="HD167"/>
  <c r="HE167"/>
  <c r="HG167"/>
  <c r="HC168"/>
  <c r="HD168"/>
  <c r="HE168"/>
  <c r="HG168"/>
  <c r="HC169"/>
  <c r="HD169"/>
  <c r="HE169"/>
  <c r="HG169"/>
  <c r="HC170"/>
  <c r="HD170"/>
  <c r="HE170"/>
  <c r="HG170"/>
  <c r="HC171"/>
  <c r="HD171"/>
  <c r="HE171"/>
  <c r="HG171"/>
  <c r="HC172"/>
  <c r="HD172"/>
  <c r="HE172"/>
  <c r="HG172"/>
  <c r="HC173"/>
  <c r="HD173"/>
  <c r="HE173"/>
  <c r="HG173"/>
  <c r="HC174"/>
  <c r="HD174"/>
  <c r="HE174"/>
  <c r="HG174"/>
  <c r="HC175"/>
  <c r="HD175"/>
  <c r="HE175"/>
  <c r="HG175"/>
  <c r="HC176"/>
  <c r="HD176"/>
  <c r="HE176"/>
  <c r="HG176"/>
  <c r="HC177"/>
  <c r="HD177"/>
  <c r="HE177"/>
  <c r="HG177"/>
  <c r="HC178"/>
  <c r="HD178"/>
  <c r="HE178"/>
  <c r="HG178"/>
  <c r="HC179"/>
  <c r="HD179"/>
  <c r="HE179"/>
  <c r="HG179"/>
  <c r="HC180"/>
  <c r="HD180"/>
  <c r="HE180"/>
  <c r="HG180"/>
  <c r="HC181"/>
  <c r="HD181"/>
  <c r="HE181"/>
  <c r="HG181"/>
  <c r="HC182"/>
  <c r="HD182"/>
  <c r="HE182"/>
  <c r="HG182"/>
  <c r="HC183"/>
  <c r="HD183"/>
  <c r="HE183"/>
  <c r="HG183"/>
  <c r="HC184"/>
  <c r="HD184"/>
  <c r="HE184"/>
  <c r="HG184"/>
  <c r="HC185"/>
  <c r="HD185"/>
  <c r="HE185"/>
  <c r="HG185"/>
  <c r="HC186"/>
  <c r="HD186"/>
  <c r="HE186"/>
  <c r="HG186"/>
  <c r="HC187"/>
  <c r="HD187"/>
  <c r="HE187"/>
  <c r="HG187"/>
  <c r="HC188"/>
  <c r="HD188"/>
  <c r="HE188"/>
  <c r="HG188"/>
  <c r="HC189"/>
  <c r="HD189"/>
  <c r="HE189"/>
  <c r="HG189"/>
  <c r="HC190"/>
  <c r="HD190"/>
  <c r="HE190"/>
  <c r="HG190"/>
  <c r="HC191"/>
  <c r="HD191"/>
  <c r="HE191"/>
  <c r="HG191"/>
  <c r="HC192"/>
  <c r="HD192"/>
  <c r="HE192"/>
  <c r="HG192"/>
  <c r="HC193"/>
  <c r="HD193"/>
  <c r="HE193"/>
  <c r="HG193"/>
  <c r="HC194"/>
  <c r="HD194"/>
  <c r="HE194"/>
  <c r="HG194"/>
  <c r="HC195"/>
  <c r="HD195"/>
  <c r="HE195"/>
  <c r="HG195"/>
  <c r="HC196"/>
  <c r="HD196"/>
  <c r="HE196"/>
  <c r="HG196"/>
  <c r="HC197"/>
  <c r="HD197"/>
  <c r="HE197"/>
  <c r="HG197"/>
  <c r="HC198"/>
  <c r="HD198"/>
  <c r="HE198"/>
  <c r="HG198"/>
  <c r="HC199"/>
  <c r="HD199"/>
  <c r="HE199"/>
  <c r="HG199"/>
  <c r="HC200"/>
  <c r="HD200"/>
  <c r="HE200"/>
  <c r="HG200"/>
  <c r="HC201"/>
  <c r="HD201"/>
  <c r="HE201"/>
  <c r="HG201"/>
  <c r="HC202"/>
  <c r="HD202"/>
  <c r="HE202"/>
  <c r="HG202"/>
  <c r="HC203"/>
  <c r="HD203"/>
  <c r="HE203"/>
  <c r="HG203"/>
  <c r="HC204"/>
  <c r="HD204"/>
  <c r="HE204"/>
  <c r="HG204"/>
  <c r="HC205"/>
  <c r="HD205"/>
  <c r="HE205"/>
  <c r="HG205"/>
  <c r="HC206"/>
  <c r="HD206"/>
  <c r="HE206"/>
  <c r="HG206"/>
  <c r="HC207"/>
  <c r="HD207"/>
  <c r="HE207"/>
  <c r="HG207"/>
  <c r="HC208"/>
  <c r="HD208"/>
  <c r="HE208"/>
  <c r="HG208"/>
  <c r="HC209"/>
  <c r="HD209"/>
  <c r="HE209"/>
  <c r="HG209"/>
  <c r="HC210"/>
  <c r="HD210"/>
  <c r="HE210"/>
  <c r="HG210"/>
  <c r="HC211"/>
  <c r="HD211"/>
  <c r="HE211"/>
  <c r="HG211"/>
  <c r="HC212"/>
  <c r="HD212"/>
  <c r="HE212"/>
  <c r="HG212"/>
  <c r="HC213"/>
  <c r="HD213"/>
  <c r="HE213"/>
  <c r="HG213"/>
  <c r="HC214"/>
  <c r="HD214"/>
  <c r="HE214"/>
  <c r="HG214"/>
  <c r="HC215"/>
  <c r="HD215"/>
  <c r="HE215"/>
  <c r="HG215"/>
  <c r="HC216"/>
  <c r="HD216"/>
  <c r="HE216"/>
  <c r="HG216"/>
  <c r="HC217"/>
  <c r="HD217"/>
  <c r="HE217"/>
  <c r="HG217"/>
  <c r="HC218"/>
  <c r="HD218"/>
  <c r="HE218"/>
  <c r="HG218"/>
  <c r="HC219"/>
  <c r="HD219"/>
  <c r="HE219"/>
  <c r="HG219"/>
  <c r="HC220"/>
  <c r="HD220"/>
  <c r="HE220"/>
  <c r="HG220"/>
  <c r="HC221"/>
  <c r="HD221"/>
  <c r="HE221"/>
  <c r="HG221"/>
  <c r="HC222"/>
  <c r="HD222"/>
  <c r="HE222"/>
  <c r="HG222"/>
  <c r="HC223"/>
  <c r="HD223"/>
  <c r="HE223"/>
  <c r="HG223"/>
  <c r="HC224"/>
  <c r="HD224"/>
  <c r="HE224"/>
  <c r="HG224"/>
  <c r="HC225"/>
  <c r="HD225"/>
  <c r="HE225"/>
  <c r="HG225"/>
  <c r="HC226"/>
  <c r="HD226"/>
  <c r="HE226"/>
  <c r="HG226"/>
  <c r="HC227"/>
  <c r="HD227"/>
  <c r="HE227"/>
  <c r="HG227"/>
  <c r="HC228"/>
  <c r="HD228"/>
  <c r="HE228"/>
  <c r="HG228"/>
  <c r="HC229"/>
  <c r="HD229"/>
  <c r="HE229"/>
  <c r="HG229"/>
  <c r="HC230"/>
  <c r="HD230"/>
  <c r="HE230"/>
  <c r="HG230"/>
  <c r="HC231"/>
  <c r="HD231"/>
  <c r="HE231"/>
  <c r="HG231"/>
  <c r="HC232"/>
  <c r="HD232"/>
  <c r="HE232"/>
  <c r="HG232"/>
  <c r="HC233"/>
  <c r="HD233"/>
  <c r="HE233"/>
  <c r="HG233"/>
  <c r="HC234"/>
  <c r="HD234"/>
  <c r="HE234"/>
  <c r="HG234"/>
  <c r="HC235"/>
  <c r="HD235"/>
  <c r="HE235"/>
  <c r="HG235"/>
  <c r="HC236"/>
  <c r="HD236"/>
  <c r="HE236"/>
  <c r="HG236"/>
  <c r="HC237"/>
  <c r="HD237"/>
  <c r="HE237"/>
  <c r="HG237"/>
  <c r="HC238"/>
  <c r="HD238"/>
  <c r="HE238"/>
  <c r="HG238"/>
  <c r="HC239"/>
  <c r="HD239"/>
  <c r="HE239"/>
  <c r="HG239"/>
  <c r="HC240"/>
  <c r="HD240"/>
  <c r="HE240"/>
  <c r="HG240"/>
  <c r="HC241"/>
  <c r="HD241"/>
  <c r="HE241"/>
  <c r="HG241"/>
  <c r="HC242"/>
  <c r="HD242"/>
  <c r="HE242"/>
  <c r="HG242"/>
  <c r="HC243"/>
  <c r="HD243"/>
  <c r="HE243"/>
  <c r="HG243"/>
  <c r="HC244"/>
  <c r="HD244"/>
  <c r="HE244"/>
  <c r="HG244"/>
  <c r="HC245"/>
  <c r="HD245"/>
  <c r="HE245"/>
  <c r="HG245"/>
  <c r="HC246"/>
  <c r="HD246"/>
  <c r="HE246"/>
  <c r="HG246"/>
  <c r="HC247"/>
  <c r="HD247"/>
  <c r="HE247"/>
  <c r="HG247"/>
  <c r="HC248"/>
  <c r="HD248"/>
  <c r="HE248"/>
  <c r="HG248"/>
  <c r="HC249"/>
  <c r="HD249"/>
  <c r="HE249"/>
  <c r="HG249"/>
  <c r="HC250"/>
  <c r="HD250"/>
  <c r="HE250"/>
  <c r="HG250"/>
  <c r="HC251"/>
  <c r="HD251"/>
  <c r="HE251"/>
  <c r="HG251"/>
  <c r="HC252"/>
  <c r="HD252"/>
  <c r="HE252"/>
  <c r="HG252"/>
  <c r="HC253"/>
  <c r="HD253"/>
  <c r="HE253"/>
  <c r="HG253"/>
  <c r="HC254"/>
  <c r="HD254"/>
  <c r="HE254"/>
  <c r="HG254"/>
  <c r="HC255"/>
  <c r="HD255"/>
  <c r="HE255"/>
  <c r="HG255"/>
  <c r="HC256"/>
  <c r="HD256"/>
  <c r="HE256"/>
  <c r="HG256"/>
  <c r="HC257"/>
  <c r="HD257"/>
  <c r="HE257"/>
  <c r="HG257"/>
  <c r="HC258"/>
  <c r="HD258"/>
  <c r="HE258"/>
  <c r="HG258"/>
  <c r="HC259"/>
  <c r="HD259"/>
  <c r="HE259"/>
  <c r="HG259"/>
  <c r="HC260"/>
  <c r="HD260"/>
  <c r="HE260"/>
  <c r="HG260"/>
  <c r="HC261"/>
  <c r="HD261"/>
  <c r="HE261"/>
  <c r="HG261"/>
  <c r="HC262"/>
  <c r="HD262"/>
  <c r="HE262"/>
  <c r="HG262"/>
  <c r="HC263"/>
  <c r="HD263"/>
  <c r="HE263"/>
  <c r="HG263"/>
  <c r="HC264"/>
  <c r="HD264"/>
  <c r="HE264"/>
  <c r="HG264"/>
  <c r="HC265"/>
  <c r="HD265"/>
  <c r="HE265"/>
  <c r="HG265"/>
  <c r="HC266"/>
  <c r="HD266"/>
  <c r="HE266"/>
  <c r="HG266"/>
  <c r="HC267"/>
  <c r="HD267"/>
  <c r="HE267"/>
  <c r="HG267"/>
  <c r="HC268"/>
  <c r="HD268"/>
  <c r="HE268"/>
  <c r="HG268"/>
  <c r="HC269"/>
  <c r="HD269"/>
  <c r="HE269"/>
  <c r="HG269"/>
  <c r="HC270"/>
  <c r="HD270"/>
  <c r="HE270"/>
  <c r="HG270"/>
  <c r="HC271"/>
  <c r="HD271"/>
  <c r="HE271"/>
  <c r="HG271"/>
  <c r="HC272"/>
  <c r="HD272"/>
  <c r="HE272"/>
  <c r="HG272"/>
  <c r="HC273"/>
  <c r="HD273"/>
  <c r="HE273"/>
  <c r="HG273"/>
  <c r="HC274"/>
  <c r="HD274"/>
  <c r="HE274"/>
  <c r="HG274"/>
  <c r="HC275"/>
  <c r="HD275"/>
  <c r="HE275"/>
  <c r="HG275"/>
  <c r="HC276"/>
  <c r="HD276"/>
  <c r="HE276"/>
  <c r="HG276"/>
  <c r="HC277"/>
  <c r="HD277"/>
  <c r="HE277"/>
  <c r="HG277"/>
  <c r="HC278"/>
  <c r="HD278"/>
  <c r="HE278"/>
  <c r="HG278"/>
  <c r="HC279"/>
  <c r="HD279"/>
  <c r="HE279"/>
  <c r="HG279"/>
  <c r="HC280"/>
  <c r="HD280"/>
  <c r="HE280"/>
  <c r="HG280"/>
  <c r="HC281"/>
  <c r="HD281"/>
  <c r="HE281"/>
  <c r="HG281"/>
  <c r="HC282"/>
  <c r="HD282"/>
  <c r="HE282"/>
  <c r="HG282"/>
  <c r="HC283"/>
  <c r="HD283"/>
  <c r="HE283"/>
  <c r="HG283"/>
  <c r="HC284"/>
  <c r="HD284"/>
  <c r="HE284"/>
  <c r="HG284"/>
  <c r="HC285"/>
  <c r="HD285"/>
  <c r="HE285"/>
  <c r="HG285"/>
  <c r="HC286"/>
  <c r="HD286"/>
  <c r="HE286"/>
  <c r="HG286"/>
  <c r="HC287"/>
  <c r="HD287"/>
  <c r="HE287"/>
  <c r="HG287"/>
  <c r="HC288"/>
  <c r="HD288"/>
  <c r="HE288"/>
  <c r="HG288"/>
  <c r="HC289"/>
  <c r="HD289"/>
  <c r="HE289"/>
  <c r="HG289"/>
  <c r="HC290"/>
  <c r="HD290"/>
  <c r="HE290"/>
  <c r="HG290"/>
  <c r="HC291"/>
  <c r="HD291"/>
  <c r="HE291"/>
  <c r="HG291"/>
  <c r="HC292"/>
  <c r="HD292"/>
  <c r="HE292"/>
  <c r="HG292"/>
  <c r="HC293"/>
  <c r="HD293"/>
  <c r="HE293"/>
  <c r="HG293"/>
  <c r="HC294"/>
  <c r="HD294"/>
  <c r="HE294"/>
  <c r="HG294"/>
  <c r="HC295"/>
  <c r="HD295"/>
  <c r="HE295"/>
  <c r="HG295"/>
  <c r="HC296"/>
  <c r="HD296"/>
  <c r="HE296"/>
  <c r="HG296"/>
  <c r="HC297"/>
  <c r="HD297"/>
  <c r="HE297"/>
  <c r="HG297"/>
  <c r="HC298"/>
  <c r="HD298"/>
  <c r="HE298"/>
  <c r="HG298"/>
  <c r="HC299"/>
  <c r="HD299"/>
  <c r="HE299"/>
  <c r="HG299"/>
  <c r="HC300"/>
  <c r="HD300"/>
  <c r="HE300"/>
  <c r="HG300"/>
  <c r="HC301"/>
  <c r="HD301"/>
  <c r="HE301"/>
  <c r="HG301"/>
  <c r="HC302"/>
  <c r="HD302"/>
  <c r="HE302"/>
  <c r="HG302"/>
  <c r="HC303"/>
  <c r="HD303"/>
  <c r="HE303"/>
  <c r="HG303"/>
  <c r="HC304"/>
  <c r="HD304"/>
  <c r="HE304"/>
  <c r="HG304"/>
  <c r="HC305"/>
  <c r="HD305"/>
  <c r="HE305"/>
  <c r="HG305"/>
  <c r="HC306"/>
  <c r="HD306"/>
  <c r="HE306"/>
  <c r="HG306"/>
  <c r="HC307"/>
  <c r="HD307"/>
  <c r="HE307"/>
  <c r="HG307"/>
  <c r="HC308"/>
  <c r="HD308"/>
  <c r="HE308"/>
  <c r="HG308"/>
  <c r="HC309"/>
  <c r="HD309"/>
  <c r="HE309"/>
  <c r="HG309"/>
  <c r="HC310"/>
  <c r="HD310"/>
  <c r="HE310"/>
  <c r="HG310"/>
  <c r="HC311"/>
  <c r="HD311"/>
  <c r="HE311"/>
  <c r="HG311"/>
  <c r="HC312"/>
  <c r="HD312"/>
  <c r="HE312"/>
  <c r="HG312"/>
  <c r="HC313"/>
  <c r="HD313"/>
  <c r="HE313"/>
  <c r="HG313"/>
  <c r="HC314"/>
  <c r="HD314"/>
  <c r="HE314"/>
  <c r="HG314"/>
  <c r="HC315"/>
  <c r="HD315"/>
  <c r="HE315"/>
  <c r="HG315"/>
  <c r="HC316"/>
  <c r="HD316"/>
  <c r="HE316"/>
  <c r="HG316"/>
  <c r="HC317"/>
  <c r="HD317"/>
  <c r="HE317"/>
  <c r="HG317"/>
  <c r="HC318"/>
  <c r="HD318"/>
  <c r="HE318"/>
  <c r="HG318"/>
  <c r="HC319"/>
  <c r="HD319"/>
  <c r="HE319"/>
  <c r="HG319"/>
  <c r="HC320"/>
  <c r="HD320"/>
  <c r="HE320"/>
  <c r="HG320"/>
  <c r="HC321"/>
  <c r="HD321"/>
  <c r="HE321"/>
  <c r="HG321"/>
  <c r="HC322"/>
  <c r="HD322"/>
  <c r="HE322"/>
  <c r="HG322"/>
  <c r="HC323"/>
  <c r="HD323"/>
  <c r="HE323"/>
  <c r="HG323"/>
  <c r="HC324"/>
  <c r="HD324"/>
  <c r="HE324"/>
  <c r="HG324"/>
  <c r="HC325"/>
  <c r="HD325"/>
  <c r="HE325"/>
  <c r="HG325"/>
  <c r="HC326"/>
  <c r="HD326"/>
  <c r="HE326"/>
  <c r="HG326"/>
  <c r="HC327"/>
  <c r="HD327"/>
  <c r="HE327"/>
  <c r="HG327"/>
  <c r="HC328"/>
  <c r="HD328"/>
  <c r="HE328"/>
  <c r="HG328"/>
  <c r="HC329"/>
  <c r="HD329"/>
  <c r="HE329"/>
  <c r="HG329"/>
  <c r="HC330"/>
  <c r="HD330"/>
  <c r="HE330"/>
  <c r="HG330"/>
  <c r="HC331"/>
  <c r="HD331"/>
  <c r="HE331"/>
  <c r="HG331"/>
  <c r="HC332"/>
  <c r="HD332"/>
  <c r="HE332"/>
  <c r="HG332"/>
  <c r="HC333"/>
  <c r="HD333"/>
  <c r="HE333"/>
  <c r="HG333"/>
  <c r="HC334"/>
  <c r="HD334"/>
  <c r="HE334"/>
  <c r="HG334"/>
  <c r="HC335"/>
  <c r="HD335"/>
  <c r="HE335"/>
  <c r="HG335"/>
  <c r="HC336"/>
  <c r="HD336"/>
  <c r="HE336"/>
  <c r="HG336"/>
  <c r="HC337"/>
  <c r="HD337"/>
  <c r="HE337"/>
  <c r="HG337"/>
  <c r="HC338"/>
  <c r="HD338"/>
  <c r="HE338"/>
  <c r="HG338"/>
  <c r="HC339"/>
  <c r="HD339"/>
  <c r="HE339"/>
  <c r="HG339"/>
  <c r="HC340"/>
  <c r="HD340"/>
  <c r="HE340"/>
  <c r="HG340"/>
  <c r="HC341"/>
  <c r="HD341"/>
  <c r="HE341"/>
  <c r="HG341"/>
  <c r="HC342"/>
  <c r="HD342"/>
  <c r="HE342"/>
  <c r="HG342"/>
  <c r="HC343"/>
  <c r="HD343"/>
  <c r="HE343"/>
  <c r="HG343"/>
  <c r="HC344"/>
  <c r="HD344"/>
  <c r="HE344"/>
  <c r="HG344"/>
  <c r="HC345"/>
  <c r="HD345"/>
  <c r="HE345"/>
  <c r="HG345"/>
  <c r="HC346"/>
  <c r="HD346"/>
  <c r="HE346"/>
  <c r="HG346"/>
  <c r="HC347"/>
  <c r="HD347"/>
  <c r="HE347"/>
  <c r="HG347"/>
  <c r="HC348"/>
  <c r="HD348"/>
  <c r="HE348"/>
  <c r="HG348"/>
  <c r="HC349"/>
  <c r="HD349"/>
  <c r="HE349"/>
  <c r="HG349"/>
  <c r="HC350"/>
  <c r="HD350"/>
  <c r="HE350"/>
  <c r="HG350"/>
  <c r="HC351"/>
  <c r="HD351"/>
  <c r="HE351"/>
  <c r="HG351"/>
  <c r="HC352"/>
  <c r="HD352"/>
  <c r="HE352"/>
  <c r="HG352"/>
  <c r="HC353"/>
  <c r="HD353"/>
  <c r="HE353"/>
  <c r="HG353"/>
  <c r="HC354"/>
  <c r="HD354"/>
  <c r="HE354"/>
  <c r="HG354"/>
  <c r="HC355"/>
  <c r="HD355"/>
  <c r="HE355"/>
  <c r="HG355"/>
  <c r="HC356"/>
  <c r="HD356"/>
  <c r="HE356"/>
  <c r="HG356"/>
  <c r="HC357"/>
  <c r="HD357"/>
  <c r="HE357"/>
  <c r="HG357"/>
  <c r="HC358"/>
  <c r="HD358"/>
  <c r="HE358"/>
  <c r="HG358"/>
  <c r="HC359"/>
  <c r="HD359"/>
  <c r="HE359"/>
  <c r="HG359"/>
  <c r="HC360"/>
  <c r="HD360"/>
  <c r="HE360"/>
  <c r="HG360"/>
  <c r="HC361"/>
  <c r="HD361"/>
  <c r="HE361"/>
  <c r="HG361"/>
  <c r="HC362"/>
  <c r="HD362"/>
  <c r="HE362"/>
  <c r="HG362"/>
  <c r="HC363"/>
  <c r="HD363"/>
  <c r="HE363"/>
  <c r="HG363"/>
  <c r="HC364"/>
  <c r="HD364"/>
  <c r="HE364"/>
  <c r="HG364"/>
  <c r="HC365"/>
  <c r="HD365"/>
  <c r="HE365"/>
  <c r="HG365"/>
  <c r="HC366"/>
  <c r="HD366"/>
  <c r="HE366"/>
  <c r="HG366"/>
  <c r="HC367"/>
  <c r="HD367"/>
  <c r="HE367"/>
  <c r="HG367"/>
  <c r="HC368"/>
  <c r="HD368"/>
  <c r="HE368"/>
  <c r="HG368"/>
  <c r="HC369"/>
  <c r="HD369"/>
  <c r="HE369"/>
  <c r="HG369"/>
  <c r="HC370"/>
  <c r="HD370"/>
  <c r="HE370"/>
  <c r="HG370"/>
  <c r="HC371"/>
  <c r="HD371"/>
  <c r="HE371"/>
  <c r="HG371"/>
  <c r="HC372"/>
  <c r="HD372"/>
  <c r="HE372"/>
  <c r="HG372"/>
  <c r="HC373"/>
  <c r="HD373"/>
  <c r="HE373"/>
  <c r="HG373"/>
  <c r="HC374"/>
  <c r="HD374"/>
  <c r="HE374"/>
  <c r="HG374"/>
  <c r="HC375"/>
  <c r="HD375"/>
  <c r="HE375"/>
  <c r="HG375"/>
  <c r="HC376"/>
  <c r="HD376"/>
  <c r="HE376"/>
  <c r="HG376"/>
  <c r="HC377"/>
  <c r="HD377"/>
  <c r="HE377"/>
  <c r="HG377"/>
  <c r="HC378"/>
  <c r="HD378"/>
  <c r="HE378"/>
  <c r="HG378"/>
  <c r="HC379"/>
  <c r="HD379"/>
  <c r="HE379"/>
  <c r="HG379"/>
  <c r="HC380"/>
  <c r="HD380"/>
  <c r="HE380"/>
  <c r="HG380"/>
  <c r="HC381"/>
  <c r="HD381"/>
  <c r="HE381"/>
  <c r="HG381"/>
  <c r="HC382"/>
  <c r="HD382"/>
  <c r="HE382"/>
  <c r="HG382"/>
  <c r="HC383"/>
  <c r="HD383"/>
  <c r="HE383"/>
  <c r="HG383"/>
  <c r="HC384"/>
  <c r="HD384"/>
  <c r="HE384"/>
  <c r="HG384"/>
  <c r="HC385"/>
  <c r="HD385"/>
  <c r="HE385"/>
  <c r="HG385"/>
  <c r="HC386"/>
  <c r="HD386"/>
  <c r="HE386"/>
  <c r="HG386"/>
  <c r="HC387"/>
  <c r="HD387"/>
  <c r="HE387"/>
  <c r="HG387"/>
  <c r="HC388"/>
  <c r="HD388"/>
  <c r="HE388"/>
  <c r="HG388"/>
  <c r="HC389"/>
  <c r="HD389"/>
  <c r="HE389"/>
  <c r="HG389"/>
  <c r="HC390"/>
  <c r="HD390"/>
  <c r="HE390"/>
  <c r="HG390"/>
  <c r="HC391"/>
  <c r="HD391"/>
  <c r="HE391"/>
  <c r="HG391"/>
  <c r="HC392"/>
  <c r="HD392"/>
  <c r="HE392"/>
  <c r="HG392"/>
  <c r="HC393"/>
  <c r="HD393"/>
  <c r="HE393"/>
  <c r="HG393"/>
  <c r="HC394"/>
  <c r="HD394"/>
  <c r="HE394"/>
  <c r="HG394"/>
  <c r="HC395"/>
  <c r="HD395"/>
  <c r="HE395"/>
  <c r="HG395"/>
  <c r="HC396"/>
  <c r="HD396"/>
  <c r="HE396"/>
  <c r="HG396"/>
  <c r="HC397"/>
  <c r="HD397"/>
  <c r="HE397"/>
  <c r="HG397"/>
  <c r="HC398"/>
  <c r="HD398"/>
  <c r="HE398"/>
  <c r="HG398"/>
  <c r="HC399"/>
  <c r="HD399"/>
  <c r="HE399"/>
  <c r="HG399"/>
  <c r="HC400"/>
  <c r="HD400"/>
  <c r="HE400"/>
  <c r="HG400"/>
  <c r="HC401"/>
  <c r="HD401"/>
  <c r="HE401"/>
  <c r="HG401"/>
  <c r="HC402"/>
  <c r="HD402"/>
  <c r="HE402"/>
  <c r="HG402"/>
  <c r="HC403"/>
  <c r="HD403"/>
  <c r="HE403"/>
  <c r="HG403"/>
  <c r="HC404"/>
  <c r="HD404"/>
  <c r="HE404"/>
  <c r="HG404"/>
  <c r="HC405"/>
  <c r="HD405"/>
  <c r="HE405"/>
  <c r="HG405"/>
  <c r="HC406"/>
  <c r="HD406"/>
  <c r="HE406"/>
  <c r="HG406"/>
  <c r="HC407"/>
  <c r="HD407"/>
  <c r="HE407"/>
  <c r="HG407"/>
  <c r="HC408"/>
  <c r="HD408"/>
  <c r="HE408"/>
  <c r="HG408"/>
  <c r="HC409"/>
  <c r="HD409"/>
  <c r="HE409"/>
  <c r="HG409"/>
  <c r="HC410"/>
  <c r="HD410"/>
  <c r="HE410"/>
  <c r="HG410"/>
  <c r="HC411"/>
  <c r="HD411"/>
  <c r="HE411"/>
  <c r="HG411"/>
  <c r="HC412"/>
  <c r="HD412"/>
  <c r="HE412"/>
  <c r="HG412"/>
  <c r="HC413"/>
  <c r="HD413"/>
  <c r="HE413"/>
  <c r="HG413"/>
  <c r="HC414"/>
  <c r="HD414"/>
  <c r="HE414"/>
  <c r="HG414"/>
  <c r="HC415"/>
  <c r="HD415"/>
  <c r="HE415"/>
  <c r="HG415"/>
  <c r="HC416"/>
  <c r="HD416"/>
  <c r="HE416"/>
  <c r="HG416"/>
  <c r="HC417"/>
  <c r="HD417"/>
  <c r="HE417"/>
  <c r="HG417"/>
  <c r="HC418"/>
  <c r="HD418"/>
  <c r="HE418"/>
  <c r="HG418"/>
  <c r="HC419"/>
  <c r="HD419"/>
  <c r="HE419"/>
  <c r="HG419"/>
  <c r="HC420"/>
  <c r="HD420"/>
  <c r="HE420"/>
  <c r="HG420"/>
  <c r="HC421"/>
  <c r="HD421"/>
  <c r="HE421"/>
  <c r="HG421"/>
  <c r="HC422"/>
  <c r="HD422"/>
  <c r="HE422"/>
  <c r="HG422"/>
  <c r="HC423"/>
  <c r="HD423"/>
  <c r="HE423"/>
  <c r="HG423"/>
  <c r="HC424"/>
  <c r="HD424"/>
  <c r="HE424"/>
  <c r="HG424"/>
  <c r="HC425"/>
  <c r="HD425"/>
  <c r="HE425"/>
  <c r="HG425"/>
  <c r="HC426"/>
  <c r="HD426"/>
  <c r="HE426"/>
  <c r="HG426"/>
  <c r="HC427"/>
  <c r="HD427"/>
  <c r="HE427"/>
  <c r="HG427"/>
  <c r="HC428"/>
  <c r="HD428"/>
  <c r="HE428"/>
  <c r="HG428"/>
  <c r="HC429"/>
  <c r="HD429"/>
  <c r="HE429"/>
  <c r="HG429"/>
  <c r="HC430"/>
  <c r="HD430"/>
  <c r="HE430"/>
  <c r="HG430"/>
  <c r="HC431"/>
  <c r="HD431"/>
  <c r="HE431"/>
  <c r="HG431"/>
  <c r="HC432"/>
  <c r="HD432"/>
  <c r="HE432"/>
  <c r="HG432"/>
  <c r="HC433"/>
  <c r="HD433"/>
  <c r="HE433"/>
  <c r="HG433"/>
  <c r="HC434"/>
  <c r="HD434"/>
  <c r="HE434"/>
  <c r="HG434"/>
  <c r="HC435"/>
  <c r="HD435"/>
  <c r="HE435"/>
  <c r="HG435"/>
  <c r="HC436"/>
  <c r="HD436"/>
  <c r="HE436"/>
  <c r="HG436"/>
  <c r="HC437"/>
  <c r="HD437"/>
  <c r="HE437"/>
  <c r="HG437"/>
  <c r="HC438"/>
  <c r="HD438"/>
  <c r="HE438"/>
  <c r="HG438"/>
  <c r="HC439"/>
  <c r="HD439"/>
  <c r="HE439"/>
  <c r="HG439"/>
  <c r="HC440"/>
  <c r="HD440"/>
  <c r="HE440"/>
  <c r="HG440"/>
  <c r="HC441"/>
  <c r="HD441"/>
  <c r="HE441"/>
  <c r="HG441"/>
  <c r="HC442"/>
  <c r="HD442"/>
  <c r="HE442"/>
  <c r="HG442"/>
  <c r="HC443"/>
  <c r="HD443"/>
  <c r="HE443"/>
  <c r="HG443"/>
  <c r="HC444"/>
  <c r="HD444"/>
  <c r="HE444"/>
  <c r="HG444"/>
  <c r="HC445"/>
  <c r="HD445"/>
  <c r="HE445"/>
  <c r="HG445"/>
  <c r="HC446"/>
  <c r="HD446"/>
  <c r="HE446"/>
  <c r="HG446"/>
  <c r="HC447"/>
  <c r="HD447"/>
  <c r="HE447"/>
  <c r="HG447"/>
  <c r="HC448"/>
  <c r="HD448"/>
  <c r="HE448"/>
  <c r="HG448"/>
  <c r="HC449"/>
  <c r="HD449"/>
  <c r="HE449"/>
  <c r="HG449"/>
  <c r="HC450"/>
  <c r="HD450"/>
  <c r="HE450"/>
  <c r="HG450"/>
  <c r="HC451"/>
  <c r="HD451"/>
  <c r="HE451"/>
  <c r="HG451"/>
  <c r="HC452"/>
  <c r="HD452"/>
  <c r="HE452"/>
  <c r="HG452"/>
  <c r="HC453"/>
  <c r="HD453"/>
  <c r="HE453"/>
  <c r="HG453"/>
  <c r="HC454"/>
  <c r="HD454"/>
  <c r="HE454"/>
  <c r="HG454"/>
  <c r="HC455"/>
  <c r="HD455"/>
  <c r="HE455"/>
  <c r="HG455"/>
  <c r="HC456"/>
  <c r="HD456"/>
  <c r="HE456"/>
  <c r="HG456"/>
  <c r="HC457"/>
  <c r="HD457"/>
  <c r="HE457"/>
  <c r="HG457"/>
  <c r="HC458"/>
  <c r="HD458"/>
  <c r="HE458"/>
  <c r="HG458"/>
  <c r="HC459"/>
  <c r="HD459"/>
  <c r="HE459"/>
  <c r="HG459"/>
  <c r="HC460"/>
  <c r="HD460"/>
  <c r="HE460"/>
  <c r="HG460"/>
  <c r="HC461"/>
  <c r="HD461"/>
  <c r="HE461"/>
  <c r="HG461"/>
  <c r="HC462"/>
  <c r="HD462"/>
  <c r="HE462"/>
  <c r="HG462"/>
  <c r="HC463"/>
  <c r="HD463"/>
  <c r="HE463"/>
  <c r="HG463"/>
  <c r="HC464"/>
  <c r="HD464"/>
  <c r="HE464"/>
  <c r="HG464"/>
  <c r="HC465"/>
  <c r="HD465"/>
  <c r="HE465"/>
  <c r="HG465"/>
  <c r="HC466"/>
  <c r="HD466"/>
  <c r="HE466"/>
  <c r="HG466"/>
  <c r="HC467"/>
  <c r="HD467"/>
  <c r="HE467"/>
  <c r="HG467"/>
  <c r="HC468"/>
  <c r="HD468"/>
  <c r="HE468"/>
  <c r="HG468"/>
  <c r="HC469"/>
  <c r="HD469"/>
  <c r="HE469"/>
  <c r="HG469"/>
  <c r="HC470"/>
  <c r="HD470"/>
  <c r="HE470"/>
  <c r="HG470"/>
  <c r="HC471"/>
  <c r="HD471"/>
  <c r="HE471"/>
  <c r="HG471"/>
  <c r="HC472"/>
  <c r="HD472"/>
  <c r="HE472"/>
  <c r="HG472"/>
  <c r="HC473"/>
  <c r="HD473"/>
  <c r="HE473"/>
  <c r="HG473"/>
  <c r="HC474"/>
  <c r="HD474"/>
  <c r="HE474"/>
  <c r="HG474"/>
  <c r="HC475"/>
  <c r="HD475"/>
  <c r="HE475"/>
  <c r="HG475"/>
  <c r="HC476"/>
  <c r="HD476"/>
  <c r="HE476"/>
  <c r="HG476"/>
  <c r="HC477"/>
  <c r="HD477"/>
  <c r="HE477"/>
  <c r="HG477"/>
  <c r="HC478"/>
  <c r="HD478"/>
  <c r="HE478"/>
  <c r="HG478"/>
  <c r="HC479"/>
  <c r="HD479"/>
  <c r="HE479"/>
  <c r="HG479"/>
  <c r="HC480"/>
  <c r="HD480"/>
  <c r="HE480"/>
  <c r="HG480"/>
  <c r="HC481"/>
  <c r="HD481"/>
  <c r="HE481"/>
  <c r="HG481"/>
  <c r="HC482"/>
  <c r="HD482"/>
  <c r="HE482"/>
  <c r="HG482"/>
  <c r="HC483"/>
  <c r="HD483"/>
  <c r="HE483"/>
  <c r="HG483"/>
  <c r="HC484"/>
  <c r="HD484"/>
  <c r="HE484"/>
  <c r="HG484"/>
  <c r="HC485"/>
  <c r="HD485"/>
  <c r="HE485"/>
  <c r="HG485"/>
  <c r="HC486"/>
  <c r="HD486"/>
  <c r="HE486"/>
  <c r="HG486"/>
  <c r="HC487"/>
  <c r="HD487"/>
  <c r="HE487"/>
  <c r="HG487"/>
  <c r="HC488"/>
  <c r="HD488"/>
  <c r="HE488"/>
  <c r="HG488"/>
  <c r="HC489"/>
  <c r="HD489"/>
  <c r="HE489"/>
  <c r="HG489"/>
  <c r="HC490"/>
  <c r="HD490"/>
  <c r="HE490"/>
  <c r="HG490"/>
  <c r="HC491"/>
  <c r="HD491"/>
  <c r="HE491"/>
  <c r="HG491"/>
  <c r="HC492"/>
  <c r="HD492"/>
  <c r="HE492"/>
  <c r="HG492"/>
  <c r="HC493"/>
  <c r="HD493"/>
  <c r="HE493"/>
  <c r="HG493"/>
  <c r="HC494"/>
  <c r="HD494"/>
  <c r="HE494"/>
  <c r="HG494"/>
  <c r="HC495"/>
  <c r="HD495"/>
  <c r="HE495"/>
  <c r="HG495"/>
  <c r="HC496"/>
  <c r="HD496"/>
  <c r="HE496"/>
  <c r="HG496"/>
  <c r="HC497"/>
  <c r="HD497"/>
  <c r="HE497"/>
  <c r="HG497"/>
  <c r="HC498"/>
  <c r="HD498"/>
  <c r="HE498"/>
  <c r="HG498"/>
  <c r="HC499"/>
  <c r="HD499"/>
  <c r="HE499"/>
  <c r="HG499"/>
  <c r="HC500"/>
  <c r="HD500"/>
  <c r="HE500"/>
  <c r="HG500"/>
  <c r="HC501"/>
  <c r="HD501"/>
  <c r="HE501"/>
  <c r="HG501"/>
  <c r="HC502"/>
  <c r="HD502"/>
  <c r="HE502"/>
  <c r="HG502"/>
  <c r="HC503"/>
  <c r="HD503"/>
  <c r="HE503"/>
  <c r="HG503"/>
  <c r="HC504"/>
  <c r="HD504"/>
  <c r="HE504"/>
  <c r="HG504"/>
  <c r="HC505"/>
  <c r="HD505"/>
  <c r="HE505"/>
  <c r="HG505"/>
  <c r="HC506"/>
  <c r="HD506"/>
  <c r="HE506"/>
  <c r="HG506"/>
  <c r="HC507"/>
  <c r="HD507"/>
  <c r="HE507"/>
  <c r="HG507"/>
  <c r="HC508"/>
  <c r="HD508"/>
  <c r="HE508"/>
  <c r="HG508"/>
  <c r="HC509"/>
  <c r="HD509"/>
  <c r="HE509"/>
  <c r="HG509"/>
  <c r="HC510"/>
  <c r="HD510"/>
  <c r="HE510"/>
  <c r="HG510"/>
  <c r="HC511"/>
  <c r="HD511"/>
  <c r="HE511"/>
  <c r="HG511"/>
  <c r="HC512"/>
  <c r="HD512"/>
  <c r="HE512"/>
  <c r="HG512"/>
  <c r="HC513"/>
  <c r="HD513"/>
  <c r="HE513"/>
  <c r="HG513"/>
  <c r="HC514"/>
  <c r="HD514"/>
  <c r="HE514"/>
  <c r="HG514"/>
  <c r="HC515"/>
  <c r="HD515"/>
  <c r="HE515"/>
  <c r="HG515"/>
  <c r="HC516"/>
  <c r="HD516"/>
  <c r="HE516"/>
  <c r="HG516"/>
  <c r="HC517"/>
  <c r="HD517"/>
  <c r="HE517"/>
  <c r="HG517"/>
  <c r="HC518"/>
  <c r="HD518"/>
  <c r="HE518"/>
  <c r="HG518"/>
  <c r="HC519"/>
  <c r="HD519"/>
  <c r="HE519"/>
  <c r="HG519"/>
  <c r="HC520"/>
  <c r="HD520"/>
  <c r="HE520"/>
  <c r="HG520"/>
  <c r="HC521"/>
  <c r="HD521"/>
  <c r="HE521"/>
  <c r="HG521"/>
  <c r="HC522"/>
  <c r="HD522"/>
  <c r="HE522"/>
  <c r="HG522"/>
  <c r="HC523"/>
  <c r="HD523"/>
  <c r="HE523"/>
  <c r="HG523"/>
  <c r="HC524"/>
  <c r="HD524"/>
  <c r="HE524"/>
  <c r="HG524"/>
  <c r="HC525"/>
  <c r="HD525"/>
  <c r="HE525"/>
  <c r="HG525"/>
  <c r="HC526"/>
  <c r="HD526"/>
  <c r="HE526"/>
  <c r="HG526"/>
  <c r="HC527"/>
  <c r="HD527"/>
  <c r="HE527"/>
  <c r="HG527"/>
  <c r="HC528"/>
  <c r="HD528"/>
  <c r="HE528"/>
  <c r="HG528"/>
  <c r="HC529"/>
  <c r="HD529"/>
  <c r="HE529"/>
  <c r="HG529"/>
  <c r="HC530"/>
  <c r="HD530"/>
  <c r="HE530"/>
  <c r="HG530"/>
  <c r="HC531"/>
  <c r="HD531"/>
  <c r="HE531"/>
  <c r="HG531"/>
  <c r="HC532"/>
  <c r="HD532"/>
  <c r="HE532"/>
  <c r="HG532"/>
  <c r="HC533"/>
  <c r="HD533"/>
  <c r="HE533"/>
  <c r="HG533"/>
  <c r="HC534"/>
  <c r="HD534"/>
  <c r="HE534"/>
  <c r="HG534"/>
  <c r="HC535"/>
  <c r="HD535"/>
  <c r="HE535"/>
  <c r="HG535"/>
  <c r="HC536"/>
  <c r="HD536"/>
  <c r="HE536"/>
  <c r="HG536"/>
  <c r="HC537"/>
  <c r="HD537"/>
  <c r="HE537"/>
  <c r="HG537"/>
  <c r="HC538"/>
  <c r="HD538"/>
  <c r="HE538"/>
  <c r="HG538"/>
  <c r="HC539"/>
  <c r="HD539"/>
  <c r="HE539"/>
  <c r="HG539"/>
  <c r="HC540"/>
  <c r="HD540"/>
  <c r="HE540"/>
  <c r="HG540"/>
  <c r="HC541"/>
  <c r="HD541"/>
  <c r="HE541"/>
  <c r="HG541"/>
  <c r="HC542"/>
  <c r="HD542"/>
  <c r="HE542"/>
  <c r="HG542"/>
  <c r="HC543"/>
  <c r="HD543"/>
  <c r="HE543"/>
  <c r="HG543"/>
  <c r="HC544"/>
  <c r="HD544"/>
  <c r="HE544"/>
  <c r="HG544"/>
  <c r="HC545"/>
  <c r="HD545"/>
  <c r="HE545"/>
  <c r="HG545"/>
  <c r="HC546"/>
  <c r="HD546"/>
  <c r="HE546"/>
  <c r="HG546"/>
  <c r="HC547"/>
  <c r="HD547"/>
  <c r="HE547"/>
  <c r="HG547"/>
  <c r="HC548"/>
  <c r="HD548"/>
  <c r="HE548"/>
  <c r="HG548"/>
  <c r="HC549"/>
  <c r="HD549"/>
  <c r="HE549"/>
  <c r="HG549"/>
  <c r="HC550"/>
  <c r="HD550"/>
  <c r="HE550"/>
  <c r="HG550"/>
  <c r="HC551"/>
  <c r="HD551"/>
  <c r="HE551"/>
  <c r="HG551"/>
  <c r="HC552"/>
  <c r="HD552"/>
  <c r="HE552"/>
  <c r="HG552"/>
  <c r="HC553"/>
  <c r="HD553"/>
  <c r="HE553"/>
  <c r="HG553"/>
  <c r="HC554"/>
  <c r="HD554"/>
  <c r="HE554"/>
  <c r="HG554"/>
  <c r="HC555"/>
  <c r="HD555"/>
  <c r="HE555"/>
  <c r="HG555"/>
  <c r="HC556"/>
  <c r="HD556"/>
  <c r="HE556"/>
  <c r="HG556"/>
  <c r="HC557"/>
  <c r="HD557"/>
  <c r="HE557"/>
  <c r="HG557"/>
  <c r="HC558"/>
  <c r="HD558"/>
  <c r="HE558"/>
  <c r="HG558"/>
  <c r="HC559"/>
  <c r="HD559"/>
  <c r="HE559"/>
  <c r="HG559"/>
  <c r="HC560"/>
  <c r="HD560"/>
  <c r="HE560"/>
  <c r="HG560"/>
  <c r="HC561"/>
  <c r="HD561"/>
  <c r="HE561"/>
  <c r="HG561"/>
  <c r="HC562"/>
  <c r="HD562"/>
  <c r="HE562"/>
  <c r="HG562"/>
  <c r="HC563"/>
  <c r="HD563"/>
  <c r="HE563"/>
  <c r="HG563"/>
  <c r="HC564"/>
  <c r="HD564"/>
  <c r="HE564"/>
  <c r="HG564"/>
  <c r="HC565"/>
  <c r="HD565"/>
  <c r="HE565"/>
  <c r="HG565"/>
  <c r="HC566"/>
  <c r="HD566"/>
  <c r="HE566"/>
  <c r="HG566"/>
  <c r="HC567"/>
  <c r="HD567"/>
  <c r="HE567"/>
  <c r="HG567"/>
  <c r="HC568"/>
  <c r="HD568"/>
  <c r="HE568"/>
  <c r="HG568"/>
  <c r="HC569"/>
  <c r="HD569"/>
  <c r="HE569"/>
  <c r="HG569"/>
  <c r="HC570"/>
  <c r="HD570"/>
  <c r="HE570"/>
  <c r="HG570"/>
  <c r="HC571"/>
  <c r="HD571"/>
  <c r="HE571"/>
  <c r="HG571"/>
  <c r="HC572"/>
  <c r="HD572"/>
  <c r="HE572"/>
  <c r="HG572"/>
  <c r="HC573"/>
  <c r="HD573"/>
  <c r="HE573"/>
  <c r="HG573"/>
  <c r="HC574"/>
  <c r="HD574"/>
  <c r="HE574"/>
  <c r="HG574"/>
  <c r="HC575"/>
  <c r="HD575"/>
  <c r="HE575"/>
  <c r="HG575"/>
  <c r="HC576"/>
  <c r="HD576"/>
  <c r="HE576"/>
  <c r="HG576"/>
  <c r="HC577"/>
  <c r="HD577"/>
  <c r="HE577"/>
  <c r="HG577"/>
  <c r="HC578"/>
  <c r="HD578"/>
  <c r="HE578"/>
  <c r="HG578"/>
  <c r="HC579"/>
  <c r="HD579"/>
  <c r="HE579"/>
  <c r="HG579"/>
  <c r="HC580"/>
  <c r="HD580"/>
  <c r="HE580"/>
  <c r="HG580"/>
  <c r="HC581"/>
  <c r="HD581"/>
  <c r="HE581"/>
  <c r="HG581"/>
  <c r="HC582"/>
  <c r="HD582"/>
  <c r="HE582"/>
  <c r="HG582"/>
  <c r="HC583"/>
  <c r="HD583"/>
  <c r="HE583"/>
  <c r="HG583"/>
  <c r="HC584"/>
  <c r="HD584"/>
  <c r="HE584"/>
  <c r="HG584"/>
  <c r="HC585"/>
  <c r="HD585"/>
  <c r="HE585"/>
  <c r="HG585"/>
  <c r="HC586"/>
  <c r="HD586"/>
  <c r="HE586"/>
  <c r="HG586"/>
  <c r="HC587"/>
  <c r="HD587"/>
  <c r="HE587"/>
  <c r="HG587"/>
  <c r="HC588"/>
  <c r="HD588"/>
  <c r="HE588"/>
  <c r="HG588"/>
  <c r="HC589"/>
  <c r="HD589"/>
  <c r="HE589"/>
  <c r="HG589"/>
  <c r="HC590"/>
  <c r="HD590"/>
  <c r="HE590"/>
  <c r="HG590"/>
  <c r="HC591"/>
  <c r="HD591"/>
  <c r="HE591"/>
  <c r="HG591"/>
  <c r="HC592"/>
  <c r="HD592"/>
  <c r="HE592"/>
  <c r="HG592"/>
  <c r="HC593"/>
  <c r="HD593"/>
  <c r="HE593"/>
  <c r="HG593"/>
  <c r="HC594"/>
  <c r="HD594"/>
  <c r="HE594"/>
  <c r="HG594"/>
  <c r="HC595"/>
  <c r="HD595"/>
  <c r="HE595"/>
  <c r="HG595"/>
  <c r="HC596"/>
  <c r="HD596"/>
  <c r="HE596"/>
  <c r="HG596"/>
  <c r="HC597"/>
  <c r="HD597"/>
  <c r="HE597"/>
  <c r="HG597"/>
  <c r="HC598"/>
  <c r="HD598"/>
  <c r="HE598"/>
  <c r="HG598"/>
  <c r="HC599"/>
  <c r="HD599"/>
  <c r="HE599"/>
  <c r="HG599"/>
  <c r="HC600"/>
  <c r="HD600"/>
  <c r="HE600"/>
  <c r="HG600"/>
  <c r="HC601"/>
  <c r="HD601"/>
  <c r="HE601"/>
  <c r="HG601"/>
  <c r="HC602"/>
  <c r="HD602"/>
  <c r="HE602"/>
  <c r="HG602"/>
  <c r="HC603"/>
  <c r="HD603"/>
  <c r="HE603"/>
  <c r="HG603"/>
  <c r="HC604"/>
  <c r="HD604"/>
  <c r="HE604"/>
  <c r="HG604"/>
  <c r="HC605"/>
  <c r="HD605"/>
  <c r="HE605"/>
  <c r="HG605"/>
  <c r="HC606"/>
  <c r="HD606"/>
  <c r="HE606"/>
  <c r="HG606"/>
  <c r="HC607"/>
  <c r="HD607"/>
  <c r="HE607"/>
  <c r="HG607"/>
  <c r="HC608"/>
  <c r="HD608"/>
  <c r="HE608"/>
  <c r="HG608"/>
  <c r="HC609"/>
  <c r="HD609"/>
  <c r="HE609"/>
  <c r="HG609"/>
  <c r="HC610"/>
  <c r="HD610"/>
  <c r="HE610"/>
  <c r="HG610"/>
  <c r="HG5"/>
  <c r="HE5"/>
  <c r="HD5"/>
  <c r="HC5"/>
  <c r="H134" i="5"/>
  <c r="H135"/>
  <c r="H136"/>
  <c r="H137"/>
  <c r="H133"/>
  <c r="H118"/>
  <c r="H119"/>
  <c r="H120"/>
  <c r="H121"/>
  <c r="H122"/>
  <c r="H123"/>
  <c r="H124"/>
  <c r="H125"/>
  <c r="H117"/>
  <c r="CZ2" i="7"/>
  <c r="CY2"/>
  <c r="CX2"/>
  <c r="CW2"/>
  <c r="CV2"/>
  <c r="CR2"/>
  <c r="CQ2"/>
  <c r="CP2"/>
  <c r="CO2"/>
  <c r="CN2"/>
  <c r="CM2"/>
  <c r="CL2"/>
  <c r="HA2"/>
  <c r="GZ2"/>
  <c r="GY2"/>
  <c r="GX2"/>
  <c r="GW2"/>
  <c r="GV2"/>
  <c r="GU2"/>
  <c r="GT2"/>
  <c r="GS2"/>
  <c r="HG2"/>
  <c r="HF2"/>
  <c r="HE2"/>
  <c r="HD2"/>
  <c r="HC2"/>
  <c r="O263" i="20"/>
  <c r="N263"/>
  <c r="O243"/>
  <c r="N243"/>
  <c r="O223"/>
  <c r="N223"/>
  <c r="O203"/>
  <c r="N203"/>
  <c r="O183"/>
  <c r="N183"/>
  <c r="O163"/>
  <c r="N163"/>
  <c r="I108" i="5"/>
  <c r="I109"/>
  <c r="I107"/>
  <c r="I147"/>
  <c r="I146"/>
  <c r="I145"/>
  <c r="FT2" i="7"/>
  <c r="GG2"/>
  <c r="GF2"/>
  <c r="GE2"/>
  <c r="GD2"/>
  <c r="GC2"/>
  <c r="GB2"/>
  <c r="GA2"/>
  <c r="FZ2"/>
  <c r="FY2"/>
  <c r="FX2"/>
  <c r="FW2"/>
  <c r="FV2"/>
  <c r="FU2"/>
  <c r="BZ2"/>
  <c r="BY2"/>
  <c r="BX2"/>
  <c r="BW2"/>
  <c r="BU2"/>
  <c r="BT2"/>
  <c r="BR2"/>
  <c r="BQ2"/>
  <c r="BP2"/>
  <c r="BV2"/>
  <c r="BS2"/>
  <c r="BO2"/>
  <c r="BN2"/>
  <c r="BM2"/>
  <c r="I102" i="5"/>
  <c r="I101"/>
  <c r="I100"/>
  <c r="I99"/>
  <c r="I98"/>
  <c r="IA4" i="7"/>
  <c r="HZ4"/>
  <c r="HY4"/>
  <c r="HX4"/>
  <c r="HW4"/>
  <c r="AB272" l="1"/>
  <c r="Z505"/>
  <c r="AD497"/>
  <c r="Z489"/>
  <c r="AD481"/>
  <c r="Z473"/>
  <c r="AD465"/>
  <c r="Z457"/>
  <c r="AD449"/>
  <c r="AA441"/>
  <c r="AE433"/>
  <c r="AA425"/>
  <c r="AE417"/>
  <c r="AA409"/>
  <c r="AE401"/>
  <c r="AA393"/>
  <c r="AE385"/>
  <c r="AD273"/>
  <c r="AC169"/>
  <c r="Y161"/>
  <c r="X105"/>
  <c r="AB97"/>
  <c r="CN536"/>
  <c r="CP528"/>
  <c r="CQ520"/>
  <c r="CO400"/>
  <c r="CR384"/>
  <c r="CM352"/>
  <c r="CO344"/>
  <c r="CP152"/>
  <c r="Z569"/>
  <c r="AD561"/>
  <c r="Z553"/>
  <c r="AD545"/>
  <c r="Z537"/>
  <c r="AD529"/>
  <c r="Z521"/>
  <c r="AD513"/>
  <c r="AA505"/>
  <c r="AE497"/>
  <c r="AA489"/>
  <c r="AE481"/>
  <c r="AA473"/>
  <c r="AE465"/>
  <c r="AA457"/>
  <c r="AE449"/>
  <c r="AA288"/>
  <c r="Z281"/>
  <c r="AE273"/>
  <c r="Z177"/>
  <c r="AD169"/>
  <c r="AB113"/>
  <c r="AE105"/>
  <c r="AD49"/>
  <c r="AD609"/>
  <c r="Z601"/>
  <c r="AD593"/>
  <c r="Z585"/>
  <c r="AD577"/>
  <c r="AA569"/>
  <c r="AE561"/>
  <c r="AA553"/>
  <c r="AE545"/>
  <c r="AA537"/>
  <c r="AE529"/>
  <c r="AA521"/>
  <c r="AE513"/>
  <c r="AD296"/>
  <c r="AD289"/>
  <c r="AA281"/>
  <c r="AD185"/>
  <c r="AA177"/>
  <c r="Y121"/>
  <c r="AC113"/>
  <c r="AA57"/>
  <c r="AE49"/>
  <c r="AE609"/>
  <c r="AA601"/>
  <c r="AE593"/>
  <c r="AA585"/>
  <c r="AE577"/>
  <c r="AA312"/>
  <c r="AD305"/>
  <c r="Z297"/>
  <c r="AE289"/>
  <c r="Z193"/>
  <c r="AE185"/>
  <c r="AD129"/>
  <c r="Z121"/>
  <c r="X65"/>
  <c r="AB57"/>
  <c r="AB312"/>
  <c r="AE305"/>
  <c r="AA297"/>
  <c r="AD201"/>
  <c r="AA193"/>
  <c r="Z137"/>
  <c r="AE129"/>
  <c r="AB73"/>
  <c r="Y65"/>
  <c r="CP176"/>
  <c r="CO120"/>
  <c r="AD336"/>
  <c r="Z329"/>
  <c r="AD321"/>
  <c r="Z313"/>
  <c r="Y233"/>
  <c r="AB225"/>
  <c r="X217"/>
  <c r="Z209"/>
  <c r="AE201"/>
  <c r="AD145"/>
  <c r="AA137"/>
  <c r="Y81"/>
  <c r="AC73"/>
  <c r="CT493"/>
  <c r="CR606"/>
  <c r="CL605"/>
  <c r="CQ598"/>
  <c r="CP590"/>
  <c r="CO582"/>
  <c r="CO574"/>
  <c r="CP566"/>
  <c r="CP558"/>
  <c r="CO550"/>
  <c r="CN542"/>
  <c r="CN534"/>
  <c r="CO526"/>
  <c r="CO518"/>
  <c r="CN510"/>
  <c r="CM502"/>
  <c r="CT494"/>
  <c r="CL494"/>
  <c r="CM486"/>
  <c r="CT478"/>
  <c r="CL478"/>
  <c r="CS470"/>
  <c r="CT469"/>
  <c r="CR462"/>
  <c r="CL461"/>
  <c r="CQ454"/>
  <c r="CP446"/>
  <c r="CP438"/>
  <c r="CQ430"/>
  <c r="CP422"/>
  <c r="CO414"/>
  <c r="CN406"/>
  <c r="CN398"/>
  <c r="CO390"/>
  <c r="CO382"/>
  <c r="CN374"/>
  <c r="CM366"/>
  <c r="CM358"/>
  <c r="CN350"/>
  <c r="CN342"/>
  <c r="CM334"/>
  <c r="CT326"/>
  <c r="CL326"/>
  <c r="CS318"/>
  <c r="CT317"/>
  <c r="CR310"/>
  <c r="CL309"/>
  <c r="CS302"/>
  <c r="CT301"/>
  <c r="CS294"/>
  <c r="CT293"/>
  <c r="CR286"/>
  <c r="CL285"/>
  <c r="CQ278"/>
  <c r="CP270"/>
  <c r="CP262"/>
  <c r="CQ254"/>
  <c r="CQ246"/>
  <c r="CT238"/>
  <c r="CL238"/>
  <c r="CO230"/>
  <c r="CP222"/>
  <c r="CS214"/>
  <c r="CT213"/>
  <c r="CT206"/>
  <c r="CL206"/>
  <c r="CS198"/>
  <c r="CT197"/>
  <c r="CR190"/>
  <c r="CL189"/>
  <c r="CQ182"/>
  <c r="CQ174"/>
  <c r="CP166"/>
  <c r="CO158"/>
  <c r="CP150"/>
  <c r="CO142"/>
  <c r="CN134"/>
  <c r="CM126"/>
  <c r="CM118"/>
  <c r="CM110"/>
  <c r="CT102"/>
  <c r="CL102"/>
  <c r="CT94"/>
  <c r="CL94"/>
  <c r="CS86"/>
  <c r="CT85"/>
  <c r="CR78"/>
  <c r="CL77"/>
  <c r="CQ70"/>
  <c r="CP62"/>
  <c r="CP54"/>
  <c r="AC606"/>
  <c r="AB598"/>
  <c r="AA590"/>
  <c r="Z582"/>
  <c r="Y574"/>
  <c r="X566"/>
  <c r="AE558"/>
  <c r="X557"/>
  <c r="AD550"/>
  <c r="AC542"/>
  <c r="AB534"/>
  <c r="AA526"/>
  <c r="Z518"/>
  <c r="Y510"/>
  <c r="X502"/>
  <c r="AE494"/>
  <c r="X493"/>
  <c r="AD486"/>
  <c r="AC478"/>
  <c r="AB470"/>
  <c r="AA462"/>
  <c r="Z454"/>
  <c r="Y446"/>
  <c r="X438"/>
  <c r="AE430"/>
  <c r="X429"/>
  <c r="AD422"/>
  <c r="AC414"/>
  <c r="AB406"/>
  <c r="AA398"/>
  <c r="Z390"/>
  <c r="Y382"/>
  <c r="X374"/>
  <c r="AE366"/>
  <c r="X365"/>
  <c r="AD358"/>
  <c r="AC350"/>
  <c r="AB342"/>
  <c r="AB334"/>
  <c r="AA326"/>
  <c r="Z318"/>
  <c r="AA310"/>
  <c r="Z302"/>
  <c r="Z294"/>
  <c r="Z286"/>
  <c r="Y278"/>
  <c r="Y270"/>
  <c r="X262"/>
  <c r="AE254"/>
  <c r="Z253"/>
  <c r="AD246"/>
  <c r="AC238"/>
  <c r="AB230"/>
  <c r="Z222"/>
  <c r="X214"/>
  <c r="AD206"/>
  <c r="AD198"/>
  <c r="AD190"/>
  <c r="AD182"/>
  <c r="AD174"/>
  <c r="AC166"/>
  <c r="AB158"/>
  <c r="AA150"/>
  <c r="Z142"/>
  <c r="Z134"/>
  <c r="Z126"/>
  <c r="Y118"/>
  <c r="X110"/>
  <c r="AE102"/>
  <c r="Z101"/>
  <c r="AE94"/>
  <c r="AD86"/>
  <c r="AC78"/>
  <c r="AB70"/>
  <c r="AB62"/>
  <c r="AA54"/>
  <c r="CL197"/>
  <c r="CT93"/>
  <c r="CS606"/>
  <c r="CT605"/>
  <c r="CR598"/>
  <c r="CL597"/>
  <c r="CQ590"/>
  <c r="CP582"/>
  <c r="CP574"/>
  <c r="CQ566"/>
  <c r="CQ558"/>
  <c r="CP550"/>
  <c r="CO542"/>
  <c r="CO534"/>
  <c r="CP526"/>
  <c r="CP518"/>
  <c r="CO510"/>
  <c r="CN502"/>
  <c r="CM494"/>
  <c r="CN486"/>
  <c r="CM478"/>
  <c r="CT470"/>
  <c r="CL470"/>
  <c r="CS462"/>
  <c r="CT461"/>
  <c r="CR454"/>
  <c r="CL453"/>
  <c r="CQ446"/>
  <c r="CQ438"/>
  <c r="CR430"/>
  <c r="CL429"/>
  <c r="CQ422"/>
  <c r="CP414"/>
  <c r="CO406"/>
  <c r="CO398"/>
  <c r="CP390"/>
  <c r="CP382"/>
  <c r="CO374"/>
  <c r="CN366"/>
  <c r="CN358"/>
  <c r="CO350"/>
  <c r="CO342"/>
  <c r="CN334"/>
  <c r="CM326"/>
  <c r="CT318"/>
  <c r="CL318"/>
  <c r="CS310"/>
  <c r="CT309"/>
  <c r="CT302"/>
  <c r="CL302"/>
  <c r="CT294"/>
  <c r="CL294"/>
  <c r="CS286"/>
  <c r="CT285"/>
  <c r="CR278"/>
  <c r="CL277"/>
  <c r="CQ270"/>
  <c r="CQ262"/>
  <c r="CR254"/>
  <c r="CL253"/>
  <c r="CR246"/>
  <c r="CL245"/>
  <c r="CM238"/>
  <c r="CP230"/>
  <c r="CQ222"/>
  <c r="CT214"/>
  <c r="CL214"/>
  <c r="CM206"/>
  <c r="CT198"/>
  <c r="CL198"/>
  <c r="CS190"/>
  <c r="CT189"/>
  <c r="CR182"/>
  <c r="CL181"/>
  <c r="CR174"/>
  <c r="CL173"/>
  <c r="CQ166"/>
  <c r="CP158"/>
  <c r="CQ150"/>
  <c r="CP142"/>
  <c r="CO134"/>
  <c r="CN126"/>
  <c r="CN118"/>
  <c r="CN110"/>
  <c r="CM102"/>
  <c r="CM94"/>
  <c r="CT86"/>
  <c r="CL86"/>
  <c r="CS78"/>
  <c r="CT77"/>
  <c r="CR70"/>
  <c r="CL69"/>
  <c r="CQ62"/>
  <c r="CQ54"/>
  <c r="AD606"/>
  <c r="AC598"/>
  <c r="AB590"/>
  <c r="AA582"/>
  <c r="Z574"/>
  <c r="Y566"/>
  <c r="X558"/>
  <c r="AE550"/>
  <c r="AA549"/>
  <c r="AD542"/>
  <c r="AC534"/>
  <c r="AB526"/>
  <c r="AA518"/>
  <c r="Z510"/>
  <c r="Y502"/>
  <c r="X494"/>
  <c r="AE486"/>
  <c r="AA485"/>
  <c r="AD478"/>
  <c r="AC470"/>
  <c r="AB462"/>
  <c r="AA454"/>
  <c r="Z446"/>
  <c r="Y438"/>
  <c r="X430"/>
  <c r="AE422"/>
  <c r="AA421"/>
  <c r="AD414"/>
  <c r="AC406"/>
  <c r="AB398"/>
  <c r="AA390"/>
  <c r="Z382"/>
  <c r="Y374"/>
  <c r="X366"/>
  <c r="AE358"/>
  <c r="AA357"/>
  <c r="AD350"/>
  <c r="AC342"/>
  <c r="AC334"/>
  <c r="AB326"/>
  <c r="AA318"/>
  <c r="AB310"/>
  <c r="AA302"/>
  <c r="AA294"/>
  <c r="AA286"/>
  <c r="Z278"/>
  <c r="Z270"/>
  <c r="Y262"/>
  <c r="X254"/>
  <c r="AE246"/>
  <c r="Y245"/>
  <c r="AD238"/>
  <c r="AC230"/>
  <c r="AA222"/>
  <c r="Y214"/>
  <c r="AE206"/>
  <c r="AE205"/>
  <c r="AE198"/>
  <c r="AA197"/>
  <c r="AE190"/>
  <c r="Z189"/>
  <c r="AE182"/>
  <c r="Y181"/>
  <c r="AE174"/>
  <c r="AD166"/>
  <c r="AC158"/>
  <c r="AB150"/>
  <c r="AA142"/>
  <c r="AA134"/>
  <c r="AA126"/>
  <c r="Z118"/>
  <c r="Y110"/>
  <c r="X102"/>
  <c r="X94"/>
  <c r="AE86"/>
  <c r="AD78"/>
  <c r="AC70"/>
  <c r="AC62"/>
  <c r="AB54"/>
  <c r="CT477"/>
  <c r="CL469"/>
  <c r="AC501"/>
  <c r="AA261"/>
  <c r="CL606"/>
  <c r="CS598"/>
  <c r="CT597"/>
  <c r="CR590"/>
  <c r="CL589"/>
  <c r="CQ582"/>
  <c r="CL565"/>
  <c r="CQ550"/>
  <c r="CP534"/>
  <c r="CQ518"/>
  <c r="CP510"/>
  <c r="CO502"/>
  <c r="CN494"/>
  <c r="CO486"/>
  <c r="CN478"/>
  <c r="CM470"/>
  <c r="CT462"/>
  <c r="CL462"/>
  <c r="CS454"/>
  <c r="CT453"/>
  <c r="CR446"/>
  <c r="CL445"/>
  <c r="CR438"/>
  <c r="CL437"/>
  <c r="CS430"/>
  <c r="CT429"/>
  <c r="CR422"/>
  <c r="CL421"/>
  <c r="CQ414"/>
  <c r="CP406"/>
  <c r="CP398"/>
  <c r="CQ390"/>
  <c r="CQ382"/>
  <c r="CP374"/>
  <c r="CO366"/>
  <c r="CO358"/>
  <c r="CP350"/>
  <c r="CP342"/>
  <c r="CO334"/>
  <c r="CN326"/>
  <c r="CM318"/>
  <c r="CT310"/>
  <c r="CL310"/>
  <c r="CM302"/>
  <c r="CM294"/>
  <c r="CT286"/>
  <c r="CL286"/>
  <c r="CS278"/>
  <c r="CT277"/>
  <c r="CR270"/>
  <c r="CL269"/>
  <c r="CR262"/>
  <c r="CL261"/>
  <c r="CS254"/>
  <c r="CT253"/>
  <c r="CS246"/>
  <c r="CT245"/>
  <c r="CN238"/>
  <c r="CQ230"/>
  <c r="CR222"/>
  <c r="CL221"/>
  <c r="CM214"/>
  <c r="CN206"/>
  <c r="CM198"/>
  <c r="CT190"/>
  <c r="CL190"/>
  <c r="CS182"/>
  <c r="CT181"/>
  <c r="CS174"/>
  <c r="CT173"/>
  <c r="CR166"/>
  <c r="CL165"/>
  <c r="CQ158"/>
  <c r="CR150"/>
  <c r="CL149"/>
  <c r="CQ142"/>
  <c r="CP134"/>
  <c r="CO126"/>
  <c r="CO118"/>
  <c r="CO110"/>
  <c r="CN102"/>
  <c r="CN94"/>
  <c r="CM86"/>
  <c r="CT78"/>
  <c r="CL78"/>
  <c r="CS70"/>
  <c r="CT69"/>
  <c r="CR62"/>
  <c r="CL61"/>
  <c r="CR54"/>
  <c r="CL53"/>
  <c r="AE606"/>
  <c r="AD605"/>
  <c r="AD598"/>
  <c r="AC590"/>
  <c r="AB582"/>
  <c r="AA574"/>
  <c r="Z566"/>
  <c r="Y558"/>
  <c r="X550"/>
  <c r="AE542"/>
  <c r="AD541"/>
  <c r="AD534"/>
  <c r="AC526"/>
  <c r="AB518"/>
  <c r="AA510"/>
  <c r="Z502"/>
  <c r="Y494"/>
  <c r="X486"/>
  <c r="AE478"/>
  <c r="AD477"/>
  <c r="AD470"/>
  <c r="AC462"/>
  <c r="AB454"/>
  <c r="AA446"/>
  <c r="Z438"/>
  <c r="Y430"/>
  <c r="X422"/>
  <c r="AE414"/>
  <c r="AD413"/>
  <c r="AD406"/>
  <c r="AC398"/>
  <c r="AB390"/>
  <c r="AA382"/>
  <c r="Z374"/>
  <c r="Y366"/>
  <c r="X358"/>
  <c r="AE350"/>
  <c r="AD349"/>
  <c r="AD342"/>
  <c r="AD334"/>
  <c r="AC326"/>
  <c r="AB318"/>
  <c r="AC310"/>
  <c r="AB302"/>
  <c r="AB294"/>
  <c r="AB286"/>
  <c r="AA278"/>
  <c r="AA270"/>
  <c r="Z262"/>
  <c r="Y254"/>
  <c r="X246"/>
  <c r="AE238"/>
  <c r="AD230"/>
  <c r="AB222"/>
  <c r="Z214"/>
  <c r="X206"/>
  <c r="X198"/>
  <c r="X190"/>
  <c r="X182"/>
  <c r="X174"/>
  <c r="AE166"/>
  <c r="AD158"/>
  <c r="AC150"/>
  <c r="AB142"/>
  <c r="AB134"/>
  <c r="AB126"/>
  <c r="AA118"/>
  <c r="Z110"/>
  <c r="Y102"/>
  <c r="Y94"/>
  <c r="X86"/>
  <c r="AE78"/>
  <c r="AD70"/>
  <c r="AD62"/>
  <c r="AC54"/>
  <c r="CL317"/>
  <c r="CL293"/>
  <c r="CT237"/>
  <c r="AC565"/>
  <c r="AC437"/>
  <c r="CT606"/>
  <c r="CQ574"/>
  <c r="CR566"/>
  <c r="CR558"/>
  <c r="CL557"/>
  <c r="CP542"/>
  <c r="CQ526"/>
  <c r="CM606"/>
  <c r="CT598"/>
  <c r="CL598"/>
  <c r="CS590"/>
  <c r="CT589"/>
  <c r="CR582"/>
  <c r="CL581"/>
  <c r="CR574"/>
  <c r="CL573"/>
  <c r="CS566"/>
  <c r="CT565"/>
  <c r="CS558"/>
  <c r="CT557"/>
  <c r="CR550"/>
  <c r="CL549"/>
  <c r="CQ542"/>
  <c r="CQ534"/>
  <c r="CR526"/>
  <c r="CL525"/>
  <c r="CR518"/>
  <c r="CL517"/>
  <c r="CQ510"/>
  <c r="CP502"/>
  <c r="CO494"/>
  <c r="CP486"/>
  <c r="CO478"/>
  <c r="CN470"/>
  <c r="CM462"/>
  <c r="CT454"/>
  <c r="CL454"/>
  <c r="CS446"/>
  <c r="CT445"/>
  <c r="CS438"/>
  <c r="CT437"/>
  <c r="CT430"/>
  <c r="CL430"/>
  <c r="CS422"/>
  <c r="CT421"/>
  <c r="CR414"/>
  <c r="CL413"/>
  <c r="CQ406"/>
  <c r="CQ398"/>
  <c r="CR390"/>
  <c r="CL389"/>
  <c r="CR382"/>
  <c r="CL381"/>
  <c r="CQ374"/>
  <c r="CP366"/>
  <c r="CP358"/>
  <c r="CQ350"/>
  <c r="CQ342"/>
  <c r="CP334"/>
  <c r="CO326"/>
  <c r="CN318"/>
  <c r="CM310"/>
  <c r="CN302"/>
  <c r="CN294"/>
  <c r="CM286"/>
  <c r="CT278"/>
  <c r="CL278"/>
  <c r="CS270"/>
  <c r="CT269"/>
  <c r="CS262"/>
  <c r="CT261"/>
  <c r="CT254"/>
  <c r="CL254"/>
  <c r="CT246"/>
  <c r="CL246"/>
  <c r="CO238"/>
  <c r="CR230"/>
  <c r="CL229"/>
  <c r="CS222"/>
  <c r="CT221"/>
  <c r="CN214"/>
  <c r="CO206"/>
  <c r="CN198"/>
  <c r="CM190"/>
  <c r="CT182"/>
  <c r="CL182"/>
  <c r="CT174"/>
  <c r="CL174"/>
  <c r="CS166"/>
  <c r="CT165"/>
  <c r="CR158"/>
  <c r="CL157"/>
  <c r="CS150"/>
  <c r="CT149"/>
  <c r="CR142"/>
  <c r="CL141"/>
  <c r="CQ134"/>
  <c r="CP126"/>
  <c r="CP118"/>
  <c r="CP110"/>
  <c r="CO102"/>
  <c r="CO94"/>
  <c r="CN86"/>
  <c r="CM78"/>
  <c r="CT70"/>
  <c r="CL70"/>
  <c r="CS62"/>
  <c r="CT61"/>
  <c r="CS54"/>
  <c r="CT53"/>
  <c r="X606"/>
  <c r="AE598"/>
  <c r="Y597"/>
  <c r="AD590"/>
  <c r="AC582"/>
  <c r="AB574"/>
  <c r="AA566"/>
  <c r="Z558"/>
  <c r="Y550"/>
  <c r="X542"/>
  <c r="AE534"/>
  <c r="Y533"/>
  <c r="AD526"/>
  <c r="AC518"/>
  <c r="AB510"/>
  <c r="AA502"/>
  <c r="Z494"/>
  <c r="Y486"/>
  <c r="X478"/>
  <c r="AE470"/>
  <c r="Y469"/>
  <c r="AD462"/>
  <c r="AC454"/>
  <c r="AB446"/>
  <c r="AA438"/>
  <c r="Z430"/>
  <c r="Y422"/>
  <c r="X414"/>
  <c r="AE406"/>
  <c r="Y405"/>
  <c r="AD398"/>
  <c r="AC390"/>
  <c r="AB382"/>
  <c r="AA374"/>
  <c r="Z366"/>
  <c r="Y358"/>
  <c r="X350"/>
  <c r="AE342"/>
  <c r="Y341"/>
  <c r="AE334"/>
  <c r="AB333"/>
  <c r="AD326"/>
  <c r="AC318"/>
  <c r="AD310"/>
  <c r="AC302"/>
  <c r="AC294"/>
  <c r="AC286"/>
  <c r="AB278"/>
  <c r="AB270"/>
  <c r="AA262"/>
  <c r="Z254"/>
  <c r="Y246"/>
  <c r="X238"/>
  <c r="AE230"/>
  <c r="AC222"/>
  <c r="AA214"/>
  <c r="Y206"/>
  <c r="Y198"/>
  <c r="Y190"/>
  <c r="Y182"/>
  <c r="Y174"/>
  <c r="X166"/>
  <c r="AE158"/>
  <c r="AD150"/>
  <c r="AC142"/>
  <c r="AC134"/>
  <c r="AC126"/>
  <c r="AB118"/>
  <c r="AA110"/>
  <c r="Z102"/>
  <c r="Z94"/>
  <c r="Y86"/>
  <c r="X78"/>
  <c r="AE70"/>
  <c r="Z69"/>
  <c r="AE62"/>
  <c r="AD54"/>
  <c r="CL213"/>
  <c r="CT205"/>
  <c r="CT101"/>
  <c r="CL85"/>
  <c r="AC373"/>
  <c r="CM598"/>
  <c r="CS574"/>
  <c r="CT573"/>
  <c r="CT566"/>
  <c r="CT558"/>
  <c r="CL558"/>
  <c r="CS550"/>
  <c r="CT549"/>
  <c r="CR542"/>
  <c r="CL541"/>
  <c r="CR534"/>
  <c r="CL533"/>
  <c r="CS526"/>
  <c r="CR510"/>
  <c r="CQ502"/>
  <c r="CQ486"/>
  <c r="CO470"/>
  <c r="CN462"/>
  <c r="CT446"/>
  <c r="CL446"/>
  <c r="CT438"/>
  <c r="CL438"/>
  <c r="CR406"/>
  <c r="CL405"/>
  <c r="CR398"/>
  <c r="CS382"/>
  <c r="CR374"/>
  <c r="CL373"/>
  <c r="CR350"/>
  <c r="CL349"/>
  <c r="CQ334"/>
  <c r="CO318"/>
  <c r="CO302"/>
  <c r="CO294"/>
  <c r="CN286"/>
  <c r="CM278"/>
  <c r="CT270"/>
  <c r="CL270"/>
  <c r="CT262"/>
  <c r="CL262"/>
  <c r="CM254"/>
  <c r="CM246"/>
  <c r="CP238"/>
  <c r="CS230"/>
  <c r="CT229"/>
  <c r="CT222"/>
  <c r="CL222"/>
  <c r="CO214"/>
  <c r="CP206"/>
  <c r="CO198"/>
  <c r="CN190"/>
  <c r="CM182"/>
  <c r="CM174"/>
  <c r="CT166"/>
  <c r="CL166"/>
  <c r="CS158"/>
  <c r="CT157"/>
  <c r="CT150"/>
  <c r="CL150"/>
  <c r="CS142"/>
  <c r="CT141"/>
  <c r="CR134"/>
  <c r="CL133"/>
  <c r="CQ126"/>
  <c r="CQ118"/>
  <c r="CQ110"/>
  <c r="CP102"/>
  <c r="CP94"/>
  <c r="CO86"/>
  <c r="CN78"/>
  <c r="CM70"/>
  <c r="CT62"/>
  <c r="CL62"/>
  <c r="CT54"/>
  <c r="CL54"/>
  <c r="Y606"/>
  <c r="X598"/>
  <c r="AE590"/>
  <c r="AB589"/>
  <c r="AD582"/>
  <c r="AC574"/>
  <c r="AB566"/>
  <c r="AA558"/>
  <c r="Z550"/>
  <c r="Y542"/>
  <c r="X534"/>
  <c r="AE526"/>
  <c r="AB525"/>
  <c r="AD518"/>
  <c r="AC510"/>
  <c r="AB502"/>
  <c r="AA494"/>
  <c r="Z486"/>
  <c r="Y478"/>
  <c r="X470"/>
  <c r="AE462"/>
  <c r="AB461"/>
  <c r="AD454"/>
  <c r="AC446"/>
  <c r="AB438"/>
  <c r="AA430"/>
  <c r="Z422"/>
  <c r="Y414"/>
  <c r="X406"/>
  <c r="AE398"/>
  <c r="AB397"/>
  <c r="AD390"/>
  <c r="AC382"/>
  <c r="AB374"/>
  <c r="AA366"/>
  <c r="Z358"/>
  <c r="Y350"/>
  <c r="X342"/>
  <c r="X334"/>
  <c r="AE326"/>
  <c r="AE325"/>
  <c r="AD318"/>
  <c r="AE310"/>
  <c r="AE309"/>
  <c r="AD302"/>
  <c r="AD294"/>
  <c r="AD286"/>
  <c r="AC278"/>
  <c r="AC270"/>
  <c r="AB262"/>
  <c r="AA254"/>
  <c r="Z246"/>
  <c r="Y238"/>
  <c r="X230"/>
  <c r="AD222"/>
  <c r="AB214"/>
  <c r="Z206"/>
  <c r="Z198"/>
  <c r="Z190"/>
  <c r="Z182"/>
  <c r="Z174"/>
  <c r="Y166"/>
  <c r="X158"/>
  <c r="AE150"/>
  <c r="AD142"/>
  <c r="AD134"/>
  <c r="AD126"/>
  <c r="AC118"/>
  <c r="AB110"/>
  <c r="AA102"/>
  <c r="AA94"/>
  <c r="Z86"/>
  <c r="Y78"/>
  <c r="X70"/>
  <c r="X62"/>
  <c r="AE54"/>
  <c r="CT325"/>
  <c r="CL301"/>
  <c r="CN606"/>
  <c r="CT590"/>
  <c r="CL590"/>
  <c r="CS582"/>
  <c r="CT581"/>
  <c r="CL566"/>
  <c r="CT525"/>
  <c r="CS518"/>
  <c r="CT517"/>
  <c r="CL509"/>
  <c r="CP494"/>
  <c r="CP478"/>
  <c r="CM454"/>
  <c r="CM430"/>
  <c r="CT422"/>
  <c r="CL422"/>
  <c r="CS414"/>
  <c r="CT413"/>
  <c r="CL397"/>
  <c r="CS390"/>
  <c r="CT389"/>
  <c r="CT381"/>
  <c r="CQ366"/>
  <c r="CQ358"/>
  <c r="CR342"/>
  <c r="CL341"/>
  <c r="CP326"/>
  <c r="CN310"/>
  <c r="CO606"/>
  <c r="CN598"/>
  <c r="CM590"/>
  <c r="CT582"/>
  <c r="CL582"/>
  <c r="CT574"/>
  <c r="CL574"/>
  <c r="CM566"/>
  <c r="CM558"/>
  <c r="CT550"/>
  <c r="CL550"/>
  <c r="CS542"/>
  <c r="CT541"/>
  <c r="CS534"/>
  <c r="CT533"/>
  <c r="CT526"/>
  <c r="CL526"/>
  <c r="CT518"/>
  <c r="CL518"/>
  <c r="CS510"/>
  <c r="CT509"/>
  <c r="CR502"/>
  <c r="CL501"/>
  <c r="CQ494"/>
  <c r="CR486"/>
  <c r="CL485"/>
  <c r="CQ478"/>
  <c r="CP470"/>
  <c r="CO462"/>
  <c r="CN454"/>
  <c r="CM446"/>
  <c r="CM438"/>
  <c r="CN430"/>
  <c r="CM422"/>
  <c r="CT414"/>
  <c r="CL414"/>
  <c r="CS406"/>
  <c r="CT405"/>
  <c r="CS398"/>
  <c r="CT397"/>
  <c r="CT390"/>
  <c r="CL390"/>
  <c r="CT382"/>
  <c r="CL382"/>
  <c r="CS374"/>
  <c r="CT373"/>
  <c r="CR366"/>
  <c r="CL365"/>
  <c r="CR358"/>
  <c r="CL357"/>
  <c r="CS350"/>
  <c r="CT349"/>
  <c r="CS342"/>
  <c r="CT341"/>
  <c r="CR334"/>
  <c r="CL333"/>
  <c r="CQ326"/>
  <c r="CP318"/>
  <c r="CO310"/>
  <c r="CP302"/>
  <c r="CP294"/>
  <c r="CO286"/>
  <c r="CN278"/>
  <c r="CM270"/>
  <c r="CM262"/>
  <c r="CN254"/>
  <c r="CN246"/>
  <c r="CQ238"/>
  <c r="CT230"/>
  <c r="CL230"/>
  <c r="CM222"/>
  <c r="CP214"/>
  <c r="CQ206"/>
  <c r="CP198"/>
  <c r="CO190"/>
  <c r="CN182"/>
  <c r="CN174"/>
  <c r="CM166"/>
  <c r="CT158"/>
  <c r="CL158"/>
  <c r="CM150"/>
  <c r="CT142"/>
  <c r="CL142"/>
  <c r="CS134"/>
  <c r="CT133"/>
  <c r="CR126"/>
  <c r="CL125"/>
  <c r="CR118"/>
  <c r="CL117"/>
  <c r="CR110"/>
  <c r="CL109"/>
  <c r="CQ102"/>
  <c r="CQ94"/>
  <c r="CP86"/>
  <c r="CO78"/>
  <c r="CN70"/>
  <c r="CM62"/>
  <c r="CM54"/>
  <c r="AE581"/>
  <c r="AE517"/>
  <c r="AE453"/>
  <c r="AE389"/>
  <c r="AE317"/>
  <c r="AE301"/>
  <c r="AE293"/>
  <c r="AE285"/>
  <c r="AE141"/>
  <c r="Z133"/>
  <c r="CL495"/>
  <c r="CP584"/>
  <c r="CM544"/>
  <c r="CL496"/>
  <c r="CQ448"/>
  <c r="CS440"/>
  <c r="CN408"/>
  <c r="CP400"/>
  <c r="CM360"/>
  <c r="CS304"/>
  <c r="CO272"/>
  <c r="CN64"/>
  <c r="AA608"/>
  <c r="AB592"/>
  <c r="AD272"/>
  <c r="AA248"/>
  <c r="CO592"/>
  <c r="CN544"/>
  <c r="CS496"/>
  <c r="CP456"/>
  <c r="CN415"/>
  <c r="CL368"/>
  <c r="CT360"/>
  <c r="CR312"/>
  <c r="CP224"/>
  <c r="CS72"/>
  <c r="CS64"/>
  <c r="AD592"/>
  <c r="AA568"/>
  <c r="AD543"/>
  <c r="AB528"/>
  <c r="AB519"/>
  <c r="AA504"/>
  <c r="AA495"/>
  <c r="AD488"/>
  <c r="AA480"/>
  <c r="AB464"/>
  <c r="AB248"/>
  <c r="AC232"/>
  <c r="CN600"/>
  <c r="CL552"/>
  <c r="CR504"/>
  <c r="CO464"/>
  <c r="CM416"/>
  <c r="CS368"/>
  <c r="CQ320"/>
  <c r="CN280"/>
  <c r="AD552"/>
  <c r="AB504"/>
  <c r="AD464"/>
  <c r="AA440"/>
  <c r="CM608"/>
  <c r="CM552"/>
  <c r="CQ512"/>
  <c r="CN472"/>
  <c r="CL424"/>
  <c r="CN416"/>
  <c r="CR376"/>
  <c r="CP328"/>
  <c r="CM288"/>
  <c r="CQ208"/>
  <c r="AD424"/>
  <c r="AB400"/>
  <c r="X184"/>
  <c r="X64"/>
  <c r="CL560"/>
  <c r="CM480"/>
  <c r="CM424"/>
  <c r="CS376"/>
  <c r="CO336"/>
  <c r="CL296"/>
  <c r="CQ232"/>
  <c r="AA376"/>
  <c r="X160"/>
  <c r="AA136"/>
  <c r="Y112"/>
  <c r="X88"/>
  <c r="CP336"/>
  <c r="AD144"/>
  <c r="CN607"/>
  <c r="AB583"/>
  <c r="AA559"/>
  <c r="Y79"/>
  <c r="CQ391"/>
  <c r="CL367"/>
  <c r="CN287"/>
  <c r="CL559"/>
  <c r="CN479"/>
  <c r="CT367"/>
  <c r="CQ263"/>
  <c r="CQ239"/>
  <c r="CQ455"/>
  <c r="CL431"/>
  <c r="CN351"/>
  <c r="AB327"/>
  <c r="AA303"/>
  <c r="CT431"/>
  <c r="Z607"/>
  <c r="Y607"/>
  <c r="X607"/>
  <c r="AE607"/>
  <c r="AC607"/>
  <c r="Z599"/>
  <c r="Y599"/>
  <c r="X599"/>
  <c r="AE599"/>
  <c r="AC599"/>
  <c r="Z591"/>
  <c r="Y591"/>
  <c r="X591"/>
  <c r="AE591"/>
  <c r="AC591"/>
  <c r="Z583"/>
  <c r="Y583"/>
  <c r="X583"/>
  <c r="AE583"/>
  <c r="AC583"/>
  <c r="Z575"/>
  <c r="Y575"/>
  <c r="X575"/>
  <c r="AE575"/>
  <c r="AC575"/>
  <c r="Z567"/>
  <c r="Y567"/>
  <c r="X567"/>
  <c r="AE567"/>
  <c r="AC567"/>
  <c r="Z559"/>
  <c r="Y559"/>
  <c r="X559"/>
  <c r="AE559"/>
  <c r="AC559"/>
  <c r="Z551"/>
  <c r="Y551"/>
  <c r="X551"/>
  <c r="AE551"/>
  <c r="AC551"/>
  <c r="Z543"/>
  <c r="Y543"/>
  <c r="X543"/>
  <c r="AE543"/>
  <c r="AC543"/>
  <c r="Z535"/>
  <c r="Y535"/>
  <c r="X535"/>
  <c r="AE535"/>
  <c r="AC535"/>
  <c r="Z527"/>
  <c r="Y527"/>
  <c r="X527"/>
  <c r="AE527"/>
  <c r="AC527"/>
  <c r="Z519"/>
  <c r="Y519"/>
  <c r="X519"/>
  <c r="AE519"/>
  <c r="AC519"/>
  <c r="Z511"/>
  <c r="Y511"/>
  <c r="X511"/>
  <c r="AE511"/>
  <c r="AC511"/>
  <c r="Z503"/>
  <c r="Y503"/>
  <c r="X503"/>
  <c r="AE503"/>
  <c r="AC503"/>
  <c r="Z495"/>
  <c r="Y495"/>
  <c r="X495"/>
  <c r="AE495"/>
  <c r="AC495"/>
  <c r="Z487"/>
  <c r="Y487"/>
  <c r="X487"/>
  <c r="AE487"/>
  <c r="AC487"/>
  <c r="Z479"/>
  <c r="Y479"/>
  <c r="X479"/>
  <c r="AE479"/>
  <c r="AC479"/>
  <c r="Z471"/>
  <c r="Y471"/>
  <c r="X471"/>
  <c r="AE471"/>
  <c r="AC471"/>
  <c r="Z463"/>
  <c r="Y463"/>
  <c r="X463"/>
  <c r="AE463"/>
  <c r="AC463"/>
  <c r="Z455"/>
  <c r="Y455"/>
  <c r="X455"/>
  <c r="AE455"/>
  <c r="AC455"/>
  <c r="Z447"/>
  <c r="Y447"/>
  <c r="X447"/>
  <c r="AE447"/>
  <c r="AC447"/>
  <c r="Z439"/>
  <c r="Y439"/>
  <c r="X439"/>
  <c r="AE439"/>
  <c r="AC439"/>
  <c r="Z431"/>
  <c r="Y431"/>
  <c r="X431"/>
  <c r="AE431"/>
  <c r="AC431"/>
  <c r="Z423"/>
  <c r="Y423"/>
  <c r="X423"/>
  <c r="AE423"/>
  <c r="AC423"/>
  <c r="Z415"/>
  <c r="Y415"/>
  <c r="X415"/>
  <c r="AE415"/>
  <c r="AC415"/>
  <c r="Z407"/>
  <c r="Y407"/>
  <c r="X407"/>
  <c r="AE407"/>
  <c r="AC407"/>
  <c r="Z399"/>
  <c r="Y399"/>
  <c r="X399"/>
  <c r="AE399"/>
  <c r="AC399"/>
  <c r="Z391"/>
  <c r="Y391"/>
  <c r="X391"/>
  <c r="AE391"/>
  <c r="AC391"/>
  <c r="Z383"/>
  <c r="Y383"/>
  <c r="X383"/>
  <c r="AE383"/>
  <c r="AC383"/>
  <c r="Z375"/>
  <c r="Y375"/>
  <c r="X375"/>
  <c r="AE375"/>
  <c r="AC375"/>
  <c r="Z367"/>
  <c r="Y367"/>
  <c r="X367"/>
  <c r="AE367"/>
  <c r="AC367"/>
  <c r="Z359"/>
  <c r="Y359"/>
  <c r="X359"/>
  <c r="AE359"/>
  <c r="AC359"/>
  <c r="Z351"/>
  <c r="Y351"/>
  <c r="X351"/>
  <c r="AE351"/>
  <c r="AC351"/>
  <c r="Z343"/>
  <c r="Y343"/>
  <c r="X343"/>
  <c r="AE343"/>
  <c r="AC343"/>
  <c r="Z335"/>
  <c r="Y335"/>
  <c r="X335"/>
  <c r="AE335"/>
  <c r="AC335"/>
  <c r="Z327"/>
  <c r="Y327"/>
  <c r="X327"/>
  <c r="AE327"/>
  <c r="AC327"/>
  <c r="Z319"/>
  <c r="Y319"/>
  <c r="X319"/>
  <c r="AE319"/>
  <c r="AC319"/>
  <c r="Z311"/>
  <c r="Y311"/>
  <c r="X311"/>
  <c r="AE311"/>
  <c r="AC311"/>
  <c r="Z303"/>
  <c r="Y303"/>
  <c r="X303"/>
  <c r="AE303"/>
  <c r="AC303"/>
  <c r="Z295"/>
  <c r="Y295"/>
  <c r="X295"/>
  <c r="AE295"/>
  <c r="AC295"/>
  <c r="Z287"/>
  <c r="Y287"/>
  <c r="X287"/>
  <c r="AE287"/>
  <c r="AC287"/>
  <c r="Z279"/>
  <c r="Y279"/>
  <c r="X279"/>
  <c r="AE279"/>
  <c r="AC279"/>
  <c r="Z271"/>
  <c r="Y271"/>
  <c r="X271"/>
  <c r="AE271"/>
  <c r="AC271"/>
  <c r="Z263"/>
  <c r="Y263"/>
  <c r="X263"/>
  <c r="AE263"/>
  <c r="AC263"/>
  <c r="Z255"/>
  <c r="Y255"/>
  <c r="X255"/>
  <c r="AE255"/>
  <c r="AC255"/>
  <c r="Z247"/>
  <c r="Y247"/>
  <c r="X247"/>
  <c r="AE247"/>
  <c r="AC247"/>
  <c r="Z239"/>
  <c r="CM239"/>
  <c r="Y239"/>
  <c r="X239"/>
  <c r="CS239"/>
  <c r="AE239"/>
  <c r="CR239"/>
  <c r="AC239"/>
  <c r="CP239"/>
  <c r="Y231"/>
  <c r="CN231"/>
  <c r="X231"/>
  <c r="CM231"/>
  <c r="AE231"/>
  <c r="CL231"/>
  <c r="CT231"/>
  <c r="AD231"/>
  <c r="CS231"/>
  <c r="AB231"/>
  <c r="CQ231"/>
  <c r="X223"/>
  <c r="CO223"/>
  <c r="AE223"/>
  <c r="CN223"/>
  <c r="AD223"/>
  <c r="CM223"/>
  <c r="AC223"/>
  <c r="CL223"/>
  <c r="CT223"/>
  <c r="AA223"/>
  <c r="CR223"/>
  <c r="AE215"/>
  <c r="CP215"/>
  <c r="AD215"/>
  <c r="CO215"/>
  <c r="AC215"/>
  <c r="CN215"/>
  <c r="AB215"/>
  <c r="CM215"/>
  <c r="Z215"/>
  <c r="CS215"/>
  <c r="AD207"/>
  <c r="CQ207"/>
  <c r="AC207"/>
  <c r="CP207"/>
  <c r="AB207"/>
  <c r="CO207"/>
  <c r="AA207"/>
  <c r="CN207"/>
  <c r="Y207"/>
  <c r="CL207"/>
  <c r="CT207"/>
  <c r="AD199"/>
  <c r="CR199"/>
  <c r="AC199"/>
  <c r="CQ199"/>
  <c r="AB199"/>
  <c r="CP199"/>
  <c r="AA199"/>
  <c r="CO199"/>
  <c r="Y199"/>
  <c r="CM199"/>
  <c r="AD191"/>
  <c r="CS191"/>
  <c r="AC191"/>
  <c r="CR191"/>
  <c r="AB191"/>
  <c r="CQ191"/>
  <c r="AA191"/>
  <c r="CP191"/>
  <c r="Y191"/>
  <c r="CN191"/>
  <c r="AD183"/>
  <c r="CL183"/>
  <c r="CT183"/>
  <c r="AC183"/>
  <c r="CS183"/>
  <c r="AB183"/>
  <c r="CR183"/>
  <c r="AA183"/>
  <c r="CQ183"/>
  <c r="Y183"/>
  <c r="CO183"/>
  <c r="AD175"/>
  <c r="CM175"/>
  <c r="AC175"/>
  <c r="CL175"/>
  <c r="CT175"/>
  <c r="AB175"/>
  <c r="CS175"/>
  <c r="AA175"/>
  <c r="CR175"/>
  <c r="Y175"/>
  <c r="CP175"/>
  <c r="AC167"/>
  <c r="CN167"/>
  <c r="AB167"/>
  <c r="CM167"/>
  <c r="AA167"/>
  <c r="CL167"/>
  <c r="CT167"/>
  <c r="Z167"/>
  <c r="CS167"/>
  <c r="X167"/>
  <c r="CQ167"/>
  <c r="AB159"/>
  <c r="CO159"/>
  <c r="AA159"/>
  <c r="CN159"/>
  <c r="Z159"/>
  <c r="CM159"/>
  <c r="Y159"/>
  <c r="CL159"/>
  <c r="CT159"/>
  <c r="AE159"/>
  <c r="CR159"/>
  <c r="AA151"/>
  <c r="CP151"/>
  <c r="Z151"/>
  <c r="CO151"/>
  <c r="Y151"/>
  <c r="CN151"/>
  <c r="X151"/>
  <c r="CM151"/>
  <c r="AD151"/>
  <c r="CS151"/>
  <c r="Z143"/>
  <c r="CQ143"/>
  <c r="Y143"/>
  <c r="CP143"/>
  <c r="X143"/>
  <c r="CO143"/>
  <c r="AE143"/>
  <c r="CN143"/>
  <c r="AC143"/>
  <c r="CL143"/>
  <c r="CT143"/>
  <c r="Z135"/>
  <c r="CR135"/>
  <c r="Y135"/>
  <c r="CQ135"/>
  <c r="X135"/>
  <c r="CP135"/>
  <c r="AE135"/>
  <c r="CO135"/>
  <c r="AC135"/>
  <c r="CM135"/>
  <c r="Z127"/>
  <c r="CS127"/>
  <c r="Y127"/>
  <c r="CR127"/>
  <c r="X127"/>
  <c r="CQ127"/>
  <c r="AE127"/>
  <c r="CP127"/>
  <c r="AC127"/>
  <c r="CN127"/>
  <c r="Y119"/>
  <c r="CL119"/>
  <c r="CT119"/>
  <c r="X119"/>
  <c r="CS119"/>
  <c r="AE119"/>
  <c r="CR119"/>
  <c r="AD119"/>
  <c r="CQ119"/>
  <c r="AB119"/>
  <c r="CO119"/>
  <c r="X111"/>
  <c r="CM111"/>
  <c r="AE111"/>
  <c r="CL111"/>
  <c r="CT111"/>
  <c r="AD111"/>
  <c r="CS111"/>
  <c r="AC111"/>
  <c r="CR111"/>
  <c r="AA111"/>
  <c r="CP111"/>
  <c r="AE103"/>
  <c r="CN103"/>
  <c r="AD103"/>
  <c r="CM103"/>
  <c r="AC103"/>
  <c r="CL103"/>
  <c r="CT103"/>
  <c r="AB103"/>
  <c r="CS103"/>
  <c r="Z103"/>
  <c r="CQ103"/>
  <c r="AE95"/>
  <c r="CO95"/>
  <c r="AD95"/>
  <c r="CN95"/>
  <c r="AC95"/>
  <c r="CM95"/>
  <c r="AB95"/>
  <c r="CL95"/>
  <c r="CT95"/>
  <c r="Z95"/>
  <c r="CR95"/>
  <c r="AD87"/>
  <c r="CP87"/>
  <c r="AC87"/>
  <c r="CO87"/>
  <c r="AB87"/>
  <c r="CN87"/>
  <c r="AA87"/>
  <c r="CM87"/>
  <c r="Y87"/>
  <c r="CS87"/>
  <c r="AC79"/>
  <c r="CQ79"/>
  <c r="AB79"/>
  <c r="CP79"/>
  <c r="AA79"/>
  <c r="CO79"/>
  <c r="Z79"/>
  <c r="CN79"/>
  <c r="X79"/>
  <c r="CL79"/>
  <c r="CT79"/>
  <c r="AB71"/>
  <c r="CR71"/>
  <c r="AA71"/>
  <c r="CQ71"/>
  <c r="Z71"/>
  <c r="CP71"/>
  <c r="Y71"/>
  <c r="CO71"/>
  <c r="AE71"/>
  <c r="CM71"/>
  <c r="AB63"/>
  <c r="CS63"/>
  <c r="AA63"/>
  <c r="CR63"/>
  <c r="Z63"/>
  <c r="CQ63"/>
  <c r="Y63"/>
  <c r="CP63"/>
  <c r="AE63"/>
  <c r="CN63"/>
  <c r="AA55"/>
  <c r="CL55"/>
  <c r="CT55"/>
  <c r="Z55"/>
  <c r="CS55"/>
  <c r="Y55"/>
  <c r="CR55"/>
  <c r="X55"/>
  <c r="CQ55"/>
  <c r="AD55"/>
  <c r="CO55"/>
  <c r="Z47"/>
  <c r="CM47"/>
  <c r="Y47"/>
  <c r="CL47"/>
  <c r="CT47"/>
  <c r="X47"/>
  <c r="CS47"/>
  <c r="AE47"/>
  <c r="CR47"/>
  <c r="AC47"/>
  <c r="CP47"/>
  <c r="Z608"/>
  <c r="Y608"/>
  <c r="X608"/>
  <c r="AE608"/>
  <c r="AC608"/>
  <c r="Z600"/>
  <c r="Y600"/>
  <c r="X600"/>
  <c r="AE600"/>
  <c r="AC600"/>
  <c r="Z592"/>
  <c r="Y592"/>
  <c r="X592"/>
  <c r="AE592"/>
  <c r="AC592"/>
  <c r="Z584"/>
  <c r="Y584"/>
  <c r="X584"/>
  <c r="AE584"/>
  <c r="AC584"/>
  <c r="Z576"/>
  <c r="Y576"/>
  <c r="X576"/>
  <c r="AE576"/>
  <c r="AC576"/>
  <c r="Z568"/>
  <c r="Y568"/>
  <c r="X568"/>
  <c r="AE568"/>
  <c r="AC568"/>
  <c r="Z560"/>
  <c r="Y560"/>
  <c r="X560"/>
  <c r="AE560"/>
  <c r="AC560"/>
  <c r="Z552"/>
  <c r="Y552"/>
  <c r="X552"/>
  <c r="AE552"/>
  <c r="AC552"/>
  <c r="Z544"/>
  <c r="Y544"/>
  <c r="X544"/>
  <c r="AE544"/>
  <c r="AC544"/>
  <c r="Z536"/>
  <c r="Y536"/>
  <c r="X536"/>
  <c r="AE536"/>
  <c r="AC536"/>
  <c r="Z528"/>
  <c r="Y528"/>
  <c r="X528"/>
  <c r="AE528"/>
  <c r="AC528"/>
  <c r="Z520"/>
  <c r="Y520"/>
  <c r="X520"/>
  <c r="AE520"/>
  <c r="AC520"/>
  <c r="Z512"/>
  <c r="Y512"/>
  <c r="X512"/>
  <c r="AE512"/>
  <c r="AC512"/>
  <c r="Z504"/>
  <c r="Y504"/>
  <c r="X504"/>
  <c r="AE504"/>
  <c r="AC504"/>
  <c r="Z496"/>
  <c r="Y496"/>
  <c r="X496"/>
  <c r="AE496"/>
  <c r="AC496"/>
  <c r="Z488"/>
  <c r="Y488"/>
  <c r="X488"/>
  <c r="AE488"/>
  <c r="AC488"/>
  <c r="Z480"/>
  <c r="Y480"/>
  <c r="X480"/>
  <c r="AE480"/>
  <c r="AC480"/>
  <c r="Z472"/>
  <c r="Y472"/>
  <c r="X472"/>
  <c r="AE472"/>
  <c r="AC472"/>
  <c r="Z464"/>
  <c r="Y464"/>
  <c r="X464"/>
  <c r="AE464"/>
  <c r="AC464"/>
  <c r="Z456"/>
  <c r="Y456"/>
  <c r="X456"/>
  <c r="AE456"/>
  <c r="AC456"/>
  <c r="Z448"/>
  <c r="Y448"/>
  <c r="X448"/>
  <c r="AE448"/>
  <c r="AC448"/>
  <c r="Z440"/>
  <c r="Y440"/>
  <c r="X440"/>
  <c r="AE440"/>
  <c r="AC440"/>
  <c r="Z432"/>
  <c r="Y432"/>
  <c r="X432"/>
  <c r="AE432"/>
  <c r="AC432"/>
  <c r="Z424"/>
  <c r="Y424"/>
  <c r="X424"/>
  <c r="AE424"/>
  <c r="AC424"/>
  <c r="Z416"/>
  <c r="Y416"/>
  <c r="X416"/>
  <c r="AE416"/>
  <c r="AC416"/>
  <c r="Z408"/>
  <c r="Y408"/>
  <c r="X408"/>
  <c r="AE408"/>
  <c r="AC408"/>
  <c r="Z400"/>
  <c r="Y400"/>
  <c r="X400"/>
  <c r="AE400"/>
  <c r="AC400"/>
  <c r="Z392"/>
  <c r="Y392"/>
  <c r="X392"/>
  <c r="AE392"/>
  <c r="AC392"/>
  <c r="Z384"/>
  <c r="Y384"/>
  <c r="X384"/>
  <c r="AE384"/>
  <c r="AC384"/>
  <c r="Z376"/>
  <c r="Y376"/>
  <c r="X376"/>
  <c r="AE376"/>
  <c r="AC376"/>
  <c r="Z368"/>
  <c r="Y368"/>
  <c r="X368"/>
  <c r="AE368"/>
  <c r="AC368"/>
  <c r="Z360"/>
  <c r="Y360"/>
  <c r="X360"/>
  <c r="AE360"/>
  <c r="AC360"/>
  <c r="Z352"/>
  <c r="Y352"/>
  <c r="X352"/>
  <c r="AE352"/>
  <c r="AC352"/>
  <c r="Z344"/>
  <c r="Y344"/>
  <c r="X344"/>
  <c r="AE344"/>
  <c r="AC344"/>
  <c r="Z336"/>
  <c r="Y336"/>
  <c r="X336"/>
  <c r="AE336"/>
  <c r="AC336"/>
  <c r="Z328"/>
  <c r="Y328"/>
  <c r="X328"/>
  <c r="AE328"/>
  <c r="AC328"/>
  <c r="Z320"/>
  <c r="Y320"/>
  <c r="X320"/>
  <c r="AE320"/>
  <c r="AC320"/>
  <c r="Z312"/>
  <c r="Y312"/>
  <c r="X312"/>
  <c r="AE312"/>
  <c r="AC312"/>
  <c r="Z304"/>
  <c r="Y304"/>
  <c r="X304"/>
  <c r="AE304"/>
  <c r="AC304"/>
  <c r="Z296"/>
  <c r="Y296"/>
  <c r="X296"/>
  <c r="AE296"/>
  <c r="AC296"/>
  <c r="Z288"/>
  <c r="Y288"/>
  <c r="X288"/>
  <c r="AE288"/>
  <c r="AC288"/>
  <c r="Z280"/>
  <c r="Y280"/>
  <c r="X280"/>
  <c r="AE280"/>
  <c r="AC280"/>
  <c r="Z272"/>
  <c r="Y272"/>
  <c r="X272"/>
  <c r="AE272"/>
  <c r="AC272"/>
  <c r="Z264"/>
  <c r="Y264"/>
  <c r="X264"/>
  <c r="AE264"/>
  <c r="AC264"/>
  <c r="Z256"/>
  <c r="Y256"/>
  <c r="X256"/>
  <c r="AE256"/>
  <c r="AC256"/>
  <c r="Z248"/>
  <c r="Y248"/>
  <c r="X248"/>
  <c r="AE248"/>
  <c r="AC248"/>
  <c r="Z240"/>
  <c r="CL240"/>
  <c r="CT240"/>
  <c r="Y240"/>
  <c r="X240"/>
  <c r="CR240"/>
  <c r="AE240"/>
  <c r="CQ240"/>
  <c r="AC240"/>
  <c r="CO240"/>
  <c r="Y232"/>
  <c r="CM232"/>
  <c r="X232"/>
  <c r="CL232"/>
  <c r="AE232"/>
  <c r="CS232"/>
  <c r="AD232"/>
  <c r="CR232"/>
  <c r="AB232"/>
  <c r="CP232"/>
  <c r="X224"/>
  <c r="CN224"/>
  <c r="AE224"/>
  <c r="CM224"/>
  <c r="AD224"/>
  <c r="CL224"/>
  <c r="CT224"/>
  <c r="AC224"/>
  <c r="CS224"/>
  <c r="AA224"/>
  <c r="CQ224"/>
  <c r="AE216"/>
  <c r="CO216"/>
  <c r="AD216"/>
  <c r="CN216"/>
  <c r="AC216"/>
  <c r="CM216"/>
  <c r="AB216"/>
  <c r="CL216"/>
  <c r="CT216"/>
  <c r="Z216"/>
  <c r="CR216"/>
  <c r="AD208"/>
  <c r="CP208"/>
  <c r="AC208"/>
  <c r="CO208"/>
  <c r="AB208"/>
  <c r="CN208"/>
  <c r="AA208"/>
  <c r="CM208"/>
  <c r="Y208"/>
  <c r="CS208"/>
  <c r="AD200"/>
  <c r="CQ200"/>
  <c r="AC200"/>
  <c r="CP200"/>
  <c r="AB200"/>
  <c r="CO200"/>
  <c r="AA200"/>
  <c r="CN200"/>
  <c r="Y200"/>
  <c r="CL200"/>
  <c r="CT200"/>
  <c r="AD192"/>
  <c r="CR192"/>
  <c r="AC192"/>
  <c r="CQ192"/>
  <c r="AB192"/>
  <c r="CP192"/>
  <c r="AA192"/>
  <c r="CO192"/>
  <c r="Y192"/>
  <c r="CM192"/>
  <c r="AD184"/>
  <c r="CS184"/>
  <c r="AC184"/>
  <c r="CR184"/>
  <c r="AB184"/>
  <c r="CQ184"/>
  <c r="AA184"/>
  <c r="CP184"/>
  <c r="Y184"/>
  <c r="CN184"/>
  <c r="AD176"/>
  <c r="CL176"/>
  <c r="CT176"/>
  <c r="AC176"/>
  <c r="CS176"/>
  <c r="AB176"/>
  <c r="CR176"/>
  <c r="AA176"/>
  <c r="CQ176"/>
  <c r="Y176"/>
  <c r="CO176"/>
  <c r="AC168"/>
  <c r="CM168"/>
  <c r="AB168"/>
  <c r="CL168"/>
  <c r="CT168"/>
  <c r="AA168"/>
  <c r="CS168"/>
  <c r="Z168"/>
  <c r="CR168"/>
  <c r="X168"/>
  <c r="CP168"/>
  <c r="Z128"/>
  <c r="CR128"/>
  <c r="Y128"/>
  <c r="CQ128"/>
  <c r="X128"/>
  <c r="CP128"/>
  <c r="AE128"/>
  <c r="CO128"/>
  <c r="AC128"/>
  <c r="CM128"/>
  <c r="Y120"/>
  <c r="CS120"/>
  <c r="X120"/>
  <c r="CR120"/>
  <c r="AE120"/>
  <c r="CQ120"/>
  <c r="AD120"/>
  <c r="CP120"/>
  <c r="AB120"/>
  <c r="CN120"/>
  <c r="X112"/>
  <c r="CL112"/>
  <c r="CT112"/>
  <c r="AE112"/>
  <c r="CS112"/>
  <c r="AD112"/>
  <c r="CR112"/>
  <c r="AC112"/>
  <c r="CQ112"/>
  <c r="AA112"/>
  <c r="CO112"/>
  <c r="AE104"/>
  <c r="CM104"/>
  <c r="AD104"/>
  <c r="CL104"/>
  <c r="CT104"/>
  <c r="AC104"/>
  <c r="CS104"/>
  <c r="AB104"/>
  <c r="CR104"/>
  <c r="Z104"/>
  <c r="CP104"/>
  <c r="AE96"/>
  <c r="CN96"/>
  <c r="AD96"/>
  <c r="CM96"/>
  <c r="AC96"/>
  <c r="CL96"/>
  <c r="CT96"/>
  <c r="AB96"/>
  <c r="CS96"/>
  <c r="Z96"/>
  <c r="CQ96"/>
  <c r="AD88"/>
  <c r="CO88"/>
  <c r="AC88"/>
  <c r="CN88"/>
  <c r="AB88"/>
  <c r="CM88"/>
  <c r="AA88"/>
  <c r="CL88"/>
  <c r="CT88"/>
  <c r="Y88"/>
  <c r="CR88"/>
  <c r="AC80"/>
  <c r="CP80"/>
  <c r="AB80"/>
  <c r="CO80"/>
  <c r="AA80"/>
  <c r="CN80"/>
  <c r="Z80"/>
  <c r="CM80"/>
  <c r="X80"/>
  <c r="CS80"/>
  <c r="AB72"/>
  <c r="CQ72"/>
  <c r="AA72"/>
  <c r="CP72"/>
  <c r="Z72"/>
  <c r="CO72"/>
  <c r="Y72"/>
  <c r="CN72"/>
  <c r="AE72"/>
  <c r="CL72"/>
  <c r="CT72"/>
  <c r="AB64"/>
  <c r="CR64"/>
  <c r="AA64"/>
  <c r="CQ64"/>
  <c r="Z64"/>
  <c r="CP64"/>
  <c r="Y64"/>
  <c r="CO64"/>
  <c r="AE64"/>
  <c r="CM64"/>
  <c r="AA56"/>
  <c r="CS56"/>
  <c r="Z56"/>
  <c r="CR56"/>
  <c r="Y56"/>
  <c r="CQ56"/>
  <c r="X56"/>
  <c r="CP56"/>
  <c r="AD56"/>
  <c r="CN56"/>
  <c r="Z48"/>
  <c r="CL48"/>
  <c r="CT48"/>
  <c r="Y48"/>
  <c r="CS48"/>
  <c r="X48"/>
  <c r="CR48"/>
  <c r="AE48"/>
  <c r="CQ48"/>
  <c r="AC48"/>
  <c r="CO48"/>
  <c r="CL567"/>
  <c r="CQ527"/>
  <c r="CT503"/>
  <c r="CM495"/>
  <c r="CP471"/>
  <c r="CS447"/>
  <c r="CT439"/>
  <c r="CO415"/>
  <c r="CQ399"/>
  <c r="CO351"/>
  <c r="CS319"/>
  <c r="CM303"/>
  <c r="CO287"/>
  <c r="CQ271"/>
  <c r="CL247"/>
  <c r="CM183"/>
  <c r="CR167"/>
  <c r="CN135"/>
  <c r="CO103"/>
  <c r="AA599"/>
  <c r="AD583"/>
  <c r="AB559"/>
  <c r="AA535"/>
  <c r="AD519"/>
  <c r="AB495"/>
  <c r="AA471"/>
  <c r="AD455"/>
  <c r="AB431"/>
  <c r="AA407"/>
  <c r="AD391"/>
  <c r="AB367"/>
  <c r="AA343"/>
  <c r="AD327"/>
  <c r="AB303"/>
  <c r="AA279"/>
  <c r="AD263"/>
  <c r="AB239"/>
  <c r="AB223"/>
  <c r="AE207"/>
  <c r="X199"/>
  <c r="AE175"/>
  <c r="AC160"/>
  <c r="AC151"/>
  <c r="AB136"/>
  <c r="AD127"/>
  <c r="Y103"/>
  <c r="AD79"/>
  <c r="AC55"/>
  <c r="CP535"/>
  <c r="CO479"/>
  <c r="X610"/>
  <c r="AD610"/>
  <c r="AB602"/>
  <c r="Z602"/>
  <c r="X594"/>
  <c r="AD594"/>
  <c r="AB586"/>
  <c r="Z586"/>
  <c r="X578"/>
  <c r="AD578"/>
  <c r="AB570"/>
  <c r="Z570"/>
  <c r="X562"/>
  <c r="AD562"/>
  <c r="AB554"/>
  <c r="Z554"/>
  <c r="X546"/>
  <c r="AD546"/>
  <c r="AB538"/>
  <c r="Z538"/>
  <c r="X530"/>
  <c r="AD530"/>
  <c r="AB522"/>
  <c r="Z522"/>
  <c r="X514"/>
  <c r="AD514"/>
  <c r="AB506"/>
  <c r="Z506"/>
  <c r="X498"/>
  <c r="AD498"/>
  <c r="AB490"/>
  <c r="Z490"/>
  <c r="X482"/>
  <c r="AD482"/>
  <c r="AB474"/>
  <c r="Z474"/>
  <c r="X466"/>
  <c r="AD466"/>
  <c r="AB458"/>
  <c r="Z458"/>
  <c r="X450"/>
  <c r="AD450"/>
  <c r="AB442"/>
  <c r="Z442"/>
  <c r="X434"/>
  <c r="AD434"/>
  <c r="AB426"/>
  <c r="Z426"/>
  <c r="X418"/>
  <c r="AD418"/>
  <c r="AB410"/>
  <c r="Z410"/>
  <c r="X402"/>
  <c r="AD402"/>
  <c r="AB394"/>
  <c r="Z394"/>
  <c r="X386"/>
  <c r="AD386"/>
  <c r="AB378"/>
  <c r="Z378"/>
  <c r="X370"/>
  <c r="AD370"/>
  <c r="AB362"/>
  <c r="Z362"/>
  <c r="X354"/>
  <c r="AD354"/>
  <c r="AB346"/>
  <c r="Z346"/>
  <c r="X338"/>
  <c r="AD338"/>
  <c r="AB330"/>
  <c r="Z330"/>
  <c r="X322"/>
  <c r="AD322"/>
  <c r="AB314"/>
  <c r="Z314"/>
  <c r="X306"/>
  <c r="AD306"/>
  <c r="AB298"/>
  <c r="Z298"/>
  <c r="X290"/>
  <c r="AD290"/>
  <c r="AB282"/>
  <c r="Z282"/>
  <c r="X274"/>
  <c r="AD274"/>
  <c r="AB266"/>
  <c r="Z266"/>
  <c r="X258"/>
  <c r="AD258"/>
  <c r="AB250"/>
  <c r="Z250"/>
  <c r="X242"/>
  <c r="AD242"/>
  <c r="CR242"/>
  <c r="CP242"/>
  <c r="CO242"/>
  <c r="CM242"/>
  <c r="AA234"/>
  <c r="CS234"/>
  <c r="CQ234"/>
  <c r="CP234"/>
  <c r="CN234"/>
  <c r="AD226"/>
  <c r="CL226"/>
  <c r="CT226"/>
  <c r="CS226"/>
  <c r="CR226"/>
  <c r="CQ226"/>
  <c r="AC226"/>
  <c r="CO226"/>
  <c r="Y218"/>
  <c r="CM218"/>
  <c r="CL218"/>
  <c r="CT218"/>
  <c r="CS218"/>
  <c r="CR218"/>
  <c r="X218"/>
  <c r="CP218"/>
  <c r="AD303"/>
  <c r="CP608"/>
  <c r="CQ607"/>
  <c r="CQ600"/>
  <c r="CR599"/>
  <c r="CR592"/>
  <c r="CS591"/>
  <c r="CS584"/>
  <c r="CT583"/>
  <c r="CL583"/>
  <c r="CT576"/>
  <c r="CL576"/>
  <c r="CM575"/>
  <c r="CM568"/>
  <c r="CN567"/>
  <c r="CN560"/>
  <c r="CO559"/>
  <c r="CO552"/>
  <c r="CP551"/>
  <c r="CP544"/>
  <c r="CQ543"/>
  <c r="CQ536"/>
  <c r="CR535"/>
  <c r="CR528"/>
  <c r="CS527"/>
  <c r="CS520"/>
  <c r="CT519"/>
  <c r="CL519"/>
  <c r="CT512"/>
  <c r="CL512"/>
  <c r="CM511"/>
  <c r="CM504"/>
  <c r="CN503"/>
  <c r="CN496"/>
  <c r="CO495"/>
  <c r="CO488"/>
  <c r="CP487"/>
  <c r="CP480"/>
  <c r="CQ479"/>
  <c r="CQ472"/>
  <c r="CR471"/>
  <c r="CR464"/>
  <c r="CS463"/>
  <c r="CS456"/>
  <c r="CT455"/>
  <c r="CL455"/>
  <c r="CT448"/>
  <c r="CL448"/>
  <c r="CM447"/>
  <c r="CM440"/>
  <c r="CN439"/>
  <c r="CN432"/>
  <c r="CO431"/>
  <c r="CO424"/>
  <c r="CP423"/>
  <c r="CP416"/>
  <c r="CQ415"/>
  <c r="CQ408"/>
  <c r="CR407"/>
  <c r="CR400"/>
  <c r="CS399"/>
  <c r="CS392"/>
  <c r="CT391"/>
  <c r="CL391"/>
  <c r="CT384"/>
  <c r="CL384"/>
  <c r="CM383"/>
  <c r="CM376"/>
  <c r="CN375"/>
  <c r="CN368"/>
  <c r="CO367"/>
  <c r="CO360"/>
  <c r="CP359"/>
  <c r="CP352"/>
  <c r="CQ351"/>
  <c r="CQ344"/>
  <c r="CR343"/>
  <c r="CR336"/>
  <c r="CS335"/>
  <c r="CS328"/>
  <c r="CT327"/>
  <c r="CL327"/>
  <c r="CT320"/>
  <c r="CL320"/>
  <c r="CM319"/>
  <c r="CM312"/>
  <c r="CN311"/>
  <c r="CN304"/>
  <c r="CO303"/>
  <c r="CO296"/>
  <c r="CP295"/>
  <c r="CP288"/>
  <c r="CQ287"/>
  <c r="CQ280"/>
  <c r="CR279"/>
  <c r="CR272"/>
  <c r="CS271"/>
  <c r="CS264"/>
  <c r="CT263"/>
  <c r="CL263"/>
  <c r="CT256"/>
  <c r="CL256"/>
  <c r="CM255"/>
  <c r="CM248"/>
  <c r="CN247"/>
  <c r="CN240"/>
  <c r="CO231"/>
  <c r="CR200"/>
  <c r="CL192"/>
  <c r="CP183"/>
  <c r="CO168"/>
  <c r="CQ159"/>
  <c r="CR144"/>
  <c r="CT135"/>
  <c r="CO127"/>
  <c r="CM119"/>
  <c r="CP112"/>
  <c r="CR103"/>
  <c r="CQ88"/>
  <c r="CL80"/>
  <c r="CN71"/>
  <c r="CL63"/>
  <c r="CT56"/>
  <c r="CM48"/>
  <c r="AD608"/>
  <c r="AD599"/>
  <c r="AB584"/>
  <c r="AB575"/>
  <c r="AA560"/>
  <c r="AA551"/>
  <c r="AD544"/>
  <c r="AD535"/>
  <c r="AB520"/>
  <c r="AB511"/>
  <c r="AA496"/>
  <c r="AA487"/>
  <c r="AD480"/>
  <c r="AD471"/>
  <c r="AB456"/>
  <c r="AB447"/>
  <c r="AA432"/>
  <c r="AA423"/>
  <c r="AD416"/>
  <c r="AD407"/>
  <c r="AB392"/>
  <c r="AB383"/>
  <c r="AA368"/>
  <c r="AA359"/>
  <c r="AD352"/>
  <c r="AD343"/>
  <c r="AB328"/>
  <c r="AB319"/>
  <c r="AA304"/>
  <c r="AA295"/>
  <c r="AD288"/>
  <c r="AD279"/>
  <c r="AB264"/>
  <c r="AB255"/>
  <c r="AA240"/>
  <c r="Z231"/>
  <c r="Z224"/>
  <c r="X215"/>
  <c r="Z208"/>
  <c r="AE199"/>
  <c r="X191"/>
  <c r="Z176"/>
  <c r="AD167"/>
  <c r="AA143"/>
  <c r="AB128"/>
  <c r="AA119"/>
  <c r="X104"/>
  <c r="Y95"/>
  <c r="Y80"/>
  <c r="X71"/>
  <c r="AB56"/>
  <c r="AA47"/>
  <c r="AA152"/>
  <c r="CO152"/>
  <c r="Z152"/>
  <c r="CN152"/>
  <c r="Y152"/>
  <c r="CM152"/>
  <c r="X152"/>
  <c r="CL152"/>
  <c r="CT152"/>
  <c r="AD152"/>
  <c r="CR152"/>
  <c r="CO607"/>
  <c r="CO543"/>
  <c r="CS511"/>
  <c r="CN487"/>
  <c r="CN359"/>
  <c r="CQ335"/>
  <c r="CT311"/>
  <c r="CT247"/>
  <c r="CO191"/>
  <c r="CL127"/>
  <c r="CP607"/>
  <c r="CP600"/>
  <c r="CL575"/>
  <c r="CL568"/>
  <c r="CN552"/>
  <c r="CO544"/>
  <c r="CM503"/>
  <c r="CT447"/>
  <c r="CL447"/>
  <c r="CN431"/>
  <c r="CP415"/>
  <c r="CM375"/>
  <c r="CM368"/>
  <c r="CO359"/>
  <c r="CQ343"/>
  <c r="CS327"/>
  <c r="CS320"/>
  <c r="CT312"/>
  <c r="CM311"/>
  <c r="CP280"/>
  <c r="CM240"/>
  <c r="CS152"/>
  <c r="CL71"/>
  <c r="AB608"/>
  <c r="AB599"/>
  <c r="AA511"/>
  <c r="AB480"/>
  <c r="AB471"/>
  <c r="AD440"/>
  <c r="AD367"/>
  <c r="AD312"/>
  <c r="AA264"/>
  <c r="AE184"/>
  <c r="Y167"/>
  <c r="AE151"/>
  <c r="AA128"/>
  <c r="Z119"/>
  <c r="AE79"/>
  <c r="CQ608"/>
  <c r="CR607"/>
  <c r="CR600"/>
  <c r="CS599"/>
  <c r="CS592"/>
  <c r="CT591"/>
  <c r="CL591"/>
  <c r="CT584"/>
  <c r="CL584"/>
  <c r="CM583"/>
  <c r="CM576"/>
  <c r="CN575"/>
  <c r="CN568"/>
  <c r="CO567"/>
  <c r="CO560"/>
  <c r="CP559"/>
  <c r="CP552"/>
  <c r="CQ551"/>
  <c r="CQ544"/>
  <c r="CR543"/>
  <c r="CR536"/>
  <c r="CS535"/>
  <c r="CS528"/>
  <c r="CT527"/>
  <c r="CL527"/>
  <c r="CT520"/>
  <c r="CL520"/>
  <c r="CM519"/>
  <c r="CM512"/>
  <c r="CN511"/>
  <c r="CN504"/>
  <c r="CO503"/>
  <c r="CO496"/>
  <c r="CP495"/>
  <c r="CP488"/>
  <c r="CQ487"/>
  <c r="CQ480"/>
  <c r="CR479"/>
  <c r="CR472"/>
  <c r="CS471"/>
  <c r="CS464"/>
  <c r="CT463"/>
  <c r="CL463"/>
  <c r="CT456"/>
  <c r="CL456"/>
  <c r="CM455"/>
  <c r="CM448"/>
  <c r="CN447"/>
  <c r="CN440"/>
  <c r="CO439"/>
  <c r="CO432"/>
  <c r="CP431"/>
  <c r="CP424"/>
  <c r="CQ423"/>
  <c r="CQ416"/>
  <c r="CR415"/>
  <c r="CR408"/>
  <c r="CS407"/>
  <c r="CS400"/>
  <c r="CT399"/>
  <c r="CL399"/>
  <c r="CT392"/>
  <c r="CL392"/>
  <c r="CM391"/>
  <c r="CM384"/>
  <c r="CN383"/>
  <c r="CN376"/>
  <c r="CO375"/>
  <c r="CO368"/>
  <c r="CP367"/>
  <c r="CP360"/>
  <c r="CQ359"/>
  <c r="CQ352"/>
  <c r="CR351"/>
  <c r="CR344"/>
  <c r="CS343"/>
  <c r="CS336"/>
  <c r="CT335"/>
  <c r="CL335"/>
  <c r="CT328"/>
  <c r="CL328"/>
  <c r="CM327"/>
  <c r="CM320"/>
  <c r="CN319"/>
  <c r="CN312"/>
  <c r="CO311"/>
  <c r="CO304"/>
  <c r="CP303"/>
  <c r="CP296"/>
  <c r="CQ295"/>
  <c r="CQ288"/>
  <c r="CR287"/>
  <c r="CR280"/>
  <c r="CS279"/>
  <c r="CS272"/>
  <c r="CT271"/>
  <c r="CL271"/>
  <c r="CT264"/>
  <c r="CL264"/>
  <c r="CM263"/>
  <c r="CM256"/>
  <c r="CN255"/>
  <c r="CN248"/>
  <c r="CO247"/>
  <c r="CP240"/>
  <c r="CP231"/>
  <c r="CP223"/>
  <c r="CL215"/>
  <c r="CM207"/>
  <c r="CS200"/>
  <c r="CN192"/>
  <c r="CL184"/>
  <c r="CN175"/>
  <c r="CQ168"/>
  <c r="CS159"/>
  <c r="CL151"/>
  <c r="CM136"/>
  <c r="CT127"/>
  <c r="CN119"/>
  <c r="CN104"/>
  <c r="CP95"/>
  <c r="CS88"/>
  <c r="CQ80"/>
  <c r="CS71"/>
  <c r="CM63"/>
  <c r="CN48"/>
  <c r="AA600"/>
  <c r="AA591"/>
  <c r="AD584"/>
  <c r="AD575"/>
  <c r="AB560"/>
  <c r="AB551"/>
  <c r="AA536"/>
  <c r="AA527"/>
  <c r="AD520"/>
  <c r="AD511"/>
  <c r="AB496"/>
  <c r="AB487"/>
  <c r="AA472"/>
  <c r="AA463"/>
  <c r="AD456"/>
  <c r="AD447"/>
  <c r="AB432"/>
  <c r="AB423"/>
  <c r="AA408"/>
  <c r="AA399"/>
  <c r="AD392"/>
  <c r="AD383"/>
  <c r="AB368"/>
  <c r="AB359"/>
  <c r="AA344"/>
  <c r="AA335"/>
  <c r="AD328"/>
  <c r="AD319"/>
  <c r="AB304"/>
  <c r="AB295"/>
  <c r="AA280"/>
  <c r="AA271"/>
  <c r="AD264"/>
  <c r="AD255"/>
  <c r="AB240"/>
  <c r="AA231"/>
  <c r="AB224"/>
  <c r="Y215"/>
  <c r="AE208"/>
  <c r="X200"/>
  <c r="Z191"/>
  <c r="AE176"/>
  <c r="AE167"/>
  <c r="AC152"/>
  <c r="AB143"/>
  <c r="AD128"/>
  <c r="AC119"/>
  <c r="Y104"/>
  <c r="AA95"/>
  <c r="AD80"/>
  <c r="AC71"/>
  <c r="AC56"/>
  <c r="AB47"/>
  <c r="Z144"/>
  <c r="CP144"/>
  <c r="Y144"/>
  <c r="CO144"/>
  <c r="X144"/>
  <c r="CN144"/>
  <c r="AE144"/>
  <c r="CM144"/>
  <c r="AC144"/>
  <c r="CS144"/>
  <c r="CR591"/>
  <c r="CS583"/>
  <c r="CM567"/>
  <c r="CN559"/>
  <c r="CQ535"/>
  <c r="CQ528"/>
  <c r="CR520"/>
  <c r="CS512"/>
  <c r="CN495"/>
  <c r="CP479"/>
  <c r="CQ471"/>
  <c r="CR463"/>
  <c r="CR456"/>
  <c r="CS448"/>
  <c r="CL440"/>
  <c r="CM432"/>
  <c r="CN424"/>
  <c r="CL383"/>
  <c r="CR335"/>
  <c r="CT319"/>
  <c r="CL319"/>
  <c r="CN303"/>
  <c r="CO295"/>
  <c r="CP287"/>
  <c r="CR271"/>
  <c r="CS263"/>
  <c r="CT255"/>
  <c r="CL248"/>
  <c r="CS216"/>
  <c r="CT191"/>
  <c r="CN168"/>
  <c r="CM127"/>
  <c r="CP103"/>
  <c r="CS79"/>
  <c r="CT64"/>
  <c r="AA584"/>
  <c r="AA575"/>
  <c r="AD559"/>
  <c r="AB544"/>
  <c r="AB535"/>
  <c r="AA520"/>
  <c r="AB352"/>
  <c r="AB343"/>
  <c r="AB288"/>
  <c r="AD64"/>
  <c r="CR608"/>
  <c r="CS607"/>
  <c r="CS600"/>
  <c r="CT599"/>
  <c r="CL599"/>
  <c r="CT592"/>
  <c r="CL592"/>
  <c r="CM591"/>
  <c r="CM584"/>
  <c r="CN583"/>
  <c r="CN576"/>
  <c r="CO575"/>
  <c r="CO568"/>
  <c r="CP567"/>
  <c r="CP560"/>
  <c r="CQ559"/>
  <c r="CQ552"/>
  <c r="CR551"/>
  <c r="CR544"/>
  <c r="CS543"/>
  <c r="CS536"/>
  <c r="CT535"/>
  <c r="CL535"/>
  <c r="CT528"/>
  <c r="CL528"/>
  <c r="CM527"/>
  <c r="CM520"/>
  <c r="CN519"/>
  <c r="CN512"/>
  <c r="CO511"/>
  <c r="CO504"/>
  <c r="CP503"/>
  <c r="CP496"/>
  <c r="CQ495"/>
  <c r="CQ488"/>
  <c r="CR487"/>
  <c r="CR480"/>
  <c r="CS479"/>
  <c r="CS472"/>
  <c r="CT471"/>
  <c r="CL471"/>
  <c r="CT464"/>
  <c r="CL464"/>
  <c r="CM463"/>
  <c r="CM456"/>
  <c r="CN455"/>
  <c r="CN448"/>
  <c r="CO447"/>
  <c r="CO440"/>
  <c r="CP439"/>
  <c r="CP432"/>
  <c r="CQ431"/>
  <c r="CQ424"/>
  <c r="CR423"/>
  <c r="CR416"/>
  <c r="CS415"/>
  <c r="CS408"/>
  <c r="CT407"/>
  <c r="CL407"/>
  <c r="CT400"/>
  <c r="CL400"/>
  <c r="CM399"/>
  <c r="CM392"/>
  <c r="CN391"/>
  <c r="CN384"/>
  <c r="CO383"/>
  <c r="CO376"/>
  <c r="CP375"/>
  <c r="CP368"/>
  <c r="CQ367"/>
  <c r="CQ360"/>
  <c r="CR359"/>
  <c r="CR352"/>
  <c r="CS351"/>
  <c r="CS344"/>
  <c r="CT343"/>
  <c r="CL343"/>
  <c r="CT336"/>
  <c r="CL336"/>
  <c r="CM335"/>
  <c r="CM328"/>
  <c r="CN327"/>
  <c r="CN320"/>
  <c r="CO319"/>
  <c r="CO312"/>
  <c r="CP311"/>
  <c r="CP304"/>
  <c r="CQ303"/>
  <c r="CQ296"/>
  <c r="CR295"/>
  <c r="CR288"/>
  <c r="CS287"/>
  <c r="CS280"/>
  <c r="CT279"/>
  <c r="CL279"/>
  <c r="CT272"/>
  <c r="CL272"/>
  <c r="CM271"/>
  <c r="CM264"/>
  <c r="CN263"/>
  <c r="CN256"/>
  <c r="CO255"/>
  <c r="CO248"/>
  <c r="CP247"/>
  <c r="CS240"/>
  <c r="CL239"/>
  <c r="CR231"/>
  <c r="CQ223"/>
  <c r="CQ215"/>
  <c r="CR207"/>
  <c r="CS192"/>
  <c r="CM184"/>
  <c r="CO175"/>
  <c r="CQ151"/>
  <c r="CR136"/>
  <c r="CL128"/>
  <c r="CP119"/>
  <c r="CO104"/>
  <c r="CQ95"/>
  <c r="CR80"/>
  <c r="CT71"/>
  <c r="CO63"/>
  <c r="CM55"/>
  <c r="CP48"/>
  <c r="AB600"/>
  <c r="AB591"/>
  <c r="AA576"/>
  <c r="AA567"/>
  <c r="AD560"/>
  <c r="AD551"/>
  <c r="AB536"/>
  <c r="AB527"/>
  <c r="AA512"/>
  <c r="AA503"/>
  <c r="AD496"/>
  <c r="AD487"/>
  <c r="AB472"/>
  <c r="AB463"/>
  <c r="AA448"/>
  <c r="AA439"/>
  <c r="AD432"/>
  <c r="AD423"/>
  <c r="AB408"/>
  <c r="AB399"/>
  <c r="AA384"/>
  <c r="AA375"/>
  <c r="AD368"/>
  <c r="AD359"/>
  <c r="AB344"/>
  <c r="AB335"/>
  <c r="AA320"/>
  <c r="AA311"/>
  <c r="AD304"/>
  <c r="AD295"/>
  <c r="AB280"/>
  <c r="AB271"/>
  <c r="AA256"/>
  <c r="AA247"/>
  <c r="AD240"/>
  <c r="AC231"/>
  <c r="AA215"/>
  <c r="Z200"/>
  <c r="AE191"/>
  <c r="X183"/>
  <c r="Y168"/>
  <c r="X159"/>
  <c r="AE152"/>
  <c r="AD143"/>
  <c r="AA135"/>
  <c r="Z120"/>
  <c r="Y111"/>
  <c r="AA104"/>
  <c r="X96"/>
  <c r="X87"/>
  <c r="AE80"/>
  <c r="AD71"/>
  <c r="X63"/>
  <c r="AE56"/>
  <c r="AD47"/>
  <c r="AB160"/>
  <c r="CN160"/>
  <c r="AA160"/>
  <c r="CM160"/>
  <c r="Z160"/>
  <c r="CL160"/>
  <c r="CT160"/>
  <c r="Y160"/>
  <c r="CS160"/>
  <c r="AE160"/>
  <c r="CQ160"/>
  <c r="CP599"/>
  <c r="CM559"/>
  <c r="CR519"/>
  <c r="CQ463"/>
  <c r="CR455"/>
  <c r="CL439"/>
  <c r="CM431"/>
  <c r="CN423"/>
  <c r="CP407"/>
  <c r="CR391"/>
  <c r="CS383"/>
  <c r="CT375"/>
  <c r="CL311"/>
  <c r="CN295"/>
  <c r="CP279"/>
  <c r="CR263"/>
  <c r="CS255"/>
  <c r="CT239"/>
  <c r="CL144"/>
  <c r="CQ599"/>
  <c r="CQ592"/>
  <c r="CR584"/>
  <c r="CS576"/>
  <c r="CP543"/>
  <c r="CR527"/>
  <c r="CS519"/>
  <c r="CL511"/>
  <c r="CL504"/>
  <c r="CM496"/>
  <c r="CN488"/>
  <c r="CO480"/>
  <c r="CP472"/>
  <c r="CQ464"/>
  <c r="CS455"/>
  <c r="CT440"/>
  <c r="CM439"/>
  <c r="CO423"/>
  <c r="CO416"/>
  <c r="CP408"/>
  <c r="CS391"/>
  <c r="CT383"/>
  <c r="CT376"/>
  <c r="CN367"/>
  <c r="CN360"/>
  <c r="CO352"/>
  <c r="CL312"/>
  <c r="CM304"/>
  <c r="CN296"/>
  <c r="CO288"/>
  <c r="CQ272"/>
  <c r="CR264"/>
  <c r="CS256"/>
  <c r="CT248"/>
  <c r="CM247"/>
  <c r="CT208"/>
  <c r="CN183"/>
  <c r="CP159"/>
  <c r="AA456"/>
  <c r="AD431"/>
  <c r="AB407"/>
  <c r="AA392"/>
  <c r="AA383"/>
  <c r="AA328"/>
  <c r="X208"/>
  <c r="X176"/>
  <c r="X95"/>
  <c r="AE88"/>
  <c r="CS608"/>
  <c r="CT607"/>
  <c r="CL607"/>
  <c r="CT600"/>
  <c r="CL600"/>
  <c r="CM599"/>
  <c r="CM592"/>
  <c r="CN591"/>
  <c r="CN584"/>
  <c r="CO583"/>
  <c r="CO576"/>
  <c r="CP575"/>
  <c r="CP568"/>
  <c r="CQ567"/>
  <c r="CQ560"/>
  <c r="CR559"/>
  <c r="CR552"/>
  <c r="CS551"/>
  <c r="CS544"/>
  <c r="CT543"/>
  <c r="CL543"/>
  <c r="CT536"/>
  <c r="CL536"/>
  <c r="CM535"/>
  <c r="CM528"/>
  <c r="CN527"/>
  <c r="CN520"/>
  <c r="CO519"/>
  <c r="CO512"/>
  <c r="CP511"/>
  <c r="CP504"/>
  <c r="CQ503"/>
  <c r="CQ496"/>
  <c r="CR495"/>
  <c r="CR488"/>
  <c r="CS487"/>
  <c r="CS480"/>
  <c r="CT479"/>
  <c r="CL479"/>
  <c r="CT472"/>
  <c r="CL472"/>
  <c r="CM471"/>
  <c r="CM464"/>
  <c r="CN463"/>
  <c r="CN456"/>
  <c r="CO455"/>
  <c r="CO448"/>
  <c r="CP447"/>
  <c r="CP440"/>
  <c r="CQ439"/>
  <c r="CQ432"/>
  <c r="CR431"/>
  <c r="CR424"/>
  <c r="CS423"/>
  <c r="CS416"/>
  <c r="CT415"/>
  <c r="CL415"/>
  <c r="CT408"/>
  <c r="CL408"/>
  <c r="CM407"/>
  <c r="CM400"/>
  <c r="CN399"/>
  <c r="CN392"/>
  <c r="CO391"/>
  <c r="CO384"/>
  <c r="CP383"/>
  <c r="CP376"/>
  <c r="CQ375"/>
  <c r="CQ368"/>
  <c r="CR367"/>
  <c r="CR360"/>
  <c r="CS359"/>
  <c r="CS352"/>
  <c r="CT351"/>
  <c r="CL351"/>
  <c r="CT344"/>
  <c r="CL344"/>
  <c r="CM343"/>
  <c r="CM336"/>
  <c r="CN335"/>
  <c r="CN328"/>
  <c r="CO327"/>
  <c r="CO320"/>
  <c r="CP319"/>
  <c r="CP312"/>
  <c r="CQ311"/>
  <c r="CQ304"/>
  <c r="CR303"/>
  <c r="CR296"/>
  <c r="CS295"/>
  <c r="CS288"/>
  <c r="CT287"/>
  <c r="CL287"/>
  <c r="CT280"/>
  <c r="CL280"/>
  <c r="CM279"/>
  <c r="CM272"/>
  <c r="CN271"/>
  <c r="CN264"/>
  <c r="CO263"/>
  <c r="CO256"/>
  <c r="CP255"/>
  <c r="CP248"/>
  <c r="CQ247"/>
  <c r="CN239"/>
  <c r="CN232"/>
  <c r="CS223"/>
  <c r="CR215"/>
  <c r="CS207"/>
  <c r="CL199"/>
  <c r="CT192"/>
  <c r="CO184"/>
  <c r="CQ175"/>
  <c r="CP160"/>
  <c r="CR151"/>
  <c r="CM143"/>
  <c r="CN128"/>
  <c r="CL120"/>
  <c r="CN111"/>
  <c r="CQ104"/>
  <c r="CS95"/>
  <c r="CL87"/>
  <c r="CT80"/>
  <c r="CM72"/>
  <c r="CT63"/>
  <c r="CN55"/>
  <c r="AA607"/>
  <c r="AD600"/>
  <c r="AD591"/>
  <c r="AB576"/>
  <c r="AB567"/>
  <c r="AA552"/>
  <c r="AA543"/>
  <c r="AD536"/>
  <c r="AD527"/>
  <c r="AB512"/>
  <c r="AB503"/>
  <c r="AA488"/>
  <c r="AA479"/>
  <c r="AD472"/>
  <c r="AD463"/>
  <c r="AB448"/>
  <c r="AB439"/>
  <c r="AA424"/>
  <c r="AA415"/>
  <c r="AD408"/>
  <c r="AD399"/>
  <c r="AB384"/>
  <c r="AB375"/>
  <c r="AA360"/>
  <c r="AA351"/>
  <c r="AD344"/>
  <c r="AD335"/>
  <c r="AB320"/>
  <c r="AB311"/>
  <c r="AA296"/>
  <c r="AA287"/>
  <c r="AD280"/>
  <c r="AD271"/>
  <c r="AB256"/>
  <c r="AB247"/>
  <c r="Z232"/>
  <c r="X216"/>
  <c r="AE200"/>
  <c r="X192"/>
  <c r="Z183"/>
  <c r="AD168"/>
  <c r="AC159"/>
  <c r="AA144"/>
  <c r="AB135"/>
  <c r="AA120"/>
  <c r="Z111"/>
  <c r="Y96"/>
  <c r="Z87"/>
  <c r="X72"/>
  <c r="AC63"/>
  <c r="AA48"/>
  <c r="Z136"/>
  <c r="CQ136"/>
  <c r="Y136"/>
  <c r="CP136"/>
  <c r="X136"/>
  <c r="CO136"/>
  <c r="AE136"/>
  <c r="CN136"/>
  <c r="AC136"/>
  <c r="CL136"/>
  <c r="CT136"/>
  <c r="CQ591"/>
  <c r="CR583"/>
  <c r="CS575"/>
  <c r="CT567"/>
  <c r="CN551"/>
  <c r="CL503"/>
  <c r="CL375"/>
  <c r="CM367"/>
  <c r="CP343"/>
  <c r="CR327"/>
  <c r="CT199"/>
  <c r="CT87"/>
  <c r="CR79"/>
  <c r="CO47"/>
  <c r="CO608"/>
  <c r="CT575"/>
  <c r="CT568"/>
  <c r="CM560"/>
  <c r="CO551"/>
  <c r="CP536"/>
  <c r="CT511"/>
  <c r="CT504"/>
  <c r="CO487"/>
  <c r="CQ407"/>
  <c r="CQ400"/>
  <c r="CR399"/>
  <c r="CR392"/>
  <c r="CS384"/>
  <c r="CL376"/>
  <c r="CP351"/>
  <c r="CP344"/>
  <c r="CQ336"/>
  <c r="CR328"/>
  <c r="CQ279"/>
  <c r="CL255"/>
  <c r="CM200"/>
  <c r="CQ144"/>
  <c r="CS135"/>
  <c r="CN112"/>
  <c r="CP88"/>
  <c r="CO56"/>
  <c r="CQ47"/>
  <c r="AD568"/>
  <c r="AD504"/>
  <c r="AD495"/>
  <c r="AA447"/>
  <c r="AB416"/>
  <c r="AD376"/>
  <c r="AA319"/>
  <c r="AB279"/>
  <c r="AA255"/>
  <c r="AD248"/>
  <c r="AD239"/>
  <c r="Y224"/>
  <c r="Z199"/>
  <c r="AD160"/>
  <c r="AD136"/>
  <c r="AB112"/>
  <c r="AA103"/>
  <c r="AE55"/>
  <c r="CT608"/>
  <c r="CL608"/>
  <c r="CM607"/>
  <c r="CM600"/>
  <c r="CN599"/>
  <c r="CN592"/>
  <c r="CO591"/>
  <c r="CO584"/>
  <c r="CP583"/>
  <c r="CP576"/>
  <c r="CQ575"/>
  <c r="CQ568"/>
  <c r="CR567"/>
  <c r="CR560"/>
  <c r="CS559"/>
  <c r="CS552"/>
  <c r="CT551"/>
  <c r="CL551"/>
  <c r="CT544"/>
  <c r="CL544"/>
  <c r="CM543"/>
  <c r="CM536"/>
  <c r="CN535"/>
  <c r="CN528"/>
  <c r="CO527"/>
  <c r="CO520"/>
  <c r="CP519"/>
  <c r="CP512"/>
  <c r="CQ511"/>
  <c r="CQ504"/>
  <c r="CR503"/>
  <c r="CR496"/>
  <c r="CS495"/>
  <c r="CS488"/>
  <c r="CT487"/>
  <c r="CL487"/>
  <c r="CT480"/>
  <c r="CL480"/>
  <c r="CM479"/>
  <c r="CM472"/>
  <c r="CN471"/>
  <c r="CN464"/>
  <c r="CO463"/>
  <c r="CO456"/>
  <c r="CP455"/>
  <c r="CP448"/>
  <c r="CQ447"/>
  <c r="CQ440"/>
  <c r="CR439"/>
  <c r="CR432"/>
  <c r="CS431"/>
  <c r="CS424"/>
  <c r="CT423"/>
  <c r="CL423"/>
  <c r="CT416"/>
  <c r="CL416"/>
  <c r="CM415"/>
  <c r="CM408"/>
  <c r="CN407"/>
  <c r="CN400"/>
  <c r="CO399"/>
  <c r="CO392"/>
  <c r="CP391"/>
  <c r="CP384"/>
  <c r="CQ383"/>
  <c r="CQ376"/>
  <c r="CR375"/>
  <c r="CR368"/>
  <c r="CS367"/>
  <c r="CS360"/>
  <c r="CT359"/>
  <c r="CL359"/>
  <c r="CT352"/>
  <c r="CL352"/>
  <c r="CM351"/>
  <c r="CM344"/>
  <c r="CN343"/>
  <c r="CN336"/>
  <c r="CO335"/>
  <c r="CO328"/>
  <c r="CP327"/>
  <c r="CP320"/>
  <c r="CQ319"/>
  <c r="CQ312"/>
  <c r="CR311"/>
  <c r="CR304"/>
  <c r="CS303"/>
  <c r="CS296"/>
  <c r="CT295"/>
  <c r="CL295"/>
  <c r="CT288"/>
  <c r="CL288"/>
  <c r="CM287"/>
  <c r="CM280"/>
  <c r="CN279"/>
  <c r="CN272"/>
  <c r="CO271"/>
  <c r="CO264"/>
  <c r="CP263"/>
  <c r="CP256"/>
  <c r="CQ255"/>
  <c r="CQ248"/>
  <c r="CR247"/>
  <c r="CO239"/>
  <c r="CO232"/>
  <c r="CO224"/>
  <c r="CT215"/>
  <c r="CL208"/>
  <c r="CN199"/>
  <c r="CL191"/>
  <c r="CT184"/>
  <c r="CM176"/>
  <c r="CO167"/>
  <c r="CR160"/>
  <c r="CT151"/>
  <c r="CR143"/>
  <c r="CS128"/>
  <c r="CM120"/>
  <c r="CO111"/>
  <c r="CO96"/>
  <c r="CQ87"/>
  <c r="CR72"/>
  <c r="CL64"/>
  <c r="CP55"/>
  <c r="AB607"/>
  <c r="AA592"/>
  <c r="AA583"/>
  <c r="AD576"/>
  <c r="AD567"/>
  <c r="AB552"/>
  <c r="AB543"/>
  <c r="AA528"/>
  <c r="AA519"/>
  <c r="AD512"/>
  <c r="AD503"/>
  <c r="AB488"/>
  <c r="AB479"/>
  <c r="AA464"/>
  <c r="AA455"/>
  <c r="AD448"/>
  <c r="AD439"/>
  <c r="AB424"/>
  <c r="AB415"/>
  <c r="AA400"/>
  <c r="AA391"/>
  <c r="AD384"/>
  <c r="AD375"/>
  <c r="AB360"/>
  <c r="AB351"/>
  <c r="AA336"/>
  <c r="AA327"/>
  <c r="AD320"/>
  <c r="AD311"/>
  <c r="AB296"/>
  <c r="AB287"/>
  <c r="AA272"/>
  <c r="AA263"/>
  <c r="AD256"/>
  <c r="AD247"/>
  <c r="AA232"/>
  <c r="Y223"/>
  <c r="Y216"/>
  <c r="X207"/>
  <c r="Z192"/>
  <c r="AE183"/>
  <c r="X175"/>
  <c r="AE168"/>
  <c r="AD159"/>
  <c r="AB144"/>
  <c r="AD135"/>
  <c r="AA127"/>
  <c r="AC120"/>
  <c r="AB111"/>
  <c r="AA96"/>
  <c r="AE87"/>
  <c r="AC72"/>
  <c r="AD63"/>
  <c r="AB48"/>
  <c r="CQ210"/>
  <c r="CS210"/>
  <c r="AA210"/>
  <c r="CT210"/>
  <c r="CL210"/>
  <c r="CM210"/>
  <c r="CN210"/>
  <c r="Y610"/>
  <c r="Y609"/>
  <c r="AC602"/>
  <c r="AC601"/>
  <c r="Y594"/>
  <c r="Y593"/>
  <c r="AC586"/>
  <c r="AC585"/>
  <c r="Y578"/>
  <c r="Y577"/>
  <c r="AC570"/>
  <c r="AC569"/>
  <c r="Y562"/>
  <c r="Y561"/>
  <c r="AC554"/>
  <c r="AC553"/>
  <c r="Y546"/>
  <c r="Y545"/>
  <c r="AC538"/>
  <c r="AC537"/>
  <c r="Y530"/>
  <c r="Y529"/>
  <c r="AC522"/>
  <c r="AC521"/>
  <c r="Y514"/>
  <c r="Y513"/>
  <c r="AC506"/>
  <c r="AC505"/>
  <c r="Y498"/>
  <c r="Y497"/>
  <c r="AC490"/>
  <c r="AC489"/>
  <c r="Y482"/>
  <c r="Y481"/>
  <c r="AC474"/>
  <c r="AC473"/>
  <c r="Y466"/>
  <c r="Y465"/>
  <c r="AC458"/>
  <c r="AC457"/>
  <c r="Y450"/>
  <c r="Y449"/>
  <c r="AC442"/>
  <c r="AC441"/>
  <c r="Y434"/>
  <c r="Y433"/>
  <c r="AC426"/>
  <c r="AC425"/>
  <c r="Y418"/>
  <c r="Y417"/>
  <c r="AC410"/>
  <c r="AC409"/>
  <c r="Y402"/>
  <c r="Y401"/>
  <c r="AC394"/>
  <c r="AC393"/>
  <c r="Y386"/>
  <c r="Y385"/>
  <c r="AC378"/>
  <c r="AC377"/>
  <c r="Y370"/>
  <c r="Y369"/>
  <c r="AC362"/>
  <c r="AC361"/>
  <c r="Y354"/>
  <c r="Y353"/>
  <c r="AC346"/>
  <c r="AC345"/>
  <c r="Y338"/>
  <c r="Y337"/>
  <c r="AC330"/>
  <c r="AC329"/>
  <c r="Y322"/>
  <c r="Y321"/>
  <c r="AC314"/>
  <c r="AC313"/>
  <c r="Y306"/>
  <c r="Y305"/>
  <c r="AC298"/>
  <c r="AC297"/>
  <c r="Y290"/>
  <c r="Y289"/>
  <c r="AC282"/>
  <c r="AC281"/>
  <c r="Y274"/>
  <c r="Y273"/>
  <c r="AC266"/>
  <c r="AC265"/>
  <c r="Y258"/>
  <c r="Y257"/>
  <c r="AC250"/>
  <c r="AC249"/>
  <c r="Y242"/>
  <c r="Y241"/>
  <c r="AB234"/>
  <c r="AB233"/>
  <c r="AE226"/>
  <c r="AE225"/>
  <c r="Z218"/>
  <c r="Z217"/>
  <c r="AC210"/>
  <c r="AC209"/>
  <c r="Y202"/>
  <c r="Y201"/>
  <c r="AC194"/>
  <c r="AC193"/>
  <c r="Y186"/>
  <c r="Y185"/>
  <c r="AC178"/>
  <c r="AC177"/>
  <c r="X170"/>
  <c r="X169"/>
  <c r="AA162"/>
  <c r="AA161"/>
  <c r="AD154"/>
  <c r="AD153"/>
  <c r="Y146"/>
  <c r="Y145"/>
  <c r="AC138"/>
  <c r="AC137"/>
  <c r="Y130"/>
  <c r="Y129"/>
  <c r="AB122"/>
  <c r="AB121"/>
  <c r="AE114"/>
  <c r="AE113"/>
  <c r="Z106"/>
  <c r="Z105"/>
  <c r="AD98"/>
  <c r="AD97"/>
  <c r="Y90"/>
  <c r="Y89"/>
  <c r="AB82"/>
  <c r="AB81"/>
  <c r="AE74"/>
  <c r="AE73"/>
  <c r="AA66"/>
  <c r="AA65"/>
  <c r="AD58"/>
  <c r="AD57"/>
  <c r="Y50"/>
  <c r="Y49"/>
  <c r="Z610"/>
  <c r="Z609"/>
  <c r="AD602"/>
  <c r="AD601"/>
  <c r="Z594"/>
  <c r="Z593"/>
  <c r="AD586"/>
  <c r="AD585"/>
  <c r="Z578"/>
  <c r="Z577"/>
  <c r="AD570"/>
  <c r="AD569"/>
  <c r="Z562"/>
  <c r="Z561"/>
  <c r="AD554"/>
  <c r="AD553"/>
  <c r="Z546"/>
  <c r="Z545"/>
  <c r="AD538"/>
  <c r="AD537"/>
  <c r="Z530"/>
  <c r="Z529"/>
  <c r="AD522"/>
  <c r="AD521"/>
  <c r="Z514"/>
  <c r="Z513"/>
  <c r="AD506"/>
  <c r="AD505"/>
  <c r="Z498"/>
  <c r="Z497"/>
  <c r="AD490"/>
  <c r="AD489"/>
  <c r="Z482"/>
  <c r="Z481"/>
  <c r="AD474"/>
  <c r="AD473"/>
  <c r="Z466"/>
  <c r="Z465"/>
  <c r="AD458"/>
  <c r="AD457"/>
  <c r="Z450"/>
  <c r="Z449"/>
  <c r="AD442"/>
  <c r="AD441"/>
  <c r="Z434"/>
  <c r="Z433"/>
  <c r="AD426"/>
  <c r="AD425"/>
  <c r="Z418"/>
  <c r="Z417"/>
  <c r="AD410"/>
  <c r="AD409"/>
  <c r="Z402"/>
  <c r="Z401"/>
  <c r="AD394"/>
  <c r="AD393"/>
  <c r="Z386"/>
  <c r="Z385"/>
  <c r="AD378"/>
  <c r="AD377"/>
  <c r="Z370"/>
  <c r="Z369"/>
  <c r="AD362"/>
  <c r="AD361"/>
  <c r="Z354"/>
  <c r="Z353"/>
  <c r="AD346"/>
  <c r="AD345"/>
  <c r="Z338"/>
  <c r="Z337"/>
  <c r="AD330"/>
  <c r="AD329"/>
  <c r="Z322"/>
  <c r="Z321"/>
  <c r="AD314"/>
  <c r="AD313"/>
  <c r="Z306"/>
  <c r="Z305"/>
  <c r="AD298"/>
  <c r="AD297"/>
  <c r="Z290"/>
  <c r="Z289"/>
  <c r="AD282"/>
  <c r="AD281"/>
  <c r="Z274"/>
  <c r="Z273"/>
  <c r="AD266"/>
  <c r="AD265"/>
  <c r="Z258"/>
  <c r="Z257"/>
  <c r="AD250"/>
  <c r="AD249"/>
  <c r="Z242"/>
  <c r="Z241"/>
  <c r="AC234"/>
  <c r="AC233"/>
  <c r="X226"/>
  <c r="X225"/>
  <c r="AA218"/>
  <c r="AA217"/>
  <c r="AD210"/>
  <c r="AD209"/>
  <c r="Z202"/>
  <c r="Z201"/>
  <c r="AD194"/>
  <c r="AD193"/>
  <c r="Z186"/>
  <c r="Z185"/>
  <c r="AD178"/>
  <c r="AD177"/>
  <c r="Y170"/>
  <c r="Y169"/>
  <c r="AB162"/>
  <c r="AB161"/>
  <c r="AE154"/>
  <c r="AE153"/>
  <c r="Z146"/>
  <c r="Z145"/>
  <c r="AD138"/>
  <c r="AD137"/>
  <c r="Z130"/>
  <c r="Z129"/>
  <c r="AC122"/>
  <c r="AC121"/>
  <c r="X114"/>
  <c r="X113"/>
  <c r="AA106"/>
  <c r="AA105"/>
  <c r="AE98"/>
  <c r="AE97"/>
  <c r="Z90"/>
  <c r="Z89"/>
  <c r="AC82"/>
  <c r="AC81"/>
  <c r="X74"/>
  <c r="X73"/>
  <c r="AB66"/>
  <c r="AB65"/>
  <c r="AE58"/>
  <c r="AE57"/>
  <c r="Z50"/>
  <c r="Z49"/>
  <c r="AA610"/>
  <c r="AA609"/>
  <c r="AE602"/>
  <c r="AE601"/>
  <c r="AA594"/>
  <c r="AA593"/>
  <c r="AE586"/>
  <c r="AE585"/>
  <c r="AA578"/>
  <c r="AA577"/>
  <c r="AE570"/>
  <c r="AE569"/>
  <c r="AA562"/>
  <c r="AA561"/>
  <c r="AE554"/>
  <c r="AE553"/>
  <c r="AA546"/>
  <c r="AA545"/>
  <c r="AE538"/>
  <c r="AE537"/>
  <c r="AA530"/>
  <c r="AA529"/>
  <c r="AE522"/>
  <c r="AE521"/>
  <c r="AA514"/>
  <c r="AA513"/>
  <c r="AE506"/>
  <c r="AE505"/>
  <c r="AA498"/>
  <c r="AA497"/>
  <c r="AE490"/>
  <c r="AE489"/>
  <c r="AA482"/>
  <c r="AA481"/>
  <c r="AE474"/>
  <c r="AE473"/>
  <c r="AA466"/>
  <c r="AA465"/>
  <c r="AE458"/>
  <c r="AE457"/>
  <c r="AA450"/>
  <c r="AA449"/>
  <c r="AE442"/>
  <c r="AE441"/>
  <c r="AA434"/>
  <c r="AA433"/>
  <c r="AE426"/>
  <c r="AE425"/>
  <c r="AA418"/>
  <c r="AA417"/>
  <c r="AE410"/>
  <c r="AE409"/>
  <c r="AA402"/>
  <c r="AA401"/>
  <c r="AE394"/>
  <c r="AE393"/>
  <c r="AA386"/>
  <c r="AA385"/>
  <c r="AE378"/>
  <c r="AE377"/>
  <c r="AA370"/>
  <c r="AA369"/>
  <c r="AE362"/>
  <c r="AE361"/>
  <c r="AA354"/>
  <c r="AA353"/>
  <c r="AE346"/>
  <c r="AE345"/>
  <c r="AA338"/>
  <c r="AA337"/>
  <c r="AE330"/>
  <c r="AE329"/>
  <c r="AA322"/>
  <c r="AA321"/>
  <c r="AE314"/>
  <c r="AE313"/>
  <c r="AA306"/>
  <c r="AA305"/>
  <c r="AE298"/>
  <c r="AE297"/>
  <c r="AA290"/>
  <c r="AA289"/>
  <c r="AE282"/>
  <c r="AE281"/>
  <c r="AA274"/>
  <c r="AA273"/>
  <c r="AE266"/>
  <c r="AE265"/>
  <c r="AA258"/>
  <c r="AA257"/>
  <c r="AE250"/>
  <c r="AE249"/>
  <c r="AA242"/>
  <c r="AA241"/>
  <c r="AD234"/>
  <c r="AD233"/>
  <c r="Y226"/>
  <c r="Y225"/>
  <c r="AB218"/>
  <c r="AB217"/>
  <c r="AE210"/>
  <c r="AE209"/>
  <c r="AA202"/>
  <c r="AA201"/>
  <c r="AE194"/>
  <c r="AE193"/>
  <c r="AA186"/>
  <c r="AA185"/>
  <c r="AE178"/>
  <c r="AE177"/>
  <c r="Z170"/>
  <c r="Z169"/>
  <c r="AC162"/>
  <c r="AC161"/>
  <c r="X154"/>
  <c r="X153"/>
  <c r="AA146"/>
  <c r="AA145"/>
  <c r="AE138"/>
  <c r="AE137"/>
  <c r="AA130"/>
  <c r="AA129"/>
  <c r="AD122"/>
  <c r="AD121"/>
  <c r="Y114"/>
  <c r="Y113"/>
  <c r="AB106"/>
  <c r="AB105"/>
  <c r="X98"/>
  <c r="X97"/>
  <c r="AA90"/>
  <c r="AA89"/>
  <c r="AD82"/>
  <c r="AD81"/>
  <c r="Y74"/>
  <c r="Y73"/>
  <c r="AC66"/>
  <c r="AC65"/>
  <c r="X58"/>
  <c r="X57"/>
  <c r="AA50"/>
  <c r="AA49"/>
  <c r="AB610"/>
  <c r="AB609"/>
  <c r="X602"/>
  <c r="X601"/>
  <c r="AB594"/>
  <c r="AB593"/>
  <c r="X586"/>
  <c r="X585"/>
  <c r="AB578"/>
  <c r="AB577"/>
  <c r="X570"/>
  <c r="X569"/>
  <c r="AB562"/>
  <c r="AB561"/>
  <c r="X554"/>
  <c r="X553"/>
  <c r="AB546"/>
  <c r="AB545"/>
  <c r="X538"/>
  <c r="X537"/>
  <c r="AB530"/>
  <c r="AB529"/>
  <c r="X522"/>
  <c r="X521"/>
  <c r="AB514"/>
  <c r="AB513"/>
  <c r="X506"/>
  <c r="X505"/>
  <c r="AB498"/>
  <c r="AB497"/>
  <c r="X490"/>
  <c r="X489"/>
  <c r="AB482"/>
  <c r="AB481"/>
  <c r="X474"/>
  <c r="X473"/>
  <c r="AB466"/>
  <c r="AB465"/>
  <c r="X458"/>
  <c r="X457"/>
  <c r="AB450"/>
  <c r="AB449"/>
  <c r="X442"/>
  <c r="X441"/>
  <c r="AB434"/>
  <c r="AB433"/>
  <c r="X426"/>
  <c r="X425"/>
  <c r="AB418"/>
  <c r="AB417"/>
  <c r="X410"/>
  <c r="X409"/>
  <c r="AB402"/>
  <c r="AB401"/>
  <c r="X394"/>
  <c r="X393"/>
  <c r="AB386"/>
  <c r="AB385"/>
  <c r="X378"/>
  <c r="X377"/>
  <c r="AB370"/>
  <c r="AB369"/>
  <c r="X362"/>
  <c r="X361"/>
  <c r="AB354"/>
  <c r="AB353"/>
  <c r="X346"/>
  <c r="X345"/>
  <c r="AB338"/>
  <c r="AB337"/>
  <c r="X330"/>
  <c r="X329"/>
  <c r="AB322"/>
  <c r="AB321"/>
  <c r="X314"/>
  <c r="X313"/>
  <c r="AB306"/>
  <c r="AB305"/>
  <c r="X298"/>
  <c r="X297"/>
  <c r="AB290"/>
  <c r="AB289"/>
  <c r="X282"/>
  <c r="X281"/>
  <c r="AB274"/>
  <c r="AB273"/>
  <c r="X266"/>
  <c r="X265"/>
  <c r="AB258"/>
  <c r="AB257"/>
  <c r="X250"/>
  <c r="X249"/>
  <c r="AB242"/>
  <c r="AB241"/>
  <c r="AE234"/>
  <c r="AE233"/>
  <c r="Z226"/>
  <c r="Z225"/>
  <c r="AC218"/>
  <c r="AC217"/>
  <c r="X210"/>
  <c r="X209"/>
  <c r="AB202"/>
  <c r="AB201"/>
  <c r="X194"/>
  <c r="X193"/>
  <c r="AB186"/>
  <c r="AB185"/>
  <c r="X178"/>
  <c r="X177"/>
  <c r="AA170"/>
  <c r="AA169"/>
  <c r="AD162"/>
  <c r="AD161"/>
  <c r="Y154"/>
  <c r="Y153"/>
  <c r="AB146"/>
  <c r="AB145"/>
  <c r="X138"/>
  <c r="X137"/>
  <c r="AB130"/>
  <c r="AB129"/>
  <c r="AE122"/>
  <c r="AE121"/>
  <c r="Z114"/>
  <c r="Z113"/>
  <c r="AC106"/>
  <c r="AC105"/>
  <c r="Y98"/>
  <c r="Y97"/>
  <c r="AB90"/>
  <c r="AB89"/>
  <c r="AE82"/>
  <c r="AE81"/>
  <c r="Z74"/>
  <c r="Z73"/>
  <c r="AD66"/>
  <c r="AD65"/>
  <c r="Y58"/>
  <c r="Y57"/>
  <c r="AB50"/>
  <c r="AB49"/>
  <c r="AC610"/>
  <c r="AC609"/>
  <c r="Y602"/>
  <c r="Y601"/>
  <c r="AC594"/>
  <c r="AC593"/>
  <c r="Y586"/>
  <c r="Y585"/>
  <c r="AC578"/>
  <c r="AC577"/>
  <c r="Y570"/>
  <c r="Y569"/>
  <c r="AC562"/>
  <c r="AC561"/>
  <c r="Y554"/>
  <c r="Y553"/>
  <c r="AC546"/>
  <c r="AC545"/>
  <c r="Y538"/>
  <c r="Y537"/>
  <c r="AC530"/>
  <c r="AC529"/>
  <c r="Y522"/>
  <c r="Y521"/>
  <c r="AC514"/>
  <c r="AC513"/>
  <c r="Y506"/>
  <c r="Y505"/>
  <c r="AC498"/>
  <c r="AC497"/>
  <c r="Y490"/>
  <c r="Y489"/>
  <c r="AC482"/>
  <c r="AC481"/>
  <c r="Y474"/>
  <c r="Y473"/>
  <c r="AC466"/>
  <c r="AC465"/>
  <c r="Y458"/>
  <c r="Y457"/>
  <c r="AC450"/>
  <c r="AC449"/>
  <c r="Y442"/>
  <c r="Y441"/>
  <c r="AC434"/>
  <c r="AC433"/>
  <c r="Y426"/>
  <c r="Y425"/>
  <c r="AC418"/>
  <c r="AC417"/>
  <c r="Y410"/>
  <c r="Y409"/>
  <c r="AC402"/>
  <c r="AC401"/>
  <c r="Y394"/>
  <c r="Y393"/>
  <c r="AC386"/>
  <c r="AC385"/>
  <c r="Y378"/>
  <c r="Y377"/>
  <c r="AC370"/>
  <c r="AC369"/>
  <c r="Y362"/>
  <c r="Y361"/>
  <c r="AC354"/>
  <c r="AC353"/>
  <c r="Y346"/>
  <c r="Y345"/>
  <c r="AC338"/>
  <c r="AC337"/>
  <c r="Y330"/>
  <c r="Y329"/>
  <c r="AC322"/>
  <c r="AC321"/>
  <c r="Y314"/>
  <c r="Y313"/>
  <c r="AC306"/>
  <c r="AC305"/>
  <c r="Y298"/>
  <c r="Y297"/>
  <c r="AC290"/>
  <c r="AC289"/>
  <c r="Y282"/>
  <c r="Y281"/>
  <c r="AC274"/>
  <c r="AC273"/>
  <c r="Y266"/>
  <c r="Y265"/>
  <c r="AC258"/>
  <c r="AC257"/>
  <c r="Y250"/>
  <c r="Y249"/>
  <c r="AC242"/>
  <c r="AC241"/>
  <c r="X234"/>
  <c r="X233"/>
  <c r="AA226"/>
  <c r="AA225"/>
  <c r="AD218"/>
  <c r="AD217"/>
  <c r="Y210"/>
  <c r="Y209"/>
  <c r="AC202"/>
  <c r="AC201"/>
  <c r="Y194"/>
  <c r="Y193"/>
  <c r="AC186"/>
  <c r="AC185"/>
  <c r="Y178"/>
  <c r="Y177"/>
  <c r="AB170"/>
  <c r="AB169"/>
  <c r="AE162"/>
  <c r="AE161"/>
  <c r="Z154"/>
  <c r="Z153"/>
  <c r="AC146"/>
  <c r="AC145"/>
  <c r="Y138"/>
  <c r="Y137"/>
  <c r="AC130"/>
  <c r="AC129"/>
  <c r="X122"/>
  <c r="X121"/>
  <c r="AA114"/>
  <c r="AA113"/>
  <c r="AD106"/>
  <c r="AD105"/>
  <c r="Z98"/>
  <c r="Z97"/>
  <c r="AC90"/>
  <c r="AC89"/>
  <c r="X82"/>
  <c r="X81"/>
  <c r="AA74"/>
  <c r="AA73"/>
  <c r="AE66"/>
  <c r="AE65"/>
  <c r="Z58"/>
  <c r="Z57"/>
  <c r="AC50"/>
  <c r="AC49"/>
  <c r="CM605"/>
  <c r="CM597"/>
  <c r="CM589"/>
  <c r="CM581"/>
  <c r="CM573"/>
  <c r="CM565"/>
  <c r="CM557"/>
  <c r="CM549"/>
  <c r="CM541"/>
  <c r="CM533"/>
  <c r="CM525"/>
  <c r="CM517"/>
  <c r="CM509"/>
  <c r="CM501"/>
  <c r="CM493"/>
  <c r="CM485"/>
  <c r="CM477"/>
  <c r="CM469"/>
  <c r="CM461"/>
  <c r="CM453"/>
  <c r="CM445"/>
  <c r="CM437"/>
  <c r="CM429"/>
  <c r="CM421"/>
  <c r="CM413"/>
  <c r="CM405"/>
  <c r="CM397"/>
  <c r="CM389"/>
  <c r="CM381"/>
  <c r="CM373"/>
  <c r="CM365"/>
  <c r="CM357"/>
  <c r="CM349"/>
  <c r="CM341"/>
  <c r="CM333"/>
  <c r="CM325"/>
  <c r="CM317"/>
  <c r="CM309"/>
  <c r="CM301"/>
  <c r="CM293"/>
  <c r="CM285"/>
  <c r="CM277"/>
  <c r="CM269"/>
  <c r="CM261"/>
  <c r="CM253"/>
  <c r="CM245"/>
  <c r="CM237"/>
  <c r="CM229"/>
  <c r="CM221"/>
  <c r="CM213"/>
  <c r="CM205"/>
  <c r="CM197"/>
  <c r="CM189"/>
  <c r="CM181"/>
  <c r="CM173"/>
  <c r="CM165"/>
  <c r="CM157"/>
  <c r="CM149"/>
  <c r="CM141"/>
  <c r="CM133"/>
  <c r="CM125"/>
  <c r="CM117"/>
  <c r="CM109"/>
  <c r="CM101"/>
  <c r="CM93"/>
  <c r="CM85"/>
  <c r="CM77"/>
  <c r="CM69"/>
  <c r="CM61"/>
  <c r="CM53"/>
  <c r="AE605"/>
  <c r="Z597"/>
  <c r="AC589"/>
  <c r="X581"/>
  <c r="AA573"/>
  <c r="AD565"/>
  <c r="Y557"/>
  <c r="AB549"/>
  <c r="AE541"/>
  <c r="Z533"/>
  <c r="AC525"/>
  <c r="X517"/>
  <c r="AA509"/>
  <c r="AD501"/>
  <c r="Y493"/>
  <c r="AB485"/>
  <c r="AE477"/>
  <c r="Z469"/>
  <c r="AC461"/>
  <c r="X453"/>
  <c r="AA445"/>
  <c r="AD437"/>
  <c r="Y429"/>
  <c r="AB421"/>
  <c r="AE413"/>
  <c r="Z405"/>
  <c r="AC397"/>
  <c r="X389"/>
  <c r="AA381"/>
  <c r="AD373"/>
  <c r="Y365"/>
  <c r="AB357"/>
  <c r="AE349"/>
  <c r="Z341"/>
  <c r="AC333"/>
  <c r="AE261"/>
  <c r="AA253"/>
  <c r="Z245"/>
  <c r="Y237"/>
  <c r="AE197"/>
  <c r="AA189"/>
  <c r="Z181"/>
  <c r="Y173"/>
  <c r="AA133"/>
  <c r="Y125"/>
  <c r="AA101"/>
  <c r="Y93"/>
  <c r="AA69"/>
  <c r="Y61"/>
  <c r="X605"/>
  <c r="AA597"/>
  <c r="AD589"/>
  <c r="Y581"/>
  <c r="AB573"/>
  <c r="AE565"/>
  <c r="Z557"/>
  <c r="AC549"/>
  <c r="X541"/>
  <c r="AA533"/>
  <c r="AD525"/>
  <c r="Y517"/>
  <c r="AB509"/>
  <c r="AE501"/>
  <c r="Z493"/>
  <c r="AC485"/>
  <c r="X477"/>
  <c r="AA469"/>
  <c r="AD461"/>
  <c r="Y453"/>
  <c r="AB445"/>
  <c r="AE437"/>
  <c r="Z429"/>
  <c r="AC421"/>
  <c r="X413"/>
  <c r="AA405"/>
  <c r="AD397"/>
  <c r="Y389"/>
  <c r="AB381"/>
  <c r="AE373"/>
  <c r="Z365"/>
  <c r="AC357"/>
  <c r="X349"/>
  <c r="AA341"/>
  <c r="AD333"/>
  <c r="AE253"/>
  <c r="AA245"/>
  <c r="Z237"/>
  <c r="Y229"/>
  <c r="AE189"/>
  <c r="AA181"/>
  <c r="Z173"/>
  <c r="Y165"/>
  <c r="Z125"/>
  <c r="Z93"/>
  <c r="Z61"/>
  <c r="CN597"/>
  <c r="CN581"/>
  <c r="CN573"/>
  <c r="CN565"/>
  <c r="CN541"/>
  <c r="CN517"/>
  <c r="CN501"/>
  <c r="CN485"/>
  <c r="CN477"/>
  <c r="CN405"/>
  <c r="CN397"/>
  <c r="CN373"/>
  <c r="CN357"/>
  <c r="CN317"/>
  <c r="CN309"/>
  <c r="CN301"/>
  <c r="CN293"/>
  <c r="CN277"/>
  <c r="CN253"/>
  <c r="CN229"/>
  <c r="CN221"/>
  <c r="CN213"/>
  <c r="CN197"/>
  <c r="CN165"/>
  <c r="CN157"/>
  <c r="CN149"/>
  <c r="CN141"/>
  <c r="CN133"/>
  <c r="CN125"/>
  <c r="CN93"/>
  <c r="CN85"/>
  <c r="CO605"/>
  <c r="CO597"/>
  <c r="CO589"/>
  <c r="CO581"/>
  <c r="CO573"/>
  <c r="CO565"/>
  <c r="CO557"/>
  <c r="CO549"/>
  <c r="CO541"/>
  <c r="CO533"/>
  <c r="CO525"/>
  <c r="CO517"/>
  <c r="CO509"/>
  <c r="CO501"/>
  <c r="CO493"/>
  <c r="CO485"/>
  <c r="CO477"/>
  <c r="CO469"/>
  <c r="CO461"/>
  <c r="CO453"/>
  <c r="CO445"/>
  <c r="CO437"/>
  <c r="CO429"/>
  <c r="CO421"/>
  <c r="CO413"/>
  <c r="CO405"/>
  <c r="CO397"/>
  <c r="CO389"/>
  <c r="CO381"/>
  <c r="CO373"/>
  <c r="CO365"/>
  <c r="CO357"/>
  <c r="CO349"/>
  <c r="CO341"/>
  <c r="CO333"/>
  <c r="CO325"/>
  <c r="CO317"/>
  <c r="CO309"/>
  <c r="CO301"/>
  <c r="CO293"/>
  <c r="CO285"/>
  <c r="CO277"/>
  <c r="CO269"/>
  <c r="CO261"/>
  <c r="CO253"/>
  <c r="CO245"/>
  <c r="CO237"/>
  <c r="CO229"/>
  <c r="CO221"/>
  <c r="CO213"/>
  <c r="CO205"/>
  <c r="CO197"/>
  <c r="CO189"/>
  <c r="CO181"/>
  <c r="CO173"/>
  <c r="CO165"/>
  <c r="CO157"/>
  <c r="CO149"/>
  <c r="CO141"/>
  <c r="CO133"/>
  <c r="CO125"/>
  <c r="CO117"/>
  <c r="CO109"/>
  <c r="CO101"/>
  <c r="CO93"/>
  <c r="CO85"/>
  <c r="CO77"/>
  <c r="CO69"/>
  <c r="CO61"/>
  <c r="CO53"/>
  <c r="Y605"/>
  <c r="AB597"/>
  <c r="AE589"/>
  <c r="Z581"/>
  <c r="AC573"/>
  <c r="X565"/>
  <c r="AA557"/>
  <c r="AD549"/>
  <c r="Y541"/>
  <c r="AB533"/>
  <c r="AE525"/>
  <c r="Z517"/>
  <c r="AC509"/>
  <c r="X501"/>
  <c r="AA493"/>
  <c r="AD485"/>
  <c r="Y477"/>
  <c r="AB469"/>
  <c r="AE461"/>
  <c r="Z453"/>
  <c r="AC445"/>
  <c r="X437"/>
  <c r="AA429"/>
  <c r="AD421"/>
  <c r="Y413"/>
  <c r="AB405"/>
  <c r="AE397"/>
  <c r="Z389"/>
  <c r="AC381"/>
  <c r="X373"/>
  <c r="AA365"/>
  <c r="AD357"/>
  <c r="Y349"/>
  <c r="AB341"/>
  <c r="AE333"/>
  <c r="AE245"/>
  <c r="AA237"/>
  <c r="Z229"/>
  <c r="Y221"/>
  <c r="AE181"/>
  <c r="AA173"/>
  <c r="Z165"/>
  <c r="Y157"/>
  <c r="AA125"/>
  <c r="Y117"/>
  <c r="AA93"/>
  <c r="Y85"/>
  <c r="AA61"/>
  <c r="Y53"/>
  <c r="CN589"/>
  <c r="CN557"/>
  <c r="CN533"/>
  <c r="CN461"/>
  <c r="CN453"/>
  <c r="CN445"/>
  <c r="CN437"/>
  <c r="CN421"/>
  <c r="CN413"/>
  <c r="CN381"/>
  <c r="CN365"/>
  <c r="CN341"/>
  <c r="CN325"/>
  <c r="CN285"/>
  <c r="CN269"/>
  <c r="CN261"/>
  <c r="CN245"/>
  <c r="CN237"/>
  <c r="CN205"/>
  <c r="CN189"/>
  <c r="CN181"/>
  <c r="CN173"/>
  <c r="CN117"/>
  <c r="CN109"/>
  <c r="CN101"/>
  <c r="CN77"/>
  <c r="CN69"/>
  <c r="CN61"/>
  <c r="CN53"/>
  <c r="CP605"/>
  <c r="CP597"/>
  <c r="CP589"/>
  <c r="CP581"/>
  <c r="CP573"/>
  <c r="CP565"/>
  <c r="CP557"/>
  <c r="CP549"/>
  <c r="CP541"/>
  <c r="CP533"/>
  <c r="CP525"/>
  <c r="CP517"/>
  <c r="CP509"/>
  <c r="CP501"/>
  <c r="CP493"/>
  <c r="CP485"/>
  <c r="CP477"/>
  <c r="CP469"/>
  <c r="CP461"/>
  <c r="CP453"/>
  <c r="CP445"/>
  <c r="CP437"/>
  <c r="CP429"/>
  <c r="CP421"/>
  <c r="CP413"/>
  <c r="CP405"/>
  <c r="CP397"/>
  <c r="CP389"/>
  <c r="CP381"/>
  <c r="CP373"/>
  <c r="CP365"/>
  <c r="CP357"/>
  <c r="CP349"/>
  <c r="CP341"/>
  <c r="CP333"/>
  <c r="CP325"/>
  <c r="CP317"/>
  <c r="CP309"/>
  <c r="CP301"/>
  <c r="CP293"/>
  <c r="CP285"/>
  <c r="CP277"/>
  <c r="CP269"/>
  <c r="CP261"/>
  <c r="CP253"/>
  <c r="CP245"/>
  <c r="CP237"/>
  <c r="CP229"/>
  <c r="CP221"/>
  <c r="CP213"/>
  <c r="CP205"/>
  <c r="CP197"/>
  <c r="CP189"/>
  <c r="CP181"/>
  <c r="CP173"/>
  <c r="CP165"/>
  <c r="CP157"/>
  <c r="CP149"/>
  <c r="CP141"/>
  <c r="CP133"/>
  <c r="CP125"/>
  <c r="CP117"/>
  <c r="CP109"/>
  <c r="CP101"/>
  <c r="CP93"/>
  <c r="CP85"/>
  <c r="CP77"/>
  <c r="CP69"/>
  <c r="CP61"/>
  <c r="CP53"/>
  <c r="Z605"/>
  <c r="AC597"/>
  <c r="X589"/>
  <c r="AA581"/>
  <c r="AD573"/>
  <c r="Y565"/>
  <c r="AB557"/>
  <c r="AE549"/>
  <c r="Z541"/>
  <c r="AC533"/>
  <c r="X525"/>
  <c r="AA517"/>
  <c r="AD509"/>
  <c r="Y501"/>
  <c r="AB493"/>
  <c r="AE485"/>
  <c r="Z477"/>
  <c r="AC469"/>
  <c r="X461"/>
  <c r="AA453"/>
  <c r="AD445"/>
  <c r="Y437"/>
  <c r="AB429"/>
  <c r="AE421"/>
  <c r="Z413"/>
  <c r="AC405"/>
  <c r="X397"/>
  <c r="AA389"/>
  <c r="AD381"/>
  <c r="Y373"/>
  <c r="AB365"/>
  <c r="AE357"/>
  <c r="Z349"/>
  <c r="AC341"/>
  <c r="X333"/>
  <c r="X325"/>
  <c r="X317"/>
  <c r="X309"/>
  <c r="X301"/>
  <c r="X293"/>
  <c r="X285"/>
  <c r="X277"/>
  <c r="AE237"/>
  <c r="AA229"/>
  <c r="Z221"/>
  <c r="Y213"/>
  <c r="AE173"/>
  <c r="AA165"/>
  <c r="Z157"/>
  <c r="Y149"/>
  <c r="Z117"/>
  <c r="Z85"/>
  <c r="Z53"/>
  <c r="CN605"/>
  <c r="CN549"/>
  <c r="CN525"/>
  <c r="CN509"/>
  <c r="CN493"/>
  <c r="CN469"/>
  <c r="CN429"/>
  <c r="CN389"/>
  <c r="CN349"/>
  <c r="CN333"/>
  <c r="CQ605"/>
  <c r="CQ597"/>
  <c r="CQ589"/>
  <c r="CQ581"/>
  <c r="CQ573"/>
  <c r="CQ565"/>
  <c r="CQ557"/>
  <c r="CQ549"/>
  <c r="CQ541"/>
  <c r="CQ533"/>
  <c r="CQ525"/>
  <c r="CQ517"/>
  <c r="CQ509"/>
  <c r="CQ501"/>
  <c r="CQ493"/>
  <c r="CQ485"/>
  <c r="CQ477"/>
  <c r="CQ469"/>
  <c r="CQ461"/>
  <c r="CQ453"/>
  <c r="CQ445"/>
  <c r="CQ437"/>
  <c r="CQ429"/>
  <c r="CQ421"/>
  <c r="CQ413"/>
  <c r="CQ405"/>
  <c r="CQ397"/>
  <c r="CQ389"/>
  <c r="CQ381"/>
  <c r="CQ373"/>
  <c r="CQ365"/>
  <c r="CQ357"/>
  <c r="CQ349"/>
  <c r="CQ341"/>
  <c r="CQ333"/>
  <c r="CQ325"/>
  <c r="CQ317"/>
  <c r="CQ309"/>
  <c r="CQ301"/>
  <c r="CQ293"/>
  <c r="CQ285"/>
  <c r="CQ277"/>
  <c r="CQ269"/>
  <c r="CQ261"/>
  <c r="CQ253"/>
  <c r="CQ245"/>
  <c r="CQ237"/>
  <c r="CQ229"/>
  <c r="CQ221"/>
  <c r="CQ213"/>
  <c r="CQ205"/>
  <c r="CQ197"/>
  <c r="CQ189"/>
  <c r="CQ181"/>
  <c r="CQ173"/>
  <c r="CQ165"/>
  <c r="CQ157"/>
  <c r="CQ149"/>
  <c r="CQ141"/>
  <c r="CQ133"/>
  <c r="CQ125"/>
  <c r="CQ117"/>
  <c r="CQ109"/>
  <c r="CQ101"/>
  <c r="CQ93"/>
  <c r="CQ85"/>
  <c r="CQ77"/>
  <c r="CQ69"/>
  <c r="CQ61"/>
  <c r="CQ53"/>
  <c r="AA605"/>
  <c r="AD597"/>
  <c r="Y589"/>
  <c r="AB581"/>
  <c r="AE573"/>
  <c r="Z565"/>
  <c r="AC557"/>
  <c r="X549"/>
  <c r="AA541"/>
  <c r="AD533"/>
  <c r="Y525"/>
  <c r="AB517"/>
  <c r="AE509"/>
  <c r="Z501"/>
  <c r="AC493"/>
  <c r="X485"/>
  <c r="AA477"/>
  <c r="AD469"/>
  <c r="Y461"/>
  <c r="AB453"/>
  <c r="AE445"/>
  <c r="Z437"/>
  <c r="AC429"/>
  <c r="X421"/>
  <c r="AA413"/>
  <c r="AD405"/>
  <c r="Y397"/>
  <c r="AB389"/>
  <c r="AE381"/>
  <c r="Z373"/>
  <c r="AC365"/>
  <c r="X357"/>
  <c r="AA349"/>
  <c r="AD341"/>
  <c r="Y333"/>
  <c r="Y325"/>
  <c r="Y317"/>
  <c r="Y309"/>
  <c r="Y301"/>
  <c r="Y293"/>
  <c r="Y285"/>
  <c r="Y277"/>
  <c r="Y269"/>
  <c r="AE229"/>
  <c r="AA221"/>
  <c r="Z213"/>
  <c r="Y205"/>
  <c r="AE165"/>
  <c r="AA157"/>
  <c r="Z149"/>
  <c r="Y141"/>
  <c r="AA117"/>
  <c r="Y109"/>
  <c r="AA85"/>
  <c r="Y77"/>
  <c r="AA53"/>
  <c r="CR557"/>
  <c r="CR533"/>
  <c r="CR517"/>
  <c r="CR469"/>
  <c r="CR453"/>
  <c r="CR429"/>
  <c r="CR413"/>
  <c r="CR389"/>
  <c r="CR373"/>
  <c r="CR365"/>
  <c r="CR357"/>
  <c r="CR349"/>
  <c r="CR341"/>
  <c r="CR333"/>
  <c r="CR325"/>
  <c r="CR317"/>
  <c r="CR309"/>
  <c r="CR301"/>
  <c r="CR293"/>
  <c r="CR285"/>
  <c r="CR277"/>
  <c r="CR269"/>
  <c r="CR261"/>
  <c r="CR253"/>
  <c r="CR245"/>
  <c r="CR237"/>
  <c r="CR229"/>
  <c r="CR221"/>
  <c r="CR213"/>
  <c r="CR205"/>
  <c r="CR197"/>
  <c r="CR189"/>
  <c r="CR181"/>
  <c r="CR173"/>
  <c r="CR165"/>
  <c r="CR157"/>
  <c r="CR149"/>
  <c r="CR141"/>
  <c r="CR133"/>
  <c r="CR125"/>
  <c r="CR117"/>
  <c r="CR109"/>
  <c r="CR101"/>
  <c r="CR93"/>
  <c r="CR85"/>
  <c r="CR77"/>
  <c r="CR69"/>
  <c r="CR61"/>
  <c r="CR53"/>
  <c r="AB605"/>
  <c r="AE597"/>
  <c r="Z589"/>
  <c r="AC581"/>
  <c r="X573"/>
  <c r="AA565"/>
  <c r="AD557"/>
  <c r="Y549"/>
  <c r="AB541"/>
  <c r="AE533"/>
  <c r="Z525"/>
  <c r="AC517"/>
  <c r="X509"/>
  <c r="AA501"/>
  <c r="AD493"/>
  <c r="Y485"/>
  <c r="AB477"/>
  <c r="AE469"/>
  <c r="Z461"/>
  <c r="AC453"/>
  <c r="X445"/>
  <c r="AA437"/>
  <c r="AD429"/>
  <c r="Y421"/>
  <c r="AB413"/>
  <c r="AE405"/>
  <c r="Z397"/>
  <c r="AC389"/>
  <c r="X381"/>
  <c r="AA373"/>
  <c r="AD365"/>
  <c r="Y357"/>
  <c r="AB349"/>
  <c r="AE341"/>
  <c r="Z333"/>
  <c r="Z325"/>
  <c r="Z317"/>
  <c r="Z309"/>
  <c r="Z301"/>
  <c r="Z293"/>
  <c r="Z285"/>
  <c r="Z277"/>
  <c r="Z269"/>
  <c r="Y261"/>
  <c r="AE221"/>
  <c r="AA213"/>
  <c r="Z205"/>
  <c r="Y197"/>
  <c r="AE157"/>
  <c r="AA149"/>
  <c r="Z141"/>
  <c r="Z109"/>
  <c r="Z77"/>
  <c r="CR605"/>
  <c r="CR597"/>
  <c r="CR589"/>
  <c r="CR581"/>
  <c r="CR573"/>
  <c r="CR565"/>
  <c r="CR549"/>
  <c r="CR541"/>
  <c r="CR525"/>
  <c r="CR509"/>
  <c r="CR501"/>
  <c r="CR493"/>
  <c r="CR485"/>
  <c r="CR477"/>
  <c r="CR461"/>
  <c r="CR445"/>
  <c r="CR437"/>
  <c r="CR421"/>
  <c r="CR405"/>
  <c r="CR397"/>
  <c r="CR381"/>
  <c r="CS605"/>
  <c r="CS597"/>
  <c r="CS589"/>
  <c r="CS581"/>
  <c r="CS573"/>
  <c r="CS565"/>
  <c r="CS557"/>
  <c r="CS549"/>
  <c r="CS541"/>
  <c r="CS533"/>
  <c r="CS525"/>
  <c r="CS517"/>
  <c r="CS509"/>
  <c r="CS501"/>
  <c r="CS493"/>
  <c r="CS485"/>
  <c r="CS477"/>
  <c r="CS469"/>
  <c r="CS461"/>
  <c r="CS453"/>
  <c r="CS445"/>
  <c r="CS437"/>
  <c r="CS429"/>
  <c r="CS421"/>
  <c r="CS413"/>
  <c r="CS405"/>
  <c r="CS397"/>
  <c r="CS389"/>
  <c r="CS381"/>
  <c r="CS373"/>
  <c r="CS365"/>
  <c r="CS357"/>
  <c r="CS349"/>
  <c r="CS341"/>
  <c r="CS333"/>
  <c r="CS325"/>
  <c r="CS317"/>
  <c r="CS309"/>
  <c r="CS301"/>
  <c r="CS293"/>
  <c r="CS285"/>
  <c r="CS277"/>
  <c r="CS269"/>
  <c r="CS261"/>
  <c r="CS253"/>
  <c r="CS245"/>
  <c r="CS237"/>
  <c r="CS229"/>
  <c r="CS221"/>
  <c r="CS213"/>
  <c r="CS205"/>
  <c r="CS197"/>
  <c r="CS189"/>
  <c r="CS181"/>
  <c r="CS173"/>
  <c r="CS165"/>
  <c r="CS157"/>
  <c r="CS149"/>
  <c r="CS141"/>
  <c r="CS133"/>
  <c r="CS125"/>
  <c r="CS117"/>
  <c r="CS109"/>
  <c r="CS101"/>
  <c r="CS93"/>
  <c r="CS85"/>
  <c r="CS77"/>
  <c r="CS69"/>
  <c r="CS61"/>
  <c r="CS53"/>
  <c r="AA325"/>
  <c r="AA317"/>
  <c r="AA309"/>
  <c r="AA301"/>
  <c r="AA293"/>
  <c r="AA285"/>
  <c r="AA277"/>
  <c r="AA269"/>
  <c r="Z261"/>
  <c r="Y253"/>
  <c r="AE213"/>
  <c r="AA205"/>
  <c r="Z197"/>
  <c r="Y189"/>
  <c r="AE149"/>
  <c r="AA141"/>
  <c r="Y133"/>
  <c r="AA109"/>
  <c r="Y101"/>
  <c r="AA77"/>
  <c r="Y69"/>
  <c r="AB604"/>
  <c r="AB596"/>
  <c r="AB588"/>
  <c r="AB580"/>
  <c r="AB572"/>
  <c r="AB564"/>
  <c r="AB556"/>
  <c r="AB548"/>
  <c r="AB540"/>
  <c r="AB532"/>
  <c r="AB524"/>
  <c r="AB516"/>
  <c r="AB508"/>
  <c r="AB500"/>
  <c r="AB492"/>
  <c r="AB484"/>
  <c r="AB476"/>
  <c r="AB468"/>
  <c r="AB460"/>
  <c r="AB452"/>
  <c r="AB444"/>
  <c r="AB436"/>
  <c r="AB428"/>
  <c r="AB420"/>
  <c r="AB412"/>
  <c r="AB404"/>
  <c r="AB396"/>
  <c r="AB388"/>
  <c r="AB380"/>
  <c r="AB372"/>
  <c r="AB364"/>
  <c r="AB356"/>
  <c r="AB348"/>
  <c r="AB340"/>
  <c r="AB332"/>
  <c r="AB325"/>
  <c r="AB324"/>
  <c r="AB317"/>
  <c r="AB316"/>
  <c r="AB309"/>
  <c r="AB308"/>
  <c r="AB301"/>
  <c r="AB300"/>
  <c r="AB293"/>
  <c r="AB292"/>
  <c r="AB285"/>
  <c r="AB284"/>
  <c r="AB277"/>
  <c r="AB276"/>
  <c r="AB269"/>
  <c r="AB268"/>
  <c r="AB261"/>
  <c r="AB260"/>
  <c r="AB253"/>
  <c r="AB252"/>
  <c r="AB245"/>
  <c r="AB244"/>
  <c r="AB237"/>
  <c r="AB236"/>
  <c r="AB229"/>
  <c r="AB228"/>
  <c r="AB221"/>
  <c r="AB220"/>
  <c r="AB213"/>
  <c r="AB212"/>
  <c r="AB205"/>
  <c r="AB204"/>
  <c r="AB197"/>
  <c r="AB196"/>
  <c r="AB189"/>
  <c r="AB188"/>
  <c r="AB181"/>
  <c r="AB180"/>
  <c r="AB173"/>
  <c r="AB172"/>
  <c r="AB165"/>
  <c r="AB164"/>
  <c r="AB157"/>
  <c r="AB156"/>
  <c r="AB149"/>
  <c r="AB148"/>
  <c r="AB141"/>
  <c r="AB140"/>
  <c r="AB133"/>
  <c r="AB132"/>
  <c r="AB125"/>
  <c r="AB124"/>
  <c r="AB117"/>
  <c r="AB116"/>
  <c r="AB109"/>
  <c r="AB108"/>
  <c r="AB101"/>
  <c r="AB100"/>
  <c r="AB93"/>
  <c r="AB92"/>
  <c r="AB85"/>
  <c r="AB84"/>
  <c r="AB77"/>
  <c r="AB76"/>
  <c r="AB69"/>
  <c r="AB68"/>
  <c r="AB61"/>
  <c r="AB60"/>
  <c r="AB53"/>
  <c r="AB52"/>
  <c r="N82" i="5"/>
  <c r="AC604" i="7"/>
  <c r="AC596"/>
  <c r="AC588"/>
  <c r="AC580"/>
  <c r="AC572"/>
  <c r="AC564"/>
  <c r="AC556"/>
  <c r="AC548"/>
  <c r="AC540"/>
  <c r="AC532"/>
  <c r="AC524"/>
  <c r="AC516"/>
  <c r="AC508"/>
  <c r="AC500"/>
  <c r="AC492"/>
  <c r="AC484"/>
  <c r="AC476"/>
  <c r="AC468"/>
  <c r="AC460"/>
  <c r="AC452"/>
  <c r="AC444"/>
  <c r="AC436"/>
  <c r="AC428"/>
  <c r="AC420"/>
  <c r="AC412"/>
  <c r="AC404"/>
  <c r="AC396"/>
  <c r="AC388"/>
  <c r="AC380"/>
  <c r="AC372"/>
  <c r="AC364"/>
  <c r="AC356"/>
  <c r="AC348"/>
  <c r="AC340"/>
  <c r="AC332"/>
  <c r="AC325"/>
  <c r="AC324"/>
  <c r="AC317"/>
  <c r="AC316"/>
  <c r="AC309"/>
  <c r="AC308"/>
  <c r="AC301"/>
  <c r="AC300"/>
  <c r="AC293"/>
  <c r="AC292"/>
  <c r="AC285"/>
  <c r="AC284"/>
  <c r="AC277"/>
  <c r="AC276"/>
  <c r="AC269"/>
  <c r="AC268"/>
  <c r="AC261"/>
  <c r="AC260"/>
  <c r="AC253"/>
  <c r="AC252"/>
  <c r="AC245"/>
  <c r="AC244"/>
  <c r="AC237"/>
  <c r="AC236"/>
  <c r="AC229"/>
  <c r="AC228"/>
  <c r="AC221"/>
  <c r="AC220"/>
  <c r="AC213"/>
  <c r="AC212"/>
  <c r="AC205"/>
  <c r="AC204"/>
  <c r="AC197"/>
  <c r="AC196"/>
  <c r="AC189"/>
  <c r="AC188"/>
  <c r="AC181"/>
  <c r="AC180"/>
  <c r="AC173"/>
  <c r="AC172"/>
  <c r="AC165"/>
  <c r="AC164"/>
  <c r="AC157"/>
  <c r="AC156"/>
  <c r="AC149"/>
  <c r="AC148"/>
  <c r="AC141"/>
  <c r="AC140"/>
  <c r="AC133"/>
  <c r="AC132"/>
  <c r="AC125"/>
  <c r="AC124"/>
  <c r="AC117"/>
  <c r="AC116"/>
  <c r="AC109"/>
  <c r="AC108"/>
  <c r="AC101"/>
  <c r="AC100"/>
  <c r="AC93"/>
  <c r="AC92"/>
  <c r="AC85"/>
  <c r="AC84"/>
  <c r="AC77"/>
  <c r="AC76"/>
  <c r="AC69"/>
  <c r="AC68"/>
  <c r="AC61"/>
  <c r="AC60"/>
  <c r="AC53"/>
  <c r="AC52"/>
  <c r="N81" i="5"/>
  <c r="AD604" i="7"/>
  <c r="AD596"/>
  <c r="AD588"/>
  <c r="AD580"/>
  <c r="AD572"/>
  <c r="AD564"/>
  <c r="AD556"/>
  <c r="AD548"/>
  <c r="AD540"/>
  <c r="AD532"/>
  <c r="AD524"/>
  <c r="AD516"/>
  <c r="AD508"/>
  <c r="AD500"/>
  <c r="AD492"/>
  <c r="AD484"/>
  <c r="AD476"/>
  <c r="AD468"/>
  <c r="AD460"/>
  <c r="AD452"/>
  <c r="AD444"/>
  <c r="AD436"/>
  <c r="AD428"/>
  <c r="AD420"/>
  <c r="AD412"/>
  <c r="AD404"/>
  <c r="AD396"/>
  <c r="AD388"/>
  <c r="AD380"/>
  <c r="AD372"/>
  <c r="AD364"/>
  <c r="AD356"/>
  <c r="AD348"/>
  <c r="AD340"/>
  <c r="AD332"/>
  <c r="AD324"/>
  <c r="AD316"/>
  <c r="AD308"/>
  <c r="AD300"/>
  <c r="AD292"/>
  <c r="AD284"/>
  <c r="AD276"/>
  <c r="AD269"/>
  <c r="AD268"/>
  <c r="AD261"/>
  <c r="AD260"/>
  <c r="AD253"/>
  <c r="AD252"/>
  <c r="AD245"/>
  <c r="AD244"/>
  <c r="AD237"/>
  <c r="AD236"/>
  <c r="AD229"/>
  <c r="AD228"/>
  <c r="AD221"/>
  <c r="AD220"/>
  <c r="AD213"/>
  <c r="AD212"/>
  <c r="AD205"/>
  <c r="AD204"/>
  <c r="AD197"/>
  <c r="AD196"/>
  <c r="AD189"/>
  <c r="AD188"/>
  <c r="AD181"/>
  <c r="AD180"/>
  <c r="AD173"/>
  <c r="AD172"/>
  <c r="AD165"/>
  <c r="AD164"/>
  <c r="AD157"/>
  <c r="AD156"/>
  <c r="AD149"/>
  <c r="AD148"/>
  <c r="AD141"/>
  <c r="AD140"/>
  <c r="AD133"/>
  <c r="AD132"/>
  <c r="AD125"/>
  <c r="AD124"/>
  <c r="AD117"/>
  <c r="AD116"/>
  <c r="AD109"/>
  <c r="AD108"/>
  <c r="AD101"/>
  <c r="AD100"/>
  <c r="AD93"/>
  <c r="AD92"/>
  <c r="AD85"/>
  <c r="AD84"/>
  <c r="AD77"/>
  <c r="AD76"/>
  <c r="AD69"/>
  <c r="AD68"/>
  <c r="AD61"/>
  <c r="AD60"/>
  <c r="AD53"/>
  <c r="AD52"/>
  <c r="AE604"/>
  <c r="AE596"/>
  <c r="AE588"/>
  <c r="AE580"/>
  <c r="AE572"/>
  <c r="AE564"/>
  <c r="AE556"/>
  <c r="AE548"/>
  <c r="AE540"/>
  <c r="AE532"/>
  <c r="AE524"/>
  <c r="AE516"/>
  <c r="AE508"/>
  <c r="AE500"/>
  <c r="AE492"/>
  <c r="AE484"/>
  <c r="AE476"/>
  <c r="AE468"/>
  <c r="AE460"/>
  <c r="AE452"/>
  <c r="AE444"/>
  <c r="AE436"/>
  <c r="AE428"/>
  <c r="AE420"/>
  <c r="AE412"/>
  <c r="AE404"/>
  <c r="AE396"/>
  <c r="AE388"/>
  <c r="AE380"/>
  <c r="AE372"/>
  <c r="AE364"/>
  <c r="AE356"/>
  <c r="AE348"/>
  <c r="AE340"/>
  <c r="AE332"/>
  <c r="AE324"/>
  <c r="AE316"/>
  <c r="AE308"/>
  <c r="AE300"/>
  <c r="AE292"/>
  <c r="AE284"/>
  <c r="AE276"/>
  <c r="AE268"/>
  <c r="AE260"/>
  <c r="AE252"/>
  <c r="AE244"/>
  <c r="AE236"/>
  <c r="AE228"/>
  <c r="AE220"/>
  <c r="AE212"/>
  <c r="AE204"/>
  <c r="AE196"/>
  <c r="AE188"/>
  <c r="AE180"/>
  <c r="AE172"/>
  <c r="AE164"/>
  <c r="AE156"/>
  <c r="AE148"/>
  <c r="AE140"/>
  <c r="AE133"/>
  <c r="AE132"/>
  <c r="AE125"/>
  <c r="AE124"/>
  <c r="AE117"/>
  <c r="AE116"/>
  <c r="AE109"/>
  <c r="AE108"/>
  <c r="AE101"/>
  <c r="AE100"/>
  <c r="AE93"/>
  <c r="AE92"/>
  <c r="AE85"/>
  <c r="AE84"/>
  <c r="AE77"/>
  <c r="AE76"/>
  <c r="AE69"/>
  <c r="AE68"/>
  <c r="AE61"/>
  <c r="AE60"/>
  <c r="AE53"/>
  <c r="AE52"/>
  <c r="N123" i="5"/>
  <c r="N70"/>
  <c r="N69"/>
  <c r="N124"/>
  <c r="H126"/>
  <c r="I119" s="1"/>
  <c r="N137"/>
  <c r="N134"/>
  <c r="H138"/>
  <c r="I133" s="1"/>
  <c r="I144"/>
  <c r="I148" s="1"/>
  <c r="J144" s="1"/>
  <c r="I110"/>
  <c r="J107" s="1"/>
  <c r="I154"/>
  <c r="K154" s="1"/>
  <c r="I103"/>
  <c r="HU4" i="7"/>
  <c r="HT4"/>
  <c r="HS4"/>
  <c r="HR4"/>
  <c r="HQ4"/>
  <c r="HN4"/>
  <c r="HM4"/>
  <c r="HL4"/>
  <c r="HK4"/>
  <c r="HJ4"/>
  <c r="G6" i="2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5"/>
  <c r="D7" i="23"/>
  <c r="D5"/>
  <c r="C7"/>
  <c r="R28" i="19"/>
  <c r="R27"/>
  <c r="R13"/>
  <c r="R12"/>
  <c r="R11"/>
  <c r="H39"/>
  <c r="H35"/>
  <c r="F39" s="1"/>
  <c r="B7"/>
  <c r="C7" s="1"/>
  <c r="CW606" i="7" l="1"/>
  <c r="CV606"/>
  <c r="CZ606"/>
  <c r="CY606"/>
  <c r="CX606"/>
  <c r="CW598"/>
  <c r="CV598"/>
  <c r="CZ598"/>
  <c r="CY598"/>
  <c r="CX598"/>
  <c r="CW590"/>
  <c r="CV590"/>
  <c r="CZ590"/>
  <c r="CY590"/>
  <c r="CX590"/>
  <c r="CW582"/>
  <c r="CV582"/>
  <c r="CZ582"/>
  <c r="CY582"/>
  <c r="CX582"/>
  <c r="CW574"/>
  <c r="CV574"/>
  <c r="CZ574"/>
  <c r="CY574"/>
  <c r="CX574"/>
  <c r="CZ562"/>
  <c r="CY562"/>
  <c r="CX562"/>
  <c r="CW562"/>
  <c r="CV562"/>
  <c r="CZ554"/>
  <c r="CY554"/>
  <c r="CX554"/>
  <c r="CW554"/>
  <c r="CV554"/>
  <c r="CZ546"/>
  <c r="CY546"/>
  <c r="CX546"/>
  <c r="CW546"/>
  <c r="CV546"/>
  <c r="CZ538"/>
  <c r="CY538"/>
  <c r="CX538"/>
  <c r="CW538"/>
  <c r="CV538"/>
  <c r="CW526"/>
  <c r="CV526"/>
  <c r="CX526"/>
  <c r="CZ526"/>
  <c r="CY526"/>
  <c r="CW518"/>
  <c r="CV518"/>
  <c r="CZ518"/>
  <c r="CX518"/>
  <c r="CY518"/>
  <c r="CW510"/>
  <c r="CV510"/>
  <c r="CX510"/>
  <c r="CZ510"/>
  <c r="CY510"/>
  <c r="CW502"/>
  <c r="CV502"/>
  <c r="CZ502"/>
  <c r="CX502"/>
  <c r="CY502"/>
  <c r="CZ498"/>
  <c r="CY498"/>
  <c r="CX498"/>
  <c r="CW498"/>
  <c r="CV498"/>
  <c r="CZ490"/>
  <c r="CY490"/>
  <c r="CX490"/>
  <c r="CW490"/>
  <c r="CV490"/>
  <c r="CW478"/>
  <c r="CV478"/>
  <c r="CZ478"/>
  <c r="CX478"/>
  <c r="CY478"/>
  <c r="CW470"/>
  <c r="CV470"/>
  <c r="CX470"/>
  <c r="CZ470"/>
  <c r="CY470"/>
  <c r="CW462"/>
  <c r="CV462"/>
  <c r="CZ462"/>
  <c r="CX462"/>
  <c r="CY462"/>
  <c r="CZ458"/>
  <c r="CY458"/>
  <c r="CX458"/>
  <c r="CW458"/>
  <c r="CV458"/>
  <c r="CZ450"/>
  <c r="CY450"/>
  <c r="CX450"/>
  <c r="CW450"/>
  <c r="CV450"/>
  <c r="CZ442"/>
  <c r="CY442"/>
  <c r="CX442"/>
  <c r="CW442"/>
  <c r="CV442"/>
  <c r="CW438"/>
  <c r="CV438"/>
  <c r="CX438"/>
  <c r="CZ438"/>
  <c r="CY438"/>
  <c r="CW430"/>
  <c r="CV430"/>
  <c r="CX430"/>
  <c r="CZ430"/>
  <c r="CY430"/>
  <c r="CZ426"/>
  <c r="CY426"/>
  <c r="CX426"/>
  <c r="CW426"/>
  <c r="CV426"/>
  <c r="CW422"/>
  <c r="CV422"/>
  <c r="CZ422"/>
  <c r="CX422"/>
  <c r="CY422"/>
  <c r="CZ418"/>
  <c r="CY418"/>
  <c r="CX418"/>
  <c r="CW418"/>
  <c r="CV418"/>
  <c r="CW414"/>
  <c r="CV414"/>
  <c r="CX414"/>
  <c r="CZ414"/>
  <c r="CY414"/>
  <c r="CZ410"/>
  <c r="CY410"/>
  <c r="CX410"/>
  <c r="CW410"/>
  <c r="CV410"/>
  <c r="CW406"/>
  <c r="CV406"/>
  <c r="CZ406"/>
  <c r="CX406"/>
  <c r="CY406"/>
  <c r="CZ402"/>
  <c r="CY402"/>
  <c r="CX402"/>
  <c r="CW402"/>
  <c r="CV402"/>
  <c r="CW398"/>
  <c r="CV398"/>
  <c r="CX398"/>
  <c r="CZ398"/>
  <c r="CY398"/>
  <c r="CZ394"/>
  <c r="CY394"/>
  <c r="CX394"/>
  <c r="CW394"/>
  <c r="CV394"/>
  <c r="CW390"/>
  <c r="CV390"/>
  <c r="CZ390"/>
  <c r="CX390"/>
  <c r="CY390"/>
  <c r="CZ386"/>
  <c r="CY386"/>
  <c r="CX386"/>
  <c r="CW386"/>
  <c r="CV386"/>
  <c r="CW382"/>
  <c r="CV382"/>
  <c r="CX382"/>
  <c r="CZ382"/>
  <c r="CY382"/>
  <c r="CZ378"/>
  <c r="CY378"/>
  <c r="CX378"/>
  <c r="CW378"/>
  <c r="CV378"/>
  <c r="CW374"/>
  <c r="CV374"/>
  <c r="CZ374"/>
  <c r="CX374"/>
  <c r="CY374"/>
  <c r="CZ370"/>
  <c r="CY370"/>
  <c r="CX370"/>
  <c r="CW370"/>
  <c r="CV370"/>
  <c r="CX366"/>
  <c r="CZ366"/>
  <c r="CY366"/>
  <c r="CW366"/>
  <c r="CV366"/>
  <c r="CV362"/>
  <c r="CZ362"/>
  <c r="CW362"/>
  <c r="CY362"/>
  <c r="CX362"/>
  <c r="CX358"/>
  <c r="CW358"/>
  <c r="CV358"/>
  <c r="CY358"/>
  <c r="CZ358"/>
  <c r="CY354"/>
  <c r="CX354"/>
  <c r="CW354"/>
  <c r="CV354"/>
  <c r="CZ354"/>
  <c r="CX350"/>
  <c r="CZ350"/>
  <c r="CY350"/>
  <c r="CW350"/>
  <c r="CV350"/>
  <c r="CZ346"/>
  <c r="CY346"/>
  <c r="CX346"/>
  <c r="CW346"/>
  <c r="CV346"/>
  <c r="CX342"/>
  <c r="CZ342"/>
  <c r="CY342"/>
  <c r="CV342"/>
  <c r="CW342"/>
  <c r="CW338"/>
  <c r="CV338"/>
  <c r="CZ338"/>
  <c r="CX338"/>
  <c r="CY338"/>
  <c r="CX334"/>
  <c r="CY334"/>
  <c r="CW334"/>
  <c r="CV334"/>
  <c r="CZ334"/>
  <c r="CZ330"/>
  <c r="CY330"/>
  <c r="CX330"/>
  <c r="CW330"/>
  <c r="CV330"/>
  <c r="CX326"/>
  <c r="CZ326"/>
  <c r="CY326"/>
  <c r="CW326"/>
  <c r="CV326"/>
  <c r="CZ322"/>
  <c r="CY322"/>
  <c r="CX322"/>
  <c r="CW322"/>
  <c r="CV322"/>
  <c r="CX318"/>
  <c r="CV318"/>
  <c r="CZ318"/>
  <c r="CW318"/>
  <c r="CY318"/>
  <c r="CX314"/>
  <c r="CW314"/>
  <c r="CV314"/>
  <c r="CY314"/>
  <c r="CZ314"/>
  <c r="CX310"/>
  <c r="CZ310"/>
  <c r="CY310"/>
  <c r="CW310"/>
  <c r="CV310"/>
  <c r="CZ306"/>
  <c r="CY306"/>
  <c r="CX306"/>
  <c r="CW306"/>
  <c r="CV306"/>
  <c r="CX302"/>
  <c r="CZ302"/>
  <c r="CY302"/>
  <c r="CW302"/>
  <c r="CV302"/>
  <c r="CV298"/>
  <c r="CZ298"/>
  <c r="CW298"/>
  <c r="CY298"/>
  <c r="CX298"/>
  <c r="CX294"/>
  <c r="CW294"/>
  <c r="CV294"/>
  <c r="CY294"/>
  <c r="CZ294"/>
  <c r="CY290"/>
  <c r="CX290"/>
  <c r="CW290"/>
  <c r="CV290"/>
  <c r="CZ290"/>
  <c r="CX286"/>
  <c r="CZ286"/>
  <c r="CY286"/>
  <c r="CW286"/>
  <c r="CV286"/>
  <c r="CZ282"/>
  <c r="CY282"/>
  <c r="CX282"/>
  <c r="CW282"/>
  <c r="CV282"/>
  <c r="CX278"/>
  <c r="CZ278"/>
  <c r="CY278"/>
  <c r="CV278"/>
  <c r="CW278"/>
  <c r="CW274"/>
  <c r="CV274"/>
  <c r="CZ274"/>
  <c r="CX274"/>
  <c r="CY274"/>
  <c r="CX270"/>
  <c r="CY270"/>
  <c r="CW270"/>
  <c r="CV270"/>
  <c r="CZ270"/>
  <c r="CZ266"/>
  <c r="CY266"/>
  <c r="CX266"/>
  <c r="CW266"/>
  <c r="CV266"/>
  <c r="CX262"/>
  <c r="CZ262"/>
  <c r="CY262"/>
  <c r="CW262"/>
  <c r="CV262"/>
  <c r="CZ258"/>
  <c r="CY258"/>
  <c r="CV258"/>
  <c r="CX258"/>
  <c r="CW258"/>
  <c r="CX254"/>
  <c r="CV254"/>
  <c r="CW254"/>
  <c r="CZ254"/>
  <c r="CY254"/>
  <c r="CX250"/>
  <c r="CW250"/>
  <c r="CV250"/>
  <c r="CY250"/>
  <c r="CZ250"/>
  <c r="CX246"/>
  <c r="CZ246"/>
  <c r="CY246"/>
  <c r="CW246"/>
  <c r="CV246"/>
  <c r="CZ242"/>
  <c r="CY242"/>
  <c r="CX242"/>
  <c r="CW242"/>
  <c r="CV242"/>
  <c r="CX238"/>
  <c r="CZ238"/>
  <c r="CY238"/>
  <c r="CW238"/>
  <c r="CV238"/>
  <c r="CV234"/>
  <c r="CZ234"/>
  <c r="CY234"/>
  <c r="CW234"/>
  <c r="CX234"/>
  <c r="CX230"/>
  <c r="CW230"/>
  <c r="CV230"/>
  <c r="CY230"/>
  <c r="CZ230"/>
  <c r="CY226"/>
  <c r="CX226"/>
  <c r="CW226"/>
  <c r="CV226"/>
  <c r="CZ226"/>
  <c r="CX222"/>
  <c r="CZ222"/>
  <c r="CY222"/>
  <c r="CW222"/>
  <c r="CV222"/>
  <c r="CZ218"/>
  <c r="CY218"/>
  <c r="CX218"/>
  <c r="CW218"/>
  <c r="CV218"/>
  <c r="CX214"/>
  <c r="CZ214"/>
  <c r="CV214"/>
  <c r="CY214"/>
  <c r="CW214"/>
  <c r="CW210"/>
  <c r="CV210"/>
  <c r="CX210"/>
  <c r="CZ210"/>
  <c r="CY210"/>
  <c r="CX206"/>
  <c r="CY206"/>
  <c r="CW206"/>
  <c r="CV206"/>
  <c r="CZ206"/>
  <c r="CZ202"/>
  <c r="CY202"/>
  <c r="CX202"/>
  <c r="CW202"/>
  <c r="CV202"/>
  <c r="CX198"/>
  <c r="CZ198"/>
  <c r="CY198"/>
  <c r="CW198"/>
  <c r="CV198"/>
  <c r="CZ194"/>
  <c r="CY194"/>
  <c r="CX194"/>
  <c r="CV194"/>
  <c r="CW194"/>
  <c r="CX190"/>
  <c r="CV190"/>
  <c r="CZ190"/>
  <c r="CW190"/>
  <c r="CY190"/>
  <c r="CX186"/>
  <c r="CW186"/>
  <c r="CV186"/>
  <c r="CY186"/>
  <c r="CZ186"/>
  <c r="CX182"/>
  <c r="CZ182"/>
  <c r="CY182"/>
  <c r="CW182"/>
  <c r="CV182"/>
  <c r="CZ178"/>
  <c r="CY178"/>
  <c r="CX178"/>
  <c r="CW178"/>
  <c r="CV178"/>
  <c r="CX174"/>
  <c r="CZ174"/>
  <c r="CY174"/>
  <c r="CW174"/>
  <c r="CV174"/>
  <c r="CV170"/>
  <c r="CZ170"/>
  <c r="CW170"/>
  <c r="CY170"/>
  <c r="CX170"/>
  <c r="CX166"/>
  <c r="CW166"/>
  <c r="CV166"/>
  <c r="CY166"/>
  <c r="CZ166"/>
  <c r="CY162"/>
  <c r="CX162"/>
  <c r="CW162"/>
  <c r="CV162"/>
  <c r="CZ162"/>
  <c r="CX158"/>
  <c r="CZ158"/>
  <c r="CY158"/>
  <c r="CW158"/>
  <c r="CV158"/>
  <c r="CZ154"/>
  <c r="CY154"/>
  <c r="CX154"/>
  <c r="CW154"/>
  <c r="CV154"/>
  <c r="CX150"/>
  <c r="CZ150"/>
  <c r="CY150"/>
  <c r="CV150"/>
  <c r="CW150"/>
  <c r="CW146"/>
  <c r="CV146"/>
  <c r="CZ146"/>
  <c r="CX146"/>
  <c r="CY146"/>
  <c r="CX142"/>
  <c r="CY142"/>
  <c r="CW142"/>
  <c r="CV142"/>
  <c r="CZ142"/>
  <c r="CZ138"/>
  <c r="CY138"/>
  <c r="CX138"/>
  <c r="CW138"/>
  <c r="CV138"/>
  <c r="CX134"/>
  <c r="CZ134"/>
  <c r="CY134"/>
  <c r="CW134"/>
  <c r="CV134"/>
  <c r="CY130"/>
  <c r="CX130"/>
  <c r="CW130"/>
  <c r="CV130"/>
  <c r="CZ130"/>
  <c r="CX126"/>
  <c r="CW126"/>
  <c r="CV126"/>
  <c r="CY126"/>
  <c r="CZ126"/>
  <c r="CY122"/>
  <c r="CV122"/>
  <c r="CW122"/>
  <c r="CZ122"/>
  <c r="CX122"/>
  <c r="CX118"/>
  <c r="CZ118"/>
  <c r="CV118"/>
  <c r="CY118"/>
  <c r="CW118"/>
  <c r="CY114"/>
  <c r="CZ114"/>
  <c r="CX114"/>
  <c r="CW114"/>
  <c r="CV114"/>
  <c r="CX110"/>
  <c r="CZ110"/>
  <c r="CY110"/>
  <c r="CW110"/>
  <c r="CV110"/>
  <c r="CY106"/>
  <c r="CZ106"/>
  <c r="CX106"/>
  <c r="CW106"/>
  <c r="CV106"/>
  <c r="CX102"/>
  <c r="CZ102"/>
  <c r="CY102"/>
  <c r="CW102"/>
  <c r="CV102"/>
  <c r="CY98"/>
  <c r="CX98"/>
  <c r="CW98"/>
  <c r="CV98"/>
  <c r="CZ98"/>
  <c r="CX94"/>
  <c r="CW94"/>
  <c r="CV94"/>
  <c r="CY94"/>
  <c r="CZ94"/>
  <c r="CY90"/>
  <c r="CV90"/>
  <c r="CW90"/>
  <c r="CZ90"/>
  <c r="CX90"/>
  <c r="CX86"/>
  <c r="CZ86"/>
  <c r="CV86"/>
  <c r="CY86"/>
  <c r="CW86"/>
  <c r="CY82"/>
  <c r="CZ82"/>
  <c r="CX82"/>
  <c r="CW82"/>
  <c r="CV82"/>
  <c r="CX78"/>
  <c r="CZ78"/>
  <c r="CY78"/>
  <c r="CW78"/>
  <c r="CV78"/>
  <c r="CY74"/>
  <c r="CZ74"/>
  <c r="CX74"/>
  <c r="CW74"/>
  <c r="CV74"/>
  <c r="CX70"/>
  <c r="CZ70"/>
  <c r="CY70"/>
  <c r="CW70"/>
  <c r="CV70"/>
  <c r="CY66"/>
  <c r="CX66"/>
  <c r="CW66"/>
  <c r="CV66"/>
  <c r="CZ66"/>
  <c r="CX62"/>
  <c r="CW62"/>
  <c r="CV62"/>
  <c r="CY62"/>
  <c r="CZ62"/>
  <c r="CY58"/>
  <c r="CV58"/>
  <c r="CZ58"/>
  <c r="CW58"/>
  <c r="CX58"/>
  <c r="CX54"/>
  <c r="CZ54"/>
  <c r="CY54"/>
  <c r="CV54"/>
  <c r="CW54"/>
  <c r="CY50"/>
  <c r="CZ50"/>
  <c r="CX50"/>
  <c r="CW50"/>
  <c r="CV50"/>
  <c r="CZ610"/>
  <c r="CY610"/>
  <c r="CX610"/>
  <c r="CW610"/>
  <c r="CV610"/>
  <c r="CZ602"/>
  <c r="CY602"/>
  <c r="CX602"/>
  <c r="CW602"/>
  <c r="CV602"/>
  <c r="CZ594"/>
  <c r="CY594"/>
  <c r="CX594"/>
  <c r="CW594"/>
  <c r="CV594"/>
  <c r="CZ586"/>
  <c r="CY586"/>
  <c r="CX586"/>
  <c r="CW586"/>
  <c r="CV586"/>
  <c r="CZ578"/>
  <c r="CY578"/>
  <c r="CX578"/>
  <c r="CW578"/>
  <c r="CV578"/>
  <c r="CZ570"/>
  <c r="CY570"/>
  <c r="CX570"/>
  <c r="CW570"/>
  <c r="CV570"/>
  <c r="CW566"/>
  <c r="CV566"/>
  <c r="CZ566"/>
  <c r="CY566"/>
  <c r="CX566"/>
  <c r="CW558"/>
  <c r="CV558"/>
  <c r="CZ558"/>
  <c r="CY558"/>
  <c r="CX558"/>
  <c r="CW550"/>
  <c r="CV550"/>
  <c r="CZ550"/>
  <c r="CY550"/>
  <c r="CX550"/>
  <c r="CW542"/>
  <c r="CV542"/>
  <c r="CZ542"/>
  <c r="CY542"/>
  <c r="CX542"/>
  <c r="CW534"/>
  <c r="CV534"/>
  <c r="CX534"/>
  <c r="CZ534"/>
  <c r="CY534"/>
  <c r="CZ530"/>
  <c r="CY530"/>
  <c r="CX530"/>
  <c r="CW530"/>
  <c r="CV530"/>
  <c r="CZ522"/>
  <c r="CY522"/>
  <c r="CX522"/>
  <c r="CW522"/>
  <c r="CV522"/>
  <c r="CZ514"/>
  <c r="CY514"/>
  <c r="CX514"/>
  <c r="CW514"/>
  <c r="CV514"/>
  <c r="CZ506"/>
  <c r="CY506"/>
  <c r="CX506"/>
  <c r="CW506"/>
  <c r="CV506"/>
  <c r="CW494"/>
  <c r="CV494"/>
  <c r="CZ494"/>
  <c r="CY494"/>
  <c r="CX494"/>
  <c r="CW486"/>
  <c r="CV486"/>
  <c r="CX486"/>
  <c r="CZ486"/>
  <c r="CY486"/>
  <c r="CZ482"/>
  <c r="CY482"/>
  <c r="CX482"/>
  <c r="CW482"/>
  <c r="CV482"/>
  <c r="CZ474"/>
  <c r="CY474"/>
  <c r="CX474"/>
  <c r="CW474"/>
  <c r="CV474"/>
  <c r="CZ466"/>
  <c r="CY466"/>
  <c r="CX466"/>
  <c r="CW466"/>
  <c r="CV466"/>
  <c r="CW454"/>
  <c r="CV454"/>
  <c r="CX454"/>
  <c r="CZ454"/>
  <c r="CY454"/>
  <c r="CW446"/>
  <c r="CV446"/>
  <c r="CZ446"/>
  <c r="CX446"/>
  <c r="CY446"/>
  <c r="CZ434"/>
  <c r="CY434"/>
  <c r="CX434"/>
  <c r="CW434"/>
  <c r="CV434"/>
  <c r="I124" i="5"/>
  <c r="CX601" i="7"/>
  <c r="CW601"/>
  <c r="CV601"/>
  <c r="CZ601"/>
  <c r="CY601"/>
  <c r="CZ597"/>
  <c r="CY597"/>
  <c r="CX597"/>
  <c r="CW597"/>
  <c r="CV597"/>
  <c r="CX593"/>
  <c r="CW593"/>
  <c r="CV593"/>
  <c r="CZ593"/>
  <c r="CY593"/>
  <c r="CZ589"/>
  <c r="CY589"/>
  <c r="CX589"/>
  <c r="CW589"/>
  <c r="CV589"/>
  <c r="CX577"/>
  <c r="CW577"/>
  <c r="CV577"/>
  <c r="CZ577"/>
  <c r="CY577"/>
  <c r="CX569"/>
  <c r="CW569"/>
  <c r="CV569"/>
  <c r="CZ569"/>
  <c r="CY569"/>
  <c r="CZ565"/>
  <c r="CY565"/>
  <c r="CX565"/>
  <c r="CW565"/>
  <c r="CV565"/>
  <c r="CX561"/>
  <c r="CW561"/>
  <c r="CV561"/>
  <c r="CZ561"/>
  <c r="CY561"/>
  <c r="CZ557"/>
  <c r="CY557"/>
  <c r="CX557"/>
  <c r="CW557"/>
  <c r="CV557"/>
  <c r="CX553"/>
  <c r="CW553"/>
  <c r="CV553"/>
  <c r="CZ553"/>
  <c r="CY553"/>
  <c r="CZ549"/>
  <c r="CY549"/>
  <c r="CX549"/>
  <c r="CW549"/>
  <c r="CV549"/>
  <c r="CX545"/>
  <c r="CW545"/>
  <c r="CV545"/>
  <c r="CZ545"/>
  <c r="CY545"/>
  <c r="CZ541"/>
  <c r="CY541"/>
  <c r="CX541"/>
  <c r="CW541"/>
  <c r="CV541"/>
  <c r="CX537"/>
  <c r="CW537"/>
  <c r="CV537"/>
  <c r="CZ537"/>
  <c r="CY537"/>
  <c r="CZ533"/>
  <c r="CY533"/>
  <c r="CX533"/>
  <c r="CW533"/>
  <c r="CV533"/>
  <c r="CX529"/>
  <c r="CW529"/>
  <c r="CV529"/>
  <c r="CY529"/>
  <c r="CZ529"/>
  <c r="CZ525"/>
  <c r="CY525"/>
  <c r="CX525"/>
  <c r="CW525"/>
  <c r="CV525"/>
  <c r="CX521"/>
  <c r="CW521"/>
  <c r="CV521"/>
  <c r="CY521"/>
  <c r="CZ521"/>
  <c r="CZ517"/>
  <c r="CY517"/>
  <c r="CX517"/>
  <c r="CW517"/>
  <c r="CV517"/>
  <c r="CX513"/>
  <c r="CW513"/>
  <c r="CV513"/>
  <c r="CY513"/>
  <c r="CZ513"/>
  <c r="CZ509"/>
  <c r="CY509"/>
  <c r="CX509"/>
  <c r="CW509"/>
  <c r="CV509"/>
  <c r="CX505"/>
  <c r="CW505"/>
  <c r="CV505"/>
  <c r="CY505"/>
  <c r="CZ505"/>
  <c r="CZ501"/>
  <c r="CY501"/>
  <c r="CX501"/>
  <c r="CW501"/>
  <c r="CV501"/>
  <c r="CX497"/>
  <c r="CW497"/>
  <c r="CV497"/>
  <c r="CY497"/>
  <c r="CZ497"/>
  <c r="CZ493"/>
  <c r="CY493"/>
  <c r="CX493"/>
  <c r="CW493"/>
  <c r="CV493"/>
  <c r="CX489"/>
  <c r="CW489"/>
  <c r="CV489"/>
  <c r="CY489"/>
  <c r="CZ489"/>
  <c r="CZ485"/>
  <c r="CY485"/>
  <c r="CX485"/>
  <c r="CW485"/>
  <c r="CV485"/>
  <c r="CX481"/>
  <c r="CW481"/>
  <c r="CV481"/>
  <c r="CY481"/>
  <c r="CZ481"/>
  <c r="CZ477"/>
  <c r="CY477"/>
  <c r="CX477"/>
  <c r="CW477"/>
  <c r="CV477"/>
  <c r="CX473"/>
  <c r="CW473"/>
  <c r="CV473"/>
  <c r="CY473"/>
  <c r="CZ473"/>
  <c r="CZ469"/>
  <c r="CY469"/>
  <c r="CX469"/>
  <c r="CW469"/>
  <c r="CV469"/>
  <c r="CX465"/>
  <c r="CW465"/>
  <c r="CV465"/>
  <c r="CY465"/>
  <c r="CZ465"/>
  <c r="CZ461"/>
  <c r="CY461"/>
  <c r="CX461"/>
  <c r="CW461"/>
  <c r="CV461"/>
  <c r="CX457"/>
  <c r="CW457"/>
  <c r="CV457"/>
  <c r="CY457"/>
  <c r="CZ457"/>
  <c r="CZ453"/>
  <c r="CY453"/>
  <c r="CX453"/>
  <c r="CW453"/>
  <c r="CV453"/>
  <c r="CX449"/>
  <c r="CW449"/>
  <c r="CV449"/>
  <c r="CY449"/>
  <c r="CZ449"/>
  <c r="CZ445"/>
  <c r="CY445"/>
  <c r="CX445"/>
  <c r="CW445"/>
  <c r="CV445"/>
  <c r="CX441"/>
  <c r="CW441"/>
  <c r="CV441"/>
  <c r="CY441"/>
  <c r="CZ441"/>
  <c r="CZ437"/>
  <c r="CY437"/>
  <c r="CX437"/>
  <c r="CW437"/>
  <c r="CV437"/>
  <c r="CX433"/>
  <c r="CW433"/>
  <c r="CV433"/>
  <c r="CY433"/>
  <c r="CZ433"/>
  <c r="CZ429"/>
  <c r="CY429"/>
  <c r="CX429"/>
  <c r="CW429"/>
  <c r="CV429"/>
  <c r="CX425"/>
  <c r="CW425"/>
  <c r="CV425"/>
  <c r="CY425"/>
  <c r="CZ425"/>
  <c r="CZ421"/>
  <c r="CY421"/>
  <c r="CX421"/>
  <c r="CW421"/>
  <c r="CV421"/>
  <c r="CX417"/>
  <c r="CW417"/>
  <c r="CV417"/>
  <c r="CY417"/>
  <c r="CZ417"/>
  <c r="CZ413"/>
  <c r="CY413"/>
  <c r="CX413"/>
  <c r="CW413"/>
  <c r="CV413"/>
  <c r="CX409"/>
  <c r="CW409"/>
  <c r="CV409"/>
  <c r="CY409"/>
  <c r="CZ409"/>
  <c r="CZ405"/>
  <c r="CY405"/>
  <c r="CX405"/>
  <c r="CW405"/>
  <c r="CV405"/>
  <c r="CX401"/>
  <c r="CW401"/>
  <c r="CV401"/>
  <c r="CY401"/>
  <c r="CZ401"/>
  <c r="CZ397"/>
  <c r="CY397"/>
  <c r="CX397"/>
  <c r="CW397"/>
  <c r="CV397"/>
  <c r="CX393"/>
  <c r="CW393"/>
  <c r="CV393"/>
  <c r="CY393"/>
  <c r="CZ393"/>
  <c r="CZ389"/>
  <c r="CY389"/>
  <c r="CX389"/>
  <c r="CW389"/>
  <c r="CV389"/>
  <c r="CX385"/>
  <c r="CW385"/>
  <c r="CV385"/>
  <c r="CY385"/>
  <c r="CZ385"/>
  <c r="CZ381"/>
  <c r="CY381"/>
  <c r="CX381"/>
  <c r="CW381"/>
  <c r="CV381"/>
  <c r="CX377"/>
  <c r="CW377"/>
  <c r="CV377"/>
  <c r="CY377"/>
  <c r="CZ377"/>
  <c r="CZ373"/>
  <c r="CY373"/>
  <c r="CX373"/>
  <c r="CW373"/>
  <c r="CV373"/>
  <c r="CY369"/>
  <c r="CW369"/>
  <c r="CV369"/>
  <c r="CX369"/>
  <c r="CZ369"/>
  <c r="CY365"/>
  <c r="CX365"/>
  <c r="CW365"/>
  <c r="CV365"/>
  <c r="CZ365"/>
  <c r="CY361"/>
  <c r="CZ361"/>
  <c r="CX361"/>
  <c r="CW361"/>
  <c r="CV361"/>
  <c r="CZ357"/>
  <c r="CY357"/>
  <c r="CX357"/>
  <c r="CW357"/>
  <c r="CV357"/>
  <c r="CY353"/>
  <c r="CZ353"/>
  <c r="CX353"/>
  <c r="CV353"/>
  <c r="CW353"/>
  <c r="CW349"/>
  <c r="CV349"/>
  <c r="CZ349"/>
  <c r="CX349"/>
  <c r="CY349"/>
  <c r="CY345"/>
  <c r="CX345"/>
  <c r="CW345"/>
  <c r="CV345"/>
  <c r="CZ345"/>
  <c r="CZ341"/>
  <c r="CY341"/>
  <c r="CX341"/>
  <c r="CW341"/>
  <c r="CV341"/>
  <c r="CY337"/>
  <c r="CZ337"/>
  <c r="CX337"/>
  <c r="CW337"/>
  <c r="CV337"/>
  <c r="CZ333"/>
  <c r="CY333"/>
  <c r="CV333"/>
  <c r="CX333"/>
  <c r="CW333"/>
  <c r="CY329"/>
  <c r="CV329"/>
  <c r="CW329"/>
  <c r="CZ329"/>
  <c r="CX329"/>
  <c r="CX325"/>
  <c r="CW325"/>
  <c r="CV325"/>
  <c r="CY325"/>
  <c r="CZ325"/>
  <c r="CY321"/>
  <c r="CZ321"/>
  <c r="CX321"/>
  <c r="CW321"/>
  <c r="CV321"/>
  <c r="CZ317"/>
  <c r="CY317"/>
  <c r="CX317"/>
  <c r="CW317"/>
  <c r="CV317"/>
  <c r="CY313"/>
  <c r="CZ313"/>
  <c r="CX313"/>
  <c r="CW313"/>
  <c r="CV313"/>
  <c r="CV309"/>
  <c r="CZ309"/>
  <c r="CW309"/>
  <c r="CY309"/>
  <c r="CX309"/>
  <c r="CY305"/>
  <c r="CW305"/>
  <c r="CV305"/>
  <c r="CX305"/>
  <c r="CZ305"/>
  <c r="CY301"/>
  <c r="CX301"/>
  <c r="CW301"/>
  <c r="CV301"/>
  <c r="CZ301"/>
  <c r="CY297"/>
  <c r="CZ297"/>
  <c r="CX297"/>
  <c r="CW297"/>
  <c r="CV297"/>
  <c r="CZ293"/>
  <c r="CY293"/>
  <c r="CX293"/>
  <c r="CW293"/>
  <c r="CV293"/>
  <c r="CY289"/>
  <c r="CZ289"/>
  <c r="CX289"/>
  <c r="CV289"/>
  <c r="CW289"/>
  <c r="CW285"/>
  <c r="CV285"/>
  <c r="CZ285"/>
  <c r="CX285"/>
  <c r="CY285"/>
  <c r="CY281"/>
  <c r="CX281"/>
  <c r="CW281"/>
  <c r="CV281"/>
  <c r="CZ281"/>
  <c r="CZ277"/>
  <c r="CY277"/>
  <c r="CX277"/>
  <c r="CW277"/>
  <c r="CV277"/>
  <c r="CY273"/>
  <c r="CZ273"/>
  <c r="CX273"/>
  <c r="CW273"/>
  <c r="CV273"/>
  <c r="CZ269"/>
  <c r="CY269"/>
  <c r="CV269"/>
  <c r="CX269"/>
  <c r="CW269"/>
  <c r="CY265"/>
  <c r="CV265"/>
  <c r="CW265"/>
  <c r="CZ265"/>
  <c r="CX265"/>
  <c r="CX261"/>
  <c r="CW261"/>
  <c r="CV261"/>
  <c r="CY261"/>
  <c r="CZ261"/>
  <c r="CY257"/>
  <c r="CZ257"/>
  <c r="CX257"/>
  <c r="CW257"/>
  <c r="CV257"/>
  <c r="CZ253"/>
  <c r="CY253"/>
  <c r="CX253"/>
  <c r="CW253"/>
  <c r="CV253"/>
  <c r="CY249"/>
  <c r="CZ249"/>
  <c r="CX249"/>
  <c r="CW249"/>
  <c r="CV249"/>
  <c r="CV245"/>
  <c r="CZ245"/>
  <c r="CY245"/>
  <c r="CW245"/>
  <c r="CX245"/>
  <c r="CY241"/>
  <c r="CW241"/>
  <c r="CV241"/>
  <c r="CX241"/>
  <c r="CZ241"/>
  <c r="CY237"/>
  <c r="CX237"/>
  <c r="CW237"/>
  <c r="CV237"/>
  <c r="CZ237"/>
  <c r="CY233"/>
  <c r="CZ233"/>
  <c r="CX233"/>
  <c r="CW233"/>
  <c r="CV233"/>
  <c r="CZ229"/>
  <c r="CY229"/>
  <c r="CX229"/>
  <c r="CW229"/>
  <c r="CV229"/>
  <c r="CY225"/>
  <c r="CZ225"/>
  <c r="CV225"/>
  <c r="CX225"/>
  <c r="CW225"/>
  <c r="CW221"/>
  <c r="CV221"/>
  <c r="CX221"/>
  <c r="CZ221"/>
  <c r="CY221"/>
  <c r="CY217"/>
  <c r="CX217"/>
  <c r="CW217"/>
  <c r="CV217"/>
  <c r="CZ217"/>
  <c r="CZ213"/>
  <c r="CY213"/>
  <c r="CX213"/>
  <c r="CW213"/>
  <c r="CV213"/>
  <c r="CY209"/>
  <c r="CZ209"/>
  <c r="CX209"/>
  <c r="CW209"/>
  <c r="CV209"/>
  <c r="CZ205"/>
  <c r="CY205"/>
  <c r="CX205"/>
  <c r="CV205"/>
  <c r="CW205"/>
  <c r="CY201"/>
  <c r="CV201"/>
  <c r="CZ201"/>
  <c r="CW201"/>
  <c r="CX201"/>
  <c r="CX197"/>
  <c r="CW197"/>
  <c r="CV197"/>
  <c r="CY197"/>
  <c r="CZ197"/>
  <c r="CY193"/>
  <c r="CZ193"/>
  <c r="CX193"/>
  <c r="CW193"/>
  <c r="CV193"/>
  <c r="CZ189"/>
  <c r="CY189"/>
  <c r="CX189"/>
  <c r="CW189"/>
  <c r="CV189"/>
  <c r="CY185"/>
  <c r="CZ185"/>
  <c r="CX185"/>
  <c r="CW185"/>
  <c r="CV185"/>
  <c r="CV181"/>
  <c r="CZ181"/>
  <c r="CW181"/>
  <c r="CY181"/>
  <c r="CX181"/>
  <c r="CY177"/>
  <c r="CW177"/>
  <c r="CV177"/>
  <c r="CX177"/>
  <c r="CZ177"/>
  <c r="CY173"/>
  <c r="CX173"/>
  <c r="CW173"/>
  <c r="CV173"/>
  <c r="CZ173"/>
  <c r="CY169"/>
  <c r="CZ169"/>
  <c r="CX169"/>
  <c r="CW169"/>
  <c r="CV169"/>
  <c r="CZ165"/>
  <c r="CY165"/>
  <c r="CX165"/>
  <c r="CW165"/>
  <c r="CV165"/>
  <c r="CY161"/>
  <c r="CZ161"/>
  <c r="CX161"/>
  <c r="CV161"/>
  <c r="CW161"/>
  <c r="CW157"/>
  <c r="CV157"/>
  <c r="CZ157"/>
  <c r="CX157"/>
  <c r="CY157"/>
  <c r="CY153"/>
  <c r="CX153"/>
  <c r="CW153"/>
  <c r="CV153"/>
  <c r="CZ153"/>
  <c r="CZ149"/>
  <c r="CY149"/>
  <c r="CX149"/>
  <c r="CW149"/>
  <c r="CV149"/>
  <c r="CY145"/>
  <c r="CZ145"/>
  <c r="CX145"/>
  <c r="CW145"/>
  <c r="CV145"/>
  <c r="CZ141"/>
  <c r="CY141"/>
  <c r="CX141"/>
  <c r="CW141"/>
  <c r="CV141"/>
  <c r="CY137"/>
  <c r="CV137"/>
  <c r="CZ137"/>
  <c r="CW137"/>
  <c r="CX137"/>
  <c r="CZ133"/>
  <c r="CY133"/>
  <c r="CX133"/>
  <c r="CV133"/>
  <c r="CW133"/>
  <c r="CY129"/>
  <c r="CV129"/>
  <c r="CZ129"/>
  <c r="CX129"/>
  <c r="CW129"/>
  <c r="CZ125"/>
  <c r="CY125"/>
  <c r="CX125"/>
  <c r="CW125"/>
  <c r="CV125"/>
  <c r="CY121"/>
  <c r="CV121"/>
  <c r="CZ121"/>
  <c r="CX121"/>
  <c r="CW121"/>
  <c r="CZ117"/>
  <c r="CY117"/>
  <c r="CX117"/>
  <c r="CW117"/>
  <c r="CV117"/>
  <c r="CY113"/>
  <c r="CV113"/>
  <c r="CX113"/>
  <c r="CW113"/>
  <c r="CZ113"/>
  <c r="CZ109"/>
  <c r="CW109"/>
  <c r="CV109"/>
  <c r="CX109"/>
  <c r="CY109"/>
  <c r="CY105"/>
  <c r="CV105"/>
  <c r="CW105"/>
  <c r="CZ105"/>
  <c r="CX105"/>
  <c r="CZ101"/>
  <c r="CY101"/>
  <c r="CV101"/>
  <c r="CX101"/>
  <c r="CW101"/>
  <c r="CY97"/>
  <c r="CV97"/>
  <c r="CZ97"/>
  <c r="CX97"/>
  <c r="CW97"/>
  <c r="CZ93"/>
  <c r="CY93"/>
  <c r="CX93"/>
  <c r="CW93"/>
  <c r="CV93"/>
  <c r="CY89"/>
  <c r="CV89"/>
  <c r="CZ89"/>
  <c r="CX89"/>
  <c r="CW89"/>
  <c r="CZ85"/>
  <c r="CY85"/>
  <c r="CX85"/>
  <c r="CW85"/>
  <c r="CV85"/>
  <c r="CY81"/>
  <c r="CV81"/>
  <c r="CX81"/>
  <c r="CW81"/>
  <c r="CZ81"/>
  <c r="CZ77"/>
  <c r="CW77"/>
  <c r="CV77"/>
  <c r="CX77"/>
  <c r="CY77"/>
  <c r="CY73"/>
  <c r="CV73"/>
  <c r="CW73"/>
  <c r="CZ73"/>
  <c r="CX73"/>
  <c r="CZ69"/>
  <c r="CY69"/>
  <c r="CV69"/>
  <c r="CX69"/>
  <c r="CW69"/>
  <c r="CY65"/>
  <c r="CV65"/>
  <c r="CZ65"/>
  <c r="CX65"/>
  <c r="CW65"/>
  <c r="CZ61"/>
  <c r="CY61"/>
  <c r="CX61"/>
  <c r="CW61"/>
  <c r="CV61"/>
  <c r="CY57"/>
  <c r="CV57"/>
  <c r="CZ57"/>
  <c r="CX57"/>
  <c r="CW57"/>
  <c r="CZ53"/>
  <c r="CY53"/>
  <c r="CX53"/>
  <c r="CW53"/>
  <c r="CV53"/>
  <c r="CY49"/>
  <c r="CV49"/>
  <c r="CX49"/>
  <c r="CW49"/>
  <c r="CZ49"/>
  <c r="I121" i="5"/>
  <c r="I125"/>
  <c r="I122"/>
  <c r="I118"/>
  <c r="I117"/>
  <c r="I120"/>
  <c r="CX609" i="7"/>
  <c r="CW609"/>
  <c r="CV609"/>
  <c r="CZ609"/>
  <c r="CY609"/>
  <c r="CZ605"/>
  <c r="CY605"/>
  <c r="CX605"/>
  <c r="CW605"/>
  <c r="CV605"/>
  <c r="CZ608"/>
  <c r="CY608"/>
  <c r="CX608"/>
  <c r="CW608"/>
  <c r="CV608"/>
  <c r="CZ600"/>
  <c r="CY600"/>
  <c r="CX600"/>
  <c r="CW600"/>
  <c r="CV600"/>
  <c r="CZ584"/>
  <c r="CY584"/>
  <c r="CX584"/>
  <c r="CW584"/>
  <c r="CV584"/>
  <c r="CZ576"/>
  <c r="CY576"/>
  <c r="CX576"/>
  <c r="CW576"/>
  <c r="CV576"/>
  <c r="CY564"/>
  <c r="CX564"/>
  <c r="CW564"/>
  <c r="CV564"/>
  <c r="CZ564"/>
  <c r="CY556"/>
  <c r="CX556"/>
  <c r="CW556"/>
  <c r="CV556"/>
  <c r="CZ556"/>
  <c r="CY548"/>
  <c r="CX548"/>
  <c r="CW548"/>
  <c r="CV548"/>
  <c r="CZ548"/>
  <c r="CY540"/>
  <c r="CX540"/>
  <c r="CW540"/>
  <c r="CV540"/>
  <c r="CZ540"/>
  <c r="CY532"/>
  <c r="CX532"/>
  <c r="CW532"/>
  <c r="CV532"/>
  <c r="CZ532"/>
  <c r="CY524"/>
  <c r="CX524"/>
  <c r="CW524"/>
  <c r="CV524"/>
  <c r="CZ524"/>
  <c r="CY516"/>
  <c r="CX516"/>
  <c r="CW516"/>
  <c r="CV516"/>
  <c r="CZ516"/>
  <c r="CY508"/>
  <c r="CX508"/>
  <c r="CW508"/>
  <c r="CV508"/>
  <c r="CZ508"/>
  <c r="CY500"/>
  <c r="CX500"/>
  <c r="CW500"/>
  <c r="CV500"/>
  <c r="CZ500"/>
  <c r="CZ488"/>
  <c r="CY488"/>
  <c r="CX488"/>
  <c r="CV488"/>
  <c r="CW488"/>
  <c r="CZ480"/>
  <c r="CY480"/>
  <c r="CV480"/>
  <c r="CX480"/>
  <c r="CW480"/>
  <c r="CY468"/>
  <c r="CX468"/>
  <c r="CW468"/>
  <c r="CV468"/>
  <c r="CZ468"/>
  <c r="CZ464"/>
  <c r="CY464"/>
  <c r="CV464"/>
  <c r="CX464"/>
  <c r="CW464"/>
  <c r="CY460"/>
  <c r="CX460"/>
  <c r="CW460"/>
  <c r="CV460"/>
  <c r="CZ460"/>
  <c r="CZ456"/>
  <c r="CY456"/>
  <c r="CX456"/>
  <c r="CV456"/>
  <c r="CW456"/>
  <c r="CY452"/>
  <c r="CX452"/>
  <c r="CW452"/>
  <c r="CV452"/>
  <c r="CZ452"/>
  <c r="CZ448"/>
  <c r="CY448"/>
  <c r="CV448"/>
  <c r="CX448"/>
  <c r="CW448"/>
  <c r="CY444"/>
  <c r="CX444"/>
  <c r="CW444"/>
  <c r="CV444"/>
  <c r="CZ444"/>
  <c r="CZ440"/>
  <c r="CY440"/>
  <c r="CX440"/>
  <c r="CV440"/>
  <c r="CW440"/>
  <c r="CY436"/>
  <c r="CX436"/>
  <c r="CW436"/>
  <c r="CV436"/>
  <c r="CZ436"/>
  <c r="CZ432"/>
  <c r="CY432"/>
  <c r="CX432"/>
  <c r="CV432"/>
  <c r="CW432"/>
  <c r="CY428"/>
  <c r="CX428"/>
  <c r="CW428"/>
  <c r="CV428"/>
  <c r="CZ428"/>
  <c r="CZ424"/>
  <c r="CY424"/>
  <c r="CV424"/>
  <c r="CX424"/>
  <c r="CW424"/>
  <c r="CY420"/>
  <c r="CX420"/>
  <c r="CW420"/>
  <c r="CV420"/>
  <c r="CZ420"/>
  <c r="CZ416"/>
  <c r="CY416"/>
  <c r="CX416"/>
  <c r="CV416"/>
  <c r="CW416"/>
  <c r="CY412"/>
  <c r="CX412"/>
  <c r="CW412"/>
  <c r="CV412"/>
  <c r="CZ412"/>
  <c r="CZ408"/>
  <c r="CY408"/>
  <c r="CV408"/>
  <c r="CX408"/>
  <c r="CW408"/>
  <c r="CY404"/>
  <c r="CX404"/>
  <c r="CW404"/>
  <c r="CV404"/>
  <c r="CZ404"/>
  <c r="CZ400"/>
  <c r="CY400"/>
  <c r="CX400"/>
  <c r="CV400"/>
  <c r="CW400"/>
  <c r="CY396"/>
  <c r="CX396"/>
  <c r="CW396"/>
  <c r="CV396"/>
  <c r="CZ396"/>
  <c r="CZ392"/>
  <c r="CY392"/>
  <c r="CV392"/>
  <c r="CX392"/>
  <c r="CW392"/>
  <c r="CY388"/>
  <c r="CX388"/>
  <c r="CW388"/>
  <c r="CV388"/>
  <c r="CZ388"/>
  <c r="CZ384"/>
  <c r="CY384"/>
  <c r="CX384"/>
  <c r="CV384"/>
  <c r="CW384"/>
  <c r="CY380"/>
  <c r="CX380"/>
  <c r="CW380"/>
  <c r="CV380"/>
  <c r="CZ380"/>
  <c r="CZ376"/>
  <c r="CY376"/>
  <c r="CV376"/>
  <c r="CX376"/>
  <c r="CW376"/>
  <c r="CY372"/>
  <c r="CX372"/>
  <c r="CW372"/>
  <c r="CV372"/>
  <c r="CZ372"/>
  <c r="CV368"/>
  <c r="CZ368"/>
  <c r="CY368"/>
  <c r="CX368"/>
  <c r="CW368"/>
  <c r="CZ364"/>
  <c r="CY364"/>
  <c r="CX364"/>
  <c r="CV364"/>
  <c r="CW364"/>
  <c r="CV360"/>
  <c r="CW360"/>
  <c r="CZ360"/>
  <c r="CX360"/>
  <c r="CY360"/>
  <c r="CZ356"/>
  <c r="CX356"/>
  <c r="CW356"/>
  <c r="CV356"/>
  <c r="CY356"/>
  <c r="CV352"/>
  <c r="CZ352"/>
  <c r="CY352"/>
  <c r="CX352"/>
  <c r="CW352"/>
  <c r="CZ348"/>
  <c r="CY348"/>
  <c r="CX348"/>
  <c r="CW348"/>
  <c r="CV348"/>
  <c r="CV344"/>
  <c r="CZ344"/>
  <c r="CY344"/>
  <c r="CX344"/>
  <c r="CW344"/>
  <c r="CZ340"/>
  <c r="CV340"/>
  <c r="CW340"/>
  <c r="CY340"/>
  <c r="CX340"/>
  <c r="CV336"/>
  <c r="CX336"/>
  <c r="CW336"/>
  <c r="CY336"/>
  <c r="CZ336"/>
  <c r="CZ332"/>
  <c r="CY332"/>
  <c r="CX332"/>
  <c r="CW332"/>
  <c r="CV332"/>
  <c r="CV328"/>
  <c r="CZ328"/>
  <c r="CY328"/>
  <c r="CX328"/>
  <c r="CW328"/>
  <c r="CZ324"/>
  <c r="CY324"/>
  <c r="CX324"/>
  <c r="CW324"/>
  <c r="CV324"/>
  <c r="CV320"/>
  <c r="CZ320"/>
  <c r="CW320"/>
  <c r="CY320"/>
  <c r="CX320"/>
  <c r="CZ316"/>
  <c r="CW316"/>
  <c r="CV316"/>
  <c r="CX316"/>
  <c r="CY316"/>
  <c r="CV312"/>
  <c r="CY312"/>
  <c r="CX312"/>
  <c r="CW312"/>
  <c r="CZ312"/>
  <c r="CZ308"/>
  <c r="CY308"/>
  <c r="CX308"/>
  <c r="CW308"/>
  <c r="CV308"/>
  <c r="CV304"/>
  <c r="CZ304"/>
  <c r="CY304"/>
  <c r="CX304"/>
  <c r="CW304"/>
  <c r="CZ300"/>
  <c r="CY300"/>
  <c r="CX300"/>
  <c r="CV300"/>
  <c r="CW300"/>
  <c r="CV296"/>
  <c r="CW296"/>
  <c r="CZ296"/>
  <c r="CX296"/>
  <c r="CY296"/>
  <c r="CZ292"/>
  <c r="CX292"/>
  <c r="CW292"/>
  <c r="CV292"/>
  <c r="CY292"/>
  <c r="CV288"/>
  <c r="CZ288"/>
  <c r="CY288"/>
  <c r="CX288"/>
  <c r="CW288"/>
  <c r="CZ284"/>
  <c r="CY284"/>
  <c r="CX284"/>
  <c r="CW284"/>
  <c r="CV284"/>
  <c r="CV280"/>
  <c r="CZ280"/>
  <c r="CY280"/>
  <c r="CX280"/>
  <c r="CW280"/>
  <c r="CZ276"/>
  <c r="CV276"/>
  <c r="CW276"/>
  <c r="CY276"/>
  <c r="CX276"/>
  <c r="CV272"/>
  <c r="CX272"/>
  <c r="CW272"/>
  <c r="CY272"/>
  <c r="CZ272"/>
  <c r="CZ268"/>
  <c r="CY268"/>
  <c r="CX268"/>
  <c r="CW268"/>
  <c r="CV268"/>
  <c r="CV264"/>
  <c r="CZ264"/>
  <c r="CY264"/>
  <c r="CX264"/>
  <c r="CW264"/>
  <c r="CZ260"/>
  <c r="CY260"/>
  <c r="CX260"/>
  <c r="CW260"/>
  <c r="CV260"/>
  <c r="CV256"/>
  <c r="CZ256"/>
  <c r="CY256"/>
  <c r="CW256"/>
  <c r="CX256"/>
  <c r="CZ252"/>
  <c r="CW252"/>
  <c r="CV252"/>
  <c r="CX252"/>
  <c r="CY252"/>
  <c r="CV248"/>
  <c r="CY248"/>
  <c r="CX248"/>
  <c r="CW248"/>
  <c r="CZ248"/>
  <c r="CZ244"/>
  <c r="CY244"/>
  <c r="CX244"/>
  <c r="CW244"/>
  <c r="CV244"/>
  <c r="CV240"/>
  <c r="CZ240"/>
  <c r="CY240"/>
  <c r="CX240"/>
  <c r="CW240"/>
  <c r="CZ236"/>
  <c r="CY236"/>
  <c r="CV236"/>
  <c r="CX236"/>
  <c r="CW236"/>
  <c r="CV232"/>
  <c r="CW232"/>
  <c r="CX232"/>
  <c r="CZ232"/>
  <c r="CY232"/>
  <c r="CZ228"/>
  <c r="CX228"/>
  <c r="CW228"/>
  <c r="CV228"/>
  <c r="CY228"/>
  <c r="CV224"/>
  <c r="CZ224"/>
  <c r="CY224"/>
  <c r="CX224"/>
  <c r="CW224"/>
  <c r="CZ220"/>
  <c r="CY220"/>
  <c r="CX220"/>
  <c r="CW220"/>
  <c r="CV220"/>
  <c r="CV216"/>
  <c r="CZ216"/>
  <c r="CY216"/>
  <c r="CX216"/>
  <c r="CW216"/>
  <c r="CZ212"/>
  <c r="CV212"/>
  <c r="CY212"/>
  <c r="CW212"/>
  <c r="CX212"/>
  <c r="CV208"/>
  <c r="CX208"/>
  <c r="CW208"/>
  <c r="CY208"/>
  <c r="CZ208"/>
  <c r="CZ204"/>
  <c r="CY204"/>
  <c r="CX204"/>
  <c r="CW204"/>
  <c r="CV204"/>
  <c r="CV200"/>
  <c r="CZ200"/>
  <c r="CY200"/>
  <c r="CX200"/>
  <c r="CW200"/>
  <c r="CZ196"/>
  <c r="CY196"/>
  <c r="CX196"/>
  <c r="CW196"/>
  <c r="CV196"/>
  <c r="CV192"/>
  <c r="CZ192"/>
  <c r="CW192"/>
  <c r="CY192"/>
  <c r="CX192"/>
  <c r="CZ188"/>
  <c r="CW188"/>
  <c r="CV188"/>
  <c r="CX188"/>
  <c r="CY188"/>
  <c r="CV184"/>
  <c r="CY184"/>
  <c r="CX184"/>
  <c r="CW184"/>
  <c r="CZ184"/>
  <c r="CZ180"/>
  <c r="CY180"/>
  <c r="CX180"/>
  <c r="CW180"/>
  <c r="CV180"/>
  <c r="CV176"/>
  <c r="CZ176"/>
  <c r="CY176"/>
  <c r="CX176"/>
  <c r="CW176"/>
  <c r="CZ172"/>
  <c r="CY172"/>
  <c r="CX172"/>
  <c r="CV172"/>
  <c r="CW172"/>
  <c r="CV168"/>
  <c r="CW168"/>
  <c r="CZ168"/>
  <c r="CX168"/>
  <c r="CY168"/>
  <c r="CZ164"/>
  <c r="CX164"/>
  <c r="CW164"/>
  <c r="CV164"/>
  <c r="CY164"/>
  <c r="CV160"/>
  <c r="CZ160"/>
  <c r="CY160"/>
  <c r="CX160"/>
  <c r="CW160"/>
  <c r="CZ156"/>
  <c r="CY156"/>
  <c r="CX156"/>
  <c r="CW156"/>
  <c r="CV156"/>
  <c r="CV152"/>
  <c r="CZ152"/>
  <c r="CY152"/>
  <c r="CX152"/>
  <c r="CW152"/>
  <c r="CZ148"/>
  <c r="CV148"/>
  <c r="CW148"/>
  <c r="CY148"/>
  <c r="CX148"/>
  <c r="CV144"/>
  <c r="CX144"/>
  <c r="CW144"/>
  <c r="CY144"/>
  <c r="CZ144"/>
  <c r="CZ140"/>
  <c r="CY140"/>
  <c r="CX140"/>
  <c r="CW140"/>
  <c r="CV140"/>
  <c r="CV136"/>
  <c r="CZ136"/>
  <c r="CY136"/>
  <c r="CX136"/>
  <c r="CW136"/>
  <c r="CZ132"/>
  <c r="CW132"/>
  <c r="CY132"/>
  <c r="CX132"/>
  <c r="CV132"/>
  <c r="CV128"/>
  <c r="CX128"/>
  <c r="CW128"/>
  <c r="CY128"/>
  <c r="CZ128"/>
  <c r="CZ124"/>
  <c r="CW124"/>
  <c r="CV124"/>
  <c r="CX124"/>
  <c r="CY124"/>
  <c r="CV120"/>
  <c r="CZ120"/>
  <c r="CY120"/>
  <c r="CW120"/>
  <c r="CX120"/>
  <c r="CZ116"/>
  <c r="CW116"/>
  <c r="CY116"/>
  <c r="CX116"/>
  <c r="CV116"/>
  <c r="CV112"/>
  <c r="CZ112"/>
  <c r="CY112"/>
  <c r="CX112"/>
  <c r="CW112"/>
  <c r="CZ108"/>
  <c r="CW108"/>
  <c r="CY108"/>
  <c r="CX108"/>
  <c r="CV108"/>
  <c r="CV104"/>
  <c r="CZ104"/>
  <c r="CY104"/>
  <c r="CX104"/>
  <c r="CW104"/>
  <c r="CZ100"/>
  <c r="CW100"/>
  <c r="CY100"/>
  <c r="CX100"/>
  <c r="CV100"/>
  <c r="CV96"/>
  <c r="CX96"/>
  <c r="CW96"/>
  <c r="CY96"/>
  <c r="CZ96"/>
  <c r="CZ92"/>
  <c r="CW92"/>
  <c r="CV92"/>
  <c r="CX92"/>
  <c r="CY92"/>
  <c r="CV88"/>
  <c r="CZ88"/>
  <c r="CY88"/>
  <c r="CW88"/>
  <c r="CX88"/>
  <c r="CZ84"/>
  <c r="CW84"/>
  <c r="CY84"/>
  <c r="CX84"/>
  <c r="CV84"/>
  <c r="CV80"/>
  <c r="CZ80"/>
  <c r="CY80"/>
  <c r="CX80"/>
  <c r="CW80"/>
  <c r="CZ76"/>
  <c r="CW76"/>
  <c r="CY76"/>
  <c r="CX76"/>
  <c r="CV76"/>
  <c r="CV72"/>
  <c r="CZ72"/>
  <c r="CY72"/>
  <c r="CX72"/>
  <c r="CW72"/>
  <c r="CZ68"/>
  <c r="CW68"/>
  <c r="CY68"/>
  <c r="CX68"/>
  <c r="CV68"/>
  <c r="CV64"/>
  <c r="CX64"/>
  <c r="CW64"/>
  <c r="CY64"/>
  <c r="CZ64"/>
  <c r="CZ60"/>
  <c r="CW60"/>
  <c r="CV60"/>
  <c r="CX60"/>
  <c r="CY60"/>
  <c r="CV56"/>
  <c r="CZ56"/>
  <c r="CW56"/>
  <c r="CY56"/>
  <c r="CX56"/>
  <c r="CZ52"/>
  <c r="CW52"/>
  <c r="CY52"/>
  <c r="CX52"/>
  <c r="CV52"/>
  <c r="CV48"/>
  <c r="CZ48"/>
  <c r="CY48"/>
  <c r="CX48"/>
  <c r="CW48"/>
  <c r="CX585"/>
  <c r="CW585"/>
  <c r="CV585"/>
  <c r="CZ585"/>
  <c r="CY585"/>
  <c r="CZ581"/>
  <c r="CY581"/>
  <c r="CX581"/>
  <c r="CW581"/>
  <c r="CV581"/>
  <c r="CZ573"/>
  <c r="CY573"/>
  <c r="CX573"/>
  <c r="CW573"/>
  <c r="CV573"/>
  <c r="CY604"/>
  <c r="CX604"/>
  <c r="CW604"/>
  <c r="CV604"/>
  <c r="CZ604"/>
  <c r="CY596"/>
  <c r="CX596"/>
  <c r="CW596"/>
  <c r="CV596"/>
  <c r="CZ596"/>
  <c r="CZ592"/>
  <c r="CY592"/>
  <c r="CX592"/>
  <c r="CW592"/>
  <c r="CV592"/>
  <c r="CY588"/>
  <c r="CX588"/>
  <c r="CW588"/>
  <c r="CV588"/>
  <c r="CZ588"/>
  <c r="CY580"/>
  <c r="CX580"/>
  <c r="CW580"/>
  <c r="CV580"/>
  <c r="CZ580"/>
  <c r="CY572"/>
  <c r="CX572"/>
  <c r="CW572"/>
  <c r="CV572"/>
  <c r="CZ572"/>
  <c r="CZ568"/>
  <c r="CY568"/>
  <c r="CX568"/>
  <c r="CW568"/>
  <c r="CV568"/>
  <c r="CZ560"/>
  <c r="CY560"/>
  <c r="CX560"/>
  <c r="CW560"/>
  <c r="CV560"/>
  <c r="CZ552"/>
  <c r="CY552"/>
  <c r="CX552"/>
  <c r="CW552"/>
  <c r="CV552"/>
  <c r="CZ544"/>
  <c r="CY544"/>
  <c r="CX544"/>
  <c r="CW544"/>
  <c r="CV544"/>
  <c r="CZ536"/>
  <c r="CY536"/>
  <c r="CX536"/>
  <c r="CW536"/>
  <c r="CV536"/>
  <c r="CZ528"/>
  <c r="CY528"/>
  <c r="CX528"/>
  <c r="CW528"/>
  <c r="CV528"/>
  <c r="CZ520"/>
  <c r="CY520"/>
  <c r="CV520"/>
  <c r="CX520"/>
  <c r="CW520"/>
  <c r="CZ512"/>
  <c r="CY512"/>
  <c r="CX512"/>
  <c r="CV512"/>
  <c r="CW512"/>
  <c r="CZ504"/>
  <c r="CY504"/>
  <c r="CV504"/>
  <c r="CX504"/>
  <c r="CW504"/>
  <c r="CZ496"/>
  <c r="CY496"/>
  <c r="CX496"/>
  <c r="CV496"/>
  <c r="CW496"/>
  <c r="CY492"/>
  <c r="CX492"/>
  <c r="CW492"/>
  <c r="CV492"/>
  <c r="CZ492"/>
  <c r="CY484"/>
  <c r="CX484"/>
  <c r="CW484"/>
  <c r="CV484"/>
  <c r="CZ484"/>
  <c r="CY476"/>
  <c r="CX476"/>
  <c r="CW476"/>
  <c r="CV476"/>
  <c r="CZ476"/>
  <c r="CZ472"/>
  <c r="CY472"/>
  <c r="CX472"/>
  <c r="CV472"/>
  <c r="CW472"/>
  <c r="CZ607"/>
  <c r="CY607"/>
  <c r="CX607"/>
  <c r="CW607"/>
  <c r="CV607"/>
  <c r="CV603"/>
  <c r="CZ603"/>
  <c r="CY603"/>
  <c r="CX603"/>
  <c r="CW603"/>
  <c r="CZ599"/>
  <c r="CY599"/>
  <c r="CX599"/>
  <c r="CW599"/>
  <c r="CV599"/>
  <c r="CV595"/>
  <c r="CZ595"/>
  <c r="CY595"/>
  <c r="CX595"/>
  <c r="CW595"/>
  <c r="CZ591"/>
  <c r="CY591"/>
  <c r="CX591"/>
  <c r="CW591"/>
  <c r="CV591"/>
  <c r="CV587"/>
  <c r="CZ587"/>
  <c r="CY587"/>
  <c r="CX587"/>
  <c r="CW587"/>
  <c r="CZ583"/>
  <c r="CY583"/>
  <c r="CX583"/>
  <c r="CW583"/>
  <c r="CV583"/>
  <c r="CV579"/>
  <c r="CZ579"/>
  <c r="CY579"/>
  <c r="CX579"/>
  <c r="CW579"/>
  <c r="CZ575"/>
  <c r="CY575"/>
  <c r="CX575"/>
  <c r="CW575"/>
  <c r="CV575"/>
  <c r="CV571"/>
  <c r="CZ571"/>
  <c r="CY571"/>
  <c r="CX571"/>
  <c r="CW571"/>
  <c r="CZ567"/>
  <c r="CY567"/>
  <c r="CX567"/>
  <c r="CW567"/>
  <c r="CV567"/>
  <c r="CV563"/>
  <c r="CZ563"/>
  <c r="CY563"/>
  <c r="CX563"/>
  <c r="CW563"/>
  <c r="CZ559"/>
  <c r="CY559"/>
  <c r="CX559"/>
  <c r="CW559"/>
  <c r="CV559"/>
  <c r="CV555"/>
  <c r="CZ555"/>
  <c r="CY555"/>
  <c r="CX555"/>
  <c r="CW555"/>
  <c r="CZ551"/>
  <c r="CY551"/>
  <c r="CX551"/>
  <c r="CW551"/>
  <c r="CV551"/>
  <c r="CV547"/>
  <c r="CZ547"/>
  <c r="CY547"/>
  <c r="CX547"/>
  <c r="CW547"/>
  <c r="CZ543"/>
  <c r="CY543"/>
  <c r="CX543"/>
  <c r="CW543"/>
  <c r="CV543"/>
  <c r="CV539"/>
  <c r="CZ539"/>
  <c r="CY539"/>
  <c r="CX539"/>
  <c r="CW539"/>
  <c r="CZ535"/>
  <c r="CY535"/>
  <c r="CX535"/>
  <c r="CW535"/>
  <c r="CV535"/>
  <c r="CV531"/>
  <c r="CZ531"/>
  <c r="CW531"/>
  <c r="CY531"/>
  <c r="CX531"/>
  <c r="CZ527"/>
  <c r="CY527"/>
  <c r="CX527"/>
  <c r="CW527"/>
  <c r="CV527"/>
  <c r="CV523"/>
  <c r="CZ523"/>
  <c r="CW523"/>
  <c r="CY523"/>
  <c r="CX523"/>
  <c r="CZ519"/>
  <c r="CY519"/>
  <c r="CX519"/>
  <c r="CW519"/>
  <c r="CV519"/>
  <c r="CV515"/>
  <c r="CZ515"/>
  <c r="CY515"/>
  <c r="CW515"/>
  <c r="CX515"/>
  <c r="CZ511"/>
  <c r="CY511"/>
  <c r="CX511"/>
  <c r="CW511"/>
  <c r="CV511"/>
  <c r="CV507"/>
  <c r="CZ507"/>
  <c r="CW507"/>
  <c r="CY507"/>
  <c r="CX507"/>
  <c r="CZ503"/>
  <c r="CY503"/>
  <c r="CX503"/>
  <c r="CW503"/>
  <c r="CV503"/>
  <c r="CV499"/>
  <c r="CZ499"/>
  <c r="CY499"/>
  <c r="CW499"/>
  <c r="CX499"/>
  <c r="CZ495"/>
  <c r="CY495"/>
  <c r="CX495"/>
  <c r="CW495"/>
  <c r="CV495"/>
  <c r="CV491"/>
  <c r="CZ491"/>
  <c r="CY491"/>
  <c r="CW491"/>
  <c r="CX491"/>
  <c r="CZ487"/>
  <c r="CY487"/>
  <c r="CX487"/>
  <c r="CW487"/>
  <c r="CV487"/>
  <c r="CV483"/>
  <c r="CZ483"/>
  <c r="CW483"/>
  <c r="CY483"/>
  <c r="CX483"/>
  <c r="CZ479"/>
  <c r="CY479"/>
  <c r="CX479"/>
  <c r="CW479"/>
  <c r="CV479"/>
  <c r="CV475"/>
  <c r="CZ475"/>
  <c r="CY475"/>
  <c r="CW475"/>
  <c r="CX475"/>
  <c r="CZ471"/>
  <c r="CY471"/>
  <c r="CX471"/>
  <c r="CW471"/>
  <c r="CV471"/>
  <c r="CV467"/>
  <c r="CZ467"/>
  <c r="CW467"/>
  <c r="CY467"/>
  <c r="CX467"/>
  <c r="CZ463"/>
  <c r="CY463"/>
  <c r="CX463"/>
  <c r="CW463"/>
  <c r="CV463"/>
  <c r="CV459"/>
  <c r="CZ459"/>
  <c r="CY459"/>
  <c r="CW459"/>
  <c r="CX459"/>
  <c r="CZ455"/>
  <c r="CY455"/>
  <c r="CX455"/>
  <c r="CW455"/>
  <c r="CV455"/>
  <c r="CV451"/>
  <c r="CZ451"/>
  <c r="CW451"/>
  <c r="CY451"/>
  <c r="CX451"/>
  <c r="CZ447"/>
  <c r="CY447"/>
  <c r="CX447"/>
  <c r="CW447"/>
  <c r="CV447"/>
  <c r="CV443"/>
  <c r="CZ443"/>
  <c r="CY443"/>
  <c r="CW443"/>
  <c r="CX443"/>
  <c r="CZ439"/>
  <c r="CY439"/>
  <c r="CX439"/>
  <c r="CW439"/>
  <c r="CV439"/>
  <c r="CV435"/>
  <c r="CZ435"/>
  <c r="CY435"/>
  <c r="CX435"/>
  <c r="CW435"/>
  <c r="CZ431"/>
  <c r="CY431"/>
  <c r="CX431"/>
  <c r="CW431"/>
  <c r="CV431"/>
  <c r="CV427"/>
  <c r="CZ427"/>
  <c r="CW427"/>
  <c r="CY427"/>
  <c r="CX427"/>
  <c r="CZ423"/>
  <c r="CY423"/>
  <c r="CX423"/>
  <c r="CW423"/>
  <c r="CV423"/>
  <c r="CV419"/>
  <c r="CZ419"/>
  <c r="CY419"/>
  <c r="CW419"/>
  <c r="CX419"/>
  <c r="CZ415"/>
  <c r="CY415"/>
  <c r="CX415"/>
  <c r="CW415"/>
  <c r="CV415"/>
  <c r="CV411"/>
  <c r="CZ411"/>
  <c r="CW411"/>
  <c r="CY411"/>
  <c r="CX411"/>
  <c r="CZ407"/>
  <c r="CY407"/>
  <c r="CX407"/>
  <c r="CW407"/>
  <c r="CV407"/>
  <c r="CV403"/>
  <c r="CZ403"/>
  <c r="CY403"/>
  <c r="CW403"/>
  <c r="CX403"/>
  <c r="CZ399"/>
  <c r="CY399"/>
  <c r="CX399"/>
  <c r="CW399"/>
  <c r="CV399"/>
  <c r="CV395"/>
  <c r="CZ395"/>
  <c r="CW395"/>
  <c r="CY395"/>
  <c r="CX395"/>
  <c r="CZ391"/>
  <c r="CY391"/>
  <c r="CX391"/>
  <c r="CW391"/>
  <c r="CV391"/>
  <c r="CV387"/>
  <c r="CZ387"/>
  <c r="CY387"/>
  <c r="CW387"/>
  <c r="CX387"/>
  <c r="CZ383"/>
  <c r="CY383"/>
  <c r="CX383"/>
  <c r="CW383"/>
  <c r="CV383"/>
  <c r="CV379"/>
  <c r="CZ379"/>
  <c r="CW379"/>
  <c r="CY379"/>
  <c r="CX379"/>
  <c r="CZ375"/>
  <c r="CY375"/>
  <c r="CX375"/>
  <c r="CW375"/>
  <c r="CV375"/>
  <c r="CV371"/>
  <c r="CZ371"/>
  <c r="CY371"/>
  <c r="CW371"/>
  <c r="CX371"/>
  <c r="CX367"/>
  <c r="CW367"/>
  <c r="CV367"/>
  <c r="CY367"/>
  <c r="CZ367"/>
  <c r="CW363"/>
  <c r="CZ363"/>
  <c r="CY363"/>
  <c r="CX363"/>
  <c r="CV363"/>
  <c r="CZ359"/>
  <c r="CY359"/>
  <c r="CX359"/>
  <c r="CW359"/>
  <c r="CV359"/>
  <c r="CW355"/>
  <c r="CZ355"/>
  <c r="CY355"/>
  <c r="CX355"/>
  <c r="CV355"/>
  <c r="CV351"/>
  <c r="CZ351"/>
  <c r="CW351"/>
  <c r="CY351"/>
  <c r="CX351"/>
  <c r="CW347"/>
  <c r="CX347"/>
  <c r="CV347"/>
  <c r="CY347"/>
  <c r="CZ347"/>
  <c r="CY343"/>
  <c r="CX343"/>
  <c r="CW343"/>
  <c r="CV343"/>
  <c r="CZ343"/>
  <c r="CW339"/>
  <c r="CZ339"/>
  <c r="CY339"/>
  <c r="CX339"/>
  <c r="CV339"/>
  <c r="CZ335"/>
  <c r="CY335"/>
  <c r="CX335"/>
  <c r="CW335"/>
  <c r="CV335"/>
  <c r="CW331"/>
  <c r="CZ331"/>
  <c r="CY331"/>
  <c r="CV331"/>
  <c r="CX331"/>
  <c r="CW327"/>
  <c r="CV327"/>
  <c r="CZ327"/>
  <c r="CX327"/>
  <c r="CY327"/>
  <c r="CW323"/>
  <c r="CY323"/>
  <c r="CX323"/>
  <c r="CV323"/>
  <c r="CZ323"/>
  <c r="CZ319"/>
  <c r="CY319"/>
  <c r="CX319"/>
  <c r="CW319"/>
  <c r="CV319"/>
  <c r="CW315"/>
  <c r="CZ315"/>
  <c r="CY315"/>
  <c r="CX315"/>
  <c r="CV315"/>
  <c r="CZ311"/>
  <c r="CY311"/>
  <c r="CX311"/>
  <c r="CV311"/>
  <c r="CW311"/>
  <c r="CW307"/>
  <c r="CV307"/>
  <c r="CZ307"/>
  <c r="CX307"/>
  <c r="CY307"/>
  <c r="CX303"/>
  <c r="CW303"/>
  <c r="CV303"/>
  <c r="CY303"/>
  <c r="CZ303"/>
  <c r="CW299"/>
  <c r="CZ299"/>
  <c r="CY299"/>
  <c r="CX299"/>
  <c r="CV299"/>
  <c r="CZ295"/>
  <c r="CY295"/>
  <c r="CX295"/>
  <c r="CW295"/>
  <c r="CV295"/>
  <c r="CW291"/>
  <c r="CZ291"/>
  <c r="CY291"/>
  <c r="CX291"/>
  <c r="CV291"/>
  <c r="CV287"/>
  <c r="CZ287"/>
  <c r="CW287"/>
  <c r="CY287"/>
  <c r="CX287"/>
  <c r="CW283"/>
  <c r="CX283"/>
  <c r="CV283"/>
  <c r="CY283"/>
  <c r="CZ283"/>
  <c r="CY279"/>
  <c r="CX279"/>
  <c r="CW279"/>
  <c r="CV279"/>
  <c r="CZ279"/>
  <c r="CW275"/>
  <c r="CZ275"/>
  <c r="CY275"/>
  <c r="CX275"/>
  <c r="CV275"/>
  <c r="CZ271"/>
  <c r="CY271"/>
  <c r="CX271"/>
  <c r="CW271"/>
  <c r="CV271"/>
  <c r="CW267"/>
  <c r="CZ267"/>
  <c r="CY267"/>
  <c r="CV267"/>
  <c r="CX267"/>
  <c r="CW263"/>
  <c r="CV263"/>
  <c r="CZ263"/>
  <c r="CX263"/>
  <c r="CY263"/>
  <c r="CW259"/>
  <c r="CY259"/>
  <c r="CX259"/>
  <c r="CV259"/>
  <c r="CZ259"/>
  <c r="CZ255"/>
  <c r="CY255"/>
  <c r="CX255"/>
  <c r="CW255"/>
  <c r="CV255"/>
  <c r="CW251"/>
  <c r="CZ251"/>
  <c r="CY251"/>
  <c r="CX251"/>
  <c r="CV251"/>
  <c r="CZ247"/>
  <c r="CY247"/>
  <c r="CV247"/>
  <c r="CX247"/>
  <c r="CW247"/>
  <c r="CW243"/>
  <c r="CV243"/>
  <c r="CX243"/>
  <c r="CZ243"/>
  <c r="CY243"/>
  <c r="CX239"/>
  <c r="CW239"/>
  <c r="CV239"/>
  <c r="CY239"/>
  <c r="CZ239"/>
  <c r="CW235"/>
  <c r="CZ235"/>
  <c r="CY235"/>
  <c r="CX235"/>
  <c r="CV235"/>
  <c r="CZ231"/>
  <c r="CY231"/>
  <c r="CX231"/>
  <c r="CW231"/>
  <c r="CV231"/>
  <c r="CW227"/>
  <c r="CZ227"/>
  <c r="CY227"/>
  <c r="CX227"/>
  <c r="CV227"/>
  <c r="CV223"/>
  <c r="CZ223"/>
  <c r="CY223"/>
  <c r="CW223"/>
  <c r="CX223"/>
  <c r="CW219"/>
  <c r="CX219"/>
  <c r="CV219"/>
  <c r="CY219"/>
  <c r="CZ219"/>
  <c r="CY215"/>
  <c r="CX215"/>
  <c r="CW215"/>
  <c r="CV215"/>
  <c r="CZ215"/>
  <c r="CW211"/>
  <c r="CZ211"/>
  <c r="CY211"/>
  <c r="CX211"/>
  <c r="CV211"/>
  <c r="CZ207"/>
  <c r="CY207"/>
  <c r="CX207"/>
  <c r="CW207"/>
  <c r="CV207"/>
  <c r="CW203"/>
  <c r="CZ203"/>
  <c r="CV203"/>
  <c r="CY203"/>
  <c r="CX203"/>
  <c r="CW199"/>
  <c r="CV199"/>
  <c r="CX199"/>
  <c r="CZ199"/>
  <c r="CY199"/>
  <c r="CW195"/>
  <c r="CY195"/>
  <c r="CX195"/>
  <c r="CV195"/>
  <c r="CZ195"/>
  <c r="CZ191"/>
  <c r="CY191"/>
  <c r="CX191"/>
  <c r="CW191"/>
  <c r="CV191"/>
  <c r="CW187"/>
  <c r="CZ187"/>
  <c r="CY187"/>
  <c r="CX187"/>
  <c r="CV187"/>
  <c r="CZ183"/>
  <c r="CY183"/>
  <c r="CX183"/>
  <c r="CV183"/>
  <c r="CW183"/>
  <c r="CW179"/>
  <c r="CV179"/>
  <c r="CZ179"/>
  <c r="CX179"/>
  <c r="CY179"/>
  <c r="CX175"/>
  <c r="CW175"/>
  <c r="CV175"/>
  <c r="CY175"/>
  <c r="CZ175"/>
  <c r="CW171"/>
  <c r="CZ171"/>
  <c r="CY171"/>
  <c r="CX171"/>
  <c r="CV171"/>
  <c r="CZ167"/>
  <c r="CY167"/>
  <c r="CX167"/>
  <c r="CW167"/>
  <c r="CV167"/>
  <c r="CW163"/>
  <c r="CZ163"/>
  <c r="CY163"/>
  <c r="CX163"/>
  <c r="CV163"/>
  <c r="CV159"/>
  <c r="CZ159"/>
  <c r="CW159"/>
  <c r="CY159"/>
  <c r="CX159"/>
  <c r="CW155"/>
  <c r="CX155"/>
  <c r="CV155"/>
  <c r="CY155"/>
  <c r="CZ155"/>
  <c r="CY151"/>
  <c r="CX151"/>
  <c r="CW151"/>
  <c r="CV151"/>
  <c r="CZ151"/>
  <c r="CW147"/>
  <c r="CZ147"/>
  <c r="CY147"/>
  <c r="CX147"/>
  <c r="CV147"/>
  <c r="CZ143"/>
  <c r="CY143"/>
  <c r="CX143"/>
  <c r="CW143"/>
  <c r="CV143"/>
  <c r="CW139"/>
  <c r="CZ139"/>
  <c r="CV139"/>
  <c r="CY139"/>
  <c r="CX139"/>
  <c r="CX135"/>
  <c r="CZ135"/>
  <c r="CV135"/>
  <c r="CY135"/>
  <c r="CW135"/>
  <c r="CW131"/>
  <c r="CZ131"/>
  <c r="CY131"/>
  <c r="CX131"/>
  <c r="CV131"/>
  <c r="CX127"/>
  <c r="CZ127"/>
  <c r="CY127"/>
  <c r="CW127"/>
  <c r="CV127"/>
  <c r="CW123"/>
  <c r="CZ123"/>
  <c r="CY123"/>
  <c r="CX123"/>
  <c r="CV123"/>
  <c r="CX119"/>
  <c r="CZ119"/>
  <c r="CY119"/>
  <c r="CW119"/>
  <c r="CV119"/>
  <c r="CW115"/>
  <c r="CY115"/>
  <c r="CX115"/>
  <c r="CV115"/>
  <c r="CZ115"/>
  <c r="CX111"/>
  <c r="CW111"/>
  <c r="CV111"/>
  <c r="CY111"/>
  <c r="CZ111"/>
  <c r="CW107"/>
  <c r="CV107"/>
  <c r="CZ107"/>
  <c r="CX107"/>
  <c r="CY107"/>
  <c r="CX103"/>
  <c r="CZ103"/>
  <c r="CY103"/>
  <c r="CV103"/>
  <c r="CW103"/>
  <c r="CW99"/>
  <c r="CZ99"/>
  <c r="CY99"/>
  <c r="CX99"/>
  <c r="CV99"/>
  <c r="CX95"/>
  <c r="CZ95"/>
  <c r="CY95"/>
  <c r="CW95"/>
  <c r="CV95"/>
  <c r="CW91"/>
  <c r="CZ91"/>
  <c r="CY91"/>
  <c r="CX91"/>
  <c r="CV91"/>
  <c r="CX87"/>
  <c r="CZ87"/>
  <c r="CY87"/>
  <c r="CW87"/>
  <c r="CV87"/>
  <c r="CW83"/>
  <c r="CY83"/>
  <c r="CX83"/>
  <c r="CV83"/>
  <c r="CZ83"/>
  <c r="CX79"/>
  <c r="CW79"/>
  <c r="CV79"/>
  <c r="CY79"/>
  <c r="CZ79"/>
  <c r="CW75"/>
  <c r="CV75"/>
  <c r="CZ75"/>
  <c r="CX75"/>
  <c r="CY75"/>
  <c r="CX71"/>
  <c r="CZ71"/>
  <c r="CY71"/>
  <c r="CV71"/>
  <c r="CW71"/>
  <c r="CW67"/>
  <c r="CZ67"/>
  <c r="CY67"/>
  <c r="CX67"/>
  <c r="CV67"/>
  <c r="CX63"/>
  <c r="CZ63"/>
  <c r="CY63"/>
  <c r="CW63"/>
  <c r="CV63"/>
  <c r="CW59"/>
  <c r="CZ59"/>
  <c r="CY59"/>
  <c r="CX59"/>
  <c r="CV59"/>
  <c r="CX55"/>
  <c r="CZ55"/>
  <c r="CY55"/>
  <c r="CW55"/>
  <c r="CV55"/>
  <c r="CW51"/>
  <c r="CY51"/>
  <c r="CX51"/>
  <c r="CV51"/>
  <c r="CZ51"/>
  <c r="CX47"/>
  <c r="CW47"/>
  <c r="CV47"/>
  <c r="CY47"/>
  <c r="CZ47"/>
  <c r="I123" i="5"/>
  <c r="I137"/>
  <c r="I136"/>
  <c r="I135"/>
  <c r="I134"/>
  <c r="R29" i="19"/>
  <c r="R14"/>
  <c r="J108" i="5"/>
  <c r="J109"/>
  <c r="J98"/>
  <c r="Q88" i="2"/>
  <c r="J147" i="5"/>
  <c r="J145"/>
  <c r="J146"/>
  <c r="Q558" i="2"/>
  <c r="Q494"/>
  <c r="BM598" i="7"/>
  <c r="BU598"/>
  <c r="BT598"/>
  <c r="BN598"/>
  <c r="BS598"/>
  <c r="BV598"/>
  <c r="BR598"/>
  <c r="BZ598"/>
  <c r="BQ598"/>
  <c r="BY598"/>
  <c r="BO598"/>
  <c r="BW598"/>
  <c r="BP598"/>
  <c r="BX598"/>
  <c r="BM526"/>
  <c r="BU526"/>
  <c r="BT526"/>
  <c r="BS526"/>
  <c r="BR526"/>
  <c r="BZ526"/>
  <c r="BQ526"/>
  <c r="BY526"/>
  <c r="BP526"/>
  <c r="BX526"/>
  <c r="BO526"/>
  <c r="BW526"/>
  <c r="BN526"/>
  <c r="BV526"/>
  <c r="BM514"/>
  <c r="BU514"/>
  <c r="BT514"/>
  <c r="BS514"/>
  <c r="BR514"/>
  <c r="BZ514"/>
  <c r="BQ514"/>
  <c r="BY514"/>
  <c r="BP514"/>
  <c r="BX514"/>
  <c r="BO514"/>
  <c r="BW514"/>
  <c r="BN514"/>
  <c r="BV514"/>
  <c r="BM494"/>
  <c r="BU494"/>
  <c r="BT494"/>
  <c r="BS494"/>
  <c r="BR494"/>
  <c r="BZ494"/>
  <c r="BQ494"/>
  <c r="BY494"/>
  <c r="BP494"/>
  <c r="BX494"/>
  <c r="BO494"/>
  <c r="BW494"/>
  <c r="BN494"/>
  <c r="BV494"/>
  <c r="BM462"/>
  <c r="BU462"/>
  <c r="BT462"/>
  <c r="BS462"/>
  <c r="BR462"/>
  <c r="BZ462"/>
  <c r="BQ462"/>
  <c r="BY462"/>
  <c r="BP462"/>
  <c r="BX462"/>
  <c r="BO462"/>
  <c r="BW462"/>
  <c r="BN462"/>
  <c r="BV462"/>
  <c r="BS609"/>
  <c r="BT609"/>
  <c r="BR609"/>
  <c r="BZ609"/>
  <c r="BQ609"/>
  <c r="BY609"/>
  <c r="BP609"/>
  <c r="BX609"/>
  <c r="BO609"/>
  <c r="BW609"/>
  <c r="BM609"/>
  <c r="BU609"/>
  <c r="BN609"/>
  <c r="BV609"/>
  <c r="BS601"/>
  <c r="BR601"/>
  <c r="BZ601"/>
  <c r="BT601"/>
  <c r="BQ601"/>
  <c r="BY601"/>
  <c r="BP601"/>
  <c r="BX601"/>
  <c r="BO601"/>
  <c r="BW601"/>
  <c r="BM601"/>
  <c r="BU601"/>
  <c r="BN601"/>
  <c r="BV601"/>
  <c r="BS597"/>
  <c r="BT597"/>
  <c r="BR597"/>
  <c r="BZ597"/>
  <c r="BQ597"/>
  <c r="BY597"/>
  <c r="BP597"/>
  <c r="BX597"/>
  <c r="BO597"/>
  <c r="BW597"/>
  <c r="BM597"/>
  <c r="BU597"/>
  <c r="BN597"/>
  <c r="BV597"/>
  <c r="BS589"/>
  <c r="BR589"/>
  <c r="BZ589"/>
  <c r="BQ589"/>
  <c r="BY589"/>
  <c r="BT589"/>
  <c r="BP589"/>
  <c r="BX589"/>
  <c r="BO589"/>
  <c r="BW589"/>
  <c r="BM589"/>
  <c r="BU589"/>
  <c r="BN589"/>
  <c r="BV589"/>
  <c r="BS581"/>
  <c r="BR581"/>
  <c r="BZ581"/>
  <c r="BQ581"/>
  <c r="BY581"/>
  <c r="BT581"/>
  <c r="BP581"/>
  <c r="BX581"/>
  <c r="BO581"/>
  <c r="BW581"/>
  <c r="BM581"/>
  <c r="BU581"/>
  <c r="BN581"/>
  <c r="BV581"/>
  <c r="BS569"/>
  <c r="BR569"/>
  <c r="BZ569"/>
  <c r="BT569"/>
  <c r="BQ569"/>
  <c r="BY569"/>
  <c r="BP569"/>
  <c r="BX569"/>
  <c r="BO569"/>
  <c r="BW569"/>
  <c r="BM569"/>
  <c r="BU569"/>
  <c r="BN569"/>
  <c r="BV569"/>
  <c r="BS561"/>
  <c r="BR561"/>
  <c r="BQ561"/>
  <c r="BP561"/>
  <c r="BO561"/>
  <c r="BN561"/>
  <c r="BV561"/>
  <c r="BM561"/>
  <c r="BU561"/>
  <c r="BT561"/>
  <c r="BZ561"/>
  <c r="BY561"/>
  <c r="BX561"/>
  <c r="BW561"/>
  <c r="BS553"/>
  <c r="BR553"/>
  <c r="BZ553"/>
  <c r="BQ553"/>
  <c r="BY553"/>
  <c r="BP553"/>
  <c r="BX553"/>
  <c r="BO553"/>
  <c r="BW553"/>
  <c r="BN553"/>
  <c r="BV553"/>
  <c r="BM553"/>
  <c r="BU553"/>
  <c r="BT553"/>
  <c r="BS545"/>
  <c r="BR545"/>
  <c r="BZ545"/>
  <c r="BQ545"/>
  <c r="BY545"/>
  <c r="BP545"/>
  <c r="BX545"/>
  <c r="BO545"/>
  <c r="BW545"/>
  <c r="BN545"/>
  <c r="BV545"/>
  <c r="BM545"/>
  <c r="BU545"/>
  <c r="BT545"/>
  <c r="BS537"/>
  <c r="BR537"/>
  <c r="BZ537"/>
  <c r="BQ537"/>
  <c r="BY537"/>
  <c r="BP537"/>
  <c r="BX537"/>
  <c r="BO537"/>
  <c r="BW537"/>
  <c r="BN537"/>
  <c r="BV537"/>
  <c r="BM537"/>
  <c r="BU537"/>
  <c r="BT537"/>
  <c r="BS529"/>
  <c r="BR529"/>
  <c r="BZ529"/>
  <c r="BQ529"/>
  <c r="BY529"/>
  <c r="BP529"/>
  <c r="BX529"/>
  <c r="BO529"/>
  <c r="BW529"/>
  <c r="BN529"/>
  <c r="BV529"/>
  <c r="BM529"/>
  <c r="BU529"/>
  <c r="BT529"/>
  <c r="BS525"/>
  <c r="BR525"/>
  <c r="BZ525"/>
  <c r="BQ525"/>
  <c r="BY525"/>
  <c r="BP525"/>
  <c r="BX525"/>
  <c r="BO525"/>
  <c r="BW525"/>
  <c r="BN525"/>
  <c r="BV525"/>
  <c r="BM525"/>
  <c r="BU525"/>
  <c r="BT525"/>
  <c r="BS517"/>
  <c r="BR517"/>
  <c r="BZ517"/>
  <c r="BQ517"/>
  <c r="BY517"/>
  <c r="BP517"/>
  <c r="BX517"/>
  <c r="BO517"/>
  <c r="BW517"/>
  <c r="BN517"/>
  <c r="BV517"/>
  <c r="BM517"/>
  <c r="BU517"/>
  <c r="BT517"/>
  <c r="BS513"/>
  <c r="BR513"/>
  <c r="BZ513"/>
  <c r="BQ513"/>
  <c r="BY513"/>
  <c r="BP513"/>
  <c r="BX513"/>
  <c r="BO513"/>
  <c r="BW513"/>
  <c r="BN513"/>
  <c r="BV513"/>
  <c r="BM513"/>
  <c r="BU513"/>
  <c r="BT513"/>
  <c r="BS505"/>
  <c r="BR505"/>
  <c r="BZ505"/>
  <c r="BQ505"/>
  <c r="BY505"/>
  <c r="BP505"/>
  <c r="BX505"/>
  <c r="BO505"/>
  <c r="BW505"/>
  <c r="BN505"/>
  <c r="BV505"/>
  <c r="BM505"/>
  <c r="BU505"/>
  <c r="BT505"/>
  <c r="BS501"/>
  <c r="BR501"/>
  <c r="BZ501"/>
  <c r="BQ501"/>
  <c r="BY501"/>
  <c r="BP501"/>
  <c r="BX501"/>
  <c r="BO501"/>
  <c r="BW501"/>
  <c r="BN501"/>
  <c r="BV501"/>
  <c r="BM501"/>
  <c r="BU501"/>
  <c r="BT501"/>
  <c r="BS497"/>
  <c r="BR497"/>
  <c r="BZ497"/>
  <c r="BQ497"/>
  <c r="BY497"/>
  <c r="BP497"/>
  <c r="BX497"/>
  <c r="BO497"/>
  <c r="BW497"/>
  <c r="BN497"/>
  <c r="BV497"/>
  <c r="BM497"/>
  <c r="BU497"/>
  <c r="BT497"/>
  <c r="BS493"/>
  <c r="BR493"/>
  <c r="BZ493"/>
  <c r="BQ493"/>
  <c r="BY493"/>
  <c r="BP493"/>
  <c r="BX493"/>
  <c r="BO493"/>
  <c r="BW493"/>
  <c r="BN493"/>
  <c r="BV493"/>
  <c r="BM493"/>
  <c r="BU493"/>
  <c r="BT493"/>
  <c r="BS485"/>
  <c r="BR485"/>
  <c r="BZ485"/>
  <c r="BQ485"/>
  <c r="BY485"/>
  <c r="BP485"/>
  <c r="BX485"/>
  <c r="BO485"/>
  <c r="BW485"/>
  <c r="BN485"/>
  <c r="BV485"/>
  <c r="BM485"/>
  <c r="BU485"/>
  <c r="BT485"/>
  <c r="BS477"/>
  <c r="BR477"/>
  <c r="BZ477"/>
  <c r="BQ477"/>
  <c r="BY477"/>
  <c r="BP477"/>
  <c r="BX477"/>
  <c r="BO477"/>
  <c r="BW477"/>
  <c r="BN477"/>
  <c r="BV477"/>
  <c r="BM477"/>
  <c r="BU477"/>
  <c r="BT477"/>
  <c r="BS473"/>
  <c r="BR473"/>
  <c r="BZ473"/>
  <c r="BQ473"/>
  <c r="BY473"/>
  <c r="BP473"/>
  <c r="BX473"/>
  <c r="BO473"/>
  <c r="BW473"/>
  <c r="BN473"/>
  <c r="BV473"/>
  <c r="BM473"/>
  <c r="BU473"/>
  <c r="BT473"/>
  <c r="BS465"/>
  <c r="BR465"/>
  <c r="BZ465"/>
  <c r="BQ465"/>
  <c r="BY465"/>
  <c r="BP465"/>
  <c r="BX465"/>
  <c r="BO465"/>
  <c r="BW465"/>
  <c r="BN465"/>
  <c r="BV465"/>
  <c r="BM465"/>
  <c r="BU465"/>
  <c r="BT465"/>
  <c r="BM570"/>
  <c r="BU570"/>
  <c r="BT570"/>
  <c r="BN570"/>
  <c r="BV570"/>
  <c r="BS570"/>
  <c r="BR570"/>
  <c r="BZ570"/>
  <c r="BQ570"/>
  <c r="BY570"/>
  <c r="BO570"/>
  <c r="BW570"/>
  <c r="BP570"/>
  <c r="BX570"/>
  <c r="BM558"/>
  <c r="BU558"/>
  <c r="BT558"/>
  <c r="BS558"/>
  <c r="BR558"/>
  <c r="BZ558"/>
  <c r="BQ558"/>
  <c r="BY558"/>
  <c r="BP558"/>
  <c r="BX558"/>
  <c r="BO558"/>
  <c r="BW558"/>
  <c r="BN558"/>
  <c r="BV558"/>
  <c r="BM546"/>
  <c r="BU546"/>
  <c r="BT546"/>
  <c r="BS546"/>
  <c r="BR546"/>
  <c r="BZ546"/>
  <c r="BQ546"/>
  <c r="BY546"/>
  <c r="BP546"/>
  <c r="BX546"/>
  <c r="BO546"/>
  <c r="BW546"/>
  <c r="BN546"/>
  <c r="BV546"/>
  <c r="BM534"/>
  <c r="BU534"/>
  <c r="BT534"/>
  <c r="BS534"/>
  <c r="BR534"/>
  <c r="BZ534"/>
  <c r="BQ534"/>
  <c r="BY534"/>
  <c r="BP534"/>
  <c r="BX534"/>
  <c r="BO534"/>
  <c r="BW534"/>
  <c r="BN534"/>
  <c r="BV534"/>
  <c r="BM522"/>
  <c r="BU522"/>
  <c r="BT522"/>
  <c r="BS522"/>
  <c r="BR522"/>
  <c r="BZ522"/>
  <c r="BQ522"/>
  <c r="BY522"/>
  <c r="BP522"/>
  <c r="BX522"/>
  <c r="BO522"/>
  <c r="BW522"/>
  <c r="BN522"/>
  <c r="BV522"/>
  <c r="BM490"/>
  <c r="BU490"/>
  <c r="BT490"/>
  <c r="BS490"/>
  <c r="BR490"/>
  <c r="BZ490"/>
  <c r="BQ490"/>
  <c r="BY490"/>
  <c r="BP490"/>
  <c r="BX490"/>
  <c r="BO490"/>
  <c r="BW490"/>
  <c r="BN490"/>
  <c r="BV490"/>
  <c r="BM478"/>
  <c r="BU478"/>
  <c r="BT478"/>
  <c r="BS478"/>
  <c r="BR478"/>
  <c r="BZ478"/>
  <c r="BQ478"/>
  <c r="BY478"/>
  <c r="BP478"/>
  <c r="BX478"/>
  <c r="BO478"/>
  <c r="BW478"/>
  <c r="BN478"/>
  <c r="BV478"/>
  <c r="BQ608"/>
  <c r="BY608"/>
  <c r="BP608"/>
  <c r="BX608"/>
  <c r="BR608"/>
  <c r="BO608"/>
  <c r="BW608"/>
  <c r="BZ608"/>
  <c r="BN608"/>
  <c r="BV608"/>
  <c r="BM608"/>
  <c r="BU608"/>
  <c r="BS608"/>
  <c r="BT608"/>
  <c r="BQ600"/>
  <c r="BY600"/>
  <c r="BZ600"/>
  <c r="BP600"/>
  <c r="BX600"/>
  <c r="BO600"/>
  <c r="BW600"/>
  <c r="BR600"/>
  <c r="BN600"/>
  <c r="BV600"/>
  <c r="BM600"/>
  <c r="BU600"/>
  <c r="BS600"/>
  <c r="BT600"/>
  <c r="BQ592"/>
  <c r="BY592"/>
  <c r="BR592"/>
  <c r="BP592"/>
  <c r="BX592"/>
  <c r="BO592"/>
  <c r="BW592"/>
  <c r="BZ592"/>
  <c r="BN592"/>
  <c r="BV592"/>
  <c r="BM592"/>
  <c r="BU592"/>
  <c r="BS592"/>
  <c r="BT592"/>
  <c r="BQ588"/>
  <c r="BY588"/>
  <c r="BR588"/>
  <c r="BP588"/>
  <c r="BX588"/>
  <c r="BZ588"/>
  <c r="BO588"/>
  <c r="BW588"/>
  <c r="BN588"/>
  <c r="BV588"/>
  <c r="BM588"/>
  <c r="BU588"/>
  <c r="BS588"/>
  <c r="BT588"/>
  <c r="BQ580"/>
  <c r="BY580"/>
  <c r="BR580"/>
  <c r="BP580"/>
  <c r="BX580"/>
  <c r="BZ580"/>
  <c r="BO580"/>
  <c r="BW580"/>
  <c r="BN580"/>
  <c r="BV580"/>
  <c r="BM580"/>
  <c r="BU580"/>
  <c r="BS580"/>
  <c r="BT580"/>
  <c r="BQ576"/>
  <c r="BY576"/>
  <c r="BZ576"/>
  <c r="BP576"/>
  <c r="BX576"/>
  <c r="BR576"/>
  <c r="BO576"/>
  <c r="BW576"/>
  <c r="BN576"/>
  <c r="BV576"/>
  <c r="BM576"/>
  <c r="BU576"/>
  <c r="BS576"/>
  <c r="BT576"/>
  <c r="BQ564"/>
  <c r="BY564"/>
  <c r="BP564"/>
  <c r="BX564"/>
  <c r="BR564"/>
  <c r="BZ564"/>
  <c r="BO564"/>
  <c r="BW564"/>
  <c r="BN564"/>
  <c r="BV564"/>
  <c r="BM564"/>
  <c r="BU564"/>
  <c r="BS564"/>
  <c r="BT564"/>
  <c r="BQ556"/>
  <c r="BY556"/>
  <c r="BP556"/>
  <c r="BX556"/>
  <c r="BO556"/>
  <c r="BW556"/>
  <c r="BN556"/>
  <c r="BV556"/>
  <c r="BM556"/>
  <c r="BU556"/>
  <c r="BT556"/>
  <c r="BS556"/>
  <c r="BR556"/>
  <c r="BZ556"/>
  <c r="BQ548"/>
  <c r="BY548"/>
  <c r="BP548"/>
  <c r="BX548"/>
  <c r="BO548"/>
  <c r="BW548"/>
  <c r="BN548"/>
  <c r="BV548"/>
  <c r="BM548"/>
  <c r="BU548"/>
  <c r="BT548"/>
  <c r="BS548"/>
  <c r="BR548"/>
  <c r="BZ548"/>
  <c r="BQ544"/>
  <c r="BY544"/>
  <c r="BP544"/>
  <c r="BX544"/>
  <c r="BO544"/>
  <c r="BW544"/>
  <c r="BN544"/>
  <c r="BV544"/>
  <c r="BM544"/>
  <c r="BU544"/>
  <c r="BT544"/>
  <c r="BS544"/>
  <c r="BR544"/>
  <c r="BZ544"/>
  <c r="BQ536"/>
  <c r="BY536"/>
  <c r="BP536"/>
  <c r="BX536"/>
  <c r="BO536"/>
  <c r="BW536"/>
  <c r="BN536"/>
  <c r="BV536"/>
  <c r="BM536"/>
  <c r="BU536"/>
  <c r="BT536"/>
  <c r="BS536"/>
  <c r="BR536"/>
  <c r="BZ536"/>
  <c r="BQ532"/>
  <c r="BY532"/>
  <c r="BP532"/>
  <c r="BX532"/>
  <c r="BO532"/>
  <c r="BW532"/>
  <c r="BN532"/>
  <c r="BV532"/>
  <c r="BM532"/>
  <c r="BU532"/>
  <c r="BT532"/>
  <c r="BS532"/>
  <c r="BR532"/>
  <c r="BZ532"/>
  <c r="BQ524"/>
  <c r="BY524"/>
  <c r="BP524"/>
  <c r="BX524"/>
  <c r="BO524"/>
  <c r="BW524"/>
  <c r="BN524"/>
  <c r="BV524"/>
  <c r="BM524"/>
  <c r="BU524"/>
  <c r="BT524"/>
  <c r="BS524"/>
  <c r="BR524"/>
  <c r="BZ524"/>
  <c r="BQ516"/>
  <c r="BY516"/>
  <c r="BP516"/>
  <c r="BX516"/>
  <c r="BO516"/>
  <c r="BW516"/>
  <c r="BN516"/>
  <c r="BV516"/>
  <c r="BM516"/>
  <c r="BU516"/>
  <c r="BT516"/>
  <c r="BS516"/>
  <c r="BR516"/>
  <c r="BZ516"/>
  <c r="BQ504"/>
  <c r="BY504"/>
  <c r="BP504"/>
  <c r="BX504"/>
  <c r="BO504"/>
  <c r="BW504"/>
  <c r="BN504"/>
  <c r="BV504"/>
  <c r="BM504"/>
  <c r="BU504"/>
  <c r="BT504"/>
  <c r="BS504"/>
  <c r="BR504"/>
  <c r="BZ504"/>
  <c r="BQ496"/>
  <c r="BY496"/>
  <c r="BP496"/>
  <c r="BX496"/>
  <c r="BO496"/>
  <c r="BW496"/>
  <c r="BN496"/>
  <c r="BV496"/>
  <c r="BM496"/>
  <c r="BU496"/>
  <c r="BT496"/>
  <c r="BS496"/>
  <c r="BR496"/>
  <c r="BZ496"/>
  <c r="BQ488"/>
  <c r="BY488"/>
  <c r="BP488"/>
  <c r="BX488"/>
  <c r="BO488"/>
  <c r="BW488"/>
  <c r="BN488"/>
  <c r="BV488"/>
  <c r="BM488"/>
  <c r="BU488"/>
  <c r="BT488"/>
  <c r="BS488"/>
  <c r="BR488"/>
  <c r="BZ488"/>
  <c r="BQ480"/>
  <c r="BY480"/>
  <c r="BP480"/>
  <c r="BX480"/>
  <c r="BO480"/>
  <c r="BW480"/>
  <c r="BN480"/>
  <c r="BV480"/>
  <c r="BM480"/>
  <c r="BU480"/>
  <c r="BT480"/>
  <c r="BS480"/>
  <c r="BR480"/>
  <c r="BZ480"/>
  <c r="BQ472"/>
  <c r="BY472"/>
  <c r="BP472"/>
  <c r="BX472"/>
  <c r="BO472"/>
  <c r="BW472"/>
  <c r="BN472"/>
  <c r="BV472"/>
  <c r="BM472"/>
  <c r="BU472"/>
  <c r="BT472"/>
  <c r="BS472"/>
  <c r="BR472"/>
  <c r="BZ472"/>
  <c r="BQ464"/>
  <c r="BY464"/>
  <c r="BP464"/>
  <c r="BX464"/>
  <c r="BO464"/>
  <c r="BW464"/>
  <c r="BN464"/>
  <c r="BV464"/>
  <c r="BM464"/>
  <c r="BU464"/>
  <c r="BT464"/>
  <c r="BS464"/>
  <c r="BR464"/>
  <c r="BZ464"/>
  <c r="BQ456"/>
  <c r="BY456"/>
  <c r="BP456"/>
  <c r="BX456"/>
  <c r="BO456"/>
  <c r="BW456"/>
  <c r="BN456"/>
  <c r="BV456"/>
  <c r="BM456"/>
  <c r="BU456"/>
  <c r="BT456"/>
  <c r="BS456"/>
  <c r="BR456"/>
  <c r="BZ456"/>
  <c r="BQ448"/>
  <c r="BY448"/>
  <c r="BP448"/>
  <c r="BX448"/>
  <c r="BO448"/>
  <c r="BW448"/>
  <c r="BN448"/>
  <c r="BV448"/>
  <c r="BM448"/>
  <c r="BU448"/>
  <c r="BT448"/>
  <c r="BS448"/>
  <c r="BR448"/>
  <c r="BZ448"/>
  <c r="BQ436"/>
  <c r="BY436"/>
  <c r="BP436"/>
  <c r="BX436"/>
  <c r="BO436"/>
  <c r="BW436"/>
  <c r="BN436"/>
  <c r="BV436"/>
  <c r="BM436"/>
  <c r="BU436"/>
  <c r="BT436"/>
  <c r="BS436"/>
  <c r="BR436"/>
  <c r="BZ436"/>
  <c r="BQ432"/>
  <c r="BY432"/>
  <c r="BP432"/>
  <c r="BX432"/>
  <c r="BO432"/>
  <c r="BW432"/>
  <c r="BN432"/>
  <c r="BV432"/>
  <c r="BM432"/>
  <c r="BU432"/>
  <c r="BT432"/>
  <c r="BS432"/>
  <c r="BR432"/>
  <c r="BZ432"/>
  <c r="BQ428"/>
  <c r="BY428"/>
  <c r="BP428"/>
  <c r="BX428"/>
  <c r="BO428"/>
  <c r="BW428"/>
  <c r="BN428"/>
  <c r="BV428"/>
  <c r="BM428"/>
  <c r="BU428"/>
  <c r="BT428"/>
  <c r="BS428"/>
  <c r="BR428"/>
  <c r="BZ428"/>
  <c r="BQ420"/>
  <c r="BY420"/>
  <c r="BP420"/>
  <c r="BX420"/>
  <c r="BO420"/>
  <c r="BW420"/>
  <c r="BN420"/>
  <c r="BV420"/>
  <c r="BM420"/>
  <c r="BU420"/>
  <c r="BT420"/>
  <c r="BS420"/>
  <c r="BR420"/>
  <c r="BZ420"/>
  <c r="BQ416"/>
  <c r="BY416"/>
  <c r="BP416"/>
  <c r="BX416"/>
  <c r="BO416"/>
  <c r="BW416"/>
  <c r="BN416"/>
  <c r="BV416"/>
  <c r="BM416"/>
  <c r="BU416"/>
  <c r="BT416"/>
  <c r="BS416"/>
  <c r="BR416"/>
  <c r="BZ416"/>
  <c r="BQ412"/>
  <c r="BY412"/>
  <c r="BP412"/>
  <c r="BX412"/>
  <c r="BO412"/>
  <c r="BW412"/>
  <c r="BN412"/>
  <c r="BV412"/>
  <c r="BM412"/>
  <c r="BU412"/>
  <c r="BT412"/>
  <c r="BS412"/>
  <c r="BR412"/>
  <c r="BZ412"/>
  <c r="BQ408"/>
  <c r="BY408"/>
  <c r="BP408"/>
  <c r="BX408"/>
  <c r="BO408"/>
  <c r="BW408"/>
  <c r="BN408"/>
  <c r="BV408"/>
  <c r="BM408"/>
  <c r="BU408"/>
  <c r="BT408"/>
  <c r="BS408"/>
  <c r="BR408"/>
  <c r="BZ408"/>
  <c r="BQ404"/>
  <c r="BY404"/>
  <c r="BP404"/>
  <c r="BX404"/>
  <c r="BO404"/>
  <c r="BW404"/>
  <c r="BN404"/>
  <c r="BV404"/>
  <c r="BM404"/>
  <c r="BU404"/>
  <c r="BT404"/>
  <c r="BS404"/>
  <c r="BR404"/>
  <c r="BZ404"/>
  <c r="BQ400"/>
  <c r="BY400"/>
  <c r="BP400"/>
  <c r="BX400"/>
  <c r="BO400"/>
  <c r="BW400"/>
  <c r="BN400"/>
  <c r="BV400"/>
  <c r="BM400"/>
  <c r="BU400"/>
  <c r="BT400"/>
  <c r="BS400"/>
  <c r="BR400"/>
  <c r="BZ400"/>
  <c r="BQ396"/>
  <c r="BY396"/>
  <c r="BP396"/>
  <c r="BX396"/>
  <c r="BO396"/>
  <c r="BW396"/>
  <c r="BN396"/>
  <c r="BV396"/>
  <c r="BM396"/>
  <c r="BU396"/>
  <c r="BT396"/>
  <c r="BS396"/>
  <c r="BR396"/>
  <c r="BZ396"/>
  <c r="BQ392"/>
  <c r="BY392"/>
  <c r="BP392"/>
  <c r="BX392"/>
  <c r="BO392"/>
  <c r="BW392"/>
  <c r="BN392"/>
  <c r="BV392"/>
  <c r="BM392"/>
  <c r="BU392"/>
  <c r="BT392"/>
  <c r="BS392"/>
  <c r="BR392"/>
  <c r="BZ392"/>
  <c r="BQ388"/>
  <c r="BY388"/>
  <c r="BP388"/>
  <c r="BX388"/>
  <c r="BO388"/>
  <c r="BW388"/>
  <c r="BN388"/>
  <c r="BV388"/>
  <c r="BM388"/>
  <c r="BU388"/>
  <c r="BT388"/>
  <c r="BS388"/>
  <c r="BR388"/>
  <c r="BZ388"/>
  <c r="BQ384"/>
  <c r="BY384"/>
  <c r="BP384"/>
  <c r="BX384"/>
  <c r="BO384"/>
  <c r="BW384"/>
  <c r="BN384"/>
  <c r="BV384"/>
  <c r="BM384"/>
  <c r="BU384"/>
  <c r="BT384"/>
  <c r="BS384"/>
  <c r="BR384"/>
  <c r="BZ384"/>
  <c r="BQ380"/>
  <c r="BY380"/>
  <c r="BP380"/>
  <c r="BX380"/>
  <c r="BO380"/>
  <c r="BW380"/>
  <c r="BN380"/>
  <c r="BV380"/>
  <c r="BM380"/>
  <c r="BU380"/>
  <c r="BT380"/>
  <c r="BS380"/>
  <c r="BR380"/>
  <c r="BZ380"/>
  <c r="BQ376"/>
  <c r="BY376"/>
  <c r="BP376"/>
  <c r="BX376"/>
  <c r="BO376"/>
  <c r="BW376"/>
  <c r="BN376"/>
  <c r="BV376"/>
  <c r="BM376"/>
  <c r="BU376"/>
  <c r="BT376"/>
  <c r="BS376"/>
  <c r="BR376"/>
  <c r="BZ376"/>
  <c r="BQ372"/>
  <c r="BY372"/>
  <c r="BP372"/>
  <c r="BX372"/>
  <c r="BO372"/>
  <c r="BW372"/>
  <c r="BN372"/>
  <c r="BV372"/>
  <c r="BM372"/>
  <c r="BU372"/>
  <c r="BT372"/>
  <c r="BS372"/>
  <c r="BR372"/>
  <c r="BZ372"/>
  <c r="BQ368"/>
  <c r="BY368"/>
  <c r="BP368"/>
  <c r="BX368"/>
  <c r="BO368"/>
  <c r="BW368"/>
  <c r="BN368"/>
  <c r="BV368"/>
  <c r="BM368"/>
  <c r="BU368"/>
  <c r="BT368"/>
  <c r="BS368"/>
  <c r="BR368"/>
  <c r="BZ368"/>
  <c r="BQ364"/>
  <c r="BY364"/>
  <c r="BP364"/>
  <c r="BX364"/>
  <c r="BO364"/>
  <c r="BW364"/>
  <c r="BN364"/>
  <c r="BV364"/>
  <c r="BM364"/>
  <c r="BU364"/>
  <c r="BT364"/>
  <c r="BS364"/>
  <c r="BR364"/>
  <c r="BZ364"/>
  <c r="BQ360"/>
  <c r="BY360"/>
  <c r="BP360"/>
  <c r="BX360"/>
  <c r="BO360"/>
  <c r="BW360"/>
  <c r="BN360"/>
  <c r="BV360"/>
  <c r="BM360"/>
  <c r="BU360"/>
  <c r="BT360"/>
  <c r="BS360"/>
  <c r="BR360"/>
  <c r="BZ360"/>
  <c r="BQ356"/>
  <c r="BY356"/>
  <c r="BP356"/>
  <c r="BX356"/>
  <c r="BO356"/>
  <c r="BW356"/>
  <c r="BN356"/>
  <c r="BV356"/>
  <c r="BM356"/>
  <c r="BU356"/>
  <c r="BT356"/>
  <c r="BS356"/>
  <c r="BR356"/>
  <c r="BZ356"/>
  <c r="BQ352"/>
  <c r="BY352"/>
  <c r="BP352"/>
  <c r="BX352"/>
  <c r="BO352"/>
  <c r="BW352"/>
  <c r="BN352"/>
  <c r="BV352"/>
  <c r="BM352"/>
  <c r="BU352"/>
  <c r="BT352"/>
  <c r="BS352"/>
  <c r="BR352"/>
  <c r="BZ352"/>
  <c r="BQ348"/>
  <c r="BY348"/>
  <c r="BP348"/>
  <c r="BX348"/>
  <c r="BO348"/>
  <c r="BW348"/>
  <c r="BN348"/>
  <c r="BV348"/>
  <c r="BM348"/>
  <c r="BU348"/>
  <c r="BT348"/>
  <c r="BS348"/>
  <c r="BR348"/>
  <c r="BZ348"/>
  <c r="BQ344"/>
  <c r="BY344"/>
  <c r="BP344"/>
  <c r="BX344"/>
  <c r="BO344"/>
  <c r="BW344"/>
  <c r="BN344"/>
  <c r="BV344"/>
  <c r="BM344"/>
  <c r="BU344"/>
  <c r="BT344"/>
  <c r="BS344"/>
  <c r="BR344"/>
  <c r="BZ344"/>
  <c r="BQ340"/>
  <c r="BY340"/>
  <c r="BP340"/>
  <c r="BX340"/>
  <c r="BO340"/>
  <c r="BW340"/>
  <c r="BN340"/>
  <c r="BV340"/>
  <c r="BM340"/>
  <c r="BU340"/>
  <c r="BT340"/>
  <c r="BS340"/>
  <c r="BR340"/>
  <c r="BZ340"/>
  <c r="BQ336"/>
  <c r="BY336"/>
  <c r="BP336"/>
  <c r="BX336"/>
  <c r="BO336"/>
  <c r="BW336"/>
  <c r="BN336"/>
  <c r="BV336"/>
  <c r="BM336"/>
  <c r="BU336"/>
  <c r="BT336"/>
  <c r="BS336"/>
  <c r="BR336"/>
  <c r="BZ336"/>
  <c r="BQ332"/>
  <c r="BY332"/>
  <c r="BP332"/>
  <c r="BX332"/>
  <c r="BO332"/>
  <c r="BW332"/>
  <c r="BN332"/>
  <c r="BV332"/>
  <c r="BM332"/>
  <c r="BU332"/>
  <c r="BT332"/>
  <c r="BS332"/>
  <c r="BR332"/>
  <c r="BZ332"/>
  <c r="BQ328"/>
  <c r="BY328"/>
  <c r="BP328"/>
  <c r="BX328"/>
  <c r="BO328"/>
  <c r="BW328"/>
  <c r="BN328"/>
  <c r="BV328"/>
  <c r="BM328"/>
  <c r="BU328"/>
  <c r="BT328"/>
  <c r="BS328"/>
  <c r="BR328"/>
  <c r="BZ328"/>
  <c r="BQ324"/>
  <c r="BY324"/>
  <c r="BP324"/>
  <c r="BX324"/>
  <c r="BO324"/>
  <c r="BW324"/>
  <c r="BN324"/>
  <c r="BV324"/>
  <c r="BM324"/>
  <c r="BU324"/>
  <c r="BT324"/>
  <c r="BS324"/>
  <c r="BR324"/>
  <c r="BZ324"/>
  <c r="BQ320"/>
  <c r="BY320"/>
  <c r="BP320"/>
  <c r="BX320"/>
  <c r="BO320"/>
  <c r="BW320"/>
  <c r="BN320"/>
  <c r="BV320"/>
  <c r="BM320"/>
  <c r="BU320"/>
  <c r="BT320"/>
  <c r="BS320"/>
  <c r="BR320"/>
  <c r="BZ320"/>
  <c r="BQ316"/>
  <c r="BY316"/>
  <c r="BP316"/>
  <c r="BX316"/>
  <c r="BO316"/>
  <c r="BW316"/>
  <c r="BN316"/>
  <c r="BV316"/>
  <c r="BM316"/>
  <c r="BU316"/>
  <c r="BT316"/>
  <c r="BS316"/>
  <c r="BR316"/>
  <c r="BZ316"/>
  <c r="BQ312"/>
  <c r="BY312"/>
  <c r="BP312"/>
  <c r="BX312"/>
  <c r="BO312"/>
  <c r="BW312"/>
  <c r="BN312"/>
  <c r="BV312"/>
  <c r="BM312"/>
  <c r="BU312"/>
  <c r="BT312"/>
  <c r="BS312"/>
  <c r="BR312"/>
  <c r="BZ312"/>
  <c r="BQ308"/>
  <c r="BY308"/>
  <c r="BP308"/>
  <c r="BX308"/>
  <c r="BO308"/>
  <c r="BW308"/>
  <c r="BN308"/>
  <c r="BV308"/>
  <c r="BM308"/>
  <c r="BU308"/>
  <c r="BT308"/>
  <c r="BS308"/>
  <c r="BR308"/>
  <c r="BZ308"/>
  <c r="BQ304"/>
  <c r="BY304"/>
  <c r="BP304"/>
  <c r="BX304"/>
  <c r="BO304"/>
  <c r="BW304"/>
  <c r="BN304"/>
  <c r="BV304"/>
  <c r="BM304"/>
  <c r="BU304"/>
  <c r="BT304"/>
  <c r="BS304"/>
  <c r="BR304"/>
  <c r="BZ304"/>
  <c r="BQ300"/>
  <c r="BY300"/>
  <c r="BP300"/>
  <c r="BX300"/>
  <c r="BO300"/>
  <c r="BW300"/>
  <c r="BN300"/>
  <c r="BV300"/>
  <c r="BM300"/>
  <c r="BU300"/>
  <c r="BT300"/>
  <c r="BS300"/>
  <c r="BR300"/>
  <c r="BZ300"/>
  <c r="BQ296"/>
  <c r="BY296"/>
  <c r="BP296"/>
  <c r="BX296"/>
  <c r="BO296"/>
  <c r="BW296"/>
  <c r="BM296"/>
  <c r="BU296"/>
  <c r="BR296"/>
  <c r="BZ296"/>
  <c r="BV296"/>
  <c r="BT296"/>
  <c r="BS296"/>
  <c r="BN296"/>
  <c r="BQ292"/>
  <c r="BY292"/>
  <c r="BP292"/>
  <c r="BX292"/>
  <c r="BO292"/>
  <c r="BW292"/>
  <c r="BM292"/>
  <c r="BU292"/>
  <c r="BR292"/>
  <c r="BZ292"/>
  <c r="BT292"/>
  <c r="BS292"/>
  <c r="BN292"/>
  <c r="BV292"/>
  <c r="BQ288"/>
  <c r="BY288"/>
  <c r="BP288"/>
  <c r="BX288"/>
  <c r="BO288"/>
  <c r="BW288"/>
  <c r="BM288"/>
  <c r="BU288"/>
  <c r="BR288"/>
  <c r="BZ288"/>
  <c r="BV288"/>
  <c r="BT288"/>
  <c r="BS288"/>
  <c r="BN288"/>
  <c r="BQ284"/>
  <c r="BY284"/>
  <c r="BP284"/>
  <c r="BX284"/>
  <c r="BO284"/>
  <c r="BW284"/>
  <c r="BM284"/>
  <c r="BU284"/>
  <c r="BR284"/>
  <c r="BZ284"/>
  <c r="BV284"/>
  <c r="BT284"/>
  <c r="BS284"/>
  <c r="BN284"/>
  <c r="BQ280"/>
  <c r="BY280"/>
  <c r="BP280"/>
  <c r="BX280"/>
  <c r="BO280"/>
  <c r="BW280"/>
  <c r="BM280"/>
  <c r="BU280"/>
  <c r="BR280"/>
  <c r="BZ280"/>
  <c r="BS280"/>
  <c r="BN280"/>
  <c r="BV280"/>
  <c r="BT280"/>
  <c r="BQ276"/>
  <c r="BY276"/>
  <c r="BP276"/>
  <c r="BX276"/>
  <c r="BO276"/>
  <c r="BW276"/>
  <c r="BM276"/>
  <c r="BU276"/>
  <c r="BR276"/>
  <c r="BZ276"/>
  <c r="BV276"/>
  <c r="BT276"/>
  <c r="BS276"/>
  <c r="BN276"/>
  <c r="BQ272"/>
  <c r="BY272"/>
  <c r="BP272"/>
  <c r="BX272"/>
  <c r="BO272"/>
  <c r="BW272"/>
  <c r="BM272"/>
  <c r="BU272"/>
  <c r="BR272"/>
  <c r="BZ272"/>
  <c r="BV272"/>
  <c r="BT272"/>
  <c r="BS272"/>
  <c r="BN272"/>
  <c r="BQ268"/>
  <c r="BY268"/>
  <c r="BP268"/>
  <c r="BX268"/>
  <c r="BO268"/>
  <c r="BW268"/>
  <c r="BM268"/>
  <c r="BU268"/>
  <c r="BR268"/>
  <c r="BZ268"/>
  <c r="BN268"/>
  <c r="BV268"/>
  <c r="BT268"/>
  <c r="BS268"/>
  <c r="BQ264"/>
  <c r="BY264"/>
  <c r="BP264"/>
  <c r="BX264"/>
  <c r="BO264"/>
  <c r="BW264"/>
  <c r="BM264"/>
  <c r="BU264"/>
  <c r="BT264"/>
  <c r="BR264"/>
  <c r="BZ264"/>
  <c r="BV264"/>
  <c r="BS264"/>
  <c r="BN264"/>
  <c r="BQ260"/>
  <c r="BY260"/>
  <c r="BP260"/>
  <c r="BX260"/>
  <c r="BO260"/>
  <c r="BW260"/>
  <c r="BM260"/>
  <c r="BU260"/>
  <c r="BT260"/>
  <c r="BR260"/>
  <c r="BZ260"/>
  <c r="BV260"/>
  <c r="BS260"/>
  <c r="BN260"/>
  <c r="BQ256"/>
  <c r="BY256"/>
  <c r="BP256"/>
  <c r="BX256"/>
  <c r="BO256"/>
  <c r="BW256"/>
  <c r="BM256"/>
  <c r="BU256"/>
  <c r="BT256"/>
  <c r="BR256"/>
  <c r="BZ256"/>
  <c r="BV256"/>
  <c r="BS256"/>
  <c r="BN256"/>
  <c r="BQ252"/>
  <c r="BY252"/>
  <c r="BP252"/>
  <c r="BX252"/>
  <c r="BO252"/>
  <c r="BW252"/>
  <c r="BM252"/>
  <c r="BU252"/>
  <c r="BT252"/>
  <c r="BR252"/>
  <c r="BZ252"/>
  <c r="BN252"/>
  <c r="BV252"/>
  <c r="BS252"/>
  <c r="BQ248"/>
  <c r="BY248"/>
  <c r="BP248"/>
  <c r="BX248"/>
  <c r="BO248"/>
  <c r="BW248"/>
  <c r="BM248"/>
  <c r="BU248"/>
  <c r="BT248"/>
  <c r="BR248"/>
  <c r="BZ248"/>
  <c r="BV248"/>
  <c r="BS248"/>
  <c r="BN248"/>
  <c r="BQ244"/>
  <c r="BY244"/>
  <c r="BP244"/>
  <c r="BX244"/>
  <c r="BO244"/>
  <c r="BW244"/>
  <c r="BM244"/>
  <c r="BU244"/>
  <c r="BT244"/>
  <c r="BS244"/>
  <c r="BR244"/>
  <c r="BZ244"/>
  <c r="BV244"/>
  <c r="BN244"/>
  <c r="BQ240"/>
  <c r="BY240"/>
  <c r="BP240"/>
  <c r="BX240"/>
  <c r="BO240"/>
  <c r="BW240"/>
  <c r="BM240"/>
  <c r="BU240"/>
  <c r="BT240"/>
  <c r="BS240"/>
  <c r="BR240"/>
  <c r="BZ240"/>
  <c r="BV240"/>
  <c r="BN240"/>
  <c r="BQ236"/>
  <c r="BY236"/>
  <c r="BP236"/>
  <c r="BX236"/>
  <c r="BO236"/>
  <c r="BW236"/>
  <c r="BM236"/>
  <c r="BU236"/>
  <c r="BT236"/>
  <c r="BS236"/>
  <c r="BR236"/>
  <c r="BZ236"/>
  <c r="BV236"/>
  <c r="BN236"/>
  <c r="BQ232"/>
  <c r="BY232"/>
  <c r="BP232"/>
  <c r="BX232"/>
  <c r="BO232"/>
  <c r="BW232"/>
  <c r="BM232"/>
  <c r="BU232"/>
  <c r="BT232"/>
  <c r="BS232"/>
  <c r="BR232"/>
  <c r="BZ232"/>
  <c r="BN232"/>
  <c r="BV232"/>
  <c r="BQ228"/>
  <c r="BY228"/>
  <c r="BP228"/>
  <c r="BX228"/>
  <c r="BO228"/>
  <c r="BW228"/>
  <c r="BM228"/>
  <c r="BU228"/>
  <c r="BT228"/>
  <c r="BS228"/>
  <c r="BR228"/>
  <c r="BZ228"/>
  <c r="BV228"/>
  <c r="BN228"/>
  <c r="BQ224"/>
  <c r="BY224"/>
  <c r="BP224"/>
  <c r="BX224"/>
  <c r="BO224"/>
  <c r="BW224"/>
  <c r="BM224"/>
  <c r="BU224"/>
  <c r="BT224"/>
  <c r="BS224"/>
  <c r="BR224"/>
  <c r="BZ224"/>
  <c r="BV224"/>
  <c r="BN224"/>
  <c r="BQ220"/>
  <c r="BY220"/>
  <c r="BP220"/>
  <c r="BX220"/>
  <c r="BO220"/>
  <c r="BW220"/>
  <c r="BM220"/>
  <c r="BU220"/>
  <c r="BT220"/>
  <c r="BS220"/>
  <c r="BR220"/>
  <c r="BZ220"/>
  <c r="BV220"/>
  <c r="BN220"/>
  <c r="BQ216"/>
  <c r="BY216"/>
  <c r="BP216"/>
  <c r="BX216"/>
  <c r="BO216"/>
  <c r="BW216"/>
  <c r="BM216"/>
  <c r="BU216"/>
  <c r="BT216"/>
  <c r="BS216"/>
  <c r="BR216"/>
  <c r="BZ216"/>
  <c r="BV216"/>
  <c r="BN216"/>
  <c r="BQ212"/>
  <c r="BY212"/>
  <c r="BP212"/>
  <c r="BX212"/>
  <c r="BO212"/>
  <c r="BW212"/>
  <c r="BM212"/>
  <c r="BU212"/>
  <c r="BT212"/>
  <c r="BS212"/>
  <c r="BR212"/>
  <c r="BZ212"/>
  <c r="BV212"/>
  <c r="BN212"/>
  <c r="BQ208"/>
  <c r="BY208"/>
  <c r="BP208"/>
  <c r="BX208"/>
  <c r="BO208"/>
  <c r="BW208"/>
  <c r="BM208"/>
  <c r="BU208"/>
  <c r="BT208"/>
  <c r="BS208"/>
  <c r="BR208"/>
  <c r="BZ208"/>
  <c r="BV208"/>
  <c r="BN208"/>
  <c r="BQ204"/>
  <c r="BY204"/>
  <c r="BP204"/>
  <c r="BX204"/>
  <c r="BO204"/>
  <c r="BW204"/>
  <c r="BM204"/>
  <c r="BU204"/>
  <c r="BT204"/>
  <c r="BS204"/>
  <c r="BR204"/>
  <c r="BZ204"/>
  <c r="BV204"/>
  <c r="BN204"/>
  <c r="BQ200"/>
  <c r="BY200"/>
  <c r="BP200"/>
  <c r="BX200"/>
  <c r="BO200"/>
  <c r="BW200"/>
  <c r="BM200"/>
  <c r="BU200"/>
  <c r="BT200"/>
  <c r="BS200"/>
  <c r="BR200"/>
  <c r="BZ200"/>
  <c r="BN200"/>
  <c r="BV200"/>
  <c r="BQ196"/>
  <c r="BY196"/>
  <c r="BP196"/>
  <c r="BX196"/>
  <c r="BO196"/>
  <c r="BW196"/>
  <c r="BM196"/>
  <c r="BU196"/>
  <c r="BT196"/>
  <c r="BS196"/>
  <c r="BR196"/>
  <c r="BZ196"/>
  <c r="BV196"/>
  <c r="BN196"/>
  <c r="BQ192"/>
  <c r="BY192"/>
  <c r="BP192"/>
  <c r="BX192"/>
  <c r="BO192"/>
  <c r="BW192"/>
  <c r="BM192"/>
  <c r="BU192"/>
  <c r="BT192"/>
  <c r="BS192"/>
  <c r="BR192"/>
  <c r="BZ192"/>
  <c r="BV192"/>
  <c r="BN192"/>
  <c r="BQ188"/>
  <c r="BY188"/>
  <c r="BP188"/>
  <c r="BX188"/>
  <c r="BO188"/>
  <c r="BW188"/>
  <c r="BM188"/>
  <c r="BU188"/>
  <c r="BT188"/>
  <c r="BS188"/>
  <c r="BR188"/>
  <c r="BZ188"/>
  <c r="BV188"/>
  <c r="BN188"/>
  <c r="BQ184"/>
  <c r="BY184"/>
  <c r="BP184"/>
  <c r="BX184"/>
  <c r="BO184"/>
  <c r="BW184"/>
  <c r="BM184"/>
  <c r="BU184"/>
  <c r="BT184"/>
  <c r="BS184"/>
  <c r="BR184"/>
  <c r="BZ184"/>
  <c r="BV184"/>
  <c r="BN184"/>
  <c r="BQ180"/>
  <c r="BY180"/>
  <c r="BP180"/>
  <c r="BX180"/>
  <c r="BO180"/>
  <c r="BW180"/>
  <c r="BM180"/>
  <c r="BU180"/>
  <c r="BT180"/>
  <c r="BS180"/>
  <c r="BR180"/>
  <c r="BZ180"/>
  <c r="BV180"/>
  <c r="BN180"/>
  <c r="BQ176"/>
  <c r="BY176"/>
  <c r="BP176"/>
  <c r="BX176"/>
  <c r="BO176"/>
  <c r="BW176"/>
  <c r="BM176"/>
  <c r="BU176"/>
  <c r="BT176"/>
  <c r="BS176"/>
  <c r="BR176"/>
  <c r="BZ176"/>
  <c r="BV176"/>
  <c r="BN176"/>
  <c r="BQ172"/>
  <c r="BY172"/>
  <c r="BP172"/>
  <c r="BX172"/>
  <c r="BO172"/>
  <c r="BW172"/>
  <c r="BM172"/>
  <c r="BU172"/>
  <c r="BT172"/>
  <c r="BS172"/>
  <c r="BR172"/>
  <c r="BZ172"/>
  <c r="BV172"/>
  <c r="BN172"/>
  <c r="BQ168"/>
  <c r="BY168"/>
  <c r="BP168"/>
  <c r="BX168"/>
  <c r="BO168"/>
  <c r="BW168"/>
  <c r="BM168"/>
  <c r="BU168"/>
  <c r="BT168"/>
  <c r="BS168"/>
  <c r="BR168"/>
  <c r="BZ168"/>
  <c r="BN168"/>
  <c r="BV168"/>
  <c r="BQ164"/>
  <c r="BY164"/>
  <c r="BP164"/>
  <c r="BX164"/>
  <c r="BO164"/>
  <c r="BW164"/>
  <c r="BM164"/>
  <c r="BU164"/>
  <c r="BT164"/>
  <c r="BS164"/>
  <c r="BR164"/>
  <c r="BZ164"/>
  <c r="BV164"/>
  <c r="BN164"/>
  <c r="BQ160"/>
  <c r="BY160"/>
  <c r="BP160"/>
  <c r="BX160"/>
  <c r="BO160"/>
  <c r="BW160"/>
  <c r="BM160"/>
  <c r="BU160"/>
  <c r="BT160"/>
  <c r="BS160"/>
  <c r="BR160"/>
  <c r="BZ160"/>
  <c r="BV160"/>
  <c r="BN160"/>
  <c r="BQ156"/>
  <c r="BY156"/>
  <c r="BP156"/>
  <c r="BX156"/>
  <c r="BO156"/>
  <c r="BW156"/>
  <c r="BM156"/>
  <c r="BU156"/>
  <c r="BT156"/>
  <c r="BS156"/>
  <c r="BR156"/>
  <c r="BZ156"/>
  <c r="BV156"/>
  <c r="BN156"/>
  <c r="BQ152"/>
  <c r="BY152"/>
  <c r="BP152"/>
  <c r="BX152"/>
  <c r="BO152"/>
  <c r="BW152"/>
  <c r="BM152"/>
  <c r="BU152"/>
  <c r="BT152"/>
  <c r="BS152"/>
  <c r="BR152"/>
  <c r="BZ152"/>
  <c r="BV152"/>
  <c r="BN152"/>
  <c r="BR148"/>
  <c r="BZ148"/>
  <c r="BQ148"/>
  <c r="BY148"/>
  <c r="BP148"/>
  <c r="BX148"/>
  <c r="BO148"/>
  <c r="BW148"/>
  <c r="BN148"/>
  <c r="BV148"/>
  <c r="BM148"/>
  <c r="BU148"/>
  <c r="BT148"/>
  <c r="BS148"/>
  <c r="BR144"/>
  <c r="BZ144"/>
  <c r="BQ144"/>
  <c r="BY144"/>
  <c r="BP144"/>
  <c r="BX144"/>
  <c r="BO144"/>
  <c r="BW144"/>
  <c r="BN144"/>
  <c r="BV144"/>
  <c r="BM144"/>
  <c r="BU144"/>
  <c r="BT144"/>
  <c r="BS144"/>
  <c r="BR140"/>
  <c r="BZ140"/>
  <c r="BQ140"/>
  <c r="BY140"/>
  <c r="BP140"/>
  <c r="BX140"/>
  <c r="BO140"/>
  <c r="BW140"/>
  <c r="BN140"/>
  <c r="BV140"/>
  <c r="BM140"/>
  <c r="BU140"/>
  <c r="BT140"/>
  <c r="BS140"/>
  <c r="BR136"/>
  <c r="BZ136"/>
  <c r="BQ136"/>
  <c r="BY136"/>
  <c r="BP136"/>
  <c r="BX136"/>
  <c r="BO136"/>
  <c r="BW136"/>
  <c r="BN136"/>
  <c r="BV136"/>
  <c r="BM136"/>
  <c r="BU136"/>
  <c r="BT136"/>
  <c r="BS136"/>
  <c r="BR132"/>
  <c r="BZ132"/>
  <c r="BQ132"/>
  <c r="BY132"/>
  <c r="BP132"/>
  <c r="BX132"/>
  <c r="BO132"/>
  <c r="BW132"/>
  <c r="BN132"/>
  <c r="BV132"/>
  <c r="BM132"/>
  <c r="BU132"/>
  <c r="BT132"/>
  <c r="BS132"/>
  <c r="BR128"/>
  <c r="BZ128"/>
  <c r="BQ128"/>
  <c r="BY128"/>
  <c r="BP128"/>
  <c r="BX128"/>
  <c r="BO128"/>
  <c r="BW128"/>
  <c r="BN128"/>
  <c r="BV128"/>
  <c r="BM128"/>
  <c r="BU128"/>
  <c r="BT128"/>
  <c r="BS128"/>
  <c r="BR124"/>
  <c r="BZ124"/>
  <c r="BQ124"/>
  <c r="BY124"/>
  <c r="BP124"/>
  <c r="BX124"/>
  <c r="BO124"/>
  <c r="BW124"/>
  <c r="BN124"/>
  <c r="BV124"/>
  <c r="BM124"/>
  <c r="BU124"/>
  <c r="BT124"/>
  <c r="BS124"/>
  <c r="BR120"/>
  <c r="BZ120"/>
  <c r="BQ120"/>
  <c r="BY120"/>
  <c r="BP120"/>
  <c r="BX120"/>
  <c r="BO120"/>
  <c r="BW120"/>
  <c r="BN120"/>
  <c r="BV120"/>
  <c r="BM120"/>
  <c r="BU120"/>
  <c r="BT120"/>
  <c r="BS120"/>
  <c r="BR116"/>
  <c r="BZ116"/>
  <c r="BQ116"/>
  <c r="BY116"/>
  <c r="BP116"/>
  <c r="BX116"/>
  <c r="BO116"/>
  <c r="BW116"/>
  <c r="BN116"/>
  <c r="BV116"/>
  <c r="BM116"/>
  <c r="BU116"/>
  <c r="BT116"/>
  <c r="BS116"/>
  <c r="BR112"/>
  <c r="BZ112"/>
  <c r="BQ112"/>
  <c r="BY112"/>
  <c r="BP112"/>
  <c r="BX112"/>
  <c r="BO112"/>
  <c r="BW112"/>
  <c r="BN112"/>
  <c r="BV112"/>
  <c r="BM112"/>
  <c r="BU112"/>
  <c r="BT112"/>
  <c r="BS112"/>
  <c r="BR108"/>
  <c r="BZ108"/>
  <c r="BQ108"/>
  <c r="BY108"/>
  <c r="BP108"/>
  <c r="BX108"/>
  <c r="BO108"/>
  <c r="BW108"/>
  <c r="BN108"/>
  <c r="BV108"/>
  <c r="BM108"/>
  <c r="BU108"/>
  <c r="BT108"/>
  <c r="BS108"/>
  <c r="BR104"/>
  <c r="BZ104"/>
  <c r="BQ104"/>
  <c r="BY104"/>
  <c r="BP104"/>
  <c r="BX104"/>
  <c r="BO104"/>
  <c r="BW104"/>
  <c r="BN104"/>
  <c r="BV104"/>
  <c r="BM104"/>
  <c r="BU104"/>
  <c r="BT104"/>
  <c r="BS104"/>
  <c r="BR100"/>
  <c r="BZ100"/>
  <c r="BQ100"/>
  <c r="BY100"/>
  <c r="BP100"/>
  <c r="BX100"/>
  <c r="BO100"/>
  <c r="BW100"/>
  <c r="BN100"/>
  <c r="BV100"/>
  <c r="BM100"/>
  <c r="BU100"/>
  <c r="BT100"/>
  <c r="BS100"/>
  <c r="BR96"/>
  <c r="BZ96"/>
  <c r="BQ96"/>
  <c r="BY96"/>
  <c r="BP96"/>
  <c r="BX96"/>
  <c r="BO96"/>
  <c r="BW96"/>
  <c r="BN96"/>
  <c r="BV96"/>
  <c r="BM96"/>
  <c r="BU96"/>
  <c r="BT96"/>
  <c r="BS96"/>
  <c r="BR92"/>
  <c r="BZ92"/>
  <c r="BQ92"/>
  <c r="BY92"/>
  <c r="BP92"/>
  <c r="BX92"/>
  <c r="BO92"/>
  <c r="BW92"/>
  <c r="BN92"/>
  <c r="BV92"/>
  <c r="BM92"/>
  <c r="BU92"/>
  <c r="BT92"/>
  <c r="BS92"/>
  <c r="BR88"/>
  <c r="BZ88"/>
  <c r="BQ88"/>
  <c r="BY88"/>
  <c r="BP88"/>
  <c r="BX88"/>
  <c r="BO88"/>
  <c r="BW88"/>
  <c r="BN88"/>
  <c r="BV88"/>
  <c r="BM88"/>
  <c r="BU88"/>
  <c r="BT88"/>
  <c r="BS88"/>
  <c r="BR84"/>
  <c r="BZ84"/>
  <c r="BQ84"/>
  <c r="BY84"/>
  <c r="BP84"/>
  <c r="BX84"/>
  <c r="BO84"/>
  <c r="BW84"/>
  <c r="BN84"/>
  <c r="BV84"/>
  <c r="BM84"/>
  <c r="BU84"/>
  <c r="BT84"/>
  <c r="BS84"/>
  <c r="BR80"/>
  <c r="BZ80"/>
  <c r="BQ80"/>
  <c r="BY80"/>
  <c r="BP80"/>
  <c r="BX80"/>
  <c r="BO80"/>
  <c r="BW80"/>
  <c r="BN80"/>
  <c r="BV80"/>
  <c r="BM80"/>
  <c r="BU80"/>
  <c r="BT80"/>
  <c r="BS80"/>
  <c r="BR76"/>
  <c r="BZ76"/>
  <c r="BQ76"/>
  <c r="BY76"/>
  <c r="BP76"/>
  <c r="BX76"/>
  <c r="BO76"/>
  <c r="BW76"/>
  <c r="BN76"/>
  <c r="BV76"/>
  <c r="BM76"/>
  <c r="BU76"/>
  <c r="BT76"/>
  <c r="BS76"/>
  <c r="BR72"/>
  <c r="BZ72"/>
  <c r="BQ72"/>
  <c r="BY72"/>
  <c r="BP72"/>
  <c r="BX72"/>
  <c r="BO72"/>
  <c r="BW72"/>
  <c r="BN72"/>
  <c r="BV72"/>
  <c r="BM72"/>
  <c r="BU72"/>
  <c r="BT72"/>
  <c r="BS72"/>
  <c r="BR68"/>
  <c r="BZ68"/>
  <c r="BQ68"/>
  <c r="BY68"/>
  <c r="BP68"/>
  <c r="BX68"/>
  <c r="BO68"/>
  <c r="BW68"/>
  <c r="BN68"/>
  <c r="BV68"/>
  <c r="BM68"/>
  <c r="BU68"/>
  <c r="BT68"/>
  <c r="BS68"/>
  <c r="BR64"/>
  <c r="BZ64"/>
  <c r="BQ64"/>
  <c r="BY64"/>
  <c r="BP64"/>
  <c r="BX64"/>
  <c r="BO64"/>
  <c r="BW64"/>
  <c r="BN64"/>
  <c r="BV64"/>
  <c r="BM64"/>
  <c r="BU64"/>
  <c r="BT64"/>
  <c r="BS64"/>
  <c r="BR60"/>
  <c r="BZ60"/>
  <c r="BQ60"/>
  <c r="BY60"/>
  <c r="BP60"/>
  <c r="BX60"/>
  <c r="BO60"/>
  <c r="BW60"/>
  <c r="BN60"/>
  <c r="BV60"/>
  <c r="BM60"/>
  <c r="BU60"/>
  <c r="BT60"/>
  <c r="BS60"/>
  <c r="BR56"/>
  <c r="BZ56"/>
  <c r="BQ56"/>
  <c r="BY56"/>
  <c r="BP56"/>
  <c r="BX56"/>
  <c r="BO56"/>
  <c r="BW56"/>
  <c r="BN56"/>
  <c r="BV56"/>
  <c r="BM56"/>
  <c r="BU56"/>
  <c r="BT56"/>
  <c r="BS56"/>
  <c r="BR52"/>
  <c r="BZ52"/>
  <c r="BQ52"/>
  <c r="BY52"/>
  <c r="BP52"/>
  <c r="BX52"/>
  <c r="BO52"/>
  <c r="BW52"/>
  <c r="BN52"/>
  <c r="BV52"/>
  <c r="BM52"/>
  <c r="BU52"/>
  <c r="BT52"/>
  <c r="BS52"/>
  <c r="BR48"/>
  <c r="BZ48"/>
  <c r="BQ48"/>
  <c r="BY48"/>
  <c r="BP48"/>
  <c r="BX48"/>
  <c r="BO48"/>
  <c r="BW48"/>
  <c r="BN48"/>
  <c r="BV48"/>
  <c r="BM48"/>
  <c r="BU48"/>
  <c r="BT48"/>
  <c r="BS48"/>
  <c r="J99" i="5"/>
  <c r="BM578" i="7"/>
  <c r="BU578"/>
  <c r="BT578"/>
  <c r="BV578"/>
  <c r="BS578"/>
  <c r="BN578"/>
  <c r="BR578"/>
  <c r="BZ578"/>
  <c r="BQ578"/>
  <c r="BY578"/>
  <c r="BO578"/>
  <c r="BW578"/>
  <c r="BP578"/>
  <c r="BX578"/>
  <c r="BM566"/>
  <c r="BU566"/>
  <c r="BT566"/>
  <c r="BN566"/>
  <c r="BV566"/>
  <c r="BS566"/>
  <c r="BR566"/>
  <c r="BZ566"/>
  <c r="BQ566"/>
  <c r="BY566"/>
  <c r="BO566"/>
  <c r="BW566"/>
  <c r="BP566"/>
  <c r="BX566"/>
  <c r="BQ604"/>
  <c r="BY604"/>
  <c r="BZ604"/>
  <c r="BP604"/>
  <c r="BX604"/>
  <c r="BO604"/>
  <c r="BW604"/>
  <c r="BR604"/>
  <c r="BN604"/>
  <c r="BV604"/>
  <c r="BM604"/>
  <c r="BU604"/>
  <c r="BS604"/>
  <c r="BT604"/>
  <c r="BQ596"/>
  <c r="BY596"/>
  <c r="BP596"/>
  <c r="BX596"/>
  <c r="BR596"/>
  <c r="BO596"/>
  <c r="BW596"/>
  <c r="BZ596"/>
  <c r="BN596"/>
  <c r="BV596"/>
  <c r="BM596"/>
  <c r="BU596"/>
  <c r="BS596"/>
  <c r="BT596"/>
  <c r="BQ584"/>
  <c r="BY584"/>
  <c r="BZ584"/>
  <c r="BP584"/>
  <c r="BX584"/>
  <c r="BR584"/>
  <c r="BO584"/>
  <c r="BW584"/>
  <c r="BN584"/>
  <c r="BV584"/>
  <c r="BM584"/>
  <c r="BU584"/>
  <c r="BS584"/>
  <c r="BT584"/>
  <c r="BQ572"/>
  <c r="BY572"/>
  <c r="BP572"/>
  <c r="BX572"/>
  <c r="BR572"/>
  <c r="BZ572"/>
  <c r="BO572"/>
  <c r="BW572"/>
  <c r="BN572"/>
  <c r="BV572"/>
  <c r="BM572"/>
  <c r="BU572"/>
  <c r="BS572"/>
  <c r="BT572"/>
  <c r="BQ568"/>
  <c r="BY568"/>
  <c r="BP568"/>
  <c r="BX568"/>
  <c r="BR568"/>
  <c r="BZ568"/>
  <c r="BO568"/>
  <c r="BW568"/>
  <c r="BN568"/>
  <c r="BV568"/>
  <c r="BM568"/>
  <c r="BU568"/>
  <c r="BS568"/>
  <c r="BT568"/>
  <c r="BQ560"/>
  <c r="BY560"/>
  <c r="BP560"/>
  <c r="BX560"/>
  <c r="BO560"/>
  <c r="BW560"/>
  <c r="BN560"/>
  <c r="BV560"/>
  <c r="BM560"/>
  <c r="BU560"/>
  <c r="BT560"/>
  <c r="BS560"/>
  <c r="BR560"/>
  <c r="BZ560"/>
  <c r="BQ552"/>
  <c r="BY552"/>
  <c r="BP552"/>
  <c r="BX552"/>
  <c r="BO552"/>
  <c r="BW552"/>
  <c r="BN552"/>
  <c r="BV552"/>
  <c r="BM552"/>
  <c r="BU552"/>
  <c r="BT552"/>
  <c r="BS552"/>
  <c r="BR552"/>
  <c r="BZ552"/>
  <c r="BQ540"/>
  <c r="BY540"/>
  <c r="BP540"/>
  <c r="BX540"/>
  <c r="BO540"/>
  <c r="BW540"/>
  <c r="BN540"/>
  <c r="BV540"/>
  <c r="BM540"/>
  <c r="BU540"/>
  <c r="BT540"/>
  <c r="BS540"/>
  <c r="BR540"/>
  <c r="BZ540"/>
  <c r="BQ528"/>
  <c r="BY528"/>
  <c r="BP528"/>
  <c r="BX528"/>
  <c r="BO528"/>
  <c r="BW528"/>
  <c r="BN528"/>
  <c r="BV528"/>
  <c r="BM528"/>
  <c r="BU528"/>
  <c r="BT528"/>
  <c r="BS528"/>
  <c r="BR528"/>
  <c r="BZ528"/>
  <c r="BQ520"/>
  <c r="BY520"/>
  <c r="BP520"/>
  <c r="BX520"/>
  <c r="BO520"/>
  <c r="BW520"/>
  <c r="BN520"/>
  <c r="BV520"/>
  <c r="BM520"/>
  <c r="BU520"/>
  <c r="BT520"/>
  <c r="BS520"/>
  <c r="BR520"/>
  <c r="BZ520"/>
  <c r="BQ512"/>
  <c r="BY512"/>
  <c r="BP512"/>
  <c r="BX512"/>
  <c r="BO512"/>
  <c r="BW512"/>
  <c r="BN512"/>
  <c r="BV512"/>
  <c r="BM512"/>
  <c r="BU512"/>
  <c r="BT512"/>
  <c r="BS512"/>
  <c r="BR512"/>
  <c r="BZ512"/>
  <c r="BQ508"/>
  <c r="BY508"/>
  <c r="BP508"/>
  <c r="BX508"/>
  <c r="BO508"/>
  <c r="BW508"/>
  <c r="BN508"/>
  <c r="BV508"/>
  <c r="BM508"/>
  <c r="BU508"/>
  <c r="BT508"/>
  <c r="BS508"/>
  <c r="BR508"/>
  <c r="BZ508"/>
  <c r="BQ500"/>
  <c r="BY500"/>
  <c r="BP500"/>
  <c r="BX500"/>
  <c r="BO500"/>
  <c r="BW500"/>
  <c r="BN500"/>
  <c r="BV500"/>
  <c r="BM500"/>
  <c r="BU500"/>
  <c r="BT500"/>
  <c r="BS500"/>
  <c r="BR500"/>
  <c r="BZ500"/>
  <c r="BQ492"/>
  <c r="BY492"/>
  <c r="BP492"/>
  <c r="BX492"/>
  <c r="BO492"/>
  <c r="BW492"/>
  <c r="BN492"/>
  <c r="BV492"/>
  <c r="BM492"/>
  <c r="BU492"/>
  <c r="BT492"/>
  <c r="BS492"/>
  <c r="BR492"/>
  <c r="BZ492"/>
  <c r="BQ484"/>
  <c r="BY484"/>
  <c r="BP484"/>
  <c r="BX484"/>
  <c r="BO484"/>
  <c r="BW484"/>
  <c r="BN484"/>
  <c r="BV484"/>
  <c r="BM484"/>
  <c r="BU484"/>
  <c r="BT484"/>
  <c r="BS484"/>
  <c r="BR484"/>
  <c r="BZ484"/>
  <c r="BQ476"/>
  <c r="BY476"/>
  <c r="BP476"/>
  <c r="BX476"/>
  <c r="BO476"/>
  <c r="BW476"/>
  <c r="BN476"/>
  <c r="BV476"/>
  <c r="BM476"/>
  <c r="BU476"/>
  <c r="BT476"/>
  <c r="BS476"/>
  <c r="BR476"/>
  <c r="BZ476"/>
  <c r="BQ468"/>
  <c r="BY468"/>
  <c r="BP468"/>
  <c r="BX468"/>
  <c r="BO468"/>
  <c r="BW468"/>
  <c r="BN468"/>
  <c r="BV468"/>
  <c r="BM468"/>
  <c r="BU468"/>
  <c r="BT468"/>
  <c r="BS468"/>
  <c r="BR468"/>
  <c r="BZ468"/>
  <c r="BQ460"/>
  <c r="BY460"/>
  <c r="BP460"/>
  <c r="BX460"/>
  <c r="BO460"/>
  <c r="BW460"/>
  <c r="BN460"/>
  <c r="BV460"/>
  <c r="BM460"/>
  <c r="BU460"/>
  <c r="BT460"/>
  <c r="BS460"/>
  <c r="BR460"/>
  <c r="BZ460"/>
  <c r="BQ452"/>
  <c r="BY452"/>
  <c r="BP452"/>
  <c r="BX452"/>
  <c r="BO452"/>
  <c r="BW452"/>
  <c r="BN452"/>
  <c r="BV452"/>
  <c r="BM452"/>
  <c r="BU452"/>
  <c r="BT452"/>
  <c r="BS452"/>
  <c r="BR452"/>
  <c r="BZ452"/>
  <c r="BQ444"/>
  <c r="BY444"/>
  <c r="BP444"/>
  <c r="BX444"/>
  <c r="BO444"/>
  <c r="BW444"/>
  <c r="BN444"/>
  <c r="BV444"/>
  <c r="BM444"/>
  <c r="BU444"/>
  <c r="BT444"/>
  <c r="BS444"/>
  <c r="BR444"/>
  <c r="BZ444"/>
  <c r="BQ440"/>
  <c r="BY440"/>
  <c r="BP440"/>
  <c r="BX440"/>
  <c r="BO440"/>
  <c r="BW440"/>
  <c r="BN440"/>
  <c r="BV440"/>
  <c r="BM440"/>
  <c r="BU440"/>
  <c r="BT440"/>
  <c r="BS440"/>
  <c r="BR440"/>
  <c r="BZ440"/>
  <c r="BQ424"/>
  <c r="BY424"/>
  <c r="BP424"/>
  <c r="BX424"/>
  <c r="BO424"/>
  <c r="BW424"/>
  <c r="BN424"/>
  <c r="BV424"/>
  <c r="BM424"/>
  <c r="BU424"/>
  <c r="BT424"/>
  <c r="BS424"/>
  <c r="BR424"/>
  <c r="BZ424"/>
  <c r="J102" i="5"/>
  <c r="BM610" i="7"/>
  <c r="BU610"/>
  <c r="BT610"/>
  <c r="BN610"/>
  <c r="BS610"/>
  <c r="BV610"/>
  <c r="BR610"/>
  <c r="BZ610"/>
  <c r="BQ610"/>
  <c r="BY610"/>
  <c r="BO610"/>
  <c r="BW610"/>
  <c r="BP610"/>
  <c r="BX610"/>
  <c r="BM586"/>
  <c r="BU586"/>
  <c r="BV586"/>
  <c r="BT586"/>
  <c r="BS586"/>
  <c r="BN586"/>
  <c r="BR586"/>
  <c r="BZ586"/>
  <c r="BQ586"/>
  <c r="BY586"/>
  <c r="BO586"/>
  <c r="BW586"/>
  <c r="BP586"/>
  <c r="BX586"/>
  <c r="BM554"/>
  <c r="BU554"/>
  <c r="BT554"/>
  <c r="BS554"/>
  <c r="BR554"/>
  <c r="BZ554"/>
  <c r="BQ554"/>
  <c r="BY554"/>
  <c r="BP554"/>
  <c r="BX554"/>
  <c r="BO554"/>
  <c r="BW554"/>
  <c r="BN554"/>
  <c r="BV554"/>
  <c r="BM510"/>
  <c r="BU510"/>
  <c r="BT510"/>
  <c r="BS510"/>
  <c r="BR510"/>
  <c r="BZ510"/>
  <c r="BQ510"/>
  <c r="BY510"/>
  <c r="BP510"/>
  <c r="BX510"/>
  <c r="BO510"/>
  <c r="BW510"/>
  <c r="BN510"/>
  <c r="BV510"/>
  <c r="BO599"/>
  <c r="BW599"/>
  <c r="BP599"/>
  <c r="BN599"/>
  <c r="BV599"/>
  <c r="BX599"/>
  <c r="BM599"/>
  <c r="BU599"/>
  <c r="BT599"/>
  <c r="BS599"/>
  <c r="BQ599"/>
  <c r="BY599"/>
  <c r="BR599"/>
  <c r="BZ599"/>
  <c r="BO591"/>
  <c r="BW591"/>
  <c r="BN591"/>
  <c r="BV591"/>
  <c r="BX591"/>
  <c r="BM591"/>
  <c r="BU591"/>
  <c r="BP591"/>
  <c r="BT591"/>
  <c r="BS591"/>
  <c r="BQ591"/>
  <c r="BY591"/>
  <c r="BR591"/>
  <c r="BZ591"/>
  <c r="BO579"/>
  <c r="BW579"/>
  <c r="BP579"/>
  <c r="BN579"/>
  <c r="BV579"/>
  <c r="BX579"/>
  <c r="BM579"/>
  <c r="BU579"/>
  <c r="BT579"/>
  <c r="BS579"/>
  <c r="BQ579"/>
  <c r="BY579"/>
  <c r="BR579"/>
  <c r="BZ579"/>
  <c r="BO571"/>
  <c r="BW571"/>
  <c r="BN571"/>
  <c r="BV571"/>
  <c r="BP571"/>
  <c r="BX571"/>
  <c r="BM571"/>
  <c r="BU571"/>
  <c r="BT571"/>
  <c r="BS571"/>
  <c r="BQ571"/>
  <c r="BY571"/>
  <c r="BR571"/>
  <c r="BZ571"/>
  <c r="BO563"/>
  <c r="BW563"/>
  <c r="BN563"/>
  <c r="BV563"/>
  <c r="BP563"/>
  <c r="BX563"/>
  <c r="BM563"/>
  <c r="BU563"/>
  <c r="BT563"/>
  <c r="BS563"/>
  <c r="BQ563"/>
  <c r="BY563"/>
  <c r="BR563"/>
  <c r="BZ563"/>
  <c r="BO555"/>
  <c r="BW555"/>
  <c r="BN555"/>
  <c r="BV555"/>
  <c r="BM555"/>
  <c r="BU555"/>
  <c r="BT555"/>
  <c r="BS555"/>
  <c r="BR555"/>
  <c r="BZ555"/>
  <c r="BQ555"/>
  <c r="BY555"/>
  <c r="BP555"/>
  <c r="BX555"/>
  <c r="BO547"/>
  <c r="BW547"/>
  <c r="BN547"/>
  <c r="BV547"/>
  <c r="BM547"/>
  <c r="BU547"/>
  <c r="BT547"/>
  <c r="BS547"/>
  <c r="BR547"/>
  <c r="BZ547"/>
  <c r="BQ547"/>
  <c r="BY547"/>
  <c r="BP547"/>
  <c r="BX547"/>
  <c r="BO539"/>
  <c r="BW539"/>
  <c r="BN539"/>
  <c r="BV539"/>
  <c r="BM539"/>
  <c r="BU539"/>
  <c r="BT539"/>
  <c r="BS539"/>
  <c r="BR539"/>
  <c r="BZ539"/>
  <c r="BQ539"/>
  <c r="BY539"/>
  <c r="BP539"/>
  <c r="BX539"/>
  <c r="BO531"/>
  <c r="BW531"/>
  <c r="BN531"/>
  <c r="BV531"/>
  <c r="BM531"/>
  <c r="BU531"/>
  <c r="BT531"/>
  <c r="BS531"/>
  <c r="BR531"/>
  <c r="BZ531"/>
  <c r="BQ531"/>
  <c r="BY531"/>
  <c r="BP531"/>
  <c r="BX531"/>
  <c r="BO523"/>
  <c r="BW523"/>
  <c r="BN523"/>
  <c r="BV523"/>
  <c r="BM523"/>
  <c r="BU523"/>
  <c r="BT523"/>
  <c r="BS523"/>
  <c r="BR523"/>
  <c r="BZ523"/>
  <c r="BQ523"/>
  <c r="BY523"/>
  <c r="BP523"/>
  <c r="BX523"/>
  <c r="BO507"/>
  <c r="BW507"/>
  <c r="BN507"/>
  <c r="BV507"/>
  <c r="BM507"/>
  <c r="BU507"/>
  <c r="BT507"/>
  <c r="BS507"/>
  <c r="BR507"/>
  <c r="BZ507"/>
  <c r="BQ507"/>
  <c r="BY507"/>
  <c r="BP507"/>
  <c r="BX507"/>
  <c r="BO499"/>
  <c r="BW499"/>
  <c r="BN499"/>
  <c r="BV499"/>
  <c r="BM499"/>
  <c r="BU499"/>
  <c r="BT499"/>
  <c r="BS499"/>
  <c r="BR499"/>
  <c r="BZ499"/>
  <c r="BQ499"/>
  <c r="BY499"/>
  <c r="BP499"/>
  <c r="BX499"/>
  <c r="BO495"/>
  <c r="BW495"/>
  <c r="BN495"/>
  <c r="BV495"/>
  <c r="BM495"/>
  <c r="BU495"/>
  <c r="BT495"/>
  <c r="BS495"/>
  <c r="BR495"/>
  <c r="BZ495"/>
  <c r="BQ495"/>
  <c r="BY495"/>
  <c r="BP495"/>
  <c r="BX495"/>
  <c r="BO491"/>
  <c r="BW491"/>
  <c r="BN491"/>
  <c r="BV491"/>
  <c r="BM491"/>
  <c r="BU491"/>
  <c r="BT491"/>
  <c r="BS491"/>
  <c r="BR491"/>
  <c r="BZ491"/>
  <c r="BQ491"/>
  <c r="BY491"/>
  <c r="BP491"/>
  <c r="BX491"/>
  <c r="BO483"/>
  <c r="BW483"/>
  <c r="BN483"/>
  <c r="BV483"/>
  <c r="BM483"/>
  <c r="BU483"/>
  <c r="BT483"/>
  <c r="BS483"/>
  <c r="BR483"/>
  <c r="BZ483"/>
  <c r="BQ483"/>
  <c r="BY483"/>
  <c r="BP483"/>
  <c r="BX483"/>
  <c r="BO479"/>
  <c r="BW479"/>
  <c r="BN479"/>
  <c r="BV479"/>
  <c r="BM479"/>
  <c r="BU479"/>
  <c r="BT479"/>
  <c r="BS479"/>
  <c r="BR479"/>
  <c r="BZ479"/>
  <c r="BQ479"/>
  <c r="BY479"/>
  <c r="BP479"/>
  <c r="BX479"/>
  <c r="BO475"/>
  <c r="BW475"/>
  <c r="BN475"/>
  <c r="BV475"/>
  <c r="BM475"/>
  <c r="BU475"/>
  <c r="BT475"/>
  <c r="BS475"/>
  <c r="BR475"/>
  <c r="BZ475"/>
  <c r="BQ475"/>
  <c r="BY475"/>
  <c r="BP475"/>
  <c r="BX475"/>
  <c r="BO471"/>
  <c r="BW471"/>
  <c r="BN471"/>
  <c r="BV471"/>
  <c r="BM471"/>
  <c r="BU471"/>
  <c r="BT471"/>
  <c r="BS471"/>
  <c r="BR471"/>
  <c r="BZ471"/>
  <c r="BQ471"/>
  <c r="BY471"/>
  <c r="BP471"/>
  <c r="BX471"/>
  <c r="BO467"/>
  <c r="BW467"/>
  <c r="BN467"/>
  <c r="BV467"/>
  <c r="BM467"/>
  <c r="BU467"/>
  <c r="BT467"/>
  <c r="BS467"/>
  <c r="BR467"/>
  <c r="BZ467"/>
  <c r="BQ467"/>
  <c r="BY467"/>
  <c r="BP467"/>
  <c r="BX467"/>
  <c r="BO463"/>
  <c r="BW463"/>
  <c r="BN463"/>
  <c r="BV463"/>
  <c r="BM463"/>
  <c r="BU463"/>
  <c r="BT463"/>
  <c r="BS463"/>
  <c r="BR463"/>
  <c r="BZ463"/>
  <c r="BQ463"/>
  <c r="BY463"/>
  <c r="BP463"/>
  <c r="BX463"/>
  <c r="BO459"/>
  <c r="BW459"/>
  <c r="BN459"/>
  <c r="BV459"/>
  <c r="BM459"/>
  <c r="BU459"/>
  <c r="BT459"/>
  <c r="BS459"/>
  <c r="BR459"/>
  <c r="BZ459"/>
  <c r="BQ459"/>
  <c r="BY459"/>
  <c r="BP459"/>
  <c r="BX459"/>
  <c r="BO455"/>
  <c r="BW455"/>
  <c r="BN455"/>
  <c r="BV455"/>
  <c r="BM455"/>
  <c r="BU455"/>
  <c r="BT455"/>
  <c r="BS455"/>
  <c r="BR455"/>
  <c r="BZ455"/>
  <c r="BQ455"/>
  <c r="BY455"/>
  <c r="BP455"/>
  <c r="BX455"/>
  <c r="BO451"/>
  <c r="BW451"/>
  <c r="BN451"/>
  <c r="BV451"/>
  <c r="BM451"/>
  <c r="BU451"/>
  <c r="BT451"/>
  <c r="BS451"/>
  <c r="BR451"/>
  <c r="BZ451"/>
  <c r="BQ451"/>
  <c r="BY451"/>
  <c r="BP451"/>
  <c r="BX451"/>
  <c r="BO447"/>
  <c r="BW447"/>
  <c r="BN447"/>
  <c r="BV447"/>
  <c r="BM447"/>
  <c r="BU447"/>
  <c r="BT447"/>
  <c r="BS447"/>
  <c r="BR447"/>
  <c r="BZ447"/>
  <c r="BQ447"/>
  <c r="BY447"/>
  <c r="BP447"/>
  <c r="BX447"/>
  <c r="BO443"/>
  <c r="BW443"/>
  <c r="BN443"/>
  <c r="BV443"/>
  <c r="BM443"/>
  <c r="BU443"/>
  <c r="BT443"/>
  <c r="BS443"/>
  <c r="BR443"/>
  <c r="BZ443"/>
  <c r="BQ443"/>
  <c r="BY443"/>
  <c r="BP443"/>
  <c r="BX443"/>
  <c r="BO439"/>
  <c r="BW439"/>
  <c r="BN439"/>
  <c r="BV439"/>
  <c r="BM439"/>
  <c r="BU439"/>
  <c r="BT439"/>
  <c r="BS439"/>
  <c r="BR439"/>
  <c r="BZ439"/>
  <c r="BQ439"/>
  <c r="BY439"/>
  <c r="BP439"/>
  <c r="BX439"/>
  <c r="BO435"/>
  <c r="BW435"/>
  <c r="BN435"/>
  <c r="BV435"/>
  <c r="BM435"/>
  <c r="BU435"/>
  <c r="BT435"/>
  <c r="BS435"/>
  <c r="BR435"/>
  <c r="BZ435"/>
  <c r="BQ435"/>
  <c r="BY435"/>
  <c r="BP435"/>
  <c r="BX435"/>
  <c r="BO431"/>
  <c r="BW431"/>
  <c r="BN431"/>
  <c r="BV431"/>
  <c r="BM431"/>
  <c r="BU431"/>
  <c r="BT431"/>
  <c r="BS431"/>
  <c r="BR431"/>
  <c r="BZ431"/>
  <c r="BQ431"/>
  <c r="BY431"/>
  <c r="BP431"/>
  <c r="BX431"/>
  <c r="BO427"/>
  <c r="BW427"/>
  <c r="BN427"/>
  <c r="BV427"/>
  <c r="BM427"/>
  <c r="BU427"/>
  <c r="BT427"/>
  <c r="BS427"/>
  <c r="BR427"/>
  <c r="BZ427"/>
  <c r="BQ427"/>
  <c r="BY427"/>
  <c r="BP427"/>
  <c r="BX427"/>
  <c r="BO423"/>
  <c r="BW423"/>
  <c r="BN423"/>
  <c r="BV423"/>
  <c r="BM423"/>
  <c r="BU423"/>
  <c r="BT423"/>
  <c r="BS423"/>
  <c r="BR423"/>
  <c r="BZ423"/>
  <c r="BQ423"/>
  <c r="BY423"/>
  <c r="BP423"/>
  <c r="BX423"/>
  <c r="BO419"/>
  <c r="BW419"/>
  <c r="BN419"/>
  <c r="BV419"/>
  <c r="BM419"/>
  <c r="BU419"/>
  <c r="BT419"/>
  <c r="BS419"/>
  <c r="BR419"/>
  <c r="BZ419"/>
  <c r="BQ419"/>
  <c r="BY419"/>
  <c r="BP419"/>
  <c r="BX419"/>
  <c r="BO415"/>
  <c r="BW415"/>
  <c r="BN415"/>
  <c r="BV415"/>
  <c r="BM415"/>
  <c r="BU415"/>
  <c r="BT415"/>
  <c r="BS415"/>
  <c r="BR415"/>
  <c r="BZ415"/>
  <c r="BQ415"/>
  <c r="BY415"/>
  <c r="BP415"/>
  <c r="BX415"/>
  <c r="BO411"/>
  <c r="BW411"/>
  <c r="BN411"/>
  <c r="BV411"/>
  <c r="BM411"/>
  <c r="BU411"/>
  <c r="BT411"/>
  <c r="BS411"/>
  <c r="BR411"/>
  <c r="BZ411"/>
  <c r="BQ411"/>
  <c r="BY411"/>
  <c r="BP411"/>
  <c r="BX411"/>
  <c r="BO407"/>
  <c r="BW407"/>
  <c r="BN407"/>
  <c r="BV407"/>
  <c r="BM407"/>
  <c r="BU407"/>
  <c r="BT407"/>
  <c r="BS407"/>
  <c r="BR407"/>
  <c r="BZ407"/>
  <c r="BQ407"/>
  <c r="BY407"/>
  <c r="BP407"/>
  <c r="BX407"/>
  <c r="BO403"/>
  <c r="BW403"/>
  <c r="BN403"/>
  <c r="BV403"/>
  <c r="BM403"/>
  <c r="BU403"/>
  <c r="BT403"/>
  <c r="BS403"/>
  <c r="BR403"/>
  <c r="BZ403"/>
  <c r="BQ403"/>
  <c r="BY403"/>
  <c r="BP403"/>
  <c r="BX403"/>
  <c r="BO399"/>
  <c r="BW399"/>
  <c r="BN399"/>
  <c r="BV399"/>
  <c r="BM399"/>
  <c r="BU399"/>
  <c r="BT399"/>
  <c r="BS399"/>
  <c r="BR399"/>
  <c r="BZ399"/>
  <c r="BQ399"/>
  <c r="BY399"/>
  <c r="BP399"/>
  <c r="BX399"/>
  <c r="BO395"/>
  <c r="BW395"/>
  <c r="BN395"/>
  <c r="BV395"/>
  <c r="BM395"/>
  <c r="BU395"/>
  <c r="BT395"/>
  <c r="BS395"/>
  <c r="BR395"/>
  <c r="BZ395"/>
  <c r="BQ395"/>
  <c r="BY395"/>
  <c r="BP395"/>
  <c r="BX395"/>
  <c r="BO391"/>
  <c r="BW391"/>
  <c r="BN391"/>
  <c r="BV391"/>
  <c r="BM391"/>
  <c r="BU391"/>
  <c r="BT391"/>
  <c r="BS391"/>
  <c r="BR391"/>
  <c r="BZ391"/>
  <c r="BQ391"/>
  <c r="BY391"/>
  <c r="BP391"/>
  <c r="BX391"/>
  <c r="BO387"/>
  <c r="BW387"/>
  <c r="BN387"/>
  <c r="BV387"/>
  <c r="BM387"/>
  <c r="BU387"/>
  <c r="BT387"/>
  <c r="BS387"/>
  <c r="BR387"/>
  <c r="BZ387"/>
  <c r="BQ387"/>
  <c r="BY387"/>
  <c r="BP387"/>
  <c r="BX387"/>
  <c r="BO383"/>
  <c r="BW383"/>
  <c r="BN383"/>
  <c r="BV383"/>
  <c r="BM383"/>
  <c r="BU383"/>
  <c r="BT383"/>
  <c r="BS383"/>
  <c r="BR383"/>
  <c r="BZ383"/>
  <c r="BQ383"/>
  <c r="BY383"/>
  <c r="BP383"/>
  <c r="BX383"/>
  <c r="BO379"/>
  <c r="BW379"/>
  <c r="BN379"/>
  <c r="BV379"/>
  <c r="BM379"/>
  <c r="BU379"/>
  <c r="BT379"/>
  <c r="BS379"/>
  <c r="BR379"/>
  <c r="BZ379"/>
  <c r="BQ379"/>
  <c r="BY379"/>
  <c r="BP379"/>
  <c r="BX379"/>
  <c r="BO375"/>
  <c r="BW375"/>
  <c r="BN375"/>
  <c r="BV375"/>
  <c r="BM375"/>
  <c r="BU375"/>
  <c r="BT375"/>
  <c r="BS375"/>
  <c r="BR375"/>
  <c r="BZ375"/>
  <c r="BQ375"/>
  <c r="BY375"/>
  <c r="BP375"/>
  <c r="BX375"/>
  <c r="BO371"/>
  <c r="BW371"/>
  <c r="BN371"/>
  <c r="BV371"/>
  <c r="BM371"/>
  <c r="BU371"/>
  <c r="BT371"/>
  <c r="BS371"/>
  <c r="BR371"/>
  <c r="BZ371"/>
  <c r="BQ371"/>
  <c r="BY371"/>
  <c r="BP371"/>
  <c r="BX371"/>
  <c r="BO367"/>
  <c r="BW367"/>
  <c r="BN367"/>
  <c r="BV367"/>
  <c r="BM367"/>
  <c r="BU367"/>
  <c r="BT367"/>
  <c r="BS367"/>
  <c r="BR367"/>
  <c r="BZ367"/>
  <c r="BQ367"/>
  <c r="BY367"/>
  <c r="BP367"/>
  <c r="BX367"/>
  <c r="BO363"/>
  <c r="BW363"/>
  <c r="BN363"/>
  <c r="BV363"/>
  <c r="BM363"/>
  <c r="BU363"/>
  <c r="BT363"/>
  <c r="BS363"/>
  <c r="BR363"/>
  <c r="BZ363"/>
  <c r="BQ363"/>
  <c r="BY363"/>
  <c r="BP363"/>
  <c r="BX363"/>
  <c r="BO359"/>
  <c r="BW359"/>
  <c r="BN359"/>
  <c r="BV359"/>
  <c r="BM359"/>
  <c r="BU359"/>
  <c r="BT359"/>
  <c r="BS359"/>
  <c r="BR359"/>
  <c r="BZ359"/>
  <c r="BQ359"/>
  <c r="BY359"/>
  <c r="BP359"/>
  <c r="BX359"/>
  <c r="BO355"/>
  <c r="BW355"/>
  <c r="BN355"/>
  <c r="BV355"/>
  <c r="BM355"/>
  <c r="BU355"/>
  <c r="BT355"/>
  <c r="BS355"/>
  <c r="BR355"/>
  <c r="BZ355"/>
  <c r="BQ355"/>
  <c r="BY355"/>
  <c r="BP355"/>
  <c r="BX355"/>
  <c r="BO351"/>
  <c r="BW351"/>
  <c r="BN351"/>
  <c r="BV351"/>
  <c r="BM351"/>
  <c r="BU351"/>
  <c r="BT351"/>
  <c r="BS351"/>
  <c r="BR351"/>
  <c r="BZ351"/>
  <c r="BQ351"/>
  <c r="BY351"/>
  <c r="BP351"/>
  <c r="BX351"/>
  <c r="BO347"/>
  <c r="BW347"/>
  <c r="BN347"/>
  <c r="BV347"/>
  <c r="BM347"/>
  <c r="BU347"/>
  <c r="BT347"/>
  <c r="BS347"/>
  <c r="BR347"/>
  <c r="BZ347"/>
  <c r="BQ347"/>
  <c r="BY347"/>
  <c r="BP347"/>
  <c r="BX347"/>
  <c r="BO343"/>
  <c r="BW343"/>
  <c r="BN343"/>
  <c r="BV343"/>
  <c r="BM343"/>
  <c r="BU343"/>
  <c r="BT343"/>
  <c r="BS343"/>
  <c r="BR343"/>
  <c r="BZ343"/>
  <c r="BQ343"/>
  <c r="BY343"/>
  <c r="BP343"/>
  <c r="BX343"/>
  <c r="BO339"/>
  <c r="BW339"/>
  <c r="BN339"/>
  <c r="BV339"/>
  <c r="BM339"/>
  <c r="BU339"/>
  <c r="BT339"/>
  <c r="BS339"/>
  <c r="BR339"/>
  <c r="BZ339"/>
  <c r="BQ339"/>
  <c r="BY339"/>
  <c r="BP339"/>
  <c r="BX339"/>
  <c r="BO335"/>
  <c r="BW335"/>
  <c r="BN335"/>
  <c r="BV335"/>
  <c r="BM335"/>
  <c r="BU335"/>
  <c r="BT335"/>
  <c r="BS335"/>
  <c r="BR335"/>
  <c r="BZ335"/>
  <c r="BQ335"/>
  <c r="BY335"/>
  <c r="BP335"/>
  <c r="BX335"/>
  <c r="BO331"/>
  <c r="BW331"/>
  <c r="BN331"/>
  <c r="BV331"/>
  <c r="BM331"/>
  <c r="BU331"/>
  <c r="BT331"/>
  <c r="BS331"/>
  <c r="BR331"/>
  <c r="BZ331"/>
  <c r="BQ331"/>
  <c r="BY331"/>
  <c r="BP331"/>
  <c r="BX331"/>
  <c r="BO327"/>
  <c r="BW327"/>
  <c r="BN327"/>
  <c r="BV327"/>
  <c r="BM327"/>
  <c r="BU327"/>
  <c r="BT327"/>
  <c r="BS327"/>
  <c r="BR327"/>
  <c r="BZ327"/>
  <c r="BQ327"/>
  <c r="BY327"/>
  <c r="BP327"/>
  <c r="BX327"/>
  <c r="BO323"/>
  <c r="BW323"/>
  <c r="BN323"/>
  <c r="BV323"/>
  <c r="BM323"/>
  <c r="BU323"/>
  <c r="BT323"/>
  <c r="BS323"/>
  <c r="BR323"/>
  <c r="BZ323"/>
  <c r="BQ323"/>
  <c r="BY323"/>
  <c r="BP323"/>
  <c r="BX323"/>
  <c r="BO319"/>
  <c r="BW319"/>
  <c r="BN319"/>
  <c r="BV319"/>
  <c r="BM319"/>
  <c r="BU319"/>
  <c r="BT319"/>
  <c r="BS319"/>
  <c r="BR319"/>
  <c r="BZ319"/>
  <c r="BQ319"/>
  <c r="BY319"/>
  <c r="BP319"/>
  <c r="BX319"/>
  <c r="BO315"/>
  <c r="BW315"/>
  <c r="BN315"/>
  <c r="BV315"/>
  <c r="BM315"/>
  <c r="BU315"/>
  <c r="BT315"/>
  <c r="BS315"/>
  <c r="BR315"/>
  <c r="BZ315"/>
  <c r="BQ315"/>
  <c r="BY315"/>
  <c r="BP315"/>
  <c r="BX315"/>
  <c r="BO311"/>
  <c r="BW311"/>
  <c r="BN311"/>
  <c r="BV311"/>
  <c r="BM311"/>
  <c r="BU311"/>
  <c r="BT311"/>
  <c r="BS311"/>
  <c r="BR311"/>
  <c r="BZ311"/>
  <c r="BQ311"/>
  <c r="BY311"/>
  <c r="BP311"/>
  <c r="BX311"/>
  <c r="BO307"/>
  <c r="BW307"/>
  <c r="BN307"/>
  <c r="BV307"/>
  <c r="BM307"/>
  <c r="BU307"/>
  <c r="BT307"/>
  <c r="BS307"/>
  <c r="BR307"/>
  <c r="BZ307"/>
  <c r="BQ307"/>
  <c r="BY307"/>
  <c r="BP307"/>
  <c r="BX307"/>
  <c r="BO303"/>
  <c r="BW303"/>
  <c r="BN303"/>
  <c r="BV303"/>
  <c r="BM303"/>
  <c r="BU303"/>
  <c r="BT303"/>
  <c r="BS303"/>
  <c r="BR303"/>
  <c r="BZ303"/>
  <c r="BQ303"/>
  <c r="BY303"/>
  <c r="BP303"/>
  <c r="BX303"/>
  <c r="BO299"/>
  <c r="BW299"/>
  <c r="BN299"/>
  <c r="BV299"/>
  <c r="BM299"/>
  <c r="BU299"/>
  <c r="BT299"/>
  <c r="BS299"/>
  <c r="BR299"/>
  <c r="BZ299"/>
  <c r="BQ299"/>
  <c r="BY299"/>
  <c r="BP299"/>
  <c r="BX299"/>
  <c r="BO295"/>
  <c r="BW295"/>
  <c r="BN295"/>
  <c r="BV295"/>
  <c r="BM295"/>
  <c r="BU295"/>
  <c r="BS295"/>
  <c r="BP295"/>
  <c r="BX295"/>
  <c r="BT295"/>
  <c r="BR295"/>
  <c r="BQ295"/>
  <c r="BZ295"/>
  <c r="BY295"/>
  <c r="BO291"/>
  <c r="BW291"/>
  <c r="BN291"/>
  <c r="BV291"/>
  <c r="BM291"/>
  <c r="BU291"/>
  <c r="BS291"/>
  <c r="BP291"/>
  <c r="BX291"/>
  <c r="BZ291"/>
  <c r="BY291"/>
  <c r="BT291"/>
  <c r="BR291"/>
  <c r="BQ291"/>
  <c r="BO287"/>
  <c r="BW287"/>
  <c r="BN287"/>
  <c r="BV287"/>
  <c r="BM287"/>
  <c r="BU287"/>
  <c r="BS287"/>
  <c r="BP287"/>
  <c r="BX287"/>
  <c r="BZ287"/>
  <c r="BY287"/>
  <c r="BT287"/>
  <c r="BR287"/>
  <c r="BQ287"/>
  <c r="BO283"/>
  <c r="BW283"/>
  <c r="BN283"/>
  <c r="BV283"/>
  <c r="BM283"/>
  <c r="BU283"/>
  <c r="BS283"/>
  <c r="BP283"/>
  <c r="BX283"/>
  <c r="BR283"/>
  <c r="BQ283"/>
  <c r="BZ283"/>
  <c r="BY283"/>
  <c r="BT283"/>
  <c r="BO279"/>
  <c r="BW279"/>
  <c r="BN279"/>
  <c r="BV279"/>
  <c r="BM279"/>
  <c r="BU279"/>
  <c r="BS279"/>
  <c r="BP279"/>
  <c r="BX279"/>
  <c r="BZ279"/>
  <c r="BY279"/>
  <c r="BT279"/>
  <c r="BR279"/>
  <c r="BQ279"/>
  <c r="BO275"/>
  <c r="BW275"/>
  <c r="BN275"/>
  <c r="BV275"/>
  <c r="BM275"/>
  <c r="BU275"/>
  <c r="BS275"/>
  <c r="BP275"/>
  <c r="BX275"/>
  <c r="BY275"/>
  <c r="BT275"/>
  <c r="BR275"/>
  <c r="BQ275"/>
  <c r="BZ275"/>
  <c r="BO271"/>
  <c r="BW271"/>
  <c r="BN271"/>
  <c r="BV271"/>
  <c r="BM271"/>
  <c r="BU271"/>
  <c r="BS271"/>
  <c r="BP271"/>
  <c r="BX271"/>
  <c r="BQ271"/>
  <c r="BZ271"/>
  <c r="BY271"/>
  <c r="BT271"/>
  <c r="BR271"/>
  <c r="BO267"/>
  <c r="BW267"/>
  <c r="BN267"/>
  <c r="BV267"/>
  <c r="BM267"/>
  <c r="BU267"/>
  <c r="BS267"/>
  <c r="BR267"/>
  <c r="BZ267"/>
  <c r="BP267"/>
  <c r="BX267"/>
  <c r="BY267"/>
  <c r="BT267"/>
  <c r="BQ267"/>
  <c r="BO263"/>
  <c r="BW263"/>
  <c r="BN263"/>
  <c r="BV263"/>
  <c r="BM263"/>
  <c r="BU263"/>
  <c r="BS263"/>
  <c r="BR263"/>
  <c r="BZ263"/>
  <c r="BP263"/>
  <c r="BX263"/>
  <c r="BT263"/>
  <c r="BQ263"/>
  <c r="BY263"/>
  <c r="BO259"/>
  <c r="BW259"/>
  <c r="BN259"/>
  <c r="BV259"/>
  <c r="BM259"/>
  <c r="BU259"/>
  <c r="BS259"/>
  <c r="BR259"/>
  <c r="BZ259"/>
  <c r="BP259"/>
  <c r="BX259"/>
  <c r="BY259"/>
  <c r="BT259"/>
  <c r="BQ259"/>
  <c r="BO255"/>
  <c r="BW255"/>
  <c r="BN255"/>
  <c r="BV255"/>
  <c r="BM255"/>
  <c r="BU255"/>
  <c r="BS255"/>
  <c r="BR255"/>
  <c r="BZ255"/>
  <c r="BP255"/>
  <c r="BX255"/>
  <c r="BY255"/>
  <c r="BT255"/>
  <c r="BQ255"/>
  <c r="BO251"/>
  <c r="BW251"/>
  <c r="BN251"/>
  <c r="BV251"/>
  <c r="BM251"/>
  <c r="BU251"/>
  <c r="BS251"/>
  <c r="BR251"/>
  <c r="BZ251"/>
  <c r="BP251"/>
  <c r="BX251"/>
  <c r="BY251"/>
  <c r="BT251"/>
  <c r="BQ251"/>
  <c r="BO247"/>
  <c r="BW247"/>
  <c r="BN247"/>
  <c r="BV247"/>
  <c r="BM247"/>
  <c r="BU247"/>
  <c r="BS247"/>
  <c r="BR247"/>
  <c r="BZ247"/>
  <c r="BP247"/>
  <c r="BX247"/>
  <c r="BT247"/>
  <c r="BQ247"/>
  <c r="BY247"/>
  <c r="BO243"/>
  <c r="BW243"/>
  <c r="BN243"/>
  <c r="BV243"/>
  <c r="BM243"/>
  <c r="BU243"/>
  <c r="BS243"/>
  <c r="BR243"/>
  <c r="BZ243"/>
  <c r="BQ243"/>
  <c r="BY243"/>
  <c r="BP243"/>
  <c r="BX243"/>
  <c r="BT243"/>
  <c r="BO239"/>
  <c r="BW239"/>
  <c r="BN239"/>
  <c r="BV239"/>
  <c r="BM239"/>
  <c r="BU239"/>
  <c r="BS239"/>
  <c r="BR239"/>
  <c r="BZ239"/>
  <c r="BQ239"/>
  <c r="BY239"/>
  <c r="BP239"/>
  <c r="BX239"/>
  <c r="BT239"/>
  <c r="BO235"/>
  <c r="BW235"/>
  <c r="BN235"/>
  <c r="BV235"/>
  <c r="BM235"/>
  <c r="BU235"/>
  <c r="BS235"/>
  <c r="BR235"/>
  <c r="BZ235"/>
  <c r="BQ235"/>
  <c r="BY235"/>
  <c r="BP235"/>
  <c r="BX235"/>
  <c r="BT235"/>
  <c r="BO231"/>
  <c r="BW231"/>
  <c r="BN231"/>
  <c r="BV231"/>
  <c r="BM231"/>
  <c r="BU231"/>
  <c r="BS231"/>
  <c r="BR231"/>
  <c r="BZ231"/>
  <c r="BQ231"/>
  <c r="BY231"/>
  <c r="BP231"/>
  <c r="BX231"/>
  <c r="BT231"/>
  <c r="BO227"/>
  <c r="BW227"/>
  <c r="BN227"/>
  <c r="BV227"/>
  <c r="BM227"/>
  <c r="BU227"/>
  <c r="BS227"/>
  <c r="BR227"/>
  <c r="BZ227"/>
  <c r="BQ227"/>
  <c r="BY227"/>
  <c r="BP227"/>
  <c r="BX227"/>
  <c r="BT227"/>
  <c r="BO223"/>
  <c r="BW223"/>
  <c r="BN223"/>
  <c r="BV223"/>
  <c r="BM223"/>
  <c r="BU223"/>
  <c r="BS223"/>
  <c r="BR223"/>
  <c r="BZ223"/>
  <c r="BQ223"/>
  <c r="BY223"/>
  <c r="BP223"/>
  <c r="BX223"/>
  <c r="BT223"/>
  <c r="BO219"/>
  <c r="BW219"/>
  <c r="BN219"/>
  <c r="BV219"/>
  <c r="BM219"/>
  <c r="BU219"/>
  <c r="BS219"/>
  <c r="BR219"/>
  <c r="BZ219"/>
  <c r="BQ219"/>
  <c r="BY219"/>
  <c r="BP219"/>
  <c r="BX219"/>
  <c r="BT219"/>
  <c r="BO215"/>
  <c r="BW215"/>
  <c r="BN215"/>
  <c r="BV215"/>
  <c r="BM215"/>
  <c r="BU215"/>
  <c r="BS215"/>
  <c r="BR215"/>
  <c r="BZ215"/>
  <c r="BQ215"/>
  <c r="BY215"/>
  <c r="BP215"/>
  <c r="BX215"/>
  <c r="BT215"/>
  <c r="BO211"/>
  <c r="BW211"/>
  <c r="BN211"/>
  <c r="BV211"/>
  <c r="BM211"/>
  <c r="BU211"/>
  <c r="BS211"/>
  <c r="BR211"/>
  <c r="BZ211"/>
  <c r="BQ211"/>
  <c r="BY211"/>
  <c r="BP211"/>
  <c r="BX211"/>
  <c r="BT211"/>
  <c r="BO207"/>
  <c r="BW207"/>
  <c r="BN207"/>
  <c r="BV207"/>
  <c r="BM207"/>
  <c r="BU207"/>
  <c r="BS207"/>
  <c r="BR207"/>
  <c r="BZ207"/>
  <c r="BQ207"/>
  <c r="BY207"/>
  <c r="BP207"/>
  <c r="BX207"/>
  <c r="BT207"/>
  <c r="BO203"/>
  <c r="BW203"/>
  <c r="BN203"/>
  <c r="BV203"/>
  <c r="BM203"/>
  <c r="BU203"/>
  <c r="BS203"/>
  <c r="BR203"/>
  <c r="BZ203"/>
  <c r="BQ203"/>
  <c r="BY203"/>
  <c r="BP203"/>
  <c r="BX203"/>
  <c r="BT203"/>
  <c r="BO199"/>
  <c r="BW199"/>
  <c r="BN199"/>
  <c r="BV199"/>
  <c r="BM199"/>
  <c r="BU199"/>
  <c r="BS199"/>
  <c r="BR199"/>
  <c r="BZ199"/>
  <c r="BQ199"/>
  <c r="BY199"/>
  <c r="BP199"/>
  <c r="BX199"/>
  <c r="BT199"/>
  <c r="BO195"/>
  <c r="BW195"/>
  <c r="BN195"/>
  <c r="BV195"/>
  <c r="BM195"/>
  <c r="BU195"/>
  <c r="BS195"/>
  <c r="BR195"/>
  <c r="BZ195"/>
  <c r="BQ195"/>
  <c r="BY195"/>
  <c r="BP195"/>
  <c r="BX195"/>
  <c r="BT195"/>
  <c r="BO191"/>
  <c r="BW191"/>
  <c r="BN191"/>
  <c r="BV191"/>
  <c r="BM191"/>
  <c r="BU191"/>
  <c r="BS191"/>
  <c r="BR191"/>
  <c r="BZ191"/>
  <c r="BQ191"/>
  <c r="BY191"/>
  <c r="BP191"/>
  <c r="BX191"/>
  <c r="BT191"/>
  <c r="BO187"/>
  <c r="BW187"/>
  <c r="BN187"/>
  <c r="BV187"/>
  <c r="BM187"/>
  <c r="BU187"/>
  <c r="BS187"/>
  <c r="BR187"/>
  <c r="BZ187"/>
  <c r="BQ187"/>
  <c r="BY187"/>
  <c r="BP187"/>
  <c r="BX187"/>
  <c r="BT187"/>
  <c r="BO183"/>
  <c r="BW183"/>
  <c r="BN183"/>
  <c r="BV183"/>
  <c r="BM183"/>
  <c r="BU183"/>
  <c r="BS183"/>
  <c r="BR183"/>
  <c r="BZ183"/>
  <c r="BQ183"/>
  <c r="BY183"/>
  <c r="BP183"/>
  <c r="BX183"/>
  <c r="BT183"/>
  <c r="BO179"/>
  <c r="BW179"/>
  <c r="BN179"/>
  <c r="BV179"/>
  <c r="BM179"/>
  <c r="BU179"/>
  <c r="BS179"/>
  <c r="BR179"/>
  <c r="BZ179"/>
  <c r="BQ179"/>
  <c r="BY179"/>
  <c r="BP179"/>
  <c r="BX179"/>
  <c r="BT179"/>
  <c r="BO175"/>
  <c r="BW175"/>
  <c r="BN175"/>
  <c r="BV175"/>
  <c r="BM175"/>
  <c r="BU175"/>
  <c r="BS175"/>
  <c r="BR175"/>
  <c r="BZ175"/>
  <c r="BQ175"/>
  <c r="BY175"/>
  <c r="BP175"/>
  <c r="BX175"/>
  <c r="BT175"/>
  <c r="BO171"/>
  <c r="BW171"/>
  <c r="BN171"/>
  <c r="BV171"/>
  <c r="BM171"/>
  <c r="BU171"/>
  <c r="BS171"/>
  <c r="BR171"/>
  <c r="BZ171"/>
  <c r="BQ171"/>
  <c r="BY171"/>
  <c r="BP171"/>
  <c r="BX171"/>
  <c r="BT171"/>
  <c r="BO167"/>
  <c r="BW167"/>
  <c r="BN167"/>
  <c r="BV167"/>
  <c r="BM167"/>
  <c r="BU167"/>
  <c r="BS167"/>
  <c r="BR167"/>
  <c r="BZ167"/>
  <c r="BQ167"/>
  <c r="BY167"/>
  <c r="BP167"/>
  <c r="BX167"/>
  <c r="BT167"/>
  <c r="BO163"/>
  <c r="BW163"/>
  <c r="BN163"/>
  <c r="BV163"/>
  <c r="BM163"/>
  <c r="BU163"/>
  <c r="BS163"/>
  <c r="BR163"/>
  <c r="BZ163"/>
  <c r="BQ163"/>
  <c r="BY163"/>
  <c r="BP163"/>
  <c r="BX163"/>
  <c r="BT163"/>
  <c r="BO159"/>
  <c r="BW159"/>
  <c r="BN159"/>
  <c r="BV159"/>
  <c r="BM159"/>
  <c r="BU159"/>
  <c r="BS159"/>
  <c r="BR159"/>
  <c r="BZ159"/>
  <c r="BQ159"/>
  <c r="BY159"/>
  <c r="BP159"/>
  <c r="BX159"/>
  <c r="BT159"/>
  <c r="BO155"/>
  <c r="BW155"/>
  <c r="BN155"/>
  <c r="BV155"/>
  <c r="BM155"/>
  <c r="BU155"/>
  <c r="BS155"/>
  <c r="BR155"/>
  <c r="BZ155"/>
  <c r="BQ155"/>
  <c r="BY155"/>
  <c r="BP155"/>
  <c r="BX155"/>
  <c r="BT155"/>
  <c r="BP151"/>
  <c r="BO151"/>
  <c r="BN151"/>
  <c r="BM151"/>
  <c r="BS151"/>
  <c r="BQ151"/>
  <c r="BW151"/>
  <c r="BV151"/>
  <c r="BU151"/>
  <c r="BT151"/>
  <c r="BR151"/>
  <c r="BZ151"/>
  <c r="BY151"/>
  <c r="BX151"/>
  <c r="BP147"/>
  <c r="BX147"/>
  <c r="BO147"/>
  <c r="BW147"/>
  <c r="BN147"/>
  <c r="BV147"/>
  <c r="BM147"/>
  <c r="BU147"/>
  <c r="BT147"/>
  <c r="BS147"/>
  <c r="BR147"/>
  <c r="BZ147"/>
  <c r="BQ147"/>
  <c r="BY147"/>
  <c r="BP143"/>
  <c r="BX143"/>
  <c r="BO143"/>
  <c r="BW143"/>
  <c r="BN143"/>
  <c r="BV143"/>
  <c r="BM143"/>
  <c r="BU143"/>
  <c r="BT143"/>
  <c r="BS143"/>
  <c r="BR143"/>
  <c r="BZ143"/>
  <c r="BQ143"/>
  <c r="BY143"/>
  <c r="BP139"/>
  <c r="BX139"/>
  <c r="BO139"/>
  <c r="BW139"/>
  <c r="BN139"/>
  <c r="BV139"/>
  <c r="BM139"/>
  <c r="BU139"/>
  <c r="BT139"/>
  <c r="BS139"/>
  <c r="BR139"/>
  <c r="BZ139"/>
  <c r="BQ139"/>
  <c r="BY139"/>
  <c r="BP135"/>
  <c r="BX135"/>
  <c r="BO135"/>
  <c r="BW135"/>
  <c r="BN135"/>
  <c r="BV135"/>
  <c r="BM135"/>
  <c r="BU135"/>
  <c r="BT135"/>
  <c r="BS135"/>
  <c r="BR135"/>
  <c r="BZ135"/>
  <c r="BQ135"/>
  <c r="BY135"/>
  <c r="BP131"/>
  <c r="BX131"/>
  <c r="BO131"/>
  <c r="BW131"/>
  <c r="BN131"/>
  <c r="BV131"/>
  <c r="BM131"/>
  <c r="BU131"/>
  <c r="BT131"/>
  <c r="BS131"/>
  <c r="BR131"/>
  <c r="BZ131"/>
  <c r="BQ131"/>
  <c r="BY131"/>
  <c r="BP127"/>
  <c r="BX127"/>
  <c r="BO127"/>
  <c r="BW127"/>
  <c r="BN127"/>
  <c r="BV127"/>
  <c r="BM127"/>
  <c r="BU127"/>
  <c r="BT127"/>
  <c r="BS127"/>
  <c r="BR127"/>
  <c r="BZ127"/>
  <c r="BQ127"/>
  <c r="BY127"/>
  <c r="BP123"/>
  <c r="BX123"/>
  <c r="BO123"/>
  <c r="BW123"/>
  <c r="BN123"/>
  <c r="BV123"/>
  <c r="BM123"/>
  <c r="BU123"/>
  <c r="BT123"/>
  <c r="BS123"/>
  <c r="BR123"/>
  <c r="BZ123"/>
  <c r="BQ123"/>
  <c r="BY123"/>
  <c r="BP119"/>
  <c r="BX119"/>
  <c r="BO119"/>
  <c r="BW119"/>
  <c r="BN119"/>
  <c r="BV119"/>
  <c r="BM119"/>
  <c r="BU119"/>
  <c r="BT119"/>
  <c r="BS119"/>
  <c r="BR119"/>
  <c r="BZ119"/>
  <c r="BQ119"/>
  <c r="BY119"/>
  <c r="BP115"/>
  <c r="BX115"/>
  <c r="BO115"/>
  <c r="BW115"/>
  <c r="BN115"/>
  <c r="BV115"/>
  <c r="BM115"/>
  <c r="BU115"/>
  <c r="BT115"/>
  <c r="BS115"/>
  <c r="BR115"/>
  <c r="BZ115"/>
  <c r="BQ115"/>
  <c r="BY115"/>
  <c r="BP111"/>
  <c r="BX111"/>
  <c r="BO111"/>
  <c r="BW111"/>
  <c r="BN111"/>
  <c r="BV111"/>
  <c r="BM111"/>
  <c r="BU111"/>
  <c r="BT111"/>
  <c r="BS111"/>
  <c r="BR111"/>
  <c r="BZ111"/>
  <c r="BQ111"/>
  <c r="BY111"/>
  <c r="BP107"/>
  <c r="BX107"/>
  <c r="BO107"/>
  <c r="BW107"/>
  <c r="BN107"/>
  <c r="BV107"/>
  <c r="BM107"/>
  <c r="BU107"/>
  <c r="BT107"/>
  <c r="BS107"/>
  <c r="BR107"/>
  <c r="BZ107"/>
  <c r="BQ107"/>
  <c r="BY107"/>
  <c r="BP103"/>
  <c r="BX103"/>
  <c r="BO103"/>
  <c r="BW103"/>
  <c r="BN103"/>
  <c r="BV103"/>
  <c r="BM103"/>
  <c r="BU103"/>
  <c r="BT103"/>
  <c r="BS103"/>
  <c r="BR103"/>
  <c r="BZ103"/>
  <c r="BQ103"/>
  <c r="BY103"/>
  <c r="BP99"/>
  <c r="BX99"/>
  <c r="BO99"/>
  <c r="BW99"/>
  <c r="BN99"/>
  <c r="BV99"/>
  <c r="BM99"/>
  <c r="BU99"/>
  <c r="BT99"/>
  <c r="BS99"/>
  <c r="BR99"/>
  <c r="BZ99"/>
  <c r="BQ99"/>
  <c r="BY99"/>
  <c r="BP95"/>
  <c r="BX95"/>
  <c r="BO95"/>
  <c r="BW95"/>
  <c r="BN95"/>
  <c r="BV95"/>
  <c r="BM95"/>
  <c r="BU95"/>
  <c r="BT95"/>
  <c r="BS95"/>
  <c r="BR95"/>
  <c r="BZ95"/>
  <c r="BQ95"/>
  <c r="BY95"/>
  <c r="BP91"/>
  <c r="BX91"/>
  <c r="BO91"/>
  <c r="BW91"/>
  <c r="BN91"/>
  <c r="BV91"/>
  <c r="BM91"/>
  <c r="BU91"/>
  <c r="BT91"/>
  <c r="BS91"/>
  <c r="BR91"/>
  <c r="BZ91"/>
  <c r="BQ91"/>
  <c r="BY91"/>
  <c r="BP87"/>
  <c r="BX87"/>
  <c r="BO87"/>
  <c r="BW87"/>
  <c r="BN87"/>
  <c r="BV87"/>
  <c r="BM87"/>
  <c r="BU87"/>
  <c r="BT87"/>
  <c r="BS87"/>
  <c r="BR87"/>
  <c r="BZ87"/>
  <c r="BQ87"/>
  <c r="BY87"/>
  <c r="BP83"/>
  <c r="BX83"/>
  <c r="BO83"/>
  <c r="BW83"/>
  <c r="BN83"/>
  <c r="BV83"/>
  <c r="BM83"/>
  <c r="BU83"/>
  <c r="BT83"/>
  <c r="BS83"/>
  <c r="BR83"/>
  <c r="BZ83"/>
  <c r="BQ83"/>
  <c r="BY83"/>
  <c r="BP79"/>
  <c r="BX79"/>
  <c r="BO79"/>
  <c r="BW79"/>
  <c r="BN79"/>
  <c r="BV79"/>
  <c r="BM79"/>
  <c r="BU79"/>
  <c r="BT79"/>
  <c r="BS79"/>
  <c r="BR79"/>
  <c r="BZ79"/>
  <c r="BQ79"/>
  <c r="BY79"/>
  <c r="BP75"/>
  <c r="BX75"/>
  <c r="BO75"/>
  <c r="BW75"/>
  <c r="BN75"/>
  <c r="BV75"/>
  <c r="BM75"/>
  <c r="BU75"/>
  <c r="BT75"/>
  <c r="BS75"/>
  <c r="BR75"/>
  <c r="BZ75"/>
  <c r="BQ75"/>
  <c r="BY75"/>
  <c r="BP71"/>
  <c r="BX71"/>
  <c r="BO71"/>
  <c r="BW71"/>
  <c r="BN71"/>
  <c r="BV71"/>
  <c r="BM71"/>
  <c r="BU71"/>
  <c r="BT71"/>
  <c r="BS71"/>
  <c r="BR71"/>
  <c r="BZ71"/>
  <c r="BQ71"/>
  <c r="BY71"/>
  <c r="BP67"/>
  <c r="BX67"/>
  <c r="BO67"/>
  <c r="BW67"/>
  <c r="BN67"/>
  <c r="BV67"/>
  <c r="BM67"/>
  <c r="BU67"/>
  <c r="BT67"/>
  <c r="BS67"/>
  <c r="BR67"/>
  <c r="BZ67"/>
  <c r="BQ67"/>
  <c r="BY67"/>
  <c r="BP63"/>
  <c r="BX63"/>
  <c r="BO63"/>
  <c r="BW63"/>
  <c r="BN63"/>
  <c r="BV63"/>
  <c r="BM63"/>
  <c r="BU63"/>
  <c r="BT63"/>
  <c r="BS63"/>
  <c r="BR63"/>
  <c r="BZ63"/>
  <c r="BQ63"/>
  <c r="BY63"/>
  <c r="BP59"/>
  <c r="BX59"/>
  <c r="BO59"/>
  <c r="BW59"/>
  <c r="BN59"/>
  <c r="BV59"/>
  <c r="BM59"/>
  <c r="BU59"/>
  <c r="BT59"/>
  <c r="BS59"/>
  <c r="BR59"/>
  <c r="BZ59"/>
  <c r="BQ59"/>
  <c r="BY59"/>
  <c r="BP55"/>
  <c r="BX55"/>
  <c r="BO55"/>
  <c r="BW55"/>
  <c r="BN55"/>
  <c r="BV55"/>
  <c r="BM55"/>
  <c r="BU55"/>
  <c r="BT55"/>
  <c r="BS55"/>
  <c r="BR55"/>
  <c r="BZ55"/>
  <c r="BQ55"/>
  <c r="BY55"/>
  <c r="BP51"/>
  <c r="BX51"/>
  <c r="BO51"/>
  <c r="BW51"/>
  <c r="BN51"/>
  <c r="BV51"/>
  <c r="BM51"/>
  <c r="BU51"/>
  <c r="BT51"/>
  <c r="BS51"/>
  <c r="BR51"/>
  <c r="BZ51"/>
  <c r="BQ51"/>
  <c r="BY51"/>
  <c r="BP47"/>
  <c r="BX47"/>
  <c r="BO47"/>
  <c r="BW47"/>
  <c r="BN47"/>
  <c r="BV47"/>
  <c r="BM47"/>
  <c r="BU47"/>
  <c r="BT47"/>
  <c r="BS47"/>
  <c r="BR47"/>
  <c r="BZ47"/>
  <c r="BQ47"/>
  <c r="BY47"/>
  <c r="J101" i="5"/>
  <c r="BM594" i="7"/>
  <c r="BU594"/>
  <c r="BN594"/>
  <c r="BT594"/>
  <c r="BV594"/>
  <c r="BS594"/>
  <c r="BR594"/>
  <c r="BZ594"/>
  <c r="BQ594"/>
  <c r="BY594"/>
  <c r="BO594"/>
  <c r="BW594"/>
  <c r="BP594"/>
  <c r="BX594"/>
  <c r="BM582"/>
  <c r="BU582"/>
  <c r="BN582"/>
  <c r="BT582"/>
  <c r="BV582"/>
  <c r="BS582"/>
  <c r="BR582"/>
  <c r="BZ582"/>
  <c r="BQ582"/>
  <c r="BY582"/>
  <c r="BO582"/>
  <c r="BW582"/>
  <c r="BP582"/>
  <c r="BX582"/>
  <c r="BM530"/>
  <c r="BU530"/>
  <c r="BT530"/>
  <c r="BS530"/>
  <c r="BR530"/>
  <c r="BZ530"/>
  <c r="BQ530"/>
  <c r="BY530"/>
  <c r="BP530"/>
  <c r="BX530"/>
  <c r="BO530"/>
  <c r="BW530"/>
  <c r="BN530"/>
  <c r="BV530"/>
  <c r="BM518"/>
  <c r="BU518"/>
  <c r="BT518"/>
  <c r="BS518"/>
  <c r="BR518"/>
  <c r="BZ518"/>
  <c r="BQ518"/>
  <c r="BY518"/>
  <c r="BP518"/>
  <c r="BX518"/>
  <c r="BO518"/>
  <c r="BW518"/>
  <c r="BN518"/>
  <c r="BV518"/>
  <c r="BM498"/>
  <c r="BU498"/>
  <c r="BT498"/>
  <c r="BS498"/>
  <c r="BR498"/>
  <c r="BZ498"/>
  <c r="BQ498"/>
  <c r="BY498"/>
  <c r="BP498"/>
  <c r="BX498"/>
  <c r="BO498"/>
  <c r="BW498"/>
  <c r="BN498"/>
  <c r="BV498"/>
  <c r="BM486"/>
  <c r="BU486"/>
  <c r="BT486"/>
  <c r="BS486"/>
  <c r="BR486"/>
  <c r="BZ486"/>
  <c r="BQ486"/>
  <c r="BY486"/>
  <c r="BP486"/>
  <c r="BX486"/>
  <c r="BO486"/>
  <c r="BW486"/>
  <c r="BN486"/>
  <c r="BV486"/>
  <c r="BM438"/>
  <c r="BU438"/>
  <c r="BT438"/>
  <c r="BS438"/>
  <c r="BR438"/>
  <c r="BZ438"/>
  <c r="BQ438"/>
  <c r="BY438"/>
  <c r="BP438"/>
  <c r="BX438"/>
  <c r="BO438"/>
  <c r="BW438"/>
  <c r="BN438"/>
  <c r="BV438"/>
  <c r="BO607"/>
  <c r="BW607"/>
  <c r="BX607"/>
  <c r="BN607"/>
  <c r="BV607"/>
  <c r="BP607"/>
  <c r="BM607"/>
  <c r="BU607"/>
  <c r="BT607"/>
  <c r="BS607"/>
  <c r="BQ607"/>
  <c r="BY607"/>
  <c r="BR607"/>
  <c r="BZ607"/>
  <c r="BO603"/>
  <c r="BW603"/>
  <c r="BN603"/>
  <c r="BV603"/>
  <c r="BP603"/>
  <c r="BX603"/>
  <c r="BM603"/>
  <c r="BU603"/>
  <c r="BT603"/>
  <c r="BS603"/>
  <c r="BQ603"/>
  <c r="BY603"/>
  <c r="BR603"/>
  <c r="BZ603"/>
  <c r="BO595"/>
  <c r="BW595"/>
  <c r="BX595"/>
  <c r="BN595"/>
  <c r="BV595"/>
  <c r="BM595"/>
  <c r="BU595"/>
  <c r="BP595"/>
  <c r="BT595"/>
  <c r="BS595"/>
  <c r="BQ595"/>
  <c r="BY595"/>
  <c r="BR595"/>
  <c r="BZ595"/>
  <c r="BO587"/>
  <c r="BW587"/>
  <c r="BN587"/>
  <c r="BV587"/>
  <c r="BP587"/>
  <c r="BM587"/>
  <c r="BU587"/>
  <c r="BX587"/>
  <c r="BT587"/>
  <c r="BS587"/>
  <c r="BQ587"/>
  <c r="BY587"/>
  <c r="BR587"/>
  <c r="BZ587"/>
  <c r="BO583"/>
  <c r="BW583"/>
  <c r="BP583"/>
  <c r="BN583"/>
  <c r="BV583"/>
  <c r="BM583"/>
  <c r="BU583"/>
  <c r="BX583"/>
  <c r="BT583"/>
  <c r="BS583"/>
  <c r="BQ583"/>
  <c r="BY583"/>
  <c r="BR583"/>
  <c r="BZ583"/>
  <c r="BO575"/>
  <c r="BW575"/>
  <c r="BN575"/>
  <c r="BV575"/>
  <c r="BP575"/>
  <c r="BX575"/>
  <c r="BM575"/>
  <c r="BU575"/>
  <c r="BT575"/>
  <c r="BS575"/>
  <c r="BQ575"/>
  <c r="BY575"/>
  <c r="BR575"/>
  <c r="BZ575"/>
  <c r="BO567"/>
  <c r="BW567"/>
  <c r="BN567"/>
  <c r="BV567"/>
  <c r="BP567"/>
  <c r="BX567"/>
  <c r="BM567"/>
  <c r="BU567"/>
  <c r="BT567"/>
  <c r="BS567"/>
  <c r="BQ567"/>
  <c r="BY567"/>
  <c r="BR567"/>
  <c r="BZ567"/>
  <c r="BO559"/>
  <c r="BW559"/>
  <c r="BN559"/>
  <c r="BV559"/>
  <c r="BM559"/>
  <c r="BU559"/>
  <c r="BT559"/>
  <c r="BS559"/>
  <c r="BR559"/>
  <c r="BZ559"/>
  <c r="BQ559"/>
  <c r="BY559"/>
  <c r="BP559"/>
  <c r="BX559"/>
  <c r="BO551"/>
  <c r="BW551"/>
  <c r="BN551"/>
  <c r="BV551"/>
  <c r="BM551"/>
  <c r="BU551"/>
  <c r="BT551"/>
  <c r="BS551"/>
  <c r="BR551"/>
  <c r="BZ551"/>
  <c r="BQ551"/>
  <c r="BY551"/>
  <c r="BP551"/>
  <c r="BX551"/>
  <c r="BO543"/>
  <c r="BW543"/>
  <c r="BN543"/>
  <c r="BV543"/>
  <c r="BM543"/>
  <c r="BU543"/>
  <c r="BT543"/>
  <c r="BS543"/>
  <c r="BR543"/>
  <c r="BZ543"/>
  <c r="BQ543"/>
  <c r="BY543"/>
  <c r="BP543"/>
  <c r="BX543"/>
  <c r="BO535"/>
  <c r="BW535"/>
  <c r="BN535"/>
  <c r="BV535"/>
  <c r="BM535"/>
  <c r="BU535"/>
  <c r="BT535"/>
  <c r="BS535"/>
  <c r="BR535"/>
  <c r="BZ535"/>
  <c r="BQ535"/>
  <c r="BY535"/>
  <c r="BP535"/>
  <c r="BX535"/>
  <c r="BO527"/>
  <c r="BW527"/>
  <c r="BN527"/>
  <c r="BV527"/>
  <c r="BM527"/>
  <c r="BU527"/>
  <c r="BT527"/>
  <c r="BS527"/>
  <c r="BR527"/>
  <c r="BZ527"/>
  <c r="BQ527"/>
  <c r="BY527"/>
  <c r="BP527"/>
  <c r="BX527"/>
  <c r="BO519"/>
  <c r="BW519"/>
  <c r="BN519"/>
  <c r="BV519"/>
  <c r="BM519"/>
  <c r="BU519"/>
  <c r="BT519"/>
  <c r="BS519"/>
  <c r="BR519"/>
  <c r="BZ519"/>
  <c r="BQ519"/>
  <c r="BY519"/>
  <c r="BP519"/>
  <c r="BX519"/>
  <c r="BO515"/>
  <c r="BW515"/>
  <c r="BN515"/>
  <c r="BV515"/>
  <c r="BM515"/>
  <c r="BU515"/>
  <c r="BT515"/>
  <c r="BS515"/>
  <c r="BR515"/>
  <c r="BZ515"/>
  <c r="BQ515"/>
  <c r="BY515"/>
  <c r="BP515"/>
  <c r="BX515"/>
  <c r="BO511"/>
  <c r="BW511"/>
  <c r="BN511"/>
  <c r="BV511"/>
  <c r="BM511"/>
  <c r="BU511"/>
  <c r="BT511"/>
  <c r="BS511"/>
  <c r="BR511"/>
  <c r="BZ511"/>
  <c r="BQ511"/>
  <c r="BY511"/>
  <c r="BP511"/>
  <c r="BX511"/>
  <c r="BO503"/>
  <c r="BW503"/>
  <c r="BN503"/>
  <c r="BV503"/>
  <c r="BM503"/>
  <c r="BU503"/>
  <c r="BT503"/>
  <c r="BS503"/>
  <c r="BR503"/>
  <c r="BZ503"/>
  <c r="BQ503"/>
  <c r="BY503"/>
  <c r="BP503"/>
  <c r="BX503"/>
  <c r="BO487"/>
  <c r="BW487"/>
  <c r="BN487"/>
  <c r="BV487"/>
  <c r="BM487"/>
  <c r="BU487"/>
  <c r="BT487"/>
  <c r="BS487"/>
  <c r="BR487"/>
  <c r="BZ487"/>
  <c r="BQ487"/>
  <c r="BY487"/>
  <c r="BP487"/>
  <c r="BX487"/>
  <c r="J100" i="5"/>
  <c r="BM602" i="7"/>
  <c r="BU602"/>
  <c r="BV602"/>
  <c r="BT602"/>
  <c r="BS602"/>
  <c r="BN602"/>
  <c r="BR602"/>
  <c r="BZ602"/>
  <c r="BQ602"/>
  <c r="BY602"/>
  <c r="BO602"/>
  <c r="BW602"/>
  <c r="BP602"/>
  <c r="BX602"/>
  <c r="BM590"/>
  <c r="BU590"/>
  <c r="BV590"/>
  <c r="BT590"/>
  <c r="BN590"/>
  <c r="BS590"/>
  <c r="BR590"/>
  <c r="BZ590"/>
  <c r="BQ590"/>
  <c r="BY590"/>
  <c r="BO590"/>
  <c r="BW590"/>
  <c r="BP590"/>
  <c r="BX590"/>
  <c r="BM538"/>
  <c r="BU538"/>
  <c r="BT538"/>
  <c r="BS538"/>
  <c r="BR538"/>
  <c r="BZ538"/>
  <c r="BQ538"/>
  <c r="BY538"/>
  <c r="BP538"/>
  <c r="BX538"/>
  <c r="BO538"/>
  <c r="BW538"/>
  <c r="BN538"/>
  <c r="BV538"/>
  <c r="BM506"/>
  <c r="BU506"/>
  <c r="BT506"/>
  <c r="BS506"/>
  <c r="BR506"/>
  <c r="BZ506"/>
  <c r="BQ506"/>
  <c r="BY506"/>
  <c r="BP506"/>
  <c r="BX506"/>
  <c r="BO506"/>
  <c r="BW506"/>
  <c r="BN506"/>
  <c r="BV506"/>
  <c r="BM474"/>
  <c r="BU474"/>
  <c r="BT474"/>
  <c r="BS474"/>
  <c r="BR474"/>
  <c r="BZ474"/>
  <c r="BQ474"/>
  <c r="BY474"/>
  <c r="BP474"/>
  <c r="BX474"/>
  <c r="BO474"/>
  <c r="BW474"/>
  <c r="BN474"/>
  <c r="BV474"/>
  <c r="BM458"/>
  <c r="BU458"/>
  <c r="BT458"/>
  <c r="BS458"/>
  <c r="BR458"/>
  <c r="BZ458"/>
  <c r="BQ458"/>
  <c r="BY458"/>
  <c r="BP458"/>
  <c r="BX458"/>
  <c r="BO458"/>
  <c r="BW458"/>
  <c r="BN458"/>
  <c r="BV458"/>
  <c r="BM450"/>
  <c r="BU450"/>
  <c r="BT450"/>
  <c r="BS450"/>
  <c r="BR450"/>
  <c r="BZ450"/>
  <c r="BQ450"/>
  <c r="BY450"/>
  <c r="BP450"/>
  <c r="BX450"/>
  <c r="BO450"/>
  <c r="BW450"/>
  <c r="BN450"/>
  <c r="BV450"/>
  <c r="BM434"/>
  <c r="BU434"/>
  <c r="BT434"/>
  <c r="BS434"/>
  <c r="BR434"/>
  <c r="BZ434"/>
  <c r="BQ434"/>
  <c r="BY434"/>
  <c r="BP434"/>
  <c r="BX434"/>
  <c r="BO434"/>
  <c r="BW434"/>
  <c r="BN434"/>
  <c r="BV434"/>
  <c r="BM426"/>
  <c r="BU426"/>
  <c r="BT426"/>
  <c r="BS426"/>
  <c r="BR426"/>
  <c r="BZ426"/>
  <c r="BQ426"/>
  <c r="BY426"/>
  <c r="BP426"/>
  <c r="BX426"/>
  <c r="BO426"/>
  <c r="BW426"/>
  <c r="BN426"/>
  <c r="BV426"/>
  <c r="BM418"/>
  <c r="BU418"/>
  <c r="BT418"/>
  <c r="BS418"/>
  <c r="BR418"/>
  <c r="BZ418"/>
  <c r="BQ418"/>
  <c r="BY418"/>
  <c r="BP418"/>
  <c r="BX418"/>
  <c r="BO418"/>
  <c r="BW418"/>
  <c r="BN418"/>
  <c r="BV418"/>
  <c r="BM398"/>
  <c r="BU398"/>
  <c r="BT398"/>
  <c r="BS398"/>
  <c r="BR398"/>
  <c r="BZ398"/>
  <c r="BQ398"/>
  <c r="BY398"/>
  <c r="BP398"/>
  <c r="BX398"/>
  <c r="BO398"/>
  <c r="BW398"/>
  <c r="BN398"/>
  <c r="BV398"/>
  <c r="BM394"/>
  <c r="BU394"/>
  <c r="BT394"/>
  <c r="BS394"/>
  <c r="BR394"/>
  <c r="BZ394"/>
  <c r="BQ394"/>
  <c r="BY394"/>
  <c r="BP394"/>
  <c r="BX394"/>
  <c r="BO394"/>
  <c r="BW394"/>
  <c r="BN394"/>
  <c r="BV394"/>
  <c r="BM386"/>
  <c r="BU386"/>
  <c r="BT386"/>
  <c r="BS386"/>
  <c r="BR386"/>
  <c r="BZ386"/>
  <c r="BQ386"/>
  <c r="BY386"/>
  <c r="BP386"/>
  <c r="BX386"/>
  <c r="BO386"/>
  <c r="BW386"/>
  <c r="BN386"/>
  <c r="BV386"/>
  <c r="BM378"/>
  <c r="BU378"/>
  <c r="BT378"/>
  <c r="BS378"/>
  <c r="BR378"/>
  <c r="BZ378"/>
  <c r="BQ378"/>
  <c r="BY378"/>
  <c r="BP378"/>
  <c r="BX378"/>
  <c r="BO378"/>
  <c r="BW378"/>
  <c r="BN378"/>
  <c r="BV378"/>
  <c r="BM370"/>
  <c r="BU370"/>
  <c r="BT370"/>
  <c r="BS370"/>
  <c r="BR370"/>
  <c r="BZ370"/>
  <c r="BQ370"/>
  <c r="BY370"/>
  <c r="BP370"/>
  <c r="BX370"/>
  <c r="BO370"/>
  <c r="BW370"/>
  <c r="BN370"/>
  <c r="BV370"/>
  <c r="BM362"/>
  <c r="BU362"/>
  <c r="BT362"/>
  <c r="BS362"/>
  <c r="BR362"/>
  <c r="BZ362"/>
  <c r="BQ362"/>
  <c r="BY362"/>
  <c r="BP362"/>
  <c r="BX362"/>
  <c r="BO362"/>
  <c r="BW362"/>
  <c r="BN362"/>
  <c r="BV362"/>
  <c r="BM346"/>
  <c r="BU346"/>
  <c r="BT346"/>
  <c r="BS346"/>
  <c r="BR346"/>
  <c r="BZ346"/>
  <c r="BQ346"/>
  <c r="BY346"/>
  <c r="BP346"/>
  <c r="BX346"/>
  <c r="BO346"/>
  <c r="BW346"/>
  <c r="BN346"/>
  <c r="BV346"/>
  <c r="BM338"/>
  <c r="BU338"/>
  <c r="BT338"/>
  <c r="BS338"/>
  <c r="BR338"/>
  <c r="BZ338"/>
  <c r="BQ338"/>
  <c r="BY338"/>
  <c r="BP338"/>
  <c r="BX338"/>
  <c r="BO338"/>
  <c r="BW338"/>
  <c r="BN338"/>
  <c r="BV338"/>
  <c r="BM330"/>
  <c r="BU330"/>
  <c r="BT330"/>
  <c r="BS330"/>
  <c r="BR330"/>
  <c r="BZ330"/>
  <c r="BQ330"/>
  <c r="BY330"/>
  <c r="BP330"/>
  <c r="BX330"/>
  <c r="BO330"/>
  <c r="BW330"/>
  <c r="BN330"/>
  <c r="BV330"/>
  <c r="BM322"/>
  <c r="BU322"/>
  <c r="BT322"/>
  <c r="BS322"/>
  <c r="BR322"/>
  <c r="BZ322"/>
  <c r="BQ322"/>
  <c r="BY322"/>
  <c r="BP322"/>
  <c r="BX322"/>
  <c r="BO322"/>
  <c r="BW322"/>
  <c r="BN322"/>
  <c r="BV322"/>
  <c r="BM314"/>
  <c r="BU314"/>
  <c r="BT314"/>
  <c r="BS314"/>
  <c r="BR314"/>
  <c r="BZ314"/>
  <c r="BQ314"/>
  <c r="BY314"/>
  <c r="BP314"/>
  <c r="BX314"/>
  <c r="BO314"/>
  <c r="BW314"/>
  <c r="BN314"/>
  <c r="BV314"/>
  <c r="BM302"/>
  <c r="BU302"/>
  <c r="BT302"/>
  <c r="BS302"/>
  <c r="BR302"/>
  <c r="BZ302"/>
  <c r="BQ302"/>
  <c r="BY302"/>
  <c r="BP302"/>
  <c r="BX302"/>
  <c r="BO302"/>
  <c r="BW302"/>
  <c r="BN302"/>
  <c r="BV302"/>
  <c r="BM282"/>
  <c r="BU282"/>
  <c r="BT282"/>
  <c r="BS282"/>
  <c r="BQ282"/>
  <c r="BY282"/>
  <c r="BN282"/>
  <c r="BV282"/>
  <c r="BZ282"/>
  <c r="BX282"/>
  <c r="BW282"/>
  <c r="BR282"/>
  <c r="BP282"/>
  <c r="BO282"/>
  <c r="BM278"/>
  <c r="BU278"/>
  <c r="BT278"/>
  <c r="BS278"/>
  <c r="BQ278"/>
  <c r="BY278"/>
  <c r="BN278"/>
  <c r="BV278"/>
  <c r="BX278"/>
  <c r="BW278"/>
  <c r="BR278"/>
  <c r="BP278"/>
  <c r="BO278"/>
  <c r="BZ278"/>
  <c r="BM274"/>
  <c r="BU274"/>
  <c r="BT274"/>
  <c r="BS274"/>
  <c r="BQ274"/>
  <c r="BY274"/>
  <c r="BN274"/>
  <c r="BV274"/>
  <c r="BP274"/>
  <c r="BO274"/>
  <c r="BZ274"/>
  <c r="BX274"/>
  <c r="BW274"/>
  <c r="BR274"/>
  <c r="BM270"/>
  <c r="BU270"/>
  <c r="BT270"/>
  <c r="BS270"/>
  <c r="BQ270"/>
  <c r="BY270"/>
  <c r="BN270"/>
  <c r="BV270"/>
  <c r="BZ270"/>
  <c r="BX270"/>
  <c r="BW270"/>
  <c r="BR270"/>
  <c r="BP270"/>
  <c r="BO270"/>
  <c r="BM262"/>
  <c r="BU262"/>
  <c r="BT262"/>
  <c r="BS262"/>
  <c r="BQ262"/>
  <c r="BY262"/>
  <c r="BP262"/>
  <c r="BX262"/>
  <c r="BN262"/>
  <c r="BV262"/>
  <c r="BZ262"/>
  <c r="BW262"/>
  <c r="BR262"/>
  <c r="BO262"/>
  <c r="BM258"/>
  <c r="BU258"/>
  <c r="BT258"/>
  <c r="BS258"/>
  <c r="BQ258"/>
  <c r="BY258"/>
  <c r="BP258"/>
  <c r="BX258"/>
  <c r="BN258"/>
  <c r="BV258"/>
  <c r="BZ258"/>
  <c r="BW258"/>
  <c r="BR258"/>
  <c r="BO258"/>
  <c r="BM254"/>
  <c r="BU254"/>
  <c r="BT254"/>
  <c r="BS254"/>
  <c r="BQ254"/>
  <c r="BY254"/>
  <c r="BP254"/>
  <c r="BX254"/>
  <c r="BN254"/>
  <c r="BV254"/>
  <c r="BR254"/>
  <c r="BO254"/>
  <c r="BZ254"/>
  <c r="BW254"/>
  <c r="BM250"/>
  <c r="BU250"/>
  <c r="BT250"/>
  <c r="BS250"/>
  <c r="BQ250"/>
  <c r="BY250"/>
  <c r="BP250"/>
  <c r="BX250"/>
  <c r="BN250"/>
  <c r="BV250"/>
  <c r="BZ250"/>
  <c r="BW250"/>
  <c r="BR250"/>
  <c r="BO250"/>
  <c r="BM246"/>
  <c r="BU246"/>
  <c r="BT246"/>
  <c r="BS246"/>
  <c r="BQ246"/>
  <c r="BY246"/>
  <c r="BP246"/>
  <c r="BX246"/>
  <c r="BN246"/>
  <c r="BV246"/>
  <c r="BZ246"/>
  <c r="BW246"/>
  <c r="BR246"/>
  <c r="BO246"/>
  <c r="BM242"/>
  <c r="BU242"/>
  <c r="BT242"/>
  <c r="BS242"/>
  <c r="BQ242"/>
  <c r="BY242"/>
  <c r="BP242"/>
  <c r="BX242"/>
  <c r="BO242"/>
  <c r="BW242"/>
  <c r="BN242"/>
  <c r="BV242"/>
  <c r="BZ242"/>
  <c r="BR242"/>
  <c r="BM238"/>
  <c r="BU238"/>
  <c r="BT238"/>
  <c r="BS238"/>
  <c r="BQ238"/>
  <c r="BY238"/>
  <c r="BP238"/>
  <c r="BX238"/>
  <c r="BO238"/>
  <c r="BW238"/>
  <c r="BN238"/>
  <c r="BV238"/>
  <c r="BZ238"/>
  <c r="BR238"/>
  <c r="BM234"/>
  <c r="BU234"/>
  <c r="BT234"/>
  <c r="BS234"/>
  <c r="BQ234"/>
  <c r="BY234"/>
  <c r="BP234"/>
  <c r="BX234"/>
  <c r="BO234"/>
  <c r="BW234"/>
  <c r="BN234"/>
  <c r="BV234"/>
  <c r="BZ234"/>
  <c r="BR234"/>
  <c r="BM230"/>
  <c r="BU230"/>
  <c r="BT230"/>
  <c r="BS230"/>
  <c r="BQ230"/>
  <c r="BY230"/>
  <c r="BP230"/>
  <c r="BX230"/>
  <c r="BO230"/>
  <c r="BW230"/>
  <c r="BN230"/>
  <c r="BV230"/>
  <c r="BZ230"/>
  <c r="BR230"/>
  <c r="BM226"/>
  <c r="BU226"/>
  <c r="BT226"/>
  <c r="BS226"/>
  <c r="BQ226"/>
  <c r="BY226"/>
  <c r="BP226"/>
  <c r="BX226"/>
  <c r="BO226"/>
  <c r="BW226"/>
  <c r="BN226"/>
  <c r="BV226"/>
  <c r="BZ226"/>
  <c r="BR226"/>
  <c r="BM222"/>
  <c r="BU222"/>
  <c r="BT222"/>
  <c r="BS222"/>
  <c r="BQ222"/>
  <c r="BY222"/>
  <c r="BP222"/>
  <c r="BX222"/>
  <c r="BO222"/>
  <c r="BW222"/>
  <c r="BN222"/>
  <c r="BV222"/>
  <c r="BZ222"/>
  <c r="BR222"/>
  <c r="BM218"/>
  <c r="BU218"/>
  <c r="BT218"/>
  <c r="BS218"/>
  <c r="BQ218"/>
  <c r="BY218"/>
  <c r="BP218"/>
  <c r="BX218"/>
  <c r="BO218"/>
  <c r="BW218"/>
  <c r="BN218"/>
  <c r="BV218"/>
  <c r="BR218"/>
  <c r="BZ218"/>
  <c r="BM214"/>
  <c r="BU214"/>
  <c r="BT214"/>
  <c r="BS214"/>
  <c r="BQ214"/>
  <c r="BY214"/>
  <c r="BP214"/>
  <c r="BX214"/>
  <c r="BO214"/>
  <c r="BW214"/>
  <c r="BN214"/>
  <c r="BV214"/>
  <c r="BZ214"/>
  <c r="BR214"/>
  <c r="BM210"/>
  <c r="BU210"/>
  <c r="BT210"/>
  <c r="BS210"/>
  <c r="BQ210"/>
  <c r="BY210"/>
  <c r="BP210"/>
  <c r="BX210"/>
  <c r="BO210"/>
  <c r="BW210"/>
  <c r="BN210"/>
  <c r="BV210"/>
  <c r="BZ210"/>
  <c r="BR210"/>
  <c r="BM206"/>
  <c r="BU206"/>
  <c r="BT206"/>
  <c r="BS206"/>
  <c r="BQ206"/>
  <c r="BY206"/>
  <c r="BP206"/>
  <c r="BX206"/>
  <c r="BO206"/>
  <c r="BW206"/>
  <c r="BN206"/>
  <c r="BV206"/>
  <c r="BZ206"/>
  <c r="BR206"/>
  <c r="BM202"/>
  <c r="BU202"/>
  <c r="BT202"/>
  <c r="BS202"/>
  <c r="BQ202"/>
  <c r="BY202"/>
  <c r="BP202"/>
  <c r="BX202"/>
  <c r="BO202"/>
  <c r="BW202"/>
  <c r="BN202"/>
  <c r="BV202"/>
  <c r="BZ202"/>
  <c r="BR202"/>
  <c r="BM198"/>
  <c r="BU198"/>
  <c r="BT198"/>
  <c r="BS198"/>
  <c r="BQ198"/>
  <c r="BY198"/>
  <c r="BP198"/>
  <c r="BX198"/>
  <c r="BO198"/>
  <c r="BW198"/>
  <c r="BN198"/>
  <c r="BV198"/>
  <c r="BZ198"/>
  <c r="BR198"/>
  <c r="BM194"/>
  <c r="BU194"/>
  <c r="BT194"/>
  <c r="BS194"/>
  <c r="BQ194"/>
  <c r="BY194"/>
  <c r="BP194"/>
  <c r="BX194"/>
  <c r="BO194"/>
  <c r="BW194"/>
  <c r="BN194"/>
  <c r="BV194"/>
  <c r="BZ194"/>
  <c r="BR194"/>
  <c r="BM190"/>
  <c r="BU190"/>
  <c r="BT190"/>
  <c r="BS190"/>
  <c r="BQ190"/>
  <c r="BY190"/>
  <c r="BP190"/>
  <c r="BX190"/>
  <c r="BO190"/>
  <c r="BW190"/>
  <c r="BN190"/>
  <c r="BV190"/>
  <c r="BZ190"/>
  <c r="BR190"/>
  <c r="BM186"/>
  <c r="BU186"/>
  <c r="BT186"/>
  <c r="BS186"/>
  <c r="BQ186"/>
  <c r="BY186"/>
  <c r="BP186"/>
  <c r="BX186"/>
  <c r="BO186"/>
  <c r="BW186"/>
  <c r="BN186"/>
  <c r="BV186"/>
  <c r="BR186"/>
  <c r="BZ186"/>
  <c r="BM182"/>
  <c r="BU182"/>
  <c r="BT182"/>
  <c r="BS182"/>
  <c r="BQ182"/>
  <c r="BY182"/>
  <c r="BP182"/>
  <c r="BX182"/>
  <c r="BO182"/>
  <c r="BW182"/>
  <c r="BN182"/>
  <c r="BV182"/>
  <c r="BZ182"/>
  <c r="BR182"/>
  <c r="BM178"/>
  <c r="BU178"/>
  <c r="BT178"/>
  <c r="BS178"/>
  <c r="BQ178"/>
  <c r="BY178"/>
  <c r="BP178"/>
  <c r="BX178"/>
  <c r="BO178"/>
  <c r="BW178"/>
  <c r="BN178"/>
  <c r="BV178"/>
  <c r="BZ178"/>
  <c r="BR178"/>
  <c r="BM174"/>
  <c r="BU174"/>
  <c r="BT174"/>
  <c r="BS174"/>
  <c r="BQ174"/>
  <c r="BY174"/>
  <c r="BP174"/>
  <c r="BX174"/>
  <c r="BO174"/>
  <c r="BW174"/>
  <c r="BN174"/>
  <c r="BV174"/>
  <c r="BZ174"/>
  <c r="BR174"/>
  <c r="BM170"/>
  <c r="BU170"/>
  <c r="BT170"/>
  <c r="BS170"/>
  <c r="BQ170"/>
  <c r="BY170"/>
  <c r="BP170"/>
  <c r="BX170"/>
  <c r="BO170"/>
  <c r="BW170"/>
  <c r="BN170"/>
  <c r="BV170"/>
  <c r="BZ170"/>
  <c r="BR170"/>
  <c r="BM166"/>
  <c r="BU166"/>
  <c r="BT166"/>
  <c r="BS166"/>
  <c r="BQ166"/>
  <c r="BY166"/>
  <c r="BP166"/>
  <c r="BX166"/>
  <c r="BO166"/>
  <c r="BW166"/>
  <c r="BN166"/>
  <c r="BV166"/>
  <c r="BZ166"/>
  <c r="BR166"/>
  <c r="BM162"/>
  <c r="BU162"/>
  <c r="BT162"/>
  <c r="BS162"/>
  <c r="BQ162"/>
  <c r="BY162"/>
  <c r="BP162"/>
  <c r="BX162"/>
  <c r="BO162"/>
  <c r="BW162"/>
  <c r="BN162"/>
  <c r="BV162"/>
  <c r="BZ162"/>
  <c r="BR162"/>
  <c r="BM158"/>
  <c r="BU158"/>
  <c r="BT158"/>
  <c r="BS158"/>
  <c r="BQ158"/>
  <c r="BY158"/>
  <c r="BP158"/>
  <c r="BX158"/>
  <c r="BO158"/>
  <c r="BW158"/>
  <c r="BN158"/>
  <c r="BV158"/>
  <c r="BZ158"/>
  <c r="BR158"/>
  <c r="BM154"/>
  <c r="BU154"/>
  <c r="BT154"/>
  <c r="BS154"/>
  <c r="BQ154"/>
  <c r="BY154"/>
  <c r="BP154"/>
  <c r="BX154"/>
  <c r="BO154"/>
  <c r="BW154"/>
  <c r="BN154"/>
  <c r="BV154"/>
  <c r="BR154"/>
  <c r="BZ154"/>
  <c r="BN150"/>
  <c r="BV150"/>
  <c r="BM150"/>
  <c r="BU150"/>
  <c r="BT150"/>
  <c r="BS150"/>
  <c r="BR150"/>
  <c r="BZ150"/>
  <c r="BQ150"/>
  <c r="BY150"/>
  <c r="BP150"/>
  <c r="BX150"/>
  <c r="BO150"/>
  <c r="BW150"/>
  <c r="BN146"/>
  <c r="BV146"/>
  <c r="BM146"/>
  <c r="BU146"/>
  <c r="BT146"/>
  <c r="BS146"/>
  <c r="BR146"/>
  <c r="BZ146"/>
  <c r="BQ146"/>
  <c r="BY146"/>
  <c r="BP146"/>
  <c r="BX146"/>
  <c r="BO146"/>
  <c r="BW146"/>
  <c r="BN142"/>
  <c r="BV142"/>
  <c r="BM142"/>
  <c r="BU142"/>
  <c r="BT142"/>
  <c r="BS142"/>
  <c r="BR142"/>
  <c r="BZ142"/>
  <c r="BQ142"/>
  <c r="BY142"/>
  <c r="BP142"/>
  <c r="BX142"/>
  <c r="BO142"/>
  <c r="BW142"/>
  <c r="BN138"/>
  <c r="BV138"/>
  <c r="BM138"/>
  <c r="BU138"/>
  <c r="BT138"/>
  <c r="BS138"/>
  <c r="BR138"/>
  <c r="BZ138"/>
  <c r="BQ138"/>
  <c r="BY138"/>
  <c r="BP138"/>
  <c r="BX138"/>
  <c r="BO138"/>
  <c r="BW138"/>
  <c r="BN134"/>
  <c r="BV134"/>
  <c r="BM134"/>
  <c r="BU134"/>
  <c r="BT134"/>
  <c r="BS134"/>
  <c r="BR134"/>
  <c r="BZ134"/>
  <c r="BQ134"/>
  <c r="BY134"/>
  <c r="BP134"/>
  <c r="BX134"/>
  <c r="BO134"/>
  <c r="BW134"/>
  <c r="BN130"/>
  <c r="BV130"/>
  <c r="BM130"/>
  <c r="BU130"/>
  <c r="BT130"/>
  <c r="BS130"/>
  <c r="BR130"/>
  <c r="BZ130"/>
  <c r="BQ130"/>
  <c r="BY130"/>
  <c r="BP130"/>
  <c r="BX130"/>
  <c r="BO130"/>
  <c r="BW130"/>
  <c r="BN126"/>
  <c r="BV126"/>
  <c r="BM126"/>
  <c r="BU126"/>
  <c r="BT126"/>
  <c r="BS126"/>
  <c r="BR126"/>
  <c r="BZ126"/>
  <c r="BQ126"/>
  <c r="BY126"/>
  <c r="BP126"/>
  <c r="BX126"/>
  <c r="BO126"/>
  <c r="BW126"/>
  <c r="BN122"/>
  <c r="BV122"/>
  <c r="BM122"/>
  <c r="BU122"/>
  <c r="BT122"/>
  <c r="BS122"/>
  <c r="BR122"/>
  <c r="BZ122"/>
  <c r="BQ122"/>
  <c r="BY122"/>
  <c r="BP122"/>
  <c r="BX122"/>
  <c r="BO122"/>
  <c r="BW122"/>
  <c r="BN118"/>
  <c r="BV118"/>
  <c r="BM118"/>
  <c r="BU118"/>
  <c r="BT118"/>
  <c r="BS118"/>
  <c r="BR118"/>
  <c r="BZ118"/>
  <c r="BQ118"/>
  <c r="BY118"/>
  <c r="BP118"/>
  <c r="BX118"/>
  <c r="BO118"/>
  <c r="BW118"/>
  <c r="BN114"/>
  <c r="BV114"/>
  <c r="BM114"/>
  <c r="BU114"/>
  <c r="BT114"/>
  <c r="BS114"/>
  <c r="BR114"/>
  <c r="BZ114"/>
  <c r="BQ114"/>
  <c r="BY114"/>
  <c r="BP114"/>
  <c r="BX114"/>
  <c r="BO114"/>
  <c r="BW114"/>
  <c r="BN110"/>
  <c r="BV110"/>
  <c r="BM110"/>
  <c r="BU110"/>
  <c r="BT110"/>
  <c r="BS110"/>
  <c r="BR110"/>
  <c r="BZ110"/>
  <c r="BQ110"/>
  <c r="BY110"/>
  <c r="BP110"/>
  <c r="BX110"/>
  <c r="BO110"/>
  <c r="BW110"/>
  <c r="BN106"/>
  <c r="BV106"/>
  <c r="BM106"/>
  <c r="BU106"/>
  <c r="BT106"/>
  <c r="BS106"/>
  <c r="BR106"/>
  <c r="BZ106"/>
  <c r="BQ106"/>
  <c r="BY106"/>
  <c r="BP106"/>
  <c r="BX106"/>
  <c r="BO106"/>
  <c r="BW106"/>
  <c r="BN102"/>
  <c r="BV102"/>
  <c r="BM102"/>
  <c r="BU102"/>
  <c r="BT102"/>
  <c r="BS102"/>
  <c r="BR102"/>
  <c r="BZ102"/>
  <c r="BQ102"/>
  <c r="BY102"/>
  <c r="BP102"/>
  <c r="BX102"/>
  <c r="BO102"/>
  <c r="BW102"/>
  <c r="BN98"/>
  <c r="BV98"/>
  <c r="BM98"/>
  <c r="BU98"/>
  <c r="BT98"/>
  <c r="BS98"/>
  <c r="BR98"/>
  <c r="BZ98"/>
  <c r="BQ98"/>
  <c r="BY98"/>
  <c r="BP98"/>
  <c r="BX98"/>
  <c r="BO98"/>
  <c r="BW98"/>
  <c r="BN94"/>
  <c r="BV94"/>
  <c r="BM94"/>
  <c r="BU94"/>
  <c r="BT94"/>
  <c r="BS94"/>
  <c r="BR94"/>
  <c r="BZ94"/>
  <c r="BQ94"/>
  <c r="BY94"/>
  <c r="BP94"/>
  <c r="BX94"/>
  <c r="BO94"/>
  <c r="BW94"/>
  <c r="BN90"/>
  <c r="BV90"/>
  <c r="BM90"/>
  <c r="BU90"/>
  <c r="BT90"/>
  <c r="BS90"/>
  <c r="BR90"/>
  <c r="BZ90"/>
  <c r="BQ90"/>
  <c r="BY90"/>
  <c r="BP90"/>
  <c r="BX90"/>
  <c r="BO90"/>
  <c r="BW90"/>
  <c r="BN86"/>
  <c r="BV86"/>
  <c r="BM86"/>
  <c r="BU86"/>
  <c r="BT86"/>
  <c r="BS86"/>
  <c r="BR86"/>
  <c r="BZ86"/>
  <c r="BQ86"/>
  <c r="BY86"/>
  <c r="BP86"/>
  <c r="BX86"/>
  <c r="BO86"/>
  <c r="BW86"/>
  <c r="BN82"/>
  <c r="BV82"/>
  <c r="BM82"/>
  <c r="BU82"/>
  <c r="BT82"/>
  <c r="BS82"/>
  <c r="BR82"/>
  <c r="BZ82"/>
  <c r="BQ82"/>
  <c r="BY82"/>
  <c r="BP82"/>
  <c r="BX82"/>
  <c r="BO82"/>
  <c r="BW82"/>
  <c r="BN78"/>
  <c r="BV78"/>
  <c r="BM78"/>
  <c r="BU78"/>
  <c r="BT78"/>
  <c r="BS78"/>
  <c r="BR78"/>
  <c r="BZ78"/>
  <c r="BQ78"/>
  <c r="BY78"/>
  <c r="BP78"/>
  <c r="BX78"/>
  <c r="BO78"/>
  <c r="BW78"/>
  <c r="BN74"/>
  <c r="BV74"/>
  <c r="BM74"/>
  <c r="BU74"/>
  <c r="BT74"/>
  <c r="BS74"/>
  <c r="BR74"/>
  <c r="BZ74"/>
  <c r="BQ74"/>
  <c r="BY74"/>
  <c r="BP74"/>
  <c r="BX74"/>
  <c r="BO74"/>
  <c r="BW74"/>
  <c r="BN70"/>
  <c r="BV70"/>
  <c r="BM70"/>
  <c r="BU70"/>
  <c r="BT70"/>
  <c r="BS70"/>
  <c r="BR70"/>
  <c r="BZ70"/>
  <c r="BQ70"/>
  <c r="BY70"/>
  <c r="BP70"/>
  <c r="BX70"/>
  <c r="BO70"/>
  <c r="BW70"/>
  <c r="BN66"/>
  <c r="BV66"/>
  <c r="BM66"/>
  <c r="BU66"/>
  <c r="BT66"/>
  <c r="BS66"/>
  <c r="BR66"/>
  <c r="BZ66"/>
  <c r="BQ66"/>
  <c r="BY66"/>
  <c r="BP66"/>
  <c r="BX66"/>
  <c r="BO66"/>
  <c r="BW66"/>
  <c r="BN62"/>
  <c r="BV62"/>
  <c r="BM62"/>
  <c r="BU62"/>
  <c r="BT62"/>
  <c r="BS62"/>
  <c r="BR62"/>
  <c r="BZ62"/>
  <c r="BQ62"/>
  <c r="BY62"/>
  <c r="BP62"/>
  <c r="BX62"/>
  <c r="BO62"/>
  <c r="BW62"/>
  <c r="BN58"/>
  <c r="BV58"/>
  <c r="BM58"/>
  <c r="BU58"/>
  <c r="BT58"/>
  <c r="BS58"/>
  <c r="BR58"/>
  <c r="BZ58"/>
  <c r="BQ58"/>
  <c r="BY58"/>
  <c r="BP58"/>
  <c r="BX58"/>
  <c r="BO58"/>
  <c r="BW58"/>
  <c r="BN54"/>
  <c r="BV54"/>
  <c r="BM54"/>
  <c r="BU54"/>
  <c r="BT54"/>
  <c r="BS54"/>
  <c r="BR54"/>
  <c r="BZ54"/>
  <c r="BQ54"/>
  <c r="BY54"/>
  <c r="BP54"/>
  <c r="BX54"/>
  <c r="BO54"/>
  <c r="BW54"/>
  <c r="BN50"/>
  <c r="BV50"/>
  <c r="BM50"/>
  <c r="BU50"/>
  <c r="BT50"/>
  <c r="BS50"/>
  <c r="BR50"/>
  <c r="BZ50"/>
  <c r="BQ50"/>
  <c r="BY50"/>
  <c r="BP50"/>
  <c r="BX50"/>
  <c r="BO50"/>
  <c r="BW50"/>
  <c r="BM606"/>
  <c r="BU606"/>
  <c r="BN606"/>
  <c r="BT606"/>
  <c r="BS606"/>
  <c r="BV606"/>
  <c r="BR606"/>
  <c r="BZ606"/>
  <c r="BQ606"/>
  <c r="BY606"/>
  <c r="BO606"/>
  <c r="BW606"/>
  <c r="BP606"/>
  <c r="BX606"/>
  <c r="BM574"/>
  <c r="BU574"/>
  <c r="BT574"/>
  <c r="BV574"/>
  <c r="BS574"/>
  <c r="BN574"/>
  <c r="BR574"/>
  <c r="BZ574"/>
  <c r="BQ574"/>
  <c r="BY574"/>
  <c r="BO574"/>
  <c r="BW574"/>
  <c r="BP574"/>
  <c r="BX574"/>
  <c r="BM542"/>
  <c r="BU542"/>
  <c r="BT542"/>
  <c r="BS542"/>
  <c r="BR542"/>
  <c r="BZ542"/>
  <c r="BQ542"/>
  <c r="BY542"/>
  <c r="BP542"/>
  <c r="BX542"/>
  <c r="BO542"/>
  <c r="BW542"/>
  <c r="BN542"/>
  <c r="BV542"/>
  <c r="BM502"/>
  <c r="BU502"/>
  <c r="BT502"/>
  <c r="BS502"/>
  <c r="BR502"/>
  <c r="BZ502"/>
  <c r="BQ502"/>
  <c r="BY502"/>
  <c r="BP502"/>
  <c r="BX502"/>
  <c r="BO502"/>
  <c r="BW502"/>
  <c r="BN502"/>
  <c r="BV502"/>
  <c r="BM470"/>
  <c r="BU470"/>
  <c r="BT470"/>
  <c r="BS470"/>
  <c r="BR470"/>
  <c r="BZ470"/>
  <c r="BQ470"/>
  <c r="BY470"/>
  <c r="BP470"/>
  <c r="BX470"/>
  <c r="BO470"/>
  <c r="BW470"/>
  <c r="BN470"/>
  <c r="BV470"/>
  <c r="BM454"/>
  <c r="BU454"/>
  <c r="BT454"/>
  <c r="BS454"/>
  <c r="BR454"/>
  <c r="BZ454"/>
  <c r="BQ454"/>
  <c r="BY454"/>
  <c r="BP454"/>
  <c r="BX454"/>
  <c r="BO454"/>
  <c r="BW454"/>
  <c r="BN454"/>
  <c r="BV454"/>
  <c r="BM442"/>
  <c r="BU442"/>
  <c r="BT442"/>
  <c r="BS442"/>
  <c r="BR442"/>
  <c r="BZ442"/>
  <c r="BQ442"/>
  <c r="BY442"/>
  <c r="BP442"/>
  <c r="BX442"/>
  <c r="BO442"/>
  <c r="BW442"/>
  <c r="BN442"/>
  <c r="BV442"/>
  <c r="BM422"/>
  <c r="BU422"/>
  <c r="BT422"/>
  <c r="BS422"/>
  <c r="BR422"/>
  <c r="BZ422"/>
  <c r="BQ422"/>
  <c r="BY422"/>
  <c r="BP422"/>
  <c r="BX422"/>
  <c r="BO422"/>
  <c r="BW422"/>
  <c r="BN422"/>
  <c r="BV422"/>
  <c r="BM414"/>
  <c r="BU414"/>
  <c r="BT414"/>
  <c r="BS414"/>
  <c r="BR414"/>
  <c r="BZ414"/>
  <c r="BQ414"/>
  <c r="BY414"/>
  <c r="BP414"/>
  <c r="BX414"/>
  <c r="BO414"/>
  <c r="BW414"/>
  <c r="BN414"/>
  <c r="BV414"/>
  <c r="BM410"/>
  <c r="BU410"/>
  <c r="BT410"/>
  <c r="BS410"/>
  <c r="BR410"/>
  <c r="BZ410"/>
  <c r="BQ410"/>
  <c r="BY410"/>
  <c r="BP410"/>
  <c r="BX410"/>
  <c r="BO410"/>
  <c r="BW410"/>
  <c r="BN410"/>
  <c r="BV410"/>
  <c r="BM406"/>
  <c r="BU406"/>
  <c r="BT406"/>
  <c r="BS406"/>
  <c r="BR406"/>
  <c r="BZ406"/>
  <c r="BQ406"/>
  <c r="BY406"/>
  <c r="BP406"/>
  <c r="BX406"/>
  <c r="BO406"/>
  <c r="BW406"/>
  <c r="BN406"/>
  <c r="BV406"/>
  <c r="BM402"/>
  <c r="BU402"/>
  <c r="BT402"/>
  <c r="BS402"/>
  <c r="BR402"/>
  <c r="BZ402"/>
  <c r="BQ402"/>
  <c r="BY402"/>
  <c r="BP402"/>
  <c r="BX402"/>
  <c r="BO402"/>
  <c r="BW402"/>
  <c r="BN402"/>
  <c r="BV402"/>
  <c r="BM390"/>
  <c r="BU390"/>
  <c r="BT390"/>
  <c r="BS390"/>
  <c r="BR390"/>
  <c r="BZ390"/>
  <c r="BQ390"/>
  <c r="BY390"/>
  <c r="BP390"/>
  <c r="BX390"/>
  <c r="BO390"/>
  <c r="BW390"/>
  <c r="BN390"/>
  <c r="BV390"/>
  <c r="BM382"/>
  <c r="BU382"/>
  <c r="BT382"/>
  <c r="BS382"/>
  <c r="BR382"/>
  <c r="BZ382"/>
  <c r="BQ382"/>
  <c r="BY382"/>
  <c r="BP382"/>
  <c r="BX382"/>
  <c r="BO382"/>
  <c r="BW382"/>
  <c r="BN382"/>
  <c r="BV382"/>
  <c r="BM374"/>
  <c r="BU374"/>
  <c r="BT374"/>
  <c r="BS374"/>
  <c r="BR374"/>
  <c r="BZ374"/>
  <c r="BQ374"/>
  <c r="BY374"/>
  <c r="BP374"/>
  <c r="BX374"/>
  <c r="BO374"/>
  <c r="BW374"/>
  <c r="BN374"/>
  <c r="BV374"/>
  <c r="BM366"/>
  <c r="BU366"/>
  <c r="BT366"/>
  <c r="BS366"/>
  <c r="BR366"/>
  <c r="BZ366"/>
  <c r="BQ366"/>
  <c r="BY366"/>
  <c r="BP366"/>
  <c r="BX366"/>
  <c r="BO366"/>
  <c r="BW366"/>
  <c r="BN366"/>
  <c r="BV366"/>
  <c r="BM358"/>
  <c r="BU358"/>
  <c r="BT358"/>
  <c r="BS358"/>
  <c r="BR358"/>
  <c r="BZ358"/>
  <c r="BQ358"/>
  <c r="BY358"/>
  <c r="BP358"/>
  <c r="BX358"/>
  <c r="BO358"/>
  <c r="BW358"/>
  <c r="BN358"/>
  <c r="BV358"/>
  <c r="BM354"/>
  <c r="BU354"/>
  <c r="BT354"/>
  <c r="BS354"/>
  <c r="BR354"/>
  <c r="BZ354"/>
  <c r="BQ354"/>
  <c r="BY354"/>
  <c r="BP354"/>
  <c r="BX354"/>
  <c r="BO354"/>
  <c r="BW354"/>
  <c r="BN354"/>
  <c r="BV354"/>
  <c r="BM350"/>
  <c r="BU350"/>
  <c r="BT350"/>
  <c r="BS350"/>
  <c r="BR350"/>
  <c r="BZ350"/>
  <c r="BQ350"/>
  <c r="BY350"/>
  <c r="BP350"/>
  <c r="BX350"/>
  <c r="BO350"/>
  <c r="BW350"/>
  <c r="BN350"/>
  <c r="BV350"/>
  <c r="BM342"/>
  <c r="BU342"/>
  <c r="BT342"/>
  <c r="BS342"/>
  <c r="BR342"/>
  <c r="BZ342"/>
  <c r="BQ342"/>
  <c r="BY342"/>
  <c r="BP342"/>
  <c r="BX342"/>
  <c r="BO342"/>
  <c r="BW342"/>
  <c r="BN342"/>
  <c r="BV342"/>
  <c r="BM334"/>
  <c r="BU334"/>
  <c r="BT334"/>
  <c r="BS334"/>
  <c r="BR334"/>
  <c r="BZ334"/>
  <c r="BQ334"/>
  <c r="BY334"/>
  <c r="BP334"/>
  <c r="BX334"/>
  <c r="BO334"/>
  <c r="BW334"/>
  <c r="BN334"/>
  <c r="BV334"/>
  <c r="BM326"/>
  <c r="BU326"/>
  <c r="BT326"/>
  <c r="BS326"/>
  <c r="BR326"/>
  <c r="BZ326"/>
  <c r="BQ326"/>
  <c r="BY326"/>
  <c r="BP326"/>
  <c r="BX326"/>
  <c r="BO326"/>
  <c r="BW326"/>
  <c r="BN326"/>
  <c r="BV326"/>
  <c r="BM318"/>
  <c r="BU318"/>
  <c r="BT318"/>
  <c r="BS318"/>
  <c r="BR318"/>
  <c r="BZ318"/>
  <c r="BQ318"/>
  <c r="BY318"/>
  <c r="BP318"/>
  <c r="BX318"/>
  <c r="BO318"/>
  <c r="BW318"/>
  <c r="BN318"/>
  <c r="BV318"/>
  <c r="BM310"/>
  <c r="BU310"/>
  <c r="BT310"/>
  <c r="BS310"/>
  <c r="BR310"/>
  <c r="BZ310"/>
  <c r="BQ310"/>
  <c r="BY310"/>
  <c r="BP310"/>
  <c r="BX310"/>
  <c r="BO310"/>
  <c r="BW310"/>
  <c r="BN310"/>
  <c r="BV310"/>
  <c r="BM306"/>
  <c r="BU306"/>
  <c r="BT306"/>
  <c r="BS306"/>
  <c r="BR306"/>
  <c r="BZ306"/>
  <c r="BQ306"/>
  <c r="BY306"/>
  <c r="BP306"/>
  <c r="BX306"/>
  <c r="BO306"/>
  <c r="BW306"/>
  <c r="BN306"/>
  <c r="BV306"/>
  <c r="BM298"/>
  <c r="BU298"/>
  <c r="BT298"/>
  <c r="BS298"/>
  <c r="BR298"/>
  <c r="BZ298"/>
  <c r="BQ298"/>
  <c r="BY298"/>
  <c r="BP298"/>
  <c r="BX298"/>
  <c r="BO298"/>
  <c r="BW298"/>
  <c r="BN298"/>
  <c r="BV298"/>
  <c r="BM294"/>
  <c r="BU294"/>
  <c r="BT294"/>
  <c r="BS294"/>
  <c r="BQ294"/>
  <c r="BY294"/>
  <c r="BN294"/>
  <c r="BV294"/>
  <c r="BO294"/>
  <c r="BZ294"/>
  <c r="BX294"/>
  <c r="BW294"/>
  <c r="BR294"/>
  <c r="BP294"/>
  <c r="BM290"/>
  <c r="BU290"/>
  <c r="BT290"/>
  <c r="BS290"/>
  <c r="BQ290"/>
  <c r="BY290"/>
  <c r="BN290"/>
  <c r="BV290"/>
  <c r="BZ290"/>
  <c r="BX290"/>
  <c r="BW290"/>
  <c r="BR290"/>
  <c r="BP290"/>
  <c r="BO290"/>
  <c r="BM286"/>
  <c r="BU286"/>
  <c r="BT286"/>
  <c r="BS286"/>
  <c r="BQ286"/>
  <c r="BY286"/>
  <c r="BN286"/>
  <c r="BV286"/>
  <c r="BR286"/>
  <c r="BP286"/>
  <c r="BO286"/>
  <c r="BZ286"/>
  <c r="BX286"/>
  <c r="BW286"/>
  <c r="BM266"/>
  <c r="BU266"/>
  <c r="BT266"/>
  <c r="BS266"/>
  <c r="BQ266"/>
  <c r="BY266"/>
  <c r="BP266"/>
  <c r="BX266"/>
  <c r="BN266"/>
  <c r="BV266"/>
  <c r="BZ266"/>
  <c r="BW266"/>
  <c r="BR266"/>
  <c r="BO266"/>
  <c r="BM562"/>
  <c r="BU562"/>
  <c r="BT562"/>
  <c r="BN562"/>
  <c r="BV562"/>
  <c r="BS562"/>
  <c r="BR562"/>
  <c r="BZ562"/>
  <c r="BQ562"/>
  <c r="BY562"/>
  <c r="BO562"/>
  <c r="BW562"/>
  <c r="BP562"/>
  <c r="BX562"/>
  <c r="BM550"/>
  <c r="BU550"/>
  <c r="BT550"/>
  <c r="BS550"/>
  <c r="BR550"/>
  <c r="BZ550"/>
  <c r="BQ550"/>
  <c r="BY550"/>
  <c r="BP550"/>
  <c r="BX550"/>
  <c r="BO550"/>
  <c r="BW550"/>
  <c r="BN550"/>
  <c r="BV550"/>
  <c r="BM482"/>
  <c r="BU482"/>
  <c r="BT482"/>
  <c r="BS482"/>
  <c r="BR482"/>
  <c r="BZ482"/>
  <c r="BQ482"/>
  <c r="BY482"/>
  <c r="BP482"/>
  <c r="BX482"/>
  <c r="BO482"/>
  <c r="BW482"/>
  <c r="BN482"/>
  <c r="BV482"/>
  <c r="BM466"/>
  <c r="BU466"/>
  <c r="BT466"/>
  <c r="BS466"/>
  <c r="BR466"/>
  <c r="BZ466"/>
  <c r="BQ466"/>
  <c r="BY466"/>
  <c r="BP466"/>
  <c r="BX466"/>
  <c r="BO466"/>
  <c r="BW466"/>
  <c r="BN466"/>
  <c r="BV466"/>
  <c r="BM446"/>
  <c r="BU446"/>
  <c r="BT446"/>
  <c r="BS446"/>
  <c r="BR446"/>
  <c r="BZ446"/>
  <c r="BQ446"/>
  <c r="BY446"/>
  <c r="BP446"/>
  <c r="BX446"/>
  <c r="BO446"/>
  <c r="BW446"/>
  <c r="BN446"/>
  <c r="BV446"/>
  <c r="BM430"/>
  <c r="BU430"/>
  <c r="BT430"/>
  <c r="BS430"/>
  <c r="BR430"/>
  <c r="BZ430"/>
  <c r="BQ430"/>
  <c r="BY430"/>
  <c r="BP430"/>
  <c r="BX430"/>
  <c r="BO430"/>
  <c r="BW430"/>
  <c r="BN430"/>
  <c r="BV430"/>
  <c r="BS605"/>
  <c r="BR605"/>
  <c r="BZ605"/>
  <c r="BT605"/>
  <c r="BQ605"/>
  <c r="BY605"/>
  <c r="BP605"/>
  <c r="BX605"/>
  <c r="BO605"/>
  <c r="BW605"/>
  <c r="BM605"/>
  <c r="BU605"/>
  <c r="BN605"/>
  <c r="BV605"/>
  <c r="BS593"/>
  <c r="BR593"/>
  <c r="BZ593"/>
  <c r="BT593"/>
  <c r="BQ593"/>
  <c r="BY593"/>
  <c r="BP593"/>
  <c r="BX593"/>
  <c r="BO593"/>
  <c r="BW593"/>
  <c r="BM593"/>
  <c r="BU593"/>
  <c r="BN593"/>
  <c r="BV593"/>
  <c r="BS585"/>
  <c r="BR585"/>
  <c r="BZ585"/>
  <c r="BT585"/>
  <c r="BQ585"/>
  <c r="BY585"/>
  <c r="BP585"/>
  <c r="BX585"/>
  <c r="BO585"/>
  <c r="BW585"/>
  <c r="BM585"/>
  <c r="BU585"/>
  <c r="BN585"/>
  <c r="BV585"/>
  <c r="BS577"/>
  <c r="BR577"/>
  <c r="BZ577"/>
  <c r="BT577"/>
  <c r="BQ577"/>
  <c r="BY577"/>
  <c r="BP577"/>
  <c r="BX577"/>
  <c r="BO577"/>
  <c r="BW577"/>
  <c r="BM577"/>
  <c r="BU577"/>
  <c r="BN577"/>
  <c r="BV577"/>
  <c r="BS573"/>
  <c r="BT573"/>
  <c r="BR573"/>
  <c r="BZ573"/>
  <c r="BQ573"/>
  <c r="BY573"/>
  <c r="BP573"/>
  <c r="BX573"/>
  <c r="BO573"/>
  <c r="BW573"/>
  <c r="BM573"/>
  <c r="BU573"/>
  <c r="BN573"/>
  <c r="BV573"/>
  <c r="BS565"/>
  <c r="BR565"/>
  <c r="BZ565"/>
  <c r="BT565"/>
  <c r="BQ565"/>
  <c r="BY565"/>
  <c r="BP565"/>
  <c r="BX565"/>
  <c r="BO565"/>
  <c r="BW565"/>
  <c r="BM565"/>
  <c r="BU565"/>
  <c r="BN565"/>
  <c r="BV565"/>
  <c r="BS557"/>
  <c r="BR557"/>
  <c r="BZ557"/>
  <c r="BQ557"/>
  <c r="BY557"/>
  <c r="BP557"/>
  <c r="BX557"/>
  <c r="BO557"/>
  <c r="BW557"/>
  <c r="BN557"/>
  <c r="BV557"/>
  <c r="BM557"/>
  <c r="BU557"/>
  <c r="BT557"/>
  <c r="BS549"/>
  <c r="BR549"/>
  <c r="BZ549"/>
  <c r="BQ549"/>
  <c r="BY549"/>
  <c r="BP549"/>
  <c r="BX549"/>
  <c r="BO549"/>
  <c r="BW549"/>
  <c r="BN549"/>
  <c r="BV549"/>
  <c r="BM549"/>
  <c r="BU549"/>
  <c r="BT549"/>
  <c r="BS541"/>
  <c r="BR541"/>
  <c r="BZ541"/>
  <c r="BQ541"/>
  <c r="BY541"/>
  <c r="BP541"/>
  <c r="BX541"/>
  <c r="BO541"/>
  <c r="BW541"/>
  <c r="BN541"/>
  <c r="BV541"/>
  <c r="BM541"/>
  <c r="BU541"/>
  <c r="BT541"/>
  <c r="BS533"/>
  <c r="BR533"/>
  <c r="BZ533"/>
  <c r="BQ533"/>
  <c r="BY533"/>
  <c r="BP533"/>
  <c r="BX533"/>
  <c r="BO533"/>
  <c r="BW533"/>
  <c r="BN533"/>
  <c r="BV533"/>
  <c r="BM533"/>
  <c r="BU533"/>
  <c r="BT533"/>
  <c r="BS521"/>
  <c r="BR521"/>
  <c r="BZ521"/>
  <c r="BQ521"/>
  <c r="BY521"/>
  <c r="BP521"/>
  <c r="BX521"/>
  <c r="BO521"/>
  <c r="BW521"/>
  <c r="BN521"/>
  <c r="BV521"/>
  <c r="BM521"/>
  <c r="BU521"/>
  <c r="BT521"/>
  <c r="BS509"/>
  <c r="BR509"/>
  <c r="BZ509"/>
  <c r="BQ509"/>
  <c r="BY509"/>
  <c r="BP509"/>
  <c r="BX509"/>
  <c r="BO509"/>
  <c r="BW509"/>
  <c r="BN509"/>
  <c r="BV509"/>
  <c r="BM509"/>
  <c r="BU509"/>
  <c r="BT509"/>
  <c r="BS489"/>
  <c r="BR489"/>
  <c r="BZ489"/>
  <c r="BQ489"/>
  <c r="BY489"/>
  <c r="BP489"/>
  <c r="BX489"/>
  <c r="BO489"/>
  <c r="BW489"/>
  <c r="BN489"/>
  <c r="BV489"/>
  <c r="BM489"/>
  <c r="BU489"/>
  <c r="BT489"/>
  <c r="BS481"/>
  <c r="BR481"/>
  <c r="BZ481"/>
  <c r="BQ481"/>
  <c r="BY481"/>
  <c r="BP481"/>
  <c r="BX481"/>
  <c r="BO481"/>
  <c r="BW481"/>
  <c r="BN481"/>
  <c r="BV481"/>
  <c r="BM481"/>
  <c r="BU481"/>
  <c r="BT481"/>
  <c r="BS469"/>
  <c r="BR469"/>
  <c r="BZ469"/>
  <c r="BQ469"/>
  <c r="BY469"/>
  <c r="BP469"/>
  <c r="BX469"/>
  <c r="BO469"/>
  <c r="BW469"/>
  <c r="BN469"/>
  <c r="BV469"/>
  <c r="BM469"/>
  <c r="BU469"/>
  <c r="BT469"/>
  <c r="BS461"/>
  <c r="BR461"/>
  <c r="BZ461"/>
  <c r="BQ461"/>
  <c r="BY461"/>
  <c r="BP461"/>
  <c r="BX461"/>
  <c r="BO461"/>
  <c r="BW461"/>
  <c r="BN461"/>
  <c r="BV461"/>
  <c r="BM461"/>
  <c r="BU461"/>
  <c r="BT461"/>
  <c r="BS457"/>
  <c r="BR457"/>
  <c r="BZ457"/>
  <c r="BQ457"/>
  <c r="BY457"/>
  <c r="BP457"/>
  <c r="BX457"/>
  <c r="BO457"/>
  <c r="BW457"/>
  <c r="BN457"/>
  <c r="BV457"/>
  <c r="BM457"/>
  <c r="BU457"/>
  <c r="BT457"/>
  <c r="BS453"/>
  <c r="BR453"/>
  <c r="BZ453"/>
  <c r="BQ453"/>
  <c r="BY453"/>
  <c r="BP453"/>
  <c r="BX453"/>
  <c r="BO453"/>
  <c r="BW453"/>
  <c r="BN453"/>
  <c r="BV453"/>
  <c r="BM453"/>
  <c r="BU453"/>
  <c r="BT453"/>
  <c r="BS449"/>
  <c r="BR449"/>
  <c r="BZ449"/>
  <c r="BQ449"/>
  <c r="BY449"/>
  <c r="BP449"/>
  <c r="BX449"/>
  <c r="BO449"/>
  <c r="BW449"/>
  <c r="BN449"/>
  <c r="BV449"/>
  <c r="BM449"/>
  <c r="BU449"/>
  <c r="BT449"/>
  <c r="BS445"/>
  <c r="BR445"/>
  <c r="BZ445"/>
  <c r="BQ445"/>
  <c r="BY445"/>
  <c r="BP445"/>
  <c r="BX445"/>
  <c r="BO445"/>
  <c r="BW445"/>
  <c r="BN445"/>
  <c r="BV445"/>
  <c r="BM445"/>
  <c r="BU445"/>
  <c r="BT445"/>
  <c r="BS441"/>
  <c r="BR441"/>
  <c r="BZ441"/>
  <c r="BQ441"/>
  <c r="BY441"/>
  <c r="BP441"/>
  <c r="BX441"/>
  <c r="BO441"/>
  <c r="BW441"/>
  <c r="BN441"/>
  <c r="BV441"/>
  <c r="BM441"/>
  <c r="BU441"/>
  <c r="BT441"/>
  <c r="BS437"/>
  <c r="BR437"/>
  <c r="BZ437"/>
  <c r="BQ437"/>
  <c r="BY437"/>
  <c r="BP437"/>
  <c r="BX437"/>
  <c r="BO437"/>
  <c r="BW437"/>
  <c r="BN437"/>
  <c r="BV437"/>
  <c r="BM437"/>
  <c r="BU437"/>
  <c r="BT437"/>
  <c r="BS433"/>
  <c r="BR433"/>
  <c r="BZ433"/>
  <c r="BQ433"/>
  <c r="BY433"/>
  <c r="BP433"/>
  <c r="BX433"/>
  <c r="BO433"/>
  <c r="BW433"/>
  <c r="BN433"/>
  <c r="BV433"/>
  <c r="BM433"/>
  <c r="BU433"/>
  <c r="BT433"/>
  <c r="BS429"/>
  <c r="BR429"/>
  <c r="BZ429"/>
  <c r="BQ429"/>
  <c r="BY429"/>
  <c r="BP429"/>
  <c r="BX429"/>
  <c r="BO429"/>
  <c r="BW429"/>
  <c r="BN429"/>
  <c r="BV429"/>
  <c r="BM429"/>
  <c r="BU429"/>
  <c r="BT429"/>
  <c r="BS425"/>
  <c r="BR425"/>
  <c r="BZ425"/>
  <c r="BQ425"/>
  <c r="BY425"/>
  <c r="BP425"/>
  <c r="BX425"/>
  <c r="BO425"/>
  <c r="BW425"/>
  <c r="BN425"/>
  <c r="BV425"/>
  <c r="BM425"/>
  <c r="BU425"/>
  <c r="BT425"/>
  <c r="BS421"/>
  <c r="BR421"/>
  <c r="BZ421"/>
  <c r="BQ421"/>
  <c r="BY421"/>
  <c r="BP421"/>
  <c r="BX421"/>
  <c r="BO421"/>
  <c r="BW421"/>
  <c r="BN421"/>
  <c r="BV421"/>
  <c r="BM421"/>
  <c r="BU421"/>
  <c r="BT421"/>
  <c r="BS417"/>
  <c r="BR417"/>
  <c r="BZ417"/>
  <c r="BQ417"/>
  <c r="BY417"/>
  <c r="BP417"/>
  <c r="BX417"/>
  <c r="BO417"/>
  <c r="BW417"/>
  <c r="BN417"/>
  <c r="BV417"/>
  <c r="BM417"/>
  <c r="BU417"/>
  <c r="BT417"/>
  <c r="BS413"/>
  <c r="BR413"/>
  <c r="BZ413"/>
  <c r="BQ413"/>
  <c r="BY413"/>
  <c r="BP413"/>
  <c r="BX413"/>
  <c r="BO413"/>
  <c r="BW413"/>
  <c r="BN413"/>
  <c r="BV413"/>
  <c r="BM413"/>
  <c r="BU413"/>
  <c r="BT413"/>
  <c r="BS409"/>
  <c r="BR409"/>
  <c r="BZ409"/>
  <c r="BQ409"/>
  <c r="BY409"/>
  <c r="BP409"/>
  <c r="BX409"/>
  <c r="BO409"/>
  <c r="BW409"/>
  <c r="BN409"/>
  <c r="BV409"/>
  <c r="BM409"/>
  <c r="BU409"/>
  <c r="BT409"/>
  <c r="BS405"/>
  <c r="BR405"/>
  <c r="BZ405"/>
  <c r="BQ405"/>
  <c r="BY405"/>
  <c r="BP405"/>
  <c r="BX405"/>
  <c r="BO405"/>
  <c r="BW405"/>
  <c r="BN405"/>
  <c r="BV405"/>
  <c r="BM405"/>
  <c r="BU405"/>
  <c r="BT405"/>
  <c r="BS401"/>
  <c r="BR401"/>
  <c r="BZ401"/>
  <c r="BQ401"/>
  <c r="BY401"/>
  <c r="BP401"/>
  <c r="BX401"/>
  <c r="BO401"/>
  <c r="BW401"/>
  <c r="BN401"/>
  <c r="BV401"/>
  <c r="BM401"/>
  <c r="BU401"/>
  <c r="BT401"/>
  <c r="BS397"/>
  <c r="BR397"/>
  <c r="BZ397"/>
  <c r="BQ397"/>
  <c r="BY397"/>
  <c r="BP397"/>
  <c r="BX397"/>
  <c r="BO397"/>
  <c r="BW397"/>
  <c r="BN397"/>
  <c r="BV397"/>
  <c r="BM397"/>
  <c r="BU397"/>
  <c r="BT397"/>
  <c r="BS393"/>
  <c r="BR393"/>
  <c r="BZ393"/>
  <c r="BQ393"/>
  <c r="BY393"/>
  <c r="BP393"/>
  <c r="BX393"/>
  <c r="BO393"/>
  <c r="BW393"/>
  <c r="BN393"/>
  <c r="BV393"/>
  <c r="BM393"/>
  <c r="BU393"/>
  <c r="BT393"/>
  <c r="BS389"/>
  <c r="BR389"/>
  <c r="BZ389"/>
  <c r="BQ389"/>
  <c r="BY389"/>
  <c r="BP389"/>
  <c r="BX389"/>
  <c r="BO389"/>
  <c r="BW389"/>
  <c r="BN389"/>
  <c r="BV389"/>
  <c r="BM389"/>
  <c r="BU389"/>
  <c r="BT389"/>
  <c r="BS385"/>
  <c r="BR385"/>
  <c r="BZ385"/>
  <c r="BQ385"/>
  <c r="BY385"/>
  <c r="BP385"/>
  <c r="BX385"/>
  <c r="BO385"/>
  <c r="BW385"/>
  <c r="BN385"/>
  <c r="BV385"/>
  <c r="BM385"/>
  <c r="BU385"/>
  <c r="BT385"/>
  <c r="BS381"/>
  <c r="BR381"/>
  <c r="BZ381"/>
  <c r="BQ381"/>
  <c r="BY381"/>
  <c r="BP381"/>
  <c r="BX381"/>
  <c r="BO381"/>
  <c r="BW381"/>
  <c r="BN381"/>
  <c r="BV381"/>
  <c r="BM381"/>
  <c r="BU381"/>
  <c r="BT381"/>
  <c r="BS377"/>
  <c r="BR377"/>
  <c r="BZ377"/>
  <c r="BQ377"/>
  <c r="BY377"/>
  <c r="BP377"/>
  <c r="BX377"/>
  <c r="BO377"/>
  <c r="BW377"/>
  <c r="BN377"/>
  <c r="BV377"/>
  <c r="BM377"/>
  <c r="BU377"/>
  <c r="BT377"/>
  <c r="BS373"/>
  <c r="BR373"/>
  <c r="BZ373"/>
  <c r="BQ373"/>
  <c r="BY373"/>
  <c r="BP373"/>
  <c r="BX373"/>
  <c r="BO373"/>
  <c r="BW373"/>
  <c r="BN373"/>
  <c r="BV373"/>
  <c r="BM373"/>
  <c r="BU373"/>
  <c r="BT373"/>
  <c r="BS369"/>
  <c r="BR369"/>
  <c r="BZ369"/>
  <c r="BQ369"/>
  <c r="BY369"/>
  <c r="BP369"/>
  <c r="BX369"/>
  <c r="BO369"/>
  <c r="BW369"/>
  <c r="BN369"/>
  <c r="BV369"/>
  <c r="BM369"/>
  <c r="BU369"/>
  <c r="BT369"/>
  <c r="BS365"/>
  <c r="BR365"/>
  <c r="BZ365"/>
  <c r="BQ365"/>
  <c r="BY365"/>
  <c r="BP365"/>
  <c r="BX365"/>
  <c r="BO365"/>
  <c r="BW365"/>
  <c r="BN365"/>
  <c r="BV365"/>
  <c r="BM365"/>
  <c r="BU365"/>
  <c r="BT365"/>
  <c r="BS361"/>
  <c r="BR361"/>
  <c r="BZ361"/>
  <c r="BQ361"/>
  <c r="BY361"/>
  <c r="BP361"/>
  <c r="BX361"/>
  <c r="BO361"/>
  <c r="BW361"/>
  <c r="BN361"/>
  <c r="BV361"/>
  <c r="BM361"/>
  <c r="BU361"/>
  <c r="BT361"/>
  <c r="BS357"/>
  <c r="BR357"/>
  <c r="BZ357"/>
  <c r="BQ357"/>
  <c r="BY357"/>
  <c r="BP357"/>
  <c r="BX357"/>
  <c r="BO357"/>
  <c r="BW357"/>
  <c r="BN357"/>
  <c r="BV357"/>
  <c r="BM357"/>
  <c r="BU357"/>
  <c r="BT357"/>
  <c r="BS353"/>
  <c r="BR353"/>
  <c r="BZ353"/>
  <c r="BQ353"/>
  <c r="BY353"/>
  <c r="BP353"/>
  <c r="BX353"/>
  <c r="BO353"/>
  <c r="BW353"/>
  <c r="BN353"/>
  <c r="BV353"/>
  <c r="BM353"/>
  <c r="BU353"/>
  <c r="BT353"/>
  <c r="BS349"/>
  <c r="BR349"/>
  <c r="BZ349"/>
  <c r="BQ349"/>
  <c r="BY349"/>
  <c r="BP349"/>
  <c r="BX349"/>
  <c r="BO349"/>
  <c r="BW349"/>
  <c r="BN349"/>
  <c r="BV349"/>
  <c r="BM349"/>
  <c r="BU349"/>
  <c r="BT349"/>
  <c r="BS345"/>
  <c r="BR345"/>
  <c r="BZ345"/>
  <c r="BQ345"/>
  <c r="BY345"/>
  <c r="BP345"/>
  <c r="BX345"/>
  <c r="BO345"/>
  <c r="BW345"/>
  <c r="BN345"/>
  <c r="BV345"/>
  <c r="BM345"/>
  <c r="BU345"/>
  <c r="BT345"/>
  <c r="BS341"/>
  <c r="BR341"/>
  <c r="BZ341"/>
  <c r="BQ341"/>
  <c r="BY341"/>
  <c r="BP341"/>
  <c r="BX341"/>
  <c r="BO341"/>
  <c r="BW341"/>
  <c r="BN341"/>
  <c r="BV341"/>
  <c r="BM341"/>
  <c r="BU341"/>
  <c r="BT341"/>
  <c r="BS337"/>
  <c r="BR337"/>
  <c r="BZ337"/>
  <c r="BQ337"/>
  <c r="BY337"/>
  <c r="BP337"/>
  <c r="BX337"/>
  <c r="BO337"/>
  <c r="BW337"/>
  <c r="BN337"/>
  <c r="BV337"/>
  <c r="BM337"/>
  <c r="BU337"/>
  <c r="BT337"/>
  <c r="BS333"/>
  <c r="BR333"/>
  <c r="BZ333"/>
  <c r="BQ333"/>
  <c r="BY333"/>
  <c r="BP333"/>
  <c r="BX333"/>
  <c r="BO333"/>
  <c r="BW333"/>
  <c r="BN333"/>
  <c r="BV333"/>
  <c r="BM333"/>
  <c r="BU333"/>
  <c r="BT333"/>
  <c r="BS329"/>
  <c r="BR329"/>
  <c r="BZ329"/>
  <c r="BQ329"/>
  <c r="BY329"/>
  <c r="BP329"/>
  <c r="BX329"/>
  <c r="BO329"/>
  <c r="BW329"/>
  <c r="BN329"/>
  <c r="BV329"/>
  <c r="BM329"/>
  <c r="BU329"/>
  <c r="BT329"/>
  <c r="BS325"/>
  <c r="BR325"/>
  <c r="BZ325"/>
  <c r="BQ325"/>
  <c r="BY325"/>
  <c r="BP325"/>
  <c r="BX325"/>
  <c r="BO325"/>
  <c r="BW325"/>
  <c r="BN325"/>
  <c r="BV325"/>
  <c r="BM325"/>
  <c r="BU325"/>
  <c r="BT325"/>
  <c r="BS321"/>
  <c r="BR321"/>
  <c r="BZ321"/>
  <c r="BQ321"/>
  <c r="BY321"/>
  <c r="BP321"/>
  <c r="BX321"/>
  <c r="BO321"/>
  <c r="BW321"/>
  <c r="BN321"/>
  <c r="BV321"/>
  <c r="BM321"/>
  <c r="BU321"/>
  <c r="BT321"/>
  <c r="BS317"/>
  <c r="BR317"/>
  <c r="BZ317"/>
  <c r="BQ317"/>
  <c r="BY317"/>
  <c r="BP317"/>
  <c r="BX317"/>
  <c r="BO317"/>
  <c r="BW317"/>
  <c r="BN317"/>
  <c r="BV317"/>
  <c r="BM317"/>
  <c r="BU317"/>
  <c r="BT317"/>
  <c r="BS313"/>
  <c r="BR313"/>
  <c r="BZ313"/>
  <c r="BQ313"/>
  <c r="BY313"/>
  <c r="BP313"/>
  <c r="BX313"/>
  <c r="BO313"/>
  <c r="BW313"/>
  <c r="BN313"/>
  <c r="BV313"/>
  <c r="BM313"/>
  <c r="BU313"/>
  <c r="BT313"/>
  <c r="BS309"/>
  <c r="BR309"/>
  <c r="BZ309"/>
  <c r="BQ309"/>
  <c r="BY309"/>
  <c r="BP309"/>
  <c r="BX309"/>
  <c r="BO309"/>
  <c r="BW309"/>
  <c r="BN309"/>
  <c r="BV309"/>
  <c r="BM309"/>
  <c r="BU309"/>
  <c r="BT309"/>
  <c r="BS305"/>
  <c r="BR305"/>
  <c r="BZ305"/>
  <c r="BQ305"/>
  <c r="BY305"/>
  <c r="BP305"/>
  <c r="BX305"/>
  <c r="BO305"/>
  <c r="BW305"/>
  <c r="BN305"/>
  <c r="BV305"/>
  <c r="BM305"/>
  <c r="BU305"/>
  <c r="BT305"/>
  <c r="BS301"/>
  <c r="BR301"/>
  <c r="BZ301"/>
  <c r="BQ301"/>
  <c r="BY301"/>
  <c r="BP301"/>
  <c r="BX301"/>
  <c r="BO301"/>
  <c r="BW301"/>
  <c r="BN301"/>
  <c r="BV301"/>
  <c r="BM301"/>
  <c r="BU301"/>
  <c r="BT301"/>
  <c r="BS297"/>
  <c r="BR297"/>
  <c r="BQ297"/>
  <c r="BO297"/>
  <c r="BT297"/>
  <c r="BN297"/>
  <c r="BM297"/>
  <c r="BZ297"/>
  <c r="BY297"/>
  <c r="BX297"/>
  <c r="BW297"/>
  <c r="BV297"/>
  <c r="BU297"/>
  <c r="BP297"/>
  <c r="BS293"/>
  <c r="BR293"/>
  <c r="BZ293"/>
  <c r="BQ293"/>
  <c r="BY293"/>
  <c r="BO293"/>
  <c r="BW293"/>
  <c r="BT293"/>
  <c r="BX293"/>
  <c r="BV293"/>
  <c r="BU293"/>
  <c r="BP293"/>
  <c r="BN293"/>
  <c r="BM293"/>
  <c r="BS289"/>
  <c r="BR289"/>
  <c r="BZ289"/>
  <c r="BQ289"/>
  <c r="BY289"/>
  <c r="BO289"/>
  <c r="BW289"/>
  <c r="BT289"/>
  <c r="BU289"/>
  <c r="BP289"/>
  <c r="BN289"/>
  <c r="BM289"/>
  <c r="BX289"/>
  <c r="BV289"/>
  <c r="BS285"/>
  <c r="BR285"/>
  <c r="BZ285"/>
  <c r="BQ285"/>
  <c r="BY285"/>
  <c r="BO285"/>
  <c r="BW285"/>
  <c r="BT285"/>
  <c r="BM285"/>
  <c r="BX285"/>
  <c r="BV285"/>
  <c r="BU285"/>
  <c r="BP285"/>
  <c r="BN285"/>
  <c r="BS281"/>
  <c r="BR281"/>
  <c r="BZ281"/>
  <c r="BQ281"/>
  <c r="BY281"/>
  <c r="BO281"/>
  <c r="BW281"/>
  <c r="BT281"/>
  <c r="BX281"/>
  <c r="BV281"/>
  <c r="BU281"/>
  <c r="BP281"/>
  <c r="BN281"/>
  <c r="BM281"/>
  <c r="BS277"/>
  <c r="BR277"/>
  <c r="BZ277"/>
  <c r="BQ277"/>
  <c r="BY277"/>
  <c r="BO277"/>
  <c r="BW277"/>
  <c r="BT277"/>
  <c r="BP277"/>
  <c r="BN277"/>
  <c r="BM277"/>
  <c r="BX277"/>
  <c r="BV277"/>
  <c r="BU277"/>
  <c r="BS273"/>
  <c r="BR273"/>
  <c r="BZ273"/>
  <c r="BQ273"/>
  <c r="BY273"/>
  <c r="BO273"/>
  <c r="BW273"/>
  <c r="BT273"/>
  <c r="BX273"/>
  <c r="BV273"/>
  <c r="BU273"/>
  <c r="BP273"/>
  <c r="BN273"/>
  <c r="BM273"/>
  <c r="BS269"/>
  <c r="BR269"/>
  <c r="BZ269"/>
  <c r="BQ269"/>
  <c r="BY269"/>
  <c r="BO269"/>
  <c r="BW269"/>
  <c r="BT269"/>
  <c r="BV269"/>
  <c r="BU269"/>
  <c r="BP269"/>
  <c r="BN269"/>
  <c r="BM269"/>
  <c r="BX269"/>
  <c r="BS265"/>
  <c r="BR265"/>
  <c r="BZ265"/>
  <c r="BQ265"/>
  <c r="BY265"/>
  <c r="BO265"/>
  <c r="BW265"/>
  <c r="BN265"/>
  <c r="BV265"/>
  <c r="BT265"/>
  <c r="BX265"/>
  <c r="BU265"/>
  <c r="BP265"/>
  <c r="BM265"/>
  <c r="BS261"/>
  <c r="BR261"/>
  <c r="BZ261"/>
  <c r="BQ261"/>
  <c r="BY261"/>
  <c r="BO261"/>
  <c r="BW261"/>
  <c r="BN261"/>
  <c r="BV261"/>
  <c r="BT261"/>
  <c r="BP261"/>
  <c r="BM261"/>
  <c r="BX261"/>
  <c r="BU261"/>
  <c r="BS257"/>
  <c r="BR257"/>
  <c r="BZ257"/>
  <c r="BQ257"/>
  <c r="BY257"/>
  <c r="BO257"/>
  <c r="BW257"/>
  <c r="BN257"/>
  <c r="BV257"/>
  <c r="BT257"/>
  <c r="BX257"/>
  <c r="BU257"/>
  <c r="BP257"/>
  <c r="BM257"/>
  <c r="BS253"/>
  <c r="BR253"/>
  <c r="BZ253"/>
  <c r="BQ253"/>
  <c r="BY253"/>
  <c r="BO253"/>
  <c r="BW253"/>
  <c r="BN253"/>
  <c r="BV253"/>
  <c r="BT253"/>
  <c r="BX253"/>
  <c r="BU253"/>
  <c r="BP253"/>
  <c r="BM253"/>
  <c r="BS249"/>
  <c r="BR249"/>
  <c r="BZ249"/>
  <c r="BQ249"/>
  <c r="BY249"/>
  <c r="BO249"/>
  <c r="BW249"/>
  <c r="BN249"/>
  <c r="BV249"/>
  <c r="BT249"/>
  <c r="BX249"/>
  <c r="BU249"/>
  <c r="BP249"/>
  <c r="BM249"/>
  <c r="BS245"/>
  <c r="BR245"/>
  <c r="BZ245"/>
  <c r="BQ245"/>
  <c r="BY245"/>
  <c r="BO245"/>
  <c r="BW245"/>
  <c r="BN245"/>
  <c r="BV245"/>
  <c r="BT245"/>
  <c r="BP245"/>
  <c r="BM245"/>
  <c r="BX245"/>
  <c r="BU245"/>
  <c r="BS241"/>
  <c r="BR241"/>
  <c r="BZ241"/>
  <c r="BQ241"/>
  <c r="BY241"/>
  <c r="BO241"/>
  <c r="BW241"/>
  <c r="BN241"/>
  <c r="BV241"/>
  <c r="BM241"/>
  <c r="BU241"/>
  <c r="BT241"/>
  <c r="BP241"/>
  <c r="BX241"/>
  <c r="BS237"/>
  <c r="BR237"/>
  <c r="BZ237"/>
  <c r="BQ237"/>
  <c r="BY237"/>
  <c r="BO237"/>
  <c r="BW237"/>
  <c r="BN237"/>
  <c r="BV237"/>
  <c r="BM237"/>
  <c r="BU237"/>
  <c r="BT237"/>
  <c r="BX237"/>
  <c r="BP237"/>
  <c r="BS233"/>
  <c r="BR233"/>
  <c r="BZ233"/>
  <c r="BQ233"/>
  <c r="BY233"/>
  <c r="BO233"/>
  <c r="BW233"/>
  <c r="BN233"/>
  <c r="BV233"/>
  <c r="BM233"/>
  <c r="BU233"/>
  <c r="BT233"/>
  <c r="BX233"/>
  <c r="BP233"/>
  <c r="BS229"/>
  <c r="BR229"/>
  <c r="BZ229"/>
  <c r="BQ229"/>
  <c r="BY229"/>
  <c r="BO229"/>
  <c r="BW229"/>
  <c r="BN229"/>
  <c r="BV229"/>
  <c r="BM229"/>
  <c r="BU229"/>
  <c r="BT229"/>
  <c r="BX229"/>
  <c r="BP229"/>
  <c r="BS225"/>
  <c r="BR225"/>
  <c r="BZ225"/>
  <c r="BQ225"/>
  <c r="BY225"/>
  <c r="BO225"/>
  <c r="BW225"/>
  <c r="BN225"/>
  <c r="BV225"/>
  <c r="BM225"/>
  <c r="BU225"/>
  <c r="BT225"/>
  <c r="BX225"/>
  <c r="BP225"/>
  <c r="BS221"/>
  <c r="BR221"/>
  <c r="BZ221"/>
  <c r="BQ221"/>
  <c r="BY221"/>
  <c r="BO221"/>
  <c r="BW221"/>
  <c r="BN221"/>
  <c r="BV221"/>
  <c r="BM221"/>
  <c r="BU221"/>
  <c r="BT221"/>
  <c r="BX221"/>
  <c r="BP221"/>
  <c r="BS217"/>
  <c r="BR217"/>
  <c r="BZ217"/>
  <c r="BQ217"/>
  <c r="BY217"/>
  <c r="BO217"/>
  <c r="BW217"/>
  <c r="BN217"/>
  <c r="BV217"/>
  <c r="BM217"/>
  <c r="BU217"/>
  <c r="BT217"/>
  <c r="BX217"/>
  <c r="BP217"/>
  <c r="BS213"/>
  <c r="BR213"/>
  <c r="BZ213"/>
  <c r="BQ213"/>
  <c r="BY213"/>
  <c r="BO213"/>
  <c r="BW213"/>
  <c r="BN213"/>
  <c r="BV213"/>
  <c r="BM213"/>
  <c r="BU213"/>
  <c r="BT213"/>
  <c r="BX213"/>
  <c r="BP213"/>
  <c r="BS209"/>
  <c r="BR209"/>
  <c r="BZ209"/>
  <c r="BQ209"/>
  <c r="BY209"/>
  <c r="BO209"/>
  <c r="BW209"/>
  <c r="BN209"/>
  <c r="BV209"/>
  <c r="BM209"/>
  <c r="BU209"/>
  <c r="BT209"/>
  <c r="BP209"/>
  <c r="BX209"/>
  <c r="BS205"/>
  <c r="BR205"/>
  <c r="BZ205"/>
  <c r="BQ205"/>
  <c r="BY205"/>
  <c r="BO205"/>
  <c r="BW205"/>
  <c r="BN205"/>
  <c r="BV205"/>
  <c r="BM205"/>
  <c r="BU205"/>
  <c r="BT205"/>
  <c r="BX205"/>
  <c r="BP205"/>
  <c r="BS201"/>
  <c r="BR201"/>
  <c r="BZ201"/>
  <c r="BQ201"/>
  <c r="BY201"/>
  <c r="BO201"/>
  <c r="BW201"/>
  <c r="BN201"/>
  <c r="BV201"/>
  <c r="BM201"/>
  <c r="BU201"/>
  <c r="BT201"/>
  <c r="BX201"/>
  <c r="BP201"/>
  <c r="BS197"/>
  <c r="BR197"/>
  <c r="BZ197"/>
  <c r="BQ197"/>
  <c r="BY197"/>
  <c r="BO197"/>
  <c r="BW197"/>
  <c r="BN197"/>
  <c r="BV197"/>
  <c r="BM197"/>
  <c r="BU197"/>
  <c r="BT197"/>
  <c r="BX197"/>
  <c r="BP197"/>
  <c r="BS193"/>
  <c r="BR193"/>
  <c r="BZ193"/>
  <c r="BQ193"/>
  <c r="BY193"/>
  <c r="BO193"/>
  <c r="BW193"/>
  <c r="BN193"/>
  <c r="BV193"/>
  <c r="BM193"/>
  <c r="BU193"/>
  <c r="BT193"/>
  <c r="BX193"/>
  <c r="BP193"/>
  <c r="BS189"/>
  <c r="BR189"/>
  <c r="BZ189"/>
  <c r="BQ189"/>
  <c r="BY189"/>
  <c r="BO189"/>
  <c r="BW189"/>
  <c r="BN189"/>
  <c r="BV189"/>
  <c r="BM189"/>
  <c r="BU189"/>
  <c r="BT189"/>
  <c r="BX189"/>
  <c r="BP189"/>
  <c r="BS185"/>
  <c r="BR185"/>
  <c r="BZ185"/>
  <c r="BQ185"/>
  <c r="BY185"/>
  <c r="BO185"/>
  <c r="BW185"/>
  <c r="BN185"/>
  <c r="BV185"/>
  <c r="BM185"/>
  <c r="BU185"/>
  <c r="BT185"/>
  <c r="BX185"/>
  <c r="BP185"/>
  <c r="BS181"/>
  <c r="BR181"/>
  <c r="BZ181"/>
  <c r="BQ181"/>
  <c r="BY181"/>
  <c r="BO181"/>
  <c r="BW181"/>
  <c r="BN181"/>
  <c r="BV181"/>
  <c r="BM181"/>
  <c r="BU181"/>
  <c r="BT181"/>
  <c r="BX181"/>
  <c r="BP181"/>
  <c r="BS177"/>
  <c r="BR177"/>
  <c r="BZ177"/>
  <c r="BQ177"/>
  <c r="BY177"/>
  <c r="BO177"/>
  <c r="BW177"/>
  <c r="BN177"/>
  <c r="BV177"/>
  <c r="BM177"/>
  <c r="BU177"/>
  <c r="BT177"/>
  <c r="BP177"/>
  <c r="BX177"/>
  <c r="BS173"/>
  <c r="BR173"/>
  <c r="BZ173"/>
  <c r="BQ173"/>
  <c r="BY173"/>
  <c r="BO173"/>
  <c r="BW173"/>
  <c r="BN173"/>
  <c r="BV173"/>
  <c r="BM173"/>
  <c r="BU173"/>
  <c r="BT173"/>
  <c r="BX173"/>
  <c r="BP173"/>
  <c r="BS169"/>
  <c r="BR169"/>
  <c r="BZ169"/>
  <c r="BQ169"/>
  <c r="BY169"/>
  <c r="BO169"/>
  <c r="BW169"/>
  <c r="BN169"/>
  <c r="BV169"/>
  <c r="BM169"/>
  <c r="BU169"/>
  <c r="BT169"/>
  <c r="BX169"/>
  <c r="BP169"/>
  <c r="BS165"/>
  <c r="BR165"/>
  <c r="BZ165"/>
  <c r="BQ165"/>
  <c r="BY165"/>
  <c r="BO165"/>
  <c r="BW165"/>
  <c r="BN165"/>
  <c r="BV165"/>
  <c r="BM165"/>
  <c r="BU165"/>
  <c r="BT165"/>
  <c r="BX165"/>
  <c r="BP165"/>
  <c r="BS161"/>
  <c r="BR161"/>
  <c r="BZ161"/>
  <c r="BQ161"/>
  <c r="BY161"/>
  <c r="BO161"/>
  <c r="BW161"/>
  <c r="BN161"/>
  <c r="BV161"/>
  <c r="BM161"/>
  <c r="BU161"/>
  <c r="BT161"/>
  <c r="BX161"/>
  <c r="BP161"/>
  <c r="BS157"/>
  <c r="BR157"/>
  <c r="BZ157"/>
  <c r="BQ157"/>
  <c r="BY157"/>
  <c r="BO157"/>
  <c r="BW157"/>
  <c r="BN157"/>
  <c r="BV157"/>
  <c r="BM157"/>
  <c r="BU157"/>
  <c r="BT157"/>
  <c r="BX157"/>
  <c r="BP157"/>
  <c r="BS153"/>
  <c r="BR153"/>
  <c r="BZ153"/>
  <c r="BQ153"/>
  <c r="BY153"/>
  <c r="BO153"/>
  <c r="BW153"/>
  <c r="BN153"/>
  <c r="BV153"/>
  <c r="BM153"/>
  <c r="BU153"/>
  <c r="BT153"/>
  <c r="BX153"/>
  <c r="BP153"/>
  <c r="BT149"/>
  <c r="BS149"/>
  <c r="BR149"/>
  <c r="BZ149"/>
  <c r="BQ149"/>
  <c r="BY149"/>
  <c r="BP149"/>
  <c r="BX149"/>
  <c r="BO149"/>
  <c r="BW149"/>
  <c r="BN149"/>
  <c r="BV149"/>
  <c r="BM149"/>
  <c r="BU149"/>
  <c r="BT145"/>
  <c r="BS145"/>
  <c r="BR145"/>
  <c r="BZ145"/>
  <c r="BQ145"/>
  <c r="BY145"/>
  <c r="BP145"/>
  <c r="BX145"/>
  <c r="BO145"/>
  <c r="BW145"/>
  <c r="BN145"/>
  <c r="BV145"/>
  <c r="BM145"/>
  <c r="BU145"/>
  <c r="BT141"/>
  <c r="BS141"/>
  <c r="BR141"/>
  <c r="BZ141"/>
  <c r="BQ141"/>
  <c r="BY141"/>
  <c r="BP141"/>
  <c r="BX141"/>
  <c r="BO141"/>
  <c r="BW141"/>
  <c r="BN141"/>
  <c r="BV141"/>
  <c r="BM141"/>
  <c r="BU141"/>
  <c r="BT137"/>
  <c r="BS137"/>
  <c r="BR137"/>
  <c r="BZ137"/>
  <c r="BQ137"/>
  <c r="BY137"/>
  <c r="BP137"/>
  <c r="BX137"/>
  <c r="BO137"/>
  <c r="BW137"/>
  <c r="BN137"/>
  <c r="BV137"/>
  <c r="BM137"/>
  <c r="BU137"/>
  <c r="BT133"/>
  <c r="BS133"/>
  <c r="BR133"/>
  <c r="BZ133"/>
  <c r="BQ133"/>
  <c r="BY133"/>
  <c r="BP133"/>
  <c r="BX133"/>
  <c r="BO133"/>
  <c r="BW133"/>
  <c r="BN133"/>
  <c r="BV133"/>
  <c r="BM133"/>
  <c r="BU133"/>
  <c r="BT129"/>
  <c r="BS129"/>
  <c r="BR129"/>
  <c r="BZ129"/>
  <c r="BQ129"/>
  <c r="BY129"/>
  <c r="BP129"/>
  <c r="BX129"/>
  <c r="BO129"/>
  <c r="BW129"/>
  <c r="BN129"/>
  <c r="BV129"/>
  <c r="BM129"/>
  <c r="BU129"/>
  <c r="BT125"/>
  <c r="BS125"/>
  <c r="BR125"/>
  <c r="BZ125"/>
  <c r="BQ125"/>
  <c r="BY125"/>
  <c r="BP125"/>
  <c r="BX125"/>
  <c r="BO125"/>
  <c r="BW125"/>
  <c r="BN125"/>
  <c r="BV125"/>
  <c r="BM125"/>
  <c r="BU125"/>
  <c r="BT121"/>
  <c r="BS121"/>
  <c r="BR121"/>
  <c r="BZ121"/>
  <c r="BQ121"/>
  <c r="BY121"/>
  <c r="BP121"/>
  <c r="BX121"/>
  <c r="BO121"/>
  <c r="BW121"/>
  <c r="BN121"/>
  <c r="BV121"/>
  <c r="BM121"/>
  <c r="BU121"/>
  <c r="BT117"/>
  <c r="BS117"/>
  <c r="BR117"/>
  <c r="BZ117"/>
  <c r="BQ117"/>
  <c r="BY117"/>
  <c r="BP117"/>
  <c r="BX117"/>
  <c r="BO117"/>
  <c r="BW117"/>
  <c r="BN117"/>
  <c r="BV117"/>
  <c r="BM117"/>
  <c r="BU117"/>
  <c r="BT113"/>
  <c r="BS113"/>
  <c r="BR113"/>
  <c r="BZ113"/>
  <c r="BQ113"/>
  <c r="BY113"/>
  <c r="BP113"/>
  <c r="BX113"/>
  <c r="BO113"/>
  <c r="BW113"/>
  <c r="BN113"/>
  <c r="BV113"/>
  <c r="BM113"/>
  <c r="BU113"/>
  <c r="BT109"/>
  <c r="BS109"/>
  <c r="BR109"/>
  <c r="BZ109"/>
  <c r="BQ109"/>
  <c r="BY109"/>
  <c r="BP109"/>
  <c r="BX109"/>
  <c r="BO109"/>
  <c r="BW109"/>
  <c r="BN109"/>
  <c r="BV109"/>
  <c r="BM109"/>
  <c r="BU109"/>
  <c r="BT105"/>
  <c r="BS105"/>
  <c r="BR105"/>
  <c r="BZ105"/>
  <c r="BQ105"/>
  <c r="BY105"/>
  <c r="BP105"/>
  <c r="BX105"/>
  <c r="BO105"/>
  <c r="BW105"/>
  <c r="BN105"/>
  <c r="BV105"/>
  <c r="BM105"/>
  <c r="BU105"/>
  <c r="BT101"/>
  <c r="BS101"/>
  <c r="BR101"/>
  <c r="BZ101"/>
  <c r="BQ101"/>
  <c r="BY101"/>
  <c r="BP101"/>
  <c r="BX101"/>
  <c r="BO101"/>
  <c r="BW101"/>
  <c r="BN101"/>
  <c r="BV101"/>
  <c r="BM101"/>
  <c r="BU101"/>
  <c r="BT97"/>
  <c r="BS97"/>
  <c r="BR97"/>
  <c r="BZ97"/>
  <c r="BQ97"/>
  <c r="BY97"/>
  <c r="BP97"/>
  <c r="BX97"/>
  <c r="BO97"/>
  <c r="BW97"/>
  <c r="BN97"/>
  <c r="BV97"/>
  <c r="BM97"/>
  <c r="BU97"/>
  <c r="BT93"/>
  <c r="BS93"/>
  <c r="BR93"/>
  <c r="BZ93"/>
  <c r="BQ93"/>
  <c r="BY93"/>
  <c r="BP93"/>
  <c r="BX93"/>
  <c r="BO93"/>
  <c r="BW93"/>
  <c r="BN93"/>
  <c r="BV93"/>
  <c r="BM93"/>
  <c r="BU93"/>
  <c r="BT89"/>
  <c r="BS89"/>
  <c r="BR89"/>
  <c r="BZ89"/>
  <c r="BQ89"/>
  <c r="BY89"/>
  <c r="BP89"/>
  <c r="BX89"/>
  <c r="BO89"/>
  <c r="BW89"/>
  <c r="BN89"/>
  <c r="BV89"/>
  <c r="BM89"/>
  <c r="BU89"/>
  <c r="BT85"/>
  <c r="BS85"/>
  <c r="BR85"/>
  <c r="BZ85"/>
  <c r="BQ85"/>
  <c r="BY85"/>
  <c r="BP85"/>
  <c r="BX85"/>
  <c r="BO85"/>
  <c r="BW85"/>
  <c r="BN85"/>
  <c r="BV85"/>
  <c r="BM85"/>
  <c r="BU85"/>
  <c r="BT81"/>
  <c r="BS81"/>
  <c r="BR81"/>
  <c r="BZ81"/>
  <c r="BQ81"/>
  <c r="BY81"/>
  <c r="BP81"/>
  <c r="BX81"/>
  <c r="BO81"/>
  <c r="BW81"/>
  <c r="BN81"/>
  <c r="BV81"/>
  <c r="BM81"/>
  <c r="BU81"/>
  <c r="BT77"/>
  <c r="BS77"/>
  <c r="BR77"/>
  <c r="BZ77"/>
  <c r="BQ77"/>
  <c r="BY77"/>
  <c r="BP77"/>
  <c r="BX77"/>
  <c r="BO77"/>
  <c r="BW77"/>
  <c r="BN77"/>
  <c r="BV77"/>
  <c r="BM77"/>
  <c r="BU77"/>
  <c r="BT73"/>
  <c r="BS73"/>
  <c r="BR73"/>
  <c r="BZ73"/>
  <c r="BQ73"/>
  <c r="BY73"/>
  <c r="BP73"/>
  <c r="BX73"/>
  <c r="BO73"/>
  <c r="BW73"/>
  <c r="BN73"/>
  <c r="BV73"/>
  <c r="BM73"/>
  <c r="BU73"/>
  <c r="BT69"/>
  <c r="BS69"/>
  <c r="BR69"/>
  <c r="BZ69"/>
  <c r="BQ69"/>
  <c r="BY69"/>
  <c r="BP69"/>
  <c r="BX69"/>
  <c r="BO69"/>
  <c r="BW69"/>
  <c r="BN69"/>
  <c r="BV69"/>
  <c r="BM69"/>
  <c r="BU69"/>
  <c r="BT65"/>
  <c r="BS65"/>
  <c r="BR65"/>
  <c r="BZ65"/>
  <c r="BQ65"/>
  <c r="BY65"/>
  <c r="BP65"/>
  <c r="BX65"/>
  <c r="BO65"/>
  <c r="BW65"/>
  <c r="BN65"/>
  <c r="BV65"/>
  <c r="BM65"/>
  <c r="BU65"/>
  <c r="BT61"/>
  <c r="BS61"/>
  <c r="BR61"/>
  <c r="BZ61"/>
  <c r="BQ61"/>
  <c r="BY61"/>
  <c r="BP61"/>
  <c r="BX61"/>
  <c r="BO61"/>
  <c r="BW61"/>
  <c r="BN61"/>
  <c r="BV61"/>
  <c r="BM61"/>
  <c r="BU61"/>
  <c r="BT57"/>
  <c r="BS57"/>
  <c r="BR57"/>
  <c r="BZ57"/>
  <c r="BQ57"/>
  <c r="BY57"/>
  <c r="BP57"/>
  <c r="BX57"/>
  <c r="BO57"/>
  <c r="BW57"/>
  <c r="BN57"/>
  <c r="BV57"/>
  <c r="BM57"/>
  <c r="BU57"/>
  <c r="BT53"/>
  <c r="BS53"/>
  <c r="BR53"/>
  <c r="BZ53"/>
  <c r="BQ53"/>
  <c r="BY53"/>
  <c r="BP53"/>
  <c r="BX53"/>
  <c r="BO53"/>
  <c r="BW53"/>
  <c r="BN53"/>
  <c r="BV53"/>
  <c r="BM53"/>
  <c r="BU53"/>
  <c r="BT49"/>
  <c r="BS49"/>
  <c r="BR49"/>
  <c r="BZ49"/>
  <c r="BQ49"/>
  <c r="BY49"/>
  <c r="BP49"/>
  <c r="BX49"/>
  <c r="BO49"/>
  <c r="BW49"/>
  <c r="BN49"/>
  <c r="BV49"/>
  <c r="BM49"/>
  <c r="BU49"/>
  <c r="Q48" i="2"/>
  <c r="Q629"/>
  <c r="Q625"/>
  <c r="Q609"/>
  <c r="Q597"/>
  <c r="Q593"/>
  <c r="Q421"/>
  <c r="Q417"/>
  <c r="Q165"/>
  <c r="Q631"/>
  <c r="Q599"/>
  <c r="Q471"/>
  <c r="Q235"/>
  <c r="Q215"/>
  <c r="Q191"/>
  <c r="Q183"/>
  <c r="Q151"/>
  <c r="Q460"/>
  <c r="Q456"/>
  <c r="Q236"/>
  <c r="Q232"/>
  <c r="Q224"/>
  <c r="Q212"/>
  <c r="Q204"/>
  <c r="Q200"/>
  <c r="Q172"/>
  <c r="Q168"/>
  <c r="Q148"/>
  <c r="Q427"/>
  <c r="Q430"/>
  <c r="Q422"/>
  <c r="Q414"/>
  <c r="Q238"/>
  <c r="Q234"/>
  <c r="Q214"/>
  <c r="Q194"/>
  <c r="Q186"/>
  <c r="Q182"/>
  <c r="Q174"/>
  <c r="Q170"/>
  <c r="Q469"/>
  <c r="Q249"/>
  <c r="Q145"/>
  <c r="Q137"/>
  <c r="Q113"/>
  <c r="Q101"/>
  <c r="Q97"/>
  <c r="Q65"/>
  <c r="Q61"/>
  <c r="Q57"/>
  <c r="Q53"/>
  <c r="Q462"/>
  <c r="Q454"/>
  <c r="Q446"/>
  <c r="Q434"/>
  <c r="Q241"/>
  <c r="Q229"/>
  <c r="Q221"/>
  <c r="Q209"/>
  <c r="Q197"/>
  <c r="Q189"/>
  <c r="Q177"/>
  <c r="Q169"/>
  <c r="Q153"/>
  <c r="Q149"/>
  <c r="Q630"/>
  <c r="Q598"/>
  <c r="Q590"/>
  <c r="Q582"/>
  <c r="Q574"/>
  <c r="Q534"/>
  <c r="Q526"/>
  <c r="Q518"/>
  <c r="Q510"/>
  <c r="Q498"/>
  <c r="Q405"/>
  <c r="Q373"/>
  <c r="Q357"/>
  <c r="Q341"/>
  <c r="Q309"/>
  <c r="Q301"/>
  <c r="Q269"/>
  <c r="Q253"/>
  <c r="Q573"/>
  <c r="Q565"/>
  <c r="Q541"/>
  <c r="Q525"/>
  <c r="Q501"/>
  <c r="Q477"/>
  <c r="Q300"/>
  <c r="Q296"/>
  <c r="Q260"/>
  <c r="Q256"/>
  <c r="Q252"/>
  <c r="Q580"/>
  <c r="Q576"/>
  <c r="Q467"/>
  <c r="Q435"/>
  <c r="Q383"/>
  <c r="Q343"/>
  <c r="Q327"/>
  <c r="Q319"/>
  <c r="Q279"/>
  <c r="Q263"/>
  <c r="Q255"/>
  <c r="Q555"/>
  <c r="Q547"/>
  <c r="Q531"/>
  <c r="Q637"/>
  <c r="Q407"/>
  <c r="Q246"/>
  <c r="Q237"/>
  <c r="Q217"/>
  <c r="Q205"/>
  <c r="Q185"/>
  <c r="Q157"/>
  <c r="Q140"/>
  <c r="Q136"/>
  <c r="Q128"/>
  <c r="Q116"/>
  <c r="Q96"/>
  <c r="Q64"/>
  <c r="Q56"/>
  <c r="Q52"/>
  <c r="Q516"/>
  <c r="Q512"/>
  <c r="Q491"/>
  <c r="Q483"/>
  <c r="Q447"/>
  <c r="Q439"/>
  <c r="Q406"/>
  <c r="Q398"/>
  <c r="Q390"/>
  <c r="Q378"/>
  <c r="Q374"/>
  <c r="Q354"/>
  <c r="Q350"/>
  <c r="Q346"/>
  <c r="Q342"/>
  <c r="Q306"/>
  <c r="Q290"/>
  <c r="Q286"/>
  <c r="Q282"/>
  <c r="Q278"/>
  <c r="Q605"/>
  <c r="Q438"/>
  <c r="Q389"/>
  <c r="Q385"/>
  <c r="Q369"/>
  <c r="Q333"/>
  <c r="Q325"/>
  <c r="Q321"/>
  <c r="Q293"/>
  <c r="Q285"/>
  <c r="Q281"/>
  <c r="Q245"/>
  <c r="Q131"/>
  <c r="Q127"/>
  <c r="Q119"/>
  <c r="Q107"/>
  <c r="Q99"/>
  <c r="Q589"/>
  <c r="Q627"/>
  <c r="Q619"/>
  <c r="Q611"/>
  <c r="Q595"/>
  <c r="Q535"/>
  <c r="Q445"/>
  <c r="Q441"/>
  <c r="Q413"/>
  <c r="Q219"/>
  <c r="Q146"/>
  <c r="Q130"/>
  <c r="Q122"/>
  <c r="Q118"/>
  <c r="Q98"/>
  <c r="Q94"/>
  <c r="Q90"/>
  <c r="Q86"/>
  <c r="Q78"/>
  <c r="Q581"/>
  <c r="Q622"/>
  <c r="Q562"/>
  <c r="Q485"/>
  <c r="Q481"/>
  <c r="Q461"/>
  <c r="Q437"/>
  <c r="Q396"/>
  <c r="Q392"/>
  <c r="Q388"/>
  <c r="Q384"/>
  <c r="Q380"/>
  <c r="Q376"/>
  <c r="Q364"/>
  <c r="Q360"/>
  <c r="Q158"/>
  <c r="Q133"/>
  <c r="Q121"/>
  <c r="Q109"/>
  <c r="Q93"/>
  <c r="Q569"/>
  <c r="Q545"/>
  <c r="Q533"/>
  <c r="Q529"/>
  <c r="Q509"/>
  <c r="Q505"/>
  <c r="Q403"/>
  <c r="Q594"/>
  <c r="Q577"/>
  <c r="Q548"/>
  <c r="Q544"/>
  <c r="Q502"/>
  <c r="Q497"/>
  <c r="Q493"/>
  <c r="Q459"/>
  <c r="Q409"/>
  <c r="Q355"/>
  <c r="Q339"/>
  <c r="Q261"/>
  <c r="Q257"/>
  <c r="Q173"/>
  <c r="Q626"/>
  <c r="Q614"/>
  <c r="Q606"/>
  <c r="Q601"/>
  <c r="Q563"/>
  <c r="Q530"/>
  <c r="Q517"/>
  <c r="Q513"/>
  <c r="Q484"/>
  <c r="Q480"/>
  <c r="Q442"/>
  <c r="Q429"/>
  <c r="Q395"/>
  <c r="Q379"/>
  <c r="Q367"/>
  <c r="Q359"/>
  <c r="Q330"/>
  <c r="Q326"/>
  <c r="Q314"/>
  <c r="Q310"/>
  <c r="Q305"/>
  <c r="Q277"/>
  <c r="Q244"/>
  <c r="Q223"/>
  <c r="Q206"/>
  <c r="Q202"/>
  <c r="Q193"/>
  <c r="Q181"/>
  <c r="Q160"/>
  <c r="Q139"/>
  <c r="Q89"/>
  <c r="Q85"/>
  <c r="Q81"/>
  <c r="Q77"/>
  <c r="Q73"/>
  <c r="Q69"/>
  <c r="Q638"/>
  <c r="Q633"/>
  <c r="Q621"/>
  <c r="Q613"/>
  <c r="Q587"/>
  <c r="Q579"/>
  <c r="Q567"/>
  <c r="Q550"/>
  <c r="Q542"/>
  <c r="Q537"/>
  <c r="Q499"/>
  <c r="Q470"/>
  <c r="Q466"/>
  <c r="Q453"/>
  <c r="Q449"/>
  <c r="Q428"/>
  <c r="Q424"/>
  <c r="Q420"/>
  <c r="Q416"/>
  <c r="Q382"/>
  <c r="Q370"/>
  <c r="Q366"/>
  <c r="Q349"/>
  <c r="Q345"/>
  <c r="Q317"/>
  <c r="Q284"/>
  <c r="Q280"/>
  <c r="Q276"/>
  <c r="Q272"/>
  <c r="Q251"/>
  <c r="Q247"/>
  <c r="Q243"/>
  <c r="Q226"/>
  <c r="Q218"/>
  <c r="Q201"/>
  <c r="Q180"/>
  <c r="Q163"/>
  <c r="Q159"/>
  <c r="Q105"/>
  <c r="Q84"/>
  <c r="Q80"/>
  <c r="Q76"/>
  <c r="Q72"/>
  <c r="Q291"/>
  <c r="Q275"/>
  <c r="Q225"/>
  <c r="Q213"/>
  <c r="Q192"/>
  <c r="Q188"/>
  <c r="Q141"/>
  <c r="Q129"/>
  <c r="Q125"/>
  <c r="Q117"/>
  <c r="Q59"/>
  <c r="Q55"/>
  <c r="Q612"/>
  <c r="Q608"/>
  <c r="Q566"/>
  <c r="Q561"/>
  <c r="Q557"/>
  <c r="Q549"/>
  <c r="Q523"/>
  <c r="Q515"/>
  <c r="Q503"/>
  <c r="Q486"/>
  <c r="Q478"/>
  <c r="Q473"/>
  <c r="Q415"/>
  <c r="Q402"/>
  <c r="Q365"/>
  <c r="Q324"/>
  <c r="Q320"/>
  <c r="Q316"/>
  <c r="Q312"/>
  <c r="Q187"/>
  <c r="Q166"/>
  <c r="Q108"/>
  <c r="Q104"/>
  <c r="Q91"/>
  <c r="Q83"/>
  <c r="Q79"/>
  <c r="Q71"/>
  <c r="Q452"/>
  <c r="Q448"/>
  <c r="Q410"/>
  <c r="Q397"/>
  <c r="Q381"/>
  <c r="Q348"/>
  <c r="Q344"/>
  <c r="Q340"/>
  <c r="Q336"/>
  <c r="Q315"/>
  <c r="Q303"/>
  <c r="Q295"/>
  <c r="Q266"/>
  <c r="Q262"/>
  <c r="Q250"/>
  <c r="Q233"/>
  <c r="Q161"/>
  <c r="Q636"/>
  <c r="Q465"/>
  <c r="Q451"/>
  <c r="Q433"/>
  <c r="Q419"/>
  <c r="Q401"/>
  <c r="Q387"/>
  <c r="Q375"/>
  <c r="Q362"/>
  <c r="Q358"/>
  <c r="Q353"/>
  <c r="Q332"/>
  <c r="Q328"/>
  <c r="Q323"/>
  <c r="Q311"/>
  <c r="Q302"/>
  <c r="Q298"/>
  <c r="Q294"/>
  <c r="Q289"/>
  <c r="Q268"/>
  <c r="Q264"/>
  <c r="Q259"/>
  <c r="Q242"/>
  <c r="Q228"/>
  <c r="Q210"/>
  <c r="Q196"/>
  <c r="Q178"/>
  <c r="Q164"/>
  <c r="Q155"/>
  <c r="Q150"/>
  <c r="Q132"/>
  <c r="Q123"/>
  <c r="Q114"/>
  <c r="Q100"/>
  <c r="Q95"/>
  <c r="Q66"/>
  <c r="Q634"/>
  <c r="Q620"/>
  <c r="Q616"/>
  <c r="Q607"/>
  <c r="Q602"/>
  <c r="Q588"/>
  <c r="Q584"/>
  <c r="Q575"/>
  <c r="Q570"/>
  <c r="Q556"/>
  <c r="Q552"/>
  <c r="Q543"/>
  <c r="Q538"/>
  <c r="Q524"/>
  <c r="Q520"/>
  <c r="Q511"/>
  <c r="Q506"/>
  <c r="Q492"/>
  <c r="Q488"/>
  <c r="Q479"/>
  <c r="Q474"/>
  <c r="Q361"/>
  <c r="Q331"/>
  <c r="Q297"/>
  <c r="Q267"/>
  <c r="Q227"/>
  <c r="Q195"/>
  <c r="Q154"/>
  <c r="Q75"/>
  <c r="Q70"/>
  <c r="Q60"/>
  <c r="Q51"/>
  <c r="Q50"/>
  <c r="Q628"/>
  <c r="Q624"/>
  <c r="Q615"/>
  <c r="Q610"/>
  <c r="Q596"/>
  <c r="Q592"/>
  <c r="Q583"/>
  <c r="Q578"/>
  <c r="Q564"/>
  <c r="Q560"/>
  <c r="Q551"/>
  <c r="Q546"/>
  <c r="Q532"/>
  <c r="Q528"/>
  <c r="Q519"/>
  <c r="Q514"/>
  <c r="Q500"/>
  <c r="Q496"/>
  <c r="Q487"/>
  <c r="Q482"/>
  <c r="Q468"/>
  <c r="Q464"/>
  <c r="Q455"/>
  <c r="Q450"/>
  <c r="Q436"/>
  <c r="Q432"/>
  <c r="Q423"/>
  <c r="Q418"/>
  <c r="Q404"/>
  <c r="Q400"/>
  <c r="Q391"/>
  <c r="Q386"/>
  <c r="Q377"/>
  <c r="Q356"/>
  <c r="Q352"/>
  <c r="Q347"/>
  <c r="Q335"/>
  <c r="Q322"/>
  <c r="Q318"/>
  <c r="Q313"/>
  <c r="Q292"/>
  <c r="Q288"/>
  <c r="Q283"/>
  <c r="Q271"/>
  <c r="Q258"/>
  <c r="Q254"/>
  <c r="Q240"/>
  <c r="Q231"/>
  <c r="Q222"/>
  <c r="Q208"/>
  <c r="Q203"/>
  <c r="Q199"/>
  <c r="Q190"/>
  <c r="Q176"/>
  <c r="Q171"/>
  <c r="Q167"/>
  <c r="Q162"/>
  <c r="Q144"/>
  <c r="Q135"/>
  <c r="Q126"/>
  <c r="Q112"/>
  <c r="Q103"/>
  <c r="Q74"/>
  <c r="Q68"/>
  <c r="Q63"/>
  <c r="Q54"/>
  <c r="Q632"/>
  <c r="Q604"/>
  <c r="Q600"/>
  <c r="Q591"/>
  <c r="Q586"/>
  <c r="Q572"/>
  <c r="Q568"/>
  <c r="Q559"/>
  <c r="Q554"/>
  <c r="Q540"/>
  <c r="Q536"/>
  <c r="Q527"/>
  <c r="Q522"/>
  <c r="Q508"/>
  <c r="Q504"/>
  <c r="Q495"/>
  <c r="Q490"/>
  <c r="Q476"/>
  <c r="Q472"/>
  <c r="Q463"/>
  <c r="Q458"/>
  <c r="Q444"/>
  <c r="Q440"/>
  <c r="Q431"/>
  <c r="Q426"/>
  <c r="Q412"/>
  <c r="Q408"/>
  <c r="Q399"/>
  <c r="Q394"/>
  <c r="Q372"/>
  <c r="Q368"/>
  <c r="Q363"/>
  <c r="Q351"/>
  <c r="Q338"/>
  <c r="Q334"/>
  <c r="Q329"/>
  <c r="Q308"/>
  <c r="Q304"/>
  <c r="Q299"/>
  <c r="Q287"/>
  <c r="Q274"/>
  <c r="Q270"/>
  <c r="Q265"/>
  <c r="Q248"/>
  <c r="Q239"/>
  <c r="Q230"/>
  <c r="Q216"/>
  <c r="Q211"/>
  <c r="Q207"/>
  <c r="Q198"/>
  <c r="Q184"/>
  <c r="Q179"/>
  <c r="Q175"/>
  <c r="Q152"/>
  <c r="Q143"/>
  <c r="Q134"/>
  <c r="Q120"/>
  <c r="Q111"/>
  <c r="Q102"/>
  <c r="Q92"/>
  <c r="Q87"/>
  <c r="Q58"/>
  <c r="Q49"/>
  <c r="Q623"/>
  <c r="Q618"/>
  <c r="Q635"/>
  <c r="Q617"/>
  <c r="Q603"/>
  <c r="Q585"/>
  <c r="Q571"/>
  <c r="Q553"/>
  <c r="Q539"/>
  <c r="Q521"/>
  <c r="Q507"/>
  <c r="Q489"/>
  <c r="Q475"/>
  <c r="Q457"/>
  <c r="Q443"/>
  <c r="Q425"/>
  <c r="Q411"/>
  <c r="Q393"/>
  <c r="Q371"/>
  <c r="Q337"/>
  <c r="Q307"/>
  <c r="Q273"/>
  <c r="Q220"/>
  <c r="Q156"/>
  <c r="Q147"/>
  <c r="Q142"/>
  <c r="Q138"/>
  <c r="Q124"/>
  <c r="Q115"/>
  <c r="Q110"/>
  <c r="Q106"/>
  <c r="Q82"/>
  <c r="Q67"/>
  <c r="Q62"/>
  <c r="B8" i="19"/>
  <c r="C8" s="1"/>
  <c r="B9" s="1"/>
  <c r="I126" i="5" l="1"/>
  <c r="I138"/>
  <c r="J110"/>
  <c r="J148"/>
  <c r="J103"/>
  <c r="C9" i="19"/>
  <c r="B10" s="1"/>
  <c r="C10" l="1"/>
  <c r="B11" s="1"/>
  <c r="C11" l="1"/>
  <c r="B12" s="1"/>
  <c r="C12" l="1"/>
  <c r="B13" s="1"/>
  <c r="C13" l="1"/>
  <c r="B14" s="1"/>
  <c r="C14" l="1"/>
  <c r="B15" s="1"/>
  <c r="C15" l="1"/>
  <c r="B16" s="1"/>
  <c r="C16" l="1"/>
  <c r="B17" s="1"/>
  <c r="C17" l="1"/>
  <c r="B18" s="1"/>
  <c r="C18" l="1"/>
  <c r="B19" s="1"/>
  <c r="C19" l="1"/>
  <c r="B20" s="1"/>
  <c r="C20" l="1"/>
  <c r="B21" s="1"/>
  <c r="C21" l="1"/>
  <c r="B22" s="1"/>
  <c r="C22" l="1"/>
  <c r="B23" s="1"/>
  <c r="C23" l="1"/>
  <c r="B24" s="1"/>
  <c r="C24" l="1"/>
  <c r="B25" s="1"/>
  <c r="C25" l="1"/>
  <c r="B26" s="1"/>
  <c r="C26" l="1"/>
  <c r="B27" s="1"/>
  <c r="C27" l="1"/>
  <c r="B28" s="1"/>
  <c r="C28" l="1"/>
  <c r="B29" s="1"/>
  <c r="C29" l="1"/>
  <c r="B30" s="1"/>
  <c r="C30" l="1"/>
  <c r="B31" s="1"/>
  <c r="C31" l="1"/>
  <c r="B32" s="1"/>
  <c r="C32" l="1"/>
  <c r="B33" s="1"/>
  <c r="C33" l="1"/>
  <c r="B34" s="1"/>
  <c r="C34" l="1"/>
  <c r="B35" s="1"/>
  <c r="C35" l="1"/>
  <c r="B36" s="1"/>
  <c r="C36" l="1"/>
  <c r="B37" s="1"/>
  <c r="C37" l="1"/>
  <c r="B38" s="1"/>
  <c r="C38" l="1"/>
  <c r="B39" s="1"/>
  <c r="C39" l="1"/>
  <c r="B40" s="1"/>
  <c r="C40" l="1"/>
  <c r="B41" s="1"/>
  <c r="C41" l="1"/>
  <c r="B42" s="1"/>
  <c r="C42" l="1"/>
  <c r="B43" s="1"/>
  <c r="C43" l="1"/>
  <c r="B44" s="1"/>
  <c r="C44" l="1"/>
  <c r="B45" s="1"/>
  <c r="C45" l="1"/>
  <c r="B46" s="1"/>
  <c r="C46" l="1"/>
  <c r="B47" s="1"/>
  <c r="C47" l="1"/>
  <c r="B48" s="1"/>
  <c r="C48" l="1"/>
  <c r="B49" s="1"/>
  <c r="C49" l="1"/>
  <c r="B50" s="1"/>
  <c r="C50" l="1"/>
  <c r="B51" s="1"/>
  <c r="C51" l="1"/>
  <c r="B52" s="1"/>
  <c r="C52" l="1"/>
  <c r="B53" s="1"/>
  <c r="C53" l="1"/>
  <c r="B54" s="1"/>
  <c r="C54" l="1"/>
  <c r="B55" s="1"/>
  <c r="C55" l="1"/>
  <c r="B56" s="1"/>
  <c r="C56" l="1"/>
  <c r="B57" s="1"/>
  <c r="C57" l="1"/>
  <c r="B58" s="1"/>
  <c r="C58" l="1"/>
  <c r="B59" s="1"/>
  <c r="C59" l="1"/>
  <c r="B60" s="1"/>
  <c r="C60" l="1"/>
  <c r="B61" s="1"/>
  <c r="C61" l="1"/>
  <c r="B62" s="1"/>
  <c r="C62" l="1"/>
  <c r="B63" s="1"/>
  <c r="C63" l="1"/>
  <c r="B64" s="1"/>
  <c r="C64" l="1"/>
  <c r="B65" s="1"/>
  <c r="C65" l="1"/>
  <c r="B66" s="1"/>
  <c r="C66" l="1"/>
  <c r="B67" s="1"/>
  <c r="C67" l="1"/>
  <c r="B68" s="1"/>
  <c r="C68" l="1"/>
  <c r="B69" s="1"/>
  <c r="C69" l="1"/>
  <c r="B70" s="1"/>
  <c r="C70" l="1"/>
  <c r="B71" s="1"/>
  <c r="C71" l="1"/>
  <c r="B72" s="1"/>
  <c r="C72" l="1"/>
  <c r="B73" s="1"/>
  <c r="C73" l="1"/>
  <c r="B74" s="1"/>
  <c r="C74" l="1"/>
  <c r="B75" s="1"/>
  <c r="C75" l="1"/>
  <c r="B76" s="1"/>
  <c r="C76" l="1"/>
  <c r="B77" s="1"/>
  <c r="C77" l="1"/>
  <c r="B78" s="1"/>
  <c r="C78" l="1"/>
  <c r="B79" s="1"/>
  <c r="C79" l="1"/>
  <c r="B80" s="1"/>
  <c r="C80" l="1"/>
  <c r="B81" s="1"/>
  <c r="C81" l="1"/>
  <c r="B82" s="1"/>
  <c r="C82" l="1"/>
  <c r="B83" s="1"/>
  <c r="C83" l="1"/>
  <c r="B84" s="1"/>
  <c r="C84" l="1"/>
  <c r="B85" s="1"/>
  <c r="C85" l="1"/>
  <c r="B86" s="1"/>
  <c r="C86" l="1"/>
  <c r="B87" s="1"/>
  <c r="C87" l="1"/>
  <c r="B88" s="1"/>
  <c r="C88" l="1"/>
  <c r="B89" s="1"/>
  <c r="C89" l="1"/>
  <c r="B90" s="1"/>
  <c r="C90" l="1"/>
  <c r="B91" s="1"/>
  <c r="C91" l="1"/>
  <c r="B92" s="1"/>
  <c r="C92" l="1"/>
  <c r="B93" s="1"/>
  <c r="C93" l="1"/>
  <c r="B94" s="1"/>
  <c r="C94" l="1"/>
  <c r="B95" s="1"/>
  <c r="C95" l="1"/>
  <c r="B96" s="1"/>
  <c r="C96" l="1"/>
  <c r="B97" s="1"/>
  <c r="C97" l="1"/>
  <c r="B98" s="1"/>
  <c r="C98" l="1"/>
  <c r="B99" s="1"/>
  <c r="C99" l="1"/>
  <c r="B100" s="1"/>
  <c r="C100" l="1"/>
  <c r="B101" s="1"/>
  <c r="C101" l="1"/>
  <c r="B102" s="1"/>
  <c r="C102" l="1"/>
  <c r="B103" s="1"/>
  <c r="C103" l="1"/>
  <c r="B104" s="1"/>
  <c r="C104" l="1"/>
  <c r="B105" s="1"/>
  <c r="C105" l="1"/>
  <c r="B106" s="1"/>
  <c r="C106" l="1"/>
  <c r="B107" s="1"/>
  <c r="C107" l="1"/>
  <c r="B108" s="1"/>
  <c r="C108" l="1"/>
  <c r="B109" s="1"/>
  <c r="C109" l="1"/>
  <c r="B110" s="1"/>
  <c r="C110" l="1"/>
  <c r="B111" s="1"/>
  <c r="C111" l="1"/>
  <c r="B112" s="1"/>
  <c r="C112" l="1"/>
  <c r="B113" s="1"/>
  <c r="C113" l="1"/>
  <c r="B114" s="1"/>
  <c r="C114" l="1"/>
  <c r="B115" s="1"/>
  <c r="C115" l="1"/>
  <c r="B116" s="1"/>
  <c r="C116" l="1"/>
  <c r="B117" s="1"/>
  <c r="C117" l="1"/>
  <c r="B118" s="1"/>
  <c r="C118" l="1"/>
  <c r="B119" s="1"/>
  <c r="C119" l="1"/>
  <c r="B120" s="1"/>
  <c r="C120" l="1"/>
  <c r="B121" s="1"/>
  <c r="C121" l="1"/>
  <c r="B122" s="1"/>
  <c r="C122" l="1"/>
  <c r="B123" s="1"/>
  <c r="C123" l="1"/>
  <c r="B124" s="1"/>
  <c r="C124" l="1"/>
  <c r="B125" s="1"/>
  <c r="C125" l="1"/>
  <c r="B126" s="1"/>
  <c r="C126" l="1"/>
  <c r="B127" s="1"/>
  <c r="C127" l="1"/>
  <c r="B128" s="1"/>
  <c r="C128" l="1"/>
  <c r="B129" s="1"/>
  <c r="C129" l="1"/>
  <c r="B130" s="1"/>
  <c r="C130" l="1"/>
  <c r="B131" s="1"/>
  <c r="C131" l="1"/>
  <c r="B132" s="1"/>
  <c r="C132" l="1"/>
  <c r="B133" s="1"/>
  <c r="C133" l="1"/>
  <c r="B134" s="1"/>
  <c r="C134" l="1"/>
  <c r="B135" s="1"/>
  <c r="C135" l="1"/>
  <c r="B136" s="1"/>
  <c r="C136" l="1"/>
  <c r="B137" s="1"/>
  <c r="C137" l="1"/>
  <c r="B138" s="1"/>
  <c r="C138" l="1"/>
  <c r="B139" s="1"/>
  <c r="C139" l="1"/>
  <c r="B140" s="1"/>
  <c r="C140" l="1"/>
  <c r="B141" s="1"/>
  <c r="C141" l="1"/>
  <c r="B142" s="1"/>
  <c r="C142" l="1"/>
  <c r="B143" s="1"/>
  <c r="C143" l="1"/>
  <c r="B144" s="1"/>
  <c r="C144" l="1"/>
  <c r="B145" s="1"/>
  <c r="C145" l="1"/>
  <c r="B146" s="1"/>
  <c r="C146" l="1"/>
  <c r="B147" s="1"/>
  <c r="C147" l="1"/>
  <c r="B148" s="1"/>
  <c r="C148" l="1"/>
  <c r="B149" s="1"/>
  <c r="C149" l="1"/>
  <c r="B150" s="1"/>
  <c r="C150" l="1"/>
  <c r="B151" s="1"/>
  <c r="C151" l="1"/>
  <c r="B152" s="1"/>
  <c r="C152" l="1"/>
  <c r="B153" s="1"/>
  <c r="C153" l="1"/>
  <c r="B154" s="1"/>
  <c r="C154" l="1"/>
  <c r="B155" s="1"/>
  <c r="C155" l="1"/>
  <c r="B156" s="1"/>
  <c r="C156" l="1"/>
  <c r="B157" s="1"/>
  <c r="C157" l="1"/>
  <c r="B158" s="1"/>
  <c r="C158" l="1"/>
  <c r="B159" s="1"/>
  <c r="C159" l="1"/>
  <c r="B160" s="1"/>
  <c r="C160" l="1"/>
  <c r="B161" s="1"/>
  <c r="C161" l="1"/>
  <c r="B162" s="1"/>
  <c r="C162" l="1"/>
  <c r="B163" s="1"/>
  <c r="C163" l="1"/>
  <c r="B164" s="1"/>
  <c r="C164" l="1"/>
  <c r="B165" s="1"/>
  <c r="C165" l="1"/>
  <c r="B166" s="1"/>
  <c r="C166" l="1"/>
  <c r="B167" s="1"/>
  <c r="C167" l="1"/>
  <c r="B168" s="1"/>
  <c r="C168" l="1"/>
  <c r="B169" s="1"/>
  <c r="C169" l="1"/>
  <c r="B170" s="1"/>
  <c r="C170" l="1"/>
  <c r="B171" s="1"/>
  <c r="C171" l="1"/>
  <c r="B172" s="1"/>
  <c r="C172" l="1"/>
  <c r="B173" s="1"/>
  <c r="C173" l="1"/>
  <c r="B174" s="1"/>
  <c r="C174" l="1"/>
  <c r="B175" s="1"/>
  <c r="C175" l="1"/>
  <c r="B176" s="1"/>
  <c r="C176" l="1"/>
  <c r="B177" s="1"/>
  <c r="C177" l="1"/>
  <c r="B178" s="1"/>
  <c r="C178" l="1"/>
  <c r="B179" s="1"/>
  <c r="C179" l="1"/>
  <c r="B180" s="1"/>
  <c r="C180" l="1"/>
  <c r="B181" s="1"/>
  <c r="C181" l="1"/>
  <c r="B182" s="1"/>
  <c r="C182" l="1"/>
  <c r="B183" s="1"/>
  <c r="C183" l="1"/>
  <c r="B184" s="1"/>
  <c r="C184" l="1"/>
  <c r="B185" s="1"/>
  <c r="C185" l="1"/>
  <c r="B186" s="1"/>
  <c r="B187" l="1"/>
  <c r="C186"/>
  <c r="C187" l="1"/>
  <c r="B188" s="1"/>
  <c r="C188" l="1"/>
  <c r="B189" s="1"/>
  <c r="C189" l="1"/>
  <c r="B190" s="1"/>
  <c r="C190" l="1"/>
  <c r="B191" s="1"/>
  <c r="C191" l="1"/>
  <c r="B192" s="1"/>
  <c r="C192" l="1"/>
  <c r="B193" s="1"/>
  <c r="C193" l="1"/>
  <c r="B194" s="1"/>
  <c r="C194" l="1"/>
  <c r="B195" s="1"/>
  <c r="C195" l="1"/>
  <c r="B196" s="1"/>
  <c r="C196" l="1"/>
  <c r="B197" s="1"/>
  <c r="C197" l="1"/>
  <c r="B198" s="1"/>
  <c r="C198" l="1"/>
  <c r="B199" s="1"/>
  <c r="C199" l="1"/>
  <c r="B200" s="1"/>
  <c r="C200" l="1"/>
  <c r="B201" s="1"/>
  <c r="C201" l="1"/>
  <c r="B202" s="1"/>
  <c r="C202" l="1"/>
  <c r="B203" s="1"/>
  <c r="C203" l="1"/>
  <c r="B204" s="1"/>
  <c r="C204" l="1"/>
  <c r="B205" s="1"/>
  <c r="C205" l="1"/>
  <c r="B206" s="1"/>
  <c r="C206" s="1"/>
  <c r="DL3" i="7" l="1"/>
  <c r="W639" i="2"/>
  <c r="C8" i="5" s="1"/>
  <c r="DO6" i="7"/>
  <c r="DP6"/>
  <c r="DQ6"/>
  <c r="EV6"/>
  <c r="EW6"/>
  <c r="EX6"/>
  <c r="EY6"/>
  <c r="EZ6"/>
  <c r="FB6"/>
  <c r="FH6" s="1"/>
  <c r="FO6"/>
  <c r="FP6"/>
  <c r="DO7"/>
  <c r="DP7"/>
  <c r="DQ7"/>
  <c r="EV7"/>
  <c r="EW7"/>
  <c r="EX7"/>
  <c r="EY7"/>
  <c r="EZ7"/>
  <c r="FB7"/>
  <c r="FG7" s="1"/>
  <c r="FO7"/>
  <c r="FP7"/>
  <c r="DO8"/>
  <c r="DP8"/>
  <c r="DQ8"/>
  <c r="EV8"/>
  <c r="EW8"/>
  <c r="EX8"/>
  <c r="EY8"/>
  <c r="EZ8"/>
  <c r="FB8"/>
  <c r="FF8" s="1"/>
  <c r="FO8"/>
  <c r="FP8"/>
  <c r="DO9"/>
  <c r="DP9"/>
  <c r="DQ9"/>
  <c r="EV9"/>
  <c r="EW9"/>
  <c r="EX9"/>
  <c r="EY9"/>
  <c r="EZ9"/>
  <c r="FB9"/>
  <c r="FE9" s="1"/>
  <c r="FO9"/>
  <c r="FP9"/>
  <c r="DO10"/>
  <c r="DP10"/>
  <c r="DQ10"/>
  <c r="EV10"/>
  <c r="EW10"/>
  <c r="EX10"/>
  <c r="EY10"/>
  <c r="EZ10"/>
  <c r="FB10"/>
  <c r="FD10" s="1"/>
  <c r="FO10"/>
  <c r="FP10"/>
  <c r="DO11"/>
  <c r="DP11"/>
  <c r="DQ11"/>
  <c r="EV11"/>
  <c r="EW11"/>
  <c r="EX11"/>
  <c r="EY11"/>
  <c r="EZ11"/>
  <c r="FB11"/>
  <c r="FC11" s="1"/>
  <c r="FO11"/>
  <c r="FP11"/>
  <c r="DO12"/>
  <c r="DP12"/>
  <c r="DQ12"/>
  <c r="EV12"/>
  <c r="EW12"/>
  <c r="EX12"/>
  <c r="EY12"/>
  <c r="EZ12"/>
  <c r="FB12"/>
  <c r="FF12" s="1"/>
  <c r="FO12"/>
  <c r="FP12"/>
  <c r="DO13"/>
  <c r="DP13"/>
  <c r="DQ13"/>
  <c r="EV13"/>
  <c r="EW13"/>
  <c r="EX13"/>
  <c r="EY13"/>
  <c r="EZ13"/>
  <c r="FB13"/>
  <c r="FC13" s="1"/>
  <c r="FO13"/>
  <c r="FP13"/>
  <c r="DO14"/>
  <c r="DP14"/>
  <c r="DQ14"/>
  <c r="EV14"/>
  <c r="EW14"/>
  <c r="EX14"/>
  <c r="EY14"/>
  <c r="EZ14"/>
  <c r="FB14"/>
  <c r="FH14" s="1"/>
  <c r="FO14"/>
  <c r="FP14"/>
  <c r="DO15"/>
  <c r="DP15"/>
  <c r="DQ15"/>
  <c r="EV15"/>
  <c r="EW15"/>
  <c r="EX15"/>
  <c r="EY15"/>
  <c r="EZ15"/>
  <c r="FB15"/>
  <c r="FD15" s="1"/>
  <c r="FO15"/>
  <c r="FP15"/>
  <c r="DO16"/>
  <c r="DP16"/>
  <c r="DQ16"/>
  <c r="EV16"/>
  <c r="EW16"/>
  <c r="EX16"/>
  <c r="EY16"/>
  <c r="EZ16"/>
  <c r="FB16"/>
  <c r="FC16" s="1"/>
  <c r="FO16"/>
  <c r="FP16"/>
  <c r="DO17"/>
  <c r="DP17"/>
  <c r="DQ17"/>
  <c r="EV17"/>
  <c r="EW17"/>
  <c r="EX17"/>
  <c r="EY17"/>
  <c r="EZ17"/>
  <c r="FB17"/>
  <c r="FF17" s="1"/>
  <c r="FO17"/>
  <c r="FP17"/>
  <c r="DO18"/>
  <c r="DP18"/>
  <c r="DQ18"/>
  <c r="EV18"/>
  <c r="EW18"/>
  <c r="EX18"/>
  <c r="EY18"/>
  <c r="EZ18"/>
  <c r="FB18"/>
  <c r="FD18" s="1"/>
  <c r="FO18"/>
  <c r="FP18"/>
  <c r="DO19"/>
  <c r="DP19"/>
  <c r="DQ19"/>
  <c r="EV19"/>
  <c r="EW19"/>
  <c r="EX19"/>
  <c r="EY19"/>
  <c r="EZ19"/>
  <c r="FB19"/>
  <c r="FI19" s="1"/>
  <c r="FO19"/>
  <c r="FP19"/>
  <c r="DO20"/>
  <c r="DP20"/>
  <c r="DQ20"/>
  <c r="EV20"/>
  <c r="EW20"/>
  <c r="EX20"/>
  <c r="EY20"/>
  <c r="EZ20"/>
  <c r="FB20"/>
  <c r="FH20" s="1"/>
  <c r="FO20"/>
  <c r="FP20"/>
  <c r="DO21"/>
  <c r="DP21"/>
  <c r="DQ21"/>
  <c r="EV21"/>
  <c r="EW21"/>
  <c r="EX21"/>
  <c r="EY21"/>
  <c r="EZ21"/>
  <c r="FB21"/>
  <c r="FG21" s="1"/>
  <c r="FO21"/>
  <c r="FP21"/>
  <c r="DO22"/>
  <c r="DP22"/>
  <c r="DQ22"/>
  <c r="EV22"/>
  <c r="EW22"/>
  <c r="EX22"/>
  <c r="EY22"/>
  <c r="EZ22"/>
  <c r="FB22"/>
  <c r="FF22" s="1"/>
  <c r="FO22"/>
  <c r="FP22"/>
  <c r="DO23"/>
  <c r="DP23"/>
  <c r="DQ23"/>
  <c r="EV23"/>
  <c r="EW23"/>
  <c r="EX23"/>
  <c r="EY23"/>
  <c r="EZ23"/>
  <c r="FB23"/>
  <c r="FE23" s="1"/>
  <c r="FO23"/>
  <c r="FP23"/>
  <c r="DO24"/>
  <c r="DP24"/>
  <c r="DQ24"/>
  <c r="EV24"/>
  <c r="EW24"/>
  <c r="EX24"/>
  <c r="EY24"/>
  <c r="EZ24"/>
  <c r="FB24"/>
  <c r="FD24" s="1"/>
  <c r="FO24"/>
  <c r="FP24"/>
  <c r="DO25"/>
  <c r="DP25"/>
  <c r="DQ25"/>
  <c r="EV25"/>
  <c r="EW25"/>
  <c r="EX25"/>
  <c r="EY25"/>
  <c r="EZ25"/>
  <c r="FB25"/>
  <c r="FC25" s="1"/>
  <c r="FO25"/>
  <c r="FP25"/>
  <c r="DO26"/>
  <c r="DP26"/>
  <c r="DQ26"/>
  <c r="EV26"/>
  <c r="EW26"/>
  <c r="EX26"/>
  <c r="EY26"/>
  <c r="EZ26"/>
  <c r="FB26"/>
  <c r="FE26" s="1"/>
  <c r="FO26"/>
  <c r="FP26"/>
  <c r="DO27"/>
  <c r="DP27"/>
  <c r="DQ27"/>
  <c r="EV27"/>
  <c r="EW27"/>
  <c r="EX27"/>
  <c r="EY27"/>
  <c r="EZ27"/>
  <c r="FB27"/>
  <c r="FI27" s="1"/>
  <c r="FO27"/>
  <c r="FP27"/>
  <c r="DO28"/>
  <c r="DP28"/>
  <c r="DQ28"/>
  <c r="EV28"/>
  <c r="EW28"/>
  <c r="EX28"/>
  <c r="EY28"/>
  <c r="EZ28"/>
  <c r="FB28"/>
  <c r="FH28" s="1"/>
  <c r="FO28"/>
  <c r="FP28"/>
  <c r="DO29"/>
  <c r="DP29"/>
  <c r="DQ29"/>
  <c r="EV29"/>
  <c r="EW29"/>
  <c r="EX29"/>
  <c r="EY29"/>
  <c r="EZ29"/>
  <c r="FB29"/>
  <c r="FG29" s="1"/>
  <c r="FO29"/>
  <c r="FP29"/>
  <c r="DO30"/>
  <c r="DP30"/>
  <c r="DQ30"/>
  <c r="EV30"/>
  <c r="EW30"/>
  <c r="EX30"/>
  <c r="EY30"/>
  <c r="EZ30"/>
  <c r="FB30"/>
  <c r="FF30" s="1"/>
  <c r="FO30"/>
  <c r="FP30"/>
  <c r="DO31"/>
  <c r="DP31"/>
  <c r="DQ31"/>
  <c r="EV31"/>
  <c r="EW31"/>
  <c r="EX31"/>
  <c r="EY31"/>
  <c r="EZ31"/>
  <c r="FB31"/>
  <c r="FG31" s="1"/>
  <c r="FO31"/>
  <c r="FP31"/>
  <c r="DO32"/>
  <c r="DP32"/>
  <c r="DQ32"/>
  <c r="EV32"/>
  <c r="EW32"/>
  <c r="EX32"/>
  <c r="EY32"/>
  <c r="EZ32"/>
  <c r="FB32"/>
  <c r="FD32" s="1"/>
  <c r="FO32"/>
  <c r="FP32"/>
  <c r="DO33"/>
  <c r="DP33"/>
  <c r="DQ33"/>
  <c r="EV33"/>
  <c r="EW33"/>
  <c r="EX33"/>
  <c r="EY33"/>
  <c r="EZ33"/>
  <c r="FB33"/>
  <c r="FI33" s="1"/>
  <c r="FO33"/>
  <c r="FP33"/>
  <c r="DO34"/>
  <c r="DP34"/>
  <c r="DQ34"/>
  <c r="EV34"/>
  <c r="EW34"/>
  <c r="EX34"/>
  <c r="EY34"/>
  <c r="EZ34"/>
  <c r="FB34"/>
  <c r="FH34" s="1"/>
  <c r="FO34"/>
  <c r="FP34"/>
  <c r="DO35"/>
  <c r="DP35"/>
  <c r="DQ35"/>
  <c r="EV35"/>
  <c r="EW35"/>
  <c r="EX35"/>
  <c r="EY35"/>
  <c r="EZ35"/>
  <c r="FB35"/>
  <c r="FG35" s="1"/>
  <c r="FO35"/>
  <c r="FP35"/>
  <c r="DO36"/>
  <c r="DP36"/>
  <c r="DQ36"/>
  <c r="EV36"/>
  <c r="EW36"/>
  <c r="EX36"/>
  <c r="EY36"/>
  <c r="EZ36"/>
  <c r="FB36"/>
  <c r="FF36" s="1"/>
  <c r="FO36"/>
  <c r="FP36"/>
  <c r="DO37"/>
  <c r="DP37"/>
  <c r="DQ37"/>
  <c r="EV37"/>
  <c r="EW37"/>
  <c r="EX37"/>
  <c r="EY37"/>
  <c r="EZ37"/>
  <c r="FB37"/>
  <c r="FE37" s="1"/>
  <c r="FO37"/>
  <c r="FP37"/>
  <c r="DO38"/>
  <c r="DP38"/>
  <c r="DQ38"/>
  <c r="EV38"/>
  <c r="EW38"/>
  <c r="EX38"/>
  <c r="EY38"/>
  <c r="EZ38"/>
  <c r="FB38"/>
  <c r="FD38" s="1"/>
  <c r="FO38"/>
  <c r="FP38"/>
  <c r="DO39"/>
  <c r="DP39"/>
  <c r="DQ39"/>
  <c r="EV39"/>
  <c r="EW39"/>
  <c r="EX39"/>
  <c r="EY39"/>
  <c r="EZ39"/>
  <c r="FB39"/>
  <c r="FC39" s="1"/>
  <c r="FO39"/>
  <c r="FP39"/>
  <c r="DO40"/>
  <c r="DP40"/>
  <c r="DQ40"/>
  <c r="EV40"/>
  <c r="EW40"/>
  <c r="EX40"/>
  <c r="EY40"/>
  <c r="EZ40"/>
  <c r="FB40"/>
  <c r="FI40" s="1"/>
  <c r="FO40"/>
  <c r="FP40"/>
  <c r="DO41"/>
  <c r="DP41"/>
  <c r="DQ41"/>
  <c r="EV41"/>
  <c r="EW41"/>
  <c r="EX41"/>
  <c r="EY41"/>
  <c r="EZ41"/>
  <c r="FB41"/>
  <c r="FI41" s="1"/>
  <c r="FO41"/>
  <c r="FP41"/>
  <c r="DO42"/>
  <c r="DP42"/>
  <c r="DQ42"/>
  <c r="EV42"/>
  <c r="EW42"/>
  <c r="EX42"/>
  <c r="EY42"/>
  <c r="EZ42"/>
  <c r="FB42"/>
  <c r="FF42" s="1"/>
  <c r="FO42"/>
  <c r="FP42"/>
  <c r="DO43"/>
  <c r="DP43"/>
  <c r="DQ43"/>
  <c r="EV43"/>
  <c r="EW43"/>
  <c r="EX43"/>
  <c r="EY43"/>
  <c r="EZ43"/>
  <c r="FB43"/>
  <c r="FE43" s="1"/>
  <c r="FO43"/>
  <c r="FP43"/>
  <c r="DO44"/>
  <c r="DP44"/>
  <c r="DQ44"/>
  <c r="EV44"/>
  <c r="EW44"/>
  <c r="EX44"/>
  <c r="EY44"/>
  <c r="EZ44"/>
  <c r="FB44"/>
  <c r="FD44" s="1"/>
  <c r="FO44"/>
  <c r="FP44"/>
  <c r="DO45"/>
  <c r="DP45"/>
  <c r="DQ45"/>
  <c r="EV45"/>
  <c r="EW45"/>
  <c r="EX45"/>
  <c r="EY45"/>
  <c r="EZ45"/>
  <c r="FB45"/>
  <c r="FC45" s="1"/>
  <c r="FO45"/>
  <c r="FP45"/>
  <c r="DO46"/>
  <c r="DP46"/>
  <c r="DQ46"/>
  <c r="EV46"/>
  <c r="EW46"/>
  <c r="EX46"/>
  <c r="EY46"/>
  <c r="EZ46"/>
  <c r="FB46"/>
  <c r="FH46" s="1"/>
  <c r="FO46"/>
  <c r="FP46"/>
  <c r="DO47"/>
  <c r="DP47"/>
  <c r="DQ47"/>
  <c r="EV47"/>
  <c r="EW47"/>
  <c r="EX47"/>
  <c r="EY47"/>
  <c r="EZ47"/>
  <c r="FB47"/>
  <c r="FI47" s="1"/>
  <c r="FO47"/>
  <c r="FP47"/>
  <c r="DO48"/>
  <c r="DP48"/>
  <c r="DQ48"/>
  <c r="EV48"/>
  <c r="EW48"/>
  <c r="EX48"/>
  <c r="EY48"/>
  <c r="EZ48"/>
  <c r="FB48"/>
  <c r="FH48" s="1"/>
  <c r="FO48"/>
  <c r="FP48"/>
  <c r="DO49"/>
  <c r="DP49"/>
  <c r="DQ49"/>
  <c r="EV49"/>
  <c r="EW49"/>
  <c r="EX49"/>
  <c r="EY49"/>
  <c r="EZ49"/>
  <c r="FB49"/>
  <c r="FI49" s="1"/>
  <c r="FO49"/>
  <c r="FP49"/>
  <c r="DO50"/>
  <c r="DP50"/>
  <c r="DQ50"/>
  <c r="EV50"/>
  <c r="EW50"/>
  <c r="EX50"/>
  <c r="EY50"/>
  <c r="EZ50"/>
  <c r="FB50"/>
  <c r="FF50" s="1"/>
  <c r="FO50"/>
  <c r="FP50"/>
  <c r="DO51"/>
  <c r="DP51"/>
  <c r="DQ51"/>
  <c r="EV51"/>
  <c r="EW51"/>
  <c r="EX51"/>
  <c r="EY51"/>
  <c r="EZ51"/>
  <c r="FB51"/>
  <c r="FE51" s="1"/>
  <c r="FO51"/>
  <c r="FP51"/>
  <c r="DO52"/>
  <c r="DP52"/>
  <c r="DQ52"/>
  <c r="EV52"/>
  <c r="EW52"/>
  <c r="EX52"/>
  <c r="EY52"/>
  <c r="EZ52"/>
  <c r="FB52"/>
  <c r="FD52" s="1"/>
  <c r="FO52"/>
  <c r="FP52"/>
  <c r="DO53"/>
  <c r="DP53"/>
  <c r="DQ53"/>
  <c r="EV53"/>
  <c r="EW53"/>
  <c r="EX53"/>
  <c r="EY53"/>
  <c r="EZ53"/>
  <c r="FB53"/>
  <c r="FC53" s="1"/>
  <c r="FO53"/>
  <c r="FP53"/>
  <c r="DO54"/>
  <c r="DP54"/>
  <c r="DQ54"/>
  <c r="EV54"/>
  <c r="EW54"/>
  <c r="EX54"/>
  <c r="EY54"/>
  <c r="EZ54"/>
  <c r="FB54"/>
  <c r="FI54" s="1"/>
  <c r="FO54"/>
  <c r="FP54"/>
  <c r="DO55"/>
  <c r="DP55"/>
  <c r="DQ55"/>
  <c r="EV55"/>
  <c r="EW55"/>
  <c r="EX55"/>
  <c r="EY55"/>
  <c r="EZ55"/>
  <c r="FB55"/>
  <c r="FI55" s="1"/>
  <c r="FO55"/>
  <c r="FP55"/>
  <c r="DO56"/>
  <c r="DP56"/>
  <c r="DQ56"/>
  <c r="EV56"/>
  <c r="EW56"/>
  <c r="EX56"/>
  <c r="EY56"/>
  <c r="EZ56"/>
  <c r="FB56"/>
  <c r="FH56" s="1"/>
  <c r="FO56"/>
  <c r="FP56"/>
  <c r="DO57"/>
  <c r="DP57"/>
  <c r="DQ57"/>
  <c r="EV57"/>
  <c r="EW57"/>
  <c r="EX57"/>
  <c r="EY57"/>
  <c r="EZ57"/>
  <c r="FB57"/>
  <c r="FI57" s="1"/>
  <c r="FO57"/>
  <c r="FP57"/>
  <c r="DO58"/>
  <c r="DP58"/>
  <c r="DQ58"/>
  <c r="EV58"/>
  <c r="EW58"/>
  <c r="EX58"/>
  <c r="EY58"/>
  <c r="EZ58"/>
  <c r="FB58"/>
  <c r="FH58" s="1"/>
  <c r="FO58"/>
  <c r="FP58"/>
  <c r="DO59"/>
  <c r="DP59"/>
  <c r="DQ59"/>
  <c r="EV59"/>
  <c r="EW59"/>
  <c r="EX59"/>
  <c r="EY59"/>
  <c r="EZ59"/>
  <c r="FB59"/>
  <c r="FG59" s="1"/>
  <c r="FO59"/>
  <c r="FP59"/>
  <c r="DO60"/>
  <c r="DP60"/>
  <c r="DQ60"/>
  <c r="EV60"/>
  <c r="EW60"/>
  <c r="EX60"/>
  <c r="EY60"/>
  <c r="EZ60"/>
  <c r="FB60"/>
  <c r="FF60" s="1"/>
  <c r="FO60"/>
  <c r="FP60"/>
  <c r="DO61"/>
  <c r="DP61"/>
  <c r="DQ61"/>
  <c r="EV61"/>
  <c r="EW61"/>
  <c r="EX61"/>
  <c r="EY61"/>
  <c r="EZ61"/>
  <c r="FB61"/>
  <c r="FI61" s="1"/>
  <c r="FO61"/>
  <c r="FP61"/>
  <c r="DO62"/>
  <c r="DP62"/>
  <c r="DQ62"/>
  <c r="EV62"/>
  <c r="EW62"/>
  <c r="EX62"/>
  <c r="EY62"/>
  <c r="EZ62"/>
  <c r="FB62"/>
  <c r="FD62" s="1"/>
  <c r="FO62"/>
  <c r="FP62"/>
  <c r="DO63"/>
  <c r="DP63"/>
  <c r="DQ63"/>
  <c r="EV63"/>
  <c r="EW63"/>
  <c r="EX63"/>
  <c r="EY63"/>
  <c r="EZ63"/>
  <c r="FB63"/>
  <c r="FC63" s="1"/>
  <c r="FO63"/>
  <c r="FP63"/>
  <c r="DO64"/>
  <c r="DP64"/>
  <c r="DQ64"/>
  <c r="EV64"/>
  <c r="EW64"/>
  <c r="EX64"/>
  <c r="EY64"/>
  <c r="EZ64"/>
  <c r="FB64"/>
  <c r="FF64" s="1"/>
  <c r="FO64"/>
  <c r="FP64"/>
  <c r="DO65"/>
  <c r="DP65"/>
  <c r="DQ65"/>
  <c r="EV65"/>
  <c r="EW65"/>
  <c r="EX65"/>
  <c r="EY65"/>
  <c r="EZ65"/>
  <c r="FB65"/>
  <c r="FI65" s="1"/>
  <c r="FO65"/>
  <c r="FP65"/>
  <c r="DO66"/>
  <c r="DP66"/>
  <c r="DQ66"/>
  <c r="EV66"/>
  <c r="EW66"/>
  <c r="EX66"/>
  <c r="EY66"/>
  <c r="EZ66"/>
  <c r="FB66"/>
  <c r="FE66" s="1"/>
  <c r="FO66"/>
  <c r="FP66"/>
  <c r="DO67"/>
  <c r="DP67"/>
  <c r="DQ67"/>
  <c r="EV67"/>
  <c r="EW67"/>
  <c r="EX67"/>
  <c r="EY67"/>
  <c r="EZ67"/>
  <c r="FB67"/>
  <c r="FI67" s="1"/>
  <c r="FO67"/>
  <c r="FP67"/>
  <c r="DO68"/>
  <c r="DP68"/>
  <c r="DQ68"/>
  <c r="EV68"/>
  <c r="EW68"/>
  <c r="EX68"/>
  <c r="EY68"/>
  <c r="EZ68"/>
  <c r="FB68"/>
  <c r="FH68" s="1"/>
  <c r="FO68"/>
  <c r="FP68"/>
  <c r="DO69"/>
  <c r="DP69"/>
  <c r="DQ69"/>
  <c r="EV69"/>
  <c r="EW69"/>
  <c r="EX69"/>
  <c r="EY69"/>
  <c r="EZ69"/>
  <c r="FB69"/>
  <c r="FG69" s="1"/>
  <c r="FO69"/>
  <c r="FP69"/>
  <c r="DO70"/>
  <c r="DP70"/>
  <c r="DQ70"/>
  <c r="EV70"/>
  <c r="EW70"/>
  <c r="EX70"/>
  <c r="EY70"/>
  <c r="EZ70"/>
  <c r="FB70"/>
  <c r="FF70" s="1"/>
  <c r="FO70"/>
  <c r="FP70"/>
  <c r="DO71"/>
  <c r="DP71"/>
  <c r="DQ71"/>
  <c r="EV71"/>
  <c r="EW71"/>
  <c r="EX71"/>
  <c r="EY71"/>
  <c r="EZ71"/>
  <c r="FB71"/>
  <c r="FE71" s="1"/>
  <c r="FO71"/>
  <c r="FP71"/>
  <c r="DO72"/>
  <c r="DP72"/>
  <c r="DQ72"/>
  <c r="EV72"/>
  <c r="EW72"/>
  <c r="EX72"/>
  <c r="EY72"/>
  <c r="EZ72"/>
  <c r="FB72"/>
  <c r="FD72" s="1"/>
  <c r="FO72"/>
  <c r="FP72"/>
  <c r="DO73"/>
  <c r="DP73"/>
  <c r="DQ73"/>
  <c r="EV73"/>
  <c r="EW73"/>
  <c r="EX73"/>
  <c r="EY73"/>
  <c r="EZ73"/>
  <c r="FB73"/>
  <c r="FI73" s="1"/>
  <c r="FO73"/>
  <c r="FP73"/>
  <c r="DO74"/>
  <c r="DP74"/>
  <c r="DQ74"/>
  <c r="EV74"/>
  <c r="EW74"/>
  <c r="EX74"/>
  <c r="EY74"/>
  <c r="EZ74"/>
  <c r="FB74"/>
  <c r="FD74" s="1"/>
  <c r="FO74"/>
  <c r="FP74"/>
  <c r="DO75"/>
  <c r="DP75"/>
  <c r="DQ75"/>
  <c r="EV75"/>
  <c r="EW75"/>
  <c r="EX75"/>
  <c r="EY75"/>
  <c r="EZ75"/>
  <c r="FB75"/>
  <c r="FC75" s="1"/>
  <c r="FO75"/>
  <c r="FP75"/>
  <c r="DO76"/>
  <c r="DP76"/>
  <c r="DQ76"/>
  <c r="EV76"/>
  <c r="EW76"/>
  <c r="EX76"/>
  <c r="EY76"/>
  <c r="EZ76"/>
  <c r="FB76"/>
  <c r="FH76" s="1"/>
  <c r="FO76"/>
  <c r="FP76"/>
  <c r="DO77"/>
  <c r="DP77"/>
  <c r="DQ77"/>
  <c r="EV77"/>
  <c r="EW77"/>
  <c r="EX77"/>
  <c r="EY77"/>
  <c r="EZ77"/>
  <c r="FB77"/>
  <c r="FI77" s="1"/>
  <c r="FO77"/>
  <c r="FP77"/>
  <c r="DO78"/>
  <c r="DP78"/>
  <c r="DQ78"/>
  <c r="EV78"/>
  <c r="EW78"/>
  <c r="EX78"/>
  <c r="EY78"/>
  <c r="EZ78"/>
  <c r="FB78"/>
  <c r="FH78" s="1"/>
  <c r="FO78"/>
  <c r="FP78"/>
  <c r="DO79"/>
  <c r="DP79"/>
  <c r="DQ79"/>
  <c r="EV79"/>
  <c r="EW79"/>
  <c r="EX79"/>
  <c r="EY79"/>
  <c r="EZ79"/>
  <c r="FB79"/>
  <c r="FG79" s="1"/>
  <c r="FO79"/>
  <c r="FP79"/>
  <c r="DO80"/>
  <c r="DP80"/>
  <c r="DQ80"/>
  <c r="EV80"/>
  <c r="EW80"/>
  <c r="EX80"/>
  <c r="EY80"/>
  <c r="EZ80"/>
  <c r="FB80"/>
  <c r="FF80" s="1"/>
  <c r="FO80"/>
  <c r="FP80"/>
  <c r="DO81"/>
  <c r="DP81"/>
  <c r="DQ81"/>
  <c r="EV81"/>
  <c r="EW81"/>
  <c r="EX81"/>
  <c r="EY81"/>
  <c r="EZ81"/>
  <c r="FB81"/>
  <c r="FI81" s="1"/>
  <c r="FO81"/>
  <c r="FP81"/>
  <c r="DO82"/>
  <c r="DP82"/>
  <c r="DQ82"/>
  <c r="EV82"/>
  <c r="EW82"/>
  <c r="EX82"/>
  <c r="EY82"/>
  <c r="EZ82"/>
  <c r="FB82"/>
  <c r="FF82" s="1"/>
  <c r="FO82"/>
  <c r="FP82"/>
  <c r="DO83"/>
  <c r="DP83"/>
  <c r="DQ83"/>
  <c r="EV83"/>
  <c r="EW83"/>
  <c r="EX83"/>
  <c r="EY83"/>
  <c r="EZ83"/>
  <c r="FB83"/>
  <c r="FE83" s="1"/>
  <c r="FO83"/>
  <c r="FP83"/>
  <c r="DO84"/>
  <c r="DP84"/>
  <c r="DQ84"/>
  <c r="EV84"/>
  <c r="EW84"/>
  <c r="EX84"/>
  <c r="EY84"/>
  <c r="EZ84"/>
  <c r="FB84"/>
  <c r="FD84" s="1"/>
  <c r="FO84"/>
  <c r="FP84"/>
  <c r="DO85"/>
  <c r="DP85"/>
  <c r="DQ85"/>
  <c r="EV85"/>
  <c r="EW85"/>
  <c r="EX85"/>
  <c r="EY85"/>
  <c r="EZ85"/>
  <c r="FB85"/>
  <c r="FC85" s="1"/>
  <c r="FO85"/>
  <c r="FP85"/>
  <c r="DO86"/>
  <c r="DP86"/>
  <c r="DQ86"/>
  <c r="EV86"/>
  <c r="EW86"/>
  <c r="EX86"/>
  <c r="EY86"/>
  <c r="EZ86"/>
  <c r="FB86"/>
  <c r="FF86" s="1"/>
  <c r="FO86"/>
  <c r="FP86"/>
  <c r="DO87"/>
  <c r="DP87"/>
  <c r="DQ87"/>
  <c r="EV87"/>
  <c r="EW87"/>
  <c r="EX87"/>
  <c r="EY87"/>
  <c r="EZ87"/>
  <c r="FB87"/>
  <c r="FI87" s="1"/>
  <c r="FO87"/>
  <c r="FP87"/>
  <c r="DO88"/>
  <c r="DP88"/>
  <c r="DQ88"/>
  <c r="EV88"/>
  <c r="EW88"/>
  <c r="EX88"/>
  <c r="EY88"/>
  <c r="EZ88"/>
  <c r="FB88"/>
  <c r="FH88" s="1"/>
  <c r="FO88"/>
  <c r="FP88"/>
  <c r="DO89"/>
  <c r="DP89"/>
  <c r="DQ89"/>
  <c r="EV89"/>
  <c r="EW89"/>
  <c r="EX89"/>
  <c r="EY89"/>
  <c r="EZ89"/>
  <c r="FB89"/>
  <c r="FI89" s="1"/>
  <c r="FO89"/>
  <c r="FP89"/>
  <c r="DO90"/>
  <c r="DP90"/>
  <c r="DQ90"/>
  <c r="EV90"/>
  <c r="EW90"/>
  <c r="EX90"/>
  <c r="EY90"/>
  <c r="EZ90"/>
  <c r="FB90"/>
  <c r="FH90" s="1"/>
  <c r="FO90"/>
  <c r="FP90"/>
  <c r="DO91"/>
  <c r="DP91"/>
  <c r="DQ91"/>
  <c r="EV91"/>
  <c r="EW91"/>
  <c r="EX91"/>
  <c r="EY91"/>
  <c r="EZ91"/>
  <c r="FB91"/>
  <c r="FG91" s="1"/>
  <c r="FO91"/>
  <c r="FP91"/>
  <c r="DO92"/>
  <c r="DP92"/>
  <c r="DQ92"/>
  <c r="EV92"/>
  <c r="EW92"/>
  <c r="EX92"/>
  <c r="EY92"/>
  <c r="EZ92"/>
  <c r="FB92"/>
  <c r="FF92" s="1"/>
  <c r="FO92"/>
  <c r="FP92"/>
  <c r="DO93"/>
  <c r="DP93"/>
  <c r="DQ93"/>
  <c r="EV93"/>
  <c r="EW93"/>
  <c r="EX93"/>
  <c r="EY93"/>
  <c r="EZ93"/>
  <c r="FB93"/>
  <c r="FE93" s="1"/>
  <c r="FO93"/>
  <c r="FP93"/>
  <c r="DO94"/>
  <c r="DP94"/>
  <c r="DQ94"/>
  <c r="EV94"/>
  <c r="EW94"/>
  <c r="EX94"/>
  <c r="EY94"/>
  <c r="EZ94"/>
  <c r="FB94"/>
  <c r="FD94" s="1"/>
  <c r="FO94"/>
  <c r="FP94"/>
  <c r="DO95"/>
  <c r="DP95"/>
  <c r="DQ95"/>
  <c r="EV95"/>
  <c r="EW95"/>
  <c r="EX95"/>
  <c r="EY95"/>
  <c r="EZ95"/>
  <c r="FB95"/>
  <c r="FC95" s="1"/>
  <c r="FO95"/>
  <c r="FP95"/>
  <c r="DO96"/>
  <c r="DP96"/>
  <c r="DQ96"/>
  <c r="EV96"/>
  <c r="EW96"/>
  <c r="EX96"/>
  <c r="EY96"/>
  <c r="EZ96"/>
  <c r="FB96"/>
  <c r="FI96" s="1"/>
  <c r="FO96"/>
  <c r="FP96"/>
  <c r="DO97"/>
  <c r="DP97"/>
  <c r="DQ97"/>
  <c r="EV97"/>
  <c r="EW97"/>
  <c r="EX97"/>
  <c r="EY97"/>
  <c r="EZ97"/>
  <c r="FB97"/>
  <c r="FI97" s="1"/>
  <c r="FO97"/>
  <c r="FP97"/>
  <c r="DO98"/>
  <c r="DP98"/>
  <c r="DQ98"/>
  <c r="EV98"/>
  <c r="EW98"/>
  <c r="EX98"/>
  <c r="EY98"/>
  <c r="EZ98"/>
  <c r="FB98"/>
  <c r="FI98" s="1"/>
  <c r="FO98"/>
  <c r="FP98"/>
  <c r="DO99"/>
  <c r="DP99"/>
  <c r="DQ99"/>
  <c r="EV99"/>
  <c r="EW99"/>
  <c r="EX99"/>
  <c r="EY99"/>
  <c r="EZ99"/>
  <c r="FB99"/>
  <c r="FI99" s="1"/>
  <c r="FO99"/>
  <c r="FP99"/>
  <c r="DO100"/>
  <c r="DP100"/>
  <c r="DQ100"/>
  <c r="EV100"/>
  <c r="EW100"/>
  <c r="EX100"/>
  <c r="EY100"/>
  <c r="EZ100"/>
  <c r="FB100"/>
  <c r="FH100" s="1"/>
  <c r="FO100"/>
  <c r="FP100"/>
  <c r="DO101"/>
  <c r="DP101"/>
  <c r="DQ101"/>
  <c r="EV101"/>
  <c r="EW101"/>
  <c r="EX101"/>
  <c r="EY101"/>
  <c r="EZ101"/>
  <c r="FB101"/>
  <c r="FG101" s="1"/>
  <c r="FO101"/>
  <c r="FP101"/>
  <c r="DO102"/>
  <c r="DP102"/>
  <c r="DQ102"/>
  <c r="EV102"/>
  <c r="EW102"/>
  <c r="EX102"/>
  <c r="EY102"/>
  <c r="EZ102"/>
  <c r="FB102"/>
  <c r="FF102" s="1"/>
  <c r="FO102"/>
  <c r="FP102"/>
  <c r="DO103"/>
  <c r="DP103"/>
  <c r="DQ103"/>
  <c r="EV103"/>
  <c r="EW103"/>
  <c r="EX103"/>
  <c r="EY103"/>
  <c r="EZ103"/>
  <c r="FB103"/>
  <c r="FE103" s="1"/>
  <c r="FO103"/>
  <c r="FP103"/>
  <c r="DO104"/>
  <c r="DP104"/>
  <c r="DQ104"/>
  <c r="EV104"/>
  <c r="EW104"/>
  <c r="EX104"/>
  <c r="EY104"/>
  <c r="EZ104"/>
  <c r="FB104"/>
  <c r="FD104" s="1"/>
  <c r="FO104"/>
  <c r="FP104"/>
  <c r="DO105"/>
  <c r="DP105"/>
  <c r="DQ105"/>
  <c r="EV105"/>
  <c r="EW105"/>
  <c r="EX105"/>
  <c r="EY105"/>
  <c r="EZ105"/>
  <c r="FB105"/>
  <c r="FI105" s="1"/>
  <c r="FO105"/>
  <c r="FP105"/>
  <c r="DO106"/>
  <c r="DP106"/>
  <c r="DQ106"/>
  <c r="EV106"/>
  <c r="EW106"/>
  <c r="EX106"/>
  <c r="EY106"/>
  <c r="EZ106"/>
  <c r="FB106"/>
  <c r="FD106" s="1"/>
  <c r="FO106"/>
  <c r="FP106"/>
  <c r="DO107"/>
  <c r="DP107"/>
  <c r="DQ107"/>
  <c r="EV107"/>
  <c r="EW107"/>
  <c r="EX107"/>
  <c r="EY107"/>
  <c r="EZ107"/>
  <c r="FB107"/>
  <c r="FC107" s="1"/>
  <c r="FO107"/>
  <c r="FP107"/>
  <c r="DO108"/>
  <c r="DP108"/>
  <c r="DQ108"/>
  <c r="EV108"/>
  <c r="EW108"/>
  <c r="EX108"/>
  <c r="EY108"/>
  <c r="EZ108"/>
  <c r="FB108"/>
  <c r="FF108" s="1"/>
  <c r="FO108"/>
  <c r="FP108"/>
  <c r="DO109"/>
  <c r="DP109"/>
  <c r="DQ109"/>
  <c r="EV109"/>
  <c r="EW109"/>
  <c r="EX109"/>
  <c r="EY109"/>
  <c r="EZ109"/>
  <c r="FB109"/>
  <c r="FI109" s="1"/>
  <c r="FO109"/>
  <c r="FP109"/>
  <c r="DO110"/>
  <c r="DP110"/>
  <c r="DQ110"/>
  <c r="EV110"/>
  <c r="EW110"/>
  <c r="EX110"/>
  <c r="EY110"/>
  <c r="EZ110"/>
  <c r="FB110"/>
  <c r="FH110" s="1"/>
  <c r="FO110"/>
  <c r="FP110"/>
  <c r="DO111"/>
  <c r="DP111"/>
  <c r="DQ111"/>
  <c r="EV111"/>
  <c r="EW111"/>
  <c r="EX111"/>
  <c r="EY111"/>
  <c r="EZ111"/>
  <c r="FB111"/>
  <c r="FG111" s="1"/>
  <c r="FO111"/>
  <c r="FP111"/>
  <c r="DO112"/>
  <c r="DP112"/>
  <c r="DQ112"/>
  <c r="EV112"/>
  <c r="EW112"/>
  <c r="EX112"/>
  <c r="EY112"/>
  <c r="EZ112"/>
  <c r="FB112"/>
  <c r="FF112" s="1"/>
  <c r="FO112"/>
  <c r="FP112"/>
  <c r="DO113"/>
  <c r="DP113"/>
  <c r="DQ113"/>
  <c r="EV113"/>
  <c r="EW113"/>
  <c r="EX113"/>
  <c r="EY113"/>
  <c r="EZ113"/>
  <c r="FB113"/>
  <c r="FH113" s="1"/>
  <c r="FO113"/>
  <c r="FP113"/>
  <c r="DO114"/>
  <c r="DP114"/>
  <c r="DQ114"/>
  <c r="EV114"/>
  <c r="EW114"/>
  <c r="EX114"/>
  <c r="EY114"/>
  <c r="EZ114"/>
  <c r="FB114"/>
  <c r="FE114" s="1"/>
  <c r="FO114"/>
  <c r="FP114"/>
  <c r="DO115"/>
  <c r="DP115"/>
  <c r="DQ115"/>
  <c r="EV115"/>
  <c r="EW115"/>
  <c r="EX115"/>
  <c r="EY115"/>
  <c r="EZ115"/>
  <c r="FB115"/>
  <c r="FD115" s="1"/>
  <c r="FO115"/>
  <c r="FP115"/>
  <c r="DO116"/>
  <c r="DP116"/>
  <c r="DQ116"/>
  <c r="EV116"/>
  <c r="EW116"/>
  <c r="EX116"/>
  <c r="EY116"/>
  <c r="EZ116"/>
  <c r="FB116"/>
  <c r="FC116" s="1"/>
  <c r="FO116"/>
  <c r="FP116"/>
  <c r="DO117"/>
  <c r="DP117"/>
  <c r="DQ117"/>
  <c r="EV117"/>
  <c r="EW117"/>
  <c r="EX117"/>
  <c r="EY117"/>
  <c r="EZ117"/>
  <c r="FB117"/>
  <c r="FI117" s="1"/>
  <c r="FO117"/>
  <c r="FP117"/>
  <c r="DO118"/>
  <c r="DP118"/>
  <c r="DQ118"/>
  <c r="EV118"/>
  <c r="EW118"/>
  <c r="EX118"/>
  <c r="EY118"/>
  <c r="EZ118"/>
  <c r="FB118"/>
  <c r="FI118" s="1"/>
  <c r="FO118"/>
  <c r="FP118"/>
  <c r="DO119"/>
  <c r="DP119"/>
  <c r="DQ119"/>
  <c r="EV119"/>
  <c r="EW119"/>
  <c r="EX119"/>
  <c r="EY119"/>
  <c r="EZ119"/>
  <c r="FB119"/>
  <c r="FH119" s="1"/>
  <c r="FO119"/>
  <c r="FP119"/>
  <c r="DO120"/>
  <c r="DP120"/>
  <c r="DQ120"/>
  <c r="EV120"/>
  <c r="EW120"/>
  <c r="EX120"/>
  <c r="EY120"/>
  <c r="EZ120"/>
  <c r="FB120"/>
  <c r="FG120" s="1"/>
  <c r="FO120"/>
  <c r="FP120"/>
  <c r="DO121"/>
  <c r="DP121"/>
  <c r="DQ121"/>
  <c r="EV121"/>
  <c r="EW121"/>
  <c r="EX121"/>
  <c r="EY121"/>
  <c r="EZ121"/>
  <c r="FB121"/>
  <c r="FH121" s="1"/>
  <c r="FO121"/>
  <c r="FP121"/>
  <c r="DO122"/>
  <c r="DP122"/>
  <c r="DQ122"/>
  <c r="EV122"/>
  <c r="EW122"/>
  <c r="EX122"/>
  <c r="EY122"/>
  <c r="EZ122"/>
  <c r="FB122"/>
  <c r="FF122" s="1"/>
  <c r="FO122"/>
  <c r="FP122"/>
  <c r="DO123"/>
  <c r="DP123"/>
  <c r="DQ123"/>
  <c r="EV123"/>
  <c r="EW123"/>
  <c r="EX123"/>
  <c r="EY123"/>
  <c r="EZ123"/>
  <c r="FB123"/>
  <c r="FE123" s="1"/>
  <c r="FO123"/>
  <c r="FP123"/>
  <c r="DO124"/>
  <c r="DP124"/>
  <c r="DQ124"/>
  <c r="EV124"/>
  <c r="EW124"/>
  <c r="EX124"/>
  <c r="EY124"/>
  <c r="EZ124"/>
  <c r="FB124"/>
  <c r="FD124" s="1"/>
  <c r="FO124"/>
  <c r="FP124"/>
  <c r="DO125"/>
  <c r="DP125"/>
  <c r="DQ125"/>
  <c r="EV125"/>
  <c r="EW125"/>
  <c r="EX125"/>
  <c r="EY125"/>
  <c r="EZ125"/>
  <c r="FB125"/>
  <c r="FC125" s="1"/>
  <c r="FO125"/>
  <c r="FP125"/>
  <c r="DO126"/>
  <c r="DP126"/>
  <c r="DQ126"/>
  <c r="EV126"/>
  <c r="EW126"/>
  <c r="EX126"/>
  <c r="EY126"/>
  <c r="EZ126"/>
  <c r="FB126"/>
  <c r="FE126" s="1"/>
  <c r="FO126"/>
  <c r="FP126"/>
  <c r="DO127"/>
  <c r="DP127"/>
  <c r="DQ127"/>
  <c r="EV127"/>
  <c r="EW127"/>
  <c r="EX127"/>
  <c r="EY127"/>
  <c r="EZ127"/>
  <c r="FB127"/>
  <c r="FI127" s="1"/>
  <c r="FO127"/>
  <c r="FP127"/>
  <c r="DO128"/>
  <c r="DP128"/>
  <c r="DQ128"/>
  <c r="EV128"/>
  <c r="EW128"/>
  <c r="EX128"/>
  <c r="EY128"/>
  <c r="EZ128"/>
  <c r="FB128"/>
  <c r="FH128" s="1"/>
  <c r="FO128"/>
  <c r="FP128"/>
  <c r="DO129"/>
  <c r="DP129"/>
  <c r="DQ129"/>
  <c r="EV129"/>
  <c r="EW129"/>
  <c r="EX129"/>
  <c r="EY129"/>
  <c r="EZ129"/>
  <c r="FB129"/>
  <c r="FI129" s="1"/>
  <c r="FO129"/>
  <c r="FP129"/>
  <c r="DO130"/>
  <c r="DP130"/>
  <c r="DQ130"/>
  <c r="EV130"/>
  <c r="EW130"/>
  <c r="EX130"/>
  <c r="EY130"/>
  <c r="EZ130"/>
  <c r="FB130"/>
  <c r="FH130" s="1"/>
  <c r="FO130"/>
  <c r="FP130"/>
  <c r="DO131"/>
  <c r="DP131"/>
  <c r="DQ131"/>
  <c r="EV131"/>
  <c r="EW131"/>
  <c r="EX131"/>
  <c r="EY131"/>
  <c r="EZ131"/>
  <c r="FB131"/>
  <c r="FG131" s="1"/>
  <c r="FO131"/>
  <c r="FP131"/>
  <c r="DO132"/>
  <c r="DP132"/>
  <c r="DQ132"/>
  <c r="EV132"/>
  <c r="EW132"/>
  <c r="EX132"/>
  <c r="EY132"/>
  <c r="EZ132"/>
  <c r="FB132"/>
  <c r="FF132" s="1"/>
  <c r="FO132"/>
  <c r="FP132"/>
  <c r="DO133"/>
  <c r="DP133"/>
  <c r="DQ133"/>
  <c r="EV133"/>
  <c r="EW133"/>
  <c r="EX133"/>
  <c r="EY133"/>
  <c r="EZ133"/>
  <c r="FB133"/>
  <c r="FE133" s="1"/>
  <c r="FO133"/>
  <c r="FP133"/>
  <c r="DO134"/>
  <c r="DP134"/>
  <c r="DQ134"/>
  <c r="EV134"/>
  <c r="EW134"/>
  <c r="EX134"/>
  <c r="EY134"/>
  <c r="EZ134"/>
  <c r="FB134"/>
  <c r="FD134" s="1"/>
  <c r="FO134"/>
  <c r="FP134"/>
  <c r="DO135"/>
  <c r="DP135"/>
  <c r="DQ135"/>
  <c r="EV135"/>
  <c r="EW135"/>
  <c r="EX135"/>
  <c r="EY135"/>
  <c r="EZ135"/>
  <c r="FB135"/>
  <c r="FC135" s="1"/>
  <c r="FO135"/>
  <c r="FP135"/>
  <c r="DO136"/>
  <c r="DP136"/>
  <c r="DQ136"/>
  <c r="EV136"/>
  <c r="EW136"/>
  <c r="EX136"/>
  <c r="EY136"/>
  <c r="EZ136"/>
  <c r="FB136"/>
  <c r="FE136" s="1"/>
  <c r="FO136"/>
  <c r="FP136"/>
  <c r="DO137"/>
  <c r="DP137"/>
  <c r="DQ137"/>
  <c r="EV137"/>
  <c r="EW137"/>
  <c r="EX137"/>
  <c r="EY137"/>
  <c r="EZ137"/>
  <c r="FB137"/>
  <c r="FI137" s="1"/>
  <c r="FO137"/>
  <c r="FP137"/>
  <c r="DO138"/>
  <c r="DP138"/>
  <c r="DQ138"/>
  <c r="EV138"/>
  <c r="EW138"/>
  <c r="EX138"/>
  <c r="EY138"/>
  <c r="EZ138"/>
  <c r="FB138"/>
  <c r="FD138" s="1"/>
  <c r="FO138"/>
  <c r="FP138"/>
  <c r="DO139"/>
  <c r="DP139"/>
  <c r="DQ139"/>
  <c r="EV139"/>
  <c r="EW139"/>
  <c r="EX139"/>
  <c r="EY139"/>
  <c r="EZ139"/>
  <c r="FB139"/>
  <c r="FC139" s="1"/>
  <c r="FO139"/>
  <c r="FP139"/>
  <c r="DO140"/>
  <c r="DP140"/>
  <c r="DQ140"/>
  <c r="EV140"/>
  <c r="EW140"/>
  <c r="EX140"/>
  <c r="EY140"/>
  <c r="EZ140"/>
  <c r="FB140"/>
  <c r="FE140" s="1"/>
  <c r="FO140"/>
  <c r="FP140"/>
  <c r="DO141"/>
  <c r="DP141"/>
  <c r="DQ141"/>
  <c r="EV141"/>
  <c r="EW141"/>
  <c r="EX141"/>
  <c r="EY141"/>
  <c r="EZ141"/>
  <c r="FB141"/>
  <c r="FI141" s="1"/>
  <c r="FO141"/>
  <c r="FP141"/>
  <c r="DO142"/>
  <c r="DP142"/>
  <c r="DQ142"/>
  <c r="EV142"/>
  <c r="EW142"/>
  <c r="EX142"/>
  <c r="EY142"/>
  <c r="EZ142"/>
  <c r="FB142"/>
  <c r="FH142" s="1"/>
  <c r="FO142"/>
  <c r="FP142"/>
  <c r="DO143"/>
  <c r="DP143"/>
  <c r="DQ143"/>
  <c r="EV143"/>
  <c r="EW143"/>
  <c r="EX143"/>
  <c r="EY143"/>
  <c r="EZ143"/>
  <c r="FB143"/>
  <c r="FG143" s="1"/>
  <c r="FO143"/>
  <c r="FP143"/>
  <c r="DO144"/>
  <c r="DP144"/>
  <c r="DQ144"/>
  <c r="EV144"/>
  <c r="EW144"/>
  <c r="EX144"/>
  <c r="EY144"/>
  <c r="EZ144"/>
  <c r="FB144"/>
  <c r="FE144" s="1"/>
  <c r="FO144"/>
  <c r="FP144"/>
  <c r="DO145"/>
  <c r="DP145"/>
  <c r="DQ145"/>
  <c r="EV145"/>
  <c r="EW145"/>
  <c r="EX145"/>
  <c r="EY145"/>
  <c r="EZ145"/>
  <c r="FB145"/>
  <c r="FI145" s="1"/>
  <c r="FO145"/>
  <c r="FP145"/>
  <c r="DO146"/>
  <c r="DP146"/>
  <c r="DQ146"/>
  <c r="EV146"/>
  <c r="EW146"/>
  <c r="EX146"/>
  <c r="EY146"/>
  <c r="EZ146"/>
  <c r="FB146"/>
  <c r="FD146" s="1"/>
  <c r="FO146"/>
  <c r="FP146"/>
  <c r="DO147"/>
  <c r="DP147"/>
  <c r="DQ147"/>
  <c r="EV147"/>
  <c r="EW147"/>
  <c r="EX147"/>
  <c r="EY147"/>
  <c r="EZ147"/>
  <c r="FB147"/>
  <c r="FC147" s="1"/>
  <c r="FO147"/>
  <c r="FP147"/>
  <c r="DO148"/>
  <c r="DP148"/>
  <c r="DQ148"/>
  <c r="EV148"/>
  <c r="EW148"/>
  <c r="EX148"/>
  <c r="EY148"/>
  <c r="EZ148"/>
  <c r="FB148"/>
  <c r="FF148" s="1"/>
  <c r="FO148"/>
  <c r="FP148"/>
  <c r="DO149"/>
  <c r="DP149"/>
  <c r="DQ149"/>
  <c r="EV149"/>
  <c r="EW149"/>
  <c r="EX149"/>
  <c r="EY149"/>
  <c r="EZ149"/>
  <c r="FB149"/>
  <c r="FI149" s="1"/>
  <c r="FO149"/>
  <c r="FP149"/>
  <c r="DO150"/>
  <c r="DP150"/>
  <c r="DQ150"/>
  <c r="EV150"/>
  <c r="EW150"/>
  <c r="EX150"/>
  <c r="EY150"/>
  <c r="EZ150"/>
  <c r="FB150"/>
  <c r="FH150" s="1"/>
  <c r="FO150"/>
  <c r="FP150"/>
  <c r="DO151"/>
  <c r="DP151"/>
  <c r="DQ151"/>
  <c r="EV151"/>
  <c r="EW151"/>
  <c r="EX151"/>
  <c r="EY151"/>
  <c r="EZ151"/>
  <c r="FB151"/>
  <c r="FG151" s="1"/>
  <c r="FO151"/>
  <c r="FP151"/>
  <c r="DO152"/>
  <c r="DP152"/>
  <c r="DQ152"/>
  <c r="EV152"/>
  <c r="EW152"/>
  <c r="EX152"/>
  <c r="EY152"/>
  <c r="EZ152"/>
  <c r="FB152"/>
  <c r="FE152" s="1"/>
  <c r="FO152"/>
  <c r="FP152"/>
  <c r="DO153"/>
  <c r="DP153"/>
  <c r="DQ153"/>
  <c r="EV153"/>
  <c r="EW153"/>
  <c r="EX153"/>
  <c r="EY153"/>
  <c r="EZ153"/>
  <c r="FB153"/>
  <c r="FI153" s="1"/>
  <c r="FO153"/>
  <c r="FP153"/>
  <c r="DO154"/>
  <c r="DP154"/>
  <c r="DQ154"/>
  <c r="EV154"/>
  <c r="EW154"/>
  <c r="EX154"/>
  <c r="EY154"/>
  <c r="EZ154"/>
  <c r="FB154"/>
  <c r="FD154" s="1"/>
  <c r="FO154"/>
  <c r="FP154"/>
  <c r="DO155"/>
  <c r="DP155"/>
  <c r="DQ155"/>
  <c r="EV155"/>
  <c r="EW155"/>
  <c r="EX155"/>
  <c r="EY155"/>
  <c r="EZ155"/>
  <c r="FB155"/>
  <c r="FC155" s="1"/>
  <c r="FO155"/>
  <c r="FP155"/>
  <c r="DO156"/>
  <c r="DP156"/>
  <c r="DQ156"/>
  <c r="EV156"/>
  <c r="EW156"/>
  <c r="EX156"/>
  <c r="EY156"/>
  <c r="EZ156"/>
  <c r="FB156"/>
  <c r="FI156" s="1"/>
  <c r="FO156"/>
  <c r="FP156"/>
  <c r="DO157"/>
  <c r="DP157"/>
  <c r="DQ157"/>
  <c r="EV157"/>
  <c r="EW157"/>
  <c r="EX157"/>
  <c r="EY157"/>
  <c r="EZ157"/>
  <c r="FB157"/>
  <c r="FI157" s="1"/>
  <c r="FO157"/>
  <c r="FP157"/>
  <c r="DO158"/>
  <c r="DP158"/>
  <c r="DQ158"/>
  <c r="EV158"/>
  <c r="EW158"/>
  <c r="EX158"/>
  <c r="EY158"/>
  <c r="EZ158"/>
  <c r="FB158"/>
  <c r="FH158" s="1"/>
  <c r="FO158"/>
  <c r="FP158"/>
  <c r="DO159"/>
  <c r="DP159"/>
  <c r="DQ159"/>
  <c r="EV159"/>
  <c r="EW159"/>
  <c r="EX159"/>
  <c r="EY159"/>
  <c r="EZ159"/>
  <c r="FB159"/>
  <c r="FI159" s="1"/>
  <c r="FO159"/>
  <c r="FP159"/>
  <c r="DO160"/>
  <c r="DP160"/>
  <c r="DQ160"/>
  <c r="EV160"/>
  <c r="EW160"/>
  <c r="EX160"/>
  <c r="EY160"/>
  <c r="EZ160"/>
  <c r="FB160"/>
  <c r="FE160" s="1"/>
  <c r="FO160"/>
  <c r="FP160"/>
  <c r="DO161"/>
  <c r="DP161"/>
  <c r="DQ161"/>
  <c r="EV161"/>
  <c r="EW161"/>
  <c r="EX161"/>
  <c r="EY161"/>
  <c r="EZ161"/>
  <c r="FB161"/>
  <c r="FI161" s="1"/>
  <c r="FO161"/>
  <c r="FP161"/>
  <c r="DO162"/>
  <c r="DP162"/>
  <c r="DQ162"/>
  <c r="EV162"/>
  <c r="EW162"/>
  <c r="EX162"/>
  <c r="EY162"/>
  <c r="EZ162"/>
  <c r="FB162"/>
  <c r="FF162" s="1"/>
  <c r="FO162"/>
  <c r="FP162"/>
  <c r="DO163"/>
  <c r="DP163"/>
  <c r="DQ163"/>
  <c r="EV163"/>
  <c r="EW163"/>
  <c r="EX163"/>
  <c r="EY163"/>
  <c r="EZ163"/>
  <c r="FB163"/>
  <c r="FE163" s="1"/>
  <c r="FO163"/>
  <c r="FP163"/>
  <c r="DO164"/>
  <c r="DP164"/>
  <c r="DQ164"/>
  <c r="EV164"/>
  <c r="EW164"/>
  <c r="EX164"/>
  <c r="EY164"/>
  <c r="EZ164"/>
  <c r="FB164"/>
  <c r="FD164" s="1"/>
  <c r="FO164"/>
  <c r="FP164"/>
  <c r="DO165"/>
  <c r="DP165"/>
  <c r="DQ165"/>
  <c r="EV165"/>
  <c r="EW165"/>
  <c r="EX165"/>
  <c r="EY165"/>
  <c r="EZ165"/>
  <c r="FB165"/>
  <c r="FC165" s="1"/>
  <c r="FO165"/>
  <c r="FP165"/>
  <c r="DO166"/>
  <c r="DP166"/>
  <c r="DQ166"/>
  <c r="EV166"/>
  <c r="EW166"/>
  <c r="EX166"/>
  <c r="EY166"/>
  <c r="EZ166"/>
  <c r="FB166"/>
  <c r="FH166" s="1"/>
  <c r="FO166"/>
  <c r="FP166"/>
  <c r="DO167"/>
  <c r="DP167"/>
  <c r="DQ167"/>
  <c r="EV167"/>
  <c r="EW167"/>
  <c r="EX167"/>
  <c r="EY167"/>
  <c r="EZ167"/>
  <c r="FB167"/>
  <c r="FI167" s="1"/>
  <c r="FO167"/>
  <c r="FP167"/>
  <c r="DO168"/>
  <c r="DP168"/>
  <c r="DQ168"/>
  <c r="EV168"/>
  <c r="EW168"/>
  <c r="EX168"/>
  <c r="EY168"/>
  <c r="EZ168"/>
  <c r="FB168"/>
  <c r="FE168" s="1"/>
  <c r="FO168"/>
  <c r="FP168"/>
  <c r="DO169"/>
  <c r="DP169"/>
  <c r="DQ169"/>
  <c r="EV169"/>
  <c r="EW169"/>
  <c r="EX169"/>
  <c r="EY169"/>
  <c r="EZ169"/>
  <c r="FB169"/>
  <c r="FI169" s="1"/>
  <c r="FO169"/>
  <c r="FP169"/>
  <c r="DO170"/>
  <c r="DP170"/>
  <c r="DQ170"/>
  <c r="EV170"/>
  <c r="EW170"/>
  <c r="EX170"/>
  <c r="EY170"/>
  <c r="EZ170"/>
  <c r="FB170"/>
  <c r="FI170" s="1"/>
  <c r="FO170"/>
  <c r="FP170"/>
  <c r="DO171"/>
  <c r="DP171"/>
  <c r="DQ171"/>
  <c r="EV171"/>
  <c r="EW171"/>
  <c r="EX171"/>
  <c r="EY171"/>
  <c r="EZ171"/>
  <c r="FB171"/>
  <c r="FF171" s="1"/>
  <c r="FO171"/>
  <c r="FP171"/>
  <c r="DO172"/>
  <c r="DP172"/>
  <c r="DQ172"/>
  <c r="EV172"/>
  <c r="EW172"/>
  <c r="EX172"/>
  <c r="EY172"/>
  <c r="EZ172"/>
  <c r="FB172"/>
  <c r="FI172" s="1"/>
  <c r="FO172"/>
  <c r="FP172"/>
  <c r="DO173"/>
  <c r="DP173"/>
  <c r="DQ173"/>
  <c r="EV173"/>
  <c r="EW173"/>
  <c r="EX173"/>
  <c r="EY173"/>
  <c r="EZ173"/>
  <c r="FB173"/>
  <c r="FE173" s="1"/>
  <c r="FO173"/>
  <c r="FP173"/>
  <c r="DO174"/>
  <c r="DP174"/>
  <c r="DQ174"/>
  <c r="EV174"/>
  <c r="EW174"/>
  <c r="EX174"/>
  <c r="EY174"/>
  <c r="EZ174"/>
  <c r="FB174"/>
  <c r="FD174" s="1"/>
  <c r="FO174"/>
  <c r="FP174"/>
  <c r="DO175"/>
  <c r="DP175"/>
  <c r="DQ175"/>
  <c r="EV175"/>
  <c r="EW175"/>
  <c r="EX175"/>
  <c r="EY175"/>
  <c r="EZ175"/>
  <c r="FB175"/>
  <c r="FI175" s="1"/>
  <c r="FO175"/>
  <c r="FP175"/>
  <c r="DO176"/>
  <c r="DP176"/>
  <c r="DQ176"/>
  <c r="EV176"/>
  <c r="EW176"/>
  <c r="EX176"/>
  <c r="EY176"/>
  <c r="EZ176"/>
  <c r="FB176"/>
  <c r="FE176" s="1"/>
  <c r="FO176"/>
  <c r="FP176"/>
  <c r="DO177"/>
  <c r="DP177"/>
  <c r="DQ177"/>
  <c r="EV177"/>
  <c r="EW177"/>
  <c r="EX177"/>
  <c r="EY177"/>
  <c r="EZ177"/>
  <c r="FB177"/>
  <c r="FO177"/>
  <c r="FP177"/>
  <c r="DO178"/>
  <c r="DP178"/>
  <c r="DQ178"/>
  <c r="EV178"/>
  <c r="EW178"/>
  <c r="EX178"/>
  <c r="EY178"/>
  <c r="EZ178"/>
  <c r="FB178"/>
  <c r="FI178" s="1"/>
  <c r="FO178"/>
  <c r="FP178"/>
  <c r="DO179"/>
  <c r="DP179"/>
  <c r="DQ179"/>
  <c r="EV179"/>
  <c r="EW179"/>
  <c r="EX179"/>
  <c r="EY179"/>
  <c r="EZ179"/>
  <c r="FB179"/>
  <c r="FF179" s="1"/>
  <c r="FO179"/>
  <c r="FP179"/>
  <c r="DO180"/>
  <c r="DP180"/>
  <c r="DQ180"/>
  <c r="EV180"/>
  <c r="EW180"/>
  <c r="EX180"/>
  <c r="EY180"/>
  <c r="EZ180"/>
  <c r="FB180"/>
  <c r="FI180" s="1"/>
  <c r="FO180"/>
  <c r="FP180"/>
  <c r="DO181"/>
  <c r="DP181"/>
  <c r="DQ181"/>
  <c r="EV181"/>
  <c r="EW181"/>
  <c r="EX181"/>
  <c r="EY181"/>
  <c r="EZ181"/>
  <c r="FB181"/>
  <c r="FH181" s="1"/>
  <c r="FO181"/>
  <c r="FP181"/>
  <c r="DO182"/>
  <c r="DP182"/>
  <c r="DQ182"/>
  <c r="EV182"/>
  <c r="EW182"/>
  <c r="EX182"/>
  <c r="EY182"/>
  <c r="EZ182"/>
  <c r="FB182"/>
  <c r="FG182" s="1"/>
  <c r="FO182"/>
  <c r="FP182"/>
  <c r="DO183"/>
  <c r="DP183"/>
  <c r="DQ183"/>
  <c r="EV183"/>
  <c r="EW183"/>
  <c r="EX183"/>
  <c r="EY183"/>
  <c r="EZ183"/>
  <c r="FB183"/>
  <c r="FI183" s="1"/>
  <c r="FO183"/>
  <c r="FP183"/>
  <c r="DO184"/>
  <c r="DP184"/>
  <c r="DQ184"/>
  <c r="EV184"/>
  <c r="EW184"/>
  <c r="EX184"/>
  <c r="EY184"/>
  <c r="EZ184"/>
  <c r="FB184"/>
  <c r="FE184" s="1"/>
  <c r="FO184"/>
  <c r="FP184"/>
  <c r="DO185"/>
  <c r="DP185"/>
  <c r="DQ185"/>
  <c r="EV185"/>
  <c r="EW185"/>
  <c r="EX185"/>
  <c r="EY185"/>
  <c r="EZ185"/>
  <c r="FB185"/>
  <c r="FJ185" s="1"/>
  <c r="FO185"/>
  <c r="FP185"/>
  <c r="DO186"/>
  <c r="DP186"/>
  <c r="DQ186"/>
  <c r="EV186"/>
  <c r="EW186"/>
  <c r="EX186"/>
  <c r="EY186"/>
  <c r="EZ186"/>
  <c r="FB186"/>
  <c r="FI186" s="1"/>
  <c r="FO186"/>
  <c r="FP186"/>
  <c r="DO187"/>
  <c r="DP187"/>
  <c r="DQ187"/>
  <c r="EV187"/>
  <c r="EW187"/>
  <c r="EX187"/>
  <c r="EY187"/>
  <c r="EZ187"/>
  <c r="FB187"/>
  <c r="FF187" s="1"/>
  <c r="FO187"/>
  <c r="FP187"/>
  <c r="DO188"/>
  <c r="DP188"/>
  <c r="DQ188"/>
  <c r="EV188"/>
  <c r="EW188"/>
  <c r="EX188"/>
  <c r="EY188"/>
  <c r="EZ188"/>
  <c r="FB188"/>
  <c r="FI188" s="1"/>
  <c r="FO188"/>
  <c r="FP188"/>
  <c r="DO189"/>
  <c r="DP189"/>
  <c r="DQ189"/>
  <c r="EV189"/>
  <c r="EW189"/>
  <c r="EX189"/>
  <c r="EY189"/>
  <c r="EZ189"/>
  <c r="FB189"/>
  <c r="FC189" s="1"/>
  <c r="FO189"/>
  <c r="FP189"/>
  <c r="DO190"/>
  <c r="DP190"/>
  <c r="DQ190"/>
  <c r="EV190"/>
  <c r="EW190"/>
  <c r="EX190"/>
  <c r="EY190"/>
  <c r="EZ190"/>
  <c r="FB190"/>
  <c r="FF190" s="1"/>
  <c r="FO190"/>
  <c r="FP190"/>
  <c r="DO191"/>
  <c r="DP191"/>
  <c r="DQ191"/>
  <c r="EV191"/>
  <c r="EW191"/>
  <c r="EX191"/>
  <c r="EY191"/>
  <c r="EZ191"/>
  <c r="FB191"/>
  <c r="FI191" s="1"/>
  <c r="FO191"/>
  <c r="FP191"/>
  <c r="DO192"/>
  <c r="DP192"/>
  <c r="DQ192"/>
  <c r="EV192"/>
  <c r="EW192"/>
  <c r="EX192"/>
  <c r="EY192"/>
  <c r="EZ192"/>
  <c r="FB192"/>
  <c r="FE192" s="1"/>
  <c r="FO192"/>
  <c r="FP192"/>
  <c r="DO193"/>
  <c r="DP193"/>
  <c r="DQ193"/>
  <c r="EV193"/>
  <c r="EW193"/>
  <c r="EX193"/>
  <c r="EY193"/>
  <c r="EZ193"/>
  <c r="FB193"/>
  <c r="FJ193" s="1"/>
  <c r="FO193"/>
  <c r="FP193"/>
  <c r="DO194"/>
  <c r="DP194"/>
  <c r="DQ194"/>
  <c r="EV194"/>
  <c r="EW194"/>
  <c r="EX194"/>
  <c r="EY194"/>
  <c r="EZ194"/>
  <c r="FB194"/>
  <c r="FI194" s="1"/>
  <c r="FO194"/>
  <c r="FP194"/>
  <c r="DO195"/>
  <c r="DP195"/>
  <c r="DQ195"/>
  <c r="EV195"/>
  <c r="EW195"/>
  <c r="EX195"/>
  <c r="EY195"/>
  <c r="EZ195"/>
  <c r="FB195"/>
  <c r="FF195" s="1"/>
  <c r="FO195"/>
  <c r="FP195"/>
  <c r="DO196"/>
  <c r="DP196"/>
  <c r="DQ196"/>
  <c r="EV196"/>
  <c r="EW196"/>
  <c r="EX196"/>
  <c r="EY196"/>
  <c r="EZ196"/>
  <c r="FB196"/>
  <c r="FI196" s="1"/>
  <c r="FO196"/>
  <c r="FP196"/>
  <c r="DO197"/>
  <c r="DP197"/>
  <c r="DQ197"/>
  <c r="EV197"/>
  <c r="EW197"/>
  <c r="EX197"/>
  <c r="EY197"/>
  <c r="EZ197"/>
  <c r="FB197"/>
  <c r="FC197" s="1"/>
  <c r="FO197"/>
  <c r="FP197"/>
  <c r="DO198"/>
  <c r="DP198"/>
  <c r="DQ198"/>
  <c r="EV198"/>
  <c r="EW198"/>
  <c r="EX198"/>
  <c r="EY198"/>
  <c r="EZ198"/>
  <c r="FB198"/>
  <c r="FF198" s="1"/>
  <c r="FO198"/>
  <c r="FP198"/>
  <c r="DO199"/>
  <c r="DP199"/>
  <c r="DQ199"/>
  <c r="EV199"/>
  <c r="EW199"/>
  <c r="EX199"/>
  <c r="EY199"/>
  <c r="EZ199"/>
  <c r="FB199"/>
  <c r="FI199" s="1"/>
  <c r="FO199"/>
  <c r="FP199"/>
  <c r="DO200"/>
  <c r="DP200"/>
  <c r="DQ200"/>
  <c r="EV200"/>
  <c r="EW200"/>
  <c r="EX200"/>
  <c r="EY200"/>
  <c r="EZ200"/>
  <c r="FB200"/>
  <c r="FE200" s="1"/>
  <c r="FO200"/>
  <c r="FP200"/>
  <c r="DO201"/>
  <c r="DP201"/>
  <c r="DQ201"/>
  <c r="EV201"/>
  <c r="EW201"/>
  <c r="EX201"/>
  <c r="EY201"/>
  <c r="EZ201"/>
  <c r="FB201"/>
  <c r="FJ201" s="1"/>
  <c r="FO201"/>
  <c r="FP201"/>
  <c r="DO202"/>
  <c r="DP202"/>
  <c r="DQ202"/>
  <c r="EV202"/>
  <c r="EW202"/>
  <c r="EX202"/>
  <c r="EY202"/>
  <c r="EZ202"/>
  <c r="FB202"/>
  <c r="FI202" s="1"/>
  <c r="FO202"/>
  <c r="FP202"/>
  <c r="DO203"/>
  <c r="DP203"/>
  <c r="DQ203"/>
  <c r="EV203"/>
  <c r="EW203"/>
  <c r="EX203"/>
  <c r="EY203"/>
  <c r="EZ203"/>
  <c r="FB203"/>
  <c r="FF203" s="1"/>
  <c r="FO203"/>
  <c r="FP203"/>
  <c r="DO204"/>
  <c r="DP204"/>
  <c r="DQ204"/>
  <c r="EV204"/>
  <c r="EW204"/>
  <c r="EX204"/>
  <c r="EY204"/>
  <c r="EZ204"/>
  <c r="FB204"/>
  <c r="FI204" s="1"/>
  <c r="FO204"/>
  <c r="FP204"/>
  <c r="DO205"/>
  <c r="DP205"/>
  <c r="DQ205"/>
  <c r="EV205"/>
  <c r="EW205"/>
  <c r="EX205"/>
  <c r="EY205"/>
  <c r="EZ205"/>
  <c r="FB205"/>
  <c r="FC205" s="1"/>
  <c r="FO205"/>
  <c r="FP205"/>
  <c r="DO206"/>
  <c r="DP206"/>
  <c r="DQ206"/>
  <c r="EV206"/>
  <c r="EW206"/>
  <c r="EX206"/>
  <c r="EY206"/>
  <c r="EZ206"/>
  <c r="FB206"/>
  <c r="FF206" s="1"/>
  <c r="FO206"/>
  <c r="FP206"/>
  <c r="DO207"/>
  <c r="DP207"/>
  <c r="DQ207"/>
  <c r="EV207"/>
  <c r="EW207"/>
  <c r="EX207"/>
  <c r="EY207"/>
  <c r="EZ207"/>
  <c r="FB207"/>
  <c r="FI207" s="1"/>
  <c r="FO207"/>
  <c r="FP207"/>
  <c r="DO208"/>
  <c r="DP208"/>
  <c r="DQ208"/>
  <c r="EV208"/>
  <c r="EW208"/>
  <c r="EX208"/>
  <c r="EY208"/>
  <c r="EZ208"/>
  <c r="FB208"/>
  <c r="FE208" s="1"/>
  <c r="FO208"/>
  <c r="FP208"/>
  <c r="DO209"/>
  <c r="DP209"/>
  <c r="DQ209"/>
  <c r="EV209"/>
  <c r="EW209"/>
  <c r="EX209"/>
  <c r="EY209"/>
  <c r="EZ209"/>
  <c r="FB209"/>
  <c r="FJ209" s="1"/>
  <c r="FO209"/>
  <c r="FP209"/>
  <c r="DO210"/>
  <c r="DP210"/>
  <c r="DQ210"/>
  <c r="EV210"/>
  <c r="EW210"/>
  <c r="EX210"/>
  <c r="EY210"/>
  <c r="EZ210"/>
  <c r="FB210"/>
  <c r="FI210" s="1"/>
  <c r="FO210"/>
  <c r="FP210"/>
  <c r="DO211"/>
  <c r="DP211"/>
  <c r="DQ211"/>
  <c r="EV211"/>
  <c r="EW211"/>
  <c r="EX211"/>
  <c r="EY211"/>
  <c r="EZ211"/>
  <c r="FB211"/>
  <c r="FF211" s="1"/>
  <c r="FO211"/>
  <c r="FP211"/>
  <c r="DO212"/>
  <c r="DP212"/>
  <c r="DQ212"/>
  <c r="EV212"/>
  <c r="EW212"/>
  <c r="EX212"/>
  <c r="EY212"/>
  <c r="EZ212"/>
  <c r="FB212"/>
  <c r="FI212" s="1"/>
  <c r="FO212"/>
  <c r="FP212"/>
  <c r="DO213"/>
  <c r="DP213"/>
  <c r="DQ213"/>
  <c r="EV213"/>
  <c r="EW213"/>
  <c r="EX213"/>
  <c r="EY213"/>
  <c r="EZ213"/>
  <c r="FB213"/>
  <c r="FC213" s="1"/>
  <c r="FO213"/>
  <c r="FP213"/>
  <c r="DO214"/>
  <c r="DP214"/>
  <c r="DQ214"/>
  <c r="EV214"/>
  <c r="EW214"/>
  <c r="EX214"/>
  <c r="EY214"/>
  <c r="EZ214"/>
  <c r="FB214"/>
  <c r="FF214" s="1"/>
  <c r="FO214"/>
  <c r="FP214"/>
  <c r="DO215"/>
  <c r="DP215"/>
  <c r="DQ215"/>
  <c r="EV215"/>
  <c r="EW215"/>
  <c r="EX215"/>
  <c r="EY215"/>
  <c r="EZ215"/>
  <c r="FB215"/>
  <c r="FI215" s="1"/>
  <c r="FO215"/>
  <c r="FP215"/>
  <c r="DO216"/>
  <c r="DP216"/>
  <c r="DQ216"/>
  <c r="EV216"/>
  <c r="EW216"/>
  <c r="EX216"/>
  <c r="EY216"/>
  <c r="EZ216"/>
  <c r="FB216"/>
  <c r="FE216" s="1"/>
  <c r="FO216"/>
  <c r="FP216"/>
  <c r="DO217"/>
  <c r="DP217"/>
  <c r="DQ217"/>
  <c r="EV217"/>
  <c r="EW217"/>
  <c r="EX217"/>
  <c r="EY217"/>
  <c r="EZ217"/>
  <c r="FB217"/>
  <c r="FJ217" s="1"/>
  <c r="FO217"/>
  <c r="FP217"/>
  <c r="DO218"/>
  <c r="DP218"/>
  <c r="DQ218"/>
  <c r="EV218"/>
  <c r="EW218"/>
  <c r="EX218"/>
  <c r="EY218"/>
  <c r="EZ218"/>
  <c r="FB218"/>
  <c r="FI218" s="1"/>
  <c r="FO218"/>
  <c r="FP218"/>
  <c r="DO219"/>
  <c r="DP219"/>
  <c r="DQ219"/>
  <c r="EV219"/>
  <c r="EW219"/>
  <c r="EX219"/>
  <c r="EY219"/>
  <c r="EZ219"/>
  <c r="FB219"/>
  <c r="FF219" s="1"/>
  <c r="FO219"/>
  <c r="FP219"/>
  <c r="DO220"/>
  <c r="DP220"/>
  <c r="DQ220"/>
  <c r="EV220"/>
  <c r="EW220"/>
  <c r="EX220"/>
  <c r="EY220"/>
  <c r="EZ220"/>
  <c r="FB220"/>
  <c r="FI220" s="1"/>
  <c r="FO220"/>
  <c r="FP220"/>
  <c r="DO221"/>
  <c r="DP221"/>
  <c r="DQ221"/>
  <c r="EV221"/>
  <c r="EW221"/>
  <c r="EX221"/>
  <c r="EY221"/>
  <c r="EZ221"/>
  <c r="FB221"/>
  <c r="FC221" s="1"/>
  <c r="FO221"/>
  <c r="FP221"/>
  <c r="DO222"/>
  <c r="DP222"/>
  <c r="DQ222"/>
  <c r="EV222"/>
  <c r="EW222"/>
  <c r="EX222"/>
  <c r="EY222"/>
  <c r="EZ222"/>
  <c r="FB222"/>
  <c r="FF222" s="1"/>
  <c r="FO222"/>
  <c r="FP222"/>
  <c r="DO223"/>
  <c r="DP223"/>
  <c r="DQ223"/>
  <c r="EV223"/>
  <c r="EW223"/>
  <c r="EX223"/>
  <c r="EY223"/>
  <c r="EZ223"/>
  <c r="FB223"/>
  <c r="FI223" s="1"/>
  <c r="FO223"/>
  <c r="FP223"/>
  <c r="DO224"/>
  <c r="DP224"/>
  <c r="DQ224"/>
  <c r="EV224"/>
  <c r="EW224"/>
  <c r="EX224"/>
  <c r="EY224"/>
  <c r="EZ224"/>
  <c r="FB224"/>
  <c r="FE224" s="1"/>
  <c r="FO224"/>
  <c r="FP224"/>
  <c r="DO225"/>
  <c r="DP225"/>
  <c r="DQ225"/>
  <c r="EV225"/>
  <c r="EW225"/>
  <c r="EX225"/>
  <c r="EY225"/>
  <c r="EZ225"/>
  <c r="FB225"/>
  <c r="FO225"/>
  <c r="FP225"/>
  <c r="DO226"/>
  <c r="DP226"/>
  <c r="DQ226"/>
  <c r="EV226"/>
  <c r="EW226"/>
  <c r="EX226"/>
  <c r="EY226"/>
  <c r="EZ226"/>
  <c r="FB226"/>
  <c r="FE226" s="1"/>
  <c r="FO226"/>
  <c r="FP226"/>
  <c r="DO227"/>
  <c r="DP227"/>
  <c r="DQ227"/>
  <c r="EV227"/>
  <c r="EW227"/>
  <c r="EX227"/>
  <c r="EY227"/>
  <c r="EZ227"/>
  <c r="FB227"/>
  <c r="FF227" s="1"/>
  <c r="FO227"/>
  <c r="FP227"/>
  <c r="DO228"/>
  <c r="DP228"/>
  <c r="DQ228"/>
  <c r="EV228"/>
  <c r="EW228"/>
  <c r="EX228"/>
  <c r="EY228"/>
  <c r="EZ228"/>
  <c r="FB228"/>
  <c r="FK228" s="1"/>
  <c r="FO228"/>
  <c r="FP228"/>
  <c r="DO229"/>
  <c r="DP229"/>
  <c r="DQ229"/>
  <c r="EV229"/>
  <c r="EW229"/>
  <c r="EX229"/>
  <c r="EY229"/>
  <c r="EZ229"/>
  <c r="FB229"/>
  <c r="FC229" s="1"/>
  <c r="FO229"/>
  <c r="FP229"/>
  <c r="DO230"/>
  <c r="DP230"/>
  <c r="DQ230"/>
  <c r="EV230"/>
  <c r="EW230"/>
  <c r="EX230"/>
  <c r="EY230"/>
  <c r="EZ230"/>
  <c r="FB230"/>
  <c r="FF230" s="1"/>
  <c r="FO230"/>
  <c r="FP230"/>
  <c r="DO231"/>
  <c r="DP231"/>
  <c r="DQ231"/>
  <c r="EV231"/>
  <c r="EW231"/>
  <c r="EX231"/>
  <c r="EY231"/>
  <c r="EZ231"/>
  <c r="FB231"/>
  <c r="FI231" s="1"/>
  <c r="FO231"/>
  <c r="FP231"/>
  <c r="DO232"/>
  <c r="DP232"/>
  <c r="DQ232"/>
  <c r="EV232"/>
  <c r="EW232"/>
  <c r="EX232"/>
  <c r="EY232"/>
  <c r="EZ232"/>
  <c r="FB232"/>
  <c r="FJ232" s="1"/>
  <c r="FO232"/>
  <c r="FP232"/>
  <c r="DO233"/>
  <c r="DP233"/>
  <c r="DQ233"/>
  <c r="EV233"/>
  <c r="EW233"/>
  <c r="EX233"/>
  <c r="EY233"/>
  <c r="EZ233"/>
  <c r="FB233"/>
  <c r="FJ233" s="1"/>
  <c r="FO233"/>
  <c r="FP233"/>
  <c r="DO234"/>
  <c r="DP234"/>
  <c r="DQ234"/>
  <c r="EV234"/>
  <c r="EW234"/>
  <c r="EX234"/>
  <c r="EY234"/>
  <c r="EZ234"/>
  <c r="FB234"/>
  <c r="FD234" s="1"/>
  <c r="FO234"/>
  <c r="FP234"/>
  <c r="DO235"/>
  <c r="DP235"/>
  <c r="DQ235"/>
  <c r="EV235"/>
  <c r="EW235"/>
  <c r="EX235"/>
  <c r="EY235"/>
  <c r="EZ235"/>
  <c r="FB235"/>
  <c r="FF235" s="1"/>
  <c r="FO235"/>
  <c r="FP235"/>
  <c r="DO236"/>
  <c r="DP236"/>
  <c r="DQ236"/>
  <c r="EV236"/>
  <c r="EW236"/>
  <c r="EX236"/>
  <c r="EY236"/>
  <c r="EZ236"/>
  <c r="FB236"/>
  <c r="FK236" s="1"/>
  <c r="FO236"/>
  <c r="FP236"/>
  <c r="DO237"/>
  <c r="DP237"/>
  <c r="DQ237"/>
  <c r="EV237"/>
  <c r="EW237"/>
  <c r="EX237"/>
  <c r="EY237"/>
  <c r="EZ237"/>
  <c r="FB237"/>
  <c r="FC237" s="1"/>
  <c r="FO237"/>
  <c r="FP237"/>
  <c r="DO238"/>
  <c r="DP238"/>
  <c r="DQ238"/>
  <c r="EV238"/>
  <c r="EW238"/>
  <c r="EX238"/>
  <c r="EY238"/>
  <c r="EZ238"/>
  <c r="FB238"/>
  <c r="FF238" s="1"/>
  <c r="FO238"/>
  <c r="FP238"/>
  <c r="DO239"/>
  <c r="DP239"/>
  <c r="DQ239"/>
  <c r="EV239"/>
  <c r="EW239"/>
  <c r="EX239"/>
  <c r="EY239"/>
  <c r="EZ239"/>
  <c r="FB239"/>
  <c r="FI239" s="1"/>
  <c r="FO239"/>
  <c r="FP239"/>
  <c r="DO240"/>
  <c r="DP240"/>
  <c r="DQ240"/>
  <c r="EV240"/>
  <c r="EW240"/>
  <c r="EX240"/>
  <c r="EY240"/>
  <c r="EZ240"/>
  <c r="FB240"/>
  <c r="FJ240" s="1"/>
  <c r="FO240"/>
  <c r="FP240"/>
  <c r="DO241"/>
  <c r="DP241"/>
  <c r="DQ241"/>
  <c r="EV241"/>
  <c r="EW241"/>
  <c r="EX241"/>
  <c r="EY241"/>
  <c r="EZ241"/>
  <c r="FB241"/>
  <c r="FE241" s="1"/>
  <c r="FO241"/>
  <c r="FP241"/>
  <c r="DO242"/>
  <c r="DP242"/>
  <c r="DQ242"/>
  <c r="EV242"/>
  <c r="EW242"/>
  <c r="EX242"/>
  <c r="EY242"/>
  <c r="EZ242"/>
  <c r="FB242"/>
  <c r="FH242" s="1"/>
  <c r="FO242"/>
  <c r="FP242"/>
  <c r="DO243"/>
  <c r="DP243"/>
  <c r="DQ243"/>
  <c r="EV243"/>
  <c r="EW243"/>
  <c r="EX243"/>
  <c r="EY243"/>
  <c r="EZ243"/>
  <c r="FB243"/>
  <c r="FF243" s="1"/>
  <c r="FO243"/>
  <c r="FP243"/>
  <c r="DO244"/>
  <c r="DP244"/>
  <c r="DQ244"/>
  <c r="EV244"/>
  <c r="EW244"/>
  <c r="EX244"/>
  <c r="EY244"/>
  <c r="EZ244"/>
  <c r="FB244"/>
  <c r="FF244" s="1"/>
  <c r="FO244"/>
  <c r="FP244"/>
  <c r="DO245"/>
  <c r="DP245"/>
  <c r="DQ245"/>
  <c r="EV245"/>
  <c r="EW245"/>
  <c r="EX245"/>
  <c r="EY245"/>
  <c r="EZ245"/>
  <c r="FB245"/>
  <c r="FD245" s="1"/>
  <c r="FO245"/>
  <c r="FP245"/>
  <c r="DO246"/>
  <c r="DP246"/>
  <c r="DQ246"/>
  <c r="EV246"/>
  <c r="EW246"/>
  <c r="EX246"/>
  <c r="EY246"/>
  <c r="EZ246"/>
  <c r="FB246"/>
  <c r="FF246" s="1"/>
  <c r="FO246"/>
  <c r="FP246"/>
  <c r="DO247"/>
  <c r="DP247"/>
  <c r="DQ247"/>
  <c r="EV247"/>
  <c r="EW247"/>
  <c r="EX247"/>
  <c r="EY247"/>
  <c r="EZ247"/>
  <c r="FB247"/>
  <c r="FI247" s="1"/>
  <c r="FO247"/>
  <c r="FP247"/>
  <c r="DO248"/>
  <c r="DP248"/>
  <c r="DQ248"/>
  <c r="EV248"/>
  <c r="EW248"/>
  <c r="EX248"/>
  <c r="EY248"/>
  <c r="EZ248"/>
  <c r="FB248"/>
  <c r="FO248"/>
  <c r="FP248"/>
  <c r="DO249"/>
  <c r="DP249"/>
  <c r="DQ249"/>
  <c r="EV249"/>
  <c r="EW249"/>
  <c r="EX249"/>
  <c r="EY249"/>
  <c r="EZ249"/>
  <c r="FB249"/>
  <c r="FM249" s="1"/>
  <c r="FO249"/>
  <c r="FP249"/>
  <c r="DO250"/>
  <c r="DP250"/>
  <c r="DQ250"/>
  <c r="EV250"/>
  <c r="EW250"/>
  <c r="EX250"/>
  <c r="EY250"/>
  <c r="EZ250"/>
  <c r="FB250"/>
  <c r="FF250" s="1"/>
  <c r="FO250"/>
  <c r="FP250"/>
  <c r="DO251"/>
  <c r="DP251"/>
  <c r="DQ251"/>
  <c r="EV251"/>
  <c r="EW251"/>
  <c r="EX251"/>
  <c r="EY251"/>
  <c r="EZ251"/>
  <c r="FB251"/>
  <c r="FF251" s="1"/>
  <c r="FO251"/>
  <c r="FP251"/>
  <c r="DO252"/>
  <c r="DP252"/>
  <c r="DQ252"/>
  <c r="EV252"/>
  <c r="EW252"/>
  <c r="EX252"/>
  <c r="EY252"/>
  <c r="EZ252"/>
  <c r="FB252"/>
  <c r="FJ252" s="1"/>
  <c r="FO252"/>
  <c r="FP252"/>
  <c r="DO253"/>
  <c r="DP253"/>
  <c r="DQ253"/>
  <c r="EV253"/>
  <c r="EW253"/>
  <c r="EX253"/>
  <c r="EY253"/>
  <c r="EZ253"/>
  <c r="FB253"/>
  <c r="FD253" s="1"/>
  <c r="FO253"/>
  <c r="FP253"/>
  <c r="DO254"/>
  <c r="DP254"/>
  <c r="DQ254"/>
  <c r="EV254"/>
  <c r="EW254"/>
  <c r="EX254"/>
  <c r="EY254"/>
  <c r="EZ254"/>
  <c r="FB254"/>
  <c r="FF254" s="1"/>
  <c r="FO254"/>
  <c r="FP254"/>
  <c r="DO255"/>
  <c r="DP255"/>
  <c r="DQ255"/>
  <c r="EV255"/>
  <c r="EW255"/>
  <c r="EX255"/>
  <c r="EY255"/>
  <c r="EZ255"/>
  <c r="FB255"/>
  <c r="FI255" s="1"/>
  <c r="FO255"/>
  <c r="FP255"/>
  <c r="DO256"/>
  <c r="DP256"/>
  <c r="DQ256"/>
  <c r="EV256"/>
  <c r="EW256"/>
  <c r="EX256"/>
  <c r="EY256"/>
  <c r="EZ256"/>
  <c r="FB256"/>
  <c r="FG256" s="1"/>
  <c r="FO256"/>
  <c r="FP256"/>
  <c r="DO257"/>
  <c r="DP257"/>
  <c r="DQ257"/>
  <c r="EV257"/>
  <c r="EW257"/>
  <c r="EX257"/>
  <c r="EY257"/>
  <c r="EZ257"/>
  <c r="FB257"/>
  <c r="FJ257" s="1"/>
  <c r="FO257"/>
  <c r="FP257"/>
  <c r="DO258"/>
  <c r="DP258"/>
  <c r="DQ258"/>
  <c r="EV258"/>
  <c r="EW258"/>
  <c r="EX258"/>
  <c r="EY258"/>
  <c r="EZ258"/>
  <c r="FB258"/>
  <c r="FH258" s="1"/>
  <c r="FO258"/>
  <c r="FP258"/>
  <c r="DO259"/>
  <c r="DP259"/>
  <c r="DQ259"/>
  <c r="EV259"/>
  <c r="EW259"/>
  <c r="EX259"/>
  <c r="EY259"/>
  <c r="EZ259"/>
  <c r="FB259"/>
  <c r="FF259" s="1"/>
  <c r="FO259"/>
  <c r="FP259"/>
  <c r="DO260"/>
  <c r="DP260"/>
  <c r="DQ260"/>
  <c r="EV260"/>
  <c r="EW260"/>
  <c r="EX260"/>
  <c r="EY260"/>
  <c r="EZ260"/>
  <c r="FB260"/>
  <c r="FF260" s="1"/>
  <c r="FO260"/>
  <c r="FP260"/>
  <c r="DO261"/>
  <c r="DP261"/>
  <c r="DQ261"/>
  <c r="EV261"/>
  <c r="EW261"/>
  <c r="EX261"/>
  <c r="EY261"/>
  <c r="EZ261"/>
  <c r="FB261"/>
  <c r="FD261" s="1"/>
  <c r="FO261"/>
  <c r="FP261"/>
  <c r="DO262"/>
  <c r="DP262"/>
  <c r="DQ262"/>
  <c r="EV262"/>
  <c r="EW262"/>
  <c r="EX262"/>
  <c r="EY262"/>
  <c r="EZ262"/>
  <c r="FB262"/>
  <c r="FF262" s="1"/>
  <c r="FO262"/>
  <c r="FP262"/>
  <c r="DO263"/>
  <c r="DP263"/>
  <c r="DQ263"/>
  <c r="EV263"/>
  <c r="EW263"/>
  <c r="EX263"/>
  <c r="EY263"/>
  <c r="EZ263"/>
  <c r="FB263"/>
  <c r="FI263" s="1"/>
  <c r="FO263"/>
  <c r="FP263"/>
  <c r="DO264"/>
  <c r="DP264"/>
  <c r="DQ264"/>
  <c r="EV264"/>
  <c r="EW264"/>
  <c r="EX264"/>
  <c r="EY264"/>
  <c r="EZ264"/>
  <c r="FB264"/>
  <c r="FO264"/>
  <c r="FP264"/>
  <c r="DO265"/>
  <c r="DP265"/>
  <c r="DQ265"/>
  <c r="EV265"/>
  <c r="EW265"/>
  <c r="EX265"/>
  <c r="EY265"/>
  <c r="EZ265"/>
  <c r="FB265"/>
  <c r="FM265" s="1"/>
  <c r="FO265"/>
  <c r="FP265"/>
  <c r="DO266"/>
  <c r="DP266"/>
  <c r="DQ266"/>
  <c r="EV266"/>
  <c r="EW266"/>
  <c r="EX266"/>
  <c r="EY266"/>
  <c r="EZ266"/>
  <c r="FB266"/>
  <c r="FC266" s="1"/>
  <c r="FO266"/>
  <c r="FP266"/>
  <c r="DO267"/>
  <c r="DP267"/>
  <c r="DQ267"/>
  <c r="EV267"/>
  <c r="EW267"/>
  <c r="EX267"/>
  <c r="EY267"/>
  <c r="EZ267"/>
  <c r="FB267"/>
  <c r="FF267" s="1"/>
  <c r="FO267"/>
  <c r="FP267"/>
  <c r="DO268"/>
  <c r="DP268"/>
  <c r="DQ268"/>
  <c r="EV268"/>
  <c r="EW268"/>
  <c r="EX268"/>
  <c r="EY268"/>
  <c r="EZ268"/>
  <c r="FB268"/>
  <c r="FJ268" s="1"/>
  <c r="FO268"/>
  <c r="FP268"/>
  <c r="DO269"/>
  <c r="DP269"/>
  <c r="DQ269"/>
  <c r="EV269"/>
  <c r="EW269"/>
  <c r="EX269"/>
  <c r="EY269"/>
  <c r="EZ269"/>
  <c r="FB269"/>
  <c r="FD269" s="1"/>
  <c r="FO269"/>
  <c r="FP269"/>
  <c r="DO270"/>
  <c r="DP270"/>
  <c r="DQ270"/>
  <c r="EV270"/>
  <c r="EW270"/>
  <c r="EX270"/>
  <c r="EY270"/>
  <c r="EZ270"/>
  <c r="FB270"/>
  <c r="FF270" s="1"/>
  <c r="FO270"/>
  <c r="FP270"/>
  <c r="DO271"/>
  <c r="DP271"/>
  <c r="DQ271"/>
  <c r="EV271"/>
  <c r="EW271"/>
  <c r="EX271"/>
  <c r="EY271"/>
  <c r="EZ271"/>
  <c r="FB271"/>
  <c r="FI271" s="1"/>
  <c r="FO271"/>
  <c r="FP271"/>
  <c r="DO272"/>
  <c r="DP272"/>
  <c r="DQ272"/>
  <c r="EV272"/>
  <c r="EW272"/>
  <c r="EX272"/>
  <c r="EY272"/>
  <c r="EZ272"/>
  <c r="FB272"/>
  <c r="FJ272" s="1"/>
  <c r="FO272"/>
  <c r="FP272"/>
  <c r="DO273"/>
  <c r="DP273"/>
  <c r="DQ273"/>
  <c r="EV273"/>
  <c r="EW273"/>
  <c r="EX273"/>
  <c r="EY273"/>
  <c r="EZ273"/>
  <c r="FB273"/>
  <c r="FI273" s="1"/>
  <c r="FO273"/>
  <c r="FP273"/>
  <c r="DO274"/>
  <c r="DP274"/>
  <c r="DQ274"/>
  <c r="EV274"/>
  <c r="EW274"/>
  <c r="EX274"/>
  <c r="EY274"/>
  <c r="EZ274"/>
  <c r="FB274"/>
  <c r="FF274" s="1"/>
  <c r="FO274"/>
  <c r="FP274"/>
  <c r="DO275"/>
  <c r="DP275"/>
  <c r="DQ275"/>
  <c r="EV275"/>
  <c r="EW275"/>
  <c r="EX275"/>
  <c r="EY275"/>
  <c r="EZ275"/>
  <c r="FB275"/>
  <c r="FF275" s="1"/>
  <c r="FO275"/>
  <c r="FP275"/>
  <c r="DO276"/>
  <c r="DP276"/>
  <c r="DQ276"/>
  <c r="EV276"/>
  <c r="EW276"/>
  <c r="EX276"/>
  <c r="EY276"/>
  <c r="EZ276"/>
  <c r="FB276"/>
  <c r="FJ276" s="1"/>
  <c r="FO276"/>
  <c r="FP276"/>
  <c r="DO277"/>
  <c r="DP277"/>
  <c r="DQ277"/>
  <c r="EV277"/>
  <c r="EW277"/>
  <c r="EX277"/>
  <c r="EY277"/>
  <c r="EZ277"/>
  <c r="FB277"/>
  <c r="FD277" s="1"/>
  <c r="FO277"/>
  <c r="FP277"/>
  <c r="DO278"/>
  <c r="DP278"/>
  <c r="DQ278"/>
  <c r="EV278"/>
  <c r="EW278"/>
  <c r="EX278"/>
  <c r="EY278"/>
  <c r="EZ278"/>
  <c r="FB278"/>
  <c r="FF278" s="1"/>
  <c r="FO278"/>
  <c r="FP278"/>
  <c r="DO279"/>
  <c r="DP279"/>
  <c r="DQ279"/>
  <c r="EV279"/>
  <c r="EW279"/>
  <c r="EX279"/>
  <c r="EY279"/>
  <c r="EZ279"/>
  <c r="FB279"/>
  <c r="FI279" s="1"/>
  <c r="FO279"/>
  <c r="FP279"/>
  <c r="DO280"/>
  <c r="DP280"/>
  <c r="DQ280"/>
  <c r="EV280"/>
  <c r="EW280"/>
  <c r="EX280"/>
  <c r="EY280"/>
  <c r="EZ280"/>
  <c r="FB280"/>
  <c r="FG280" s="1"/>
  <c r="FO280"/>
  <c r="FP280"/>
  <c r="DO281"/>
  <c r="DP281"/>
  <c r="DQ281"/>
  <c r="EV281"/>
  <c r="EW281"/>
  <c r="EX281"/>
  <c r="EY281"/>
  <c r="EZ281"/>
  <c r="FB281"/>
  <c r="FM281" s="1"/>
  <c r="FO281"/>
  <c r="FP281"/>
  <c r="DO282"/>
  <c r="DP282"/>
  <c r="DQ282"/>
  <c r="EV282"/>
  <c r="EW282"/>
  <c r="EX282"/>
  <c r="EY282"/>
  <c r="EZ282"/>
  <c r="FB282"/>
  <c r="FG282" s="1"/>
  <c r="FO282"/>
  <c r="FP282"/>
  <c r="DO283"/>
  <c r="DP283"/>
  <c r="DQ283"/>
  <c r="EV283"/>
  <c r="EW283"/>
  <c r="EX283"/>
  <c r="EY283"/>
  <c r="EZ283"/>
  <c r="FB283"/>
  <c r="FF283" s="1"/>
  <c r="FO283"/>
  <c r="FP283"/>
  <c r="DO284"/>
  <c r="DP284"/>
  <c r="DQ284"/>
  <c r="EV284"/>
  <c r="EW284"/>
  <c r="EX284"/>
  <c r="EY284"/>
  <c r="EZ284"/>
  <c r="FB284"/>
  <c r="FF284" s="1"/>
  <c r="FO284"/>
  <c r="FP284"/>
  <c r="DO285"/>
  <c r="DP285"/>
  <c r="DQ285"/>
  <c r="EV285"/>
  <c r="EW285"/>
  <c r="EX285"/>
  <c r="EY285"/>
  <c r="EZ285"/>
  <c r="FB285"/>
  <c r="FM285" s="1"/>
  <c r="FO285"/>
  <c r="FP285"/>
  <c r="DO286"/>
  <c r="DP286"/>
  <c r="DQ286"/>
  <c r="EV286"/>
  <c r="EW286"/>
  <c r="EX286"/>
  <c r="EY286"/>
  <c r="EZ286"/>
  <c r="FB286"/>
  <c r="FF286" s="1"/>
  <c r="FO286"/>
  <c r="FP286"/>
  <c r="DO287"/>
  <c r="DP287"/>
  <c r="DQ287"/>
  <c r="EV287"/>
  <c r="EW287"/>
  <c r="EX287"/>
  <c r="EY287"/>
  <c r="EZ287"/>
  <c r="FB287"/>
  <c r="FI287" s="1"/>
  <c r="FO287"/>
  <c r="FP287"/>
  <c r="DO288"/>
  <c r="DP288"/>
  <c r="DQ288"/>
  <c r="EV288"/>
  <c r="EW288"/>
  <c r="EX288"/>
  <c r="EY288"/>
  <c r="EZ288"/>
  <c r="FB288"/>
  <c r="FJ288" s="1"/>
  <c r="FO288"/>
  <c r="FP288"/>
  <c r="DO289"/>
  <c r="DP289"/>
  <c r="DQ289"/>
  <c r="EV289"/>
  <c r="EW289"/>
  <c r="EX289"/>
  <c r="EY289"/>
  <c r="EZ289"/>
  <c r="FB289"/>
  <c r="FI289" s="1"/>
  <c r="FO289"/>
  <c r="FP289"/>
  <c r="DO290"/>
  <c r="DP290"/>
  <c r="DQ290"/>
  <c r="EV290"/>
  <c r="EW290"/>
  <c r="EX290"/>
  <c r="EY290"/>
  <c r="EZ290"/>
  <c r="FB290"/>
  <c r="FG290" s="1"/>
  <c r="FO290"/>
  <c r="FP290"/>
  <c r="DO291"/>
  <c r="DP291"/>
  <c r="DQ291"/>
  <c r="EV291"/>
  <c r="EW291"/>
  <c r="EX291"/>
  <c r="EY291"/>
  <c r="EZ291"/>
  <c r="FB291"/>
  <c r="FF291" s="1"/>
  <c r="FO291"/>
  <c r="FP291"/>
  <c r="DO292"/>
  <c r="DP292"/>
  <c r="DQ292"/>
  <c r="EV292"/>
  <c r="EW292"/>
  <c r="EX292"/>
  <c r="EY292"/>
  <c r="EZ292"/>
  <c r="FB292"/>
  <c r="FM292" s="1"/>
  <c r="FO292"/>
  <c r="FP292"/>
  <c r="DO293"/>
  <c r="DP293"/>
  <c r="DQ293"/>
  <c r="EV293"/>
  <c r="EW293"/>
  <c r="EX293"/>
  <c r="EY293"/>
  <c r="EZ293"/>
  <c r="FB293"/>
  <c r="FF293" s="1"/>
  <c r="FO293"/>
  <c r="FP293"/>
  <c r="DO294"/>
  <c r="DP294"/>
  <c r="DQ294"/>
  <c r="EV294"/>
  <c r="EW294"/>
  <c r="EX294"/>
  <c r="EY294"/>
  <c r="EZ294"/>
  <c r="FB294"/>
  <c r="FF294" s="1"/>
  <c r="FO294"/>
  <c r="FP294"/>
  <c r="DO295"/>
  <c r="DP295"/>
  <c r="DQ295"/>
  <c r="EV295"/>
  <c r="EW295"/>
  <c r="EX295"/>
  <c r="EY295"/>
  <c r="EZ295"/>
  <c r="FB295"/>
  <c r="FI295" s="1"/>
  <c r="FO295"/>
  <c r="FP295"/>
  <c r="DO296"/>
  <c r="DP296"/>
  <c r="DQ296"/>
  <c r="EV296"/>
  <c r="EW296"/>
  <c r="EX296"/>
  <c r="EY296"/>
  <c r="EZ296"/>
  <c r="FB296"/>
  <c r="FG296" s="1"/>
  <c r="FO296"/>
  <c r="FP296"/>
  <c r="DO297"/>
  <c r="DP297"/>
  <c r="DQ297"/>
  <c r="EV297"/>
  <c r="EW297"/>
  <c r="EX297"/>
  <c r="EY297"/>
  <c r="EZ297"/>
  <c r="FB297"/>
  <c r="FM297" s="1"/>
  <c r="FO297"/>
  <c r="FP297"/>
  <c r="DO298"/>
  <c r="DP298"/>
  <c r="DQ298"/>
  <c r="EV298"/>
  <c r="EW298"/>
  <c r="EX298"/>
  <c r="EY298"/>
  <c r="EZ298"/>
  <c r="FB298"/>
  <c r="FE298" s="1"/>
  <c r="FO298"/>
  <c r="FP298"/>
  <c r="DO299"/>
  <c r="DP299"/>
  <c r="DQ299"/>
  <c r="EV299"/>
  <c r="EW299"/>
  <c r="EX299"/>
  <c r="EY299"/>
  <c r="EZ299"/>
  <c r="FB299"/>
  <c r="FJ299" s="1"/>
  <c r="FO299"/>
  <c r="FP299"/>
  <c r="DO300"/>
  <c r="DP300"/>
  <c r="DQ300"/>
  <c r="EV300"/>
  <c r="EW300"/>
  <c r="EX300"/>
  <c r="EY300"/>
  <c r="EZ300"/>
  <c r="FB300"/>
  <c r="FH300" s="1"/>
  <c r="FO300"/>
  <c r="FP300"/>
  <c r="DO301"/>
  <c r="DP301"/>
  <c r="DQ301"/>
  <c r="EV301"/>
  <c r="EW301"/>
  <c r="EX301"/>
  <c r="EY301"/>
  <c r="EZ301"/>
  <c r="FB301"/>
  <c r="FJ301" s="1"/>
  <c r="FO301"/>
  <c r="FP301"/>
  <c r="DO302"/>
  <c r="DP302"/>
  <c r="DQ302"/>
  <c r="EV302"/>
  <c r="EW302"/>
  <c r="EX302"/>
  <c r="EY302"/>
  <c r="EZ302"/>
  <c r="FB302"/>
  <c r="FF302" s="1"/>
  <c r="FO302"/>
  <c r="FP302"/>
  <c r="DO303"/>
  <c r="DP303"/>
  <c r="DQ303"/>
  <c r="EV303"/>
  <c r="EW303"/>
  <c r="EX303"/>
  <c r="EY303"/>
  <c r="EZ303"/>
  <c r="FB303"/>
  <c r="FI303" s="1"/>
  <c r="FO303"/>
  <c r="FP303"/>
  <c r="DO304"/>
  <c r="DP304"/>
  <c r="DQ304"/>
  <c r="EV304"/>
  <c r="EW304"/>
  <c r="EX304"/>
  <c r="EY304"/>
  <c r="EZ304"/>
  <c r="FB304"/>
  <c r="FD304" s="1"/>
  <c r="FO304"/>
  <c r="FP304"/>
  <c r="DO305"/>
  <c r="DP305"/>
  <c r="DQ305"/>
  <c r="EV305"/>
  <c r="EW305"/>
  <c r="EX305"/>
  <c r="EY305"/>
  <c r="EZ305"/>
  <c r="FB305"/>
  <c r="FF305" s="1"/>
  <c r="FO305"/>
  <c r="FP305"/>
  <c r="DO306"/>
  <c r="DP306"/>
  <c r="DQ306"/>
  <c r="EV306"/>
  <c r="EW306"/>
  <c r="EX306"/>
  <c r="EY306"/>
  <c r="EZ306"/>
  <c r="FB306"/>
  <c r="FI306" s="1"/>
  <c r="FO306"/>
  <c r="FP306"/>
  <c r="DO307"/>
  <c r="DP307"/>
  <c r="DQ307"/>
  <c r="EV307"/>
  <c r="EW307"/>
  <c r="EX307"/>
  <c r="EY307"/>
  <c r="EZ307"/>
  <c r="FB307"/>
  <c r="FF307" s="1"/>
  <c r="FO307"/>
  <c r="FP307"/>
  <c r="DO308"/>
  <c r="DP308"/>
  <c r="DQ308"/>
  <c r="EV308"/>
  <c r="EW308"/>
  <c r="EX308"/>
  <c r="EY308"/>
  <c r="EZ308"/>
  <c r="FB308"/>
  <c r="FG308" s="1"/>
  <c r="FO308"/>
  <c r="FP308"/>
  <c r="DO309"/>
  <c r="DP309"/>
  <c r="DQ309"/>
  <c r="EV309"/>
  <c r="EW309"/>
  <c r="EX309"/>
  <c r="EY309"/>
  <c r="EZ309"/>
  <c r="FB309"/>
  <c r="FH309" s="1"/>
  <c r="FO309"/>
  <c r="FP309"/>
  <c r="DO310"/>
  <c r="DP310"/>
  <c r="DQ310"/>
  <c r="EV310"/>
  <c r="EW310"/>
  <c r="EX310"/>
  <c r="EY310"/>
  <c r="EZ310"/>
  <c r="FB310"/>
  <c r="FE310" s="1"/>
  <c r="FO310"/>
  <c r="FP310"/>
  <c r="DO311"/>
  <c r="DP311"/>
  <c r="DQ311"/>
  <c r="EV311"/>
  <c r="EW311"/>
  <c r="EX311"/>
  <c r="EY311"/>
  <c r="EZ311"/>
  <c r="FB311"/>
  <c r="FG311" s="1"/>
  <c r="FO311"/>
  <c r="FP311"/>
  <c r="DO312"/>
  <c r="DP312"/>
  <c r="DQ312"/>
  <c r="EV312"/>
  <c r="EW312"/>
  <c r="EX312"/>
  <c r="EY312"/>
  <c r="EZ312"/>
  <c r="FB312"/>
  <c r="FC312" s="1"/>
  <c r="FO312"/>
  <c r="FP312"/>
  <c r="DO313"/>
  <c r="DP313"/>
  <c r="DQ313"/>
  <c r="EV313"/>
  <c r="EW313"/>
  <c r="EX313"/>
  <c r="EY313"/>
  <c r="EZ313"/>
  <c r="FB313"/>
  <c r="FF313" s="1"/>
  <c r="FO313"/>
  <c r="FP313"/>
  <c r="DO314"/>
  <c r="DP314"/>
  <c r="DQ314"/>
  <c r="EV314"/>
  <c r="EW314"/>
  <c r="EX314"/>
  <c r="EY314"/>
  <c r="EZ314"/>
  <c r="FB314"/>
  <c r="FI314" s="1"/>
  <c r="FO314"/>
  <c r="FP314"/>
  <c r="DO315"/>
  <c r="DP315"/>
  <c r="DQ315"/>
  <c r="EV315"/>
  <c r="EW315"/>
  <c r="EX315"/>
  <c r="EY315"/>
  <c r="EZ315"/>
  <c r="FB315"/>
  <c r="FF315" s="1"/>
  <c r="FO315"/>
  <c r="FP315"/>
  <c r="DO316"/>
  <c r="DP316"/>
  <c r="DQ316"/>
  <c r="EV316"/>
  <c r="EW316"/>
  <c r="EX316"/>
  <c r="EY316"/>
  <c r="EZ316"/>
  <c r="FB316"/>
  <c r="FG316" s="1"/>
  <c r="FO316"/>
  <c r="FP316"/>
  <c r="DO317"/>
  <c r="DP317"/>
  <c r="DQ317"/>
  <c r="EV317"/>
  <c r="EW317"/>
  <c r="EX317"/>
  <c r="EY317"/>
  <c r="EZ317"/>
  <c r="FB317"/>
  <c r="FH317" s="1"/>
  <c r="FO317"/>
  <c r="FP317"/>
  <c r="DO318"/>
  <c r="DP318"/>
  <c r="DQ318"/>
  <c r="EV318"/>
  <c r="EW318"/>
  <c r="EX318"/>
  <c r="EY318"/>
  <c r="EZ318"/>
  <c r="FB318"/>
  <c r="FE318" s="1"/>
  <c r="FO318"/>
  <c r="FP318"/>
  <c r="DO319"/>
  <c r="DP319"/>
  <c r="DQ319"/>
  <c r="EV319"/>
  <c r="EW319"/>
  <c r="EX319"/>
  <c r="EY319"/>
  <c r="EZ319"/>
  <c r="FB319"/>
  <c r="FF319" s="1"/>
  <c r="FO319"/>
  <c r="FP319"/>
  <c r="DO320"/>
  <c r="DP320"/>
  <c r="DQ320"/>
  <c r="EV320"/>
  <c r="EW320"/>
  <c r="EX320"/>
  <c r="EY320"/>
  <c r="EZ320"/>
  <c r="FB320"/>
  <c r="FC320" s="1"/>
  <c r="FO320"/>
  <c r="FP320"/>
  <c r="DO321"/>
  <c r="DP321"/>
  <c r="DQ321"/>
  <c r="EV321"/>
  <c r="EW321"/>
  <c r="EX321"/>
  <c r="EY321"/>
  <c r="EZ321"/>
  <c r="FB321"/>
  <c r="FF321" s="1"/>
  <c r="FO321"/>
  <c r="FP321"/>
  <c r="DO322"/>
  <c r="DP322"/>
  <c r="DQ322"/>
  <c r="EV322"/>
  <c r="EW322"/>
  <c r="EX322"/>
  <c r="EY322"/>
  <c r="EZ322"/>
  <c r="FB322"/>
  <c r="FI322" s="1"/>
  <c r="FO322"/>
  <c r="FP322"/>
  <c r="DO323"/>
  <c r="DP323"/>
  <c r="DQ323"/>
  <c r="EV323"/>
  <c r="EW323"/>
  <c r="EX323"/>
  <c r="EY323"/>
  <c r="EZ323"/>
  <c r="FB323"/>
  <c r="FF323" s="1"/>
  <c r="FO323"/>
  <c r="FP323"/>
  <c r="DO324"/>
  <c r="DP324"/>
  <c r="DQ324"/>
  <c r="EV324"/>
  <c r="EW324"/>
  <c r="EX324"/>
  <c r="EY324"/>
  <c r="EZ324"/>
  <c r="FB324"/>
  <c r="FG324" s="1"/>
  <c r="FO324"/>
  <c r="FP324"/>
  <c r="DO325"/>
  <c r="DP325"/>
  <c r="DQ325"/>
  <c r="EV325"/>
  <c r="EW325"/>
  <c r="EX325"/>
  <c r="EY325"/>
  <c r="EZ325"/>
  <c r="FB325"/>
  <c r="FH325" s="1"/>
  <c r="FO325"/>
  <c r="FP325"/>
  <c r="DO326"/>
  <c r="DP326"/>
  <c r="DQ326"/>
  <c r="EV326"/>
  <c r="EW326"/>
  <c r="EX326"/>
  <c r="EY326"/>
  <c r="EZ326"/>
  <c r="FB326"/>
  <c r="FE326" s="1"/>
  <c r="FO326"/>
  <c r="FP326"/>
  <c r="DO327"/>
  <c r="DP327"/>
  <c r="DQ327"/>
  <c r="EV327"/>
  <c r="EW327"/>
  <c r="EX327"/>
  <c r="EY327"/>
  <c r="EZ327"/>
  <c r="FB327"/>
  <c r="FG327" s="1"/>
  <c r="FO327"/>
  <c r="FP327"/>
  <c r="DO328"/>
  <c r="DP328"/>
  <c r="DQ328"/>
  <c r="EV328"/>
  <c r="EW328"/>
  <c r="EX328"/>
  <c r="EY328"/>
  <c r="EZ328"/>
  <c r="FB328"/>
  <c r="FC328" s="1"/>
  <c r="FO328"/>
  <c r="FP328"/>
  <c r="DO329"/>
  <c r="DP329"/>
  <c r="DQ329"/>
  <c r="EV329"/>
  <c r="EW329"/>
  <c r="EX329"/>
  <c r="EY329"/>
  <c r="EZ329"/>
  <c r="FB329"/>
  <c r="FF329" s="1"/>
  <c r="FO329"/>
  <c r="FP329"/>
  <c r="DO330"/>
  <c r="DP330"/>
  <c r="DQ330"/>
  <c r="EV330"/>
  <c r="EW330"/>
  <c r="EX330"/>
  <c r="EY330"/>
  <c r="EZ330"/>
  <c r="FB330"/>
  <c r="FI330" s="1"/>
  <c r="FO330"/>
  <c r="FP330"/>
  <c r="DO331"/>
  <c r="DP331"/>
  <c r="DQ331"/>
  <c r="EV331"/>
  <c r="EW331"/>
  <c r="EX331"/>
  <c r="EY331"/>
  <c r="EZ331"/>
  <c r="FB331"/>
  <c r="FF331" s="1"/>
  <c r="FO331"/>
  <c r="FP331"/>
  <c r="DO332"/>
  <c r="DP332"/>
  <c r="DQ332"/>
  <c r="EV332"/>
  <c r="EW332"/>
  <c r="EX332"/>
  <c r="EY332"/>
  <c r="EZ332"/>
  <c r="FB332"/>
  <c r="FG332" s="1"/>
  <c r="FO332"/>
  <c r="FP332"/>
  <c r="DO333"/>
  <c r="DP333"/>
  <c r="DQ333"/>
  <c r="EV333"/>
  <c r="EW333"/>
  <c r="EX333"/>
  <c r="EY333"/>
  <c r="EZ333"/>
  <c r="FB333"/>
  <c r="FH333" s="1"/>
  <c r="FO333"/>
  <c r="FP333"/>
  <c r="DO334"/>
  <c r="DP334"/>
  <c r="DQ334"/>
  <c r="EV334"/>
  <c r="EW334"/>
  <c r="EX334"/>
  <c r="EY334"/>
  <c r="EZ334"/>
  <c r="FB334"/>
  <c r="FE334" s="1"/>
  <c r="FO334"/>
  <c r="FP334"/>
  <c r="DO335"/>
  <c r="DP335"/>
  <c r="DQ335"/>
  <c r="EV335"/>
  <c r="EW335"/>
  <c r="EX335"/>
  <c r="EY335"/>
  <c r="EZ335"/>
  <c r="FB335"/>
  <c r="FH335" s="1"/>
  <c r="FO335"/>
  <c r="FP335"/>
  <c r="DO336"/>
  <c r="DP336"/>
  <c r="DQ336"/>
  <c r="EV336"/>
  <c r="EW336"/>
  <c r="EX336"/>
  <c r="EY336"/>
  <c r="EZ336"/>
  <c r="FB336"/>
  <c r="FC336" s="1"/>
  <c r="FO336"/>
  <c r="FP336"/>
  <c r="DO337"/>
  <c r="DP337"/>
  <c r="DQ337"/>
  <c r="EV337"/>
  <c r="EW337"/>
  <c r="EX337"/>
  <c r="EY337"/>
  <c r="EZ337"/>
  <c r="FB337"/>
  <c r="FF337" s="1"/>
  <c r="FO337"/>
  <c r="FP337"/>
  <c r="DO338"/>
  <c r="DP338"/>
  <c r="DQ338"/>
  <c r="EV338"/>
  <c r="EW338"/>
  <c r="EX338"/>
  <c r="EY338"/>
  <c r="EZ338"/>
  <c r="FB338"/>
  <c r="FI338" s="1"/>
  <c r="FO338"/>
  <c r="FP338"/>
  <c r="DO339"/>
  <c r="DP339"/>
  <c r="DQ339"/>
  <c r="EV339"/>
  <c r="EW339"/>
  <c r="EX339"/>
  <c r="EY339"/>
  <c r="EZ339"/>
  <c r="FB339"/>
  <c r="FF339" s="1"/>
  <c r="FO339"/>
  <c r="FP339"/>
  <c r="DO340"/>
  <c r="DP340"/>
  <c r="DQ340"/>
  <c r="EV340"/>
  <c r="EW340"/>
  <c r="EX340"/>
  <c r="EY340"/>
  <c r="EZ340"/>
  <c r="FB340"/>
  <c r="FG340" s="1"/>
  <c r="FO340"/>
  <c r="FP340"/>
  <c r="DO341"/>
  <c r="DP341"/>
  <c r="DQ341"/>
  <c r="EV341"/>
  <c r="EW341"/>
  <c r="EX341"/>
  <c r="EY341"/>
  <c r="EZ341"/>
  <c r="FB341"/>
  <c r="FH341" s="1"/>
  <c r="FO341"/>
  <c r="FP341"/>
  <c r="DO342"/>
  <c r="DP342"/>
  <c r="DQ342"/>
  <c r="EV342"/>
  <c r="EW342"/>
  <c r="EX342"/>
  <c r="EY342"/>
  <c r="EZ342"/>
  <c r="FB342"/>
  <c r="FE342" s="1"/>
  <c r="FO342"/>
  <c r="FP342"/>
  <c r="DO343"/>
  <c r="DP343"/>
  <c r="DQ343"/>
  <c r="EV343"/>
  <c r="EW343"/>
  <c r="EX343"/>
  <c r="EY343"/>
  <c r="EZ343"/>
  <c r="FB343"/>
  <c r="FI343" s="1"/>
  <c r="FO343"/>
  <c r="FP343"/>
  <c r="DO344"/>
  <c r="DP344"/>
  <c r="DQ344"/>
  <c r="EV344"/>
  <c r="EW344"/>
  <c r="EX344"/>
  <c r="EY344"/>
  <c r="EZ344"/>
  <c r="FB344"/>
  <c r="FC344" s="1"/>
  <c r="FO344"/>
  <c r="FP344"/>
  <c r="DO345"/>
  <c r="DP345"/>
  <c r="DQ345"/>
  <c r="EV345"/>
  <c r="EW345"/>
  <c r="EX345"/>
  <c r="EY345"/>
  <c r="EZ345"/>
  <c r="FB345"/>
  <c r="FF345" s="1"/>
  <c r="FO345"/>
  <c r="FP345"/>
  <c r="DO346"/>
  <c r="DP346"/>
  <c r="DQ346"/>
  <c r="EV346"/>
  <c r="EW346"/>
  <c r="EX346"/>
  <c r="EY346"/>
  <c r="EZ346"/>
  <c r="FB346"/>
  <c r="FI346" s="1"/>
  <c r="FO346"/>
  <c r="FP346"/>
  <c r="DO347"/>
  <c r="DP347"/>
  <c r="DQ347"/>
  <c r="EV347"/>
  <c r="EW347"/>
  <c r="EX347"/>
  <c r="EY347"/>
  <c r="EZ347"/>
  <c r="FB347"/>
  <c r="FF347" s="1"/>
  <c r="FO347"/>
  <c r="FP347"/>
  <c r="DO348"/>
  <c r="DP348"/>
  <c r="DQ348"/>
  <c r="EV348"/>
  <c r="EW348"/>
  <c r="EX348"/>
  <c r="EY348"/>
  <c r="EZ348"/>
  <c r="FB348"/>
  <c r="FG348" s="1"/>
  <c r="FO348"/>
  <c r="FP348"/>
  <c r="DO349"/>
  <c r="DP349"/>
  <c r="DQ349"/>
  <c r="EV349"/>
  <c r="EW349"/>
  <c r="EX349"/>
  <c r="EY349"/>
  <c r="EZ349"/>
  <c r="FB349"/>
  <c r="FH349" s="1"/>
  <c r="FO349"/>
  <c r="FP349"/>
  <c r="DO350"/>
  <c r="DP350"/>
  <c r="DQ350"/>
  <c r="EV350"/>
  <c r="EW350"/>
  <c r="EX350"/>
  <c r="EY350"/>
  <c r="EZ350"/>
  <c r="FB350"/>
  <c r="FE350" s="1"/>
  <c r="FO350"/>
  <c r="FP350"/>
  <c r="DO351"/>
  <c r="DP351"/>
  <c r="DQ351"/>
  <c r="EV351"/>
  <c r="EW351"/>
  <c r="EX351"/>
  <c r="EY351"/>
  <c r="EZ351"/>
  <c r="FB351"/>
  <c r="FG351" s="1"/>
  <c r="FO351"/>
  <c r="FP351"/>
  <c r="DO352"/>
  <c r="DP352"/>
  <c r="DQ352"/>
  <c r="EV352"/>
  <c r="EW352"/>
  <c r="EX352"/>
  <c r="EY352"/>
  <c r="EZ352"/>
  <c r="FB352"/>
  <c r="FC352" s="1"/>
  <c r="FO352"/>
  <c r="FP352"/>
  <c r="DO353"/>
  <c r="DP353"/>
  <c r="DQ353"/>
  <c r="EV353"/>
  <c r="EW353"/>
  <c r="EX353"/>
  <c r="EY353"/>
  <c r="EZ353"/>
  <c r="FB353"/>
  <c r="FF353" s="1"/>
  <c r="FO353"/>
  <c r="FP353"/>
  <c r="DO354"/>
  <c r="DP354"/>
  <c r="DQ354"/>
  <c r="EV354"/>
  <c r="EW354"/>
  <c r="EX354"/>
  <c r="EY354"/>
  <c r="EZ354"/>
  <c r="FB354"/>
  <c r="FI354" s="1"/>
  <c r="FO354"/>
  <c r="FP354"/>
  <c r="DO355"/>
  <c r="DP355"/>
  <c r="DQ355"/>
  <c r="EV355"/>
  <c r="EW355"/>
  <c r="EX355"/>
  <c r="EY355"/>
  <c r="EZ355"/>
  <c r="FB355"/>
  <c r="FF355" s="1"/>
  <c r="FO355"/>
  <c r="FP355"/>
  <c r="DO356"/>
  <c r="DP356"/>
  <c r="DQ356"/>
  <c r="EV356"/>
  <c r="EW356"/>
  <c r="EX356"/>
  <c r="EY356"/>
  <c r="EZ356"/>
  <c r="FB356"/>
  <c r="FG356" s="1"/>
  <c r="FO356"/>
  <c r="FP356"/>
  <c r="DO357"/>
  <c r="DP357"/>
  <c r="DQ357"/>
  <c r="EV357"/>
  <c r="EW357"/>
  <c r="EX357"/>
  <c r="EY357"/>
  <c r="EZ357"/>
  <c r="FB357"/>
  <c r="FH357" s="1"/>
  <c r="FO357"/>
  <c r="FP357"/>
  <c r="DO358"/>
  <c r="DP358"/>
  <c r="DQ358"/>
  <c r="EV358"/>
  <c r="EW358"/>
  <c r="EX358"/>
  <c r="EY358"/>
  <c r="EZ358"/>
  <c r="FB358"/>
  <c r="FE358" s="1"/>
  <c r="FO358"/>
  <c r="FP358"/>
  <c r="DO359"/>
  <c r="DP359"/>
  <c r="DQ359"/>
  <c r="EV359"/>
  <c r="EW359"/>
  <c r="EX359"/>
  <c r="EY359"/>
  <c r="EZ359"/>
  <c r="FB359"/>
  <c r="FI359" s="1"/>
  <c r="FO359"/>
  <c r="FP359"/>
  <c r="DO360"/>
  <c r="DP360"/>
  <c r="DQ360"/>
  <c r="EV360"/>
  <c r="EW360"/>
  <c r="EX360"/>
  <c r="EY360"/>
  <c r="EZ360"/>
  <c r="FB360"/>
  <c r="FC360" s="1"/>
  <c r="FO360"/>
  <c r="FP360"/>
  <c r="DO361"/>
  <c r="DP361"/>
  <c r="DQ361"/>
  <c r="EV361"/>
  <c r="EW361"/>
  <c r="EX361"/>
  <c r="EY361"/>
  <c r="EZ361"/>
  <c r="FB361"/>
  <c r="FF361" s="1"/>
  <c r="FO361"/>
  <c r="FP361"/>
  <c r="DO362"/>
  <c r="DP362"/>
  <c r="DQ362"/>
  <c r="EV362"/>
  <c r="EW362"/>
  <c r="EX362"/>
  <c r="EY362"/>
  <c r="EZ362"/>
  <c r="FB362"/>
  <c r="FI362" s="1"/>
  <c r="FO362"/>
  <c r="FP362"/>
  <c r="DO363"/>
  <c r="DP363"/>
  <c r="DQ363"/>
  <c r="EV363"/>
  <c r="EW363"/>
  <c r="EX363"/>
  <c r="EY363"/>
  <c r="EZ363"/>
  <c r="FB363"/>
  <c r="FF363" s="1"/>
  <c r="FO363"/>
  <c r="FP363"/>
  <c r="DO364"/>
  <c r="DP364"/>
  <c r="DQ364"/>
  <c r="EV364"/>
  <c r="EW364"/>
  <c r="EX364"/>
  <c r="EY364"/>
  <c r="EZ364"/>
  <c r="FB364"/>
  <c r="FG364" s="1"/>
  <c r="FO364"/>
  <c r="FP364"/>
  <c r="DO365"/>
  <c r="DP365"/>
  <c r="DQ365"/>
  <c r="EV365"/>
  <c r="EW365"/>
  <c r="EX365"/>
  <c r="EY365"/>
  <c r="EZ365"/>
  <c r="FB365"/>
  <c r="FH365" s="1"/>
  <c r="FO365"/>
  <c r="FP365"/>
  <c r="DO366"/>
  <c r="DP366"/>
  <c r="DQ366"/>
  <c r="EV366"/>
  <c r="EW366"/>
  <c r="EX366"/>
  <c r="EY366"/>
  <c r="EZ366"/>
  <c r="FB366"/>
  <c r="FE366" s="1"/>
  <c r="FO366"/>
  <c r="FP366"/>
  <c r="DO367"/>
  <c r="DP367"/>
  <c r="DQ367"/>
  <c r="EV367"/>
  <c r="EW367"/>
  <c r="EX367"/>
  <c r="EY367"/>
  <c r="EZ367"/>
  <c r="FB367"/>
  <c r="FI367" s="1"/>
  <c r="FO367"/>
  <c r="FP367"/>
  <c r="DO368"/>
  <c r="DP368"/>
  <c r="DQ368"/>
  <c r="EV368"/>
  <c r="EW368"/>
  <c r="EX368"/>
  <c r="EY368"/>
  <c r="EZ368"/>
  <c r="FB368"/>
  <c r="FC368" s="1"/>
  <c r="FO368"/>
  <c r="FP368"/>
  <c r="DO369"/>
  <c r="DP369"/>
  <c r="DQ369"/>
  <c r="EV369"/>
  <c r="EW369"/>
  <c r="EX369"/>
  <c r="EY369"/>
  <c r="EZ369"/>
  <c r="FB369"/>
  <c r="FF369" s="1"/>
  <c r="FO369"/>
  <c r="FP369"/>
  <c r="DO370"/>
  <c r="DP370"/>
  <c r="DQ370"/>
  <c r="EV370"/>
  <c r="EW370"/>
  <c r="EX370"/>
  <c r="EY370"/>
  <c r="EZ370"/>
  <c r="FB370"/>
  <c r="FI370" s="1"/>
  <c r="FO370"/>
  <c r="FP370"/>
  <c r="DO371"/>
  <c r="DP371"/>
  <c r="DQ371"/>
  <c r="EV371"/>
  <c r="EW371"/>
  <c r="EX371"/>
  <c r="EY371"/>
  <c r="EZ371"/>
  <c r="FB371"/>
  <c r="FF371" s="1"/>
  <c r="FO371"/>
  <c r="FP371"/>
  <c r="DO372"/>
  <c r="DP372"/>
  <c r="DQ372"/>
  <c r="EV372"/>
  <c r="EW372"/>
  <c r="EX372"/>
  <c r="EY372"/>
  <c r="EZ372"/>
  <c r="FB372"/>
  <c r="FG372" s="1"/>
  <c r="FO372"/>
  <c r="FP372"/>
  <c r="DO373"/>
  <c r="DP373"/>
  <c r="DQ373"/>
  <c r="EV373"/>
  <c r="EW373"/>
  <c r="EX373"/>
  <c r="EY373"/>
  <c r="EZ373"/>
  <c r="FB373"/>
  <c r="FH373" s="1"/>
  <c r="FO373"/>
  <c r="FP373"/>
  <c r="DO374"/>
  <c r="DP374"/>
  <c r="DQ374"/>
  <c r="EV374"/>
  <c r="EW374"/>
  <c r="EX374"/>
  <c r="EY374"/>
  <c r="EZ374"/>
  <c r="FB374"/>
  <c r="FE374" s="1"/>
  <c r="FO374"/>
  <c r="FP374"/>
  <c r="DO375"/>
  <c r="DP375"/>
  <c r="DQ375"/>
  <c r="EV375"/>
  <c r="EW375"/>
  <c r="EX375"/>
  <c r="EY375"/>
  <c r="EZ375"/>
  <c r="FB375"/>
  <c r="FG375" s="1"/>
  <c r="FO375"/>
  <c r="FP375"/>
  <c r="DO376"/>
  <c r="DP376"/>
  <c r="DQ376"/>
  <c r="EV376"/>
  <c r="EW376"/>
  <c r="EX376"/>
  <c r="EY376"/>
  <c r="EZ376"/>
  <c r="FB376"/>
  <c r="FC376" s="1"/>
  <c r="FO376"/>
  <c r="FP376"/>
  <c r="DO377"/>
  <c r="DP377"/>
  <c r="DQ377"/>
  <c r="EV377"/>
  <c r="EW377"/>
  <c r="EX377"/>
  <c r="EY377"/>
  <c r="EZ377"/>
  <c r="FB377"/>
  <c r="FF377" s="1"/>
  <c r="FO377"/>
  <c r="FP377"/>
  <c r="DO378"/>
  <c r="DP378"/>
  <c r="DQ378"/>
  <c r="EV378"/>
  <c r="EW378"/>
  <c r="EX378"/>
  <c r="EY378"/>
  <c r="EZ378"/>
  <c r="FB378"/>
  <c r="FI378" s="1"/>
  <c r="FO378"/>
  <c r="FP378"/>
  <c r="DO379"/>
  <c r="DP379"/>
  <c r="DQ379"/>
  <c r="EV379"/>
  <c r="EW379"/>
  <c r="EX379"/>
  <c r="EY379"/>
  <c r="EZ379"/>
  <c r="FB379"/>
  <c r="FF379" s="1"/>
  <c r="FO379"/>
  <c r="FP379"/>
  <c r="DO380"/>
  <c r="DP380"/>
  <c r="DQ380"/>
  <c r="EV380"/>
  <c r="EW380"/>
  <c r="EX380"/>
  <c r="EY380"/>
  <c r="EZ380"/>
  <c r="FB380"/>
  <c r="FG380" s="1"/>
  <c r="FO380"/>
  <c r="FP380"/>
  <c r="DO381"/>
  <c r="DP381"/>
  <c r="DQ381"/>
  <c r="EV381"/>
  <c r="EW381"/>
  <c r="EX381"/>
  <c r="EY381"/>
  <c r="EZ381"/>
  <c r="FB381"/>
  <c r="FH381" s="1"/>
  <c r="FO381"/>
  <c r="FP381"/>
  <c r="DO382"/>
  <c r="DP382"/>
  <c r="DQ382"/>
  <c r="EV382"/>
  <c r="EW382"/>
  <c r="EX382"/>
  <c r="EY382"/>
  <c r="EZ382"/>
  <c r="FB382"/>
  <c r="FE382" s="1"/>
  <c r="FO382"/>
  <c r="FP382"/>
  <c r="DO383"/>
  <c r="DP383"/>
  <c r="DQ383"/>
  <c r="EV383"/>
  <c r="EW383"/>
  <c r="EX383"/>
  <c r="EY383"/>
  <c r="EZ383"/>
  <c r="FB383"/>
  <c r="FH383" s="1"/>
  <c r="FO383"/>
  <c r="FP383"/>
  <c r="DO384"/>
  <c r="DP384"/>
  <c r="DQ384"/>
  <c r="EV384"/>
  <c r="EW384"/>
  <c r="EX384"/>
  <c r="EY384"/>
  <c r="EZ384"/>
  <c r="FB384"/>
  <c r="FC384" s="1"/>
  <c r="FO384"/>
  <c r="FP384"/>
  <c r="DO385"/>
  <c r="DP385"/>
  <c r="DQ385"/>
  <c r="EV385"/>
  <c r="EW385"/>
  <c r="EX385"/>
  <c r="EY385"/>
  <c r="EZ385"/>
  <c r="FB385"/>
  <c r="FF385" s="1"/>
  <c r="FO385"/>
  <c r="FP385"/>
  <c r="DO386"/>
  <c r="DP386"/>
  <c r="DQ386"/>
  <c r="EV386"/>
  <c r="EW386"/>
  <c r="EX386"/>
  <c r="EY386"/>
  <c r="EZ386"/>
  <c r="FB386"/>
  <c r="FI386" s="1"/>
  <c r="FO386"/>
  <c r="FP386"/>
  <c r="DO387"/>
  <c r="DP387"/>
  <c r="DQ387"/>
  <c r="EV387"/>
  <c r="EW387"/>
  <c r="EX387"/>
  <c r="EY387"/>
  <c r="EZ387"/>
  <c r="FB387"/>
  <c r="FF387" s="1"/>
  <c r="FO387"/>
  <c r="FP387"/>
  <c r="DO388"/>
  <c r="DP388"/>
  <c r="DQ388"/>
  <c r="EV388"/>
  <c r="EW388"/>
  <c r="EX388"/>
  <c r="EY388"/>
  <c r="EZ388"/>
  <c r="FB388"/>
  <c r="FG388" s="1"/>
  <c r="FO388"/>
  <c r="FP388"/>
  <c r="DO389"/>
  <c r="DP389"/>
  <c r="DQ389"/>
  <c r="EV389"/>
  <c r="EW389"/>
  <c r="EX389"/>
  <c r="EY389"/>
  <c r="EZ389"/>
  <c r="FB389"/>
  <c r="FH389" s="1"/>
  <c r="FO389"/>
  <c r="FP389"/>
  <c r="DO390"/>
  <c r="DP390"/>
  <c r="DQ390"/>
  <c r="EV390"/>
  <c r="EW390"/>
  <c r="EX390"/>
  <c r="EY390"/>
  <c r="EZ390"/>
  <c r="FB390"/>
  <c r="FE390" s="1"/>
  <c r="FO390"/>
  <c r="FP390"/>
  <c r="DO391"/>
  <c r="DP391"/>
  <c r="DQ391"/>
  <c r="EV391"/>
  <c r="EW391"/>
  <c r="EX391"/>
  <c r="EY391"/>
  <c r="EZ391"/>
  <c r="FB391"/>
  <c r="FI391" s="1"/>
  <c r="FO391"/>
  <c r="FP391"/>
  <c r="DO392"/>
  <c r="DP392"/>
  <c r="DQ392"/>
  <c r="EV392"/>
  <c r="EW392"/>
  <c r="EX392"/>
  <c r="EY392"/>
  <c r="EZ392"/>
  <c r="FB392"/>
  <c r="FC392" s="1"/>
  <c r="FO392"/>
  <c r="FP392"/>
  <c r="DO393"/>
  <c r="DP393"/>
  <c r="DQ393"/>
  <c r="EV393"/>
  <c r="EW393"/>
  <c r="EX393"/>
  <c r="EY393"/>
  <c r="EZ393"/>
  <c r="FB393"/>
  <c r="FF393" s="1"/>
  <c r="FO393"/>
  <c r="FP393"/>
  <c r="DO394"/>
  <c r="DP394"/>
  <c r="DQ394"/>
  <c r="EV394"/>
  <c r="EW394"/>
  <c r="EX394"/>
  <c r="EY394"/>
  <c r="EZ394"/>
  <c r="FB394"/>
  <c r="FI394" s="1"/>
  <c r="FO394"/>
  <c r="FP394"/>
  <c r="DO395"/>
  <c r="DP395"/>
  <c r="DQ395"/>
  <c r="EV395"/>
  <c r="EW395"/>
  <c r="EX395"/>
  <c r="EY395"/>
  <c r="EZ395"/>
  <c r="FB395"/>
  <c r="FF395" s="1"/>
  <c r="FO395"/>
  <c r="FP395"/>
  <c r="DO396"/>
  <c r="DP396"/>
  <c r="DQ396"/>
  <c r="EV396"/>
  <c r="EW396"/>
  <c r="EX396"/>
  <c r="EY396"/>
  <c r="EZ396"/>
  <c r="FB396"/>
  <c r="FG396" s="1"/>
  <c r="FO396"/>
  <c r="FP396"/>
  <c r="DO397"/>
  <c r="DP397"/>
  <c r="DQ397"/>
  <c r="EV397"/>
  <c r="EW397"/>
  <c r="EX397"/>
  <c r="EY397"/>
  <c r="EZ397"/>
  <c r="FB397"/>
  <c r="FH397" s="1"/>
  <c r="FO397"/>
  <c r="FP397"/>
  <c r="DO398"/>
  <c r="DP398"/>
  <c r="DQ398"/>
  <c r="EV398"/>
  <c r="EW398"/>
  <c r="EX398"/>
  <c r="EY398"/>
  <c r="EZ398"/>
  <c r="FB398"/>
  <c r="FE398" s="1"/>
  <c r="FO398"/>
  <c r="FP398"/>
  <c r="DO399"/>
  <c r="DP399"/>
  <c r="DQ399"/>
  <c r="EV399"/>
  <c r="EW399"/>
  <c r="EX399"/>
  <c r="EY399"/>
  <c r="EZ399"/>
  <c r="FB399"/>
  <c r="FH399" s="1"/>
  <c r="FO399"/>
  <c r="FP399"/>
  <c r="DO400"/>
  <c r="DP400"/>
  <c r="DQ400"/>
  <c r="EV400"/>
  <c r="EW400"/>
  <c r="EX400"/>
  <c r="EY400"/>
  <c r="EZ400"/>
  <c r="FB400"/>
  <c r="FC400" s="1"/>
  <c r="FO400"/>
  <c r="FP400"/>
  <c r="DO401"/>
  <c r="DP401"/>
  <c r="DQ401"/>
  <c r="EV401"/>
  <c r="EW401"/>
  <c r="EX401"/>
  <c r="EY401"/>
  <c r="EZ401"/>
  <c r="FB401"/>
  <c r="FF401" s="1"/>
  <c r="FO401"/>
  <c r="FP401"/>
  <c r="DO402"/>
  <c r="DP402"/>
  <c r="DQ402"/>
  <c r="EV402"/>
  <c r="EW402"/>
  <c r="EX402"/>
  <c r="EY402"/>
  <c r="EZ402"/>
  <c r="FB402"/>
  <c r="FI402" s="1"/>
  <c r="FO402"/>
  <c r="FP402"/>
  <c r="DO403"/>
  <c r="DP403"/>
  <c r="DQ403"/>
  <c r="EV403"/>
  <c r="EW403"/>
  <c r="EX403"/>
  <c r="EY403"/>
  <c r="EZ403"/>
  <c r="FB403"/>
  <c r="FF403" s="1"/>
  <c r="FO403"/>
  <c r="FP403"/>
  <c r="DO404"/>
  <c r="DP404"/>
  <c r="DQ404"/>
  <c r="EV404"/>
  <c r="EW404"/>
  <c r="EX404"/>
  <c r="EY404"/>
  <c r="EZ404"/>
  <c r="FB404"/>
  <c r="FG404" s="1"/>
  <c r="FO404"/>
  <c r="FP404"/>
  <c r="DO405"/>
  <c r="DP405"/>
  <c r="DQ405"/>
  <c r="EV405"/>
  <c r="EW405"/>
  <c r="EX405"/>
  <c r="EY405"/>
  <c r="EZ405"/>
  <c r="FB405"/>
  <c r="FH405" s="1"/>
  <c r="FO405"/>
  <c r="FP405"/>
  <c r="DO406"/>
  <c r="DP406"/>
  <c r="DQ406"/>
  <c r="EV406"/>
  <c r="EW406"/>
  <c r="EX406"/>
  <c r="EY406"/>
  <c r="EZ406"/>
  <c r="FB406"/>
  <c r="FE406" s="1"/>
  <c r="FO406"/>
  <c r="FP406"/>
  <c r="DO407"/>
  <c r="DP407"/>
  <c r="DQ407"/>
  <c r="EV407"/>
  <c r="EW407"/>
  <c r="EX407"/>
  <c r="EY407"/>
  <c r="EZ407"/>
  <c r="FB407"/>
  <c r="FG407" s="1"/>
  <c r="FO407"/>
  <c r="FP407"/>
  <c r="DO408"/>
  <c r="DP408"/>
  <c r="DQ408"/>
  <c r="EV408"/>
  <c r="EW408"/>
  <c r="EX408"/>
  <c r="EY408"/>
  <c r="EZ408"/>
  <c r="FB408"/>
  <c r="FJ408" s="1"/>
  <c r="FO408"/>
  <c r="FP408"/>
  <c r="DO409"/>
  <c r="DP409"/>
  <c r="DQ409"/>
  <c r="EV409"/>
  <c r="EW409"/>
  <c r="EX409"/>
  <c r="EY409"/>
  <c r="EZ409"/>
  <c r="FB409"/>
  <c r="FM409" s="1"/>
  <c r="FO409"/>
  <c r="FP409"/>
  <c r="DO410"/>
  <c r="DP410"/>
  <c r="DQ410"/>
  <c r="EV410"/>
  <c r="EW410"/>
  <c r="EX410"/>
  <c r="EY410"/>
  <c r="EZ410"/>
  <c r="FB410"/>
  <c r="FI410" s="1"/>
  <c r="FO410"/>
  <c r="FP410"/>
  <c r="DO411"/>
  <c r="DP411"/>
  <c r="DQ411"/>
  <c r="EV411"/>
  <c r="EW411"/>
  <c r="EX411"/>
  <c r="EY411"/>
  <c r="EZ411"/>
  <c r="FB411"/>
  <c r="FF411" s="1"/>
  <c r="FO411"/>
  <c r="FP411"/>
  <c r="DO412"/>
  <c r="DP412"/>
  <c r="DQ412"/>
  <c r="EV412"/>
  <c r="EW412"/>
  <c r="EX412"/>
  <c r="EY412"/>
  <c r="EZ412"/>
  <c r="FB412"/>
  <c r="FG412" s="1"/>
  <c r="FO412"/>
  <c r="FP412"/>
  <c r="DO413"/>
  <c r="DP413"/>
  <c r="DQ413"/>
  <c r="EV413"/>
  <c r="EW413"/>
  <c r="EX413"/>
  <c r="EY413"/>
  <c r="EZ413"/>
  <c r="FB413"/>
  <c r="FH413" s="1"/>
  <c r="FO413"/>
  <c r="FP413"/>
  <c r="DO414"/>
  <c r="DP414"/>
  <c r="DQ414"/>
  <c r="EV414"/>
  <c r="EW414"/>
  <c r="EX414"/>
  <c r="EY414"/>
  <c r="EZ414"/>
  <c r="FB414"/>
  <c r="FL414" s="1"/>
  <c r="FO414"/>
  <c r="FP414"/>
  <c r="DO415"/>
  <c r="DP415"/>
  <c r="DQ415"/>
  <c r="EV415"/>
  <c r="EW415"/>
  <c r="EX415"/>
  <c r="EY415"/>
  <c r="EZ415"/>
  <c r="FB415"/>
  <c r="FF415" s="1"/>
  <c r="FO415"/>
  <c r="FP415"/>
  <c r="DO416"/>
  <c r="DP416"/>
  <c r="DQ416"/>
  <c r="EV416"/>
  <c r="EW416"/>
  <c r="EX416"/>
  <c r="EY416"/>
  <c r="EZ416"/>
  <c r="FB416"/>
  <c r="FL416" s="1"/>
  <c r="FO416"/>
  <c r="FP416"/>
  <c r="DO417"/>
  <c r="DP417"/>
  <c r="DQ417"/>
  <c r="EV417"/>
  <c r="EW417"/>
  <c r="EX417"/>
  <c r="EY417"/>
  <c r="EZ417"/>
  <c r="FB417"/>
  <c r="FM417" s="1"/>
  <c r="FO417"/>
  <c r="FP417"/>
  <c r="DO418"/>
  <c r="DP418"/>
  <c r="DQ418"/>
  <c r="EV418"/>
  <c r="EW418"/>
  <c r="EX418"/>
  <c r="EY418"/>
  <c r="EZ418"/>
  <c r="FB418"/>
  <c r="FM418" s="1"/>
  <c r="FO418"/>
  <c r="FP418"/>
  <c r="DO419"/>
  <c r="DP419"/>
  <c r="DQ419"/>
  <c r="EV419"/>
  <c r="EW419"/>
  <c r="EX419"/>
  <c r="EY419"/>
  <c r="EZ419"/>
  <c r="FB419"/>
  <c r="FF419" s="1"/>
  <c r="FO419"/>
  <c r="FP419"/>
  <c r="DO420"/>
  <c r="DP420"/>
  <c r="DQ420"/>
  <c r="EV420"/>
  <c r="EW420"/>
  <c r="EX420"/>
  <c r="EY420"/>
  <c r="EZ420"/>
  <c r="FB420"/>
  <c r="FJ420" s="1"/>
  <c r="FO420"/>
  <c r="FP420"/>
  <c r="DO421"/>
  <c r="DP421"/>
  <c r="DQ421"/>
  <c r="EV421"/>
  <c r="EW421"/>
  <c r="EX421"/>
  <c r="EY421"/>
  <c r="EZ421"/>
  <c r="FB421"/>
  <c r="FH421" s="1"/>
  <c r="FO421"/>
  <c r="FP421"/>
  <c r="DO422"/>
  <c r="DP422"/>
  <c r="DQ422"/>
  <c r="EV422"/>
  <c r="EW422"/>
  <c r="EX422"/>
  <c r="EY422"/>
  <c r="EZ422"/>
  <c r="FB422"/>
  <c r="FJ422" s="1"/>
  <c r="FO422"/>
  <c r="FP422"/>
  <c r="DO423"/>
  <c r="DP423"/>
  <c r="DQ423"/>
  <c r="EV423"/>
  <c r="EW423"/>
  <c r="EX423"/>
  <c r="EY423"/>
  <c r="EZ423"/>
  <c r="FB423"/>
  <c r="FC423" s="1"/>
  <c r="FO423"/>
  <c r="FP423"/>
  <c r="DO424"/>
  <c r="DP424"/>
  <c r="DQ424"/>
  <c r="EV424"/>
  <c r="EW424"/>
  <c r="EX424"/>
  <c r="EY424"/>
  <c r="EZ424"/>
  <c r="FB424"/>
  <c r="FH424" s="1"/>
  <c r="FO424"/>
  <c r="FP424"/>
  <c r="DO425"/>
  <c r="DP425"/>
  <c r="DQ425"/>
  <c r="EV425"/>
  <c r="EW425"/>
  <c r="EX425"/>
  <c r="EY425"/>
  <c r="EZ425"/>
  <c r="FB425"/>
  <c r="FK425" s="1"/>
  <c r="FO425"/>
  <c r="FP425"/>
  <c r="DO426"/>
  <c r="DP426"/>
  <c r="DQ426"/>
  <c r="EV426"/>
  <c r="EW426"/>
  <c r="EX426"/>
  <c r="EY426"/>
  <c r="EZ426"/>
  <c r="FB426"/>
  <c r="FL426" s="1"/>
  <c r="FO426"/>
  <c r="FP426"/>
  <c r="DO427"/>
  <c r="DP427"/>
  <c r="DQ427"/>
  <c r="EV427"/>
  <c r="EW427"/>
  <c r="EX427"/>
  <c r="EY427"/>
  <c r="EZ427"/>
  <c r="FB427"/>
  <c r="FF427" s="1"/>
  <c r="FO427"/>
  <c r="FP427"/>
  <c r="DO428"/>
  <c r="DP428"/>
  <c r="DQ428"/>
  <c r="EV428"/>
  <c r="EW428"/>
  <c r="EX428"/>
  <c r="EY428"/>
  <c r="EZ428"/>
  <c r="FB428"/>
  <c r="FD428" s="1"/>
  <c r="FO428"/>
  <c r="FP428"/>
  <c r="DO429"/>
  <c r="DP429"/>
  <c r="DQ429"/>
  <c r="EV429"/>
  <c r="EW429"/>
  <c r="EX429"/>
  <c r="EY429"/>
  <c r="EZ429"/>
  <c r="FB429"/>
  <c r="FJ429" s="1"/>
  <c r="FO429"/>
  <c r="FP429"/>
  <c r="DO430"/>
  <c r="DP430"/>
  <c r="DQ430"/>
  <c r="EV430"/>
  <c r="EW430"/>
  <c r="EX430"/>
  <c r="EY430"/>
  <c r="EZ430"/>
  <c r="FB430"/>
  <c r="FJ430" s="1"/>
  <c r="FO430"/>
  <c r="FP430"/>
  <c r="DO431"/>
  <c r="DP431"/>
  <c r="DQ431"/>
  <c r="EV431"/>
  <c r="EW431"/>
  <c r="EX431"/>
  <c r="EY431"/>
  <c r="EZ431"/>
  <c r="FB431"/>
  <c r="FI431" s="1"/>
  <c r="FO431"/>
  <c r="FP431"/>
  <c r="DO432"/>
  <c r="DP432"/>
  <c r="DQ432"/>
  <c r="EV432"/>
  <c r="EW432"/>
  <c r="EX432"/>
  <c r="EY432"/>
  <c r="EZ432"/>
  <c r="FB432"/>
  <c r="FK432" s="1"/>
  <c r="FO432"/>
  <c r="FP432"/>
  <c r="DO433"/>
  <c r="DP433"/>
  <c r="DQ433"/>
  <c r="EV433"/>
  <c r="EW433"/>
  <c r="EX433"/>
  <c r="EY433"/>
  <c r="EZ433"/>
  <c r="FB433"/>
  <c r="FJ433" s="1"/>
  <c r="FO433"/>
  <c r="FP433"/>
  <c r="DO434"/>
  <c r="DP434"/>
  <c r="DQ434"/>
  <c r="EV434"/>
  <c r="EW434"/>
  <c r="EX434"/>
  <c r="EY434"/>
  <c r="EZ434"/>
  <c r="FB434"/>
  <c r="FH434" s="1"/>
  <c r="FO434"/>
  <c r="FP434"/>
  <c r="DO435"/>
  <c r="DP435"/>
  <c r="DQ435"/>
  <c r="EV435"/>
  <c r="EW435"/>
  <c r="EX435"/>
  <c r="EY435"/>
  <c r="EZ435"/>
  <c r="FB435"/>
  <c r="FF435" s="1"/>
  <c r="FO435"/>
  <c r="FP435"/>
  <c r="DO436"/>
  <c r="DP436"/>
  <c r="DQ436"/>
  <c r="EV436"/>
  <c r="EW436"/>
  <c r="EX436"/>
  <c r="EY436"/>
  <c r="EZ436"/>
  <c r="FB436"/>
  <c r="FK436" s="1"/>
  <c r="FO436"/>
  <c r="FP436"/>
  <c r="DO437"/>
  <c r="DP437"/>
  <c r="DQ437"/>
  <c r="EV437"/>
  <c r="EW437"/>
  <c r="EX437"/>
  <c r="EY437"/>
  <c r="EZ437"/>
  <c r="FB437"/>
  <c r="FK437" s="1"/>
  <c r="FO437"/>
  <c r="FP437"/>
  <c r="DO438"/>
  <c r="DP438"/>
  <c r="DQ438"/>
  <c r="EV438"/>
  <c r="EW438"/>
  <c r="EX438"/>
  <c r="EY438"/>
  <c r="EZ438"/>
  <c r="FB438"/>
  <c r="FI438" s="1"/>
  <c r="FO438"/>
  <c r="FP438"/>
  <c r="DO439"/>
  <c r="DP439"/>
  <c r="DQ439"/>
  <c r="EV439"/>
  <c r="EW439"/>
  <c r="EX439"/>
  <c r="EY439"/>
  <c r="EZ439"/>
  <c r="FB439"/>
  <c r="FF439" s="1"/>
  <c r="FO439"/>
  <c r="FP439"/>
  <c r="DO440"/>
  <c r="DP440"/>
  <c r="DQ440"/>
  <c r="EV440"/>
  <c r="EW440"/>
  <c r="EX440"/>
  <c r="EY440"/>
  <c r="EZ440"/>
  <c r="FB440"/>
  <c r="FK440" s="1"/>
  <c r="FO440"/>
  <c r="FP440"/>
  <c r="DO441"/>
  <c r="DP441"/>
  <c r="DQ441"/>
  <c r="EV441"/>
  <c r="EW441"/>
  <c r="EX441"/>
  <c r="EY441"/>
  <c r="EZ441"/>
  <c r="FB441"/>
  <c r="FI441" s="1"/>
  <c r="FO441"/>
  <c r="FP441"/>
  <c r="DO442"/>
  <c r="DP442"/>
  <c r="DQ442"/>
  <c r="EV442"/>
  <c r="EW442"/>
  <c r="EX442"/>
  <c r="EY442"/>
  <c r="EZ442"/>
  <c r="FB442"/>
  <c r="FM442" s="1"/>
  <c r="FO442"/>
  <c r="FP442"/>
  <c r="DO443"/>
  <c r="DP443"/>
  <c r="DQ443"/>
  <c r="EV443"/>
  <c r="EW443"/>
  <c r="EX443"/>
  <c r="EY443"/>
  <c r="EZ443"/>
  <c r="FB443"/>
  <c r="FF443" s="1"/>
  <c r="FO443"/>
  <c r="FP443"/>
  <c r="DO444"/>
  <c r="DP444"/>
  <c r="DQ444"/>
  <c r="EV444"/>
  <c r="EW444"/>
  <c r="EX444"/>
  <c r="EY444"/>
  <c r="EZ444"/>
  <c r="FB444"/>
  <c r="FK444" s="1"/>
  <c r="FO444"/>
  <c r="FP444"/>
  <c r="DO445"/>
  <c r="DP445"/>
  <c r="DQ445"/>
  <c r="EV445"/>
  <c r="EW445"/>
  <c r="EX445"/>
  <c r="EY445"/>
  <c r="EZ445"/>
  <c r="FB445"/>
  <c r="FI445" s="1"/>
  <c r="FO445"/>
  <c r="FP445"/>
  <c r="DO446"/>
  <c r="DP446"/>
  <c r="DQ446"/>
  <c r="EV446"/>
  <c r="EW446"/>
  <c r="EX446"/>
  <c r="EY446"/>
  <c r="EZ446"/>
  <c r="FB446"/>
  <c r="FM446" s="1"/>
  <c r="FO446"/>
  <c r="FP446"/>
  <c r="DO447"/>
  <c r="DP447"/>
  <c r="DQ447"/>
  <c r="EV447"/>
  <c r="EW447"/>
  <c r="EX447"/>
  <c r="EY447"/>
  <c r="EZ447"/>
  <c r="FB447"/>
  <c r="FE447" s="1"/>
  <c r="FO447"/>
  <c r="FP447"/>
  <c r="DO448"/>
  <c r="DP448"/>
  <c r="DQ448"/>
  <c r="EV448"/>
  <c r="EW448"/>
  <c r="EX448"/>
  <c r="EY448"/>
  <c r="EZ448"/>
  <c r="FB448"/>
  <c r="FK448" s="1"/>
  <c r="FO448"/>
  <c r="FP448"/>
  <c r="DO449"/>
  <c r="DP449"/>
  <c r="DQ449"/>
  <c r="EV449"/>
  <c r="EW449"/>
  <c r="EX449"/>
  <c r="EY449"/>
  <c r="EZ449"/>
  <c r="FB449"/>
  <c r="FM449" s="1"/>
  <c r="FO449"/>
  <c r="FP449"/>
  <c r="DO450"/>
  <c r="DP450"/>
  <c r="DQ450"/>
  <c r="EV450"/>
  <c r="EW450"/>
  <c r="EX450"/>
  <c r="EY450"/>
  <c r="EZ450"/>
  <c r="FB450"/>
  <c r="FE450" s="1"/>
  <c r="FO450"/>
  <c r="FP450"/>
  <c r="DO451"/>
  <c r="DP451"/>
  <c r="DQ451"/>
  <c r="EV451"/>
  <c r="EW451"/>
  <c r="EX451"/>
  <c r="EY451"/>
  <c r="EZ451"/>
  <c r="FB451"/>
  <c r="FF451" s="1"/>
  <c r="FO451"/>
  <c r="FP451"/>
  <c r="DO452"/>
  <c r="DP452"/>
  <c r="DQ452"/>
  <c r="EV452"/>
  <c r="EW452"/>
  <c r="EX452"/>
  <c r="EY452"/>
  <c r="EZ452"/>
  <c r="FB452"/>
  <c r="FK452" s="1"/>
  <c r="FO452"/>
  <c r="FP452"/>
  <c r="DO453"/>
  <c r="DP453"/>
  <c r="DQ453"/>
  <c r="EV453"/>
  <c r="EW453"/>
  <c r="EX453"/>
  <c r="EY453"/>
  <c r="EZ453"/>
  <c r="FB453"/>
  <c r="FK453" s="1"/>
  <c r="FO453"/>
  <c r="FP453"/>
  <c r="DO454"/>
  <c r="DP454"/>
  <c r="DQ454"/>
  <c r="EV454"/>
  <c r="EW454"/>
  <c r="EX454"/>
  <c r="EY454"/>
  <c r="EZ454"/>
  <c r="FB454"/>
  <c r="FG454" s="1"/>
  <c r="FO454"/>
  <c r="FP454"/>
  <c r="DO455"/>
  <c r="DP455"/>
  <c r="DQ455"/>
  <c r="EV455"/>
  <c r="EW455"/>
  <c r="EX455"/>
  <c r="EY455"/>
  <c r="EZ455"/>
  <c r="FB455"/>
  <c r="FG455" s="1"/>
  <c r="FO455"/>
  <c r="FP455"/>
  <c r="DO456"/>
  <c r="DP456"/>
  <c r="DQ456"/>
  <c r="EV456"/>
  <c r="EW456"/>
  <c r="EX456"/>
  <c r="EY456"/>
  <c r="EZ456"/>
  <c r="FB456"/>
  <c r="FE456" s="1"/>
  <c r="FO456"/>
  <c r="FP456"/>
  <c r="DO457"/>
  <c r="DP457"/>
  <c r="DQ457"/>
  <c r="EV457"/>
  <c r="EW457"/>
  <c r="EX457"/>
  <c r="EY457"/>
  <c r="EZ457"/>
  <c r="FB457"/>
  <c r="FG457" s="1"/>
  <c r="FO457"/>
  <c r="FP457"/>
  <c r="DO458"/>
  <c r="DP458"/>
  <c r="DQ458"/>
  <c r="EV458"/>
  <c r="EW458"/>
  <c r="EX458"/>
  <c r="EY458"/>
  <c r="EZ458"/>
  <c r="FB458"/>
  <c r="FI458" s="1"/>
  <c r="FO458"/>
  <c r="FP458"/>
  <c r="DO459"/>
  <c r="DP459"/>
  <c r="DQ459"/>
  <c r="EV459"/>
  <c r="EW459"/>
  <c r="EX459"/>
  <c r="EY459"/>
  <c r="EZ459"/>
  <c r="FB459"/>
  <c r="FE459" s="1"/>
  <c r="FO459"/>
  <c r="FP459"/>
  <c r="DO460"/>
  <c r="DP460"/>
  <c r="DQ460"/>
  <c r="EV460"/>
  <c r="EW460"/>
  <c r="EX460"/>
  <c r="EY460"/>
  <c r="EZ460"/>
  <c r="FB460"/>
  <c r="FC460" s="1"/>
  <c r="FO460"/>
  <c r="FP460"/>
  <c r="DO461"/>
  <c r="DP461"/>
  <c r="DQ461"/>
  <c r="EV461"/>
  <c r="EW461"/>
  <c r="EX461"/>
  <c r="EY461"/>
  <c r="EZ461"/>
  <c r="FB461"/>
  <c r="FH461" s="1"/>
  <c r="FO461"/>
  <c r="FP461"/>
  <c r="DO462"/>
  <c r="DP462"/>
  <c r="DQ462"/>
  <c r="EV462"/>
  <c r="EW462"/>
  <c r="EX462"/>
  <c r="EY462"/>
  <c r="EZ462"/>
  <c r="FB462"/>
  <c r="FI462" s="1"/>
  <c r="FO462"/>
  <c r="FP462"/>
  <c r="DO463"/>
  <c r="DP463"/>
  <c r="DQ463"/>
  <c r="EV463"/>
  <c r="EW463"/>
  <c r="EX463"/>
  <c r="EY463"/>
  <c r="EZ463"/>
  <c r="FB463"/>
  <c r="FD463" s="1"/>
  <c r="FO463"/>
  <c r="FP463"/>
  <c r="DO464"/>
  <c r="DP464"/>
  <c r="DQ464"/>
  <c r="EV464"/>
  <c r="EW464"/>
  <c r="EX464"/>
  <c r="EY464"/>
  <c r="EZ464"/>
  <c r="FB464"/>
  <c r="FG464" s="1"/>
  <c r="FO464"/>
  <c r="FP464"/>
  <c r="DO465"/>
  <c r="DP465"/>
  <c r="DQ465"/>
  <c r="EV465"/>
  <c r="EW465"/>
  <c r="EX465"/>
  <c r="EY465"/>
  <c r="EZ465"/>
  <c r="FB465"/>
  <c r="FH465" s="1"/>
  <c r="FO465"/>
  <c r="FP465"/>
  <c r="DO466"/>
  <c r="DP466"/>
  <c r="DQ466"/>
  <c r="EV466"/>
  <c r="EW466"/>
  <c r="EX466"/>
  <c r="EY466"/>
  <c r="EZ466"/>
  <c r="FB466"/>
  <c r="FI466" s="1"/>
  <c r="FO466"/>
  <c r="FP466"/>
  <c r="DO467"/>
  <c r="DP467"/>
  <c r="DQ467"/>
  <c r="EV467"/>
  <c r="EW467"/>
  <c r="EX467"/>
  <c r="EY467"/>
  <c r="EZ467"/>
  <c r="FB467"/>
  <c r="FD467" s="1"/>
  <c r="FO467"/>
  <c r="FP467"/>
  <c r="DO468"/>
  <c r="DP468"/>
  <c r="DQ468"/>
  <c r="EV468"/>
  <c r="EW468"/>
  <c r="EX468"/>
  <c r="EY468"/>
  <c r="EZ468"/>
  <c r="FB468"/>
  <c r="FC468" s="1"/>
  <c r="FO468"/>
  <c r="FP468"/>
  <c r="DO469"/>
  <c r="DP469"/>
  <c r="DQ469"/>
  <c r="EV469"/>
  <c r="EW469"/>
  <c r="EX469"/>
  <c r="EY469"/>
  <c r="EZ469"/>
  <c r="FB469"/>
  <c r="FI469" s="1"/>
  <c r="FO469"/>
  <c r="FP469"/>
  <c r="DO470"/>
  <c r="DP470"/>
  <c r="DQ470"/>
  <c r="EV470"/>
  <c r="EW470"/>
  <c r="EX470"/>
  <c r="EY470"/>
  <c r="EZ470"/>
  <c r="FB470"/>
  <c r="FI470" s="1"/>
  <c r="FO470"/>
  <c r="FP470"/>
  <c r="DO471"/>
  <c r="DP471"/>
  <c r="DQ471"/>
  <c r="EV471"/>
  <c r="EW471"/>
  <c r="EX471"/>
  <c r="EY471"/>
  <c r="EZ471"/>
  <c r="FB471"/>
  <c r="FD471" s="1"/>
  <c r="FO471"/>
  <c r="FP471"/>
  <c r="DO472"/>
  <c r="DP472"/>
  <c r="DQ472"/>
  <c r="EV472"/>
  <c r="EW472"/>
  <c r="EX472"/>
  <c r="EY472"/>
  <c r="EZ472"/>
  <c r="FB472"/>
  <c r="FG472" s="1"/>
  <c r="FO472"/>
  <c r="FP472"/>
  <c r="DO473"/>
  <c r="DP473"/>
  <c r="DQ473"/>
  <c r="EV473"/>
  <c r="EW473"/>
  <c r="EX473"/>
  <c r="EY473"/>
  <c r="EZ473"/>
  <c r="FB473"/>
  <c r="FG473" s="1"/>
  <c r="FO473"/>
  <c r="FP473"/>
  <c r="DO474"/>
  <c r="DP474"/>
  <c r="DQ474"/>
  <c r="EV474"/>
  <c r="EW474"/>
  <c r="EX474"/>
  <c r="EY474"/>
  <c r="EZ474"/>
  <c r="FB474"/>
  <c r="FO474"/>
  <c r="FP474"/>
  <c r="DO475"/>
  <c r="DP475"/>
  <c r="DQ475"/>
  <c r="EV475"/>
  <c r="EW475"/>
  <c r="EX475"/>
  <c r="EY475"/>
  <c r="EZ475"/>
  <c r="FB475"/>
  <c r="FD475" s="1"/>
  <c r="FO475"/>
  <c r="FP475"/>
  <c r="DO476"/>
  <c r="DP476"/>
  <c r="DQ476"/>
  <c r="EV476"/>
  <c r="EW476"/>
  <c r="EX476"/>
  <c r="EY476"/>
  <c r="EZ476"/>
  <c r="FB476"/>
  <c r="FC476" s="1"/>
  <c r="FO476"/>
  <c r="FP476"/>
  <c r="DO477"/>
  <c r="DP477"/>
  <c r="DQ477"/>
  <c r="EV477"/>
  <c r="EW477"/>
  <c r="EX477"/>
  <c r="EY477"/>
  <c r="EZ477"/>
  <c r="FB477"/>
  <c r="FI477" s="1"/>
  <c r="FO477"/>
  <c r="FP477"/>
  <c r="DO478"/>
  <c r="DP478"/>
  <c r="DQ478"/>
  <c r="EV478"/>
  <c r="EW478"/>
  <c r="EX478"/>
  <c r="EY478"/>
  <c r="EZ478"/>
  <c r="FB478"/>
  <c r="FI478" s="1"/>
  <c r="FO478"/>
  <c r="FP478"/>
  <c r="DO479"/>
  <c r="DP479"/>
  <c r="DQ479"/>
  <c r="EV479"/>
  <c r="EW479"/>
  <c r="EX479"/>
  <c r="EY479"/>
  <c r="EZ479"/>
  <c r="FB479"/>
  <c r="FD479" s="1"/>
  <c r="FO479"/>
  <c r="FP479"/>
  <c r="DO480"/>
  <c r="DP480"/>
  <c r="DQ480"/>
  <c r="EV480"/>
  <c r="EW480"/>
  <c r="EX480"/>
  <c r="EY480"/>
  <c r="EZ480"/>
  <c r="FB480"/>
  <c r="FG480" s="1"/>
  <c r="FO480"/>
  <c r="FP480"/>
  <c r="DO481"/>
  <c r="DP481"/>
  <c r="DQ481"/>
  <c r="EV481"/>
  <c r="EW481"/>
  <c r="EX481"/>
  <c r="EY481"/>
  <c r="EZ481"/>
  <c r="FB481"/>
  <c r="FG481" s="1"/>
  <c r="FO481"/>
  <c r="FP481"/>
  <c r="DO482"/>
  <c r="DP482"/>
  <c r="DQ482"/>
  <c r="EV482"/>
  <c r="EW482"/>
  <c r="EX482"/>
  <c r="EY482"/>
  <c r="EZ482"/>
  <c r="FB482"/>
  <c r="FI482" s="1"/>
  <c r="FO482"/>
  <c r="FP482"/>
  <c r="DO483"/>
  <c r="DP483"/>
  <c r="DQ483"/>
  <c r="EV483"/>
  <c r="EW483"/>
  <c r="EX483"/>
  <c r="EY483"/>
  <c r="EZ483"/>
  <c r="FB483"/>
  <c r="FE483" s="1"/>
  <c r="FO483"/>
  <c r="FP483"/>
  <c r="DO484"/>
  <c r="DP484"/>
  <c r="DQ484"/>
  <c r="EV484"/>
  <c r="EW484"/>
  <c r="EX484"/>
  <c r="EY484"/>
  <c r="EZ484"/>
  <c r="FB484"/>
  <c r="FC484" s="1"/>
  <c r="FO484"/>
  <c r="FP484"/>
  <c r="DO485"/>
  <c r="DP485"/>
  <c r="DQ485"/>
  <c r="EV485"/>
  <c r="EW485"/>
  <c r="EX485"/>
  <c r="EY485"/>
  <c r="EZ485"/>
  <c r="FB485"/>
  <c r="FI485" s="1"/>
  <c r="FO485"/>
  <c r="FP485"/>
  <c r="DO486"/>
  <c r="DP486"/>
  <c r="DQ486"/>
  <c r="EV486"/>
  <c r="EW486"/>
  <c r="EX486"/>
  <c r="EY486"/>
  <c r="EZ486"/>
  <c r="FB486"/>
  <c r="FI486" s="1"/>
  <c r="FO486"/>
  <c r="FP486"/>
  <c r="DO487"/>
  <c r="DP487"/>
  <c r="DQ487"/>
  <c r="EV487"/>
  <c r="EW487"/>
  <c r="EX487"/>
  <c r="EY487"/>
  <c r="EZ487"/>
  <c r="FB487"/>
  <c r="FD487" s="1"/>
  <c r="FO487"/>
  <c r="FP487"/>
  <c r="DO488"/>
  <c r="DP488"/>
  <c r="DQ488"/>
  <c r="EV488"/>
  <c r="EW488"/>
  <c r="EX488"/>
  <c r="EY488"/>
  <c r="EZ488"/>
  <c r="FB488"/>
  <c r="FG488" s="1"/>
  <c r="FO488"/>
  <c r="FP488"/>
  <c r="DO489"/>
  <c r="DP489"/>
  <c r="DQ489"/>
  <c r="EV489"/>
  <c r="EW489"/>
  <c r="EX489"/>
  <c r="EY489"/>
  <c r="EZ489"/>
  <c r="FB489"/>
  <c r="FG489" s="1"/>
  <c r="FO489"/>
  <c r="FP489"/>
  <c r="DO490"/>
  <c r="DP490"/>
  <c r="DQ490"/>
  <c r="EV490"/>
  <c r="EW490"/>
  <c r="EX490"/>
  <c r="EY490"/>
  <c r="EZ490"/>
  <c r="FB490"/>
  <c r="FI490" s="1"/>
  <c r="FO490"/>
  <c r="FP490"/>
  <c r="DO491"/>
  <c r="DP491"/>
  <c r="DQ491"/>
  <c r="EV491"/>
  <c r="EW491"/>
  <c r="EX491"/>
  <c r="EY491"/>
  <c r="EZ491"/>
  <c r="FB491"/>
  <c r="FE491" s="1"/>
  <c r="FO491"/>
  <c r="FP491"/>
  <c r="DO492"/>
  <c r="DP492"/>
  <c r="DQ492"/>
  <c r="EV492"/>
  <c r="EW492"/>
  <c r="EX492"/>
  <c r="EY492"/>
  <c r="EZ492"/>
  <c r="FB492"/>
  <c r="FC492" s="1"/>
  <c r="FO492"/>
  <c r="FP492"/>
  <c r="DO493"/>
  <c r="DP493"/>
  <c r="DQ493"/>
  <c r="EV493"/>
  <c r="EW493"/>
  <c r="EX493"/>
  <c r="EY493"/>
  <c r="EZ493"/>
  <c r="FB493"/>
  <c r="FI493" s="1"/>
  <c r="FO493"/>
  <c r="FP493"/>
  <c r="DO494"/>
  <c r="DP494"/>
  <c r="DQ494"/>
  <c r="EV494"/>
  <c r="EW494"/>
  <c r="EX494"/>
  <c r="EY494"/>
  <c r="EZ494"/>
  <c r="FB494"/>
  <c r="FI494" s="1"/>
  <c r="FO494"/>
  <c r="FP494"/>
  <c r="DO495"/>
  <c r="DP495"/>
  <c r="DQ495"/>
  <c r="EV495"/>
  <c r="EW495"/>
  <c r="EX495"/>
  <c r="EY495"/>
  <c r="EZ495"/>
  <c r="FB495"/>
  <c r="FD495" s="1"/>
  <c r="FO495"/>
  <c r="FP495"/>
  <c r="DO496"/>
  <c r="DP496"/>
  <c r="DQ496"/>
  <c r="EV496"/>
  <c r="EW496"/>
  <c r="EX496"/>
  <c r="EY496"/>
  <c r="EZ496"/>
  <c r="FB496"/>
  <c r="FG496" s="1"/>
  <c r="FO496"/>
  <c r="FP496"/>
  <c r="DO497"/>
  <c r="DP497"/>
  <c r="DQ497"/>
  <c r="EV497"/>
  <c r="EW497"/>
  <c r="EX497"/>
  <c r="EY497"/>
  <c r="EZ497"/>
  <c r="FB497"/>
  <c r="FG497" s="1"/>
  <c r="FO497"/>
  <c r="FP497"/>
  <c r="DO498"/>
  <c r="DP498"/>
  <c r="DQ498"/>
  <c r="EV498"/>
  <c r="EW498"/>
  <c r="EX498"/>
  <c r="EY498"/>
  <c r="EZ498"/>
  <c r="FB498"/>
  <c r="FI498" s="1"/>
  <c r="FO498"/>
  <c r="FP498"/>
  <c r="DO499"/>
  <c r="DP499"/>
  <c r="DQ499"/>
  <c r="EV499"/>
  <c r="EW499"/>
  <c r="EX499"/>
  <c r="EY499"/>
  <c r="EZ499"/>
  <c r="FB499"/>
  <c r="FE499" s="1"/>
  <c r="FO499"/>
  <c r="FP499"/>
  <c r="DO500"/>
  <c r="DP500"/>
  <c r="DQ500"/>
  <c r="EV500"/>
  <c r="EW500"/>
  <c r="EX500"/>
  <c r="EY500"/>
  <c r="EZ500"/>
  <c r="FB500"/>
  <c r="FC500" s="1"/>
  <c r="FO500"/>
  <c r="FP500"/>
  <c r="DO501"/>
  <c r="DP501"/>
  <c r="DQ501"/>
  <c r="EV501"/>
  <c r="EW501"/>
  <c r="EX501"/>
  <c r="EY501"/>
  <c r="EZ501"/>
  <c r="FB501"/>
  <c r="FO501"/>
  <c r="FP501"/>
  <c r="DO502"/>
  <c r="DP502"/>
  <c r="DQ502"/>
  <c r="EV502"/>
  <c r="EW502"/>
  <c r="EX502"/>
  <c r="EY502"/>
  <c r="EZ502"/>
  <c r="FB502"/>
  <c r="FO502"/>
  <c r="FP502"/>
  <c r="DO503"/>
  <c r="DP503"/>
  <c r="DQ503"/>
  <c r="EV503"/>
  <c r="EW503"/>
  <c r="EX503"/>
  <c r="EY503"/>
  <c r="EZ503"/>
  <c r="FB503"/>
  <c r="FD503" s="1"/>
  <c r="FO503"/>
  <c r="FP503"/>
  <c r="DO504"/>
  <c r="DP504"/>
  <c r="DQ504"/>
  <c r="EV504"/>
  <c r="EW504"/>
  <c r="EX504"/>
  <c r="EY504"/>
  <c r="EZ504"/>
  <c r="FB504"/>
  <c r="FG504" s="1"/>
  <c r="FO504"/>
  <c r="FP504"/>
  <c r="DO505"/>
  <c r="DP505"/>
  <c r="DQ505"/>
  <c r="EV505"/>
  <c r="EW505"/>
  <c r="EX505"/>
  <c r="EY505"/>
  <c r="EZ505"/>
  <c r="FB505"/>
  <c r="FG505" s="1"/>
  <c r="FO505"/>
  <c r="FP505"/>
  <c r="DO506"/>
  <c r="DP506"/>
  <c r="DQ506"/>
  <c r="EV506"/>
  <c r="EW506"/>
  <c r="EX506"/>
  <c r="EY506"/>
  <c r="EZ506"/>
  <c r="FB506"/>
  <c r="FI506" s="1"/>
  <c r="FO506"/>
  <c r="FP506"/>
  <c r="DO507"/>
  <c r="DP507"/>
  <c r="DQ507"/>
  <c r="EV507"/>
  <c r="EW507"/>
  <c r="EX507"/>
  <c r="EY507"/>
  <c r="EZ507"/>
  <c r="FB507"/>
  <c r="FH507" s="1"/>
  <c r="FO507"/>
  <c r="FP507"/>
  <c r="DO508"/>
  <c r="DP508"/>
  <c r="DQ508"/>
  <c r="EV508"/>
  <c r="EW508"/>
  <c r="EX508"/>
  <c r="EY508"/>
  <c r="EZ508"/>
  <c r="FB508"/>
  <c r="FC508" s="1"/>
  <c r="FO508"/>
  <c r="FP508"/>
  <c r="DO509"/>
  <c r="DP509"/>
  <c r="DQ509"/>
  <c r="EV509"/>
  <c r="EW509"/>
  <c r="EX509"/>
  <c r="EY509"/>
  <c r="EZ509"/>
  <c r="FB509"/>
  <c r="FF509" s="1"/>
  <c r="FO509"/>
  <c r="FP509"/>
  <c r="DO510"/>
  <c r="DP510"/>
  <c r="DQ510"/>
  <c r="EV510"/>
  <c r="EW510"/>
  <c r="EX510"/>
  <c r="EY510"/>
  <c r="EZ510"/>
  <c r="FB510"/>
  <c r="FI510" s="1"/>
  <c r="FO510"/>
  <c r="FP510"/>
  <c r="DO511"/>
  <c r="DP511"/>
  <c r="DQ511"/>
  <c r="EV511"/>
  <c r="EW511"/>
  <c r="EX511"/>
  <c r="EY511"/>
  <c r="EZ511"/>
  <c r="FB511"/>
  <c r="FO511"/>
  <c r="FP511"/>
  <c r="DO512"/>
  <c r="DP512"/>
  <c r="DQ512"/>
  <c r="EV512"/>
  <c r="EW512"/>
  <c r="EX512"/>
  <c r="EY512"/>
  <c r="EZ512"/>
  <c r="FB512"/>
  <c r="FG512" s="1"/>
  <c r="FO512"/>
  <c r="FP512"/>
  <c r="DO513"/>
  <c r="DP513"/>
  <c r="DQ513"/>
  <c r="EV513"/>
  <c r="EW513"/>
  <c r="EX513"/>
  <c r="EY513"/>
  <c r="EZ513"/>
  <c r="FB513"/>
  <c r="FG513" s="1"/>
  <c r="FO513"/>
  <c r="FP513"/>
  <c r="DO514"/>
  <c r="DP514"/>
  <c r="DQ514"/>
  <c r="EV514"/>
  <c r="EW514"/>
  <c r="EX514"/>
  <c r="EY514"/>
  <c r="EZ514"/>
  <c r="FB514"/>
  <c r="FI514" s="1"/>
  <c r="FO514"/>
  <c r="FP514"/>
  <c r="DO515"/>
  <c r="DP515"/>
  <c r="DQ515"/>
  <c r="EV515"/>
  <c r="EW515"/>
  <c r="EX515"/>
  <c r="EY515"/>
  <c r="EZ515"/>
  <c r="FB515"/>
  <c r="FH515" s="1"/>
  <c r="FO515"/>
  <c r="FP515"/>
  <c r="DO516"/>
  <c r="DP516"/>
  <c r="DQ516"/>
  <c r="EV516"/>
  <c r="EW516"/>
  <c r="EX516"/>
  <c r="EY516"/>
  <c r="EZ516"/>
  <c r="FB516"/>
  <c r="FC516" s="1"/>
  <c r="FO516"/>
  <c r="FP516"/>
  <c r="DO517"/>
  <c r="DP517"/>
  <c r="DQ517"/>
  <c r="EV517"/>
  <c r="EW517"/>
  <c r="EX517"/>
  <c r="EY517"/>
  <c r="EZ517"/>
  <c r="FB517"/>
  <c r="FG517" s="1"/>
  <c r="FO517"/>
  <c r="FP517"/>
  <c r="DO518"/>
  <c r="DP518"/>
  <c r="DQ518"/>
  <c r="EV518"/>
  <c r="EW518"/>
  <c r="EX518"/>
  <c r="EY518"/>
  <c r="EZ518"/>
  <c r="FB518"/>
  <c r="FO518"/>
  <c r="FP518"/>
  <c r="DO519"/>
  <c r="DP519"/>
  <c r="DQ519"/>
  <c r="EV519"/>
  <c r="EW519"/>
  <c r="EX519"/>
  <c r="EY519"/>
  <c r="EZ519"/>
  <c r="FB519"/>
  <c r="FD519" s="1"/>
  <c r="FO519"/>
  <c r="FP519"/>
  <c r="DO520"/>
  <c r="DP520"/>
  <c r="DQ520"/>
  <c r="EV520"/>
  <c r="EW520"/>
  <c r="EX520"/>
  <c r="EY520"/>
  <c r="EZ520"/>
  <c r="FB520"/>
  <c r="FG520" s="1"/>
  <c r="FO520"/>
  <c r="FP520"/>
  <c r="DO521"/>
  <c r="DP521"/>
  <c r="DQ521"/>
  <c r="EV521"/>
  <c r="EW521"/>
  <c r="EX521"/>
  <c r="EY521"/>
  <c r="EZ521"/>
  <c r="FB521"/>
  <c r="FO521"/>
  <c r="FP521"/>
  <c r="DO522"/>
  <c r="DP522"/>
  <c r="DQ522"/>
  <c r="EV522"/>
  <c r="EW522"/>
  <c r="EX522"/>
  <c r="EY522"/>
  <c r="EZ522"/>
  <c r="FB522"/>
  <c r="FO522"/>
  <c r="FP522"/>
  <c r="DO523"/>
  <c r="DP523"/>
  <c r="DQ523"/>
  <c r="EV523"/>
  <c r="EW523"/>
  <c r="EX523"/>
  <c r="EY523"/>
  <c r="EZ523"/>
  <c r="FB523"/>
  <c r="FJ523" s="1"/>
  <c r="FO523"/>
  <c r="FP523"/>
  <c r="DO524"/>
  <c r="DP524"/>
  <c r="DQ524"/>
  <c r="EV524"/>
  <c r="EW524"/>
  <c r="EX524"/>
  <c r="EY524"/>
  <c r="EZ524"/>
  <c r="FB524"/>
  <c r="FC524" s="1"/>
  <c r="FO524"/>
  <c r="FP524"/>
  <c r="DO525"/>
  <c r="DP525"/>
  <c r="DQ525"/>
  <c r="EV525"/>
  <c r="EW525"/>
  <c r="EX525"/>
  <c r="EY525"/>
  <c r="EZ525"/>
  <c r="FB525"/>
  <c r="FE525" s="1"/>
  <c r="FO525"/>
  <c r="FP525"/>
  <c r="DO526"/>
  <c r="DP526"/>
  <c r="DQ526"/>
  <c r="EV526"/>
  <c r="EW526"/>
  <c r="EX526"/>
  <c r="EY526"/>
  <c r="EZ526"/>
  <c r="FB526"/>
  <c r="FI526" s="1"/>
  <c r="FO526"/>
  <c r="FP526"/>
  <c r="DO527"/>
  <c r="DP527"/>
  <c r="DQ527"/>
  <c r="EV527"/>
  <c r="EW527"/>
  <c r="EX527"/>
  <c r="EY527"/>
  <c r="EZ527"/>
  <c r="FB527"/>
  <c r="FF527" s="1"/>
  <c r="FO527"/>
  <c r="FP527"/>
  <c r="DO528"/>
  <c r="DP528"/>
  <c r="DQ528"/>
  <c r="EV528"/>
  <c r="EW528"/>
  <c r="EX528"/>
  <c r="EY528"/>
  <c r="EZ528"/>
  <c r="FB528"/>
  <c r="FG528" s="1"/>
  <c r="FO528"/>
  <c r="FP528"/>
  <c r="DO529"/>
  <c r="DP529"/>
  <c r="DQ529"/>
  <c r="EV529"/>
  <c r="EW529"/>
  <c r="EX529"/>
  <c r="EY529"/>
  <c r="EZ529"/>
  <c r="FB529"/>
  <c r="FG529" s="1"/>
  <c r="FO529"/>
  <c r="FP529"/>
  <c r="DO530"/>
  <c r="DP530"/>
  <c r="DQ530"/>
  <c r="EV530"/>
  <c r="EW530"/>
  <c r="EX530"/>
  <c r="EY530"/>
  <c r="EZ530"/>
  <c r="FB530"/>
  <c r="FO530"/>
  <c r="FP530"/>
  <c r="DO531"/>
  <c r="DP531"/>
  <c r="DQ531"/>
  <c r="EV531"/>
  <c r="EW531"/>
  <c r="EX531"/>
  <c r="EY531"/>
  <c r="EZ531"/>
  <c r="FB531"/>
  <c r="FJ531" s="1"/>
  <c r="FO531"/>
  <c r="FP531"/>
  <c r="DO532"/>
  <c r="DP532"/>
  <c r="DQ532"/>
  <c r="EV532"/>
  <c r="EW532"/>
  <c r="EX532"/>
  <c r="EY532"/>
  <c r="EZ532"/>
  <c r="FB532"/>
  <c r="FC532" s="1"/>
  <c r="FO532"/>
  <c r="FP532"/>
  <c r="DO533"/>
  <c r="DP533"/>
  <c r="DQ533"/>
  <c r="EV533"/>
  <c r="EW533"/>
  <c r="EX533"/>
  <c r="EY533"/>
  <c r="EZ533"/>
  <c r="FB533"/>
  <c r="FK533" s="1"/>
  <c r="FO533"/>
  <c r="FP533"/>
  <c r="DO534"/>
  <c r="DP534"/>
  <c r="DQ534"/>
  <c r="EV534"/>
  <c r="EW534"/>
  <c r="EX534"/>
  <c r="EY534"/>
  <c r="EZ534"/>
  <c r="FB534"/>
  <c r="FO534"/>
  <c r="FP534"/>
  <c r="DO535"/>
  <c r="DP535"/>
  <c r="DQ535"/>
  <c r="EV535"/>
  <c r="EW535"/>
  <c r="EX535"/>
  <c r="EY535"/>
  <c r="EZ535"/>
  <c r="FB535"/>
  <c r="FO535"/>
  <c r="FP535"/>
  <c r="DO536"/>
  <c r="DP536"/>
  <c r="DQ536"/>
  <c r="EV536"/>
  <c r="EW536"/>
  <c r="EX536"/>
  <c r="EY536"/>
  <c r="EZ536"/>
  <c r="FB536"/>
  <c r="FO536"/>
  <c r="FP536"/>
  <c r="DO537"/>
  <c r="DP537"/>
  <c r="DQ537"/>
  <c r="EV537"/>
  <c r="EW537"/>
  <c r="EX537"/>
  <c r="EY537"/>
  <c r="EZ537"/>
  <c r="FB537"/>
  <c r="FM537" s="1"/>
  <c r="FO537"/>
  <c r="FP537"/>
  <c r="DO538"/>
  <c r="DP538"/>
  <c r="DQ538"/>
  <c r="EV538"/>
  <c r="EW538"/>
  <c r="EX538"/>
  <c r="EY538"/>
  <c r="EZ538"/>
  <c r="FB538"/>
  <c r="FI538" s="1"/>
  <c r="FO538"/>
  <c r="FP538"/>
  <c r="DO539"/>
  <c r="DP539"/>
  <c r="DQ539"/>
  <c r="EV539"/>
  <c r="EW539"/>
  <c r="EX539"/>
  <c r="EY539"/>
  <c r="EZ539"/>
  <c r="FB539"/>
  <c r="FO539"/>
  <c r="FP539"/>
  <c r="DO540"/>
  <c r="DP540"/>
  <c r="DQ540"/>
  <c r="EV540"/>
  <c r="EW540"/>
  <c r="EX540"/>
  <c r="EY540"/>
  <c r="EZ540"/>
  <c r="FB540"/>
  <c r="FC540" s="1"/>
  <c r="FO540"/>
  <c r="FP540"/>
  <c r="DO541"/>
  <c r="DP541"/>
  <c r="DQ541"/>
  <c r="EV541"/>
  <c r="EW541"/>
  <c r="EX541"/>
  <c r="EY541"/>
  <c r="EZ541"/>
  <c r="FB541"/>
  <c r="FI541" s="1"/>
  <c r="FO541"/>
  <c r="FP541"/>
  <c r="DO542"/>
  <c r="DP542"/>
  <c r="DQ542"/>
  <c r="EV542"/>
  <c r="EW542"/>
  <c r="EX542"/>
  <c r="EY542"/>
  <c r="EZ542"/>
  <c r="FB542"/>
  <c r="FJ542" s="1"/>
  <c r="FO542"/>
  <c r="FP542"/>
  <c r="DO543"/>
  <c r="DP543"/>
  <c r="DQ543"/>
  <c r="EV543"/>
  <c r="EW543"/>
  <c r="EX543"/>
  <c r="EY543"/>
  <c r="EZ543"/>
  <c r="FB543"/>
  <c r="FG543" s="1"/>
  <c r="FO543"/>
  <c r="FP543"/>
  <c r="DO544"/>
  <c r="DP544"/>
  <c r="DQ544"/>
  <c r="EV544"/>
  <c r="EW544"/>
  <c r="EX544"/>
  <c r="EY544"/>
  <c r="EZ544"/>
  <c r="FB544"/>
  <c r="FO544"/>
  <c r="FP544"/>
  <c r="DO545"/>
  <c r="DP545"/>
  <c r="DQ545"/>
  <c r="EV545"/>
  <c r="EW545"/>
  <c r="EX545"/>
  <c r="EY545"/>
  <c r="EZ545"/>
  <c r="FB545"/>
  <c r="FI545" s="1"/>
  <c r="FO545"/>
  <c r="FP545"/>
  <c r="DO546"/>
  <c r="DP546"/>
  <c r="DQ546"/>
  <c r="EV546"/>
  <c r="EW546"/>
  <c r="EX546"/>
  <c r="EY546"/>
  <c r="EZ546"/>
  <c r="FB546"/>
  <c r="FI546" s="1"/>
  <c r="FO546"/>
  <c r="FP546"/>
  <c r="DO547"/>
  <c r="DP547"/>
  <c r="DQ547"/>
  <c r="EV547"/>
  <c r="EW547"/>
  <c r="EX547"/>
  <c r="EY547"/>
  <c r="EZ547"/>
  <c r="FB547"/>
  <c r="FJ547" s="1"/>
  <c r="FO547"/>
  <c r="FP547"/>
  <c r="DO548"/>
  <c r="DP548"/>
  <c r="DQ548"/>
  <c r="EV548"/>
  <c r="EW548"/>
  <c r="EX548"/>
  <c r="EY548"/>
  <c r="EZ548"/>
  <c r="FB548"/>
  <c r="FC548" s="1"/>
  <c r="FO548"/>
  <c r="FP548"/>
  <c r="DO549"/>
  <c r="DP549"/>
  <c r="DQ549"/>
  <c r="EV549"/>
  <c r="EW549"/>
  <c r="EX549"/>
  <c r="EY549"/>
  <c r="EZ549"/>
  <c r="FB549"/>
  <c r="FI549" s="1"/>
  <c r="FO549"/>
  <c r="FP549"/>
  <c r="DO550"/>
  <c r="DP550"/>
  <c r="DQ550"/>
  <c r="EV550"/>
  <c r="EW550"/>
  <c r="EX550"/>
  <c r="EY550"/>
  <c r="EZ550"/>
  <c r="FB550"/>
  <c r="FK550" s="1"/>
  <c r="FO550"/>
  <c r="FP550"/>
  <c r="DO551"/>
  <c r="DP551"/>
  <c r="DQ551"/>
  <c r="EV551"/>
  <c r="EW551"/>
  <c r="EX551"/>
  <c r="EY551"/>
  <c r="EZ551"/>
  <c r="FB551"/>
  <c r="FM551" s="1"/>
  <c r="FO551"/>
  <c r="FP551"/>
  <c r="DO552"/>
  <c r="DP552"/>
  <c r="DQ552"/>
  <c r="EV552"/>
  <c r="EW552"/>
  <c r="EX552"/>
  <c r="EY552"/>
  <c r="EZ552"/>
  <c r="FB552"/>
  <c r="FF552" s="1"/>
  <c r="FO552"/>
  <c r="FP552"/>
  <c r="DO553"/>
  <c r="DP553"/>
  <c r="DQ553"/>
  <c r="EV553"/>
  <c r="EW553"/>
  <c r="EX553"/>
  <c r="EY553"/>
  <c r="EZ553"/>
  <c r="FB553"/>
  <c r="FL553" s="1"/>
  <c r="FO553"/>
  <c r="FP553"/>
  <c r="DO554"/>
  <c r="DP554"/>
  <c r="DQ554"/>
  <c r="EV554"/>
  <c r="EW554"/>
  <c r="EX554"/>
  <c r="EY554"/>
  <c r="EZ554"/>
  <c r="FB554"/>
  <c r="FI554" s="1"/>
  <c r="FO554"/>
  <c r="FP554"/>
  <c r="DO555"/>
  <c r="DP555"/>
  <c r="DQ555"/>
  <c r="EV555"/>
  <c r="EW555"/>
  <c r="EX555"/>
  <c r="EY555"/>
  <c r="EZ555"/>
  <c r="FB555"/>
  <c r="FI555" s="1"/>
  <c r="FO555"/>
  <c r="FP555"/>
  <c r="DO556"/>
  <c r="DP556"/>
  <c r="DQ556"/>
  <c r="EV556"/>
  <c r="EW556"/>
  <c r="EX556"/>
  <c r="EY556"/>
  <c r="EZ556"/>
  <c r="FB556"/>
  <c r="FM556" s="1"/>
  <c r="FO556"/>
  <c r="FP556"/>
  <c r="DO557"/>
  <c r="DP557"/>
  <c r="DQ557"/>
  <c r="EV557"/>
  <c r="EW557"/>
  <c r="EX557"/>
  <c r="EY557"/>
  <c r="EZ557"/>
  <c r="FB557"/>
  <c r="FL557" s="1"/>
  <c r="FO557"/>
  <c r="FP557"/>
  <c r="DO558"/>
  <c r="DP558"/>
  <c r="DQ558"/>
  <c r="EV558"/>
  <c r="EW558"/>
  <c r="EX558"/>
  <c r="EY558"/>
  <c r="EZ558"/>
  <c r="FB558"/>
  <c r="FK558" s="1"/>
  <c r="FO558"/>
  <c r="FP558"/>
  <c r="DO559"/>
  <c r="DP559"/>
  <c r="DQ559"/>
  <c r="EV559"/>
  <c r="EW559"/>
  <c r="EX559"/>
  <c r="EY559"/>
  <c r="EZ559"/>
  <c r="FB559"/>
  <c r="FF559" s="1"/>
  <c r="FO559"/>
  <c r="FP559"/>
  <c r="DO560"/>
  <c r="DP560"/>
  <c r="DQ560"/>
  <c r="EV560"/>
  <c r="EW560"/>
  <c r="EX560"/>
  <c r="EY560"/>
  <c r="EZ560"/>
  <c r="FB560"/>
  <c r="FG560" s="1"/>
  <c r="FO560"/>
  <c r="FP560"/>
  <c r="DO561"/>
  <c r="DP561"/>
  <c r="DQ561"/>
  <c r="EV561"/>
  <c r="EW561"/>
  <c r="EX561"/>
  <c r="EY561"/>
  <c r="EZ561"/>
  <c r="FB561"/>
  <c r="FD561" s="1"/>
  <c r="FO561"/>
  <c r="FP561"/>
  <c r="DO562"/>
  <c r="DP562"/>
  <c r="DQ562"/>
  <c r="EV562"/>
  <c r="EW562"/>
  <c r="EX562"/>
  <c r="EY562"/>
  <c r="EZ562"/>
  <c r="FB562"/>
  <c r="FI562" s="1"/>
  <c r="FO562"/>
  <c r="FP562"/>
  <c r="DO563"/>
  <c r="DP563"/>
  <c r="DQ563"/>
  <c r="EV563"/>
  <c r="EW563"/>
  <c r="EX563"/>
  <c r="EY563"/>
  <c r="EZ563"/>
  <c r="FB563"/>
  <c r="FI563" s="1"/>
  <c r="FO563"/>
  <c r="FP563"/>
  <c r="DO564"/>
  <c r="DP564"/>
  <c r="DQ564"/>
  <c r="EV564"/>
  <c r="EW564"/>
  <c r="EX564"/>
  <c r="EY564"/>
  <c r="EZ564"/>
  <c r="FB564"/>
  <c r="FM564" s="1"/>
  <c r="FO564"/>
  <c r="FP564"/>
  <c r="DO565"/>
  <c r="DP565"/>
  <c r="DQ565"/>
  <c r="EV565"/>
  <c r="EW565"/>
  <c r="EX565"/>
  <c r="EY565"/>
  <c r="EZ565"/>
  <c r="FB565"/>
  <c r="FE565" s="1"/>
  <c r="FO565"/>
  <c r="FP565"/>
  <c r="DO566"/>
  <c r="DP566"/>
  <c r="DQ566"/>
  <c r="EV566"/>
  <c r="EW566"/>
  <c r="EX566"/>
  <c r="EY566"/>
  <c r="EZ566"/>
  <c r="FB566"/>
  <c r="FJ566" s="1"/>
  <c r="FO566"/>
  <c r="FP566"/>
  <c r="DO567"/>
  <c r="DP567"/>
  <c r="DQ567"/>
  <c r="EV567"/>
  <c r="EW567"/>
  <c r="EX567"/>
  <c r="EY567"/>
  <c r="EZ567"/>
  <c r="FB567"/>
  <c r="FD567" s="1"/>
  <c r="FO567"/>
  <c r="FP567"/>
  <c r="DO568"/>
  <c r="DP568"/>
  <c r="DQ568"/>
  <c r="EV568"/>
  <c r="EW568"/>
  <c r="EX568"/>
  <c r="EY568"/>
  <c r="EZ568"/>
  <c r="FB568"/>
  <c r="FG568" s="1"/>
  <c r="FO568"/>
  <c r="FP568"/>
  <c r="DO569"/>
  <c r="DP569"/>
  <c r="DQ569"/>
  <c r="EV569"/>
  <c r="EW569"/>
  <c r="EX569"/>
  <c r="EY569"/>
  <c r="EZ569"/>
  <c r="FB569"/>
  <c r="FG569" s="1"/>
  <c r="FO569"/>
  <c r="FP569"/>
  <c r="DO570"/>
  <c r="DP570"/>
  <c r="DQ570"/>
  <c r="EV570"/>
  <c r="EW570"/>
  <c r="EX570"/>
  <c r="EY570"/>
  <c r="EZ570"/>
  <c r="FB570"/>
  <c r="FI570" s="1"/>
  <c r="FO570"/>
  <c r="FP570"/>
  <c r="DO571"/>
  <c r="DP571"/>
  <c r="DQ571"/>
  <c r="EV571"/>
  <c r="EW571"/>
  <c r="EX571"/>
  <c r="EY571"/>
  <c r="EZ571"/>
  <c r="FB571"/>
  <c r="FG571" s="1"/>
  <c r="FO571"/>
  <c r="FP571"/>
  <c r="DO572"/>
  <c r="DP572"/>
  <c r="DQ572"/>
  <c r="EV572"/>
  <c r="EW572"/>
  <c r="EX572"/>
  <c r="EY572"/>
  <c r="EZ572"/>
  <c r="FB572"/>
  <c r="FM572" s="1"/>
  <c r="FO572"/>
  <c r="FP572"/>
  <c r="DO573"/>
  <c r="DP573"/>
  <c r="DQ573"/>
  <c r="EV573"/>
  <c r="EW573"/>
  <c r="EX573"/>
  <c r="EY573"/>
  <c r="EZ573"/>
  <c r="FB573"/>
  <c r="FE573" s="1"/>
  <c r="FO573"/>
  <c r="FP573"/>
  <c r="DO574"/>
  <c r="DP574"/>
  <c r="DQ574"/>
  <c r="EV574"/>
  <c r="EW574"/>
  <c r="EX574"/>
  <c r="EY574"/>
  <c r="EZ574"/>
  <c r="FB574"/>
  <c r="FD574" s="1"/>
  <c r="FO574"/>
  <c r="FP574"/>
  <c r="DO575"/>
  <c r="DP575"/>
  <c r="DQ575"/>
  <c r="EV575"/>
  <c r="EW575"/>
  <c r="EX575"/>
  <c r="EY575"/>
  <c r="EZ575"/>
  <c r="FB575"/>
  <c r="FD575" s="1"/>
  <c r="FO575"/>
  <c r="FP575"/>
  <c r="DO576"/>
  <c r="DP576"/>
  <c r="DQ576"/>
  <c r="EV576"/>
  <c r="EW576"/>
  <c r="EX576"/>
  <c r="EY576"/>
  <c r="EZ576"/>
  <c r="FB576"/>
  <c r="FH576" s="1"/>
  <c r="FO576"/>
  <c r="FP576"/>
  <c r="DO577"/>
  <c r="DP577"/>
  <c r="DQ577"/>
  <c r="EV577"/>
  <c r="EW577"/>
  <c r="EX577"/>
  <c r="EY577"/>
  <c r="EZ577"/>
  <c r="FB577"/>
  <c r="FG577" s="1"/>
  <c r="FO577"/>
  <c r="FP577"/>
  <c r="DO578"/>
  <c r="DP578"/>
  <c r="DQ578"/>
  <c r="EV578"/>
  <c r="EW578"/>
  <c r="EX578"/>
  <c r="EY578"/>
  <c r="EZ578"/>
  <c r="FB578"/>
  <c r="FI578" s="1"/>
  <c r="FO578"/>
  <c r="FP578"/>
  <c r="DO579"/>
  <c r="DP579"/>
  <c r="DQ579"/>
  <c r="EV579"/>
  <c r="EW579"/>
  <c r="EX579"/>
  <c r="EY579"/>
  <c r="EZ579"/>
  <c r="FB579"/>
  <c r="FK579" s="1"/>
  <c r="FO579"/>
  <c r="FP579"/>
  <c r="DO580"/>
  <c r="DP580"/>
  <c r="DQ580"/>
  <c r="EV580"/>
  <c r="EW580"/>
  <c r="EX580"/>
  <c r="EY580"/>
  <c r="EZ580"/>
  <c r="FB580"/>
  <c r="FF580" s="1"/>
  <c r="FO580"/>
  <c r="FP580"/>
  <c r="DO581"/>
  <c r="DP581"/>
  <c r="DQ581"/>
  <c r="EV581"/>
  <c r="EW581"/>
  <c r="EX581"/>
  <c r="EY581"/>
  <c r="EZ581"/>
  <c r="FB581"/>
  <c r="FI581" s="1"/>
  <c r="FO581"/>
  <c r="FP581"/>
  <c r="DO582"/>
  <c r="DP582"/>
  <c r="DQ582"/>
  <c r="EV582"/>
  <c r="EW582"/>
  <c r="EX582"/>
  <c r="EY582"/>
  <c r="EZ582"/>
  <c r="FB582"/>
  <c r="FL582" s="1"/>
  <c r="FO582"/>
  <c r="FP582"/>
  <c r="DO583"/>
  <c r="DP583"/>
  <c r="DQ583"/>
  <c r="EV583"/>
  <c r="EW583"/>
  <c r="EX583"/>
  <c r="EY583"/>
  <c r="EZ583"/>
  <c r="FB583"/>
  <c r="FD583" s="1"/>
  <c r="FO583"/>
  <c r="FP583"/>
  <c r="DO584"/>
  <c r="DP584"/>
  <c r="DQ584"/>
  <c r="EV584"/>
  <c r="EW584"/>
  <c r="EX584"/>
  <c r="EY584"/>
  <c r="EZ584"/>
  <c r="FB584"/>
  <c r="FI584" s="1"/>
  <c r="FO584"/>
  <c r="FP584"/>
  <c r="DO585"/>
  <c r="DP585"/>
  <c r="DQ585"/>
  <c r="EV585"/>
  <c r="EW585"/>
  <c r="EX585"/>
  <c r="EY585"/>
  <c r="EZ585"/>
  <c r="FB585"/>
  <c r="FG585" s="1"/>
  <c r="FO585"/>
  <c r="FP585"/>
  <c r="DO586"/>
  <c r="DP586"/>
  <c r="DQ586"/>
  <c r="EV586"/>
  <c r="EW586"/>
  <c r="EX586"/>
  <c r="EY586"/>
  <c r="EZ586"/>
  <c r="FB586"/>
  <c r="FI586" s="1"/>
  <c r="FO586"/>
  <c r="FP586"/>
  <c r="DO587"/>
  <c r="DP587"/>
  <c r="DQ587"/>
  <c r="EV587"/>
  <c r="EW587"/>
  <c r="EX587"/>
  <c r="EY587"/>
  <c r="EZ587"/>
  <c r="FB587"/>
  <c r="FK587" s="1"/>
  <c r="FO587"/>
  <c r="FP587"/>
  <c r="DO588"/>
  <c r="DP588"/>
  <c r="DQ588"/>
  <c r="EV588"/>
  <c r="EW588"/>
  <c r="EX588"/>
  <c r="EY588"/>
  <c r="EZ588"/>
  <c r="FB588"/>
  <c r="FK588" s="1"/>
  <c r="FO588"/>
  <c r="FP588"/>
  <c r="DO589"/>
  <c r="DP589"/>
  <c r="DQ589"/>
  <c r="EV589"/>
  <c r="EW589"/>
  <c r="EX589"/>
  <c r="EY589"/>
  <c r="EZ589"/>
  <c r="FB589"/>
  <c r="FF589" s="1"/>
  <c r="FO589"/>
  <c r="FP589"/>
  <c r="DO590"/>
  <c r="DP590"/>
  <c r="DQ590"/>
  <c r="EV590"/>
  <c r="EW590"/>
  <c r="EX590"/>
  <c r="EY590"/>
  <c r="EZ590"/>
  <c r="FB590"/>
  <c r="FJ590" s="1"/>
  <c r="FO590"/>
  <c r="FP590"/>
  <c r="DO591"/>
  <c r="DP591"/>
  <c r="DQ591"/>
  <c r="EV591"/>
  <c r="EW591"/>
  <c r="EX591"/>
  <c r="EY591"/>
  <c r="EZ591"/>
  <c r="FB591"/>
  <c r="FK591" s="1"/>
  <c r="FO591"/>
  <c r="FP591"/>
  <c r="DO592"/>
  <c r="DP592"/>
  <c r="DQ592"/>
  <c r="EV592"/>
  <c r="EW592"/>
  <c r="EX592"/>
  <c r="EY592"/>
  <c r="EZ592"/>
  <c r="FB592"/>
  <c r="FM592" s="1"/>
  <c r="FO592"/>
  <c r="FP592"/>
  <c r="DO593"/>
  <c r="DP593"/>
  <c r="DQ593"/>
  <c r="EV593"/>
  <c r="EW593"/>
  <c r="EX593"/>
  <c r="EY593"/>
  <c r="EZ593"/>
  <c r="FB593"/>
  <c r="FE593" s="1"/>
  <c r="FO593"/>
  <c r="FP593"/>
  <c r="DO594"/>
  <c r="DP594"/>
  <c r="DQ594"/>
  <c r="EV594"/>
  <c r="EW594"/>
  <c r="EX594"/>
  <c r="EY594"/>
  <c r="EZ594"/>
  <c r="FB594"/>
  <c r="FI594" s="1"/>
  <c r="FO594"/>
  <c r="FP594"/>
  <c r="DO595"/>
  <c r="DP595"/>
  <c r="DQ595"/>
  <c r="EV595"/>
  <c r="EW595"/>
  <c r="EX595"/>
  <c r="EY595"/>
  <c r="EZ595"/>
  <c r="FB595"/>
  <c r="FK595" s="1"/>
  <c r="FO595"/>
  <c r="FP595"/>
  <c r="DO596"/>
  <c r="DP596"/>
  <c r="DQ596"/>
  <c r="EV596"/>
  <c r="EW596"/>
  <c r="EX596"/>
  <c r="EY596"/>
  <c r="EZ596"/>
  <c r="FB596"/>
  <c r="FK596" s="1"/>
  <c r="FO596"/>
  <c r="FP596"/>
  <c r="DO597"/>
  <c r="DP597"/>
  <c r="DQ597"/>
  <c r="EV597"/>
  <c r="EW597"/>
  <c r="EX597"/>
  <c r="EY597"/>
  <c r="EZ597"/>
  <c r="FB597"/>
  <c r="FH597" s="1"/>
  <c r="FO597"/>
  <c r="FP597"/>
  <c r="DO598"/>
  <c r="DP598"/>
  <c r="DQ598"/>
  <c r="EV598"/>
  <c r="EW598"/>
  <c r="EX598"/>
  <c r="EY598"/>
  <c r="EZ598"/>
  <c r="FB598"/>
  <c r="FK598" s="1"/>
  <c r="FO598"/>
  <c r="FP598"/>
  <c r="DO599"/>
  <c r="DP599"/>
  <c r="DQ599"/>
  <c r="EB599"/>
  <c r="EV599"/>
  <c r="EW599"/>
  <c r="EX599"/>
  <c r="EY599"/>
  <c r="EZ599"/>
  <c r="FB599"/>
  <c r="FK599" s="1"/>
  <c r="FO599"/>
  <c r="FP599"/>
  <c r="DO600"/>
  <c r="DP600"/>
  <c r="DQ600"/>
  <c r="EF600"/>
  <c r="EV600"/>
  <c r="EW600"/>
  <c r="EX600"/>
  <c r="EY600"/>
  <c r="EZ600"/>
  <c r="FB600"/>
  <c r="FM600" s="1"/>
  <c r="FO600"/>
  <c r="FP600"/>
  <c r="DO601"/>
  <c r="DP601"/>
  <c r="DQ601"/>
  <c r="DX601"/>
  <c r="EV601"/>
  <c r="EW601"/>
  <c r="EX601"/>
  <c r="EY601"/>
  <c r="EZ601"/>
  <c r="FB601"/>
  <c r="FK601" s="1"/>
  <c r="FO601"/>
  <c r="FP601"/>
  <c r="DO602"/>
  <c r="DP602"/>
  <c r="DQ602"/>
  <c r="EV602"/>
  <c r="EW602"/>
  <c r="EX602"/>
  <c r="EY602"/>
  <c r="EZ602"/>
  <c r="FB602"/>
  <c r="FI602" s="1"/>
  <c r="FO602"/>
  <c r="FP602"/>
  <c r="DO603"/>
  <c r="DP603"/>
  <c r="DQ603"/>
  <c r="EB603"/>
  <c r="EV603"/>
  <c r="EW603"/>
  <c r="EX603"/>
  <c r="EY603"/>
  <c r="EZ603"/>
  <c r="FB603"/>
  <c r="FG603" s="1"/>
  <c r="FO603"/>
  <c r="FP603"/>
  <c r="DO604"/>
  <c r="DP604"/>
  <c r="DQ604"/>
  <c r="EF604"/>
  <c r="EV604"/>
  <c r="EW604"/>
  <c r="EX604"/>
  <c r="EY604"/>
  <c r="EZ604"/>
  <c r="FB604"/>
  <c r="FG604" s="1"/>
  <c r="FO604"/>
  <c r="FP604"/>
  <c r="DO605"/>
  <c r="DP605"/>
  <c r="DQ605"/>
  <c r="DX605"/>
  <c r="EV605"/>
  <c r="EW605"/>
  <c r="EX605"/>
  <c r="EY605"/>
  <c r="EZ605"/>
  <c r="FB605"/>
  <c r="FD605" s="1"/>
  <c r="FO605"/>
  <c r="FP605"/>
  <c r="DO606"/>
  <c r="DP606"/>
  <c r="DQ606"/>
  <c r="EV606"/>
  <c r="EW606"/>
  <c r="EX606"/>
  <c r="EY606"/>
  <c r="EZ606"/>
  <c r="FB606"/>
  <c r="FK606" s="1"/>
  <c r="FO606"/>
  <c r="FP606"/>
  <c r="DO607"/>
  <c r="DP607"/>
  <c r="DQ607"/>
  <c r="EB607"/>
  <c r="EV607"/>
  <c r="EW607"/>
  <c r="EX607"/>
  <c r="EY607"/>
  <c r="EZ607"/>
  <c r="FB607"/>
  <c r="FH607" s="1"/>
  <c r="FO607"/>
  <c r="FP607"/>
  <c r="DO608"/>
  <c r="DP608"/>
  <c r="DQ608"/>
  <c r="EF608"/>
  <c r="EV608"/>
  <c r="EW608"/>
  <c r="EX608"/>
  <c r="EY608"/>
  <c r="EZ608"/>
  <c r="FB608"/>
  <c r="FC608" s="1"/>
  <c r="FO608"/>
  <c r="FP608"/>
  <c r="DO609"/>
  <c r="DP609"/>
  <c r="DQ609"/>
  <c r="EF609"/>
  <c r="EV609"/>
  <c r="EW609"/>
  <c r="EX609"/>
  <c r="EY609"/>
  <c r="EZ609"/>
  <c r="FB609"/>
  <c r="FE609" s="1"/>
  <c r="FO609"/>
  <c r="FP609"/>
  <c r="DO610"/>
  <c r="DP610"/>
  <c r="DQ610"/>
  <c r="EV610"/>
  <c r="EW610"/>
  <c r="EX610"/>
  <c r="EY610"/>
  <c r="EZ610"/>
  <c r="FB610"/>
  <c r="FI610" s="1"/>
  <c r="FO610"/>
  <c r="FP610"/>
  <c r="DO5"/>
  <c r="DP5"/>
  <c r="DQ5"/>
  <c r="FP5"/>
  <c r="FO5"/>
  <c r="FB5"/>
  <c r="FE5" s="1"/>
  <c r="EZ5"/>
  <c r="EY5"/>
  <c r="EX5"/>
  <c r="EW5"/>
  <c r="EV5"/>
  <c r="DQ4"/>
  <c r="DP4"/>
  <c r="DO4"/>
  <c r="DQ637"/>
  <c r="DP637"/>
  <c r="DQ636"/>
  <c r="DP636"/>
  <c r="DQ635"/>
  <c r="DP635"/>
  <c r="DQ634"/>
  <c r="DP634"/>
  <c r="DQ633"/>
  <c r="DP633"/>
  <c r="DQ632"/>
  <c r="DP632"/>
  <c r="DQ631"/>
  <c r="DP631"/>
  <c r="DQ630"/>
  <c r="DP630"/>
  <c r="DQ629"/>
  <c r="DP629"/>
  <c r="DQ628"/>
  <c r="DP628"/>
  <c r="DQ627"/>
  <c r="DP627"/>
  <c r="DQ626"/>
  <c r="DP626"/>
  <c r="DQ625"/>
  <c r="DP625"/>
  <c r="DQ624"/>
  <c r="DP624"/>
  <c r="DQ623"/>
  <c r="DP623"/>
  <c r="DQ622"/>
  <c r="DP622"/>
  <c r="DQ621"/>
  <c r="DP621"/>
  <c r="DQ620"/>
  <c r="DP620"/>
  <c r="DQ619"/>
  <c r="DP619"/>
  <c r="DQ618"/>
  <c r="DP618"/>
  <c r="DQ617"/>
  <c r="DP617"/>
  <c r="DQ616"/>
  <c r="DP616"/>
  <c r="DQ615"/>
  <c r="DP615"/>
  <c r="DQ614"/>
  <c r="DP614"/>
  <c r="DQ613"/>
  <c r="DP613"/>
  <c r="DQ612"/>
  <c r="DP612"/>
  <c r="DQ611"/>
  <c r="DP611"/>
  <c r="EB4"/>
  <c r="EF2"/>
  <c r="EF598" s="1"/>
  <c r="EE2"/>
  <c r="EE609" s="1"/>
  <c r="ED2"/>
  <c r="ED599" s="1"/>
  <c r="EC2"/>
  <c r="EC594" s="1"/>
  <c r="EB2"/>
  <c r="EB601" s="1"/>
  <c r="EA2"/>
  <c r="EA597" s="1"/>
  <c r="DZ2"/>
  <c r="DZ602" s="1"/>
  <c r="DY2"/>
  <c r="DY602" s="1"/>
  <c r="DX2"/>
  <c r="DX602" s="1"/>
  <c r="DW2"/>
  <c r="DW593" s="1"/>
  <c r="DV2"/>
  <c r="DV599" s="1"/>
  <c r="DU2"/>
  <c r="DU596" s="1"/>
  <c r="DU610" l="1"/>
  <c r="ED602"/>
  <c r="EC596"/>
  <c r="DV610"/>
  <c r="DX609"/>
  <c r="DX608"/>
  <c r="ED605"/>
  <c r="DX604"/>
  <c r="ED601"/>
  <c r="DX600"/>
  <c r="DW609"/>
  <c r="ED606"/>
  <c r="EC598"/>
  <c r="EB610"/>
  <c r="ED609"/>
  <c r="DZ608"/>
  <c r="EF605"/>
  <c r="DZ604"/>
  <c r="EF601"/>
  <c r="DZ600"/>
  <c r="EC610"/>
  <c r="ED610"/>
  <c r="DZ607"/>
  <c r="DZ603"/>
  <c r="DZ599"/>
  <c r="DU597"/>
  <c r="DV606"/>
  <c r="DV602"/>
  <c r="DV609"/>
  <c r="EB606"/>
  <c r="DV605"/>
  <c r="EB602"/>
  <c r="DV601"/>
  <c r="N136" i="5"/>
  <c r="N107"/>
  <c r="GP4" i="7" s="1"/>
  <c r="N108" i="5"/>
  <c r="GQ4" i="7" s="1"/>
  <c r="N100" i="5"/>
  <c r="GI4" i="7" s="1"/>
  <c r="N101" i="5"/>
  <c r="GJ4" i="7" s="1"/>
  <c r="N102" i="5"/>
  <c r="GK4" i="7" s="1"/>
  <c r="N106" i="5"/>
  <c r="GO4" i="7" s="1"/>
  <c r="N103" i="5"/>
  <c r="GL4" i="7" s="1"/>
  <c r="N104" i="5"/>
  <c r="GM4" i="7" s="1"/>
  <c r="N105" i="5"/>
  <c r="GN4" i="7" s="1"/>
  <c r="DW8"/>
  <c r="DW12"/>
  <c r="DW16"/>
  <c r="DW20"/>
  <c r="DW24"/>
  <c r="DW28"/>
  <c r="DW32"/>
  <c r="DW36"/>
  <c r="DW40"/>
  <c r="DW44"/>
  <c r="DW48"/>
  <c r="DW52"/>
  <c r="DW56"/>
  <c r="DW60"/>
  <c r="DW64"/>
  <c r="DW68"/>
  <c r="DW72"/>
  <c r="DW76"/>
  <c r="DW80"/>
  <c r="DW84"/>
  <c r="DW88"/>
  <c r="DW92"/>
  <c r="DW96"/>
  <c r="DW100"/>
  <c r="DW104"/>
  <c r="DW108"/>
  <c r="DW112"/>
  <c r="DW116"/>
  <c r="DW120"/>
  <c r="DW124"/>
  <c r="DW128"/>
  <c r="DW132"/>
  <c r="DW136"/>
  <c r="DW140"/>
  <c r="DW144"/>
  <c r="DW148"/>
  <c r="DW152"/>
  <c r="DW156"/>
  <c r="DW160"/>
  <c r="DW7"/>
  <c r="DW11"/>
  <c r="DW15"/>
  <c r="DW19"/>
  <c r="DW23"/>
  <c r="DW27"/>
  <c r="DW31"/>
  <c r="DW35"/>
  <c r="DW39"/>
  <c r="DW43"/>
  <c r="DW47"/>
  <c r="DW51"/>
  <c r="DW55"/>
  <c r="DW59"/>
  <c r="DW63"/>
  <c r="DW67"/>
  <c r="DW71"/>
  <c r="DW75"/>
  <c r="DW79"/>
  <c r="DW83"/>
  <c r="DW87"/>
  <c r="DW91"/>
  <c r="DW95"/>
  <c r="DW99"/>
  <c r="DW103"/>
  <c r="DW107"/>
  <c r="DW6"/>
  <c r="DW10"/>
  <c r="DW14"/>
  <c r="DW18"/>
  <c r="DW22"/>
  <c r="DW26"/>
  <c r="DW30"/>
  <c r="DW34"/>
  <c r="DW38"/>
  <c r="DW42"/>
  <c r="DW46"/>
  <c r="DW50"/>
  <c r="DW54"/>
  <c r="DW58"/>
  <c r="DW62"/>
  <c r="DW66"/>
  <c r="DW70"/>
  <c r="DW74"/>
  <c r="DW78"/>
  <c r="DW82"/>
  <c r="DW86"/>
  <c r="DW90"/>
  <c r="DW94"/>
  <c r="DW98"/>
  <c r="DW102"/>
  <c r="DW106"/>
  <c r="DW110"/>
  <c r="DW114"/>
  <c r="DW118"/>
  <c r="DW122"/>
  <c r="DW126"/>
  <c r="DW130"/>
  <c r="DW134"/>
  <c r="DW138"/>
  <c r="DW142"/>
  <c r="DW146"/>
  <c r="DW150"/>
  <c r="DW154"/>
  <c r="DW158"/>
  <c r="DW162"/>
  <c r="DW166"/>
  <c r="DW170"/>
  <c r="DW174"/>
  <c r="DW9"/>
  <c r="DW13"/>
  <c r="DW165"/>
  <c r="DW171"/>
  <c r="DW178"/>
  <c r="DW182"/>
  <c r="DW186"/>
  <c r="DW190"/>
  <c r="DW194"/>
  <c r="DW198"/>
  <c r="DW202"/>
  <c r="DW206"/>
  <c r="DW210"/>
  <c r="DW214"/>
  <c r="DW218"/>
  <c r="DW222"/>
  <c r="DW226"/>
  <c r="DW230"/>
  <c r="DW234"/>
  <c r="DW238"/>
  <c r="DW242"/>
  <c r="DW246"/>
  <c r="DW250"/>
  <c r="DW254"/>
  <c r="DW258"/>
  <c r="DW262"/>
  <c r="DW266"/>
  <c r="DW270"/>
  <c r="DW21"/>
  <c r="DW37"/>
  <c r="DW53"/>
  <c r="DW69"/>
  <c r="DW85"/>
  <c r="DW101"/>
  <c r="DW168"/>
  <c r="DW169"/>
  <c r="DW175"/>
  <c r="DW177"/>
  <c r="DW181"/>
  <c r="DW185"/>
  <c r="DW189"/>
  <c r="DW193"/>
  <c r="DW197"/>
  <c r="DW201"/>
  <c r="DW205"/>
  <c r="DW209"/>
  <c r="DW213"/>
  <c r="DW217"/>
  <c r="DW221"/>
  <c r="DW225"/>
  <c r="DW229"/>
  <c r="DW233"/>
  <c r="DW237"/>
  <c r="DW241"/>
  <c r="DW245"/>
  <c r="DW249"/>
  <c r="DW253"/>
  <c r="DW257"/>
  <c r="DW261"/>
  <c r="DW265"/>
  <c r="DW269"/>
  <c r="DW273"/>
  <c r="DW17"/>
  <c r="DW33"/>
  <c r="DW49"/>
  <c r="DW65"/>
  <c r="DW81"/>
  <c r="DW97"/>
  <c r="DW109"/>
  <c r="DW111"/>
  <c r="DW113"/>
  <c r="DW115"/>
  <c r="DW117"/>
  <c r="DW119"/>
  <c r="DW121"/>
  <c r="DW123"/>
  <c r="DW125"/>
  <c r="DW127"/>
  <c r="DW129"/>
  <c r="DW131"/>
  <c r="DW133"/>
  <c r="DW135"/>
  <c r="DW137"/>
  <c r="DW139"/>
  <c r="DW141"/>
  <c r="DW143"/>
  <c r="DW145"/>
  <c r="DW147"/>
  <c r="DW149"/>
  <c r="DW151"/>
  <c r="DW153"/>
  <c r="DW155"/>
  <c r="DW157"/>
  <c r="DW159"/>
  <c r="DW161"/>
  <c r="DW163"/>
  <c r="DW172"/>
  <c r="DW173"/>
  <c r="DW176"/>
  <c r="DW180"/>
  <c r="DW184"/>
  <c r="DW188"/>
  <c r="DW192"/>
  <c r="DW196"/>
  <c r="DW200"/>
  <c r="DW204"/>
  <c r="DW208"/>
  <c r="DW212"/>
  <c r="DW216"/>
  <c r="DW220"/>
  <c r="DW224"/>
  <c r="DW228"/>
  <c r="DW232"/>
  <c r="DW236"/>
  <c r="DW240"/>
  <c r="DW244"/>
  <c r="DW248"/>
  <c r="DW252"/>
  <c r="DW256"/>
  <c r="DW260"/>
  <c r="DW264"/>
  <c r="DW268"/>
  <c r="DW29"/>
  <c r="DW45"/>
  <c r="DW61"/>
  <c r="DW77"/>
  <c r="DW93"/>
  <c r="DW167"/>
  <c r="DW179"/>
  <c r="DW183"/>
  <c r="DW187"/>
  <c r="DW191"/>
  <c r="DW195"/>
  <c r="DW199"/>
  <c r="DW203"/>
  <c r="DW207"/>
  <c r="DW211"/>
  <c r="DW215"/>
  <c r="DW219"/>
  <c r="DW223"/>
  <c r="DW227"/>
  <c r="DW231"/>
  <c r="DW235"/>
  <c r="DW239"/>
  <c r="DW243"/>
  <c r="DW247"/>
  <c r="DW251"/>
  <c r="DW255"/>
  <c r="DW25"/>
  <c r="DW41"/>
  <c r="DW57"/>
  <c r="DW73"/>
  <c r="DW89"/>
  <c r="DW105"/>
  <c r="DW164"/>
  <c r="DW272"/>
  <c r="DW274"/>
  <c r="DW278"/>
  <c r="DW282"/>
  <c r="DW286"/>
  <c r="DW290"/>
  <c r="DW294"/>
  <c r="DW298"/>
  <c r="DW302"/>
  <c r="DW306"/>
  <c r="DW310"/>
  <c r="DW314"/>
  <c r="DW318"/>
  <c r="DW322"/>
  <c r="DW326"/>
  <c r="DW330"/>
  <c r="DW334"/>
  <c r="DW338"/>
  <c r="DW342"/>
  <c r="DW346"/>
  <c r="DW350"/>
  <c r="DW354"/>
  <c r="DW358"/>
  <c r="DW362"/>
  <c r="DW366"/>
  <c r="DW370"/>
  <c r="DW374"/>
  <c r="DW378"/>
  <c r="DW382"/>
  <c r="DW386"/>
  <c r="DW390"/>
  <c r="DW394"/>
  <c r="DW398"/>
  <c r="DW402"/>
  <c r="DW406"/>
  <c r="DW410"/>
  <c r="DW414"/>
  <c r="DW418"/>
  <c r="DW422"/>
  <c r="DW426"/>
  <c r="DW430"/>
  <c r="DW434"/>
  <c r="DW267"/>
  <c r="DW277"/>
  <c r="DW281"/>
  <c r="DW285"/>
  <c r="DW289"/>
  <c r="DW293"/>
  <c r="DW297"/>
  <c r="DW301"/>
  <c r="DW305"/>
  <c r="DW309"/>
  <c r="DW313"/>
  <c r="DW317"/>
  <c r="DW321"/>
  <c r="DW325"/>
  <c r="DW329"/>
  <c r="DW333"/>
  <c r="DW337"/>
  <c r="DW341"/>
  <c r="DW345"/>
  <c r="DW349"/>
  <c r="DW353"/>
  <c r="DW357"/>
  <c r="DW361"/>
  <c r="DW365"/>
  <c r="DW369"/>
  <c r="DW373"/>
  <c r="DW377"/>
  <c r="DW381"/>
  <c r="DW385"/>
  <c r="DW389"/>
  <c r="DW393"/>
  <c r="DW397"/>
  <c r="DW401"/>
  <c r="DW405"/>
  <c r="DW409"/>
  <c r="DW413"/>
  <c r="DW417"/>
  <c r="DW421"/>
  <c r="DW425"/>
  <c r="DW429"/>
  <c r="DW263"/>
  <c r="DW276"/>
  <c r="DW280"/>
  <c r="DW284"/>
  <c r="DW288"/>
  <c r="DW292"/>
  <c r="DW296"/>
  <c r="DW300"/>
  <c r="DW304"/>
  <c r="DW308"/>
  <c r="DW312"/>
  <c r="DW316"/>
  <c r="DW320"/>
  <c r="DW324"/>
  <c r="DW328"/>
  <c r="DW332"/>
  <c r="DW336"/>
  <c r="DW340"/>
  <c r="DW344"/>
  <c r="DW348"/>
  <c r="DW352"/>
  <c r="DW356"/>
  <c r="DW360"/>
  <c r="DW364"/>
  <c r="DW368"/>
  <c r="DW372"/>
  <c r="DW376"/>
  <c r="DW380"/>
  <c r="DW384"/>
  <c r="DW388"/>
  <c r="DW392"/>
  <c r="DW396"/>
  <c r="DW400"/>
  <c r="DW404"/>
  <c r="DW408"/>
  <c r="DW412"/>
  <c r="DW416"/>
  <c r="DW420"/>
  <c r="DW424"/>
  <c r="DW428"/>
  <c r="DW271"/>
  <c r="DW275"/>
  <c r="DW279"/>
  <c r="DW283"/>
  <c r="DW287"/>
  <c r="DW291"/>
  <c r="DW295"/>
  <c r="DW299"/>
  <c r="DW303"/>
  <c r="DW307"/>
  <c r="DW311"/>
  <c r="DW315"/>
  <c r="DW319"/>
  <c r="DW323"/>
  <c r="DW327"/>
  <c r="DW331"/>
  <c r="DW335"/>
  <c r="DW339"/>
  <c r="DW343"/>
  <c r="DW347"/>
  <c r="DW351"/>
  <c r="DW355"/>
  <c r="DW359"/>
  <c r="DW363"/>
  <c r="DW367"/>
  <c r="DW371"/>
  <c r="DW375"/>
  <c r="DW379"/>
  <c r="DW383"/>
  <c r="DW387"/>
  <c r="DW259"/>
  <c r="DW395"/>
  <c r="DW411"/>
  <c r="DW427"/>
  <c r="DW438"/>
  <c r="DW442"/>
  <c r="DW446"/>
  <c r="DW450"/>
  <c r="DW454"/>
  <c r="DW458"/>
  <c r="DW462"/>
  <c r="DW466"/>
  <c r="DW470"/>
  <c r="DW474"/>
  <c r="DW478"/>
  <c r="DW482"/>
  <c r="DW486"/>
  <c r="DW490"/>
  <c r="DW494"/>
  <c r="DW498"/>
  <c r="DW502"/>
  <c r="DW506"/>
  <c r="DW510"/>
  <c r="DW514"/>
  <c r="DW518"/>
  <c r="DW522"/>
  <c r="DW526"/>
  <c r="DW530"/>
  <c r="DW534"/>
  <c r="DW538"/>
  <c r="DW542"/>
  <c r="DW546"/>
  <c r="DW550"/>
  <c r="DW554"/>
  <c r="DW558"/>
  <c r="DW562"/>
  <c r="DW566"/>
  <c r="DW570"/>
  <c r="DW574"/>
  <c r="DW578"/>
  <c r="DW582"/>
  <c r="DW586"/>
  <c r="DW590"/>
  <c r="DW399"/>
  <c r="DW415"/>
  <c r="DW431"/>
  <c r="DW437"/>
  <c r="DW441"/>
  <c r="DW445"/>
  <c r="DW449"/>
  <c r="DW453"/>
  <c r="DW457"/>
  <c r="DW461"/>
  <c r="DW465"/>
  <c r="DW469"/>
  <c r="DW473"/>
  <c r="DW477"/>
  <c r="DW481"/>
  <c r="DW485"/>
  <c r="DW489"/>
  <c r="DW493"/>
  <c r="DW497"/>
  <c r="DW501"/>
  <c r="DW505"/>
  <c r="DW509"/>
  <c r="DW513"/>
  <c r="DW517"/>
  <c r="DW521"/>
  <c r="DW525"/>
  <c r="DW529"/>
  <c r="DW533"/>
  <c r="DW537"/>
  <c r="DW541"/>
  <c r="DW545"/>
  <c r="DW549"/>
  <c r="DW553"/>
  <c r="DW557"/>
  <c r="DW561"/>
  <c r="DW565"/>
  <c r="DW569"/>
  <c r="DW573"/>
  <c r="DW577"/>
  <c r="DW581"/>
  <c r="DW585"/>
  <c r="DW589"/>
  <c r="DW403"/>
  <c r="DW419"/>
  <c r="DW433"/>
  <c r="DW435"/>
  <c r="DW436"/>
  <c r="DW440"/>
  <c r="DW444"/>
  <c r="DW448"/>
  <c r="DW452"/>
  <c r="DW456"/>
  <c r="DW460"/>
  <c r="DW464"/>
  <c r="DW468"/>
  <c r="DW472"/>
  <c r="DW476"/>
  <c r="DW480"/>
  <c r="DW484"/>
  <c r="DW488"/>
  <c r="DW492"/>
  <c r="DW496"/>
  <c r="DW500"/>
  <c r="DW504"/>
  <c r="DW508"/>
  <c r="DW512"/>
  <c r="DW516"/>
  <c r="DW520"/>
  <c r="DW524"/>
  <c r="DW528"/>
  <c r="DW532"/>
  <c r="DW536"/>
  <c r="DW540"/>
  <c r="DW544"/>
  <c r="DW548"/>
  <c r="DW552"/>
  <c r="DW556"/>
  <c r="DW560"/>
  <c r="DW564"/>
  <c r="DW568"/>
  <c r="DW572"/>
  <c r="DW576"/>
  <c r="DW580"/>
  <c r="DW584"/>
  <c r="DW588"/>
  <c r="DW592"/>
  <c r="DW391"/>
  <c r="DW407"/>
  <c r="DW423"/>
  <c r="DW439"/>
  <c r="DW443"/>
  <c r="DW447"/>
  <c r="DW451"/>
  <c r="DW455"/>
  <c r="DW459"/>
  <c r="DW463"/>
  <c r="DW467"/>
  <c r="DW471"/>
  <c r="DW475"/>
  <c r="DW479"/>
  <c r="DW483"/>
  <c r="DW487"/>
  <c r="DW491"/>
  <c r="DW495"/>
  <c r="DW499"/>
  <c r="DW503"/>
  <c r="DW507"/>
  <c r="DW511"/>
  <c r="DW515"/>
  <c r="DW519"/>
  <c r="DW523"/>
  <c r="DW527"/>
  <c r="DW531"/>
  <c r="DW535"/>
  <c r="DW539"/>
  <c r="DW543"/>
  <c r="DW547"/>
  <c r="DW551"/>
  <c r="DW555"/>
  <c r="DW559"/>
  <c r="DW563"/>
  <c r="DW567"/>
  <c r="DW571"/>
  <c r="DW575"/>
  <c r="DW579"/>
  <c r="DW583"/>
  <c r="DW587"/>
  <c r="DW591"/>
  <c r="DW595"/>
  <c r="DW432"/>
  <c r="EE8"/>
  <c r="EE12"/>
  <c r="EE16"/>
  <c r="EE20"/>
  <c r="EE24"/>
  <c r="EE28"/>
  <c r="EE32"/>
  <c r="EE36"/>
  <c r="EE40"/>
  <c r="EE44"/>
  <c r="EE48"/>
  <c r="EE52"/>
  <c r="EE56"/>
  <c r="EE60"/>
  <c r="EE64"/>
  <c r="EE68"/>
  <c r="EE72"/>
  <c r="EE76"/>
  <c r="EE80"/>
  <c r="EE84"/>
  <c r="EE88"/>
  <c r="EE92"/>
  <c r="EE96"/>
  <c r="EE100"/>
  <c r="EE104"/>
  <c r="EE108"/>
  <c r="EE112"/>
  <c r="EE116"/>
  <c r="EE120"/>
  <c r="EE124"/>
  <c r="EE128"/>
  <c r="EE132"/>
  <c r="EE136"/>
  <c r="EE140"/>
  <c r="EE144"/>
  <c r="EE148"/>
  <c r="EE152"/>
  <c r="EE156"/>
  <c r="EE160"/>
  <c r="EE7"/>
  <c r="EE11"/>
  <c r="EE15"/>
  <c r="EE19"/>
  <c r="EE23"/>
  <c r="EE27"/>
  <c r="EE31"/>
  <c r="EE35"/>
  <c r="EE39"/>
  <c r="EE43"/>
  <c r="EE47"/>
  <c r="EE51"/>
  <c r="EE55"/>
  <c r="EE59"/>
  <c r="EE63"/>
  <c r="EE67"/>
  <c r="EE71"/>
  <c r="EE75"/>
  <c r="EE79"/>
  <c r="EE83"/>
  <c r="EE87"/>
  <c r="EE91"/>
  <c r="EE95"/>
  <c r="EE99"/>
  <c r="EE103"/>
  <c r="EE107"/>
  <c r="EE6"/>
  <c r="EE10"/>
  <c r="EE14"/>
  <c r="EE18"/>
  <c r="EE22"/>
  <c r="EE26"/>
  <c r="EE30"/>
  <c r="EE34"/>
  <c r="EE38"/>
  <c r="EE42"/>
  <c r="EE46"/>
  <c r="EE50"/>
  <c r="EE54"/>
  <c r="EE58"/>
  <c r="EE62"/>
  <c r="EE66"/>
  <c r="EE70"/>
  <c r="EE74"/>
  <c r="EE78"/>
  <c r="EE82"/>
  <c r="EE86"/>
  <c r="EE90"/>
  <c r="EE94"/>
  <c r="EE98"/>
  <c r="EE102"/>
  <c r="EE106"/>
  <c r="EE110"/>
  <c r="EE114"/>
  <c r="EE118"/>
  <c r="EE122"/>
  <c r="EE126"/>
  <c r="EE130"/>
  <c r="EE134"/>
  <c r="EE138"/>
  <c r="EE142"/>
  <c r="EE146"/>
  <c r="EE150"/>
  <c r="EE154"/>
  <c r="EE158"/>
  <c r="EE162"/>
  <c r="EE166"/>
  <c r="EE170"/>
  <c r="EE174"/>
  <c r="EE9"/>
  <c r="EE13"/>
  <c r="EE17"/>
  <c r="EE33"/>
  <c r="EE49"/>
  <c r="EE65"/>
  <c r="EE81"/>
  <c r="EE97"/>
  <c r="EE178"/>
  <c r="EE182"/>
  <c r="EE186"/>
  <c r="EE190"/>
  <c r="EE194"/>
  <c r="EE198"/>
  <c r="EE202"/>
  <c r="EE206"/>
  <c r="EE210"/>
  <c r="EE214"/>
  <c r="EE218"/>
  <c r="EE222"/>
  <c r="EE226"/>
  <c r="EE230"/>
  <c r="EE234"/>
  <c r="EE238"/>
  <c r="EE242"/>
  <c r="EE246"/>
  <c r="EE250"/>
  <c r="EE254"/>
  <c r="EE258"/>
  <c r="EE262"/>
  <c r="EE266"/>
  <c r="EE270"/>
  <c r="EE167"/>
  <c r="EE29"/>
  <c r="EE45"/>
  <c r="EE61"/>
  <c r="EE77"/>
  <c r="EE93"/>
  <c r="EE164"/>
  <c r="EE177"/>
  <c r="EE181"/>
  <c r="EE185"/>
  <c r="EE189"/>
  <c r="EE193"/>
  <c r="EE197"/>
  <c r="EE201"/>
  <c r="EE205"/>
  <c r="EE209"/>
  <c r="EE213"/>
  <c r="EE217"/>
  <c r="EE221"/>
  <c r="EE225"/>
  <c r="EE229"/>
  <c r="EE233"/>
  <c r="EE237"/>
  <c r="EE241"/>
  <c r="EE245"/>
  <c r="EE249"/>
  <c r="EE253"/>
  <c r="EE257"/>
  <c r="EE261"/>
  <c r="EE265"/>
  <c r="EE269"/>
  <c r="EE165"/>
  <c r="EE171"/>
  <c r="EE25"/>
  <c r="EE41"/>
  <c r="EE57"/>
  <c r="EE73"/>
  <c r="EE89"/>
  <c r="EE105"/>
  <c r="EE168"/>
  <c r="EE176"/>
  <c r="EE180"/>
  <c r="EE184"/>
  <c r="EE188"/>
  <c r="EE192"/>
  <c r="EE196"/>
  <c r="EE200"/>
  <c r="EE204"/>
  <c r="EE208"/>
  <c r="EE212"/>
  <c r="EE216"/>
  <c r="EE220"/>
  <c r="EE224"/>
  <c r="EE228"/>
  <c r="EE232"/>
  <c r="EE236"/>
  <c r="EE240"/>
  <c r="EE244"/>
  <c r="EE248"/>
  <c r="EE252"/>
  <c r="EE256"/>
  <c r="EE260"/>
  <c r="EE264"/>
  <c r="EE268"/>
  <c r="EE169"/>
  <c r="EE175"/>
  <c r="EE21"/>
  <c r="EE37"/>
  <c r="EE53"/>
  <c r="EE69"/>
  <c r="EE85"/>
  <c r="EE101"/>
  <c r="EE172"/>
  <c r="EE179"/>
  <c r="EE183"/>
  <c r="EE187"/>
  <c r="EE191"/>
  <c r="EE195"/>
  <c r="EE199"/>
  <c r="EE203"/>
  <c r="EE207"/>
  <c r="EE211"/>
  <c r="EE215"/>
  <c r="EE219"/>
  <c r="EE223"/>
  <c r="EE227"/>
  <c r="EE231"/>
  <c r="EE235"/>
  <c r="EE239"/>
  <c r="EE243"/>
  <c r="EE247"/>
  <c r="EE251"/>
  <c r="EE255"/>
  <c r="EE109"/>
  <c r="EE111"/>
  <c r="EE113"/>
  <c r="EE115"/>
  <c r="EE117"/>
  <c r="EE119"/>
  <c r="EE121"/>
  <c r="EE123"/>
  <c r="EE125"/>
  <c r="EE127"/>
  <c r="EE129"/>
  <c r="EE131"/>
  <c r="EE133"/>
  <c r="EE135"/>
  <c r="EE137"/>
  <c r="EE139"/>
  <c r="EE141"/>
  <c r="EE143"/>
  <c r="EE145"/>
  <c r="EE147"/>
  <c r="EE149"/>
  <c r="EE151"/>
  <c r="EE153"/>
  <c r="EE155"/>
  <c r="EE157"/>
  <c r="EE159"/>
  <c r="EE161"/>
  <c r="EE163"/>
  <c r="EE173"/>
  <c r="EE263"/>
  <c r="EE271"/>
  <c r="EE274"/>
  <c r="EE278"/>
  <c r="EE282"/>
  <c r="EE286"/>
  <c r="EE290"/>
  <c r="EE294"/>
  <c r="EE298"/>
  <c r="EE302"/>
  <c r="EE306"/>
  <c r="EE310"/>
  <c r="EE314"/>
  <c r="EE318"/>
  <c r="EE322"/>
  <c r="EE326"/>
  <c r="EE330"/>
  <c r="EE334"/>
  <c r="EE338"/>
  <c r="EE342"/>
  <c r="EE346"/>
  <c r="EE350"/>
  <c r="EE354"/>
  <c r="EE358"/>
  <c r="EE362"/>
  <c r="EE366"/>
  <c r="EE370"/>
  <c r="EE374"/>
  <c r="EE378"/>
  <c r="EE382"/>
  <c r="EE386"/>
  <c r="EE390"/>
  <c r="EE394"/>
  <c r="EE398"/>
  <c r="EE402"/>
  <c r="EE406"/>
  <c r="EE410"/>
  <c r="EE414"/>
  <c r="EE418"/>
  <c r="EE422"/>
  <c r="EE426"/>
  <c r="EE430"/>
  <c r="EE434"/>
  <c r="EE272"/>
  <c r="EE273"/>
  <c r="EE277"/>
  <c r="EE281"/>
  <c r="EE285"/>
  <c r="EE289"/>
  <c r="EE293"/>
  <c r="EE297"/>
  <c r="EE301"/>
  <c r="EE305"/>
  <c r="EE309"/>
  <c r="EE313"/>
  <c r="EE317"/>
  <c r="EE321"/>
  <c r="EE325"/>
  <c r="EE329"/>
  <c r="EE333"/>
  <c r="EE337"/>
  <c r="EE341"/>
  <c r="EE345"/>
  <c r="EE349"/>
  <c r="EE353"/>
  <c r="EE357"/>
  <c r="EE361"/>
  <c r="EE365"/>
  <c r="EE369"/>
  <c r="EE373"/>
  <c r="EE377"/>
  <c r="EE381"/>
  <c r="EE385"/>
  <c r="EE389"/>
  <c r="EE393"/>
  <c r="EE397"/>
  <c r="EE401"/>
  <c r="EE405"/>
  <c r="EE409"/>
  <c r="EE413"/>
  <c r="EE417"/>
  <c r="EE421"/>
  <c r="EE425"/>
  <c r="EE429"/>
  <c r="EE276"/>
  <c r="EE280"/>
  <c r="EE284"/>
  <c r="EE288"/>
  <c r="EE292"/>
  <c r="EE296"/>
  <c r="EE300"/>
  <c r="EE304"/>
  <c r="EE308"/>
  <c r="EE312"/>
  <c r="EE316"/>
  <c r="EE320"/>
  <c r="EE324"/>
  <c r="EE328"/>
  <c r="EE332"/>
  <c r="EE336"/>
  <c r="EE340"/>
  <c r="EE344"/>
  <c r="EE348"/>
  <c r="EE352"/>
  <c r="EE356"/>
  <c r="EE360"/>
  <c r="EE364"/>
  <c r="EE368"/>
  <c r="EE372"/>
  <c r="EE376"/>
  <c r="EE380"/>
  <c r="EE384"/>
  <c r="EE388"/>
  <c r="EE392"/>
  <c r="EE396"/>
  <c r="EE400"/>
  <c r="EE404"/>
  <c r="EE408"/>
  <c r="EE412"/>
  <c r="EE416"/>
  <c r="EE420"/>
  <c r="EE424"/>
  <c r="EE428"/>
  <c r="EE259"/>
  <c r="EE267"/>
  <c r="EE275"/>
  <c r="EE279"/>
  <c r="EE283"/>
  <c r="EE287"/>
  <c r="EE291"/>
  <c r="EE295"/>
  <c r="EE299"/>
  <c r="EE303"/>
  <c r="EE307"/>
  <c r="EE311"/>
  <c r="EE315"/>
  <c r="EE319"/>
  <c r="EE323"/>
  <c r="EE327"/>
  <c r="EE331"/>
  <c r="EE335"/>
  <c r="EE339"/>
  <c r="EE343"/>
  <c r="EE347"/>
  <c r="EE351"/>
  <c r="EE355"/>
  <c r="EE359"/>
  <c r="EE363"/>
  <c r="EE367"/>
  <c r="EE371"/>
  <c r="EE375"/>
  <c r="EE379"/>
  <c r="EE383"/>
  <c r="EE387"/>
  <c r="EE438"/>
  <c r="EE442"/>
  <c r="EE446"/>
  <c r="EE450"/>
  <c r="EE454"/>
  <c r="EE458"/>
  <c r="EE462"/>
  <c r="EE466"/>
  <c r="EE470"/>
  <c r="EE474"/>
  <c r="EE478"/>
  <c r="EE482"/>
  <c r="EE486"/>
  <c r="EE490"/>
  <c r="EE494"/>
  <c r="EE498"/>
  <c r="EE502"/>
  <c r="EE506"/>
  <c r="EE510"/>
  <c r="EE514"/>
  <c r="EE518"/>
  <c r="EE522"/>
  <c r="EE526"/>
  <c r="EE530"/>
  <c r="EE534"/>
  <c r="EE538"/>
  <c r="EE542"/>
  <c r="EE546"/>
  <c r="EE550"/>
  <c r="EE554"/>
  <c r="EE558"/>
  <c r="EE562"/>
  <c r="EE566"/>
  <c r="EE570"/>
  <c r="EE574"/>
  <c r="EE578"/>
  <c r="EE582"/>
  <c r="EE586"/>
  <c r="EE590"/>
  <c r="EE399"/>
  <c r="EE415"/>
  <c r="EE433"/>
  <c r="EE437"/>
  <c r="EE441"/>
  <c r="EE445"/>
  <c r="EE449"/>
  <c r="EE453"/>
  <c r="EE457"/>
  <c r="EE461"/>
  <c r="EE465"/>
  <c r="EE469"/>
  <c r="EE473"/>
  <c r="EE477"/>
  <c r="EE481"/>
  <c r="EE485"/>
  <c r="EE489"/>
  <c r="EE493"/>
  <c r="EE497"/>
  <c r="EE501"/>
  <c r="EE505"/>
  <c r="EE509"/>
  <c r="EE513"/>
  <c r="EE517"/>
  <c r="EE521"/>
  <c r="EE525"/>
  <c r="EE529"/>
  <c r="EE533"/>
  <c r="EE537"/>
  <c r="EE541"/>
  <c r="EE545"/>
  <c r="EE549"/>
  <c r="EE553"/>
  <c r="EE557"/>
  <c r="EE561"/>
  <c r="EE565"/>
  <c r="EE569"/>
  <c r="EE573"/>
  <c r="EE577"/>
  <c r="EE581"/>
  <c r="EE585"/>
  <c r="EE589"/>
  <c r="EE403"/>
  <c r="EE419"/>
  <c r="EE432"/>
  <c r="EE436"/>
  <c r="EE440"/>
  <c r="EE444"/>
  <c r="EE448"/>
  <c r="EE452"/>
  <c r="EE456"/>
  <c r="EE460"/>
  <c r="EE464"/>
  <c r="EE468"/>
  <c r="EE472"/>
  <c r="EE476"/>
  <c r="EE480"/>
  <c r="EE484"/>
  <c r="EE488"/>
  <c r="EE492"/>
  <c r="EE496"/>
  <c r="EE500"/>
  <c r="EE504"/>
  <c r="EE508"/>
  <c r="EE512"/>
  <c r="EE516"/>
  <c r="EE520"/>
  <c r="EE524"/>
  <c r="EE528"/>
  <c r="EE532"/>
  <c r="EE536"/>
  <c r="EE540"/>
  <c r="EE544"/>
  <c r="EE548"/>
  <c r="EE552"/>
  <c r="EE556"/>
  <c r="EE560"/>
  <c r="EE564"/>
  <c r="EE568"/>
  <c r="EE572"/>
  <c r="EE576"/>
  <c r="EE580"/>
  <c r="EE584"/>
  <c r="EE588"/>
  <c r="EE592"/>
  <c r="EE391"/>
  <c r="EE407"/>
  <c r="EE423"/>
  <c r="EE435"/>
  <c r="EE439"/>
  <c r="EE443"/>
  <c r="EE447"/>
  <c r="EE451"/>
  <c r="EE455"/>
  <c r="EE459"/>
  <c r="EE463"/>
  <c r="EE467"/>
  <c r="EE471"/>
  <c r="EE475"/>
  <c r="EE479"/>
  <c r="EE483"/>
  <c r="EE487"/>
  <c r="EE491"/>
  <c r="EE495"/>
  <c r="EE499"/>
  <c r="EE503"/>
  <c r="EE507"/>
  <c r="EE511"/>
  <c r="EE515"/>
  <c r="EE519"/>
  <c r="EE523"/>
  <c r="EE527"/>
  <c r="EE531"/>
  <c r="EE535"/>
  <c r="EE539"/>
  <c r="EE543"/>
  <c r="EE547"/>
  <c r="EE551"/>
  <c r="EE555"/>
  <c r="EE559"/>
  <c r="EE563"/>
  <c r="EE567"/>
  <c r="EE571"/>
  <c r="EE575"/>
  <c r="EE579"/>
  <c r="EE583"/>
  <c r="EE587"/>
  <c r="EE591"/>
  <c r="EE595"/>
  <c r="EE395"/>
  <c r="EE411"/>
  <c r="EE427"/>
  <c r="EE431"/>
  <c r="DY592"/>
  <c r="EF610"/>
  <c r="DX610"/>
  <c r="DZ609"/>
  <c r="EB608"/>
  <c r="ED607"/>
  <c r="DV607"/>
  <c r="EF606"/>
  <c r="DX606"/>
  <c r="DZ605"/>
  <c r="EB604"/>
  <c r="ED603"/>
  <c r="DV603"/>
  <c r="EF602"/>
  <c r="DZ601"/>
  <c r="EB600"/>
  <c r="DY597"/>
  <c r="DW594"/>
  <c r="EE593"/>
  <c r="EF7"/>
  <c r="EF11"/>
  <c r="EF15"/>
  <c r="EF19"/>
  <c r="EF23"/>
  <c r="EF27"/>
  <c r="EF31"/>
  <c r="EF35"/>
  <c r="EF39"/>
  <c r="EF43"/>
  <c r="EF47"/>
  <c r="EF51"/>
  <c r="EF55"/>
  <c r="EF59"/>
  <c r="EF63"/>
  <c r="EF67"/>
  <c r="EF71"/>
  <c r="EF75"/>
  <c r="EF79"/>
  <c r="EF83"/>
  <c r="EF87"/>
  <c r="EF91"/>
  <c r="EF95"/>
  <c r="EF99"/>
  <c r="EF103"/>
  <c r="EF107"/>
  <c r="EF111"/>
  <c r="EF115"/>
  <c r="EF119"/>
  <c r="EF123"/>
  <c r="EF127"/>
  <c r="EF131"/>
  <c r="EF135"/>
  <c r="EF139"/>
  <c r="EF143"/>
  <c r="EF147"/>
  <c r="EF151"/>
  <c r="EF155"/>
  <c r="EF159"/>
  <c r="EF163"/>
  <c r="EF167"/>
  <c r="EF171"/>
  <c r="EF175"/>
  <c r="EF6"/>
  <c r="EF10"/>
  <c r="EF14"/>
  <c r="EF18"/>
  <c r="EF22"/>
  <c r="EF26"/>
  <c r="EF30"/>
  <c r="EF34"/>
  <c r="EF38"/>
  <c r="EF42"/>
  <c r="EF46"/>
  <c r="EF50"/>
  <c r="EF54"/>
  <c r="EF58"/>
  <c r="EF62"/>
  <c r="EF66"/>
  <c r="EF70"/>
  <c r="EF74"/>
  <c r="EF78"/>
  <c r="EF82"/>
  <c r="EF86"/>
  <c r="EF90"/>
  <c r="EF94"/>
  <c r="EF98"/>
  <c r="EF102"/>
  <c r="EF106"/>
  <c r="EF110"/>
  <c r="EF114"/>
  <c r="EF118"/>
  <c r="EF122"/>
  <c r="EF126"/>
  <c r="EF130"/>
  <c r="EF134"/>
  <c r="EF138"/>
  <c r="EF142"/>
  <c r="EF146"/>
  <c r="EF150"/>
  <c r="EF154"/>
  <c r="EF158"/>
  <c r="EF162"/>
  <c r="EF166"/>
  <c r="EF170"/>
  <c r="EF174"/>
  <c r="EF12"/>
  <c r="EF20"/>
  <c r="EF29"/>
  <c r="EF36"/>
  <c r="EF45"/>
  <c r="EF52"/>
  <c r="EF61"/>
  <c r="EF68"/>
  <c r="EF77"/>
  <c r="EF84"/>
  <c r="EF93"/>
  <c r="EF100"/>
  <c r="EF164"/>
  <c r="EF177"/>
  <c r="EF181"/>
  <c r="EF185"/>
  <c r="EF189"/>
  <c r="EF193"/>
  <c r="EF197"/>
  <c r="EF201"/>
  <c r="EF205"/>
  <c r="EF209"/>
  <c r="EF213"/>
  <c r="EF217"/>
  <c r="EF221"/>
  <c r="EF225"/>
  <c r="EF229"/>
  <c r="EF233"/>
  <c r="EF237"/>
  <c r="EF241"/>
  <c r="EF245"/>
  <c r="EF249"/>
  <c r="EF253"/>
  <c r="EF257"/>
  <c r="EF261"/>
  <c r="EF265"/>
  <c r="EF269"/>
  <c r="EF165"/>
  <c r="EF9"/>
  <c r="EF16"/>
  <c r="EF25"/>
  <c r="EF32"/>
  <c r="EF41"/>
  <c r="EF48"/>
  <c r="EF57"/>
  <c r="EF64"/>
  <c r="EF73"/>
  <c r="EF80"/>
  <c r="EF89"/>
  <c r="EF96"/>
  <c r="EF105"/>
  <c r="EF108"/>
  <c r="EF112"/>
  <c r="EF116"/>
  <c r="EF120"/>
  <c r="EF124"/>
  <c r="EF128"/>
  <c r="EF132"/>
  <c r="EF136"/>
  <c r="EF140"/>
  <c r="EF144"/>
  <c r="EF148"/>
  <c r="EF152"/>
  <c r="EF156"/>
  <c r="EF160"/>
  <c r="EF168"/>
  <c r="EF176"/>
  <c r="EF180"/>
  <c r="EF184"/>
  <c r="EF188"/>
  <c r="EF192"/>
  <c r="EF196"/>
  <c r="EF200"/>
  <c r="EF204"/>
  <c r="EF208"/>
  <c r="EF212"/>
  <c r="EF216"/>
  <c r="EF220"/>
  <c r="EF224"/>
  <c r="EF228"/>
  <c r="EF232"/>
  <c r="EF236"/>
  <c r="EF240"/>
  <c r="EF244"/>
  <c r="EF248"/>
  <c r="EF252"/>
  <c r="EF256"/>
  <c r="EF260"/>
  <c r="EF169"/>
  <c r="EF8"/>
  <c r="EF21"/>
  <c r="EF28"/>
  <c r="EF37"/>
  <c r="EF44"/>
  <c r="EF53"/>
  <c r="EF60"/>
  <c r="EF69"/>
  <c r="EF76"/>
  <c r="EF85"/>
  <c r="EF92"/>
  <c r="EF101"/>
  <c r="EF172"/>
  <c r="EF179"/>
  <c r="EF183"/>
  <c r="EF187"/>
  <c r="EF191"/>
  <c r="EF195"/>
  <c r="EF199"/>
  <c r="EF203"/>
  <c r="EF207"/>
  <c r="EF211"/>
  <c r="EF215"/>
  <c r="EF219"/>
  <c r="EF223"/>
  <c r="EF227"/>
  <c r="EF231"/>
  <c r="EF235"/>
  <c r="EF239"/>
  <c r="EF243"/>
  <c r="EF247"/>
  <c r="EF251"/>
  <c r="EF255"/>
  <c r="EF259"/>
  <c r="EF263"/>
  <c r="EF267"/>
  <c r="EF271"/>
  <c r="EF109"/>
  <c r="EF113"/>
  <c r="EF117"/>
  <c r="EF121"/>
  <c r="EF125"/>
  <c r="EF129"/>
  <c r="EF133"/>
  <c r="EF137"/>
  <c r="EF141"/>
  <c r="EF145"/>
  <c r="EF149"/>
  <c r="EF153"/>
  <c r="EF157"/>
  <c r="EF161"/>
  <c r="EF173"/>
  <c r="EF13"/>
  <c r="EF17"/>
  <c r="EF24"/>
  <c r="EF33"/>
  <c r="EF40"/>
  <c r="EF49"/>
  <c r="EF56"/>
  <c r="EF65"/>
  <c r="EF72"/>
  <c r="EF81"/>
  <c r="EF88"/>
  <c r="EF97"/>
  <c r="EF104"/>
  <c r="EF178"/>
  <c r="EF182"/>
  <c r="EF186"/>
  <c r="EF190"/>
  <c r="EF194"/>
  <c r="EF198"/>
  <c r="EF202"/>
  <c r="EF206"/>
  <c r="EF210"/>
  <c r="EF214"/>
  <c r="EF218"/>
  <c r="EF222"/>
  <c r="EF226"/>
  <c r="EF230"/>
  <c r="EF234"/>
  <c r="EF238"/>
  <c r="EF242"/>
  <c r="EF246"/>
  <c r="EF266"/>
  <c r="EF272"/>
  <c r="EF273"/>
  <c r="EF277"/>
  <c r="EF281"/>
  <c r="EF285"/>
  <c r="EF289"/>
  <c r="EF293"/>
  <c r="EF297"/>
  <c r="EF301"/>
  <c r="EF305"/>
  <c r="EF309"/>
  <c r="EF313"/>
  <c r="EF317"/>
  <c r="EF321"/>
  <c r="EF325"/>
  <c r="EF329"/>
  <c r="EF333"/>
  <c r="EF337"/>
  <c r="EF341"/>
  <c r="EF345"/>
  <c r="EF349"/>
  <c r="EF353"/>
  <c r="EF357"/>
  <c r="EF361"/>
  <c r="EF365"/>
  <c r="EF369"/>
  <c r="EF373"/>
  <c r="EF377"/>
  <c r="EF381"/>
  <c r="EF385"/>
  <c r="EF389"/>
  <c r="EF393"/>
  <c r="EF397"/>
  <c r="EF401"/>
  <c r="EF405"/>
  <c r="EF409"/>
  <c r="EF413"/>
  <c r="EF417"/>
  <c r="EF421"/>
  <c r="EF425"/>
  <c r="EF429"/>
  <c r="EF433"/>
  <c r="EF262"/>
  <c r="EF268"/>
  <c r="EF276"/>
  <c r="EF280"/>
  <c r="EF284"/>
  <c r="EF288"/>
  <c r="EF292"/>
  <c r="EF296"/>
  <c r="EF300"/>
  <c r="EF304"/>
  <c r="EF308"/>
  <c r="EF312"/>
  <c r="EF316"/>
  <c r="EF320"/>
  <c r="EF324"/>
  <c r="EF328"/>
  <c r="EF332"/>
  <c r="EF336"/>
  <c r="EF340"/>
  <c r="EF344"/>
  <c r="EF348"/>
  <c r="EF352"/>
  <c r="EF356"/>
  <c r="EF360"/>
  <c r="EF364"/>
  <c r="EF368"/>
  <c r="EF372"/>
  <c r="EF376"/>
  <c r="EF380"/>
  <c r="EF384"/>
  <c r="EF388"/>
  <c r="EF392"/>
  <c r="EF396"/>
  <c r="EF400"/>
  <c r="EF404"/>
  <c r="EF408"/>
  <c r="EF412"/>
  <c r="EF416"/>
  <c r="EF420"/>
  <c r="EF424"/>
  <c r="EF428"/>
  <c r="EF432"/>
  <c r="EF250"/>
  <c r="EF264"/>
  <c r="EF270"/>
  <c r="EF275"/>
  <c r="EF279"/>
  <c r="EF283"/>
  <c r="EF287"/>
  <c r="EF291"/>
  <c r="EF295"/>
  <c r="EF299"/>
  <c r="EF303"/>
  <c r="EF307"/>
  <c r="EF311"/>
  <c r="EF315"/>
  <c r="EF319"/>
  <c r="EF323"/>
  <c r="EF327"/>
  <c r="EF331"/>
  <c r="EF335"/>
  <c r="EF339"/>
  <c r="EF343"/>
  <c r="EF347"/>
  <c r="EF351"/>
  <c r="EF355"/>
  <c r="EF359"/>
  <c r="EF363"/>
  <c r="EF367"/>
  <c r="EF371"/>
  <c r="EF375"/>
  <c r="EF379"/>
  <c r="EF383"/>
  <c r="EF387"/>
  <c r="EF391"/>
  <c r="EF395"/>
  <c r="EF399"/>
  <c r="EF403"/>
  <c r="EF407"/>
  <c r="EF411"/>
  <c r="EF415"/>
  <c r="EF419"/>
  <c r="EF423"/>
  <c r="EF427"/>
  <c r="EF431"/>
  <c r="EF254"/>
  <c r="EF258"/>
  <c r="EF274"/>
  <c r="EF278"/>
  <c r="EF282"/>
  <c r="EF286"/>
  <c r="EF290"/>
  <c r="EF294"/>
  <c r="EF298"/>
  <c r="EF302"/>
  <c r="EF306"/>
  <c r="EF310"/>
  <c r="EF314"/>
  <c r="EF318"/>
  <c r="EF322"/>
  <c r="EF326"/>
  <c r="EF330"/>
  <c r="EF334"/>
  <c r="EF338"/>
  <c r="EF342"/>
  <c r="EF346"/>
  <c r="EF350"/>
  <c r="EF354"/>
  <c r="EF358"/>
  <c r="EF362"/>
  <c r="EF366"/>
  <c r="EF370"/>
  <c r="EF374"/>
  <c r="EF378"/>
  <c r="EF382"/>
  <c r="EF386"/>
  <c r="EF390"/>
  <c r="EF394"/>
  <c r="EF398"/>
  <c r="EF402"/>
  <c r="EF406"/>
  <c r="EF410"/>
  <c r="EF414"/>
  <c r="EF418"/>
  <c r="EF422"/>
  <c r="EF426"/>
  <c r="EF430"/>
  <c r="EF437"/>
  <c r="EF441"/>
  <c r="EF445"/>
  <c r="EF449"/>
  <c r="EF453"/>
  <c r="EF457"/>
  <c r="EF461"/>
  <c r="EF465"/>
  <c r="EF469"/>
  <c r="EF473"/>
  <c r="EF477"/>
  <c r="EF481"/>
  <c r="EF485"/>
  <c r="EF489"/>
  <c r="EF493"/>
  <c r="EF497"/>
  <c r="EF501"/>
  <c r="EF505"/>
  <c r="EF509"/>
  <c r="EF513"/>
  <c r="EF517"/>
  <c r="EF521"/>
  <c r="EF525"/>
  <c r="EF529"/>
  <c r="EF533"/>
  <c r="EF537"/>
  <c r="EF541"/>
  <c r="EF545"/>
  <c r="EF549"/>
  <c r="EF553"/>
  <c r="EF557"/>
  <c r="EF561"/>
  <c r="EF565"/>
  <c r="EF569"/>
  <c r="EF573"/>
  <c r="EF577"/>
  <c r="EF581"/>
  <c r="EF585"/>
  <c r="EF589"/>
  <c r="EF593"/>
  <c r="EF597"/>
  <c r="EF436"/>
  <c r="EF440"/>
  <c r="EF444"/>
  <c r="EF448"/>
  <c r="EF452"/>
  <c r="EF456"/>
  <c r="EF460"/>
  <c r="EF464"/>
  <c r="EF468"/>
  <c r="EF472"/>
  <c r="EF476"/>
  <c r="EF480"/>
  <c r="EF484"/>
  <c r="EF488"/>
  <c r="EF492"/>
  <c r="EF496"/>
  <c r="EF500"/>
  <c r="EF504"/>
  <c r="EF508"/>
  <c r="EF512"/>
  <c r="EF516"/>
  <c r="EF520"/>
  <c r="EF524"/>
  <c r="EF528"/>
  <c r="EF532"/>
  <c r="EF536"/>
  <c r="EF540"/>
  <c r="EF544"/>
  <c r="EF548"/>
  <c r="EF552"/>
  <c r="EF556"/>
  <c r="EF560"/>
  <c r="EF564"/>
  <c r="EF568"/>
  <c r="EF572"/>
  <c r="EF576"/>
  <c r="EF580"/>
  <c r="EF584"/>
  <c r="EF588"/>
  <c r="EF592"/>
  <c r="EF596"/>
  <c r="EF434"/>
  <c r="EF435"/>
  <c r="EF439"/>
  <c r="EF443"/>
  <c r="EF447"/>
  <c r="EF451"/>
  <c r="EF455"/>
  <c r="EF459"/>
  <c r="EF463"/>
  <c r="EF467"/>
  <c r="EF471"/>
  <c r="EF475"/>
  <c r="EF479"/>
  <c r="EF483"/>
  <c r="EF487"/>
  <c r="EF491"/>
  <c r="EF495"/>
  <c r="EF499"/>
  <c r="EF503"/>
  <c r="EF507"/>
  <c r="EF511"/>
  <c r="EF515"/>
  <c r="EF519"/>
  <c r="EF523"/>
  <c r="EF527"/>
  <c r="EF531"/>
  <c r="EF535"/>
  <c r="EF539"/>
  <c r="EF543"/>
  <c r="EF547"/>
  <c r="EF551"/>
  <c r="EF555"/>
  <c r="EF559"/>
  <c r="EF563"/>
  <c r="EF567"/>
  <c r="EF571"/>
  <c r="EF575"/>
  <c r="EF579"/>
  <c r="EF583"/>
  <c r="EF587"/>
  <c r="EF591"/>
  <c r="EF595"/>
  <c r="EF438"/>
  <c r="EF442"/>
  <c r="EF446"/>
  <c r="EF450"/>
  <c r="EF454"/>
  <c r="EF458"/>
  <c r="EF462"/>
  <c r="EF466"/>
  <c r="EF470"/>
  <c r="EF474"/>
  <c r="EF478"/>
  <c r="EF482"/>
  <c r="EF486"/>
  <c r="EF490"/>
  <c r="EF494"/>
  <c r="EF498"/>
  <c r="EF502"/>
  <c r="EF506"/>
  <c r="EF510"/>
  <c r="EF514"/>
  <c r="EF518"/>
  <c r="EF522"/>
  <c r="EF526"/>
  <c r="EF530"/>
  <c r="EF534"/>
  <c r="EF538"/>
  <c r="EF542"/>
  <c r="EF546"/>
  <c r="EF550"/>
  <c r="EF554"/>
  <c r="EF558"/>
  <c r="EF562"/>
  <c r="EF566"/>
  <c r="EF570"/>
  <c r="EF574"/>
  <c r="EF578"/>
  <c r="EF582"/>
  <c r="EF586"/>
  <c r="EF590"/>
  <c r="EF594"/>
  <c r="DV8"/>
  <c r="DV12"/>
  <c r="DV16"/>
  <c r="DV20"/>
  <c r="DV24"/>
  <c r="DV28"/>
  <c r="DV32"/>
  <c r="DV36"/>
  <c r="DV40"/>
  <c r="DV44"/>
  <c r="DV48"/>
  <c r="DV52"/>
  <c r="DV56"/>
  <c r="DV60"/>
  <c r="DV64"/>
  <c r="DV68"/>
  <c r="DV72"/>
  <c r="DV76"/>
  <c r="DV80"/>
  <c r="DV84"/>
  <c r="DV88"/>
  <c r="DV92"/>
  <c r="DV96"/>
  <c r="DV100"/>
  <c r="DV104"/>
  <c r="DV108"/>
  <c r="DV112"/>
  <c r="DV116"/>
  <c r="DV120"/>
  <c r="DV124"/>
  <c r="DV128"/>
  <c r="DV132"/>
  <c r="DV136"/>
  <c r="DV140"/>
  <c r="DV144"/>
  <c r="DV148"/>
  <c r="DV152"/>
  <c r="DV156"/>
  <c r="DV160"/>
  <c r="DV164"/>
  <c r="DV168"/>
  <c r="DV172"/>
  <c r="DV7"/>
  <c r="DV11"/>
  <c r="DV15"/>
  <c r="DV19"/>
  <c r="DV23"/>
  <c r="DV27"/>
  <c r="DV31"/>
  <c r="DV35"/>
  <c r="DV39"/>
  <c r="DV43"/>
  <c r="DV47"/>
  <c r="DV51"/>
  <c r="DV55"/>
  <c r="DV59"/>
  <c r="DV63"/>
  <c r="DV67"/>
  <c r="DV71"/>
  <c r="DV75"/>
  <c r="DV79"/>
  <c r="DV83"/>
  <c r="DV87"/>
  <c r="DV91"/>
  <c r="DV95"/>
  <c r="DV99"/>
  <c r="DV103"/>
  <c r="DV107"/>
  <c r="DV111"/>
  <c r="DV115"/>
  <c r="DV119"/>
  <c r="DV123"/>
  <c r="DV127"/>
  <c r="DV131"/>
  <c r="DV135"/>
  <c r="DV139"/>
  <c r="DV143"/>
  <c r="DV147"/>
  <c r="DV151"/>
  <c r="DV155"/>
  <c r="DV159"/>
  <c r="DV163"/>
  <c r="DV167"/>
  <c r="DV171"/>
  <c r="DV175"/>
  <c r="DV6"/>
  <c r="DV14"/>
  <c r="DV25"/>
  <c r="DV41"/>
  <c r="DV57"/>
  <c r="DV73"/>
  <c r="DV89"/>
  <c r="DV105"/>
  <c r="DV30"/>
  <c r="DV46"/>
  <c r="DV62"/>
  <c r="DV78"/>
  <c r="DV94"/>
  <c r="DV165"/>
  <c r="DV178"/>
  <c r="DV182"/>
  <c r="DV186"/>
  <c r="DV190"/>
  <c r="DV194"/>
  <c r="DV198"/>
  <c r="DV202"/>
  <c r="DV206"/>
  <c r="DV210"/>
  <c r="DV214"/>
  <c r="DV218"/>
  <c r="DV222"/>
  <c r="DV226"/>
  <c r="DV230"/>
  <c r="DV234"/>
  <c r="DV238"/>
  <c r="DV242"/>
  <c r="DV246"/>
  <c r="DV250"/>
  <c r="DV254"/>
  <c r="DV258"/>
  <c r="DV262"/>
  <c r="DV266"/>
  <c r="DV13"/>
  <c r="DV21"/>
  <c r="DV37"/>
  <c r="DV53"/>
  <c r="DV69"/>
  <c r="DV85"/>
  <c r="DV101"/>
  <c r="DV166"/>
  <c r="DV26"/>
  <c r="DV42"/>
  <c r="DV58"/>
  <c r="DV74"/>
  <c r="DV90"/>
  <c r="DV106"/>
  <c r="DV169"/>
  <c r="DV177"/>
  <c r="DV181"/>
  <c r="DV185"/>
  <c r="DV189"/>
  <c r="DV193"/>
  <c r="DV197"/>
  <c r="DV201"/>
  <c r="DV205"/>
  <c r="DV209"/>
  <c r="DV213"/>
  <c r="DV217"/>
  <c r="DV221"/>
  <c r="DV225"/>
  <c r="DV229"/>
  <c r="DV233"/>
  <c r="DV237"/>
  <c r="DV241"/>
  <c r="DV245"/>
  <c r="DV249"/>
  <c r="DV253"/>
  <c r="DV257"/>
  <c r="DV261"/>
  <c r="DV10"/>
  <c r="DV17"/>
  <c r="DV33"/>
  <c r="DV49"/>
  <c r="DV65"/>
  <c r="DV81"/>
  <c r="DV97"/>
  <c r="DV109"/>
  <c r="DV113"/>
  <c r="DV117"/>
  <c r="DV121"/>
  <c r="DV125"/>
  <c r="DV129"/>
  <c r="DV133"/>
  <c r="DV137"/>
  <c r="DV141"/>
  <c r="DV145"/>
  <c r="DV149"/>
  <c r="DV153"/>
  <c r="DV157"/>
  <c r="DV161"/>
  <c r="DV170"/>
  <c r="DV22"/>
  <c r="DV38"/>
  <c r="DV54"/>
  <c r="DV70"/>
  <c r="DV86"/>
  <c r="DV102"/>
  <c r="DV173"/>
  <c r="DV176"/>
  <c r="DV180"/>
  <c r="DV184"/>
  <c r="DV188"/>
  <c r="DV192"/>
  <c r="DV196"/>
  <c r="DV200"/>
  <c r="DV204"/>
  <c r="DV208"/>
  <c r="DV212"/>
  <c r="DV216"/>
  <c r="DV220"/>
  <c r="DV224"/>
  <c r="DV228"/>
  <c r="DV232"/>
  <c r="DV236"/>
  <c r="DV240"/>
  <c r="DV244"/>
  <c r="DV248"/>
  <c r="DV252"/>
  <c r="DV256"/>
  <c r="DV260"/>
  <c r="DV264"/>
  <c r="DV268"/>
  <c r="DV272"/>
  <c r="DV9"/>
  <c r="DV29"/>
  <c r="DV45"/>
  <c r="DV61"/>
  <c r="DV77"/>
  <c r="DV93"/>
  <c r="DV110"/>
  <c r="DV114"/>
  <c r="DV118"/>
  <c r="DV122"/>
  <c r="DV126"/>
  <c r="DV130"/>
  <c r="DV134"/>
  <c r="DV138"/>
  <c r="DV142"/>
  <c r="DV146"/>
  <c r="DV150"/>
  <c r="DV154"/>
  <c r="DV158"/>
  <c r="DV162"/>
  <c r="DV174"/>
  <c r="DV18"/>
  <c r="DV34"/>
  <c r="DV50"/>
  <c r="DV66"/>
  <c r="DV82"/>
  <c r="DV98"/>
  <c r="DV179"/>
  <c r="DV183"/>
  <c r="DV187"/>
  <c r="DV191"/>
  <c r="DV195"/>
  <c r="DV199"/>
  <c r="DV203"/>
  <c r="DV207"/>
  <c r="DV211"/>
  <c r="DV215"/>
  <c r="DV219"/>
  <c r="DV223"/>
  <c r="DV227"/>
  <c r="DV231"/>
  <c r="DV235"/>
  <c r="DV239"/>
  <c r="DV243"/>
  <c r="DV247"/>
  <c r="DV259"/>
  <c r="DV273"/>
  <c r="DV274"/>
  <c r="DV278"/>
  <c r="DV282"/>
  <c r="DV286"/>
  <c r="DV290"/>
  <c r="DV294"/>
  <c r="DV298"/>
  <c r="DV302"/>
  <c r="DV306"/>
  <c r="DV310"/>
  <c r="DV314"/>
  <c r="DV318"/>
  <c r="DV322"/>
  <c r="DV326"/>
  <c r="DV330"/>
  <c r="DV334"/>
  <c r="DV338"/>
  <c r="DV342"/>
  <c r="DV346"/>
  <c r="DV350"/>
  <c r="DV354"/>
  <c r="DV358"/>
  <c r="DV362"/>
  <c r="DV366"/>
  <c r="DV370"/>
  <c r="DV374"/>
  <c r="DV378"/>
  <c r="DV382"/>
  <c r="DV386"/>
  <c r="DV390"/>
  <c r="DV394"/>
  <c r="DV398"/>
  <c r="DV402"/>
  <c r="DV406"/>
  <c r="DV410"/>
  <c r="DV414"/>
  <c r="DV418"/>
  <c r="DV422"/>
  <c r="DV426"/>
  <c r="DV430"/>
  <c r="DV434"/>
  <c r="DV267"/>
  <c r="DV270"/>
  <c r="DV277"/>
  <c r="DV281"/>
  <c r="DV285"/>
  <c r="DV289"/>
  <c r="DV293"/>
  <c r="DV297"/>
  <c r="DV301"/>
  <c r="DV305"/>
  <c r="DV309"/>
  <c r="DV313"/>
  <c r="DV317"/>
  <c r="DV321"/>
  <c r="DV325"/>
  <c r="DV329"/>
  <c r="DV333"/>
  <c r="DV337"/>
  <c r="DV341"/>
  <c r="DV345"/>
  <c r="DV349"/>
  <c r="DV353"/>
  <c r="DV357"/>
  <c r="DV361"/>
  <c r="DV365"/>
  <c r="DV369"/>
  <c r="DV373"/>
  <c r="DV377"/>
  <c r="DV381"/>
  <c r="DV385"/>
  <c r="DV389"/>
  <c r="DV393"/>
  <c r="DV397"/>
  <c r="DV401"/>
  <c r="DV405"/>
  <c r="DV409"/>
  <c r="DV413"/>
  <c r="DV417"/>
  <c r="DV421"/>
  <c r="DV425"/>
  <c r="DV429"/>
  <c r="DV433"/>
  <c r="DV263"/>
  <c r="DV269"/>
  <c r="DV251"/>
  <c r="DV276"/>
  <c r="DV280"/>
  <c r="DV284"/>
  <c r="DV288"/>
  <c r="DV292"/>
  <c r="DV296"/>
  <c r="DV300"/>
  <c r="DV304"/>
  <c r="DV308"/>
  <c r="DV312"/>
  <c r="DV316"/>
  <c r="DV320"/>
  <c r="DV324"/>
  <c r="DV328"/>
  <c r="DV332"/>
  <c r="DV336"/>
  <c r="DV340"/>
  <c r="DV344"/>
  <c r="DV348"/>
  <c r="DV352"/>
  <c r="DV356"/>
  <c r="DV360"/>
  <c r="DV364"/>
  <c r="DV368"/>
  <c r="DV372"/>
  <c r="DV376"/>
  <c r="DV380"/>
  <c r="DV384"/>
  <c r="DV388"/>
  <c r="DV392"/>
  <c r="DV396"/>
  <c r="DV400"/>
  <c r="DV404"/>
  <c r="DV408"/>
  <c r="DV412"/>
  <c r="DV416"/>
  <c r="DV420"/>
  <c r="DV424"/>
  <c r="DV428"/>
  <c r="DV432"/>
  <c r="DV265"/>
  <c r="DV271"/>
  <c r="DV255"/>
  <c r="DV275"/>
  <c r="DV279"/>
  <c r="DV283"/>
  <c r="DV287"/>
  <c r="DV291"/>
  <c r="DV295"/>
  <c r="DV299"/>
  <c r="DV303"/>
  <c r="DV307"/>
  <c r="DV311"/>
  <c r="DV315"/>
  <c r="DV319"/>
  <c r="DV323"/>
  <c r="DV327"/>
  <c r="DV331"/>
  <c r="DV335"/>
  <c r="DV339"/>
  <c r="DV343"/>
  <c r="DV347"/>
  <c r="DV351"/>
  <c r="DV355"/>
  <c r="DV359"/>
  <c r="DV363"/>
  <c r="DV367"/>
  <c r="DV371"/>
  <c r="DV375"/>
  <c r="DV379"/>
  <c r="DV383"/>
  <c r="DV387"/>
  <c r="DV391"/>
  <c r="DV395"/>
  <c r="DV399"/>
  <c r="DV403"/>
  <c r="DV407"/>
  <c r="DV411"/>
  <c r="DV415"/>
  <c r="DV419"/>
  <c r="DV423"/>
  <c r="DV427"/>
  <c r="DV431"/>
  <c r="DV438"/>
  <c r="DV442"/>
  <c r="DV446"/>
  <c r="DV450"/>
  <c r="DV454"/>
  <c r="DV458"/>
  <c r="DV462"/>
  <c r="DV466"/>
  <c r="DV470"/>
  <c r="DV474"/>
  <c r="DV478"/>
  <c r="DV482"/>
  <c r="DV486"/>
  <c r="DV490"/>
  <c r="DV494"/>
  <c r="DV498"/>
  <c r="DV502"/>
  <c r="DV506"/>
  <c r="DV510"/>
  <c r="DV514"/>
  <c r="DV518"/>
  <c r="DV522"/>
  <c r="DV526"/>
  <c r="DV530"/>
  <c r="DV534"/>
  <c r="DV538"/>
  <c r="DV542"/>
  <c r="DV546"/>
  <c r="DV550"/>
  <c r="DV554"/>
  <c r="DV558"/>
  <c r="DV562"/>
  <c r="DV566"/>
  <c r="DV570"/>
  <c r="DV574"/>
  <c r="DV578"/>
  <c r="DV582"/>
  <c r="DV586"/>
  <c r="DV590"/>
  <c r="DV594"/>
  <c r="DV598"/>
  <c r="DV437"/>
  <c r="DV441"/>
  <c r="DV445"/>
  <c r="DV449"/>
  <c r="DV453"/>
  <c r="DV457"/>
  <c r="DV461"/>
  <c r="DV465"/>
  <c r="DV469"/>
  <c r="DV473"/>
  <c r="DV477"/>
  <c r="DV481"/>
  <c r="DV485"/>
  <c r="DV489"/>
  <c r="DV493"/>
  <c r="DV497"/>
  <c r="DV501"/>
  <c r="DV505"/>
  <c r="DV509"/>
  <c r="DV513"/>
  <c r="DV517"/>
  <c r="DV521"/>
  <c r="DV525"/>
  <c r="DV529"/>
  <c r="DV533"/>
  <c r="DV537"/>
  <c r="DV541"/>
  <c r="DV545"/>
  <c r="DV549"/>
  <c r="DV553"/>
  <c r="DV557"/>
  <c r="DV561"/>
  <c r="DV565"/>
  <c r="DV569"/>
  <c r="DV573"/>
  <c r="DV577"/>
  <c r="DV581"/>
  <c r="DV585"/>
  <c r="DV589"/>
  <c r="DV593"/>
  <c r="DV597"/>
  <c r="DV435"/>
  <c r="DV436"/>
  <c r="DV440"/>
  <c r="DV444"/>
  <c r="DV448"/>
  <c r="DV452"/>
  <c r="DV456"/>
  <c r="DV460"/>
  <c r="DV464"/>
  <c r="DV468"/>
  <c r="DV472"/>
  <c r="DV476"/>
  <c r="DV480"/>
  <c r="DV484"/>
  <c r="DV488"/>
  <c r="DV492"/>
  <c r="DV496"/>
  <c r="DV500"/>
  <c r="DV504"/>
  <c r="DV508"/>
  <c r="DV512"/>
  <c r="DV516"/>
  <c r="DV520"/>
  <c r="DV524"/>
  <c r="DV528"/>
  <c r="DV532"/>
  <c r="DV536"/>
  <c r="DV540"/>
  <c r="DV544"/>
  <c r="DV548"/>
  <c r="DV552"/>
  <c r="DV556"/>
  <c r="DV560"/>
  <c r="DV564"/>
  <c r="DV568"/>
  <c r="DV572"/>
  <c r="DV576"/>
  <c r="DV580"/>
  <c r="DV584"/>
  <c r="DV588"/>
  <c r="DV592"/>
  <c r="DV596"/>
  <c r="DV439"/>
  <c r="DV443"/>
  <c r="DV447"/>
  <c r="DV451"/>
  <c r="DV455"/>
  <c r="DV459"/>
  <c r="DV463"/>
  <c r="DV467"/>
  <c r="DV471"/>
  <c r="DV475"/>
  <c r="DV479"/>
  <c r="DV483"/>
  <c r="DV487"/>
  <c r="DV491"/>
  <c r="DV495"/>
  <c r="DV499"/>
  <c r="DV503"/>
  <c r="DV507"/>
  <c r="DV511"/>
  <c r="DV515"/>
  <c r="DV519"/>
  <c r="DV523"/>
  <c r="DV527"/>
  <c r="DV531"/>
  <c r="DV535"/>
  <c r="DV539"/>
  <c r="DV543"/>
  <c r="DV547"/>
  <c r="DV551"/>
  <c r="DV555"/>
  <c r="DV559"/>
  <c r="DV563"/>
  <c r="DV567"/>
  <c r="DV571"/>
  <c r="DV575"/>
  <c r="DV579"/>
  <c r="DV583"/>
  <c r="DV587"/>
  <c r="DV591"/>
  <c r="DV595"/>
  <c r="ED8"/>
  <c r="ED12"/>
  <c r="ED16"/>
  <c r="ED20"/>
  <c r="ED24"/>
  <c r="ED28"/>
  <c r="ED32"/>
  <c r="ED36"/>
  <c r="ED40"/>
  <c r="ED44"/>
  <c r="ED48"/>
  <c r="ED52"/>
  <c r="ED56"/>
  <c r="ED60"/>
  <c r="ED64"/>
  <c r="ED68"/>
  <c r="ED72"/>
  <c r="ED76"/>
  <c r="ED80"/>
  <c r="ED84"/>
  <c r="ED88"/>
  <c r="ED92"/>
  <c r="ED96"/>
  <c r="ED100"/>
  <c r="ED104"/>
  <c r="ED108"/>
  <c r="ED112"/>
  <c r="ED116"/>
  <c r="ED120"/>
  <c r="ED124"/>
  <c r="ED128"/>
  <c r="ED132"/>
  <c r="ED136"/>
  <c r="ED140"/>
  <c r="ED144"/>
  <c r="ED148"/>
  <c r="ED152"/>
  <c r="ED156"/>
  <c r="ED160"/>
  <c r="ED164"/>
  <c r="ED168"/>
  <c r="ED172"/>
  <c r="ED7"/>
  <c r="ED11"/>
  <c r="ED15"/>
  <c r="ED19"/>
  <c r="ED23"/>
  <c r="ED27"/>
  <c r="ED31"/>
  <c r="ED35"/>
  <c r="ED39"/>
  <c r="ED43"/>
  <c r="ED47"/>
  <c r="ED51"/>
  <c r="ED55"/>
  <c r="ED59"/>
  <c r="ED63"/>
  <c r="ED67"/>
  <c r="ED71"/>
  <c r="ED75"/>
  <c r="ED79"/>
  <c r="ED83"/>
  <c r="ED87"/>
  <c r="ED91"/>
  <c r="ED95"/>
  <c r="ED99"/>
  <c r="ED103"/>
  <c r="ED107"/>
  <c r="ED111"/>
  <c r="ED115"/>
  <c r="ED119"/>
  <c r="ED123"/>
  <c r="ED127"/>
  <c r="ED131"/>
  <c r="ED135"/>
  <c r="ED139"/>
  <c r="ED143"/>
  <c r="ED147"/>
  <c r="ED151"/>
  <c r="ED155"/>
  <c r="ED159"/>
  <c r="ED163"/>
  <c r="ED167"/>
  <c r="ED171"/>
  <c r="ED175"/>
  <c r="ED6"/>
  <c r="ED13"/>
  <c r="ED26"/>
  <c r="ED42"/>
  <c r="ED58"/>
  <c r="ED74"/>
  <c r="ED90"/>
  <c r="ED106"/>
  <c r="ED109"/>
  <c r="ED113"/>
  <c r="ED117"/>
  <c r="ED121"/>
  <c r="ED125"/>
  <c r="ED129"/>
  <c r="ED133"/>
  <c r="ED137"/>
  <c r="ED141"/>
  <c r="ED145"/>
  <c r="ED149"/>
  <c r="ED153"/>
  <c r="ED157"/>
  <c r="ED161"/>
  <c r="ED173"/>
  <c r="ED17"/>
  <c r="ED33"/>
  <c r="ED49"/>
  <c r="ED65"/>
  <c r="ED81"/>
  <c r="ED97"/>
  <c r="ED174"/>
  <c r="ED178"/>
  <c r="ED182"/>
  <c r="ED186"/>
  <c r="ED190"/>
  <c r="ED194"/>
  <c r="ED198"/>
  <c r="ED202"/>
  <c r="ED206"/>
  <c r="ED210"/>
  <c r="ED214"/>
  <c r="ED218"/>
  <c r="ED222"/>
  <c r="ED226"/>
  <c r="ED230"/>
  <c r="ED234"/>
  <c r="ED238"/>
  <c r="ED242"/>
  <c r="ED246"/>
  <c r="ED250"/>
  <c r="ED254"/>
  <c r="ED258"/>
  <c r="ED262"/>
  <c r="ED266"/>
  <c r="ED10"/>
  <c r="ED22"/>
  <c r="ED38"/>
  <c r="ED54"/>
  <c r="ED70"/>
  <c r="ED86"/>
  <c r="ED102"/>
  <c r="ED110"/>
  <c r="ED114"/>
  <c r="ED118"/>
  <c r="ED122"/>
  <c r="ED126"/>
  <c r="ED130"/>
  <c r="ED134"/>
  <c r="ED138"/>
  <c r="ED142"/>
  <c r="ED146"/>
  <c r="ED150"/>
  <c r="ED154"/>
  <c r="ED158"/>
  <c r="ED162"/>
  <c r="ED29"/>
  <c r="ED45"/>
  <c r="ED61"/>
  <c r="ED77"/>
  <c r="ED93"/>
  <c r="ED177"/>
  <c r="ED181"/>
  <c r="ED185"/>
  <c r="ED189"/>
  <c r="ED193"/>
  <c r="ED197"/>
  <c r="ED201"/>
  <c r="ED205"/>
  <c r="ED209"/>
  <c r="ED213"/>
  <c r="ED217"/>
  <c r="ED221"/>
  <c r="ED225"/>
  <c r="ED229"/>
  <c r="ED233"/>
  <c r="ED237"/>
  <c r="ED241"/>
  <c r="ED245"/>
  <c r="ED249"/>
  <c r="ED253"/>
  <c r="ED257"/>
  <c r="ED261"/>
  <c r="ED9"/>
  <c r="ED18"/>
  <c r="ED34"/>
  <c r="ED50"/>
  <c r="ED66"/>
  <c r="ED82"/>
  <c r="ED98"/>
  <c r="ED165"/>
  <c r="ED25"/>
  <c r="ED41"/>
  <c r="ED57"/>
  <c r="ED73"/>
  <c r="ED89"/>
  <c r="ED105"/>
  <c r="ED166"/>
  <c r="ED176"/>
  <c r="ED180"/>
  <c r="ED184"/>
  <c r="ED188"/>
  <c r="ED192"/>
  <c r="ED196"/>
  <c r="ED200"/>
  <c r="ED204"/>
  <c r="ED208"/>
  <c r="ED212"/>
  <c r="ED216"/>
  <c r="ED220"/>
  <c r="ED224"/>
  <c r="ED228"/>
  <c r="ED232"/>
  <c r="ED236"/>
  <c r="ED240"/>
  <c r="ED244"/>
  <c r="ED248"/>
  <c r="ED252"/>
  <c r="ED256"/>
  <c r="ED260"/>
  <c r="ED264"/>
  <c r="ED268"/>
  <c r="ED272"/>
  <c r="ED14"/>
  <c r="ED30"/>
  <c r="ED46"/>
  <c r="ED62"/>
  <c r="ED78"/>
  <c r="ED94"/>
  <c r="ED169"/>
  <c r="ED21"/>
  <c r="ED37"/>
  <c r="ED53"/>
  <c r="ED69"/>
  <c r="ED85"/>
  <c r="ED101"/>
  <c r="ED170"/>
  <c r="ED179"/>
  <c r="ED183"/>
  <c r="ED187"/>
  <c r="ED191"/>
  <c r="ED195"/>
  <c r="ED199"/>
  <c r="ED203"/>
  <c r="ED207"/>
  <c r="ED211"/>
  <c r="ED215"/>
  <c r="ED219"/>
  <c r="ED223"/>
  <c r="ED227"/>
  <c r="ED231"/>
  <c r="ED235"/>
  <c r="ED239"/>
  <c r="ED243"/>
  <c r="ED247"/>
  <c r="ED263"/>
  <c r="ED269"/>
  <c r="ED271"/>
  <c r="ED274"/>
  <c r="ED278"/>
  <c r="ED282"/>
  <c r="ED286"/>
  <c r="ED290"/>
  <c r="ED294"/>
  <c r="ED298"/>
  <c r="ED302"/>
  <c r="ED306"/>
  <c r="ED310"/>
  <c r="ED314"/>
  <c r="ED318"/>
  <c r="ED322"/>
  <c r="ED326"/>
  <c r="ED330"/>
  <c r="ED334"/>
  <c r="ED338"/>
  <c r="ED342"/>
  <c r="ED346"/>
  <c r="ED350"/>
  <c r="ED354"/>
  <c r="ED358"/>
  <c r="ED362"/>
  <c r="ED366"/>
  <c r="ED370"/>
  <c r="ED374"/>
  <c r="ED378"/>
  <c r="ED382"/>
  <c r="ED386"/>
  <c r="ED390"/>
  <c r="ED394"/>
  <c r="ED398"/>
  <c r="ED402"/>
  <c r="ED406"/>
  <c r="ED410"/>
  <c r="ED414"/>
  <c r="ED418"/>
  <c r="ED422"/>
  <c r="ED426"/>
  <c r="ED430"/>
  <c r="ED434"/>
  <c r="ED265"/>
  <c r="ED273"/>
  <c r="ED277"/>
  <c r="ED281"/>
  <c r="ED285"/>
  <c r="ED289"/>
  <c r="ED293"/>
  <c r="ED297"/>
  <c r="ED301"/>
  <c r="ED305"/>
  <c r="ED309"/>
  <c r="ED313"/>
  <c r="ED317"/>
  <c r="ED321"/>
  <c r="ED325"/>
  <c r="ED329"/>
  <c r="ED333"/>
  <c r="ED337"/>
  <c r="ED341"/>
  <c r="ED345"/>
  <c r="ED349"/>
  <c r="ED353"/>
  <c r="ED357"/>
  <c r="ED361"/>
  <c r="ED365"/>
  <c r="ED369"/>
  <c r="ED373"/>
  <c r="ED377"/>
  <c r="ED381"/>
  <c r="ED385"/>
  <c r="ED389"/>
  <c r="ED393"/>
  <c r="ED397"/>
  <c r="ED401"/>
  <c r="ED405"/>
  <c r="ED409"/>
  <c r="ED413"/>
  <c r="ED417"/>
  <c r="ED421"/>
  <c r="ED425"/>
  <c r="ED429"/>
  <c r="ED433"/>
  <c r="ED251"/>
  <c r="ED276"/>
  <c r="ED280"/>
  <c r="ED284"/>
  <c r="ED288"/>
  <c r="ED292"/>
  <c r="ED296"/>
  <c r="ED300"/>
  <c r="ED304"/>
  <c r="ED308"/>
  <c r="ED312"/>
  <c r="ED316"/>
  <c r="ED320"/>
  <c r="ED324"/>
  <c r="ED328"/>
  <c r="ED332"/>
  <c r="ED336"/>
  <c r="ED340"/>
  <c r="ED344"/>
  <c r="ED348"/>
  <c r="ED352"/>
  <c r="ED356"/>
  <c r="ED360"/>
  <c r="ED364"/>
  <c r="ED368"/>
  <c r="ED372"/>
  <c r="ED376"/>
  <c r="ED380"/>
  <c r="ED384"/>
  <c r="ED388"/>
  <c r="ED392"/>
  <c r="ED396"/>
  <c r="ED400"/>
  <c r="ED404"/>
  <c r="ED408"/>
  <c r="ED412"/>
  <c r="ED416"/>
  <c r="ED420"/>
  <c r="ED424"/>
  <c r="ED428"/>
  <c r="ED432"/>
  <c r="ED255"/>
  <c r="ED259"/>
  <c r="ED270"/>
  <c r="ED267"/>
  <c r="ED275"/>
  <c r="ED279"/>
  <c r="ED283"/>
  <c r="ED287"/>
  <c r="ED291"/>
  <c r="ED295"/>
  <c r="ED299"/>
  <c r="ED303"/>
  <c r="ED307"/>
  <c r="ED311"/>
  <c r="ED315"/>
  <c r="ED319"/>
  <c r="ED323"/>
  <c r="ED327"/>
  <c r="ED331"/>
  <c r="ED335"/>
  <c r="ED339"/>
  <c r="ED343"/>
  <c r="ED347"/>
  <c r="ED351"/>
  <c r="ED355"/>
  <c r="ED359"/>
  <c r="ED363"/>
  <c r="ED367"/>
  <c r="ED371"/>
  <c r="ED375"/>
  <c r="ED379"/>
  <c r="ED383"/>
  <c r="ED387"/>
  <c r="ED391"/>
  <c r="ED395"/>
  <c r="ED399"/>
  <c r="ED403"/>
  <c r="ED407"/>
  <c r="ED411"/>
  <c r="ED415"/>
  <c r="ED419"/>
  <c r="ED423"/>
  <c r="ED427"/>
  <c r="ED431"/>
  <c r="ED438"/>
  <c r="ED442"/>
  <c r="ED446"/>
  <c r="ED450"/>
  <c r="ED454"/>
  <c r="ED458"/>
  <c r="ED462"/>
  <c r="ED466"/>
  <c r="ED470"/>
  <c r="ED474"/>
  <c r="ED478"/>
  <c r="ED482"/>
  <c r="ED486"/>
  <c r="ED490"/>
  <c r="ED494"/>
  <c r="ED498"/>
  <c r="ED502"/>
  <c r="ED506"/>
  <c r="ED510"/>
  <c r="ED514"/>
  <c r="ED518"/>
  <c r="ED522"/>
  <c r="ED526"/>
  <c r="ED530"/>
  <c r="ED534"/>
  <c r="ED538"/>
  <c r="ED542"/>
  <c r="ED546"/>
  <c r="ED550"/>
  <c r="ED554"/>
  <c r="ED558"/>
  <c r="ED562"/>
  <c r="ED566"/>
  <c r="ED570"/>
  <c r="ED574"/>
  <c r="ED578"/>
  <c r="ED582"/>
  <c r="ED586"/>
  <c r="ED590"/>
  <c r="ED594"/>
  <c r="ED598"/>
  <c r="ED437"/>
  <c r="ED441"/>
  <c r="ED445"/>
  <c r="ED449"/>
  <c r="ED453"/>
  <c r="ED457"/>
  <c r="ED461"/>
  <c r="ED465"/>
  <c r="ED469"/>
  <c r="ED473"/>
  <c r="ED477"/>
  <c r="ED481"/>
  <c r="ED485"/>
  <c r="ED489"/>
  <c r="ED493"/>
  <c r="ED497"/>
  <c r="ED501"/>
  <c r="ED505"/>
  <c r="ED509"/>
  <c r="ED513"/>
  <c r="ED517"/>
  <c r="ED521"/>
  <c r="ED525"/>
  <c r="ED529"/>
  <c r="ED533"/>
  <c r="ED537"/>
  <c r="ED541"/>
  <c r="ED545"/>
  <c r="ED549"/>
  <c r="ED553"/>
  <c r="ED557"/>
  <c r="ED561"/>
  <c r="ED565"/>
  <c r="ED569"/>
  <c r="ED573"/>
  <c r="ED577"/>
  <c r="ED581"/>
  <c r="ED585"/>
  <c r="ED589"/>
  <c r="ED593"/>
  <c r="ED597"/>
  <c r="ED436"/>
  <c r="ED440"/>
  <c r="ED444"/>
  <c r="ED448"/>
  <c r="ED452"/>
  <c r="ED456"/>
  <c r="ED460"/>
  <c r="ED464"/>
  <c r="ED468"/>
  <c r="ED472"/>
  <c r="ED476"/>
  <c r="ED480"/>
  <c r="ED484"/>
  <c r="ED488"/>
  <c r="ED492"/>
  <c r="ED496"/>
  <c r="ED500"/>
  <c r="ED504"/>
  <c r="ED508"/>
  <c r="ED512"/>
  <c r="ED516"/>
  <c r="ED520"/>
  <c r="ED524"/>
  <c r="ED528"/>
  <c r="ED532"/>
  <c r="ED536"/>
  <c r="ED540"/>
  <c r="ED544"/>
  <c r="ED548"/>
  <c r="ED552"/>
  <c r="ED556"/>
  <c r="ED560"/>
  <c r="ED564"/>
  <c r="ED568"/>
  <c r="ED572"/>
  <c r="ED576"/>
  <c r="ED580"/>
  <c r="ED584"/>
  <c r="ED588"/>
  <c r="ED592"/>
  <c r="ED596"/>
  <c r="ED435"/>
  <c r="ED439"/>
  <c r="ED443"/>
  <c r="ED447"/>
  <c r="ED451"/>
  <c r="ED455"/>
  <c r="ED459"/>
  <c r="ED463"/>
  <c r="ED467"/>
  <c r="ED471"/>
  <c r="ED475"/>
  <c r="ED479"/>
  <c r="ED483"/>
  <c r="ED487"/>
  <c r="ED491"/>
  <c r="ED495"/>
  <c r="ED499"/>
  <c r="ED503"/>
  <c r="ED507"/>
  <c r="ED511"/>
  <c r="ED515"/>
  <c r="ED519"/>
  <c r="ED523"/>
  <c r="ED527"/>
  <c r="ED531"/>
  <c r="ED535"/>
  <c r="ED539"/>
  <c r="ED543"/>
  <c r="ED547"/>
  <c r="ED551"/>
  <c r="ED555"/>
  <c r="ED559"/>
  <c r="ED563"/>
  <c r="ED567"/>
  <c r="ED571"/>
  <c r="ED575"/>
  <c r="ED579"/>
  <c r="ED583"/>
  <c r="ED587"/>
  <c r="ED591"/>
  <c r="ED595"/>
  <c r="DY610"/>
  <c r="EA609"/>
  <c r="EC608"/>
  <c r="DU608"/>
  <c r="EE607"/>
  <c r="DW607"/>
  <c r="DY606"/>
  <c r="EA605"/>
  <c r="EC604"/>
  <c r="DU604"/>
  <c r="EE603"/>
  <c r="DW603"/>
  <c r="EA601"/>
  <c r="EC600"/>
  <c r="DU600"/>
  <c r="EE599"/>
  <c r="DW599"/>
  <c r="DU595"/>
  <c r="EA6"/>
  <c r="EA10"/>
  <c r="EA14"/>
  <c r="EA18"/>
  <c r="EA22"/>
  <c r="EA26"/>
  <c r="EA30"/>
  <c r="EA34"/>
  <c r="EA38"/>
  <c r="EA42"/>
  <c r="EA46"/>
  <c r="EA50"/>
  <c r="EA54"/>
  <c r="EA58"/>
  <c r="EA62"/>
  <c r="EA66"/>
  <c r="EA70"/>
  <c r="EA74"/>
  <c r="EA78"/>
  <c r="EA82"/>
  <c r="EA86"/>
  <c r="EA90"/>
  <c r="EA94"/>
  <c r="EA98"/>
  <c r="EA102"/>
  <c r="EA106"/>
  <c r="EA110"/>
  <c r="EA114"/>
  <c r="EA118"/>
  <c r="EA122"/>
  <c r="EA126"/>
  <c r="EA130"/>
  <c r="EA134"/>
  <c r="EA138"/>
  <c r="EA142"/>
  <c r="EA146"/>
  <c r="EA150"/>
  <c r="EA154"/>
  <c r="EA158"/>
  <c r="EA162"/>
  <c r="EA9"/>
  <c r="EA13"/>
  <c r="EA17"/>
  <c r="EA21"/>
  <c r="EA25"/>
  <c r="EA29"/>
  <c r="EA33"/>
  <c r="EA37"/>
  <c r="EA41"/>
  <c r="EA45"/>
  <c r="EA49"/>
  <c r="EA53"/>
  <c r="EA57"/>
  <c r="EA61"/>
  <c r="EA65"/>
  <c r="EA69"/>
  <c r="EA73"/>
  <c r="EA77"/>
  <c r="EA81"/>
  <c r="EA85"/>
  <c r="EA89"/>
  <c r="EA93"/>
  <c r="EA97"/>
  <c r="EA101"/>
  <c r="EA105"/>
  <c r="EA8"/>
  <c r="EA12"/>
  <c r="EA16"/>
  <c r="EA20"/>
  <c r="EA24"/>
  <c r="EA28"/>
  <c r="EA32"/>
  <c r="EA36"/>
  <c r="EA40"/>
  <c r="EA44"/>
  <c r="EA48"/>
  <c r="EA52"/>
  <c r="EA56"/>
  <c r="EA60"/>
  <c r="EA64"/>
  <c r="EA68"/>
  <c r="EA72"/>
  <c r="EA76"/>
  <c r="EA80"/>
  <c r="EA84"/>
  <c r="EA88"/>
  <c r="EA92"/>
  <c r="EA96"/>
  <c r="EA100"/>
  <c r="EA104"/>
  <c r="EA108"/>
  <c r="EA112"/>
  <c r="EA116"/>
  <c r="EA120"/>
  <c r="EA124"/>
  <c r="EA128"/>
  <c r="EA132"/>
  <c r="EA136"/>
  <c r="EA140"/>
  <c r="EA144"/>
  <c r="EA148"/>
  <c r="EA152"/>
  <c r="EA156"/>
  <c r="EA160"/>
  <c r="EA164"/>
  <c r="EA168"/>
  <c r="EA172"/>
  <c r="EA7"/>
  <c r="EA11"/>
  <c r="EA27"/>
  <c r="EA43"/>
  <c r="EA59"/>
  <c r="EA75"/>
  <c r="EA91"/>
  <c r="EA107"/>
  <c r="EA166"/>
  <c r="EA169"/>
  <c r="EA176"/>
  <c r="EA180"/>
  <c r="EA184"/>
  <c r="EA188"/>
  <c r="EA192"/>
  <c r="EA196"/>
  <c r="EA200"/>
  <c r="EA204"/>
  <c r="EA208"/>
  <c r="EA212"/>
  <c r="EA216"/>
  <c r="EA220"/>
  <c r="EA224"/>
  <c r="EA228"/>
  <c r="EA232"/>
  <c r="EA236"/>
  <c r="EA240"/>
  <c r="EA244"/>
  <c r="EA248"/>
  <c r="EA252"/>
  <c r="EA256"/>
  <c r="EA260"/>
  <c r="EA264"/>
  <c r="EA268"/>
  <c r="EA109"/>
  <c r="EA111"/>
  <c r="EA113"/>
  <c r="EA115"/>
  <c r="EA117"/>
  <c r="EA119"/>
  <c r="EA121"/>
  <c r="EA123"/>
  <c r="EA125"/>
  <c r="EA127"/>
  <c r="EA129"/>
  <c r="EA131"/>
  <c r="EA133"/>
  <c r="EA135"/>
  <c r="EA137"/>
  <c r="EA139"/>
  <c r="EA141"/>
  <c r="EA143"/>
  <c r="EA145"/>
  <c r="EA147"/>
  <c r="EA149"/>
  <c r="EA151"/>
  <c r="EA153"/>
  <c r="EA155"/>
  <c r="EA157"/>
  <c r="EA159"/>
  <c r="EA161"/>
  <c r="EA163"/>
  <c r="EA23"/>
  <c r="EA39"/>
  <c r="EA55"/>
  <c r="EA71"/>
  <c r="EA87"/>
  <c r="EA103"/>
  <c r="EA170"/>
  <c r="EA173"/>
  <c r="EA179"/>
  <c r="EA183"/>
  <c r="EA187"/>
  <c r="EA191"/>
  <c r="EA195"/>
  <c r="EA199"/>
  <c r="EA203"/>
  <c r="EA207"/>
  <c r="EA211"/>
  <c r="EA215"/>
  <c r="EA219"/>
  <c r="EA223"/>
  <c r="EA227"/>
  <c r="EA231"/>
  <c r="EA235"/>
  <c r="EA239"/>
  <c r="EA243"/>
  <c r="EA247"/>
  <c r="EA251"/>
  <c r="EA255"/>
  <c r="EA259"/>
  <c r="EA263"/>
  <c r="EA267"/>
  <c r="EA271"/>
  <c r="EA167"/>
  <c r="EA19"/>
  <c r="EA35"/>
  <c r="EA51"/>
  <c r="EA67"/>
  <c r="EA83"/>
  <c r="EA99"/>
  <c r="EA174"/>
  <c r="EA178"/>
  <c r="EA182"/>
  <c r="EA186"/>
  <c r="EA190"/>
  <c r="EA194"/>
  <c r="EA198"/>
  <c r="EA202"/>
  <c r="EA206"/>
  <c r="EA210"/>
  <c r="EA214"/>
  <c r="EA218"/>
  <c r="EA222"/>
  <c r="EA226"/>
  <c r="EA230"/>
  <c r="EA234"/>
  <c r="EA238"/>
  <c r="EA242"/>
  <c r="EA246"/>
  <c r="EA250"/>
  <c r="EA254"/>
  <c r="EA258"/>
  <c r="EA262"/>
  <c r="EA266"/>
  <c r="EA270"/>
  <c r="EA171"/>
  <c r="EA15"/>
  <c r="EA31"/>
  <c r="EA47"/>
  <c r="EA63"/>
  <c r="EA79"/>
  <c r="EA95"/>
  <c r="EA165"/>
  <c r="EA177"/>
  <c r="EA181"/>
  <c r="EA185"/>
  <c r="EA189"/>
  <c r="EA193"/>
  <c r="EA197"/>
  <c r="EA201"/>
  <c r="EA205"/>
  <c r="EA209"/>
  <c r="EA213"/>
  <c r="EA217"/>
  <c r="EA221"/>
  <c r="EA225"/>
  <c r="EA229"/>
  <c r="EA233"/>
  <c r="EA237"/>
  <c r="EA241"/>
  <c r="EA245"/>
  <c r="EA249"/>
  <c r="EA253"/>
  <c r="EA257"/>
  <c r="EA175"/>
  <c r="EA276"/>
  <c r="EA280"/>
  <c r="EA284"/>
  <c r="EA288"/>
  <c r="EA292"/>
  <c r="EA296"/>
  <c r="EA300"/>
  <c r="EA304"/>
  <c r="EA308"/>
  <c r="EA312"/>
  <c r="EA316"/>
  <c r="EA320"/>
  <c r="EA324"/>
  <c r="EA328"/>
  <c r="EA332"/>
  <c r="EA336"/>
  <c r="EA340"/>
  <c r="EA344"/>
  <c r="EA348"/>
  <c r="EA352"/>
  <c r="EA356"/>
  <c r="EA360"/>
  <c r="EA364"/>
  <c r="EA368"/>
  <c r="EA372"/>
  <c r="EA376"/>
  <c r="EA380"/>
  <c r="EA384"/>
  <c r="EA388"/>
  <c r="EA392"/>
  <c r="EA396"/>
  <c r="EA400"/>
  <c r="EA404"/>
  <c r="EA408"/>
  <c r="EA412"/>
  <c r="EA416"/>
  <c r="EA420"/>
  <c r="EA424"/>
  <c r="EA428"/>
  <c r="EA432"/>
  <c r="EA269"/>
  <c r="EA275"/>
  <c r="EA279"/>
  <c r="EA283"/>
  <c r="EA287"/>
  <c r="EA291"/>
  <c r="EA295"/>
  <c r="EA299"/>
  <c r="EA303"/>
  <c r="EA307"/>
  <c r="EA311"/>
  <c r="EA315"/>
  <c r="EA319"/>
  <c r="EA323"/>
  <c r="EA327"/>
  <c r="EA331"/>
  <c r="EA335"/>
  <c r="EA339"/>
  <c r="EA343"/>
  <c r="EA347"/>
  <c r="EA351"/>
  <c r="EA355"/>
  <c r="EA359"/>
  <c r="EA363"/>
  <c r="EA367"/>
  <c r="EA371"/>
  <c r="EA375"/>
  <c r="EA379"/>
  <c r="EA383"/>
  <c r="EA387"/>
  <c r="EA391"/>
  <c r="EA395"/>
  <c r="EA399"/>
  <c r="EA403"/>
  <c r="EA407"/>
  <c r="EA411"/>
  <c r="EA415"/>
  <c r="EA419"/>
  <c r="EA423"/>
  <c r="EA427"/>
  <c r="EA261"/>
  <c r="EA265"/>
  <c r="EA274"/>
  <c r="EA278"/>
  <c r="EA282"/>
  <c r="EA286"/>
  <c r="EA290"/>
  <c r="EA294"/>
  <c r="EA298"/>
  <c r="EA302"/>
  <c r="EA306"/>
  <c r="EA310"/>
  <c r="EA314"/>
  <c r="EA318"/>
  <c r="EA322"/>
  <c r="EA326"/>
  <c r="EA330"/>
  <c r="EA334"/>
  <c r="EA338"/>
  <c r="EA342"/>
  <c r="EA346"/>
  <c r="EA350"/>
  <c r="EA354"/>
  <c r="EA358"/>
  <c r="EA362"/>
  <c r="EA366"/>
  <c r="EA370"/>
  <c r="EA374"/>
  <c r="EA378"/>
  <c r="EA382"/>
  <c r="EA386"/>
  <c r="EA390"/>
  <c r="EA394"/>
  <c r="EA398"/>
  <c r="EA402"/>
  <c r="EA406"/>
  <c r="EA410"/>
  <c r="EA414"/>
  <c r="EA418"/>
  <c r="EA422"/>
  <c r="EA426"/>
  <c r="EA430"/>
  <c r="EA272"/>
  <c r="EA273"/>
  <c r="EA277"/>
  <c r="EA281"/>
  <c r="EA285"/>
  <c r="EA289"/>
  <c r="EA293"/>
  <c r="EA297"/>
  <c r="EA301"/>
  <c r="EA305"/>
  <c r="EA309"/>
  <c r="EA313"/>
  <c r="EA317"/>
  <c r="EA321"/>
  <c r="EA325"/>
  <c r="EA329"/>
  <c r="EA333"/>
  <c r="EA337"/>
  <c r="EA341"/>
  <c r="EA345"/>
  <c r="EA349"/>
  <c r="EA353"/>
  <c r="EA357"/>
  <c r="EA361"/>
  <c r="EA365"/>
  <c r="EA369"/>
  <c r="EA373"/>
  <c r="EA377"/>
  <c r="EA381"/>
  <c r="EA385"/>
  <c r="EA397"/>
  <c r="EA413"/>
  <c r="EA429"/>
  <c r="EA431"/>
  <c r="EA436"/>
  <c r="EA440"/>
  <c r="EA444"/>
  <c r="EA448"/>
  <c r="EA452"/>
  <c r="EA456"/>
  <c r="EA460"/>
  <c r="EA464"/>
  <c r="EA468"/>
  <c r="EA472"/>
  <c r="EA476"/>
  <c r="EA480"/>
  <c r="EA484"/>
  <c r="EA488"/>
  <c r="EA492"/>
  <c r="EA496"/>
  <c r="EA500"/>
  <c r="EA504"/>
  <c r="EA508"/>
  <c r="EA512"/>
  <c r="EA516"/>
  <c r="EA520"/>
  <c r="EA524"/>
  <c r="EA528"/>
  <c r="EA532"/>
  <c r="EA536"/>
  <c r="EA540"/>
  <c r="EA544"/>
  <c r="EA548"/>
  <c r="EA552"/>
  <c r="EA556"/>
  <c r="EA560"/>
  <c r="EA564"/>
  <c r="EA568"/>
  <c r="EA572"/>
  <c r="EA576"/>
  <c r="EA580"/>
  <c r="EA584"/>
  <c r="EA588"/>
  <c r="EA401"/>
  <c r="EA417"/>
  <c r="EA435"/>
  <c r="EA439"/>
  <c r="EA443"/>
  <c r="EA447"/>
  <c r="EA451"/>
  <c r="EA455"/>
  <c r="EA459"/>
  <c r="EA463"/>
  <c r="EA467"/>
  <c r="EA471"/>
  <c r="EA475"/>
  <c r="EA479"/>
  <c r="EA483"/>
  <c r="EA487"/>
  <c r="EA491"/>
  <c r="EA495"/>
  <c r="EA499"/>
  <c r="EA503"/>
  <c r="EA507"/>
  <c r="EA511"/>
  <c r="EA515"/>
  <c r="EA519"/>
  <c r="EA523"/>
  <c r="EA527"/>
  <c r="EA531"/>
  <c r="EA535"/>
  <c r="EA539"/>
  <c r="EA543"/>
  <c r="EA547"/>
  <c r="EA551"/>
  <c r="EA555"/>
  <c r="EA559"/>
  <c r="EA563"/>
  <c r="EA567"/>
  <c r="EA571"/>
  <c r="EA575"/>
  <c r="EA579"/>
  <c r="EA583"/>
  <c r="EA587"/>
  <c r="EA433"/>
  <c r="EA389"/>
  <c r="EA405"/>
  <c r="EA421"/>
  <c r="EA438"/>
  <c r="EA442"/>
  <c r="EA446"/>
  <c r="EA450"/>
  <c r="EA454"/>
  <c r="EA458"/>
  <c r="EA462"/>
  <c r="EA466"/>
  <c r="EA470"/>
  <c r="EA474"/>
  <c r="EA478"/>
  <c r="EA482"/>
  <c r="EA486"/>
  <c r="EA490"/>
  <c r="EA494"/>
  <c r="EA498"/>
  <c r="EA502"/>
  <c r="EA506"/>
  <c r="EA510"/>
  <c r="EA514"/>
  <c r="EA518"/>
  <c r="EA522"/>
  <c r="EA526"/>
  <c r="EA530"/>
  <c r="EA534"/>
  <c r="EA538"/>
  <c r="EA542"/>
  <c r="EA546"/>
  <c r="EA550"/>
  <c r="EA554"/>
  <c r="EA558"/>
  <c r="EA562"/>
  <c r="EA566"/>
  <c r="EA570"/>
  <c r="EA574"/>
  <c r="EA578"/>
  <c r="EA582"/>
  <c r="EA586"/>
  <c r="EA590"/>
  <c r="EA594"/>
  <c r="EA393"/>
  <c r="EA409"/>
  <c r="EA425"/>
  <c r="EA437"/>
  <c r="EA441"/>
  <c r="EA445"/>
  <c r="EA449"/>
  <c r="EA453"/>
  <c r="EA457"/>
  <c r="EA461"/>
  <c r="EA465"/>
  <c r="EA469"/>
  <c r="EA473"/>
  <c r="EA477"/>
  <c r="EA481"/>
  <c r="EA485"/>
  <c r="EA489"/>
  <c r="EA493"/>
  <c r="EA497"/>
  <c r="EA501"/>
  <c r="EA505"/>
  <c r="EA509"/>
  <c r="EA513"/>
  <c r="EA517"/>
  <c r="EA521"/>
  <c r="EA525"/>
  <c r="EA529"/>
  <c r="EA533"/>
  <c r="EA537"/>
  <c r="EA541"/>
  <c r="EA545"/>
  <c r="EA549"/>
  <c r="EA553"/>
  <c r="EA557"/>
  <c r="EA561"/>
  <c r="EA565"/>
  <c r="EA569"/>
  <c r="EA573"/>
  <c r="EA577"/>
  <c r="EA581"/>
  <c r="EA585"/>
  <c r="EA589"/>
  <c r="EA593"/>
  <c r="EA434"/>
  <c r="DY5"/>
  <c r="DY7"/>
  <c r="DY11"/>
  <c r="DY15"/>
  <c r="DY19"/>
  <c r="DY23"/>
  <c r="DY27"/>
  <c r="DY31"/>
  <c r="DY35"/>
  <c r="DY39"/>
  <c r="DY43"/>
  <c r="DY47"/>
  <c r="DY51"/>
  <c r="DY55"/>
  <c r="DY59"/>
  <c r="DY63"/>
  <c r="DY67"/>
  <c r="DY71"/>
  <c r="DY75"/>
  <c r="DY79"/>
  <c r="DY83"/>
  <c r="DY87"/>
  <c r="DY91"/>
  <c r="DY95"/>
  <c r="DY99"/>
  <c r="DY103"/>
  <c r="DY107"/>
  <c r="DY111"/>
  <c r="DY115"/>
  <c r="DY119"/>
  <c r="DY123"/>
  <c r="DY127"/>
  <c r="DY131"/>
  <c r="DY135"/>
  <c r="DY139"/>
  <c r="DY143"/>
  <c r="DY147"/>
  <c r="DY151"/>
  <c r="DY155"/>
  <c r="DY159"/>
  <c r="DY163"/>
  <c r="DY6"/>
  <c r="DY10"/>
  <c r="DY14"/>
  <c r="DY18"/>
  <c r="DY22"/>
  <c r="DY26"/>
  <c r="DY30"/>
  <c r="DY34"/>
  <c r="DY38"/>
  <c r="DY42"/>
  <c r="DY46"/>
  <c r="DY50"/>
  <c r="DY54"/>
  <c r="DY58"/>
  <c r="DY62"/>
  <c r="DY66"/>
  <c r="DY70"/>
  <c r="DY74"/>
  <c r="DY78"/>
  <c r="DY82"/>
  <c r="DY86"/>
  <c r="DY90"/>
  <c r="DY94"/>
  <c r="DY98"/>
  <c r="DY102"/>
  <c r="DY106"/>
  <c r="DY9"/>
  <c r="DY13"/>
  <c r="DY17"/>
  <c r="DY21"/>
  <c r="DY25"/>
  <c r="DY29"/>
  <c r="DY33"/>
  <c r="DY37"/>
  <c r="DY41"/>
  <c r="DY45"/>
  <c r="DY49"/>
  <c r="DY53"/>
  <c r="DY57"/>
  <c r="DY61"/>
  <c r="DY65"/>
  <c r="DY69"/>
  <c r="DY73"/>
  <c r="DY77"/>
  <c r="DY81"/>
  <c r="DY85"/>
  <c r="DY89"/>
  <c r="DY93"/>
  <c r="DY97"/>
  <c r="DY101"/>
  <c r="DY105"/>
  <c r="DY109"/>
  <c r="DY113"/>
  <c r="DY117"/>
  <c r="DY121"/>
  <c r="DY125"/>
  <c r="DY129"/>
  <c r="DY133"/>
  <c r="DY137"/>
  <c r="DY141"/>
  <c r="DY145"/>
  <c r="DY149"/>
  <c r="DY153"/>
  <c r="DY157"/>
  <c r="DY161"/>
  <c r="DY165"/>
  <c r="DY169"/>
  <c r="DY173"/>
  <c r="DY8"/>
  <c r="DY12"/>
  <c r="DY177"/>
  <c r="DY181"/>
  <c r="DY185"/>
  <c r="DY189"/>
  <c r="DY193"/>
  <c r="DY197"/>
  <c r="DY201"/>
  <c r="DY205"/>
  <c r="DY209"/>
  <c r="DY213"/>
  <c r="DY217"/>
  <c r="DY221"/>
  <c r="DY225"/>
  <c r="DY229"/>
  <c r="DY233"/>
  <c r="DY237"/>
  <c r="DY241"/>
  <c r="DY245"/>
  <c r="DY249"/>
  <c r="DY253"/>
  <c r="DY257"/>
  <c r="DY261"/>
  <c r="DY265"/>
  <c r="DY269"/>
  <c r="DY24"/>
  <c r="DY40"/>
  <c r="DY56"/>
  <c r="DY72"/>
  <c r="DY88"/>
  <c r="DY104"/>
  <c r="DY166"/>
  <c r="DY172"/>
  <c r="DY175"/>
  <c r="DY176"/>
  <c r="DY180"/>
  <c r="DY184"/>
  <c r="DY188"/>
  <c r="DY192"/>
  <c r="DY196"/>
  <c r="DY200"/>
  <c r="DY204"/>
  <c r="DY208"/>
  <c r="DY212"/>
  <c r="DY216"/>
  <c r="DY220"/>
  <c r="DY224"/>
  <c r="DY228"/>
  <c r="DY232"/>
  <c r="DY236"/>
  <c r="DY240"/>
  <c r="DY244"/>
  <c r="DY248"/>
  <c r="DY252"/>
  <c r="DY256"/>
  <c r="DY260"/>
  <c r="DY264"/>
  <c r="DY268"/>
  <c r="DY272"/>
  <c r="DY20"/>
  <c r="DY36"/>
  <c r="DY52"/>
  <c r="DY68"/>
  <c r="DY84"/>
  <c r="DY100"/>
  <c r="DY170"/>
  <c r="DY179"/>
  <c r="DY183"/>
  <c r="DY187"/>
  <c r="DY191"/>
  <c r="DY195"/>
  <c r="DY199"/>
  <c r="DY203"/>
  <c r="DY207"/>
  <c r="DY211"/>
  <c r="DY215"/>
  <c r="DY219"/>
  <c r="DY223"/>
  <c r="DY227"/>
  <c r="DY231"/>
  <c r="DY235"/>
  <c r="DY239"/>
  <c r="DY243"/>
  <c r="DY247"/>
  <c r="DY251"/>
  <c r="DY255"/>
  <c r="DY259"/>
  <c r="DY263"/>
  <c r="DY267"/>
  <c r="DY16"/>
  <c r="DY32"/>
  <c r="DY48"/>
  <c r="DY64"/>
  <c r="DY80"/>
  <c r="DY96"/>
  <c r="DY110"/>
  <c r="DY114"/>
  <c r="DY118"/>
  <c r="DY122"/>
  <c r="DY126"/>
  <c r="DY130"/>
  <c r="DY134"/>
  <c r="DY138"/>
  <c r="DY142"/>
  <c r="DY146"/>
  <c r="DY150"/>
  <c r="DY154"/>
  <c r="DY158"/>
  <c r="DY162"/>
  <c r="DY164"/>
  <c r="DY167"/>
  <c r="DY174"/>
  <c r="DY108"/>
  <c r="DY112"/>
  <c r="DY116"/>
  <c r="DY120"/>
  <c r="DY124"/>
  <c r="DY128"/>
  <c r="DY132"/>
  <c r="DY136"/>
  <c r="DY140"/>
  <c r="DY144"/>
  <c r="DY148"/>
  <c r="DY152"/>
  <c r="DY156"/>
  <c r="DY160"/>
  <c r="DY178"/>
  <c r="DY182"/>
  <c r="DY186"/>
  <c r="DY190"/>
  <c r="DY194"/>
  <c r="DY198"/>
  <c r="DY202"/>
  <c r="DY206"/>
  <c r="DY210"/>
  <c r="DY214"/>
  <c r="DY218"/>
  <c r="DY222"/>
  <c r="DY226"/>
  <c r="DY230"/>
  <c r="DY234"/>
  <c r="DY238"/>
  <c r="DY242"/>
  <c r="DY246"/>
  <c r="DY250"/>
  <c r="DY254"/>
  <c r="DY28"/>
  <c r="DY44"/>
  <c r="DY60"/>
  <c r="DY76"/>
  <c r="DY92"/>
  <c r="DY168"/>
  <c r="DY171"/>
  <c r="DY258"/>
  <c r="DY270"/>
  <c r="DY277"/>
  <c r="DY281"/>
  <c r="DY285"/>
  <c r="DY289"/>
  <c r="DY293"/>
  <c r="DY297"/>
  <c r="DY301"/>
  <c r="DY305"/>
  <c r="DY309"/>
  <c r="DY313"/>
  <c r="DY317"/>
  <c r="DY321"/>
  <c r="DY325"/>
  <c r="DY329"/>
  <c r="DY333"/>
  <c r="DY337"/>
  <c r="DY341"/>
  <c r="DY345"/>
  <c r="DY349"/>
  <c r="DY353"/>
  <c r="DY357"/>
  <c r="DY361"/>
  <c r="DY365"/>
  <c r="DY369"/>
  <c r="DY373"/>
  <c r="DY377"/>
  <c r="DY381"/>
  <c r="DY385"/>
  <c r="DY389"/>
  <c r="DY393"/>
  <c r="DY397"/>
  <c r="DY401"/>
  <c r="DY405"/>
  <c r="DY409"/>
  <c r="DY413"/>
  <c r="DY417"/>
  <c r="DY421"/>
  <c r="DY425"/>
  <c r="DY429"/>
  <c r="DY433"/>
  <c r="DY276"/>
  <c r="DY280"/>
  <c r="DY284"/>
  <c r="DY288"/>
  <c r="DY292"/>
  <c r="DY296"/>
  <c r="DY300"/>
  <c r="DY304"/>
  <c r="DY308"/>
  <c r="DY312"/>
  <c r="DY316"/>
  <c r="DY320"/>
  <c r="DY324"/>
  <c r="DY328"/>
  <c r="DY332"/>
  <c r="DY336"/>
  <c r="DY340"/>
  <c r="DY344"/>
  <c r="DY348"/>
  <c r="DY352"/>
  <c r="DY356"/>
  <c r="DY360"/>
  <c r="DY364"/>
  <c r="DY368"/>
  <c r="DY372"/>
  <c r="DY376"/>
  <c r="DY380"/>
  <c r="DY384"/>
  <c r="DY388"/>
  <c r="DY392"/>
  <c r="DY396"/>
  <c r="DY400"/>
  <c r="DY404"/>
  <c r="DY408"/>
  <c r="DY412"/>
  <c r="DY416"/>
  <c r="DY420"/>
  <c r="DY424"/>
  <c r="DY428"/>
  <c r="DY266"/>
  <c r="DY262"/>
  <c r="DY271"/>
  <c r="DY275"/>
  <c r="DY279"/>
  <c r="DY283"/>
  <c r="DY287"/>
  <c r="DY291"/>
  <c r="DY295"/>
  <c r="DY299"/>
  <c r="DY303"/>
  <c r="DY307"/>
  <c r="DY311"/>
  <c r="DY315"/>
  <c r="DY319"/>
  <c r="DY323"/>
  <c r="DY327"/>
  <c r="DY331"/>
  <c r="DY335"/>
  <c r="DY339"/>
  <c r="DY343"/>
  <c r="DY347"/>
  <c r="DY351"/>
  <c r="DY355"/>
  <c r="DY359"/>
  <c r="DY363"/>
  <c r="DY367"/>
  <c r="DY371"/>
  <c r="DY375"/>
  <c r="DY379"/>
  <c r="DY383"/>
  <c r="DY387"/>
  <c r="DY391"/>
  <c r="DY395"/>
  <c r="DY399"/>
  <c r="DY403"/>
  <c r="DY407"/>
  <c r="DY411"/>
  <c r="DY415"/>
  <c r="DY419"/>
  <c r="DY423"/>
  <c r="DY427"/>
  <c r="DY274"/>
  <c r="DY278"/>
  <c r="DY282"/>
  <c r="DY286"/>
  <c r="DY290"/>
  <c r="DY294"/>
  <c r="DY298"/>
  <c r="DY302"/>
  <c r="DY306"/>
  <c r="DY310"/>
  <c r="DY314"/>
  <c r="DY318"/>
  <c r="DY322"/>
  <c r="DY326"/>
  <c r="DY330"/>
  <c r="DY334"/>
  <c r="DY338"/>
  <c r="DY342"/>
  <c r="DY346"/>
  <c r="DY350"/>
  <c r="DY354"/>
  <c r="DY358"/>
  <c r="DY362"/>
  <c r="DY366"/>
  <c r="DY370"/>
  <c r="DY374"/>
  <c r="DY378"/>
  <c r="DY382"/>
  <c r="DY386"/>
  <c r="DY273"/>
  <c r="DY434"/>
  <c r="DY437"/>
  <c r="DY441"/>
  <c r="DY445"/>
  <c r="DY449"/>
  <c r="DY453"/>
  <c r="DY457"/>
  <c r="DY461"/>
  <c r="DY465"/>
  <c r="DY469"/>
  <c r="DY473"/>
  <c r="DY477"/>
  <c r="DY481"/>
  <c r="DY485"/>
  <c r="DY489"/>
  <c r="DY493"/>
  <c r="DY497"/>
  <c r="DY501"/>
  <c r="DY505"/>
  <c r="DY509"/>
  <c r="DY513"/>
  <c r="DY517"/>
  <c r="DY521"/>
  <c r="DY525"/>
  <c r="DY529"/>
  <c r="DY533"/>
  <c r="DY537"/>
  <c r="DY541"/>
  <c r="DY545"/>
  <c r="DY549"/>
  <c r="DY553"/>
  <c r="DY557"/>
  <c r="DY561"/>
  <c r="DY565"/>
  <c r="DY569"/>
  <c r="DY573"/>
  <c r="DY577"/>
  <c r="DY581"/>
  <c r="DY585"/>
  <c r="DY589"/>
  <c r="DY398"/>
  <c r="DY414"/>
  <c r="DY430"/>
  <c r="DY431"/>
  <c r="DY436"/>
  <c r="DY440"/>
  <c r="DY444"/>
  <c r="DY448"/>
  <c r="DY452"/>
  <c r="DY456"/>
  <c r="DY460"/>
  <c r="DY464"/>
  <c r="DY468"/>
  <c r="DY472"/>
  <c r="DY476"/>
  <c r="DY480"/>
  <c r="DY484"/>
  <c r="DY488"/>
  <c r="DY492"/>
  <c r="DY496"/>
  <c r="DY500"/>
  <c r="DY504"/>
  <c r="DY508"/>
  <c r="DY512"/>
  <c r="DY516"/>
  <c r="DY520"/>
  <c r="DY524"/>
  <c r="DY528"/>
  <c r="DY532"/>
  <c r="DY536"/>
  <c r="DY540"/>
  <c r="DY544"/>
  <c r="DY548"/>
  <c r="DY552"/>
  <c r="DY556"/>
  <c r="DY560"/>
  <c r="DY564"/>
  <c r="DY568"/>
  <c r="DY572"/>
  <c r="DY576"/>
  <c r="DY580"/>
  <c r="DY584"/>
  <c r="DY588"/>
  <c r="DY402"/>
  <c r="DY418"/>
  <c r="DY435"/>
  <c r="DY439"/>
  <c r="DY443"/>
  <c r="DY447"/>
  <c r="DY451"/>
  <c r="DY455"/>
  <c r="DY459"/>
  <c r="DY463"/>
  <c r="DY467"/>
  <c r="DY471"/>
  <c r="DY475"/>
  <c r="DY479"/>
  <c r="DY483"/>
  <c r="DY487"/>
  <c r="DY491"/>
  <c r="DY495"/>
  <c r="DY499"/>
  <c r="DY503"/>
  <c r="DY507"/>
  <c r="DY511"/>
  <c r="DY515"/>
  <c r="DY519"/>
  <c r="DY523"/>
  <c r="DY527"/>
  <c r="DY531"/>
  <c r="DY535"/>
  <c r="DY539"/>
  <c r="DY543"/>
  <c r="DY547"/>
  <c r="DY551"/>
  <c r="DY555"/>
  <c r="DY559"/>
  <c r="DY563"/>
  <c r="DY567"/>
  <c r="DY571"/>
  <c r="DY575"/>
  <c r="DY579"/>
  <c r="DY583"/>
  <c r="DY587"/>
  <c r="DY591"/>
  <c r="DY595"/>
  <c r="DY390"/>
  <c r="DY406"/>
  <c r="DY422"/>
  <c r="DY432"/>
  <c r="DY438"/>
  <c r="DY442"/>
  <c r="DY446"/>
  <c r="DY450"/>
  <c r="DY454"/>
  <c r="DY458"/>
  <c r="DY462"/>
  <c r="DY466"/>
  <c r="DY470"/>
  <c r="DY474"/>
  <c r="DY478"/>
  <c r="DY482"/>
  <c r="DY486"/>
  <c r="DY490"/>
  <c r="DY494"/>
  <c r="DY498"/>
  <c r="DY502"/>
  <c r="DY506"/>
  <c r="DY510"/>
  <c r="DY514"/>
  <c r="DY518"/>
  <c r="DY522"/>
  <c r="DY526"/>
  <c r="DY530"/>
  <c r="DY534"/>
  <c r="DY538"/>
  <c r="DY542"/>
  <c r="DY546"/>
  <c r="DY550"/>
  <c r="DY554"/>
  <c r="DY558"/>
  <c r="DY562"/>
  <c r="DY566"/>
  <c r="DY570"/>
  <c r="DY574"/>
  <c r="DY578"/>
  <c r="DY582"/>
  <c r="DY586"/>
  <c r="DY590"/>
  <c r="DY594"/>
  <c r="DY394"/>
  <c r="DY410"/>
  <c r="DY426"/>
  <c r="DX7"/>
  <c r="DX11"/>
  <c r="DX15"/>
  <c r="DX19"/>
  <c r="DX23"/>
  <c r="DX27"/>
  <c r="DX31"/>
  <c r="DX35"/>
  <c r="DX39"/>
  <c r="DX43"/>
  <c r="DX47"/>
  <c r="DX51"/>
  <c r="DX55"/>
  <c r="DX59"/>
  <c r="DX63"/>
  <c r="DX67"/>
  <c r="DX71"/>
  <c r="DX75"/>
  <c r="DX79"/>
  <c r="DX83"/>
  <c r="DX87"/>
  <c r="DX91"/>
  <c r="DX95"/>
  <c r="DX99"/>
  <c r="DX103"/>
  <c r="DX107"/>
  <c r="DX111"/>
  <c r="DX115"/>
  <c r="DX119"/>
  <c r="DX123"/>
  <c r="DX127"/>
  <c r="DX131"/>
  <c r="DX135"/>
  <c r="DX139"/>
  <c r="DX143"/>
  <c r="DX147"/>
  <c r="DX151"/>
  <c r="DX155"/>
  <c r="DX159"/>
  <c r="DX163"/>
  <c r="DX167"/>
  <c r="DX171"/>
  <c r="DX175"/>
  <c r="DX6"/>
  <c r="DX10"/>
  <c r="DX14"/>
  <c r="DX18"/>
  <c r="DX22"/>
  <c r="DX26"/>
  <c r="DX30"/>
  <c r="DX34"/>
  <c r="DX38"/>
  <c r="DX42"/>
  <c r="DX46"/>
  <c r="DX50"/>
  <c r="DX54"/>
  <c r="DX58"/>
  <c r="DX62"/>
  <c r="DX66"/>
  <c r="DX70"/>
  <c r="DX74"/>
  <c r="DX78"/>
  <c r="DX82"/>
  <c r="DX86"/>
  <c r="DX90"/>
  <c r="DX94"/>
  <c r="DX98"/>
  <c r="DX102"/>
  <c r="DX106"/>
  <c r="DX110"/>
  <c r="DX114"/>
  <c r="DX118"/>
  <c r="DX122"/>
  <c r="DX126"/>
  <c r="DX130"/>
  <c r="DX134"/>
  <c r="DX138"/>
  <c r="DX142"/>
  <c r="DX146"/>
  <c r="DX150"/>
  <c r="DX154"/>
  <c r="DX158"/>
  <c r="DX162"/>
  <c r="DX166"/>
  <c r="DX170"/>
  <c r="DX174"/>
  <c r="DX21"/>
  <c r="DX28"/>
  <c r="DX37"/>
  <c r="DX44"/>
  <c r="DX53"/>
  <c r="DX60"/>
  <c r="DX69"/>
  <c r="DX76"/>
  <c r="DX85"/>
  <c r="DX92"/>
  <c r="DX101"/>
  <c r="DX168"/>
  <c r="DX13"/>
  <c r="DX169"/>
  <c r="DX177"/>
  <c r="DX181"/>
  <c r="DX185"/>
  <c r="DX189"/>
  <c r="DX193"/>
  <c r="DX197"/>
  <c r="DX201"/>
  <c r="DX205"/>
  <c r="DX209"/>
  <c r="DX213"/>
  <c r="DX217"/>
  <c r="DX221"/>
  <c r="DX225"/>
  <c r="DX229"/>
  <c r="DX233"/>
  <c r="DX237"/>
  <c r="DX241"/>
  <c r="DX245"/>
  <c r="DX249"/>
  <c r="DX253"/>
  <c r="DX257"/>
  <c r="DX261"/>
  <c r="DX265"/>
  <c r="DX269"/>
  <c r="DX17"/>
  <c r="DX24"/>
  <c r="DX33"/>
  <c r="DX40"/>
  <c r="DX49"/>
  <c r="DX56"/>
  <c r="DX65"/>
  <c r="DX72"/>
  <c r="DX81"/>
  <c r="DX88"/>
  <c r="DX97"/>
  <c r="DX104"/>
  <c r="DX109"/>
  <c r="DX113"/>
  <c r="DX117"/>
  <c r="DX121"/>
  <c r="DX125"/>
  <c r="DX129"/>
  <c r="DX133"/>
  <c r="DX137"/>
  <c r="DX141"/>
  <c r="DX145"/>
  <c r="DX149"/>
  <c r="DX153"/>
  <c r="DX157"/>
  <c r="DX161"/>
  <c r="DX172"/>
  <c r="DX12"/>
  <c r="DX173"/>
  <c r="DX176"/>
  <c r="DX180"/>
  <c r="DX184"/>
  <c r="DX188"/>
  <c r="DX192"/>
  <c r="DX196"/>
  <c r="DX200"/>
  <c r="DX204"/>
  <c r="DX208"/>
  <c r="DX212"/>
  <c r="DX216"/>
  <c r="DX220"/>
  <c r="DX224"/>
  <c r="DX228"/>
  <c r="DX232"/>
  <c r="DX236"/>
  <c r="DX240"/>
  <c r="DX244"/>
  <c r="DX248"/>
  <c r="DX252"/>
  <c r="DX256"/>
  <c r="DX260"/>
  <c r="DX20"/>
  <c r="DX29"/>
  <c r="DX36"/>
  <c r="DX45"/>
  <c r="DX52"/>
  <c r="DX61"/>
  <c r="DX68"/>
  <c r="DX77"/>
  <c r="DX84"/>
  <c r="DX93"/>
  <c r="DX100"/>
  <c r="DX9"/>
  <c r="DX179"/>
  <c r="DX183"/>
  <c r="DX187"/>
  <c r="DX191"/>
  <c r="DX195"/>
  <c r="DX199"/>
  <c r="DX203"/>
  <c r="DX207"/>
  <c r="DX211"/>
  <c r="DX215"/>
  <c r="DX219"/>
  <c r="DX223"/>
  <c r="DX227"/>
  <c r="DX231"/>
  <c r="DX235"/>
  <c r="DX239"/>
  <c r="DX243"/>
  <c r="DX247"/>
  <c r="DX251"/>
  <c r="DX255"/>
  <c r="DX259"/>
  <c r="DX263"/>
  <c r="DX267"/>
  <c r="DX271"/>
  <c r="DX16"/>
  <c r="DX25"/>
  <c r="DX32"/>
  <c r="DX41"/>
  <c r="DX48"/>
  <c r="DX57"/>
  <c r="DX64"/>
  <c r="DX73"/>
  <c r="DX80"/>
  <c r="DX89"/>
  <c r="DX96"/>
  <c r="DX105"/>
  <c r="DX164"/>
  <c r="DX8"/>
  <c r="DX108"/>
  <c r="DX112"/>
  <c r="DX116"/>
  <c r="DX120"/>
  <c r="DX124"/>
  <c r="DX128"/>
  <c r="DX132"/>
  <c r="DX136"/>
  <c r="DX140"/>
  <c r="DX144"/>
  <c r="DX148"/>
  <c r="DX152"/>
  <c r="DX156"/>
  <c r="DX160"/>
  <c r="DX165"/>
  <c r="DX178"/>
  <c r="DX182"/>
  <c r="DX186"/>
  <c r="DX190"/>
  <c r="DX194"/>
  <c r="DX198"/>
  <c r="DX202"/>
  <c r="DX206"/>
  <c r="DX210"/>
  <c r="DX214"/>
  <c r="DX218"/>
  <c r="DX222"/>
  <c r="DX226"/>
  <c r="DX230"/>
  <c r="DX234"/>
  <c r="DX238"/>
  <c r="DX242"/>
  <c r="DX246"/>
  <c r="DX264"/>
  <c r="DX273"/>
  <c r="DX258"/>
  <c r="DX270"/>
  <c r="DX277"/>
  <c r="DX281"/>
  <c r="DX285"/>
  <c r="DX289"/>
  <c r="DX293"/>
  <c r="DX297"/>
  <c r="DX301"/>
  <c r="DX305"/>
  <c r="DX309"/>
  <c r="DX313"/>
  <c r="DX317"/>
  <c r="DX321"/>
  <c r="DX325"/>
  <c r="DX329"/>
  <c r="DX333"/>
  <c r="DX337"/>
  <c r="DX341"/>
  <c r="DX345"/>
  <c r="DX349"/>
  <c r="DX353"/>
  <c r="DX357"/>
  <c r="DX361"/>
  <c r="DX365"/>
  <c r="DX369"/>
  <c r="DX373"/>
  <c r="DX377"/>
  <c r="DX381"/>
  <c r="DX385"/>
  <c r="DX389"/>
  <c r="DX393"/>
  <c r="DX397"/>
  <c r="DX401"/>
  <c r="DX405"/>
  <c r="DX409"/>
  <c r="DX413"/>
  <c r="DX417"/>
  <c r="DX421"/>
  <c r="DX425"/>
  <c r="DX429"/>
  <c r="DX433"/>
  <c r="DX276"/>
  <c r="DX280"/>
  <c r="DX284"/>
  <c r="DX288"/>
  <c r="DX292"/>
  <c r="DX296"/>
  <c r="DX300"/>
  <c r="DX304"/>
  <c r="DX308"/>
  <c r="DX312"/>
  <c r="DX316"/>
  <c r="DX320"/>
  <c r="DX324"/>
  <c r="DX328"/>
  <c r="DX332"/>
  <c r="DX336"/>
  <c r="DX340"/>
  <c r="DX344"/>
  <c r="DX348"/>
  <c r="DX352"/>
  <c r="DX356"/>
  <c r="DX360"/>
  <c r="DX364"/>
  <c r="DX368"/>
  <c r="DX372"/>
  <c r="DX376"/>
  <c r="DX380"/>
  <c r="DX384"/>
  <c r="DX388"/>
  <c r="DX392"/>
  <c r="DX396"/>
  <c r="DX400"/>
  <c r="DX404"/>
  <c r="DX408"/>
  <c r="DX412"/>
  <c r="DX416"/>
  <c r="DX420"/>
  <c r="DX424"/>
  <c r="DX428"/>
  <c r="DX432"/>
  <c r="DX266"/>
  <c r="DX250"/>
  <c r="DX262"/>
  <c r="DX275"/>
  <c r="DX279"/>
  <c r="DX283"/>
  <c r="DX287"/>
  <c r="DX291"/>
  <c r="DX295"/>
  <c r="DX299"/>
  <c r="DX303"/>
  <c r="DX307"/>
  <c r="DX311"/>
  <c r="DX315"/>
  <c r="DX319"/>
  <c r="DX323"/>
  <c r="DX327"/>
  <c r="DX331"/>
  <c r="DX335"/>
  <c r="DX339"/>
  <c r="DX343"/>
  <c r="DX347"/>
  <c r="DX351"/>
  <c r="DX355"/>
  <c r="DX359"/>
  <c r="DX363"/>
  <c r="DX367"/>
  <c r="DX371"/>
  <c r="DX375"/>
  <c r="DX379"/>
  <c r="DX383"/>
  <c r="DX387"/>
  <c r="DX391"/>
  <c r="DX395"/>
  <c r="DX399"/>
  <c r="DX403"/>
  <c r="DX407"/>
  <c r="DX411"/>
  <c r="DX415"/>
  <c r="DX419"/>
  <c r="DX423"/>
  <c r="DX427"/>
  <c r="DX431"/>
  <c r="DX435"/>
  <c r="DX268"/>
  <c r="DX254"/>
  <c r="DX272"/>
  <c r="DX274"/>
  <c r="DX278"/>
  <c r="DX282"/>
  <c r="DX286"/>
  <c r="DX290"/>
  <c r="DX294"/>
  <c r="DX298"/>
  <c r="DX302"/>
  <c r="DX306"/>
  <c r="DX310"/>
  <c r="DX314"/>
  <c r="DX318"/>
  <c r="DX322"/>
  <c r="DX326"/>
  <c r="DX330"/>
  <c r="DX334"/>
  <c r="DX338"/>
  <c r="DX342"/>
  <c r="DX346"/>
  <c r="DX350"/>
  <c r="DX354"/>
  <c r="DX358"/>
  <c r="DX362"/>
  <c r="DX366"/>
  <c r="DX370"/>
  <c r="DX374"/>
  <c r="DX378"/>
  <c r="DX382"/>
  <c r="DX386"/>
  <c r="DX390"/>
  <c r="DX394"/>
  <c r="DX398"/>
  <c r="DX402"/>
  <c r="DX406"/>
  <c r="DX410"/>
  <c r="DX414"/>
  <c r="DX418"/>
  <c r="DX422"/>
  <c r="DX426"/>
  <c r="DX430"/>
  <c r="DX434"/>
  <c r="DX437"/>
  <c r="DX441"/>
  <c r="DX445"/>
  <c r="DX449"/>
  <c r="DX453"/>
  <c r="DX457"/>
  <c r="DX461"/>
  <c r="DX465"/>
  <c r="DX469"/>
  <c r="DX473"/>
  <c r="DX477"/>
  <c r="DX481"/>
  <c r="DX485"/>
  <c r="DX489"/>
  <c r="DX493"/>
  <c r="DX497"/>
  <c r="DX501"/>
  <c r="DX505"/>
  <c r="DX509"/>
  <c r="DX513"/>
  <c r="DX517"/>
  <c r="DX521"/>
  <c r="DX525"/>
  <c r="DX529"/>
  <c r="DX533"/>
  <c r="DX537"/>
  <c r="DX541"/>
  <c r="DX545"/>
  <c r="DX549"/>
  <c r="DX553"/>
  <c r="DX557"/>
  <c r="DX561"/>
  <c r="DX565"/>
  <c r="DX569"/>
  <c r="DX573"/>
  <c r="DX577"/>
  <c r="DX581"/>
  <c r="DX585"/>
  <c r="DX589"/>
  <c r="DX593"/>
  <c r="DX597"/>
  <c r="DX436"/>
  <c r="DX440"/>
  <c r="DX444"/>
  <c r="DX448"/>
  <c r="DX452"/>
  <c r="DX456"/>
  <c r="DX460"/>
  <c r="DX464"/>
  <c r="DX468"/>
  <c r="DX472"/>
  <c r="DX476"/>
  <c r="DX480"/>
  <c r="DX484"/>
  <c r="DX488"/>
  <c r="DX492"/>
  <c r="DX496"/>
  <c r="DX500"/>
  <c r="DX504"/>
  <c r="DX508"/>
  <c r="DX512"/>
  <c r="DX516"/>
  <c r="DX520"/>
  <c r="DX524"/>
  <c r="DX528"/>
  <c r="DX532"/>
  <c r="DX536"/>
  <c r="DX540"/>
  <c r="DX544"/>
  <c r="DX548"/>
  <c r="DX552"/>
  <c r="DX556"/>
  <c r="DX560"/>
  <c r="DX564"/>
  <c r="DX568"/>
  <c r="DX572"/>
  <c r="DX576"/>
  <c r="DX580"/>
  <c r="DX584"/>
  <c r="DX588"/>
  <c r="DX592"/>
  <c r="DX596"/>
  <c r="DX439"/>
  <c r="DX443"/>
  <c r="DX447"/>
  <c r="DX451"/>
  <c r="DX455"/>
  <c r="DX459"/>
  <c r="DX463"/>
  <c r="DX467"/>
  <c r="DX471"/>
  <c r="DX475"/>
  <c r="DX479"/>
  <c r="DX483"/>
  <c r="DX487"/>
  <c r="DX491"/>
  <c r="DX495"/>
  <c r="DX499"/>
  <c r="DX503"/>
  <c r="DX507"/>
  <c r="DX511"/>
  <c r="DX515"/>
  <c r="DX519"/>
  <c r="DX523"/>
  <c r="DX527"/>
  <c r="DX531"/>
  <c r="DX535"/>
  <c r="DX539"/>
  <c r="DX543"/>
  <c r="DX547"/>
  <c r="DX551"/>
  <c r="DX555"/>
  <c r="DX559"/>
  <c r="DX563"/>
  <c r="DX567"/>
  <c r="DX571"/>
  <c r="DX575"/>
  <c r="DX579"/>
  <c r="DX583"/>
  <c r="DX587"/>
  <c r="DX591"/>
  <c r="DX595"/>
  <c r="DX438"/>
  <c r="DX442"/>
  <c r="DX446"/>
  <c r="DX450"/>
  <c r="DX454"/>
  <c r="DX458"/>
  <c r="DX462"/>
  <c r="DX466"/>
  <c r="DX470"/>
  <c r="DX474"/>
  <c r="DX478"/>
  <c r="DX482"/>
  <c r="DX486"/>
  <c r="DX490"/>
  <c r="DX494"/>
  <c r="DX498"/>
  <c r="DX502"/>
  <c r="DX506"/>
  <c r="DX510"/>
  <c r="DX514"/>
  <c r="DX518"/>
  <c r="DX522"/>
  <c r="DX526"/>
  <c r="DX530"/>
  <c r="DX534"/>
  <c r="DX538"/>
  <c r="DX542"/>
  <c r="DX546"/>
  <c r="DX550"/>
  <c r="DX554"/>
  <c r="DX558"/>
  <c r="DX562"/>
  <c r="DX566"/>
  <c r="DX570"/>
  <c r="DX574"/>
  <c r="DX578"/>
  <c r="DX582"/>
  <c r="DX586"/>
  <c r="DX590"/>
  <c r="DX594"/>
  <c r="DX598"/>
  <c r="EC9"/>
  <c r="EC13"/>
  <c r="EC17"/>
  <c r="EC21"/>
  <c r="EC25"/>
  <c r="EC29"/>
  <c r="EC33"/>
  <c r="EC37"/>
  <c r="EC41"/>
  <c r="EC45"/>
  <c r="EC49"/>
  <c r="EC53"/>
  <c r="EC57"/>
  <c r="EC61"/>
  <c r="EC65"/>
  <c r="EC69"/>
  <c r="EC73"/>
  <c r="EC77"/>
  <c r="EC81"/>
  <c r="EC85"/>
  <c r="EC89"/>
  <c r="EC93"/>
  <c r="EC97"/>
  <c r="EC101"/>
  <c r="EC105"/>
  <c r="EC109"/>
  <c r="EC113"/>
  <c r="EC117"/>
  <c r="EC121"/>
  <c r="EC125"/>
  <c r="EC129"/>
  <c r="EC133"/>
  <c r="EC137"/>
  <c r="EC141"/>
  <c r="EC145"/>
  <c r="EC149"/>
  <c r="EC153"/>
  <c r="EC157"/>
  <c r="EC161"/>
  <c r="EC8"/>
  <c r="EC12"/>
  <c r="EC16"/>
  <c r="EC20"/>
  <c r="EC24"/>
  <c r="EC28"/>
  <c r="EC32"/>
  <c r="EC36"/>
  <c r="EC40"/>
  <c r="EC44"/>
  <c r="EC48"/>
  <c r="EC52"/>
  <c r="EC56"/>
  <c r="EC60"/>
  <c r="EC64"/>
  <c r="EC68"/>
  <c r="EC72"/>
  <c r="EC76"/>
  <c r="EC80"/>
  <c r="EC84"/>
  <c r="EC88"/>
  <c r="EC92"/>
  <c r="EC96"/>
  <c r="EC100"/>
  <c r="EC104"/>
  <c r="EC7"/>
  <c r="EC11"/>
  <c r="EC15"/>
  <c r="EC19"/>
  <c r="EC23"/>
  <c r="EC27"/>
  <c r="EC31"/>
  <c r="EC35"/>
  <c r="EC39"/>
  <c r="EC43"/>
  <c r="EC47"/>
  <c r="EC51"/>
  <c r="EC55"/>
  <c r="EC59"/>
  <c r="EC63"/>
  <c r="EC67"/>
  <c r="EC71"/>
  <c r="EC75"/>
  <c r="EC79"/>
  <c r="EC83"/>
  <c r="EC87"/>
  <c r="EC91"/>
  <c r="EC95"/>
  <c r="EC99"/>
  <c r="EC103"/>
  <c r="EC107"/>
  <c r="EC111"/>
  <c r="EC115"/>
  <c r="EC119"/>
  <c r="EC123"/>
  <c r="EC127"/>
  <c r="EC131"/>
  <c r="EC135"/>
  <c r="EC139"/>
  <c r="EC143"/>
  <c r="EC147"/>
  <c r="EC151"/>
  <c r="EC155"/>
  <c r="EC159"/>
  <c r="EC163"/>
  <c r="EC167"/>
  <c r="EC171"/>
  <c r="EC175"/>
  <c r="EC6"/>
  <c r="EC10"/>
  <c r="EC14"/>
  <c r="EC170"/>
  <c r="EC179"/>
  <c r="EC183"/>
  <c r="EC187"/>
  <c r="EC191"/>
  <c r="EC195"/>
  <c r="EC199"/>
  <c r="EC203"/>
  <c r="EC207"/>
  <c r="EC211"/>
  <c r="EC215"/>
  <c r="EC219"/>
  <c r="EC223"/>
  <c r="EC227"/>
  <c r="EC231"/>
  <c r="EC235"/>
  <c r="EC239"/>
  <c r="EC243"/>
  <c r="EC247"/>
  <c r="EC251"/>
  <c r="EC255"/>
  <c r="EC259"/>
  <c r="EC263"/>
  <c r="EC267"/>
  <c r="EC271"/>
  <c r="EC26"/>
  <c r="EC42"/>
  <c r="EC58"/>
  <c r="EC74"/>
  <c r="EC90"/>
  <c r="EC106"/>
  <c r="EC173"/>
  <c r="EC174"/>
  <c r="EC178"/>
  <c r="EC182"/>
  <c r="EC186"/>
  <c r="EC190"/>
  <c r="EC194"/>
  <c r="EC198"/>
  <c r="EC202"/>
  <c r="EC206"/>
  <c r="EC210"/>
  <c r="EC214"/>
  <c r="EC218"/>
  <c r="EC222"/>
  <c r="EC226"/>
  <c r="EC230"/>
  <c r="EC234"/>
  <c r="EC238"/>
  <c r="EC242"/>
  <c r="EC246"/>
  <c r="EC250"/>
  <c r="EC254"/>
  <c r="EC258"/>
  <c r="EC262"/>
  <c r="EC266"/>
  <c r="EC270"/>
  <c r="EC22"/>
  <c r="EC38"/>
  <c r="EC54"/>
  <c r="EC70"/>
  <c r="EC86"/>
  <c r="EC102"/>
  <c r="EC110"/>
  <c r="EC114"/>
  <c r="EC118"/>
  <c r="EC122"/>
  <c r="EC126"/>
  <c r="EC130"/>
  <c r="EC134"/>
  <c r="EC138"/>
  <c r="EC142"/>
  <c r="EC146"/>
  <c r="EC150"/>
  <c r="EC154"/>
  <c r="EC158"/>
  <c r="EC162"/>
  <c r="EC164"/>
  <c r="EC108"/>
  <c r="EC112"/>
  <c r="EC116"/>
  <c r="EC120"/>
  <c r="EC124"/>
  <c r="EC128"/>
  <c r="EC132"/>
  <c r="EC136"/>
  <c r="EC140"/>
  <c r="EC144"/>
  <c r="EC148"/>
  <c r="EC152"/>
  <c r="EC156"/>
  <c r="EC160"/>
  <c r="EC177"/>
  <c r="EC181"/>
  <c r="EC185"/>
  <c r="EC189"/>
  <c r="EC193"/>
  <c r="EC197"/>
  <c r="EC201"/>
  <c r="EC205"/>
  <c r="EC209"/>
  <c r="EC213"/>
  <c r="EC217"/>
  <c r="EC221"/>
  <c r="EC225"/>
  <c r="EC229"/>
  <c r="EC233"/>
  <c r="EC237"/>
  <c r="EC241"/>
  <c r="EC245"/>
  <c r="EC249"/>
  <c r="EC253"/>
  <c r="EC257"/>
  <c r="EC261"/>
  <c r="EC265"/>
  <c r="EC269"/>
  <c r="EC18"/>
  <c r="EC34"/>
  <c r="EC50"/>
  <c r="EC66"/>
  <c r="EC82"/>
  <c r="EC98"/>
  <c r="EC165"/>
  <c r="EC168"/>
  <c r="EC166"/>
  <c r="EC176"/>
  <c r="EC180"/>
  <c r="EC184"/>
  <c r="EC188"/>
  <c r="EC192"/>
  <c r="EC196"/>
  <c r="EC200"/>
  <c r="EC204"/>
  <c r="EC208"/>
  <c r="EC212"/>
  <c r="EC216"/>
  <c r="EC220"/>
  <c r="EC224"/>
  <c r="EC228"/>
  <c r="EC232"/>
  <c r="EC236"/>
  <c r="EC240"/>
  <c r="EC244"/>
  <c r="EC248"/>
  <c r="EC252"/>
  <c r="EC256"/>
  <c r="EC30"/>
  <c r="EC46"/>
  <c r="EC62"/>
  <c r="EC78"/>
  <c r="EC94"/>
  <c r="EC169"/>
  <c r="EC172"/>
  <c r="EC275"/>
  <c r="EC279"/>
  <c r="EC283"/>
  <c r="EC287"/>
  <c r="EC291"/>
  <c r="EC295"/>
  <c r="EC299"/>
  <c r="EC303"/>
  <c r="EC307"/>
  <c r="EC311"/>
  <c r="EC315"/>
  <c r="EC319"/>
  <c r="EC323"/>
  <c r="EC327"/>
  <c r="EC331"/>
  <c r="EC335"/>
  <c r="EC339"/>
  <c r="EC343"/>
  <c r="EC347"/>
  <c r="EC351"/>
  <c r="EC355"/>
  <c r="EC359"/>
  <c r="EC363"/>
  <c r="EC367"/>
  <c r="EC371"/>
  <c r="EC375"/>
  <c r="EC379"/>
  <c r="EC383"/>
  <c r="EC387"/>
  <c r="EC391"/>
  <c r="EC395"/>
  <c r="EC399"/>
  <c r="EC403"/>
  <c r="EC407"/>
  <c r="EC411"/>
  <c r="EC415"/>
  <c r="EC419"/>
  <c r="EC423"/>
  <c r="EC427"/>
  <c r="EC431"/>
  <c r="EC274"/>
  <c r="EC278"/>
  <c r="EC282"/>
  <c r="EC286"/>
  <c r="EC290"/>
  <c r="EC294"/>
  <c r="EC298"/>
  <c r="EC302"/>
  <c r="EC306"/>
  <c r="EC310"/>
  <c r="EC314"/>
  <c r="EC318"/>
  <c r="EC322"/>
  <c r="EC326"/>
  <c r="EC330"/>
  <c r="EC334"/>
  <c r="EC338"/>
  <c r="EC342"/>
  <c r="EC346"/>
  <c r="EC350"/>
  <c r="EC354"/>
  <c r="EC358"/>
  <c r="EC362"/>
  <c r="EC366"/>
  <c r="EC370"/>
  <c r="EC374"/>
  <c r="EC378"/>
  <c r="EC382"/>
  <c r="EC386"/>
  <c r="EC390"/>
  <c r="EC394"/>
  <c r="EC398"/>
  <c r="EC402"/>
  <c r="EC406"/>
  <c r="EC410"/>
  <c r="EC414"/>
  <c r="EC418"/>
  <c r="EC422"/>
  <c r="EC426"/>
  <c r="EC430"/>
  <c r="EC272"/>
  <c r="EC260"/>
  <c r="EC268"/>
  <c r="EC273"/>
  <c r="EC277"/>
  <c r="EC281"/>
  <c r="EC285"/>
  <c r="EC289"/>
  <c r="EC293"/>
  <c r="EC297"/>
  <c r="EC301"/>
  <c r="EC305"/>
  <c r="EC309"/>
  <c r="EC313"/>
  <c r="EC317"/>
  <c r="EC321"/>
  <c r="EC325"/>
  <c r="EC329"/>
  <c r="EC333"/>
  <c r="EC337"/>
  <c r="EC341"/>
  <c r="EC345"/>
  <c r="EC349"/>
  <c r="EC353"/>
  <c r="EC357"/>
  <c r="EC361"/>
  <c r="EC365"/>
  <c r="EC369"/>
  <c r="EC373"/>
  <c r="EC377"/>
  <c r="EC381"/>
  <c r="EC385"/>
  <c r="EC389"/>
  <c r="EC393"/>
  <c r="EC397"/>
  <c r="EC401"/>
  <c r="EC405"/>
  <c r="EC409"/>
  <c r="EC413"/>
  <c r="EC417"/>
  <c r="EC421"/>
  <c r="EC425"/>
  <c r="EC429"/>
  <c r="EC264"/>
  <c r="EC276"/>
  <c r="EC280"/>
  <c r="EC284"/>
  <c r="EC288"/>
  <c r="EC292"/>
  <c r="EC296"/>
  <c r="EC300"/>
  <c r="EC304"/>
  <c r="EC308"/>
  <c r="EC312"/>
  <c r="EC316"/>
  <c r="EC320"/>
  <c r="EC324"/>
  <c r="EC328"/>
  <c r="EC332"/>
  <c r="EC336"/>
  <c r="EC340"/>
  <c r="EC344"/>
  <c r="EC348"/>
  <c r="EC352"/>
  <c r="EC356"/>
  <c r="EC360"/>
  <c r="EC364"/>
  <c r="EC368"/>
  <c r="EC372"/>
  <c r="EC376"/>
  <c r="EC380"/>
  <c r="EC384"/>
  <c r="EC388"/>
  <c r="EC435"/>
  <c r="EC439"/>
  <c r="EC443"/>
  <c r="EC447"/>
  <c r="EC451"/>
  <c r="EC455"/>
  <c r="EC459"/>
  <c r="EC463"/>
  <c r="EC467"/>
  <c r="EC471"/>
  <c r="EC475"/>
  <c r="EC479"/>
  <c r="EC483"/>
  <c r="EC487"/>
  <c r="EC491"/>
  <c r="EC495"/>
  <c r="EC499"/>
  <c r="EC503"/>
  <c r="EC507"/>
  <c r="EC511"/>
  <c r="EC515"/>
  <c r="EC519"/>
  <c r="EC523"/>
  <c r="EC527"/>
  <c r="EC531"/>
  <c r="EC535"/>
  <c r="EC539"/>
  <c r="EC543"/>
  <c r="EC547"/>
  <c r="EC551"/>
  <c r="EC555"/>
  <c r="EC559"/>
  <c r="EC563"/>
  <c r="EC567"/>
  <c r="EC571"/>
  <c r="EC575"/>
  <c r="EC579"/>
  <c r="EC583"/>
  <c r="EC587"/>
  <c r="EC591"/>
  <c r="EC400"/>
  <c r="EC416"/>
  <c r="EC433"/>
  <c r="EC438"/>
  <c r="EC442"/>
  <c r="EC446"/>
  <c r="EC450"/>
  <c r="EC454"/>
  <c r="EC458"/>
  <c r="EC462"/>
  <c r="EC466"/>
  <c r="EC470"/>
  <c r="EC474"/>
  <c r="EC478"/>
  <c r="EC482"/>
  <c r="EC486"/>
  <c r="EC490"/>
  <c r="EC494"/>
  <c r="EC498"/>
  <c r="EC502"/>
  <c r="EC506"/>
  <c r="EC510"/>
  <c r="EC514"/>
  <c r="EC518"/>
  <c r="EC522"/>
  <c r="EC526"/>
  <c r="EC530"/>
  <c r="EC534"/>
  <c r="EC538"/>
  <c r="EC542"/>
  <c r="EC546"/>
  <c r="EC550"/>
  <c r="EC554"/>
  <c r="EC558"/>
  <c r="EC562"/>
  <c r="EC566"/>
  <c r="EC570"/>
  <c r="EC574"/>
  <c r="EC578"/>
  <c r="EC582"/>
  <c r="EC586"/>
  <c r="EC590"/>
  <c r="EC404"/>
  <c r="EC420"/>
  <c r="EC437"/>
  <c r="EC441"/>
  <c r="EC445"/>
  <c r="EC449"/>
  <c r="EC453"/>
  <c r="EC457"/>
  <c r="EC461"/>
  <c r="EC465"/>
  <c r="EC469"/>
  <c r="EC473"/>
  <c r="EC477"/>
  <c r="EC481"/>
  <c r="EC485"/>
  <c r="EC489"/>
  <c r="EC493"/>
  <c r="EC497"/>
  <c r="EC501"/>
  <c r="EC505"/>
  <c r="EC509"/>
  <c r="EC513"/>
  <c r="EC517"/>
  <c r="EC521"/>
  <c r="EC525"/>
  <c r="EC529"/>
  <c r="EC533"/>
  <c r="EC537"/>
  <c r="EC541"/>
  <c r="EC545"/>
  <c r="EC549"/>
  <c r="EC553"/>
  <c r="EC557"/>
  <c r="EC561"/>
  <c r="EC565"/>
  <c r="EC569"/>
  <c r="EC573"/>
  <c r="EC577"/>
  <c r="EC581"/>
  <c r="EC585"/>
  <c r="EC589"/>
  <c r="EC593"/>
  <c r="EC392"/>
  <c r="EC408"/>
  <c r="EC424"/>
  <c r="EC432"/>
  <c r="EC434"/>
  <c r="EC436"/>
  <c r="EC440"/>
  <c r="EC444"/>
  <c r="EC448"/>
  <c r="EC452"/>
  <c r="EC456"/>
  <c r="EC460"/>
  <c r="EC464"/>
  <c r="EC468"/>
  <c r="EC472"/>
  <c r="EC476"/>
  <c r="EC480"/>
  <c r="EC484"/>
  <c r="EC488"/>
  <c r="EC492"/>
  <c r="EC496"/>
  <c r="EC500"/>
  <c r="EC504"/>
  <c r="EC508"/>
  <c r="EC512"/>
  <c r="EC516"/>
  <c r="EC520"/>
  <c r="EC524"/>
  <c r="EC528"/>
  <c r="EC532"/>
  <c r="EC536"/>
  <c r="EC540"/>
  <c r="EC544"/>
  <c r="EC548"/>
  <c r="EC552"/>
  <c r="EC556"/>
  <c r="EC560"/>
  <c r="EC564"/>
  <c r="EC568"/>
  <c r="EC572"/>
  <c r="EC576"/>
  <c r="EC580"/>
  <c r="EC584"/>
  <c r="EC588"/>
  <c r="EC592"/>
  <c r="EC396"/>
  <c r="EC412"/>
  <c r="EC428"/>
  <c r="DZ610"/>
  <c r="EB609"/>
  <c r="ED608"/>
  <c r="DV608"/>
  <c r="EF607"/>
  <c r="DX607"/>
  <c r="DZ606"/>
  <c r="EB605"/>
  <c r="ED604"/>
  <c r="DV604"/>
  <c r="EF603"/>
  <c r="DX603"/>
  <c r="ED600"/>
  <c r="DV600"/>
  <c r="EF599"/>
  <c r="DX599"/>
  <c r="DU598"/>
  <c r="EC597"/>
  <c r="EA595"/>
  <c r="EE594"/>
  <c r="DU9"/>
  <c r="DU13"/>
  <c r="DU17"/>
  <c r="DU21"/>
  <c r="DU25"/>
  <c r="DU29"/>
  <c r="DU33"/>
  <c r="DU37"/>
  <c r="DU41"/>
  <c r="DU45"/>
  <c r="DU49"/>
  <c r="DU53"/>
  <c r="DU57"/>
  <c r="DU61"/>
  <c r="DU65"/>
  <c r="DU69"/>
  <c r="DU73"/>
  <c r="DU77"/>
  <c r="DU81"/>
  <c r="DU85"/>
  <c r="DU89"/>
  <c r="DU93"/>
  <c r="DU97"/>
  <c r="DU101"/>
  <c r="DU105"/>
  <c r="DU109"/>
  <c r="DU113"/>
  <c r="DU117"/>
  <c r="DU121"/>
  <c r="DU125"/>
  <c r="DU129"/>
  <c r="DU133"/>
  <c r="DU137"/>
  <c r="DU141"/>
  <c r="DU145"/>
  <c r="DU149"/>
  <c r="DU153"/>
  <c r="DU157"/>
  <c r="DU161"/>
  <c r="DU8"/>
  <c r="DU12"/>
  <c r="DU16"/>
  <c r="DU20"/>
  <c r="DU24"/>
  <c r="DU28"/>
  <c r="DU32"/>
  <c r="DU36"/>
  <c r="DU40"/>
  <c r="DU44"/>
  <c r="DU48"/>
  <c r="DU52"/>
  <c r="DU56"/>
  <c r="DU60"/>
  <c r="DU64"/>
  <c r="DU68"/>
  <c r="DU72"/>
  <c r="DU76"/>
  <c r="DU80"/>
  <c r="DU84"/>
  <c r="DU88"/>
  <c r="DU92"/>
  <c r="DU96"/>
  <c r="DU100"/>
  <c r="DU104"/>
  <c r="DU7"/>
  <c r="DU11"/>
  <c r="DU15"/>
  <c r="DU19"/>
  <c r="DU23"/>
  <c r="DU27"/>
  <c r="DU31"/>
  <c r="DU35"/>
  <c r="DU39"/>
  <c r="DU43"/>
  <c r="DU47"/>
  <c r="DU51"/>
  <c r="DU55"/>
  <c r="DU59"/>
  <c r="DU63"/>
  <c r="DU67"/>
  <c r="DU71"/>
  <c r="DU75"/>
  <c r="DU79"/>
  <c r="DU83"/>
  <c r="DU87"/>
  <c r="DU91"/>
  <c r="DU95"/>
  <c r="DU99"/>
  <c r="DU103"/>
  <c r="DU107"/>
  <c r="DU111"/>
  <c r="DU115"/>
  <c r="DU119"/>
  <c r="DU123"/>
  <c r="DU127"/>
  <c r="DU131"/>
  <c r="DU135"/>
  <c r="DU139"/>
  <c r="DU143"/>
  <c r="DU147"/>
  <c r="DU151"/>
  <c r="DU155"/>
  <c r="DU159"/>
  <c r="DU163"/>
  <c r="DU167"/>
  <c r="DU171"/>
  <c r="DU175"/>
  <c r="DU6"/>
  <c r="DU10"/>
  <c r="DU14"/>
  <c r="DU18"/>
  <c r="DU34"/>
  <c r="DU50"/>
  <c r="DU66"/>
  <c r="DU82"/>
  <c r="DU98"/>
  <c r="DU108"/>
  <c r="DU112"/>
  <c r="DU116"/>
  <c r="DU120"/>
  <c r="DU124"/>
  <c r="DU128"/>
  <c r="DU132"/>
  <c r="DU136"/>
  <c r="DU140"/>
  <c r="DU144"/>
  <c r="DU148"/>
  <c r="DU152"/>
  <c r="DU156"/>
  <c r="DU160"/>
  <c r="DU164"/>
  <c r="DU179"/>
  <c r="DU183"/>
  <c r="DU187"/>
  <c r="DU191"/>
  <c r="DU195"/>
  <c r="DU199"/>
  <c r="DU203"/>
  <c r="DU207"/>
  <c r="DU211"/>
  <c r="DU215"/>
  <c r="DU219"/>
  <c r="DU223"/>
  <c r="DU227"/>
  <c r="DU231"/>
  <c r="DU235"/>
  <c r="DU239"/>
  <c r="DU243"/>
  <c r="DU247"/>
  <c r="DU251"/>
  <c r="DU255"/>
  <c r="DU259"/>
  <c r="DU263"/>
  <c r="DU267"/>
  <c r="DU271"/>
  <c r="DU30"/>
  <c r="DU46"/>
  <c r="DU62"/>
  <c r="DU78"/>
  <c r="DU94"/>
  <c r="DU165"/>
  <c r="DU168"/>
  <c r="DU178"/>
  <c r="DU182"/>
  <c r="DU186"/>
  <c r="DU190"/>
  <c r="DU194"/>
  <c r="DU198"/>
  <c r="DU202"/>
  <c r="DU206"/>
  <c r="DU210"/>
  <c r="DU214"/>
  <c r="DU218"/>
  <c r="DU222"/>
  <c r="DU226"/>
  <c r="DU230"/>
  <c r="DU234"/>
  <c r="DU238"/>
  <c r="DU242"/>
  <c r="DU246"/>
  <c r="DU250"/>
  <c r="DU254"/>
  <c r="DU258"/>
  <c r="DU262"/>
  <c r="DU266"/>
  <c r="DU270"/>
  <c r="DU166"/>
  <c r="DU26"/>
  <c r="DU42"/>
  <c r="DU58"/>
  <c r="DU74"/>
  <c r="DU90"/>
  <c r="DU106"/>
  <c r="DU169"/>
  <c r="DU172"/>
  <c r="DU177"/>
  <c r="DU181"/>
  <c r="DU185"/>
  <c r="DU189"/>
  <c r="DU193"/>
  <c r="DU197"/>
  <c r="DU201"/>
  <c r="DU205"/>
  <c r="DU209"/>
  <c r="DU213"/>
  <c r="DU217"/>
  <c r="DU221"/>
  <c r="DU225"/>
  <c r="DU229"/>
  <c r="DU233"/>
  <c r="DU237"/>
  <c r="DU241"/>
  <c r="DU245"/>
  <c r="DU249"/>
  <c r="DU253"/>
  <c r="DU257"/>
  <c r="DU261"/>
  <c r="DU265"/>
  <c r="DU269"/>
  <c r="DU170"/>
  <c r="DU22"/>
  <c r="DU38"/>
  <c r="DU54"/>
  <c r="DU70"/>
  <c r="DU86"/>
  <c r="DU102"/>
  <c r="DU173"/>
  <c r="DU176"/>
  <c r="DU180"/>
  <c r="DU184"/>
  <c r="DU188"/>
  <c r="DU192"/>
  <c r="DU196"/>
  <c r="DU200"/>
  <c r="DU204"/>
  <c r="DU208"/>
  <c r="DU212"/>
  <c r="DU216"/>
  <c r="DU220"/>
  <c r="DU224"/>
  <c r="DU228"/>
  <c r="DU232"/>
  <c r="DU236"/>
  <c r="DU240"/>
  <c r="DU244"/>
  <c r="DU248"/>
  <c r="DU252"/>
  <c r="DU256"/>
  <c r="DU110"/>
  <c r="DU114"/>
  <c r="DU118"/>
  <c r="DU122"/>
  <c r="DU126"/>
  <c r="DU130"/>
  <c r="DU134"/>
  <c r="DU138"/>
  <c r="DU142"/>
  <c r="DU146"/>
  <c r="DU150"/>
  <c r="DU154"/>
  <c r="DU158"/>
  <c r="DU162"/>
  <c r="DU174"/>
  <c r="DU275"/>
  <c r="DU279"/>
  <c r="DU283"/>
  <c r="DU287"/>
  <c r="DU291"/>
  <c r="DU295"/>
  <c r="DU299"/>
  <c r="DU303"/>
  <c r="DU307"/>
  <c r="DU311"/>
  <c r="DU315"/>
  <c r="DU319"/>
  <c r="DU323"/>
  <c r="DU327"/>
  <c r="DU331"/>
  <c r="DU335"/>
  <c r="DU339"/>
  <c r="DU343"/>
  <c r="DU347"/>
  <c r="DU351"/>
  <c r="DU355"/>
  <c r="DU359"/>
  <c r="DU363"/>
  <c r="DU367"/>
  <c r="DU371"/>
  <c r="DU375"/>
  <c r="DU379"/>
  <c r="DU383"/>
  <c r="DU387"/>
  <c r="DU391"/>
  <c r="DU395"/>
  <c r="DU399"/>
  <c r="DU403"/>
  <c r="DU407"/>
  <c r="DU411"/>
  <c r="DU415"/>
  <c r="DU419"/>
  <c r="DU423"/>
  <c r="DU427"/>
  <c r="DU431"/>
  <c r="DU264"/>
  <c r="DU272"/>
  <c r="DU273"/>
  <c r="DU274"/>
  <c r="DU278"/>
  <c r="DU282"/>
  <c r="DU286"/>
  <c r="DU290"/>
  <c r="DU294"/>
  <c r="DU298"/>
  <c r="DU302"/>
  <c r="DU306"/>
  <c r="DU310"/>
  <c r="DU314"/>
  <c r="DU318"/>
  <c r="DU322"/>
  <c r="DU326"/>
  <c r="DU330"/>
  <c r="DU334"/>
  <c r="DU338"/>
  <c r="DU342"/>
  <c r="DU346"/>
  <c r="DU350"/>
  <c r="DU354"/>
  <c r="DU358"/>
  <c r="DU362"/>
  <c r="DU366"/>
  <c r="DU370"/>
  <c r="DU374"/>
  <c r="DU378"/>
  <c r="DU382"/>
  <c r="DU386"/>
  <c r="DU390"/>
  <c r="DU394"/>
  <c r="DU398"/>
  <c r="DU402"/>
  <c r="DU406"/>
  <c r="DU410"/>
  <c r="DU414"/>
  <c r="DU418"/>
  <c r="DU422"/>
  <c r="DU426"/>
  <c r="DU430"/>
  <c r="DU277"/>
  <c r="DU281"/>
  <c r="DU285"/>
  <c r="DU289"/>
  <c r="DU293"/>
  <c r="DU297"/>
  <c r="DU301"/>
  <c r="DU305"/>
  <c r="DU309"/>
  <c r="DU313"/>
  <c r="DU317"/>
  <c r="DU321"/>
  <c r="DU325"/>
  <c r="DU329"/>
  <c r="DU333"/>
  <c r="DU337"/>
  <c r="DU341"/>
  <c r="DU345"/>
  <c r="DU349"/>
  <c r="DU353"/>
  <c r="DU357"/>
  <c r="DU361"/>
  <c r="DU365"/>
  <c r="DU369"/>
  <c r="DU373"/>
  <c r="DU377"/>
  <c r="DU381"/>
  <c r="DU385"/>
  <c r="DU389"/>
  <c r="DU393"/>
  <c r="DU397"/>
  <c r="DU401"/>
  <c r="DU405"/>
  <c r="DU409"/>
  <c r="DU413"/>
  <c r="DU417"/>
  <c r="DU421"/>
  <c r="DU425"/>
  <c r="DU429"/>
  <c r="DU260"/>
  <c r="DU276"/>
  <c r="DU280"/>
  <c r="DU284"/>
  <c r="DU288"/>
  <c r="DU292"/>
  <c r="DU296"/>
  <c r="DU300"/>
  <c r="DU304"/>
  <c r="DU308"/>
  <c r="DU312"/>
  <c r="DU316"/>
  <c r="DU320"/>
  <c r="DU324"/>
  <c r="DU328"/>
  <c r="DU332"/>
  <c r="DU336"/>
  <c r="DU340"/>
  <c r="DU344"/>
  <c r="DU348"/>
  <c r="DU352"/>
  <c r="DU356"/>
  <c r="DU360"/>
  <c r="DU364"/>
  <c r="DU368"/>
  <c r="DU372"/>
  <c r="DU376"/>
  <c r="DU380"/>
  <c r="DU384"/>
  <c r="DU388"/>
  <c r="DU268"/>
  <c r="DU396"/>
  <c r="DU412"/>
  <c r="DU428"/>
  <c r="DU432"/>
  <c r="DU439"/>
  <c r="DU443"/>
  <c r="DU447"/>
  <c r="DU451"/>
  <c r="DU455"/>
  <c r="DU459"/>
  <c r="DU463"/>
  <c r="DU467"/>
  <c r="DU471"/>
  <c r="DU475"/>
  <c r="DU479"/>
  <c r="DU483"/>
  <c r="DU487"/>
  <c r="DU491"/>
  <c r="DU495"/>
  <c r="DU499"/>
  <c r="DU503"/>
  <c r="DU507"/>
  <c r="DU511"/>
  <c r="DU515"/>
  <c r="DU519"/>
  <c r="DU523"/>
  <c r="DU527"/>
  <c r="DU531"/>
  <c r="DU535"/>
  <c r="DU539"/>
  <c r="DU543"/>
  <c r="DU547"/>
  <c r="DU551"/>
  <c r="DU555"/>
  <c r="DU559"/>
  <c r="DU563"/>
  <c r="DU567"/>
  <c r="DU571"/>
  <c r="DU575"/>
  <c r="DU579"/>
  <c r="DU583"/>
  <c r="DU587"/>
  <c r="DU591"/>
  <c r="DU400"/>
  <c r="DU416"/>
  <c r="DU434"/>
  <c r="DU438"/>
  <c r="DU442"/>
  <c r="DU446"/>
  <c r="DU450"/>
  <c r="DU454"/>
  <c r="DU458"/>
  <c r="DU462"/>
  <c r="DU466"/>
  <c r="DU470"/>
  <c r="DU474"/>
  <c r="DU478"/>
  <c r="DU482"/>
  <c r="DU486"/>
  <c r="DU490"/>
  <c r="DU494"/>
  <c r="DU498"/>
  <c r="DU502"/>
  <c r="DU506"/>
  <c r="DU510"/>
  <c r="DU514"/>
  <c r="DU518"/>
  <c r="DU522"/>
  <c r="DU526"/>
  <c r="DU530"/>
  <c r="DU534"/>
  <c r="DU538"/>
  <c r="DU542"/>
  <c r="DU546"/>
  <c r="DU550"/>
  <c r="DU554"/>
  <c r="DU558"/>
  <c r="DU562"/>
  <c r="DU566"/>
  <c r="DU570"/>
  <c r="DU574"/>
  <c r="DU578"/>
  <c r="DU582"/>
  <c r="DU586"/>
  <c r="DU590"/>
  <c r="DU404"/>
  <c r="DU420"/>
  <c r="DU437"/>
  <c r="DU441"/>
  <c r="DU445"/>
  <c r="DU449"/>
  <c r="DU453"/>
  <c r="DU457"/>
  <c r="DU461"/>
  <c r="DU465"/>
  <c r="DU469"/>
  <c r="DU473"/>
  <c r="DU477"/>
  <c r="DU481"/>
  <c r="DU485"/>
  <c r="DU489"/>
  <c r="DU493"/>
  <c r="DU497"/>
  <c r="DU501"/>
  <c r="DU505"/>
  <c r="DU509"/>
  <c r="DU513"/>
  <c r="DU517"/>
  <c r="DU521"/>
  <c r="DU525"/>
  <c r="DU529"/>
  <c r="DU533"/>
  <c r="DU537"/>
  <c r="DU541"/>
  <c r="DU545"/>
  <c r="DU549"/>
  <c r="DU553"/>
  <c r="DU557"/>
  <c r="DU561"/>
  <c r="DU565"/>
  <c r="DU569"/>
  <c r="DU573"/>
  <c r="DU577"/>
  <c r="DU581"/>
  <c r="DU585"/>
  <c r="DU589"/>
  <c r="DU593"/>
  <c r="DU433"/>
  <c r="DU392"/>
  <c r="DU408"/>
  <c r="DU424"/>
  <c r="DU435"/>
  <c r="DU436"/>
  <c r="DU440"/>
  <c r="DU444"/>
  <c r="DU448"/>
  <c r="DU452"/>
  <c r="DU456"/>
  <c r="DU460"/>
  <c r="DU464"/>
  <c r="DU468"/>
  <c r="DU472"/>
  <c r="DU476"/>
  <c r="DU480"/>
  <c r="DU484"/>
  <c r="DU488"/>
  <c r="DU492"/>
  <c r="DU496"/>
  <c r="DU500"/>
  <c r="DU504"/>
  <c r="DU508"/>
  <c r="DU512"/>
  <c r="DU516"/>
  <c r="DU520"/>
  <c r="DU524"/>
  <c r="DU528"/>
  <c r="DU532"/>
  <c r="DU536"/>
  <c r="DU540"/>
  <c r="DU544"/>
  <c r="DU548"/>
  <c r="DU552"/>
  <c r="DU556"/>
  <c r="DU560"/>
  <c r="DU564"/>
  <c r="DU568"/>
  <c r="DU572"/>
  <c r="DU576"/>
  <c r="DU580"/>
  <c r="DU584"/>
  <c r="DU588"/>
  <c r="DU592"/>
  <c r="EB9"/>
  <c r="EB13"/>
  <c r="EB17"/>
  <c r="EB21"/>
  <c r="EB25"/>
  <c r="EB29"/>
  <c r="EB33"/>
  <c r="EB37"/>
  <c r="EB41"/>
  <c r="EB45"/>
  <c r="EB49"/>
  <c r="EB53"/>
  <c r="EB57"/>
  <c r="EB61"/>
  <c r="EB65"/>
  <c r="EB69"/>
  <c r="EB73"/>
  <c r="EB77"/>
  <c r="EB81"/>
  <c r="EB85"/>
  <c r="EB89"/>
  <c r="EB93"/>
  <c r="EB97"/>
  <c r="EB101"/>
  <c r="EB105"/>
  <c r="EB109"/>
  <c r="EB113"/>
  <c r="EB117"/>
  <c r="EB121"/>
  <c r="EB125"/>
  <c r="EB129"/>
  <c r="EB133"/>
  <c r="EB137"/>
  <c r="EB141"/>
  <c r="EB145"/>
  <c r="EB149"/>
  <c r="EB153"/>
  <c r="EB157"/>
  <c r="EB161"/>
  <c r="EB165"/>
  <c r="EB169"/>
  <c r="EB173"/>
  <c r="EB8"/>
  <c r="EB12"/>
  <c r="EB16"/>
  <c r="EB20"/>
  <c r="EB24"/>
  <c r="EB28"/>
  <c r="EB32"/>
  <c r="EB36"/>
  <c r="EB40"/>
  <c r="EB44"/>
  <c r="EB48"/>
  <c r="EB52"/>
  <c r="EB56"/>
  <c r="EB60"/>
  <c r="EB64"/>
  <c r="EB68"/>
  <c r="EB72"/>
  <c r="EB76"/>
  <c r="EB80"/>
  <c r="EB84"/>
  <c r="EB88"/>
  <c r="EB92"/>
  <c r="EB96"/>
  <c r="EB100"/>
  <c r="EB104"/>
  <c r="EB108"/>
  <c r="EB112"/>
  <c r="EB116"/>
  <c r="EB120"/>
  <c r="EB124"/>
  <c r="EB128"/>
  <c r="EB132"/>
  <c r="EB136"/>
  <c r="EB140"/>
  <c r="EB144"/>
  <c r="EB148"/>
  <c r="EB152"/>
  <c r="EB156"/>
  <c r="EB160"/>
  <c r="EB164"/>
  <c r="EB168"/>
  <c r="EB172"/>
  <c r="EB30"/>
  <c r="EB46"/>
  <c r="EB62"/>
  <c r="EB78"/>
  <c r="EB94"/>
  <c r="EB111"/>
  <c r="EB115"/>
  <c r="EB119"/>
  <c r="EB123"/>
  <c r="EB127"/>
  <c r="EB131"/>
  <c r="EB135"/>
  <c r="EB139"/>
  <c r="EB143"/>
  <c r="EB147"/>
  <c r="EB151"/>
  <c r="EB155"/>
  <c r="EB159"/>
  <c r="EB163"/>
  <c r="EB23"/>
  <c r="EB39"/>
  <c r="EB55"/>
  <c r="EB71"/>
  <c r="EB87"/>
  <c r="EB103"/>
  <c r="EB170"/>
  <c r="EB179"/>
  <c r="EB183"/>
  <c r="EB187"/>
  <c r="EB191"/>
  <c r="EB195"/>
  <c r="EB199"/>
  <c r="EB203"/>
  <c r="EB207"/>
  <c r="EB211"/>
  <c r="EB215"/>
  <c r="EB219"/>
  <c r="EB223"/>
  <c r="EB227"/>
  <c r="EB231"/>
  <c r="EB235"/>
  <c r="EB239"/>
  <c r="EB243"/>
  <c r="EB247"/>
  <c r="EB251"/>
  <c r="EB255"/>
  <c r="EB259"/>
  <c r="EB263"/>
  <c r="EB267"/>
  <c r="EB11"/>
  <c r="EB26"/>
  <c r="EB42"/>
  <c r="EB58"/>
  <c r="EB74"/>
  <c r="EB90"/>
  <c r="EB106"/>
  <c r="EB167"/>
  <c r="EB10"/>
  <c r="EB19"/>
  <c r="EB35"/>
  <c r="EB51"/>
  <c r="EB67"/>
  <c r="EB83"/>
  <c r="EB99"/>
  <c r="EB174"/>
  <c r="EB178"/>
  <c r="EB182"/>
  <c r="EB186"/>
  <c r="EB190"/>
  <c r="EB194"/>
  <c r="EB198"/>
  <c r="EB202"/>
  <c r="EB206"/>
  <c r="EB210"/>
  <c r="EB214"/>
  <c r="EB218"/>
  <c r="EB222"/>
  <c r="EB226"/>
  <c r="EB230"/>
  <c r="EB234"/>
  <c r="EB238"/>
  <c r="EB242"/>
  <c r="EB246"/>
  <c r="EB250"/>
  <c r="EB254"/>
  <c r="EB258"/>
  <c r="EB262"/>
  <c r="EB22"/>
  <c r="EB38"/>
  <c r="EB54"/>
  <c r="EB70"/>
  <c r="EB86"/>
  <c r="EB102"/>
  <c r="EB110"/>
  <c r="EB114"/>
  <c r="EB118"/>
  <c r="EB122"/>
  <c r="EB126"/>
  <c r="EB130"/>
  <c r="EB134"/>
  <c r="EB138"/>
  <c r="EB142"/>
  <c r="EB146"/>
  <c r="EB150"/>
  <c r="EB154"/>
  <c r="EB158"/>
  <c r="EB162"/>
  <c r="EB171"/>
  <c r="EB15"/>
  <c r="EB31"/>
  <c r="EB47"/>
  <c r="EB63"/>
  <c r="EB79"/>
  <c r="EB95"/>
  <c r="EB177"/>
  <c r="EB181"/>
  <c r="EB185"/>
  <c r="EB189"/>
  <c r="EB193"/>
  <c r="EB197"/>
  <c r="EB201"/>
  <c r="EB205"/>
  <c r="EB209"/>
  <c r="EB213"/>
  <c r="EB217"/>
  <c r="EB221"/>
  <c r="EB225"/>
  <c r="EB229"/>
  <c r="EB233"/>
  <c r="EB237"/>
  <c r="EB241"/>
  <c r="EB245"/>
  <c r="EB249"/>
  <c r="EB253"/>
  <c r="EB257"/>
  <c r="EB261"/>
  <c r="EB265"/>
  <c r="EB269"/>
  <c r="EB273"/>
  <c r="EB6"/>
  <c r="EB7"/>
  <c r="EB18"/>
  <c r="EB34"/>
  <c r="EB50"/>
  <c r="EB66"/>
  <c r="EB82"/>
  <c r="EB98"/>
  <c r="EB175"/>
  <c r="EB14"/>
  <c r="EB27"/>
  <c r="EB43"/>
  <c r="EB59"/>
  <c r="EB75"/>
  <c r="EB91"/>
  <c r="EB107"/>
  <c r="EB166"/>
  <c r="EB176"/>
  <c r="EB180"/>
  <c r="EB184"/>
  <c r="EB188"/>
  <c r="EB192"/>
  <c r="EB196"/>
  <c r="EB200"/>
  <c r="EB204"/>
  <c r="EB208"/>
  <c r="EB212"/>
  <c r="EB216"/>
  <c r="EB220"/>
  <c r="EB224"/>
  <c r="EB228"/>
  <c r="EB232"/>
  <c r="EB236"/>
  <c r="EB240"/>
  <c r="EB244"/>
  <c r="EB248"/>
  <c r="EB275"/>
  <c r="EB279"/>
  <c r="EB283"/>
  <c r="EB287"/>
  <c r="EB291"/>
  <c r="EB295"/>
  <c r="EB299"/>
  <c r="EB303"/>
  <c r="EB307"/>
  <c r="EB311"/>
  <c r="EB315"/>
  <c r="EB319"/>
  <c r="EB323"/>
  <c r="EB327"/>
  <c r="EB331"/>
  <c r="EB335"/>
  <c r="EB339"/>
  <c r="EB343"/>
  <c r="EB347"/>
  <c r="EB351"/>
  <c r="EB355"/>
  <c r="EB359"/>
  <c r="EB363"/>
  <c r="EB367"/>
  <c r="EB371"/>
  <c r="EB375"/>
  <c r="EB379"/>
  <c r="EB383"/>
  <c r="EB387"/>
  <c r="EB391"/>
  <c r="EB395"/>
  <c r="EB399"/>
  <c r="EB403"/>
  <c r="EB407"/>
  <c r="EB411"/>
  <c r="EB415"/>
  <c r="EB419"/>
  <c r="EB423"/>
  <c r="EB427"/>
  <c r="EB431"/>
  <c r="EB266"/>
  <c r="EB271"/>
  <c r="EB274"/>
  <c r="EB278"/>
  <c r="EB282"/>
  <c r="EB286"/>
  <c r="EB290"/>
  <c r="EB294"/>
  <c r="EB298"/>
  <c r="EB302"/>
  <c r="EB306"/>
  <c r="EB310"/>
  <c r="EB314"/>
  <c r="EB318"/>
  <c r="EB322"/>
  <c r="EB326"/>
  <c r="EB330"/>
  <c r="EB334"/>
  <c r="EB338"/>
  <c r="EB342"/>
  <c r="EB346"/>
  <c r="EB350"/>
  <c r="EB354"/>
  <c r="EB358"/>
  <c r="EB362"/>
  <c r="EB366"/>
  <c r="EB370"/>
  <c r="EB374"/>
  <c r="EB378"/>
  <c r="EB382"/>
  <c r="EB386"/>
  <c r="EB390"/>
  <c r="EB394"/>
  <c r="EB398"/>
  <c r="EB402"/>
  <c r="EB406"/>
  <c r="EB410"/>
  <c r="EB414"/>
  <c r="EB418"/>
  <c r="EB422"/>
  <c r="EB426"/>
  <c r="EB430"/>
  <c r="EB434"/>
  <c r="EB272"/>
  <c r="EB252"/>
  <c r="EB260"/>
  <c r="EB268"/>
  <c r="EB277"/>
  <c r="EB281"/>
  <c r="EB285"/>
  <c r="EB289"/>
  <c r="EB293"/>
  <c r="EB297"/>
  <c r="EB301"/>
  <c r="EB305"/>
  <c r="EB309"/>
  <c r="EB313"/>
  <c r="EB317"/>
  <c r="EB321"/>
  <c r="EB325"/>
  <c r="EB329"/>
  <c r="EB333"/>
  <c r="EB337"/>
  <c r="EB341"/>
  <c r="EB345"/>
  <c r="EB349"/>
  <c r="EB353"/>
  <c r="EB357"/>
  <c r="EB361"/>
  <c r="EB365"/>
  <c r="EB369"/>
  <c r="EB373"/>
  <c r="EB377"/>
  <c r="EB381"/>
  <c r="EB385"/>
  <c r="EB389"/>
  <c r="EB393"/>
  <c r="EB397"/>
  <c r="EB401"/>
  <c r="EB405"/>
  <c r="EB409"/>
  <c r="EB413"/>
  <c r="EB417"/>
  <c r="EB421"/>
  <c r="EB425"/>
  <c r="EB429"/>
  <c r="EB433"/>
  <c r="EB256"/>
  <c r="EB264"/>
  <c r="EB270"/>
  <c r="EB276"/>
  <c r="EB280"/>
  <c r="EB284"/>
  <c r="EB288"/>
  <c r="EB292"/>
  <c r="EB296"/>
  <c r="EB300"/>
  <c r="EB304"/>
  <c r="EB308"/>
  <c r="EB312"/>
  <c r="EB316"/>
  <c r="EB320"/>
  <c r="EB324"/>
  <c r="EB328"/>
  <c r="EB332"/>
  <c r="EB336"/>
  <c r="EB340"/>
  <c r="EB344"/>
  <c r="EB348"/>
  <c r="EB352"/>
  <c r="EB356"/>
  <c r="EB360"/>
  <c r="EB364"/>
  <c r="EB368"/>
  <c r="EB372"/>
  <c r="EB376"/>
  <c r="EB380"/>
  <c r="EB384"/>
  <c r="EB388"/>
  <c r="EB392"/>
  <c r="EB396"/>
  <c r="EB400"/>
  <c r="EB404"/>
  <c r="EB408"/>
  <c r="EB412"/>
  <c r="EB416"/>
  <c r="EB420"/>
  <c r="EB424"/>
  <c r="EB428"/>
  <c r="EB432"/>
  <c r="EB435"/>
  <c r="EB439"/>
  <c r="EB443"/>
  <c r="EB447"/>
  <c r="EB451"/>
  <c r="EB455"/>
  <c r="EB459"/>
  <c r="EB463"/>
  <c r="EB467"/>
  <c r="EB471"/>
  <c r="EB475"/>
  <c r="EB479"/>
  <c r="EB483"/>
  <c r="EB487"/>
  <c r="EB491"/>
  <c r="EB495"/>
  <c r="EB499"/>
  <c r="EB503"/>
  <c r="EB507"/>
  <c r="EB511"/>
  <c r="EB515"/>
  <c r="EB519"/>
  <c r="EB523"/>
  <c r="EB527"/>
  <c r="EB531"/>
  <c r="EB535"/>
  <c r="EB539"/>
  <c r="EB543"/>
  <c r="EB547"/>
  <c r="EB551"/>
  <c r="EB555"/>
  <c r="EB559"/>
  <c r="EB563"/>
  <c r="EB567"/>
  <c r="EB571"/>
  <c r="EB575"/>
  <c r="EB579"/>
  <c r="EB583"/>
  <c r="EB587"/>
  <c r="EB591"/>
  <c r="EB595"/>
  <c r="EB438"/>
  <c r="EB442"/>
  <c r="EB446"/>
  <c r="EB450"/>
  <c r="EB454"/>
  <c r="EB458"/>
  <c r="EB462"/>
  <c r="EB466"/>
  <c r="EB470"/>
  <c r="EB474"/>
  <c r="EB478"/>
  <c r="EB482"/>
  <c r="EB486"/>
  <c r="EB490"/>
  <c r="EB494"/>
  <c r="EB498"/>
  <c r="EB502"/>
  <c r="EB506"/>
  <c r="EB510"/>
  <c r="EB514"/>
  <c r="EB518"/>
  <c r="EB522"/>
  <c r="EB526"/>
  <c r="EB530"/>
  <c r="EB534"/>
  <c r="EB538"/>
  <c r="EB542"/>
  <c r="EB546"/>
  <c r="EB550"/>
  <c r="EB554"/>
  <c r="EB558"/>
  <c r="EB562"/>
  <c r="EB566"/>
  <c r="EB570"/>
  <c r="EB574"/>
  <c r="EB578"/>
  <c r="EB582"/>
  <c r="EB586"/>
  <c r="EB590"/>
  <c r="EB594"/>
  <c r="EB598"/>
  <c r="EB437"/>
  <c r="EB441"/>
  <c r="EB445"/>
  <c r="EB449"/>
  <c r="EB453"/>
  <c r="EB457"/>
  <c r="EB461"/>
  <c r="EB465"/>
  <c r="EB469"/>
  <c r="EB473"/>
  <c r="EB477"/>
  <c r="EB481"/>
  <c r="EB485"/>
  <c r="EB489"/>
  <c r="EB493"/>
  <c r="EB497"/>
  <c r="EB501"/>
  <c r="EB505"/>
  <c r="EB509"/>
  <c r="EB513"/>
  <c r="EB517"/>
  <c r="EB521"/>
  <c r="EB525"/>
  <c r="EB529"/>
  <c r="EB533"/>
  <c r="EB537"/>
  <c r="EB541"/>
  <c r="EB545"/>
  <c r="EB549"/>
  <c r="EB553"/>
  <c r="EB557"/>
  <c r="EB561"/>
  <c r="EB565"/>
  <c r="EB569"/>
  <c r="EB573"/>
  <c r="EB577"/>
  <c r="EB581"/>
  <c r="EB585"/>
  <c r="EB589"/>
  <c r="EB593"/>
  <c r="EB597"/>
  <c r="EB436"/>
  <c r="EB440"/>
  <c r="EB444"/>
  <c r="EB448"/>
  <c r="EB452"/>
  <c r="EB456"/>
  <c r="EB460"/>
  <c r="EB464"/>
  <c r="EB468"/>
  <c r="EB472"/>
  <c r="EB476"/>
  <c r="EB480"/>
  <c r="EB484"/>
  <c r="EB488"/>
  <c r="EB492"/>
  <c r="EB496"/>
  <c r="EB500"/>
  <c r="EB504"/>
  <c r="EB508"/>
  <c r="EB512"/>
  <c r="EB516"/>
  <c r="EB520"/>
  <c r="EB524"/>
  <c r="EB528"/>
  <c r="EB532"/>
  <c r="EB536"/>
  <c r="EB540"/>
  <c r="EB544"/>
  <c r="EB548"/>
  <c r="EB552"/>
  <c r="EB556"/>
  <c r="EB560"/>
  <c r="EB564"/>
  <c r="EB568"/>
  <c r="EB572"/>
  <c r="EB576"/>
  <c r="EB580"/>
  <c r="EB584"/>
  <c r="EB588"/>
  <c r="EB592"/>
  <c r="EB596"/>
  <c r="EA610"/>
  <c r="EC609"/>
  <c r="DU609"/>
  <c r="EE608"/>
  <c r="DW608"/>
  <c r="DY607"/>
  <c r="EA606"/>
  <c r="EC605"/>
  <c r="DU605"/>
  <c r="EE604"/>
  <c r="DW604"/>
  <c r="DY603"/>
  <c r="EA602"/>
  <c r="EC601"/>
  <c r="DU601"/>
  <c r="EE600"/>
  <c r="DW600"/>
  <c r="DY599"/>
  <c r="DW598"/>
  <c r="EE597"/>
  <c r="DW596"/>
  <c r="EC595"/>
  <c r="DZ6"/>
  <c r="DZ10"/>
  <c r="DZ14"/>
  <c r="DZ18"/>
  <c r="DZ22"/>
  <c r="DZ26"/>
  <c r="DZ30"/>
  <c r="DZ34"/>
  <c r="DZ38"/>
  <c r="DZ42"/>
  <c r="DZ46"/>
  <c r="DZ50"/>
  <c r="DZ54"/>
  <c r="DZ58"/>
  <c r="DZ62"/>
  <c r="DZ66"/>
  <c r="DZ70"/>
  <c r="DZ74"/>
  <c r="DZ78"/>
  <c r="DZ82"/>
  <c r="DZ86"/>
  <c r="DZ90"/>
  <c r="DZ94"/>
  <c r="DZ98"/>
  <c r="DZ102"/>
  <c r="DZ106"/>
  <c r="DZ110"/>
  <c r="DZ114"/>
  <c r="DZ118"/>
  <c r="DZ122"/>
  <c r="DZ126"/>
  <c r="DZ130"/>
  <c r="DZ134"/>
  <c r="DZ138"/>
  <c r="DZ142"/>
  <c r="DZ146"/>
  <c r="DZ150"/>
  <c r="DZ154"/>
  <c r="DZ158"/>
  <c r="DZ162"/>
  <c r="DZ166"/>
  <c r="DZ170"/>
  <c r="DZ174"/>
  <c r="DZ9"/>
  <c r="DZ13"/>
  <c r="DZ17"/>
  <c r="DZ21"/>
  <c r="DZ25"/>
  <c r="DZ29"/>
  <c r="DZ33"/>
  <c r="DZ37"/>
  <c r="DZ41"/>
  <c r="DZ45"/>
  <c r="DZ49"/>
  <c r="DZ53"/>
  <c r="DZ57"/>
  <c r="DZ61"/>
  <c r="DZ65"/>
  <c r="DZ69"/>
  <c r="DZ73"/>
  <c r="DZ77"/>
  <c r="DZ81"/>
  <c r="DZ85"/>
  <c r="DZ89"/>
  <c r="DZ93"/>
  <c r="DZ97"/>
  <c r="DZ101"/>
  <c r="DZ105"/>
  <c r="DZ109"/>
  <c r="DZ113"/>
  <c r="DZ117"/>
  <c r="DZ121"/>
  <c r="DZ125"/>
  <c r="DZ129"/>
  <c r="DZ133"/>
  <c r="DZ137"/>
  <c r="DZ141"/>
  <c r="DZ145"/>
  <c r="DZ149"/>
  <c r="DZ153"/>
  <c r="DZ157"/>
  <c r="DZ161"/>
  <c r="DZ165"/>
  <c r="DZ169"/>
  <c r="DZ173"/>
  <c r="DZ24"/>
  <c r="DZ40"/>
  <c r="DZ56"/>
  <c r="DZ72"/>
  <c r="DZ88"/>
  <c r="DZ104"/>
  <c r="DZ172"/>
  <c r="DZ175"/>
  <c r="DZ27"/>
  <c r="DZ43"/>
  <c r="DZ59"/>
  <c r="DZ75"/>
  <c r="DZ91"/>
  <c r="DZ107"/>
  <c r="DZ176"/>
  <c r="DZ180"/>
  <c r="DZ184"/>
  <c r="DZ188"/>
  <c r="DZ192"/>
  <c r="DZ196"/>
  <c r="DZ200"/>
  <c r="DZ204"/>
  <c r="DZ208"/>
  <c r="DZ212"/>
  <c r="DZ216"/>
  <c r="DZ220"/>
  <c r="DZ224"/>
  <c r="DZ228"/>
  <c r="DZ232"/>
  <c r="DZ236"/>
  <c r="DZ240"/>
  <c r="DZ244"/>
  <c r="DZ248"/>
  <c r="DZ252"/>
  <c r="DZ256"/>
  <c r="DZ260"/>
  <c r="DZ264"/>
  <c r="DZ268"/>
  <c r="DZ12"/>
  <c r="DZ20"/>
  <c r="DZ36"/>
  <c r="DZ52"/>
  <c r="DZ68"/>
  <c r="DZ84"/>
  <c r="DZ100"/>
  <c r="DZ111"/>
  <c r="DZ115"/>
  <c r="DZ119"/>
  <c r="DZ123"/>
  <c r="DZ127"/>
  <c r="DZ131"/>
  <c r="DZ135"/>
  <c r="DZ139"/>
  <c r="DZ143"/>
  <c r="DZ147"/>
  <c r="DZ151"/>
  <c r="DZ155"/>
  <c r="DZ159"/>
  <c r="DZ163"/>
  <c r="DZ11"/>
  <c r="DZ23"/>
  <c r="DZ39"/>
  <c r="DZ55"/>
  <c r="DZ71"/>
  <c r="DZ87"/>
  <c r="DZ103"/>
  <c r="DZ179"/>
  <c r="DZ183"/>
  <c r="DZ187"/>
  <c r="DZ191"/>
  <c r="DZ195"/>
  <c r="DZ199"/>
  <c r="DZ203"/>
  <c r="DZ207"/>
  <c r="DZ211"/>
  <c r="DZ215"/>
  <c r="DZ219"/>
  <c r="DZ223"/>
  <c r="DZ227"/>
  <c r="DZ231"/>
  <c r="DZ235"/>
  <c r="DZ239"/>
  <c r="DZ243"/>
  <c r="DZ247"/>
  <c r="DZ251"/>
  <c r="DZ255"/>
  <c r="DZ259"/>
  <c r="DZ16"/>
  <c r="DZ32"/>
  <c r="DZ48"/>
  <c r="DZ64"/>
  <c r="DZ80"/>
  <c r="DZ96"/>
  <c r="DZ164"/>
  <c r="DZ167"/>
  <c r="DZ19"/>
  <c r="DZ35"/>
  <c r="DZ51"/>
  <c r="DZ67"/>
  <c r="DZ83"/>
  <c r="DZ99"/>
  <c r="DZ108"/>
  <c r="DZ112"/>
  <c r="DZ116"/>
  <c r="DZ120"/>
  <c r="DZ124"/>
  <c r="DZ128"/>
  <c r="DZ132"/>
  <c r="DZ136"/>
  <c r="DZ140"/>
  <c r="DZ144"/>
  <c r="DZ148"/>
  <c r="DZ152"/>
  <c r="DZ156"/>
  <c r="DZ160"/>
  <c r="DZ178"/>
  <c r="DZ182"/>
  <c r="DZ186"/>
  <c r="DZ190"/>
  <c r="DZ194"/>
  <c r="DZ198"/>
  <c r="DZ202"/>
  <c r="DZ206"/>
  <c r="DZ210"/>
  <c r="DZ214"/>
  <c r="DZ218"/>
  <c r="DZ222"/>
  <c r="DZ226"/>
  <c r="DZ230"/>
  <c r="DZ234"/>
  <c r="DZ238"/>
  <c r="DZ242"/>
  <c r="DZ246"/>
  <c r="DZ250"/>
  <c r="DZ254"/>
  <c r="DZ258"/>
  <c r="DZ262"/>
  <c r="DZ266"/>
  <c r="DZ270"/>
  <c r="DZ8"/>
  <c r="DZ28"/>
  <c r="DZ44"/>
  <c r="DZ60"/>
  <c r="DZ76"/>
  <c r="DZ92"/>
  <c r="DZ168"/>
  <c r="DZ171"/>
  <c r="DZ7"/>
  <c r="DZ15"/>
  <c r="DZ31"/>
  <c r="DZ47"/>
  <c r="DZ63"/>
  <c r="DZ79"/>
  <c r="DZ95"/>
  <c r="DZ177"/>
  <c r="DZ181"/>
  <c r="DZ185"/>
  <c r="DZ189"/>
  <c r="DZ193"/>
  <c r="DZ197"/>
  <c r="DZ201"/>
  <c r="DZ205"/>
  <c r="DZ209"/>
  <c r="DZ213"/>
  <c r="DZ217"/>
  <c r="DZ221"/>
  <c r="DZ225"/>
  <c r="DZ229"/>
  <c r="DZ233"/>
  <c r="DZ237"/>
  <c r="DZ241"/>
  <c r="DZ245"/>
  <c r="DZ257"/>
  <c r="DZ267"/>
  <c r="DZ276"/>
  <c r="DZ280"/>
  <c r="DZ284"/>
  <c r="DZ288"/>
  <c r="DZ292"/>
  <c r="DZ296"/>
  <c r="DZ300"/>
  <c r="DZ304"/>
  <c r="DZ308"/>
  <c r="DZ312"/>
  <c r="DZ316"/>
  <c r="DZ320"/>
  <c r="DZ324"/>
  <c r="DZ328"/>
  <c r="DZ332"/>
  <c r="DZ336"/>
  <c r="DZ340"/>
  <c r="DZ344"/>
  <c r="DZ348"/>
  <c r="DZ352"/>
  <c r="DZ356"/>
  <c r="DZ360"/>
  <c r="DZ364"/>
  <c r="DZ368"/>
  <c r="DZ372"/>
  <c r="DZ376"/>
  <c r="DZ380"/>
  <c r="DZ384"/>
  <c r="DZ388"/>
  <c r="DZ392"/>
  <c r="DZ396"/>
  <c r="DZ400"/>
  <c r="DZ404"/>
  <c r="DZ408"/>
  <c r="DZ412"/>
  <c r="DZ416"/>
  <c r="DZ420"/>
  <c r="DZ424"/>
  <c r="DZ428"/>
  <c r="DZ432"/>
  <c r="DZ263"/>
  <c r="DZ269"/>
  <c r="DZ271"/>
  <c r="DZ275"/>
  <c r="DZ279"/>
  <c r="DZ283"/>
  <c r="DZ287"/>
  <c r="DZ291"/>
  <c r="DZ295"/>
  <c r="DZ299"/>
  <c r="DZ303"/>
  <c r="DZ307"/>
  <c r="DZ311"/>
  <c r="DZ315"/>
  <c r="DZ319"/>
  <c r="DZ323"/>
  <c r="DZ327"/>
  <c r="DZ331"/>
  <c r="DZ335"/>
  <c r="DZ339"/>
  <c r="DZ343"/>
  <c r="DZ347"/>
  <c r="DZ351"/>
  <c r="DZ355"/>
  <c r="DZ359"/>
  <c r="DZ363"/>
  <c r="DZ367"/>
  <c r="DZ371"/>
  <c r="DZ375"/>
  <c r="DZ379"/>
  <c r="DZ383"/>
  <c r="DZ387"/>
  <c r="DZ391"/>
  <c r="DZ395"/>
  <c r="DZ399"/>
  <c r="DZ403"/>
  <c r="DZ407"/>
  <c r="DZ411"/>
  <c r="DZ415"/>
  <c r="DZ419"/>
  <c r="DZ423"/>
  <c r="DZ427"/>
  <c r="DZ431"/>
  <c r="DZ435"/>
  <c r="DZ249"/>
  <c r="DZ261"/>
  <c r="DZ265"/>
  <c r="DZ274"/>
  <c r="DZ278"/>
  <c r="DZ282"/>
  <c r="DZ286"/>
  <c r="DZ290"/>
  <c r="DZ294"/>
  <c r="DZ298"/>
  <c r="DZ302"/>
  <c r="DZ306"/>
  <c r="DZ310"/>
  <c r="DZ314"/>
  <c r="DZ318"/>
  <c r="DZ322"/>
  <c r="DZ326"/>
  <c r="DZ330"/>
  <c r="DZ334"/>
  <c r="DZ338"/>
  <c r="DZ342"/>
  <c r="DZ346"/>
  <c r="DZ350"/>
  <c r="DZ354"/>
  <c r="DZ358"/>
  <c r="DZ362"/>
  <c r="DZ366"/>
  <c r="DZ370"/>
  <c r="DZ374"/>
  <c r="DZ378"/>
  <c r="DZ382"/>
  <c r="DZ386"/>
  <c r="DZ390"/>
  <c r="DZ394"/>
  <c r="DZ398"/>
  <c r="DZ402"/>
  <c r="DZ406"/>
  <c r="DZ410"/>
  <c r="DZ414"/>
  <c r="DZ418"/>
  <c r="DZ422"/>
  <c r="DZ426"/>
  <c r="DZ430"/>
  <c r="DZ434"/>
  <c r="DZ253"/>
  <c r="DZ272"/>
  <c r="DZ273"/>
  <c r="DZ277"/>
  <c r="DZ281"/>
  <c r="DZ285"/>
  <c r="DZ289"/>
  <c r="DZ293"/>
  <c r="DZ297"/>
  <c r="DZ301"/>
  <c r="DZ305"/>
  <c r="DZ309"/>
  <c r="DZ313"/>
  <c r="DZ317"/>
  <c r="DZ321"/>
  <c r="DZ325"/>
  <c r="DZ329"/>
  <c r="DZ333"/>
  <c r="DZ337"/>
  <c r="DZ341"/>
  <c r="DZ345"/>
  <c r="DZ349"/>
  <c r="DZ353"/>
  <c r="DZ357"/>
  <c r="DZ361"/>
  <c r="DZ365"/>
  <c r="DZ369"/>
  <c r="DZ373"/>
  <c r="DZ377"/>
  <c r="DZ381"/>
  <c r="DZ385"/>
  <c r="DZ389"/>
  <c r="DZ393"/>
  <c r="DZ397"/>
  <c r="DZ401"/>
  <c r="DZ405"/>
  <c r="DZ409"/>
  <c r="DZ413"/>
  <c r="DZ417"/>
  <c r="DZ421"/>
  <c r="DZ425"/>
  <c r="DZ429"/>
  <c r="DZ433"/>
  <c r="DZ436"/>
  <c r="DZ440"/>
  <c r="DZ444"/>
  <c r="DZ448"/>
  <c r="DZ452"/>
  <c r="DZ456"/>
  <c r="DZ460"/>
  <c r="DZ464"/>
  <c r="DZ468"/>
  <c r="DZ472"/>
  <c r="DZ476"/>
  <c r="DZ480"/>
  <c r="DZ484"/>
  <c r="DZ488"/>
  <c r="DZ492"/>
  <c r="DZ496"/>
  <c r="DZ500"/>
  <c r="DZ504"/>
  <c r="DZ508"/>
  <c r="DZ512"/>
  <c r="DZ516"/>
  <c r="DZ520"/>
  <c r="DZ524"/>
  <c r="DZ528"/>
  <c r="DZ532"/>
  <c r="DZ536"/>
  <c r="DZ540"/>
  <c r="DZ544"/>
  <c r="DZ548"/>
  <c r="DZ552"/>
  <c r="DZ556"/>
  <c r="DZ560"/>
  <c r="DZ564"/>
  <c r="DZ568"/>
  <c r="DZ572"/>
  <c r="DZ576"/>
  <c r="DZ580"/>
  <c r="DZ584"/>
  <c r="DZ588"/>
  <c r="DZ592"/>
  <c r="DZ596"/>
  <c r="DZ439"/>
  <c r="DZ443"/>
  <c r="DZ447"/>
  <c r="DZ451"/>
  <c r="DZ455"/>
  <c r="DZ459"/>
  <c r="DZ463"/>
  <c r="DZ467"/>
  <c r="DZ471"/>
  <c r="DZ475"/>
  <c r="DZ479"/>
  <c r="DZ483"/>
  <c r="DZ487"/>
  <c r="DZ491"/>
  <c r="DZ495"/>
  <c r="DZ499"/>
  <c r="DZ503"/>
  <c r="DZ507"/>
  <c r="DZ511"/>
  <c r="DZ515"/>
  <c r="DZ519"/>
  <c r="DZ523"/>
  <c r="DZ527"/>
  <c r="DZ531"/>
  <c r="DZ535"/>
  <c r="DZ539"/>
  <c r="DZ543"/>
  <c r="DZ547"/>
  <c r="DZ551"/>
  <c r="DZ555"/>
  <c r="DZ559"/>
  <c r="DZ563"/>
  <c r="DZ567"/>
  <c r="DZ571"/>
  <c r="DZ575"/>
  <c r="DZ579"/>
  <c r="DZ583"/>
  <c r="DZ587"/>
  <c r="DZ591"/>
  <c r="DZ595"/>
  <c r="DZ438"/>
  <c r="DZ442"/>
  <c r="DZ446"/>
  <c r="DZ450"/>
  <c r="DZ454"/>
  <c r="DZ458"/>
  <c r="DZ462"/>
  <c r="DZ466"/>
  <c r="DZ470"/>
  <c r="DZ474"/>
  <c r="DZ478"/>
  <c r="DZ482"/>
  <c r="DZ486"/>
  <c r="DZ490"/>
  <c r="DZ494"/>
  <c r="DZ498"/>
  <c r="DZ502"/>
  <c r="DZ506"/>
  <c r="DZ510"/>
  <c r="DZ514"/>
  <c r="DZ518"/>
  <c r="DZ522"/>
  <c r="DZ526"/>
  <c r="DZ530"/>
  <c r="DZ534"/>
  <c r="DZ538"/>
  <c r="DZ542"/>
  <c r="DZ546"/>
  <c r="DZ550"/>
  <c r="DZ554"/>
  <c r="DZ558"/>
  <c r="DZ562"/>
  <c r="DZ566"/>
  <c r="DZ570"/>
  <c r="DZ574"/>
  <c r="DZ578"/>
  <c r="DZ582"/>
  <c r="DZ586"/>
  <c r="DZ590"/>
  <c r="DZ594"/>
  <c r="DZ598"/>
  <c r="DZ437"/>
  <c r="DZ441"/>
  <c r="DZ445"/>
  <c r="DZ449"/>
  <c r="DZ453"/>
  <c r="DZ457"/>
  <c r="DZ461"/>
  <c r="DZ465"/>
  <c r="DZ469"/>
  <c r="DZ473"/>
  <c r="DZ477"/>
  <c r="DZ481"/>
  <c r="DZ485"/>
  <c r="DZ489"/>
  <c r="DZ493"/>
  <c r="DZ497"/>
  <c r="DZ501"/>
  <c r="DZ505"/>
  <c r="DZ509"/>
  <c r="DZ513"/>
  <c r="DZ517"/>
  <c r="DZ521"/>
  <c r="DZ525"/>
  <c r="DZ529"/>
  <c r="DZ533"/>
  <c r="DZ537"/>
  <c r="DZ541"/>
  <c r="DZ545"/>
  <c r="DZ549"/>
  <c r="DZ553"/>
  <c r="DZ557"/>
  <c r="DZ561"/>
  <c r="DZ565"/>
  <c r="DZ569"/>
  <c r="DZ573"/>
  <c r="DZ577"/>
  <c r="DZ581"/>
  <c r="DZ585"/>
  <c r="DZ589"/>
  <c r="DZ593"/>
  <c r="DZ597"/>
  <c r="DY598"/>
  <c r="DY596"/>
  <c r="DY608"/>
  <c r="EA607"/>
  <c r="EC606"/>
  <c r="DU606"/>
  <c r="EE605"/>
  <c r="DW605"/>
  <c r="DY604"/>
  <c r="EA603"/>
  <c r="EC602"/>
  <c r="DU602"/>
  <c r="EE601"/>
  <c r="DW601"/>
  <c r="DY600"/>
  <c r="EA599"/>
  <c r="EA598"/>
  <c r="EA596"/>
  <c r="EE610"/>
  <c r="DW610"/>
  <c r="DY609"/>
  <c r="EA608"/>
  <c r="EC607"/>
  <c r="DU607"/>
  <c r="EE606"/>
  <c r="DW606"/>
  <c r="DY605"/>
  <c r="EA604"/>
  <c r="EC603"/>
  <c r="DU603"/>
  <c r="EE602"/>
  <c r="DW602"/>
  <c r="DY601"/>
  <c r="EA600"/>
  <c r="EC599"/>
  <c r="DU599"/>
  <c r="EE598"/>
  <c r="DW597"/>
  <c r="EE596"/>
  <c r="DU594"/>
  <c r="DY593"/>
  <c r="EA592"/>
  <c r="EA591"/>
  <c r="FG67"/>
  <c r="FJ206"/>
  <c r="FG205"/>
  <c r="FG538"/>
  <c r="FD517"/>
  <c r="FE125"/>
  <c r="FJ76"/>
  <c r="FH171"/>
  <c r="FJ214"/>
  <c r="FL205"/>
  <c r="FH282"/>
  <c r="FH186"/>
  <c r="FF53"/>
  <c r="FL529"/>
  <c r="FJ282"/>
  <c r="FE277"/>
  <c r="FK194"/>
  <c r="FI148"/>
  <c r="FG99"/>
  <c r="FF166"/>
  <c r="FK589"/>
  <c r="FL466"/>
  <c r="FJ27"/>
  <c r="FL589"/>
  <c r="FJ568"/>
  <c r="FM64"/>
  <c r="FL31"/>
  <c r="FK561"/>
  <c r="FJ231"/>
  <c r="FF76"/>
  <c r="FF373"/>
  <c r="FJ344"/>
  <c r="FK171"/>
  <c r="FL166"/>
  <c r="FJ117"/>
  <c r="FM31"/>
  <c r="FI30"/>
  <c r="FF359"/>
  <c r="FJ306"/>
  <c r="FD239"/>
  <c r="FI131"/>
  <c r="FF125"/>
  <c r="FJ120"/>
  <c r="FJ115"/>
  <c r="FK239"/>
  <c r="FI238"/>
  <c r="FJ182"/>
  <c r="FI125"/>
  <c r="FI23"/>
  <c r="FL533"/>
  <c r="FJ524"/>
  <c r="FL239"/>
  <c r="FC173"/>
  <c r="FJ125"/>
  <c r="FE76"/>
  <c r="FD67"/>
  <c r="FK58"/>
  <c r="FL37"/>
  <c r="FL125"/>
  <c r="FD490"/>
  <c r="FL286"/>
  <c r="FG77"/>
  <c r="FD198"/>
  <c r="FJ164"/>
  <c r="FE155"/>
  <c r="FE91"/>
  <c r="FK86"/>
  <c r="FE85"/>
  <c r="FG61"/>
  <c r="FM39"/>
  <c r="FD267"/>
  <c r="FM557"/>
  <c r="FJ460"/>
  <c r="FG349"/>
  <c r="FL332"/>
  <c r="FM307"/>
  <c r="FL302"/>
  <c r="FJ267"/>
  <c r="FD213"/>
  <c r="FI198"/>
  <c r="FL197"/>
  <c r="FC183"/>
  <c r="FH159"/>
  <c r="FG108"/>
  <c r="FF95"/>
  <c r="FF90"/>
  <c r="FI85"/>
  <c r="FL549"/>
  <c r="FG213"/>
  <c r="FL183"/>
  <c r="FJ108"/>
  <c r="FK110"/>
  <c r="FL213"/>
  <c r="FC589"/>
  <c r="FD500"/>
  <c r="FJ438"/>
  <c r="FJ373"/>
  <c r="FC288"/>
  <c r="FJ226"/>
  <c r="FM213"/>
  <c r="FD205"/>
  <c r="FJ54"/>
  <c r="FH332"/>
  <c r="FI589"/>
  <c r="FM373"/>
  <c r="FE205"/>
  <c r="FD594"/>
  <c r="FL450"/>
  <c r="FM441"/>
  <c r="FC421"/>
  <c r="FF341"/>
  <c r="FM331"/>
  <c r="FL266"/>
  <c r="FD170"/>
  <c r="FG162"/>
  <c r="FI135"/>
  <c r="FI103"/>
  <c r="FD80"/>
  <c r="FI46"/>
  <c r="FM561"/>
  <c r="FL554"/>
  <c r="FH552"/>
  <c r="FG541"/>
  <c r="FG515"/>
  <c r="FE399"/>
  <c r="FC381"/>
  <c r="FC380"/>
  <c r="FE375"/>
  <c r="FD351"/>
  <c r="FJ341"/>
  <c r="FK282"/>
  <c r="FC260"/>
  <c r="FG259"/>
  <c r="FH213"/>
  <c r="FL175"/>
  <c r="FG170"/>
  <c r="FL162"/>
  <c r="FD147"/>
  <c r="FD87"/>
  <c r="FG80"/>
  <c r="FM46"/>
  <c r="FD31"/>
  <c r="FK575"/>
  <c r="FL561"/>
  <c r="FG554"/>
  <c r="FJ552"/>
  <c r="FH541"/>
  <c r="FJ515"/>
  <c r="FI399"/>
  <c r="FJ381"/>
  <c r="FK380"/>
  <c r="FJ375"/>
  <c r="FH351"/>
  <c r="FJ260"/>
  <c r="FK259"/>
  <c r="FH170"/>
  <c r="FH147"/>
  <c r="FL80"/>
  <c r="FE31"/>
  <c r="FC541"/>
  <c r="FD569"/>
  <c r="FF546"/>
  <c r="FL541"/>
  <c r="FD538"/>
  <c r="FF467"/>
  <c r="FL448"/>
  <c r="FL439"/>
  <c r="FE438"/>
  <c r="FK381"/>
  <c r="FJ372"/>
  <c r="FL351"/>
  <c r="FF349"/>
  <c r="FK339"/>
  <c r="FG303"/>
  <c r="FH274"/>
  <c r="FC231"/>
  <c r="FH218"/>
  <c r="FG171"/>
  <c r="FK170"/>
  <c r="FD166"/>
  <c r="FC148"/>
  <c r="FL147"/>
  <c r="FG117"/>
  <c r="FJ84"/>
  <c r="FF31"/>
  <c r="FD19"/>
  <c r="FM541"/>
  <c r="FM381"/>
  <c r="FM170"/>
  <c r="FM147"/>
  <c r="FH31"/>
  <c r="FK585"/>
  <c r="FC561"/>
  <c r="FM538"/>
  <c r="FD532"/>
  <c r="FK527"/>
  <c r="FF512"/>
  <c r="FG452"/>
  <c r="FC432"/>
  <c r="FF431"/>
  <c r="FF402"/>
  <c r="FH307"/>
  <c r="FC282"/>
  <c r="FL263"/>
  <c r="FL189"/>
  <c r="FD183"/>
  <c r="FM182"/>
  <c r="FI171"/>
  <c r="FI166"/>
  <c r="FK159"/>
  <c r="FJ158"/>
  <c r="FG149"/>
  <c r="FK148"/>
  <c r="FC110"/>
  <c r="FI91"/>
  <c r="FJ90"/>
  <c r="FJ77"/>
  <c r="FM76"/>
  <c r="FG64"/>
  <c r="FC58"/>
  <c r="FM53"/>
  <c r="FK43"/>
  <c r="FF37"/>
  <c r="FI31"/>
  <c r="FD27"/>
  <c r="FJ561"/>
  <c r="FJ512"/>
  <c r="FH482"/>
  <c r="FD460"/>
  <c r="FG432"/>
  <c r="FJ431"/>
  <c r="FJ307"/>
  <c r="FF282"/>
  <c r="FJ183"/>
  <c r="FJ171"/>
  <c r="FJ166"/>
  <c r="FL148"/>
  <c r="FF110"/>
  <c r="FJ64"/>
  <c r="FD58"/>
  <c r="FK37"/>
  <c r="FJ31"/>
  <c r="FG27"/>
  <c r="FM435"/>
  <c r="FJ605"/>
  <c r="FF596"/>
  <c r="FF568"/>
  <c r="FJ563"/>
  <c r="FH554"/>
  <c r="FD546"/>
  <c r="FK526"/>
  <c r="FD482"/>
  <c r="FH481"/>
  <c r="FK443"/>
  <c r="FH386"/>
  <c r="FD372"/>
  <c r="FI371"/>
  <c r="FF370"/>
  <c r="FJ343"/>
  <c r="FL319"/>
  <c r="FH297"/>
  <c r="FC296"/>
  <c r="FG295"/>
  <c r="FG284"/>
  <c r="FK255"/>
  <c r="FL250"/>
  <c r="FC230"/>
  <c r="FL206"/>
  <c r="FC162"/>
  <c r="FF152"/>
  <c r="FJ136"/>
  <c r="FJ135"/>
  <c r="FK133"/>
  <c r="FJ124"/>
  <c r="FG112"/>
  <c r="FL109"/>
  <c r="FH107"/>
  <c r="FM86"/>
  <c r="FL75"/>
  <c r="FH64"/>
  <c r="FC61"/>
  <c r="FD60"/>
  <c r="FE59"/>
  <c r="FD56"/>
  <c r="FI34"/>
  <c r="FM546"/>
  <c r="FC606"/>
  <c r="FL606"/>
  <c r="FM605"/>
  <c r="FD604"/>
  <c r="FF595"/>
  <c r="FJ589"/>
  <c r="FC569"/>
  <c r="FI568"/>
  <c r="FK567"/>
  <c r="FK554"/>
  <c r="FJ550"/>
  <c r="FE546"/>
  <c r="FC538"/>
  <c r="FJ533"/>
  <c r="FD524"/>
  <c r="FJ492"/>
  <c r="FJ487"/>
  <c r="FE482"/>
  <c r="FM481"/>
  <c r="FE467"/>
  <c r="FJ462"/>
  <c r="FK441"/>
  <c r="FJ399"/>
  <c r="FD375"/>
  <c r="FF372"/>
  <c r="FM371"/>
  <c r="FH370"/>
  <c r="FM351"/>
  <c r="FF332"/>
  <c r="FD307"/>
  <c r="FJ296"/>
  <c r="FK295"/>
  <c r="FI282"/>
  <c r="FC274"/>
  <c r="FC267"/>
  <c r="FD266"/>
  <c r="FL231"/>
  <c r="FF229"/>
  <c r="FJ213"/>
  <c r="FC198"/>
  <c r="FE186"/>
  <c r="FF175"/>
  <c r="FJ170"/>
  <c r="FK166"/>
  <c r="FC166"/>
  <c r="FD162"/>
  <c r="FE159"/>
  <c r="FI158"/>
  <c r="FG152"/>
  <c r="FI147"/>
  <c r="FL135"/>
  <c r="FG132"/>
  <c r="FH125"/>
  <c r="FJ123"/>
  <c r="FH112"/>
  <c r="FI111"/>
  <c r="FJ110"/>
  <c r="FK108"/>
  <c r="FD85"/>
  <c r="FI76"/>
  <c r="FJ74"/>
  <c r="FI64"/>
  <c r="FD61"/>
  <c r="FJ60"/>
  <c r="FJ59"/>
  <c r="FL58"/>
  <c r="FI56"/>
  <c r="FL55"/>
  <c r="FE46"/>
  <c r="FJ21"/>
  <c r="FM12"/>
  <c r="FH586"/>
  <c r="FM554"/>
  <c r="FG546"/>
  <c r="FE538"/>
  <c r="FL524"/>
  <c r="FL500"/>
  <c r="FI467"/>
  <c r="FF460"/>
  <c r="FC458"/>
  <c r="FH457"/>
  <c r="FH451"/>
  <c r="FF438"/>
  <c r="FH435"/>
  <c r="FD420"/>
  <c r="FJ415"/>
  <c r="FH375"/>
  <c r="FL372"/>
  <c r="FD363"/>
  <c r="FL340"/>
  <c r="FC333"/>
  <c r="FK332"/>
  <c r="FE330"/>
  <c r="FI307"/>
  <c r="FH293"/>
  <c r="FL279"/>
  <c r="FL274"/>
  <c r="FG267"/>
  <c r="FM258"/>
  <c r="FC242"/>
  <c r="FH198"/>
  <c r="FJ186"/>
  <c r="FI181"/>
  <c r="FM166"/>
  <c r="FE166"/>
  <c r="FH162"/>
  <c r="FH160"/>
  <c r="FJ159"/>
  <c r="FF150"/>
  <c r="FE143"/>
  <c r="FJ116"/>
  <c r="FG98"/>
  <c r="FH85"/>
  <c r="FI83"/>
  <c r="FD70"/>
  <c r="FK64"/>
  <c r="FD63"/>
  <c r="FH61"/>
  <c r="FG47"/>
  <c r="FJ46"/>
  <c r="FJ40"/>
  <c r="FI25"/>
  <c r="FH546"/>
  <c r="FJ458"/>
  <c r="FK457"/>
  <c r="FI451"/>
  <c r="FI435"/>
  <c r="FK415"/>
  <c r="FJ363"/>
  <c r="FE333"/>
  <c r="FF242"/>
  <c r="FI162"/>
  <c r="FH143"/>
  <c r="FG70"/>
  <c r="FE63"/>
  <c r="FJ61"/>
  <c r="FL47"/>
  <c r="FJ25"/>
  <c r="FK586"/>
  <c r="FD554"/>
  <c r="FJ546"/>
  <c r="FJ541"/>
  <c r="FK538"/>
  <c r="FI529"/>
  <c r="FH517"/>
  <c r="FD516"/>
  <c r="FI515"/>
  <c r="FM514"/>
  <c r="FD513"/>
  <c r="FH512"/>
  <c r="FM458"/>
  <c r="FM451"/>
  <c r="FM438"/>
  <c r="FK435"/>
  <c r="FD380"/>
  <c r="FL379"/>
  <c r="FM363"/>
  <c r="FE351"/>
  <c r="FH338"/>
  <c r="FI333"/>
  <c r="FK307"/>
  <c r="FJ304"/>
  <c r="FC286"/>
  <c r="FK267"/>
  <c r="FC252"/>
  <c r="FH243"/>
  <c r="FJ242"/>
  <c r="FF239"/>
  <c r="FM238"/>
  <c r="FL222"/>
  <c r="FE213"/>
  <c r="FJ208"/>
  <c r="FG206"/>
  <c r="FH205"/>
  <c r="FH203"/>
  <c r="FL198"/>
  <c r="FE194"/>
  <c r="FK183"/>
  <c r="FI179"/>
  <c r="FC178"/>
  <c r="FC172"/>
  <c r="FE170"/>
  <c r="FG166"/>
  <c r="FJ162"/>
  <c r="FI155"/>
  <c r="FI143"/>
  <c r="FF135"/>
  <c r="FM125"/>
  <c r="FC103"/>
  <c r="FH102"/>
  <c r="FG96"/>
  <c r="FJ95"/>
  <c r="FD86"/>
  <c r="FL85"/>
  <c r="FG71"/>
  <c r="FI70"/>
  <c r="FD64"/>
  <c r="FH63"/>
  <c r="FK61"/>
  <c r="FL51"/>
  <c r="FG37"/>
  <c r="FJ36"/>
  <c r="FM25"/>
  <c r="FE554"/>
  <c r="FK546"/>
  <c r="FK541"/>
  <c r="FL538"/>
  <c r="FK529"/>
  <c r="FH528"/>
  <c r="FJ517"/>
  <c r="FH513"/>
  <c r="FL435"/>
  <c r="FF380"/>
  <c r="FF351"/>
  <c r="FJ333"/>
  <c r="FL307"/>
  <c r="FK286"/>
  <c r="FL267"/>
  <c r="FK242"/>
  <c r="FG239"/>
  <c r="FF213"/>
  <c r="FI206"/>
  <c r="FH194"/>
  <c r="FJ179"/>
  <c r="FL178"/>
  <c r="FF170"/>
  <c r="FK162"/>
  <c r="FL155"/>
  <c r="FM143"/>
  <c r="FH135"/>
  <c r="FG103"/>
  <c r="FJ102"/>
  <c r="FJ96"/>
  <c r="FL95"/>
  <c r="FI86"/>
  <c r="FM85"/>
  <c r="FH71"/>
  <c r="FL70"/>
  <c r="FE64"/>
  <c r="FM63"/>
  <c r="FL61"/>
  <c r="FJ18"/>
  <c r="FM9"/>
  <c r="FG22"/>
  <c r="FK6"/>
  <c r="FG19"/>
  <c r="FM18"/>
  <c r="FG16"/>
  <c r="FC15"/>
  <c r="FL16"/>
  <c r="FI15"/>
  <c r="FM16"/>
  <c r="FI8"/>
  <c r="FG12"/>
  <c r="FI22"/>
  <c r="FM21"/>
  <c r="FI9"/>
  <c r="FF6"/>
  <c r="FJ6"/>
  <c r="FF605"/>
  <c r="FH600"/>
  <c r="FG589"/>
  <c r="FE588"/>
  <c r="FE561"/>
  <c r="FC559"/>
  <c r="FG549"/>
  <c r="FD541"/>
  <c r="FH538"/>
  <c r="FC533"/>
  <c r="FE532"/>
  <c r="FF520"/>
  <c r="FF514"/>
  <c r="FJ503"/>
  <c r="FJ491"/>
  <c r="FH489"/>
  <c r="FJ478"/>
  <c r="FF477"/>
  <c r="FJ476"/>
  <c r="FK469"/>
  <c r="FD468"/>
  <c r="FK467"/>
  <c r="FJ456"/>
  <c r="FJ445"/>
  <c r="FF421"/>
  <c r="FF420"/>
  <c r="FM419"/>
  <c r="FC415"/>
  <c r="FE407"/>
  <c r="FI398"/>
  <c r="FG397"/>
  <c r="FJ389"/>
  <c r="FJ385"/>
  <c r="FH384"/>
  <c r="FE381"/>
  <c r="FL380"/>
  <c r="FH379"/>
  <c r="FJ377"/>
  <c r="FG376"/>
  <c r="FL375"/>
  <c r="FI351"/>
  <c r="FI334"/>
  <c r="FK333"/>
  <c r="FJ326"/>
  <c r="FC319"/>
  <c r="FF312"/>
  <c r="FF288"/>
  <c r="FL287"/>
  <c r="FH283"/>
  <c r="FL282"/>
  <c r="FD282"/>
  <c r="FH266"/>
  <c r="FC263"/>
  <c r="FJ262"/>
  <c r="FF258"/>
  <c r="FD231"/>
  <c r="FL230"/>
  <c r="FI229"/>
  <c r="FC226"/>
  <c r="FL221"/>
  <c r="FC206"/>
  <c r="FD197"/>
  <c r="FL190"/>
  <c r="FC181"/>
  <c r="FH178"/>
  <c r="FG175"/>
  <c r="FJ174"/>
  <c r="FJ173"/>
  <c r="FG165"/>
  <c r="FJ163"/>
  <c r="FF155"/>
  <c r="FJ154"/>
  <c r="FG148"/>
  <c r="FJ140"/>
  <c r="FJ138"/>
  <c r="FG136"/>
  <c r="FM135"/>
  <c r="FD135"/>
  <c r="FC133"/>
  <c r="FK132"/>
  <c r="FJ128"/>
  <c r="FF123"/>
  <c r="FL122"/>
  <c r="FH120"/>
  <c r="FJ119"/>
  <c r="FF116"/>
  <c r="FG114"/>
  <c r="FL112"/>
  <c r="FD109"/>
  <c r="FM108"/>
  <c r="FD108"/>
  <c r="FM107"/>
  <c r="FJ104"/>
  <c r="FJ103"/>
  <c r="FD102"/>
  <c r="FI92"/>
  <c r="FM91"/>
  <c r="FF88"/>
  <c r="FL87"/>
  <c r="FG86"/>
  <c r="FF83"/>
  <c r="FJ82"/>
  <c r="FI80"/>
  <c r="FI78"/>
  <c r="FL77"/>
  <c r="FI75"/>
  <c r="FK71"/>
  <c r="FJ67"/>
  <c r="FI63"/>
  <c r="FF58"/>
  <c r="FJ56"/>
  <c r="FD53"/>
  <c r="FG51"/>
  <c r="FJ50"/>
  <c r="FK49"/>
  <c r="FK46"/>
  <c r="FC46"/>
  <c r="FG45"/>
  <c r="FF43"/>
  <c r="FJ42"/>
  <c r="FJ39"/>
  <c r="FG36"/>
  <c r="FC34"/>
  <c r="FK33"/>
  <c r="FJ32"/>
  <c r="FD30"/>
  <c r="FF23"/>
  <c r="FL22"/>
  <c r="FJ19"/>
  <c r="FD16"/>
  <c r="FL15"/>
  <c r="FI605"/>
  <c r="FH589"/>
  <c r="FK581"/>
  <c r="FC575"/>
  <c r="FH561"/>
  <c r="FJ559"/>
  <c r="FC554"/>
  <c r="FH549"/>
  <c r="FL546"/>
  <c r="FC546"/>
  <c r="FE541"/>
  <c r="FJ538"/>
  <c r="FD533"/>
  <c r="FM532"/>
  <c r="FE529"/>
  <c r="FF528"/>
  <c r="FI520"/>
  <c r="FH514"/>
  <c r="FJ477"/>
  <c r="FL476"/>
  <c r="FK475"/>
  <c r="FL468"/>
  <c r="FM467"/>
  <c r="FE457"/>
  <c r="FL456"/>
  <c r="FK454"/>
  <c r="FC451"/>
  <c r="FF450"/>
  <c r="FL444"/>
  <c r="FG443"/>
  <c r="FJ441"/>
  <c r="FD435"/>
  <c r="FG421"/>
  <c r="FD415"/>
  <c r="FJ414"/>
  <c r="FH407"/>
  <c r="FL406"/>
  <c r="FC399"/>
  <c r="FJ398"/>
  <c r="FM397"/>
  <c r="FM389"/>
  <c r="FJ384"/>
  <c r="FI381"/>
  <c r="FI379"/>
  <c r="FJ376"/>
  <c r="FM375"/>
  <c r="FD370"/>
  <c r="FG360"/>
  <c r="FJ351"/>
  <c r="FM333"/>
  <c r="FD332"/>
  <c r="FI331"/>
  <c r="FM325"/>
  <c r="FD319"/>
  <c r="FL311"/>
  <c r="FC307"/>
  <c r="FJ298"/>
  <c r="FF295"/>
  <c r="FG288"/>
  <c r="FM282"/>
  <c r="FE282"/>
  <c r="FI266"/>
  <c r="FD263"/>
  <c r="FM262"/>
  <c r="FD259"/>
  <c r="FI258"/>
  <c r="FI250"/>
  <c r="FF231"/>
  <c r="FF226"/>
  <c r="FH219"/>
  <c r="FE218"/>
  <c r="FI213"/>
  <c r="FE210"/>
  <c r="FD206"/>
  <c r="FM205"/>
  <c r="FG197"/>
  <c r="FF181"/>
  <c r="FC179"/>
  <c r="FK178"/>
  <c r="FK175"/>
  <c r="FK173"/>
  <c r="FC171"/>
  <c r="FL170"/>
  <c r="FC170"/>
  <c r="FH165"/>
  <c r="FG155"/>
  <c r="FH148"/>
  <c r="FK140"/>
  <c r="FI136"/>
  <c r="FE135"/>
  <c r="FJ134"/>
  <c r="FJ133"/>
  <c r="FL132"/>
  <c r="FD125"/>
  <c r="FH123"/>
  <c r="FI120"/>
  <c r="FG116"/>
  <c r="FJ114"/>
  <c r="FK109"/>
  <c r="FE108"/>
  <c r="FK103"/>
  <c r="FG102"/>
  <c r="FK88"/>
  <c r="FH86"/>
  <c r="FH83"/>
  <c r="FJ80"/>
  <c r="FJ75"/>
  <c r="FL64"/>
  <c r="FC64"/>
  <c r="FL63"/>
  <c r="FJ58"/>
  <c r="FK56"/>
  <c r="FE53"/>
  <c r="FJ52"/>
  <c r="FK51"/>
  <c r="FD47"/>
  <c r="FL46"/>
  <c r="FD46"/>
  <c r="FM45"/>
  <c r="FJ43"/>
  <c r="FG40"/>
  <c r="FL39"/>
  <c r="FC37"/>
  <c r="FI36"/>
  <c r="FD34"/>
  <c r="FL33"/>
  <c r="FG30"/>
  <c r="FD25"/>
  <c r="FG23"/>
  <c r="FE16"/>
  <c r="FM15"/>
  <c r="FL6"/>
  <c r="FK559"/>
  <c r="FJ549"/>
  <c r="FF533"/>
  <c r="FJ520"/>
  <c r="FJ514"/>
  <c r="FM456"/>
  <c r="FG415"/>
  <c r="FJ407"/>
  <c r="FL398"/>
  <c r="FJ379"/>
  <c r="FH319"/>
  <c r="FH263"/>
  <c r="FL165"/>
  <c r="FK114"/>
  <c r="FK549"/>
  <c r="FK514"/>
  <c r="FC467"/>
  <c r="FF466"/>
  <c r="FK461"/>
  <c r="FJ459"/>
  <c r="FD452"/>
  <c r="FC417"/>
  <c r="FI415"/>
  <c r="FM407"/>
  <c r="FI382"/>
  <c r="FK379"/>
  <c r="FC349"/>
  <c r="FG344"/>
  <c r="FF343"/>
  <c r="FE341"/>
  <c r="FF340"/>
  <c r="FJ339"/>
  <c r="FI319"/>
  <c r="FJ317"/>
  <c r="FM305"/>
  <c r="FF304"/>
  <c r="FE303"/>
  <c r="FG302"/>
  <c r="FM266"/>
  <c r="FK263"/>
  <c r="FF232"/>
  <c r="FK231"/>
  <c r="FK226"/>
  <c r="FG214"/>
  <c r="FH206"/>
  <c r="FJ200"/>
  <c r="FM197"/>
  <c r="FH195"/>
  <c r="FK181"/>
  <c r="FF168"/>
  <c r="FG167"/>
  <c r="FM165"/>
  <c r="FJ161"/>
  <c r="FJ157"/>
  <c r="FG156"/>
  <c r="FJ155"/>
  <c r="FM151"/>
  <c r="FJ148"/>
  <c r="FK136"/>
  <c r="FG135"/>
  <c r="FE131"/>
  <c r="FK123"/>
  <c r="FM120"/>
  <c r="FL116"/>
  <c r="FE111"/>
  <c r="FH108"/>
  <c r="FD107"/>
  <c r="FI102"/>
  <c r="FJ86"/>
  <c r="FJ83"/>
  <c r="FM75"/>
  <c r="FD75"/>
  <c r="FI53"/>
  <c r="FF46"/>
  <c r="FD39"/>
  <c r="FJ34"/>
  <c r="FL30"/>
  <c r="FJ28"/>
  <c r="FJ26"/>
  <c r="FJ23"/>
  <c r="FH16"/>
  <c r="FM11"/>
  <c r="FH214"/>
  <c r="FG168"/>
  <c r="FL167"/>
  <c r="FJ156"/>
  <c r="FH131"/>
  <c r="FH111"/>
  <c r="FI108"/>
  <c r="FE107"/>
  <c r="FE75"/>
  <c r="FJ53"/>
  <c r="FG46"/>
  <c r="FE39"/>
  <c r="FJ38"/>
  <c r="FK23"/>
  <c r="FE18"/>
  <c r="FI16"/>
  <c r="FI597"/>
  <c r="FH595"/>
  <c r="FK594"/>
  <c r="FC549"/>
  <c r="FK506"/>
  <c r="FK505"/>
  <c r="FG499"/>
  <c r="FJ494"/>
  <c r="FD484"/>
  <c r="FG483"/>
  <c r="FE471"/>
  <c r="FJ447"/>
  <c r="FC436"/>
  <c r="FE427"/>
  <c r="FD426"/>
  <c r="FJ425"/>
  <c r="FE411"/>
  <c r="FM379"/>
  <c r="FC379"/>
  <c r="FL374"/>
  <c r="FE357"/>
  <c r="FE355"/>
  <c r="FJ350"/>
  <c r="FJ337"/>
  <c r="FH336"/>
  <c r="FH328"/>
  <c r="FD314"/>
  <c r="FG292"/>
  <c r="FC291"/>
  <c r="FC287"/>
  <c r="FJ254"/>
  <c r="FG247"/>
  <c r="FF240"/>
  <c r="FF103"/>
  <c r="FL102"/>
  <c r="FJ99"/>
  <c r="FJ98"/>
  <c r="FG95"/>
  <c r="FJ94"/>
  <c r="FC87"/>
  <c r="FL86"/>
  <c r="FC86"/>
  <c r="FD77"/>
  <c r="FF75"/>
  <c r="FC56"/>
  <c r="FJ55"/>
  <c r="FG54"/>
  <c r="FL53"/>
  <c r="FF39"/>
  <c r="FD22"/>
  <c r="FG18"/>
  <c r="FJ16"/>
  <c r="FJ610"/>
  <c r="FJ596"/>
  <c r="FC578"/>
  <c r="FD609"/>
  <c r="FL596"/>
  <c r="FE583"/>
  <c r="FL578"/>
  <c r="FD549"/>
  <c r="FK542"/>
  <c r="FF538"/>
  <c r="FD514"/>
  <c r="FI513"/>
  <c r="FL505"/>
  <c r="FM498"/>
  <c r="FF493"/>
  <c r="FF491"/>
  <c r="FJ485"/>
  <c r="FJ484"/>
  <c r="FJ483"/>
  <c r="FM482"/>
  <c r="FF472"/>
  <c r="FJ471"/>
  <c r="FH467"/>
  <c r="FD456"/>
  <c r="FJ432"/>
  <c r="FC429"/>
  <c r="FF428"/>
  <c r="FJ427"/>
  <c r="FF426"/>
  <c r="FM425"/>
  <c r="FD424"/>
  <c r="FH423"/>
  <c r="FL415"/>
  <c r="FK411"/>
  <c r="FF410"/>
  <c r="FE403"/>
  <c r="FC397"/>
  <c r="FG392"/>
  <c r="FF391"/>
  <c r="FE389"/>
  <c r="FF388"/>
  <c r="FJ387"/>
  <c r="FD379"/>
  <c r="FF356"/>
  <c r="FJ355"/>
  <c r="FH354"/>
  <c r="FM349"/>
  <c r="FM341"/>
  <c r="FJ336"/>
  <c r="FK315"/>
  <c r="FH314"/>
  <c r="FE300"/>
  <c r="FK291"/>
  <c r="FL290"/>
  <c r="FF287"/>
  <c r="FF253"/>
  <c r="FK247"/>
  <c r="FG235"/>
  <c r="FG221"/>
  <c r="FK214"/>
  <c r="FK206"/>
  <c r="FC190"/>
  <c r="FF178"/>
  <c r="FF173"/>
  <c r="FJ172"/>
  <c r="FD165"/>
  <c r="FM148"/>
  <c r="FD148"/>
  <c r="FG144"/>
  <c r="FC140"/>
  <c r="FH132"/>
  <c r="FM131"/>
  <c r="FF128"/>
  <c r="FG127"/>
  <c r="FC114"/>
  <c r="FM111"/>
  <c r="FI107"/>
  <c r="FG75"/>
  <c r="FG39"/>
  <c r="FM549"/>
  <c r="FE549"/>
  <c r="FE514"/>
  <c r="FM513"/>
  <c r="FG491"/>
  <c r="FL484"/>
  <c r="FK471"/>
  <c r="FH456"/>
  <c r="FM429"/>
  <c r="FK428"/>
  <c r="FK427"/>
  <c r="FL423"/>
  <c r="FF397"/>
  <c r="FJ392"/>
  <c r="FJ391"/>
  <c r="FF389"/>
  <c r="FL388"/>
  <c r="FK387"/>
  <c r="FE379"/>
  <c r="FK355"/>
  <c r="FJ314"/>
  <c r="FK287"/>
  <c r="FH235"/>
  <c r="FH221"/>
  <c r="FL214"/>
  <c r="FH190"/>
  <c r="FG178"/>
  <c r="FG173"/>
  <c r="FE165"/>
  <c r="FE148"/>
  <c r="FJ144"/>
  <c r="FF140"/>
  <c r="FL139"/>
  <c r="FF136"/>
  <c r="FJ132"/>
  <c r="FI128"/>
  <c r="FJ127"/>
  <c r="FJ126"/>
  <c r="FC123"/>
  <c r="FE120"/>
  <c r="FF114"/>
  <c r="FI113"/>
  <c r="FK112"/>
  <c r="FC109"/>
  <c r="FL108"/>
  <c r="FC108"/>
  <c r="FL107"/>
  <c r="FH92"/>
  <c r="FC88"/>
  <c r="FK87"/>
  <c r="FE86"/>
  <c r="FC83"/>
  <c r="FD82"/>
  <c r="FM79"/>
  <c r="FC78"/>
  <c r="FH75"/>
  <c r="FJ72"/>
  <c r="FJ68"/>
  <c r="FJ66"/>
  <c r="FC51"/>
  <c r="FI50"/>
  <c r="FD45"/>
  <c r="FC43"/>
  <c r="FI42"/>
  <c r="FI39"/>
  <c r="FJ33"/>
  <c r="FD23"/>
  <c r="FH12"/>
  <c r="FJ9"/>
  <c r="FL8"/>
  <c r="FI12"/>
  <c r="FJ12"/>
  <c r="FK12"/>
  <c r="FD12"/>
  <c r="FD8"/>
  <c r="FE12"/>
  <c r="FG8"/>
  <c r="FK9"/>
  <c r="FI6"/>
  <c r="FM7"/>
  <c r="FD9"/>
  <c r="FF9"/>
  <c r="FL12"/>
  <c r="FC12"/>
  <c r="FG9"/>
  <c r="FC6"/>
  <c r="FD6"/>
  <c r="FG553"/>
  <c r="FD553"/>
  <c r="FG545"/>
  <c r="FD545"/>
  <c r="FJ545"/>
  <c r="FD535"/>
  <c r="FE535"/>
  <c r="FI534"/>
  <c r="FJ534"/>
  <c r="FD511"/>
  <c r="FM511"/>
  <c r="FG511"/>
  <c r="FF511"/>
  <c r="FC511"/>
  <c r="FJ592"/>
  <c r="FG581"/>
  <c r="FL569"/>
  <c r="FJ562"/>
  <c r="FH557"/>
  <c r="FJ555"/>
  <c r="FG551"/>
  <c r="FH537"/>
  <c r="FJ609"/>
  <c r="FL609"/>
  <c r="FG605"/>
  <c r="FE600"/>
  <c r="FC597"/>
  <c r="FM594"/>
  <c r="FD589"/>
  <c r="FL588"/>
  <c r="FE585"/>
  <c r="FH581"/>
  <c r="FM569"/>
  <c r="FK562"/>
  <c r="FJ557"/>
  <c r="FH553"/>
  <c r="FC545"/>
  <c r="FI537"/>
  <c r="FG535"/>
  <c r="FC534"/>
  <c r="FG544"/>
  <c r="FI544"/>
  <c r="FD527"/>
  <c r="FC527"/>
  <c r="FM527"/>
  <c r="FJ527"/>
  <c r="FG527"/>
  <c r="FF600"/>
  <c r="FE597"/>
  <c r="FI585"/>
  <c r="FJ581"/>
  <c r="FE545"/>
  <c r="FL537"/>
  <c r="FK534"/>
  <c r="FD543"/>
  <c r="FE543"/>
  <c r="FE533"/>
  <c r="FM533"/>
  <c r="FI533"/>
  <c r="FH533"/>
  <c r="FH509"/>
  <c r="FE509"/>
  <c r="FC509"/>
  <c r="FM509"/>
  <c r="FK509"/>
  <c r="FJ509"/>
  <c r="FI509"/>
  <c r="FH545"/>
  <c r="FE527"/>
  <c r="FI557"/>
  <c r="FK557"/>
  <c r="FE557"/>
  <c r="FG521"/>
  <c r="FL521"/>
  <c r="FJ521"/>
  <c r="FI521"/>
  <c r="FH521"/>
  <c r="FD521"/>
  <c r="FE601"/>
  <c r="FJ600"/>
  <c r="FJ597"/>
  <c r="FE592"/>
  <c r="FE591"/>
  <c r="FG583"/>
  <c r="FK582"/>
  <c r="FL581"/>
  <c r="FC581"/>
  <c r="FE578"/>
  <c r="FE575"/>
  <c r="FJ574"/>
  <c r="FH573"/>
  <c r="FE572"/>
  <c r="FG537"/>
  <c r="FD537"/>
  <c r="FJ537"/>
  <c r="FI530"/>
  <c r="FK530"/>
  <c r="FI522"/>
  <c r="FD522"/>
  <c r="FM522"/>
  <c r="FK522"/>
  <c r="FI502"/>
  <c r="FJ502"/>
  <c r="FG606"/>
  <c r="FL601"/>
  <c r="FK597"/>
  <c r="FF592"/>
  <c r="FL591"/>
  <c r="FM581"/>
  <c r="FD581"/>
  <c r="FF578"/>
  <c r="FF575"/>
  <c r="FJ573"/>
  <c r="FJ572"/>
  <c r="FI569"/>
  <c r="FH565"/>
  <c r="FC557"/>
  <c r="FL545"/>
  <c r="FJ525"/>
  <c r="FC521"/>
  <c r="FD551"/>
  <c r="FC551"/>
  <c r="FI474"/>
  <c r="FF474"/>
  <c r="FE474"/>
  <c r="FC474"/>
  <c r="FM474"/>
  <c r="FL474"/>
  <c r="FK474"/>
  <c r="FF609"/>
  <c r="FD606"/>
  <c r="FJ606"/>
  <c r="FM597"/>
  <c r="FG592"/>
  <c r="FE581"/>
  <c r="FJ578"/>
  <c r="FG575"/>
  <c r="FJ569"/>
  <c r="FJ565"/>
  <c r="FE562"/>
  <c r="FD557"/>
  <c r="FM545"/>
  <c r="FC537"/>
  <c r="FH530"/>
  <c r="FE522"/>
  <c r="FK521"/>
  <c r="FG561"/>
  <c r="FI561"/>
  <c r="FD559"/>
  <c r="FE559"/>
  <c r="FG552"/>
  <c r="FI552"/>
  <c r="FG536"/>
  <c r="FI536"/>
  <c r="FI518"/>
  <c r="FJ518"/>
  <c r="FC518"/>
  <c r="FI501"/>
  <c r="FJ501"/>
  <c r="FF501"/>
  <c r="FG609"/>
  <c r="FH609"/>
  <c r="FI609"/>
  <c r="FE605"/>
  <c r="FF594"/>
  <c r="FL593"/>
  <c r="FH592"/>
  <c r="FF581"/>
  <c r="FI579"/>
  <c r="FK578"/>
  <c r="FJ575"/>
  <c r="FK569"/>
  <c r="FG562"/>
  <c r="FG557"/>
  <c r="FG555"/>
  <c r="FF551"/>
  <c r="FE537"/>
  <c r="FG533"/>
  <c r="FH522"/>
  <c r="FM521"/>
  <c r="FL517"/>
  <c r="FJ513"/>
  <c r="FD498"/>
  <c r="FH497"/>
  <c r="FE490"/>
  <c r="FM489"/>
  <c r="FH472"/>
  <c r="FM471"/>
  <c r="FF469"/>
  <c r="FC461"/>
  <c r="FF459"/>
  <c r="FD458"/>
  <c r="FJ455"/>
  <c r="FC454"/>
  <c r="FJ451"/>
  <c r="FH439"/>
  <c r="FE437"/>
  <c r="FD436"/>
  <c r="FJ434"/>
  <c r="FG424"/>
  <c r="FM423"/>
  <c r="FD423"/>
  <c r="FI421"/>
  <c r="FD419"/>
  <c r="FM413"/>
  <c r="FE405"/>
  <c r="FF404"/>
  <c r="FJ403"/>
  <c r="FH402"/>
  <c r="FJ401"/>
  <c r="FH400"/>
  <c r="FK399"/>
  <c r="FE394"/>
  <c r="FI383"/>
  <c r="FD371"/>
  <c r="FG368"/>
  <c r="FF367"/>
  <c r="FE365"/>
  <c r="FK364"/>
  <c r="FE363"/>
  <c r="FM362"/>
  <c r="FJ360"/>
  <c r="FJ359"/>
  <c r="FF357"/>
  <c r="FL356"/>
  <c r="FJ353"/>
  <c r="FE346"/>
  <c r="FI335"/>
  <c r="FD331"/>
  <c r="FF330"/>
  <c r="FJ327"/>
  <c r="FJ324"/>
  <c r="FG323"/>
  <c r="FL322"/>
  <c r="FJ319"/>
  <c r="FE317"/>
  <c r="FD311"/>
  <c r="FF309"/>
  <c r="FD308"/>
  <c r="FC305"/>
  <c r="FK304"/>
  <c r="FJ297"/>
  <c r="FK296"/>
  <c r="FJ294"/>
  <c r="FL291"/>
  <c r="FD290"/>
  <c r="FE289"/>
  <c r="FE286"/>
  <c r="FK278"/>
  <c r="FI277"/>
  <c r="FC276"/>
  <c r="FI274"/>
  <c r="FG271"/>
  <c r="FG270"/>
  <c r="FE266"/>
  <c r="FC262"/>
  <c r="FJ261"/>
  <c r="FC250"/>
  <c r="FJ246"/>
  <c r="FD238"/>
  <c r="FI237"/>
  <c r="FJ234"/>
  <c r="FG226"/>
  <c r="FK223"/>
  <c r="FI205"/>
  <c r="FJ198"/>
  <c r="FH197"/>
  <c r="FJ192"/>
  <c r="FI190"/>
  <c r="FG189"/>
  <c r="FH187"/>
  <c r="FJ184"/>
  <c r="FI165"/>
  <c r="FC163"/>
  <c r="FK156"/>
  <c r="FC156"/>
  <c r="FE151"/>
  <c r="FI150"/>
  <c r="FJ149"/>
  <c r="FE147"/>
  <c r="FJ146"/>
  <c r="FG140"/>
  <c r="FG139"/>
  <c r="FF133"/>
  <c r="FF126"/>
  <c r="FH122"/>
  <c r="FK117"/>
  <c r="FC117"/>
  <c r="FJ106"/>
  <c r="FE101"/>
  <c r="FJ100"/>
  <c r="FK98"/>
  <c r="FC98"/>
  <c r="FK96"/>
  <c r="FC96"/>
  <c r="FH93"/>
  <c r="FL82"/>
  <c r="FJ78"/>
  <c r="FC68"/>
  <c r="FF66"/>
  <c r="FJ62"/>
  <c r="FL60"/>
  <c r="FK54"/>
  <c r="FC54"/>
  <c r="FH51"/>
  <c r="FI48"/>
  <c r="FI45"/>
  <c r="FG43"/>
  <c r="FK40"/>
  <c r="FC40"/>
  <c r="FH37"/>
  <c r="FE35"/>
  <c r="FK34"/>
  <c r="FC28"/>
  <c r="FF26"/>
  <c r="FE25"/>
  <c r="FJ24"/>
  <c r="FC20"/>
  <c r="FD17"/>
  <c r="FJ15"/>
  <c r="FD11"/>
  <c r="FF549"/>
  <c r="FF541"/>
  <c r="FM517"/>
  <c r="FC515"/>
  <c r="FL514"/>
  <c r="FC514"/>
  <c r="FL513"/>
  <c r="FE505"/>
  <c r="FE498"/>
  <c r="FM497"/>
  <c r="FH490"/>
  <c r="FF483"/>
  <c r="FK482"/>
  <c r="FJ479"/>
  <c r="FD476"/>
  <c r="FG475"/>
  <c r="FG469"/>
  <c r="FG467"/>
  <c r="FE461"/>
  <c r="FL460"/>
  <c r="FG459"/>
  <c r="FE458"/>
  <c r="FC456"/>
  <c r="FL455"/>
  <c r="FD454"/>
  <c r="FK451"/>
  <c r="FF445"/>
  <c r="FF441"/>
  <c r="FI439"/>
  <c r="FD438"/>
  <c r="FG437"/>
  <c r="FL436"/>
  <c r="FC435"/>
  <c r="FL434"/>
  <c r="FC425"/>
  <c r="FJ424"/>
  <c r="FE423"/>
  <c r="FL422"/>
  <c r="FJ421"/>
  <c r="FE419"/>
  <c r="FF418"/>
  <c r="FH415"/>
  <c r="FD407"/>
  <c r="FF405"/>
  <c r="FL404"/>
  <c r="FK403"/>
  <c r="FJ400"/>
  <c r="FM399"/>
  <c r="FD398"/>
  <c r="FK397"/>
  <c r="FK395"/>
  <c r="FH394"/>
  <c r="FE387"/>
  <c r="FF386"/>
  <c r="FJ383"/>
  <c r="FJ380"/>
  <c r="FG379"/>
  <c r="FE373"/>
  <c r="FK372"/>
  <c r="FE371"/>
  <c r="FM370"/>
  <c r="FJ368"/>
  <c r="FJ367"/>
  <c r="FF365"/>
  <c r="FL364"/>
  <c r="FG363"/>
  <c r="FJ357"/>
  <c r="FK351"/>
  <c r="FC351"/>
  <c r="FI350"/>
  <c r="FK349"/>
  <c r="FK347"/>
  <c r="FH346"/>
  <c r="FE339"/>
  <c r="FF338"/>
  <c r="FJ335"/>
  <c r="FJ332"/>
  <c r="FE331"/>
  <c r="FM330"/>
  <c r="FG328"/>
  <c r="FL327"/>
  <c r="FK323"/>
  <c r="FM322"/>
  <c r="FK319"/>
  <c r="FF317"/>
  <c r="FE311"/>
  <c r="FJ310"/>
  <c r="FK309"/>
  <c r="FF308"/>
  <c r="FE305"/>
  <c r="FL304"/>
  <c r="FC295"/>
  <c r="FK294"/>
  <c r="FE290"/>
  <c r="FM289"/>
  <c r="FK288"/>
  <c r="FG286"/>
  <c r="FJ277"/>
  <c r="FJ274"/>
  <c r="FL271"/>
  <c r="FK270"/>
  <c r="FI269"/>
  <c r="FH267"/>
  <c r="FF266"/>
  <c r="FJ263"/>
  <c r="FD262"/>
  <c r="FM261"/>
  <c r="FK260"/>
  <c r="FC258"/>
  <c r="FD250"/>
  <c r="FC247"/>
  <c r="FK246"/>
  <c r="FI242"/>
  <c r="FJ239"/>
  <c r="FE238"/>
  <c r="FM237"/>
  <c r="FJ235"/>
  <c r="FG231"/>
  <c r="FH226"/>
  <c r="FL223"/>
  <c r="FE221"/>
  <c r="FC214"/>
  <c r="FJ205"/>
  <c r="FK198"/>
  <c r="FI197"/>
  <c r="FJ190"/>
  <c r="FH189"/>
  <c r="FK186"/>
  <c r="FM183"/>
  <c r="FE182"/>
  <c r="FJ181"/>
  <c r="FK179"/>
  <c r="FD175"/>
  <c r="FH173"/>
  <c r="FJ165"/>
  <c r="FF163"/>
  <c r="FF158"/>
  <c r="FG157"/>
  <c r="FL156"/>
  <c r="FD156"/>
  <c r="FM155"/>
  <c r="FD155"/>
  <c r="FH151"/>
  <c r="FJ150"/>
  <c r="FF147"/>
  <c r="FF144"/>
  <c r="FJ143"/>
  <c r="FH140"/>
  <c r="FH139"/>
  <c r="FL136"/>
  <c r="FC136"/>
  <c r="FG133"/>
  <c r="FC132"/>
  <c r="FJ131"/>
  <c r="FG126"/>
  <c r="FG125"/>
  <c r="FI122"/>
  <c r="FF119"/>
  <c r="FG118"/>
  <c r="FL117"/>
  <c r="FD117"/>
  <c r="FM116"/>
  <c r="FD116"/>
  <c r="FH114"/>
  <c r="FC112"/>
  <c r="FJ111"/>
  <c r="FG109"/>
  <c r="FF107"/>
  <c r="FH103"/>
  <c r="FH101"/>
  <c r="FK100"/>
  <c r="FC99"/>
  <c r="FL98"/>
  <c r="FD98"/>
  <c r="FJ97"/>
  <c r="FL96"/>
  <c r="FD96"/>
  <c r="FM95"/>
  <c r="FD95"/>
  <c r="FI93"/>
  <c r="FD92"/>
  <c r="FJ91"/>
  <c r="FJ88"/>
  <c r="FJ85"/>
  <c r="FG83"/>
  <c r="FE79"/>
  <c r="FK78"/>
  <c r="FK76"/>
  <c r="FC76"/>
  <c r="FC71"/>
  <c r="FJ70"/>
  <c r="FD68"/>
  <c r="FL67"/>
  <c r="FG66"/>
  <c r="FF63"/>
  <c r="FM61"/>
  <c r="FE61"/>
  <c r="FI58"/>
  <c r="FL56"/>
  <c r="FD55"/>
  <c r="FL54"/>
  <c r="FD54"/>
  <c r="FI51"/>
  <c r="FD50"/>
  <c r="FJ48"/>
  <c r="FJ45"/>
  <c r="FH43"/>
  <c r="FD42"/>
  <c r="FD41"/>
  <c r="FL40"/>
  <c r="FD40"/>
  <c r="FI37"/>
  <c r="FD36"/>
  <c r="FJ35"/>
  <c r="FL34"/>
  <c r="FD33"/>
  <c r="FK31"/>
  <c r="FC31"/>
  <c r="FJ30"/>
  <c r="FD28"/>
  <c r="FL27"/>
  <c r="FG26"/>
  <c r="FF25"/>
  <c r="FL23"/>
  <c r="FC23"/>
  <c r="FJ22"/>
  <c r="FD20"/>
  <c r="FL19"/>
  <c r="FG17"/>
  <c r="FK15"/>
  <c r="FE11"/>
  <c r="FJ10"/>
  <c r="FL9"/>
  <c r="FC9"/>
  <c r="FJ8"/>
  <c r="FG6"/>
  <c r="FH498"/>
  <c r="FK490"/>
  <c r="FH469"/>
  <c r="FF461"/>
  <c r="FH459"/>
  <c r="FF458"/>
  <c r="FM455"/>
  <c r="FH454"/>
  <c r="FL451"/>
  <c r="FJ439"/>
  <c r="FM437"/>
  <c r="FM434"/>
  <c r="FL424"/>
  <c r="FF423"/>
  <c r="FM421"/>
  <c r="FI419"/>
  <c r="FJ405"/>
  <c r="FJ394"/>
  <c r="FK383"/>
  <c r="FG371"/>
  <c r="FJ365"/>
  <c r="FH363"/>
  <c r="FM357"/>
  <c r="FJ346"/>
  <c r="FK335"/>
  <c r="FG331"/>
  <c r="FM327"/>
  <c r="FG317"/>
  <c r="FH311"/>
  <c r="FM309"/>
  <c r="FJ305"/>
  <c r="FL294"/>
  <c r="FH290"/>
  <c r="FJ286"/>
  <c r="FK274"/>
  <c r="FG266"/>
  <c r="FH262"/>
  <c r="FE258"/>
  <c r="FG250"/>
  <c r="FF247"/>
  <c r="FL246"/>
  <c r="FG238"/>
  <c r="FK235"/>
  <c r="FI226"/>
  <c r="FF221"/>
  <c r="FD214"/>
  <c r="FJ197"/>
  <c r="FK190"/>
  <c r="FI189"/>
  <c r="FH182"/>
  <c r="FE175"/>
  <c r="FG163"/>
  <c r="FM156"/>
  <c r="FE156"/>
  <c r="FI151"/>
  <c r="FG147"/>
  <c r="FI140"/>
  <c r="FI139"/>
  <c r="FD136"/>
  <c r="FH133"/>
  <c r="FD132"/>
  <c r="FH126"/>
  <c r="FJ122"/>
  <c r="FI119"/>
  <c r="FJ118"/>
  <c r="FM117"/>
  <c r="FE117"/>
  <c r="FE116"/>
  <c r="FD112"/>
  <c r="FJ109"/>
  <c r="FG107"/>
  <c r="FJ101"/>
  <c r="FD99"/>
  <c r="FM98"/>
  <c r="FE98"/>
  <c r="FM96"/>
  <c r="FE96"/>
  <c r="FE95"/>
  <c r="FJ93"/>
  <c r="FG92"/>
  <c r="FJ79"/>
  <c r="FL78"/>
  <c r="FL76"/>
  <c r="FD76"/>
  <c r="FF71"/>
  <c r="FF68"/>
  <c r="FH66"/>
  <c r="FG63"/>
  <c r="FF61"/>
  <c r="FG55"/>
  <c r="FM54"/>
  <c r="FE54"/>
  <c r="FJ51"/>
  <c r="FG50"/>
  <c r="FK48"/>
  <c r="FL45"/>
  <c r="FI43"/>
  <c r="FG42"/>
  <c r="FL41"/>
  <c r="FM40"/>
  <c r="FE40"/>
  <c r="FJ37"/>
  <c r="FM35"/>
  <c r="FF28"/>
  <c r="FH26"/>
  <c r="FG25"/>
  <c r="FF20"/>
  <c r="FI17"/>
  <c r="FF11"/>
  <c r="FC513"/>
  <c r="FF499"/>
  <c r="FK498"/>
  <c r="FJ495"/>
  <c r="FD492"/>
  <c r="FM490"/>
  <c r="FJ486"/>
  <c r="FF485"/>
  <c r="FC471"/>
  <c r="FJ469"/>
  <c r="FJ463"/>
  <c r="FJ461"/>
  <c r="FI459"/>
  <c r="FH458"/>
  <c r="FJ454"/>
  <c r="FK439"/>
  <c r="FG423"/>
  <c r="FK419"/>
  <c r="FM405"/>
  <c r="FM383"/>
  <c r="FH371"/>
  <c r="FM365"/>
  <c r="FI363"/>
  <c r="FM335"/>
  <c r="FH331"/>
  <c r="FI317"/>
  <c r="FJ311"/>
  <c r="FK305"/>
  <c r="FJ290"/>
  <c r="FI262"/>
  <c r="FH250"/>
  <c r="FH238"/>
  <c r="FJ189"/>
  <c r="FH163"/>
  <c r="FF156"/>
  <c r="FJ151"/>
  <c r="FJ139"/>
  <c r="FI126"/>
  <c r="FK122"/>
  <c r="FF117"/>
  <c r="FM101"/>
  <c r="FF98"/>
  <c r="FF96"/>
  <c r="FK93"/>
  <c r="FI68"/>
  <c r="FI66"/>
  <c r="FF54"/>
  <c r="FL48"/>
  <c r="FF40"/>
  <c r="FI28"/>
  <c r="FI26"/>
  <c r="FI20"/>
  <c r="FJ17"/>
  <c r="FG11"/>
  <c r="FJ20"/>
  <c r="FL17"/>
  <c r="FE15"/>
  <c r="FI11"/>
  <c r="FE7"/>
  <c r="FE517"/>
  <c r="FL516"/>
  <c r="FK515"/>
  <c r="FG514"/>
  <c r="FE513"/>
  <c r="FJ500"/>
  <c r="FJ499"/>
  <c r="FJ493"/>
  <c r="FL492"/>
  <c r="FG471"/>
  <c r="FL469"/>
  <c r="FC469"/>
  <c r="FJ468"/>
  <c r="FL461"/>
  <c r="FK459"/>
  <c r="FC459"/>
  <c r="FL458"/>
  <c r="FK456"/>
  <c r="FD455"/>
  <c r="FL454"/>
  <c r="FD451"/>
  <c r="FM450"/>
  <c r="FC439"/>
  <c r="FL438"/>
  <c r="FJ435"/>
  <c r="FE434"/>
  <c r="FH430"/>
  <c r="FF429"/>
  <c r="FL428"/>
  <c r="FI423"/>
  <c r="FE421"/>
  <c r="FK420"/>
  <c r="FE413"/>
  <c r="FF412"/>
  <c r="FJ411"/>
  <c r="FH410"/>
  <c r="FG408"/>
  <c r="FL407"/>
  <c r="FF399"/>
  <c r="FC383"/>
  <c r="FE378"/>
  <c r="FJ371"/>
  <c r="FD364"/>
  <c r="FK363"/>
  <c r="FD362"/>
  <c r="FC335"/>
  <c r="FJ331"/>
  <c r="FD327"/>
  <c r="FD322"/>
  <c r="FG319"/>
  <c r="FK317"/>
  <c r="FH312"/>
  <c r="FM311"/>
  <c r="FG304"/>
  <c r="FL303"/>
  <c r="FJ300"/>
  <c r="FF296"/>
  <c r="FL295"/>
  <c r="FC294"/>
  <c r="FD291"/>
  <c r="FM290"/>
  <c r="FG287"/>
  <c r="FD274"/>
  <c r="FJ266"/>
  <c r="FK262"/>
  <c r="FJ258"/>
  <c r="FL255"/>
  <c r="FK254"/>
  <c r="FI253"/>
  <c r="FK252"/>
  <c r="FJ250"/>
  <c r="FL247"/>
  <c r="FC246"/>
  <c r="FJ238"/>
  <c r="FH230"/>
  <c r="FL229"/>
  <c r="FK227"/>
  <c r="FL226"/>
  <c r="FD226"/>
  <c r="FC223"/>
  <c r="FI221"/>
  <c r="FK218"/>
  <c r="FJ216"/>
  <c r="FI214"/>
  <c r="FH211"/>
  <c r="FH210"/>
  <c r="FF205"/>
  <c r="FE202"/>
  <c r="FG198"/>
  <c r="FE197"/>
  <c r="FD190"/>
  <c r="FM189"/>
  <c r="FD189"/>
  <c r="FG183"/>
  <c r="FJ175"/>
  <c r="FJ168"/>
  <c r="FF165"/>
  <c r="FK163"/>
  <c r="FH156"/>
  <c r="FH155"/>
  <c r="FJ152"/>
  <c r="FJ147"/>
  <c r="FF142"/>
  <c r="FG141"/>
  <c r="FL140"/>
  <c r="FD140"/>
  <c r="FM139"/>
  <c r="FD139"/>
  <c r="FH136"/>
  <c r="FI132"/>
  <c r="FF130"/>
  <c r="FK126"/>
  <c r="FC126"/>
  <c r="FG123"/>
  <c r="FC122"/>
  <c r="FI121"/>
  <c r="FH117"/>
  <c r="FH116"/>
  <c r="FI112"/>
  <c r="FI110"/>
  <c r="FJ107"/>
  <c r="FC100"/>
  <c r="FK99"/>
  <c r="FH98"/>
  <c r="FH96"/>
  <c r="FH95"/>
  <c r="FC93"/>
  <c r="FJ92"/>
  <c r="FG87"/>
  <c r="FF85"/>
  <c r="FK83"/>
  <c r="FG82"/>
  <c r="FJ81"/>
  <c r="FD78"/>
  <c r="FG76"/>
  <c r="FI71"/>
  <c r="FE69"/>
  <c r="FK68"/>
  <c r="FK66"/>
  <c r="FC66"/>
  <c r="FJ63"/>
  <c r="FG60"/>
  <c r="FM59"/>
  <c r="FF56"/>
  <c r="FH54"/>
  <c r="FG53"/>
  <c r="FD51"/>
  <c r="FL50"/>
  <c r="FC48"/>
  <c r="FJ47"/>
  <c r="FE45"/>
  <c r="FJ44"/>
  <c r="FL43"/>
  <c r="FD43"/>
  <c r="FL42"/>
  <c r="FH40"/>
  <c r="FD37"/>
  <c r="FL36"/>
  <c r="FF34"/>
  <c r="FE29"/>
  <c r="FK28"/>
  <c r="FK26"/>
  <c r="FC26"/>
  <c r="FL25"/>
  <c r="FH23"/>
  <c r="FE21"/>
  <c r="FK20"/>
  <c r="FI18"/>
  <c r="FG15"/>
  <c r="FJ11"/>
  <c r="FH9"/>
  <c r="FH7"/>
  <c r="FM469"/>
  <c r="FD469"/>
  <c r="FL459"/>
  <c r="FD459"/>
  <c r="FE455"/>
  <c r="FM454"/>
  <c r="FD439"/>
  <c r="FF434"/>
  <c r="FL430"/>
  <c r="FJ423"/>
  <c r="FF413"/>
  <c r="FL412"/>
  <c r="FE383"/>
  <c r="FF378"/>
  <c r="FK371"/>
  <c r="FF364"/>
  <c r="FF362"/>
  <c r="FE335"/>
  <c r="FK331"/>
  <c r="FE327"/>
  <c r="FE322"/>
  <c r="FM317"/>
  <c r="FH304"/>
  <c r="FK300"/>
  <c r="FE294"/>
  <c r="FJ291"/>
  <c r="FG274"/>
  <c r="FL262"/>
  <c r="FK258"/>
  <c r="FK250"/>
  <c r="FE246"/>
  <c r="FK238"/>
  <c r="FK230"/>
  <c r="FM226"/>
  <c r="FD223"/>
  <c r="FJ221"/>
  <c r="FK210"/>
  <c r="FH202"/>
  <c r="FF197"/>
  <c r="FG190"/>
  <c r="FE189"/>
  <c r="FI142"/>
  <c r="FJ141"/>
  <c r="FM140"/>
  <c r="FE139"/>
  <c r="FI130"/>
  <c r="FL126"/>
  <c r="FD126"/>
  <c r="FD122"/>
  <c r="FJ121"/>
  <c r="FI116"/>
  <c r="FJ112"/>
  <c r="FF100"/>
  <c r="FL99"/>
  <c r="FI95"/>
  <c r="FF93"/>
  <c r="FL92"/>
  <c r="FJ87"/>
  <c r="FG85"/>
  <c r="FI82"/>
  <c r="FF78"/>
  <c r="FJ71"/>
  <c r="FJ69"/>
  <c r="FL68"/>
  <c r="FL66"/>
  <c r="FD66"/>
  <c r="FI60"/>
  <c r="FF51"/>
  <c r="FD48"/>
  <c r="FF45"/>
  <c r="FM43"/>
  <c r="FJ29"/>
  <c r="FL28"/>
  <c r="FL26"/>
  <c r="FD26"/>
  <c r="FL20"/>
  <c r="FH15"/>
  <c r="FL11"/>
  <c r="FJ7"/>
  <c r="FE469"/>
  <c r="FM459"/>
  <c r="FH455"/>
  <c r="FG439"/>
  <c r="FI434"/>
  <c r="FM430"/>
  <c r="FJ413"/>
  <c r="FF383"/>
  <c r="FL378"/>
  <c r="FJ364"/>
  <c r="FH362"/>
  <c r="FF335"/>
  <c r="FH327"/>
  <c r="FJ322"/>
  <c r="FG294"/>
  <c r="FG246"/>
  <c r="FJ223"/>
  <c r="FK202"/>
  <c r="FF189"/>
  <c r="FJ142"/>
  <c r="FF139"/>
  <c r="FJ130"/>
  <c r="FM126"/>
  <c r="FG122"/>
  <c r="FI100"/>
  <c r="FG93"/>
  <c r="FM69"/>
  <c r="FM66"/>
  <c r="FF48"/>
  <c r="FM29"/>
  <c r="FM26"/>
  <c r="FH602"/>
  <c r="FM599"/>
  <c r="FL590"/>
  <c r="FF586"/>
  <c r="FJ577"/>
  <c r="FF573"/>
  <c r="FH570"/>
  <c r="FG567"/>
  <c r="FF565"/>
  <c r="FJ560"/>
  <c r="FL548"/>
  <c r="FL540"/>
  <c r="FF530"/>
  <c r="FF525"/>
  <c r="FG519"/>
  <c r="FI507"/>
  <c r="FF506"/>
  <c r="FI473"/>
  <c r="FJ465"/>
  <c r="FF447"/>
  <c r="FL440"/>
  <c r="FM433"/>
  <c r="FH396"/>
  <c r="FG395"/>
  <c r="FH348"/>
  <c r="FG347"/>
  <c r="FG325"/>
  <c r="FL316"/>
  <c r="FG315"/>
  <c r="FI313"/>
  <c r="FF298"/>
  <c r="FG279"/>
  <c r="FG278"/>
  <c r="FH275"/>
  <c r="FF255"/>
  <c r="FE254"/>
  <c r="FH251"/>
  <c r="FH245"/>
  <c r="FM234"/>
  <c r="FE234"/>
  <c r="FG222"/>
  <c r="FK220"/>
  <c r="FF215"/>
  <c r="FK212"/>
  <c r="FF207"/>
  <c r="FK204"/>
  <c r="FF199"/>
  <c r="FK196"/>
  <c r="FF191"/>
  <c r="FK188"/>
  <c r="FJ176"/>
  <c r="FM174"/>
  <c r="FE174"/>
  <c r="FM164"/>
  <c r="FE164"/>
  <c r="FM154"/>
  <c r="FE154"/>
  <c r="FM146"/>
  <c r="FE146"/>
  <c r="FM138"/>
  <c r="FE138"/>
  <c r="FM134"/>
  <c r="FE134"/>
  <c r="FM124"/>
  <c r="FE124"/>
  <c r="FM115"/>
  <c r="FE115"/>
  <c r="FM106"/>
  <c r="FE106"/>
  <c r="FM104"/>
  <c r="FE104"/>
  <c r="FM94"/>
  <c r="FE94"/>
  <c r="FH91"/>
  <c r="FI90"/>
  <c r="FI88"/>
  <c r="FM84"/>
  <c r="FE84"/>
  <c r="FH79"/>
  <c r="FM74"/>
  <c r="FE74"/>
  <c r="FM72"/>
  <c r="FE72"/>
  <c r="FH69"/>
  <c r="FM62"/>
  <c r="FE62"/>
  <c r="FH59"/>
  <c r="FM52"/>
  <c r="FE52"/>
  <c r="FM44"/>
  <c r="FE44"/>
  <c r="FM38"/>
  <c r="FE38"/>
  <c r="FH35"/>
  <c r="FM32"/>
  <c r="FE32"/>
  <c r="FH29"/>
  <c r="FM24"/>
  <c r="FE24"/>
  <c r="FH21"/>
  <c r="FM10"/>
  <c r="FE10"/>
  <c r="FL608"/>
  <c r="FI607"/>
  <c r="FJ607"/>
  <c r="FC604"/>
  <c r="FJ602"/>
  <c r="FC595"/>
  <c r="FL594"/>
  <c r="FC594"/>
  <c r="FG586"/>
  <c r="FH585"/>
  <c r="FC583"/>
  <c r="FD582"/>
  <c r="FK577"/>
  <c r="FL574"/>
  <c r="FG573"/>
  <c r="FD572"/>
  <c r="FJ570"/>
  <c r="FJ567"/>
  <c r="FG565"/>
  <c r="FF562"/>
  <c r="FC558"/>
  <c r="FJ556"/>
  <c r="FM553"/>
  <c r="FC553"/>
  <c r="FC550"/>
  <c r="FM548"/>
  <c r="FJ544"/>
  <c r="FC543"/>
  <c r="FM540"/>
  <c r="FJ536"/>
  <c r="FC535"/>
  <c r="FG530"/>
  <c r="FH529"/>
  <c r="FG525"/>
  <c r="FJ522"/>
  <c r="FJ519"/>
  <c r="FI517"/>
  <c r="FD508"/>
  <c r="FJ507"/>
  <c r="FG506"/>
  <c r="FH505"/>
  <c r="FC503"/>
  <c r="FK501"/>
  <c r="FC501"/>
  <c r="FK499"/>
  <c r="FJ498"/>
  <c r="FI497"/>
  <c r="FC495"/>
  <c r="FK493"/>
  <c r="FC493"/>
  <c r="FK491"/>
  <c r="FJ490"/>
  <c r="FI489"/>
  <c r="FC487"/>
  <c r="FK485"/>
  <c r="FC485"/>
  <c r="FK483"/>
  <c r="FJ482"/>
  <c r="FI481"/>
  <c r="FC479"/>
  <c r="FK477"/>
  <c r="FC477"/>
  <c r="FM475"/>
  <c r="FC475"/>
  <c r="FJ473"/>
  <c r="FJ470"/>
  <c r="FM466"/>
  <c r="FC466"/>
  <c r="FK465"/>
  <c r="FC463"/>
  <c r="FM457"/>
  <c r="FI455"/>
  <c r="FH450"/>
  <c r="FG447"/>
  <c r="FC444"/>
  <c r="FL443"/>
  <c r="FC443"/>
  <c r="FK431"/>
  <c r="FC431"/>
  <c r="FG428"/>
  <c r="FG427"/>
  <c r="FL420"/>
  <c r="FJ419"/>
  <c r="FD414"/>
  <c r="FK413"/>
  <c r="FH412"/>
  <c r="FG411"/>
  <c r="FI407"/>
  <c r="FD406"/>
  <c r="FK405"/>
  <c r="FH404"/>
  <c r="FG403"/>
  <c r="FJ396"/>
  <c r="FH395"/>
  <c r="FK391"/>
  <c r="FC391"/>
  <c r="FI390"/>
  <c r="FK389"/>
  <c r="FH388"/>
  <c r="FG387"/>
  <c r="FM378"/>
  <c r="FI375"/>
  <c r="FD374"/>
  <c r="FK373"/>
  <c r="FK367"/>
  <c r="FC367"/>
  <c r="FI366"/>
  <c r="FK365"/>
  <c r="FK359"/>
  <c r="FC359"/>
  <c r="FI358"/>
  <c r="FK357"/>
  <c r="FH356"/>
  <c r="FG355"/>
  <c r="FD354"/>
  <c r="FG352"/>
  <c r="FJ348"/>
  <c r="FH347"/>
  <c r="FK343"/>
  <c r="FC343"/>
  <c r="FI342"/>
  <c r="FK341"/>
  <c r="FH340"/>
  <c r="FG339"/>
  <c r="FI327"/>
  <c r="FI325"/>
  <c r="FC324"/>
  <c r="FL323"/>
  <c r="FC323"/>
  <c r="FH315"/>
  <c r="FJ313"/>
  <c r="FI311"/>
  <c r="FG309"/>
  <c r="FD306"/>
  <c r="FH302"/>
  <c r="FF300"/>
  <c r="FG298"/>
  <c r="FI293"/>
  <c r="FC292"/>
  <c r="FI290"/>
  <c r="FE285"/>
  <c r="FJ284"/>
  <c r="FC283"/>
  <c r="FH279"/>
  <c r="FH278"/>
  <c r="FJ275"/>
  <c r="FC271"/>
  <c r="FL270"/>
  <c r="FC270"/>
  <c r="FJ269"/>
  <c r="FE261"/>
  <c r="FL259"/>
  <c r="FG255"/>
  <c r="FG254"/>
  <c r="FJ251"/>
  <c r="FI245"/>
  <c r="FD237"/>
  <c r="FF234"/>
  <c r="FJ229"/>
  <c r="FC227"/>
  <c r="FF224"/>
  <c r="FH222"/>
  <c r="FJ218"/>
  <c r="FG215"/>
  <c r="FJ210"/>
  <c r="FG207"/>
  <c r="FJ202"/>
  <c r="FG199"/>
  <c r="FJ194"/>
  <c r="FG191"/>
  <c r="FI182"/>
  <c r="FC180"/>
  <c r="FF174"/>
  <c r="FJ169"/>
  <c r="FM167"/>
  <c r="FC167"/>
  <c r="FF164"/>
  <c r="FK157"/>
  <c r="FC157"/>
  <c r="FF154"/>
  <c r="FK149"/>
  <c r="FC149"/>
  <c r="FF146"/>
  <c r="FK141"/>
  <c r="FC141"/>
  <c r="FF138"/>
  <c r="FF134"/>
  <c r="FK127"/>
  <c r="FC127"/>
  <c r="FF124"/>
  <c r="FK118"/>
  <c r="FC118"/>
  <c r="FF115"/>
  <c r="FF106"/>
  <c r="FF104"/>
  <c r="FI101"/>
  <c r="FF94"/>
  <c r="FF84"/>
  <c r="FH82"/>
  <c r="FH80"/>
  <c r="FI79"/>
  <c r="FK77"/>
  <c r="FC77"/>
  <c r="FF74"/>
  <c r="FF72"/>
  <c r="FH70"/>
  <c r="FI69"/>
  <c r="FK67"/>
  <c r="FC67"/>
  <c r="FJ65"/>
  <c r="FF62"/>
  <c r="FH60"/>
  <c r="FI59"/>
  <c r="FK55"/>
  <c r="FC55"/>
  <c r="FF52"/>
  <c r="FH50"/>
  <c r="FK47"/>
  <c r="FC47"/>
  <c r="FF44"/>
  <c r="FH42"/>
  <c r="FC41"/>
  <c r="FF38"/>
  <c r="FH36"/>
  <c r="FI35"/>
  <c r="FF32"/>
  <c r="FH30"/>
  <c r="FI29"/>
  <c r="FK27"/>
  <c r="FC27"/>
  <c r="FF24"/>
  <c r="FH22"/>
  <c r="FI21"/>
  <c r="FK19"/>
  <c r="FC19"/>
  <c r="FH17"/>
  <c r="FF10"/>
  <c r="FH8"/>
  <c r="FI7"/>
  <c r="FH525"/>
  <c r="FK519"/>
  <c r="FJ508"/>
  <c r="FK507"/>
  <c r="FH506"/>
  <c r="FI505"/>
  <c r="FE503"/>
  <c r="FL501"/>
  <c r="FD501"/>
  <c r="FJ497"/>
  <c r="FE495"/>
  <c r="FL493"/>
  <c r="FD493"/>
  <c r="FJ489"/>
  <c r="FE487"/>
  <c r="FL485"/>
  <c r="FD485"/>
  <c r="FJ481"/>
  <c r="FE479"/>
  <c r="FL477"/>
  <c r="FD477"/>
  <c r="FE475"/>
  <c r="FK473"/>
  <c r="FD466"/>
  <c r="FM465"/>
  <c r="FE463"/>
  <c r="FI450"/>
  <c r="FH447"/>
  <c r="FF444"/>
  <c r="FM443"/>
  <c r="FD443"/>
  <c r="FL431"/>
  <c r="FD431"/>
  <c r="FH428"/>
  <c r="FH427"/>
  <c r="FF414"/>
  <c r="FJ412"/>
  <c r="FH411"/>
  <c r="FI406"/>
  <c r="FJ404"/>
  <c r="FH403"/>
  <c r="FK396"/>
  <c r="FI395"/>
  <c r="FL391"/>
  <c r="FD391"/>
  <c r="FJ390"/>
  <c r="FJ388"/>
  <c r="FH387"/>
  <c r="FI374"/>
  <c r="FL367"/>
  <c r="FD367"/>
  <c r="FJ366"/>
  <c r="FL359"/>
  <c r="FD359"/>
  <c r="FJ358"/>
  <c r="FJ356"/>
  <c r="FH355"/>
  <c r="FE354"/>
  <c r="FH352"/>
  <c r="FK348"/>
  <c r="FI347"/>
  <c r="FL343"/>
  <c r="FD343"/>
  <c r="FJ342"/>
  <c r="FJ340"/>
  <c r="FH339"/>
  <c r="FJ325"/>
  <c r="FD324"/>
  <c r="FM323"/>
  <c r="FD323"/>
  <c r="FI315"/>
  <c r="FK313"/>
  <c r="FI309"/>
  <c r="FF306"/>
  <c r="FJ302"/>
  <c r="FG300"/>
  <c r="FH298"/>
  <c r="FJ293"/>
  <c r="FE292"/>
  <c r="FI285"/>
  <c r="FK284"/>
  <c r="FD283"/>
  <c r="FJ279"/>
  <c r="FI278"/>
  <c r="FK275"/>
  <c r="FD271"/>
  <c r="FM270"/>
  <c r="FD270"/>
  <c r="FM269"/>
  <c r="FF261"/>
  <c r="FH255"/>
  <c r="FH254"/>
  <c r="FK251"/>
  <c r="FJ245"/>
  <c r="FE237"/>
  <c r="FG234"/>
  <c r="FG227"/>
  <c r="FG224"/>
  <c r="FI222"/>
  <c r="FJ215"/>
  <c r="FJ207"/>
  <c r="FJ199"/>
  <c r="FJ191"/>
  <c r="FJ180"/>
  <c r="FG174"/>
  <c r="FD167"/>
  <c r="FG164"/>
  <c r="FK158"/>
  <c r="FC158"/>
  <c r="FL157"/>
  <c r="FD157"/>
  <c r="FG154"/>
  <c r="FK150"/>
  <c r="FC150"/>
  <c r="FL149"/>
  <c r="FD149"/>
  <c r="FG146"/>
  <c r="FK142"/>
  <c r="FC142"/>
  <c r="FL141"/>
  <c r="FD141"/>
  <c r="FG138"/>
  <c r="FG134"/>
  <c r="FK130"/>
  <c r="FC130"/>
  <c r="FK128"/>
  <c r="FC128"/>
  <c r="FL127"/>
  <c r="FD127"/>
  <c r="FG124"/>
  <c r="FK119"/>
  <c r="FC119"/>
  <c r="FL118"/>
  <c r="FD118"/>
  <c r="FG115"/>
  <c r="FG106"/>
  <c r="FG104"/>
  <c r="FG94"/>
  <c r="FK90"/>
  <c r="FC90"/>
  <c r="FG84"/>
  <c r="FG74"/>
  <c r="FG72"/>
  <c r="FG62"/>
  <c r="FG52"/>
  <c r="FG44"/>
  <c r="FG38"/>
  <c r="FG32"/>
  <c r="FG24"/>
  <c r="FG10"/>
  <c r="FK607"/>
  <c r="FD608"/>
  <c r="FL607"/>
  <c r="FC607"/>
  <c r="FH605"/>
  <c r="FF604"/>
  <c r="FL602"/>
  <c r="FC602"/>
  <c r="FJ601"/>
  <c r="FC599"/>
  <c r="FG598"/>
  <c r="FL597"/>
  <c r="FD597"/>
  <c r="FM596"/>
  <c r="FG595"/>
  <c r="FE594"/>
  <c r="FJ586"/>
  <c r="FJ585"/>
  <c r="FF583"/>
  <c r="FM578"/>
  <c r="FD578"/>
  <c r="FM577"/>
  <c r="FC577"/>
  <c r="FI573"/>
  <c r="FF572"/>
  <c r="FL570"/>
  <c r="FC570"/>
  <c r="FH568"/>
  <c r="FM567"/>
  <c r="FI565"/>
  <c r="FH562"/>
  <c r="FG559"/>
  <c r="FF557"/>
  <c r="FF554"/>
  <c r="FE553"/>
  <c r="FE551"/>
  <c r="FF543"/>
  <c r="FF535"/>
  <c r="FJ530"/>
  <c r="FJ529"/>
  <c r="FI525"/>
  <c r="FE524"/>
  <c r="FL522"/>
  <c r="FC522"/>
  <c r="FH520"/>
  <c r="FM519"/>
  <c r="FK517"/>
  <c r="FC517"/>
  <c r="FJ516"/>
  <c r="FE511"/>
  <c r="FJ510"/>
  <c r="FL509"/>
  <c r="FD509"/>
  <c r="FL508"/>
  <c r="FJ506"/>
  <c r="FJ505"/>
  <c r="FG503"/>
  <c r="FM501"/>
  <c r="FE501"/>
  <c r="FC499"/>
  <c r="FL498"/>
  <c r="FC498"/>
  <c r="FK497"/>
  <c r="FG495"/>
  <c r="FM493"/>
  <c r="FE493"/>
  <c r="FC491"/>
  <c r="FL490"/>
  <c r="FC490"/>
  <c r="FK489"/>
  <c r="FG487"/>
  <c r="FM485"/>
  <c r="FE485"/>
  <c r="FC483"/>
  <c r="FL482"/>
  <c r="FC482"/>
  <c r="FK481"/>
  <c r="FG479"/>
  <c r="FM477"/>
  <c r="FE477"/>
  <c r="FF475"/>
  <c r="FD474"/>
  <c r="FM473"/>
  <c r="FE466"/>
  <c r="FG463"/>
  <c r="FM461"/>
  <c r="FD461"/>
  <c r="FC457"/>
  <c r="FK455"/>
  <c r="FC455"/>
  <c r="FJ450"/>
  <c r="FI447"/>
  <c r="FC445"/>
  <c r="FH444"/>
  <c r="FE443"/>
  <c r="FD432"/>
  <c r="FM431"/>
  <c r="FE431"/>
  <c r="FJ428"/>
  <c r="FI427"/>
  <c r="FG425"/>
  <c r="FC420"/>
  <c r="FL419"/>
  <c r="FC419"/>
  <c r="FD418"/>
  <c r="FI414"/>
  <c r="FC413"/>
  <c r="FK412"/>
  <c r="FI411"/>
  <c r="FE410"/>
  <c r="FK407"/>
  <c r="FC407"/>
  <c r="FJ406"/>
  <c r="FC405"/>
  <c r="FK404"/>
  <c r="FI403"/>
  <c r="FE402"/>
  <c r="FG400"/>
  <c r="FL399"/>
  <c r="FD399"/>
  <c r="FE397"/>
  <c r="FL396"/>
  <c r="FJ395"/>
  <c r="FF394"/>
  <c r="FJ393"/>
  <c r="FH392"/>
  <c r="FM391"/>
  <c r="FE391"/>
  <c r="FC389"/>
  <c r="FK388"/>
  <c r="FI387"/>
  <c r="FE386"/>
  <c r="FG384"/>
  <c r="FL383"/>
  <c r="FD383"/>
  <c r="FJ382"/>
  <c r="FD378"/>
  <c r="FK375"/>
  <c r="FC375"/>
  <c r="FJ374"/>
  <c r="FC373"/>
  <c r="FE370"/>
  <c r="FJ369"/>
  <c r="FH368"/>
  <c r="FM367"/>
  <c r="FE367"/>
  <c r="FC365"/>
  <c r="FE362"/>
  <c r="FJ361"/>
  <c r="FH360"/>
  <c r="FM359"/>
  <c r="FE359"/>
  <c r="FC357"/>
  <c r="FK356"/>
  <c r="FI355"/>
  <c r="FF354"/>
  <c r="FJ352"/>
  <c r="FE349"/>
  <c r="FL348"/>
  <c r="FJ347"/>
  <c r="FF346"/>
  <c r="FJ345"/>
  <c r="FH344"/>
  <c r="FM343"/>
  <c r="FE343"/>
  <c r="FC341"/>
  <c r="FK340"/>
  <c r="FI339"/>
  <c r="FE338"/>
  <c r="FG336"/>
  <c r="FL335"/>
  <c r="FD335"/>
  <c r="FJ334"/>
  <c r="FK327"/>
  <c r="FC327"/>
  <c r="FI326"/>
  <c r="FK325"/>
  <c r="FF324"/>
  <c r="FE323"/>
  <c r="FJ315"/>
  <c r="FF314"/>
  <c r="FM313"/>
  <c r="FK311"/>
  <c r="FC311"/>
  <c r="FJ309"/>
  <c r="FH306"/>
  <c r="FC303"/>
  <c r="FK302"/>
  <c r="FI300"/>
  <c r="FI298"/>
  <c r="FE297"/>
  <c r="FD295"/>
  <c r="FM294"/>
  <c r="FD294"/>
  <c r="FM293"/>
  <c r="FF292"/>
  <c r="FK290"/>
  <c r="FC290"/>
  <c r="FD287"/>
  <c r="FM286"/>
  <c r="FD286"/>
  <c r="FG283"/>
  <c r="FK279"/>
  <c r="FJ278"/>
  <c r="FF277"/>
  <c r="FL275"/>
  <c r="FF271"/>
  <c r="FE270"/>
  <c r="FI261"/>
  <c r="FC259"/>
  <c r="FL258"/>
  <c r="FD258"/>
  <c r="FM257"/>
  <c r="FJ255"/>
  <c r="FI254"/>
  <c r="FE253"/>
  <c r="FL251"/>
  <c r="FD247"/>
  <c r="FM246"/>
  <c r="FD246"/>
  <c r="FM245"/>
  <c r="FC243"/>
  <c r="FL242"/>
  <c r="FD242"/>
  <c r="FF237"/>
  <c r="FH234"/>
  <c r="FD230"/>
  <c r="FM229"/>
  <c r="FD229"/>
  <c r="FH227"/>
  <c r="FJ224"/>
  <c r="FJ222"/>
  <c r="FC219"/>
  <c r="FL218"/>
  <c r="FC218"/>
  <c r="FF216"/>
  <c r="FK215"/>
  <c r="FC211"/>
  <c r="FL210"/>
  <c r="FC210"/>
  <c r="FF208"/>
  <c r="FK207"/>
  <c r="FC203"/>
  <c r="FL202"/>
  <c r="FC202"/>
  <c r="FF200"/>
  <c r="FK199"/>
  <c r="FC195"/>
  <c r="FL194"/>
  <c r="FC194"/>
  <c r="FF192"/>
  <c r="FK191"/>
  <c r="FC187"/>
  <c r="FL186"/>
  <c r="FC186"/>
  <c r="FF184"/>
  <c r="FK182"/>
  <c r="FC182"/>
  <c r="FL181"/>
  <c r="FD181"/>
  <c r="FK180"/>
  <c r="FJ178"/>
  <c r="FH174"/>
  <c r="FI173"/>
  <c r="FE167"/>
  <c r="FH164"/>
  <c r="FI163"/>
  <c r="FF160"/>
  <c r="FL159"/>
  <c r="FC159"/>
  <c r="FL158"/>
  <c r="FD158"/>
  <c r="FM157"/>
  <c r="FE157"/>
  <c r="FH154"/>
  <c r="FK151"/>
  <c r="FC151"/>
  <c r="FL150"/>
  <c r="FD150"/>
  <c r="FM149"/>
  <c r="FE149"/>
  <c r="FH146"/>
  <c r="FK143"/>
  <c r="FC143"/>
  <c r="FL142"/>
  <c r="FD142"/>
  <c r="FM141"/>
  <c r="FE141"/>
  <c r="FH138"/>
  <c r="FH134"/>
  <c r="FI133"/>
  <c r="FK131"/>
  <c r="FC131"/>
  <c r="FL130"/>
  <c r="FD130"/>
  <c r="FJ129"/>
  <c r="FL128"/>
  <c r="FD128"/>
  <c r="FM127"/>
  <c r="FE127"/>
  <c r="FH124"/>
  <c r="FI123"/>
  <c r="FK120"/>
  <c r="FC120"/>
  <c r="FL119"/>
  <c r="FD119"/>
  <c r="FM118"/>
  <c r="FE118"/>
  <c r="FH115"/>
  <c r="FI114"/>
  <c r="FK111"/>
  <c r="FC111"/>
  <c r="FL110"/>
  <c r="FD110"/>
  <c r="FM109"/>
  <c r="FE109"/>
  <c r="FH106"/>
  <c r="FH104"/>
  <c r="FK101"/>
  <c r="FC101"/>
  <c r="FL100"/>
  <c r="FD100"/>
  <c r="FM99"/>
  <c r="FE99"/>
  <c r="FH94"/>
  <c r="FK91"/>
  <c r="FC91"/>
  <c r="FL90"/>
  <c r="FD90"/>
  <c r="FJ89"/>
  <c r="FL88"/>
  <c r="FD88"/>
  <c r="FM87"/>
  <c r="FE87"/>
  <c r="FH84"/>
  <c r="FK79"/>
  <c r="FC79"/>
  <c r="FM77"/>
  <c r="FE77"/>
  <c r="FH74"/>
  <c r="FH72"/>
  <c r="FK69"/>
  <c r="FC69"/>
  <c r="FM67"/>
  <c r="FE67"/>
  <c r="FH62"/>
  <c r="FK59"/>
  <c r="FC59"/>
  <c r="FJ57"/>
  <c r="FM55"/>
  <c r="FE55"/>
  <c r="FH52"/>
  <c r="FC49"/>
  <c r="FM47"/>
  <c r="FE47"/>
  <c r="FH44"/>
  <c r="FJ41"/>
  <c r="FH38"/>
  <c r="FK35"/>
  <c r="FC35"/>
  <c r="FH32"/>
  <c r="FK29"/>
  <c r="FC29"/>
  <c r="FM27"/>
  <c r="FE27"/>
  <c r="FH24"/>
  <c r="FK21"/>
  <c r="FC21"/>
  <c r="FM19"/>
  <c r="FE19"/>
  <c r="FH10"/>
  <c r="FK7"/>
  <c r="FC7"/>
  <c r="FK570"/>
  <c r="FL598"/>
  <c r="FG243"/>
  <c r="FM242"/>
  <c r="FE242"/>
  <c r="FH237"/>
  <c r="FI234"/>
  <c r="FG230"/>
  <c r="FE229"/>
  <c r="FJ227"/>
  <c r="FK222"/>
  <c r="FG219"/>
  <c r="FM218"/>
  <c r="FD218"/>
  <c r="FG216"/>
  <c r="FL215"/>
  <c r="FG211"/>
  <c r="FM210"/>
  <c r="FD210"/>
  <c r="FG208"/>
  <c r="FL207"/>
  <c r="FG203"/>
  <c r="FM202"/>
  <c r="FD202"/>
  <c r="FG200"/>
  <c r="FL199"/>
  <c r="FG195"/>
  <c r="FM194"/>
  <c r="FD194"/>
  <c r="FG192"/>
  <c r="FL191"/>
  <c r="FG187"/>
  <c r="FM186"/>
  <c r="FD186"/>
  <c r="FG184"/>
  <c r="FL182"/>
  <c r="FD182"/>
  <c r="FM181"/>
  <c r="FE181"/>
  <c r="FI174"/>
  <c r="FF167"/>
  <c r="FI164"/>
  <c r="FG160"/>
  <c r="FM159"/>
  <c r="FD159"/>
  <c r="FM158"/>
  <c r="FE158"/>
  <c r="FF157"/>
  <c r="FI154"/>
  <c r="FL151"/>
  <c r="FD151"/>
  <c r="FM150"/>
  <c r="FE150"/>
  <c r="FF149"/>
  <c r="FI146"/>
  <c r="FL143"/>
  <c r="FD143"/>
  <c r="FM142"/>
  <c r="FE142"/>
  <c r="FF141"/>
  <c r="FI138"/>
  <c r="FI134"/>
  <c r="FL131"/>
  <c r="FD131"/>
  <c r="FM130"/>
  <c r="FE130"/>
  <c r="FM128"/>
  <c r="FE128"/>
  <c r="FF127"/>
  <c r="FI124"/>
  <c r="FL120"/>
  <c r="FD120"/>
  <c r="FM119"/>
  <c r="FE119"/>
  <c r="FF118"/>
  <c r="FI115"/>
  <c r="FL111"/>
  <c r="FD111"/>
  <c r="FM110"/>
  <c r="FE110"/>
  <c r="FF109"/>
  <c r="FI106"/>
  <c r="FI104"/>
  <c r="FK102"/>
  <c r="FC102"/>
  <c r="FL101"/>
  <c r="FD101"/>
  <c r="FM100"/>
  <c r="FE100"/>
  <c r="FF99"/>
  <c r="FI94"/>
  <c r="FK92"/>
  <c r="FC92"/>
  <c r="FL91"/>
  <c r="FD91"/>
  <c r="FM90"/>
  <c r="FE90"/>
  <c r="FM88"/>
  <c r="FE88"/>
  <c r="FF87"/>
  <c r="FI84"/>
  <c r="FK82"/>
  <c r="FC82"/>
  <c r="FK80"/>
  <c r="FC80"/>
  <c r="FL79"/>
  <c r="FD79"/>
  <c r="FM78"/>
  <c r="FE78"/>
  <c r="FF77"/>
  <c r="FI74"/>
  <c r="FI72"/>
  <c r="FK70"/>
  <c r="FC70"/>
  <c r="FL69"/>
  <c r="FD69"/>
  <c r="FM68"/>
  <c r="FE68"/>
  <c r="FF67"/>
  <c r="FI62"/>
  <c r="FK60"/>
  <c r="FC60"/>
  <c r="FL59"/>
  <c r="FD59"/>
  <c r="FM58"/>
  <c r="FE58"/>
  <c r="FM56"/>
  <c r="FE56"/>
  <c r="FF55"/>
  <c r="FH53"/>
  <c r="FI52"/>
  <c r="FK50"/>
  <c r="FC50"/>
  <c r="FJ49"/>
  <c r="FM48"/>
  <c r="FE48"/>
  <c r="FF47"/>
  <c r="FH45"/>
  <c r="FI44"/>
  <c r="FK42"/>
  <c r="FC42"/>
  <c r="FK41"/>
  <c r="FH39"/>
  <c r="FI38"/>
  <c r="FK36"/>
  <c r="FC36"/>
  <c r="FL35"/>
  <c r="FD35"/>
  <c r="FM34"/>
  <c r="FE34"/>
  <c r="FI32"/>
  <c r="FK30"/>
  <c r="FC30"/>
  <c r="FL29"/>
  <c r="FD29"/>
  <c r="FM28"/>
  <c r="FE28"/>
  <c r="FF27"/>
  <c r="FH25"/>
  <c r="FI24"/>
  <c r="FK22"/>
  <c r="FC22"/>
  <c r="FL21"/>
  <c r="FD21"/>
  <c r="FM20"/>
  <c r="FE20"/>
  <c r="FF19"/>
  <c r="FK17"/>
  <c r="FC17"/>
  <c r="FH11"/>
  <c r="FI10"/>
  <c r="FK8"/>
  <c r="FC8"/>
  <c r="FL7"/>
  <c r="FD7"/>
  <c r="FM6"/>
  <c r="FE6"/>
  <c r="FM607"/>
  <c r="FD607"/>
  <c r="FM602"/>
  <c r="FD602"/>
  <c r="FE599"/>
  <c r="FD577"/>
  <c r="FG608"/>
  <c r="FK604"/>
  <c r="FF599"/>
  <c r="FF597"/>
  <c r="FD590"/>
  <c r="FG587"/>
  <c r="FC586"/>
  <c r="FE577"/>
  <c r="FK573"/>
  <c r="FC573"/>
  <c r="FL572"/>
  <c r="FE570"/>
  <c r="FC567"/>
  <c r="FK565"/>
  <c r="FC565"/>
  <c r="FF560"/>
  <c r="FI553"/>
  <c r="FD548"/>
  <c r="FJ543"/>
  <c r="FD540"/>
  <c r="FJ535"/>
  <c r="FL530"/>
  <c r="FC530"/>
  <c r="FK525"/>
  <c r="FC525"/>
  <c r="FC519"/>
  <c r="FC507"/>
  <c r="FL506"/>
  <c r="FC506"/>
  <c r="FF504"/>
  <c r="FK503"/>
  <c r="FG501"/>
  <c r="FF496"/>
  <c r="FK495"/>
  <c r="FG493"/>
  <c r="FF488"/>
  <c r="FK487"/>
  <c r="FG485"/>
  <c r="FF480"/>
  <c r="FK479"/>
  <c r="FG477"/>
  <c r="FH475"/>
  <c r="FC473"/>
  <c r="FH466"/>
  <c r="FC465"/>
  <c r="FH464"/>
  <c r="FK463"/>
  <c r="FK447"/>
  <c r="FC447"/>
  <c r="FH443"/>
  <c r="FC440"/>
  <c r="FE433"/>
  <c r="FG431"/>
  <c r="FD416"/>
  <c r="FC396"/>
  <c r="FL395"/>
  <c r="FC395"/>
  <c r="FG391"/>
  <c r="FG367"/>
  <c r="FG359"/>
  <c r="FJ354"/>
  <c r="FC348"/>
  <c r="FL347"/>
  <c r="FC347"/>
  <c r="FG343"/>
  <c r="FJ329"/>
  <c r="FC325"/>
  <c r="FK324"/>
  <c r="FH323"/>
  <c r="FJ321"/>
  <c r="FH320"/>
  <c r="FJ318"/>
  <c r="FD316"/>
  <c r="FL315"/>
  <c r="FC315"/>
  <c r="FC313"/>
  <c r="FL306"/>
  <c r="FK298"/>
  <c r="FC298"/>
  <c r="FJ292"/>
  <c r="FJ283"/>
  <c r="FC279"/>
  <c r="FL278"/>
  <c r="FC278"/>
  <c r="FC275"/>
  <c r="FH271"/>
  <c r="FH270"/>
  <c r="FC268"/>
  <c r="FC251"/>
  <c r="FK602"/>
  <c r="FF608"/>
  <c r="FJ604"/>
  <c r="FM570"/>
  <c r="FG594"/>
  <c r="FL585"/>
  <c r="FJ583"/>
  <c r="FI608"/>
  <c r="FF607"/>
  <c r="FK605"/>
  <c r="FC605"/>
  <c r="FL604"/>
  <c r="FF602"/>
  <c r="FJ599"/>
  <c r="FG597"/>
  <c r="FC596"/>
  <c r="FJ595"/>
  <c r="FH594"/>
  <c r="FI590"/>
  <c r="FM589"/>
  <c r="FE589"/>
  <c r="FM586"/>
  <c r="FD586"/>
  <c r="FM585"/>
  <c r="FC585"/>
  <c r="FF584"/>
  <c r="FK583"/>
  <c r="FG578"/>
  <c r="FH577"/>
  <c r="FM575"/>
  <c r="FC574"/>
  <c r="FL573"/>
  <c r="FD573"/>
  <c r="FF570"/>
  <c r="FE569"/>
  <c r="FE567"/>
  <c r="FL565"/>
  <c r="FD565"/>
  <c r="FG563"/>
  <c r="FL562"/>
  <c r="FC562"/>
  <c r="FH560"/>
  <c r="FM559"/>
  <c r="FJ554"/>
  <c r="FJ553"/>
  <c r="FJ551"/>
  <c r="FE548"/>
  <c r="FK545"/>
  <c r="FF544"/>
  <c r="FK543"/>
  <c r="FE540"/>
  <c r="FK537"/>
  <c r="FF536"/>
  <c r="FK535"/>
  <c r="FJ532"/>
  <c r="FM530"/>
  <c r="FD530"/>
  <c r="FM529"/>
  <c r="FC529"/>
  <c r="FI528"/>
  <c r="FC526"/>
  <c r="FL525"/>
  <c r="FD525"/>
  <c r="FM524"/>
  <c r="FF522"/>
  <c r="FE521"/>
  <c r="FE519"/>
  <c r="FK518"/>
  <c r="FF517"/>
  <c r="FK513"/>
  <c r="FJ511"/>
  <c r="FG509"/>
  <c r="FF507"/>
  <c r="FM506"/>
  <c r="FD506"/>
  <c r="FM505"/>
  <c r="FC505"/>
  <c r="FH504"/>
  <c r="FM503"/>
  <c r="FH501"/>
  <c r="FH499"/>
  <c r="FF498"/>
  <c r="FC497"/>
  <c r="FH496"/>
  <c r="FM495"/>
  <c r="FH493"/>
  <c r="FH491"/>
  <c r="FF490"/>
  <c r="FC489"/>
  <c r="FH488"/>
  <c r="FM487"/>
  <c r="FH485"/>
  <c r="FH483"/>
  <c r="FF482"/>
  <c r="FC481"/>
  <c r="FH480"/>
  <c r="FM479"/>
  <c r="FH477"/>
  <c r="FI475"/>
  <c r="FH474"/>
  <c r="FE473"/>
  <c r="FJ472"/>
  <c r="FJ467"/>
  <c r="FJ466"/>
  <c r="FE465"/>
  <c r="FJ464"/>
  <c r="FM463"/>
  <c r="FG461"/>
  <c r="FK458"/>
  <c r="FI457"/>
  <c r="FF456"/>
  <c r="FF455"/>
  <c r="FE454"/>
  <c r="FL452"/>
  <c r="FE451"/>
  <c r="FD450"/>
  <c r="FD448"/>
  <c r="FL447"/>
  <c r="FD447"/>
  <c r="FK445"/>
  <c r="FI443"/>
  <c r="FF440"/>
  <c r="FM439"/>
  <c r="FE439"/>
  <c r="FG436"/>
  <c r="FE435"/>
  <c r="FG433"/>
  <c r="FL432"/>
  <c r="FH431"/>
  <c r="FI429"/>
  <c r="FC428"/>
  <c r="FL427"/>
  <c r="FC427"/>
  <c r="FJ426"/>
  <c r="FH422"/>
  <c r="FK421"/>
  <c r="FH420"/>
  <c r="FG419"/>
  <c r="FM415"/>
  <c r="FE415"/>
  <c r="FG413"/>
  <c r="FC412"/>
  <c r="FL411"/>
  <c r="FC411"/>
  <c r="FJ410"/>
  <c r="FF407"/>
  <c r="FG405"/>
  <c r="FC404"/>
  <c r="FL403"/>
  <c r="FC403"/>
  <c r="FJ402"/>
  <c r="FG399"/>
  <c r="FI397"/>
  <c r="FD396"/>
  <c r="FM395"/>
  <c r="FD395"/>
  <c r="FM394"/>
  <c r="FH391"/>
  <c r="FG389"/>
  <c r="FC388"/>
  <c r="FL387"/>
  <c r="FC387"/>
  <c r="FJ386"/>
  <c r="FG383"/>
  <c r="FF381"/>
  <c r="FH378"/>
  <c r="FF375"/>
  <c r="FG373"/>
  <c r="FJ370"/>
  <c r="FH367"/>
  <c r="FG365"/>
  <c r="FJ362"/>
  <c r="FH359"/>
  <c r="FG357"/>
  <c r="FC356"/>
  <c r="FL355"/>
  <c r="FC355"/>
  <c r="FL354"/>
  <c r="FI349"/>
  <c r="FD348"/>
  <c r="FM347"/>
  <c r="FD347"/>
  <c r="FM346"/>
  <c r="FH343"/>
  <c r="FG341"/>
  <c r="FC340"/>
  <c r="FL339"/>
  <c r="FC339"/>
  <c r="FJ338"/>
  <c r="FG335"/>
  <c r="FF333"/>
  <c r="FH330"/>
  <c r="FJ328"/>
  <c r="FF327"/>
  <c r="FE325"/>
  <c r="FL324"/>
  <c r="FI323"/>
  <c r="FF322"/>
  <c r="FJ320"/>
  <c r="FM319"/>
  <c r="FE319"/>
  <c r="FF316"/>
  <c r="FM315"/>
  <c r="FD315"/>
  <c r="FL314"/>
  <c r="FE313"/>
  <c r="FJ312"/>
  <c r="FF311"/>
  <c r="FC309"/>
  <c r="FJ308"/>
  <c r="FE307"/>
  <c r="FG305"/>
  <c r="FJ303"/>
  <c r="FC302"/>
  <c r="FI301"/>
  <c r="FL300"/>
  <c r="FC300"/>
  <c r="FG299"/>
  <c r="FL298"/>
  <c r="FD298"/>
  <c r="FH295"/>
  <c r="FH294"/>
  <c r="FE293"/>
  <c r="FK292"/>
  <c r="FG291"/>
  <c r="FF290"/>
  <c r="FH287"/>
  <c r="FH286"/>
  <c r="FC284"/>
  <c r="FK283"/>
  <c r="FD279"/>
  <c r="FM278"/>
  <c r="FD278"/>
  <c r="FM277"/>
  <c r="FD275"/>
  <c r="FM274"/>
  <c r="FE274"/>
  <c r="FJ271"/>
  <c r="FI270"/>
  <c r="FE269"/>
  <c r="FF268"/>
  <c r="FF263"/>
  <c r="FE262"/>
  <c r="FH259"/>
  <c r="FG258"/>
  <c r="FC255"/>
  <c r="FL254"/>
  <c r="FC254"/>
  <c r="FJ253"/>
  <c r="FD251"/>
  <c r="FM250"/>
  <c r="FE250"/>
  <c r="FH247"/>
  <c r="FH246"/>
  <c r="FE245"/>
  <c r="FC244"/>
  <c r="FJ243"/>
  <c r="FG242"/>
  <c r="FJ237"/>
  <c r="FK234"/>
  <c r="FC234"/>
  <c r="FI233"/>
  <c r="FG232"/>
  <c r="FI230"/>
  <c r="FG229"/>
  <c r="FF223"/>
  <c r="FC222"/>
  <c r="FC220"/>
  <c r="FJ219"/>
  <c r="FF218"/>
  <c r="FC215"/>
  <c r="FC212"/>
  <c r="FJ211"/>
  <c r="FF210"/>
  <c r="FC207"/>
  <c r="FC204"/>
  <c r="FJ203"/>
  <c r="FF202"/>
  <c r="FC199"/>
  <c r="FC196"/>
  <c r="FJ195"/>
  <c r="FF194"/>
  <c r="FC191"/>
  <c r="FC188"/>
  <c r="FJ187"/>
  <c r="FF186"/>
  <c r="FE183"/>
  <c r="FF182"/>
  <c r="FG181"/>
  <c r="FG179"/>
  <c r="FM178"/>
  <c r="FD178"/>
  <c r="FF176"/>
  <c r="FK174"/>
  <c r="FC174"/>
  <c r="FL173"/>
  <c r="FD173"/>
  <c r="FK172"/>
  <c r="FJ167"/>
  <c r="FK164"/>
  <c r="FC164"/>
  <c r="FL163"/>
  <c r="FD163"/>
  <c r="FM162"/>
  <c r="FE162"/>
  <c r="FJ160"/>
  <c r="FF159"/>
  <c r="FG158"/>
  <c r="FH157"/>
  <c r="FK154"/>
  <c r="FC154"/>
  <c r="FH152"/>
  <c r="FF151"/>
  <c r="FG150"/>
  <c r="FH149"/>
  <c r="FK146"/>
  <c r="FC146"/>
  <c r="FH144"/>
  <c r="FF143"/>
  <c r="FG142"/>
  <c r="FH141"/>
  <c r="FK138"/>
  <c r="FC138"/>
  <c r="FK134"/>
  <c r="FC134"/>
  <c r="FL133"/>
  <c r="FD133"/>
  <c r="FM132"/>
  <c r="FE132"/>
  <c r="FF131"/>
  <c r="FG130"/>
  <c r="FG128"/>
  <c r="FH127"/>
  <c r="FK124"/>
  <c r="FC124"/>
  <c r="FL123"/>
  <c r="FD123"/>
  <c r="FM122"/>
  <c r="FE122"/>
  <c r="FF120"/>
  <c r="FG119"/>
  <c r="FH118"/>
  <c r="FK115"/>
  <c r="FC115"/>
  <c r="FL114"/>
  <c r="FD114"/>
  <c r="FJ113"/>
  <c r="FM112"/>
  <c r="FE112"/>
  <c r="FF111"/>
  <c r="FG110"/>
  <c r="FH109"/>
  <c r="FK106"/>
  <c r="FC106"/>
  <c r="FK104"/>
  <c r="FC104"/>
  <c r="FL103"/>
  <c r="FD103"/>
  <c r="FM102"/>
  <c r="FE102"/>
  <c r="FF101"/>
  <c r="FG100"/>
  <c r="FH99"/>
  <c r="FK94"/>
  <c r="FC94"/>
  <c r="FL93"/>
  <c r="FD93"/>
  <c r="FM92"/>
  <c r="FE92"/>
  <c r="FF91"/>
  <c r="FG90"/>
  <c r="FG88"/>
  <c r="FH87"/>
  <c r="FK84"/>
  <c r="FC84"/>
  <c r="FL83"/>
  <c r="FD83"/>
  <c r="FM82"/>
  <c r="FE82"/>
  <c r="FM80"/>
  <c r="FE80"/>
  <c r="FF79"/>
  <c r="FG78"/>
  <c r="FH77"/>
  <c r="FK74"/>
  <c r="FC74"/>
  <c r="FK72"/>
  <c r="FC72"/>
  <c r="FL71"/>
  <c r="FD71"/>
  <c r="FM70"/>
  <c r="FE70"/>
  <c r="FF69"/>
  <c r="FG68"/>
  <c r="FH67"/>
  <c r="FK62"/>
  <c r="FC62"/>
  <c r="FM60"/>
  <c r="FE60"/>
  <c r="FF59"/>
  <c r="FG58"/>
  <c r="FG56"/>
  <c r="FH55"/>
  <c r="FK52"/>
  <c r="FC52"/>
  <c r="FM50"/>
  <c r="FE50"/>
  <c r="FG48"/>
  <c r="FH47"/>
  <c r="FK44"/>
  <c r="FC44"/>
  <c r="FM42"/>
  <c r="FE42"/>
  <c r="FK38"/>
  <c r="FC38"/>
  <c r="FM36"/>
  <c r="FE36"/>
  <c r="FF35"/>
  <c r="FG34"/>
  <c r="FK32"/>
  <c r="FC32"/>
  <c r="FM30"/>
  <c r="FE30"/>
  <c r="FF29"/>
  <c r="FG28"/>
  <c r="FH27"/>
  <c r="FK24"/>
  <c r="FC24"/>
  <c r="FM22"/>
  <c r="FE22"/>
  <c r="FF21"/>
  <c r="FG20"/>
  <c r="FH19"/>
  <c r="FM17"/>
  <c r="FE17"/>
  <c r="FK10"/>
  <c r="FC10"/>
  <c r="FM8"/>
  <c r="FE8"/>
  <c r="FF7"/>
  <c r="FL577"/>
  <c r="FD570"/>
  <c r="FE607"/>
  <c r="FE602"/>
  <c r="FI595"/>
  <c r="FL586"/>
  <c r="FK608"/>
  <c r="FG607"/>
  <c r="FL605"/>
  <c r="FM604"/>
  <c r="FG602"/>
  <c r="FL599"/>
  <c r="FE596"/>
  <c r="FJ594"/>
  <c r="FK590"/>
  <c r="FE586"/>
  <c r="FD585"/>
  <c r="FM583"/>
  <c r="FH578"/>
  <c r="FI577"/>
  <c r="FM573"/>
  <c r="FG570"/>
  <c r="FH569"/>
  <c r="FF567"/>
  <c r="FM565"/>
  <c r="FM562"/>
  <c r="FD562"/>
  <c r="FI560"/>
  <c r="FK553"/>
  <c r="FK551"/>
  <c r="FJ548"/>
  <c r="FH544"/>
  <c r="FM543"/>
  <c r="FJ540"/>
  <c r="FH536"/>
  <c r="FM535"/>
  <c r="FL532"/>
  <c r="FE530"/>
  <c r="FD529"/>
  <c r="FJ528"/>
  <c r="FJ526"/>
  <c r="FM525"/>
  <c r="FG522"/>
  <c r="FF519"/>
  <c r="FK511"/>
  <c r="FG507"/>
  <c r="FE506"/>
  <c r="FD505"/>
  <c r="FJ504"/>
  <c r="FI499"/>
  <c r="FG498"/>
  <c r="FE497"/>
  <c r="FJ496"/>
  <c r="FI491"/>
  <c r="FG490"/>
  <c r="FE489"/>
  <c r="FJ488"/>
  <c r="FI483"/>
  <c r="FG482"/>
  <c r="FE481"/>
  <c r="FJ480"/>
  <c r="FJ475"/>
  <c r="FJ474"/>
  <c r="FH473"/>
  <c r="FK466"/>
  <c r="FI465"/>
  <c r="FI461"/>
  <c r="FJ457"/>
  <c r="FG456"/>
  <c r="FF454"/>
  <c r="FG451"/>
  <c r="FG448"/>
  <c r="FM447"/>
  <c r="FM445"/>
  <c r="FJ443"/>
  <c r="FC441"/>
  <c r="FH440"/>
  <c r="FJ436"/>
  <c r="FG435"/>
  <c r="FD434"/>
  <c r="FK433"/>
  <c r="FE430"/>
  <c r="FK429"/>
  <c r="FM427"/>
  <c r="FD427"/>
  <c r="FM426"/>
  <c r="FK423"/>
  <c r="FI422"/>
  <c r="FH419"/>
  <c r="FI413"/>
  <c r="FD412"/>
  <c r="FM411"/>
  <c r="FD411"/>
  <c r="FM410"/>
  <c r="FI405"/>
  <c r="FD404"/>
  <c r="FM403"/>
  <c r="FD403"/>
  <c r="FM402"/>
  <c r="FJ397"/>
  <c r="FF396"/>
  <c r="FE395"/>
  <c r="FI389"/>
  <c r="FD388"/>
  <c r="FM387"/>
  <c r="FD387"/>
  <c r="FM386"/>
  <c r="FG381"/>
  <c r="FJ378"/>
  <c r="FI373"/>
  <c r="FC372"/>
  <c r="FL371"/>
  <c r="FC371"/>
  <c r="FL370"/>
  <c r="FI365"/>
  <c r="FC364"/>
  <c r="FL363"/>
  <c r="FC363"/>
  <c r="FL362"/>
  <c r="FI357"/>
  <c r="FD356"/>
  <c r="FM355"/>
  <c r="FD355"/>
  <c r="FM354"/>
  <c r="FJ349"/>
  <c r="FF348"/>
  <c r="FE347"/>
  <c r="FI341"/>
  <c r="FD340"/>
  <c r="FM339"/>
  <c r="FD339"/>
  <c r="FM338"/>
  <c r="FG333"/>
  <c r="FC332"/>
  <c r="FL331"/>
  <c r="FC331"/>
  <c r="FJ330"/>
  <c r="FF325"/>
  <c r="FJ323"/>
  <c r="FH322"/>
  <c r="FC317"/>
  <c r="FJ316"/>
  <c r="FE315"/>
  <c r="FG313"/>
  <c r="FE309"/>
  <c r="FL308"/>
  <c r="FG307"/>
  <c r="FI305"/>
  <c r="FC304"/>
  <c r="FK303"/>
  <c r="FE302"/>
  <c r="FL301"/>
  <c r="FM300"/>
  <c r="FD300"/>
  <c r="FK299"/>
  <c r="FM298"/>
  <c r="FJ295"/>
  <c r="FI294"/>
  <c r="FH291"/>
  <c r="FJ287"/>
  <c r="FI286"/>
  <c r="FL283"/>
  <c r="FF279"/>
  <c r="FE278"/>
  <c r="FG275"/>
  <c r="FK271"/>
  <c r="FJ270"/>
  <c r="FF269"/>
  <c r="FK266"/>
  <c r="FG263"/>
  <c r="FG262"/>
  <c r="FJ259"/>
  <c r="FD255"/>
  <c r="FM254"/>
  <c r="FD254"/>
  <c r="FM253"/>
  <c r="FG251"/>
  <c r="FJ247"/>
  <c r="FI246"/>
  <c r="FF245"/>
  <c r="FK243"/>
  <c r="FC239"/>
  <c r="FL238"/>
  <c r="FC238"/>
  <c r="FL237"/>
  <c r="FC235"/>
  <c r="FL234"/>
  <c r="FJ230"/>
  <c r="FH229"/>
  <c r="FG223"/>
  <c r="FD222"/>
  <c r="FM221"/>
  <c r="FD221"/>
  <c r="FJ220"/>
  <c r="FK219"/>
  <c r="FG218"/>
  <c r="FD215"/>
  <c r="FK213"/>
  <c r="FJ212"/>
  <c r="FK211"/>
  <c r="FG210"/>
  <c r="FD207"/>
  <c r="FK205"/>
  <c r="FJ204"/>
  <c r="FK203"/>
  <c r="FG202"/>
  <c r="FD199"/>
  <c r="FK197"/>
  <c r="FJ196"/>
  <c r="FK195"/>
  <c r="FG194"/>
  <c r="FD191"/>
  <c r="FK189"/>
  <c r="FJ188"/>
  <c r="FK187"/>
  <c r="FG186"/>
  <c r="FF183"/>
  <c r="FH179"/>
  <c r="FE178"/>
  <c r="FG176"/>
  <c r="FM175"/>
  <c r="FC175"/>
  <c r="FL174"/>
  <c r="FM173"/>
  <c r="FK167"/>
  <c r="FK165"/>
  <c r="FL164"/>
  <c r="FM163"/>
  <c r="FG159"/>
  <c r="FK155"/>
  <c r="FL154"/>
  <c r="FJ153"/>
  <c r="FI152"/>
  <c r="FK147"/>
  <c r="FL146"/>
  <c r="FJ145"/>
  <c r="FI144"/>
  <c r="FK139"/>
  <c r="FL138"/>
  <c r="FJ137"/>
  <c r="FK135"/>
  <c r="FL134"/>
  <c r="FM133"/>
  <c r="FK125"/>
  <c r="FL124"/>
  <c r="FM123"/>
  <c r="FK116"/>
  <c r="FL115"/>
  <c r="FM114"/>
  <c r="FK107"/>
  <c r="FL106"/>
  <c r="FJ105"/>
  <c r="FL104"/>
  <c r="FM103"/>
  <c r="FK95"/>
  <c r="FL94"/>
  <c r="FM93"/>
  <c r="FK85"/>
  <c r="FL84"/>
  <c r="FM83"/>
  <c r="FK75"/>
  <c r="FL74"/>
  <c r="FJ73"/>
  <c r="FL72"/>
  <c r="FM71"/>
  <c r="FK63"/>
  <c r="FL62"/>
  <c r="FK53"/>
  <c r="FL52"/>
  <c r="FM51"/>
  <c r="FK45"/>
  <c r="FL44"/>
  <c r="FK39"/>
  <c r="FL38"/>
  <c r="FM37"/>
  <c r="FC33"/>
  <c r="FL32"/>
  <c r="FK25"/>
  <c r="FL24"/>
  <c r="FM23"/>
  <c r="FH18"/>
  <c r="FF16"/>
  <c r="FF15"/>
  <c r="FK11"/>
  <c r="FL10"/>
  <c r="FF18"/>
  <c r="FK18"/>
  <c r="FC18"/>
  <c r="FL18"/>
  <c r="FC5"/>
  <c r="FK16"/>
  <c r="FF5"/>
  <c r="FG5"/>
  <c r="FH5"/>
  <c r="FI5"/>
  <c r="FJ5"/>
  <c r="FK5"/>
  <c r="FL5"/>
  <c r="FD5"/>
  <c r="FM5"/>
  <c r="FL13"/>
  <c r="FM13"/>
  <c r="N26" i="5"/>
  <c r="N68"/>
  <c r="FI14" i="7"/>
  <c r="FJ14"/>
  <c r="FD13"/>
  <c r="FE13"/>
  <c r="FJ13"/>
  <c r="N117" i="5"/>
  <c r="N122"/>
  <c r="FK14" i="7"/>
  <c r="FC14"/>
  <c r="FL14"/>
  <c r="FD14"/>
  <c r="FM14"/>
  <c r="FE14"/>
  <c r="N121" i="5"/>
  <c r="FF14" i="7"/>
  <c r="FG14"/>
  <c r="FF13"/>
  <c r="FG13"/>
  <c r="FH13"/>
  <c r="FI13"/>
  <c r="FK13"/>
  <c r="N125" i="5"/>
  <c r="N25"/>
  <c r="N119"/>
  <c r="N67"/>
  <c r="B4"/>
  <c r="C11"/>
  <c r="DL4" i="7"/>
  <c r="DM4" s="1"/>
  <c r="N120" i="5"/>
  <c r="N118"/>
  <c r="N135"/>
  <c r="N133"/>
  <c r="N87"/>
  <c r="N88"/>
  <c r="N78"/>
  <c r="N89"/>
  <c r="N79"/>
  <c r="N27"/>
  <c r="N90"/>
  <c r="N80"/>
  <c r="N91"/>
  <c r="N83"/>
  <c r="N54"/>
  <c r="N63"/>
  <c r="N84"/>
  <c r="N55"/>
  <c r="N64"/>
  <c r="N85"/>
  <c r="N23"/>
  <c r="N65"/>
  <c r="N86"/>
  <c r="N24"/>
  <c r="N66"/>
  <c r="FE606" i="7"/>
  <c r="FM606"/>
  <c r="FD600"/>
  <c r="FL600"/>
  <c r="FC600"/>
  <c r="FK600"/>
  <c r="FI574"/>
  <c r="FG574"/>
  <c r="FF574"/>
  <c r="FE574"/>
  <c r="FM574"/>
  <c r="FH555"/>
  <c r="FF555"/>
  <c r="FE555"/>
  <c r="FM555"/>
  <c r="FD555"/>
  <c r="FL555"/>
  <c r="FC555"/>
  <c r="FK555"/>
  <c r="FK610"/>
  <c r="FC610"/>
  <c r="FM608"/>
  <c r="FE608"/>
  <c r="FC603"/>
  <c r="FD599"/>
  <c r="FH598"/>
  <c r="FD596"/>
  <c r="FM593"/>
  <c r="FC593"/>
  <c r="FF591"/>
  <c r="FF588"/>
  <c r="FI587"/>
  <c r="FD580"/>
  <c r="FF576"/>
  <c r="FC571"/>
  <c r="FD564"/>
  <c r="FH558"/>
  <c r="FL556"/>
  <c r="FI547"/>
  <c r="FG601"/>
  <c r="FF601"/>
  <c r="FG584"/>
  <c r="FE584"/>
  <c r="FM584"/>
  <c r="FD584"/>
  <c r="FL584"/>
  <c r="FC584"/>
  <c r="FK584"/>
  <c r="FH579"/>
  <c r="FF579"/>
  <c r="FE579"/>
  <c r="FM579"/>
  <c r="FD579"/>
  <c r="FL579"/>
  <c r="FI566"/>
  <c r="FG566"/>
  <c r="FF566"/>
  <c r="FE566"/>
  <c r="FM566"/>
  <c r="FD566"/>
  <c r="FL566"/>
  <c r="FF603"/>
  <c r="FI598"/>
  <c r="FD593"/>
  <c r="FG591"/>
  <c r="FI588"/>
  <c r="FJ587"/>
  <c r="FE580"/>
  <c r="FE564"/>
  <c r="FJ558"/>
  <c r="FG576"/>
  <c r="FE576"/>
  <c r="FM576"/>
  <c r="FD576"/>
  <c r="FL576"/>
  <c r="FC576"/>
  <c r="FK576"/>
  <c r="FH571"/>
  <c r="FF571"/>
  <c r="FE571"/>
  <c r="FM571"/>
  <c r="FD571"/>
  <c r="FL571"/>
  <c r="FF590"/>
  <c r="FE590"/>
  <c r="FM590"/>
  <c r="FI582"/>
  <c r="FG582"/>
  <c r="FF582"/>
  <c r="FE582"/>
  <c r="FM582"/>
  <c r="FH539"/>
  <c r="FG539"/>
  <c r="FF539"/>
  <c r="FE539"/>
  <c r="FM539"/>
  <c r="FD539"/>
  <c r="FL539"/>
  <c r="FC539"/>
  <c r="FK539"/>
  <c r="FI539"/>
  <c r="FH523"/>
  <c r="FG523"/>
  <c r="FF523"/>
  <c r="FE523"/>
  <c r="FM523"/>
  <c r="FD523"/>
  <c r="FL523"/>
  <c r="FC523"/>
  <c r="FK523"/>
  <c r="FI523"/>
  <c r="FD610"/>
  <c r="FM610"/>
  <c r="FE610"/>
  <c r="FM601"/>
  <c r="FC601"/>
  <c r="FJ598"/>
  <c r="FJ591"/>
  <c r="FJ588"/>
  <c r="FC579"/>
  <c r="FI576"/>
  <c r="FI571"/>
  <c r="FC566"/>
  <c r="FJ564"/>
  <c r="FE603"/>
  <c r="FM603"/>
  <c r="FD603"/>
  <c r="FL603"/>
  <c r="FG593"/>
  <c r="FF593"/>
  <c r="FC580"/>
  <c r="FK580"/>
  <c r="FI580"/>
  <c r="FH580"/>
  <c r="FG580"/>
  <c r="FH563"/>
  <c r="FF563"/>
  <c r="FE563"/>
  <c r="FM563"/>
  <c r="FD563"/>
  <c r="FL563"/>
  <c r="FC563"/>
  <c r="FK563"/>
  <c r="FI550"/>
  <c r="FG550"/>
  <c r="FF550"/>
  <c r="FE550"/>
  <c r="FM550"/>
  <c r="FD550"/>
  <c r="FL550"/>
  <c r="FL610"/>
  <c r="FF610"/>
  <c r="FK609"/>
  <c r="FC609"/>
  <c r="FH608"/>
  <c r="FF606"/>
  <c r="FE604"/>
  <c r="FH603"/>
  <c r="FD601"/>
  <c r="FG600"/>
  <c r="FG599"/>
  <c r="FI596"/>
  <c r="FH593"/>
  <c r="FI592"/>
  <c r="FC590"/>
  <c r="FH584"/>
  <c r="FC582"/>
  <c r="FJ580"/>
  <c r="FG579"/>
  <c r="FJ576"/>
  <c r="FH574"/>
  <c r="FJ571"/>
  <c r="FH566"/>
  <c r="FL564"/>
  <c r="FJ539"/>
  <c r="FH547"/>
  <c r="FG547"/>
  <c r="FF547"/>
  <c r="FE547"/>
  <c r="FM547"/>
  <c r="FD547"/>
  <c r="FL547"/>
  <c r="FC547"/>
  <c r="FK547"/>
  <c r="FF598"/>
  <c r="FE598"/>
  <c r="FM598"/>
  <c r="FI591"/>
  <c r="FH591"/>
  <c r="FH588"/>
  <c r="FG588"/>
  <c r="FH587"/>
  <c r="FE587"/>
  <c r="FM587"/>
  <c r="FD587"/>
  <c r="FL587"/>
  <c r="FC556"/>
  <c r="FK556"/>
  <c r="FI556"/>
  <c r="FH556"/>
  <c r="FG556"/>
  <c r="FF556"/>
  <c r="FI542"/>
  <c r="FH542"/>
  <c r="FG542"/>
  <c r="FF542"/>
  <c r="FE542"/>
  <c r="FM542"/>
  <c r="FD542"/>
  <c r="FL542"/>
  <c r="FI593"/>
  <c r="FL580"/>
  <c r="FK571"/>
  <c r="FE595"/>
  <c r="FM595"/>
  <c r="FD595"/>
  <c r="FL595"/>
  <c r="FC572"/>
  <c r="FK572"/>
  <c r="FI572"/>
  <c r="FH572"/>
  <c r="FG572"/>
  <c r="FI603"/>
  <c r="FH610"/>
  <c r="FM609"/>
  <c r="FJ608"/>
  <c r="FH606"/>
  <c r="FH604"/>
  <c r="FJ603"/>
  <c r="FH601"/>
  <c r="FI600"/>
  <c r="FC598"/>
  <c r="FJ593"/>
  <c r="FM591"/>
  <c r="FC591"/>
  <c r="FG590"/>
  <c r="FM588"/>
  <c r="FC588"/>
  <c r="FC587"/>
  <c r="FJ584"/>
  <c r="FH582"/>
  <c r="FM580"/>
  <c r="FJ579"/>
  <c r="FK574"/>
  <c r="FK566"/>
  <c r="FD556"/>
  <c r="FH550"/>
  <c r="FC542"/>
  <c r="FC564"/>
  <c r="FK564"/>
  <c r="FI564"/>
  <c r="FH564"/>
  <c r="FG564"/>
  <c r="FF564"/>
  <c r="FI599"/>
  <c r="FH599"/>
  <c r="FH596"/>
  <c r="FG596"/>
  <c r="FD592"/>
  <c r="FL592"/>
  <c r="FC592"/>
  <c r="FK592"/>
  <c r="FI558"/>
  <c r="FG558"/>
  <c r="FF558"/>
  <c r="FE558"/>
  <c r="FM558"/>
  <c r="FD558"/>
  <c r="FL558"/>
  <c r="FH531"/>
  <c r="FG531"/>
  <c r="FF531"/>
  <c r="FE531"/>
  <c r="FM531"/>
  <c r="FD531"/>
  <c r="FL531"/>
  <c r="FC531"/>
  <c r="FK531"/>
  <c r="FI531"/>
  <c r="FG610"/>
  <c r="FI606"/>
  <c r="FI604"/>
  <c r="FK603"/>
  <c r="FI601"/>
  <c r="FD598"/>
  <c r="FK593"/>
  <c r="FD591"/>
  <c r="FH590"/>
  <c r="FD588"/>
  <c r="FF587"/>
  <c r="FJ582"/>
  <c r="FE556"/>
  <c r="FD453"/>
  <c r="FL453"/>
  <c r="FD449"/>
  <c r="FL449"/>
  <c r="FH449"/>
  <c r="FC446"/>
  <c r="FK446"/>
  <c r="FG446"/>
  <c r="FG442"/>
  <c r="FC442"/>
  <c r="FK442"/>
  <c r="FG450"/>
  <c r="FC450"/>
  <c r="FK450"/>
  <c r="FF409"/>
  <c r="FD409"/>
  <c r="FL409"/>
  <c r="FC409"/>
  <c r="FK409"/>
  <c r="FI409"/>
  <c r="FH409"/>
  <c r="FG409"/>
  <c r="FM516"/>
  <c r="FE516"/>
  <c r="FI512"/>
  <c r="FK510"/>
  <c r="FC510"/>
  <c r="FM508"/>
  <c r="FE508"/>
  <c r="FI504"/>
  <c r="FF503"/>
  <c r="FK502"/>
  <c r="FC502"/>
  <c r="FM500"/>
  <c r="FE500"/>
  <c r="FL497"/>
  <c r="FD497"/>
  <c r="FI496"/>
  <c r="FF495"/>
  <c r="FK494"/>
  <c r="FC494"/>
  <c r="FM492"/>
  <c r="FE492"/>
  <c r="FL489"/>
  <c r="FD489"/>
  <c r="FI488"/>
  <c r="FF487"/>
  <c r="FK486"/>
  <c r="FC486"/>
  <c r="FM484"/>
  <c r="FE484"/>
  <c r="FL481"/>
  <c r="FD481"/>
  <c r="FI480"/>
  <c r="FF479"/>
  <c r="FK478"/>
  <c r="FC478"/>
  <c r="FM476"/>
  <c r="FE476"/>
  <c r="FG474"/>
  <c r="FL473"/>
  <c r="FD473"/>
  <c r="FI472"/>
  <c r="FF471"/>
  <c r="FK470"/>
  <c r="FC470"/>
  <c r="FM468"/>
  <c r="FE468"/>
  <c r="FG466"/>
  <c r="FL465"/>
  <c r="FD465"/>
  <c r="FI464"/>
  <c r="FF463"/>
  <c r="FK462"/>
  <c r="FC462"/>
  <c r="FM460"/>
  <c r="FE460"/>
  <c r="FG458"/>
  <c r="FL457"/>
  <c r="FD457"/>
  <c r="FI456"/>
  <c r="FI454"/>
  <c r="FM453"/>
  <c r="FC453"/>
  <c r="FF452"/>
  <c r="FC449"/>
  <c r="FF448"/>
  <c r="FD446"/>
  <c r="FE445"/>
  <c r="FG444"/>
  <c r="FD442"/>
  <c r="FE441"/>
  <c r="FG440"/>
  <c r="FF437"/>
  <c r="FH436"/>
  <c r="FF433"/>
  <c r="FH432"/>
  <c r="FF430"/>
  <c r="FG429"/>
  <c r="FE426"/>
  <c r="FE425"/>
  <c r="FF424"/>
  <c r="FE418"/>
  <c r="FE417"/>
  <c r="FF416"/>
  <c r="FF548"/>
  <c r="FF540"/>
  <c r="FL534"/>
  <c r="FD534"/>
  <c r="FF532"/>
  <c r="FL526"/>
  <c r="FD526"/>
  <c r="FF524"/>
  <c r="FL518"/>
  <c r="FD518"/>
  <c r="FF516"/>
  <c r="FL510"/>
  <c r="FD510"/>
  <c r="FF508"/>
  <c r="FL502"/>
  <c r="FD502"/>
  <c r="FF500"/>
  <c r="FL494"/>
  <c r="FD494"/>
  <c r="FF492"/>
  <c r="FL486"/>
  <c r="FD486"/>
  <c r="FF484"/>
  <c r="FL478"/>
  <c r="FD478"/>
  <c r="FF476"/>
  <c r="FL470"/>
  <c r="FD470"/>
  <c r="FF468"/>
  <c r="FL462"/>
  <c r="FD462"/>
  <c r="FE453"/>
  <c r="FE449"/>
  <c r="FE446"/>
  <c r="FE442"/>
  <c r="FG417"/>
  <c r="FG416"/>
  <c r="FE409"/>
  <c r="FE428"/>
  <c r="FM428"/>
  <c r="FI428"/>
  <c r="FG420"/>
  <c r="FE420"/>
  <c r="FM420"/>
  <c r="FI420"/>
  <c r="FF585"/>
  <c r="FH583"/>
  <c r="FF577"/>
  <c r="FH575"/>
  <c r="FF569"/>
  <c r="FK568"/>
  <c r="FC568"/>
  <c r="FH567"/>
  <c r="FF561"/>
  <c r="FK560"/>
  <c r="FC560"/>
  <c r="FH559"/>
  <c r="FF553"/>
  <c r="FK552"/>
  <c r="FC552"/>
  <c r="FH551"/>
  <c r="FG548"/>
  <c r="FF545"/>
  <c r="FK544"/>
  <c r="FC544"/>
  <c r="FH543"/>
  <c r="FG540"/>
  <c r="FF537"/>
  <c r="FK536"/>
  <c r="FC536"/>
  <c r="FH535"/>
  <c r="FM534"/>
  <c r="FE534"/>
  <c r="FG532"/>
  <c r="FF529"/>
  <c r="FK528"/>
  <c r="FC528"/>
  <c r="FH527"/>
  <c r="FM526"/>
  <c r="FE526"/>
  <c r="FG524"/>
  <c r="FF521"/>
  <c r="FK520"/>
  <c r="FC520"/>
  <c r="FH519"/>
  <c r="FM518"/>
  <c r="FE518"/>
  <c r="FG516"/>
  <c r="FL515"/>
  <c r="FD515"/>
  <c r="FF513"/>
  <c r="FK512"/>
  <c r="FC512"/>
  <c r="FH511"/>
  <c r="FM510"/>
  <c r="FE510"/>
  <c r="FG508"/>
  <c r="FL507"/>
  <c r="FD507"/>
  <c r="FF505"/>
  <c r="FK504"/>
  <c r="FC504"/>
  <c r="FH503"/>
  <c r="FM502"/>
  <c r="FE502"/>
  <c r="FG500"/>
  <c r="FL499"/>
  <c r="FD499"/>
  <c r="FF497"/>
  <c r="FK496"/>
  <c r="FC496"/>
  <c r="FH495"/>
  <c r="FM494"/>
  <c r="FE494"/>
  <c r="FG492"/>
  <c r="FL491"/>
  <c r="FD491"/>
  <c r="FF489"/>
  <c r="FK488"/>
  <c r="FC488"/>
  <c r="FH487"/>
  <c r="FM486"/>
  <c r="FE486"/>
  <c r="FG484"/>
  <c r="FL483"/>
  <c r="FD483"/>
  <c r="FF481"/>
  <c r="FK480"/>
  <c r="FC480"/>
  <c r="FH479"/>
  <c r="FM478"/>
  <c r="FE478"/>
  <c r="FG476"/>
  <c r="FL475"/>
  <c r="FF473"/>
  <c r="FK472"/>
  <c r="FC472"/>
  <c r="FH471"/>
  <c r="FM470"/>
  <c r="FE470"/>
  <c r="FG468"/>
  <c r="FL467"/>
  <c r="FF465"/>
  <c r="FK464"/>
  <c r="FC464"/>
  <c r="FH463"/>
  <c r="FM462"/>
  <c r="FE462"/>
  <c r="FG460"/>
  <c r="FF457"/>
  <c r="FF453"/>
  <c r="FH452"/>
  <c r="FF449"/>
  <c r="FH448"/>
  <c r="FF446"/>
  <c r="FG445"/>
  <c r="FJ444"/>
  <c r="FF442"/>
  <c r="FG441"/>
  <c r="FJ440"/>
  <c r="FH438"/>
  <c r="FI437"/>
  <c r="FI433"/>
  <c r="FI430"/>
  <c r="FH426"/>
  <c r="FI425"/>
  <c r="FH418"/>
  <c r="FI417"/>
  <c r="FH416"/>
  <c r="FJ409"/>
  <c r="FE436"/>
  <c r="FM436"/>
  <c r="FI436"/>
  <c r="FI432"/>
  <c r="FE432"/>
  <c r="FM432"/>
  <c r="FE422"/>
  <c r="FM422"/>
  <c r="FC422"/>
  <c r="FK422"/>
  <c r="FG422"/>
  <c r="FI583"/>
  <c r="FI575"/>
  <c r="FL568"/>
  <c r="FD568"/>
  <c r="FI567"/>
  <c r="FL560"/>
  <c r="FD560"/>
  <c r="FI559"/>
  <c r="FL552"/>
  <c r="FD552"/>
  <c r="FI551"/>
  <c r="FH548"/>
  <c r="FL544"/>
  <c r="FD544"/>
  <c r="FI543"/>
  <c r="FH540"/>
  <c r="FL536"/>
  <c r="FD536"/>
  <c r="FI535"/>
  <c r="FF534"/>
  <c r="FH532"/>
  <c r="FL528"/>
  <c r="FD528"/>
  <c r="FI527"/>
  <c r="FF526"/>
  <c r="FH524"/>
  <c r="FL520"/>
  <c r="FD520"/>
  <c r="FI519"/>
  <c r="FF518"/>
  <c r="FH516"/>
  <c r="FM515"/>
  <c r="FE515"/>
  <c r="FL512"/>
  <c r="FD512"/>
  <c r="FI511"/>
  <c r="FF510"/>
  <c r="FH508"/>
  <c r="FM507"/>
  <c r="FE507"/>
  <c r="FL504"/>
  <c r="FD504"/>
  <c r="FI503"/>
  <c r="FF502"/>
  <c r="FH500"/>
  <c r="FM499"/>
  <c r="FL496"/>
  <c r="FD496"/>
  <c r="FI495"/>
  <c r="FF494"/>
  <c r="FH492"/>
  <c r="FM491"/>
  <c r="FL488"/>
  <c r="FD488"/>
  <c r="FI487"/>
  <c r="FF486"/>
  <c r="FH484"/>
  <c r="FM483"/>
  <c r="FL480"/>
  <c r="FD480"/>
  <c r="FI479"/>
  <c r="FF478"/>
  <c r="FH476"/>
  <c r="FL472"/>
  <c r="FD472"/>
  <c r="FI471"/>
  <c r="FF470"/>
  <c r="FH468"/>
  <c r="FG465"/>
  <c r="FL464"/>
  <c r="FD464"/>
  <c r="FI463"/>
  <c r="FF462"/>
  <c r="FH460"/>
  <c r="FG453"/>
  <c r="FJ452"/>
  <c r="FG449"/>
  <c r="FJ448"/>
  <c r="FH446"/>
  <c r="FH442"/>
  <c r="FJ437"/>
  <c r="FJ418"/>
  <c r="FJ417"/>
  <c r="FJ416"/>
  <c r="FE444"/>
  <c r="FM444"/>
  <c r="FI444"/>
  <c r="FI440"/>
  <c r="FE440"/>
  <c r="FM440"/>
  <c r="FH429"/>
  <c r="FD429"/>
  <c r="FL429"/>
  <c r="FE414"/>
  <c r="FM414"/>
  <c r="FC414"/>
  <c r="FK414"/>
  <c r="FH414"/>
  <c r="FG414"/>
  <c r="FM568"/>
  <c r="FE568"/>
  <c r="FM560"/>
  <c r="FE560"/>
  <c r="FM552"/>
  <c r="FE552"/>
  <c r="FI548"/>
  <c r="FM544"/>
  <c r="FE544"/>
  <c r="FI540"/>
  <c r="FM536"/>
  <c r="FE536"/>
  <c r="FG534"/>
  <c r="FI532"/>
  <c r="FM528"/>
  <c r="FE528"/>
  <c r="FG526"/>
  <c r="FI524"/>
  <c r="FM520"/>
  <c r="FE520"/>
  <c r="FG518"/>
  <c r="FI516"/>
  <c r="FF515"/>
  <c r="FM512"/>
  <c r="FE512"/>
  <c r="FG510"/>
  <c r="FI508"/>
  <c r="FM504"/>
  <c r="FE504"/>
  <c r="FG502"/>
  <c r="FI500"/>
  <c r="FM496"/>
  <c r="FE496"/>
  <c r="FG494"/>
  <c r="FI492"/>
  <c r="FM488"/>
  <c r="FE488"/>
  <c r="FG486"/>
  <c r="FI484"/>
  <c r="FM480"/>
  <c r="FE480"/>
  <c r="FG478"/>
  <c r="FI476"/>
  <c r="FM472"/>
  <c r="FE472"/>
  <c r="FG470"/>
  <c r="FI468"/>
  <c r="FM464"/>
  <c r="FE464"/>
  <c r="FG462"/>
  <c r="FI460"/>
  <c r="FH453"/>
  <c r="FI449"/>
  <c r="FI446"/>
  <c r="FI442"/>
  <c r="FD422"/>
  <c r="FL418"/>
  <c r="FK417"/>
  <c r="FE452"/>
  <c r="FM452"/>
  <c r="FI452"/>
  <c r="FI448"/>
  <c r="FE448"/>
  <c r="FM448"/>
  <c r="FH437"/>
  <c r="FD437"/>
  <c r="FL437"/>
  <c r="FD433"/>
  <c r="FL433"/>
  <c r="FH433"/>
  <c r="FC430"/>
  <c r="FK430"/>
  <c r="FG430"/>
  <c r="FC408"/>
  <c r="FK408"/>
  <c r="FI408"/>
  <c r="FH408"/>
  <c r="FF408"/>
  <c r="FE408"/>
  <c r="FM408"/>
  <c r="FD408"/>
  <c r="FL408"/>
  <c r="FH534"/>
  <c r="FH526"/>
  <c r="FH518"/>
  <c r="FH510"/>
  <c r="FH502"/>
  <c r="FH494"/>
  <c r="FH486"/>
  <c r="FH478"/>
  <c r="FH470"/>
  <c r="FF464"/>
  <c r="FH462"/>
  <c r="FI453"/>
  <c r="FJ449"/>
  <c r="FJ446"/>
  <c r="FJ442"/>
  <c r="FF422"/>
  <c r="FH445"/>
  <c r="FD445"/>
  <c r="FL445"/>
  <c r="FD441"/>
  <c r="FL441"/>
  <c r="FH441"/>
  <c r="FC438"/>
  <c r="FK438"/>
  <c r="FG438"/>
  <c r="FG434"/>
  <c r="FC434"/>
  <c r="FK434"/>
  <c r="FI426"/>
  <c r="FG426"/>
  <c r="FC426"/>
  <c r="FK426"/>
  <c r="FF425"/>
  <c r="FD425"/>
  <c r="FL425"/>
  <c r="FH425"/>
  <c r="FC424"/>
  <c r="FK424"/>
  <c r="FI424"/>
  <c r="FE424"/>
  <c r="FM424"/>
  <c r="FI418"/>
  <c r="FG418"/>
  <c r="FC418"/>
  <c r="FK418"/>
  <c r="FF417"/>
  <c r="FD417"/>
  <c r="FL417"/>
  <c r="FH417"/>
  <c r="FC416"/>
  <c r="FK416"/>
  <c r="FI416"/>
  <c r="FE416"/>
  <c r="FM416"/>
  <c r="FL583"/>
  <c r="FL575"/>
  <c r="FL567"/>
  <c r="FL559"/>
  <c r="FL551"/>
  <c r="FK548"/>
  <c r="FL543"/>
  <c r="FK540"/>
  <c r="FL535"/>
  <c r="FK532"/>
  <c r="FL527"/>
  <c r="FK524"/>
  <c r="FL519"/>
  <c r="FK516"/>
  <c r="FL511"/>
  <c r="FK508"/>
  <c r="FL503"/>
  <c r="FK500"/>
  <c r="FL495"/>
  <c r="FK492"/>
  <c r="FL487"/>
  <c r="FK484"/>
  <c r="FL479"/>
  <c r="FK476"/>
  <c r="FL471"/>
  <c r="FK468"/>
  <c r="FL463"/>
  <c r="FK460"/>
  <c r="FJ453"/>
  <c r="FC452"/>
  <c r="FK449"/>
  <c r="FC448"/>
  <c r="FL446"/>
  <c r="FD444"/>
  <c r="FL442"/>
  <c r="FD440"/>
  <c r="FC437"/>
  <c r="FF436"/>
  <c r="FC433"/>
  <c r="FF432"/>
  <c r="FD430"/>
  <c r="FE429"/>
  <c r="FG297"/>
  <c r="FC297"/>
  <c r="FK297"/>
  <c r="FE280"/>
  <c r="FM280"/>
  <c r="FD280"/>
  <c r="FL280"/>
  <c r="FC280"/>
  <c r="FK280"/>
  <c r="FI280"/>
  <c r="FH280"/>
  <c r="FH265"/>
  <c r="FG265"/>
  <c r="FF265"/>
  <c r="FD265"/>
  <c r="FL265"/>
  <c r="FC265"/>
  <c r="FK265"/>
  <c r="FE248"/>
  <c r="FM248"/>
  <c r="FD248"/>
  <c r="FL248"/>
  <c r="FC248"/>
  <c r="FK248"/>
  <c r="FI248"/>
  <c r="FH248"/>
  <c r="FI236"/>
  <c r="FH236"/>
  <c r="FG236"/>
  <c r="FE236"/>
  <c r="FM236"/>
  <c r="FD236"/>
  <c r="FL236"/>
  <c r="FI228"/>
  <c r="FH228"/>
  <c r="FG228"/>
  <c r="FF228"/>
  <c r="FE228"/>
  <c r="FM228"/>
  <c r="FD228"/>
  <c r="FL228"/>
  <c r="FF406"/>
  <c r="FG401"/>
  <c r="FL400"/>
  <c r="FD400"/>
  <c r="FF398"/>
  <c r="FG393"/>
  <c r="FL392"/>
  <c r="FD392"/>
  <c r="FF390"/>
  <c r="FG385"/>
  <c r="FL384"/>
  <c r="FD384"/>
  <c r="FF382"/>
  <c r="FH380"/>
  <c r="FG377"/>
  <c r="FL376"/>
  <c r="FD376"/>
  <c r="FF374"/>
  <c r="FH372"/>
  <c r="FG369"/>
  <c r="FL368"/>
  <c r="FD368"/>
  <c r="FF366"/>
  <c r="FH364"/>
  <c r="FG361"/>
  <c r="FL360"/>
  <c r="FD360"/>
  <c r="FF358"/>
  <c r="FG353"/>
  <c r="FL352"/>
  <c r="FD352"/>
  <c r="FF350"/>
  <c r="FG345"/>
  <c r="FL344"/>
  <c r="FD344"/>
  <c r="FF342"/>
  <c r="FG337"/>
  <c r="FL336"/>
  <c r="FD336"/>
  <c r="FF334"/>
  <c r="FG329"/>
  <c r="FL328"/>
  <c r="FD328"/>
  <c r="FF326"/>
  <c r="FH324"/>
  <c r="FG321"/>
  <c r="FL320"/>
  <c r="FD320"/>
  <c r="FF318"/>
  <c r="FH316"/>
  <c r="FL312"/>
  <c r="FD312"/>
  <c r="FF310"/>
  <c r="FH308"/>
  <c r="FG301"/>
  <c r="FD299"/>
  <c r="FG272"/>
  <c r="FI257"/>
  <c r="FE296"/>
  <c r="FM296"/>
  <c r="FD296"/>
  <c r="FL296"/>
  <c r="FH296"/>
  <c r="FI268"/>
  <c r="FH268"/>
  <c r="FG268"/>
  <c r="FE268"/>
  <c r="FM268"/>
  <c r="FD268"/>
  <c r="FL268"/>
  <c r="FH233"/>
  <c r="FG233"/>
  <c r="FF233"/>
  <c r="FD233"/>
  <c r="FL233"/>
  <c r="FC233"/>
  <c r="FK233"/>
  <c r="FI209"/>
  <c r="FH209"/>
  <c r="FG209"/>
  <c r="FF209"/>
  <c r="FE209"/>
  <c r="FM209"/>
  <c r="FD209"/>
  <c r="FL209"/>
  <c r="FC209"/>
  <c r="FK209"/>
  <c r="FL421"/>
  <c r="FD421"/>
  <c r="FL413"/>
  <c r="FD413"/>
  <c r="FI412"/>
  <c r="FK410"/>
  <c r="FC410"/>
  <c r="FG406"/>
  <c r="FL405"/>
  <c r="FD405"/>
  <c r="FI404"/>
  <c r="FK402"/>
  <c r="FC402"/>
  <c r="FH401"/>
  <c r="FM400"/>
  <c r="FE400"/>
  <c r="FG398"/>
  <c r="FL397"/>
  <c r="FD397"/>
  <c r="FI396"/>
  <c r="FK394"/>
  <c r="FC394"/>
  <c r="FH393"/>
  <c r="FM392"/>
  <c r="FE392"/>
  <c r="FG390"/>
  <c r="FL389"/>
  <c r="FD389"/>
  <c r="FI388"/>
  <c r="FK386"/>
  <c r="FC386"/>
  <c r="FH385"/>
  <c r="FM384"/>
  <c r="FE384"/>
  <c r="FG382"/>
  <c r="FL381"/>
  <c r="FD381"/>
  <c r="FI380"/>
  <c r="FK378"/>
  <c r="FC378"/>
  <c r="FH377"/>
  <c r="FM376"/>
  <c r="FE376"/>
  <c r="FG374"/>
  <c r="FL373"/>
  <c r="FD373"/>
  <c r="FI372"/>
  <c r="FK370"/>
  <c r="FC370"/>
  <c r="FH369"/>
  <c r="FM368"/>
  <c r="FE368"/>
  <c r="FG366"/>
  <c r="FL365"/>
  <c r="FD365"/>
  <c r="FI364"/>
  <c r="FK362"/>
  <c r="FC362"/>
  <c r="FH361"/>
  <c r="FM360"/>
  <c r="FE360"/>
  <c r="FG358"/>
  <c r="FL357"/>
  <c r="FD357"/>
  <c r="FI356"/>
  <c r="FK354"/>
  <c r="FC354"/>
  <c r="FH353"/>
  <c r="FM352"/>
  <c r="FE352"/>
  <c r="FG350"/>
  <c r="FL349"/>
  <c r="FD349"/>
  <c r="FI348"/>
  <c r="FK346"/>
  <c r="FC346"/>
  <c r="FH345"/>
  <c r="FM344"/>
  <c r="FE344"/>
  <c r="FG342"/>
  <c r="FL341"/>
  <c r="FD341"/>
  <c r="FI340"/>
  <c r="FK338"/>
  <c r="FC338"/>
  <c r="FH337"/>
  <c r="FM336"/>
  <c r="FE336"/>
  <c r="FG334"/>
  <c r="FL333"/>
  <c r="FD333"/>
  <c r="FI332"/>
  <c r="FK330"/>
  <c r="FC330"/>
  <c r="FH329"/>
  <c r="FM328"/>
  <c r="FE328"/>
  <c r="FG326"/>
  <c r="FL325"/>
  <c r="FD325"/>
  <c r="FI324"/>
  <c r="FK322"/>
  <c r="FC322"/>
  <c r="FH321"/>
  <c r="FM320"/>
  <c r="FE320"/>
  <c r="FG318"/>
  <c r="FL317"/>
  <c r="FD317"/>
  <c r="FI316"/>
  <c r="FK314"/>
  <c r="FC314"/>
  <c r="FH313"/>
  <c r="FM312"/>
  <c r="FE312"/>
  <c r="FG310"/>
  <c r="FL309"/>
  <c r="FD309"/>
  <c r="FI308"/>
  <c r="FK306"/>
  <c r="FC306"/>
  <c r="FH305"/>
  <c r="FM304"/>
  <c r="FE304"/>
  <c r="FH303"/>
  <c r="FM302"/>
  <c r="FD302"/>
  <c r="FH301"/>
  <c r="FF299"/>
  <c r="FD297"/>
  <c r="FF280"/>
  <c r="FE265"/>
  <c r="FF248"/>
  <c r="FG240"/>
  <c r="FC236"/>
  <c r="FC228"/>
  <c r="FH273"/>
  <c r="FG273"/>
  <c r="FF273"/>
  <c r="FD273"/>
  <c r="FL273"/>
  <c r="FC273"/>
  <c r="FK273"/>
  <c r="FE256"/>
  <c r="FM256"/>
  <c r="FD256"/>
  <c r="FL256"/>
  <c r="FC256"/>
  <c r="FK256"/>
  <c r="FI256"/>
  <c r="FH256"/>
  <c r="FI244"/>
  <c r="FH244"/>
  <c r="FG244"/>
  <c r="FE244"/>
  <c r="FM244"/>
  <c r="FD244"/>
  <c r="FL244"/>
  <c r="FL410"/>
  <c r="FD410"/>
  <c r="FH406"/>
  <c r="FL402"/>
  <c r="FD402"/>
  <c r="FI401"/>
  <c r="FF400"/>
  <c r="FH398"/>
  <c r="FL394"/>
  <c r="FD394"/>
  <c r="FI393"/>
  <c r="FF392"/>
  <c r="FH390"/>
  <c r="FL386"/>
  <c r="FD386"/>
  <c r="FI385"/>
  <c r="FF384"/>
  <c r="FH382"/>
  <c r="FI377"/>
  <c r="FF376"/>
  <c r="FH374"/>
  <c r="FI369"/>
  <c r="FF368"/>
  <c r="FH366"/>
  <c r="FI361"/>
  <c r="FF360"/>
  <c r="FH358"/>
  <c r="FI353"/>
  <c r="FF352"/>
  <c r="FH350"/>
  <c r="FL346"/>
  <c r="FD346"/>
  <c r="FI345"/>
  <c r="FF344"/>
  <c r="FH342"/>
  <c r="FL338"/>
  <c r="FD338"/>
  <c r="FI337"/>
  <c r="FF336"/>
  <c r="FH334"/>
  <c r="FL330"/>
  <c r="FD330"/>
  <c r="FI329"/>
  <c r="FF328"/>
  <c r="FH326"/>
  <c r="FI321"/>
  <c r="FF320"/>
  <c r="FH318"/>
  <c r="FH310"/>
  <c r="FI265"/>
  <c r="FG248"/>
  <c r="FF236"/>
  <c r="FE233"/>
  <c r="FJ228"/>
  <c r="FH289"/>
  <c r="FG289"/>
  <c r="FD289"/>
  <c r="FL289"/>
  <c r="FC289"/>
  <c r="FK289"/>
  <c r="FD285"/>
  <c r="FL285"/>
  <c r="FC285"/>
  <c r="FK285"/>
  <c r="FH285"/>
  <c r="FG285"/>
  <c r="FI276"/>
  <c r="FH276"/>
  <c r="FG276"/>
  <c r="FE276"/>
  <c r="FM276"/>
  <c r="FD276"/>
  <c r="FL276"/>
  <c r="FH241"/>
  <c r="FG241"/>
  <c r="FF241"/>
  <c r="FD241"/>
  <c r="FL241"/>
  <c r="FC241"/>
  <c r="FK241"/>
  <c r="FI217"/>
  <c r="FH217"/>
  <c r="FG217"/>
  <c r="FF217"/>
  <c r="FE217"/>
  <c r="FM217"/>
  <c r="FD217"/>
  <c r="FL217"/>
  <c r="FC217"/>
  <c r="FK217"/>
  <c r="FI185"/>
  <c r="FH185"/>
  <c r="FG185"/>
  <c r="FF185"/>
  <c r="FE185"/>
  <c r="FM185"/>
  <c r="FD185"/>
  <c r="FL185"/>
  <c r="FC185"/>
  <c r="FK185"/>
  <c r="FI177"/>
  <c r="FH177"/>
  <c r="FG177"/>
  <c r="FF177"/>
  <c r="FE177"/>
  <c r="FM177"/>
  <c r="FD177"/>
  <c r="FL177"/>
  <c r="FC177"/>
  <c r="FK177"/>
  <c r="FG320"/>
  <c r="FI318"/>
  <c r="FK316"/>
  <c r="FC316"/>
  <c r="FM314"/>
  <c r="FE314"/>
  <c r="FG312"/>
  <c r="FI310"/>
  <c r="FK308"/>
  <c r="FC308"/>
  <c r="FM306"/>
  <c r="FE306"/>
  <c r="FH299"/>
  <c r="FF297"/>
  <c r="FJ280"/>
  <c r="FE273"/>
  <c r="FJ265"/>
  <c r="FF256"/>
  <c r="FJ248"/>
  <c r="FJ236"/>
  <c r="FC301"/>
  <c r="FK301"/>
  <c r="FH281"/>
  <c r="FG281"/>
  <c r="FF281"/>
  <c r="FD281"/>
  <c r="FL281"/>
  <c r="FC281"/>
  <c r="FK281"/>
  <c r="FE264"/>
  <c r="FM264"/>
  <c r="FD264"/>
  <c r="FL264"/>
  <c r="FC264"/>
  <c r="FK264"/>
  <c r="FI264"/>
  <c r="FH264"/>
  <c r="FH249"/>
  <c r="FG249"/>
  <c r="FF249"/>
  <c r="FD249"/>
  <c r="FL249"/>
  <c r="FC249"/>
  <c r="FK249"/>
  <c r="FH225"/>
  <c r="FG225"/>
  <c r="FF225"/>
  <c r="FE225"/>
  <c r="FM225"/>
  <c r="FD225"/>
  <c r="FL225"/>
  <c r="FC225"/>
  <c r="FK225"/>
  <c r="FK401"/>
  <c r="FC401"/>
  <c r="FK393"/>
  <c r="FC393"/>
  <c r="FK385"/>
  <c r="FC385"/>
  <c r="FK377"/>
  <c r="FC377"/>
  <c r="FH376"/>
  <c r="FK369"/>
  <c r="FC369"/>
  <c r="FK361"/>
  <c r="FC361"/>
  <c r="FK353"/>
  <c r="FC353"/>
  <c r="FK345"/>
  <c r="FC345"/>
  <c r="FK337"/>
  <c r="FC337"/>
  <c r="FK329"/>
  <c r="FC329"/>
  <c r="FK321"/>
  <c r="FC321"/>
  <c r="FI299"/>
  <c r="FJ177"/>
  <c r="FD293"/>
  <c r="FL293"/>
  <c r="FC293"/>
  <c r="FK293"/>
  <c r="FG293"/>
  <c r="FI292"/>
  <c r="FH292"/>
  <c r="FD292"/>
  <c r="FL292"/>
  <c r="FE288"/>
  <c r="FM288"/>
  <c r="FD288"/>
  <c r="FL288"/>
  <c r="FI288"/>
  <c r="FH288"/>
  <c r="FI284"/>
  <c r="FH284"/>
  <c r="FE284"/>
  <c r="FM284"/>
  <c r="FD284"/>
  <c r="FL284"/>
  <c r="FI252"/>
  <c r="FH252"/>
  <c r="FG252"/>
  <c r="FE252"/>
  <c r="FM252"/>
  <c r="FD252"/>
  <c r="FL252"/>
  <c r="FE232"/>
  <c r="FM232"/>
  <c r="FD232"/>
  <c r="FL232"/>
  <c r="FC232"/>
  <c r="FK232"/>
  <c r="FI232"/>
  <c r="FH232"/>
  <c r="FI193"/>
  <c r="FH193"/>
  <c r="FG193"/>
  <c r="FF193"/>
  <c r="FE193"/>
  <c r="FM193"/>
  <c r="FD193"/>
  <c r="FL193"/>
  <c r="FC193"/>
  <c r="FK193"/>
  <c r="FM412"/>
  <c r="FE412"/>
  <c r="FG410"/>
  <c r="FK406"/>
  <c r="FC406"/>
  <c r="FM404"/>
  <c r="FE404"/>
  <c r="FG402"/>
  <c r="FL401"/>
  <c r="FD401"/>
  <c r="FI400"/>
  <c r="FK398"/>
  <c r="FC398"/>
  <c r="FM396"/>
  <c r="FE396"/>
  <c r="FG394"/>
  <c r="FL393"/>
  <c r="FD393"/>
  <c r="FI392"/>
  <c r="FK390"/>
  <c r="FC390"/>
  <c r="FM388"/>
  <c r="FE388"/>
  <c r="FG386"/>
  <c r="FL385"/>
  <c r="FD385"/>
  <c r="FI384"/>
  <c r="FK382"/>
  <c r="FC382"/>
  <c r="FM380"/>
  <c r="FE380"/>
  <c r="FG378"/>
  <c r="FL377"/>
  <c r="FD377"/>
  <c r="FI376"/>
  <c r="FK374"/>
  <c r="FC374"/>
  <c r="FM372"/>
  <c r="FE372"/>
  <c r="FG370"/>
  <c r="FL369"/>
  <c r="FD369"/>
  <c r="FI368"/>
  <c r="FK366"/>
  <c r="FC366"/>
  <c r="FM364"/>
  <c r="FE364"/>
  <c r="FG362"/>
  <c r="FL361"/>
  <c r="FD361"/>
  <c r="FI360"/>
  <c r="FK358"/>
  <c r="FC358"/>
  <c r="FM356"/>
  <c r="FE356"/>
  <c r="FG354"/>
  <c r="FL353"/>
  <c r="FD353"/>
  <c r="FI352"/>
  <c r="FK350"/>
  <c r="FC350"/>
  <c r="FM348"/>
  <c r="FE348"/>
  <c r="FG346"/>
  <c r="FL345"/>
  <c r="FD345"/>
  <c r="FI344"/>
  <c r="FK342"/>
  <c r="FC342"/>
  <c r="FM340"/>
  <c r="FE340"/>
  <c r="FG338"/>
  <c r="FL337"/>
  <c r="FD337"/>
  <c r="FI336"/>
  <c r="FK334"/>
  <c r="FC334"/>
  <c r="FM332"/>
  <c r="FE332"/>
  <c r="FG330"/>
  <c r="FL329"/>
  <c r="FD329"/>
  <c r="FI328"/>
  <c r="FK326"/>
  <c r="FC326"/>
  <c r="FM324"/>
  <c r="FE324"/>
  <c r="FG322"/>
  <c r="FL321"/>
  <c r="FD321"/>
  <c r="FI320"/>
  <c r="FK318"/>
  <c r="FC318"/>
  <c r="FM316"/>
  <c r="FE316"/>
  <c r="FG314"/>
  <c r="FL313"/>
  <c r="FD313"/>
  <c r="FI312"/>
  <c r="FK310"/>
  <c r="FC310"/>
  <c r="FM308"/>
  <c r="FE308"/>
  <c r="FG306"/>
  <c r="FL305"/>
  <c r="FD305"/>
  <c r="FI304"/>
  <c r="FM303"/>
  <c r="FD303"/>
  <c r="FI302"/>
  <c r="FM301"/>
  <c r="FD301"/>
  <c r="FI297"/>
  <c r="FI296"/>
  <c r="FF289"/>
  <c r="FF285"/>
  <c r="FE281"/>
  <c r="FF276"/>
  <c r="FJ273"/>
  <c r="FK268"/>
  <c r="FF264"/>
  <c r="FJ256"/>
  <c r="FE249"/>
  <c r="FJ244"/>
  <c r="FI241"/>
  <c r="FM233"/>
  <c r="FI225"/>
  <c r="FE299"/>
  <c r="FM299"/>
  <c r="FE272"/>
  <c r="FM272"/>
  <c r="FD272"/>
  <c r="FL272"/>
  <c r="FC272"/>
  <c r="FK272"/>
  <c r="FI272"/>
  <c r="FH272"/>
  <c r="FH257"/>
  <c r="FG257"/>
  <c r="FF257"/>
  <c r="FD257"/>
  <c r="FL257"/>
  <c r="FC257"/>
  <c r="FK257"/>
  <c r="FM401"/>
  <c r="FE401"/>
  <c r="FM393"/>
  <c r="FE393"/>
  <c r="FL390"/>
  <c r="FD390"/>
  <c r="FM385"/>
  <c r="FE385"/>
  <c r="FL382"/>
  <c r="FD382"/>
  <c r="FM377"/>
  <c r="FE377"/>
  <c r="FM369"/>
  <c r="FE369"/>
  <c r="FL366"/>
  <c r="FD366"/>
  <c r="FM361"/>
  <c r="FE361"/>
  <c r="FL358"/>
  <c r="FD358"/>
  <c r="FM353"/>
  <c r="FE353"/>
  <c r="FL350"/>
  <c r="FD350"/>
  <c r="FM345"/>
  <c r="FE345"/>
  <c r="FL342"/>
  <c r="FD342"/>
  <c r="FM337"/>
  <c r="FE337"/>
  <c r="FL334"/>
  <c r="FD334"/>
  <c r="FM329"/>
  <c r="FE329"/>
  <c r="FL326"/>
  <c r="FD326"/>
  <c r="FM321"/>
  <c r="FE321"/>
  <c r="FL318"/>
  <c r="FD318"/>
  <c r="FL310"/>
  <c r="FD310"/>
  <c r="FE301"/>
  <c r="FI281"/>
  <c r="FM273"/>
  <c r="FG264"/>
  <c r="FI249"/>
  <c r="FK244"/>
  <c r="FJ241"/>
  <c r="FJ225"/>
  <c r="FI260"/>
  <c r="FH260"/>
  <c r="FG260"/>
  <c r="FE260"/>
  <c r="FM260"/>
  <c r="FD260"/>
  <c r="FL260"/>
  <c r="FE240"/>
  <c r="FM240"/>
  <c r="FD240"/>
  <c r="FL240"/>
  <c r="FC240"/>
  <c r="FK240"/>
  <c r="FI240"/>
  <c r="FH240"/>
  <c r="FI201"/>
  <c r="FH201"/>
  <c r="FG201"/>
  <c r="FF201"/>
  <c r="FE201"/>
  <c r="FM201"/>
  <c r="FD201"/>
  <c r="FL201"/>
  <c r="FC201"/>
  <c r="FK201"/>
  <c r="FM406"/>
  <c r="FK400"/>
  <c r="FM398"/>
  <c r="FK392"/>
  <c r="FM390"/>
  <c r="FK384"/>
  <c r="FM382"/>
  <c r="FK376"/>
  <c r="FM374"/>
  <c r="FK368"/>
  <c r="FM366"/>
  <c r="FK360"/>
  <c r="FM358"/>
  <c r="FK352"/>
  <c r="FM350"/>
  <c r="FK344"/>
  <c r="FM342"/>
  <c r="FK336"/>
  <c r="FM334"/>
  <c r="FK328"/>
  <c r="FM326"/>
  <c r="FK320"/>
  <c r="FM318"/>
  <c r="FK312"/>
  <c r="FM310"/>
  <c r="FF303"/>
  <c r="FF301"/>
  <c r="FL299"/>
  <c r="FC299"/>
  <c r="FL297"/>
  <c r="FJ289"/>
  <c r="FJ285"/>
  <c r="FJ281"/>
  <c r="FK276"/>
  <c r="FF272"/>
  <c r="FJ264"/>
  <c r="FE257"/>
  <c r="FF252"/>
  <c r="FJ249"/>
  <c r="FM241"/>
  <c r="FM295"/>
  <c r="FE295"/>
  <c r="FI291"/>
  <c r="FM287"/>
  <c r="FE287"/>
  <c r="FI283"/>
  <c r="FM279"/>
  <c r="FE279"/>
  <c r="FG277"/>
  <c r="FI275"/>
  <c r="FM271"/>
  <c r="FE271"/>
  <c r="FG269"/>
  <c r="FI267"/>
  <c r="FM263"/>
  <c r="FE263"/>
  <c r="FG261"/>
  <c r="FI259"/>
  <c r="FM255"/>
  <c r="FE255"/>
  <c r="FG253"/>
  <c r="FI251"/>
  <c r="FM247"/>
  <c r="FE247"/>
  <c r="FG245"/>
  <c r="FI243"/>
  <c r="FM239"/>
  <c r="FE239"/>
  <c r="FG237"/>
  <c r="FI235"/>
  <c r="FM231"/>
  <c r="FE231"/>
  <c r="FI227"/>
  <c r="FH224"/>
  <c r="FM223"/>
  <c r="FE223"/>
  <c r="FL220"/>
  <c r="FD220"/>
  <c r="FI219"/>
  <c r="FH216"/>
  <c r="FM215"/>
  <c r="FE215"/>
  <c r="FL212"/>
  <c r="FD212"/>
  <c r="FI211"/>
  <c r="FH208"/>
  <c r="FM207"/>
  <c r="FE207"/>
  <c r="FL204"/>
  <c r="FD204"/>
  <c r="FI203"/>
  <c r="FH200"/>
  <c r="FM199"/>
  <c r="FE199"/>
  <c r="FL196"/>
  <c r="FD196"/>
  <c r="FI195"/>
  <c r="FH192"/>
  <c r="FM191"/>
  <c r="FE191"/>
  <c r="FL188"/>
  <c r="FD188"/>
  <c r="FI187"/>
  <c r="FH184"/>
  <c r="FL180"/>
  <c r="FD180"/>
  <c r="FH176"/>
  <c r="FL172"/>
  <c r="FD172"/>
  <c r="FK169"/>
  <c r="FC169"/>
  <c r="FH168"/>
  <c r="FK161"/>
  <c r="FC161"/>
  <c r="FK153"/>
  <c r="FC153"/>
  <c r="FK145"/>
  <c r="FC145"/>
  <c r="FK137"/>
  <c r="FC137"/>
  <c r="FK129"/>
  <c r="FC129"/>
  <c r="FK121"/>
  <c r="FC121"/>
  <c r="FK113"/>
  <c r="FC113"/>
  <c r="FK105"/>
  <c r="FC105"/>
  <c r="FK97"/>
  <c r="FC97"/>
  <c r="FK89"/>
  <c r="FC89"/>
  <c r="FK81"/>
  <c r="FC81"/>
  <c r="FK73"/>
  <c r="FC73"/>
  <c r="FK65"/>
  <c r="FC65"/>
  <c r="FK57"/>
  <c r="FC57"/>
  <c r="FH277"/>
  <c r="FH269"/>
  <c r="FH261"/>
  <c r="FH253"/>
  <c r="FI224"/>
  <c r="FM220"/>
  <c r="FE220"/>
  <c r="FI216"/>
  <c r="FM212"/>
  <c r="FE212"/>
  <c r="FI208"/>
  <c r="FM204"/>
  <c r="FE204"/>
  <c r="FI200"/>
  <c r="FM196"/>
  <c r="FE196"/>
  <c r="FI192"/>
  <c r="FM188"/>
  <c r="FE188"/>
  <c r="FI184"/>
  <c r="FM180"/>
  <c r="FE180"/>
  <c r="FI176"/>
  <c r="FM172"/>
  <c r="FE172"/>
  <c r="FL169"/>
  <c r="FD169"/>
  <c r="FI168"/>
  <c r="FL161"/>
  <c r="FD161"/>
  <c r="FI160"/>
  <c r="FL153"/>
  <c r="FD153"/>
  <c r="FL145"/>
  <c r="FD145"/>
  <c r="FL137"/>
  <c r="FD137"/>
  <c r="FL129"/>
  <c r="FD129"/>
  <c r="FL121"/>
  <c r="FD121"/>
  <c r="FL113"/>
  <c r="FD113"/>
  <c r="FL105"/>
  <c r="FD105"/>
  <c r="FL97"/>
  <c r="FD97"/>
  <c r="FL89"/>
  <c r="FD89"/>
  <c r="FL81"/>
  <c r="FD81"/>
  <c r="FL73"/>
  <c r="FD73"/>
  <c r="FL65"/>
  <c r="FD65"/>
  <c r="FL57"/>
  <c r="FD57"/>
  <c r="FL49"/>
  <c r="FD49"/>
  <c r="FF220"/>
  <c r="FF212"/>
  <c r="FF204"/>
  <c r="FF196"/>
  <c r="FF188"/>
  <c r="FF180"/>
  <c r="FF172"/>
  <c r="FM169"/>
  <c r="FE169"/>
  <c r="FM161"/>
  <c r="FE161"/>
  <c r="FM153"/>
  <c r="FE153"/>
  <c r="FM145"/>
  <c r="FE145"/>
  <c r="FM137"/>
  <c r="FE137"/>
  <c r="FM129"/>
  <c r="FE129"/>
  <c r="FM121"/>
  <c r="FE121"/>
  <c r="FM113"/>
  <c r="FE113"/>
  <c r="FM105"/>
  <c r="FE105"/>
  <c r="FM97"/>
  <c r="FE97"/>
  <c r="FM89"/>
  <c r="FE89"/>
  <c r="FM81"/>
  <c r="FE81"/>
  <c r="FM73"/>
  <c r="FE73"/>
  <c r="FM65"/>
  <c r="FE65"/>
  <c r="FM57"/>
  <c r="FE57"/>
  <c r="FM49"/>
  <c r="FE49"/>
  <c r="FM41"/>
  <c r="FE41"/>
  <c r="FM33"/>
  <c r="FE33"/>
  <c r="FL243"/>
  <c r="FD243"/>
  <c r="FH239"/>
  <c r="FL235"/>
  <c r="FD235"/>
  <c r="FH231"/>
  <c r="FM230"/>
  <c r="FE230"/>
  <c r="FL227"/>
  <c r="FD227"/>
  <c r="FK224"/>
  <c r="FC224"/>
  <c r="FH223"/>
  <c r="FM222"/>
  <c r="FE222"/>
  <c r="FG220"/>
  <c r="FL219"/>
  <c r="FD219"/>
  <c r="FK216"/>
  <c r="FC216"/>
  <c r="FH215"/>
  <c r="FM214"/>
  <c r="FE214"/>
  <c r="FG212"/>
  <c r="FL211"/>
  <c r="FD211"/>
  <c r="FK208"/>
  <c r="FC208"/>
  <c r="FH207"/>
  <c r="FM206"/>
  <c r="FE206"/>
  <c r="FG204"/>
  <c r="FL203"/>
  <c r="FD203"/>
  <c r="FK200"/>
  <c r="FC200"/>
  <c r="FH199"/>
  <c r="FM198"/>
  <c r="FE198"/>
  <c r="FG196"/>
  <c r="FL195"/>
  <c r="FD195"/>
  <c r="FK192"/>
  <c r="FC192"/>
  <c r="FH191"/>
  <c r="FM190"/>
  <c r="FE190"/>
  <c r="FG188"/>
  <c r="FL187"/>
  <c r="FD187"/>
  <c r="FK184"/>
  <c r="FC184"/>
  <c r="FH183"/>
  <c r="FG180"/>
  <c r="FL179"/>
  <c r="FD179"/>
  <c r="FK176"/>
  <c r="FC176"/>
  <c r="FH175"/>
  <c r="FG172"/>
  <c r="FL171"/>
  <c r="FD171"/>
  <c r="FF169"/>
  <c r="FK168"/>
  <c r="FC168"/>
  <c r="FH167"/>
  <c r="FF161"/>
  <c r="FK160"/>
  <c r="FC160"/>
  <c r="FF153"/>
  <c r="FK152"/>
  <c r="FC152"/>
  <c r="FF145"/>
  <c r="FK144"/>
  <c r="FC144"/>
  <c r="FF137"/>
  <c r="FF129"/>
  <c r="FF121"/>
  <c r="FF113"/>
  <c r="FF105"/>
  <c r="FF97"/>
  <c r="FF89"/>
  <c r="FF81"/>
  <c r="FF73"/>
  <c r="FF65"/>
  <c r="FF57"/>
  <c r="FF49"/>
  <c r="FF41"/>
  <c r="FF33"/>
  <c r="FM291"/>
  <c r="FE291"/>
  <c r="FM283"/>
  <c r="FE283"/>
  <c r="FK277"/>
  <c r="FC277"/>
  <c r="FM275"/>
  <c r="FE275"/>
  <c r="FK269"/>
  <c r="FC269"/>
  <c r="FM267"/>
  <c r="FE267"/>
  <c r="FK261"/>
  <c r="FC261"/>
  <c r="FM259"/>
  <c r="FE259"/>
  <c r="FK253"/>
  <c r="FC253"/>
  <c r="FM251"/>
  <c r="FE251"/>
  <c r="FK245"/>
  <c r="FC245"/>
  <c r="FM243"/>
  <c r="FE243"/>
  <c r="FK237"/>
  <c r="FM235"/>
  <c r="FE235"/>
  <c r="FK229"/>
  <c r="FM227"/>
  <c r="FE227"/>
  <c r="FL224"/>
  <c r="FD224"/>
  <c r="FK221"/>
  <c r="FH220"/>
  <c r="FM219"/>
  <c r="FE219"/>
  <c r="FL216"/>
  <c r="FD216"/>
  <c r="FH212"/>
  <c r="FM211"/>
  <c r="FE211"/>
  <c r="FL208"/>
  <c r="FD208"/>
  <c r="FH204"/>
  <c r="FM203"/>
  <c r="FE203"/>
  <c r="FL200"/>
  <c r="FD200"/>
  <c r="FH196"/>
  <c r="FM195"/>
  <c r="FE195"/>
  <c r="FL192"/>
  <c r="FD192"/>
  <c r="FH188"/>
  <c r="FM187"/>
  <c r="FE187"/>
  <c r="FL184"/>
  <c r="FD184"/>
  <c r="FH180"/>
  <c r="FM179"/>
  <c r="FE179"/>
  <c r="FL176"/>
  <c r="FD176"/>
  <c r="FH172"/>
  <c r="FM171"/>
  <c r="FE171"/>
  <c r="FG169"/>
  <c r="FL168"/>
  <c r="FD168"/>
  <c r="FG161"/>
  <c r="FL160"/>
  <c r="FD160"/>
  <c r="FG153"/>
  <c r="FL152"/>
  <c r="FD152"/>
  <c r="FG145"/>
  <c r="FL144"/>
  <c r="FD144"/>
  <c r="FG137"/>
  <c r="FG129"/>
  <c r="FG121"/>
  <c r="FG113"/>
  <c r="FG105"/>
  <c r="FG97"/>
  <c r="FG89"/>
  <c r="FG81"/>
  <c r="FG73"/>
  <c r="FG65"/>
  <c r="FG57"/>
  <c r="FG49"/>
  <c r="FG41"/>
  <c r="FG33"/>
  <c r="FL277"/>
  <c r="FL269"/>
  <c r="FL261"/>
  <c r="FL253"/>
  <c r="FL245"/>
  <c r="FM224"/>
  <c r="FM216"/>
  <c r="FM208"/>
  <c r="FM200"/>
  <c r="FM192"/>
  <c r="FM184"/>
  <c r="FM176"/>
  <c r="FH169"/>
  <c r="FM168"/>
  <c r="FH161"/>
  <c r="FM160"/>
  <c r="FH153"/>
  <c r="FM152"/>
  <c r="FH145"/>
  <c r="FM144"/>
  <c r="FH137"/>
  <c r="FM136"/>
  <c r="FH129"/>
  <c r="FH105"/>
  <c r="FH97"/>
  <c r="FH89"/>
  <c r="FH81"/>
  <c r="FH73"/>
  <c r="FH65"/>
  <c r="FH57"/>
  <c r="FH49"/>
  <c r="FH41"/>
  <c r="FH33"/>
  <c r="FB4"/>
  <c r="DV5"/>
  <c r="ED5"/>
  <c r="EB5"/>
  <c r="DU5"/>
  <c r="EC5"/>
  <c r="DX5"/>
  <c r="EF5"/>
  <c r="DZ5"/>
  <c r="DW5"/>
  <c r="EE5"/>
  <c r="EA5"/>
  <c r="A6"/>
  <c r="AL6"/>
  <c r="AO6"/>
  <c r="AP6"/>
  <c r="AR6"/>
  <c r="AS6"/>
  <c r="AT6"/>
  <c r="AV6"/>
  <c r="AW6"/>
  <c r="AX6"/>
  <c r="BA6"/>
  <c r="BB6"/>
  <c r="BC6"/>
  <c r="BD6"/>
  <c r="N7" i="2" s="1"/>
  <c r="BE6" i="7"/>
  <c r="P7" i="2" s="1"/>
  <c r="BF6" i="7"/>
  <c r="R7" i="2" s="1"/>
  <c r="BG6" i="7"/>
  <c r="T7" i="2" s="1"/>
  <c r="BH6" i="7"/>
  <c r="V7" i="2" s="1"/>
  <c r="A7" i="7"/>
  <c r="AL7"/>
  <c r="AO7"/>
  <c r="AP7"/>
  <c r="AR7"/>
  <c r="AS7"/>
  <c r="AT7"/>
  <c r="AV7"/>
  <c r="AW7"/>
  <c r="AX7"/>
  <c r="AY7"/>
  <c r="BA7"/>
  <c r="BB7"/>
  <c r="BC7"/>
  <c r="BD7"/>
  <c r="N8" i="2" s="1"/>
  <c r="BE7" i="7"/>
  <c r="P8" i="2" s="1"/>
  <c r="BF7" i="7"/>
  <c r="R8" i="2" s="1"/>
  <c r="BG7" i="7"/>
  <c r="T8" i="2" s="1"/>
  <c r="BH7" i="7"/>
  <c r="V8" i="2" s="1"/>
  <c r="A8" i="7"/>
  <c r="AL8"/>
  <c r="AN8"/>
  <c r="AO8"/>
  <c r="AR8"/>
  <c r="AS8"/>
  <c r="AT8"/>
  <c r="AV8"/>
  <c r="AW8"/>
  <c r="AY8"/>
  <c r="BA8"/>
  <c r="BB8"/>
  <c r="BC8"/>
  <c r="BD8"/>
  <c r="N9" i="2" s="1"/>
  <c r="BE8" i="7"/>
  <c r="P9" i="2" s="1"/>
  <c r="BF8" i="7"/>
  <c r="R9" i="2" s="1"/>
  <c r="BN9" i="7" s="1"/>
  <c r="BG8"/>
  <c r="T9" i="2" s="1"/>
  <c r="BH8" i="7"/>
  <c r="V9" i="2" s="1"/>
  <c r="A9" i="7"/>
  <c r="AL9"/>
  <c r="AO9"/>
  <c r="AP9"/>
  <c r="AR9"/>
  <c r="AS9"/>
  <c r="AT9"/>
  <c r="AV9"/>
  <c r="AW9"/>
  <c r="AY9"/>
  <c r="AZ9"/>
  <c r="BA9"/>
  <c r="BB9"/>
  <c r="BC9"/>
  <c r="BD9"/>
  <c r="N10" i="2" s="1"/>
  <c r="BE9" i="7"/>
  <c r="P10" i="2" s="1"/>
  <c r="BF9" i="7"/>
  <c r="R10" i="2" s="1"/>
  <c r="BG9" i="7"/>
  <c r="T10" i="2" s="1"/>
  <c r="BH9" i="7"/>
  <c r="V10" i="2" s="1"/>
  <c r="A10" i="7"/>
  <c r="AL10"/>
  <c r="AO10"/>
  <c r="AP10"/>
  <c r="AR10"/>
  <c r="AS10"/>
  <c r="AT10"/>
  <c r="AV10"/>
  <c r="AW10"/>
  <c r="AX10"/>
  <c r="AY10"/>
  <c r="BA10"/>
  <c r="BB10"/>
  <c r="BC10"/>
  <c r="BD10"/>
  <c r="N11" i="2" s="1"/>
  <c r="BE10" i="7"/>
  <c r="P11" i="2" s="1"/>
  <c r="BF10" i="7"/>
  <c r="R11" i="2" s="1"/>
  <c r="BG10" i="7"/>
  <c r="T11" i="2" s="1"/>
  <c r="BH10" i="7"/>
  <c r="V11" i="2" s="1"/>
  <c r="A11" i="7"/>
  <c r="AO11"/>
  <c r="AP11"/>
  <c r="AR11"/>
  <c r="AS11"/>
  <c r="AT11"/>
  <c r="AV11"/>
  <c r="AW11"/>
  <c r="AY11"/>
  <c r="BA11"/>
  <c r="BB11"/>
  <c r="BD11"/>
  <c r="N12" i="2" s="1"/>
  <c r="BE11" i="7"/>
  <c r="P12" i="2" s="1"/>
  <c r="BF11" i="7"/>
  <c r="R12" i="2" s="1"/>
  <c r="BG11" i="7"/>
  <c r="T12" i="2" s="1"/>
  <c r="BH11" i="7"/>
  <c r="V12" i="2" s="1"/>
  <c r="A12" i="7"/>
  <c r="AL12"/>
  <c r="AN12"/>
  <c r="AP12"/>
  <c r="AR12"/>
  <c r="AS12"/>
  <c r="AT12"/>
  <c r="AV12"/>
  <c r="AW12"/>
  <c r="AZ12"/>
  <c r="BA12"/>
  <c r="BB12"/>
  <c r="BC12"/>
  <c r="BD12"/>
  <c r="N13" i="2" s="1"/>
  <c r="BE12" i="7"/>
  <c r="P13" i="2" s="1"/>
  <c r="BF12" i="7"/>
  <c r="R13" i="2" s="1"/>
  <c r="BG12" i="7"/>
  <c r="T13" i="2" s="1"/>
  <c r="BH12" i="7"/>
  <c r="V13" i="2" s="1"/>
  <c r="A13" i="7"/>
  <c r="AL13"/>
  <c r="AN13"/>
  <c r="AO13"/>
  <c r="AR13"/>
  <c r="AS13"/>
  <c r="AT13"/>
  <c r="AV13"/>
  <c r="AW13"/>
  <c r="AY13"/>
  <c r="AZ13"/>
  <c r="BA13"/>
  <c r="BB13"/>
  <c r="BC13"/>
  <c r="BD13"/>
  <c r="N14" i="2" s="1"/>
  <c r="BE13" i="7"/>
  <c r="P14" i="2" s="1"/>
  <c r="BF13" i="7"/>
  <c r="R14" i="2" s="1"/>
  <c r="BG13" i="7"/>
  <c r="T14" i="2" s="1"/>
  <c r="BH13" i="7"/>
  <c r="V14" i="2" s="1"/>
  <c r="A14" i="7"/>
  <c r="AL14"/>
  <c r="AN14"/>
  <c r="AR14"/>
  <c r="AS14"/>
  <c r="AT14"/>
  <c r="AV14"/>
  <c r="AW14"/>
  <c r="AZ14"/>
  <c r="BA14"/>
  <c r="BB14"/>
  <c r="BC14"/>
  <c r="BD14"/>
  <c r="N15" i="2" s="1"/>
  <c r="BE14" i="7"/>
  <c r="P15" i="2" s="1"/>
  <c r="BF14" i="7"/>
  <c r="R15" i="2" s="1"/>
  <c r="BG14" i="7"/>
  <c r="T15" i="2" s="1"/>
  <c r="BH14" i="7"/>
  <c r="V15" i="2" s="1"/>
  <c r="A15" i="7"/>
  <c r="AL15"/>
  <c r="AN15"/>
  <c r="AO15"/>
  <c r="AR15"/>
  <c r="AS15"/>
  <c r="AT15"/>
  <c r="AV15"/>
  <c r="AW15"/>
  <c r="AY15"/>
  <c r="BA15"/>
  <c r="BB15"/>
  <c r="BC15"/>
  <c r="BD15"/>
  <c r="N16" i="2" s="1"/>
  <c r="AJ15" i="7" s="1"/>
  <c r="BE15"/>
  <c r="P16" i="2" s="1"/>
  <c r="BF15" i="7"/>
  <c r="R16" i="2" s="1"/>
  <c r="BG15" i="7"/>
  <c r="T16" i="2" s="1"/>
  <c r="BH15" i="7"/>
  <c r="V16" i="2" s="1"/>
  <c r="A16" i="7"/>
  <c r="AL16"/>
  <c r="AO16"/>
  <c r="AP16"/>
  <c r="AR16"/>
  <c r="AS16"/>
  <c r="AT16"/>
  <c r="AV16"/>
  <c r="AY16"/>
  <c r="AZ16"/>
  <c r="BA16"/>
  <c r="BB16"/>
  <c r="BD16"/>
  <c r="N17" i="2" s="1"/>
  <c r="AJ16" i="7" s="1"/>
  <c r="BE16"/>
  <c r="P17" i="2" s="1"/>
  <c r="BF16" i="7"/>
  <c r="R17" i="2" s="1"/>
  <c r="BG16" i="7"/>
  <c r="T17" i="2" s="1"/>
  <c r="BH16" i="7"/>
  <c r="V17" i="2" s="1"/>
  <c r="A17" i="7"/>
  <c r="AL17"/>
  <c r="AO17"/>
  <c r="AP17"/>
  <c r="AR17"/>
  <c r="AS17"/>
  <c r="AT17"/>
  <c r="AV17"/>
  <c r="AW17"/>
  <c r="AY17"/>
  <c r="AZ17"/>
  <c r="BA17"/>
  <c r="BB17"/>
  <c r="BD17"/>
  <c r="N18" i="2" s="1"/>
  <c r="BE17" i="7"/>
  <c r="P18" i="2" s="1"/>
  <c r="BF17" i="7"/>
  <c r="R18" i="2" s="1"/>
  <c r="BG17" i="7"/>
  <c r="T18" i="2" s="1"/>
  <c r="BH17" i="7"/>
  <c r="V18" i="2" s="1"/>
  <c r="A18" i="7"/>
  <c r="AL18"/>
  <c r="AO18"/>
  <c r="AP18"/>
  <c r="AR18"/>
  <c r="AS18"/>
  <c r="AT18"/>
  <c r="AV18"/>
  <c r="AW18"/>
  <c r="AY18"/>
  <c r="BA18"/>
  <c r="BB18"/>
  <c r="BC18"/>
  <c r="BD18"/>
  <c r="N19" i="2" s="1"/>
  <c r="BE18" i="7"/>
  <c r="P19" i="2" s="1"/>
  <c r="BF18" i="7"/>
  <c r="R19" i="2" s="1"/>
  <c r="BG18" i="7"/>
  <c r="T19" i="2" s="1"/>
  <c r="BH18" i="7"/>
  <c r="V19" i="2" s="1"/>
  <c r="A19" i="7"/>
  <c r="AL19"/>
  <c r="AO19"/>
  <c r="AP19"/>
  <c r="AR19"/>
  <c r="AS19"/>
  <c r="AT19"/>
  <c r="AV19"/>
  <c r="AW19"/>
  <c r="AY19"/>
  <c r="BA19"/>
  <c r="BB19"/>
  <c r="BC19"/>
  <c r="BD19"/>
  <c r="BE19"/>
  <c r="P20" i="2" s="1"/>
  <c r="BF19" i="7"/>
  <c r="R20" i="2" s="1"/>
  <c r="BG19" i="7"/>
  <c r="T20" i="2" s="1"/>
  <c r="BH19" i="7"/>
  <c r="V20" i="2" s="1"/>
  <c r="A20" i="7"/>
  <c r="AL20"/>
  <c r="AP20"/>
  <c r="AR20"/>
  <c r="AS20"/>
  <c r="AT20"/>
  <c r="AV20"/>
  <c r="AW20"/>
  <c r="AY20"/>
  <c r="BA20"/>
  <c r="BB20"/>
  <c r="BC20"/>
  <c r="BD20"/>
  <c r="BE20"/>
  <c r="P21" i="2" s="1"/>
  <c r="BF20" i="7"/>
  <c r="R21" i="2" s="1"/>
  <c r="BG20" i="7"/>
  <c r="T21" i="2" s="1"/>
  <c r="BH20" i="7"/>
  <c r="V21" i="2" s="1"/>
  <c r="A21" i="7"/>
  <c r="AL21"/>
  <c r="AN21"/>
  <c r="AR21"/>
  <c r="AS21"/>
  <c r="AT21"/>
  <c r="AV21"/>
  <c r="AW21"/>
  <c r="AY21"/>
  <c r="BA21"/>
  <c r="BB21"/>
  <c r="BC21"/>
  <c r="BD21"/>
  <c r="N22" i="2" s="1"/>
  <c r="AJ21" i="7" s="1"/>
  <c r="BE21"/>
  <c r="P22" i="2" s="1"/>
  <c r="BF21" i="7"/>
  <c r="BG21"/>
  <c r="T22" i="2" s="1"/>
  <c r="BH21" i="7"/>
  <c r="V22" i="2" s="1"/>
  <c r="A22" i="7"/>
  <c r="AN22"/>
  <c r="AR22"/>
  <c r="AS22"/>
  <c r="AT22"/>
  <c r="AV22"/>
  <c r="AW22"/>
  <c r="AX22"/>
  <c r="AY22"/>
  <c r="BA22"/>
  <c r="BB22"/>
  <c r="BC22"/>
  <c r="BD22"/>
  <c r="N23" i="2" s="1"/>
  <c r="AJ22" i="7" s="1"/>
  <c r="BE22"/>
  <c r="P23" i="2" s="1"/>
  <c r="BF22" i="7"/>
  <c r="R23" i="2" s="1"/>
  <c r="AW23" i="7" s="1"/>
  <c r="BG22"/>
  <c r="T23" i="2" s="1"/>
  <c r="BH22" i="7"/>
  <c r="V23" i="2" s="1"/>
  <c r="A23" i="7"/>
  <c r="AL23"/>
  <c r="AN23"/>
  <c r="AO23"/>
  <c r="AP23"/>
  <c r="AR23"/>
  <c r="AS23"/>
  <c r="AT23"/>
  <c r="AV23"/>
  <c r="AY23"/>
  <c r="AZ23"/>
  <c r="BA23"/>
  <c r="BB23"/>
  <c r="BC23"/>
  <c r="BD23"/>
  <c r="N24" i="2" s="1"/>
  <c r="BE23" i="7"/>
  <c r="P24" i="2" s="1"/>
  <c r="BF23" i="7"/>
  <c r="R24" i="2" s="1"/>
  <c r="AM24" i="7" s="1"/>
  <c r="BG23"/>
  <c r="T24" i="2" s="1"/>
  <c r="BH23" i="7"/>
  <c r="V24" i="2" s="1"/>
  <c r="A24" i="7"/>
  <c r="AL24"/>
  <c r="AN24"/>
  <c r="AO24"/>
  <c r="AP24"/>
  <c r="AR24"/>
  <c r="AS24"/>
  <c r="AT24"/>
  <c r="AV24"/>
  <c r="AY24"/>
  <c r="AZ24"/>
  <c r="BA24"/>
  <c r="BB24"/>
  <c r="BC24"/>
  <c r="BD24"/>
  <c r="N25" i="2" s="1"/>
  <c r="AJ24" i="7" s="1"/>
  <c r="BE24"/>
  <c r="P25" i="2" s="1"/>
  <c r="BF24" i="7"/>
  <c r="R25" i="2" s="1"/>
  <c r="AM25" i="7" s="1"/>
  <c r="BG24"/>
  <c r="T25" i="2" s="1"/>
  <c r="BH24" i="7"/>
  <c r="V25" i="2" s="1"/>
  <c r="A25" i="7"/>
  <c r="AL25"/>
  <c r="AN25"/>
  <c r="AO25"/>
  <c r="AP25"/>
  <c r="AR25"/>
  <c r="AS25"/>
  <c r="AT25"/>
  <c r="AV25"/>
  <c r="AY25"/>
  <c r="AZ25"/>
  <c r="BA25"/>
  <c r="BB25"/>
  <c r="BC25"/>
  <c r="BD25"/>
  <c r="N26" i="2" s="1"/>
  <c r="BE25" i="7"/>
  <c r="P26" i="2" s="1"/>
  <c r="BF25" i="7"/>
  <c r="R26" i="2" s="1"/>
  <c r="AL26" i="7" s="1"/>
  <c r="BG25"/>
  <c r="T26" i="2" s="1"/>
  <c r="BH25" i="7"/>
  <c r="V26" i="2" s="1"/>
  <c r="A26" i="7"/>
  <c r="AN26"/>
  <c r="AO26"/>
  <c r="AP26"/>
  <c r="AR26"/>
  <c r="AS26"/>
  <c r="AT26"/>
  <c r="AW26"/>
  <c r="AX26"/>
  <c r="AY26"/>
  <c r="AZ26"/>
  <c r="BA26"/>
  <c r="BB26"/>
  <c r="BC26"/>
  <c r="BD26"/>
  <c r="N27" i="2" s="1"/>
  <c r="BE26" i="7"/>
  <c r="P27" i="2" s="1"/>
  <c r="BF26" i="7"/>
  <c r="R27" i="2" s="1"/>
  <c r="AX27" i="7" s="1"/>
  <c r="BG26"/>
  <c r="T27" i="2" s="1"/>
  <c r="BH26" i="7"/>
  <c r="V27" i="2" s="1"/>
  <c r="A27" i="7"/>
  <c r="AN27"/>
  <c r="AO27"/>
  <c r="AP27"/>
  <c r="AR27"/>
  <c r="AS27"/>
  <c r="AT27"/>
  <c r="AV27"/>
  <c r="AW27"/>
  <c r="AY27"/>
  <c r="AZ27"/>
  <c r="BA27"/>
  <c r="BB27"/>
  <c r="BC27"/>
  <c r="BD27"/>
  <c r="BE27"/>
  <c r="P28" i="2" s="1"/>
  <c r="BF27" i="7"/>
  <c r="R28" i="2" s="1"/>
  <c r="AY28" i="7" s="1"/>
  <c r="BG27"/>
  <c r="T28" i="2" s="1"/>
  <c r="BH27" i="7"/>
  <c r="V28" i="2" s="1"/>
  <c r="A28" i="7"/>
  <c r="AL28"/>
  <c r="AN28"/>
  <c r="AO28"/>
  <c r="AP28"/>
  <c r="AR28"/>
  <c r="AS28"/>
  <c r="AT28"/>
  <c r="AV28"/>
  <c r="AW28"/>
  <c r="AZ28"/>
  <c r="BA28"/>
  <c r="BB28"/>
  <c r="BC28"/>
  <c r="BD28"/>
  <c r="N29" i="2" s="1"/>
  <c r="BE28" i="7"/>
  <c r="P29" i="2" s="1"/>
  <c r="BF28" i="7"/>
  <c r="BG28"/>
  <c r="T29" i="2" s="1"/>
  <c r="BH28" i="7"/>
  <c r="V29" i="2" s="1"/>
  <c r="A29" i="7"/>
  <c r="AL29"/>
  <c r="AO29"/>
  <c r="AR29"/>
  <c r="AS29"/>
  <c r="AT29"/>
  <c r="AV29"/>
  <c r="AW29"/>
  <c r="AY29"/>
  <c r="AZ29"/>
  <c r="BB29"/>
  <c r="BC29"/>
  <c r="BD29"/>
  <c r="N30" i="2" s="1"/>
  <c r="BE29" i="7"/>
  <c r="P30" i="2" s="1"/>
  <c r="BF29" i="7"/>
  <c r="R30" i="2" s="1"/>
  <c r="AX30" i="7" s="1"/>
  <c r="BG29"/>
  <c r="T30" i="2" s="1"/>
  <c r="BH29" i="7"/>
  <c r="V30" i="2" s="1"/>
  <c r="A30" i="7"/>
  <c r="AL30"/>
  <c r="AN30"/>
  <c r="AP30"/>
  <c r="AR30"/>
  <c r="AS30"/>
  <c r="AT30"/>
  <c r="AV30"/>
  <c r="AW30"/>
  <c r="AY30"/>
  <c r="AZ30"/>
  <c r="BA30"/>
  <c r="BB30"/>
  <c r="BC30"/>
  <c r="BD30"/>
  <c r="BE30"/>
  <c r="P31" i="2" s="1"/>
  <c r="BF30" i="7"/>
  <c r="R31" i="2" s="1"/>
  <c r="AG31" i="7" s="1"/>
  <c r="BG30"/>
  <c r="T31" i="2" s="1"/>
  <c r="BH30" i="7"/>
  <c r="V31" i="2" s="1"/>
  <c r="A31" i="7"/>
  <c r="AN31"/>
  <c r="AO31"/>
  <c r="AP31"/>
  <c r="AR31"/>
  <c r="AS31"/>
  <c r="AT31"/>
  <c r="AV31"/>
  <c r="AW31"/>
  <c r="AY31"/>
  <c r="AZ31"/>
  <c r="BA31"/>
  <c r="BB31"/>
  <c r="BC31"/>
  <c r="BD31"/>
  <c r="N32" i="2" s="1"/>
  <c r="BE31" i="7"/>
  <c r="P32" i="2" s="1"/>
  <c r="BF31" i="7"/>
  <c r="R32" i="2" s="1"/>
  <c r="AY32" i="7" s="1"/>
  <c r="BG31"/>
  <c r="T32" i="2" s="1"/>
  <c r="BH31" i="7"/>
  <c r="V32" i="2" s="1"/>
  <c r="A32" i="7"/>
  <c r="AN32"/>
  <c r="AO32"/>
  <c r="AP32"/>
  <c r="AR32"/>
  <c r="AS32"/>
  <c r="AT32"/>
  <c r="AV32"/>
  <c r="AW32"/>
  <c r="AZ32"/>
  <c r="BA32"/>
  <c r="BB32"/>
  <c r="BC32"/>
  <c r="BD32"/>
  <c r="N33" i="2" s="1"/>
  <c r="BE32" i="7"/>
  <c r="P33" i="2" s="1"/>
  <c r="BF32" i="7"/>
  <c r="R33" i="2" s="1"/>
  <c r="AL33" i="7" s="1"/>
  <c r="BG32"/>
  <c r="T33" i="2" s="1"/>
  <c r="BH32" i="7"/>
  <c r="V33" i="2" s="1"/>
  <c r="A33" i="7"/>
  <c r="AN33"/>
  <c r="AO33"/>
  <c r="AP33"/>
  <c r="AR33"/>
  <c r="AS33"/>
  <c r="AT33"/>
  <c r="AV33"/>
  <c r="AW33"/>
  <c r="AY33"/>
  <c r="BA33"/>
  <c r="BB33"/>
  <c r="BC33"/>
  <c r="BD33"/>
  <c r="N34" i="2" s="1"/>
  <c r="BE33" i="7"/>
  <c r="BF33"/>
  <c r="R34" i="2" s="1"/>
  <c r="BJ34" i="7" s="1"/>
  <c r="BG33"/>
  <c r="T34" i="2" s="1"/>
  <c r="BH33" i="7"/>
  <c r="V34" i="2" s="1"/>
  <c r="A34" i="7"/>
  <c r="AL34"/>
  <c r="AN34"/>
  <c r="AO34"/>
  <c r="AP34"/>
  <c r="AR34"/>
  <c r="AS34"/>
  <c r="AT34"/>
  <c r="AV34"/>
  <c r="AW34"/>
  <c r="AX34"/>
  <c r="AY34"/>
  <c r="AZ34"/>
  <c r="BB34"/>
  <c r="BC34"/>
  <c r="BD34"/>
  <c r="N35" i="2" s="1"/>
  <c r="BE34" i="7"/>
  <c r="P35" i="2" s="1"/>
  <c r="BF34" i="7"/>
  <c r="R35" i="2" s="1"/>
  <c r="BG34" i="7"/>
  <c r="T35" i="2" s="1"/>
  <c r="BH34" i="7"/>
  <c r="V35" i="2" s="1"/>
  <c r="A35" i="7"/>
  <c r="AL35"/>
  <c r="AN35"/>
  <c r="AP35"/>
  <c r="AR35"/>
  <c r="AS35"/>
  <c r="AT35"/>
  <c r="AV35"/>
  <c r="AW35"/>
  <c r="AY35"/>
  <c r="AZ35"/>
  <c r="BA35"/>
  <c r="BB35"/>
  <c r="BC35"/>
  <c r="BD35"/>
  <c r="N36" i="2" s="1"/>
  <c r="BE35" i="7"/>
  <c r="P36" i="2" s="1"/>
  <c r="BF35" i="7"/>
  <c r="BG35"/>
  <c r="T36" i="2" s="1"/>
  <c r="BH35" i="7"/>
  <c r="V36" i="2" s="1"/>
  <c r="A36" i="7"/>
  <c r="AN36"/>
  <c r="AO36"/>
  <c r="AR36"/>
  <c r="AS36"/>
  <c r="AT36"/>
  <c r="AV36"/>
  <c r="AY36"/>
  <c r="AZ36"/>
  <c r="BA36"/>
  <c r="BB36"/>
  <c r="BC36"/>
  <c r="BD36"/>
  <c r="N37" i="2" s="1"/>
  <c r="BE36" i="7"/>
  <c r="BF36"/>
  <c r="R37" i="2" s="1"/>
  <c r="AZ37" i="7" s="1"/>
  <c r="BG36"/>
  <c r="T37" i="2" s="1"/>
  <c r="BH36" i="7"/>
  <c r="V37" i="2" s="1"/>
  <c r="A37" i="7"/>
  <c r="AN37"/>
  <c r="AO37"/>
  <c r="AP37"/>
  <c r="AR37"/>
  <c r="AS37"/>
  <c r="AT37"/>
  <c r="AV37"/>
  <c r="AW37"/>
  <c r="AY37"/>
  <c r="BA37"/>
  <c r="BB37"/>
  <c r="BC37"/>
  <c r="BD37"/>
  <c r="BE37"/>
  <c r="P38" i="2" s="1"/>
  <c r="BF37" i="7"/>
  <c r="R38" i="2" s="1"/>
  <c r="AZ38" i="7" s="1"/>
  <c r="BG37"/>
  <c r="T38" i="2" s="1"/>
  <c r="BH37" i="7"/>
  <c r="V38" i="2" s="1"/>
  <c r="A38" i="7"/>
  <c r="AN38"/>
  <c r="AO38"/>
  <c r="AP38"/>
  <c r="AR38"/>
  <c r="AS38"/>
  <c r="AT38"/>
  <c r="AV38"/>
  <c r="AW38"/>
  <c r="AX38"/>
  <c r="AY38"/>
  <c r="BA38"/>
  <c r="BB38"/>
  <c r="BC38"/>
  <c r="BD38"/>
  <c r="N39" i="2" s="1"/>
  <c r="BE38" i="7"/>
  <c r="P39" i="2" s="1"/>
  <c r="BF38" i="7"/>
  <c r="R39" i="2" s="1"/>
  <c r="AM39" i="7" s="1"/>
  <c r="BG38"/>
  <c r="T39" i="2" s="1"/>
  <c r="BH38" i="7"/>
  <c r="V39" i="2" s="1"/>
  <c r="A39" i="7"/>
  <c r="AN39"/>
  <c r="AO39"/>
  <c r="AP39"/>
  <c r="AR39"/>
  <c r="AS39"/>
  <c r="AT39"/>
  <c r="AV39"/>
  <c r="AW39"/>
  <c r="AY39"/>
  <c r="AZ39"/>
  <c r="BA39"/>
  <c r="BB39"/>
  <c r="BC39"/>
  <c r="BD39"/>
  <c r="BE39"/>
  <c r="P40" i="2" s="1"/>
  <c r="BF39" i="7"/>
  <c r="R40" i="2" s="1"/>
  <c r="BA40" i="7" s="1"/>
  <c r="BG39"/>
  <c r="T40" i="2" s="1"/>
  <c r="BH39" i="7"/>
  <c r="V40" i="2" s="1"/>
  <c r="A40" i="7"/>
  <c r="AL40"/>
  <c r="AN40"/>
  <c r="AO40"/>
  <c r="AP40"/>
  <c r="AR40"/>
  <c r="AS40"/>
  <c r="AT40"/>
  <c r="AV40"/>
  <c r="AW40"/>
  <c r="AY40"/>
  <c r="AZ40"/>
  <c r="BB40"/>
  <c r="BC40"/>
  <c r="BD40"/>
  <c r="N41" i="2" s="1"/>
  <c r="BE40" i="7"/>
  <c r="P41" i="2" s="1"/>
  <c r="BF40" i="7"/>
  <c r="R41" i="2" s="1"/>
  <c r="BG40" i="7"/>
  <c r="T41" i="2" s="1"/>
  <c r="BH40" i="7"/>
  <c r="V41" i="2" s="1"/>
  <c r="A41" i="7"/>
  <c r="AL41"/>
  <c r="AO41"/>
  <c r="AP41"/>
  <c r="AR41"/>
  <c r="AS41"/>
  <c r="AT41"/>
  <c r="AV41"/>
  <c r="AW41"/>
  <c r="AY41"/>
  <c r="AZ41"/>
  <c r="BA41"/>
  <c r="BB41"/>
  <c r="BD41"/>
  <c r="N42" i="2" s="1"/>
  <c r="BE41" i="7"/>
  <c r="P42" i="2" s="1"/>
  <c r="BF41" i="7"/>
  <c r="R42" i="2" s="1"/>
  <c r="BG41" i="7"/>
  <c r="T42" i="2" s="1"/>
  <c r="BH41" i="7"/>
  <c r="V42" i="2" s="1"/>
  <c r="A42" i="7"/>
  <c r="AN42"/>
  <c r="AO42"/>
  <c r="AP42"/>
  <c r="AR42"/>
  <c r="AS42"/>
  <c r="AT42"/>
  <c r="AV42"/>
  <c r="AX42"/>
  <c r="AY42"/>
  <c r="AZ42"/>
  <c r="BA42"/>
  <c r="BB42"/>
  <c r="BC42"/>
  <c r="BD42"/>
  <c r="BE42"/>
  <c r="P43" i="2" s="1"/>
  <c r="BF42" i="7"/>
  <c r="R43" i="2" s="1"/>
  <c r="AW43" i="7" s="1"/>
  <c r="BG42"/>
  <c r="T43" i="2" s="1"/>
  <c r="BH42" i="7"/>
  <c r="V43" i="2" s="1"/>
  <c r="A43" i="7"/>
  <c r="AN43"/>
  <c r="AO43"/>
  <c r="AR43"/>
  <c r="AS43"/>
  <c r="AT43"/>
  <c r="AV43"/>
  <c r="AZ43"/>
  <c r="BA43"/>
  <c r="BB43"/>
  <c r="BC43"/>
  <c r="BD43"/>
  <c r="N44" i="2" s="1"/>
  <c r="AJ43" i="7" s="1"/>
  <c r="BE43"/>
  <c r="P44" i="2" s="1"/>
  <c r="BF43" i="7"/>
  <c r="R44" i="2" s="1"/>
  <c r="AL44" i="7" s="1"/>
  <c r="BG43"/>
  <c r="T44" i="2" s="1"/>
  <c r="BH43" i="7"/>
  <c r="V44" i="2" s="1"/>
  <c r="A44" i="7"/>
  <c r="AN44"/>
  <c r="AO44"/>
  <c r="AP44"/>
  <c r="AR44"/>
  <c r="AS44"/>
  <c r="AT44"/>
  <c r="AW44"/>
  <c r="AZ44"/>
  <c r="BA44"/>
  <c r="BB44"/>
  <c r="BC44"/>
  <c r="BD44"/>
  <c r="N45" i="2" s="1"/>
  <c r="AJ44" i="7" s="1"/>
  <c r="BE44"/>
  <c r="P45" i="2" s="1"/>
  <c r="BF44" i="7"/>
  <c r="R45" i="2" s="1"/>
  <c r="AM45" i="7" s="1"/>
  <c r="BG44"/>
  <c r="T45" i="2" s="1"/>
  <c r="BH44" i="7"/>
  <c r="V45" i="2" s="1"/>
  <c r="A45" i="7"/>
  <c r="AL45"/>
  <c r="AN45"/>
  <c r="AO45"/>
  <c r="AP45"/>
  <c r="AR45"/>
  <c r="AS45"/>
  <c r="AT45"/>
  <c r="AV45"/>
  <c r="AW45"/>
  <c r="AY45"/>
  <c r="BA45"/>
  <c r="BB45"/>
  <c r="BC45"/>
  <c r="BD45"/>
  <c r="N46" i="2" s="1"/>
  <c r="BE45" i="7"/>
  <c r="P46" i="2" s="1"/>
  <c r="BF45" i="7"/>
  <c r="R46" i="2" s="1"/>
  <c r="AZ46" i="7" s="1"/>
  <c r="BG45"/>
  <c r="T46" i="2" s="1"/>
  <c r="BH45" i="7"/>
  <c r="V46" i="2" s="1"/>
  <c r="A46" i="7"/>
  <c r="AL46"/>
  <c r="AN46"/>
  <c r="AO46"/>
  <c r="AP46"/>
  <c r="AR46"/>
  <c r="AS46"/>
  <c r="AT46"/>
  <c r="AV46"/>
  <c r="AW46"/>
  <c r="AX46"/>
  <c r="AY46"/>
  <c r="BA46"/>
  <c r="BB46"/>
  <c r="BC46"/>
  <c r="BD46"/>
  <c r="BE46"/>
  <c r="BF46"/>
  <c r="BG46"/>
  <c r="BH46"/>
  <c r="A47"/>
  <c r="AL47"/>
  <c r="AM47"/>
  <c r="AN47"/>
  <c r="AO47"/>
  <c r="AP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A48"/>
  <c r="AL48"/>
  <c r="AM48"/>
  <c r="AN48"/>
  <c r="AO48"/>
  <c r="AP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A49"/>
  <c r="AL49"/>
  <c r="AM49"/>
  <c r="AN49"/>
  <c r="AO49"/>
  <c r="AP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A50"/>
  <c r="AL50"/>
  <c r="AM50"/>
  <c r="AN50"/>
  <c r="AO50"/>
  <c r="AP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A51"/>
  <c r="AL51"/>
  <c r="AM51"/>
  <c r="AN51"/>
  <c r="AO51"/>
  <c r="AP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A52"/>
  <c r="AL52"/>
  <c r="AM52"/>
  <c r="AN52"/>
  <c r="AO52"/>
  <c r="AP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A53"/>
  <c r="AL53"/>
  <c r="AM53"/>
  <c r="AN53"/>
  <c r="AO53"/>
  <c r="AP53"/>
  <c r="AR53"/>
  <c r="AS53"/>
  <c r="AT53"/>
  <c r="AU53"/>
  <c r="AV53"/>
  <c r="AW53"/>
  <c r="AX53"/>
  <c r="AY53"/>
  <c r="AZ53"/>
  <c r="BA53"/>
  <c r="BB53"/>
  <c r="BC53"/>
  <c r="BD53"/>
  <c r="BE53"/>
  <c r="BF53"/>
  <c r="AM54" s="1"/>
  <c r="BG53"/>
  <c r="BH53"/>
  <c r="A54"/>
  <c r="AL54"/>
  <c r="AN54"/>
  <c r="AO54"/>
  <c r="AP54"/>
  <c r="AR54"/>
  <c r="AS54"/>
  <c r="AT54"/>
  <c r="AU54"/>
  <c r="AV54"/>
  <c r="AW54"/>
  <c r="AX54"/>
  <c r="AY54"/>
  <c r="AZ54"/>
  <c r="BA54"/>
  <c r="BB54"/>
  <c r="BC54"/>
  <c r="BD54"/>
  <c r="BE54"/>
  <c r="BF54"/>
  <c r="AN55" s="1"/>
  <c r="BG54"/>
  <c r="BH54"/>
  <c r="A55"/>
  <c r="AL55"/>
  <c r="AM55"/>
  <c r="AO55"/>
  <c r="AP55"/>
  <c r="AR55"/>
  <c r="AS55"/>
  <c r="AT55"/>
  <c r="AU55"/>
  <c r="AV55"/>
  <c r="AW55"/>
  <c r="AX55"/>
  <c r="AY55"/>
  <c r="AZ55"/>
  <c r="BA55"/>
  <c r="BB55"/>
  <c r="BC55"/>
  <c r="BD55"/>
  <c r="BE55"/>
  <c r="BF55"/>
  <c r="AO56" s="1"/>
  <c r="BG55"/>
  <c r="BH55"/>
  <c r="A56"/>
  <c r="AL56"/>
  <c r="AM56"/>
  <c r="AN56"/>
  <c r="AP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A57"/>
  <c r="AL57"/>
  <c r="AM57"/>
  <c r="AN57"/>
  <c r="AO57"/>
  <c r="AP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A58"/>
  <c r="AL58"/>
  <c r="AM58"/>
  <c r="AN58"/>
  <c r="AO58"/>
  <c r="AP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A59"/>
  <c r="AL59"/>
  <c r="AM59"/>
  <c r="AN59"/>
  <c r="AO59"/>
  <c r="AP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A60"/>
  <c r="AL60"/>
  <c r="AM60"/>
  <c r="AN60"/>
  <c r="AO60"/>
  <c r="AP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A61"/>
  <c r="AL61"/>
  <c r="AM61"/>
  <c r="AN61"/>
  <c r="AO61"/>
  <c r="AP61"/>
  <c r="AR61"/>
  <c r="AS61"/>
  <c r="AT61"/>
  <c r="AU61"/>
  <c r="AV61"/>
  <c r="AW61"/>
  <c r="AX61"/>
  <c r="AY61"/>
  <c r="AZ61"/>
  <c r="BA61"/>
  <c r="BB61"/>
  <c r="BC61"/>
  <c r="BD61"/>
  <c r="BE61"/>
  <c r="BF61"/>
  <c r="AN62" s="1"/>
  <c r="BG61"/>
  <c r="BH61"/>
  <c r="A62"/>
  <c r="AL62"/>
  <c r="AM62"/>
  <c r="AO62"/>
  <c r="AP62"/>
  <c r="AR62"/>
  <c r="AS62"/>
  <c r="AT62"/>
  <c r="AU62"/>
  <c r="AV62"/>
  <c r="AW62"/>
  <c r="AX62"/>
  <c r="AY62"/>
  <c r="AZ62"/>
  <c r="BA62"/>
  <c r="BB62"/>
  <c r="BC62"/>
  <c r="BD62"/>
  <c r="BE62"/>
  <c r="BF62"/>
  <c r="AO63" s="1"/>
  <c r="BG62"/>
  <c r="BH62"/>
  <c r="A63"/>
  <c r="AL63"/>
  <c r="AM63"/>
  <c r="AN63"/>
  <c r="AP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A64"/>
  <c r="AL64"/>
  <c r="AM64"/>
  <c r="AN64"/>
  <c r="AO64"/>
  <c r="AP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A65"/>
  <c r="AL65"/>
  <c r="AM65"/>
  <c r="AN65"/>
  <c r="AO65"/>
  <c r="AP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A66"/>
  <c r="AL66"/>
  <c r="AM66"/>
  <c r="AN66"/>
  <c r="AO66"/>
  <c r="AP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A67"/>
  <c r="AM67"/>
  <c r="AN67"/>
  <c r="AO67"/>
  <c r="AP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A68"/>
  <c r="AL68"/>
  <c r="AM68"/>
  <c r="AN68"/>
  <c r="AO68"/>
  <c r="AP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A69"/>
  <c r="AL69"/>
  <c r="AM69"/>
  <c r="AN69"/>
  <c r="AO69"/>
  <c r="AP69"/>
  <c r="AR69"/>
  <c r="AS69"/>
  <c r="AT69"/>
  <c r="AU69"/>
  <c r="AV69"/>
  <c r="AW69"/>
  <c r="AX69"/>
  <c r="AY69"/>
  <c r="AZ69"/>
  <c r="BA69"/>
  <c r="BB69"/>
  <c r="BC69"/>
  <c r="BD69"/>
  <c r="BE69"/>
  <c r="BF69"/>
  <c r="AO70" s="1"/>
  <c r="BG69"/>
  <c r="BH69"/>
  <c r="A70"/>
  <c r="AL70"/>
  <c r="AM70"/>
  <c r="AN70"/>
  <c r="AP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A71"/>
  <c r="AL71"/>
  <c r="AM71"/>
  <c r="AN71"/>
  <c r="AO71"/>
  <c r="AP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A72"/>
  <c r="AL72"/>
  <c r="AM72"/>
  <c r="AN72"/>
  <c r="AO72"/>
  <c r="AP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A73"/>
  <c r="AL73"/>
  <c r="AM73"/>
  <c r="AN73"/>
  <c r="AO73"/>
  <c r="AP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A74"/>
  <c r="AL74"/>
  <c r="AM74"/>
  <c r="AN74"/>
  <c r="AO74"/>
  <c r="AP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A75"/>
  <c r="AL75"/>
  <c r="AM75"/>
  <c r="AN75"/>
  <c r="AO75"/>
  <c r="AP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A76"/>
  <c r="AL76"/>
  <c r="AM76"/>
  <c r="AN76"/>
  <c r="AO76"/>
  <c r="AP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A77"/>
  <c r="AL77"/>
  <c r="AM77"/>
  <c r="AN77"/>
  <c r="AO77"/>
  <c r="AP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A78"/>
  <c r="AL78"/>
  <c r="AM78"/>
  <c r="AN78"/>
  <c r="AO78"/>
  <c r="AP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A79"/>
  <c r="AL79"/>
  <c r="AM79"/>
  <c r="AN79"/>
  <c r="AO79"/>
  <c r="AP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A80"/>
  <c r="AL80"/>
  <c r="AM80"/>
  <c r="AN80"/>
  <c r="AO80"/>
  <c r="AP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A81"/>
  <c r="AM81"/>
  <c r="AN81"/>
  <c r="AO81"/>
  <c r="AP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A82"/>
  <c r="AL82"/>
  <c r="AN82"/>
  <c r="AO82"/>
  <c r="AP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A83"/>
  <c r="AL83"/>
  <c r="AM83"/>
  <c r="AO83"/>
  <c r="AP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A84"/>
  <c r="AL84"/>
  <c r="AM84"/>
  <c r="AN84"/>
  <c r="AO84"/>
  <c r="AP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A85"/>
  <c r="AL85"/>
  <c r="AM85"/>
  <c r="AN85"/>
  <c r="AO85"/>
  <c r="AP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A86"/>
  <c r="AL86"/>
  <c r="AM86"/>
  <c r="AN86"/>
  <c r="AO86"/>
  <c r="AP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A87"/>
  <c r="AL87"/>
  <c r="AM87"/>
  <c r="AN87"/>
  <c r="AO87"/>
  <c r="AP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A88"/>
  <c r="AM88"/>
  <c r="AN88"/>
  <c r="AO88"/>
  <c r="AP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A89"/>
  <c r="AL89"/>
  <c r="AN89"/>
  <c r="AO89"/>
  <c r="AP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A90"/>
  <c r="AL90"/>
  <c r="AM90"/>
  <c r="AO90"/>
  <c r="AP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A91"/>
  <c r="AL91"/>
  <c r="AM91"/>
  <c r="AN91"/>
  <c r="AP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A92"/>
  <c r="AL92"/>
  <c r="AM92"/>
  <c r="AN92"/>
  <c r="AO92"/>
  <c r="AP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A93"/>
  <c r="AL93"/>
  <c r="AM93"/>
  <c r="AN93"/>
  <c r="AO93"/>
  <c r="AP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A94"/>
  <c r="AL94"/>
  <c r="AM94"/>
  <c r="AN94"/>
  <c r="AO94"/>
  <c r="AP94"/>
  <c r="AR94"/>
  <c r="AS94"/>
  <c r="AT94"/>
  <c r="AU94"/>
  <c r="AV94"/>
  <c r="AW94"/>
  <c r="AX94"/>
  <c r="AY94"/>
  <c r="AZ94"/>
  <c r="BA94"/>
  <c r="BB94"/>
  <c r="BC94"/>
  <c r="BD94"/>
  <c r="BE94"/>
  <c r="BF94"/>
  <c r="AL95" s="1"/>
  <c r="BG94"/>
  <c r="BH94"/>
  <c r="A95"/>
  <c r="AM95"/>
  <c r="AN95"/>
  <c r="AO95"/>
  <c r="AP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A96"/>
  <c r="AL96"/>
  <c r="AM96"/>
  <c r="AN96"/>
  <c r="AO96"/>
  <c r="AP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A97"/>
  <c r="AL97"/>
  <c r="AM97"/>
  <c r="AN97"/>
  <c r="AO97"/>
  <c r="AP97"/>
  <c r="AR97"/>
  <c r="AS97"/>
  <c r="AT97"/>
  <c r="AU97"/>
  <c r="AV97"/>
  <c r="AW97"/>
  <c r="AX97"/>
  <c r="AY97"/>
  <c r="AZ97"/>
  <c r="BA97"/>
  <c r="BB97"/>
  <c r="BC97"/>
  <c r="BD97"/>
  <c r="BE97"/>
  <c r="BF97"/>
  <c r="AO98" s="1"/>
  <c r="BG97"/>
  <c r="BH97"/>
  <c r="A98"/>
  <c r="AL98"/>
  <c r="AM98"/>
  <c r="AN98"/>
  <c r="AP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A99"/>
  <c r="AL99"/>
  <c r="AM99"/>
  <c r="AN99"/>
  <c r="AO99"/>
  <c r="AP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A100"/>
  <c r="AL100"/>
  <c r="AM100"/>
  <c r="AN100"/>
  <c r="AO100"/>
  <c r="AP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A101"/>
  <c r="AL101"/>
  <c r="AM101"/>
  <c r="AN101"/>
  <c r="AO101"/>
  <c r="AP101"/>
  <c r="AR101"/>
  <c r="AS101"/>
  <c r="AT101"/>
  <c r="AU101"/>
  <c r="AV101"/>
  <c r="AW101"/>
  <c r="AX101"/>
  <c r="AY101"/>
  <c r="AZ101"/>
  <c r="BA101"/>
  <c r="BB101"/>
  <c r="BC101"/>
  <c r="BD101"/>
  <c r="BE101"/>
  <c r="BF101"/>
  <c r="AL102" s="1"/>
  <c r="BG101"/>
  <c r="BH101"/>
  <c r="A102"/>
  <c r="AM102"/>
  <c r="AN102"/>
  <c r="AO102"/>
  <c r="AP102"/>
  <c r="AR102"/>
  <c r="AS102"/>
  <c r="AT102"/>
  <c r="AU102"/>
  <c r="AV102"/>
  <c r="AW102"/>
  <c r="AX102"/>
  <c r="AY102"/>
  <c r="AZ102"/>
  <c r="BA102"/>
  <c r="BB102"/>
  <c r="BC102"/>
  <c r="BD102"/>
  <c r="BE102"/>
  <c r="BF102"/>
  <c r="AM103" s="1"/>
  <c r="BG102"/>
  <c r="BH102"/>
  <c r="A103"/>
  <c r="AL103"/>
  <c r="AN103"/>
  <c r="AO103"/>
  <c r="AP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A104"/>
  <c r="AL104"/>
  <c r="AM104"/>
  <c r="AN104"/>
  <c r="AO104"/>
  <c r="AP104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A105"/>
  <c r="AL105"/>
  <c r="AM105"/>
  <c r="AN105"/>
  <c r="AO105"/>
  <c r="AP105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A106"/>
  <c r="AL106"/>
  <c r="AM106"/>
  <c r="AN106"/>
  <c r="AO106"/>
  <c r="AP106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A107"/>
  <c r="AL107"/>
  <c r="AM107"/>
  <c r="AN107"/>
  <c r="AO107"/>
  <c r="AP107"/>
  <c r="AR107"/>
  <c r="AS107"/>
  <c r="AT107"/>
  <c r="AU107"/>
  <c r="AV107"/>
  <c r="AW107"/>
  <c r="AX107"/>
  <c r="AY107"/>
  <c r="AZ107"/>
  <c r="BA107"/>
  <c r="BB107"/>
  <c r="BC107"/>
  <c r="BD107"/>
  <c r="BE107"/>
  <c r="BF107"/>
  <c r="BG107"/>
  <c r="BH107"/>
  <c r="A108"/>
  <c r="AL108"/>
  <c r="AM108"/>
  <c r="AN108"/>
  <c r="AO108"/>
  <c r="AP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A109"/>
  <c r="AL109"/>
  <c r="AM109"/>
  <c r="AN109"/>
  <c r="AO109"/>
  <c r="AP109"/>
  <c r="AR109"/>
  <c r="AS109"/>
  <c r="AT109"/>
  <c r="AU109"/>
  <c r="AV109"/>
  <c r="AW109"/>
  <c r="AX109"/>
  <c r="AY109"/>
  <c r="AZ109"/>
  <c r="BA109"/>
  <c r="BB109"/>
  <c r="BC109"/>
  <c r="BD109"/>
  <c r="BE109"/>
  <c r="BF109"/>
  <c r="AM110" s="1"/>
  <c r="BG109"/>
  <c r="BH109"/>
  <c r="A110"/>
  <c r="AL110"/>
  <c r="AN110"/>
  <c r="AO110"/>
  <c r="AP110"/>
  <c r="AR110"/>
  <c r="AS110"/>
  <c r="AT110"/>
  <c r="AU110"/>
  <c r="AV110"/>
  <c r="AW110"/>
  <c r="AX110"/>
  <c r="AY110"/>
  <c r="AZ110"/>
  <c r="BA110"/>
  <c r="BB110"/>
  <c r="BC110"/>
  <c r="BD110"/>
  <c r="BE110"/>
  <c r="BF110"/>
  <c r="AN111" s="1"/>
  <c r="BG110"/>
  <c r="BH110"/>
  <c r="A111"/>
  <c r="AL111"/>
  <c r="AM111"/>
  <c r="AO111"/>
  <c r="AP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A112"/>
  <c r="AL112"/>
  <c r="AM112"/>
  <c r="AN112"/>
  <c r="AO112"/>
  <c r="AP112"/>
  <c r="AR112"/>
  <c r="AS112"/>
  <c r="AT112"/>
  <c r="AU112"/>
  <c r="AV112"/>
  <c r="AW112"/>
  <c r="AX112"/>
  <c r="AY112"/>
  <c r="AZ112"/>
  <c r="BA112"/>
  <c r="BB112"/>
  <c r="BC112"/>
  <c r="BD112"/>
  <c r="BE112"/>
  <c r="BF112"/>
  <c r="BG112"/>
  <c r="BH112"/>
  <c r="A113"/>
  <c r="AL113"/>
  <c r="AM113"/>
  <c r="AN113"/>
  <c r="AO113"/>
  <c r="AP113"/>
  <c r="AR113"/>
  <c r="AS113"/>
  <c r="AT113"/>
  <c r="AU113"/>
  <c r="AV113"/>
  <c r="AW113"/>
  <c r="AX113"/>
  <c r="AY113"/>
  <c r="AZ113"/>
  <c r="BA113"/>
  <c r="BB113"/>
  <c r="BC113"/>
  <c r="BD113"/>
  <c r="BE113"/>
  <c r="BF113"/>
  <c r="BG113"/>
  <c r="BH113"/>
  <c r="A114"/>
  <c r="AL114"/>
  <c r="AM114"/>
  <c r="AN114"/>
  <c r="AO114"/>
  <c r="AP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A115"/>
  <c r="AL115"/>
  <c r="AM115"/>
  <c r="AN115"/>
  <c r="AO115"/>
  <c r="AP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A116"/>
  <c r="AL116"/>
  <c r="AM116"/>
  <c r="AN116"/>
  <c r="AO116"/>
  <c r="AP116"/>
  <c r="AR116"/>
  <c r="AS116"/>
  <c r="AT116"/>
  <c r="AU116"/>
  <c r="AV116"/>
  <c r="AW116"/>
  <c r="AX116"/>
  <c r="AY116"/>
  <c r="AZ116"/>
  <c r="BA116"/>
  <c r="BB116"/>
  <c r="BC116"/>
  <c r="BD116"/>
  <c r="BE116"/>
  <c r="BF116"/>
  <c r="BG116"/>
  <c r="BH116"/>
  <c r="A117"/>
  <c r="AL117"/>
  <c r="AM117"/>
  <c r="AN117"/>
  <c r="AO117"/>
  <c r="AP117"/>
  <c r="AR117"/>
  <c r="AS117"/>
  <c r="AT117"/>
  <c r="AU117"/>
  <c r="AV117"/>
  <c r="AW117"/>
  <c r="AX117"/>
  <c r="AY117"/>
  <c r="AZ117"/>
  <c r="BA117"/>
  <c r="BB117"/>
  <c r="BC117"/>
  <c r="BD117"/>
  <c r="BE117"/>
  <c r="BF117"/>
  <c r="AN118" s="1"/>
  <c r="BG117"/>
  <c r="BH117"/>
  <c r="A118"/>
  <c r="AL118"/>
  <c r="AM118"/>
  <c r="AO118"/>
  <c r="AP118"/>
  <c r="AR118"/>
  <c r="AS118"/>
  <c r="AT118"/>
  <c r="AU118"/>
  <c r="AV118"/>
  <c r="AW118"/>
  <c r="AX118"/>
  <c r="AY118"/>
  <c r="AZ118"/>
  <c r="BA118"/>
  <c r="BB118"/>
  <c r="BC118"/>
  <c r="BD118"/>
  <c r="BE118"/>
  <c r="BF118"/>
  <c r="AO119" s="1"/>
  <c r="BG118"/>
  <c r="BH118"/>
  <c r="A119"/>
  <c r="AL119"/>
  <c r="AM119"/>
  <c r="AN119"/>
  <c r="AP119"/>
  <c r="AR119"/>
  <c r="AS119"/>
  <c r="AT119"/>
  <c r="AU119"/>
  <c r="AV119"/>
  <c r="AW119"/>
  <c r="AX119"/>
  <c r="AY119"/>
  <c r="AZ119"/>
  <c r="BA119"/>
  <c r="BB119"/>
  <c r="BC119"/>
  <c r="BD119"/>
  <c r="BE119"/>
  <c r="BF119"/>
  <c r="BG119"/>
  <c r="BH119"/>
  <c r="A120"/>
  <c r="AL120"/>
  <c r="AM120"/>
  <c r="AN120"/>
  <c r="AO120"/>
  <c r="AP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A121"/>
  <c r="AL121"/>
  <c r="AM121"/>
  <c r="AN121"/>
  <c r="AO121"/>
  <c r="AP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A122"/>
  <c r="AL122"/>
  <c r="AM122"/>
  <c r="AN122"/>
  <c r="AO122"/>
  <c r="AP122"/>
  <c r="AR122"/>
  <c r="AS122"/>
  <c r="AT122"/>
  <c r="AU122"/>
  <c r="AV122"/>
  <c r="AW122"/>
  <c r="AX122"/>
  <c r="AY122"/>
  <c r="AZ122"/>
  <c r="BA122"/>
  <c r="BB122"/>
  <c r="BC122"/>
  <c r="BD122"/>
  <c r="BE122"/>
  <c r="BF122"/>
  <c r="BG122"/>
  <c r="BH122"/>
  <c r="A123"/>
  <c r="AL123"/>
  <c r="AM123"/>
  <c r="AN123"/>
  <c r="AO123"/>
  <c r="AP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A124"/>
  <c r="AL124"/>
  <c r="AM124"/>
  <c r="AN124"/>
  <c r="AO124"/>
  <c r="AP124"/>
  <c r="AR124"/>
  <c r="AS124"/>
  <c r="AT124"/>
  <c r="AU124"/>
  <c r="AV124"/>
  <c r="AW124"/>
  <c r="AX124"/>
  <c r="AY124"/>
  <c r="AZ124"/>
  <c r="BA124"/>
  <c r="BB124"/>
  <c r="BC124"/>
  <c r="BD124"/>
  <c r="BE124"/>
  <c r="BF124"/>
  <c r="BG124"/>
  <c r="BH124"/>
  <c r="A125"/>
  <c r="AL125"/>
  <c r="AM125"/>
  <c r="AN125"/>
  <c r="AO125"/>
  <c r="AP125"/>
  <c r="AR125"/>
  <c r="AS125"/>
  <c r="AT125"/>
  <c r="AU125"/>
  <c r="AV125"/>
  <c r="AW125"/>
  <c r="AX125"/>
  <c r="AY125"/>
  <c r="AZ125"/>
  <c r="BA125"/>
  <c r="BB125"/>
  <c r="BC125"/>
  <c r="BD125"/>
  <c r="BE125"/>
  <c r="BF125"/>
  <c r="AO126" s="1"/>
  <c r="BG125"/>
  <c r="BH125"/>
  <c r="A126"/>
  <c r="AL126"/>
  <c r="AM126"/>
  <c r="AN126"/>
  <c r="AP126"/>
  <c r="AR126"/>
  <c r="AS126"/>
  <c r="AT126"/>
  <c r="AU126"/>
  <c r="AV126"/>
  <c r="AW126"/>
  <c r="AX126"/>
  <c r="AY126"/>
  <c r="AZ126"/>
  <c r="BA126"/>
  <c r="BB126"/>
  <c r="BC126"/>
  <c r="BD126"/>
  <c r="BE126"/>
  <c r="BF126"/>
  <c r="BG126"/>
  <c r="BH126"/>
  <c r="A127"/>
  <c r="AL127"/>
  <c r="AM127"/>
  <c r="AN127"/>
  <c r="AO127"/>
  <c r="AP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A128"/>
  <c r="AL128"/>
  <c r="AM128"/>
  <c r="AN128"/>
  <c r="AO128"/>
  <c r="AP128"/>
  <c r="AR128"/>
  <c r="AS128"/>
  <c r="AT128"/>
  <c r="AU128"/>
  <c r="AV128"/>
  <c r="AW128"/>
  <c r="AX128"/>
  <c r="AY128"/>
  <c r="AZ128"/>
  <c r="BA128"/>
  <c r="BB128"/>
  <c r="BC128"/>
  <c r="BD128"/>
  <c r="BE128"/>
  <c r="BF128"/>
  <c r="BG128"/>
  <c r="BH128"/>
  <c r="A129"/>
  <c r="AL129"/>
  <c r="AM129"/>
  <c r="AN129"/>
  <c r="AO129"/>
  <c r="AP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A130"/>
  <c r="AL130"/>
  <c r="AM130"/>
  <c r="AN130"/>
  <c r="AO130"/>
  <c r="AP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A131"/>
  <c r="AL131"/>
  <c r="AM131"/>
  <c r="AN131"/>
  <c r="AO131"/>
  <c r="AP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A132"/>
  <c r="AL132"/>
  <c r="AM132"/>
  <c r="AN132"/>
  <c r="AO132"/>
  <c r="AP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A133"/>
  <c r="AL133"/>
  <c r="AM133"/>
  <c r="AN133"/>
  <c r="AO133"/>
  <c r="AP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A134"/>
  <c r="AL134"/>
  <c r="AM134"/>
  <c r="AN134"/>
  <c r="AO134"/>
  <c r="AP134"/>
  <c r="AR134"/>
  <c r="AS134"/>
  <c r="AT134"/>
  <c r="AU134"/>
  <c r="AV134"/>
  <c r="AW134"/>
  <c r="AX134"/>
  <c r="AY134"/>
  <c r="AZ134"/>
  <c r="BA134"/>
  <c r="BB134"/>
  <c r="BC134"/>
  <c r="BD134"/>
  <c r="BE134"/>
  <c r="BF134"/>
  <c r="BG134"/>
  <c r="BH134"/>
  <c r="A135"/>
  <c r="AL135"/>
  <c r="AM135"/>
  <c r="AN135"/>
  <c r="AO135"/>
  <c r="AP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A136"/>
  <c r="AL136"/>
  <c r="AM136"/>
  <c r="AN136"/>
  <c r="AO136"/>
  <c r="AP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A137"/>
  <c r="AM137"/>
  <c r="AN137"/>
  <c r="AO137"/>
  <c r="AP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A138"/>
  <c r="AL138"/>
  <c r="AN138"/>
  <c r="AO138"/>
  <c r="AP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A139"/>
  <c r="AL139"/>
  <c r="AM139"/>
  <c r="AO139"/>
  <c r="AP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A140"/>
  <c r="AL140"/>
  <c r="AM140"/>
  <c r="AN140"/>
  <c r="AO140"/>
  <c r="AP140"/>
  <c r="AR140"/>
  <c r="AS140"/>
  <c r="AT140"/>
  <c r="AU140"/>
  <c r="AV140"/>
  <c r="AW140"/>
  <c r="AX140"/>
  <c r="AY140"/>
  <c r="AZ140"/>
  <c r="BA140"/>
  <c r="BB140"/>
  <c r="BC140"/>
  <c r="BD140"/>
  <c r="BE140"/>
  <c r="BF140"/>
  <c r="BG140"/>
  <c r="BH140"/>
  <c r="A141"/>
  <c r="AL141"/>
  <c r="AM141"/>
  <c r="AN141"/>
  <c r="AO141"/>
  <c r="AP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A142"/>
  <c r="AL142"/>
  <c r="AM142"/>
  <c r="AN142"/>
  <c r="AO142"/>
  <c r="AP142"/>
  <c r="AR142"/>
  <c r="AS142"/>
  <c r="AT142"/>
  <c r="AU142"/>
  <c r="AV142"/>
  <c r="AW142"/>
  <c r="AX142"/>
  <c r="AY142"/>
  <c r="AZ142"/>
  <c r="BA142"/>
  <c r="BB142"/>
  <c r="BC142"/>
  <c r="BD142"/>
  <c r="BE142"/>
  <c r="BF142"/>
  <c r="BG142"/>
  <c r="BH142"/>
  <c r="A143"/>
  <c r="AL143"/>
  <c r="AM143"/>
  <c r="AN143"/>
  <c r="AO143"/>
  <c r="AP143"/>
  <c r="AR143"/>
  <c r="AS143"/>
  <c r="AT143"/>
  <c r="AU143"/>
  <c r="AV143"/>
  <c r="AW143"/>
  <c r="AX143"/>
  <c r="AY143"/>
  <c r="AZ143"/>
  <c r="BA143"/>
  <c r="BB143"/>
  <c r="BC143"/>
  <c r="BD143"/>
  <c r="BE143"/>
  <c r="BF143"/>
  <c r="BG143"/>
  <c r="BH143"/>
  <c r="A144"/>
  <c r="AM144"/>
  <c r="AN144"/>
  <c r="AO144"/>
  <c r="AP144"/>
  <c r="AR144"/>
  <c r="AS144"/>
  <c r="AT144"/>
  <c r="AU144"/>
  <c r="AV144"/>
  <c r="AW144"/>
  <c r="AX144"/>
  <c r="AY144"/>
  <c r="AZ144"/>
  <c r="BA144"/>
  <c r="BB144"/>
  <c r="BC144"/>
  <c r="BD144"/>
  <c r="BE144"/>
  <c r="BF144"/>
  <c r="BG144"/>
  <c r="BH144"/>
  <c r="A145"/>
  <c r="AL145"/>
  <c r="AN145"/>
  <c r="AO145"/>
  <c r="AP145"/>
  <c r="AR145"/>
  <c r="AS145"/>
  <c r="AT145"/>
  <c r="AU145"/>
  <c r="AV145"/>
  <c r="AW145"/>
  <c r="AX145"/>
  <c r="AY145"/>
  <c r="AZ145"/>
  <c r="BA145"/>
  <c r="BB145"/>
  <c r="BC145"/>
  <c r="BD145"/>
  <c r="BE145"/>
  <c r="BF145"/>
  <c r="BG145"/>
  <c r="BH145"/>
  <c r="A146"/>
  <c r="AL146"/>
  <c r="AM146"/>
  <c r="AO146"/>
  <c r="AP146"/>
  <c r="AR146"/>
  <c r="AS146"/>
  <c r="AT146"/>
  <c r="AU146"/>
  <c r="AV146"/>
  <c r="AW146"/>
  <c r="AX146"/>
  <c r="AY146"/>
  <c r="AZ146"/>
  <c r="BA146"/>
  <c r="BB146"/>
  <c r="BC146"/>
  <c r="BD146"/>
  <c r="BE146"/>
  <c r="BF146"/>
  <c r="BG146"/>
  <c r="BH146"/>
  <c r="A147"/>
  <c r="AL147"/>
  <c r="AM147"/>
  <c r="AN147"/>
  <c r="AP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A148"/>
  <c r="AL148"/>
  <c r="AM148"/>
  <c r="AN148"/>
  <c r="AO148"/>
  <c r="AP148"/>
  <c r="AR148"/>
  <c r="AS148"/>
  <c r="AT148"/>
  <c r="AU148"/>
  <c r="AV148"/>
  <c r="AW148"/>
  <c r="AX148"/>
  <c r="AY148"/>
  <c r="AZ148"/>
  <c r="BA148"/>
  <c r="BB148"/>
  <c r="BC148"/>
  <c r="BD148"/>
  <c r="BE148"/>
  <c r="BF148"/>
  <c r="BG148"/>
  <c r="BH148"/>
  <c r="A149"/>
  <c r="AL149"/>
  <c r="AM149"/>
  <c r="AN149"/>
  <c r="AO149"/>
  <c r="AP149"/>
  <c r="AR149"/>
  <c r="AS149"/>
  <c r="AT149"/>
  <c r="AU149"/>
  <c r="AV149"/>
  <c r="AW149"/>
  <c r="AX149"/>
  <c r="AY149"/>
  <c r="AZ149"/>
  <c r="BA149"/>
  <c r="BB149"/>
  <c r="BC149"/>
  <c r="BD149"/>
  <c r="BE149"/>
  <c r="BF149"/>
  <c r="BG149"/>
  <c r="BH149"/>
  <c r="A150"/>
  <c r="AL150"/>
  <c r="AM150"/>
  <c r="AN150"/>
  <c r="AO150"/>
  <c r="AP150"/>
  <c r="AR150"/>
  <c r="AS150"/>
  <c r="AT150"/>
  <c r="AU150"/>
  <c r="AV150"/>
  <c r="AW150"/>
  <c r="AX150"/>
  <c r="AY150"/>
  <c r="AZ150"/>
  <c r="BA150"/>
  <c r="BB150"/>
  <c r="BC150"/>
  <c r="BD150"/>
  <c r="BE150"/>
  <c r="BF150"/>
  <c r="AL151" s="1"/>
  <c r="BG150"/>
  <c r="BH150"/>
  <c r="A151"/>
  <c r="AM151"/>
  <c r="AN151"/>
  <c r="AO151"/>
  <c r="AP151"/>
  <c r="AR151"/>
  <c r="AS151"/>
  <c r="AT151"/>
  <c r="AU151"/>
  <c r="AV151"/>
  <c r="AW151"/>
  <c r="AX151"/>
  <c r="AY151"/>
  <c r="AZ151"/>
  <c r="BA151"/>
  <c r="BB151"/>
  <c r="BC151"/>
  <c r="BD151"/>
  <c r="BE151"/>
  <c r="BF151"/>
  <c r="BG151"/>
  <c r="BH151"/>
  <c r="A152"/>
  <c r="AL152"/>
  <c r="AM152"/>
  <c r="AN152"/>
  <c r="AO152"/>
  <c r="AP152"/>
  <c r="AR152"/>
  <c r="AS152"/>
  <c r="AT152"/>
  <c r="AU152"/>
  <c r="AV152"/>
  <c r="AW152"/>
  <c r="AX152"/>
  <c r="AY152"/>
  <c r="AZ152"/>
  <c r="BA152"/>
  <c r="BB152"/>
  <c r="BC152"/>
  <c r="BD152"/>
  <c r="BE152"/>
  <c r="BF152"/>
  <c r="BG152"/>
  <c r="BH152"/>
  <c r="A153"/>
  <c r="AL153"/>
  <c r="AM153"/>
  <c r="AN153"/>
  <c r="AO153"/>
  <c r="AP153"/>
  <c r="AR153"/>
  <c r="AS153"/>
  <c r="AT153"/>
  <c r="AU153"/>
  <c r="AV153"/>
  <c r="AW153"/>
  <c r="AX153"/>
  <c r="AY153"/>
  <c r="AZ153"/>
  <c r="BA153"/>
  <c r="BB153"/>
  <c r="BC153"/>
  <c r="BD153"/>
  <c r="BE153"/>
  <c r="BF153"/>
  <c r="AO154" s="1"/>
  <c r="BG153"/>
  <c r="BH153"/>
  <c r="A154"/>
  <c r="AL154"/>
  <c r="AM154"/>
  <c r="AN154"/>
  <c r="AP154"/>
  <c r="AR154"/>
  <c r="AS154"/>
  <c r="AT154"/>
  <c r="AU154"/>
  <c r="AV154"/>
  <c r="AW154"/>
  <c r="AX154"/>
  <c r="AY154"/>
  <c r="AZ154"/>
  <c r="BA154"/>
  <c r="BB154"/>
  <c r="BC154"/>
  <c r="BD154"/>
  <c r="BE154"/>
  <c r="BF154"/>
  <c r="BG154"/>
  <c r="BH154"/>
  <c r="A155"/>
  <c r="AL155"/>
  <c r="AM155"/>
  <c r="AN155"/>
  <c r="AO155"/>
  <c r="AP155"/>
  <c r="AR155"/>
  <c r="AS155"/>
  <c r="AT155"/>
  <c r="AU155"/>
  <c r="AV155"/>
  <c r="AW155"/>
  <c r="AX155"/>
  <c r="AY155"/>
  <c r="AZ155"/>
  <c r="BA155"/>
  <c r="BB155"/>
  <c r="BC155"/>
  <c r="BD155"/>
  <c r="BE155"/>
  <c r="BF155"/>
  <c r="BG155"/>
  <c r="BH155"/>
  <c r="A156"/>
  <c r="AL156"/>
  <c r="AM156"/>
  <c r="AN156"/>
  <c r="AO156"/>
  <c r="AP156"/>
  <c r="AR156"/>
  <c r="AS156"/>
  <c r="AT156"/>
  <c r="AU156"/>
  <c r="AV156"/>
  <c r="AW156"/>
  <c r="AX156"/>
  <c r="AY156"/>
  <c r="AZ156"/>
  <c r="BA156"/>
  <c r="BB156"/>
  <c r="BC156"/>
  <c r="BD156"/>
  <c r="BE156"/>
  <c r="BF156"/>
  <c r="BG156"/>
  <c r="BH156"/>
  <c r="A157"/>
  <c r="AL157"/>
  <c r="AM157"/>
  <c r="AN157"/>
  <c r="AO157"/>
  <c r="AP157"/>
  <c r="AR157"/>
  <c r="AS157"/>
  <c r="AT157"/>
  <c r="AU157"/>
  <c r="AV157"/>
  <c r="AW157"/>
  <c r="AX157"/>
  <c r="AY157"/>
  <c r="AZ157"/>
  <c r="BA157"/>
  <c r="BB157"/>
  <c r="BC157"/>
  <c r="BD157"/>
  <c r="BE157"/>
  <c r="BF157"/>
  <c r="AL158" s="1"/>
  <c r="BG157"/>
  <c r="BH157"/>
  <c r="A158"/>
  <c r="AM158"/>
  <c r="AN158"/>
  <c r="AO158"/>
  <c r="AP158"/>
  <c r="AR158"/>
  <c r="AS158"/>
  <c r="AT158"/>
  <c r="AU158"/>
  <c r="AV158"/>
  <c r="AW158"/>
  <c r="AX158"/>
  <c r="AY158"/>
  <c r="AZ158"/>
  <c r="BA158"/>
  <c r="BB158"/>
  <c r="BC158"/>
  <c r="BD158"/>
  <c r="BE158"/>
  <c r="BF158"/>
  <c r="AM159" s="1"/>
  <c r="BG158"/>
  <c r="BH158"/>
  <c r="A159"/>
  <c r="AL159"/>
  <c r="AN159"/>
  <c r="AO159"/>
  <c r="AP159"/>
  <c r="AR159"/>
  <c r="AS159"/>
  <c r="AT159"/>
  <c r="AU159"/>
  <c r="AV159"/>
  <c r="AW159"/>
  <c r="AX159"/>
  <c r="AY159"/>
  <c r="AZ159"/>
  <c r="BA159"/>
  <c r="BB159"/>
  <c r="BC159"/>
  <c r="BD159"/>
  <c r="BE159"/>
  <c r="BF159"/>
  <c r="BG159"/>
  <c r="BH159"/>
  <c r="A160"/>
  <c r="AL160"/>
  <c r="AM160"/>
  <c r="AN160"/>
  <c r="AO160"/>
  <c r="AP160"/>
  <c r="AR160"/>
  <c r="AS160"/>
  <c r="AT160"/>
  <c r="AU160"/>
  <c r="AV160"/>
  <c r="AW160"/>
  <c r="AX160"/>
  <c r="AY160"/>
  <c r="AZ160"/>
  <c r="BA160"/>
  <c r="BB160"/>
  <c r="BC160"/>
  <c r="BD160"/>
  <c r="BE160"/>
  <c r="BF160"/>
  <c r="BG160"/>
  <c r="BH160"/>
  <c r="A161"/>
  <c r="AL161"/>
  <c r="AM161"/>
  <c r="AN161"/>
  <c r="AO161"/>
  <c r="AP161"/>
  <c r="AR161"/>
  <c r="AS161"/>
  <c r="AT161"/>
  <c r="AU161"/>
  <c r="AV161"/>
  <c r="AW161"/>
  <c r="AX161"/>
  <c r="AY161"/>
  <c r="AZ161"/>
  <c r="BA161"/>
  <c r="BB161"/>
  <c r="BC161"/>
  <c r="BD161"/>
  <c r="BE161"/>
  <c r="BF161"/>
  <c r="BG161"/>
  <c r="BH161"/>
  <c r="A162"/>
  <c r="AL162"/>
  <c r="AM162"/>
  <c r="AN162"/>
  <c r="AO162"/>
  <c r="AP162"/>
  <c r="AR162"/>
  <c r="AS162"/>
  <c r="AT162"/>
  <c r="AU162"/>
  <c r="AV162"/>
  <c r="AW162"/>
  <c r="AX162"/>
  <c r="AY162"/>
  <c r="AZ162"/>
  <c r="BA162"/>
  <c r="BB162"/>
  <c r="BC162"/>
  <c r="BD162"/>
  <c r="BE162"/>
  <c r="BF162"/>
  <c r="BG162"/>
  <c r="BH162"/>
  <c r="A163"/>
  <c r="AL163"/>
  <c r="AM163"/>
  <c r="AN163"/>
  <c r="AO163"/>
  <c r="AP163"/>
  <c r="AR163"/>
  <c r="AS163"/>
  <c r="AT163"/>
  <c r="AU163"/>
  <c r="AV163"/>
  <c r="AW163"/>
  <c r="AX163"/>
  <c r="AY163"/>
  <c r="AZ163"/>
  <c r="BA163"/>
  <c r="BB163"/>
  <c r="BC163"/>
  <c r="BD163"/>
  <c r="BE163"/>
  <c r="BF163"/>
  <c r="BG163"/>
  <c r="BH163"/>
  <c r="A164"/>
  <c r="AL164"/>
  <c r="AM164"/>
  <c r="AN164"/>
  <c r="AO164"/>
  <c r="AP164"/>
  <c r="AR164"/>
  <c r="AS164"/>
  <c r="AT164"/>
  <c r="AU164"/>
  <c r="AV164"/>
  <c r="AW164"/>
  <c r="AX164"/>
  <c r="AY164"/>
  <c r="AZ164"/>
  <c r="BA164"/>
  <c r="BB164"/>
  <c r="BC164"/>
  <c r="BD164"/>
  <c r="BE164"/>
  <c r="BF164"/>
  <c r="BG164"/>
  <c r="BH164"/>
  <c r="A165"/>
  <c r="AL165"/>
  <c r="AM165"/>
  <c r="AN165"/>
  <c r="AO165"/>
  <c r="AP165"/>
  <c r="AR165"/>
  <c r="AS165"/>
  <c r="AT165"/>
  <c r="AU165"/>
  <c r="AV165"/>
  <c r="AW165"/>
  <c r="AX165"/>
  <c r="AY165"/>
  <c r="AZ165"/>
  <c r="BA165"/>
  <c r="BB165"/>
  <c r="BC165"/>
  <c r="BD165"/>
  <c r="BE165"/>
  <c r="BF165"/>
  <c r="AM166" s="1"/>
  <c r="BG165"/>
  <c r="BH165"/>
  <c r="A166"/>
  <c r="AL166"/>
  <c r="AN166"/>
  <c r="AO166"/>
  <c r="AP166"/>
  <c r="AR166"/>
  <c r="AS166"/>
  <c r="AT166"/>
  <c r="AU166"/>
  <c r="AV166"/>
  <c r="AW166"/>
  <c r="AX166"/>
  <c r="AY166"/>
  <c r="AZ166"/>
  <c r="BA166"/>
  <c r="BB166"/>
  <c r="BC166"/>
  <c r="BD166"/>
  <c r="BE166"/>
  <c r="BF166"/>
  <c r="AN167" s="1"/>
  <c r="BG166"/>
  <c r="BH166"/>
  <c r="A167"/>
  <c r="AL167"/>
  <c r="AM167"/>
  <c r="AO167"/>
  <c r="AP167"/>
  <c r="AR167"/>
  <c r="AS167"/>
  <c r="AT167"/>
  <c r="AU167"/>
  <c r="AV167"/>
  <c r="AW167"/>
  <c r="AX167"/>
  <c r="AY167"/>
  <c r="AZ167"/>
  <c r="BA167"/>
  <c r="BB167"/>
  <c r="BC167"/>
  <c r="BD167"/>
  <c r="BE167"/>
  <c r="BF167"/>
  <c r="AO168" s="1"/>
  <c r="BG167"/>
  <c r="BH167"/>
  <c r="A168"/>
  <c r="AL168"/>
  <c r="AM168"/>
  <c r="AN168"/>
  <c r="AP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A169"/>
  <c r="AL169"/>
  <c r="AM169"/>
  <c r="AN169"/>
  <c r="AO169"/>
  <c r="AP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A170"/>
  <c r="AL170"/>
  <c r="AM170"/>
  <c r="AN170"/>
  <c r="AO170"/>
  <c r="AP170"/>
  <c r="AR170"/>
  <c r="AS170"/>
  <c r="AT170"/>
  <c r="AU170"/>
  <c r="AV170"/>
  <c r="AW170"/>
  <c r="AX170"/>
  <c r="AY170"/>
  <c r="AZ170"/>
  <c r="BA170"/>
  <c r="BB170"/>
  <c r="BC170"/>
  <c r="BD170"/>
  <c r="BE170"/>
  <c r="BF170"/>
  <c r="BG170"/>
  <c r="BH170"/>
  <c r="A171"/>
  <c r="AL171"/>
  <c r="AM171"/>
  <c r="AN171"/>
  <c r="AO171"/>
  <c r="AP171"/>
  <c r="AR171"/>
  <c r="AS171"/>
  <c r="AT171"/>
  <c r="AU171"/>
  <c r="AV171"/>
  <c r="AW171"/>
  <c r="AX171"/>
  <c r="AY171"/>
  <c r="AZ171"/>
  <c r="BA171"/>
  <c r="BB171"/>
  <c r="BC171"/>
  <c r="BD171"/>
  <c r="BE171"/>
  <c r="BF171"/>
  <c r="BG171"/>
  <c r="BH171"/>
  <c r="A172"/>
  <c r="AL172"/>
  <c r="AM172"/>
  <c r="AN172"/>
  <c r="AO172"/>
  <c r="AP172"/>
  <c r="AR172"/>
  <c r="AS172"/>
  <c r="AT172"/>
  <c r="AU172"/>
  <c r="AV172"/>
  <c r="AW172"/>
  <c r="AX172"/>
  <c r="AY172"/>
  <c r="AZ172"/>
  <c r="BA172"/>
  <c r="BB172"/>
  <c r="BC172"/>
  <c r="BD172"/>
  <c r="BE172"/>
  <c r="BF172"/>
  <c r="BG172"/>
  <c r="BH172"/>
  <c r="A173"/>
  <c r="AL173"/>
  <c r="AM173"/>
  <c r="AN173"/>
  <c r="AO173"/>
  <c r="AP173"/>
  <c r="AR173"/>
  <c r="AS173"/>
  <c r="AT173"/>
  <c r="AU173"/>
  <c r="AV173"/>
  <c r="AW173"/>
  <c r="AX173"/>
  <c r="AY173"/>
  <c r="AZ173"/>
  <c r="BA173"/>
  <c r="BB173"/>
  <c r="BC173"/>
  <c r="BD173"/>
  <c r="BE173"/>
  <c r="BF173"/>
  <c r="AN174" s="1"/>
  <c r="BG173"/>
  <c r="BH173"/>
  <c r="A174"/>
  <c r="AL174"/>
  <c r="AM174"/>
  <c r="AO174"/>
  <c r="AP174"/>
  <c r="AR174"/>
  <c r="AS174"/>
  <c r="AT174"/>
  <c r="AU174"/>
  <c r="AV174"/>
  <c r="AW174"/>
  <c r="AX174"/>
  <c r="AY174"/>
  <c r="AZ174"/>
  <c r="BA174"/>
  <c r="BB174"/>
  <c r="BC174"/>
  <c r="BD174"/>
  <c r="BE174"/>
  <c r="BF174"/>
  <c r="AO175" s="1"/>
  <c r="BG174"/>
  <c r="BH174"/>
  <c r="A175"/>
  <c r="AL175"/>
  <c r="AM175"/>
  <c r="AN175"/>
  <c r="AP175"/>
  <c r="AR175"/>
  <c r="AS175"/>
  <c r="AT175"/>
  <c r="AU175"/>
  <c r="AV175"/>
  <c r="AW175"/>
  <c r="AX175"/>
  <c r="AY175"/>
  <c r="AZ175"/>
  <c r="BA175"/>
  <c r="BB175"/>
  <c r="BC175"/>
  <c r="BD175"/>
  <c r="BE175"/>
  <c r="BF175"/>
  <c r="BG175"/>
  <c r="BH175"/>
  <c r="A176"/>
  <c r="AL176"/>
  <c r="AM176"/>
  <c r="AN176"/>
  <c r="AO176"/>
  <c r="AP176"/>
  <c r="AR176"/>
  <c r="AS176"/>
  <c r="AT176"/>
  <c r="AU176"/>
  <c r="AV176"/>
  <c r="AW176"/>
  <c r="AX176"/>
  <c r="AY176"/>
  <c r="AZ176"/>
  <c r="BA176"/>
  <c r="BB176"/>
  <c r="BC176"/>
  <c r="BD176"/>
  <c r="BE176"/>
  <c r="BF176"/>
  <c r="BG176"/>
  <c r="BH176"/>
  <c r="A177"/>
  <c r="AL177"/>
  <c r="AM177"/>
  <c r="AN177"/>
  <c r="AO177"/>
  <c r="AP177"/>
  <c r="AR177"/>
  <c r="AS177"/>
  <c r="AT177"/>
  <c r="AU177"/>
  <c r="AV177"/>
  <c r="AW177"/>
  <c r="AX177"/>
  <c r="AY177"/>
  <c r="AZ177"/>
  <c r="BA177"/>
  <c r="BB177"/>
  <c r="BC177"/>
  <c r="BD177"/>
  <c r="BE177"/>
  <c r="BF177"/>
  <c r="BG177"/>
  <c r="BH177"/>
  <c r="A178"/>
  <c r="AL178"/>
  <c r="AM178"/>
  <c r="AN178"/>
  <c r="AO178"/>
  <c r="AP178"/>
  <c r="AR178"/>
  <c r="AS178"/>
  <c r="AT178"/>
  <c r="AU178"/>
  <c r="AV178"/>
  <c r="AW178"/>
  <c r="AX178"/>
  <c r="AY178"/>
  <c r="AZ178"/>
  <c r="BA178"/>
  <c r="BB178"/>
  <c r="BC178"/>
  <c r="BD178"/>
  <c r="BE178"/>
  <c r="BF178"/>
  <c r="BG178"/>
  <c r="BH178"/>
  <c r="A179"/>
  <c r="AL179"/>
  <c r="AM179"/>
  <c r="AN179"/>
  <c r="AO179"/>
  <c r="AP179"/>
  <c r="AR179"/>
  <c r="AS179"/>
  <c r="AT179"/>
  <c r="AU179"/>
  <c r="AV179"/>
  <c r="AW179"/>
  <c r="AX179"/>
  <c r="AY179"/>
  <c r="AZ179"/>
  <c r="BA179"/>
  <c r="BB179"/>
  <c r="BC179"/>
  <c r="BD179"/>
  <c r="BE179"/>
  <c r="BF179"/>
  <c r="BG179"/>
  <c r="BH179"/>
  <c r="A180"/>
  <c r="AL180"/>
  <c r="AM180"/>
  <c r="AN180"/>
  <c r="AO180"/>
  <c r="AP180"/>
  <c r="AR180"/>
  <c r="AS180"/>
  <c r="AT180"/>
  <c r="AU180"/>
  <c r="AV180"/>
  <c r="AW180"/>
  <c r="AX180"/>
  <c r="AY180"/>
  <c r="AZ180"/>
  <c r="BA180"/>
  <c r="BB180"/>
  <c r="BC180"/>
  <c r="BD180"/>
  <c r="BE180"/>
  <c r="BF180"/>
  <c r="BG180"/>
  <c r="BH180"/>
  <c r="A181"/>
  <c r="AL181"/>
  <c r="AM181"/>
  <c r="AN181"/>
  <c r="AO181"/>
  <c r="AP181"/>
  <c r="AR181"/>
  <c r="AS181"/>
  <c r="AT181"/>
  <c r="AU181"/>
  <c r="AV181"/>
  <c r="AW181"/>
  <c r="AX181"/>
  <c r="AY181"/>
  <c r="AZ181"/>
  <c r="BA181"/>
  <c r="BB181"/>
  <c r="BC181"/>
  <c r="BD181"/>
  <c r="BE181"/>
  <c r="BF181"/>
  <c r="AO182" s="1"/>
  <c r="BG181"/>
  <c r="BH181"/>
  <c r="A182"/>
  <c r="AL182"/>
  <c r="AM182"/>
  <c r="AN182"/>
  <c r="AP182"/>
  <c r="AR182"/>
  <c r="AS182"/>
  <c r="AT182"/>
  <c r="AU182"/>
  <c r="AV182"/>
  <c r="AW182"/>
  <c r="AX182"/>
  <c r="AY182"/>
  <c r="AZ182"/>
  <c r="BA182"/>
  <c r="BB182"/>
  <c r="BC182"/>
  <c r="BD182"/>
  <c r="BE182"/>
  <c r="BF182"/>
  <c r="BG182"/>
  <c r="BH182"/>
  <c r="A183"/>
  <c r="AL183"/>
  <c r="AM183"/>
  <c r="AN183"/>
  <c r="AO183"/>
  <c r="AP183"/>
  <c r="AR183"/>
  <c r="AS183"/>
  <c r="AT183"/>
  <c r="AU183"/>
  <c r="AV183"/>
  <c r="AW183"/>
  <c r="AX183"/>
  <c r="AY183"/>
  <c r="AZ183"/>
  <c r="BA183"/>
  <c r="BB183"/>
  <c r="BC183"/>
  <c r="BD183"/>
  <c r="BE183"/>
  <c r="BF183"/>
  <c r="BG183"/>
  <c r="BH183"/>
  <c r="A184"/>
  <c r="AL184"/>
  <c r="AM184"/>
  <c r="AN184"/>
  <c r="AO184"/>
  <c r="AP184"/>
  <c r="AR184"/>
  <c r="AS184"/>
  <c r="AT184"/>
  <c r="AU184"/>
  <c r="AV184"/>
  <c r="AW184"/>
  <c r="AX184"/>
  <c r="AY184"/>
  <c r="AZ184"/>
  <c r="BA184"/>
  <c r="BB184"/>
  <c r="BC184"/>
  <c r="BD184"/>
  <c r="BE184"/>
  <c r="BF184"/>
  <c r="BG184"/>
  <c r="BH184"/>
  <c r="A185"/>
  <c r="AL185"/>
  <c r="AM185"/>
  <c r="AN185"/>
  <c r="AO185"/>
  <c r="AP185"/>
  <c r="AR185"/>
  <c r="AS185"/>
  <c r="AT185"/>
  <c r="AU185"/>
  <c r="AV185"/>
  <c r="AW185"/>
  <c r="AX185"/>
  <c r="AY185"/>
  <c r="AZ185"/>
  <c r="BA185"/>
  <c r="BB185"/>
  <c r="BC185"/>
  <c r="BD185"/>
  <c r="BE185"/>
  <c r="BF185"/>
  <c r="BG185"/>
  <c r="BH185"/>
  <c r="A186"/>
  <c r="AL186"/>
  <c r="AM186"/>
  <c r="AN186"/>
  <c r="AO186"/>
  <c r="AP186"/>
  <c r="AR186"/>
  <c r="AS186"/>
  <c r="AT186"/>
  <c r="AU186"/>
  <c r="AV186"/>
  <c r="AW186"/>
  <c r="AX186"/>
  <c r="AY186"/>
  <c r="AZ186"/>
  <c r="BA186"/>
  <c r="BB186"/>
  <c r="BC186"/>
  <c r="BD186"/>
  <c r="BE186"/>
  <c r="BF186"/>
  <c r="BG186"/>
  <c r="BH186"/>
  <c r="A187"/>
  <c r="AL187"/>
  <c r="AM187"/>
  <c r="AN187"/>
  <c r="AO187"/>
  <c r="AP187"/>
  <c r="AR187"/>
  <c r="AS187"/>
  <c r="AT187"/>
  <c r="AU187"/>
  <c r="AV187"/>
  <c r="AW187"/>
  <c r="AX187"/>
  <c r="AY187"/>
  <c r="AZ187"/>
  <c r="BA187"/>
  <c r="BB187"/>
  <c r="BC187"/>
  <c r="BD187"/>
  <c r="BE187"/>
  <c r="BF187"/>
  <c r="BG187"/>
  <c r="BH187"/>
  <c r="A188"/>
  <c r="AL188"/>
  <c r="AM188"/>
  <c r="AN188"/>
  <c r="AO188"/>
  <c r="AP188"/>
  <c r="AR188"/>
  <c r="AS188"/>
  <c r="AT188"/>
  <c r="AU188"/>
  <c r="AV188"/>
  <c r="AW188"/>
  <c r="AX188"/>
  <c r="AY188"/>
  <c r="AZ188"/>
  <c r="BA188"/>
  <c r="BB188"/>
  <c r="BC188"/>
  <c r="BD188"/>
  <c r="BE188"/>
  <c r="BF188"/>
  <c r="BG188"/>
  <c r="BH188"/>
  <c r="A189"/>
  <c r="AL189"/>
  <c r="AM189"/>
  <c r="AN189"/>
  <c r="AO189"/>
  <c r="AP189"/>
  <c r="AR189"/>
  <c r="AS189"/>
  <c r="AT189"/>
  <c r="AU189"/>
  <c r="AV189"/>
  <c r="AW189"/>
  <c r="AX189"/>
  <c r="AY189"/>
  <c r="AZ189"/>
  <c r="BA189"/>
  <c r="BB189"/>
  <c r="BC189"/>
  <c r="BD189"/>
  <c r="BE189"/>
  <c r="BF189"/>
  <c r="BG189"/>
  <c r="BH189"/>
  <c r="A190"/>
  <c r="AL190"/>
  <c r="AM190"/>
  <c r="AN190"/>
  <c r="AO190"/>
  <c r="AP190"/>
  <c r="AR190"/>
  <c r="AS190"/>
  <c r="AT190"/>
  <c r="AU190"/>
  <c r="AV190"/>
  <c r="AW190"/>
  <c r="AX190"/>
  <c r="AY190"/>
  <c r="AZ190"/>
  <c r="BA190"/>
  <c r="BB190"/>
  <c r="BC190"/>
  <c r="BD190"/>
  <c r="BE190"/>
  <c r="BF190"/>
  <c r="BG190"/>
  <c r="BH190"/>
  <c r="A191"/>
  <c r="AL191"/>
  <c r="AM191"/>
  <c r="AN191"/>
  <c r="AO191"/>
  <c r="AP191"/>
  <c r="AR191"/>
  <c r="AS191"/>
  <c r="AT191"/>
  <c r="AU191"/>
  <c r="AV191"/>
  <c r="AW191"/>
  <c r="AX191"/>
  <c r="AY191"/>
  <c r="AZ191"/>
  <c r="BA191"/>
  <c r="BB191"/>
  <c r="BC191"/>
  <c r="BD191"/>
  <c r="BE191"/>
  <c r="BF191"/>
  <c r="BG191"/>
  <c r="BH191"/>
  <c r="A192"/>
  <c r="AL192"/>
  <c r="AM192"/>
  <c r="AN192"/>
  <c r="AO192"/>
  <c r="AP192"/>
  <c r="AR192"/>
  <c r="AS192"/>
  <c r="AT192"/>
  <c r="AU192"/>
  <c r="AV192"/>
  <c r="AW192"/>
  <c r="AX192"/>
  <c r="AY192"/>
  <c r="AZ192"/>
  <c r="BA192"/>
  <c r="BB192"/>
  <c r="BC192"/>
  <c r="BD192"/>
  <c r="BE192"/>
  <c r="BF192"/>
  <c r="BG192"/>
  <c r="BH192"/>
  <c r="A193"/>
  <c r="AM193"/>
  <c r="AN193"/>
  <c r="AO193"/>
  <c r="AP193"/>
  <c r="AR193"/>
  <c r="AS193"/>
  <c r="AT193"/>
  <c r="AU193"/>
  <c r="AV193"/>
  <c r="AW193"/>
  <c r="AX193"/>
  <c r="AY193"/>
  <c r="AZ193"/>
  <c r="BA193"/>
  <c r="BB193"/>
  <c r="BC193"/>
  <c r="BD193"/>
  <c r="BE193"/>
  <c r="BF193"/>
  <c r="BG193"/>
  <c r="BH193"/>
  <c r="A194"/>
  <c r="AL194"/>
  <c r="AN194"/>
  <c r="AO194"/>
  <c r="AP194"/>
  <c r="AR194"/>
  <c r="AS194"/>
  <c r="AT194"/>
  <c r="AU194"/>
  <c r="AV194"/>
  <c r="AW194"/>
  <c r="AX194"/>
  <c r="AY194"/>
  <c r="AZ194"/>
  <c r="BA194"/>
  <c r="BB194"/>
  <c r="BC194"/>
  <c r="BD194"/>
  <c r="BE194"/>
  <c r="BF194"/>
  <c r="BG194"/>
  <c r="BH194"/>
  <c r="A195"/>
  <c r="AL195"/>
  <c r="AM195"/>
  <c r="AO195"/>
  <c r="AP195"/>
  <c r="AR195"/>
  <c r="AS195"/>
  <c r="AT195"/>
  <c r="AU195"/>
  <c r="AV195"/>
  <c r="AW195"/>
  <c r="AX195"/>
  <c r="AY195"/>
  <c r="AZ195"/>
  <c r="BA195"/>
  <c r="BB195"/>
  <c r="BC195"/>
  <c r="BD195"/>
  <c r="BE195"/>
  <c r="BF195"/>
  <c r="BG195"/>
  <c r="BH195"/>
  <c r="A196"/>
  <c r="AL196"/>
  <c r="AM196"/>
  <c r="AN196"/>
  <c r="AO196"/>
  <c r="AP196"/>
  <c r="AR196"/>
  <c r="AS196"/>
  <c r="AT196"/>
  <c r="AU196"/>
  <c r="AV196"/>
  <c r="AW196"/>
  <c r="AX196"/>
  <c r="AY196"/>
  <c r="AZ196"/>
  <c r="BA196"/>
  <c r="BB196"/>
  <c r="BC196"/>
  <c r="BD196"/>
  <c r="BE196"/>
  <c r="BF196"/>
  <c r="BG196"/>
  <c r="BH196"/>
  <c r="A197"/>
  <c r="AL197"/>
  <c r="AM197"/>
  <c r="AN197"/>
  <c r="AO197"/>
  <c r="AP197"/>
  <c r="AR197"/>
  <c r="AS197"/>
  <c r="AT197"/>
  <c r="AU197"/>
  <c r="AV197"/>
  <c r="AW197"/>
  <c r="AX197"/>
  <c r="AY197"/>
  <c r="AZ197"/>
  <c r="BA197"/>
  <c r="BB197"/>
  <c r="BC197"/>
  <c r="BD197"/>
  <c r="BE197"/>
  <c r="BF197"/>
  <c r="BG197"/>
  <c r="BH197"/>
  <c r="A198"/>
  <c r="AL198"/>
  <c r="AM198"/>
  <c r="AN198"/>
  <c r="AO198"/>
  <c r="AP198"/>
  <c r="AR198"/>
  <c r="AS198"/>
  <c r="AT198"/>
  <c r="AU198"/>
  <c r="AV198"/>
  <c r="AW198"/>
  <c r="AX198"/>
  <c r="AY198"/>
  <c r="AZ198"/>
  <c r="BA198"/>
  <c r="BB198"/>
  <c r="BC198"/>
  <c r="BD198"/>
  <c r="BE198"/>
  <c r="BF198"/>
  <c r="BG198"/>
  <c r="BH198"/>
  <c r="A199"/>
  <c r="AL199"/>
  <c r="AM199"/>
  <c r="AN199"/>
  <c r="AO199"/>
  <c r="AP199"/>
  <c r="AR199"/>
  <c r="AS199"/>
  <c r="AT199"/>
  <c r="AU199"/>
  <c r="AV199"/>
  <c r="AW199"/>
  <c r="AX199"/>
  <c r="AY199"/>
  <c r="AZ199"/>
  <c r="BA199"/>
  <c r="BB199"/>
  <c r="BC199"/>
  <c r="BD199"/>
  <c r="BE199"/>
  <c r="BF199"/>
  <c r="BG199"/>
  <c r="BH199"/>
  <c r="A200"/>
  <c r="AM200"/>
  <c r="AN200"/>
  <c r="AO200"/>
  <c r="AP200"/>
  <c r="AR200"/>
  <c r="AS200"/>
  <c r="AT200"/>
  <c r="AU200"/>
  <c r="AV200"/>
  <c r="AW200"/>
  <c r="AX200"/>
  <c r="AY200"/>
  <c r="AZ200"/>
  <c r="BA200"/>
  <c r="BB200"/>
  <c r="BC200"/>
  <c r="BD200"/>
  <c r="BE200"/>
  <c r="BF200"/>
  <c r="BG200"/>
  <c r="BH200"/>
  <c r="A201"/>
  <c r="AL201"/>
  <c r="AN201"/>
  <c r="AO201"/>
  <c r="AP201"/>
  <c r="AR201"/>
  <c r="AS201"/>
  <c r="AT201"/>
  <c r="AU201"/>
  <c r="AV201"/>
  <c r="AW201"/>
  <c r="AX201"/>
  <c r="AY201"/>
  <c r="AZ201"/>
  <c r="BA201"/>
  <c r="BB201"/>
  <c r="BC201"/>
  <c r="BD201"/>
  <c r="BE201"/>
  <c r="BF201"/>
  <c r="BG201"/>
  <c r="BH201"/>
  <c r="A202"/>
  <c r="AL202"/>
  <c r="AM202"/>
  <c r="AO202"/>
  <c r="AP202"/>
  <c r="AR202"/>
  <c r="AS202"/>
  <c r="AT202"/>
  <c r="AU202"/>
  <c r="AV202"/>
  <c r="AW202"/>
  <c r="AX202"/>
  <c r="AY202"/>
  <c r="AZ202"/>
  <c r="BA202"/>
  <c r="BB202"/>
  <c r="BC202"/>
  <c r="BD202"/>
  <c r="BE202"/>
  <c r="BF202"/>
  <c r="BG202"/>
  <c r="BH202"/>
  <c r="A203"/>
  <c r="AL203"/>
  <c r="AM203"/>
  <c r="AN203"/>
  <c r="AP203"/>
  <c r="AR203"/>
  <c r="AS203"/>
  <c r="AT203"/>
  <c r="AU203"/>
  <c r="AV203"/>
  <c r="AW203"/>
  <c r="AX203"/>
  <c r="AY203"/>
  <c r="AZ203"/>
  <c r="BA203"/>
  <c r="BB203"/>
  <c r="BC203"/>
  <c r="BD203"/>
  <c r="BE203"/>
  <c r="BF203"/>
  <c r="BG203"/>
  <c r="BH203"/>
  <c r="A204"/>
  <c r="AL204"/>
  <c r="AM204"/>
  <c r="AN204"/>
  <c r="AO204"/>
  <c r="AP204"/>
  <c r="AR204"/>
  <c r="AS204"/>
  <c r="AT204"/>
  <c r="AU204"/>
  <c r="AV204"/>
  <c r="AW204"/>
  <c r="AX204"/>
  <c r="AY204"/>
  <c r="AZ204"/>
  <c r="BA204"/>
  <c r="BB204"/>
  <c r="BC204"/>
  <c r="BD204"/>
  <c r="BE204"/>
  <c r="BF204"/>
  <c r="BG204"/>
  <c r="BH204"/>
  <c r="A205"/>
  <c r="AL205"/>
  <c r="AM205"/>
  <c r="AN205"/>
  <c r="AO205"/>
  <c r="AP205"/>
  <c r="AR205"/>
  <c r="AS205"/>
  <c r="AT205"/>
  <c r="AU205"/>
  <c r="AV205"/>
  <c r="AW205"/>
  <c r="AX205"/>
  <c r="AY205"/>
  <c r="AZ205"/>
  <c r="BA205"/>
  <c r="BB205"/>
  <c r="BC205"/>
  <c r="BD205"/>
  <c r="BE205"/>
  <c r="BF205"/>
  <c r="BG205"/>
  <c r="BH205"/>
  <c r="A206"/>
  <c r="AL206"/>
  <c r="AM206"/>
  <c r="AN206"/>
  <c r="AO206"/>
  <c r="AP206"/>
  <c r="AR206"/>
  <c r="AS206"/>
  <c r="AT206"/>
  <c r="AU206"/>
  <c r="AV206"/>
  <c r="AW206"/>
  <c r="AX206"/>
  <c r="AY206"/>
  <c r="AZ206"/>
  <c r="BA206"/>
  <c r="BB206"/>
  <c r="BC206"/>
  <c r="BD206"/>
  <c r="BE206"/>
  <c r="BF206"/>
  <c r="AL207" s="1"/>
  <c r="BG206"/>
  <c r="BH206"/>
  <c r="A207"/>
  <c r="AM207"/>
  <c r="AN207"/>
  <c r="AO207"/>
  <c r="AP207"/>
  <c r="AR207"/>
  <c r="AS207"/>
  <c r="AT207"/>
  <c r="AU207"/>
  <c r="AV207"/>
  <c r="AW207"/>
  <c r="AX207"/>
  <c r="AY207"/>
  <c r="AZ207"/>
  <c r="BA207"/>
  <c r="BB207"/>
  <c r="BC207"/>
  <c r="BD207"/>
  <c r="BE207"/>
  <c r="BF207"/>
  <c r="BG207"/>
  <c r="BH207"/>
  <c r="A208"/>
  <c r="AL208"/>
  <c r="AM208"/>
  <c r="AN208"/>
  <c r="AO208"/>
  <c r="AP208"/>
  <c r="AR208"/>
  <c r="AS208"/>
  <c r="AT208"/>
  <c r="AU208"/>
  <c r="AV208"/>
  <c r="AW208"/>
  <c r="AX208"/>
  <c r="AY208"/>
  <c r="AZ208"/>
  <c r="BA208"/>
  <c r="BB208"/>
  <c r="BC208"/>
  <c r="BD208"/>
  <c r="BE208"/>
  <c r="BF208"/>
  <c r="BG208"/>
  <c r="BH208"/>
  <c r="A209"/>
  <c r="AL209"/>
  <c r="AM209"/>
  <c r="AN209"/>
  <c r="AO209"/>
  <c r="AP209"/>
  <c r="AR209"/>
  <c r="AS209"/>
  <c r="AT209"/>
  <c r="AU209"/>
  <c r="AV209"/>
  <c r="AW209"/>
  <c r="AX209"/>
  <c r="AY209"/>
  <c r="AZ209"/>
  <c r="BA209"/>
  <c r="BB209"/>
  <c r="BC209"/>
  <c r="BD209"/>
  <c r="BE209"/>
  <c r="BF209"/>
  <c r="BG209"/>
  <c r="BH209"/>
  <c r="A210"/>
  <c r="AL210"/>
  <c r="AM210"/>
  <c r="AN210"/>
  <c r="AO210"/>
  <c r="AP210"/>
  <c r="AR210"/>
  <c r="AS210"/>
  <c r="AT210"/>
  <c r="AU210"/>
  <c r="AV210"/>
  <c r="AW210"/>
  <c r="AX210"/>
  <c r="AY210"/>
  <c r="AZ210"/>
  <c r="BA210"/>
  <c r="BB210"/>
  <c r="BC210"/>
  <c r="BD210"/>
  <c r="BE210"/>
  <c r="BF210"/>
  <c r="BG210"/>
  <c r="BH210"/>
  <c r="A211"/>
  <c r="AL211"/>
  <c r="AM211"/>
  <c r="AN211"/>
  <c r="AO211"/>
  <c r="AP211"/>
  <c r="AR211"/>
  <c r="AS211"/>
  <c r="AT211"/>
  <c r="AU211"/>
  <c r="AV211"/>
  <c r="AW211"/>
  <c r="AX211"/>
  <c r="AY211"/>
  <c r="AZ211"/>
  <c r="BA211"/>
  <c r="BB211"/>
  <c r="BC211"/>
  <c r="BD211"/>
  <c r="BE211"/>
  <c r="BF211"/>
  <c r="BG211"/>
  <c r="BH211"/>
  <c r="A212"/>
  <c r="AL212"/>
  <c r="AM212"/>
  <c r="AN212"/>
  <c r="AO212"/>
  <c r="AP212"/>
  <c r="AR212"/>
  <c r="AS212"/>
  <c r="AT212"/>
  <c r="AU212"/>
  <c r="AV212"/>
  <c r="AW212"/>
  <c r="AX212"/>
  <c r="AY212"/>
  <c r="AZ212"/>
  <c r="BA212"/>
  <c r="BB212"/>
  <c r="BC212"/>
  <c r="BD212"/>
  <c r="BE212"/>
  <c r="BF212"/>
  <c r="BG212"/>
  <c r="BH212"/>
  <c r="A213"/>
  <c r="AL213"/>
  <c r="AM213"/>
  <c r="AN213"/>
  <c r="AO213"/>
  <c r="AP213"/>
  <c r="AR213"/>
  <c r="AS213"/>
  <c r="AT213"/>
  <c r="AU213"/>
  <c r="AV213"/>
  <c r="AW213"/>
  <c r="AX213"/>
  <c r="AY213"/>
  <c r="AZ213"/>
  <c r="BA213"/>
  <c r="BB213"/>
  <c r="BC213"/>
  <c r="BD213"/>
  <c r="BE213"/>
  <c r="BF213"/>
  <c r="AL214" s="1"/>
  <c r="BG213"/>
  <c r="BH213"/>
  <c r="A214"/>
  <c r="AM214"/>
  <c r="AN214"/>
  <c r="AO214"/>
  <c r="AP214"/>
  <c r="AR214"/>
  <c r="AS214"/>
  <c r="AT214"/>
  <c r="AU214"/>
  <c r="AV214"/>
  <c r="AW214"/>
  <c r="AX214"/>
  <c r="AY214"/>
  <c r="AZ214"/>
  <c r="BA214"/>
  <c r="BB214"/>
  <c r="BC214"/>
  <c r="BD214"/>
  <c r="BE214"/>
  <c r="BF214"/>
  <c r="AM215" s="1"/>
  <c r="BG214"/>
  <c r="BH214"/>
  <c r="A215"/>
  <c r="AL215"/>
  <c r="AN215"/>
  <c r="AO215"/>
  <c r="AP215"/>
  <c r="AR215"/>
  <c r="AS215"/>
  <c r="AT215"/>
  <c r="AU215"/>
  <c r="AV215"/>
  <c r="AW215"/>
  <c r="AX215"/>
  <c r="AY215"/>
  <c r="AZ215"/>
  <c r="BA215"/>
  <c r="BB215"/>
  <c r="BC215"/>
  <c r="BD215"/>
  <c r="BE215"/>
  <c r="BF215"/>
  <c r="BG215"/>
  <c r="BH215"/>
  <c r="A216"/>
  <c r="AL216"/>
  <c r="AM216"/>
  <c r="AN216"/>
  <c r="AO216"/>
  <c r="AP216"/>
  <c r="AR216"/>
  <c r="AS216"/>
  <c r="AT216"/>
  <c r="AU216"/>
  <c r="AV216"/>
  <c r="AW216"/>
  <c r="AX216"/>
  <c r="AY216"/>
  <c r="AZ216"/>
  <c r="BA216"/>
  <c r="BB216"/>
  <c r="BC216"/>
  <c r="BD216"/>
  <c r="BE216"/>
  <c r="BF216"/>
  <c r="BG216"/>
  <c r="BH216"/>
  <c r="A217"/>
  <c r="AL217"/>
  <c r="AM217"/>
  <c r="AN217"/>
  <c r="AO217"/>
  <c r="AP217"/>
  <c r="AR217"/>
  <c r="AS217"/>
  <c r="AT217"/>
  <c r="AU217"/>
  <c r="AV217"/>
  <c r="AW217"/>
  <c r="AX217"/>
  <c r="AY217"/>
  <c r="AZ217"/>
  <c r="BA217"/>
  <c r="BB217"/>
  <c r="BC217"/>
  <c r="BD217"/>
  <c r="BE217"/>
  <c r="BF217"/>
  <c r="BG217"/>
  <c r="BH217"/>
  <c r="A218"/>
  <c r="AL218"/>
  <c r="AM218"/>
  <c r="AN218"/>
  <c r="AO218"/>
  <c r="AP218"/>
  <c r="AR218"/>
  <c r="AS218"/>
  <c r="AT218"/>
  <c r="AU218"/>
  <c r="AV218"/>
  <c r="AW218"/>
  <c r="AX218"/>
  <c r="AY218"/>
  <c r="AZ218"/>
  <c r="BA218"/>
  <c r="BB218"/>
  <c r="BC218"/>
  <c r="BD218"/>
  <c r="BE218"/>
  <c r="BF218"/>
  <c r="BG218"/>
  <c r="BH218"/>
  <c r="A219"/>
  <c r="AL219"/>
  <c r="AM219"/>
  <c r="AN219"/>
  <c r="AO219"/>
  <c r="AP219"/>
  <c r="AR219"/>
  <c r="AS219"/>
  <c r="AT219"/>
  <c r="AU219"/>
  <c r="AV219"/>
  <c r="AW219"/>
  <c r="AX219"/>
  <c r="AY219"/>
  <c r="AZ219"/>
  <c r="BA219"/>
  <c r="BB219"/>
  <c r="BC219"/>
  <c r="BD219"/>
  <c r="BE219"/>
  <c r="BF219"/>
  <c r="BG219"/>
  <c r="BH219"/>
  <c r="A220"/>
  <c r="AL220"/>
  <c r="AM220"/>
  <c r="AN220"/>
  <c r="AO220"/>
  <c r="AP220"/>
  <c r="AR220"/>
  <c r="AS220"/>
  <c r="AT220"/>
  <c r="AU220"/>
  <c r="AV220"/>
  <c r="AW220"/>
  <c r="AX220"/>
  <c r="AY220"/>
  <c r="AZ220"/>
  <c r="BA220"/>
  <c r="BB220"/>
  <c r="BC220"/>
  <c r="BD220"/>
  <c r="BE220"/>
  <c r="BF220"/>
  <c r="AL221" s="1"/>
  <c r="BG220"/>
  <c r="BH220"/>
  <c r="A221"/>
  <c r="AM221"/>
  <c r="AN221"/>
  <c r="AO221"/>
  <c r="AP221"/>
  <c r="AR221"/>
  <c r="AS221"/>
  <c r="AT221"/>
  <c r="AU221"/>
  <c r="AV221"/>
  <c r="AW221"/>
  <c r="AX221"/>
  <c r="AY221"/>
  <c r="AZ221"/>
  <c r="BA221"/>
  <c r="BB221"/>
  <c r="BC221"/>
  <c r="BD221"/>
  <c r="BE221"/>
  <c r="BF221"/>
  <c r="AM222" s="1"/>
  <c r="BG221"/>
  <c r="BH221"/>
  <c r="A222"/>
  <c r="AL222"/>
  <c r="AN222"/>
  <c r="AO222"/>
  <c r="AP222"/>
  <c r="AR222"/>
  <c r="AS222"/>
  <c r="AT222"/>
  <c r="AU222"/>
  <c r="AV222"/>
  <c r="AW222"/>
  <c r="AX222"/>
  <c r="AY222"/>
  <c r="AZ222"/>
  <c r="BA222"/>
  <c r="BB222"/>
  <c r="BC222"/>
  <c r="BD222"/>
  <c r="BE222"/>
  <c r="BF222"/>
  <c r="AN223" s="1"/>
  <c r="BG222"/>
  <c r="BH222"/>
  <c r="A223"/>
  <c r="AL223"/>
  <c r="AM223"/>
  <c r="AO223"/>
  <c r="AP223"/>
  <c r="AR223"/>
  <c r="AS223"/>
  <c r="AT223"/>
  <c r="AU223"/>
  <c r="AV223"/>
  <c r="AW223"/>
  <c r="AX223"/>
  <c r="AY223"/>
  <c r="AZ223"/>
  <c r="BA223"/>
  <c r="BB223"/>
  <c r="BC223"/>
  <c r="BD223"/>
  <c r="BE223"/>
  <c r="BF223"/>
  <c r="AO224" s="1"/>
  <c r="BG223"/>
  <c r="BH223"/>
  <c r="A224"/>
  <c r="AL224"/>
  <c r="AM224"/>
  <c r="AN224"/>
  <c r="AP224"/>
  <c r="AR224"/>
  <c r="AS224"/>
  <c r="AT224"/>
  <c r="AU224"/>
  <c r="AV224"/>
  <c r="AW224"/>
  <c r="AX224"/>
  <c r="AY224"/>
  <c r="AZ224"/>
  <c r="BA224"/>
  <c r="BB224"/>
  <c r="BC224"/>
  <c r="BD224"/>
  <c r="BE224"/>
  <c r="BF224"/>
  <c r="BG224"/>
  <c r="BH224"/>
  <c r="A225"/>
  <c r="AL225"/>
  <c r="AM225"/>
  <c r="AN225"/>
  <c r="AO225"/>
  <c r="AP225"/>
  <c r="AR225"/>
  <c r="AS225"/>
  <c r="AT225"/>
  <c r="AU225"/>
  <c r="AV225"/>
  <c r="AW225"/>
  <c r="AX225"/>
  <c r="AY225"/>
  <c r="AZ225"/>
  <c r="BA225"/>
  <c r="BB225"/>
  <c r="BC225"/>
  <c r="BD225"/>
  <c r="BE225"/>
  <c r="BF225"/>
  <c r="BG225"/>
  <c r="BH225"/>
  <c r="A226"/>
  <c r="AL226"/>
  <c r="AM226"/>
  <c r="AN226"/>
  <c r="AO226"/>
  <c r="AP226"/>
  <c r="AR226"/>
  <c r="AS226"/>
  <c r="AT226"/>
  <c r="AU226"/>
  <c r="AV226"/>
  <c r="AW226"/>
  <c r="AX226"/>
  <c r="AY226"/>
  <c r="AZ226"/>
  <c r="BA226"/>
  <c r="BB226"/>
  <c r="BC226"/>
  <c r="BD226"/>
  <c r="BE226"/>
  <c r="BF226"/>
  <c r="BG226"/>
  <c r="BH226"/>
  <c r="A227"/>
  <c r="AL227"/>
  <c r="AM227"/>
  <c r="AN227"/>
  <c r="AO227"/>
  <c r="AP227"/>
  <c r="AR227"/>
  <c r="AS227"/>
  <c r="AT227"/>
  <c r="AU227"/>
  <c r="AV227"/>
  <c r="AW227"/>
  <c r="AX227"/>
  <c r="AY227"/>
  <c r="AZ227"/>
  <c r="BA227"/>
  <c r="BB227"/>
  <c r="BC227"/>
  <c r="BD227"/>
  <c r="BE227"/>
  <c r="BF227"/>
  <c r="BG227"/>
  <c r="BH227"/>
  <c r="A228"/>
  <c r="AL228"/>
  <c r="AM228"/>
  <c r="AN228"/>
  <c r="AO228"/>
  <c r="AP228"/>
  <c r="AR228"/>
  <c r="AS228"/>
  <c r="AT228"/>
  <c r="AU228"/>
  <c r="AV228"/>
  <c r="AW228"/>
  <c r="AX228"/>
  <c r="AY228"/>
  <c r="AZ228"/>
  <c r="BA228"/>
  <c r="BB228"/>
  <c r="BC228"/>
  <c r="BD228"/>
  <c r="BE228"/>
  <c r="BF228"/>
  <c r="BG228"/>
  <c r="BH228"/>
  <c r="A229"/>
  <c r="AL229"/>
  <c r="AM229"/>
  <c r="AN229"/>
  <c r="AO229"/>
  <c r="AP229"/>
  <c r="AR229"/>
  <c r="AS229"/>
  <c r="AT229"/>
  <c r="AU229"/>
  <c r="AV229"/>
  <c r="AW229"/>
  <c r="AX229"/>
  <c r="AY229"/>
  <c r="AZ229"/>
  <c r="BA229"/>
  <c r="BB229"/>
  <c r="BC229"/>
  <c r="BD229"/>
  <c r="BE229"/>
  <c r="BF229"/>
  <c r="AN230" s="1"/>
  <c r="BG229"/>
  <c r="BH229"/>
  <c r="A230"/>
  <c r="AL230"/>
  <c r="AM230"/>
  <c r="AO230"/>
  <c r="AP230"/>
  <c r="AR230"/>
  <c r="AS230"/>
  <c r="AT230"/>
  <c r="AU230"/>
  <c r="AV230"/>
  <c r="AW230"/>
  <c r="AX230"/>
  <c r="AY230"/>
  <c r="AZ230"/>
  <c r="BA230"/>
  <c r="BB230"/>
  <c r="BC230"/>
  <c r="BD230"/>
  <c r="BE230"/>
  <c r="BF230"/>
  <c r="AO231" s="1"/>
  <c r="BG230"/>
  <c r="BH230"/>
  <c r="A231"/>
  <c r="AL231"/>
  <c r="AM231"/>
  <c r="AN231"/>
  <c r="AP231"/>
  <c r="AR231"/>
  <c r="AS231"/>
  <c r="AT231"/>
  <c r="AU231"/>
  <c r="AV231"/>
  <c r="AW231"/>
  <c r="AX231"/>
  <c r="AY231"/>
  <c r="AZ231"/>
  <c r="BA231"/>
  <c r="BB231"/>
  <c r="BC231"/>
  <c r="BD231"/>
  <c r="BE231"/>
  <c r="BF231"/>
  <c r="BG231"/>
  <c r="BH231"/>
  <c r="A232"/>
  <c r="AL232"/>
  <c r="AM232"/>
  <c r="AN232"/>
  <c r="AO232"/>
  <c r="AP232"/>
  <c r="AR232"/>
  <c r="AS232"/>
  <c r="AT232"/>
  <c r="AU232"/>
  <c r="AV232"/>
  <c r="AW232"/>
  <c r="AX232"/>
  <c r="AY232"/>
  <c r="AZ232"/>
  <c r="BA232"/>
  <c r="BB232"/>
  <c r="BC232"/>
  <c r="BD232"/>
  <c r="BE232"/>
  <c r="BF232"/>
  <c r="BG232"/>
  <c r="BH232"/>
  <c r="A233"/>
  <c r="AL233"/>
  <c r="AM233"/>
  <c r="AN233"/>
  <c r="AO233"/>
  <c r="AP233"/>
  <c r="AR233"/>
  <c r="AS233"/>
  <c r="AT233"/>
  <c r="AU233"/>
  <c r="AV233"/>
  <c r="AW233"/>
  <c r="AX233"/>
  <c r="AY233"/>
  <c r="AZ233"/>
  <c r="BA233"/>
  <c r="BB233"/>
  <c r="BC233"/>
  <c r="BD233"/>
  <c r="BE233"/>
  <c r="BF233"/>
  <c r="BG233"/>
  <c r="BH233"/>
  <c r="A234"/>
  <c r="AL234"/>
  <c r="AM234"/>
  <c r="AN234"/>
  <c r="AO234"/>
  <c r="AP234"/>
  <c r="AR234"/>
  <c r="AS234"/>
  <c r="AT234"/>
  <c r="AU234"/>
  <c r="AV234"/>
  <c r="AW234"/>
  <c r="AX234"/>
  <c r="AY234"/>
  <c r="AZ234"/>
  <c r="BA234"/>
  <c r="BB234"/>
  <c r="BC234"/>
  <c r="BD234"/>
  <c r="BE234"/>
  <c r="BF234"/>
  <c r="BG234"/>
  <c r="BH234"/>
  <c r="A235"/>
  <c r="AL235"/>
  <c r="AM235"/>
  <c r="AN235"/>
  <c r="AO235"/>
  <c r="AP235"/>
  <c r="AR235"/>
  <c r="AS235"/>
  <c r="AT235"/>
  <c r="AU235"/>
  <c r="AV235"/>
  <c r="AW235"/>
  <c r="AX235"/>
  <c r="AY235"/>
  <c r="AZ235"/>
  <c r="BA235"/>
  <c r="BB235"/>
  <c r="BC235"/>
  <c r="BD235"/>
  <c r="BE235"/>
  <c r="BF235"/>
  <c r="BG235"/>
  <c r="BH235"/>
  <c r="A236"/>
  <c r="AL236"/>
  <c r="AM236"/>
  <c r="AN236"/>
  <c r="AO236"/>
  <c r="AP236"/>
  <c r="AR236"/>
  <c r="AS236"/>
  <c r="AT236"/>
  <c r="AU236"/>
  <c r="AV236"/>
  <c r="AW236"/>
  <c r="AX236"/>
  <c r="AY236"/>
  <c r="AZ236"/>
  <c r="BA236"/>
  <c r="BB236"/>
  <c r="BC236"/>
  <c r="BD236"/>
  <c r="BE236"/>
  <c r="BF236"/>
  <c r="BG236"/>
  <c r="BH236"/>
  <c r="A237"/>
  <c r="AL237"/>
  <c r="AM237"/>
  <c r="AN237"/>
  <c r="AO237"/>
  <c r="AP237"/>
  <c r="AR237"/>
  <c r="AS237"/>
  <c r="AT237"/>
  <c r="AU237"/>
  <c r="AV237"/>
  <c r="AW237"/>
  <c r="AX237"/>
  <c r="AY237"/>
  <c r="AZ237"/>
  <c r="BA237"/>
  <c r="BB237"/>
  <c r="BC237"/>
  <c r="BD237"/>
  <c r="BE237"/>
  <c r="BF237"/>
  <c r="AO238" s="1"/>
  <c r="BG237"/>
  <c r="BH237"/>
  <c r="A238"/>
  <c r="AL238"/>
  <c r="AM238"/>
  <c r="AN238"/>
  <c r="AP238"/>
  <c r="AR238"/>
  <c r="AS238"/>
  <c r="AT238"/>
  <c r="AU238"/>
  <c r="AV238"/>
  <c r="AW238"/>
  <c r="AX238"/>
  <c r="AY238"/>
  <c r="AZ238"/>
  <c r="BA238"/>
  <c r="BB238"/>
  <c r="BC238"/>
  <c r="BD238"/>
  <c r="BE238"/>
  <c r="BF238"/>
  <c r="BG238"/>
  <c r="BH238"/>
  <c r="A239"/>
  <c r="AL239"/>
  <c r="AM239"/>
  <c r="AN239"/>
  <c r="AO239"/>
  <c r="AP239"/>
  <c r="AR239"/>
  <c r="AS239"/>
  <c r="AT239"/>
  <c r="AU239"/>
  <c r="AV239"/>
  <c r="AW239"/>
  <c r="AX239"/>
  <c r="AY239"/>
  <c r="AZ239"/>
  <c r="BA239"/>
  <c r="BB239"/>
  <c r="BC239"/>
  <c r="BD239"/>
  <c r="BE239"/>
  <c r="BF239"/>
  <c r="BG239"/>
  <c r="BH239"/>
  <c r="A240"/>
  <c r="AL240"/>
  <c r="AM240"/>
  <c r="AN240"/>
  <c r="AO240"/>
  <c r="AP240"/>
  <c r="AR240"/>
  <c r="AS240"/>
  <c r="AT240"/>
  <c r="AU240"/>
  <c r="AV240"/>
  <c r="AW240"/>
  <c r="AX240"/>
  <c r="AY240"/>
  <c r="AZ240"/>
  <c r="BA240"/>
  <c r="BB240"/>
  <c r="BC240"/>
  <c r="BD240"/>
  <c r="BE240"/>
  <c r="BF240"/>
  <c r="BG240"/>
  <c r="BH240"/>
  <c r="A241"/>
  <c r="AL241"/>
  <c r="AM241"/>
  <c r="AN241"/>
  <c r="AO241"/>
  <c r="AP241"/>
  <c r="AR241"/>
  <c r="AS241"/>
  <c r="AT241"/>
  <c r="AU241"/>
  <c r="AV241"/>
  <c r="AW241"/>
  <c r="AX241"/>
  <c r="AY241"/>
  <c r="AZ241"/>
  <c r="BA241"/>
  <c r="BB241"/>
  <c r="BC241"/>
  <c r="BD241"/>
  <c r="BE241"/>
  <c r="BF241"/>
  <c r="BG241"/>
  <c r="BH241"/>
  <c r="A242"/>
  <c r="AL242"/>
  <c r="AM242"/>
  <c r="AN242"/>
  <c r="AO242"/>
  <c r="AP242"/>
  <c r="AR242"/>
  <c r="AS242"/>
  <c r="AT242"/>
  <c r="AU242"/>
  <c r="AV242"/>
  <c r="AW242"/>
  <c r="AX242"/>
  <c r="AY242"/>
  <c r="AZ242"/>
  <c r="BA242"/>
  <c r="BB242"/>
  <c r="BC242"/>
  <c r="BD242"/>
  <c r="BE242"/>
  <c r="BF242"/>
  <c r="BG242"/>
  <c r="BH242"/>
  <c r="A243"/>
  <c r="AL243"/>
  <c r="AM243"/>
  <c r="AN243"/>
  <c r="AO243"/>
  <c r="AP243"/>
  <c r="AR243"/>
  <c r="AS243"/>
  <c r="AT243"/>
  <c r="AU243"/>
  <c r="AV243"/>
  <c r="AW243"/>
  <c r="AX243"/>
  <c r="AY243"/>
  <c r="AZ243"/>
  <c r="BA243"/>
  <c r="BB243"/>
  <c r="BC243"/>
  <c r="BD243"/>
  <c r="BE243"/>
  <c r="BF243"/>
  <c r="BG243"/>
  <c r="BH243"/>
  <c r="A244"/>
  <c r="AL244"/>
  <c r="AM244"/>
  <c r="AN244"/>
  <c r="AO244"/>
  <c r="AP244"/>
  <c r="AR244"/>
  <c r="AS244"/>
  <c r="AT244"/>
  <c r="AU244"/>
  <c r="AV244"/>
  <c r="AW244"/>
  <c r="AX244"/>
  <c r="AY244"/>
  <c r="AZ244"/>
  <c r="BA244"/>
  <c r="BB244"/>
  <c r="BC244"/>
  <c r="BD244"/>
  <c r="BE244"/>
  <c r="BF244"/>
  <c r="BG244"/>
  <c r="BH244"/>
  <c r="A245"/>
  <c r="AL245"/>
  <c r="AM245"/>
  <c r="AN245"/>
  <c r="AO245"/>
  <c r="AP245"/>
  <c r="AR245"/>
  <c r="AS245"/>
  <c r="AT245"/>
  <c r="AU245"/>
  <c r="AV245"/>
  <c r="AW245"/>
  <c r="AX245"/>
  <c r="AY245"/>
  <c r="AZ245"/>
  <c r="BA245"/>
  <c r="BB245"/>
  <c r="BC245"/>
  <c r="BD245"/>
  <c r="BE245"/>
  <c r="BF245"/>
  <c r="BG245"/>
  <c r="BH245"/>
  <c r="A246"/>
  <c r="AL246"/>
  <c r="AM246"/>
  <c r="AN246"/>
  <c r="AO246"/>
  <c r="AP246"/>
  <c r="AR246"/>
  <c r="AS246"/>
  <c r="AT246"/>
  <c r="AU246"/>
  <c r="AV246"/>
  <c r="AW246"/>
  <c r="AX246"/>
  <c r="AY246"/>
  <c r="AZ246"/>
  <c r="BA246"/>
  <c r="BB246"/>
  <c r="BC246"/>
  <c r="BD246"/>
  <c r="BE246"/>
  <c r="BF246"/>
  <c r="BG246"/>
  <c r="BH246"/>
  <c r="A247"/>
  <c r="AL247"/>
  <c r="AM247"/>
  <c r="AN247"/>
  <c r="AO247"/>
  <c r="AP247"/>
  <c r="AR247"/>
  <c r="AS247"/>
  <c r="AT247"/>
  <c r="AU247"/>
  <c r="AV247"/>
  <c r="AW247"/>
  <c r="AX247"/>
  <c r="AY247"/>
  <c r="AZ247"/>
  <c r="BA247"/>
  <c r="BB247"/>
  <c r="BC247"/>
  <c r="BD247"/>
  <c r="BE247"/>
  <c r="BF247"/>
  <c r="BG247"/>
  <c r="BH247"/>
  <c r="A248"/>
  <c r="AL248"/>
  <c r="AM248"/>
  <c r="AN248"/>
  <c r="AO248"/>
  <c r="AP248"/>
  <c r="AR248"/>
  <c r="AS248"/>
  <c r="AT248"/>
  <c r="AU248"/>
  <c r="AV248"/>
  <c r="AW248"/>
  <c r="AX248"/>
  <c r="AY248"/>
  <c r="AZ248"/>
  <c r="BA248"/>
  <c r="BB248"/>
  <c r="BC248"/>
  <c r="BD248"/>
  <c r="BE248"/>
  <c r="BF248"/>
  <c r="BG248"/>
  <c r="BH248"/>
  <c r="A249"/>
  <c r="AM249"/>
  <c r="AN249"/>
  <c r="AO249"/>
  <c r="AP249"/>
  <c r="AR249"/>
  <c r="AS249"/>
  <c r="AT249"/>
  <c r="AU249"/>
  <c r="AV249"/>
  <c r="AW249"/>
  <c r="AX249"/>
  <c r="AY249"/>
  <c r="AZ249"/>
  <c r="BA249"/>
  <c r="BB249"/>
  <c r="BC249"/>
  <c r="BD249"/>
  <c r="BE249"/>
  <c r="BF249"/>
  <c r="BG249"/>
  <c r="BH249"/>
  <c r="A250"/>
  <c r="AL250"/>
  <c r="AN250"/>
  <c r="AO250"/>
  <c r="AP250"/>
  <c r="AR250"/>
  <c r="AS250"/>
  <c r="AT250"/>
  <c r="AU250"/>
  <c r="AV250"/>
  <c r="AW250"/>
  <c r="AX250"/>
  <c r="AY250"/>
  <c r="AZ250"/>
  <c r="BA250"/>
  <c r="BB250"/>
  <c r="BC250"/>
  <c r="BD250"/>
  <c r="BE250"/>
  <c r="BF250"/>
  <c r="BG250"/>
  <c r="BH250"/>
  <c r="A251"/>
  <c r="AL251"/>
  <c r="AM251"/>
  <c r="AO251"/>
  <c r="AP251"/>
  <c r="AR251"/>
  <c r="AS251"/>
  <c r="AT251"/>
  <c r="AU251"/>
  <c r="AV251"/>
  <c r="AW251"/>
  <c r="AX251"/>
  <c r="AY251"/>
  <c r="AZ251"/>
  <c r="BA251"/>
  <c r="BB251"/>
  <c r="BC251"/>
  <c r="BD251"/>
  <c r="BE251"/>
  <c r="BF251"/>
  <c r="BG251"/>
  <c r="BH251"/>
  <c r="A252"/>
  <c r="AL252"/>
  <c r="AM252"/>
  <c r="AN252"/>
  <c r="AO252"/>
  <c r="AP252"/>
  <c r="AR252"/>
  <c r="AS252"/>
  <c r="AT252"/>
  <c r="AU252"/>
  <c r="AV252"/>
  <c r="AW252"/>
  <c r="AX252"/>
  <c r="AY252"/>
  <c r="AZ252"/>
  <c r="BA252"/>
  <c r="BB252"/>
  <c r="BC252"/>
  <c r="BD252"/>
  <c r="BE252"/>
  <c r="BF252"/>
  <c r="BG252"/>
  <c r="BH252"/>
  <c r="A253"/>
  <c r="AL253"/>
  <c r="AM253"/>
  <c r="AN253"/>
  <c r="AO253"/>
  <c r="AP253"/>
  <c r="AR253"/>
  <c r="AS253"/>
  <c r="AT253"/>
  <c r="AU253"/>
  <c r="AV253"/>
  <c r="AW253"/>
  <c r="AX253"/>
  <c r="AY253"/>
  <c r="AZ253"/>
  <c r="BA253"/>
  <c r="BB253"/>
  <c r="BC253"/>
  <c r="BD253"/>
  <c r="BE253"/>
  <c r="BF253"/>
  <c r="BG253"/>
  <c r="BH253"/>
  <c r="A254"/>
  <c r="AL254"/>
  <c r="AM254"/>
  <c r="AN254"/>
  <c r="AO254"/>
  <c r="AP254"/>
  <c r="AR254"/>
  <c r="AS254"/>
  <c r="AT254"/>
  <c r="AU254"/>
  <c r="AV254"/>
  <c r="AW254"/>
  <c r="AX254"/>
  <c r="AY254"/>
  <c r="AZ254"/>
  <c r="BA254"/>
  <c r="BB254"/>
  <c r="BC254"/>
  <c r="BD254"/>
  <c r="BE254"/>
  <c r="BF254"/>
  <c r="BG254"/>
  <c r="BH254"/>
  <c r="A255"/>
  <c r="AL255"/>
  <c r="AM255"/>
  <c r="AN255"/>
  <c r="AO255"/>
  <c r="AP255"/>
  <c r="AR255"/>
  <c r="AS255"/>
  <c r="AT255"/>
  <c r="AU255"/>
  <c r="AV255"/>
  <c r="AW255"/>
  <c r="AX255"/>
  <c r="AY255"/>
  <c r="AZ255"/>
  <c r="BA255"/>
  <c r="BB255"/>
  <c r="BC255"/>
  <c r="BD255"/>
  <c r="BE255"/>
  <c r="BF255"/>
  <c r="BG255"/>
  <c r="BH255"/>
  <c r="A256"/>
  <c r="AM256"/>
  <c r="AN256"/>
  <c r="AO256"/>
  <c r="AP256"/>
  <c r="AR256"/>
  <c r="AS256"/>
  <c r="AT256"/>
  <c r="AU256"/>
  <c r="AV256"/>
  <c r="AW256"/>
  <c r="AX256"/>
  <c r="AY256"/>
  <c r="AZ256"/>
  <c r="BA256"/>
  <c r="BB256"/>
  <c r="BC256"/>
  <c r="BD256"/>
  <c r="BE256"/>
  <c r="BF256"/>
  <c r="BG256"/>
  <c r="BH256"/>
  <c r="A257"/>
  <c r="AL257"/>
  <c r="AN257"/>
  <c r="AO257"/>
  <c r="AP257"/>
  <c r="AR257"/>
  <c r="AS257"/>
  <c r="AT257"/>
  <c r="AU257"/>
  <c r="AV257"/>
  <c r="AW257"/>
  <c r="AX257"/>
  <c r="AY257"/>
  <c r="AZ257"/>
  <c r="BA257"/>
  <c r="BB257"/>
  <c r="BC257"/>
  <c r="BD257"/>
  <c r="BE257"/>
  <c r="BF257"/>
  <c r="BG257"/>
  <c r="BH257"/>
  <c r="A258"/>
  <c r="AL258"/>
  <c r="AM258"/>
  <c r="AO258"/>
  <c r="AP258"/>
  <c r="AR258"/>
  <c r="AS258"/>
  <c r="AT258"/>
  <c r="AU258"/>
  <c r="AV258"/>
  <c r="AW258"/>
  <c r="AX258"/>
  <c r="AY258"/>
  <c r="AZ258"/>
  <c r="BA258"/>
  <c r="BB258"/>
  <c r="BC258"/>
  <c r="BD258"/>
  <c r="BE258"/>
  <c r="BF258"/>
  <c r="BG258"/>
  <c r="BH258"/>
  <c r="A259"/>
  <c r="AL259"/>
  <c r="AM259"/>
  <c r="AN259"/>
  <c r="AP259"/>
  <c r="AR259"/>
  <c r="AS259"/>
  <c r="AT259"/>
  <c r="AU259"/>
  <c r="AV259"/>
  <c r="AW259"/>
  <c r="AX259"/>
  <c r="AY259"/>
  <c r="AZ259"/>
  <c r="BA259"/>
  <c r="BB259"/>
  <c r="BC259"/>
  <c r="BD259"/>
  <c r="BE259"/>
  <c r="BF259"/>
  <c r="BG259"/>
  <c r="BH259"/>
  <c r="A260"/>
  <c r="AL260"/>
  <c r="AM260"/>
  <c r="AN260"/>
  <c r="AO260"/>
  <c r="AP260"/>
  <c r="AR260"/>
  <c r="AS260"/>
  <c r="AT260"/>
  <c r="AU260"/>
  <c r="AV260"/>
  <c r="AW260"/>
  <c r="AX260"/>
  <c r="AY260"/>
  <c r="AZ260"/>
  <c r="BA260"/>
  <c r="BB260"/>
  <c r="BC260"/>
  <c r="BD260"/>
  <c r="BE260"/>
  <c r="BF260"/>
  <c r="BG260"/>
  <c r="BH260"/>
  <c r="A261"/>
  <c r="AL261"/>
  <c r="AM261"/>
  <c r="AN261"/>
  <c r="AO261"/>
  <c r="AP261"/>
  <c r="AR261"/>
  <c r="AS261"/>
  <c r="AT261"/>
  <c r="AU261"/>
  <c r="AV261"/>
  <c r="AW261"/>
  <c r="AX261"/>
  <c r="AY261"/>
  <c r="AZ261"/>
  <c r="BA261"/>
  <c r="BB261"/>
  <c r="BC261"/>
  <c r="BD261"/>
  <c r="BE261"/>
  <c r="BF261"/>
  <c r="BG261"/>
  <c r="BH261"/>
  <c r="A262"/>
  <c r="AL262"/>
  <c r="AM262"/>
  <c r="AN262"/>
  <c r="AO262"/>
  <c r="AP262"/>
  <c r="AR262"/>
  <c r="AS262"/>
  <c r="AT262"/>
  <c r="AU262"/>
  <c r="AV262"/>
  <c r="AW262"/>
  <c r="AX262"/>
  <c r="AY262"/>
  <c r="AZ262"/>
  <c r="BA262"/>
  <c r="BB262"/>
  <c r="BC262"/>
  <c r="BD262"/>
  <c r="BE262"/>
  <c r="BF262"/>
  <c r="AL263" s="1"/>
  <c r="BG262"/>
  <c r="BH262"/>
  <c r="A263"/>
  <c r="AM263"/>
  <c r="AN263"/>
  <c r="AO263"/>
  <c r="AP263"/>
  <c r="AR263"/>
  <c r="AS263"/>
  <c r="AT263"/>
  <c r="AU263"/>
  <c r="AV263"/>
  <c r="AW263"/>
  <c r="AX263"/>
  <c r="AY263"/>
  <c r="AZ263"/>
  <c r="BA263"/>
  <c r="BB263"/>
  <c r="BC263"/>
  <c r="BD263"/>
  <c r="BE263"/>
  <c r="BF263"/>
  <c r="BG263"/>
  <c r="BH263"/>
  <c r="A264"/>
  <c r="AL264"/>
  <c r="AM264"/>
  <c r="AN264"/>
  <c r="AO264"/>
  <c r="AP264"/>
  <c r="AR264"/>
  <c r="AS264"/>
  <c r="AT264"/>
  <c r="AU264"/>
  <c r="AV264"/>
  <c r="AW264"/>
  <c r="AX264"/>
  <c r="AY264"/>
  <c r="AZ264"/>
  <c r="BA264"/>
  <c r="BB264"/>
  <c r="BC264"/>
  <c r="BD264"/>
  <c r="BE264"/>
  <c r="BF264"/>
  <c r="BG264"/>
  <c r="BH264"/>
  <c r="A265"/>
  <c r="AL265"/>
  <c r="AM265"/>
  <c r="AN265"/>
  <c r="AO265"/>
  <c r="AP265"/>
  <c r="AR265"/>
  <c r="AS265"/>
  <c r="AT265"/>
  <c r="AU265"/>
  <c r="AV265"/>
  <c r="AW265"/>
  <c r="AX265"/>
  <c r="AY265"/>
  <c r="AZ265"/>
  <c r="BA265"/>
  <c r="BB265"/>
  <c r="BC265"/>
  <c r="BD265"/>
  <c r="BE265"/>
  <c r="BF265"/>
  <c r="BG265"/>
  <c r="BH265"/>
  <c r="A266"/>
  <c r="AL266"/>
  <c r="AM266"/>
  <c r="AN266"/>
  <c r="AO266"/>
  <c r="AP266"/>
  <c r="AR266"/>
  <c r="AS266"/>
  <c r="AT266"/>
  <c r="AU266"/>
  <c r="AV266"/>
  <c r="AW266"/>
  <c r="AX266"/>
  <c r="AY266"/>
  <c r="AZ266"/>
  <c r="BA266"/>
  <c r="BB266"/>
  <c r="BC266"/>
  <c r="BD266"/>
  <c r="BE266"/>
  <c r="BF266"/>
  <c r="BG266"/>
  <c r="BH266"/>
  <c r="A267"/>
  <c r="AL267"/>
  <c r="AM267"/>
  <c r="AN267"/>
  <c r="AO267"/>
  <c r="AP267"/>
  <c r="AR267"/>
  <c r="AS267"/>
  <c r="AT267"/>
  <c r="AU267"/>
  <c r="AV267"/>
  <c r="AW267"/>
  <c r="AX267"/>
  <c r="AY267"/>
  <c r="AZ267"/>
  <c r="BA267"/>
  <c r="BB267"/>
  <c r="BC267"/>
  <c r="BD267"/>
  <c r="BE267"/>
  <c r="BF267"/>
  <c r="BG267"/>
  <c r="BH267"/>
  <c r="A268"/>
  <c r="AL268"/>
  <c r="AM268"/>
  <c r="AN268"/>
  <c r="AO268"/>
  <c r="AP268"/>
  <c r="AR268"/>
  <c r="AS268"/>
  <c r="AT268"/>
  <c r="AU268"/>
  <c r="AV268"/>
  <c r="AW268"/>
  <c r="AX268"/>
  <c r="AY268"/>
  <c r="AZ268"/>
  <c r="BA268"/>
  <c r="BB268"/>
  <c r="BC268"/>
  <c r="BD268"/>
  <c r="BE268"/>
  <c r="BF268"/>
  <c r="BG268"/>
  <c r="BH268"/>
  <c r="A269"/>
  <c r="AL269"/>
  <c r="AM269"/>
  <c r="AN269"/>
  <c r="AO269"/>
  <c r="AP269"/>
  <c r="AR269"/>
  <c r="AS269"/>
  <c r="AT269"/>
  <c r="AU269"/>
  <c r="AV269"/>
  <c r="AW269"/>
  <c r="AX269"/>
  <c r="AY269"/>
  <c r="AZ269"/>
  <c r="BA269"/>
  <c r="BB269"/>
  <c r="BC269"/>
  <c r="BD269"/>
  <c r="BE269"/>
  <c r="BF269"/>
  <c r="AL270" s="1"/>
  <c r="BG269"/>
  <c r="BH269"/>
  <c r="A270"/>
  <c r="AM270"/>
  <c r="AN270"/>
  <c r="AO270"/>
  <c r="AP270"/>
  <c r="AR270"/>
  <c r="AS270"/>
  <c r="AT270"/>
  <c r="AU270"/>
  <c r="AV270"/>
  <c r="AW270"/>
  <c r="AX270"/>
  <c r="AY270"/>
  <c r="AZ270"/>
  <c r="BA270"/>
  <c r="BB270"/>
  <c r="BC270"/>
  <c r="BD270"/>
  <c r="BE270"/>
  <c r="BF270"/>
  <c r="AM271" s="1"/>
  <c r="BG270"/>
  <c r="BH270"/>
  <c r="A271"/>
  <c r="AL271"/>
  <c r="AN271"/>
  <c r="AO271"/>
  <c r="AP271"/>
  <c r="AR271"/>
  <c r="AS271"/>
  <c r="AT271"/>
  <c r="AU271"/>
  <c r="AV271"/>
  <c r="AW271"/>
  <c r="AX271"/>
  <c r="AY271"/>
  <c r="AZ271"/>
  <c r="BA271"/>
  <c r="BB271"/>
  <c r="BC271"/>
  <c r="BD271"/>
  <c r="BE271"/>
  <c r="BF271"/>
  <c r="AN272" s="1"/>
  <c r="BG271"/>
  <c r="BH271"/>
  <c r="A272"/>
  <c r="AL272"/>
  <c r="AM272"/>
  <c r="AO272"/>
  <c r="AP272"/>
  <c r="AR272"/>
  <c r="AS272"/>
  <c r="AT272"/>
  <c r="AU272"/>
  <c r="AV272"/>
  <c r="AW272"/>
  <c r="AX272"/>
  <c r="AY272"/>
  <c r="AZ272"/>
  <c r="BA272"/>
  <c r="BB272"/>
  <c r="BC272"/>
  <c r="BD272"/>
  <c r="BE272"/>
  <c r="BF272"/>
  <c r="BG272"/>
  <c r="BH272"/>
  <c r="A273"/>
  <c r="AL273"/>
  <c r="AM273"/>
  <c r="AN273"/>
  <c r="AO273"/>
  <c r="AP273"/>
  <c r="AR273"/>
  <c r="AS273"/>
  <c r="AT273"/>
  <c r="AU273"/>
  <c r="AV273"/>
  <c r="AW273"/>
  <c r="AX273"/>
  <c r="AY273"/>
  <c r="AZ273"/>
  <c r="BA273"/>
  <c r="BB273"/>
  <c r="BC273"/>
  <c r="BD273"/>
  <c r="BE273"/>
  <c r="BF273"/>
  <c r="BG273"/>
  <c r="BH273"/>
  <c r="A274"/>
  <c r="AL274"/>
  <c r="AM274"/>
  <c r="AN274"/>
  <c r="AO274"/>
  <c r="AP274"/>
  <c r="AR274"/>
  <c r="AS274"/>
  <c r="AT274"/>
  <c r="AU274"/>
  <c r="AV274"/>
  <c r="AW274"/>
  <c r="AX274"/>
  <c r="AY274"/>
  <c r="AZ274"/>
  <c r="BA274"/>
  <c r="BB274"/>
  <c r="BC274"/>
  <c r="BD274"/>
  <c r="BE274"/>
  <c r="BF274"/>
  <c r="BG274"/>
  <c r="BH274"/>
  <c r="A275"/>
  <c r="AL275"/>
  <c r="AM275"/>
  <c r="AN275"/>
  <c r="AO275"/>
  <c r="AP275"/>
  <c r="AR275"/>
  <c r="AS275"/>
  <c r="AT275"/>
  <c r="AU275"/>
  <c r="AV275"/>
  <c r="AW275"/>
  <c r="AX275"/>
  <c r="AY275"/>
  <c r="AZ275"/>
  <c r="BA275"/>
  <c r="BB275"/>
  <c r="BC275"/>
  <c r="BD275"/>
  <c r="BE275"/>
  <c r="BF275"/>
  <c r="BG275"/>
  <c r="BH275"/>
  <c r="A276"/>
  <c r="AL276"/>
  <c r="AM276"/>
  <c r="AN276"/>
  <c r="AO276"/>
  <c r="AP276"/>
  <c r="AR276"/>
  <c r="AS276"/>
  <c r="AT276"/>
  <c r="AU276"/>
  <c r="AV276"/>
  <c r="AW276"/>
  <c r="AX276"/>
  <c r="AY276"/>
  <c r="AZ276"/>
  <c r="BA276"/>
  <c r="BB276"/>
  <c r="BC276"/>
  <c r="BD276"/>
  <c r="BE276"/>
  <c r="BF276"/>
  <c r="BG276"/>
  <c r="BH276"/>
  <c r="A277"/>
  <c r="AL277"/>
  <c r="AM277"/>
  <c r="AN277"/>
  <c r="AO277"/>
  <c r="AP277"/>
  <c r="AR277"/>
  <c r="AS277"/>
  <c r="AT277"/>
  <c r="AU277"/>
  <c r="AV277"/>
  <c r="AW277"/>
  <c r="AX277"/>
  <c r="AY277"/>
  <c r="AZ277"/>
  <c r="BA277"/>
  <c r="BB277"/>
  <c r="BC277"/>
  <c r="BD277"/>
  <c r="BE277"/>
  <c r="BF277"/>
  <c r="AM278" s="1"/>
  <c r="BG277"/>
  <c r="BH277"/>
  <c r="A278"/>
  <c r="AL278"/>
  <c r="AN278"/>
  <c r="AO278"/>
  <c r="AP278"/>
  <c r="AR278"/>
  <c r="AS278"/>
  <c r="AT278"/>
  <c r="AU278"/>
  <c r="AV278"/>
  <c r="AW278"/>
  <c r="AX278"/>
  <c r="AY278"/>
  <c r="AZ278"/>
  <c r="BA278"/>
  <c r="BB278"/>
  <c r="BC278"/>
  <c r="BD278"/>
  <c r="BE278"/>
  <c r="BF278"/>
  <c r="AN279" s="1"/>
  <c r="BG278"/>
  <c r="BH278"/>
  <c r="A279"/>
  <c r="AL279"/>
  <c r="AM279"/>
  <c r="AO279"/>
  <c r="AP279"/>
  <c r="AR279"/>
  <c r="AS279"/>
  <c r="AT279"/>
  <c r="AU279"/>
  <c r="AV279"/>
  <c r="AW279"/>
  <c r="AX279"/>
  <c r="AY279"/>
  <c r="AZ279"/>
  <c r="BA279"/>
  <c r="BB279"/>
  <c r="BC279"/>
  <c r="BD279"/>
  <c r="BE279"/>
  <c r="BF279"/>
  <c r="AO280" s="1"/>
  <c r="BG279"/>
  <c r="BH279"/>
  <c r="A280"/>
  <c r="AL280"/>
  <c r="AM280"/>
  <c r="AN280"/>
  <c r="AP280"/>
  <c r="AR280"/>
  <c r="AS280"/>
  <c r="AT280"/>
  <c r="AU280"/>
  <c r="AV280"/>
  <c r="AW280"/>
  <c r="AX280"/>
  <c r="AY280"/>
  <c r="AZ280"/>
  <c r="BA280"/>
  <c r="BB280"/>
  <c r="BC280"/>
  <c r="BD280"/>
  <c r="BE280"/>
  <c r="BF280"/>
  <c r="BG280"/>
  <c r="BH280"/>
  <c r="A281"/>
  <c r="AL281"/>
  <c r="AM281"/>
  <c r="AN281"/>
  <c r="AO281"/>
  <c r="AP281"/>
  <c r="AR281"/>
  <c r="AS281"/>
  <c r="AT281"/>
  <c r="AU281"/>
  <c r="AV281"/>
  <c r="AW281"/>
  <c r="AX281"/>
  <c r="AY281"/>
  <c r="AZ281"/>
  <c r="BA281"/>
  <c r="BB281"/>
  <c r="BC281"/>
  <c r="BD281"/>
  <c r="BE281"/>
  <c r="BF281"/>
  <c r="BG281"/>
  <c r="BH281"/>
  <c r="A282"/>
  <c r="AL282"/>
  <c r="AM282"/>
  <c r="AN282"/>
  <c r="AO282"/>
  <c r="AP282"/>
  <c r="AR282"/>
  <c r="AS282"/>
  <c r="AT282"/>
  <c r="AU282"/>
  <c r="AV282"/>
  <c r="AW282"/>
  <c r="AX282"/>
  <c r="AY282"/>
  <c r="AZ282"/>
  <c r="BA282"/>
  <c r="BB282"/>
  <c r="BC282"/>
  <c r="BD282"/>
  <c r="BE282"/>
  <c r="BF282"/>
  <c r="BG282"/>
  <c r="BH282"/>
  <c r="A283"/>
  <c r="AL283"/>
  <c r="AM283"/>
  <c r="AN283"/>
  <c r="AO283"/>
  <c r="AP283"/>
  <c r="AR283"/>
  <c r="AS283"/>
  <c r="AT283"/>
  <c r="AU283"/>
  <c r="AV283"/>
  <c r="AW283"/>
  <c r="AX283"/>
  <c r="AY283"/>
  <c r="AZ283"/>
  <c r="BA283"/>
  <c r="BB283"/>
  <c r="BC283"/>
  <c r="BD283"/>
  <c r="BE283"/>
  <c r="BF283"/>
  <c r="BG283"/>
  <c r="BH283"/>
  <c r="A284"/>
  <c r="AL284"/>
  <c r="AM284"/>
  <c r="AN284"/>
  <c r="AO284"/>
  <c r="AP284"/>
  <c r="AR284"/>
  <c r="AS284"/>
  <c r="AT284"/>
  <c r="AU284"/>
  <c r="AV284"/>
  <c r="AW284"/>
  <c r="AX284"/>
  <c r="AY284"/>
  <c r="AZ284"/>
  <c r="BA284"/>
  <c r="BB284"/>
  <c r="BC284"/>
  <c r="BD284"/>
  <c r="BE284"/>
  <c r="BF284"/>
  <c r="BG284"/>
  <c r="BH284"/>
  <c r="A285"/>
  <c r="AL285"/>
  <c r="AM285"/>
  <c r="AN285"/>
  <c r="AO285"/>
  <c r="AP285"/>
  <c r="AR285"/>
  <c r="AS285"/>
  <c r="AT285"/>
  <c r="AU285"/>
  <c r="AV285"/>
  <c r="AW285"/>
  <c r="AX285"/>
  <c r="AY285"/>
  <c r="AZ285"/>
  <c r="BA285"/>
  <c r="BB285"/>
  <c r="BC285"/>
  <c r="BD285"/>
  <c r="BE285"/>
  <c r="BF285"/>
  <c r="AN286" s="1"/>
  <c r="BG285"/>
  <c r="BH285"/>
  <c r="A286"/>
  <c r="AL286"/>
  <c r="AM286"/>
  <c r="AO286"/>
  <c r="AP286"/>
  <c r="AR286"/>
  <c r="AS286"/>
  <c r="AT286"/>
  <c r="AU286"/>
  <c r="AV286"/>
  <c r="AW286"/>
  <c r="AX286"/>
  <c r="AY286"/>
  <c r="AZ286"/>
  <c r="BA286"/>
  <c r="BB286"/>
  <c r="BC286"/>
  <c r="BD286"/>
  <c r="BE286"/>
  <c r="BF286"/>
  <c r="AO287" s="1"/>
  <c r="BG286"/>
  <c r="BH286"/>
  <c r="A287"/>
  <c r="AL287"/>
  <c r="AM287"/>
  <c r="AN287"/>
  <c r="AP287"/>
  <c r="AR287"/>
  <c r="AS287"/>
  <c r="AT287"/>
  <c r="AU287"/>
  <c r="AV287"/>
  <c r="AW287"/>
  <c r="AX287"/>
  <c r="AY287"/>
  <c r="AZ287"/>
  <c r="BA287"/>
  <c r="BB287"/>
  <c r="BC287"/>
  <c r="BD287"/>
  <c r="BE287"/>
  <c r="BF287"/>
  <c r="BG287"/>
  <c r="BH287"/>
  <c r="A288"/>
  <c r="AL288"/>
  <c r="AM288"/>
  <c r="AN288"/>
  <c r="AO288"/>
  <c r="AP288"/>
  <c r="AR288"/>
  <c r="AS288"/>
  <c r="AT288"/>
  <c r="AU288"/>
  <c r="AV288"/>
  <c r="AW288"/>
  <c r="AX288"/>
  <c r="AY288"/>
  <c r="AZ288"/>
  <c r="BA288"/>
  <c r="BB288"/>
  <c r="BC288"/>
  <c r="BD288"/>
  <c r="BE288"/>
  <c r="BF288"/>
  <c r="BG288"/>
  <c r="BH288"/>
  <c r="A289"/>
  <c r="AL289"/>
  <c r="AM289"/>
  <c r="AN289"/>
  <c r="AO289"/>
  <c r="AP289"/>
  <c r="AR289"/>
  <c r="AS289"/>
  <c r="AT289"/>
  <c r="AU289"/>
  <c r="AV289"/>
  <c r="AW289"/>
  <c r="AX289"/>
  <c r="AY289"/>
  <c r="AZ289"/>
  <c r="BA289"/>
  <c r="BB289"/>
  <c r="BC289"/>
  <c r="BD289"/>
  <c r="BE289"/>
  <c r="BF289"/>
  <c r="BG289"/>
  <c r="BH289"/>
  <c r="A290"/>
  <c r="AL290"/>
  <c r="AM290"/>
  <c r="AN290"/>
  <c r="AO290"/>
  <c r="AP290"/>
  <c r="AR290"/>
  <c r="AS290"/>
  <c r="AT290"/>
  <c r="AU290"/>
  <c r="AV290"/>
  <c r="AW290"/>
  <c r="AX290"/>
  <c r="AY290"/>
  <c r="AZ290"/>
  <c r="BA290"/>
  <c r="BB290"/>
  <c r="BC290"/>
  <c r="BD290"/>
  <c r="BE290"/>
  <c r="BF290"/>
  <c r="BG290"/>
  <c r="BH290"/>
  <c r="A291"/>
  <c r="AL291"/>
  <c r="AM291"/>
  <c r="AN291"/>
  <c r="AO291"/>
  <c r="AP291"/>
  <c r="AR291"/>
  <c r="AS291"/>
  <c r="AT291"/>
  <c r="AU291"/>
  <c r="AV291"/>
  <c r="AW291"/>
  <c r="AX291"/>
  <c r="AY291"/>
  <c r="AZ291"/>
  <c r="BA291"/>
  <c r="BB291"/>
  <c r="BC291"/>
  <c r="BD291"/>
  <c r="BE291"/>
  <c r="BF291"/>
  <c r="BG291"/>
  <c r="BH291"/>
  <c r="A292"/>
  <c r="AL292"/>
  <c r="AM292"/>
  <c r="AN292"/>
  <c r="AO292"/>
  <c r="AP292"/>
  <c r="AR292"/>
  <c r="AS292"/>
  <c r="AT292"/>
  <c r="AU292"/>
  <c r="AV292"/>
  <c r="AW292"/>
  <c r="AX292"/>
  <c r="AY292"/>
  <c r="AZ292"/>
  <c r="BA292"/>
  <c r="BB292"/>
  <c r="BC292"/>
  <c r="BD292"/>
  <c r="BE292"/>
  <c r="BF292"/>
  <c r="BG292"/>
  <c r="BH292"/>
  <c r="A293"/>
  <c r="AL293"/>
  <c r="AM293"/>
  <c r="AN293"/>
  <c r="AO293"/>
  <c r="AP293"/>
  <c r="AR293"/>
  <c r="AS293"/>
  <c r="AT293"/>
  <c r="AU293"/>
  <c r="AV293"/>
  <c r="AW293"/>
  <c r="AX293"/>
  <c r="AY293"/>
  <c r="AZ293"/>
  <c r="BA293"/>
  <c r="BB293"/>
  <c r="BC293"/>
  <c r="BD293"/>
  <c r="BE293"/>
  <c r="BF293"/>
  <c r="AO294" s="1"/>
  <c r="BG293"/>
  <c r="BH293"/>
  <c r="A294"/>
  <c r="AL294"/>
  <c r="AM294"/>
  <c r="AN294"/>
  <c r="AP294"/>
  <c r="AR294"/>
  <c r="AS294"/>
  <c r="AT294"/>
  <c r="AU294"/>
  <c r="AV294"/>
  <c r="AW294"/>
  <c r="AX294"/>
  <c r="AY294"/>
  <c r="AZ294"/>
  <c r="BA294"/>
  <c r="BB294"/>
  <c r="BC294"/>
  <c r="BD294"/>
  <c r="BE294"/>
  <c r="BF294"/>
  <c r="BG294"/>
  <c r="BH294"/>
  <c r="A295"/>
  <c r="AL295"/>
  <c r="AM295"/>
  <c r="AN295"/>
  <c r="AO295"/>
  <c r="AP295"/>
  <c r="AR295"/>
  <c r="AS295"/>
  <c r="AT295"/>
  <c r="AU295"/>
  <c r="AV295"/>
  <c r="AW295"/>
  <c r="AX295"/>
  <c r="AY295"/>
  <c r="AZ295"/>
  <c r="BA295"/>
  <c r="BB295"/>
  <c r="BC295"/>
  <c r="BD295"/>
  <c r="BE295"/>
  <c r="BF295"/>
  <c r="BG295"/>
  <c r="BH295"/>
  <c r="A296"/>
  <c r="AL296"/>
  <c r="AM296"/>
  <c r="AN296"/>
  <c r="AO296"/>
  <c r="AP296"/>
  <c r="AR296"/>
  <c r="AS296"/>
  <c r="AT296"/>
  <c r="AU296"/>
  <c r="AV296"/>
  <c r="AW296"/>
  <c r="AX296"/>
  <c r="AY296"/>
  <c r="AZ296"/>
  <c r="BA296"/>
  <c r="BB296"/>
  <c r="BC296"/>
  <c r="BD296"/>
  <c r="BE296"/>
  <c r="BF296"/>
  <c r="BG296"/>
  <c r="BH296"/>
  <c r="A297"/>
  <c r="AL297"/>
  <c r="AM297"/>
  <c r="AN297"/>
  <c r="AO297"/>
  <c r="AP297"/>
  <c r="AR297"/>
  <c r="AS297"/>
  <c r="AT297"/>
  <c r="AU297"/>
  <c r="AV297"/>
  <c r="AW297"/>
  <c r="AX297"/>
  <c r="AY297"/>
  <c r="AZ297"/>
  <c r="BA297"/>
  <c r="BB297"/>
  <c r="BC297"/>
  <c r="BD297"/>
  <c r="BE297"/>
  <c r="BF297"/>
  <c r="BG297"/>
  <c r="BH297"/>
  <c r="A298"/>
  <c r="AL298"/>
  <c r="AM298"/>
  <c r="AN298"/>
  <c r="AO298"/>
  <c r="AP298"/>
  <c r="AR298"/>
  <c r="AS298"/>
  <c r="AT298"/>
  <c r="AU298"/>
  <c r="AV298"/>
  <c r="AW298"/>
  <c r="AX298"/>
  <c r="AY298"/>
  <c r="AZ298"/>
  <c r="BA298"/>
  <c r="BB298"/>
  <c r="BC298"/>
  <c r="BD298"/>
  <c r="BE298"/>
  <c r="BF298"/>
  <c r="BG298"/>
  <c r="BH298"/>
  <c r="A299"/>
  <c r="AL299"/>
  <c r="AM299"/>
  <c r="AN299"/>
  <c r="AO299"/>
  <c r="AP299"/>
  <c r="AR299"/>
  <c r="AS299"/>
  <c r="AT299"/>
  <c r="AU299"/>
  <c r="AV299"/>
  <c r="AW299"/>
  <c r="AX299"/>
  <c r="AY299"/>
  <c r="AZ299"/>
  <c r="BA299"/>
  <c r="BB299"/>
  <c r="BC299"/>
  <c r="BD299"/>
  <c r="BE299"/>
  <c r="BF299"/>
  <c r="BG299"/>
  <c r="BH299"/>
  <c r="A300"/>
  <c r="AL300"/>
  <c r="AM300"/>
  <c r="AN300"/>
  <c r="AO300"/>
  <c r="AP300"/>
  <c r="AR300"/>
  <c r="AS300"/>
  <c r="AT300"/>
  <c r="AU300"/>
  <c r="AV300"/>
  <c r="AW300"/>
  <c r="AX300"/>
  <c r="AY300"/>
  <c r="AZ300"/>
  <c r="BA300"/>
  <c r="BB300"/>
  <c r="BC300"/>
  <c r="BD300"/>
  <c r="BE300"/>
  <c r="BF300"/>
  <c r="BG300"/>
  <c r="BH300"/>
  <c r="A301"/>
  <c r="AL301"/>
  <c r="AM301"/>
  <c r="AN301"/>
  <c r="AO301"/>
  <c r="AP301"/>
  <c r="AR301"/>
  <c r="AS301"/>
  <c r="AT301"/>
  <c r="AU301"/>
  <c r="AV301"/>
  <c r="AW301"/>
  <c r="AX301"/>
  <c r="AY301"/>
  <c r="AZ301"/>
  <c r="BA301"/>
  <c r="BB301"/>
  <c r="BC301"/>
  <c r="BD301"/>
  <c r="BE301"/>
  <c r="BF301"/>
  <c r="BG301"/>
  <c r="BH301"/>
  <c r="A302"/>
  <c r="AL302"/>
  <c r="AM302"/>
  <c r="AN302"/>
  <c r="AO302"/>
  <c r="AP302"/>
  <c r="AR302"/>
  <c r="AS302"/>
  <c r="AT302"/>
  <c r="AU302"/>
  <c r="AV302"/>
  <c r="AW302"/>
  <c r="AX302"/>
  <c r="AY302"/>
  <c r="AZ302"/>
  <c r="BA302"/>
  <c r="BB302"/>
  <c r="BC302"/>
  <c r="BD302"/>
  <c r="BE302"/>
  <c r="BF302"/>
  <c r="BG302"/>
  <c r="BH302"/>
  <c r="A303"/>
  <c r="AL303"/>
  <c r="AM303"/>
  <c r="AN303"/>
  <c r="AO303"/>
  <c r="AP303"/>
  <c r="AR303"/>
  <c r="AS303"/>
  <c r="AT303"/>
  <c r="AU303"/>
  <c r="AV303"/>
  <c r="AW303"/>
  <c r="AX303"/>
  <c r="AY303"/>
  <c r="AZ303"/>
  <c r="BA303"/>
  <c r="BB303"/>
  <c r="BC303"/>
  <c r="BD303"/>
  <c r="BE303"/>
  <c r="BF303"/>
  <c r="BG303"/>
  <c r="BH303"/>
  <c r="A304"/>
  <c r="AL304"/>
  <c r="AM304"/>
  <c r="AN304"/>
  <c r="AO304"/>
  <c r="AP304"/>
  <c r="AR304"/>
  <c r="AS304"/>
  <c r="AT304"/>
  <c r="AU304"/>
  <c r="AV304"/>
  <c r="AW304"/>
  <c r="AX304"/>
  <c r="AY304"/>
  <c r="AZ304"/>
  <c r="BA304"/>
  <c r="BB304"/>
  <c r="BC304"/>
  <c r="BD304"/>
  <c r="BE304"/>
  <c r="BF304"/>
  <c r="BG304"/>
  <c r="BH304"/>
  <c r="A305"/>
  <c r="AM305"/>
  <c r="AN305"/>
  <c r="AO305"/>
  <c r="AP305"/>
  <c r="AR305"/>
  <c r="AS305"/>
  <c r="AT305"/>
  <c r="AU305"/>
  <c r="AV305"/>
  <c r="AW305"/>
  <c r="AX305"/>
  <c r="AY305"/>
  <c r="AZ305"/>
  <c r="BA305"/>
  <c r="BB305"/>
  <c r="BC305"/>
  <c r="BD305"/>
  <c r="BE305"/>
  <c r="BF305"/>
  <c r="BG305"/>
  <c r="BH305"/>
  <c r="A306"/>
  <c r="AL306"/>
  <c r="AN306"/>
  <c r="AO306"/>
  <c r="AP306"/>
  <c r="AR306"/>
  <c r="AS306"/>
  <c r="AT306"/>
  <c r="AU306"/>
  <c r="AV306"/>
  <c r="AW306"/>
  <c r="AX306"/>
  <c r="AY306"/>
  <c r="AZ306"/>
  <c r="BA306"/>
  <c r="BB306"/>
  <c r="BC306"/>
  <c r="BD306"/>
  <c r="BE306"/>
  <c r="BF306"/>
  <c r="BG306"/>
  <c r="BH306"/>
  <c r="A307"/>
  <c r="AL307"/>
  <c r="AM307"/>
  <c r="AO307"/>
  <c r="AP307"/>
  <c r="AR307"/>
  <c r="AS307"/>
  <c r="AT307"/>
  <c r="AU307"/>
  <c r="AV307"/>
  <c r="AW307"/>
  <c r="AX307"/>
  <c r="AY307"/>
  <c r="AZ307"/>
  <c r="BA307"/>
  <c r="BB307"/>
  <c r="BC307"/>
  <c r="BD307"/>
  <c r="BE307"/>
  <c r="BF307"/>
  <c r="BG307"/>
  <c r="BH307"/>
  <c r="A308"/>
  <c r="AL308"/>
  <c r="AM308"/>
  <c r="AN308"/>
  <c r="AO308"/>
  <c r="AP308"/>
  <c r="AR308"/>
  <c r="AS308"/>
  <c r="AT308"/>
  <c r="AU308"/>
  <c r="AV308"/>
  <c r="AW308"/>
  <c r="AX308"/>
  <c r="AY308"/>
  <c r="AZ308"/>
  <c r="BA308"/>
  <c r="BB308"/>
  <c r="BC308"/>
  <c r="BD308"/>
  <c r="BE308"/>
  <c r="BF308"/>
  <c r="BG308"/>
  <c r="BH308"/>
  <c r="A309"/>
  <c r="AL309"/>
  <c r="AM309"/>
  <c r="AN309"/>
  <c r="AO309"/>
  <c r="AP309"/>
  <c r="AR309"/>
  <c r="AS309"/>
  <c r="AT309"/>
  <c r="AU309"/>
  <c r="AV309"/>
  <c r="AW309"/>
  <c r="AX309"/>
  <c r="AY309"/>
  <c r="AZ309"/>
  <c r="BA309"/>
  <c r="BB309"/>
  <c r="BC309"/>
  <c r="BD309"/>
  <c r="BE309"/>
  <c r="BF309"/>
  <c r="BG309"/>
  <c r="BH309"/>
  <c r="A310"/>
  <c r="AL310"/>
  <c r="AM310"/>
  <c r="AN310"/>
  <c r="AO310"/>
  <c r="AP310"/>
  <c r="AR310"/>
  <c r="AS310"/>
  <c r="AT310"/>
  <c r="AU310"/>
  <c r="AV310"/>
  <c r="AW310"/>
  <c r="AX310"/>
  <c r="AY310"/>
  <c r="AZ310"/>
  <c r="BA310"/>
  <c r="BB310"/>
  <c r="BC310"/>
  <c r="BD310"/>
  <c r="BE310"/>
  <c r="BF310"/>
  <c r="BG310"/>
  <c r="BH310"/>
  <c r="A311"/>
  <c r="AL311"/>
  <c r="AM311"/>
  <c r="AN311"/>
  <c r="AO311"/>
  <c r="AP311"/>
  <c r="AR311"/>
  <c r="AS311"/>
  <c r="AT311"/>
  <c r="AU311"/>
  <c r="AV311"/>
  <c r="AW311"/>
  <c r="AX311"/>
  <c r="AY311"/>
  <c r="AZ311"/>
  <c r="BA311"/>
  <c r="BB311"/>
  <c r="BC311"/>
  <c r="BD311"/>
  <c r="BE311"/>
  <c r="BF311"/>
  <c r="BG311"/>
  <c r="BH311"/>
  <c r="A312"/>
  <c r="AM312"/>
  <c r="AN312"/>
  <c r="AO312"/>
  <c r="AP312"/>
  <c r="AR312"/>
  <c r="AS312"/>
  <c r="AT312"/>
  <c r="AU312"/>
  <c r="AV312"/>
  <c r="AW312"/>
  <c r="AX312"/>
  <c r="AY312"/>
  <c r="AZ312"/>
  <c r="BA312"/>
  <c r="BB312"/>
  <c r="BC312"/>
  <c r="BD312"/>
  <c r="BE312"/>
  <c r="BF312"/>
  <c r="BG312"/>
  <c r="BH312"/>
  <c r="A313"/>
  <c r="AL313"/>
  <c r="AN313"/>
  <c r="AO313"/>
  <c r="AP313"/>
  <c r="AR313"/>
  <c r="AS313"/>
  <c r="AT313"/>
  <c r="AU313"/>
  <c r="AV313"/>
  <c r="AW313"/>
  <c r="AX313"/>
  <c r="AY313"/>
  <c r="AZ313"/>
  <c r="BA313"/>
  <c r="BB313"/>
  <c r="BC313"/>
  <c r="BD313"/>
  <c r="BE313"/>
  <c r="BF313"/>
  <c r="BG313"/>
  <c r="BH313"/>
  <c r="A314"/>
  <c r="AL314"/>
  <c r="AM314"/>
  <c r="AO314"/>
  <c r="AP314"/>
  <c r="AR314"/>
  <c r="AS314"/>
  <c r="AT314"/>
  <c r="AU314"/>
  <c r="AV314"/>
  <c r="AW314"/>
  <c r="AX314"/>
  <c r="AY314"/>
  <c r="AZ314"/>
  <c r="BA314"/>
  <c r="BB314"/>
  <c r="BC314"/>
  <c r="BD314"/>
  <c r="BE314"/>
  <c r="BF314"/>
  <c r="BG314"/>
  <c r="BH314"/>
  <c r="A315"/>
  <c r="AL315"/>
  <c r="AM315"/>
  <c r="AN315"/>
  <c r="AP315"/>
  <c r="AR315"/>
  <c r="AS315"/>
  <c r="AT315"/>
  <c r="AU315"/>
  <c r="AV315"/>
  <c r="AW315"/>
  <c r="AX315"/>
  <c r="AY315"/>
  <c r="AZ315"/>
  <c r="BA315"/>
  <c r="BB315"/>
  <c r="BC315"/>
  <c r="BD315"/>
  <c r="BE315"/>
  <c r="BF315"/>
  <c r="BG315"/>
  <c r="BH315"/>
  <c r="A316"/>
  <c r="AL316"/>
  <c r="AM316"/>
  <c r="AN316"/>
  <c r="AO316"/>
  <c r="AP316"/>
  <c r="AR316"/>
  <c r="AS316"/>
  <c r="AT316"/>
  <c r="AU316"/>
  <c r="AV316"/>
  <c r="AW316"/>
  <c r="AX316"/>
  <c r="AY316"/>
  <c r="AZ316"/>
  <c r="BA316"/>
  <c r="BB316"/>
  <c r="BC316"/>
  <c r="BD316"/>
  <c r="BE316"/>
  <c r="BF316"/>
  <c r="BG316"/>
  <c r="BH316"/>
  <c r="A317"/>
  <c r="AL317"/>
  <c r="AM317"/>
  <c r="AN317"/>
  <c r="AO317"/>
  <c r="AP317"/>
  <c r="AR317"/>
  <c r="AS317"/>
  <c r="AT317"/>
  <c r="AU317"/>
  <c r="AV317"/>
  <c r="AW317"/>
  <c r="AX317"/>
  <c r="AY317"/>
  <c r="AZ317"/>
  <c r="BA317"/>
  <c r="BB317"/>
  <c r="BC317"/>
  <c r="BD317"/>
  <c r="BE317"/>
  <c r="BF317"/>
  <c r="BG317"/>
  <c r="BH317"/>
  <c r="A318"/>
  <c r="AL318"/>
  <c r="AM318"/>
  <c r="AN318"/>
  <c r="AO318"/>
  <c r="AP318"/>
  <c r="AR318"/>
  <c r="AS318"/>
  <c r="AT318"/>
  <c r="AU318"/>
  <c r="AV318"/>
  <c r="AW318"/>
  <c r="AX318"/>
  <c r="AY318"/>
  <c r="AZ318"/>
  <c r="BA318"/>
  <c r="BB318"/>
  <c r="BC318"/>
  <c r="BD318"/>
  <c r="BE318"/>
  <c r="BF318"/>
  <c r="AL319" s="1"/>
  <c r="BG318"/>
  <c r="BH318"/>
  <c r="A319"/>
  <c r="AM319"/>
  <c r="AN319"/>
  <c r="AO319"/>
  <c r="AP319"/>
  <c r="AR319"/>
  <c r="AS319"/>
  <c r="AT319"/>
  <c r="AU319"/>
  <c r="AV319"/>
  <c r="AW319"/>
  <c r="AX319"/>
  <c r="AY319"/>
  <c r="AZ319"/>
  <c r="BA319"/>
  <c r="BB319"/>
  <c r="BC319"/>
  <c r="BD319"/>
  <c r="BE319"/>
  <c r="BF319"/>
  <c r="AM320" s="1"/>
  <c r="BG319"/>
  <c r="BH319"/>
  <c r="A320"/>
  <c r="AL320"/>
  <c r="AN320"/>
  <c r="AO320"/>
  <c r="AP320"/>
  <c r="AR320"/>
  <c r="AS320"/>
  <c r="AT320"/>
  <c r="AU320"/>
  <c r="AV320"/>
  <c r="AW320"/>
  <c r="AX320"/>
  <c r="AY320"/>
  <c r="AZ320"/>
  <c r="BA320"/>
  <c r="BB320"/>
  <c r="BC320"/>
  <c r="BD320"/>
  <c r="BE320"/>
  <c r="BF320"/>
  <c r="AN321" s="1"/>
  <c r="BG320"/>
  <c r="BH320"/>
  <c r="A321"/>
  <c r="AL321"/>
  <c r="AM321"/>
  <c r="AO321"/>
  <c r="AP321"/>
  <c r="AR321"/>
  <c r="AS321"/>
  <c r="AT321"/>
  <c r="AU321"/>
  <c r="AV321"/>
  <c r="AW321"/>
  <c r="AX321"/>
  <c r="AY321"/>
  <c r="AZ321"/>
  <c r="BA321"/>
  <c r="BB321"/>
  <c r="BC321"/>
  <c r="BD321"/>
  <c r="BE321"/>
  <c r="BF321"/>
  <c r="BG321"/>
  <c r="BH321"/>
  <c r="A322"/>
  <c r="AL322"/>
  <c r="AM322"/>
  <c r="AN322"/>
  <c r="AO322"/>
  <c r="AP322"/>
  <c r="AR322"/>
  <c r="AS322"/>
  <c r="AT322"/>
  <c r="AU322"/>
  <c r="AV322"/>
  <c r="AW322"/>
  <c r="AX322"/>
  <c r="AY322"/>
  <c r="AZ322"/>
  <c r="BA322"/>
  <c r="BB322"/>
  <c r="BC322"/>
  <c r="BD322"/>
  <c r="BE322"/>
  <c r="BF322"/>
  <c r="BG322"/>
  <c r="BH322"/>
  <c r="A323"/>
  <c r="AL323"/>
  <c r="AM323"/>
  <c r="AN323"/>
  <c r="AO323"/>
  <c r="AP323"/>
  <c r="AR323"/>
  <c r="AS323"/>
  <c r="AT323"/>
  <c r="AU323"/>
  <c r="AV323"/>
  <c r="AW323"/>
  <c r="AX323"/>
  <c r="AY323"/>
  <c r="AZ323"/>
  <c r="BA323"/>
  <c r="BB323"/>
  <c r="BC323"/>
  <c r="BD323"/>
  <c r="BE323"/>
  <c r="BF323"/>
  <c r="BG323"/>
  <c r="BH323"/>
  <c r="A324"/>
  <c r="AL324"/>
  <c r="AM324"/>
  <c r="AN324"/>
  <c r="AO324"/>
  <c r="AP324"/>
  <c r="AR324"/>
  <c r="AS324"/>
  <c r="AT324"/>
  <c r="AU324"/>
  <c r="AV324"/>
  <c r="AW324"/>
  <c r="AX324"/>
  <c r="AY324"/>
  <c r="AZ324"/>
  <c r="BA324"/>
  <c r="BB324"/>
  <c r="BC324"/>
  <c r="BD324"/>
  <c r="BE324"/>
  <c r="BF324"/>
  <c r="BG324"/>
  <c r="BH324"/>
  <c r="A325"/>
  <c r="AL325"/>
  <c r="AM325"/>
  <c r="AN325"/>
  <c r="AO325"/>
  <c r="AP325"/>
  <c r="AR325"/>
  <c r="AS325"/>
  <c r="AT325"/>
  <c r="AU325"/>
  <c r="AV325"/>
  <c r="AW325"/>
  <c r="AX325"/>
  <c r="AY325"/>
  <c r="AZ325"/>
  <c r="BA325"/>
  <c r="BB325"/>
  <c r="BC325"/>
  <c r="BD325"/>
  <c r="BE325"/>
  <c r="BF325"/>
  <c r="AL326" s="1"/>
  <c r="BG325"/>
  <c r="BH325"/>
  <c r="A326"/>
  <c r="AM326"/>
  <c r="AN326"/>
  <c r="AO326"/>
  <c r="AP326"/>
  <c r="AR326"/>
  <c r="AS326"/>
  <c r="AT326"/>
  <c r="AU326"/>
  <c r="AV326"/>
  <c r="AW326"/>
  <c r="AX326"/>
  <c r="AY326"/>
  <c r="AZ326"/>
  <c r="BA326"/>
  <c r="BB326"/>
  <c r="BC326"/>
  <c r="BD326"/>
  <c r="BE326"/>
  <c r="BF326"/>
  <c r="AM327" s="1"/>
  <c r="BG326"/>
  <c r="BH326"/>
  <c r="A327"/>
  <c r="AL327"/>
  <c r="AN327"/>
  <c r="AO327"/>
  <c r="AP327"/>
  <c r="AR327"/>
  <c r="AS327"/>
  <c r="AT327"/>
  <c r="AU327"/>
  <c r="AV327"/>
  <c r="AW327"/>
  <c r="AX327"/>
  <c r="AY327"/>
  <c r="AZ327"/>
  <c r="BA327"/>
  <c r="BB327"/>
  <c r="BC327"/>
  <c r="BD327"/>
  <c r="BE327"/>
  <c r="BF327"/>
  <c r="AN328" s="1"/>
  <c r="BG327"/>
  <c r="BH327"/>
  <c r="A328"/>
  <c r="AL328"/>
  <c r="AM328"/>
  <c r="AO328"/>
  <c r="AP328"/>
  <c r="AR328"/>
  <c r="AS328"/>
  <c r="AT328"/>
  <c r="AU328"/>
  <c r="AV328"/>
  <c r="AW328"/>
  <c r="AX328"/>
  <c r="AY328"/>
  <c r="AZ328"/>
  <c r="BA328"/>
  <c r="BB328"/>
  <c r="BC328"/>
  <c r="BD328"/>
  <c r="BE328"/>
  <c r="BF328"/>
  <c r="AO329" s="1"/>
  <c r="BG328"/>
  <c r="BH328"/>
  <c r="A329"/>
  <c r="AL329"/>
  <c r="AM329"/>
  <c r="AN329"/>
  <c r="AP329"/>
  <c r="AR329"/>
  <c r="AS329"/>
  <c r="AT329"/>
  <c r="AU329"/>
  <c r="AV329"/>
  <c r="AW329"/>
  <c r="AX329"/>
  <c r="AY329"/>
  <c r="AZ329"/>
  <c r="BA329"/>
  <c r="BB329"/>
  <c r="BC329"/>
  <c r="BD329"/>
  <c r="BE329"/>
  <c r="BF329"/>
  <c r="BG329"/>
  <c r="BH329"/>
  <c r="A330"/>
  <c r="AL330"/>
  <c r="AM330"/>
  <c r="AN330"/>
  <c r="AO330"/>
  <c r="AP330"/>
  <c r="AR330"/>
  <c r="AS330"/>
  <c r="AT330"/>
  <c r="AU330"/>
  <c r="AV330"/>
  <c r="AW330"/>
  <c r="AX330"/>
  <c r="AY330"/>
  <c r="AZ330"/>
  <c r="BA330"/>
  <c r="BB330"/>
  <c r="BC330"/>
  <c r="BD330"/>
  <c r="BE330"/>
  <c r="BF330"/>
  <c r="BG330"/>
  <c r="BH330"/>
  <c r="A331"/>
  <c r="AL331"/>
  <c r="AM331"/>
  <c r="AN331"/>
  <c r="AO331"/>
  <c r="AP331"/>
  <c r="AR331"/>
  <c r="AS331"/>
  <c r="AT331"/>
  <c r="AU331"/>
  <c r="AV331"/>
  <c r="AW331"/>
  <c r="AX331"/>
  <c r="AY331"/>
  <c r="AZ331"/>
  <c r="BA331"/>
  <c r="BB331"/>
  <c r="BC331"/>
  <c r="BD331"/>
  <c r="BE331"/>
  <c r="BF331"/>
  <c r="BG331"/>
  <c r="BH331"/>
  <c r="A332"/>
  <c r="AL332"/>
  <c r="AM332"/>
  <c r="AN332"/>
  <c r="AO332"/>
  <c r="AP332"/>
  <c r="AR332"/>
  <c r="AS332"/>
  <c r="AT332"/>
  <c r="AU332"/>
  <c r="AV332"/>
  <c r="AW332"/>
  <c r="AX332"/>
  <c r="AY332"/>
  <c r="AZ332"/>
  <c r="BA332"/>
  <c r="BB332"/>
  <c r="BC332"/>
  <c r="BD332"/>
  <c r="BE332"/>
  <c r="BF332"/>
  <c r="AL333" s="1"/>
  <c r="BG332"/>
  <c r="BH332"/>
  <c r="A333"/>
  <c r="AM333"/>
  <c r="AN333"/>
  <c r="AO333"/>
  <c r="AP333"/>
  <c r="AR333"/>
  <c r="AS333"/>
  <c r="AT333"/>
  <c r="AU333"/>
  <c r="AV333"/>
  <c r="AW333"/>
  <c r="AX333"/>
  <c r="AY333"/>
  <c r="AZ333"/>
  <c r="BA333"/>
  <c r="BB333"/>
  <c r="BC333"/>
  <c r="BD333"/>
  <c r="BE333"/>
  <c r="BF333"/>
  <c r="AM334" s="1"/>
  <c r="BG333"/>
  <c r="BH333"/>
  <c r="A334"/>
  <c r="AL334"/>
  <c r="AN334"/>
  <c r="AO334"/>
  <c r="AP334"/>
  <c r="AR334"/>
  <c r="AS334"/>
  <c r="AT334"/>
  <c r="AU334"/>
  <c r="AV334"/>
  <c r="AW334"/>
  <c r="AX334"/>
  <c r="AY334"/>
  <c r="AZ334"/>
  <c r="BA334"/>
  <c r="BB334"/>
  <c r="BC334"/>
  <c r="BD334"/>
  <c r="BE334"/>
  <c r="BF334"/>
  <c r="AN335" s="1"/>
  <c r="BG334"/>
  <c r="BH334"/>
  <c r="A335"/>
  <c r="AL335"/>
  <c r="AM335"/>
  <c r="AO335"/>
  <c r="AP335"/>
  <c r="AR335"/>
  <c r="AS335"/>
  <c r="AT335"/>
  <c r="AU335"/>
  <c r="AV335"/>
  <c r="AW335"/>
  <c r="AX335"/>
  <c r="AY335"/>
  <c r="AZ335"/>
  <c r="BA335"/>
  <c r="BB335"/>
  <c r="BC335"/>
  <c r="BD335"/>
  <c r="BE335"/>
  <c r="BF335"/>
  <c r="BG335"/>
  <c r="BH335"/>
  <c r="A336"/>
  <c r="AL336"/>
  <c r="AM336"/>
  <c r="AN336"/>
  <c r="AO336"/>
  <c r="AP336"/>
  <c r="AR336"/>
  <c r="AS336"/>
  <c r="AT336"/>
  <c r="AU336"/>
  <c r="AV336"/>
  <c r="AW336"/>
  <c r="AX336"/>
  <c r="AY336"/>
  <c r="AZ336"/>
  <c r="BA336"/>
  <c r="BB336"/>
  <c r="BC336"/>
  <c r="BD336"/>
  <c r="BE336"/>
  <c r="BF336"/>
  <c r="BG336"/>
  <c r="BH336"/>
  <c r="A337"/>
  <c r="AL337"/>
  <c r="AM337"/>
  <c r="AN337"/>
  <c r="AO337"/>
  <c r="AP337"/>
  <c r="AR337"/>
  <c r="AS337"/>
  <c r="AT337"/>
  <c r="AU337"/>
  <c r="AV337"/>
  <c r="AW337"/>
  <c r="AX337"/>
  <c r="AY337"/>
  <c r="AZ337"/>
  <c r="BA337"/>
  <c r="BB337"/>
  <c r="BC337"/>
  <c r="BD337"/>
  <c r="BE337"/>
  <c r="BF337"/>
  <c r="BG337"/>
  <c r="BH337"/>
  <c r="A338"/>
  <c r="AL338"/>
  <c r="AM338"/>
  <c r="AN338"/>
  <c r="AO338"/>
  <c r="AP338"/>
  <c r="AR338"/>
  <c r="AS338"/>
  <c r="AT338"/>
  <c r="AU338"/>
  <c r="AV338"/>
  <c r="AW338"/>
  <c r="AX338"/>
  <c r="AY338"/>
  <c r="AZ338"/>
  <c r="BA338"/>
  <c r="BB338"/>
  <c r="BC338"/>
  <c r="BD338"/>
  <c r="BE338"/>
  <c r="BF338"/>
  <c r="BG338"/>
  <c r="BH338"/>
  <c r="A339"/>
  <c r="AL339"/>
  <c r="AM339"/>
  <c r="AN339"/>
  <c r="AO339"/>
  <c r="AP339"/>
  <c r="AR339"/>
  <c r="AS339"/>
  <c r="AT339"/>
  <c r="AU339"/>
  <c r="AV339"/>
  <c r="AW339"/>
  <c r="AX339"/>
  <c r="AY339"/>
  <c r="AZ339"/>
  <c r="BA339"/>
  <c r="BB339"/>
  <c r="BC339"/>
  <c r="BD339"/>
  <c r="BE339"/>
  <c r="BF339"/>
  <c r="BG339"/>
  <c r="BH339"/>
  <c r="A340"/>
  <c r="AL340"/>
  <c r="AM340"/>
  <c r="AN340"/>
  <c r="AO340"/>
  <c r="AP340"/>
  <c r="AR340"/>
  <c r="AS340"/>
  <c r="AT340"/>
  <c r="AU340"/>
  <c r="AV340"/>
  <c r="AW340"/>
  <c r="AX340"/>
  <c r="AY340"/>
  <c r="AZ340"/>
  <c r="BA340"/>
  <c r="BB340"/>
  <c r="BC340"/>
  <c r="BD340"/>
  <c r="BE340"/>
  <c r="BF340"/>
  <c r="BG340"/>
  <c r="BH340"/>
  <c r="A341"/>
  <c r="AL341"/>
  <c r="AM341"/>
  <c r="AN341"/>
  <c r="AO341"/>
  <c r="AP341"/>
  <c r="AR341"/>
  <c r="AS341"/>
  <c r="AT341"/>
  <c r="AU341"/>
  <c r="AV341"/>
  <c r="AW341"/>
  <c r="AX341"/>
  <c r="AY341"/>
  <c r="AZ341"/>
  <c r="BA341"/>
  <c r="BB341"/>
  <c r="BC341"/>
  <c r="BD341"/>
  <c r="BE341"/>
  <c r="BF341"/>
  <c r="AN342" s="1"/>
  <c r="BG341"/>
  <c r="BH341"/>
  <c r="A342"/>
  <c r="AL342"/>
  <c r="AM342"/>
  <c r="AO342"/>
  <c r="AP342"/>
  <c r="AR342"/>
  <c r="AS342"/>
  <c r="AT342"/>
  <c r="AU342"/>
  <c r="AV342"/>
  <c r="AW342"/>
  <c r="AX342"/>
  <c r="AY342"/>
  <c r="AZ342"/>
  <c r="BA342"/>
  <c r="BB342"/>
  <c r="BC342"/>
  <c r="BD342"/>
  <c r="BE342"/>
  <c r="BF342"/>
  <c r="AO343" s="1"/>
  <c r="BG342"/>
  <c r="BH342"/>
  <c r="A343"/>
  <c r="AL343"/>
  <c r="AM343"/>
  <c r="AN343"/>
  <c r="AP343"/>
  <c r="AR343"/>
  <c r="AS343"/>
  <c r="AT343"/>
  <c r="AU343"/>
  <c r="AV343"/>
  <c r="AW343"/>
  <c r="AX343"/>
  <c r="AY343"/>
  <c r="AZ343"/>
  <c r="BA343"/>
  <c r="BB343"/>
  <c r="BC343"/>
  <c r="BD343"/>
  <c r="BE343"/>
  <c r="BF343"/>
  <c r="BG343"/>
  <c r="BH343"/>
  <c r="A344"/>
  <c r="AL344"/>
  <c r="AM344"/>
  <c r="AN344"/>
  <c r="AO344"/>
  <c r="AP344"/>
  <c r="AR344"/>
  <c r="AS344"/>
  <c r="AT344"/>
  <c r="AU344"/>
  <c r="AV344"/>
  <c r="AW344"/>
  <c r="AX344"/>
  <c r="AY344"/>
  <c r="AZ344"/>
  <c r="BA344"/>
  <c r="BB344"/>
  <c r="BC344"/>
  <c r="BD344"/>
  <c r="BE344"/>
  <c r="BF344"/>
  <c r="BG344"/>
  <c r="BH344"/>
  <c r="A345"/>
  <c r="AL345"/>
  <c r="AM345"/>
  <c r="AN345"/>
  <c r="AO345"/>
  <c r="AP345"/>
  <c r="AR345"/>
  <c r="AS345"/>
  <c r="AT345"/>
  <c r="AU345"/>
  <c r="AV345"/>
  <c r="AW345"/>
  <c r="AX345"/>
  <c r="AY345"/>
  <c r="AZ345"/>
  <c r="BA345"/>
  <c r="BB345"/>
  <c r="BC345"/>
  <c r="BD345"/>
  <c r="BE345"/>
  <c r="BF345"/>
  <c r="BG345"/>
  <c r="BH345"/>
  <c r="A346"/>
  <c r="AL346"/>
  <c r="AM346"/>
  <c r="AN346"/>
  <c r="AO346"/>
  <c r="AP346"/>
  <c r="AR346"/>
  <c r="AS346"/>
  <c r="AT346"/>
  <c r="AU346"/>
  <c r="AV346"/>
  <c r="AW346"/>
  <c r="AX346"/>
  <c r="AY346"/>
  <c r="AZ346"/>
  <c r="BA346"/>
  <c r="BB346"/>
  <c r="BC346"/>
  <c r="BD346"/>
  <c r="BE346"/>
  <c r="BF346"/>
  <c r="BG346"/>
  <c r="BH346"/>
  <c r="A347"/>
  <c r="AL347"/>
  <c r="AM347"/>
  <c r="AN347"/>
  <c r="AO347"/>
  <c r="AP347"/>
  <c r="AR347"/>
  <c r="AS347"/>
  <c r="AT347"/>
  <c r="AU347"/>
  <c r="AV347"/>
  <c r="AW347"/>
  <c r="AX347"/>
  <c r="AY347"/>
  <c r="AZ347"/>
  <c r="BA347"/>
  <c r="BB347"/>
  <c r="BC347"/>
  <c r="BD347"/>
  <c r="BE347"/>
  <c r="BF347"/>
  <c r="BG347"/>
  <c r="BH347"/>
  <c r="A348"/>
  <c r="AL348"/>
  <c r="AM348"/>
  <c r="AN348"/>
  <c r="AO348"/>
  <c r="AP348"/>
  <c r="AR348"/>
  <c r="AS348"/>
  <c r="AT348"/>
  <c r="AU348"/>
  <c r="AV348"/>
  <c r="AW348"/>
  <c r="AX348"/>
  <c r="AY348"/>
  <c r="AZ348"/>
  <c r="BA348"/>
  <c r="BB348"/>
  <c r="BC348"/>
  <c r="BD348"/>
  <c r="BE348"/>
  <c r="BF348"/>
  <c r="BG348"/>
  <c r="BH348"/>
  <c r="A349"/>
  <c r="AL349"/>
  <c r="AM349"/>
  <c r="AN349"/>
  <c r="AO349"/>
  <c r="AP349"/>
  <c r="AR349"/>
  <c r="AS349"/>
  <c r="AT349"/>
  <c r="AU349"/>
  <c r="AV349"/>
  <c r="AW349"/>
  <c r="AX349"/>
  <c r="AY349"/>
  <c r="AZ349"/>
  <c r="BA349"/>
  <c r="BB349"/>
  <c r="BC349"/>
  <c r="BD349"/>
  <c r="BE349"/>
  <c r="BF349"/>
  <c r="AO350" s="1"/>
  <c r="BG349"/>
  <c r="BH349"/>
  <c r="A350"/>
  <c r="AL350"/>
  <c r="AM350"/>
  <c r="AN350"/>
  <c r="AP350"/>
  <c r="AR350"/>
  <c r="AS350"/>
  <c r="AT350"/>
  <c r="AU350"/>
  <c r="AV350"/>
  <c r="AW350"/>
  <c r="AX350"/>
  <c r="AY350"/>
  <c r="AZ350"/>
  <c r="BA350"/>
  <c r="BB350"/>
  <c r="BC350"/>
  <c r="BD350"/>
  <c r="BE350"/>
  <c r="BF350"/>
  <c r="BG350"/>
  <c r="BH350"/>
  <c r="A351"/>
  <c r="AL351"/>
  <c r="AM351"/>
  <c r="AN351"/>
  <c r="AO351"/>
  <c r="AP351"/>
  <c r="AR351"/>
  <c r="AS351"/>
  <c r="AT351"/>
  <c r="AU351"/>
  <c r="AV351"/>
  <c r="AW351"/>
  <c r="AX351"/>
  <c r="AY351"/>
  <c r="AZ351"/>
  <c r="BA351"/>
  <c r="BB351"/>
  <c r="BC351"/>
  <c r="BD351"/>
  <c r="BE351"/>
  <c r="BF351"/>
  <c r="BG351"/>
  <c r="BH351"/>
  <c r="A352"/>
  <c r="AL352"/>
  <c r="AM352"/>
  <c r="AN352"/>
  <c r="AO352"/>
  <c r="AP352"/>
  <c r="AR352"/>
  <c r="AS352"/>
  <c r="AT352"/>
  <c r="AU352"/>
  <c r="AV352"/>
  <c r="AW352"/>
  <c r="AX352"/>
  <c r="AY352"/>
  <c r="AZ352"/>
  <c r="BA352"/>
  <c r="BB352"/>
  <c r="BC352"/>
  <c r="BD352"/>
  <c r="BE352"/>
  <c r="BF352"/>
  <c r="BG352"/>
  <c r="BH352"/>
  <c r="A353"/>
  <c r="AL353"/>
  <c r="AM353"/>
  <c r="AN353"/>
  <c r="AO353"/>
  <c r="AP353"/>
  <c r="AR353"/>
  <c r="AS353"/>
  <c r="AT353"/>
  <c r="AU353"/>
  <c r="AV353"/>
  <c r="AW353"/>
  <c r="AX353"/>
  <c r="AY353"/>
  <c r="AZ353"/>
  <c r="BA353"/>
  <c r="BB353"/>
  <c r="BC353"/>
  <c r="BD353"/>
  <c r="BE353"/>
  <c r="BF353"/>
  <c r="BG353"/>
  <c r="BH353"/>
  <c r="A354"/>
  <c r="AL354"/>
  <c r="AM354"/>
  <c r="AN354"/>
  <c r="AO354"/>
  <c r="AP354"/>
  <c r="AR354"/>
  <c r="AS354"/>
  <c r="AT354"/>
  <c r="AU354"/>
  <c r="AV354"/>
  <c r="AW354"/>
  <c r="AX354"/>
  <c r="AY354"/>
  <c r="AZ354"/>
  <c r="BA354"/>
  <c r="BB354"/>
  <c r="BC354"/>
  <c r="BD354"/>
  <c r="BE354"/>
  <c r="BF354"/>
  <c r="BG354"/>
  <c r="BH354"/>
  <c r="A355"/>
  <c r="AL355"/>
  <c r="AM355"/>
  <c r="AN355"/>
  <c r="AO355"/>
  <c r="AP355"/>
  <c r="AR355"/>
  <c r="AS355"/>
  <c r="AT355"/>
  <c r="AU355"/>
  <c r="AV355"/>
  <c r="AW355"/>
  <c r="AX355"/>
  <c r="AY355"/>
  <c r="AZ355"/>
  <c r="BA355"/>
  <c r="BB355"/>
  <c r="BC355"/>
  <c r="BD355"/>
  <c r="BE355"/>
  <c r="BF355"/>
  <c r="BG355"/>
  <c r="BH355"/>
  <c r="A356"/>
  <c r="AL356"/>
  <c r="AM356"/>
  <c r="AN356"/>
  <c r="AO356"/>
  <c r="AP356"/>
  <c r="AR356"/>
  <c r="AS356"/>
  <c r="AT356"/>
  <c r="AU356"/>
  <c r="AV356"/>
  <c r="AW356"/>
  <c r="AX356"/>
  <c r="AY356"/>
  <c r="AZ356"/>
  <c r="BA356"/>
  <c r="BB356"/>
  <c r="BC356"/>
  <c r="BD356"/>
  <c r="BE356"/>
  <c r="BF356"/>
  <c r="BG356"/>
  <c r="BH356"/>
  <c r="A357"/>
  <c r="AL357"/>
  <c r="AM357"/>
  <c r="AN357"/>
  <c r="AO357"/>
  <c r="AP357"/>
  <c r="AR357"/>
  <c r="AS357"/>
  <c r="AT357"/>
  <c r="AU357"/>
  <c r="AV357"/>
  <c r="AW357"/>
  <c r="AX357"/>
  <c r="AY357"/>
  <c r="AZ357"/>
  <c r="BA357"/>
  <c r="BB357"/>
  <c r="BC357"/>
  <c r="BD357"/>
  <c r="BE357"/>
  <c r="BF357"/>
  <c r="BG357"/>
  <c r="BH357"/>
  <c r="A358"/>
  <c r="AL358"/>
  <c r="AM358"/>
  <c r="AN358"/>
  <c r="AO358"/>
  <c r="AP358"/>
  <c r="AR358"/>
  <c r="AS358"/>
  <c r="AT358"/>
  <c r="AU358"/>
  <c r="AV358"/>
  <c r="AW358"/>
  <c r="AX358"/>
  <c r="AY358"/>
  <c r="AZ358"/>
  <c r="BA358"/>
  <c r="BB358"/>
  <c r="BC358"/>
  <c r="BD358"/>
  <c r="BE358"/>
  <c r="BF358"/>
  <c r="BG358"/>
  <c r="BH358"/>
  <c r="A359"/>
  <c r="AL359"/>
  <c r="AM359"/>
  <c r="AN359"/>
  <c r="AO359"/>
  <c r="AP359"/>
  <c r="AR359"/>
  <c r="AS359"/>
  <c r="AT359"/>
  <c r="AU359"/>
  <c r="AV359"/>
  <c r="AW359"/>
  <c r="AX359"/>
  <c r="AY359"/>
  <c r="AZ359"/>
  <c r="BA359"/>
  <c r="BB359"/>
  <c r="BC359"/>
  <c r="BD359"/>
  <c r="BE359"/>
  <c r="BF359"/>
  <c r="BG359"/>
  <c r="BH359"/>
  <c r="A360"/>
  <c r="AL360"/>
  <c r="AM360"/>
  <c r="AN360"/>
  <c r="AO360"/>
  <c r="AP360"/>
  <c r="AR360"/>
  <c r="AS360"/>
  <c r="AT360"/>
  <c r="AU360"/>
  <c r="AV360"/>
  <c r="AW360"/>
  <c r="AX360"/>
  <c r="AY360"/>
  <c r="AZ360"/>
  <c r="BA360"/>
  <c r="BB360"/>
  <c r="BC360"/>
  <c r="BD360"/>
  <c r="BE360"/>
  <c r="BF360"/>
  <c r="BG360"/>
  <c r="BH360"/>
  <c r="A361"/>
  <c r="AM361"/>
  <c r="AN361"/>
  <c r="AO361"/>
  <c r="AP361"/>
  <c r="AR361"/>
  <c r="AS361"/>
  <c r="AT361"/>
  <c r="AU361"/>
  <c r="AV361"/>
  <c r="AW361"/>
  <c r="AX361"/>
  <c r="AY361"/>
  <c r="AZ361"/>
  <c r="BA361"/>
  <c r="BB361"/>
  <c r="BC361"/>
  <c r="BD361"/>
  <c r="BE361"/>
  <c r="BF361"/>
  <c r="BG361"/>
  <c r="BH361"/>
  <c r="A362"/>
  <c r="AL362"/>
  <c r="AM362"/>
  <c r="AN362"/>
  <c r="AO362"/>
  <c r="AP362"/>
  <c r="AR362"/>
  <c r="AS362"/>
  <c r="AT362"/>
  <c r="AU362"/>
  <c r="AV362"/>
  <c r="AW362"/>
  <c r="AX362"/>
  <c r="AY362"/>
  <c r="AZ362"/>
  <c r="BA362"/>
  <c r="BB362"/>
  <c r="BC362"/>
  <c r="BD362"/>
  <c r="BE362"/>
  <c r="BF362"/>
  <c r="BG362"/>
  <c r="BH362"/>
  <c r="A363"/>
  <c r="AL363"/>
  <c r="AM363"/>
  <c r="AO363"/>
  <c r="AP363"/>
  <c r="AR363"/>
  <c r="AS363"/>
  <c r="AT363"/>
  <c r="AU363"/>
  <c r="AV363"/>
  <c r="AW363"/>
  <c r="AX363"/>
  <c r="AY363"/>
  <c r="AZ363"/>
  <c r="BA363"/>
  <c r="BB363"/>
  <c r="BC363"/>
  <c r="BD363"/>
  <c r="BE363"/>
  <c r="BF363"/>
  <c r="BG363"/>
  <c r="BH363"/>
  <c r="A364"/>
  <c r="AL364"/>
  <c r="AM364"/>
  <c r="AN364"/>
  <c r="AO364"/>
  <c r="AP364"/>
  <c r="AR364"/>
  <c r="AS364"/>
  <c r="AT364"/>
  <c r="AU364"/>
  <c r="AV364"/>
  <c r="AW364"/>
  <c r="AX364"/>
  <c r="AY364"/>
  <c r="AZ364"/>
  <c r="BA364"/>
  <c r="BB364"/>
  <c r="BC364"/>
  <c r="BD364"/>
  <c r="BE364"/>
  <c r="BF364"/>
  <c r="BG364"/>
  <c r="BH364"/>
  <c r="A365"/>
  <c r="AL365"/>
  <c r="AM365"/>
  <c r="AN365"/>
  <c r="AO365"/>
  <c r="AP365"/>
  <c r="AR365"/>
  <c r="AS365"/>
  <c r="AT365"/>
  <c r="AU365"/>
  <c r="AV365"/>
  <c r="AW365"/>
  <c r="AX365"/>
  <c r="AY365"/>
  <c r="AZ365"/>
  <c r="BA365"/>
  <c r="BB365"/>
  <c r="BC365"/>
  <c r="BD365"/>
  <c r="BE365"/>
  <c r="BF365"/>
  <c r="BG365"/>
  <c r="BH365"/>
  <c r="A366"/>
  <c r="AL366"/>
  <c r="AM366"/>
  <c r="AN366"/>
  <c r="AO366"/>
  <c r="AP366"/>
  <c r="AR366"/>
  <c r="AS366"/>
  <c r="AT366"/>
  <c r="AU366"/>
  <c r="AV366"/>
  <c r="AW366"/>
  <c r="AX366"/>
  <c r="AY366"/>
  <c r="AZ366"/>
  <c r="BA366"/>
  <c r="BB366"/>
  <c r="BC366"/>
  <c r="BD366"/>
  <c r="BE366"/>
  <c r="BF366"/>
  <c r="BG366"/>
  <c r="BH366"/>
  <c r="A367"/>
  <c r="AL367"/>
  <c r="AM367"/>
  <c r="AN367"/>
  <c r="AO367"/>
  <c r="AP367"/>
  <c r="AR367"/>
  <c r="AS367"/>
  <c r="AT367"/>
  <c r="AU367"/>
  <c r="AV367"/>
  <c r="AW367"/>
  <c r="AX367"/>
  <c r="AY367"/>
  <c r="AZ367"/>
  <c r="BA367"/>
  <c r="BB367"/>
  <c r="BC367"/>
  <c r="BD367"/>
  <c r="BE367"/>
  <c r="BF367"/>
  <c r="BG367"/>
  <c r="BH367"/>
  <c r="A368"/>
  <c r="AM368"/>
  <c r="AN368"/>
  <c r="AO368"/>
  <c r="AP368"/>
  <c r="AR368"/>
  <c r="AS368"/>
  <c r="AT368"/>
  <c r="AU368"/>
  <c r="AV368"/>
  <c r="AW368"/>
  <c r="AX368"/>
  <c r="AY368"/>
  <c r="AZ368"/>
  <c r="BA368"/>
  <c r="BB368"/>
  <c r="BC368"/>
  <c r="BD368"/>
  <c r="BE368"/>
  <c r="BF368"/>
  <c r="BG368"/>
  <c r="BH368"/>
  <c r="A369"/>
  <c r="AL369"/>
  <c r="AN369"/>
  <c r="AO369"/>
  <c r="AP369"/>
  <c r="AR369"/>
  <c r="AS369"/>
  <c r="AT369"/>
  <c r="AU369"/>
  <c r="AV369"/>
  <c r="AW369"/>
  <c r="AX369"/>
  <c r="AY369"/>
  <c r="AZ369"/>
  <c r="BA369"/>
  <c r="BB369"/>
  <c r="BC369"/>
  <c r="BD369"/>
  <c r="BE369"/>
  <c r="BF369"/>
  <c r="BG369"/>
  <c r="BH369"/>
  <c r="A370"/>
  <c r="AL370"/>
  <c r="AM370"/>
  <c r="AO370"/>
  <c r="AP370"/>
  <c r="AR370"/>
  <c r="AS370"/>
  <c r="AT370"/>
  <c r="AU370"/>
  <c r="AV370"/>
  <c r="AW370"/>
  <c r="AX370"/>
  <c r="AY370"/>
  <c r="AZ370"/>
  <c r="BA370"/>
  <c r="BB370"/>
  <c r="BC370"/>
  <c r="BD370"/>
  <c r="BE370"/>
  <c r="BF370"/>
  <c r="BG370"/>
  <c r="BH370"/>
  <c r="A371"/>
  <c r="AL371"/>
  <c r="AM371"/>
  <c r="AN371"/>
  <c r="AP371"/>
  <c r="AR371"/>
  <c r="AS371"/>
  <c r="AT371"/>
  <c r="AU371"/>
  <c r="AV371"/>
  <c r="AW371"/>
  <c r="AX371"/>
  <c r="AY371"/>
  <c r="AZ371"/>
  <c r="BA371"/>
  <c r="BB371"/>
  <c r="BC371"/>
  <c r="BD371"/>
  <c r="BE371"/>
  <c r="BF371"/>
  <c r="BG371"/>
  <c r="BH371"/>
  <c r="A372"/>
  <c r="AL372"/>
  <c r="AM372"/>
  <c r="AN372"/>
  <c r="AO372"/>
  <c r="AP372"/>
  <c r="AR372"/>
  <c r="AS372"/>
  <c r="AT372"/>
  <c r="AU372"/>
  <c r="AV372"/>
  <c r="AW372"/>
  <c r="AX372"/>
  <c r="AY372"/>
  <c r="AZ372"/>
  <c r="BA372"/>
  <c r="BB372"/>
  <c r="BC372"/>
  <c r="BD372"/>
  <c r="BE372"/>
  <c r="BF372"/>
  <c r="BG372"/>
  <c r="BH372"/>
  <c r="A373"/>
  <c r="AL373"/>
  <c r="AM373"/>
  <c r="AN373"/>
  <c r="AO373"/>
  <c r="AP373"/>
  <c r="AR373"/>
  <c r="AS373"/>
  <c r="AT373"/>
  <c r="AU373"/>
  <c r="AV373"/>
  <c r="AW373"/>
  <c r="AX373"/>
  <c r="AY373"/>
  <c r="AZ373"/>
  <c r="BA373"/>
  <c r="BB373"/>
  <c r="BC373"/>
  <c r="BD373"/>
  <c r="BE373"/>
  <c r="BF373"/>
  <c r="BG373"/>
  <c r="BH373"/>
  <c r="A374"/>
  <c r="AL374"/>
  <c r="AM374"/>
  <c r="AN374"/>
  <c r="AO374"/>
  <c r="AP374"/>
  <c r="AR374"/>
  <c r="AS374"/>
  <c r="AT374"/>
  <c r="AU374"/>
  <c r="AV374"/>
  <c r="AW374"/>
  <c r="AX374"/>
  <c r="AY374"/>
  <c r="AZ374"/>
  <c r="BA374"/>
  <c r="BB374"/>
  <c r="BC374"/>
  <c r="BD374"/>
  <c r="BE374"/>
  <c r="BF374"/>
  <c r="AL375" s="1"/>
  <c r="BG374"/>
  <c r="BH374"/>
  <c r="A375"/>
  <c r="AM375"/>
  <c r="AN375"/>
  <c r="AO375"/>
  <c r="AP375"/>
  <c r="AR375"/>
  <c r="AS375"/>
  <c r="AT375"/>
  <c r="AU375"/>
  <c r="AV375"/>
  <c r="AW375"/>
  <c r="AX375"/>
  <c r="AY375"/>
  <c r="AZ375"/>
  <c r="BA375"/>
  <c r="BB375"/>
  <c r="BC375"/>
  <c r="BD375"/>
  <c r="BE375"/>
  <c r="BF375"/>
  <c r="AM376" s="1"/>
  <c r="BG375"/>
  <c r="BH375"/>
  <c r="A376"/>
  <c r="AL376"/>
  <c r="AN376"/>
  <c r="AO376"/>
  <c r="AP376"/>
  <c r="AR376"/>
  <c r="AS376"/>
  <c r="AT376"/>
  <c r="AU376"/>
  <c r="AV376"/>
  <c r="AW376"/>
  <c r="AX376"/>
  <c r="AY376"/>
  <c r="AZ376"/>
  <c r="BA376"/>
  <c r="BB376"/>
  <c r="BC376"/>
  <c r="BD376"/>
  <c r="BE376"/>
  <c r="BF376"/>
  <c r="AN377" s="1"/>
  <c r="BG376"/>
  <c r="BH376"/>
  <c r="A377"/>
  <c r="AL377"/>
  <c r="AM377"/>
  <c r="AO377"/>
  <c r="AP377"/>
  <c r="AR377"/>
  <c r="AS377"/>
  <c r="AT377"/>
  <c r="AU377"/>
  <c r="AV377"/>
  <c r="AW377"/>
  <c r="AX377"/>
  <c r="AY377"/>
  <c r="AZ377"/>
  <c r="BA377"/>
  <c r="BB377"/>
  <c r="BC377"/>
  <c r="BD377"/>
  <c r="BE377"/>
  <c r="BF377"/>
  <c r="BG377"/>
  <c r="BH377"/>
  <c r="A378"/>
  <c r="AL378"/>
  <c r="AM378"/>
  <c r="AN378"/>
  <c r="AO378"/>
  <c r="AP378"/>
  <c r="AR378"/>
  <c r="AS378"/>
  <c r="AT378"/>
  <c r="AU378"/>
  <c r="AV378"/>
  <c r="AW378"/>
  <c r="AX378"/>
  <c r="AY378"/>
  <c r="AZ378"/>
  <c r="BA378"/>
  <c r="BB378"/>
  <c r="BC378"/>
  <c r="BD378"/>
  <c r="BE378"/>
  <c r="BF378"/>
  <c r="BG378"/>
  <c r="BH378"/>
  <c r="A379"/>
  <c r="AL379"/>
  <c r="AM379"/>
  <c r="AN379"/>
  <c r="AO379"/>
  <c r="AP379"/>
  <c r="AR379"/>
  <c r="AS379"/>
  <c r="AT379"/>
  <c r="AU379"/>
  <c r="AV379"/>
  <c r="AW379"/>
  <c r="AX379"/>
  <c r="AY379"/>
  <c r="AZ379"/>
  <c r="BA379"/>
  <c r="BB379"/>
  <c r="BC379"/>
  <c r="BD379"/>
  <c r="BE379"/>
  <c r="BF379"/>
  <c r="BG379"/>
  <c r="BH379"/>
  <c r="A380"/>
  <c r="AL380"/>
  <c r="AM380"/>
  <c r="AN380"/>
  <c r="AO380"/>
  <c r="AP380"/>
  <c r="AR380"/>
  <c r="AS380"/>
  <c r="AT380"/>
  <c r="AU380"/>
  <c r="AV380"/>
  <c r="AW380"/>
  <c r="AX380"/>
  <c r="AY380"/>
  <c r="AZ380"/>
  <c r="BA380"/>
  <c r="BB380"/>
  <c r="BC380"/>
  <c r="BD380"/>
  <c r="BE380"/>
  <c r="BF380"/>
  <c r="BG380"/>
  <c r="BH380"/>
  <c r="A381"/>
  <c r="AL381"/>
  <c r="AM381"/>
  <c r="AN381"/>
  <c r="AO381"/>
  <c r="AP381"/>
  <c r="AR381"/>
  <c r="AS381"/>
  <c r="AT381"/>
  <c r="AU381"/>
  <c r="AV381"/>
  <c r="AW381"/>
  <c r="AX381"/>
  <c r="AY381"/>
  <c r="AZ381"/>
  <c r="BA381"/>
  <c r="BB381"/>
  <c r="BC381"/>
  <c r="BD381"/>
  <c r="BE381"/>
  <c r="BF381"/>
  <c r="AL382" s="1"/>
  <c r="BG381"/>
  <c r="BH381"/>
  <c r="A382"/>
  <c r="AM382"/>
  <c r="AN382"/>
  <c r="AO382"/>
  <c r="AP382"/>
  <c r="AR382"/>
  <c r="AS382"/>
  <c r="AT382"/>
  <c r="AU382"/>
  <c r="AV382"/>
  <c r="AW382"/>
  <c r="AX382"/>
  <c r="AY382"/>
  <c r="AZ382"/>
  <c r="BA382"/>
  <c r="BB382"/>
  <c r="BC382"/>
  <c r="BD382"/>
  <c r="BE382"/>
  <c r="BF382"/>
  <c r="AM383" s="1"/>
  <c r="BG382"/>
  <c r="BH382"/>
  <c r="A383"/>
  <c r="AL383"/>
  <c r="AN383"/>
  <c r="AO383"/>
  <c r="AP383"/>
  <c r="AR383"/>
  <c r="AS383"/>
  <c r="AT383"/>
  <c r="AU383"/>
  <c r="AV383"/>
  <c r="AW383"/>
  <c r="AX383"/>
  <c r="AY383"/>
  <c r="AZ383"/>
  <c r="BA383"/>
  <c r="BB383"/>
  <c r="BC383"/>
  <c r="BD383"/>
  <c r="BE383"/>
  <c r="BF383"/>
  <c r="AN384" s="1"/>
  <c r="BG383"/>
  <c r="BH383"/>
  <c r="A384"/>
  <c r="AL384"/>
  <c r="AM384"/>
  <c r="AO384"/>
  <c r="AP384"/>
  <c r="AR384"/>
  <c r="AS384"/>
  <c r="AT384"/>
  <c r="AU384"/>
  <c r="AV384"/>
  <c r="AW384"/>
  <c r="AX384"/>
  <c r="AY384"/>
  <c r="AZ384"/>
  <c r="BA384"/>
  <c r="BB384"/>
  <c r="BC384"/>
  <c r="BD384"/>
  <c r="BE384"/>
  <c r="BF384"/>
  <c r="AO385" s="1"/>
  <c r="BG384"/>
  <c r="BH384"/>
  <c r="A385"/>
  <c r="AL385"/>
  <c r="AM385"/>
  <c r="AN385"/>
  <c r="AP385"/>
  <c r="AR385"/>
  <c r="AS385"/>
  <c r="AT385"/>
  <c r="AU385"/>
  <c r="AV385"/>
  <c r="AW385"/>
  <c r="AX385"/>
  <c r="AY385"/>
  <c r="AZ385"/>
  <c r="BA385"/>
  <c r="BB385"/>
  <c r="BC385"/>
  <c r="BD385"/>
  <c r="BE385"/>
  <c r="BF385"/>
  <c r="BG385"/>
  <c r="BH385"/>
  <c r="A386"/>
  <c r="AL386"/>
  <c r="AM386"/>
  <c r="AN386"/>
  <c r="AO386"/>
  <c r="AP386"/>
  <c r="AR386"/>
  <c r="AS386"/>
  <c r="AT386"/>
  <c r="AU386"/>
  <c r="AV386"/>
  <c r="AW386"/>
  <c r="AX386"/>
  <c r="AY386"/>
  <c r="AZ386"/>
  <c r="BA386"/>
  <c r="BB386"/>
  <c r="BC386"/>
  <c r="BD386"/>
  <c r="BE386"/>
  <c r="BF386"/>
  <c r="BG386"/>
  <c r="BH386"/>
  <c r="A387"/>
  <c r="AL387"/>
  <c r="AM387"/>
  <c r="AN387"/>
  <c r="AO387"/>
  <c r="AP387"/>
  <c r="AR387"/>
  <c r="AS387"/>
  <c r="AT387"/>
  <c r="AU387"/>
  <c r="AV387"/>
  <c r="AW387"/>
  <c r="AX387"/>
  <c r="AY387"/>
  <c r="AZ387"/>
  <c r="BA387"/>
  <c r="BB387"/>
  <c r="BC387"/>
  <c r="BD387"/>
  <c r="BE387"/>
  <c r="BF387"/>
  <c r="BG387"/>
  <c r="BH387"/>
  <c r="A388"/>
  <c r="AL388"/>
  <c r="AM388"/>
  <c r="AN388"/>
  <c r="AO388"/>
  <c r="AP388"/>
  <c r="AR388"/>
  <c r="AS388"/>
  <c r="AT388"/>
  <c r="AU388"/>
  <c r="AV388"/>
  <c r="AW388"/>
  <c r="AX388"/>
  <c r="AY388"/>
  <c r="AZ388"/>
  <c r="BA388"/>
  <c r="BB388"/>
  <c r="BC388"/>
  <c r="BD388"/>
  <c r="BE388"/>
  <c r="BF388"/>
  <c r="BG388"/>
  <c r="BH388"/>
  <c r="A389"/>
  <c r="AL389"/>
  <c r="AM389"/>
  <c r="AN389"/>
  <c r="AO389"/>
  <c r="AP389"/>
  <c r="AR389"/>
  <c r="AS389"/>
  <c r="AT389"/>
  <c r="AU389"/>
  <c r="AV389"/>
  <c r="AW389"/>
  <c r="AX389"/>
  <c r="AY389"/>
  <c r="AZ389"/>
  <c r="BA389"/>
  <c r="BB389"/>
  <c r="BC389"/>
  <c r="BD389"/>
  <c r="BE389"/>
  <c r="BF389"/>
  <c r="AM390" s="1"/>
  <c r="BG389"/>
  <c r="BH389"/>
  <c r="A390"/>
  <c r="AL390"/>
  <c r="AN390"/>
  <c r="AO390"/>
  <c r="AP390"/>
  <c r="AR390"/>
  <c r="AS390"/>
  <c r="AT390"/>
  <c r="AU390"/>
  <c r="AV390"/>
  <c r="AW390"/>
  <c r="AX390"/>
  <c r="AY390"/>
  <c r="AZ390"/>
  <c r="BA390"/>
  <c r="BB390"/>
  <c r="BC390"/>
  <c r="BD390"/>
  <c r="BE390"/>
  <c r="BF390"/>
  <c r="AN391" s="1"/>
  <c r="BG390"/>
  <c r="BH390"/>
  <c r="A391"/>
  <c r="AL391"/>
  <c r="AM391"/>
  <c r="AO391"/>
  <c r="AP391"/>
  <c r="AR391"/>
  <c r="AS391"/>
  <c r="AT391"/>
  <c r="AU391"/>
  <c r="AV391"/>
  <c r="AW391"/>
  <c r="AX391"/>
  <c r="AY391"/>
  <c r="AZ391"/>
  <c r="BA391"/>
  <c r="BB391"/>
  <c r="BC391"/>
  <c r="BD391"/>
  <c r="BE391"/>
  <c r="BF391"/>
  <c r="AO392" s="1"/>
  <c r="BG391"/>
  <c r="BH391"/>
  <c r="A392"/>
  <c r="AL392"/>
  <c r="AM392"/>
  <c r="AN392"/>
  <c r="AP392"/>
  <c r="AR392"/>
  <c r="AS392"/>
  <c r="AT392"/>
  <c r="AU392"/>
  <c r="AV392"/>
  <c r="AW392"/>
  <c r="AX392"/>
  <c r="AY392"/>
  <c r="AZ392"/>
  <c r="BA392"/>
  <c r="BB392"/>
  <c r="BC392"/>
  <c r="BD392"/>
  <c r="BE392"/>
  <c r="BF392"/>
  <c r="BG392"/>
  <c r="BH392"/>
  <c r="A393"/>
  <c r="AL393"/>
  <c r="AM393"/>
  <c r="AN393"/>
  <c r="AO393"/>
  <c r="AP393"/>
  <c r="AR393"/>
  <c r="AS393"/>
  <c r="AT393"/>
  <c r="AU393"/>
  <c r="AV393"/>
  <c r="AW393"/>
  <c r="AX393"/>
  <c r="AY393"/>
  <c r="AZ393"/>
  <c r="BA393"/>
  <c r="BB393"/>
  <c r="BC393"/>
  <c r="BD393"/>
  <c r="BE393"/>
  <c r="BF393"/>
  <c r="BG393"/>
  <c r="BH393"/>
  <c r="A394"/>
  <c r="AL394"/>
  <c r="AM394"/>
  <c r="AN394"/>
  <c r="AO394"/>
  <c r="AP394"/>
  <c r="AR394"/>
  <c r="AS394"/>
  <c r="AT394"/>
  <c r="AU394"/>
  <c r="AV394"/>
  <c r="AW394"/>
  <c r="AX394"/>
  <c r="AY394"/>
  <c r="AZ394"/>
  <c r="BA394"/>
  <c r="BB394"/>
  <c r="BC394"/>
  <c r="BD394"/>
  <c r="BE394"/>
  <c r="BF394"/>
  <c r="BG394"/>
  <c r="BH394"/>
  <c r="A395"/>
  <c r="AL395"/>
  <c r="AM395"/>
  <c r="AN395"/>
  <c r="AO395"/>
  <c r="AP395"/>
  <c r="AR395"/>
  <c r="AS395"/>
  <c r="AT395"/>
  <c r="AU395"/>
  <c r="AV395"/>
  <c r="AW395"/>
  <c r="AX395"/>
  <c r="AY395"/>
  <c r="AZ395"/>
  <c r="BA395"/>
  <c r="BB395"/>
  <c r="BC395"/>
  <c r="BD395"/>
  <c r="BE395"/>
  <c r="BF395"/>
  <c r="BG395"/>
  <c r="BH395"/>
  <c r="A396"/>
  <c r="AL396"/>
  <c r="AM396"/>
  <c r="AN396"/>
  <c r="AO396"/>
  <c r="AP396"/>
  <c r="AR396"/>
  <c r="AS396"/>
  <c r="AT396"/>
  <c r="AU396"/>
  <c r="AV396"/>
  <c r="AW396"/>
  <c r="AX396"/>
  <c r="AY396"/>
  <c r="AZ396"/>
  <c r="BA396"/>
  <c r="BB396"/>
  <c r="BC396"/>
  <c r="BD396"/>
  <c r="BE396"/>
  <c r="BF396"/>
  <c r="BG396"/>
  <c r="BH396"/>
  <c r="A397"/>
  <c r="AL397"/>
  <c r="AM397"/>
  <c r="AN397"/>
  <c r="AO397"/>
  <c r="AP397"/>
  <c r="AR397"/>
  <c r="AS397"/>
  <c r="AT397"/>
  <c r="AU397"/>
  <c r="AV397"/>
  <c r="AW397"/>
  <c r="AX397"/>
  <c r="AY397"/>
  <c r="AZ397"/>
  <c r="BA397"/>
  <c r="BB397"/>
  <c r="BC397"/>
  <c r="BD397"/>
  <c r="BE397"/>
  <c r="BF397"/>
  <c r="AN398" s="1"/>
  <c r="BG397"/>
  <c r="BH397"/>
  <c r="A398"/>
  <c r="AL398"/>
  <c r="AM398"/>
  <c r="AO398"/>
  <c r="AP398"/>
  <c r="AR398"/>
  <c r="AS398"/>
  <c r="AT398"/>
  <c r="AU398"/>
  <c r="AV398"/>
  <c r="AW398"/>
  <c r="AX398"/>
  <c r="AY398"/>
  <c r="AZ398"/>
  <c r="BA398"/>
  <c r="BB398"/>
  <c r="BC398"/>
  <c r="BD398"/>
  <c r="BE398"/>
  <c r="BF398"/>
  <c r="AO399" s="1"/>
  <c r="BG398"/>
  <c r="BH398"/>
  <c r="A399"/>
  <c r="AL399"/>
  <c r="AM399"/>
  <c r="AN399"/>
  <c r="AP399"/>
  <c r="AR399"/>
  <c r="AS399"/>
  <c r="AT399"/>
  <c r="AU399"/>
  <c r="AV399"/>
  <c r="AW399"/>
  <c r="AX399"/>
  <c r="AY399"/>
  <c r="AZ399"/>
  <c r="BA399"/>
  <c r="BB399"/>
  <c r="BC399"/>
  <c r="BD399"/>
  <c r="BE399"/>
  <c r="BF399"/>
  <c r="BG399"/>
  <c r="BH399"/>
  <c r="A400"/>
  <c r="AL400"/>
  <c r="AM400"/>
  <c r="AN400"/>
  <c r="AO400"/>
  <c r="AP400"/>
  <c r="AR400"/>
  <c r="AS400"/>
  <c r="AT400"/>
  <c r="AU400"/>
  <c r="AV400"/>
  <c r="AW400"/>
  <c r="AX400"/>
  <c r="AY400"/>
  <c r="AZ400"/>
  <c r="BA400"/>
  <c r="BB400"/>
  <c r="BC400"/>
  <c r="BD400"/>
  <c r="BE400"/>
  <c r="BF400"/>
  <c r="BG400"/>
  <c r="BH400"/>
  <c r="A401"/>
  <c r="AL401"/>
  <c r="AM401"/>
  <c r="AN401"/>
  <c r="AO401"/>
  <c r="AP401"/>
  <c r="AR401"/>
  <c r="AS401"/>
  <c r="AT401"/>
  <c r="AU401"/>
  <c r="AV401"/>
  <c r="AW401"/>
  <c r="AX401"/>
  <c r="AY401"/>
  <c r="AZ401"/>
  <c r="BA401"/>
  <c r="BB401"/>
  <c r="BC401"/>
  <c r="BD401"/>
  <c r="BE401"/>
  <c r="BF401"/>
  <c r="BG401"/>
  <c r="BH401"/>
  <c r="A402"/>
  <c r="AL402"/>
  <c r="AM402"/>
  <c r="AN402"/>
  <c r="AO402"/>
  <c r="AP402"/>
  <c r="AR402"/>
  <c r="AS402"/>
  <c r="AT402"/>
  <c r="AU402"/>
  <c r="AV402"/>
  <c r="AW402"/>
  <c r="AX402"/>
  <c r="AY402"/>
  <c r="AZ402"/>
  <c r="BA402"/>
  <c r="BB402"/>
  <c r="BC402"/>
  <c r="BD402"/>
  <c r="BE402"/>
  <c r="BF402"/>
  <c r="BG402"/>
  <c r="BH402"/>
  <c r="A403"/>
  <c r="AL403"/>
  <c r="AM403"/>
  <c r="AN403"/>
  <c r="AO403"/>
  <c r="AP403"/>
  <c r="AR403"/>
  <c r="AS403"/>
  <c r="AT403"/>
  <c r="AU403"/>
  <c r="AV403"/>
  <c r="AW403"/>
  <c r="AX403"/>
  <c r="AY403"/>
  <c r="AZ403"/>
  <c r="BA403"/>
  <c r="BB403"/>
  <c r="BC403"/>
  <c r="BD403"/>
  <c r="BE403"/>
  <c r="BF403"/>
  <c r="BG403"/>
  <c r="BH403"/>
  <c r="A404"/>
  <c r="AL404"/>
  <c r="AM404"/>
  <c r="AN404"/>
  <c r="AO404"/>
  <c r="AP404"/>
  <c r="AR404"/>
  <c r="AS404"/>
  <c r="AT404"/>
  <c r="AU404"/>
  <c r="AV404"/>
  <c r="AW404"/>
  <c r="AX404"/>
  <c r="AY404"/>
  <c r="AZ404"/>
  <c r="BA404"/>
  <c r="BB404"/>
  <c r="BC404"/>
  <c r="BD404"/>
  <c r="BE404"/>
  <c r="BF404"/>
  <c r="BG404"/>
  <c r="BH404"/>
  <c r="A405"/>
  <c r="AL405"/>
  <c r="AM405"/>
  <c r="AN405"/>
  <c r="AO405"/>
  <c r="AP405"/>
  <c r="AR405"/>
  <c r="AS405"/>
  <c r="AT405"/>
  <c r="AU405"/>
  <c r="AV405"/>
  <c r="AW405"/>
  <c r="AX405"/>
  <c r="AY405"/>
  <c r="AZ405"/>
  <c r="BA405"/>
  <c r="BB405"/>
  <c r="BC405"/>
  <c r="BD405"/>
  <c r="BE405"/>
  <c r="BF405"/>
  <c r="AO406" s="1"/>
  <c r="BG405"/>
  <c r="BH405"/>
  <c r="A406"/>
  <c r="AL406"/>
  <c r="AM406"/>
  <c r="AN406"/>
  <c r="AP406"/>
  <c r="AR406"/>
  <c r="AS406"/>
  <c r="AT406"/>
  <c r="AU406"/>
  <c r="AV406"/>
  <c r="AW406"/>
  <c r="AX406"/>
  <c r="AY406"/>
  <c r="AZ406"/>
  <c r="BA406"/>
  <c r="BB406"/>
  <c r="BC406"/>
  <c r="BD406"/>
  <c r="BE406"/>
  <c r="BF406"/>
  <c r="BG406"/>
  <c r="BH406"/>
  <c r="A407"/>
  <c r="AL407"/>
  <c r="AM407"/>
  <c r="AN407"/>
  <c r="AO407"/>
  <c r="AP407"/>
  <c r="AR407"/>
  <c r="AS407"/>
  <c r="AT407"/>
  <c r="AU407"/>
  <c r="AV407"/>
  <c r="AW407"/>
  <c r="AX407"/>
  <c r="AY407"/>
  <c r="AZ407"/>
  <c r="BA407"/>
  <c r="BB407"/>
  <c r="BC407"/>
  <c r="BD407"/>
  <c r="BE407"/>
  <c r="BF407"/>
  <c r="BG407"/>
  <c r="BH407"/>
  <c r="A408"/>
  <c r="AL408"/>
  <c r="AM408"/>
  <c r="AN408"/>
  <c r="AO408"/>
  <c r="AP408"/>
  <c r="AR408"/>
  <c r="AS408"/>
  <c r="AT408"/>
  <c r="AU408"/>
  <c r="AV408"/>
  <c r="AW408"/>
  <c r="AX408"/>
  <c r="AY408"/>
  <c r="AZ408"/>
  <c r="BA408"/>
  <c r="BB408"/>
  <c r="BC408"/>
  <c r="BD408"/>
  <c r="BE408"/>
  <c r="BF408"/>
  <c r="BG408"/>
  <c r="BH408"/>
  <c r="A409"/>
  <c r="AL409"/>
  <c r="AM409"/>
  <c r="AN409"/>
  <c r="AO409"/>
  <c r="AP409"/>
  <c r="AR409"/>
  <c r="AS409"/>
  <c r="AT409"/>
  <c r="AU409"/>
  <c r="AV409"/>
  <c r="AW409"/>
  <c r="AX409"/>
  <c r="AY409"/>
  <c r="AZ409"/>
  <c r="BA409"/>
  <c r="BB409"/>
  <c r="BC409"/>
  <c r="BD409"/>
  <c r="BE409"/>
  <c r="BF409"/>
  <c r="BG409"/>
  <c r="BH409"/>
  <c r="A410"/>
  <c r="AL410"/>
  <c r="AM410"/>
  <c r="AN410"/>
  <c r="AO410"/>
  <c r="AP410"/>
  <c r="AR410"/>
  <c r="AS410"/>
  <c r="AT410"/>
  <c r="AU410"/>
  <c r="AV410"/>
  <c r="AW410"/>
  <c r="AX410"/>
  <c r="AY410"/>
  <c r="AZ410"/>
  <c r="BA410"/>
  <c r="BB410"/>
  <c r="BC410"/>
  <c r="BD410"/>
  <c r="BE410"/>
  <c r="BF410"/>
  <c r="BG410"/>
  <c r="BH410"/>
  <c r="A411"/>
  <c r="AL411"/>
  <c r="AM411"/>
  <c r="AN411"/>
  <c r="AO411"/>
  <c r="AP411"/>
  <c r="AR411"/>
  <c r="AS411"/>
  <c r="AT411"/>
  <c r="AU411"/>
  <c r="AV411"/>
  <c r="AW411"/>
  <c r="AX411"/>
  <c r="AY411"/>
  <c r="AZ411"/>
  <c r="BA411"/>
  <c r="BB411"/>
  <c r="BC411"/>
  <c r="BD411"/>
  <c r="BE411"/>
  <c r="BF411"/>
  <c r="BG411"/>
  <c r="BH411"/>
  <c r="A412"/>
  <c r="AL412"/>
  <c r="AM412"/>
  <c r="AN412"/>
  <c r="AO412"/>
  <c r="AP412"/>
  <c r="AR412"/>
  <c r="AS412"/>
  <c r="AT412"/>
  <c r="AU412"/>
  <c r="AV412"/>
  <c r="AW412"/>
  <c r="AX412"/>
  <c r="AY412"/>
  <c r="AZ412"/>
  <c r="BA412"/>
  <c r="BB412"/>
  <c r="BC412"/>
  <c r="BD412"/>
  <c r="BE412"/>
  <c r="BF412"/>
  <c r="BG412"/>
  <c r="BH412"/>
  <c r="A413"/>
  <c r="AL413"/>
  <c r="AM413"/>
  <c r="AN413"/>
  <c r="AO413"/>
  <c r="AP413"/>
  <c r="AR413"/>
  <c r="AS413"/>
  <c r="AT413"/>
  <c r="AU413"/>
  <c r="AV413"/>
  <c r="AW413"/>
  <c r="AX413"/>
  <c r="AY413"/>
  <c r="AZ413"/>
  <c r="BA413"/>
  <c r="BB413"/>
  <c r="BC413"/>
  <c r="BD413"/>
  <c r="BE413"/>
  <c r="BF413"/>
  <c r="BG413"/>
  <c r="BH413"/>
  <c r="A414"/>
  <c r="AL414"/>
  <c r="AM414"/>
  <c r="AN414"/>
  <c r="AO414"/>
  <c r="AP414"/>
  <c r="AR414"/>
  <c r="AS414"/>
  <c r="AT414"/>
  <c r="AU414"/>
  <c r="AV414"/>
  <c r="AW414"/>
  <c r="AX414"/>
  <c r="AY414"/>
  <c r="AZ414"/>
  <c r="BA414"/>
  <c r="BB414"/>
  <c r="BC414"/>
  <c r="BD414"/>
  <c r="BE414"/>
  <c r="BF414"/>
  <c r="BG414"/>
  <c r="BH414"/>
  <c r="A415"/>
  <c r="AL415"/>
  <c r="AM415"/>
  <c r="AN415"/>
  <c r="AO415"/>
  <c r="AP415"/>
  <c r="AR415"/>
  <c r="AS415"/>
  <c r="AT415"/>
  <c r="AU415"/>
  <c r="AV415"/>
  <c r="AW415"/>
  <c r="AX415"/>
  <c r="AY415"/>
  <c r="AZ415"/>
  <c r="BA415"/>
  <c r="BB415"/>
  <c r="BC415"/>
  <c r="BD415"/>
  <c r="BE415"/>
  <c r="BF415"/>
  <c r="BG415"/>
  <c r="BH415"/>
  <c r="A416"/>
  <c r="AL416"/>
  <c r="AM416"/>
  <c r="AN416"/>
  <c r="AO416"/>
  <c r="AP416"/>
  <c r="AR416"/>
  <c r="AS416"/>
  <c r="AT416"/>
  <c r="AU416"/>
  <c r="AV416"/>
  <c r="AW416"/>
  <c r="AX416"/>
  <c r="AY416"/>
  <c r="AZ416"/>
  <c r="BA416"/>
  <c r="BB416"/>
  <c r="BC416"/>
  <c r="BD416"/>
  <c r="BE416"/>
  <c r="BF416"/>
  <c r="BG416"/>
  <c r="BH416"/>
  <c r="A417"/>
  <c r="AM417"/>
  <c r="AN417"/>
  <c r="AO417"/>
  <c r="AP417"/>
  <c r="AR417"/>
  <c r="AS417"/>
  <c r="AT417"/>
  <c r="AU417"/>
  <c r="AV417"/>
  <c r="AW417"/>
  <c r="AX417"/>
  <c r="AY417"/>
  <c r="AZ417"/>
  <c r="BA417"/>
  <c r="BB417"/>
  <c r="BC417"/>
  <c r="BD417"/>
  <c r="BE417"/>
  <c r="BF417"/>
  <c r="BG417"/>
  <c r="BH417"/>
  <c r="A418"/>
  <c r="AL418"/>
  <c r="AM418"/>
  <c r="AN418"/>
  <c r="AO418"/>
  <c r="AP418"/>
  <c r="AR418"/>
  <c r="AS418"/>
  <c r="AT418"/>
  <c r="AU418"/>
  <c r="AV418"/>
  <c r="AW418"/>
  <c r="AX418"/>
  <c r="AY418"/>
  <c r="AZ418"/>
  <c r="BA418"/>
  <c r="BB418"/>
  <c r="BC418"/>
  <c r="BD418"/>
  <c r="BE418"/>
  <c r="BF418"/>
  <c r="BG418"/>
  <c r="BH418"/>
  <c r="A419"/>
  <c r="AL419"/>
  <c r="AM419"/>
  <c r="AO419"/>
  <c r="AP419"/>
  <c r="AR419"/>
  <c r="AS419"/>
  <c r="AT419"/>
  <c r="AU419"/>
  <c r="AV419"/>
  <c r="AW419"/>
  <c r="AX419"/>
  <c r="AY419"/>
  <c r="AZ419"/>
  <c r="BA419"/>
  <c r="BB419"/>
  <c r="BC419"/>
  <c r="BD419"/>
  <c r="BE419"/>
  <c r="BF419"/>
  <c r="BG419"/>
  <c r="BH419"/>
  <c r="A420"/>
  <c r="AL420"/>
  <c r="AM420"/>
  <c r="AN420"/>
  <c r="AO420"/>
  <c r="AP420"/>
  <c r="AR420"/>
  <c r="AS420"/>
  <c r="AT420"/>
  <c r="AU420"/>
  <c r="AV420"/>
  <c r="AW420"/>
  <c r="AX420"/>
  <c r="AY420"/>
  <c r="AZ420"/>
  <c r="BA420"/>
  <c r="BB420"/>
  <c r="BC420"/>
  <c r="BD420"/>
  <c r="BE420"/>
  <c r="BF420"/>
  <c r="BG420"/>
  <c r="BH420"/>
  <c r="A421"/>
  <c r="AL421"/>
  <c r="AM421"/>
  <c r="AN421"/>
  <c r="AO421"/>
  <c r="AP421"/>
  <c r="AR421"/>
  <c r="AS421"/>
  <c r="AT421"/>
  <c r="AU421"/>
  <c r="AV421"/>
  <c r="AW421"/>
  <c r="AX421"/>
  <c r="AY421"/>
  <c r="AZ421"/>
  <c r="BA421"/>
  <c r="BB421"/>
  <c r="BC421"/>
  <c r="BD421"/>
  <c r="BE421"/>
  <c r="BF421"/>
  <c r="BG421"/>
  <c r="BH421"/>
  <c r="A422"/>
  <c r="AL422"/>
  <c r="AM422"/>
  <c r="AN422"/>
  <c r="AO422"/>
  <c r="AP422"/>
  <c r="AR422"/>
  <c r="AS422"/>
  <c r="AT422"/>
  <c r="AU422"/>
  <c r="AV422"/>
  <c r="AW422"/>
  <c r="AX422"/>
  <c r="AY422"/>
  <c r="AZ422"/>
  <c r="BA422"/>
  <c r="BB422"/>
  <c r="BC422"/>
  <c r="BD422"/>
  <c r="BE422"/>
  <c r="BF422"/>
  <c r="BG422"/>
  <c r="BH422"/>
  <c r="A423"/>
  <c r="AL423"/>
  <c r="AM423"/>
  <c r="AN423"/>
  <c r="AO423"/>
  <c r="AP423"/>
  <c r="AR423"/>
  <c r="AS423"/>
  <c r="AT423"/>
  <c r="AU423"/>
  <c r="AV423"/>
  <c r="AW423"/>
  <c r="AX423"/>
  <c r="AY423"/>
  <c r="AZ423"/>
  <c r="BA423"/>
  <c r="BB423"/>
  <c r="BC423"/>
  <c r="BD423"/>
  <c r="BE423"/>
  <c r="BF423"/>
  <c r="BG423"/>
  <c r="BH423"/>
  <c r="A424"/>
  <c r="AM424"/>
  <c r="AN424"/>
  <c r="AO424"/>
  <c r="AP424"/>
  <c r="AR424"/>
  <c r="AS424"/>
  <c r="AT424"/>
  <c r="AU424"/>
  <c r="AV424"/>
  <c r="AW424"/>
  <c r="AX424"/>
  <c r="AY424"/>
  <c r="AZ424"/>
  <c r="BA424"/>
  <c r="BB424"/>
  <c r="BC424"/>
  <c r="BD424"/>
  <c r="BE424"/>
  <c r="BF424"/>
  <c r="BG424"/>
  <c r="BH424"/>
  <c r="A425"/>
  <c r="AL425"/>
  <c r="AN425"/>
  <c r="AO425"/>
  <c r="AP425"/>
  <c r="AR425"/>
  <c r="AS425"/>
  <c r="AT425"/>
  <c r="AU425"/>
  <c r="AV425"/>
  <c r="AW425"/>
  <c r="AX425"/>
  <c r="AY425"/>
  <c r="AZ425"/>
  <c r="BA425"/>
  <c r="BB425"/>
  <c r="BC425"/>
  <c r="BD425"/>
  <c r="BE425"/>
  <c r="BF425"/>
  <c r="BG425"/>
  <c r="BH425"/>
  <c r="A426"/>
  <c r="AL426"/>
  <c r="AM426"/>
  <c r="AO426"/>
  <c r="AP426"/>
  <c r="AR426"/>
  <c r="AS426"/>
  <c r="AT426"/>
  <c r="AU426"/>
  <c r="AV426"/>
  <c r="AW426"/>
  <c r="AX426"/>
  <c r="AY426"/>
  <c r="AZ426"/>
  <c r="BA426"/>
  <c r="BB426"/>
  <c r="BC426"/>
  <c r="BD426"/>
  <c r="BE426"/>
  <c r="BF426"/>
  <c r="BG426"/>
  <c r="BH426"/>
  <c r="A427"/>
  <c r="AL427"/>
  <c r="AM427"/>
  <c r="AN427"/>
  <c r="AP427"/>
  <c r="AR427"/>
  <c r="AS427"/>
  <c r="AT427"/>
  <c r="AU427"/>
  <c r="AV427"/>
  <c r="AW427"/>
  <c r="AX427"/>
  <c r="AY427"/>
  <c r="AZ427"/>
  <c r="BA427"/>
  <c r="BB427"/>
  <c r="BC427"/>
  <c r="BD427"/>
  <c r="BE427"/>
  <c r="BF427"/>
  <c r="BG427"/>
  <c r="BH427"/>
  <c r="A428"/>
  <c r="AL428"/>
  <c r="AM428"/>
  <c r="AN428"/>
  <c r="AO428"/>
  <c r="AP428"/>
  <c r="AR428"/>
  <c r="AS428"/>
  <c r="AT428"/>
  <c r="AU428"/>
  <c r="AV428"/>
  <c r="AW428"/>
  <c r="AX428"/>
  <c r="AY428"/>
  <c r="AZ428"/>
  <c r="BA428"/>
  <c r="BB428"/>
  <c r="BC428"/>
  <c r="BD428"/>
  <c r="BE428"/>
  <c r="BF428"/>
  <c r="BG428"/>
  <c r="BH428"/>
  <c r="A429"/>
  <c r="AL429"/>
  <c r="AM429"/>
  <c r="AN429"/>
  <c r="AO429"/>
  <c r="AP429"/>
  <c r="AR429"/>
  <c r="AS429"/>
  <c r="AT429"/>
  <c r="AU429"/>
  <c r="AV429"/>
  <c r="AW429"/>
  <c r="AX429"/>
  <c r="AY429"/>
  <c r="AZ429"/>
  <c r="BA429"/>
  <c r="BB429"/>
  <c r="BC429"/>
  <c r="BD429"/>
  <c r="BE429"/>
  <c r="BF429"/>
  <c r="BG429"/>
  <c r="BH429"/>
  <c r="A430"/>
  <c r="AL430"/>
  <c r="AM430"/>
  <c r="AN430"/>
  <c r="AO430"/>
  <c r="AP430"/>
  <c r="AR430"/>
  <c r="AS430"/>
  <c r="AT430"/>
  <c r="AU430"/>
  <c r="AV430"/>
  <c r="AW430"/>
  <c r="AX430"/>
  <c r="AY430"/>
  <c r="AZ430"/>
  <c r="BA430"/>
  <c r="BB430"/>
  <c r="BC430"/>
  <c r="BD430"/>
  <c r="BE430"/>
  <c r="BF430"/>
  <c r="AL431" s="1"/>
  <c r="BG430"/>
  <c r="BH430"/>
  <c r="A431"/>
  <c r="AM431"/>
  <c r="AN431"/>
  <c r="AO431"/>
  <c r="AP431"/>
  <c r="AR431"/>
  <c r="AS431"/>
  <c r="AT431"/>
  <c r="AU431"/>
  <c r="AV431"/>
  <c r="AW431"/>
  <c r="AX431"/>
  <c r="AY431"/>
  <c r="AZ431"/>
  <c r="BA431"/>
  <c r="BB431"/>
  <c r="BC431"/>
  <c r="BD431"/>
  <c r="BE431"/>
  <c r="BF431"/>
  <c r="AM432" s="1"/>
  <c r="BG431"/>
  <c r="BH431"/>
  <c r="A432"/>
  <c r="AL432"/>
  <c r="AN432"/>
  <c r="AO432"/>
  <c r="AP432"/>
  <c r="AR432"/>
  <c r="AS432"/>
  <c r="AT432"/>
  <c r="AU432"/>
  <c r="AV432"/>
  <c r="AW432"/>
  <c r="AX432"/>
  <c r="AY432"/>
  <c r="AZ432"/>
  <c r="BA432"/>
  <c r="BB432"/>
  <c r="BC432"/>
  <c r="BD432"/>
  <c r="BE432"/>
  <c r="BF432"/>
  <c r="AN433" s="1"/>
  <c r="BG432"/>
  <c r="BH432"/>
  <c r="A433"/>
  <c r="AL433"/>
  <c r="AM433"/>
  <c r="AO433"/>
  <c r="AP433"/>
  <c r="AR433"/>
  <c r="AS433"/>
  <c r="AT433"/>
  <c r="AU433"/>
  <c r="AV433"/>
  <c r="AW433"/>
  <c r="AX433"/>
  <c r="AY433"/>
  <c r="AZ433"/>
  <c r="BA433"/>
  <c r="BB433"/>
  <c r="BC433"/>
  <c r="BD433"/>
  <c r="BE433"/>
  <c r="BF433"/>
  <c r="BG433"/>
  <c r="BH433"/>
  <c r="A434"/>
  <c r="AL434"/>
  <c r="AM434"/>
  <c r="AN434"/>
  <c r="AO434"/>
  <c r="AP434"/>
  <c r="AR434"/>
  <c r="AS434"/>
  <c r="AT434"/>
  <c r="AU434"/>
  <c r="AV434"/>
  <c r="AW434"/>
  <c r="AX434"/>
  <c r="AY434"/>
  <c r="AZ434"/>
  <c r="BA434"/>
  <c r="BB434"/>
  <c r="BC434"/>
  <c r="BD434"/>
  <c r="BE434"/>
  <c r="BF434"/>
  <c r="BG434"/>
  <c r="BH434"/>
  <c r="A435"/>
  <c r="AL435"/>
  <c r="AM435"/>
  <c r="AN435"/>
  <c r="AO435"/>
  <c r="AP435"/>
  <c r="AR435"/>
  <c r="AS435"/>
  <c r="AT435"/>
  <c r="AU435"/>
  <c r="AV435"/>
  <c r="AW435"/>
  <c r="AX435"/>
  <c r="AY435"/>
  <c r="AZ435"/>
  <c r="BA435"/>
  <c r="BB435"/>
  <c r="BC435"/>
  <c r="BD435"/>
  <c r="BE435"/>
  <c r="BF435"/>
  <c r="BG435"/>
  <c r="BH435"/>
  <c r="A436"/>
  <c r="AL436"/>
  <c r="AM436"/>
  <c r="AN436"/>
  <c r="AO436"/>
  <c r="AP436"/>
  <c r="AR436"/>
  <c r="AS436"/>
  <c r="AT436"/>
  <c r="AU436"/>
  <c r="AV436"/>
  <c r="AW436"/>
  <c r="AX436"/>
  <c r="AY436"/>
  <c r="AZ436"/>
  <c r="BA436"/>
  <c r="BB436"/>
  <c r="BC436"/>
  <c r="BD436"/>
  <c r="BE436"/>
  <c r="BF436"/>
  <c r="BG436"/>
  <c r="BH436"/>
  <c r="A437"/>
  <c r="AL437"/>
  <c r="AM437"/>
  <c r="AN437"/>
  <c r="AO437"/>
  <c r="AP437"/>
  <c r="AR437"/>
  <c r="AS437"/>
  <c r="AT437"/>
  <c r="AU437"/>
  <c r="AV437"/>
  <c r="AW437"/>
  <c r="AX437"/>
  <c r="AY437"/>
  <c r="AZ437"/>
  <c r="BA437"/>
  <c r="BB437"/>
  <c r="BC437"/>
  <c r="BD437"/>
  <c r="BE437"/>
  <c r="BF437"/>
  <c r="AL438" s="1"/>
  <c r="BG437"/>
  <c r="BH437"/>
  <c r="A438"/>
  <c r="AM438"/>
  <c r="AN438"/>
  <c r="AO438"/>
  <c r="AP438"/>
  <c r="AR438"/>
  <c r="AS438"/>
  <c r="AT438"/>
  <c r="AU438"/>
  <c r="AV438"/>
  <c r="AW438"/>
  <c r="AX438"/>
  <c r="AY438"/>
  <c r="AZ438"/>
  <c r="BA438"/>
  <c r="BB438"/>
  <c r="BC438"/>
  <c r="BD438"/>
  <c r="BE438"/>
  <c r="BF438"/>
  <c r="AM439" s="1"/>
  <c r="BG438"/>
  <c r="BH438"/>
  <c r="A439"/>
  <c r="AL439"/>
  <c r="AN439"/>
  <c r="AO439"/>
  <c r="AP439"/>
  <c r="AR439"/>
  <c r="AS439"/>
  <c r="AT439"/>
  <c r="AU439"/>
  <c r="AV439"/>
  <c r="AW439"/>
  <c r="AX439"/>
  <c r="AY439"/>
  <c r="AZ439"/>
  <c r="BA439"/>
  <c r="BB439"/>
  <c r="BC439"/>
  <c r="BD439"/>
  <c r="BE439"/>
  <c r="BF439"/>
  <c r="AN440" s="1"/>
  <c r="BG439"/>
  <c r="BH439"/>
  <c r="A440"/>
  <c r="AL440"/>
  <c r="AM440"/>
  <c r="AO440"/>
  <c r="AP440"/>
  <c r="AR440"/>
  <c r="AS440"/>
  <c r="AT440"/>
  <c r="AU440"/>
  <c r="AV440"/>
  <c r="AW440"/>
  <c r="AX440"/>
  <c r="AY440"/>
  <c r="AZ440"/>
  <c r="BA440"/>
  <c r="BB440"/>
  <c r="BC440"/>
  <c r="BD440"/>
  <c r="BE440"/>
  <c r="BF440"/>
  <c r="AO441" s="1"/>
  <c r="BG440"/>
  <c r="BH440"/>
  <c r="A441"/>
  <c r="AL441"/>
  <c r="AM441"/>
  <c r="AN441"/>
  <c r="AP441"/>
  <c r="AR441"/>
  <c r="AS441"/>
  <c r="AT441"/>
  <c r="AU441"/>
  <c r="AV441"/>
  <c r="AW441"/>
  <c r="AX441"/>
  <c r="AY441"/>
  <c r="AZ441"/>
  <c r="BA441"/>
  <c r="BB441"/>
  <c r="BC441"/>
  <c r="BD441"/>
  <c r="BE441"/>
  <c r="BF441"/>
  <c r="BG441"/>
  <c r="BH441"/>
  <c r="A442"/>
  <c r="AL442"/>
  <c r="AM442"/>
  <c r="AN442"/>
  <c r="AO442"/>
  <c r="AP442"/>
  <c r="AR442"/>
  <c r="AS442"/>
  <c r="AT442"/>
  <c r="AU442"/>
  <c r="AV442"/>
  <c r="AW442"/>
  <c r="AX442"/>
  <c r="AY442"/>
  <c r="AZ442"/>
  <c r="BA442"/>
  <c r="BB442"/>
  <c r="BC442"/>
  <c r="BD442"/>
  <c r="BE442"/>
  <c r="BF442"/>
  <c r="BG442"/>
  <c r="BH442"/>
  <c r="A443"/>
  <c r="AL443"/>
  <c r="AM443"/>
  <c r="AN443"/>
  <c r="AO443"/>
  <c r="AP443"/>
  <c r="AR443"/>
  <c r="AS443"/>
  <c r="AT443"/>
  <c r="AU443"/>
  <c r="AV443"/>
  <c r="AW443"/>
  <c r="AX443"/>
  <c r="AY443"/>
  <c r="AZ443"/>
  <c r="BA443"/>
  <c r="BB443"/>
  <c r="BC443"/>
  <c r="BD443"/>
  <c r="BE443"/>
  <c r="BF443"/>
  <c r="BG443"/>
  <c r="BH443"/>
  <c r="A444"/>
  <c r="AL444"/>
  <c r="AM444"/>
  <c r="AN444"/>
  <c r="AO444"/>
  <c r="AP444"/>
  <c r="AR444"/>
  <c r="AS444"/>
  <c r="AT444"/>
  <c r="AU444"/>
  <c r="AV444"/>
  <c r="AW444"/>
  <c r="AX444"/>
  <c r="AY444"/>
  <c r="AZ444"/>
  <c r="BA444"/>
  <c r="BB444"/>
  <c r="BC444"/>
  <c r="BD444"/>
  <c r="BE444"/>
  <c r="BF444"/>
  <c r="BG444"/>
  <c r="BH444"/>
  <c r="A445"/>
  <c r="AL445"/>
  <c r="AM445"/>
  <c r="AN445"/>
  <c r="AO445"/>
  <c r="AP445"/>
  <c r="AR445"/>
  <c r="AS445"/>
  <c r="AT445"/>
  <c r="AU445"/>
  <c r="AV445"/>
  <c r="AW445"/>
  <c r="AX445"/>
  <c r="AY445"/>
  <c r="AZ445"/>
  <c r="BA445"/>
  <c r="BB445"/>
  <c r="BC445"/>
  <c r="BD445"/>
  <c r="BE445"/>
  <c r="BF445"/>
  <c r="AM446" s="1"/>
  <c r="BG445"/>
  <c r="BH445"/>
  <c r="A446"/>
  <c r="AL446"/>
  <c r="AN446"/>
  <c r="AO446"/>
  <c r="AP446"/>
  <c r="AR446"/>
  <c r="AS446"/>
  <c r="AT446"/>
  <c r="AU446"/>
  <c r="AV446"/>
  <c r="AW446"/>
  <c r="AX446"/>
  <c r="AY446"/>
  <c r="AZ446"/>
  <c r="BA446"/>
  <c r="BB446"/>
  <c r="BC446"/>
  <c r="BD446"/>
  <c r="BE446"/>
  <c r="BF446"/>
  <c r="AN447" s="1"/>
  <c r="BG446"/>
  <c r="BH446"/>
  <c r="A447"/>
  <c r="AL447"/>
  <c r="AM447"/>
  <c r="AO447"/>
  <c r="AP447"/>
  <c r="AR447"/>
  <c r="AS447"/>
  <c r="AT447"/>
  <c r="AU447"/>
  <c r="AV447"/>
  <c r="AW447"/>
  <c r="AX447"/>
  <c r="AY447"/>
  <c r="AZ447"/>
  <c r="BA447"/>
  <c r="BB447"/>
  <c r="BC447"/>
  <c r="BD447"/>
  <c r="BE447"/>
  <c r="BF447"/>
  <c r="AO448" s="1"/>
  <c r="BG447"/>
  <c r="BH447"/>
  <c r="A448"/>
  <c r="AL448"/>
  <c r="AM448"/>
  <c r="AN448"/>
  <c r="AP448"/>
  <c r="AR448"/>
  <c r="AS448"/>
  <c r="AT448"/>
  <c r="AU448"/>
  <c r="AV448"/>
  <c r="AW448"/>
  <c r="AX448"/>
  <c r="AY448"/>
  <c r="AZ448"/>
  <c r="BA448"/>
  <c r="BB448"/>
  <c r="BC448"/>
  <c r="BD448"/>
  <c r="BE448"/>
  <c r="BF448"/>
  <c r="BG448"/>
  <c r="BH448"/>
  <c r="A449"/>
  <c r="AL449"/>
  <c r="AM449"/>
  <c r="AN449"/>
  <c r="AO449"/>
  <c r="AP449"/>
  <c r="AR449"/>
  <c r="AS449"/>
  <c r="AT449"/>
  <c r="AU449"/>
  <c r="AV449"/>
  <c r="AW449"/>
  <c r="AX449"/>
  <c r="AY449"/>
  <c r="AZ449"/>
  <c r="BA449"/>
  <c r="BB449"/>
  <c r="BC449"/>
  <c r="BD449"/>
  <c r="BE449"/>
  <c r="BF449"/>
  <c r="BG449"/>
  <c r="BH449"/>
  <c r="A450"/>
  <c r="AL450"/>
  <c r="AM450"/>
  <c r="AN450"/>
  <c r="AO450"/>
  <c r="AP450"/>
  <c r="AR450"/>
  <c r="AS450"/>
  <c r="AT450"/>
  <c r="AU450"/>
  <c r="AV450"/>
  <c r="AW450"/>
  <c r="AX450"/>
  <c r="AY450"/>
  <c r="AZ450"/>
  <c r="BA450"/>
  <c r="BB450"/>
  <c r="BC450"/>
  <c r="BD450"/>
  <c r="BE450"/>
  <c r="BF450"/>
  <c r="BG450"/>
  <c r="BH450"/>
  <c r="A451"/>
  <c r="AL451"/>
  <c r="AM451"/>
  <c r="AN451"/>
  <c r="AO451"/>
  <c r="AP451"/>
  <c r="AR451"/>
  <c r="AS451"/>
  <c r="AT451"/>
  <c r="AU451"/>
  <c r="AV451"/>
  <c r="AW451"/>
  <c r="AX451"/>
  <c r="AY451"/>
  <c r="AZ451"/>
  <c r="BA451"/>
  <c r="BB451"/>
  <c r="BC451"/>
  <c r="BD451"/>
  <c r="BE451"/>
  <c r="BF451"/>
  <c r="BG451"/>
  <c r="BH451"/>
  <c r="A452"/>
  <c r="AL452"/>
  <c r="AM452"/>
  <c r="AN452"/>
  <c r="AO452"/>
  <c r="AP452"/>
  <c r="AR452"/>
  <c r="AS452"/>
  <c r="AT452"/>
  <c r="AU452"/>
  <c r="AV452"/>
  <c r="AW452"/>
  <c r="AX452"/>
  <c r="AY452"/>
  <c r="AZ452"/>
  <c r="BA452"/>
  <c r="BB452"/>
  <c r="BC452"/>
  <c r="BD452"/>
  <c r="BE452"/>
  <c r="BF452"/>
  <c r="BG452"/>
  <c r="BH452"/>
  <c r="A453"/>
  <c r="AL453"/>
  <c r="AM453"/>
  <c r="AN453"/>
  <c r="AO453"/>
  <c r="AP453"/>
  <c r="AR453"/>
  <c r="AS453"/>
  <c r="AT453"/>
  <c r="AU453"/>
  <c r="AV453"/>
  <c r="AW453"/>
  <c r="AX453"/>
  <c r="AY453"/>
  <c r="AZ453"/>
  <c r="BA453"/>
  <c r="BB453"/>
  <c r="BC453"/>
  <c r="BD453"/>
  <c r="BE453"/>
  <c r="BF453"/>
  <c r="AN454" s="1"/>
  <c r="BG453"/>
  <c r="BH453"/>
  <c r="A454"/>
  <c r="AL454"/>
  <c r="AM454"/>
  <c r="AO454"/>
  <c r="AP454"/>
  <c r="AR454"/>
  <c r="AS454"/>
  <c r="AT454"/>
  <c r="AU454"/>
  <c r="AV454"/>
  <c r="AW454"/>
  <c r="AX454"/>
  <c r="AY454"/>
  <c r="AZ454"/>
  <c r="BA454"/>
  <c r="BB454"/>
  <c r="BC454"/>
  <c r="BD454"/>
  <c r="BE454"/>
  <c r="BF454"/>
  <c r="AO455" s="1"/>
  <c r="BG454"/>
  <c r="BH454"/>
  <c r="A455"/>
  <c r="AL455"/>
  <c r="AM455"/>
  <c r="AN455"/>
  <c r="AP455"/>
  <c r="AR455"/>
  <c r="AS455"/>
  <c r="AT455"/>
  <c r="AU455"/>
  <c r="AV455"/>
  <c r="AW455"/>
  <c r="AX455"/>
  <c r="AY455"/>
  <c r="AZ455"/>
  <c r="BA455"/>
  <c r="BB455"/>
  <c r="BC455"/>
  <c r="BD455"/>
  <c r="BE455"/>
  <c r="BF455"/>
  <c r="BG455"/>
  <c r="BH455"/>
  <c r="A456"/>
  <c r="AL456"/>
  <c r="AM456"/>
  <c r="AN456"/>
  <c r="AO456"/>
  <c r="AP456"/>
  <c r="AR456"/>
  <c r="AS456"/>
  <c r="AT456"/>
  <c r="AU456"/>
  <c r="AV456"/>
  <c r="AW456"/>
  <c r="AX456"/>
  <c r="AY456"/>
  <c r="AZ456"/>
  <c r="BA456"/>
  <c r="BB456"/>
  <c r="BC456"/>
  <c r="BD456"/>
  <c r="BE456"/>
  <c r="BF456"/>
  <c r="BG456"/>
  <c r="BH456"/>
  <c r="A457"/>
  <c r="AL457"/>
  <c r="AM457"/>
  <c r="AN457"/>
  <c r="AO457"/>
  <c r="AP457"/>
  <c r="AR457"/>
  <c r="AS457"/>
  <c r="AT457"/>
  <c r="AU457"/>
  <c r="AV457"/>
  <c r="AW457"/>
  <c r="AX457"/>
  <c r="AY457"/>
  <c r="AZ457"/>
  <c r="BA457"/>
  <c r="BB457"/>
  <c r="BC457"/>
  <c r="BD457"/>
  <c r="BE457"/>
  <c r="BF457"/>
  <c r="BG457"/>
  <c r="BH457"/>
  <c r="A458"/>
  <c r="AL458"/>
  <c r="AM458"/>
  <c r="AN458"/>
  <c r="AO458"/>
  <c r="AP458"/>
  <c r="AR458"/>
  <c r="AS458"/>
  <c r="AT458"/>
  <c r="AU458"/>
  <c r="AV458"/>
  <c r="AW458"/>
  <c r="AX458"/>
  <c r="AY458"/>
  <c r="AZ458"/>
  <c r="BA458"/>
  <c r="BB458"/>
  <c r="BC458"/>
  <c r="BD458"/>
  <c r="BE458"/>
  <c r="BF458"/>
  <c r="BG458"/>
  <c r="BH458"/>
  <c r="A459"/>
  <c r="AL459"/>
  <c r="AM459"/>
  <c r="AN459"/>
  <c r="AO459"/>
  <c r="AP459"/>
  <c r="AR459"/>
  <c r="AS459"/>
  <c r="AT459"/>
  <c r="AU459"/>
  <c r="AV459"/>
  <c r="AW459"/>
  <c r="AX459"/>
  <c r="AY459"/>
  <c r="AZ459"/>
  <c r="BA459"/>
  <c r="BB459"/>
  <c r="BC459"/>
  <c r="BD459"/>
  <c r="BE459"/>
  <c r="BF459"/>
  <c r="BG459"/>
  <c r="BH459"/>
  <c r="A460"/>
  <c r="AL460"/>
  <c r="AM460"/>
  <c r="AN460"/>
  <c r="AO460"/>
  <c r="AP460"/>
  <c r="AR460"/>
  <c r="AS460"/>
  <c r="AT460"/>
  <c r="AU460"/>
  <c r="AV460"/>
  <c r="AW460"/>
  <c r="AX460"/>
  <c r="AY460"/>
  <c r="AZ460"/>
  <c r="BA460"/>
  <c r="BB460"/>
  <c r="BC460"/>
  <c r="BD460"/>
  <c r="BE460"/>
  <c r="BF460"/>
  <c r="BG460"/>
  <c r="BH460"/>
  <c r="A461"/>
  <c r="AL461"/>
  <c r="AM461"/>
  <c r="AN461"/>
  <c r="AO461"/>
  <c r="AP461"/>
  <c r="AR461"/>
  <c r="AS461"/>
  <c r="AT461"/>
  <c r="AU461"/>
  <c r="AV461"/>
  <c r="AW461"/>
  <c r="AX461"/>
  <c r="AY461"/>
  <c r="AZ461"/>
  <c r="BA461"/>
  <c r="BB461"/>
  <c r="BC461"/>
  <c r="BD461"/>
  <c r="BE461"/>
  <c r="BF461"/>
  <c r="AO462" s="1"/>
  <c r="BG461"/>
  <c r="BH461"/>
  <c r="A462"/>
  <c r="AL462"/>
  <c r="AM462"/>
  <c r="AN462"/>
  <c r="AP462"/>
  <c r="AR462"/>
  <c r="AS462"/>
  <c r="AT462"/>
  <c r="AU462"/>
  <c r="AV462"/>
  <c r="AW462"/>
  <c r="AX462"/>
  <c r="AY462"/>
  <c r="AZ462"/>
  <c r="BA462"/>
  <c r="BB462"/>
  <c r="BC462"/>
  <c r="BD462"/>
  <c r="BE462"/>
  <c r="BF462"/>
  <c r="BG462"/>
  <c r="BH462"/>
  <c r="A463"/>
  <c r="AL463"/>
  <c r="AM463"/>
  <c r="AN463"/>
  <c r="AO463"/>
  <c r="AP463"/>
  <c r="AR463"/>
  <c r="AS463"/>
  <c r="AT463"/>
  <c r="AU463"/>
  <c r="AV463"/>
  <c r="AW463"/>
  <c r="AX463"/>
  <c r="AY463"/>
  <c r="AZ463"/>
  <c r="BA463"/>
  <c r="BB463"/>
  <c r="BC463"/>
  <c r="BD463"/>
  <c r="BE463"/>
  <c r="BF463"/>
  <c r="BG463"/>
  <c r="BH463"/>
  <c r="A464"/>
  <c r="AL464"/>
  <c r="AM464"/>
  <c r="AN464"/>
  <c r="AO464"/>
  <c r="AP464"/>
  <c r="AR464"/>
  <c r="AS464"/>
  <c r="AT464"/>
  <c r="AU464"/>
  <c r="AV464"/>
  <c r="AW464"/>
  <c r="AX464"/>
  <c r="AY464"/>
  <c r="AZ464"/>
  <c r="BA464"/>
  <c r="BB464"/>
  <c r="BC464"/>
  <c r="BD464"/>
  <c r="BE464"/>
  <c r="BF464"/>
  <c r="BG464"/>
  <c r="BH464"/>
  <c r="A465"/>
  <c r="AL465"/>
  <c r="AM465"/>
  <c r="AN465"/>
  <c r="AO465"/>
  <c r="AP465"/>
  <c r="AR465"/>
  <c r="AS465"/>
  <c r="AT465"/>
  <c r="AU465"/>
  <c r="AV465"/>
  <c r="AW465"/>
  <c r="AX465"/>
  <c r="AY465"/>
  <c r="AZ465"/>
  <c r="BA465"/>
  <c r="BB465"/>
  <c r="BC465"/>
  <c r="BD465"/>
  <c r="BE465"/>
  <c r="BF465"/>
  <c r="BG465"/>
  <c r="BH465"/>
  <c r="A466"/>
  <c r="AL466"/>
  <c r="AM466"/>
  <c r="AN466"/>
  <c r="AO466"/>
  <c r="AP466"/>
  <c r="AR466"/>
  <c r="AS466"/>
  <c r="AT466"/>
  <c r="AU466"/>
  <c r="AV466"/>
  <c r="AW466"/>
  <c r="AX466"/>
  <c r="AY466"/>
  <c r="AZ466"/>
  <c r="BA466"/>
  <c r="BB466"/>
  <c r="BC466"/>
  <c r="BD466"/>
  <c r="BE466"/>
  <c r="BF466"/>
  <c r="BG466"/>
  <c r="BH466"/>
  <c r="A467"/>
  <c r="AL467"/>
  <c r="AM467"/>
  <c r="AN467"/>
  <c r="AO467"/>
  <c r="AP467"/>
  <c r="AR467"/>
  <c r="AS467"/>
  <c r="AT467"/>
  <c r="AU467"/>
  <c r="AV467"/>
  <c r="AW467"/>
  <c r="AX467"/>
  <c r="AY467"/>
  <c r="AZ467"/>
  <c r="BA467"/>
  <c r="BB467"/>
  <c r="BC467"/>
  <c r="BD467"/>
  <c r="BE467"/>
  <c r="BF467"/>
  <c r="BG467"/>
  <c r="BH467"/>
  <c r="A468"/>
  <c r="AL468"/>
  <c r="AM468"/>
  <c r="AN468"/>
  <c r="AO468"/>
  <c r="AP468"/>
  <c r="AR468"/>
  <c r="AS468"/>
  <c r="AT468"/>
  <c r="AU468"/>
  <c r="AV468"/>
  <c r="AW468"/>
  <c r="AX468"/>
  <c r="AY468"/>
  <c r="AZ468"/>
  <c r="BA468"/>
  <c r="BB468"/>
  <c r="BC468"/>
  <c r="BD468"/>
  <c r="BE468"/>
  <c r="BF468"/>
  <c r="BG468"/>
  <c r="BH468"/>
  <c r="A469"/>
  <c r="AL469"/>
  <c r="AM469"/>
  <c r="AN469"/>
  <c r="AO469"/>
  <c r="AP469"/>
  <c r="AR469"/>
  <c r="AS469"/>
  <c r="AT469"/>
  <c r="AU469"/>
  <c r="AV469"/>
  <c r="AW469"/>
  <c r="AX469"/>
  <c r="AY469"/>
  <c r="AZ469"/>
  <c r="BA469"/>
  <c r="BB469"/>
  <c r="BC469"/>
  <c r="BD469"/>
  <c r="BE469"/>
  <c r="BF469"/>
  <c r="BG469"/>
  <c r="BH469"/>
  <c r="A470"/>
  <c r="AL470"/>
  <c r="AM470"/>
  <c r="AN470"/>
  <c r="AO470"/>
  <c r="AP470"/>
  <c r="AR470"/>
  <c r="AS470"/>
  <c r="AT470"/>
  <c r="AU470"/>
  <c r="AV470"/>
  <c r="AW470"/>
  <c r="AX470"/>
  <c r="AY470"/>
  <c r="AZ470"/>
  <c r="BA470"/>
  <c r="BB470"/>
  <c r="BC470"/>
  <c r="BD470"/>
  <c r="BE470"/>
  <c r="BF470"/>
  <c r="BG470"/>
  <c r="BH470"/>
  <c r="A471"/>
  <c r="AL471"/>
  <c r="AM471"/>
  <c r="AN471"/>
  <c r="AO471"/>
  <c r="AP471"/>
  <c r="AR471"/>
  <c r="AS471"/>
  <c r="AT471"/>
  <c r="AU471"/>
  <c r="AV471"/>
  <c r="AW471"/>
  <c r="AX471"/>
  <c r="AY471"/>
  <c r="AZ471"/>
  <c r="BA471"/>
  <c r="BB471"/>
  <c r="BC471"/>
  <c r="BD471"/>
  <c r="BE471"/>
  <c r="BF471"/>
  <c r="BG471"/>
  <c r="BH471"/>
  <c r="A472"/>
  <c r="AL472"/>
  <c r="AM472"/>
  <c r="AN472"/>
  <c r="AO472"/>
  <c r="AP472"/>
  <c r="AR472"/>
  <c r="AS472"/>
  <c r="AT472"/>
  <c r="AU472"/>
  <c r="AV472"/>
  <c r="AW472"/>
  <c r="AX472"/>
  <c r="AY472"/>
  <c r="AZ472"/>
  <c r="BA472"/>
  <c r="BB472"/>
  <c r="BC472"/>
  <c r="BD472"/>
  <c r="BE472"/>
  <c r="BF472"/>
  <c r="BG472"/>
  <c r="BH472"/>
  <c r="A473"/>
  <c r="AM473"/>
  <c r="AN473"/>
  <c r="AO473"/>
  <c r="AP473"/>
  <c r="AR473"/>
  <c r="AS473"/>
  <c r="AT473"/>
  <c r="AU473"/>
  <c r="AV473"/>
  <c r="AW473"/>
  <c r="AX473"/>
  <c r="AY473"/>
  <c r="AZ473"/>
  <c r="BA473"/>
  <c r="BB473"/>
  <c r="BC473"/>
  <c r="BD473"/>
  <c r="BE473"/>
  <c r="BF473"/>
  <c r="BG473"/>
  <c r="BH473"/>
  <c r="A474"/>
  <c r="AL474"/>
  <c r="AM474"/>
  <c r="AN474"/>
  <c r="AO474"/>
  <c r="AP474"/>
  <c r="AR474"/>
  <c r="AS474"/>
  <c r="AT474"/>
  <c r="AU474"/>
  <c r="AV474"/>
  <c r="AW474"/>
  <c r="AX474"/>
  <c r="AY474"/>
  <c r="AZ474"/>
  <c r="BA474"/>
  <c r="BB474"/>
  <c r="BC474"/>
  <c r="BD474"/>
  <c r="BE474"/>
  <c r="BF474"/>
  <c r="BG474"/>
  <c r="BH474"/>
  <c r="A475"/>
  <c r="AL475"/>
  <c r="AM475"/>
  <c r="AN475"/>
  <c r="AO475"/>
  <c r="AP475"/>
  <c r="AR475"/>
  <c r="AS475"/>
  <c r="AT475"/>
  <c r="AU475"/>
  <c r="AV475"/>
  <c r="AW475"/>
  <c r="AX475"/>
  <c r="AY475"/>
  <c r="AZ475"/>
  <c r="BA475"/>
  <c r="BB475"/>
  <c r="BC475"/>
  <c r="BD475"/>
  <c r="BE475"/>
  <c r="BF475"/>
  <c r="BG475"/>
  <c r="BH475"/>
  <c r="A476"/>
  <c r="AL476"/>
  <c r="AM476"/>
  <c r="AN476"/>
  <c r="AO476"/>
  <c r="AP476"/>
  <c r="AR476"/>
  <c r="AS476"/>
  <c r="AT476"/>
  <c r="AU476"/>
  <c r="AV476"/>
  <c r="AW476"/>
  <c r="AX476"/>
  <c r="AY476"/>
  <c r="AZ476"/>
  <c r="BA476"/>
  <c r="BB476"/>
  <c r="BC476"/>
  <c r="BD476"/>
  <c r="BE476"/>
  <c r="BF476"/>
  <c r="BG476"/>
  <c r="BH476"/>
  <c r="A477"/>
  <c r="AL477"/>
  <c r="AM477"/>
  <c r="AN477"/>
  <c r="AO477"/>
  <c r="AP477"/>
  <c r="AR477"/>
  <c r="AS477"/>
  <c r="AT477"/>
  <c r="AU477"/>
  <c r="AV477"/>
  <c r="AW477"/>
  <c r="AX477"/>
  <c r="AY477"/>
  <c r="AZ477"/>
  <c r="BA477"/>
  <c r="BB477"/>
  <c r="BC477"/>
  <c r="BD477"/>
  <c r="BE477"/>
  <c r="BF477"/>
  <c r="BG477"/>
  <c r="BH477"/>
  <c r="A478"/>
  <c r="AL478"/>
  <c r="AM478"/>
  <c r="AN478"/>
  <c r="AO478"/>
  <c r="AP478"/>
  <c r="AR478"/>
  <c r="AS478"/>
  <c r="AT478"/>
  <c r="AU478"/>
  <c r="AV478"/>
  <c r="AW478"/>
  <c r="AX478"/>
  <c r="AY478"/>
  <c r="AZ478"/>
  <c r="BA478"/>
  <c r="BB478"/>
  <c r="BC478"/>
  <c r="BD478"/>
  <c r="BE478"/>
  <c r="BF478"/>
  <c r="BG478"/>
  <c r="BH478"/>
  <c r="A479"/>
  <c r="AL479"/>
  <c r="AM479"/>
  <c r="AN479"/>
  <c r="AO479"/>
  <c r="AP479"/>
  <c r="AR479"/>
  <c r="AS479"/>
  <c r="AT479"/>
  <c r="AU479"/>
  <c r="AV479"/>
  <c r="AW479"/>
  <c r="AX479"/>
  <c r="AY479"/>
  <c r="AZ479"/>
  <c r="BA479"/>
  <c r="BB479"/>
  <c r="BC479"/>
  <c r="BD479"/>
  <c r="BE479"/>
  <c r="BF479"/>
  <c r="BG479"/>
  <c r="BH479"/>
  <c r="A480"/>
  <c r="AM480"/>
  <c r="AN480"/>
  <c r="AO480"/>
  <c r="AP480"/>
  <c r="AR480"/>
  <c r="AS480"/>
  <c r="AT480"/>
  <c r="AU480"/>
  <c r="AV480"/>
  <c r="AW480"/>
  <c r="AX480"/>
  <c r="AY480"/>
  <c r="AZ480"/>
  <c r="BA480"/>
  <c r="BB480"/>
  <c r="BC480"/>
  <c r="BD480"/>
  <c r="BE480"/>
  <c r="BF480"/>
  <c r="BG480"/>
  <c r="BH480"/>
  <c r="A481"/>
  <c r="AL481"/>
  <c r="AN481"/>
  <c r="AO481"/>
  <c r="AP481"/>
  <c r="AR481"/>
  <c r="AS481"/>
  <c r="AT481"/>
  <c r="AU481"/>
  <c r="AV481"/>
  <c r="AW481"/>
  <c r="AX481"/>
  <c r="AY481"/>
  <c r="AZ481"/>
  <c r="BA481"/>
  <c r="BB481"/>
  <c r="BC481"/>
  <c r="BD481"/>
  <c r="BE481"/>
  <c r="BF481"/>
  <c r="BG481"/>
  <c r="BH481"/>
  <c r="A482"/>
  <c r="AL482"/>
  <c r="AM482"/>
  <c r="AO482"/>
  <c r="AP482"/>
  <c r="AR482"/>
  <c r="AS482"/>
  <c r="AT482"/>
  <c r="AU482"/>
  <c r="AV482"/>
  <c r="AW482"/>
  <c r="AX482"/>
  <c r="AY482"/>
  <c r="AZ482"/>
  <c r="BA482"/>
  <c r="BB482"/>
  <c r="BC482"/>
  <c r="BD482"/>
  <c r="BE482"/>
  <c r="BF482"/>
  <c r="BG482"/>
  <c r="BH482"/>
  <c r="A483"/>
  <c r="AL483"/>
  <c r="AM483"/>
  <c r="AN483"/>
  <c r="AP483"/>
  <c r="AR483"/>
  <c r="AS483"/>
  <c r="AT483"/>
  <c r="AU483"/>
  <c r="AV483"/>
  <c r="AW483"/>
  <c r="AX483"/>
  <c r="AY483"/>
  <c r="AZ483"/>
  <c r="BA483"/>
  <c r="BB483"/>
  <c r="BC483"/>
  <c r="BD483"/>
  <c r="BE483"/>
  <c r="BF483"/>
  <c r="BG483"/>
  <c r="BH483"/>
  <c r="A484"/>
  <c r="AL484"/>
  <c r="AM484"/>
  <c r="AN484"/>
  <c r="AO484"/>
  <c r="AP484"/>
  <c r="AR484"/>
  <c r="AS484"/>
  <c r="AT484"/>
  <c r="AU484"/>
  <c r="AV484"/>
  <c r="AW484"/>
  <c r="AX484"/>
  <c r="AY484"/>
  <c r="AZ484"/>
  <c r="BA484"/>
  <c r="BB484"/>
  <c r="BC484"/>
  <c r="BD484"/>
  <c r="BE484"/>
  <c r="BF484"/>
  <c r="BG484"/>
  <c r="BH484"/>
  <c r="A485"/>
  <c r="AL485"/>
  <c r="AM485"/>
  <c r="AN485"/>
  <c r="AO485"/>
  <c r="AP485"/>
  <c r="AR485"/>
  <c r="AS485"/>
  <c r="AT485"/>
  <c r="AU485"/>
  <c r="AV485"/>
  <c r="AW485"/>
  <c r="AX485"/>
  <c r="AY485"/>
  <c r="AZ485"/>
  <c r="BA485"/>
  <c r="BB485"/>
  <c r="BC485"/>
  <c r="BD485"/>
  <c r="BE485"/>
  <c r="BF485"/>
  <c r="BG485"/>
  <c r="BH485"/>
  <c r="A486"/>
  <c r="AL486"/>
  <c r="AM486"/>
  <c r="AN486"/>
  <c r="AO486"/>
  <c r="AP486"/>
  <c r="AR486"/>
  <c r="AS486"/>
  <c r="AT486"/>
  <c r="AU486"/>
  <c r="AV486"/>
  <c r="AW486"/>
  <c r="AX486"/>
  <c r="AY486"/>
  <c r="AZ486"/>
  <c r="BA486"/>
  <c r="BB486"/>
  <c r="BC486"/>
  <c r="BD486"/>
  <c r="BE486"/>
  <c r="BF486"/>
  <c r="AL487" s="1"/>
  <c r="BG486"/>
  <c r="BH486"/>
  <c r="A487"/>
  <c r="AM487"/>
  <c r="AN487"/>
  <c r="AO487"/>
  <c r="AP487"/>
  <c r="AR487"/>
  <c r="AS487"/>
  <c r="AT487"/>
  <c r="AU487"/>
  <c r="AV487"/>
  <c r="AW487"/>
  <c r="AX487"/>
  <c r="AY487"/>
  <c r="AZ487"/>
  <c r="BA487"/>
  <c r="BB487"/>
  <c r="BC487"/>
  <c r="BD487"/>
  <c r="BE487"/>
  <c r="BF487"/>
  <c r="AM488" s="1"/>
  <c r="BG487"/>
  <c r="BH487"/>
  <c r="A488"/>
  <c r="AL488"/>
  <c r="AN488"/>
  <c r="AO488"/>
  <c r="AP488"/>
  <c r="AR488"/>
  <c r="AS488"/>
  <c r="AT488"/>
  <c r="AU488"/>
  <c r="AV488"/>
  <c r="AW488"/>
  <c r="AX488"/>
  <c r="AY488"/>
  <c r="AZ488"/>
  <c r="BA488"/>
  <c r="BB488"/>
  <c r="BC488"/>
  <c r="BD488"/>
  <c r="BE488"/>
  <c r="BF488"/>
  <c r="AN489" s="1"/>
  <c r="BG488"/>
  <c r="BH488"/>
  <c r="A489"/>
  <c r="AL489"/>
  <c r="AM489"/>
  <c r="AO489"/>
  <c r="AP489"/>
  <c r="AR489"/>
  <c r="AS489"/>
  <c r="AT489"/>
  <c r="AU489"/>
  <c r="AV489"/>
  <c r="AW489"/>
  <c r="AX489"/>
  <c r="AY489"/>
  <c r="AZ489"/>
  <c r="BA489"/>
  <c r="BB489"/>
  <c r="BC489"/>
  <c r="BD489"/>
  <c r="BE489"/>
  <c r="BF489"/>
  <c r="BG489"/>
  <c r="BH489"/>
  <c r="A490"/>
  <c r="AL490"/>
  <c r="AM490"/>
  <c r="AN490"/>
  <c r="AO490"/>
  <c r="AP490"/>
  <c r="AR490"/>
  <c r="AS490"/>
  <c r="AT490"/>
  <c r="AU490"/>
  <c r="AV490"/>
  <c r="AW490"/>
  <c r="AX490"/>
  <c r="AY490"/>
  <c r="AZ490"/>
  <c r="BA490"/>
  <c r="BB490"/>
  <c r="BC490"/>
  <c r="BD490"/>
  <c r="BE490"/>
  <c r="BF490"/>
  <c r="BG490"/>
  <c r="BH490"/>
  <c r="A491"/>
  <c r="AL491"/>
  <c r="AM491"/>
  <c r="AN491"/>
  <c r="AO491"/>
  <c r="AP491"/>
  <c r="AR491"/>
  <c r="AS491"/>
  <c r="AT491"/>
  <c r="AU491"/>
  <c r="AV491"/>
  <c r="AW491"/>
  <c r="AX491"/>
  <c r="AY491"/>
  <c r="AZ491"/>
  <c r="BA491"/>
  <c r="BB491"/>
  <c r="BC491"/>
  <c r="BD491"/>
  <c r="BE491"/>
  <c r="BF491"/>
  <c r="BG491"/>
  <c r="BH491"/>
  <c r="A492"/>
  <c r="AL492"/>
  <c r="AM492"/>
  <c r="AN492"/>
  <c r="AO492"/>
  <c r="AP492"/>
  <c r="AR492"/>
  <c r="AS492"/>
  <c r="AT492"/>
  <c r="AU492"/>
  <c r="AV492"/>
  <c r="AW492"/>
  <c r="AX492"/>
  <c r="AY492"/>
  <c r="AZ492"/>
  <c r="BA492"/>
  <c r="BB492"/>
  <c r="BC492"/>
  <c r="BD492"/>
  <c r="BE492"/>
  <c r="BF492"/>
  <c r="BG492"/>
  <c r="BH492"/>
  <c r="A493"/>
  <c r="AL493"/>
  <c r="AM493"/>
  <c r="AN493"/>
  <c r="AO493"/>
  <c r="AP493"/>
  <c r="AR493"/>
  <c r="AS493"/>
  <c r="AT493"/>
  <c r="AU493"/>
  <c r="AV493"/>
  <c r="AW493"/>
  <c r="AX493"/>
  <c r="AY493"/>
  <c r="AZ493"/>
  <c r="BA493"/>
  <c r="BB493"/>
  <c r="BC493"/>
  <c r="BD493"/>
  <c r="BE493"/>
  <c r="BF493"/>
  <c r="AL494" s="1"/>
  <c r="BG493"/>
  <c r="BH493"/>
  <c r="A494"/>
  <c r="AM494"/>
  <c r="AN494"/>
  <c r="AO494"/>
  <c r="AP494"/>
  <c r="AR494"/>
  <c r="AS494"/>
  <c r="AT494"/>
  <c r="AU494"/>
  <c r="AV494"/>
  <c r="AW494"/>
  <c r="AX494"/>
  <c r="AY494"/>
  <c r="AZ494"/>
  <c r="BA494"/>
  <c r="BB494"/>
  <c r="BC494"/>
  <c r="BD494"/>
  <c r="BE494"/>
  <c r="BF494"/>
  <c r="AM495" s="1"/>
  <c r="BG494"/>
  <c r="BH494"/>
  <c r="A495"/>
  <c r="AL495"/>
  <c r="AN495"/>
  <c r="AO495"/>
  <c r="AP495"/>
  <c r="AR495"/>
  <c r="AS495"/>
  <c r="AT495"/>
  <c r="AU495"/>
  <c r="AV495"/>
  <c r="AW495"/>
  <c r="AX495"/>
  <c r="AY495"/>
  <c r="AZ495"/>
  <c r="BA495"/>
  <c r="BB495"/>
  <c r="BC495"/>
  <c r="BD495"/>
  <c r="BE495"/>
  <c r="BF495"/>
  <c r="AN496" s="1"/>
  <c r="BG495"/>
  <c r="BH495"/>
  <c r="A496"/>
  <c r="AL496"/>
  <c r="AM496"/>
  <c r="AO496"/>
  <c r="AP496"/>
  <c r="AR496"/>
  <c r="AS496"/>
  <c r="AT496"/>
  <c r="AU496"/>
  <c r="AV496"/>
  <c r="AW496"/>
  <c r="AX496"/>
  <c r="AY496"/>
  <c r="AZ496"/>
  <c r="BA496"/>
  <c r="BB496"/>
  <c r="BC496"/>
  <c r="BD496"/>
  <c r="BE496"/>
  <c r="BF496"/>
  <c r="AO497" s="1"/>
  <c r="BG496"/>
  <c r="BH496"/>
  <c r="A497"/>
  <c r="AL497"/>
  <c r="AM497"/>
  <c r="AN497"/>
  <c r="AP497"/>
  <c r="AR497"/>
  <c r="AS497"/>
  <c r="AT497"/>
  <c r="AU497"/>
  <c r="AV497"/>
  <c r="AW497"/>
  <c r="AX497"/>
  <c r="AY497"/>
  <c r="AZ497"/>
  <c r="BA497"/>
  <c r="BB497"/>
  <c r="BC497"/>
  <c r="BD497"/>
  <c r="BE497"/>
  <c r="BF497"/>
  <c r="BG497"/>
  <c r="BH497"/>
  <c r="A498"/>
  <c r="AL498"/>
  <c r="AM498"/>
  <c r="AN498"/>
  <c r="AO498"/>
  <c r="AP498"/>
  <c r="AR498"/>
  <c r="AS498"/>
  <c r="AT498"/>
  <c r="AU498"/>
  <c r="AV498"/>
  <c r="AW498"/>
  <c r="AX498"/>
  <c r="AY498"/>
  <c r="AZ498"/>
  <c r="BA498"/>
  <c r="BB498"/>
  <c r="BC498"/>
  <c r="BD498"/>
  <c r="BE498"/>
  <c r="BF498"/>
  <c r="BG498"/>
  <c r="BH498"/>
  <c r="A499"/>
  <c r="AL499"/>
  <c r="AM499"/>
  <c r="AN499"/>
  <c r="AO499"/>
  <c r="AP499"/>
  <c r="AR499"/>
  <c r="AS499"/>
  <c r="AT499"/>
  <c r="AU499"/>
  <c r="AV499"/>
  <c r="AW499"/>
  <c r="AX499"/>
  <c r="AY499"/>
  <c r="AZ499"/>
  <c r="BA499"/>
  <c r="BB499"/>
  <c r="BC499"/>
  <c r="BD499"/>
  <c r="BE499"/>
  <c r="BF499"/>
  <c r="BG499"/>
  <c r="BH499"/>
  <c r="A500"/>
  <c r="AL500"/>
  <c r="AM500"/>
  <c r="AN500"/>
  <c r="AO500"/>
  <c r="AP500"/>
  <c r="AR500"/>
  <c r="AS500"/>
  <c r="AT500"/>
  <c r="AU500"/>
  <c r="AV500"/>
  <c r="AW500"/>
  <c r="AX500"/>
  <c r="AY500"/>
  <c r="AZ500"/>
  <c r="BA500"/>
  <c r="BB500"/>
  <c r="BC500"/>
  <c r="BD500"/>
  <c r="BE500"/>
  <c r="BF500"/>
  <c r="BG500"/>
  <c r="BH500"/>
  <c r="A501"/>
  <c r="AL501"/>
  <c r="AM501"/>
  <c r="AN501"/>
  <c r="AO501"/>
  <c r="AP501"/>
  <c r="AR501"/>
  <c r="AS501"/>
  <c r="AT501"/>
  <c r="AU501"/>
  <c r="AV501"/>
  <c r="AW501"/>
  <c r="AX501"/>
  <c r="AY501"/>
  <c r="AZ501"/>
  <c r="BA501"/>
  <c r="BB501"/>
  <c r="BC501"/>
  <c r="BD501"/>
  <c r="BE501"/>
  <c r="BF501"/>
  <c r="AM502" s="1"/>
  <c r="BG501"/>
  <c r="BH501"/>
  <c r="A502"/>
  <c r="AL502"/>
  <c r="AN502"/>
  <c r="AO502"/>
  <c r="AP502"/>
  <c r="AR502"/>
  <c r="AS502"/>
  <c r="AT502"/>
  <c r="AU502"/>
  <c r="AV502"/>
  <c r="AW502"/>
  <c r="AX502"/>
  <c r="AY502"/>
  <c r="AZ502"/>
  <c r="BA502"/>
  <c r="BB502"/>
  <c r="BC502"/>
  <c r="BD502"/>
  <c r="BE502"/>
  <c r="BF502"/>
  <c r="AN503" s="1"/>
  <c r="BG502"/>
  <c r="BH502"/>
  <c r="A503"/>
  <c r="AL503"/>
  <c r="AM503"/>
  <c r="AO503"/>
  <c r="AP503"/>
  <c r="AR503"/>
  <c r="AS503"/>
  <c r="AT503"/>
  <c r="AU503"/>
  <c r="AV503"/>
  <c r="AW503"/>
  <c r="AX503"/>
  <c r="AY503"/>
  <c r="AZ503"/>
  <c r="BA503"/>
  <c r="BB503"/>
  <c r="BC503"/>
  <c r="BD503"/>
  <c r="BE503"/>
  <c r="BF503"/>
  <c r="AO504" s="1"/>
  <c r="BG503"/>
  <c r="BH503"/>
  <c r="A504"/>
  <c r="AL504"/>
  <c r="AM504"/>
  <c r="AN504"/>
  <c r="AP504"/>
  <c r="AR504"/>
  <c r="AS504"/>
  <c r="AT504"/>
  <c r="AU504"/>
  <c r="AV504"/>
  <c r="AW504"/>
  <c r="AX504"/>
  <c r="AY504"/>
  <c r="AZ504"/>
  <c r="BA504"/>
  <c r="BB504"/>
  <c r="BC504"/>
  <c r="BD504"/>
  <c r="BE504"/>
  <c r="BF504"/>
  <c r="BG504"/>
  <c r="BH504"/>
  <c r="A505"/>
  <c r="AL505"/>
  <c r="AM505"/>
  <c r="AN505"/>
  <c r="AO505"/>
  <c r="AP505"/>
  <c r="AR505"/>
  <c r="AS505"/>
  <c r="AT505"/>
  <c r="AU505"/>
  <c r="AV505"/>
  <c r="AW505"/>
  <c r="AX505"/>
  <c r="AY505"/>
  <c r="AZ505"/>
  <c r="BA505"/>
  <c r="BB505"/>
  <c r="BC505"/>
  <c r="BD505"/>
  <c r="BE505"/>
  <c r="BF505"/>
  <c r="BG505"/>
  <c r="BH505"/>
  <c r="A506"/>
  <c r="AL506"/>
  <c r="AM506"/>
  <c r="AN506"/>
  <c r="AO506"/>
  <c r="AP506"/>
  <c r="AR506"/>
  <c r="AS506"/>
  <c r="AT506"/>
  <c r="AU506"/>
  <c r="AV506"/>
  <c r="AW506"/>
  <c r="AX506"/>
  <c r="AY506"/>
  <c r="AZ506"/>
  <c r="BA506"/>
  <c r="BB506"/>
  <c r="BC506"/>
  <c r="BD506"/>
  <c r="BE506"/>
  <c r="BF506"/>
  <c r="BG506"/>
  <c r="BH506"/>
  <c r="A507"/>
  <c r="AL507"/>
  <c r="AM507"/>
  <c r="AN507"/>
  <c r="AO507"/>
  <c r="AP507"/>
  <c r="AR507"/>
  <c r="AS507"/>
  <c r="AT507"/>
  <c r="AU507"/>
  <c r="AV507"/>
  <c r="AW507"/>
  <c r="AX507"/>
  <c r="AY507"/>
  <c r="AZ507"/>
  <c r="BA507"/>
  <c r="BB507"/>
  <c r="BC507"/>
  <c r="BD507"/>
  <c r="BE507"/>
  <c r="BF507"/>
  <c r="BG507"/>
  <c r="BH507"/>
  <c r="A508"/>
  <c r="AL508"/>
  <c r="AM508"/>
  <c r="AN508"/>
  <c r="AO508"/>
  <c r="AP508"/>
  <c r="AR508"/>
  <c r="AS508"/>
  <c r="AT508"/>
  <c r="AU508"/>
  <c r="AV508"/>
  <c r="AW508"/>
  <c r="AX508"/>
  <c r="AY508"/>
  <c r="AZ508"/>
  <c r="BA508"/>
  <c r="BB508"/>
  <c r="BC508"/>
  <c r="BD508"/>
  <c r="BE508"/>
  <c r="BF508"/>
  <c r="BG508"/>
  <c r="BH508"/>
  <c r="A509"/>
  <c r="AL509"/>
  <c r="AM509"/>
  <c r="AN509"/>
  <c r="AO509"/>
  <c r="AP509"/>
  <c r="AR509"/>
  <c r="AS509"/>
  <c r="AT509"/>
  <c r="AU509"/>
  <c r="AV509"/>
  <c r="AW509"/>
  <c r="AX509"/>
  <c r="AY509"/>
  <c r="AZ509"/>
  <c r="BA509"/>
  <c r="BB509"/>
  <c r="BC509"/>
  <c r="BD509"/>
  <c r="BE509"/>
  <c r="BF509"/>
  <c r="AN510" s="1"/>
  <c r="BG509"/>
  <c r="BH509"/>
  <c r="A510"/>
  <c r="AL510"/>
  <c r="AM510"/>
  <c r="AO510"/>
  <c r="AP510"/>
  <c r="AR510"/>
  <c r="AS510"/>
  <c r="AT510"/>
  <c r="AU510"/>
  <c r="AV510"/>
  <c r="AW510"/>
  <c r="AX510"/>
  <c r="AY510"/>
  <c r="AZ510"/>
  <c r="BA510"/>
  <c r="BB510"/>
  <c r="BC510"/>
  <c r="BD510"/>
  <c r="BE510"/>
  <c r="BF510"/>
  <c r="AO511" s="1"/>
  <c r="BG510"/>
  <c r="BH510"/>
  <c r="A511"/>
  <c r="AL511"/>
  <c r="AM511"/>
  <c r="AN511"/>
  <c r="AP511"/>
  <c r="AR511"/>
  <c r="AS511"/>
  <c r="AT511"/>
  <c r="AU511"/>
  <c r="AV511"/>
  <c r="AW511"/>
  <c r="AX511"/>
  <c r="AY511"/>
  <c r="AZ511"/>
  <c r="BA511"/>
  <c r="BB511"/>
  <c r="BC511"/>
  <c r="BD511"/>
  <c r="BE511"/>
  <c r="BF511"/>
  <c r="BG511"/>
  <c r="BH511"/>
  <c r="A512"/>
  <c r="AL512"/>
  <c r="AM512"/>
  <c r="AN512"/>
  <c r="AO512"/>
  <c r="AP512"/>
  <c r="AR512"/>
  <c r="AS512"/>
  <c r="AT512"/>
  <c r="AU512"/>
  <c r="AV512"/>
  <c r="AW512"/>
  <c r="AX512"/>
  <c r="AY512"/>
  <c r="AZ512"/>
  <c r="BA512"/>
  <c r="BB512"/>
  <c r="BC512"/>
  <c r="BD512"/>
  <c r="BE512"/>
  <c r="BF512"/>
  <c r="BG512"/>
  <c r="BH512"/>
  <c r="A513"/>
  <c r="AL513"/>
  <c r="AM513"/>
  <c r="AN513"/>
  <c r="AO513"/>
  <c r="AP513"/>
  <c r="AR513"/>
  <c r="AS513"/>
  <c r="AT513"/>
  <c r="AU513"/>
  <c r="AV513"/>
  <c r="AW513"/>
  <c r="AX513"/>
  <c r="AY513"/>
  <c r="AZ513"/>
  <c r="BA513"/>
  <c r="BB513"/>
  <c r="BC513"/>
  <c r="BD513"/>
  <c r="BE513"/>
  <c r="BF513"/>
  <c r="BG513"/>
  <c r="BH513"/>
  <c r="A514"/>
  <c r="AL514"/>
  <c r="AM514"/>
  <c r="AN514"/>
  <c r="AO514"/>
  <c r="AP514"/>
  <c r="AR514"/>
  <c r="AS514"/>
  <c r="AT514"/>
  <c r="AU514"/>
  <c r="AV514"/>
  <c r="AW514"/>
  <c r="AX514"/>
  <c r="AY514"/>
  <c r="AZ514"/>
  <c r="BA514"/>
  <c r="BB514"/>
  <c r="BC514"/>
  <c r="BD514"/>
  <c r="BE514"/>
  <c r="BF514"/>
  <c r="BG514"/>
  <c r="BH514"/>
  <c r="A515"/>
  <c r="AL515"/>
  <c r="AM515"/>
  <c r="AN515"/>
  <c r="AO515"/>
  <c r="AP515"/>
  <c r="AR515"/>
  <c r="AS515"/>
  <c r="AT515"/>
  <c r="AU515"/>
  <c r="AV515"/>
  <c r="AW515"/>
  <c r="AX515"/>
  <c r="AY515"/>
  <c r="AZ515"/>
  <c r="BA515"/>
  <c r="BB515"/>
  <c r="BC515"/>
  <c r="BD515"/>
  <c r="BE515"/>
  <c r="BF515"/>
  <c r="BG515"/>
  <c r="BH515"/>
  <c r="A516"/>
  <c r="AL516"/>
  <c r="AM516"/>
  <c r="AN516"/>
  <c r="AO516"/>
  <c r="AP516"/>
  <c r="AR516"/>
  <c r="AS516"/>
  <c r="AT516"/>
  <c r="AU516"/>
  <c r="AV516"/>
  <c r="AW516"/>
  <c r="AX516"/>
  <c r="AY516"/>
  <c r="AZ516"/>
  <c r="BA516"/>
  <c r="BB516"/>
  <c r="BC516"/>
  <c r="BD516"/>
  <c r="BE516"/>
  <c r="BF516"/>
  <c r="BG516"/>
  <c r="BH516"/>
  <c r="A517"/>
  <c r="AL517"/>
  <c r="AM517"/>
  <c r="AN517"/>
  <c r="AO517"/>
  <c r="AP517"/>
  <c r="AR517"/>
  <c r="AS517"/>
  <c r="AT517"/>
  <c r="AU517"/>
  <c r="AV517"/>
  <c r="AW517"/>
  <c r="AX517"/>
  <c r="AY517"/>
  <c r="AZ517"/>
  <c r="BA517"/>
  <c r="BB517"/>
  <c r="BC517"/>
  <c r="BD517"/>
  <c r="BE517"/>
  <c r="BF517"/>
  <c r="AO518" s="1"/>
  <c r="BG517"/>
  <c r="BH517"/>
  <c r="A518"/>
  <c r="AL518"/>
  <c r="AM518"/>
  <c r="AN518"/>
  <c r="AP518"/>
  <c r="AR518"/>
  <c r="AS518"/>
  <c r="AT518"/>
  <c r="AU518"/>
  <c r="AV518"/>
  <c r="AW518"/>
  <c r="AX518"/>
  <c r="AY518"/>
  <c r="AZ518"/>
  <c r="BA518"/>
  <c r="BB518"/>
  <c r="BC518"/>
  <c r="BD518"/>
  <c r="BE518"/>
  <c r="BF518"/>
  <c r="BG518"/>
  <c r="BH518"/>
  <c r="A519"/>
  <c r="AL519"/>
  <c r="AM519"/>
  <c r="AN519"/>
  <c r="AO519"/>
  <c r="AP519"/>
  <c r="AR519"/>
  <c r="AS519"/>
  <c r="AT519"/>
  <c r="AU519"/>
  <c r="AV519"/>
  <c r="AW519"/>
  <c r="AX519"/>
  <c r="AY519"/>
  <c r="AZ519"/>
  <c r="BA519"/>
  <c r="BB519"/>
  <c r="BC519"/>
  <c r="BD519"/>
  <c r="BE519"/>
  <c r="BF519"/>
  <c r="BG519"/>
  <c r="BH519"/>
  <c r="A520"/>
  <c r="AL520"/>
  <c r="AM520"/>
  <c r="AN520"/>
  <c r="AO520"/>
  <c r="AP520"/>
  <c r="AR520"/>
  <c r="AS520"/>
  <c r="AT520"/>
  <c r="AU520"/>
  <c r="AV520"/>
  <c r="AW520"/>
  <c r="AX520"/>
  <c r="AY520"/>
  <c r="AZ520"/>
  <c r="BA520"/>
  <c r="BB520"/>
  <c r="BC520"/>
  <c r="BD520"/>
  <c r="BE520"/>
  <c r="BF520"/>
  <c r="BG520"/>
  <c r="BH520"/>
  <c r="A521"/>
  <c r="AL521"/>
  <c r="AM521"/>
  <c r="AN521"/>
  <c r="AO521"/>
  <c r="AP521"/>
  <c r="AR521"/>
  <c r="AS521"/>
  <c r="AT521"/>
  <c r="AU521"/>
  <c r="AV521"/>
  <c r="AW521"/>
  <c r="AX521"/>
  <c r="AY521"/>
  <c r="AZ521"/>
  <c r="BA521"/>
  <c r="BB521"/>
  <c r="BC521"/>
  <c r="BD521"/>
  <c r="BE521"/>
  <c r="BF521"/>
  <c r="BG521"/>
  <c r="BH521"/>
  <c r="A522"/>
  <c r="AL522"/>
  <c r="AM522"/>
  <c r="AN522"/>
  <c r="AO522"/>
  <c r="AP522"/>
  <c r="AR522"/>
  <c r="AS522"/>
  <c r="AT522"/>
  <c r="AU522"/>
  <c r="AV522"/>
  <c r="AW522"/>
  <c r="AX522"/>
  <c r="AY522"/>
  <c r="AZ522"/>
  <c r="BA522"/>
  <c r="BB522"/>
  <c r="BC522"/>
  <c r="BD522"/>
  <c r="BE522"/>
  <c r="BF522"/>
  <c r="BG522"/>
  <c r="BH522"/>
  <c r="A523"/>
  <c r="AL523"/>
  <c r="AM523"/>
  <c r="AN523"/>
  <c r="AO523"/>
  <c r="AP523"/>
  <c r="AR523"/>
  <c r="AS523"/>
  <c r="AT523"/>
  <c r="AU523"/>
  <c r="AV523"/>
  <c r="AW523"/>
  <c r="AX523"/>
  <c r="AY523"/>
  <c r="AZ523"/>
  <c r="BA523"/>
  <c r="BB523"/>
  <c r="BC523"/>
  <c r="BD523"/>
  <c r="BE523"/>
  <c r="BF523"/>
  <c r="BG523"/>
  <c r="BH523"/>
  <c r="A524"/>
  <c r="AL524"/>
  <c r="AM524"/>
  <c r="AN524"/>
  <c r="AO524"/>
  <c r="AP524"/>
  <c r="AR524"/>
  <c r="AS524"/>
  <c r="AT524"/>
  <c r="AU524"/>
  <c r="AV524"/>
  <c r="AW524"/>
  <c r="AX524"/>
  <c r="AY524"/>
  <c r="AZ524"/>
  <c r="BA524"/>
  <c r="BB524"/>
  <c r="BC524"/>
  <c r="BD524"/>
  <c r="BE524"/>
  <c r="BF524"/>
  <c r="BG524"/>
  <c r="BH524"/>
  <c r="A525"/>
  <c r="AL525"/>
  <c r="AM525"/>
  <c r="AN525"/>
  <c r="AO525"/>
  <c r="AP525"/>
  <c r="AR525"/>
  <c r="AS525"/>
  <c r="AT525"/>
  <c r="AU525"/>
  <c r="AV525"/>
  <c r="AW525"/>
  <c r="AX525"/>
  <c r="AY525"/>
  <c r="AZ525"/>
  <c r="BA525"/>
  <c r="BB525"/>
  <c r="BC525"/>
  <c r="BD525"/>
  <c r="BE525"/>
  <c r="BF525"/>
  <c r="BG525"/>
  <c r="BH525"/>
  <c r="A526"/>
  <c r="AL526"/>
  <c r="AM526"/>
  <c r="AN526"/>
  <c r="AO526"/>
  <c r="AP526"/>
  <c r="AR526"/>
  <c r="AS526"/>
  <c r="AT526"/>
  <c r="AU526"/>
  <c r="AV526"/>
  <c r="AW526"/>
  <c r="AX526"/>
  <c r="AY526"/>
  <c r="AZ526"/>
  <c r="BA526"/>
  <c r="BB526"/>
  <c r="BC526"/>
  <c r="BD526"/>
  <c r="BE526"/>
  <c r="BF526"/>
  <c r="BG526"/>
  <c r="BH526"/>
  <c r="A527"/>
  <c r="AL527"/>
  <c r="AM527"/>
  <c r="AN527"/>
  <c r="AO527"/>
  <c r="AP527"/>
  <c r="AR527"/>
  <c r="AS527"/>
  <c r="AT527"/>
  <c r="AU527"/>
  <c r="AV527"/>
  <c r="AW527"/>
  <c r="AX527"/>
  <c r="AY527"/>
  <c r="AZ527"/>
  <c r="BA527"/>
  <c r="BB527"/>
  <c r="BC527"/>
  <c r="BD527"/>
  <c r="BE527"/>
  <c r="BF527"/>
  <c r="BG527"/>
  <c r="BH527"/>
  <c r="A528"/>
  <c r="AL528"/>
  <c r="AM528"/>
  <c r="AN528"/>
  <c r="AO528"/>
  <c r="AP528"/>
  <c r="AR528"/>
  <c r="AS528"/>
  <c r="AT528"/>
  <c r="AU528"/>
  <c r="AV528"/>
  <c r="AW528"/>
  <c r="AX528"/>
  <c r="AY528"/>
  <c r="AZ528"/>
  <c r="BA528"/>
  <c r="BB528"/>
  <c r="BC528"/>
  <c r="BD528"/>
  <c r="BE528"/>
  <c r="BF528"/>
  <c r="BG528"/>
  <c r="BH528"/>
  <c r="A529"/>
  <c r="AM529"/>
  <c r="AN529"/>
  <c r="AO529"/>
  <c r="AP529"/>
  <c r="AR529"/>
  <c r="AS529"/>
  <c r="AT529"/>
  <c r="AU529"/>
  <c r="AV529"/>
  <c r="AW529"/>
  <c r="AX529"/>
  <c r="AY529"/>
  <c r="AZ529"/>
  <c r="BA529"/>
  <c r="BB529"/>
  <c r="BC529"/>
  <c r="BD529"/>
  <c r="BE529"/>
  <c r="BF529"/>
  <c r="BG529"/>
  <c r="BH529"/>
  <c r="A530"/>
  <c r="AL530"/>
  <c r="AM530"/>
  <c r="AN530"/>
  <c r="AO530"/>
  <c r="AP530"/>
  <c r="AR530"/>
  <c r="AS530"/>
  <c r="AT530"/>
  <c r="AU530"/>
  <c r="AV530"/>
  <c r="AW530"/>
  <c r="AX530"/>
  <c r="AY530"/>
  <c r="AZ530"/>
  <c r="BA530"/>
  <c r="BB530"/>
  <c r="BC530"/>
  <c r="BD530"/>
  <c r="BE530"/>
  <c r="BF530"/>
  <c r="BG530"/>
  <c r="BH530"/>
  <c r="A531"/>
  <c r="AL531"/>
  <c r="AM531"/>
  <c r="AN531"/>
  <c r="AO531"/>
  <c r="AP531"/>
  <c r="AR531"/>
  <c r="AS531"/>
  <c r="AT531"/>
  <c r="AU531"/>
  <c r="AV531"/>
  <c r="AW531"/>
  <c r="AX531"/>
  <c r="AY531"/>
  <c r="AZ531"/>
  <c r="BA531"/>
  <c r="BB531"/>
  <c r="BC531"/>
  <c r="BD531"/>
  <c r="BE531"/>
  <c r="BF531"/>
  <c r="BG531"/>
  <c r="BH531"/>
  <c r="A532"/>
  <c r="AL532"/>
  <c r="AM532"/>
  <c r="AN532"/>
  <c r="AO532"/>
  <c r="AP532"/>
  <c r="AR532"/>
  <c r="AS532"/>
  <c r="AT532"/>
  <c r="AU532"/>
  <c r="AV532"/>
  <c r="AW532"/>
  <c r="AX532"/>
  <c r="AY532"/>
  <c r="AZ532"/>
  <c r="BA532"/>
  <c r="BB532"/>
  <c r="BC532"/>
  <c r="BD532"/>
  <c r="BE532"/>
  <c r="BF532"/>
  <c r="BG532"/>
  <c r="BH532"/>
  <c r="A533"/>
  <c r="AL533"/>
  <c r="AM533"/>
  <c r="AN533"/>
  <c r="AO533"/>
  <c r="AP533"/>
  <c r="AR533"/>
  <c r="AS533"/>
  <c r="AT533"/>
  <c r="AU533"/>
  <c r="AV533"/>
  <c r="AW533"/>
  <c r="AX533"/>
  <c r="AY533"/>
  <c r="AZ533"/>
  <c r="BA533"/>
  <c r="BB533"/>
  <c r="BC533"/>
  <c r="BD533"/>
  <c r="BE533"/>
  <c r="BF533"/>
  <c r="BG533"/>
  <c r="BH533"/>
  <c r="A534"/>
  <c r="AL534"/>
  <c r="AM534"/>
  <c r="AN534"/>
  <c r="AO534"/>
  <c r="AP534"/>
  <c r="AR534"/>
  <c r="AS534"/>
  <c r="AT534"/>
  <c r="AU534"/>
  <c r="AV534"/>
  <c r="AW534"/>
  <c r="AX534"/>
  <c r="AY534"/>
  <c r="AZ534"/>
  <c r="BA534"/>
  <c r="BB534"/>
  <c r="BC534"/>
  <c r="BD534"/>
  <c r="BE534"/>
  <c r="BF534"/>
  <c r="BG534"/>
  <c r="BH534"/>
  <c r="A535"/>
  <c r="AL535"/>
  <c r="AM535"/>
  <c r="AN535"/>
  <c r="AO535"/>
  <c r="AP535"/>
  <c r="AR535"/>
  <c r="AS535"/>
  <c r="AT535"/>
  <c r="AU535"/>
  <c r="AV535"/>
  <c r="AW535"/>
  <c r="AX535"/>
  <c r="AY535"/>
  <c r="AZ535"/>
  <c r="BA535"/>
  <c r="BB535"/>
  <c r="BC535"/>
  <c r="BD535"/>
  <c r="BE535"/>
  <c r="BF535"/>
  <c r="BG535"/>
  <c r="BH535"/>
  <c r="A536"/>
  <c r="AM536"/>
  <c r="AN536"/>
  <c r="AO536"/>
  <c r="AP536"/>
  <c r="AR536"/>
  <c r="AS536"/>
  <c r="AT536"/>
  <c r="AU536"/>
  <c r="AV536"/>
  <c r="AW536"/>
  <c r="AX536"/>
  <c r="AY536"/>
  <c r="AZ536"/>
  <c r="BA536"/>
  <c r="BB536"/>
  <c r="BC536"/>
  <c r="BD536"/>
  <c r="BE536"/>
  <c r="BF536"/>
  <c r="BG536"/>
  <c r="BH536"/>
  <c r="A537"/>
  <c r="AL537"/>
  <c r="AN537"/>
  <c r="AO537"/>
  <c r="AP537"/>
  <c r="AR537"/>
  <c r="AS537"/>
  <c r="AT537"/>
  <c r="AU537"/>
  <c r="AV537"/>
  <c r="AW537"/>
  <c r="AX537"/>
  <c r="AY537"/>
  <c r="AZ537"/>
  <c r="BA537"/>
  <c r="BB537"/>
  <c r="BC537"/>
  <c r="BD537"/>
  <c r="BE537"/>
  <c r="BF537"/>
  <c r="BG537"/>
  <c r="BH537"/>
  <c r="A538"/>
  <c r="AL538"/>
  <c r="AM538"/>
  <c r="AO538"/>
  <c r="AP538"/>
  <c r="AR538"/>
  <c r="AS538"/>
  <c r="AT538"/>
  <c r="AU538"/>
  <c r="AV538"/>
  <c r="AW538"/>
  <c r="AX538"/>
  <c r="AY538"/>
  <c r="AZ538"/>
  <c r="BA538"/>
  <c r="BB538"/>
  <c r="BC538"/>
  <c r="BD538"/>
  <c r="BE538"/>
  <c r="BF538"/>
  <c r="BG538"/>
  <c r="BH538"/>
  <c r="A539"/>
  <c r="AL539"/>
  <c r="AM539"/>
  <c r="AN539"/>
  <c r="AP539"/>
  <c r="AR539"/>
  <c r="AS539"/>
  <c r="AT539"/>
  <c r="AU539"/>
  <c r="AV539"/>
  <c r="AW539"/>
  <c r="AX539"/>
  <c r="AY539"/>
  <c r="AZ539"/>
  <c r="BA539"/>
  <c r="BB539"/>
  <c r="BC539"/>
  <c r="BD539"/>
  <c r="BE539"/>
  <c r="BF539"/>
  <c r="BG539"/>
  <c r="BH539"/>
  <c r="A540"/>
  <c r="AL540"/>
  <c r="AM540"/>
  <c r="AN540"/>
  <c r="AO540"/>
  <c r="AP540"/>
  <c r="AR540"/>
  <c r="AS540"/>
  <c r="AT540"/>
  <c r="AU540"/>
  <c r="AV540"/>
  <c r="AW540"/>
  <c r="AX540"/>
  <c r="AY540"/>
  <c r="AZ540"/>
  <c r="BA540"/>
  <c r="BB540"/>
  <c r="BC540"/>
  <c r="BD540"/>
  <c r="BE540"/>
  <c r="BF540"/>
  <c r="BG540"/>
  <c r="BH540"/>
  <c r="A541"/>
  <c r="AL541"/>
  <c r="AM541"/>
  <c r="AN541"/>
  <c r="AO541"/>
  <c r="AP541"/>
  <c r="AR541"/>
  <c r="AS541"/>
  <c r="AT541"/>
  <c r="AU541"/>
  <c r="AV541"/>
  <c r="AW541"/>
  <c r="AX541"/>
  <c r="AY541"/>
  <c r="AZ541"/>
  <c r="BA541"/>
  <c r="BB541"/>
  <c r="BC541"/>
  <c r="BD541"/>
  <c r="BE541"/>
  <c r="BF541"/>
  <c r="BG541"/>
  <c r="BH541"/>
  <c r="A542"/>
  <c r="AL542"/>
  <c r="AM542"/>
  <c r="AN542"/>
  <c r="AO542"/>
  <c r="AP542"/>
  <c r="AR542"/>
  <c r="AS542"/>
  <c r="AT542"/>
  <c r="AU542"/>
  <c r="AV542"/>
  <c r="AW542"/>
  <c r="AX542"/>
  <c r="AY542"/>
  <c r="AZ542"/>
  <c r="BA542"/>
  <c r="BB542"/>
  <c r="BC542"/>
  <c r="BD542"/>
  <c r="BE542"/>
  <c r="BF542"/>
  <c r="AL543" s="1"/>
  <c r="BG542"/>
  <c r="BH542"/>
  <c r="A543"/>
  <c r="AM543"/>
  <c r="AN543"/>
  <c r="AO543"/>
  <c r="AP543"/>
  <c r="AR543"/>
  <c r="AS543"/>
  <c r="AT543"/>
  <c r="AU543"/>
  <c r="AV543"/>
  <c r="AW543"/>
  <c r="AX543"/>
  <c r="AY543"/>
  <c r="AZ543"/>
  <c r="BA543"/>
  <c r="BB543"/>
  <c r="BC543"/>
  <c r="BD543"/>
  <c r="BE543"/>
  <c r="BF543"/>
  <c r="AM544" s="1"/>
  <c r="BG543"/>
  <c r="BH543"/>
  <c r="A544"/>
  <c r="AL544"/>
  <c r="AN544"/>
  <c r="AO544"/>
  <c r="AP544"/>
  <c r="AR544"/>
  <c r="AS544"/>
  <c r="AT544"/>
  <c r="AU544"/>
  <c r="AV544"/>
  <c r="AW544"/>
  <c r="AX544"/>
  <c r="AY544"/>
  <c r="AZ544"/>
  <c r="BA544"/>
  <c r="BB544"/>
  <c r="BC544"/>
  <c r="BD544"/>
  <c r="BE544"/>
  <c r="BF544"/>
  <c r="AN545" s="1"/>
  <c r="BG544"/>
  <c r="BH544"/>
  <c r="A545"/>
  <c r="AL545"/>
  <c r="AM545"/>
  <c r="AO545"/>
  <c r="AP545"/>
  <c r="AR545"/>
  <c r="AS545"/>
  <c r="AT545"/>
  <c r="AU545"/>
  <c r="AV545"/>
  <c r="AW545"/>
  <c r="AX545"/>
  <c r="AY545"/>
  <c r="AZ545"/>
  <c r="BA545"/>
  <c r="BB545"/>
  <c r="BC545"/>
  <c r="BD545"/>
  <c r="BE545"/>
  <c r="BF545"/>
  <c r="BG545"/>
  <c r="BH545"/>
  <c r="A546"/>
  <c r="AL546"/>
  <c r="AM546"/>
  <c r="AN546"/>
  <c r="AO546"/>
  <c r="AP546"/>
  <c r="AR546"/>
  <c r="AS546"/>
  <c r="AT546"/>
  <c r="AU546"/>
  <c r="AV546"/>
  <c r="AW546"/>
  <c r="AX546"/>
  <c r="AY546"/>
  <c r="AZ546"/>
  <c r="BA546"/>
  <c r="BB546"/>
  <c r="BC546"/>
  <c r="BD546"/>
  <c r="BE546"/>
  <c r="BF546"/>
  <c r="BG546"/>
  <c r="BH546"/>
  <c r="A547"/>
  <c r="AL547"/>
  <c r="AM547"/>
  <c r="AN547"/>
  <c r="AO547"/>
  <c r="AP547"/>
  <c r="AR547"/>
  <c r="AS547"/>
  <c r="AT547"/>
  <c r="AU547"/>
  <c r="AV547"/>
  <c r="AW547"/>
  <c r="AX547"/>
  <c r="AY547"/>
  <c r="AZ547"/>
  <c r="BA547"/>
  <c r="BB547"/>
  <c r="BC547"/>
  <c r="BD547"/>
  <c r="BE547"/>
  <c r="BF547"/>
  <c r="BG547"/>
  <c r="BH547"/>
  <c r="A548"/>
  <c r="AL548"/>
  <c r="AM548"/>
  <c r="AN548"/>
  <c r="AO548"/>
  <c r="AP548"/>
  <c r="AR548"/>
  <c r="AS548"/>
  <c r="AT548"/>
  <c r="AU548"/>
  <c r="AV548"/>
  <c r="AW548"/>
  <c r="AX548"/>
  <c r="AY548"/>
  <c r="AZ548"/>
  <c r="BA548"/>
  <c r="BB548"/>
  <c r="BC548"/>
  <c r="BD548"/>
  <c r="BE548"/>
  <c r="BF548"/>
  <c r="BG548"/>
  <c r="BH548"/>
  <c r="A549"/>
  <c r="AL549"/>
  <c r="AM549"/>
  <c r="AN549"/>
  <c r="AO549"/>
  <c r="AP549"/>
  <c r="AR549"/>
  <c r="AS549"/>
  <c r="AT549"/>
  <c r="AU549"/>
  <c r="AV549"/>
  <c r="AW549"/>
  <c r="AX549"/>
  <c r="AY549"/>
  <c r="AZ549"/>
  <c r="BA549"/>
  <c r="BB549"/>
  <c r="BC549"/>
  <c r="BD549"/>
  <c r="BE549"/>
  <c r="BF549"/>
  <c r="AL550" s="1"/>
  <c r="BG549"/>
  <c r="BH549"/>
  <c r="A550"/>
  <c r="AM550"/>
  <c r="AN550"/>
  <c r="AO550"/>
  <c r="AP550"/>
  <c r="AR550"/>
  <c r="AS550"/>
  <c r="AT550"/>
  <c r="AU550"/>
  <c r="AV550"/>
  <c r="AW550"/>
  <c r="AX550"/>
  <c r="AY550"/>
  <c r="AZ550"/>
  <c r="BA550"/>
  <c r="BB550"/>
  <c r="BC550"/>
  <c r="BD550"/>
  <c r="BE550"/>
  <c r="BF550"/>
  <c r="AM551" s="1"/>
  <c r="BG550"/>
  <c r="BH550"/>
  <c r="A551"/>
  <c r="AL551"/>
  <c r="AN551"/>
  <c r="AO551"/>
  <c r="AP551"/>
  <c r="AR551"/>
  <c r="AS551"/>
  <c r="AT551"/>
  <c r="AU551"/>
  <c r="AV551"/>
  <c r="AW551"/>
  <c r="AX551"/>
  <c r="AY551"/>
  <c r="AZ551"/>
  <c r="BA551"/>
  <c r="BB551"/>
  <c r="BC551"/>
  <c r="BD551"/>
  <c r="BE551"/>
  <c r="BF551"/>
  <c r="AN552" s="1"/>
  <c r="BG551"/>
  <c r="BH551"/>
  <c r="A552"/>
  <c r="AL552"/>
  <c r="AM552"/>
  <c r="AO552"/>
  <c r="AP552"/>
  <c r="AR552"/>
  <c r="AS552"/>
  <c r="AT552"/>
  <c r="AU552"/>
  <c r="AV552"/>
  <c r="AW552"/>
  <c r="AX552"/>
  <c r="AY552"/>
  <c r="AZ552"/>
  <c r="BA552"/>
  <c r="BB552"/>
  <c r="BC552"/>
  <c r="BD552"/>
  <c r="BE552"/>
  <c r="BF552"/>
  <c r="AO553" s="1"/>
  <c r="BG552"/>
  <c r="BH552"/>
  <c r="A553"/>
  <c r="AL553"/>
  <c r="AM553"/>
  <c r="AN553"/>
  <c r="AP553"/>
  <c r="AR553"/>
  <c r="AS553"/>
  <c r="AT553"/>
  <c r="AU553"/>
  <c r="AV553"/>
  <c r="AW553"/>
  <c r="AX553"/>
  <c r="AY553"/>
  <c r="AZ553"/>
  <c r="BA553"/>
  <c r="BB553"/>
  <c r="BC553"/>
  <c r="BD553"/>
  <c r="BE553"/>
  <c r="BF553"/>
  <c r="BG553"/>
  <c r="BH553"/>
  <c r="A554"/>
  <c r="AL554"/>
  <c r="AM554"/>
  <c r="AN554"/>
  <c r="AO554"/>
  <c r="AP554"/>
  <c r="AR554"/>
  <c r="AS554"/>
  <c r="AT554"/>
  <c r="AU554"/>
  <c r="AV554"/>
  <c r="AW554"/>
  <c r="AX554"/>
  <c r="AY554"/>
  <c r="AZ554"/>
  <c r="BA554"/>
  <c r="BB554"/>
  <c r="BC554"/>
  <c r="BD554"/>
  <c r="BE554"/>
  <c r="BF554"/>
  <c r="BG554"/>
  <c r="BH554"/>
  <c r="A555"/>
  <c r="AL555"/>
  <c r="AM555"/>
  <c r="AN555"/>
  <c r="AO555"/>
  <c r="AP555"/>
  <c r="AR555"/>
  <c r="AS555"/>
  <c r="AT555"/>
  <c r="AU555"/>
  <c r="AV555"/>
  <c r="AW555"/>
  <c r="AX555"/>
  <c r="AY555"/>
  <c r="AZ555"/>
  <c r="BA555"/>
  <c r="BB555"/>
  <c r="BC555"/>
  <c r="BD555"/>
  <c r="BE555"/>
  <c r="BF555"/>
  <c r="BG555"/>
  <c r="BH555"/>
  <c r="A556"/>
  <c r="AL556"/>
  <c r="AM556"/>
  <c r="AN556"/>
  <c r="AO556"/>
  <c r="AP556"/>
  <c r="AR556"/>
  <c r="AS556"/>
  <c r="AT556"/>
  <c r="AU556"/>
  <c r="AV556"/>
  <c r="AW556"/>
  <c r="AX556"/>
  <c r="AY556"/>
  <c r="AZ556"/>
  <c r="BA556"/>
  <c r="BB556"/>
  <c r="BC556"/>
  <c r="BD556"/>
  <c r="BE556"/>
  <c r="BF556"/>
  <c r="AL557" s="1"/>
  <c r="BG556"/>
  <c r="BH556"/>
  <c r="A557"/>
  <c r="AM557"/>
  <c r="AN557"/>
  <c r="AO557"/>
  <c r="AP557"/>
  <c r="AR557"/>
  <c r="AS557"/>
  <c r="AT557"/>
  <c r="AU557"/>
  <c r="AV557"/>
  <c r="AW557"/>
  <c r="AX557"/>
  <c r="AY557"/>
  <c r="AZ557"/>
  <c r="BA557"/>
  <c r="BB557"/>
  <c r="BC557"/>
  <c r="BD557"/>
  <c r="BE557"/>
  <c r="BF557"/>
  <c r="AM558" s="1"/>
  <c r="BG557"/>
  <c r="BH557"/>
  <c r="A558"/>
  <c r="AL558"/>
  <c r="AN558"/>
  <c r="AO558"/>
  <c r="AP558"/>
  <c r="AR558"/>
  <c r="AS558"/>
  <c r="AT558"/>
  <c r="AU558"/>
  <c r="AV558"/>
  <c r="AW558"/>
  <c r="AX558"/>
  <c r="AY558"/>
  <c r="AZ558"/>
  <c r="BA558"/>
  <c r="BB558"/>
  <c r="BC558"/>
  <c r="BD558"/>
  <c r="BE558"/>
  <c r="BF558"/>
  <c r="AN559" s="1"/>
  <c r="BG558"/>
  <c r="BH558"/>
  <c r="A559"/>
  <c r="AL559"/>
  <c r="AM559"/>
  <c r="AO559"/>
  <c r="AP559"/>
  <c r="AR559"/>
  <c r="AS559"/>
  <c r="AT559"/>
  <c r="AU559"/>
  <c r="AV559"/>
  <c r="AW559"/>
  <c r="AX559"/>
  <c r="AY559"/>
  <c r="AZ559"/>
  <c r="BA559"/>
  <c r="BB559"/>
  <c r="BC559"/>
  <c r="BD559"/>
  <c r="BE559"/>
  <c r="BF559"/>
  <c r="AO560" s="1"/>
  <c r="BG559"/>
  <c r="BH559"/>
  <c r="A560"/>
  <c r="AL560"/>
  <c r="AM560"/>
  <c r="AN560"/>
  <c r="AP560"/>
  <c r="AR560"/>
  <c r="AS560"/>
  <c r="AT560"/>
  <c r="AU560"/>
  <c r="AV560"/>
  <c r="AW560"/>
  <c r="AX560"/>
  <c r="AY560"/>
  <c r="AZ560"/>
  <c r="BA560"/>
  <c r="BB560"/>
  <c r="BC560"/>
  <c r="BD560"/>
  <c r="BE560"/>
  <c r="BF560"/>
  <c r="BG560"/>
  <c r="BH560"/>
  <c r="A561"/>
  <c r="AL561"/>
  <c r="AM561"/>
  <c r="AN561"/>
  <c r="AO561"/>
  <c r="AP561"/>
  <c r="AR561"/>
  <c r="AS561"/>
  <c r="AT561"/>
  <c r="AU561"/>
  <c r="AV561"/>
  <c r="AW561"/>
  <c r="AX561"/>
  <c r="AY561"/>
  <c r="AZ561"/>
  <c r="BA561"/>
  <c r="BB561"/>
  <c r="BC561"/>
  <c r="BD561"/>
  <c r="BE561"/>
  <c r="BF561"/>
  <c r="BG561"/>
  <c r="BH561"/>
  <c r="A562"/>
  <c r="AL562"/>
  <c r="AM562"/>
  <c r="AN562"/>
  <c r="AO562"/>
  <c r="AP562"/>
  <c r="AR562"/>
  <c r="AS562"/>
  <c r="AT562"/>
  <c r="AU562"/>
  <c r="AV562"/>
  <c r="AW562"/>
  <c r="AX562"/>
  <c r="AY562"/>
  <c r="AZ562"/>
  <c r="BA562"/>
  <c r="BB562"/>
  <c r="BC562"/>
  <c r="BD562"/>
  <c r="BE562"/>
  <c r="BF562"/>
  <c r="BG562"/>
  <c r="BH562"/>
  <c r="A563"/>
  <c r="AL563"/>
  <c r="AM563"/>
  <c r="AN563"/>
  <c r="AO563"/>
  <c r="AP563"/>
  <c r="AR563"/>
  <c r="AS563"/>
  <c r="AT563"/>
  <c r="AU563"/>
  <c r="AV563"/>
  <c r="AW563"/>
  <c r="AX563"/>
  <c r="AY563"/>
  <c r="AZ563"/>
  <c r="BA563"/>
  <c r="BB563"/>
  <c r="BC563"/>
  <c r="BD563"/>
  <c r="BE563"/>
  <c r="BF563"/>
  <c r="BG563"/>
  <c r="BH563"/>
  <c r="A564"/>
  <c r="AL564"/>
  <c r="AM564"/>
  <c r="AN564"/>
  <c r="AO564"/>
  <c r="AP564"/>
  <c r="AR564"/>
  <c r="AS564"/>
  <c r="AT564"/>
  <c r="AU564"/>
  <c r="AV564"/>
  <c r="AW564"/>
  <c r="AX564"/>
  <c r="AY564"/>
  <c r="AZ564"/>
  <c r="BA564"/>
  <c r="BB564"/>
  <c r="BC564"/>
  <c r="BD564"/>
  <c r="BE564"/>
  <c r="BF564"/>
  <c r="BG564"/>
  <c r="BH564"/>
  <c r="A565"/>
  <c r="AL565"/>
  <c r="AM565"/>
  <c r="AN565"/>
  <c r="AO565"/>
  <c r="AP565"/>
  <c r="AR565"/>
  <c r="AS565"/>
  <c r="AT565"/>
  <c r="AU565"/>
  <c r="AV565"/>
  <c r="AW565"/>
  <c r="AX565"/>
  <c r="AY565"/>
  <c r="AZ565"/>
  <c r="BA565"/>
  <c r="BB565"/>
  <c r="BC565"/>
  <c r="BD565"/>
  <c r="BE565"/>
  <c r="BF565"/>
  <c r="AN566" s="1"/>
  <c r="BG565"/>
  <c r="BH565"/>
  <c r="A566"/>
  <c r="AL566"/>
  <c r="AM566"/>
  <c r="AO566"/>
  <c r="AP566"/>
  <c r="AR566"/>
  <c r="AS566"/>
  <c r="AT566"/>
  <c r="AU566"/>
  <c r="AV566"/>
  <c r="AW566"/>
  <c r="AX566"/>
  <c r="AY566"/>
  <c r="AZ566"/>
  <c r="BA566"/>
  <c r="BB566"/>
  <c r="BC566"/>
  <c r="BD566"/>
  <c r="BE566"/>
  <c r="BF566"/>
  <c r="AO567" s="1"/>
  <c r="BG566"/>
  <c r="BH566"/>
  <c r="A567"/>
  <c r="AL567"/>
  <c r="AM567"/>
  <c r="AN567"/>
  <c r="AP567"/>
  <c r="AR567"/>
  <c r="AS567"/>
  <c r="AT567"/>
  <c r="AU567"/>
  <c r="AV567"/>
  <c r="AW567"/>
  <c r="AX567"/>
  <c r="AY567"/>
  <c r="AZ567"/>
  <c r="BA567"/>
  <c r="BB567"/>
  <c r="BC567"/>
  <c r="BD567"/>
  <c r="BE567"/>
  <c r="BF567"/>
  <c r="BG567"/>
  <c r="BH567"/>
  <c r="A568"/>
  <c r="AL568"/>
  <c r="AM568"/>
  <c r="AN568"/>
  <c r="AO568"/>
  <c r="AP568"/>
  <c r="AR568"/>
  <c r="AS568"/>
  <c r="AT568"/>
  <c r="AU568"/>
  <c r="AV568"/>
  <c r="AW568"/>
  <c r="AX568"/>
  <c r="AY568"/>
  <c r="AZ568"/>
  <c r="BA568"/>
  <c r="BB568"/>
  <c r="BC568"/>
  <c r="BD568"/>
  <c r="BE568"/>
  <c r="BF568"/>
  <c r="BG568"/>
  <c r="BH568"/>
  <c r="A569"/>
  <c r="AL569"/>
  <c r="AM569"/>
  <c r="AN569"/>
  <c r="AO569"/>
  <c r="AP569"/>
  <c r="AR569"/>
  <c r="AS569"/>
  <c r="AT569"/>
  <c r="AU569"/>
  <c r="AV569"/>
  <c r="AW569"/>
  <c r="AX569"/>
  <c r="AY569"/>
  <c r="AZ569"/>
  <c r="BA569"/>
  <c r="BB569"/>
  <c r="BC569"/>
  <c r="BD569"/>
  <c r="BE569"/>
  <c r="BF569"/>
  <c r="BG569"/>
  <c r="BH569"/>
  <c r="A570"/>
  <c r="AL570"/>
  <c r="AM570"/>
  <c r="AN570"/>
  <c r="AO570"/>
  <c r="AP570"/>
  <c r="AR570"/>
  <c r="AS570"/>
  <c r="AT570"/>
  <c r="AU570"/>
  <c r="AV570"/>
  <c r="AW570"/>
  <c r="AX570"/>
  <c r="AY570"/>
  <c r="AZ570"/>
  <c r="BA570"/>
  <c r="BB570"/>
  <c r="BC570"/>
  <c r="BD570"/>
  <c r="BE570"/>
  <c r="BF570"/>
  <c r="BG570"/>
  <c r="BH570"/>
  <c r="A571"/>
  <c r="AL571"/>
  <c r="AM571"/>
  <c r="AN571"/>
  <c r="AO571"/>
  <c r="AP571"/>
  <c r="AR571"/>
  <c r="AS571"/>
  <c r="AT571"/>
  <c r="AU571"/>
  <c r="AV571"/>
  <c r="AW571"/>
  <c r="AX571"/>
  <c r="AY571"/>
  <c r="AZ571"/>
  <c r="BA571"/>
  <c r="BB571"/>
  <c r="BC571"/>
  <c r="BD571"/>
  <c r="BE571"/>
  <c r="BF571"/>
  <c r="BG571"/>
  <c r="BH571"/>
  <c r="A572"/>
  <c r="AL572"/>
  <c r="AM572"/>
  <c r="AN572"/>
  <c r="AO572"/>
  <c r="AP572"/>
  <c r="AR572"/>
  <c r="AS572"/>
  <c r="AT572"/>
  <c r="AU572"/>
  <c r="AV572"/>
  <c r="AW572"/>
  <c r="AX572"/>
  <c r="AY572"/>
  <c r="AZ572"/>
  <c r="BA572"/>
  <c r="BB572"/>
  <c r="BC572"/>
  <c r="BD572"/>
  <c r="BE572"/>
  <c r="BF572"/>
  <c r="BG572"/>
  <c r="BH572"/>
  <c r="A573"/>
  <c r="AL573"/>
  <c r="AM573"/>
  <c r="AN573"/>
  <c r="AO573"/>
  <c r="AP573"/>
  <c r="AR573"/>
  <c r="AS573"/>
  <c r="AT573"/>
  <c r="AU573"/>
  <c r="AV573"/>
  <c r="AW573"/>
  <c r="AX573"/>
  <c r="AY573"/>
  <c r="AZ573"/>
  <c r="BA573"/>
  <c r="BB573"/>
  <c r="BC573"/>
  <c r="BD573"/>
  <c r="BE573"/>
  <c r="BF573"/>
  <c r="AO574" s="1"/>
  <c r="BG573"/>
  <c r="BH573"/>
  <c r="A574"/>
  <c r="AL574"/>
  <c r="AM574"/>
  <c r="AN574"/>
  <c r="AP574"/>
  <c r="AR574"/>
  <c r="AS574"/>
  <c r="AT574"/>
  <c r="AU574"/>
  <c r="AV574"/>
  <c r="AW574"/>
  <c r="AX574"/>
  <c r="AY574"/>
  <c r="AZ574"/>
  <c r="BA574"/>
  <c r="BB574"/>
  <c r="BC574"/>
  <c r="BD574"/>
  <c r="BE574"/>
  <c r="BF574"/>
  <c r="BG574"/>
  <c r="BH574"/>
  <c r="A575"/>
  <c r="AL575"/>
  <c r="AM575"/>
  <c r="AN575"/>
  <c r="AO575"/>
  <c r="AP575"/>
  <c r="AR575"/>
  <c r="AS575"/>
  <c r="AT575"/>
  <c r="AU575"/>
  <c r="AV575"/>
  <c r="AW575"/>
  <c r="AX575"/>
  <c r="AY575"/>
  <c r="AZ575"/>
  <c r="BA575"/>
  <c r="BB575"/>
  <c r="BC575"/>
  <c r="BD575"/>
  <c r="BE575"/>
  <c r="BF575"/>
  <c r="BG575"/>
  <c r="BH575"/>
  <c r="A576"/>
  <c r="AL576"/>
  <c r="AM576"/>
  <c r="AN576"/>
  <c r="AO576"/>
  <c r="AP576"/>
  <c r="AR576"/>
  <c r="AS576"/>
  <c r="AT576"/>
  <c r="AU576"/>
  <c r="AV576"/>
  <c r="AW576"/>
  <c r="AX576"/>
  <c r="AY576"/>
  <c r="AZ576"/>
  <c r="BA576"/>
  <c r="BB576"/>
  <c r="BC576"/>
  <c r="BD576"/>
  <c r="BE576"/>
  <c r="BF576"/>
  <c r="BG576"/>
  <c r="BH576"/>
  <c r="A577"/>
  <c r="AL577"/>
  <c r="AM577"/>
  <c r="AN577"/>
  <c r="AO577"/>
  <c r="AP577"/>
  <c r="AR577"/>
  <c r="AS577"/>
  <c r="AT577"/>
  <c r="AU577"/>
  <c r="AV577"/>
  <c r="AW577"/>
  <c r="AX577"/>
  <c r="AY577"/>
  <c r="AZ577"/>
  <c r="BA577"/>
  <c r="BB577"/>
  <c r="BC577"/>
  <c r="BD577"/>
  <c r="BE577"/>
  <c r="BF577"/>
  <c r="BG577"/>
  <c r="BH577"/>
  <c r="A578"/>
  <c r="AL578"/>
  <c r="AM578"/>
  <c r="AN578"/>
  <c r="AO578"/>
  <c r="AP578"/>
  <c r="AR578"/>
  <c r="AS578"/>
  <c r="AT578"/>
  <c r="AU578"/>
  <c r="AV578"/>
  <c r="AW578"/>
  <c r="AX578"/>
  <c r="AY578"/>
  <c r="AZ578"/>
  <c r="BA578"/>
  <c r="BB578"/>
  <c r="BC578"/>
  <c r="BD578"/>
  <c r="BE578"/>
  <c r="BF578"/>
  <c r="BG578"/>
  <c r="BH578"/>
  <c r="A579"/>
  <c r="AL579"/>
  <c r="AM579"/>
  <c r="AN579"/>
  <c r="AO579"/>
  <c r="AP579"/>
  <c r="AR579"/>
  <c r="AS579"/>
  <c r="AT579"/>
  <c r="AU579"/>
  <c r="AV579"/>
  <c r="AW579"/>
  <c r="AX579"/>
  <c r="AY579"/>
  <c r="AZ579"/>
  <c r="BA579"/>
  <c r="BB579"/>
  <c r="BC579"/>
  <c r="BD579"/>
  <c r="BE579"/>
  <c r="BF579"/>
  <c r="BG579"/>
  <c r="BH579"/>
  <c r="A580"/>
  <c r="AL580"/>
  <c r="AM580"/>
  <c r="AN580"/>
  <c r="AO580"/>
  <c r="AP580"/>
  <c r="AR580"/>
  <c r="AS580"/>
  <c r="AT580"/>
  <c r="AU580"/>
  <c r="AV580"/>
  <c r="AW580"/>
  <c r="AX580"/>
  <c r="AY580"/>
  <c r="AZ580"/>
  <c r="BA580"/>
  <c r="BB580"/>
  <c r="BC580"/>
  <c r="BD580"/>
  <c r="BE580"/>
  <c r="BF580"/>
  <c r="BG580"/>
  <c r="BH580"/>
  <c r="A581"/>
  <c r="AL581"/>
  <c r="AM581"/>
  <c r="AN581"/>
  <c r="AO581"/>
  <c r="AP581"/>
  <c r="AR581"/>
  <c r="AS581"/>
  <c r="AT581"/>
  <c r="AU581"/>
  <c r="AV581"/>
  <c r="AW581"/>
  <c r="AX581"/>
  <c r="AY581"/>
  <c r="AZ581"/>
  <c r="BA581"/>
  <c r="BB581"/>
  <c r="BC581"/>
  <c r="BD581"/>
  <c r="BE581"/>
  <c r="BF581"/>
  <c r="BG581"/>
  <c r="BH581"/>
  <c r="A582"/>
  <c r="AL582"/>
  <c r="AM582"/>
  <c r="AN582"/>
  <c r="AO582"/>
  <c r="AP582"/>
  <c r="AR582"/>
  <c r="AS582"/>
  <c r="AT582"/>
  <c r="AU582"/>
  <c r="AV582"/>
  <c r="AW582"/>
  <c r="AX582"/>
  <c r="AY582"/>
  <c r="AZ582"/>
  <c r="BA582"/>
  <c r="BB582"/>
  <c r="BC582"/>
  <c r="BD582"/>
  <c r="BE582"/>
  <c r="BF582"/>
  <c r="BG582"/>
  <c r="BH582"/>
  <c r="A583"/>
  <c r="AL583"/>
  <c r="AM583"/>
  <c r="AN583"/>
  <c r="AO583"/>
  <c r="AP583"/>
  <c r="AR583"/>
  <c r="AS583"/>
  <c r="AT583"/>
  <c r="AU583"/>
  <c r="AV583"/>
  <c r="AW583"/>
  <c r="AX583"/>
  <c r="AY583"/>
  <c r="AZ583"/>
  <c r="BA583"/>
  <c r="BB583"/>
  <c r="BC583"/>
  <c r="BD583"/>
  <c r="BE583"/>
  <c r="BF583"/>
  <c r="BG583"/>
  <c r="BH583"/>
  <c r="A584"/>
  <c r="AL584"/>
  <c r="AM584"/>
  <c r="AN584"/>
  <c r="AO584"/>
  <c r="AP584"/>
  <c r="AR584"/>
  <c r="AS584"/>
  <c r="AT584"/>
  <c r="AU584"/>
  <c r="AV584"/>
  <c r="AW584"/>
  <c r="AX584"/>
  <c r="AY584"/>
  <c r="AZ584"/>
  <c r="BA584"/>
  <c r="BB584"/>
  <c r="BC584"/>
  <c r="BD584"/>
  <c r="BE584"/>
  <c r="BF584"/>
  <c r="BG584"/>
  <c r="BH584"/>
  <c r="A585"/>
  <c r="AL585"/>
  <c r="AM585"/>
  <c r="AN585"/>
  <c r="AO585"/>
  <c r="AP585"/>
  <c r="AR585"/>
  <c r="AS585"/>
  <c r="AT585"/>
  <c r="AU585"/>
  <c r="AV585"/>
  <c r="AW585"/>
  <c r="AX585"/>
  <c r="AY585"/>
  <c r="AZ585"/>
  <c r="BA585"/>
  <c r="BB585"/>
  <c r="BC585"/>
  <c r="BD585"/>
  <c r="BE585"/>
  <c r="BF585"/>
  <c r="BG585"/>
  <c r="BH585"/>
  <c r="A586"/>
  <c r="AL586"/>
  <c r="AM586"/>
  <c r="AN586"/>
  <c r="AO586"/>
  <c r="AP586"/>
  <c r="AR586"/>
  <c r="AS586"/>
  <c r="AT586"/>
  <c r="AU586"/>
  <c r="AV586"/>
  <c r="AW586"/>
  <c r="AX586"/>
  <c r="AY586"/>
  <c r="AZ586"/>
  <c r="BA586"/>
  <c r="BB586"/>
  <c r="BC586"/>
  <c r="BD586"/>
  <c r="BE586"/>
  <c r="BF586"/>
  <c r="BG586"/>
  <c r="BH586"/>
  <c r="A587"/>
  <c r="AL587"/>
  <c r="AM587"/>
  <c r="AN587"/>
  <c r="AO587"/>
  <c r="AP587"/>
  <c r="AR587"/>
  <c r="AS587"/>
  <c r="AT587"/>
  <c r="AU587"/>
  <c r="AV587"/>
  <c r="AW587"/>
  <c r="AX587"/>
  <c r="AY587"/>
  <c r="AZ587"/>
  <c r="BA587"/>
  <c r="BB587"/>
  <c r="BC587"/>
  <c r="BD587"/>
  <c r="BE587"/>
  <c r="BF587"/>
  <c r="BG587"/>
  <c r="BH587"/>
  <c r="A588"/>
  <c r="AL588"/>
  <c r="AM588"/>
  <c r="AN588"/>
  <c r="AO588"/>
  <c r="AP588"/>
  <c r="AR588"/>
  <c r="AS588"/>
  <c r="AT588"/>
  <c r="AU588"/>
  <c r="AV588"/>
  <c r="AW588"/>
  <c r="AX588"/>
  <c r="AY588"/>
  <c r="AZ588"/>
  <c r="BA588"/>
  <c r="BB588"/>
  <c r="BC588"/>
  <c r="BD588"/>
  <c r="BE588"/>
  <c r="BF588"/>
  <c r="BG588"/>
  <c r="BH588"/>
  <c r="A589"/>
  <c r="AL589"/>
  <c r="AM589"/>
  <c r="AN589"/>
  <c r="AO589"/>
  <c r="AP589"/>
  <c r="AR589"/>
  <c r="AS589"/>
  <c r="AT589"/>
  <c r="AU589"/>
  <c r="AV589"/>
  <c r="AW589"/>
  <c r="AX589"/>
  <c r="AY589"/>
  <c r="AZ589"/>
  <c r="BA589"/>
  <c r="BB589"/>
  <c r="BC589"/>
  <c r="BD589"/>
  <c r="BE589"/>
  <c r="BF589"/>
  <c r="BG589"/>
  <c r="BH589"/>
  <c r="A590"/>
  <c r="AL590"/>
  <c r="AM590"/>
  <c r="AN590"/>
  <c r="AO590"/>
  <c r="AP590"/>
  <c r="AR590"/>
  <c r="AS590"/>
  <c r="AT590"/>
  <c r="AU590"/>
  <c r="AV590"/>
  <c r="AW590"/>
  <c r="AX590"/>
  <c r="AY590"/>
  <c r="AZ590"/>
  <c r="BA590"/>
  <c r="BB590"/>
  <c r="BC590"/>
  <c r="BD590"/>
  <c r="BE590"/>
  <c r="BF590"/>
  <c r="BG590"/>
  <c r="BH590"/>
  <c r="A591"/>
  <c r="AL591"/>
  <c r="AM591"/>
  <c r="AN591"/>
  <c r="AO591"/>
  <c r="AP591"/>
  <c r="AR591"/>
  <c r="AS591"/>
  <c r="AT591"/>
  <c r="AU591"/>
  <c r="AV591"/>
  <c r="AW591"/>
  <c r="AX591"/>
  <c r="AY591"/>
  <c r="AZ591"/>
  <c r="BA591"/>
  <c r="BB591"/>
  <c r="BC591"/>
  <c r="BD591"/>
  <c r="BE591"/>
  <c r="BF591"/>
  <c r="BG591"/>
  <c r="BH591"/>
  <c r="A592"/>
  <c r="AM592"/>
  <c r="AN592"/>
  <c r="AO592"/>
  <c r="AP592"/>
  <c r="AR592"/>
  <c r="AS592"/>
  <c r="AT592"/>
  <c r="AU592"/>
  <c r="AV592"/>
  <c r="AW592"/>
  <c r="AX592"/>
  <c r="AY592"/>
  <c r="AZ592"/>
  <c r="BA592"/>
  <c r="BB592"/>
  <c r="BC592"/>
  <c r="BD592"/>
  <c r="BE592"/>
  <c r="BF592"/>
  <c r="BG592"/>
  <c r="BH592"/>
  <c r="A593"/>
  <c r="AL593"/>
  <c r="AN593"/>
  <c r="AO593"/>
  <c r="AP593"/>
  <c r="AR593"/>
  <c r="AS593"/>
  <c r="AT593"/>
  <c r="AU593"/>
  <c r="AV593"/>
  <c r="AW593"/>
  <c r="AX593"/>
  <c r="AY593"/>
  <c r="AZ593"/>
  <c r="BA593"/>
  <c r="BB593"/>
  <c r="BC593"/>
  <c r="BD593"/>
  <c r="BE593"/>
  <c r="BF593"/>
  <c r="BG593"/>
  <c r="BH593"/>
  <c r="A594"/>
  <c r="AL594"/>
  <c r="AM594"/>
  <c r="AO594"/>
  <c r="AP594"/>
  <c r="AR594"/>
  <c r="AS594"/>
  <c r="AT594"/>
  <c r="AU594"/>
  <c r="AV594"/>
  <c r="AW594"/>
  <c r="AX594"/>
  <c r="AY594"/>
  <c r="AZ594"/>
  <c r="BA594"/>
  <c r="BB594"/>
  <c r="BC594"/>
  <c r="BD594"/>
  <c r="BE594"/>
  <c r="BF594"/>
  <c r="BG594"/>
  <c r="BH594"/>
  <c r="A595"/>
  <c r="AL595"/>
  <c r="AM595"/>
  <c r="AN595"/>
  <c r="AP595"/>
  <c r="AR595"/>
  <c r="AS595"/>
  <c r="AT595"/>
  <c r="AU595"/>
  <c r="AV595"/>
  <c r="AW595"/>
  <c r="AX595"/>
  <c r="AY595"/>
  <c r="AZ595"/>
  <c r="BA595"/>
  <c r="BB595"/>
  <c r="BC595"/>
  <c r="BD595"/>
  <c r="BE595"/>
  <c r="BF595"/>
  <c r="BG595"/>
  <c r="BH595"/>
  <c r="A596"/>
  <c r="AL596"/>
  <c r="AM596"/>
  <c r="AN596"/>
  <c r="AO596"/>
  <c r="AP596"/>
  <c r="AR596"/>
  <c r="AS596"/>
  <c r="AT596"/>
  <c r="AU596"/>
  <c r="AV596"/>
  <c r="AW596"/>
  <c r="AX596"/>
  <c r="AY596"/>
  <c r="AZ596"/>
  <c r="BA596"/>
  <c r="BB596"/>
  <c r="BC596"/>
  <c r="BD596"/>
  <c r="BE596"/>
  <c r="BF596"/>
  <c r="BG596"/>
  <c r="BH596"/>
  <c r="A597"/>
  <c r="AL597"/>
  <c r="AM597"/>
  <c r="AN597"/>
  <c r="AO597"/>
  <c r="AP597"/>
  <c r="AR597"/>
  <c r="AS597"/>
  <c r="AT597"/>
  <c r="AU597"/>
  <c r="AV597"/>
  <c r="AW597"/>
  <c r="AX597"/>
  <c r="AY597"/>
  <c r="AZ597"/>
  <c r="BA597"/>
  <c r="BB597"/>
  <c r="BC597"/>
  <c r="BD597"/>
  <c r="BE597"/>
  <c r="BF597"/>
  <c r="BG597"/>
  <c r="BH597"/>
  <c r="A598"/>
  <c r="AL598"/>
  <c r="AM598"/>
  <c r="AN598"/>
  <c r="AO598"/>
  <c r="AP598"/>
  <c r="AR598"/>
  <c r="AS598"/>
  <c r="AT598"/>
  <c r="AU598"/>
  <c r="AV598"/>
  <c r="AW598"/>
  <c r="AX598"/>
  <c r="AY598"/>
  <c r="AZ598"/>
  <c r="BA598"/>
  <c r="BB598"/>
  <c r="BC598"/>
  <c r="BD598"/>
  <c r="BE598"/>
  <c r="BF598"/>
  <c r="AL599" s="1"/>
  <c r="BG598"/>
  <c r="BH598"/>
  <c r="A599"/>
  <c r="AM599"/>
  <c r="AN599"/>
  <c r="AO599"/>
  <c r="AP599"/>
  <c r="AR599"/>
  <c r="AS599"/>
  <c r="AT599"/>
  <c r="AU599"/>
  <c r="AV599"/>
  <c r="AW599"/>
  <c r="AX599"/>
  <c r="AY599"/>
  <c r="AZ599"/>
  <c r="BA599"/>
  <c r="BB599"/>
  <c r="BC599"/>
  <c r="BD599"/>
  <c r="BE599"/>
  <c r="BF599"/>
  <c r="AM600" s="1"/>
  <c r="BG599"/>
  <c r="BH599"/>
  <c r="A600"/>
  <c r="AL600"/>
  <c r="AN600"/>
  <c r="AO600"/>
  <c r="AP600"/>
  <c r="AR600"/>
  <c r="AS600"/>
  <c r="AT600"/>
  <c r="AU600"/>
  <c r="AV600"/>
  <c r="AW600"/>
  <c r="AX600"/>
  <c r="AY600"/>
  <c r="AZ600"/>
  <c r="BA600"/>
  <c r="BB600"/>
  <c r="BC600"/>
  <c r="BD600"/>
  <c r="BE600"/>
  <c r="BF600"/>
  <c r="BG600"/>
  <c r="BH600"/>
  <c r="A601"/>
  <c r="AL601"/>
  <c r="AM601"/>
  <c r="AN601"/>
  <c r="AO601"/>
  <c r="AP601"/>
  <c r="AR601"/>
  <c r="AS601"/>
  <c r="AT601"/>
  <c r="AU601"/>
  <c r="AV601"/>
  <c r="AW601"/>
  <c r="AX601"/>
  <c r="AY601"/>
  <c r="AZ601"/>
  <c r="BA601"/>
  <c r="BB601"/>
  <c r="BC601"/>
  <c r="BD601"/>
  <c r="BE601"/>
  <c r="BF601"/>
  <c r="BG601"/>
  <c r="BH601"/>
  <c r="A602"/>
  <c r="AL602"/>
  <c r="AM602"/>
  <c r="AN602"/>
  <c r="AO602"/>
  <c r="AP602"/>
  <c r="AR602"/>
  <c r="AS602"/>
  <c r="AT602"/>
  <c r="AU602"/>
  <c r="AV602"/>
  <c r="AW602"/>
  <c r="AX602"/>
  <c r="AY602"/>
  <c r="AZ602"/>
  <c r="BA602"/>
  <c r="BB602"/>
  <c r="BC602"/>
  <c r="BD602"/>
  <c r="BE602"/>
  <c r="BF602"/>
  <c r="BG602"/>
  <c r="BH602"/>
  <c r="A603"/>
  <c r="AL603"/>
  <c r="AM603"/>
  <c r="AN603"/>
  <c r="AO603"/>
  <c r="AP603"/>
  <c r="AR603"/>
  <c r="AS603"/>
  <c r="AT603"/>
  <c r="AU603"/>
  <c r="AV603"/>
  <c r="AW603"/>
  <c r="AX603"/>
  <c r="AY603"/>
  <c r="AZ603"/>
  <c r="BA603"/>
  <c r="BB603"/>
  <c r="BC603"/>
  <c r="BD603"/>
  <c r="BE603"/>
  <c r="BF603"/>
  <c r="BG603"/>
  <c r="BH603"/>
  <c r="A604"/>
  <c r="AL604"/>
  <c r="AM604"/>
  <c r="AN604"/>
  <c r="AO604"/>
  <c r="AP604"/>
  <c r="AR604"/>
  <c r="AS604"/>
  <c r="AT604"/>
  <c r="AU604"/>
  <c r="AV604"/>
  <c r="AW604"/>
  <c r="AX604"/>
  <c r="AY604"/>
  <c r="AZ604"/>
  <c r="BA604"/>
  <c r="BB604"/>
  <c r="BC604"/>
  <c r="BD604"/>
  <c r="AJ604" s="1"/>
  <c r="BE604"/>
  <c r="BF604"/>
  <c r="BG604"/>
  <c r="BH604"/>
  <c r="A605"/>
  <c r="AL605"/>
  <c r="AM605"/>
  <c r="AN605"/>
  <c r="AO605"/>
  <c r="AP605"/>
  <c r="AR605"/>
  <c r="AS605"/>
  <c r="AT605"/>
  <c r="AU605"/>
  <c r="AV605"/>
  <c r="AW605"/>
  <c r="AX605"/>
  <c r="AY605"/>
  <c r="AZ605"/>
  <c r="BA605"/>
  <c r="BB605"/>
  <c r="BC605"/>
  <c r="BD605"/>
  <c r="BE605"/>
  <c r="BF605"/>
  <c r="AL606" s="1"/>
  <c r="BG605"/>
  <c r="BH605"/>
  <c r="A606"/>
  <c r="AM606"/>
  <c r="AN606"/>
  <c r="AO606"/>
  <c r="AP606"/>
  <c r="AR606"/>
  <c r="AS606"/>
  <c r="AT606"/>
  <c r="AU606"/>
  <c r="AV606"/>
  <c r="AW606"/>
  <c r="AX606"/>
  <c r="AY606"/>
  <c r="AZ606"/>
  <c r="BA606"/>
  <c r="BB606"/>
  <c r="BC606"/>
  <c r="BD606"/>
  <c r="BE606"/>
  <c r="BF606"/>
  <c r="AM607" s="1"/>
  <c r="BG606"/>
  <c r="BH606"/>
  <c r="A607"/>
  <c r="AL607"/>
  <c r="AN607"/>
  <c r="AO607"/>
  <c r="AP607"/>
  <c r="AR607"/>
  <c r="AS607"/>
  <c r="AT607"/>
  <c r="AU607"/>
  <c r="AV607"/>
  <c r="AW607"/>
  <c r="AX607"/>
  <c r="AY607"/>
  <c r="AZ607"/>
  <c r="BA607"/>
  <c r="BB607"/>
  <c r="BC607"/>
  <c r="BD607"/>
  <c r="BE607"/>
  <c r="BF607"/>
  <c r="AN608" s="1"/>
  <c r="BG607"/>
  <c r="BH607"/>
  <c r="A608"/>
  <c r="AL608"/>
  <c r="AM608"/>
  <c r="AO608"/>
  <c r="AP608"/>
  <c r="AR608"/>
  <c r="AS608"/>
  <c r="AT608"/>
  <c r="AU608"/>
  <c r="AV608"/>
  <c r="AW608"/>
  <c r="AX608"/>
  <c r="AY608"/>
  <c r="AZ608"/>
  <c r="BA608"/>
  <c r="BB608"/>
  <c r="BC608"/>
  <c r="BD608"/>
  <c r="BE608"/>
  <c r="BF608"/>
  <c r="AO609" s="1"/>
  <c r="BG608"/>
  <c r="BH608"/>
  <c r="A609"/>
  <c r="AL609"/>
  <c r="AM609"/>
  <c r="AN609"/>
  <c r="AP609"/>
  <c r="AR609"/>
  <c r="AS609"/>
  <c r="AT609"/>
  <c r="AU609"/>
  <c r="AV609"/>
  <c r="AW609"/>
  <c r="AX609"/>
  <c r="AY609"/>
  <c r="AZ609"/>
  <c r="BA609"/>
  <c r="BB609"/>
  <c r="BC609"/>
  <c r="BD609"/>
  <c r="BE609"/>
  <c r="BF609"/>
  <c r="BG609"/>
  <c r="BH609"/>
  <c r="A610"/>
  <c r="AL610"/>
  <c r="AM610"/>
  <c r="AN610"/>
  <c r="AO610"/>
  <c r="AP610"/>
  <c r="AR610"/>
  <c r="AS610"/>
  <c r="AT610"/>
  <c r="AU610"/>
  <c r="AV610"/>
  <c r="AW610"/>
  <c r="AX610"/>
  <c r="AY610"/>
  <c r="AZ610"/>
  <c r="BA610"/>
  <c r="BB610"/>
  <c r="BC610"/>
  <c r="BD610"/>
  <c r="BE610"/>
  <c r="BF610"/>
  <c r="BG610"/>
  <c r="BH610"/>
  <c r="AN7"/>
  <c r="AX11"/>
  <c r="AX15"/>
  <c r="AX19"/>
  <c r="AX23"/>
  <c r="AJ25"/>
  <c r="AJ26"/>
  <c r="AJ28"/>
  <c r="AJ29"/>
  <c r="AJ31"/>
  <c r="AJ32"/>
  <c r="AJ33"/>
  <c r="AX35"/>
  <c r="AJ35"/>
  <c r="AJ36"/>
  <c r="E37"/>
  <c r="AJ38"/>
  <c r="AX39"/>
  <c r="AJ40"/>
  <c r="AX43"/>
  <c r="AJ46"/>
  <c r="B46"/>
  <c r="AJ47"/>
  <c r="AJ49"/>
  <c r="AJ51"/>
  <c r="AJ53"/>
  <c r="AJ54"/>
  <c r="AJ57"/>
  <c r="AJ58"/>
  <c r="AJ59"/>
  <c r="AJ60"/>
  <c r="AJ61"/>
  <c r="AJ65"/>
  <c r="AJ66"/>
  <c r="AJ68"/>
  <c r="AJ70"/>
  <c r="AJ71"/>
  <c r="AJ74"/>
  <c r="AJ75"/>
  <c r="AJ76"/>
  <c r="AJ77"/>
  <c r="AJ78"/>
  <c r="AJ79"/>
  <c r="AJ81"/>
  <c r="AJ83"/>
  <c r="AJ84"/>
  <c r="AJ85"/>
  <c r="AJ87"/>
  <c r="AJ89"/>
  <c r="AJ91"/>
  <c r="AJ93"/>
  <c r="AJ94"/>
  <c r="AJ96"/>
  <c r="AJ98"/>
  <c r="AJ99"/>
  <c r="AJ100"/>
  <c r="AJ102"/>
  <c r="AJ105"/>
  <c r="AJ106"/>
  <c r="AJ107"/>
  <c r="AJ108"/>
  <c r="AJ110"/>
  <c r="AJ111"/>
  <c r="AJ112"/>
  <c r="AJ115"/>
  <c r="AJ116"/>
  <c r="AJ117"/>
  <c r="AJ119"/>
  <c r="AJ122"/>
  <c r="AJ123"/>
  <c r="AJ124"/>
  <c r="AJ127"/>
  <c r="AJ128"/>
  <c r="AJ129"/>
  <c r="AJ130"/>
  <c r="AJ131"/>
  <c r="AJ133"/>
  <c r="AJ136"/>
  <c r="AJ137"/>
  <c r="AJ138"/>
  <c r="AJ139"/>
  <c r="AJ141"/>
  <c r="AJ143"/>
  <c r="AJ145"/>
  <c r="AJ146"/>
  <c r="AJ147"/>
  <c r="AJ149"/>
  <c r="AJ150"/>
  <c r="AJ151"/>
  <c r="AJ153"/>
  <c r="AJ155"/>
  <c r="AJ156"/>
  <c r="AJ157"/>
  <c r="AJ158"/>
  <c r="AJ159"/>
  <c r="AJ161"/>
  <c r="AJ165"/>
  <c r="AJ166"/>
  <c r="AJ170"/>
  <c r="AJ172"/>
  <c r="AJ173"/>
  <c r="AJ175"/>
  <c r="AJ176"/>
  <c r="AJ179"/>
  <c r="AJ180"/>
  <c r="AJ181"/>
  <c r="AJ182"/>
  <c r="AJ183"/>
  <c r="AJ185"/>
  <c r="AJ187"/>
  <c r="AJ188"/>
  <c r="AJ189"/>
  <c r="AJ191"/>
  <c r="AJ192"/>
  <c r="AJ194"/>
  <c r="AJ197"/>
  <c r="AJ198"/>
  <c r="AJ202"/>
  <c r="AJ205"/>
  <c r="AJ207"/>
  <c r="AJ209"/>
  <c r="AJ210"/>
  <c r="AJ211"/>
  <c r="AJ212"/>
  <c r="AJ216"/>
  <c r="AJ217"/>
  <c r="AJ218"/>
  <c r="AJ219"/>
  <c r="AJ221"/>
  <c r="AJ222"/>
  <c r="AJ223"/>
  <c r="AJ224"/>
  <c r="AJ225"/>
  <c r="AJ226"/>
  <c r="AJ227"/>
  <c r="AJ231"/>
  <c r="AJ232"/>
  <c r="AJ233"/>
  <c r="AJ235"/>
  <c r="AJ236"/>
  <c r="AJ237"/>
  <c r="AJ240"/>
  <c r="AJ241"/>
  <c r="AJ242"/>
  <c r="AJ243"/>
  <c r="AJ247"/>
  <c r="AJ249"/>
  <c r="AJ251"/>
  <c r="AJ252"/>
  <c r="AJ253"/>
  <c r="AJ255"/>
  <c r="AJ256"/>
  <c r="AJ258"/>
  <c r="AJ259"/>
  <c r="AJ260"/>
  <c r="AJ261"/>
  <c r="AJ263"/>
  <c r="AJ264"/>
  <c r="AJ265"/>
  <c r="AJ268"/>
  <c r="AJ269"/>
  <c r="AJ270"/>
  <c r="AJ272"/>
  <c r="AJ273"/>
  <c r="AJ274"/>
  <c r="AJ275"/>
  <c r="AJ276"/>
  <c r="AJ277"/>
  <c r="AJ278"/>
  <c r="AJ279"/>
  <c r="AJ284"/>
  <c r="AJ285"/>
  <c r="AJ286"/>
  <c r="AJ287"/>
  <c r="AJ288"/>
  <c r="AJ289"/>
  <c r="AJ291"/>
  <c r="AJ292"/>
  <c r="AJ293"/>
  <c r="AJ294"/>
  <c r="AJ296"/>
  <c r="AJ297"/>
  <c r="AJ298"/>
  <c r="AJ299"/>
  <c r="AJ300"/>
  <c r="AJ301"/>
  <c r="AJ302"/>
  <c r="AJ303"/>
  <c r="AJ306"/>
  <c r="AJ307"/>
  <c r="AJ308"/>
  <c r="AJ309"/>
  <c r="AJ312"/>
  <c r="AJ314"/>
  <c r="AJ316"/>
  <c r="AJ317"/>
  <c r="AJ318"/>
  <c r="AJ319"/>
  <c r="AJ323"/>
  <c r="AJ324"/>
  <c r="AJ326"/>
  <c r="AJ327"/>
  <c r="AJ328"/>
  <c r="AJ329"/>
  <c r="AJ331"/>
  <c r="AJ332"/>
  <c r="AJ333"/>
  <c r="AJ334"/>
  <c r="AJ335"/>
  <c r="AJ336"/>
  <c r="AJ338"/>
  <c r="AJ339"/>
  <c r="AJ340"/>
  <c r="AJ341"/>
  <c r="AJ342"/>
  <c r="AJ343"/>
  <c r="AJ344"/>
  <c r="AJ345"/>
  <c r="AJ346"/>
  <c r="AJ350"/>
  <c r="AJ351"/>
  <c r="AJ352"/>
  <c r="AJ353"/>
  <c r="AJ354"/>
  <c r="AJ355"/>
  <c r="AJ357"/>
  <c r="AJ359"/>
  <c r="AJ360"/>
  <c r="AJ361"/>
  <c r="AJ362"/>
  <c r="AJ363"/>
  <c r="AJ364"/>
  <c r="AJ365"/>
  <c r="AJ366"/>
  <c r="AJ367"/>
  <c r="AJ368"/>
  <c r="AJ370"/>
  <c r="AJ371"/>
  <c r="AJ372"/>
  <c r="AJ373"/>
  <c r="AJ374"/>
  <c r="AJ375"/>
  <c r="AJ378"/>
  <c r="AJ381"/>
  <c r="AJ384"/>
  <c r="AJ385"/>
  <c r="AJ387"/>
  <c r="AJ388"/>
  <c r="AJ389"/>
  <c r="AJ390"/>
  <c r="AJ391"/>
  <c r="AJ392"/>
  <c r="AJ393"/>
  <c r="AJ396"/>
  <c r="AJ400"/>
  <c r="AJ402"/>
  <c r="AJ403"/>
  <c r="AJ404"/>
  <c r="AJ408"/>
  <c r="AJ409"/>
  <c r="AJ410"/>
  <c r="AJ413"/>
  <c r="AJ414"/>
  <c r="AJ415"/>
  <c r="AJ416"/>
  <c r="AJ417"/>
  <c r="AJ418"/>
  <c r="AJ419"/>
  <c r="AJ420"/>
  <c r="AJ421"/>
  <c r="AJ422"/>
  <c r="AJ423"/>
  <c r="AJ424"/>
  <c r="AJ425"/>
  <c r="AJ426"/>
  <c r="AJ427"/>
  <c r="AJ428"/>
  <c r="AJ429"/>
  <c r="AJ430"/>
  <c r="AJ433"/>
  <c r="AJ434"/>
  <c r="AJ435"/>
  <c r="AJ436"/>
  <c r="AJ437"/>
  <c r="AJ438"/>
  <c r="AJ439"/>
  <c r="AJ440"/>
  <c r="AJ442"/>
  <c r="AJ443"/>
  <c r="AJ444"/>
  <c r="AJ445"/>
  <c r="AJ446"/>
  <c r="AJ447"/>
  <c r="AJ448"/>
  <c r="AJ449"/>
  <c r="AJ450"/>
  <c r="AJ453"/>
  <c r="AJ454"/>
  <c r="AJ455"/>
  <c r="AJ456"/>
  <c r="AJ459"/>
  <c r="AJ460"/>
  <c r="AJ463"/>
  <c r="AJ465"/>
  <c r="AJ466"/>
  <c r="AJ467"/>
  <c r="AJ469"/>
  <c r="AJ470"/>
  <c r="AJ471"/>
  <c r="AJ474"/>
  <c r="AJ475"/>
  <c r="AJ477"/>
  <c r="AJ478"/>
  <c r="AJ479"/>
  <c r="AJ480"/>
  <c r="AJ481"/>
  <c r="AJ482"/>
  <c r="AJ483"/>
  <c r="AJ484"/>
  <c r="AJ485"/>
  <c r="AJ486"/>
  <c r="AJ487"/>
  <c r="AJ488"/>
  <c r="AJ489"/>
  <c r="AJ490"/>
  <c r="AJ492"/>
  <c r="AJ494"/>
  <c r="AJ495"/>
  <c r="AJ496"/>
  <c r="AJ497"/>
  <c r="AJ498"/>
  <c r="AJ499"/>
  <c r="AJ500"/>
  <c r="AJ501"/>
  <c r="AJ502"/>
  <c r="AJ503"/>
  <c r="AJ504"/>
  <c r="AJ505"/>
  <c r="AJ506"/>
  <c r="AJ508"/>
  <c r="AJ511"/>
  <c r="AJ512"/>
  <c r="AJ513"/>
  <c r="AJ514"/>
  <c r="AJ516"/>
  <c r="AJ517"/>
  <c r="AJ522"/>
  <c r="AJ523"/>
  <c r="AJ524"/>
  <c r="AJ525"/>
  <c r="AJ526"/>
  <c r="AJ527"/>
  <c r="AJ530"/>
  <c r="AJ531"/>
  <c r="AJ532"/>
  <c r="AJ533"/>
  <c r="AJ534"/>
  <c r="AJ537"/>
  <c r="AJ538"/>
  <c r="AJ540"/>
  <c r="AJ546"/>
  <c r="AJ548"/>
  <c r="AJ549"/>
  <c r="AJ551"/>
  <c r="AJ552"/>
  <c r="AJ553"/>
  <c r="AJ554"/>
  <c r="AJ555"/>
  <c r="AJ556"/>
  <c r="AJ558"/>
  <c r="AJ560"/>
  <c r="AJ561"/>
  <c r="AJ562"/>
  <c r="AJ563"/>
  <c r="AJ564"/>
  <c r="AJ565"/>
  <c r="AJ566"/>
  <c r="AJ569"/>
  <c r="AJ571"/>
  <c r="AJ573"/>
  <c r="AJ575"/>
  <c r="AJ576"/>
  <c r="AJ577"/>
  <c r="AJ578"/>
  <c r="AJ580"/>
  <c r="AJ582"/>
  <c r="AJ585"/>
  <c r="AJ586"/>
  <c r="AJ587"/>
  <c r="AJ592"/>
  <c r="AJ593"/>
  <c r="AJ594"/>
  <c r="AJ595"/>
  <c r="AJ596"/>
  <c r="AJ597"/>
  <c r="AJ601"/>
  <c r="AJ602"/>
  <c r="AJ605"/>
  <c r="AJ606"/>
  <c r="AJ610"/>
  <c r="AM35"/>
  <c r="AU43"/>
  <c r="AU39"/>
  <c r="AU35"/>
  <c r="AU31"/>
  <c r="AU27"/>
  <c r="AU23"/>
  <c r="AU19"/>
  <c r="AU15"/>
  <c r="AU11"/>
  <c r="AM23"/>
  <c r="AM19"/>
  <c r="AM46"/>
  <c r="AX45"/>
  <c r="AM42"/>
  <c r="AX41"/>
  <c r="AM38"/>
  <c r="AX37"/>
  <c r="AX33"/>
  <c r="AM30"/>
  <c r="AX29"/>
  <c r="AM26"/>
  <c r="AX25"/>
  <c r="AM22"/>
  <c r="AX21"/>
  <c r="AM18"/>
  <c r="AM10"/>
  <c r="AM43"/>
  <c r="AM27"/>
  <c r="AU46"/>
  <c r="AU42"/>
  <c r="AU38"/>
  <c r="AU34"/>
  <c r="AU30"/>
  <c r="AU26"/>
  <c r="AU22"/>
  <c r="AU18"/>
  <c r="AU14"/>
  <c r="AM31"/>
  <c r="AM11"/>
  <c r="AX44"/>
  <c r="AM41"/>
  <c r="AX40"/>
  <c r="AM37"/>
  <c r="AX36"/>
  <c r="AM33"/>
  <c r="AX32"/>
  <c r="AM29"/>
  <c r="AX28"/>
  <c r="AX24"/>
  <c r="AM21"/>
  <c r="AX20"/>
  <c r="AM17"/>
  <c r="AX16"/>
  <c r="AX12"/>
  <c r="AM9"/>
  <c r="AX8"/>
  <c r="AU45"/>
  <c r="AU41"/>
  <c r="AU37"/>
  <c r="AU33"/>
  <c r="AU29"/>
  <c r="AU25"/>
  <c r="AU21"/>
  <c r="AU17"/>
  <c r="AU13"/>
  <c r="AM36"/>
  <c r="AM32"/>
  <c r="AM28"/>
  <c r="AM20"/>
  <c r="AM16"/>
  <c r="AM12"/>
  <c r="AU44"/>
  <c r="AU40"/>
  <c r="AU36"/>
  <c r="AU32"/>
  <c r="AU28"/>
  <c r="AU24"/>
  <c r="AU20"/>
  <c r="AU16"/>
  <c r="BI177"/>
  <c r="B124"/>
  <c r="E124"/>
  <c r="E92"/>
  <c r="AH93"/>
  <c r="BJ93"/>
  <c r="AG81"/>
  <c r="BI81"/>
  <c r="AH49"/>
  <c r="BI49"/>
  <c r="C48"/>
  <c r="BJ49"/>
  <c r="E48"/>
  <c r="AG23"/>
  <c r="B145"/>
  <c r="AH229"/>
  <c r="AH217"/>
  <c r="D216"/>
  <c r="AG197"/>
  <c r="C184"/>
  <c r="D184"/>
  <c r="BI153"/>
  <c r="BI121"/>
  <c r="B88"/>
  <c r="D88"/>
  <c r="C68"/>
  <c r="D68"/>
  <c r="E68"/>
  <c r="AG69"/>
  <c r="B68"/>
  <c r="AH69"/>
  <c r="BI57"/>
  <c r="B203"/>
  <c r="AH160"/>
  <c r="D75"/>
  <c r="BJ64"/>
  <c r="E251"/>
  <c r="B332"/>
  <c r="BJ321"/>
  <c r="D268"/>
  <c r="B268"/>
  <c r="AG205"/>
  <c r="B172"/>
  <c r="BI173"/>
  <c r="BJ173"/>
  <c r="E172"/>
  <c r="B160"/>
  <c r="D160"/>
  <c r="E160"/>
  <c r="AH141"/>
  <c r="E140"/>
  <c r="AH129"/>
  <c r="BI129"/>
  <c r="D128"/>
  <c r="AG109"/>
  <c r="AH109"/>
  <c r="E108"/>
  <c r="B76"/>
  <c r="BI77"/>
  <c r="AH77"/>
  <c r="C64"/>
  <c r="D64"/>
  <c r="B44"/>
  <c r="BJ45"/>
  <c r="C44"/>
  <c r="BJ39"/>
  <c r="BJ258"/>
  <c r="BI116"/>
  <c r="B90"/>
  <c r="B71"/>
  <c r="B65"/>
  <c r="C45"/>
  <c r="BI553"/>
  <c r="AG393"/>
  <c r="C360"/>
  <c r="BJ329"/>
  <c r="AH309"/>
  <c r="E296"/>
  <c r="AG297"/>
  <c r="AH277"/>
  <c r="BJ277"/>
  <c r="C244"/>
  <c r="BI245"/>
  <c r="AG233"/>
  <c r="B232"/>
  <c r="BI233"/>
  <c r="AG213"/>
  <c r="AH213"/>
  <c r="C212"/>
  <c r="AG201"/>
  <c r="AH201"/>
  <c r="D200"/>
  <c r="E200"/>
  <c r="B180"/>
  <c r="BJ181"/>
  <c r="D180"/>
  <c r="AG169"/>
  <c r="D168"/>
  <c r="E168"/>
  <c r="BI149"/>
  <c r="D148"/>
  <c r="E148"/>
  <c r="AG149"/>
  <c r="B136"/>
  <c r="C136"/>
  <c r="D136"/>
  <c r="E136"/>
  <c r="AG137"/>
  <c r="B116"/>
  <c r="E84"/>
  <c r="B84"/>
  <c r="AH85"/>
  <c r="BI85"/>
  <c r="C84"/>
  <c r="BJ85"/>
  <c r="C72"/>
  <c r="BJ73"/>
  <c r="D72"/>
  <c r="E72"/>
  <c r="AG73"/>
  <c r="B72"/>
  <c r="BI73"/>
  <c r="AH73"/>
  <c r="AG53"/>
  <c r="B52"/>
  <c r="AH53"/>
  <c r="BI53"/>
  <c r="C52"/>
  <c r="BJ53"/>
  <c r="E52"/>
  <c r="AT5"/>
  <c r="AV5"/>
  <c r="AW5"/>
  <c r="AY5"/>
  <c r="AZ5"/>
  <c r="BA5"/>
  <c r="BB5"/>
  <c r="BC5"/>
  <c r="AS5"/>
  <c r="AR5"/>
  <c r="BD5"/>
  <c r="N6" i="2" s="1"/>
  <c r="BE5" i="7"/>
  <c r="P6" i="2" s="1"/>
  <c r="BF5" i="7"/>
  <c r="R6" i="2" s="1"/>
  <c r="BG5" i="7"/>
  <c r="T6" i="2" s="1"/>
  <c r="BH5" i="7"/>
  <c r="V6" i="2" s="1"/>
  <c r="A5" i="7"/>
  <c r="AN6"/>
  <c r="AP5"/>
  <c r="AO5"/>
  <c r="AN5"/>
  <c r="AL5"/>
  <c r="BH4"/>
  <c r="V5" i="2" s="1"/>
  <c r="A4" i="7"/>
  <c r="BG4"/>
  <c r="T5" i="2" s="1"/>
  <c r="BF4" i="7"/>
  <c r="R5" i="2" s="1"/>
  <c r="BE4" i="7"/>
  <c r="P5" i="2" s="1"/>
  <c r="BD4" i="7"/>
  <c r="N5" i="2" s="1"/>
  <c r="D637" i="7"/>
  <c r="C637"/>
  <c r="D636"/>
  <c r="C636"/>
  <c r="D635"/>
  <c r="C635"/>
  <c r="D634"/>
  <c r="C634"/>
  <c r="D633"/>
  <c r="C633"/>
  <c r="D632"/>
  <c r="C632"/>
  <c r="D631"/>
  <c r="C631"/>
  <c r="D630"/>
  <c r="C630"/>
  <c r="D629"/>
  <c r="C629"/>
  <c r="D628"/>
  <c r="C628"/>
  <c r="D627"/>
  <c r="C627"/>
  <c r="D626"/>
  <c r="C626"/>
  <c r="D625"/>
  <c r="C625"/>
  <c r="D624"/>
  <c r="C624"/>
  <c r="D623"/>
  <c r="C623"/>
  <c r="D622"/>
  <c r="C622"/>
  <c r="D621"/>
  <c r="C621"/>
  <c r="D620"/>
  <c r="C620"/>
  <c r="D619"/>
  <c r="C619"/>
  <c r="D618"/>
  <c r="C618"/>
  <c r="D617"/>
  <c r="C617"/>
  <c r="D616"/>
  <c r="C616"/>
  <c r="D615"/>
  <c r="C615"/>
  <c r="D614"/>
  <c r="C614"/>
  <c r="D613"/>
  <c r="C613"/>
  <c r="D612"/>
  <c r="C612"/>
  <c r="D611"/>
  <c r="C611"/>
  <c r="S2"/>
  <c r="S5" s="1"/>
  <c r="R2"/>
  <c r="R462" s="1"/>
  <c r="Q2"/>
  <c r="Q5" s="1"/>
  <c r="P2"/>
  <c r="P5" s="1"/>
  <c r="O2"/>
  <c r="O498" s="1"/>
  <c r="N2"/>
  <c r="N302" s="1"/>
  <c r="M2"/>
  <c r="L2"/>
  <c r="K2"/>
  <c r="K324" s="1"/>
  <c r="J2"/>
  <c r="I2"/>
  <c r="H2"/>
  <c r="AZ45" l="1"/>
  <c r="Q46" i="2"/>
  <c r="D44" i="7"/>
  <c r="E44"/>
  <c r="AG45"/>
  <c r="BI45"/>
  <c r="Q45" i="2"/>
  <c r="Q44"/>
  <c r="Y46" i="7"/>
  <c r="X46"/>
  <c r="AE46"/>
  <c r="CN46"/>
  <c r="CM46"/>
  <c r="CT46"/>
  <c r="CO46"/>
  <c r="AB46"/>
  <c r="AD46"/>
  <c r="Z46"/>
  <c r="CP46"/>
  <c r="AA46"/>
  <c r="CQ46"/>
  <c r="CR46"/>
  <c r="CS46"/>
  <c r="AC46"/>
  <c r="CL46"/>
  <c r="CZ46"/>
  <c r="BS46"/>
  <c r="BW46"/>
  <c r="CX46"/>
  <c r="BT46"/>
  <c r="BO46"/>
  <c r="BU46"/>
  <c r="BX46"/>
  <c r="BM46"/>
  <c r="BP46"/>
  <c r="BR46"/>
  <c r="BV46"/>
  <c r="BY46"/>
  <c r="CV46"/>
  <c r="BN46"/>
  <c r="BQ46"/>
  <c r="CY46"/>
  <c r="CW46"/>
  <c r="BZ46"/>
  <c r="AY44"/>
  <c r="N43" i="2"/>
  <c r="AJ42" i="7" s="1"/>
  <c r="N40" i="2"/>
  <c r="Q40" s="1"/>
  <c r="P37"/>
  <c r="Q37" s="1"/>
  <c r="P34"/>
  <c r="Q34" s="1"/>
  <c r="N31"/>
  <c r="AJ30" i="7" s="1"/>
  <c r="N38" i="2"/>
  <c r="Q38" s="1"/>
  <c r="N28"/>
  <c r="AJ27" i="7" s="1"/>
  <c r="AM40"/>
  <c r="AL38"/>
  <c r="X45"/>
  <c r="AE45"/>
  <c r="Z45"/>
  <c r="CS45"/>
  <c r="AB45"/>
  <c r="AC45"/>
  <c r="CO45"/>
  <c r="AD45"/>
  <c r="Y45"/>
  <c r="CT45"/>
  <c r="CM45"/>
  <c r="CN45"/>
  <c r="CR45"/>
  <c r="AA45"/>
  <c r="CL45"/>
  <c r="CP45"/>
  <c r="CQ45"/>
  <c r="CZ45"/>
  <c r="BT45"/>
  <c r="BO45"/>
  <c r="BZ45"/>
  <c r="BN45"/>
  <c r="BX45"/>
  <c r="CX45"/>
  <c r="CV45"/>
  <c r="BR45"/>
  <c r="BP45"/>
  <c r="BW45"/>
  <c r="BY45"/>
  <c r="BU45"/>
  <c r="BV45"/>
  <c r="CW45"/>
  <c r="CY45"/>
  <c r="BQ45"/>
  <c r="BM45"/>
  <c r="BS45"/>
  <c r="X44"/>
  <c r="CO44"/>
  <c r="CN44"/>
  <c r="CM44"/>
  <c r="CL44"/>
  <c r="CT44"/>
  <c r="CQ44"/>
  <c r="CS44"/>
  <c r="CR44"/>
  <c r="CP44"/>
  <c r="AC44"/>
  <c r="AE44"/>
  <c r="AA44"/>
  <c r="Z44"/>
  <c r="AD44"/>
  <c r="Y44"/>
  <c r="AB44"/>
  <c r="BW44"/>
  <c r="BO44"/>
  <c r="CV44"/>
  <c r="BX44"/>
  <c r="BS44"/>
  <c r="CX44"/>
  <c r="BP44"/>
  <c r="BT44"/>
  <c r="CY44"/>
  <c r="BY44"/>
  <c r="BU44"/>
  <c r="BR44"/>
  <c r="CW44"/>
  <c r="BQ44"/>
  <c r="BM44"/>
  <c r="CZ44"/>
  <c r="BZ44"/>
  <c r="BV44"/>
  <c r="BN44"/>
  <c r="AV44"/>
  <c r="AM44"/>
  <c r="AP43"/>
  <c r="AA42"/>
  <c r="Y42"/>
  <c r="CS42"/>
  <c r="CR42"/>
  <c r="CQ42"/>
  <c r="CP42"/>
  <c r="CO42"/>
  <c r="CN42"/>
  <c r="CM42"/>
  <c r="Z42"/>
  <c r="CL42"/>
  <c r="CT42"/>
  <c r="X42"/>
  <c r="AE42"/>
  <c r="AB42"/>
  <c r="AC42"/>
  <c r="AD42"/>
  <c r="CV42"/>
  <c r="BZ42"/>
  <c r="CW42"/>
  <c r="BR42"/>
  <c r="CX42"/>
  <c r="BS42"/>
  <c r="BW42"/>
  <c r="CZ42"/>
  <c r="BT42"/>
  <c r="BO42"/>
  <c r="BN42"/>
  <c r="CY42"/>
  <c r="BU42"/>
  <c r="BX42"/>
  <c r="BY42"/>
  <c r="BM42"/>
  <c r="BP42"/>
  <c r="BV42"/>
  <c r="BQ42"/>
  <c r="Q42" i="2"/>
  <c r="AW42" i="7"/>
  <c r="AL42"/>
  <c r="Q41" i="2"/>
  <c r="AA41" i="7"/>
  <c r="CR41"/>
  <c r="Z41"/>
  <c r="CO41"/>
  <c r="CS41"/>
  <c r="Y41"/>
  <c r="CN41"/>
  <c r="AB41"/>
  <c r="AC41"/>
  <c r="AD41"/>
  <c r="AE41"/>
  <c r="X41"/>
  <c r="CM41"/>
  <c r="CL41"/>
  <c r="CQ41"/>
  <c r="CT41"/>
  <c r="CP41"/>
  <c r="BQ41"/>
  <c r="BM41"/>
  <c r="BZ41"/>
  <c r="BV41"/>
  <c r="CX41"/>
  <c r="BR41"/>
  <c r="BN41"/>
  <c r="CW41"/>
  <c r="BS41"/>
  <c r="BW41"/>
  <c r="CZ41"/>
  <c r="BT41"/>
  <c r="BO41"/>
  <c r="CV41"/>
  <c r="BX41"/>
  <c r="CY41"/>
  <c r="BP41"/>
  <c r="BY41"/>
  <c r="BU41"/>
  <c r="BC41"/>
  <c r="X37"/>
  <c r="Z37"/>
  <c r="CT37"/>
  <c r="CL37"/>
  <c r="CQ37"/>
  <c r="CN37"/>
  <c r="CS37"/>
  <c r="AC37"/>
  <c r="CP37"/>
  <c r="AE37"/>
  <c r="Y37"/>
  <c r="AD37"/>
  <c r="CM37"/>
  <c r="CO37"/>
  <c r="AA37"/>
  <c r="CR37"/>
  <c r="AB37"/>
  <c r="CZ37"/>
  <c r="BT37"/>
  <c r="BO37"/>
  <c r="BN37"/>
  <c r="BX37"/>
  <c r="BW37"/>
  <c r="BP37"/>
  <c r="CX37"/>
  <c r="BY37"/>
  <c r="BU37"/>
  <c r="CW37"/>
  <c r="BQ37"/>
  <c r="BM37"/>
  <c r="BR37"/>
  <c r="CY37"/>
  <c r="BS37"/>
  <c r="CV37"/>
  <c r="BZ37"/>
  <c r="BV37"/>
  <c r="AL37"/>
  <c r="X38"/>
  <c r="CL38"/>
  <c r="CT38"/>
  <c r="CN38"/>
  <c r="AE38"/>
  <c r="CS38"/>
  <c r="AD38"/>
  <c r="CR38"/>
  <c r="AC38"/>
  <c r="CQ38"/>
  <c r="AB38"/>
  <c r="CP38"/>
  <c r="Z38"/>
  <c r="AA38"/>
  <c r="CO38"/>
  <c r="Y38"/>
  <c r="CM38"/>
  <c r="BN38"/>
  <c r="BQ38"/>
  <c r="BZ38"/>
  <c r="CV38"/>
  <c r="BR38"/>
  <c r="CW38"/>
  <c r="BS38"/>
  <c r="BW38"/>
  <c r="CY38"/>
  <c r="BT38"/>
  <c r="BO38"/>
  <c r="BY38"/>
  <c r="CZ38"/>
  <c r="BU38"/>
  <c r="BX38"/>
  <c r="BV38"/>
  <c r="CX38"/>
  <c r="BM38"/>
  <c r="BP38"/>
  <c r="Q39" i="2"/>
  <c r="AC39" i="7"/>
  <c r="Y39"/>
  <c r="CS39"/>
  <c r="AD39"/>
  <c r="CT39"/>
  <c r="CL39"/>
  <c r="AE39"/>
  <c r="CM39"/>
  <c r="CO39"/>
  <c r="AA39"/>
  <c r="X39"/>
  <c r="CQ39"/>
  <c r="CR39"/>
  <c r="CN39"/>
  <c r="AB39"/>
  <c r="CP39"/>
  <c r="Z39"/>
  <c r="CY39"/>
  <c r="BX39"/>
  <c r="BS39"/>
  <c r="CV39"/>
  <c r="BP39"/>
  <c r="BT39"/>
  <c r="CZ39"/>
  <c r="BU39"/>
  <c r="CX39"/>
  <c r="BM39"/>
  <c r="BV39"/>
  <c r="BY39"/>
  <c r="BN39"/>
  <c r="BQ39"/>
  <c r="BW39"/>
  <c r="BZ39"/>
  <c r="CW39"/>
  <c r="BO39"/>
  <c r="BR39"/>
  <c r="Z40"/>
  <c r="CM40"/>
  <c r="AB40"/>
  <c r="AA40"/>
  <c r="Y40"/>
  <c r="CR40"/>
  <c r="AD40"/>
  <c r="CP40"/>
  <c r="CQ40"/>
  <c r="CS40"/>
  <c r="X40"/>
  <c r="AE40"/>
  <c r="AC40"/>
  <c r="CN40"/>
  <c r="CO40"/>
  <c r="CT40"/>
  <c r="CL40"/>
  <c r="CW40"/>
  <c r="BP40"/>
  <c r="BT40"/>
  <c r="BS40"/>
  <c r="CX40"/>
  <c r="BY40"/>
  <c r="BU40"/>
  <c r="BW40"/>
  <c r="CY40"/>
  <c r="BQ40"/>
  <c r="BM40"/>
  <c r="BO40"/>
  <c r="BX40"/>
  <c r="CZ40"/>
  <c r="BZ40"/>
  <c r="BV40"/>
  <c r="CV40"/>
  <c r="BR40"/>
  <c r="BN40"/>
  <c r="Q35" i="2"/>
  <c r="Q36"/>
  <c r="AP36" i="7"/>
  <c r="R36" i="2"/>
  <c r="CB36" i="7" s="1"/>
  <c r="AC35"/>
  <c r="CO35"/>
  <c r="CP35"/>
  <c r="AB35"/>
  <c r="CN35"/>
  <c r="AA35"/>
  <c r="CM35"/>
  <c r="Z35"/>
  <c r="CL35"/>
  <c r="CT35"/>
  <c r="Y35"/>
  <c r="CS35"/>
  <c r="AD35"/>
  <c r="X35"/>
  <c r="CR35"/>
  <c r="AE35"/>
  <c r="CQ35"/>
  <c r="CV35"/>
  <c r="BP35"/>
  <c r="BT35"/>
  <c r="CX35"/>
  <c r="BU35"/>
  <c r="CY35"/>
  <c r="BM35"/>
  <c r="CZ35"/>
  <c r="BV35"/>
  <c r="BY35"/>
  <c r="CW35"/>
  <c r="BN35"/>
  <c r="BQ35"/>
  <c r="BW35"/>
  <c r="BZ35"/>
  <c r="BO35"/>
  <c r="BR35"/>
  <c r="BX35"/>
  <c r="BS35"/>
  <c r="AH31"/>
  <c r="AX31"/>
  <c r="BI31"/>
  <c r="BJ31"/>
  <c r="E30"/>
  <c r="AM34"/>
  <c r="BA34"/>
  <c r="AE34"/>
  <c r="AC34"/>
  <c r="CL34"/>
  <c r="CT34"/>
  <c r="CP34"/>
  <c r="CS34"/>
  <c r="CR34"/>
  <c r="CQ34"/>
  <c r="CO34"/>
  <c r="CN34"/>
  <c r="AD34"/>
  <c r="CM34"/>
  <c r="AB34"/>
  <c r="AA34"/>
  <c r="Z34"/>
  <c r="Y34"/>
  <c r="X34"/>
  <c r="CX34"/>
  <c r="BV34"/>
  <c r="BY34"/>
  <c r="CY34"/>
  <c r="BN34"/>
  <c r="BQ34"/>
  <c r="BZ34"/>
  <c r="BR34"/>
  <c r="BS34"/>
  <c r="BW34"/>
  <c r="CZ34"/>
  <c r="BT34"/>
  <c r="BO34"/>
  <c r="CV34"/>
  <c r="BU34"/>
  <c r="BX34"/>
  <c r="CW34"/>
  <c r="BM34"/>
  <c r="BP34"/>
  <c r="Q31" i="2"/>
  <c r="Q32"/>
  <c r="AZ33" i="7"/>
  <c r="Q33" i="2"/>
  <c r="AE33" i="7"/>
  <c r="CM33"/>
  <c r="CL33"/>
  <c r="CT33"/>
  <c r="CS33"/>
  <c r="AD33"/>
  <c r="AC33"/>
  <c r="CR33"/>
  <c r="CQ33"/>
  <c r="CN33"/>
  <c r="CP33"/>
  <c r="CO33"/>
  <c r="AA33"/>
  <c r="Z33"/>
  <c r="Y33"/>
  <c r="X33"/>
  <c r="AB33"/>
  <c r="CV33"/>
  <c r="BR33"/>
  <c r="BN33"/>
  <c r="CZ33"/>
  <c r="CY33"/>
  <c r="BS33"/>
  <c r="BW33"/>
  <c r="BT33"/>
  <c r="BO33"/>
  <c r="BZ33"/>
  <c r="BX33"/>
  <c r="BP33"/>
  <c r="BV33"/>
  <c r="CW33"/>
  <c r="BY33"/>
  <c r="BU33"/>
  <c r="CX33"/>
  <c r="BQ33"/>
  <c r="BM33"/>
  <c r="AL32"/>
  <c r="AD32"/>
  <c r="CP32"/>
  <c r="AC32"/>
  <c r="CO32"/>
  <c r="AE32"/>
  <c r="AB32"/>
  <c r="CN32"/>
  <c r="AA32"/>
  <c r="CM32"/>
  <c r="X32"/>
  <c r="CQ32"/>
  <c r="Z32"/>
  <c r="CL32"/>
  <c r="CT32"/>
  <c r="CR32"/>
  <c r="Y32"/>
  <c r="CS32"/>
  <c r="CV32"/>
  <c r="BW32"/>
  <c r="BO32"/>
  <c r="BX32"/>
  <c r="BS32"/>
  <c r="CX32"/>
  <c r="BP32"/>
  <c r="BT32"/>
  <c r="CZ32"/>
  <c r="BY32"/>
  <c r="BU32"/>
  <c r="BR32"/>
  <c r="CY32"/>
  <c r="BQ32"/>
  <c r="BM32"/>
  <c r="CW32"/>
  <c r="BZ32"/>
  <c r="BV32"/>
  <c r="BN32"/>
  <c r="Y31"/>
  <c r="CS31"/>
  <c r="X31"/>
  <c r="CR31"/>
  <c r="AE31"/>
  <c r="CQ31"/>
  <c r="AD31"/>
  <c r="CP31"/>
  <c r="AC31"/>
  <c r="CO31"/>
  <c r="AB31"/>
  <c r="CN31"/>
  <c r="AA31"/>
  <c r="CM31"/>
  <c r="Z31"/>
  <c r="CL31"/>
  <c r="CT31"/>
  <c r="CX31"/>
  <c r="BP31"/>
  <c r="BT31"/>
  <c r="BU31"/>
  <c r="BM31"/>
  <c r="BV31"/>
  <c r="BY31"/>
  <c r="CV31"/>
  <c r="BN31"/>
  <c r="BQ31"/>
  <c r="CW31"/>
  <c r="BW31"/>
  <c r="BZ31"/>
  <c r="CY31"/>
  <c r="BO31"/>
  <c r="BR31"/>
  <c r="CZ31"/>
  <c r="BX31"/>
  <c r="BS31"/>
  <c r="AL31"/>
  <c r="AO30"/>
  <c r="Q30" i="2"/>
  <c r="AB30" i="7"/>
  <c r="CN30"/>
  <c r="CP30"/>
  <c r="AC30"/>
  <c r="AA30"/>
  <c r="CM30"/>
  <c r="Z30"/>
  <c r="CL30"/>
  <c r="CT30"/>
  <c r="Y30"/>
  <c r="CS30"/>
  <c r="X30"/>
  <c r="CR30"/>
  <c r="AD30"/>
  <c r="AE30"/>
  <c r="CQ30"/>
  <c r="CO30"/>
  <c r="CZ30"/>
  <c r="BU30"/>
  <c r="BX30"/>
  <c r="CY30"/>
  <c r="BM30"/>
  <c r="BP30"/>
  <c r="BO30"/>
  <c r="CV30"/>
  <c r="BV30"/>
  <c r="BY30"/>
  <c r="CW30"/>
  <c r="BN30"/>
  <c r="BQ30"/>
  <c r="CX30"/>
  <c r="BZ30"/>
  <c r="BT30"/>
  <c r="BR30"/>
  <c r="BS30"/>
  <c r="BW30"/>
  <c r="Q29" i="2"/>
  <c r="AP29" i="7"/>
  <c r="R29" i="2"/>
  <c r="CH29" i="7" s="1"/>
  <c r="Q28" i="2"/>
  <c r="X28" i="7"/>
  <c r="CL28"/>
  <c r="CT28"/>
  <c r="CS28"/>
  <c r="CR28"/>
  <c r="CQ28"/>
  <c r="CP28"/>
  <c r="CO28"/>
  <c r="CN28"/>
  <c r="CM28"/>
  <c r="AA28"/>
  <c r="AD28"/>
  <c r="Z28"/>
  <c r="AB28"/>
  <c r="AC28"/>
  <c r="AE28"/>
  <c r="Y28"/>
  <c r="CW28"/>
  <c r="BX28"/>
  <c r="BS28"/>
  <c r="CV28"/>
  <c r="CZ28"/>
  <c r="BP28"/>
  <c r="BT28"/>
  <c r="BY28"/>
  <c r="BU28"/>
  <c r="BQ28"/>
  <c r="BM28"/>
  <c r="BO28"/>
  <c r="BZ28"/>
  <c r="BV28"/>
  <c r="CY28"/>
  <c r="BR28"/>
  <c r="BN28"/>
  <c r="CX28"/>
  <c r="BW28"/>
  <c r="Q26" i="2"/>
  <c r="Q27"/>
  <c r="AV26" i="7"/>
  <c r="AD27"/>
  <c r="CM27"/>
  <c r="AC27"/>
  <c r="CL27"/>
  <c r="CT27"/>
  <c r="AB27"/>
  <c r="CS27"/>
  <c r="AA27"/>
  <c r="CR27"/>
  <c r="Z27"/>
  <c r="CQ27"/>
  <c r="Y27"/>
  <c r="CP27"/>
  <c r="X27"/>
  <c r="CO27"/>
  <c r="AE27"/>
  <c r="CN27"/>
  <c r="CV27"/>
  <c r="BP27"/>
  <c r="BT27"/>
  <c r="CX27"/>
  <c r="BU27"/>
  <c r="CY27"/>
  <c r="BM27"/>
  <c r="CZ27"/>
  <c r="BV27"/>
  <c r="BY27"/>
  <c r="CW27"/>
  <c r="BN27"/>
  <c r="BQ27"/>
  <c r="BW27"/>
  <c r="BZ27"/>
  <c r="BO27"/>
  <c r="BR27"/>
  <c r="BX27"/>
  <c r="BS27"/>
  <c r="AL27"/>
  <c r="Z26"/>
  <c r="Y26"/>
  <c r="CN26"/>
  <c r="CM26"/>
  <c r="X26"/>
  <c r="CL26"/>
  <c r="CT26"/>
  <c r="CS26"/>
  <c r="CR26"/>
  <c r="CQ26"/>
  <c r="CP26"/>
  <c r="CO26"/>
  <c r="AE26"/>
  <c r="AB26"/>
  <c r="AC26"/>
  <c r="AD26"/>
  <c r="AA26"/>
  <c r="BS26"/>
  <c r="BW26"/>
  <c r="BZ26"/>
  <c r="CY26"/>
  <c r="BT26"/>
  <c r="BO26"/>
  <c r="BU26"/>
  <c r="BX26"/>
  <c r="CV26"/>
  <c r="CX26"/>
  <c r="BM26"/>
  <c r="BP26"/>
  <c r="CZ26"/>
  <c r="BV26"/>
  <c r="BY26"/>
  <c r="CW26"/>
  <c r="BN26"/>
  <c r="BQ26"/>
  <c r="BR26"/>
  <c r="Q25" i="2"/>
  <c r="Q24"/>
  <c r="Q23"/>
  <c r="Z25" i="7"/>
  <c r="CO25"/>
  <c r="CN25"/>
  <c r="CM25"/>
  <c r="Y25"/>
  <c r="CL25"/>
  <c r="CT25"/>
  <c r="X25"/>
  <c r="CS25"/>
  <c r="CR25"/>
  <c r="CQ25"/>
  <c r="CP25"/>
  <c r="AB25"/>
  <c r="AD25"/>
  <c r="AA25"/>
  <c r="AC25"/>
  <c r="AE25"/>
  <c r="BR25"/>
  <c r="BN25"/>
  <c r="CW25"/>
  <c r="BS25"/>
  <c r="BW25"/>
  <c r="CX25"/>
  <c r="BT25"/>
  <c r="BO25"/>
  <c r="CZ25"/>
  <c r="BX25"/>
  <c r="CV25"/>
  <c r="BP25"/>
  <c r="CY25"/>
  <c r="BY25"/>
  <c r="BU25"/>
  <c r="BQ25"/>
  <c r="BM25"/>
  <c r="BZ25"/>
  <c r="BV25"/>
  <c r="AW25"/>
  <c r="AW24"/>
  <c r="AE24"/>
  <c r="CR24"/>
  <c r="AD24"/>
  <c r="CQ24"/>
  <c r="AC24"/>
  <c r="CP24"/>
  <c r="CS24"/>
  <c r="AB24"/>
  <c r="CO24"/>
  <c r="AA24"/>
  <c r="CN24"/>
  <c r="Z24"/>
  <c r="CM24"/>
  <c r="Y24"/>
  <c r="CL24"/>
  <c r="CT24"/>
  <c r="X24"/>
  <c r="CY24"/>
  <c r="BY24"/>
  <c r="BU24"/>
  <c r="BP24"/>
  <c r="CZ24"/>
  <c r="BQ24"/>
  <c r="BM24"/>
  <c r="CV24"/>
  <c r="BZ24"/>
  <c r="BV24"/>
  <c r="BT24"/>
  <c r="BR24"/>
  <c r="BN24"/>
  <c r="CW24"/>
  <c r="BW24"/>
  <c r="BO24"/>
  <c r="CX24"/>
  <c r="BX24"/>
  <c r="BS24"/>
  <c r="AH24"/>
  <c r="Z23"/>
  <c r="CM23"/>
  <c r="CL23"/>
  <c r="Y23"/>
  <c r="X23"/>
  <c r="CS23"/>
  <c r="AE23"/>
  <c r="CR23"/>
  <c r="AD23"/>
  <c r="CQ23"/>
  <c r="AC23"/>
  <c r="CP23"/>
  <c r="AB23"/>
  <c r="CO23"/>
  <c r="CT23"/>
  <c r="AA23"/>
  <c r="CN23"/>
  <c r="CX23"/>
  <c r="BP23"/>
  <c r="BT23"/>
  <c r="BU23"/>
  <c r="BM23"/>
  <c r="BV23"/>
  <c r="BY23"/>
  <c r="CV23"/>
  <c r="BN23"/>
  <c r="BQ23"/>
  <c r="CW23"/>
  <c r="BW23"/>
  <c r="BZ23"/>
  <c r="CY23"/>
  <c r="BO23"/>
  <c r="BR23"/>
  <c r="CZ23"/>
  <c r="BX23"/>
  <c r="BS23"/>
  <c r="Q22" i="2"/>
  <c r="AP22" i="7"/>
  <c r="R22" i="2"/>
  <c r="AL22" i="7" s="1"/>
  <c r="AE5"/>
  <c r="CS5"/>
  <c r="AD5"/>
  <c r="Y5"/>
  <c r="Z5"/>
  <c r="CT5"/>
  <c r="X5"/>
  <c r="AA5"/>
  <c r="AB5"/>
  <c r="AC5"/>
  <c r="X17"/>
  <c r="CS17"/>
  <c r="AE17"/>
  <c r="AD17"/>
  <c r="CQ17"/>
  <c r="CN17"/>
  <c r="AC17"/>
  <c r="CP17"/>
  <c r="AB17"/>
  <c r="CO17"/>
  <c r="AA17"/>
  <c r="Z17"/>
  <c r="CM17"/>
  <c r="CR17"/>
  <c r="Y17"/>
  <c r="CL17"/>
  <c r="CT17"/>
  <c r="X13"/>
  <c r="CN13"/>
  <c r="CM13"/>
  <c r="AE13"/>
  <c r="AD13"/>
  <c r="CL13"/>
  <c r="CT13"/>
  <c r="AC13"/>
  <c r="CS13"/>
  <c r="CQ13"/>
  <c r="AB13"/>
  <c r="CR13"/>
  <c r="AA13"/>
  <c r="Z13"/>
  <c r="CP13"/>
  <c r="Y13"/>
  <c r="CO13"/>
  <c r="X9"/>
  <c r="CR9"/>
  <c r="AE9"/>
  <c r="AD9"/>
  <c r="CP9"/>
  <c r="AC9"/>
  <c r="CO9"/>
  <c r="AB9"/>
  <c r="CN9"/>
  <c r="CM9"/>
  <c r="AA9"/>
  <c r="Z9"/>
  <c r="CL9"/>
  <c r="CT9"/>
  <c r="Y9"/>
  <c r="CS9"/>
  <c r="CQ9"/>
  <c r="X20"/>
  <c r="CP20"/>
  <c r="AE20"/>
  <c r="CO20"/>
  <c r="AD20"/>
  <c r="CN20"/>
  <c r="AC20"/>
  <c r="CM20"/>
  <c r="AB20"/>
  <c r="CL20"/>
  <c r="CT20"/>
  <c r="CS20"/>
  <c r="AA20"/>
  <c r="Z20"/>
  <c r="CR20"/>
  <c r="Y20"/>
  <c r="CQ20"/>
  <c r="X18"/>
  <c r="CR18"/>
  <c r="CQ18"/>
  <c r="AE18"/>
  <c r="AD18"/>
  <c r="CP18"/>
  <c r="AC18"/>
  <c r="CO18"/>
  <c r="AB18"/>
  <c r="CN18"/>
  <c r="CM18"/>
  <c r="AA18"/>
  <c r="Z18"/>
  <c r="CL18"/>
  <c r="CT18"/>
  <c r="Y18"/>
  <c r="CS18"/>
  <c r="X21"/>
  <c r="CO21"/>
  <c r="AE21"/>
  <c r="AD21"/>
  <c r="CM21"/>
  <c r="CR21"/>
  <c r="AC21"/>
  <c r="CL21"/>
  <c r="CT21"/>
  <c r="AB21"/>
  <c r="CS21"/>
  <c r="AA21"/>
  <c r="Z21"/>
  <c r="CQ21"/>
  <c r="CN21"/>
  <c r="Y21"/>
  <c r="CP21"/>
  <c r="X8"/>
  <c r="CS8"/>
  <c r="AE8"/>
  <c r="CR8"/>
  <c r="AD8"/>
  <c r="CQ8"/>
  <c r="AC8"/>
  <c r="CP8"/>
  <c r="CN8"/>
  <c r="AB8"/>
  <c r="CO8"/>
  <c r="AA8"/>
  <c r="Z8"/>
  <c r="CM8"/>
  <c r="Y8"/>
  <c r="CL8"/>
  <c r="CT8"/>
  <c r="X11"/>
  <c r="CP11"/>
  <c r="AE11"/>
  <c r="AD11"/>
  <c r="CN11"/>
  <c r="CS11"/>
  <c r="AC11"/>
  <c r="CM11"/>
  <c r="AB11"/>
  <c r="CL11"/>
  <c r="CT11"/>
  <c r="AA11"/>
  <c r="Z11"/>
  <c r="CR11"/>
  <c r="CO11"/>
  <c r="Y11"/>
  <c r="CQ11"/>
  <c r="N20" i="2"/>
  <c r="AJ19" i="7" s="1"/>
  <c r="X19"/>
  <c r="CQ19"/>
  <c r="AE19"/>
  <c r="AD19"/>
  <c r="CO19"/>
  <c r="CT19"/>
  <c r="AC19"/>
  <c r="CN19"/>
  <c r="CL19"/>
  <c r="AB19"/>
  <c r="CM19"/>
  <c r="AA19"/>
  <c r="Z19"/>
  <c r="CS19"/>
  <c r="Y19"/>
  <c r="CR19"/>
  <c r="CP19"/>
  <c r="X10"/>
  <c r="CQ10"/>
  <c r="CP10"/>
  <c r="AE10"/>
  <c r="AD10"/>
  <c r="CO10"/>
  <c r="CL10"/>
  <c r="AC10"/>
  <c r="CN10"/>
  <c r="AB10"/>
  <c r="CM10"/>
  <c r="CT10"/>
  <c r="AA10"/>
  <c r="Z10"/>
  <c r="CS10"/>
  <c r="Y10"/>
  <c r="CR10"/>
  <c r="X7"/>
  <c r="CL7"/>
  <c r="CT7"/>
  <c r="AE7"/>
  <c r="AD7"/>
  <c r="CR7"/>
  <c r="AC7"/>
  <c r="CQ7"/>
  <c r="AB7"/>
  <c r="CP7"/>
  <c r="CO7"/>
  <c r="AA7"/>
  <c r="Z7"/>
  <c r="CN7"/>
  <c r="CS7"/>
  <c r="Y7"/>
  <c r="CM7"/>
  <c r="X16"/>
  <c r="CL16"/>
  <c r="CT16"/>
  <c r="CS16"/>
  <c r="AE16"/>
  <c r="AD16"/>
  <c r="CR16"/>
  <c r="AC16"/>
  <c r="CQ16"/>
  <c r="AB16"/>
  <c r="CP16"/>
  <c r="CO16"/>
  <c r="AA16"/>
  <c r="Z16"/>
  <c r="CN16"/>
  <c r="Y16"/>
  <c r="CM16"/>
  <c r="X12"/>
  <c r="CO12"/>
  <c r="AE12"/>
  <c r="AD12"/>
  <c r="CM12"/>
  <c r="AC12"/>
  <c r="CL12"/>
  <c r="CT12"/>
  <c r="AB12"/>
  <c r="CS12"/>
  <c r="CR12"/>
  <c r="AA12"/>
  <c r="Z12"/>
  <c r="CQ12"/>
  <c r="CN12"/>
  <c r="Y12"/>
  <c r="CP12"/>
  <c r="X6"/>
  <c r="CM6"/>
  <c r="CT6"/>
  <c r="AE6"/>
  <c r="AD6"/>
  <c r="CS6"/>
  <c r="CP6"/>
  <c r="AC6"/>
  <c r="CR6"/>
  <c r="AB6"/>
  <c r="CQ6"/>
  <c r="AA6"/>
  <c r="Z6"/>
  <c r="CO6"/>
  <c r="CL6"/>
  <c r="Y6"/>
  <c r="CN6"/>
  <c r="N21" i="2"/>
  <c r="AJ20" i="7" s="1"/>
  <c r="X15"/>
  <c r="CM15"/>
  <c r="AE15"/>
  <c r="AD15"/>
  <c r="CS15"/>
  <c r="CP15"/>
  <c r="AC15"/>
  <c r="CR15"/>
  <c r="AB15"/>
  <c r="CQ15"/>
  <c r="AA15"/>
  <c r="Z15"/>
  <c r="CO15"/>
  <c r="CT15"/>
  <c r="Y15"/>
  <c r="CN15"/>
  <c r="CL15"/>
  <c r="B19"/>
  <c r="AD14"/>
  <c r="CR14"/>
  <c r="AC14"/>
  <c r="CQ14"/>
  <c r="AB14"/>
  <c r="CP14"/>
  <c r="AA14"/>
  <c r="CO14"/>
  <c r="Z14"/>
  <c r="CN14"/>
  <c r="Y14"/>
  <c r="CM14"/>
  <c r="X14"/>
  <c r="CL14"/>
  <c r="CT14"/>
  <c r="AE14"/>
  <c r="CS14"/>
  <c r="AO20"/>
  <c r="CZ20"/>
  <c r="CY20"/>
  <c r="CX20"/>
  <c r="CW20"/>
  <c r="CV20"/>
  <c r="CW16"/>
  <c r="CZ16"/>
  <c r="CX16"/>
  <c r="CY16"/>
  <c r="CV16"/>
  <c r="CY12"/>
  <c r="CZ12"/>
  <c r="CX12"/>
  <c r="CW12"/>
  <c r="CV12"/>
  <c r="CY11"/>
  <c r="CV11"/>
  <c r="CX11"/>
  <c r="CW11"/>
  <c r="CZ11"/>
  <c r="CY8"/>
  <c r="CV8"/>
  <c r="CZ8"/>
  <c r="CW8"/>
  <c r="CX8"/>
  <c r="CV6"/>
  <c r="CX6"/>
  <c r="CY6"/>
  <c r="CZ6"/>
  <c r="CW6"/>
  <c r="AN17"/>
  <c r="CZ17"/>
  <c r="CW17"/>
  <c r="CY17"/>
  <c r="CX17"/>
  <c r="CV17"/>
  <c r="CX9"/>
  <c r="CW9"/>
  <c r="CV9"/>
  <c r="CY9"/>
  <c r="CZ9"/>
  <c r="AN18"/>
  <c r="CX18"/>
  <c r="CZ18"/>
  <c r="CY18"/>
  <c r="CV18"/>
  <c r="CW18"/>
  <c r="CN5"/>
  <c r="CO5"/>
  <c r="CP5"/>
  <c r="CQ5"/>
  <c r="CR5"/>
  <c r="CL5"/>
  <c r="CM5"/>
  <c r="CV5"/>
  <c r="CW5"/>
  <c r="CX5"/>
  <c r="CY5"/>
  <c r="CZ5"/>
  <c r="AZ19"/>
  <c r="CV19"/>
  <c r="CX19"/>
  <c r="CY19"/>
  <c r="CZ19"/>
  <c r="CW19"/>
  <c r="CW14"/>
  <c r="CZ14"/>
  <c r="CV14"/>
  <c r="CX14"/>
  <c r="CY14"/>
  <c r="CV10"/>
  <c r="CZ10"/>
  <c r="CY10"/>
  <c r="CX10"/>
  <c r="CW10"/>
  <c r="CX7"/>
  <c r="CZ7"/>
  <c r="CY7"/>
  <c r="CW7"/>
  <c r="CV7"/>
  <c r="N41" i="5"/>
  <c r="AO21" i="7"/>
  <c r="N37" i="5"/>
  <c r="N42"/>
  <c r="N39"/>
  <c r="D8" i="1" s="1"/>
  <c r="Q19" i="2"/>
  <c r="N44" i="5"/>
  <c r="N35"/>
  <c r="N43"/>
  <c r="E18" i="7"/>
  <c r="N38" i="5"/>
  <c r="N46"/>
  <c r="I15"/>
  <c r="I6"/>
  <c r="N109"/>
  <c r="O105" s="1"/>
  <c r="AZ20" i="7"/>
  <c r="BQ20"/>
  <c r="BM20"/>
  <c r="BZ20"/>
  <c r="BV20"/>
  <c r="BR20"/>
  <c r="BN20"/>
  <c r="BW20"/>
  <c r="BO20"/>
  <c r="BX20"/>
  <c r="BS20"/>
  <c r="BP20"/>
  <c r="BT20"/>
  <c r="BY20"/>
  <c r="BU20"/>
  <c r="I8" i="5"/>
  <c r="I7"/>
  <c r="N36"/>
  <c r="BX19" i="7"/>
  <c r="BS19"/>
  <c r="BP19"/>
  <c r="BT19"/>
  <c r="BR19"/>
  <c r="BU19"/>
  <c r="BM19"/>
  <c r="BV19"/>
  <c r="BY19"/>
  <c r="BN19"/>
  <c r="BQ19"/>
  <c r="BO19"/>
  <c r="BW19"/>
  <c r="BZ19"/>
  <c r="AN19"/>
  <c r="N56" i="5"/>
  <c r="Q18" i="2"/>
  <c r="AZ18" i="7"/>
  <c r="BS18"/>
  <c r="BW18"/>
  <c r="BT18"/>
  <c r="BO18"/>
  <c r="BU18"/>
  <c r="BX18"/>
  <c r="BM18"/>
  <c r="BP18"/>
  <c r="BV18"/>
  <c r="BY18"/>
  <c r="BN18"/>
  <c r="BQ18"/>
  <c r="BZ18"/>
  <c r="BR18"/>
  <c r="N28" i="5"/>
  <c r="N45"/>
  <c r="N71"/>
  <c r="Q17" i="2"/>
  <c r="AX17" i="7"/>
  <c r="BZ17"/>
  <c r="BV17"/>
  <c r="BR17"/>
  <c r="BN17"/>
  <c r="BS17"/>
  <c r="BW17"/>
  <c r="BT17"/>
  <c r="BO17"/>
  <c r="BX17"/>
  <c r="BP17"/>
  <c r="BY17"/>
  <c r="BU17"/>
  <c r="BQ17"/>
  <c r="BM17"/>
  <c r="N40" i="5"/>
  <c r="R5" i="7"/>
  <c r="BN6"/>
  <c r="BV6"/>
  <c r="BM6"/>
  <c r="BU6"/>
  <c r="BT6"/>
  <c r="BS6"/>
  <c r="BR6"/>
  <c r="BZ6"/>
  <c r="BQ6"/>
  <c r="BY6"/>
  <c r="BP6"/>
  <c r="BX6"/>
  <c r="BO6"/>
  <c r="BW6"/>
  <c r="BR16"/>
  <c r="BZ16"/>
  <c r="BQ16"/>
  <c r="BY16"/>
  <c r="BP16"/>
  <c r="BX16"/>
  <c r="BO16"/>
  <c r="BW16"/>
  <c r="BN16"/>
  <c r="BV16"/>
  <c r="BM16"/>
  <c r="BU16"/>
  <c r="BT16"/>
  <c r="BS16"/>
  <c r="BR12"/>
  <c r="BZ12"/>
  <c r="BQ12"/>
  <c r="BY12"/>
  <c r="BP12"/>
  <c r="BX12"/>
  <c r="BO12"/>
  <c r="BW12"/>
  <c r="BN12"/>
  <c r="BV12"/>
  <c r="BM12"/>
  <c r="BU12"/>
  <c r="BT12"/>
  <c r="BS12"/>
  <c r="BP11"/>
  <c r="BX11"/>
  <c r="BO11"/>
  <c r="BW11"/>
  <c r="BN11"/>
  <c r="BV11"/>
  <c r="BM11"/>
  <c r="BU11"/>
  <c r="BT11"/>
  <c r="BS11"/>
  <c r="BR11"/>
  <c r="BZ11"/>
  <c r="BQ11"/>
  <c r="BY11"/>
  <c r="BR8"/>
  <c r="BZ8"/>
  <c r="BQ8"/>
  <c r="BY8"/>
  <c r="BP8"/>
  <c r="BX8"/>
  <c r="BO8"/>
  <c r="BW8"/>
  <c r="BN8"/>
  <c r="BV8"/>
  <c r="BM8"/>
  <c r="BU8"/>
  <c r="BT8"/>
  <c r="BS8"/>
  <c r="BT9"/>
  <c r="BS9"/>
  <c r="BR9"/>
  <c r="BZ9"/>
  <c r="BQ9"/>
  <c r="BY9"/>
  <c r="BP9"/>
  <c r="BX9"/>
  <c r="BO9"/>
  <c r="BW9"/>
  <c r="BV9"/>
  <c r="BM9"/>
  <c r="BU9"/>
  <c r="BT5"/>
  <c r="BU5"/>
  <c r="BS5"/>
  <c r="BV5"/>
  <c r="BN5"/>
  <c r="BW5"/>
  <c r="BO5"/>
  <c r="BP5"/>
  <c r="BX5"/>
  <c r="BZ5"/>
  <c r="BR5"/>
  <c r="BY5"/>
  <c r="BQ5"/>
  <c r="BN14"/>
  <c r="BV14"/>
  <c r="BM14"/>
  <c r="BU14"/>
  <c r="BT14"/>
  <c r="BS14"/>
  <c r="BR14"/>
  <c r="BZ14"/>
  <c r="BQ14"/>
  <c r="BY14"/>
  <c r="BP14"/>
  <c r="BX14"/>
  <c r="BO14"/>
  <c r="BW14"/>
  <c r="BN10"/>
  <c r="BV10"/>
  <c r="BM10"/>
  <c r="BU10"/>
  <c r="BT10"/>
  <c r="BS10"/>
  <c r="BR10"/>
  <c r="BZ10"/>
  <c r="BQ10"/>
  <c r="BY10"/>
  <c r="BP10"/>
  <c r="BX10"/>
  <c r="BO10"/>
  <c r="BW10"/>
  <c r="BP7"/>
  <c r="BX7"/>
  <c r="BO7"/>
  <c r="BW7"/>
  <c r="BN7"/>
  <c r="BV7"/>
  <c r="BM7"/>
  <c r="BU7"/>
  <c r="BT7"/>
  <c r="BS7"/>
  <c r="BR7"/>
  <c r="BZ7"/>
  <c r="BQ7"/>
  <c r="BY7"/>
  <c r="HS9"/>
  <c r="HT9"/>
  <c r="HU9"/>
  <c r="HQ9"/>
  <c r="HR9"/>
  <c r="HY5"/>
  <c r="HZ5"/>
  <c r="IA5"/>
  <c r="HR5"/>
  <c r="HS5"/>
  <c r="BM5"/>
  <c r="HT5"/>
  <c r="HU5"/>
  <c r="HW5"/>
  <c r="HQ5"/>
  <c r="HX5"/>
  <c r="AP14"/>
  <c r="HQ10"/>
  <c r="HR10"/>
  <c r="HS10"/>
  <c r="HT10"/>
  <c r="HU10"/>
  <c r="HU7"/>
  <c r="HQ7"/>
  <c r="HR7"/>
  <c r="HS7"/>
  <c r="HT7"/>
  <c r="HR6"/>
  <c r="HS6"/>
  <c r="HT6"/>
  <c r="HU6"/>
  <c r="HQ6"/>
  <c r="HT12"/>
  <c r="HU12"/>
  <c r="HQ12"/>
  <c r="HR12"/>
  <c r="HS12"/>
  <c r="HQ11"/>
  <c r="HR11"/>
  <c r="HS11"/>
  <c r="HT11"/>
  <c r="HU11"/>
  <c r="HQ8"/>
  <c r="HR8"/>
  <c r="HS8"/>
  <c r="HT8"/>
  <c r="HU8"/>
  <c r="N92" i="5"/>
  <c r="N138"/>
  <c r="N126"/>
  <c r="Q16" i="2"/>
  <c r="AW16" i="7"/>
  <c r="AN16"/>
  <c r="AJ14"/>
  <c r="AP15"/>
  <c r="Q10" i="2"/>
  <c r="Q12"/>
  <c r="Q11"/>
  <c r="Q8"/>
  <c r="Q13"/>
  <c r="Q9"/>
  <c r="Q7"/>
  <c r="Q6"/>
  <c r="AY14" i="7"/>
  <c r="B307" i="12"/>
  <c r="AO14" i="7"/>
  <c r="AJ11"/>
  <c r="Q5" i="2"/>
  <c r="N6" i="5"/>
  <c r="N7"/>
  <c r="AP8" i="7"/>
  <c r="AY6"/>
  <c r="AJ10"/>
  <c r="AJ8"/>
  <c r="BC16"/>
  <c r="AJ6"/>
  <c r="AL67"/>
  <c r="AL529"/>
  <c r="AL473"/>
  <c r="AN419"/>
  <c r="AL417"/>
  <c r="AN363"/>
  <c r="AL361"/>
  <c r="AN307"/>
  <c r="AM306"/>
  <c r="AL305"/>
  <c r="AN251"/>
  <c r="AM250"/>
  <c r="AL249"/>
  <c r="AN195"/>
  <c r="AM194"/>
  <c r="AL193"/>
  <c r="AN139"/>
  <c r="AM138"/>
  <c r="AL137"/>
  <c r="AN83"/>
  <c r="AM82"/>
  <c r="AL81"/>
  <c r="AL39"/>
  <c r="AN20"/>
  <c r="BC17"/>
  <c r="AL11"/>
  <c r="AJ5"/>
  <c r="AJ13"/>
  <c r="AO595"/>
  <c r="AN594"/>
  <c r="AM593"/>
  <c r="AL592"/>
  <c r="AO539"/>
  <c r="AN538"/>
  <c r="AM537"/>
  <c r="AL536"/>
  <c r="AO483"/>
  <c r="AN482"/>
  <c r="AM481"/>
  <c r="AL480"/>
  <c r="AO427"/>
  <c r="AN426"/>
  <c r="AM425"/>
  <c r="AL424"/>
  <c r="AO371"/>
  <c r="AN370"/>
  <c r="AM369"/>
  <c r="AL368"/>
  <c r="AO315"/>
  <c r="AN314"/>
  <c r="AM313"/>
  <c r="AL312"/>
  <c r="AO259"/>
  <c r="AN258"/>
  <c r="AM257"/>
  <c r="AL256"/>
  <c r="AO203"/>
  <c r="AN202"/>
  <c r="AM201"/>
  <c r="AL200"/>
  <c r="AO147"/>
  <c r="AN146"/>
  <c r="AM145"/>
  <c r="AL144"/>
  <c r="AO91"/>
  <c r="AN90"/>
  <c r="AM89"/>
  <c r="AL88"/>
  <c r="AN41"/>
  <c r="AO35"/>
  <c r="AZ11"/>
  <c r="N11" i="5"/>
  <c r="N15"/>
  <c r="N16"/>
  <c r="N8"/>
  <c r="N13"/>
  <c r="AX18" i="7"/>
  <c r="AM13"/>
  <c r="N12" i="5"/>
  <c r="AJ12" i="7"/>
  <c r="AM14"/>
  <c r="N9" i="5"/>
  <c r="N10"/>
  <c r="N14"/>
  <c r="DL5" i="7"/>
  <c r="DL6" s="1"/>
  <c r="DL7" s="1"/>
  <c r="DM7" s="1"/>
  <c r="CG11"/>
  <c r="CF11"/>
  <c r="CE11"/>
  <c r="CD11"/>
  <c r="CC11"/>
  <c r="CB11"/>
  <c r="CJ11"/>
  <c r="CI11"/>
  <c r="CH11"/>
  <c r="CE599"/>
  <c r="CD599"/>
  <c r="CC599"/>
  <c r="CB599"/>
  <c r="CJ599"/>
  <c r="CI599"/>
  <c r="CH599"/>
  <c r="CG599"/>
  <c r="CF599"/>
  <c r="CE591"/>
  <c r="CD591"/>
  <c r="CC591"/>
  <c r="CB591"/>
  <c r="CJ591"/>
  <c r="CI591"/>
  <c r="CH591"/>
  <c r="CG591"/>
  <c r="CF591"/>
  <c r="CE583"/>
  <c r="CD583"/>
  <c r="CC583"/>
  <c r="CB583"/>
  <c r="CJ583"/>
  <c r="CI583"/>
  <c r="CH583"/>
  <c r="CG583"/>
  <c r="CF583"/>
  <c r="CE575"/>
  <c r="CD575"/>
  <c r="CC575"/>
  <c r="CB575"/>
  <c r="CJ575"/>
  <c r="CI575"/>
  <c r="CH575"/>
  <c r="CG575"/>
  <c r="CF575"/>
  <c r="CE567"/>
  <c r="CD567"/>
  <c r="CC567"/>
  <c r="CB567"/>
  <c r="CJ567"/>
  <c r="CI567"/>
  <c r="CH567"/>
  <c r="CG567"/>
  <c r="CF567"/>
  <c r="CE559"/>
  <c r="CD559"/>
  <c r="CC559"/>
  <c r="CB559"/>
  <c r="CJ559"/>
  <c r="CI559"/>
  <c r="CH559"/>
  <c r="CG559"/>
  <c r="CF559"/>
  <c r="CE551"/>
  <c r="CD551"/>
  <c r="CC551"/>
  <c r="CB551"/>
  <c r="CJ551"/>
  <c r="CI551"/>
  <c r="CH551"/>
  <c r="CG551"/>
  <c r="CF551"/>
  <c r="CE543"/>
  <c r="CD543"/>
  <c r="CC543"/>
  <c r="CB543"/>
  <c r="CJ543"/>
  <c r="CI543"/>
  <c r="CH543"/>
  <c r="CG543"/>
  <c r="CF543"/>
  <c r="CE535"/>
  <c r="CD535"/>
  <c r="CC535"/>
  <c r="CB535"/>
  <c r="CJ535"/>
  <c r="CI535"/>
  <c r="CH535"/>
  <c r="CG535"/>
  <c r="CF535"/>
  <c r="CE503"/>
  <c r="CD503"/>
  <c r="CC503"/>
  <c r="CB503"/>
  <c r="CJ503"/>
  <c r="CI503"/>
  <c r="CH503"/>
  <c r="CG503"/>
  <c r="CF503"/>
  <c r="CF495"/>
  <c r="CE495"/>
  <c r="CD495"/>
  <c r="CC495"/>
  <c r="CB495"/>
  <c r="CJ495"/>
  <c r="CI495"/>
  <c r="CH495"/>
  <c r="CG495"/>
  <c r="CF471"/>
  <c r="CE471"/>
  <c r="CD471"/>
  <c r="CC471"/>
  <c r="CB471"/>
  <c r="CJ471"/>
  <c r="CI471"/>
  <c r="CH471"/>
  <c r="CG471"/>
  <c r="CF463"/>
  <c r="CE463"/>
  <c r="CD463"/>
  <c r="CC463"/>
  <c r="CB463"/>
  <c r="CJ463"/>
  <c r="CI463"/>
  <c r="CH463"/>
  <c r="CG463"/>
  <c r="CF447"/>
  <c r="CE447"/>
  <c r="CD447"/>
  <c r="CC447"/>
  <c r="CB447"/>
  <c r="CJ447"/>
  <c r="CI447"/>
  <c r="CH447"/>
  <c r="CG447"/>
  <c r="CF431"/>
  <c r="CE431"/>
  <c r="CD431"/>
  <c r="CC431"/>
  <c r="CB431"/>
  <c r="CJ431"/>
  <c r="CI431"/>
  <c r="CH431"/>
  <c r="CG431"/>
  <c r="CD355"/>
  <c r="CC355"/>
  <c r="CB355"/>
  <c r="CJ355"/>
  <c r="CI355"/>
  <c r="CG355"/>
  <c r="CF355"/>
  <c r="CE355"/>
  <c r="CH355"/>
  <c r="AH347"/>
  <c r="CD347"/>
  <c r="CC347"/>
  <c r="CB347"/>
  <c r="CJ347"/>
  <c r="CI347"/>
  <c r="CG347"/>
  <c r="CF347"/>
  <c r="CE347"/>
  <c r="CH347"/>
  <c r="CD339"/>
  <c r="CC339"/>
  <c r="CB339"/>
  <c r="CJ339"/>
  <c r="CI339"/>
  <c r="CG339"/>
  <c r="CF339"/>
  <c r="CE339"/>
  <c r="CH339"/>
  <c r="CD323"/>
  <c r="CC323"/>
  <c r="CB323"/>
  <c r="CJ323"/>
  <c r="CI323"/>
  <c r="CG323"/>
  <c r="CF323"/>
  <c r="CE323"/>
  <c r="CH323"/>
  <c r="B294"/>
  <c r="CH295"/>
  <c r="CG295"/>
  <c r="CF295"/>
  <c r="CE295"/>
  <c r="CC295"/>
  <c r="CB295"/>
  <c r="CJ295"/>
  <c r="CI295"/>
  <c r="CD295"/>
  <c r="CH271"/>
  <c r="CG271"/>
  <c r="CF271"/>
  <c r="CE271"/>
  <c r="CC271"/>
  <c r="CB271"/>
  <c r="CJ271"/>
  <c r="CI271"/>
  <c r="CD271"/>
  <c r="CC239"/>
  <c r="CB239"/>
  <c r="CJ239"/>
  <c r="CI239"/>
  <c r="CH239"/>
  <c r="CG239"/>
  <c r="CF239"/>
  <c r="CE239"/>
  <c r="CD239"/>
  <c r="CC231"/>
  <c r="CB231"/>
  <c r="CJ231"/>
  <c r="CI231"/>
  <c r="CH231"/>
  <c r="CG231"/>
  <c r="CF231"/>
  <c r="CE231"/>
  <c r="CD231"/>
  <c r="E222"/>
  <c r="CC223"/>
  <c r="CB223"/>
  <c r="CJ223"/>
  <c r="CI223"/>
  <c r="CH223"/>
  <c r="CG223"/>
  <c r="CF223"/>
  <c r="CE223"/>
  <c r="CD223"/>
  <c r="CC215"/>
  <c r="CB215"/>
  <c r="CJ215"/>
  <c r="CI215"/>
  <c r="CH215"/>
  <c r="CG215"/>
  <c r="CF215"/>
  <c r="CE215"/>
  <c r="CD215"/>
  <c r="CC207"/>
  <c r="CB207"/>
  <c r="CJ207"/>
  <c r="CI207"/>
  <c r="CH207"/>
  <c r="CG207"/>
  <c r="CF207"/>
  <c r="CE207"/>
  <c r="CD207"/>
  <c r="CC191"/>
  <c r="CB191"/>
  <c r="CJ191"/>
  <c r="CI191"/>
  <c r="CH191"/>
  <c r="CG191"/>
  <c r="CF191"/>
  <c r="CE191"/>
  <c r="CD191"/>
  <c r="CH139"/>
  <c r="CG139"/>
  <c r="CF139"/>
  <c r="CE139"/>
  <c r="CD139"/>
  <c r="CC139"/>
  <c r="CB139"/>
  <c r="CJ139"/>
  <c r="CI139"/>
  <c r="CH99"/>
  <c r="CG99"/>
  <c r="CF99"/>
  <c r="CE99"/>
  <c r="CD99"/>
  <c r="CC99"/>
  <c r="CB99"/>
  <c r="CJ99"/>
  <c r="CI99"/>
  <c r="CD87"/>
  <c r="CC87"/>
  <c r="CB87"/>
  <c r="CJ87"/>
  <c r="CI87"/>
  <c r="CH87"/>
  <c r="CG87"/>
  <c r="CF87"/>
  <c r="CE87"/>
  <c r="CH75"/>
  <c r="CG75"/>
  <c r="CF75"/>
  <c r="CE75"/>
  <c r="CD75"/>
  <c r="CC75"/>
  <c r="CB75"/>
  <c r="CJ75"/>
  <c r="CI75"/>
  <c r="CC63"/>
  <c r="CH63"/>
  <c r="CG63"/>
  <c r="CF63"/>
  <c r="CJ63"/>
  <c r="CI63"/>
  <c r="CE63"/>
  <c r="CD63"/>
  <c r="CB63"/>
  <c r="CG51"/>
  <c r="CF51"/>
  <c r="CE51"/>
  <c r="CD51"/>
  <c r="CC51"/>
  <c r="CB51"/>
  <c r="CJ51"/>
  <c r="CI51"/>
  <c r="CH51"/>
  <c r="CG29"/>
  <c r="CF29"/>
  <c r="CD20"/>
  <c r="CC20"/>
  <c r="CB20"/>
  <c r="CJ20"/>
  <c r="CI20"/>
  <c r="CH20"/>
  <c r="CG20"/>
  <c r="CF20"/>
  <c r="CE20"/>
  <c r="CF6"/>
  <c r="CE6"/>
  <c r="CD6"/>
  <c r="CC6"/>
  <c r="CB6"/>
  <c r="CJ6"/>
  <c r="CI6"/>
  <c r="CH6"/>
  <c r="CG6"/>
  <c r="CD610"/>
  <c r="CC610"/>
  <c r="CB610"/>
  <c r="CJ610"/>
  <c r="CI610"/>
  <c r="CH610"/>
  <c r="CF610"/>
  <c r="CE610"/>
  <c r="CG610"/>
  <c r="CH606"/>
  <c r="CG606"/>
  <c r="CF606"/>
  <c r="CE606"/>
  <c r="CD606"/>
  <c r="CB606"/>
  <c r="CJ606"/>
  <c r="CI606"/>
  <c r="CC606"/>
  <c r="CD602"/>
  <c r="CC602"/>
  <c r="CB602"/>
  <c r="CJ602"/>
  <c r="CI602"/>
  <c r="CH602"/>
  <c r="CG602"/>
  <c r="CF602"/>
  <c r="CE602"/>
  <c r="CH598"/>
  <c r="CG598"/>
  <c r="CF598"/>
  <c r="CE598"/>
  <c r="CD598"/>
  <c r="CC598"/>
  <c r="CB598"/>
  <c r="CJ598"/>
  <c r="CI598"/>
  <c r="CD594"/>
  <c r="CC594"/>
  <c r="CB594"/>
  <c r="CJ594"/>
  <c r="CI594"/>
  <c r="CH594"/>
  <c r="CG594"/>
  <c r="CF594"/>
  <c r="CE594"/>
  <c r="CH590"/>
  <c r="CG590"/>
  <c r="CF590"/>
  <c r="CE590"/>
  <c r="CD590"/>
  <c r="CC590"/>
  <c r="CB590"/>
  <c r="CJ590"/>
  <c r="CI590"/>
  <c r="CD586"/>
  <c r="CC586"/>
  <c r="CB586"/>
  <c r="CJ586"/>
  <c r="CI586"/>
  <c r="CH586"/>
  <c r="CG586"/>
  <c r="CF586"/>
  <c r="CE586"/>
  <c r="CH582"/>
  <c r="CG582"/>
  <c r="CF582"/>
  <c r="CE582"/>
  <c r="CD582"/>
  <c r="CC582"/>
  <c r="CB582"/>
  <c r="CJ582"/>
  <c r="CI582"/>
  <c r="CD578"/>
  <c r="CC578"/>
  <c r="CB578"/>
  <c r="CJ578"/>
  <c r="CI578"/>
  <c r="CH578"/>
  <c r="CG578"/>
  <c r="CF578"/>
  <c r="CE578"/>
  <c r="CH574"/>
  <c r="CG574"/>
  <c r="CF574"/>
  <c r="CE574"/>
  <c r="CD574"/>
  <c r="CC574"/>
  <c r="CB574"/>
  <c r="CJ574"/>
  <c r="CI574"/>
  <c r="CD570"/>
  <c r="CC570"/>
  <c r="CB570"/>
  <c r="CJ570"/>
  <c r="CI570"/>
  <c r="CH570"/>
  <c r="CG570"/>
  <c r="CF570"/>
  <c r="CE570"/>
  <c r="CH566"/>
  <c r="CG566"/>
  <c r="CF566"/>
  <c r="CE566"/>
  <c r="CD566"/>
  <c r="CC566"/>
  <c r="CB566"/>
  <c r="CJ566"/>
  <c r="CI566"/>
  <c r="CD562"/>
  <c r="CC562"/>
  <c r="CB562"/>
  <c r="CJ562"/>
  <c r="CI562"/>
  <c r="CH562"/>
  <c r="CG562"/>
  <c r="CF562"/>
  <c r="CE562"/>
  <c r="AG558"/>
  <c r="CH558"/>
  <c r="CG558"/>
  <c r="CF558"/>
  <c r="CE558"/>
  <c r="CD558"/>
  <c r="CC558"/>
  <c r="CB558"/>
  <c r="CJ558"/>
  <c r="CI558"/>
  <c r="CD554"/>
  <c r="CC554"/>
  <c r="CB554"/>
  <c r="CJ554"/>
  <c r="CI554"/>
  <c r="CH554"/>
  <c r="CG554"/>
  <c r="CF554"/>
  <c r="CE554"/>
  <c r="CH550"/>
  <c r="CG550"/>
  <c r="CF550"/>
  <c r="CE550"/>
  <c r="CD550"/>
  <c r="CC550"/>
  <c r="CB550"/>
  <c r="CJ550"/>
  <c r="CI550"/>
  <c r="B545"/>
  <c r="CD546"/>
  <c r="CC546"/>
  <c r="CB546"/>
  <c r="CJ546"/>
  <c r="CI546"/>
  <c r="CH546"/>
  <c r="CG546"/>
  <c r="CF546"/>
  <c r="CE546"/>
  <c r="CH542"/>
  <c r="CG542"/>
  <c r="CF542"/>
  <c r="CE542"/>
  <c r="CD542"/>
  <c r="CC542"/>
  <c r="CB542"/>
  <c r="CJ542"/>
  <c r="CI542"/>
  <c r="CD538"/>
  <c r="CC538"/>
  <c r="CB538"/>
  <c r="CJ538"/>
  <c r="CI538"/>
  <c r="CH538"/>
  <c r="CG538"/>
  <c r="CF538"/>
  <c r="CE538"/>
  <c r="CH534"/>
  <c r="CG534"/>
  <c r="CF534"/>
  <c r="CE534"/>
  <c r="CD534"/>
  <c r="CC534"/>
  <c r="CB534"/>
  <c r="CJ534"/>
  <c r="CI534"/>
  <c r="CD530"/>
  <c r="CC530"/>
  <c r="CB530"/>
  <c r="CJ530"/>
  <c r="CI530"/>
  <c r="CH530"/>
  <c r="CG530"/>
  <c r="CF530"/>
  <c r="CE530"/>
  <c r="CH526"/>
  <c r="CG526"/>
  <c r="CF526"/>
  <c r="CE526"/>
  <c r="CD526"/>
  <c r="CC526"/>
  <c r="CB526"/>
  <c r="CJ526"/>
  <c r="CI526"/>
  <c r="CD522"/>
  <c r="CC522"/>
  <c r="CB522"/>
  <c r="CJ522"/>
  <c r="CI522"/>
  <c r="CH522"/>
  <c r="CG522"/>
  <c r="CF522"/>
  <c r="CE522"/>
  <c r="CH518"/>
  <c r="CG518"/>
  <c r="CF518"/>
  <c r="CE518"/>
  <c r="CD518"/>
  <c r="CC518"/>
  <c r="CB518"/>
  <c r="CJ518"/>
  <c r="CI518"/>
  <c r="CD514"/>
  <c r="CC514"/>
  <c r="CB514"/>
  <c r="CJ514"/>
  <c r="CI514"/>
  <c r="CH514"/>
  <c r="CG514"/>
  <c r="CF514"/>
  <c r="CE514"/>
  <c r="CH510"/>
  <c r="CG510"/>
  <c r="CF510"/>
  <c r="CE510"/>
  <c r="CD510"/>
  <c r="CC510"/>
  <c r="CB510"/>
  <c r="CJ510"/>
  <c r="CI510"/>
  <c r="CD506"/>
  <c r="CC506"/>
  <c r="CB506"/>
  <c r="CJ506"/>
  <c r="CI506"/>
  <c r="CH506"/>
  <c r="CG506"/>
  <c r="CF506"/>
  <c r="CE506"/>
  <c r="CH502"/>
  <c r="CG502"/>
  <c r="CF502"/>
  <c r="CE502"/>
  <c r="CD502"/>
  <c r="CC502"/>
  <c r="CB502"/>
  <c r="CJ502"/>
  <c r="CI502"/>
  <c r="CD498"/>
  <c r="CC498"/>
  <c r="CB498"/>
  <c r="CJ498"/>
  <c r="CI498"/>
  <c r="CH498"/>
  <c r="CG498"/>
  <c r="CF498"/>
  <c r="CE498"/>
  <c r="CI494"/>
  <c r="CH494"/>
  <c r="CG494"/>
  <c r="CF494"/>
  <c r="CE494"/>
  <c r="CD494"/>
  <c r="CC494"/>
  <c r="CB494"/>
  <c r="CJ494"/>
  <c r="CE490"/>
  <c r="CD490"/>
  <c r="CC490"/>
  <c r="CB490"/>
  <c r="CJ490"/>
  <c r="CI490"/>
  <c r="CH490"/>
  <c r="CG490"/>
  <c r="CF490"/>
  <c r="CI486"/>
  <c r="CH486"/>
  <c r="CG486"/>
  <c r="CF486"/>
  <c r="CE486"/>
  <c r="CD486"/>
  <c r="CC486"/>
  <c r="CJ486"/>
  <c r="CB486"/>
  <c r="AH482"/>
  <c r="CE482"/>
  <c r="CD482"/>
  <c r="CC482"/>
  <c r="CB482"/>
  <c r="CJ482"/>
  <c r="CI482"/>
  <c r="CH482"/>
  <c r="CG482"/>
  <c r="CF482"/>
  <c r="CI478"/>
  <c r="CH478"/>
  <c r="CG478"/>
  <c r="CF478"/>
  <c r="CE478"/>
  <c r="CD478"/>
  <c r="CC478"/>
  <c r="CJ478"/>
  <c r="CB478"/>
  <c r="CE474"/>
  <c r="CD474"/>
  <c r="CC474"/>
  <c r="CB474"/>
  <c r="CJ474"/>
  <c r="CI474"/>
  <c r="CH474"/>
  <c r="CG474"/>
  <c r="CF474"/>
  <c r="CI470"/>
  <c r="CH470"/>
  <c r="CG470"/>
  <c r="CF470"/>
  <c r="CE470"/>
  <c r="CD470"/>
  <c r="CC470"/>
  <c r="CJ470"/>
  <c r="CB470"/>
  <c r="CE466"/>
  <c r="CD466"/>
  <c r="CC466"/>
  <c r="CB466"/>
  <c r="CJ466"/>
  <c r="CI466"/>
  <c r="CH466"/>
  <c r="CG466"/>
  <c r="CF466"/>
  <c r="CI462"/>
  <c r="CH462"/>
  <c r="CG462"/>
  <c r="CF462"/>
  <c r="CE462"/>
  <c r="CD462"/>
  <c r="CC462"/>
  <c r="CJ462"/>
  <c r="CB462"/>
  <c r="CE458"/>
  <c r="CD458"/>
  <c r="CC458"/>
  <c r="CB458"/>
  <c r="CJ458"/>
  <c r="CI458"/>
  <c r="CH458"/>
  <c r="CG458"/>
  <c r="CF458"/>
  <c r="CI454"/>
  <c r="CH454"/>
  <c r="CG454"/>
  <c r="CF454"/>
  <c r="CE454"/>
  <c r="CD454"/>
  <c r="CC454"/>
  <c r="CJ454"/>
  <c r="CB454"/>
  <c r="CE450"/>
  <c r="CD450"/>
  <c r="CC450"/>
  <c r="CB450"/>
  <c r="CJ450"/>
  <c r="CI450"/>
  <c r="CH450"/>
  <c r="CG450"/>
  <c r="CF450"/>
  <c r="CI446"/>
  <c r="CH446"/>
  <c r="CG446"/>
  <c r="CF446"/>
  <c r="CE446"/>
  <c r="CD446"/>
  <c r="CC446"/>
  <c r="CJ446"/>
  <c r="CB446"/>
  <c r="CE442"/>
  <c r="CD442"/>
  <c r="CC442"/>
  <c r="CB442"/>
  <c r="CJ442"/>
  <c r="CI442"/>
  <c r="CH442"/>
  <c r="CG442"/>
  <c r="CF442"/>
  <c r="CI438"/>
  <c r="CH438"/>
  <c r="CG438"/>
  <c r="CF438"/>
  <c r="CE438"/>
  <c r="CD438"/>
  <c r="CC438"/>
  <c r="CJ438"/>
  <c r="CB438"/>
  <c r="CE434"/>
  <c r="CD434"/>
  <c r="CC434"/>
  <c r="CB434"/>
  <c r="CJ434"/>
  <c r="CI434"/>
  <c r="CH434"/>
  <c r="CG434"/>
  <c r="CF434"/>
  <c r="CI430"/>
  <c r="CH430"/>
  <c r="CG430"/>
  <c r="CF430"/>
  <c r="CE430"/>
  <c r="CD430"/>
  <c r="CC430"/>
  <c r="CB430"/>
  <c r="CJ430"/>
  <c r="CE426"/>
  <c r="CD426"/>
  <c r="CC426"/>
  <c r="CB426"/>
  <c r="CJ426"/>
  <c r="CI426"/>
  <c r="CH426"/>
  <c r="CG426"/>
  <c r="CF426"/>
  <c r="CI422"/>
  <c r="CH422"/>
  <c r="CG422"/>
  <c r="CF422"/>
  <c r="CE422"/>
  <c r="CD422"/>
  <c r="CC422"/>
  <c r="CJ422"/>
  <c r="CB422"/>
  <c r="BI418"/>
  <c r="CE418"/>
  <c r="CD418"/>
  <c r="CC418"/>
  <c r="CB418"/>
  <c r="CJ418"/>
  <c r="CI418"/>
  <c r="CH418"/>
  <c r="CG418"/>
  <c r="CF418"/>
  <c r="CI414"/>
  <c r="CH414"/>
  <c r="CG414"/>
  <c r="CF414"/>
  <c r="CE414"/>
  <c r="CD414"/>
  <c r="CC414"/>
  <c r="CJ414"/>
  <c r="CB414"/>
  <c r="AH410"/>
  <c r="CE410"/>
  <c r="CD410"/>
  <c r="CC410"/>
  <c r="CB410"/>
  <c r="CJ410"/>
  <c r="CI410"/>
  <c r="CH410"/>
  <c r="CG410"/>
  <c r="CF410"/>
  <c r="CI406"/>
  <c r="CH406"/>
  <c r="CG406"/>
  <c r="CF406"/>
  <c r="CE406"/>
  <c r="CD406"/>
  <c r="CC406"/>
  <c r="CJ406"/>
  <c r="CB406"/>
  <c r="B401"/>
  <c r="CE402"/>
  <c r="CD402"/>
  <c r="CC402"/>
  <c r="CB402"/>
  <c r="CJ402"/>
  <c r="CI402"/>
  <c r="CH402"/>
  <c r="CG402"/>
  <c r="CF402"/>
  <c r="BI398"/>
  <c r="CI398"/>
  <c r="CH398"/>
  <c r="CG398"/>
  <c r="CF398"/>
  <c r="CE398"/>
  <c r="CD398"/>
  <c r="CC398"/>
  <c r="CJ398"/>
  <c r="CB398"/>
  <c r="CE394"/>
  <c r="CD394"/>
  <c r="CC394"/>
  <c r="CB394"/>
  <c r="CJ394"/>
  <c r="CI394"/>
  <c r="CH394"/>
  <c r="CG394"/>
  <c r="CF394"/>
  <c r="BJ390"/>
  <c r="CI390"/>
  <c r="CH390"/>
  <c r="CG390"/>
  <c r="CF390"/>
  <c r="CE390"/>
  <c r="CD390"/>
  <c r="CC390"/>
  <c r="CJ390"/>
  <c r="CB390"/>
  <c r="CE386"/>
  <c r="CD386"/>
  <c r="CC386"/>
  <c r="CB386"/>
  <c r="CJ386"/>
  <c r="CI386"/>
  <c r="CH386"/>
  <c r="CG386"/>
  <c r="CF386"/>
  <c r="CC382"/>
  <c r="CB382"/>
  <c r="CH382"/>
  <c r="CI382"/>
  <c r="CG382"/>
  <c r="CF382"/>
  <c r="CE382"/>
  <c r="CD382"/>
  <c r="CJ382"/>
  <c r="CG378"/>
  <c r="CF378"/>
  <c r="CE378"/>
  <c r="CD378"/>
  <c r="CB378"/>
  <c r="CJ378"/>
  <c r="CI378"/>
  <c r="CH378"/>
  <c r="CC378"/>
  <c r="CC374"/>
  <c r="CB374"/>
  <c r="CJ374"/>
  <c r="CI374"/>
  <c r="CH374"/>
  <c r="CF374"/>
  <c r="CE374"/>
  <c r="CD374"/>
  <c r="CG374"/>
  <c r="CG370"/>
  <c r="CF370"/>
  <c r="CE370"/>
  <c r="CD370"/>
  <c r="CB370"/>
  <c r="CJ370"/>
  <c r="CI370"/>
  <c r="CH370"/>
  <c r="CC370"/>
  <c r="AH366"/>
  <c r="CC366"/>
  <c r="CB366"/>
  <c r="CJ366"/>
  <c r="CI366"/>
  <c r="CH366"/>
  <c r="CF366"/>
  <c r="CE366"/>
  <c r="CD366"/>
  <c r="CG366"/>
  <c r="AG362"/>
  <c r="CG362"/>
  <c r="CF362"/>
  <c r="CE362"/>
  <c r="CD362"/>
  <c r="CB362"/>
  <c r="CJ362"/>
  <c r="CI362"/>
  <c r="CH362"/>
  <c r="CC362"/>
  <c r="CC358"/>
  <c r="CB358"/>
  <c r="CJ358"/>
  <c r="CI358"/>
  <c r="CH358"/>
  <c r="CF358"/>
  <c r="CE358"/>
  <c r="CD358"/>
  <c r="CG358"/>
  <c r="BJ354"/>
  <c r="CG354"/>
  <c r="CF354"/>
  <c r="CE354"/>
  <c r="CD354"/>
  <c r="CB354"/>
  <c r="CJ354"/>
  <c r="CI354"/>
  <c r="CH354"/>
  <c r="CC354"/>
  <c r="CC350"/>
  <c r="CB350"/>
  <c r="CJ350"/>
  <c r="CI350"/>
  <c r="CH350"/>
  <c r="CF350"/>
  <c r="CE350"/>
  <c r="CD350"/>
  <c r="CG350"/>
  <c r="CG346"/>
  <c r="CF346"/>
  <c r="CE346"/>
  <c r="CD346"/>
  <c r="CB346"/>
  <c r="CJ346"/>
  <c r="CI346"/>
  <c r="CH346"/>
  <c r="CC346"/>
  <c r="AH342"/>
  <c r="CC342"/>
  <c r="CB342"/>
  <c r="CJ342"/>
  <c r="CI342"/>
  <c r="CH342"/>
  <c r="CF342"/>
  <c r="CE342"/>
  <c r="CD342"/>
  <c r="CG342"/>
  <c r="CG338"/>
  <c r="CF338"/>
  <c r="CE338"/>
  <c r="CD338"/>
  <c r="CB338"/>
  <c r="CJ338"/>
  <c r="CI338"/>
  <c r="CH338"/>
  <c r="CC338"/>
  <c r="CC334"/>
  <c r="CB334"/>
  <c r="CJ334"/>
  <c r="CI334"/>
  <c r="CH334"/>
  <c r="CF334"/>
  <c r="CE334"/>
  <c r="CD334"/>
  <c r="CG334"/>
  <c r="D329"/>
  <c r="CG330"/>
  <c r="CF330"/>
  <c r="CE330"/>
  <c r="CD330"/>
  <c r="CB330"/>
  <c r="CJ330"/>
  <c r="CI330"/>
  <c r="CH330"/>
  <c r="CC330"/>
  <c r="CC326"/>
  <c r="CB326"/>
  <c r="CJ326"/>
  <c r="CI326"/>
  <c r="CH326"/>
  <c r="CF326"/>
  <c r="CE326"/>
  <c r="CD326"/>
  <c r="CG326"/>
  <c r="CG322"/>
  <c r="CF322"/>
  <c r="CE322"/>
  <c r="CD322"/>
  <c r="CB322"/>
  <c r="CJ322"/>
  <c r="CI322"/>
  <c r="CH322"/>
  <c r="CC322"/>
  <c r="CC318"/>
  <c r="CB318"/>
  <c r="CJ318"/>
  <c r="CI318"/>
  <c r="CH318"/>
  <c r="CF318"/>
  <c r="CE318"/>
  <c r="CD318"/>
  <c r="CG318"/>
  <c r="CG314"/>
  <c r="CF314"/>
  <c r="CE314"/>
  <c r="CD314"/>
  <c r="CB314"/>
  <c r="CJ314"/>
  <c r="CI314"/>
  <c r="CH314"/>
  <c r="CC314"/>
  <c r="CC310"/>
  <c r="CB310"/>
  <c r="CJ310"/>
  <c r="CI310"/>
  <c r="CH310"/>
  <c r="CF310"/>
  <c r="CE310"/>
  <c r="CD310"/>
  <c r="CG310"/>
  <c r="AH306"/>
  <c r="CG306"/>
  <c r="CF306"/>
  <c r="CE306"/>
  <c r="CD306"/>
  <c r="CB306"/>
  <c r="CJ306"/>
  <c r="CI306"/>
  <c r="CH306"/>
  <c r="CC306"/>
  <c r="CC302"/>
  <c r="CB302"/>
  <c r="CJ302"/>
  <c r="CI302"/>
  <c r="CH302"/>
  <c r="CF302"/>
  <c r="CE302"/>
  <c r="CD302"/>
  <c r="CG302"/>
  <c r="CG298"/>
  <c r="CF298"/>
  <c r="CE298"/>
  <c r="CD298"/>
  <c r="CB298"/>
  <c r="CJ298"/>
  <c r="CI298"/>
  <c r="CH298"/>
  <c r="CC298"/>
  <c r="CC294"/>
  <c r="CB294"/>
  <c r="CJ294"/>
  <c r="CI294"/>
  <c r="CH294"/>
  <c r="CF294"/>
  <c r="CE294"/>
  <c r="CD294"/>
  <c r="CG294"/>
  <c r="D289"/>
  <c r="CG290"/>
  <c r="CF290"/>
  <c r="CE290"/>
  <c r="CD290"/>
  <c r="CB290"/>
  <c r="CJ290"/>
  <c r="CI290"/>
  <c r="CH290"/>
  <c r="CC290"/>
  <c r="CC286"/>
  <c r="CB286"/>
  <c r="CJ286"/>
  <c r="CI286"/>
  <c r="CH286"/>
  <c r="CF286"/>
  <c r="CE286"/>
  <c r="CD286"/>
  <c r="CG286"/>
  <c r="CG282"/>
  <c r="CF282"/>
  <c r="CE282"/>
  <c r="CD282"/>
  <c r="CB282"/>
  <c r="CJ282"/>
  <c r="CI282"/>
  <c r="CH282"/>
  <c r="CC282"/>
  <c r="CC278"/>
  <c r="CB278"/>
  <c r="CJ278"/>
  <c r="CI278"/>
  <c r="CH278"/>
  <c r="CF278"/>
  <c r="CE278"/>
  <c r="CD278"/>
  <c r="CG278"/>
  <c r="CG274"/>
  <c r="CF274"/>
  <c r="CE274"/>
  <c r="CD274"/>
  <c r="CB274"/>
  <c r="CJ274"/>
  <c r="CI274"/>
  <c r="CH274"/>
  <c r="CC274"/>
  <c r="CC270"/>
  <c r="CB270"/>
  <c r="CJ270"/>
  <c r="CI270"/>
  <c r="CH270"/>
  <c r="CF270"/>
  <c r="CE270"/>
  <c r="CD270"/>
  <c r="CG270"/>
  <c r="CG266"/>
  <c r="CF266"/>
  <c r="CE266"/>
  <c r="CD266"/>
  <c r="CB266"/>
  <c r="CJ266"/>
  <c r="CI266"/>
  <c r="CH266"/>
  <c r="CC266"/>
  <c r="CC262"/>
  <c r="CB262"/>
  <c r="CJ262"/>
  <c r="CI262"/>
  <c r="CH262"/>
  <c r="CF262"/>
  <c r="CE262"/>
  <c r="CD262"/>
  <c r="CG262"/>
  <c r="C257"/>
  <c r="CG258"/>
  <c r="CF258"/>
  <c r="CE258"/>
  <c r="CD258"/>
  <c r="CB258"/>
  <c r="CJ258"/>
  <c r="CI258"/>
  <c r="CH258"/>
  <c r="CC258"/>
  <c r="CC254"/>
  <c r="CB254"/>
  <c r="CJ254"/>
  <c r="CI254"/>
  <c r="CH254"/>
  <c r="CF254"/>
  <c r="CE254"/>
  <c r="CD254"/>
  <c r="CG254"/>
  <c r="CB250"/>
  <c r="CJ250"/>
  <c r="CI250"/>
  <c r="CH250"/>
  <c r="CF250"/>
  <c r="CE250"/>
  <c r="CD250"/>
  <c r="CC250"/>
  <c r="CG250"/>
  <c r="CF246"/>
  <c r="CE246"/>
  <c r="CD246"/>
  <c r="CB246"/>
  <c r="CJ246"/>
  <c r="CI246"/>
  <c r="CH246"/>
  <c r="CG246"/>
  <c r="CC246"/>
  <c r="CB242"/>
  <c r="CJ242"/>
  <c r="CI242"/>
  <c r="CH242"/>
  <c r="CF242"/>
  <c r="CE242"/>
  <c r="CD242"/>
  <c r="CC242"/>
  <c r="CG242"/>
  <c r="CF238"/>
  <c r="CE238"/>
  <c r="CD238"/>
  <c r="CC238"/>
  <c r="CB238"/>
  <c r="CJ238"/>
  <c r="CI238"/>
  <c r="CH238"/>
  <c r="CG238"/>
  <c r="CB234"/>
  <c r="CJ234"/>
  <c r="CI234"/>
  <c r="CH234"/>
  <c r="CG234"/>
  <c r="CF234"/>
  <c r="CE234"/>
  <c r="CD234"/>
  <c r="CC234"/>
  <c r="CF230"/>
  <c r="CE230"/>
  <c r="CD230"/>
  <c r="CC230"/>
  <c r="CB230"/>
  <c r="CJ230"/>
  <c r="CI230"/>
  <c r="CH230"/>
  <c r="CG230"/>
  <c r="CB226"/>
  <c r="CJ226"/>
  <c r="CI226"/>
  <c r="CH226"/>
  <c r="CG226"/>
  <c r="CF226"/>
  <c r="CE226"/>
  <c r="CD226"/>
  <c r="CC226"/>
  <c r="CF222"/>
  <c r="CE222"/>
  <c r="CD222"/>
  <c r="CC222"/>
  <c r="CB222"/>
  <c r="CJ222"/>
  <c r="CI222"/>
  <c r="CH222"/>
  <c r="CG222"/>
  <c r="CB218"/>
  <c r="CJ218"/>
  <c r="CI218"/>
  <c r="CH218"/>
  <c r="CG218"/>
  <c r="CF218"/>
  <c r="CE218"/>
  <c r="CD218"/>
  <c r="CC218"/>
  <c r="AH214"/>
  <c r="CF214"/>
  <c r="CE214"/>
  <c r="CD214"/>
  <c r="CC214"/>
  <c r="CB214"/>
  <c r="CJ214"/>
  <c r="CI214"/>
  <c r="CH214"/>
  <c r="CG214"/>
  <c r="CB210"/>
  <c r="CJ210"/>
  <c r="CI210"/>
  <c r="CH210"/>
  <c r="CG210"/>
  <c r="CF210"/>
  <c r="CE210"/>
  <c r="CD210"/>
  <c r="CC210"/>
  <c r="CF206"/>
  <c r="CE206"/>
  <c r="CD206"/>
  <c r="CC206"/>
  <c r="CB206"/>
  <c r="CJ206"/>
  <c r="CI206"/>
  <c r="CH206"/>
  <c r="CG206"/>
  <c r="CB202"/>
  <c r="CJ202"/>
  <c r="CI202"/>
  <c r="CH202"/>
  <c r="CG202"/>
  <c r="CF202"/>
  <c r="CE202"/>
  <c r="CD202"/>
  <c r="CC202"/>
  <c r="CF198"/>
  <c r="CE198"/>
  <c r="CD198"/>
  <c r="CC198"/>
  <c r="CB198"/>
  <c r="CJ198"/>
  <c r="CI198"/>
  <c r="CH198"/>
  <c r="CG198"/>
  <c r="CB194"/>
  <c r="CJ194"/>
  <c r="CI194"/>
  <c r="CH194"/>
  <c r="CG194"/>
  <c r="CF194"/>
  <c r="CE194"/>
  <c r="CD194"/>
  <c r="CC194"/>
  <c r="CF190"/>
  <c r="CE190"/>
  <c r="CD190"/>
  <c r="CC190"/>
  <c r="CB190"/>
  <c r="CJ190"/>
  <c r="CI190"/>
  <c r="CH190"/>
  <c r="CG190"/>
  <c r="CC186"/>
  <c r="CB186"/>
  <c r="CJ186"/>
  <c r="CI186"/>
  <c r="CH186"/>
  <c r="CG186"/>
  <c r="CF186"/>
  <c r="CE186"/>
  <c r="CD186"/>
  <c r="CG182"/>
  <c r="CF182"/>
  <c r="CE182"/>
  <c r="CD182"/>
  <c r="CC182"/>
  <c r="CB182"/>
  <c r="CJ182"/>
  <c r="CI182"/>
  <c r="CH182"/>
  <c r="B177"/>
  <c r="CC178"/>
  <c r="CB178"/>
  <c r="CJ178"/>
  <c r="CI178"/>
  <c r="CH178"/>
  <c r="CG178"/>
  <c r="CF178"/>
  <c r="CE178"/>
  <c r="CD178"/>
  <c r="AH174"/>
  <c r="CG174"/>
  <c r="CF174"/>
  <c r="CE174"/>
  <c r="CD174"/>
  <c r="CC174"/>
  <c r="CB174"/>
  <c r="CJ174"/>
  <c r="CI174"/>
  <c r="CH174"/>
  <c r="CC170"/>
  <c r="CB170"/>
  <c r="CJ170"/>
  <c r="CI170"/>
  <c r="CH170"/>
  <c r="CG170"/>
  <c r="CF170"/>
  <c r="CE170"/>
  <c r="CD170"/>
  <c r="B165"/>
  <c r="CG166"/>
  <c r="CF166"/>
  <c r="CE166"/>
  <c r="CD166"/>
  <c r="CC166"/>
  <c r="CB166"/>
  <c r="CJ166"/>
  <c r="CI166"/>
  <c r="CH166"/>
  <c r="CC162"/>
  <c r="CB162"/>
  <c r="CJ162"/>
  <c r="CI162"/>
  <c r="CH162"/>
  <c r="CG162"/>
  <c r="CF162"/>
  <c r="CE162"/>
  <c r="CD162"/>
  <c r="CG158"/>
  <c r="CF158"/>
  <c r="CE158"/>
  <c r="CD158"/>
  <c r="CC158"/>
  <c r="CB158"/>
  <c r="CJ158"/>
  <c r="CI158"/>
  <c r="CH158"/>
  <c r="CC154"/>
  <c r="CB154"/>
  <c r="CJ154"/>
  <c r="CI154"/>
  <c r="CH154"/>
  <c r="CG154"/>
  <c r="CF154"/>
  <c r="CE154"/>
  <c r="CD154"/>
  <c r="CG150"/>
  <c r="CF150"/>
  <c r="CE150"/>
  <c r="CD150"/>
  <c r="CC150"/>
  <c r="CB150"/>
  <c r="CJ150"/>
  <c r="CI150"/>
  <c r="CH150"/>
  <c r="CC146"/>
  <c r="CB146"/>
  <c r="CJ146"/>
  <c r="CI146"/>
  <c r="CH146"/>
  <c r="CG146"/>
  <c r="CF146"/>
  <c r="CE146"/>
  <c r="CD146"/>
  <c r="CG142"/>
  <c r="CF142"/>
  <c r="CE142"/>
  <c r="CD142"/>
  <c r="CC142"/>
  <c r="CB142"/>
  <c r="CJ142"/>
  <c r="CI142"/>
  <c r="CH142"/>
  <c r="CC138"/>
  <c r="CB138"/>
  <c r="CJ138"/>
  <c r="CI138"/>
  <c r="CH138"/>
  <c r="CG138"/>
  <c r="CF138"/>
  <c r="CE138"/>
  <c r="CD138"/>
  <c r="CG134"/>
  <c r="CF134"/>
  <c r="CE134"/>
  <c r="CD134"/>
  <c r="CC134"/>
  <c r="CB134"/>
  <c r="CJ134"/>
  <c r="CI134"/>
  <c r="CH134"/>
  <c r="CC130"/>
  <c r="CB130"/>
  <c r="CJ130"/>
  <c r="CI130"/>
  <c r="CH130"/>
  <c r="CG130"/>
  <c r="CF130"/>
  <c r="CE130"/>
  <c r="CD130"/>
  <c r="CG126"/>
  <c r="CF126"/>
  <c r="CE126"/>
  <c r="CD126"/>
  <c r="CC126"/>
  <c r="CB126"/>
  <c r="CJ126"/>
  <c r="CI126"/>
  <c r="CH126"/>
  <c r="BJ122"/>
  <c r="CC122"/>
  <c r="CB122"/>
  <c r="CJ122"/>
  <c r="CI122"/>
  <c r="CH122"/>
  <c r="CG122"/>
  <c r="CF122"/>
  <c r="CE122"/>
  <c r="CD122"/>
  <c r="CG118"/>
  <c r="CF118"/>
  <c r="CE118"/>
  <c r="CD118"/>
  <c r="CC118"/>
  <c r="CB118"/>
  <c r="CJ118"/>
  <c r="CI118"/>
  <c r="CH118"/>
  <c r="CC114"/>
  <c r="CB114"/>
  <c r="CJ114"/>
  <c r="CI114"/>
  <c r="CH114"/>
  <c r="CG114"/>
  <c r="CF114"/>
  <c r="CE114"/>
  <c r="CD114"/>
  <c r="AH110"/>
  <c r="CG110"/>
  <c r="CF110"/>
  <c r="CE110"/>
  <c r="CD110"/>
  <c r="CC110"/>
  <c r="CB110"/>
  <c r="CJ110"/>
  <c r="CI110"/>
  <c r="CH110"/>
  <c r="CC106"/>
  <c r="CB106"/>
  <c r="CJ106"/>
  <c r="CI106"/>
  <c r="CH106"/>
  <c r="CG106"/>
  <c r="CF106"/>
  <c r="CE106"/>
  <c r="CD106"/>
  <c r="BJ102"/>
  <c r="CG102"/>
  <c r="CF102"/>
  <c r="CE102"/>
  <c r="CD102"/>
  <c r="CC102"/>
  <c r="CB102"/>
  <c r="CJ102"/>
  <c r="CI102"/>
  <c r="CH102"/>
  <c r="BI98"/>
  <c r="CC98"/>
  <c r="CB98"/>
  <c r="CJ98"/>
  <c r="CI98"/>
  <c r="CH98"/>
  <c r="CG98"/>
  <c r="CF98"/>
  <c r="CE98"/>
  <c r="CD98"/>
  <c r="CG94"/>
  <c r="CF94"/>
  <c r="CE94"/>
  <c r="CD94"/>
  <c r="CC94"/>
  <c r="CB94"/>
  <c r="CJ94"/>
  <c r="CI94"/>
  <c r="CH94"/>
  <c r="CC90"/>
  <c r="CB90"/>
  <c r="CJ90"/>
  <c r="CI90"/>
  <c r="CH90"/>
  <c r="CG90"/>
  <c r="CF90"/>
  <c r="CE90"/>
  <c r="CD90"/>
  <c r="CG86"/>
  <c r="CF86"/>
  <c r="CE86"/>
  <c r="CD86"/>
  <c r="CC86"/>
  <c r="CB86"/>
  <c r="CJ86"/>
  <c r="CI86"/>
  <c r="CH86"/>
  <c r="CC82"/>
  <c r="CB82"/>
  <c r="CJ82"/>
  <c r="CI82"/>
  <c r="CH82"/>
  <c r="CG82"/>
  <c r="CF82"/>
  <c r="CE82"/>
  <c r="CD82"/>
  <c r="BJ78"/>
  <c r="CG78"/>
  <c r="CF78"/>
  <c r="CE78"/>
  <c r="CD78"/>
  <c r="CC78"/>
  <c r="CB78"/>
  <c r="CJ78"/>
  <c r="CI78"/>
  <c r="CH78"/>
  <c r="CC74"/>
  <c r="CB74"/>
  <c r="CJ74"/>
  <c r="CI74"/>
  <c r="CH74"/>
  <c r="CG74"/>
  <c r="CF74"/>
  <c r="CE74"/>
  <c r="CD74"/>
  <c r="CF70"/>
  <c r="CC70"/>
  <c r="CE70"/>
  <c r="CD70"/>
  <c r="CB70"/>
  <c r="CJ70"/>
  <c r="CI70"/>
  <c r="CH70"/>
  <c r="CG70"/>
  <c r="CB66"/>
  <c r="CJ66"/>
  <c r="CG66"/>
  <c r="CI66"/>
  <c r="CH66"/>
  <c r="CF66"/>
  <c r="CE66"/>
  <c r="CD66"/>
  <c r="CC66"/>
  <c r="CF62"/>
  <c r="CC62"/>
  <c r="CB62"/>
  <c r="CJ62"/>
  <c r="CI62"/>
  <c r="CH62"/>
  <c r="CG62"/>
  <c r="CE62"/>
  <c r="CD62"/>
  <c r="CB58"/>
  <c r="CJ58"/>
  <c r="CI58"/>
  <c r="CH58"/>
  <c r="CG58"/>
  <c r="CF58"/>
  <c r="CE58"/>
  <c r="CD58"/>
  <c r="CC58"/>
  <c r="CF54"/>
  <c r="CE54"/>
  <c r="CD54"/>
  <c r="CC54"/>
  <c r="CB54"/>
  <c r="CJ54"/>
  <c r="CI54"/>
  <c r="CH54"/>
  <c r="CG54"/>
  <c r="CB50"/>
  <c r="CJ50"/>
  <c r="CI50"/>
  <c r="CH50"/>
  <c r="CG50"/>
  <c r="CF50"/>
  <c r="CE50"/>
  <c r="CD50"/>
  <c r="CC50"/>
  <c r="CF46"/>
  <c r="CE46"/>
  <c r="CD46"/>
  <c r="CC46"/>
  <c r="CB46"/>
  <c r="CJ46"/>
  <c r="CI46"/>
  <c r="CH46"/>
  <c r="CG46"/>
  <c r="CI37"/>
  <c r="CH37"/>
  <c r="CG37"/>
  <c r="CF37"/>
  <c r="CE37"/>
  <c r="CD37"/>
  <c r="CC37"/>
  <c r="CJ37"/>
  <c r="CB37"/>
  <c r="CD28"/>
  <c r="CC28"/>
  <c r="CB28"/>
  <c r="CJ28"/>
  <c r="CI28"/>
  <c r="CH28"/>
  <c r="CG28"/>
  <c r="CF28"/>
  <c r="CE28"/>
  <c r="CC23"/>
  <c r="CB23"/>
  <c r="CJ23"/>
  <c r="CI23"/>
  <c r="CH23"/>
  <c r="CG23"/>
  <c r="CF23"/>
  <c r="CE23"/>
  <c r="CD23"/>
  <c r="CF14"/>
  <c r="CE14"/>
  <c r="CD14"/>
  <c r="CC14"/>
  <c r="CB14"/>
  <c r="CJ14"/>
  <c r="CI14"/>
  <c r="CH14"/>
  <c r="CG14"/>
  <c r="CD12"/>
  <c r="CC12"/>
  <c r="CB12"/>
  <c r="CJ12"/>
  <c r="CI12"/>
  <c r="CH12"/>
  <c r="CG12"/>
  <c r="CF12"/>
  <c r="CE12"/>
  <c r="CE9"/>
  <c r="CD9"/>
  <c r="CC9"/>
  <c r="CB9"/>
  <c r="CJ9"/>
  <c r="CI9"/>
  <c r="CH9"/>
  <c r="CG9"/>
  <c r="CF9"/>
  <c r="CI603"/>
  <c r="CH603"/>
  <c r="CG603"/>
  <c r="CF603"/>
  <c r="CE603"/>
  <c r="CD603"/>
  <c r="CC603"/>
  <c r="CB603"/>
  <c r="CJ603"/>
  <c r="CI587"/>
  <c r="CH587"/>
  <c r="CG587"/>
  <c r="CF587"/>
  <c r="CE587"/>
  <c r="CD587"/>
  <c r="CC587"/>
  <c r="CJ587"/>
  <c r="CB587"/>
  <c r="BJ555"/>
  <c r="CI555"/>
  <c r="CH555"/>
  <c r="CG555"/>
  <c r="CF555"/>
  <c r="CE555"/>
  <c r="CD555"/>
  <c r="CC555"/>
  <c r="CJ555"/>
  <c r="CB555"/>
  <c r="CI547"/>
  <c r="CH547"/>
  <c r="CG547"/>
  <c r="CF547"/>
  <c r="CE547"/>
  <c r="CD547"/>
  <c r="CC547"/>
  <c r="CJ547"/>
  <c r="CB547"/>
  <c r="CI531"/>
  <c r="CH531"/>
  <c r="CG531"/>
  <c r="CF531"/>
  <c r="CE531"/>
  <c r="CD531"/>
  <c r="CC531"/>
  <c r="CB531"/>
  <c r="CJ531"/>
  <c r="CI499"/>
  <c r="CH499"/>
  <c r="CG499"/>
  <c r="CF499"/>
  <c r="CE499"/>
  <c r="CD499"/>
  <c r="CC499"/>
  <c r="CJ499"/>
  <c r="CB499"/>
  <c r="CB483"/>
  <c r="CJ483"/>
  <c r="CI483"/>
  <c r="CH483"/>
  <c r="CG483"/>
  <c r="CF483"/>
  <c r="CE483"/>
  <c r="CD483"/>
  <c r="CC483"/>
  <c r="CB475"/>
  <c r="CJ475"/>
  <c r="CI475"/>
  <c r="CH475"/>
  <c r="CG475"/>
  <c r="CF475"/>
  <c r="CE475"/>
  <c r="CD475"/>
  <c r="CC475"/>
  <c r="CF423"/>
  <c r="CE423"/>
  <c r="CD423"/>
  <c r="CC423"/>
  <c r="CB423"/>
  <c r="CJ423"/>
  <c r="CI423"/>
  <c r="CH423"/>
  <c r="CG423"/>
  <c r="CF415"/>
  <c r="CE415"/>
  <c r="CD415"/>
  <c r="CC415"/>
  <c r="CB415"/>
  <c r="CJ415"/>
  <c r="CI415"/>
  <c r="CH415"/>
  <c r="CG415"/>
  <c r="CF407"/>
  <c r="CE407"/>
  <c r="CD407"/>
  <c r="CC407"/>
  <c r="CB407"/>
  <c r="CJ407"/>
  <c r="CI407"/>
  <c r="CH407"/>
  <c r="CG407"/>
  <c r="CF399"/>
  <c r="CE399"/>
  <c r="CD399"/>
  <c r="CC399"/>
  <c r="CB399"/>
  <c r="CJ399"/>
  <c r="CI399"/>
  <c r="CH399"/>
  <c r="CG399"/>
  <c r="CF391"/>
  <c r="CE391"/>
  <c r="CD391"/>
  <c r="CC391"/>
  <c r="CB391"/>
  <c r="CJ391"/>
  <c r="CI391"/>
  <c r="CH391"/>
  <c r="CG391"/>
  <c r="CD331"/>
  <c r="CC331"/>
  <c r="CB331"/>
  <c r="CJ331"/>
  <c r="CI331"/>
  <c r="CG331"/>
  <c r="CF331"/>
  <c r="CE331"/>
  <c r="CH331"/>
  <c r="CD283"/>
  <c r="CC283"/>
  <c r="CB283"/>
  <c r="CJ283"/>
  <c r="CI283"/>
  <c r="CG283"/>
  <c r="CF283"/>
  <c r="CE283"/>
  <c r="CH283"/>
  <c r="CG251"/>
  <c r="CF251"/>
  <c r="CE251"/>
  <c r="CC251"/>
  <c r="CB251"/>
  <c r="CJ251"/>
  <c r="CI251"/>
  <c r="CH251"/>
  <c r="CD251"/>
  <c r="CG243"/>
  <c r="CF243"/>
  <c r="CE243"/>
  <c r="CC243"/>
  <c r="CB243"/>
  <c r="CJ243"/>
  <c r="CI243"/>
  <c r="CH243"/>
  <c r="CD243"/>
  <c r="CG219"/>
  <c r="CF219"/>
  <c r="CE219"/>
  <c r="CD219"/>
  <c r="CC219"/>
  <c r="CB219"/>
  <c r="CJ219"/>
  <c r="CI219"/>
  <c r="CH219"/>
  <c r="CG211"/>
  <c r="CF211"/>
  <c r="CE211"/>
  <c r="CD211"/>
  <c r="CC211"/>
  <c r="CB211"/>
  <c r="CJ211"/>
  <c r="CI211"/>
  <c r="CH211"/>
  <c r="CG203"/>
  <c r="CF203"/>
  <c r="CE203"/>
  <c r="CD203"/>
  <c r="CC203"/>
  <c r="CB203"/>
  <c r="CJ203"/>
  <c r="CI203"/>
  <c r="CH203"/>
  <c r="B194"/>
  <c r="CG195"/>
  <c r="CF195"/>
  <c r="CE195"/>
  <c r="CD195"/>
  <c r="CC195"/>
  <c r="CB195"/>
  <c r="CJ195"/>
  <c r="CI195"/>
  <c r="CH195"/>
  <c r="CH179"/>
  <c r="CG179"/>
  <c r="CF179"/>
  <c r="CE179"/>
  <c r="CD179"/>
  <c r="CC179"/>
  <c r="CB179"/>
  <c r="CJ179"/>
  <c r="CI179"/>
  <c r="CH171"/>
  <c r="CG171"/>
  <c r="CF171"/>
  <c r="CE171"/>
  <c r="CD171"/>
  <c r="CC171"/>
  <c r="CB171"/>
  <c r="CJ171"/>
  <c r="CI171"/>
  <c r="CH155"/>
  <c r="CG155"/>
  <c r="CF155"/>
  <c r="CE155"/>
  <c r="CD155"/>
  <c r="CC155"/>
  <c r="CB155"/>
  <c r="CJ155"/>
  <c r="CI155"/>
  <c r="CD143"/>
  <c r="CC143"/>
  <c r="CB143"/>
  <c r="CJ143"/>
  <c r="CI143"/>
  <c r="CH143"/>
  <c r="CG143"/>
  <c r="CF143"/>
  <c r="CE143"/>
  <c r="CD135"/>
  <c r="CC135"/>
  <c r="CB135"/>
  <c r="CJ135"/>
  <c r="CI135"/>
  <c r="CH135"/>
  <c r="CG135"/>
  <c r="CF135"/>
  <c r="CE135"/>
  <c r="CD119"/>
  <c r="CC119"/>
  <c r="CB119"/>
  <c r="CJ119"/>
  <c r="CI119"/>
  <c r="CH119"/>
  <c r="CG119"/>
  <c r="CF119"/>
  <c r="CE119"/>
  <c r="CD111"/>
  <c r="CC111"/>
  <c r="CB111"/>
  <c r="CJ111"/>
  <c r="CI111"/>
  <c r="CH111"/>
  <c r="CG111"/>
  <c r="CF111"/>
  <c r="CE111"/>
  <c r="CD103"/>
  <c r="CC103"/>
  <c r="CB103"/>
  <c r="CJ103"/>
  <c r="CI103"/>
  <c r="CH103"/>
  <c r="CG103"/>
  <c r="CF103"/>
  <c r="CE103"/>
  <c r="CD95"/>
  <c r="CC95"/>
  <c r="CB95"/>
  <c r="CJ95"/>
  <c r="CI95"/>
  <c r="CH95"/>
  <c r="CG95"/>
  <c r="CF95"/>
  <c r="CE95"/>
  <c r="B70"/>
  <c r="CC71"/>
  <c r="CH71"/>
  <c r="CJ71"/>
  <c r="CI71"/>
  <c r="CG71"/>
  <c r="CF71"/>
  <c r="CE71"/>
  <c r="CD71"/>
  <c r="CB71"/>
  <c r="CE41"/>
  <c r="CD41"/>
  <c r="CC41"/>
  <c r="CB41"/>
  <c r="CJ41"/>
  <c r="CI41"/>
  <c r="CH41"/>
  <c r="CG41"/>
  <c r="CF41"/>
  <c r="CH32"/>
  <c r="CG32"/>
  <c r="CF32"/>
  <c r="CE32"/>
  <c r="CD32"/>
  <c r="CC32"/>
  <c r="CB32"/>
  <c r="CJ32"/>
  <c r="CI32"/>
  <c r="CG27"/>
  <c r="CF27"/>
  <c r="CE27"/>
  <c r="CD27"/>
  <c r="CC27"/>
  <c r="CB27"/>
  <c r="CJ27"/>
  <c r="CI27"/>
  <c r="CH27"/>
  <c r="CB18"/>
  <c r="CJ18"/>
  <c r="CI18"/>
  <c r="CH18"/>
  <c r="CG18"/>
  <c r="CF18"/>
  <c r="CE18"/>
  <c r="CD18"/>
  <c r="CC18"/>
  <c r="CB10"/>
  <c r="CJ10"/>
  <c r="CI10"/>
  <c r="CH10"/>
  <c r="CG10"/>
  <c r="CF10"/>
  <c r="CE10"/>
  <c r="CD10"/>
  <c r="CC10"/>
  <c r="BJ47"/>
  <c r="BI33"/>
  <c r="AG71"/>
  <c r="BJ29"/>
  <c r="D46"/>
  <c r="D462"/>
  <c r="E23"/>
  <c r="CE607"/>
  <c r="CD607"/>
  <c r="CC607"/>
  <c r="CB607"/>
  <c r="CJ607"/>
  <c r="CI607"/>
  <c r="CG607"/>
  <c r="CH607"/>
  <c r="CF607"/>
  <c r="AG527"/>
  <c r="CE527"/>
  <c r="CD527"/>
  <c r="CC527"/>
  <c r="CB527"/>
  <c r="CJ527"/>
  <c r="CI527"/>
  <c r="CH527"/>
  <c r="CG527"/>
  <c r="CF527"/>
  <c r="CF479"/>
  <c r="CE479"/>
  <c r="CD479"/>
  <c r="CC479"/>
  <c r="CB479"/>
  <c r="CJ479"/>
  <c r="CI479"/>
  <c r="CH479"/>
  <c r="CG479"/>
  <c r="CF455"/>
  <c r="CE455"/>
  <c r="CD455"/>
  <c r="CC455"/>
  <c r="CB455"/>
  <c r="CJ455"/>
  <c r="CI455"/>
  <c r="CH455"/>
  <c r="CG455"/>
  <c r="CF439"/>
  <c r="CE439"/>
  <c r="CD439"/>
  <c r="CC439"/>
  <c r="CB439"/>
  <c r="CJ439"/>
  <c r="CI439"/>
  <c r="CH439"/>
  <c r="CG439"/>
  <c r="AG343"/>
  <c r="CH343"/>
  <c r="CG343"/>
  <c r="CF343"/>
  <c r="CE343"/>
  <c r="CC343"/>
  <c r="CB343"/>
  <c r="CJ343"/>
  <c r="CI343"/>
  <c r="CD343"/>
  <c r="CH319"/>
  <c r="CG319"/>
  <c r="CF319"/>
  <c r="CE319"/>
  <c r="CC319"/>
  <c r="CB319"/>
  <c r="CJ319"/>
  <c r="CI319"/>
  <c r="CD319"/>
  <c r="CH279"/>
  <c r="CG279"/>
  <c r="CF279"/>
  <c r="CE279"/>
  <c r="CC279"/>
  <c r="CB279"/>
  <c r="CJ279"/>
  <c r="CI279"/>
  <c r="CD279"/>
  <c r="CC247"/>
  <c r="CB247"/>
  <c r="CJ247"/>
  <c r="CI247"/>
  <c r="CG247"/>
  <c r="CF247"/>
  <c r="CE247"/>
  <c r="CD247"/>
  <c r="CH247"/>
  <c r="AH199"/>
  <c r="CC199"/>
  <c r="CB199"/>
  <c r="CJ199"/>
  <c r="CI199"/>
  <c r="CH199"/>
  <c r="CG199"/>
  <c r="CF199"/>
  <c r="CE199"/>
  <c r="CD199"/>
  <c r="CD167"/>
  <c r="CC167"/>
  <c r="CB167"/>
  <c r="CJ167"/>
  <c r="CI167"/>
  <c r="CH167"/>
  <c r="CG167"/>
  <c r="CF167"/>
  <c r="CE167"/>
  <c r="C150"/>
  <c r="CD151"/>
  <c r="CC151"/>
  <c r="CB151"/>
  <c r="CJ151"/>
  <c r="CI151"/>
  <c r="CH151"/>
  <c r="CG151"/>
  <c r="CF151"/>
  <c r="CE151"/>
  <c r="CH131"/>
  <c r="CG131"/>
  <c r="CF131"/>
  <c r="CE131"/>
  <c r="CD131"/>
  <c r="CC131"/>
  <c r="CB131"/>
  <c r="CJ131"/>
  <c r="CI131"/>
  <c r="CH107"/>
  <c r="CG107"/>
  <c r="CF107"/>
  <c r="CE107"/>
  <c r="CD107"/>
  <c r="CC107"/>
  <c r="CB107"/>
  <c r="CJ107"/>
  <c r="CI107"/>
  <c r="CC605"/>
  <c r="CB605"/>
  <c r="CJ605"/>
  <c r="CI605"/>
  <c r="CH605"/>
  <c r="CG605"/>
  <c r="CF605"/>
  <c r="CE605"/>
  <c r="CD605"/>
  <c r="CG593"/>
  <c r="CF593"/>
  <c r="CE593"/>
  <c r="CD593"/>
  <c r="CC593"/>
  <c r="CB593"/>
  <c r="CJ593"/>
  <c r="CI593"/>
  <c r="CH593"/>
  <c r="CC589"/>
  <c r="CB589"/>
  <c r="CJ589"/>
  <c r="CI589"/>
  <c r="CH589"/>
  <c r="CG589"/>
  <c r="CF589"/>
  <c r="CE589"/>
  <c r="CD589"/>
  <c r="CG585"/>
  <c r="CF585"/>
  <c r="CE585"/>
  <c r="CD585"/>
  <c r="CC585"/>
  <c r="CB585"/>
  <c r="CJ585"/>
  <c r="CI585"/>
  <c r="CH585"/>
  <c r="CC581"/>
  <c r="CB581"/>
  <c r="CJ581"/>
  <c r="CI581"/>
  <c r="CH581"/>
  <c r="CG581"/>
  <c r="CF581"/>
  <c r="CE581"/>
  <c r="CD581"/>
  <c r="CG577"/>
  <c r="CF577"/>
  <c r="CE577"/>
  <c r="CD577"/>
  <c r="CC577"/>
  <c r="CB577"/>
  <c r="CJ577"/>
  <c r="CI577"/>
  <c r="CH577"/>
  <c r="CC573"/>
  <c r="CB573"/>
  <c r="CJ573"/>
  <c r="CI573"/>
  <c r="CH573"/>
  <c r="CG573"/>
  <c r="CF573"/>
  <c r="CE573"/>
  <c r="CD573"/>
  <c r="CG569"/>
  <c r="CF569"/>
  <c r="CE569"/>
  <c r="CD569"/>
  <c r="CC569"/>
  <c r="CB569"/>
  <c r="CJ569"/>
  <c r="CI569"/>
  <c r="CH569"/>
  <c r="CC565"/>
  <c r="CB565"/>
  <c r="CJ565"/>
  <c r="CI565"/>
  <c r="CH565"/>
  <c r="CG565"/>
  <c r="CF565"/>
  <c r="CE565"/>
  <c r="CD565"/>
  <c r="CG561"/>
  <c r="CF561"/>
  <c r="CE561"/>
  <c r="CD561"/>
  <c r="CC561"/>
  <c r="CB561"/>
  <c r="CJ561"/>
  <c r="CI561"/>
  <c r="CH561"/>
  <c r="CC557"/>
  <c r="CB557"/>
  <c r="CJ557"/>
  <c r="CI557"/>
  <c r="CH557"/>
  <c r="CG557"/>
  <c r="CF557"/>
  <c r="CE557"/>
  <c r="CD557"/>
  <c r="CG553"/>
  <c r="CF553"/>
  <c r="CE553"/>
  <c r="CD553"/>
  <c r="CC553"/>
  <c r="CB553"/>
  <c r="CJ553"/>
  <c r="CI553"/>
  <c r="CH553"/>
  <c r="CC549"/>
  <c r="CB549"/>
  <c r="CJ549"/>
  <c r="CI549"/>
  <c r="CH549"/>
  <c r="CG549"/>
  <c r="CF549"/>
  <c r="CE549"/>
  <c r="CD549"/>
  <c r="CG545"/>
  <c r="CF545"/>
  <c r="CE545"/>
  <c r="CD545"/>
  <c r="CC545"/>
  <c r="CB545"/>
  <c r="CJ545"/>
  <c r="CI545"/>
  <c r="CH545"/>
  <c r="CC541"/>
  <c r="CB541"/>
  <c r="CJ541"/>
  <c r="CI541"/>
  <c r="CH541"/>
  <c r="CG541"/>
  <c r="CF541"/>
  <c r="CE541"/>
  <c r="CD541"/>
  <c r="CG537"/>
  <c r="CF537"/>
  <c r="CE537"/>
  <c r="CD537"/>
  <c r="CC537"/>
  <c r="CB537"/>
  <c r="CJ537"/>
  <c r="CI537"/>
  <c r="CH537"/>
  <c r="D532"/>
  <c r="CC533"/>
  <c r="CB533"/>
  <c r="CJ533"/>
  <c r="CI533"/>
  <c r="CH533"/>
  <c r="CG533"/>
  <c r="CF533"/>
  <c r="CE533"/>
  <c r="CD533"/>
  <c r="CG529"/>
  <c r="CF529"/>
  <c r="CE529"/>
  <c r="CD529"/>
  <c r="CC529"/>
  <c r="CB529"/>
  <c r="CJ529"/>
  <c r="CI529"/>
  <c r="CH529"/>
  <c r="CC525"/>
  <c r="CB525"/>
  <c r="CJ525"/>
  <c r="CI525"/>
  <c r="CH525"/>
  <c r="CG525"/>
  <c r="CF525"/>
  <c r="CE525"/>
  <c r="CD525"/>
  <c r="E520"/>
  <c r="CG521"/>
  <c r="CF521"/>
  <c r="CE521"/>
  <c r="CD521"/>
  <c r="CC521"/>
  <c r="CB521"/>
  <c r="CJ521"/>
  <c r="CI521"/>
  <c r="CH521"/>
  <c r="CC517"/>
  <c r="CB517"/>
  <c r="CJ517"/>
  <c r="CI517"/>
  <c r="CH517"/>
  <c r="CG517"/>
  <c r="CF517"/>
  <c r="CE517"/>
  <c r="CD517"/>
  <c r="CG513"/>
  <c r="CF513"/>
  <c r="CE513"/>
  <c r="CD513"/>
  <c r="CC513"/>
  <c r="CB513"/>
  <c r="CJ513"/>
  <c r="CI513"/>
  <c r="CH513"/>
  <c r="CC509"/>
  <c r="CB509"/>
  <c r="CJ509"/>
  <c r="CI509"/>
  <c r="CH509"/>
  <c r="CG509"/>
  <c r="CF509"/>
  <c r="CE509"/>
  <c r="CD509"/>
  <c r="CG505"/>
  <c r="CF505"/>
  <c r="CE505"/>
  <c r="CD505"/>
  <c r="CC505"/>
  <c r="CB505"/>
  <c r="CJ505"/>
  <c r="CI505"/>
  <c r="CH505"/>
  <c r="CC501"/>
  <c r="CB501"/>
  <c r="CJ501"/>
  <c r="CI501"/>
  <c r="CH501"/>
  <c r="CG501"/>
  <c r="CF501"/>
  <c r="CE501"/>
  <c r="CD501"/>
  <c r="CC497"/>
  <c r="CB497"/>
  <c r="CJ497"/>
  <c r="CI497"/>
  <c r="CH497"/>
  <c r="CG497"/>
  <c r="CF497"/>
  <c r="CE497"/>
  <c r="CD497"/>
  <c r="CD493"/>
  <c r="CC493"/>
  <c r="CB493"/>
  <c r="CJ493"/>
  <c r="CI493"/>
  <c r="CH493"/>
  <c r="CG493"/>
  <c r="CF493"/>
  <c r="CE493"/>
  <c r="CH489"/>
  <c r="CG489"/>
  <c r="CF489"/>
  <c r="CE489"/>
  <c r="CD489"/>
  <c r="CC489"/>
  <c r="CB489"/>
  <c r="CJ489"/>
  <c r="CI489"/>
  <c r="CD485"/>
  <c r="CC485"/>
  <c r="CB485"/>
  <c r="CJ485"/>
  <c r="CI485"/>
  <c r="CH485"/>
  <c r="CG485"/>
  <c r="CF485"/>
  <c r="CE485"/>
  <c r="CH481"/>
  <c r="CG481"/>
  <c r="CF481"/>
  <c r="CE481"/>
  <c r="CD481"/>
  <c r="CC481"/>
  <c r="CB481"/>
  <c r="CJ481"/>
  <c r="CI481"/>
  <c r="CD477"/>
  <c r="CC477"/>
  <c r="CB477"/>
  <c r="CJ477"/>
  <c r="CI477"/>
  <c r="CH477"/>
  <c r="CG477"/>
  <c r="CF477"/>
  <c r="CE477"/>
  <c r="CH473"/>
  <c r="CG473"/>
  <c r="CF473"/>
  <c r="CE473"/>
  <c r="CD473"/>
  <c r="CC473"/>
  <c r="CB473"/>
  <c r="CJ473"/>
  <c r="CI473"/>
  <c r="BI469"/>
  <c r="CD469"/>
  <c r="CC469"/>
  <c r="CB469"/>
  <c r="CJ469"/>
  <c r="CI469"/>
  <c r="CH469"/>
  <c r="CG469"/>
  <c r="CF469"/>
  <c r="CE469"/>
  <c r="CH465"/>
  <c r="CG465"/>
  <c r="CF465"/>
  <c r="CE465"/>
  <c r="CD465"/>
  <c r="CC465"/>
  <c r="CB465"/>
  <c r="CJ465"/>
  <c r="CI465"/>
  <c r="BJ461"/>
  <c r="CD461"/>
  <c r="CC461"/>
  <c r="CB461"/>
  <c r="CJ461"/>
  <c r="CI461"/>
  <c r="CH461"/>
  <c r="CG461"/>
  <c r="CF461"/>
  <c r="CE461"/>
  <c r="CH457"/>
  <c r="CG457"/>
  <c r="CF457"/>
  <c r="CE457"/>
  <c r="CD457"/>
  <c r="CC457"/>
  <c r="CB457"/>
  <c r="CJ457"/>
  <c r="CI457"/>
  <c r="CD453"/>
  <c r="CC453"/>
  <c r="CB453"/>
  <c r="CJ453"/>
  <c r="CI453"/>
  <c r="CH453"/>
  <c r="CG453"/>
  <c r="CF453"/>
  <c r="CE453"/>
  <c r="CH449"/>
  <c r="CG449"/>
  <c r="CF449"/>
  <c r="CE449"/>
  <c r="CD449"/>
  <c r="CC449"/>
  <c r="CB449"/>
  <c r="CJ449"/>
  <c r="CI449"/>
  <c r="CD445"/>
  <c r="CC445"/>
  <c r="CB445"/>
  <c r="CJ445"/>
  <c r="CI445"/>
  <c r="CH445"/>
  <c r="CG445"/>
  <c r="CF445"/>
  <c r="CE445"/>
  <c r="CH441"/>
  <c r="CG441"/>
  <c r="CF441"/>
  <c r="CE441"/>
  <c r="CD441"/>
  <c r="CC441"/>
  <c r="CB441"/>
  <c r="CJ441"/>
  <c r="CI441"/>
  <c r="C436"/>
  <c r="CD437"/>
  <c r="CC437"/>
  <c r="CB437"/>
  <c r="CJ437"/>
  <c r="CI437"/>
  <c r="CH437"/>
  <c r="CG437"/>
  <c r="CF437"/>
  <c r="CE437"/>
  <c r="CH433"/>
  <c r="CG433"/>
  <c r="CF433"/>
  <c r="CE433"/>
  <c r="CD433"/>
  <c r="CC433"/>
  <c r="CB433"/>
  <c r="CJ433"/>
  <c r="CI433"/>
  <c r="CD429"/>
  <c r="CC429"/>
  <c r="CB429"/>
  <c r="CJ429"/>
  <c r="CI429"/>
  <c r="CH429"/>
  <c r="CG429"/>
  <c r="CF429"/>
  <c r="CE429"/>
  <c r="CH425"/>
  <c r="CG425"/>
  <c r="CF425"/>
  <c r="CE425"/>
  <c r="CD425"/>
  <c r="CC425"/>
  <c r="CB425"/>
  <c r="CJ425"/>
  <c r="CI425"/>
  <c r="CD421"/>
  <c r="CC421"/>
  <c r="CB421"/>
  <c r="CJ421"/>
  <c r="CI421"/>
  <c r="CH421"/>
  <c r="CG421"/>
  <c r="CF421"/>
  <c r="CE421"/>
  <c r="CH417"/>
  <c r="CG417"/>
  <c r="CF417"/>
  <c r="CE417"/>
  <c r="CD417"/>
  <c r="CC417"/>
  <c r="CB417"/>
  <c r="CJ417"/>
  <c r="CI417"/>
  <c r="CD413"/>
  <c r="CC413"/>
  <c r="CB413"/>
  <c r="CJ413"/>
  <c r="CI413"/>
  <c r="CH413"/>
  <c r="CG413"/>
  <c r="CF413"/>
  <c r="CE413"/>
  <c r="CH409"/>
  <c r="CG409"/>
  <c r="CF409"/>
  <c r="CE409"/>
  <c r="CD409"/>
  <c r="CC409"/>
  <c r="CB409"/>
  <c r="CJ409"/>
  <c r="CI409"/>
  <c r="B404"/>
  <c r="CD405"/>
  <c r="CC405"/>
  <c r="CB405"/>
  <c r="CJ405"/>
  <c r="CI405"/>
  <c r="CH405"/>
  <c r="CG405"/>
  <c r="CF405"/>
  <c r="CE405"/>
  <c r="CH401"/>
  <c r="CG401"/>
  <c r="CF401"/>
  <c r="CE401"/>
  <c r="CD401"/>
  <c r="CC401"/>
  <c r="CB401"/>
  <c r="CJ401"/>
  <c r="CI401"/>
  <c r="CD397"/>
  <c r="CC397"/>
  <c r="CB397"/>
  <c r="CJ397"/>
  <c r="CI397"/>
  <c r="CH397"/>
  <c r="CG397"/>
  <c r="CF397"/>
  <c r="CE397"/>
  <c r="CH393"/>
  <c r="CG393"/>
  <c r="CF393"/>
  <c r="CE393"/>
  <c r="CD393"/>
  <c r="CC393"/>
  <c r="CB393"/>
  <c r="CJ393"/>
  <c r="CI393"/>
  <c r="CD389"/>
  <c r="CC389"/>
  <c r="CB389"/>
  <c r="CJ389"/>
  <c r="CI389"/>
  <c r="CH389"/>
  <c r="CG389"/>
  <c r="CF389"/>
  <c r="CE389"/>
  <c r="CH385"/>
  <c r="CG385"/>
  <c r="CF385"/>
  <c r="CE385"/>
  <c r="CD385"/>
  <c r="CC385"/>
  <c r="CB385"/>
  <c r="CJ385"/>
  <c r="CI385"/>
  <c r="CF381"/>
  <c r="CE381"/>
  <c r="CD381"/>
  <c r="CC381"/>
  <c r="CI381"/>
  <c r="CH381"/>
  <c r="CG381"/>
  <c r="CJ381"/>
  <c r="CB381"/>
  <c r="CB377"/>
  <c r="CJ377"/>
  <c r="CI377"/>
  <c r="CH377"/>
  <c r="CG377"/>
  <c r="CE377"/>
  <c r="CD377"/>
  <c r="CC377"/>
  <c r="CF377"/>
  <c r="CF373"/>
  <c r="CE373"/>
  <c r="CD373"/>
  <c r="CC373"/>
  <c r="CI373"/>
  <c r="CH373"/>
  <c r="CG373"/>
  <c r="CB373"/>
  <c r="CJ373"/>
  <c r="CB369"/>
  <c r="CJ369"/>
  <c r="CI369"/>
  <c r="CH369"/>
  <c r="CG369"/>
  <c r="CE369"/>
  <c r="CD369"/>
  <c r="CC369"/>
  <c r="CF369"/>
  <c r="BJ365"/>
  <c r="CF365"/>
  <c r="CE365"/>
  <c r="CD365"/>
  <c r="CC365"/>
  <c r="CI365"/>
  <c r="CH365"/>
  <c r="CG365"/>
  <c r="CJ365"/>
  <c r="CB365"/>
  <c r="CB361"/>
  <c r="CJ361"/>
  <c r="CI361"/>
  <c r="CH361"/>
  <c r="CG361"/>
  <c r="CE361"/>
  <c r="CD361"/>
  <c r="CC361"/>
  <c r="CF361"/>
  <c r="E356"/>
  <c r="CF357"/>
  <c r="CE357"/>
  <c r="CD357"/>
  <c r="CC357"/>
  <c r="CI357"/>
  <c r="CH357"/>
  <c r="CG357"/>
  <c r="CJ357"/>
  <c r="CB357"/>
  <c r="C352"/>
  <c r="CB353"/>
  <c r="CJ353"/>
  <c r="CI353"/>
  <c r="CH353"/>
  <c r="CG353"/>
  <c r="CE353"/>
  <c r="CD353"/>
  <c r="CC353"/>
  <c r="CF353"/>
  <c r="CF349"/>
  <c r="CE349"/>
  <c r="CD349"/>
  <c r="CC349"/>
  <c r="CI349"/>
  <c r="CH349"/>
  <c r="CG349"/>
  <c r="CJ349"/>
  <c r="CB349"/>
  <c r="CB345"/>
  <c r="CJ345"/>
  <c r="CI345"/>
  <c r="CH345"/>
  <c r="CG345"/>
  <c r="CE345"/>
  <c r="CD345"/>
  <c r="CC345"/>
  <c r="CF345"/>
  <c r="CF341"/>
  <c r="CE341"/>
  <c r="CD341"/>
  <c r="CC341"/>
  <c r="CI341"/>
  <c r="CH341"/>
  <c r="CG341"/>
  <c r="CJ341"/>
  <c r="CB341"/>
  <c r="CB337"/>
  <c r="CJ337"/>
  <c r="CI337"/>
  <c r="CH337"/>
  <c r="CG337"/>
  <c r="CE337"/>
  <c r="CD337"/>
  <c r="CC337"/>
  <c r="CF337"/>
  <c r="BJ333"/>
  <c r="CF333"/>
  <c r="CE333"/>
  <c r="CD333"/>
  <c r="CC333"/>
  <c r="CI333"/>
  <c r="CH333"/>
  <c r="CG333"/>
  <c r="CJ333"/>
  <c r="CB333"/>
  <c r="CB329"/>
  <c r="CJ329"/>
  <c r="CI329"/>
  <c r="CH329"/>
  <c r="CG329"/>
  <c r="CE329"/>
  <c r="CD329"/>
  <c r="CC329"/>
  <c r="CF329"/>
  <c r="CF325"/>
  <c r="CE325"/>
  <c r="CD325"/>
  <c r="CC325"/>
  <c r="CI325"/>
  <c r="CH325"/>
  <c r="CG325"/>
  <c r="CJ325"/>
  <c r="CB325"/>
  <c r="AH321"/>
  <c r="CB321"/>
  <c r="CJ321"/>
  <c r="CI321"/>
  <c r="CH321"/>
  <c r="CG321"/>
  <c r="CE321"/>
  <c r="CD321"/>
  <c r="CC321"/>
  <c r="CF321"/>
  <c r="CF317"/>
  <c r="CE317"/>
  <c r="CD317"/>
  <c r="CC317"/>
  <c r="CI317"/>
  <c r="CH317"/>
  <c r="CG317"/>
  <c r="CJ317"/>
  <c r="CB317"/>
  <c r="CB313"/>
  <c r="CJ313"/>
  <c r="CI313"/>
  <c r="CH313"/>
  <c r="CG313"/>
  <c r="CE313"/>
  <c r="CD313"/>
  <c r="CC313"/>
  <c r="CF313"/>
  <c r="CF309"/>
  <c r="CE309"/>
  <c r="CD309"/>
  <c r="CC309"/>
  <c r="CI309"/>
  <c r="CH309"/>
  <c r="CG309"/>
  <c r="CB309"/>
  <c r="CJ309"/>
  <c r="AH305"/>
  <c r="CB305"/>
  <c r="CJ305"/>
  <c r="CI305"/>
  <c r="CH305"/>
  <c r="CG305"/>
  <c r="CE305"/>
  <c r="CD305"/>
  <c r="CC305"/>
  <c r="CF305"/>
  <c r="CF301"/>
  <c r="CE301"/>
  <c r="CD301"/>
  <c r="CC301"/>
  <c r="CI301"/>
  <c r="CH301"/>
  <c r="CG301"/>
  <c r="CJ301"/>
  <c r="CB301"/>
  <c r="CB297"/>
  <c r="CJ297"/>
  <c r="CI297"/>
  <c r="CH297"/>
  <c r="CG297"/>
  <c r="CE297"/>
  <c r="CD297"/>
  <c r="CC297"/>
  <c r="CF297"/>
  <c r="CF293"/>
  <c r="CE293"/>
  <c r="CD293"/>
  <c r="CC293"/>
  <c r="CI293"/>
  <c r="CH293"/>
  <c r="CG293"/>
  <c r="CJ293"/>
  <c r="CB293"/>
  <c r="CB289"/>
  <c r="CJ289"/>
  <c r="CI289"/>
  <c r="CH289"/>
  <c r="CG289"/>
  <c r="CE289"/>
  <c r="CD289"/>
  <c r="CC289"/>
  <c r="CF289"/>
  <c r="CF285"/>
  <c r="CE285"/>
  <c r="CD285"/>
  <c r="CC285"/>
  <c r="CI285"/>
  <c r="CH285"/>
  <c r="CG285"/>
  <c r="CJ285"/>
  <c r="CB285"/>
  <c r="CB281"/>
  <c r="CJ281"/>
  <c r="CI281"/>
  <c r="CH281"/>
  <c r="CG281"/>
  <c r="CE281"/>
  <c r="CD281"/>
  <c r="CC281"/>
  <c r="CF281"/>
  <c r="CF277"/>
  <c r="CE277"/>
  <c r="CD277"/>
  <c r="CC277"/>
  <c r="CI277"/>
  <c r="CH277"/>
  <c r="CG277"/>
  <c r="CJ277"/>
  <c r="CB277"/>
  <c r="CB273"/>
  <c r="CJ273"/>
  <c r="CI273"/>
  <c r="CH273"/>
  <c r="CG273"/>
  <c r="CE273"/>
  <c r="CD273"/>
  <c r="CC273"/>
  <c r="CF273"/>
  <c r="CF269"/>
  <c r="CE269"/>
  <c r="CD269"/>
  <c r="CC269"/>
  <c r="CI269"/>
  <c r="CH269"/>
  <c r="CG269"/>
  <c r="CJ269"/>
  <c r="CB269"/>
  <c r="E264"/>
  <c r="CB265"/>
  <c r="CJ265"/>
  <c r="CI265"/>
  <c r="CH265"/>
  <c r="CG265"/>
  <c r="CE265"/>
  <c r="CD265"/>
  <c r="CC265"/>
  <c r="CF265"/>
  <c r="C260"/>
  <c r="CF261"/>
  <c r="CE261"/>
  <c r="CD261"/>
  <c r="CC261"/>
  <c r="CI261"/>
  <c r="CH261"/>
  <c r="CG261"/>
  <c r="CJ261"/>
  <c r="CB261"/>
  <c r="CB257"/>
  <c r="CJ257"/>
  <c r="CI257"/>
  <c r="CH257"/>
  <c r="CG257"/>
  <c r="CE257"/>
  <c r="CD257"/>
  <c r="CC257"/>
  <c r="CF257"/>
  <c r="CI253"/>
  <c r="CC253"/>
  <c r="CB253"/>
  <c r="CJ253"/>
  <c r="CH253"/>
  <c r="CG253"/>
  <c r="CF253"/>
  <c r="CD253"/>
  <c r="CE253"/>
  <c r="CE249"/>
  <c r="CD249"/>
  <c r="CC249"/>
  <c r="CI249"/>
  <c r="CH249"/>
  <c r="CG249"/>
  <c r="CF249"/>
  <c r="CJ249"/>
  <c r="CB249"/>
  <c r="CI245"/>
  <c r="CH245"/>
  <c r="CG245"/>
  <c r="CE245"/>
  <c r="CD245"/>
  <c r="CC245"/>
  <c r="CB245"/>
  <c r="CJ245"/>
  <c r="CF245"/>
  <c r="CE241"/>
  <c r="CD241"/>
  <c r="CC241"/>
  <c r="CB241"/>
  <c r="CJ241"/>
  <c r="CI241"/>
  <c r="CH241"/>
  <c r="CG241"/>
  <c r="CF241"/>
  <c r="CI237"/>
  <c r="CH237"/>
  <c r="CG237"/>
  <c r="CF237"/>
  <c r="CE237"/>
  <c r="CD237"/>
  <c r="CC237"/>
  <c r="CB237"/>
  <c r="CJ237"/>
  <c r="CE233"/>
  <c r="CD233"/>
  <c r="CC233"/>
  <c r="CB233"/>
  <c r="CJ233"/>
  <c r="CI233"/>
  <c r="CH233"/>
  <c r="CG233"/>
  <c r="CF233"/>
  <c r="CI229"/>
  <c r="CH229"/>
  <c r="CG229"/>
  <c r="CF229"/>
  <c r="CE229"/>
  <c r="CD229"/>
  <c r="CC229"/>
  <c r="CB229"/>
  <c r="CJ229"/>
  <c r="CE225"/>
  <c r="CD225"/>
  <c r="CC225"/>
  <c r="CB225"/>
  <c r="CJ225"/>
  <c r="CI225"/>
  <c r="CH225"/>
  <c r="CG225"/>
  <c r="CF225"/>
  <c r="CI221"/>
  <c r="CH221"/>
  <c r="CG221"/>
  <c r="CF221"/>
  <c r="CE221"/>
  <c r="CD221"/>
  <c r="CC221"/>
  <c r="CB221"/>
  <c r="CJ221"/>
  <c r="CE217"/>
  <c r="CD217"/>
  <c r="CC217"/>
  <c r="CB217"/>
  <c r="CJ217"/>
  <c r="CI217"/>
  <c r="CH217"/>
  <c r="CG217"/>
  <c r="CF217"/>
  <c r="CI213"/>
  <c r="CH213"/>
  <c r="CG213"/>
  <c r="CF213"/>
  <c r="CE213"/>
  <c r="CD213"/>
  <c r="CC213"/>
  <c r="CB213"/>
  <c r="CJ213"/>
  <c r="CE209"/>
  <c r="CD209"/>
  <c r="CC209"/>
  <c r="CB209"/>
  <c r="CJ209"/>
  <c r="CI209"/>
  <c r="CH209"/>
  <c r="CG209"/>
  <c r="CF209"/>
  <c r="CI205"/>
  <c r="CH205"/>
  <c r="CG205"/>
  <c r="CF205"/>
  <c r="CE205"/>
  <c r="CD205"/>
  <c r="CC205"/>
  <c r="CB205"/>
  <c r="CJ205"/>
  <c r="CE201"/>
  <c r="CD201"/>
  <c r="CC201"/>
  <c r="CB201"/>
  <c r="CJ201"/>
  <c r="CI201"/>
  <c r="CH201"/>
  <c r="CG201"/>
  <c r="CF201"/>
  <c r="CI197"/>
  <c r="CH197"/>
  <c r="CG197"/>
  <c r="CF197"/>
  <c r="CE197"/>
  <c r="CD197"/>
  <c r="CC197"/>
  <c r="CB197"/>
  <c r="CJ197"/>
  <c r="BI193"/>
  <c r="CE193"/>
  <c r="CD193"/>
  <c r="CC193"/>
  <c r="CB193"/>
  <c r="CJ193"/>
  <c r="CI193"/>
  <c r="CH193"/>
  <c r="CG193"/>
  <c r="CF193"/>
  <c r="CI189"/>
  <c r="CH189"/>
  <c r="CG189"/>
  <c r="CF189"/>
  <c r="CE189"/>
  <c r="CD189"/>
  <c r="CC189"/>
  <c r="CB189"/>
  <c r="CJ189"/>
  <c r="BI185"/>
  <c r="CF185"/>
  <c r="CE185"/>
  <c r="CD185"/>
  <c r="CC185"/>
  <c r="CB185"/>
  <c r="CJ185"/>
  <c r="CI185"/>
  <c r="CH185"/>
  <c r="CG185"/>
  <c r="CB181"/>
  <c r="CJ181"/>
  <c r="CI181"/>
  <c r="CH181"/>
  <c r="CG181"/>
  <c r="CF181"/>
  <c r="CE181"/>
  <c r="CD181"/>
  <c r="CC181"/>
  <c r="CF177"/>
  <c r="CE177"/>
  <c r="CD177"/>
  <c r="CC177"/>
  <c r="CB177"/>
  <c r="CJ177"/>
  <c r="CI177"/>
  <c r="CH177"/>
  <c r="CG177"/>
  <c r="CB173"/>
  <c r="CJ173"/>
  <c r="CI173"/>
  <c r="CH173"/>
  <c r="CG173"/>
  <c r="CF173"/>
  <c r="CE173"/>
  <c r="CD173"/>
  <c r="CC173"/>
  <c r="CF169"/>
  <c r="CE169"/>
  <c r="CD169"/>
  <c r="CC169"/>
  <c r="CB169"/>
  <c r="CJ169"/>
  <c r="CI169"/>
  <c r="CH169"/>
  <c r="CG169"/>
  <c r="CB165"/>
  <c r="CJ165"/>
  <c r="CI165"/>
  <c r="CH165"/>
  <c r="CG165"/>
  <c r="CF165"/>
  <c r="CE165"/>
  <c r="CD165"/>
  <c r="CC165"/>
  <c r="CF161"/>
  <c r="CE161"/>
  <c r="CD161"/>
  <c r="CC161"/>
  <c r="CB161"/>
  <c r="CJ161"/>
  <c r="CI161"/>
  <c r="CH161"/>
  <c r="CG161"/>
  <c r="CB157"/>
  <c r="CJ157"/>
  <c r="CI157"/>
  <c r="CH157"/>
  <c r="CG157"/>
  <c r="CF157"/>
  <c r="CE157"/>
  <c r="CD157"/>
  <c r="CC157"/>
  <c r="CF153"/>
  <c r="CE153"/>
  <c r="CD153"/>
  <c r="CC153"/>
  <c r="CB153"/>
  <c r="CJ153"/>
  <c r="CI153"/>
  <c r="CH153"/>
  <c r="CG153"/>
  <c r="CB149"/>
  <c r="CJ149"/>
  <c r="CI149"/>
  <c r="CH149"/>
  <c r="CG149"/>
  <c r="CF149"/>
  <c r="CE149"/>
  <c r="CD149"/>
  <c r="CC149"/>
  <c r="CF145"/>
  <c r="CE145"/>
  <c r="CD145"/>
  <c r="CC145"/>
  <c r="CB145"/>
  <c r="CJ145"/>
  <c r="CI145"/>
  <c r="CH145"/>
  <c r="CG145"/>
  <c r="CB141"/>
  <c r="CJ141"/>
  <c r="CI141"/>
  <c r="CH141"/>
  <c r="CG141"/>
  <c r="CF141"/>
  <c r="CE141"/>
  <c r="CD141"/>
  <c r="CC141"/>
  <c r="CF137"/>
  <c r="CE137"/>
  <c r="CD137"/>
  <c r="CC137"/>
  <c r="CB137"/>
  <c r="CJ137"/>
  <c r="CI137"/>
  <c r="CH137"/>
  <c r="CG137"/>
  <c r="CB133"/>
  <c r="CJ133"/>
  <c r="CI133"/>
  <c r="CH133"/>
  <c r="CG133"/>
  <c r="CF133"/>
  <c r="CE133"/>
  <c r="CD133"/>
  <c r="CC133"/>
  <c r="E128"/>
  <c r="CF129"/>
  <c r="CE129"/>
  <c r="CD129"/>
  <c r="CC129"/>
  <c r="CB129"/>
  <c r="CJ129"/>
  <c r="CI129"/>
  <c r="CH129"/>
  <c r="CG129"/>
  <c r="CB125"/>
  <c r="CJ125"/>
  <c r="CI125"/>
  <c r="CH125"/>
  <c r="CG125"/>
  <c r="CF125"/>
  <c r="CE125"/>
  <c r="CD125"/>
  <c r="CC125"/>
  <c r="CF121"/>
  <c r="CE121"/>
  <c r="CD121"/>
  <c r="CC121"/>
  <c r="CB121"/>
  <c r="CJ121"/>
  <c r="CI121"/>
  <c r="CH121"/>
  <c r="CG121"/>
  <c r="CB117"/>
  <c r="CJ117"/>
  <c r="CI117"/>
  <c r="CH117"/>
  <c r="CG117"/>
  <c r="CF117"/>
  <c r="CE117"/>
  <c r="CD117"/>
  <c r="CC117"/>
  <c r="CF113"/>
  <c r="CE113"/>
  <c r="CD113"/>
  <c r="CC113"/>
  <c r="CB113"/>
  <c r="CJ113"/>
  <c r="CI113"/>
  <c r="CH113"/>
  <c r="CG113"/>
  <c r="CB109"/>
  <c r="CJ109"/>
  <c r="CI109"/>
  <c r="CH109"/>
  <c r="CG109"/>
  <c r="CF109"/>
  <c r="CE109"/>
  <c r="CD109"/>
  <c r="CC109"/>
  <c r="CF105"/>
  <c r="CE105"/>
  <c r="CD105"/>
  <c r="CC105"/>
  <c r="CB105"/>
  <c r="CJ105"/>
  <c r="CI105"/>
  <c r="CH105"/>
  <c r="CG105"/>
  <c r="CB101"/>
  <c r="CJ101"/>
  <c r="CI101"/>
  <c r="CH101"/>
  <c r="CG101"/>
  <c r="CF101"/>
  <c r="CE101"/>
  <c r="CD101"/>
  <c r="CC101"/>
  <c r="CF97"/>
  <c r="CE97"/>
  <c r="CD97"/>
  <c r="CC97"/>
  <c r="CB97"/>
  <c r="CJ97"/>
  <c r="CI97"/>
  <c r="CH97"/>
  <c r="CG97"/>
  <c r="CB93"/>
  <c r="CJ93"/>
  <c r="CI93"/>
  <c r="CH93"/>
  <c r="CG93"/>
  <c r="CF93"/>
  <c r="CE93"/>
  <c r="CD93"/>
  <c r="CC93"/>
  <c r="CF89"/>
  <c r="CE89"/>
  <c r="CD89"/>
  <c r="CC89"/>
  <c r="CB89"/>
  <c r="CJ89"/>
  <c r="CI89"/>
  <c r="CH89"/>
  <c r="CG89"/>
  <c r="CB85"/>
  <c r="CJ85"/>
  <c r="CI85"/>
  <c r="CH85"/>
  <c r="CG85"/>
  <c r="CF85"/>
  <c r="CE85"/>
  <c r="CD85"/>
  <c r="CC85"/>
  <c r="CF81"/>
  <c r="CE81"/>
  <c r="CD81"/>
  <c r="CC81"/>
  <c r="CB81"/>
  <c r="CJ81"/>
  <c r="CI81"/>
  <c r="CH81"/>
  <c r="CG81"/>
  <c r="CB77"/>
  <c r="CJ77"/>
  <c r="CI77"/>
  <c r="CH77"/>
  <c r="CG77"/>
  <c r="CF77"/>
  <c r="CE77"/>
  <c r="CD77"/>
  <c r="CC77"/>
  <c r="CF73"/>
  <c r="CE73"/>
  <c r="CD73"/>
  <c r="CC73"/>
  <c r="CB73"/>
  <c r="CJ73"/>
  <c r="CI73"/>
  <c r="CH73"/>
  <c r="CG73"/>
  <c r="CI69"/>
  <c r="CF69"/>
  <c r="CJ69"/>
  <c r="CH69"/>
  <c r="CG69"/>
  <c r="CE69"/>
  <c r="CD69"/>
  <c r="CC69"/>
  <c r="CB69"/>
  <c r="E64"/>
  <c r="CE65"/>
  <c r="CB65"/>
  <c r="CJ65"/>
  <c r="CD65"/>
  <c r="CC65"/>
  <c r="CI65"/>
  <c r="CH65"/>
  <c r="CG65"/>
  <c r="CF65"/>
  <c r="CI61"/>
  <c r="CF61"/>
  <c r="CE61"/>
  <c r="CD61"/>
  <c r="CH61"/>
  <c r="CG61"/>
  <c r="CC61"/>
  <c r="CB61"/>
  <c r="CJ61"/>
  <c r="CE57"/>
  <c r="CD57"/>
  <c r="CC57"/>
  <c r="CB57"/>
  <c r="CJ57"/>
  <c r="CI57"/>
  <c r="CH57"/>
  <c r="CG57"/>
  <c r="CF57"/>
  <c r="CI53"/>
  <c r="CH53"/>
  <c r="CG53"/>
  <c r="CF53"/>
  <c r="CE53"/>
  <c r="CD53"/>
  <c r="CC53"/>
  <c r="CJ53"/>
  <c r="CB53"/>
  <c r="AG49"/>
  <c r="CE49"/>
  <c r="CD49"/>
  <c r="CC49"/>
  <c r="CB49"/>
  <c r="CJ49"/>
  <c r="CI49"/>
  <c r="CH49"/>
  <c r="CG49"/>
  <c r="CF49"/>
  <c r="CI45"/>
  <c r="CH45"/>
  <c r="CG45"/>
  <c r="CF45"/>
  <c r="CE45"/>
  <c r="CD45"/>
  <c r="CC45"/>
  <c r="CJ45"/>
  <c r="CB45"/>
  <c r="CC31"/>
  <c r="CB31"/>
  <c r="CJ31"/>
  <c r="CI31"/>
  <c r="CH31"/>
  <c r="CG31"/>
  <c r="CF31"/>
  <c r="CE31"/>
  <c r="CD31"/>
  <c r="CF22"/>
  <c r="CE22"/>
  <c r="CD22"/>
  <c r="CC22"/>
  <c r="CB22"/>
  <c r="CJ22"/>
  <c r="CI22"/>
  <c r="CH22"/>
  <c r="CG22"/>
  <c r="CI13"/>
  <c r="CH13"/>
  <c r="CG13"/>
  <c r="CF13"/>
  <c r="CE13"/>
  <c r="CD13"/>
  <c r="CC13"/>
  <c r="CJ13"/>
  <c r="CB13"/>
  <c r="CC7"/>
  <c r="CB7"/>
  <c r="CJ7"/>
  <c r="CI7"/>
  <c r="CH7"/>
  <c r="CG7"/>
  <c r="CF7"/>
  <c r="CE7"/>
  <c r="CD7"/>
  <c r="AG47"/>
  <c r="C19"/>
  <c r="CI595"/>
  <c r="CH595"/>
  <c r="CG595"/>
  <c r="CF595"/>
  <c r="CE595"/>
  <c r="CD595"/>
  <c r="CC595"/>
  <c r="CB595"/>
  <c r="CJ595"/>
  <c r="CE519"/>
  <c r="CD519"/>
  <c r="CC519"/>
  <c r="CB519"/>
  <c r="CJ519"/>
  <c r="CI519"/>
  <c r="CH519"/>
  <c r="CG519"/>
  <c r="CF519"/>
  <c r="CE511"/>
  <c r="CD511"/>
  <c r="CC511"/>
  <c r="CB511"/>
  <c r="CJ511"/>
  <c r="CI511"/>
  <c r="CH511"/>
  <c r="CG511"/>
  <c r="CF511"/>
  <c r="CF487"/>
  <c r="CE487"/>
  <c r="CD487"/>
  <c r="CC487"/>
  <c r="CB487"/>
  <c r="CJ487"/>
  <c r="CI487"/>
  <c r="CH487"/>
  <c r="CG487"/>
  <c r="CB451"/>
  <c r="CJ451"/>
  <c r="CI451"/>
  <c r="CH451"/>
  <c r="CG451"/>
  <c r="CF451"/>
  <c r="CE451"/>
  <c r="CD451"/>
  <c r="CC451"/>
  <c r="CB443"/>
  <c r="CJ443"/>
  <c r="CI443"/>
  <c r="CH443"/>
  <c r="CG443"/>
  <c r="CF443"/>
  <c r="CE443"/>
  <c r="CD443"/>
  <c r="CC443"/>
  <c r="CB435"/>
  <c r="CJ435"/>
  <c r="CI435"/>
  <c r="CH435"/>
  <c r="CG435"/>
  <c r="CF435"/>
  <c r="CE435"/>
  <c r="CD435"/>
  <c r="CC435"/>
  <c r="CB395"/>
  <c r="CJ395"/>
  <c r="CI395"/>
  <c r="CH395"/>
  <c r="CG395"/>
  <c r="CF395"/>
  <c r="CE395"/>
  <c r="CD395"/>
  <c r="CC395"/>
  <c r="CB387"/>
  <c r="CJ387"/>
  <c r="CI387"/>
  <c r="CH387"/>
  <c r="CG387"/>
  <c r="CF387"/>
  <c r="CE387"/>
  <c r="CD387"/>
  <c r="CC387"/>
  <c r="CD379"/>
  <c r="CC379"/>
  <c r="CB379"/>
  <c r="CJ379"/>
  <c r="CI379"/>
  <c r="CG379"/>
  <c r="CF379"/>
  <c r="CE379"/>
  <c r="CH379"/>
  <c r="CD371"/>
  <c r="CC371"/>
  <c r="CB371"/>
  <c r="CJ371"/>
  <c r="CI371"/>
  <c r="CG371"/>
  <c r="CF371"/>
  <c r="CE371"/>
  <c r="CH371"/>
  <c r="CD363"/>
  <c r="CC363"/>
  <c r="CB363"/>
  <c r="CJ363"/>
  <c r="CI363"/>
  <c r="CG363"/>
  <c r="CF363"/>
  <c r="CE363"/>
  <c r="CH363"/>
  <c r="CD291"/>
  <c r="CC291"/>
  <c r="CB291"/>
  <c r="CJ291"/>
  <c r="CI291"/>
  <c r="CG291"/>
  <c r="CF291"/>
  <c r="CE291"/>
  <c r="CH291"/>
  <c r="CD267"/>
  <c r="CC267"/>
  <c r="CB267"/>
  <c r="CJ267"/>
  <c r="CI267"/>
  <c r="CG267"/>
  <c r="CF267"/>
  <c r="CE267"/>
  <c r="CH267"/>
  <c r="CD259"/>
  <c r="CC259"/>
  <c r="CB259"/>
  <c r="CJ259"/>
  <c r="CI259"/>
  <c r="CG259"/>
  <c r="CF259"/>
  <c r="CE259"/>
  <c r="CH259"/>
  <c r="CD159"/>
  <c r="CC159"/>
  <c r="CB159"/>
  <c r="CJ159"/>
  <c r="CI159"/>
  <c r="CH159"/>
  <c r="CG159"/>
  <c r="CF159"/>
  <c r="CE159"/>
  <c r="CB42"/>
  <c r="CJ42"/>
  <c r="CI42"/>
  <c r="CH42"/>
  <c r="CG42"/>
  <c r="CF42"/>
  <c r="CE42"/>
  <c r="CD42"/>
  <c r="CC42"/>
  <c r="CG19"/>
  <c r="CF19"/>
  <c r="CE19"/>
  <c r="CD19"/>
  <c r="CC19"/>
  <c r="CB19"/>
  <c r="CJ19"/>
  <c r="CI19"/>
  <c r="CH19"/>
  <c r="CG609"/>
  <c r="CF609"/>
  <c r="CE609"/>
  <c r="CD609"/>
  <c r="CC609"/>
  <c r="CI609"/>
  <c r="CJ609"/>
  <c r="CH609"/>
  <c r="CB609"/>
  <c r="E600"/>
  <c r="CG601"/>
  <c r="CF601"/>
  <c r="CE601"/>
  <c r="CD601"/>
  <c r="CC601"/>
  <c r="CB601"/>
  <c r="CJ601"/>
  <c r="CI601"/>
  <c r="CH601"/>
  <c r="CC597"/>
  <c r="CB597"/>
  <c r="CJ597"/>
  <c r="CI597"/>
  <c r="CH597"/>
  <c r="CG597"/>
  <c r="CF597"/>
  <c r="CE597"/>
  <c r="CD597"/>
  <c r="CH40"/>
  <c r="CG40"/>
  <c r="CF40"/>
  <c r="CE40"/>
  <c r="CD40"/>
  <c r="CC40"/>
  <c r="CB40"/>
  <c r="CJ40"/>
  <c r="CI40"/>
  <c r="CG35"/>
  <c r="CF35"/>
  <c r="CE35"/>
  <c r="CD35"/>
  <c r="CC35"/>
  <c r="CB35"/>
  <c r="CJ35"/>
  <c r="CI35"/>
  <c r="CH35"/>
  <c r="CB26"/>
  <c r="CJ26"/>
  <c r="CI26"/>
  <c r="CH26"/>
  <c r="CG26"/>
  <c r="CF26"/>
  <c r="CE26"/>
  <c r="CD26"/>
  <c r="CC26"/>
  <c r="BJ17"/>
  <c r="CE17"/>
  <c r="CD17"/>
  <c r="CC17"/>
  <c r="CB17"/>
  <c r="CJ17"/>
  <c r="CI17"/>
  <c r="CH17"/>
  <c r="CG17"/>
  <c r="CF17"/>
  <c r="BI20"/>
  <c r="BJ20"/>
  <c r="B98"/>
  <c r="CI571"/>
  <c r="CH571"/>
  <c r="CG571"/>
  <c r="CF571"/>
  <c r="CE571"/>
  <c r="CD571"/>
  <c r="CC571"/>
  <c r="CJ571"/>
  <c r="CB571"/>
  <c r="CI563"/>
  <c r="CH563"/>
  <c r="CG563"/>
  <c r="CF563"/>
  <c r="CE563"/>
  <c r="CD563"/>
  <c r="CC563"/>
  <c r="CJ563"/>
  <c r="CB563"/>
  <c r="CI539"/>
  <c r="CH539"/>
  <c r="CG539"/>
  <c r="CF539"/>
  <c r="CE539"/>
  <c r="CD539"/>
  <c r="CC539"/>
  <c r="CB539"/>
  <c r="CJ539"/>
  <c r="CI523"/>
  <c r="CH523"/>
  <c r="CG523"/>
  <c r="CF523"/>
  <c r="CE523"/>
  <c r="CD523"/>
  <c r="CC523"/>
  <c r="CJ523"/>
  <c r="CB523"/>
  <c r="CI515"/>
  <c r="CH515"/>
  <c r="CG515"/>
  <c r="CF515"/>
  <c r="CE515"/>
  <c r="CD515"/>
  <c r="CC515"/>
  <c r="CJ515"/>
  <c r="CB515"/>
  <c r="CB491"/>
  <c r="CJ491"/>
  <c r="CI491"/>
  <c r="CH491"/>
  <c r="CG491"/>
  <c r="CF491"/>
  <c r="CE491"/>
  <c r="CD491"/>
  <c r="CC491"/>
  <c r="E418"/>
  <c r="CB419"/>
  <c r="CJ419"/>
  <c r="CI419"/>
  <c r="CH419"/>
  <c r="CG419"/>
  <c r="CF419"/>
  <c r="CE419"/>
  <c r="CD419"/>
  <c r="CC419"/>
  <c r="CF383"/>
  <c r="CE383"/>
  <c r="CD383"/>
  <c r="CC383"/>
  <c r="CB383"/>
  <c r="CJ383"/>
  <c r="CI383"/>
  <c r="CH383"/>
  <c r="CG383"/>
  <c r="CH375"/>
  <c r="CG375"/>
  <c r="CF375"/>
  <c r="CE375"/>
  <c r="CC375"/>
  <c r="CB375"/>
  <c r="CJ375"/>
  <c r="CI375"/>
  <c r="CD375"/>
  <c r="CH359"/>
  <c r="CG359"/>
  <c r="CF359"/>
  <c r="CE359"/>
  <c r="CC359"/>
  <c r="CB359"/>
  <c r="CJ359"/>
  <c r="CI359"/>
  <c r="CD359"/>
  <c r="CH311"/>
  <c r="CG311"/>
  <c r="CF311"/>
  <c r="CE311"/>
  <c r="CC311"/>
  <c r="CB311"/>
  <c r="CJ311"/>
  <c r="CI311"/>
  <c r="CD311"/>
  <c r="CH303"/>
  <c r="CG303"/>
  <c r="CF303"/>
  <c r="CE303"/>
  <c r="CC303"/>
  <c r="CB303"/>
  <c r="CJ303"/>
  <c r="CI303"/>
  <c r="CD303"/>
  <c r="CH287"/>
  <c r="CG287"/>
  <c r="CF287"/>
  <c r="CE287"/>
  <c r="CC287"/>
  <c r="CB287"/>
  <c r="CJ287"/>
  <c r="CI287"/>
  <c r="CD287"/>
  <c r="CH263"/>
  <c r="CG263"/>
  <c r="CF263"/>
  <c r="CE263"/>
  <c r="CC263"/>
  <c r="CB263"/>
  <c r="CJ263"/>
  <c r="CI263"/>
  <c r="CD263"/>
  <c r="CH255"/>
  <c r="CG255"/>
  <c r="CF255"/>
  <c r="CE255"/>
  <c r="CC255"/>
  <c r="CB255"/>
  <c r="CJ255"/>
  <c r="CI255"/>
  <c r="CD255"/>
  <c r="CD183"/>
  <c r="CC183"/>
  <c r="CB183"/>
  <c r="CJ183"/>
  <c r="CI183"/>
  <c r="CH183"/>
  <c r="CG183"/>
  <c r="CF183"/>
  <c r="CE183"/>
  <c r="CH147"/>
  <c r="CG147"/>
  <c r="CF147"/>
  <c r="CE147"/>
  <c r="CD147"/>
  <c r="CC147"/>
  <c r="CB147"/>
  <c r="CJ147"/>
  <c r="CI147"/>
  <c r="AH123"/>
  <c r="CH123"/>
  <c r="CG123"/>
  <c r="CF123"/>
  <c r="CE123"/>
  <c r="CD123"/>
  <c r="CC123"/>
  <c r="CB123"/>
  <c r="CJ123"/>
  <c r="CI123"/>
  <c r="CH83"/>
  <c r="CG83"/>
  <c r="CF83"/>
  <c r="CE83"/>
  <c r="CD83"/>
  <c r="CC83"/>
  <c r="CB83"/>
  <c r="CJ83"/>
  <c r="CI83"/>
  <c r="CG67"/>
  <c r="CD67"/>
  <c r="CF67"/>
  <c r="CE67"/>
  <c r="CC67"/>
  <c r="CB67"/>
  <c r="CJ67"/>
  <c r="CI67"/>
  <c r="CH67"/>
  <c r="CC47"/>
  <c r="CB47"/>
  <c r="CJ47"/>
  <c r="CI47"/>
  <c r="CH47"/>
  <c r="CG47"/>
  <c r="CF47"/>
  <c r="CE47"/>
  <c r="CD47"/>
  <c r="CF604"/>
  <c r="CE604"/>
  <c r="CD604"/>
  <c r="CC604"/>
  <c r="CB604"/>
  <c r="CJ604"/>
  <c r="CI604"/>
  <c r="CH604"/>
  <c r="CG604"/>
  <c r="CB592"/>
  <c r="CJ592"/>
  <c r="CI592"/>
  <c r="CH592"/>
  <c r="CG592"/>
  <c r="CF592"/>
  <c r="CE592"/>
  <c r="CD592"/>
  <c r="CC592"/>
  <c r="BI584"/>
  <c r="CB584"/>
  <c r="CJ584"/>
  <c r="CI584"/>
  <c r="CH584"/>
  <c r="CG584"/>
  <c r="CF584"/>
  <c r="CE584"/>
  <c r="CD584"/>
  <c r="CC584"/>
  <c r="CF580"/>
  <c r="CE580"/>
  <c r="CD580"/>
  <c r="CC580"/>
  <c r="CB580"/>
  <c r="CJ580"/>
  <c r="CI580"/>
  <c r="CH580"/>
  <c r="CG580"/>
  <c r="CF572"/>
  <c r="CE572"/>
  <c r="CD572"/>
  <c r="CC572"/>
  <c r="CB572"/>
  <c r="CJ572"/>
  <c r="CI572"/>
  <c r="CH572"/>
  <c r="CG572"/>
  <c r="BI568"/>
  <c r="CB568"/>
  <c r="CJ568"/>
  <c r="CI568"/>
  <c r="CH568"/>
  <c r="CG568"/>
  <c r="CF568"/>
  <c r="CE568"/>
  <c r="CD568"/>
  <c r="CC568"/>
  <c r="CF564"/>
  <c r="CE564"/>
  <c r="CD564"/>
  <c r="CC564"/>
  <c r="CB564"/>
  <c r="CJ564"/>
  <c r="CI564"/>
  <c r="CH564"/>
  <c r="CG564"/>
  <c r="CB560"/>
  <c r="CJ560"/>
  <c r="CI560"/>
  <c r="CH560"/>
  <c r="CG560"/>
  <c r="CF560"/>
  <c r="CE560"/>
  <c r="CD560"/>
  <c r="CC560"/>
  <c r="CF556"/>
  <c r="CE556"/>
  <c r="CD556"/>
  <c r="CC556"/>
  <c r="CB556"/>
  <c r="CJ556"/>
  <c r="CI556"/>
  <c r="CH556"/>
  <c r="CG556"/>
  <c r="CB552"/>
  <c r="CJ552"/>
  <c r="CI552"/>
  <c r="CH552"/>
  <c r="CG552"/>
  <c r="CF552"/>
  <c r="CE552"/>
  <c r="CD552"/>
  <c r="CC552"/>
  <c r="CF548"/>
  <c r="CE548"/>
  <c r="CD548"/>
  <c r="CC548"/>
  <c r="CB548"/>
  <c r="CJ548"/>
  <c r="CI548"/>
  <c r="CH548"/>
  <c r="CG548"/>
  <c r="CB544"/>
  <c r="CJ544"/>
  <c r="CI544"/>
  <c r="CH544"/>
  <c r="CG544"/>
  <c r="CF544"/>
  <c r="CE544"/>
  <c r="CD544"/>
  <c r="CC544"/>
  <c r="CF540"/>
  <c r="CE540"/>
  <c r="CD540"/>
  <c r="CC540"/>
  <c r="CB540"/>
  <c r="CJ540"/>
  <c r="CI540"/>
  <c r="CH540"/>
  <c r="CG540"/>
  <c r="CB536"/>
  <c r="CJ536"/>
  <c r="CI536"/>
  <c r="CH536"/>
  <c r="CG536"/>
  <c r="CF536"/>
  <c r="CE536"/>
  <c r="CD536"/>
  <c r="CC536"/>
  <c r="CF532"/>
  <c r="CE532"/>
  <c r="CD532"/>
  <c r="CC532"/>
  <c r="CB532"/>
  <c r="CJ532"/>
  <c r="CI532"/>
  <c r="CH532"/>
  <c r="CG532"/>
  <c r="CB528"/>
  <c r="CJ528"/>
  <c r="CI528"/>
  <c r="CH528"/>
  <c r="CG528"/>
  <c r="CF528"/>
  <c r="CE528"/>
  <c r="CD528"/>
  <c r="CC528"/>
  <c r="CF524"/>
  <c r="CE524"/>
  <c r="CD524"/>
  <c r="CC524"/>
  <c r="CB524"/>
  <c r="CJ524"/>
  <c r="CI524"/>
  <c r="CH524"/>
  <c r="CG524"/>
  <c r="CB520"/>
  <c r="CJ520"/>
  <c r="CI520"/>
  <c r="CH520"/>
  <c r="CG520"/>
  <c r="CF520"/>
  <c r="CE520"/>
  <c r="CD520"/>
  <c r="CC520"/>
  <c r="CF516"/>
  <c r="CE516"/>
  <c r="CD516"/>
  <c r="CC516"/>
  <c r="CB516"/>
  <c r="CJ516"/>
  <c r="CI516"/>
  <c r="CH516"/>
  <c r="CG516"/>
  <c r="CB512"/>
  <c r="CJ512"/>
  <c r="CI512"/>
  <c r="CH512"/>
  <c r="CG512"/>
  <c r="CF512"/>
  <c r="CE512"/>
  <c r="CD512"/>
  <c r="CC512"/>
  <c r="CF508"/>
  <c r="CE508"/>
  <c r="CD508"/>
  <c r="CC508"/>
  <c r="CB508"/>
  <c r="CJ508"/>
  <c r="CI508"/>
  <c r="CH508"/>
  <c r="CG508"/>
  <c r="CB504"/>
  <c r="CJ504"/>
  <c r="CI504"/>
  <c r="CH504"/>
  <c r="CG504"/>
  <c r="CF504"/>
  <c r="CE504"/>
  <c r="CD504"/>
  <c r="CC504"/>
  <c r="CF500"/>
  <c r="CE500"/>
  <c r="CD500"/>
  <c r="CC500"/>
  <c r="CB500"/>
  <c r="CJ500"/>
  <c r="CI500"/>
  <c r="CH500"/>
  <c r="CG500"/>
  <c r="CC496"/>
  <c r="CB496"/>
  <c r="CJ496"/>
  <c r="CI496"/>
  <c r="CH496"/>
  <c r="CG496"/>
  <c r="CF496"/>
  <c r="CE496"/>
  <c r="CD496"/>
  <c r="CG492"/>
  <c r="CF492"/>
  <c r="CE492"/>
  <c r="CD492"/>
  <c r="CC492"/>
  <c r="CB492"/>
  <c r="CJ492"/>
  <c r="CI492"/>
  <c r="CH492"/>
  <c r="CC488"/>
  <c r="CB488"/>
  <c r="CJ488"/>
  <c r="CI488"/>
  <c r="CH488"/>
  <c r="CG488"/>
  <c r="CF488"/>
  <c r="CE488"/>
  <c r="CD488"/>
  <c r="CG484"/>
  <c r="CF484"/>
  <c r="CE484"/>
  <c r="CD484"/>
  <c r="CC484"/>
  <c r="CB484"/>
  <c r="CJ484"/>
  <c r="CI484"/>
  <c r="CH484"/>
  <c r="CC480"/>
  <c r="CB480"/>
  <c r="CJ480"/>
  <c r="CI480"/>
  <c r="CH480"/>
  <c r="CG480"/>
  <c r="CF480"/>
  <c r="CE480"/>
  <c r="CD480"/>
  <c r="CG476"/>
  <c r="CF476"/>
  <c r="CE476"/>
  <c r="CD476"/>
  <c r="CC476"/>
  <c r="CB476"/>
  <c r="CJ476"/>
  <c r="CI476"/>
  <c r="CH476"/>
  <c r="CC472"/>
  <c r="CB472"/>
  <c r="CJ472"/>
  <c r="CI472"/>
  <c r="CH472"/>
  <c r="CG472"/>
  <c r="CF472"/>
  <c r="CE472"/>
  <c r="CD472"/>
  <c r="CG468"/>
  <c r="CF468"/>
  <c r="CE468"/>
  <c r="CD468"/>
  <c r="CC468"/>
  <c r="CB468"/>
  <c r="CJ468"/>
  <c r="CI468"/>
  <c r="CH468"/>
  <c r="CC464"/>
  <c r="CB464"/>
  <c r="CJ464"/>
  <c r="CI464"/>
  <c r="CH464"/>
  <c r="CG464"/>
  <c r="CF464"/>
  <c r="CE464"/>
  <c r="CD464"/>
  <c r="CG460"/>
  <c r="CF460"/>
  <c r="CE460"/>
  <c r="CD460"/>
  <c r="CC460"/>
  <c r="CB460"/>
  <c r="CJ460"/>
  <c r="CI460"/>
  <c r="CH460"/>
  <c r="CC456"/>
  <c r="CB456"/>
  <c r="CJ456"/>
  <c r="CI456"/>
  <c r="CH456"/>
  <c r="CG456"/>
  <c r="CF456"/>
  <c r="CE456"/>
  <c r="CD456"/>
  <c r="CG452"/>
  <c r="CF452"/>
  <c r="CE452"/>
  <c r="CD452"/>
  <c r="CC452"/>
  <c r="CB452"/>
  <c r="CJ452"/>
  <c r="CI452"/>
  <c r="CH452"/>
  <c r="CC448"/>
  <c r="CB448"/>
  <c r="CJ448"/>
  <c r="CI448"/>
  <c r="CH448"/>
  <c r="CG448"/>
  <c r="CF448"/>
  <c r="CE448"/>
  <c r="CD448"/>
  <c r="CG444"/>
  <c r="CF444"/>
  <c r="CE444"/>
  <c r="CD444"/>
  <c r="CC444"/>
  <c r="CB444"/>
  <c r="CJ444"/>
  <c r="CI444"/>
  <c r="CH444"/>
  <c r="CC440"/>
  <c r="CB440"/>
  <c r="CJ440"/>
  <c r="CI440"/>
  <c r="CH440"/>
  <c r="CG440"/>
  <c r="CF440"/>
  <c r="CE440"/>
  <c r="CD440"/>
  <c r="BJ436"/>
  <c r="CG436"/>
  <c r="CF436"/>
  <c r="CE436"/>
  <c r="CD436"/>
  <c r="CC436"/>
  <c r="CB436"/>
  <c r="CJ436"/>
  <c r="CI436"/>
  <c r="CH436"/>
  <c r="CC432"/>
  <c r="CB432"/>
  <c r="CJ432"/>
  <c r="CI432"/>
  <c r="CH432"/>
  <c r="CG432"/>
  <c r="CF432"/>
  <c r="CE432"/>
  <c r="CD432"/>
  <c r="CG428"/>
  <c r="CF428"/>
  <c r="CE428"/>
  <c r="CD428"/>
  <c r="CC428"/>
  <c r="CB428"/>
  <c r="CJ428"/>
  <c r="CI428"/>
  <c r="CH428"/>
  <c r="BJ424"/>
  <c r="CC424"/>
  <c r="CB424"/>
  <c r="CJ424"/>
  <c r="CI424"/>
  <c r="CH424"/>
  <c r="CG424"/>
  <c r="CF424"/>
  <c r="CE424"/>
  <c r="CD424"/>
  <c r="CG420"/>
  <c r="CF420"/>
  <c r="CE420"/>
  <c r="CD420"/>
  <c r="CC420"/>
  <c r="CB420"/>
  <c r="CJ420"/>
  <c r="CI420"/>
  <c r="CH420"/>
  <c r="CC416"/>
  <c r="CB416"/>
  <c r="CJ416"/>
  <c r="CI416"/>
  <c r="CH416"/>
  <c r="CG416"/>
  <c r="CF416"/>
  <c r="CE416"/>
  <c r="CD416"/>
  <c r="C411"/>
  <c r="CG412"/>
  <c r="CF412"/>
  <c r="CE412"/>
  <c r="CD412"/>
  <c r="CC412"/>
  <c r="CB412"/>
  <c r="CJ412"/>
  <c r="CI412"/>
  <c r="CH412"/>
  <c r="CC408"/>
  <c r="CB408"/>
  <c r="CJ408"/>
  <c r="CI408"/>
  <c r="CH408"/>
  <c r="CG408"/>
  <c r="CF408"/>
  <c r="CE408"/>
  <c r="CD408"/>
  <c r="C403"/>
  <c r="CG404"/>
  <c r="CF404"/>
  <c r="CE404"/>
  <c r="CD404"/>
  <c r="CC404"/>
  <c r="CB404"/>
  <c r="CJ404"/>
  <c r="CI404"/>
  <c r="CH404"/>
  <c r="CC400"/>
  <c r="CB400"/>
  <c r="CJ400"/>
  <c r="CI400"/>
  <c r="CH400"/>
  <c r="CG400"/>
  <c r="CF400"/>
  <c r="CE400"/>
  <c r="CD400"/>
  <c r="CG396"/>
  <c r="CF396"/>
  <c r="CE396"/>
  <c r="CD396"/>
  <c r="CC396"/>
  <c r="CB396"/>
  <c r="CJ396"/>
  <c r="CI396"/>
  <c r="CH396"/>
  <c r="B391"/>
  <c r="CC392"/>
  <c r="CB392"/>
  <c r="CJ392"/>
  <c r="CI392"/>
  <c r="CH392"/>
  <c r="CG392"/>
  <c r="CF392"/>
  <c r="CE392"/>
  <c r="CD392"/>
  <c r="CG388"/>
  <c r="CF388"/>
  <c r="CE388"/>
  <c r="CD388"/>
  <c r="CC388"/>
  <c r="CB388"/>
  <c r="CJ388"/>
  <c r="CI388"/>
  <c r="CH388"/>
  <c r="CC384"/>
  <c r="CB384"/>
  <c r="CJ384"/>
  <c r="CI384"/>
  <c r="CH384"/>
  <c r="CG384"/>
  <c r="CF384"/>
  <c r="CE384"/>
  <c r="CD384"/>
  <c r="CI380"/>
  <c r="CH380"/>
  <c r="CG380"/>
  <c r="CF380"/>
  <c r="CD380"/>
  <c r="CC380"/>
  <c r="CB380"/>
  <c r="CJ380"/>
  <c r="CE380"/>
  <c r="CE376"/>
  <c r="CD376"/>
  <c r="CC376"/>
  <c r="CB376"/>
  <c r="CJ376"/>
  <c r="CH376"/>
  <c r="CG376"/>
  <c r="CF376"/>
  <c r="CI376"/>
  <c r="CI372"/>
  <c r="CH372"/>
  <c r="CG372"/>
  <c r="CF372"/>
  <c r="CD372"/>
  <c r="CC372"/>
  <c r="CB372"/>
  <c r="CJ372"/>
  <c r="CE372"/>
  <c r="CE368"/>
  <c r="CD368"/>
  <c r="CC368"/>
  <c r="CB368"/>
  <c r="CJ368"/>
  <c r="CH368"/>
  <c r="CG368"/>
  <c r="CF368"/>
  <c r="CI368"/>
  <c r="CI364"/>
  <c r="CH364"/>
  <c r="CG364"/>
  <c r="CF364"/>
  <c r="CD364"/>
  <c r="CC364"/>
  <c r="CB364"/>
  <c r="CJ364"/>
  <c r="CE364"/>
  <c r="CE360"/>
  <c r="CD360"/>
  <c r="CC360"/>
  <c r="CB360"/>
  <c r="CJ360"/>
  <c r="CH360"/>
  <c r="CG360"/>
  <c r="CF360"/>
  <c r="CI360"/>
  <c r="CI356"/>
  <c r="CH356"/>
  <c r="CG356"/>
  <c r="CF356"/>
  <c r="CD356"/>
  <c r="CC356"/>
  <c r="CB356"/>
  <c r="CJ356"/>
  <c r="CE356"/>
  <c r="CE352"/>
  <c r="CD352"/>
  <c r="CC352"/>
  <c r="CB352"/>
  <c r="CJ352"/>
  <c r="CH352"/>
  <c r="CG352"/>
  <c r="CF352"/>
  <c r="CI352"/>
  <c r="CI348"/>
  <c r="CH348"/>
  <c r="CG348"/>
  <c r="CF348"/>
  <c r="CD348"/>
  <c r="CC348"/>
  <c r="CB348"/>
  <c r="CJ348"/>
  <c r="CE348"/>
  <c r="CE344"/>
  <c r="CD344"/>
  <c r="CC344"/>
  <c r="CB344"/>
  <c r="CJ344"/>
  <c r="CH344"/>
  <c r="CG344"/>
  <c r="CF344"/>
  <c r="CI344"/>
  <c r="CI340"/>
  <c r="CH340"/>
  <c r="CG340"/>
  <c r="CF340"/>
  <c r="CD340"/>
  <c r="CC340"/>
  <c r="CB340"/>
  <c r="CJ340"/>
  <c r="CE340"/>
  <c r="CE336"/>
  <c r="CD336"/>
  <c r="CC336"/>
  <c r="CB336"/>
  <c r="CJ336"/>
  <c r="CH336"/>
  <c r="CG336"/>
  <c r="CF336"/>
  <c r="CI336"/>
  <c r="CI332"/>
  <c r="CH332"/>
  <c r="CG332"/>
  <c r="CF332"/>
  <c r="CD332"/>
  <c r="CC332"/>
  <c r="CB332"/>
  <c r="CJ332"/>
  <c r="CE332"/>
  <c r="D327"/>
  <c r="CE328"/>
  <c r="CD328"/>
  <c r="CC328"/>
  <c r="CB328"/>
  <c r="CJ328"/>
  <c r="CH328"/>
  <c r="CG328"/>
  <c r="CF328"/>
  <c r="CI328"/>
  <c r="C323"/>
  <c r="CI324"/>
  <c r="CH324"/>
  <c r="CG324"/>
  <c r="CF324"/>
  <c r="CD324"/>
  <c r="CC324"/>
  <c r="CB324"/>
  <c r="CJ324"/>
  <c r="CE324"/>
  <c r="CE320"/>
  <c r="CD320"/>
  <c r="CC320"/>
  <c r="CB320"/>
  <c r="CJ320"/>
  <c r="CH320"/>
  <c r="CG320"/>
  <c r="CF320"/>
  <c r="CI320"/>
  <c r="CI316"/>
  <c r="CH316"/>
  <c r="CG316"/>
  <c r="CF316"/>
  <c r="CD316"/>
  <c r="CC316"/>
  <c r="CB316"/>
  <c r="CJ316"/>
  <c r="CE316"/>
  <c r="CE312"/>
  <c r="CD312"/>
  <c r="CC312"/>
  <c r="CB312"/>
  <c r="CJ312"/>
  <c r="CH312"/>
  <c r="CG312"/>
  <c r="CF312"/>
  <c r="CI312"/>
  <c r="E307"/>
  <c r="CI308"/>
  <c r="CH308"/>
  <c r="CG308"/>
  <c r="CF308"/>
  <c r="CD308"/>
  <c r="CC308"/>
  <c r="CB308"/>
  <c r="CJ308"/>
  <c r="CE308"/>
  <c r="CE304"/>
  <c r="CD304"/>
  <c r="CC304"/>
  <c r="CB304"/>
  <c r="CJ304"/>
  <c r="CH304"/>
  <c r="CG304"/>
  <c r="CF304"/>
  <c r="CI304"/>
  <c r="CI300"/>
  <c r="CH300"/>
  <c r="CG300"/>
  <c r="CF300"/>
  <c r="CD300"/>
  <c r="CC300"/>
  <c r="CB300"/>
  <c r="CJ300"/>
  <c r="CE300"/>
  <c r="CE296"/>
  <c r="CD296"/>
  <c r="CC296"/>
  <c r="CB296"/>
  <c r="CJ296"/>
  <c r="CH296"/>
  <c r="CG296"/>
  <c r="CF296"/>
  <c r="CI296"/>
  <c r="CI292"/>
  <c r="CH292"/>
  <c r="CG292"/>
  <c r="CF292"/>
  <c r="CD292"/>
  <c r="CC292"/>
  <c r="CB292"/>
  <c r="CJ292"/>
  <c r="CE292"/>
  <c r="CE288"/>
  <c r="CD288"/>
  <c r="CC288"/>
  <c r="CB288"/>
  <c r="CJ288"/>
  <c r="CH288"/>
  <c r="CG288"/>
  <c r="CF288"/>
  <c r="CI288"/>
  <c r="E283"/>
  <c r="CI284"/>
  <c r="CH284"/>
  <c r="CG284"/>
  <c r="CF284"/>
  <c r="CD284"/>
  <c r="CC284"/>
  <c r="CB284"/>
  <c r="CJ284"/>
  <c r="CE284"/>
  <c r="CE280"/>
  <c r="CD280"/>
  <c r="CC280"/>
  <c r="CB280"/>
  <c r="CJ280"/>
  <c r="CH280"/>
  <c r="CG280"/>
  <c r="CF280"/>
  <c r="CI280"/>
  <c r="CI276"/>
  <c r="CH276"/>
  <c r="CG276"/>
  <c r="CF276"/>
  <c r="CD276"/>
  <c r="CC276"/>
  <c r="CB276"/>
  <c r="CJ276"/>
  <c r="CE276"/>
  <c r="CE272"/>
  <c r="CD272"/>
  <c r="CC272"/>
  <c r="CB272"/>
  <c r="CJ272"/>
  <c r="CH272"/>
  <c r="CG272"/>
  <c r="CF272"/>
  <c r="CI272"/>
  <c r="CI268"/>
  <c r="CH268"/>
  <c r="CG268"/>
  <c r="CF268"/>
  <c r="CD268"/>
  <c r="CC268"/>
  <c r="CB268"/>
  <c r="CJ268"/>
  <c r="CE268"/>
  <c r="CE264"/>
  <c r="CD264"/>
  <c r="CC264"/>
  <c r="CB264"/>
  <c r="CJ264"/>
  <c r="CH264"/>
  <c r="CG264"/>
  <c r="CF264"/>
  <c r="CI264"/>
  <c r="CI260"/>
  <c r="CH260"/>
  <c r="CG260"/>
  <c r="CF260"/>
  <c r="CD260"/>
  <c r="CC260"/>
  <c r="CB260"/>
  <c r="CJ260"/>
  <c r="CE260"/>
  <c r="CE256"/>
  <c r="CD256"/>
  <c r="CC256"/>
  <c r="CB256"/>
  <c r="CJ256"/>
  <c r="CH256"/>
  <c r="CG256"/>
  <c r="CF256"/>
  <c r="CI256"/>
  <c r="CD252"/>
  <c r="CC252"/>
  <c r="CB252"/>
  <c r="CJ252"/>
  <c r="CH252"/>
  <c r="CG252"/>
  <c r="CF252"/>
  <c r="CE252"/>
  <c r="CI252"/>
  <c r="CH248"/>
  <c r="CG248"/>
  <c r="CF248"/>
  <c r="CD248"/>
  <c r="CC248"/>
  <c r="CB248"/>
  <c r="CJ248"/>
  <c r="CI248"/>
  <c r="CE248"/>
  <c r="CD244"/>
  <c r="CC244"/>
  <c r="CB244"/>
  <c r="CJ244"/>
  <c r="CH244"/>
  <c r="CG244"/>
  <c r="CF244"/>
  <c r="CE244"/>
  <c r="CI244"/>
  <c r="CH240"/>
  <c r="CG240"/>
  <c r="CF240"/>
  <c r="CE240"/>
  <c r="CD240"/>
  <c r="CC240"/>
  <c r="CB240"/>
  <c r="CJ240"/>
  <c r="CI240"/>
  <c r="CD236"/>
  <c r="CC236"/>
  <c r="CB236"/>
  <c r="CJ236"/>
  <c r="CI236"/>
  <c r="CH236"/>
  <c r="CG236"/>
  <c r="CF236"/>
  <c r="CE236"/>
  <c r="CH232"/>
  <c r="CG232"/>
  <c r="CF232"/>
  <c r="CE232"/>
  <c r="CD232"/>
  <c r="CC232"/>
  <c r="CB232"/>
  <c r="CJ232"/>
  <c r="CI232"/>
  <c r="CD228"/>
  <c r="CC228"/>
  <c r="CB228"/>
  <c r="CJ228"/>
  <c r="CI228"/>
  <c r="CH228"/>
  <c r="CG228"/>
  <c r="CF228"/>
  <c r="CE228"/>
  <c r="AG224"/>
  <c r="CH224"/>
  <c r="CG224"/>
  <c r="CF224"/>
  <c r="CE224"/>
  <c r="CD224"/>
  <c r="CC224"/>
  <c r="CB224"/>
  <c r="CJ224"/>
  <c r="CI224"/>
  <c r="CD220"/>
  <c r="CC220"/>
  <c r="CB220"/>
  <c r="CJ220"/>
  <c r="CI220"/>
  <c r="CH220"/>
  <c r="CG220"/>
  <c r="CF220"/>
  <c r="CE220"/>
  <c r="CH216"/>
  <c r="CG216"/>
  <c r="CF216"/>
  <c r="CE216"/>
  <c r="CD216"/>
  <c r="CC216"/>
  <c r="CB216"/>
  <c r="CJ216"/>
  <c r="CI216"/>
  <c r="CD212"/>
  <c r="CC212"/>
  <c r="CB212"/>
  <c r="CJ212"/>
  <c r="CI212"/>
  <c r="CH212"/>
  <c r="CG212"/>
  <c r="CF212"/>
  <c r="CE212"/>
  <c r="AH208"/>
  <c r="CH208"/>
  <c r="CG208"/>
  <c r="CF208"/>
  <c r="CE208"/>
  <c r="CD208"/>
  <c r="CC208"/>
  <c r="CB208"/>
  <c r="CJ208"/>
  <c r="CI208"/>
  <c r="CD204"/>
  <c r="CC204"/>
  <c r="CB204"/>
  <c r="CJ204"/>
  <c r="CI204"/>
  <c r="CH204"/>
  <c r="CG204"/>
  <c r="CF204"/>
  <c r="CE204"/>
  <c r="CH200"/>
  <c r="CG200"/>
  <c r="CF200"/>
  <c r="CE200"/>
  <c r="CD200"/>
  <c r="CC200"/>
  <c r="CB200"/>
  <c r="CJ200"/>
  <c r="CI200"/>
  <c r="B195"/>
  <c r="CD196"/>
  <c r="CC196"/>
  <c r="CB196"/>
  <c r="CJ196"/>
  <c r="CI196"/>
  <c r="CH196"/>
  <c r="CG196"/>
  <c r="CF196"/>
  <c r="CE196"/>
  <c r="CH192"/>
  <c r="CG192"/>
  <c r="CF192"/>
  <c r="CE192"/>
  <c r="CD192"/>
  <c r="CC192"/>
  <c r="CB192"/>
  <c r="CJ192"/>
  <c r="CI192"/>
  <c r="CD188"/>
  <c r="CC188"/>
  <c r="CB188"/>
  <c r="CJ188"/>
  <c r="CI188"/>
  <c r="CH188"/>
  <c r="CG188"/>
  <c r="CF188"/>
  <c r="CE188"/>
  <c r="CI184"/>
  <c r="CH184"/>
  <c r="CG184"/>
  <c r="CF184"/>
  <c r="CE184"/>
  <c r="CD184"/>
  <c r="CC184"/>
  <c r="CB184"/>
  <c r="CJ184"/>
  <c r="CE180"/>
  <c r="CD180"/>
  <c r="CC180"/>
  <c r="CB180"/>
  <c r="CJ180"/>
  <c r="CI180"/>
  <c r="CH180"/>
  <c r="CG180"/>
  <c r="CF180"/>
  <c r="CI176"/>
  <c r="CH176"/>
  <c r="CG176"/>
  <c r="CF176"/>
  <c r="CE176"/>
  <c r="CD176"/>
  <c r="CC176"/>
  <c r="CB176"/>
  <c r="CJ176"/>
  <c r="CE172"/>
  <c r="CD172"/>
  <c r="CC172"/>
  <c r="CB172"/>
  <c r="CJ172"/>
  <c r="CI172"/>
  <c r="CH172"/>
  <c r="CG172"/>
  <c r="CF172"/>
  <c r="CI168"/>
  <c r="CH168"/>
  <c r="CG168"/>
  <c r="CF168"/>
  <c r="CE168"/>
  <c r="CD168"/>
  <c r="CC168"/>
  <c r="CB168"/>
  <c r="CJ168"/>
  <c r="CE164"/>
  <c r="CD164"/>
  <c r="CC164"/>
  <c r="CB164"/>
  <c r="CJ164"/>
  <c r="CI164"/>
  <c r="CH164"/>
  <c r="CG164"/>
  <c r="CF164"/>
  <c r="CI160"/>
  <c r="CH160"/>
  <c r="CG160"/>
  <c r="CF160"/>
  <c r="CE160"/>
  <c r="CD160"/>
  <c r="CC160"/>
  <c r="CB160"/>
  <c r="CJ160"/>
  <c r="CE156"/>
  <c r="CD156"/>
  <c r="CC156"/>
  <c r="CB156"/>
  <c r="CJ156"/>
  <c r="CI156"/>
  <c r="CH156"/>
  <c r="CG156"/>
  <c r="CF156"/>
  <c r="CI152"/>
  <c r="CH152"/>
  <c r="CG152"/>
  <c r="CF152"/>
  <c r="CE152"/>
  <c r="CD152"/>
  <c r="CC152"/>
  <c r="CB152"/>
  <c r="CJ152"/>
  <c r="B147"/>
  <c r="CE148"/>
  <c r="CD148"/>
  <c r="CC148"/>
  <c r="CB148"/>
  <c r="CJ148"/>
  <c r="CI148"/>
  <c r="CH148"/>
  <c r="CG148"/>
  <c r="CF148"/>
  <c r="CI144"/>
  <c r="CH144"/>
  <c r="CG144"/>
  <c r="CF144"/>
  <c r="CE144"/>
  <c r="CD144"/>
  <c r="CC144"/>
  <c r="CB144"/>
  <c r="CJ144"/>
  <c r="CE140"/>
  <c r="CD140"/>
  <c r="CC140"/>
  <c r="CB140"/>
  <c r="CJ140"/>
  <c r="CI140"/>
  <c r="CH140"/>
  <c r="CG140"/>
  <c r="CF140"/>
  <c r="CI136"/>
  <c r="CH136"/>
  <c r="CG136"/>
  <c r="CF136"/>
  <c r="CE136"/>
  <c r="CD136"/>
  <c r="CC136"/>
  <c r="CB136"/>
  <c r="CJ136"/>
  <c r="CE132"/>
  <c r="CD132"/>
  <c r="CC132"/>
  <c r="CB132"/>
  <c r="CJ132"/>
  <c r="CI132"/>
  <c r="CH132"/>
  <c r="CG132"/>
  <c r="CF132"/>
  <c r="CI128"/>
  <c r="CH128"/>
  <c r="CG128"/>
  <c r="CF128"/>
  <c r="CE128"/>
  <c r="CD128"/>
  <c r="CC128"/>
  <c r="CB128"/>
  <c r="CJ128"/>
  <c r="CE124"/>
  <c r="CD124"/>
  <c r="CC124"/>
  <c r="CB124"/>
  <c r="CJ124"/>
  <c r="CI124"/>
  <c r="CH124"/>
  <c r="CG124"/>
  <c r="CF124"/>
  <c r="CI120"/>
  <c r="CH120"/>
  <c r="CG120"/>
  <c r="CF120"/>
  <c r="CE120"/>
  <c r="CD120"/>
  <c r="CC120"/>
  <c r="CB120"/>
  <c r="CJ120"/>
  <c r="D115"/>
  <c r="CE116"/>
  <c r="CD116"/>
  <c r="CC116"/>
  <c r="CB116"/>
  <c r="CJ116"/>
  <c r="CI116"/>
  <c r="CH116"/>
  <c r="CG116"/>
  <c r="CF116"/>
  <c r="CI112"/>
  <c r="CH112"/>
  <c r="CG112"/>
  <c r="CF112"/>
  <c r="CE112"/>
  <c r="CD112"/>
  <c r="CC112"/>
  <c r="CB112"/>
  <c r="CJ112"/>
  <c r="AG108"/>
  <c r="CE108"/>
  <c r="CD108"/>
  <c r="CC108"/>
  <c r="CB108"/>
  <c r="CJ108"/>
  <c r="CI108"/>
  <c r="CH108"/>
  <c r="CG108"/>
  <c r="CF108"/>
  <c r="C103"/>
  <c r="CI104"/>
  <c r="CH104"/>
  <c r="CG104"/>
  <c r="CF104"/>
  <c r="CE104"/>
  <c r="CD104"/>
  <c r="CC104"/>
  <c r="CB104"/>
  <c r="CJ104"/>
  <c r="CE100"/>
  <c r="CD100"/>
  <c r="CC100"/>
  <c r="CB100"/>
  <c r="CJ100"/>
  <c r="CI100"/>
  <c r="CH100"/>
  <c r="CG100"/>
  <c r="CF100"/>
  <c r="CI96"/>
  <c r="CH96"/>
  <c r="CG96"/>
  <c r="CF96"/>
  <c r="CE96"/>
  <c r="CD96"/>
  <c r="CC96"/>
  <c r="CB96"/>
  <c r="CJ96"/>
  <c r="CE92"/>
  <c r="CD92"/>
  <c r="CC92"/>
  <c r="CB92"/>
  <c r="CJ92"/>
  <c r="CI92"/>
  <c r="CH92"/>
  <c r="CG92"/>
  <c r="CF92"/>
  <c r="CI88"/>
  <c r="CH88"/>
  <c r="CG88"/>
  <c r="CF88"/>
  <c r="CE88"/>
  <c r="CD88"/>
  <c r="CC88"/>
  <c r="CB88"/>
  <c r="CJ88"/>
  <c r="CE84"/>
  <c r="CD84"/>
  <c r="CC84"/>
  <c r="CB84"/>
  <c r="CJ84"/>
  <c r="CI84"/>
  <c r="CH84"/>
  <c r="CG84"/>
  <c r="CF84"/>
  <c r="CI80"/>
  <c r="CH80"/>
  <c r="CG80"/>
  <c r="CF80"/>
  <c r="CE80"/>
  <c r="CD80"/>
  <c r="CC80"/>
  <c r="CB80"/>
  <c r="CJ80"/>
  <c r="CE76"/>
  <c r="CD76"/>
  <c r="CC76"/>
  <c r="CB76"/>
  <c r="CJ76"/>
  <c r="CI76"/>
  <c r="CH76"/>
  <c r="CG76"/>
  <c r="CF76"/>
  <c r="CI72"/>
  <c r="CH72"/>
  <c r="CG72"/>
  <c r="CF72"/>
  <c r="CE72"/>
  <c r="CD72"/>
  <c r="CC72"/>
  <c r="CB72"/>
  <c r="CJ72"/>
  <c r="CD68"/>
  <c r="CI68"/>
  <c r="CB68"/>
  <c r="CJ68"/>
  <c r="CH68"/>
  <c r="CG68"/>
  <c r="CF68"/>
  <c r="CE68"/>
  <c r="CC68"/>
  <c r="E63"/>
  <c r="CH64"/>
  <c r="CE64"/>
  <c r="CJ64"/>
  <c r="CI64"/>
  <c r="CG64"/>
  <c r="CF64"/>
  <c r="CD64"/>
  <c r="CC64"/>
  <c r="CB64"/>
  <c r="CD60"/>
  <c r="CI60"/>
  <c r="CH60"/>
  <c r="CG60"/>
  <c r="CJ60"/>
  <c r="CF60"/>
  <c r="CE60"/>
  <c r="CC60"/>
  <c r="CB60"/>
  <c r="CH56"/>
  <c r="CG56"/>
  <c r="CF56"/>
  <c r="CE56"/>
  <c r="CD56"/>
  <c r="CC56"/>
  <c r="CB56"/>
  <c r="CJ56"/>
  <c r="CI56"/>
  <c r="CD52"/>
  <c r="CC52"/>
  <c r="CB52"/>
  <c r="CJ52"/>
  <c r="CI52"/>
  <c r="CH52"/>
  <c r="CG52"/>
  <c r="CF52"/>
  <c r="CE52"/>
  <c r="CH48"/>
  <c r="CG48"/>
  <c r="CF48"/>
  <c r="CE48"/>
  <c r="CD48"/>
  <c r="CC48"/>
  <c r="CB48"/>
  <c r="CJ48"/>
  <c r="CI48"/>
  <c r="CD44"/>
  <c r="CC44"/>
  <c r="CB44"/>
  <c r="CJ44"/>
  <c r="CI44"/>
  <c r="CH44"/>
  <c r="CG44"/>
  <c r="CF44"/>
  <c r="CE44"/>
  <c r="CC39"/>
  <c r="CB39"/>
  <c r="CJ39"/>
  <c r="CI39"/>
  <c r="CH39"/>
  <c r="CG39"/>
  <c r="CF39"/>
  <c r="CE39"/>
  <c r="CD39"/>
  <c r="CF30"/>
  <c r="CE30"/>
  <c r="CD30"/>
  <c r="CC30"/>
  <c r="CB30"/>
  <c r="CJ30"/>
  <c r="CI30"/>
  <c r="CH30"/>
  <c r="CG30"/>
  <c r="CF21"/>
  <c r="CE21"/>
  <c r="CD21"/>
  <c r="AH20"/>
  <c r="D19"/>
  <c r="E50"/>
  <c r="CI579"/>
  <c r="CH579"/>
  <c r="CG579"/>
  <c r="CF579"/>
  <c r="CE579"/>
  <c r="CD579"/>
  <c r="CC579"/>
  <c r="CJ579"/>
  <c r="CB579"/>
  <c r="C506"/>
  <c r="CI507"/>
  <c r="CH507"/>
  <c r="CG507"/>
  <c r="CF507"/>
  <c r="CE507"/>
  <c r="CD507"/>
  <c r="CC507"/>
  <c r="CJ507"/>
  <c r="CB507"/>
  <c r="CB467"/>
  <c r="CJ467"/>
  <c r="CI467"/>
  <c r="CH467"/>
  <c r="CG467"/>
  <c r="CF467"/>
  <c r="CE467"/>
  <c r="CD467"/>
  <c r="CC467"/>
  <c r="CB459"/>
  <c r="CJ459"/>
  <c r="CI459"/>
  <c r="CH459"/>
  <c r="CG459"/>
  <c r="CF459"/>
  <c r="CE459"/>
  <c r="CD459"/>
  <c r="CC459"/>
  <c r="CB427"/>
  <c r="CJ427"/>
  <c r="CI427"/>
  <c r="CH427"/>
  <c r="CG427"/>
  <c r="CF427"/>
  <c r="CE427"/>
  <c r="CD427"/>
  <c r="CC427"/>
  <c r="CB411"/>
  <c r="CJ411"/>
  <c r="CI411"/>
  <c r="CH411"/>
  <c r="CG411"/>
  <c r="CF411"/>
  <c r="CE411"/>
  <c r="CD411"/>
  <c r="CC411"/>
  <c r="CB403"/>
  <c r="CJ403"/>
  <c r="CI403"/>
  <c r="CH403"/>
  <c r="CG403"/>
  <c r="CF403"/>
  <c r="CE403"/>
  <c r="CD403"/>
  <c r="CC403"/>
  <c r="CH367"/>
  <c r="CG367"/>
  <c r="CF367"/>
  <c r="CE367"/>
  <c r="CC367"/>
  <c r="CB367"/>
  <c r="CJ367"/>
  <c r="CI367"/>
  <c r="CD367"/>
  <c r="CH351"/>
  <c r="CG351"/>
  <c r="CF351"/>
  <c r="CE351"/>
  <c r="CC351"/>
  <c r="CB351"/>
  <c r="CJ351"/>
  <c r="CI351"/>
  <c r="CD351"/>
  <c r="CH335"/>
  <c r="CG335"/>
  <c r="CF335"/>
  <c r="CE335"/>
  <c r="CC335"/>
  <c r="CB335"/>
  <c r="CJ335"/>
  <c r="CI335"/>
  <c r="CD335"/>
  <c r="CH327"/>
  <c r="CG327"/>
  <c r="CF327"/>
  <c r="CE327"/>
  <c r="CC327"/>
  <c r="CB327"/>
  <c r="CJ327"/>
  <c r="CI327"/>
  <c r="CD327"/>
  <c r="CD315"/>
  <c r="CC315"/>
  <c r="CB315"/>
  <c r="CJ315"/>
  <c r="CI315"/>
  <c r="CG315"/>
  <c r="CF315"/>
  <c r="CE315"/>
  <c r="CH315"/>
  <c r="CD307"/>
  <c r="CC307"/>
  <c r="CB307"/>
  <c r="CJ307"/>
  <c r="CI307"/>
  <c r="CG307"/>
  <c r="CF307"/>
  <c r="CE307"/>
  <c r="CH307"/>
  <c r="CD299"/>
  <c r="CC299"/>
  <c r="CB299"/>
  <c r="CJ299"/>
  <c r="CI299"/>
  <c r="CG299"/>
  <c r="CF299"/>
  <c r="CE299"/>
  <c r="CH299"/>
  <c r="BI275"/>
  <c r="CD275"/>
  <c r="CC275"/>
  <c r="CB275"/>
  <c r="CJ275"/>
  <c r="CI275"/>
  <c r="CG275"/>
  <c r="CF275"/>
  <c r="CE275"/>
  <c r="CH275"/>
  <c r="CG235"/>
  <c r="CF235"/>
  <c r="CE235"/>
  <c r="CD235"/>
  <c r="CC235"/>
  <c r="CB235"/>
  <c r="CJ235"/>
  <c r="CI235"/>
  <c r="CH235"/>
  <c r="CG227"/>
  <c r="CF227"/>
  <c r="CE227"/>
  <c r="CD227"/>
  <c r="CC227"/>
  <c r="CB227"/>
  <c r="CJ227"/>
  <c r="CI227"/>
  <c r="CH227"/>
  <c r="CH187"/>
  <c r="CG187"/>
  <c r="CC187"/>
  <c r="CB187"/>
  <c r="CJ187"/>
  <c r="CI187"/>
  <c r="CF187"/>
  <c r="CE187"/>
  <c r="CD187"/>
  <c r="CD175"/>
  <c r="CC175"/>
  <c r="CB175"/>
  <c r="CJ175"/>
  <c r="CI175"/>
  <c r="CH175"/>
  <c r="CG175"/>
  <c r="CF175"/>
  <c r="CE175"/>
  <c r="CH163"/>
  <c r="CG163"/>
  <c r="CF163"/>
  <c r="CE163"/>
  <c r="CD163"/>
  <c r="CC163"/>
  <c r="CB163"/>
  <c r="CJ163"/>
  <c r="CI163"/>
  <c r="CD127"/>
  <c r="CC127"/>
  <c r="CB127"/>
  <c r="CJ127"/>
  <c r="CI127"/>
  <c r="CH127"/>
  <c r="CG127"/>
  <c r="CF127"/>
  <c r="CE127"/>
  <c r="CH115"/>
  <c r="CG115"/>
  <c r="CF115"/>
  <c r="CE115"/>
  <c r="CD115"/>
  <c r="CC115"/>
  <c r="CB115"/>
  <c r="CJ115"/>
  <c r="CI115"/>
  <c r="CH91"/>
  <c r="CG91"/>
  <c r="CF91"/>
  <c r="CE91"/>
  <c r="CD91"/>
  <c r="CC91"/>
  <c r="CB91"/>
  <c r="CJ91"/>
  <c r="CI91"/>
  <c r="C78"/>
  <c r="CD79"/>
  <c r="CC79"/>
  <c r="CB79"/>
  <c r="CJ79"/>
  <c r="CI79"/>
  <c r="CH79"/>
  <c r="CG79"/>
  <c r="CF79"/>
  <c r="CE79"/>
  <c r="BJ59"/>
  <c r="CG59"/>
  <c r="CD59"/>
  <c r="CC59"/>
  <c r="CB59"/>
  <c r="CJ59"/>
  <c r="CE59"/>
  <c r="CI59"/>
  <c r="CH59"/>
  <c r="CF59"/>
  <c r="CC55"/>
  <c r="CB55"/>
  <c r="CJ55"/>
  <c r="CI55"/>
  <c r="CH55"/>
  <c r="CG55"/>
  <c r="CF55"/>
  <c r="CE55"/>
  <c r="CD55"/>
  <c r="CF38"/>
  <c r="CE38"/>
  <c r="CD38"/>
  <c r="CC38"/>
  <c r="CB38"/>
  <c r="CJ38"/>
  <c r="CI38"/>
  <c r="CH38"/>
  <c r="CG38"/>
  <c r="CE33"/>
  <c r="CD33"/>
  <c r="CC33"/>
  <c r="CB33"/>
  <c r="CJ33"/>
  <c r="CI33"/>
  <c r="CH33"/>
  <c r="CG33"/>
  <c r="CF33"/>
  <c r="CH24"/>
  <c r="CG24"/>
  <c r="CF24"/>
  <c r="CE24"/>
  <c r="CD24"/>
  <c r="CC24"/>
  <c r="CB24"/>
  <c r="CJ24"/>
  <c r="CI24"/>
  <c r="CI5"/>
  <c r="CJ5"/>
  <c r="CE5"/>
  <c r="CH5"/>
  <c r="CD5"/>
  <c r="CC5"/>
  <c r="CF5"/>
  <c r="CG5"/>
  <c r="CB608"/>
  <c r="CJ608"/>
  <c r="CI608"/>
  <c r="CH608"/>
  <c r="CG608"/>
  <c r="CF608"/>
  <c r="CD608"/>
  <c r="CC608"/>
  <c r="CE608"/>
  <c r="CB600"/>
  <c r="CJ600"/>
  <c r="CI600"/>
  <c r="CH600"/>
  <c r="CG600"/>
  <c r="CF600"/>
  <c r="CE600"/>
  <c r="CD600"/>
  <c r="CC600"/>
  <c r="CF596"/>
  <c r="CE596"/>
  <c r="CD596"/>
  <c r="CC596"/>
  <c r="CB596"/>
  <c r="CJ596"/>
  <c r="CI596"/>
  <c r="CH596"/>
  <c r="CG596"/>
  <c r="CF588"/>
  <c r="CE588"/>
  <c r="CD588"/>
  <c r="CC588"/>
  <c r="CB588"/>
  <c r="CJ588"/>
  <c r="CI588"/>
  <c r="CH588"/>
  <c r="CG588"/>
  <c r="CB576"/>
  <c r="CJ576"/>
  <c r="CI576"/>
  <c r="CH576"/>
  <c r="CG576"/>
  <c r="CF576"/>
  <c r="CE576"/>
  <c r="CD576"/>
  <c r="CC576"/>
  <c r="CG43"/>
  <c r="CF43"/>
  <c r="CH43"/>
  <c r="AG34"/>
  <c r="CB34"/>
  <c r="CJ34"/>
  <c r="CI34"/>
  <c r="CH34"/>
  <c r="CG34"/>
  <c r="CF34"/>
  <c r="CE34"/>
  <c r="CD34"/>
  <c r="CC34"/>
  <c r="CE25"/>
  <c r="CD25"/>
  <c r="CC25"/>
  <c r="CB25"/>
  <c r="CJ25"/>
  <c r="CI25"/>
  <c r="CH25"/>
  <c r="CG25"/>
  <c r="CF25"/>
  <c r="CH16"/>
  <c r="CG16"/>
  <c r="CF16"/>
  <c r="CE16"/>
  <c r="CD16"/>
  <c r="CC16"/>
  <c r="CB16"/>
  <c r="CJ16"/>
  <c r="CI16"/>
  <c r="CH8"/>
  <c r="CG8"/>
  <c r="CF8"/>
  <c r="CE8"/>
  <c r="CD8"/>
  <c r="CC8"/>
  <c r="CB8"/>
  <c r="CJ8"/>
  <c r="CI8"/>
  <c r="AH47"/>
  <c r="C46"/>
  <c r="B206"/>
  <c r="E19"/>
  <c r="B50"/>
  <c r="B154"/>
  <c r="B174"/>
  <c r="AH14"/>
  <c r="B45"/>
  <c r="C109"/>
  <c r="E289"/>
  <c r="C217"/>
  <c r="BJ110"/>
  <c r="C213"/>
  <c r="C13"/>
  <c r="AH46"/>
  <c r="AH130"/>
  <c r="BJ174"/>
  <c r="E73"/>
  <c r="BJ14"/>
  <c r="AG66"/>
  <c r="D109"/>
  <c r="B53"/>
  <c r="C197"/>
  <c r="E560"/>
  <c r="B110"/>
  <c r="D45"/>
  <c r="E90"/>
  <c r="AH194"/>
  <c r="AH28"/>
  <c r="B37"/>
  <c r="BJ83"/>
  <c r="AH186"/>
  <c r="BJ262"/>
  <c r="C222"/>
  <c r="E354"/>
  <c r="CB5"/>
  <c r="BI47"/>
  <c r="E46"/>
  <c r="D142"/>
  <c r="AG20"/>
  <c r="B97"/>
  <c r="AG365"/>
  <c r="D37"/>
  <c r="BI230"/>
  <c r="BJ202"/>
  <c r="C292"/>
  <c r="E61"/>
  <c r="E13"/>
  <c r="AG46"/>
  <c r="AH226"/>
  <c r="AG315"/>
  <c r="AG134"/>
  <c r="BI361"/>
  <c r="E300"/>
  <c r="BI105"/>
  <c r="BI117"/>
  <c r="C200"/>
  <c r="E232"/>
  <c r="BJ341"/>
  <c r="AG77"/>
  <c r="C76"/>
  <c r="BI257"/>
  <c r="B352"/>
  <c r="C152"/>
  <c r="E216"/>
  <c r="BJ81"/>
  <c r="B372"/>
  <c r="AH149"/>
  <c r="C168"/>
  <c r="D296"/>
  <c r="C308"/>
  <c r="AH373"/>
  <c r="C404"/>
  <c r="D76"/>
  <c r="BJ109"/>
  <c r="AG237"/>
  <c r="D152"/>
  <c r="D80"/>
  <c r="E112"/>
  <c r="D372"/>
  <c r="B488"/>
  <c r="C524"/>
  <c r="C148"/>
  <c r="B168"/>
  <c r="BI201"/>
  <c r="BJ233"/>
  <c r="AH245"/>
  <c r="C276"/>
  <c r="C296"/>
  <c r="E360"/>
  <c r="BJ393"/>
  <c r="AG458"/>
  <c r="BI78"/>
  <c r="BI65"/>
  <c r="BI97"/>
  <c r="BI109"/>
  <c r="AG129"/>
  <c r="BJ129"/>
  <c r="AH161"/>
  <c r="C172"/>
  <c r="D224"/>
  <c r="BI289"/>
  <c r="BJ218"/>
  <c r="BI69"/>
  <c r="BJ89"/>
  <c r="B120"/>
  <c r="E184"/>
  <c r="B228"/>
  <c r="D221"/>
  <c r="D92"/>
  <c r="C124"/>
  <c r="AG302"/>
  <c r="D353"/>
  <c r="D84"/>
  <c r="AH137"/>
  <c r="BJ149"/>
  <c r="AH169"/>
  <c r="C180"/>
  <c r="D232"/>
  <c r="AG265"/>
  <c r="C372"/>
  <c r="C392"/>
  <c r="B552"/>
  <c r="B361"/>
  <c r="AG14"/>
  <c r="B193"/>
  <c r="D295"/>
  <c r="B137"/>
  <c r="BJ77"/>
  <c r="D108"/>
  <c r="C160"/>
  <c r="AG225"/>
  <c r="BI237"/>
  <c r="C268"/>
  <c r="E268"/>
  <c r="BJ289"/>
  <c r="D300"/>
  <c r="C320"/>
  <c r="BI234"/>
  <c r="AG58"/>
  <c r="D165"/>
  <c r="AH198"/>
  <c r="C201"/>
  <c r="AG89"/>
  <c r="BJ159"/>
  <c r="C228"/>
  <c r="BI313"/>
  <c r="E80"/>
  <c r="BI265"/>
  <c r="D276"/>
  <c r="BI309"/>
  <c r="B360"/>
  <c r="E372"/>
  <c r="B392"/>
  <c r="BJ437"/>
  <c r="BI174"/>
  <c r="C205"/>
  <c r="C224"/>
  <c r="B256"/>
  <c r="D256"/>
  <c r="D332"/>
  <c r="C216"/>
  <c r="B248"/>
  <c r="E292"/>
  <c r="BJ146"/>
  <c r="E276"/>
  <c r="E308"/>
  <c r="AH341"/>
  <c r="AH361"/>
  <c r="BJ405"/>
  <c r="E436"/>
  <c r="C468"/>
  <c r="E173"/>
  <c r="AG226"/>
  <c r="D321"/>
  <c r="C256"/>
  <c r="E256"/>
  <c r="E332"/>
  <c r="AG186"/>
  <c r="AG250"/>
  <c r="B117"/>
  <c r="AH250"/>
  <c r="BI26"/>
  <c r="AH489"/>
  <c r="C452"/>
  <c r="D52"/>
  <c r="AG85"/>
  <c r="AG105"/>
  <c r="E116"/>
  <c r="E180"/>
  <c r="BI181"/>
  <c r="BJ201"/>
  <c r="B212"/>
  <c r="C232"/>
  <c r="AH265"/>
  <c r="BI297"/>
  <c r="B308"/>
  <c r="AH329"/>
  <c r="D404"/>
  <c r="AH425"/>
  <c r="AH457"/>
  <c r="AH98"/>
  <c r="E109"/>
  <c r="AG142"/>
  <c r="D173"/>
  <c r="C108"/>
  <c r="B224"/>
  <c r="AH269"/>
  <c r="B288"/>
  <c r="E352"/>
  <c r="B428"/>
  <c r="BJ86"/>
  <c r="D233"/>
  <c r="E217"/>
  <c r="AH89"/>
  <c r="AG153"/>
  <c r="B184"/>
  <c r="E228"/>
  <c r="D48"/>
  <c r="BJ373"/>
  <c r="E392"/>
  <c r="E404"/>
  <c r="AG405"/>
  <c r="BJ425"/>
  <c r="B436"/>
  <c r="BJ457"/>
  <c r="D552"/>
  <c r="C288"/>
  <c r="AH385"/>
  <c r="AH314"/>
  <c r="AG293"/>
  <c r="B520"/>
  <c r="AG176"/>
  <c r="BI180"/>
  <c r="E544"/>
  <c r="BJ377"/>
  <c r="C417"/>
  <c r="BI341"/>
  <c r="AG361"/>
  <c r="E456"/>
  <c r="BI521"/>
  <c r="BI400"/>
  <c r="BJ545"/>
  <c r="C301"/>
  <c r="D228"/>
  <c r="B457"/>
  <c r="C397"/>
  <c r="AH521"/>
  <c r="BI362"/>
  <c r="AJ18"/>
  <c r="E33"/>
  <c r="AH34"/>
  <c r="B225"/>
  <c r="D237"/>
  <c r="B321"/>
  <c r="AG354"/>
  <c r="E417"/>
  <c r="E197"/>
  <c r="C309"/>
  <c r="AH409"/>
  <c r="AH370"/>
  <c r="BJ553"/>
  <c r="AH553"/>
  <c r="C540"/>
  <c r="BI501"/>
  <c r="B468"/>
  <c r="D468"/>
  <c r="E468"/>
  <c r="E384"/>
  <c r="AG373"/>
  <c r="BI373"/>
  <c r="D364"/>
  <c r="BJ361"/>
  <c r="BI353"/>
  <c r="C328"/>
  <c r="E328"/>
  <c r="BI329"/>
  <c r="D328"/>
  <c r="C312"/>
  <c r="E312"/>
  <c r="AH301"/>
  <c r="B300"/>
  <c r="AH297"/>
  <c r="B296"/>
  <c r="AG289"/>
  <c r="BI269"/>
  <c r="E244"/>
  <c r="B244"/>
  <c r="D244"/>
  <c r="BJ245"/>
  <c r="E224"/>
  <c r="BI225"/>
  <c r="BJ225"/>
  <c r="BI217"/>
  <c r="AG217"/>
  <c r="BJ217"/>
  <c r="AH209"/>
  <c r="B192"/>
  <c r="AH173"/>
  <c r="AG173"/>
  <c r="BJ161"/>
  <c r="AG161"/>
  <c r="BI161"/>
  <c r="B152"/>
  <c r="D144"/>
  <c r="BI141"/>
  <c r="B128"/>
  <c r="BJ125"/>
  <c r="AG125"/>
  <c r="AH125"/>
  <c r="D120"/>
  <c r="C120"/>
  <c r="AG121"/>
  <c r="D112"/>
  <c r="B108"/>
  <c r="B92"/>
  <c r="E88"/>
  <c r="BI89"/>
  <c r="B80"/>
  <c r="AH81"/>
  <c r="E76"/>
  <c r="BJ69"/>
  <c r="B48"/>
  <c r="AH45"/>
  <c r="BJ36"/>
  <c r="C30"/>
  <c r="B30"/>
  <c r="D30"/>
  <c r="B21"/>
  <c r="D12"/>
  <c r="D520"/>
  <c r="B456"/>
  <c r="D456"/>
  <c r="C456"/>
  <c r="AH437"/>
  <c r="B424"/>
  <c r="D424"/>
  <c r="BI393"/>
  <c r="D340"/>
  <c r="C340"/>
  <c r="E340"/>
  <c r="B340"/>
  <c r="C332"/>
  <c r="AG333"/>
  <c r="AG321"/>
  <c r="AG309"/>
  <c r="BJ309"/>
  <c r="BI293"/>
  <c r="B292"/>
  <c r="AG273"/>
  <c r="B264"/>
  <c r="BJ265"/>
  <c r="AG257"/>
  <c r="AH257"/>
  <c r="AH237"/>
  <c r="BI229"/>
  <c r="BI205"/>
  <c r="BJ185"/>
  <c r="AH185"/>
  <c r="AH458"/>
  <c r="BI34"/>
  <c r="BI137"/>
  <c r="B148"/>
  <c r="BI169"/>
  <c r="AG181"/>
  <c r="B200"/>
  <c r="BJ213"/>
  <c r="AH233"/>
  <c r="B276"/>
  <c r="AG277"/>
  <c r="D308"/>
  <c r="B328"/>
  <c r="C334"/>
  <c r="D392"/>
  <c r="AH405"/>
  <c r="BI425"/>
  <c r="AG457"/>
  <c r="BI489"/>
  <c r="B532"/>
  <c r="E532"/>
  <c r="BI10"/>
  <c r="C508"/>
  <c r="C33"/>
  <c r="B129"/>
  <c r="D193"/>
  <c r="AH302"/>
  <c r="C410"/>
  <c r="C140"/>
  <c r="AH225"/>
  <c r="BJ257"/>
  <c r="AH289"/>
  <c r="E288"/>
  <c r="C300"/>
  <c r="B320"/>
  <c r="AG353"/>
  <c r="C364"/>
  <c r="AG449"/>
  <c r="AH54"/>
  <c r="D53"/>
  <c r="AG234"/>
  <c r="AG218"/>
  <c r="C88"/>
  <c r="E120"/>
  <c r="AH121"/>
  <c r="BJ153"/>
  <c r="BJ229"/>
  <c r="D292"/>
  <c r="D356"/>
  <c r="AG389"/>
  <c r="C80"/>
  <c r="AG113"/>
  <c r="BI125"/>
  <c r="B429"/>
  <c r="E588"/>
  <c r="AG430"/>
  <c r="AG437"/>
  <c r="AH469"/>
  <c r="E500"/>
  <c r="AH533"/>
  <c r="AG557"/>
  <c r="B205"/>
  <c r="D225"/>
  <c r="AH270"/>
  <c r="AH386"/>
  <c r="AH353"/>
  <c r="AH397"/>
  <c r="B233"/>
  <c r="AG198"/>
  <c r="BJ16"/>
  <c r="AH357"/>
  <c r="D388"/>
  <c r="B304"/>
  <c r="BJ25"/>
  <c r="BJ423"/>
  <c r="D422"/>
  <c r="AH367"/>
  <c r="BI367"/>
  <c r="AG303"/>
  <c r="D270"/>
  <c r="D262"/>
  <c r="D33"/>
  <c r="B33"/>
  <c r="AH431"/>
  <c r="BI399"/>
  <c r="AG418"/>
  <c r="BJ137"/>
  <c r="BJ169"/>
  <c r="AH181"/>
  <c r="D212"/>
  <c r="BI213"/>
  <c r="E212"/>
  <c r="AG245"/>
  <c r="C264"/>
  <c r="D264"/>
  <c r="BI277"/>
  <c r="BJ297"/>
  <c r="AG329"/>
  <c r="AG341"/>
  <c r="D360"/>
  <c r="AH393"/>
  <c r="AG425"/>
  <c r="BI437"/>
  <c r="BJ469"/>
  <c r="D488"/>
  <c r="E604"/>
  <c r="AH142"/>
  <c r="C128"/>
  <c r="D172"/>
  <c r="BJ269"/>
  <c r="AG269"/>
  <c r="BI301"/>
  <c r="E320"/>
  <c r="AH333"/>
  <c r="BJ353"/>
  <c r="E364"/>
  <c r="C384"/>
  <c r="BI493"/>
  <c r="AG25"/>
  <c r="BJ121"/>
  <c r="E152"/>
  <c r="AH153"/>
  <c r="AH293"/>
  <c r="AG325"/>
  <c r="BI377"/>
  <c r="D124"/>
  <c r="BJ241"/>
  <c r="BJ482"/>
  <c r="D449"/>
  <c r="BJ450"/>
  <c r="AG386"/>
  <c r="C385"/>
  <c r="E385"/>
  <c r="E361"/>
  <c r="AH362"/>
  <c r="AG334"/>
  <c r="E333"/>
  <c r="BI330"/>
  <c r="B309"/>
  <c r="B301"/>
  <c r="BI290"/>
  <c r="AG274"/>
  <c r="C269"/>
  <c r="BJ250"/>
  <c r="BI246"/>
  <c r="BI238"/>
  <c r="BJ230"/>
  <c r="D217"/>
  <c r="AG214"/>
  <c r="AH210"/>
  <c r="BI206"/>
  <c r="D205"/>
  <c r="AH202"/>
  <c r="B197"/>
  <c r="AG194"/>
  <c r="B185"/>
  <c r="D181"/>
  <c r="C173"/>
  <c r="C141"/>
  <c r="B141"/>
  <c r="AG130"/>
  <c r="C125"/>
  <c r="BI110"/>
  <c r="E97"/>
  <c r="AG98"/>
  <c r="E89"/>
  <c r="E77"/>
  <c r="C77"/>
  <c r="AH66"/>
  <c r="D65"/>
  <c r="AG54"/>
  <c r="E45"/>
  <c r="BI46"/>
  <c r="BJ46"/>
  <c r="D13"/>
  <c r="BI14"/>
  <c r="E8"/>
  <c r="AG9"/>
  <c r="AX9"/>
  <c r="C8"/>
  <c r="AH9"/>
  <c r="B8"/>
  <c r="BJ9"/>
  <c r="BI9"/>
  <c r="D8"/>
  <c r="AH41"/>
  <c r="E32"/>
  <c r="AH33"/>
  <c r="B18"/>
  <c r="E516"/>
  <c r="AG42"/>
  <c r="C40"/>
  <c r="AH19"/>
  <c r="C23"/>
  <c r="C41"/>
  <c r="C32"/>
  <c r="L8" i="5"/>
  <c r="J8"/>
  <c r="K8"/>
  <c r="BJ19" i="7"/>
  <c r="BI19"/>
  <c r="AG33"/>
  <c r="BJ24"/>
  <c r="AH11"/>
  <c r="BJ42"/>
  <c r="D40"/>
  <c r="AG41"/>
  <c r="BI405"/>
  <c r="E424"/>
  <c r="C424"/>
  <c r="D436"/>
  <c r="BI457"/>
  <c r="AG469"/>
  <c r="E488"/>
  <c r="AG521"/>
  <c r="BI533"/>
  <c r="AG553"/>
  <c r="E552"/>
  <c r="BJ458"/>
  <c r="BJ529"/>
  <c r="BJ33"/>
  <c r="D352"/>
  <c r="B364"/>
  <c r="BI385"/>
  <c r="BJ385"/>
  <c r="AG397"/>
  <c r="D448"/>
  <c r="D18"/>
  <c r="BJ293"/>
  <c r="D376"/>
  <c r="E529"/>
  <c r="AH18"/>
  <c r="B380"/>
  <c r="O5"/>
  <c r="E40"/>
  <c r="B40"/>
  <c r="E561"/>
  <c r="B32"/>
  <c r="E501"/>
  <c r="AG19"/>
  <c r="C17"/>
  <c r="AG24"/>
  <c r="D23"/>
  <c r="BJ494"/>
  <c r="D32"/>
  <c r="AH365"/>
  <c r="D384"/>
  <c r="E448"/>
  <c r="C18"/>
  <c r="C388"/>
  <c r="BI24"/>
  <c r="B23"/>
  <c r="E250"/>
  <c r="AH251"/>
  <c r="B242"/>
  <c r="AG243"/>
  <c r="C218"/>
  <c r="E218"/>
  <c r="C66"/>
  <c r="B62"/>
  <c r="BJ79"/>
  <c r="D78"/>
  <c r="AG111"/>
  <c r="D110"/>
  <c r="AH143"/>
  <c r="D206"/>
  <c r="C238"/>
  <c r="B302"/>
  <c r="E302"/>
  <c r="E366"/>
  <c r="E398"/>
  <c r="AG431"/>
  <c r="BI431"/>
  <c r="AG587"/>
  <c r="E58"/>
  <c r="AH91"/>
  <c r="AH155"/>
  <c r="B218"/>
  <c r="AG251"/>
  <c r="AH99"/>
  <c r="AG135"/>
  <c r="AG263"/>
  <c r="C294"/>
  <c r="B454"/>
  <c r="AH355"/>
  <c r="E242"/>
  <c r="AG307"/>
  <c r="BI391"/>
  <c r="E346"/>
  <c r="C346"/>
  <c r="B346"/>
  <c r="BI283"/>
  <c r="AG283"/>
  <c r="E282"/>
  <c r="BI514"/>
  <c r="BI482"/>
  <c r="C449"/>
  <c r="AH450"/>
  <c r="AH430"/>
  <c r="E425"/>
  <c r="BJ426"/>
  <c r="B421"/>
  <c r="AH418"/>
  <c r="D417"/>
  <c r="AH398"/>
  <c r="B397"/>
  <c r="D397"/>
  <c r="AG398"/>
  <c r="BJ398"/>
  <c r="D393"/>
  <c r="AG390"/>
  <c r="BI386"/>
  <c r="D373"/>
  <c r="D369"/>
  <c r="BI358"/>
  <c r="C353"/>
  <c r="E353"/>
  <c r="BI354"/>
  <c r="C337"/>
  <c r="AH334"/>
  <c r="B333"/>
  <c r="D333"/>
  <c r="B329"/>
  <c r="C329"/>
  <c r="BI326"/>
  <c r="AG322"/>
  <c r="C321"/>
  <c r="E321"/>
  <c r="AH322"/>
  <c r="BJ322"/>
  <c r="C313"/>
  <c r="AG310"/>
  <c r="D309"/>
  <c r="BI306"/>
  <c r="AG306"/>
  <c r="E301"/>
  <c r="BJ302"/>
  <c r="BI302"/>
  <c r="D301"/>
  <c r="AH290"/>
  <c r="C289"/>
  <c r="B289"/>
  <c r="AG290"/>
  <c r="BI286"/>
  <c r="BI278"/>
  <c r="B269"/>
  <c r="D269"/>
  <c r="AG270"/>
  <c r="AG262"/>
  <c r="AH258"/>
  <c r="D257"/>
  <c r="B257"/>
  <c r="AG258"/>
  <c r="D249"/>
  <c r="BJ238"/>
  <c r="C237"/>
  <c r="E237"/>
  <c r="B237"/>
  <c r="AG238"/>
  <c r="AH238"/>
  <c r="BJ234"/>
  <c r="C233"/>
  <c r="E233"/>
  <c r="AH234"/>
  <c r="C229"/>
  <c r="AH230"/>
  <c r="B229"/>
  <c r="D229"/>
  <c r="BJ226"/>
  <c r="C225"/>
  <c r="E225"/>
  <c r="BI226"/>
  <c r="BI222"/>
  <c r="AH218"/>
  <c r="B217"/>
  <c r="BI214"/>
  <c r="D213"/>
  <c r="BJ214"/>
  <c r="AG210"/>
  <c r="BJ210"/>
  <c r="AH206"/>
  <c r="E205"/>
  <c r="AG206"/>
  <c r="BJ206"/>
  <c r="B201"/>
  <c r="BI198"/>
  <c r="D197"/>
  <c r="BJ198"/>
  <c r="BJ194"/>
  <c r="C193"/>
  <c r="E193"/>
  <c r="BI194"/>
  <c r="D185"/>
  <c r="BJ186"/>
  <c r="C185"/>
  <c r="E185"/>
  <c r="C181"/>
  <c r="BI182"/>
  <c r="E181"/>
  <c r="BJ178"/>
  <c r="B173"/>
  <c r="AG174"/>
  <c r="D149"/>
  <c r="E141"/>
  <c r="BI142"/>
  <c r="D141"/>
  <c r="BJ142"/>
  <c r="C133"/>
  <c r="D129"/>
  <c r="BJ130"/>
  <c r="C129"/>
  <c r="E129"/>
  <c r="BI130"/>
  <c r="BJ114"/>
  <c r="AG114"/>
  <c r="B109"/>
  <c r="AG110"/>
  <c r="BJ106"/>
  <c r="B105"/>
  <c r="AG102"/>
  <c r="E101"/>
  <c r="D97"/>
  <c r="BJ98"/>
  <c r="C97"/>
  <c r="AH78"/>
  <c r="B77"/>
  <c r="D77"/>
  <c r="AG78"/>
  <c r="BJ74"/>
  <c r="E69"/>
  <c r="BJ66"/>
  <c r="C65"/>
  <c r="E65"/>
  <c r="BI66"/>
  <c r="E57"/>
  <c r="B57"/>
  <c r="BJ54"/>
  <c r="C53"/>
  <c r="E53"/>
  <c r="BI54"/>
  <c r="AG37"/>
  <c r="B27"/>
  <c r="B22"/>
  <c r="B13"/>
  <c r="C302"/>
  <c r="BI335"/>
  <c r="D494"/>
  <c r="E122"/>
  <c r="B250"/>
  <c r="BI99"/>
  <c r="AG103"/>
  <c r="BI475"/>
  <c r="D410"/>
  <c r="C386"/>
  <c r="BJ379"/>
  <c r="D314"/>
  <c r="E314"/>
  <c r="BJ315"/>
  <c r="AH267"/>
  <c r="E138"/>
  <c r="BI139"/>
  <c r="AG131"/>
  <c r="E130"/>
  <c r="D130"/>
  <c r="BI83"/>
  <c r="BJ71"/>
  <c r="C525"/>
  <c r="C493"/>
  <c r="B493"/>
  <c r="AG470"/>
  <c r="E469"/>
  <c r="E461"/>
  <c r="D461"/>
  <c r="BI462"/>
  <c r="N5"/>
  <c r="AH79"/>
  <c r="AH111"/>
  <c r="BI143"/>
  <c r="AH207"/>
  <c r="AG271"/>
  <c r="C366"/>
  <c r="C398"/>
  <c r="AG463"/>
  <c r="B462"/>
  <c r="E78"/>
  <c r="BI111"/>
  <c r="BJ175"/>
  <c r="BI207"/>
  <c r="BJ239"/>
  <c r="AG239"/>
  <c r="E270"/>
  <c r="B270"/>
  <c r="AH335"/>
  <c r="D334"/>
  <c r="AG399"/>
  <c r="C361"/>
  <c r="D457"/>
  <c r="E489"/>
  <c r="AG59"/>
  <c r="C90"/>
  <c r="AG123"/>
  <c r="AG187"/>
  <c r="BJ219"/>
  <c r="C282"/>
  <c r="AH283"/>
  <c r="BI322"/>
  <c r="BJ334"/>
  <c r="AG347"/>
  <c r="B353"/>
  <c r="BJ386"/>
  <c r="BJ430"/>
  <c r="BJ99"/>
  <c r="AH131"/>
  <c r="BI135"/>
  <c r="AH263"/>
  <c r="D425"/>
  <c r="E229"/>
  <c r="AG230"/>
  <c r="E249"/>
  <c r="C261"/>
  <c r="AH294"/>
  <c r="E313"/>
  <c r="D325"/>
  <c r="BJ139"/>
  <c r="B253"/>
  <c r="AG595"/>
  <c r="AG79"/>
  <c r="E142"/>
  <c r="C142"/>
  <c r="AG567"/>
  <c r="AH59"/>
  <c r="D474"/>
  <c r="E98"/>
  <c r="AH67"/>
  <c r="AG355"/>
  <c r="B354"/>
  <c r="BJ271"/>
  <c r="BJ367"/>
  <c r="BI251"/>
  <c r="BJ283"/>
  <c r="C378"/>
  <c r="C130"/>
  <c r="C102"/>
  <c r="AH295"/>
  <c r="D242"/>
  <c r="AG475"/>
  <c r="E110"/>
  <c r="C110"/>
  <c r="AG143"/>
  <c r="E206"/>
  <c r="C206"/>
  <c r="E238"/>
  <c r="B238"/>
  <c r="AH271"/>
  <c r="BI303"/>
  <c r="D398"/>
  <c r="B398"/>
  <c r="D430"/>
  <c r="AG246"/>
  <c r="BJ362"/>
  <c r="BI458"/>
  <c r="E580"/>
  <c r="E592"/>
  <c r="B58"/>
  <c r="B122"/>
  <c r="D154"/>
  <c r="D186"/>
  <c r="C250"/>
  <c r="E269"/>
  <c r="BI270"/>
  <c r="D282"/>
  <c r="BJ290"/>
  <c r="BI315"/>
  <c r="BI334"/>
  <c r="AH354"/>
  <c r="D378"/>
  <c r="E397"/>
  <c r="D545"/>
  <c r="D390"/>
  <c r="E213"/>
  <c r="B213"/>
  <c r="BI227"/>
  <c r="BJ166"/>
  <c r="BI186"/>
  <c r="BI218"/>
  <c r="B249"/>
  <c r="C281"/>
  <c r="B313"/>
  <c r="E325"/>
  <c r="D66"/>
  <c r="AH182"/>
  <c r="E201"/>
  <c r="E329"/>
  <c r="BJ63"/>
  <c r="B190"/>
  <c r="AG126"/>
  <c r="D285"/>
  <c r="AH159"/>
  <c r="C154"/>
  <c r="E154"/>
  <c r="BI155"/>
  <c r="BJ135"/>
  <c r="AH135"/>
  <c r="D339"/>
  <c r="AH276"/>
  <c r="AJ178"/>
  <c r="C167"/>
  <c r="BJ128"/>
  <c r="D99"/>
  <c r="D83"/>
  <c r="B51"/>
  <c r="BJ303"/>
  <c r="BI187"/>
  <c r="BJ143"/>
  <c r="AG207"/>
  <c r="BI271"/>
  <c r="B430"/>
  <c r="AG563"/>
  <c r="AH315"/>
  <c r="AH539"/>
  <c r="E134"/>
  <c r="AG159"/>
  <c r="D286"/>
  <c r="E358"/>
  <c r="BJ359"/>
  <c r="BJ295"/>
  <c r="E294"/>
  <c r="BI263"/>
  <c r="D122"/>
  <c r="BI123"/>
  <c r="C122"/>
  <c r="BI91"/>
  <c r="D90"/>
  <c r="BJ91"/>
  <c r="AJ69"/>
  <c r="AG367"/>
  <c r="AH463"/>
  <c r="E526"/>
  <c r="BJ387"/>
  <c r="B78"/>
  <c r="AH303"/>
  <c r="B334"/>
  <c r="AG335"/>
  <c r="B366"/>
  <c r="BJ463"/>
  <c r="AG591"/>
  <c r="C58"/>
  <c r="D102"/>
  <c r="AH359"/>
  <c r="E66"/>
  <c r="AH387"/>
  <c r="C561"/>
  <c r="BI79"/>
  <c r="BJ111"/>
  <c r="B142"/>
  <c r="BJ207"/>
  <c r="D238"/>
  <c r="BI239"/>
  <c r="AH399"/>
  <c r="D361"/>
  <c r="E457"/>
  <c r="C457"/>
  <c r="E576"/>
  <c r="D58"/>
  <c r="AG91"/>
  <c r="BJ123"/>
  <c r="AG155"/>
  <c r="D250"/>
  <c r="E257"/>
  <c r="BI258"/>
  <c r="BJ270"/>
  <c r="C333"/>
  <c r="C371"/>
  <c r="D385"/>
  <c r="B385"/>
  <c r="BI411"/>
  <c r="BJ418"/>
  <c r="BI450"/>
  <c r="AG462"/>
  <c r="E506"/>
  <c r="BJ539"/>
  <c r="AG295"/>
  <c r="C358"/>
  <c r="B422"/>
  <c r="AH243"/>
  <c r="BI250"/>
  <c r="B255"/>
  <c r="BI314"/>
  <c r="AG378"/>
  <c r="BJ435"/>
  <c r="BJ182"/>
  <c r="AG202"/>
  <c r="BJ126"/>
  <c r="C209"/>
  <c r="AG222"/>
  <c r="C298"/>
  <c r="C186"/>
  <c r="AH187"/>
  <c r="E186"/>
  <c r="B186"/>
  <c r="AH103"/>
  <c r="BJ95"/>
  <c r="BI59"/>
  <c r="AH545"/>
  <c r="BI51"/>
  <c r="D472"/>
  <c r="C54"/>
  <c r="D512"/>
  <c r="BJ51"/>
  <c r="AH441"/>
  <c r="B556"/>
  <c r="C603"/>
  <c r="C575"/>
  <c r="D563"/>
  <c r="BJ520"/>
  <c r="C519"/>
  <c r="AG520"/>
  <c r="AH436"/>
  <c r="AG432"/>
  <c r="C231"/>
  <c r="AH232"/>
  <c r="BJ232"/>
  <c r="E207"/>
  <c r="BJ208"/>
  <c r="C207"/>
  <c r="C95"/>
  <c r="BI96"/>
  <c r="BJ88"/>
  <c r="AG68"/>
  <c r="BJ68"/>
  <c r="B67"/>
  <c r="BJ56"/>
  <c r="AG56"/>
  <c r="AH39"/>
  <c r="AG39"/>
  <c r="D38"/>
  <c r="BI39"/>
  <c r="BJ21"/>
  <c r="BI84"/>
  <c r="D147"/>
  <c r="AG232"/>
  <c r="D123"/>
  <c r="E95"/>
  <c r="BI160"/>
  <c r="D47"/>
  <c r="D487"/>
  <c r="C455"/>
  <c r="BI404"/>
  <c r="BJ400"/>
  <c r="BI392"/>
  <c r="AH392"/>
  <c r="D359"/>
  <c r="C359"/>
  <c r="BI360"/>
  <c r="AG360"/>
  <c r="AH352"/>
  <c r="BI348"/>
  <c r="E347"/>
  <c r="C339"/>
  <c r="BJ340"/>
  <c r="BI328"/>
  <c r="C327"/>
  <c r="BJ324"/>
  <c r="D323"/>
  <c r="AH312"/>
  <c r="C311"/>
  <c r="B303"/>
  <c r="BJ288"/>
  <c r="C283"/>
  <c r="D283"/>
  <c r="E275"/>
  <c r="C275"/>
  <c r="AH260"/>
  <c r="BI260"/>
  <c r="AG252"/>
  <c r="C251"/>
  <c r="B247"/>
  <c r="BJ248"/>
  <c r="AH248"/>
  <c r="BJ224"/>
  <c r="AH204"/>
  <c r="AG204"/>
  <c r="D203"/>
  <c r="AH184"/>
  <c r="BJ172"/>
  <c r="C171"/>
  <c r="E171"/>
  <c r="B171"/>
  <c r="C139"/>
  <c r="B139"/>
  <c r="B135"/>
  <c r="C115"/>
  <c r="E107"/>
  <c r="BJ108"/>
  <c r="BI108"/>
  <c r="B79"/>
  <c r="D79"/>
  <c r="D71"/>
  <c r="C71"/>
  <c r="E71"/>
  <c r="B175"/>
  <c r="C347"/>
  <c r="C399"/>
  <c r="B199"/>
  <c r="C307"/>
  <c r="BJ372"/>
  <c r="C435"/>
  <c r="K5"/>
  <c r="BI564"/>
  <c r="BI576"/>
  <c r="BI21"/>
  <c r="BJ348"/>
  <c r="BI72"/>
  <c r="AG84"/>
  <c r="E135"/>
  <c r="AH136"/>
  <c r="BJ168"/>
  <c r="C179"/>
  <c r="AH200"/>
  <c r="BI276"/>
  <c r="BJ488"/>
  <c r="E38"/>
  <c r="AG140"/>
  <c r="BI172"/>
  <c r="BJ204"/>
  <c r="AG592"/>
  <c r="C555"/>
  <c r="B511"/>
  <c r="D479"/>
  <c r="C407"/>
  <c r="BI372"/>
  <c r="D371"/>
  <c r="AG356"/>
  <c r="C319"/>
  <c r="BJ320"/>
  <c r="AH308"/>
  <c r="D307"/>
  <c r="BJ308"/>
  <c r="BI308"/>
  <c r="AG296"/>
  <c r="BJ296"/>
  <c r="BI296"/>
  <c r="AG292"/>
  <c r="D291"/>
  <c r="D279"/>
  <c r="B267"/>
  <c r="BI264"/>
  <c r="E263"/>
  <c r="BJ264"/>
  <c r="C243"/>
  <c r="D243"/>
  <c r="E243"/>
  <c r="E239"/>
  <c r="BJ212"/>
  <c r="AH212"/>
  <c r="E211"/>
  <c r="BJ200"/>
  <c r="AH180"/>
  <c r="AG180"/>
  <c r="BJ176"/>
  <c r="E175"/>
  <c r="BI176"/>
  <c r="D175"/>
  <c r="B167"/>
  <c r="C163"/>
  <c r="BJ164"/>
  <c r="BI164"/>
  <c r="B159"/>
  <c r="AG160"/>
  <c r="AH148"/>
  <c r="AG148"/>
  <c r="BI144"/>
  <c r="AH144"/>
  <c r="BI132"/>
  <c r="C131"/>
  <c r="AG128"/>
  <c r="BI128"/>
  <c r="B127"/>
  <c r="D127"/>
  <c r="C127"/>
  <c r="AG124"/>
  <c r="BI124"/>
  <c r="AH124"/>
  <c r="BJ124"/>
  <c r="D119"/>
  <c r="AH120"/>
  <c r="AG120"/>
  <c r="BI120"/>
  <c r="D103"/>
  <c r="BJ104"/>
  <c r="E103"/>
  <c r="BI104"/>
  <c r="BJ84"/>
  <c r="AH84"/>
  <c r="AG76"/>
  <c r="AH76"/>
  <c r="C63"/>
  <c r="B63"/>
  <c r="D63"/>
  <c r="BJ52"/>
  <c r="BI52"/>
  <c r="BI48"/>
  <c r="E47"/>
  <c r="C47"/>
  <c r="B43"/>
  <c r="AH30"/>
  <c r="BI30"/>
  <c r="C29"/>
  <c r="AJ50"/>
  <c r="D51"/>
  <c r="AG52"/>
  <c r="AH72"/>
  <c r="AG488"/>
  <c r="BI608"/>
  <c r="AH176"/>
  <c r="AJ82"/>
  <c r="AG104"/>
  <c r="BJ116"/>
  <c r="BI136"/>
  <c r="D167"/>
  <c r="AG168"/>
  <c r="E167"/>
  <c r="BJ180"/>
  <c r="AG244"/>
  <c r="BJ276"/>
  <c r="B295"/>
  <c r="AH340"/>
  <c r="BJ360"/>
  <c r="E371"/>
  <c r="E123"/>
  <c r="E127"/>
  <c r="AH140"/>
  <c r="E203"/>
  <c r="D399"/>
  <c r="E115"/>
  <c r="E147"/>
  <c r="BI148"/>
  <c r="BI244"/>
  <c r="D275"/>
  <c r="D107"/>
  <c r="AG132"/>
  <c r="C215"/>
  <c r="BI41"/>
  <c r="BJ41"/>
  <c r="AJ34"/>
  <c r="E31"/>
  <c r="B26"/>
  <c r="BI18"/>
  <c r="D17"/>
  <c r="AG18"/>
  <c r="B17"/>
  <c r="BJ18"/>
  <c r="E17"/>
  <c r="E51"/>
  <c r="C211"/>
  <c r="D231"/>
  <c r="BI340"/>
  <c r="E359"/>
  <c r="C239"/>
  <c r="B251"/>
  <c r="C175"/>
  <c r="BJ72"/>
  <c r="D179"/>
  <c r="E231"/>
  <c r="AG264"/>
  <c r="AH252"/>
  <c r="D91"/>
  <c r="B29"/>
  <c r="AH68"/>
  <c r="BJ144"/>
  <c r="D271"/>
  <c r="AH52"/>
  <c r="B103"/>
  <c r="AG116"/>
  <c r="C135"/>
  <c r="E179"/>
  <c r="AG212"/>
  <c r="C295"/>
  <c r="B123"/>
  <c r="BI44"/>
  <c r="E83"/>
  <c r="AJ114"/>
  <c r="B243"/>
  <c r="E339"/>
  <c r="D435"/>
  <c r="AJ90"/>
  <c r="AG64"/>
  <c r="B75"/>
  <c r="BJ140"/>
  <c r="AG21"/>
  <c r="D347"/>
  <c r="B399"/>
  <c r="C51"/>
  <c r="AG72"/>
  <c r="B83"/>
  <c r="AH104"/>
  <c r="B115"/>
  <c r="BJ136"/>
  <c r="C147"/>
  <c r="AH168"/>
  <c r="B179"/>
  <c r="D199"/>
  <c r="D211"/>
  <c r="C263"/>
  <c r="E295"/>
  <c r="AG308"/>
  <c r="AG240"/>
  <c r="BI60"/>
  <c r="C67"/>
  <c r="AG216"/>
  <c r="BI580"/>
  <c r="AH568"/>
  <c r="AG504"/>
  <c r="C423"/>
  <c r="AH348"/>
  <c r="AH400"/>
  <c r="E399"/>
  <c r="C83"/>
  <c r="AH116"/>
  <c r="D135"/>
  <c r="AG136"/>
  <c r="BJ148"/>
  <c r="BI168"/>
  <c r="AG200"/>
  <c r="BJ244"/>
  <c r="D263"/>
  <c r="C391"/>
  <c r="C123"/>
  <c r="C38"/>
  <c r="AH80"/>
  <c r="D43"/>
  <c r="BI64"/>
  <c r="B95"/>
  <c r="BJ96"/>
  <c r="AH128"/>
  <c r="E139"/>
  <c r="AH320"/>
  <c r="D55"/>
  <c r="E67"/>
  <c r="D24"/>
  <c r="AG607"/>
  <c r="B598"/>
  <c r="BJ591"/>
  <c r="C582"/>
  <c r="AH579"/>
  <c r="E570"/>
  <c r="BI551"/>
  <c r="BI547"/>
  <c r="D522"/>
  <c r="B518"/>
  <c r="AH511"/>
  <c r="E498"/>
  <c r="B494"/>
  <c r="B490"/>
  <c r="BI467"/>
  <c r="AG451"/>
  <c r="AH443"/>
  <c r="BI419"/>
  <c r="C390"/>
  <c r="D386"/>
  <c r="C354"/>
  <c r="B342"/>
  <c r="BJ331"/>
  <c r="C306"/>
  <c r="C258"/>
  <c r="BJ255"/>
  <c r="AG219"/>
  <c r="AG215"/>
  <c r="D174"/>
  <c r="AG119"/>
  <c r="D106"/>
  <c r="B94"/>
  <c r="BJ75"/>
  <c r="AG67"/>
  <c r="AG55"/>
  <c r="B585"/>
  <c r="AG582"/>
  <c r="D577"/>
  <c r="BI570"/>
  <c r="C529"/>
  <c r="AG502"/>
  <c r="AG490"/>
  <c r="E481"/>
  <c r="BJ474"/>
  <c r="B469"/>
  <c r="D453"/>
  <c r="B449"/>
  <c r="C441"/>
  <c r="BI434"/>
  <c r="B417"/>
  <c r="AG374"/>
  <c r="AG358"/>
  <c r="BJ338"/>
  <c r="E285"/>
  <c r="BI282"/>
  <c r="B221"/>
  <c r="B209"/>
  <c r="E93"/>
  <c r="BI82"/>
  <c r="C61"/>
  <c r="BJ605"/>
  <c r="B600"/>
  <c r="D596"/>
  <c r="BI577"/>
  <c r="E568"/>
  <c r="E564"/>
  <c r="BI549"/>
  <c r="BJ525"/>
  <c r="D500"/>
  <c r="E452"/>
  <c r="C380"/>
  <c r="BJ325"/>
  <c r="D320"/>
  <c r="B240"/>
  <c r="D220"/>
  <c r="B96"/>
  <c r="AN10"/>
  <c r="BJ462"/>
  <c r="C481"/>
  <c r="BI494"/>
  <c r="B513"/>
  <c r="BI474"/>
  <c r="AU12"/>
  <c r="D7"/>
  <c r="C418"/>
  <c r="BI599"/>
  <c r="D354"/>
  <c r="BJ587"/>
  <c r="BI339"/>
  <c r="B298"/>
  <c r="C304"/>
  <c r="AH40"/>
  <c r="AH454"/>
  <c r="B505"/>
  <c r="E401"/>
  <c r="E505"/>
  <c r="E537"/>
  <c r="E449"/>
  <c r="C461"/>
  <c r="D481"/>
  <c r="D493"/>
  <c r="AG514"/>
  <c r="AG423"/>
  <c r="C249"/>
  <c r="D389"/>
  <c r="E303"/>
  <c r="BI310"/>
  <c r="AH336"/>
  <c r="C393"/>
  <c r="D484"/>
  <c r="E209"/>
  <c r="D305"/>
  <c r="B311"/>
  <c r="BI402"/>
  <c r="B448"/>
  <c r="B512"/>
  <c r="AH525"/>
  <c r="AH557"/>
  <c r="BJ357"/>
  <c r="E388"/>
  <c r="B412"/>
  <c r="BI485"/>
  <c r="D492"/>
  <c r="B272"/>
  <c r="AG489"/>
  <c r="B500"/>
  <c r="AG533"/>
  <c r="C492"/>
  <c r="BJ513"/>
  <c r="D288"/>
  <c r="AG301"/>
  <c r="BJ301"/>
  <c r="BI321"/>
  <c r="BI333"/>
  <c r="BI365"/>
  <c r="B384"/>
  <c r="AG385"/>
  <c r="D396"/>
  <c r="BJ417"/>
  <c r="BJ449"/>
  <c r="AG493"/>
  <c r="BI428"/>
  <c r="D498"/>
  <c r="AG185"/>
  <c r="B216"/>
  <c r="AG229"/>
  <c r="E260"/>
  <c r="C472"/>
  <c r="AG593"/>
  <c r="AH414"/>
  <c r="BJ189"/>
  <c r="C272"/>
  <c r="AG573"/>
  <c r="BI545"/>
  <c r="D556"/>
  <c r="BJ409"/>
  <c r="C440"/>
  <c r="E484"/>
  <c r="D368"/>
  <c r="AH601"/>
  <c r="AG516"/>
  <c r="AH580"/>
  <c r="BI588"/>
  <c r="AG348"/>
  <c r="E584"/>
  <c r="E596"/>
  <c r="E608"/>
  <c r="BI200"/>
  <c r="E199"/>
  <c r="B211"/>
  <c r="BI232"/>
  <c r="B263"/>
  <c r="AH296"/>
  <c r="B307"/>
  <c r="E327"/>
  <c r="B327"/>
  <c r="B359"/>
  <c r="AG372"/>
  <c r="D391"/>
  <c r="D423"/>
  <c r="AG436"/>
  <c r="B455"/>
  <c r="BI488"/>
  <c r="BJ526"/>
  <c r="E531"/>
  <c r="BI412"/>
  <c r="D411"/>
  <c r="AH587"/>
  <c r="BJ397"/>
  <c r="BI449"/>
  <c r="E480"/>
  <c r="E492"/>
  <c r="BJ252"/>
  <c r="BI426"/>
  <c r="AH470"/>
  <c r="BJ509"/>
  <c r="AH64"/>
  <c r="BI76"/>
  <c r="E75"/>
  <c r="C75"/>
  <c r="AG96"/>
  <c r="D95"/>
  <c r="C107"/>
  <c r="B107"/>
  <c r="D139"/>
  <c r="E159"/>
  <c r="C159"/>
  <c r="AH172"/>
  <c r="B287"/>
  <c r="AG300"/>
  <c r="AG332"/>
  <c r="C389"/>
  <c r="B441"/>
  <c r="D505"/>
  <c r="AH304"/>
  <c r="BI394"/>
  <c r="BI325"/>
  <c r="C356"/>
  <c r="AG377"/>
  <c r="AG441"/>
  <c r="D59"/>
  <c r="E59"/>
  <c r="BI208"/>
  <c r="C554"/>
  <c r="E55"/>
  <c r="BI56"/>
  <c r="BJ120"/>
  <c r="B163"/>
  <c r="AH216"/>
  <c r="C247"/>
  <c r="E291"/>
  <c r="B369"/>
  <c r="AH402"/>
  <c r="AH48"/>
  <c r="C143"/>
  <c r="BI188"/>
  <c r="B315"/>
  <c r="D272"/>
  <c r="B348"/>
  <c r="B387"/>
  <c r="BJ316"/>
  <c r="B463"/>
  <c r="AH564"/>
  <c r="BI596"/>
  <c r="B347"/>
  <c r="AG400"/>
  <c r="BJ557"/>
  <c r="C567"/>
  <c r="E572"/>
  <c r="C199"/>
  <c r="BI212"/>
  <c r="B231"/>
  <c r="AH244"/>
  <c r="AH264"/>
  <c r="AG276"/>
  <c r="B275"/>
  <c r="AH328"/>
  <c r="AG340"/>
  <c r="AH360"/>
  <c r="B371"/>
  <c r="AG404"/>
  <c r="E423"/>
  <c r="B435"/>
  <c r="B506"/>
  <c r="D557"/>
  <c r="B283"/>
  <c r="E411"/>
  <c r="AH575"/>
  <c r="C448"/>
  <c r="AG519"/>
  <c r="D251"/>
  <c r="C425"/>
  <c r="BJ464"/>
  <c r="C504"/>
  <c r="BJ76"/>
  <c r="AH96"/>
  <c r="AH108"/>
  <c r="BI140"/>
  <c r="BJ160"/>
  <c r="D171"/>
  <c r="BI204"/>
  <c r="AG288"/>
  <c r="C459"/>
  <c r="B537"/>
  <c r="BJ304"/>
  <c r="BJ374"/>
  <c r="C324"/>
  <c r="E324"/>
  <c r="AG357"/>
  <c r="B376"/>
  <c r="D408"/>
  <c r="E440"/>
  <c r="B440"/>
  <c r="AG601"/>
  <c r="C55"/>
  <c r="E131"/>
  <c r="E215"/>
  <c r="C369"/>
  <c r="E369"/>
  <c r="C401"/>
  <c r="E315"/>
  <c r="AH609"/>
  <c r="BI273"/>
  <c r="BI305"/>
  <c r="E304"/>
  <c r="AH272"/>
  <c r="D431"/>
  <c r="B419"/>
  <c r="BI600"/>
  <c r="C599"/>
  <c r="B339"/>
  <c r="AH372"/>
  <c r="AH404"/>
  <c r="E403"/>
  <c r="BI424"/>
  <c r="E519"/>
  <c r="AH284"/>
  <c r="B239"/>
  <c r="BI252"/>
  <c r="D159"/>
  <c r="AG172"/>
  <c r="C191"/>
  <c r="C203"/>
  <c r="BI288"/>
  <c r="E319"/>
  <c r="B427"/>
  <c r="C335"/>
  <c r="BI389"/>
  <c r="BJ389"/>
  <c r="BI473"/>
  <c r="AG597"/>
  <c r="B131"/>
  <c r="AJ162"/>
  <c r="B291"/>
  <c r="BI312"/>
  <c r="C419"/>
  <c r="BJ472"/>
  <c r="BJ48"/>
  <c r="E143"/>
  <c r="D315"/>
  <c r="BI597"/>
  <c r="BI381"/>
  <c r="BI413"/>
  <c r="AH416"/>
  <c r="BJ336"/>
  <c r="AG517"/>
  <c r="AG581"/>
  <c r="C151"/>
  <c r="BI292"/>
  <c r="E323"/>
  <c r="B143"/>
  <c r="E187"/>
  <c r="C531"/>
  <c r="C427"/>
  <c r="E427"/>
  <c r="C604"/>
  <c r="BJ431"/>
  <c r="E462"/>
  <c r="C462"/>
  <c r="AH495"/>
  <c r="BJ527"/>
  <c r="B282"/>
  <c r="B314"/>
  <c r="D346"/>
  <c r="E378"/>
  <c r="BI539"/>
  <c r="E386"/>
  <c r="AH591"/>
  <c r="BI199"/>
  <c r="AH231"/>
  <c r="BJ263"/>
  <c r="BI327"/>
  <c r="BI359"/>
  <c r="E390"/>
  <c r="BJ355"/>
  <c r="BJ243"/>
  <c r="AG339"/>
  <c r="BI63"/>
  <c r="BI95"/>
  <c r="C286"/>
  <c r="C382"/>
  <c r="D266"/>
  <c r="AG267"/>
  <c r="B16"/>
  <c r="AH87"/>
  <c r="C596"/>
  <c r="AU9"/>
  <c r="D16"/>
  <c r="C558"/>
  <c r="D526"/>
  <c r="AG599"/>
  <c r="C314"/>
  <c r="BI379"/>
  <c r="E410"/>
  <c r="B410"/>
  <c r="BJ475"/>
  <c r="BI507"/>
  <c r="C538"/>
  <c r="E558"/>
  <c r="B590"/>
  <c r="BI595"/>
  <c r="B262"/>
  <c r="D294"/>
  <c r="BI423"/>
  <c r="AH519"/>
  <c r="E25"/>
  <c r="B25"/>
  <c r="BI211"/>
  <c r="BI307"/>
  <c r="AH287"/>
  <c r="B106"/>
  <c r="BJ267"/>
  <c r="D86"/>
  <c r="C546"/>
  <c r="BI563"/>
  <c r="BI435"/>
  <c r="B482"/>
  <c r="BI287"/>
  <c r="BJ351"/>
  <c r="C234"/>
  <c r="B266"/>
  <c r="AH17"/>
  <c r="BI247"/>
  <c r="BJ279"/>
  <c r="AM8"/>
  <c r="AG40"/>
  <c r="BJ507"/>
  <c r="D538"/>
  <c r="AG395"/>
  <c r="AH563"/>
  <c r="B594"/>
  <c r="AG359"/>
  <c r="BJ519"/>
  <c r="BI355"/>
  <c r="BJ607"/>
  <c r="AH26"/>
  <c r="D574"/>
  <c r="D598"/>
  <c r="BJ287"/>
  <c r="AH479"/>
  <c r="E234"/>
  <c r="BI17"/>
  <c r="BI527"/>
  <c r="BJ40"/>
  <c r="D506"/>
  <c r="BI567"/>
  <c r="B358"/>
  <c r="AH391"/>
  <c r="AG487"/>
  <c r="AH551"/>
  <c r="C574"/>
  <c r="B370"/>
  <c r="AH467"/>
  <c r="B222"/>
  <c r="AG351"/>
  <c r="E562"/>
  <c r="BI555"/>
  <c r="BJ163"/>
  <c r="C16"/>
  <c r="AG555"/>
  <c r="AG495"/>
  <c r="BJ411"/>
  <c r="B562"/>
  <c r="B574"/>
  <c r="AH583"/>
  <c r="AG411"/>
  <c r="AH239"/>
  <c r="C270"/>
  <c r="D302"/>
  <c r="E334"/>
  <c r="BJ335"/>
  <c r="D366"/>
  <c r="BJ399"/>
  <c r="E430"/>
  <c r="C430"/>
  <c r="BI463"/>
  <c r="C526"/>
  <c r="BJ155"/>
  <c r="D218"/>
  <c r="BJ251"/>
  <c r="BI347"/>
  <c r="BJ347"/>
  <c r="E538"/>
  <c r="BI71"/>
  <c r="E102"/>
  <c r="BJ167"/>
  <c r="E262"/>
  <c r="C262"/>
  <c r="BI295"/>
  <c r="D326"/>
  <c r="D358"/>
  <c r="AH449"/>
  <c r="B460"/>
  <c r="BI525"/>
  <c r="BJ227"/>
  <c r="BJ26"/>
  <c r="C25"/>
  <c r="D25"/>
  <c r="C37"/>
  <c r="D50"/>
  <c r="B82"/>
  <c r="BI243"/>
  <c r="C242"/>
  <c r="D466"/>
  <c r="BI524"/>
  <c r="AG287"/>
  <c r="B350"/>
  <c r="BI357"/>
  <c r="BJ441"/>
  <c r="E472"/>
  <c r="C266"/>
  <c r="AH324"/>
  <c r="C343"/>
  <c r="D413"/>
  <c r="AG17"/>
  <c r="E16"/>
  <c r="E272"/>
  <c r="BI279"/>
  <c r="AH509"/>
  <c r="E271"/>
  <c r="B271"/>
  <c r="AG26"/>
  <c r="E609"/>
  <c r="L69" i="5"/>
  <c r="BJ571" i="7"/>
  <c r="BJ543"/>
  <c r="E546"/>
  <c r="B530"/>
  <c r="AG551"/>
  <c r="C566"/>
  <c r="C530"/>
  <c r="D562"/>
  <c r="AG596"/>
  <c r="D595"/>
  <c r="B587"/>
  <c r="E587"/>
  <c r="BJ588"/>
  <c r="B583"/>
  <c r="C583"/>
  <c r="B579"/>
  <c r="B575"/>
  <c r="BJ576"/>
  <c r="E567"/>
  <c r="BJ564"/>
  <c r="BJ556"/>
  <c r="B555"/>
  <c r="AG556"/>
  <c r="E543"/>
  <c r="D543"/>
  <c r="C543"/>
  <c r="AG579"/>
  <c r="D602"/>
  <c r="AH603"/>
  <c r="AG603"/>
  <c r="E598"/>
  <c r="BJ599"/>
  <c r="D594"/>
  <c r="C594"/>
  <c r="BJ595"/>
  <c r="AH595"/>
  <c r="D590"/>
  <c r="E590"/>
  <c r="C590"/>
  <c r="BI591"/>
  <c r="AG583"/>
  <c r="BI583"/>
  <c r="D578"/>
  <c r="BI579"/>
  <c r="C578"/>
  <c r="BJ575"/>
  <c r="AG575"/>
  <c r="E574"/>
  <c r="BI575"/>
  <c r="AG571"/>
  <c r="BI571"/>
  <c r="E566"/>
  <c r="BJ567"/>
  <c r="D566"/>
  <c r="B566"/>
  <c r="AH567"/>
  <c r="C562"/>
  <c r="BJ563"/>
  <c r="AH559"/>
  <c r="AG559"/>
  <c r="B558"/>
  <c r="AH555"/>
  <c r="D550"/>
  <c r="B550"/>
  <c r="BJ551"/>
  <c r="C550"/>
  <c r="E550"/>
  <c r="AH547"/>
  <c r="B546"/>
  <c r="AG547"/>
  <c r="D546"/>
  <c r="BJ547"/>
  <c r="B538"/>
  <c r="AG539"/>
  <c r="BJ535"/>
  <c r="D530"/>
  <c r="BJ531"/>
  <c r="BI531"/>
  <c r="E530"/>
  <c r="AH531"/>
  <c r="AG531"/>
  <c r="AH527"/>
  <c r="B526"/>
  <c r="C518"/>
  <c r="E518"/>
  <c r="BI519"/>
  <c r="D518"/>
  <c r="AG507"/>
  <c r="AH507"/>
  <c r="C498"/>
  <c r="BJ495"/>
  <c r="C494"/>
  <c r="E494"/>
  <c r="BI495"/>
  <c r="E486"/>
  <c r="AG483"/>
  <c r="BJ483"/>
  <c r="C474"/>
  <c r="E474"/>
  <c r="AG467"/>
  <c r="E458"/>
  <c r="AG459"/>
  <c r="D454"/>
  <c r="AH455"/>
  <c r="AG455"/>
  <c r="D450"/>
  <c r="BI443"/>
  <c r="B442"/>
  <c r="B434"/>
  <c r="C422"/>
  <c r="E422"/>
  <c r="AH423"/>
  <c r="BJ419"/>
  <c r="AH411"/>
  <c r="E406"/>
  <c r="AJ405"/>
  <c r="BJ403"/>
  <c r="BI403"/>
  <c r="D402"/>
  <c r="AG403"/>
  <c r="AH403"/>
  <c r="AJ401"/>
  <c r="BI395"/>
  <c r="AH395"/>
  <c r="AG391"/>
  <c r="B390"/>
  <c r="BJ391"/>
  <c r="BI387"/>
  <c r="B386"/>
  <c r="AG387"/>
  <c r="AH379"/>
  <c r="B378"/>
  <c r="AG379"/>
  <c r="AG392"/>
  <c r="AG424"/>
  <c r="B461"/>
  <c r="AH468"/>
  <c r="AH494"/>
  <c r="AH514"/>
  <c r="D525"/>
  <c r="D531"/>
  <c r="AG426"/>
  <c r="D281"/>
  <c r="E287"/>
  <c r="D313"/>
  <c r="D319"/>
  <c r="AH326"/>
  <c r="AH332"/>
  <c r="AH480"/>
  <c r="BJ524"/>
  <c r="AH310"/>
  <c r="AG336"/>
  <c r="AH473"/>
  <c r="AG485"/>
  <c r="BI517"/>
  <c r="D516"/>
  <c r="E548"/>
  <c r="D207"/>
  <c r="E497"/>
  <c r="AG605"/>
  <c r="AH132"/>
  <c r="E151"/>
  <c r="B189"/>
  <c r="B215"/>
  <c r="AJ290"/>
  <c r="AH292"/>
  <c r="BJ402"/>
  <c r="E413"/>
  <c r="D143"/>
  <c r="AG272"/>
  <c r="D537"/>
  <c r="B473"/>
  <c r="AG466"/>
  <c r="AG454"/>
  <c r="C453"/>
  <c r="E445"/>
  <c r="E441"/>
  <c r="B413"/>
  <c r="AG410"/>
  <c r="BI406"/>
  <c r="AG402"/>
  <c r="AG394"/>
  <c r="BJ394"/>
  <c r="B393"/>
  <c r="E393"/>
  <c r="AH390"/>
  <c r="E389"/>
  <c r="B389"/>
  <c r="BI390"/>
  <c r="AH378"/>
  <c r="C373"/>
  <c r="E373"/>
  <c r="BI374"/>
  <c r="AG370"/>
  <c r="B357"/>
  <c r="E341"/>
  <c r="D341"/>
  <c r="BI342"/>
  <c r="C341"/>
  <c r="AG338"/>
  <c r="AG326"/>
  <c r="BJ326"/>
  <c r="AG314"/>
  <c r="BJ314"/>
  <c r="E309"/>
  <c r="BJ306"/>
  <c r="E305"/>
  <c r="D297"/>
  <c r="B297"/>
  <c r="BI294"/>
  <c r="D273"/>
  <c r="BJ254"/>
  <c r="AJ228"/>
  <c r="BJ222"/>
  <c r="C221"/>
  <c r="E221"/>
  <c r="BI210"/>
  <c r="D209"/>
  <c r="BI202"/>
  <c r="D201"/>
  <c r="B181"/>
  <c r="AG182"/>
  <c r="B169"/>
  <c r="D145"/>
  <c r="D125"/>
  <c r="D117"/>
  <c r="AG106"/>
  <c r="BJ392"/>
  <c r="E391"/>
  <c r="BJ404"/>
  <c r="B423"/>
  <c r="BI436"/>
  <c r="E435"/>
  <c r="AG450"/>
  <c r="AH462"/>
  <c r="AG482"/>
  <c r="BJ500"/>
  <c r="B525"/>
  <c r="B425"/>
  <c r="BI464"/>
  <c r="D463"/>
  <c r="C469"/>
  <c r="E549"/>
  <c r="AG578"/>
  <c r="AH300"/>
  <c r="BI320"/>
  <c r="BJ358"/>
  <c r="AG416"/>
  <c r="AG428"/>
  <c r="E453"/>
  <c r="AG304"/>
  <c r="BJ330"/>
  <c r="AG330"/>
  <c r="B335"/>
  <c r="BJ342"/>
  <c r="AG342"/>
  <c r="B373"/>
  <c r="AH394"/>
  <c r="AH490"/>
  <c r="C501"/>
  <c r="B593"/>
  <c r="AH164"/>
  <c r="BI216"/>
  <c r="AH222"/>
  <c r="AG248"/>
  <c r="D247"/>
  <c r="BI248"/>
  <c r="B273"/>
  <c r="C285"/>
  <c r="AG312"/>
  <c r="BI324"/>
  <c r="B323"/>
  <c r="BI370"/>
  <c r="AG388"/>
  <c r="D401"/>
  <c r="BI414"/>
  <c r="D169"/>
  <c r="BI272"/>
  <c r="BJ609"/>
  <c r="BI609"/>
  <c r="AG609"/>
  <c r="BJ593"/>
  <c r="AG589"/>
  <c r="BJ585"/>
  <c r="BJ573"/>
  <c r="BJ485"/>
  <c r="AH485"/>
  <c r="B484"/>
  <c r="B472"/>
  <c r="AG473"/>
  <c r="BJ445"/>
  <c r="BI441"/>
  <c r="D440"/>
  <c r="B388"/>
  <c r="AH389"/>
  <c r="E380"/>
  <c r="AH381"/>
  <c r="C376"/>
  <c r="E376"/>
  <c r="AH377"/>
  <c r="BJ490"/>
  <c r="D471"/>
  <c r="B403"/>
  <c r="AH424"/>
  <c r="B481"/>
  <c r="AG494"/>
  <c r="BJ514"/>
  <c r="BJ412"/>
  <c r="AH426"/>
  <c r="E463"/>
  <c r="D469"/>
  <c r="E485"/>
  <c r="C287"/>
  <c r="C293"/>
  <c r="C325"/>
  <c r="B325"/>
  <c r="AH428"/>
  <c r="BJ310"/>
  <c r="AH330"/>
  <c r="B341"/>
  <c r="AH374"/>
  <c r="D437"/>
  <c r="D501"/>
  <c r="BJ473"/>
  <c r="B504"/>
  <c r="C556"/>
  <c r="AG585"/>
  <c r="C305"/>
  <c r="B305"/>
  <c r="BJ370"/>
  <c r="C413"/>
  <c r="BJ420"/>
  <c r="E277"/>
  <c r="E556"/>
  <c r="B155"/>
  <c r="C600"/>
  <c r="D427"/>
  <c r="BJ428"/>
  <c r="AH420"/>
  <c r="AG420"/>
  <c r="AH380"/>
  <c r="E343"/>
  <c r="AH344"/>
  <c r="BI336"/>
  <c r="E335"/>
  <c r="D335"/>
  <c r="AG324"/>
  <c r="B319"/>
  <c r="AG320"/>
  <c r="AH316"/>
  <c r="E311"/>
  <c r="BJ312"/>
  <c r="D311"/>
  <c r="C303"/>
  <c r="BI304"/>
  <c r="D303"/>
  <c r="BJ292"/>
  <c r="C291"/>
  <c r="D287"/>
  <c r="AH288"/>
  <c r="BJ272"/>
  <c r="C271"/>
  <c r="E247"/>
  <c r="D215"/>
  <c r="BJ216"/>
  <c r="B207"/>
  <c r="AG208"/>
  <c r="E163"/>
  <c r="D163"/>
  <c r="AG164"/>
  <c r="AG144"/>
  <c r="D131"/>
  <c r="BJ132"/>
  <c r="C119"/>
  <c r="E119"/>
  <c r="B119"/>
  <c r="AH100"/>
  <c r="BI68"/>
  <c r="D67"/>
  <c r="AJ62"/>
  <c r="AH56"/>
  <c r="B55"/>
  <c r="B47"/>
  <c r="AG48"/>
  <c r="D29"/>
  <c r="E29"/>
  <c r="AG30"/>
  <c r="BJ30"/>
  <c r="D324"/>
  <c r="E22"/>
  <c r="AH273"/>
  <c r="BJ305"/>
  <c r="B356"/>
  <c r="B362"/>
  <c r="BJ273"/>
  <c r="AG305"/>
  <c r="D304"/>
  <c r="BJ337"/>
  <c r="BJ187"/>
  <c r="AH219"/>
  <c r="AH456"/>
  <c r="D467"/>
  <c r="C513"/>
  <c r="D519"/>
  <c r="AH526"/>
  <c r="AH532"/>
  <c r="BJ552"/>
  <c r="C98"/>
  <c r="BJ131"/>
  <c r="D583"/>
  <c r="D607"/>
  <c r="D70"/>
  <c r="BJ103"/>
  <c r="AG199"/>
  <c r="B230"/>
  <c r="D226"/>
  <c r="C463"/>
  <c r="BI470"/>
  <c r="E517"/>
  <c r="AG610"/>
  <c r="AH38"/>
  <c r="C50"/>
  <c r="E82"/>
  <c r="C82"/>
  <c r="E114"/>
  <c r="D178"/>
  <c r="E434"/>
  <c r="C434"/>
  <c r="AH442"/>
  <c r="C447"/>
  <c r="BJ454"/>
  <c r="D473"/>
  <c r="BI486"/>
  <c r="AG506"/>
  <c r="D523"/>
  <c r="AG538"/>
  <c r="BJ544"/>
  <c r="BJ550"/>
  <c r="AH556"/>
  <c r="BJ67"/>
  <c r="BI502"/>
  <c r="AG480"/>
  <c r="AH570"/>
  <c r="B605"/>
  <c r="BI610"/>
  <c r="E62"/>
  <c r="C62"/>
  <c r="D94"/>
  <c r="AH223"/>
  <c r="E382"/>
  <c r="AG383"/>
  <c r="BJ235"/>
  <c r="B394"/>
  <c r="C426"/>
  <c r="AH440"/>
  <c r="BI446"/>
  <c r="AH452"/>
  <c r="C471"/>
  <c r="BJ478"/>
  <c r="E162"/>
  <c r="BI55"/>
  <c r="C278"/>
  <c r="AH584"/>
  <c r="AH588"/>
  <c r="AH596"/>
  <c r="AH600"/>
  <c r="AH608"/>
  <c r="BJ580"/>
  <c r="C587"/>
  <c r="BJ608"/>
  <c r="BI219"/>
  <c r="BI456"/>
  <c r="E455"/>
  <c r="C467"/>
  <c r="B467"/>
  <c r="E487"/>
  <c r="BI500"/>
  <c r="BI526"/>
  <c r="AG546"/>
  <c r="B130"/>
  <c r="D567"/>
  <c r="D575"/>
  <c r="AH71"/>
  <c r="B102"/>
  <c r="C134"/>
  <c r="B198"/>
  <c r="E198"/>
  <c r="AH227"/>
  <c r="AG464"/>
  <c r="BI38"/>
  <c r="AG51"/>
  <c r="AG83"/>
  <c r="E178"/>
  <c r="AH211"/>
  <c r="E402"/>
  <c r="C402"/>
  <c r="BI442"/>
  <c r="B453"/>
  <c r="AG460"/>
  <c r="AH474"/>
  <c r="BJ486"/>
  <c r="BJ506"/>
  <c r="AH524"/>
  <c r="BJ538"/>
  <c r="B543"/>
  <c r="BI556"/>
  <c r="B66"/>
  <c r="C489"/>
  <c r="BI602"/>
  <c r="AH610"/>
  <c r="AG63"/>
  <c r="AH95"/>
  <c r="D126"/>
  <c r="E158"/>
  <c r="C158"/>
  <c r="BI223"/>
  <c r="E350"/>
  <c r="AH383"/>
  <c r="C601"/>
  <c r="C609"/>
  <c r="B138"/>
  <c r="B234"/>
  <c r="E266"/>
  <c r="BI267"/>
  <c r="AG299"/>
  <c r="D394"/>
  <c r="BI440"/>
  <c r="BI452"/>
  <c r="E451"/>
  <c r="AG472"/>
  <c r="AG478"/>
  <c r="AG163"/>
  <c r="B86"/>
  <c r="BI119"/>
  <c r="AG279"/>
  <c r="BJ407"/>
  <c r="E539"/>
  <c r="B521"/>
  <c r="BJ480"/>
  <c r="AH544"/>
  <c r="D555"/>
  <c r="AH496"/>
  <c r="AH235"/>
  <c r="C439"/>
  <c r="D439"/>
  <c r="B471"/>
  <c r="D443"/>
  <c r="AH151"/>
  <c r="AG536"/>
  <c r="AH576"/>
  <c r="E555"/>
  <c r="C579"/>
  <c r="AG456"/>
  <c r="BI468"/>
  <c r="E467"/>
  <c r="C487"/>
  <c r="D513"/>
  <c r="AH520"/>
  <c r="AG526"/>
  <c r="C545"/>
  <c r="AG99"/>
  <c r="D98"/>
  <c r="BI131"/>
  <c r="AG195"/>
  <c r="E70"/>
  <c r="C70"/>
  <c r="BI103"/>
  <c r="B134"/>
  <c r="C198"/>
  <c r="E226"/>
  <c r="C226"/>
  <c r="BJ470"/>
  <c r="E579"/>
  <c r="E583"/>
  <c r="AG38"/>
  <c r="D82"/>
  <c r="B402"/>
  <c r="AG435"/>
  <c r="D434"/>
  <c r="AG442"/>
  <c r="BI454"/>
  <c r="E473"/>
  <c r="C473"/>
  <c r="B479"/>
  <c r="E479"/>
  <c r="AH506"/>
  <c r="E523"/>
  <c r="C523"/>
  <c r="AH538"/>
  <c r="BI544"/>
  <c r="BI67"/>
  <c r="B489"/>
  <c r="BI496"/>
  <c r="BJ502"/>
  <c r="BI562"/>
  <c r="D62"/>
  <c r="E94"/>
  <c r="C94"/>
  <c r="B158"/>
  <c r="AG223"/>
  <c r="BI351"/>
  <c r="D350"/>
  <c r="BJ610"/>
  <c r="D234"/>
  <c r="BI235"/>
  <c r="BJ452"/>
  <c r="AG452"/>
  <c r="B465"/>
  <c r="C535"/>
  <c r="C162"/>
  <c r="BJ87"/>
  <c r="BI151"/>
  <c r="D278"/>
  <c r="C374"/>
  <c r="AJ570"/>
  <c r="C563"/>
  <c r="BJ568"/>
  <c r="BJ584"/>
  <c r="C595"/>
  <c r="BJ600"/>
  <c r="BJ456"/>
  <c r="D455"/>
  <c r="BI520"/>
  <c r="AH195"/>
  <c r="BI476"/>
  <c r="D134"/>
  <c r="D230"/>
  <c r="AG227"/>
  <c r="AH464"/>
  <c r="E563"/>
  <c r="E575"/>
  <c r="AG590"/>
  <c r="E595"/>
  <c r="E599"/>
  <c r="BJ38"/>
  <c r="AH51"/>
  <c r="AH83"/>
  <c r="C114"/>
  <c r="BI179"/>
  <c r="AH435"/>
  <c r="BJ442"/>
  <c r="AG474"/>
  <c r="BI506"/>
  <c r="BI538"/>
  <c r="D489"/>
  <c r="D495"/>
  <c r="B501"/>
  <c r="B609"/>
  <c r="AH63"/>
  <c r="AG95"/>
  <c r="D158"/>
  <c r="BJ223"/>
  <c r="E513"/>
  <c r="BI363"/>
  <c r="E394"/>
  <c r="C394"/>
  <c r="E439"/>
  <c r="D451"/>
  <c r="AH472"/>
  <c r="BJ536"/>
  <c r="AG440"/>
  <c r="C451"/>
  <c r="B451"/>
  <c r="BI472"/>
  <c r="E471"/>
  <c r="E515"/>
  <c r="D535"/>
  <c r="BJ444"/>
  <c r="BJ596"/>
  <c r="C607"/>
  <c r="BJ468"/>
  <c r="AG468"/>
  <c r="BI552"/>
  <c r="D579"/>
  <c r="D587"/>
  <c r="D599"/>
  <c r="B226"/>
  <c r="AG562"/>
  <c r="C178"/>
  <c r="D441"/>
  <c r="C479"/>
  <c r="BI480"/>
  <c r="C505"/>
  <c r="C517"/>
  <c r="B523"/>
  <c r="C537"/>
  <c r="BI490"/>
  <c r="AH502"/>
  <c r="BI159"/>
  <c r="D222"/>
  <c r="C589"/>
  <c r="AG235"/>
  <c r="D362"/>
  <c r="BJ395"/>
  <c r="E535"/>
  <c r="C577"/>
  <c r="C465"/>
  <c r="BI542"/>
  <c r="E521"/>
  <c r="C521"/>
  <c r="AG522"/>
  <c r="BJ466"/>
  <c r="BJ522"/>
  <c r="BI558"/>
  <c r="D465"/>
  <c r="AH498"/>
  <c r="D521"/>
  <c r="D497"/>
  <c r="BI510"/>
  <c r="BJ530"/>
  <c r="AH522"/>
  <c r="E465"/>
  <c r="C509"/>
  <c r="BI522"/>
  <c r="AY12"/>
  <c r="AO12"/>
  <c r="E11"/>
  <c r="D11"/>
  <c r="B535"/>
  <c r="AH542"/>
  <c r="AG445"/>
  <c r="B539"/>
  <c r="AH558"/>
  <c r="C458"/>
  <c r="AH536"/>
  <c r="BJ558"/>
  <c r="AG540"/>
  <c r="C539"/>
  <c r="E565"/>
  <c r="E557"/>
  <c r="B557"/>
  <c r="BI536"/>
  <c r="C541"/>
  <c r="B450"/>
  <c r="C557"/>
  <c r="AH445"/>
  <c r="AJ201"/>
  <c r="BJ562"/>
  <c r="AG530"/>
  <c r="AH541"/>
  <c r="D539"/>
  <c r="E594"/>
  <c r="D444"/>
  <c r="E541"/>
  <c r="AG542"/>
  <c r="AN11"/>
  <c r="BC11"/>
  <c r="AG10"/>
  <c r="C9"/>
  <c r="AU10"/>
  <c r="E9"/>
  <c r="BJ10"/>
  <c r="B9"/>
  <c r="D9"/>
  <c r="AH10"/>
  <c r="AZ10"/>
  <c r="D23" i="5"/>
  <c r="B23" s="1"/>
  <c r="AN9" i="7"/>
  <c r="L7" i="5"/>
  <c r="B7" i="7"/>
  <c r="AU8"/>
  <c r="BI8"/>
  <c r="AH8"/>
  <c r="E7"/>
  <c r="C7"/>
  <c r="BJ8"/>
  <c r="AG8"/>
  <c r="AZ8"/>
  <c r="G639" i="2"/>
  <c r="L6" i="5"/>
  <c r="AU7" i="7"/>
  <c r="D6"/>
  <c r="B6"/>
  <c r="AM7"/>
  <c r="BJ7"/>
  <c r="AG7"/>
  <c r="AH7"/>
  <c r="C6"/>
  <c r="E6"/>
  <c r="AZ7"/>
  <c r="BI7"/>
  <c r="AR4"/>
  <c r="AM6"/>
  <c r="L6"/>
  <c r="AZ6"/>
  <c r="AU6"/>
  <c r="BJ471"/>
  <c r="BI417"/>
  <c r="AH417"/>
  <c r="D416"/>
  <c r="B416"/>
  <c r="AH368"/>
  <c r="D367"/>
  <c r="B367"/>
  <c r="BJ368"/>
  <c r="AG368"/>
  <c r="C367"/>
  <c r="E367"/>
  <c r="C363"/>
  <c r="E363"/>
  <c r="BI364"/>
  <c r="AH364"/>
  <c r="D363"/>
  <c r="BJ356"/>
  <c r="D355"/>
  <c r="BI356"/>
  <c r="C355"/>
  <c r="AH356"/>
  <c r="E355"/>
  <c r="C351"/>
  <c r="BJ352"/>
  <c r="D351"/>
  <c r="C330"/>
  <c r="E330"/>
  <c r="AG331"/>
  <c r="B330"/>
  <c r="D330"/>
  <c r="AH331"/>
  <c r="BJ327"/>
  <c r="C326"/>
  <c r="AH327"/>
  <c r="AH311"/>
  <c r="D310"/>
  <c r="D306"/>
  <c r="E306"/>
  <c r="BJ307"/>
  <c r="B306"/>
  <c r="AH307"/>
  <c r="AH412"/>
  <c r="B411"/>
  <c r="AG412"/>
  <c r="E407"/>
  <c r="BI408"/>
  <c r="AH408"/>
  <c r="B407"/>
  <c r="D407"/>
  <c r="BJ408"/>
  <c r="AG408"/>
  <c r="AJ406"/>
  <c r="D403"/>
  <c r="E387"/>
  <c r="D387"/>
  <c r="BJ388"/>
  <c r="AH388"/>
  <c r="C387"/>
  <c r="BI388"/>
  <c r="B383"/>
  <c r="B375"/>
  <c r="C342"/>
  <c r="BI343"/>
  <c r="D342"/>
  <c r="E342"/>
  <c r="BJ343"/>
  <c r="D338"/>
  <c r="BJ339"/>
  <c r="E338"/>
  <c r="C338"/>
  <c r="B338"/>
  <c r="AH339"/>
  <c r="AG327"/>
  <c r="AG364"/>
  <c r="BI331"/>
  <c r="AG298"/>
  <c r="E297"/>
  <c r="C297"/>
  <c r="BJ298"/>
  <c r="BI298"/>
  <c r="AH298"/>
  <c r="B293"/>
  <c r="BJ294"/>
  <c r="AG294"/>
  <c r="E293"/>
  <c r="D293"/>
  <c r="AH286"/>
  <c r="B285"/>
  <c r="BJ286"/>
  <c r="AG286"/>
  <c r="AH282"/>
  <c r="B281"/>
  <c r="AG282"/>
  <c r="BJ282"/>
  <c r="E281"/>
  <c r="AH278"/>
  <c r="B277"/>
  <c r="AG278"/>
  <c r="BJ274"/>
  <c r="C273"/>
  <c r="BI274"/>
  <c r="E273"/>
  <c r="AH274"/>
  <c r="BI262"/>
  <c r="AH262"/>
  <c r="E261"/>
  <c r="D261"/>
  <c r="B261"/>
  <c r="AG254"/>
  <c r="C253"/>
  <c r="BI254"/>
  <c r="AH254"/>
  <c r="E253"/>
  <c r="D253"/>
  <c r="B326"/>
  <c r="BJ311"/>
  <c r="E610"/>
  <c r="D610"/>
  <c r="C610"/>
  <c r="B610"/>
  <c r="D606"/>
  <c r="B606"/>
  <c r="BI607"/>
  <c r="C602"/>
  <c r="C598"/>
  <c r="AH599"/>
  <c r="E589"/>
  <c r="D589"/>
  <c r="AH590"/>
  <c r="BI590"/>
  <c r="B589"/>
  <c r="BJ590"/>
  <c r="AG586"/>
  <c r="BJ586"/>
  <c r="C585"/>
  <c r="D581"/>
  <c r="BJ578"/>
  <c r="B577"/>
  <c r="AH578"/>
  <c r="BI578"/>
  <c r="C569"/>
  <c r="AG570"/>
  <c r="B569"/>
  <c r="BJ570"/>
  <c r="E569"/>
  <c r="E252"/>
  <c r="C252"/>
  <c r="BI253"/>
  <c r="AH253"/>
  <c r="B252"/>
  <c r="AG241"/>
  <c r="E240"/>
  <c r="C240"/>
  <c r="BI241"/>
  <c r="D240"/>
  <c r="AH241"/>
  <c r="E326"/>
  <c r="E416"/>
  <c r="B351"/>
  <c r="E351"/>
  <c r="B363"/>
  <c r="D593"/>
  <c r="AG594"/>
  <c r="BI594"/>
  <c r="BJ594"/>
  <c r="C560"/>
  <c r="AH561"/>
  <c r="AG561"/>
  <c r="BI557"/>
  <c r="AH549"/>
  <c r="B548"/>
  <c r="D548"/>
  <c r="AG549"/>
  <c r="AJ547"/>
  <c r="C544"/>
  <c r="B544"/>
  <c r="D544"/>
  <c r="AG545"/>
  <c r="B540"/>
  <c r="D540"/>
  <c r="AG541"/>
  <c r="BJ541"/>
  <c r="E540"/>
  <c r="BI541"/>
  <c r="D536"/>
  <c r="BJ537"/>
  <c r="C528"/>
  <c r="E524"/>
  <c r="AH240"/>
  <c r="D239"/>
  <c r="BI240"/>
  <c r="BJ240"/>
  <c r="AJ238"/>
  <c r="BJ236"/>
  <c r="B235"/>
  <c r="AJ234"/>
  <c r="C223"/>
  <c r="E223"/>
  <c r="AH224"/>
  <c r="BI224"/>
  <c r="B223"/>
  <c r="D223"/>
  <c r="D198"/>
  <c r="BJ199"/>
  <c r="D194"/>
  <c r="BJ195"/>
  <c r="C194"/>
  <c r="E194"/>
  <c r="BI195"/>
  <c r="D190"/>
  <c r="AG191"/>
  <c r="BJ191"/>
  <c r="C190"/>
  <c r="E190"/>
  <c r="AH191"/>
  <c r="BI191"/>
  <c r="C182"/>
  <c r="AG417"/>
  <c r="AG352"/>
  <c r="BI368"/>
  <c r="B355"/>
  <c r="B519"/>
  <c r="BI516"/>
  <c r="AH516"/>
  <c r="D515"/>
  <c r="B515"/>
  <c r="BJ516"/>
  <c r="BJ512"/>
  <c r="BJ508"/>
  <c r="B495"/>
  <c r="BJ496"/>
  <c r="C495"/>
  <c r="E495"/>
  <c r="B491"/>
  <c r="AH488"/>
  <c r="B487"/>
  <c r="AG484"/>
  <c r="D483"/>
  <c r="AH484"/>
  <c r="B446"/>
  <c r="C446"/>
  <c r="D442"/>
  <c r="BJ443"/>
  <c r="D210"/>
  <c r="B210"/>
  <c r="BJ211"/>
  <c r="AG211"/>
  <c r="C210"/>
  <c r="E210"/>
  <c r="AG178"/>
  <c r="C177"/>
  <c r="E177"/>
  <c r="BI178"/>
  <c r="AH178"/>
  <c r="D177"/>
  <c r="BJ170"/>
  <c r="AG170"/>
  <c r="C169"/>
  <c r="E169"/>
  <c r="BI170"/>
  <c r="AH170"/>
  <c r="AG166"/>
  <c r="C165"/>
  <c r="E165"/>
  <c r="BI166"/>
  <c r="AH166"/>
  <c r="AJ164"/>
  <c r="AH154"/>
  <c r="BI150"/>
  <c r="AG146"/>
  <c r="C145"/>
  <c r="E145"/>
  <c r="BI146"/>
  <c r="AH146"/>
  <c r="AJ140"/>
  <c r="C137"/>
  <c r="D137"/>
  <c r="E133"/>
  <c r="BI134"/>
  <c r="AH134"/>
  <c r="B133"/>
  <c r="D133"/>
  <c r="BJ134"/>
  <c r="E125"/>
  <c r="BI126"/>
  <c r="AH126"/>
  <c r="B125"/>
  <c r="D121"/>
  <c r="C121"/>
  <c r="BJ118"/>
  <c r="AG118"/>
  <c r="C117"/>
  <c r="E117"/>
  <c r="BI118"/>
  <c r="AH118"/>
  <c r="C113"/>
  <c r="E113"/>
  <c r="BI114"/>
  <c r="AH114"/>
  <c r="D113"/>
  <c r="B113"/>
  <c r="C105"/>
  <c r="E105"/>
  <c r="BI106"/>
  <c r="AH106"/>
  <c r="D105"/>
  <c r="D101"/>
  <c r="C101"/>
  <c r="BI102"/>
  <c r="AH102"/>
  <c r="B101"/>
  <c r="C89"/>
  <c r="B89"/>
  <c r="BI86"/>
  <c r="B85"/>
  <c r="E85"/>
  <c r="BI74"/>
  <c r="BI70"/>
  <c r="B69"/>
  <c r="AH62"/>
  <c r="D57"/>
  <c r="BJ58"/>
  <c r="C57"/>
  <c r="BI58"/>
  <c r="AH58"/>
  <c r="BJ364"/>
  <c r="C482"/>
  <c r="E482"/>
  <c r="BI483"/>
  <c r="AH483"/>
  <c r="D482"/>
  <c r="C478"/>
  <c r="BJ479"/>
  <c r="B478"/>
  <c r="BI479"/>
  <c r="AH475"/>
  <c r="B474"/>
  <c r="B466"/>
  <c r="BJ467"/>
  <c r="C466"/>
  <c r="E466"/>
  <c r="BI459"/>
  <c r="AH459"/>
  <c r="D458"/>
  <c r="B458"/>
  <c r="BJ459"/>
  <c r="BJ455"/>
  <c r="C454"/>
  <c r="E454"/>
  <c r="BI455"/>
  <c r="BJ451"/>
  <c r="C450"/>
  <c r="E450"/>
  <c r="BI451"/>
  <c r="AH451"/>
  <c r="C429"/>
  <c r="E429"/>
  <c r="BI430"/>
  <c r="D429"/>
  <c r="B38"/>
  <c r="BI25"/>
  <c r="C24"/>
  <c r="AH25"/>
  <c r="E24"/>
  <c r="B24"/>
  <c r="AJ23"/>
  <c r="E15"/>
  <c r="C416"/>
  <c r="BI352"/>
  <c r="C515"/>
  <c r="D419"/>
  <c r="D445"/>
  <c r="BI601"/>
  <c r="AG509"/>
  <c r="E493"/>
  <c r="AG580"/>
  <c r="BI581"/>
  <c r="B514"/>
  <c r="BI509"/>
  <c r="E508"/>
  <c r="D601"/>
  <c r="BI420"/>
  <c r="E419"/>
  <c r="AG491"/>
  <c r="BI573"/>
  <c r="BI503"/>
  <c r="BJ601"/>
  <c r="AM5"/>
  <c r="B603"/>
  <c r="C520"/>
  <c r="C516"/>
  <c r="BJ517"/>
  <c r="C503"/>
  <c r="AG496"/>
  <c r="D412"/>
  <c r="D603"/>
  <c r="C572"/>
  <c r="AJ398"/>
  <c r="AH363"/>
  <c r="E490"/>
  <c r="AH413"/>
  <c r="D572"/>
  <c r="B156"/>
  <c r="D584"/>
  <c r="D580"/>
  <c r="AG568"/>
  <c r="AH560"/>
  <c r="AJ171"/>
  <c r="AJ167"/>
  <c r="E298"/>
  <c r="AH573"/>
  <c r="AJ163"/>
  <c r="AX5"/>
  <c r="AH594"/>
  <c r="AH351"/>
  <c r="E408"/>
  <c r="AG409"/>
  <c r="B516"/>
  <c r="BJ299"/>
  <c r="E362"/>
  <c r="C362"/>
  <c r="C490"/>
  <c r="E412"/>
  <c r="C412"/>
  <c r="C350"/>
  <c r="BI299"/>
  <c r="AG363"/>
  <c r="B572"/>
  <c r="AG413"/>
  <c r="D604"/>
  <c r="AJ52"/>
  <c r="AH517"/>
  <c r="BJ521"/>
  <c r="C593"/>
  <c r="AH299"/>
  <c r="D298"/>
  <c r="BJ363"/>
  <c r="BJ491"/>
  <c r="BJ157"/>
  <c r="BJ413"/>
  <c r="AG604"/>
  <c r="E593"/>
  <c r="D592"/>
  <c r="D600"/>
  <c r="B595"/>
  <c r="AG544"/>
  <c r="AG350"/>
  <c r="C349"/>
  <c r="BI350"/>
  <c r="AH350"/>
  <c r="E345"/>
  <c r="D345"/>
  <c r="C345"/>
  <c r="BI346"/>
  <c r="B345"/>
  <c r="B607"/>
  <c r="AG608"/>
  <c r="E607"/>
  <c r="AJ557"/>
  <c r="E331"/>
  <c r="B331"/>
  <c r="BJ332"/>
  <c r="D331"/>
  <c r="C331"/>
  <c r="BI332"/>
  <c r="AJ330"/>
  <c r="BJ328"/>
  <c r="AG328"/>
  <c r="AJ92"/>
  <c r="BJ90"/>
  <c r="AG90"/>
  <c r="BI90"/>
  <c r="AH90"/>
  <c r="D89"/>
  <c r="AH86"/>
  <c r="D85"/>
  <c r="AG86"/>
  <c r="C85"/>
  <c r="AH82"/>
  <c r="E81"/>
  <c r="D81"/>
  <c r="B81"/>
  <c r="BJ82"/>
  <c r="AG82"/>
  <c r="C81"/>
  <c r="AJ80"/>
  <c r="C73"/>
  <c r="AH74"/>
  <c r="D73"/>
  <c r="AG74"/>
  <c r="AJ72"/>
  <c r="AG162"/>
  <c r="BJ150"/>
  <c r="BJ154"/>
  <c r="AG346"/>
  <c r="AJ348"/>
  <c r="BI228"/>
  <c r="B227"/>
  <c r="D227"/>
  <c r="AG228"/>
  <c r="BJ228"/>
  <c r="BJ603"/>
  <c r="BI603"/>
  <c r="E602"/>
  <c r="B602"/>
  <c r="C597"/>
  <c r="AG550"/>
  <c r="C549"/>
  <c r="BI550"/>
  <c r="AH550"/>
  <c r="D549"/>
  <c r="B549"/>
  <c r="E545"/>
  <c r="BJ546"/>
  <c r="BI546"/>
  <c r="AH546"/>
  <c r="AJ544"/>
  <c r="E447"/>
  <c r="BI448"/>
  <c r="AH448"/>
  <c r="B447"/>
  <c r="D447"/>
  <c r="BJ448"/>
  <c r="AG448"/>
  <c r="AU5"/>
  <c r="BI175"/>
  <c r="AH162"/>
  <c r="C428"/>
  <c r="E149"/>
  <c r="BI32"/>
  <c r="D31"/>
  <c r="AH346"/>
  <c r="E349"/>
  <c r="AG537"/>
  <c r="E536"/>
  <c r="BI537"/>
  <c r="AH537"/>
  <c r="C536"/>
  <c r="B536"/>
  <c r="AJ325"/>
  <c r="AJ220"/>
  <c r="B208"/>
  <c r="BJ209"/>
  <c r="AG209"/>
  <c r="C208"/>
  <c r="D208"/>
  <c r="E208"/>
  <c r="BI209"/>
  <c r="E204"/>
  <c r="AH205"/>
  <c r="D204"/>
  <c r="B204"/>
  <c r="C204"/>
  <c r="BJ205"/>
  <c r="AJ203"/>
  <c r="AH57"/>
  <c r="D56"/>
  <c r="B56"/>
  <c r="AG57"/>
  <c r="BJ57"/>
  <c r="C56"/>
  <c r="E56"/>
  <c r="AJ55"/>
  <c r="AH175"/>
  <c r="E174"/>
  <c r="C174"/>
  <c r="C161"/>
  <c r="BJ429"/>
  <c r="C227"/>
  <c r="B349"/>
  <c r="BJ583"/>
  <c r="B582"/>
  <c r="E582"/>
  <c r="D582"/>
  <c r="BI532"/>
  <c r="B531"/>
  <c r="BJ532"/>
  <c r="AG532"/>
  <c r="AH434"/>
  <c r="D433"/>
  <c r="B433"/>
  <c r="BJ434"/>
  <c r="AG434"/>
  <c r="C433"/>
  <c r="E433"/>
  <c r="AJ432"/>
  <c r="BJ196"/>
  <c r="AG196"/>
  <c r="C195"/>
  <c r="E195"/>
  <c r="BI196"/>
  <c r="AH196"/>
  <c r="D195"/>
  <c r="E191"/>
  <c r="BI192"/>
  <c r="D191"/>
  <c r="AH192"/>
  <c r="B191"/>
  <c r="BJ192"/>
  <c r="AG192"/>
  <c r="AH188"/>
  <c r="B187"/>
  <c r="BJ188"/>
  <c r="AG188"/>
  <c r="C187"/>
  <c r="D187"/>
  <c r="AJ186"/>
  <c r="D183"/>
  <c r="B183"/>
  <c r="BJ184"/>
  <c r="AG184"/>
  <c r="C183"/>
  <c r="E183"/>
  <c r="BI184"/>
  <c r="AJ45"/>
  <c r="BJ346"/>
  <c r="E227"/>
  <c r="D349"/>
  <c r="C573"/>
  <c r="AH574"/>
  <c r="BI574"/>
  <c r="D573"/>
  <c r="BJ574"/>
  <c r="B573"/>
  <c r="C414"/>
  <c r="E414"/>
  <c r="BI415"/>
  <c r="AH415"/>
  <c r="D414"/>
  <c r="AG415"/>
  <c r="B414"/>
  <c r="BJ415"/>
  <c r="AJ320"/>
  <c r="AH317"/>
  <c r="D316"/>
  <c r="BI317"/>
  <c r="E153"/>
  <c r="BI154"/>
  <c r="B153"/>
  <c r="C153"/>
  <c r="D153"/>
  <c r="AJ152"/>
  <c r="AH150"/>
  <c r="AG150"/>
  <c r="C149"/>
  <c r="C36"/>
  <c r="BI37"/>
  <c r="AH37"/>
  <c r="E36"/>
  <c r="D36"/>
  <c r="B36"/>
  <c r="BJ37"/>
  <c r="AH32"/>
  <c r="B31"/>
  <c r="AG32"/>
  <c r="BJ32"/>
  <c r="C31"/>
  <c r="E10"/>
  <c r="B10"/>
  <c r="BJ11"/>
  <c r="AG11"/>
  <c r="D10"/>
  <c r="C10"/>
  <c r="BI11"/>
  <c r="D496"/>
  <c r="C496"/>
  <c r="C568"/>
  <c r="B568"/>
  <c r="AH569"/>
  <c r="AG569"/>
  <c r="BI569"/>
  <c r="AG513"/>
  <c r="E512"/>
  <c r="BI513"/>
  <c r="AH513"/>
  <c r="C512"/>
  <c r="BJ492"/>
  <c r="AG492"/>
  <c r="C491"/>
  <c r="E491"/>
  <c r="BI492"/>
  <c r="AH492"/>
  <c r="D491"/>
  <c r="D409"/>
  <c r="B409"/>
  <c r="BJ410"/>
  <c r="C409"/>
  <c r="E409"/>
  <c r="BI410"/>
  <c r="B396"/>
  <c r="C396"/>
  <c r="E396"/>
  <c r="BI397"/>
  <c r="C299"/>
  <c r="BI300"/>
  <c r="E299"/>
  <c r="B299"/>
  <c r="D299"/>
  <c r="BJ300"/>
  <c r="AH291"/>
  <c r="B290"/>
  <c r="B144"/>
  <c r="BJ145"/>
  <c r="AG145"/>
  <c r="C144"/>
  <c r="E144"/>
  <c r="BI145"/>
  <c r="AH145"/>
  <c r="D140"/>
  <c r="AG141"/>
  <c r="B140"/>
  <c r="BJ141"/>
  <c r="BJ350"/>
  <c r="J15" i="5"/>
  <c r="AG175" i="7"/>
  <c r="E428"/>
  <c r="AH228"/>
  <c r="AG429"/>
  <c r="BI429"/>
  <c r="AH429"/>
  <c r="D428"/>
  <c r="AG564"/>
  <c r="C507"/>
  <c r="E507"/>
  <c r="BI508"/>
  <c r="AH508"/>
  <c r="AG508"/>
  <c r="D507"/>
  <c r="B507"/>
  <c r="C486"/>
  <c r="D477"/>
  <c r="C477"/>
  <c r="B477"/>
  <c r="E477"/>
  <c r="AH478"/>
  <c r="BI478"/>
  <c r="AJ476"/>
  <c r="AJ386"/>
  <c r="BI384"/>
  <c r="AH384"/>
  <c r="D383"/>
  <c r="BJ384"/>
  <c r="AG384"/>
  <c r="C383"/>
  <c r="E383"/>
  <c r="D379"/>
  <c r="B379"/>
  <c r="BJ380"/>
  <c r="AG380"/>
  <c r="C379"/>
  <c r="E379"/>
  <c r="BI380"/>
  <c r="BJ376"/>
  <c r="AG376"/>
  <c r="C375"/>
  <c r="E375"/>
  <c r="BI376"/>
  <c r="AH376"/>
  <c r="D375"/>
  <c r="BJ371"/>
  <c r="AG371"/>
  <c r="C370"/>
  <c r="E370"/>
  <c r="BI371"/>
  <c r="AH371"/>
  <c r="D370"/>
  <c r="BJ285"/>
  <c r="BI285"/>
  <c r="AH285"/>
  <c r="B284"/>
  <c r="D280"/>
  <c r="C280"/>
  <c r="B280"/>
  <c r="BJ281"/>
  <c r="BI281"/>
  <c r="E280"/>
  <c r="AG281"/>
  <c r="AH281"/>
  <c r="BJ268"/>
  <c r="C267"/>
  <c r="E267"/>
  <c r="BI268"/>
  <c r="AH268"/>
  <c r="D267"/>
  <c r="AG268"/>
  <c r="AJ266"/>
  <c r="E258"/>
  <c r="AG259"/>
  <c r="AG255"/>
  <c r="C254"/>
  <c r="E254"/>
  <c r="BI255"/>
  <c r="AH255"/>
  <c r="D254"/>
  <c r="B254"/>
  <c r="AJ248"/>
  <c r="AJ121"/>
  <c r="BJ497"/>
  <c r="B149"/>
  <c r="AG574"/>
  <c r="AG154"/>
  <c r="BJ510"/>
  <c r="BJ542"/>
  <c r="D609"/>
  <c r="BI445"/>
  <c r="D508"/>
  <c r="E578"/>
  <c r="AH604"/>
  <c r="AG584"/>
  <c r="D509"/>
  <c r="AG510"/>
  <c r="B541"/>
  <c r="BJ515"/>
  <c r="B584"/>
  <c r="AH343"/>
  <c r="B508"/>
  <c r="D560"/>
  <c r="BJ579"/>
  <c r="B578"/>
  <c r="BI604"/>
  <c r="AG576"/>
  <c r="BJ561"/>
  <c r="C584"/>
  <c r="BJ581"/>
  <c r="AJ431"/>
  <c r="AJ120"/>
  <c r="D541"/>
  <c r="B580"/>
  <c r="C406"/>
  <c r="E444"/>
  <c r="C444"/>
  <c r="B560"/>
  <c r="BI528"/>
  <c r="C580"/>
  <c r="AJ200"/>
  <c r="BI561"/>
  <c r="AH581"/>
  <c r="D605"/>
  <c r="B444"/>
  <c r="B534"/>
  <c r="AJ491"/>
  <c r="AG600"/>
  <c r="D5"/>
  <c r="L15" i="5"/>
  <c r="AH5" i="7"/>
  <c r="E4" i="10"/>
  <c r="E50" i="12"/>
  <c r="E29" i="10"/>
  <c r="AJ4" i="7"/>
  <c r="E12" i="9"/>
  <c r="B4" i="7"/>
  <c r="D4"/>
  <c r="K7" i="5"/>
  <c r="K15"/>
  <c r="F4" i="7"/>
  <c r="F5" s="1"/>
  <c r="F6" s="1"/>
  <c r="F7" s="1"/>
  <c r="F8" s="1"/>
  <c r="F9" s="1"/>
  <c r="F10" s="1"/>
  <c r="F11" s="1"/>
  <c r="AG5"/>
  <c r="C4"/>
  <c r="C591"/>
  <c r="BI592"/>
  <c r="AH592"/>
  <c r="D591"/>
  <c r="B591"/>
  <c r="BJ592"/>
  <c r="E591"/>
  <c r="AJ590"/>
  <c r="AJ244"/>
  <c r="D241"/>
  <c r="B241"/>
  <c r="BJ242"/>
  <c r="AH242"/>
  <c r="C241"/>
  <c r="E241"/>
  <c r="AG242"/>
  <c r="AJ135"/>
  <c r="C132"/>
  <c r="E132"/>
  <c r="BI133"/>
  <c r="D132"/>
  <c r="AG133"/>
  <c r="B132"/>
  <c r="BJ133"/>
  <c r="E586"/>
  <c r="C586"/>
  <c r="B586"/>
  <c r="D586"/>
  <c r="BI587"/>
  <c r="AJ520"/>
  <c r="AJ515"/>
  <c r="AG443"/>
  <c r="C442"/>
  <c r="E442"/>
  <c r="AJ407"/>
  <c r="D400"/>
  <c r="C357"/>
  <c r="E357"/>
  <c r="AH358"/>
  <c r="D357"/>
  <c r="AJ356"/>
  <c r="C235"/>
  <c r="E235"/>
  <c r="AG236"/>
  <c r="D235"/>
  <c r="AH236"/>
  <c r="BI236"/>
  <c r="AG179"/>
  <c r="BJ179"/>
  <c r="B178"/>
  <c r="AH179"/>
  <c r="AG65"/>
  <c r="BJ65"/>
  <c r="B64"/>
  <c r="AH65"/>
  <c r="AJ63"/>
  <c r="D60"/>
  <c r="AG61"/>
  <c r="AH16"/>
  <c r="C15"/>
  <c r="BI16"/>
  <c r="AG16"/>
  <c r="D15"/>
  <c r="B15"/>
  <c r="AC4" i="10"/>
  <c r="J7" i="5"/>
  <c r="D116" i="7"/>
  <c r="E245"/>
  <c r="E26"/>
  <c r="AH27"/>
  <c r="BI40"/>
  <c r="E39"/>
  <c r="E606"/>
  <c r="C606"/>
  <c r="AH607"/>
  <c r="BJ602"/>
  <c r="AG602"/>
  <c r="AH602"/>
  <c r="B601"/>
  <c r="E601"/>
  <c r="AG486"/>
  <c r="C485"/>
  <c r="AH486"/>
  <c r="D485"/>
  <c r="B485"/>
  <c r="BI433"/>
  <c r="AH433"/>
  <c r="E432"/>
  <c r="B432"/>
  <c r="AG433"/>
  <c r="BJ433"/>
  <c r="C395"/>
  <c r="AG396"/>
  <c r="D344"/>
  <c r="N38" i="10"/>
  <c r="H28"/>
  <c r="W26"/>
  <c r="K35"/>
  <c r="B242" i="12"/>
  <c r="B171"/>
  <c r="C104" i="7"/>
  <c r="AH117"/>
  <c r="AH501"/>
  <c r="AH246"/>
  <c r="C245"/>
  <c r="BI27"/>
  <c r="C39"/>
  <c r="AJ599"/>
  <c r="AH481"/>
  <c r="C220"/>
  <c r="E220"/>
  <c r="BI221"/>
  <c r="AH221"/>
  <c r="B220"/>
  <c r="BJ221"/>
  <c r="AG221"/>
  <c r="B164"/>
  <c r="E164"/>
  <c r="AG165"/>
  <c r="D164"/>
  <c r="C164"/>
  <c r="BI165"/>
  <c r="AH165"/>
  <c r="C100"/>
  <c r="E100"/>
  <c r="BI101"/>
  <c r="AH101"/>
  <c r="B100"/>
  <c r="AG101"/>
  <c r="BJ101"/>
  <c r="AG97"/>
  <c r="C96"/>
  <c r="AH97"/>
  <c r="BJ97"/>
  <c r="AJ95"/>
  <c r="C49"/>
  <c r="E49"/>
  <c r="AH50"/>
  <c r="BI50"/>
  <c r="D49"/>
  <c r="AG50"/>
  <c r="BJ50"/>
  <c r="BJ35"/>
  <c r="AG35"/>
  <c r="C34"/>
  <c r="B34"/>
  <c r="E34"/>
  <c r="AJ7"/>
  <c r="C571"/>
  <c r="E571"/>
  <c r="BJ572"/>
  <c r="AH552"/>
  <c r="B551"/>
  <c r="D551"/>
  <c r="C551"/>
  <c r="E551"/>
  <c r="C547"/>
  <c r="AG548"/>
  <c r="BJ548"/>
  <c r="AH548"/>
  <c r="AH500"/>
  <c r="D499"/>
  <c r="AG500"/>
  <c r="B499"/>
  <c r="C499"/>
  <c r="E499"/>
  <c r="AH476"/>
  <c r="E475"/>
  <c r="D475"/>
  <c r="AH382"/>
  <c r="AJ380"/>
  <c r="C377"/>
  <c r="E377"/>
  <c r="BI378"/>
  <c r="D377"/>
  <c r="B377"/>
  <c r="BJ378"/>
  <c r="C368"/>
  <c r="E368"/>
  <c r="AH369"/>
  <c r="BI369"/>
  <c r="AG369"/>
  <c r="BJ369"/>
  <c r="B368"/>
  <c r="BJ266"/>
  <c r="AG266"/>
  <c r="BJ203"/>
  <c r="E202"/>
  <c r="BJ156"/>
  <c r="AG156"/>
  <c r="D155"/>
  <c r="AJ154"/>
  <c r="D151"/>
  <c r="B151"/>
  <c r="BJ152"/>
  <c r="AG152"/>
  <c r="BI152"/>
  <c r="AH152"/>
  <c r="AH92"/>
  <c r="AH88"/>
  <c r="BI88"/>
  <c r="D87"/>
  <c r="AG88"/>
  <c r="C87"/>
  <c r="E87"/>
  <c r="B87"/>
  <c r="C79"/>
  <c r="AG80"/>
  <c r="BJ80"/>
  <c r="BI80"/>
  <c r="E79"/>
  <c r="N25" i="9"/>
  <c r="Z4" i="10"/>
  <c r="E104" i="7"/>
  <c r="BJ105"/>
  <c r="BJ246"/>
  <c r="AG27"/>
  <c r="D26"/>
  <c r="AG481"/>
  <c r="D570"/>
  <c r="C570"/>
  <c r="AH571"/>
  <c r="B570"/>
  <c r="BI499"/>
  <c r="AH499"/>
  <c r="B498"/>
  <c r="BJ499"/>
  <c r="AG499"/>
  <c r="BJ422"/>
  <c r="AG422"/>
  <c r="C421"/>
  <c r="E421"/>
  <c r="BI422"/>
  <c r="AH422"/>
  <c r="D421"/>
  <c r="D260"/>
  <c r="AG261"/>
  <c r="BJ261"/>
  <c r="BI261"/>
  <c r="AH261"/>
  <c r="B260"/>
  <c r="BJ147"/>
  <c r="AG147"/>
  <c r="AG112"/>
  <c r="C111"/>
  <c r="D111"/>
  <c r="BI112"/>
  <c r="T15" i="9"/>
  <c r="T36" i="10"/>
  <c r="K43" i="9"/>
  <c r="B19" i="10"/>
  <c r="W28" i="9"/>
  <c r="K36" i="10"/>
  <c r="H22"/>
  <c r="B104" i="7"/>
  <c r="C116"/>
  <c r="BJ481"/>
  <c r="BJ27"/>
  <c r="D39"/>
  <c r="D96"/>
  <c r="E96"/>
  <c r="BI481"/>
  <c r="C480"/>
  <c r="AH133"/>
  <c r="AJ568"/>
  <c r="AH493"/>
  <c r="BJ493"/>
  <c r="B492"/>
  <c r="B420"/>
  <c r="BJ421"/>
  <c r="AG421"/>
  <c r="C420"/>
  <c r="E420"/>
  <c r="BI421"/>
  <c r="AH421"/>
  <c r="D420"/>
  <c r="C318"/>
  <c r="AH319"/>
  <c r="AG319"/>
  <c r="E318"/>
  <c r="BJ319"/>
  <c r="B318"/>
  <c r="BJ256"/>
  <c r="C255"/>
  <c r="E255"/>
  <c r="BI256"/>
  <c r="AH256"/>
  <c r="D255"/>
  <c r="AG256"/>
  <c r="AJ254"/>
  <c r="AH197"/>
  <c r="D196"/>
  <c r="B196"/>
  <c r="BJ197"/>
  <c r="C196"/>
  <c r="E196"/>
  <c r="BI197"/>
  <c r="AJ195"/>
  <c r="BJ193"/>
  <c r="AG193"/>
  <c r="C192"/>
  <c r="E192"/>
  <c r="AH193"/>
  <c r="D192"/>
  <c r="BI189"/>
  <c r="AH189"/>
  <c r="D188"/>
  <c r="B188"/>
  <c r="AG189"/>
  <c r="C188"/>
  <c r="E188"/>
  <c r="E137"/>
  <c r="BI138"/>
  <c r="AH138"/>
  <c r="AG138"/>
  <c r="BJ138"/>
  <c r="BI75"/>
  <c r="AH75"/>
  <c r="D74"/>
  <c r="B74"/>
  <c r="AG75"/>
  <c r="C74"/>
  <c r="E74"/>
  <c r="AJ73"/>
  <c r="T22" i="10"/>
  <c r="T42"/>
  <c r="Q24"/>
  <c r="B294" i="12"/>
  <c r="B236"/>
  <c r="D104" i="7"/>
  <c r="AG117"/>
  <c r="AG501"/>
  <c r="B245"/>
  <c r="D245"/>
  <c r="B480"/>
  <c r="BJ165"/>
  <c r="B49"/>
  <c r="AG565"/>
  <c r="C564"/>
  <c r="B564"/>
  <c r="BI461"/>
  <c r="AH461"/>
  <c r="D460"/>
  <c r="AG461"/>
  <c r="C460"/>
  <c r="E460"/>
  <c r="D452"/>
  <c r="B452"/>
  <c r="BJ453"/>
  <c r="AG453"/>
  <c r="BI453"/>
  <c r="AH453"/>
  <c r="AJ451"/>
  <c r="B415"/>
  <c r="D415"/>
  <c r="BJ416"/>
  <c r="C415"/>
  <c r="E415"/>
  <c r="BI416"/>
  <c r="AJ311"/>
  <c r="AJ109"/>
  <c r="BJ70"/>
  <c r="AG70"/>
  <c r="C69"/>
  <c r="AH70"/>
  <c r="D69"/>
  <c r="E27"/>
  <c r="BI28"/>
  <c r="AG28"/>
  <c r="C27"/>
  <c r="D27"/>
  <c r="BJ28"/>
  <c r="B12" i="10"/>
  <c r="B10"/>
  <c r="H13"/>
  <c r="B411" i="12"/>
  <c r="AH105" i="7"/>
  <c r="BJ117"/>
  <c r="C26"/>
  <c r="B39"/>
  <c r="D480"/>
  <c r="D100"/>
  <c r="BI242"/>
  <c r="E514"/>
  <c r="C514"/>
  <c r="B588"/>
  <c r="BI593"/>
  <c r="B596"/>
  <c r="B604"/>
  <c r="B608"/>
  <c r="D464"/>
  <c r="E476"/>
  <c r="E534"/>
  <c r="C534"/>
  <c r="BI560"/>
  <c r="AH566"/>
  <c r="E577"/>
  <c r="C592"/>
  <c r="D588"/>
  <c r="AJ507"/>
  <c r="AJ493"/>
  <c r="AJ462"/>
  <c r="AJ461"/>
  <c r="AJ174"/>
  <c r="AG515"/>
  <c r="AH593"/>
  <c r="AH503"/>
  <c r="AG535"/>
  <c r="BJ540"/>
  <c r="BI566"/>
  <c r="C588"/>
  <c r="E509"/>
  <c r="B509"/>
  <c r="D514"/>
  <c r="BI589"/>
  <c r="B592"/>
  <c r="AH597"/>
  <c r="BI605"/>
  <c r="BJ439"/>
  <c r="D502"/>
  <c r="D534"/>
  <c r="AH540"/>
  <c r="D565"/>
  <c r="E573"/>
  <c r="AH523"/>
  <c r="E554"/>
  <c r="AH515"/>
  <c r="BI585"/>
  <c r="AH589"/>
  <c r="AH605"/>
  <c r="AH529"/>
  <c r="AH535"/>
  <c r="AJ518"/>
  <c r="BI540"/>
  <c r="BJ589"/>
  <c r="AJ310"/>
  <c r="AH510"/>
  <c r="BI515"/>
  <c r="AH585"/>
  <c r="BI529"/>
  <c r="E528"/>
  <c r="BI535"/>
  <c r="BJ597"/>
  <c r="B599"/>
  <c r="AJ267"/>
  <c r="AJ148"/>
  <c r="AJ559"/>
  <c r="AJ528"/>
  <c r="D170"/>
  <c r="AG171"/>
  <c r="BJ171"/>
  <c r="C170"/>
  <c r="E170"/>
  <c r="AH171"/>
  <c r="BI171"/>
  <c r="C166"/>
  <c r="E166"/>
  <c r="AH167"/>
  <c r="BI167"/>
  <c r="D166"/>
  <c r="B157"/>
  <c r="AG94"/>
  <c r="C93"/>
  <c r="BI94"/>
  <c r="AH94"/>
  <c r="D93"/>
  <c r="B93"/>
  <c r="BI554"/>
  <c r="C553"/>
  <c r="B524"/>
  <c r="D524"/>
  <c r="AG525"/>
  <c r="BI487"/>
  <c r="AH487"/>
  <c r="D486"/>
  <c r="B486"/>
  <c r="BJ487"/>
  <c r="AJ452"/>
  <c r="AJ245"/>
  <c r="BJ190"/>
  <c r="AG190"/>
  <c r="C189"/>
  <c r="E189"/>
  <c r="BI190"/>
  <c r="AH190"/>
  <c r="D189"/>
  <c r="AJ64"/>
  <c r="E139" i="12"/>
  <c r="E208"/>
  <c r="BI162" i="7"/>
  <c r="E161"/>
  <c r="BI366"/>
  <c r="E365"/>
  <c r="AG167"/>
  <c r="B170"/>
  <c r="C552"/>
  <c r="AJ521"/>
  <c r="BJ477"/>
  <c r="BI477"/>
  <c r="C476"/>
  <c r="B476"/>
  <c r="AG477"/>
  <c r="D476"/>
  <c r="AH477"/>
  <c r="AG444"/>
  <c r="C443"/>
  <c r="E443"/>
  <c r="BI444"/>
  <c r="AH444"/>
  <c r="B443"/>
  <c r="C290"/>
  <c r="BI291"/>
  <c r="AG291"/>
  <c r="D290"/>
  <c r="E290"/>
  <c r="BJ291"/>
  <c r="B236"/>
  <c r="BJ237"/>
  <c r="E236"/>
  <c r="C236"/>
  <c r="D236"/>
  <c r="E67" i="12"/>
  <c r="D365" i="7"/>
  <c r="B166"/>
  <c r="AG552"/>
  <c r="AJ550"/>
  <c r="BI518"/>
  <c r="AH518"/>
  <c r="D517"/>
  <c r="B517"/>
  <c r="BJ518"/>
  <c r="AG518"/>
  <c r="B475"/>
  <c r="C475"/>
  <c r="BJ476"/>
  <c r="AG476"/>
  <c r="AJ441"/>
  <c r="B400"/>
  <c r="BJ401"/>
  <c r="E400"/>
  <c r="AG401"/>
  <c r="C400"/>
  <c r="BI401"/>
  <c r="AH401"/>
  <c r="E395"/>
  <c r="BI396"/>
  <c r="AH396"/>
  <c r="B395"/>
  <c r="D395"/>
  <c r="BJ396"/>
  <c r="AJ394"/>
  <c r="D348"/>
  <c r="BJ349"/>
  <c r="AH349"/>
  <c r="BI349"/>
  <c r="C348"/>
  <c r="E348"/>
  <c r="AG349"/>
  <c r="AJ347"/>
  <c r="B344"/>
  <c r="BJ345"/>
  <c r="AG345"/>
  <c r="C344"/>
  <c r="E344"/>
  <c r="BI345"/>
  <c r="AH345"/>
  <c r="C146"/>
  <c r="E146"/>
  <c r="BI147"/>
  <c r="AH147"/>
  <c r="D146"/>
  <c r="B146"/>
  <c r="AJ86"/>
  <c r="E126" i="12"/>
  <c r="E246"/>
  <c r="C365" i="7"/>
  <c r="AH582"/>
  <c r="BI582"/>
  <c r="BJ582"/>
  <c r="B581"/>
  <c r="C581"/>
  <c r="AJ579"/>
  <c r="D576"/>
  <c r="B576"/>
  <c r="C576"/>
  <c r="AG577"/>
  <c r="BJ577"/>
  <c r="AH577"/>
  <c r="AG543"/>
  <c r="C542"/>
  <c r="E542"/>
  <c r="BI543"/>
  <c r="AH543"/>
  <c r="D542"/>
  <c r="B542"/>
  <c r="AJ541"/>
  <c r="E533"/>
  <c r="C533"/>
  <c r="AG534"/>
  <c r="C511"/>
  <c r="E511"/>
  <c r="BI512"/>
  <c r="AH512"/>
  <c r="AG512"/>
  <c r="D511"/>
  <c r="C470"/>
  <c r="E470"/>
  <c r="BI471"/>
  <c r="AH471"/>
  <c r="D470"/>
  <c r="AG471"/>
  <c r="B470"/>
  <c r="B437"/>
  <c r="BJ438"/>
  <c r="AG438"/>
  <c r="C437"/>
  <c r="E437"/>
  <c r="BI438"/>
  <c r="AH438"/>
  <c r="AJ337"/>
  <c r="C322"/>
  <c r="B322"/>
  <c r="AH323"/>
  <c r="BI323"/>
  <c r="AG323"/>
  <c r="D322"/>
  <c r="BJ323"/>
  <c r="E322"/>
  <c r="AJ321"/>
  <c r="BI318"/>
  <c r="AH318"/>
  <c r="D317"/>
  <c r="B317"/>
  <c r="C317"/>
  <c r="AG318"/>
  <c r="E317"/>
  <c r="BJ318"/>
  <c r="AG313"/>
  <c r="B312"/>
  <c r="D312"/>
  <c r="BJ313"/>
  <c r="AH313"/>
  <c r="BJ284"/>
  <c r="BI284"/>
  <c r="AG284"/>
  <c r="AJ282"/>
  <c r="B279"/>
  <c r="BJ280"/>
  <c r="E279"/>
  <c r="C279"/>
  <c r="AG280"/>
  <c r="BI280"/>
  <c r="AH280"/>
  <c r="BJ231"/>
  <c r="AG231"/>
  <c r="C230"/>
  <c r="E230"/>
  <c r="BI231"/>
  <c r="AJ229"/>
  <c r="C214"/>
  <c r="E214"/>
  <c r="BI215"/>
  <c r="AH215"/>
  <c r="D214"/>
  <c r="B214"/>
  <c r="BJ215"/>
  <c r="AJ144"/>
  <c r="E141" i="12"/>
  <c r="AG366" i="7"/>
  <c r="BJ606"/>
  <c r="C605"/>
  <c r="AH606"/>
  <c r="AG606"/>
  <c r="E605"/>
  <c r="BI606"/>
  <c r="AJ567"/>
  <c r="D510"/>
  <c r="B510"/>
  <c r="BJ511"/>
  <c r="AG511"/>
  <c r="C510"/>
  <c r="E510"/>
  <c r="BI511"/>
  <c r="BI505"/>
  <c r="E459"/>
  <c r="BI460"/>
  <c r="AH460"/>
  <c r="B459"/>
  <c r="D459"/>
  <c r="BJ460"/>
  <c r="AJ458"/>
  <c r="BJ432"/>
  <c r="E431"/>
  <c r="AH432"/>
  <c r="AJ383"/>
  <c r="AH275"/>
  <c r="E274"/>
  <c r="C274"/>
  <c r="B274"/>
  <c r="AG275"/>
  <c r="BJ275"/>
  <c r="D274"/>
  <c r="B126"/>
  <c r="BJ127"/>
  <c r="AG127"/>
  <c r="C126"/>
  <c r="E126"/>
  <c r="BI127"/>
  <c r="AH127"/>
  <c r="AJ125"/>
  <c r="B121"/>
  <c r="BI122"/>
  <c r="AH122"/>
  <c r="E121"/>
  <c r="AG122"/>
  <c r="B73"/>
  <c r="AH44"/>
  <c r="E43"/>
  <c r="C43"/>
  <c r="AG44"/>
  <c r="BJ44"/>
  <c r="AH43"/>
  <c r="AJ41"/>
  <c r="E56" i="12"/>
  <c r="E45"/>
  <c r="BJ162" i="7"/>
  <c r="D161"/>
  <c r="BJ366"/>
  <c r="E581"/>
  <c r="AJ529"/>
  <c r="AH419"/>
  <c r="D418"/>
  <c r="AG419"/>
  <c r="B418"/>
  <c r="BI259"/>
  <c r="AH259"/>
  <c r="D258"/>
  <c r="B258"/>
  <c r="BJ259"/>
  <c r="D248"/>
  <c r="AG249"/>
  <c r="BJ249"/>
  <c r="C248"/>
  <c r="E248"/>
  <c r="BI249"/>
  <c r="AH249"/>
  <c r="AJ118"/>
  <c r="BI115"/>
  <c r="AH115"/>
  <c r="D114"/>
  <c r="AG115"/>
  <c r="B114"/>
  <c r="BJ115"/>
  <c r="AJ113"/>
  <c r="E293" i="12"/>
  <c r="B161" i="7"/>
  <c r="B365"/>
  <c r="B561"/>
  <c r="AH562"/>
  <c r="AJ457"/>
  <c r="AJ382"/>
  <c r="AJ246"/>
  <c r="AJ193"/>
  <c r="AH177"/>
  <c r="D176"/>
  <c r="B176"/>
  <c r="BJ177"/>
  <c r="AG177"/>
  <c r="C176"/>
  <c r="E176"/>
  <c r="AJ101"/>
  <c r="BJ12"/>
  <c r="B11"/>
  <c r="C11"/>
  <c r="AG12"/>
  <c r="BI12"/>
  <c r="AH12"/>
  <c r="E193" i="12"/>
  <c r="E245"/>
  <c r="BJ94" i="7"/>
  <c r="B547"/>
  <c r="D432"/>
  <c r="AH406"/>
  <c r="BJ598"/>
  <c r="B571"/>
  <c r="C608"/>
  <c r="D547"/>
  <c r="B597"/>
  <c r="AG572"/>
  <c r="D597"/>
  <c r="AH572"/>
  <c r="BI548"/>
  <c r="D405"/>
  <c r="E603"/>
  <c r="AH598"/>
  <c r="E597"/>
  <c r="D571"/>
  <c r="BI572"/>
  <c r="AG588"/>
  <c r="D608"/>
  <c r="AJ600"/>
  <c r="AJ598"/>
  <c r="C484"/>
  <c r="AJ412"/>
  <c r="AJ206"/>
  <c r="AJ184"/>
  <c r="AJ67"/>
  <c r="C432"/>
  <c r="AG497"/>
  <c r="BJ604"/>
  <c r="BI598"/>
  <c r="E525"/>
  <c r="AJ190"/>
  <c r="E547"/>
  <c r="BI497"/>
  <c r="AG598"/>
  <c r="E98" i="12"/>
  <c r="E36"/>
  <c r="E167"/>
  <c r="E292"/>
  <c r="E357"/>
  <c r="E318"/>
  <c r="H18" i="10"/>
  <c r="AC24"/>
  <c r="N17"/>
  <c r="K32"/>
  <c r="Q25"/>
  <c r="Q19"/>
  <c r="AC6"/>
  <c r="E371" i="12"/>
  <c r="E97"/>
  <c r="E242"/>
  <c r="E187"/>
  <c r="E252"/>
  <c r="E148"/>
  <c r="E257"/>
  <c r="E78"/>
  <c r="E344"/>
  <c r="E381"/>
  <c r="E328"/>
  <c r="E254"/>
  <c r="E199"/>
  <c r="E118"/>
  <c r="E184"/>
  <c r="E380"/>
  <c r="W18" i="10"/>
  <c r="E235" i="12"/>
  <c r="E239"/>
  <c r="E129"/>
  <c r="Q38" i="10"/>
  <c r="B13"/>
  <c r="H15"/>
  <c r="T6"/>
  <c r="H9"/>
  <c r="T20"/>
  <c r="E215" i="12"/>
  <c r="E110"/>
  <c r="E364"/>
  <c r="E73"/>
  <c r="H44" i="10"/>
  <c r="W9"/>
  <c r="H6"/>
  <c r="W23"/>
  <c r="H43"/>
  <c r="E79" i="12"/>
  <c r="E407"/>
  <c r="E416"/>
  <c r="E127"/>
  <c r="E12" i="10"/>
  <c r="Q42"/>
  <c r="Z39"/>
  <c r="T35"/>
  <c r="H30"/>
  <c r="B4"/>
  <c r="E161" i="12"/>
  <c r="E251"/>
  <c r="E377"/>
  <c r="W36" i="10"/>
  <c r="B9"/>
  <c r="K39"/>
  <c r="W13"/>
  <c r="H11"/>
  <c r="W27"/>
  <c r="E35" i="12"/>
  <c r="E284"/>
  <c r="E188"/>
  <c r="E419"/>
  <c r="N10" i="10"/>
  <c r="Z16"/>
  <c r="K16"/>
  <c r="AC5"/>
  <c r="N25"/>
  <c r="B100" i="12"/>
  <c r="B132"/>
  <c r="B224"/>
  <c r="B256"/>
  <c r="B191"/>
  <c r="B223"/>
  <c r="B22"/>
  <c r="B58"/>
  <c r="B149"/>
  <c r="B182"/>
  <c r="B406"/>
  <c r="B31"/>
  <c r="B373"/>
  <c r="B405"/>
  <c r="Q12" i="9"/>
  <c r="E29"/>
  <c r="B168" i="12"/>
  <c r="B67"/>
  <c r="B292"/>
  <c r="B324"/>
  <c r="B259"/>
  <c r="B291"/>
  <c r="B94"/>
  <c r="B126"/>
  <c r="B218"/>
  <c r="B250"/>
  <c r="B185"/>
  <c r="B217"/>
  <c r="B28"/>
  <c r="B84"/>
  <c r="B248"/>
  <c r="B296"/>
  <c r="B303"/>
  <c r="B343"/>
  <c r="B93"/>
  <c r="B133"/>
  <c r="B39"/>
  <c r="B189"/>
  <c r="H13" i="9"/>
  <c r="T9"/>
  <c r="B75" i="12"/>
  <c r="B115"/>
  <c r="B412"/>
  <c r="B9"/>
  <c r="B46"/>
  <c r="B86"/>
  <c r="B258"/>
  <c r="B298"/>
  <c r="B305"/>
  <c r="B353"/>
  <c r="K14" i="9"/>
  <c r="T35"/>
  <c r="B103" i="12"/>
  <c r="B143"/>
  <c r="B29"/>
  <c r="B199"/>
  <c r="B74"/>
  <c r="B114"/>
  <c r="B286"/>
  <c r="B326"/>
  <c r="B333"/>
  <c r="B381"/>
  <c r="E32" i="9"/>
  <c r="B56" i="12"/>
  <c r="B220"/>
  <c r="B268"/>
  <c r="B275"/>
  <c r="B315"/>
  <c r="B65"/>
  <c r="B105"/>
  <c r="B402"/>
  <c r="B19"/>
  <c r="B12"/>
  <c r="K36" i="9"/>
  <c r="AC5"/>
  <c r="B35"/>
  <c r="T34"/>
  <c r="K18"/>
  <c r="AC4"/>
  <c r="B8"/>
  <c r="H28"/>
  <c r="Q33"/>
  <c r="T21"/>
  <c r="K5"/>
  <c r="H3"/>
  <c r="B15"/>
  <c r="B87" i="12"/>
  <c r="B135"/>
  <c r="B37"/>
  <c r="B183"/>
  <c r="B66"/>
  <c r="B106"/>
  <c r="B270"/>
  <c r="B318"/>
  <c r="B325"/>
  <c r="B365"/>
  <c r="N21" i="9"/>
  <c r="E9"/>
  <c r="K24"/>
  <c r="T29"/>
  <c r="Z34"/>
  <c r="B18"/>
  <c r="T6"/>
  <c r="H31"/>
  <c r="Z8"/>
  <c r="B30"/>
  <c r="E41"/>
  <c r="Q5"/>
  <c r="M9" i="7"/>
  <c r="M18"/>
  <c r="M23"/>
  <c r="M32"/>
  <c r="M41"/>
  <c r="M6"/>
  <c r="M10"/>
  <c r="M24"/>
  <c r="M33"/>
  <c r="M42"/>
  <c r="M11"/>
  <c r="M20"/>
  <c r="M29"/>
  <c r="M38"/>
  <c r="M43"/>
  <c r="M50"/>
  <c r="M54"/>
  <c r="M58"/>
  <c r="M62"/>
  <c r="M66"/>
  <c r="M70"/>
  <c r="M74"/>
  <c r="M78"/>
  <c r="M82"/>
  <c r="M86"/>
  <c r="M90"/>
  <c r="M94"/>
  <c r="M98"/>
  <c r="M102"/>
  <c r="M106"/>
  <c r="M110"/>
  <c r="M114"/>
  <c r="M118"/>
  <c r="M122"/>
  <c r="M126"/>
  <c r="M130"/>
  <c r="M134"/>
  <c r="M138"/>
  <c r="M142"/>
  <c r="M146"/>
  <c r="M150"/>
  <c r="M154"/>
  <c r="M158"/>
  <c r="M162"/>
  <c r="M166"/>
  <c r="M170"/>
  <c r="M174"/>
  <c r="M178"/>
  <c r="M182"/>
  <c r="M8"/>
  <c r="M28"/>
  <c r="M34"/>
  <c r="M40"/>
  <c r="M17"/>
  <c r="M196"/>
  <c r="M205"/>
  <c r="M209"/>
  <c r="M213"/>
  <c r="M217"/>
  <c r="M221"/>
  <c r="M225"/>
  <c r="M229"/>
  <c r="M233"/>
  <c r="M237"/>
  <c r="M241"/>
  <c r="M245"/>
  <c r="M7"/>
  <c r="M27"/>
  <c r="M30"/>
  <c r="M37"/>
  <c r="M39"/>
  <c r="M48"/>
  <c r="M52"/>
  <c r="M56"/>
  <c r="M60"/>
  <c r="M64"/>
  <c r="M68"/>
  <c r="M72"/>
  <c r="M76"/>
  <c r="M80"/>
  <c r="M84"/>
  <c r="M88"/>
  <c r="M92"/>
  <c r="M96"/>
  <c r="M100"/>
  <c r="M104"/>
  <c r="M108"/>
  <c r="M112"/>
  <c r="M116"/>
  <c r="M120"/>
  <c r="M124"/>
  <c r="M128"/>
  <c r="M132"/>
  <c r="M136"/>
  <c r="M140"/>
  <c r="M144"/>
  <c r="M148"/>
  <c r="M152"/>
  <c r="M156"/>
  <c r="M160"/>
  <c r="M164"/>
  <c r="M168"/>
  <c r="M172"/>
  <c r="M176"/>
  <c r="M180"/>
  <c r="M194"/>
  <c r="M195"/>
  <c r="M14"/>
  <c r="M16"/>
  <c r="M46"/>
  <c r="M49"/>
  <c r="M53"/>
  <c r="M57"/>
  <c r="M61"/>
  <c r="M65"/>
  <c r="M69"/>
  <c r="M73"/>
  <c r="M77"/>
  <c r="M81"/>
  <c r="M85"/>
  <c r="M89"/>
  <c r="M93"/>
  <c r="M97"/>
  <c r="M101"/>
  <c r="M105"/>
  <c r="M109"/>
  <c r="M113"/>
  <c r="M117"/>
  <c r="M121"/>
  <c r="M125"/>
  <c r="M129"/>
  <c r="M133"/>
  <c r="M137"/>
  <c r="M141"/>
  <c r="M145"/>
  <c r="M149"/>
  <c r="M153"/>
  <c r="M157"/>
  <c r="M161"/>
  <c r="M165"/>
  <c r="M26"/>
  <c r="M36"/>
  <c r="M192"/>
  <c r="M202"/>
  <c r="M203"/>
  <c r="M31"/>
  <c r="M55"/>
  <c r="M71"/>
  <c r="M87"/>
  <c r="M103"/>
  <c r="M119"/>
  <c r="M135"/>
  <c r="M151"/>
  <c r="M167"/>
  <c r="M179"/>
  <c r="M181"/>
  <c r="M200"/>
  <c r="M235"/>
  <c r="M236"/>
  <c r="M249"/>
  <c r="M253"/>
  <c r="M257"/>
  <c r="M261"/>
  <c r="M265"/>
  <c r="M269"/>
  <c r="M273"/>
  <c r="M277"/>
  <c r="M281"/>
  <c r="M285"/>
  <c r="M289"/>
  <c r="M293"/>
  <c r="M297"/>
  <c r="M301"/>
  <c r="M305"/>
  <c r="M309"/>
  <c r="M313"/>
  <c r="M169"/>
  <c r="M187"/>
  <c r="M198"/>
  <c r="M207"/>
  <c r="M211"/>
  <c r="M215"/>
  <c r="M219"/>
  <c r="M223"/>
  <c r="M227"/>
  <c r="M231"/>
  <c r="M35"/>
  <c r="M59"/>
  <c r="M75"/>
  <c r="M91"/>
  <c r="M107"/>
  <c r="M123"/>
  <c r="M139"/>
  <c r="M155"/>
  <c r="M183"/>
  <c r="M185"/>
  <c r="M190"/>
  <c r="M193"/>
  <c r="M238"/>
  <c r="M248"/>
  <c r="M252"/>
  <c r="M256"/>
  <c r="M260"/>
  <c r="M264"/>
  <c r="M268"/>
  <c r="M272"/>
  <c r="M276"/>
  <c r="M280"/>
  <c r="M284"/>
  <c r="M288"/>
  <c r="M292"/>
  <c r="M296"/>
  <c r="M300"/>
  <c r="M304"/>
  <c r="M308"/>
  <c r="M312"/>
  <c r="M316"/>
  <c r="M320"/>
  <c r="M324"/>
  <c r="M328"/>
  <c r="M332"/>
  <c r="M22"/>
  <c r="M201"/>
  <c r="M204"/>
  <c r="M208"/>
  <c r="M212"/>
  <c r="M216"/>
  <c r="M220"/>
  <c r="M224"/>
  <c r="M228"/>
  <c r="M232"/>
  <c r="M239"/>
  <c r="M240"/>
  <c r="M12"/>
  <c r="M47"/>
  <c r="M63"/>
  <c r="M79"/>
  <c r="M95"/>
  <c r="M111"/>
  <c r="M127"/>
  <c r="M143"/>
  <c r="M159"/>
  <c r="M175"/>
  <c r="M188"/>
  <c r="M247"/>
  <c r="M251"/>
  <c r="M255"/>
  <c r="M259"/>
  <c r="M184"/>
  <c r="M197"/>
  <c r="M226"/>
  <c r="M246"/>
  <c r="M254"/>
  <c r="M270"/>
  <c r="M286"/>
  <c r="M302"/>
  <c r="M45"/>
  <c r="M51"/>
  <c r="M115"/>
  <c r="M230"/>
  <c r="M275"/>
  <c r="M291"/>
  <c r="M307"/>
  <c r="M314"/>
  <c r="M318"/>
  <c r="M322"/>
  <c r="M326"/>
  <c r="M330"/>
  <c r="M338"/>
  <c r="M342"/>
  <c r="M346"/>
  <c r="M350"/>
  <c r="M354"/>
  <c r="M358"/>
  <c r="M362"/>
  <c r="M366"/>
  <c r="M370"/>
  <c r="M374"/>
  <c r="M378"/>
  <c r="M382"/>
  <c r="M386"/>
  <c r="M390"/>
  <c r="M394"/>
  <c r="M398"/>
  <c r="M402"/>
  <c r="M406"/>
  <c r="M410"/>
  <c r="M414"/>
  <c r="M418"/>
  <c r="M422"/>
  <c r="M426"/>
  <c r="M430"/>
  <c r="M189"/>
  <c r="M234"/>
  <c r="M266"/>
  <c r="M282"/>
  <c r="M298"/>
  <c r="M315"/>
  <c r="M319"/>
  <c r="M323"/>
  <c r="M327"/>
  <c r="M331"/>
  <c r="M67"/>
  <c r="M131"/>
  <c r="M206"/>
  <c r="M271"/>
  <c r="M287"/>
  <c r="M303"/>
  <c r="M337"/>
  <c r="M341"/>
  <c r="M345"/>
  <c r="M349"/>
  <c r="M353"/>
  <c r="M357"/>
  <c r="M361"/>
  <c r="M365"/>
  <c r="M369"/>
  <c r="M373"/>
  <c r="M377"/>
  <c r="M381"/>
  <c r="M385"/>
  <c r="M389"/>
  <c r="M393"/>
  <c r="M397"/>
  <c r="M401"/>
  <c r="M405"/>
  <c r="M409"/>
  <c r="M413"/>
  <c r="M417"/>
  <c r="M421"/>
  <c r="M425"/>
  <c r="M429"/>
  <c r="M177"/>
  <c r="M199"/>
  <c r="M210"/>
  <c r="M244"/>
  <c r="M250"/>
  <c r="M258"/>
  <c r="M262"/>
  <c r="M278"/>
  <c r="M294"/>
  <c r="M310"/>
  <c r="M13"/>
  <c r="M19"/>
  <c r="M83"/>
  <c r="M147"/>
  <c r="M186"/>
  <c r="M214"/>
  <c r="M267"/>
  <c r="M283"/>
  <c r="M299"/>
  <c r="M191"/>
  <c r="M218"/>
  <c r="M243"/>
  <c r="M274"/>
  <c r="M290"/>
  <c r="M171"/>
  <c r="M351"/>
  <c r="M367"/>
  <c r="M383"/>
  <c r="M399"/>
  <c r="M415"/>
  <c r="M173"/>
  <c r="M263"/>
  <c r="M295"/>
  <c r="M335"/>
  <c r="M340"/>
  <c r="M356"/>
  <c r="M372"/>
  <c r="M388"/>
  <c r="M404"/>
  <c r="M420"/>
  <c r="M434"/>
  <c r="M438"/>
  <c r="M442"/>
  <c r="M446"/>
  <c r="M450"/>
  <c r="M454"/>
  <c r="M458"/>
  <c r="M462"/>
  <c r="M466"/>
  <c r="M470"/>
  <c r="M474"/>
  <c r="M478"/>
  <c r="M482"/>
  <c r="M486"/>
  <c r="M490"/>
  <c r="M494"/>
  <c r="M498"/>
  <c r="M502"/>
  <c r="M506"/>
  <c r="M510"/>
  <c r="M514"/>
  <c r="M518"/>
  <c r="M522"/>
  <c r="M526"/>
  <c r="M530"/>
  <c r="M534"/>
  <c r="M538"/>
  <c r="M542"/>
  <c r="M546"/>
  <c r="M550"/>
  <c r="M554"/>
  <c r="M558"/>
  <c r="M562"/>
  <c r="M566"/>
  <c r="M570"/>
  <c r="M44"/>
  <c r="M306"/>
  <c r="M347"/>
  <c r="M363"/>
  <c r="M379"/>
  <c r="M395"/>
  <c r="M411"/>
  <c r="M427"/>
  <c r="M431"/>
  <c r="M433"/>
  <c r="M573"/>
  <c r="M577"/>
  <c r="M581"/>
  <c r="M585"/>
  <c r="M242"/>
  <c r="M317"/>
  <c r="M334"/>
  <c r="M352"/>
  <c r="M368"/>
  <c r="M384"/>
  <c r="M400"/>
  <c r="M416"/>
  <c r="M432"/>
  <c r="M437"/>
  <c r="M441"/>
  <c r="M445"/>
  <c r="M449"/>
  <c r="M453"/>
  <c r="M457"/>
  <c r="M461"/>
  <c r="M465"/>
  <c r="M469"/>
  <c r="M473"/>
  <c r="M477"/>
  <c r="M481"/>
  <c r="M485"/>
  <c r="M489"/>
  <c r="M493"/>
  <c r="M497"/>
  <c r="M501"/>
  <c r="M505"/>
  <c r="M509"/>
  <c r="M513"/>
  <c r="M517"/>
  <c r="M521"/>
  <c r="M525"/>
  <c r="M529"/>
  <c r="M533"/>
  <c r="M537"/>
  <c r="M541"/>
  <c r="M545"/>
  <c r="M549"/>
  <c r="M553"/>
  <c r="M557"/>
  <c r="M99"/>
  <c r="M321"/>
  <c r="M343"/>
  <c r="M344"/>
  <c r="M371"/>
  <c r="M375"/>
  <c r="M376"/>
  <c r="M403"/>
  <c r="M407"/>
  <c r="M408"/>
  <c r="M443"/>
  <c r="M459"/>
  <c r="M475"/>
  <c r="M491"/>
  <c r="M507"/>
  <c r="M523"/>
  <c r="M539"/>
  <c r="M555"/>
  <c r="M578"/>
  <c r="M588"/>
  <c r="M592"/>
  <c r="M596"/>
  <c r="M600"/>
  <c r="M604"/>
  <c r="M608"/>
  <c r="M222"/>
  <c r="M448"/>
  <c r="M464"/>
  <c r="M480"/>
  <c r="M496"/>
  <c r="M512"/>
  <c r="M528"/>
  <c r="M544"/>
  <c r="M560"/>
  <c r="M567"/>
  <c r="M579"/>
  <c r="M580"/>
  <c r="M439"/>
  <c r="M455"/>
  <c r="M471"/>
  <c r="M487"/>
  <c r="M503"/>
  <c r="M519"/>
  <c r="M535"/>
  <c r="M551"/>
  <c r="M568"/>
  <c r="M569"/>
  <c r="M587"/>
  <c r="M591"/>
  <c r="M595"/>
  <c r="M599"/>
  <c r="M603"/>
  <c r="M607"/>
  <c r="M311"/>
  <c r="M333"/>
  <c r="M336"/>
  <c r="M364"/>
  <c r="M396"/>
  <c r="M428"/>
  <c r="M444"/>
  <c r="M460"/>
  <c r="M476"/>
  <c r="M492"/>
  <c r="M508"/>
  <c r="M524"/>
  <c r="M540"/>
  <c r="M556"/>
  <c r="M561"/>
  <c r="M571"/>
  <c r="M572"/>
  <c r="M582"/>
  <c r="M163"/>
  <c r="M355"/>
  <c r="M380"/>
  <c r="M419"/>
  <c r="M564"/>
  <c r="M576"/>
  <c r="M586"/>
  <c r="M602"/>
  <c r="M583"/>
  <c r="M593"/>
  <c r="M609"/>
  <c r="M391"/>
  <c r="M392"/>
  <c r="M440"/>
  <c r="M472"/>
  <c r="M504"/>
  <c r="M536"/>
  <c r="M563"/>
  <c r="M598"/>
  <c r="M348"/>
  <c r="M387"/>
  <c r="M412"/>
  <c r="M594"/>
  <c r="M610"/>
  <c r="M565"/>
  <c r="M574"/>
  <c r="M601"/>
  <c r="M339"/>
  <c r="M359"/>
  <c r="M360"/>
  <c r="M423"/>
  <c r="M424"/>
  <c r="M467"/>
  <c r="M468"/>
  <c r="M552"/>
  <c r="M559"/>
  <c r="M325"/>
  <c r="M456"/>
  <c r="M463"/>
  <c r="M543"/>
  <c r="M547"/>
  <c r="M548"/>
  <c r="M590"/>
  <c r="M606"/>
  <c r="M279"/>
  <c r="M447"/>
  <c r="M451"/>
  <c r="M452"/>
  <c r="M531"/>
  <c r="M532"/>
  <c r="M589"/>
  <c r="M605"/>
  <c r="M329"/>
  <c r="M435"/>
  <c r="M436"/>
  <c r="M520"/>
  <c r="M527"/>
  <c r="M597"/>
  <c r="M511"/>
  <c r="M515"/>
  <c r="M516"/>
  <c r="M499"/>
  <c r="M500"/>
  <c r="M25"/>
  <c r="M488"/>
  <c r="M495"/>
  <c r="M575"/>
  <c r="M479"/>
  <c r="M483"/>
  <c r="M484"/>
  <c r="M584"/>
  <c r="M5"/>
  <c r="AG6"/>
  <c r="AH6"/>
  <c r="BJ6"/>
  <c r="C5"/>
  <c r="E5"/>
  <c r="H6"/>
  <c r="BI6"/>
  <c r="B5"/>
  <c r="I12"/>
  <c r="I21"/>
  <c r="I30"/>
  <c r="I35"/>
  <c r="I44"/>
  <c r="I13"/>
  <c r="I22"/>
  <c r="I27"/>
  <c r="I36"/>
  <c r="I45"/>
  <c r="I9"/>
  <c r="I18"/>
  <c r="I23"/>
  <c r="I32"/>
  <c r="I41"/>
  <c r="I48"/>
  <c r="I52"/>
  <c r="I56"/>
  <c r="I60"/>
  <c r="I64"/>
  <c r="I68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56"/>
  <c r="I160"/>
  <c r="I164"/>
  <c r="I168"/>
  <c r="I172"/>
  <c r="I176"/>
  <c r="I180"/>
  <c r="I50"/>
  <c r="I54"/>
  <c r="I58"/>
  <c r="I62"/>
  <c r="I66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5"/>
  <c r="I25"/>
  <c r="I28"/>
  <c r="I31"/>
  <c r="I38"/>
  <c r="I47"/>
  <c r="I51"/>
  <c r="I55"/>
  <c r="I59"/>
  <c r="I63"/>
  <c r="I67"/>
  <c r="I71"/>
  <c r="I75"/>
  <c r="I79"/>
  <c r="I83"/>
  <c r="I87"/>
  <c r="I91"/>
  <c r="I95"/>
  <c r="I99"/>
  <c r="I103"/>
  <c r="I107"/>
  <c r="I111"/>
  <c r="I115"/>
  <c r="I119"/>
  <c r="I123"/>
  <c r="I127"/>
  <c r="I131"/>
  <c r="I135"/>
  <c r="I139"/>
  <c r="I143"/>
  <c r="I147"/>
  <c r="I151"/>
  <c r="I155"/>
  <c r="I159"/>
  <c r="I163"/>
  <c r="I167"/>
  <c r="I171"/>
  <c r="I175"/>
  <c r="I179"/>
  <c r="I183"/>
  <c r="I190"/>
  <c r="I200"/>
  <c r="I201"/>
  <c r="I207"/>
  <c r="I211"/>
  <c r="I215"/>
  <c r="I219"/>
  <c r="I223"/>
  <c r="I227"/>
  <c r="I231"/>
  <c r="I235"/>
  <c r="I239"/>
  <c r="I243"/>
  <c r="I8"/>
  <c r="I40"/>
  <c r="I184"/>
  <c r="I188"/>
  <c r="I189"/>
  <c r="I199"/>
  <c r="I11"/>
  <c r="I17"/>
  <c r="I34"/>
  <c r="I37"/>
  <c r="I43"/>
  <c r="I14"/>
  <c r="I24"/>
  <c r="I46"/>
  <c r="I186"/>
  <c r="I196"/>
  <c r="I197"/>
  <c r="I7"/>
  <c r="I20"/>
  <c r="I191"/>
  <c r="I247"/>
  <c r="I251"/>
  <c r="I255"/>
  <c r="I259"/>
  <c r="I263"/>
  <c r="I267"/>
  <c r="I271"/>
  <c r="I275"/>
  <c r="I279"/>
  <c r="I283"/>
  <c r="I287"/>
  <c r="I291"/>
  <c r="I295"/>
  <c r="I299"/>
  <c r="I303"/>
  <c r="I307"/>
  <c r="I311"/>
  <c r="I26"/>
  <c r="I49"/>
  <c r="I65"/>
  <c r="I81"/>
  <c r="I97"/>
  <c r="I113"/>
  <c r="I129"/>
  <c r="I145"/>
  <c r="I161"/>
  <c r="I173"/>
  <c r="I195"/>
  <c r="I202"/>
  <c r="I206"/>
  <c r="I210"/>
  <c r="I214"/>
  <c r="I218"/>
  <c r="I222"/>
  <c r="I226"/>
  <c r="I230"/>
  <c r="I234"/>
  <c r="I33"/>
  <c r="I39"/>
  <c r="I181"/>
  <c r="I187"/>
  <c r="I192"/>
  <c r="I244"/>
  <c r="I245"/>
  <c r="I246"/>
  <c r="I250"/>
  <c r="I254"/>
  <c r="I258"/>
  <c r="I262"/>
  <c r="I266"/>
  <c r="I270"/>
  <c r="I274"/>
  <c r="I278"/>
  <c r="I282"/>
  <c r="I286"/>
  <c r="I290"/>
  <c r="I294"/>
  <c r="I298"/>
  <c r="I302"/>
  <c r="I306"/>
  <c r="I310"/>
  <c r="I314"/>
  <c r="I318"/>
  <c r="I322"/>
  <c r="I326"/>
  <c r="I330"/>
  <c r="I334"/>
  <c r="I16"/>
  <c r="I53"/>
  <c r="I69"/>
  <c r="I85"/>
  <c r="I101"/>
  <c r="I117"/>
  <c r="I133"/>
  <c r="I149"/>
  <c r="I165"/>
  <c r="I169"/>
  <c r="I185"/>
  <c r="I198"/>
  <c r="I203"/>
  <c r="I10"/>
  <c r="I236"/>
  <c r="I237"/>
  <c r="I238"/>
  <c r="I249"/>
  <c r="I253"/>
  <c r="I257"/>
  <c r="I208"/>
  <c r="I217"/>
  <c r="I317"/>
  <c r="I321"/>
  <c r="I325"/>
  <c r="I329"/>
  <c r="I57"/>
  <c r="I109"/>
  <c r="I121"/>
  <c r="I212"/>
  <c r="I221"/>
  <c r="I242"/>
  <c r="I261"/>
  <c r="I272"/>
  <c r="I277"/>
  <c r="I288"/>
  <c r="I293"/>
  <c r="I304"/>
  <c r="I309"/>
  <c r="I336"/>
  <c r="I340"/>
  <c r="I344"/>
  <c r="I348"/>
  <c r="I352"/>
  <c r="I356"/>
  <c r="I360"/>
  <c r="I364"/>
  <c r="I368"/>
  <c r="I372"/>
  <c r="I376"/>
  <c r="I380"/>
  <c r="I384"/>
  <c r="I388"/>
  <c r="I392"/>
  <c r="I396"/>
  <c r="I400"/>
  <c r="I404"/>
  <c r="I408"/>
  <c r="I412"/>
  <c r="I416"/>
  <c r="I420"/>
  <c r="I424"/>
  <c r="I428"/>
  <c r="I432"/>
  <c r="I182"/>
  <c r="I216"/>
  <c r="I225"/>
  <c r="I335"/>
  <c r="I61"/>
  <c r="I73"/>
  <c r="I125"/>
  <c r="I137"/>
  <c r="I194"/>
  <c r="I220"/>
  <c r="I229"/>
  <c r="I248"/>
  <c r="I256"/>
  <c r="I268"/>
  <c r="I273"/>
  <c r="I284"/>
  <c r="I289"/>
  <c r="I300"/>
  <c r="I305"/>
  <c r="I339"/>
  <c r="I343"/>
  <c r="I347"/>
  <c r="I351"/>
  <c r="I355"/>
  <c r="I359"/>
  <c r="I363"/>
  <c r="I367"/>
  <c r="I371"/>
  <c r="I375"/>
  <c r="I379"/>
  <c r="I383"/>
  <c r="I387"/>
  <c r="I391"/>
  <c r="I395"/>
  <c r="I399"/>
  <c r="I403"/>
  <c r="I407"/>
  <c r="I411"/>
  <c r="I415"/>
  <c r="I419"/>
  <c r="I423"/>
  <c r="I427"/>
  <c r="I431"/>
  <c r="I29"/>
  <c r="I178"/>
  <c r="I193"/>
  <c r="I224"/>
  <c r="I233"/>
  <c r="I241"/>
  <c r="I42"/>
  <c r="I77"/>
  <c r="I89"/>
  <c r="I141"/>
  <c r="I153"/>
  <c r="I205"/>
  <c r="I228"/>
  <c r="I264"/>
  <c r="I269"/>
  <c r="I280"/>
  <c r="I285"/>
  <c r="I296"/>
  <c r="I6"/>
  <c r="I19"/>
  <c r="I177"/>
  <c r="I204"/>
  <c r="I209"/>
  <c r="I232"/>
  <c r="I93"/>
  <c r="I105"/>
  <c r="I157"/>
  <c r="I213"/>
  <c r="I260"/>
  <c r="I292"/>
  <c r="I319"/>
  <c r="I328"/>
  <c r="I338"/>
  <c r="I265"/>
  <c r="I297"/>
  <c r="I308"/>
  <c r="I323"/>
  <c r="I332"/>
  <c r="I342"/>
  <c r="I353"/>
  <c r="I358"/>
  <c r="I369"/>
  <c r="I374"/>
  <c r="I385"/>
  <c r="I390"/>
  <c r="I401"/>
  <c r="I406"/>
  <c r="I417"/>
  <c r="I422"/>
  <c r="I436"/>
  <c r="I440"/>
  <c r="I444"/>
  <c r="I448"/>
  <c r="I452"/>
  <c r="I456"/>
  <c r="I460"/>
  <c r="I464"/>
  <c r="I468"/>
  <c r="I472"/>
  <c r="I476"/>
  <c r="I480"/>
  <c r="I484"/>
  <c r="I488"/>
  <c r="I492"/>
  <c r="I496"/>
  <c r="I500"/>
  <c r="I504"/>
  <c r="I508"/>
  <c r="I512"/>
  <c r="I516"/>
  <c r="I520"/>
  <c r="I524"/>
  <c r="I528"/>
  <c r="I532"/>
  <c r="I536"/>
  <c r="I540"/>
  <c r="I544"/>
  <c r="I548"/>
  <c r="I552"/>
  <c r="I556"/>
  <c r="I560"/>
  <c r="I564"/>
  <c r="I568"/>
  <c r="I240"/>
  <c r="I313"/>
  <c r="I327"/>
  <c r="I429"/>
  <c r="I571"/>
  <c r="I575"/>
  <c r="I579"/>
  <c r="I583"/>
  <c r="I312"/>
  <c r="I331"/>
  <c r="I349"/>
  <c r="I354"/>
  <c r="I365"/>
  <c r="I370"/>
  <c r="I381"/>
  <c r="I386"/>
  <c r="I397"/>
  <c r="I402"/>
  <c r="I413"/>
  <c r="I418"/>
  <c r="I430"/>
  <c r="I435"/>
  <c r="I439"/>
  <c r="I443"/>
  <c r="I447"/>
  <c r="I451"/>
  <c r="I455"/>
  <c r="I459"/>
  <c r="I463"/>
  <c r="I467"/>
  <c r="I471"/>
  <c r="I475"/>
  <c r="I479"/>
  <c r="I483"/>
  <c r="I487"/>
  <c r="I491"/>
  <c r="I495"/>
  <c r="I499"/>
  <c r="I503"/>
  <c r="I507"/>
  <c r="I511"/>
  <c r="I515"/>
  <c r="I519"/>
  <c r="I523"/>
  <c r="I527"/>
  <c r="I531"/>
  <c r="I535"/>
  <c r="I539"/>
  <c r="I543"/>
  <c r="I547"/>
  <c r="I551"/>
  <c r="I555"/>
  <c r="I559"/>
  <c r="I362"/>
  <c r="I366"/>
  <c r="I394"/>
  <c r="I398"/>
  <c r="I426"/>
  <c r="I562"/>
  <c r="I563"/>
  <c r="I584"/>
  <c r="I585"/>
  <c r="I586"/>
  <c r="I590"/>
  <c r="I594"/>
  <c r="I598"/>
  <c r="I602"/>
  <c r="I606"/>
  <c r="I610"/>
  <c r="I324"/>
  <c r="I434"/>
  <c r="I445"/>
  <c r="I450"/>
  <c r="I461"/>
  <c r="I466"/>
  <c r="I477"/>
  <c r="I482"/>
  <c r="I493"/>
  <c r="I498"/>
  <c r="I509"/>
  <c r="I514"/>
  <c r="I525"/>
  <c r="I530"/>
  <c r="I541"/>
  <c r="I546"/>
  <c r="I557"/>
  <c r="I316"/>
  <c r="I320"/>
  <c r="I337"/>
  <c r="I357"/>
  <c r="I361"/>
  <c r="I389"/>
  <c r="I393"/>
  <c r="I421"/>
  <c r="I425"/>
  <c r="I576"/>
  <c r="I577"/>
  <c r="I578"/>
  <c r="I589"/>
  <c r="I593"/>
  <c r="I597"/>
  <c r="I601"/>
  <c r="I605"/>
  <c r="I609"/>
  <c r="I441"/>
  <c r="I446"/>
  <c r="I457"/>
  <c r="I462"/>
  <c r="I473"/>
  <c r="I478"/>
  <c r="I489"/>
  <c r="I494"/>
  <c r="I505"/>
  <c r="I510"/>
  <c r="I521"/>
  <c r="I526"/>
  <c r="I537"/>
  <c r="I542"/>
  <c r="I553"/>
  <c r="I558"/>
  <c r="I565"/>
  <c r="I566"/>
  <c r="I567"/>
  <c r="I315"/>
  <c r="I433"/>
  <c r="I588"/>
  <c r="I599"/>
  <c r="I604"/>
  <c r="I350"/>
  <c r="I377"/>
  <c r="I414"/>
  <c r="I437"/>
  <c r="I465"/>
  <c r="I469"/>
  <c r="I497"/>
  <c r="I501"/>
  <c r="I529"/>
  <c r="I533"/>
  <c r="I561"/>
  <c r="I276"/>
  <c r="I373"/>
  <c r="I569"/>
  <c r="I581"/>
  <c r="I595"/>
  <c r="I600"/>
  <c r="I591"/>
  <c r="I596"/>
  <c r="I607"/>
  <c r="I333"/>
  <c r="I345"/>
  <c r="I382"/>
  <c r="I409"/>
  <c r="I449"/>
  <c r="I453"/>
  <c r="I481"/>
  <c r="I485"/>
  <c r="I513"/>
  <c r="I517"/>
  <c r="I545"/>
  <c r="I549"/>
  <c r="I252"/>
  <c r="I470"/>
  <c r="I474"/>
  <c r="I550"/>
  <c r="I554"/>
  <c r="I573"/>
  <c r="I346"/>
  <c r="I410"/>
  <c r="I454"/>
  <c r="I458"/>
  <c r="I582"/>
  <c r="I281"/>
  <c r="I534"/>
  <c r="I538"/>
  <c r="I572"/>
  <c r="I378"/>
  <c r="I438"/>
  <c r="I442"/>
  <c r="I518"/>
  <c r="I522"/>
  <c r="I580"/>
  <c r="I301"/>
  <c r="I570"/>
  <c r="I587"/>
  <c r="I603"/>
  <c r="I502"/>
  <c r="I506"/>
  <c r="I486"/>
  <c r="I490"/>
  <c r="I341"/>
  <c r="I405"/>
  <c r="I574"/>
  <c r="I592"/>
  <c r="I608"/>
  <c r="I5"/>
  <c r="Q7"/>
  <c r="Q16"/>
  <c r="Q25"/>
  <c r="Q34"/>
  <c r="Q39"/>
  <c r="Q8"/>
  <c r="Q17"/>
  <c r="Q26"/>
  <c r="Q31"/>
  <c r="Q40"/>
  <c r="Q13"/>
  <c r="Q22"/>
  <c r="Q27"/>
  <c r="Q36"/>
  <c r="Q45"/>
  <c r="Q48"/>
  <c r="Q52"/>
  <c r="Q56"/>
  <c r="Q60"/>
  <c r="Q64"/>
  <c r="Q68"/>
  <c r="Q72"/>
  <c r="Q76"/>
  <c r="Q80"/>
  <c r="Q84"/>
  <c r="Q88"/>
  <c r="Q92"/>
  <c r="Q96"/>
  <c r="Q100"/>
  <c r="Q104"/>
  <c r="Q108"/>
  <c r="Q112"/>
  <c r="Q116"/>
  <c r="Q120"/>
  <c r="Q124"/>
  <c r="Q128"/>
  <c r="Q132"/>
  <c r="Q136"/>
  <c r="Q140"/>
  <c r="Q144"/>
  <c r="Q148"/>
  <c r="Q152"/>
  <c r="Q156"/>
  <c r="Q160"/>
  <c r="Q164"/>
  <c r="Q168"/>
  <c r="Q172"/>
  <c r="Q176"/>
  <c r="Q180"/>
  <c r="Q14"/>
  <c r="Q24"/>
  <c r="Q30"/>
  <c r="Q46"/>
  <c r="Q20"/>
  <c r="Q23"/>
  <c r="Q49"/>
  <c r="Q53"/>
  <c r="Q57"/>
  <c r="Q61"/>
  <c r="Q65"/>
  <c r="Q69"/>
  <c r="Q73"/>
  <c r="Q77"/>
  <c r="Q81"/>
  <c r="Q85"/>
  <c r="Q89"/>
  <c r="Q93"/>
  <c r="Q97"/>
  <c r="Q101"/>
  <c r="Q105"/>
  <c r="Q109"/>
  <c r="Q113"/>
  <c r="Q117"/>
  <c r="Q121"/>
  <c r="Q125"/>
  <c r="Q129"/>
  <c r="Q133"/>
  <c r="Q137"/>
  <c r="Q141"/>
  <c r="Q145"/>
  <c r="Q149"/>
  <c r="Q153"/>
  <c r="Q157"/>
  <c r="Q161"/>
  <c r="Q165"/>
  <c r="Q169"/>
  <c r="Q173"/>
  <c r="Q177"/>
  <c r="Q181"/>
  <c r="Q191"/>
  <c r="Q202"/>
  <c r="Q207"/>
  <c r="Q211"/>
  <c r="Q215"/>
  <c r="Q219"/>
  <c r="Q223"/>
  <c r="Q227"/>
  <c r="Q231"/>
  <c r="Q235"/>
  <c r="Q239"/>
  <c r="Q243"/>
  <c r="Q33"/>
  <c r="Q190"/>
  <c r="Q200"/>
  <c r="Q201"/>
  <c r="Q10"/>
  <c r="Q19"/>
  <c r="Q29"/>
  <c r="Q32"/>
  <c r="Q35"/>
  <c r="Q42"/>
  <c r="Q50"/>
  <c r="Q54"/>
  <c r="Q58"/>
  <c r="Q62"/>
  <c r="Q66"/>
  <c r="Q70"/>
  <c r="Q74"/>
  <c r="Q78"/>
  <c r="Q82"/>
  <c r="Q86"/>
  <c r="Q90"/>
  <c r="Q94"/>
  <c r="Q98"/>
  <c r="Q102"/>
  <c r="Q106"/>
  <c r="Q110"/>
  <c r="Q114"/>
  <c r="Q118"/>
  <c r="Q122"/>
  <c r="Q126"/>
  <c r="Q130"/>
  <c r="Q134"/>
  <c r="Q138"/>
  <c r="Q142"/>
  <c r="Q146"/>
  <c r="Q150"/>
  <c r="Q154"/>
  <c r="Q158"/>
  <c r="Q162"/>
  <c r="Q166"/>
  <c r="Q6"/>
  <c r="Q9"/>
  <c r="Q12"/>
  <c r="Q41"/>
  <c r="Q44"/>
  <c r="Q47"/>
  <c r="Q51"/>
  <c r="Q55"/>
  <c r="Q59"/>
  <c r="Q63"/>
  <c r="Q67"/>
  <c r="Q71"/>
  <c r="Q75"/>
  <c r="Q79"/>
  <c r="Q83"/>
  <c r="Q87"/>
  <c r="Q91"/>
  <c r="Q95"/>
  <c r="Q99"/>
  <c r="Q103"/>
  <c r="Q107"/>
  <c r="Q111"/>
  <c r="Q115"/>
  <c r="Q119"/>
  <c r="Q123"/>
  <c r="Q127"/>
  <c r="Q131"/>
  <c r="Q135"/>
  <c r="Q139"/>
  <c r="Q143"/>
  <c r="Q147"/>
  <c r="Q151"/>
  <c r="Q155"/>
  <c r="Q159"/>
  <c r="Q163"/>
  <c r="Q167"/>
  <c r="Q171"/>
  <c r="Q175"/>
  <c r="Q179"/>
  <c r="Q183"/>
  <c r="Q184"/>
  <c r="Q187"/>
  <c r="Q198"/>
  <c r="Q15"/>
  <c r="Q37"/>
  <c r="Q38"/>
  <c r="Q196"/>
  <c r="Q247"/>
  <c r="Q251"/>
  <c r="Q255"/>
  <c r="Q259"/>
  <c r="Q263"/>
  <c r="Q267"/>
  <c r="Q271"/>
  <c r="Q275"/>
  <c r="Q279"/>
  <c r="Q283"/>
  <c r="Q287"/>
  <c r="Q291"/>
  <c r="Q295"/>
  <c r="Q299"/>
  <c r="Q303"/>
  <c r="Q307"/>
  <c r="Q311"/>
  <c r="Q21"/>
  <c r="Q178"/>
  <c r="Q188"/>
  <c r="Q193"/>
  <c r="Q204"/>
  <c r="Q208"/>
  <c r="Q212"/>
  <c r="Q216"/>
  <c r="Q220"/>
  <c r="Q224"/>
  <c r="Q228"/>
  <c r="Q232"/>
  <c r="Q240"/>
  <c r="Q241"/>
  <c r="Q242"/>
  <c r="Q28"/>
  <c r="Q199"/>
  <c r="Q205"/>
  <c r="Q209"/>
  <c r="Q213"/>
  <c r="Q217"/>
  <c r="Q221"/>
  <c r="Q225"/>
  <c r="Q229"/>
  <c r="Q233"/>
  <c r="Q246"/>
  <c r="Q250"/>
  <c r="Q254"/>
  <c r="Q258"/>
  <c r="Q262"/>
  <c r="Q266"/>
  <c r="Q270"/>
  <c r="Q274"/>
  <c r="Q278"/>
  <c r="Q282"/>
  <c r="Q286"/>
  <c r="Q290"/>
  <c r="Q294"/>
  <c r="Q298"/>
  <c r="Q302"/>
  <c r="Q306"/>
  <c r="Q310"/>
  <c r="Q314"/>
  <c r="Q318"/>
  <c r="Q322"/>
  <c r="Q326"/>
  <c r="Q330"/>
  <c r="Q334"/>
  <c r="Q182"/>
  <c r="Q186"/>
  <c r="Q194"/>
  <c r="Q234"/>
  <c r="Q11"/>
  <c r="Q174"/>
  <c r="Q197"/>
  <c r="Q206"/>
  <c r="Q210"/>
  <c r="Q214"/>
  <c r="Q218"/>
  <c r="Q222"/>
  <c r="Q226"/>
  <c r="Q230"/>
  <c r="Q244"/>
  <c r="Q245"/>
  <c r="Q249"/>
  <c r="Q253"/>
  <c r="Q257"/>
  <c r="Q189"/>
  <c r="Q203"/>
  <c r="Q248"/>
  <c r="Q256"/>
  <c r="Q238"/>
  <c r="Q264"/>
  <c r="Q269"/>
  <c r="Q280"/>
  <c r="Q285"/>
  <c r="Q296"/>
  <c r="Q301"/>
  <c r="Q312"/>
  <c r="Q315"/>
  <c r="Q319"/>
  <c r="Q323"/>
  <c r="Q327"/>
  <c r="Q331"/>
  <c r="Q332"/>
  <c r="Q333"/>
  <c r="Q336"/>
  <c r="Q340"/>
  <c r="Q344"/>
  <c r="Q348"/>
  <c r="Q352"/>
  <c r="Q356"/>
  <c r="Q360"/>
  <c r="Q364"/>
  <c r="Q368"/>
  <c r="Q372"/>
  <c r="Q376"/>
  <c r="Q380"/>
  <c r="Q384"/>
  <c r="Q388"/>
  <c r="Q392"/>
  <c r="Q396"/>
  <c r="Q400"/>
  <c r="Q404"/>
  <c r="Q408"/>
  <c r="Q412"/>
  <c r="Q416"/>
  <c r="Q420"/>
  <c r="Q424"/>
  <c r="Q428"/>
  <c r="Q432"/>
  <c r="Q316"/>
  <c r="Q320"/>
  <c r="Q324"/>
  <c r="Q328"/>
  <c r="Q237"/>
  <c r="Q260"/>
  <c r="Q265"/>
  <c r="Q276"/>
  <c r="Q281"/>
  <c r="Q292"/>
  <c r="Q297"/>
  <c r="Q308"/>
  <c r="Q313"/>
  <c r="Q317"/>
  <c r="Q321"/>
  <c r="Q325"/>
  <c r="Q329"/>
  <c r="Q335"/>
  <c r="Q339"/>
  <c r="Q343"/>
  <c r="Q347"/>
  <c r="Q351"/>
  <c r="Q355"/>
  <c r="Q359"/>
  <c r="Q363"/>
  <c r="Q367"/>
  <c r="Q371"/>
  <c r="Q375"/>
  <c r="Q379"/>
  <c r="Q383"/>
  <c r="Q387"/>
  <c r="Q391"/>
  <c r="Q395"/>
  <c r="Q399"/>
  <c r="Q403"/>
  <c r="Q407"/>
  <c r="Q411"/>
  <c r="Q415"/>
  <c r="Q419"/>
  <c r="Q423"/>
  <c r="Q427"/>
  <c r="Q431"/>
  <c r="Q18"/>
  <c r="Q252"/>
  <c r="Q192"/>
  <c r="Q236"/>
  <c r="Q261"/>
  <c r="Q272"/>
  <c r="Q277"/>
  <c r="Q288"/>
  <c r="Q293"/>
  <c r="Q43"/>
  <c r="Q185"/>
  <c r="Q170"/>
  <c r="Q289"/>
  <c r="Q300"/>
  <c r="Q345"/>
  <c r="Q350"/>
  <c r="Q361"/>
  <c r="Q366"/>
  <c r="Q377"/>
  <c r="Q382"/>
  <c r="Q393"/>
  <c r="Q398"/>
  <c r="Q409"/>
  <c r="Q414"/>
  <c r="Q425"/>
  <c r="Q436"/>
  <c r="Q440"/>
  <c r="Q444"/>
  <c r="Q448"/>
  <c r="Q452"/>
  <c r="Q456"/>
  <c r="Q460"/>
  <c r="Q464"/>
  <c r="Q468"/>
  <c r="Q472"/>
  <c r="Q476"/>
  <c r="Q480"/>
  <c r="Q484"/>
  <c r="Q488"/>
  <c r="Q492"/>
  <c r="Q496"/>
  <c r="Q500"/>
  <c r="Q504"/>
  <c r="Q508"/>
  <c r="Q512"/>
  <c r="Q516"/>
  <c r="Q520"/>
  <c r="Q524"/>
  <c r="Q528"/>
  <c r="Q532"/>
  <c r="Q536"/>
  <c r="Q540"/>
  <c r="Q544"/>
  <c r="Q548"/>
  <c r="Q552"/>
  <c r="Q556"/>
  <c r="Q560"/>
  <c r="Q564"/>
  <c r="Q568"/>
  <c r="Q268"/>
  <c r="Q337"/>
  <c r="Q571"/>
  <c r="Q575"/>
  <c r="Q579"/>
  <c r="Q583"/>
  <c r="Q195"/>
  <c r="Q304"/>
  <c r="Q305"/>
  <c r="Q341"/>
  <c r="Q346"/>
  <c r="Q357"/>
  <c r="Q362"/>
  <c r="Q373"/>
  <c r="Q378"/>
  <c r="Q389"/>
  <c r="Q394"/>
  <c r="Q405"/>
  <c r="Q410"/>
  <c r="Q421"/>
  <c r="Q426"/>
  <c r="Q435"/>
  <c r="Q439"/>
  <c r="Q443"/>
  <c r="Q447"/>
  <c r="Q451"/>
  <c r="Q455"/>
  <c r="Q459"/>
  <c r="Q463"/>
  <c r="Q467"/>
  <c r="Q471"/>
  <c r="Q475"/>
  <c r="Q479"/>
  <c r="Q483"/>
  <c r="Q487"/>
  <c r="Q491"/>
  <c r="Q495"/>
  <c r="Q499"/>
  <c r="Q503"/>
  <c r="Q507"/>
  <c r="Q511"/>
  <c r="Q515"/>
  <c r="Q519"/>
  <c r="Q523"/>
  <c r="Q527"/>
  <c r="Q531"/>
  <c r="Q535"/>
  <c r="Q539"/>
  <c r="Q543"/>
  <c r="Q547"/>
  <c r="Q551"/>
  <c r="Q555"/>
  <c r="Q559"/>
  <c r="Q429"/>
  <c r="Q569"/>
  <c r="Q570"/>
  <c r="Q586"/>
  <c r="Q590"/>
  <c r="Q594"/>
  <c r="Q598"/>
  <c r="Q602"/>
  <c r="Q606"/>
  <c r="Q610"/>
  <c r="Q342"/>
  <c r="Q370"/>
  <c r="Q374"/>
  <c r="Q402"/>
  <c r="Q406"/>
  <c r="Q437"/>
  <c r="Q442"/>
  <c r="Q453"/>
  <c r="Q458"/>
  <c r="Q469"/>
  <c r="Q474"/>
  <c r="Q485"/>
  <c r="Q490"/>
  <c r="Q501"/>
  <c r="Q506"/>
  <c r="Q517"/>
  <c r="Q522"/>
  <c r="Q533"/>
  <c r="Q538"/>
  <c r="Q549"/>
  <c r="Q554"/>
  <c r="Q572"/>
  <c r="Q573"/>
  <c r="Q574"/>
  <c r="Q365"/>
  <c r="Q369"/>
  <c r="Q397"/>
  <c r="Q401"/>
  <c r="Q561"/>
  <c r="Q562"/>
  <c r="Q563"/>
  <c r="Q584"/>
  <c r="Q585"/>
  <c r="Q589"/>
  <c r="Q593"/>
  <c r="Q597"/>
  <c r="Q601"/>
  <c r="Q605"/>
  <c r="Q609"/>
  <c r="Q309"/>
  <c r="Q433"/>
  <c r="Q438"/>
  <c r="Q449"/>
  <c r="Q454"/>
  <c r="Q465"/>
  <c r="Q470"/>
  <c r="Q481"/>
  <c r="Q486"/>
  <c r="Q497"/>
  <c r="Q502"/>
  <c r="Q513"/>
  <c r="Q518"/>
  <c r="Q529"/>
  <c r="Q534"/>
  <c r="Q545"/>
  <c r="Q550"/>
  <c r="Q446"/>
  <c r="Q450"/>
  <c r="Q478"/>
  <c r="Q482"/>
  <c r="Q510"/>
  <c r="Q514"/>
  <c r="Q542"/>
  <c r="Q546"/>
  <c r="Q566"/>
  <c r="Q578"/>
  <c r="Q581"/>
  <c r="Q591"/>
  <c r="Q596"/>
  <c r="Q607"/>
  <c r="Q354"/>
  <c r="Q418"/>
  <c r="Q441"/>
  <c r="Q445"/>
  <c r="Q473"/>
  <c r="Q477"/>
  <c r="Q505"/>
  <c r="Q509"/>
  <c r="Q537"/>
  <c r="Q541"/>
  <c r="Q273"/>
  <c r="Q353"/>
  <c r="Q417"/>
  <c r="Q430"/>
  <c r="Q587"/>
  <c r="Q592"/>
  <c r="Q603"/>
  <c r="Q608"/>
  <c r="Q284"/>
  <c r="Q434"/>
  <c r="Q462"/>
  <c r="Q466"/>
  <c r="Q494"/>
  <c r="Q498"/>
  <c r="Q526"/>
  <c r="Q530"/>
  <c r="Q558"/>
  <c r="Q580"/>
  <c r="Q582"/>
  <c r="Q588"/>
  <c r="Q599"/>
  <c r="Q604"/>
  <c r="Q386"/>
  <c r="Q457"/>
  <c r="Q461"/>
  <c r="Q489"/>
  <c r="Q493"/>
  <c r="Q521"/>
  <c r="Q525"/>
  <c r="Q553"/>
  <c r="Q557"/>
  <c r="Q567"/>
  <c r="Q338"/>
  <c r="Q358"/>
  <c r="Q390"/>
  <c r="Q422"/>
  <c r="Q349"/>
  <c r="Q413"/>
  <c r="Q595"/>
  <c r="Q381"/>
  <c r="Q577"/>
  <c r="Q385"/>
  <c r="Q576"/>
  <c r="Q565"/>
  <c r="Q600"/>
  <c r="H339"/>
  <c r="H397"/>
  <c r="H510"/>
  <c r="H546"/>
  <c r="H272"/>
  <c r="H343"/>
  <c r="H279"/>
  <c r="H157"/>
  <c r="H113"/>
  <c r="H87"/>
  <c r="H42"/>
  <c r="H536"/>
  <c r="H461"/>
  <c r="H542"/>
  <c r="H556"/>
  <c r="H590"/>
  <c r="H566"/>
  <c r="H547"/>
  <c r="H598"/>
  <c r="H604"/>
  <c r="H535"/>
  <c r="H209"/>
  <c r="H445"/>
  <c r="H451"/>
  <c r="H278"/>
  <c r="H478"/>
  <c r="H594"/>
  <c r="H406"/>
  <c r="H503"/>
  <c r="H317"/>
  <c r="H241"/>
  <c r="H189"/>
  <c r="H151"/>
  <c r="H145"/>
  <c r="H29"/>
  <c r="H220"/>
  <c r="H548"/>
  <c r="H523"/>
  <c r="H484"/>
  <c r="H482"/>
  <c r="H578"/>
  <c r="H572"/>
  <c r="H528"/>
  <c r="H266"/>
  <c r="H349"/>
  <c r="H183"/>
  <c r="H93"/>
  <c r="H23"/>
  <c r="H570"/>
  <c r="H522"/>
  <c r="H592"/>
  <c r="H540"/>
  <c r="H509"/>
  <c r="H497"/>
  <c r="H477"/>
  <c r="H444"/>
  <c r="H555"/>
  <c r="H491"/>
  <c r="H420"/>
  <c r="H388"/>
  <c r="H299"/>
  <c r="H210"/>
  <c r="H171"/>
  <c r="H139"/>
  <c r="H603"/>
  <c r="H583"/>
  <c r="H563"/>
  <c r="H291"/>
  <c r="H409"/>
  <c r="H351"/>
  <c r="H313"/>
  <c r="H249"/>
  <c r="H375"/>
  <c r="H119"/>
  <c r="H188"/>
  <c r="H35"/>
  <c r="H504"/>
  <c r="H414"/>
  <c r="H190"/>
  <c r="H107"/>
  <c r="H100"/>
  <c r="H75"/>
  <c r="H575"/>
  <c r="H567"/>
  <c r="H508"/>
  <c r="H380"/>
  <c r="H208"/>
  <c r="H92"/>
  <c r="H479"/>
  <c r="H441"/>
  <c r="H541"/>
  <c r="H407"/>
  <c r="H55"/>
  <c r="H526"/>
  <c r="H494"/>
  <c r="H434"/>
  <c r="H382"/>
  <c r="H370"/>
  <c r="H363"/>
  <c r="H331"/>
  <c r="H324"/>
  <c r="H132"/>
  <c r="H68"/>
  <c r="H595"/>
  <c r="H587"/>
  <c r="H432"/>
  <c r="H118"/>
  <c r="H473"/>
  <c r="H357"/>
  <c r="H345"/>
  <c r="H319"/>
  <c r="H574"/>
  <c r="H554"/>
  <c r="H433"/>
  <c r="H381"/>
  <c r="H285"/>
  <c r="H273"/>
  <c r="H215"/>
  <c r="H177"/>
  <c r="H112"/>
  <c r="H408"/>
  <c r="H395"/>
  <c r="H280"/>
  <c r="H248"/>
  <c r="H164"/>
  <c r="H158"/>
  <c r="H82"/>
  <c r="H30"/>
  <c r="H24"/>
  <c r="H18"/>
  <c r="H11"/>
  <c r="H514"/>
  <c r="H582"/>
  <c r="H602"/>
  <c r="H562"/>
  <c r="H586"/>
  <c r="H465"/>
  <c r="H515"/>
  <c r="H144"/>
  <c r="H452"/>
  <c r="H440"/>
  <c r="H318"/>
  <c r="H292"/>
  <c r="H94"/>
  <c r="H62"/>
  <c r="H323"/>
  <c r="H549"/>
  <c r="H517"/>
  <c r="H485"/>
  <c r="H447"/>
  <c r="H156"/>
  <c r="H81"/>
  <c r="H402"/>
  <c r="H350"/>
  <c r="H344"/>
  <c r="H274"/>
  <c r="H126"/>
  <c r="H120"/>
  <c r="H261"/>
  <c r="H121"/>
  <c r="H95"/>
  <c r="H63"/>
  <c r="H330"/>
  <c r="H531"/>
  <c r="H358"/>
  <c r="H326"/>
  <c r="H294"/>
  <c r="H262"/>
  <c r="H204"/>
  <c r="H90"/>
  <c r="H76"/>
  <c r="H51"/>
  <c r="H26"/>
  <c r="H545"/>
  <c r="H257"/>
  <c r="H225"/>
  <c r="H199"/>
  <c r="H193"/>
  <c r="H135"/>
  <c r="H97"/>
  <c r="H45"/>
  <c r="H39"/>
  <c r="H412"/>
  <c r="H131"/>
  <c r="H418"/>
  <c r="H404"/>
  <c r="H315"/>
  <c r="H283"/>
  <c r="H251"/>
  <c r="H226"/>
  <c r="H187"/>
  <c r="H174"/>
  <c r="H155"/>
  <c r="H609"/>
  <c r="H458"/>
  <c r="H10"/>
  <c r="H373"/>
  <c r="H367"/>
  <c r="H271"/>
  <c r="H245"/>
  <c r="H239"/>
  <c r="H181"/>
  <c r="H175"/>
  <c r="H143"/>
  <c r="H47"/>
  <c r="H538"/>
  <c r="H529"/>
  <c r="H17"/>
  <c r="H453"/>
  <c r="H383"/>
  <c r="H101"/>
  <c r="H530"/>
  <c r="H374"/>
  <c r="H67"/>
  <c r="H480"/>
  <c r="H422"/>
  <c r="H300"/>
  <c r="H275"/>
  <c r="H172"/>
  <c r="H102"/>
  <c r="H83"/>
  <c r="H70"/>
  <c r="H600"/>
  <c r="H588"/>
  <c r="H576"/>
  <c r="H564"/>
  <c r="H558"/>
  <c r="H240"/>
  <c r="H150"/>
  <c r="H86"/>
  <c r="H80"/>
  <c r="H525"/>
  <c r="H513"/>
  <c r="H481"/>
  <c r="H449"/>
  <c r="H417"/>
  <c r="H327"/>
  <c r="H109"/>
  <c r="H33"/>
  <c r="H124"/>
  <c r="H507"/>
  <c r="H450"/>
  <c r="H436"/>
  <c r="H424"/>
  <c r="H411"/>
  <c r="H386"/>
  <c r="H219"/>
  <c r="H589"/>
  <c r="H581"/>
  <c r="H569"/>
  <c r="H400"/>
  <c r="H246"/>
  <c r="H527"/>
  <c r="H495"/>
  <c r="H399"/>
  <c r="H361"/>
  <c r="H303"/>
  <c r="H233"/>
  <c r="H169"/>
  <c r="H105"/>
  <c r="H401"/>
  <c r="H316"/>
  <c r="H163"/>
  <c r="H472"/>
  <c r="H459"/>
  <c r="H146"/>
  <c r="H287"/>
  <c r="H159"/>
  <c r="H133"/>
  <c r="H496"/>
  <c r="H394"/>
  <c r="H16"/>
  <c r="H454"/>
  <c r="H390"/>
  <c r="H332"/>
  <c r="H307"/>
  <c r="H230"/>
  <c r="H192"/>
  <c r="H154"/>
  <c r="H580"/>
  <c r="H493"/>
  <c r="H321"/>
  <c r="H550"/>
  <c r="H419"/>
  <c r="H28"/>
  <c r="H468"/>
  <c r="H456"/>
  <c r="H443"/>
  <c r="H379"/>
  <c r="H347"/>
  <c r="H258"/>
  <c r="H148"/>
  <c r="H136"/>
  <c r="H84"/>
  <c r="H72"/>
  <c r="H59"/>
  <c r="H20"/>
  <c r="H601"/>
  <c r="H593"/>
  <c r="H573"/>
  <c r="H362"/>
  <c r="H431"/>
  <c r="H207"/>
  <c r="H79"/>
  <c r="H557"/>
  <c r="H490"/>
  <c r="H610"/>
  <c r="H534"/>
  <c r="H471"/>
  <c r="H221"/>
  <c r="H125"/>
  <c r="H516"/>
  <c r="H427"/>
  <c r="H338"/>
  <c r="H235"/>
  <c r="H222"/>
  <c r="H88"/>
  <c r="H43"/>
  <c r="H36"/>
  <c r="H591"/>
  <c r="H537"/>
  <c r="H281"/>
  <c r="H229"/>
  <c r="H57"/>
  <c r="H37"/>
  <c r="H552"/>
  <c r="H202"/>
  <c r="H512"/>
  <c r="H492"/>
  <c r="H410"/>
  <c r="H396"/>
  <c r="H346"/>
  <c r="H314"/>
  <c r="H236"/>
  <c r="H224"/>
  <c r="H122"/>
  <c r="H108"/>
  <c r="H32"/>
  <c r="H568"/>
  <c r="H470"/>
  <c r="H227"/>
  <c r="H551"/>
  <c r="H385"/>
  <c r="H353"/>
  <c r="H173"/>
  <c r="H161"/>
  <c r="H559"/>
  <c r="H518"/>
  <c r="H486"/>
  <c r="H387"/>
  <c r="H74"/>
  <c r="H539"/>
  <c r="H488"/>
  <c r="H372"/>
  <c r="H360"/>
  <c r="H354"/>
  <c r="H270"/>
  <c r="H264"/>
  <c r="H244"/>
  <c r="H238"/>
  <c r="H194"/>
  <c r="H142"/>
  <c r="H27"/>
  <c r="H605"/>
  <c r="H348"/>
  <c r="H463"/>
  <c r="H405"/>
  <c r="H201"/>
  <c r="H21"/>
  <c r="H429"/>
  <c r="H606"/>
  <c r="H311"/>
  <c r="H247"/>
  <c r="H61"/>
  <c r="H48"/>
  <c r="H286"/>
  <c r="H242"/>
  <c r="H228"/>
  <c r="H216"/>
  <c r="H178"/>
  <c r="H114"/>
  <c r="H56"/>
  <c r="H50"/>
  <c r="H368"/>
  <c r="H325"/>
  <c r="H217"/>
  <c r="H89"/>
  <c r="H544"/>
  <c r="H524"/>
  <c r="H442"/>
  <c r="H428"/>
  <c r="H416"/>
  <c r="H378"/>
  <c r="H320"/>
  <c r="H288"/>
  <c r="H218"/>
  <c r="H179"/>
  <c r="H166"/>
  <c r="H12"/>
  <c r="H355"/>
  <c r="H214"/>
  <c r="H54"/>
  <c r="H519"/>
  <c r="H301"/>
  <c r="H231"/>
  <c r="H167"/>
  <c r="H71"/>
  <c r="H65"/>
  <c r="H7"/>
  <c r="H195"/>
  <c r="H475"/>
  <c r="H302"/>
  <c r="H206"/>
  <c r="H110"/>
  <c r="H98"/>
  <c r="H46"/>
  <c r="H14"/>
  <c r="H553"/>
  <c r="H437"/>
  <c r="H393"/>
  <c r="H309"/>
  <c r="H53"/>
  <c r="H41"/>
  <c r="H15"/>
  <c r="H5"/>
  <c r="H439"/>
  <c r="H49"/>
  <c r="H170"/>
  <c r="H446"/>
  <c r="H356"/>
  <c r="H312"/>
  <c r="H267"/>
  <c r="H607"/>
  <c r="H571"/>
  <c r="H415"/>
  <c r="H389"/>
  <c r="H377"/>
  <c r="H197"/>
  <c r="H165"/>
  <c r="H31"/>
  <c r="H498"/>
  <c r="H438"/>
  <c r="H310"/>
  <c r="H474"/>
  <c r="H460"/>
  <c r="H448"/>
  <c r="H403"/>
  <c r="H371"/>
  <c r="H211"/>
  <c r="H198"/>
  <c r="H147"/>
  <c r="H115"/>
  <c r="H44"/>
  <c r="H426"/>
  <c r="H259"/>
  <c r="H487"/>
  <c r="H391"/>
  <c r="H333"/>
  <c r="H476"/>
  <c r="H284"/>
  <c r="H138"/>
  <c r="H99"/>
  <c r="H500"/>
  <c r="H398"/>
  <c r="H334"/>
  <c r="H328"/>
  <c r="H308"/>
  <c r="H296"/>
  <c r="H180"/>
  <c r="H168"/>
  <c r="H130"/>
  <c r="H91"/>
  <c r="H78"/>
  <c r="H52"/>
  <c r="H469"/>
  <c r="H335"/>
  <c r="H297"/>
  <c r="H149"/>
  <c r="H369"/>
  <c r="H337"/>
  <c r="H253"/>
  <c r="H466"/>
  <c r="H376"/>
  <c r="H306"/>
  <c r="H260"/>
  <c r="H196"/>
  <c r="H599"/>
  <c r="H543"/>
  <c r="H293"/>
  <c r="H255"/>
  <c r="H191"/>
  <c r="H127"/>
  <c r="H25"/>
  <c r="H483"/>
  <c r="H342"/>
  <c r="H304"/>
  <c r="H106"/>
  <c r="H435"/>
  <c r="H364"/>
  <c r="H352"/>
  <c r="H282"/>
  <c r="H268"/>
  <c r="H250"/>
  <c r="H243"/>
  <c r="H140"/>
  <c r="H128"/>
  <c r="H64"/>
  <c r="H561"/>
  <c r="H464"/>
  <c r="H234"/>
  <c r="H365"/>
  <c r="H263"/>
  <c r="H141"/>
  <c r="H77"/>
  <c r="H13"/>
  <c r="H502"/>
  <c r="H413"/>
  <c r="H22"/>
  <c r="H520"/>
  <c r="H430"/>
  <c r="H366"/>
  <c r="H340"/>
  <c r="H290"/>
  <c r="H212"/>
  <c r="H200"/>
  <c r="H162"/>
  <c r="H123"/>
  <c r="H40"/>
  <c r="H34"/>
  <c r="H8"/>
  <c r="H585"/>
  <c r="H565"/>
  <c r="H521"/>
  <c r="H489"/>
  <c r="H425"/>
  <c r="H341"/>
  <c r="H277"/>
  <c r="H213"/>
  <c r="H137"/>
  <c r="H85"/>
  <c r="H9"/>
  <c r="H579"/>
  <c r="H560"/>
  <c r="H305"/>
  <c r="H254"/>
  <c r="H203"/>
  <c r="H184"/>
  <c r="H152"/>
  <c r="H60"/>
  <c r="H511"/>
  <c r="H505"/>
  <c r="H421"/>
  <c r="H223"/>
  <c r="H185"/>
  <c r="H153"/>
  <c r="H69"/>
  <c r="H336"/>
  <c r="H298"/>
  <c r="H182"/>
  <c r="H499"/>
  <c r="H467"/>
  <c r="H384"/>
  <c r="H256"/>
  <c r="H186"/>
  <c r="H160"/>
  <c r="H134"/>
  <c r="H96"/>
  <c r="H58"/>
  <c r="H38"/>
  <c r="H19"/>
  <c r="H608"/>
  <c r="H596"/>
  <c r="H584"/>
  <c r="H252"/>
  <c r="H455"/>
  <c r="H423"/>
  <c r="H359"/>
  <c r="H295"/>
  <c r="H289"/>
  <c r="H269"/>
  <c r="H237"/>
  <c r="H205"/>
  <c r="H129"/>
  <c r="H103"/>
  <c r="H532"/>
  <c r="H462"/>
  <c r="H392"/>
  <c r="H322"/>
  <c r="H276"/>
  <c r="H232"/>
  <c r="H116"/>
  <c r="H104"/>
  <c r="H66"/>
  <c r="H597"/>
  <c r="H577"/>
  <c r="H176"/>
  <c r="H533"/>
  <c r="H501"/>
  <c r="H457"/>
  <c r="H329"/>
  <c r="H265"/>
  <c r="H117"/>
  <c r="H111"/>
  <c r="H73"/>
  <c r="H506"/>
  <c r="P6"/>
  <c r="P11"/>
  <c r="P20"/>
  <c r="P29"/>
  <c r="P38"/>
  <c r="P43"/>
  <c r="P50"/>
  <c r="P54"/>
  <c r="P58"/>
  <c r="P62"/>
  <c r="P66"/>
  <c r="P70"/>
  <c r="P74"/>
  <c r="P78"/>
  <c r="P82"/>
  <c r="P86"/>
  <c r="P90"/>
  <c r="P94"/>
  <c r="P98"/>
  <c r="P102"/>
  <c r="P106"/>
  <c r="P110"/>
  <c r="P114"/>
  <c r="P118"/>
  <c r="P122"/>
  <c r="P126"/>
  <c r="P130"/>
  <c r="P134"/>
  <c r="P138"/>
  <c r="P142"/>
  <c r="P146"/>
  <c r="P150"/>
  <c r="P154"/>
  <c r="P158"/>
  <c r="P162"/>
  <c r="P166"/>
  <c r="P170"/>
  <c r="P174"/>
  <c r="P178"/>
  <c r="P182"/>
  <c r="P12"/>
  <c r="P21"/>
  <c r="P30"/>
  <c r="P35"/>
  <c r="P44"/>
  <c r="P49"/>
  <c r="P53"/>
  <c r="P57"/>
  <c r="P61"/>
  <c r="P65"/>
  <c r="P69"/>
  <c r="P73"/>
  <c r="P77"/>
  <c r="P81"/>
  <c r="P85"/>
  <c r="P89"/>
  <c r="P93"/>
  <c r="P97"/>
  <c r="P101"/>
  <c r="P105"/>
  <c r="P109"/>
  <c r="P113"/>
  <c r="P117"/>
  <c r="P121"/>
  <c r="P125"/>
  <c r="P129"/>
  <c r="P133"/>
  <c r="P137"/>
  <c r="P141"/>
  <c r="P145"/>
  <c r="P149"/>
  <c r="P153"/>
  <c r="P157"/>
  <c r="P161"/>
  <c r="P165"/>
  <c r="P169"/>
  <c r="P173"/>
  <c r="P177"/>
  <c r="P181"/>
  <c r="P185"/>
  <c r="P189"/>
  <c r="P193"/>
  <c r="P197"/>
  <c r="P201"/>
  <c r="P8"/>
  <c r="P17"/>
  <c r="P26"/>
  <c r="P31"/>
  <c r="P40"/>
  <c r="P37"/>
  <c r="P7"/>
  <c r="P14"/>
  <c r="P24"/>
  <c r="P36"/>
  <c r="P39"/>
  <c r="P46"/>
  <c r="P192"/>
  <c r="P203"/>
  <c r="P13"/>
  <c r="P16"/>
  <c r="P23"/>
  <c r="P45"/>
  <c r="P191"/>
  <c r="P202"/>
  <c r="P207"/>
  <c r="P211"/>
  <c r="P215"/>
  <c r="P219"/>
  <c r="P223"/>
  <c r="P227"/>
  <c r="P231"/>
  <c r="P235"/>
  <c r="P239"/>
  <c r="P243"/>
  <c r="P33"/>
  <c r="P10"/>
  <c r="P19"/>
  <c r="P22"/>
  <c r="P32"/>
  <c r="P42"/>
  <c r="P188"/>
  <c r="P199"/>
  <c r="P206"/>
  <c r="P210"/>
  <c r="P214"/>
  <c r="P218"/>
  <c r="P222"/>
  <c r="P226"/>
  <c r="P230"/>
  <c r="P59"/>
  <c r="P60"/>
  <c r="P75"/>
  <c r="P76"/>
  <c r="P91"/>
  <c r="P92"/>
  <c r="P107"/>
  <c r="P108"/>
  <c r="P123"/>
  <c r="P124"/>
  <c r="P139"/>
  <c r="P140"/>
  <c r="P155"/>
  <c r="P156"/>
  <c r="P176"/>
  <c r="P183"/>
  <c r="P9"/>
  <c r="P15"/>
  <c r="P190"/>
  <c r="P196"/>
  <c r="P247"/>
  <c r="P251"/>
  <c r="P255"/>
  <c r="P259"/>
  <c r="P263"/>
  <c r="P267"/>
  <c r="P271"/>
  <c r="P275"/>
  <c r="P279"/>
  <c r="P283"/>
  <c r="P287"/>
  <c r="P291"/>
  <c r="P295"/>
  <c r="P299"/>
  <c r="P303"/>
  <c r="P307"/>
  <c r="P311"/>
  <c r="P315"/>
  <c r="P319"/>
  <c r="P323"/>
  <c r="P327"/>
  <c r="P331"/>
  <c r="P27"/>
  <c r="P47"/>
  <c r="P48"/>
  <c r="P63"/>
  <c r="P64"/>
  <c r="P79"/>
  <c r="P80"/>
  <c r="P95"/>
  <c r="P96"/>
  <c r="P111"/>
  <c r="P112"/>
  <c r="P127"/>
  <c r="P128"/>
  <c r="P143"/>
  <c r="P144"/>
  <c r="P159"/>
  <c r="P160"/>
  <c r="P172"/>
  <c r="P175"/>
  <c r="P204"/>
  <c r="P208"/>
  <c r="P212"/>
  <c r="P216"/>
  <c r="P220"/>
  <c r="P224"/>
  <c r="P228"/>
  <c r="P232"/>
  <c r="P240"/>
  <c r="P241"/>
  <c r="P242"/>
  <c r="P28"/>
  <c r="P41"/>
  <c r="P180"/>
  <c r="P205"/>
  <c r="P209"/>
  <c r="P213"/>
  <c r="P217"/>
  <c r="P221"/>
  <c r="P225"/>
  <c r="P229"/>
  <c r="P233"/>
  <c r="P246"/>
  <c r="P250"/>
  <c r="P254"/>
  <c r="P258"/>
  <c r="P262"/>
  <c r="P266"/>
  <c r="P270"/>
  <c r="P274"/>
  <c r="P278"/>
  <c r="P282"/>
  <c r="P286"/>
  <c r="P290"/>
  <c r="P294"/>
  <c r="P298"/>
  <c r="P302"/>
  <c r="P306"/>
  <c r="P310"/>
  <c r="P314"/>
  <c r="P318"/>
  <c r="P322"/>
  <c r="P326"/>
  <c r="P330"/>
  <c r="P34"/>
  <c r="P51"/>
  <c r="P52"/>
  <c r="P67"/>
  <c r="P68"/>
  <c r="P83"/>
  <c r="P84"/>
  <c r="P99"/>
  <c r="P100"/>
  <c r="P115"/>
  <c r="P116"/>
  <c r="P131"/>
  <c r="P132"/>
  <c r="P147"/>
  <c r="P148"/>
  <c r="P163"/>
  <c r="P164"/>
  <c r="P168"/>
  <c r="P171"/>
  <c r="P184"/>
  <c r="P186"/>
  <c r="P194"/>
  <c r="P234"/>
  <c r="P103"/>
  <c r="P104"/>
  <c r="P167"/>
  <c r="P195"/>
  <c r="P268"/>
  <c r="P273"/>
  <c r="P284"/>
  <c r="P289"/>
  <c r="P300"/>
  <c r="P305"/>
  <c r="P337"/>
  <c r="P341"/>
  <c r="P345"/>
  <c r="P349"/>
  <c r="P353"/>
  <c r="P357"/>
  <c r="P361"/>
  <c r="P365"/>
  <c r="P369"/>
  <c r="P373"/>
  <c r="P377"/>
  <c r="P381"/>
  <c r="P385"/>
  <c r="P389"/>
  <c r="P393"/>
  <c r="P397"/>
  <c r="P401"/>
  <c r="P405"/>
  <c r="P409"/>
  <c r="P413"/>
  <c r="P417"/>
  <c r="P421"/>
  <c r="P425"/>
  <c r="P429"/>
  <c r="P245"/>
  <c r="P248"/>
  <c r="P253"/>
  <c r="P256"/>
  <c r="P55"/>
  <c r="P56"/>
  <c r="P119"/>
  <c r="P120"/>
  <c r="P238"/>
  <c r="P264"/>
  <c r="P269"/>
  <c r="P280"/>
  <c r="P285"/>
  <c r="P296"/>
  <c r="P301"/>
  <c r="P312"/>
  <c r="P332"/>
  <c r="P333"/>
  <c r="P336"/>
  <c r="P340"/>
  <c r="P344"/>
  <c r="P348"/>
  <c r="P352"/>
  <c r="P356"/>
  <c r="P360"/>
  <c r="P364"/>
  <c r="P368"/>
  <c r="P372"/>
  <c r="P376"/>
  <c r="P380"/>
  <c r="P384"/>
  <c r="P388"/>
  <c r="P392"/>
  <c r="P396"/>
  <c r="P400"/>
  <c r="P404"/>
  <c r="P408"/>
  <c r="P412"/>
  <c r="P416"/>
  <c r="P420"/>
  <c r="P424"/>
  <c r="P179"/>
  <c r="P187"/>
  <c r="P200"/>
  <c r="P244"/>
  <c r="P316"/>
  <c r="P320"/>
  <c r="P324"/>
  <c r="P328"/>
  <c r="P334"/>
  <c r="P71"/>
  <c r="P72"/>
  <c r="P135"/>
  <c r="P136"/>
  <c r="P237"/>
  <c r="P260"/>
  <c r="P265"/>
  <c r="P276"/>
  <c r="P281"/>
  <c r="P292"/>
  <c r="P297"/>
  <c r="P308"/>
  <c r="P313"/>
  <c r="P317"/>
  <c r="P321"/>
  <c r="P325"/>
  <c r="P329"/>
  <c r="P335"/>
  <c r="P339"/>
  <c r="P18"/>
  <c r="P249"/>
  <c r="P252"/>
  <c r="P257"/>
  <c r="P25"/>
  <c r="P87"/>
  <c r="P88"/>
  <c r="P151"/>
  <c r="P152"/>
  <c r="P198"/>
  <c r="P236"/>
  <c r="P261"/>
  <c r="P272"/>
  <c r="P277"/>
  <c r="P288"/>
  <c r="P293"/>
  <c r="P354"/>
  <c r="P370"/>
  <c r="P386"/>
  <c r="P402"/>
  <c r="P418"/>
  <c r="P432"/>
  <c r="P433"/>
  <c r="P437"/>
  <c r="P441"/>
  <c r="P445"/>
  <c r="P449"/>
  <c r="P453"/>
  <c r="P457"/>
  <c r="P461"/>
  <c r="P465"/>
  <c r="P469"/>
  <c r="P473"/>
  <c r="P477"/>
  <c r="P481"/>
  <c r="P485"/>
  <c r="P489"/>
  <c r="P493"/>
  <c r="P497"/>
  <c r="P501"/>
  <c r="P505"/>
  <c r="P509"/>
  <c r="P513"/>
  <c r="P517"/>
  <c r="P521"/>
  <c r="P525"/>
  <c r="P529"/>
  <c r="P533"/>
  <c r="P537"/>
  <c r="P541"/>
  <c r="P545"/>
  <c r="P549"/>
  <c r="P553"/>
  <c r="P557"/>
  <c r="P561"/>
  <c r="P343"/>
  <c r="P359"/>
  <c r="P375"/>
  <c r="P391"/>
  <c r="P407"/>
  <c r="P423"/>
  <c r="P572"/>
  <c r="P576"/>
  <c r="P580"/>
  <c r="P584"/>
  <c r="P350"/>
  <c r="P366"/>
  <c r="P382"/>
  <c r="P398"/>
  <c r="P414"/>
  <c r="P436"/>
  <c r="P440"/>
  <c r="P444"/>
  <c r="P448"/>
  <c r="P452"/>
  <c r="P456"/>
  <c r="P460"/>
  <c r="P464"/>
  <c r="P468"/>
  <c r="P472"/>
  <c r="P476"/>
  <c r="P480"/>
  <c r="P484"/>
  <c r="P488"/>
  <c r="P492"/>
  <c r="P496"/>
  <c r="P500"/>
  <c r="P504"/>
  <c r="P508"/>
  <c r="P512"/>
  <c r="P516"/>
  <c r="P520"/>
  <c r="P524"/>
  <c r="P528"/>
  <c r="P532"/>
  <c r="P536"/>
  <c r="P540"/>
  <c r="P544"/>
  <c r="P548"/>
  <c r="P552"/>
  <c r="P556"/>
  <c r="P560"/>
  <c r="P564"/>
  <c r="P568"/>
  <c r="P355"/>
  <c r="P371"/>
  <c r="P387"/>
  <c r="P403"/>
  <c r="P419"/>
  <c r="P428"/>
  <c r="P338"/>
  <c r="P446"/>
  <c r="P462"/>
  <c r="P478"/>
  <c r="P494"/>
  <c r="P510"/>
  <c r="P526"/>
  <c r="P542"/>
  <c r="P558"/>
  <c r="P571"/>
  <c r="P581"/>
  <c r="P582"/>
  <c r="P346"/>
  <c r="P347"/>
  <c r="P351"/>
  <c r="P378"/>
  <c r="P379"/>
  <c r="P383"/>
  <c r="P410"/>
  <c r="P411"/>
  <c r="P415"/>
  <c r="P435"/>
  <c r="P451"/>
  <c r="P467"/>
  <c r="P483"/>
  <c r="P499"/>
  <c r="P515"/>
  <c r="P531"/>
  <c r="P547"/>
  <c r="P569"/>
  <c r="P570"/>
  <c r="P583"/>
  <c r="P586"/>
  <c r="P590"/>
  <c r="P594"/>
  <c r="P598"/>
  <c r="P602"/>
  <c r="P606"/>
  <c r="P610"/>
  <c r="P304"/>
  <c r="P342"/>
  <c r="P374"/>
  <c r="P406"/>
  <c r="P442"/>
  <c r="P458"/>
  <c r="P474"/>
  <c r="P490"/>
  <c r="P506"/>
  <c r="P522"/>
  <c r="P538"/>
  <c r="P554"/>
  <c r="P573"/>
  <c r="P574"/>
  <c r="P431"/>
  <c r="P447"/>
  <c r="P463"/>
  <c r="P479"/>
  <c r="P495"/>
  <c r="P511"/>
  <c r="P527"/>
  <c r="P543"/>
  <c r="P559"/>
  <c r="P562"/>
  <c r="P563"/>
  <c r="P575"/>
  <c r="P585"/>
  <c r="P589"/>
  <c r="P593"/>
  <c r="P597"/>
  <c r="P601"/>
  <c r="P605"/>
  <c r="P609"/>
  <c r="P309"/>
  <c r="P358"/>
  <c r="P422"/>
  <c r="P454"/>
  <c r="P455"/>
  <c r="P459"/>
  <c r="P486"/>
  <c r="P487"/>
  <c r="P491"/>
  <c r="P518"/>
  <c r="P519"/>
  <c r="P523"/>
  <c r="P550"/>
  <c r="P551"/>
  <c r="P555"/>
  <c r="P394"/>
  <c r="P395"/>
  <c r="P450"/>
  <c r="P482"/>
  <c r="P514"/>
  <c r="P546"/>
  <c r="P566"/>
  <c r="P578"/>
  <c r="P591"/>
  <c r="P596"/>
  <c r="P607"/>
  <c r="P390"/>
  <c r="P438"/>
  <c r="P439"/>
  <c r="P443"/>
  <c r="P470"/>
  <c r="P471"/>
  <c r="P475"/>
  <c r="P502"/>
  <c r="P503"/>
  <c r="P507"/>
  <c r="P534"/>
  <c r="P535"/>
  <c r="P539"/>
  <c r="P565"/>
  <c r="P577"/>
  <c r="P362"/>
  <c r="P363"/>
  <c r="P426"/>
  <c r="P427"/>
  <c r="P434"/>
  <c r="P466"/>
  <c r="P498"/>
  <c r="P530"/>
  <c r="P588"/>
  <c r="P599"/>
  <c r="P604"/>
  <c r="P399"/>
  <c r="P600"/>
  <c r="P430"/>
  <c r="P587"/>
  <c r="P603"/>
  <c r="P367"/>
  <c r="P579"/>
  <c r="P595"/>
  <c r="P567"/>
  <c r="P592"/>
  <c r="P608"/>
  <c r="L48"/>
  <c r="L52"/>
  <c r="L56"/>
  <c r="L60"/>
  <c r="L64"/>
  <c r="L68"/>
  <c r="L72"/>
  <c r="L76"/>
  <c r="L80"/>
  <c r="L84"/>
  <c r="L88"/>
  <c r="L92"/>
  <c r="L96"/>
  <c r="L100"/>
  <c r="L104"/>
  <c r="L108"/>
  <c r="L112"/>
  <c r="L116"/>
  <c r="L120"/>
  <c r="L124"/>
  <c r="L128"/>
  <c r="L132"/>
  <c r="L136"/>
  <c r="L140"/>
  <c r="L144"/>
  <c r="L148"/>
  <c r="L152"/>
  <c r="L156"/>
  <c r="L160"/>
  <c r="L164"/>
  <c r="L168"/>
  <c r="L172"/>
  <c r="L176"/>
  <c r="L180"/>
  <c r="L184"/>
  <c r="L47"/>
  <c r="L51"/>
  <c r="L55"/>
  <c r="L59"/>
  <c r="L63"/>
  <c r="L67"/>
  <c r="L71"/>
  <c r="L75"/>
  <c r="L79"/>
  <c r="L83"/>
  <c r="L87"/>
  <c r="L91"/>
  <c r="L95"/>
  <c r="L99"/>
  <c r="L103"/>
  <c r="L107"/>
  <c r="L111"/>
  <c r="L115"/>
  <c r="L119"/>
  <c r="L123"/>
  <c r="L127"/>
  <c r="L131"/>
  <c r="L135"/>
  <c r="L139"/>
  <c r="L143"/>
  <c r="L147"/>
  <c r="L151"/>
  <c r="L155"/>
  <c r="L159"/>
  <c r="L163"/>
  <c r="L167"/>
  <c r="L171"/>
  <c r="L175"/>
  <c r="L179"/>
  <c r="L183"/>
  <c r="L187"/>
  <c r="L191"/>
  <c r="L195"/>
  <c r="L199"/>
  <c r="L203"/>
  <c r="L185"/>
  <c r="L186"/>
  <c r="L197"/>
  <c r="L196"/>
  <c r="L205"/>
  <c r="L209"/>
  <c r="L213"/>
  <c r="L217"/>
  <c r="L221"/>
  <c r="L225"/>
  <c r="L229"/>
  <c r="L233"/>
  <c r="L237"/>
  <c r="L241"/>
  <c r="L245"/>
  <c r="L49"/>
  <c r="L53"/>
  <c r="L57"/>
  <c r="L61"/>
  <c r="L65"/>
  <c r="L69"/>
  <c r="L73"/>
  <c r="L77"/>
  <c r="L81"/>
  <c r="L85"/>
  <c r="L89"/>
  <c r="L93"/>
  <c r="L97"/>
  <c r="L101"/>
  <c r="L105"/>
  <c r="L109"/>
  <c r="L113"/>
  <c r="L117"/>
  <c r="L121"/>
  <c r="L125"/>
  <c r="L129"/>
  <c r="L133"/>
  <c r="L137"/>
  <c r="L141"/>
  <c r="L145"/>
  <c r="L149"/>
  <c r="L153"/>
  <c r="L157"/>
  <c r="L161"/>
  <c r="L165"/>
  <c r="L169"/>
  <c r="L173"/>
  <c r="L177"/>
  <c r="L181"/>
  <c r="L193"/>
  <c r="L204"/>
  <c r="L208"/>
  <c r="L212"/>
  <c r="L216"/>
  <c r="L220"/>
  <c r="L224"/>
  <c r="L228"/>
  <c r="L232"/>
  <c r="L54"/>
  <c r="L70"/>
  <c r="L86"/>
  <c r="L102"/>
  <c r="L118"/>
  <c r="L134"/>
  <c r="L150"/>
  <c r="L166"/>
  <c r="L189"/>
  <c r="L192"/>
  <c r="L206"/>
  <c r="L210"/>
  <c r="L214"/>
  <c r="L218"/>
  <c r="L222"/>
  <c r="L226"/>
  <c r="L230"/>
  <c r="L234"/>
  <c r="L200"/>
  <c r="L235"/>
  <c r="L236"/>
  <c r="L249"/>
  <c r="L253"/>
  <c r="L257"/>
  <c r="L261"/>
  <c r="L265"/>
  <c r="L269"/>
  <c r="L273"/>
  <c r="L277"/>
  <c r="L281"/>
  <c r="L285"/>
  <c r="L289"/>
  <c r="L293"/>
  <c r="L297"/>
  <c r="L301"/>
  <c r="L305"/>
  <c r="L309"/>
  <c r="L313"/>
  <c r="L317"/>
  <c r="L321"/>
  <c r="L325"/>
  <c r="L329"/>
  <c r="L333"/>
  <c r="L58"/>
  <c r="L74"/>
  <c r="L90"/>
  <c r="L106"/>
  <c r="L122"/>
  <c r="L138"/>
  <c r="L154"/>
  <c r="L178"/>
  <c r="L198"/>
  <c r="L207"/>
  <c r="L211"/>
  <c r="L215"/>
  <c r="L219"/>
  <c r="L223"/>
  <c r="L227"/>
  <c r="L231"/>
  <c r="L190"/>
  <c r="L238"/>
  <c r="L248"/>
  <c r="L252"/>
  <c r="L256"/>
  <c r="L260"/>
  <c r="L264"/>
  <c r="L268"/>
  <c r="L272"/>
  <c r="L276"/>
  <c r="L280"/>
  <c r="L284"/>
  <c r="L288"/>
  <c r="L292"/>
  <c r="L296"/>
  <c r="L300"/>
  <c r="L304"/>
  <c r="L308"/>
  <c r="L312"/>
  <c r="L316"/>
  <c r="L320"/>
  <c r="L324"/>
  <c r="L328"/>
  <c r="L62"/>
  <c r="L78"/>
  <c r="L94"/>
  <c r="L110"/>
  <c r="L126"/>
  <c r="L142"/>
  <c r="L158"/>
  <c r="L182"/>
  <c r="L201"/>
  <c r="L239"/>
  <c r="L240"/>
  <c r="L170"/>
  <c r="L242"/>
  <c r="L263"/>
  <c r="L279"/>
  <c r="L295"/>
  <c r="L311"/>
  <c r="L339"/>
  <c r="L343"/>
  <c r="L347"/>
  <c r="L351"/>
  <c r="L355"/>
  <c r="L359"/>
  <c r="L363"/>
  <c r="L367"/>
  <c r="L371"/>
  <c r="L375"/>
  <c r="L379"/>
  <c r="L383"/>
  <c r="L387"/>
  <c r="L391"/>
  <c r="L395"/>
  <c r="L399"/>
  <c r="L403"/>
  <c r="L407"/>
  <c r="L411"/>
  <c r="L415"/>
  <c r="L419"/>
  <c r="L423"/>
  <c r="L427"/>
  <c r="L50"/>
  <c r="L114"/>
  <c r="L194"/>
  <c r="L202"/>
  <c r="L246"/>
  <c r="L251"/>
  <c r="L254"/>
  <c r="L259"/>
  <c r="L270"/>
  <c r="L286"/>
  <c r="L302"/>
  <c r="L188"/>
  <c r="L275"/>
  <c r="L291"/>
  <c r="L307"/>
  <c r="L314"/>
  <c r="L318"/>
  <c r="L322"/>
  <c r="L326"/>
  <c r="L330"/>
  <c r="L338"/>
  <c r="L342"/>
  <c r="L346"/>
  <c r="L350"/>
  <c r="L354"/>
  <c r="L358"/>
  <c r="L362"/>
  <c r="L366"/>
  <c r="L370"/>
  <c r="L374"/>
  <c r="L378"/>
  <c r="L382"/>
  <c r="L386"/>
  <c r="L390"/>
  <c r="L394"/>
  <c r="L398"/>
  <c r="L402"/>
  <c r="L406"/>
  <c r="L410"/>
  <c r="L414"/>
  <c r="L418"/>
  <c r="L422"/>
  <c r="L426"/>
  <c r="L66"/>
  <c r="L130"/>
  <c r="L266"/>
  <c r="L282"/>
  <c r="L298"/>
  <c r="L315"/>
  <c r="L319"/>
  <c r="L323"/>
  <c r="L327"/>
  <c r="L331"/>
  <c r="L271"/>
  <c r="L287"/>
  <c r="L303"/>
  <c r="L332"/>
  <c r="L337"/>
  <c r="L82"/>
  <c r="L146"/>
  <c r="L174"/>
  <c r="L244"/>
  <c r="L247"/>
  <c r="L250"/>
  <c r="L255"/>
  <c r="L258"/>
  <c r="L262"/>
  <c r="L278"/>
  <c r="L294"/>
  <c r="L267"/>
  <c r="L283"/>
  <c r="L290"/>
  <c r="L299"/>
  <c r="L344"/>
  <c r="L349"/>
  <c r="L360"/>
  <c r="L365"/>
  <c r="L376"/>
  <c r="L381"/>
  <c r="L392"/>
  <c r="L397"/>
  <c r="L408"/>
  <c r="L413"/>
  <c r="L424"/>
  <c r="L435"/>
  <c r="L439"/>
  <c r="L443"/>
  <c r="L447"/>
  <c r="L451"/>
  <c r="L455"/>
  <c r="L459"/>
  <c r="L463"/>
  <c r="L467"/>
  <c r="L471"/>
  <c r="L475"/>
  <c r="L479"/>
  <c r="L483"/>
  <c r="L487"/>
  <c r="L491"/>
  <c r="L495"/>
  <c r="L499"/>
  <c r="L503"/>
  <c r="L507"/>
  <c r="L511"/>
  <c r="L515"/>
  <c r="L519"/>
  <c r="L523"/>
  <c r="L527"/>
  <c r="L531"/>
  <c r="L535"/>
  <c r="L539"/>
  <c r="L543"/>
  <c r="L547"/>
  <c r="L551"/>
  <c r="L555"/>
  <c r="L559"/>
  <c r="L430"/>
  <c r="L574"/>
  <c r="L578"/>
  <c r="L582"/>
  <c r="L335"/>
  <c r="L340"/>
  <c r="L345"/>
  <c r="L356"/>
  <c r="L361"/>
  <c r="L372"/>
  <c r="L377"/>
  <c r="L388"/>
  <c r="L393"/>
  <c r="L404"/>
  <c r="L409"/>
  <c r="L420"/>
  <c r="L425"/>
  <c r="L434"/>
  <c r="L438"/>
  <c r="L442"/>
  <c r="L446"/>
  <c r="L450"/>
  <c r="L454"/>
  <c r="L458"/>
  <c r="L462"/>
  <c r="L466"/>
  <c r="L470"/>
  <c r="L474"/>
  <c r="L478"/>
  <c r="L482"/>
  <c r="L486"/>
  <c r="L490"/>
  <c r="L494"/>
  <c r="L498"/>
  <c r="L502"/>
  <c r="L506"/>
  <c r="L510"/>
  <c r="L514"/>
  <c r="L518"/>
  <c r="L522"/>
  <c r="L526"/>
  <c r="L530"/>
  <c r="L534"/>
  <c r="L538"/>
  <c r="L542"/>
  <c r="L546"/>
  <c r="L550"/>
  <c r="L554"/>
  <c r="L558"/>
  <c r="L562"/>
  <c r="L566"/>
  <c r="L570"/>
  <c r="L243"/>
  <c r="L306"/>
  <c r="L431"/>
  <c r="L433"/>
  <c r="L98"/>
  <c r="L348"/>
  <c r="L352"/>
  <c r="L380"/>
  <c r="L384"/>
  <c r="L412"/>
  <c r="L416"/>
  <c r="L432"/>
  <c r="L436"/>
  <c r="L441"/>
  <c r="L452"/>
  <c r="L457"/>
  <c r="L468"/>
  <c r="L473"/>
  <c r="L484"/>
  <c r="L489"/>
  <c r="L500"/>
  <c r="L505"/>
  <c r="L516"/>
  <c r="L521"/>
  <c r="L532"/>
  <c r="L537"/>
  <c r="L548"/>
  <c r="L553"/>
  <c r="L564"/>
  <c r="L565"/>
  <c r="L7"/>
  <c r="L588"/>
  <c r="L592"/>
  <c r="L596"/>
  <c r="L600"/>
  <c r="L604"/>
  <c r="L608"/>
  <c r="L8"/>
  <c r="L9"/>
  <c r="L10"/>
  <c r="L35"/>
  <c r="L19"/>
  <c r="L429"/>
  <c r="L437"/>
  <c r="L448"/>
  <c r="L453"/>
  <c r="L464"/>
  <c r="L469"/>
  <c r="L480"/>
  <c r="L485"/>
  <c r="L496"/>
  <c r="L501"/>
  <c r="L512"/>
  <c r="L517"/>
  <c r="L528"/>
  <c r="L533"/>
  <c r="L544"/>
  <c r="L549"/>
  <c r="L560"/>
  <c r="L567"/>
  <c r="L579"/>
  <c r="L580"/>
  <c r="L581"/>
  <c r="L12"/>
  <c r="L13"/>
  <c r="L14"/>
  <c r="L16"/>
  <c r="L17"/>
  <c r="L18"/>
  <c r="L310"/>
  <c r="L334"/>
  <c r="L341"/>
  <c r="L369"/>
  <c r="L373"/>
  <c r="L401"/>
  <c r="L405"/>
  <c r="L568"/>
  <c r="L569"/>
  <c r="L587"/>
  <c r="L591"/>
  <c r="L595"/>
  <c r="L599"/>
  <c r="L603"/>
  <c r="L607"/>
  <c r="L20"/>
  <c r="L21"/>
  <c r="L22"/>
  <c r="L24"/>
  <c r="L25"/>
  <c r="L26"/>
  <c r="L39"/>
  <c r="L23"/>
  <c r="L162"/>
  <c r="L396"/>
  <c r="L571"/>
  <c r="L573"/>
  <c r="L597"/>
  <c r="L44"/>
  <c r="L45"/>
  <c r="L46"/>
  <c r="L43"/>
  <c r="L357"/>
  <c r="L421"/>
  <c r="L576"/>
  <c r="L586"/>
  <c r="L602"/>
  <c r="L36"/>
  <c r="L274"/>
  <c r="L368"/>
  <c r="L445"/>
  <c r="L449"/>
  <c r="L477"/>
  <c r="L481"/>
  <c r="L509"/>
  <c r="L513"/>
  <c r="L541"/>
  <c r="L545"/>
  <c r="L583"/>
  <c r="L593"/>
  <c r="L609"/>
  <c r="L37"/>
  <c r="L27"/>
  <c r="L364"/>
  <c r="L428"/>
  <c r="L572"/>
  <c r="L575"/>
  <c r="L585"/>
  <c r="L589"/>
  <c r="L605"/>
  <c r="L31"/>
  <c r="L11"/>
  <c r="L389"/>
  <c r="L594"/>
  <c r="L610"/>
  <c r="L40"/>
  <c r="L472"/>
  <c r="L557"/>
  <c r="L561"/>
  <c r="L584"/>
  <c r="L38"/>
  <c r="L15"/>
  <c r="L461"/>
  <c r="L465"/>
  <c r="L540"/>
  <c r="L552"/>
  <c r="L556"/>
  <c r="L444"/>
  <c r="L456"/>
  <c r="L460"/>
  <c r="L536"/>
  <c r="L590"/>
  <c r="L598"/>
  <c r="L606"/>
  <c r="L28"/>
  <c r="L29"/>
  <c r="L30"/>
  <c r="L32"/>
  <c r="L33"/>
  <c r="L34"/>
  <c r="L440"/>
  <c r="L525"/>
  <c r="L529"/>
  <c r="L5"/>
  <c r="L508"/>
  <c r="L520"/>
  <c r="L524"/>
  <c r="L41"/>
  <c r="L353"/>
  <c r="L417"/>
  <c r="L504"/>
  <c r="L577"/>
  <c r="L42"/>
  <c r="L385"/>
  <c r="L493"/>
  <c r="L497"/>
  <c r="L336"/>
  <c r="L400"/>
  <c r="L476"/>
  <c r="L488"/>
  <c r="L492"/>
  <c r="L563"/>
  <c r="L601"/>
  <c r="S8"/>
  <c r="S17"/>
  <c r="S26"/>
  <c r="S31"/>
  <c r="S40"/>
  <c r="S9"/>
  <c r="S18"/>
  <c r="S23"/>
  <c r="S32"/>
  <c r="S41"/>
  <c r="S14"/>
  <c r="S19"/>
  <c r="S28"/>
  <c r="S37"/>
  <c r="S46"/>
  <c r="S47"/>
  <c r="S51"/>
  <c r="S55"/>
  <c r="S59"/>
  <c r="S63"/>
  <c r="S67"/>
  <c r="S71"/>
  <c r="S75"/>
  <c r="S79"/>
  <c r="S83"/>
  <c r="S87"/>
  <c r="S91"/>
  <c r="S95"/>
  <c r="S99"/>
  <c r="S103"/>
  <c r="S107"/>
  <c r="S111"/>
  <c r="S115"/>
  <c r="S119"/>
  <c r="S123"/>
  <c r="S127"/>
  <c r="S131"/>
  <c r="S135"/>
  <c r="S139"/>
  <c r="S143"/>
  <c r="S147"/>
  <c r="S151"/>
  <c r="S155"/>
  <c r="S159"/>
  <c r="S163"/>
  <c r="S167"/>
  <c r="S171"/>
  <c r="S175"/>
  <c r="S179"/>
  <c r="S16"/>
  <c r="S33"/>
  <c r="S36"/>
  <c r="S49"/>
  <c r="S53"/>
  <c r="S57"/>
  <c r="S61"/>
  <c r="S65"/>
  <c r="S69"/>
  <c r="S73"/>
  <c r="S77"/>
  <c r="S81"/>
  <c r="S85"/>
  <c r="S89"/>
  <c r="S93"/>
  <c r="S97"/>
  <c r="S101"/>
  <c r="S105"/>
  <c r="S109"/>
  <c r="S113"/>
  <c r="S117"/>
  <c r="S121"/>
  <c r="S125"/>
  <c r="S129"/>
  <c r="S133"/>
  <c r="S137"/>
  <c r="S141"/>
  <c r="S145"/>
  <c r="S149"/>
  <c r="S153"/>
  <c r="S157"/>
  <c r="S161"/>
  <c r="S165"/>
  <c r="S169"/>
  <c r="S173"/>
  <c r="S177"/>
  <c r="S10"/>
  <c r="S13"/>
  <c r="S29"/>
  <c r="S42"/>
  <c r="S45"/>
  <c r="S50"/>
  <c r="S54"/>
  <c r="S58"/>
  <c r="S62"/>
  <c r="S66"/>
  <c r="S70"/>
  <c r="S74"/>
  <c r="S78"/>
  <c r="S82"/>
  <c r="S86"/>
  <c r="S90"/>
  <c r="S94"/>
  <c r="S98"/>
  <c r="S102"/>
  <c r="S106"/>
  <c r="S110"/>
  <c r="S114"/>
  <c r="S118"/>
  <c r="S122"/>
  <c r="S126"/>
  <c r="S130"/>
  <c r="S134"/>
  <c r="S138"/>
  <c r="S142"/>
  <c r="S146"/>
  <c r="S150"/>
  <c r="S154"/>
  <c r="S158"/>
  <c r="S162"/>
  <c r="S166"/>
  <c r="S170"/>
  <c r="S174"/>
  <c r="S178"/>
  <c r="S182"/>
  <c r="S189"/>
  <c r="S199"/>
  <c r="S200"/>
  <c r="S206"/>
  <c r="S210"/>
  <c r="S214"/>
  <c r="S218"/>
  <c r="S222"/>
  <c r="S226"/>
  <c r="S230"/>
  <c r="S234"/>
  <c r="S238"/>
  <c r="S242"/>
  <c r="S6"/>
  <c r="S35"/>
  <c r="S183"/>
  <c r="S187"/>
  <c r="S188"/>
  <c r="S198"/>
  <c r="S12"/>
  <c r="S15"/>
  <c r="S22"/>
  <c r="S25"/>
  <c r="S38"/>
  <c r="S44"/>
  <c r="S185"/>
  <c r="S195"/>
  <c r="S196"/>
  <c r="S21"/>
  <c r="S190"/>
  <c r="S246"/>
  <c r="S250"/>
  <c r="S254"/>
  <c r="S258"/>
  <c r="S262"/>
  <c r="S266"/>
  <c r="S270"/>
  <c r="S274"/>
  <c r="S278"/>
  <c r="S282"/>
  <c r="S286"/>
  <c r="S290"/>
  <c r="S294"/>
  <c r="S298"/>
  <c r="S302"/>
  <c r="S306"/>
  <c r="S310"/>
  <c r="S27"/>
  <c r="S39"/>
  <c r="S48"/>
  <c r="S64"/>
  <c r="S80"/>
  <c r="S96"/>
  <c r="S112"/>
  <c r="S128"/>
  <c r="S144"/>
  <c r="S160"/>
  <c r="S172"/>
  <c r="S194"/>
  <c r="S201"/>
  <c r="S205"/>
  <c r="S209"/>
  <c r="S213"/>
  <c r="S217"/>
  <c r="S221"/>
  <c r="S225"/>
  <c r="S229"/>
  <c r="S233"/>
  <c r="S11"/>
  <c r="S34"/>
  <c r="S180"/>
  <c r="S186"/>
  <c r="S191"/>
  <c r="S243"/>
  <c r="S244"/>
  <c r="S245"/>
  <c r="S249"/>
  <c r="S253"/>
  <c r="S257"/>
  <c r="S261"/>
  <c r="S265"/>
  <c r="S269"/>
  <c r="S273"/>
  <c r="S277"/>
  <c r="S281"/>
  <c r="S285"/>
  <c r="S289"/>
  <c r="S293"/>
  <c r="S297"/>
  <c r="S301"/>
  <c r="S305"/>
  <c r="S309"/>
  <c r="S313"/>
  <c r="S317"/>
  <c r="S321"/>
  <c r="S325"/>
  <c r="S329"/>
  <c r="S333"/>
  <c r="S52"/>
  <c r="S68"/>
  <c r="S84"/>
  <c r="S100"/>
  <c r="S116"/>
  <c r="S132"/>
  <c r="S148"/>
  <c r="S164"/>
  <c r="S168"/>
  <c r="S184"/>
  <c r="S197"/>
  <c r="S202"/>
  <c r="S43"/>
  <c r="S235"/>
  <c r="S236"/>
  <c r="S237"/>
  <c r="S248"/>
  <c r="S252"/>
  <c r="S256"/>
  <c r="S207"/>
  <c r="S216"/>
  <c r="S316"/>
  <c r="S320"/>
  <c r="S324"/>
  <c r="S328"/>
  <c r="S7"/>
  <c r="S56"/>
  <c r="S108"/>
  <c r="S120"/>
  <c r="S211"/>
  <c r="S220"/>
  <c r="S241"/>
  <c r="S260"/>
  <c r="S271"/>
  <c r="S276"/>
  <c r="S287"/>
  <c r="S292"/>
  <c r="S303"/>
  <c r="S308"/>
  <c r="S335"/>
  <c r="S339"/>
  <c r="S343"/>
  <c r="S347"/>
  <c r="S351"/>
  <c r="S355"/>
  <c r="S359"/>
  <c r="S363"/>
  <c r="S367"/>
  <c r="S371"/>
  <c r="S375"/>
  <c r="S379"/>
  <c r="S383"/>
  <c r="S387"/>
  <c r="S391"/>
  <c r="S395"/>
  <c r="S399"/>
  <c r="S403"/>
  <c r="S407"/>
  <c r="S411"/>
  <c r="S415"/>
  <c r="S419"/>
  <c r="S423"/>
  <c r="S427"/>
  <c r="S431"/>
  <c r="S181"/>
  <c r="S215"/>
  <c r="S224"/>
  <c r="S334"/>
  <c r="S60"/>
  <c r="S72"/>
  <c r="S124"/>
  <c r="S136"/>
  <c r="S193"/>
  <c r="S219"/>
  <c r="S228"/>
  <c r="S247"/>
  <c r="S255"/>
  <c r="S267"/>
  <c r="S272"/>
  <c r="S283"/>
  <c r="S288"/>
  <c r="S299"/>
  <c r="S304"/>
  <c r="S338"/>
  <c r="S342"/>
  <c r="S346"/>
  <c r="S350"/>
  <c r="S354"/>
  <c r="S358"/>
  <c r="S362"/>
  <c r="S366"/>
  <c r="S370"/>
  <c r="S374"/>
  <c r="S378"/>
  <c r="S382"/>
  <c r="S386"/>
  <c r="S390"/>
  <c r="S394"/>
  <c r="S398"/>
  <c r="S402"/>
  <c r="S406"/>
  <c r="S410"/>
  <c r="S414"/>
  <c r="S418"/>
  <c r="S422"/>
  <c r="S426"/>
  <c r="S430"/>
  <c r="S24"/>
  <c r="S192"/>
  <c r="S223"/>
  <c r="S232"/>
  <c r="S240"/>
  <c r="S76"/>
  <c r="S88"/>
  <c r="S140"/>
  <c r="S152"/>
  <c r="S204"/>
  <c r="S227"/>
  <c r="S263"/>
  <c r="S268"/>
  <c r="S279"/>
  <c r="S284"/>
  <c r="S295"/>
  <c r="S300"/>
  <c r="S176"/>
  <c r="S203"/>
  <c r="S208"/>
  <c r="S231"/>
  <c r="S92"/>
  <c r="S104"/>
  <c r="S156"/>
  <c r="S212"/>
  <c r="S259"/>
  <c r="S291"/>
  <c r="S318"/>
  <c r="S327"/>
  <c r="S337"/>
  <c r="S264"/>
  <c r="S296"/>
  <c r="S307"/>
  <c r="S322"/>
  <c r="S331"/>
  <c r="S341"/>
  <c r="S352"/>
  <c r="S357"/>
  <c r="S368"/>
  <c r="S373"/>
  <c r="S384"/>
  <c r="S389"/>
  <c r="S400"/>
  <c r="S405"/>
  <c r="S416"/>
  <c r="S421"/>
  <c r="S435"/>
  <c r="S439"/>
  <c r="S443"/>
  <c r="S447"/>
  <c r="S451"/>
  <c r="S455"/>
  <c r="S459"/>
  <c r="S463"/>
  <c r="S467"/>
  <c r="S471"/>
  <c r="S475"/>
  <c r="S479"/>
  <c r="S483"/>
  <c r="S487"/>
  <c r="S491"/>
  <c r="S495"/>
  <c r="S499"/>
  <c r="S503"/>
  <c r="S507"/>
  <c r="S511"/>
  <c r="S515"/>
  <c r="S519"/>
  <c r="S523"/>
  <c r="S527"/>
  <c r="S531"/>
  <c r="S535"/>
  <c r="S539"/>
  <c r="S543"/>
  <c r="S547"/>
  <c r="S551"/>
  <c r="S555"/>
  <c r="S559"/>
  <c r="S563"/>
  <c r="S567"/>
  <c r="S239"/>
  <c r="S312"/>
  <c r="S326"/>
  <c r="S428"/>
  <c r="S574"/>
  <c r="S578"/>
  <c r="S582"/>
  <c r="S20"/>
  <c r="S311"/>
  <c r="S330"/>
  <c r="S348"/>
  <c r="S353"/>
  <c r="S364"/>
  <c r="S369"/>
  <c r="S380"/>
  <c r="S385"/>
  <c r="S396"/>
  <c r="S401"/>
  <c r="S412"/>
  <c r="S417"/>
  <c r="S429"/>
  <c r="S434"/>
  <c r="S438"/>
  <c r="S442"/>
  <c r="S446"/>
  <c r="S450"/>
  <c r="S454"/>
  <c r="S458"/>
  <c r="S462"/>
  <c r="S466"/>
  <c r="S470"/>
  <c r="S474"/>
  <c r="S478"/>
  <c r="S482"/>
  <c r="S486"/>
  <c r="S490"/>
  <c r="S494"/>
  <c r="S498"/>
  <c r="S502"/>
  <c r="S506"/>
  <c r="S510"/>
  <c r="S514"/>
  <c r="S518"/>
  <c r="S522"/>
  <c r="S526"/>
  <c r="S530"/>
  <c r="S534"/>
  <c r="S538"/>
  <c r="S542"/>
  <c r="S546"/>
  <c r="S550"/>
  <c r="S554"/>
  <c r="S558"/>
  <c r="S30"/>
  <c r="S361"/>
  <c r="S365"/>
  <c r="S393"/>
  <c r="S397"/>
  <c r="S425"/>
  <c r="S561"/>
  <c r="S562"/>
  <c r="S583"/>
  <c r="S584"/>
  <c r="S585"/>
  <c r="S589"/>
  <c r="S593"/>
  <c r="S597"/>
  <c r="S601"/>
  <c r="S605"/>
  <c r="S609"/>
  <c r="S323"/>
  <c r="S433"/>
  <c r="S444"/>
  <c r="S449"/>
  <c r="S460"/>
  <c r="S465"/>
  <c r="S476"/>
  <c r="S481"/>
  <c r="S492"/>
  <c r="S497"/>
  <c r="S508"/>
  <c r="S513"/>
  <c r="S524"/>
  <c r="S529"/>
  <c r="S540"/>
  <c r="S545"/>
  <c r="S556"/>
  <c r="S315"/>
  <c r="S319"/>
  <c r="S336"/>
  <c r="S356"/>
  <c r="S360"/>
  <c r="S388"/>
  <c r="S392"/>
  <c r="S420"/>
  <c r="S424"/>
  <c r="S575"/>
  <c r="S576"/>
  <c r="S577"/>
  <c r="S588"/>
  <c r="S592"/>
  <c r="S596"/>
  <c r="S600"/>
  <c r="S604"/>
  <c r="S608"/>
  <c r="S440"/>
  <c r="S445"/>
  <c r="S456"/>
  <c r="S461"/>
  <c r="S472"/>
  <c r="S477"/>
  <c r="S488"/>
  <c r="S493"/>
  <c r="S504"/>
  <c r="S509"/>
  <c r="S520"/>
  <c r="S525"/>
  <c r="S536"/>
  <c r="S541"/>
  <c r="S552"/>
  <c r="S557"/>
  <c r="S564"/>
  <c r="S565"/>
  <c r="S566"/>
  <c r="S314"/>
  <c r="S432"/>
  <c r="S587"/>
  <c r="S598"/>
  <c r="S603"/>
  <c r="S349"/>
  <c r="S376"/>
  <c r="S413"/>
  <c r="S436"/>
  <c r="S464"/>
  <c r="S468"/>
  <c r="S496"/>
  <c r="S500"/>
  <c r="S528"/>
  <c r="S532"/>
  <c r="S560"/>
  <c r="S275"/>
  <c r="S372"/>
  <c r="S568"/>
  <c r="S570"/>
  <c r="S580"/>
  <c r="S594"/>
  <c r="S599"/>
  <c r="S610"/>
  <c r="S590"/>
  <c r="S595"/>
  <c r="S606"/>
  <c r="S332"/>
  <c r="S344"/>
  <c r="S381"/>
  <c r="S408"/>
  <c r="S448"/>
  <c r="S452"/>
  <c r="S480"/>
  <c r="S484"/>
  <c r="S512"/>
  <c r="S516"/>
  <c r="S544"/>
  <c r="S548"/>
  <c r="S251"/>
  <c r="S469"/>
  <c r="S473"/>
  <c r="S549"/>
  <c r="S553"/>
  <c r="S572"/>
  <c r="S345"/>
  <c r="S409"/>
  <c r="S453"/>
  <c r="S457"/>
  <c r="S581"/>
  <c r="S280"/>
  <c r="S533"/>
  <c r="S537"/>
  <c r="S571"/>
  <c r="S377"/>
  <c r="S437"/>
  <c r="S441"/>
  <c r="S517"/>
  <c r="S521"/>
  <c r="S579"/>
  <c r="S569"/>
  <c r="S586"/>
  <c r="S602"/>
  <c r="S501"/>
  <c r="S505"/>
  <c r="S485"/>
  <c r="S489"/>
  <c r="S340"/>
  <c r="S404"/>
  <c r="S573"/>
  <c r="S591"/>
  <c r="S607"/>
  <c r="K6" i="5"/>
  <c r="J6"/>
  <c r="J8" i="7"/>
  <c r="J17"/>
  <c r="J26"/>
  <c r="J31"/>
  <c r="J40"/>
  <c r="J49"/>
  <c r="J53"/>
  <c r="J57"/>
  <c r="J61"/>
  <c r="J65"/>
  <c r="J69"/>
  <c r="J73"/>
  <c r="J77"/>
  <c r="J81"/>
  <c r="J85"/>
  <c r="J89"/>
  <c r="J93"/>
  <c r="J97"/>
  <c r="J101"/>
  <c r="J105"/>
  <c r="J109"/>
  <c r="J113"/>
  <c r="J117"/>
  <c r="J121"/>
  <c r="J125"/>
  <c r="J129"/>
  <c r="J133"/>
  <c r="J137"/>
  <c r="J141"/>
  <c r="J145"/>
  <c r="J149"/>
  <c r="J153"/>
  <c r="J157"/>
  <c r="J161"/>
  <c r="J165"/>
  <c r="J169"/>
  <c r="J173"/>
  <c r="J177"/>
  <c r="J181"/>
  <c r="J185"/>
  <c r="J9"/>
  <c r="J18"/>
  <c r="J23"/>
  <c r="J32"/>
  <c r="J41"/>
  <c r="J48"/>
  <c r="J52"/>
  <c r="J56"/>
  <c r="J60"/>
  <c r="J64"/>
  <c r="J68"/>
  <c r="J72"/>
  <c r="J76"/>
  <c r="J80"/>
  <c r="J84"/>
  <c r="J88"/>
  <c r="J92"/>
  <c r="J96"/>
  <c r="J100"/>
  <c r="J104"/>
  <c r="J108"/>
  <c r="J112"/>
  <c r="J116"/>
  <c r="J120"/>
  <c r="J124"/>
  <c r="J128"/>
  <c r="J132"/>
  <c r="J136"/>
  <c r="J140"/>
  <c r="J144"/>
  <c r="J148"/>
  <c r="J152"/>
  <c r="J156"/>
  <c r="J160"/>
  <c r="J164"/>
  <c r="J168"/>
  <c r="J172"/>
  <c r="J176"/>
  <c r="J180"/>
  <c r="J184"/>
  <c r="J188"/>
  <c r="J192"/>
  <c r="J196"/>
  <c r="J200"/>
  <c r="J204"/>
  <c r="J14"/>
  <c r="J19"/>
  <c r="J28"/>
  <c r="J37"/>
  <c r="J46"/>
  <c r="J12"/>
  <c r="J15"/>
  <c r="J22"/>
  <c r="J25"/>
  <c r="J38"/>
  <c r="J44"/>
  <c r="J47"/>
  <c r="J51"/>
  <c r="J55"/>
  <c r="J59"/>
  <c r="J63"/>
  <c r="J67"/>
  <c r="J71"/>
  <c r="J75"/>
  <c r="J79"/>
  <c r="J83"/>
  <c r="J87"/>
  <c r="J91"/>
  <c r="J95"/>
  <c r="J99"/>
  <c r="J103"/>
  <c r="J107"/>
  <c r="J111"/>
  <c r="J115"/>
  <c r="J119"/>
  <c r="J123"/>
  <c r="J127"/>
  <c r="J131"/>
  <c r="J135"/>
  <c r="J139"/>
  <c r="J143"/>
  <c r="J147"/>
  <c r="J151"/>
  <c r="J155"/>
  <c r="J159"/>
  <c r="J163"/>
  <c r="J167"/>
  <c r="J171"/>
  <c r="J175"/>
  <c r="J189"/>
  <c r="J199"/>
  <c r="J11"/>
  <c r="J21"/>
  <c r="J34"/>
  <c r="J43"/>
  <c r="J187"/>
  <c r="J198"/>
  <c r="J206"/>
  <c r="J210"/>
  <c r="J214"/>
  <c r="J218"/>
  <c r="J222"/>
  <c r="J226"/>
  <c r="J230"/>
  <c r="J234"/>
  <c r="J238"/>
  <c r="J242"/>
  <c r="J24"/>
  <c r="J27"/>
  <c r="J7"/>
  <c r="J20"/>
  <c r="J30"/>
  <c r="J39"/>
  <c r="J195"/>
  <c r="J205"/>
  <c r="J209"/>
  <c r="J213"/>
  <c r="J217"/>
  <c r="J221"/>
  <c r="J225"/>
  <c r="J229"/>
  <c r="J233"/>
  <c r="J45"/>
  <c r="J50"/>
  <c r="J66"/>
  <c r="J82"/>
  <c r="J98"/>
  <c r="J114"/>
  <c r="J130"/>
  <c r="J146"/>
  <c r="J162"/>
  <c r="J197"/>
  <c r="J202"/>
  <c r="J33"/>
  <c r="J170"/>
  <c r="J179"/>
  <c r="J243"/>
  <c r="J244"/>
  <c r="J245"/>
  <c r="J246"/>
  <c r="J250"/>
  <c r="J254"/>
  <c r="J258"/>
  <c r="J262"/>
  <c r="J266"/>
  <c r="J270"/>
  <c r="J274"/>
  <c r="J278"/>
  <c r="J282"/>
  <c r="J286"/>
  <c r="J290"/>
  <c r="J294"/>
  <c r="J298"/>
  <c r="J302"/>
  <c r="J306"/>
  <c r="J310"/>
  <c r="J314"/>
  <c r="J318"/>
  <c r="J322"/>
  <c r="J326"/>
  <c r="J330"/>
  <c r="J334"/>
  <c r="J16"/>
  <c r="J54"/>
  <c r="J70"/>
  <c r="J86"/>
  <c r="J102"/>
  <c r="J118"/>
  <c r="J134"/>
  <c r="J150"/>
  <c r="J166"/>
  <c r="J203"/>
  <c r="J10"/>
  <c r="J183"/>
  <c r="J235"/>
  <c r="J236"/>
  <c r="J237"/>
  <c r="J249"/>
  <c r="J253"/>
  <c r="J257"/>
  <c r="J261"/>
  <c r="J265"/>
  <c r="J269"/>
  <c r="J273"/>
  <c r="J277"/>
  <c r="J281"/>
  <c r="J285"/>
  <c r="J289"/>
  <c r="J293"/>
  <c r="J297"/>
  <c r="J301"/>
  <c r="J305"/>
  <c r="J309"/>
  <c r="J313"/>
  <c r="J317"/>
  <c r="J321"/>
  <c r="J325"/>
  <c r="J329"/>
  <c r="J29"/>
  <c r="J35"/>
  <c r="J58"/>
  <c r="J74"/>
  <c r="J90"/>
  <c r="J106"/>
  <c r="J122"/>
  <c r="J138"/>
  <c r="J154"/>
  <c r="J178"/>
  <c r="J193"/>
  <c r="J207"/>
  <c r="J211"/>
  <c r="J215"/>
  <c r="J219"/>
  <c r="J223"/>
  <c r="J227"/>
  <c r="J231"/>
  <c r="J6"/>
  <c r="J110"/>
  <c r="J190"/>
  <c r="J191"/>
  <c r="J212"/>
  <c r="J267"/>
  <c r="J272"/>
  <c r="J283"/>
  <c r="J288"/>
  <c r="J299"/>
  <c r="J304"/>
  <c r="J336"/>
  <c r="J340"/>
  <c r="J344"/>
  <c r="J348"/>
  <c r="J352"/>
  <c r="J356"/>
  <c r="J360"/>
  <c r="J364"/>
  <c r="J368"/>
  <c r="J372"/>
  <c r="J376"/>
  <c r="J380"/>
  <c r="J384"/>
  <c r="J388"/>
  <c r="J392"/>
  <c r="J396"/>
  <c r="J400"/>
  <c r="J404"/>
  <c r="J408"/>
  <c r="J412"/>
  <c r="J416"/>
  <c r="J420"/>
  <c r="J424"/>
  <c r="J428"/>
  <c r="J36"/>
  <c r="J182"/>
  <c r="J216"/>
  <c r="J239"/>
  <c r="J335"/>
  <c r="J62"/>
  <c r="J126"/>
  <c r="J194"/>
  <c r="J220"/>
  <c r="J248"/>
  <c r="J256"/>
  <c r="J263"/>
  <c r="J268"/>
  <c r="J279"/>
  <c r="J284"/>
  <c r="J295"/>
  <c r="J300"/>
  <c r="J311"/>
  <c r="J339"/>
  <c r="J343"/>
  <c r="J347"/>
  <c r="J351"/>
  <c r="J355"/>
  <c r="J359"/>
  <c r="J363"/>
  <c r="J367"/>
  <c r="J371"/>
  <c r="J375"/>
  <c r="J379"/>
  <c r="J383"/>
  <c r="J387"/>
  <c r="J391"/>
  <c r="J395"/>
  <c r="J399"/>
  <c r="J403"/>
  <c r="J407"/>
  <c r="J411"/>
  <c r="J415"/>
  <c r="J419"/>
  <c r="J423"/>
  <c r="J427"/>
  <c r="J201"/>
  <c r="J224"/>
  <c r="J241"/>
  <c r="J251"/>
  <c r="J259"/>
  <c r="J42"/>
  <c r="J78"/>
  <c r="J142"/>
  <c r="J228"/>
  <c r="J264"/>
  <c r="J275"/>
  <c r="J280"/>
  <c r="J291"/>
  <c r="J296"/>
  <c r="J307"/>
  <c r="J312"/>
  <c r="J338"/>
  <c r="J232"/>
  <c r="J13"/>
  <c r="J94"/>
  <c r="J158"/>
  <c r="J186"/>
  <c r="J240"/>
  <c r="J252"/>
  <c r="J260"/>
  <c r="J271"/>
  <c r="J276"/>
  <c r="J287"/>
  <c r="J292"/>
  <c r="J308"/>
  <c r="J323"/>
  <c r="J332"/>
  <c r="J342"/>
  <c r="J353"/>
  <c r="J358"/>
  <c r="J369"/>
  <c r="J374"/>
  <c r="J385"/>
  <c r="J390"/>
  <c r="J401"/>
  <c r="J406"/>
  <c r="J417"/>
  <c r="J422"/>
  <c r="J436"/>
  <c r="J440"/>
  <c r="J444"/>
  <c r="J448"/>
  <c r="J452"/>
  <c r="J456"/>
  <c r="J460"/>
  <c r="J464"/>
  <c r="J468"/>
  <c r="J472"/>
  <c r="J476"/>
  <c r="J480"/>
  <c r="J484"/>
  <c r="J488"/>
  <c r="J492"/>
  <c r="J496"/>
  <c r="J500"/>
  <c r="J504"/>
  <c r="J508"/>
  <c r="J512"/>
  <c r="J516"/>
  <c r="J520"/>
  <c r="J524"/>
  <c r="J528"/>
  <c r="J532"/>
  <c r="J536"/>
  <c r="J540"/>
  <c r="J544"/>
  <c r="J548"/>
  <c r="J552"/>
  <c r="J556"/>
  <c r="J560"/>
  <c r="J174"/>
  <c r="J327"/>
  <c r="J429"/>
  <c r="J571"/>
  <c r="J575"/>
  <c r="J579"/>
  <c r="J583"/>
  <c r="J331"/>
  <c r="J349"/>
  <c r="J354"/>
  <c r="J365"/>
  <c r="J370"/>
  <c r="J381"/>
  <c r="J386"/>
  <c r="J397"/>
  <c r="J402"/>
  <c r="J413"/>
  <c r="J418"/>
  <c r="J430"/>
  <c r="J435"/>
  <c r="J439"/>
  <c r="J443"/>
  <c r="J447"/>
  <c r="J451"/>
  <c r="J455"/>
  <c r="J459"/>
  <c r="J463"/>
  <c r="J467"/>
  <c r="J471"/>
  <c r="J475"/>
  <c r="J479"/>
  <c r="J483"/>
  <c r="J487"/>
  <c r="J491"/>
  <c r="J495"/>
  <c r="J499"/>
  <c r="J503"/>
  <c r="J507"/>
  <c r="J511"/>
  <c r="J515"/>
  <c r="J519"/>
  <c r="J523"/>
  <c r="J527"/>
  <c r="J531"/>
  <c r="J535"/>
  <c r="J539"/>
  <c r="J543"/>
  <c r="J547"/>
  <c r="J551"/>
  <c r="J555"/>
  <c r="J559"/>
  <c r="J563"/>
  <c r="J567"/>
  <c r="J324"/>
  <c r="J328"/>
  <c r="J434"/>
  <c r="J445"/>
  <c r="J450"/>
  <c r="J461"/>
  <c r="J466"/>
  <c r="J477"/>
  <c r="J482"/>
  <c r="J493"/>
  <c r="J498"/>
  <c r="J509"/>
  <c r="J514"/>
  <c r="J525"/>
  <c r="J530"/>
  <c r="J541"/>
  <c r="J546"/>
  <c r="J557"/>
  <c r="J316"/>
  <c r="J320"/>
  <c r="J337"/>
  <c r="J357"/>
  <c r="J361"/>
  <c r="J389"/>
  <c r="J393"/>
  <c r="J421"/>
  <c r="J425"/>
  <c r="J576"/>
  <c r="J577"/>
  <c r="J578"/>
  <c r="J589"/>
  <c r="J593"/>
  <c r="J597"/>
  <c r="J601"/>
  <c r="J605"/>
  <c r="J609"/>
  <c r="J432"/>
  <c r="J441"/>
  <c r="J446"/>
  <c r="J457"/>
  <c r="J462"/>
  <c r="J473"/>
  <c r="J478"/>
  <c r="J489"/>
  <c r="J494"/>
  <c r="J505"/>
  <c r="J510"/>
  <c r="J521"/>
  <c r="J526"/>
  <c r="J537"/>
  <c r="J542"/>
  <c r="J553"/>
  <c r="J558"/>
  <c r="J564"/>
  <c r="J565"/>
  <c r="J566"/>
  <c r="J315"/>
  <c r="J319"/>
  <c r="J346"/>
  <c r="J350"/>
  <c r="J378"/>
  <c r="J382"/>
  <c r="J410"/>
  <c r="J414"/>
  <c r="J588"/>
  <c r="J592"/>
  <c r="J596"/>
  <c r="J600"/>
  <c r="J604"/>
  <c r="J608"/>
  <c r="J303"/>
  <c r="J377"/>
  <c r="J437"/>
  <c r="J465"/>
  <c r="J469"/>
  <c r="J497"/>
  <c r="J501"/>
  <c r="J529"/>
  <c r="J533"/>
  <c r="J561"/>
  <c r="J373"/>
  <c r="J398"/>
  <c r="J431"/>
  <c r="J569"/>
  <c r="J581"/>
  <c r="J584"/>
  <c r="J590"/>
  <c r="J595"/>
  <c r="J606"/>
  <c r="J247"/>
  <c r="J454"/>
  <c r="J458"/>
  <c r="J486"/>
  <c r="J490"/>
  <c r="J518"/>
  <c r="J522"/>
  <c r="J550"/>
  <c r="J554"/>
  <c r="J573"/>
  <c r="J255"/>
  <c r="J333"/>
  <c r="J345"/>
  <c r="J409"/>
  <c r="J449"/>
  <c r="J453"/>
  <c r="J481"/>
  <c r="J485"/>
  <c r="J513"/>
  <c r="J517"/>
  <c r="J545"/>
  <c r="J549"/>
  <c r="J208"/>
  <c r="J341"/>
  <c r="J366"/>
  <c r="J405"/>
  <c r="J568"/>
  <c r="J570"/>
  <c r="J580"/>
  <c r="J582"/>
  <c r="J587"/>
  <c r="J598"/>
  <c r="J603"/>
  <c r="BJ559"/>
  <c r="BI559"/>
  <c r="D558"/>
  <c r="BJ489"/>
  <c r="AJ464"/>
  <c r="C431"/>
  <c r="BI432"/>
  <c r="B431"/>
  <c r="B343"/>
  <c r="D343"/>
  <c r="BJ344"/>
  <c r="AG344"/>
  <c r="BI344"/>
  <c r="B202"/>
  <c r="D202"/>
  <c r="BI203"/>
  <c r="C202"/>
  <c r="AH203"/>
  <c r="AG203"/>
  <c r="AG139"/>
  <c r="C138"/>
  <c r="AH139"/>
  <c r="D138"/>
  <c r="AJ97"/>
  <c r="AJ9"/>
  <c r="BI5"/>
  <c r="E446"/>
  <c r="J585"/>
  <c r="N564"/>
  <c r="O562"/>
  <c r="K497"/>
  <c r="K493"/>
  <c r="R482"/>
  <c r="K481"/>
  <c r="R478"/>
  <c r="K477"/>
  <c r="N475"/>
  <c r="J474"/>
  <c r="J470"/>
  <c r="O403"/>
  <c r="K401"/>
  <c r="N339"/>
  <c r="O87"/>
  <c r="D504"/>
  <c r="AG505"/>
  <c r="BJ505"/>
  <c r="E504"/>
  <c r="AH505"/>
  <c r="AJ377"/>
  <c r="BI375"/>
  <c r="AH375"/>
  <c r="D374"/>
  <c r="B374"/>
  <c r="AG375"/>
  <c r="E374"/>
  <c r="BJ375"/>
  <c r="E337"/>
  <c r="BI338"/>
  <c r="D337"/>
  <c r="AH338"/>
  <c r="B337"/>
  <c r="AJ313"/>
  <c r="E286"/>
  <c r="B286"/>
  <c r="C265"/>
  <c r="E265"/>
  <c r="BI266"/>
  <c r="D265"/>
  <c r="AH266"/>
  <c r="B265"/>
  <c r="AJ199"/>
  <c r="AG382"/>
  <c r="AJ542"/>
  <c r="C488"/>
  <c r="AJ126"/>
  <c r="J610"/>
  <c r="O609"/>
  <c r="J602"/>
  <c r="O601"/>
  <c r="J594"/>
  <c r="O593"/>
  <c r="J586"/>
  <c r="O585"/>
  <c r="N576"/>
  <c r="J574"/>
  <c r="O567"/>
  <c r="R566"/>
  <c r="O564"/>
  <c r="R494"/>
  <c r="N484"/>
  <c r="N479"/>
  <c r="N371"/>
  <c r="K168"/>
  <c r="R167"/>
  <c r="AJ536"/>
  <c r="AH534"/>
  <c r="D533"/>
  <c r="B533"/>
  <c r="BJ534"/>
  <c r="BI534"/>
  <c r="D503"/>
  <c r="B503"/>
  <c r="BJ504"/>
  <c r="BI504"/>
  <c r="AH504"/>
  <c r="E503"/>
  <c r="AJ472"/>
  <c r="AG465"/>
  <c r="C464"/>
  <c r="BI465"/>
  <c r="BJ465"/>
  <c r="AH465"/>
  <c r="B464"/>
  <c r="E464"/>
  <c r="AJ397"/>
  <c r="BI337"/>
  <c r="AG337"/>
  <c r="D336"/>
  <c r="C336"/>
  <c r="B336"/>
  <c r="E336"/>
  <c r="AH337"/>
  <c r="AJ283"/>
  <c r="D259"/>
  <c r="AG260"/>
  <c r="B259"/>
  <c r="BJ260"/>
  <c r="C259"/>
  <c r="E259"/>
  <c r="AJ230"/>
  <c r="AJ214"/>
  <c r="AG60"/>
  <c r="BJ60"/>
  <c r="C59"/>
  <c r="AH60"/>
  <c r="B59"/>
  <c r="AJ322"/>
  <c r="D219"/>
  <c r="K610"/>
  <c r="R602"/>
  <c r="K594"/>
  <c r="R586"/>
  <c r="R569"/>
  <c r="R568"/>
  <c r="R498"/>
  <c r="J433"/>
  <c r="O6"/>
  <c r="O10"/>
  <c r="O15"/>
  <c r="O24"/>
  <c r="O33"/>
  <c r="O42"/>
  <c r="O7"/>
  <c r="O16"/>
  <c r="O25"/>
  <c r="O34"/>
  <c r="O39"/>
  <c r="O12"/>
  <c r="O21"/>
  <c r="O30"/>
  <c r="O35"/>
  <c r="O44"/>
  <c r="O49"/>
  <c r="O53"/>
  <c r="O57"/>
  <c r="O61"/>
  <c r="O65"/>
  <c r="O69"/>
  <c r="O73"/>
  <c r="O77"/>
  <c r="O81"/>
  <c r="O85"/>
  <c r="O89"/>
  <c r="O93"/>
  <c r="O97"/>
  <c r="O101"/>
  <c r="O105"/>
  <c r="O109"/>
  <c r="O113"/>
  <c r="O117"/>
  <c r="O121"/>
  <c r="O125"/>
  <c r="O129"/>
  <c r="O133"/>
  <c r="O137"/>
  <c r="O141"/>
  <c r="O145"/>
  <c r="O149"/>
  <c r="O153"/>
  <c r="O157"/>
  <c r="O161"/>
  <c r="O165"/>
  <c r="O169"/>
  <c r="O173"/>
  <c r="O177"/>
  <c r="O181"/>
  <c r="O11"/>
  <c r="O27"/>
  <c r="O43"/>
  <c r="O48"/>
  <c r="O52"/>
  <c r="O56"/>
  <c r="O60"/>
  <c r="O64"/>
  <c r="O68"/>
  <c r="O72"/>
  <c r="O76"/>
  <c r="O80"/>
  <c r="O84"/>
  <c r="O88"/>
  <c r="O92"/>
  <c r="O96"/>
  <c r="O100"/>
  <c r="O104"/>
  <c r="O108"/>
  <c r="O112"/>
  <c r="O116"/>
  <c r="O120"/>
  <c r="O124"/>
  <c r="O128"/>
  <c r="O132"/>
  <c r="O136"/>
  <c r="O140"/>
  <c r="O144"/>
  <c r="O148"/>
  <c r="O152"/>
  <c r="O156"/>
  <c r="O160"/>
  <c r="O164"/>
  <c r="O168"/>
  <c r="O172"/>
  <c r="O176"/>
  <c r="O37"/>
  <c r="O193"/>
  <c r="O194"/>
  <c r="O204"/>
  <c r="O208"/>
  <c r="O212"/>
  <c r="O216"/>
  <c r="O220"/>
  <c r="O224"/>
  <c r="O228"/>
  <c r="O232"/>
  <c r="O236"/>
  <c r="O240"/>
  <c r="O244"/>
  <c r="O14"/>
  <c r="O20"/>
  <c r="O26"/>
  <c r="O36"/>
  <c r="O46"/>
  <c r="O192"/>
  <c r="O203"/>
  <c r="O13"/>
  <c r="O23"/>
  <c r="O45"/>
  <c r="O29"/>
  <c r="O50"/>
  <c r="O54"/>
  <c r="O58"/>
  <c r="O62"/>
  <c r="O66"/>
  <c r="O70"/>
  <c r="O74"/>
  <c r="O78"/>
  <c r="O82"/>
  <c r="O86"/>
  <c r="O90"/>
  <c r="O94"/>
  <c r="O98"/>
  <c r="O102"/>
  <c r="O106"/>
  <c r="O110"/>
  <c r="O114"/>
  <c r="O118"/>
  <c r="O122"/>
  <c r="O126"/>
  <c r="O130"/>
  <c r="O134"/>
  <c r="O138"/>
  <c r="O142"/>
  <c r="O146"/>
  <c r="O150"/>
  <c r="O154"/>
  <c r="O158"/>
  <c r="O162"/>
  <c r="O166"/>
  <c r="O170"/>
  <c r="O174"/>
  <c r="O178"/>
  <c r="O182"/>
  <c r="O189"/>
  <c r="O190"/>
  <c r="O200"/>
  <c r="O185"/>
  <c r="O198"/>
  <c r="O207"/>
  <c r="O211"/>
  <c r="O215"/>
  <c r="O219"/>
  <c r="O223"/>
  <c r="O227"/>
  <c r="O231"/>
  <c r="O237"/>
  <c r="O238"/>
  <c r="O248"/>
  <c r="O252"/>
  <c r="O256"/>
  <c r="O260"/>
  <c r="O264"/>
  <c r="O268"/>
  <c r="O272"/>
  <c r="O276"/>
  <c r="O280"/>
  <c r="O284"/>
  <c r="O288"/>
  <c r="O292"/>
  <c r="O296"/>
  <c r="O300"/>
  <c r="O304"/>
  <c r="O308"/>
  <c r="O312"/>
  <c r="O8"/>
  <c r="O22"/>
  <c r="O38"/>
  <c r="O59"/>
  <c r="O75"/>
  <c r="O91"/>
  <c r="O107"/>
  <c r="O123"/>
  <c r="O139"/>
  <c r="O155"/>
  <c r="O183"/>
  <c r="O239"/>
  <c r="O9"/>
  <c r="O188"/>
  <c r="O196"/>
  <c r="O201"/>
  <c r="O247"/>
  <c r="O251"/>
  <c r="O255"/>
  <c r="O259"/>
  <c r="O263"/>
  <c r="O267"/>
  <c r="O271"/>
  <c r="O275"/>
  <c r="O279"/>
  <c r="O283"/>
  <c r="O287"/>
  <c r="O291"/>
  <c r="O295"/>
  <c r="O299"/>
  <c r="O303"/>
  <c r="O307"/>
  <c r="O311"/>
  <c r="O315"/>
  <c r="O319"/>
  <c r="O323"/>
  <c r="O327"/>
  <c r="O331"/>
  <c r="O335"/>
  <c r="O40"/>
  <c r="O47"/>
  <c r="O63"/>
  <c r="O79"/>
  <c r="O95"/>
  <c r="O111"/>
  <c r="O127"/>
  <c r="O143"/>
  <c r="O159"/>
  <c r="O175"/>
  <c r="O199"/>
  <c r="O241"/>
  <c r="O242"/>
  <c r="O28"/>
  <c r="O41"/>
  <c r="O180"/>
  <c r="O191"/>
  <c r="O205"/>
  <c r="O209"/>
  <c r="O213"/>
  <c r="O217"/>
  <c r="O221"/>
  <c r="O225"/>
  <c r="O229"/>
  <c r="O233"/>
  <c r="O243"/>
  <c r="O246"/>
  <c r="O250"/>
  <c r="O254"/>
  <c r="O258"/>
  <c r="O31"/>
  <c r="O51"/>
  <c r="O115"/>
  <c r="O202"/>
  <c r="O234"/>
  <c r="O266"/>
  <c r="O282"/>
  <c r="O298"/>
  <c r="O103"/>
  <c r="O167"/>
  <c r="O195"/>
  <c r="O206"/>
  <c r="O273"/>
  <c r="O289"/>
  <c r="O305"/>
  <c r="O337"/>
  <c r="O341"/>
  <c r="O345"/>
  <c r="O349"/>
  <c r="O353"/>
  <c r="O357"/>
  <c r="O361"/>
  <c r="O365"/>
  <c r="O369"/>
  <c r="O373"/>
  <c r="O377"/>
  <c r="O381"/>
  <c r="O385"/>
  <c r="O389"/>
  <c r="O393"/>
  <c r="O397"/>
  <c r="O401"/>
  <c r="O405"/>
  <c r="O409"/>
  <c r="O413"/>
  <c r="O417"/>
  <c r="O421"/>
  <c r="O425"/>
  <c r="O429"/>
  <c r="O433"/>
  <c r="O67"/>
  <c r="O131"/>
  <c r="O210"/>
  <c r="O245"/>
  <c r="O253"/>
  <c r="O262"/>
  <c r="O278"/>
  <c r="O294"/>
  <c r="O310"/>
  <c r="O17"/>
  <c r="O32"/>
  <c r="O55"/>
  <c r="O119"/>
  <c r="O214"/>
  <c r="O269"/>
  <c r="O285"/>
  <c r="O301"/>
  <c r="O332"/>
  <c r="O333"/>
  <c r="O336"/>
  <c r="O340"/>
  <c r="O344"/>
  <c r="O348"/>
  <c r="O352"/>
  <c r="O356"/>
  <c r="O360"/>
  <c r="O364"/>
  <c r="O368"/>
  <c r="O372"/>
  <c r="O376"/>
  <c r="O380"/>
  <c r="O384"/>
  <c r="O388"/>
  <c r="O392"/>
  <c r="O396"/>
  <c r="O400"/>
  <c r="O404"/>
  <c r="O408"/>
  <c r="O412"/>
  <c r="O416"/>
  <c r="O420"/>
  <c r="O424"/>
  <c r="O428"/>
  <c r="O19"/>
  <c r="O83"/>
  <c r="O147"/>
  <c r="O179"/>
  <c r="O186"/>
  <c r="O187"/>
  <c r="O218"/>
  <c r="O274"/>
  <c r="O290"/>
  <c r="O306"/>
  <c r="O316"/>
  <c r="O320"/>
  <c r="O324"/>
  <c r="O328"/>
  <c r="O334"/>
  <c r="O71"/>
  <c r="O135"/>
  <c r="O222"/>
  <c r="O265"/>
  <c r="O281"/>
  <c r="O297"/>
  <c r="O18"/>
  <c r="O99"/>
  <c r="O163"/>
  <c r="O171"/>
  <c r="O184"/>
  <c r="O197"/>
  <c r="O226"/>
  <c r="O249"/>
  <c r="O257"/>
  <c r="O270"/>
  <c r="O286"/>
  <c r="O261"/>
  <c r="O293"/>
  <c r="O313"/>
  <c r="O314"/>
  <c r="O347"/>
  <c r="O363"/>
  <c r="O379"/>
  <c r="O395"/>
  <c r="O411"/>
  <c r="O427"/>
  <c r="O431"/>
  <c r="O317"/>
  <c r="O318"/>
  <c r="O354"/>
  <c r="O370"/>
  <c r="O386"/>
  <c r="O402"/>
  <c r="O418"/>
  <c r="O432"/>
  <c r="O437"/>
  <c r="O441"/>
  <c r="O445"/>
  <c r="O449"/>
  <c r="O453"/>
  <c r="O457"/>
  <c r="O461"/>
  <c r="O465"/>
  <c r="O469"/>
  <c r="O473"/>
  <c r="O477"/>
  <c r="O481"/>
  <c r="O485"/>
  <c r="O489"/>
  <c r="O493"/>
  <c r="O497"/>
  <c r="O501"/>
  <c r="O505"/>
  <c r="O509"/>
  <c r="O513"/>
  <c r="O517"/>
  <c r="O521"/>
  <c r="O525"/>
  <c r="O529"/>
  <c r="O533"/>
  <c r="O537"/>
  <c r="O541"/>
  <c r="O545"/>
  <c r="O549"/>
  <c r="O553"/>
  <c r="O557"/>
  <c r="O561"/>
  <c r="O565"/>
  <c r="O569"/>
  <c r="O321"/>
  <c r="O322"/>
  <c r="O343"/>
  <c r="O359"/>
  <c r="O375"/>
  <c r="O391"/>
  <c r="O407"/>
  <c r="O423"/>
  <c r="O572"/>
  <c r="O576"/>
  <c r="O580"/>
  <c r="O584"/>
  <c r="O325"/>
  <c r="O326"/>
  <c r="O339"/>
  <c r="O350"/>
  <c r="O366"/>
  <c r="O382"/>
  <c r="O398"/>
  <c r="O414"/>
  <c r="O436"/>
  <c r="O440"/>
  <c r="O444"/>
  <c r="O448"/>
  <c r="O452"/>
  <c r="O456"/>
  <c r="O460"/>
  <c r="O464"/>
  <c r="O468"/>
  <c r="O472"/>
  <c r="O476"/>
  <c r="O480"/>
  <c r="O484"/>
  <c r="O488"/>
  <c r="O492"/>
  <c r="O496"/>
  <c r="O500"/>
  <c r="O504"/>
  <c r="O508"/>
  <c r="O512"/>
  <c r="O516"/>
  <c r="O520"/>
  <c r="O524"/>
  <c r="O528"/>
  <c r="O532"/>
  <c r="O536"/>
  <c r="O540"/>
  <c r="O544"/>
  <c r="O548"/>
  <c r="O552"/>
  <c r="O556"/>
  <c r="O560"/>
  <c r="O230"/>
  <c r="O439"/>
  <c r="O455"/>
  <c r="O471"/>
  <c r="O487"/>
  <c r="O503"/>
  <c r="O519"/>
  <c r="O535"/>
  <c r="O551"/>
  <c r="O568"/>
  <c r="O587"/>
  <c r="O591"/>
  <c r="O595"/>
  <c r="O599"/>
  <c r="O603"/>
  <c r="O607"/>
  <c r="O338"/>
  <c r="O446"/>
  <c r="O462"/>
  <c r="O478"/>
  <c r="O494"/>
  <c r="O510"/>
  <c r="O526"/>
  <c r="O542"/>
  <c r="O558"/>
  <c r="O571"/>
  <c r="O581"/>
  <c r="O582"/>
  <c r="O151"/>
  <c r="O346"/>
  <c r="O351"/>
  <c r="O355"/>
  <c r="O378"/>
  <c r="O383"/>
  <c r="O387"/>
  <c r="O410"/>
  <c r="O415"/>
  <c r="O419"/>
  <c r="O435"/>
  <c r="O451"/>
  <c r="O467"/>
  <c r="O483"/>
  <c r="O499"/>
  <c r="O515"/>
  <c r="O531"/>
  <c r="O547"/>
  <c r="O570"/>
  <c r="O583"/>
  <c r="O586"/>
  <c r="O590"/>
  <c r="O594"/>
  <c r="O598"/>
  <c r="O602"/>
  <c r="O606"/>
  <c r="O610"/>
  <c r="O235"/>
  <c r="O342"/>
  <c r="O374"/>
  <c r="O406"/>
  <c r="O442"/>
  <c r="O458"/>
  <c r="O474"/>
  <c r="O490"/>
  <c r="O506"/>
  <c r="O522"/>
  <c r="O538"/>
  <c r="O554"/>
  <c r="O573"/>
  <c r="O574"/>
  <c r="O302"/>
  <c r="O309"/>
  <c r="O399"/>
  <c r="O563"/>
  <c r="O579"/>
  <c r="O600"/>
  <c r="O358"/>
  <c r="O422"/>
  <c r="O454"/>
  <c r="O459"/>
  <c r="O463"/>
  <c r="O486"/>
  <c r="O491"/>
  <c r="O495"/>
  <c r="O518"/>
  <c r="O523"/>
  <c r="O527"/>
  <c r="O550"/>
  <c r="O555"/>
  <c r="O559"/>
  <c r="O575"/>
  <c r="O589"/>
  <c r="O605"/>
  <c r="O277"/>
  <c r="O371"/>
  <c r="O394"/>
  <c r="O450"/>
  <c r="O482"/>
  <c r="O514"/>
  <c r="O546"/>
  <c r="O566"/>
  <c r="O578"/>
  <c r="O596"/>
  <c r="O367"/>
  <c r="O430"/>
  <c r="O592"/>
  <c r="O608"/>
  <c r="O329"/>
  <c r="O330"/>
  <c r="O390"/>
  <c r="O438"/>
  <c r="O443"/>
  <c r="O447"/>
  <c r="O470"/>
  <c r="O475"/>
  <c r="O479"/>
  <c r="O502"/>
  <c r="O507"/>
  <c r="O511"/>
  <c r="O534"/>
  <c r="O539"/>
  <c r="O543"/>
  <c r="O577"/>
  <c r="O597"/>
  <c r="BJ533"/>
  <c r="C532"/>
  <c r="AG524"/>
  <c r="B522"/>
  <c r="BJ523"/>
  <c r="AG523"/>
  <c r="C522"/>
  <c r="E522"/>
  <c r="BI523"/>
  <c r="AJ349"/>
  <c r="B324"/>
  <c r="AH325"/>
  <c r="AJ295"/>
  <c r="AJ262"/>
  <c r="AJ169"/>
  <c r="AJ160"/>
  <c r="BJ158"/>
  <c r="D157"/>
  <c r="AG158"/>
  <c r="C157"/>
  <c r="BI158"/>
  <c r="E157"/>
  <c r="AH158"/>
  <c r="BJ107"/>
  <c r="C106"/>
  <c r="E106"/>
  <c r="BI107"/>
  <c r="AH107"/>
  <c r="AG107"/>
  <c r="R610"/>
  <c r="R594"/>
  <c r="N578"/>
  <c r="K529"/>
  <c r="K525"/>
  <c r="R514"/>
  <c r="K513"/>
  <c r="R510"/>
  <c r="K509"/>
  <c r="N507"/>
  <c r="J506"/>
  <c r="J502"/>
  <c r="O434"/>
  <c r="K433"/>
  <c r="J394"/>
  <c r="N380"/>
  <c r="K368"/>
  <c r="K332"/>
  <c r="R300"/>
  <c r="N14"/>
  <c r="N19"/>
  <c r="N28"/>
  <c r="N37"/>
  <c r="N46"/>
  <c r="N47"/>
  <c r="N51"/>
  <c r="N55"/>
  <c r="N59"/>
  <c r="N63"/>
  <c r="N67"/>
  <c r="N71"/>
  <c r="N75"/>
  <c r="N79"/>
  <c r="N83"/>
  <c r="N87"/>
  <c r="N91"/>
  <c r="N95"/>
  <c r="N99"/>
  <c r="N103"/>
  <c r="N107"/>
  <c r="N111"/>
  <c r="N115"/>
  <c r="N119"/>
  <c r="N123"/>
  <c r="N127"/>
  <c r="N131"/>
  <c r="N135"/>
  <c r="N139"/>
  <c r="N143"/>
  <c r="N147"/>
  <c r="N151"/>
  <c r="N155"/>
  <c r="N159"/>
  <c r="N163"/>
  <c r="N167"/>
  <c r="N171"/>
  <c r="N175"/>
  <c r="N179"/>
  <c r="N183"/>
  <c r="N6"/>
  <c r="N11"/>
  <c r="N20"/>
  <c r="N29"/>
  <c r="N38"/>
  <c r="N50"/>
  <c r="N54"/>
  <c r="N58"/>
  <c r="N62"/>
  <c r="N66"/>
  <c r="N70"/>
  <c r="N74"/>
  <c r="N78"/>
  <c r="N82"/>
  <c r="N86"/>
  <c r="N90"/>
  <c r="N94"/>
  <c r="N98"/>
  <c r="N102"/>
  <c r="N106"/>
  <c r="N110"/>
  <c r="N114"/>
  <c r="N118"/>
  <c r="N122"/>
  <c r="N126"/>
  <c r="N130"/>
  <c r="N134"/>
  <c r="N138"/>
  <c r="N142"/>
  <c r="N146"/>
  <c r="N150"/>
  <c r="N154"/>
  <c r="N158"/>
  <c r="N162"/>
  <c r="N166"/>
  <c r="N170"/>
  <c r="N174"/>
  <c r="N178"/>
  <c r="N182"/>
  <c r="N186"/>
  <c r="N190"/>
  <c r="N194"/>
  <c r="N198"/>
  <c r="N202"/>
  <c r="N7"/>
  <c r="N16"/>
  <c r="N25"/>
  <c r="N34"/>
  <c r="N39"/>
  <c r="N17"/>
  <c r="N18"/>
  <c r="N27"/>
  <c r="N30"/>
  <c r="N48"/>
  <c r="N52"/>
  <c r="N56"/>
  <c r="N60"/>
  <c r="N64"/>
  <c r="N68"/>
  <c r="N72"/>
  <c r="N76"/>
  <c r="N80"/>
  <c r="N84"/>
  <c r="N88"/>
  <c r="N92"/>
  <c r="N96"/>
  <c r="N100"/>
  <c r="N104"/>
  <c r="N108"/>
  <c r="N112"/>
  <c r="N116"/>
  <c r="N120"/>
  <c r="N124"/>
  <c r="N128"/>
  <c r="N132"/>
  <c r="N136"/>
  <c r="N140"/>
  <c r="N144"/>
  <c r="N148"/>
  <c r="N152"/>
  <c r="N156"/>
  <c r="N160"/>
  <c r="N164"/>
  <c r="N168"/>
  <c r="N172"/>
  <c r="N176"/>
  <c r="N180"/>
  <c r="N195"/>
  <c r="N24"/>
  <c r="N49"/>
  <c r="N53"/>
  <c r="N57"/>
  <c r="N61"/>
  <c r="N65"/>
  <c r="N69"/>
  <c r="N73"/>
  <c r="N77"/>
  <c r="N81"/>
  <c r="N85"/>
  <c r="N89"/>
  <c r="N93"/>
  <c r="N97"/>
  <c r="N101"/>
  <c r="N105"/>
  <c r="N109"/>
  <c r="N113"/>
  <c r="N117"/>
  <c r="N121"/>
  <c r="N125"/>
  <c r="N129"/>
  <c r="N133"/>
  <c r="N137"/>
  <c r="N141"/>
  <c r="N145"/>
  <c r="N149"/>
  <c r="N153"/>
  <c r="N157"/>
  <c r="N161"/>
  <c r="N165"/>
  <c r="N169"/>
  <c r="N173"/>
  <c r="N177"/>
  <c r="N181"/>
  <c r="N193"/>
  <c r="N204"/>
  <c r="N208"/>
  <c r="N212"/>
  <c r="N216"/>
  <c r="N220"/>
  <c r="N224"/>
  <c r="N228"/>
  <c r="N232"/>
  <c r="N236"/>
  <c r="N240"/>
  <c r="N244"/>
  <c r="N26"/>
  <c r="N13"/>
  <c r="N23"/>
  <c r="N33"/>
  <c r="N35"/>
  <c r="N45"/>
  <c r="N191"/>
  <c r="N201"/>
  <c r="N207"/>
  <c r="N211"/>
  <c r="N215"/>
  <c r="N219"/>
  <c r="N223"/>
  <c r="N227"/>
  <c r="N231"/>
  <c r="N32"/>
  <c r="N187"/>
  <c r="N203"/>
  <c r="N185"/>
  <c r="N237"/>
  <c r="N238"/>
  <c r="N248"/>
  <c r="N252"/>
  <c r="N256"/>
  <c r="N260"/>
  <c r="N264"/>
  <c r="N268"/>
  <c r="N272"/>
  <c r="N276"/>
  <c r="N280"/>
  <c r="N284"/>
  <c r="N288"/>
  <c r="N292"/>
  <c r="N296"/>
  <c r="N300"/>
  <c r="N304"/>
  <c r="N308"/>
  <c r="N312"/>
  <c r="N316"/>
  <c r="N320"/>
  <c r="N324"/>
  <c r="N328"/>
  <c r="N332"/>
  <c r="N8"/>
  <c r="N10"/>
  <c r="N15"/>
  <c r="N21"/>
  <c r="N22"/>
  <c r="N239"/>
  <c r="N9"/>
  <c r="N12"/>
  <c r="N188"/>
  <c r="N196"/>
  <c r="N247"/>
  <c r="N251"/>
  <c r="N255"/>
  <c r="N259"/>
  <c r="N263"/>
  <c r="N267"/>
  <c r="N271"/>
  <c r="N275"/>
  <c r="N279"/>
  <c r="N283"/>
  <c r="N287"/>
  <c r="N291"/>
  <c r="N295"/>
  <c r="N299"/>
  <c r="N303"/>
  <c r="N307"/>
  <c r="N311"/>
  <c r="N315"/>
  <c r="N319"/>
  <c r="N323"/>
  <c r="N327"/>
  <c r="N331"/>
  <c r="N40"/>
  <c r="N42"/>
  <c r="N199"/>
  <c r="N241"/>
  <c r="N242"/>
  <c r="N225"/>
  <c r="N230"/>
  <c r="N235"/>
  <c r="N261"/>
  <c r="N277"/>
  <c r="N293"/>
  <c r="N309"/>
  <c r="N314"/>
  <c r="N318"/>
  <c r="N322"/>
  <c r="N326"/>
  <c r="N330"/>
  <c r="N338"/>
  <c r="N342"/>
  <c r="N346"/>
  <c r="N350"/>
  <c r="N354"/>
  <c r="N358"/>
  <c r="N362"/>
  <c r="N366"/>
  <c r="N370"/>
  <c r="N374"/>
  <c r="N378"/>
  <c r="N382"/>
  <c r="N386"/>
  <c r="N390"/>
  <c r="N394"/>
  <c r="N398"/>
  <c r="N402"/>
  <c r="N406"/>
  <c r="N410"/>
  <c r="N414"/>
  <c r="N418"/>
  <c r="N422"/>
  <c r="N426"/>
  <c r="N31"/>
  <c r="N189"/>
  <c r="N229"/>
  <c r="N234"/>
  <c r="N266"/>
  <c r="N282"/>
  <c r="N298"/>
  <c r="N41"/>
  <c r="N206"/>
  <c r="N233"/>
  <c r="N273"/>
  <c r="N289"/>
  <c r="N305"/>
  <c r="N337"/>
  <c r="N341"/>
  <c r="N345"/>
  <c r="N349"/>
  <c r="N353"/>
  <c r="N357"/>
  <c r="N361"/>
  <c r="N365"/>
  <c r="N369"/>
  <c r="N373"/>
  <c r="N377"/>
  <c r="N381"/>
  <c r="N385"/>
  <c r="N389"/>
  <c r="N393"/>
  <c r="N397"/>
  <c r="N401"/>
  <c r="N405"/>
  <c r="N409"/>
  <c r="N413"/>
  <c r="N417"/>
  <c r="N421"/>
  <c r="N425"/>
  <c r="N205"/>
  <c r="N210"/>
  <c r="N245"/>
  <c r="N250"/>
  <c r="N253"/>
  <c r="N258"/>
  <c r="N262"/>
  <c r="N278"/>
  <c r="N294"/>
  <c r="N310"/>
  <c r="N200"/>
  <c r="N209"/>
  <c r="N214"/>
  <c r="N269"/>
  <c r="N285"/>
  <c r="N301"/>
  <c r="N333"/>
  <c r="N336"/>
  <c r="N213"/>
  <c r="N218"/>
  <c r="N243"/>
  <c r="N274"/>
  <c r="N290"/>
  <c r="N44"/>
  <c r="N192"/>
  <c r="N217"/>
  <c r="N222"/>
  <c r="N265"/>
  <c r="N281"/>
  <c r="N297"/>
  <c r="N335"/>
  <c r="N340"/>
  <c r="N356"/>
  <c r="N372"/>
  <c r="N388"/>
  <c r="N404"/>
  <c r="N420"/>
  <c r="N430"/>
  <c r="N434"/>
  <c r="N438"/>
  <c r="N442"/>
  <c r="N446"/>
  <c r="N450"/>
  <c r="N454"/>
  <c r="N458"/>
  <c r="N462"/>
  <c r="N466"/>
  <c r="N470"/>
  <c r="N474"/>
  <c r="N478"/>
  <c r="N482"/>
  <c r="N486"/>
  <c r="N490"/>
  <c r="N494"/>
  <c r="N498"/>
  <c r="N502"/>
  <c r="N506"/>
  <c r="N510"/>
  <c r="N514"/>
  <c r="N518"/>
  <c r="N522"/>
  <c r="N526"/>
  <c r="N530"/>
  <c r="N534"/>
  <c r="N538"/>
  <c r="N542"/>
  <c r="N546"/>
  <c r="N550"/>
  <c r="N554"/>
  <c r="N558"/>
  <c r="N226"/>
  <c r="N306"/>
  <c r="N313"/>
  <c r="N347"/>
  <c r="N363"/>
  <c r="N379"/>
  <c r="N395"/>
  <c r="N411"/>
  <c r="N427"/>
  <c r="N431"/>
  <c r="N433"/>
  <c r="N573"/>
  <c r="N577"/>
  <c r="N581"/>
  <c r="N585"/>
  <c r="N184"/>
  <c r="N317"/>
  <c r="N334"/>
  <c r="N352"/>
  <c r="N368"/>
  <c r="N384"/>
  <c r="N400"/>
  <c r="N416"/>
  <c r="N432"/>
  <c r="N437"/>
  <c r="N441"/>
  <c r="N445"/>
  <c r="N449"/>
  <c r="N453"/>
  <c r="N457"/>
  <c r="N461"/>
  <c r="N465"/>
  <c r="N469"/>
  <c r="N473"/>
  <c r="N477"/>
  <c r="N481"/>
  <c r="N485"/>
  <c r="N489"/>
  <c r="N493"/>
  <c r="N497"/>
  <c r="N501"/>
  <c r="N505"/>
  <c r="N509"/>
  <c r="N513"/>
  <c r="N517"/>
  <c r="N521"/>
  <c r="N525"/>
  <c r="N529"/>
  <c r="N533"/>
  <c r="N537"/>
  <c r="N541"/>
  <c r="N545"/>
  <c r="N549"/>
  <c r="N553"/>
  <c r="N557"/>
  <c r="N561"/>
  <c r="N565"/>
  <c r="N569"/>
  <c r="N270"/>
  <c r="N321"/>
  <c r="N343"/>
  <c r="N359"/>
  <c r="N375"/>
  <c r="N391"/>
  <c r="N407"/>
  <c r="N423"/>
  <c r="N286"/>
  <c r="N448"/>
  <c r="N464"/>
  <c r="N480"/>
  <c r="N496"/>
  <c r="N512"/>
  <c r="N528"/>
  <c r="N544"/>
  <c r="N560"/>
  <c r="N566"/>
  <c r="N567"/>
  <c r="N579"/>
  <c r="N580"/>
  <c r="N221"/>
  <c r="N429"/>
  <c r="N439"/>
  <c r="N455"/>
  <c r="N471"/>
  <c r="N487"/>
  <c r="N503"/>
  <c r="N519"/>
  <c r="N535"/>
  <c r="N551"/>
  <c r="N568"/>
  <c r="N587"/>
  <c r="N591"/>
  <c r="N595"/>
  <c r="N599"/>
  <c r="N603"/>
  <c r="N607"/>
  <c r="N364"/>
  <c r="N396"/>
  <c r="N428"/>
  <c r="N444"/>
  <c r="N460"/>
  <c r="N476"/>
  <c r="N492"/>
  <c r="N508"/>
  <c r="N524"/>
  <c r="N540"/>
  <c r="N556"/>
  <c r="N571"/>
  <c r="N572"/>
  <c r="N582"/>
  <c r="N197"/>
  <c r="N351"/>
  <c r="N355"/>
  <c r="N360"/>
  <c r="N383"/>
  <c r="N387"/>
  <c r="N392"/>
  <c r="N415"/>
  <c r="N419"/>
  <c r="N424"/>
  <c r="N435"/>
  <c r="N451"/>
  <c r="N467"/>
  <c r="N483"/>
  <c r="N499"/>
  <c r="N515"/>
  <c r="N531"/>
  <c r="N547"/>
  <c r="N570"/>
  <c r="N583"/>
  <c r="N584"/>
  <c r="N586"/>
  <c r="N590"/>
  <c r="N594"/>
  <c r="N598"/>
  <c r="N602"/>
  <c r="N606"/>
  <c r="N610"/>
  <c r="N593"/>
  <c r="N609"/>
  <c r="N399"/>
  <c r="N440"/>
  <c r="N472"/>
  <c r="N504"/>
  <c r="N536"/>
  <c r="N563"/>
  <c r="N600"/>
  <c r="N246"/>
  <c r="N249"/>
  <c r="N376"/>
  <c r="N436"/>
  <c r="N459"/>
  <c r="N463"/>
  <c r="N468"/>
  <c r="N491"/>
  <c r="N495"/>
  <c r="N500"/>
  <c r="N523"/>
  <c r="N527"/>
  <c r="N532"/>
  <c r="N555"/>
  <c r="N559"/>
  <c r="N575"/>
  <c r="N589"/>
  <c r="N605"/>
  <c r="N254"/>
  <c r="N257"/>
  <c r="N562"/>
  <c r="N574"/>
  <c r="N601"/>
  <c r="N325"/>
  <c r="N367"/>
  <c r="N456"/>
  <c r="N488"/>
  <c r="N520"/>
  <c r="N552"/>
  <c r="N592"/>
  <c r="N608"/>
  <c r="AJ591"/>
  <c r="AJ545"/>
  <c r="BI447"/>
  <c r="AH447"/>
  <c r="AG447"/>
  <c r="D446"/>
  <c r="D382"/>
  <c r="B382"/>
  <c r="BJ383"/>
  <c r="C381"/>
  <c r="D381"/>
  <c r="BI382"/>
  <c r="B381"/>
  <c r="AJ257"/>
  <c r="BJ220"/>
  <c r="AH220"/>
  <c r="C219"/>
  <c r="E219"/>
  <c r="BI220"/>
  <c r="B219"/>
  <c r="AJ208"/>
  <c r="D182"/>
  <c r="AG183"/>
  <c r="BJ183"/>
  <c r="AH183"/>
  <c r="E182"/>
  <c r="BI183"/>
  <c r="B182"/>
  <c r="C156"/>
  <c r="E156"/>
  <c r="BI157"/>
  <c r="AG157"/>
  <c r="D156"/>
  <c r="AH157"/>
  <c r="AJ104"/>
  <c r="BJ92"/>
  <c r="AG92"/>
  <c r="BI92"/>
  <c r="C91"/>
  <c r="E91"/>
  <c r="B91"/>
  <c r="N604"/>
  <c r="N596"/>
  <c r="N588"/>
  <c r="R570"/>
  <c r="O530"/>
  <c r="R526"/>
  <c r="N516"/>
  <c r="N511"/>
  <c r="R434"/>
  <c r="R381"/>
  <c r="K328"/>
  <c r="AJ608"/>
  <c r="BJ484"/>
  <c r="C483"/>
  <c r="E483"/>
  <c r="BI484"/>
  <c r="B483"/>
  <c r="D478"/>
  <c r="E478"/>
  <c r="AG479"/>
  <c r="B445"/>
  <c r="BJ446"/>
  <c r="AH446"/>
  <c r="AG446"/>
  <c r="C445"/>
  <c r="BI427"/>
  <c r="AH427"/>
  <c r="E426"/>
  <c r="B426"/>
  <c r="AG427"/>
  <c r="D426"/>
  <c r="BJ427"/>
  <c r="AJ411"/>
  <c r="C408"/>
  <c r="BI409"/>
  <c r="B408"/>
  <c r="AJ379"/>
  <c r="BI319"/>
  <c r="D318"/>
  <c r="AJ239"/>
  <c r="AH119"/>
  <c r="D118"/>
  <c r="B118"/>
  <c r="BJ119"/>
  <c r="E118"/>
  <c r="C118"/>
  <c r="BJ447"/>
  <c r="BJ382"/>
  <c r="E381"/>
  <c r="AG220"/>
  <c r="AJ609"/>
  <c r="AJ519"/>
  <c r="AJ358"/>
  <c r="O604"/>
  <c r="J599"/>
  <c r="N597"/>
  <c r="O588"/>
  <c r="R581"/>
  <c r="R580"/>
  <c r="R530"/>
  <c r="K465"/>
  <c r="K461"/>
  <c r="R450"/>
  <c r="K449"/>
  <c r="R446"/>
  <c r="K445"/>
  <c r="N443"/>
  <c r="J442"/>
  <c r="J438"/>
  <c r="N412"/>
  <c r="N348"/>
  <c r="N329"/>
  <c r="AJ589"/>
  <c r="D527"/>
  <c r="B527"/>
  <c r="BJ528"/>
  <c r="AG528"/>
  <c r="C527"/>
  <c r="AH528"/>
  <c r="E527"/>
  <c r="BJ501"/>
  <c r="C500"/>
  <c r="AJ395"/>
  <c r="AJ304"/>
  <c r="AJ196"/>
  <c r="C112"/>
  <c r="BI113"/>
  <c r="AH113"/>
  <c r="BJ113"/>
  <c r="B112"/>
  <c r="AJ88"/>
  <c r="BI383"/>
  <c r="AJ315"/>
  <c r="J607"/>
  <c r="K599"/>
  <c r="J591"/>
  <c r="J572"/>
  <c r="K561"/>
  <c r="K557"/>
  <c r="R546"/>
  <c r="K545"/>
  <c r="R542"/>
  <c r="K541"/>
  <c r="N539"/>
  <c r="J538"/>
  <c r="J534"/>
  <c r="O466"/>
  <c r="N452"/>
  <c r="N447"/>
  <c r="J426"/>
  <c r="N408"/>
  <c r="J362"/>
  <c r="N344"/>
  <c r="K13"/>
  <c r="K22"/>
  <c r="K27"/>
  <c r="K36"/>
  <c r="K45"/>
  <c r="K14"/>
  <c r="K19"/>
  <c r="K28"/>
  <c r="K37"/>
  <c r="K46"/>
  <c r="K6"/>
  <c r="K10"/>
  <c r="K15"/>
  <c r="K24"/>
  <c r="K33"/>
  <c r="K42"/>
  <c r="K47"/>
  <c r="K51"/>
  <c r="K55"/>
  <c r="K59"/>
  <c r="K63"/>
  <c r="K67"/>
  <c r="K71"/>
  <c r="K75"/>
  <c r="K79"/>
  <c r="K83"/>
  <c r="K87"/>
  <c r="K91"/>
  <c r="K95"/>
  <c r="K99"/>
  <c r="K103"/>
  <c r="K107"/>
  <c r="K111"/>
  <c r="K115"/>
  <c r="K119"/>
  <c r="K123"/>
  <c r="K127"/>
  <c r="K131"/>
  <c r="K135"/>
  <c r="K139"/>
  <c r="K143"/>
  <c r="K147"/>
  <c r="K151"/>
  <c r="K155"/>
  <c r="K159"/>
  <c r="K163"/>
  <c r="K167"/>
  <c r="K171"/>
  <c r="K175"/>
  <c r="K179"/>
  <c r="K183"/>
  <c r="K9"/>
  <c r="K31"/>
  <c r="K41"/>
  <c r="K8"/>
  <c r="K11"/>
  <c r="K18"/>
  <c r="K21"/>
  <c r="K34"/>
  <c r="K40"/>
  <c r="K43"/>
  <c r="K184"/>
  <c r="K187"/>
  <c r="K188"/>
  <c r="K198"/>
  <c r="K206"/>
  <c r="K210"/>
  <c r="K214"/>
  <c r="K218"/>
  <c r="K222"/>
  <c r="K226"/>
  <c r="K230"/>
  <c r="K234"/>
  <c r="K238"/>
  <c r="K242"/>
  <c r="K17"/>
  <c r="K185"/>
  <c r="K186"/>
  <c r="K197"/>
  <c r="K7"/>
  <c r="K20"/>
  <c r="K30"/>
  <c r="K39"/>
  <c r="K48"/>
  <c r="K52"/>
  <c r="K56"/>
  <c r="K60"/>
  <c r="K64"/>
  <c r="K68"/>
  <c r="K72"/>
  <c r="K76"/>
  <c r="K80"/>
  <c r="K84"/>
  <c r="K88"/>
  <c r="K92"/>
  <c r="K96"/>
  <c r="K100"/>
  <c r="K104"/>
  <c r="K108"/>
  <c r="K112"/>
  <c r="K116"/>
  <c r="K120"/>
  <c r="K124"/>
  <c r="K128"/>
  <c r="K132"/>
  <c r="K136"/>
  <c r="K140"/>
  <c r="K144"/>
  <c r="K148"/>
  <c r="K152"/>
  <c r="K156"/>
  <c r="K160"/>
  <c r="K164"/>
  <c r="K16"/>
  <c r="K194"/>
  <c r="K25"/>
  <c r="K26"/>
  <c r="K49"/>
  <c r="K65"/>
  <c r="K81"/>
  <c r="K97"/>
  <c r="K113"/>
  <c r="K129"/>
  <c r="K145"/>
  <c r="K161"/>
  <c r="K170"/>
  <c r="K173"/>
  <c r="K195"/>
  <c r="K243"/>
  <c r="K244"/>
  <c r="K245"/>
  <c r="K246"/>
  <c r="K250"/>
  <c r="K254"/>
  <c r="K258"/>
  <c r="K262"/>
  <c r="K266"/>
  <c r="K270"/>
  <c r="K274"/>
  <c r="K278"/>
  <c r="K282"/>
  <c r="K286"/>
  <c r="K290"/>
  <c r="K294"/>
  <c r="K298"/>
  <c r="K302"/>
  <c r="K306"/>
  <c r="K310"/>
  <c r="K32"/>
  <c r="K54"/>
  <c r="K70"/>
  <c r="K86"/>
  <c r="K102"/>
  <c r="K118"/>
  <c r="K134"/>
  <c r="K150"/>
  <c r="K166"/>
  <c r="K176"/>
  <c r="K181"/>
  <c r="K189"/>
  <c r="K192"/>
  <c r="K203"/>
  <c r="K38"/>
  <c r="K53"/>
  <c r="K69"/>
  <c r="K85"/>
  <c r="K101"/>
  <c r="K117"/>
  <c r="K133"/>
  <c r="K149"/>
  <c r="K165"/>
  <c r="K169"/>
  <c r="K200"/>
  <c r="K235"/>
  <c r="K236"/>
  <c r="K237"/>
  <c r="K249"/>
  <c r="K253"/>
  <c r="K257"/>
  <c r="K261"/>
  <c r="K265"/>
  <c r="K269"/>
  <c r="K273"/>
  <c r="K277"/>
  <c r="K281"/>
  <c r="K285"/>
  <c r="K289"/>
  <c r="K293"/>
  <c r="K297"/>
  <c r="K301"/>
  <c r="K305"/>
  <c r="K309"/>
  <c r="K313"/>
  <c r="K317"/>
  <c r="K321"/>
  <c r="K325"/>
  <c r="K329"/>
  <c r="K333"/>
  <c r="K23"/>
  <c r="K29"/>
  <c r="K35"/>
  <c r="K58"/>
  <c r="K74"/>
  <c r="K90"/>
  <c r="K106"/>
  <c r="K122"/>
  <c r="K138"/>
  <c r="K154"/>
  <c r="K172"/>
  <c r="K178"/>
  <c r="K193"/>
  <c r="K207"/>
  <c r="K211"/>
  <c r="K215"/>
  <c r="K219"/>
  <c r="K223"/>
  <c r="K227"/>
  <c r="K231"/>
  <c r="K57"/>
  <c r="K73"/>
  <c r="K89"/>
  <c r="K105"/>
  <c r="K121"/>
  <c r="K137"/>
  <c r="K153"/>
  <c r="K190"/>
  <c r="K196"/>
  <c r="K204"/>
  <c r="K208"/>
  <c r="K212"/>
  <c r="K216"/>
  <c r="K220"/>
  <c r="K224"/>
  <c r="K228"/>
  <c r="K232"/>
  <c r="K248"/>
  <c r="K252"/>
  <c r="K256"/>
  <c r="K44"/>
  <c r="K98"/>
  <c r="K109"/>
  <c r="K162"/>
  <c r="K182"/>
  <c r="K221"/>
  <c r="K239"/>
  <c r="K334"/>
  <c r="K335"/>
  <c r="K62"/>
  <c r="K126"/>
  <c r="K225"/>
  <c r="K263"/>
  <c r="K268"/>
  <c r="K279"/>
  <c r="K284"/>
  <c r="K295"/>
  <c r="K300"/>
  <c r="K311"/>
  <c r="K339"/>
  <c r="K343"/>
  <c r="K347"/>
  <c r="K351"/>
  <c r="K355"/>
  <c r="K359"/>
  <c r="K363"/>
  <c r="K367"/>
  <c r="K371"/>
  <c r="K375"/>
  <c r="K379"/>
  <c r="K383"/>
  <c r="K387"/>
  <c r="K391"/>
  <c r="K395"/>
  <c r="K399"/>
  <c r="K403"/>
  <c r="K407"/>
  <c r="K411"/>
  <c r="K415"/>
  <c r="K419"/>
  <c r="K423"/>
  <c r="K427"/>
  <c r="K431"/>
  <c r="K50"/>
  <c r="K61"/>
  <c r="K114"/>
  <c r="K125"/>
  <c r="K180"/>
  <c r="K201"/>
  <c r="K202"/>
  <c r="K229"/>
  <c r="K241"/>
  <c r="K251"/>
  <c r="K259"/>
  <c r="K12"/>
  <c r="K78"/>
  <c r="K142"/>
  <c r="K233"/>
  <c r="K264"/>
  <c r="K275"/>
  <c r="K280"/>
  <c r="K291"/>
  <c r="K296"/>
  <c r="K307"/>
  <c r="K312"/>
  <c r="K314"/>
  <c r="K318"/>
  <c r="K322"/>
  <c r="K326"/>
  <c r="K330"/>
  <c r="K338"/>
  <c r="K342"/>
  <c r="K346"/>
  <c r="K350"/>
  <c r="K354"/>
  <c r="K358"/>
  <c r="K362"/>
  <c r="K366"/>
  <c r="K370"/>
  <c r="K374"/>
  <c r="K378"/>
  <c r="K382"/>
  <c r="K386"/>
  <c r="K390"/>
  <c r="K394"/>
  <c r="K398"/>
  <c r="K402"/>
  <c r="K406"/>
  <c r="K410"/>
  <c r="K414"/>
  <c r="K418"/>
  <c r="K422"/>
  <c r="K426"/>
  <c r="K430"/>
  <c r="K66"/>
  <c r="K77"/>
  <c r="K130"/>
  <c r="K141"/>
  <c r="K205"/>
  <c r="K315"/>
  <c r="K319"/>
  <c r="K323"/>
  <c r="K327"/>
  <c r="K331"/>
  <c r="K94"/>
  <c r="K158"/>
  <c r="K177"/>
  <c r="K199"/>
  <c r="K209"/>
  <c r="K240"/>
  <c r="K260"/>
  <c r="K271"/>
  <c r="K276"/>
  <c r="K287"/>
  <c r="K292"/>
  <c r="K82"/>
  <c r="K93"/>
  <c r="K146"/>
  <c r="K157"/>
  <c r="K174"/>
  <c r="K213"/>
  <c r="K247"/>
  <c r="K255"/>
  <c r="K191"/>
  <c r="K288"/>
  <c r="K336"/>
  <c r="K429"/>
  <c r="K299"/>
  <c r="K344"/>
  <c r="K349"/>
  <c r="K360"/>
  <c r="K365"/>
  <c r="K376"/>
  <c r="K381"/>
  <c r="K392"/>
  <c r="K397"/>
  <c r="K408"/>
  <c r="K413"/>
  <c r="K424"/>
  <c r="K435"/>
  <c r="K439"/>
  <c r="K443"/>
  <c r="K447"/>
  <c r="K451"/>
  <c r="K455"/>
  <c r="K459"/>
  <c r="K463"/>
  <c r="K467"/>
  <c r="K471"/>
  <c r="K475"/>
  <c r="K479"/>
  <c r="K483"/>
  <c r="K487"/>
  <c r="K491"/>
  <c r="K495"/>
  <c r="K499"/>
  <c r="K503"/>
  <c r="K507"/>
  <c r="K511"/>
  <c r="K515"/>
  <c r="K519"/>
  <c r="K523"/>
  <c r="K527"/>
  <c r="K531"/>
  <c r="K535"/>
  <c r="K539"/>
  <c r="K543"/>
  <c r="K547"/>
  <c r="K551"/>
  <c r="K555"/>
  <c r="K559"/>
  <c r="K563"/>
  <c r="K567"/>
  <c r="K267"/>
  <c r="K574"/>
  <c r="K578"/>
  <c r="K582"/>
  <c r="K217"/>
  <c r="K316"/>
  <c r="K337"/>
  <c r="K340"/>
  <c r="K345"/>
  <c r="K356"/>
  <c r="K361"/>
  <c r="K372"/>
  <c r="K377"/>
  <c r="K388"/>
  <c r="K393"/>
  <c r="K404"/>
  <c r="K409"/>
  <c r="K420"/>
  <c r="K425"/>
  <c r="K434"/>
  <c r="K438"/>
  <c r="K442"/>
  <c r="K446"/>
  <c r="K450"/>
  <c r="K454"/>
  <c r="K458"/>
  <c r="K462"/>
  <c r="K466"/>
  <c r="K470"/>
  <c r="K474"/>
  <c r="K478"/>
  <c r="K482"/>
  <c r="K486"/>
  <c r="K490"/>
  <c r="K494"/>
  <c r="K498"/>
  <c r="K502"/>
  <c r="K506"/>
  <c r="K510"/>
  <c r="K514"/>
  <c r="K518"/>
  <c r="K522"/>
  <c r="K526"/>
  <c r="K530"/>
  <c r="K534"/>
  <c r="K538"/>
  <c r="K542"/>
  <c r="K546"/>
  <c r="K550"/>
  <c r="K554"/>
  <c r="K558"/>
  <c r="K320"/>
  <c r="K353"/>
  <c r="K357"/>
  <c r="K385"/>
  <c r="K389"/>
  <c r="K417"/>
  <c r="K421"/>
  <c r="K575"/>
  <c r="K576"/>
  <c r="K577"/>
  <c r="K589"/>
  <c r="K593"/>
  <c r="K597"/>
  <c r="K601"/>
  <c r="K605"/>
  <c r="K609"/>
  <c r="K348"/>
  <c r="K352"/>
  <c r="K380"/>
  <c r="K384"/>
  <c r="K412"/>
  <c r="K416"/>
  <c r="K432"/>
  <c r="K436"/>
  <c r="K441"/>
  <c r="K452"/>
  <c r="K457"/>
  <c r="K468"/>
  <c r="K473"/>
  <c r="K484"/>
  <c r="K489"/>
  <c r="K500"/>
  <c r="K505"/>
  <c r="K516"/>
  <c r="K521"/>
  <c r="K532"/>
  <c r="K537"/>
  <c r="K548"/>
  <c r="K553"/>
  <c r="K564"/>
  <c r="K565"/>
  <c r="K566"/>
  <c r="K110"/>
  <c r="K588"/>
  <c r="K592"/>
  <c r="K596"/>
  <c r="K600"/>
  <c r="K604"/>
  <c r="K608"/>
  <c r="K303"/>
  <c r="K304"/>
  <c r="K437"/>
  <c r="K448"/>
  <c r="K453"/>
  <c r="K464"/>
  <c r="K469"/>
  <c r="K480"/>
  <c r="K485"/>
  <c r="K496"/>
  <c r="K501"/>
  <c r="K512"/>
  <c r="K517"/>
  <c r="K528"/>
  <c r="K533"/>
  <c r="K544"/>
  <c r="K549"/>
  <c r="K560"/>
  <c r="K579"/>
  <c r="K580"/>
  <c r="K581"/>
  <c r="K308"/>
  <c r="K373"/>
  <c r="K456"/>
  <c r="K460"/>
  <c r="K488"/>
  <c r="K492"/>
  <c r="K520"/>
  <c r="K524"/>
  <c r="K552"/>
  <c r="K556"/>
  <c r="K569"/>
  <c r="K584"/>
  <c r="K590"/>
  <c r="K595"/>
  <c r="K606"/>
  <c r="K396"/>
  <c r="K571"/>
  <c r="K573"/>
  <c r="K272"/>
  <c r="K369"/>
  <c r="K586"/>
  <c r="K591"/>
  <c r="K602"/>
  <c r="K607"/>
  <c r="K283"/>
  <c r="K341"/>
  <c r="K405"/>
  <c r="K440"/>
  <c r="K444"/>
  <c r="K472"/>
  <c r="K476"/>
  <c r="K504"/>
  <c r="K508"/>
  <c r="K536"/>
  <c r="K540"/>
  <c r="K568"/>
  <c r="K570"/>
  <c r="K587"/>
  <c r="K598"/>
  <c r="K603"/>
  <c r="K364"/>
  <c r="K428"/>
  <c r="K562"/>
  <c r="K572"/>
  <c r="K585"/>
  <c r="R12"/>
  <c r="R21"/>
  <c r="R30"/>
  <c r="R35"/>
  <c r="R44"/>
  <c r="R49"/>
  <c r="R53"/>
  <c r="R57"/>
  <c r="R61"/>
  <c r="R65"/>
  <c r="R69"/>
  <c r="R73"/>
  <c r="R77"/>
  <c r="R81"/>
  <c r="R85"/>
  <c r="R89"/>
  <c r="R93"/>
  <c r="R97"/>
  <c r="R101"/>
  <c r="R105"/>
  <c r="R109"/>
  <c r="R113"/>
  <c r="R117"/>
  <c r="R121"/>
  <c r="R125"/>
  <c r="R129"/>
  <c r="R133"/>
  <c r="R137"/>
  <c r="R141"/>
  <c r="R145"/>
  <c r="R149"/>
  <c r="R153"/>
  <c r="R157"/>
  <c r="R161"/>
  <c r="R165"/>
  <c r="R169"/>
  <c r="R173"/>
  <c r="R177"/>
  <c r="R181"/>
  <c r="R185"/>
  <c r="R13"/>
  <c r="R22"/>
  <c r="R27"/>
  <c r="R36"/>
  <c r="R45"/>
  <c r="R48"/>
  <c r="R52"/>
  <c r="R56"/>
  <c r="R60"/>
  <c r="R64"/>
  <c r="R68"/>
  <c r="R72"/>
  <c r="R76"/>
  <c r="R80"/>
  <c r="R84"/>
  <c r="R88"/>
  <c r="R92"/>
  <c r="R96"/>
  <c r="R100"/>
  <c r="R104"/>
  <c r="R108"/>
  <c r="R112"/>
  <c r="R116"/>
  <c r="R120"/>
  <c r="R124"/>
  <c r="R128"/>
  <c r="R132"/>
  <c r="R136"/>
  <c r="R140"/>
  <c r="R144"/>
  <c r="R148"/>
  <c r="R152"/>
  <c r="R156"/>
  <c r="R160"/>
  <c r="R164"/>
  <c r="R168"/>
  <c r="R172"/>
  <c r="R176"/>
  <c r="R180"/>
  <c r="R184"/>
  <c r="R188"/>
  <c r="R192"/>
  <c r="R196"/>
  <c r="R200"/>
  <c r="R9"/>
  <c r="R18"/>
  <c r="R23"/>
  <c r="R32"/>
  <c r="R41"/>
  <c r="R7"/>
  <c r="R20"/>
  <c r="R39"/>
  <c r="R16"/>
  <c r="R26"/>
  <c r="R33"/>
  <c r="R190"/>
  <c r="R201"/>
  <c r="R10"/>
  <c r="R19"/>
  <c r="R29"/>
  <c r="R42"/>
  <c r="R50"/>
  <c r="R54"/>
  <c r="R58"/>
  <c r="R62"/>
  <c r="R66"/>
  <c r="R70"/>
  <c r="R74"/>
  <c r="R78"/>
  <c r="R82"/>
  <c r="R86"/>
  <c r="R90"/>
  <c r="R94"/>
  <c r="R98"/>
  <c r="R102"/>
  <c r="R106"/>
  <c r="R110"/>
  <c r="R114"/>
  <c r="R118"/>
  <c r="R122"/>
  <c r="R126"/>
  <c r="R130"/>
  <c r="R134"/>
  <c r="R138"/>
  <c r="R142"/>
  <c r="R146"/>
  <c r="R150"/>
  <c r="R154"/>
  <c r="R158"/>
  <c r="R162"/>
  <c r="R166"/>
  <c r="R170"/>
  <c r="R174"/>
  <c r="R178"/>
  <c r="R182"/>
  <c r="R189"/>
  <c r="R199"/>
  <c r="R206"/>
  <c r="R210"/>
  <c r="R214"/>
  <c r="R218"/>
  <c r="R222"/>
  <c r="R226"/>
  <c r="R230"/>
  <c r="R234"/>
  <c r="R238"/>
  <c r="R242"/>
  <c r="R6"/>
  <c r="R47"/>
  <c r="R51"/>
  <c r="R55"/>
  <c r="R59"/>
  <c r="R63"/>
  <c r="R67"/>
  <c r="R71"/>
  <c r="R75"/>
  <c r="R79"/>
  <c r="R83"/>
  <c r="R87"/>
  <c r="R91"/>
  <c r="R95"/>
  <c r="R99"/>
  <c r="R103"/>
  <c r="R107"/>
  <c r="R111"/>
  <c r="R115"/>
  <c r="R119"/>
  <c r="R123"/>
  <c r="R127"/>
  <c r="R131"/>
  <c r="R135"/>
  <c r="R139"/>
  <c r="R143"/>
  <c r="R147"/>
  <c r="R151"/>
  <c r="R155"/>
  <c r="R159"/>
  <c r="R163"/>
  <c r="R15"/>
  <c r="R25"/>
  <c r="R28"/>
  <c r="R31"/>
  <c r="R38"/>
  <c r="R186"/>
  <c r="R197"/>
  <c r="R205"/>
  <c r="R209"/>
  <c r="R213"/>
  <c r="R217"/>
  <c r="R221"/>
  <c r="R225"/>
  <c r="R229"/>
  <c r="R233"/>
  <c r="R8"/>
  <c r="R14"/>
  <c r="R193"/>
  <c r="R204"/>
  <c r="R208"/>
  <c r="R212"/>
  <c r="R216"/>
  <c r="R220"/>
  <c r="R224"/>
  <c r="R228"/>
  <c r="R232"/>
  <c r="R239"/>
  <c r="R240"/>
  <c r="R241"/>
  <c r="R175"/>
  <c r="R246"/>
  <c r="R250"/>
  <c r="R254"/>
  <c r="R258"/>
  <c r="R262"/>
  <c r="R266"/>
  <c r="R270"/>
  <c r="R274"/>
  <c r="R278"/>
  <c r="R282"/>
  <c r="R286"/>
  <c r="R290"/>
  <c r="R294"/>
  <c r="R298"/>
  <c r="R302"/>
  <c r="R306"/>
  <c r="R310"/>
  <c r="R314"/>
  <c r="R318"/>
  <c r="R322"/>
  <c r="R326"/>
  <c r="R330"/>
  <c r="R334"/>
  <c r="R40"/>
  <c r="R46"/>
  <c r="R194"/>
  <c r="R11"/>
  <c r="R34"/>
  <c r="R171"/>
  <c r="R191"/>
  <c r="R243"/>
  <c r="R244"/>
  <c r="R245"/>
  <c r="R249"/>
  <c r="R253"/>
  <c r="R257"/>
  <c r="R261"/>
  <c r="R265"/>
  <c r="R269"/>
  <c r="R273"/>
  <c r="R277"/>
  <c r="R281"/>
  <c r="R285"/>
  <c r="R289"/>
  <c r="R293"/>
  <c r="R297"/>
  <c r="R301"/>
  <c r="R305"/>
  <c r="R309"/>
  <c r="R313"/>
  <c r="R317"/>
  <c r="R321"/>
  <c r="R325"/>
  <c r="R329"/>
  <c r="R17"/>
  <c r="R195"/>
  <c r="R202"/>
  <c r="R183"/>
  <c r="R251"/>
  <c r="R259"/>
  <c r="R264"/>
  <c r="R275"/>
  <c r="R280"/>
  <c r="R291"/>
  <c r="R296"/>
  <c r="R307"/>
  <c r="R312"/>
  <c r="R315"/>
  <c r="R319"/>
  <c r="R323"/>
  <c r="R327"/>
  <c r="R331"/>
  <c r="R332"/>
  <c r="R333"/>
  <c r="R336"/>
  <c r="R340"/>
  <c r="R344"/>
  <c r="R348"/>
  <c r="R352"/>
  <c r="R356"/>
  <c r="R360"/>
  <c r="R364"/>
  <c r="R368"/>
  <c r="R372"/>
  <c r="R376"/>
  <c r="R380"/>
  <c r="R384"/>
  <c r="R388"/>
  <c r="R392"/>
  <c r="R396"/>
  <c r="R400"/>
  <c r="R404"/>
  <c r="R408"/>
  <c r="R412"/>
  <c r="R416"/>
  <c r="R420"/>
  <c r="R424"/>
  <c r="R428"/>
  <c r="R207"/>
  <c r="R316"/>
  <c r="R320"/>
  <c r="R324"/>
  <c r="R328"/>
  <c r="R179"/>
  <c r="R187"/>
  <c r="R211"/>
  <c r="R237"/>
  <c r="R260"/>
  <c r="R271"/>
  <c r="R276"/>
  <c r="R287"/>
  <c r="R292"/>
  <c r="R303"/>
  <c r="R308"/>
  <c r="R335"/>
  <c r="R339"/>
  <c r="R343"/>
  <c r="R347"/>
  <c r="R351"/>
  <c r="R355"/>
  <c r="R359"/>
  <c r="R363"/>
  <c r="R367"/>
  <c r="R371"/>
  <c r="R375"/>
  <c r="R379"/>
  <c r="R383"/>
  <c r="R387"/>
  <c r="R391"/>
  <c r="R395"/>
  <c r="R399"/>
  <c r="R403"/>
  <c r="R407"/>
  <c r="R411"/>
  <c r="R415"/>
  <c r="R419"/>
  <c r="R423"/>
  <c r="R427"/>
  <c r="R215"/>
  <c r="R252"/>
  <c r="R37"/>
  <c r="R219"/>
  <c r="R236"/>
  <c r="R247"/>
  <c r="R255"/>
  <c r="R267"/>
  <c r="R272"/>
  <c r="R283"/>
  <c r="R288"/>
  <c r="R299"/>
  <c r="R304"/>
  <c r="R338"/>
  <c r="R24"/>
  <c r="R43"/>
  <c r="R198"/>
  <c r="R223"/>
  <c r="R227"/>
  <c r="R235"/>
  <c r="R263"/>
  <c r="R268"/>
  <c r="R279"/>
  <c r="R284"/>
  <c r="R295"/>
  <c r="R345"/>
  <c r="R350"/>
  <c r="R361"/>
  <c r="R366"/>
  <c r="R377"/>
  <c r="R382"/>
  <c r="R393"/>
  <c r="R398"/>
  <c r="R409"/>
  <c r="R414"/>
  <c r="R425"/>
  <c r="R436"/>
  <c r="R440"/>
  <c r="R444"/>
  <c r="R448"/>
  <c r="R452"/>
  <c r="R456"/>
  <c r="R460"/>
  <c r="R464"/>
  <c r="R468"/>
  <c r="R472"/>
  <c r="R476"/>
  <c r="R480"/>
  <c r="R484"/>
  <c r="R488"/>
  <c r="R492"/>
  <c r="R496"/>
  <c r="R500"/>
  <c r="R504"/>
  <c r="R508"/>
  <c r="R512"/>
  <c r="R516"/>
  <c r="R520"/>
  <c r="R524"/>
  <c r="R528"/>
  <c r="R532"/>
  <c r="R536"/>
  <c r="R540"/>
  <c r="R544"/>
  <c r="R548"/>
  <c r="R552"/>
  <c r="R556"/>
  <c r="R560"/>
  <c r="R203"/>
  <c r="R337"/>
  <c r="R571"/>
  <c r="R575"/>
  <c r="R579"/>
  <c r="R583"/>
  <c r="R341"/>
  <c r="R346"/>
  <c r="R357"/>
  <c r="R362"/>
  <c r="R373"/>
  <c r="R378"/>
  <c r="R389"/>
  <c r="R394"/>
  <c r="R405"/>
  <c r="R410"/>
  <c r="R421"/>
  <c r="R426"/>
  <c r="R435"/>
  <c r="R439"/>
  <c r="R443"/>
  <c r="R447"/>
  <c r="R451"/>
  <c r="R455"/>
  <c r="R459"/>
  <c r="R463"/>
  <c r="R467"/>
  <c r="R471"/>
  <c r="R475"/>
  <c r="R479"/>
  <c r="R483"/>
  <c r="R487"/>
  <c r="R491"/>
  <c r="R495"/>
  <c r="R499"/>
  <c r="R503"/>
  <c r="R507"/>
  <c r="R511"/>
  <c r="R515"/>
  <c r="R519"/>
  <c r="R523"/>
  <c r="R527"/>
  <c r="R531"/>
  <c r="R535"/>
  <c r="R539"/>
  <c r="R543"/>
  <c r="R547"/>
  <c r="R551"/>
  <c r="R555"/>
  <c r="R559"/>
  <c r="R563"/>
  <c r="R567"/>
  <c r="R231"/>
  <c r="R342"/>
  <c r="R370"/>
  <c r="R374"/>
  <c r="R402"/>
  <c r="R406"/>
  <c r="R437"/>
  <c r="R442"/>
  <c r="R453"/>
  <c r="R458"/>
  <c r="R469"/>
  <c r="R474"/>
  <c r="R485"/>
  <c r="R490"/>
  <c r="R501"/>
  <c r="R506"/>
  <c r="R517"/>
  <c r="R522"/>
  <c r="R533"/>
  <c r="R538"/>
  <c r="R549"/>
  <c r="R554"/>
  <c r="R572"/>
  <c r="R573"/>
  <c r="R574"/>
  <c r="R365"/>
  <c r="R369"/>
  <c r="R397"/>
  <c r="R401"/>
  <c r="R561"/>
  <c r="R562"/>
  <c r="R584"/>
  <c r="R585"/>
  <c r="R589"/>
  <c r="R593"/>
  <c r="R597"/>
  <c r="R601"/>
  <c r="R605"/>
  <c r="R609"/>
  <c r="R311"/>
  <c r="R431"/>
  <c r="R433"/>
  <c r="R438"/>
  <c r="R449"/>
  <c r="R454"/>
  <c r="R465"/>
  <c r="R470"/>
  <c r="R481"/>
  <c r="R486"/>
  <c r="R497"/>
  <c r="R502"/>
  <c r="R513"/>
  <c r="R518"/>
  <c r="R529"/>
  <c r="R534"/>
  <c r="R545"/>
  <c r="R550"/>
  <c r="R576"/>
  <c r="R577"/>
  <c r="R578"/>
  <c r="R588"/>
  <c r="R592"/>
  <c r="R596"/>
  <c r="R600"/>
  <c r="R604"/>
  <c r="R608"/>
  <c r="R354"/>
  <c r="R418"/>
  <c r="R441"/>
  <c r="R445"/>
  <c r="R473"/>
  <c r="R477"/>
  <c r="R505"/>
  <c r="R509"/>
  <c r="R537"/>
  <c r="R541"/>
  <c r="R353"/>
  <c r="R417"/>
  <c r="R430"/>
  <c r="R432"/>
  <c r="R587"/>
  <c r="R598"/>
  <c r="R603"/>
  <c r="R248"/>
  <c r="R349"/>
  <c r="R390"/>
  <c r="R413"/>
  <c r="R565"/>
  <c r="R256"/>
  <c r="R386"/>
  <c r="R429"/>
  <c r="R457"/>
  <c r="R461"/>
  <c r="R489"/>
  <c r="R493"/>
  <c r="R521"/>
  <c r="R525"/>
  <c r="R553"/>
  <c r="R557"/>
  <c r="R385"/>
  <c r="R564"/>
  <c r="R590"/>
  <c r="R595"/>
  <c r="R606"/>
  <c r="AJ583"/>
  <c r="AJ572"/>
  <c r="C559"/>
  <c r="E559"/>
  <c r="BJ560"/>
  <c r="D559"/>
  <c r="AG560"/>
  <c r="B559"/>
  <c r="AJ510"/>
  <c r="AG498"/>
  <c r="C497"/>
  <c r="BJ498"/>
  <c r="BI498"/>
  <c r="B497"/>
  <c r="BI439"/>
  <c r="AH439"/>
  <c r="AG439"/>
  <c r="D438"/>
  <c r="B438"/>
  <c r="C438"/>
  <c r="E438"/>
  <c r="AJ250"/>
  <c r="AG247"/>
  <c r="BJ247"/>
  <c r="D246"/>
  <c r="E246"/>
  <c r="C246"/>
  <c r="B246"/>
  <c r="AH247"/>
  <c r="AG100"/>
  <c r="B99"/>
  <c r="E99"/>
  <c r="BJ100"/>
  <c r="C99"/>
  <c r="BI100"/>
  <c r="B61"/>
  <c r="BJ62"/>
  <c r="AG62"/>
  <c r="BI62"/>
  <c r="D61"/>
  <c r="AJ48"/>
  <c r="J5"/>
  <c r="E4"/>
  <c r="BJ5"/>
  <c r="R607"/>
  <c r="R599"/>
  <c r="R591"/>
  <c r="K583"/>
  <c r="R582"/>
  <c r="J562"/>
  <c r="R558"/>
  <c r="N548"/>
  <c r="N543"/>
  <c r="R466"/>
  <c r="O426"/>
  <c r="R422"/>
  <c r="N403"/>
  <c r="K400"/>
  <c r="O362"/>
  <c r="R358"/>
  <c r="C548"/>
  <c r="BJ549"/>
  <c r="B502"/>
  <c r="BJ503"/>
  <c r="AG503"/>
  <c r="C502"/>
  <c r="E502"/>
  <c r="AJ473"/>
  <c r="BJ414"/>
  <c r="AG414"/>
  <c r="BI407"/>
  <c r="AH407"/>
  <c r="AG407"/>
  <c r="D406"/>
  <c r="B406"/>
  <c r="AJ399"/>
  <c r="AJ376"/>
  <c r="AJ213"/>
  <c r="AJ132"/>
  <c r="AJ607"/>
  <c r="AJ584"/>
  <c r="B554"/>
  <c r="D554"/>
  <c r="AJ535"/>
  <c r="BI530"/>
  <c r="AH530"/>
  <c r="D529"/>
  <c r="B529"/>
  <c r="B528"/>
  <c r="D528"/>
  <c r="AG529"/>
  <c r="AJ509"/>
  <c r="AJ468"/>
  <c r="BI466"/>
  <c r="AH466"/>
  <c r="B405"/>
  <c r="BJ406"/>
  <c r="AG406"/>
  <c r="C405"/>
  <c r="E405"/>
  <c r="AG317"/>
  <c r="BJ317"/>
  <c r="B316"/>
  <c r="C316"/>
  <c r="E316"/>
  <c r="AG316"/>
  <c r="C315"/>
  <c r="BI316"/>
  <c r="BI311"/>
  <c r="C310"/>
  <c r="E310"/>
  <c r="AG311"/>
  <c r="B310"/>
  <c r="AG285"/>
  <c r="C284"/>
  <c r="E284"/>
  <c r="D284"/>
  <c r="D252"/>
  <c r="AG253"/>
  <c r="BJ253"/>
  <c r="AJ168"/>
  <c r="C155"/>
  <c r="E155"/>
  <c r="BI156"/>
  <c r="AH156"/>
  <c r="D150"/>
  <c r="B150"/>
  <c r="E150"/>
  <c r="BJ151"/>
  <c r="AG151"/>
  <c r="AJ142"/>
  <c r="AJ103"/>
  <c r="BJ61"/>
  <c r="C60"/>
  <c r="AH61"/>
  <c r="B60"/>
  <c r="E60"/>
  <c r="BI61"/>
  <c r="E54"/>
  <c r="AH55"/>
  <c r="D54"/>
  <c r="B54"/>
  <c r="BJ55"/>
  <c r="D22"/>
  <c r="BJ23"/>
  <c r="BI23"/>
  <c r="AH23"/>
  <c r="C22"/>
  <c r="AJ588"/>
  <c r="BI586"/>
  <c r="AH586"/>
  <c r="D585"/>
  <c r="E585"/>
  <c r="AJ574"/>
  <c r="AH554"/>
  <c r="AG554"/>
  <c r="D553"/>
  <c r="B553"/>
  <c r="BJ554"/>
  <c r="E553"/>
  <c r="AJ539"/>
  <c r="E496"/>
  <c r="AH497"/>
  <c r="B496"/>
  <c r="AJ369"/>
  <c r="AJ281"/>
  <c r="AH279"/>
  <c r="E278"/>
  <c r="B278"/>
  <c r="E111"/>
  <c r="AH112"/>
  <c r="B111"/>
  <c r="BJ112"/>
  <c r="AJ56"/>
  <c r="D569"/>
  <c r="BJ569"/>
  <c r="AH565"/>
  <c r="BI565"/>
  <c r="BJ565"/>
  <c r="BI491"/>
  <c r="AH491"/>
  <c r="D490"/>
  <c r="D380"/>
  <c r="AG381"/>
  <c r="BJ381"/>
  <c r="AJ271"/>
  <c r="AJ204"/>
  <c r="BI35"/>
  <c r="AH35"/>
  <c r="D34"/>
  <c r="B565"/>
  <c r="BJ566"/>
  <c r="AG566"/>
  <c r="C565"/>
  <c r="AJ543"/>
  <c r="B439"/>
  <c r="BJ440"/>
  <c r="AJ280"/>
  <c r="BJ278"/>
  <c r="C277"/>
  <c r="D277"/>
  <c r="AJ177"/>
  <c r="BI163"/>
  <c r="AH163"/>
  <c r="D162"/>
  <c r="B162"/>
  <c r="AG93"/>
  <c r="C92"/>
  <c r="BI93"/>
  <c r="AG87"/>
  <c r="C86"/>
  <c r="E86"/>
  <c r="BI87"/>
  <c r="BI42"/>
  <c r="AH42"/>
  <c r="E41"/>
  <c r="D41"/>
  <c r="B41"/>
  <c r="AH29"/>
  <c r="D28"/>
  <c r="B28"/>
  <c r="C28"/>
  <c r="AG29"/>
  <c r="AJ603"/>
  <c r="AJ581"/>
  <c r="D568"/>
  <c r="B567"/>
  <c r="D564"/>
  <c r="B563"/>
  <c r="D561"/>
  <c r="AJ305"/>
  <c r="AJ215"/>
  <c r="AJ134"/>
  <c r="K9" i="5" l="1"/>
  <c r="AJ37" i="7"/>
  <c r="Q20" i="2"/>
  <c r="Q43"/>
  <c r="AJ39" i="7"/>
  <c r="J9" i="5"/>
  <c r="AC43" i="7"/>
  <c r="CR43"/>
  <c r="AB43"/>
  <c r="CQ43"/>
  <c r="AA43"/>
  <c r="CP43"/>
  <c r="Z43"/>
  <c r="CO43"/>
  <c r="Y43"/>
  <c r="CN43"/>
  <c r="X43"/>
  <c r="CM43"/>
  <c r="AE43"/>
  <c r="CL43"/>
  <c r="CT43"/>
  <c r="AD43"/>
  <c r="CS43"/>
  <c r="BO43"/>
  <c r="BR43"/>
  <c r="CY43"/>
  <c r="BX43"/>
  <c r="BS43"/>
  <c r="CZ43"/>
  <c r="BP43"/>
  <c r="BT43"/>
  <c r="CX43"/>
  <c r="BU43"/>
  <c r="CV43"/>
  <c r="BM43"/>
  <c r="CW43"/>
  <c r="BV43"/>
  <c r="BY43"/>
  <c r="BN43"/>
  <c r="BQ43"/>
  <c r="BW43"/>
  <c r="BZ43"/>
  <c r="AL43"/>
  <c r="AY43"/>
  <c r="BJ43"/>
  <c r="CE43"/>
  <c r="BI43"/>
  <c r="CD43"/>
  <c r="N43"/>
  <c r="K41" i="5" s="1"/>
  <c r="C42" i="7"/>
  <c r="CC43"/>
  <c r="AG43"/>
  <c r="CB43"/>
  <c r="B42"/>
  <c r="CJ43"/>
  <c r="E42"/>
  <c r="D42"/>
  <c r="CI43"/>
  <c r="CC36"/>
  <c r="X36"/>
  <c r="AA36"/>
  <c r="CL36"/>
  <c r="CT36"/>
  <c r="Z36"/>
  <c r="CS36"/>
  <c r="Y36"/>
  <c r="CR36"/>
  <c r="CQ36"/>
  <c r="CO36"/>
  <c r="CN36"/>
  <c r="CM36"/>
  <c r="CP36"/>
  <c r="AD36"/>
  <c r="AB36"/>
  <c r="AC36"/>
  <c r="AE36"/>
  <c r="BZ36"/>
  <c r="BV36"/>
  <c r="CZ36"/>
  <c r="BM36"/>
  <c r="BR36"/>
  <c r="BN36"/>
  <c r="BW36"/>
  <c r="CV36"/>
  <c r="BO36"/>
  <c r="CX36"/>
  <c r="BX36"/>
  <c r="BS36"/>
  <c r="CY36"/>
  <c r="BP36"/>
  <c r="BT36"/>
  <c r="BQ36"/>
  <c r="CW36"/>
  <c r="BY36"/>
  <c r="BU36"/>
  <c r="D35"/>
  <c r="C35"/>
  <c r="AL36"/>
  <c r="J23" i="5" s="1"/>
  <c r="B35" i="7"/>
  <c r="AG36"/>
  <c r="AW36"/>
  <c r="AH36"/>
  <c r="BI36"/>
  <c r="CI36"/>
  <c r="CH36"/>
  <c r="CJ36"/>
  <c r="N36"/>
  <c r="CG36"/>
  <c r="CF36"/>
  <c r="E35"/>
  <c r="CE36"/>
  <c r="CD36"/>
  <c r="CE29"/>
  <c r="BI29"/>
  <c r="CD29"/>
  <c r="CC29"/>
  <c r="CJ29"/>
  <c r="C9" i="1"/>
  <c r="E28" i="7"/>
  <c r="CB29"/>
  <c r="CI29"/>
  <c r="X29"/>
  <c r="Y29"/>
  <c r="Z29"/>
  <c r="CO29"/>
  <c r="AB29"/>
  <c r="CR29"/>
  <c r="AC29"/>
  <c r="AD29"/>
  <c r="CP29"/>
  <c r="CM29"/>
  <c r="AE29"/>
  <c r="AA29"/>
  <c r="CQ29"/>
  <c r="CN29"/>
  <c r="CS29"/>
  <c r="CT29"/>
  <c r="CL29"/>
  <c r="BP29"/>
  <c r="BY29"/>
  <c r="BU29"/>
  <c r="BQ29"/>
  <c r="BM29"/>
  <c r="CV29"/>
  <c r="BZ29"/>
  <c r="BV29"/>
  <c r="BT29"/>
  <c r="CZ29"/>
  <c r="CW29"/>
  <c r="BR29"/>
  <c r="BN29"/>
  <c r="BO29"/>
  <c r="CX29"/>
  <c r="BS29"/>
  <c r="BW29"/>
  <c r="CY29"/>
  <c r="BX29"/>
  <c r="BA29"/>
  <c r="AN29"/>
  <c r="I9" i="5"/>
  <c r="L9"/>
  <c r="I10"/>
  <c r="C4" i="1"/>
  <c r="AC22" i="7"/>
  <c r="CP22"/>
  <c r="AD22"/>
  <c r="AB22"/>
  <c r="CO22"/>
  <c r="AA22"/>
  <c r="CN22"/>
  <c r="Z22"/>
  <c r="K65" i="5" s="1"/>
  <c r="CM22" i="7"/>
  <c r="Y22"/>
  <c r="CL22"/>
  <c r="CT22"/>
  <c r="X22"/>
  <c r="CS22"/>
  <c r="CQ22"/>
  <c r="AE22"/>
  <c r="I70" i="5" s="1"/>
  <c r="CR22" i="7"/>
  <c r="C5" i="1"/>
  <c r="C6"/>
  <c r="CY22" i="7"/>
  <c r="BN22"/>
  <c r="BQ22"/>
  <c r="CV22"/>
  <c r="BZ22"/>
  <c r="BY22"/>
  <c r="CZ22"/>
  <c r="BR22"/>
  <c r="CX22"/>
  <c r="BS22"/>
  <c r="BW22"/>
  <c r="BT22"/>
  <c r="BO22"/>
  <c r="CW22"/>
  <c r="BV22"/>
  <c r="BU22"/>
  <c r="BX22"/>
  <c r="BM22"/>
  <c r="BP22"/>
  <c r="AG22"/>
  <c r="E21"/>
  <c r="BJ22"/>
  <c r="C21"/>
  <c r="BI22"/>
  <c r="AO22"/>
  <c r="AZ22"/>
  <c r="AH22"/>
  <c r="D21"/>
  <c r="I26" i="5"/>
  <c r="Q21" i="2"/>
  <c r="J10" i="5"/>
  <c r="K10"/>
  <c r="L10"/>
  <c r="E340" i="12"/>
  <c r="Z5" i="10"/>
  <c r="B28"/>
  <c r="W12"/>
  <c r="K42"/>
  <c r="W31"/>
  <c r="E19" i="12"/>
  <c r="E205"/>
  <c r="E280"/>
  <c r="E6"/>
  <c r="B39" i="10"/>
  <c r="Q34"/>
  <c r="H39"/>
  <c r="W19"/>
  <c r="E41"/>
  <c r="N16"/>
  <c r="E74" i="12"/>
  <c r="E102"/>
  <c r="E159"/>
  <c r="E17"/>
  <c r="T10" i="10"/>
  <c r="H36"/>
  <c r="AC22"/>
  <c r="E43"/>
  <c r="Q20"/>
  <c r="E409" i="12"/>
  <c r="E309"/>
  <c r="E319"/>
  <c r="E262"/>
  <c r="T23" i="10"/>
  <c r="B35"/>
  <c r="Q30"/>
  <c r="H35"/>
  <c r="T24"/>
  <c r="E238" i="12"/>
  <c r="E149"/>
  <c r="E369"/>
  <c r="E399"/>
  <c r="AC41" i="10"/>
  <c r="N27"/>
  <c r="E23"/>
  <c r="T12"/>
  <c r="E26"/>
  <c r="K9"/>
  <c r="E4" i="12"/>
  <c r="E142"/>
  <c r="E397"/>
  <c r="E91"/>
  <c r="E38" i="10"/>
  <c r="E202" i="12"/>
  <c r="E249"/>
  <c r="E168"/>
  <c r="E299"/>
  <c r="E315"/>
  <c r="E391"/>
  <c r="E331"/>
  <c r="E29"/>
  <c r="E271"/>
  <c r="E324"/>
  <c r="E86"/>
  <c r="E175"/>
  <c r="E236"/>
  <c r="E107"/>
  <c r="E153"/>
  <c r="B42" i="10"/>
  <c r="Z24"/>
  <c r="Z30"/>
  <c r="T37"/>
  <c r="W22"/>
  <c r="AC16"/>
  <c r="Q23"/>
  <c r="E304" i="12"/>
  <c r="E367"/>
  <c r="E302"/>
  <c r="E341"/>
  <c r="E69"/>
  <c r="E92"/>
  <c r="E145"/>
  <c r="E174"/>
  <c r="E390"/>
  <c r="E300"/>
  <c r="E400"/>
  <c r="E226"/>
  <c r="E191"/>
  <c r="E295"/>
  <c r="E90"/>
  <c r="E360"/>
  <c r="Z10" i="10"/>
  <c r="E24"/>
  <c r="T7"/>
  <c r="E375" i="12"/>
  <c r="K13" i="10"/>
  <c r="N43"/>
  <c r="E57" i="12"/>
  <c r="B26" i="10"/>
  <c r="B6"/>
  <c r="W3"/>
  <c r="E3"/>
  <c r="H19"/>
  <c r="E33"/>
  <c r="N40"/>
  <c r="N31"/>
  <c r="H27"/>
  <c r="N35"/>
  <c r="N21"/>
  <c r="T18"/>
  <c r="H16"/>
  <c r="M15" i="7"/>
  <c r="K31" i="10"/>
  <c r="B41"/>
  <c r="K17"/>
  <c r="W38"/>
  <c r="B43"/>
  <c r="H33"/>
  <c r="E125" i="12"/>
  <c r="E326"/>
  <c r="E417"/>
  <c r="AC32" i="10"/>
  <c r="E32"/>
  <c r="T19"/>
  <c r="B31"/>
  <c r="Q26"/>
  <c r="Z12"/>
  <c r="E63" i="12"/>
  <c r="E117"/>
  <c r="E343"/>
  <c r="E15"/>
  <c r="E28" i="10"/>
  <c r="T16"/>
  <c r="H5"/>
  <c r="Q27"/>
  <c r="E8"/>
  <c r="E265" i="12"/>
  <c r="E130"/>
  <c r="E115"/>
  <c r="E16"/>
  <c r="H24" i="10"/>
  <c r="B3"/>
  <c r="E27"/>
  <c r="T15"/>
  <c r="AC3"/>
  <c r="E15"/>
  <c r="E18" i="12"/>
  <c r="E241"/>
  <c r="E306"/>
  <c r="AC36" i="10"/>
  <c r="Z7"/>
  <c r="Q12"/>
  <c r="AC33"/>
  <c r="N19"/>
  <c r="W5"/>
  <c r="E273" i="12"/>
  <c r="E62"/>
  <c r="E394"/>
  <c r="E230"/>
  <c r="K40" i="10"/>
  <c r="E196" i="12"/>
  <c r="E259"/>
  <c r="E186"/>
  <c r="E233"/>
  <c r="E88"/>
  <c r="E378"/>
  <c r="E383"/>
  <c r="E313"/>
  <c r="E253"/>
  <c r="E334"/>
  <c r="E289"/>
  <c r="E349"/>
  <c r="E412"/>
  <c r="E95"/>
  <c r="E163"/>
  <c r="E200"/>
  <c r="K34" i="10"/>
  <c r="AC35"/>
  <c r="H26"/>
  <c r="H32"/>
  <c r="E42"/>
  <c r="Z28"/>
  <c r="E291" i="12"/>
  <c r="E354"/>
  <c r="E288"/>
  <c r="E351"/>
  <c r="E109"/>
  <c r="E268"/>
  <c r="E155"/>
  <c r="E48"/>
  <c r="E47"/>
  <c r="E403"/>
  <c r="E152"/>
  <c r="E192"/>
  <c r="E5"/>
  <c r="E347"/>
  <c r="E232"/>
  <c r="E194"/>
  <c r="E261"/>
  <c r="Q40" i="10"/>
  <c r="Z8"/>
  <c r="AC8"/>
  <c r="E46" i="12"/>
  <c r="H17" i="10"/>
  <c r="H3"/>
  <c r="B21"/>
  <c r="W15"/>
  <c r="K11"/>
  <c r="E303" i="12"/>
  <c r="B22" i="10"/>
  <c r="Q6"/>
  <c r="H41"/>
  <c r="B25"/>
  <c r="B16"/>
  <c r="W21"/>
  <c r="K12"/>
  <c r="B33"/>
  <c r="W11"/>
  <c r="E31"/>
  <c r="T38"/>
  <c r="K23"/>
  <c r="AC38"/>
  <c r="W20"/>
  <c r="E373" i="12"/>
  <c r="E59"/>
  <c r="E216"/>
  <c r="AC34" i="10"/>
  <c r="Q35"/>
  <c r="E40"/>
  <c r="B40"/>
  <c r="E21"/>
  <c r="Q4"/>
  <c r="E365" i="12"/>
  <c r="E135"/>
  <c r="E13"/>
  <c r="E14"/>
  <c r="Q16" i="10"/>
  <c r="AC37"/>
  <c r="N23"/>
  <c r="E17"/>
  <c r="N42"/>
  <c r="E128" i="12"/>
  <c r="E119"/>
  <c r="E277"/>
  <c r="E28"/>
  <c r="T4" i="10"/>
  <c r="E34"/>
  <c r="Q15"/>
  <c r="E35"/>
  <c r="AC42"/>
  <c r="Q22"/>
  <c r="E65" i="12"/>
  <c r="E111"/>
  <c r="E171"/>
  <c r="N3" i="10"/>
  <c r="N12"/>
  <c r="Z33"/>
  <c r="AC26"/>
  <c r="W40"/>
  <c r="K6"/>
  <c r="E311" i="12"/>
  <c r="E176"/>
  <c r="E105"/>
  <c r="E221"/>
  <c r="W4" i="10"/>
  <c r="E372" i="12"/>
  <c r="E247"/>
  <c r="E180"/>
  <c r="E243"/>
  <c r="E106"/>
  <c r="E144"/>
  <c r="E113"/>
  <c r="E160"/>
  <c r="E198"/>
  <c r="E320"/>
  <c r="E54"/>
  <c r="E359"/>
  <c r="E422"/>
  <c r="E269"/>
  <c r="E151"/>
  <c r="E218"/>
  <c r="T39" i="10"/>
  <c r="AC27"/>
  <c r="Q31"/>
  <c r="Q37"/>
  <c r="K44"/>
  <c r="K38"/>
  <c r="E137" i="12"/>
  <c r="E76"/>
  <c r="E275"/>
  <c r="E338"/>
  <c r="E53"/>
  <c r="E278"/>
  <c r="E143"/>
  <c r="E133"/>
  <c r="E85"/>
  <c r="E244"/>
  <c r="E220"/>
  <c r="E255"/>
  <c r="E124"/>
  <c r="E108"/>
  <c r="E173"/>
  <c r="N20" i="10"/>
  <c r="T41"/>
  <c r="N30"/>
  <c r="Q32"/>
  <c r="AC13"/>
  <c r="K27"/>
  <c r="K4"/>
  <c r="Q36"/>
  <c r="Z20"/>
  <c r="E26" i="12"/>
  <c r="B34" i="10"/>
  <c r="E9"/>
  <c r="AC30"/>
  <c r="Q29"/>
  <c r="Q28"/>
  <c r="E267" i="12"/>
  <c r="B20" i="10"/>
  <c r="Z26"/>
  <c r="B23"/>
  <c r="Q18"/>
  <c r="H23"/>
  <c r="T44"/>
  <c r="E20"/>
  <c r="K41"/>
  <c r="E10" i="12"/>
  <c r="E413"/>
  <c r="E228"/>
  <c r="E72"/>
  <c r="E7" i="10"/>
  <c r="Q41"/>
  <c r="E14"/>
  <c r="Q11"/>
  <c r="Z41"/>
  <c r="E181" i="12"/>
  <c r="E66"/>
  <c r="E51"/>
  <c r="E22"/>
  <c r="Z37" i="10"/>
  <c r="AC31"/>
  <c r="W44"/>
  <c r="Q8"/>
  <c r="Z38"/>
  <c r="E140" i="12"/>
  <c r="E374"/>
  <c r="E274"/>
  <c r="E77"/>
  <c r="AC25" i="10"/>
  <c r="N11"/>
  <c r="AC11"/>
  <c r="Q21"/>
  <c r="E10"/>
  <c r="E37"/>
  <c r="E203" i="12"/>
  <c r="E150"/>
  <c r="E333"/>
  <c r="E27"/>
  <c r="W33" i="10"/>
  <c r="N18"/>
  <c r="AC39"/>
  <c r="N4"/>
  <c r="W34"/>
  <c r="E420" i="12"/>
  <c r="E60"/>
  <c r="E103"/>
  <c r="E34"/>
  <c r="H34" i="10"/>
  <c r="E382" i="12"/>
  <c r="E345"/>
  <c r="E356"/>
  <c r="E231"/>
  <c r="E100"/>
  <c r="E162"/>
  <c r="E123"/>
  <c r="E178"/>
  <c r="E33"/>
  <c r="E307"/>
  <c r="E411"/>
  <c r="E346"/>
  <c r="E408"/>
  <c r="E279"/>
  <c r="E325"/>
  <c r="E212"/>
  <c r="H4" i="10"/>
  <c r="E18"/>
  <c r="Z36"/>
  <c r="Z42"/>
  <c r="W8"/>
  <c r="T43"/>
  <c r="E263" i="12"/>
  <c r="E120"/>
  <c r="E213"/>
  <c r="E204"/>
  <c r="E385"/>
  <c r="E264"/>
  <c r="E317"/>
  <c r="E30"/>
  <c r="E32"/>
  <c r="E294"/>
  <c r="E256"/>
  <c r="E229"/>
  <c r="E93"/>
  <c r="E350"/>
  <c r="E337"/>
  <c r="H37" i="10"/>
  <c r="B24"/>
  <c r="Z15"/>
  <c r="W42"/>
  <c r="T11"/>
  <c r="E44"/>
  <c r="Q14"/>
  <c r="E16"/>
  <c r="T21"/>
  <c r="T13"/>
  <c r="N39"/>
  <c r="E13"/>
  <c r="N9"/>
  <c r="N24"/>
  <c r="B8"/>
  <c r="T14"/>
  <c r="K15"/>
  <c r="B29"/>
  <c r="E11"/>
  <c r="Q44"/>
  <c r="B15"/>
  <c r="Q10"/>
  <c r="W37"/>
  <c r="E260" i="12"/>
  <c r="E423"/>
  <c r="E414"/>
  <c r="E84"/>
  <c r="N41" i="10"/>
  <c r="AC21"/>
  <c r="N7"/>
  <c r="Z32"/>
  <c r="N26"/>
  <c r="E64" i="12"/>
  <c r="E55"/>
  <c r="E70"/>
  <c r="E227"/>
  <c r="N22" i="10"/>
  <c r="AC44"/>
  <c r="N8"/>
  <c r="Z29"/>
  <c r="B17"/>
  <c r="N15"/>
  <c r="E94" i="12"/>
  <c r="E40"/>
  <c r="E329"/>
  <c r="AC15" i="10"/>
  <c r="W32"/>
  <c r="N37"/>
  <c r="AC17"/>
  <c r="K28"/>
  <c r="T30"/>
  <c r="E197" i="12"/>
  <c r="E410"/>
  <c r="E330"/>
  <c r="E393"/>
  <c r="K18" i="10"/>
  <c r="W39"/>
  <c r="H25"/>
  <c r="W25"/>
  <c r="K19"/>
  <c r="E82" i="12"/>
  <c r="E134"/>
  <c r="E287"/>
  <c r="E37"/>
  <c r="Q39" i="10"/>
  <c r="E368" i="12"/>
  <c r="E182"/>
  <c r="E366"/>
  <c r="E421"/>
  <c r="E276"/>
  <c r="E156"/>
  <c r="E209"/>
  <c r="E172"/>
  <c r="E43"/>
  <c r="E89"/>
  <c r="E312"/>
  <c r="E316"/>
  <c r="E395"/>
  <c r="E266"/>
  <c r="E335"/>
  <c r="E388"/>
  <c r="Q13" i="10"/>
  <c r="K20"/>
  <c r="N5"/>
  <c r="K3"/>
  <c r="H38"/>
  <c r="H10"/>
  <c r="E22"/>
  <c r="E138" i="12"/>
  <c r="E185"/>
  <c r="E104"/>
  <c r="E305"/>
  <c r="E222"/>
  <c r="E327"/>
  <c r="E96"/>
  <c r="E234"/>
  <c r="E146"/>
  <c r="E323"/>
  <c r="E165"/>
  <c r="E49"/>
  <c r="E379"/>
  <c r="E298"/>
  <c r="E44"/>
  <c r="AC29" i="10"/>
  <c r="N34"/>
  <c r="T8"/>
  <c r="K7"/>
  <c r="K25"/>
  <c r="Z19"/>
  <c r="B5"/>
  <c r="E75" i="12"/>
  <c r="B14" i="10"/>
  <c r="AC9"/>
  <c r="E8" i="12"/>
  <c r="E39" i="10"/>
  <c r="E214" i="12"/>
  <c r="W41" i="10"/>
  <c r="K5"/>
  <c r="Q3"/>
  <c r="Z23"/>
  <c r="H42"/>
  <c r="W16"/>
  <c r="B30"/>
  <c r="N44"/>
  <c r="E19"/>
  <c r="B18"/>
  <c r="Z31"/>
  <c r="N29"/>
  <c r="E301" i="12"/>
  <c r="E147"/>
  <c r="E387"/>
  <c r="E270"/>
  <c r="Z21" i="10"/>
  <c r="Z43"/>
  <c r="W28"/>
  <c r="N33"/>
  <c r="Z6"/>
  <c r="E12" i="12"/>
  <c r="E310"/>
  <c r="E61"/>
  <c r="E389"/>
  <c r="W43" i="10"/>
  <c r="H29"/>
  <c r="W29"/>
  <c r="N14"/>
  <c r="AC10"/>
  <c r="Z11"/>
  <c r="E370" i="12"/>
  <c r="E52"/>
  <c r="E225"/>
  <c r="AC28" i="10"/>
  <c r="K37"/>
  <c r="Z17"/>
  <c r="B44"/>
  <c r="W24"/>
  <c r="H31"/>
  <c r="E206" i="12"/>
  <c r="E112"/>
  <c r="E41"/>
  <c r="E361"/>
  <c r="W14" i="10"/>
  <c r="AC14"/>
  <c r="T5"/>
  <c r="K10"/>
  <c r="T40"/>
  <c r="E189" i="12"/>
  <c r="E296"/>
  <c r="E83"/>
  <c r="E21"/>
  <c r="Z44" i="10"/>
  <c r="E355" i="12"/>
  <c r="E418"/>
  <c r="E352"/>
  <c r="E415"/>
  <c r="E286"/>
  <c r="E332"/>
  <c r="E219"/>
  <c r="E348"/>
  <c r="E31"/>
  <c r="E99"/>
  <c r="E136"/>
  <c r="E240"/>
  <c r="E376"/>
  <c r="E210"/>
  <c r="E322"/>
  <c r="E398"/>
  <c r="Z18" i="10"/>
  <c r="T25"/>
  <c r="W10"/>
  <c r="AC43"/>
  <c r="Q43"/>
  <c r="Q17"/>
  <c r="K24"/>
  <c r="E132" i="12"/>
  <c r="E195"/>
  <c r="E122"/>
  <c r="E169"/>
  <c r="E24"/>
  <c r="E314"/>
  <c r="E164"/>
  <c r="E71"/>
  <c r="E396"/>
  <c r="E237"/>
  <c r="E170"/>
  <c r="E9"/>
  <c r="E282"/>
  <c r="E101"/>
  <c r="E25"/>
  <c r="E68"/>
  <c r="E404"/>
  <c r="E363"/>
  <c r="Z9" i="10"/>
  <c r="K30"/>
  <c r="K22"/>
  <c r="T33"/>
  <c r="E6"/>
  <c r="B36"/>
  <c r="B7"/>
  <c r="E281" i="12"/>
  <c r="Q5" i="10"/>
  <c r="W30"/>
  <c r="Q33"/>
  <c r="K21"/>
  <c r="T17"/>
  <c r="B37"/>
  <c r="T34"/>
  <c r="W7"/>
  <c r="B27"/>
  <c r="W6"/>
  <c r="Z40"/>
  <c r="Q9"/>
  <c r="B32"/>
  <c r="N36"/>
  <c r="Z25"/>
  <c r="E297" i="12"/>
  <c r="E121"/>
  <c r="E114"/>
  <c r="E190"/>
  <c r="N6" i="10"/>
  <c r="AC23"/>
  <c r="K33"/>
  <c r="Z13"/>
  <c r="Z3"/>
  <c r="K8"/>
  <c r="E290" i="12"/>
  <c r="E158"/>
  <c r="E386"/>
  <c r="AC40" i="10"/>
  <c r="T9"/>
  <c r="K14"/>
  <c r="W35"/>
  <c r="H21"/>
  <c r="N32"/>
  <c r="E11" i="12"/>
  <c r="E285"/>
  <c r="E223"/>
  <c r="E81"/>
  <c r="W17" i="10"/>
  <c r="K43"/>
  <c r="AC18"/>
  <c r="K29"/>
  <c r="T27"/>
  <c r="E362" i="12"/>
  <c r="E131"/>
  <c r="E39"/>
  <c r="E217"/>
  <c r="H40" i="10"/>
  <c r="T3"/>
  <c r="H7"/>
  <c r="T31"/>
  <c r="B11"/>
  <c r="E36"/>
  <c r="E211" i="12"/>
  <c r="E58"/>
  <c r="E405"/>
  <c r="N13" i="10"/>
  <c r="E201" i="12"/>
  <c r="E7"/>
  <c r="E339"/>
  <c r="E402"/>
  <c r="E272"/>
  <c r="E342"/>
  <c r="E207"/>
  <c r="E358"/>
  <c r="E38"/>
  <c r="E87"/>
  <c r="E154"/>
  <c r="E258"/>
  <c r="E177"/>
  <c r="E224"/>
  <c r="E353"/>
  <c r="E384"/>
  <c r="AC19" i="10"/>
  <c r="H12"/>
  <c r="H20"/>
  <c r="E30"/>
  <c r="AC7"/>
  <c r="Z22"/>
  <c r="T29"/>
  <c r="E308" i="12"/>
  <c r="E183"/>
  <c r="E116"/>
  <c r="E179"/>
  <c r="E42"/>
  <c r="E80"/>
  <c r="E406"/>
  <c r="E321"/>
  <c r="E401"/>
  <c r="E248"/>
  <c r="E23"/>
  <c r="E166"/>
  <c r="E250"/>
  <c r="E336"/>
  <c r="E20"/>
  <c r="E283"/>
  <c r="E392"/>
  <c r="E157"/>
  <c r="Q7" i="10"/>
  <c r="E5"/>
  <c r="Z27"/>
  <c r="H14"/>
  <c r="T28"/>
  <c r="AC12"/>
  <c r="Z35"/>
  <c r="K26"/>
  <c r="T26"/>
  <c r="Z34"/>
  <c r="N28"/>
  <c r="AC20"/>
  <c r="Z14"/>
  <c r="B38"/>
  <c r="E25"/>
  <c r="T32"/>
  <c r="H8"/>
  <c r="CW15" i="7"/>
  <c r="CY15"/>
  <c r="CX15"/>
  <c r="CV15"/>
  <c r="CZ15"/>
  <c r="J16" i="5"/>
  <c r="CW13" i="7"/>
  <c r="CY13"/>
  <c r="CX13"/>
  <c r="CZ13"/>
  <c r="CV13"/>
  <c r="CZ21"/>
  <c r="CY21"/>
  <c r="CX21"/>
  <c r="CW21"/>
  <c r="CV21"/>
  <c r="E40" i="9"/>
  <c r="B33"/>
  <c r="D14" i="7"/>
  <c r="AH15"/>
  <c r="B37" i="9"/>
  <c r="I16" i="5"/>
  <c r="CJ15" i="7"/>
  <c r="Q4" i="9"/>
  <c r="CE15" i="7"/>
  <c r="BR21"/>
  <c r="BN21"/>
  <c r="BV21"/>
  <c r="BS21"/>
  <c r="BW21"/>
  <c r="BT21"/>
  <c r="BO21"/>
  <c r="BX21"/>
  <c r="BP21"/>
  <c r="BY21"/>
  <c r="BU21"/>
  <c r="BQ21"/>
  <c r="BM21"/>
  <c r="BZ21"/>
  <c r="AP21"/>
  <c r="E20"/>
  <c r="B20"/>
  <c r="AZ21"/>
  <c r="M21"/>
  <c r="L40" i="5" s="1"/>
  <c r="R639" i="2"/>
  <c r="B8" i="5" s="1"/>
  <c r="CC21" i="7"/>
  <c r="CJ21"/>
  <c r="AH21"/>
  <c r="CB21"/>
  <c r="CI21"/>
  <c r="C20"/>
  <c r="CH21"/>
  <c r="D20"/>
  <c r="CG21"/>
  <c r="C14"/>
  <c r="BI15"/>
  <c r="CD15"/>
  <c r="CC15"/>
  <c r="B14"/>
  <c r="BJ15"/>
  <c r="CB15"/>
  <c r="CI15"/>
  <c r="CH15"/>
  <c r="E14"/>
  <c r="CG15"/>
  <c r="CF15"/>
  <c r="I12" i="5"/>
  <c r="O107"/>
  <c r="O100"/>
  <c r="O108"/>
  <c r="O101"/>
  <c r="O103"/>
  <c r="O102"/>
  <c r="O104"/>
  <c r="O106"/>
  <c r="N47"/>
  <c r="N17"/>
  <c r="L16"/>
  <c r="K16"/>
  <c r="BT13" i="7"/>
  <c r="BS13"/>
  <c r="BR13"/>
  <c r="BZ13"/>
  <c r="BQ13"/>
  <c r="BY13"/>
  <c r="BP13"/>
  <c r="BX13"/>
  <c r="BO13"/>
  <c r="BW13"/>
  <c r="BN13"/>
  <c r="BV13"/>
  <c r="BM13"/>
  <c r="BU13"/>
  <c r="BP15"/>
  <c r="BX15"/>
  <c r="BO15"/>
  <c r="BW15"/>
  <c r="BN15"/>
  <c r="BV15"/>
  <c r="BM15"/>
  <c r="BU15"/>
  <c r="BT15"/>
  <c r="BS15"/>
  <c r="BR15"/>
  <c r="BZ15"/>
  <c r="BQ15"/>
  <c r="BY15"/>
  <c r="Q15" i="2"/>
  <c r="AZ15" i="7"/>
  <c r="AG15"/>
  <c r="AM15"/>
  <c r="Q14" i="2"/>
  <c r="E25" i="9"/>
  <c r="K26" i="5"/>
  <c r="Z10" i="9"/>
  <c r="H41"/>
  <c r="Q36"/>
  <c r="B39"/>
  <c r="K13"/>
  <c r="Q9"/>
  <c r="B413" i="12"/>
  <c r="B358"/>
  <c r="B146"/>
  <c r="B231"/>
  <c r="B175"/>
  <c r="Z13" i="9"/>
  <c r="T10"/>
  <c r="Z38"/>
  <c r="K28"/>
  <c r="T23"/>
  <c r="Z12"/>
  <c r="W16"/>
  <c r="B201" i="12"/>
  <c r="B145"/>
  <c r="B363"/>
  <c r="B308"/>
  <c r="B96"/>
  <c r="B421"/>
  <c r="B366"/>
  <c r="B162"/>
  <c r="B239"/>
  <c r="B184"/>
  <c r="K27" i="9"/>
  <c r="B393" i="12"/>
  <c r="B338"/>
  <c r="B134"/>
  <c r="B211"/>
  <c r="B155"/>
  <c r="K9" i="9"/>
  <c r="B229" i="12"/>
  <c r="B173"/>
  <c r="B391"/>
  <c r="B336"/>
  <c r="B124"/>
  <c r="B249"/>
  <c r="B282"/>
  <c r="B158"/>
  <c r="B323"/>
  <c r="B356"/>
  <c r="B99"/>
  <c r="N34" i="9"/>
  <c r="B32" i="12"/>
  <c r="B181"/>
  <c r="B214"/>
  <c r="B90"/>
  <c r="B255"/>
  <c r="B288"/>
  <c r="B164"/>
  <c r="Z3" i="9"/>
  <c r="K15"/>
  <c r="J26" i="5"/>
  <c r="AC36" i="9"/>
  <c r="T5"/>
  <c r="H12"/>
  <c r="Z24"/>
  <c r="T18"/>
  <c r="Z30"/>
  <c r="B16" i="12"/>
  <c r="B398"/>
  <c r="B61"/>
  <c r="B271"/>
  <c r="B216"/>
  <c r="B38" i="9"/>
  <c r="H35"/>
  <c r="B26"/>
  <c r="T33"/>
  <c r="H40"/>
  <c r="AC20"/>
  <c r="N16"/>
  <c r="B241" i="12"/>
  <c r="B194"/>
  <c r="B403"/>
  <c r="B348"/>
  <c r="B144"/>
  <c r="B8"/>
  <c r="B414"/>
  <c r="B69"/>
  <c r="B279"/>
  <c r="B232"/>
  <c r="W7" i="9"/>
  <c r="B36" i="12"/>
  <c r="B386"/>
  <c r="B174"/>
  <c r="B251"/>
  <c r="B204"/>
  <c r="T30" i="9"/>
  <c r="B269" i="12"/>
  <c r="B222"/>
  <c r="B38"/>
  <c r="B376"/>
  <c r="B172"/>
  <c r="B281"/>
  <c r="B314"/>
  <c r="B57"/>
  <c r="B355"/>
  <c r="B388"/>
  <c r="B131"/>
  <c r="W39" i="9"/>
  <c r="H29"/>
  <c r="B213" i="12"/>
  <c r="B246"/>
  <c r="B122"/>
  <c r="B287"/>
  <c r="B320"/>
  <c r="B63"/>
  <c r="Q37" i="9"/>
  <c r="W15"/>
  <c r="N7"/>
  <c r="B243" i="12"/>
  <c r="Z20" i="9"/>
  <c r="B316" i="12"/>
  <c r="E34" i="9"/>
  <c r="AC33"/>
  <c r="H30"/>
  <c r="Q17"/>
  <c r="B7"/>
  <c r="H43"/>
  <c r="B42"/>
  <c r="K20"/>
  <c r="B23" i="12"/>
  <c r="B101"/>
  <c r="B311"/>
  <c r="B264"/>
  <c r="B52"/>
  <c r="Q40" i="9"/>
  <c r="B12"/>
  <c r="K17"/>
  <c r="T4"/>
  <c r="E11"/>
  <c r="E13"/>
  <c r="B289" i="12"/>
  <c r="B234"/>
  <c r="B26"/>
  <c r="B396"/>
  <c r="B51"/>
  <c r="E7" i="9"/>
  <c r="B15" i="12"/>
  <c r="B109"/>
  <c r="B327"/>
  <c r="B272"/>
  <c r="B60"/>
  <c r="E38" i="9"/>
  <c r="B43" i="12"/>
  <c r="B81"/>
  <c r="B299"/>
  <c r="B244"/>
  <c r="K30" i="9"/>
  <c r="B317" i="12"/>
  <c r="B262"/>
  <c r="B50"/>
  <c r="B45"/>
  <c r="B79"/>
  <c r="B313"/>
  <c r="B346"/>
  <c r="B89"/>
  <c r="B387"/>
  <c r="B420"/>
  <c r="B163"/>
  <c r="AC22" i="9"/>
  <c r="Q34"/>
  <c r="B245" i="12"/>
  <c r="B278"/>
  <c r="B154"/>
  <c r="B319"/>
  <c r="B352"/>
  <c r="B95"/>
  <c r="Z5" i="9"/>
  <c r="W42"/>
  <c r="N40"/>
  <c r="B394" i="12"/>
  <c r="Z25" i="9"/>
  <c r="H26"/>
  <c r="B147" i="12"/>
  <c r="Q11" i="9"/>
  <c r="W32"/>
  <c r="Q35"/>
  <c r="Z22"/>
  <c r="K12"/>
  <c r="T7"/>
  <c r="B44"/>
  <c r="T41"/>
  <c r="B197" i="12"/>
  <c r="B141"/>
  <c r="B359"/>
  <c r="B304"/>
  <c r="B92"/>
  <c r="H16" i="9"/>
  <c r="Z29"/>
  <c r="T22"/>
  <c r="AC9"/>
  <c r="K40"/>
  <c r="N37"/>
  <c r="B329" i="12"/>
  <c r="B274"/>
  <c r="B70"/>
  <c r="B33"/>
  <c r="B91"/>
  <c r="N11" i="9"/>
  <c r="B205" i="12"/>
  <c r="B157"/>
  <c r="B367"/>
  <c r="B312"/>
  <c r="B108"/>
  <c r="Q18" i="9"/>
  <c r="B4" i="12"/>
  <c r="B129"/>
  <c r="B339"/>
  <c r="B284"/>
  <c r="B80"/>
  <c r="B357"/>
  <c r="B302"/>
  <c r="B98"/>
  <c r="B5"/>
  <c r="B119"/>
  <c r="B345"/>
  <c r="B378"/>
  <c r="B121"/>
  <c r="B419"/>
  <c r="B17"/>
  <c r="B196"/>
  <c r="B72"/>
  <c r="H18" i="9"/>
  <c r="B277" i="12"/>
  <c r="B310"/>
  <c r="B53"/>
  <c r="B351"/>
  <c r="B384"/>
  <c r="B127"/>
  <c r="B41" i="9"/>
  <c r="Q32"/>
  <c r="Q42"/>
  <c r="B328" i="12"/>
  <c r="B200"/>
  <c r="N9" i="9"/>
  <c r="AC35"/>
  <c r="T28"/>
  <c r="H14"/>
  <c r="B6"/>
  <c r="H19"/>
  <c r="T3"/>
  <c r="T17"/>
  <c r="H24"/>
  <c r="Z40"/>
  <c r="K41"/>
  <c r="B237" i="12"/>
  <c r="B190"/>
  <c r="B399"/>
  <c r="B344"/>
  <c r="B140"/>
  <c r="Q21" i="9"/>
  <c r="B19"/>
  <c r="K6"/>
  <c r="Q3"/>
  <c r="W4"/>
  <c r="H4"/>
  <c r="B369" i="12"/>
  <c r="B322"/>
  <c r="B110"/>
  <c r="B187"/>
  <c r="B139"/>
  <c r="E6" i="9"/>
  <c r="B253" i="12"/>
  <c r="B198"/>
  <c r="B407"/>
  <c r="B360"/>
  <c r="B148"/>
  <c r="H34" i="9"/>
  <c r="B225" i="12"/>
  <c r="B169"/>
  <c r="B379"/>
  <c r="B332"/>
  <c r="B120"/>
  <c r="B397"/>
  <c r="B350"/>
  <c r="B138"/>
  <c r="B215"/>
  <c r="B167"/>
  <c r="B377"/>
  <c r="B410"/>
  <c r="B153"/>
  <c r="B18"/>
  <c r="B195"/>
  <c r="B228"/>
  <c r="B104"/>
  <c r="Q23" i="9"/>
  <c r="B309" i="12"/>
  <c r="B342"/>
  <c r="B85"/>
  <c r="B383"/>
  <c r="B416"/>
  <c r="B159"/>
  <c r="W20" i="9"/>
  <c r="Q41"/>
  <c r="B408" i="12"/>
  <c r="H36" i="9"/>
  <c r="N13"/>
  <c r="B334" i="12"/>
  <c r="B16" i="9"/>
  <c r="E35"/>
  <c r="Q24"/>
  <c r="E3"/>
  <c r="H42"/>
  <c r="Q29"/>
  <c r="B43"/>
  <c r="W21"/>
  <c r="B285" i="12"/>
  <c r="B230"/>
  <c r="B30"/>
  <c r="B392"/>
  <c r="B47"/>
  <c r="Z26" i="9"/>
  <c r="K16"/>
  <c r="T11"/>
  <c r="W37"/>
  <c r="K29"/>
  <c r="Q25"/>
  <c r="B417" i="12"/>
  <c r="B362"/>
  <c r="B150"/>
  <c r="B235"/>
  <c r="B180"/>
  <c r="N32" i="9"/>
  <c r="B293" i="12"/>
  <c r="B238"/>
  <c r="B14"/>
  <c r="B400"/>
  <c r="B55"/>
  <c r="T14" i="9"/>
  <c r="B265" i="12"/>
  <c r="B210"/>
  <c r="B42"/>
  <c r="B372"/>
  <c r="B160"/>
  <c r="B24"/>
  <c r="B390"/>
  <c r="B178"/>
  <c r="B263"/>
  <c r="B208"/>
  <c r="B409"/>
  <c r="B27"/>
  <c r="B186"/>
  <c r="B62"/>
  <c r="B227"/>
  <c r="B260"/>
  <c r="B136"/>
  <c r="H7" i="9"/>
  <c r="B341" i="12"/>
  <c r="B374"/>
  <c r="B117"/>
  <c r="B415"/>
  <c r="B21"/>
  <c r="B192"/>
  <c r="B68"/>
  <c r="K4" i="9"/>
  <c r="AC18"/>
  <c r="W36"/>
  <c r="B151" i="12"/>
  <c r="B35"/>
  <c r="B330"/>
  <c r="J12" i="5"/>
  <c r="B295" i="12"/>
  <c r="H33" i="9"/>
  <c r="AC19"/>
  <c r="AC13"/>
  <c r="E4"/>
  <c r="N8"/>
  <c r="T40"/>
  <c r="B111" i="12"/>
  <c r="B177"/>
  <c r="T19" i="9"/>
  <c r="E36"/>
  <c r="W24"/>
  <c r="B3"/>
  <c r="Z11"/>
  <c r="B209" i="12"/>
  <c r="AC6" i="9"/>
  <c r="B188" i="12"/>
  <c r="AC23" i="9"/>
  <c r="B212" i="12"/>
  <c r="B290"/>
  <c r="N18" i="9"/>
  <c r="Q16"/>
  <c r="N24"/>
  <c r="K32"/>
  <c r="B83" i="12"/>
  <c r="K39" i="9"/>
  <c r="W3"/>
  <c r="B112" i="12"/>
  <c r="E43" i="9"/>
  <c r="W35"/>
  <c r="W38"/>
  <c r="H22"/>
  <c r="B59" i="12"/>
  <c r="B125"/>
  <c r="H39" i="9"/>
  <c r="Q43"/>
  <c r="Q10"/>
  <c r="AC31"/>
  <c r="K3"/>
  <c r="H20"/>
  <c r="H10"/>
  <c r="Z36"/>
  <c r="B176" i="12"/>
  <c r="B226"/>
  <c r="AC25" i="9"/>
  <c r="W17"/>
  <c r="B385" i="12"/>
  <c r="T42" i="9"/>
  <c r="K38"/>
  <c r="B252" i="12"/>
  <c r="H27" i="9"/>
  <c r="N27"/>
  <c r="AC29"/>
  <c r="W5"/>
  <c r="B179" i="12"/>
  <c r="B361"/>
  <c r="B21" i="9"/>
  <c r="B4"/>
  <c r="N26"/>
  <c r="K42"/>
  <c r="AC41"/>
  <c r="Q26"/>
  <c r="B128" i="12"/>
  <c r="B73"/>
  <c r="Q7" i="9"/>
  <c r="N20"/>
  <c r="H37"/>
  <c r="AC24"/>
  <c r="AC17"/>
  <c r="B170" i="12"/>
  <c r="H8" i="9"/>
  <c r="B88" i="12"/>
  <c r="W9" i="9"/>
  <c r="B107" i="12"/>
  <c r="B165"/>
  <c r="Q44" i="9"/>
  <c r="E18"/>
  <c r="W8"/>
  <c r="B29"/>
  <c r="W12"/>
  <c r="H44"/>
  <c r="N28"/>
  <c r="E27"/>
  <c r="AC21"/>
  <c r="B76" i="12"/>
  <c r="B142"/>
  <c r="T25" i="9"/>
  <c r="H6"/>
  <c r="E10"/>
  <c r="AC28"/>
  <c r="Z7"/>
  <c r="N43"/>
  <c r="E15"/>
  <c r="H32"/>
  <c r="B64" i="12"/>
  <c r="B130"/>
  <c r="W30" i="9"/>
  <c r="Q14"/>
  <c r="W34"/>
  <c r="N22"/>
  <c r="W26"/>
  <c r="B118" i="12"/>
  <c r="AC38" i="9"/>
  <c r="B97" i="12"/>
  <c r="B364"/>
  <c r="B257"/>
  <c r="Z33" i="9"/>
  <c r="W43"/>
  <c r="W18"/>
  <c r="T26"/>
  <c r="W25"/>
  <c r="B137" i="12"/>
  <c r="E33" i="9"/>
  <c r="B82" i="12"/>
  <c r="E21" i="9"/>
  <c r="T13"/>
  <c r="B25"/>
  <c r="B20"/>
  <c r="N30"/>
  <c r="B31"/>
  <c r="Q22"/>
  <c r="Z37"/>
  <c r="B116" i="12"/>
  <c r="B49"/>
  <c r="K25" i="9"/>
  <c r="N4"/>
  <c r="H21"/>
  <c r="Z44"/>
  <c r="AC32"/>
  <c r="E30"/>
  <c r="Z23"/>
  <c r="B34"/>
  <c r="B10" i="12"/>
  <c r="N31" i="9"/>
  <c r="W44"/>
  <c r="Z31"/>
  <c r="AC16"/>
  <c r="Z21"/>
  <c r="N33"/>
  <c r="B34" i="12"/>
  <c r="Q27" i="9"/>
  <c r="AC10"/>
  <c r="Z18"/>
  <c r="B10"/>
  <c r="AC15"/>
  <c r="T44"/>
  <c r="B48" i="12"/>
  <c r="K8" i="9"/>
  <c r="B156" i="12"/>
  <c r="B240"/>
  <c r="B422"/>
  <c r="AC40" i="9"/>
  <c r="N6"/>
  <c r="K22"/>
  <c r="E39"/>
  <c r="Z19"/>
  <c r="E5"/>
  <c r="B395" i="12"/>
  <c r="H17" i="9"/>
  <c r="Z39"/>
  <c r="Z6"/>
  <c r="W22"/>
  <c r="Z42"/>
  <c r="W40"/>
  <c r="B23"/>
  <c r="B78" i="12"/>
  <c r="E23" i="9"/>
  <c r="Q38"/>
  <c r="B9"/>
  <c r="B11"/>
  <c r="AC30"/>
  <c r="B40" i="12"/>
  <c r="E24" i="9"/>
  <c r="B193" i="12"/>
  <c r="T20" i="9"/>
  <c r="Q20"/>
  <c r="N12"/>
  <c r="B44" i="12"/>
  <c r="B335"/>
  <c r="B401"/>
  <c r="AC3" i="9"/>
  <c r="Z43"/>
  <c r="T24"/>
  <c r="K7"/>
  <c r="N38"/>
  <c r="K21"/>
  <c r="B331" i="12"/>
  <c r="N15" i="9"/>
  <c r="Z9"/>
  <c r="AC14"/>
  <c r="B261" i="12"/>
  <c r="N39" i="9"/>
  <c r="K37"/>
  <c r="B423" i="12"/>
  <c r="N639" i="2"/>
  <c r="Z15" i="9"/>
  <c r="B123" i="12"/>
  <c r="B306"/>
  <c r="T16" i="9"/>
  <c r="T39"/>
  <c r="Q15"/>
  <c r="N23"/>
  <c r="B382" i="12"/>
  <c r="Q28" i="9"/>
  <c r="AC8"/>
  <c r="N5"/>
  <c r="B283" i="12"/>
  <c r="B349"/>
  <c r="B5" i="9"/>
  <c r="AC44"/>
  <c r="N10"/>
  <c r="K26"/>
  <c r="W6"/>
  <c r="E44"/>
  <c r="B375" i="12"/>
  <c r="B20"/>
  <c r="E42" i="9"/>
  <c r="Z17"/>
  <c r="W31"/>
  <c r="B40"/>
  <c r="B266" i="12"/>
  <c r="AC43" i="9"/>
  <c r="B6" i="12"/>
  <c r="Q6" i="9"/>
  <c r="B321" i="12"/>
  <c r="H5" i="9"/>
  <c r="AC11"/>
  <c r="B254" i="12"/>
  <c r="K23" i="9"/>
  <c r="B219" i="12"/>
  <c r="B297"/>
  <c r="N3" i="9"/>
  <c r="Z4"/>
  <c r="E37"/>
  <c r="Q8"/>
  <c r="B273" i="12"/>
  <c r="K34" i="9"/>
  <c r="E16"/>
  <c r="B207" i="12"/>
  <c r="AC34" i="9"/>
  <c r="E20"/>
  <c r="N17"/>
  <c r="B203" i="12"/>
  <c r="B368"/>
  <c r="Q31" i="9"/>
  <c r="W33"/>
  <c r="T12"/>
  <c r="B32"/>
  <c r="B202" i="12"/>
  <c r="W10" i="9"/>
  <c r="H11"/>
  <c r="E17"/>
  <c r="B24"/>
  <c r="Z35"/>
  <c r="T31"/>
  <c r="Z28"/>
  <c r="B13" i="12"/>
  <c r="B233"/>
  <c r="B27" i="9"/>
  <c r="W27"/>
  <c r="T43"/>
  <c r="Q19"/>
  <c r="N44"/>
  <c r="B13"/>
  <c r="B301" i="12"/>
  <c r="W19" i="9"/>
  <c r="B267" i="12"/>
  <c r="B337"/>
  <c r="AC39" i="9"/>
  <c r="AC27"/>
  <c r="K35"/>
  <c r="N14"/>
  <c r="B54" i="12"/>
  <c r="N41" i="9"/>
  <c r="B300" i="12"/>
  <c r="K11" i="9"/>
  <c r="B161" i="12"/>
  <c r="T36" i="9"/>
  <c r="K33"/>
  <c r="B347" i="12"/>
  <c r="H9" i="9"/>
  <c r="B404" i="12"/>
  <c r="B7"/>
  <c r="Z16" i="9"/>
  <c r="Q13"/>
  <c r="N29"/>
  <c r="E8"/>
  <c r="B11" i="12"/>
  <c r="E31" i="9"/>
  <c r="AC7"/>
  <c r="B380" i="12"/>
  <c r="W23" i="9"/>
  <c r="T38"/>
  <c r="P639" i="2"/>
  <c r="N42" i="9"/>
  <c r="W14"/>
  <c r="AC12"/>
  <c r="B102" i="12"/>
  <c r="Z27" i="9"/>
  <c r="B247" i="12"/>
  <c r="N19" i="9"/>
  <c r="B77" i="12"/>
  <c r="Q39" i="9"/>
  <c r="N36"/>
  <c r="K44"/>
  <c r="AC42"/>
  <c r="Z32"/>
  <c r="H25"/>
  <c r="E28"/>
  <c r="B340" i="12"/>
  <c r="B418"/>
  <c r="Z41" i="9"/>
  <c r="K31"/>
  <c r="H15"/>
  <c r="E22"/>
  <c r="B36"/>
  <c r="K19"/>
  <c r="B166" i="12"/>
  <c r="T37" i="9"/>
  <c r="B25" i="12"/>
  <c r="B221"/>
  <c r="AC37" i="9"/>
  <c r="W11"/>
  <c r="T27"/>
  <c r="K10"/>
  <c r="B41" i="12"/>
  <c r="E26" i="9"/>
  <c r="B17"/>
  <c r="B371" i="12"/>
  <c r="H38" i="9"/>
  <c r="B370" i="12"/>
  <c r="AC26" i="9"/>
  <c r="B71" i="12"/>
  <c r="W29" i="9"/>
  <c r="B280" i="12"/>
  <c r="B354"/>
  <c r="Z14" i="9"/>
  <c r="E14"/>
  <c r="W13"/>
  <c r="Q30"/>
  <c r="B113" i="12"/>
  <c r="B14" i="9"/>
  <c r="T8"/>
  <c r="B276" i="12"/>
  <c r="B389"/>
  <c r="H23" i="9"/>
  <c r="N35"/>
  <c r="B28"/>
  <c r="W41"/>
  <c r="B152" i="12"/>
  <c r="T32" i="9"/>
  <c r="E19"/>
  <c r="B206" i="12"/>
  <c r="B22" i="9"/>
  <c r="L25" i="5"/>
  <c r="AJ17" i="7"/>
  <c r="L26" i="5"/>
  <c r="B12" i="7"/>
  <c r="L24" i="5"/>
  <c r="AH13" i="7"/>
  <c r="BI13"/>
  <c r="F12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F83" s="1"/>
  <c r="F84" s="1"/>
  <c r="F85" s="1"/>
  <c r="F86" s="1"/>
  <c r="F87" s="1"/>
  <c r="F88" s="1"/>
  <c r="F89" s="1"/>
  <c r="F90" s="1"/>
  <c r="F91" s="1"/>
  <c r="F92" s="1"/>
  <c r="F93" s="1"/>
  <c r="F94" s="1"/>
  <c r="F95" s="1"/>
  <c r="F96" s="1"/>
  <c r="F97" s="1"/>
  <c r="F98" s="1"/>
  <c r="F99" s="1"/>
  <c r="F100" s="1"/>
  <c r="F101" s="1"/>
  <c r="F102" s="1"/>
  <c r="F103" s="1"/>
  <c r="F104" s="1"/>
  <c r="F105" s="1"/>
  <c r="F106" s="1"/>
  <c r="F107" s="1"/>
  <c r="F108" s="1"/>
  <c r="F109" s="1"/>
  <c r="F110" s="1"/>
  <c r="F111" s="1"/>
  <c r="F112" s="1"/>
  <c r="F113" s="1"/>
  <c r="F114" s="1"/>
  <c r="F115" s="1"/>
  <c r="F116" s="1"/>
  <c r="F117" s="1"/>
  <c r="F118" s="1"/>
  <c r="F119" s="1"/>
  <c r="F120" s="1"/>
  <c r="F121" s="1"/>
  <c r="F122" s="1"/>
  <c r="F123" s="1"/>
  <c r="F124" s="1"/>
  <c r="F125" s="1"/>
  <c r="F126" s="1"/>
  <c r="F127" s="1"/>
  <c r="F128" s="1"/>
  <c r="F129" s="1"/>
  <c r="F130" s="1"/>
  <c r="F131" s="1"/>
  <c r="F132" s="1"/>
  <c r="F133" s="1"/>
  <c r="F134" s="1"/>
  <c r="F135" s="1"/>
  <c r="F136" s="1"/>
  <c r="F137" s="1"/>
  <c r="F138" s="1"/>
  <c r="F139" s="1"/>
  <c r="F140" s="1"/>
  <c r="F141" s="1"/>
  <c r="F142" s="1"/>
  <c r="F143" s="1"/>
  <c r="F144" s="1"/>
  <c r="F145" s="1"/>
  <c r="F146" s="1"/>
  <c r="F147" s="1"/>
  <c r="F148" s="1"/>
  <c r="F149" s="1"/>
  <c r="F150" s="1"/>
  <c r="F151" s="1"/>
  <c r="F152" s="1"/>
  <c r="F153" s="1"/>
  <c r="F154" s="1"/>
  <c r="F155" s="1"/>
  <c r="F156" s="1"/>
  <c r="F157" s="1"/>
  <c r="F158" s="1"/>
  <c r="F159" s="1"/>
  <c r="F160" s="1"/>
  <c r="F161" s="1"/>
  <c r="F162" s="1"/>
  <c r="F163" s="1"/>
  <c r="F164" s="1"/>
  <c r="F165" s="1"/>
  <c r="F166" s="1"/>
  <c r="F167" s="1"/>
  <c r="F168" s="1"/>
  <c r="F169" s="1"/>
  <c r="F170" s="1"/>
  <c r="F171" s="1"/>
  <c r="F172" s="1"/>
  <c r="F173" s="1"/>
  <c r="F174" s="1"/>
  <c r="F175" s="1"/>
  <c r="F176" s="1"/>
  <c r="F177" s="1"/>
  <c r="F178" s="1"/>
  <c r="F179" s="1"/>
  <c r="F180" s="1"/>
  <c r="F181" s="1"/>
  <c r="F182" s="1"/>
  <c r="F183" s="1"/>
  <c r="F184" s="1"/>
  <c r="F185" s="1"/>
  <c r="F186" s="1"/>
  <c r="F187" s="1"/>
  <c r="F188" s="1"/>
  <c r="F189" s="1"/>
  <c r="F190" s="1"/>
  <c r="F191" s="1"/>
  <c r="F192" s="1"/>
  <c r="F193" s="1"/>
  <c r="F194" s="1"/>
  <c r="F195" s="1"/>
  <c r="F196" s="1"/>
  <c r="F197" s="1"/>
  <c r="F198" s="1"/>
  <c r="F199" s="1"/>
  <c r="F200" s="1"/>
  <c r="F201" s="1"/>
  <c r="F202" s="1"/>
  <c r="F203" s="1"/>
  <c r="F204" s="1"/>
  <c r="F205" s="1"/>
  <c r="F206" s="1"/>
  <c r="F207" s="1"/>
  <c r="F208" s="1"/>
  <c r="F209" s="1"/>
  <c r="F210" s="1"/>
  <c r="F211" s="1"/>
  <c r="F212" s="1"/>
  <c r="F213" s="1"/>
  <c r="F214" s="1"/>
  <c r="F215" s="1"/>
  <c r="F216" s="1"/>
  <c r="F217" s="1"/>
  <c r="F218" s="1"/>
  <c r="F219" s="1"/>
  <c r="F220" s="1"/>
  <c r="F221" s="1"/>
  <c r="F222" s="1"/>
  <c r="F223" s="1"/>
  <c r="F224" s="1"/>
  <c r="F225" s="1"/>
  <c r="F226" s="1"/>
  <c r="F227" s="1"/>
  <c r="F228" s="1"/>
  <c r="F229" s="1"/>
  <c r="F230" s="1"/>
  <c r="F231" s="1"/>
  <c r="F232" s="1"/>
  <c r="F233" s="1"/>
  <c r="F234" s="1"/>
  <c r="F235" s="1"/>
  <c r="F236" s="1"/>
  <c r="F237" s="1"/>
  <c r="F238" s="1"/>
  <c r="F239" s="1"/>
  <c r="F240" s="1"/>
  <c r="F241" s="1"/>
  <c r="F242" s="1"/>
  <c r="F243" s="1"/>
  <c r="F244" s="1"/>
  <c r="F245" s="1"/>
  <c r="F246" s="1"/>
  <c r="F247" s="1"/>
  <c r="F248" s="1"/>
  <c r="F249" s="1"/>
  <c r="F250" s="1"/>
  <c r="F251" s="1"/>
  <c r="F252" s="1"/>
  <c r="F253" s="1"/>
  <c r="F254" s="1"/>
  <c r="F255" s="1"/>
  <c r="F256" s="1"/>
  <c r="F257" s="1"/>
  <c r="F258" s="1"/>
  <c r="F259" s="1"/>
  <c r="F260" s="1"/>
  <c r="F261" s="1"/>
  <c r="F262" s="1"/>
  <c r="F263" s="1"/>
  <c r="F264" s="1"/>
  <c r="F265" s="1"/>
  <c r="F266" s="1"/>
  <c r="F267" s="1"/>
  <c r="F268" s="1"/>
  <c r="F269" s="1"/>
  <c r="F270" s="1"/>
  <c r="F271" s="1"/>
  <c r="F272" s="1"/>
  <c r="F273" s="1"/>
  <c r="F274" s="1"/>
  <c r="F275" s="1"/>
  <c r="F276" s="1"/>
  <c r="F277" s="1"/>
  <c r="F278" s="1"/>
  <c r="F279" s="1"/>
  <c r="F280" s="1"/>
  <c r="F281" s="1"/>
  <c r="F282" s="1"/>
  <c r="F283" s="1"/>
  <c r="F284" s="1"/>
  <c r="F285" s="1"/>
  <c r="F286" s="1"/>
  <c r="F287" s="1"/>
  <c r="F288" s="1"/>
  <c r="F289" s="1"/>
  <c r="F290" s="1"/>
  <c r="F291" s="1"/>
  <c r="F292" s="1"/>
  <c r="F293" s="1"/>
  <c r="F294" s="1"/>
  <c r="F295" s="1"/>
  <c r="F296" s="1"/>
  <c r="F297" s="1"/>
  <c r="F298" s="1"/>
  <c r="F299" s="1"/>
  <c r="F300" s="1"/>
  <c r="F301" s="1"/>
  <c r="F302" s="1"/>
  <c r="F303" s="1"/>
  <c r="F304" s="1"/>
  <c r="F305" s="1"/>
  <c r="F306" s="1"/>
  <c r="F307" s="1"/>
  <c r="F308" s="1"/>
  <c r="F309" s="1"/>
  <c r="F310" s="1"/>
  <c r="F311" s="1"/>
  <c r="F312" s="1"/>
  <c r="F313" s="1"/>
  <c r="F314" s="1"/>
  <c r="F315" s="1"/>
  <c r="F316" s="1"/>
  <c r="F317" s="1"/>
  <c r="F318" s="1"/>
  <c r="F319" s="1"/>
  <c r="F320" s="1"/>
  <c r="F321" s="1"/>
  <c r="F322" s="1"/>
  <c r="F323" s="1"/>
  <c r="F324" s="1"/>
  <c r="F325" s="1"/>
  <c r="F326" s="1"/>
  <c r="F327" s="1"/>
  <c r="F328" s="1"/>
  <c r="F329" s="1"/>
  <c r="F330" s="1"/>
  <c r="F331" s="1"/>
  <c r="F332" s="1"/>
  <c r="F333" s="1"/>
  <c r="F334" s="1"/>
  <c r="F335" s="1"/>
  <c r="F336" s="1"/>
  <c r="F337" s="1"/>
  <c r="F338" s="1"/>
  <c r="F339" s="1"/>
  <c r="F340" s="1"/>
  <c r="F341" s="1"/>
  <c r="F342" s="1"/>
  <c r="F343" s="1"/>
  <c r="F344" s="1"/>
  <c r="F345" s="1"/>
  <c r="F346" s="1"/>
  <c r="F347" s="1"/>
  <c r="F348" s="1"/>
  <c r="F349" s="1"/>
  <c r="F350" s="1"/>
  <c r="F351" s="1"/>
  <c r="F352" s="1"/>
  <c r="F353" s="1"/>
  <c r="F354" s="1"/>
  <c r="F355" s="1"/>
  <c r="F356" s="1"/>
  <c r="F357" s="1"/>
  <c r="F358" s="1"/>
  <c r="F359" s="1"/>
  <c r="F360" s="1"/>
  <c r="F361" s="1"/>
  <c r="F362" s="1"/>
  <c r="F363" s="1"/>
  <c r="F364" s="1"/>
  <c r="F365" s="1"/>
  <c r="F366" s="1"/>
  <c r="F367" s="1"/>
  <c r="F368" s="1"/>
  <c r="F369" s="1"/>
  <c r="F370" s="1"/>
  <c r="F371" s="1"/>
  <c r="F372" s="1"/>
  <c r="F373" s="1"/>
  <c r="F374" s="1"/>
  <c r="F375" s="1"/>
  <c r="F376" s="1"/>
  <c r="F377" s="1"/>
  <c r="F378" s="1"/>
  <c r="F379" s="1"/>
  <c r="F380" s="1"/>
  <c r="F381" s="1"/>
  <c r="F382" s="1"/>
  <c r="F383" s="1"/>
  <c r="F384" s="1"/>
  <c r="F385" s="1"/>
  <c r="F386" s="1"/>
  <c r="F387" s="1"/>
  <c r="F388" s="1"/>
  <c r="F389" s="1"/>
  <c r="F390" s="1"/>
  <c r="F391" s="1"/>
  <c r="F392" s="1"/>
  <c r="F393" s="1"/>
  <c r="F394" s="1"/>
  <c r="F395" s="1"/>
  <c r="F396" s="1"/>
  <c r="F397" s="1"/>
  <c r="F398" s="1"/>
  <c r="F399" s="1"/>
  <c r="F400" s="1"/>
  <c r="F401" s="1"/>
  <c r="F402" s="1"/>
  <c r="F403" s="1"/>
  <c r="F404" s="1"/>
  <c r="F405" s="1"/>
  <c r="F406" s="1"/>
  <c r="F407" s="1"/>
  <c r="F408" s="1"/>
  <c r="F409" s="1"/>
  <c r="F410" s="1"/>
  <c r="F411" s="1"/>
  <c r="F412" s="1"/>
  <c r="F413" s="1"/>
  <c r="F414" s="1"/>
  <c r="F415" s="1"/>
  <c r="F416" s="1"/>
  <c r="F417" s="1"/>
  <c r="F418" s="1"/>
  <c r="F419" s="1"/>
  <c r="F420" s="1"/>
  <c r="F421" s="1"/>
  <c r="F422" s="1"/>
  <c r="F423" s="1"/>
  <c r="F424" s="1"/>
  <c r="F425" s="1"/>
  <c r="F426" s="1"/>
  <c r="F427" s="1"/>
  <c r="F428" s="1"/>
  <c r="F429" s="1"/>
  <c r="F430" s="1"/>
  <c r="F431" s="1"/>
  <c r="F432" s="1"/>
  <c r="F433" s="1"/>
  <c r="F434" s="1"/>
  <c r="F435" s="1"/>
  <c r="F436" s="1"/>
  <c r="F437" s="1"/>
  <c r="F438" s="1"/>
  <c r="F439" s="1"/>
  <c r="F440" s="1"/>
  <c r="F441" s="1"/>
  <c r="F442" s="1"/>
  <c r="F443" s="1"/>
  <c r="F444" s="1"/>
  <c r="F445" s="1"/>
  <c r="F446" s="1"/>
  <c r="F447" s="1"/>
  <c r="F448" s="1"/>
  <c r="F449" s="1"/>
  <c r="F450" s="1"/>
  <c r="F451" s="1"/>
  <c r="F452" s="1"/>
  <c r="F453" s="1"/>
  <c r="F454" s="1"/>
  <c r="F455" s="1"/>
  <c r="F456" s="1"/>
  <c r="F457" s="1"/>
  <c r="F458" s="1"/>
  <c r="F459" s="1"/>
  <c r="F460" s="1"/>
  <c r="F461" s="1"/>
  <c r="F462" s="1"/>
  <c r="F463" s="1"/>
  <c r="F464" s="1"/>
  <c r="F465" s="1"/>
  <c r="F466" s="1"/>
  <c r="F467" s="1"/>
  <c r="F468" s="1"/>
  <c r="F469" s="1"/>
  <c r="F470" s="1"/>
  <c r="F471" s="1"/>
  <c r="F472" s="1"/>
  <c r="F473" s="1"/>
  <c r="F474" s="1"/>
  <c r="F475" s="1"/>
  <c r="F476" s="1"/>
  <c r="F477" s="1"/>
  <c r="F478" s="1"/>
  <c r="F479" s="1"/>
  <c r="F480" s="1"/>
  <c r="F481" s="1"/>
  <c r="F482" s="1"/>
  <c r="F483" s="1"/>
  <c r="F484" s="1"/>
  <c r="F485" s="1"/>
  <c r="F486" s="1"/>
  <c r="F487" s="1"/>
  <c r="F488" s="1"/>
  <c r="F489" s="1"/>
  <c r="F490" s="1"/>
  <c r="F491" s="1"/>
  <c r="F492" s="1"/>
  <c r="F493" s="1"/>
  <c r="F494" s="1"/>
  <c r="F495" s="1"/>
  <c r="F496" s="1"/>
  <c r="F497" s="1"/>
  <c r="F498" s="1"/>
  <c r="F499" s="1"/>
  <c r="F500" s="1"/>
  <c r="F501" s="1"/>
  <c r="F502" s="1"/>
  <c r="F503" s="1"/>
  <c r="F504" s="1"/>
  <c r="F505" s="1"/>
  <c r="F506" s="1"/>
  <c r="F507" s="1"/>
  <c r="F508" s="1"/>
  <c r="F509" s="1"/>
  <c r="F510" s="1"/>
  <c r="F511" s="1"/>
  <c r="F512" s="1"/>
  <c r="F513" s="1"/>
  <c r="F514" s="1"/>
  <c r="F515" s="1"/>
  <c r="F516" s="1"/>
  <c r="F517" s="1"/>
  <c r="F518" s="1"/>
  <c r="F519" s="1"/>
  <c r="F520" s="1"/>
  <c r="F521" s="1"/>
  <c r="F522" s="1"/>
  <c r="F523" s="1"/>
  <c r="F524" s="1"/>
  <c r="F525" s="1"/>
  <c r="F526" s="1"/>
  <c r="F527" s="1"/>
  <c r="F528" s="1"/>
  <c r="F529" s="1"/>
  <c r="F530" s="1"/>
  <c r="F531" s="1"/>
  <c r="F532" s="1"/>
  <c r="F533" s="1"/>
  <c r="F534" s="1"/>
  <c r="F535" s="1"/>
  <c r="F536" s="1"/>
  <c r="F537" s="1"/>
  <c r="F538" s="1"/>
  <c r="F539" s="1"/>
  <c r="F540" s="1"/>
  <c r="F541" s="1"/>
  <c r="F542" s="1"/>
  <c r="F543" s="1"/>
  <c r="F544" s="1"/>
  <c r="F545" s="1"/>
  <c r="F546" s="1"/>
  <c r="F547" s="1"/>
  <c r="F548" s="1"/>
  <c r="F549" s="1"/>
  <c r="F550" s="1"/>
  <c r="F551" s="1"/>
  <c r="F552" s="1"/>
  <c r="F553" s="1"/>
  <c r="F554" s="1"/>
  <c r="F555" s="1"/>
  <c r="F556" s="1"/>
  <c r="F557" s="1"/>
  <c r="F558" s="1"/>
  <c r="F559" s="1"/>
  <c r="F560" s="1"/>
  <c r="F561" s="1"/>
  <c r="F562" s="1"/>
  <c r="F563" s="1"/>
  <c r="F564" s="1"/>
  <c r="F565" s="1"/>
  <c r="F566" s="1"/>
  <c r="F567" s="1"/>
  <c r="F568" s="1"/>
  <c r="F569" s="1"/>
  <c r="F570" s="1"/>
  <c r="F571" s="1"/>
  <c r="F572" s="1"/>
  <c r="F573" s="1"/>
  <c r="F574" s="1"/>
  <c r="F575" s="1"/>
  <c r="F576" s="1"/>
  <c r="F577" s="1"/>
  <c r="F578" s="1"/>
  <c r="F579" s="1"/>
  <c r="F580" s="1"/>
  <c r="F581" s="1"/>
  <c r="F582" s="1"/>
  <c r="F583" s="1"/>
  <c r="F584" s="1"/>
  <c r="F585" s="1"/>
  <c r="F586" s="1"/>
  <c r="F587" s="1"/>
  <c r="F588" s="1"/>
  <c r="F589" s="1"/>
  <c r="F590" s="1"/>
  <c r="F591" s="1"/>
  <c r="F592" s="1"/>
  <c r="F593" s="1"/>
  <c r="F594" s="1"/>
  <c r="F595" s="1"/>
  <c r="F596" s="1"/>
  <c r="F597" s="1"/>
  <c r="F598" s="1"/>
  <c r="F599" s="1"/>
  <c r="F600" s="1"/>
  <c r="F601" s="1"/>
  <c r="F602" s="1"/>
  <c r="F603" s="1"/>
  <c r="F604" s="1"/>
  <c r="F605" s="1"/>
  <c r="F606" s="1"/>
  <c r="F607" s="1"/>
  <c r="F608" s="1"/>
  <c r="F609" s="1"/>
  <c r="F610" s="1"/>
  <c r="F611" s="1"/>
  <c r="F612" s="1"/>
  <c r="F613" s="1"/>
  <c r="F614" s="1"/>
  <c r="F615" s="1"/>
  <c r="F616" s="1"/>
  <c r="F617" s="1"/>
  <c r="F618" s="1"/>
  <c r="F619" s="1"/>
  <c r="F620" s="1"/>
  <c r="F621" s="1"/>
  <c r="F622" s="1"/>
  <c r="F623" s="1"/>
  <c r="F624" s="1"/>
  <c r="F625" s="1"/>
  <c r="F626" s="1"/>
  <c r="F627" s="1"/>
  <c r="F628" s="1"/>
  <c r="F629" s="1"/>
  <c r="F630" s="1"/>
  <c r="F631" s="1"/>
  <c r="F632" s="1"/>
  <c r="F633" s="1"/>
  <c r="F634" s="1"/>
  <c r="F635" s="1"/>
  <c r="F636" s="1"/>
  <c r="F637" s="1"/>
  <c r="AP13"/>
  <c r="AG13"/>
  <c r="AX13"/>
  <c r="C12"/>
  <c r="E12"/>
  <c r="BJ13"/>
  <c r="AX14"/>
  <c r="DL8"/>
  <c r="DM8" s="1"/>
  <c r="DM5"/>
  <c r="DM6"/>
  <c r="I25" i="5"/>
  <c r="G8"/>
  <c r="FP4" i="7"/>
  <c r="C10" i="5" s="1"/>
  <c r="FO4" i="7"/>
  <c r="L12" i="5"/>
  <c r="K12"/>
  <c r="K25"/>
  <c r="J25"/>
  <c r="G15"/>
  <c r="I24"/>
  <c r="J24"/>
  <c r="K24"/>
  <c r="G7"/>
  <c r="I44"/>
  <c r="J45"/>
  <c r="K38"/>
  <c r="I43"/>
  <c r="I42"/>
  <c r="K42"/>
  <c r="L42"/>
  <c r="J42"/>
  <c r="L46"/>
  <c r="G6"/>
  <c r="I38"/>
  <c r="J38"/>
  <c r="L38"/>
  <c r="J43"/>
  <c r="K43"/>
  <c r="L43"/>
  <c r="K44"/>
  <c r="L44"/>
  <c r="J44"/>
  <c r="J39"/>
  <c r="I39"/>
  <c r="K39"/>
  <c r="L39"/>
  <c r="J46"/>
  <c r="I37"/>
  <c r="J37"/>
  <c r="DW4" i="7" s="1"/>
  <c r="K37" i="5"/>
  <c r="L37"/>
  <c r="K46"/>
  <c r="K45"/>
  <c r="I45"/>
  <c r="L45"/>
  <c r="K36"/>
  <c r="J36"/>
  <c r="L36"/>
  <c r="I36"/>
  <c r="L66"/>
  <c r="K35"/>
  <c r="I35"/>
  <c r="J35"/>
  <c r="L35"/>
  <c r="I46"/>
  <c r="L23" l="1"/>
  <c r="K23"/>
  <c r="L120"/>
  <c r="I23"/>
  <c r="J66"/>
  <c r="I64"/>
  <c r="G9"/>
  <c r="M9" s="1"/>
  <c r="J124"/>
  <c r="CS4" i="7" s="1"/>
  <c r="J119" i="5"/>
  <c r="GU4" i="7" s="1"/>
  <c r="J41" i="5"/>
  <c r="L68"/>
  <c r="I63"/>
  <c r="J123"/>
  <c r="M123" s="1"/>
  <c r="L41"/>
  <c r="L47" s="1"/>
  <c r="K68"/>
  <c r="I41"/>
  <c r="K66"/>
  <c r="K64"/>
  <c r="I66"/>
  <c r="K69"/>
  <c r="I69"/>
  <c r="J117"/>
  <c r="M117" s="1"/>
  <c r="K63"/>
  <c r="C10" i="1"/>
  <c r="J69" i="5"/>
  <c r="J125"/>
  <c r="O125" s="1"/>
  <c r="J118"/>
  <c r="CM4" i="7" s="1"/>
  <c r="L117" i="5"/>
  <c r="J63"/>
  <c r="K14"/>
  <c r="I14"/>
  <c r="L14"/>
  <c r="J14"/>
  <c r="L63"/>
  <c r="G10"/>
  <c r="M10" s="1"/>
  <c r="BJ4" i="7"/>
  <c r="B10" i="5" s="1"/>
  <c r="L125"/>
  <c r="J65"/>
  <c r="J70"/>
  <c r="L65"/>
  <c r="K70"/>
  <c r="I65"/>
  <c r="L70"/>
  <c r="I40"/>
  <c r="J40"/>
  <c r="I79"/>
  <c r="J134"/>
  <c r="M134" s="1"/>
  <c r="J133"/>
  <c r="O133" s="1"/>
  <c r="J136"/>
  <c r="O136" s="1"/>
  <c r="J64"/>
  <c r="L64"/>
  <c r="J135"/>
  <c r="HE4" i="7" s="1"/>
  <c r="J122" i="5"/>
  <c r="M122" s="1"/>
  <c r="J137"/>
  <c r="HF4" i="7" s="1"/>
  <c r="J121" i="5"/>
  <c r="O121" s="1"/>
  <c r="J120"/>
  <c r="CO4" i="7" s="1"/>
  <c r="L137" i="5"/>
  <c r="L133"/>
  <c r="L134"/>
  <c r="B15"/>
  <c r="J68"/>
  <c r="G16"/>
  <c r="O16" s="1"/>
  <c r="J88"/>
  <c r="B14"/>
  <c r="B13"/>
  <c r="I68"/>
  <c r="L91"/>
  <c r="J67"/>
  <c r="K40"/>
  <c r="K47" s="1"/>
  <c r="BI4" i="7"/>
  <c r="B9" i="5" s="1"/>
  <c r="L119"/>
  <c r="L136"/>
  <c r="K80"/>
  <c r="K13"/>
  <c r="K79"/>
  <c r="K83"/>
  <c r="I80"/>
  <c r="L79"/>
  <c r="J87"/>
  <c r="J80"/>
  <c r="J79"/>
  <c r="L84"/>
  <c r="J83"/>
  <c r="L83"/>
  <c r="L55"/>
  <c r="I87"/>
  <c r="L86"/>
  <c r="I13"/>
  <c r="L81"/>
  <c r="I11"/>
  <c r="K85"/>
  <c r="J54"/>
  <c r="I54"/>
  <c r="O109"/>
  <c r="D10" i="1"/>
  <c r="J91" i="5"/>
  <c r="O8"/>
  <c r="K89"/>
  <c r="J89"/>
  <c r="K84"/>
  <c r="L89"/>
  <c r="J84"/>
  <c r="K87"/>
  <c r="K82"/>
  <c r="K91"/>
  <c r="I91"/>
  <c r="L87"/>
  <c r="I89"/>
  <c r="L124"/>
  <c r="K90"/>
  <c r="J86"/>
  <c r="L123"/>
  <c r="J78"/>
  <c r="I78"/>
  <c r="L78"/>
  <c r="K78"/>
  <c r="L90"/>
  <c r="J90"/>
  <c r="I90"/>
  <c r="L80"/>
  <c r="I88"/>
  <c r="I84"/>
  <c r="K81"/>
  <c r="I85"/>
  <c r="J85"/>
  <c r="L85"/>
  <c r="K86"/>
  <c r="L88"/>
  <c r="I86"/>
  <c r="I83"/>
  <c r="K88"/>
  <c r="I81"/>
  <c r="J81"/>
  <c r="L82"/>
  <c r="I82"/>
  <c r="J82"/>
  <c r="L13"/>
  <c r="G23"/>
  <c r="J13"/>
  <c r="J55"/>
  <c r="I55"/>
  <c r="K55"/>
  <c r="K54"/>
  <c r="L54"/>
  <c r="L118"/>
  <c r="G12"/>
  <c r="L135"/>
  <c r="Q639" i="2"/>
  <c r="B18" i="5" s="1"/>
  <c r="K67"/>
  <c r="L67"/>
  <c r="I67"/>
  <c r="L11"/>
  <c r="J11"/>
  <c r="K11"/>
  <c r="L122"/>
  <c r="L27"/>
  <c r="L28" s="1"/>
  <c r="I27"/>
  <c r="J27"/>
  <c r="J28" s="1"/>
  <c r="K27"/>
  <c r="K28" s="1"/>
  <c r="L121"/>
  <c r="B19"/>
  <c r="C19" s="1"/>
  <c r="C9"/>
  <c r="O6"/>
  <c r="DL9" i="7"/>
  <c r="DM9" s="1"/>
  <c r="O9" i="5"/>
  <c r="M7"/>
  <c r="O7"/>
  <c r="M15"/>
  <c r="O15"/>
  <c r="M8"/>
  <c r="M6"/>
  <c r="FL4" i="7"/>
  <c r="FD4"/>
  <c r="FE4"/>
  <c r="AU4"/>
  <c r="FC4"/>
  <c r="BB4"/>
  <c r="AT4"/>
  <c r="G25" i="5"/>
  <c r="G26"/>
  <c r="G24"/>
  <c r="G44"/>
  <c r="G43"/>
  <c r="G37"/>
  <c r="G42"/>
  <c r="G36"/>
  <c r="G46"/>
  <c r="G39"/>
  <c r="G38"/>
  <c r="AS4" i="7"/>
  <c r="G45" i="5"/>
  <c r="G35"/>
  <c r="M35" s="1"/>
  <c r="G63" l="1"/>
  <c r="EI4" i="7" s="1"/>
  <c r="AV4"/>
  <c r="FF4"/>
  <c r="G41" i="5"/>
  <c r="EA4" i="7" s="1"/>
  <c r="J47" i="5"/>
  <c r="J56" s="1"/>
  <c r="CN4" i="7"/>
  <c r="O119" i="5"/>
  <c r="M119"/>
  <c r="GZ4" i="7"/>
  <c r="M124" i="5"/>
  <c r="O124"/>
  <c r="I47"/>
  <c r="I56" s="1"/>
  <c r="G66"/>
  <c r="EL4" i="7" s="1"/>
  <c r="CL4"/>
  <c r="GY4"/>
  <c r="GS4"/>
  <c r="O117" i="5"/>
  <c r="CR4" i="7"/>
  <c r="O123" i="5"/>
  <c r="G64"/>
  <c r="EJ4" i="7" s="1"/>
  <c r="G69" i="5"/>
  <c r="O69" s="1"/>
  <c r="O118"/>
  <c r="M125"/>
  <c r="CT4" i="7"/>
  <c r="HA4"/>
  <c r="GT4"/>
  <c r="M118" i="5"/>
  <c r="G14"/>
  <c r="O10"/>
  <c r="AW4" i="7"/>
  <c r="FG4"/>
  <c r="L17" i="5"/>
  <c r="M136"/>
  <c r="G65"/>
  <c r="EK4" i="7" s="1"/>
  <c r="J17" i="5"/>
  <c r="CY4" i="7"/>
  <c r="M135" i="5"/>
  <c r="FM4" i="7"/>
  <c r="CX4"/>
  <c r="O135" i="5"/>
  <c r="BC4" i="7"/>
  <c r="M16" i="5"/>
  <c r="CW4" i="7"/>
  <c r="CV4"/>
  <c r="HD4"/>
  <c r="O134" i="5"/>
  <c r="HC4" i="7"/>
  <c r="M133" i="5"/>
  <c r="K17"/>
  <c r="CZ4" i="7"/>
  <c r="B16" i="5"/>
  <c r="C13" s="1"/>
  <c r="O137"/>
  <c r="HG4" i="7"/>
  <c r="J138" i="5"/>
  <c r="K133" s="1"/>
  <c r="M137"/>
  <c r="K71"/>
  <c r="G70"/>
  <c r="L71"/>
  <c r="CP4" i="7"/>
  <c r="O120" i="5"/>
  <c r="GW4" i="7"/>
  <c r="GX4"/>
  <c r="CQ4"/>
  <c r="O122" i="5"/>
  <c r="M121"/>
  <c r="GV4" i="7"/>
  <c r="J71" i="5"/>
  <c r="M120"/>
  <c r="G68"/>
  <c r="O68" s="1"/>
  <c r="J126"/>
  <c r="K118" s="1"/>
  <c r="G40"/>
  <c r="DZ4" i="7" s="1"/>
  <c r="I17" i="5"/>
  <c r="I71"/>
  <c r="G13"/>
  <c r="FJ4" i="7" s="1"/>
  <c r="G79" i="5"/>
  <c r="FU4" i="7" s="1"/>
  <c r="G80" i="5"/>
  <c r="M80" s="1"/>
  <c r="G83"/>
  <c r="BR4" i="7" s="1"/>
  <c r="G87" i="5"/>
  <c r="GC4" i="7" s="1"/>
  <c r="G54" i="5"/>
  <c r="G85"/>
  <c r="M85" s="1"/>
  <c r="J92"/>
  <c r="I92"/>
  <c r="K92"/>
  <c r="O37"/>
  <c r="O23"/>
  <c r="O43"/>
  <c r="FI4" i="7"/>
  <c r="O46" i="5"/>
  <c r="O42"/>
  <c r="O26"/>
  <c r="O45"/>
  <c r="O38"/>
  <c r="O35"/>
  <c r="O36"/>
  <c r="O44"/>
  <c r="G89"/>
  <c r="BX4" i="7" s="1"/>
  <c r="G91" i="5"/>
  <c r="GG4" i="7" s="1"/>
  <c r="G84" i="5"/>
  <c r="G78"/>
  <c r="G88"/>
  <c r="M88" s="1"/>
  <c r="G90"/>
  <c r="G86"/>
  <c r="M86" s="1"/>
  <c r="EV4" i="7"/>
  <c r="G81" i="5"/>
  <c r="O81" s="1"/>
  <c r="L92"/>
  <c r="G82"/>
  <c r="O82" s="1"/>
  <c r="AL4" i="7"/>
  <c r="M23" i="5"/>
  <c r="G55"/>
  <c r="K56"/>
  <c r="L56"/>
  <c r="AY4" i="7"/>
  <c r="O12" i="5"/>
  <c r="M12"/>
  <c r="L138"/>
  <c r="G11"/>
  <c r="G67"/>
  <c r="EM4" i="7" s="1"/>
  <c r="G27" i="5"/>
  <c r="L126"/>
  <c r="I28"/>
  <c r="O39"/>
  <c r="DL10" i="7"/>
  <c r="DL11" s="1"/>
  <c r="DL12" s="1"/>
  <c r="M25" i="5"/>
  <c r="O25"/>
  <c r="M24"/>
  <c r="O24"/>
  <c r="M26"/>
  <c r="M39"/>
  <c r="M37"/>
  <c r="M44"/>
  <c r="M38"/>
  <c r="M43"/>
  <c r="M45"/>
  <c r="M46"/>
  <c r="M36"/>
  <c r="M42"/>
  <c r="EW4" i="7"/>
  <c r="EX4"/>
  <c r="EY4"/>
  <c r="R4"/>
  <c r="EE4"/>
  <c r="O4"/>
  <c r="S4"/>
  <c r="EF4"/>
  <c r="I4"/>
  <c r="DV4"/>
  <c r="DU4"/>
  <c r="L4"/>
  <c r="DY4"/>
  <c r="ED4"/>
  <c r="AM4"/>
  <c r="J4"/>
  <c r="K4"/>
  <c r="DX4"/>
  <c r="AN4"/>
  <c r="P4"/>
  <c r="EC4"/>
  <c r="Q4"/>
  <c r="AO4"/>
  <c r="H4"/>
  <c r="X4" l="1"/>
  <c r="O63" i="5"/>
  <c r="M63"/>
  <c r="M41"/>
  <c r="N4" i="7"/>
  <c r="O41" i="5"/>
  <c r="M66"/>
  <c r="O66"/>
  <c r="AA4" i="7"/>
  <c r="Y4"/>
  <c r="M64" i="5"/>
  <c r="O64"/>
  <c r="AD4" i="7"/>
  <c r="EO4"/>
  <c r="M69" i="5"/>
  <c r="O14"/>
  <c r="M14"/>
  <c r="FK4" i="7"/>
  <c r="BA4"/>
  <c r="FV4"/>
  <c r="BO4"/>
  <c r="AC4"/>
  <c r="M65" i="5"/>
  <c r="O65"/>
  <c r="Z4" i="7"/>
  <c r="E1" i="10"/>
  <c r="U33" s="1"/>
  <c r="E1" i="9"/>
  <c r="O30" s="1"/>
  <c r="C14" i="5"/>
  <c r="C15"/>
  <c r="K134"/>
  <c r="E2" i="12"/>
  <c r="F71" s="1"/>
  <c r="K137" i="5"/>
  <c r="AG4" i="7"/>
  <c r="ER4"/>
  <c r="ES4"/>
  <c r="AH4"/>
  <c r="K135" i="5"/>
  <c r="K136"/>
  <c r="AE4" i="7"/>
  <c r="EP4"/>
  <c r="M68" i="5"/>
  <c r="EN4" i="7"/>
  <c r="O70" i="5"/>
  <c r="M70"/>
  <c r="K117"/>
  <c r="K120"/>
  <c r="K119"/>
  <c r="K121"/>
  <c r="K122"/>
  <c r="K125"/>
  <c r="K124"/>
  <c r="K123"/>
  <c r="O80"/>
  <c r="O40"/>
  <c r="M40"/>
  <c r="G47"/>
  <c r="H42" s="1"/>
  <c r="M4" i="7"/>
  <c r="AZ4"/>
  <c r="M13" i="5"/>
  <c r="O13"/>
  <c r="BN4" i="7"/>
  <c r="M79" i="5"/>
  <c r="O79"/>
  <c r="M54"/>
  <c r="M83"/>
  <c r="FY4" i="7"/>
  <c r="O83" i="5"/>
  <c r="O87"/>
  <c r="M87"/>
  <c r="BV4" i="7"/>
  <c r="O54" i="5"/>
  <c r="G56"/>
  <c r="H54" s="1"/>
  <c r="BZ4" i="7"/>
  <c r="BT4"/>
  <c r="GA4"/>
  <c r="O85" i="5"/>
  <c r="M91"/>
  <c r="O88"/>
  <c r="GB4" i="7"/>
  <c r="O89" i="5"/>
  <c r="FW4" i="7"/>
  <c r="BS4"/>
  <c r="BY4"/>
  <c r="O11" i="5"/>
  <c r="O55"/>
  <c r="FT4" i="7"/>
  <c r="O67" i="5"/>
  <c r="FX4" i="7"/>
  <c r="GD4"/>
  <c r="M90" i="5"/>
  <c r="O91"/>
  <c r="M89"/>
  <c r="GE4" i="7"/>
  <c r="O86" i="5"/>
  <c r="FZ4" i="7"/>
  <c r="O84" i="5"/>
  <c r="M84"/>
  <c r="M78"/>
  <c r="M81"/>
  <c r="O78"/>
  <c r="BM4" i="7"/>
  <c r="BW4"/>
  <c r="BU4"/>
  <c r="O90" i="5"/>
  <c r="GF4" i="7"/>
  <c r="BP4"/>
  <c r="BQ4"/>
  <c r="M82" i="5"/>
  <c r="G92"/>
  <c r="H91" s="1"/>
  <c r="M55"/>
  <c r="AB4" i="7"/>
  <c r="G71" i="5"/>
  <c r="H67" s="1"/>
  <c r="AX4" i="7"/>
  <c r="FH4"/>
  <c r="G17" i="5"/>
  <c r="H11" s="1"/>
  <c r="M11"/>
  <c r="M67"/>
  <c r="EZ4" i="7"/>
  <c r="G28" i="5"/>
  <c r="H27" s="1"/>
  <c r="M27"/>
  <c r="O27"/>
  <c r="AP4" i="7"/>
  <c r="DM11"/>
  <c r="DM10"/>
  <c r="DM12"/>
  <c r="DL13"/>
  <c r="F295" i="12"/>
  <c r="C65" l="1"/>
  <c r="F132"/>
  <c r="C131"/>
  <c r="F221"/>
  <c r="C376"/>
  <c r="C58"/>
  <c r="F159"/>
  <c r="F329"/>
  <c r="C327"/>
  <c r="F129"/>
  <c r="F47"/>
  <c r="F228"/>
  <c r="C206"/>
  <c r="C162"/>
  <c r="F347"/>
  <c r="F292"/>
  <c r="F243"/>
  <c r="F260"/>
  <c r="C297"/>
  <c r="F104"/>
  <c r="F327"/>
  <c r="F95"/>
  <c r="C361"/>
  <c r="C286"/>
  <c r="F4"/>
  <c r="C340"/>
  <c r="F97"/>
  <c r="C127"/>
  <c r="F176"/>
  <c r="F366"/>
  <c r="C281"/>
  <c r="F331"/>
  <c r="F271"/>
  <c r="C217"/>
  <c r="C377"/>
  <c r="F356"/>
  <c r="F258"/>
  <c r="F85"/>
  <c r="F90"/>
  <c r="C301"/>
  <c r="F39"/>
  <c r="C278"/>
  <c r="C413"/>
  <c r="C32"/>
  <c r="F306"/>
  <c r="C187"/>
  <c r="C384"/>
  <c r="F188"/>
  <c r="F55"/>
  <c r="C305"/>
  <c r="F401"/>
  <c r="C212"/>
  <c r="F75"/>
  <c r="F31"/>
  <c r="C141"/>
  <c r="F349"/>
  <c r="C265"/>
  <c r="C365"/>
  <c r="F51"/>
  <c r="C30"/>
  <c r="C101"/>
  <c r="C161"/>
  <c r="C44"/>
  <c r="F208"/>
  <c r="C97"/>
  <c r="C325"/>
  <c r="C50"/>
  <c r="F103"/>
  <c r="B36" i="5" s="1"/>
  <c r="C36" s="1"/>
  <c r="C110" i="12"/>
  <c r="C271"/>
  <c r="F230"/>
  <c r="C322"/>
  <c r="F190"/>
  <c r="C269"/>
  <c r="F357"/>
  <c r="F68"/>
  <c r="F49"/>
  <c r="F281"/>
  <c r="C291"/>
  <c r="C369"/>
  <c r="C28"/>
  <c r="F36"/>
  <c r="C352"/>
  <c r="F310"/>
  <c r="C419"/>
  <c r="C391"/>
  <c r="F114"/>
  <c r="F348"/>
  <c r="F390"/>
  <c r="C380"/>
  <c r="F166"/>
  <c r="F41"/>
  <c r="F13"/>
  <c r="F15"/>
  <c r="C343"/>
  <c r="C367"/>
  <c r="C37"/>
  <c r="F11"/>
  <c r="C18"/>
  <c r="F328"/>
  <c r="F196"/>
  <c r="F246"/>
  <c r="C422"/>
  <c r="C295"/>
  <c r="C223"/>
  <c r="F211"/>
  <c r="F216"/>
  <c r="F77"/>
  <c r="C89"/>
  <c r="C52"/>
  <c r="C21"/>
  <c r="F299"/>
  <c r="F19"/>
  <c r="F272"/>
  <c r="C216"/>
  <c r="F247"/>
  <c r="F219"/>
  <c r="F150"/>
  <c r="C339"/>
  <c r="F18"/>
  <c r="F279"/>
  <c r="F14"/>
  <c r="C282"/>
  <c r="C309"/>
  <c r="C14"/>
  <c r="F304"/>
  <c r="C46"/>
  <c r="F34"/>
  <c r="C204"/>
  <c r="C383"/>
  <c r="F187"/>
  <c r="F384"/>
  <c r="F163"/>
  <c r="F17"/>
  <c r="F87"/>
  <c r="C208"/>
  <c r="F151"/>
  <c r="C114"/>
  <c r="F59"/>
  <c r="C350"/>
  <c r="C175"/>
  <c r="C163"/>
  <c r="F115"/>
  <c r="F162"/>
  <c r="C155"/>
  <c r="C412"/>
  <c r="F153"/>
  <c r="F359"/>
  <c r="F302"/>
  <c r="C12"/>
  <c r="F383"/>
  <c r="C253"/>
  <c r="F209"/>
  <c r="F411"/>
  <c r="C129"/>
  <c r="F240"/>
  <c r="C248"/>
  <c r="F422"/>
  <c r="F128"/>
  <c r="C153"/>
  <c r="C95"/>
  <c r="F305"/>
  <c r="C154"/>
  <c r="F73"/>
  <c r="F82"/>
  <c r="C234"/>
  <c r="C139"/>
  <c r="C132"/>
  <c r="C185"/>
  <c r="F130"/>
  <c r="C315"/>
  <c r="C121"/>
  <c r="F278"/>
  <c r="F88"/>
  <c r="C298"/>
  <c r="C74"/>
  <c r="F140"/>
  <c r="F83"/>
  <c r="F355"/>
  <c r="C39"/>
  <c r="F156"/>
  <c r="F238"/>
  <c r="C120"/>
  <c r="F64"/>
  <c r="F345"/>
  <c r="C201"/>
  <c r="C164"/>
  <c r="F175"/>
  <c r="F371"/>
  <c r="C55"/>
  <c r="F386"/>
  <c r="C357"/>
  <c r="C184"/>
  <c r="C402"/>
  <c r="F335"/>
  <c r="C287"/>
  <c r="F43"/>
  <c r="F385"/>
  <c r="C299"/>
  <c r="F288"/>
  <c r="C96"/>
  <c r="F142"/>
  <c r="F136"/>
  <c r="C168"/>
  <c r="C344"/>
  <c r="C85"/>
  <c r="F191"/>
  <c r="F379"/>
  <c r="F232"/>
  <c r="F20"/>
  <c r="C266"/>
  <c r="C290"/>
  <c r="F146"/>
  <c r="C202"/>
  <c r="C247"/>
  <c r="C170"/>
  <c r="F165"/>
  <c r="C364"/>
  <c r="F375"/>
  <c r="F96"/>
  <c r="C401"/>
  <c r="C354"/>
  <c r="C34"/>
  <c r="C328"/>
  <c r="C118"/>
  <c r="C73"/>
  <c r="C337"/>
  <c r="F220"/>
  <c r="C77"/>
  <c r="C261"/>
  <c r="F26"/>
  <c r="F256"/>
  <c r="C119"/>
  <c r="F397"/>
  <c r="C400"/>
  <c r="F35"/>
  <c r="F177"/>
  <c r="F143"/>
  <c r="C241"/>
  <c r="F372"/>
  <c r="F320"/>
  <c r="F370"/>
  <c r="C374"/>
  <c r="F413"/>
  <c r="F420"/>
  <c r="F135"/>
  <c r="C345"/>
  <c r="F333"/>
  <c r="F186"/>
  <c r="F118"/>
  <c r="F421"/>
  <c r="C359"/>
  <c r="C272"/>
  <c r="F277"/>
  <c r="F147"/>
  <c r="C214"/>
  <c r="F280"/>
  <c r="C285"/>
  <c r="C406"/>
  <c r="F405"/>
  <c r="F259"/>
  <c r="C138"/>
  <c r="C133"/>
  <c r="C373"/>
  <c r="C53"/>
  <c r="B39" i="5" s="1"/>
  <c r="C39" s="1"/>
  <c r="F123" i="12"/>
  <c r="C231"/>
  <c r="C314"/>
  <c r="F412"/>
  <c r="F112"/>
  <c r="C296"/>
  <c r="F98"/>
  <c r="C75"/>
  <c r="F308"/>
  <c r="F382"/>
  <c r="F291"/>
  <c r="C363"/>
  <c r="F319"/>
  <c r="C62"/>
  <c r="C259"/>
  <c r="F116"/>
  <c r="F24"/>
  <c r="F249"/>
  <c r="C318"/>
  <c r="C42"/>
  <c r="F172"/>
  <c r="F307"/>
  <c r="F137"/>
  <c r="C403"/>
  <c r="F326"/>
  <c r="F92"/>
  <c r="C115"/>
  <c r="F318"/>
  <c r="C117"/>
  <c r="F285"/>
  <c r="C351"/>
  <c r="C229"/>
  <c r="C29"/>
  <c r="F169"/>
  <c r="F105"/>
  <c r="F185"/>
  <c r="C91"/>
  <c r="C313"/>
  <c r="F365"/>
  <c r="C104"/>
  <c r="C338"/>
  <c r="F315"/>
  <c r="C238"/>
  <c r="C100"/>
  <c r="C228"/>
  <c r="F296"/>
  <c r="C254"/>
  <c r="F124"/>
  <c r="C347"/>
  <c r="F226"/>
  <c r="F400"/>
  <c r="C102"/>
  <c r="F101"/>
  <c r="C78"/>
  <c r="C408"/>
  <c r="C335"/>
  <c r="F300"/>
  <c r="C64"/>
  <c r="F244"/>
  <c r="F44"/>
  <c r="C219"/>
  <c r="C395"/>
  <c r="C179"/>
  <c r="C76"/>
  <c r="C349"/>
  <c r="C371"/>
  <c r="C35"/>
  <c r="F8"/>
  <c r="C375"/>
  <c r="C294"/>
  <c r="F57"/>
  <c r="C20"/>
  <c r="C258"/>
  <c r="C392"/>
  <c r="C205"/>
  <c r="F410"/>
  <c r="F268"/>
  <c r="C140"/>
  <c r="F343"/>
  <c r="C80"/>
  <c r="C69"/>
  <c r="F62"/>
  <c r="F254"/>
  <c r="F66"/>
  <c r="C31"/>
  <c r="F7"/>
  <c r="F309"/>
  <c r="F423"/>
  <c r="F113"/>
  <c r="C99"/>
  <c r="F344"/>
  <c r="C263"/>
  <c r="F242"/>
  <c r="F37"/>
  <c r="F368"/>
  <c r="C15"/>
  <c r="C63"/>
  <c r="F253"/>
  <c r="C146"/>
  <c r="F399"/>
  <c r="C332"/>
  <c r="C303"/>
  <c r="F42"/>
  <c r="F108"/>
  <c r="F56"/>
  <c r="F267"/>
  <c r="F50"/>
  <c r="C88"/>
  <c r="C193"/>
  <c r="F340"/>
  <c r="C11"/>
  <c r="C82"/>
  <c r="C165"/>
  <c r="F396"/>
  <c r="F23"/>
  <c r="F67"/>
  <c r="F30"/>
  <c r="F282"/>
  <c r="C385"/>
  <c r="C394"/>
  <c r="C13"/>
  <c r="C306"/>
  <c r="C330"/>
  <c r="F48"/>
  <c r="F350"/>
  <c r="C334"/>
  <c r="C236"/>
  <c r="F392"/>
  <c r="F193"/>
  <c r="F70"/>
  <c r="F391"/>
  <c r="C415"/>
  <c r="F251"/>
  <c r="F80"/>
  <c r="C399"/>
  <c r="C279"/>
  <c r="F198"/>
  <c r="F338"/>
  <c r="C398"/>
  <c r="F217"/>
  <c r="F181"/>
  <c r="F231"/>
  <c r="C311"/>
  <c r="C277"/>
  <c r="F60"/>
  <c r="F289"/>
  <c r="C366"/>
  <c r="F316"/>
  <c r="C157"/>
  <c r="C317"/>
  <c r="F65"/>
  <c r="F21"/>
  <c r="F16"/>
  <c r="F74"/>
  <c r="C372"/>
  <c r="F407"/>
  <c r="F207"/>
  <c r="F334"/>
  <c r="F398"/>
  <c r="C324"/>
  <c r="F416"/>
  <c r="F330"/>
  <c r="F325"/>
  <c r="C26"/>
  <c r="C246"/>
  <c r="F155"/>
  <c r="C180"/>
  <c r="F6"/>
  <c r="C159"/>
  <c r="C218"/>
  <c r="C148"/>
  <c r="F33"/>
  <c r="C145"/>
  <c r="C173"/>
  <c r="F149"/>
  <c r="F297"/>
  <c r="C191"/>
  <c r="C397"/>
  <c r="C167"/>
  <c r="F324"/>
  <c r="C381"/>
  <c r="F290"/>
  <c r="F388"/>
  <c r="F204"/>
  <c r="C23"/>
  <c r="C222"/>
  <c r="F63"/>
  <c r="C360"/>
  <c r="C250"/>
  <c r="F12"/>
  <c r="C275"/>
  <c r="F362"/>
  <c r="F287"/>
  <c r="C323"/>
  <c r="C94"/>
  <c r="C169"/>
  <c r="F144"/>
  <c r="C215"/>
  <c r="C4"/>
  <c r="C245"/>
  <c r="F160"/>
  <c r="C150"/>
  <c r="C336"/>
  <c r="F236"/>
  <c r="C135"/>
  <c r="F284"/>
  <c r="F225"/>
  <c r="C27"/>
  <c r="C316"/>
  <c r="C137"/>
  <c r="F237"/>
  <c r="F164"/>
  <c r="F32"/>
  <c r="C331"/>
  <c r="F174"/>
  <c r="C243"/>
  <c r="C151"/>
  <c r="C368"/>
  <c r="C321"/>
  <c r="F403"/>
  <c r="F248"/>
  <c r="C257"/>
  <c r="C48"/>
  <c r="C203"/>
  <c r="F406"/>
  <c r="F321"/>
  <c r="C221"/>
  <c r="C276"/>
  <c r="C113"/>
  <c r="F293"/>
  <c r="C280"/>
  <c r="C6"/>
  <c r="F133"/>
  <c r="F363"/>
  <c r="F94"/>
  <c r="F107"/>
  <c r="C105"/>
  <c r="F127"/>
  <c r="C342"/>
  <c r="F418"/>
  <c r="C57"/>
  <c r="F275"/>
  <c r="C16"/>
  <c r="C8"/>
  <c r="F58"/>
  <c r="F178"/>
  <c r="F346"/>
  <c r="C109"/>
  <c r="F227"/>
  <c r="F100"/>
  <c r="F109"/>
  <c r="C211"/>
  <c r="F222"/>
  <c r="C284"/>
  <c r="C387"/>
  <c r="F180"/>
  <c r="C61"/>
  <c r="F241"/>
  <c r="F29"/>
  <c r="C68"/>
  <c r="F364"/>
  <c r="F353"/>
  <c r="F351"/>
  <c r="C421"/>
  <c r="C256"/>
  <c r="F148"/>
  <c r="F134"/>
  <c r="F263"/>
  <c r="C60"/>
  <c r="F28"/>
  <c r="B30" i="5" s="1"/>
  <c r="C30" s="1"/>
  <c r="C407" i="12"/>
  <c r="C239"/>
  <c r="F102"/>
  <c r="F361"/>
  <c r="C149"/>
  <c r="F270"/>
  <c r="F213"/>
  <c r="C51"/>
  <c r="C356"/>
  <c r="F168"/>
  <c r="C106"/>
  <c r="F419"/>
  <c r="F99"/>
  <c r="F206"/>
  <c r="F341"/>
  <c r="C86"/>
  <c r="F201"/>
  <c r="F138"/>
  <c r="C33"/>
  <c r="C81"/>
  <c r="C388"/>
  <c r="F313"/>
  <c r="F415"/>
  <c r="C182"/>
  <c r="F286"/>
  <c r="C93"/>
  <c r="F339"/>
  <c r="F266"/>
  <c r="C255"/>
  <c r="C22"/>
  <c r="F332"/>
  <c r="F269"/>
  <c r="F322"/>
  <c r="C5"/>
  <c r="F22"/>
  <c r="F218"/>
  <c r="C348"/>
  <c r="F417"/>
  <c r="F145"/>
  <c r="C19"/>
  <c r="F377"/>
  <c r="C210"/>
  <c r="F223"/>
  <c r="F283"/>
  <c r="C200"/>
  <c r="F93"/>
  <c r="C188"/>
  <c r="C71"/>
  <c r="C300"/>
  <c r="F139"/>
  <c r="C404"/>
  <c r="F194"/>
  <c r="C111"/>
  <c r="C10"/>
  <c r="F46"/>
  <c r="C242"/>
  <c r="C226"/>
  <c r="C233"/>
  <c r="C171"/>
  <c r="F192"/>
  <c r="F170"/>
  <c r="C125"/>
  <c r="C152"/>
  <c r="C25"/>
  <c r="F234"/>
  <c r="C156"/>
  <c r="C207"/>
  <c r="F337"/>
  <c r="F214"/>
  <c r="C197"/>
  <c r="F301"/>
  <c r="C178"/>
  <c r="F106"/>
  <c r="F119"/>
  <c r="F312"/>
  <c r="F161"/>
  <c r="C213"/>
  <c r="C67"/>
  <c r="F210"/>
  <c r="F10"/>
  <c r="C56"/>
  <c r="F358"/>
  <c r="F387"/>
  <c r="C103"/>
  <c r="F393"/>
  <c r="F189"/>
  <c r="F374"/>
  <c r="F52"/>
  <c r="C183"/>
  <c r="F376"/>
  <c r="C274"/>
  <c r="C87"/>
  <c r="C355"/>
  <c r="F152"/>
  <c r="F182"/>
  <c r="C190"/>
  <c r="C143"/>
  <c r="F184"/>
  <c r="C230"/>
  <c r="C136"/>
  <c r="C122"/>
  <c r="C379"/>
  <c r="C144"/>
  <c r="C174"/>
  <c r="F342"/>
  <c r="F212"/>
  <c r="F264"/>
  <c r="C244"/>
  <c r="F40"/>
  <c r="F408"/>
  <c r="C264"/>
  <c r="C249"/>
  <c r="C270"/>
  <c r="C378"/>
  <c r="C319"/>
  <c r="F54"/>
  <c r="C414"/>
  <c r="F273"/>
  <c r="F367"/>
  <c r="C268"/>
  <c r="F199"/>
  <c r="C409"/>
  <c r="F84"/>
  <c r="C134"/>
  <c r="F205"/>
  <c r="F167"/>
  <c r="F276"/>
  <c r="C304"/>
  <c r="C262"/>
  <c r="F111"/>
  <c r="F352"/>
  <c r="C158"/>
  <c r="F409"/>
  <c r="C47"/>
  <c r="F79"/>
  <c r="C186"/>
  <c r="F122"/>
  <c r="C43"/>
  <c r="C288"/>
  <c r="F86"/>
  <c r="C326"/>
  <c r="F235"/>
  <c r="C293"/>
  <c r="C24"/>
  <c r="C92"/>
  <c r="C84"/>
  <c r="F38"/>
  <c r="B33" i="5" s="1"/>
  <c r="C33" s="1"/>
  <c r="C70" i="12"/>
  <c r="C98"/>
  <c r="C79"/>
  <c r="C320"/>
  <c r="F200"/>
  <c r="C308"/>
  <c r="F262"/>
  <c r="C417"/>
  <c r="C292"/>
  <c r="F154"/>
  <c r="F314"/>
  <c r="F394"/>
  <c r="F215"/>
  <c r="C362"/>
  <c r="C108"/>
  <c r="C194"/>
  <c r="C72"/>
  <c r="F274"/>
  <c r="F76"/>
  <c r="C36"/>
  <c r="F117"/>
  <c r="C225"/>
  <c r="C199"/>
  <c r="F380"/>
  <c r="C192"/>
  <c r="F131"/>
  <c r="F126"/>
  <c r="F294"/>
  <c r="C166"/>
  <c r="C209"/>
  <c r="C382"/>
  <c r="C123"/>
  <c r="F250"/>
  <c r="C147"/>
  <c r="C54"/>
  <c r="C40"/>
  <c r="C41"/>
  <c r="F404"/>
  <c r="C283"/>
  <c r="C267"/>
  <c r="C142"/>
  <c r="F336"/>
  <c r="F173"/>
  <c r="C411"/>
  <c r="C130"/>
  <c r="F5"/>
  <c r="C107"/>
  <c r="F9"/>
  <c r="F360"/>
  <c r="C240"/>
  <c r="F45"/>
  <c r="C273"/>
  <c r="F89"/>
  <c r="C416"/>
  <c r="C189"/>
  <c r="F257"/>
  <c r="C160"/>
  <c r="F81"/>
  <c r="F171"/>
  <c r="F389"/>
  <c r="C386"/>
  <c r="C172"/>
  <c r="F224"/>
  <c r="F120"/>
  <c r="C396"/>
  <c r="C346"/>
  <c r="F197"/>
  <c r="F317"/>
  <c r="C289"/>
  <c r="C181"/>
  <c r="C333"/>
  <c r="C310"/>
  <c r="F27"/>
  <c r="F53"/>
  <c r="C251"/>
  <c r="F233"/>
  <c r="C237"/>
  <c r="C353"/>
  <c r="F252"/>
  <c r="C66"/>
  <c r="F195"/>
  <c r="C124"/>
  <c r="F91"/>
  <c r="C410"/>
  <c r="F395"/>
  <c r="C329"/>
  <c r="C420"/>
  <c r="F311"/>
  <c r="C358"/>
  <c r="C90"/>
  <c r="F202"/>
  <c r="C390"/>
  <c r="F110"/>
  <c r="F121"/>
  <c r="C198"/>
  <c r="C45"/>
  <c r="F125"/>
  <c r="F69"/>
  <c r="C9"/>
  <c r="F381"/>
  <c r="C341"/>
  <c r="F158"/>
  <c r="C312"/>
  <c r="C405"/>
  <c r="F183"/>
  <c r="C302"/>
  <c r="C196"/>
  <c r="F72"/>
  <c r="F373"/>
  <c r="F354"/>
  <c r="C393"/>
  <c r="F369"/>
  <c r="C260"/>
  <c r="C224"/>
  <c r="F179"/>
  <c r="C195"/>
  <c r="F378"/>
  <c r="F239"/>
  <c r="C227"/>
  <c r="C17"/>
  <c r="C232"/>
  <c r="F414"/>
  <c r="F203"/>
  <c r="C235"/>
  <c r="C38"/>
  <c r="F265"/>
  <c r="F61"/>
  <c r="C126"/>
  <c r="F78"/>
  <c r="C220"/>
  <c r="F402"/>
  <c r="C370"/>
  <c r="F245"/>
  <c r="C83"/>
  <c r="F255"/>
  <c r="F229"/>
  <c r="C128"/>
  <c r="F25"/>
  <c r="F298"/>
  <c r="C252"/>
  <c r="C7"/>
  <c r="C389"/>
  <c r="C49"/>
  <c r="C177"/>
  <c r="C59"/>
  <c r="C307"/>
  <c r="F303"/>
  <c r="F323"/>
  <c r="C176"/>
  <c r="C423"/>
  <c r="F141"/>
  <c r="C112"/>
  <c r="F157"/>
  <c r="F261"/>
  <c r="C116"/>
  <c r="C418"/>
  <c r="H44" i="5"/>
  <c r="B20"/>
  <c r="K138"/>
  <c r="R3" i="10"/>
  <c r="AD40"/>
  <c r="I9"/>
  <c r="AD39"/>
  <c r="AD26"/>
  <c r="I11"/>
  <c r="X30"/>
  <c r="R19"/>
  <c r="R35"/>
  <c r="U12"/>
  <c r="F37"/>
  <c r="AD33"/>
  <c r="X42"/>
  <c r="R14"/>
  <c r="F11"/>
  <c r="C15"/>
  <c r="L23"/>
  <c r="O37"/>
  <c r="F7"/>
  <c r="C38"/>
  <c r="C24"/>
  <c r="O44"/>
  <c r="AA44"/>
  <c r="U15"/>
  <c r="I27"/>
  <c r="F29"/>
  <c r="C26" i="9"/>
  <c r="F32" i="10"/>
  <c r="R10"/>
  <c r="AA25"/>
  <c r="O14"/>
  <c r="U32"/>
  <c r="O43"/>
  <c r="C43" i="9"/>
  <c r="L33" i="10"/>
  <c r="L18"/>
  <c r="AA38"/>
  <c r="C41"/>
  <c r="C9"/>
  <c r="I33"/>
  <c r="O21"/>
  <c r="I22"/>
  <c r="F38"/>
  <c r="O6"/>
  <c r="R44"/>
  <c r="O8"/>
  <c r="I14"/>
  <c r="U28"/>
  <c r="X14"/>
  <c r="X35"/>
  <c r="L9"/>
  <c r="R43"/>
  <c r="X16"/>
  <c r="R40"/>
  <c r="C16"/>
  <c r="L20"/>
  <c r="F41"/>
  <c r="I31"/>
  <c r="C40"/>
  <c r="R22"/>
  <c r="I34"/>
  <c r="O5"/>
  <c r="F20"/>
  <c r="L3"/>
  <c r="L41"/>
  <c r="X38"/>
  <c r="L32"/>
  <c r="U29"/>
  <c r="O19"/>
  <c r="R30"/>
  <c r="AD15"/>
  <c r="R37"/>
  <c r="C31"/>
  <c r="I30"/>
  <c r="L8"/>
  <c r="R27"/>
  <c r="U20"/>
  <c r="U27"/>
  <c r="F26"/>
  <c r="O32"/>
  <c r="C17"/>
  <c r="R4"/>
  <c r="I39"/>
  <c r="I20"/>
  <c r="C3"/>
  <c r="O10"/>
  <c r="O23"/>
  <c r="C29"/>
  <c r="O42"/>
  <c r="I36"/>
  <c r="F12"/>
  <c r="I19"/>
  <c r="C5"/>
  <c r="R33"/>
  <c r="U13"/>
  <c r="I28"/>
  <c r="L7"/>
  <c r="L22"/>
  <c r="L13"/>
  <c r="U7"/>
  <c r="O24"/>
  <c r="L26"/>
  <c r="L27"/>
  <c r="C10"/>
  <c r="AA8"/>
  <c r="C25"/>
  <c r="O28"/>
  <c r="L25"/>
  <c r="AA11"/>
  <c r="U39"/>
  <c r="R21"/>
  <c r="X5"/>
  <c r="L6"/>
  <c r="C4"/>
  <c r="AD32"/>
  <c r="O7"/>
  <c r="AA24"/>
  <c r="I4"/>
  <c r="AA39"/>
  <c r="C28"/>
  <c r="O4"/>
  <c r="X18"/>
  <c r="R26"/>
  <c r="X20"/>
  <c r="X34"/>
  <c r="L34"/>
  <c r="X31"/>
  <c r="F36"/>
  <c r="L21"/>
  <c r="R29"/>
  <c r="F33"/>
  <c r="L11"/>
  <c r="U34"/>
  <c r="C26"/>
  <c r="O39"/>
  <c r="AA10"/>
  <c r="F6"/>
  <c r="C8"/>
  <c r="L35"/>
  <c r="R5"/>
  <c r="AD12"/>
  <c r="F25"/>
  <c r="U22"/>
  <c r="C21"/>
  <c r="F18" i="9"/>
  <c r="AD22" i="10"/>
  <c r="AA40"/>
  <c r="AD37"/>
  <c r="X40"/>
  <c r="L14"/>
  <c r="U44"/>
  <c r="F14"/>
  <c r="R9"/>
  <c r="R11"/>
  <c r="U19"/>
  <c r="X24"/>
  <c r="O29"/>
  <c r="AD35"/>
  <c r="O27"/>
  <c r="I38"/>
  <c r="AA41"/>
  <c r="U16"/>
  <c r="O17"/>
  <c r="I21"/>
  <c r="F27"/>
  <c r="I18"/>
  <c r="U31"/>
  <c r="AA30"/>
  <c r="L29"/>
  <c r="AD17"/>
  <c r="F17"/>
  <c r="U10"/>
  <c r="AD10"/>
  <c r="AD36"/>
  <c r="L39"/>
  <c r="F34"/>
  <c r="O15"/>
  <c r="F35"/>
  <c r="U23"/>
  <c r="X9"/>
  <c r="I8"/>
  <c r="C20"/>
  <c r="I42"/>
  <c r="O9"/>
  <c r="AA4"/>
  <c r="I16"/>
  <c r="I13"/>
  <c r="X7"/>
  <c r="C7"/>
  <c r="C36"/>
  <c r="F16"/>
  <c r="F24"/>
  <c r="X15"/>
  <c r="C34"/>
  <c r="C12"/>
  <c r="I41"/>
  <c r="L12"/>
  <c r="C35"/>
  <c r="O25"/>
  <c r="AD27"/>
  <c r="R41"/>
  <c r="AD31"/>
  <c r="AD5"/>
  <c r="F28"/>
  <c r="R20"/>
  <c r="U40"/>
  <c r="AA18"/>
  <c r="C18"/>
  <c r="X27"/>
  <c r="R8"/>
  <c r="I24"/>
  <c r="C32"/>
  <c r="AD18"/>
  <c r="AA7"/>
  <c r="AA21"/>
  <c r="I12"/>
  <c r="F19"/>
  <c r="I7"/>
  <c r="X39"/>
  <c r="R15"/>
  <c r="X22"/>
  <c r="X36"/>
  <c r="AA28"/>
  <c r="U35"/>
  <c r="O3"/>
  <c r="L28"/>
  <c r="AA33"/>
  <c r="AD16"/>
  <c r="U6"/>
  <c r="L5"/>
  <c r="R32"/>
  <c r="F9"/>
  <c r="C19"/>
  <c r="AA27"/>
  <c r="F3"/>
  <c r="I3"/>
  <c r="U11"/>
  <c r="R36"/>
  <c r="I37"/>
  <c r="U41"/>
  <c r="AD29"/>
  <c r="F39"/>
  <c r="C27"/>
  <c r="X41"/>
  <c r="X25"/>
  <c r="AD23"/>
  <c r="AD7"/>
  <c r="AD38"/>
  <c r="AD34"/>
  <c r="O18"/>
  <c r="L19"/>
  <c r="I26"/>
  <c r="O22"/>
  <c r="R31"/>
  <c r="C44"/>
  <c r="R38"/>
  <c r="I40"/>
  <c r="F15"/>
  <c r="F43"/>
  <c r="AD44"/>
  <c r="R16"/>
  <c r="C43"/>
  <c r="X13"/>
  <c r="U25"/>
  <c r="AA12"/>
  <c r="X23"/>
  <c r="AD43"/>
  <c r="C39"/>
  <c r="L37"/>
  <c r="F18"/>
  <c r="L40"/>
  <c r="L42"/>
  <c r="C11"/>
  <c r="I5"/>
  <c r="AA6"/>
  <c r="F21"/>
  <c r="AA36"/>
  <c r="AA17"/>
  <c r="X19"/>
  <c r="F30"/>
  <c r="AA14"/>
  <c r="O40"/>
  <c r="F4"/>
  <c r="L15"/>
  <c r="C22"/>
  <c r="C6"/>
  <c r="R28"/>
  <c r="AD13"/>
  <c r="X6"/>
  <c r="R24"/>
  <c r="O34"/>
  <c r="AD20"/>
  <c r="AA23"/>
  <c r="U17"/>
  <c r="C37"/>
  <c r="O35"/>
  <c r="R7"/>
  <c r="O20" i="9"/>
  <c r="U4" i="10"/>
  <c r="X44"/>
  <c r="U18"/>
  <c r="AA35" i="9"/>
  <c r="AD41" i="10"/>
  <c r="I44"/>
  <c r="L44"/>
  <c r="X11"/>
  <c r="AA22"/>
  <c r="AA37"/>
  <c r="AD25"/>
  <c r="R25"/>
  <c r="O11"/>
  <c r="I32"/>
  <c r="I35"/>
  <c r="O36"/>
  <c r="AA43"/>
  <c r="U5"/>
  <c r="C13"/>
  <c r="AD11"/>
  <c r="F42"/>
  <c r="AA5"/>
  <c r="U3"/>
  <c r="C23"/>
  <c r="X12"/>
  <c r="I29"/>
  <c r="L10"/>
  <c r="AD19"/>
  <c r="R39"/>
  <c r="O12"/>
  <c r="X28"/>
  <c r="R42"/>
  <c r="AA32"/>
  <c r="I43"/>
  <c r="L38"/>
  <c r="I25"/>
  <c r="X4"/>
  <c r="L31"/>
  <c r="AD6"/>
  <c r="X3"/>
  <c r="X26"/>
  <c r="F13"/>
  <c r="C33"/>
  <c r="U21"/>
  <c r="AD4"/>
  <c r="O30"/>
  <c r="AD8"/>
  <c r="F5"/>
  <c r="AA19"/>
  <c r="O38"/>
  <c r="AA20"/>
  <c r="C14"/>
  <c r="O31"/>
  <c r="L36"/>
  <c r="L4"/>
  <c r="U36"/>
  <c r="U30"/>
  <c r="U9"/>
  <c r="F31"/>
  <c r="O41"/>
  <c r="AD21"/>
  <c r="C42"/>
  <c r="L43"/>
  <c r="O16"/>
  <c r="F40"/>
  <c r="AA16"/>
  <c r="U37"/>
  <c r="I10"/>
  <c r="F22"/>
  <c r="R12"/>
  <c r="AD14"/>
  <c r="X10"/>
  <c r="AA35"/>
  <c r="X17"/>
  <c r="I17"/>
  <c r="F34" i="9"/>
  <c r="R23" i="10"/>
  <c r="I15"/>
  <c r="L24"/>
  <c r="AD42"/>
  <c r="C30"/>
  <c r="AA42"/>
  <c r="X8"/>
  <c r="L17"/>
  <c r="U43"/>
  <c r="U38"/>
  <c r="F23"/>
  <c r="L16"/>
  <c r="AA3"/>
  <c r="X29"/>
  <c r="AD28"/>
  <c r="X33"/>
  <c r="O33"/>
  <c r="U24"/>
  <c r="O13"/>
  <c r="F10"/>
  <c r="R34"/>
  <c r="AA13"/>
  <c r="X37"/>
  <c r="AA31"/>
  <c r="O26"/>
  <c r="R18"/>
  <c r="F8"/>
  <c r="I6"/>
  <c r="X32"/>
  <c r="AD24"/>
  <c r="AA29"/>
  <c r="R13"/>
  <c r="I23"/>
  <c r="AD3"/>
  <c r="X43"/>
  <c r="R17"/>
  <c r="AA15"/>
  <c r="U8"/>
  <c r="AA26"/>
  <c r="F44"/>
  <c r="AA9"/>
  <c r="AD9"/>
  <c r="AA34"/>
  <c r="O20"/>
  <c r="R6"/>
  <c r="L30"/>
  <c r="U26"/>
  <c r="X21"/>
  <c r="U14"/>
  <c r="U42"/>
  <c r="AD30"/>
  <c r="L16" i="9"/>
  <c r="I16"/>
  <c r="I27"/>
  <c r="AA39"/>
  <c r="X18"/>
  <c r="O8"/>
  <c r="R9"/>
  <c r="L14"/>
  <c r="X25"/>
  <c r="F20"/>
  <c r="O15"/>
  <c r="C41"/>
  <c r="R17"/>
  <c r="X7"/>
  <c r="F8"/>
  <c r="F25"/>
  <c r="F21"/>
  <c r="U16"/>
  <c r="AD19"/>
  <c r="C42"/>
  <c r="O38"/>
  <c r="I42"/>
  <c r="R15"/>
  <c r="U33"/>
  <c r="L29"/>
  <c r="F40"/>
  <c r="C22"/>
  <c r="I15"/>
  <c r="R16"/>
  <c r="I25"/>
  <c r="R12"/>
  <c r="U14"/>
  <c r="L7"/>
  <c r="AA31"/>
  <c r="AA5"/>
  <c r="AD17"/>
  <c r="R37"/>
  <c r="C10"/>
  <c r="AA7"/>
  <c r="O4"/>
  <c r="L9"/>
  <c r="O21"/>
  <c r="O19"/>
  <c r="R6"/>
  <c r="R41"/>
  <c r="AA3"/>
  <c r="C6"/>
  <c r="X39"/>
  <c r="C12"/>
  <c r="L30"/>
  <c r="AD36"/>
  <c r="F41"/>
  <c r="U29"/>
  <c r="U5"/>
  <c r="X37"/>
  <c r="R5"/>
  <c r="AA26"/>
  <c r="U4"/>
  <c r="I34"/>
  <c r="U6"/>
  <c r="AD33"/>
  <c r="I28"/>
  <c r="X13"/>
  <c r="L21"/>
  <c r="F10"/>
  <c r="O39"/>
  <c r="X26"/>
  <c r="AA43"/>
  <c r="R11"/>
  <c r="R13"/>
  <c r="F12"/>
  <c r="U24"/>
  <c r="AD29"/>
  <c r="U37"/>
  <c r="X10"/>
  <c r="AD13"/>
  <c r="L37"/>
  <c r="AA4"/>
  <c r="U13"/>
  <c r="X28"/>
  <c r="F31"/>
  <c r="F42"/>
  <c r="F27"/>
  <c r="O24"/>
  <c r="I8"/>
  <c r="AD42"/>
  <c r="R19"/>
  <c r="X8"/>
  <c r="AA21"/>
  <c r="AD40"/>
  <c r="L44"/>
  <c r="X23"/>
  <c r="AA6"/>
  <c r="L22"/>
  <c r="F28"/>
  <c r="F23"/>
  <c r="O6"/>
  <c r="C18"/>
  <c r="I12"/>
  <c r="F38"/>
  <c r="X32"/>
  <c r="AD20"/>
  <c r="AD5"/>
  <c r="L5"/>
  <c r="O16"/>
  <c r="AA8"/>
  <c r="C35"/>
  <c r="L18"/>
  <c r="F7"/>
  <c r="C30"/>
  <c r="I13"/>
  <c r="F11"/>
  <c r="I7"/>
  <c r="O31"/>
  <c r="X34"/>
  <c r="R26"/>
  <c r="AA16"/>
  <c r="R31"/>
  <c r="AD10"/>
  <c r="I39"/>
  <c r="X5"/>
  <c r="U25"/>
  <c r="O27"/>
  <c r="O9"/>
  <c r="AD38"/>
  <c r="X38"/>
  <c r="X11"/>
  <c r="R43"/>
  <c r="U38"/>
  <c r="L15"/>
  <c r="I10"/>
  <c r="AD26"/>
  <c r="O7"/>
  <c r="C20"/>
  <c r="C11"/>
  <c r="L25"/>
  <c r="O40"/>
  <c r="C40"/>
  <c r="AD24"/>
  <c r="AD34"/>
  <c r="O18"/>
  <c r="AA32"/>
  <c r="U12"/>
  <c r="I32"/>
  <c r="C29"/>
  <c r="I26"/>
  <c r="AD8"/>
  <c r="U19"/>
  <c r="L32"/>
  <c r="U42"/>
  <c r="C15"/>
  <c r="U30"/>
  <c r="L6"/>
  <c r="L40"/>
  <c r="C7"/>
  <c r="F9"/>
  <c r="U35"/>
  <c r="I43"/>
  <c r="R3"/>
  <c r="I41"/>
  <c r="I4"/>
  <c r="R34"/>
  <c r="L36"/>
  <c r="X16"/>
  <c r="U41"/>
  <c r="I31"/>
  <c r="I9"/>
  <c r="AA18"/>
  <c r="R8"/>
  <c r="L33"/>
  <c r="X14"/>
  <c r="AA25"/>
  <c r="C23"/>
  <c r="AD35"/>
  <c r="C17"/>
  <c r="C28"/>
  <c r="L23"/>
  <c r="L8"/>
  <c r="AD16"/>
  <c r="O17"/>
  <c r="F24"/>
  <c r="AA19"/>
  <c r="X30"/>
  <c r="C14"/>
  <c r="X40"/>
  <c r="L10"/>
  <c r="R44"/>
  <c r="I33"/>
  <c r="F17"/>
  <c r="AD32"/>
  <c r="I20"/>
  <c r="X24"/>
  <c r="C25"/>
  <c r="O36"/>
  <c r="O26"/>
  <c r="R38"/>
  <c r="R42"/>
  <c r="X22"/>
  <c r="AD3"/>
  <c r="X15"/>
  <c r="AD31"/>
  <c r="I11"/>
  <c r="C33"/>
  <c r="AD9"/>
  <c r="AA10"/>
  <c r="X4"/>
  <c r="L27"/>
  <c r="L12"/>
  <c r="L19"/>
  <c r="O41"/>
  <c r="I38"/>
  <c r="X35"/>
  <c r="O28"/>
  <c r="AA36"/>
  <c r="O42"/>
  <c r="X19"/>
  <c r="R7"/>
  <c r="AD28"/>
  <c r="AD21"/>
  <c r="X43"/>
  <c r="F39"/>
  <c r="I17"/>
  <c r="C36"/>
  <c r="U26"/>
  <c r="C5"/>
  <c r="O13"/>
  <c r="C21"/>
  <c r="R32"/>
  <c r="O44"/>
  <c r="AD23"/>
  <c r="AA28"/>
  <c r="I21"/>
  <c r="AD43"/>
  <c r="AD41"/>
  <c r="O5"/>
  <c r="O32"/>
  <c r="R35"/>
  <c r="R40"/>
  <c r="X21"/>
  <c r="L13"/>
  <c r="U9"/>
  <c r="R10"/>
  <c r="U32"/>
  <c r="AD7"/>
  <c r="F37"/>
  <c r="L39"/>
  <c r="O11"/>
  <c r="C19"/>
  <c r="U3"/>
  <c r="I30"/>
  <c r="O37"/>
  <c r="R23"/>
  <c r="R36"/>
  <c r="AA22"/>
  <c r="F29"/>
  <c r="L20"/>
  <c r="I19"/>
  <c r="AA29"/>
  <c r="F3"/>
  <c r="L41"/>
  <c r="AA38"/>
  <c r="O34"/>
  <c r="I24"/>
  <c r="O33"/>
  <c r="O3"/>
  <c r="I14"/>
  <c r="F16"/>
  <c r="R30"/>
  <c r="AD15"/>
  <c r="AA42"/>
  <c r="F26"/>
  <c r="X6"/>
  <c r="F43"/>
  <c r="U8"/>
  <c r="I6"/>
  <c r="X41"/>
  <c r="C3"/>
  <c r="R4"/>
  <c r="O25"/>
  <c r="R14"/>
  <c r="U31"/>
  <c r="R28"/>
  <c r="AA44"/>
  <c r="U39"/>
  <c r="L43"/>
  <c r="AD6"/>
  <c r="L42"/>
  <c r="F15"/>
  <c r="O43"/>
  <c r="C31"/>
  <c r="R27"/>
  <c r="X3"/>
  <c r="X27"/>
  <c r="U40"/>
  <c r="AD37"/>
  <c r="AA20"/>
  <c r="F33"/>
  <c r="X12"/>
  <c r="U36"/>
  <c r="R25"/>
  <c r="R33"/>
  <c r="C8"/>
  <c r="C44"/>
  <c r="U22"/>
  <c r="AD14"/>
  <c r="U27"/>
  <c r="AA9"/>
  <c r="R22"/>
  <c r="I18"/>
  <c r="AD4"/>
  <c r="I40"/>
  <c r="F13"/>
  <c r="L28"/>
  <c r="R24"/>
  <c r="AA13"/>
  <c r="U34"/>
  <c r="R21"/>
  <c r="L17"/>
  <c r="AA34"/>
  <c r="R18"/>
  <c r="U18"/>
  <c r="L24"/>
  <c r="AA24"/>
  <c r="U17"/>
  <c r="U11"/>
  <c r="X42"/>
  <c r="AD11"/>
  <c r="L38"/>
  <c r="F30"/>
  <c r="X44"/>
  <c r="F19"/>
  <c r="X9"/>
  <c r="AD12"/>
  <c r="I22"/>
  <c r="AA15"/>
  <c r="AA17"/>
  <c r="O12"/>
  <c r="C37"/>
  <c r="AA11"/>
  <c r="X17"/>
  <c r="X29"/>
  <c r="U44"/>
  <c r="C34"/>
  <c r="F14"/>
  <c r="U20"/>
  <c r="X31"/>
  <c r="U15"/>
  <c r="AD30"/>
  <c r="AD39"/>
  <c r="X36"/>
  <c r="X20"/>
  <c r="L35"/>
  <c r="L4"/>
  <c r="AD25"/>
  <c r="F44"/>
  <c r="L31"/>
  <c r="I5"/>
  <c r="C4"/>
  <c r="R39"/>
  <c r="C16"/>
  <c r="AD27"/>
  <c r="I23"/>
  <c r="F32"/>
  <c r="I29"/>
  <c r="U10"/>
  <c r="C39"/>
  <c r="U23"/>
  <c r="F6"/>
  <c r="AA40"/>
  <c r="AA12"/>
  <c r="AD22"/>
  <c r="I3"/>
  <c r="U7"/>
  <c r="I35"/>
  <c r="U21"/>
  <c r="C38"/>
  <c r="AA30"/>
  <c r="R29"/>
  <c r="AA37"/>
  <c r="R20"/>
  <c r="O22"/>
  <c r="O14"/>
  <c r="AA14"/>
  <c r="F35"/>
  <c r="C9"/>
  <c r="C32"/>
  <c r="L3"/>
  <c r="AA27"/>
  <c r="F5"/>
  <c r="AA23"/>
  <c r="U28"/>
  <c r="O10"/>
  <c r="AA33"/>
  <c r="I36"/>
  <c r="O29"/>
  <c r="I44"/>
  <c r="F4"/>
  <c r="I37"/>
  <c r="U43"/>
  <c r="C27"/>
  <c r="F22"/>
  <c r="O35"/>
  <c r="AA41"/>
  <c r="C24"/>
  <c r="AD44"/>
  <c r="O23"/>
  <c r="L26"/>
  <c r="C13"/>
  <c r="L34"/>
  <c r="AD18"/>
  <c r="L11"/>
  <c r="F36"/>
  <c r="X33"/>
  <c r="K126" i="5"/>
  <c r="H36"/>
  <c r="H41"/>
  <c r="H38"/>
  <c r="H39"/>
  <c r="H40"/>
  <c r="H46"/>
  <c r="H43"/>
  <c r="H37"/>
  <c r="H35"/>
  <c r="H45"/>
  <c r="H55"/>
  <c r="H56" s="1"/>
  <c r="H81"/>
  <c r="H6"/>
  <c r="H9"/>
  <c r="H16"/>
  <c r="H7"/>
  <c r="H15"/>
  <c r="H8"/>
  <c r="H10"/>
  <c r="H14"/>
  <c r="H12"/>
  <c r="H13"/>
  <c r="H86"/>
  <c r="H84"/>
  <c r="H89"/>
  <c r="H82"/>
  <c r="H78"/>
  <c r="H25"/>
  <c r="H23"/>
  <c r="H26"/>
  <c r="H24"/>
  <c r="H63"/>
  <c r="H70"/>
  <c r="H64"/>
  <c r="H69"/>
  <c r="H66"/>
  <c r="H68"/>
  <c r="H65"/>
  <c r="H79"/>
  <c r="H87"/>
  <c r="H80"/>
  <c r="H83"/>
  <c r="H85"/>
  <c r="H88"/>
  <c r="H90"/>
  <c r="DM13" i="7"/>
  <c r="DL14"/>
  <c r="H47" i="5" l="1"/>
  <c r="H28"/>
  <c r="H17"/>
  <c r="H92"/>
  <c r="H71"/>
  <c r="DL15" i="7"/>
  <c r="DM14"/>
  <c r="DM15" l="1"/>
  <c r="DL16"/>
  <c r="DL17" l="1"/>
  <c r="DM16"/>
  <c r="DL18" l="1"/>
  <c r="DM17"/>
  <c r="DM18" l="1"/>
  <c r="DL19"/>
  <c r="DL20" l="1"/>
  <c r="DM19"/>
  <c r="DM20" l="1"/>
  <c r="DL21"/>
  <c r="DM21" l="1"/>
  <c r="DL22"/>
  <c r="DL23" l="1"/>
  <c r="DM22"/>
  <c r="DM23" l="1"/>
  <c r="DL24"/>
  <c r="DL25" l="1"/>
  <c r="DM24"/>
  <c r="DL26" l="1"/>
  <c r="DM25"/>
  <c r="DM26" l="1"/>
  <c r="DL27"/>
  <c r="DL28" l="1"/>
  <c r="DM27"/>
  <c r="DM28" l="1"/>
  <c r="DL29"/>
  <c r="DM29" l="1"/>
  <c r="DL30"/>
  <c r="DL31" l="1"/>
  <c r="DM30"/>
  <c r="DM31" l="1"/>
  <c r="DL32"/>
  <c r="DL33" l="1"/>
  <c r="DM32"/>
  <c r="DL34" l="1"/>
  <c r="DM33"/>
  <c r="DM34" l="1"/>
  <c r="DL35"/>
  <c r="DL36" l="1"/>
  <c r="DM35"/>
  <c r="DM36" l="1"/>
  <c r="DL37"/>
  <c r="DM37" l="1"/>
  <c r="DL38"/>
  <c r="DL39" l="1"/>
  <c r="DM38"/>
  <c r="DM39" l="1"/>
  <c r="DL40"/>
  <c r="DL41" l="1"/>
  <c r="DM40"/>
  <c r="DL42" l="1"/>
  <c r="DM41"/>
  <c r="DM42" l="1"/>
  <c r="DL43"/>
  <c r="DL44" l="1"/>
  <c r="DM43"/>
  <c r="DM44" l="1"/>
  <c r="DL45"/>
  <c r="DM45" l="1"/>
  <c r="DL46"/>
  <c r="DL47" l="1"/>
  <c r="DM46"/>
  <c r="DM47" l="1"/>
  <c r="DL48"/>
  <c r="DL49" l="1"/>
  <c r="DM48"/>
  <c r="DL50" l="1"/>
  <c r="DM49"/>
  <c r="DM50" l="1"/>
  <c r="DL51"/>
  <c r="DL52" l="1"/>
  <c r="DM51"/>
  <c r="DM52" l="1"/>
  <c r="DL53"/>
  <c r="DM53" l="1"/>
  <c r="DL54"/>
  <c r="DL55" l="1"/>
  <c r="DM54"/>
  <c r="DM55" l="1"/>
  <c r="DL56"/>
  <c r="DL57" l="1"/>
  <c r="DM56"/>
  <c r="DL58" l="1"/>
  <c r="DM57"/>
  <c r="DM58" l="1"/>
  <c r="DL59"/>
  <c r="DL60" l="1"/>
  <c r="DM59"/>
  <c r="DM60" l="1"/>
  <c r="DL61"/>
  <c r="DM61" l="1"/>
  <c r="DL62"/>
  <c r="DL63" l="1"/>
  <c r="DM62"/>
  <c r="DM63" l="1"/>
  <c r="DL64"/>
  <c r="DL65" l="1"/>
  <c r="DM64"/>
  <c r="DL66" l="1"/>
  <c r="DM65"/>
  <c r="DM66" l="1"/>
  <c r="DL67"/>
  <c r="DL68" l="1"/>
  <c r="DM67"/>
  <c r="DM68" l="1"/>
  <c r="DL69"/>
  <c r="DM69" l="1"/>
  <c r="DL70"/>
  <c r="DL71" l="1"/>
  <c r="DM70"/>
  <c r="DM71" l="1"/>
  <c r="DL72"/>
  <c r="DL73" l="1"/>
  <c r="DM72"/>
  <c r="DL74" l="1"/>
  <c r="DM73"/>
  <c r="DM74" l="1"/>
  <c r="DL75"/>
  <c r="DL76" l="1"/>
  <c r="DM75"/>
  <c r="DM76" l="1"/>
  <c r="DL77"/>
  <c r="DM77" l="1"/>
  <c r="DL78"/>
  <c r="DL79" l="1"/>
  <c r="DM78"/>
  <c r="DM79" l="1"/>
  <c r="DL80"/>
  <c r="DL81" l="1"/>
  <c r="DM80"/>
  <c r="DL82" l="1"/>
  <c r="DM81"/>
  <c r="DM82" l="1"/>
  <c r="DL83"/>
  <c r="DL84" l="1"/>
  <c r="DM83"/>
  <c r="DM84" l="1"/>
  <c r="DL85"/>
  <c r="DM85" l="1"/>
  <c r="DL86"/>
  <c r="DL87" l="1"/>
  <c r="DM86"/>
  <c r="DM87" l="1"/>
  <c r="DL88"/>
  <c r="DL89" l="1"/>
  <c r="DM88"/>
  <c r="DL90" l="1"/>
  <c r="DM89"/>
  <c r="DM90" l="1"/>
  <c r="DL91"/>
  <c r="DL92" l="1"/>
  <c r="DM91"/>
  <c r="DM92" l="1"/>
  <c r="DL93"/>
  <c r="DM93" l="1"/>
  <c r="DL94"/>
  <c r="DL95" l="1"/>
  <c r="DM94"/>
  <c r="DM95" l="1"/>
  <c r="DL96"/>
  <c r="DL97" l="1"/>
  <c r="DM96"/>
  <c r="DL98" l="1"/>
  <c r="DM97"/>
  <c r="DM98" l="1"/>
  <c r="DL99"/>
  <c r="DL100" l="1"/>
  <c r="DM99"/>
  <c r="DM100" l="1"/>
  <c r="DL101"/>
  <c r="DM101" l="1"/>
  <c r="DL102"/>
  <c r="DL103" l="1"/>
  <c r="DM102"/>
  <c r="DM103" l="1"/>
  <c r="DL104"/>
  <c r="DL105" l="1"/>
  <c r="DM104"/>
  <c r="DL106" l="1"/>
  <c r="DM105"/>
  <c r="DM106" l="1"/>
  <c r="DL107"/>
  <c r="DL108" l="1"/>
  <c r="DM107"/>
  <c r="DM108" l="1"/>
  <c r="DL109"/>
  <c r="DM109" l="1"/>
  <c r="DL110"/>
  <c r="DL111" l="1"/>
  <c r="DM110"/>
  <c r="DM111" l="1"/>
  <c r="DL112"/>
  <c r="DL113" l="1"/>
  <c r="DM112"/>
  <c r="DL114" l="1"/>
  <c r="DM113"/>
  <c r="DM114" l="1"/>
  <c r="DL115"/>
  <c r="DL116" l="1"/>
  <c r="DM115"/>
  <c r="DM116" l="1"/>
  <c r="DL117"/>
  <c r="DM117" l="1"/>
  <c r="DL118"/>
  <c r="DL119" l="1"/>
  <c r="DM118"/>
  <c r="DM119" l="1"/>
  <c r="DL120"/>
  <c r="DL121" l="1"/>
  <c r="DM120"/>
  <c r="DL122" l="1"/>
  <c r="DM121"/>
  <c r="DM122" l="1"/>
  <c r="DL123"/>
  <c r="DL124" l="1"/>
  <c r="DM123"/>
  <c r="DM124" l="1"/>
  <c r="DL125"/>
  <c r="DM125" l="1"/>
  <c r="DL126"/>
  <c r="DL127" l="1"/>
  <c r="DM126"/>
  <c r="DM127" l="1"/>
  <c r="DL128"/>
  <c r="DL129" l="1"/>
  <c r="DM128"/>
  <c r="DL130" l="1"/>
  <c r="DM129"/>
  <c r="DM130" l="1"/>
  <c r="DL131"/>
  <c r="DL132" l="1"/>
  <c r="DM131"/>
  <c r="DM132" l="1"/>
  <c r="DL133"/>
  <c r="DM133" l="1"/>
  <c r="DL134"/>
  <c r="DL135" l="1"/>
  <c r="DM134"/>
  <c r="DM135" l="1"/>
  <c r="DL136"/>
  <c r="DL137" l="1"/>
  <c r="DM136"/>
  <c r="DL138" l="1"/>
  <c r="DM137"/>
  <c r="DM138" l="1"/>
  <c r="DL139"/>
  <c r="DL140" l="1"/>
  <c r="DM139"/>
  <c r="DM140" l="1"/>
  <c r="DL141"/>
  <c r="DM141" l="1"/>
  <c r="DL142"/>
  <c r="DL143" l="1"/>
  <c r="DM142"/>
  <c r="DM143" l="1"/>
  <c r="DL144"/>
  <c r="DL145" l="1"/>
  <c r="DM144"/>
  <c r="DL146" l="1"/>
  <c r="DM145"/>
  <c r="DM146" l="1"/>
  <c r="DL147"/>
  <c r="DL148" l="1"/>
  <c r="DM147"/>
  <c r="DM148" l="1"/>
  <c r="DL149"/>
  <c r="DM149" l="1"/>
  <c r="DL150"/>
  <c r="DL151" l="1"/>
  <c r="DM150"/>
  <c r="DM151" l="1"/>
  <c r="DL152"/>
  <c r="DL153" l="1"/>
  <c r="DM152"/>
  <c r="DL154" l="1"/>
  <c r="DM153"/>
  <c r="DM154" l="1"/>
  <c r="DL155"/>
  <c r="DL156" l="1"/>
  <c r="DM155"/>
  <c r="DM156" l="1"/>
  <c r="DL157"/>
  <c r="DM157" l="1"/>
  <c r="DL158"/>
  <c r="DL159" l="1"/>
  <c r="DM158"/>
  <c r="DM159" l="1"/>
  <c r="DL160"/>
  <c r="DL161" l="1"/>
  <c r="DM160"/>
  <c r="DL162" l="1"/>
  <c r="DM161"/>
  <c r="DM162" l="1"/>
  <c r="DL163"/>
  <c r="DL164" l="1"/>
  <c r="DM163"/>
  <c r="DM164" l="1"/>
  <c r="DL165"/>
  <c r="DM165" l="1"/>
  <c r="DL166"/>
  <c r="DL167" l="1"/>
  <c r="DM166"/>
  <c r="DM167" l="1"/>
  <c r="DL168"/>
  <c r="DL169" l="1"/>
  <c r="DM168"/>
  <c r="DL170" l="1"/>
  <c r="DM169"/>
  <c r="DM170" l="1"/>
  <c r="DL171"/>
  <c r="DL172" l="1"/>
  <c r="DM171"/>
  <c r="DM172" l="1"/>
  <c r="DL173"/>
  <c r="DM173" l="1"/>
  <c r="DL174"/>
  <c r="DL175" l="1"/>
  <c r="DM174"/>
  <c r="DM175" l="1"/>
  <c r="DL176"/>
  <c r="DM176" l="1"/>
  <c r="DL177"/>
  <c r="DL178" l="1"/>
  <c r="DM177"/>
  <c r="DM178" l="1"/>
  <c r="DL179"/>
  <c r="DL180" l="1"/>
  <c r="DM179"/>
  <c r="DL181" l="1"/>
  <c r="DM180"/>
  <c r="DM181" l="1"/>
  <c r="DL182"/>
  <c r="DL183" l="1"/>
  <c r="DM182"/>
  <c r="DM183" l="1"/>
  <c r="DL184"/>
  <c r="DM184" l="1"/>
  <c r="DL185"/>
  <c r="DL186" l="1"/>
  <c r="DM185"/>
  <c r="DM186" l="1"/>
  <c r="DL187"/>
  <c r="DL188" l="1"/>
  <c r="DM187"/>
  <c r="DL189" l="1"/>
  <c r="DM188"/>
  <c r="DM189" l="1"/>
  <c r="DL190"/>
  <c r="DL191" l="1"/>
  <c r="DM190"/>
  <c r="DM191" l="1"/>
  <c r="DL192"/>
  <c r="DM192" l="1"/>
  <c r="DL193"/>
  <c r="DL194" l="1"/>
  <c r="DM193"/>
  <c r="DM194" l="1"/>
  <c r="DL195"/>
  <c r="DL196" l="1"/>
  <c r="DM195"/>
  <c r="DL197" l="1"/>
  <c r="DM196"/>
  <c r="DM197" l="1"/>
  <c r="DL198"/>
  <c r="DL199" l="1"/>
  <c r="DM198"/>
  <c r="DM199" l="1"/>
  <c r="DL200"/>
  <c r="DM200" l="1"/>
  <c r="DL201"/>
  <c r="DL202" l="1"/>
  <c r="DM201"/>
  <c r="DM202" l="1"/>
  <c r="DL203"/>
  <c r="DL204" l="1"/>
  <c r="DM203"/>
  <c r="DL205" l="1"/>
  <c r="DM204"/>
  <c r="DM205" l="1"/>
  <c r="DL206"/>
  <c r="DL207" l="1"/>
  <c r="DM206"/>
  <c r="DM207" l="1"/>
  <c r="DL208"/>
  <c r="DM208" l="1"/>
  <c r="DL209"/>
  <c r="DL210" l="1"/>
  <c r="DM209"/>
  <c r="DM210" l="1"/>
  <c r="DL211"/>
  <c r="DL212" l="1"/>
  <c r="DM211"/>
  <c r="DL213" l="1"/>
  <c r="DM212"/>
  <c r="DM213" l="1"/>
  <c r="DL214"/>
  <c r="DL215" l="1"/>
  <c r="DM214"/>
  <c r="DM215" l="1"/>
  <c r="DL216"/>
  <c r="DM216" l="1"/>
  <c r="DL217"/>
  <c r="DL218" l="1"/>
  <c r="DM217"/>
  <c r="DM218" l="1"/>
  <c r="DL219"/>
  <c r="DL220" l="1"/>
  <c r="DM219"/>
  <c r="DL221" l="1"/>
  <c r="DM220"/>
  <c r="DM221" l="1"/>
  <c r="DL222"/>
  <c r="DL223" l="1"/>
  <c r="DM222"/>
  <c r="DL224" l="1"/>
  <c r="DM223"/>
  <c r="DM224" l="1"/>
  <c r="DL225"/>
  <c r="DL226" l="1"/>
  <c r="DM225"/>
  <c r="DM226" l="1"/>
  <c r="DL227"/>
  <c r="DM227" l="1"/>
  <c r="DL228"/>
  <c r="DL229" l="1"/>
  <c r="DM228"/>
  <c r="DM229" l="1"/>
  <c r="DL230"/>
  <c r="DL231" l="1"/>
  <c r="DM230"/>
  <c r="DM231" l="1"/>
  <c r="DL232"/>
  <c r="DM232" l="1"/>
  <c r="DL233"/>
  <c r="DL234" l="1"/>
  <c r="DM233"/>
  <c r="DM234" l="1"/>
  <c r="DL235"/>
  <c r="DM235" l="1"/>
  <c r="DL236"/>
  <c r="DL237" l="1"/>
  <c r="DM236"/>
  <c r="DM237" l="1"/>
  <c r="DL238"/>
  <c r="DL239" l="1"/>
  <c r="DM238"/>
  <c r="DM239" l="1"/>
  <c r="DL240"/>
  <c r="DM240" l="1"/>
  <c r="DL241"/>
  <c r="DL242" l="1"/>
  <c r="DM241"/>
  <c r="DM242" l="1"/>
  <c r="DL243"/>
  <c r="DM243" l="1"/>
  <c r="DL244"/>
  <c r="DL245" l="1"/>
  <c r="DM244"/>
  <c r="DM245" l="1"/>
  <c r="DL246"/>
  <c r="DL247" l="1"/>
  <c r="DM246"/>
  <c r="DL248" l="1"/>
  <c r="DM247"/>
  <c r="DM248" l="1"/>
  <c r="DL249"/>
  <c r="DL250" l="1"/>
  <c r="DM249"/>
  <c r="DM250" l="1"/>
  <c r="DL251"/>
  <c r="DM251" l="1"/>
  <c r="DL252"/>
  <c r="DL253" l="1"/>
  <c r="DM252"/>
  <c r="DM253" l="1"/>
  <c r="DL254"/>
  <c r="DL255" l="1"/>
  <c r="DM254"/>
  <c r="DL256" l="1"/>
  <c r="DM255"/>
  <c r="DM256" l="1"/>
  <c r="DL257"/>
  <c r="DL258" l="1"/>
  <c r="DM257"/>
  <c r="DM258" l="1"/>
  <c r="DL259"/>
  <c r="DM259" l="1"/>
  <c r="DL260"/>
  <c r="DL261" l="1"/>
  <c r="DM260"/>
  <c r="DM261" l="1"/>
  <c r="DL262"/>
  <c r="DL263" l="1"/>
  <c r="DM262"/>
  <c r="DL264" l="1"/>
  <c r="DM263"/>
  <c r="DM264" l="1"/>
  <c r="DL265"/>
  <c r="DL266" l="1"/>
  <c r="DM265"/>
  <c r="DM266" l="1"/>
  <c r="DL267"/>
  <c r="DM267" l="1"/>
  <c r="DL268"/>
  <c r="DL269" l="1"/>
  <c r="DM268"/>
  <c r="DM269" l="1"/>
  <c r="DL270"/>
  <c r="DL271" l="1"/>
  <c r="DM270"/>
  <c r="DL272" l="1"/>
  <c r="DM271"/>
  <c r="DM272" l="1"/>
  <c r="DL273"/>
  <c r="DL274" l="1"/>
  <c r="DM273"/>
  <c r="DM274" l="1"/>
  <c r="DL275"/>
  <c r="DM275" l="1"/>
  <c r="DL276"/>
  <c r="DL277" l="1"/>
  <c r="DM276"/>
  <c r="DM277" l="1"/>
  <c r="DL278"/>
  <c r="DL279" l="1"/>
  <c r="DM278"/>
  <c r="DL280" l="1"/>
  <c r="DM279"/>
  <c r="DM280" l="1"/>
  <c r="DL281"/>
  <c r="DL282" l="1"/>
  <c r="DM281"/>
  <c r="DM282" l="1"/>
  <c r="DL283"/>
  <c r="DM283" l="1"/>
  <c r="DL284"/>
  <c r="DM284" l="1"/>
  <c r="DL285"/>
  <c r="DM285" l="1"/>
  <c r="DL286"/>
  <c r="DL287" l="1"/>
  <c r="DM286"/>
  <c r="DL288" l="1"/>
  <c r="DM287"/>
  <c r="DM288" l="1"/>
  <c r="DL289"/>
  <c r="DL290" l="1"/>
  <c r="DM289"/>
  <c r="DM290" l="1"/>
  <c r="DL291"/>
  <c r="DM291" l="1"/>
  <c r="DL292"/>
  <c r="DM292" l="1"/>
  <c r="DL293"/>
  <c r="DM293" l="1"/>
  <c r="DL294"/>
  <c r="DL295" l="1"/>
  <c r="DM294"/>
  <c r="DL296" l="1"/>
  <c r="DM295"/>
  <c r="DM296" l="1"/>
  <c r="DL297"/>
  <c r="DL298" l="1"/>
  <c r="DM297"/>
  <c r="DL299" l="1"/>
  <c r="DM298"/>
  <c r="DM299" l="1"/>
  <c r="DL300"/>
  <c r="DL301" l="1"/>
  <c r="DM300"/>
  <c r="DM301" l="1"/>
  <c r="DL302"/>
  <c r="DL303" l="1"/>
  <c r="DM302"/>
  <c r="DL304" l="1"/>
  <c r="DM303"/>
  <c r="DL305" l="1"/>
  <c r="DM304"/>
  <c r="DM305" l="1"/>
  <c r="DL306"/>
  <c r="DL307" l="1"/>
  <c r="DM306"/>
  <c r="DM307" l="1"/>
  <c r="DL308"/>
  <c r="DL309" l="1"/>
  <c r="DM308"/>
  <c r="DL310" l="1"/>
  <c r="DM309"/>
  <c r="DM310" l="1"/>
  <c r="DL311"/>
  <c r="DL312" l="1"/>
  <c r="DM311"/>
  <c r="DM312" l="1"/>
  <c r="DL313"/>
  <c r="DM313" l="1"/>
  <c r="DL314"/>
  <c r="DL315" l="1"/>
  <c r="DM314"/>
  <c r="DM315" l="1"/>
  <c r="DL316"/>
  <c r="DL317" l="1"/>
  <c r="DM316"/>
  <c r="DL318" l="1"/>
  <c r="DM317"/>
  <c r="DM318" l="1"/>
  <c r="DL319"/>
  <c r="DL320" l="1"/>
  <c r="DM319"/>
  <c r="DM320" l="1"/>
  <c r="DL321"/>
  <c r="DM321" l="1"/>
  <c r="DL322"/>
  <c r="DL323" l="1"/>
  <c r="DM322"/>
  <c r="DM323" l="1"/>
  <c r="DL324"/>
  <c r="DL325" l="1"/>
  <c r="DM324"/>
  <c r="DL326" l="1"/>
  <c r="DM325"/>
  <c r="DM326" l="1"/>
  <c r="DL327"/>
  <c r="DL328" l="1"/>
  <c r="DM327"/>
  <c r="DM328" l="1"/>
  <c r="DL329"/>
  <c r="DM329" l="1"/>
  <c r="DL330"/>
  <c r="DL331" l="1"/>
  <c r="DM330"/>
  <c r="DM331" l="1"/>
  <c r="DL332"/>
  <c r="DL333" l="1"/>
  <c r="DM332"/>
  <c r="DL334" l="1"/>
  <c r="DM333"/>
  <c r="DM334" l="1"/>
  <c r="DL335"/>
  <c r="DL336" l="1"/>
  <c r="DM335"/>
  <c r="DM336" l="1"/>
  <c r="DL337"/>
  <c r="DM337" l="1"/>
  <c r="DL338"/>
  <c r="DL339" l="1"/>
  <c r="DM338"/>
  <c r="DM339" l="1"/>
  <c r="DL340"/>
  <c r="DL341" l="1"/>
  <c r="DM340"/>
  <c r="DL342" l="1"/>
  <c r="DM341"/>
  <c r="DM342" l="1"/>
  <c r="DL343"/>
  <c r="DL344" l="1"/>
  <c r="DM343"/>
  <c r="DM344" l="1"/>
  <c r="DL345"/>
  <c r="DM345" l="1"/>
  <c r="DL346"/>
  <c r="DL347" l="1"/>
  <c r="DM346"/>
  <c r="DM347" l="1"/>
  <c r="DL348"/>
  <c r="DL349" l="1"/>
  <c r="DM348"/>
  <c r="DL350" l="1"/>
  <c r="DM349"/>
  <c r="DM350" l="1"/>
  <c r="DL351"/>
  <c r="DL352" l="1"/>
  <c r="DM351"/>
  <c r="DM352" l="1"/>
  <c r="DL353"/>
  <c r="DM353" l="1"/>
  <c r="DL354"/>
  <c r="DL355" l="1"/>
  <c r="DM354"/>
  <c r="DM355" l="1"/>
  <c r="DL356"/>
  <c r="DL357" l="1"/>
  <c r="DM356"/>
  <c r="DL358" l="1"/>
  <c r="DM357"/>
  <c r="DM358" l="1"/>
  <c r="DL359"/>
  <c r="DL360" l="1"/>
  <c r="DM359"/>
  <c r="DM360" l="1"/>
  <c r="DL361"/>
  <c r="DM361" l="1"/>
  <c r="DL362"/>
  <c r="DL363" l="1"/>
  <c r="DM362"/>
  <c r="DM363" l="1"/>
  <c r="DL364"/>
  <c r="DL365" l="1"/>
  <c r="DM364"/>
  <c r="DL366" l="1"/>
  <c r="DM365"/>
  <c r="DM366" l="1"/>
  <c r="DL367"/>
  <c r="DL368" l="1"/>
  <c r="DM367"/>
  <c r="DM368" l="1"/>
  <c r="DL369"/>
  <c r="DM369" l="1"/>
  <c r="DL370"/>
  <c r="DL371" l="1"/>
  <c r="DM370"/>
  <c r="DM371" l="1"/>
  <c r="DL372"/>
  <c r="DL373" l="1"/>
  <c r="DM372"/>
  <c r="DL374" l="1"/>
  <c r="DM373"/>
  <c r="DM374" l="1"/>
  <c r="DL375"/>
  <c r="DL376" l="1"/>
  <c r="DM375"/>
  <c r="DM376" l="1"/>
  <c r="DL377"/>
  <c r="DM377" l="1"/>
  <c r="DL378"/>
  <c r="DL379" l="1"/>
  <c r="DM378"/>
  <c r="DM379" l="1"/>
  <c r="DL380"/>
  <c r="DL381" l="1"/>
  <c r="DM380"/>
  <c r="DL382" l="1"/>
  <c r="DM381"/>
  <c r="DM382" l="1"/>
  <c r="DL383"/>
  <c r="DL384" l="1"/>
  <c r="DM383"/>
  <c r="DM384" l="1"/>
  <c r="DL385"/>
  <c r="DM385" l="1"/>
  <c r="DL386"/>
  <c r="DL387" l="1"/>
  <c r="DM386"/>
  <c r="DM387" l="1"/>
  <c r="DL388"/>
  <c r="DL389" l="1"/>
  <c r="DM388"/>
  <c r="DL390" l="1"/>
  <c r="DM389"/>
  <c r="DM390" l="1"/>
  <c r="DL391"/>
  <c r="DL392" l="1"/>
  <c r="DM391"/>
  <c r="DM392" l="1"/>
  <c r="DL393"/>
  <c r="DM393" l="1"/>
  <c r="DL394"/>
  <c r="DL395" l="1"/>
  <c r="DM394"/>
  <c r="DM395" l="1"/>
  <c r="DL396"/>
  <c r="DL397" l="1"/>
  <c r="DM396"/>
  <c r="DL398" l="1"/>
  <c r="DM397"/>
  <c r="DM398" l="1"/>
  <c r="DL399"/>
  <c r="DL400" l="1"/>
  <c r="DM399"/>
  <c r="DM400" l="1"/>
  <c r="DL401"/>
  <c r="DM401" l="1"/>
  <c r="DL402"/>
  <c r="DL403" l="1"/>
  <c r="DM402"/>
  <c r="DM403" l="1"/>
  <c r="DL404"/>
  <c r="DL405" l="1"/>
  <c r="DM404"/>
  <c r="DL406" l="1"/>
  <c r="DM405"/>
  <c r="DM406" l="1"/>
  <c r="DL407"/>
  <c r="DM407" l="1"/>
  <c r="DL408"/>
  <c r="DM408" l="1"/>
  <c r="DL409"/>
  <c r="DM409" l="1"/>
  <c r="DL410"/>
  <c r="DL411" l="1"/>
  <c r="DM410"/>
  <c r="DL412" l="1"/>
  <c r="DM411"/>
  <c r="DL413" l="1"/>
  <c r="DM412"/>
  <c r="DM413" l="1"/>
  <c r="DL414"/>
  <c r="DM414" l="1"/>
  <c r="DL415"/>
  <c r="DM415" l="1"/>
  <c r="DL416"/>
  <c r="DM416" l="1"/>
  <c r="DL417"/>
  <c r="DM417" l="1"/>
  <c r="DL418"/>
  <c r="DL419" l="1"/>
  <c r="DM418"/>
  <c r="DL420" l="1"/>
  <c r="DM419"/>
  <c r="DL421" l="1"/>
  <c r="DM420"/>
  <c r="DL422" l="1"/>
  <c r="DM421"/>
  <c r="DM422" l="1"/>
  <c r="DL423"/>
  <c r="DM423" l="1"/>
  <c r="DL424"/>
  <c r="DM424" l="1"/>
  <c r="DL425"/>
  <c r="DM425" l="1"/>
  <c r="DL426"/>
  <c r="DL427" l="1"/>
  <c r="DM426"/>
  <c r="DL428" l="1"/>
  <c r="DM427"/>
  <c r="DL429" l="1"/>
  <c r="DM428"/>
  <c r="DL430" l="1"/>
  <c r="DM429"/>
  <c r="DM430" l="1"/>
  <c r="DL431"/>
  <c r="DL432" l="1"/>
  <c r="DM431"/>
  <c r="DL433" l="1"/>
  <c r="DM432"/>
  <c r="DM433" l="1"/>
  <c r="DL434"/>
  <c r="DL435" l="1"/>
  <c r="DM434"/>
  <c r="DL436" l="1"/>
  <c r="DM435"/>
  <c r="DL437" l="1"/>
  <c r="DM436"/>
  <c r="DM437" l="1"/>
  <c r="DL438"/>
  <c r="DM438" l="1"/>
  <c r="DL439"/>
  <c r="DL440" l="1"/>
  <c r="DM439"/>
  <c r="DL441" l="1"/>
  <c r="DM440"/>
  <c r="DL442" l="1"/>
  <c r="DM441"/>
  <c r="DL443" l="1"/>
  <c r="DM442"/>
  <c r="DL444" l="1"/>
  <c r="DM443"/>
  <c r="DL445" l="1"/>
  <c r="DM444"/>
  <c r="DL446" l="1"/>
  <c r="DM445"/>
  <c r="DM446" l="1"/>
  <c r="DL447"/>
  <c r="DL448" l="1"/>
  <c r="DM447"/>
  <c r="DM448" l="1"/>
  <c r="DL449"/>
  <c r="DL450" l="1"/>
  <c r="DM449"/>
  <c r="DL451" l="1"/>
  <c r="DM450"/>
  <c r="DL452" l="1"/>
  <c r="DM451"/>
  <c r="DM452" l="1"/>
  <c r="DL453"/>
  <c r="DL454" l="1"/>
  <c r="DM453"/>
  <c r="DL455" l="1"/>
  <c r="DM454"/>
  <c r="DM455" l="1"/>
  <c r="DL456"/>
  <c r="DL457" l="1"/>
  <c r="DM456"/>
  <c r="DL458" l="1"/>
  <c r="DM457"/>
  <c r="DM458" l="1"/>
  <c r="DL459"/>
  <c r="DL460" l="1"/>
  <c r="DM459"/>
  <c r="DM460" l="1"/>
  <c r="DL461"/>
  <c r="DM461" l="1"/>
  <c r="DL462"/>
  <c r="DL463" l="1"/>
  <c r="DM462"/>
  <c r="DM463" l="1"/>
  <c r="DL464"/>
  <c r="DL465" l="1"/>
  <c r="DM464"/>
  <c r="DL466" l="1"/>
  <c r="DM465"/>
  <c r="DM466" l="1"/>
  <c r="DL467"/>
  <c r="DL468" l="1"/>
  <c r="DM467"/>
  <c r="DM468" l="1"/>
  <c r="DL469"/>
  <c r="DM469" l="1"/>
  <c r="DL470"/>
  <c r="DL471" l="1"/>
  <c r="DM470"/>
  <c r="DM471" l="1"/>
  <c r="DL472"/>
  <c r="DL473" l="1"/>
  <c r="DM472"/>
  <c r="DL474" l="1"/>
  <c r="DM473"/>
  <c r="DM474" l="1"/>
  <c r="DL475"/>
  <c r="DL476" l="1"/>
  <c r="DM475"/>
  <c r="DM476" l="1"/>
  <c r="DL477"/>
  <c r="DM477" l="1"/>
  <c r="DL478"/>
  <c r="DL479" l="1"/>
  <c r="DM478"/>
  <c r="DM479" l="1"/>
  <c r="DL480"/>
  <c r="DL481" l="1"/>
  <c r="DM480"/>
  <c r="DL482" l="1"/>
  <c r="DM481"/>
  <c r="DM482" l="1"/>
  <c r="DL483"/>
  <c r="DL484" l="1"/>
  <c r="DM483"/>
  <c r="DM484" l="1"/>
  <c r="DL485"/>
  <c r="DM485" l="1"/>
  <c r="DL486"/>
  <c r="DL487" l="1"/>
  <c r="DM486"/>
  <c r="DM487" l="1"/>
  <c r="DL488"/>
  <c r="DL489" l="1"/>
  <c r="DM488"/>
  <c r="DL490" l="1"/>
  <c r="DM489"/>
  <c r="DM490" l="1"/>
  <c r="DL491"/>
  <c r="DL492" l="1"/>
  <c r="DM491"/>
  <c r="DM492" l="1"/>
  <c r="DL493"/>
  <c r="DM493" l="1"/>
  <c r="DL494"/>
  <c r="DL495" l="1"/>
  <c r="DM494"/>
  <c r="DM495" l="1"/>
  <c r="DL496"/>
  <c r="DL497" l="1"/>
  <c r="DM496"/>
  <c r="DL498" l="1"/>
  <c r="DM497"/>
  <c r="DM498" l="1"/>
  <c r="DL499"/>
  <c r="DL500" l="1"/>
  <c r="DM499"/>
  <c r="DM500" l="1"/>
  <c r="DL501"/>
  <c r="DM501" l="1"/>
  <c r="DL502"/>
  <c r="DL503" l="1"/>
  <c r="DM502"/>
  <c r="DM503" l="1"/>
  <c r="DL504"/>
  <c r="DL505" l="1"/>
  <c r="DM504"/>
  <c r="DL506" l="1"/>
  <c r="DM505"/>
  <c r="DM506" l="1"/>
  <c r="DL507"/>
  <c r="DL508" l="1"/>
  <c r="DM507"/>
  <c r="DM508" l="1"/>
  <c r="DL509"/>
  <c r="DM509" l="1"/>
  <c r="DL510"/>
  <c r="DL511" l="1"/>
  <c r="DM510"/>
  <c r="DM511" l="1"/>
  <c r="DL512"/>
  <c r="DL513" l="1"/>
  <c r="DM512"/>
  <c r="DL514" l="1"/>
  <c r="DM513"/>
  <c r="DM514" l="1"/>
  <c r="DL515"/>
  <c r="DL516" l="1"/>
  <c r="DM515"/>
  <c r="DM516" l="1"/>
  <c r="DL517"/>
  <c r="DM517" l="1"/>
  <c r="DL518"/>
  <c r="DL519" l="1"/>
  <c r="DM518"/>
  <c r="DM519" l="1"/>
  <c r="DL520"/>
  <c r="DL521" l="1"/>
  <c r="DM520"/>
  <c r="DL522" l="1"/>
  <c r="DM521"/>
  <c r="DM522" l="1"/>
  <c r="DL523"/>
  <c r="DL524" l="1"/>
  <c r="DM523"/>
  <c r="DM524" l="1"/>
  <c r="DL525"/>
  <c r="DM525" l="1"/>
  <c r="DL526"/>
  <c r="DL527" l="1"/>
  <c r="DM526"/>
  <c r="DM527" l="1"/>
  <c r="DL528"/>
  <c r="DL529" l="1"/>
  <c r="DM528"/>
  <c r="DL530" l="1"/>
  <c r="DM529"/>
  <c r="DM530" l="1"/>
  <c r="DL531"/>
  <c r="DL532" l="1"/>
  <c r="DM531"/>
  <c r="DM532" l="1"/>
  <c r="DL533"/>
  <c r="DM533" l="1"/>
  <c r="DL534"/>
  <c r="DL535" l="1"/>
  <c r="DM534"/>
  <c r="DM535" l="1"/>
  <c r="DL536"/>
  <c r="DL537" l="1"/>
  <c r="DM536"/>
  <c r="DL538" l="1"/>
  <c r="DM537"/>
  <c r="DM538" l="1"/>
  <c r="DL539"/>
  <c r="DL540" l="1"/>
  <c r="DM539"/>
  <c r="DM540" l="1"/>
  <c r="DL541"/>
  <c r="DM541" l="1"/>
  <c r="DL542"/>
  <c r="DL543" l="1"/>
  <c r="DM542"/>
  <c r="DM543" l="1"/>
  <c r="DL544"/>
  <c r="DL545" l="1"/>
  <c r="DM544"/>
  <c r="DL546" l="1"/>
  <c r="DM545"/>
  <c r="DM546" l="1"/>
  <c r="DL547"/>
  <c r="DL548" l="1"/>
  <c r="DM547"/>
  <c r="DM548" l="1"/>
  <c r="DL549"/>
  <c r="DM549" l="1"/>
  <c r="DL550"/>
  <c r="DL551" l="1"/>
  <c r="DM550"/>
  <c r="DL552" l="1"/>
  <c r="DM551"/>
  <c r="DL553" l="1"/>
  <c r="DM552"/>
  <c r="DL554" l="1"/>
  <c r="DM553"/>
  <c r="DM554" l="1"/>
  <c r="DL555"/>
  <c r="DM555" l="1"/>
  <c r="DL556"/>
  <c r="DM556" l="1"/>
  <c r="DL557"/>
  <c r="DM557" l="1"/>
  <c r="DL558"/>
  <c r="DL559" l="1"/>
  <c r="DM558"/>
  <c r="DL560" l="1"/>
  <c r="DM559"/>
  <c r="DL561" l="1"/>
  <c r="DM560"/>
  <c r="DL562" l="1"/>
  <c r="DM561"/>
  <c r="DM562" l="1"/>
  <c r="DL563"/>
  <c r="DM563" l="1"/>
  <c r="DL564"/>
  <c r="DM564" l="1"/>
  <c r="DL565"/>
  <c r="DM565" l="1"/>
  <c r="DL566"/>
  <c r="DL567" l="1"/>
  <c r="DM566"/>
  <c r="DL568" l="1"/>
  <c r="DM567"/>
  <c r="DL569" l="1"/>
  <c r="DM568"/>
  <c r="DL570" l="1"/>
  <c r="DM569"/>
  <c r="DM570" l="1"/>
  <c r="DL571"/>
  <c r="DL572" l="1"/>
  <c r="DM571"/>
  <c r="DM572" l="1"/>
  <c r="DL573"/>
  <c r="DM573" l="1"/>
  <c r="DL574"/>
  <c r="DL575" l="1"/>
  <c r="DM574"/>
  <c r="DM575" l="1"/>
  <c r="DL576"/>
  <c r="DL577" l="1"/>
  <c r="DM576"/>
  <c r="DL578" l="1"/>
  <c r="DM577"/>
  <c r="DM578" l="1"/>
  <c r="DL579"/>
  <c r="DM579" l="1"/>
  <c r="DL580"/>
  <c r="DM580" l="1"/>
  <c r="DL581"/>
  <c r="DM581" l="1"/>
  <c r="DL582"/>
  <c r="DL583" l="1"/>
  <c r="DM582"/>
  <c r="DM583" l="1"/>
  <c r="DL584"/>
  <c r="DL585" l="1"/>
  <c r="DM584"/>
  <c r="DL586" l="1"/>
  <c r="DM585"/>
  <c r="DL587" l="1"/>
  <c r="DM586"/>
  <c r="DM587" l="1"/>
  <c r="DL588"/>
  <c r="DL589" l="1"/>
  <c r="DM588"/>
  <c r="DM589" l="1"/>
  <c r="DL590"/>
  <c r="DL591" l="1"/>
  <c r="DM590"/>
  <c r="DM591" l="1"/>
  <c r="DL592"/>
  <c r="DM592" l="1"/>
  <c r="DL593"/>
  <c r="DL594" l="1"/>
  <c r="DM593"/>
  <c r="DL595" l="1"/>
  <c r="DM594"/>
  <c r="DM595" l="1"/>
  <c r="DL596"/>
  <c r="DL597" l="1"/>
  <c r="DM596"/>
  <c r="DM597" l="1"/>
  <c r="DL598"/>
  <c r="DL599" l="1"/>
  <c r="DM598"/>
  <c r="DM599" l="1"/>
  <c r="DL600"/>
  <c r="DM600" l="1"/>
  <c r="DL601"/>
  <c r="DL602" l="1"/>
  <c r="DM601"/>
  <c r="DL603" l="1"/>
  <c r="DM602"/>
  <c r="DM603" l="1"/>
  <c r="DL604"/>
  <c r="DL605" l="1"/>
  <c r="DM604"/>
  <c r="DM605" l="1"/>
  <c r="DL606"/>
  <c r="DL607" l="1"/>
  <c r="DM606"/>
  <c r="DM607" l="1"/>
  <c r="DL608"/>
  <c r="DM608" l="1"/>
  <c r="DL609"/>
  <c r="DL610" l="1"/>
  <c r="DM610" s="1"/>
  <c r="B21" i="5" s="1"/>
  <c r="DM609" i="7"/>
</calcChain>
</file>

<file path=xl/comments1.xml><?xml version="1.0" encoding="utf-8"?>
<comments xmlns="http://schemas.openxmlformats.org/spreadsheetml/2006/main">
  <authors>
    <author>Compík</author>
  </authors>
  <commentList>
    <comment ref="AE3" authorId="0">
      <text>
        <r>
          <rPr>
            <sz val="9"/>
            <color indexed="81"/>
            <rFont val="Tahoma"/>
            <family val="2"/>
            <charset val="238"/>
          </rPr>
          <t>1-skvělý obchod
2-dobrý obchod, ale mohl být lepší
3-dobrý vstup, ale porušení pravidel
4-slabý obchod, proti trendu
5- špatný obchod, nesmyslný vstup</t>
        </r>
      </text>
    </comment>
  </commentList>
</comments>
</file>

<file path=xl/comments2.xml><?xml version="1.0" encoding="utf-8"?>
<comments xmlns="http://schemas.openxmlformats.org/spreadsheetml/2006/main">
  <authors>
    <author>Compík</author>
  </authors>
  <commentList>
    <comment ref="L152" authorId="0">
      <text>
        <r>
          <rPr>
            <b/>
            <sz val="9"/>
            <color indexed="81"/>
            <rFont val="Tahoma"/>
            <family val="2"/>
            <charset val="238"/>
          </rPr>
          <t>není vypočítáváno z "Deník", ale z "Poznámky"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Compík</author>
  </authors>
  <commentList>
    <comment ref="O3" authorId="0">
      <text>
        <r>
          <rPr>
            <sz val="9"/>
            <color indexed="81"/>
            <rFont val="Tahoma"/>
            <family val="2"/>
            <charset val="238"/>
          </rPr>
          <t xml:space="preserve">o kolik pips převýšilo ATR
</t>
        </r>
      </text>
    </comment>
    <comment ref="Q3" authorId="0">
      <text>
        <r>
          <rPr>
            <b/>
            <sz val="9"/>
            <color indexed="81"/>
            <rFont val="Tahoma"/>
            <family val="2"/>
            <charset val="238"/>
          </rPr>
          <t>A- vyšla moje predikce
B- vyšel alternativní scénář
C- kombinace obou
D- jiný scénář</t>
        </r>
        <r>
          <rPr>
            <sz val="9"/>
            <color indexed="81"/>
            <rFont val="Tahoma"/>
            <family val="2"/>
            <charset val="238"/>
          </rPr>
          <t xml:space="preserve">
  (A=nejlepší, D=nejhorší)</t>
        </r>
      </text>
    </comment>
    <comment ref="O23" authorId="0">
      <text>
        <r>
          <rPr>
            <sz val="9"/>
            <color indexed="81"/>
            <rFont val="Tahoma"/>
            <family val="2"/>
            <charset val="238"/>
          </rPr>
          <t xml:space="preserve">o kolik pips převýšilo ATR
</t>
        </r>
      </text>
    </comment>
    <comment ref="Q23" authorId="0">
      <text>
        <r>
          <rPr>
            <b/>
            <sz val="9"/>
            <color indexed="81"/>
            <rFont val="Tahoma"/>
            <family val="2"/>
            <charset val="238"/>
          </rPr>
          <t>A- vyšla moje predikce
B- vyšel alternativní scénář
C- kombinace obou
D- jiný scénář</t>
        </r>
        <r>
          <rPr>
            <sz val="9"/>
            <color indexed="81"/>
            <rFont val="Tahoma"/>
            <family val="2"/>
            <charset val="238"/>
          </rPr>
          <t xml:space="preserve">
  (A=nejlepší, D=nejhorší)</t>
        </r>
      </text>
    </comment>
    <comment ref="O43" authorId="0">
      <text>
        <r>
          <rPr>
            <sz val="9"/>
            <color indexed="81"/>
            <rFont val="Tahoma"/>
            <family val="2"/>
            <charset val="238"/>
          </rPr>
          <t xml:space="preserve">o kolik pips převýšilo ATR
</t>
        </r>
      </text>
    </comment>
    <comment ref="Q43" authorId="0">
      <text>
        <r>
          <rPr>
            <b/>
            <sz val="9"/>
            <color indexed="81"/>
            <rFont val="Tahoma"/>
            <family val="2"/>
            <charset val="238"/>
          </rPr>
          <t>A- vyšla moje predikce
B- vyšel alternativní scénář
C- kombinace obou
D- jiný scénář</t>
        </r>
        <r>
          <rPr>
            <sz val="9"/>
            <color indexed="81"/>
            <rFont val="Tahoma"/>
            <family val="2"/>
            <charset val="238"/>
          </rPr>
          <t xml:space="preserve">
  (A=nejlepší, D=nejhorší)</t>
        </r>
      </text>
    </comment>
    <comment ref="O63" authorId="0">
      <text>
        <r>
          <rPr>
            <sz val="9"/>
            <color indexed="81"/>
            <rFont val="Tahoma"/>
            <family val="2"/>
            <charset val="238"/>
          </rPr>
          <t xml:space="preserve">o kolik pips převýšilo ATR
</t>
        </r>
      </text>
    </comment>
    <comment ref="Q63" authorId="0">
      <text>
        <r>
          <rPr>
            <b/>
            <sz val="9"/>
            <color indexed="81"/>
            <rFont val="Tahoma"/>
            <family val="2"/>
            <charset val="238"/>
          </rPr>
          <t>A- vyšla moje predikce
B- vyšel alternativní scénář
C- kombinace obou
D- jiný scénář</t>
        </r>
        <r>
          <rPr>
            <sz val="9"/>
            <color indexed="81"/>
            <rFont val="Tahoma"/>
            <family val="2"/>
            <charset val="238"/>
          </rPr>
          <t xml:space="preserve">
  (A=nejlepší, D=nejhorší)</t>
        </r>
      </text>
    </comment>
    <comment ref="O83" authorId="0">
      <text>
        <r>
          <rPr>
            <sz val="9"/>
            <color indexed="81"/>
            <rFont val="Tahoma"/>
            <family val="2"/>
            <charset val="238"/>
          </rPr>
          <t xml:space="preserve">o kolik pips převýšilo ATR
</t>
        </r>
      </text>
    </comment>
    <comment ref="Q83" authorId="0">
      <text>
        <r>
          <rPr>
            <b/>
            <sz val="9"/>
            <color indexed="81"/>
            <rFont val="Tahoma"/>
            <family val="2"/>
            <charset val="238"/>
          </rPr>
          <t>A- vyšla moje predikce
B- vyšel alternativní scénář
C- kombinace obou
D- jiný scénář</t>
        </r>
        <r>
          <rPr>
            <sz val="9"/>
            <color indexed="81"/>
            <rFont val="Tahoma"/>
            <family val="2"/>
            <charset val="238"/>
          </rPr>
          <t xml:space="preserve">
  (A=nejlepší, D=nejhorší)</t>
        </r>
      </text>
    </comment>
    <comment ref="O103" authorId="0">
      <text>
        <r>
          <rPr>
            <sz val="9"/>
            <color indexed="81"/>
            <rFont val="Tahoma"/>
            <family val="2"/>
            <charset val="238"/>
          </rPr>
          <t xml:space="preserve">o kolik pips převýšilo ATR
</t>
        </r>
      </text>
    </comment>
    <comment ref="Q103" authorId="0">
      <text>
        <r>
          <rPr>
            <b/>
            <sz val="9"/>
            <color indexed="81"/>
            <rFont val="Tahoma"/>
            <family val="2"/>
            <charset val="238"/>
          </rPr>
          <t>A- vyšla moje predikce
B- vyšel alternativní scénář
C- kombinace obou
D- jiný scénář</t>
        </r>
        <r>
          <rPr>
            <sz val="9"/>
            <color indexed="81"/>
            <rFont val="Tahoma"/>
            <family val="2"/>
            <charset val="238"/>
          </rPr>
          <t xml:space="preserve">
  (A=nejlepší, D=nejhorší)</t>
        </r>
      </text>
    </comment>
    <comment ref="O123" authorId="0">
      <text>
        <r>
          <rPr>
            <sz val="9"/>
            <color indexed="81"/>
            <rFont val="Tahoma"/>
            <family val="2"/>
            <charset val="238"/>
          </rPr>
          <t xml:space="preserve">o kolik pips převýšilo ATR
</t>
        </r>
      </text>
    </comment>
    <comment ref="Q123" authorId="0">
      <text>
        <r>
          <rPr>
            <b/>
            <sz val="9"/>
            <color indexed="81"/>
            <rFont val="Tahoma"/>
            <family val="2"/>
            <charset val="238"/>
          </rPr>
          <t>A- vyšla moje predikce
B- vyšel alternativní scénář
C- kombinace obou
D- jiný scénář</t>
        </r>
        <r>
          <rPr>
            <sz val="9"/>
            <color indexed="81"/>
            <rFont val="Tahoma"/>
            <family val="2"/>
            <charset val="238"/>
          </rPr>
          <t xml:space="preserve">
  (A=nejlepší, D=nejhorší)</t>
        </r>
      </text>
    </comment>
    <comment ref="O143" authorId="0">
      <text>
        <r>
          <rPr>
            <sz val="9"/>
            <color indexed="81"/>
            <rFont val="Tahoma"/>
            <family val="2"/>
            <charset val="238"/>
          </rPr>
          <t xml:space="preserve">o kolik pips převýšilo ATR
</t>
        </r>
      </text>
    </comment>
    <comment ref="Q143" authorId="0">
      <text>
        <r>
          <rPr>
            <b/>
            <sz val="9"/>
            <color indexed="81"/>
            <rFont val="Tahoma"/>
            <family val="2"/>
            <charset val="238"/>
          </rPr>
          <t>A- vyšla moje predikce
B- vyšel alternativní scénář
C- kombinace obou
D- jiný scénář</t>
        </r>
        <r>
          <rPr>
            <sz val="9"/>
            <color indexed="81"/>
            <rFont val="Tahoma"/>
            <family val="2"/>
            <charset val="238"/>
          </rPr>
          <t xml:space="preserve">
  (A=nejlepší, D=nejhorší)</t>
        </r>
      </text>
    </comment>
    <comment ref="O163" authorId="0">
      <text>
        <r>
          <rPr>
            <sz val="9"/>
            <color indexed="81"/>
            <rFont val="Tahoma"/>
            <family val="2"/>
            <charset val="238"/>
          </rPr>
          <t xml:space="preserve">o kolik pips převýšilo ATR
</t>
        </r>
      </text>
    </comment>
    <comment ref="Q163" authorId="0">
      <text>
        <r>
          <rPr>
            <b/>
            <sz val="9"/>
            <color indexed="81"/>
            <rFont val="Tahoma"/>
            <family val="2"/>
            <charset val="238"/>
          </rPr>
          <t>A- vyšla moje predikce
B- vyšel alternativní scénář
C- kombinace obou
D- jiný scénář</t>
        </r>
        <r>
          <rPr>
            <sz val="9"/>
            <color indexed="81"/>
            <rFont val="Tahoma"/>
            <family val="2"/>
            <charset val="238"/>
          </rPr>
          <t xml:space="preserve">
  (A=nejlepší, D=nejhorší)</t>
        </r>
      </text>
    </comment>
    <comment ref="O183" authorId="0">
      <text>
        <r>
          <rPr>
            <sz val="9"/>
            <color indexed="81"/>
            <rFont val="Tahoma"/>
            <family val="2"/>
            <charset val="238"/>
          </rPr>
          <t xml:space="preserve">o kolik pips převýšilo ATR
</t>
        </r>
      </text>
    </comment>
    <comment ref="Q183" authorId="0">
      <text>
        <r>
          <rPr>
            <b/>
            <sz val="9"/>
            <color indexed="81"/>
            <rFont val="Tahoma"/>
            <family val="2"/>
            <charset val="238"/>
          </rPr>
          <t>A- vyšla moje predikce
B- vyšel alternativní scénář
C- kombinace obou
D- jiný scénář</t>
        </r>
        <r>
          <rPr>
            <sz val="9"/>
            <color indexed="81"/>
            <rFont val="Tahoma"/>
            <family val="2"/>
            <charset val="238"/>
          </rPr>
          <t xml:space="preserve">
  (A=nejlepší, D=nejhorší)</t>
        </r>
      </text>
    </comment>
    <comment ref="O203" authorId="0">
      <text>
        <r>
          <rPr>
            <sz val="9"/>
            <color indexed="81"/>
            <rFont val="Tahoma"/>
            <family val="2"/>
            <charset val="238"/>
          </rPr>
          <t xml:space="preserve">o kolik pips převýšilo ATR
</t>
        </r>
      </text>
    </comment>
    <comment ref="Q203" authorId="0">
      <text>
        <r>
          <rPr>
            <b/>
            <sz val="9"/>
            <color indexed="81"/>
            <rFont val="Tahoma"/>
            <family val="2"/>
            <charset val="238"/>
          </rPr>
          <t>A- vyšla moje predikce
B- vyšel alternativní scénář
C- kombinace obou
D- jiný scénář</t>
        </r>
        <r>
          <rPr>
            <sz val="9"/>
            <color indexed="81"/>
            <rFont val="Tahoma"/>
            <family val="2"/>
            <charset val="238"/>
          </rPr>
          <t xml:space="preserve">
  (A=nejlepší, D=nejhorší)</t>
        </r>
      </text>
    </comment>
    <comment ref="O223" authorId="0">
      <text>
        <r>
          <rPr>
            <sz val="9"/>
            <color indexed="81"/>
            <rFont val="Tahoma"/>
            <family val="2"/>
            <charset val="238"/>
          </rPr>
          <t xml:space="preserve">o kolik pips převýšilo ATR
</t>
        </r>
      </text>
    </comment>
    <comment ref="Q223" authorId="0">
      <text>
        <r>
          <rPr>
            <b/>
            <sz val="9"/>
            <color indexed="81"/>
            <rFont val="Tahoma"/>
            <family val="2"/>
            <charset val="238"/>
          </rPr>
          <t>A- vyšla moje predikce
B- vyšel alternativní scénář
C- kombinace obou
D- jiný scénář</t>
        </r>
        <r>
          <rPr>
            <sz val="9"/>
            <color indexed="81"/>
            <rFont val="Tahoma"/>
            <family val="2"/>
            <charset val="238"/>
          </rPr>
          <t xml:space="preserve">
  (A=nejlepší, D=nejhorší)</t>
        </r>
      </text>
    </comment>
    <comment ref="O243" authorId="0">
      <text>
        <r>
          <rPr>
            <sz val="9"/>
            <color indexed="81"/>
            <rFont val="Tahoma"/>
            <family val="2"/>
            <charset val="238"/>
          </rPr>
          <t xml:space="preserve">o kolik pips převýšilo ATR
</t>
        </r>
      </text>
    </comment>
    <comment ref="Q243" authorId="0">
      <text>
        <r>
          <rPr>
            <b/>
            <sz val="9"/>
            <color indexed="81"/>
            <rFont val="Tahoma"/>
            <family val="2"/>
            <charset val="238"/>
          </rPr>
          <t>A- vyšla moje predikce
B- vyšel alternativní scénář
C- kombinace obou
D- jiný scénář</t>
        </r>
        <r>
          <rPr>
            <sz val="9"/>
            <color indexed="81"/>
            <rFont val="Tahoma"/>
            <family val="2"/>
            <charset val="238"/>
          </rPr>
          <t xml:space="preserve">
  (A=nejlepší, D=nejhorší)</t>
        </r>
      </text>
    </comment>
    <comment ref="O263" authorId="0">
      <text>
        <r>
          <rPr>
            <sz val="9"/>
            <color indexed="81"/>
            <rFont val="Tahoma"/>
            <family val="2"/>
            <charset val="238"/>
          </rPr>
          <t xml:space="preserve">o kolik pips převýšilo ATR
</t>
        </r>
      </text>
    </comment>
    <comment ref="Q263" authorId="0">
      <text>
        <r>
          <rPr>
            <b/>
            <sz val="9"/>
            <color indexed="81"/>
            <rFont val="Tahoma"/>
            <family val="2"/>
            <charset val="238"/>
          </rPr>
          <t>A- vyšla moje predikce
B- vyšel alternativní scénář
C- kombinace obou
D- jiný scénář</t>
        </r>
        <r>
          <rPr>
            <sz val="9"/>
            <color indexed="81"/>
            <rFont val="Tahoma"/>
            <family val="2"/>
            <charset val="238"/>
          </rPr>
          <t xml:space="preserve">
  (A=nejlepší, D=nejhorší)</t>
        </r>
      </text>
    </comment>
  </commentList>
</comments>
</file>

<file path=xl/sharedStrings.xml><?xml version="1.0" encoding="utf-8"?>
<sst xmlns="http://schemas.openxmlformats.org/spreadsheetml/2006/main" count="3155" uniqueCount="1461">
  <si>
    <t>SL</t>
  </si>
  <si>
    <t>Slouží pro výpočet statistiky dle měsíců</t>
  </si>
  <si>
    <t>Long</t>
  </si>
  <si>
    <t>Short</t>
  </si>
  <si>
    <t>č.</t>
  </si>
  <si>
    <t>S/L</t>
  </si>
  <si>
    <t>P/T</t>
  </si>
  <si>
    <t>zisk/ztráta</t>
  </si>
  <si>
    <t>MAE</t>
  </si>
  <si>
    <t>MFE</t>
  </si>
  <si>
    <t>pár</t>
  </si>
  <si>
    <t>TF</t>
  </si>
  <si>
    <t>vstup</t>
  </si>
  <si>
    <t>výstup</t>
  </si>
  <si>
    <t>zisky</t>
  </si>
  <si>
    <t>ztráty</t>
  </si>
  <si>
    <t>Pips</t>
  </si>
  <si>
    <t>datum</t>
  </si>
  <si>
    <t>(pips)</t>
  </si>
  <si>
    <t>EURUSD</t>
  </si>
  <si>
    <t>GBPUSD</t>
  </si>
  <si>
    <t>USDJPY</t>
  </si>
  <si>
    <t>FDE30</t>
  </si>
  <si>
    <t>FUS500</t>
  </si>
  <si>
    <t>Po</t>
  </si>
  <si>
    <t>Út</t>
  </si>
  <si>
    <t>St</t>
  </si>
  <si>
    <t>Čt</t>
  </si>
  <si>
    <t>Pá</t>
  </si>
  <si>
    <t>Statistika</t>
  </si>
  <si>
    <t>výpočet</t>
  </si>
  <si>
    <t>BE+1:</t>
  </si>
  <si>
    <t>četnost</t>
  </si>
  <si>
    <t>pips</t>
  </si>
  <si>
    <t>Statistika Long / Short</t>
  </si>
  <si>
    <t>ziskových</t>
  </si>
  <si>
    <t>ztrátových</t>
  </si>
  <si>
    <t>obchodů</t>
  </si>
  <si>
    <t>Statistika dle měnového páru</t>
  </si>
  <si>
    <t>Celkem</t>
  </si>
  <si>
    <t>&gt;-2000</t>
  </si>
  <si>
    <t>(graf)</t>
  </si>
  <si>
    <t>IRR</t>
  </si>
  <si>
    <t>&gt;=5</t>
  </si>
  <si>
    <t>&gt;=10</t>
  </si>
  <si>
    <t>&gt;=15</t>
  </si>
  <si>
    <t>&gt;=20</t>
  </si>
  <si>
    <t>&gt;=25</t>
  </si>
  <si>
    <t>&gt;=30</t>
  </si>
  <si>
    <t>&gt;=35</t>
  </si>
  <si>
    <t>&gt;=40</t>
  </si>
  <si>
    <t>%</t>
  </si>
  <si>
    <t>&gt;=1</t>
  </si>
  <si>
    <t>&gt;=2</t>
  </si>
  <si>
    <t>&gt;=3</t>
  </si>
  <si>
    <t>&gt;=4</t>
  </si>
  <si>
    <t>&gt;=6</t>
  </si>
  <si>
    <t>&gt;=7</t>
  </si>
  <si>
    <t>&gt;=8</t>
  </si>
  <si>
    <t>&gt;=9</t>
  </si>
  <si>
    <t>&gt;=11</t>
  </si>
  <si>
    <t>&gt;=12</t>
  </si>
  <si>
    <t>&gt;=13</t>
  </si>
  <si>
    <t>&gt;=14</t>
  </si>
  <si>
    <t>&gt;=16</t>
  </si>
  <si>
    <t>&gt;=17</t>
  </si>
  <si>
    <t>&gt;=18</t>
  </si>
  <si>
    <t>&gt;=19</t>
  </si>
  <si>
    <t>&gt;=21</t>
  </si>
  <si>
    <t>&gt;=22</t>
  </si>
  <si>
    <t>&gt;=23</t>
  </si>
  <si>
    <t>&gt;=24</t>
  </si>
  <si>
    <t>&gt;=26</t>
  </si>
  <si>
    <t>&gt;=27</t>
  </si>
  <si>
    <t>&gt;=28</t>
  </si>
  <si>
    <t>&gt;=29</t>
  </si>
  <si>
    <t>&gt;=31</t>
  </si>
  <si>
    <t>&gt;=38</t>
  </si>
  <si>
    <t>&gt;=32</t>
  </si>
  <si>
    <t>&gt;=33</t>
  </si>
  <si>
    <t>&gt;=34</t>
  </si>
  <si>
    <t>&gt;=36</t>
  </si>
  <si>
    <t>&gt;=37</t>
  </si>
  <si>
    <t>&gt;=39</t>
  </si>
  <si>
    <t>&gt;=41</t>
  </si>
  <si>
    <t>obchodu</t>
  </si>
  <si>
    <t xml:space="preserve"> 2-4</t>
  </si>
  <si>
    <t xml:space="preserve"> 0-2</t>
  </si>
  <si>
    <t xml:space="preserve"> 4-6</t>
  </si>
  <si>
    <t xml:space="preserve"> 6-8</t>
  </si>
  <si>
    <t xml:space="preserve"> 10-12</t>
  </si>
  <si>
    <t xml:space="preserve"> 12-14</t>
  </si>
  <si>
    <t xml:space="preserve"> 18-20</t>
  </si>
  <si>
    <t xml:space="preserve"> 22-24</t>
  </si>
  <si>
    <t>Délka</t>
  </si>
  <si>
    <t>EURJPY</t>
  </si>
  <si>
    <t>GOLD</t>
  </si>
  <si>
    <t>SILVER</t>
  </si>
  <si>
    <t>Průměrný čas strávený v obchodě:</t>
  </si>
  <si>
    <t>Statistika dle hodin</t>
  </si>
  <si>
    <t>Statistika dle dnů v týdnu</t>
  </si>
  <si>
    <t>Statistika    MAE -</t>
  </si>
  <si>
    <t>Statistika    MFE +</t>
  </si>
  <si>
    <t>Poznámky</t>
  </si>
  <si>
    <t>&lt;=-8</t>
  </si>
  <si>
    <t>Statistika dle měsíců</t>
  </si>
  <si>
    <t>&lt;=-1</t>
  </si>
  <si>
    <t>Equity</t>
  </si>
  <si>
    <t xml:space="preserve"> 8-10</t>
  </si>
  <si>
    <t>Deník - sl. C</t>
  </si>
  <si>
    <t>Vstup</t>
  </si>
  <si>
    <t>čas</t>
  </si>
  <si>
    <t>Výstup</t>
  </si>
  <si>
    <t>počet uzavřených obchodů</t>
  </si>
  <si>
    <t>&lt;=-2</t>
  </si>
  <si>
    <t>&lt;=-3</t>
  </si>
  <si>
    <t>&lt;=-4</t>
  </si>
  <si>
    <t>&lt;=-5</t>
  </si>
  <si>
    <t>&lt;=-6</t>
  </si>
  <si>
    <t>&lt;=-7</t>
  </si>
  <si>
    <t>&lt;=-9</t>
  </si>
  <si>
    <t>&lt;=-10</t>
  </si>
  <si>
    <t>&lt;=-11</t>
  </si>
  <si>
    <t>&lt;=-12</t>
  </si>
  <si>
    <t>&lt;=-13</t>
  </si>
  <si>
    <t>&lt;=-14</t>
  </si>
  <si>
    <t>&lt;=-15</t>
  </si>
  <si>
    <t>&lt;=-16</t>
  </si>
  <si>
    <t>&lt;=-17</t>
  </si>
  <si>
    <t>&lt;=-18</t>
  </si>
  <si>
    <t>&lt;=-19</t>
  </si>
  <si>
    <t>&lt;=-20</t>
  </si>
  <si>
    <t>&lt;=-21</t>
  </si>
  <si>
    <t>&lt;=-22</t>
  </si>
  <si>
    <t>&lt;=-23</t>
  </si>
  <si>
    <t>&lt;=-24</t>
  </si>
  <si>
    <t>&lt;=-25</t>
  </si>
  <si>
    <t>&lt;=-26</t>
  </si>
  <si>
    <t>&lt;=-27</t>
  </si>
  <si>
    <t>&lt;=-28</t>
  </si>
  <si>
    <t>&lt;=-29</t>
  </si>
  <si>
    <t>&lt;=-30</t>
  </si>
  <si>
    <t>&lt;=-31</t>
  </si>
  <si>
    <t>&lt;=-32</t>
  </si>
  <si>
    <t>&lt;=-33</t>
  </si>
  <si>
    <t>&lt;=-34</t>
  </si>
  <si>
    <t>&lt;=-35</t>
  </si>
  <si>
    <t>&lt;=-36</t>
  </si>
  <si>
    <t>&lt;=-37</t>
  </si>
  <si>
    <t>&lt;=-38</t>
  </si>
  <si>
    <t>&lt;=-39</t>
  </si>
  <si>
    <t>&lt;=-40</t>
  </si>
  <si>
    <t>&lt;=-41</t>
  </si>
  <si>
    <t>&lt;=-42</t>
  </si>
  <si>
    <t>&lt;=-43</t>
  </si>
  <si>
    <t>&lt;=-44</t>
  </si>
  <si>
    <t>&lt;=-45</t>
  </si>
  <si>
    <t>&lt;=-46</t>
  </si>
  <si>
    <t>&lt;=-47</t>
  </si>
  <si>
    <t>&lt;=-48</t>
  </si>
  <si>
    <t>&lt;=-49</t>
  </si>
  <si>
    <t>&lt;=-50</t>
  </si>
  <si>
    <t>&lt;=-51</t>
  </si>
  <si>
    <t>&lt;=-52</t>
  </si>
  <si>
    <t>&lt;=-53</t>
  </si>
  <si>
    <t>&lt;=-54</t>
  </si>
  <si>
    <t>&lt;=-55</t>
  </si>
  <si>
    <t>&lt;=-56</t>
  </si>
  <si>
    <t>&lt;=-57</t>
  </si>
  <si>
    <t>&lt;=-58</t>
  </si>
  <si>
    <t>&lt;=-59</t>
  </si>
  <si>
    <t>&lt;=-60</t>
  </si>
  <si>
    <t>&lt;=-61</t>
  </si>
  <si>
    <t>&lt;=-62</t>
  </si>
  <si>
    <t>&lt;=-63</t>
  </si>
  <si>
    <t>&lt;=-64</t>
  </si>
  <si>
    <t>&lt;=-65</t>
  </si>
  <si>
    <t>&lt;=-66</t>
  </si>
  <si>
    <t>&lt;=-67</t>
  </si>
  <si>
    <t>&lt;=-68</t>
  </si>
  <si>
    <t>&lt;=-69</t>
  </si>
  <si>
    <t>&lt;=-70</t>
  </si>
  <si>
    <t>&lt;=-71</t>
  </si>
  <si>
    <t>&lt;=-72</t>
  </si>
  <si>
    <t>&lt;=-73</t>
  </si>
  <si>
    <t>&lt;=-74</t>
  </si>
  <si>
    <t>&lt;=-75</t>
  </si>
  <si>
    <t>&lt;=-76</t>
  </si>
  <si>
    <t>&lt;=-77</t>
  </si>
  <si>
    <t>&lt;=-78</t>
  </si>
  <si>
    <t>&lt;=-79</t>
  </si>
  <si>
    <t>&lt;=-80</t>
  </si>
  <si>
    <t>&lt;=-81</t>
  </si>
  <si>
    <t>&lt;=-82</t>
  </si>
  <si>
    <t>&lt;=-83</t>
  </si>
  <si>
    <t>&lt;=-84</t>
  </si>
  <si>
    <t>&lt;=-85</t>
  </si>
  <si>
    <t>&lt;=-86</t>
  </si>
  <si>
    <t>&lt;=-87</t>
  </si>
  <si>
    <t>&lt;=-88</t>
  </si>
  <si>
    <t>&lt;=-89</t>
  </si>
  <si>
    <t>&lt;=-90</t>
  </si>
  <si>
    <t>&lt;=-91</t>
  </si>
  <si>
    <t>&lt;=-92</t>
  </si>
  <si>
    <t>&lt;=-93</t>
  </si>
  <si>
    <t>&lt;=-94</t>
  </si>
  <si>
    <t>&lt;=-95</t>
  </si>
  <si>
    <t>&lt;=-96</t>
  </si>
  <si>
    <t>&lt;=-97</t>
  </si>
  <si>
    <t>&lt;=-98</t>
  </si>
  <si>
    <t>&lt;=-99</t>
  </si>
  <si>
    <t>&lt;=-100</t>
  </si>
  <si>
    <t>&lt;=-101</t>
  </si>
  <si>
    <t>&lt;=-102</t>
  </si>
  <si>
    <t>&lt;=-103</t>
  </si>
  <si>
    <t>&lt;=-104</t>
  </si>
  <si>
    <t>&lt;=-105</t>
  </si>
  <si>
    <t>&lt;=-106</t>
  </si>
  <si>
    <t>&lt;=-107</t>
  </si>
  <si>
    <t>&lt;=-108</t>
  </si>
  <si>
    <t>&lt;=-109</t>
  </si>
  <si>
    <t>&lt;=-110</t>
  </si>
  <si>
    <t>&lt;=-111</t>
  </si>
  <si>
    <t>&lt;=-112</t>
  </si>
  <si>
    <t>&lt;=-113</t>
  </si>
  <si>
    <t>&lt;=-114</t>
  </si>
  <si>
    <t>&lt;=-115</t>
  </si>
  <si>
    <t>&lt;=-116</t>
  </si>
  <si>
    <t>&lt;=-117</t>
  </si>
  <si>
    <t>&lt;=-118</t>
  </si>
  <si>
    <t>&lt;=-119</t>
  </si>
  <si>
    <t>&lt;=-120</t>
  </si>
  <si>
    <t>&lt;=-121</t>
  </si>
  <si>
    <t>&lt;=-122</t>
  </si>
  <si>
    <t>&lt;=-123</t>
  </si>
  <si>
    <t>&lt;=-124</t>
  </si>
  <si>
    <t>&lt;=-125</t>
  </si>
  <si>
    <t>&lt;=-126</t>
  </si>
  <si>
    <t>&lt;=-127</t>
  </si>
  <si>
    <t>&lt;=-128</t>
  </si>
  <si>
    <t>&lt;=-129</t>
  </si>
  <si>
    <t>&lt;=-130</t>
  </si>
  <si>
    <t>&lt;=-131</t>
  </si>
  <si>
    <t>&lt;=-132</t>
  </si>
  <si>
    <t>&lt;=-133</t>
  </si>
  <si>
    <t>&lt;=-134</t>
  </si>
  <si>
    <t>&lt;=-135</t>
  </si>
  <si>
    <t>&lt;=-136</t>
  </si>
  <si>
    <t>&lt;=-137</t>
  </si>
  <si>
    <t>&lt;=-138</t>
  </si>
  <si>
    <t>&lt;=-139</t>
  </si>
  <si>
    <t>&lt;=-140</t>
  </si>
  <si>
    <t>&lt;=-141</t>
  </si>
  <si>
    <t>&lt;=-142</t>
  </si>
  <si>
    <t>&lt;=-143</t>
  </si>
  <si>
    <t>&lt;=-144</t>
  </si>
  <si>
    <t>&lt;=-145</t>
  </si>
  <si>
    <t>&lt;=-146</t>
  </si>
  <si>
    <t>&lt;=-147</t>
  </si>
  <si>
    <t>&lt;=-148</t>
  </si>
  <si>
    <t>&lt;=-149</t>
  </si>
  <si>
    <t>&lt;=-150</t>
  </si>
  <si>
    <t>&lt;=-151</t>
  </si>
  <si>
    <t>&lt;=-152</t>
  </si>
  <si>
    <t>&lt;=-153</t>
  </si>
  <si>
    <t>&lt;=-154</t>
  </si>
  <si>
    <t>&lt;=-155</t>
  </si>
  <si>
    <t>&lt;=-156</t>
  </si>
  <si>
    <t>&lt;=-157</t>
  </si>
  <si>
    <t>&lt;=-158</t>
  </si>
  <si>
    <t>&lt;=-159</t>
  </si>
  <si>
    <t>&lt;=-160</t>
  </si>
  <si>
    <t>&lt;=-161</t>
  </si>
  <si>
    <t>&lt;=-162</t>
  </si>
  <si>
    <t>&lt;=-163</t>
  </si>
  <si>
    <t>&lt;=-164</t>
  </si>
  <si>
    <t>&lt;=-165</t>
  </si>
  <si>
    <t>&lt;=-166</t>
  </si>
  <si>
    <t>&lt;=-167</t>
  </si>
  <si>
    <t>&lt;=-168</t>
  </si>
  <si>
    <t>&lt;=-169</t>
  </si>
  <si>
    <t>&lt;=-170</t>
  </si>
  <si>
    <t>&lt;=-171</t>
  </si>
  <si>
    <t>&lt;=-172</t>
  </si>
  <si>
    <t>&lt;=-173</t>
  </si>
  <si>
    <t>&lt;=-174</t>
  </si>
  <si>
    <t>&lt;=-175</t>
  </si>
  <si>
    <t>&lt;=-176</t>
  </si>
  <si>
    <t>&lt;=-177</t>
  </si>
  <si>
    <t>&lt;=-178</t>
  </si>
  <si>
    <t>&lt;=-179</t>
  </si>
  <si>
    <t>&lt;=-180</t>
  </si>
  <si>
    <t>&lt;=-181</t>
  </si>
  <si>
    <t>&lt;=-182</t>
  </si>
  <si>
    <t>&lt;=-183</t>
  </si>
  <si>
    <t>&lt;=-184</t>
  </si>
  <si>
    <t>&lt;=-185</t>
  </si>
  <si>
    <t>&lt;=-186</t>
  </si>
  <si>
    <t>&lt;=-187</t>
  </si>
  <si>
    <t>&lt;=-188</t>
  </si>
  <si>
    <t>&lt;=-189</t>
  </si>
  <si>
    <t>&lt;=-190</t>
  </si>
  <si>
    <t>&lt;=-191</t>
  </si>
  <si>
    <t>&lt;=-192</t>
  </si>
  <si>
    <t>&lt;=-193</t>
  </si>
  <si>
    <t>&lt;=-194</t>
  </si>
  <si>
    <t>&lt;=-195</t>
  </si>
  <si>
    <t>&lt;=-196</t>
  </si>
  <si>
    <t>&lt;=-197</t>
  </si>
  <si>
    <t>&lt;=-198</t>
  </si>
  <si>
    <t>&lt;=-199</t>
  </si>
  <si>
    <t>&lt;=-200</t>
  </si>
  <si>
    <t>&lt;=-201</t>
  </si>
  <si>
    <t>&lt;=-202</t>
  </si>
  <si>
    <t>&lt;=-203</t>
  </si>
  <si>
    <t>&lt;=-204</t>
  </si>
  <si>
    <t>&lt;=-205</t>
  </si>
  <si>
    <t>&lt;=-206</t>
  </si>
  <si>
    <t>&lt;=-207</t>
  </si>
  <si>
    <t>&lt;=-208</t>
  </si>
  <si>
    <t>&lt;=-209</t>
  </si>
  <si>
    <t>&lt;=-210</t>
  </si>
  <si>
    <t>&lt;=-211</t>
  </si>
  <si>
    <t>&lt;=-212</t>
  </si>
  <si>
    <t>&lt;=-213</t>
  </si>
  <si>
    <t>&lt;=-214</t>
  </si>
  <si>
    <t>&lt;=-215</t>
  </si>
  <si>
    <t>&lt;=-216</t>
  </si>
  <si>
    <t>&lt;=-217</t>
  </si>
  <si>
    <t>&lt;=-218</t>
  </si>
  <si>
    <t>&lt;=-219</t>
  </si>
  <si>
    <t>&lt;=-220</t>
  </si>
  <si>
    <t>&lt;=-221</t>
  </si>
  <si>
    <t>&lt;=-222</t>
  </si>
  <si>
    <t>&lt;=-223</t>
  </si>
  <si>
    <t>&lt;=-224</t>
  </si>
  <si>
    <t>&lt;=-225</t>
  </si>
  <si>
    <t>&lt;=-226</t>
  </si>
  <si>
    <t>&lt;=-227</t>
  </si>
  <si>
    <t>&lt;=-228</t>
  </si>
  <si>
    <t>&lt;=-229</t>
  </si>
  <si>
    <t>&lt;=-230</t>
  </si>
  <si>
    <t>&lt;=-231</t>
  </si>
  <si>
    <t>&lt;=-232</t>
  </si>
  <si>
    <t>&lt;=-233</t>
  </si>
  <si>
    <t>&lt;=-234</t>
  </si>
  <si>
    <t>&lt;=-235</t>
  </si>
  <si>
    <t>&lt;=-236</t>
  </si>
  <si>
    <t>&lt;=-237</t>
  </si>
  <si>
    <t>&lt;=-238</t>
  </si>
  <si>
    <t>&lt;=-239</t>
  </si>
  <si>
    <t>&lt;=-240</t>
  </si>
  <si>
    <t>&lt;=-241</t>
  </si>
  <si>
    <t>&lt;=-242</t>
  </si>
  <si>
    <t>&lt;=-243</t>
  </si>
  <si>
    <t>&lt;=-244</t>
  </si>
  <si>
    <t>&lt;=-245</t>
  </si>
  <si>
    <t>&lt;=-246</t>
  </si>
  <si>
    <t>&lt;=-247</t>
  </si>
  <si>
    <t>&lt;=-248</t>
  </si>
  <si>
    <t>&lt;=-249</t>
  </si>
  <si>
    <t>&lt;=-250</t>
  </si>
  <si>
    <t>&lt;=-251</t>
  </si>
  <si>
    <t>&lt;=-252</t>
  </si>
  <si>
    <t>&lt;=-253</t>
  </si>
  <si>
    <t>&lt;=-254</t>
  </si>
  <si>
    <t>&lt;=-255</t>
  </si>
  <si>
    <t>&lt;=-256</t>
  </si>
  <si>
    <t>&lt;=-257</t>
  </si>
  <si>
    <t>&lt;=-258</t>
  </si>
  <si>
    <t>&lt;=-259</t>
  </si>
  <si>
    <t>&lt;=-260</t>
  </si>
  <si>
    <t>&lt;=-261</t>
  </si>
  <si>
    <t>&lt;=-262</t>
  </si>
  <si>
    <t>&lt;=-263</t>
  </si>
  <si>
    <t>&lt;=-264</t>
  </si>
  <si>
    <t>&lt;=-265</t>
  </si>
  <si>
    <t>&lt;=-266</t>
  </si>
  <si>
    <t>&lt;=-267</t>
  </si>
  <si>
    <t>&lt;=-268</t>
  </si>
  <si>
    <t>&lt;=-269</t>
  </si>
  <si>
    <t>&lt;=-270</t>
  </si>
  <si>
    <t>&lt;=-271</t>
  </si>
  <si>
    <t>&lt;=-272</t>
  </si>
  <si>
    <t>&lt;=-273</t>
  </si>
  <si>
    <t>&lt;=-274</t>
  </si>
  <si>
    <t>&lt;=-275</t>
  </si>
  <si>
    <t>&lt;=-276</t>
  </si>
  <si>
    <t>&lt;=-277</t>
  </si>
  <si>
    <t>&lt;=-278</t>
  </si>
  <si>
    <t>&lt;=-279</t>
  </si>
  <si>
    <t>&lt;=-280</t>
  </si>
  <si>
    <t>&lt;=-281</t>
  </si>
  <si>
    <t>&lt;=-282</t>
  </si>
  <si>
    <t>&lt;=-283</t>
  </si>
  <si>
    <t>&lt;=-284</t>
  </si>
  <si>
    <t>&lt;=-285</t>
  </si>
  <si>
    <t>&lt;=-286</t>
  </si>
  <si>
    <t>&lt;=-287</t>
  </si>
  <si>
    <t>&lt;=-288</t>
  </si>
  <si>
    <t>&lt;=-289</t>
  </si>
  <si>
    <t>&lt;=-290</t>
  </si>
  <si>
    <t>&lt;=-291</t>
  </si>
  <si>
    <t>&lt;=-292</t>
  </si>
  <si>
    <t>&lt;=-293</t>
  </si>
  <si>
    <t>&lt;=-294</t>
  </si>
  <si>
    <t>&lt;=-295</t>
  </si>
  <si>
    <t>&lt;=-296</t>
  </si>
  <si>
    <t>&lt;=-297</t>
  </si>
  <si>
    <t>&lt;=-298</t>
  </si>
  <si>
    <t>&lt;=-299</t>
  </si>
  <si>
    <t>&lt;=-300</t>
  </si>
  <si>
    <t>&lt;=-301</t>
  </si>
  <si>
    <t>&lt;=-302</t>
  </si>
  <si>
    <t>&lt;=-303</t>
  </si>
  <si>
    <t>&lt;=-304</t>
  </si>
  <si>
    <t>&lt;=-305</t>
  </si>
  <si>
    <t>&lt;=-306</t>
  </si>
  <si>
    <t>&lt;=-307</t>
  </si>
  <si>
    <t>&lt;=-308</t>
  </si>
  <si>
    <t>&lt;=-309</t>
  </si>
  <si>
    <t>&lt;=-310</t>
  </si>
  <si>
    <t>&lt;=-311</t>
  </si>
  <si>
    <t>&lt;=-312</t>
  </si>
  <si>
    <t>&lt;=-313</t>
  </si>
  <si>
    <t>&lt;=-314</t>
  </si>
  <si>
    <t>&lt;=-315</t>
  </si>
  <si>
    <t>&lt;=-316</t>
  </si>
  <si>
    <t>&lt;=-317</t>
  </si>
  <si>
    <t>&lt;=-318</t>
  </si>
  <si>
    <t>&lt;=-319</t>
  </si>
  <si>
    <t>&lt;=-320</t>
  </si>
  <si>
    <t>&lt;=-321</t>
  </si>
  <si>
    <t>&lt;=-322</t>
  </si>
  <si>
    <t>&lt;=-323</t>
  </si>
  <si>
    <t>&lt;=-324</t>
  </si>
  <si>
    <t>&lt;=-325</t>
  </si>
  <si>
    <t>&lt;=-326</t>
  </si>
  <si>
    <t>&lt;=-327</t>
  </si>
  <si>
    <t>&lt;=-328</t>
  </si>
  <si>
    <t>&lt;=-329</t>
  </si>
  <si>
    <t>&lt;=-330</t>
  </si>
  <si>
    <t>&lt;=-331</t>
  </si>
  <si>
    <t>&lt;=-332</t>
  </si>
  <si>
    <t>&lt;=-333</t>
  </si>
  <si>
    <t>&lt;=-334</t>
  </si>
  <si>
    <t>&lt;=-335</t>
  </si>
  <si>
    <t>&lt;=-336</t>
  </si>
  <si>
    <t>&lt;=-337</t>
  </si>
  <si>
    <t>&lt;=-338</t>
  </si>
  <si>
    <t>&lt;=-339</t>
  </si>
  <si>
    <t>&lt;=-340</t>
  </si>
  <si>
    <t>&lt;=-341</t>
  </si>
  <si>
    <t>&lt;=-342</t>
  </si>
  <si>
    <t>&lt;=-343</t>
  </si>
  <si>
    <t>&lt;=-344</t>
  </si>
  <si>
    <t>&lt;=-345</t>
  </si>
  <si>
    <t>&lt;=-346</t>
  </si>
  <si>
    <t>&lt;=-347</t>
  </si>
  <si>
    <t>&lt;=-348</t>
  </si>
  <si>
    <t>&lt;=-349</t>
  </si>
  <si>
    <t>&lt;=-350</t>
  </si>
  <si>
    <t>&lt;=-351</t>
  </si>
  <si>
    <t>&lt;=-352</t>
  </si>
  <si>
    <t>&lt;=-353</t>
  </si>
  <si>
    <t>&lt;=-354</t>
  </si>
  <si>
    <t>&lt;=-355</t>
  </si>
  <si>
    <t>&lt;=-356</t>
  </si>
  <si>
    <t>&lt;=-357</t>
  </si>
  <si>
    <t>&lt;=-358</t>
  </si>
  <si>
    <t>&lt;=-359</t>
  </si>
  <si>
    <t>&lt;=-360</t>
  </si>
  <si>
    <t>&lt;=-361</t>
  </si>
  <si>
    <t>&lt;=-362</t>
  </si>
  <si>
    <t>&lt;=-363</t>
  </si>
  <si>
    <t>&lt;=-364</t>
  </si>
  <si>
    <t>&lt;=-365</t>
  </si>
  <si>
    <t>&lt;=-366</t>
  </si>
  <si>
    <t>&lt;=-367</t>
  </si>
  <si>
    <t>&lt;=-368</t>
  </si>
  <si>
    <t>&lt;=-369</t>
  </si>
  <si>
    <t>&lt;=-370</t>
  </si>
  <si>
    <t>&lt;=-371</t>
  </si>
  <si>
    <t>&lt;=-372</t>
  </si>
  <si>
    <t>&lt;=-373</t>
  </si>
  <si>
    <t>&lt;=-374</t>
  </si>
  <si>
    <t>&lt;=-375</t>
  </si>
  <si>
    <t>&lt;=-376</t>
  </si>
  <si>
    <t>&lt;=-377</t>
  </si>
  <si>
    <t>&lt;=-378</t>
  </si>
  <si>
    <t>&lt;=-379</t>
  </si>
  <si>
    <t>&lt;=-380</t>
  </si>
  <si>
    <t>&lt;=-381</t>
  </si>
  <si>
    <t>&lt;=-382</t>
  </si>
  <si>
    <t>&lt;=-383</t>
  </si>
  <si>
    <t>&lt;=-384</t>
  </si>
  <si>
    <t>&lt;=-385</t>
  </si>
  <si>
    <t>&lt;=-386</t>
  </si>
  <si>
    <t>&lt;=-387</t>
  </si>
  <si>
    <t>&lt;=-388</t>
  </si>
  <si>
    <t>&lt;=-389</t>
  </si>
  <si>
    <t>&lt;=-390</t>
  </si>
  <si>
    <t>&lt;=-391</t>
  </si>
  <si>
    <t>&lt;=-392</t>
  </si>
  <si>
    <t>&lt;=-393</t>
  </si>
  <si>
    <t>&lt;=-394</t>
  </si>
  <si>
    <t>&lt;=-395</t>
  </si>
  <si>
    <t>&lt;=-396</t>
  </si>
  <si>
    <t>&lt;=-397</t>
  </si>
  <si>
    <t>&lt;=-398</t>
  </si>
  <si>
    <t>&lt;=-399</t>
  </si>
  <si>
    <t>&lt;=-400</t>
  </si>
  <si>
    <t>&lt;=-401</t>
  </si>
  <si>
    <t>&lt;=-402</t>
  </si>
  <si>
    <t>&lt;=-403</t>
  </si>
  <si>
    <t>&lt;=-404</t>
  </si>
  <si>
    <t>&lt;=-405</t>
  </si>
  <si>
    <t>&lt;=-406</t>
  </si>
  <si>
    <t>&lt;=-407</t>
  </si>
  <si>
    <t>&lt;=-408</t>
  </si>
  <si>
    <t>&lt;=-409</t>
  </si>
  <si>
    <t>&lt;=-410</t>
  </si>
  <si>
    <t>&lt;=-411</t>
  </si>
  <si>
    <t>&lt;=-412</t>
  </si>
  <si>
    <t>&lt;=-413</t>
  </si>
  <si>
    <t>&lt;=-414</t>
  </si>
  <si>
    <t>&lt;=-415</t>
  </si>
  <si>
    <t>&lt;=-416</t>
  </si>
  <si>
    <t>&lt;=-417</t>
  </si>
  <si>
    <t>&lt;=-418</t>
  </si>
  <si>
    <t>&lt;=-419</t>
  </si>
  <si>
    <t>&lt;=-420</t>
  </si>
  <si>
    <t>&gt;=42</t>
  </si>
  <si>
    <t>&gt;=43</t>
  </si>
  <si>
    <t>&gt;=44</t>
  </si>
  <si>
    <t>&gt;=45</t>
  </si>
  <si>
    <t>&gt;=46</t>
  </si>
  <si>
    <t>&gt;=47</t>
  </si>
  <si>
    <t>&gt;=48</t>
  </si>
  <si>
    <t>&gt;=49</t>
  </si>
  <si>
    <t>&gt;=50</t>
  </si>
  <si>
    <t>&gt;=51</t>
  </si>
  <si>
    <t>&gt;=52</t>
  </si>
  <si>
    <t>&gt;=53</t>
  </si>
  <si>
    <t>&gt;=54</t>
  </si>
  <si>
    <t>&gt;=55</t>
  </si>
  <si>
    <t>&gt;=56</t>
  </si>
  <si>
    <t>&gt;=57</t>
  </si>
  <si>
    <t>&gt;=58</t>
  </si>
  <si>
    <t>&gt;=59</t>
  </si>
  <si>
    <t>&gt;=60</t>
  </si>
  <si>
    <t>&gt;=61</t>
  </si>
  <si>
    <t>&gt;=62</t>
  </si>
  <si>
    <t>&gt;=63</t>
  </si>
  <si>
    <t>&gt;=64</t>
  </si>
  <si>
    <t>&gt;=65</t>
  </si>
  <si>
    <t>&gt;=66</t>
  </si>
  <si>
    <t>&gt;=67</t>
  </si>
  <si>
    <t>&gt;=68</t>
  </si>
  <si>
    <t>&gt;=69</t>
  </si>
  <si>
    <t>&gt;=70</t>
  </si>
  <si>
    <t>&gt;=71</t>
  </si>
  <si>
    <t>&gt;=72</t>
  </si>
  <si>
    <t>&gt;=73</t>
  </si>
  <si>
    <t>&gt;=74</t>
  </si>
  <si>
    <t>&gt;=75</t>
  </si>
  <si>
    <t>&gt;=76</t>
  </si>
  <si>
    <t>&gt;=77</t>
  </si>
  <si>
    <t>&gt;=78</t>
  </si>
  <si>
    <t>&gt;=79</t>
  </si>
  <si>
    <t>&gt;=80</t>
  </si>
  <si>
    <t>&gt;=81</t>
  </si>
  <si>
    <t>&gt;=82</t>
  </si>
  <si>
    <t>&gt;=83</t>
  </si>
  <si>
    <t>&gt;=84</t>
  </si>
  <si>
    <t>&gt;=85</t>
  </si>
  <si>
    <t>&gt;=86</t>
  </si>
  <si>
    <t>&gt;=87</t>
  </si>
  <si>
    <t>&gt;=88</t>
  </si>
  <si>
    <t>&gt;=89</t>
  </si>
  <si>
    <t>&gt;=90</t>
  </si>
  <si>
    <t>&gt;=91</t>
  </si>
  <si>
    <t>&gt;=92</t>
  </si>
  <si>
    <t>&gt;=93</t>
  </si>
  <si>
    <t>&gt;=94</t>
  </si>
  <si>
    <t>&gt;=95</t>
  </si>
  <si>
    <t>&gt;=96</t>
  </si>
  <si>
    <t>&gt;=97</t>
  </si>
  <si>
    <t>&gt;=98</t>
  </si>
  <si>
    <t>&gt;=99</t>
  </si>
  <si>
    <t>&gt;=100</t>
  </si>
  <si>
    <t>&gt;=101</t>
  </si>
  <si>
    <t>&gt;=102</t>
  </si>
  <si>
    <t>&gt;=103</t>
  </si>
  <si>
    <t>&gt;=104</t>
  </si>
  <si>
    <t>&gt;=105</t>
  </si>
  <si>
    <t>&gt;=106</t>
  </si>
  <si>
    <t>&gt;=107</t>
  </si>
  <si>
    <t>&gt;=108</t>
  </si>
  <si>
    <t>&gt;=109</t>
  </si>
  <si>
    <t>&gt;=110</t>
  </si>
  <si>
    <t>&gt;=111</t>
  </si>
  <si>
    <t>&gt;=112</t>
  </si>
  <si>
    <t>&gt;=113</t>
  </si>
  <si>
    <t>&gt;=114</t>
  </si>
  <si>
    <t>&gt;=115</t>
  </si>
  <si>
    <t>&gt;=116</t>
  </si>
  <si>
    <t>&gt;=117</t>
  </si>
  <si>
    <t>&gt;=118</t>
  </si>
  <si>
    <t>&gt;=119</t>
  </si>
  <si>
    <t>&gt;=120</t>
  </si>
  <si>
    <t>&gt;=121</t>
  </si>
  <si>
    <t>&gt;=122</t>
  </si>
  <si>
    <t>&gt;=123</t>
  </si>
  <si>
    <t>&gt;=124</t>
  </si>
  <si>
    <t>&gt;=125</t>
  </si>
  <si>
    <t>&gt;=126</t>
  </si>
  <si>
    <t>&gt;=127</t>
  </si>
  <si>
    <t>&gt;=128</t>
  </si>
  <si>
    <t>&gt;=129</t>
  </si>
  <si>
    <t>&gt;=130</t>
  </si>
  <si>
    <t>&gt;=131</t>
  </si>
  <si>
    <t>&gt;=132</t>
  </si>
  <si>
    <t>&gt;=133</t>
  </si>
  <si>
    <t>&gt;=134</t>
  </si>
  <si>
    <t>&gt;=135</t>
  </si>
  <si>
    <t>&gt;=136</t>
  </si>
  <si>
    <t>&gt;=137</t>
  </si>
  <si>
    <t>&gt;=138</t>
  </si>
  <si>
    <t>&gt;=139</t>
  </si>
  <si>
    <t>&gt;=140</t>
  </si>
  <si>
    <t>&gt;=141</t>
  </si>
  <si>
    <t>&gt;=142</t>
  </si>
  <si>
    <t>&gt;=143</t>
  </si>
  <si>
    <t>&gt;=144</t>
  </si>
  <si>
    <t>&gt;=145</t>
  </si>
  <si>
    <t>&gt;=146</t>
  </si>
  <si>
    <t>&gt;=147</t>
  </si>
  <si>
    <t>&gt;=148</t>
  </si>
  <si>
    <t>&gt;=149</t>
  </si>
  <si>
    <t>&gt;=150</t>
  </si>
  <si>
    <t>&gt;=151</t>
  </si>
  <si>
    <t>&gt;=152</t>
  </si>
  <si>
    <t>&gt;=153</t>
  </si>
  <si>
    <t>&gt;=154</t>
  </si>
  <si>
    <t>&gt;=155</t>
  </si>
  <si>
    <t>&gt;=156</t>
  </si>
  <si>
    <t>&gt;=157</t>
  </si>
  <si>
    <t>&gt;=158</t>
  </si>
  <si>
    <t>&gt;=159</t>
  </si>
  <si>
    <t>&gt;=160</t>
  </si>
  <si>
    <t>&gt;=161</t>
  </si>
  <si>
    <t>&gt;=162</t>
  </si>
  <si>
    <t>&gt;=163</t>
  </si>
  <si>
    <t>&gt;=164</t>
  </si>
  <si>
    <t>&gt;=165</t>
  </si>
  <si>
    <t>&gt;=166</t>
  </si>
  <si>
    <t>&gt;=167</t>
  </si>
  <si>
    <t>&gt;=168</t>
  </si>
  <si>
    <t>&gt;=169</t>
  </si>
  <si>
    <t>&gt;=170</t>
  </si>
  <si>
    <t>&gt;=171</t>
  </si>
  <si>
    <t>&gt;=172</t>
  </si>
  <si>
    <t>&gt;=173</t>
  </si>
  <si>
    <t>&gt;=174</t>
  </si>
  <si>
    <t>&gt;=175</t>
  </si>
  <si>
    <t>&gt;=176</t>
  </si>
  <si>
    <t>&gt;=177</t>
  </si>
  <si>
    <t>&gt;=178</t>
  </si>
  <si>
    <t>&gt;=179</t>
  </si>
  <si>
    <t>&gt;=180</t>
  </si>
  <si>
    <t>&gt;=181</t>
  </si>
  <si>
    <t>&gt;=182</t>
  </si>
  <si>
    <t>&gt;=183</t>
  </si>
  <si>
    <t>&gt;=184</t>
  </si>
  <si>
    <t>&gt;=185</t>
  </si>
  <si>
    <t>&gt;=186</t>
  </si>
  <si>
    <t>&gt;=187</t>
  </si>
  <si>
    <t>&gt;=188</t>
  </si>
  <si>
    <t>&gt;=189</t>
  </si>
  <si>
    <t>&gt;=190</t>
  </si>
  <si>
    <t>&gt;=191</t>
  </si>
  <si>
    <t>&gt;=192</t>
  </si>
  <si>
    <t>&gt;=193</t>
  </si>
  <si>
    <t>&gt;=194</t>
  </si>
  <si>
    <t>&gt;=195</t>
  </si>
  <si>
    <t>&gt;=196</t>
  </si>
  <si>
    <t>&gt;=197</t>
  </si>
  <si>
    <t>&gt;=198</t>
  </si>
  <si>
    <t>&gt;=199</t>
  </si>
  <si>
    <t>&gt;=200</t>
  </si>
  <si>
    <t>&gt;=201</t>
  </si>
  <si>
    <t>&gt;=202</t>
  </si>
  <si>
    <t>&gt;=203</t>
  </si>
  <si>
    <t>&gt;=204</t>
  </si>
  <si>
    <t>&gt;=205</t>
  </si>
  <si>
    <t>&gt;=206</t>
  </si>
  <si>
    <t>&gt;=207</t>
  </si>
  <si>
    <t>&gt;=208</t>
  </si>
  <si>
    <t>&gt;=209</t>
  </si>
  <si>
    <t>&gt;=210</t>
  </si>
  <si>
    <t>&gt;=211</t>
  </si>
  <si>
    <t>&gt;=212</t>
  </si>
  <si>
    <t>&gt;=213</t>
  </si>
  <si>
    <t>&gt;=214</t>
  </si>
  <si>
    <t>&gt;=215</t>
  </si>
  <si>
    <t>&gt;=216</t>
  </si>
  <si>
    <t>&gt;=217</t>
  </si>
  <si>
    <t>&gt;=218</t>
  </si>
  <si>
    <t>&gt;=219</t>
  </si>
  <si>
    <t>&gt;=220</t>
  </si>
  <si>
    <t>&gt;=221</t>
  </si>
  <si>
    <t>&gt;=222</t>
  </si>
  <si>
    <t>&gt;=223</t>
  </si>
  <si>
    <t>&gt;=224</t>
  </si>
  <si>
    <t>&gt;=225</t>
  </si>
  <si>
    <t>&gt;=226</t>
  </si>
  <si>
    <t>&gt;=227</t>
  </si>
  <si>
    <t>&gt;=228</t>
  </si>
  <si>
    <t>&gt;=229</t>
  </si>
  <si>
    <t>&gt;=230</t>
  </si>
  <si>
    <t>&gt;=231</t>
  </si>
  <si>
    <t>&gt;=232</t>
  </si>
  <si>
    <t>&gt;=233</t>
  </si>
  <si>
    <t>&gt;=234</t>
  </si>
  <si>
    <t>&gt;=235</t>
  </si>
  <si>
    <t>&gt;=236</t>
  </si>
  <si>
    <t>&gt;=237</t>
  </si>
  <si>
    <t>&gt;=238</t>
  </si>
  <si>
    <t>&gt;=239</t>
  </si>
  <si>
    <t>&gt;=240</t>
  </si>
  <si>
    <t>&gt;=241</t>
  </si>
  <si>
    <t>&gt;=242</t>
  </si>
  <si>
    <t>&gt;=243</t>
  </si>
  <si>
    <t>&gt;=244</t>
  </si>
  <si>
    <t>&gt;=245</t>
  </si>
  <si>
    <t>&gt;=246</t>
  </si>
  <si>
    <t>&gt;=247</t>
  </si>
  <si>
    <t>&gt;=248</t>
  </si>
  <si>
    <t>&gt;=249</t>
  </si>
  <si>
    <t>&gt;=250</t>
  </si>
  <si>
    <t>&gt;=251</t>
  </si>
  <si>
    <t>&gt;=252</t>
  </si>
  <si>
    <t>&gt;=253</t>
  </si>
  <si>
    <t>&gt;=254</t>
  </si>
  <si>
    <t>&gt;=255</t>
  </si>
  <si>
    <t>&gt;=256</t>
  </si>
  <si>
    <t>&gt;=257</t>
  </si>
  <si>
    <t>&gt;=258</t>
  </si>
  <si>
    <t>&gt;=259</t>
  </si>
  <si>
    <t>&gt;=260</t>
  </si>
  <si>
    <t>&gt;=261</t>
  </si>
  <si>
    <t>&gt;=262</t>
  </si>
  <si>
    <t>&gt;=263</t>
  </si>
  <si>
    <t>&gt;=264</t>
  </si>
  <si>
    <t>&gt;=265</t>
  </si>
  <si>
    <t>&gt;=266</t>
  </si>
  <si>
    <t>&gt;=267</t>
  </si>
  <si>
    <t>&gt;=268</t>
  </si>
  <si>
    <t>&gt;=269</t>
  </si>
  <si>
    <t>&gt;=270</t>
  </si>
  <si>
    <t>&gt;=271</t>
  </si>
  <si>
    <t>&gt;=272</t>
  </si>
  <si>
    <t>&gt;=273</t>
  </si>
  <si>
    <t>&gt;=274</t>
  </si>
  <si>
    <t>&gt;=275</t>
  </si>
  <si>
    <t>&gt;=276</t>
  </si>
  <si>
    <t>&gt;=277</t>
  </si>
  <si>
    <t>&gt;=278</t>
  </si>
  <si>
    <t>&gt;=279</t>
  </si>
  <si>
    <t>&gt;=280</t>
  </si>
  <si>
    <t>&gt;=281</t>
  </si>
  <si>
    <t>&gt;=282</t>
  </si>
  <si>
    <t>&gt;=283</t>
  </si>
  <si>
    <t>&gt;=284</t>
  </si>
  <si>
    <t>&gt;=285</t>
  </si>
  <si>
    <t>&gt;=286</t>
  </si>
  <si>
    <t>&gt;=287</t>
  </si>
  <si>
    <t>&gt;=288</t>
  </si>
  <si>
    <t>&gt;=289</t>
  </si>
  <si>
    <t>&gt;=290</t>
  </si>
  <si>
    <t>&gt;=291</t>
  </si>
  <si>
    <t>&gt;=292</t>
  </si>
  <si>
    <t>&gt;=293</t>
  </si>
  <si>
    <t>&gt;=294</t>
  </si>
  <si>
    <t>&gt;=295</t>
  </si>
  <si>
    <t>&gt;=296</t>
  </si>
  <si>
    <t>&gt;=297</t>
  </si>
  <si>
    <t>&gt;=298</t>
  </si>
  <si>
    <t>&gt;=299</t>
  </si>
  <si>
    <t>&gt;=300</t>
  </si>
  <si>
    <t>&gt;=301</t>
  </si>
  <si>
    <t>&gt;=302</t>
  </si>
  <si>
    <t>&gt;=303</t>
  </si>
  <si>
    <t>&gt;=304</t>
  </si>
  <si>
    <t>&gt;=305</t>
  </si>
  <si>
    <t>&gt;=306</t>
  </si>
  <si>
    <t>&gt;=307</t>
  </si>
  <si>
    <t>&gt;=308</t>
  </si>
  <si>
    <t>&gt;=309</t>
  </si>
  <si>
    <t>&gt;=310</t>
  </si>
  <si>
    <t>&gt;=311</t>
  </si>
  <si>
    <t>&gt;=312</t>
  </si>
  <si>
    <t>&gt;=313</t>
  </si>
  <si>
    <t>&gt;=314</t>
  </si>
  <si>
    <t>&gt;=315</t>
  </si>
  <si>
    <t>&gt;=316</t>
  </si>
  <si>
    <t>&gt;=317</t>
  </si>
  <si>
    <t>&gt;=318</t>
  </si>
  <si>
    <t>&gt;=319</t>
  </si>
  <si>
    <t>&gt;=320</t>
  </si>
  <si>
    <t>&gt;=321</t>
  </si>
  <si>
    <t>&gt;=322</t>
  </si>
  <si>
    <t>&gt;=323</t>
  </si>
  <si>
    <t>&gt;=324</t>
  </si>
  <si>
    <t>&gt;=325</t>
  </si>
  <si>
    <t>&gt;=326</t>
  </si>
  <si>
    <t>&gt;=327</t>
  </si>
  <si>
    <t>&gt;=328</t>
  </si>
  <si>
    <t>&gt;=329</t>
  </si>
  <si>
    <t>&gt;=330</t>
  </si>
  <si>
    <t>&gt;=331</t>
  </si>
  <si>
    <t>&gt;=332</t>
  </si>
  <si>
    <t>&gt;=333</t>
  </si>
  <si>
    <t>&gt;=334</t>
  </si>
  <si>
    <t>&gt;=335</t>
  </si>
  <si>
    <t>&gt;=336</t>
  </si>
  <si>
    <t>&gt;=337</t>
  </si>
  <si>
    <t>&gt;=338</t>
  </si>
  <si>
    <t>&gt;=339</t>
  </si>
  <si>
    <t>&gt;=340</t>
  </si>
  <si>
    <t>&gt;=341</t>
  </si>
  <si>
    <t>&gt;=342</t>
  </si>
  <si>
    <t>&gt;=343</t>
  </si>
  <si>
    <t>&gt;=344</t>
  </si>
  <si>
    <t>&gt;=345</t>
  </si>
  <si>
    <t>&gt;=346</t>
  </si>
  <si>
    <t>&gt;=347</t>
  </si>
  <si>
    <t>&gt;=348</t>
  </si>
  <si>
    <t>&gt;=349</t>
  </si>
  <si>
    <t>&gt;=350</t>
  </si>
  <si>
    <t>&gt;=351</t>
  </si>
  <si>
    <t>&gt;=352</t>
  </si>
  <si>
    <t>&gt;=353</t>
  </si>
  <si>
    <t>&gt;=354</t>
  </si>
  <si>
    <t>&gt;=355</t>
  </si>
  <si>
    <t>&gt;=356</t>
  </si>
  <si>
    <t>&gt;=357</t>
  </si>
  <si>
    <t>&gt;=358</t>
  </si>
  <si>
    <t>&gt;=359</t>
  </si>
  <si>
    <t>&gt;=360</t>
  </si>
  <si>
    <t>&gt;=361</t>
  </si>
  <si>
    <t>&gt;=362</t>
  </si>
  <si>
    <t>&gt;=363</t>
  </si>
  <si>
    <t>&gt;=364</t>
  </si>
  <si>
    <t>&gt;=365</t>
  </si>
  <si>
    <t>&gt;=366</t>
  </si>
  <si>
    <t>&gt;=367</t>
  </si>
  <si>
    <t>&gt;=368</t>
  </si>
  <si>
    <t>&gt;=369</t>
  </si>
  <si>
    <t>&gt;=370</t>
  </si>
  <si>
    <t>&gt;=371</t>
  </si>
  <si>
    <t>&gt;=372</t>
  </si>
  <si>
    <t>&gt;=373</t>
  </si>
  <si>
    <t>&gt;=374</t>
  </si>
  <si>
    <t>&gt;=375</t>
  </si>
  <si>
    <t>&gt;=376</t>
  </si>
  <si>
    <t>&gt;=377</t>
  </si>
  <si>
    <t>&gt;=378</t>
  </si>
  <si>
    <t>&gt;=379</t>
  </si>
  <si>
    <t>&gt;=380</t>
  </si>
  <si>
    <t>&gt;=381</t>
  </si>
  <si>
    <t>&gt;=382</t>
  </si>
  <si>
    <t>&gt;=383</t>
  </si>
  <si>
    <t>&gt;=384</t>
  </si>
  <si>
    <t>&gt;=385</t>
  </si>
  <si>
    <t>&gt;=386</t>
  </si>
  <si>
    <t>&gt;=387</t>
  </si>
  <si>
    <t>&gt;=388</t>
  </si>
  <si>
    <t>&gt;=389</t>
  </si>
  <si>
    <t>&gt;=390</t>
  </si>
  <si>
    <t>&gt;=391</t>
  </si>
  <si>
    <t>&gt;=392</t>
  </si>
  <si>
    <t>&gt;=393</t>
  </si>
  <si>
    <t>&gt;=394</t>
  </si>
  <si>
    <t>&gt;=395</t>
  </si>
  <si>
    <t>&gt;=396</t>
  </si>
  <si>
    <t>&gt;=397</t>
  </si>
  <si>
    <t>&gt;=398</t>
  </si>
  <si>
    <t>&gt;=399</t>
  </si>
  <si>
    <t>&gt;=400</t>
  </si>
  <si>
    <t>&gt;=401</t>
  </si>
  <si>
    <t>&gt;=402</t>
  </si>
  <si>
    <t>&gt;=403</t>
  </si>
  <si>
    <t>&gt;=404</t>
  </si>
  <si>
    <t>&gt;=405</t>
  </si>
  <si>
    <t>&gt;=406</t>
  </si>
  <si>
    <t>&gt;=407</t>
  </si>
  <si>
    <t>&gt;=408</t>
  </si>
  <si>
    <t>&gt;=409</t>
  </si>
  <si>
    <t>&gt;=410</t>
  </si>
  <si>
    <t>&gt;=411</t>
  </si>
  <si>
    <t>&gt;=412</t>
  </si>
  <si>
    <t>&gt;=413</t>
  </si>
  <si>
    <t>&gt;=414</t>
  </si>
  <si>
    <t>&gt;=415</t>
  </si>
  <si>
    <t>&gt;=416</t>
  </si>
  <si>
    <t>&gt;=417</t>
  </si>
  <si>
    <t>&gt;=418</t>
  </si>
  <si>
    <t>&gt;=419</t>
  </si>
  <si>
    <t>&gt;=420</t>
  </si>
  <si>
    <t>čas vstupu</t>
  </si>
  <si>
    <t>datum vstupu</t>
  </si>
  <si>
    <t>BE</t>
  </si>
  <si>
    <t>POMOCNÉ VÝPOČTY</t>
  </si>
  <si>
    <t>součet Pips u ziskových obchodů</t>
  </si>
  <si>
    <t>součet Pips u ztrátových obchodů</t>
  </si>
  <si>
    <t>&gt;1</t>
  </si>
  <si>
    <t>&lt;0</t>
  </si>
  <si>
    <t>Fibo</t>
  </si>
  <si>
    <t>Pivot</t>
  </si>
  <si>
    <t>Fxstreet</t>
  </si>
  <si>
    <t>TrendLine</t>
  </si>
  <si>
    <t>TDI</t>
  </si>
  <si>
    <t>Divergence</t>
  </si>
  <si>
    <t>Pinbar</t>
  </si>
  <si>
    <t>Návrh SL a TP na základě MAE/MFE</t>
  </si>
  <si>
    <t>pravděpodobnost  zasažení</t>
  </si>
  <si>
    <t>Patern 1</t>
  </si>
  <si>
    <t>Patern 2</t>
  </si>
  <si>
    <t>Patern 3</t>
  </si>
  <si>
    <t>Zprávy</t>
  </si>
  <si>
    <t>Statistika dle paternu</t>
  </si>
  <si>
    <t>Dvojitý vrchol</t>
  </si>
  <si>
    <t>CELKEM: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</si>
  <si>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</si>
  <si>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</si>
  <si>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</si>
  <si>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</si>
  <si>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</si>
  <si>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</si>
  <si>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</si>
  <si>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</si>
  <si>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</si>
  <si>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</si>
  <si>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</si>
  <si>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</si>
  <si>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Stop Loss</t>
  </si>
  <si>
    <t>Statistika MAE - / MFE +</t>
  </si>
  <si>
    <t>Ztrátový obchod</t>
  </si>
  <si>
    <t>Výstupní podmínky</t>
  </si>
  <si>
    <t>StopLoss</t>
  </si>
  <si>
    <t>Vstupní podmínky</t>
  </si>
  <si>
    <t xml:space="preserve">  </t>
  </si>
  <si>
    <t>Gap</t>
  </si>
  <si>
    <t>Potvrzující formace</t>
  </si>
  <si>
    <t>Vstupní formace</t>
  </si>
  <si>
    <t>Velikost pozice</t>
  </si>
  <si>
    <t>Time Frame</t>
  </si>
  <si>
    <t>Trhy</t>
  </si>
  <si>
    <t>Cíle</t>
  </si>
  <si>
    <t>Obchodní plán- PA</t>
  </si>
  <si>
    <t>Obchodní plán- NFP</t>
  </si>
  <si>
    <t>Obchodní plán- Scalp</t>
  </si>
  <si>
    <t>Zisk/ztráta</t>
  </si>
  <si>
    <t>S</t>
  </si>
  <si>
    <t>H4</t>
  </si>
  <si>
    <t>Obchodní plán- DSR</t>
  </si>
  <si>
    <t>NESPĚCHEJ A VŠE ZKONTROLUJ !!!</t>
  </si>
  <si>
    <t>Price Action</t>
  </si>
  <si>
    <t>Take Profit 1</t>
  </si>
  <si>
    <t>Take Profit 2</t>
  </si>
  <si>
    <t>Take Profit 3</t>
  </si>
  <si>
    <t>M30</t>
  </si>
  <si>
    <t>L</t>
  </si>
  <si>
    <t>foto 6065543</t>
  </si>
  <si>
    <t>Po uzavření obchodu ihned provést zápis do deníku!</t>
  </si>
  <si>
    <t>H1</t>
  </si>
  <si>
    <t>BE10</t>
  </si>
  <si>
    <t>Statistika dle výstupu z pozice</t>
  </si>
  <si>
    <t>BE15</t>
  </si>
  <si>
    <t>BE20</t>
  </si>
  <si>
    <t>TP1</t>
  </si>
  <si>
    <t>TP2</t>
  </si>
  <si>
    <t>TP3</t>
  </si>
  <si>
    <t>Trailing SL</t>
  </si>
  <si>
    <t>Manual</t>
  </si>
  <si>
    <t>1,4pips   =70,59kč</t>
  </si>
  <si>
    <t>Kč</t>
  </si>
  <si>
    <t>Chyba</t>
  </si>
  <si>
    <t>Cumulative</t>
  </si>
  <si>
    <t>profit</t>
  </si>
  <si>
    <t>DrawDown</t>
  </si>
  <si>
    <t>Počet obchodů</t>
  </si>
  <si>
    <t>% úspěšnost</t>
  </si>
  <si>
    <t>Max Drawdown počátečního kapitálu</t>
  </si>
  <si>
    <t>Průměrná ztráta</t>
  </si>
  <si>
    <t>Profit factor</t>
  </si>
  <si>
    <t>Expectancy</t>
  </si>
  <si>
    <t xml:space="preserve">Průměrný RRR </t>
  </si>
  <si>
    <t>Celkový zisk</t>
  </si>
  <si>
    <t>Obecná statistika</t>
  </si>
  <si>
    <t>(Kč)</t>
  </si>
  <si>
    <t>Průměrný</t>
  </si>
  <si>
    <t>zisk</t>
  </si>
  <si>
    <t>Statistika dle chyb při vstupu</t>
  </si>
  <si>
    <t>Unáhlený vstup</t>
  </si>
  <si>
    <t>Pozdní vstup</t>
  </si>
  <si>
    <t>Vstup v chopu</t>
  </si>
  <si>
    <t>Vstup  do S/R</t>
  </si>
  <si>
    <t>Vstup před zprávama</t>
  </si>
  <si>
    <t>Nesoulad s vyšším TF</t>
  </si>
  <si>
    <t>Ztráta</t>
  </si>
  <si>
    <t>Průměrná</t>
  </si>
  <si>
    <t>ztráta</t>
  </si>
  <si>
    <t>Statistika dle chyb při výstupu</t>
  </si>
  <si>
    <t>Deník - sl. R</t>
  </si>
  <si>
    <t>Deník- sl. R</t>
  </si>
  <si>
    <t>ke sl. L</t>
  </si>
  <si>
    <t>ke sl. N</t>
  </si>
  <si>
    <t>ke sl. P</t>
  </si>
  <si>
    <t>ke sl. R</t>
  </si>
  <si>
    <t>ke sl. T</t>
  </si>
  <si>
    <t>Deník - sl. W</t>
  </si>
  <si>
    <r>
      <t xml:space="preserve">Slouží pro výpočet statistiky dle měsíců  </t>
    </r>
    <r>
      <rPr>
        <b/>
        <sz val="10"/>
        <rFont val="Arial"/>
        <family val="2"/>
        <charset val="238"/>
      </rPr>
      <t xml:space="preserve"> KČ</t>
    </r>
  </si>
  <si>
    <r>
      <t xml:space="preserve">Statistika dle obchodního páru  </t>
    </r>
    <r>
      <rPr>
        <b/>
        <sz val="10"/>
        <rFont val="Arial"/>
        <family val="2"/>
        <charset val="238"/>
      </rPr>
      <t>KČ</t>
    </r>
  </si>
  <si>
    <t>KČ</t>
  </si>
  <si>
    <r>
      <t xml:space="preserve">Statistika dnů v týdnu   </t>
    </r>
    <r>
      <rPr>
        <b/>
        <sz val="10"/>
        <rFont val="Arial"/>
        <family val="2"/>
        <charset val="238"/>
      </rPr>
      <t xml:space="preserve"> KČ</t>
    </r>
  </si>
  <si>
    <t xml:space="preserve"> 20-22</t>
  </si>
  <si>
    <r>
      <t xml:space="preserve">Statistika dle hodin </t>
    </r>
    <r>
      <rPr>
        <b/>
        <sz val="10"/>
        <rFont val="Arial"/>
        <family val="2"/>
        <charset val="238"/>
      </rPr>
      <t xml:space="preserve">   KČ</t>
    </r>
  </si>
  <si>
    <t>součet KČ u ziskových obchodů</t>
  </si>
  <si>
    <t>součet KČ u ztrátových obchodů</t>
  </si>
  <si>
    <t>Vstup proti trendu</t>
  </si>
  <si>
    <t>Předčas. Uz. Pozice</t>
  </si>
  <si>
    <t>Předčas. BE</t>
  </si>
  <si>
    <t>Nevhodné umístění TP</t>
  </si>
  <si>
    <t>Ziskové obchody</t>
  </si>
  <si>
    <t>Ztrátové obchody</t>
  </si>
  <si>
    <t>Celkem obchodů</t>
  </si>
  <si>
    <t xml:space="preserve">Průměrný zisk </t>
  </si>
  <si>
    <t>Vložený kapitál</t>
  </si>
  <si>
    <t>Zůstatek</t>
  </si>
  <si>
    <t>Výsledek</t>
  </si>
  <si>
    <t>Co jsem udělal špatně?</t>
  </si>
  <si>
    <t>Co jsem udělal dobře?</t>
  </si>
  <si>
    <t>Co zlepším na příště?</t>
  </si>
  <si>
    <t>Měsíční shrnutí</t>
  </si>
  <si>
    <t>Ziskových obchodů</t>
  </si>
  <si>
    <t>Ztrátových obchodů</t>
  </si>
  <si>
    <t>Zisk/ztráta  (pips)</t>
  </si>
  <si>
    <t>Zisk/ztráta  (Kč)</t>
  </si>
  <si>
    <t>Splnění plánu   (150 pips)</t>
  </si>
  <si>
    <t>Break Even</t>
  </si>
  <si>
    <t>Deník</t>
  </si>
  <si>
    <t>MFE   +</t>
  </si>
  <si>
    <t>MAE   -</t>
  </si>
  <si>
    <t>Graf</t>
  </si>
  <si>
    <t>Plán DSR</t>
  </si>
  <si>
    <t>Plán PA</t>
  </si>
  <si>
    <t>Plán Scalp</t>
  </si>
  <si>
    <t>Help-list</t>
  </si>
  <si>
    <t>Plán NFP</t>
  </si>
  <si>
    <t>S@P500</t>
  </si>
  <si>
    <t>DAX30</t>
  </si>
  <si>
    <t>Kapitál</t>
  </si>
  <si>
    <t>Risk na obchod</t>
  </si>
  <si>
    <t>Minimální risk</t>
  </si>
  <si>
    <t xml:space="preserve">Trade </t>
  </si>
  <si>
    <t>$ Risk</t>
  </si>
  <si>
    <t>Win</t>
  </si>
  <si>
    <t>Loss</t>
  </si>
  <si>
    <t>Avg.WIN</t>
  </si>
  <si>
    <t>Avg.Loss</t>
  </si>
  <si>
    <t>RR</t>
  </si>
  <si>
    <t>Scaling out system</t>
  </si>
  <si>
    <t>1.PT</t>
  </si>
  <si>
    <t>2.PT</t>
  </si>
  <si>
    <t>Ztráta na kontrakt</t>
  </si>
  <si>
    <t>Win na 1.PT</t>
  </si>
  <si>
    <t>Na 100 obchodech</t>
  </si>
  <si>
    <t>Win na 2.PT</t>
  </si>
  <si>
    <t>Zisk na 1.K</t>
  </si>
  <si>
    <t>ALL IN ALL OUT</t>
  </si>
  <si>
    <t>Průměrný PT</t>
  </si>
  <si>
    <t>Průměrný SL</t>
  </si>
  <si>
    <t>WIN%</t>
  </si>
  <si>
    <t>Co nám říká WIN rate?</t>
  </si>
  <si>
    <t>Po 100 obchodech</t>
  </si>
  <si>
    <t>Zisk</t>
  </si>
  <si>
    <t>Pomůcky</t>
  </si>
  <si>
    <t>Money Manegement</t>
  </si>
  <si>
    <t>Úkoly</t>
  </si>
  <si>
    <t>Screen Shoot</t>
  </si>
  <si>
    <t>Web</t>
  </si>
  <si>
    <t>Návody</t>
  </si>
  <si>
    <t>Obsah</t>
  </si>
  <si>
    <t>Harmonické rotace</t>
  </si>
  <si>
    <t>Paterny</t>
  </si>
  <si>
    <t xml:space="preserve"> + 15 pips everyday ...</t>
  </si>
  <si>
    <t>RSI</t>
  </si>
  <si>
    <t>obrací trend</t>
  </si>
  <si>
    <t>pokračuje v trendu</t>
  </si>
  <si>
    <t>klasická divergence</t>
  </si>
  <si>
    <t>skrytá divergence</t>
  </si>
  <si>
    <t xml:space="preserve">Medvědí </t>
  </si>
  <si>
    <t>Býčí</t>
  </si>
  <si>
    <t xml:space="preserve"> Divergence</t>
  </si>
  <si>
    <t>Level Popis</t>
  </si>
  <si>
    <t xml:space="preserve"> 0.0 - %$</t>
  </si>
  <si>
    <t>14.6 - %$</t>
  </si>
  <si>
    <t>23.6 - %$</t>
  </si>
  <si>
    <t>50.0 - %$</t>
  </si>
  <si>
    <t>61.8 - %$</t>
  </si>
  <si>
    <t>78.6 - %$</t>
  </si>
  <si>
    <t>94.2 - %$</t>
  </si>
  <si>
    <t>100.0 - %$</t>
  </si>
  <si>
    <t>86.0 - %$</t>
  </si>
  <si>
    <t>38.2 - %$</t>
  </si>
  <si>
    <t>138.2 - %$</t>
  </si>
  <si>
    <t>127.0 - %$</t>
  </si>
  <si>
    <t>118.0 - %$</t>
  </si>
  <si>
    <t>161.8 - %$</t>
  </si>
  <si>
    <t>200.0 - %$</t>
  </si>
  <si>
    <t>261.8 - %$</t>
  </si>
  <si>
    <t>423.6 - %$</t>
  </si>
  <si>
    <t xml:space="preserve">0 0.0 </t>
  </si>
  <si>
    <t xml:space="preserve">0.146 </t>
  </si>
  <si>
    <t>0.382</t>
  </si>
  <si>
    <t xml:space="preserve">0.236  </t>
  </si>
  <si>
    <t xml:space="preserve">0.618 </t>
  </si>
  <si>
    <t>0.5</t>
  </si>
  <si>
    <t xml:space="preserve">0.86 </t>
  </si>
  <si>
    <t>0.786</t>
  </si>
  <si>
    <t xml:space="preserve">0.942 </t>
  </si>
  <si>
    <t>Fibonacci Retracement</t>
  </si>
  <si>
    <t xml:space="preserve"> Průrazy těchto hladin jsou  méně časté než  otočení nebo zastavení ceny na těchto hladinách. </t>
  </si>
  <si>
    <t>Pin Bars</t>
  </si>
  <si>
    <t>pravidla pro vstup dle Pin Bars:</t>
  </si>
  <si>
    <r>
      <t xml:space="preserve">1. otevření a uzavření svíčky musí proběhnout </t>
    </r>
    <r>
      <rPr>
        <b/>
        <i/>
        <sz val="10"/>
        <rFont val="Arial"/>
        <family val="2"/>
        <charset val="238"/>
      </rPr>
      <t>uvnitř předchozí svíčky</t>
    </r>
    <r>
      <rPr>
        <i/>
        <sz val="10"/>
        <rFont val="Arial"/>
        <family val="2"/>
        <charset val="238"/>
      </rPr>
      <t xml:space="preserve"> (levé oko). Pokud uzavřeme uvnitř více svíček, tak super.</t>
    </r>
  </si>
  <si>
    <t>na kratších grafech M15, M30 obchodvat Pin Bar ve směru trendu při testu klouzavých průměrů či S/R úrovní (snaha je prorazit)</t>
  </si>
  <si>
    <r>
      <t xml:space="preserve">2. samotný Pin Bar musí mít </t>
    </r>
    <r>
      <rPr>
        <b/>
        <i/>
        <sz val="10"/>
        <rFont val="Arial"/>
        <family val="2"/>
        <charset val="238"/>
      </rPr>
      <t xml:space="preserve">dlouhý stín </t>
    </r>
    <r>
      <rPr>
        <i/>
        <sz val="10"/>
        <rFont val="Arial"/>
        <family val="2"/>
        <charset val="238"/>
      </rPr>
      <t>a musí vyčnívat nad/pod okolní svíčky</t>
    </r>
  </si>
  <si>
    <r>
      <t>3. ideální Pin Bar uzavře</t>
    </r>
    <r>
      <rPr>
        <b/>
        <i/>
        <sz val="10"/>
        <rFont val="Arial"/>
        <family val="2"/>
        <charset val="238"/>
      </rPr>
      <t xml:space="preserve"> blízko minima/maxima </t>
    </r>
    <r>
      <rPr>
        <i/>
        <sz val="10"/>
        <rFont val="Arial"/>
        <family val="2"/>
        <charset val="238"/>
      </rPr>
      <t>předcházející svíčky</t>
    </r>
  </si>
  <si>
    <t xml:space="preserve">   na delších grafech obchodovat proti směru trendu, protože Pin Bar na delším TF dobře značí změnu trendu</t>
  </si>
  <si>
    <t>Vstup do pozice dle Pin Bars:</t>
  </si>
  <si>
    <t>1. rát Pin Bar z denního, 4H nebo maximálně z 1H grafu.</t>
  </si>
  <si>
    <t xml:space="preserve">2. Počkat na uzavření svíce! </t>
  </si>
  <si>
    <t>3. Vložit Buy stop příkaz (pro změnu medvědího na býčí trend) několik bodů nad maximum Pin Baru.</t>
  </si>
  <si>
    <t>4. U 1H grafu třeba jen 5 pips, u 4H 5-10 pips, u denního 10-15 pips. Využívá se i vstup na 50% svíčky (Buy Limit)– větší risk, že se obchod obrátí. Možno půl a půl.</t>
  </si>
  <si>
    <t>5. Nechat trh aktivovat náš příkaz. Pokud trh nejde ihned mým směrem, není změna sentimentu , tak vysoká. Nechat 3-5 svíček a potom příkaz zrušit (možno nastavit časově omezený příkaz).</t>
  </si>
  <si>
    <t>6. SL nastavit nad high/low Pin baru</t>
  </si>
  <si>
    <t>7. Profit target nastavit na S/R úrovně</t>
  </si>
  <si>
    <t>Důležitější je kde se PinBar vyskytuje, než jeho kvalita</t>
  </si>
  <si>
    <t>Pin Bar se musí vyskytovat na :</t>
  </si>
  <si>
    <t>S/R úrovni</t>
  </si>
  <si>
    <t>Fibonacci Retracement úrovni</t>
  </si>
  <si>
    <t>Trendové čáře (pokud možno kolmá, čím větší úhel, tím méně vypovídající)</t>
  </si>
  <si>
    <t>Psychologicky důležitých číslech (např. 1.3100, 1.200 a důležitějších 102.00, 1.2500</t>
  </si>
  <si>
    <t>klouzavých průměrech, pokud možno dlouhodobějších (např, 100, 200)</t>
  </si>
  <si>
    <r>
      <t>Do pozice vstoupit při splnění minimálně 3 faktorů</t>
    </r>
    <r>
      <rPr>
        <b/>
        <i/>
        <sz val="10"/>
        <rFont val="Arial"/>
        <family val="2"/>
        <charset val="238"/>
      </rPr>
      <t xml:space="preserve"> </t>
    </r>
  </si>
  <si>
    <t>(nebo podstatně snížit vklad)</t>
  </si>
  <si>
    <t>na delších grafech obchodovat proti směru trendu, protože Pin Bar na delším TF dobře značí změnu trendu.</t>
  </si>
  <si>
    <t>GAP</t>
  </si>
  <si>
    <t xml:space="preserve">Gap je prostor (na velké svíčce) mezi levou a pravou svíčkou. </t>
  </si>
  <si>
    <t>Gap je platný do té dby než dojde k jeho vyplnění.</t>
  </si>
  <si>
    <t>Cena se většinou odráží nejdříve o první hladinu a pak se odrazí od druhé hladiny. Tím dojde k jeho vyplnění...</t>
  </si>
  <si>
    <t>Přehled svíčkových formací</t>
  </si>
  <si>
    <t xml:space="preserve">Hodnota 1 pipu </t>
  </si>
  <si>
    <t>Spread   (pips)</t>
  </si>
  <si>
    <t>1 USD=</t>
  </si>
  <si>
    <t>Market zones</t>
  </si>
  <si>
    <t>Hodnoty nejsou samozřejmě aktuální…</t>
  </si>
  <si>
    <t>Ještě dodejme, že v době mezi 22:00 až 01:00 hodinou jsou trhy z celého dne nejméně pohyblivé. Důvodem je, že jsou otevřeny jen burzy v Austrálii. Dobré je také vědět, že během 23:00 hodiny dochází k tzv. rolloveru, což výrazně zvyšuje spread. To je třeba vzít v potaz, pokud je vaší obchodní strategií skalpování v tomto čase.</t>
  </si>
  <si>
    <r>
      <rPr>
        <b/>
        <sz val="10"/>
        <color rgb="FF0070C0"/>
        <rFont val="Arial"/>
        <family val="2"/>
        <charset val="238"/>
      </rPr>
      <t>Asijská obchodní seance: 01:00 až 10:00</t>
    </r>
    <r>
      <rPr>
        <sz val="10"/>
        <rFont val="Arial"/>
        <family val="2"/>
        <charset val="238"/>
      </rPr>
      <t xml:space="preserve">
Během asijské obchodní seance jsou hlavními hráči na trzích Japonsko, Austrália a Hong Kong. Logicky lze tedy nejvyšší volatilitu očekávat na párech s jenem, australským a novozélandským dolarem. Doba na začátku seance, 01:00 až 02:00, je důležitá z hlediska vydávání významných fundamentálních zpráv v Japonsku. Mezi 06:00 a 08:00 volatilita obvykle poklesá a vzrůstá až po 9. hodině GMT +1.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b/>
        <sz val="10"/>
        <color rgb="FF0070C0"/>
        <rFont val="Arial"/>
        <family val="2"/>
        <charset val="238"/>
      </rPr>
      <t/>
    </r>
  </si>
  <si>
    <r>
      <rPr>
        <b/>
        <sz val="10"/>
        <color rgb="FF0070C0"/>
        <rFont val="Arial"/>
        <family val="2"/>
        <charset val="238"/>
      </rPr>
      <t xml:space="preserve">Evropská obchodní seance: 08:00 až 17:00  </t>
    </r>
    <r>
      <rPr>
        <sz val="10"/>
        <rFont val="Arial"/>
        <family val="2"/>
        <charset val="238"/>
      </rPr>
      <t xml:space="preserve">
Londýn stále hraje na měnových trzích nejdůležitější roli. Proto je volatilita na trzích během dne nejvyšší. Tento fakt umocňuje ještě překrývání evropské a americké obchodní seance. Od 10:00 do 13:30 jsou vydávány důležité výsledky a proto volatilita roste. Nejdůležitější výsledky přicházející z Evropy jsou obvykle vydávány mezi 13:00 a 14:00 hodinou. Mezi 14:00 a 15:00 hodinou pak vychází důležité fundamentální zprávy z Velké Británie.</t>
    </r>
  </si>
  <si>
    <r>
      <rPr>
        <b/>
        <sz val="10"/>
        <color rgb="FF0070C0"/>
        <rFont val="Arial"/>
        <family val="2"/>
        <charset val="238"/>
      </rPr>
      <t>Americká obchodní seance: 14:30 až 21:00</t>
    </r>
    <r>
      <rPr>
        <sz val="10"/>
        <rFont val="Arial"/>
        <family val="2"/>
        <charset val="238"/>
      </rPr>
      <t xml:space="preserve">
V tomto období objem roste. Americká burza může směr trendu posílit, nebo změnit. Častým jevem je též situace, kdy se během evropské obchodní seance nic významného nestane a tato nahromaděná „energie“ je na trh vypuštěna během americké seance. Nejvyšší volatilita americké seance přichází přibližně od 16:30 do 19:00 hodin. Po 16:00 hodině jsou často vydávány významné výsledky.</t>
    </r>
  </si>
  <si>
    <r>
      <rPr>
        <b/>
        <sz val="10"/>
        <color rgb="FF0070C0"/>
        <rFont val="Arial"/>
        <family val="2"/>
        <charset val="238"/>
      </rPr>
      <t>Překrytí americké a evropské obchodní seance: 14:30 až 17:00</t>
    </r>
    <r>
      <rPr>
        <sz val="10"/>
        <rFont val="Arial"/>
        <family val="2"/>
        <charset val="238"/>
      </rPr>
      <t xml:space="preserve">
V této situaci jsou trhy nejpohyblivější, protože jsou jak americké , tak evropské burzy obchodovány zároveň a volatilitu mohou podpořit ještě zprávy vydávané v USA.</t>
    </r>
  </si>
  <si>
    <r>
      <rPr>
        <b/>
        <sz val="10"/>
        <color rgb="FF0070C0"/>
        <rFont val="Arial"/>
        <family val="2"/>
        <charset val="238"/>
      </rPr>
      <t>Překrytí evropské a asijské obchodní seance: 08:30 až 10:00</t>
    </r>
    <r>
      <rPr>
        <sz val="10"/>
        <rFont val="Arial"/>
        <family val="2"/>
        <charset val="238"/>
      </rPr>
      <t xml:space="preserve">
Rozkolísanost trhů je v tomto období je velmi malá, proto se často toto časové rozpětí využívá ke skalpingu.</t>
    </r>
  </si>
  <si>
    <r>
      <rPr>
        <sz val="10"/>
        <color rgb="FF0070C0"/>
        <rFont val="Arial"/>
        <family val="2"/>
        <charset val="238"/>
      </rPr>
      <t>MOJE ZKUŠENOSTI</t>
    </r>
    <r>
      <rPr>
        <sz val="10"/>
        <rFont val="Arial"/>
        <family val="2"/>
        <charset val="238"/>
      </rPr>
      <t xml:space="preserve"> Pokud chodíte do zaměstnání a forex je pro Vás výzva, jediný čas, kdy můžete obchodovat je brzo ráno, k večeru nebo v noci. V noci a brzo ráno do 8 hod. mají výbornou likviditu japonské páry. Likvidita je užitečná pro intra denní obchodování, pokud plánujete dělat denní a dlouhodobější obchody, čas během dne Vás nijak nelimituje a zde již výběr páru záleží na jiných faktorech než na likviditě - např. fundamentálních základech daného páru a swapech. </t>
    </r>
    <r>
      <rPr>
        <sz val="10"/>
        <color rgb="FF0070C0"/>
        <rFont val="Arial"/>
        <family val="2"/>
        <charset val="238"/>
      </rPr>
      <t>MForex</t>
    </r>
  </si>
  <si>
    <t>nenastavil jsem BE</t>
  </si>
  <si>
    <t>Přiložit výpis z MT4</t>
  </si>
  <si>
    <t>Známka</t>
  </si>
  <si>
    <t>Hypotéza</t>
  </si>
  <si>
    <t>Známkování obchodu</t>
  </si>
  <si>
    <t>A</t>
  </si>
  <si>
    <t>B</t>
  </si>
  <si>
    <t>C</t>
  </si>
  <si>
    <t>D</t>
  </si>
  <si>
    <t>E</t>
  </si>
  <si>
    <t>1- bez chyby</t>
  </si>
  <si>
    <t>2- dobrý obchod, ale mohl být lepší</t>
  </si>
  <si>
    <t>3- dobrý vstup, ale porušená pravidla</t>
  </si>
  <si>
    <t>4- slabý obchod, proti hlavnímu trendu</t>
  </si>
  <si>
    <t>5- špatný obchod, nesmyslný vstup</t>
  </si>
  <si>
    <t>Známkování obchodů</t>
  </si>
  <si>
    <t>Hypotéza- ano</t>
  </si>
  <si>
    <t>Hypotéza- ne</t>
  </si>
  <si>
    <t>obchodovat během londýnské seance</t>
  </si>
  <si>
    <t>zajímavé příležitosti pro breakouty jsou při otevření Londýnské seance, tedy od 9-11hod. (velká volatilita)</t>
  </si>
  <si>
    <t>největší volatilita je od 14-16 hod.,po otevření New Yorkské seance, kdy současně běží Londýnská seance</t>
  </si>
  <si>
    <t>pondělí je nejnižší volatilita</t>
  </si>
  <si>
    <t>středa a čtvrtek je největší volatilita</t>
  </si>
  <si>
    <t>průměrný denní range je cca 80 pips</t>
  </si>
  <si>
    <t xml:space="preserve">na M30 breakouty vycházejí poměrně často, pokud je falešný, tak 15 pips BE by mělo být OK. Pokud to jde správným směrem, tak 50pips a víc </t>
  </si>
  <si>
    <t xml:space="preserve">BE15 mě však věšinou vyhodí i z lukrativního obchodu. </t>
  </si>
  <si>
    <t>1.</t>
  </si>
  <si>
    <t>6:00-6:30</t>
  </si>
  <si>
    <t>2.</t>
  </si>
  <si>
    <t>3.</t>
  </si>
  <si>
    <t>a) vyhodnotit trhy, určit hlavní trendy, zakreslit případné TL, divergence</t>
  </si>
  <si>
    <t>c) vytvořit případné alarmy či zadat čekající pokyny</t>
  </si>
  <si>
    <t>Londýnská obchodní seance</t>
  </si>
  <si>
    <t>ostatní práce nechat, pokud možno, na později…</t>
  </si>
  <si>
    <t>9:00-11: 00</t>
  </si>
  <si>
    <t>14:00-16:00</t>
  </si>
  <si>
    <t>New Yorkská obchodní seance</t>
  </si>
  <si>
    <t>4.</t>
  </si>
  <si>
    <t>13:45-14:00</t>
  </si>
  <si>
    <t>určit hypotézu pro ranní seanci + alternativní scénář</t>
  </si>
  <si>
    <t>b) vytvořit hypotézu pro dopolední seanci + alternativní scénář</t>
  </si>
  <si>
    <t>5.</t>
  </si>
  <si>
    <t>17:00-18:00</t>
  </si>
  <si>
    <t>vytvořit vyhodnocení, screenshooty …</t>
  </si>
  <si>
    <t>Denní rozvrh hodin</t>
  </si>
  <si>
    <t>Denní hypotézy a poznámky</t>
  </si>
  <si>
    <t>Datum</t>
  </si>
  <si>
    <t>Trh</t>
  </si>
  <si>
    <t>Aktuální situace</t>
  </si>
  <si>
    <t>Moje predikce</t>
  </si>
  <si>
    <t>Alternativní scénář</t>
  </si>
  <si>
    <t>Vývoj</t>
  </si>
  <si>
    <t>DAX (dříve Deutscher Aktien indeX 30) byl zaveden 30. prosince 1987 se základní hodnotou 1000 bodů a představuje růstový index třiceti společností s nejkvalitnějšími a nejlikvidnějšími (blue-chip) akciemi, s nimiž se obchoduje na Frankfurtské burze cenných papírů.</t>
  </si>
  <si>
    <t>Jelikož Německo již dlouhou dobu patří k členům eurozóny s nejvyšším růstem HDP, má přirozeně tento index s nejvyšší tržní kapitalizací na mezinárodním trhu značný význam.</t>
  </si>
  <si>
    <t>Jeho důležitost se odráží ve skutečnosti, že společnosti v indexu DAX představují 75 % německé tržní kapitalizace a mezi vysoce výkonné sektory indexu DAX patří automobilový, chemický, spotřební, farmaceutický a zdravotnický sektor. Méně výkonné sektory zahrnují stavební, softwarový a technologický sektor.</t>
  </si>
  <si>
    <t>Obecné pravidlo</t>
  </si>
  <si>
    <t>DAX lze považovat za nejdůležitější index v eurozóně, má značný vliv na hodnotu eura</t>
  </si>
  <si>
    <t>akciové indexy a komodity ovlivňuje fundament dlouhdobě více než měny.</t>
  </si>
  <si>
    <t>Indexy vs Dolar 17.10.2014 12:06</t>
  </si>
  <si>
    <t>Reagovat</t>
  </si>
  <si>
    <t>Odpověď na: catcher</t>
  </si>
  <si>
    <t>Díky, a když to funguje, tak jak má, tak jak by to mělo správně být?</t>
  </si>
  <si>
    <t>Indexy proti dolaru, takže USD nahoru a akcie dolů. A tím EUR/USD dolů a USD/JPY nahoru.</t>
  </si>
  <si>
    <t>Abych to strucne shrnul: DAX se na rozdil od men obchoduje v bodech, cena je uvadena na desetiny bodu.1 kontrakt (1 lot) je roven hodnote indexu v Eurech. Momentalne je to cca 1816 bodu. Paku ma Admiral nyni 1:50, takze marze vychazi na 36,32 EUR (1 bod = 1 EUR). Spread je standartne 1 bod, zadne dalsi poplatky nebo komise se neplati. Obchodni hodiny jsou 8,00 - 22,00, pres noc se neobchoduje, takze pozor na ranni gapy.</t>
  </si>
  <si>
    <t>Před několika měsíci jsem úplně opustil měny a obchoduju jen DAX. Jedu intradenně na ostro, chodím si pro 20 - 30 pips a to je právě na DAXu super, je to záležitost několika svící. Nešudlá se celý den jak měny, 15 pips nahoru a zpátky, naopak několikrát za den udělá 70 - 100 (a víc) pipsový pohyby a je tak pro mě mnohem jednodušší naskočit a vzít si to "svoje" </t>
  </si>
  <si>
    <t>Jedu to samý už skoro rok a pořád super, dopoledne 2-3 obchody, občas vezmu větší pohyb jako bonus. Odpoledne obchoduju stejně na DJ30</t>
  </si>
  <si>
    <t>90% obchodov a mozno aj objemov to je jedno asi oboje.. jednoducho DAX je manipulovany niekym velkym ktory si robi co chce a ako mu vyhovuje.. jednoducho loteria kde neplatia skoro ziadne technicke urovne ani nic podobne falosne prerazenia nejakych suportov atd su normalne.. to uz neni zoo to je dzungla...</t>
  </si>
  <si>
    <t>Když srovnáš ES a DAX tak je to jako porovnání tatra vs. smart.</t>
  </si>
  <si>
    <t>Na DAXu je pro větši mnohem snažším ukolem pohnout trhem tam kam oni potřebují o pár ticků.Navíc když tam jsou očividné stopky retailu tak by byli hloupí kdyby toho nevyužívali.</t>
  </si>
  <si>
    <t>S/R úrovně respektuje každý trh jednoduše proto že musí.Ale nejsou to levely které si zakreslíš v MT4.</t>
  </si>
  <si>
    <t>7:00 -včera se trh držel v pásmu 1.08851 - 1.09882. Nicméně tvořil pěkné příležitosti pro vstupy, které jsem nevyužil. Nyní trh stagnuje přímo denním pivotu a uvidíme jakým směrem se vydá</t>
  </si>
  <si>
    <t>SHORT</t>
  </si>
  <si>
    <t>Důležité zprávy</t>
  </si>
  <si>
    <t>ATR</t>
  </si>
  <si>
    <t>Daily range</t>
  </si>
  <si>
    <t>ATR odhad</t>
  </si>
  <si>
    <t xml:space="preserve">Předpokládám, že trh půjde pod denní pivot a to až na S2. Na 1.08674 je Support, který si myslím, že překonáme </t>
  </si>
  <si>
    <t>a půjdeme na S2. Pod S2 je silný support kde očekávám odraz a možný vznik dvojitého dna. Tato hranice je však</t>
  </si>
  <si>
    <t>již pod ATR a dnes by byl průraz jedině za podpory silného fundamentu</t>
  </si>
  <si>
    <t>trh půjde nad R1 kde je silná rezistance a měsíční fibo 23,6. Tam bych očekával odraz a jízdů dolů.</t>
  </si>
  <si>
    <t>Průraz této úrovně= jízna na 1.1000. To může být za podpory silného fundamentu</t>
  </si>
  <si>
    <t>býci vyplňuji včerejčí gap a trh jde k TL, tam očekávám odraz, Blíží se důležité zprávy a obchodníci pravděpodobně</t>
  </si>
  <si>
    <t>9:00 a jsme na 1.1  :-) Průraz DSR na M15 a TDI68 by krásně vyšel - tomu jsem nevěřil</t>
  </si>
  <si>
    <t>jsme nad R2 na rezistanci 1,10407. Pokud toto prorazíme, tak máme prostor 170 pips. Tento týden to ovládá fundament …</t>
  </si>
  <si>
    <t>Dnešní trend</t>
  </si>
  <si>
    <t>M5</t>
  </si>
  <si>
    <t>RRR = min. 1-2</t>
  </si>
  <si>
    <t>dohoda s Řeckem a jsme na 1,11920 a pokud se dohodě opět něco nezmění, pojedeme ještě výše…</t>
  </si>
  <si>
    <t>z dnešního pohybu 300 pips jsem si odnesl jeden pips na BE. Nechtěl jsem si připustit, že má hypotéza na Short trend je</t>
  </si>
  <si>
    <t>mylná. Alespoň jsem bezhlavě neskákal do pozice a čekal na můj signál…</t>
  </si>
  <si>
    <t>opouští pozice</t>
  </si>
  <si>
    <t>10:30 GBP    Services PMI (May), 14:30  EUR     ECB Press Conference, 16:00 USD     ISM Non-Manufacturing PMI (May)</t>
  </si>
  <si>
    <t xml:space="preserve"> 16:00 USD     ISM Non-Manufacturing PMI (May)</t>
  </si>
  <si>
    <t>A- vyšla moje predikce</t>
  </si>
  <si>
    <t>C- kombinace obou</t>
  </si>
  <si>
    <t>D- jiný scénář</t>
  </si>
  <si>
    <t>Četnost převýšení ATR</t>
  </si>
  <si>
    <t>Indexy jsou vhodné pro dlouhodobější obchodování, nicméně např. DAX má nízký spread, proto je vhodný i pro intraday.</t>
  </si>
  <si>
    <t>TL malujeme na D1 na menších TF nemají indexy cenu. Respektuje MA200. TP může být větší, kdyby trh skočil…</t>
  </si>
  <si>
    <t>v průměru o</t>
  </si>
  <si>
    <t>Range převýšil ATR o víc než 5pips z</t>
  </si>
  <si>
    <r>
      <t xml:space="preserve">7:00- po včerejším euro maratonu jsme těsně pod hranicí rezistence </t>
    </r>
    <r>
      <rPr>
        <sz val="10"/>
        <color theme="5"/>
        <rFont val="Arial"/>
        <family val="2"/>
        <charset val="238"/>
      </rPr>
      <t>1.12000</t>
    </r>
    <r>
      <rPr>
        <sz val="10"/>
        <rFont val="Arial"/>
        <family val="2"/>
        <charset val="238"/>
      </rPr>
      <t>, kde vzniká malý stupajíc</t>
    </r>
    <r>
      <rPr>
        <sz val="10"/>
        <color theme="5"/>
        <rFont val="Arial"/>
        <family val="2"/>
        <charset val="238"/>
      </rPr>
      <t>í trojúhelník</t>
    </r>
    <r>
      <rPr>
        <sz val="10"/>
        <rFont val="Arial"/>
        <family val="2"/>
        <charset val="238"/>
      </rPr>
      <t>. Máme cca 40pips ke spodní hraně</t>
    </r>
    <r>
      <rPr>
        <sz val="10"/>
        <color theme="5"/>
        <rFont val="Arial"/>
        <family val="2"/>
        <charset val="238"/>
      </rPr>
      <t xml:space="preserve"> gapu</t>
    </r>
    <r>
      <rPr>
        <sz val="10"/>
        <rFont val="Arial"/>
        <family val="2"/>
        <charset val="238"/>
      </rPr>
      <t>, kde je ji</t>
    </r>
    <r>
      <rPr>
        <sz val="10"/>
        <color theme="5"/>
        <rFont val="Arial"/>
        <family val="2"/>
        <charset val="238"/>
      </rPr>
      <t xml:space="preserve"> měsíční 61,8 fibo</t>
    </r>
    <r>
      <rPr>
        <sz val="10"/>
        <rFont val="Arial"/>
        <family val="2"/>
        <charset val="238"/>
      </rPr>
      <t>. Gap je o velikosti cca 65pips. Jsme nad denním pivotem a sedíme na</t>
    </r>
    <r>
      <rPr>
        <sz val="10"/>
        <color theme="5"/>
        <rFont val="Arial"/>
        <family val="2"/>
        <charset val="238"/>
      </rPr>
      <t xml:space="preserve"> měsíčním 50 fibo</t>
    </r>
    <r>
      <rPr>
        <sz val="10"/>
        <rFont val="Arial"/>
        <family val="2"/>
        <charset val="238"/>
      </rPr>
      <t>...</t>
    </r>
  </si>
  <si>
    <t>LONG</t>
  </si>
  <si>
    <t>7:30 předpokládám, že investoři,stejně jako já, budou čekat co se bude dít a o dalším pohybu rozhodnou hlavně zprávy.</t>
  </si>
  <si>
    <t>7:30 negativní zprávy pro EUR, nás pošlou rychle dolů a dojde k vyplnění včerejšího gapu</t>
  </si>
  <si>
    <r>
      <t xml:space="preserve"> Předpokládám, že převládá spíše býčí sentiment a budou se konat</t>
    </r>
    <r>
      <rPr>
        <sz val="10"/>
        <color theme="5"/>
        <rFont val="Arial"/>
        <family val="2"/>
        <charset val="238"/>
      </rPr>
      <t xml:space="preserve"> ataky na rezistenci 1.2 a  pokusy o vyplnění gapu</t>
    </r>
    <r>
      <rPr>
        <sz val="10"/>
        <rFont val="Arial"/>
        <family val="2"/>
        <charset val="238"/>
      </rPr>
      <t>.</t>
    </r>
  </si>
  <si>
    <r>
      <t xml:space="preserve">Při </t>
    </r>
    <r>
      <rPr>
        <sz val="10"/>
        <color theme="5"/>
        <rFont val="Arial"/>
        <family val="2"/>
        <charset val="238"/>
      </rPr>
      <t>průrazu trojúhelníku</t>
    </r>
    <r>
      <rPr>
        <sz val="10"/>
        <rFont val="Arial"/>
        <family val="2"/>
        <charset val="238"/>
      </rPr>
      <t xml:space="preserve"> směrem dolů půjdeme na denní pivot a tam opět odraz nahoru.</t>
    </r>
  </si>
  <si>
    <t>včerejší trh ovládali medvědi a trh klesl o cca 110pips na hodnotu123.830 . Jsme pod denním pivotem a stagnujeme nad supportem 123.647. Na S1 denního pivotu máme cca 30pips</t>
  </si>
  <si>
    <t>je hlavní trendová čára. Přesto očekávám, že trh dojde až  k S2 denního pivotu. Hlavní trend je Long, ale dnes to vidím na korekci</t>
  </si>
  <si>
    <t>8:00 odraz od supportu 123.647 , proražení denního pivotu a cestak R1</t>
  </si>
  <si>
    <t>M15</t>
  </si>
  <si>
    <t>RSI neprocházelo 68</t>
  </si>
  <si>
    <t>DSR-mid</t>
  </si>
  <si>
    <t>DSR-odraz</t>
  </si>
  <si>
    <t>DSR-break</t>
  </si>
  <si>
    <t>Jiná chyba</t>
  </si>
  <si>
    <t>nesoulad s TDI</t>
  </si>
  <si>
    <t>7:45 jsme pod denním pivotem a teoreticky bychom se pod ním měli držet. Očekávám pokles na S1 denního pivotu,pod ním</t>
  </si>
  <si>
    <t>16:28 došlo k proražení TL a pivotu směrem nahoru a trh šel 124,66 (ATR projection UP) a po ECB šel opět pod pivot a na ceně</t>
  </si>
  <si>
    <t>123,993 (80% ATR projection Down) se nyní odráži zpět</t>
  </si>
  <si>
    <t>Statistika dle  hlavního paternu</t>
  </si>
  <si>
    <t xml:space="preserve">Denní hypotéza </t>
  </si>
  <si>
    <t>S trendem</t>
  </si>
  <si>
    <t>Proti trendu</t>
  </si>
  <si>
    <t>Range</t>
  </si>
  <si>
    <t>Statistika dle směru trhu</t>
  </si>
  <si>
    <t>Četnost obchodů</t>
  </si>
  <si>
    <t xml:space="preserve">Celkem </t>
  </si>
  <si>
    <t xml:space="preserve">nízký SL </t>
  </si>
  <si>
    <t>nesmyslný vstup</t>
  </si>
  <si>
    <t>první swing se zastavil 2ticky od mého TP… dal jsem po 15pips BE</t>
  </si>
  <si>
    <t>ranní hypotézu jsem nestihl, ale předpokládal bych, že trh si půjde ještě na 1,145 a tam se otočí…</t>
  </si>
  <si>
    <t>trh se po falešném  medvědím breakoutu vydal nahoru na 1,13786 a tam se na měsíčním 86 fibo otočil a opět vyplnil dnešní gap.</t>
  </si>
  <si>
    <t>15:25 gap vyplněn a jsme opět na ranních hodnotách. Vypadá to o pokus vyplnit i včerejší gap a dostat se nad denní pivot</t>
  </si>
  <si>
    <t>jsme nad dením pivotem</t>
  </si>
  <si>
    <t>Měnový pár</t>
  </si>
  <si>
    <t>SL (pips)</t>
  </si>
  <si>
    <t>P/T (pips)</t>
  </si>
  <si>
    <t>Zisk (Kč)</t>
  </si>
  <si>
    <t>Výstup z pozice</t>
  </si>
  <si>
    <t xml:space="preserve">Lots </t>
  </si>
  <si>
    <t xml:space="preserve"> Long /</t>
  </si>
  <si>
    <t xml:space="preserve"> (pips)</t>
  </si>
  <si>
    <t xml:space="preserve">                  MAE -</t>
  </si>
  <si>
    <t xml:space="preserve">                MFE +</t>
  </si>
  <si>
    <r>
      <t xml:space="preserve">12:30  USA Nonfarm Payrolls ,   </t>
    </r>
    <r>
      <rPr>
        <sz val="10"/>
        <color rgb="FFFF0000"/>
        <rFont val="Arial"/>
        <family val="2"/>
        <charset val="238"/>
      </rPr>
      <t>NFP</t>
    </r>
  </si>
  <si>
    <t xml:space="preserve">…cena se odrazila od S1 denního pivotu a nyní jsme  na MidS1 </t>
  </si>
  <si>
    <t>6:50 Jsme stále v korekci hlavního sohrt trendu. Dokud jasně neprorazíme nad 1,145 budu považovat za hlavní trend Short. Včera jsem vylezli na 1,13767 a opět spadnul na 1,122, Takže nám vytvořil na D1 pinbar…</t>
  </si>
  <si>
    <t xml:space="preserve">jsme pod denním pivotem, proto bychom mohli považovat dnešní trend za medvědí. EMA10 se na H1 lehce stáčí dolů. Přesto si myslím, že býci se budou snažit prorazit denní pivot a opět atakovat hranici 1,145. Dnes jsou však NFP a ty pravděpodobně určí </t>
  </si>
  <si>
    <t>jestli bude v příštím týdnu býčí či mědvědí nálada</t>
  </si>
  <si>
    <t>NFP straší v hlavách traderů a ty radějí včas vyberou před NFP své zisky z růstu eura. Trh tedy půjde SHORT a to na S2 1,11143</t>
  </si>
  <si>
    <t>jsme cca 15pips nad denním pivotem a jdeme do strany. Nad sebou na hranici 124,675 máme rezistenci, která již byla dvakrát neúspěšně testována.</t>
  </si>
  <si>
    <t>Jdeme do strany a vyplňujeme trouhelník. Předpokládámm průraz nahoru nad 124,675. NFP však dnes určí směr…</t>
  </si>
  <si>
    <t>trh dnes nedělal žádné velké pohyby a pomalu došl k dennímu pivotu.</t>
  </si>
  <si>
    <t>1 minutu před vyhlášením NFP udělal prudký pohyb nahoru -cca 70 pips a ve 14:30 spadl na 1,10736, kde je měsíční 38.2 fibo</t>
  </si>
  <si>
    <t>a 138,2 roční fibo</t>
  </si>
  <si>
    <t>půjdeme do strany kolem denního pivotu a počkáme na NFP.</t>
  </si>
  <si>
    <t>dle odhadu jsme šli nahoru a před NFP jsme dorazili na cenu 124,820</t>
  </si>
  <si>
    <t>po vyhlášení NFP, šla cena až na R3 125,727</t>
  </si>
  <si>
    <t>Ranní</t>
  </si>
  <si>
    <t>B- vyšel  alternativní scénář</t>
  </si>
  <si>
    <t>nenastavil jsem BE, trh byl na +35 pips</t>
  </si>
  <si>
    <t>Nedal BE</t>
  </si>
  <si>
    <t xml:space="preserve">Trend / </t>
  </si>
  <si>
    <t>(zapisuje pouze ztráty)</t>
  </si>
  <si>
    <t>Statistika dle chyb při výstupu v Kč</t>
  </si>
  <si>
    <t>Skončilo ztrátou</t>
  </si>
  <si>
    <t>Statistika dle výstupu z pozice v pipech</t>
  </si>
  <si>
    <t>Statistika dle chyb při vstupu v pipech</t>
  </si>
  <si>
    <t>Statistika dle chyb při výstupu v pipech</t>
  </si>
  <si>
    <t>Statistika dle obchodního páru v pipech</t>
  </si>
  <si>
    <t>Statistika dnů v týdnu v pipech</t>
  </si>
  <si>
    <t>Statistika dle paternu v pipech</t>
  </si>
  <si>
    <t xml:space="preserve"> 14-16</t>
  </si>
  <si>
    <t xml:space="preserve">MAE- měřit do svíčky MFE+ </t>
  </si>
  <si>
    <t>Hypotézy</t>
  </si>
  <si>
    <t>Sloupec1</t>
  </si>
  <si>
    <t>Sloupec2</t>
  </si>
  <si>
    <t>Sloupec3</t>
  </si>
  <si>
    <t>Sloupec4</t>
  </si>
  <si>
    <t>Sloupec5</t>
  </si>
  <si>
    <t>Sloupec6</t>
  </si>
  <si>
    <t>Sloupec7</t>
  </si>
  <si>
    <t>Sloupec8</t>
  </si>
  <si>
    <t>Sloupec9</t>
  </si>
  <si>
    <t>Sloupec10</t>
  </si>
  <si>
    <t>Sloupec11</t>
  </si>
  <si>
    <t>Sloupec12</t>
  </si>
  <si>
    <t>Sloupec13</t>
  </si>
  <si>
    <t>Sloupec14</t>
  </si>
  <si>
    <t>Sloupec15</t>
  </si>
  <si>
    <t>Sloupec16</t>
  </si>
  <si>
    <t>Sloupec17</t>
  </si>
  <si>
    <t>Sloupec18</t>
  </si>
  <si>
    <t>Sloupec19</t>
  </si>
  <si>
    <t>Sloupec20</t>
  </si>
  <si>
    <t>Sloupec21</t>
  </si>
  <si>
    <t>Sloupec22</t>
  </si>
  <si>
    <t>Sloupec23</t>
  </si>
  <si>
    <t>Sloupec24</t>
  </si>
  <si>
    <t>Sloupec25</t>
  </si>
  <si>
    <t>Sloupec26</t>
  </si>
  <si>
    <t>Sloupec27</t>
  </si>
  <si>
    <t>Sloupec28</t>
  </si>
  <si>
    <t>Sloupec29</t>
  </si>
  <si>
    <t>Sloupec30</t>
  </si>
  <si>
    <t>Sloupec31</t>
  </si>
  <si>
    <t>Sloupec32</t>
  </si>
  <si>
    <t>Od:</t>
  </si>
  <si>
    <t>Do:</t>
  </si>
  <si>
    <t xml:space="preserve">ECB v 16:00 a letíme nahoru ovšem ne hned, mám pocit, že dnes byli všichni zmateníj ak berušky . Buď se to jen tak cukalo na </t>
  </si>
  <si>
    <t xml:space="preserve"> místě nebo to lítalo sem a tam. Krásné nastavené obchody, ale vyklepané SL … místo velkého zisku mám dnes velké ztráty …</t>
  </si>
  <si>
    <t>11:30 trh otevřel pod denním pivotem a ten se snaží prorazit, Nad pivotem vede doů mířící TL, od které se trh odrazil. Nyní je snaha opět se dostat nad pivot…</t>
  </si>
  <si>
    <t>Předpokládám, že dnes budeme vyplňovat vznikající trojúhelník. Vzhledem k tomu, že jsme pod denním pivotem,</t>
  </si>
  <si>
    <t>prorazíme pivot a půjdeme na R1- 1,12417 nebo alespoň vyplníme gap do 1,12174 (měsíční fibo 61,8)</t>
  </si>
  <si>
    <t>předpoklám, že půjdeme nejdříve k S1 na 1,10180 a tam odraz opět nahoru (dnes k pivotu). Na ceně 1,10481 je roční 138,2 fibo</t>
  </si>
  <si>
    <t>tam se může cena odrazit dříve a vzniklo by nám dvojité dno, které by nás přes pivot mohlo dostat dříve</t>
  </si>
  <si>
    <t>v pátek jsme byli na důležité úrovni 125,8 , kde se na H1 udělal pěkný pinbar. Dnes jsme otevřeli nad denním pivotem a nyní běháme  kolem pivotu. Předpokládám, že vyplníme páteční gap dolů a opět se odrazíme a pokusíme se opět atakovat hranici 125,8</t>
  </si>
  <si>
    <t>trh má spíše býčí náladu, ale očekávám postupné vyplňování gapu a potom útok na 125,8</t>
  </si>
  <si>
    <t>při průrazu pod  118 ročního fibo,korekce, která může být až na 124,429</t>
  </si>
  <si>
    <t xml:space="preserve">nevím z jakého důvodu ale usdjpy dnes padalo. Nejenom, že vyplnilo gap, ale trh prorazil TL i support na  124,710 a klesl na </t>
  </si>
  <si>
    <t>124,290. Je tam měsíční 0 fibo a silná rezistence</t>
  </si>
  <si>
    <t>eurusd celý den stoupal a stoupal, žádnvelké pohyby, ale postupně procházel včšechny bariéry. Pořád jsem očekával otočku a longu jsem prostě nevěřil a čekal jsem nějakou kulišárnu a obrat</t>
  </si>
  <si>
    <t>hloupý vstup proti všem indikátorům…</t>
  </si>
  <si>
    <t>9:00  po včerejším výkonu býků (range 211) opět stoupáme a blížíme se k hranici 1,14644. Jsme nad denním pivotem na měsíčním 78,6 fibo</t>
  </si>
  <si>
    <t>jsme na ceně1,13171 , očekávám korekci k dennímu pivotu a následný pokus o průraz supportu 1,13753 na hranici S3 1,14526</t>
  </si>
  <si>
    <t>Průraz pod denní pivot, pak je možné jít až na spodní část trojúhelníku na cenu 1,10000</t>
  </si>
  <si>
    <t>blížíme se však k MA200, pokud opravdu dneska ještě porosteme, tak zítra určitě frčíme dolů</t>
  </si>
  <si>
    <t>předpokládám, že pjdema na hranici 123,994 a tam se opět odrazíme. Předpokládám stejnou situaci jako u EURUSD</t>
  </si>
  <si>
    <t>… tedy dnešní rozpětí bude mezi denním pvotem a jeho S1 nebo trochu níže na support 123,770</t>
  </si>
  <si>
    <t>pokud prorazíme denní pivot, můžeme se dostat na 125,727</t>
  </si>
  <si>
    <t>mám pozdní vstupy. Možná vybra vstup dle PA a pak vstoupit na M5- DSR</t>
  </si>
  <si>
    <t>otevřel jsem dva obchody najednou</t>
  </si>
  <si>
    <t xml:space="preserve">dnes by trh poměrně klidný po noční přesile býků se trh v 7:30 na ceně 1,13445(nad  měsíčním 78,6 fibo)otočil a šli jsme doů k </t>
  </si>
  <si>
    <t>dennímu pivotu na kterém jsme od 14:30 do 16:30 poskakovali (30-40pips), potom se trh vydal opět nahoru…</t>
  </si>
  <si>
    <t>21:00 trh je na ceně 1,12800 (roční 127 fibo)</t>
  </si>
  <si>
    <t>.. Tedy vrací se k pivotu.</t>
  </si>
  <si>
    <t xml:space="preserve">10:30 GBP manufacturing production  -   22:00 GBB      BoE Gov Carney Speaks  </t>
  </si>
  <si>
    <t>10:00 dnes jsme otevřeli nad denním pivotem a v cca 9:00 trh vyletěl prudce nahoru 80pips a já nevím proč. Možná nějaká dohoda s Řeckem. V kalendáři nic nemám. Trh se zastavil na Tlměsíčním 86 fibo amax. ze 4.6.2015</t>
  </si>
  <si>
    <t>předpokládám průraz TL a vzestupný trend na hranici 1,14592 na max. z 15.5.2015, tam korekce min. k TL na 1,13167</t>
  </si>
  <si>
    <t>na té hranici 1,14592 budeme kousek od MA200 nadenním grafu!! Na týdenním grafu bychom byli na EMA30 …</t>
  </si>
  <si>
    <t>trh se odrazí od TL a budeme směřovat k ročnímu 138,2 fibo 1,10489</t>
  </si>
  <si>
    <t>10:15  dnes jsem otevřeli nad denním pivotem, nicméně ráno přišli extrémně pozitivní zprávy z JPY a trh šel 200 pips dolů na 122,446 jsme pod S3</t>
  </si>
  <si>
    <t>po dnešním velkém posílení yenu, očekávám alespoň částečnou korekci a vyplnění gapu alespoň po S2 123,435</t>
  </si>
  <si>
    <t>yen bude držet svou cenu a půjdeme víceméně do strany, další extrémní pokles neočekávám…</t>
  </si>
  <si>
    <t>6:45  1,13580  - jsme pod denním pivotem, začínáme druhou svíčku nad proraženým trojúhelníkem. Nad sebou však máme MA200, na D1 ….</t>
  </si>
  <si>
    <t>6:50 EURUSD nyní reaguje hlavně na zprávy, technika je druhotná… . Jsme na ceně 1,13627 a počítám posílení USD k</t>
  </si>
  <si>
    <t xml:space="preserve"> TL proraženého trojúhelníku na 1,13165, tam je i S1. Je to cca 38 pips. Tam se rozhodne jestli bude odraz a proražení </t>
  </si>
  <si>
    <t>MA200-D1 a tím pádem cesta nahoru a nebo se vrátíme do trojúhelníku. Vzhledem k situaci kolem EURA, předpokládám dnešní</t>
  </si>
  <si>
    <t>odraz od TL trojúhelníku a dojdeme k 1,14693 (120 pips)</t>
  </si>
  <si>
    <t>medvědí trend. Mohli bychom jít až na S2  1,12719  (140 pips)</t>
  </si>
  <si>
    <t>8:30  JPY  BOJ PRESS</t>
  </si>
  <si>
    <t>7:00  123,058 dnes jsme otevřeli pod denním pivotem a nyní jsme druhou svíčkou nad… včerejší den byl medvědí</t>
  </si>
  <si>
    <t xml:space="preserve">7:00    očekávám býčí den a vzesstup na R2 124,140 </t>
  </si>
  <si>
    <t>pokračování včerejšího downtrendu a pokles k S2 121,890, tam je také roční fibo 0</t>
  </si>
  <si>
    <t>Nejlepší čas pro obchodování indexů? 8:00 - 9:00 středoevropského času</t>
  </si>
  <si>
    <t>Obchodujete indexy? Pak vás rozhodně bude zajímat následující skutečnost: téměř polovina veškerých zisků, které za posledních 10 let nabral index S&amp;P500, proběhla během jedné jediné hodiny. Jde o hodinu předcházející otevření evropských burz, tedy 8:00 - 9:00 středoevropského času (SEČ). Vyplývá to z analýzy dat, kterou provedl Eric Scott Hunsader na eMini pro S&amp;P500, tedy na futures, které lze na GLOBEXu obchodovat téměř 24 hodin pět dnů v týdnu.</t>
  </si>
  <si>
    <t>49% of eMini gains since 2005 occurred between 2 and 3am ET! $ES_Fpic.twitter.com/fn6U54x8Sr</t>
  </si>
  <si>
    <t>Jde o hodinu předcházející otevření evropských burz, tedy 8:00 - 9:00 středoevropského času (SEČ). Vyplývá to z analýzy dat, kterou  provedl Eric Scott Hunsader na eMini pro S&amp;P500, tedy na futures, které lze na GLOBEXu obchodovat téměř 24 hodin pět dnů v týdnu.</t>
  </si>
  <si>
    <t xml:space="preserve">Obchodujete indexy? Pak vás rozhodně bude zajímat následující skutečnost: téměř polovina veškerých zisků, které za posledních 10 let nabral index S&amp;P500, proběhla během jedné jediné hodiny. </t>
  </si>
  <si>
    <t>Z těchto 80 % spadá témě polovina zisků na 02:00 východního času (ET) (8:00 SEČ) a až se značným odstupem následuje 06:00 ET (12:00 SEČ) a 14:00 ET (18:00 SEČ). Obchodujete-li indexy (nejen americké, ale i evropské), pravděpodobně se vyplatí si čas od času přivstat.</t>
  </si>
  <si>
    <t>Téměř 80 % veškerého růstu eMini S&amp;P500 za posledních deset let spadá do obchodních hodin (00:00 - 23:15) a zbylých 20% jde za gapy (zejména z pátku na pondělí).</t>
  </si>
  <si>
    <t>16:37   trh se vrátil do trojúhelníku až k TL (swingu) a na ceně 1,12926 se otočil a vrací se zpět k pivotu</t>
  </si>
  <si>
    <t xml:space="preserve">16:45   dopoledne trh poskakoval po denním pivotu a kolem cca 15:00 vyhráli medvědi a trh šel na cenu 122,553, kde se odrazil </t>
  </si>
  <si>
    <t>a vytvořil dvojité dno. Nevím jestli k tomuto poklesu o 45 pips došlo z důvodu fundamentu, ale žádné zprávy v tuto dobu nebyly …</t>
  </si>
  <si>
    <t>nejčetnější</t>
  </si>
  <si>
    <t>což je</t>
  </si>
  <si>
    <t>datum (Deník - sl.C)</t>
  </si>
  <si>
    <t>Outside Bar</t>
  </si>
  <si>
    <t>trh už nešel dál a bylo dost hodin, tak jsem vystoupil… myslím, že rozumně…</t>
  </si>
  <si>
    <t>M1</t>
  </si>
  <si>
    <t>trh šel na 17pips a pak zpět, na M1 to trvalo dlouho, tak jsem nastavil BE</t>
  </si>
  <si>
    <t>TT jsem měl nejdříve 85, ale během obchodu jsem přehoddnotil situaci</t>
  </si>
  <si>
    <t>podobná situace jako na EURUSD. Včera jsme vyplnili páteční gap a dnes jsme opět začali směřovat dolů</t>
  </si>
  <si>
    <t>i na USDJPY  byl dnes malý Range. Trh šel dolů, lehce pod S1 na cenu  123,882 a nyní (21:00) je na ceně 124,400…</t>
  </si>
  <si>
    <t>sem piš své postřehy, úvahy …</t>
  </si>
  <si>
    <t>"Sem napiš své moto"</t>
  </si>
  <si>
    <t>"Sem napiš své moto."</t>
  </si>
  <si>
    <t>"sem napiš své moto"</t>
  </si>
  <si>
    <t xml:space="preserve">  S/R zóny nákres pulback, falešné proražení , měsíční fibo, měsíční shrnutí                                                             </t>
  </si>
  <si>
    <t>Pomohl ti deník v tvém rozvoji či chceš ohodnotit jeho tvůrce? Napiš mi  diksha@centrum.cz</t>
  </si>
  <si>
    <t>Během obchodní seance sledovat  trhy, učit se číst trh</t>
  </si>
  <si>
    <t>Během obchodní seance sledovat trhy, učit se číst trh</t>
  </si>
</sst>
</file>

<file path=xl/styles.xml><?xml version="1.0" encoding="utf-8"?>
<styleSheet xmlns="http://schemas.openxmlformats.org/spreadsheetml/2006/main">
  <numFmts count="28">
    <numFmt numFmtId="6" formatCode="#,##0\ &quot;Kč&quot;;[Red]\-#,##0\ &quot;Kč&quot;"/>
    <numFmt numFmtId="8" formatCode="#,##0.00\ &quot;Kč&quot;;[Red]\-#,##0.00\ &quot;Kč&quot;"/>
    <numFmt numFmtId="44" formatCode="_-* #,##0.00\ &quot;Kč&quot;_-;\-* #,##0.00\ &quot;Kč&quot;_-;_-* &quot;-&quot;??\ &quot;Kč&quot;_-;_-@_-"/>
    <numFmt numFmtId="164" formatCode="dd/mm"/>
    <numFmt numFmtId="165" formatCode="0.0"/>
    <numFmt numFmtId="166" formatCode="#"/>
    <numFmt numFmtId="167" formatCode="[$$-409]#,##0.00;[Red]\-[$$-409]#,##0.00"/>
    <numFmt numFmtId="168" formatCode="mm\ yy"/>
    <numFmt numFmtId="169" formatCode="#;[Red]\-#"/>
    <numFmt numFmtId="170" formatCode="0;[Red]\-0"/>
    <numFmt numFmtId="171" formatCode="0_ ;[Red]\-0\ "/>
    <numFmt numFmtId="172" formatCode="#,##0_ ;[Red]\-#,##0\ "/>
    <numFmt numFmtId="173" formatCode="mmmm\ yy"/>
    <numFmt numFmtId="174" formatCode="0.00_ ;[Red]\-0.00\ "/>
    <numFmt numFmtId="175" formatCode="h:mm;@"/>
    <numFmt numFmtId="176" formatCode="0.00000_ ;[Red]\-0.00000\ "/>
    <numFmt numFmtId="177" formatCode="0.0_ ;[Red]\-0.0\ "/>
    <numFmt numFmtId="178" formatCode="[$-F400]h:mm:ss\ AM/PM"/>
    <numFmt numFmtId="179" formatCode="h:mm:ss;@"/>
    <numFmt numFmtId="180" formatCode="0.0%"/>
    <numFmt numFmtId="181" formatCode="_-* #,##0\ [$Kč-405]_-;\-* #,##0\ [$Kč-405]_-;_-* &quot;-&quot;??\ [$Kč-405]_-;_-@_-"/>
    <numFmt numFmtId="182" formatCode="_(&quot;$&quot;* #,##0.00_);_(&quot;$&quot;* \(#,##0.00\);_(&quot;$&quot;* &quot;-&quot;??_);_(@_)"/>
    <numFmt numFmtId="183" formatCode="&quot;$&quot;#,##0_);[Red]\(&quot;$&quot;#,##0\)"/>
    <numFmt numFmtId="184" formatCode="_-[$$-409]* #,##0_ ;_-[$$-409]* \-#,##0\ ;_-[$$-409]* &quot;-&quot;??_ ;_-@_ "/>
    <numFmt numFmtId="185" formatCode="_-* #,##0\ &quot;Kč&quot;_-;\-* #,##0\ &quot;Kč&quot;_-;_-* &quot;-&quot;??\ &quot;Kč&quot;_-;_-@_-"/>
    <numFmt numFmtId="186" formatCode="[Red]bb\u\l\l"/>
    <numFmt numFmtId="187" formatCode="#,##0\ [$Kč-405];[Red]\-#,##0\ [$Kč-405]"/>
    <numFmt numFmtId="188" formatCode="0.0000"/>
  </numFmts>
  <fonts count="72">
    <font>
      <sz val="10"/>
      <name val="Arial"/>
      <family val="2"/>
      <charset val="238"/>
    </font>
    <font>
      <sz val="11"/>
      <color theme="1"/>
      <name val="Trebuchet MS"/>
      <family val="2"/>
      <charset val="238"/>
      <scheme val="minor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b/>
      <u/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Arial"/>
      <family val="2"/>
      <charset val="238"/>
    </font>
    <font>
      <sz val="11"/>
      <color theme="1"/>
      <name val="Trebuchet MS"/>
      <family val="2"/>
      <charset val="238"/>
      <scheme val="minor"/>
    </font>
    <font>
      <sz val="10"/>
      <color rgb="FF00B050"/>
      <name val="Arial"/>
      <family val="2"/>
      <charset val="238"/>
    </font>
    <font>
      <b/>
      <sz val="12"/>
      <color rgb="FF00A44A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rgb="FF7030A0"/>
      <name val="Arial"/>
      <family val="2"/>
      <charset val="238"/>
    </font>
    <font>
      <b/>
      <i/>
      <sz val="14"/>
      <color rgb="FFFF0000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5"/>
      <color theme="3"/>
      <name val="Trebuchet MS"/>
      <family val="2"/>
      <charset val="238"/>
      <scheme val="minor"/>
    </font>
    <font>
      <b/>
      <sz val="13"/>
      <color theme="3"/>
      <name val="Trebuchet MS"/>
      <family val="2"/>
      <charset val="238"/>
      <scheme val="minor"/>
    </font>
    <font>
      <b/>
      <sz val="11"/>
      <color theme="3"/>
      <name val="Trebuchet MS"/>
      <family val="2"/>
      <charset val="238"/>
      <scheme val="minor"/>
    </font>
    <font>
      <sz val="11"/>
      <color rgb="FF006100"/>
      <name val="Trebuchet MS"/>
      <family val="2"/>
      <charset val="238"/>
      <scheme val="minor"/>
    </font>
    <font>
      <sz val="11"/>
      <color rgb="FF9C0006"/>
      <name val="Trebuchet MS"/>
      <family val="2"/>
      <charset val="238"/>
      <scheme val="minor"/>
    </font>
    <font>
      <sz val="11"/>
      <color rgb="FF9C6500"/>
      <name val="Trebuchet MS"/>
      <family val="2"/>
      <charset val="238"/>
      <scheme val="minor"/>
    </font>
    <font>
      <sz val="11"/>
      <color rgb="FF3F3F76"/>
      <name val="Trebuchet MS"/>
      <family val="2"/>
      <charset val="238"/>
      <scheme val="minor"/>
    </font>
    <font>
      <b/>
      <sz val="11"/>
      <color rgb="FF3F3F3F"/>
      <name val="Trebuchet MS"/>
      <family val="2"/>
      <charset val="238"/>
      <scheme val="minor"/>
    </font>
    <font>
      <b/>
      <sz val="11"/>
      <color rgb="FFFA7D00"/>
      <name val="Trebuchet MS"/>
      <family val="2"/>
      <charset val="238"/>
      <scheme val="minor"/>
    </font>
    <font>
      <sz val="11"/>
      <color rgb="FFFA7D00"/>
      <name val="Trebuchet MS"/>
      <family val="2"/>
      <charset val="238"/>
      <scheme val="minor"/>
    </font>
    <font>
      <b/>
      <sz val="11"/>
      <color theme="0"/>
      <name val="Trebuchet MS"/>
      <family val="2"/>
      <charset val="238"/>
      <scheme val="minor"/>
    </font>
    <font>
      <sz val="11"/>
      <color rgb="FFFF0000"/>
      <name val="Trebuchet MS"/>
      <family val="2"/>
      <charset val="238"/>
      <scheme val="minor"/>
    </font>
    <font>
      <i/>
      <sz val="11"/>
      <color rgb="FF7F7F7F"/>
      <name val="Trebuchet MS"/>
      <family val="2"/>
      <charset val="238"/>
      <scheme val="minor"/>
    </font>
    <font>
      <b/>
      <sz val="11"/>
      <color theme="1"/>
      <name val="Trebuchet MS"/>
      <family val="2"/>
      <charset val="238"/>
      <scheme val="minor"/>
    </font>
    <font>
      <sz val="11"/>
      <color theme="0"/>
      <name val="Trebuchet MS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8"/>
      <color theme="3"/>
      <name val="Trebuchet MS"/>
      <family val="2"/>
      <charset val="238"/>
      <scheme val="major"/>
    </font>
    <font>
      <u/>
      <sz val="11"/>
      <color theme="10"/>
      <name val="Trebuchet MS"/>
      <family val="2"/>
      <charset val="238"/>
      <scheme val="minor"/>
    </font>
    <font>
      <b/>
      <sz val="16"/>
      <color theme="0"/>
      <name val="Trebuchet MS"/>
      <family val="2"/>
      <charset val="238"/>
      <scheme val="minor"/>
    </font>
    <font>
      <b/>
      <sz val="11"/>
      <name val="Trebuchet MS"/>
      <family val="2"/>
      <charset val="238"/>
      <scheme val="minor"/>
    </font>
    <font>
      <b/>
      <sz val="12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1"/>
      <name val="Trebuchet MS"/>
      <family val="2"/>
      <charset val="238"/>
      <scheme val="minor"/>
    </font>
    <font>
      <b/>
      <sz val="14"/>
      <name val="Arial"/>
      <family val="2"/>
      <charset val="238"/>
    </font>
    <font>
      <b/>
      <sz val="16"/>
      <name val="Arial"/>
      <family val="2"/>
      <charset val="238"/>
    </font>
    <font>
      <b/>
      <u/>
      <sz val="20"/>
      <color theme="0" tint="-0.499984740745262"/>
      <name val="Arial"/>
      <family val="2"/>
      <charset val="238"/>
    </font>
    <font>
      <sz val="14"/>
      <color theme="1"/>
      <name val="Trebuchet MS"/>
      <family val="2"/>
      <charset val="238"/>
      <scheme val="minor"/>
    </font>
    <font>
      <b/>
      <sz val="12"/>
      <name val="Trebuchet MS"/>
      <family val="2"/>
      <charset val="238"/>
      <scheme val="minor"/>
    </font>
    <font>
      <sz val="14"/>
      <name val="Trebuchet MS"/>
      <family val="2"/>
      <charset val="238"/>
      <scheme val="minor"/>
    </font>
    <font>
      <sz val="14"/>
      <name val="Arial"/>
      <family val="2"/>
      <charset val="238"/>
    </font>
    <font>
      <sz val="16"/>
      <name val="Arial"/>
      <family val="2"/>
      <charset val="238"/>
    </font>
    <font>
      <b/>
      <sz val="10"/>
      <name val="Arial"/>
      <family val="2"/>
    </font>
    <font>
      <b/>
      <sz val="48"/>
      <color theme="0"/>
      <name val="AR BERKLEY"/>
    </font>
    <font>
      <b/>
      <u/>
      <sz val="12"/>
      <color theme="0" tint="-0.499984740745262"/>
      <name val="Arial"/>
      <family val="2"/>
      <charset val="238"/>
    </font>
    <font>
      <b/>
      <sz val="20"/>
      <color rgb="FF0070C0"/>
      <name val="Arial"/>
      <family val="2"/>
      <charset val="238"/>
    </font>
    <font>
      <i/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i/>
      <sz val="10"/>
      <color rgb="FFFF3333"/>
      <name val="Arial"/>
      <family val="2"/>
      <charset val="238"/>
    </font>
    <font>
      <sz val="12"/>
      <name val="Arial"/>
      <family val="2"/>
      <charset val="238"/>
    </font>
    <font>
      <b/>
      <sz val="10"/>
      <color rgb="FF0070C0"/>
      <name val="Arial"/>
      <family val="2"/>
      <charset val="238"/>
    </font>
    <font>
      <sz val="10"/>
      <color rgb="FF0070C0"/>
      <name val="Arial"/>
      <family val="2"/>
      <charset val="238"/>
    </font>
    <font>
      <b/>
      <sz val="12"/>
      <color rgb="FFFFFF00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0"/>
      <color theme="5"/>
      <name val="Arial"/>
      <family val="2"/>
      <charset val="238"/>
    </font>
    <font>
      <b/>
      <sz val="12"/>
      <color rgb="FF0070C0"/>
      <name val="Arial"/>
      <family val="2"/>
      <charset val="238"/>
    </font>
    <font>
      <b/>
      <sz val="20"/>
      <color theme="0"/>
      <name val="Trebuchet MS"/>
      <family val="2"/>
      <charset val="238"/>
      <scheme val="minor"/>
    </font>
    <font>
      <b/>
      <sz val="13.5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color theme="0"/>
      <name val="Trebuchet MS"/>
      <family val="2"/>
      <charset val="238"/>
      <scheme val="minor"/>
    </font>
    <font>
      <sz val="10"/>
      <color theme="5"/>
      <name val="Arial"/>
      <family val="2"/>
      <charset val="238"/>
    </font>
    <font>
      <b/>
      <sz val="11"/>
      <color rgb="FF0070C0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2"/>
      <color theme="0"/>
      <name val="Trebuchet MS"/>
      <family val="2"/>
      <charset val="238"/>
      <scheme val="minor"/>
    </font>
    <font>
      <b/>
      <sz val="24"/>
      <name val="Arial"/>
      <family val="2"/>
      <charset val="238"/>
    </font>
    <font>
      <b/>
      <sz val="11"/>
      <name val="Arial"/>
      <family val="2"/>
      <charset val="238"/>
    </font>
  </fonts>
  <fills count="71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47"/>
        <bgColor indexed="22"/>
      </patternFill>
    </fill>
    <fill>
      <patternFill patternType="solid">
        <fgColor indexed="23"/>
        <bgColor indexed="50"/>
      </patternFill>
    </fill>
    <fill>
      <patternFill patternType="solid">
        <fgColor rgb="FFD7E5F5"/>
        <bgColor indexed="64"/>
      </patternFill>
    </fill>
    <fill>
      <patternFill patternType="solid">
        <fgColor rgb="FFD7E5F5"/>
        <bgColor indexed="50"/>
      </patternFill>
    </fill>
    <fill>
      <patternFill patternType="solid">
        <fgColor theme="3" tint="0.79998168889431442"/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7E5F5"/>
        <bgColor indexed="31"/>
      </patternFill>
    </fill>
    <fill>
      <patternFill patternType="solid">
        <fgColor theme="0" tint="-0.14996795556505021"/>
        <bgColor indexed="24"/>
      </patternFill>
    </fill>
    <fill>
      <patternFill patternType="solid">
        <fgColor rgb="FFD7E5F5"/>
        <bgColor indexed="2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31"/>
      </patternFill>
    </fill>
    <fill>
      <patternFill patternType="solid">
        <fgColor theme="4" tint="0.59999389629810485"/>
        <bgColor indexed="50"/>
      </patternFill>
    </fill>
    <fill>
      <patternFill patternType="solid">
        <fgColor rgb="FFD7E5F5"/>
        <bgColor indexed="60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50"/>
      </patternFill>
    </fill>
    <fill>
      <gradientFill degree="270">
        <stop position="0">
          <color theme="0"/>
        </stop>
        <stop position="1">
          <color theme="0" tint="-0.1490218817712943"/>
        </stop>
      </gradientFill>
    </fill>
    <fill>
      <gradientFill degree="270">
        <stop position="0">
          <color theme="0"/>
        </stop>
        <stop position="1">
          <color theme="5" tint="0.80001220740379042"/>
        </stop>
      </gradientFill>
    </fill>
    <fill>
      <gradientFill degree="270">
        <stop position="0">
          <color theme="0"/>
        </stop>
        <stop position="1">
          <color theme="7" tint="0.59999389629810485"/>
        </stop>
      </gradientFill>
    </fill>
    <fill>
      <patternFill patternType="solid">
        <fgColor rgb="FF00B0F0"/>
        <bgColor indexed="64"/>
      </pattern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270">
        <stop position="0">
          <color theme="0"/>
        </stop>
        <stop position="1">
          <color theme="6" tint="0.40000610370189521"/>
        </stop>
      </gradientFill>
    </fill>
    <fill>
      <gradientFill degree="270">
        <stop position="0">
          <color theme="0"/>
        </stop>
        <stop position="1">
          <color theme="8" tint="0.40000610370189521"/>
        </stop>
      </gradientFill>
    </fill>
    <fill>
      <gradientFill degree="270">
        <stop position="0">
          <color theme="0"/>
        </stop>
        <stop position="1">
          <color theme="3" tint="0.40000610370189521"/>
        </stop>
      </gradientFill>
    </fill>
    <fill>
      <gradientFill degree="270">
        <stop position="0">
          <color theme="0"/>
        </stop>
        <stop position="1">
          <color rgb="FFFFFF00"/>
        </stop>
      </gradientFill>
    </fill>
    <fill>
      <gradientFill degree="270">
        <stop position="0">
          <color theme="0"/>
        </stop>
        <stop position="1">
          <color theme="4" tint="-0.25098422193060094"/>
        </stop>
      </gradientFill>
    </fill>
    <fill>
      <gradientFill degree="90">
        <stop position="0">
          <color theme="0"/>
        </stop>
        <stop position="0.5">
          <color rgb="FF00B0F0"/>
        </stop>
        <stop position="1">
          <color theme="0"/>
        </stop>
      </gradientFill>
    </fill>
    <fill>
      <gradientFill degree="270">
        <stop position="0">
          <color theme="0"/>
        </stop>
        <stop position="1">
          <color rgb="FF0070C0"/>
        </stop>
      </gradientFill>
    </fill>
    <fill>
      <gradientFill degree="180">
        <stop position="0">
          <color theme="0"/>
        </stop>
        <stop position="1">
          <color rgb="FFFFFF00"/>
        </stop>
      </gradientFill>
    </fill>
    <fill>
      <patternFill patternType="solid">
        <fgColor rgb="FFD2EFFE"/>
        <bgColor indexed="64"/>
      </patternFill>
    </fill>
    <fill>
      <patternFill patternType="solid">
        <fgColor rgb="FFE7F5FF"/>
        <bgColor indexed="64"/>
      </patternFill>
    </fill>
    <fill>
      <gradientFill degree="180">
        <stop position="0">
          <color theme="0"/>
        </stop>
        <stop position="1">
          <color rgb="FFD2EFFE"/>
        </stop>
      </gradientFill>
    </fill>
    <fill>
      <gradientFill degree="270">
        <stop position="0">
          <color theme="0"/>
        </stop>
        <stop position="1">
          <color rgb="FFE06AC7"/>
        </stop>
      </gradientFill>
    </fill>
  </fills>
  <borders count="15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ck">
        <color indexed="8"/>
      </left>
      <right style="medium">
        <color indexed="8"/>
      </right>
      <top style="medium">
        <color indexed="8"/>
      </top>
      <bottom/>
      <diagonal/>
    </border>
    <border>
      <left style="thick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medium">
        <color indexed="8"/>
      </bottom>
      <diagonal/>
    </border>
    <border>
      <left/>
      <right style="thick">
        <color indexed="8"/>
      </right>
      <top style="thick">
        <color indexed="8"/>
      </top>
      <bottom style="medium">
        <color indexed="8"/>
      </bottom>
      <diagonal/>
    </border>
    <border>
      <left style="thick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thick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thick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9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indexed="8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8"/>
      </bottom>
      <diagonal/>
    </border>
    <border>
      <left/>
      <right style="thin">
        <color auto="1"/>
      </right>
      <top style="thin">
        <color auto="1"/>
      </top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2">
    <xf numFmtId="0" fontId="0" fillId="0" borderId="0"/>
    <xf numFmtId="0" fontId="7" fillId="0" borderId="0"/>
    <xf numFmtId="9" fontId="5" fillId="0" borderId="0" applyFill="0" applyBorder="0" applyAlignment="0" applyProtection="0"/>
    <xf numFmtId="9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4" fillId="0" borderId="95" applyNumberFormat="0" applyFill="0" applyAlignment="0" applyProtection="0"/>
    <xf numFmtId="0" fontId="15" fillId="0" borderId="96" applyNumberFormat="0" applyFill="0" applyAlignment="0" applyProtection="0"/>
    <xf numFmtId="0" fontId="16" fillId="0" borderId="97" applyNumberFormat="0" applyFill="0" applyAlignment="0" applyProtection="0"/>
    <xf numFmtId="0" fontId="16" fillId="0" borderId="0" applyNumberFormat="0" applyFill="0" applyBorder="0" applyAlignment="0" applyProtection="0"/>
    <xf numFmtId="0" fontId="17" fillId="20" borderId="0" applyNumberFormat="0" applyBorder="0" applyAlignment="0" applyProtection="0"/>
    <xf numFmtId="0" fontId="18" fillId="21" borderId="0" applyNumberFormat="0" applyBorder="0" applyAlignment="0" applyProtection="0"/>
    <xf numFmtId="0" fontId="19" fillId="22" borderId="0" applyNumberFormat="0" applyBorder="0" applyAlignment="0" applyProtection="0"/>
    <xf numFmtId="0" fontId="20" fillId="23" borderId="98" applyNumberFormat="0" applyAlignment="0" applyProtection="0"/>
    <xf numFmtId="0" fontId="21" fillId="24" borderId="99" applyNumberFormat="0" applyAlignment="0" applyProtection="0"/>
    <xf numFmtId="0" fontId="22" fillId="24" borderId="98" applyNumberFormat="0" applyAlignment="0" applyProtection="0"/>
    <xf numFmtId="0" fontId="23" fillId="0" borderId="100" applyNumberFormat="0" applyFill="0" applyAlignment="0" applyProtection="0"/>
    <xf numFmtId="0" fontId="24" fillId="25" borderId="101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03" applyNumberFormat="0" applyFill="0" applyAlignment="0" applyProtection="0"/>
    <xf numFmtId="0" fontId="2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28" fillId="50" borderId="0" applyNumberFormat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0" fillId="0" borderId="0" applyNumberFormat="0" applyFill="0" applyBorder="0" applyAlignment="0" applyProtection="0"/>
    <xf numFmtId="0" fontId="1" fillId="26" borderId="102" applyNumberFormat="0" applyFont="0" applyAlignment="0" applyProtection="0"/>
    <xf numFmtId="0" fontId="31" fillId="0" borderId="0" applyNumberFormat="0" applyFill="0" applyBorder="0" applyAlignment="0" applyProtection="0"/>
    <xf numFmtId="0" fontId="32" fillId="47" borderId="0">
      <alignment horizontal="left"/>
    </xf>
    <xf numFmtId="9" fontId="1" fillId="0" borderId="0" applyFont="0" applyFill="0" applyBorder="0" applyAlignment="0" applyProtection="0"/>
    <xf numFmtId="182" fontId="5" fillId="0" borderId="0" applyFont="0" applyFill="0" applyBorder="0" applyAlignment="0" applyProtection="0"/>
  </cellStyleXfs>
  <cellXfs count="754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/>
    <xf numFmtId="0" fontId="0" fillId="2" borderId="1" xfId="0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0" fillId="2" borderId="0" xfId="0" applyFill="1"/>
    <xf numFmtId="14" fontId="0" fillId="0" borderId="0" xfId="0" applyNumberFormat="1"/>
    <xf numFmtId="0" fontId="2" fillId="2" borderId="4" xfId="0" applyFont="1" applyFill="1" applyBorder="1" applyAlignment="1">
      <alignment horizontal="center"/>
    </xf>
    <xf numFmtId="164" fontId="2" fillId="0" borderId="6" xfId="0" applyNumberFormat="1" applyFont="1" applyFill="1" applyBorder="1" applyAlignment="1">
      <alignment horizontal="center"/>
    </xf>
    <xf numFmtId="171" fontId="0" fillId="2" borderId="0" xfId="0" applyNumberFormat="1" applyFill="1"/>
    <xf numFmtId="171" fontId="0" fillId="0" borderId="0" xfId="0" applyNumberFormat="1" applyFont="1"/>
    <xf numFmtId="171" fontId="0" fillId="0" borderId="0" xfId="0" applyNumberFormat="1" applyFont="1" applyBorder="1"/>
    <xf numFmtId="0" fontId="2" fillId="0" borderId="1" xfId="0" applyNumberFormat="1" applyFont="1" applyFill="1" applyBorder="1"/>
    <xf numFmtId="0" fontId="2" fillId="0" borderId="0" xfId="0" applyFont="1"/>
    <xf numFmtId="175" fontId="2" fillId="0" borderId="1" xfId="0" applyNumberFormat="1" applyFont="1" applyFill="1" applyBorder="1" applyAlignment="1">
      <alignment horizontal="center"/>
    </xf>
    <xf numFmtId="0" fontId="0" fillId="0" borderId="0" xfId="0" applyNumberFormat="1"/>
    <xf numFmtId="0" fontId="0" fillId="0" borderId="7" xfId="0" applyNumberFormat="1" applyBorder="1"/>
    <xf numFmtId="171" fontId="0" fillId="2" borderId="1" xfId="0" applyNumberFormat="1" applyFill="1" applyBorder="1" applyAlignment="1">
      <alignment horizontal="center"/>
    </xf>
    <xf numFmtId="176" fontId="0" fillId="0" borderId="0" xfId="0" applyNumberFormat="1"/>
    <xf numFmtId="165" fontId="2" fillId="7" borderId="9" xfId="0" applyNumberFormat="1" applyFont="1" applyFill="1" applyBorder="1" applyAlignment="1">
      <alignment horizontal="center"/>
    </xf>
    <xf numFmtId="1" fontId="2" fillId="7" borderId="10" xfId="0" applyNumberFormat="1" applyFont="1" applyFill="1" applyBorder="1" applyAlignment="1">
      <alignment horizontal="center"/>
    </xf>
    <xf numFmtId="1" fontId="0" fillId="7" borderId="10" xfId="0" applyNumberFormat="1" applyFill="1" applyBorder="1" applyAlignment="1">
      <alignment horizontal="center"/>
    </xf>
    <xf numFmtId="165" fontId="0" fillId="0" borderId="0" xfId="0" applyNumberFormat="1"/>
    <xf numFmtId="1" fontId="0" fillId="0" borderId="0" xfId="0" applyNumberFormat="1"/>
    <xf numFmtId="0" fontId="0" fillId="2" borderId="0" xfId="0" applyFill="1" applyBorder="1"/>
    <xf numFmtId="0" fontId="0" fillId="0" borderId="0" xfId="0" applyBorder="1"/>
    <xf numFmtId="175" fontId="2" fillId="0" borderId="6" xfId="0" applyNumberFormat="1" applyFont="1" applyFill="1" applyBorder="1" applyAlignment="1">
      <alignment horizontal="center"/>
    </xf>
    <xf numFmtId="0" fontId="0" fillId="5" borderId="0" xfId="0" applyFill="1" applyBorder="1"/>
    <xf numFmtId="0" fontId="0" fillId="8" borderId="13" xfId="0" applyFill="1" applyBorder="1"/>
    <xf numFmtId="0" fontId="0" fillId="8" borderId="14" xfId="0" applyFill="1" applyBorder="1"/>
    <xf numFmtId="165" fontId="2" fillId="7" borderId="15" xfId="0" applyNumberFormat="1" applyFont="1" applyFill="1" applyBorder="1" applyAlignment="1">
      <alignment horizontal="center"/>
    </xf>
    <xf numFmtId="1" fontId="0" fillId="7" borderId="16" xfId="0" applyNumberFormat="1" applyFill="1" applyBorder="1" applyAlignment="1">
      <alignment horizontal="center"/>
    </xf>
    <xf numFmtId="0" fontId="2" fillId="9" borderId="17" xfId="0" applyNumberFormat="1" applyFont="1" applyFill="1" applyBorder="1" applyAlignment="1">
      <alignment horizontal="center"/>
    </xf>
    <xf numFmtId="164" fontId="2" fillId="9" borderId="17" xfId="0" applyNumberFormat="1" applyFont="1" applyFill="1" applyBorder="1" applyAlignment="1">
      <alignment horizontal="center"/>
    </xf>
    <xf numFmtId="0" fontId="2" fillId="9" borderId="17" xfId="0" applyFont="1" applyFill="1" applyBorder="1" applyAlignment="1">
      <alignment horizontal="right"/>
    </xf>
    <xf numFmtId="0" fontId="0" fillId="9" borderId="18" xfId="0" applyFill="1" applyBorder="1" applyAlignment="1">
      <alignment horizontal="center"/>
    </xf>
    <xf numFmtId="0" fontId="0" fillId="9" borderId="19" xfId="0" applyFill="1" applyBorder="1" applyAlignment="1">
      <alignment horizontal="center"/>
    </xf>
    <xf numFmtId="165" fontId="2" fillId="11" borderId="20" xfId="0" applyNumberFormat="1" applyFont="1" applyFill="1" applyBorder="1" applyAlignment="1">
      <alignment horizontal="center"/>
    </xf>
    <xf numFmtId="0" fontId="2" fillId="9" borderId="20" xfId="0" applyNumberFormat="1" applyFont="1" applyFill="1" applyBorder="1" applyAlignment="1">
      <alignment horizontal="center"/>
    </xf>
    <xf numFmtId="164" fontId="2" fillId="9" borderId="20" xfId="0" applyNumberFormat="1" applyFont="1" applyFill="1" applyBorder="1" applyAlignment="1">
      <alignment horizontal="center" wrapText="1"/>
    </xf>
    <xf numFmtId="0" fontId="2" fillId="9" borderId="23" xfId="0" applyNumberFormat="1" applyFont="1" applyFill="1" applyBorder="1" applyAlignment="1">
      <alignment horizontal="center"/>
    </xf>
    <xf numFmtId="0" fontId="2" fillId="9" borderId="24" xfId="0" applyNumberFormat="1" applyFont="1" applyFill="1" applyBorder="1" applyAlignment="1">
      <alignment horizontal="center"/>
    </xf>
    <xf numFmtId="166" fontId="2" fillId="9" borderId="24" xfId="0" applyNumberFormat="1" applyFont="1" applyFill="1" applyBorder="1" applyAlignment="1">
      <alignment horizontal="center"/>
    </xf>
    <xf numFmtId="0" fontId="0" fillId="2" borderId="25" xfId="0" applyFill="1" applyBorder="1"/>
    <xf numFmtId="14" fontId="0" fillId="0" borderId="25" xfId="0" applyNumberFormat="1" applyBorder="1"/>
    <xf numFmtId="0" fontId="0" fillId="0" borderId="25" xfId="0" applyBorder="1"/>
    <xf numFmtId="0" fontId="0" fillId="0" borderId="25" xfId="0" applyNumberFormat="1" applyBorder="1"/>
    <xf numFmtId="0" fontId="0" fillId="0" borderId="26" xfId="0" applyNumberFormat="1" applyBorder="1"/>
    <xf numFmtId="171" fontId="0" fillId="0" borderId="27" xfId="0" applyNumberFormat="1" applyFill="1" applyBorder="1"/>
    <xf numFmtId="0" fontId="0" fillId="0" borderId="27" xfId="0" applyBorder="1"/>
    <xf numFmtId="0" fontId="0" fillId="0" borderId="28" xfId="0" applyBorder="1"/>
    <xf numFmtId="49" fontId="2" fillId="0" borderId="2" xfId="0" applyNumberFormat="1" applyFont="1" applyFill="1" applyBorder="1" applyAlignment="1">
      <alignment horizontal="center"/>
    </xf>
    <xf numFmtId="171" fontId="0" fillId="2" borderId="27" xfId="0" applyNumberFormat="1" applyFill="1" applyBorder="1"/>
    <xf numFmtId="0" fontId="0" fillId="2" borderId="27" xfId="0" applyFill="1" applyBorder="1"/>
    <xf numFmtId="0" fontId="0" fillId="2" borderId="28" xfId="0" applyFill="1" applyBorder="1"/>
    <xf numFmtId="171" fontId="0" fillId="2" borderId="29" xfId="0" applyNumberFormat="1" applyFill="1" applyBorder="1"/>
    <xf numFmtId="0" fontId="0" fillId="2" borderId="29" xfId="0" applyFill="1" applyBorder="1"/>
    <xf numFmtId="0" fontId="0" fillId="2" borderId="30" xfId="0" applyFill="1" applyBorder="1"/>
    <xf numFmtId="171" fontId="0" fillId="0" borderId="29" xfId="0" applyNumberFormat="1" applyFont="1" applyBorder="1"/>
    <xf numFmtId="0" fontId="0" fillId="0" borderId="30" xfId="0" applyBorder="1"/>
    <xf numFmtId="0" fontId="0" fillId="0" borderId="29" xfId="0" applyBorder="1"/>
    <xf numFmtId="171" fontId="0" fillId="0" borderId="27" xfId="0" applyNumberFormat="1" applyFont="1" applyBorder="1"/>
    <xf numFmtId="165" fontId="0" fillId="7" borderId="31" xfId="0" applyNumberFormat="1" applyFill="1" applyBorder="1" applyAlignment="1">
      <alignment horizontal="center"/>
    </xf>
    <xf numFmtId="1" fontId="0" fillId="12" borderId="32" xfId="0" applyNumberFormat="1" applyFill="1" applyBorder="1" applyAlignment="1">
      <alignment horizontal="center"/>
    </xf>
    <xf numFmtId="10" fontId="0" fillId="12" borderId="3" xfId="0" applyNumberFormat="1" applyFill="1" applyBorder="1" applyAlignment="1">
      <alignment horizontal="center"/>
    </xf>
    <xf numFmtId="165" fontId="0" fillId="7" borderId="32" xfId="0" applyNumberFormat="1" applyFill="1" applyBorder="1" applyAlignment="1">
      <alignment horizontal="center"/>
    </xf>
    <xf numFmtId="165" fontId="0" fillId="7" borderId="31" xfId="0" applyNumberFormat="1" applyFont="1" applyFill="1" applyBorder="1" applyAlignment="1">
      <alignment horizontal="center"/>
    </xf>
    <xf numFmtId="165" fontId="0" fillId="7" borderId="32" xfId="0" applyNumberFormat="1" applyFont="1" applyFill="1" applyBorder="1" applyAlignment="1">
      <alignment horizontal="center"/>
    </xf>
    <xf numFmtId="165" fontId="2" fillId="7" borderId="33" xfId="0" applyNumberFormat="1" applyFont="1" applyFill="1" applyBorder="1" applyAlignment="1"/>
    <xf numFmtId="171" fontId="0" fillId="0" borderId="34" xfId="0" applyNumberFormat="1" applyFont="1" applyBorder="1"/>
    <xf numFmtId="0" fontId="0" fillId="9" borderId="35" xfId="0" applyNumberFormat="1" applyFill="1" applyBorder="1"/>
    <xf numFmtId="0" fontId="0" fillId="9" borderId="36" xfId="0" applyNumberFormat="1" applyFill="1" applyBorder="1"/>
    <xf numFmtId="0" fontId="0" fillId="9" borderId="37" xfId="0" applyNumberFormat="1" applyFill="1" applyBorder="1"/>
    <xf numFmtId="0" fontId="0" fillId="2" borderId="38" xfId="0" applyNumberFormat="1" applyFill="1" applyBorder="1"/>
    <xf numFmtId="174" fontId="0" fillId="2" borderId="39" xfId="0" applyNumberFormat="1" applyFill="1" applyBorder="1"/>
    <xf numFmtId="174" fontId="0" fillId="2" borderId="34" xfId="0" applyNumberFormat="1" applyFill="1" applyBorder="1"/>
    <xf numFmtId="0" fontId="0" fillId="0" borderId="34" xfId="0" applyBorder="1"/>
    <xf numFmtId="172" fontId="0" fillId="2" borderId="34" xfId="0" applyNumberFormat="1" applyFill="1" applyBorder="1"/>
    <xf numFmtId="0" fontId="0" fillId="2" borderId="34" xfId="0" applyFill="1" applyBorder="1"/>
    <xf numFmtId="0" fontId="0" fillId="9" borderId="40" xfId="0" applyNumberFormat="1" applyFill="1" applyBorder="1"/>
    <xf numFmtId="0" fontId="0" fillId="9" borderId="41" xfId="0" applyNumberFormat="1" applyFill="1" applyBorder="1"/>
    <xf numFmtId="0" fontId="0" fillId="9" borderId="42" xfId="0" applyNumberFormat="1" applyFill="1" applyBorder="1"/>
    <xf numFmtId="0" fontId="0" fillId="2" borderId="43" xfId="0" applyNumberFormat="1" applyFill="1" applyBorder="1"/>
    <xf numFmtId="171" fontId="0" fillId="0" borderId="0" xfId="0" applyNumberFormat="1" applyFill="1"/>
    <xf numFmtId="0" fontId="0" fillId="0" borderId="25" xfId="0" applyFill="1" applyBorder="1"/>
    <xf numFmtId="0" fontId="0" fillId="0" borderId="0" xfId="0" applyFill="1"/>
    <xf numFmtId="171" fontId="0" fillId="0" borderId="0" xfId="0" applyNumberFormat="1" applyFont="1" applyFill="1"/>
    <xf numFmtId="0" fontId="0" fillId="0" borderId="34" xfId="0" applyFill="1" applyBorder="1"/>
    <xf numFmtId="171" fontId="0" fillId="0" borderId="34" xfId="0" applyNumberFormat="1" applyFont="1" applyFill="1" applyBorder="1"/>
    <xf numFmtId="0" fontId="0" fillId="0" borderId="39" xfId="0" applyFill="1" applyBorder="1"/>
    <xf numFmtId="0" fontId="0" fillId="0" borderId="7" xfId="0" applyFill="1" applyBorder="1"/>
    <xf numFmtId="0" fontId="0" fillId="0" borderId="26" xfId="0" applyFill="1" applyBorder="1"/>
    <xf numFmtId="0" fontId="2" fillId="2" borderId="34" xfId="0" applyFont="1" applyFill="1" applyBorder="1" applyAlignment="1">
      <alignment horizontal="center"/>
    </xf>
    <xf numFmtId="171" fontId="0" fillId="0" borderId="34" xfId="0" applyNumberFormat="1" applyFill="1" applyBorder="1"/>
    <xf numFmtId="0" fontId="2" fillId="0" borderId="0" xfId="0" applyFont="1" applyFill="1" applyBorder="1" applyAlignment="1">
      <alignment horizontal="center"/>
    </xf>
    <xf numFmtId="0" fontId="2" fillId="0" borderId="25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171" fontId="0" fillId="0" borderId="0" xfId="0" applyNumberFormat="1" applyFont="1" applyFill="1" applyBorder="1"/>
    <xf numFmtId="175" fontId="0" fillId="0" borderId="34" xfId="0" applyNumberFormat="1" applyFont="1" applyBorder="1"/>
    <xf numFmtId="0" fontId="0" fillId="0" borderId="39" xfId="0" applyBorder="1"/>
    <xf numFmtId="0" fontId="0" fillId="9" borderId="44" xfId="0" applyNumberFormat="1" applyFill="1" applyBorder="1"/>
    <xf numFmtId="171" fontId="0" fillId="2" borderId="44" xfId="0" applyNumberFormat="1" applyFill="1" applyBorder="1"/>
    <xf numFmtId="166" fontId="0" fillId="2" borderId="0" xfId="0" applyNumberFormat="1" applyFill="1" applyBorder="1"/>
    <xf numFmtId="177" fontId="0" fillId="9" borderId="19" xfId="0" applyNumberFormat="1" applyFill="1" applyBorder="1" applyAlignment="1">
      <alignment horizontal="center"/>
    </xf>
    <xf numFmtId="166" fontId="2" fillId="9" borderId="20" xfId="0" applyNumberFormat="1" applyFont="1" applyFill="1" applyBorder="1" applyAlignment="1">
      <alignment horizontal="center"/>
    </xf>
    <xf numFmtId="166" fontId="2" fillId="9" borderId="21" xfId="0" applyNumberFormat="1" applyFont="1" applyFill="1" applyBorder="1" applyAlignment="1">
      <alignment horizontal="center"/>
    </xf>
    <xf numFmtId="0" fontId="0" fillId="13" borderId="27" xfId="0" applyFill="1" applyBorder="1"/>
    <xf numFmtId="0" fontId="0" fillId="13" borderId="0" xfId="0" applyFill="1" applyBorder="1"/>
    <xf numFmtId="0" fontId="0" fillId="13" borderId="29" xfId="0" applyFill="1" applyBorder="1"/>
    <xf numFmtId="0" fontId="0" fillId="13" borderId="0" xfId="0" applyFill="1"/>
    <xf numFmtId="0" fontId="0" fillId="14" borderId="27" xfId="0" applyFill="1" applyBorder="1"/>
    <xf numFmtId="0" fontId="0" fillId="14" borderId="0" xfId="0" applyFill="1"/>
    <xf numFmtId="0" fontId="0" fillId="14" borderId="29" xfId="0" applyFill="1" applyBorder="1"/>
    <xf numFmtId="171" fontId="0" fillId="0" borderId="0" xfId="0" applyNumberFormat="1" applyFill="1" applyAlignment="1">
      <alignment horizontal="right"/>
    </xf>
    <xf numFmtId="171" fontId="0" fillId="0" borderId="0" xfId="0" applyNumberForma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Alignment="1">
      <alignment horizontal="right"/>
    </xf>
    <xf numFmtId="171" fontId="0" fillId="13" borderId="0" xfId="0" applyNumberFormat="1" applyFill="1"/>
    <xf numFmtId="0" fontId="0" fillId="15" borderId="0" xfId="0" applyFill="1"/>
    <xf numFmtId="165" fontId="2" fillId="16" borderId="15" xfId="0" applyNumberFormat="1" applyFont="1" applyFill="1" applyBorder="1" applyAlignment="1">
      <alignment horizontal="center"/>
    </xf>
    <xf numFmtId="165" fontId="0" fillId="16" borderId="31" xfId="0" applyNumberFormat="1" applyFont="1" applyFill="1" applyBorder="1" applyAlignment="1">
      <alignment horizontal="center"/>
    </xf>
    <xf numFmtId="165" fontId="0" fillId="16" borderId="32" xfId="0" applyNumberFormat="1" applyFont="1" applyFill="1" applyBorder="1" applyAlignment="1">
      <alignment horizontal="center"/>
    </xf>
    <xf numFmtId="1" fontId="0" fillId="16" borderId="10" xfId="0" applyNumberFormat="1" applyFill="1" applyBorder="1" applyAlignment="1">
      <alignment horizontal="center"/>
    </xf>
    <xf numFmtId="1" fontId="2" fillId="16" borderId="10" xfId="0" applyNumberFormat="1" applyFont="1" applyFill="1" applyBorder="1" applyAlignment="1">
      <alignment horizontal="center"/>
    </xf>
    <xf numFmtId="165" fontId="2" fillId="17" borderId="46" xfId="0" applyNumberFormat="1" applyFont="1" applyFill="1" applyBorder="1" applyAlignment="1">
      <alignment horizontal="center"/>
    </xf>
    <xf numFmtId="165" fontId="0" fillId="17" borderId="47" xfId="0" applyNumberFormat="1" applyFill="1" applyBorder="1" applyAlignment="1">
      <alignment horizontal="center"/>
    </xf>
    <xf numFmtId="0" fontId="0" fillId="17" borderId="3" xfId="0" applyFont="1" applyFill="1" applyBorder="1"/>
    <xf numFmtId="1" fontId="0" fillId="17" borderId="0" xfId="0" applyNumberFormat="1" applyFill="1"/>
    <xf numFmtId="14" fontId="0" fillId="18" borderId="4" xfId="0" applyNumberFormat="1" applyFill="1" applyBorder="1"/>
    <xf numFmtId="0" fontId="0" fillId="18" borderId="48" xfId="0" applyFill="1" applyBorder="1"/>
    <xf numFmtId="0" fontId="2" fillId="9" borderId="48" xfId="0" applyFont="1" applyFill="1" applyBorder="1" applyAlignment="1">
      <alignment horizontal="center"/>
    </xf>
    <xf numFmtId="0" fontId="2" fillId="5" borderId="0" xfId="0" applyNumberFormat="1" applyFont="1" applyFill="1" applyBorder="1" applyAlignment="1">
      <alignment horizontal="center"/>
    </xf>
    <xf numFmtId="0" fontId="0" fillId="9" borderId="31" xfId="0" applyNumberFormat="1" applyFill="1" applyBorder="1" applyAlignment="1">
      <alignment horizontal="center"/>
    </xf>
    <xf numFmtId="0" fontId="0" fillId="9" borderId="32" xfId="0" applyNumberFormat="1" applyFill="1" applyBorder="1" applyAlignment="1">
      <alignment horizontal="center"/>
    </xf>
    <xf numFmtId="0" fontId="0" fillId="9" borderId="49" xfId="0" applyNumberFormat="1" applyFill="1" applyBorder="1" applyAlignment="1">
      <alignment horizontal="center"/>
    </xf>
    <xf numFmtId="0" fontId="0" fillId="9" borderId="0" xfId="0" applyFill="1" applyBorder="1"/>
    <xf numFmtId="3" fontId="2" fillId="9" borderId="50" xfId="0" applyNumberFormat="1" applyFont="1" applyFill="1" applyBorder="1" applyAlignment="1">
      <alignment horizontal="center"/>
    </xf>
    <xf numFmtId="1" fontId="2" fillId="5" borderId="4" xfId="0" applyNumberFormat="1" applyFont="1" applyFill="1" applyBorder="1" applyAlignment="1">
      <alignment horizontal="center"/>
    </xf>
    <xf numFmtId="168" fontId="2" fillId="9" borderId="51" xfId="0" applyNumberFormat="1" applyFont="1" applyFill="1" applyBorder="1" applyAlignment="1">
      <alignment horizontal="center"/>
    </xf>
    <xf numFmtId="168" fontId="2" fillId="9" borderId="52" xfId="0" applyNumberFormat="1" applyFont="1" applyFill="1" applyBorder="1" applyAlignment="1">
      <alignment horizontal="center"/>
    </xf>
    <xf numFmtId="168" fontId="2" fillId="9" borderId="53" xfId="0" applyNumberFormat="1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 vertical="center" wrapText="1"/>
    </xf>
    <xf numFmtId="0" fontId="0" fillId="5" borderId="34" xfId="0" applyFill="1" applyBorder="1"/>
    <xf numFmtId="0" fontId="2" fillId="9" borderId="54" xfId="0" applyFont="1" applyFill="1" applyBorder="1" applyAlignment="1">
      <alignment horizontal="center"/>
    </xf>
    <xf numFmtId="171" fontId="0" fillId="0" borderId="34" xfId="0" applyNumberFormat="1" applyFill="1" applyBorder="1" applyAlignment="1">
      <alignment horizontal="right"/>
    </xf>
    <xf numFmtId="0" fontId="0" fillId="13" borderId="34" xfId="0" applyFill="1" applyBorder="1"/>
    <xf numFmtId="171" fontId="0" fillId="13" borderId="34" xfId="0" applyNumberFormat="1" applyFill="1" applyBorder="1"/>
    <xf numFmtId="0" fontId="2" fillId="9" borderId="8" xfId="0" applyFont="1" applyFill="1" applyBorder="1"/>
    <xf numFmtId="0" fontId="2" fillId="5" borderId="8" xfId="0" applyFont="1" applyFill="1" applyBorder="1"/>
    <xf numFmtId="167" fontId="2" fillId="5" borderId="8" xfId="0" applyNumberFormat="1" applyFont="1" applyFill="1" applyBorder="1" applyAlignment="1">
      <alignment horizontal="left"/>
    </xf>
    <xf numFmtId="167" fontId="2" fillId="5" borderId="8" xfId="0" applyNumberFormat="1" applyFont="1" applyFill="1" applyBorder="1"/>
    <xf numFmtId="0" fontId="2" fillId="5" borderId="8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left"/>
    </xf>
    <xf numFmtId="0" fontId="0" fillId="5" borderId="8" xfId="0" applyFill="1" applyBorder="1"/>
    <xf numFmtId="0" fontId="0" fillId="5" borderId="55" xfId="0" applyFill="1" applyBorder="1"/>
    <xf numFmtId="171" fontId="0" fillId="2" borderId="56" xfId="0" applyNumberFormat="1" applyFill="1" applyBorder="1"/>
    <xf numFmtId="0" fontId="0" fillId="17" borderId="55" xfId="0" applyFont="1" applyFill="1" applyBorder="1" applyAlignment="1">
      <alignment horizontal="center"/>
    </xf>
    <xf numFmtId="0" fontId="0" fillId="17" borderId="57" xfId="0" applyFont="1" applyFill="1" applyBorder="1" applyAlignment="1">
      <alignment horizontal="center"/>
    </xf>
    <xf numFmtId="0" fontId="2" fillId="5" borderId="27" xfId="0" applyFont="1" applyFill="1" applyBorder="1"/>
    <xf numFmtId="0" fontId="0" fillId="5" borderId="27" xfId="0" applyFill="1" applyBorder="1"/>
    <xf numFmtId="0" fontId="2" fillId="5" borderId="48" xfId="0" applyFont="1" applyFill="1" applyBorder="1" applyAlignment="1">
      <alignment horizontal="center"/>
    </xf>
    <xf numFmtId="0" fontId="2" fillId="9" borderId="58" xfId="0" applyFont="1" applyFill="1" applyBorder="1" applyAlignment="1">
      <alignment horizontal="center"/>
    </xf>
    <xf numFmtId="0" fontId="2" fillId="9" borderId="32" xfId="0" applyFont="1" applyFill="1" applyBorder="1" applyAlignment="1">
      <alignment horizontal="center"/>
    </xf>
    <xf numFmtId="0" fontId="2" fillId="9" borderId="52" xfId="0" applyFont="1" applyFill="1" applyBorder="1" applyAlignment="1">
      <alignment horizontal="center"/>
    </xf>
    <xf numFmtId="0" fontId="2" fillId="18" borderId="52" xfId="0" applyFont="1" applyFill="1" applyBorder="1" applyAlignment="1">
      <alignment horizontal="center"/>
    </xf>
    <xf numFmtId="175" fontId="2" fillId="5" borderId="58" xfId="0" applyNumberFormat="1" applyFont="1" applyFill="1" applyBorder="1" applyAlignment="1">
      <alignment horizontal="center" vertical="center"/>
    </xf>
    <xf numFmtId="175" fontId="2" fillId="9" borderId="58" xfId="0" applyNumberFormat="1" applyFont="1" applyFill="1" applyBorder="1" applyAlignment="1">
      <alignment horizontal="center" vertical="center"/>
    </xf>
    <xf numFmtId="175" fontId="2" fillId="5" borderId="52" xfId="0" applyNumberFormat="1" applyFont="1" applyFill="1" applyBorder="1" applyAlignment="1">
      <alignment horizontal="center" vertical="center"/>
    </xf>
    <xf numFmtId="175" fontId="2" fillId="6" borderId="52" xfId="0" applyNumberFormat="1" applyFont="1" applyFill="1" applyBorder="1" applyAlignment="1">
      <alignment horizontal="center" vertical="center"/>
    </xf>
    <xf numFmtId="0" fontId="2" fillId="5" borderId="58" xfId="0" applyFont="1" applyFill="1" applyBorder="1" applyAlignment="1">
      <alignment horizontal="center"/>
    </xf>
    <xf numFmtId="0" fontId="2" fillId="5" borderId="32" xfId="0" applyFont="1" applyFill="1" applyBorder="1" applyAlignment="1">
      <alignment horizontal="center"/>
    </xf>
    <xf numFmtId="0" fontId="2" fillId="5" borderId="52" xfId="0" applyFont="1" applyFill="1" applyBorder="1" applyAlignment="1">
      <alignment horizontal="center"/>
    </xf>
    <xf numFmtId="0" fontId="0" fillId="18" borderId="58" xfId="0" applyNumberFormat="1" applyFill="1" applyBorder="1"/>
    <xf numFmtId="0" fontId="0" fillId="5" borderId="58" xfId="0" applyFill="1" applyBorder="1"/>
    <xf numFmtId="0" fontId="0" fillId="5" borderId="58" xfId="0" applyFill="1" applyBorder="1" applyAlignment="1">
      <alignment horizontal="center"/>
    </xf>
    <xf numFmtId="0" fontId="2" fillId="18" borderId="52" xfId="0" applyNumberFormat="1" applyFont="1" applyFill="1" applyBorder="1" applyAlignment="1">
      <alignment horizontal="center"/>
    </xf>
    <xf numFmtId="1" fontId="0" fillId="5" borderId="52" xfId="0" applyNumberFormat="1" applyFill="1" applyBorder="1"/>
    <xf numFmtId="0" fontId="0" fillId="5" borderId="52" xfId="0" applyFill="1" applyBorder="1"/>
    <xf numFmtId="0" fontId="0" fillId="5" borderId="59" xfId="0" applyFill="1" applyBorder="1" applyAlignment="1">
      <alignment horizontal="center"/>
    </xf>
    <xf numFmtId="0" fontId="0" fillId="5" borderId="60" xfId="0" applyFill="1" applyBorder="1"/>
    <xf numFmtId="0" fontId="0" fillId="5" borderId="61" xfId="0" applyFill="1" applyBorder="1"/>
    <xf numFmtId="176" fontId="0" fillId="13" borderId="0" xfId="0" applyNumberFormat="1" applyFill="1"/>
    <xf numFmtId="164" fontId="2" fillId="9" borderId="23" xfId="0" applyNumberFormat="1" applyFont="1" applyFill="1" applyBorder="1" applyAlignment="1">
      <alignment horizontal="center" vertical="center"/>
    </xf>
    <xf numFmtId="164" fontId="2" fillId="9" borderId="24" xfId="0" applyNumberFormat="1" applyFont="1" applyFill="1" applyBorder="1" applyAlignment="1">
      <alignment horizontal="center" vertical="center"/>
    </xf>
    <xf numFmtId="49" fontId="2" fillId="9" borderId="23" xfId="0" applyNumberFormat="1" applyFont="1" applyFill="1" applyBorder="1" applyAlignment="1">
      <alignment horizontal="center"/>
    </xf>
    <xf numFmtId="49" fontId="2" fillId="9" borderId="62" xfId="0" applyNumberFormat="1" applyFont="1" applyFill="1" applyBorder="1" applyAlignment="1">
      <alignment horizontal="center"/>
    </xf>
    <xf numFmtId="164" fontId="2" fillId="9" borderId="63" xfId="0" applyNumberFormat="1" applyFont="1" applyFill="1" applyBorder="1" applyAlignment="1">
      <alignment horizontal="center" wrapText="1"/>
    </xf>
    <xf numFmtId="0" fontId="0" fillId="0" borderId="65" xfId="0" applyBorder="1"/>
    <xf numFmtId="0" fontId="0" fillId="0" borderId="66" xfId="0" applyBorder="1"/>
    <xf numFmtId="0" fontId="0" fillId="0" borderId="67" xfId="0" applyBorder="1"/>
    <xf numFmtId="0" fontId="0" fillId="0" borderId="68" xfId="0" applyBorder="1"/>
    <xf numFmtId="0" fontId="0" fillId="0" borderId="69" xfId="0" applyBorder="1"/>
    <xf numFmtId="0" fontId="0" fillId="0" borderId="70" xfId="0" applyBorder="1"/>
    <xf numFmtId="0" fontId="0" fillId="0" borderId="56" xfId="0" applyBorder="1"/>
    <xf numFmtId="0" fontId="0" fillId="0" borderId="71" xfId="0" applyBorder="1"/>
    <xf numFmtId="0" fontId="0" fillId="0" borderId="72" xfId="0" applyBorder="1"/>
    <xf numFmtId="180" fontId="0" fillId="0" borderId="44" xfId="0" applyNumberFormat="1" applyBorder="1" applyAlignment="1">
      <alignment horizontal="left"/>
    </xf>
    <xf numFmtId="0" fontId="2" fillId="0" borderId="73" xfId="0" applyFont="1" applyBorder="1" applyAlignment="1">
      <alignment horizontal="center"/>
    </xf>
    <xf numFmtId="0" fontId="0" fillId="0" borderId="74" xfId="0" applyBorder="1"/>
    <xf numFmtId="0" fontId="0" fillId="15" borderId="65" xfId="0" applyFill="1" applyBorder="1"/>
    <xf numFmtId="0" fontId="6" fillId="15" borderId="75" xfId="0" applyFont="1" applyFill="1" applyBorder="1"/>
    <xf numFmtId="0" fontId="6" fillId="15" borderId="67" xfId="0" applyFont="1" applyFill="1" applyBorder="1"/>
    <xf numFmtId="0" fontId="6" fillId="15" borderId="0" xfId="0" applyFont="1" applyFill="1" applyBorder="1"/>
    <xf numFmtId="0" fontId="0" fillId="15" borderId="77" xfId="0" applyFill="1" applyBorder="1"/>
    <xf numFmtId="0" fontId="0" fillId="15" borderId="78" xfId="0" applyFill="1" applyBorder="1"/>
    <xf numFmtId="0" fontId="2" fillId="0" borderId="80" xfId="0" applyFont="1" applyBorder="1" applyAlignment="1">
      <alignment horizontal="center" vertical="center"/>
    </xf>
    <xf numFmtId="0" fontId="2" fillId="0" borderId="81" xfId="0" applyFont="1" applyBorder="1" applyAlignment="1">
      <alignment horizontal="center" vertical="center"/>
    </xf>
    <xf numFmtId="0" fontId="0" fillId="0" borderId="82" xfId="0" applyBorder="1"/>
    <xf numFmtId="0" fontId="10" fillId="0" borderId="34" xfId="0" applyFont="1" applyBorder="1"/>
    <xf numFmtId="0" fontId="10" fillId="0" borderId="67" xfId="0" applyFont="1" applyBorder="1"/>
    <xf numFmtId="0" fontId="12" fillId="0" borderId="67" xfId="0" applyFont="1" applyBorder="1" applyAlignment="1">
      <alignment horizontal="center" vertical="center"/>
    </xf>
    <xf numFmtId="0" fontId="0" fillId="0" borderId="94" xfId="0" applyBorder="1"/>
    <xf numFmtId="0" fontId="13" fillId="0" borderId="67" xfId="0" applyFont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1" fontId="2" fillId="12" borderId="31" xfId="0" applyNumberFormat="1" applyFont="1" applyFill="1" applyBorder="1" applyAlignment="1">
      <alignment horizontal="center"/>
    </xf>
    <xf numFmtId="1" fontId="2" fillId="16" borderId="4" xfId="0" applyNumberFormat="1" applyFont="1" applyFill="1" applyBorder="1" applyAlignment="1">
      <alignment horizontal="center"/>
    </xf>
    <xf numFmtId="10" fontId="2" fillId="0" borderId="1" xfId="0" applyNumberFormat="1" applyFont="1" applyFill="1" applyBorder="1"/>
    <xf numFmtId="166" fontId="2" fillId="0" borderId="1" xfId="0" applyNumberFormat="1" applyFont="1" applyFill="1" applyBorder="1"/>
    <xf numFmtId="171" fontId="0" fillId="2" borderId="0" xfId="0" applyNumberFormat="1" applyFill="1" applyBorder="1"/>
    <xf numFmtId="0" fontId="0" fillId="9" borderId="8" xfId="0" applyFont="1" applyFill="1" applyBorder="1" applyAlignment="1">
      <alignment horizontal="left"/>
    </xf>
    <xf numFmtId="171" fontId="0" fillId="13" borderId="0" xfId="0" applyNumberFormat="1" applyFill="1" applyBorder="1"/>
    <xf numFmtId="14" fontId="0" fillId="0" borderId="0" xfId="0" applyNumberFormat="1" applyFill="1"/>
    <xf numFmtId="14" fontId="0" fillId="0" borderId="25" xfId="0" applyNumberFormat="1" applyFill="1" applyBorder="1"/>
    <xf numFmtId="171" fontId="0" fillId="0" borderId="56" xfId="0" applyNumberFormat="1" applyFill="1" applyBorder="1"/>
    <xf numFmtId="172" fontId="0" fillId="0" borderId="34" xfId="0" applyNumberFormat="1" applyFill="1" applyBorder="1"/>
    <xf numFmtId="174" fontId="0" fillId="0" borderId="39" xfId="0" applyNumberFormat="1" applyFill="1" applyBorder="1"/>
    <xf numFmtId="174" fontId="0" fillId="0" borderId="34" xfId="0" applyNumberFormat="1" applyFill="1" applyBorder="1"/>
    <xf numFmtId="9" fontId="2" fillId="9" borderId="21" xfId="0" applyNumberFormat="1" applyFont="1" applyFill="1" applyBorder="1" applyAlignment="1">
      <alignment horizontal="right"/>
    </xf>
    <xf numFmtId="0" fontId="0" fillId="5" borderId="0" xfId="0" applyFill="1" applyBorder="1" applyAlignment="1">
      <alignment horizontal="center"/>
    </xf>
    <xf numFmtId="174" fontId="0" fillId="0" borderId="0" xfId="0" applyNumberFormat="1"/>
    <xf numFmtId="174" fontId="0" fillId="13" borderId="0" xfId="0" applyNumberFormat="1" applyFill="1"/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07" xfId="0" applyBorder="1" applyAlignment="1" applyProtection="1">
      <alignment horizontal="left" vertical="center" indent="1"/>
      <protection locked="0"/>
    </xf>
    <xf numFmtId="0" fontId="0" fillId="0" borderId="109" xfId="0" applyBorder="1" applyAlignment="1" applyProtection="1">
      <alignment horizontal="left" vertical="center" indent="1"/>
      <protection locked="0"/>
    </xf>
    <xf numFmtId="0" fontId="0" fillId="0" borderId="109" xfId="0" applyFill="1" applyBorder="1" applyAlignment="1" applyProtection="1">
      <alignment horizontal="left" vertical="center" indent="1"/>
      <protection locked="0"/>
    </xf>
    <xf numFmtId="0" fontId="32" fillId="51" borderId="104" xfId="49" applyFill="1" applyBorder="1" applyAlignment="1" applyProtection="1">
      <alignment horizontal="left"/>
      <protection locked="0"/>
    </xf>
    <xf numFmtId="0" fontId="32" fillId="51" borderId="104" xfId="49" applyFill="1" applyBorder="1" applyAlignment="1" applyProtection="1">
      <alignment horizontal="left" indent="2"/>
      <protection locked="0"/>
    </xf>
    <xf numFmtId="0" fontId="32" fillId="51" borderId="104" xfId="49" applyFill="1" applyBorder="1" applyAlignment="1" applyProtection="1">
      <alignment horizontal="center"/>
      <protection locked="0"/>
    </xf>
    <xf numFmtId="0" fontId="32" fillId="51" borderId="106" xfId="49" applyFill="1" applyBorder="1" applyAlignment="1" applyProtection="1">
      <alignment horizontal="left" indent="2"/>
      <protection locked="0"/>
    </xf>
    <xf numFmtId="0" fontId="0" fillId="52" borderId="0" xfId="0" applyFill="1" applyBorder="1"/>
    <xf numFmtId="0" fontId="0" fillId="52" borderId="0" xfId="0" applyFill="1"/>
    <xf numFmtId="0" fontId="2" fillId="53" borderId="0" xfId="0" applyFont="1" applyFill="1" applyBorder="1" applyAlignment="1">
      <alignment horizontal="center"/>
    </xf>
    <xf numFmtId="0" fontId="0" fillId="53" borderId="0" xfId="0" applyFill="1" applyBorder="1"/>
    <xf numFmtId="0" fontId="0" fillId="53" borderId="0" xfId="0" applyFont="1" applyFill="1" applyBorder="1" applyAlignment="1">
      <alignment horizontal="center"/>
    </xf>
    <xf numFmtId="0" fontId="0" fillId="53" borderId="0" xfId="0" applyFill="1" applyBorder="1" applyAlignment="1">
      <alignment horizontal="center"/>
    </xf>
    <xf numFmtId="37" fontId="0" fillId="53" borderId="0" xfId="0" applyNumberFormat="1" applyFill="1" applyBorder="1" applyAlignment="1">
      <alignment horizontal="center"/>
    </xf>
    <xf numFmtId="172" fontId="0" fillId="53" borderId="0" xfId="0" applyNumberFormat="1" applyFill="1" applyBorder="1" applyAlignment="1">
      <alignment horizontal="center"/>
    </xf>
    <xf numFmtId="9" fontId="5" fillId="53" borderId="0" xfId="2" applyFont="1" applyFill="1" applyBorder="1" applyAlignment="1" applyProtection="1">
      <alignment horizontal="center"/>
    </xf>
    <xf numFmtId="0" fontId="0" fillId="53" borderId="0" xfId="0" applyFont="1" applyFill="1" applyBorder="1"/>
    <xf numFmtId="171" fontId="0" fillId="53" borderId="0" xfId="0" applyNumberFormat="1" applyFill="1" applyBorder="1" applyAlignment="1">
      <alignment horizontal="center"/>
    </xf>
    <xf numFmtId="0" fontId="0" fillId="53" borderId="0" xfId="0" applyFill="1" applyBorder="1" applyAlignment="1">
      <alignment horizontal="right"/>
    </xf>
    <xf numFmtId="0" fontId="0" fillId="53" borderId="0" xfId="0" applyFont="1" applyFill="1" applyBorder="1" applyAlignment="1"/>
    <xf numFmtId="0" fontId="11" fillId="52" borderId="0" xfId="0" applyFont="1" applyFill="1" applyBorder="1"/>
    <xf numFmtId="9" fontId="17" fillId="0" borderId="0" xfId="9" applyNumberFormat="1" applyFill="1" applyBorder="1" applyAlignment="1" applyProtection="1">
      <alignment horizontal="center" vertical="center"/>
    </xf>
    <xf numFmtId="9" fontId="17" fillId="0" borderId="110" xfId="9" applyNumberFormat="1" applyFill="1" applyBorder="1" applyAlignment="1" applyProtection="1">
      <alignment horizontal="center" vertical="center"/>
    </xf>
    <xf numFmtId="0" fontId="0" fillId="53" borderId="0" xfId="0" applyFont="1" applyFill="1" applyBorder="1" applyAlignment="1">
      <alignment horizontal="left" indent="1"/>
    </xf>
    <xf numFmtId="0" fontId="39" fillId="54" borderId="106" xfId="44" applyFont="1" applyFill="1" applyBorder="1" applyAlignment="1" applyProtection="1">
      <alignment horizontal="center" vertical="center"/>
    </xf>
    <xf numFmtId="0" fontId="39" fillId="55" borderId="106" xfId="44" applyFont="1" applyFill="1" applyBorder="1" applyAlignment="1" applyProtection="1">
      <alignment horizontal="center" vertical="center"/>
    </xf>
    <xf numFmtId="0" fontId="39" fillId="56" borderId="106" xfId="44" applyFont="1" applyFill="1" applyBorder="1" applyAlignment="1" applyProtection="1">
      <alignment horizontal="center" vertical="center"/>
    </xf>
    <xf numFmtId="181" fontId="5" fillId="0" borderId="106" xfId="1" applyNumberFormat="1" applyFont="1" applyBorder="1"/>
    <xf numFmtId="4" fontId="5" fillId="0" borderId="0" xfId="1" applyNumberFormat="1" applyFont="1"/>
    <xf numFmtId="0" fontId="5" fillId="0" borderId="0" xfId="1" applyFont="1"/>
    <xf numFmtId="10" fontId="5" fillId="0" borderId="106" xfId="1" applyNumberFormat="1" applyFont="1" applyBorder="1"/>
    <xf numFmtId="181" fontId="0" fillId="0" borderId="106" xfId="51" applyNumberFormat="1" applyFont="1" applyBorder="1"/>
    <xf numFmtId="183" fontId="5" fillId="0" borderId="0" xfId="1" applyNumberFormat="1" applyFont="1"/>
    <xf numFmtId="0" fontId="5" fillId="19" borderId="0" xfId="1" applyFont="1" applyFill="1"/>
    <xf numFmtId="183" fontId="5" fillId="19" borderId="0" xfId="1" applyNumberFormat="1" applyFont="1" applyFill="1"/>
    <xf numFmtId="4" fontId="5" fillId="19" borderId="0" xfId="1" applyNumberFormat="1" applyFont="1" applyFill="1"/>
    <xf numFmtId="0" fontId="36" fillId="13" borderId="106" xfId="36" applyFont="1" applyFill="1" applyBorder="1"/>
    <xf numFmtId="4" fontId="36" fillId="13" borderId="106" xfId="36" applyNumberFormat="1" applyFont="1" applyFill="1" applyBorder="1"/>
    <xf numFmtId="0" fontId="40" fillId="26" borderId="106" xfId="47" applyFont="1" applyBorder="1"/>
    <xf numFmtId="9" fontId="40" fillId="26" borderId="106" xfId="47" applyNumberFormat="1" applyFont="1" applyBorder="1"/>
    <xf numFmtId="184" fontId="40" fillId="26" borderId="106" xfId="47" applyNumberFormat="1" applyFont="1" applyBorder="1" applyAlignment="1">
      <alignment horizontal="left" indent="1"/>
    </xf>
    <xf numFmtId="184" fontId="40" fillId="26" borderId="106" xfId="4" applyNumberFormat="1" applyFont="1" applyFill="1" applyBorder="1"/>
    <xf numFmtId="9" fontId="5" fillId="0" borderId="106" xfId="1" applyNumberFormat="1" applyFont="1" applyBorder="1"/>
    <xf numFmtId="0" fontId="5" fillId="0" borderId="0" xfId="1" applyFont="1" applyAlignment="1">
      <alignment horizontal="center"/>
    </xf>
    <xf numFmtId="181" fontId="5" fillId="0" borderId="106" xfId="1" applyNumberFormat="1" applyFont="1" applyBorder="1" applyAlignment="1">
      <alignment horizontal="left" indent="3"/>
    </xf>
    <xf numFmtId="184" fontId="42" fillId="52" borderId="106" xfId="9" applyNumberFormat="1" applyFont="1" applyFill="1" applyBorder="1"/>
    <xf numFmtId="0" fontId="41" fillId="57" borderId="0" xfId="36" applyFont="1" applyFill="1"/>
    <xf numFmtId="0" fontId="33" fillId="57" borderId="106" xfId="36" applyFont="1" applyFill="1" applyBorder="1"/>
    <xf numFmtId="185" fontId="5" fillId="0" borderId="106" xfId="4" applyNumberFormat="1" applyFont="1" applyBorder="1"/>
    <xf numFmtId="9" fontId="0" fillId="0" borderId="106" xfId="3" applyFont="1" applyBorder="1"/>
    <xf numFmtId="0" fontId="5" fillId="26" borderId="106" xfId="47" applyFont="1" applyBorder="1" applyAlignment="1">
      <alignment horizontal="center"/>
    </xf>
    <xf numFmtId="0" fontId="5" fillId="0" borderId="0" xfId="1" applyFont="1" applyAlignment="1"/>
    <xf numFmtId="0" fontId="45" fillId="0" borderId="0" xfId="1" applyFont="1"/>
    <xf numFmtId="0" fontId="39" fillId="59" borderId="106" xfId="44" applyFont="1" applyFill="1" applyBorder="1" applyAlignment="1" applyProtection="1">
      <alignment horizontal="center" vertical="center"/>
    </xf>
    <xf numFmtId="0" fontId="39" fillId="60" borderId="106" xfId="44" applyFont="1" applyFill="1" applyBorder="1" applyAlignment="1" applyProtection="1">
      <alignment horizontal="center" vertical="center"/>
    </xf>
    <xf numFmtId="0" fontId="39" fillId="61" borderId="106" xfId="44" applyFont="1" applyFill="1" applyBorder="1" applyAlignment="1" applyProtection="1">
      <alignment horizontal="center" vertical="center"/>
    </xf>
    <xf numFmtId="0" fontId="39" fillId="62" borderId="106" xfId="44" applyFont="1" applyFill="1" applyBorder="1" applyAlignment="1" applyProtection="1">
      <alignment horizontal="center" vertical="center"/>
    </xf>
    <xf numFmtId="0" fontId="39" fillId="63" borderId="106" xfId="44" applyFont="1" applyFill="1" applyBorder="1" applyAlignment="1" applyProtection="1">
      <alignment horizontal="center" vertical="center"/>
    </xf>
    <xf numFmtId="0" fontId="6" fillId="15" borderId="0" xfId="0" applyFont="1" applyFill="1" applyBorder="1" applyAlignment="1">
      <alignment horizontal="left" indent="1"/>
    </xf>
    <xf numFmtId="0" fontId="47" fillId="58" borderId="78" xfId="44" applyFont="1" applyFill="1" applyBorder="1" applyAlignment="1" applyProtection="1">
      <alignment horizontal="center" vertical="center" wrapText="1"/>
    </xf>
    <xf numFmtId="0" fontId="47" fillId="0" borderId="0" xfId="44" applyFont="1" applyFill="1" applyBorder="1" applyAlignment="1" applyProtection="1">
      <alignment horizontal="center" vertical="center" wrapText="1"/>
    </xf>
    <xf numFmtId="0" fontId="39" fillId="58" borderId="0" xfId="44" applyFont="1" applyFill="1" applyBorder="1" applyAlignment="1" applyProtection="1">
      <alignment horizontal="center" vertical="center" wrapText="1"/>
    </xf>
    <xf numFmtId="0" fontId="48" fillId="0" borderId="0" xfId="0" applyFont="1"/>
    <xf numFmtId="0" fontId="0" fillId="0" borderId="79" xfId="0" applyBorder="1"/>
    <xf numFmtId="0" fontId="0" fillId="0" borderId="78" xfId="0" applyBorder="1"/>
    <xf numFmtId="0" fontId="38" fillId="0" borderId="78" xfId="0" applyFont="1" applyBorder="1"/>
    <xf numFmtId="0" fontId="37" fillId="0" borderId="78" xfId="0" applyFont="1" applyBorder="1"/>
    <xf numFmtId="0" fontId="0" fillId="0" borderId="77" xfId="0" applyBorder="1"/>
    <xf numFmtId="0" fontId="0" fillId="0" borderId="116" xfId="0" applyBorder="1"/>
    <xf numFmtId="0" fontId="2" fillId="0" borderId="0" xfId="0" applyFont="1" applyBorder="1"/>
    <xf numFmtId="0" fontId="37" fillId="0" borderId="116" xfId="0" applyFont="1" applyBorder="1"/>
    <xf numFmtId="0" fontId="38" fillId="0" borderId="0" xfId="0" applyFont="1" applyBorder="1"/>
    <xf numFmtId="0" fontId="0" fillId="0" borderId="76" xfId="0" applyBorder="1"/>
    <xf numFmtId="0" fontId="0" fillId="0" borderId="75" xfId="0" applyBorder="1"/>
    <xf numFmtId="0" fontId="48" fillId="0" borderId="78" xfId="0" applyFont="1" applyBorder="1"/>
    <xf numFmtId="0" fontId="39" fillId="0" borderId="0" xfId="44" applyFont="1" applyFill="1" applyBorder="1" applyAlignment="1" applyProtection="1">
      <alignment horizontal="center" vertical="center"/>
    </xf>
    <xf numFmtId="0" fontId="48" fillId="0" borderId="75" xfId="0" applyFont="1" applyBorder="1"/>
    <xf numFmtId="0" fontId="0" fillId="0" borderId="0" xfId="0" applyAlignment="1">
      <alignment horizontal="left"/>
    </xf>
    <xf numFmtId="0" fontId="0" fillId="0" borderId="0" xfId="0" applyNumberFormat="1" applyAlignment="1">
      <alignment horizontal="left"/>
    </xf>
    <xf numFmtId="0" fontId="0" fillId="0" borderId="128" xfId="0" applyBorder="1"/>
    <xf numFmtId="0" fontId="0" fillId="0" borderId="128" xfId="0" applyNumberFormat="1" applyBorder="1" applyAlignment="1">
      <alignment horizontal="left"/>
    </xf>
    <xf numFmtId="0" fontId="0" fillId="0" borderId="129" xfId="0" applyNumberFormat="1" applyBorder="1" applyAlignment="1">
      <alignment horizontal="left"/>
    </xf>
    <xf numFmtId="0" fontId="2" fillId="0" borderId="131" xfId="0" applyFont="1" applyBorder="1"/>
    <xf numFmtId="0" fontId="0" fillId="0" borderId="130" xfId="0" applyBorder="1"/>
    <xf numFmtId="0" fontId="48" fillId="0" borderId="0" xfId="0" applyFont="1" applyBorder="1"/>
    <xf numFmtId="0" fontId="0" fillId="19" borderId="128" xfId="0" applyFill="1" applyBorder="1"/>
    <xf numFmtId="0" fontId="0" fillId="19" borderId="116" xfId="0" applyFill="1" applyBorder="1"/>
    <xf numFmtId="0" fontId="0" fillId="19" borderId="67" xfId="0" applyFill="1" applyBorder="1"/>
    <xf numFmtId="0" fontId="0" fillId="19" borderId="128" xfId="0" applyFill="1" applyBorder="1" applyAlignment="1">
      <alignment horizontal="left"/>
    </xf>
    <xf numFmtId="0" fontId="50" fillId="0" borderId="0" xfId="0" applyFont="1"/>
    <xf numFmtId="0" fontId="49" fillId="0" borderId="0" xfId="0" applyFont="1"/>
    <xf numFmtId="0" fontId="49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" fillId="0" borderId="0" xfId="0" applyFont="1"/>
    <xf numFmtId="166" fontId="2" fillId="9" borderId="83" xfId="0" applyNumberFormat="1" applyFont="1" applyFill="1" applyBorder="1" applyAlignment="1">
      <alignment horizontal="center"/>
    </xf>
    <xf numFmtId="0" fontId="2" fillId="9" borderId="83" xfId="0" applyNumberFormat="1" applyFont="1" applyFill="1" applyBorder="1" applyAlignment="1">
      <alignment horizontal="center"/>
    </xf>
    <xf numFmtId="9" fontId="17" fillId="0" borderId="110" xfId="9" applyNumberFormat="1" applyFill="1" applyBorder="1" applyAlignment="1" applyProtection="1">
      <alignment horizontal="center" vertical="center"/>
    </xf>
    <xf numFmtId="0" fontId="0" fillId="0" borderId="110" xfId="0" applyBorder="1" applyAlignment="1" applyProtection="1">
      <alignment horizontal="center" vertical="center"/>
    </xf>
    <xf numFmtId="9" fontId="0" fillId="0" borderId="0" xfId="0" applyNumberFormat="1" applyBorder="1" applyAlignment="1" applyProtection="1">
      <alignment horizontal="center" vertical="center"/>
    </xf>
    <xf numFmtId="184" fontId="0" fillId="0" borderId="0" xfId="0" applyNumberFormat="1"/>
    <xf numFmtId="8" fontId="0" fillId="0" borderId="0" xfId="0" applyNumberFormat="1"/>
    <xf numFmtId="0" fontId="0" fillId="0" borderId="0" xfId="0" applyAlignment="1">
      <alignment vertical="center"/>
    </xf>
    <xf numFmtId="0" fontId="0" fillId="9" borderId="136" xfId="0" applyFill="1" applyBorder="1" applyAlignment="1">
      <alignment horizontal="center"/>
    </xf>
    <xf numFmtId="175" fontId="2" fillId="0" borderId="52" xfId="0" applyNumberFormat="1" applyFont="1" applyFill="1" applyBorder="1" applyAlignment="1">
      <alignment horizontal="center"/>
    </xf>
    <xf numFmtId="164" fontId="2" fillId="0" borderId="52" xfId="0" applyNumberFormat="1" applyFont="1" applyFill="1" applyBorder="1" applyAlignment="1">
      <alignment horizontal="center"/>
    </xf>
    <xf numFmtId="0" fontId="2" fillId="0" borderId="0" xfId="0" applyFont="1" applyProtection="1">
      <protection locked="0"/>
    </xf>
    <xf numFmtId="1" fontId="2" fillId="0" borderId="6" xfId="0" applyNumberFormat="1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71" fontId="2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71" fontId="0" fillId="0" borderId="0" xfId="0" applyNumberFormat="1" applyFill="1" applyBorder="1" applyAlignment="1">
      <alignment horizontal="center"/>
    </xf>
    <xf numFmtId="37" fontId="2" fillId="0" borderId="0" xfId="0" applyNumberFormat="1" applyFont="1" applyFill="1" applyBorder="1" applyAlignment="1">
      <alignment horizontal="center"/>
    </xf>
    <xf numFmtId="171" fontId="0" fillId="0" borderId="7" xfId="0" applyNumberFormat="1" applyFill="1" applyBorder="1" applyAlignment="1">
      <alignment horizontal="center"/>
    </xf>
    <xf numFmtId="171" fontId="0" fillId="0" borderId="5" xfId="0" applyNumberFormat="1" applyFill="1" applyBorder="1" applyAlignment="1">
      <alignment horizontal="center"/>
    </xf>
    <xf numFmtId="171" fontId="0" fillId="0" borderId="3" xfId="0" applyNumberFormat="1" applyFont="1" applyFill="1" applyBorder="1" applyAlignment="1">
      <alignment horizontal="left" indent="1"/>
    </xf>
    <xf numFmtId="171" fontId="0" fillId="0" borderId="0" xfId="0" applyNumberFormat="1" applyFont="1" applyFill="1" applyBorder="1" applyAlignment="1">
      <alignment horizontal="center"/>
    </xf>
    <xf numFmtId="171" fontId="0" fillId="0" borderId="35" xfId="0" applyNumberFormat="1" applyFont="1" applyFill="1" applyBorder="1" applyAlignment="1">
      <alignment horizontal="left" indent="1"/>
    </xf>
    <xf numFmtId="171" fontId="0" fillId="0" borderId="105" xfId="0" applyNumberFormat="1" applyFont="1" applyFill="1" applyBorder="1" applyAlignment="1">
      <alignment horizontal="center"/>
    </xf>
    <xf numFmtId="165" fontId="0" fillId="0" borderId="138" xfId="0" applyNumberFormat="1" applyFill="1" applyBorder="1" applyAlignment="1">
      <alignment horizontal="left" indent="1"/>
    </xf>
    <xf numFmtId="165" fontId="0" fillId="0" borderId="139" xfId="0" applyNumberFormat="1" applyFill="1" applyBorder="1" applyAlignment="1">
      <alignment horizontal="center"/>
    </xf>
    <xf numFmtId="0" fontId="0" fillId="0" borderId="140" xfId="0" applyFont="1" applyFill="1" applyBorder="1" applyAlignment="1">
      <alignment horizontal="center"/>
    </xf>
    <xf numFmtId="0" fontId="0" fillId="0" borderId="121" xfId="0" applyBorder="1" applyAlignment="1">
      <alignment horizontal="left" indent="1"/>
    </xf>
    <xf numFmtId="0" fontId="0" fillId="0" borderId="135" xfId="0" applyBorder="1" applyAlignment="1">
      <alignment horizontal="left" indent="1"/>
    </xf>
    <xf numFmtId="0" fontId="0" fillId="0" borderId="123" xfId="0" applyBorder="1" applyAlignment="1">
      <alignment horizontal="center"/>
    </xf>
    <xf numFmtId="0" fontId="0" fillId="0" borderId="125" xfId="0" applyBorder="1"/>
    <xf numFmtId="0" fontId="0" fillId="0" borderId="143" xfId="0" applyBorder="1"/>
    <xf numFmtId="0" fontId="0" fillId="51" borderId="132" xfId="0" applyFill="1" applyBorder="1"/>
    <xf numFmtId="0" fontId="0" fillId="51" borderId="134" xfId="0" applyFill="1" applyBorder="1"/>
    <xf numFmtId="0" fontId="56" fillId="51" borderId="133" xfId="0" applyFont="1" applyFill="1" applyBorder="1"/>
    <xf numFmtId="0" fontId="57" fillId="0" borderId="119" xfId="0" applyFont="1" applyBorder="1" applyAlignment="1">
      <alignment horizontal="center"/>
    </xf>
    <xf numFmtId="0" fontId="57" fillId="0" borderId="141" xfId="0" applyNumberFormat="1" applyFont="1" applyBorder="1" applyAlignment="1">
      <alignment horizontal="left" indent="1"/>
    </xf>
    <xf numFmtId="0" fontId="57" fillId="0" borderId="118" xfId="0" applyFont="1" applyBorder="1" applyAlignment="1">
      <alignment horizontal="center"/>
    </xf>
    <xf numFmtId="0" fontId="57" fillId="0" borderId="142" xfId="0" applyNumberFormat="1" applyFont="1" applyBorder="1" applyAlignment="1">
      <alignment horizontal="left" indent="1"/>
    </xf>
    <xf numFmtId="0" fontId="39" fillId="65" borderId="106" xfId="44" applyFont="1" applyFill="1" applyBorder="1" applyAlignment="1" applyProtection="1">
      <alignment horizontal="center" vertical="center"/>
    </xf>
    <xf numFmtId="0" fontId="52" fillId="0" borderId="120" xfId="0" applyFont="1" applyBorder="1" applyAlignment="1">
      <alignment horizontal="center" vertical="center"/>
    </xf>
    <xf numFmtId="0" fontId="35" fillId="0" borderId="120" xfId="0" applyFont="1" applyBorder="1" applyAlignment="1">
      <alignment horizontal="center" vertical="center"/>
    </xf>
    <xf numFmtId="14" fontId="35" fillId="0" borderId="120" xfId="0" applyNumberFormat="1" applyFont="1" applyBorder="1" applyAlignment="1">
      <alignment horizontal="center" vertical="center"/>
    </xf>
    <xf numFmtId="0" fontId="52" fillId="0" borderId="133" xfId="0" applyFont="1" applyBorder="1" applyAlignment="1">
      <alignment horizontal="center" vertical="center"/>
    </xf>
    <xf numFmtId="186" fontId="58" fillId="0" borderId="120" xfId="0" applyNumberFormat="1" applyFont="1" applyBorder="1" applyAlignment="1">
      <alignment horizontal="center" vertical="center"/>
    </xf>
    <xf numFmtId="0" fontId="59" fillId="51" borderId="104" xfId="49" applyFont="1" applyFill="1" applyBorder="1" applyAlignment="1" applyProtection="1">
      <alignment horizontal="left" vertical="center" indent="5"/>
      <protection locked="0"/>
    </xf>
    <xf numFmtId="0" fontId="60" fillId="0" borderId="0" xfId="0" applyFont="1"/>
    <xf numFmtId="0" fontId="29" fillId="0" borderId="0" xfId="44" applyAlignment="1" applyProtection="1">
      <alignment horizontal="right"/>
    </xf>
    <xf numFmtId="0" fontId="58" fillId="0" borderId="120" xfId="0" applyFont="1" applyBorder="1" applyAlignment="1">
      <alignment horizontal="center" vertical="center"/>
    </xf>
    <xf numFmtId="0" fontId="35" fillId="0" borderId="134" xfId="0" applyFont="1" applyBorder="1" applyAlignment="1">
      <alignment horizontal="center" vertical="center"/>
    </xf>
    <xf numFmtId="0" fontId="59" fillId="0" borderId="0" xfId="49" applyFont="1" applyFill="1" applyBorder="1" applyAlignment="1" applyProtection="1">
      <alignment horizontal="left" vertical="center" indent="5"/>
      <protection locked="0"/>
    </xf>
    <xf numFmtId="0" fontId="32" fillId="0" borderId="0" xfId="49" applyFill="1" applyBorder="1" applyAlignment="1" applyProtection="1">
      <alignment horizontal="left"/>
      <protection locked="0"/>
    </xf>
    <xf numFmtId="0" fontId="32" fillId="0" borderId="0" xfId="49" applyFill="1" applyBorder="1" applyAlignment="1" applyProtection="1">
      <alignment horizontal="center"/>
      <protection locked="0"/>
    </xf>
    <xf numFmtId="0" fontId="34" fillId="67" borderId="114" xfId="0" applyFont="1" applyFill="1" applyBorder="1" applyAlignment="1">
      <alignment horizontal="center"/>
    </xf>
    <xf numFmtId="0" fontId="0" fillId="67" borderId="116" xfId="0" applyFill="1" applyBorder="1"/>
    <xf numFmtId="0" fontId="0" fillId="67" borderId="0" xfId="0" applyFill="1" applyBorder="1"/>
    <xf numFmtId="0" fontId="2" fillId="67" borderId="116" xfId="0" applyNumberFormat="1" applyFont="1" applyFill="1" applyBorder="1" applyAlignment="1">
      <alignment horizontal="left" indent="2"/>
    </xf>
    <xf numFmtId="6" fontId="0" fillId="67" borderId="0" xfId="0" applyNumberFormat="1" applyFill="1" applyBorder="1" applyAlignment="1">
      <alignment horizontal="center"/>
    </xf>
    <xf numFmtId="0" fontId="2" fillId="67" borderId="117" xfId="0" applyNumberFormat="1" applyFont="1" applyFill="1" applyBorder="1" applyAlignment="1">
      <alignment horizontal="left" indent="2"/>
    </xf>
    <xf numFmtId="6" fontId="2" fillId="67" borderId="0" xfId="0" applyNumberFormat="1" applyFont="1" applyFill="1" applyBorder="1" applyAlignment="1">
      <alignment horizontal="center"/>
    </xf>
    <xf numFmtId="0" fontId="0" fillId="67" borderId="0" xfId="0" applyFill="1" applyBorder="1" applyAlignment="1">
      <alignment horizontal="center"/>
    </xf>
    <xf numFmtId="171" fontId="2" fillId="67" borderId="0" xfId="0" applyNumberFormat="1" applyFont="1" applyFill="1" applyBorder="1" applyAlignment="1">
      <alignment horizontal="center"/>
    </xf>
    <xf numFmtId="171" fontId="0" fillId="67" borderId="0" xfId="0" applyNumberFormat="1" applyFill="1" applyBorder="1" applyAlignment="1">
      <alignment horizontal="center"/>
    </xf>
    <xf numFmtId="0" fontId="27" fillId="67" borderId="116" xfId="45" applyNumberFormat="1" applyFont="1" applyFill="1" applyBorder="1" applyAlignment="1" applyProtection="1">
      <alignment horizontal="left" indent="2"/>
      <protection locked="0"/>
    </xf>
    <xf numFmtId="0" fontId="1" fillId="67" borderId="0" xfId="45" applyFill="1" applyBorder="1" applyAlignment="1" applyProtection="1">
      <alignment horizontal="center"/>
      <protection locked="0"/>
    </xf>
    <xf numFmtId="0" fontId="0" fillId="67" borderId="0" xfId="0" applyFont="1" applyFill="1" applyBorder="1" applyAlignment="1">
      <alignment horizontal="center"/>
    </xf>
    <xf numFmtId="1" fontId="2" fillId="67" borderId="0" xfId="2" applyNumberFormat="1" applyFont="1" applyFill="1" applyBorder="1" applyAlignment="1" applyProtection="1">
      <alignment horizontal="center"/>
    </xf>
    <xf numFmtId="165" fontId="0" fillId="67" borderId="0" xfId="0" applyNumberFormat="1" applyFill="1" applyBorder="1" applyAlignment="1">
      <alignment horizontal="center"/>
    </xf>
    <xf numFmtId="2" fontId="0" fillId="67" borderId="0" xfId="0" applyNumberFormat="1" applyFont="1" applyFill="1" applyBorder="1" applyAlignment="1">
      <alignment horizontal="center"/>
    </xf>
    <xf numFmtId="174" fontId="33" fillId="67" borderId="0" xfId="45" applyNumberFormat="1" applyFont="1" applyFill="1" applyBorder="1" applyAlignment="1" applyProtection="1">
      <alignment horizontal="center"/>
    </xf>
    <xf numFmtId="6" fontId="1" fillId="67" borderId="0" xfId="45" applyNumberFormat="1" applyFill="1" applyBorder="1" applyAlignment="1" applyProtection="1">
      <alignment horizontal="center"/>
    </xf>
    <xf numFmtId="0" fontId="27" fillId="67" borderId="116" xfId="45" applyNumberFormat="1" applyFont="1" applyFill="1" applyBorder="1" applyAlignment="1" applyProtection="1">
      <alignment horizontal="left" wrapText="1" indent="2"/>
      <protection locked="0"/>
    </xf>
    <xf numFmtId="10" fontId="1" fillId="67" borderId="0" xfId="45" applyNumberFormat="1" applyFill="1" applyBorder="1" applyAlignment="1" applyProtection="1">
      <alignment horizontal="center" wrapText="1"/>
    </xf>
    <xf numFmtId="9" fontId="0" fillId="67" borderId="0" xfId="2" applyFont="1" applyFill="1" applyBorder="1" applyAlignment="1" applyProtection="1">
      <alignment horizontal="center"/>
    </xf>
    <xf numFmtId="178" fontId="0" fillId="67" borderId="0" xfId="0" applyNumberFormat="1" applyFill="1" applyBorder="1" applyAlignment="1">
      <alignment horizontal="center"/>
    </xf>
    <xf numFmtId="0" fontId="0" fillId="67" borderId="116" xfId="0" applyFont="1" applyFill="1" applyBorder="1"/>
    <xf numFmtId="0" fontId="2" fillId="67" borderId="116" xfId="0" applyFont="1" applyFill="1" applyBorder="1"/>
    <xf numFmtId="0" fontId="2" fillId="67" borderId="116" xfId="0" applyFont="1" applyFill="1" applyBorder="1" applyAlignment="1">
      <alignment horizontal="left" indent="2"/>
    </xf>
    <xf numFmtId="0" fontId="9" fillId="67" borderId="116" xfId="0" applyFont="1" applyFill="1" applyBorder="1" applyAlignment="1">
      <alignment horizontal="center"/>
    </xf>
    <xf numFmtId="10" fontId="0" fillId="67" borderId="0" xfId="0" applyNumberFormat="1" applyFill="1" applyBorder="1" applyAlignment="1">
      <alignment horizontal="right"/>
    </xf>
    <xf numFmtId="0" fontId="35" fillId="67" borderId="116" xfId="0" applyFont="1" applyFill="1" applyBorder="1" applyAlignment="1">
      <alignment horizontal="center"/>
    </xf>
    <xf numFmtId="165" fontId="0" fillId="67" borderId="116" xfId="0" applyNumberFormat="1" applyFill="1" applyBorder="1" applyAlignment="1">
      <alignment horizontal="center"/>
    </xf>
    <xf numFmtId="165" fontId="0" fillId="67" borderId="116" xfId="0" applyNumberFormat="1" applyFont="1" applyFill="1" applyBorder="1" applyAlignment="1">
      <alignment horizontal="center"/>
    </xf>
    <xf numFmtId="37" fontId="0" fillId="67" borderId="0" xfId="0" applyNumberFormat="1" applyFill="1" applyBorder="1" applyAlignment="1">
      <alignment horizontal="center"/>
    </xf>
    <xf numFmtId="37" fontId="10" fillId="67" borderId="0" xfId="0" applyNumberFormat="1" applyFont="1" applyFill="1" applyBorder="1" applyAlignment="1">
      <alignment horizontal="center"/>
    </xf>
    <xf numFmtId="37" fontId="11" fillId="67" borderId="0" xfId="0" applyNumberFormat="1" applyFont="1" applyFill="1" applyBorder="1" applyAlignment="1">
      <alignment horizontal="center"/>
    </xf>
    <xf numFmtId="165" fontId="2" fillId="67" borderId="116" xfId="0" applyNumberFormat="1" applyFont="1" applyFill="1" applyBorder="1" applyAlignment="1">
      <alignment horizontal="center"/>
    </xf>
    <xf numFmtId="0" fontId="2" fillId="67" borderId="0" xfId="0" applyFont="1" applyFill="1" applyBorder="1" applyAlignment="1">
      <alignment horizontal="center"/>
    </xf>
    <xf numFmtId="173" fontId="0" fillId="67" borderId="116" xfId="0" applyNumberFormat="1" applyFill="1" applyBorder="1" applyAlignment="1">
      <alignment horizontal="right"/>
    </xf>
    <xf numFmtId="172" fontId="0" fillId="0" borderId="0" xfId="0" applyNumberFormat="1" applyFill="1" applyBorder="1" applyAlignment="1">
      <alignment horizontal="center"/>
    </xf>
    <xf numFmtId="0" fontId="63" fillId="0" borderId="0" xfId="49" applyFont="1" applyFill="1" applyBorder="1" applyAlignment="1" applyProtection="1">
      <alignment horizontal="left"/>
      <protection locked="0"/>
    </xf>
    <xf numFmtId="171" fontId="2" fillId="53" borderId="0" xfId="0" applyNumberFormat="1" applyFont="1" applyFill="1" applyBorder="1" applyAlignment="1">
      <alignment horizontal="center"/>
    </xf>
    <xf numFmtId="171" fontId="0" fillId="53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165" fontId="0" fillId="53" borderId="0" xfId="0" applyNumberFormat="1" applyFont="1" applyFill="1" applyBorder="1" applyAlignment="1">
      <alignment horizontal="left" indent="1"/>
    </xf>
    <xf numFmtId="173" fontId="0" fillId="53" borderId="0" xfId="0" applyNumberFormat="1" applyFont="1" applyFill="1" applyBorder="1" applyAlignment="1">
      <alignment horizontal="left" indent="1"/>
    </xf>
    <xf numFmtId="0" fontId="0" fillId="52" borderId="0" xfId="0" applyFont="1" applyFill="1" applyBorder="1" applyAlignment="1">
      <alignment horizontal="left" indent="1"/>
    </xf>
    <xf numFmtId="0" fontId="0" fillId="0" borderId="0" xfId="0" applyFont="1" applyFill="1" applyBorder="1" applyAlignment="1">
      <alignment horizontal="left" indent="1"/>
    </xf>
    <xf numFmtId="171" fontId="0" fillId="0" borderId="0" xfId="0" applyNumberFormat="1" applyFont="1" applyFill="1" applyBorder="1" applyAlignment="1">
      <alignment horizontal="left" indent="1"/>
    </xf>
    <xf numFmtId="165" fontId="0" fillId="0" borderId="0" xfId="0" applyNumberFormat="1" applyFont="1" applyFill="1" applyBorder="1" applyAlignment="1">
      <alignment horizontal="left" indent="1"/>
    </xf>
    <xf numFmtId="0" fontId="0" fillId="52" borderId="0" xfId="0" applyFont="1" applyFill="1" applyAlignment="1">
      <alignment horizontal="left" indent="1"/>
    </xf>
    <xf numFmtId="172" fontId="0" fillId="53" borderId="144" xfId="0" applyNumberFormat="1" applyFill="1" applyBorder="1" applyAlignment="1">
      <alignment horizontal="center"/>
    </xf>
    <xf numFmtId="165" fontId="54" fillId="53" borderId="118" xfId="0" applyNumberFormat="1" applyFont="1" applyFill="1" applyBorder="1" applyAlignment="1">
      <alignment horizontal="left" indent="1"/>
    </xf>
    <xf numFmtId="37" fontId="2" fillId="0" borderId="133" xfId="0" applyNumberFormat="1" applyFont="1" applyFill="1" applyBorder="1" applyAlignment="1">
      <alignment horizontal="center"/>
    </xf>
    <xf numFmtId="9" fontId="2" fillId="0" borderId="133" xfId="0" applyNumberFormat="1" applyFont="1" applyFill="1" applyBorder="1" applyAlignment="1">
      <alignment horizontal="center"/>
    </xf>
    <xf numFmtId="37" fontId="0" fillId="53" borderId="120" xfId="0" applyNumberFormat="1" applyFill="1" applyBorder="1" applyAlignment="1">
      <alignment horizontal="center"/>
    </xf>
    <xf numFmtId="9" fontId="5" fillId="53" borderId="121" xfId="2" applyFont="1" applyFill="1" applyBorder="1" applyAlignment="1" applyProtection="1">
      <alignment horizontal="center"/>
    </xf>
    <xf numFmtId="9" fontId="5" fillId="53" borderId="144" xfId="2" applyFont="1" applyFill="1" applyBorder="1" applyAlignment="1" applyProtection="1">
      <alignment horizontal="center"/>
    </xf>
    <xf numFmtId="37" fontId="0" fillId="53" borderId="119" xfId="0" applyNumberFormat="1" applyFill="1" applyBorder="1" applyAlignment="1">
      <alignment horizontal="center"/>
    </xf>
    <xf numFmtId="37" fontId="0" fillId="53" borderId="118" xfId="0" applyNumberFormat="1" applyFill="1" applyBorder="1" applyAlignment="1">
      <alignment horizontal="center"/>
    </xf>
    <xf numFmtId="0" fontId="0" fillId="53" borderId="118" xfId="0" applyFill="1" applyBorder="1" applyAlignment="1">
      <alignment horizontal="center"/>
    </xf>
    <xf numFmtId="171" fontId="0" fillId="53" borderId="119" xfId="0" applyNumberFormat="1" applyFill="1" applyBorder="1" applyAlignment="1">
      <alignment horizontal="center"/>
    </xf>
    <xf numFmtId="171" fontId="0" fillId="53" borderId="118" xfId="0" applyNumberFormat="1" applyFill="1" applyBorder="1" applyAlignment="1">
      <alignment horizontal="center"/>
    </xf>
    <xf numFmtId="172" fontId="0" fillId="53" borderId="121" xfId="0" applyNumberFormat="1" applyFill="1" applyBorder="1" applyAlignment="1">
      <alignment horizontal="center"/>
    </xf>
    <xf numFmtId="0" fontId="65" fillId="68" borderId="119" xfId="0" applyFont="1" applyFill="1" applyBorder="1" applyAlignment="1">
      <alignment horizontal="left" indent="1"/>
    </xf>
    <xf numFmtId="0" fontId="54" fillId="68" borderId="120" xfId="0" applyFont="1" applyFill="1" applyBorder="1"/>
    <xf numFmtId="0" fontId="54" fillId="68" borderId="120" xfId="0" applyFont="1" applyFill="1" applyBorder="1" applyAlignment="1">
      <alignment horizontal="center"/>
    </xf>
    <xf numFmtId="0" fontId="54" fillId="68" borderId="121" xfId="0" applyFont="1" applyFill="1" applyBorder="1" applyAlignment="1">
      <alignment horizontal="center"/>
    </xf>
    <xf numFmtId="165" fontId="54" fillId="68" borderId="118" xfId="0" applyNumberFormat="1" applyFont="1" applyFill="1" applyBorder="1" applyAlignment="1">
      <alignment horizontal="left" indent="1"/>
    </xf>
    <xf numFmtId="0" fontId="54" fillId="68" borderId="0" xfId="0" applyFont="1" applyFill="1" applyBorder="1" applyAlignment="1">
      <alignment horizontal="center"/>
    </xf>
    <xf numFmtId="0" fontId="54" fillId="68" borderId="144" xfId="0" applyFont="1" applyFill="1" applyBorder="1" applyAlignment="1">
      <alignment horizontal="center"/>
    </xf>
    <xf numFmtId="165" fontId="54" fillId="68" borderId="123" xfId="0" applyNumberFormat="1" applyFont="1" applyFill="1" applyBorder="1" applyAlignment="1">
      <alignment horizontal="left" indent="1"/>
    </xf>
    <xf numFmtId="0" fontId="54" fillId="68" borderId="124" xfId="0" applyFont="1" applyFill="1" applyBorder="1" applyAlignment="1">
      <alignment horizontal="center"/>
    </xf>
    <xf numFmtId="0" fontId="54" fillId="68" borderId="125" xfId="0" applyFont="1" applyFill="1" applyBorder="1" applyAlignment="1">
      <alignment horizontal="center"/>
    </xf>
    <xf numFmtId="180" fontId="5" fillId="69" borderId="0" xfId="2" applyNumberFormat="1" applyFont="1" applyFill="1" applyBorder="1" applyAlignment="1" applyProtection="1">
      <alignment horizontal="center"/>
    </xf>
    <xf numFmtId="9" fontId="5" fillId="69" borderId="0" xfId="2" applyFont="1" applyFill="1" applyBorder="1" applyAlignment="1" applyProtection="1">
      <alignment horizontal="right"/>
    </xf>
    <xf numFmtId="0" fontId="0" fillId="69" borderId="0" xfId="0" applyFont="1" applyFill="1" applyBorder="1"/>
    <xf numFmtId="0" fontId="0" fillId="69" borderId="0" xfId="0" applyFill="1" applyBorder="1" applyAlignment="1">
      <alignment horizontal="right"/>
    </xf>
    <xf numFmtId="9" fontId="1" fillId="69" borderId="0" xfId="50" applyFont="1" applyFill="1" applyBorder="1" applyProtection="1">
      <protection locked="0"/>
    </xf>
    <xf numFmtId="9" fontId="2" fillId="69" borderId="0" xfId="2" applyNumberFormat="1" applyFont="1" applyFill="1" applyBorder="1" applyAlignment="1" applyProtection="1"/>
    <xf numFmtId="9" fontId="5" fillId="69" borderId="0" xfId="2" applyFont="1" applyFill="1" applyBorder="1" applyAlignment="1" applyProtection="1"/>
    <xf numFmtId="2" fontId="1" fillId="69" borderId="0" xfId="45" applyNumberFormat="1" applyFill="1" applyBorder="1" applyProtection="1">
      <protection locked="0"/>
    </xf>
    <xf numFmtId="10" fontId="1" fillId="69" borderId="0" xfId="50" applyNumberFormat="1" applyFont="1" applyFill="1" applyBorder="1" applyProtection="1">
      <protection locked="0"/>
    </xf>
    <xf numFmtId="0" fontId="0" fillId="69" borderId="0" xfId="0" applyFill="1" applyBorder="1"/>
    <xf numFmtId="0" fontId="8" fillId="69" borderId="0" xfId="0" applyFont="1" applyFill="1" applyBorder="1"/>
    <xf numFmtId="167" fontId="2" fillId="69" borderId="0" xfId="0" applyNumberFormat="1" applyFont="1" applyFill="1" applyBorder="1" applyAlignment="1">
      <alignment horizontal="center"/>
    </xf>
    <xf numFmtId="37" fontId="0" fillId="69" borderId="0" xfId="0" applyNumberFormat="1" applyFill="1" applyBorder="1" applyAlignment="1">
      <alignment horizontal="center"/>
    </xf>
    <xf numFmtId="0" fontId="0" fillId="69" borderId="0" xfId="0" applyFont="1" applyFill="1" applyBorder="1" applyAlignment="1">
      <alignment horizontal="center"/>
    </xf>
    <xf numFmtId="0" fontId="2" fillId="69" borderId="0" xfId="0" applyFont="1" applyFill="1" applyBorder="1" applyAlignment="1">
      <alignment horizontal="center"/>
    </xf>
    <xf numFmtId="9" fontId="5" fillId="67" borderId="0" xfId="2" applyFont="1" applyFill="1" applyBorder="1" applyAlignment="1" applyProtection="1">
      <alignment horizontal="right"/>
    </xf>
    <xf numFmtId="0" fontId="4" fillId="67" borderId="115" xfId="0" applyFont="1" applyFill="1" applyBorder="1"/>
    <xf numFmtId="180" fontId="5" fillId="67" borderId="0" xfId="2" applyNumberFormat="1" applyFont="1" applyFill="1" applyBorder="1" applyAlignment="1" applyProtection="1">
      <alignment horizontal="center"/>
    </xf>
    <xf numFmtId="9" fontId="5" fillId="67" borderId="0" xfId="2" applyFont="1" applyFill="1" applyBorder="1" applyAlignment="1" applyProtection="1">
      <alignment horizontal="center"/>
    </xf>
    <xf numFmtId="2" fontId="2" fillId="67" borderId="0" xfId="0" applyNumberFormat="1" applyFont="1" applyFill="1" applyBorder="1" applyAlignment="1">
      <alignment horizontal="center"/>
    </xf>
    <xf numFmtId="10" fontId="1" fillId="67" borderId="0" xfId="45" applyNumberFormat="1" applyFill="1" applyBorder="1" applyAlignment="1" applyProtection="1">
      <alignment horizontal="center" wrapText="1"/>
      <protection locked="0"/>
    </xf>
    <xf numFmtId="165" fontId="54" fillId="68" borderId="124" xfId="0" applyNumberFormat="1" applyFont="1" applyFill="1" applyBorder="1" applyAlignment="1">
      <alignment horizontal="left" indent="1"/>
    </xf>
    <xf numFmtId="165" fontId="54" fillId="53" borderId="119" xfId="0" applyNumberFormat="1" applyFont="1" applyFill="1" applyBorder="1" applyAlignment="1">
      <alignment horizontal="left" indent="1"/>
    </xf>
    <xf numFmtId="9" fontId="5" fillId="53" borderId="120" xfId="2" applyFont="1" applyFill="1" applyBorder="1" applyAlignment="1" applyProtection="1">
      <alignment horizontal="center"/>
    </xf>
    <xf numFmtId="37" fontId="0" fillId="53" borderId="124" xfId="0" applyNumberFormat="1" applyFill="1" applyBorder="1" applyAlignment="1">
      <alignment horizontal="center"/>
    </xf>
    <xf numFmtId="9" fontId="5" fillId="53" borderId="124" xfId="2" applyFont="1" applyFill="1" applyBorder="1" applyAlignment="1" applyProtection="1">
      <alignment horizontal="center"/>
    </xf>
    <xf numFmtId="171" fontId="0" fillId="53" borderId="120" xfId="0" applyNumberFormat="1" applyFont="1" applyFill="1" applyBorder="1" applyAlignment="1">
      <alignment horizontal="center"/>
    </xf>
    <xf numFmtId="9" fontId="0" fillId="53" borderId="121" xfId="0" applyNumberFormat="1" applyFill="1" applyBorder="1" applyAlignment="1">
      <alignment horizontal="center"/>
    </xf>
    <xf numFmtId="9" fontId="0" fillId="53" borderId="144" xfId="0" applyNumberFormat="1" applyFill="1" applyBorder="1" applyAlignment="1">
      <alignment horizontal="center"/>
    </xf>
    <xf numFmtId="165" fontId="53" fillId="53" borderId="132" xfId="0" applyNumberFormat="1" applyFont="1" applyFill="1" applyBorder="1" applyAlignment="1">
      <alignment horizontal="left" indent="1"/>
    </xf>
    <xf numFmtId="37" fontId="2" fillId="53" borderId="133" xfId="0" applyNumberFormat="1" applyFont="1" applyFill="1" applyBorder="1" applyAlignment="1">
      <alignment horizontal="center"/>
    </xf>
    <xf numFmtId="9" fontId="2" fillId="53" borderId="133" xfId="2" applyFont="1" applyFill="1" applyBorder="1" applyAlignment="1" applyProtection="1">
      <alignment horizontal="center"/>
    </xf>
    <xf numFmtId="171" fontId="2" fillId="53" borderId="133" xfId="0" applyNumberFormat="1" applyFont="1" applyFill="1" applyBorder="1" applyAlignment="1">
      <alignment horizontal="center"/>
    </xf>
    <xf numFmtId="9" fontId="2" fillId="53" borderId="134" xfId="0" applyNumberFormat="1" applyFont="1" applyFill="1" applyBorder="1" applyAlignment="1">
      <alignment horizontal="center"/>
    </xf>
    <xf numFmtId="165" fontId="54" fillId="68" borderId="125" xfId="0" applyNumberFormat="1" applyFont="1" applyFill="1" applyBorder="1" applyAlignment="1">
      <alignment horizontal="left" indent="1"/>
    </xf>
    <xf numFmtId="9" fontId="5" fillId="53" borderId="125" xfId="2" applyFont="1" applyFill="1" applyBorder="1" applyAlignment="1" applyProtection="1">
      <alignment horizontal="center"/>
    </xf>
    <xf numFmtId="0" fontId="54" fillId="68" borderId="0" xfId="0" applyFont="1" applyFill="1" applyBorder="1" applyAlignment="1">
      <alignment horizontal="center" vertical="center"/>
    </xf>
    <xf numFmtId="165" fontId="2" fillId="0" borderId="133" xfId="0" applyNumberFormat="1" applyFont="1" applyFill="1" applyBorder="1" applyAlignment="1">
      <alignment horizontal="center"/>
    </xf>
    <xf numFmtId="0" fontId="2" fillId="0" borderId="133" xfId="0" applyFont="1" applyFill="1" applyBorder="1" applyAlignment="1">
      <alignment horizontal="center"/>
    </xf>
    <xf numFmtId="171" fontId="2" fillId="0" borderId="133" xfId="0" applyNumberFormat="1" applyFont="1" applyFill="1" applyBorder="1" applyAlignment="1">
      <alignment horizontal="center"/>
    </xf>
    <xf numFmtId="6" fontId="2" fillId="0" borderId="133" xfId="0" applyNumberFormat="1" applyFont="1" applyFill="1" applyBorder="1" applyAlignment="1">
      <alignment horizontal="center"/>
    </xf>
    <xf numFmtId="171" fontId="2" fillId="0" borderId="134" xfId="0" applyNumberFormat="1" applyFont="1" applyFill="1" applyBorder="1" applyAlignment="1">
      <alignment horizontal="center"/>
    </xf>
    <xf numFmtId="0" fontId="2" fillId="53" borderId="133" xfId="0" applyFont="1" applyFill="1" applyBorder="1" applyAlignment="1">
      <alignment horizontal="center"/>
    </xf>
    <xf numFmtId="172" fontId="2" fillId="53" borderId="133" xfId="0" applyNumberFormat="1" applyFont="1" applyFill="1" applyBorder="1" applyAlignment="1">
      <alignment horizontal="center"/>
    </xf>
    <xf numFmtId="172" fontId="2" fillId="53" borderId="134" xfId="0" applyNumberFormat="1" applyFont="1" applyFill="1" applyBorder="1" applyAlignment="1">
      <alignment horizontal="center"/>
    </xf>
    <xf numFmtId="165" fontId="54" fillId="53" borderId="132" xfId="0" applyNumberFormat="1" applyFont="1" applyFill="1" applyBorder="1" applyAlignment="1">
      <alignment horizontal="left" indent="1"/>
    </xf>
    <xf numFmtId="171" fontId="0" fillId="53" borderId="133" xfId="0" applyNumberFormat="1" applyFill="1" applyBorder="1" applyAlignment="1">
      <alignment horizontal="center"/>
    </xf>
    <xf numFmtId="9" fontId="0" fillId="53" borderId="133" xfId="0" applyNumberFormat="1" applyFill="1" applyBorder="1" applyAlignment="1">
      <alignment horizontal="center"/>
    </xf>
    <xf numFmtId="1" fontId="0" fillId="53" borderId="133" xfId="0" applyNumberFormat="1" applyFill="1" applyBorder="1" applyAlignment="1">
      <alignment horizontal="center"/>
    </xf>
    <xf numFmtId="0" fontId="0" fillId="52" borderId="134" xfId="0" applyFill="1" applyBorder="1"/>
    <xf numFmtId="9" fontId="54" fillId="53" borderId="133" xfId="0" applyNumberFormat="1" applyFont="1" applyFill="1" applyBorder="1" applyAlignment="1">
      <alignment horizontal="center"/>
    </xf>
    <xf numFmtId="165" fontId="53" fillId="0" borderId="132" xfId="0" applyNumberFormat="1" applyFont="1" applyFill="1" applyBorder="1" applyAlignment="1">
      <alignment horizontal="left" indent="1"/>
    </xf>
    <xf numFmtId="187" fontId="5" fillId="0" borderId="106" xfId="1" applyNumberFormat="1" applyFont="1" applyBorder="1"/>
    <xf numFmtId="6" fontId="5" fillId="19" borderId="106" xfId="4" applyNumberFormat="1" applyFont="1" applyFill="1" applyBorder="1"/>
    <xf numFmtId="187" fontId="5" fillId="19" borderId="106" xfId="1" applyNumberFormat="1" applyFont="1" applyFill="1" applyBorder="1"/>
    <xf numFmtId="187" fontId="2" fillId="53" borderId="133" xfId="0" applyNumberFormat="1" applyFont="1" applyFill="1" applyBorder="1" applyAlignment="1">
      <alignment horizontal="center"/>
    </xf>
    <xf numFmtId="187" fontId="2" fillId="0" borderId="134" xfId="0" applyNumberFormat="1" applyFont="1" applyFill="1" applyBorder="1" applyAlignment="1">
      <alignment horizontal="center"/>
    </xf>
    <xf numFmtId="38" fontId="54" fillId="68" borderId="120" xfId="0" applyNumberFormat="1" applyFont="1" applyFill="1" applyBorder="1" applyAlignment="1">
      <alignment horizontal="center"/>
    </xf>
    <xf numFmtId="38" fontId="54" fillId="68" borderId="121" xfId="0" applyNumberFormat="1" applyFont="1" applyFill="1" applyBorder="1" applyAlignment="1">
      <alignment horizontal="center"/>
    </xf>
    <xf numFmtId="38" fontId="54" fillId="68" borderId="0" xfId="0" applyNumberFormat="1" applyFont="1" applyFill="1" applyBorder="1" applyAlignment="1">
      <alignment horizontal="center"/>
    </xf>
    <xf numFmtId="38" fontId="54" fillId="68" borderId="144" xfId="0" applyNumberFormat="1" applyFont="1" applyFill="1" applyBorder="1" applyAlignment="1">
      <alignment horizontal="center"/>
    </xf>
    <xf numFmtId="38" fontId="54" fillId="68" borderId="124" xfId="0" applyNumberFormat="1" applyFont="1" applyFill="1" applyBorder="1" applyAlignment="1">
      <alignment horizontal="center"/>
    </xf>
    <xf numFmtId="38" fontId="54" fillId="68" borderId="125" xfId="0" applyNumberFormat="1" applyFont="1" applyFill="1" applyBorder="1" applyAlignment="1">
      <alignment horizontal="center"/>
    </xf>
    <xf numFmtId="38" fontId="0" fillId="53" borderId="0" xfId="0" applyNumberFormat="1" applyFill="1" applyBorder="1" applyAlignment="1">
      <alignment horizontal="center"/>
    </xf>
    <xf numFmtId="38" fontId="0" fillId="53" borderId="144" xfId="0" applyNumberFormat="1" applyFill="1" applyBorder="1" applyAlignment="1">
      <alignment horizontal="center"/>
    </xf>
    <xf numFmtId="38" fontId="2" fillId="53" borderId="133" xfId="0" applyNumberFormat="1" applyFont="1" applyFill="1" applyBorder="1" applyAlignment="1">
      <alignment horizontal="center"/>
    </xf>
    <xf numFmtId="38" fontId="2" fillId="53" borderId="134" xfId="0" applyNumberFormat="1" applyFont="1" applyFill="1" applyBorder="1" applyAlignment="1">
      <alignment horizontal="center"/>
    </xf>
    <xf numFmtId="1" fontId="0" fillId="0" borderId="110" xfId="0" applyNumberFormat="1" applyBorder="1" applyAlignment="1" applyProtection="1">
      <alignment vertical="center"/>
    </xf>
    <xf numFmtId="0" fontId="0" fillId="0" borderId="108" xfId="0" applyBorder="1" applyAlignment="1" applyProtection="1">
      <alignment vertical="center"/>
    </xf>
    <xf numFmtId="9" fontId="17" fillId="0" borderId="110" xfId="9" applyNumberFormat="1" applyFill="1" applyBorder="1" applyAlignment="1" applyProtection="1">
      <alignment vertical="center"/>
    </xf>
    <xf numFmtId="49" fontId="54" fillId="53" borderId="118" xfId="0" applyNumberFormat="1" applyFont="1" applyFill="1" applyBorder="1" applyAlignment="1">
      <alignment horizontal="left" indent="1"/>
    </xf>
    <xf numFmtId="0" fontId="2" fillId="9" borderId="11" xfId="0" applyFont="1" applyFill="1" applyBorder="1" applyAlignment="1">
      <alignment horizontal="center" vertical="center"/>
    </xf>
    <xf numFmtId="164" fontId="2" fillId="9" borderId="83" xfId="0" applyNumberFormat="1" applyFont="1" applyFill="1" applyBorder="1" applyAlignment="1">
      <alignment horizontal="center"/>
    </xf>
    <xf numFmtId="49" fontId="2" fillId="9" borderId="83" xfId="0" applyNumberFormat="1" applyFont="1" applyFill="1" applyBorder="1" applyAlignment="1">
      <alignment horizontal="center"/>
    </xf>
    <xf numFmtId="0" fontId="2" fillId="9" borderId="20" xfId="0" applyFont="1" applyFill="1" applyBorder="1" applyAlignment="1">
      <alignment horizontal="center" wrapText="1"/>
    </xf>
    <xf numFmtId="171" fontId="2" fillId="9" borderId="20" xfId="0" applyNumberFormat="1" applyFont="1" applyFill="1" applyBorder="1" applyAlignment="1">
      <alignment horizontal="center"/>
    </xf>
    <xf numFmtId="166" fontId="2" fillId="9" borderId="20" xfId="0" applyNumberFormat="1" applyFont="1" applyFill="1" applyBorder="1" applyAlignment="1">
      <alignment horizontal="center" wrapText="1"/>
    </xf>
    <xf numFmtId="0" fontId="2" fillId="9" borderId="46" xfId="0" applyNumberFormat="1" applyFont="1" applyFill="1" applyBorder="1" applyAlignment="1">
      <alignment horizontal="center"/>
    </xf>
    <xf numFmtId="1" fontId="2" fillId="9" borderId="21" xfId="0" applyNumberFormat="1" applyFont="1" applyFill="1" applyBorder="1" applyAlignment="1">
      <alignment horizontal="center"/>
    </xf>
    <xf numFmtId="1" fontId="66" fillId="9" borderId="10" xfId="0" applyNumberFormat="1" applyFont="1" applyFill="1" applyBorder="1" applyAlignment="1">
      <alignment horizontal="center"/>
    </xf>
    <xf numFmtId="0" fontId="2" fillId="5" borderId="64" xfId="0" applyFont="1" applyFill="1" applyBorder="1" applyAlignment="1">
      <alignment horizontal="center"/>
    </xf>
    <xf numFmtId="0" fontId="0" fillId="5" borderId="21" xfId="0" applyFill="1" applyBorder="1" applyAlignment="1">
      <alignment horizontal="center"/>
    </xf>
    <xf numFmtId="164" fontId="2" fillId="0" borderId="5" xfId="0" applyNumberFormat="1" applyFont="1" applyFill="1" applyBorder="1" applyAlignment="1">
      <alignment horizontal="center"/>
    </xf>
    <xf numFmtId="164" fontId="2" fillId="0" borderId="22" xfId="0" applyNumberFormat="1" applyFont="1" applyFill="1" applyBorder="1" applyAlignment="1">
      <alignment horizontal="center"/>
    </xf>
    <xf numFmtId="164" fontId="2" fillId="0" borderId="2" xfId="0" applyNumberFormat="1" applyFont="1" applyFill="1" applyBorder="1" applyAlignment="1">
      <alignment horizontal="center"/>
    </xf>
    <xf numFmtId="0" fontId="3" fillId="9" borderId="17" xfId="0" applyNumberFormat="1" applyFont="1" applyFill="1" applyBorder="1" applyAlignment="1">
      <alignment horizontal="center"/>
    </xf>
    <xf numFmtId="167" fontId="2" fillId="9" borderId="17" xfId="0" applyNumberFormat="1" applyFont="1" applyFill="1" applyBorder="1" applyAlignment="1">
      <alignment horizontal="center"/>
    </xf>
    <xf numFmtId="1" fontId="2" fillId="9" borderId="17" xfId="0" applyNumberFormat="1" applyFont="1" applyFill="1" applyBorder="1" applyAlignment="1">
      <alignment horizontal="center"/>
    </xf>
    <xf numFmtId="0" fontId="2" fillId="9" borderId="17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5" borderId="84" xfId="0" applyFill="1" applyBorder="1" applyAlignment="1">
      <alignment horizontal="center"/>
    </xf>
    <xf numFmtId="0" fontId="0" fillId="5" borderId="145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5" borderId="12" xfId="0" applyFill="1" applyBorder="1" applyAlignment="1">
      <alignment horizontal="center"/>
    </xf>
    <xf numFmtId="14" fontId="2" fillId="0" borderId="5" xfId="0" applyNumberFormat="1" applyFont="1" applyFill="1" applyBorder="1" applyAlignment="1">
      <alignment horizontal="center"/>
    </xf>
    <xf numFmtId="175" fontId="2" fillId="0" borderId="5" xfId="0" applyNumberFormat="1" applyFont="1" applyFill="1" applyBorder="1" applyAlignment="1">
      <alignment horizontal="center"/>
    </xf>
    <xf numFmtId="178" fontId="2" fillId="5" borderId="5" xfId="0" applyNumberFormat="1" applyFont="1" applyFill="1" applyBorder="1" applyAlignment="1">
      <alignment horizontal="center"/>
    </xf>
    <xf numFmtId="2" fontId="2" fillId="0" borderId="5" xfId="0" applyNumberFormat="1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center"/>
    </xf>
    <xf numFmtId="169" fontId="0" fillId="3" borderId="6" xfId="0" applyNumberFormat="1" applyFont="1" applyFill="1" applyBorder="1" applyAlignment="1">
      <alignment horizontal="center"/>
    </xf>
    <xf numFmtId="170" fontId="0" fillId="4" borderId="6" xfId="0" applyNumberFormat="1" applyFont="1" applyFill="1" applyBorder="1" applyAlignment="1">
      <alignment horizontal="center"/>
    </xf>
    <xf numFmtId="2" fontId="0" fillId="10" borderId="6" xfId="0" applyNumberFormat="1" applyFont="1" applyFill="1" applyBorder="1" applyAlignment="1">
      <alignment horizontal="center"/>
    </xf>
    <xf numFmtId="171" fontId="0" fillId="9" borderId="6" xfId="0" applyNumberFormat="1" applyFill="1" applyBorder="1" applyAlignment="1">
      <alignment horizontal="center"/>
    </xf>
    <xf numFmtId="0" fontId="0" fillId="0" borderId="6" xfId="0" applyNumberFormat="1" applyFill="1" applyBorder="1" applyAlignment="1">
      <alignment horizontal="center"/>
    </xf>
    <xf numFmtId="171" fontId="0" fillId="9" borderId="6" xfId="0" applyNumberFormat="1" applyFont="1" applyFill="1" applyBorder="1" applyAlignment="1">
      <alignment horizontal="center"/>
    </xf>
    <xf numFmtId="40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14" fontId="2" fillId="0" borderId="22" xfId="0" applyNumberFormat="1" applyFont="1" applyFill="1" applyBorder="1" applyAlignment="1">
      <alignment horizontal="center"/>
    </xf>
    <xf numFmtId="175" fontId="2" fillId="0" borderId="22" xfId="0" applyNumberFormat="1" applyFont="1" applyFill="1" applyBorder="1" applyAlignment="1">
      <alignment horizontal="center"/>
    </xf>
    <xf numFmtId="2" fontId="2" fillId="0" borderId="22" xfId="0" applyNumberFormat="1" applyFont="1" applyFill="1" applyBorder="1" applyAlignment="1">
      <alignment horizontal="center"/>
    </xf>
    <xf numFmtId="0" fontId="2" fillId="0" borderId="52" xfId="0" applyNumberFormat="1" applyFont="1" applyFill="1" applyBorder="1" applyAlignment="1">
      <alignment horizontal="center"/>
    </xf>
    <xf numFmtId="2" fontId="0" fillId="10" borderId="52" xfId="0" applyNumberFormat="1" applyFont="1" applyFill="1" applyBorder="1" applyAlignment="1">
      <alignment horizontal="center"/>
    </xf>
    <xf numFmtId="0" fontId="0" fillId="0" borderId="52" xfId="0" applyNumberFormat="1" applyFill="1" applyBorder="1" applyAlignment="1">
      <alignment horizontal="center"/>
    </xf>
    <xf numFmtId="40" fontId="2" fillId="0" borderId="137" xfId="0" applyNumberFormat="1" applyFont="1" applyFill="1" applyBorder="1" applyAlignment="1">
      <alignment horizontal="center"/>
    </xf>
    <xf numFmtId="0" fontId="2" fillId="0" borderId="137" xfId="0" applyNumberFormat="1" applyFont="1" applyFill="1" applyBorder="1" applyAlignment="1">
      <alignment horizontal="center"/>
    </xf>
    <xf numFmtId="0" fontId="0" fillId="0" borderId="4" xfId="0" applyNumberFormat="1" applyFont="1" applyFill="1" applyBorder="1" applyAlignment="1">
      <alignment horizontal="center"/>
    </xf>
    <xf numFmtId="179" fontId="2" fillId="5" borderId="45" xfId="0" applyNumberFormat="1" applyFont="1" applyFill="1" applyBorder="1" applyAlignment="1">
      <alignment horizontal="center"/>
    </xf>
    <xf numFmtId="179" fontId="2" fillId="5" borderId="0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Font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0" fontId="0" fillId="2" borderId="1" xfId="0" applyNumberFormat="1" applyFill="1" applyBorder="1" applyAlignment="1">
      <alignment horizontal="center"/>
    </xf>
    <xf numFmtId="166" fontId="0" fillId="2" borderId="1" xfId="0" applyNumberFormat="1" applyFill="1" applyBorder="1" applyAlignment="1">
      <alignment horizontal="center"/>
    </xf>
    <xf numFmtId="166" fontId="0" fillId="2" borderId="0" xfId="0" applyNumberFormat="1" applyFill="1" applyBorder="1" applyAlignment="1">
      <alignment horizontal="center"/>
    </xf>
    <xf numFmtId="0" fontId="2" fillId="5" borderId="21" xfId="0" applyFont="1" applyFill="1" applyBorder="1" applyAlignment="1">
      <alignment horizontal="center"/>
    </xf>
    <xf numFmtId="186" fontId="52" fillId="0" borderId="120" xfId="0" applyNumberFormat="1" applyFont="1" applyBorder="1" applyAlignment="1">
      <alignment horizontal="right" vertical="center"/>
    </xf>
    <xf numFmtId="174" fontId="1" fillId="67" borderId="0" xfId="45" applyNumberFormat="1" applyFill="1" applyBorder="1" applyAlignment="1" applyProtection="1">
      <alignment horizontal="center"/>
    </xf>
    <xf numFmtId="6" fontId="2" fillId="67" borderId="4" xfId="0" applyNumberFormat="1" applyFont="1" applyFill="1" applyBorder="1" applyAlignment="1">
      <alignment horizontal="center"/>
    </xf>
    <xf numFmtId="188" fontId="0" fillId="67" borderId="0" xfId="0" applyNumberFormat="1" applyFill="1" applyBorder="1" applyAlignment="1">
      <alignment horizontal="right"/>
    </xf>
    <xf numFmtId="165" fontId="0" fillId="6" borderId="0" xfId="0" applyNumberFormat="1" applyFill="1" applyBorder="1" applyAlignment="1">
      <alignment horizontal="left"/>
    </xf>
    <xf numFmtId="0" fontId="10" fillId="0" borderId="0" xfId="0" applyFont="1"/>
    <xf numFmtId="0" fontId="54" fillId="68" borderId="124" xfId="0" applyFont="1" applyFill="1" applyBorder="1" applyAlignment="1"/>
    <xf numFmtId="0" fontId="54" fillId="68" borderId="124" xfId="0" applyFont="1" applyFill="1" applyBorder="1" applyAlignment="1">
      <alignment wrapText="1"/>
    </xf>
    <xf numFmtId="0" fontId="67" fillId="9" borderId="17" xfId="0" applyNumberFormat="1" applyFont="1" applyFill="1" applyBorder="1" applyAlignment="1">
      <alignment horizontal="center"/>
    </xf>
    <xf numFmtId="0" fontId="68" fillId="9" borderId="17" xfId="0" applyFont="1" applyFill="1" applyBorder="1" applyAlignment="1">
      <alignment horizontal="center"/>
    </xf>
    <xf numFmtId="0" fontId="54" fillId="68" borderId="120" xfId="0" applyFont="1" applyFill="1" applyBorder="1" applyAlignment="1">
      <alignment horizontal="center" vertical="center"/>
    </xf>
    <xf numFmtId="171" fontId="0" fillId="0" borderId="118" xfId="0" applyNumberFormat="1" applyFont="1" applyBorder="1"/>
    <xf numFmtId="171" fontId="0" fillId="0" borderId="144" xfId="0" applyNumberFormat="1" applyFont="1" applyBorder="1"/>
    <xf numFmtId="0" fontId="0" fillId="0" borderId="121" xfId="0" applyBorder="1" applyAlignment="1">
      <alignment horizontal="left" wrapText="1"/>
    </xf>
    <xf numFmtId="0" fontId="0" fillId="0" borderId="125" xfId="0" applyBorder="1" applyAlignment="1">
      <alignment horizontal="left" wrapText="1"/>
    </xf>
    <xf numFmtId="0" fontId="0" fillId="0" borderId="133" xfId="0" applyBorder="1" applyAlignment="1">
      <alignment horizontal="left" wrapText="1"/>
    </xf>
    <xf numFmtId="0" fontId="0" fillId="0" borderId="134" xfId="0" applyBorder="1" applyAlignment="1">
      <alignment horizontal="left" wrapText="1"/>
    </xf>
    <xf numFmtId="0" fontId="39" fillId="70" borderId="106" xfId="44" applyFont="1" applyFill="1" applyBorder="1" applyAlignment="1" applyProtection="1">
      <alignment horizontal="center" vertical="center"/>
    </xf>
    <xf numFmtId="6" fontId="0" fillId="0" borderId="110" xfId="0" applyNumberFormat="1" applyBorder="1" applyAlignment="1" applyProtection="1">
      <alignment vertical="center"/>
    </xf>
    <xf numFmtId="0" fontId="52" fillId="0" borderId="119" xfId="0" applyFont="1" applyBorder="1" applyAlignment="1">
      <alignment horizontal="center" vertical="center"/>
    </xf>
    <xf numFmtId="0" fontId="32" fillId="0" borderId="146" xfId="49" applyFill="1" applyBorder="1" applyAlignment="1" applyProtection="1">
      <alignment horizontal="left" indent="2"/>
      <protection locked="0"/>
    </xf>
    <xf numFmtId="0" fontId="0" fillId="0" borderId="0" xfId="0" applyFill="1" applyBorder="1" applyProtection="1">
      <protection locked="0"/>
    </xf>
    <xf numFmtId="14" fontId="69" fillId="51" borderId="104" xfId="49" applyNumberFormat="1" applyFont="1" applyFill="1" applyBorder="1" applyAlignment="1" applyProtection="1">
      <alignment horizontal="left"/>
      <protection locked="0"/>
    </xf>
    <xf numFmtId="49" fontId="41" fillId="51" borderId="104" xfId="49" applyNumberFormat="1" applyFont="1" applyFill="1" applyBorder="1" applyAlignment="1" applyProtection="1">
      <alignment horizontal="right"/>
      <protection locked="0"/>
    </xf>
    <xf numFmtId="171" fontId="0" fillId="0" borderId="147" xfId="0" applyNumberFormat="1" applyFill="1" applyBorder="1" applyAlignment="1">
      <alignment horizontal="center"/>
    </xf>
    <xf numFmtId="0" fontId="52" fillId="0" borderId="119" xfId="0" applyFont="1" applyBorder="1" applyAlignment="1">
      <alignment horizontal="center" vertical="center"/>
    </xf>
    <xf numFmtId="0" fontId="0" fillId="0" borderId="148" xfId="0" applyBorder="1" applyAlignment="1">
      <alignment horizontal="left" wrapText="1"/>
    </xf>
    <xf numFmtId="0" fontId="0" fillId="0" borderId="121" xfId="0" applyBorder="1" applyAlignment="1">
      <alignment horizontal="left" wrapText="1"/>
    </xf>
    <xf numFmtId="0" fontId="0" fillId="0" borderId="148" xfId="0" applyBorder="1" applyAlignment="1">
      <alignment horizontal="left" wrapText="1"/>
    </xf>
    <xf numFmtId="0" fontId="0" fillId="0" borderId="125" xfId="0" applyBorder="1" applyAlignment="1">
      <alignment horizontal="left" wrapText="1"/>
    </xf>
    <xf numFmtId="166" fontId="2" fillId="9" borderId="151" xfId="0" applyNumberFormat="1" applyFont="1" applyFill="1" applyBorder="1" applyAlignment="1">
      <alignment horizontal="center"/>
    </xf>
    <xf numFmtId="166" fontId="2" fillId="9" borderId="150" xfId="0" applyNumberFormat="1" applyFont="1" applyFill="1" applyBorder="1" applyAlignment="1">
      <alignment horizontal="center"/>
    </xf>
    <xf numFmtId="1" fontId="2" fillId="9" borderId="152" xfId="0" applyNumberFormat="1" applyFont="1" applyFill="1" applyBorder="1" applyAlignment="1">
      <alignment horizontal="center"/>
    </xf>
    <xf numFmtId="0" fontId="70" fillId="0" borderId="0" xfId="0" applyFont="1"/>
    <xf numFmtId="0" fontId="71" fillId="0" borderId="0" xfId="0" applyFont="1"/>
    <xf numFmtId="0" fontId="29" fillId="0" borderId="0" xfId="44" applyAlignment="1" applyProtection="1"/>
    <xf numFmtId="0" fontId="2" fillId="0" borderId="0" xfId="0" applyNumberFormat="1" applyFont="1"/>
    <xf numFmtId="0" fontId="0" fillId="0" borderId="153" xfId="0" applyNumberFormat="1" applyBorder="1"/>
    <xf numFmtId="0" fontId="0" fillId="0" borderId="153" xfId="0" applyNumberFormat="1" applyFill="1" applyBorder="1"/>
    <xf numFmtId="0" fontId="0" fillId="0" borderId="111" xfId="0" applyBorder="1" applyAlignment="1" applyProtection="1">
      <alignment vertical="center" wrapText="1"/>
      <protection locked="0"/>
    </xf>
    <xf numFmtId="0" fontId="0" fillId="0" borderId="112" xfId="0" applyBorder="1" applyAlignment="1" applyProtection="1">
      <alignment vertical="center" wrapText="1"/>
      <protection locked="0"/>
    </xf>
    <xf numFmtId="0" fontId="0" fillId="0" borderId="113" xfId="0" applyBorder="1" applyAlignment="1" applyProtection="1">
      <alignment vertical="center" wrapText="1"/>
      <protection locked="0"/>
    </xf>
    <xf numFmtId="0" fontId="37" fillId="0" borderId="0" xfId="0" applyFont="1" applyAlignment="1">
      <alignment horizontal="left" vertical="top"/>
    </xf>
    <xf numFmtId="0" fontId="46" fillId="64" borderId="119" xfId="44" applyFont="1" applyFill="1" applyBorder="1" applyAlignment="1" applyProtection="1">
      <alignment horizontal="center" vertical="center"/>
    </xf>
    <xf numFmtId="0" fontId="46" fillId="64" borderId="120" xfId="44" applyFont="1" applyFill="1" applyBorder="1" applyAlignment="1" applyProtection="1">
      <alignment horizontal="center" vertical="center"/>
    </xf>
    <xf numFmtId="0" fontId="46" fillId="64" borderId="121" xfId="44" applyFont="1" applyFill="1" applyBorder="1" applyAlignment="1" applyProtection="1">
      <alignment horizontal="center" vertical="center"/>
    </xf>
    <xf numFmtId="0" fontId="46" fillId="64" borderId="118" xfId="44" applyFont="1" applyFill="1" applyBorder="1" applyAlignment="1" applyProtection="1">
      <alignment horizontal="center" vertical="center"/>
    </xf>
    <xf numFmtId="0" fontId="46" fillId="64" borderId="0" xfId="44" applyFont="1" applyFill="1" applyBorder="1" applyAlignment="1" applyProtection="1">
      <alignment horizontal="center" vertical="center"/>
    </xf>
    <xf numFmtId="0" fontId="46" fillId="64" borderId="122" xfId="44" applyFont="1" applyFill="1" applyBorder="1" applyAlignment="1" applyProtection="1">
      <alignment horizontal="center" vertical="center"/>
    </xf>
    <xf numFmtId="0" fontId="46" fillId="64" borderId="123" xfId="44" applyFont="1" applyFill="1" applyBorder="1" applyAlignment="1" applyProtection="1">
      <alignment horizontal="center" vertical="center"/>
    </xf>
    <xf numFmtId="0" fontId="46" fillId="64" borderId="124" xfId="44" applyFont="1" applyFill="1" applyBorder="1" applyAlignment="1" applyProtection="1">
      <alignment horizontal="center" vertical="center"/>
    </xf>
    <xf numFmtId="0" fontId="46" fillId="64" borderId="125" xfId="44" applyFont="1" applyFill="1" applyBorder="1" applyAlignment="1" applyProtection="1">
      <alignment horizontal="center" vertical="center"/>
    </xf>
    <xf numFmtId="0" fontId="55" fillId="61" borderId="132" xfId="44" applyFont="1" applyFill="1" applyBorder="1" applyAlignment="1" applyProtection="1">
      <alignment horizontal="left" vertical="top" wrapText="1"/>
    </xf>
    <xf numFmtId="0" fontId="55" fillId="61" borderId="133" xfId="44" applyFont="1" applyFill="1" applyBorder="1" applyAlignment="1" applyProtection="1">
      <alignment horizontal="left" vertical="top" wrapText="1"/>
    </xf>
    <xf numFmtId="0" fontId="55" fillId="61" borderId="134" xfId="44" applyFont="1" applyFill="1" applyBorder="1" applyAlignment="1" applyProtection="1">
      <alignment horizontal="left" vertical="top" wrapText="1"/>
    </xf>
    <xf numFmtId="0" fontId="39" fillId="62" borderId="119" xfId="44" applyFont="1" applyFill="1" applyBorder="1" applyAlignment="1" applyProtection="1">
      <alignment horizontal="center" vertical="center"/>
    </xf>
    <xf numFmtId="0" fontId="39" fillId="62" borderId="121" xfId="44" applyFont="1" applyFill="1" applyBorder="1" applyAlignment="1" applyProtection="1">
      <alignment horizontal="center" vertical="center"/>
    </xf>
    <xf numFmtId="0" fontId="54" fillId="68" borderId="120" xfId="0" applyFont="1" applyFill="1" applyBorder="1" applyAlignment="1">
      <alignment horizontal="center"/>
    </xf>
    <xf numFmtId="0" fontId="54" fillId="68" borderId="121" xfId="0" applyFont="1" applyFill="1" applyBorder="1" applyAlignment="1">
      <alignment horizontal="center"/>
    </xf>
    <xf numFmtId="0" fontId="54" fillId="68" borderId="0" xfId="0" applyFont="1" applyFill="1" applyBorder="1" applyAlignment="1">
      <alignment horizontal="center"/>
    </xf>
    <xf numFmtId="0" fontId="54" fillId="68" borderId="0" xfId="0" applyFont="1" applyFill="1" applyBorder="1" applyAlignment="1">
      <alignment horizontal="center" wrapText="1"/>
    </xf>
    <xf numFmtId="0" fontId="54" fillId="68" borderId="144" xfId="0" applyFont="1" applyFill="1" applyBorder="1" applyAlignment="1">
      <alignment horizontal="center"/>
    </xf>
    <xf numFmtId="0" fontId="54" fillId="68" borderId="124" xfId="0" applyFont="1" applyFill="1" applyBorder="1" applyAlignment="1">
      <alignment horizontal="center"/>
    </xf>
    <xf numFmtId="0" fontId="39" fillId="66" borderId="0" xfId="44" applyFont="1" applyFill="1" applyBorder="1" applyAlignment="1" applyProtection="1">
      <alignment horizontal="center" vertical="center"/>
    </xf>
    <xf numFmtId="0" fontId="39" fillId="0" borderId="0" xfId="44" applyFont="1" applyFill="1" applyBorder="1" applyAlignment="1" applyProtection="1">
      <alignment horizontal="center" vertical="center" wrapText="1"/>
    </xf>
    <xf numFmtId="0" fontId="2" fillId="12" borderId="48" xfId="0" applyFont="1" applyFill="1" applyBorder="1" applyAlignment="1">
      <alignment horizontal="center" wrapText="1"/>
    </xf>
    <xf numFmtId="0" fontId="2" fillId="12" borderId="4" xfId="0" applyFont="1" applyFill="1" applyBorder="1" applyAlignment="1">
      <alignment horizontal="center" wrapText="1"/>
    </xf>
    <xf numFmtId="0" fontId="2" fillId="12" borderId="85" xfId="0" applyFont="1" applyFill="1" applyBorder="1" applyAlignment="1">
      <alignment horizontal="center" wrapText="1"/>
    </xf>
    <xf numFmtId="165" fontId="2" fillId="7" borderId="86" xfId="0" applyNumberFormat="1" applyFont="1" applyFill="1" applyBorder="1" applyAlignment="1">
      <alignment horizontal="center"/>
    </xf>
    <xf numFmtId="165" fontId="2" fillId="7" borderId="87" xfId="0" applyNumberFormat="1" applyFont="1" applyFill="1" applyBorder="1" applyAlignment="1">
      <alignment horizontal="center"/>
    </xf>
    <xf numFmtId="0" fontId="39" fillId="58" borderId="126" xfId="44" applyFont="1" applyFill="1" applyBorder="1" applyAlignment="1" applyProtection="1">
      <alignment horizontal="center" vertical="center" wrapText="1"/>
    </xf>
    <xf numFmtId="0" fontId="39" fillId="58" borderId="127" xfId="44" applyFont="1" applyFill="1" applyBorder="1" applyAlignment="1" applyProtection="1">
      <alignment horizontal="center" vertical="center" wrapText="1"/>
    </xf>
    <xf numFmtId="0" fontId="39" fillId="58" borderId="78" xfId="44" applyFont="1" applyFill="1" applyBorder="1" applyAlignment="1" applyProtection="1">
      <alignment horizontal="center" vertical="center" wrapText="1"/>
    </xf>
    <xf numFmtId="0" fontId="39" fillId="58" borderId="0" xfId="44" applyFont="1" applyFill="1" applyBorder="1" applyAlignment="1" applyProtection="1">
      <alignment horizontal="center" vertical="center" wrapText="1"/>
    </xf>
    <xf numFmtId="0" fontId="39" fillId="58" borderId="75" xfId="44" applyFont="1" applyFill="1" applyBorder="1" applyAlignment="1" applyProtection="1">
      <alignment horizontal="center" vertical="center" wrapText="1"/>
    </xf>
    <xf numFmtId="0" fontId="2" fillId="0" borderId="90" xfId="0" applyFont="1" applyBorder="1" applyAlignment="1">
      <alignment horizontal="center" vertical="center"/>
    </xf>
    <xf numFmtId="0" fontId="2" fillId="0" borderId="89" xfId="0" applyFont="1" applyBorder="1" applyAlignment="1">
      <alignment horizontal="center" vertical="center"/>
    </xf>
    <xf numFmtId="0" fontId="2" fillId="0" borderId="81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8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91" xfId="0" applyFont="1" applyBorder="1" applyAlignment="1">
      <alignment horizontal="center" vertical="center"/>
    </xf>
    <xf numFmtId="0" fontId="0" fillId="0" borderId="106" xfId="0" applyBorder="1" applyAlignment="1" applyProtection="1">
      <alignment horizontal="center"/>
      <protection locked="0"/>
    </xf>
    <xf numFmtId="0" fontId="0" fillId="0" borderId="141" xfId="0" applyBorder="1" applyAlignment="1">
      <alignment horizontal="center"/>
    </xf>
    <xf numFmtId="0" fontId="0" fillId="0" borderId="142" xfId="0" applyBorder="1" applyAlignment="1">
      <alignment horizontal="center"/>
    </xf>
    <xf numFmtId="0" fontId="0" fillId="0" borderId="143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146" xfId="0" applyFill="1" applyBorder="1" applyAlignment="1" applyProtection="1">
      <alignment horizontal="center"/>
      <protection locked="0"/>
    </xf>
    <xf numFmtId="0" fontId="0" fillId="0" borderId="146" xfId="0" applyFill="1" applyBorder="1" applyAlignment="1">
      <alignment horizontal="center"/>
    </xf>
    <xf numFmtId="0" fontId="2" fillId="18" borderId="58" xfId="0" applyFont="1" applyFill="1" applyBorder="1" applyAlignment="1">
      <alignment horizontal="center" wrapText="1"/>
    </xf>
    <xf numFmtId="0" fontId="2" fillId="18" borderId="52" xfId="0" applyFont="1" applyFill="1" applyBorder="1" applyAlignment="1">
      <alignment horizontal="center" wrapText="1"/>
    </xf>
    <xf numFmtId="0" fontId="0" fillId="9" borderId="61" xfId="0" applyFont="1" applyFill="1" applyBorder="1" applyAlignment="1">
      <alignment horizontal="left"/>
    </xf>
    <xf numFmtId="0" fontId="0" fillId="9" borderId="10" xfId="0" applyFont="1" applyFill="1" applyBorder="1" applyAlignment="1">
      <alignment horizontal="left"/>
    </xf>
    <xf numFmtId="0" fontId="0" fillId="9" borderId="92" xfId="0" applyFont="1" applyFill="1" applyBorder="1" applyAlignment="1">
      <alignment horizontal="left"/>
    </xf>
    <xf numFmtId="0" fontId="0" fillId="9" borderId="8" xfId="0" applyNumberFormat="1" applyFill="1" applyBorder="1" applyAlignment="1">
      <alignment horizontal="left"/>
    </xf>
    <xf numFmtId="0" fontId="2" fillId="18" borderId="58" xfId="0" applyFont="1" applyFill="1" applyBorder="1" applyAlignment="1">
      <alignment horizontal="center" vertical="center" wrapText="1"/>
    </xf>
    <xf numFmtId="0" fontId="2" fillId="18" borderId="32" xfId="0" applyFont="1" applyFill="1" applyBorder="1" applyAlignment="1">
      <alignment horizontal="center" vertical="center" wrapText="1"/>
    </xf>
    <xf numFmtId="0" fontId="0" fillId="9" borderId="48" xfId="0" applyFill="1" applyBorder="1" applyAlignment="1">
      <alignment horizontal="left"/>
    </xf>
    <xf numFmtId="0" fontId="0" fillId="9" borderId="4" xfId="0" applyFill="1" applyBorder="1" applyAlignment="1">
      <alignment horizontal="left"/>
    </xf>
    <xf numFmtId="0" fontId="0" fillId="9" borderId="85" xfId="0" applyFill="1" applyBorder="1" applyAlignment="1">
      <alignment horizontal="left"/>
    </xf>
    <xf numFmtId="0" fontId="0" fillId="9" borderId="61" xfId="0" applyFill="1" applyBorder="1" applyAlignment="1">
      <alignment horizontal="left"/>
    </xf>
    <xf numFmtId="14" fontId="2" fillId="9" borderId="8" xfId="0" applyNumberFormat="1" applyFont="1" applyFill="1" applyBorder="1" applyAlignment="1">
      <alignment horizontal="center" wrapText="1"/>
    </xf>
    <xf numFmtId="14" fontId="2" fillId="9" borderId="4" xfId="0" applyNumberFormat="1" applyFont="1" applyFill="1" applyBorder="1" applyAlignment="1">
      <alignment horizontal="center" wrapText="1"/>
    </xf>
    <xf numFmtId="0" fontId="2" fillId="9" borderId="34" xfId="0" applyFont="1" applyFill="1" applyBorder="1" applyAlignment="1">
      <alignment horizontal="center" vertical="center" wrapText="1"/>
    </xf>
    <xf numFmtId="0" fontId="2" fillId="9" borderId="93" xfId="0" applyFont="1" applyFill="1" applyBorder="1" applyAlignment="1">
      <alignment horizontal="center" vertical="center" wrapText="1"/>
    </xf>
    <xf numFmtId="0" fontId="2" fillId="9" borderId="34" xfId="0" applyNumberFormat="1" applyFont="1" applyFill="1" applyBorder="1" applyAlignment="1">
      <alignment horizontal="center" vertical="center" wrapText="1"/>
    </xf>
    <xf numFmtId="0" fontId="2" fillId="16" borderId="27" xfId="0" applyFont="1" applyFill="1" applyBorder="1" applyAlignment="1">
      <alignment horizontal="left" wrapText="1"/>
    </xf>
    <xf numFmtId="0" fontId="2" fillId="16" borderId="0" xfId="0" applyFont="1" applyFill="1" applyBorder="1" applyAlignment="1">
      <alignment horizontal="left" wrapText="1"/>
    </xf>
    <xf numFmtId="165" fontId="2" fillId="16" borderId="27" xfId="0" applyNumberFormat="1" applyFont="1" applyFill="1" applyBorder="1" applyAlignment="1">
      <alignment horizontal="left" vertical="center"/>
    </xf>
    <xf numFmtId="165" fontId="2" fillId="16" borderId="0" xfId="0" applyNumberFormat="1" applyFont="1" applyFill="1" applyBorder="1" applyAlignment="1">
      <alignment horizontal="left" vertical="center"/>
    </xf>
    <xf numFmtId="0" fontId="43" fillId="26" borderId="102" xfId="47" applyFont="1" applyAlignment="1">
      <alignment horizontal="center" vertical="center"/>
    </xf>
    <xf numFmtId="0" fontId="44" fillId="26" borderId="106" xfId="47" applyFont="1" applyBorder="1" applyAlignment="1">
      <alignment horizontal="center" vertical="center"/>
    </xf>
    <xf numFmtId="0" fontId="0" fillId="0" borderId="123" xfId="0" applyBorder="1" applyAlignment="1">
      <alignment horizontal="left" wrapText="1"/>
    </xf>
    <xf numFmtId="0" fontId="0" fillId="0" borderId="124" xfId="0" applyBorder="1" applyAlignment="1">
      <alignment horizontal="left" wrapText="1"/>
    </xf>
    <xf numFmtId="0" fontId="0" fillId="0" borderId="125" xfId="0" applyBorder="1" applyAlignment="1">
      <alignment horizontal="left" wrapText="1"/>
    </xf>
    <xf numFmtId="0" fontId="0" fillId="0" borderId="118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148" xfId="0" applyBorder="1" applyAlignment="1">
      <alignment horizontal="left" wrapText="1"/>
    </xf>
    <xf numFmtId="0" fontId="0" fillId="0" borderId="119" xfId="0" applyBorder="1" applyAlignment="1">
      <alignment horizontal="left" wrapText="1"/>
    </xf>
    <xf numFmtId="0" fontId="0" fillId="0" borderId="120" xfId="0" applyBorder="1" applyAlignment="1">
      <alignment horizontal="left" wrapText="1"/>
    </xf>
    <xf numFmtId="0" fontId="0" fillId="0" borderId="121" xfId="0" applyBorder="1" applyAlignment="1">
      <alignment horizontal="left" wrapText="1"/>
    </xf>
    <xf numFmtId="0" fontId="0" fillId="0" borderId="149" xfId="0" applyBorder="1" applyAlignment="1">
      <alignment horizontal="center" wrapText="1"/>
    </xf>
    <xf numFmtId="0" fontId="0" fillId="0" borderId="133" xfId="0" applyBorder="1" applyAlignment="1">
      <alignment horizontal="center" wrapText="1"/>
    </xf>
    <xf numFmtId="0" fontId="52" fillId="0" borderId="141" xfId="0" applyFont="1" applyBorder="1" applyAlignment="1">
      <alignment horizontal="center" vertical="center" wrapText="1"/>
    </xf>
    <xf numFmtId="0" fontId="52" fillId="0" borderId="142" xfId="0" applyFont="1" applyBorder="1" applyAlignment="1">
      <alignment horizontal="center" vertical="center" wrapText="1"/>
    </xf>
    <xf numFmtId="0" fontId="52" fillId="0" borderId="143" xfId="0" applyFont="1" applyBorder="1" applyAlignment="1">
      <alignment horizontal="center" vertical="center" wrapText="1"/>
    </xf>
    <xf numFmtId="49" fontId="0" fillId="0" borderId="118" xfId="0" applyNumberFormat="1" applyBorder="1" applyAlignment="1">
      <alignment horizontal="left" wrapText="1"/>
    </xf>
    <xf numFmtId="49" fontId="0" fillId="0" borderId="0" xfId="0" applyNumberFormat="1" applyBorder="1" applyAlignment="1">
      <alignment horizontal="left" wrapText="1"/>
    </xf>
    <xf numFmtId="49" fontId="0" fillId="0" borderId="148" xfId="0" applyNumberFormat="1" applyBorder="1" applyAlignment="1">
      <alignment horizontal="left" wrapText="1"/>
    </xf>
    <xf numFmtId="0" fontId="0" fillId="0" borderId="119" xfId="0" applyBorder="1" applyAlignment="1">
      <alignment horizontal="left" vertical="top" wrapText="1"/>
    </xf>
    <xf numFmtId="0" fontId="0" fillId="0" borderId="120" xfId="0" applyBorder="1" applyAlignment="1">
      <alignment horizontal="left" vertical="top" wrapText="1"/>
    </xf>
    <xf numFmtId="0" fontId="0" fillId="0" borderId="118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123" xfId="0" applyBorder="1" applyAlignment="1">
      <alignment horizontal="left" vertical="top" wrapText="1"/>
    </xf>
    <xf numFmtId="0" fontId="0" fillId="0" borderId="124" xfId="0" applyBorder="1" applyAlignment="1">
      <alignment horizontal="left" vertical="top" wrapText="1"/>
    </xf>
    <xf numFmtId="0" fontId="0" fillId="0" borderId="121" xfId="0" applyBorder="1" applyAlignment="1">
      <alignment horizontal="left" vertical="top" wrapText="1"/>
    </xf>
    <xf numFmtId="49" fontId="0" fillId="0" borderId="118" xfId="0" applyNumberFormat="1" applyBorder="1" applyAlignment="1">
      <alignment horizontal="left" vertical="top" wrapText="1"/>
    </xf>
    <xf numFmtId="49" fontId="0" fillId="0" borderId="0" xfId="0" applyNumberFormat="1" applyBorder="1" applyAlignment="1">
      <alignment horizontal="left" vertical="top" wrapText="1"/>
    </xf>
    <xf numFmtId="49" fontId="0" fillId="0" borderId="148" xfId="0" applyNumberFormat="1" applyBorder="1" applyAlignment="1">
      <alignment horizontal="left" vertical="top" wrapText="1"/>
    </xf>
    <xf numFmtId="0" fontId="0" fillId="0" borderId="148" xfId="0" applyBorder="1" applyAlignment="1">
      <alignment horizontal="left" vertical="top" wrapText="1"/>
    </xf>
    <xf numFmtId="0" fontId="0" fillId="0" borderId="125" xfId="0" applyBorder="1" applyAlignment="1">
      <alignment horizontal="left" vertical="top" wrapText="1"/>
    </xf>
    <xf numFmtId="0" fontId="52" fillId="0" borderId="149" xfId="0" applyFont="1" applyBorder="1" applyAlignment="1">
      <alignment horizontal="center" vertical="center"/>
    </xf>
    <xf numFmtId="0" fontId="52" fillId="0" borderId="134" xfId="0" applyFont="1" applyBorder="1" applyAlignment="1">
      <alignment horizontal="center" vertical="center"/>
    </xf>
    <xf numFmtId="0" fontId="52" fillId="0" borderId="119" xfId="0" applyFont="1" applyBorder="1" applyAlignment="1">
      <alignment horizontal="center" vertical="center"/>
    </xf>
    <xf numFmtId="0" fontId="52" fillId="0" borderId="121" xfId="0" applyFont="1" applyBorder="1" applyAlignment="1">
      <alignment horizontal="center" vertical="center"/>
    </xf>
    <xf numFmtId="0" fontId="52" fillId="0" borderId="118" xfId="0" applyFont="1" applyBorder="1" applyAlignment="1">
      <alignment horizontal="center" vertical="center"/>
    </xf>
    <xf numFmtId="0" fontId="52" fillId="0" borderId="148" xfId="0" applyFont="1" applyBorder="1" applyAlignment="1">
      <alignment horizontal="center" vertical="center"/>
    </xf>
    <xf numFmtId="0" fontId="52" fillId="0" borderId="123" xfId="0" applyFont="1" applyBorder="1" applyAlignment="1">
      <alignment horizontal="center" vertical="center"/>
    </xf>
    <xf numFmtId="0" fontId="52" fillId="0" borderId="125" xfId="0" applyFont="1" applyBorder="1" applyAlignment="1">
      <alignment horizontal="center" vertical="center"/>
    </xf>
    <xf numFmtId="0" fontId="39" fillId="62" borderId="118" xfId="44" applyFont="1" applyFill="1" applyBorder="1" applyAlignment="1" applyProtection="1">
      <alignment horizontal="center" vertical="center"/>
    </xf>
    <xf numFmtId="0" fontId="39" fillId="62" borderId="0" xfId="44" applyFont="1" applyFill="1" applyBorder="1" applyAlignment="1" applyProtection="1">
      <alignment horizontal="center" vertical="center"/>
    </xf>
    <xf numFmtId="0" fontId="0" fillId="0" borderId="149" xfId="0" applyBorder="1" applyAlignment="1">
      <alignment horizontal="left" wrapText="1"/>
    </xf>
    <xf numFmtId="0" fontId="0" fillId="0" borderId="133" xfId="0" applyBorder="1" applyAlignment="1">
      <alignment horizontal="left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center" wrapText="1"/>
    </xf>
    <xf numFmtId="0" fontId="0" fillId="0" borderId="119" xfId="44" applyFont="1" applyBorder="1" applyAlignment="1" applyProtection="1">
      <alignment horizontal="left" vertical="top" wrapText="1"/>
    </xf>
    <xf numFmtId="0" fontId="5" fillId="0" borderId="120" xfId="44" applyFont="1" applyBorder="1" applyAlignment="1" applyProtection="1">
      <alignment horizontal="left" vertical="top" wrapText="1"/>
    </xf>
    <xf numFmtId="0" fontId="5" fillId="0" borderId="121" xfId="44" applyFont="1" applyBorder="1" applyAlignment="1" applyProtection="1">
      <alignment horizontal="left" vertical="top" wrapText="1"/>
    </xf>
    <xf numFmtId="0" fontId="5" fillId="0" borderId="118" xfId="44" applyFont="1" applyBorder="1" applyAlignment="1" applyProtection="1">
      <alignment horizontal="left" vertical="top" wrapText="1"/>
    </xf>
    <xf numFmtId="0" fontId="5" fillId="0" borderId="0" xfId="44" applyFont="1" applyBorder="1" applyAlignment="1" applyProtection="1">
      <alignment horizontal="left" vertical="top" wrapText="1"/>
    </xf>
    <xf numFmtId="0" fontId="5" fillId="0" borderId="135" xfId="44" applyFont="1" applyBorder="1" applyAlignment="1" applyProtection="1">
      <alignment horizontal="left" vertical="top" wrapText="1"/>
    </xf>
    <xf numFmtId="0" fontId="5" fillId="0" borderId="123" xfId="44" applyFont="1" applyBorder="1" applyAlignment="1" applyProtection="1">
      <alignment horizontal="left" vertical="top" wrapText="1"/>
    </xf>
    <xf numFmtId="0" fontId="5" fillId="0" borderId="124" xfId="44" applyFont="1" applyBorder="1" applyAlignment="1" applyProtection="1">
      <alignment horizontal="left" vertical="top" wrapText="1"/>
    </xf>
    <xf numFmtId="0" fontId="5" fillId="0" borderId="125" xfId="44" applyFont="1" applyBorder="1" applyAlignment="1" applyProtection="1">
      <alignment horizontal="left" vertical="top" wrapText="1"/>
    </xf>
  </cellXfs>
  <cellStyles count="52">
    <cellStyle name="20 % – Zvýraznění1" xfId="21" builtinId="30" customBuiltin="1"/>
    <cellStyle name="20 % – Zvýraznění2" xfId="25" builtinId="34" customBuiltin="1"/>
    <cellStyle name="20 % – Zvýraznění3" xfId="29" builtinId="38" customBuiltin="1"/>
    <cellStyle name="20 % – Zvýraznění4" xfId="33" builtinId="42" customBuiltin="1"/>
    <cellStyle name="20 % – Zvýraznění5" xfId="37" builtinId="46" customBuiltin="1"/>
    <cellStyle name="20 % – Zvýraznění6" xfId="41" builtinId="50" customBuiltin="1"/>
    <cellStyle name="40 % – Zvýraznění1" xfId="22" builtinId="31" customBuiltin="1"/>
    <cellStyle name="40 % – Zvýraznění2" xfId="26" builtinId="35" customBuiltin="1"/>
    <cellStyle name="40 % – Zvýraznění3" xfId="30" builtinId="39" customBuiltin="1"/>
    <cellStyle name="40 % – Zvýraznění4" xfId="34" builtinId="43" customBuiltin="1"/>
    <cellStyle name="40 % – Zvýraznění5" xfId="38" builtinId="47" customBuiltin="1"/>
    <cellStyle name="40 % – Zvýraznění6" xfId="42" builtinId="51" customBuiltin="1"/>
    <cellStyle name="60 % – Zvýraznění1" xfId="23" builtinId="32" customBuiltin="1"/>
    <cellStyle name="60 % – Zvýraznění2" xfId="27" builtinId="36" customBuiltin="1"/>
    <cellStyle name="60 % – Zvýraznění3" xfId="31" builtinId="40" customBuiltin="1"/>
    <cellStyle name="60 % – Zvýraznění4" xfId="35" builtinId="44" customBuiltin="1"/>
    <cellStyle name="60 % – Zvýraznění5" xfId="39" builtinId="48" customBuiltin="1"/>
    <cellStyle name="60 % – Zvýraznění6" xfId="43" builtinId="52" customBuiltin="1"/>
    <cellStyle name="Celkem" xfId="19" builtinId="25" customBuiltin="1"/>
    <cellStyle name="Hypertextový odkaz" xfId="44" builtinId="8"/>
    <cellStyle name="Hypertextový odkaz 2" xfId="48"/>
    <cellStyle name="Chybně" xfId="10" builtinId="27" customBuiltin="1"/>
    <cellStyle name="Kontrolní buňka" xfId="16" builtinId="23" customBuiltin="1"/>
    <cellStyle name="Měna 2" xfId="51"/>
    <cellStyle name="měny" xfId="4" builtinId="4"/>
    <cellStyle name="Nadpis 1" xfId="5" builtinId="16" customBuiltin="1"/>
    <cellStyle name="Nadpis 2" xfId="6" builtinId="17" customBuiltin="1"/>
    <cellStyle name="Nadpis 3" xfId="7" builtinId="18" customBuiltin="1"/>
    <cellStyle name="Nadpis 4" xfId="8" builtinId="19" customBuiltin="1"/>
    <cellStyle name="Název 2" xfId="46"/>
    <cellStyle name="Neutrální" xfId="11" builtinId="28" customBuiltin="1"/>
    <cellStyle name="normální" xfId="0" builtinId="0"/>
    <cellStyle name="Normální 2" xfId="1"/>
    <cellStyle name="normální 3" xfId="45"/>
    <cellStyle name="Poznámka 2" xfId="47"/>
    <cellStyle name="procent" xfId="2" builtinId="5"/>
    <cellStyle name="procent 2" xfId="50"/>
    <cellStyle name="Procenta 2" xfId="3"/>
    <cellStyle name="Propojená buňka" xfId="15" builtinId="24" customBuiltin="1"/>
    <cellStyle name="Správně" xfId="9" builtinId="26" customBuiltin="1"/>
    <cellStyle name="Text upozornění" xfId="17" builtinId="11" customBuiltin="1"/>
    <cellStyle name="Vstup" xfId="12" builtinId="20" customBuiltin="1"/>
    <cellStyle name="Výpočet" xfId="14" builtinId="22" customBuiltin="1"/>
    <cellStyle name="Výstup" xfId="13" builtinId="21" customBuiltin="1"/>
    <cellStyle name="Vysvětlující text" xfId="18" builtinId="53" customBuiltin="1"/>
    <cellStyle name="Zeleny-styl" xfId="49"/>
    <cellStyle name="Zvýraznění 1" xfId="20" builtinId="29" customBuiltin="1"/>
    <cellStyle name="Zvýraznění 2" xfId="24" builtinId="33" customBuiltin="1"/>
    <cellStyle name="Zvýraznění 3" xfId="28" builtinId="37" customBuiltin="1"/>
    <cellStyle name="Zvýraznění 4" xfId="32" builtinId="41" customBuiltin="1"/>
    <cellStyle name="Zvýraznění 5" xfId="36" builtinId="45" customBuiltin="1"/>
    <cellStyle name="Zvýraznění 6" xfId="40" builtinId="49" customBuiltin="1"/>
  </cellStyles>
  <dxfs count="215"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theme="5"/>
      </font>
    </dxf>
    <dxf>
      <font>
        <b/>
        <i val="0"/>
        <color rgb="FFFF0000"/>
      </font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10"/>
      </font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5"/>
      </font>
    </dxf>
    <dxf>
      <font>
        <b/>
        <i val="0"/>
        <color rgb="FFFF0000"/>
      </font>
    </dxf>
    <dxf>
      <font>
        <color rgb="FFFF0000"/>
      </font>
    </dxf>
    <dxf>
      <font>
        <color theme="5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numFmt numFmtId="171" formatCode="0_ ;[Red]\-0\ "/>
      <fill>
        <patternFill>
          <bgColor theme="5" tint="0.79998168889431442"/>
        </patternFill>
      </fill>
    </dxf>
    <dxf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8" formatCode="#,##0.00\ _K_č;[Red]\-#,##0.00\ _K_č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1" formatCode="0_ ;[Red]\-0\ "/>
      <fill>
        <patternFill patternType="solid">
          <fgColor indexed="31"/>
          <bgColor rgb="FFD7E5F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1" formatCode="0_ ;[Red]\-0\ "/>
      <fill>
        <patternFill patternType="solid">
          <fgColor indexed="31"/>
          <bgColor rgb="FFD7E5F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numFmt numFmtId="171" formatCode="0_ ;[Red]\-0\ "/>
      <fill>
        <patternFill patternType="solid">
          <fgColor indexed="31"/>
          <bgColor rgb="FFD7E5F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24"/>
          <bgColor theme="0" tint="-0.14996795556505021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0" formatCode="0;[Red]\-0"/>
      <fill>
        <patternFill patternType="solid">
          <fgColor indexed="50"/>
          <bgColor indexed="23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#;[Red]\-#"/>
      <fill>
        <patternFill patternType="solid">
          <fgColor indexed="22"/>
          <bgColor indexed="47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dd/mm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dd/mm"/>
      <fill>
        <patternFill patternType="none">
          <fgColor indexed="64"/>
          <bgColor indexed="65"/>
        </patternFill>
      </fill>
      <alignment horizontal="center" vertical="bottom" textRotation="0" indent="0" relativeIndent="255" justifyLastLine="0" shrinkToFit="0" mergeCell="0" readingOrder="0"/>
      <border diagonalUp="0" diagonalDown="0" outline="0">
        <left/>
        <right style="thin">
          <color indexed="8"/>
        </right>
        <top/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/>
        <right style="thin">
          <color indexed="8"/>
        </right>
        <top/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8" formatCode="[$-F400]h:mm:ss\ AM/PM"/>
      <fill>
        <patternFill patternType="solid">
          <fgColor indexed="64"/>
          <bgColor rgb="FFD7E5F5"/>
        </patternFill>
      </fill>
      <alignment horizontal="center" textRotation="0" indent="0" relativeIndent="255" justifyLastLine="0" shrinkToFit="0" readingOrder="0"/>
      <border diagonalUp="0" diagonalDown="0" outline="0">
        <left/>
        <right style="thin">
          <color indexed="8"/>
        </right>
        <top/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h:mm;@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89" formatCode="dd/mm/yyyy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/>
        <right style="thin">
          <color indexed="8"/>
        </right>
        <top/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h:mm;@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/>
        <right style="thin">
          <color indexed="8"/>
        </right>
        <top/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89" formatCode="dd/mm/yyyy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/>
        <right style="thin">
          <color indexed="8"/>
        </right>
        <top/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dd/mm"/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thin">
          <color indexed="8"/>
        </bottom>
      </border>
    </dxf>
    <dxf>
      <fill>
        <patternFill patternType="solid">
          <fgColor indexed="31"/>
          <bgColor rgb="FFD7E5F5"/>
        </patternFill>
      </fill>
      <alignment horizontal="center" vertical="bottom" textRotation="0" wrapText="0" indent="0" relativeIndent="255" justifyLastLine="0" shrinkToFit="0" mergeCell="0" readingOrder="0"/>
      <border diagonalUp="0" diagonalDown="0" outline="0">
        <left style="thick">
          <color indexed="8"/>
        </left>
        <right style="thin">
          <color indexed="8"/>
        </right>
        <top/>
        <bottom style="thin">
          <color indexed="8"/>
        </bottom>
      </border>
    </dxf>
    <dxf>
      <border outline="0">
        <right style="thick">
          <color indexed="8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textRotation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textRotation="0" indent="0" relativeIndent="255" justifyLastLine="0" shrinkToFit="0" readingOrder="0"/>
    </dxf>
    <dxf>
      <fill>
        <patternFill>
          <bgColor theme="4" tint="0.79998168889431442"/>
        </patternFill>
      </fill>
    </dxf>
    <dxf>
      <fill>
        <patternFill>
          <bgColor rgb="FF9DEEF9"/>
        </patternFill>
      </fill>
    </dxf>
    <dxf>
      <fill>
        <patternFill>
          <bgColor theme="9" tint="0.59996337778862885"/>
        </patternFill>
      </fill>
    </dxf>
    <dxf>
      <fill>
        <patternFill>
          <bgColor rgb="FF66FFCC"/>
        </patternFill>
      </fill>
    </dxf>
    <dxf>
      <fill>
        <patternFill>
          <bgColor rgb="FFBFDD97"/>
        </patternFill>
      </fill>
    </dxf>
    <dxf>
      <fill>
        <patternFill>
          <bgColor rgb="FFFFCC00"/>
        </patternFill>
      </fill>
    </dxf>
    <dxf>
      <fill>
        <patternFill>
          <bgColor theme="3" tint="0.79998168889431442"/>
        </patternFill>
      </fill>
    </dxf>
    <dxf>
      <fill>
        <patternFill>
          <bgColor rgb="FFEDA9DE"/>
        </patternFill>
      </fill>
    </dxf>
    <dxf>
      <font>
        <b val="0"/>
        <condense val="0"/>
        <extend val="0"/>
        <color indexed="9"/>
      </font>
    </dxf>
  </dxfs>
  <tableStyles count="0" defaultTableStyle="TableStyleMedium2" defaultPivotStyle="PivotStyleLight1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94BD5E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9999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06AC7"/>
      <color rgb="FFD7E5F5"/>
      <color rgb="FFEDA9DE"/>
      <color rgb="FFFFCC00"/>
      <color rgb="FFBFDD97"/>
      <color rgb="FF66FFCC"/>
      <color rgb="FF9DEEF9"/>
      <color rgb="FFD2EFFE"/>
      <color rgb="FFE7F5FF"/>
      <color rgb="FFF6FBEB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v>TP</c:v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val>
            <c:numRef>
              <c:f>Deník!$P$5:$P$304</c:f>
              <c:numCache>
                <c:formatCode>0;[Red]\-0</c:formatCode>
                <c:ptCount val="300"/>
                <c:pt idx="0">
                  <c:v>85.200000000000827</c:v>
                </c:pt>
                <c:pt idx="1">
                  <c:v>26.600000000000534</c:v>
                </c:pt>
                <c:pt idx="2">
                  <c:v>18.999999999999773</c:v>
                </c:pt>
                <c:pt idx="3">
                  <c:v>74.500000000002728</c:v>
                </c:pt>
                <c:pt idx="4">
                  <c:v>52.700000000000102</c:v>
                </c:pt>
                <c:pt idx="5">
                  <c:v>62.400000000000233</c:v>
                </c:pt>
                <c:pt idx="6">
                  <c:v>106.10000000000127</c:v>
                </c:pt>
                <c:pt idx="7">
                  <c:v>74.200000000002035</c:v>
                </c:pt>
                <c:pt idx="8">
                  <c:v>100</c:v>
                </c:pt>
                <c:pt idx="9">
                  <c:v>38.400000000000659</c:v>
                </c:pt>
                <c:pt idx="10">
                  <c:v>74.899999999999963</c:v>
                </c:pt>
                <c:pt idx="11">
                  <c:v>29.999999999998916</c:v>
                </c:pt>
                <c:pt idx="12">
                  <c:v>52.799999999999514</c:v>
                </c:pt>
                <c:pt idx="13">
                  <c:v>29.999999999998916</c:v>
                </c:pt>
                <c:pt idx="14">
                  <c:v>67.199999999998369</c:v>
                </c:pt>
                <c:pt idx="15">
                  <c:v>29.400000000001647</c:v>
                </c:pt>
                <c:pt idx="16">
                  <c:v>41.100000000000577</c:v>
                </c:pt>
                <c:pt idx="17">
                  <c:v>33.700000000000955</c:v>
                </c:pt>
                <c:pt idx="18">
                  <c:v>144.29999999999927</c:v>
                </c:pt>
                <c:pt idx="19">
                  <c:v>63.399999999999636</c:v>
                </c:pt>
                <c:pt idx="20">
                  <c:v>41.100000000000577</c:v>
                </c:pt>
                <c:pt idx="21">
                  <c:v>49.900000000000503</c:v>
                </c:pt>
                <c:pt idx="22">
                  <c:v>41.09999999999836</c:v>
                </c:pt>
                <c:pt idx="23">
                  <c:v>91.699999999999008</c:v>
                </c:pt>
                <c:pt idx="24">
                  <c:v>27.200000000000557</c:v>
                </c:pt>
                <c:pt idx="25">
                  <c:v>77.199999999999136</c:v>
                </c:pt>
                <c:pt idx="26">
                  <c:v>405.69999999999993</c:v>
                </c:pt>
                <c:pt idx="27">
                  <c:v>56.899999999999729</c:v>
                </c:pt>
                <c:pt idx="28">
                  <c:v>74.500000000001791</c:v>
                </c:pt>
                <c:pt idx="29">
                  <c:v>20.900000000001455</c:v>
                </c:pt>
                <c:pt idx="30">
                  <c:v>56.500000000001549</c:v>
                </c:pt>
                <c:pt idx="31">
                  <c:v>140.60000000000036</c:v>
                </c:pt>
                <c:pt idx="32">
                  <c:v>25.399999999999867</c:v>
                </c:pt>
                <c:pt idx="33">
                  <c:v>38.000000000000256</c:v>
                </c:pt>
                <c:pt idx="34">
                  <c:v>20.799999999998597</c:v>
                </c:pt>
                <c:pt idx="35">
                  <c:v>25.400000000000489</c:v>
                </c:pt>
                <c:pt idx="36">
                  <c:v>54.999999999999716</c:v>
                </c:pt>
                <c:pt idx="37">
                  <c:v>56.89999999999884</c:v>
                </c:pt>
                <c:pt idx="38">
                  <c:v>36.399999999998656</c:v>
                </c:pt>
                <c:pt idx="39">
                  <c:v>31.700000000000728</c:v>
                </c:pt>
                <c:pt idx="40">
                  <c:v>62.199999999998923</c:v>
                </c:pt>
                <c:pt idx="41">
                  <c:v>100.00000000000009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</c:numCache>
            </c:numRef>
          </c:val>
        </c:ser>
        <c:ser>
          <c:idx val="1"/>
          <c:order val="1"/>
          <c:tx>
            <c:v>MFE+</c:v>
          </c:tx>
          <c:spPr>
            <a:noFill/>
            <a:ln w="9525" cap="flat" cmpd="sng" algn="ctr">
              <a:solidFill>
                <a:srgbClr val="00B0F0"/>
              </a:solidFill>
              <a:miter lim="800000"/>
            </a:ln>
            <a:effectLst>
              <a:glow rad="63500">
                <a:srgbClr val="00B0F0">
                  <a:alpha val="25000"/>
                </a:srgbClr>
              </a:glow>
            </a:effectLst>
          </c:spPr>
          <c:val>
            <c:numRef>
              <c:f>Deník!$V$5:$V$301</c:f>
              <c:numCache>
                <c:formatCode>0_ ;[Red]\-0\ </c:formatCode>
                <c:ptCount val="297"/>
                <c:pt idx="0">
                  <c:v>35.199999999999676</c:v>
                </c:pt>
                <c:pt idx="1">
                  <c:v>4.399999999999693</c:v>
                </c:pt>
                <c:pt idx="2">
                  <c:v>19.39999999999884</c:v>
                </c:pt>
                <c:pt idx="3">
                  <c:v>119.90000000000236</c:v>
                </c:pt>
                <c:pt idx="4">
                  <c:v>45.799999999999841</c:v>
                </c:pt>
                <c:pt idx="5">
                  <c:v>51.999999999998714</c:v>
                </c:pt>
                <c:pt idx="6">
                  <c:v>50.300000000002001</c:v>
                </c:pt>
                <c:pt idx="7">
                  <c:v>20.200000000001328</c:v>
                </c:pt>
                <c:pt idx="8">
                  <c:v>175.39999999999964</c:v>
                </c:pt>
                <c:pt idx="9">
                  <c:v>39.89999999999938</c:v>
                </c:pt>
                <c:pt idx="10">
                  <c:v>34.099999999999127</c:v>
                </c:pt>
                <c:pt idx="11">
                  <c:v>27.200000000000557</c:v>
                </c:pt>
                <c:pt idx="12">
                  <c:v>26.600000000001067</c:v>
                </c:pt>
                <c:pt idx="13">
                  <c:v>148.59999999999874</c:v>
                </c:pt>
                <c:pt idx="14">
                  <c:v>4.0999999999979941</c:v>
                </c:pt>
                <c:pt idx="15">
                  <c:v>35.200000000001893</c:v>
                </c:pt>
                <c:pt idx="16">
                  <c:v>35.399999999998769</c:v>
                </c:pt>
                <c:pt idx="17">
                  <c:v>10.000000000001119</c:v>
                </c:pt>
                <c:pt idx="18">
                  <c:v>10.299999999999272</c:v>
                </c:pt>
                <c:pt idx="19">
                  <c:v>13.299999999999272</c:v>
                </c:pt>
                <c:pt idx="20">
                  <c:v>51.900000000000276</c:v>
                </c:pt>
                <c:pt idx="21">
                  <c:v>7.0000000000014495</c:v>
                </c:pt>
                <c:pt idx="22">
                  <c:v>11.200000000000099</c:v>
                </c:pt>
                <c:pt idx="23">
                  <c:v>64.19999999999871</c:v>
                </c:pt>
                <c:pt idx="24">
                  <c:v>54.600000000000207</c:v>
                </c:pt>
                <c:pt idx="25">
                  <c:v>25.899999999998613</c:v>
                </c:pt>
                <c:pt idx="26">
                  <c:v>4.6999999999997044</c:v>
                </c:pt>
                <c:pt idx="27">
                  <c:v>7.3000000000011944</c:v>
                </c:pt>
                <c:pt idx="28">
                  <c:v>182.10000000000059</c:v>
                </c:pt>
                <c:pt idx="29">
                  <c:v>40.099999999999909</c:v>
                </c:pt>
                <c:pt idx="30">
                  <c:v>113.50000000000193</c:v>
                </c:pt>
                <c:pt idx="31">
                  <c:v>156.60000000000036</c:v>
                </c:pt>
                <c:pt idx="32">
                  <c:v>182.99999999999983</c:v>
                </c:pt>
                <c:pt idx="33">
                  <c:v>195.60000000000022</c:v>
                </c:pt>
                <c:pt idx="34">
                  <c:v>1.7999999999984695</c:v>
                </c:pt>
                <c:pt idx="35">
                  <c:v>38.800000000000523</c:v>
                </c:pt>
                <c:pt idx="36">
                  <c:v>82.200000000000273</c:v>
                </c:pt>
                <c:pt idx="37">
                  <c:v>-48.600000000000421</c:v>
                </c:pt>
                <c:pt idx="38">
                  <c:v>86.299999999999159</c:v>
                </c:pt>
                <c:pt idx="39">
                  <c:v>9.2000000000007276</c:v>
                </c:pt>
                <c:pt idx="40">
                  <c:v>8.2999999999988638</c:v>
                </c:pt>
                <c:pt idx="41">
                  <c:v>58.699999999998198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</c:numCache>
            </c:numRef>
          </c:val>
        </c:ser>
        <c:ser>
          <c:idx val="2"/>
          <c:order val="2"/>
          <c:tx>
            <c:v>SL</c:v>
          </c:tx>
          <c:spPr>
            <a:noFill/>
            <a:ln w="9525" cap="flat" cmpd="sng" algn="ctr">
              <a:solidFill>
                <a:schemeClr val="accent3"/>
              </a:solidFill>
              <a:miter lim="800000"/>
            </a:ln>
            <a:effectLst>
              <a:glow rad="63500">
                <a:schemeClr val="accent3">
                  <a:satMod val="175000"/>
                  <a:alpha val="25000"/>
                </a:schemeClr>
              </a:glow>
            </a:effectLst>
          </c:spPr>
          <c:val>
            <c:numRef>
              <c:f>'Help-list'!$AJ$4:$AJ$20</c:f>
              <c:numCache>
                <c:formatCode>0_ ;[Red]\-0\ </c:formatCode>
                <c:ptCount val="17"/>
                <c:pt idx="0">
                  <c:v>-26.800000000000157</c:v>
                </c:pt>
                <c:pt idx="1">
                  <c:v>-15.099999999999625</c:v>
                </c:pt>
                <c:pt idx="2">
                  <c:v>-15.30000000000058</c:v>
                </c:pt>
                <c:pt idx="3">
                  <c:v>-25.499999999997272</c:v>
                </c:pt>
                <c:pt idx="4">
                  <c:v>-25.100000000000477</c:v>
                </c:pt>
                <c:pt idx="5">
                  <c:v>-24.900000000001032</c:v>
                </c:pt>
                <c:pt idx="6">
                  <c:v>-50.499999999997272</c:v>
                </c:pt>
                <c:pt idx="7">
                  <c:v>-32.699999999998838</c:v>
                </c:pt>
                <c:pt idx="8">
                  <c:v>-50</c:v>
                </c:pt>
                <c:pt idx="9">
                  <c:v>-28.799999999999937</c:v>
                </c:pt>
                <c:pt idx="10">
                  <c:v>-25.200000000000777</c:v>
                </c:pt>
                <c:pt idx="11">
                  <c:v>-15.000000000000568</c:v>
                </c:pt>
                <c:pt idx="12">
                  <c:v>-24.999999999999467</c:v>
                </c:pt>
                <c:pt idx="13">
                  <c:v>-15.000000000000568</c:v>
                </c:pt>
                <c:pt idx="14">
                  <c:v>-15.000000000000568</c:v>
                </c:pt>
                <c:pt idx="15">
                  <c:v>-22.599999999999287</c:v>
                </c:pt>
                <c:pt idx="16">
                  <c:v>-32.099999999999355</c:v>
                </c:pt>
              </c:numCache>
            </c:numRef>
          </c:val>
        </c:ser>
        <c:ser>
          <c:idx val="3"/>
          <c:order val="3"/>
          <c:tx>
            <c:v>MAE-</c:v>
          </c:tx>
          <c:spPr>
            <a:noFill/>
            <a:ln w="9525" cap="flat" cmpd="sng" algn="ctr">
              <a:solidFill>
                <a:schemeClr val="accent4"/>
              </a:solidFill>
              <a:miter lim="800000"/>
            </a:ln>
            <a:effectLst>
              <a:glow rad="63500">
                <a:schemeClr val="accent4">
                  <a:satMod val="175000"/>
                  <a:alpha val="25000"/>
                </a:schemeClr>
              </a:glow>
            </a:effectLst>
          </c:spPr>
          <c:val>
            <c:numRef>
              <c:f>Deník!$T$5:$T$301</c:f>
              <c:numCache>
                <c:formatCode>0_ ;[Red]\-0\ </c:formatCode>
                <c:ptCount val="297"/>
                <c:pt idx="0">
                  <c:v>-24.699999999999722</c:v>
                </c:pt>
                <c:pt idx="1">
                  <c:v>-34.600000000000364</c:v>
                </c:pt>
                <c:pt idx="2">
                  <c:v>-33.800000000000807</c:v>
                </c:pt>
                <c:pt idx="3">
                  <c:v>-96.799999999998363</c:v>
                </c:pt>
                <c:pt idx="4">
                  <c:v>-1.6999999999995907</c:v>
                </c:pt>
                <c:pt idx="5">
                  <c:v>-14.700000000000824</c:v>
                </c:pt>
                <c:pt idx="6">
                  <c:v>-14.099999999998545</c:v>
                </c:pt>
                <c:pt idx="7">
                  <c:v>-8.4999999999979536</c:v>
                </c:pt>
                <c:pt idx="8">
                  <c:v>-142.70000000000073</c:v>
                </c:pt>
                <c:pt idx="9">
                  <c:v>-35.399999999998769</c:v>
                </c:pt>
                <c:pt idx="10">
                  <c:v>-56.899999999999729</c:v>
                </c:pt>
                <c:pt idx="11">
                  <c:v>-33.300000000000551</c:v>
                </c:pt>
                <c:pt idx="12">
                  <c:v>-10.900000000000354</c:v>
                </c:pt>
                <c:pt idx="13">
                  <c:v>-55.700000000000749</c:v>
                </c:pt>
                <c:pt idx="14">
                  <c:v>-198.50000000000145</c:v>
                </c:pt>
                <c:pt idx="15">
                  <c:v>-16.899999999999693</c:v>
                </c:pt>
                <c:pt idx="16">
                  <c:v>-16.199999999999548</c:v>
                </c:pt>
                <c:pt idx="17">
                  <c:v>-101.29999999999973</c:v>
                </c:pt>
                <c:pt idx="18">
                  <c:v>-198.39999999999964</c:v>
                </c:pt>
                <c:pt idx="19">
                  <c:v>-195.39999999999964</c:v>
                </c:pt>
                <c:pt idx="20">
                  <c:v>-44.10000000000025</c:v>
                </c:pt>
                <c:pt idx="21">
                  <c:v>-63.699999999999868</c:v>
                </c:pt>
                <c:pt idx="22">
                  <c:v>-78.200000000001609</c:v>
                </c:pt>
                <c:pt idx="23">
                  <c:v>-13.800000000001589</c:v>
                </c:pt>
                <c:pt idx="24">
                  <c:v>-15.099999999999003</c:v>
                </c:pt>
                <c:pt idx="25">
                  <c:v>-2.0000000000010232</c:v>
                </c:pt>
                <c:pt idx="26">
                  <c:v>-188.09999999999994</c:v>
                </c:pt>
                <c:pt idx="27">
                  <c:v>-95.700000000000784</c:v>
                </c:pt>
                <c:pt idx="28">
                  <c:v>-17.000000000000348</c:v>
                </c:pt>
                <c:pt idx="29">
                  <c:v>-6.0999999999989996</c:v>
                </c:pt>
                <c:pt idx="30">
                  <c:v>-3.4000000000000696</c:v>
                </c:pt>
                <c:pt idx="31">
                  <c:v>-24.100000000000364</c:v>
                </c:pt>
                <c:pt idx="32">
                  <c:v>-32.999999999998586</c:v>
                </c:pt>
                <c:pt idx="33">
                  <c:v>-20.399999999998197</c:v>
                </c:pt>
                <c:pt idx="34">
                  <c:v>-182.10000000000059</c:v>
                </c:pt>
                <c:pt idx="35">
                  <c:v>-4.600000000000648</c:v>
                </c:pt>
                <c:pt idx="36">
                  <c:v>-27.899999999999636</c:v>
                </c:pt>
                <c:pt idx="37">
                  <c:v>30.299999999999727</c:v>
                </c:pt>
                <c:pt idx="38">
                  <c:v>-50.900000000000389</c:v>
                </c:pt>
                <c:pt idx="39">
                  <c:v>-62.000000000000455</c:v>
                </c:pt>
                <c:pt idx="40">
                  <c:v>-65.600000000001216</c:v>
                </c:pt>
                <c:pt idx="41">
                  <c:v>-15.200000000001879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</c:numCache>
            </c:numRef>
          </c:val>
        </c:ser>
        <c:axId val="96641408"/>
        <c:axId val="96642944"/>
      </c:barChart>
      <c:catAx>
        <c:axId val="9664140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6642944"/>
        <c:crosses val="autoZero"/>
        <c:auto val="1"/>
        <c:lblAlgn val="ctr"/>
        <c:lblOffset val="100"/>
      </c:catAx>
      <c:valAx>
        <c:axId val="96642944"/>
        <c:scaling>
          <c:orientation val="minMax"/>
        </c:scaling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layout/>
        </c:title>
        <c:numFmt formatCode="0;[Red]\-0" sourceLinked="1"/>
        <c:maj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66414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 w="25400">
          <a:noFill/>
        </a:ln>
      </c:spPr>
    </c:plotArea>
    <c:plotVisOnly val="1"/>
    <c:dispBlanksAs val="gap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spPr>
            <a:ln w="952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'Help-list'!$F$3:$F$610</c:f>
              <c:numCache>
                <c:formatCode>#,##0_ ;[Red]\-#,##0\ </c:formatCode>
                <c:ptCount val="608"/>
                <c:pt idx="0" formatCode="#,##0">
                  <c:v>0</c:v>
                </c:pt>
                <c:pt idx="1">
                  <c:v>4.8000000000003595</c:v>
                </c:pt>
                <c:pt idx="2">
                  <c:v>-10.299999999999265</c:v>
                </c:pt>
                <c:pt idx="3">
                  <c:v>-9.6999999999992426</c:v>
                </c:pt>
                <c:pt idx="4">
                  <c:v>-36.699999999997424</c:v>
                </c:pt>
                <c:pt idx="5">
                  <c:v>-26.699999999997992</c:v>
                </c:pt>
                <c:pt idx="6">
                  <c:v>-1.0999999999990351</c:v>
                </c:pt>
                <c:pt idx="7">
                  <c:v>6.9000000000027839</c:v>
                </c:pt>
                <c:pt idx="8">
                  <c:v>8.3000000000030738</c:v>
                </c:pt>
                <c:pt idx="9">
                  <c:v>-41.699999999996926</c:v>
                </c:pt>
                <c:pt idx="10">
                  <c:v>-70.499999999996859</c:v>
                </c:pt>
                <c:pt idx="11">
                  <c:v>-69.799999999996714</c:v>
                </c:pt>
                <c:pt idx="12">
                  <c:v>-84.899999999997931</c:v>
                </c:pt>
                <c:pt idx="13">
                  <c:v>-83.899999999998045</c:v>
                </c:pt>
                <c:pt idx="14">
                  <c:v>-99.399999999999665</c:v>
                </c:pt>
                <c:pt idx="15">
                  <c:v>-114.40000000000023</c:v>
                </c:pt>
                <c:pt idx="16">
                  <c:v>-84.999999999998579</c:v>
                </c:pt>
                <c:pt idx="17">
                  <c:v>-117.09999999999793</c:v>
                </c:pt>
                <c:pt idx="18">
                  <c:v>-143.09999999999729</c:v>
                </c:pt>
                <c:pt idx="19">
                  <c:v>-198.89999999999657</c:v>
                </c:pt>
                <c:pt idx="20">
                  <c:v>-252.19999999999584</c:v>
                </c:pt>
                <c:pt idx="21">
                  <c:v>-277.29999999999598</c:v>
                </c:pt>
                <c:pt idx="22">
                  <c:v>-321.29999999999558</c:v>
                </c:pt>
                <c:pt idx="23">
                  <c:v>-344.99999999999761</c:v>
                </c:pt>
                <c:pt idx="24">
                  <c:v>-285.79999999999836</c:v>
                </c:pt>
                <c:pt idx="25">
                  <c:v>-285.39999999999799</c:v>
                </c:pt>
                <c:pt idx="26">
                  <c:v>-285.39999999999799</c:v>
                </c:pt>
                <c:pt idx="27">
                  <c:v>-363.699999999998</c:v>
                </c:pt>
                <c:pt idx="28">
                  <c:v>-417.59999999999809</c:v>
                </c:pt>
                <c:pt idx="29">
                  <c:v>-395.09999999999724</c:v>
                </c:pt>
                <c:pt idx="30">
                  <c:v>-374.19999999999578</c:v>
                </c:pt>
                <c:pt idx="31">
                  <c:v>-317.69999999999425</c:v>
                </c:pt>
                <c:pt idx="32">
                  <c:v>-177.09999999999388</c:v>
                </c:pt>
                <c:pt idx="33">
                  <c:v>-201.09999999999346</c:v>
                </c:pt>
                <c:pt idx="34">
                  <c:v>-199.59999999999252</c:v>
                </c:pt>
                <c:pt idx="35">
                  <c:v>-213.79999999999228</c:v>
                </c:pt>
                <c:pt idx="36">
                  <c:v>-188.39999999999179</c:v>
                </c:pt>
                <c:pt idx="37">
                  <c:v>-133.39999999999208</c:v>
                </c:pt>
                <c:pt idx="38">
                  <c:v>-132.89999999999253</c:v>
                </c:pt>
                <c:pt idx="39">
                  <c:v>-131.89999999999264</c:v>
                </c:pt>
                <c:pt idx="40">
                  <c:v>-153.8999999999931</c:v>
                </c:pt>
                <c:pt idx="41">
                  <c:v>-206.99999999999235</c:v>
                </c:pt>
                <c:pt idx="42">
                  <c:v>-156.99999999999341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</c:numCache>
            </c:numRef>
          </c:val>
        </c:ser>
        <c:marker val="1"/>
        <c:axId val="96563200"/>
        <c:axId val="96565120"/>
      </c:lineChart>
      <c:catAx>
        <c:axId val="9656320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6565120"/>
        <c:crosses val="autoZero"/>
        <c:auto val="1"/>
        <c:lblAlgn val="ctr"/>
        <c:lblOffset val="100"/>
      </c:catAx>
      <c:valAx>
        <c:axId val="9656512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656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Risk of Ruin</a:t>
            </a:r>
          </a:p>
        </c:rich>
      </c:tx>
      <c:layout>
        <c:manualLayout>
          <c:xMode val="edge"/>
          <c:yMode val="edge"/>
          <c:x val="0.41056422569027712"/>
          <c:y val="3.030309435685190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361473526827858"/>
          <c:y val="0.22020607848047274"/>
          <c:w val="0.69472861110656603"/>
          <c:h val="0.65241126661287763"/>
        </c:manualLayout>
      </c:layout>
      <c:lineChart>
        <c:grouping val="standard"/>
        <c:ser>
          <c:idx val="0"/>
          <c:order val="0"/>
          <c:tx>
            <c:v>Trade </c:v>
          </c:tx>
          <c:spPr>
            <a:ln w="19050">
              <a:noFill/>
            </a:ln>
          </c:spPr>
          <c:marker>
            <c:symbol val="none"/>
          </c:marker>
          <c:val>
            <c:numLit>
              <c:formatCode>General</c:formatCode>
              <c:ptCount val="17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  <c:pt idx="52">
                <c:v>53</c:v>
              </c:pt>
              <c:pt idx="53">
                <c:v>54</c:v>
              </c:pt>
              <c:pt idx="54">
                <c:v>55</c:v>
              </c:pt>
              <c:pt idx="55">
                <c:v>56</c:v>
              </c:pt>
              <c:pt idx="56">
                <c:v>57</c:v>
              </c:pt>
              <c:pt idx="57">
                <c:v>58</c:v>
              </c:pt>
              <c:pt idx="58">
                <c:v>59</c:v>
              </c:pt>
              <c:pt idx="59">
                <c:v>60</c:v>
              </c:pt>
              <c:pt idx="60">
                <c:v>61</c:v>
              </c:pt>
              <c:pt idx="61">
                <c:v>62</c:v>
              </c:pt>
              <c:pt idx="62">
                <c:v>63</c:v>
              </c:pt>
              <c:pt idx="63">
                <c:v>64</c:v>
              </c:pt>
              <c:pt idx="64">
                <c:v>65</c:v>
              </c:pt>
              <c:pt idx="65">
                <c:v>66</c:v>
              </c:pt>
              <c:pt idx="66">
                <c:v>67</c:v>
              </c:pt>
              <c:pt idx="67">
                <c:v>68</c:v>
              </c:pt>
              <c:pt idx="68">
                <c:v>69</c:v>
              </c:pt>
              <c:pt idx="69">
                <c:v>70</c:v>
              </c:pt>
              <c:pt idx="70">
                <c:v>71</c:v>
              </c:pt>
              <c:pt idx="71">
                <c:v>72</c:v>
              </c:pt>
              <c:pt idx="72">
                <c:v>73</c:v>
              </c:pt>
              <c:pt idx="73">
                <c:v>74</c:v>
              </c:pt>
              <c:pt idx="74">
                <c:v>75</c:v>
              </c:pt>
              <c:pt idx="75">
                <c:v>76</c:v>
              </c:pt>
              <c:pt idx="76">
                <c:v>77</c:v>
              </c:pt>
              <c:pt idx="77">
                <c:v>78</c:v>
              </c:pt>
              <c:pt idx="78">
                <c:v>79</c:v>
              </c:pt>
              <c:pt idx="79">
                <c:v>80</c:v>
              </c:pt>
              <c:pt idx="80">
                <c:v>81</c:v>
              </c:pt>
              <c:pt idx="81">
                <c:v>82</c:v>
              </c:pt>
              <c:pt idx="82">
                <c:v>83</c:v>
              </c:pt>
              <c:pt idx="83">
                <c:v>84</c:v>
              </c:pt>
              <c:pt idx="84">
                <c:v>85</c:v>
              </c:pt>
              <c:pt idx="85">
                <c:v>86</c:v>
              </c:pt>
              <c:pt idx="86">
                <c:v>87</c:v>
              </c:pt>
              <c:pt idx="87">
                <c:v>88</c:v>
              </c:pt>
              <c:pt idx="88">
                <c:v>89</c:v>
              </c:pt>
              <c:pt idx="89">
                <c:v>90</c:v>
              </c:pt>
              <c:pt idx="90">
                <c:v>91</c:v>
              </c:pt>
              <c:pt idx="91">
                <c:v>92</c:v>
              </c:pt>
              <c:pt idx="92">
                <c:v>93</c:v>
              </c:pt>
              <c:pt idx="93">
                <c:v>94</c:v>
              </c:pt>
              <c:pt idx="94">
                <c:v>95</c:v>
              </c:pt>
              <c:pt idx="95">
                <c:v>96</c:v>
              </c:pt>
              <c:pt idx="96">
                <c:v>97</c:v>
              </c:pt>
              <c:pt idx="97">
                <c:v>98</c:v>
              </c:pt>
              <c:pt idx="98">
                <c:v>99</c:v>
              </c:pt>
              <c:pt idx="99">
                <c:v>100</c:v>
              </c:pt>
              <c:pt idx="100">
                <c:v>101</c:v>
              </c:pt>
              <c:pt idx="101">
                <c:v>102</c:v>
              </c:pt>
              <c:pt idx="102">
                <c:v>103</c:v>
              </c:pt>
              <c:pt idx="103">
                <c:v>104</c:v>
              </c:pt>
              <c:pt idx="104">
                <c:v>105</c:v>
              </c:pt>
              <c:pt idx="105">
                <c:v>106</c:v>
              </c:pt>
              <c:pt idx="106">
                <c:v>107</c:v>
              </c:pt>
              <c:pt idx="107">
                <c:v>108</c:v>
              </c:pt>
              <c:pt idx="108">
                <c:v>109</c:v>
              </c:pt>
              <c:pt idx="109">
                <c:v>110</c:v>
              </c:pt>
              <c:pt idx="110">
                <c:v>111</c:v>
              </c:pt>
              <c:pt idx="111">
                <c:v>112</c:v>
              </c:pt>
              <c:pt idx="112">
                <c:v>113</c:v>
              </c:pt>
              <c:pt idx="113">
                <c:v>114</c:v>
              </c:pt>
              <c:pt idx="114">
                <c:v>115</c:v>
              </c:pt>
              <c:pt idx="115">
                <c:v>116</c:v>
              </c:pt>
              <c:pt idx="116">
                <c:v>117</c:v>
              </c:pt>
              <c:pt idx="117">
                <c:v>118</c:v>
              </c:pt>
              <c:pt idx="118">
                <c:v>119</c:v>
              </c:pt>
              <c:pt idx="119">
                <c:v>120</c:v>
              </c:pt>
              <c:pt idx="120">
                <c:v>121</c:v>
              </c:pt>
              <c:pt idx="121">
                <c:v>122</c:v>
              </c:pt>
              <c:pt idx="122">
                <c:v>123</c:v>
              </c:pt>
              <c:pt idx="123">
                <c:v>124</c:v>
              </c:pt>
              <c:pt idx="124">
                <c:v>125</c:v>
              </c:pt>
              <c:pt idx="125">
                <c:v>126</c:v>
              </c:pt>
              <c:pt idx="126">
                <c:v>127</c:v>
              </c:pt>
              <c:pt idx="127">
                <c:v>128</c:v>
              </c:pt>
              <c:pt idx="128">
                <c:v>129</c:v>
              </c:pt>
              <c:pt idx="129">
                <c:v>130</c:v>
              </c:pt>
              <c:pt idx="130">
                <c:v>131</c:v>
              </c:pt>
              <c:pt idx="131">
                <c:v>132</c:v>
              </c:pt>
              <c:pt idx="132">
                <c:v>133</c:v>
              </c:pt>
              <c:pt idx="133">
                <c:v>134</c:v>
              </c:pt>
              <c:pt idx="134">
                <c:v>135</c:v>
              </c:pt>
              <c:pt idx="135">
                <c:v>136</c:v>
              </c:pt>
              <c:pt idx="136">
                <c:v>137</c:v>
              </c:pt>
              <c:pt idx="137">
                <c:v>138</c:v>
              </c:pt>
              <c:pt idx="138">
                <c:v>139</c:v>
              </c:pt>
              <c:pt idx="139">
                <c:v>140</c:v>
              </c:pt>
              <c:pt idx="140">
                <c:v>141</c:v>
              </c:pt>
              <c:pt idx="141">
                <c:v>142</c:v>
              </c:pt>
              <c:pt idx="142">
                <c:v>143</c:v>
              </c:pt>
              <c:pt idx="143">
                <c:v>144</c:v>
              </c:pt>
              <c:pt idx="144">
                <c:v>145</c:v>
              </c:pt>
              <c:pt idx="145">
                <c:v>146</c:v>
              </c:pt>
              <c:pt idx="146">
                <c:v>147</c:v>
              </c:pt>
              <c:pt idx="147">
                <c:v>148</c:v>
              </c:pt>
              <c:pt idx="148">
                <c:v>149</c:v>
              </c:pt>
              <c:pt idx="149">
                <c:v>150</c:v>
              </c:pt>
              <c:pt idx="150">
                <c:v>151</c:v>
              </c:pt>
              <c:pt idx="151">
                <c:v>152</c:v>
              </c:pt>
              <c:pt idx="152">
                <c:v>153</c:v>
              </c:pt>
              <c:pt idx="153">
                <c:v>154</c:v>
              </c:pt>
              <c:pt idx="154">
                <c:v>155</c:v>
              </c:pt>
              <c:pt idx="155">
                <c:v>156</c:v>
              </c:pt>
              <c:pt idx="156">
                <c:v>157</c:v>
              </c:pt>
              <c:pt idx="157">
                <c:v>158</c:v>
              </c:pt>
              <c:pt idx="158">
                <c:v>159</c:v>
              </c:pt>
              <c:pt idx="159">
                <c:v>160</c:v>
              </c:pt>
              <c:pt idx="160">
                <c:v>161</c:v>
              </c:pt>
              <c:pt idx="161">
                <c:v>162</c:v>
              </c:pt>
              <c:pt idx="162">
                <c:v>163</c:v>
              </c:pt>
              <c:pt idx="163">
                <c:v>164</c:v>
              </c:pt>
              <c:pt idx="164">
                <c:v>165</c:v>
              </c:pt>
              <c:pt idx="165">
                <c:v>166</c:v>
              </c:pt>
              <c:pt idx="166">
                <c:v>167</c:v>
              </c:pt>
              <c:pt idx="167">
                <c:v>168</c:v>
              </c:pt>
              <c:pt idx="168">
                <c:v>169</c:v>
              </c:pt>
              <c:pt idx="169">
                <c:v>170</c:v>
              </c:pt>
            </c:numLit>
          </c:val>
        </c:ser>
        <c:ser>
          <c:idx val="1"/>
          <c:order val="1"/>
          <c:tx>
            <c:v>Kapitál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70"/>
              <c:pt idx="0">
                <c:v>20000</c:v>
              </c:pt>
              <c:pt idx="1">
                <c:v>19000</c:v>
              </c:pt>
              <c:pt idx="2">
                <c:v>18050</c:v>
              </c:pt>
              <c:pt idx="3">
                <c:v>17147.5</c:v>
              </c:pt>
              <c:pt idx="4">
                <c:v>16290.125</c:v>
              </c:pt>
              <c:pt idx="5">
                <c:v>15475.618750000007</c:v>
              </c:pt>
              <c:pt idx="6">
                <c:v>14701.8378125</c:v>
              </c:pt>
              <c:pt idx="7">
                <c:v>13966.745921874999</c:v>
              </c:pt>
              <c:pt idx="8">
                <c:v>13268.408625781241</c:v>
              </c:pt>
              <c:pt idx="9">
                <c:v>12604.98819449218</c:v>
              </c:pt>
              <c:pt idx="10">
                <c:v>11974.738784767575</c:v>
              </c:pt>
              <c:pt idx="11">
                <c:v>11376.001845529199</c:v>
              </c:pt>
              <c:pt idx="12">
                <c:v>10807.201753252748</c:v>
              </c:pt>
              <c:pt idx="13">
                <c:v>10266.841665590102</c:v>
              </c:pt>
              <c:pt idx="14">
                <c:v>9753.4995823105965</c:v>
              </c:pt>
              <c:pt idx="15">
                <c:v>9265.8246031950657</c:v>
              </c:pt>
              <c:pt idx="16">
                <c:v>8802.5333730353123</c:v>
              </c:pt>
              <c:pt idx="17">
                <c:v>8362.4067043835385</c:v>
              </c:pt>
              <c:pt idx="18">
                <c:v>7944.2863691643724</c:v>
              </c:pt>
              <c:pt idx="19">
                <c:v>7547.0720507061505</c:v>
              </c:pt>
              <c:pt idx="20">
                <c:v>7169.7184481708427</c:v>
              </c:pt>
              <c:pt idx="21">
                <c:v>6811.2325257623024</c:v>
              </c:pt>
              <c:pt idx="22">
                <c:v>6470.6708994741857</c:v>
              </c:pt>
              <c:pt idx="23">
                <c:v>6147.1373545004762</c:v>
              </c:pt>
              <c:pt idx="24">
                <c:v>5839.7804867754521</c:v>
              </c:pt>
              <c:pt idx="25">
                <c:v>5547.7914624366804</c:v>
              </c:pt>
              <c:pt idx="26">
                <c:v>5270.4018893148423</c:v>
              </c:pt>
              <c:pt idx="27">
                <c:v>5006.8817948491005</c:v>
              </c:pt>
              <c:pt idx="28">
                <c:v>4756.5377051066434</c:v>
              </c:pt>
              <c:pt idx="29">
                <c:v>4518.7108198513197</c:v>
              </c:pt>
              <c:pt idx="30">
                <c:v>4292.7752788587504</c:v>
              </c:pt>
              <c:pt idx="31">
                <c:v>4078.1365149158128</c:v>
              </c:pt>
              <c:pt idx="32">
                <c:v>3874.2296891700194</c:v>
              </c:pt>
              <c:pt idx="33">
                <c:v>3674.2296891700194</c:v>
              </c:pt>
              <c:pt idx="34">
                <c:v>3474.2296891700194</c:v>
              </c:pt>
              <c:pt idx="35">
                <c:v>3274.2296891700194</c:v>
              </c:pt>
              <c:pt idx="36">
                <c:v>3074.2296891700194</c:v>
              </c:pt>
              <c:pt idx="37">
                <c:v>2874.2296891700194</c:v>
              </c:pt>
              <c:pt idx="38">
                <c:v>2674.2296891700194</c:v>
              </c:pt>
              <c:pt idx="39">
                <c:v>2474.2296891700194</c:v>
              </c:pt>
              <c:pt idx="40">
                <c:v>2274.2296891700194</c:v>
              </c:pt>
              <c:pt idx="41">
                <c:v>2074.2296891700194</c:v>
              </c:pt>
              <c:pt idx="42">
                <c:v>1874.2296891700232</c:v>
              </c:pt>
              <c:pt idx="43">
                <c:v>1674.2296891700232</c:v>
              </c:pt>
              <c:pt idx="44">
                <c:v>1474.2296891700232</c:v>
              </c:pt>
              <c:pt idx="45">
                <c:v>1274.2296891700232</c:v>
              </c:pt>
              <c:pt idx="46">
                <c:v>1074.2296891700232</c:v>
              </c:pt>
              <c:pt idx="47">
                <c:v>874.22968917002254</c:v>
              </c:pt>
              <c:pt idx="48">
                <c:v>674.22968917002254</c:v>
              </c:pt>
              <c:pt idx="49">
                <c:v>474.22968917002208</c:v>
              </c:pt>
              <c:pt idx="50">
                <c:v>274.22968917002208</c:v>
              </c:pt>
              <c:pt idx="51">
                <c:v>74.229689170022084</c:v>
              </c:pt>
              <c:pt idx="52">
                <c:v>-125.77031082997792</c:v>
              </c:pt>
              <c:pt idx="53">
                <c:v>-325.77031082997769</c:v>
              </c:pt>
              <c:pt idx="54">
                <c:v>-525.77031082997803</c:v>
              </c:pt>
              <c:pt idx="55">
                <c:v>-725.77031082997803</c:v>
              </c:pt>
              <c:pt idx="56">
                <c:v>-925.77031082997803</c:v>
              </c:pt>
              <c:pt idx="57">
                <c:v>-1125.770310829977</c:v>
              </c:pt>
              <c:pt idx="58">
                <c:v>-1325.770310829977</c:v>
              </c:pt>
              <c:pt idx="59">
                <c:v>-1525.770310829977</c:v>
              </c:pt>
              <c:pt idx="60">
                <c:v>-1725.770310829977</c:v>
              </c:pt>
              <c:pt idx="61">
                <c:v>-1925.770310829977</c:v>
              </c:pt>
              <c:pt idx="62">
                <c:v>-2125.7703108299779</c:v>
              </c:pt>
              <c:pt idx="63">
                <c:v>-2325.7703108299779</c:v>
              </c:pt>
              <c:pt idx="64">
                <c:v>-2525.7703108299779</c:v>
              </c:pt>
              <c:pt idx="65">
                <c:v>-2725.7703108299779</c:v>
              </c:pt>
              <c:pt idx="66">
                <c:v>-2925.7703108299779</c:v>
              </c:pt>
              <c:pt idx="67">
                <c:v>-3125.7703108299779</c:v>
              </c:pt>
              <c:pt idx="68">
                <c:v>-3325.7703108299779</c:v>
              </c:pt>
              <c:pt idx="69">
                <c:v>-3525.7703108299779</c:v>
              </c:pt>
              <c:pt idx="70">
                <c:v>-3725.7703108299779</c:v>
              </c:pt>
              <c:pt idx="71">
                <c:v>-3925.7703108299779</c:v>
              </c:pt>
              <c:pt idx="72">
                <c:v>-4125.7703108299775</c:v>
              </c:pt>
              <c:pt idx="73">
                <c:v>-4325.7703108299775</c:v>
              </c:pt>
              <c:pt idx="74">
                <c:v>-4525.7703108299775</c:v>
              </c:pt>
              <c:pt idx="75">
                <c:v>-4725.7703108299775</c:v>
              </c:pt>
              <c:pt idx="76">
                <c:v>-4925.7703108299775</c:v>
              </c:pt>
              <c:pt idx="77">
                <c:v>-5125.7703108299775</c:v>
              </c:pt>
              <c:pt idx="78">
                <c:v>-5325.7703108299775</c:v>
              </c:pt>
              <c:pt idx="79">
                <c:v>-5525.7703108299775</c:v>
              </c:pt>
              <c:pt idx="80">
                <c:v>-5725.7703108299775</c:v>
              </c:pt>
              <c:pt idx="81">
                <c:v>-5925.7703108299775</c:v>
              </c:pt>
              <c:pt idx="82">
                <c:v>-6125.7703108299775</c:v>
              </c:pt>
              <c:pt idx="83">
                <c:v>-6325.7703108299775</c:v>
              </c:pt>
              <c:pt idx="84">
                <c:v>-6525.7703108299775</c:v>
              </c:pt>
              <c:pt idx="85">
                <c:v>-6725.7703108299775</c:v>
              </c:pt>
              <c:pt idx="86">
                <c:v>-6925.7703108299775</c:v>
              </c:pt>
              <c:pt idx="87">
                <c:v>-7125.7703108299775</c:v>
              </c:pt>
              <c:pt idx="88">
                <c:v>-7325.7703108299775</c:v>
              </c:pt>
              <c:pt idx="89">
                <c:v>-7525.7703108299775</c:v>
              </c:pt>
              <c:pt idx="90">
                <c:v>-7725.7703108299775</c:v>
              </c:pt>
              <c:pt idx="91">
                <c:v>-7925.7703108299775</c:v>
              </c:pt>
              <c:pt idx="92">
                <c:v>-8125.7703108299775</c:v>
              </c:pt>
              <c:pt idx="93">
                <c:v>-8325.7703108299775</c:v>
              </c:pt>
              <c:pt idx="94">
                <c:v>-8525.7703108299775</c:v>
              </c:pt>
              <c:pt idx="95">
                <c:v>-8725.7703108299775</c:v>
              </c:pt>
              <c:pt idx="96">
                <c:v>-8925.7703108299775</c:v>
              </c:pt>
              <c:pt idx="97">
                <c:v>-9125.7703108299775</c:v>
              </c:pt>
              <c:pt idx="98">
                <c:v>-9325.7703108299775</c:v>
              </c:pt>
              <c:pt idx="99">
                <c:v>-9525.7703108299775</c:v>
              </c:pt>
              <c:pt idx="100">
                <c:v>-9725.7703108299775</c:v>
              </c:pt>
              <c:pt idx="101">
                <c:v>-9925.7703108299775</c:v>
              </c:pt>
              <c:pt idx="102">
                <c:v>-10125.770310829977</c:v>
              </c:pt>
              <c:pt idx="103">
                <c:v>-10325.770310829977</c:v>
              </c:pt>
              <c:pt idx="104">
                <c:v>-10525.770310829977</c:v>
              </c:pt>
              <c:pt idx="105">
                <c:v>-10725.770310829977</c:v>
              </c:pt>
              <c:pt idx="106">
                <c:v>-10925.770310829977</c:v>
              </c:pt>
              <c:pt idx="107">
                <c:v>-11125.770310829977</c:v>
              </c:pt>
              <c:pt idx="108">
                <c:v>-11325.770310829977</c:v>
              </c:pt>
              <c:pt idx="109">
                <c:v>-11525.770310829977</c:v>
              </c:pt>
              <c:pt idx="110">
                <c:v>-11725.770310829977</c:v>
              </c:pt>
              <c:pt idx="111">
                <c:v>-11925.770310829977</c:v>
              </c:pt>
              <c:pt idx="112">
                <c:v>-12125.770310829977</c:v>
              </c:pt>
              <c:pt idx="113">
                <c:v>-12325.770310829977</c:v>
              </c:pt>
              <c:pt idx="114">
                <c:v>-12525.770310829977</c:v>
              </c:pt>
              <c:pt idx="115">
                <c:v>-12725.770310829977</c:v>
              </c:pt>
              <c:pt idx="116">
                <c:v>-12925.770310829977</c:v>
              </c:pt>
              <c:pt idx="117">
                <c:v>-13125.770310829977</c:v>
              </c:pt>
              <c:pt idx="118">
                <c:v>-13325.770310829977</c:v>
              </c:pt>
              <c:pt idx="119">
                <c:v>-13525.770310829977</c:v>
              </c:pt>
              <c:pt idx="120">
                <c:v>-13725.770310829977</c:v>
              </c:pt>
              <c:pt idx="121">
                <c:v>-13925.770310829977</c:v>
              </c:pt>
              <c:pt idx="122">
                <c:v>-14125.770310829977</c:v>
              </c:pt>
              <c:pt idx="123">
                <c:v>-14325.770310829977</c:v>
              </c:pt>
              <c:pt idx="124">
                <c:v>-14525.770310829977</c:v>
              </c:pt>
              <c:pt idx="125">
                <c:v>-14725.770310829977</c:v>
              </c:pt>
              <c:pt idx="126">
                <c:v>-14925.770310829977</c:v>
              </c:pt>
              <c:pt idx="127">
                <c:v>-15125.770310829977</c:v>
              </c:pt>
              <c:pt idx="128">
                <c:v>-15325.770310829977</c:v>
              </c:pt>
              <c:pt idx="129">
                <c:v>-15525.770310829977</c:v>
              </c:pt>
              <c:pt idx="130">
                <c:v>-15725.770310829977</c:v>
              </c:pt>
              <c:pt idx="131">
                <c:v>-15925.770310829977</c:v>
              </c:pt>
              <c:pt idx="132">
                <c:v>-16125.770310829977</c:v>
              </c:pt>
              <c:pt idx="133">
                <c:v>-16325.770310829977</c:v>
              </c:pt>
              <c:pt idx="134">
                <c:v>-16525.770310829976</c:v>
              </c:pt>
              <c:pt idx="135">
                <c:v>-16725.770310829976</c:v>
              </c:pt>
              <c:pt idx="136">
                <c:v>-16925.770310829976</c:v>
              </c:pt>
              <c:pt idx="137">
                <c:v>-17125.770310829976</c:v>
              </c:pt>
              <c:pt idx="138">
                <c:v>-17325.770310829976</c:v>
              </c:pt>
              <c:pt idx="139">
                <c:v>-17525.770310829976</c:v>
              </c:pt>
              <c:pt idx="140">
                <c:v>-17725.770310829976</c:v>
              </c:pt>
              <c:pt idx="141">
                <c:v>-17925.770310829976</c:v>
              </c:pt>
              <c:pt idx="142">
                <c:v>-18125.770310829976</c:v>
              </c:pt>
              <c:pt idx="143">
                <c:v>-18325.770310829976</c:v>
              </c:pt>
              <c:pt idx="144">
                <c:v>-18525.770310829976</c:v>
              </c:pt>
              <c:pt idx="145">
                <c:v>-18725.770310829976</c:v>
              </c:pt>
              <c:pt idx="146">
                <c:v>-18925.770310829976</c:v>
              </c:pt>
              <c:pt idx="147">
                <c:v>-19125.770310829976</c:v>
              </c:pt>
              <c:pt idx="148">
                <c:v>-19325.770310829976</c:v>
              </c:pt>
              <c:pt idx="149">
                <c:v>-19525.770310829976</c:v>
              </c:pt>
              <c:pt idx="150">
                <c:v>-19725.770310829976</c:v>
              </c:pt>
              <c:pt idx="151">
                <c:v>-19925.770310829976</c:v>
              </c:pt>
              <c:pt idx="152">
                <c:v>-20125.770310829976</c:v>
              </c:pt>
              <c:pt idx="153">
                <c:v>-20325.770310829976</c:v>
              </c:pt>
              <c:pt idx="154">
                <c:v>-20525.770310829976</c:v>
              </c:pt>
              <c:pt idx="155">
                <c:v>-20725.770310829976</c:v>
              </c:pt>
              <c:pt idx="156">
                <c:v>-20925.770310829976</c:v>
              </c:pt>
              <c:pt idx="157">
                <c:v>-21125.770310829976</c:v>
              </c:pt>
              <c:pt idx="158">
                <c:v>-21325.770310829976</c:v>
              </c:pt>
              <c:pt idx="159">
                <c:v>-21525.770310829976</c:v>
              </c:pt>
              <c:pt idx="160">
                <c:v>-21725.770310829976</c:v>
              </c:pt>
              <c:pt idx="161">
                <c:v>-21925.770310829976</c:v>
              </c:pt>
              <c:pt idx="162">
                <c:v>-22125.770310829976</c:v>
              </c:pt>
              <c:pt idx="163">
                <c:v>-22325.770310829976</c:v>
              </c:pt>
              <c:pt idx="164">
                <c:v>-22525.770310829976</c:v>
              </c:pt>
              <c:pt idx="165">
                <c:v>-22725.770310829976</c:v>
              </c:pt>
              <c:pt idx="166">
                <c:v>-22925.770310829976</c:v>
              </c:pt>
              <c:pt idx="167">
                <c:v>-23125.770310829976</c:v>
              </c:pt>
              <c:pt idx="168">
                <c:v>-23325.770310829976</c:v>
              </c:pt>
              <c:pt idx="169">
                <c:v>-23525.770310829976</c:v>
              </c:pt>
            </c:numLit>
          </c:val>
          <c:smooth val="1"/>
        </c:ser>
        <c:marker val="1"/>
        <c:axId val="145634816"/>
        <c:axId val="145636736"/>
      </c:lineChart>
      <c:catAx>
        <c:axId val="145634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Trade </a:t>
                </a:r>
              </a:p>
            </c:rich>
          </c:tx>
          <c:layout>
            <c:manualLayout>
              <c:xMode val="edge"/>
              <c:yMode val="edge"/>
              <c:x val="0.48499399759903988"/>
              <c:y val="0.87878973634870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45636736"/>
        <c:crosses val="autoZero"/>
        <c:auto val="1"/>
        <c:lblAlgn val="ctr"/>
        <c:lblOffset val="100"/>
        <c:tickLblSkip val="11"/>
        <c:tickMarkSkip val="1"/>
      </c:catAx>
      <c:valAx>
        <c:axId val="1456367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 rtl="0">
                  <a:defRPr sz="1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Kapitál</a:t>
                </a:r>
              </a:p>
            </c:rich>
          </c:tx>
          <c:layout>
            <c:manualLayout>
              <c:xMode val="edge"/>
              <c:yMode val="edge"/>
              <c:x val="1.2404961984793916E-2"/>
              <c:y val="0.49134309824175232"/>
            </c:manualLayout>
          </c:layout>
          <c:spPr>
            <a:noFill/>
            <a:ln w="25400">
              <a:noFill/>
            </a:ln>
          </c:spPr>
        </c:title>
        <c:numFmt formatCode="&quot;$&quot;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45634816"/>
        <c:crosses val="autoZero"/>
        <c:crossBetween val="between"/>
      </c:valAx>
      <c:spPr>
        <a:solidFill>
          <a:srgbClr val="6666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154861944778184"/>
          <c:y val="0.47402697601075655"/>
          <c:w val="0.11764705882352942"/>
          <c:h val="0.12337688416718277"/>
        </c:manualLayout>
      </c:layout>
      <c:spPr>
        <a:solidFill>
          <a:srgbClr val="6666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FFFFFF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</c:chart>
  <c:spPr>
    <a:solidFill>
      <a:schemeClr val="bg2">
        <a:lumMod val="50000"/>
      </a:schemeClr>
    </a:solidFill>
    <a:ln w="25400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FFFFFF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</xdr:row>
      <xdr:rowOff>152400</xdr:rowOff>
    </xdr:from>
    <xdr:to>
      <xdr:col>234</xdr:col>
      <xdr:colOff>9525</xdr:colOff>
      <xdr:row>45</xdr:row>
      <xdr:rowOff>95250</xdr:rowOff>
    </xdr:to>
    <xdr:graphicFrame macro="">
      <xdr:nvGraphicFramePr>
        <xdr:cNvPr id="1026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1066800</xdr:colOff>
      <xdr:row>3</xdr:row>
      <xdr:rowOff>152401</xdr:rowOff>
    </xdr:from>
    <xdr:to>
      <xdr:col>23</xdr:col>
      <xdr:colOff>285749</xdr:colOff>
      <xdr:row>43</xdr:row>
      <xdr:rowOff>19051</xdr:rowOff>
    </xdr:to>
    <xdr:graphicFrame macro="">
      <xdr:nvGraphicFramePr>
        <xdr:cNvPr id="2050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1</xdr:row>
      <xdr:rowOff>161925</xdr:rowOff>
    </xdr:from>
    <xdr:to>
      <xdr:col>14</xdr:col>
      <xdr:colOff>361950</xdr:colOff>
      <xdr:row>25</xdr:row>
      <xdr:rowOff>28575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21</xdr:row>
      <xdr:rowOff>0</xdr:rowOff>
    </xdr:from>
    <xdr:to>
      <xdr:col>3</xdr:col>
      <xdr:colOff>4077564</xdr:colOff>
      <xdr:row>27</xdr:row>
      <xdr:rowOff>57150</xdr:rowOff>
    </xdr:to>
    <xdr:pic>
      <xdr:nvPicPr>
        <xdr:cNvPr id="2" name="Picture 1" descr="http://www.forex-zone.cz/files/stredni_skolka_kdy_obchodovat/trading_hours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4076700"/>
          <a:ext cx="5611089" cy="10287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552450</xdr:colOff>
      <xdr:row>3</xdr:row>
      <xdr:rowOff>76200</xdr:rowOff>
    </xdr:from>
    <xdr:to>
      <xdr:col>11</xdr:col>
      <xdr:colOff>161925</xdr:colOff>
      <xdr:row>7</xdr:row>
      <xdr:rowOff>139224</xdr:rowOff>
    </xdr:to>
    <xdr:pic>
      <xdr:nvPicPr>
        <xdr:cNvPr id="2" name="Picture 1" descr="http://www.forex-zone.cz/files/stredni_skolka_kdy_obchodovat/trading_hours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4825" y="942975"/>
          <a:ext cx="3876675" cy="71072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1</xdr:col>
      <xdr:colOff>171450</xdr:colOff>
      <xdr:row>42</xdr:row>
      <xdr:rowOff>9525</xdr:rowOff>
    </xdr:to>
    <xdr:pic>
      <xdr:nvPicPr>
        <xdr:cNvPr id="7169" name="Picture 1" descr="Money mout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7000875"/>
          <a:ext cx="171450" cy="17145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219075</xdr:colOff>
      <xdr:row>7</xdr:row>
      <xdr:rowOff>120650</xdr:rowOff>
    </xdr:from>
    <xdr:to>
      <xdr:col>6</xdr:col>
      <xdr:colOff>512763</xdr:colOff>
      <xdr:row>17</xdr:row>
      <xdr:rowOff>19050</xdr:rowOff>
    </xdr:to>
    <xdr:sp macro="" textlink="">
      <xdr:nvSpPr>
        <xdr:cNvPr id="11" name="Volný tvar 10"/>
        <xdr:cNvSpPr/>
      </xdr:nvSpPr>
      <xdr:spPr>
        <a:xfrm>
          <a:off x="828675" y="1263650"/>
          <a:ext cx="2732088" cy="1517650"/>
        </a:xfrm>
        <a:custGeom>
          <a:avLst/>
          <a:gdLst>
            <a:gd name="connsiteX0" fmla="*/ 0 w 2732088"/>
            <a:gd name="connsiteY0" fmla="*/ 1517650 h 1517650"/>
            <a:gd name="connsiteX1" fmla="*/ 638175 w 2732088"/>
            <a:gd name="connsiteY1" fmla="*/ 536575 h 1517650"/>
            <a:gd name="connsiteX2" fmla="*/ 1228725 w 2732088"/>
            <a:gd name="connsiteY2" fmla="*/ 1184275 h 1517650"/>
            <a:gd name="connsiteX3" fmla="*/ 2171700 w 2732088"/>
            <a:gd name="connsiteY3" fmla="*/ 117475 h 1517650"/>
            <a:gd name="connsiteX4" fmla="*/ 2647950 w 2732088"/>
            <a:gd name="connsiteY4" fmla="*/ 479425 h 1517650"/>
            <a:gd name="connsiteX5" fmla="*/ 2676525 w 2732088"/>
            <a:gd name="connsiteY5" fmla="*/ 555625 h 1517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32088" h="1517650">
              <a:moveTo>
                <a:pt x="0" y="1517650"/>
              </a:moveTo>
              <a:cubicBezTo>
                <a:pt x="216694" y="1054894"/>
                <a:pt x="433388" y="592138"/>
                <a:pt x="638175" y="536575"/>
              </a:cubicBezTo>
              <a:cubicBezTo>
                <a:pt x="842963" y="481013"/>
                <a:pt x="973138" y="1254125"/>
                <a:pt x="1228725" y="1184275"/>
              </a:cubicBezTo>
              <a:cubicBezTo>
                <a:pt x="1484313" y="1114425"/>
                <a:pt x="1935162" y="234950"/>
                <a:pt x="2171700" y="117475"/>
              </a:cubicBezTo>
              <a:cubicBezTo>
                <a:pt x="2408238" y="0"/>
                <a:pt x="2563813" y="406400"/>
                <a:pt x="2647950" y="479425"/>
              </a:cubicBezTo>
              <a:cubicBezTo>
                <a:pt x="2732088" y="552450"/>
                <a:pt x="2704306" y="554037"/>
                <a:pt x="2676525" y="555625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cs-CZ" sz="1100"/>
        </a:p>
      </xdr:txBody>
    </xdr:sp>
    <xdr:clientData/>
  </xdr:twoCellAnchor>
  <xdr:twoCellAnchor>
    <xdr:from>
      <xdr:col>3</xdr:col>
      <xdr:colOff>85725</xdr:colOff>
      <xdr:row>7</xdr:row>
      <xdr:rowOff>123825</xdr:rowOff>
    </xdr:from>
    <xdr:to>
      <xdr:col>6</xdr:col>
      <xdr:colOff>257175</xdr:colOff>
      <xdr:row>11</xdr:row>
      <xdr:rowOff>9525</xdr:rowOff>
    </xdr:to>
    <xdr:cxnSp macro="">
      <xdr:nvCxnSpPr>
        <xdr:cNvPr id="13" name="Přímá spojovací čára 12"/>
        <xdr:cNvCxnSpPr/>
      </xdr:nvCxnSpPr>
      <xdr:spPr>
        <a:xfrm flipV="1">
          <a:off x="1304925" y="1266825"/>
          <a:ext cx="2000250" cy="5334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20</xdr:row>
      <xdr:rowOff>125413</xdr:rowOff>
    </xdr:from>
    <xdr:to>
      <xdr:col>6</xdr:col>
      <xdr:colOff>471487</xdr:colOff>
      <xdr:row>26</xdr:row>
      <xdr:rowOff>104775</xdr:rowOff>
    </xdr:to>
    <xdr:sp macro="" textlink="">
      <xdr:nvSpPr>
        <xdr:cNvPr id="15" name="Volný tvar 14"/>
        <xdr:cNvSpPr/>
      </xdr:nvSpPr>
      <xdr:spPr>
        <a:xfrm>
          <a:off x="723900" y="3373438"/>
          <a:ext cx="2795587" cy="950912"/>
        </a:xfrm>
        <a:custGeom>
          <a:avLst/>
          <a:gdLst>
            <a:gd name="connsiteX0" fmla="*/ 0 w 2795587"/>
            <a:gd name="connsiteY0" fmla="*/ 950912 h 950912"/>
            <a:gd name="connsiteX1" fmla="*/ 723900 w 2795587"/>
            <a:gd name="connsiteY1" fmla="*/ 36512 h 950912"/>
            <a:gd name="connsiteX2" fmla="*/ 1266825 w 2795587"/>
            <a:gd name="connsiteY2" fmla="*/ 731837 h 950912"/>
            <a:gd name="connsiteX3" fmla="*/ 2105025 w 2795587"/>
            <a:gd name="connsiteY3" fmla="*/ 379412 h 950912"/>
            <a:gd name="connsiteX4" fmla="*/ 2695575 w 2795587"/>
            <a:gd name="connsiteY4" fmla="*/ 836612 h 950912"/>
            <a:gd name="connsiteX5" fmla="*/ 2705100 w 2795587"/>
            <a:gd name="connsiteY5" fmla="*/ 884237 h 9509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95587" h="950912">
              <a:moveTo>
                <a:pt x="0" y="950912"/>
              </a:moveTo>
              <a:cubicBezTo>
                <a:pt x="256381" y="511968"/>
                <a:pt x="512763" y="73024"/>
                <a:pt x="723900" y="36512"/>
              </a:cubicBezTo>
              <a:cubicBezTo>
                <a:pt x="935037" y="0"/>
                <a:pt x="1036638" y="674687"/>
                <a:pt x="1266825" y="731837"/>
              </a:cubicBezTo>
              <a:cubicBezTo>
                <a:pt x="1497013" y="788987"/>
                <a:pt x="1866900" y="361950"/>
                <a:pt x="2105025" y="379412"/>
              </a:cubicBezTo>
              <a:cubicBezTo>
                <a:pt x="2343150" y="396874"/>
                <a:pt x="2595563" y="752475"/>
                <a:pt x="2695575" y="836612"/>
              </a:cubicBezTo>
              <a:cubicBezTo>
                <a:pt x="2795587" y="920749"/>
                <a:pt x="2750343" y="902493"/>
                <a:pt x="2705100" y="884237"/>
              </a:cubicBezTo>
            </a:path>
          </a:pathLst>
        </a:cu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cs-CZ" sz="1100"/>
        </a:p>
      </xdr:txBody>
    </xdr:sp>
    <xdr:clientData/>
  </xdr:twoCellAnchor>
  <xdr:twoCellAnchor>
    <xdr:from>
      <xdr:col>3</xdr:col>
      <xdr:colOff>190500</xdr:colOff>
      <xdr:row>20</xdr:row>
      <xdr:rowOff>66675</xdr:rowOff>
    </xdr:from>
    <xdr:to>
      <xdr:col>6</xdr:col>
      <xdr:colOff>142875</xdr:colOff>
      <xdr:row>23</xdr:row>
      <xdr:rowOff>38100</xdr:rowOff>
    </xdr:to>
    <xdr:cxnSp macro="">
      <xdr:nvCxnSpPr>
        <xdr:cNvPr id="17" name="Přímá spojovací čára 16"/>
        <xdr:cNvCxnSpPr/>
      </xdr:nvCxnSpPr>
      <xdr:spPr>
        <a:xfrm>
          <a:off x="1409700" y="3314700"/>
          <a:ext cx="1781175" cy="4572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295275</xdr:colOff>
      <xdr:row>7</xdr:row>
      <xdr:rowOff>114300</xdr:rowOff>
    </xdr:from>
    <xdr:to>
      <xdr:col>12</xdr:col>
      <xdr:colOff>477838</xdr:colOff>
      <xdr:row>15</xdr:row>
      <xdr:rowOff>160338</xdr:rowOff>
    </xdr:to>
    <xdr:sp macro="" textlink="">
      <xdr:nvSpPr>
        <xdr:cNvPr id="18" name="Volný tvar 17"/>
        <xdr:cNvSpPr/>
      </xdr:nvSpPr>
      <xdr:spPr>
        <a:xfrm>
          <a:off x="4562475" y="1257300"/>
          <a:ext cx="2620963" cy="1341438"/>
        </a:xfrm>
        <a:custGeom>
          <a:avLst/>
          <a:gdLst>
            <a:gd name="connsiteX0" fmla="*/ 0 w 2620963"/>
            <a:gd name="connsiteY0" fmla="*/ 0 h 1341438"/>
            <a:gd name="connsiteX1" fmla="*/ 381000 w 2620963"/>
            <a:gd name="connsiteY1" fmla="*/ 647700 h 1341438"/>
            <a:gd name="connsiteX2" fmla="*/ 1038225 w 2620963"/>
            <a:gd name="connsiteY2" fmla="*/ 180975 h 1341438"/>
            <a:gd name="connsiteX3" fmla="*/ 1828800 w 2620963"/>
            <a:gd name="connsiteY3" fmla="*/ 1238250 h 1341438"/>
            <a:gd name="connsiteX4" fmla="*/ 2495550 w 2620963"/>
            <a:gd name="connsiteY4" fmla="*/ 800100 h 1341438"/>
            <a:gd name="connsiteX5" fmla="*/ 2581275 w 2620963"/>
            <a:gd name="connsiteY5" fmla="*/ 714375 h 13414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620963" h="1341438">
              <a:moveTo>
                <a:pt x="0" y="0"/>
              </a:moveTo>
              <a:cubicBezTo>
                <a:pt x="103981" y="308769"/>
                <a:pt x="207963" y="617538"/>
                <a:pt x="381000" y="647700"/>
              </a:cubicBezTo>
              <a:cubicBezTo>
                <a:pt x="554037" y="677862"/>
                <a:pt x="796925" y="82550"/>
                <a:pt x="1038225" y="180975"/>
              </a:cubicBezTo>
              <a:cubicBezTo>
                <a:pt x="1279525" y="279400"/>
                <a:pt x="1585913" y="1135063"/>
                <a:pt x="1828800" y="1238250"/>
              </a:cubicBezTo>
              <a:cubicBezTo>
                <a:pt x="2071688" y="1341438"/>
                <a:pt x="2370138" y="887413"/>
                <a:pt x="2495550" y="800100"/>
              </a:cubicBezTo>
              <a:cubicBezTo>
                <a:pt x="2620963" y="712788"/>
                <a:pt x="2601119" y="713581"/>
                <a:pt x="2581275" y="714375"/>
              </a:cubicBezTo>
            </a:path>
          </a:pathLst>
        </a:custGeom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447675</xdr:colOff>
      <xdr:row>11</xdr:row>
      <xdr:rowOff>76200</xdr:rowOff>
    </xdr:from>
    <xdr:to>
      <xdr:col>11</xdr:col>
      <xdr:colOff>476250</xdr:colOff>
      <xdr:row>16</xdr:row>
      <xdr:rowOff>19050</xdr:rowOff>
    </xdr:to>
    <xdr:cxnSp macro="">
      <xdr:nvCxnSpPr>
        <xdr:cNvPr id="22" name="Přímá spojovací čára 21"/>
        <xdr:cNvCxnSpPr/>
      </xdr:nvCxnSpPr>
      <xdr:spPr>
        <a:xfrm>
          <a:off x="4714875" y="1866900"/>
          <a:ext cx="1857375" cy="7524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209550</xdr:colOff>
      <xdr:row>19</xdr:row>
      <xdr:rowOff>52388</xdr:rowOff>
    </xdr:from>
    <xdr:to>
      <xdr:col>12</xdr:col>
      <xdr:colOff>388937</xdr:colOff>
      <xdr:row>25</xdr:row>
      <xdr:rowOff>53975</xdr:rowOff>
    </xdr:to>
    <xdr:sp macro="" textlink="">
      <xdr:nvSpPr>
        <xdr:cNvPr id="29" name="Volný tvar 28"/>
        <xdr:cNvSpPr/>
      </xdr:nvSpPr>
      <xdr:spPr>
        <a:xfrm>
          <a:off x="4476750" y="3138488"/>
          <a:ext cx="2617787" cy="973137"/>
        </a:xfrm>
        <a:custGeom>
          <a:avLst/>
          <a:gdLst>
            <a:gd name="connsiteX0" fmla="*/ 0 w 2617787"/>
            <a:gd name="connsiteY0" fmla="*/ 157162 h 973137"/>
            <a:gd name="connsiteX1" fmla="*/ 400050 w 2617787"/>
            <a:gd name="connsiteY1" fmla="*/ 966787 h 973137"/>
            <a:gd name="connsiteX2" fmla="*/ 1009650 w 2617787"/>
            <a:gd name="connsiteY2" fmla="*/ 119062 h 973137"/>
            <a:gd name="connsiteX3" fmla="*/ 1781175 w 2617787"/>
            <a:gd name="connsiteY3" fmla="*/ 557212 h 973137"/>
            <a:gd name="connsiteX4" fmla="*/ 2486025 w 2617787"/>
            <a:gd name="connsiteY4" fmla="*/ 90487 h 973137"/>
            <a:gd name="connsiteX5" fmla="*/ 2571750 w 2617787"/>
            <a:gd name="connsiteY5" fmla="*/ 14287 h 9731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617787" h="973137">
              <a:moveTo>
                <a:pt x="0" y="157162"/>
              </a:moveTo>
              <a:cubicBezTo>
                <a:pt x="115887" y="565149"/>
                <a:pt x="231775" y="973137"/>
                <a:pt x="400050" y="966787"/>
              </a:cubicBezTo>
              <a:cubicBezTo>
                <a:pt x="568325" y="960437"/>
                <a:pt x="779463" y="187325"/>
                <a:pt x="1009650" y="119062"/>
              </a:cubicBezTo>
              <a:cubicBezTo>
                <a:pt x="1239838" y="50800"/>
                <a:pt x="1535113" y="561974"/>
                <a:pt x="1781175" y="557212"/>
              </a:cubicBezTo>
              <a:cubicBezTo>
                <a:pt x="2027237" y="552450"/>
                <a:pt x="2354263" y="180974"/>
                <a:pt x="2486025" y="90487"/>
              </a:cubicBezTo>
              <a:cubicBezTo>
                <a:pt x="2617787" y="0"/>
                <a:pt x="2594768" y="7143"/>
                <a:pt x="2571750" y="14287"/>
              </a:cubicBezTo>
            </a:path>
          </a:pathLst>
        </a:cu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cs-CZ" sz="1100"/>
        </a:p>
      </xdr:txBody>
    </xdr:sp>
    <xdr:clientData/>
  </xdr:twoCellAnchor>
  <xdr:twoCellAnchor>
    <xdr:from>
      <xdr:col>8</xdr:col>
      <xdr:colOff>590550</xdr:colOff>
      <xdr:row>22</xdr:row>
      <xdr:rowOff>57150</xdr:rowOff>
    </xdr:from>
    <xdr:to>
      <xdr:col>12</xdr:col>
      <xdr:colOff>95250</xdr:colOff>
      <xdr:row>25</xdr:row>
      <xdr:rowOff>123825</xdr:rowOff>
    </xdr:to>
    <xdr:cxnSp macro="">
      <xdr:nvCxnSpPr>
        <xdr:cNvPr id="31" name="Přímá spojovací čára 30"/>
        <xdr:cNvCxnSpPr/>
      </xdr:nvCxnSpPr>
      <xdr:spPr>
        <a:xfrm flipV="1">
          <a:off x="4857750" y="3629025"/>
          <a:ext cx="1943100" cy="5524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495300</xdr:colOff>
      <xdr:row>9</xdr:row>
      <xdr:rowOff>114300</xdr:rowOff>
    </xdr:from>
    <xdr:to>
      <xdr:col>20</xdr:col>
      <xdr:colOff>65087</xdr:colOff>
      <xdr:row>15</xdr:row>
      <xdr:rowOff>115887</xdr:rowOff>
    </xdr:to>
    <xdr:sp macro="" textlink="">
      <xdr:nvSpPr>
        <xdr:cNvPr id="32" name="Volný tvar 31"/>
        <xdr:cNvSpPr/>
      </xdr:nvSpPr>
      <xdr:spPr>
        <a:xfrm>
          <a:off x="9029700" y="1581150"/>
          <a:ext cx="2617787" cy="973137"/>
        </a:xfrm>
        <a:custGeom>
          <a:avLst/>
          <a:gdLst>
            <a:gd name="connsiteX0" fmla="*/ 0 w 2617787"/>
            <a:gd name="connsiteY0" fmla="*/ 157162 h 973137"/>
            <a:gd name="connsiteX1" fmla="*/ 400050 w 2617787"/>
            <a:gd name="connsiteY1" fmla="*/ 966787 h 973137"/>
            <a:gd name="connsiteX2" fmla="*/ 1009650 w 2617787"/>
            <a:gd name="connsiteY2" fmla="*/ 119062 h 973137"/>
            <a:gd name="connsiteX3" fmla="*/ 1781175 w 2617787"/>
            <a:gd name="connsiteY3" fmla="*/ 557212 h 973137"/>
            <a:gd name="connsiteX4" fmla="*/ 2486025 w 2617787"/>
            <a:gd name="connsiteY4" fmla="*/ 90487 h 973137"/>
            <a:gd name="connsiteX5" fmla="*/ 2571750 w 2617787"/>
            <a:gd name="connsiteY5" fmla="*/ 14287 h 9731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617787" h="973137">
              <a:moveTo>
                <a:pt x="0" y="157162"/>
              </a:moveTo>
              <a:cubicBezTo>
                <a:pt x="115887" y="565149"/>
                <a:pt x="231775" y="973137"/>
                <a:pt x="400050" y="966787"/>
              </a:cubicBezTo>
              <a:cubicBezTo>
                <a:pt x="568325" y="960437"/>
                <a:pt x="779463" y="187325"/>
                <a:pt x="1009650" y="119062"/>
              </a:cubicBezTo>
              <a:cubicBezTo>
                <a:pt x="1239838" y="50800"/>
                <a:pt x="1535113" y="561974"/>
                <a:pt x="1781175" y="557212"/>
              </a:cubicBezTo>
              <a:cubicBezTo>
                <a:pt x="2027237" y="552450"/>
                <a:pt x="2354263" y="180974"/>
                <a:pt x="2486025" y="90487"/>
              </a:cubicBezTo>
              <a:cubicBezTo>
                <a:pt x="2617787" y="0"/>
                <a:pt x="2594768" y="7143"/>
                <a:pt x="2571750" y="14287"/>
              </a:cubicBezTo>
            </a:path>
          </a:pathLst>
        </a:cu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cs-CZ" sz="1100"/>
        </a:p>
      </xdr:txBody>
    </xdr:sp>
    <xdr:clientData/>
  </xdr:twoCellAnchor>
  <xdr:twoCellAnchor>
    <xdr:from>
      <xdr:col>15</xdr:col>
      <xdr:colOff>571500</xdr:colOff>
      <xdr:row>18</xdr:row>
      <xdr:rowOff>95250</xdr:rowOff>
    </xdr:from>
    <xdr:to>
      <xdr:col>20</xdr:col>
      <xdr:colOff>144463</xdr:colOff>
      <xdr:row>26</xdr:row>
      <xdr:rowOff>141288</xdr:rowOff>
    </xdr:to>
    <xdr:sp macro="" textlink="">
      <xdr:nvSpPr>
        <xdr:cNvPr id="33" name="Volný tvar 32"/>
        <xdr:cNvSpPr/>
      </xdr:nvSpPr>
      <xdr:spPr>
        <a:xfrm>
          <a:off x="9105900" y="3019425"/>
          <a:ext cx="2620963" cy="1341438"/>
        </a:xfrm>
        <a:custGeom>
          <a:avLst/>
          <a:gdLst>
            <a:gd name="connsiteX0" fmla="*/ 0 w 2620963"/>
            <a:gd name="connsiteY0" fmla="*/ 0 h 1341438"/>
            <a:gd name="connsiteX1" fmla="*/ 381000 w 2620963"/>
            <a:gd name="connsiteY1" fmla="*/ 647700 h 1341438"/>
            <a:gd name="connsiteX2" fmla="*/ 1038225 w 2620963"/>
            <a:gd name="connsiteY2" fmla="*/ 180975 h 1341438"/>
            <a:gd name="connsiteX3" fmla="*/ 1828800 w 2620963"/>
            <a:gd name="connsiteY3" fmla="*/ 1238250 h 1341438"/>
            <a:gd name="connsiteX4" fmla="*/ 2495550 w 2620963"/>
            <a:gd name="connsiteY4" fmla="*/ 800100 h 1341438"/>
            <a:gd name="connsiteX5" fmla="*/ 2581275 w 2620963"/>
            <a:gd name="connsiteY5" fmla="*/ 714375 h 13414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620963" h="1341438">
              <a:moveTo>
                <a:pt x="0" y="0"/>
              </a:moveTo>
              <a:cubicBezTo>
                <a:pt x="103981" y="308769"/>
                <a:pt x="207963" y="617538"/>
                <a:pt x="381000" y="647700"/>
              </a:cubicBezTo>
              <a:cubicBezTo>
                <a:pt x="554037" y="677862"/>
                <a:pt x="796925" y="82550"/>
                <a:pt x="1038225" y="180975"/>
              </a:cubicBezTo>
              <a:cubicBezTo>
                <a:pt x="1279525" y="279400"/>
                <a:pt x="1585913" y="1135063"/>
                <a:pt x="1828800" y="1238250"/>
              </a:cubicBezTo>
              <a:cubicBezTo>
                <a:pt x="2071688" y="1341438"/>
                <a:pt x="2370138" y="887413"/>
                <a:pt x="2495550" y="800100"/>
              </a:cubicBezTo>
              <a:cubicBezTo>
                <a:pt x="2620963" y="712788"/>
                <a:pt x="2601119" y="713581"/>
                <a:pt x="2581275" y="714375"/>
              </a:cubicBezTo>
            </a:path>
          </a:pathLst>
        </a:cu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22</xdr:col>
      <xdr:colOff>361950</xdr:colOff>
      <xdr:row>9</xdr:row>
      <xdr:rowOff>0</xdr:rowOff>
    </xdr:from>
    <xdr:to>
      <xdr:col>27</xdr:col>
      <xdr:colOff>109537</xdr:colOff>
      <xdr:row>14</xdr:row>
      <xdr:rowOff>141287</xdr:rowOff>
    </xdr:to>
    <xdr:sp macro="" textlink="">
      <xdr:nvSpPr>
        <xdr:cNvPr id="34" name="Volný tvar 33"/>
        <xdr:cNvSpPr/>
      </xdr:nvSpPr>
      <xdr:spPr>
        <a:xfrm>
          <a:off x="13163550" y="1466850"/>
          <a:ext cx="2795587" cy="950912"/>
        </a:xfrm>
        <a:custGeom>
          <a:avLst/>
          <a:gdLst>
            <a:gd name="connsiteX0" fmla="*/ 0 w 2795587"/>
            <a:gd name="connsiteY0" fmla="*/ 950912 h 950912"/>
            <a:gd name="connsiteX1" fmla="*/ 723900 w 2795587"/>
            <a:gd name="connsiteY1" fmla="*/ 36512 h 950912"/>
            <a:gd name="connsiteX2" fmla="*/ 1266825 w 2795587"/>
            <a:gd name="connsiteY2" fmla="*/ 731837 h 950912"/>
            <a:gd name="connsiteX3" fmla="*/ 2105025 w 2795587"/>
            <a:gd name="connsiteY3" fmla="*/ 379412 h 950912"/>
            <a:gd name="connsiteX4" fmla="*/ 2695575 w 2795587"/>
            <a:gd name="connsiteY4" fmla="*/ 836612 h 950912"/>
            <a:gd name="connsiteX5" fmla="*/ 2705100 w 2795587"/>
            <a:gd name="connsiteY5" fmla="*/ 884237 h 9509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95587" h="950912">
              <a:moveTo>
                <a:pt x="0" y="950912"/>
              </a:moveTo>
              <a:cubicBezTo>
                <a:pt x="256381" y="511968"/>
                <a:pt x="512763" y="73024"/>
                <a:pt x="723900" y="36512"/>
              </a:cubicBezTo>
              <a:cubicBezTo>
                <a:pt x="935037" y="0"/>
                <a:pt x="1036638" y="674687"/>
                <a:pt x="1266825" y="731837"/>
              </a:cubicBezTo>
              <a:cubicBezTo>
                <a:pt x="1497013" y="788987"/>
                <a:pt x="1866900" y="361950"/>
                <a:pt x="2105025" y="379412"/>
              </a:cubicBezTo>
              <a:cubicBezTo>
                <a:pt x="2343150" y="396874"/>
                <a:pt x="2595563" y="752475"/>
                <a:pt x="2695575" y="836612"/>
              </a:cubicBezTo>
              <a:cubicBezTo>
                <a:pt x="2795587" y="920749"/>
                <a:pt x="2750343" y="902493"/>
                <a:pt x="2705100" y="884237"/>
              </a:cubicBezTo>
            </a:path>
          </a:pathLst>
        </a:custGeom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cs-CZ" sz="1100"/>
        </a:p>
      </xdr:txBody>
    </xdr:sp>
    <xdr:clientData/>
  </xdr:twoCellAnchor>
  <xdr:twoCellAnchor>
    <xdr:from>
      <xdr:col>22</xdr:col>
      <xdr:colOff>428625</xdr:colOff>
      <xdr:row>17</xdr:row>
      <xdr:rowOff>114300</xdr:rowOff>
    </xdr:from>
    <xdr:to>
      <xdr:col>27</xdr:col>
      <xdr:colOff>112713</xdr:colOff>
      <xdr:row>27</xdr:row>
      <xdr:rowOff>12700</xdr:rowOff>
    </xdr:to>
    <xdr:sp macro="" textlink="">
      <xdr:nvSpPr>
        <xdr:cNvPr id="35" name="Volný tvar 34"/>
        <xdr:cNvSpPr/>
      </xdr:nvSpPr>
      <xdr:spPr>
        <a:xfrm>
          <a:off x="13230225" y="2876550"/>
          <a:ext cx="2732088" cy="1517650"/>
        </a:xfrm>
        <a:custGeom>
          <a:avLst/>
          <a:gdLst>
            <a:gd name="connsiteX0" fmla="*/ 0 w 2732088"/>
            <a:gd name="connsiteY0" fmla="*/ 1517650 h 1517650"/>
            <a:gd name="connsiteX1" fmla="*/ 638175 w 2732088"/>
            <a:gd name="connsiteY1" fmla="*/ 536575 h 1517650"/>
            <a:gd name="connsiteX2" fmla="*/ 1228725 w 2732088"/>
            <a:gd name="connsiteY2" fmla="*/ 1184275 h 1517650"/>
            <a:gd name="connsiteX3" fmla="*/ 2171700 w 2732088"/>
            <a:gd name="connsiteY3" fmla="*/ 117475 h 1517650"/>
            <a:gd name="connsiteX4" fmla="*/ 2647950 w 2732088"/>
            <a:gd name="connsiteY4" fmla="*/ 479425 h 1517650"/>
            <a:gd name="connsiteX5" fmla="*/ 2676525 w 2732088"/>
            <a:gd name="connsiteY5" fmla="*/ 555625 h 1517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32088" h="1517650">
              <a:moveTo>
                <a:pt x="0" y="1517650"/>
              </a:moveTo>
              <a:cubicBezTo>
                <a:pt x="216694" y="1054894"/>
                <a:pt x="433388" y="592138"/>
                <a:pt x="638175" y="536575"/>
              </a:cubicBezTo>
              <a:cubicBezTo>
                <a:pt x="842963" y="481013"/>
                <a:pt x="973138" y="1254125"/>
                <a:pt x="1228725" y="1184275"/>
              </a:cubicBezTo>
              <a:cubicBezTo>
                <a:pt x="1484313" y="1114425"/>
                <a:pt x="1935162" y="234950"/>
                <a:pt x="2171700" y="117475"/>
              </a:cubicBezTo>
              <a:cubicBezTo>
                <a:pt x="2408238" y="0"/>
                <a:pt x="2563813" y="406400"/>
                <a:pt x="2647950" y="479425"/>
              </a:cubicBezTo>
              <a:cubicBezTo>
                <a:pt x="2732088" y="552450"/>
                <a:pt x="2704306" y="554037"/>
                <a:pt x="2676525" y="555625"/>
              </a:cubicBezTo>
            </a:path>
          </a:pathLst>
        </a:cu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cs-CZ" sz="1100"/>
        </a:p>
      </xdr:txBody>
    </xdr:sp>
    <xdr:clientData/>
  </xdr:twoCellAnchor>
  <xdr:twoCellAnchor>
    <xdr:from>
      <xdr:col>16</xdr:col>
      <xdr:colOff>161925</xdr:colOff>
      <xdr:row>22</xdr:row>
      <xdr:rowOff>85725</xdr:rowOff>
    </xdr:from>
    <xdr:to>
      <xdr:col>19</xdr:col>
      <xdr:colOff>133350</xdr:colOff>
      <xdr:row>27</xdr:row>
      <xdr:rowOff>9525</xdr:rowOff>
    </xdr:to>
    <xdr:cxnSp macro="">
      <xdr:nvCxnSpPr>
        <xdr:cNvPr id="37" name="Přímá spojovací čára 36"/>
        <xdr:cNvCxnSpPr/>
      </xdr:nvCxnSpPr>
      <xdr:spPr>
        <a:xfrm>
          <a:off x="9305925" y="3657600"/>
          <a:ext cx="1800225" cy="7334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13</xdr:row>
      <xdr:rowOff>9525</xdr:rowOff>
    </xdr:from>
    <xdr:to>
      <xdr:col>19</xdr:col>
      <xdr:colOff>114300</xdr:colOff>
      <xdr:row>16</xdr:row>
      <xdr:rowOff>9525</xdr:rowOff>
    </xdr:to>
    <xdr:cxnSp macro="">
      <xdr:nvCxnSpPr>
        <xdr:cNvPr id="39" name="Přímá spojovací čára 38"/>
        <xdr:cNvCxnSpPr/>
      </xdr:nvCxnSpPr>
      <xdr:spPr>
        <a:xfrm flipV="1">
          <a:off x="9410700" y="2124075"/>
          <a:ext cx="1676400" cy="4857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514350</xdr:colOff>
      <xdr:row>8</xdr:row>
      <xdr:rowOff>152400</xdr:rowOff>
    </xdr:from>
    <xdr:to>
      <xdr:col>26</xdr:col>
      <xdr:colOff>381000</xdr:colOff>
      <xdr:row>11</xdr:row>
      <xdr:rowOff>114300</xdr:rowOff>
    </xdr:to>
    <xdr:cxnSp macro="">
      <xdr:nvCxnSpPr>
        <xdr:cNvPr id="41" name="Přímá spojovací čára 40"/>
        <xdr:cNvCxnSpPr/>
      </xdr:nvCxnSpPr>
      <xdr:spPr>
        <a:xfrm>
          <a:off x="13925550" y="1457325"/>
          <a:ext cx="1695450" cy="4476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361950</xdr:colOff>
      <xdr:row>17</xdr:row>
      <xdr:rowOff>133350</xdr:rowOff>
    </xdr:from>
    <xdr:to>
      <xdr:col>26</xdr:col>
      <xdr:colOff>381000</xdr:colOff>
      <xdr:row>20</xdr:row>
      <xdr:rowOff>142875</xdr:rowOff>
    </xdr:to>
    <xdr:cxnSp macro="">
      <xdr:nvCxnSpPr>
        <xdr:cNvPr id="43" name="Přímá spojovací čára 42"/>
        <xdr:cNvCxnSpPr/>
      </xdr:nvCxnSpPr>
      <xdr:spPr>
        <a:xfrm flipV="1">
          <a:off x="13773150" y="2895600"/>
          <a:ext cx="1847850" cy="4953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333374</xdr:colOff>
      <xdr:row>12</xdr:row>
      <xdr:rowOff>114301</xdr:rowOff>
    </xdr:from>
    <xdr:to>
      <xdr:col>6</xdr:col>
      <xdr:colOff>552449</xdr:colOff>
      <xdr:row>14</xdr:row>
      <xdr:rowOff>95251</xdr:rowOff>
    </xdr:to>
    <xdr:sp macro="" textlink="">
      <xdr:nvSpPr>
        <xdr:cNvPr id="44" name="Šipka dolů 43"/>
        <xdr:cNvSpPr/>
      </xdr:nvSpPr>
      <xdr:spPr>
        <a:xfrm>
          <a:off x="3381374" y="2066926"/>
          <a:ext cx="219075" cy="304800"/>
        </a:xfrm>
        <a:prstGeom prst="downArrow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cs-CZ" sz="1100"/>
        </a:p>
      </xdr:txBody>
    </xdr:sp>
    <xdr:clientData/>
  </xdr:twoCellAnchor>
  <xdr:twoCellAnchor>
    <xdr:from>
      <xdr:col>6</xdr:col>
      <xdr:colOff>257175</xdr:colOff>
      <xdr:row>20</xdr:row>
      <xdr:rowOff>76200</xdr:rowOff>
    </xdr:from>
    <xdr:to>
      <xdr:col>6</xdr:col>
      <xdr:colOff>476250</xdr:colOff>
      <xdr:row>22</xdr:row>
      <xdr:rowOff>57150</xdr:rowOff>
    </xdr:to>
    <xdr:sp macro="" textlink="">
      <xdr:nvSpPr>
        <xdr:cNvPr id="45" name="Šipka dolů 44"/>
        <xdr:cNvSpPr/>
      </xdr:nvSpPr>
      <xdr:spPr>
        <a:xfrm>
          <a:off x="3305175" y="3324225"/>
          <a:ext cx="219075" cy="304800"/>
        </a:xfrm>
        <a:prstGeom prst="downArrow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cs-CZ" sz="1100"/>
        </a:p>
      </xdr:txBody>
    </xdr:sp>
    <xdr:clientData/>
  </xdr:twoCellAnchor>
  <xdr:twoCellAnchor>
    <xdr:from>
      <xdr:col>27</xdr:col>
      <xdr:colOff>0</xdr:colOff>
      <xdr:row>10</xdr:row>
      <xdr:rowOff>0</xdr:rowOff>
    </xdr:from>
    <xdr:to>
      <xdr:col>27</xdr:col>
      <xdr:colOff>219075</xdr:colOff>
      <xdr:row>11</xdr:row>
      <xdr:rowOff>142875</xdr:rowOff>
    </xdr:to>
    <xdr:sp macro="" textlink="">
      <xdr:nvSpPr>
        <xdr:cNvPr id="46" name="Šipka dolů 45"/>
        <xdr:cNvSpPr/>
      </xdr:nvSpPr>
      <xdr:spPr>
        <a:xfrm>
          <a:off x="15849600" y="1628775"/>
          <a:ext cx="219075" cy="304800"/>
        </a:xfrm>
        <a:prstGeom prst="downArrow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cs-CZ" sz="1100"/>
        </a:p>
      </xdr:txBody>
    </xdr:sp>
    <xdr:clientData/>
  </xdr:twoCellAnchor>
  <xdr:twoCellAnchor>
    <xdr:from>
      <xdr:col>26</xdr:col>
      <xdr:colOff>581025</xdr:colOff>
      <xdr:row>22</xdr:row>
      <xdr:rowOff>9525</xdr:rowOff>
    </xdr:from>
    <xdr:to>
      <xdr:col>27</xdr:col>
      <xdr:colOff>190500</xdr:colOff>
      <xdr:row>23</xdr:row>
      <xdr:rowOff>152400</xdr:rowOff>
    </xdr:to>
    <xdr:sp macro="" textlink="">
      <xdr:nvSpPr>
        <xdr:cNvPr id="47" name="Šipka dolů 46"/>
        <xdr:cNvSpPr/>
      </xdr:nvSpPr>
      <xdr:spPr>
        <a:xfrm>
          <a:off x="15821025" y="3581400"/>
          <a:ext cx="219075" cy="304800"/>
        </a:xfrm>
        <a:prstGeom prst="downArrow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cs-CZ" sz="1100"/>
        </a:p>
      </xdr:txBody>
    </xdr:sp>
    <xdr:clientData/>
  </xdr:twoCellAnchor>
  <xdr:twoCellAnchor>
    <xdr:from>
      <xdr:col>20</xdr:col>
      <xdr:colOff>0</xdr:colOff>
      <xdr:row>20</xdr:row>
      <xdr:rowOff>66676</xdr:rowOff>
    </xdr:from>
    <xdr:to>
      <xdr:col>20</xdr:col>
      <xdr:colOff>238125</xdr:colOff>
      <xdr:row>22</xdr:row>
      <xdr:rowOff>38100</xdr:rowOff>
    </xdr:to>
    <xdr:sp macro="" textlink="">
      <xdr:nvSpPr>
        <xdr:cNvPr id="49" name="Šipka dolů 48"/>
        <xdr:cNvSpPr/>
      </xdr:nvSpPr>
      <xdr:spPr>
        <a:xfrm rot="10800000">
          <a:off x="11582400" y="3314701"/>
          <a:ext cx="238125" cy="295274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cs-CZ" sz="1100"/>
        </a:p>
      </xdr:txBody>
    </xdr:sp>
    <xdr:clientData/>
  </xdr:twoCellAnchor>
  <xdr:twoCellAnchor>
    <xdr:from>
      <xdr:col>19</xdr:col>
      <xdr:colOff>419100</xdr:colOff>
      <xdr:row>8</xdr:row>
      <xdr:rowOff>0</xdr:rowOff>
    </xdr:from>
    <xdr:to>
      <xdr:col>20</xdr:col>
      <xdr:colOff>47625</xdr:colOff>
      <xdr:row>9</xdr:row>
      <xdr:rowOff>133349</xdr:rowOff>
    </xdr:to>
    <xdr:sp macro="" textlink="">
      <xdr:nvSpPr>
        <xdr:cNvPr id="50" name="Šipka dolů 49"/>
        <xdr:cNvSpPr/>
      </xdr:nvSpPr>
      <xdr:spPr>
        <a:xfrm rot="10800000">
          <a:off x="11391900" y="1304925"/>
          <a:ext cx="238125" cy="295274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cs-CZ" sz="1100"/>
        </a:p>
      </xdr:txBody>
    </xdr:sp>
    <xdr:clientData/>
  </xdr:twoCellAnchor>
  <xdr:twoCellAnchor>
    <xdr:from>
      <xdr:col>12</xdr:col>
      <xdr:colOff>352425</xdr:colOff>
      <xdr:row>20</xdr:row>
      <xdr:rowOff>47625</xdr:rowOff>
    </xdr:from>
    <xdr:to>
      <xdr:col>12</xdr:col>
      <xdr:colOff>590550</xdr:colOff>
      <xdr:row>22</xdr:row>
      <xdr:rowOff>19049</xdr:rowOff>
    </xdr:to>
    <xdr:sp macro="" textlink="">
      <xdr:nvSpPr>
        <xdr:cNvPr id="51" name="Šipka dolů 50"/>
        <xdr:cNvSpPr/>
      </xdr:nvSpPr>
      <xdr:spPr>
        <a:xfrm rot="10800000">
          <a:off x="7058025" y="3295650"/>
          <a:ext cx="238125" cy="295274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cs-CZ" sz="1100"/>
        </a:p>
      </xdr:txBody>
    </xdr:sp>
    <xdr:clientData/>
  </xdr:twoCellAnchor>
  <xdr:twoCellAnchor>
    <xdr:from>
      <xdr:col>12</xdr:col>
      <xdr:colOff>304800</xdr:colOff>
      <xdr:row>9</xdr:row>
      <xdr:rowOff>114300</xdr:rowOff>
    </xdr:from>
    <xdr:to>
      <xdr:col>12</xdr:col>
      <xdr:colOff>542925</xdr:colOff>
      <xdr:row>11</xdr:row>
      <xdr:rowOff>85724</xdr:rowOff>
    </xdr:to>
    <xdr:sp macro="" textlink="">
      <xdr:nvSpPr>
        <xdr:cNvPr id="52" name="Šipka dolů 51"/>
        <xdr:cNvSpPr/>
      </xdr:nvSpPr>
      <xdr:spPr>
        <a:xfrm rot="10800000">
          <a:off x="7010400" y="1581150"/>
          <a:ext cx="238125" cy="295274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cs-CZ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10</xdr:col>
      <xdr:colOff>228600</xdr:colOff>
      <xdr:row>10</xdr:row>
      <xdr:rowOff>76200</xdr:rowOff>
    </xdr:to>
    <xdr:pic>
      <xdr:nvPicPr>
        <xdr:cNvPr id="1025" name="Picture 1" descr="http://www.forex-zone.cz/files/stredni_skolka_kdy_obchodovat/trading_hours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19150"/>
          <a:ext cx="5715000" cy="1047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590550</xdr:colOff>
      <xdr:row>11</xdr:row>
      <xdr:rowOff>38100</xdr:rowOff>
    </xdr:from>
    <xdr:to>
      <xdr:col>6</xdr:col>
      <xdr:colOff>219075</xdr:colOff>
      <xdr:row>13</xdr:row>
      <xdr:rowOff>438150</xdr:rowOff>
    </xdr:to>
    <xdr:pic>
      <xdr:nvPicPr>
        <xdr:cNvPr id="1026" name="Picture 2" descr="http://www.forex-zone.cz/files/stredni_skolka_kdy_obchodovat/seance1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209800"/>
          <a:ext cx="3286125" cy="7239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276225</xdr:colOff>
      <xdr:row>11</xdr:row>
      <xdr:rowOff>57150</xdr:rowOff>
    </xdr:from>
    <xdr:to>
      <xdr:col>10</xdr:col>
      <xdr:colOff>211123</xdr:colOff>
      <xdr:row>15</xdr:row>
      <xdr:rowOff>266699</xdr:rowOff>
    </xdr:to>
    <xdr:pic>
      <xdr:nvPicPr>
        <xdr:cNvPr id="1027" name="Picture 3" descr="http://www.fxstreet.cz/img/web/forex5-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33825" y="2228850"/>
          <a:ext cx="2373298" cy="2171699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9525</xdr:colOff>
      <xdr:row>2</xdr:row>
      <xdr:rowOff>250244</xdr:rowOff>
    </xdr:from>
    <xdr:to>
      <xdr:col>21</xdr:col>
      <xdr:colOff>92964</xdr:colOff>
      <xdr:row>15</xdr:row>
      <xdr:rowOff>238125</xdr:rowOff>
    </xdr:to>
    <xdr:pic>
      <xdr:nvPicPr>
        <xdr:cNvPr id="1028" name="Picture 4" descr="http://www.forex-zone.cz/files/tabulka_trzni_cyklus_wm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15125" y="745544"/>
          <a:ext cx="6179439" cy="3626431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3</xdr:row>
      <xdr:rowOff>133350</xdr:rowOff>
    </xdr:from>
    <xdr:ext cx="184731" cy="256160"/>
    <xdr:sp macro="" textlink="">
      <xdr:nvSpPr>
        <xdr:cNvPr id="3" name="TextovéPole 2"/>
        <xdr:cNvSpPr txBox="1"/>
      </xdr:nvSpPr>
      <xdr:spPr>
        <a:xfrm>
          <a:off x="657225" y="790575"/>
          <a:ext cx="184731" cy="256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s-CZ" sz="1100"/>
        </a:p>
      </xdr:txBody>
    </xdr:sp>
    <xdr:clientData/>
  </xdr:oneCellAnchor>
  <xdr:oneCellAnchor>
    <xdr:from>
      <xdr:col>1</xdr:col>
      <xdr:colOff>333375</xdr:colOff>
      <xdr:row>3</xdr:row>
      <xdr:rowOff>114300</xdr:rowOff>
    </xdr:from>
    <xdr:ext cx="3105150" cy="256160"/>
    <xdr:sp macro="" textlink="">
      <xdr:nvSpPr>
        <xdr:cNvPr id="4" name="TextovéPole 3"/>
        <xdr:cNvSpPr txBox="1"/>
      </xdr:nvSpPr>
      <xdr:spPr>
        <a:xfrm>
          <a:off x="942975" y="771525"/>
          <a:ext cx="3105150" cy="256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cs-CZ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&#382;en&#233;%20soubory\DEN&#205;K-verze4-pokusn&#225;%20(Opraveno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kumenty\Ale&#353;\Burza\Ale&#353;-%20obchody\DEN&#205;K-verze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bsah"/>
      <sheetName val="Deník"/>
      <sheetName val="Statistika"/>
      <sheetName val="MAE -"/>
      <sheetName val="MFE +"/>
      <sheetName val="Graf"/>
      <sheetName val="Equity"/>
      <sheetName val="Plán- DSR"/>
      <sheetName val="Plán- PA"/>
      <sheetName val="Plán- Scalp"/>
      <sheetName val="Plán- NFP"/>
      <sheetName val="Měsíční shrnutí"/>
      <sheetName val="Help-list"/>
      <sheetName val="MAE-MFE - vyhledat"/>
      <sheetName val="Pomůcky"/>
      <sheetName val="Hypotézy"/>
      <sheetName val="Úkoly"/>
      <sheetName val="MM"/>
      <sheetName val="EURUSD"/>
      <sheetName val="GBPUSD"/>
      <sheetName val="USDJPY"/>
      <sheetName val="EURJPY"/>
      <sheetName val="S&amp;P500"/>
      <sheetName val="DAX30"/>
      <sheetName val="GOLD"/>
      <sheetName val="WEB"/>
      <sheetName val="Paterny"/>
      <sheetName val="Harmonické r."/>
      <sheetName val="Návody"/>
      <sheetName val="Market zones"/>
      <sheetName val="Hypotéza"/>
      <sheetName val="Poznámky"/>
    </sheetNames>
    <sheetDataSet>
      <sheetData sheetId="0" refreshError="1"/>
      <sheetData sheetId="1">
        <row r="5">
          <cell r="C5">
            <v>42150</v>
          </cell>
          <cell r="X5" t="str">
            <v>Pinbar</v>
          </cell>
        </row>
        <row r="6">
          <cell r="C6">
            <v>42150</v>
          </cell>
          <cell r="X6" t="str">
            <v>Gap</v>
          </cell>
        </row>
        <row r="7">
          <cell r="C7">
            <v>42150</v>
          </cell>
          <cell r="X7" t="str">
            <v>Gap</v>
          </cell>
        </row>
        <row r="8">
          <cell r="C8">
            <v>42150</v>
          </cell>
          <cell r="X8" t="str">
            <v>Gap</v>
          </cell>
        </row>
        <row r="9">
          <cell r="C9">
            <v>42151</v>
          </cell>
          <cell r="X9" t="str">
            <v>Gap</v>
          </cell>
        </row>
        <row r="10">
          <cell r="C10">
            <v>42151</v>
          </cell>
          <cell r="X10" t="str">
            <v>Gap</v>
          </cell>
        </row>
        <row r="11">
          <cell r="C11">
            <v>42151</v>
          </cell>
          <cell r="X11" t="str">
            <v>Pinbar</v>
          </cell>
        </row>
        <row r="12">
          <cell r="C12">
            <v>42152</v>
          </cell>
          <cell r="X12" t="str">
            <v>Pinbar</v>
          </cell>
        </row>
        <row r="13">
          <cell r="C13">
            <v>42153</v>
          </cell>
          <cell r="X13" t="str">
            <v>DSR-break</v>
          </cell>
        </row>
        <row r="14">
          <cell r="C14">
            <v>42153</v>
          </cell>
          <cell r="X14" t="str">
            <v>DSR-break</v>
          </cell>
        </row>
        <row r="15">
          <cell r="C15">
            <v>42157</v>
          </cell>
          <cell r="X15" t="str">
            <v>Pinbar</v>
          </cell>
        </row>
        <row r="16">
          <cell r="C16">
            <v>42158</v>
          </cell>
          <cell r="X16" t="str">
            <v>DSR-break</v>
          </cell>
        </row>
        <row r="17">
          <cell r="C17">
            <v>42158</v>
          </cell>
          <cell r="X17" t="str">
            <v>DSR-break</v>
          </cell>
        </row>
        <row r="18">
          <cell r="C18">
            <v>42158</v>
          </cell>
          <cell r="X18" t="str">
            <v>Zprávy</v>
          </cell>
        </row>
        <row r="19">
          <cell r="C19">
            <v>42158</v>
          </cell>
          <cell r="X19" t="str">
            <v>Zprávy</v>
          </cell>
        </row>
        <row r="20">
          <cell r="C20">
            <v>42159</v>
          </cell>
          <cell r="X20" t="str">
            <v>Gap</v>
          </cell>
        </row>
        <row r="21">
          <cell r="X21" t="str">
            <v>Gap</v>
          </cell>
        </row>
        <row r="22">
          <cell r="X22" t="str">
            <v>Gap</v>
          </cell>
        </row>
        <row r="23">
          <cell r="X23" t="str">
            <v>Gap</v>
          </cell>
        </row>
        <row r="24">
          <cell r="X24" t="str">
            <v>Gap</v>
          </cell>
        </row>
        <row r="25">
          <cell r="X25" t="str">
            <v>Gap</v>
          </cell>
        </row>
        <row r="26">
          <cell r="X26" t="str">
            <v>Pinbar</v>
          </cell>
        </row>
        <row r="27">
          <cell r="X27" t="str">
            <v>Pinbar</v>
          </cell>
        </row>
        <row r="28">
          <cell r="X28" t="str">
            <v>Pinbar</v>
          </cell>
        </row>
        <row r="29">
          <cell r="X29" t="str">
            <v>Pinbar</v>
          </cell>
        </row>
        <row r="30">
          <cell r="X30" t="str">
            <v>Pinbar</v>
          </cell>
        </row>
        <row r="31">
          <cell r="X31" t="str">
            <v>Pinbar</v>
          </cell>
        </row>
        <row r="32">
          <cell r="X32" t="str">
            <v>Pinbar</v>
          </cell>
        </row>
        <row r="33">
          <cell r="X33" t="str">
            <v>Pinbar</v>
          </cell>
        </row>
        <row r="34">
          <cell r="X34" t="str">
            <v>Pinbar</v>
          </cell>
        </row>
        <row r="35">
          <cell r="X35" t="str">
            <v>Pinbar</v>
          </cell>
        </row>
        <row r="36">
          <cell r="X36" t="str">
            <v>Pinbar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D1">
            <v>42125</v>
          </cell>
          <cell r="F1">
            <v>42185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Obsah"/>
      <sheetName val="Deník"/>
      <sheetName val="Statistika"/>
      <sheetName val="MAE -"/>
      <sheetName val="MFE +"/>
      <sheetName val="Graf"/>
      <sheetName val="Equity"/>
      <sheetName val="Plán- DSR"/>
      <sheetName val="Plán- PA"/>
      <sheetName val="Plán- Scalp"/>
      <sheetName val="Plán- NFP"/>
      <sheetName val="Měsíční shrnutí"/>
      <sheetName val="Help-list"/>
      <sheetName val="MAE-MFE - vyhledat"/>
      <sheetName val="Pomůcky"/>
      <sheetName val="Hypotézy"/>
      <sheetName val="Úkoly"/>
      <sheetName val="MM"/>
      <sheetName val="EURUSD"/>
      <sheetName val="GBPUSD"/>
      <sheetName val="USDJPY"/>
      <sheetName val="EURJPY"/>
      <sheetName val="S&amp;P500"/>
      <sheetName val="DAX30"/>
      <sheetName val="GOLD"/>
      <sheetName val="WEB"/>
      <sheetName val="Paterny"/>
      <sheetName val="Harmonické r."/>
      <sheetName val="Návody"/>
      <sheetName val="Market zones"/>
      <sheetName val="Hypotéza"/>
      <sheetName val="Poznámk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ables/table1.xml><?xml version="1.0" encoding="utf-8"?>
<table xmlns="http://schemas.openxmlformats.org/spreadsheetml/2006/main" id="4" name="Tabulka4" displayName="Tabulka4" ref="A2:AF638" totalsRowShown="0" headerRowDxfId="205" dataDxfId="204" tableBorderDxfId="203">
  <autoFilter ref="A2:AF638"/>
  <tableColumns count="32">
    <tableColumn id="1" name="Sloupec1" dataDxfId="202"/>
    <tableColumn id="2" name="Sloupec2" dataDxfId="201"/>
    <tableColumn id="3" name="Sloupec3" dataDxfId="200"/>
    <tableColumn id="4" name="Sloupec4" dataDxfId="199"/>
    <tableColumn id="5" name="Sloupec5" dataDxfId="198"/>
    <tableColumn id="6" name="Sloupec6" dataDxfId="197"/>
    <tableColumn id="7" name="Sloupec7" dataDxfId="196">
      <calculatedColumnFormula>IF(E3&lt;&gt;"",(E3+F3)-(C3+D3),"")</calculatedColumnFormula>
    </tableColumn>
    <tableColumn id="8" name="Sloupec8" dataDxfId="195"/>
    <tableColumn id="9" name="Sloupec9" dataDxfId="194"/>
    <tableColumn id="10" name="Sloupec10" dataDxfId="193"/>
    <tableColumn id="11" name="Sloupec11" dataDxfId="192"/>
    <tableColumn id="12" name="Sloupec12" dataDxfId="191"/>
    <tableColumn id="13" name="Sloupec13" dataDxfId="190"/>
    <tableColumn id="14" name="Sloupec14" dataDxfId="189">
      <calculatedColumnFormula>IF($B3="EURUSD",'Help-list'!$BD2*'Help-list'!$V$6,IF($B3="GBPUSD",'Help-list'!$BD2*'Help-list'!$V$7,IF($B3="USDJPY",'Help-list'!$BD2*'Help-list'!$V$8,IF($B3="FDE30",'Help-list'!$BD2*'Help-list'!$V$9,IF($B3="FUS500",'Help-list'!$BD2*'Help-list'!$V$10,IF($B3="EURJPY",'Help-list'!$BD2*'Help-list'!$V$11,IF($B3="GOLD",'Help-list'!$BD2*'Help-list'!$V$12,IF($B3="SILVER",'Help-list'!$BD2*'Help-list'!$V$13,""))))))))</calculatedColumnFormula>
    </tableColumn>
    <tableColumn id="15" name="Sloupec15" dataDxfId="188"/>
    <tableColumn id="16" name="Sloupec16" dataDxfId="187">
      <calculatedColumnFormula>IF($B3="EURUSD",'Help-list'!$BE2*'Help-list'!$V$6,IF($B3="GBPUSD",'Help-list'!$BE2*'Help-list'!$V$7,IF($B3="USDJPY",'Help-list'!$BE2*'Help-list'!$V$8,IF($B3="FDE30",'Help-list'!$BE2*'Help-list'!$V$9,IF($B3="FUS500",'Help-list'!$BE2*'Help-list'!$V$10,IF($B3="EURJPY",'Help-list'!$BE2*'Help-list'!$V$11,IF($B3="GOLD",'Help-list'!$BE2*'Help-list'!$V$12,IF($B3="SILVER",'Help-list'!$BE2*'Help-list'!$V$13,""))))))))</calculatedColumnFormula>
    </tableColumn>
    <tableColumn id="17" name="Sloupec17" dataDxfId="186">
      <calculatedColumnFormula>IF(IFERROR(P3/N3,0),P3/N3,"")</calculatedColumnFormula>
    </tableColumn>
    <tableColumn id="18" name="Sloupec18" dataDxfId="185">
      <calculatedColumnFormula>IF($B3="EURUSD",'Help-list'!$BF2*'Help-list'!$V$6,IF($B3="GBPUSD",'Help-list'!$BF2*'Help-list'!$V$7,IF($B3="USDJPY",'Help-list'!$BF2*'Help-list'!$V$8,IF($B3="FDE30",'Help-list'!$BF2*'Help-list'!$V$9,IF($B3="FUS500",'Help-list'!$BF2*'Help-list'!$V$10,IF($B3="EURJPY",'Help-list'!$BF2*'Help-list'!$V$11,IF($B3="GOLD",'Help-list'!$BF2*'Help-list'!$V$12,IF($B3="SILVER",'Help-list'!$BF2*'Help-list'!$V$13,""))))))))</calculatedColumnFormula>
    </tableColumn>
    <tableColumn id="19" name="Sloupec19" dataDxfId="184"/>
    <tableColumn id="20" name="Sloupec20" dataDxfId="183">
      <calculatedColumnFormula>IF($B3="EURUSD",'Help-list'!$BG2*'Help-list'!$V$6,IF($B3="GBPUSD",'Help-list'!$BG2*'Help-list'!$V$7,IF($B3="USDJPY",'Help-list'!$BG2*'Help-list'!$V$8,IF($B3="FDE30",'Help-list'!$BG2*'Help-list'!$V$9,IF($B3="FUS500",'Help-list'!$BG2*'Help-list'!$V$10,IF($B3="EURJPY",'Help-list'!$BG2*'Help-list'!$V$11,IF($B3="GOLD",'Help-list'!$BG2*'Help-list'!$V$12,IF($B3="SILVER",'Help-list'!$BG2*'Help-list'!$V$13,""))))))))</calculatedColumnFormula>
    </tableColumn>
    <tableColumn id="21" name="Sloupec21" dataDxfId="182"/>
    <tableColumn id="22" name="Sloupec22" dataDxfId="181">
      <calculatedColumnFormula>IF($B3="EURUSD",'Help-list'!$BH2*'Help-list'!$V$6,IF($B3="GBPUSD",'Help-list'!$BH2*'Help-list'!$V$7,IF($B3="USDJPY",'Help-list'!$BH2*'Help-list'!$V$8,IF($B3="FDE30",'Help-list'!$BH2*'Help-list'!$V$9,IF($B3="FUS500",'Help-list'!$BH2*'Help-list'!$V$10,IF($B3="EURJPY",'Help-list'!$BH2*'Help-list'!$V$11,IF($B3="GOLD",'Help-list'!$BH2*'Help-list'!$V$12,IF($B3="SILVER",'Help-list'!$BH2*'Help-list'!$V$13,""))))))))</calculatedColumnFormula>
    </tableColumn>
    <tableColumn id="23" name="Sloupec23" dataDxfId="180"/>
    <tableColumn id="24" name="Sloupec24" dataDxfId="179"/>
    <tableColumn id="25" name="Sloupec25" dataDxfId="178"/>
    <tableColumn id="26" name="Sloupec26" dataDxfId="177"/>
    <tableColumn id="27" name="Sloupec27" dataDxfId="176"/>
    <tableColumn id="28" name="Sloupec28" dataDxfId="175"/>
    <tableColumn id="29" name="Sloupec29" dataDxfId="174"/>
    <tableColumn id="30" name="Sloupec30" dataDxfId="173"/>
    <tableColumn id="31" name="Sloupec31" dataDxfId="172"/>
    <tableColumn id="32" name="Sloupec32" dataDxfId="171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Faseta">
  <a:themeElements>
    <a:clrScheme name="Faseta">
      <a:dk1>
        <a:sysClr val="windowText" lastClr="000000"/>
      </a:dk1>
      <a:lt1>
        <a:sysClr val="window" lastClr="FFFFFF"/>
      </a:lt1>
      <a:dk2>
        <a:srgbClr val="2C3C43"/>
      </a:dk2>
      <a:lt2>
        <a:srgbClr val="EBEBEB"/>
      </a:lt2>
      <a:accent1>
        <a:srgbClr val="90C226"/>
      </a:accent1>
      <a:accent2>
        <a:srgbClr val="54A021"/>
      </a:accent2>
      <a:accent3>
        <a:srgbClr val="E6B91E"/>
      </a:accent3>
      <a:accent4>
        <a:srgbClr val="E76618"/>
      </a:accent4>
      <a:accent5>
        <a:srgbClr val="C42F1A"/>
      </a:accent5>
      <a:accent6>
        <a:srgbClr val="918655"/>
      </a:accent6>
      <a:hlink>
        <a:srgbClr val="99CA3C"/>
      </a:hlink>
      <a:folHlink>
        <a:srgbClr val="B9D181"/>
      </a:folHlink>
    </a:clrScheme>
    <a:fontScheme name="Faseta">
      <a:majorFont>
        <a:latin typeface="Trebuchet MS"/>
        <a:ea typeface=""/>
        <a:cs typeface=""/>
        <a:font script="Jpan" typeface="メイリオ"/>
        <a:font script="Hang" typeface="맑은 고딕"/>
        <a:font script="Hans" typeface="方正姚体"/>
        <a:font script="Hant" typeface="微軟正黑體"/>
        <a:font script="Arab" typeface="Tahoma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メイリオ"/>
        <a:font script="Hang" typeface="HY그래픽M"/>
        <a:font script="Hans" typeface="华文新魏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Faseta">
      <a:fillStyleLst>
        <a:solidFill>
          <a:schemeClr val="phClr"/>
        </a:solidFill>
        <a:gradFill rotWithShape="1">
          <a:gsLst>
            <a:gs pos="0">
              <a:schemeClr val="phClr">
                <a:tint val="65000"/>
                <a:lumMod val="110000"/>
              </a:schemeClr>
            </a:gs>
            <a:gs pos="88000">
              <a:schemeClr val="phClr">
                <a:tint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0000"/>
              </a:schemeClr>
            </a:gs>
            <a:gs pos="78000">
              <a:schemeClr val="phClr">
                <a:shade val="94000"/>
                <a:lumMod val="94000"/>
              </a:schemeClr>
            </a:gs>
          </a:gsLst>
          <a:lin ang="5400000" scaled="0"/>
        </a:gradFill>
      </a:fillStyleLst>
      <a:lnStyleLst>
        <a:ln w="12700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50800" dist="381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04000"/>
              </a:schemeClr>
            </a:gs>
            <a:gs pos="94000">
              <a:schemeClr val="phClr">
                <a:shade val="96000"/>
                <a:lumMod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94000"/>
                <a:lumMod val="96000"/>
              </a:schemeClr>
            </a:gs>
          </a:gsLst>
          <a:path path="circle">
            <a:fillToRect l="50000" t="5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Facet" id="{C0C680CD-088A-49FC-A102-D699147F32B2}" vid="{CFBC31BA-B70F-4F30-BCAA-4F3011E16C4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G:\Dokumenty\Ale&#353;\Burza\Ale&#353;-%20obchody\Moje%20grafy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fxstreet.cz/diskusni-forum+akciove-indexy.html?active_page=3&amp;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forex-zone.cz/fz-tym?PHPSESSID=172fd1ab3446a2a950ba1f3b175efa1d7cc65857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8"/>
  <sheetViews>
    <sheetView showGridLines="0" showRowColHeaders="0" tabSelected="1" workbookViewId="0"/>
  </sheetViews>
  <sheetFormatPr defaultColWidth="38.28515625" defaultRowHeight="87" customHeight="1"/>
  <sheetData>
    <row r="1" spans="1:7" ht="87" customHeight="1">
      <c r="A1" s="295" t="s">
        <v>1053</v>
      </c>
      <c r="B1" s="263" t="s">
        <v>1057</v>
      </c>
      <c r="C1" s="263" t="s">
        <v>1058</v>
      </c>
      <c r="D1" s="263" t="s">
        <v>1059</v>
      </c>
      <c r="E1" s="263" t="s">
        <v>1061</v>
      </c>
      <c r="F1" s="292" t="s">
        <v>19</v>
      </c>
      <c r="G1" s="292" t="s">
        <v>96</v>
      </c>
    </row>
    <row r="2" spans="1:7" ht="87" customHeight="1">
      <c r="A2" s="294" t="s">
        <v>29</v>
      </c>
      <c r="B2" s="264" t="s">
        <v>1056</v>
      </c>
      <c r="C2" s="632" t="s">
        <v>1098</v>
      </c>
      <c r="D2" s="633"/>
      <c r="E2" s="634"/>
      <c r="F2" s="292" t="s">
        <v>21</v>
      </c>
      <c r="G2" s="291" t="s">
        <v>1093</v>
      </c>
    </row>
    <row r="3" spans="1:7" ht="87" customHeight="1">
      <c r="A3" s="262" t="s">
        <v>1054</v>
      </c>
      <c r="B3" s="264" t="s">
        <v>107</v>
      </c>
      <c r="C3" s="635"/>
      <c r="D3" s="636"/>
      <c r="E3" s="637"/>
      <c r="F3" s="292" t="s">
        <v>20</v>
      </c>
      <c r="G3" s="293" t="s">
        <v>1097</v>
      </c>
    </row>
    <row r="4" spans="1:7" ht="87" customHeight="1">
      <c r="A4" s="262" t="s">
        <v>1055</v>
      </c>
      <c r="B4" s="294" t="s">
        <v>1090</v>
      </c>
      <c r="C4" s="635"/>
      <c r="D4" s="636"/>
      <c r="E4" s="637"/>
      <c r="F4" s="292" t="s">
        <v>95</v>
      </c>
      <c r="G4" s="291" t="s">
        <v>1094</v>
      </c>
    </row>
    <row r="5" spans="1:7" ht="87" customHeight="1">
      <c r="A5" s="375" t="s">
        <v>1353</v>
      </c>
      <c r="B5" s="291" t="s">
        <v>1046</v>
      </c>
      <c r="C5" s="635"/>
      <c r="D5" s="636"/>
      <c r="E5" s="637"/>
      <c r="F5" s="292" t="s">
        <v>1062</v>
      </c>
      <c r="G5" s="291" t="s">
        <v>1089</v>
      </c>
    </row>
    <row r="6" spans="1:7" ht="87" customHeight="1">
      <c r="A6" s="291" t="s">
        <v>1091</v>
      </c>
      <c r="B6" s="291" t="s">
        <v>1092</v>
      </c>
      <c r="C6" s="638"/>
      <c r="D6" s="639"/>
      <c r="E6" s="640"/>
      <c r="F6" s="292" t="s">
        <v>1063</v>
      </c>
      <c r="G6" s="291" t="s">
        <v>1096</v>
      </c>
    </row>
    <row r="7" spans="1:7" ht="87" customHeight="1">
      <c r="A7" s="264" t="s">
        <v>1169</v>
      </c>
      <c r="B7" s="606" t="s">
        <v>103</v>
      </c>
      <c r="C7" s="641" t="s">
        <v>1457</v>
      </c>
      <c r="D7" s="642"/>
      <c r="E7" s="643"/>
      <c r="F7" s="293"/>
      <c r="G7" s="262" t="s">
        <v>1060</v>
      </c>
    </row>
    <row r="8" spans="1:7" ht="87" customHeight="1">
      <c r="C8" s="631" t="s">
        <v>1458</v>
      </c>
    </row>
  </sheetData>
  <mergeCells count="2">
    <mergeCell ref="C2:E6"/>
    <mergeCell ref="C7:E7"/>
  </mergeCells>
  <hyperlinks>
    <hyperlink ref="A1" location="Deník!A1" display="Deník"/>
    <hyperlink ref="B1" location="'Plán- DSR'!A1" display="Plán DSR"/>
    <hyperlink ref="F4" location="EURJPY!A1" display="EURJPY"/>
    <hyperlink ref="F5" location="'S&amp;P500'!A1" display="S@P500"/>
    <hyperlink ref="C1" location="'Plán- PA'!A1" display="Plán PA"/>
    <hyperlink ref="D1" location="'Plán- Scalp'!A1" display="Plán PA"/>
    <hyperlink ref="E1" location="'Plán- NFP'!A1" display="Plán PA"/>
    <hyperlink ref="B2" location="Graf!A1" display="Graf"/>
    <hyperlink ref="B3" location="Equity!A1" display="Equity"/>
    <hyperlink ref="B5" location="'Měsíční shrnutí'!A1" display="Měsíční shrnutí"/>
    <hyperlink ref="G7" location="'Help-list'!A1" display="Help-list"/>
    <hyperlink ref="B6" r:id="rId1"/>
    <hyperlink ref="B4" location="MM!A1" display="Money Manegement"/>
    <hyperlink ref="F1" location="EURUSD!A1" display="EURUSD"/>
    <hyperlink ref="F2" location="USDJPY!A1" display="USDJPY"/>
    <hyperlink ref="F3" location="GBPUSD!A1" display="GBPUSD"/>
    <hyperlink ref="F6" location="'DAX30'!A1" display="DAX30"/>
    <hyperlink ref="G1" location="GOLD!A1" display="GOLD"/>
    <hyperlink ref="G2" location="WEB!A1" display="Web"/>
    <hyperlink ref="G3" location="Paterny!A1" display="Paterny"/>
    <hyperlink ref="G5" location="Pomůcky!A1" display="Pomůcky"/>
    <hyperlink ref="G6" location="'Harmonické r.'!A1" display="Harmonické rotace"/>
    <hyperlink ref="G4" location="Návody!A1" display="Návody"/>
    <hyperlink ref="A7" location="'Market zones'!A1" display="Market zones"/>
    <hyperlink ref="A6" location="Úkoly!A1" display="Úkoly"/>
    <hyperlink ref="A5" location="Hypotézy!A1" display="Hypotézy"/>
    <hyperlink ref="A4" location="'MAE -'!A1" display="MAE   -"/>
    <hyperlink ref="A3" location="'MFE +'!A1" display="MFE   +"/>
    <hyperlink ref="A2" location="Statistika!A1" display="Statistika"/>
    <hyperlink ref="B7" location="Poznámky!A1" display="Poznámky"/>
  </hyperlinks>
  <pageMargins left="0.7" right="0.7" top="0.78740157499999996" bottom="0.78740157499999996" header="0.3" footer="0.3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C45"/>
  <sheetViews>
    <sheetView showGridLines="0" showRowColHeaders="0" workbookViewId="0">
      <selection sqref="A1:A3"/>
    </sheetView>
  </sheetViews>
  <sheetFormatPr defaultRowHeight="12.75"/>
  <cols>
    <col min="1" max="1" width="22" customWidth="1"/>
    <col min="2" max="2" width="39.5703125" customWidth="1"/>
    <col min="3" max="3" width="35.42578125" customWidth="1"/>
  </cols>
  <sheetData>
    <row r="1" spans="1:3">
      <c r="A1" s="661" t="s">
        <v>1095</v>
      </c>
      <c r="B1" s="208"/>
      <c r="C1" s="207"/>
    </row>
    <row r="2" spans="1:3" ht="15">
      <c r="A2" s="662"/>
      <c r="B2" s="296" t="s">
        <v>963</v>
      </c>
      <c r="C2" s="205" t="s">
        <v>1456</v>
      </c>
    </row>
    <row r="3" spans="1:3" ht="15.75" thickBot="1">
      <c r="A3" s="663"/>
      <c r="B3" s="204"/>
      <c r="C3" s="203"/>
    </row>
    <row r="4" spans="1:3">
      <c r="A4" s="668" t="s">
        <v>960</v>
      </c>
      <c r="B4" s="202"/>
      <c r="C4" s="193"/>
    </row>
    <row r="5" spans="1:3">
      <c r="A5" s="665"/>
      <c r="B5" s="78"/>
      <c r="C5" s="193"/>
    </row>
    <row r="6" spans="1:3">
      <c r="A6" s="665"/>
      <c r="B6" s="78"/>
      <c r="C6" s="193"/>
    </row>
    <row r="7" spans="1:3">
      <c r="A7" s="666"/>
      <c r="B7" s="78"/>
      <c r="C7" s="193"/>
    </row>
    <row r="8" spans="1:3">
      <c r="A8" s="664" t="s">
        <v>959</v>
      </c>
      <c r="B8" s="198"/>
      <c r="C8" s="194"/>
    </row>
    <row r="9" spans="1:3">
      <c r="A9" s="665"/>
      <c r="B9" s="78"/>
      <c r="C9" s="193"/>
    </row>
    <row r="10" spans="1:3">
      <c r="A10" s="665"/>
      <c r="B10" s="78"/>
      <c r="C10" s="193"/>
    </row>
    <row r="11" spans="1:3">
      <c r="A11" s="665"/>
      <c r="B11" s="78"/>
      <c r="C11" s="193"/>
    </row>
    <row r="12" spans="1:3">
      <c r="A12" s="666"/>
      <c r="B12" s="197"/>
      <c r="C12" s="195"/>
    </row>
    <row r="13" spans="1:3">
      <c r="A13" s="664" t="s">
        <v>958</v>
      </c>
      <c r="B13" s="78"/>
      <c r="C13" s="193"/>
    </row>
    <row r="14" spans="1:3">
      <c r="A14" s="665"/>
      <c r="B14" s="78"/>
      <c r="C14" s="193"/>
    </row>
    <row r="15" spans="1:3">
      <c r="A15" s="665"/>
      <c r="B15" s="78"/>
      <c r="C15" s="193"/>
    </row>
    <row r="16" spans="1:3">
      <c r="A16" s="666"/>
      <c r="B16" s="78"/>
      <c r="C16" s="193"/>
    </row>
    <row r="17" spans="1:3">
      <c r="A17" s="201" t="s">
        <v>957</v>
      </c>
      <c r="B17" s="200">
        <v>5.0000000000000001E-3</v>
      </c>
      <c r="C17" s="199"/>
    </row>
    <row r="18" spans="1:3">
      <c r="A18" s="669" t="s">
        <v>956</v>
      </c>
      <c r="B18" s="78"/>
      <c r="C18" s="193"/>
    </row>
    <row r="19" spans="1:3">
      <c r="A19" s="670"/>
      <c r="B19" s="78"/>
      <c r="C19" s="193"/>
    </row>
    <row r="20" spans="1:3">
      <c r="A20" s="670"/>
      <c r="B20" s="78"/>
      <c r="C20" s="193"/>
    </row>
    <row r="21" spans="1:3">
      <c r="A21" s="670"/>
      <c r="B21" s="78"/>
      <c r="C21" s="193"/>
    </row>
    <row r="22" spans="1:3">
      <c r="A22" s="670"/>
      <c r="B22" s="78"/>
      <c r="C22" s="193"/>
    </row>
    <row r="23" spans="1:3">
      <c r="A23" s="670"/>
      <c r="B23" s="78"/>
      <c r="C23" s="193"/>
    </row>
    <row r="24" spans="1:3">
      <c r="A24" s="670"/>
      <c r="B24" s="78"/>
      <c r="C24" s="193"/>
    </row>
    <row r="25" spans="1:3">
      <c r="A25" s="671"/>
      <c r="B25" s="78"/>
      <c r="C25" s="193"/>
    </row>
    <row r="26" spans="1:3">
      <c r="A26" s="664" t="s">
        <v>955</v>
      </c>
      <c r="B26" s="198"/>
      <c r="C26" s="194"/>
    </row>
    <row r="27" spans="1:3">
      <c r="A27" s="665"/>
      <c r="B27" s="78"/>
      <c r="C27" s="193"/>
    </row>
    <row r="28" spans="1:3">
      <c r="A28" s="665"/>
      <c r="B28" s="78"/>
      <c r="C28" s="193"/>
    </row>
    <row r="29" spans="1:3">
      <c r="A29" s="665"/>
      <c r="B29" s="78"/>
      <c r="C29" s="193"/>
    </row>
    <row r="30" spans="1:3">
      <c r="A30" s="665"/>
      <c r="B30" s="78"/>
      <c r="C30" s="193"/>
    </row>
    <row r="31" spans="1:3">
      <c r="A31" s="666"/>
      <c r="B31" s="197" t="s">
        <v>953</v>
      </c>
      <c r="C31" s="195"/>
    </row>
    <row r="32" spans="1:3">
      <c r="A32" s="664" t="s">
        <v>952</v>
      </c>
      <c r="B32" s="78"/>
      <c r="C32" s="193"/>
    </row>
    <row r="33" spans="1:3">
      <c r="A33" s="665"/>
      <c r="B33" s="78"/>
      <c r="C33" s="193"/>
    </row>
    <row r="34" spans="1:3">
      <c r="A34" s="665"/>
      <c r="B34" s="78"/>
      <c r="C34" s="193"/>
    </row>
    <row r="35" spans="1:3">
      <c r="A35" s="665"/>
      <c r="B35" s="78"/>
      <c r="C35" s="193"/>
    </row>
    <row r="36" spans="1:3">
      <c r="A36" s="666"/>
      <c r="B36" s="78"/>
      <c r="C36" s="193"/>
    </row>
    <row r="37" spans="1:3">
      <c r="A37" s="664" t="s">
        <v>951</v>
      </c>
      <c r="B37" s="198"/>
      <c r="C37" s="194"/>
    </row>
    <row r="38" spans="1:3">
      <c r="A38" s="665"/>
      <c r="B38" s="78"/>
      <c r="C38" s="193"/>
    </row>
    <row r="39" spans="1:3">
      <c r="A39" s="666"/>
      <c r="B39" s="197"/>
      <c r="C39" s="195"/>
    </row>
    <row r="40" spans="1:3">
      <c r="A40" s="664" t="s">
        <v>950</v>
      </c>
      <c r="B40" s="51"/>
      <c r="C40" s="194"/>
    </row>
    <row r="41" spans="1:3">
      <c r="A41" s="665"/>
      <c r="B41" s="51"/>
      <c r="C41" s="193"/>
    </row>
    <row r="42" spans="1:3">
      <c r="A42" s="666"/>
      <c r="B42" s="196"/>
      <c r="C42" s="195"/>
    </row>
    <row r="43" spans="1:3">
      <c r="A43" s="664" t="s">
        <v>949</v>
      </c>
      <c r="B43" s="51"/>
      <c r="C43" s="194"/>
    </row>
    <row r="44" spans="1:3">
      <c r="A44" s="665"/>
      <c r="B44" s="51"/>
      <c r="C44" s="193"/>
    </row>
    <row r="45" spans="1:3" ht="13.5" thickBot="1">
      <c r="A45" s="667"/>
      <c r="B45" s="192"/>
      <c r="C45" s="191"/>
    </row>
  </sheetData>
  <mergeCells count="10">
    <mergeCell ref="A1:A3"/>
    <mergeCell ref="A37:A39"/>
    <mergeCell ref="A40:A42"/>
    <mergeCell ref="A43:A45"/>
    <mergeCell ref="A4:A7"/>
    <mergeCell ref="A8:A12"/>
    <mergeCell ref="A13:A16"/>
    <mergeCell ref="A18:A25"/>
    <mergeCell ref="A26:A31"/>
    <mergeCell ref="A32:A36"/>
  </mergeCells>
  <hyperlinks>
    <hyperlink ref="A1" location="Obsah!A1" display="Obsah"/>
  </hyperlink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C22"/>
  <sheetViews>
    <sheetView showGridLines="0" showRowColHeaders="0" workbookViewId="0">
      <selection sqref="A1:A3"/>
    </sheetView>
  </sheetViews>
  <sheetFormatPr defaultRowHeight="12.75"/>
  <cols>
    <col min="1" max="1" width="28.42578125" customWidth="1"/>
    <col min="2" max="2" width="41.28515625" customWidth="1"/>
    <col min="3" max="3" width="38.5703125" customWidth="1"/>
  </cols>
  <sheetData>
    <row r="1" spans="1:3">
      <c r="A1" s="661" t="s">
        <v>1095</v>
      </c>
      <c r="B1" s="208"/>
      <c r="C1" s="207"/>
    </row>
    <row r="2" spans="1:3" ht="15">
      <c r="A2" s="662"/>
      <c r="B2" s="206" t="s">
        <v>962</v>
      </c>
      <c r="C2" s="205" t="s">
        <v>1456</v>
      </c>
    </row>
    <row r="3" spans="1:3" ht="15.75" thickBot="1">
      <c r="A3" s="663"/>
      <c r="B3" s="204"/>
      <c r="C3" s="203"/>
    </row>
    <row r="4" spans="1:3">
      <c r="A4" s="668" t="s">
        <v>960</v>
      </c>
      <c r="B4" s="202"/>
      <c r="C4" s="193"/>
    </row>
    <row r="5" spans="1:3">
      <c r="A5" s="666"/>
      <c r="B5" s="78"/>
      <c r="C5" s="193"/>
    </row>
    <row r="6" spans="1:3">
      <c r="A6" s="664" t="s">
        <v>959</v>
      </c>
      <c r="B6" s="198"/>
      <c r="C6" s="194"/>
    </row>
    <row r="7" spans="1:3">
      <c r="A7" s="666"/>
      <c r="B7" s="197"/>
      <c r="C7" s="195"/>
    </row>
    <row r="8" spans="1:3">
      <c r="A8" s="664" t="s">
        <v>958</v>
      </c>
      <c r="B8" s="78"/>
      <c r="C8" s="193"/>
    </row>
    <row r="9" spans="1:3">
      <c r="A9" s="666"/>
      <c r="B9" s="78"/>
      <c r="C9" s="193"/>
    </row>
    <row r="10" spans="1:3">
      <c r="A10" s="201" t="s">
        <v>957</v>
      </c>
      <c r="B10" s="200"/>
      <c r="C10" s="199"/>
    </row>
    <row r="11" spans="1:3">
      <c r="A11" s="669" t="s">
        <v>956</v>
      </c>
      <c r="B11" s="211"/>
      <c r="C11" s="194"/>
    </row>
    <row r="12" spans="1:3">
      <c r="A12" s="670"/>
      <c r="B12" s="51"/>
      <c r="C12" s="193"/>
    </row>
    <row r="13" spans="1:3">
      <c r="A13" s="670"/>
      <c r="B13" s="51"/>
      <c r="C13" s="193"/>
    </row>
    <row r="14" spans="1:3">
      <c r="A14" s="670"/>
      <c r="B14" s="51"/>
      <c r="C14" s="193"/>
    </row>
    <row r="15" spans="1:3">
      <c r="A15" s="210"/>
      <c r="B15" s="196"/>
      <c r="C15" s="193"/>
    </row>
    <row r="16" spans="1:3">
      <c r="A16" s="664" t="s">
        <v>951</v>
      </c>
      <c r="B16" s="198"/>
      <c r="C16" s="194"/>
    </row>
    <row r="17" spans="1:3">
      <c r="A17" s="665"/>
      <c r="B17" s="78"/>
      <c r="C17" s="193"/>
    </row>
    <row r="18" spans="1:3">
      <c r="A18" s="666"/>
      <c r="B18" s="197"/>
      <c r="C18" s="195"/>
    </row>
    <row r="19" spans="1:3">
      <c r="A19" s="664" t="s">
        <v>950</v>
      </c>
      <c r="B19" s="51"/>
      <c r="C19" s="194"/>
    </row>
    <row r="20" spans="1:3">
      <c r="A20" s="665"/>
      <c r="B20" s="51"/>
      <c r="C20" s="193"/>
    </row>
    <row r="21" spans="1:3">
      <c r="A21" s="665"/>
      <c r="B21" s="51"/>
      <c r="C21" s="193"/>
    </row>
    <row r="22" spans="1:3" ht="13.5" thickBot="1">
      <c r="A22" s="209"/>
      <c r="B22" s="192"/>
      <c r="C22" s="191"/>
    </row>
  </sheetData>
  <mergeCells count="7">
    <mergeCell ref="A1:A3"/>
    <mergeCell ref="A16:A18"/>
    <mergeCell ref="A19:A21"/>
    <mergeCell ref="A4:A5"/>
    <mergeCell ref="A6:A7"/>
    <mergeCell ref="A8:A9"/>
    <mergeCell ref="A11:A14"/>
  </mergeCells>
  <hyperlinks>
    <hyperlink ref="A1" location="Obsah!A1" display="Obsah"/>
  </hyperlink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O31"/>
  <sheetViews>
    <sheetView showGridLines="0" workbookViewId="0"/>
  </sheetViews>
  <sheetFormatPr defaultRowHeight="18.75" customHeight="1"/>
  <cols>
    <col min="1" max="1" width="10.42578125" customWidth="1"/>
    <col min="2" max="2" width="35.42578125" style="1" customWidth="1"/>
    <col min="3" max="3" width="14.85546875" customWidth="1"/>
    <col min="4" max="4" width="12.7109375" customWidth="1"/>
    <col min="5" max="5" width="5" style="1" customWidth="1"/>
    <col min="6" max="6" width="12.42578125" style="2" customWidth="1"/>
    <col min="7" max="7" width="153.42578125" customWidth="1"/>
    <col min="10" max="10" width="12.85546875" customWidth="1"/>
    <col min="13" max="13" width="11.28515625" customWidth="1"/>
    <col min="15" max="17" width="9.140625" customWidth="1"/>
  </cols>
  <sheetData>
    <row r="1" spans="1:15" ht="22.5" customHeight="1">
      <c r="A1" s="297" t="s">
        <v>1095</v>
      </c>
      <c r="B1" s="242" t="s">
        <v>1046</v>
      </c>
      <c r="C1" s="612" t="s">
        <v>1386</v>
      </c>
      <c r="D1" s="611">
        <v>42186</v>
      </c>
      <c r="E1" s="612" t="s">
        <v>1387</v>
      </c>
      <c r="F1" s="611">
        <v>42215</v>
      </c>
      <c r="G1" s="241"/>
      <c r="H1" s="241"/>
      <c r="I1" s="241"/>
      <c r="J1" s="241"/>
      <c r="K1" s="241"/>
      <c r="L1" s="241"/>
      <c r="M1" s="241"/>
      <c r="N1" s="241"/>
      <c r="O1" s="235"/>
    </row>
    <row r="2" spans="1:15" ht="18.75" customHeight="1">
      <c r="A2" s="298"/>
      <c r="B2" s="236"/>
      <c r="C2" s="237"/>
      <c r="D2" s="235"/>
      <c r="E2" s="235"/>
      <c r="F2" s="235"/>
    </row>
    <row r="3" spans="1:15" ht="18.75" customHeight="1">
      <c r="A3" s="298"/>
      <c r="B3" s="238" t="s">
        <v>993</v>
      </c>
      <c r="C3" s="613">
        <f>COUNTIFS(Deník!$K$5:$K$638,"&lt;&gt;",Deník!$C$5:$C$638,"&gt;="&amp;$D$1,Deník!$C$5:$C$638,"&lt;="&amp;$F$1)</f>
        <v>12</v>
      </c>
      <c r="D3" s="528"/>
      <c r="E3" s="235"/>
      <c r="F3" s="609" t="s">
        <v>1183</v>
      </c>
      <c r="G3" s="244" t="s">
        <v>1044</v>
      </c>
    </row>
    <row r="4" spans="1:15" ht="18.75" customHeight="1">
      <c r="B4" s="239" t="s">
        <v>1047</v>
      </c>
      <c r="C4" s="352">
        <f>COUNTIFS(Deník!$R$5:$R$638,"&gt;=1",Deník!$C$5:$C$638,"&gt;="&amp;$D$1,Deník!$C$5:$C$638,"&lt;="&amp;$F$1)</f>
        <v>6</v>
      </c>
      <c r="D4" s="529"/>
      <c r="E4" s="235"/>
      <c r="F4" s="677"/>
      <c r="G4" s="672"/>
    </row>
    <row r="5" spans="1:15" ht="18.75" customHeight="1">
      <c r="B5" s="239" t="s">
        <v>1052</v>
      </c>
      <c r="C5" s="352">
        <f>COUNTIFS(Deník!$R$5:$R$638,"&gt;=0",Deník!$R$5:$R$638,"&lt;=1",Deník!$C$5:$C$638,"&gt;="&amp;$D$1,Deník!$C$5:$C$638,"&lt;="&amp;$F$1)</f>
        <v>2</v>
      </c>
      <c r="D5" s="337"/>
      <c r="E5" s="235"/>
      <c r="F5" s="677"/>
      <c r="G5" s="672"/>
    </row>
    <row r="6" spans="1:15" ht="18.75" customHeight="1">
      <c r="B6" s="239" t="s">
        <v>1048</v>
      </c>
      <c r="C6" s="352">
        <f>COUNTIFS(Deník!$R$5:$R$638,"&lt;0",Deník!$C$5:$C$638,"&gt;="&amp;$D$1,Deník!$C$5:$C$638,"&lt;="&amp;$F$1)</f>
        <v>4</v>
      </c>
      <c r="D6" s="337"/>
      <c r="E6" s="235"/>
      <c r="F6" s="677"/>
      <c r="G6" s="672"/>
    </row>
    <row r="7" spans="1:15" ht="18.75" customHeight="1">
      <c r="B7" s="239"/>
      <c r="C7" s="259"/>
      <c r="D7" s="260"/>
      <c r="E7" s="235"/>
      <c r="F7" s="677"/>
      <c r="G7" s="672"/>
    </row>
    <row r="8" spans="1:15" ht="18.75" customHeight="1">
      <c r="B8" s="239" t="s">
        <v>1050</v>
      </c>
      <c r="C8" s="352">
        <f>SUMIFS(Deník!$W$5:$W$638,Deník!$C$5:$C$638,"&gt;="&amp;$D$1,Deník!$C$5:$C$638,"&lt;="&amp;$F$1)</f>
        <v>6635.3699999999981</v>
      </c>
      <c r="D8" s="607">
        <f>C8</f>
        <v>6635.3699999999981</v>
      </c>
      <c r="E8" s="235"/>
      <c r="F8" s="677"/>
      <c r="G8" s="672"/>
    </row>
    <row r="9" spans="1:15" ht="18.75" customHeight="1">
      <c r="B9" s="239" t="s">
        <v>1049</v>
      </c>
      <c r="C9" s="352">
        <f>SUMIFS(Deník!$R$5:$R$638,Deník!$C$5:$C$638,"&gt;="&amp;$D$1,Deník!$C$5:$C$638,"&lt;="&amp;$F$1)</f>
        <v>217.20000000000238</v>
      </c>
      <c r="D9" s="338"/>
      <c r="E9" s="235"/>
      <c r="F9" s="677"/>
      <c r="G9" s="672"/>
    </row>
    <row r="10" spans="1:15" ht="18.75" customHeight="1">
      <c r="B10" s="240" t="s">
        <v>1051</v>
      </c>
      <c r="C10" s="339">
        <f>IF($C$9=0,"",$C$9/150)</f>
        <v>1.4480000000000159</v>
      </c>
      <c r="D10" s="527">
        <f>C9</f>
        <v>217.20000000000238</v>
      </c>
      <c r="E10" s="235"/>
      <c r="F10" s="677"/>
      <c r="G10" s="672"/>
    </row>
    <row r="11" spans="1:15" ht="18.75" customHeight="1">
      <c r="B11" s="628"/>
      <c r="C11" s="629"/>
      <c r="D11" s="630"/>
      <c r="E11" s="235"/>
      <c r="F11" s="677"/>
      <c r="G11" s="672"/>
    </row>
    <row r="12" spans="1:15" ht="18.75" customHeight="1">
      <c r="B12"/>
      <c r="E12" s="235"/>
      <c r="F12" s="610"/>
      <c r="G12" s="235"/>
    </row>
    <row r="13" spans="1:15" ht="18.75" customHeight="1">
      <c r="B13" s="360" t="s">
        <v>1193</v>
      </c>
      <c r="C13" s="361"/>
      <c r="D13" s="362" t="s">
        <v>37</v>
      </c>
      <c r="E13" s="235"/>
      <c r="F13" s="609" t="s">
        <v>1183</v>
      </c>
      <c r="G13" s="244" t="s">
        <v>1043</v>
      </c>
    </row>
    <row r="14" spans="1:15" ht="18.75" customHeight="1">
      <c r="B14" s="356" t="s">
        <v>1188</v>
      </c>
      <c r="C14" s="357"/>
      <c r="D14" s="354">
        <f>COUNTIFS(Deník!$AE$5:$AE$638,"1",Deník!$C$5:$C$638,"&gt;="&amp;$D$1,Deník!$C$5:$C$638,"&lt;="&amp;$F$1)</f>
        <v>0</v>
      </c>
      <c r="E14"/>
      <c r="F14" s="678"/>
      <c r="G14" s="673">
        <f>MAXA(Statistika!Y5:Y638)</f>
        <v>0</v>
      </c>
    </row>
    <row r="15" spans="1:15" ht="18.75" customHeight="1">
      <c r="B15" s="356" t="s">
        <v>1189</v>
      </c>
      <c r="C15" s="357"/>
      <c r="D15" s="354">
        <f>COUNTIFS(Deník!$AE$5:$AE$638,"2",Deník!$C$5:$C$638,"&gt;="&amp;$D$1,Deník!$C$5:$C$638,"&lt;="&amp;$F$1)</f>
        <v>0</v>
      </c>
      <c r="E15"/>
      <c r="F15" s="678"/>
      <c r="G15" s="674"/>
    </row>
    <row r="16" spans="1:15" ht="18.75" customHeight="1">
      <c r="B16" s="356" t="s">
        <v>1190</v>
      </c>
      <c r="C16" s="357"/>
      <c r="D16" s="354">
        <f>COUNTIFS(Deník!$AE$5:$AE$638,"3",Deník!$C$5:$C$638,"&gt;="&amp;$D$1,Deník!$C$5:$C$638,"&lt;="&amp;$F$1)</f>
        <v>3</v>
      </c>
      <c r="E16"/>
      <c r="F16" s="678"/>
      <c r="G16" s="674"/>
    </row>
    <row r="17" spans="2:7" ht="18.75" customHeight="1">
      <c r="B17" s="356" t="s">
        <v>1191</v>
      </c>
      <c r="C17" s="357"/>
      <c r="D17" s="354">
        <f>COUNTIFS(Deník!$AE$5:$AE$638,"4",Deník!$C$5:$C$638,"&gt;="&amp;$D$1,Deník!$C$5:$C$638,"&lt;="&amp;$F$1)</f>
        <v>1</v>
      </c>
      <c r="E17"/>
      <c r="F17" s="678"/>
      <c r="G17" s="674"/>
    </row>
    <row r="18" spans="2:7" ht="18.75" customHeight="1">
      <c r="B18" s="358" t="s">
        <v>1192</v>
      </c>
      <c r="C18" s="359"/>
      <c r="D18" s="355">
        <f>COUNTIFS(Deník!$AE$5:$AE$638,"5",Deník!$C$5:$C$638,"&gt;="&amp;$D$1,Deník!$C$5:$C$638,"&lt;="&amp;$F$1)</f>
        <v>0</v>
      </c>
      <c r="E18"/>
      <c r="F18" s="678"/>
      <c r="G18" s="674"/>
    </row>
    <row r="19" spans="2:7" ht="18.75" customHeight="1">
      <c r="B19"/>
      <c r="E19"/>
      <c r="F19" s="678"/>
      <c r="G19" s="674"/>
    </row>
    <row r="20" spans="2:7" ht="18.75" customHeight="1">
      <c r="B20" s="360" t="s">
        <v>1181</v>
      </c>
      <c r="C20" s="361"/>
      <c r="D20" s="362" t="s">
        <v>37</v>
      </c>
      <c r="E20"/>
      <c r="F20" s="678"/>
      <c r="G20" s="675"/>
    </row>
    <row r="21" spans="2:7" ht="18.75" customHeight="1">
      <c r="B21" s="356" t="s">
        <v>1271</v>
      </c>
      <c r="C21" s="357"/>
      <c r="D21" s="354">
        <f>COUNTIFS(Hypotézy!$Q$3:$Q$2000,"A",Hypotézy!$C$3:$C$2000,"&gt;="&amp;$D$1,Hypotézy!$C$3:$C$2000,"&lt;="&amp;$F$1)</f>
        <v>0</v>
      </c>
      <c r="E21" s="349"/>
      <c r="F21" s="354"/>
    </row>
    <row r="22" spans="2:7" ht="18.75" customHeight="1">
      <c r="B22" s="356" t="s">
        <v>1338</v>
      </c>
      <c r="C22" s="357"/>
      <c r="D22" s="354">
        <f>COUNTIFS(Hypotézy!$Q$3:$Q$2000,"B",Hypotézy!$C$3:$C$2000,"&gt;="&amp;$D$1,Hypotézy!$C$3:$C$2000,"&lt;="&amp;$F$1)</f>
        <v>0</v>
      </c>
      <c r="E22" s="351"/>
      <c r="F22" s="609"/>
      <c r="G22" s="244" t="s">
        <v>1045</v>
      </c>
    </row>
    <row r="23" spans="2:7" ht="18.75" customHeight="1">
      <c r="B23" s="356" t="s">
        <v>1272</v>
      </c>
      <c r="C23" s="357"/>
      <c r="D23" s="354">
        <f>COUNTIFS(Hypotézy!$Q$3:$Q$2000,"C",Hypotézy!$C$3:$C$2000,"&gt;="&amp;$D$1,Hypotézy!$C$3:$C$2000,"&lt;="&amp;$F$1)</f>
        <v>0</v>
      </c>
      <c r="E23" s="351"/>
      <c r="F23" s="678"/>
      <c r="G23" s="676"/>
    </row>
    <row r="24" spans="2:7" ht="18.75" customHeight="1">
      <c r="B24" s="358" t="s">
        <v>1273</v>
      </c>
      <c r="C24" s="359"/>
      <c r="D24" s="355">
        <f>COUNTIFS(Hypotézy!$Q$3:$Q$2000,"D",Hypotézy!$C$3:$C$2000,"&gt;="&amp;$D$1,Hypotézy!$C$3:$C$2000,"&lt;="&amp;$F$1)</f>
        <v>0</v>
      </c>
      <c r="E24" s="352"/>
      <c r="F24" s="678"/>
      <c r="G24" s="676"/>
    </row>
    <row r="25" spans="2:7" ht="18.75" customHeight="1">
      <c r="E25" s="352"/>
      <c r="F25" s="678"/>
      <c r="G25" s="676"/>
    </row>
    <row r="26" spans="2:7" ht="18.75" customHeight="1">
      <c r="E26" s="352"/>
      <c r="F26" s="678"/>
      <c r="G26" s="676"/>
    </row>
    <row r="27" spans="2:7" ht="18.75" customHeight="1">
      <c r="E27" s="352"/>
      <c r="F27" s="678"/>
      <c r="G27" s="676"/>
    </row>
    <row r="28" spans="2:7" ht="18.75" customHeight="1">
      <c r="E28" s="352"/>
      <c r="F28" s="678"/>
      <c r="G28" s="676"/>
    </row>
    <row r="29" spans="2:7" ht="18.75" customHeight="1">
      <c r="E29" s="353"/>
      <c r="F29" s="678"/>
      <c r="G29" s="676"/>
    </row>
    <row r="31" spans="2:7" ht="18.75" customHeight="1">
      <c r="F31" s="346"/>
      <c r="G31" s="346" t="s">
        <v>1179</v>
      </c>
    </row>
  </sheetData>
  <sheetProtection selectLockedCells="1" selectUnlockedCells="1"/>
  <dataConsolidate/>
  <mergeCells count="6">
    <mergeCell ref="G4:G11"/>
    <mergeCell ref="G14:G20"/>
    <mergeCell ref="G23:G29"/>
    <mergeCell ref="F4:F11"/>
    <mergeCell ref="F14:F20"/>
    <mergeCell ref="F23:F29"/>
  </mergeCells>
  <conditionalFormatting sqref="N1">
    <cfRule type="containsText" dxfId="135" priority="5" operator="containsText" text="Pod">
      <formula>NOT(ISERROR(SEARCH("Pod",N1)))</formula>
    </cfRule>
  </conditionalFormatting>
  <conditionalFormatting sqref="D10">
    <cfRule type="iconSet" priority="2">
      <iconSet iconSet="3Symbols2" showValue="0">
        <cfvo type="percent" val="0"/>
        <cfvo type="num" val="0"/>
        <cfvo type="num" val="150"/>
      </iconSet>
    </cfRule>
  </conditionalFormatting>
  <conditionalFormatting sqref="D8">
    <cfRule type="iconSet" priority="1">
      <iconSet iconSet="3Symbols2" showValue="0">
        <cfvo type="percent" val="0"/>
        <cfvo type="num" val="0"/>
        <cfvo type="num" val="10000"/>
      </iconSet>
    </cfRule>
  </conditionalFormatting>
  <hyperlinks>
    <hyperlink ref="A1" location="Obsah!A1" display="Obsah"/>
  </hyperlinks>
  <pageMargins left="0.39374999999999999" right="0.39374999999999999" top="0.78749999999999998" bottom="0.39374999999999999" header="0.51180555555555551" footer="0.51180555555555551"/>
  <pageSetup paperSize="9" firstPageNumber="0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H4321"/>
  <sheetViews>
    <sheetView zoomScale="110" zoomScaleNormal="110" workbookViewId="0">
      <selection activeCell="G1" sqref="G1:G3"/>
    </sheetView>
  </sheetViews>
  <sheetFormatPr defaultRowHeight="12.75"/>
  <cols>
    <col min="1" max="1" width="12.140625" style="8" customWidth="1"/>
    <col min="2" max="2" width="13" style="51" customWidth="1"/>
    <col min="3" max="3" width="8.85546875" style="84" customWidth="1"/>
    <col min="4" max="4" width="8" style="75" customWidth="1"/>
    <col min="5" max="5" width="10.85546875" style="78" customWidth="1"/>
    <col min="6" max="6" width="9.7109375" style="80" customWidth="1"/>
    <col min="7" max="7" width="14.28515625" style="87" customWidth="1"/>
    <col min="8" max="8" width="9.140625" style="55" customWidth="1"/>
    <col min="9" max="15" width="9.140625" style="7" customWidth="1"/>
    <col min="16" max="16" width="9.5703125" style="7" customWidth="1"/>
    <col min="17" max="18" width="9.140625" style="7" customWidth="1"/>
    <col min="19" max="19" width="9.140625" style="58" customWidth="1"/>
    <col min="20" max="20" width="4.5703125" style="92" customWidth="1"/>
    <col min="21" max="21" width="11" style="26" customWidth="1"/>
    <col min="22" max="22" width="11.7109375" style="26" customWidth="1"/>
    <col min="23" max="23" width="13" style="3" customWidth="1"/>
    <col min="24" max="24" width="9.7109375" style="51" customWidth="1"/>
    <col min="25" max="30" width="9.7109375" customWidth="1"/>
    <col min="31" max="31" width="9.7109375" style="27" customWidth="1"/>
    <col min="32" max="32" width="11.42578125" style="89" customWidth="1"/>
    <col min="33" max="33" width="10.85546875" style="51" customWidth="1"/>
    <col min="34" max="34" width="12.5703125" style="27" customWidth="1"/>
    <col min="35" max="35" width="6.28515625" style="89" customWidth="1"/>
    <col min="36" max="36" width="13.85546875" style="94" customWidth="1"/>
    <col min="37" max="37" width="13.85546875" style="96" customWidth="1"/>
    <col min="38" max="38" width="10.5703125" style="51" customWidth="1"/>
    <col min="39" max="41" width="9.140625" customWidth="1"/>
    <col min="42" max="42" width="9.140625" style="62" customWidth="1"/>
    <col min="43" max="43" width="11" style="3" customWidth="1"/>
    <col min="44" max="44" width="11.140625" style="78" customWidth="1"/>
    <col min="45" max="45" width="9.140625" style="51" customWidth="1"/>
    <col min="46" max="46" width="9.140625" style="27" customWidth="1"/>
    <col min="47" max="54" width="9.140625" style="27"/>
    <col min="55" max="55" width="9.140625" style="62"/>
    <col min="56" max="57" width="9.7109375" style="17" customWidth="1"/>
    <col min="58" max="58" width="10.42578125" customWidth="1"/>
    <col min="59" max="59" width="11.28515625" customWidth="1"/>
    <col min="60" max="60" width="13.5703125" customWidth="1"/>
    <col min="61" max="61" width="18.140625" customWidth="1"/>
    <col min="62" max="62" width="19.85546875" customWidth="1"/>
    <col min="63" max="63" width="9.7109375" style="18" customWidth="1"/>
    <col min="64" max="64" width="10.85546875" customWidth="1"/>
    <col min="65" max="78" width="15.85546875" customWidth="1"/>
    <col min="90" max="90" width="14.42578125" customWidth="1"/>
    <col min="91" max="91" width="13.140625" customWidth="1"/>
    <col min="92" max="92" width="19.140625" customWidth="1"/>
    <col min="93" max="93" width="18.7109375" customWidth="1"/>
    <col min="94" max="94" width="13.7109375" customWidth="1"/>
    <col min="95" max="95" width="18.7109375" customWidth="1"/>
    <col min="96" max="98" width="19.7109375" customWidth="1"/>
    <col min="100" max="100" width="18.42578125" customWidth="1"/>
    <col min="101" max="102" width="19" customWidth="1"/>
    <col min="103" max="103" width="19.7109375" customWidth="1"/>
    <col min="104" max="104" width="19" customWidth="1"/>
    <col min="111" max="111" width="14.28515625" customWidth="1"/>
    <col min="112" max="112" width="5.7109375" customWidth="1"/>
    <col min="116" max="117" width="12.85546875" style="104" customWidth="1"/>
    <col min="118" max="118" width="12.140625" style="225" customWidth="1"/>
    <col min="119" max="119" width="13" style="51" customWidth="1"/>
    <col min="120" max="120" width="8.85546875" style="84" customWidth="1"/>
    <col min="121" max="121" width="8" style="75" customWidth="1"/>
    <col min="122" max="122" width="10.85546875" style="89" customWidth="1"/>
    <col min="123" max="123" width="9.7109375" style="89" customWidth="1"/>
    <col min="124" max="124" width="11.140625" style="87" customWidth="1"/>
    <col min="125" max="125" width="9.140625" style="55" customWidth="1"/>
    <col min="126" max="132" width="9.140625" style="7" customWidth="1"/>
    <col min="133" max="133" width="9.5703125" style="7" customWidth="1"/>
    <col min="134" max="135" width="9.140625" style="7" customWidth="1"/>
    <col min="136" max="136" width="9.140625" style="58" customWidth="1"/>
    <col min="137" max="137" width="4.5703125" style="92" customWidth="1"/>
    <col min="138" max="138" width="13" style="3" customWidth="1"/>
    <col min="139" max="139" width="9.7109375" style="51" customWidth="1"/>
    <col min="140" max="145" width="9.7109375" customWidth="1"/>
    <col min="146" max="146" width="9.7109375" style="27" customWidth="1"/>
    <col min="147" max="147" width="11.42578125" style="89" customWidth="1"/>
    <col min="148" max="148" width="10.85546875" style="51" customWidth="1"/>
    <col min="149" max="149" width="12.5703125" style="27" customWidth="1"/>
    <col min="150" max="150" width="6.28515625" style="89" customWidth="1"/>
    <col min="151" max="151" width="13.85546875" style="96" customWidth="1"/>
    <col min="152" max="152" width="10.5703125" style="51" customWidth="1"/>
    <col min="153" max="155" width="9.140625" customWidth="1"/>
    <col min="156" max="156" width="9.140625" style="62" customWidth="1"/>
    <col min="157" max="157" width="11" style="3" customWidth="1"/>
    <col min="158" max="158" width="11.140625" style="78" customWidth="1"/>
    <col min="159" max="159" width="9.140625" style="51" customWidth="1"/>
    <col min="160" max="160" width="9.140625" style="27" customWidth="1"/>
    <col min="161" max="168" width="9.140625" style="27"/>
    <col min="169" max="169" width="9.140625" style="62"/>
    <col min="170" max="170" width="9.140625" style="27"/>
    <col min="171" max="171" width="18.140625" customWidth="1"/>
    <col min="172" max="172" width="19.85546875" customWidth="1"/>
    <col min="173" max="173" width="9.7109375" style="18" customWidth="1"/>
    <col min="176" max="176" width="11.28515625" bestFit="1" customWidth="1"/>
    <col min="177" max="177" width="11.140625" customWidth="1"/>
    <col min="179" max="179" width="10.140625" customWidth="1"/>
    <col min="180" max="180" width="10.5703125" customWidth="1"/>
    <col min="182" max="182" width="10.85546875" customWidth="1"/>
    <col min="183" max="183" width="13.5703125" customWidth="1"/>
    <col min="186" max="186" width="10.42578125" customWidth="1"/>
    <col min="189" max="189" width="16.28515625" customWidth="1"/>
    <col min="198" max="198" width="10.140625" customWidth="1"/>
    <col min="201" max="201" width="15.42578125" customWidth="1"/>
    <col min="202" max="202" width="12.7109375" customWidth="1"/>
    <col min="203" max="203" width="14.42578125" customWidth="1"/>
    <col min="204" max="204" width="17.85546875" customWidth="1"/>
    <col min="205" max="205" width="15.5703125" customWidth="1"/>
    <col min="206" max="208" width="21.5703125" customWidth="1"/>
    <col min="209" max="209" width="20.42578125" customWidth="1"/>
    <col min="211" max="211" width="21.42578125" customWidth="1"/>
    <col min="212" max="212" width="21" customWidth="1"/>
    <col min="213" max="213" width="13.85546875" customWidth="1"/>
    <col min="214" max="215" width="21" customWidth="1"/>
    <col min="218" max="218" width="9.42578125" customWidth="1"/>
    <col min="219" max="219" width="8.85546875" customWidth="1"/>
    <col min="220" max="222" width="7.42578125" customWidth="1"/>
    <col min="238" max="238" width="13.85546875" customWidth="1"/>
    <col min="239" max="239" width="15" customWidth="1"/>
    <col min="240" max="241" width="13.5703125" customWidth="1"/>
    <col min="242" max="242" width="15" customWidth="1"/>
  </cols>
  <sheetData>
    <row r="1" spans="1:242" ht="21" customHeight="1" thickTop="1" thickBot="1">
      <c r="A1" s="130" t="s">
        <v>109</v>
      </c>
      <c r="B1" s="131" t="s">
        <v>1016</v>
      </c>
      <c r="C1" s="131" t="s">
        <v>1017</v>
      </c>
      <c r="D1" s="131"/>
      <c r="E1" s="693" t="s">
        <v>913</v>
      </c>
      <c r="F1" s="695" t="s">
        <v>107</v>
      </c>
      <c r="G1" s="661" t="s">
        <v>1095</v>
      </c>
      <c r="H1" s="687" t="s">
        <v>1</v>
      </c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9"/>
      <c r="T1" s="162"/>
      <c r="U1" s="151"/>
      <c r="V1" s="151"/>
      <c r="W1" s="152"/>
      <c r="X1" s="687" t="s">
        <v>1348</v>
      </c>
      <c r="Y1" s="688"/>
      <c r="Z1" s="688"/>
      <c r="AA1" s="688"/>
      <c r="AB1" s="688"/>
      <c r="AC1" s="688"/>
      <c r="AD1" s="688"/>
      <c r="AE1" s="689"/>
      <c r="AF1" s="153"/>
      <c r="AG1" s="165" t="str">
        <f>Statistika!$F$54</f>
        <v>Long</v>
      </c>
      <c r="AH1" s="165" t="str">
        <f>Statistika!$F$55</f>
        <v>Short</v>
      </c>
      <c r="AI1" s="154"/>
      <c r="AJ1" s="685" t="s">
        <v>5</v>
      </c>
      <c r="AK1" s="155"/>
      <c r="AL1" s="687" t="s">
        <v>1349</v>
      </c>
      <c r="AM1" s="688"/>
      <c r="AN1" s="688"/>
      <c r="AO1" s="688"/>
      <c r="AP1" s="689"/>
      <c r="AQ1" s="156"/>
      <c r="AR1" s="173" t="s">
        <v>911</v>
      </c>
      <c r="AS1" s="681" t="s">
        <v>99</v>
      </c>
      <c r="AT1" s="682"/>
      <c r="AU1" s="682"/>
      <c r="AV1" s="682"/>
      <c r="AW1" s="682"/>
      <c r="AX1" s="682"/>
      <c r="AY1" s="682"/>
      <c r="AZ1" s="682"/>
      <c r="BA1" s="682"/>
      <c r="BB1" s="682"/>
      <c r="BC1" s="683"/>
      <c r="BD1" s="684" t="s">
        <v>914</v>
      </c>
      <c r="BE1" s="684"/>
      <c r="BF1" s="684"/>
      <c r="BG1" s="684"/>
      <c r="BH1" s="684"/>
      <c r="BI1" s="684"/>
      <c r="BJ1" s="684"/>
      <c r="BK1" s="684"/>
      <c r="BL1" s="157"/>
      <c r="BM1" s="184" t="s">
        <v>1350</v>
      </c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8"/>
      <c r="CB1" s="15" t="s">
        <v>1345</v>
      </c>
      <c r="CL1" s="15" t="s">
        <v>1346</v>
      </c>
      <c r="CN1" s="594"/>
      <c r="CP1" s="594" t="s">
        <v>1342</v>
      </c>
      <c r="CV1" s="15" t="s">
        <v>1347</v>
      </c>
      <c r="CX1" s="15"/>
      <c r="CY1" s="594" t="s">
        <v>1342</v>
      </c>
      <c r="DG1" s="661" t="s">
        <v>1095</v>
      </c>
      <c r="DL1" s="36" t="s">
        <v>990</v>
      </c>
      <c r="DM1" s="106" t="s">
        <v>992</v>
      </c>
      <c r="DN1" s="133"/>
      <c r="DO1" s="131" t="s">
        <v>1023</v>
      </c>
      <c r="DP1" s="131" t="s">
        <v>1017</v>
      </c>
      <c r="DQ1" s="131"/>
      <c r="DR1" s="133"/>
      <c r="DS1" s="133"/>
      <c r="DT1" s="146"/>
      <c r="DU1" s="687" t="s">
        <v>1024</v>
      </c>
      <c r="DV1" s="688"/>
      <c r="DW1" s="688"/>
      <c r="DX1" s="688"/>
      <c r="DY1" s="688"/>
      <c r="DZ1" s="688"/>
      <c r="EA1" s="688"/>
      <c r="EB1" s="688"/>
      <c r="EC1" s="688"/>
      <c r="ED1" s="688"/>
      <c r="EE1" s="688"/>
      <c r="EF1" s="689"/>
      <c r="EG1" s="162"/>
      <c r="EH1" s="152"/>
      <c r="EI1" s="687" t="s">
        <v>1025</v>
      </c>
      <c r="EJ1" s="688"/>
      <c r="EK1" s="688"/>
      <c r="EL1" s="688"/>
      <c r="EM1" s="688"/>
      <c r="EN1" s="688"/>
      <c r="EO1" s="688"/>
      <c r="EP1" s="689"/>
      <c r="EQ1" s="153"/>
      <c r="ER1" s="165" t="str">
        <f>Statistika!$F$54</f>
        <v>Long</v>
      </c>
      <c r="ES1" s="165" t="str">
        <f>Statistika!$F$55</f>
        <v>Short</v>
      </c>
      <c r="ET1" s="154"/>
      <c r="EU1" s="155"/>
      <c r="EV1" s="687" t="s">
        <v>1027</v>
      </c>
      <c r="EW1" s="688"/>
      <c r="EX1" s="688"/>
      <c r="EY1" s="688"/>
      <c r="EZ1" s="689"/>
      <c r="FA1" s="156"/>
      <c r="FB1" s="173" t="s">
        <v>911</v>
      </c>
      <c r="FC1" s="690" t="s">
        <v>1029</v>
      </c>
      <c r="FD1" s="682"/>
      <c r="FE1" s="682"/>
      <c r="FF1" s="682"/>
      <c r="FG1" s="682"/>
      <c r="FH1" s="682"/>
      <c r="FI1" s="682"/>
      <c r="FJ1" s="682"/>
      <c r="FK1" s="682"/>
      <c r="FL1" s="682"/>
      <c r="FM1" s="683"/>
      <c r="FN1" s="223"/>
      <c r="FO1" s="684"/>
      <c r="FP1" s="684"/>
      <c r="FQ1" s="684"/>
      <c r="FS1" s="157"/>
      <c r="FT1" s="184" t="s">
        <v>932</v>
      </c>
      <c r="FU1" s="157"/>
      <c r="FV1" s="157"/>
      <c r="FW1" s="157"/>
      <c r="FX1" s="157"/>
      <c r="FY1" s="152" t="s">
        <v>1026</v>
      </c>
      <c r="FZ1" s="157"/>
      <c r="GA1" s="157"/>
      <c r="GB1" s="157"/>
      <c r="GC1" s="157"/>
      <c r="GD1" s="157"/>
      <c r="GE1" s="157"/>
      <c r="GF1" s="157"/>
      <c r="GG1" s="158"/>
      <c r="GI1" s="15" t="s">
        <v>979</v>
      </c>
      <c r="GM1" s="15" t="s">
        <v>1026</v>
      </c>
      <c r="GS1" s="15" t="s">
        <v>1005</v>
      </c>
      <c r="GW1" s="15" t="s">
        <v>1026</v>
      </c>
      <c r="GX1" s="594" t="s">
        <v>1342</v>
      </c>
      <c r="HC1" s="15" t="s">
        <v>1343</v>
      </c>
      <c r="HD1" s="15"/>
      <c r="HE1" s="594" t="s">
        <v>1342</v>
      </c>
      <c r="HF1" s="15"/>
      <c r="HG1" s="15"/>
      <c r="HH1" s="15"/>
      <c r="HJ1" s="15" t="s">
        <v>1182</v>
      </c>
      <c r="HQ1" s="15" t="s">
        <v>1194</v>
      </c>
      <c r="HW1" s="15" t="s">
        <v>1195</v>
      </c>
      <c r="ID1" s="8"/>
      <c r="IE1" s="625" t="s">
        <v>1046</v>
      </c>
      <c r="IF1" s="625"/>
      <c r="IG1" s="625"/>
    </row>
    <row r="2" spans="1:242">
      <c r="A2" s="691" t="s">
        <v>912</v>
      </c>
      <c r="B2" s="147" t="s">
        <v>7</v>
      </c>
      <c r="C2" s="147"/>
      <c r="D2" s="147"/>
      <c r="E2" s="693"/>
      <c r="F2" s="695"/>
      <c r="G2" s="662"/>
      <c r="H2" s="134">
        <f t="shared" ref="H2:S2" si="0">MONTH(H3)</f>
        <v>1</v>
      </c>
      <c r="I2" s="135">
        <f t="shared" si="0"/>
        <v>2</v>
      </c>
      <c r="J2" s="135">
        <f t="shared" si="0"/>
        <v>3</v>
      </c>
      <c r="K2" s="135">
        <f t="shared" si="0"/>
        <v>4</v>
      </c>
      <c r="L2" s="135">
        <f t="shared" si="0"/>
        <v>5</v>
      </c>
      <c r="M2" s="135">
        <f t="shared" si="0"/>
        <v>6</v>
      </c>
      <c r="N2" s="135">
        <f t="shared" si="0"/>
        <v>7</v>
      </c>
      <c r="O2" s="135">
        <f t="shared" si="0"/>
        <v>8</v>
      </c>
      <c r="P2" s="135">
        <f t="shared" si="0"/>
        <v>9</v>
      </c>
      <c r="Q2" s="135">
        <f t="shared" si="0"/>
        <v>10</v>
      </c>
      <c r="R2" s="135">
        <f t="shared" si="0"/>
        <v>11</v>
      </c>
      <c r="S2" s="136">
        <f t="shared" si="0"/>
        <v>12</v>
      </c>
      <c r="T2" s="163"/>
      <c r="U2" s="137"/>
      <c r="V2" s="137"/>
      <c r="W2" s="29"/>
      <c r="X2" s="135"/>
      <c r="Y2" s="135"/>
      <c r="Z2" s="135"/>
      <c r="AA2" s="135"/>
      <c r="AB2" s="135"/>
      <c r="AC2" s="135"/>
      <c r="AD2" s="135"/>
      <c r="AE2" s="135"/>
      <c r="AF2" s="29"/>
      <c r="AG2" s="166"/>
      <c r="AH2" s="166"/>
      <c r="AI2" s="29"/>
      <c r="AJ2" s="686"/>
      <c r="AK2" s="145"/>
      <c r="AL2" s="135"/>
      <c r="AM2" s="135"/>
      <c r="AN2" s="135"/>
      <c r="AO2" s="135"/>
      <c r="AP2" s="135"/>
      <c r="AQ2" s="29"/>
      <c r="AR2" s="174"/>
      <c r="AS2" s="169">
        <v>0</v>
      </c>
      <c r="AT2" s="169">
        <v>8.3333333333333329E-2</v>
      </c>
      <c r="AU2" s="169">
        <v>0.16666666666666666</v>
      </c>
      <c r="AV2" s="169">
        <v>0.25</v>
      </c>
      <c r="AW2" s="170">
        <v>0.33333333333333331</v>
      </c>
      <c r="AX2" s="170">
        <v>0.41666666666666669</v>
      </c>
      <c r="AY2" s="170">
        <v>0.5</v>
      </c>
      <c r="AZ2" s="170">
        <v>0.58333333333333337</v>
      </c>
      <c r="BA2" s="170">
        <v>0.75</v>
      </c>
      <c r="BB2" s="170">
        <v>0.83333333333333337</v>
      </c>
      <c r="BC2" s="170">
        <v>0.91666666666666663</v>
      </c>
      <c r="BD2" s="176"/>
      <c r="BE2" s="176"/>
      <c r="BF2" s="176"/>
      <c r="BG2" s="176"/>
      <c r="BH2" s="176"/>
      <c r="BI2" s="679" t="s">
        <v>915</v>
      </c>
      <c r="BJ2" s="679" t="s">
        <v>916</v>
      </c>
      <c r="BK2" s="176"/>
      <c r="BL2" s="177"/>
      <c r="BM2" s="178" t="str">
        <f>Statistika!F78</f>
        <v>Pinbar</v>
      </c>
      <c r="BN2" s="178" t="str">
        <f>Statistika!$F79</f>
        <v>Price Action</v>
      </c>
      <c r="BO2" s="178" t="str">
        <f>Statistika!$F80</f>
        <v>Pivot</v>
      </c>
      <c r="BP2" s="178" t="str">
        <f>Statistika!$F$81</f>
        <v>DSR-mid</v>
      </c>
      <c r="BQ2" s="178" t="str">
        <f>Statistika!$F$82</f>
        <v>DSR-odraz</v>
      </c>
      <c r="BR2" s="178" t="str">
        <f>Statistika!$F$83</f>
        <v>DSR-break</v>
      </c>
      <c r="BS2" s="178" t="str">
        <f>Statistika!$F84</f>
        <v>TrendLine</v>
      </c>
      <c r="BT2" s="178" t="str">
        <f>Statistika!$F$85</f>
        <v>Gap</v>
      </c>
      <c r="BU2" s="178" t="str">
        <f>Statistika!$F$86</f>
        <v>Fibo</v>
      </c>
      <c r="BV2" s="178" t="str">
        <f>Statistika!$F87</f>
        <v>Fxstreet</v>
      </c>
      <c r="BW2" s="178" t="str">
        <f>Statistika!$F$88</f>
        <v>Divergence</v>
      </c>
      <c r="BX2" s="178" t="str">
        <f>Statistika!$F$89</f>
        <v>TDI</v>
      </c>
      <c r="BY2" s="178" t="str">
        <f>Statistika!$F$90</f>
        <v>Zprávy</v>
      </c>
      <c r="BZ2" s="182" t="str">
        <f>Statistika!$F$91</f>
        <v>Dvojitý vrchol</v>
      </c>
      <c r="CB2" s="232" t="s">
        <v>0</v>
      </c>
      <c r="CC2" s="232" t="s">
        <v>978</v>
      </c>
      <c r="CD2" s="232" t="s">
        <v>980</v>
      </c>
      <c r="CE2" s="232" t="s">
        <v>981</v>
      </c>
      <c r="CF2" s="232" t="s">
        <v>982</v>
      </c>
      <c r="CG2" s="232" t="s">
        <v>983</v>
      </c>
      <c r="CH2" s="232" t="s">
        <v>984</v>
      </c>
      <c r="CI2" s="232" t="s">
        <v>985</v>
      </c>
      <c r="CJ2" s="232" t="s">
        <v>986</v>
      </c>
      <c r="CL2" s="593" t="str">
        <f>Statistika!$F117</f>
        <v>Unáhlený vstup</v>
      </c>
      <c r="CM2" s="593" t="str">
        <f>Statistika!$F118</f>
        <v>Pozdní vstup</v>
      </c>
      <c r="CN2" s="593" t="str">
        <f>Statistika!$F119</f>
        <v>Vstup v chopu</v>
      </c>
      <c r="CO2" s="593" t="str">
        <f>Statistika!$F120</f>
        <v>Vstup proti trendu</v>
      </c>
      <c r="CP2" s="593" t="str">
        <f>Statistika!$F121</f>
        <v>Vstup  do S/R</v>
      </c>
      <c r="CQ2" s="593" t="str">
        <f>Statistika!$F122</f>
        <v>Vstup před zprávama</v>
      </c>
      <c r="CR2" s="593" t="str">
        <f>Statistika!$F123</f>
        <v>nesoulad s TDI</v>
      </c>
      <c r="CS2" s="593" t="str">
        <f>Statistika!$F124</f>
        <v>Jiná chyba</v>
      </c>
      <c r="CT2" s="593" t="str">
        <f>Statistika!$F125</f>
        <v>Nesoulad s vyšším TF</v>
      </c>
      <c r="CV2" s="593" t="str">
        <f>Statistika!$F133</f>
        <v>Předčas. Uz. Pozice</v>
      </c>
      <c r="CW2" s="593" t="str">
        <f>Statistika!$F134</f>
        <v>Nedal BE</v>
      </c>
      <c r="CX2" s="593" t="str">
        <f>Statistika!$F135</f>
        <v>Předčas. BE</v>
      </c>
      <c r="CY2" s="593" t="str">
        <f>Statistika!$F136</f>
        <v>Nevhodné umístění TP</v>
      </c>
      <c r="CZ2" s="593" t="str">
        <f>Statistika!$F137</f>
        <v>Jiná chyba</v>
      </c>
      <c r="DG2" s="662"/>
      <c r="DL2" s="106" t="s">
        <v>991</v>
      </c>
      <c r="DM2" s="106"/>
      <c r="DN2" s="133"/>
      <c r="DO2" s="147" t="s">
        <v>7</v>
      </c>
      <c r="DP2" s="147"/>
      <c r="DQ2" s="147"/>
      <c r="DR2" s="133"/>
      <c r="DS2" s="133"/>
      <c r="DT2" s="133"/>
      <c r="DU2" s="134">
        <f t="shared" ref="DU2:EF2" si="1">MONTH(DU3)</f>
        <v>1</v>
      </c>
      <c r="DV2" s="135">
        <f t="shared" si="1"/>
        <v>2</v>
      </c>
      <c r="DW2" s="135">
        <f t="shared" si="1"/>
        <v>3</v>
      </c>
      <c r="DX2" s="135">
        <f t="shared" si="1"/>
        <v>4</v>
      </c>
      <c r="DY2" s="135">
        <f t="shared" si="1"/>
        <v>5</v>
      </c>
      <c r="DZ2" s="135">
        <f t="shared" si="1"/>
        <v>6</v>
      </c>
      <c r="EA2" s="135">
        <f t="shared" si="1"/>
        <v>7</v>
      </c>
      <c r="EB2" s="135">
        <f t="shared" si="1"/>
        <v>8</v>
      </c>
      <c r="EC2" s="135">
        <f t="shared" si="1"/>
        <v>9</v>
      </c>
      <c r="ED2" s="135">
        <f t="shared" si="1"/>
        <v>10</v>
      </c>
      <c r="EE2" s="135">
        <f t="shared" si="1"/>
        <v>11</v>
      </c>
      <c r="EF2" s="136">
        <f t="shared" si="1"/>
        <v>12</v>
      </c>
      <c r="EG2" s="163"/>
      <c r="EH2" s="29"/>
      <c r="EI2" s="135"/>
      <c r="EJ2" s="135"/>
      <c r="EK2" s="135"/>
      <c r="EL2" s="135"/>
      <c r="EM2" s="135"/>
      <c r="EN2" s="135"/>
      <c r="EO2" s="135"/>
      <c r="EP2" s="135"/>
      <c r="EQ2" s="29"/>
      <c r="ER2" s="166"/>
      <c r="ES2" s="166"/>
      <c r="ET2" s="29"/>
      <c r="EU2" s="145"/>
      <c r="EV2" s="135"/>
      <c r="EW2" s="135"/>
      <c r="EX2" s="135"/>
      <c r="EY2" s="135"/>
      <c r="EZ2" s="135"/>
      <c r="FA2" s="29"/>
      <c r="FB2" s="174"/>
      <c r="FC2" s="169">
        <v>0</v>
      </c>
      <c r="FD2" s="169">
        <v>8.3333333333333329E-2</v>
      </c>
      <c r="FE2" s="169">
        <v>0.16666666666666666</v>
      </c>
      <c r="FF2" s="169">
        <v>0.25</v>
      </c>
      <c r="FG2" s="170">
        <v>0.33333333333333331</v>
      </c>
      <c r="FH2" s="170">
        <v>0.41666666666666669</v>
      </c>
      <c r="FI2" s="170">
        <v>0.5</v>
      </c>
      <c r="FJ2" s="170">
        <v>0.58333333333333337</v>
      </c>
      <c r="FK2" s="170">
        <v>0.75</v>
      </c>
      <c r="FL2" s="170">
        <v>0.83333333333333337</v>
      </c>
      <c r="FM2" s="170">
        <v>0.91666666666666663</v>
      </c>
      <c r="FN2" s="170"/>
      <c r="FO2" s="679" t="s">
        <v>1030</v>
      </c>
      <c r="FP2" s="679" t="s">
        <v>1031</v>
      </c>
      <c r="FQ2" s="176"/>
      <c r="FS2" s="177"/>
      <c r="FT2" s="178" t="str">
        <f>Statistika!$F$78</f>
        <v>Pinbar</v>
      </c>
      <c r="FU2" s="178" t="str">
        <f>Statistika!$F79</f>
        <v>Price Action</v>
      </c>
      <c r="FV2" s="178" t="str">
        <f>Statistika!$F80</f>
        <v>Pivot</v>
      </c>
      <c r="FW2" s="178" t="str">
        <f>Statistika!$F$81</f>
        <v>DSR-mid</v>
      </c>
      <c r="FX2" s="178" t="str">
        <f>Statistika!$F$82</f>
        <v>DSR-odraz</v>
      </c>
      <c r="FY2" s="178" t="str">
        <f>Statistika!$F$83</f>
        <v>DSR-break</v>
      </c>
      <c r="FZ2" s="178" t="str">
        <f>Statistika!$F84</f>
        <v>TrendLine</v>
      </c>
      <c r="GA2" s="178" t="str">
        <f>Statistika!$F$85</f>
        <v>Gap</v>
      </c>
      <c r="GB2" s="178" t="str">
        <f>Statistika!$F$86</f>
        <v>Fibo</v>
      </c>
      <c r="GC2" s="178" t="str">
        <f>Statistika!$F87</f>
        <v>Fxstreet</v>
      </c>
      <c r="GD2" s="178" t="str">
        <f>Statistika!$F$88</f>
        <v>Divergence</v>
      </c>
      <c r="GE2" s="178" t="str">
        <f>Statistika!$F$89</f>
        <v>TDI</v>
      </c>
      <c r="GF2" s="178" t="str">
        <f>Statistika!$F$90</f>
        <v>Zprávy</v>
      </c>
      <c r="GG2" s="182" t="str">
        <f>Statistika!$F$91</f>
        <v>Dvojitý vrchol</v>
      </c>
      <c r="GI2" s="232" t="str">
        <f>Statistika!$L$100</f>
        <v>SL</v>
      </c>
      <c r="GJ2" s="232" t="str">
        <f>Statistika!$L$101</f>
        <v>BE10</v>
      </c>
      <c r="GK2" s="232" t="str">
        <f>Statistika!$L$102</f>
        <v>BE15</v>
      </c>
      <c r="GL2" s="232" t="str">
        <f>Statistika!$L$103</f>
        <v>BE20</v>
      </c>
      <c r="GM2" s="232" t="str">
        <f>Statistika!$L$104</f>
        <v>TP1</v>
      </c>
      <c r="GN2" s="232" t="str">
        <f>Statistika!$L$105</f>
        <v>TP2</v>
      </c>
      <c r="GO2" s="232" t="str">
        <f>Statistika!$L$106</f>
        <v>TP3</v>
      </c>
      <c r="GP2" s="232" t="str">
        <f>Statistika!$L$107</f>
        <v>Trailing SL</v>
      </c>
      <c r="GQ2" s="232" t="str">
        <f>Statistika!$L$108</f>
        <v>Manual</v>
      </c>
      <c r="GS2" s="232" t="str">
        <f>Statistika!$F117</f>
        <v>Unáhlený vstup</v>
      </c>
      <c r="GT2" s="232" t="str">
        <f>Statistika!$F118</f>
        <v>Pozdní vstup</v>
      </c>
      <c r="GU2" s="232" t="str">
        <f>Statistika!$F119</f>
        <v>Vstup v chopu</v>
      </c>
      <c r="GV2" s="232" t="str">
        <f>Statistika!$F120</f>
        <v>Vstup proti trendu</v>
      </c>
      <c r="GW2" s="232" t="str">
        <f>Statistika!$F121</f>
        <v>Vstup  do S/R</v>
      </c>
      <c r="GX2" s="232" t="str">
        <f>Statistika!$F122</f>
        <v>Vstup před zprávama</v>
      </c>
      <c r="GY2" s="232" t="str">
        <f>Statistika!$F123</f>
        <v>nesoulad s TDI</v>
      </c>
      <c r="GZ2" s="232" t="str">
        <f>Statistika!$F124</f>
        <v>Jiná chyba</v>
      </c>
      <c r="HA2" s="232" t="str">
        <f>Statistika!$F125</f>
        <v>Nesoulad s vyšším TF</v>
      </c>
      <c r="HC2" s="232" t="str">
        <f>Statistika!F133</f>
        <v>Předčas. Uz. Pozice</v>
      </c>
      <c r="HD2" s="232" t="str">
        <f>Statistika!F134</f>
        <v>Nedal BE</v>
      </c>
      <c r="HE2" s="232" t="str">
        <f>Statistika!F135</f>
        <v>Předčas. BE</v>
      </c>
      <c r="HF2" s="232" t="str">
        <f>Statistika!F136</f>
        <v>Nevhodné umístění TP</v>
      </c>
      <c r="HG2" s="232" t="str">
        <f>Statistika!F137</f>
        <v>Jiná chyba</v>
      </c>
      <c r="HJ2" s="348">
        <v>1</v>
      </c>
      <c r="HK2" s="348">
        <v>2</v>
      </c>
      <c r="HL2" s="348">
        <v>3</v>
      </c>
      <c r="HM2" s="348">
        <v>4</v>
      </c>
      <c r="HN2" s="348">
        <v>5</v>
      </c>
      <c r="HQ2" s="348" t="s">
        <v>1183</v>
      </c>
      <c r="HR2" s="348" t="s">
        <v>1184</v>
      </c>
      <c r="HS2" s="348" t="s">
        <v>1185</v>
      </c>
      <c r="HT2" s="348" t="s">
        <v>1186</v>
      </c>
      <c r="HU2" s="348" t="s">
        <v>1187</v>
      </c>
      <c r="HW2" s="348" t="s">
        <v>1183</v>
      </c>
      <c r="HX2" s="348" t="s">
        <v>1184</v>
      </c>
      <c r="HY2" s="348" t="s">
        <v>1185</v>
      </c>
      <c r="HZ2" s="348" t="s">
        <v>1186</v>
      </c>
      <c r="IA2" s="348" t="s">
        <v>1187</v>
      </c>
      <c r="ID2" s="8"/>
      <c r="IE2" s="17"/>
      <c r="IF2" s="625" t="s">
        <v>1443</v>
      </c>
      <c r="IG2" s="625" t="s">
        <v>1444</v>
      </c>
    </row>
    <row r="3" spans="1:242" ht="13.5" thickBot="1">
      <c r="A3" s="692"/>
      <c r="B3" s="132" t="s">
        <v>18</v>
      </c>
      <c r="C3" s="132" t="s">
        <v>14</v>
      </c>
      <c r="D3" s="132" t="s">
        <v>15</v>
      </c>
      <c r="E3" s="694"/>
      <c r="F3" s="138">
        <v>0</v>
      </c>
      <c r="G3" s="663"/>
      <c r="H3" s="140">
        <v>42005</v>
      </c>
      <c r="I3" s="141">
        <v>42036</v>
      </c>
      <c r="J3" s="141">
        <v>42064</v>
      </c>
      <c r="K3" s="141">
        <v>42095</v>
      </c>
      <c r="L3" s="141">
        <v>42125</v>
      </c>
      <c r="M3" s="141">
        <v>42156</v>
      </c>
      <c r="N3" s="141">
        <v>42186</v>
      </c>
      <c r="O3" s="141">
        <v>42217</v>
      </c>
      <c r="P3" s="141">
        <v>42248</v>
      </c>
      <c r="Q3" s="141">
        <v>42278</v>
      </c>
      <c r="R3" s="141">
        <v>42309</v>
      </c>
      <c r="S3" s="142">
        <v>42339</v>
      </c>
      <c r="T3" s="164"/>
      <c r="U3" s="143"/>
      <c r="V3" s="143"/>
      <c r="W3" s="144"/>
      <c r="X3" s="141" t="str">
        <f>Statistika!$F$63</f>
        <v>EURUSD</v>
      </c>
      <c r="Y3" s="141" t="str">
        <f>Statistika!$F$64</f>
        <v>GBPUSD</v>
      </c>
      <c r="Z3" s="141" t="str">
        <f>Statistika!$F$65</f>
        <v>USDJPY</v>
      </c>
      <c r="AA3" s="141" t="str">
        <f>Statistika!$F$66</f>
        <v>FDE30</v>
      </c>
      <c r="AB3" s="141" t="str">
        <f>Statistika!$F$67</f>
        <v>FUS500</v>
      </c>
      <c r="AC3" s="141" t="str">
        <f>Statistika!$F$68</f>
        <v>EURJPY</v>
      </c>
      <c r="AD3" s="141" t="str">
        <f>Statistika!$F$69</f>
        <v>GOLD</v>
      </c>
      <c r="AE3" s="141" t="str">
        <f>Statistika!$F$70</f>
        <v>SILVER</v>
      </c>
      <c r="AF3" s="144"/>
      <c r="AG3" s="167"/>
      <c r="AH3" s="167"/>
      <c r="AI3" s="144"/>
      <c r="AJ3" s="168" t="s">
        <v>41</v>
      </c>
      <c r="AK3" s="144"/>
      <c r="AL3" s="141" t="s">
        <v>24</v>
      </c>
      <c r="AM3" s="141" t="s">
        <v>25</v>
      </c>
      <c r="AN3" s="141" t="s">
        <v>26</v>
      </c>
      <c r="AO3" s="141" t="s">
        <v>27</v>
      </c>
      <c r="AP3" s="141" t="s">
        <v>28</v>
      </c>
      <c r="AQ3" s="144"/>
      <c r="AR3" s="175"/>
      <c r="AS3" s="171">
        <v>8.2638888888888887E-2</v>
      </c>
      <c r="AT3" s="171">
        <v>0.16597222222222222</v>
      </c>
      <c r="AU3" s="172">
        <v>0.24930555555555556</v>
      </c>
      <c r="AV3" s="171">
        <v>0.33263888888888887</v>
      </c>
      <c r="AW3" s="171">
        <v>0.41597222222222219</v>
      </c>
      <c r="AX3" s="171">
        <v>0.4993055555555555</v>
      </c>
      <c r="AY3" s="171">
        <v>0.58263888888888882</v>
      </c>
      <c r="AZ3" s="172">
        <v>0.74930555555555556</v>
      </c>
      <c r="BA3" s="172">
        <v>0.83263888888888893</v>
      </c>
      <c r="BB3" s="172">
        <v>0.9159722222222223</v>
      </c>
      <c r="BC3" s="172">
        <v>0.99930555555555556</v>
      </c>
      <c r="BD3" s="179" t="s">
        <v>1018</v>
      </c>
      <c r="BE3" s="179" t="s">
        <v>1019</v>
      </c>
      <c r="BF3" s="179" t="s">
        <v>1020</v>
      </c>
      <c r="BG3" s="179" t="s">
        <v>1021</v>
      </c>
      <c r="BH3" s="179" t="s">
        <v>1022</v>
      </c>
      <c r="BI3" s="680"/>
      <c r="BJ3" s="680"/>
      <c r="BK3" s="179"/>
      <c r="BL3" s="180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3"/>
      <c r="CB3" s="181"/>
      <c r="CC3" s="181"/>
      <c r="CD3" s="181"/>
      <c r="CE3" s="181"/>
      <c r="CF3" s="181"/>
      <c r="CG3" s="181"/>
      <c r="CH3" s="181"/>
      <c r="CI3" s="181"/>
      <c r="CJ3" s="181"/>
      <c r="CL3" s="181"/>
      <c r="CM3" s="181"/>
      <c r="CN3" s="181"/>
      <c r="CO3" s="181"/>
      <c r="CP3" s="181"/>
      <c r="CQ3" s="181"/>
      <c r="CR3" s="181"/>
      <c r="CS3" s="181"/>
      <c r="CT3" s="181"/>
      <c r="CV3" s="181"/>
      <c r="CW3" s="181"/>
      <c r="CX3" s="181"/>
      <c r="CY3" s="181"/>
      <c r="CZ3" s="181"/>
      <c r="DG3" s="663"/>
      <c r="DL3" s="107">
        <f>Statistika!$B$3</f>
        <v>100000</v>
      </c>
      <c r="DM3" s="231">
        <v>1</v>
      </c>
      <c r="DN3" s="133"/>
      <c r="DO3" s="132" t="s">
        <v>1002</v>
      </c>
      <c r="DP3" s="132" t="s">
        <v>14</v>
      </c>
      <c r="DQ3" s="132" t="s">
        <v>15</v>
      </c>
      <c r="DR3" s="133"/>
      <c r="DS3" s="133"/>
      <c r="DT3" s="139"/>
      <c r="DU3" s="140">
        <v>42005</v>
      </c>
      <c r="DV3" s="141">
        <v>42036</v>
      </c>
      <c r="DW3" s="141">
        <v>42064</v>
      </c>
      <c r="DX3" s="141">
        <v>42095</v>
      </c>
      <c r="DY3" s="141">
        <v>42125</v>
      </c>
      <c r="DZ3" s="141">
        <v>42156</v>
      </c>
      <c r="EA3" s="141">
        <v>42186</v>
      </c>
      <c r="EB3" s="141">
        <v>42217</v>
      </c>
      <c r="EC3" s="141">
        <v>42248</v>
      </c>
      <c r="ED3" s="141">
        <v>42278</v>
      </c>
      <c r="EE3" s="141">
        <v>42309</v>
      </c>
      <c r="EF3" s="142">
        <v>42339</v>
      </c>
      <c r="EG3" s="164"/>
      <c r="EH3" s="144"/>
      <c r="EI3" s="141" t="str">
        <f>Statistika!$F$63</f>
        <v>EURUSD</v>
      </c>
      <c r="EJ3" s="141" t="str">
        <f>Statistika!$F$64</f>
        <v>GBPUSD</v>
      </c>
      <c r="EK3" s="141" t="str">
        <f>Statistika!$F$65</f>
        <v>USDJPY</v>
      </c>
      <c r="EL3" s="141" t="str">
        <f>Statistika!$F$66</f>
        <v>FDE30</v>
      </c>
      <c r="EM3" s="141" t="str">
        <f>Statistika!$F$67</f>
        <v>FUS500</v>
      </c>
      <c r="EN3" s="141" t="str">
        <f>Statistika!$F$68</f>
        <v>EURJPY</v>
      </c>
      <c r="EO3" s="141" t="str">
        <f>Statistika!$F$69</f>
        <v>GOLD</v>
      </c>
      <c r="EP3" s="141" t="str">
        <f>Statistika!$F$70</f>
        <v>SILVER</v>
      </c>
      <c r="EQ3" s="144"/>
      <c r="ER3" s="167" t="s">
        <v>1026</v>
      </c>
      <c r="ES3" s="167" t="s">
        <v>1026</v>
      </c>
      <c r="ET3" s="144"/>
      <c r="EU3" s="144"/>
      <c r="EV3" s="141" t="s">
        <v>24</v>
      </c>
      <c r="EW3" s="141" t="s">
        <v>25</v>
      </c>
      <c r="EX3" s="141" t="s">
        <v>26</v>
      </c>
      <c r="EY3" s="141" t="s">
        <v>27</v>
      </c>
      <c r="EZ3" s="141" t="s">
        <v>28</v>
      </c>
      <c r="FA3" s="144"/>
      <c r="FB3" s="175"/>
      <c r="FC3" s="171">
        <v>8.2638888888888887E-2</v>
      </c>
      <c r="FD3" s="171">
        <v>0.16597222222222222</v>
      </c>
      <c r="FE3" s="172">
        <v>0.24930555555555556</v>
      </c>
      <c r="FF3" s="171">
        <v>0.33263888888888887</v>
      </c>
      <c r="FG3" s="171">
        <v>0.41597222222222219</v>
      </c>
      <c r="FH3" s="171">
        <v>0.4993055555555555</v>
      </c>
      <c r="FI3" s="171">
        <v>0.58263888888888882</v>
      </c>
      <c r="FJ3" s="172">
        <v>0.74930555555555556</v>
      </c>
      <c r="FK3" s="172">
        <v>0.83263888888888893</v>
      </c>
      <c r="FL3" s="172">
        <v>0.9159722222222223</v>
      </c>
      <c r="FM3" s="172">
        <v>0.99930555555555556</v>
      </c>
      <c r="FN3" s="172"/>
      <c r="FO3" s="680"/>
      <c r="FP3" s="680"/>
      <c r="FQ3" s="179"/>
      <c r="FS3" s="180"/>
      <c r="FT3" s="181"/>
      <c r="FU3" s="181"/>
      <c r="FV3" s="181"/>
      <c r="FW3" s="181"/>
      <c r="FX3" s="181"/>
      <c r="FY3" s="181"/>
      <c r="FZ3" s="181"/>
      <c r="GA3" s="181"/>
      <c r="GB3" s="181"/>
      <c r="GC3" s="181"/>
      <c r="GD3" s="181"/>
      <c r="GE3" s="181"/>
      <c r="GF3" s="181"/>
      <c r="GG3" s="183"/>
      <c r="GI3" s="181"/>
      <c r="GJ3" s="181"/>
      <c r="GK3" s="181"/>
      <c r="GL3" s="181"/>
      <c r="GM3" s="181"/>
      <c r="GN3" s="181"/>
      <c r="GO3" s="181"/>
      <c r="GP3" s="181"/>
      <c r="GQ3" s="181"/>
      <c r="GS3" s="232"/>
      <c r="GT3" s="232"/>
      <c r="GU3" s="232"/>
      <c r="GV3" s="232"/>
      <c r="GW3" s="232"/>
      <c r="GX3" s="232"/>
      <c r="GY3" s="232"/>
      <c r="GZ3" s="232"/>
      <c r="HA3" s="232"/>
      <c r="HC3" s="232"/>
      <c r="HD3" s="232"/>
      <c r="HE3" s="232"/>
      <c r="HF3" s="232"/>
      <c r="HG3" s="232"/>
      <c r="HJ3" s="232"/>
      <c r="HK3" s="232"/>
      <c r="HL3" s="232"/>
      <c r="HM3" s="232"/>
      <c r="HN3" s="232"/>
      <c r="HQ3" s="232"/>
      <c r="HR3" s="232"/>
      <c r="HS3" s="232"/>
      <c r="HT3" s="232"/>
      <c r="HU3" s="232"/>
      <c r="HW3" s="232"/>
      <c r="HX3" s="232"/>
      <c r="HY3" s="232"/>
      <c r="HZ3" s="232"/>
      <c r="IA3" s="232"/>
      <c r="ID3" s="8"/>
      <c r="IE3" s="17"/>
      <c r="IF3" s="17">
        <f>MAX(IF4:IF17)</f>
        <v>6</v>
      </c>
      <c r="IG3" s="17" t="str">
        <f>VLOOKUP(IF3,IF4:IG17,2)</f>
        <v>Gap</v>
      </c>
    </row>
    <row r="4" spans="1:242">
      <c r="A4" s="8">
        <f>Deník!C5</f>
        <v>42150</v>
      </c>
      <c r="B4" s="50">
        <f>Deník!R5</f>
        <v>4.8000000000003595</v>
      </c>
      <c r="C4" s="102">
        <f>IF(AND(Deník!R5&gt;1,Deník!R5&lt;&gt;""),1,"")</f>
        <v>1</v>
      </c>
      <c r="D4" s="102" t="str">
        <f>IF(AND(Deník!R5&lt;=0,Deník!R5&lt;&gt;""),1,"")</f>
        <v/>
      </c>
      <c r="E4" s="159" t="str">
        <f>IF(AND(Deník!R5&gt;=0,Deník!R5&lt;=1),1,"")</f>
        <v/>
      </c>
      <c r="F4" s="79">
        <f>IF(Deník!R5&lt;&gt;"",Deník!R5+F3,"")</f>
        <v>4.8000000000003595</v>
      </c>
      <c r="G4" s="115" t="s">
        <v>934</v>
      </c>
      <c r="H4" s="112">
        <f>Statistika!G35</f>
        <v>0</v>
      </c>
      <c r="I4" s="113">
        <f>Statistika!G36</f>
        <v>0</v>
      </c>
      <c r="J4" s="113">
        <f>Statistika!G37</f>
        <v>0</v>
      </c>
      <c r="K4" s="113">
        <f>Statistika!G38</f>
        <v>0</v>
      </c>
      <c r="L4" s="113">
        <f>Statistika!G39</f>
        <v>10</v>
      </c>
      <c r="M4" s="113">
        <f>Statistika!G40</f>
        <v>20</v>
      </c>
      <c r="N4" s="113">
        <f>Statistika!G41</f>
        <v>12</v>
      </c>
      <c r="O4" s="113">
        <f>Statistika!G42</f>
        <v>0</v>
      </c>
      <c r="P4" s="113">
        <f>Statistika!G43</f>
        <v>0</v>
      </c>
      <c r="Q4" s="113">
        <f>Statistika!G44</f>
        <v>0</v>
      </c>
      <c r="R4" s="113">
        <f>Statistika!G45</f>
        <v>0</v>
      </c>
      <c r="S4" s="114">
        <f>Statistika!G46</f>
        <v>0</v>
      </c>
      <c r="U4" s="126" t="s">
        <v>10</v>
      </c>
      <c r="V4" s="160" t="s">
        <v>30</v>
      </c>
      <c r="W4" s="117" t="s">
        <v>934</v>
      </c>
      <c r="X4" s="108">
        <f>Statistika!G63</f>
        <v>14</v>
      </c>
      <c r="Y4" s="111">
        <f>Statistika!G64</f>
        <v>13</v>
      </c>
      <c r="Z4" s="111">
        <f>Statistika!G65</f>
        <v>7</v>
      </c>
      <c r="AA4" s="111">
        <f>Statistika!G66</f>
        <v>4</v>
      </c>
      <c r="AB4" s="111">
        <f>Statistika!G67</f>
        <v>2</v>
      </c>
      <c r="AC4" s="111">
        <f>Statistika!G68</f>
        <v>0</v>
      </c>
      <c r="AD4" s="111">
        <f>Statistika!G69</f>
        <v>2</v>
      </c>
      <c r="AE4" s="109">
        <f>Statistika!G70</f>
        <v>0</v>
      </c>
      <c r="AF4" s="148" t="s">
        <v>934</v>
      </c>
      <c r="AG4" s="108">
        <f>Statistika!G54</f>
        <v>11</v>
      </c>
      <c r="AH4" s="109">
        <f>Statistika!$G$55</f>
        <v>31</v>
      </c>
      <c r="AI4" s="95"/>
      <c r="AJ4" s="71">
        <f>IF(Deník!N5&lt;&gt;"",Deník!N5*-1,"")</f>
        <v>-26.800000000000157</v>
      </c>
      <c r="AK4" s="116" t="s">
        <v>934</v>
      </c>
      <c r="AL4" s="108">
        <f>Statistika!G23</f>
        <v>12</v>
      </c>
      <c r="AM4" s="111">
        <f>Statistika!G24</f>
        <v>14</v>
      </c>
      <c r="AN4" s="111">
        <f>Statistika!G25</f>
        <v>9</v>
      </c>
      <c r="AO4" s="111">
        <f>Statistika!G26</f>
        <v>3</v>
      </c>
      <c r="AP4" s="110">
        <f>Statistika!G27</f>
        <v>3</v>
      </c>
      <c r="AQ4" s="116" t="s">
        <v>934</v>
      </c>
      <c r="AR4" s="149">
        <f>COUNTIF(AR5:AR610,"&gt;0:00")</f>
        <v>42</v>
      </c>
      <c r="AS4" s="150">
        <f>Statistika!G6</f>
        <v>0</v>
      </c>
      <c r="AT4" s="150">
        <f>Statistika!G7</f>
        <v>0</v>
      </c>
      <c r="AU4" s="150">
        <f>Statistika!G8</f>
        <v>0</v>
      </c>
      <c r="AV4" s="150">
        <f>Statistika!G9</f>
        <v>1</v>
      </c>
      <c r="AW4" s="150">
        <f>Statistika!G10</f>
        <v>8</v>
      </c>
      <c r="AX4" s="150">
        <f>Statistika!G11</f>
        <v>7</v>
      </c>
      <c r="AY4" s="150">
        <f>Statistika!G12</f>
        <v>5</v>
      </c>
      <c r="AZ4" s="150">
        <f>Statistika!G13</f>
        <v>15</v>
      </c>
      <c r="BA4" s="150">
        <f>Statistika!G14</f>
        <v>3</v>
      </c>
      <c r="BB4" s="150">
        <f>Statistika!G15</f>
        <v>0</v>
      </c>
      <c r="BC4" s="150">
        <f>Statistika!G16</f>
        <v>3</v>
      </c>
      <c r="BD4" s="20">
        <f>IF(Deník!$J5="S",(Deník!$M5-Deník!$K5),IF(Deník!$J5="L",(Deník!$K5-Deník!$M5),""))</f>
        <v>2.6800000000000157E-3</v>
      </c>
      <c r="BE4" s="20">
        <f>IF(Deník!$J5="S",(Deník!$K5-Deník!$O5),IF(Deník!$J5="L",(Deník!$O5-Deník!$K5),""))</f>
        <v>8.5200000000000831E-3</v>
      </c>
      <c r="BF4" s="20">
        <f>IF(Deník!$J5="S",(Deník!$K5-Deník!$L5),IF(Deník!$J5="L",(Deník!$L5-Deník!$K5),""))</f>
        <v>4.8000000000003595E-4</v>
      </c>
      <c r="BG4" s="20">
        <f>IF(Deník!$J5="S",(Deník!$K5-Deník!$S5),IF(Deník!$J5="L",(Deník!$S5-Deník!$K5),""))</f>
        <v>-2.4699999999999722E-3</v>
      </c>
      <c r="BH4" s="20">
        <f>IF(Deník!$J5="S",(Deník!$K5-Deník!$U5),IF(Deník!$J5="L",(Deník!$U5-Deník!$K5),""))</f>
        <v>3.5199999999999676E-3</v>
      </c>
      <c r="BI4" s="185">
        <f>SUM(BI5:BI610)</f>
        <v>510.80000000000604</v>
      </c>
      <c r="BJ4" s="185">
        <f>SUM(BJ5:BJ610)</f>
        <v>-671.99999999999943</v>
      </c>
      <c r="BK4" s="17"/>
      <c r="BL4" s="118" t="s">
        <v>934</v>
      </c>
      <c r="BM4" s="119">
        <f>Statistika!G78</f>
        <v>5</v>
      </c>
      <c r="BN4" s="119">
        <f>Statistika!G79</f>
        <v>9</v>
      </c>
      <c r="BO4" s="119">
        <f>Statistika!G80</f>
        <v>1</v>
      </c>
      <c r="BP4" s="119">
        <f>Statistika!G81</f>
        <v>1</v>
      </c>
      <c r="BQ4" s="119">
        <f>Statistika!G82</f>
        <v>1</v>
      </c>
      <c r="BR4" s="119">
        <f>Statistika!G83</f>
        <v>11</v>
      </c>
      <c r="BS4" s="119">
        <f>Statistika!G84</f>
        <v>0</v>
      </c>
      <c r="BT4" s="119">
        <f>Statistika!G85</f>
        <v>9</v>
      </c>
      <c r="BU4" s="119">
        <f>Statistika!G86</f>
        <v>0</v>
      </c>
      <c r="BV4" s="119">
        <f>Statistika!G87</f>
        <v>0</v>
      </c>
      <c r="BW4" s="119">
        <f>Statistika!G88</f>
        <v>0</v>
      </c>
      <c r="BX4" s="119">
        <f>Statistika!G89</f>
        <v>1</v>
      </c>
      <c r="BY4" s="119">
        <f>Statistika!G90</f>
        <v>3</v>
      </c>
      <c r="BZ4" s="119">
        <f>Statistika!G91</f>
        <v>1</v>
      </c>
      <c r="CB4" s="119"/>
      <c r="CC4" s="119"/>
      <c r="CD4" s="119"/>
      <c r="CE4" s="119"/>
      <c r="CF4" s="119"/>
      <c r="CG4" s="119"/>
      <c r="CH4" s="119"/>
      <c r="CI4" s="119"/>
      <c r="CJ4" s="119"/>
      <c r="CL4" s="119">
        <f>Statistika!$J117</f>
        <v>2</v>
      </c>
      <c r="CM4" s="119">
        <f>Statistika!$J118</f>
        <v>2</v>
      </c>
      <c r="CN4" s="119">
        <f>Statistika!$J119</f>
        <v>0</v>
      </c>
      <c r="CO4" s="119">
        <f>Statistika!$J120</f>
        <v>2</v>
      </c>
      <c r="CP4" s="119">
        <f>Statistika!$J121</f>
        <v>1</v>
      </c>
      <c r="CQ4" s="119">
        <f>Statistika!$J122</f>
        <v>1</v>
      </c>
      <c r="CR4" s="119">
        <f>Statistika!$J123</f>
        <v>1</v>
      </c>
      <c r="CS4" s="119">
        <f>Statistika!$J124</f>
        <v>1</v>
      </c>
      <c r="CT4" s="119">
        <f>Statistika!$J125</f>
        <v>0</v>
      </c>
      <c r="CV4" s="119">
        <f>Statistika!$J133</f>
        <v>0</v>
      </c>
      <c r="CW4" s="119">
        <f>Statistika!$J134</f>
        <v>1</v>
      </c>
      <c r="CX4" s="119">
        <f>Statistika!$J135</f>
        <v>1</v>
      </c>
      <c r="CY4" s="119">
        <f>Statistika!$J136</f>
        <v>1</v>
      </c>
      <c r="CZ4" s="119">
        <f>Statistika!$J137</f>
        <v>1</v>
      </c>
      <c r="DL4" s="221">
        <f>DL3+DO4</f>
        <v>100241.3</v>
      </c>
      <c r="DM4" s="220">
        <f>DL4/MAX($DL$3,DL3)-1</f>
        <v>2.4129999999999985E-3</v>
      </c>
      <c r="DO4" s="50">
        <f>Deník!W5</f>
        <v>241.3</v>
      </c>
      <c r="DP4" s="102">
        <f>IF(AND(Deník!W5&gt;0),1,"")</f>
        <v>1</v>
      </c>
      <c r="DQ4" s="102" t="str">
        <f>IF(AND(Deník!W5&lt;=0),1,"")</f>
        <v/>
      </c>
      <c r="DR4" s="227"/>
      <c r="DS4" s="228"/>
      <c r="DT4" s="115" t="s">
        <v>934</v>
      </c>
      <c r="DU4" s="112">
        <f>Statistika!G35</f>
        <v>0</v>
      </c>
      <c r="DV4" s="113">
        <f>Statistika!G36</f>
        <v>0</v>
      </c>
      <c r="DW4" s="113">
        <f>Statistika!J37</f>
        <v>0</v>
      </c>
      <c r="DX4" s="113">
        <f>Statistika!G38</f>
        <v>0</v>
      </c>
      <c r="DY4" s="113">
        <f>Statistika!G39</f>
        <v>10</v>
      </c>
      <c r="DZ4" s="113">
        <f>Statistika!G40</f>
        <v>20</v>
      </c>
      <c r="EA4" s="113">
        <f>Statistika!G41</f>
        <v>12</v>
      </c>
      <c r="EB4" s="113">
        <f>Statistika!CZ41</f>
        <v>0</v>
      </c>
      <c r="EC4" s="113">
        <f>Statistika!G43</f>
        <v>0</v>
      </c>
      <c r="ED4" s="113">
        <f>Statistika!G44</f>
        <v>0</v>
      </c>
      <c r="EE4" s="113">
        <f>Statistika!G45</f>
        <v>0</v>
      </c>
      <c r="EF4" s="114">
        <f>Statistika!G46</f>
        <v>0</v>
      </c>
      <c r="EH4" s="117" t="s">
        <v>934</v>
      </c>
      <c r="EI4" s="108">
        <f>Statistika!$G$63</f>
        <v>14</v>
      </c>
      <c r="EJ4" s="111">
        <f>Statistika!$G$64</f>
        <v>13</v>
      </c>
      <c r="EK4" s="111">
        <f>Statistika!$G$65</f>
        <v>7</v>
      </c>
      <c r="EL4" s="111">
        <f>Statistika!$G$66</f>
        <v>4</v>
      </c>
      <c r="EM4" s="111">
        <f>Statistika!$G$67</f>
        <v>2</v>
      </c>
      <c r="EN4" s="111">
        <f>Statistika!$G$68</f>
        <v>0</v>
      </c>
      <c r="EO4" s="111">
        <f>Statistika!$G$69</f>
        <v>2</v>
      </c>
      <c r="EP4" s="109">
        <f>Statistika!$G$70</f>
        <v>0</v>
      </c>
      <c r="EQ4" s="148" t="s">
        <v>934</v>
      </c>
      <c r="ER4" s="108">
        <f>Statistika!$G$54</f>
        <v>11</v>
      </c>
      <c r="ES4" s="109">
        <f>Statistika!$G$55</f>
        <v>31</v>
      </c>
      <c r="ET4" s="95"/>
      <c r="EU4" s="116" t="s">
        <v>934</v>
      </c>
      <c r="EV4" s="108">
        <f>Statistika!G23</f>
        <v>12</v>
      </c>
      <c r="EW4" s="111">
        <f>Statistika!G24</f>
        <v>14</v>
      </c>
      <c r="EX4" s="111">
        <f>Statistika!G25</f>
        <v>9</v>
      </c>
      <c r="EY4" s="111">
        <f>Statistika!G26</f>
        <v>3</v>
      </c>
      <c r="EZ4" s="110">
        <f>Statistika!G27</f>
        <v>3</v>
      </c>
      <c r="FA4" s="116" t="s">
        <v>934</v>
      </c>
      <c r="FB4" s="149">
        <f>COUNTIF(FB5:FB610,"&gt;0:00")</f>
        <v>42</v>
      </c>
      <c r="FC4" s="150">
        <f>Statistika!G6</f>
        <v>0</v>
      </c>
      <c r="FD4" s="150">
        <f>Statistika!G7</f>
        <v>0</v>
      </c>
      <c r="FE4" s="150">
        <f>Statistika!G8</f>
        <v>0</v>
      </c>
      <c r="FF4" s="150">
        <f>Statistika!G9</f>
        <v>1</v>
      </c>
      <c r="FG4" s="150">
        <f>Statistika!G10</f>
        <v>8</v>
      </c>
      <c r="FH4" s="150">
        <f>Statistika!G11</f>
        <v>7</v>
      </c>
      <c r="FI4" s="150">
        <f>Statistika!G12</f>
        <v>5</v>
      </c>
      <c r="FJ4" s="150">
        <f>Statistika!G13</f>
        <v>15</v>
      </c>
      <c r="FK4" s="150">
        <f>Statistika!G14</f>
        <v>3</v>
      </c>
      <c r="FL4" s="150">
        <f>Statistika!G15</f>
        <v>0</v>
      </c>
      <c r="FM4" s="150">
        <f>Statistika!G16</f>
        <v>3</v>
      </c>
      <c r="FN4" s="224"/>
      <c r="FO4" s="234">
        <f>SUM(FO5:FO610)</f>
        <v>15047.93</v>
      </c>
      <c r="FP4" s="234">
        <f>SUM(FP5:FP610)</f>
        <v>-21200.899999999998</v>
      </c>
      <c r="FQ4" s="17"/>
      <c r="FS4" s="118" t="s">
        <v>934</v>
      </c>
      <c r="FT4" s="119">
        <f>Statistika!G78</f>
        <v>5</v>
      </c>
      <c r="FU4" s="119">
        <f>Statistika!G79</f>
        <v>9</v>
      </c>
      <c r="FV4" s="119">
        <f>Statistika!G80</f>
        <v>1</v>
      </c>
      <c r="FW4" s="119">
        <f>Statistika!G81</f>
        <v>1</v>
      </c>
      <c r="FX4" s="119">
        <f>Statistika!G82</f>
        <v>1</v>
      </c>
      <c r="FY4" s="119">
        <f>Statistika!G83</f>
        <v>11</v>
      </c>
      <c r="FZ4" s="119">
        <f>Statistika!G84</f>
        <v>0</v>
      </c>
      <c r="GA4" s="119">
        <f>Statistika!G85</f>
        <v>9</v>
      </c>
      <c r="GB4" s="119">
        <f>Statistika!G86</f>
        <v>0</v>
      </c>
      <c r="GC4" s="119">
        <f>Statistika!G87</f>
        <v>0</v>
      </c>
      <c r="GD4" s="119">
        <f>Statistika!G88</f>
        <v>0</v>
      </c>
      <c r="GE4" s="119">
        <f>Statistika!G89</f>
        <v>1</v>
      </c>
      <c r="GF4" s="119">
        <f>Statistika!G90</f>
        <v>3</v>
      </c>
      <c r="GG4" s="119">
        <f>Statistika!G91</f>
        <v>1</v>
      </c>
      <c r="GI4" s="119">
        <f>Statistika!N100</f>
        <v>19</v>
      </c>
      <c r="GJ4" s="119">
        <f>Statistika!N101</f>
        <v>1</v>
      </c>
      <c r="GK4" s="119">
        <f>Statistika!N102</f>
        <v>3</v>
      </c>
      <c r="GL4" s="119">
        <f>Statistika!N103</f>
        <v>3</v>
      </c>
      <c r="GM4" s="119">
        <f>Statistika!N104</f>
        <v>8</v>
      </c>
      <c r="GN4" s="119">
        <f>Statistika!N105</f>
        <v>0</v>
      </c>
      <c r="GO4" s="119">
        <f>Statistika!N106</f>
        <v>0</v>
      </c>
      <c r="GP4" s="119">
        <f>Statistika!N107</f>
        <v>1</v>
      </c>
      <c r="GQ4" s="119">
        <f>Statistika!N108</f>
        <v>2</v>
      </c>
      <c r="GR4" s="233"/>
      <c r="GS4" s="234">
        <f>Statistika!$J117</f>
        <v>2</v>
      </c>
      <c r="GT4" s="234">
        <f>Statistika!$J118</f>
        <v>2</v>
      </c>
      <c r="GU4" s="234">
        <f>Statistika!$J119</f>
        <v>0</v>
      </c>
      <c r="GV4" s="234">
        <f>Statistika!$J120</f>
        <v>2</v>
      </c>
      <c r="GW4" s="234">
        <f>Statistika!$J121</f>
        <v>1</v>
      </c>
      <c r="GX4" s="234">
        <f>Statistika!$J122</f>
        <v>1</v>
      </c>
      <c r="GY4" s="234">
        <f>Statistika!$J123</f>
        <v>1</v>
      </c>
      <c r="GZ4" s="234">
        <f>Statistika!$J124</f>
        <v>1</v>
      </c>
      <c r="HA4" s="234">
        <f>Statistika!$J125</f>
        <v>0</v>
      </c>
      <c r="HB4" s="233"/>
      <c r="HC4" s="234">
        <f>Statistika!$J133</f>
        <v>0</v>
      </c>
      <c r="HD4" s="234">
        <f>Statistika!$J134</f>
        <v>1</v>
      </c>
      <c r="HE4" s="234">
        <f>Statistika!$J135</f>
        <v>1</v>
      </c>
      <c r="HF4" s="234">
        <f>Statistika!$J137</f>
        <v>1</v>
      </c>
      <c r="HG4" s="234">
        <f>Statistika!$J137</f>
        <v>1</v>
      </c>
      <c r="HJ4" s="234">
        <f>Statistika!$G133</f>
        <v>0</v>
      </c>
      <c r="HK4" s="234">
        <f>Statistika!$G135</f>
        <v>0</v>
      </c>
      <c r="HL4" s="234">
        <f>Statistika!$G137</f>
        <v>0</v>
      </c>
      <c r="HM4" s="234">
        <f>Statistika!$G137</f>
        <v>0</v>
      </c>
      <c r="HN4" s="234">
        <f>Statistika!$G137</f>
        <v>0</v>
      </c>
      <c r="HQ4" s="234">
        <f>Statistika!$G133</f>
        <v>0</v>
      </c>
      <c r="HR4" s="234">
        <f>Statistika!$G135</f>
        <v>0</v>
      </c>
      <c r="HS4" s="234">
        <f>Statistika!$G137</f>
        <v>0</v>
      </c>
      <c r="HT4" s="234">
        <f>Statistika!$G137</f>
        <v>0</v>
      </c>
      <c r="HU4" s="234">
        <f>Statistika!$G137</f>
        <v>0</v>
      </c>
      <c r="HW4" s="234">
        <f>Statistika!$G133</f>
        <v>0</v>
      </c>
      <c r="HX4" s="234">
        <f>Statistika!$G135</f>
        <v>0</v>
      </c>
      <c r="HY4" s="234">
        <f>Statistika!$G137</f>
        <v>0</v>
      </c>
      <c r="HZ4" s="234">
        <f>Statistika!$G137</f>
        <v>0</v>
      </c>
      <c r="IA4" s="234">
        <f>Statistika!$G137</f>
        <v>0</v>
      </c>
      <c r="ID4" s="8" t="s">
        <v>1445</v>
      </c>
      <c r="IE4" s="17"/>
      <c r="IF4" s="626">
        <f>IF(IH4=0,"",IH4)</f>
        <v>4</v>
      </c>
      <c r="IG4" s="626" t="s">
        <v>925</v>
      </c>
      <c r="IH4" s="626">
        <f>COUNTIF($IE$5:$IE$638,IG4)</f>
        <v>4</v>
      </c>
    </row>
    <row r="5" spans="1:242" ht="13.5" thickBot="1">
      <c r="A5" s="8">
        <f>Deník!C6</f>
        <v>42150</v>
      </c>
      <c r="B5" s="50">
        <f>Deník!R6</f>
        <v>-15.099999999999625</v>
      </c>
      <c r="C5" s="102" t="str">
        <f>IF(AND(Deník!R6&gt;1,Deník!R6&lt;&gt;""),1,"")</f>
        <v/>
      </c>
      <c r="D5" s="102">
        <f>IF(AND(Deník!R6&lt;=0,Deník!R6&lt;&gt;""),1,"")</f>
        <v>1</v>
      </c>
      <c r="E5" s="103" t="str">
        <f>IF(AND(Deník!R6&gt;=0,Deník!R6&lt;=1),1,"")</f>
        <v/>
      </c>
      <c r="F5" s="79">
        <f>IF(Deník!R6&lt;&gt;"",Deník!R6+F4,"")</f>
        <v>-10.299999999999265</v>
      </c>
      <c r="G5" s="85"/>
      <c r="H5" s="54" t="str">
        <f>IF(MONTH(Deník!$C5)=H$2,IF(AND(Deník!$R5&gt;=0,Deník!$R5&lt;=1),"BE",Deník!$R5),"")</f>
        <v/>
      </c>
      <c r="I5" s="11" t="str">
        <f>IF(MONTH(Deník!$C5)=I$2,IF(AND(Deník!$R5&gt;=0,Deník!$R5&lt;=1),"BE",Deník!$R5),"")</f>
        <v/>
      </c>
      <c r="J5" s="11" t="str">
        <f>IF(MONTH(Deník!$C5)=J$2,IF(AND(Deník!$R5&gt;=0,Deník!$R5&lt;=1),"BE",Deník!$R5),"")</f>
        <v/>
      </c>
      <c r="K5" s="11" t="str">
        <f>IF(MONTH(Deník!$C5)=K$2,IF(AND(Deník!$R5&gt;=0,Deník!$R5&lt;=1),"BE",Deník!$R5),"")</f>
        <v/>
      </c>
      <c r="L5" s="11">
        <f>IF(MONTH(Deník!$C5)=L$2,IF(AND(Deník!$R5&gt;=0,Deník!$R5&lt;=1),"BE",Deník!$R5),"")</f>
        <v>4.8000000000003595</v>
      </c>
      <c r="M5" s="11" t="str">
        <f>IF(MONTH(Deník!$C5)=M$2,IF(AND(Deník!$R5&gt;=0,Deník!$R5&lt;=1),"BE",Deník!$R5),"")</f>
        <v/>
      </c>
      <c r="N5" s="11" t="str">
        <f>IF(MONTH(Deník!$C5)=N$2,IF(AND(Deník!$R5&gt;=0,Deník!$R5&lt;=1),"BE",Deník!$R5),"")</f>
        <v/>
      </c>
      <c r="O5" s="11" t="str">
        <f>IF(MONTH(Deník!$C5)=O$2,IF(AND(Deník!$R5&gt;=0,Deník!$R5&lt;=1),"BE",Deník!$R5),"")</f>
        <v/>
      </c>
      <c r="P5" s="11" t="str">
        <f>IF(MONTH(Deník!$C5)=P$2,IF(AND(Deník!$R5&gt;=0,Deník!$R5&lt;=1),"BE",Deník!$R5),"")</f>
        <v/>
      </c>
      <c r="Q5" s="11" t="str">
        <f>IF(MONTH(Deník!$C5)=Q$2,IF(AND(Deník!$R5&gt;=0,Deník!$R5&lt;=1),"BE",Deník!$R5),"")</f>
        <v/>
      </c>
      <c r="R5" s="11" t="str">
        <f>IF(MONTH(Deník!$C5)=R$2,IF(AND(Deník!$R5&gt;=0,Deník!$R5&lt;=1),"BE",Deník!$R5),"")</f>
        <v/>
      </c>
      <c r="S5" s="57" t="str">
        <f>IF(MONTH(Deník!$C5)=S$2,IF(AND(Deník!$R5&gt;=0,Deník!$R5&lt;=1),"BE",Deník!$R5),"")</f>
        <v/>
      </c>
      <c r="U5" s="127"/>
      <c r="V5" s="161" t="s">
        <v>33</v>
      </c>
      <c r="X5" s="600" t="str">
        <f>IF(Deník!$R5&lt;&gt;"",IF(Deník!$B5=Statistika!$F$63,IF(AND(Deník!$R5&gt;=0,Deník!$R5&lt;=1),"BE",Deník!$R5),""),"")</f>
        <v/>
      </c>
      <c r="Y5" s="13">
        <f>IF(Deník!$R5&lt;&gt;"",IF(Deník!$B5=Statistika!$F$64,IF(AND(Deník!$R5&gt;=0,Deník!$R5&lt;=1),"BE",Deník!$R5),""),"")</f>
        <v>4.8000000000003595</v>
      </c>
      <c r="Z5" s="13" t="str">
        <f>IF(Deník!$R5&lt;&gt;"",IF(Deník!$B5=Statistika!$F$65,IF(AND(Deník!$R5&gt;=0,Deník!$R5&lt;=1),"BE",Deník!$R5),""),"")</f>
        <v/>
      </c>
      <c r="AA5" s="13" t="str">
        <f>IF(Deník!$R5&lt;&gt;"",IF(Deník!$B5=Statistika!$F$66,IF(AND(Deník!$R5&gt;=0,Deník!$R5&lt;=1),"BE",Deník!$R5),""),"")</f>
        <v/>
      </c>
      <c r="AB5" s="13" t="str">
        <f>IF(Deník!$R5&lt;&gt;"",IF(Deník!$B5=Statistika!$F$67,IF(AND(Deník!$R5&gt;=0,Deník!$R5&lt;=1),"BE",Deník!$R5),""),"")</f>
        <v/>
      </c>
      <c r="AC5" s="13" t="str">
        <f>IF(Deník!$R5&lt;&gt;"",IF(Deník!$B5=Statistika!$F$68,IF(AND(Deník!$R5&gt;=0,Deník!$R5&lt;=1),"BE",Deník!$R5),""),"")</f>
        <v/>
      </c>
      <c r="AD5" s="13" t="str">
        <f>IF(Deník!$R5&lt;&gt;"",IF(Deník!$B5=Statistika!$F$69,IF(AND(Deník!$R5&gt;=0,Deník!$R5&lt;=1),"BE",Deník!$R5),""),"")</f>
        <v/>
      </c>
      <c r="AE5" s="601" t="str">
        <f>IF(Deník!$R5&lt;&gt;"",IF(Deník!$B5=Statistika!$F$70,IF(AND(Deník!$R5&gt;=0,Deník!$R5&lt;=1),"BE",Deník!$R5),""),"")</f>
        <v/>
      </c>
      <c r="AF5" s="90"/>
      <c r="AG5" s="63" t="str">
        <f>IF(Deník!$R5&lt;&gt;"",IF(Deník!$J5="L",IF(AND(Deník!$R5&gt;=0,Deník!$R5&lt;=1),"BE",Deník!$R5),""),"")</f>
        <v/>
      </c>
      <c r="AH5" s="13">
        <f>IF(Deník!$R5&lt;&gt;"",IF(Deník!$J5="S",IF(AND(Deník!$R5&gt;=0,Deník!$R5&lt;=1),"BE",Deník!$R5),""),"")</f>
        <v>4.8000000000003595</v>
      </c>
      <c r="AI5" s="95"/>
      <c r="AJ5" s="71">
        <f>IF(Deník!N6&lt;&gt;"",Deník!N6*-1,"")</f>
        <v>-15.099999999999625</v>
      </c>
      <c r="AK5" s="88"/>
      <c r="AL5" s="63" t="str">
        <f>IF(WEEKDAY(Deník!$C5,2)=1,IF(AND(Deník!$R5&gt;=0,Deník!$R5&lt;=1),"BE",Deník!$R5),"")</f>
        <v/>
      </c>
      <c r="AM5" s="13">
        <f>IF(WEEKDAY(Deník!$C5,2)=2,IF(AND(Deník!$R5&gt;=0,Deník!$R5&lt;=1),"BE",Deník!$R5),"")</f>
        <v>4.8000000000003595</v>
      </c>
      <c r="AN5" s="13" t="str">
        <f>IF(WEEKDAY(Deník!$C5,2)=3,IF(AND(Deník!$R5&gt;=0,Deník!$R5&lt;=1),"BE",Deník!$R5),"")</f>
        <v/>
      </c>
      <c r="AO5" s="13" t="str">
        <f>IF(WEEKDAY(Deník!$C5,2)=4,IF(AND(Deník!$R5&gt;=0,Deník!$R5&lt;=1),"BE",Deník!$R5),"")</f>
        <v/>
      </c>
      <c r="AP5" s="60" t="str">
        <f>IF(WEEKDAY(Deník!$C5,2)=5,IF(AND(Deník!$R5&gt;=0,Deník!$R5&lt;=1),"BE",Deník!$R5),"")</f>
        <v/>
      </c>
      <c r="AQ5" s="99"/>
      <c r="AR5" s="100">
        <f>Deník!D5</f>
        <v>0.48819444444444443</v>
      </c>
      <c r="AS5" s="63" t="str">
        <f>IF(Deník!$D5&lt;&gt;"",IF(AND(Deník!$D5&gt;=AS$2,Deník!$D5&lt;=AS$3),IF(AND(Deník!$R5&gt;=0,Deník!$R5&lt;=1),"BE",Deník!$R5),""),"")</f>
        <v/>
      </c>
      <c r="AT5" s="63" t="str">
        <f>IF(Deník!$D5&lt;&gt;"",IF(AND(Deník!$D5&gt;=AT$2,Deník!$D5&lt;=AT$3),IF(AND(Deník!$R5&gt;=0,Deník!$R5&lt;=1),"BE",Deník!$R5),""),"")</f>
        <v/>
      </c>
      <c r="AU5" s="63" t="str">
        <f>IF(Deník!$D5&lt;&gt;"",IF(AND(Deník!$D5&gt;=AU$2,Deník!$D5&lt;=AU$3),IF(AND(Deník!$R5&gt;=0,Deník!$R5&lt;=1),"BE",Deník!$R5),""),"")</f>
        <v/>
      </c>
      <c r="AV5" s="63" t="str">
        <f>IF(Deník!$D5&lt;&gt;"",IF(AND(Deník!$D5&gt;=AV$2,Deník!$D5&lt;=AV$3),IF(AND(Deník!$R5&gt;=0,Deník!$R5&lt;=1),"BE",Deník!$R5),""),"")</f>
        <v/>
      </c>
      <c r="AW5" s="63" t="str">
        <f>IF(Deník!$D5&lt;&gt;"",IF(AND(Deník!$D5&gt;=AW$2,Deník!$D5&lt;=AW$3),IF(AND(Deník!$R5&gt;=0,Deník!$R5&lt;=1),"BE",Deník!$R5),""),"")</f>
        <v/>
      </c>
      <c r="AX5" s="63">
        <f>IF(Deník!$D5&lt;&gt;"",IF(AND(Deník!$D5&gt;=AX$2,Deník!$D5&lt;=AX$3),IF(AND(Deník!$R5&gt;=0,Deník!$R5&lt;=1),"BE",Deník!$R5),""),"")</f>
        <v>4.8000000000003595</v>
      </c>
      <c r="AY5" s="63" t="str">
        <f>IF(Deník!$D5&lt;&gt;"",IF(AND(Deník!$D5&gt;=AY$2,Deník!$D5&lt;=AY$3),IF(AND(Deník!$R5&gt;=0,Deník!$R5&lt;=1),"BE",Deník!$R5),""),"")</f>
        <v/>
      </c>
      <c r="AZ5" s="63" t="str">
        <f>IF(Deník!$D5&lt;&gt;"",IF(AND(Deník!$D5&gt;=AZ$2,Deník!$D5&lt;=AZ$3),IF(AND(Deník!$R5&gt;=0,Deník!$R5&lt;=1),"BE",Deník!$R5),""),"")</f>
        <v/>
      </c>
      <c r="BA5" s="63" t="str">
        <f>IF(Deník!$D5&lt;&gt;"",IF(AND(Deník!$D5&gt;=BA$2,Deník!$D5&lt;=BA$3),IF(AND(Deník!$R5&gt;=0,Deník!$R5&lt;=1),"BE",Deník!$R5),""),"")</f>
        <v/>
      </c>
      <c r="BB5" s="63" t="str">
        <f>IF(Deník!$D5&lt;&gt;"",IF(AND(Deník!$D5&gt;=BB$2,Deník!$D5&lt;=BB$3),IF(AND(Deník!$R5&gt;=0,Deník!$R5&lt;=1),"BE",Deník!$R5),""),"")</f>
        <v/>
      </c>
      <c r="BC5" s="71" t="str">
        <f>IF(Deník!$D5&lt;&gt;"",IF(AND(Deník!$D5&gt;=BC$2,Deník!$D5&lt;=BC$3),IF(AND(Deník!$R5&gt;=0,Deník!$R5&lt;=1),"BE",Deník!$R5),""),"")</f>
        <v/>
      </c>
      <c r="BD5" s="20">
        <f>IF(Deník!$J6="S",(Deník!$M6-Deník!$K6),IF(Deník!$J6="L",(Deník!$K6-Deník!$M6),""))</f>
        <v>0.15099999999999625</v>
      </c>
      <c r="BE5" s="20">
        <f>IF(Deník!$J6="S",(Deník!$K6-Deník!$O6),IF(Deník!$J6="L",(Deník!$O6-Deník!$K6),""))</f>
        <v>0.26600000000000534</v>
      </c>
      <c r="BF5" s="20">
        <f>IF(Deník!$J6="S",(Deník!$K6-Deník!$L6),IF(Deník!$J6="L",(Deník!$L6-Deník!$K6),""))</f>
        <v>-0.15099999999999625</v>
      </c>
      <c r="BG5" s="20">
        <f>IF(Deník!$J6="S",(Deník!$K6-Deník!$S6),IF(Deník!$J6="L",(Deník!$S6-Deník!$K6),""))</f>
        <v>-0.34600000000000364</v>
      </c>
      <c r="BH5" s="20">
        <f>IF(Deník!$J6="S",(Deník!$K6-Deník!$U6),IF(Deník!$J6="L",(Deník!$U6-Deník!$K6),""))</f>
        <v>4.399999999999693E-2</v>
      </c>
      <c r="BI5" s="20">
        <f>IF(Deník!$R5&gt;1,Deník!$R5,"")</f>
        <v>4.8000000000003595</v>
      </c>
      <c r="BJ5" s="20" t="str">
        <f>IF(Deník!$R5&lt;0,Deník!$R5,"")</f>
        <v/>
      </c>
      <c r="BK5" s="17"/>
      <c r="BM5" s="233" t="str">
        <f>IF(Deník!$R5&lt;&gt;"",IF(Deník!$Y5=Statistika!$F$78,IF(AND(Deník!$R5&gt;=0,Deník!$R5&lt;=1),"BE",Deník!$R5),""),"")</f>
        <v/>
      </c>
      <c r="BN5" s="233" t="str">
        <f>IF(Deník!$R5&lt;&gt;"",IF(Deník!$Y5=Statistika!$F$79,IF(AND(Deník!$R5&gt;=0,Deník!$R5&lt;=1),"BE",Deník!$R5),""),"")</f>
        <v/>
      </c>
      <c r="BO5" s="233" t="str">
        <f>IF(Deník!$R5&lt;&gt;"",IF(Deník!$Y5=Statistika!$F$80,IF(AND(Deník!$R5&gt;=0,Deník!$R5&lt;=1),"BE",Deník!$R5),""),"")</f>
        <v/>
      </c>
      <c r="BP5" s="233" t="str">
        <f>IF(Deník!$R5&lt;&gt;"",IF(Deník!$Y5=Statistika!$F$81,IF(AND(Deník!$R5&gt;=0,Deník!$R5&lt;=1),"BE",Deník!$R5),""),"")</f>
        <v/>
      </c>
      <c r="BQ5" s="233" t="str">
        <f>IF(Deník!$R5&lt;&gt;"",IF(Deník!$Y5=Statistika!$F$82,IF(AND(Deník!$R5&gt;=0,Deník!$R5&lt;=1),"BE",Deník!$R5),""),"")</f>
        <v/>
      </c>
      <c r="BR5" s="233">
        <f>IF(Deník!$R5&lt;&gt;"",IF(Deník!$Y5=Statistika!$F$83,IF(AND(Deník!$R5&gt;=0,Deník!$R5&lt;=1),"BE",Deník!$R5),""),"")</f>
        <v>4.8000000000003595</v>
      </c>
      <c r="BS5" s="233" t="str">
        <f>IF(Deník!$R5&lt;&gt;"",IF(Deník!$Y5=Statistika!$F$84,IF(AND(Deník!$R5&gt;=0,Deník!$R5&lt;=1),"BE",Deník!$R5),""),"")</f>
        <v/>
      </c>
      <c r="BT5" s="233" t="str">
        <f>IF(Deník!$R5&lt;&gt;"",IF(Deník!$Y5=Statistika!$F$85,IF(AND(Deník!$R5&gt;=0,Deník!$R5&lt;=1),"BE",Deník!$R5),""),"")</f>
        <v/>
      </c>
      <c r="BU5" s="233" t="str">
        <f>IF(Deník!$R5&lt;&gt;"",IF(Deník!$Y5=Statistika!$F$86,IF(AND(Deník!$R5&gt;=0,Deník!$R5&lt;=1),"BE",Deník!$R5),""),"")</f>
        <v/>
      </c>
      <c r="BV5" s="233" t="str">
        <f>IF(Deník!$R5&lt;&gt;"",IF(Deník!$Y5=Statistika!$F$87,IF(AND(Deník!$R5&gt;=0,Deník!$R5&lt;=1),"BE",Deník!$R5),""),"")</f>
        <v/>
      </c>
      <c r="BW5" s="233" t="str">
        <f>IF(Deník!$R5&lt;&gt;"",IF(Deník!$Y5=Statistika!$F$88,IF(AND(Deník!$R5&gt;=0,Deník!$R5&lt;=1),"BE",Deník!$R5),""),"")</f>
        <v/>
      </c>
      <c r="BX5" s="233" t="str">
        <f>IF(Deník!$R5&lt;&gt;"",IF(Deník!$Y5=Statistika!$F$89,IF(AND(Deník!$R5&gt;=0,Deník!$R5&lt;=1),"BE",Deník!$R5),""),"")</f>
        <v/>
      </c>
      <c r="BY5" s="233" t="str">
        <f>IF(Deník!$R5&lt;&gt;"",IF(Deník!$Y5=Statistika!$F$90,IF(AND(Deník!$R5&gt;=0,Deník!$R5&lt;=1),"BE",Deník!$R5),""),"")</f>
        <v/>
      </c>
      <c r="BZ5" s="233" t="str">
        <f>IF(Deník!$R5&lt;&gt;"",IF(Deník!$Y5=Statistika!$F$91,IF(AND(Deník!$R5&gt;=0,Deník!$R5&lt;=1),"BE",Deník!$R5),""),"")</f>
        <v/>
      </c>
      <c r="CA5" s="233"/>
      <c r="CB5" s="233" t="str">
        <f>IF(Deník!$R5&lt;&gt;"",IF(Deník!$AB5="SL",IF(AND(Deník!$R5&gt;=0,Deník!$R5&lt;=1),"BE",Deník!$R5),""),"")</f>
        <v/>
      </c>
      <c r="CC5" s="233" t="str">
        <f>IF(Deník!$R5&lt;&gt;"",IF(Deník!$AB5="BE10",IF(AND(Deník!$R5&gt;=0,Deník!$R5&lt;=1),"BE",Deník!$R5),""),"")</f>
        <v/>
      </c>
      <c r="CD5" s="233" t="str">
        <f>IF(Deník!$R5&lt;&gt;"",IF(Deník!$AB5="BE15",IF(AND(Deník!$R5&gt;=0,Deník!$R5&lt;=1),"BE",Deník!$R5),""),"")</f>
        <v/>
      </c>
      <c r="CE5" s="233" t="str">
        <f>IF(Deník!$R5&lt;&gt;"",IF(Deník!$AB5="BE20",IF(AND(Deník!$R5&gt;=0,Deník!$R5&lt;=1),"BE",Deník!$R5),""),"")</f>
        <v/>
      </c>
      <c r="CF5" s="233" t="str">
        <f>IF(Deník!$R5&lt;&gt;"",IF(Deník!$AB5="TP1",IF(AND(Deník!$R5&gt;=0,Deník!$R5&lt;=1),"BE",Deník!$R5),""),"")</f>
        <v/>
      </c>
      <c r="CG5" s="233" t="str">
        <f>IF(Deník!$R5&lt;&gt;"",IF(Deník!$AB5="TP2",IF(AND(Deník!$R5&gt;=0,Deník!$R5&lt;=1),"BE",Deník!$R5),""),"")</f>
        <v/>
      </c>
      <c r="CH5" s="233" t="str">
        <f>IF(Deník!$R5&lt;&gt;"",IF(Deník!$AB5="TP3",IF(AND(Deník!$R5&gt;=0,Deník!$R5&lt;=1),"BE",Deník!$R5),""),"")</f>
        <v/>
      </c>
      <c r="CI5" s="233">
        <f>IF(Deník!$R5&lt;&gt;"",IF(Deník!$AB5="Trailing SL",IF(AND(Deník!$R5&gt;=0,Deník!$R5&lt;=1),"BE",Deník!$R5),""),"")</f>
        <v>4.8000000000003595</v>
      </c>
      <c r="CJ5" s="233" t="str">
        <f>IF(Deník!$R5&lt;&gt;"",IF(Deník!$AB5="Manual",IF(AND(Deník!$R5&gt;=0,Deník!$R5&lt;=1),"BE",Deník!$R5),""),"")</f>
        <v/>
      </c>
      <c r="CK5" s="233"/>
      <c r="CL5" s="233" t="str">
        <f>IF(Deník!$R5&lt;0,IF(Deník!$AC5=Statistika!$F$117,Deník!$R5,""),"")</f>
        <v/>
      </c>
      <c r="CM5" s="233" t="str">
        <f>IF(Deník!$R5&lt;0,IF(Deník!$AC5=Statistika!$F$118,Deník!$R5,""),"")</f>
        <v/>
      </c>
      <c r="CN5" s="233" t="str">
        <f>IF(Deník!$R5&lt;0,IF(Deník!$AC5=Statistika!$F$119,Deník!$R5,""),"")</f>
        <v/>
      </c>
      <c r="CO5" s="233" t="str">
        <f>IF(Deník!$R5&lt;0,IF(Deník!$AC5=Statistika!$F$120,Deník!$R5,""),"")</f>
        <v/>
      </c>
      <c r="CP5" s="233" t="str">
        <f>IF(Deník!$R5&lt;0,IF(Deník!$AC5=Statistika!$F$121,Deník!$R5,""),"")</f>
        <v/>
      </c>
      <c r="CQ5" s="233" t="str">
        <f>IF(Deník!$R5&lt;0,IF(Deník!$AC5=Statistika!$F$122,Deník!$R5,""),"")</f>
        <v/>
      </c>
      <c r="CR5" s="233" t="str">
        <f>IF(Deník!$R5&lt;0,IF(Deník!$AC5=Statistika!$F$123,Deník!$R5,""),"")</f>
        <v/>
      </c>
      <c r="CS5" s="233" t="str">
        <f>IF(Deník!$R5&lt;0,IF(Deník!$AC5=Statistika!$F$124,Deník!$R5,""),"")</f>
        <v/>
      </c>
      <c r="CT5" s="233" t="str">
        <f>IF(Deník!$R5&lt;0,IF(Deník!$AC5=Statistika!$F$125,Deník!$R5,""),"")</f>
        <v/>
      </c>
      <c r="CU5" s="233"/>
      <c r="CV5" s="233" t="str">
        <f>IF(Deník!$R5&lt;0,IF(Deník!$AD5=$CV$2,Deník!$R5,""),"")</f>
        <v/>
      </c>
      <c r="CW5" s="233" t="str">
        <f>IF(Deník!$R5&lt;0,IF(Deník!$AD5=$CW$2,Deník!$R5,""),"")</f>
        <v/>
      </c>
      <c r="CX5" s="233" t="str">
        <f>IF(Deník!$R5&lt;0,IF(Deník!$AD5=$CX$2,Deník!$R5,""),"")</f>
        <v/>
      </c>
      <c r="CY5" s="233" t="str">
        <f>IF(Deník!$R5&lt;0,IF(Deník!$AD5=$CY$2,Deník!$R5,""),"")</f>
        <v/>
      </c>
      <c r="CZ5" s="233" t="str">
        <f>IF(Deník!$R5&lt;0,IF(Deník!$AD5=$CZ$2,Deník!$R5,""),"")</f>
        <v/>
      </c>
      <c r="DL5" s="221">
        <f t="shared" ref="DL5" si="2">DL4+DO5</f>
        <v>99316.14</v>
      </c>
      <c r="DM5" s="220">
        <f t="shared" ref="DM5:DM68" si="3">DL5/MAX($DL$3,DL4)-1</f>
        <v>-9.2293296276085846E-3</v>
      </c>
      <c r="DO5" s="50">
        <f>Deník!W6</f>
        <v>-925.16</v>
      </c>
      <c r="DP5" s="102" t="str">
        <f>IF(AND(Deník!W6&gt;0),1,"")</f>
        <v/>
      </c>
      <c r="DQ5" s="102">
        <f>IF(AND(Deník!W6&lt;=0),1,"")</f>
        <v>1</v>
      </c>
      <c r="DR5" s="227"/>
      <c r="DS5" s="228"/>
      <c r="DT5" s="85"/>
      <c r="DU5" s="54" t="str">
        <f>IF(MONTH(Deník!$C5)=DU$2,Deník!$W5,"")</f>
        <v/>
      </c>
      <c r="DV5" s="222" t="str">
        <f>IF(MONTH(Deník!$C5)=DV$2,Deník!$W5,"")</f>
        <v/>
      </c>
      <c r="DW5" s="222" t="str">
        <f>IF(MONTH(Deník!$C5)=DW$2,Deník!$W5,"")</f>
        <v/>
      </c>
      <c r="DX5" s="222" t="str">
        <f>IF(MONTH(Deník!$C5)=DX$2,Deník!$W5,"")</f>
        <v/>
      </c>
      <c r="DY5" s="222">
        <f>IF(MONTH(Deník!$C5)=DY$2,Deník!$W5,"")</f>
        <v>241.3</v>
      </c>
      <c r="DZ5" s="222" t="str">
        <f>IF(MONTH(Deník!$C5)=DZ$2,Deník!$W5,"")</f>
        <v/>
      </c>
      <c r="EA5" s="222" t="str">
        <f>IF(MONTH(Deník!$C5)=EA$2,Deník!$W5,"")</f>
        <v/>
      </c>
      <c r="EB5" s="222" t="str">
        <f>IF(MONTH(Deník!$C5)=EB$2,Deník!$W5,"")</f>
        <v/>
      </c>
      <c r="EC5" s="222" t="str">
        <f>IF(MONTH(Deník!$C5)=EC$2,Deník!$W5,"")</f>
        <v/>
      </c>
      <c r="ED5" s="222" t="str">
        <f>IF(MONTH(Deník!$C5)=ED$2,Deník!$W5,"")</f>
        <v/>
      </c>
      <c r="EE5" s="222" t="str">
        <f>IF(MONTH(Deník!$C5)=EE$2,Deník!$W5,"")</f>
        <v/>
      </c>
      <c r="EF5" s="222" t="str">
        <f>IF(MONTH(Deník!$C5)=EF$2,Deník!$W5,"")</f>
        <v/>
      </c>
      <c r="EI5" s="600" t="str">
        <f>IF(Deník!$W5&lt;&gt;"",IF(Deník!$B5=Statistika!$F$63,Deník!$W5,""),"")</f>
        <v/>
      </c>
      <c r="EJ5" s="13">
        <f>IF(Deník!$W5&lt;&gt;"",IF(Deník!$B5=Statistika!$F$64,Deník!$W5,""),"")</f>
        <v>241.3</v>
      </c>
      <c r="EK5" s="13" t="str">
        <f>IF(Deník!$W5&lt;&gt;"",IF(Deník!$B5=Statistika!$F$65,Deník!$W5,""),"")</f>
        <v/>
      </c>
      <c r="EL5" s="13" t="str">
        <f>IF(Deník!$W5&lt;&gt;"",IF(Deník!$B5=Statistika!$F$66,Deník!$W5,""),"")</f>
        <v/>
      </c>
      <c r="EM5" s="13" t="str">
        <f>IF(Deník!$W5&lt;&gt;"",IF(Deník!$B5=Statistika!$F$67,Deník!$W5,""),"")</f>
        <v/>
      </c>
      <c r="EN5" s="13" t="str">
        <f>IF(Deník!$W5&lt;&gt;"",IF(Deník!$B5=Statistika!$F$68,Deník!$W5,""),"")</f>
        <v/>
      </c>
      <c r="EO5" s="13" t="str">
        <f>IF(Deník!$W5&lt;&gt;"",IF(Deník!$B5=Statistika!$F$69,Deník!$W5,""),"")</f>
        <v/>
      </c>
      <c r="EP5" s="601" t="str">
        <f>IF(Deník!$W5&lt;&gt;"",IF(Deník!$B5=Statistika!$F$70,Deník!$W5,""),"")</f>
        <v/>
      </c>
      <c r="EQ5" s="90"/>
      <c r="ER5" s="63" t="str">
        <f>IF(Deník!$W5&lt;&gt;"",IF(Deník!$J5="L",Deník!$W5,""),"")</f>
        <v/>
      </c>
      <c r="ES5" s="13">
        <f>IF(Deník!$W5&lt;&gt;"",IF(Deník!$J5="S",Deník!$W5,""),"")</f>
        <v>241.3</v>
      </c>
      <c r="ET5" s="95"/>
      <c r="EU5" s="88"/>
      <c r="EV5" s="63" t="str">
        <f>IF(WEEKDAY(Deník!$C5,2)=1,Deník!$W5,"")</f>
        <v/>
      </c>
      <c r="EW5" s="13">
        <f>IF(WEEKDAY(Deník!$C5,2)=2,Deník!$W5,"")</f>
        <v>241.3</v>
      </c>
      <c r="EX5" s="13" t="str">
        <f>IF(WEEKDAY(Deník!$C5,2)=3,Deník!$W5,"")</f>
        <v/>
      </c>
      <c r="EY5" s="13" t="str">
        <f>IF(WEEKDAY(Deník!$C5,2)=4,Deník!$W5,"")</f>
        <v/>
      </c>
      <c r="EZ5" s="60" t="str">
        <f>IF(WEEKDAY(Deník!$C5,2)=5,Deník!$W5,"")</f>
        <v/>
      </c>
      <c r="FA5" s="99"/>
      <c r="FB5" s="100">
        <f>Deník!D5</f>
        <v>0.48819444444444443</v>
      </c>
      <c r="FC5" s="63" t="str">
        <f>IF($FB5&lt;&gt;"",IF(AND($FB5&gt;=FC$2,$FB5&lt;=FC$3),Deník!$W5,""))</f>
        <v/>
      </c>
      <c r="FD5" s="63" t="str">
        <f>IF($FB5&lt;&gt;"",IF(AND($FB5&gt;=FD$2,$FB5&lt;=FD$3),Deník!$W5,""))</f>
        <v/>
      </c>
      <c r="FE5" s="63" t="str">
        <f>IF($FB5&lt;&gt;"",IF(AND($FB5&gt;=FE$2,$FB5&lt;=FE$3),Deník!$W5,""))</f>
        <v/>
      </c>
      <c r="FF5" s="63" t="str">
        <f>IF($FB5&lt;&gt;"",IF(AND($FB5&gt;=FF$2,$FB5&lt;=FF$3),Deník!$W5,""))</f>
        <v/>
      </c>
      <c r="FG5" s="63" t="str">
        <f>IF($FB5&lt;&gt;"",IF(AND($FB5&gt;=FG$2,$FB5&lt;=FG$3),Deník!$W5,""))</f>
        <v/>
      </c>
      <c r="FH5" s="63">
        <f>IF($FB5&lt;&gt;"",IF(AND($FB5&gt;=FH$2,$FB5&lt;=FH$3),Deník!$W5,""))</f>
        <v>241.3</v>
      </c>
      <c r="FI5" s="63" t="str">
        <f>IF($FB5&lt;&gt;"",IF(AND($FB5&gt;=FI$2,$FB5&lt;=FI$3),Deník!$W5,""))</f>
        <v/>
      </c>
      <c r="FJ5" s="63" t="str">
        <f>IF($FB5&lt;&gt;"",IF(AND($FB5&gt;=FJ$2,$FB5&lt;=FJ$3),Deník!$W5,""))</f>
        <v/>
      </c>
      <c r="FK5" s="63" t="str">
        <f>IF($FB5&lt;&gt;"",IF(AND($FB5&gt;=FK$2,$FB5&lt;=FK$3),Deník!$W5,""))</f>
        <v/>
      </c>
      <c r="FL5" s="63" t="str">
        <f>IF($FB5&lt;&gt;"",IF(AND($FB5&gt;=FL$2,$FB5&lt;=FL$3),Deník!$W5,""))</f>
        <v/>
      </c>
      <c r="FM5" s="63" t="str">
        <f>IF($FB5&lt;&gt;"",IF(AND($FB5&gt;=FM$2,$FB5&lt;=FM$3),Deník!$W5,""))</f>
        <v/>
      </c>
      <c r="FN5" s="13"/>
      <c r="FO5" s="20">
        <f>IF(Deník!$W5&gt;1,Deník!$W5,"")</f>
        <v>241.3</v>
      </c>
      <c r="FP5" s="20" t="str">
        <f>IF(Deník!$W5&lt;0,Deník!$W5,"")</f>
        <v/>
      </c>
      <c r="FQ5" s="17"/>
      <c r="FS5" s="233"/>
      <c r="FT5" s="233" t="str">
        <f>IF(Deník!$W5&lt;&gt;"",IF(Deník!$Y5=Statistika!$F$78,Deník!$W5,""),"")</f>
        <v/>
      </c>
      <c r="FU5" s="233" t="str">
        <f>IF(Deník!$W5&lt;&gt;"",IF(Deník!$Y5=Statistika!$F$79,Deník!$W5,""),"")</f>
        <v/>
      </c>
      <c r="FV5" s="233" t="str">
        <f>IF(Deník!$W5&lt;&gt;"",IF(Deník!$Y5=Statistika!$F$80,Deník!$W5,""),"")</f>
        <v/>
      </c>
      <c r="FW5" s="233" t="str">
        <f>IF(Deník!$W5&lt;&gt;"",IF(Deník!$Y5=Statistika!$F$81,Deník!$W5,""),"")</f>
        <v/>
      </c>
      <c r="FX5" s="233" t="str">
        <f>IF(Deník!$W5&lt;&gt;"",IF(Deník!$Y5=Statistika!$F$82,Deník!$W5,""),"")</f>
        <v/>
      </c>
      <c r="FY5" s="233">
        <f>IF(Deník!$W5&lt;&gt;"",IF(Deník!$Y5=Statistika!$F$83,Deník!$W5,""),"")</f>
        <v>241.3</v>
      </c>
      <c r="FZ5" s="233" t="str">
        <f>IF(Deník!$W5&lt;&gt;"",IF(Deník!$Y5=Statistika!$F$84,Deník!$W5,""),"")</f>
        <v/>
      </c>
      <c r="GA5" s="233" t="str">
        <f>IF(Deník!$W5&lt;&gt;"",IF(Deník!$Y5=Statistika!$F$85,Deník!$W5,""),"")</f>
        <v/>
      </c>
      <c r="GB5" s="233" t="str">
        <f>IF(Deník!$W5&lt;&gt;"",IF(Deník!$Y5=Statistika!$F$86,Deník!$W5,""),"")</f>
        <v/>
      </c>
      <c r="GC5" s="233" t="str">
        <f>IF(Deník!$W5&lt;&gt;"",IF(Deník!$Y5=Statistika!$F$87,Deník!$W5,""),"")</f>
        <v/>
      </c>
      <c r="GD5" s="233" t="str">
        <f>IF(Deník!$W5&lt;&gt;"",IF(Deník!$Y5=Statistika!$F$88,Deník!$W5,""),"")</f>
        <v/>
      </c>
      <c r="GE5" s="233" t="str">
        <f>IF(Deník!$W5&lt;&gt;"",IF(Deník!$Y5=Statistika!$F$89,Deník!$W5,""),"")</f>
        <v/>
      </c>
      <c r="GF5" s="233" t="str">
        <f>IF(Deník!$W5&lt;&gt;"",IF(Deník!$Y5=Statistika!$F$90,Deník!$W5,""),"")</f>
        <v/>
      </c>
      <c r="GG5" s="233" t="str">
        <f>IF(Deník!$W5&lt;&gt;"",IF(Deník!$Y5=Statistika!$F$91,Deník!$W5,""),"")</f>
        <v/>
      </c>
      <c r="GH5" s="233"/>
      <c r="GI5" s="233" t="str">
        <f>IF(Deník!$W5&lt;&gt;"",IF(Deník!$AB5=Statistika!$L$100,Deník!$W5,""),"")</f>
        <v/>
      </c>
      <c r="GJ5" s="233" t="str">
        <f>IF(Deník!$W5&lt;&gt;"",IF(Deník!$AB5=Statistika!$L$101,Deník!$W5,""),"")</f>
        <v/>
      </c>
      <c r="GK5" s="233" t="str">
        <f>IF(Deník!$W5&lt;&gt;"",IF(Deník!$AB5=Statistika!$L$102,Deník!$W5,""),"")</f>
        <v/>
      </c>
      <c r="GL5" s="233" t="str">
        <f>IF(Deník!$W5&lt;&gt;"",IF(Deník!$AB5=Statistika!$L$103,Deník!$W5,""),"")</f>
        <v/>
      </c>
      <c r="GM5" s="233" t="str">
        <f>IF(Deník!$W5&lt;&gt;"",IF(Deník!$AB5=Statistika!$L$104,Deník!$W5,""),"")</f>
        <v/>
      </c>
      <c r="GN5" s="233" t="str">
        <f>IF(Deník!$W5&lt;&gt;"",IF(Deník!$AB5=Statistika!$L$105,Deník!$W5,""),"")</f>
        <v/>
      </c>
      <c r="GO5" s="233" t="str">
        <f>IF(Deník!$W5&lt;&gt;"",IF(Deník!$AB5=Statistika!$L$106,Deník!$W5,""),"")</f>
        <v/>
      </c>
      <c r="GP5" s="233">
        <f>IF(Deník!$W5&lt;&gt;"",IF(Deník!$AB5=Statistika!$L$107,Deník!$W5,""),"")</f>
        <v>241.3</v>
      </c>
      <c r="GQ5" s="233" t="str">
        <f>IF(Deník!$W5&lt;&gt;"",IF(Deník!$AB5=Statistika!$L$108,Deník!$W5,""),"")</f>
        <v/>
      </c>
      <c r="GS5" s="233" t="str">
        <f>IF(Deník!$W5&lt;0,IF(Deník!$AC5=Statistika!$F$117,Deník!$W5,""),"")</f>
        <v/>
      </c>
      <c r="GT5" s="233" t="str">
        <f>IF(Deník!$W5&lt;0,IF(Deník!$AC5=Statistika!$F$118,Deník!$W5,""),"")</f>
        <v/>
      </c>
      <c r="GU5" s="233" t="str">
        <f>IF(Deník!$W5&lt;0,IF(Deník!$AC5=Statistika!$F$119,Deník!$W5,""),"")</f>
        <v/>
      </c>
      <c r="GV5" s="233" t="str">
        <f>IF(Deník!$W5&lt;0,IF(Deník!$AC5=Statistika!$F$120,Deník!$W5,""),"")</f>
        <v/>
      </c>
      <c r="GW5" s="233" t="str">
        <f>IF(Deník!$W5&lt;0,IF(Deník!$AC5=Statistika!$F$121,Deník!$W5,""),"")</f>
        <v/>
      </c>
      <c r="GX5" s="233" t="str">
        <f>IF(Deník!$W5&lt;0,IF(Deník!$AC5=Statistika!$F$122,Deník!$W5,""),"")</f>
        <v/>
      </c>
      <c r="GY5" s="233" t="str">
        <f>IF(Deník!$W5&lt;0,IF(Deník!$AC5=Statistika!$F$123,Deník!$W5,""),"")</f>
        <v/>
      </c>
      <c r="GZ5" s="233" t="str">
        <f>IF(Deník!$W5&lt;0,IF(Deník!$AC5=Statistika!$F$124,Deník!$W5,""),"")</f>
        <v/>
      </c>
      <c r="HA5" s="233" t="str">
        <f>IF(Deník!$W5&lt;0,IF(Deník!$AC5=Statistika!$F$125,Deník!$W5,""),"")</f>
        <v/>
      </c>
      <c r="HC5" s="233" t="str">
        <f>IF(Deník!$W5&lt;0,IF(Deník!$AD5=Statistika!$F$133,Deník!$W5,""),"")</f>
        <v/>
      </c>
      <c r="HD5" s="233" t="str">
        <f>IF(Deník!$W5&lt;0,IF(Deník!$AD5=Statistika!$F$134,Deník!$W5,""),"")</f>
        <v/>
      </c>
      <c r="HE5" s="233" t="str">
        <f>IF(Deník!$W5&lt;0,IF(Deník!$AD5=Statistika!$F$135,Deník!$W5,""),"")</f>
        <v/>
      </c>
      <c r="HF5" s="233" t="str">
        <f>IF(Deník!$W5&lt;0,IF(Deník!$AD5=Statistika!$F$136,Deník!$W5,""),"")</f>
        <v/>
      </c>
      <c r="HG5" s="233" t="str">
        <f>IF(Deník!$W5&lt;0,IF(Deník!$AD5=Statistika!$F$137,Deník!$W5,""),"")</f>
        <v/>
      </c>
      <c r="HQ5" t="e">
        <f>IF(Deník!$R5&gt;0,IF(Deník!#REF!="A",1,""),"")</f>
        <v>#REF!</v>
      </c>
      <c r="HR5" t="e">
        <f>IF(Deník!$R5&gt;0,IF(Deník!#REF!="B",1,""),"")</f>
        <v>#REF!</v>
      </c>
      <c r="HS5" t="e">
        <f>IF(Deník!$R5&gt;0,IF(Deník!#REF!="C",1,""),"")</f>
        <v>#REF!</v>
      </c>
      <c r="HT5" t="e">
        <f>IF(Deník!$R5&gt;0,IF(Deník!#REF!="D",1,""),"")</f>
        <v>#REF!</v>
      </c>
      <c r="HU5" t="e">
        <f>IF(Deník!$R5&gt;0,IF(Deník!#REF!="E",1,""),"")</f>
        <v>#REF!</v>
      </c>
      <c r="HW5" t="e">
        <f>IF(Deník!$R5&gt;0,IF(Deník!#REF!="A",1,""),"")</f>
        <v>#REF!</v>
      </c>
      <c r="HX5" t="e">
        <f>IF(Deník!$R5&gt;0,IF(Deník!#REF!="B",1,""),"")</f>
        <v>#REF!</v>
      </c>
      <c r="HY5" t="e">
        <f>IF(Deník!$R5&gt;0,IF(Deník!#REF!="C",1,""),"")</f>
        <v>#REF!</v>
      </c>
      <c r="HZ5" t="e">
        <f>IF(Deník!$R5&gt;0,IF(Deník!#REF!="D",1,""),"")</f>
        <v>#REF!</v>
      </c>
      <c r="IA5" t="e">
        <f>IF(Deník!$R5&gt;0,IF(Deník!#REF!="E",1,""),"")</f>
        <v>#REF!</v>
      </c>
      <c r="ID5" s="8">
        <f>Tabulka4[[#This Row],[Sloupec3]]</f>
        <v>42150</v>
      </c>
      <c r="IE5" s="17" t="str">
        <f>IF(AND([1]Deník!$C5&gt;='[1]Měsíční shrnutí'!$D$1,[1]Deník!$C5&lt;='[1]Měsíční shrnutí'!$F$1),[1]Deník!$X5,"")</f>
        <v>Pinbar</v>
      </c>
      <c r="IF5" s="626" t="str">
        <f>IF(IH5=0,"",IH5)</f>
        <v/>
      </c>
      <c r="IG5" s="626" t="s">
        <v>1446</v>
      </c>
      <c r="IH5" s="626">
        <f t="shared" ref="IH5:IH17" si="4">COUNTIF($IE$5:$IE$638,IG5)</f>
        <v>0</v>
      </c>
    </row>
    <row r="6" spans="1:242">
      <c r="A6" s="8">
        <f>Deník!C7</f>
        <v>42150</v>
      </c>
      <c r="B6" s="50">
        <f>Deník!R7</f>
        <v>0.60000000000002274</v>
      </c>
      <c r="C6" s="102" t="str">
        <f>IF(AND(Deník!R7&gt;1,Deník!R7&lt;&gt;""),1,"")</f>
        <v/>
      </c>
      <c r="D6" s="102" t="str">
        <f>IF(AND(Deník!R7&lt;=0,Deník!R7&lt;&gt;""),1,"")</f>
        <v/>
      </c>
      <c r="E6" s="103">
        <f>IF(AND(Deník!R7&gt;=0,Deník!R7&lt;=1),1,"")</f>
        <v>1</v>
      </c>
      <c r="F6" s="79">
        <f>IF(Deník!R7&lt;&gt;"",Deník!R7+F5,"")</f>
        <v>-9.6999999999992426</v>
      </c>
      <c r="G6" s="85"/>
      <c r="H6" s="54" t="str">
        <f>IF(MONTH(Deník!$C6)=H$2,IF(AND(Deník!$R6&gt;=0,Deník!$R6&lt;=1),"BE",Deník!$R6),"")</f>
        <v/>
      </c>
      <c r="I6" s="11" t="str">
        <f>IF(MONTH(Deník!$C6)=I$2,IF(AND(Deník!$R6&gt;=0,Deník!$R6&lt;=1),"BE",Deník!$R6),"")</f>
        <v/>
      </c>
      <c r="J6" s="11" t="str">
        <f>IF(MONTH(Deník!$C6)=J$2,IF(AND(Deník!$R6&gt;=0,Deník!$R6&lt;=1),"BE",Deník!$R6),"")</f>
        <v/>
      </c>
      <c r="K6" s="11" t="str">
        <f>IF(MONTH(Deník!$C6)=K$2,IF(AND(Deník!$R6&gt;=0,Deník!$R6&lt;=1),"BE",Deník!$R6),"")</f>
        <v/>
      </c>
      <c r="L6" s="11">
        <f>IF(MONTH(Deník!$C6)=L$2,IF(AND(Deník!$R6&gt;=0,Deník!$R6&lt;=1),"BE",Deník!$R6),"")</f>
        <v>-15.099999999999625</v>
      </c>
      <c r="M6" s="11" t="str">
        <f>IF(MONTH(Deník!$C6)=M$2,IF(AND(Deník!$R6&gt;=0,Deník!$R6&lt;=1),"BE",Deník!$R6),"")</f>
        <v/>
      </c>
      <c r="N6" s="11" t="str">
        <f>IF(MONTH(Deník!$C6)=N$2,IF(AND(Deník!$R6&gt;=0,Deník!$R6&lt;=1),"BE",Deník!$R6),"")</f>
        <v/>
      </c>
      <c r="O6" s="11" t="str">
        <f>IF(MONTH(Deník!$C6)=O$2,IF(AND(Deník!$R6&gt;=0,Deník!$R6&lt;=1),"BE",Deník!$R6),"")</f>
        <v/>
      </c>
      <c r="P6" s="11" t="str">
        <f>IF(MONTH(Deník!$C6)=P$2,IF(AND(Deník!$R6&gt;=0,Deník!$R6&lt;=1),"BE",Deník!$R6),"")</f>
        <v/>
      </c>
      <c r="Q6" s="11" t="str">
        <f>IF(MONTH(Deník!$C6)=Q$2,IF(AND(Deník!$R6&gt;=0,Deník!$R6&lt;=1),"BE",Deník!$R6),"")</f>
        <v/>
      </c>
      <c r="R6" s="11" t="str">
        <f>IF(MONTH(Deník!$C6)=R$2,IF(AND(Deník!$R6&gt;=0,Deník!$R6&lt;=1),"BE",Deník!$R6),"")</f>
        <v/>
      </c>
      <c r="S6" s="57" t="str">
        <f>IF(MONTH(Deník!$C6)=S$2,IF(AND(Deník!$R6&gt;=0,Deník!$R6&lt;=1),"BE",Deník!$R6),"")</f>
        <v/>
      </c>
      <c r="U6" s="128" t="s">
        <v>19</v>
      </c>
      <c r="V6" s="129">
        <v>10000</v>
      </c>
      <c r="X6" s="600" t="str">
        <f>IF(Deník!$R6&lt;&gt;"",IF(Deník!$B6=Statistika!$F$63,IF(AND(Deník!$R6&gt;=0,Deník!$R6&lt;=1),"BE",Deník!$R6),""),"")</f>
        <v/>
      </c>
      <c r="Y6" s="13" t="str">
        <f>IF(Deník!$R6&lt;&gt;"",IF(Deník!$B6=Statistika!$F$64,IF(AND(Deník!$R6&gt;=0,Deník!$R6&lt;=1),"BE",Deník!$R6),""),"")</f>
        <v/>
      </c>
      <c r="Z6" s="13">
        <f>IF(Deník!$R6&lt;&gt;"",IF(Deník!$B6=Statistika!$F$65,IF(AND(Deník!$R6&gt;=0,Deník!$R6&lt;=1),"BE",Deník!$R6),""),"")</f>
        <v>-15.099999999999625</v>
      </c>
      <c r="AA6" s="13" t="str">
        <f>IF(Deník!$R6&lt;&gt;"",IF(Deník!$B6=Statistika!$F$66,IF(AND(Deník!$R6&gt;=0,Deník!$R6&lt;=1),"BE",Deník!$R6),""),"")</f>
        <v/>
      </c>
      <c r="AB6" s="13" t="str">
        <f>IF(Deník!$R6&lt;&gt;"",IF(Deník!$B6=Statistika!$F$67,IF(AND(Deník!$R6&gt;=0,Deník!$R6&lt;=1),"BE",Deník!$R6),""),"")</f>
        <v/>
      </c>
      <c r="AC6" s="13" t="str">
        <f>IF(Deník!$R6&lt;&gt;"",IF(Deník!$B6=Statistika!$F$68,IF(AND(Deník!$R6&gt;=0,Deník!$R6&lt;=1),"BE",Deník!$R6),""),"")</f>
        <v/>
      </c>
      <c r="AD6" s="13" t="str">
        <f>IF(Deník!$R6&lt;&gt;"",IF(Deník!$B6=Statistika!$F$69,IF(AND(Deník!$R6&gt;=0,Deník!$R6&lt;=1),"BE",Deník!$R6),""),"")</f>
        <v/>
      </c>
      <c r="AE6" s="601" t="str">
        <f>IF(Deník!$R6&lt;&gt;"",IF(Deník!$B6=Statistika!$F$70,IF(AND(Deník!$R6&gt;=0,Deník!$R6&lt;=1),"BE",Deník!$R6),""),"")</f>
        <v/>
      </c>
      <c r="AF6" s="90"/>
      <c r="AG6" s="63" t="str">
        <f>IF(Deník!$R6&lt;&gt;"",IF(Deník!$J6="L",IF(AND(Deník!$R6&gt;=0,Deník!$R6&lt;=1),"BE",Deník!$R6),""),"")</f>
        <v/>
      </c>
      <c r="AH6" s="13">
        <f>IF(Deník!$R6&lt;&gt;"",IF(Deník!$J6="S",IF(AND(Deník!$R6&gt;=0,Deník!$R6&lt;=1),"BE",Deník!$R6),""),"")</f>
        <v>-15.099999999999625</v>
      </c>
      <c r="AI6" s="95"/>
      <c r="AJ6" s="71">
        <f>IF(Deník!N7&lt;&gt;"",Deník!N7*-1,"")</f>
        <v>-15.30000000000058</v>
      </c>
      <c r="AK6" s="88"/>
      <c r="AL6" s="63" t="str">
        <f>IF(WEEKDAY(Deník!$C6,2)=1,IF(AND(Deník!$R6&gt;=0,Deník!$R6&lt;=1),"BE",Deník!$R6),"")</f>
        <v/>
      </c>
      <c r="AM6" s="13">
        <f>IF(WEEKDAY(Deník!$C6,2)=2,IF(AND(Deník!$R6&gt;=0,Deník!$R6&lt;=1),"BE",Deník!$R6),"")</f>
        <v>-15.099999999999625</v>
      </c>
      <c r="AN6" s="13" t="str">
        <f>IF(WEEKDAY(Deník!$C6,2)=3,IF(AND(Deník!$R6&gt;=0,Deník!$R6&lt;=1),"BE",Deník!$R6),"")</f>
        <v/>
      </c>
      <c r="AO6" s="13" t="str">
        <f>IF(WEEKDAY(Deník!$C6,2)=4,IF(AND(Deník!$R6&gt;=0,Deník!$R6&lt;=1),"BE",Deník!$R6),"")</f>
        <v/>
      </c>
      <c r="AP6" s="60" t="str">
        <f>IF(WEEKDAY(Deník!$C6,2)=5,IF(AND(Deník!$R6&gt;=0,Deník!$R6&lt;=1),"BE",Deník!$R6),"")</f>
        <v/>
      </c>
      <c r="AQ6" s="99"/>
      <c r="AR6" s="100">
        <f>Deník!D6</f>
        <v>0.61388888888888882</v>
      </c>
      <c r="AS6" s="63" t="str">
        <f>IF(Deník!$D6&lt;&gt;"",IF(AND(Deník!$D6&gt;=AS$2,Deník!$D6&lt;=AS$3),IF(AND(Deník!$R6&gt;=0,Deník!$R6&lt;=1),"BE",Deník!$R6),""),"")</f>
        <v/>
      </c>
      <c r="AT6" s="63" t="str">
        <f>IF(Deník!$D6&lt;&gt;"",IF(AND(Deník!$D6&gt;=AT$2,Deník!$D6&lt;=AT$3),IF(AND(Deník!$R6&gt;=0,Deník!$R6&lt;=1),"BE",Deník!$R6),""),"")</f>
        <v/>
      </c>
      <c r="AU6" s="63" t="str">
        <f>IF(Deník!$D6&lt;&gt;"",IF(AND(Deník!$D6&gt;=AU$2,Deník!$D6&lt;=AU$3),IF(AND(Deník!$R6&gt;=0,Deník!$R6&lt;=1),"BE",Deník!$R6),""),"")</f>
        <v/>
      </c>
      <c r="AV6" s="63" t="str">
        <f>IF(Deník!$D6&lt;&gt;"",IF(AND(Deník!$D6&gt;=AV$2,Deník!$D6&lt;=AV$3),IF(AND(Deník!$R6&gt;=0,Deník!$R6&lt;=1),"BE",Deník!$R6),""),"")</f>
        <v/>
      </c>
      <c r="AW6" s="63" t="str">
        <f>IF(Deník!$D6&lt;&gt;"",IF(AND(Deník!$D6&gt;=AW$2,Deník!$D6&lt;=AW$3),IF(AND(Deník!$R6&gt;=0,Deník!$R6&lt;=1),"BE",Deník!$R6),""),"")</f>
        <v/>
      </c>
      <c r="AX6" s="63" t="str">
        <f>IF(Deník!$D6&lt;&gt;"",IF(AND(Deník!$D6&gt;=AX$2,Deník!$D6&lt;=AX$3),IF(AND(Deník!$R6&gt;=0,Deník!$R6&lt;=1),"BE",Deník!$R6),""),"")</f>
        <v/>
      </c>
      <c r="AY6" s="63" t="str">
        <f>IF(Deník!$D6&lt;&gt;"",IF(AND(Deník!$D6&gt;=AY$2,Deník!$D6&lt;=AY$3),IF(AND(Deník!$R6&gt;=0,Deník!$R6&lt;=1),"BE",Deník!$R6),""),"")</f>
        <v/>
      </c>
      <c r="AZ6" s="63">
        <f>IF(Deník!$D6&lt;&gt;"",IF(AND(Deník!$D6&gt;=AZ$2,Deník!$D6&lt;=AZ$3),IF(AND(Deník!$R6&gt;=0,Deník!$R6&lt;=1),"BE",Deník!$R6),""),"")</f>
        <v>-15.099999999999625</v>
      </c>
      <c r="BA6" s="63" t="str">
        <f>IF(Deník!$D6&lt;&gt;"",IF(AND(Deník!$D6&gt;=BA$2,Deník!$D6&lt;=BA$3),IF(AND(Deník!$R6&gt;=0,Deník!$R6&lt;=1),"BE",Deník!$R6),""),"")</f>
        <v/>
      </c>
      <c r="BB6" s="63" t="str">
        <f>IF(Deník!$D6&lt;&gt;"",IF(AND(Deník!$D6&gt;=BB$2,Deník!$D6&lt;=BB$3),IF(AND(Deník!$R6&gt;=0,Deník!$R6&lt;=1),"BE",Deník!$R6),""),"")</f>
        <v/>
      </c>
      <c r="BC6" s="71" t="str">
        <f>IF(Deník!$D6&lt;&gt;"",IF(AND(Deník!$D6&gt;=BC$2,Deník!$D6&lt;=BC$3),IF(AND(Deník!$R6&gt;=0,Deník!$R6&lt;=1),"BE",Deník!$R6),""),"")</f>
        <v/>
      </c>
      <c r="BD6" s="20">
        <f>IF(Deník!$J7="S",(Deník!$M7-Deník!$K7),IF(Deník!$J7="L",(Deník!$K7-Deník!$M7),""))</f>
        <v>0.1530000000000058</v>
      </c>
      <c r="BE6" s="20">
        <f>IF(Deník!$J7="S",(Deník!$K7-Deník!$O7),IF(Deník!$J7="L",(Deník!$O7-Deník!$K7),""))</f>
        <v>0.18999999999999773</v>
      </c>
      <c r="BF6" s="20">
        <f>IF(Deník!$J7="S",(Deník!$K7-Deník!$L7),IF(Deník!$J7="L",(Deník!$L7-Deník!$K7),""))</f>
        <v>6.0000000000002274E-3</v>
      </c>
      <c r="BG6" s="20">
        <f>IF(Deník!$J7="S",(Deník!$K7-Deník!$S7),IF(Deník!$J7="L",(Deník!$S7-Deník!$K7),""))</f>
        <v>-0.33800000000000807</v>
      </c>
      <c r="BH6" s="20">
        <f>IF(Deník!$J7="S",(Deník!$K7-Deník!$U7),IF(Deník!$J7="L",(Deník!$U7-Deník!$K7),""))</f>
        <v>0.1939999999999884</v>
      </c>
      <c r="BI6" s="20" t="str">
        <f>IF(Deník!$R6&gt;1,Deník!$R6,"")</f>
        <v/>
      </c>
      <c r="BJ6" s="20">
        <f>IF(Deník!$R6&lt;0,Deník!$R6,"")</f>
        <v>-15.099999999999625</v>
      </c>
      <c r="BK6" s="17"/>
      <c r="BM6" s="233" t="str">
        <f>IF(Deník!$R6&lt;&gt;"",IF(Deník!$Y6=Statistika!$F$78,IF(AND(Deník!$R6&gt;=0,Deník!$R6&lt;=1),"BE",Deník!$R6),""),"")</f>
        <v/>
      </c>
      <c r="BN6" s="233" t="str">
        <f>IF(Deník!$R6&lt;&gt;"",IF(Deník!$Y6=Statistika!$F$79,IF(AND(Deník!$R6&gt;=0,Deník!$R6&lt;=1),"BE",Deník!$R6),""),"")</f>
        <v/>
      </c>
      <c r="BO6" s="233" t="str">
        <f>IF(Deník!$R6&lt;&gt;"",IF(Deník!$Y6=Statistika!$F$80,IF(AND(Deník!$R6&gt;=0,Deník!$R6&lt;=1),"BE",Deník!$R6),""),"")</f>
        <v/>
      </c>
      <c r="BP6" s="233" t="str">
        <f>IF(Deník!$R6&lt;&gt;"",IF(Deník!$Y6=Statistika!$F$81,IF(AND(Deník!$R6&gt;=0,Deník!$R6&lt;=1),"BE",Deník!$R6),""),"")</f>
        <v/>
      </c>
      <c r="BQ6" s="233" t="str">
        <f>IF(Deník!$R6&lt;&gt;"",IF(Deník!$Y6=Statistika!$F$82,IF(AND(Deník!$R6&gt;=0,Deník!$R6&lt;=1),"BE",Deník!$R6),""),"")</f>
        <v/>
      </c>
      <c r="BR6" s="233">
        <f>IF(Deník!$R6&lt;&gt;"",IF(Deník!$Y6=Statistika!$F$83,IF(AND(Deník!$R6&gt;=0,Deník!$R6&lt;=1),"BE",Deník!$R6),""),"")</f>
        <v>-15.099999999999625</v>
      </c>
      <c r="BS6" s="233" t="str">
        <f>IF(Deník!$R6&lt;&gt;"",IF(Deník!$Y6=Statistika!$F$84,IF(AND(Deník!$R6&gt;=0,Deník!$R6&lt;=1),"BE",Deník!$R6),""),"")</f>
        <v/>
      </c>
      <c r="BT6" s="233" t="str">
        <f>IF(Deník!$R6&lt;&gt;"",IF(Deník!$Y6=Statistika!$F$85,IF(AND(Deník!$R6&gt;=0,Deník!$R6&lt;=1),"BE",Deník!$R6),""),"")</f>
        <v/>
      </c>
      <c r="BU6" s="233" t="str">
        <f>IF(Deník!$R6&lt;&gt;"",IF(Deník!$Y6=Statistika!$F$86,IF(AND(Deník!$R6&gt;=0,Deník!$R6&lt;=1),"BE",Deník!$R6),""),"")</f>
        <v/>
      </c>
      <c r="BV6" s="233" t="str">
        <f>IF(Deník!$R6&lt;&gt;"",IF(Deník!$Y6=Statistika!$F$87,IF(AND(Deník!$R6&gt;=0,Deník!$R6&lt;=1),"BE",Deník!$R6),""),"")</f>
        <v/>
      </c>
      <c r="BW6" s="233" t="str">
        <f>IF(Deník!$R6&lt;&gt;"",IF(Deník!$Y6=Statistika!$F$88,IF(AND(Deník!$R6&gt;=0,Deník!$R6&lt;=1),"BE",Deník!$R6),""),"")</f>
        <v/>
      </c>
      <c r="BX6" s="233" t="str">
        <f>IF(Deník!$R6&lt;&gt;"",IF(Deník!$Y6=Statistika!$F$89,IF(AND(Deník!$R6&gt;=0,Deník!$R6&lt;=1),"BE",Deník!$R6),""),"")</f>
        <v/>
      </c>
      <c r="BY6" s="233" t="str">
        <f>IF(Deník!$R6&lt;&gt;"",IF(Deník!$Y6=Statistika!$F$90,IF(AND(Deník!$R6&gt;=0,Deník!$R6&lt;=1),"BE",Deník!$R6),""),"")</f>
        <v/>
      </c>
      <c r="BZ6" s="233" t="str">
        <f>IF(Deník!$R6&lt;&gt;"",IF(Deník!$Y6=Statistika!$F$91,IF(AND(Deník!$R6&gt;=0,Deník!$R6&lt;=1),"BE",Deník!$R6),""),"")</f>
        <v/>
      </c>
      <c r="CA6" s="233"/>
      <c r="CB6" s="233" t="str">
        <f>IF(Deník!$R6&lt;&gt;"",IF(Deník!$AB6="SL",IF(AND(Deník!$R6&gt;=0,Deník!$R6&lt;=1),"BE",Deník!$R6),""),"")</f>
        <v/>
      </c>
      <c r="CC6" s="233" t="str">
        <f>IF(Deník!$R6&lt;&gt;"",IF(Deník!$AB6="BE10",IF(AND(Deník!$R6&gt;=0,Deník!$R6&lt;=1),"BE",Deník!$R6),""),"")</f>
        <v/>
      </c>
      <c r="CD6" s="233">
        <f>IF(Deník!$R6&lt;&gt;"",IF(Deník!$AB6="BE15",IF(AND(Deník!$R6&gt;=0,Deník!$R6&lt;=1),"BE",Deník!$R6),""),"")</f>
        <v>-15.099999999999625</v>
      </c>
      <c r="CE6" s="233" t="str">
        <f>IF(Deník!$R6&lt;&gt;"",IF(Deník!$AB6="BE20",IF(AND(Deník!$R6&gt;=0,Deník!$R6&lt;=1),"BE",Deník!$R6),""),"")</f>
        <v/>
      </c>
      <c r="CF6" s="233" t="str">
        <f>IF(Deník!$R6&lt;&gt;"",IF(Deník!$AB6="TP1",IF(AND(Deník!$R6&gt;=0,Deník!$R6&lt;=1),"BE",Deník!$R6),""),"")</f>
        <v/>
      </c>
      <c r="CG6" s="233" t="str">
        <f>IF(Deník!$R6&lt;&gt;"",IF(Deník!$AB6="TP2",IF(AND(Deník!$R6&gt;=0,Deník!$R6&lt;=1),"BE",Deník!$R6),""),"")</f>
        <v/>
      </c>
      <c r="CH6" s="233" t="str">
        <f>IF(Deník!$R6&lt;&gt;"",IF(Deník!$AB6="TP3",IF(AND(Deník!$R6&gt;=0,Deník!$R6&lt;=1),"BE",Deník!$R6),""),"")</f>
        <v/>
      </c>
      <c r="CI6" s="233" t="str">
        <f>IF(Deník!$R6&lt;&gt;"",IF(Deník!$AB6="Trailing SL",IF(AND(Deník!$R6&gt;=0,Deník!$R6&lt;=1),"BE",Deník!$R6),""),"")</f>
        <v/>
      </c>
      <c r="CJ6" s="233" t="str">
        <f>IF(Deník!$R6&lt;&gt;"",IF(Deník!$AB6="Manual",IF(AND(Deník!$R6&gt;=0,Deník!$R6&lt;=1),"BE",Deník!$R6),""),"")</f>
        <v/>
      </c>
      <c r="CK6" s="233"/>
      <c r="CL6" s="233" t="str">
        <f>IF(Deník!$R6&lt;0,IF(Deník!$AC6=Statistika!$F$117,Deník!$R6,""),"")</f>
        <v/>
      </c>
      <c r="CM6" s="233" t="str">
        <f>IF(Deník!$R6&lt;0,IF(Deník!$AC6=Statistika!$F$118,Deník!$R6,""),"")</f>
        <v/>
      </c>
      <c r="CN6" s="233" t="str">
        <f>IF(Deník!$R6&lt;0,IF(Deník!$AC6=Statistika!$F$119,Deník!$R6,""),"")</f>
        <v/>
      </c>
      <c r="CO6" s="233" t="str">
        <f>IF(Deník!$R6&lt;0,IF(Deník!$AC6=Statistika!$F$120,Deník!$R6,""),"")</f>
        <v/>
      </c>
      <c r="CP6" s="233">
        <f>IF(Deník!$R6&lt;0,IF(Deník!$AC6=Statistika!$F$121,Deník!$R6,""),"")</f>
        <v>-15.099999999999625</v>
      </c>
      <c r="CQ6" s="233" t="str">
        <f>IF(Deník!$R6&lt;0,IF(Deník!$AC6=Statistika!$F$122,Deník!$R6,""),"")</f>
        <v/>
      </c>
      <c r="CR6" s="233" t="str">
        <f>IF(Deník!$R6&lt;0,IF(Deník!$AC6=Statistika!$F$123,Deník!$R6,""),"")</f>
        <v/>
      </c>
      <c r="CS6" s="233" t="str">
        <f>IF(Deník!$R6&lt;0,IF(Deník!$AC6=Statistika!$F$124,Deník!$R6,""),"")</f>
        <v/>
      </c>
      <c r="CT6" s="233" t="str">
        <f>IF(Deník!$R6&lt;0,IF(Deník!$AC6=Statistika!$F$125,Deník!$R6,""),"")</f>
        <v/>
      </c>
      <c r="CU6" s="233"/>
      <c r="CV6" s="233" t="str">
        <f>IF(Deník!$R6&lt;0,IF(Deník!$AD6=$CV$2,Deník!$R6,""),"")</f>
        <v/>
      </c>
      <c r="CW6" s="233" t="str">
        <f>IF(Deník!$R6&lt;0,IF(Deník!$AD6=$CW$2,Deník!$R6,""),"")</f>
        <v/>
      </c>
      <c r="CX6" s="233">
        <f>IF(Deník!$R6&lt;0,IF(Deník!$AD6=$CX$2,Deník!$R6,""),"")</f>
        <v>-15.099999999999625</v>
      </c>
      <c r="CY6" s="233" t="str">
        <f>IF(Deník!$R6&lt;0,IF(Deník!$AD6=$CY$2,Deník!$R6,""),"")</f>
        <v/>
      </c>
      <c r="CZ6" s="233" t="str">
        <f>IF(Deník!$R6&lt;0,IF(Deník!$AD6=$CZ$2,Deník!$R6,""),"")</f>
        <v/>
      </c>
      <c r="DL6" s="221">
        <f t="shared" ref="DL6:DL69" si="5">DL5+DO6</f>
        <v>99353.01</v>
      </c>
      <c r="DM6" s="220">
        <f t="shared" si="3"/>
        <v>-6.4699000000000284E-3</v>
      </c>
      <c r="DO6" s="50">
        <f>Deník!W7</f>
        <v>36.869999999999997</v>
      </c>
      <c r="DP6" s="102">
        <f>IF(AND(Deník!W7&gt;0),1,"")</f>
        <v>1</v>
      </c>
      <c r="DQ6" s="102" t="str">
        <f>IF(AND(Deník!W7&lt;=0),1,"")</f>
        <v/>
      </c>
      <c r="DR6" s="227"/>
      <c r="DS6" s="228"/>
      <c r="DT6" s="85"/>
      <c r="DU6" s="54" t="str">
        <f>IF(MONTH(Deník!$C6)=DU$2,Deník!$W6,"")</f>
        <v/>
      </c>
      <c r="DV6" s="222" t="str">
        <f>IF(MONTH(Deník!$C6)=DV$2,Deník!$W6,"")</f>
        <v/>
      </c>
      <c r="DW6" s="222" t="str">
        <f>IF(MONTH(Deník!$C6)=DW$2,Deník!$W6,"")</f>
        <v/>
      </c>
      <c r="DX6" s="222" t="str">
        <f>IF(MONTH(Deník!$C6)=DX$2,Deník!$W6,"")</f>
        <v/>
      </c>
      <c r="DY6" s="222">
        <f>IF(MONTH(Deník!$C6)=DY$2,Deník!$W6,"")</f>
        <v>-925.16</v>
      </c>
      <c r="DZ6" s="222" t="str">
        <f>IF(MONTH(Deník!$C6)=DZ$2,Deník!$W6,"")</f>
        <v/>
      </c>
      <c r="EA6" s="222" t="str">
        <f>IF(MONTH(Deník!$C6)=EA$2,Deník!$W6,"")</f>
        <v/>
      </c>
      <c r="EB6" s="222" t="str">
        <f>IF(MONTH(Deník!$C6)=EB$2,Deník!$W6,"")</f>
        <v/>
      </c>
      <c r="EC6" s="222" t="str">
        <f>IF(MONTH(Deník!$C6)=EC$2,Deník!$W6,"")</f>
        <v/>
      </c>
      <c r="ED6" s="222" t="str">
        <f>IF(MONTH(Deník!$C6)=ED$2,Deník!$W6,"")</f>
        <v/>
      </c>
      <c r="EE6" s="222" t="str">
        <f>IF(MONTH(Deník!$C6)=EE$2,Deník!$W6,"")</f>
        <v/>
      </c>
      <c r="EF6" s="222" t="str">
        <f>IF(MONTH(Deník!$C6)=EF$2,Deník!$W6,"")</f>
        <v/>
      </c>
      <c r="EI6" s="600" t="str">
        <f>IF(Deník!$W6&lt;&gt;"",IF(Deník!$B6=Statistika!$F$63,Deník!$W6,""),"")</f>
        <v/>
      </c>
      <c r="EJ6" s="13" t="str">
        <f>IF(Deník!$W6&lt;&gt;"",IF(Deník!$B6=Statistika!$F$64,Deník!$W6,""),"")</f>
        <v/>
      </c>
      <c r="EK6" s="13">
        <f>IF(Deník!$W6&lt;&gt;"",IF(Deník!$B6=Statistika!$F$65,Deník!$W6,""),"")</f>
        <v>-925.16</v>
      </c>
      <c r="EL6" s="13" t="str">
        <f>IF(Deník!$W6&lt;&gt;"",IF(Deník!$B6=Statistika!$F$66,Deník!$W6,""),"")</f>
        <v/>
      </c>
      <c r="EM6" s="13" t="str">
        <f>IF(Deník!$W6&lt;&gt;"",IF(Deník!$B6=Statistika!$F$67,Deník!$W6,""),"")</f>
        <v/>
      </c>
      <c r="EN6" s="13" t="str">
        <f>IF(Deník!$W6&lt;&gt;"",IF(Deník!$B6=Statistika!$F$68,Deník!$W6,""),"")</f>
        <v/>
      </c>
      <c r="EO6" s="13" t="str">
        <f>IF(Deník!$W6&lt;&gt;"",IF(Deník!$B6=Statistika!$F$69,Deník!$W6,""),"")</f>
        <v/>
      </c>
      <c r="EP6" s="601" t="str">
        <f>IF(Deník!$W6&lt;&gt;"",IF(Deník!$B6=Statistika!$F$70,Deník!$W6,""),"")</f>
        <v/>
      </c>
      <c r="EQ6" s="90"/>
      <c r="ER6" s="63" t="str">
        <f>IF(Deník!$W6&lt;&gt;"",IF(Deník!$J6="L",Deník!$W6,""),"")</f>
        <v/>
      </c>
      <c r="ES6" s="13">
        <f>IF(Deník!$W6&lt;&gt;"",IF(Deník!$J6="S",Deník!$W6,""),"")</f>
        <v>-925.16</v>
      </c>
      <c r="ET6" s="95"/>
      <c r="EU6" s="88"/>
      <c r="EV6" s="63" t="str">
        <f>IF(WEEKDAY(Deník!$C6,2)=1,Deník!$W6,"")</f>
        <v/>
      </c>
      <c r="EW6" s="13">
        <f>IF(WEEKDAY(Deník!$C6,2)=2,Deník!$W6,"")</f>
        <v>-925.16</v>
      </c>
      <c r="EX6" s="13" t="str">
        <f>IF(WEEKDAY(Deník!$C6,2)=3,Deník!$W6,"")</f>
        <v/>
      </c>
      <c r="EY6" s="13" t="str">
        <f>IF(WEEKDAY(Deník!$C6,2)=4,Deník!$W6,"")</f>
        <v/>
      </c>
      <c r="EZ6" s="60" t="str">
        <f>IF(WEEKDAY(Deník!$C6,2)=5,Deník!$W6,"")</f>
        <v/>
      </c>
      <c r="FA6" s="99"/>
      <c r="FB6" s="100">
        <f>Deník!D6</f>
        <v>0.61388888888888882</v>
      </c>
      <c r="FC6" s="63" t="str">
        <f>IF($FB6&lt;&gt;"",IF(AND($FB6&gt;=FC$2,$FB6&lt;=FC$3),Deník!$W6,""))</f>
        <v/>
      </c>
      <c r="FD6" s="63" t="str">
        <f>IF($FB6&lt;&gt;"",IF(AND($FB6&gt;=FD$2,$FB6&lt;=FD$3),Deník!$W6,""))</f>
        <v/>
      </c>
      <c r="FE6" s="63" t="str">
        <f>IF($FB6&lt;&gt;"",IF(AND($FB6&gt;=FE$2,$FB6&lt;=FE$3),Deník!$W6,""))</f>
        <v/>
      </c>
      <c r="FF6" s="63" t="str">
        <f>IF($FB6&lt;&gt;"",IF(AND($FB6&gt;=FF$2,$FB6&lt;=FF$3),Deník!$W6,""))</f>
        <v/>
      </c>
      <c r="FG6" s="63" t="str">
        <f>IF($FB6&lt;&gt;"",IF(AND($FB6&gt;=FG$2,$FB6&lt;=FG$3),Deník!$W6,""))</f>
        <v/>
      </c>
      <c r="FH6" s="63" t="str">
        <f>IF($FB6&lt;&gt;"",IF(AND($FB6&gt;=FH$2,$FB6&lt;=FH$3),Deník!$W6,""))</f>
        <v/>
      </c>
      <c r="FI6" s="63" t="str">
        <f>IF($FB6&lt;&gt;"",IF(AND($FB6&gt;=FI$2,$FB6&lt;=FI$3),Deník!$W6,""))</f>
        <v/>
      </c>
      <c r="FJ6" s="63">
        <f>IF($FB6&lt;&gt;"",IF(AND($FB6&gt;=FJ$2,$FB6&lt;=FJ$3),Deník!$W6,""))</f>
        <v>-925.16</v>
      </c>
      <c r="FK6" s="63" t="str">
        <f>IF($FB6&lt;&gt;"",IF(AND($FB6&gt;=FK$2,$FB6&lt;=FK$3),Deník!$W6,""))</f>
        <v/>
      </c>
      <c r="FL6" s="63" t="str">
        <f>IF($FB6&lt;&gt;"",IF(AND($FB6&gt;=FL$2,$FB6&lt;=FL$3),Deník!$W6,""))</f>
        <v/>
      </c>
      <c r="FM6" s="63" t="str">
        <f>IF($FB6&lt;&gt;"",IF(AND($FB6&gt;=FM$2,$FB6&lt;=FM$3),Deník!$W6,""))</f>
        <v/>
      </c>
      <c r="FN6" s="13"/>
      <c r="FO6" s="20" t="str">
        <f>IF(Deník!$W6&gt;1,Deník!$W6,"")</f>
        <v/>
      </c>
      <c r="FP6" s="20">
        <f>IF(Deník!$W6&lt;0,Deník!$W6,"")</f>
        <v>-925.16</v>
      </c>
      <c r="FQ6" s="17"/>
      <c r="FS6" s="233"/>
      <c r="FT6" s="233" t="str">
        <f>IF(Deník!$W6&lt;&gt;"",IF(Deník!$Y6=Statistika!$F$78,Deník!$W6,""),"")</f>
        <v/>
      </c>
      <c r="FU6" s="233" t="str">
        <f>IF(Deník!$W6&lt;&gt;"",IF(Deník!$Y6=Statistika!$F$79,Deník!$W6,""),"")</f>
        <v/>
      </c>
      <c r="FV6" s="233" t="str">
        <f>IF(Deník!$W6&lt;&gt;"",IF(Deník!$Y6=Statistika!$F$80,Deník!$W6,""),"")</f>
        <v/>
      </c>
      <c r="FW6" s="233" t="str">
        <f>IF(Deník!$W6&lt;&gt;"",IF(Deník!$Y6=Statistika!$F$81,Deník!$W6,""),"")</f>
        <v/>
      </c>
      <c r="FX6" s="233" t="str">
        <f>IF(Deník!$W6&lt;&gt;"",IF(Deník!$Y6=Statistika!$F$82,Deník!$W6,""),"")</f>
        <v/>
      </c>
      <c r="FY6" s="233">
        <f>IF(Deník!$W6&lt;&gt;"",IF(Deník!$Y6=Statistika!$F$83,Deník!$W6,""),"")</f>
        <v>-925.16</v>
      </c>
      <c r="FZ6" s="233" t="str">
        <f>IF(Deník!$W6&lt;&gt;"",IF(Deník!$Y6=Statistika!$F$84,Deník!$W6,""),"")</f>
        <v/>
      </c>
      <c r="GA6" s="233" t="str">
        <f>IF(Deník!$W6&lt;&gt;"",IF(Deník!$Y6=Statistika!$F$85,Deník!$W6,""),"")</f>
        <v/>
      </c>
      <c r="GB6" s="233" t="str">
        <f>IF(Deník!$W6&lt;&gt;"",IF(Deník!$Y6=Statistika!$F$86,Deník!$W6,""),"")</f>
        <v/>
      </c>
      <c r="GC6" s="233" t="str">
        <f>IF(Deník!$W6&lt;&gt;"",IF(Deník!$Y6=Statistika!$F$87,Deník!$W6,""),"")</f>
        <v/>
      </c>
      <c r="GD6" s="233" t="str">
        <f>IF(Deník!$W6&lt;&gt;"",IF(Deník!$Y6=Statistika!$F$88,Deník!$W6,""),"")</f>
        <v/>
      </c>
      <c r="GE6" s="233" t="str">
        <f>IF(Deník!$W6&lt;&gt;"",IF(Deník!$Y6=Statistika!$F$89,Deník!$W6,""),"")</f>
        <v/>
      </c>
      <c r="GF6" s="233" t="str">
        <f>IF(Deník!$W6&lt;&gt;"",IF(Deník!$Y6=Statistika!$F$90,Deník!$W6,""),"")</f>
        <v/>
      </c>
      <c r="GG6" s="233" t="str">
        <f>IF(Deník!$W6&lt;&gt;"",IF(Deník!$Y6=Statistika!$F$91,Deník!$W6,""),"")</f>
        <v/>
      </c>
      <c r="GH6" s="233"/>
      <c r="GI6" s="233" t="str">
        <f>IF(Deník!$W6&lt;&gt;"",IF(Deník!$AB6=Statistika!$L$100,Deník!$W6,""),"")</f>
        <v/>
      </c>
      <c r="GJ6" s="233" t="str">
        <f>IF(Deník!$W6&lt;&gt;"",IF(Deník!$AB6=Statistika!$L$101,Deník!$W6,""),"")</f>
        <v/>
      </c>
      <c r="GK6" s="233">
        <f>IF(Deník!$W6&lt;&gt;"",IF(Deník!$AB6=Statistika!$L$102,Deník!$W6,""),"")</f>
        <v>-925.16</v>
      </c>
      <c r="GL6" s="233" t="str">
        <f>IF(Deník!$W6&lt;&gt;"",IF(Deník!$AB6=Statistika!$L$103,Deník!$W6,""),"")</f>
        <v/>
      </c>
      <c r="GM6" s="233" t="str">
        <f>IF(Deník!$W6&lt;&gt;"",IF(Deník!$AB6=Statistika!$L$104,Deník!$W6,""),"")</f>
        <v/>
      </c>
      <c r="GN6" s="233" t="str">
        <f>IF(Deník!$W6&lt;&gt;"",IF(Deník!$AB6=Statistika!$L$105,Deník!$W6,""),"")</f>
        <v/>
      </c>
      <c r="GO6" s="233" t="str">
        <f>IF(Deník!$W6&lt;&gt;"",IF(Deník!$AB6=Statistika!$L$106,Deník!$W6,""),"")</f>
        <v/>
      </c>
      <c r="GP6" s="233" t="str">
        <f>IF(Deník!$W6&lt;&gt;"",IF(Deník!$AB6=Statistika!$L$107,Deník!$W6,""),"")</f>
        <v/>
      </c>
      <c r="GQ6" s="233" t="str">
        <f>IF(Deník!$W6&lt;&gt;"",IF(Deník!$AB6=Statistika!$L$108,Deník!$W6,""),"")</f>
        <v/>
      </c>
      <c r="GS6" s="233" t="str">
        <f>IF(Deník!$W6&lt;0,IF(Deník!$AC6=Statistika!$F$117,Deník!$W6,""),"")</f>
        <v/>
      </c>
      <c r="GT6" s="233" t="str">
        <f>IF(Deník!$W6&lt;0,IF(Deník!$AC6=Statistika!$F$118,Deník!$W6,""),"")</f>
        <v/>
      </c>
      <c r="GU6" s="233" t="str">
        <f>IF(Deník!$W6&lt;0,IF(Deník!$AC6=Statistika!$F$119,Deník!$W6,""),"")</f>
        <v/>
      </c>
      <c r="GV6" s="233" t="str">
        <f>IF(Deník!$W6&lt;0,IF(Deník!$AC6=Statistika!$F$120,Deník!$W6,""),"")</f>
        <v/>
      </c>
      <c r="GW6" s="233">
        <f>IF(Deník!$W6&lt;0,IF(Deník!$AC6=Statistika!$F$121,Deník!$W6,""),"")</f>
        <v>-925.16</v>
      </c>
      <c r="GX6" s="233" t="str">
        <f>IF(Deník!$W6&lt;0,IF(Deník!$AC6=Statistika!$F$122,Deník!$W6,""),"")</f>
        <v/>
      </c>
      <c r="GY6" s="233" t="str">
        <f>IF(Deník!$W6&lt;0,IF(Deník!$AC6=Statistika!$F$123,Deník!$W6,""),"")</f>
        <v/>
      </c>
      <c r="GZ6" s="233" t="str">
        <f>IF(Deník!$W6&lt;0,IF(Deník!$AC6=Statistika!$F$124,Deník!$W6,""),"")</f>
        <v/>
      </c>
      <c r="HA6" s="233" t="str">
        <f>IF(Deník!$W6&lt;0,IF(Deník!$AC6=Statistika!$F$125,Deník!$W6,""),"")</f>
        <v/>
      </c>
      <c r="HC6" s="233" t="str">
        <f>IF(Deník!$W6&lt;0,IF(Deník!$AD6=Statistika!$F$133,Deník!$W6,""),"")</f>
        <v/>
      </c>
      <c r="HD6" s="233" t="str">
        <f>IF(Deník!$W6&lt;0,IF(Deník!$AD6=Statistika!$F$134,Deník!$W6,""),"")</f>
        <v/>
      </c>
      <c r="HE6" s="233">
        <f>IF(Deník!$W6&lt;0,IF(Deník!$AD6=Statistika!$F$135,Deník!$W6,""),"")</f>
        <v>-925.16</v>
      </c>
      <c r="HF6" s="233" t="str">
        <f>IF(Deník!$W6&lt;0,IF(Deník!$AD6=Statistika!$F$136,Deník!$W6,""),"")</f>
        <v/>
      </c>
      <c r="HG6" s="233" t="str">
        <f>IF(Deník!$W6&lt;0,IF(Deník!$AD6=Statistika!$F$137,Deník!$W6,""),"")</f>
        <v/>
      </c>
      <c r="HQ6" t="str">
        <f>IF(Deník!$R6&gt;0,IF(Deník!#REF!="A",1,""),"")</f>
        <v/>
      </c>
      <c r="HR6" t="str">
        <f>IF(Deník!$R6&gt;0,IF(Deník!#REF!="A",1,""),"")</f>
        <v/>
      </c>
      <c r="HS6" t="str">
        <f>IF(Deník!$R6&gt;0,IF(Deník!#REF!="A",1,""),"")</f>
        <v/>
      </c>
      <c r="HT6" t="str">
        <f>IF(Deník!$R6&gt;0,IF(Deník!#REF!="A",1,""),"")</f>
        <v/>
      </c>
      <c r="HU6" t="str">
        <f>IF(Deník!$R6&gt;0,IF(Deník!#REF!="A",1,""),"")</f>
        <v/>
      </c>
      <c r="ID6" s="8">
        <f>Tabulka4[[#This Row],[Sloupec3]]</f>
        <v>42150</v>
      </c>
      <c r="IE6" s="17" t="str">
        <f>IF(AND([1]Deník!$C6&gt;='[1]Měsíční shrnutí'!$D$1,[1]Deník!$C6&lt;='[1]Měsíční shrnutí'!$F$1),[1]Deník!$X6,"")</f>
        <v>Gap</v>
      </c>
      <c r="IF6" s="626" t="str">
        <f t="shared" ref="IF6:IF17" si="6">IF(IH6=0,"",IH6)</f>
        <v/>
      </c>
      <c r="IG6" s="626" t="s">
        <v>920</v>
      </c>
      <c r="IH6" s="626">
        <f t="shared" si="4"/>
        <v>0</v>
      </c>
    </row>
    <row r="7" spans="1:242">
      <c r="A7" s="8">
        <f>Deník!C8</f>
        <v>42150</v>
      </c>
      <c r="B7" s="50">
        <f>Deník!R8</f>
        <v>-26.999999999998181</v>
      </c>
      <c r="C7" s="102" t="str">
        <f>IF(AND(Deník!R8&gt;1,Deník!R8&lt;&gt;""),1,"")</f>
        <v/>
      </c>
      <c r="D7" s="102">
        <f>IF(AND(Deník!R8&lt;=0,Deník!R8&lt;&gt;""),1,"")</f>
        <v>1</v>
      </c>
      <c r="E7" s="103" t="str">
        <f>IF(AND(Deník!R8&gt;=0,Deník!R8&lt;=1),1,"")</f>
        <v/>
      </c>
      <c r="F7" s="79">
        <f>IF(Deník!R8&lt;&gt;"",Deník!R8+F6,"")</f>
        <v>-36.699999999997424</v>
      </c>
      <c r="G7" s="85"/>
      <c r="H7" s="54" t="str">
        <f>IF(MONTH(Deník!$C7)=H$2,IF(AND(Deník!$R7&gt;=0,Deník!$R7&lt;=1),"BE",Deník!$R7),"")</f>
        <v/>
      </c>
      <c r="I7" s="11" t="str">
        <f>IF(MONTH(Deník!$C7)=I$2,IF(AND(Deník!$R7&gt;=0,Deník!$R7&lt;=1),"BE",Deník!$R7),"")</f>
        <v/>
      </c>
      <c r="J7" s="11" t="str">
        <f>IF(MONTH(Deník!$C7)=J$2,IF(AND(Deník!$R7&gt;=0,Deník!$R7&lt;=1),"BE",Deník!$R7),"")</f>
        <v/>
      </c>
      <c r="K7" s="11" t="str">
        <f>IF(MONTH(Deník!$C7)=K$2,IF(AND(Deník!$R7&gt;=0,Deník!$R7&lt;=1),"BE",Deník!$R7),"")</f>
        <v/>
      </c>
      <c r="L7" s="11" t="str">
        <f>IF(MONTH(Deník!$C7)=L$2,IF(AND(Deník!$R7&gt;=0,Deník!$R7&lt;=1),"BE",Deník!$R7),"")</f>
        <v>BE</v>
      </c>
      <c r="M7" s="11" t="str">
        <f>IF(MONTH(Deník!$C7)=M$2,IF(AND(Deník!$R7&gt;=0,Deník!$R7&lt;=1),"BE",Deník!$R7),"")</f>
        <v/>
      </c>
      <c r="N7" s="11" t="str">
        <f>IF(MONTH(Deník!$C7)=N$2,IF(AND(Deník!$R7&gt;=0,Deník!$R7&lt;=1),"BE",Deník!$R7),"")</f>
        <v/>
      </c>
      <c r="O7" s="11" t="str">
        <f>IF(MONTH(Deník!$C7)=O$2,IF(AND(Deník!$R7&gt;=0,Deník!$R7&lt;=1),"BE",Deník!$R7),"")</f>
        <v/>
      </c>
      <c r="P7" s="11" t="str">
        <f>IF(MONTH(Deník!$C7)=P$2,IF(AND(Deník!$R7&gt;=0,Deník!$R7&lt;=1),"BE",Deník!$R7),"")</f>
        <v/>
      </c>
      <c r="Q7" s="11" t="str">
        <f>IF(MONTH(Deník!$C7)=Q$2,IF(AND(Deník!$R7&gt;=0,Deník!$R7&lt;=1),"BE",Deník!$R7),"")</f>
        <v/>
      </c>
      <c r="R7" s="11" t="str">
        <f>IF(MONTH(Deník!$C7)=R$2,IF(AND(Deník!$R7&gt;=0,Deník!$R7&lt;=1),"BE",Deník!$R7),"")</f>
        <v/>
      </c>
      <c r="S7" s="57" t="str">
        <f>IF(MONTH(Deník!$C7)=S$2,IF(AND(Deník!$R7&gt;=0,Deník!$R7&lt;=1),"BE",Deník!$R7),"")</f>
        <v/>
      </c>
      <c r="U7" s="128" t="s">
        <v>20</v>
      </c>
      <c r="V7" s="129">
        <v>10000</v>
      </c>
      <c r="X7" s="600" t="str">
        <f>IF(Deník!$R7&lt;&gt;"",IF(Deník!$B7=Statistika!$F$63,IF(AND(Deník!$R7&gt;=0,Deník!$R7&lt;=1),"BE",Deník!$R7),""),"")</f>
        <v/>
      </c>
      <c r="Y7" s="13" t="str">
        <f>IF(Deník!$R7&lt;&gt;"",IF(Deník!$B7=Statistika!$F$64,IF(AND(Deník!$R7&gt;=0,Deník!$R7&lt;=1),"BE",Deník!$R7),""),"")</f>
        <v/>
      </c>
      <c r="Z7" s="13" t="str">
        <f>IF(Deník!$R7&lt;&gt;"",IF(Deník!$B7=Statistika!$F$65,IF(AND(Deník!$R7&gt;=0,Deník!$R7&lt;=1),"BE",Deník!$R7),""),"")</f>
        <v>BE</v>
      </c>
      <c r="AA7" s="13" t="str">
        <f>IF(Deník!$R7&lt;&gt;"",IF(Deník!$B7=Statistika!$F$66,IF(AND(Deník!$R7&gt;=0,Deník!$R7&lt;=1),"BE",Deník!$R7),""),"")</f>
        <v/>
      </c>
      <c r="AB7" s="13" t="str">
        <f>IF(Deník!$R7&lt;&gt;"",IF(Deník!$B7=Statistika!$F$67,IF(AND(Deník!$R7&gt;=0,Deník!$R7&lt;=1),"BE",Deník!$R7),""),"")</f>
        <v/>
      </c>
      <c r="AC7" s="13" t="str">
        <f>IF(Deník!$R7&lt;&gt;"",IF(Deník!$B7=Statistika!$F$68,IF(AND(Deník!$R7&gt;=0,Deník!$R7&lt;=1),"BE",Deník!$R7),""),"")</f>
        <v/>
      </c>
      <c r="AD7" s="13" t="str">
        <f>IF(Deník!$R7&lt;&gt;"",IF(Deník!$B7=Statistika!$F$69,IF(AND(Deník!$R7&gt;=0,Deník!$R7&lt;=1),"BE",Deník!$R7),""),"")</f>
        <v/>
      </c>
      <c r="AE7" s="601" t="str">
        <f>IF(Deník!$R7&lt;&gt;"",IF(Deník!$B7=Statistika!$F$70,IF(AND(Deník!$R7&gt;=0,Deník!$R7&lt;=1),"BE",Deník!$R7),""),"")</f>
        <v/>
      </c>
      <c r="AF7" s="90"/>
      <c r="AG7" s="63" t="str">
        <f>IF(Deník!$R7&lt;&gt;"",IF(Deník!$J7="L",IF(AND(Deník!$R7&gt;=0,Deník!$R7&lt;=1),"BE",Deník!$R7),""),"")</f>
        <v/>
      </c>
      <c r="AH7" s="13" t="str">
        <f>IF(Deník!$R7&lt;&gt;"",IF(Deník!$J7="S",IF(AND(Deník!$R7&gt;=0,Deník!$R7&lt;=1),"BE",Deník!$R7),""),"")</f>
        <v>BE</v>
      </c>
      <c r="AI7" s="95"/>
      <c r="AJ7" s="71">
        <f>IF(Deník!N8&lt;&gt;"",Deník!N8*-1,"")</f>
        <v>-25.499999999997272</v>
      </c>
      <c r="AK7" s="88"/>
      <c r="AL7" s="63" t="str">
        <f>IF(WEEKDAY(Deník!$C7,2)=1,IF(AND(Deník!$R7&gt;=0,Deník!$R7&lt;=1),"BE",Deník!$R7),"")</f>
        <v/>
      </c>
      <c r="AM7" s="13" t="str">
        <f>IF(WEEKDAY(Deník!$C7,2)=2,IF(AND(Deník!$R7&gt;=0,Deník!$R7&lt;=1),"BE",Deník!$R7),"")</f>
        <v>BE</v>
      </c>
      <c r="AN7" s="13" t="str">
        <f>IF(WEEKDAY(Deník!$C7,2)=3,IF(AND(Deník!$R7&gt;=0,Deník!$R7&lt;=1),"BE",Deník!$R7),"")</f>
        <v/>
      </c>
      <c r="AO7" s="13" t="str">
        <f>IF(WEEKDAY(Deník!$C7,2)=4,IF(AND(Deník!$R7&gt;=0,Deník!$R7&lt;=1),"BE",Deník!$R7),"")</f>
        <v/>
      </c>
      <c r="AP7" s="60" t="str">
        <f>IF(WEEKDAY(Deník!$C7,2)=5,IF(AND(Deník!$R7&gt;=0,Deník!$R7&lt;=1),"BE",Deník!$R7),"")</f>
        <v/>
      </c>
      <c r="AQ7" s="99"/>
      <c r="AR7" s="100">
        <f>Deník!D7</f>
        <v>0.71250000000000002</v>
      </c>
      <c r="AS7" s="63" t="str">
        <f>IF(Deník!$D7&lt;&gt;"",IF(AND(Deník!$D7&gt;=AS$2,Deník!$D7&lt;=AS$3),IF(AND(Deník!$R7&gt;=0,Deník!$R7&lt;=1),"BE",Deník!$R7),""),"")</f>
        <v/>
      </c>
      <c r="AT7" s="63" t="str">
        <f>IF(Deník!$D7&lt;&gt;"",IF(AND(Deník!$D7&gt;=AT$2,Deník!$D7&lt;=AT$3),IF(AND(Deník!$R7&gt;=0,Deník!$R7&lt;=1),"BE",Deník!$R7),""),"")</f>
        <v/>
      </c>
      <c r="AU7" s="63" t="str">
        <f>IF(Deník!$D7&lt;&gt;"",IF(AND(Deník!$D7&gt;=AU$2,Deník!$D7&lt;=AU$3),IF(AND(Deník!$R7&gt;=0,Deník!$R7&lt;=1),"BE",Deník!$R7),""),"")</f>
        <v/>
      </c>
      <c r="AV7" s="63" t="str">
        <f>IF(Deník!$D7&lt;&gt;"",IF(AND(Deník!$D7&gt;=AV$2,Deník!$D7&lt;=AV$3),IF(AND(Deník!$R7&gt;=0,Deník!$R7&lt;=1),"BE",Deník!$R7),""),"")</f>
        <v/>
      </c>
      <c r="AW7" s="63" t="str">
        <f>IF(Deník!$D7&lt;&gt;"",IF(AND(Deník!$D7&gt;=AW$2,Deník!$D7&lt;=AW$3),IF(AND(Deník!$R7&gt;=0,Deník!$R7&lt;=1),"BE",Deník!$R7),""),"")</f>
        <v/>
      </c>
      <c r="AX7" s="63" t="str">
        <f>IF(Deník!$D7&lt;&gt;"",IF(AND(Deník!$D7&gt;=AX$2,Deník!$D7&lt;=AX$3),IF(AND(Deník!$R7&gt;=0,Deník!$R7&lt;=1),"BE",Deník!$R7),""),"")</f>
        <v/>
      </c>
      <c r="AY7" s="63" t="str">
        <f>IF(Deník!$D7&lt;&gt;"",IF(AND(Deník!$D7&gt;=AY$2,Deník!$D7&lt;=AY$3),IF(AND(Deník!$R7&gt;=0,Deník!$R7&lt;=1),"BE",Deník!$R7),""),"")</f>
        <v/>
      </c>
      <c r="AZ7" s="63" t="str">
        <f>IF(Deník!$D7&lt;&gt;"",IF(AND(Deník!$D7&gt;=AZ$2,Deník!$D7&lt;=AZ$3),IF(AND(Deník!$R7&gt;=0,Deník!$R7&lt;=1),"BE",Deník!$R7),""),"")</f>
        <v>BE</v>
      </c>
      <c r="BA7" s="63" t="str">
        <f>IF(Deník!$D7&lt;&gt;"",IF(AND(Deník!$D7&gt;=BA$2,Deník!$D7&lt;=BA$3),IF(AND(Deník!$R7&gt;=0,Deník!$R7&lt;=1),"BE",Deník!$R7),""),"")</f>
        <v/>
      </c>
      <c r="BB7" s="63" t="str">
        <f>IF(Deník!$D7&lt;&gt;"",IF(AND(Deník!$D7&gt;=BB$2,Deník!$D7&lt;=BB$3),IF(AND(Deník!$R7&gt;=0,Deník!$R7&lt;=1),"BE",Deník!$R7),""),"")</f>
        <v/>
      </c>
      <c r="BC7" s="71" t="str">
        <f>IF(Deník!$D7&lt;&gt;"",IF(AND(Deník!$D7&gt;=BC$2,Deník!$D7&lt;=BC$3),IF(AND(Deník!$R7&gt;=0,Deník!$R7&lt;=1),"BE",Deník!$R7),""),"")</f>
        <v/>
      </c>
      <c r="BD7" s="20">
        <f>IF(Deník!$J8="S",(Deník!$M8-Deník!$K8),IF(Deník!$J8="L",(Deník!$K8-Deník!$M8),""))</f>
        <v>2.5499999999997272</v>
      </c>
      <c r="BE7" s="20">
        <f>IF(Deník!$J8="S",(Deník!$K8-Deník!$O8),IF(Deník!$J8="L",(Deník!$O8-Deník!$K8),""))</f>
        <v>7.4500000000002728</v>
      </c>
      <c r="BF7" s="20">
        <f>IF(Deník!$J8="S",(Deník!$K8-Deník!$L8),IF(Deník!$J8="L",(Deník!$L8-Deník!$K8),""))</f>
        <v>-2.6999999999998181</v>
      </c>
      <c r="BG7" s="20">
        <f>IF(Deník!$J8="S",(Deník!$K8-Deník!$S8),IF(Deník!$J8="L",(Deník!$S8-Deník!$K8),""))</f>
        <v>-9.6799999999998363</v>
      </c>
      <c r="BH7" s="20">
        <f>IF(Deník!$J8="S",(Deník!$K8-Deník!$U8),IF(Deník!$J8="L",(Deník!$U8-Deník!$K8),""))</f>
        <v>11.990000000000236</v>
      </c>
      <c r="BI7" s="20" t="str">
        <f>IF(Deník!$R7&gt;1,Deník!$R7,"")</f>
        <v/>
      </c>
      <c r="BJ7" s="20" t="str">
        <f>IF(Deník!$R7&lt;0,Deník!$R7,"")</f>
        <v/>
      </c>
      <c r="BK7" s="17"/>
      <c r="BM7" s="233" t="str">
        <f>IF(Deník!$R7&lt;&gt;"",IF(Deník!$Y7=Statistika!$F$78,IF(AND(Deník!$R7&gt;=0,Deník!$R7&lt;=1),"BE",Deník!$R7),""),"")</f>
        <v/>
      </c>
      <c r="BN7" s="233" t="str">
        <f>IF(Deník!$R7&lt;&gt;"",IF(Deník!$Y7=Statistika!$F$79,IF(AND(Deník!$R7&gt;=0,Deník!$R7&lt;=1),"BE",Deník!$R7),""),"")</f>
        <v/>
      </c>
      <c r="BO7" s="233" t="str">
        <f>IF(Deník!$R7&lt;&gt;"",IF(Deník!$Y7=Statistika!$F$80,IF(AND(Deník!$R7&gt;=0,Deník!$R7&lt;=1),"BE",Deník!$R7),""),"")</f>
        <v/>
      </c>
      <c r="BP7" s="233" t="str">
        <f>IF(Deník!$R7&lt;&gt;"",IF(Deník!$Y7=Statistika!$F$81,IF(AND(Deník!$R7&gt;=0,Deník!$R7&lt;=1),"BE",Deník!$R7),""),"")</f>
        <v/>
      </c>
      <c r="BQ7" s="233" t="str">
        <f>IF(Deník!$R7&lt;&gt;"",IF(Deník!$Y7=Statistika!$F$82,IF(AND(Deník!$R7&gt;=0,Deník!$R7&lt;=1),"BE",Deník!$R7),""),"")</f>
        <v/>
      </c>
      <c r="BR7" s="233" t="str">
        <f>IF(Deník!$R7&lt;&gt;"",IF(Deník!$Y7=Statistika!$F$83,IF(AND(Deník!$R7&gt;=0,Deník!$R7&lt;=1),"BE",Deník!$R7),""),"")</f>
        <v>BE</v>
      </c>
      <c r="BS7" s="233" t="str">
        <f>IF(Deník!$R7&lt;&gt;"",IF(Deník!$Y7=Statistika!$F$84,IF(AND(Deník!$R7&gt;=0,Deník!$R7&lt;=1),"BE",Deník!$R7),""),"")</f>
        <v/>
      </c>
      <c r="BT7" s="233" t="str">
        <f>IF(Deník!$R7&lt;&gt;"",IF(Deník!$Y7=Statistika!$F$85,IF(AND(Deník!$R7&gt;=0,Deník!$R7&lt;=1),"BE",Deník!$R7),""),"")</f>
        <v/>
      </c>
      <c r="BU7" s="233" t="str">
        <f>IF(Deník!$R7&lt;&gt;"",IF(Deník!$Y7=Statistika!$F$86,IF(AND(Deník!$R7&gt;=0,Deník!$R7&lt;=1),"BE",Deník!$R7),""),"")</f>
        <v/>
      </c>
      <c r="BV7" s="233" t="str">
        <f>IF(Deník!$R7&lt;&gt;"",IF(Deník!$Y7=Statistika!$F$87,IF(AND(Deník!$R7&gt;=0,Deník!$R7&lt;=1),"BE",Deník!$R7),""),"")</f>
        <v/>
      </c>
      <c r="BW7" s="233" t="str">
        <f>IF(Deník!$R7&lt;&gt;"",IF(Deník!$Y7=Statistika!$F$88,IF(AND(Deník!$R7&gt;=0,Deník!$R7&lt;=1),"BE",Deník!$R7),""),"")</f>
        <v/>
      </c>
      <c r="BX7" s="233" t="str">
        <f>IF(Deník!$R7&lt;&gt;"",IF(Deník!$Y7=Statistika!$F$89,IF(AND(Deník!$R7&gt;=0,Deník!$R7&lt;=1),"BE",Deník!$R7),""),"")</f>
        <v/>
      </c>
      <c r="BY7" s="233" t="str">
        <f>IF(Deník!$R7&lt;&gt;"",IF(Deník!$Y7=Statistika!$F$90,IF(AND(Deník!$R7&gt;=0,Deník!$R7&lt;=1),"BE",Deník!$R7),""),"")</f>
        <v/>
      </c>
      <c r="BZ7" s="233" t="str">
        <f>IF(Deník!$R7&lt;&gt;"",IF(Deník!$Y7=Statistika!$F$91,IF(AND(Deník!$R7&gt;=0,Deník!$R7&lt;=1),"BE",Deník!$R7),""),"")</f>
        <v/>
      </c>
      <c r="CA7" s="233"/>
      <c r="CB7" s="233" t="str">
        <f>IF(Deník!$R7&lt;&gt;"",IF(Deník!$AB7="SL",IF(AND(Deník!$R7&gt;=0,Deník!$R7&lt;=1),"BE",Deník!$R7),""),"")</f>
        <v>BE</v>
      </c>
      <c r="CC7" s="233" t="str">
        <f>IF(Deník!$R7&lt;&gt;"",IF(Deník!$AB7="BE10",IF(AND(Deník!$R7&gt;=0,Deník!$R7&lt;=1),"BE",Deník!$R7),""),"")</f>
        <v/>
      </c>
      <c r="CD7" s="233" t="str">
        <f>IF(Deník!$R7&lt;&gt;"",IF(Deník!$AB7="BE15",IF(AND(Deník!$R7&gt;=0,Deník!$R7&lt;=1),"BE",Deník!$R7),""),"")</f>
        <v/>
      </c>
      <c r="CE7" s="233" t="str">
        <f>IF(Deník!$R7&lt;&gt;"",IF(Deník!$AB7="BE20",IF(AND(Deník!$R7&gt;=0,Deník!$R7&lt;=1),"BE",Deník!$R7),""),"")</f>
        <v/>
      </c>
      <c r="CF7" s="233" t="str">
        <f>IF(Deník!$R7&lt;&gt;"",IF(Deník!$AB7="TP1",IF(AND(Deník!$R7&gt;=0,Deník!$R7&lt;=1),"BE",Deník!$R7),""),"")</f>
        <v/>
      </c>
      <c r="CG7" s="233" t="str">
        <f>IF(Deník!$R7&lt;&gt;"",IF(Deník!$AB7="TP2",IF(AND(Deník!$R7&gt;=0,Deník!$R7&lt;=1),"BE",Deník!$R7),""),"")</f>
        <v/>
      </c>
      <c r="CH7" s="233" t="str">
        <f>IF(Deník!$R7&lt;&gt;"",IF(Deník!$AB7="TP3",IF(AND(Deník!$R7&gt;=0,Deník!$R7&lt;=1),"BE",Deník!$R7),""),"")</f>
        <v/>
      </c>
      <c r="CI7" s="233" t="str">
        <f>IF(Deník!$R7&lt;&gt;"",IF(Deník!$AB7="Trailing SL",IF(AND(Deník!$R7&gt;=0,Deník!$R7&lt;=1),"BE",Deník!$R7),""),"")</f>
        <v/>
      </c>
      <c r="CJ7" s="233" t="str">
        <f>IF(Deník!$R7&lt;&gt;"",IF(Deník!$AB7="Manual",IF(AND(Deník!$R7&gt;=0,Deník!$R7&lt;=1),"BE",Deník!$R7),""),"")</f>
        <v/>
      </c>
      <c r="CK7" s="233"/>
      <c r="CL7" s="233" t="str">
        <f>IF(Deník!$R7&lt;0,IF(Deník!$AC7=Statistika!$F$117,Deník!$R7,""),"")</f>
        <v/>
      </c>
      <c r="CM7" s="233" t="str">
        <f>IF(Deník!$R7&lt;0,IF(Deník!$AC7=Statistika!$F$118,Deník!$R7,""),"")</f>
        <v/>
      </c>
      <c r="CN7" s="233" t="str">
        <f>IF(Deník!$R7&lt;0,IF(Deník!$AC7=Statistika!$F$119,Deník!$R7,""),"")</f>
        <v/>
      </c>
      <c r="CO7" s="233" t="str">
        <f>IF(Deník!$R7&lt;0,IF(Deník!$AC7=Statistika!$F$120,Deník!$R7,""),"")</f>
        <v/>
      </c>
      <c r="CP7" s="233" t="str">
        <f>IF(Deník!$R7&lt;0,IF(Deník!$AC7=Statistika!$F$121,Deník!$R7,""),"")</f>
        <v/>
      </c>
      <c r="CQ7" s="233" t="str">
        <f>IF(Deník!$R7&lt;0,IF(Deník!$AC7=Statistika!$F$122,Deník!$R7,""),"")</f>
        <v/>
      </c>
      <c r="CR7" s="233" t="str">
        <f>IF(Deník!$R7&lt;0,IF(Deník!$AC7=Statistika!$F$123,Deník!$R7,""),"")</f>
        <v/>
      </c>
      <c r="CS7" s="233" t="str">
        <f>IF(Deník!$R7&lt;0,IF(Deník!$AC7=Statistika!$F$124,Deník!$R7,""),"")</f>
        <v/>
      </c>
      <c r="CT7" s="233" t="str">
        <f>IF(Deník!$R7&lt;0,IF(Deník!$AC7=Statistika!$F$125,Deník!$R7,""),"")</f>
        <v/>
      </c>
      <c r="CU7" s="233"/>
      <c r="CV7" s="233" t="str">
        <f>IF(Deník!$R7&lt;0,IF(Deník!$AD7=$CV$2,Deník!$R7,""),"")</f>
        <v/>
      </c>
      <c r="CW7" s="233" t="str">
        <f>IF(Deník!$R7&lt;0,IF(Deník!$AD7=$CW$2,Deník!$R7,""),"")</f>
        <v/>
      </c>
      <c r="CX7" s="233" t="str">
        <f>IF(Deník!$R7&lt;0,IF(Deník!$AD7=$CX$2,Deník!$R7,""),"")</f>
        <v/>
      </c>
      <c r="CY7" s="233" t="str">
        <f>IF(Deník!$R7&lt;0,IF(Deník!$AD7=$CY$2,Deník!$R7,""),"")</f>
        <v/>
      </c>
      <c r="CZ7" s="233" t="str">
        <f>IF(Deník!$R7&lt;0,IF(Deník!$AD7=$CZ$2,Deník!$R7,""),"")</f>
        <v/>
      </c>
      <c r="DL7" s="221">
        <f t="shared" si="5"/>
        <v>97993.83</v>
      </c>
      <c r="DM7" s="220">
        <f t="shared" si="3"/>
        <v>-2.006169999999996E-2</v>
      </c>
      <c r="DO7" s="50">
        <f>Deník!W8</f>
        <v>-1359.18</v>
      </c>
      <c r="DP7" s="102" t="str">
        <f>IF(AND(Deník!W8&gt;0),1,"")</f>
        <v/>
      </c>
      <c r="DQ7" s="102">
        <f>IF(AND(Deník!W8&lt;=0),1,"")</f>
        <v>1</v>
      </c>
      <c r="DR7" s="227"/>
      <c r="DS7" s="228"/>
      <c r="DT7" s="85"/>
      <c r="DU7" s="54" t="str">
        <f>IF(MONTH(Deník!$C7)=DU$2,Deník!$W7,"")</f>
        <v/>
      </c>
      <c r="DV7" s="222" t="str">
        <f>IF(MONTH(Deník!$C7)=DV$2,Deník!$W7,"")</f>
        <v/>
      </c>
      <c r="DW7" s="222" t="str">
        <f>IF(MONTH(Deník!$C7)=DW$2,Deník!$W7,"")</f>
        <v/>
      </c>
      <c r="DX7" s="222" t="str">
        <f>IF(MONTH(Deník!$C7)=DX$2,Deník!$W7,"")</f>
        <v/>
      </c>
      <c r="DY7" s="222">
        <f>IF(MONTH(Deník!$C7)=DY$2,Deník!$W7,"")</f>
        <v>36.869999999999997</v>
      </c>
      <c r="DZ7" s="222" t="str">
        <f>IF(MONTH(Deník!$C7)=DZ$2,Deník!$W7,"")</f>
        <v/>
      </c>
      <c r="EA7" s="222" t="str">
        <f>IF(MONTH(Deník!$C7)=EA$2,Deník!$W7,"")</f>
        <v/>
      </c>
      <c r="EB7" s="222" t="str">
        <f>IF(MONTH(Deník!$C7)=EB$2,Deník!$W7,"")</f>
        <v/>
      </c>
      <c r="EC7" s="222" t="str">
        <f>IF(MONTH(Deník!$C7)=EC$2,Deník!$W7,"")</f>
        <v/>
      </c>
      <c r="ED7" s="222" t="str">
        <f>IF(MONTH(Deník!$C7)=ED$2,Deník!$W7,"")</f>
        <v/>
      </c>
      <c r="EE7" s="222" t="str">
        <f>IF(MONTH(Deník!$C7)=EE$2,Deník!$W7,"")</f>
        <v/>
      </c>
      <c r="EF7" s="222" t="str">
        <f>IF(MONTH(Deník!$C7)=EF$2,Deník!$W7,"")</f>
        <v/>
      </c>
      <c r="EI7" s="600" t="str">
        <f>IF(Deník!$W7&lt;&gt;"",IF(Deník!$B7=Statistika!$F$63,Deník!$W7,""),"")</f>
        <v/>
      </c>
      <c r="EJ7" s="13" t="str">
        <f>IF(Deník!$W7&lt;&gt;"",IF(Deník!$B7=Statistika!$F$64,Deník!$W7,""),"")</f>
        <v/>
      </c>
      <c r="EK7" s="13">
        <f>IF(Deník!$W7&lt;&gt;"",IF(Deník!$B7=Statistika!$F$65,Deník!$W7,""),"")</f>
        <v>36.869999999999997</v>
      </c>
      <c r="EL7" s="13" t="str">
        <f>IF(Deník!$W7&lt;&gt;"",IF(Deník!$B7=Statistika!$F$66,Deník!$W7,""),"")</f>
        <v/>
      </c>
      <c r="EM7" s="13" t="str">
        <f>IF(Deník!$W7&lt;&gt;"",IF(Deník!$B7=Statistika!$F$67,Deník!$W7,""),"")</f>
        <v/>
      </c>
      <c r="EN7" s="13" t="str">
        <f>IF(Deník!$W7&lt;&gt;"",IF(Deník!$B7=Statistika!$F$68,Deník!$W7,""),"")</f>
        <v/>
      </c>
      <c r="EO7" s="13" t="str">
        <f>IF(Deník!$W7&lt;&gt;"",IF(Deník!$B7=Statistika!$F$69,Deník!$W7,""),"")</f>
        <v/>
      </c>
      <c r="EP7" s="601" t="str">
        <f>IF(Deník!$W7&lt;&gt;"",IF(Deník!$B7=Statistika!$F$70,Deník!$W7,""),"")</f>
        <v/>
      </c>
      <c r="EQ7" s="90"/>
      <c r="ER7" s="63" t="str">
        <f>IF(Deník!$W7&lt;&gt;"",IF(Deník!$J7="L",Deník!$W7,""),"")</f>
        <v/>
      </c>
      <c r="ES7" s="13">
        <f>IF(Deník!$W7&lt;&gt;"",IF(Deník!$J7="S",Deník!$W7,""),"")</f>
        <v>36.869999999999997</v>
      </c>
      <c r="ET7" s="95"/>
      <c r="EU7" s="88"/>
      <c r="EV7" s="63" t="str">
        <f>IF(WEEKDAY(Deník!$C7,2)=1,Deník!$W7,"")</f>
        <v/>
      </c>
      <c r="EW7" s="13">
        <f>IF(WEEKDAY(Deník!$C7,2)=2,Deník!$W7,"")</f>
        <v>36.869999999999997</v>
      </c>
      <c r="EX7" s="13" t="str">
        <f>IF(WEEKDAY(Deník!$C7,2)=3,Deník!$W7,"")</f>
        <v/>
      </c>
      <c r="EY7" s="13" t="str">
        <f>IF(WEEKDAY(Deník!$C7,2)=4,Deník!$W7,"")</f>
        <v/>
      </c>
      <c r="EZ7" s="60" t="str">
        <f>IF(WEEKDAY(Deník!$C7,2)=5,Deník!$W7,"")</f>
        <v/>
      </c>
      <c r="FA7" s="99"/>
      <c r="FB7" s="100">
        <f>Deník!D7</f>
        <v>0.71250000000000002</v>
      </c>
      <c r="FC7" s="63" t="str">
        <f>IF($FB7&lt;&gt;"",IF(AND($FB7&gt;=FC$2,$FB7&lt;=FC$3),Deník!$W7,""))</f>
        <v/>
      </c>
      <c r="FD7" s="63" t="str">
        <f>IF($FB7&lt;&gt;"",IF(AND($FB7&gt;=FD$2,$FB7&lt;=FD$3),Deník!$W7,""))</f>
        <v/>
      </c>
      <c r="FE7" s="63" t="str">
        <f>IF($FB7&lt;&gt;"",IF(AND($FB7&gt;=FE$2,$FB7&lt;=FE$3),Deník!$W7,""))</f>
        <v/>
      </c>
      <c r="FF7" s="63" t="str">
        <f>IF($FB7&lt;&gt;"",IF(AND($FB7&gt;=FF$2,$FB7&lt;=FF$3),Deník!$W7,""))</f>
        <v/>
      </c>
      <c r="FG7" s="63" t="str">
        <f>IF($FB7&lt;&gt;"",IF(AND($FB7&gt;=FG$2,$FB7&lt;=FG$3),Deník!$W7,""))</f>
        <v/>
      </c>
      <c r="FH7" s="63" t="str">
        <f>IF($FB7&lt;&gt;"",IF(AND($FB7&gt;=FH$2,$FB7&lt;=FH$3),Deník!$W7,""))</f>
        <v/>
      </c>
      <c r="FI7" s="63" t="str">
        <f>IF($FB7&lt;&gt;"",IF(AND($FB7&gt;=FI$2,$FB7&lt;=FI$3),Deník!$W7,""))</f>
        <v/>
      </c>
      <c r="FJ7" s="63">
        <f>IF($FB7&lt;&gt;"",IF(AND($FB7&gt;=FJ$2,$FB7&lt;=FJ$3),Deník!$W7,""))</f>
        <v>36.869999999999997</v>
      </c>
      <c r="FK7" s="63" t="str">
        <f>IF($FB7&lt;&gt;"",IF(AND($FB7&gt;=FK$2,$FB7&lt;=FK$3),Deník!$W7,""))</f>
        <v/>
      </c>
      <c r="FL7" s="63" t="str">
        <f>IF($FB7&lt;&gt;"",IF(AND($FB7&gt;=FL$2,$FB7&lt;=FL$3),Deník!$W7,""))</f>
        <v/>
      </c>
      <c r="FM7" s="63" t="str">
        <f>IF($FB7&lt;&gt;"",IF(AND($FB7&gt;=FM$2,$FB7&lt;=FM$3),Deník!$W7,""))</f>
        <v/>
      </c>
      <c r="FN7" s="13"/>
      <c r="FO7" s="20">
        <f>IF(Deník!$W7&gt;1,Deník!$W7,"")</f>
        <v>36.869999999999997</v>
      </c>
      <c r="FP7" s="20" t="str">
        <f>IF(Deník!$W7&lt;0,Deník!$W7,"")</f>
        <v/>
      </c>
      <c r="FQ7" s="17"/>
      <c r="FS7" s="233"/>
      <c r="FT7" s="233" t="str">
        <f>IF(Deník!$W7&lt;&gt;"",IF(Deník!$Y7=Statistika!$F$78,Deník!$W7,""),"")</f>
        <v/>
      </c>
      <c r="FU7" s="233" t="str">
        <f>IF(Deník!$W7&lt;&gt;"",IF(Deník!$Y7=Statistika!$F$79,Deník!$W7,""),"")</f>
        <v/>
      </c>
      <c r="FV7" s="233" t="str">
        <f>IF(Deník!$W7&lt;&gt;"",IF(Deník!$Y7=Statistika!$F$80,Deník!$W7,""),"")</f>
        <v/>
      </c>
      <c r="FW7" s="233" t="str">
        <f>IF(Deník!$W7&lt;&gt;"",IF(Deník!$Y7=Statistika!$F$81,Deník!$W7,""),"")</f>
        <v/>
      </c>
      <c r="FX7" s="233" t="str">
        <f>IF(Deník!$W7&lt;&gt;"",IF(Deník!$Y7=Statistika!$F$82,Deník!$W7,""),"")</f>
        <v/>
      </c>
      <c r="FY7" s="233">
        <f>IF(Deník!$W7&lt;&gt;"",IF(Deník!$Y7=Statistika!$F$83,Deník!$W7,""),"")</f>
        <v>36.869999999999997</v>
      </c>
      <c r="FZ7" s="233" t="str">
        <f>IF(Deník!$W7&lt;&gt;"",IF(Deník!$Y7=Statistika!$F$84,Deník!$W7,""),"")</f>
        <v/>
      </c>
      <c r="GA7" s="233" t="str">
        <f>IF(Deník!$W7&lt;&gt;"",IF(Deník!$Y7=Statistika!$F$85,Deník!$W7,""),"")</f>
        <v/>
      </c>
      <c r="GB7" s="233" t="str">
        <f>IF(Deník!$W7&lt;&gt;"",IF(Deník!$Y7=Statistika!$F$86,Deník!$W7,""),"")</f>
        <v/>
      </c>
      <c r="GC7" s="233" t="str">
        <f>IF(Deník!$W7&lt;&gt;"",IF(Deník!$Y7=Statistika!$F$87,Deník!$W7,""),"")</f>
        <v/>
      </c>
      <c r="GD7" s="233" t="str">
        <f>IF(Deník!$W7&lt;&gt;"",IF(Deník!$Y7=Statistika!$F$88,Deník!$W7,""),"")</f>
        <v/>
      </c>
      <c r="GE7" s="233" t="str">
        <f>IF(Deník!$W7&lt;&gt;"",IF(Deník!$Y7=Statistika!$F$89,Deník!$W7,""),"")</f>
        <v/>
      </c>
      <c r="GF7" s="233" t="str">
        <f>IF(Deník!$W7&lt;&gt;"",IF(Deník!$Y7=Statistika!$F$90,Deník!$W7,""),"")</f>
        <v/>
      </c>
      <c r="GG7" s="233" t="str">
        <f>IF(Deník!$W7&lt;&gt;"",IF(Deník!$Y7=Statistika!$F$91,Deník!$W7,""),"")</f>
        <v/>
      </c>
      <c r="GH7" s="233"/>
      <c r="GI7" s="233">
        <f>IF(Deník!$W7&lt;&gt;"",IF(Deník!$AB7=Statistika!$L$100,Deník!$W7,""),"")</f>
        <v>36.869999999999997</v>
      </c>
      <c r="GJ7" s="233" t="str">
        <f>IF(Deník!$W7&lt;&gt;"",IF(Deník!$AB7=Statistika!$L$101,Deník!$W7,""),"")</f>
        <v/>
      </c>
      <c r="GK7" s="233" t="str">
        <f>IF(Deník!$W7&lt;&gt;"",IF(Deník!$AB7=Statistika!$L$102,Deník!$W7,""),"")</f>
        <v/>
      </c>
      <c r="GL7" s="233" t="str">
        <f>IF(Deník!$W7&lt;&gt;"",IF(Deník!$AB7=Statistika!$L$103,Deník!$W7,""),"")</f>
        <v/>
      </c>
      <c r="GM7" s="233" t="str">
        <f>IF(Deník!$W7&lt;&gt;"",IF(Deník!$AB7=Statistika!$L$104,Deník!$W7,""),"")</f>
        <v/>
      </c>
      <c r="GN7" s="233" t="str">
        <f>IF(Deník!$W7&lt;&gt;"",IF(Deník!$AB7=Statistika!$L$105,Deník!$W7,""),"")</f>
        <v/>
      </c>
      <c r="GO7" s="233" t="str">
        <f>IF(Deník!$W7&lt;&gt;"",IF(Deník!$AB7=Statistika!$L$106,Deník!$W7,""),"")</f>
        <v/>
      </c>
      <c r="GP7" s="233" t="str">
        <f>IF(Deník!$W7&lt;&gt;"",IF(Deník!$AB7=Statistika!$L$107,Deník!$W7,""),"")</f>
        <v/>
      </c>
      <c r="GQ7" s="233" t="str">
        <f>IF(Deník!$W7&lt;&gt;"",IF(Deník!$AB7=Statistika!$L$108,Deník!$W7,""),"")</f>
        <v/>
      </c>
      <c r="GS7" s="233" t="str">
        <f>IF(Deník!$W7&lt;0,IF(Deník!$AC7=Statistika!$F$117,Deník!$W7,""),"")</f>
        <v/>
      </c>
      <c r="GT7" s="233" t="str">
        <f>IF(Deník!$W7&lt;0,IF(Deník!$AC7=Statistika!$F$118,Deník!$W7,""),"")</f>
        <v/>
      </c>
      <c r="GU7" s="233" t="str">
        <f>IF(Deník!$W7&lt;0,IF(Deník!$AC7=Statistika!$F$119,Deník!$W7,""),"")</f>
        <v/>
      </c>
      <c r="GV7" s="233" t="str">
        <f>IF(Deník!$W7&lt;0,IF(Deník!$AC7=Statistika!$F$120,Deník!$W7,""),"")</f>
        <v/>
      </c>
      <c r="GW7" s="233" t="str">
        <f>IF(Deník!$W7&lt;0,IF(Deník!$AC7=Statistika!$F$121,Deník!$W7,""),"")</f>
        <v/>
      </c>
      <c r="GX7" s="233" t="str">
        <f>IF(Deník!$W7&lt;0,IF(Deník!$AC7=Statistika!$F$122,Deník!$W7,""),"")</f>
        <v/>
      </c>
      <c r="GY7" s="233" t="str">
        <f>IF(Deník!$W7&lt;0,IF(Deník!$AC7=Statistika!$F$123,Deník!$W7,""),"")</f>
        <v/>
      </c>
      <c r="GZ7" s="233" t="str">
        <f>IF(Deník!$W7&lt;0,IF(Deník!$AC7=Statistika!$F$124,Deník!$W7,""),"")</f>
        <v/>
      </c>
      <c r="HA7" s="233" t="str">
        <f>IF(Deník!$W7&lt;0,IF(Deník!$AC7=Statistika!$F$125,Deník!$W7,""),"")</f>
        <v/>
      </c>
      <c r="HC7" s="233" t="str">
        <f>IF(Deník!$W7&lt;0,IF(Deník!$AD7=Statistika!$F$133,Deník!$W7,""),"")</f>
        <v/>
      </c>
      <c r="HD7" s="233" t="str">
        <f>IF(Deník!$W7&lt;0,IF(Deník!$AD7=Statistika!$F$134,Deník!$W7,""),"")</f>
        <v/>
      </c>
      <c r="HE7" s="233" t="str">
        <f>IF(Deník!$W7&lt;0,IF(Deník!$AD7=Statistika!$F$135,Deník!$W7,""),"")</f>
        <v/>
      </c>
      <c r="HF7" s="233" t="str">
        <f>IF(Deník!$W7&lt;0,IF(Deník!$AD7=Statistika!$F$136,Deník!$W7,""),"")</f>
        <v/>
      </c>
      <c r="HG7" s="233" t="str">
        <f>IF(Deník!$W7&lt;0,IF(Deník!$AD7=Statistika!$F$137,Deník!$W7,""),"")</f>
        <v/>
      </c>
      <c r="HQ7" t="e">
        <f>IF(Deník!$R7&gt;0,IF(Deník!#REF!="A",1,""),"")</f>
        <v>#REF!</v>
      </c>
      <c r="HR7" t="e">
        <f>IF(Deník!$R7&gt;0,IF(Deník!#REF!="A",1,""),"")</f>
        <v>#REF!</v>
      </c>
      <c r="HS7" t="e">
        <f>IF(Deník!$R7&gt;0,IF(Deník!#REF!="A",1,""),"")</f>
        <v>#REF!</v>
      </c>
      <c r="HT7" t="e">
        <f>IF(Deník!$R7&gt;0,IF(Deník!#REF!="A",1,""),"")</f>
        <v>#REF!</v>
      </c>
      <c r="HU7" t="e">
        <f>IF(Deník!$R7&gt;0,IF(Deník!#REF!="A",1,""),"")</f>
        <v>#REF!</v>
      </c>
      <c r="ID7" s="8">
        <f>Tabulka4[[#This Row],[Sloupec3]]</f>
        <v>42150</v>
      </c>
      <c r="IE7" s="17" t="str">
        <f>IF(AND([1]Deník!$C7&gt;='[1]Měsíční shrnutí'!$D$1,[1]Deník!$C7&lt;='[1]Měsíční shrnutí'!$F$1),[1]Deník!$X7,"")</f>
        <v>Gap</v>
      </c>
      <c r="IF7" s="626" t="str">
        <f t="shared" si="6"/>
        <v/>
      </c>
      <c r="IG7" s="627" t="s">
        <v>1290</v>
      </c>
      <c r="IH7" s="626">
        <f t="shared" si="4"/>
        <v>0</v>
      </c>
    </row>
    <row r="8" spans="1:242">
      <c r="A8" s="8">
        <f>Deník!C9</f>
        <v>42151</v>
      </c>
      <c r="B8" s="50">
        <f>Deník!R9</f>
        <v>9.9999999999994316</v>
      </c>
      <c r="C8" s="102">
        <f>IF(AND(Deník!R9&gt;1,Deník!R9&lt;&gt;""),1,"")</f>
        <v>1</v>
      </c>
      <c r="D8" s="102" t="str">
        <f>IF(AND(Deník!R9&lt;=0,Deník!R9&lt;&gt;""),1,"")</f>
        <v/>
      </c>
      <c r="E8" s="103" t="str">
        <f>IF(AND(Deník!R9&gt;=0,Deník!R9&lt;=1),1,"")</f>
        <v/>
      </c>
      <c r="F8" s="79">
        <f>IF(Deník!R9&lt;&gt;"",Deník!R9+F7,"")</f>
        <v>-26.699999999997992</v>
      </c>
      <c r="G8" s="85"/>
      <c r="H8" s="54" t="str">
        <f>IF(MONTH(Deník!$C8)=H$2,IF(AND(Deník!$R8&gt;=0,Deník!$R8&lt;=1),"BE",Deník!$R8),"")</f>
        <v/>
      </c>
      <c r="I8" s="11" t="str">
        <f>IF(MONTH(Deník!$C8)=I$2,IF(AND(Deník!$R8&gt;=0,Deník!$R8&lt;=1),"BE",Deník!$R8),"")</f>
        <v/>
      </c>
      <c r="J8" s="11" t="str">
        <f>IF(MONTH(Deník!$C8)=J$2,IF(AND(Deník!$R8&gt;=0,Deník!$R8&lt;=1),"BE",Deník!$R8),"")</f>
        <v/>
      </c>
      <c r="K8" s="11" t="str">
        <f>IF(MONTH(Deník!$C8)=K$2,IF(AND(Deník!$R8&gt;=0,Deník!$R8&lt;=1),"BE",Deník!$R8),"")</f>
        <v/>
      </c>
      <c r="L8" s="11">
        <f>IF(MONTH(Deník!$C8)=L$2,IF(AND(Deník!$R8&gt;=0,Deník!$R8&lt;=1),"BE",Deník!$R8),"")</f>
        <v>-26.999999999998181</v>
      </c>
      <c r="M8" s="11" t="str">
        <f>IF(MONTH(Deník!$C8)=M$2,IF(AND(Deník!$R8&gt;=0,Deník!$R8&lt;=1),"BE",Deník!$R8),"")</f>
        <v/>
      </c>
      <c r="N8" s="11" t="str">
        <f>IF(MONTH(Deník!$C8)=N$2,IF(AND(Deník!$R8&gt;=0,Deník!$R8&lt;=1),"BE",Deník!$R8),"")</f>
        <v/>
      </c>
      <c r="O8" s="11" t="str">
        <f>IF(MONTH(Deník!$C8)=O$2,IF(AND(Deník!$R8&gt;=0,Deník!$R8&lt;=1),"BE",Deník!$R8),"")</f>
        <v/>
      </c>
      <c r="P8" s="11" t="str">
        <f>IF(MONTH(Deník!$C8)=P$2,IF(AND(Deník!$R8&gt;=0,Deník!$R8&lt;=1),"BE",Deník!$R8),"")</f>
        <v/>
      </c>
      <c r="Q8" s="11" t="str">
        <f>IF(MONTH(Deník!$C8)=Q$2,IF(AND(Deník!$R8&gt;=0,Deník!$R8&lt;=1),"BE",Deník!$R8),"")</f>
        <v/>
      </c>
      <c r="R8" s="11" t="str">
        <f>IF(MONTH(Deník!$C8)=R$2,IF(AND(Deník!$R8&gt;=0,Deník!$R8&lt;=1),"BE",Deník!$R8),"")</f>
        <v/>
      </c>
      <c r="S8" s="57" t="str">
        <f>IF(MONTH(Deník!$C8)=S$2,IF(AND(Deník!$R8&gt;=0,Deník!$R8&lt;=1),"BE",Deník!$R8),"")</f>
        <v/>
      </c>
      <c r="U8" s="128" t="s">
        <v>21</v>
      </c>
      <c r="V8" s="129">
        <v>100</v>
      </c>
      <c r="X8" s="600" t="str">
        <f>IF(Deník!$R8&lt;&gt;"",IF(Deník!$B8=Statistika!$F$63,IF(AND(Deník!$R8&gt;=0,Deník!$R8&lt;=1),"BE",Deník!$R8),""),"")</f>
        <v/>
      </c>
      <c r="Y8" s="13" t="str">
        <f>IF(Deník!$R8&lt;&gt;"",IF(Deník!$B8=Statistika!$F$64,IF(AND(Deník!$R8&gt;=0,Deník!$R8&lt;=1),"BE",Deník!$R8),""),"")</f>
        <v/>
      </c>
      <c r="Z8" s="13" t="str">
        <f>IF(Deník!$R8&lt;&gt;"",IF(Deník!$B8=Statistika!$F$65,IF(AND(Deník!$R8&gt;=0,Deník!$R8&lt;=1),"BE",Deník!$R8),""),"")</f>
        <v/>
      </c>
      <c r="AA8" s="13" t="str">
        <f>IF(Deník!$R8&lt;&gt;"",IF(Deník!$B8=Statistika!$F$66,IF(AND(Deník!$R8&gt;=0,Deník!$R8&lt;=1),"BE",Deník!$R8),""),"")</f>
        <v/>
      </c>
      <c r="AB8" s="13">
        <f>IF(Deník!$R8&lt;&gt;"",IF(Deník!$B8=Statistika!$F$67,IF(AND(Deník!$R8&gt;=0,Deník!$R8&lt;=1),"BE",Deník!$R8),""),"")</f>
        <v>-26.999999999998181</v>
      </c>
      <c r="AC8" s="13" t="str">
        <f>IF(Deník!$R8&lt;&gt;"",IF(Deník!$B8=Statistika!$F$68,IF(AND(Deník!$R8&gt;=0,Deník!$R8&lt;=1),"BE",Deník!$R8),""),"")</f>
        <v/>
      </c>
      <c r="AD8" s="13" t="str">
        <f>IF(Deník!$R8&lt;&gt;"",IF(Deník!$B8=Statistika!$F$69,IF(AND(Deník!$R8&gt;=0,Deník!$R8&lt;=1),"BE",Deník!$R8),""),"")</f>
        <v/>
      </c>
      <c r="AE8" s="601" t="str">
        <f>IF(Deník!$R8&lt;&gt;"",IF(Deník!$B8=Statistika!$F$70,IF(AND(Deník!$R8&gt;=0,Deník!$R8&lt;=1),"BE",Deník!$R8),""),"")</f>
        <v/>
      </c>
      <c r="AF8" s="90"/>
      <c r="AG8" s="63">
        <f>IF(Deník!$R8&lt;&gt;"",IF(Deník!$J8="L",IF(AND(Deník!$R8&gt;=0,Deník!$R8&lt;=1),"BE",Deník!$R8),""),"")</f>
        <v>-26.999999999998181</v>
      </c>
      <c r="AH8" s="13" t="str">
        <f>IF(Deník!$R8&lt;&gt;"",IF(Deník!$J8="S",IF(AND(Deník!$R8&gt;=0,Deník!$R8&lt;=1),"BE",Deník!$R8),""),"")</f>
        <v/>
      </c>
      <c r="AI8" s="95"/>
      <c r="AJ8" s="71">
        <f>IF(Deník!N9&lt;&gt;"",Deník!N9*-1,"")</f>
        <v>-25.100000000000477</v>
      </c>
      <c r="AK8" s="88"/>
      <c r="AL8" s="63" t="str">
        <f>IF(WEEKDAY(Deník!$C8,2)=1,IF(AND(Deník!$R8&gt;=0,Deník!$R8&lt;=1),"BE",Deník!$R8),"")</f>
        <v/>
      </c>
      <c r="AM8" s="13">
        <f>IF(WEEKDAY(Deník!$C8,2)=2,IF(AND(Deník!$R8&gt;=0,Deník!$R8&lt;=1),"BE",Deník!$R8),"")</f>
        <v>-26.999999999998181</v>
      </c>
      <c r="AN8" s="13" t="str">
        <f>IF(WEEKDAY(Deník!$C8,2)=3,IF(AND(Deník!$R8&gt;=0,Deník!$R8&lt;=1),"BE",Deník!$R8),"")</f>
        <v/>
      </c>
      <c r="AO8" s="13" t="str">
        <f>IF(WEEKDAY(Deník!$C8,2)=4,IF(AND(Deník!$R8&gt;=0,Deník!$R8&lt;=1),"BE",Deník!$R8),"")</f>
        <v/>
      </c>
      <c r="AP8" s="60" t="str">
        <f>IF(WEEKDAY(Deník!$C8,2)=5,IF(AND(Deník!$R8&gt;=0,Deník!$R8&lt;=1),"BE",Deník!$R8),"")</f>
        <v/>
      </c>
      <c r="AQ8" s="99"/>
      <c r="AR8" s="100">
        <f>Deník!D8</f>
        <v>0.73125000000000007</v>
      </c>
      <c r="AS8" s="63" t="str">
        <f>IF(Deník!$D8&lt;&gt;"",IF(AND(Deník!$D8&gt;=AS$2,Deník!$D8&lt;=AS$3),IF(AND(Deník!$R8&gt;=0,Deník!$R8&lt;=1),"BE",Deník!$R8),""),"")</f>
        <v/>
      </c>
      <c r="AT8" s="63" t="str">
        <f>IF(Deník!$D8&lt;&gt;"",IF(AND(Deník!$D8&gt;=AT$2,Deník!$D8&lt;=AT$3),IF(AND(Deník!$R8&gt;=0,Deník!$R8&lt;=1),"BE",Deník!$R8),""),"")</f>
        <v/>
      </c>
      <c r="AU8" s="63" t="str">
        <f>IF(Deník!$D8&lt;&gt;"",IF(AND(Deník!$D8&gt;=AU$2,Deník!$D8&lt;=AU$3),IF(AND(Deník!$R8&gt;=0,Deník!$R8&lt;=1),"BE",Deník!$R8),""),"")</f>
        <v/>
      </c>
      <c r="AV8" s="63" t="str">
        <f>IF(Deník!$D8&lt;&gt;"",IF(AND(Deník!$D8&gt;=AV$2,Deník!$D8&lt;=AV$3),IF(AND(Deník!$R8&gt;=0,Deník!$R8&lt;=1),"BE",Deník!$R8),""),"")</f>
        <v/>
      </c>
      <c r="AW8" s="63" t="str">
        <f>IF(Deník!$D8&lt;&gt;"",IF(AND(Deník!$D8&gt;=AW$2,Deník!$D8&lt;=AW$3),IF(AND(Deník!$R8&gt;=0,Deník!$R8&lt;=1),"BE",Deník!$R8),""),"")</f>
        <v/>
      </c>
      <c r="AX8" s="63" t="str">
        <f>IF(Deník!$D8&lt;&gt;"",IF(AND(Deník!$D8&gt;=AX$2,Deník!$D8&lt;=AX$3),IF(AND(Deník!$R8&gt;=0,Deník!$R8&lt;=1),"BE",Deník!$R8),""),"")</f>
        <v/>
      </c>
      <c r="AY8" s="63" t="str">
        <f>IF(Deník!$D8&lt;&gt;"",IF(AND(Deník!$D8&gt;=AY$2,Deník!$D8&lt;=AY$3),IF(AND(Deník!$R8&gt;=0,Deník!$R8&lt;=1),"BE",Deník!$R8),""),"")</f>
        <v/>
      </c>
      <c r="AZ8" s="63">
        <f>IF(Deník!$D8&lt;&gt;"",IF(AND(Deník!$D8&gt;=AZ$2,Deník!$D8&lt;=AZ$3),IF(AND(Deník!$R8&gt;=0,Deník!$R8&lt;=1),"BE",Deník!$R8),""),"")</f>
        <v>-26.999999999998181</v>
      </c>
      <c r="BA8" s="63" t="str">
        <f>IF(Deník!$D8&lt;&gt;"",IF(AND(Deník!$D8&gt;=BA$2,Deník!$D8&lt;=BA$3),IF(AND(Deník!$R8&gt;=0,Deník!$R8&lt;=1),"BE",Deník!$R8),""),"")</f>
        <v/>
      </c>
      <c r="BB8" s="63" t="str">
        <f>IF(Deník!$D8&lt;&gt;"",IF(AND(Deník!$D8&gt;=BB$2,Deník!$D8&lt;=BB$3),IF(AND(Deník!$R8&gt;=0,Deník!$R8&lt;=1),"BE",Deník!$R8),""),"")</f>
        <v/>
      </c>
      <c r="BC8" s="71" t="str">
        <f>IF(Deník!$D8&lt;&gt;"",IF(AND(Deník!$D8&gt;=BC$2,Deník!$D8&lt;=BC$3),IF(AND(Deník!$R8&gt;=0,Deník!$R8&lt;=1),"BE",Deník!$R8),""),"")</f>
        <v/>
      </c>
      <c r="BD8" s="20">
        <f>IF(Deník!$J9="S",(Deník!$M9-Deník!$K9),IF(Deník!$J9="L",(Deník!$K9-Deník!$M9),""))</f>
        <v>0.25100000000000477</v>
      </c>
      <c r="BE8" s="20">
        <f>IF(Deník!$J9="S",(Deník!$K9-Deník!$O9),IF(Deník!$J9="L",(Deník!$O9-Deník!$K9),""))</f>
        <v>0.52700000000000102</v>
      </c>
      <c r="BF8" s="20">
        <f>IF(Deník!$J9="S",(Deník!$K9-Deník!$L9),IF(Deník!$J9="L",(Deník!$L9-Deník!$K9),""))</f>
        <v>9.9999999999994316E-2</v>
      </c>
      <c r="BG8" s="20">
        <f>IF(Deník!$J9="S",(Deník!$K9-Deník!$S9),IF(Deník!$J9="L",(Deník!$S9-Deník!$K9),""))</f>
        <v>-1.6999999999995907E-2</v>
      </c>
      <c r="BH8" s="20">
        <f>IF(Deník!$J9="S",(Deník!$K9-Deník!$U9),IF(Deník!$J9="L",(Deník!$U9-Deník!$K9),""))</f>
        <v>0.45799999999999841</v>
      </c>
      <c r="BI8" s="20" t="str">
        <f>IF(Deník!$R8&gt;1,Deník!$R8,"")</f>
        <v/>
      </c>
      <c r="BJ8" s="20">
        <f>IF(Deník!$R8&lt;0,Deník!$R8,"")</f>
        <v>-26.999999999998181</v>
      </c>
      <c r="BK8" s="17"/>
      <c r="BM8" s="233" t="str">
        <f>IF(Deník!$R8&lt;&gt;"",IF(Deník!$Y8=Statistika!$F$78,IF(AND(Deník!$R8&gt;=0,Deník!$R8&lt;=1),"BE",Deník!$R8),""),"")</f>
        <v/>
      </c>
      <c r="BN8" s="233" t="str">
        <f>IF(Deník!$R8&lt;&gt;"",IF(Deník!$Y8=Statistika!$F$79,IF(AND(Deník!$R8&gt;=0,Deník!$R8&lt;=1),"BE",Deník!$R8),""),"")</f>
        <v/>
      </c>
      <c r="BO8" s="233" t="str">
        <f>IF(Deník!$R8&lt;&gt;"",IF(Deník!$Y8=Statistika!$F$80,IF(AND(Deník!$R8&gt;=0,Deník!$R8&lt;=1),"BE",Deník!$R8),""),"")</f>
        <v/>
      </c>
      <c r="BP8" s="233" t="str">
        <f>IF(Deník!$R8&lt;&gt;"",IF(Deník!$Y8=Statistika!$F$81,IF(AND(Deník!$R8&gt;=0,Deník!$R8&lt;=1),"BE",Deník!$R8),""),"")</f>
        <v/>
      </c>
      <c r="BQ8" s="233" t="str">
        <f>IF(Deník!$R8&lt;&gt;"",IF(Deník!$Y8=Statistika!$F$82,IF(AND(Deník!$R8&gt;=0,Deník!$R8&lt;=1),"BE",Deník!$R8),""),"")</f>
        <v/>
      </c>
      <c r="BR8" s="233">
        <f>IF(Deník!$R8&lt;&gt;"",IF(Deník!$Y8=Statistika!$F$83,IF(AND(Deník!$R8&gt;=0,Deník!$R8&lt;=1),"BE",Deník!$R8),""),"")</f>
        <v>-26.999999999998181</v>
      </c>
      <c r="BS8" s="233" t="str">
        <f>IF(Deník!$R8&lt;&gt;"",IF(Deník!$Y8=Statistika!$F$84,IF(AND(Deník!$R8&gt;=0,Deník!$R8&lt;=1),"BE",Deník!$R8),""),"")</f>
        <v/>
      </c>
      <c r="BT8" s="233" t="str">
        <f>IF(Deník!$R8&lt;&gt;"",IF(Deník!$Y8=Statistika!$F$85,IF(AND(Deník!$R8&gt;=0,Deník!$R8&lt;=1),"BE",Deník!$R8),""),"")</f>
        <v/>
      </c>
      <c r="BU8" s="233" t="str">
        <f>IF(Deník!$R8&lt;&gt;"",IF(Deník!$Y8=Statistika!$F$86,IF(AND(Deník!$R8&gt;=0,Deník!$R8&lt;=1),"BE",Deník!$R8),""),"")</f>
        <v/>
      </c>
      <c r="BV8" s="233" t="str">
        <f>IF(Deník!$R8&lt;&gt;"",IF(Deník!$Y8=Statistika!$F$87,IF(AND(Deník!$R8&gt;=0,Deník!$R8&lt;=1),"BE",Deník!$R8),""),"")</f>
        <v/>
      </c>
      <c r="BW8" s="233" t="str">
        <f>IF(Deník!$R8&lt;&gt;"",IF(Deník!$Y8=Statistika!$F$88,IF(AND(Deník!$R8&gt;=0,Deník!$R8&lt;=1),"BE",Deník!$R8),""),"")</f>
        <v/>
      </c>
      <c r="BX8" s="233" t="str">
        <f>IF(Deník!$R8&lt;&gt;"",IF(Deník!$Y8=Statistika!$F$89,IF(AND(Deník!$R8&gt;=0,Deník!$R8&lt;=1),"BE",Deník!$R8),""),"")</f>
        <v/>
      </c>
      <c r="BY8" s="233" t="str">
        <f>IF(Deník!$R8&lt;&gt;"",IF(Deník!$Y8=Statistika!$F$90,IF(AND(Deník!$R8&gt;=0,Deník!$R8&lt;=1),"BE",Deník!$R8),""),"")</f>
        <v/>
      </c>
      <c r="BZ8" s="233" t="str">
        <f>IF(Deník!$R8&lt;&gt;"",IF(Deník!$Y8=Statistika!$F$91,IF(AND(Deník!$R8&gt;=0,Deník!$R8&lt;=1),"BE",Deník!$R8),""),"")</f>
        <v/>
      </c>
      <c r="CA8" s="233"/>
      <c r="CB8" s="233" t="str">
        <f>IF(Deník!$R8&lt;&gt;"",IF(Deník!$AB8="SL",IF(AND(Deník!$R8&gt;=0,Deník!$R8&lt;=1),"BE",Deník!$R8),""),"")</f>
        <v/>
      </c>
      <c r="CC8" s="233" t="str">
        <f>IF(Deník!$R8&lt;&gt;"",IF(Deník!$AB8="BE10",IF(AND(Deník!$R8&gt;=0,Deník!$R8&lt;=1),"BE",Deník!$R8),""),"")</f>
        <v/>
      </c>
      <c r="CD8" s="233" t="str">
        <f>IF(Deník!$R8&lt;&gt;"",IF(Deník!$AB8="BE15",IF(AND(Deník!$R8&gt;=0,Deník!$R8&lt;=1),"BE",Deník!$R8),""),"")</f>
        <v/>
      </c>
      <c r="CE8" s="233" t="str">
        <f>IF(Deník!$R8&lt;&gt;"",IF(Deník!$AB8="BE20",IF(AND(Deník!$R8&gt;=0,Deník!$R8&lt;=1),"BE",Deník!$R8),""),"")</f>
        <v/>
      </c>
      <c r="CF8" s="233" t="str">
        <f>IF(Deník!$R8&lt;&gt;"",IF(Deník!$AB8="TP1",IF(AND(Deník!$R8&gt;=0,Deník!$R8&lt;=1),"BE",Deník!$R8),""),"")</f>
        <v/>
      </c>
      <c r="CG8" s="233" t="str">
        <f>IF(Deník!$R8&lt;&gt;"",IF(Deník!$AB8="TP2",IF(AND(Deník!$R8&gt;=0,Deník!$R8&lt;=1),"BE",Deník!$R8),""),"")</f>
        <v/>
      </c>
      <c r="CH8" s="233" t="str">
        <f>IF(Deník!$R8&lt;&gt;"",IF(Deník!$AB8="TP3",IF(AND(Deník!$R8&gt;=0,Deník!$R8&lt;=1),"BE",Deník!$R8),""),"")</f>
        <v/>
      </c>
      <c r="CI8" s="233" t="str">
        <f>IF(Deník!$R8&lt;&gt;"",IF(Deník!$AB8="Trailing SL",IF(AND(Deník!$R8&gt;=0,Deník!$R8&lt;=1),"BE",Deník!$R8),""),"")</f>
        <v/>
      </c>
      <c r="CJ8" s="233" t="str">
        <f>IF(Deník!$R8&lt;&gt;"",IF(Deník!$AB8="Manual",IF(AND(Deník!$R8&gt;=0,Deník!$R8&lt;=1),"BE",Deník!$R8),""),"")</f>
        <v/>
      </c>
      <c r="CK8" s="233"/>
      <c r="CL8" s="233" t="str">
        <f>IF(Deník!$R8&lt;0,IF(Deník!$AC8=Statistika!$F$117,Deník!$R8,""),"")</f>
        <v/>
      </c>
      <c r="CM8" s="233" t="str">
        <f>IF(Deník!$R8&lt;0,IF(Deník!$AC8=Statistika!$F$118,Deník!$R8,""),"")</f>
        <v/>
      </c>
      <c r="CN8" s="233" t="str">
        <f>IF(Deník!$R8&lt;0,IF(Deník!$AC8=Statistika!$F$119,Deník!$R8,""),"")</f>
        <v/>
      </c>
      <c r="CO8" s="233" t="str">
        <f>IF(Deník!$R8&lt;0,IF(Deník!$AC8=Statistika!$F$120,Deník!$R8,""),"")</f>
        <v/>
      </c>
      <c r="CP8" s="233" t="str">
        <f>IF(Deník!$R8&lt;0,IF(Deník!$AC8=Statistika!$F$121,Deník!$R8,""),"")</f>
        <v/>
      </c>
      <c r="CQ8" s="233" t="str">
        <f>IF(Deník!$R8&lt;0,IF(Deník!$AC8=Statistika!$F$122,Deník!$R8,""),"")</f>
        <v/>
      </c>
      <c r="CR8" s="233" t="str">
        <f>IF(Deník!$R8&lt;0,IF(Deník!$AC8=Statistika!$F$123,Deník!$R8,""),"")</f>
        <v/>
      </c>
      <c r="CS8" s="233" t="str">
        <f>IF(Deník!$R8&lt;0,IF(Deník!$AC8=Statistika!$F$124,Deník!$R8,""),"")</f>
        <v/>
      </c>
      <c r="CT8" s="233" t="str">
        <f>IF(Deník!$R8&lt;0,IF(Deník!$AC8=Statistika!$F$125,Deník!$R8,""),"")</f>
        <v/>
      </c>
      <c r="CU8" s="233"/>
      <c r="CV8" s="233" t="str">
        <f>IF(Deník!$R8&lt;0,IF(Deník!$AD8=$CV$2,Deník!$R8,""),"")</f>
        <v/>
      </c>
      <c r="CW8" s="233" t="str">
        <f>IF(Deník!$R8&lt;0,IF(Deník!$AD8=$CW$2,Deník!$R8,""),"")</f>
        <v/>
      </c>
      <c r="CX8" s="233" t="str">
        <f>IF(Deník!$R8&lt;0,IF(Deník!$AD8=$CX$2,Deník!$R8,""),"")</f>
        <v/>
      </c>
      <c r="CY8" s="233" t="str">
        <f>IF(Deník!$R8&lt;0,IF(Deník!$AD8=$CY$2,Deník!$R8,""),"")</f>
        <v/>
      </c>
      <c r="CZ8" s="233" t="str">
        <f>IF(Deník!$R8&lt;0,IF(Deník!$AD8=$CZ$2,Deník!$R8,""),"")</f>
        <v/>
      </c>
      <c r="DL8" s="221">
        <f t="shared" si="5"/>
        <v>98400.81</v>
      </c>
      <c r="DM8" s="220">
        <f t="shared" si="3"/>
        <v>-1.5991900000000059E-2</v>
      </c>
      <c r="DO8" s="50">
        <f>Deník!W9</f>
        <v>406.98</v>
      </c>
      <c r="DP8" s="102">
        <f>IF(AND(Deník!W9&gt;0),1,"")</f>
        <v>1</v>
      </c>
      <c r="DQ8" s="102" t="str">
        <f>IF(AND(Deník!W9&lt;=0),1,"")</f>
        <v/>
      </c>
      <c r="DR8" s="227"/>
      <c r="DS8" s="228"/>
      <c r="DT8" s="85"/>
      <c r="DU8" s="54" t="str">
        <f>IF(MONTH(Deník!$C8)=DU$2,Deník!$W8,"")</f>
        <v/>
      </c>
      <c r="DV8" s="222" t="str">
        <f>IF(MONTH(Deník!$C8)=DV$2,Deník!$W8,"")</f>
        <v/>
      </c>
      <c r="DW8" s="222" t="str">
        <f>IF(MONTH(Deník!$C8)=DW$2,Deník!$W8,"")</f>
        <v/>
      </c>
      <c r="DX8" s="222" t="str">
        <f>IF(MONTH(Deník!$C8)=DX$2,Deník!$W8,"")</f>
        <v/>
      </c>
      <c r="DY8" s="222">
        <f>IF(MONTH(Deník!$C8)=DY$2,Deník!$W8,"")</f>
        <v>-1359.18</v>
      </c>
      <c r="DZ8" s="222" t="str">
        <f>IF(MONTH(Deník!$C8)=DZ$2,Deník!$W8,"")</f>
        <v/>
      </c>
      <c r="EA8" s="222" t="str">
        <f>IF(MONTH(Deník!$C8)=EA$2,Deník!$W8,"")</f>
        <v/>
      </c>
      <c r="EB8" s="222" t="str">
        <f>IF(MONTH(Deník!$C8)=EB$2,Deník!$W8,"")</f>
        <v/>
      </c>
      <c r="EC8" s="222" t="str">
        <f>IF(MONTH(Deník!$C8)=EC$2,Deník!$W8,"")</f>
        <v/>
      </c>
      <c r="ED8" s="222" t="str">
        <f>IF(MONTH(Deník!$C8)=ED$2,Deník!$W8,"")</f>
        <v/>
      </c>
      <c r="EE8" s="222" t="str">
        <f>IF(MONTH(Deník!$C8)=EE$2,Deník!$W8,"")</f>
        <v/>
      </c>
      <c r="EF8" s="222" t="str">
        <f>IF(MONTH(Deník!$C8)=EF$2,Deník!$W8,"")</f>
        <v/>
      </c>
      <c r="EI8" s="600" t="str">
        <f>IF(Deník!$W8&lt;&gt;"",IF(Deník!$B8=Statistika!$F$63,Deník!$W8,""),"")</f>
        <v/>
      </c>
      <c r="EJ8" s="13" t="str">
        <f>IF(Deník!$W8&lt;&gt;"",IF(Deník!$B8=Statistika!$F$64,Deník!$W8,""),"")</f>
        <v/>
      </c>
      <c r="EK8" s="13" t="str">
        <f>IF(Deník!$W8&lt;&gt;"",IF(Deník!$B8=Statistika!$F$65,Deník!$W8,""),"")</f>
        <v/>
      </c>
      <c r="EL8" s="13" t="str">
        <f>IF(Deník!$W8&lt;&gt;"",IF(Deník!$B8=Statistika!$F$66,Deník!$W8,""),"")</f>
        <v/>
      </c>
      <c r="EM8" s="13">
        <f>IF(Deník!$W8&lt;&gt;"",IF(Deník!$B8=Statistika!$F$67,Deník!$W8,""),"")</f>
        <v>-1359.18</v>
      </c>
      <c r="EN8" s="13" t="str">
        <f>IF(Deník!$W8&lt;&gt;"",IF(Deník!$B8=Statistika!$F$68,Deník!$W8,""),"")</f>
        <v/>
      </c>
      <c r="EO8" s="13" t="str">
        <f>IF(Deník!$W8&lt;&gt;"",IF(Deník!$B8=Statistika!$F$69,Deník!$W8,""),"")</f>
        <v/>
      </c>
      <c r="EP8" s="601" t="str">
        <f>IF(Deník!$W8&lt;&gt;"",IF(Deník!$B8=Statistika!$F$70,Deník!$W8,""),"")</f>
        <v/>
      </c>
      <c r="EQ8" s="90"/>
      <c r="ER8" s="63">
        <f>IF(Deník!$W8&lt;&gt;"",IF(Deník!$J8="L",Deník!$W8,""),"")</f>
        <v>-1359.18</v>
      </c>
      <c r="ES8" s="13" t="str">
        <f>IF(Deník!$W8&lt;&gt;"",IF(Deník!$J8="S",Deník!$W8,""),"")</f>
        <v/>
      </c>
      <c r="ET8" s="95"/>
      <c r="EU8" s="88"/>
      <c r="EV8" s="63" t="str">
        <f>IF(WEEKDAY(Deník!$C8,2)=1,Deník!$W8,"")</f>
        <v/>
      </c>
      <c r="EW8" s="13">
        <f>IF(WEEKDAY(Deník!$C8,2)=2,Deník!$W8,"")</f>
        <v>-1359.18</v>
      </c>
      <c r="EX8" s="13" t="str">
        <f>IF(WEEKDAY(Deník!$C8,2)=3,Deník!$W8,"")</f>
        <v/>
      </c>
      <c r="EY8" s="13" t="str">
        <f>IF(WEEKDAY(Deník!$C8,2)=4,Deník!$W8,"")</f>
        <v/>
      </c>
      <c r="EZ8" s="60" t="str">
        <f>IF(WEEKDAY(Deník!$C8,2)=5,Deník!$W8,"")</f>
        <v/>
      </c>
      <c r="FA8" s="99"/>
      <c r="FB8" s="100">
        <f>Deník!D8</f>
        <v>0.73125000000000007</v>
      </c>
      <c r="FC8" s="63" t="str">
        <f>IF($FB8&lt;&gt;"",IF(AND($FB8&gt;=FC$2,$FB8&lt;=FC$3),Deník!$W8,""))</f>
        <v/>
      </c>
      <c r="FD8" s="63" t="str">
        <f>IF($FB8&lt;&gt;"",IF(AND($FB8&gt;=FD$2,$FB8&lt;=FD$3),Deník!$W8,""))</f>
        <v/>
      </c>
      <c r="FE8" s="63" t="str">
        <f>IF($FB8&lt;&gt;"",IF(AND($FB8&gt;=FE$2,$FB8&lt;=FE$3),Deník!$W8,""))</f>
        <v/>
      </c>
      <c r="FF8" s="63" t="str">
        <f>IF($FB8&lt;&gt;"",IF(AND($FB8&gt;=FF$2,$FB8&lt;=FF$3),Deník!$W8,""))</f>
        <v/>
      </c>
      <c r="FG8" s="63" t="str">
        <f>IF($FB8&lt;&gt;"",IF(AND($FB8&gt;=FG$2,$FB8&lt;=FG$3),Deník!$W8,""))</f>
        <v/>
      </c>
      <c r="FH8" s="63" t="str">
        <f>IF($FB8&lt;&gt;"",IF(AND($FB8&gt;=FH$2,$FB8&lt;=FH$3),Deník!$W8,""))</f>
        <v/>
      </c>
      <c r="FI8" s="63" t="str">
        <f>IF($FB8&lt;&gt;"",IF(AND($FB8&gt;=FI$2,$FB8&lt;=FI$3),Deník!$W8,""))</f>
        <v/>
      </c>
      <c r="FJ8" s="63">
        <f>IF($FB8&lt;&gt;"",IF(AND($FB8&gt;=FJ$2,$FB8&lt;=FJ$3),Deník!$W8,""))</f>
        <v>-1359.18</v>
      </c>
      <c r="FK8" s="63" t="str">
        <f>IF($FB8&lt;&gt;"",IF(AND($FB8&gt;=FK$2,$FB8&lt;=FK$3),Deník!$W8,""))</f>
        <v/>
      </c>
      <c r="FL8" s="63" t="str">
        <f>IF($FB8&lt;&gt;"",IF(AND($FB8&gt;=FL$2,$FB8&lt;=FL$3),Deník!$W8,""))</f>
        <v/>
      </c>
      <c r="FM8" s="63" t="str">
        <f>IF($FB8&lt;&gt;"",IF(AND($FB8&gt;=FM$2,$FB8&lt;=FM$3),Deník!$W8,""))</f>
        <v/>
      </c>
      <c r="FN8" s="13"/>
      <c r="FO8" s="20" t="str">
        <f>IF(Deník!$W8&gt;1,Deník!$W8,"")</f>
        <v/>
      </c>
      <c r="FP8" s="20">
        <f>IF(Deník!$W8&lt;0,Deník!$W8,"")</f>
        <v>-1359.18</v>
      </c>
      <c r="FQ8" s="17"/>
      <c r="FS8" s="233"/>
      <c r="FT8" s="233" t="str">
        <f>IF(Deník!$W8&lt;&gt;"",IF(Deník!$Y8=Statistika!$F$78,Deník!$W8,""),"")</f>
        <v/>
      </c>
      <c r="FU8" s="233" t="str">
        <f>IF(Deník!$W8&lt;&gt;"",IF(Deník!$Y8=Statistika!$F$79,Deník!$W8,""),"")</f>
        <v/>
      </c>
      <c r="FV8" s="233" t="str">
        <f>IF(Deník!$W8&lt;&gt;"",IF(Deník!$Y8=Statistika!$F$80,Deník!$W8,""),"")</f>
        <v/>
      </c>
      <c r="FW8" s="233" t="str">
        <f>IF(Deník!$W8&lt;&gt;"",IF(Deník!$Y8=Statistika!$F$81,Deník!$W8,""),"")</f>
        <v/>
      </c>
      <c r="FX8" s="233" t="str">
        <f>IF(Deník!$W8&lt;&gt;"",IF(Deník!$Y8=Statistika!$F$82,Deník!$W8,""),"")</f>
        <v/>
      </c>
      <c r="FY8" s="233">
        <f>IF(Deník!$W8&lt;&gt;"",IF(Deník!$Y8=Statistika!$F$83,Deník!$W8,""),"")</f>
        <v>-1359.18</v>
      </c>
      <c r="FZ8" s="233" t="str">
        <f>IF(Deník!$W8&lt;&gt;"",IF(Deník!$Y8=Statistika!$F$84,Deník!$W8,""),"")</f>
        <v/>
      </c>
      <c r="GA8" s="233" t="str">
        <f>IF(Deník!$W8&lt;&gt;"",IF(Deník!$Y8=Statistika!$F$85,Deník!$W8,""),"")</f>
        <v/>
      </c>
      <c r="GB8" s="233" t="str">
        <f>IF(Deník!$W8&lt;&gt;"",IF(Deník!$Y8=Statistika!$F$86,Deník!$W8,""),"")</f>
        <v/>
      </c>
      <c r="GC8" s="233" t="str">
        <f>IF(Deník!$W8&lt;&gt;"",IF(Deník!$Y8=Statistika!$F$87,Deník!$W8,""),"")</f>
        <v/>
      </c>
      <c r="GD8" s="233" t="str">
        <f>IF(Deník!$W8&lt;&gt;"",IF(Deník!$Y8=Statistika!$F$88,Deník!$W8,""),"")</f>
        <v/>
      </c>
      <c r="GE8" s="233" t="str">
        <f>IF(Deník!$W8&lt;&gt;"",IF(Deník!$Y8=Statistika!$F$89,Deník!$W8,""),"")</f>
        <v/>
      </c>
      <c r="GF8" s="233" t="str">
        <f>IF(Deník!$W8&lt;&gt;"",IF(Deník!$Y8=Statistika!$F$90,Deník!$W8,""),"")</f>
        <v/>
      </c>
      <c r="GG8" s="233" t="str">
        <f>IF(Deník!$W8&lt;&gt;"",IF(Deník!$Y8=Statistika!$F$91,Deník!$W8,""),"")</f>
        <v/>
      </c>
      <c r="GH8" s="233"/>
      <c r="GI8" s="233" t="str">
        <f>IF(Deník!$W8&lt;&gt;"",IF(Deník!$AB8=Statistika!$L$100,Deník!$W8,""),"")</f>
        <v/>
      </c>
      <c r="GJ8" s="233" t="str">
        <f>IF(Deník!$W8&lt;&gt;"",IF(Deník!$AB8=Statistika!$L$101,Deník!$W8,""),"")</f>
        <v/>
      </c>
      <c r="GK8" s="233" t="str">
        <f>IF(Deník!$W8&lt;&gt;"",IF(Deník!$AB8=Statistika!$L$102,Deník!$W8,""),"")</f>
        <v/>
      </c>
      <c r="GL8" s="233" t="str">
        <f>IF(Deník!$W8&lt;&gt;"",IF(Deník!$AB8=Statistika!$L$103,Deník!$W8,""),"")</f>
        <v/>
      </c>
      <c r="GM8" s="233" t="str">
        <f>IF(Deník!$W8&lt;&gt;"",IF(Deník!$AB8=Statistika!$L$104,Deník!$W8,""),"")</f>
        <v/>
      </c>
      <c r="GN8" s="233" t="str">
        <f>IF(Deník!$W8&lt;&gt;"",IF(Deník!$AB8=Statistika!$L$105,Deník!$W8,""),"")</f>
        <v/>
      </c>
      <c r="GO8" s="233" t="str">
        <f>IF(Deník!$W8&lt;&gt;"",IF(Deník!$AB8=Statistika!$L$106,Deník!$W8,""),"")</f>
        <v/>
      </c>
      <c r="GP8" s="233" t="str">
        <f>IF(Deník!$W8&lt;&gt;"",IF(Deník!$AB8=Statistika!$L$107,Deník!$W8,""),"")</f>
        <v/>
      </c>
      <c r="GQ8" s="233" t="str">
        <f>IF(Deník!$W8&lt;&gt;"",IF(Deník!$AB8=Statistika!$L$108,Deník!$W8,""),"")</f>
        <v/>
      </c>
      <c r="GS8" s="233" t="str">
        <f>IF(Deník!$W8&lt;0,IF(Deník!$AC8=Statistika!$F$117,Deník!$W8,""),"")</f>
        <v/>
      </c>
      <c r="GT8" s="233" t="str">
        <f>IF(Deník!$W8&lt;0,IF(Deník!$AC8=Statistika!$F$118,Deník!$W8,""),"")</f>
        <v/>
      </c>
      <c r="GU8" s="233" t="str">
        <f>IF(Deník!$W8&lt;0,IF(Deník!$AC8=Statistika!$F$119,Deník!$W8,""),"")</f>
        <v/>
      </c>
      <c r="GV8" s="233" t="str">
        <f>IF(Deník!$W8&lt;0,IF(Deník!$AC8=Statistika!$F$120,Deník!$W8,""),"")</f>
        <v/>
      </c>
      <c r="GW8" s="233" t="str">
        <f>IF(Deník!$W8&lt;0,IF(Deník!$AC8=Statistika!$F$121,Deník!$W8,""),"")</f>
        <v/>
      </c>
      <c r="GX8" s="233" t="str">
        <f>IF(Deník!$W8&lt;0,IF(Deník!$AC8=Statistika!$F$122,Deník!$W8,""),"")</f>
        <v/>
      </c>
      <c r="GY8" s="233" t="str">
        <f>IF(Deník!$W8&lt;0,IF(Deník!$AC8=Statistika!$F$123,Deník!$W8,""),"")</f>
        <v/>
      </c>
      <c r="GZ8" s="233" t="str">
        <f>IF(Deník!$W8&lt;0,IF(Deník!$AC8=Statistika!$F$124,Deník!$W8,""),"")</f>
        <v/>
      </c>
      <c r="HA8" s="233" t="str">
        <f>IF(Deník!$W8&lt;0,IF(Deník!$AC8=Statistika!$F$125,Deník!$W8,""),"")</f>
        <v/>
      </c>
      <c r="HC8" s="233" t="str">
        <f>IF(Deník!$W8&lt;0,IF(Deník!$AD8=Statistika!$F$133,Deník!$W8,""),"")</f>
        <v/>
      </c>
      <c r="HD8" s="233" t="str">
        <f>IF(Deník!$W8&lt;0,IF(Deník!$AD8=Statistika!$F$134,Deník!$W8,""),"")</f>
        <v/>
      </c>
      <c r="HE8" s="233" t="str">
        <f>IF(Deník!$W8&lt;0,IF(Deník!$AD8=Statistika!$F$135,Deník!$W8,""),"")</f>
        <v/>
      </c>
      <c r="HF8" s="233" t="str">
        <f>IF(Deník!$W8&lt;0,IF(Deník!$AD8=Statistika!$F$136,Deník!$W8,""),"")</f>
        <v/>
      </c>
      <c r="HG8" s="233" t="str">
        <f>IF(Deník!$W8&lt;0,IF(Deník!$AD8=Statistika!$F$137,Deník!$W8,""),"")</f>
        <v/>
      </c>
      <c r="HQ8" t="str">
        <f>IF(Deník!$R8&gt;0,IF(Deník!#REF!="A",1,""),"")</f>
        <v/>
      </c>
      <c r="HR8" t="str">
        <f>IF(Deník!$R8&gt;0,IF(Deník!#REF!="A",1,""),"")</f>
        <v/>
      </c>
      <c r="HS8" t="str">
        <f>IF(Deník!$R8&gt;0,IF(Deník!#REF!="A",1,""),"")</f>
        <v/>
      </c>
      <c r="HT8" t="str">
        <f>IF(Deník!$R8&gt;0,IF(Deník!#REF!="A",1,""),"")</f>
        <v/>
      </c>
      <c r="HU8" t="str">
        <f>IF(Deník!$R8&gt;0,IF(Deník!#REF!="A",1,""),"")</f>
        <v/>
      </c>
      <c r="ID8" s="8">
        <f>Tabulka4[[#This Row],[Sloupec3]]</f>
        <v>42150</v>
      </c>
      <c r="IE8" s="17" t="str">
        <f>IF(AND([1]Deník!$C8&gt;='[1]Měsíční shrnutí'!$D$1,[1]Deník!$C8&lt;='[1]Měsíční shrnutí'!$F$1),[1]Deník!$X8,"")</f>
        <v>Gap</v>
      </c>
      <c r="IF8" s="626" t="str">
        <f t="shared" si="6"/>
        <v/>
      </c>
      <c r="IG8" s="627" t="s">
        <v>1291</v>
      </c>
      <c r="IH8" s="626">
        <f t="shared" si="4"/>
        <v>0</v>
      </c>
    </row>
    <row r="9" spans="1:242">
      <c r="A9" s="8">
        <f>Deník!C10</f>
        <v>42151</v>
      </c>
      <c r="B9" s="50">
        <f>Deník!R10</f>
        <v>25.599999999998957</v>
      </c>
      <c r="C9" s="102">
        <f>IF(AND(Deník!R10&gt;1,Deník!R10&lt;&gt;""),1,"")</f>
        <v>1</v>
      </c>
      <c r="D9" s="102" t="str">
        <f>IF(AND(Deník!R10&lt;=0,Deník!R10&lt;&gt;""),1,"")</f>
        <v/>
      </c>
      <c r="E9" s="103" t="str">
        <f>IF(AND(Deník!R10&gt;=0,Deník!R10&lt;=1),1,"")</f>
        <v/>
      </c>
      <c r="F9" s="79">
        <f>IF(Deník!R10&lt;&gt;"",Deník!R10+F8,"")</f>
        <v>-1.0999999999990351</v>
      </c>
      <c r="G9" s="85"/>
      <c r="H9" s="54" t="str">
        <f>IF(MONTH(Deník!$C9)=H$2,IF(AND(Deník!$R9&gt;=0,Deník!$R9&lt;=1),"BE",Deník!$R9),"")</f>
        <v/>
      </c>
      <c r="I9" s="11" t="str">
        <f>IF(MONTH(Deník!$C9)=I$2,IF(AND(Deník!$R9&gt;=0,Deník!$R9&lt;=1),"BE",Deník!$R9),"")</f>
        <v/>
      </c>
      <c r="J9" s="11" t="str">
        <f>IF(MONTH(Deník!$C9)=J$2,IF(AND(Deník!$R9&gt;=0,Deník!$R9&lt;=1),"BE",Deník!$R9),"")</f>
        <v/>
      </c>
      <c r="K9" s="11" t="str">
        <f>IF(MONTH(Deník!$C9)=K$2,IF(AND(Deník!$R9&gt;=0,Deník!$R9&lt;=1),"BE",Deník!$R9),"")</f>
        <v/>
      </c>
      <c r="L9" s="11">
        <f>IF(MONTH(Deník!$C9)=L$2,IF(AND(Deník!$R9&gt;=0,Deník!$R9&lt;=1),"BE",Deník!$R9),"")</f>
        <v>9.9999999999994316</v>
      </c>
      <c r="M9" s="11" t="str">
        <f>IF(MONTH(Deník!$C9)=M$2,IF(AND(Deník!$R9&gt;=0,Deník!$R9&lt;=1),"BE",Deník!$R9),"")</f>
        <v/>
      </c>
      <c r="N9" s="11" t="str">
        <f>IF(MONTH(Deník!$C9)=N$2,IF(AND(Deník!$R9&gt;=0,Deník!$R9&lt;=1),"BE",Deník!$R9),"")</f>
        <v/>
      </c>
      <c r="O9" s="11" t="str">
        <f>IF(MONTH(Deník!$C9)=O$2,IF(AND(Deník!$R9&gt;=0,Deník!$R9&lt;=1),"BE",Deník!$R9),"")</f>
        <v/>
      </c>
      <c r="P9" s="11" t="str">
        <f>IF(MONTH(Deník!$C9)=P$2,IF(AND(Deník!$R9&gt;=0,Deník!$R9&lt;=1),"BE",Deník!$R9),"")</f>
        <v/>
      </c>
      <c r="Q9" s="11" t="str">
        <f>IF(MONTH(Deník!$C9)=Q$2,IF(AND(Deník!$R9&gt;=0,Deník!$R9&lt;=1),"BE",Deník!$R9),"")</f>
        <v/>
      </c>
      <c r="R9" s="11" t="str">
        <f>IF(MONTH(Deník!$C9)=R$2,IF(AND(Deník!$R9&gt;=0,Deník!$R9&lt;=1),"BE",Deník!$R9),"")</f>
        <v/>
      </c>
      <c r="S9" s="57" t="str">
        <f>IF(MONTH(Deník!$C9)=S$2,IF(AND(Deník!$R9&gt;=0,Deník!$R9&lt;=1),"BE",Deník!$R9),"")</f>
        <v/>
      </c>
      <c r="U9" s="128" t="s">
        <v>22</v>
      </c>
      <c r="V9" s="129">
        <v>1</v>
      </c>
      <c r="X9" s="600" t="str">
        <f>IF(Deník!$R9&lt;&gt;"",IF(Deník!$B9=Statistika!$F$63,IF(AND(Deník!$R9&gt;=0,Deník!$R9&lt;=1),"BE",Deník!$R9),""),"")</f>
        <v/>
      </c>
      <c r="Y9" s="13" t="str">
        <f>IF(Deník!$R9&lt;&gt;"",IF(Deník!$B9=Statistika!$F$64,IF(AND(Deník!$R9&gt;=0,Deník!$R9&lt;=1),"BE",Deník!$R9),""),"")</f>
        <v/>
      </c>
      <c r="Z9" s="13">
        <f>IF(Deník!$R9&lt;&gt;"",IF(Deník!$B9=Statistika!$F$65,IF(AND(Deník!$R9&gt;=0,Deník!$R9&lt;=1),"BE",Deník!$R9),""),"")</f>
        <v>9.9999999999994316</v>
      </c>
      <c r="AA9" s="13" t="str">
        <f>IF(Deník!$R9&lt;&gt;"",IF(Deník!$B9=Statistika!$F$66,IF(AND(Deník!$R9&gt;=0,Deník!$R9&lt;=1),"BE",Deník!$R9),""),"")</f>
        <v/>
      </c>
      <c r="AB9" s="13" t="str">
        <f>IF(Deník!$R9&lt;&gt;"",IF(Deník!$B9=Statistika!$F$67,IF(AND(Deník!$R9&gt;=0,Deník!$R9&lt;=1),"BE",Deník!$R9),""),"")</f>
        <v/>
      </c>
      <c r="AC9" s="13" t="str">
        <f>IF(Deník!$R9&lt;&gt;"",IF(Deník!$B9=Statistika!$F$68,IF(AND(Deník!$R9&gt;=0,Deník!$R9&lt;=1),"BE",Deník!$R9),""),"")</f>
        <v/>
      </c>
      <c r="AD9" s="13" t="str">
        <f>IF(Deník!$R9&lt;&gt;"",IF(Deník!$B9=Statistika!$F$69,IF(AND(Deník!$R9&gt;=0,Deník!$R9&lt;=1),"BE",Deník!$R9),""),"")</f>
        <v/>
      </c>
      <c r="AE9" s="601" t="str">
        <f>IF(Deník!$R9&lt;&gt;"",IF(Deník!$B9=Statistika!$F$70,IF(AND(Deník!$R9&gt;=0,Deník!$R9&lt;=1),"BE",Deník!$R9),""),"")</f>
        <v/>
      </c>
      <c r="AF9" s="90"/>
      <c r="AG9" s="63">
        <f>IF(Deník!$R9&lt;&gt;"",IF(Deník!$J9="L",IF(AND(Deník!$R9&gt;=0,Deník!$R9&lt;=1),"BE",Deník!$R9),""),"")</f>
        <v>9.9999999999994316</v>
      </c>
      <c r="AH9" s="13" t="str">
        <f>IF(Deník!$R9&lt;&gt;"",IF(Deník!$J9="S",IF(AND(Deník!$R9&gt;=0,Deník!$R9&lt;=1),"BE",Deník!$R9),""),"")</f>
        <v/>
      </c>
      <c r="AI9" s="95"/>
      <c r="AJ9" s="71">
        <f>IF(Deník!N10&lt;&gt;"",Deník!N10*-1,"")</f>
        <v>-24.900000000001032</v>
      </c>
      <c r="AK9" s="88"/>
      <c r="AL9" s="63" t="str">
        <f>IF(WEEKDAY(Deník!$C9,2)=1,IF(AND(Deník!$R9&gt;=0,Deník!$R9&lt;=1),"BE",Deník!$R9),"")</f>
        <v/>
      </c>
      <c r="AM9" s="13" t="str">
        <f>IF(WEEKDAY(Deník!$C9,2)=2,IF(AND(Deník!$R9&gt;=0,Deník!$R9&lt;=1),"BE",Deník!$R9),"")</f>
        <v/>
      </c>
      <c r="AN9" s="13">
        <f>IF(WEEKDAY(Deník!$C9,2)=3,IF(AND(Deník!$R9&gt;=0,Deník!$R9&lt;=1),"BE",Deník!$R9),"")</f>
        <v>9.9999999999994316</v>
      </c>
      <c r="AO9" s="13" t="str">
        <f>IF(WEEKDAY(Deník!$C9,2)=4,IF(AND(Deník!$R9&gt;=0,Deník!$R9&lt;=1),"BE",Deník!$R9),"")</f>
        <v/>
      </c>
      <c r="AP9" s="60" t="str">
        <f>IF(WEEKDAY(Deník!$C9,2)=5,IF(AND(Deník!$R9&gt;=0,Deník!$R9&lt;=1),"BE",Deník!$R9),"")</f>
        <v/>
      </c>
      <c r="AQ9" s="99"/>
      <c r="AR9" s="100">
        <f>Deník!D9</f>
        <v>0.48819444444444443</v>
      </c>
      <c r="AS9" s="63" t="str">
        <f>IF(Deník!$D9&lt;&gt;"",IF(AND(Deník!$D9&gt;=AS$2,Deník!$D9&lt;=AS$3),IF(AND(Deník!$R9&gt;=0,Deník!$R9&lt;=1),"BE",Deník!$R9),""),"")</f>
        <v/>
      </c>
      <c r="AT9" s="63" t="str">
        <f>IF(Deník!$D9&lt;&gt;"",IF(AND(Deník!$D9&gt;=AT$2,Deník!$D9&lt;=AT$3),IF(AND(Deník!$R9&gt;=0,Deník!$R9&lt;=1),"BE",Deník!$R9),""),"")</f>
        <v/>
      </c>
      <c r="AU9" s="63" t="str">
        <f>IF(Deník!$D9&lt;&gt;"",IF(AND(Deník!$D9&gt;=AU$2,Deník!$D9&lt;=AU$3),IF(AND(Deník!$R9&gt;=0,Deník!$R9&lt;=1),"BE",Deník!$R9),""),"")</f>
        <v/>
      </c>
      <c r="AV9" s="63" t="str">
        <f>IF(Deník!$D9&lt;&gt;"",IF(AND(Deník!$D9&gt;=AV$2,Deník!$D9&lt;=AV$3),IF(AND(Deník!$R9&gt;=0,Deník!$R9&lt;=1),"BE",Deník!$R9),""),"")</f>
        <v/>
      </c>
      <c r="AW9" s="63" t="str">
        <f>IF(Deník!$D9&lt;&gt;"",IF(AND(Deník!$D9&gt;=AW$2,Deník!$D9&lt;=AW$3),IF(AND(Deník!$R9&gt;=0,Deník!$R9&lt;=1),"BE",Deník!$R9),""),"")</f>
        <v/>
      </c>
      <c r="AX9" s="63">
        <f>IF(Deník!$D9&lt;&gt;"",IF(AND(Deník!$D9&gt;=AX$2,Deník!$D9&lt;=AX$3),IF(AND(Deník!$R9&gt;=0,Deník!$R9&lt;=1),"BE",Deník!$R9),""),"")</f>
        <v>9.9999999999994316</v>
      </c>
      <c r="AY9" s="63" t="str">
        <f>IF(Deník!$D9&lt;&gt;"",IF(AND(Deník!$D9&gt;=AY$2,Deník!$D9&lt;=AY$3),IF(AND(Deník!$R9&gt;=0,Deník!$R9&lt;=1),"BE",Deník!$R9),""),"")</f>
        <v/>
      </c>
      <c r="AZ9" s="63" t="str">
        <f>IF(Deník!$D9&lt;&gt;"",IF(AND(Deník!$D9&gt;=AZ$2,Deník!$D9&lt;=AZ$3),IF(AND(Deník!$R9&gt;=0,Deník!$R9&lt;=1),"BE",Deník!$R9),""),"")</f>
        <v/>
      </c>
      <c r="BA9" s="63" t="str">
        <f>IF(Deník!$D9&lt;&gt;"",IF(AND(Deník!$D9&gt;=BA$2,Deník!$D9&lt;=BA$3),IF(AND(Deník!$R9&gt;=0,Deník!$R9&lt;=1),"BE",Deník!$R9),""),"")</f>
        <v/>
      </c>
      <c r="BB9" s="63" t="str">
        <f>IF(Deník!$D9&lt;&gt;"",IF(AND(Deník!$D9&gt;=BB$2,Deník!$D9&lt;=BB$3),IF(AND(Deník!$R9&gt;=0,Deník!$R9&lt;=1),"BE",Deník!$R9),""),"")</f>
        <v/>
      </c>
      <c r="BC9" s="71" t="str">
        <f>IF(Deník!$D9&lt;&gt;"",IF(AND(Deník!$D9&gt;=BC$2,Deník!$D9&lt;=BC$3),IF(AND(Deník!$R9&gt;=0,Deník!$R9&lt;=1),"BE",Deník!$R9),""),"")</f>
        <v/>
      </c>
      <c r="BD9" s="20">
        <f>IF(Deník!$J10="S",(Deník!$M10-Deník!$K10),IF(Deník!$J10="L",(Deník!$K10-Deník!$M10),""))</f>
        <v>2.4900000000001032E-3</v>
      </c>
      <c r="BE9" s="20">
        <f>IF(Deník!$J10="S",(Deník!$K10-Deník!$O10),IF(Deník!$J10="L",(Deník!$O10-Deník!$K10),""))</f>
        <v>6.2400000000000233E-3</v>
      </c>
      <c r="BF9" s="20">
        <f>IF(Deník!$J10="S",(Deník!$K10-Deník!$L10),IF(Deník!$J10="L",(Deník!$L10-Deník!$K10),""))</f>
        <v>2.5599999999998957E-3</v>
      </c>
      <c r="BG9" s="20">
        <f>IF(Deník!$J10="S",(Deník!$K10-Deník!$S10),IF(Deník!$J10="L",(Deník!$S10-Deník!$K10),""))</f>
        <v>-1.4700000000000824E-3</v>
      </c>
      <c r="BH9" s="20">
        <f>IF(Deník!$J10="S",(Deník!$K10-Deník!$U10),IF(Deník!$J10="L",(Deník!$U10-Deník!$K10),""))</f>
        <v>5.1999999999998714E-3</v>
      </c>
      <c r="BI9" s="20">
        <f>IF(Deník!$R9&gt;1,Deník!$R9,"")</f>
        <v>9.9999999999994316</v>
      </c>
      <c r="BJ9" s="20" t="str">
        <f>IF(Deník!$R9&lt;0,Deník!$R9,"")</f>
        <v/>
      </c>
      <c r="BK9" s="17"/>
      <c r="BM9" s="233" t="str">
        <f>IF(Deník!$R9&lt;&gt;"",IF(Deník!$Y9=Statistika!$F$78,IF(AND(Deník!$R9&gt;=0,Deník!$R9&lt;=1),"BE",Deník!$R9),""),"")</f>
        <v/>
      </c>
      <c r="BN9" s="233" t="str">
        <f>IF(Deník!$R9&lt;&gt;"",IF(Deník!$Y9=Statistika!$F$79,IF(AND(Deník!$R9&gt;=0,Deník!$R9&lt;=1),"BE",Deník!$R9),""),"")</f>
        <v/>
      </c>
      <c r="BO9" s="233" t="str">
        <f>IF(Deník!$R9&lt;&gt;"",IF(Deník!$Y9=Statistika!$F$80,IF(AND(Deník!$R9&gt;=0,Deník!$R9&lt;=1),"BE",Deník!$R9),""),"")</f>
        <v/>
      </c>
      <c r="BP9" s="233" t="str">
        <f>IF(Deník!$R9&lt;&gt;"",IF(Deník!$Y9=Statistika!$F$81,IF(AND(Deník!$R9&gt;=0,Deník!$R9&lt;=1),"BE",Deník!$R9),""),"")</f>
        <v/>
      </c>
      <c r="BQ9" s="233" t="str">
        <f>IF(Deník!$R9&lt;&gt;"",IF(Deník!$Y9=Statistika!$F$82,IF(AND(Deník!$R9&gt;=0,Deník!$R9&lt;=1),"BE",Deník!$R9),""),"")</f>
        <v/>
      </c>
      <c r="BR9" s="233">
        <f>IF(Deník!$R9&lt;&gt;"",IF(Deník!$Y9=Statistika!$F$83,IF(AND(Deník!$R9&gt;=0,Deník!$R9&lt;=1),"BE",Deník!$R9),""),"")</f>
        <v>9.9999999999994316</v>
      </c>
      <c r="BS9" s="233" t="str">
        <f>IF(Deník!$R9&lt;&gt;"",IF(Deník!$Y9=Statistika!$F$84,IF(AND(Deník!$R9&gt;=0,Deník!$R9&lt;=1),"BE",Deník!$R9),""),"")</f>
        <v/>
      </c>
      <c r="BT9" s="233" t="str">
        <f>IF(Deník!$R9&lt;&gt;"",IF(Deník!$Y9=Statistika!$F$85,IF(AND(Deník!$R9&gt;=0,Deník!$R9&lt;=1),"BE",Deník!$R9),""),"")</f>
        <v/>
      </c>
      <c r="BU9" s="233" t="str">
        <f>IF(Deník!$R9&lt;&gt;"",IF(Deník!$Y9=Statistika!$F$86,IF(AND(Deník!$R9&gt;=0,Deník!$R9&lt;=1),"BE",Deník!$R9),""),"")</f>
        <v/>
      </c>
      <c r="BV9" s="233" t="str">
        <f>IF(Deník!$R9&lt;&gt;"",IF(Deník!$Y9=Statistika!$F$87,IF(AND(Deník!$R9&gt;=0,Deník!$R9&lt;=1),"BE",Deník!$R9),""),"")</f>
        <v/>
      </c>
      <c r="BW9" s="233" t="str">
        <f>IF(Deník!$R9&lt;&gt;"",IF(Deník!$Y9=Statistika!$F$88,IF(AND(Deník!$R9&gt;=0,Deník!$R9&lt;=1),"BE",Deník!$R9),""),"")</f>
        <v/>
      </c>
      <c r="BX9" s="233" t="str">
        <f>IF(Deník!$R9&lt;&gt;"",IF(Deník!$Y9=Statistika!$F$89,IF(AND(Deník!$R9&gt;=0,Deník!$R9&lt;=1),"BE",Deník!$R9),""),"")</f>
        <v/>
      </c>
      <c r="BY9" s="233" t="str">
        <f>IF(Deník!$R9&lt;&gt;"",IF(Deník!$Y9=Statistika!$F$90,IF(AND(Deník!$R9&gt;=0,Deník!$R9&lt;=1),"BE",Deník!$R9),""),"")</f>
        <v/>
      </c>
      <c r="BZ9" s="233" t="str">
        <f>IF(Deník!$R9&lt;&gt;"",IF(Deník!$Y9=Statistika!$F$91,IF(AND(Deník!$R9&gt;=0,Deník!$R9&lt;=1),"BE",Deník!$R9),""),"")</f>
        <v/>
      </c>
      <c r="CA9" s="233"/>
      <c r="CB9" s="233" t="str">
        <f>IF(Deník!$R9&lt;&gt;"",IF(Deník!$AB9="SL",IF(AND(Deník!$R9&gt;=0,Deník!$R9&lt;=1),"BE",Deník!$R9),""),"")</f>
        <v/>
      </c>
      <c r="CC9" s="233" t="str">
        <f>IF(Deník!$R9&lt;&gt;"",IF(Deník!$AB9="BE10",IF(AND(Deník!$R9&gt;=0,Deník!$R9&lt;=1),"BE",Deník!$R9),""),"")</f>
        <v/>
      </c>
      <c r="CD9" s="233" t="str">
        <f>IF(Deník!$R9&lt;&gt;"",IF(Deník!$AB9="BE15",IF(AND(Deník!$R9&gt;=0,Deník!$R9&lt;=1),"BE",Deník!$R9),""),"")</f>
        <v/>
      </c>
      <c r="CE9" s="233" t="str">
        <f>IF(Deník!$R9&lt;&gt;"",IF(Deník!$AB9="BE20",IF(AND(Deník!$R9&gt;=0,Deník!$R9&lt;=1),"BE",Deník!$R9),""),"")</f>
        <v/>
      </c>
      <c r="CF9" s="233" t="str">
        <f>IF(Deník!$R9&lt;&gt;"",IF(Deník!$AB9="TP1",IF(AND(Deník!$R9&gt;=0,Deník!$R9&lt;=1),"BE",Deník!$R9),""),"")</f>
        <v/>
      </c>
      <c r="CG9" s="233" t="str">
        <f>IF(Deník!$R9&lt;&gt;"",IF(Deník!$AB9="TP2",IF(AND(Deník!$R9&gt;=0,Deník!$R9&lt;=1),"BE",Deník!$R9),""),"")</f>
        <v/>
      </c>
      <c r="CH9" s="233" t="str">
        <f>IF(Deník!$R9&lt;&gt;"",IF(Deník!$AB9="TP3",IF(AND(Deník!$R9&gt;=0,Deník!$R9&lt;=1),"BE",Deník!$R9),""),"")</f>
        <v/>
      </c>
      <c r="CI9" s="233" t="str">
        <f>IF(Deník!$R9&lt;&gt;"",IF(Deník!$AB9="Trailing SL",IF(AND(Deník!$R9&gt;=0,Deník!$R9&lt;=1),"BE",Deník!$R9),""),"")</f>
        <v/>
      </c>
      <c r="CJ9" s="233" t="str">
        <f>IF(Deník!$R9&lt;&gt;"",IF(Deník!$AB9="Manual",IF(AND(Deník!$R9&gt;=0,Deník!$R9&lt;=1),"BE",Deník!$R9),""),"")</f>
        <v/>
      </c>
      <c r="CK9" s="233"/>
      <c r="CL9" s="233" t="str">
        <f>IF(Deník!$R9&lt;0,IF(Deník!$AC9=Statistika!$F$117,Deník!$R9,""),"")</f>
        <v/>
      </c>
      <c r="CM9" s="233" t="str">
        <f>IF(Deník!$R9&lt;0,IF(Deník!$AC9=Statistika!$F$118,Deník!$R9,""),"")</f>
        <v/>
      </c>
      <c r="CN9" s="233" t="str">
        <f>IF(Deník!$R9&lt;0,IF(Deník!$AC9=Statistika!$F$119,Deník!$R9,""),"")</f>
        <v/>
      </c>
      <c r="CO9" s="233" t="str">
        <f>IF(Deník!$R9&lt;0,IF(Deník!$AC9=Statistika!$F$120,Deník!$R9,""),"")</f>
        <v/>
      </c>
      <c r="CP9" s="233" t="str">
        <f>IF(Deník!$R9&lt;0,IF(Deník!$AC9=Statistika!$F$121,Deník!$R9,""),"")</f>
        <v/>
      </c>
      <c r="CQ9" s="233" t="str">
        <f>IF(Deník!$R9&lt;0,IF(Deník!$AC9=Statistika!$F$122,Deník!$R9,""),"")</f>
        <v/>
      </c>
      <c r="CR9" s="233" t="str">
        <f>IF(Deník!$R9&lt;0,IF(Deník!$AC9=Statistika!$F$123,Deník!$R9,""),"")</f>
        <v/>
      </c>
      <c r="CS9" s="233" t="str">
        <f>IF(Deník!$R9&lt;0,IF(Deník!$AC9=Statistika!$F$124,Deník!$R9,""),"")</f>
        <v/>
      </c>
      <c r="CT9" s="233" t="str">
        <f>IF(Deník!$R9&lt;0,IF(Deník!$AC9=Statistika!$F$125,Deník!$R9,""),"")</f>
        <v/>
      </c>
      <c r="CU9" s="233"/>
      <c r="CV9" s="233" t="str">
        <f>IF(Deník!$R9&lt;0,IF(Deník!$AD9=$CV$2,Deník!$R9,""),"")</f>
        <v/>
      </c>
      <c r="CW9" s="233" t="str">
        <f>IF(Deník!$R9&lt;0,IF(Deník!$AD9=$CW$2,Deník!$R9,""),"")</f>
        <v/>
      </c>
      <c r="CX9" s="233" t="str">
        <f>IF(Deník!$R9&lt;0,IF(Deník!$AD9=$CX$2,Deník!$R9,""),"")</f>
        <v/>
      </c>
      <c r="CY9" s="233" t="str">
        <f>IF(Deník!$R9&lt;0,IF(Deník!$AD9=$CY$2,Deník!$R9,""),"")</f>
        <v/>
      </c>
      <c r="CZ9" s="233" t="str">
        <f>IF(Deník!$R9&lt;0,IF(Deník!$AD9=$CZ$2,Deník!$R9,""),"")</f>
        <v/>
      </c>
      <c r="DL9" s="221">
        <f t="shared" si="5"/>
        <v>99049.03</v>
      </c>
      <c r="DM9" s="220">
        <f t="shared" si="3"/>
        <v>-9.5097000000000653E-3</v>
      </c>
      <c r="DO9" s="50">
        <f>Deník!W10</f>
        <v>648.22</v>
      </c>
      <c r="DP9" s="102">
        <f>IF(AND(Deník!W10&gt;0),1,"")</f>
        <v>1</v>
      </c>
      <c r="DQ9" s="102" t="str">
        <f>IF(AND(Deník!W10&lt;=0),1,"")</f>
        <v/>
      </c>
      <c r="DR9" s="227"/>
      <c r="DS9" s="228"/>
      <c r="DT9" s="85"/>
      <c r="DU9" s="54" t="str">
        <f>IF(MONTH(Deník!$C9)=DU$2,Deník!$W9,"")</f>
        <v/>
      </c>
      <c r="DV9" s="222" t="str">
        <f>IF(MONTH(Deník!$C9)=DV$2,Deník!$W9,"")</f>
        <v/>
      </c>
      <c r="DW9" s="222" t="str">
        <f>IF(MONTH(Deník!$C9)=DW$2,Deník!$W9,"")</f>
        <v/>
      </c>
      <c r="DX9" s="222" t="str">
        <f>IF(MONTH(Deník!$C9)=DX$2,Deník!$W9,"")</f>
        <v/>
      </c>
      <c r="DY9" s="222">
        <f>IF(MONTH(Deník!$C9)=DY$2,Deník!$W9,"")</f>
        <v>406.98</v>
      </c>
      <c r="DZ9" s="222" t="str">
        <f>IF(MONTH(Deník!$C9)=DZ$2,Deník!$W9,"")</f>
        <v/>
      </c>
      <c r="EA9" s="222" t="str">
        <f>IF(MONTH(Deník!$C9)=EA$2,Deník!$W9,"")</f>
        <v/>
      </c>
      <c r="EB9" s="222" t="str">
        <f>IF(MONTH(Deník!$C9)=EB$2,Deník!$W9,"")</f>
        <v/>
      </c>
      <c r="EC9" s="222" t="str">
        <f>IF(MONTH(Deník!$C9)=EC$2,Deník!$W9,"")</f>
        <v/>
      </c>
      <c r="ED9" s="222" t="str">
        <f>IF(MONTH(Deník!$C9)=ED$2,Deník!$W9,"")</f>
        <v/>
      </c>
      <c r="EE9" s="222" t="str">
        <f>IF(MONTH(Deník!$C9)=EE$2,Deník!$W9,"")</f>
        <v/>
      </c>
      <c r="EF9" s="222" t="str">
        <f>IF(MONTH(Deník!$C9)=EF$2,Deník!$W9,"")</f>
        <v/>
      </c>
      <c r="EI9" s="600" t="str">
        <f>IF(Deník!$W9&lt;&gt;"",IF(Deník!$B9=Statistika!$F$63,Deník!$W9,""),"")</f>
        <v/>
      </c>
      <c r="EJ9" s="13" t="str">
        <f>IF(Deník!$W9&lt;&gt;"",IF(Deník!$B9=Statistika!$F$64,Deník!$W9,""),"")</f>
        <v/>
      </c>
      <c r="EK9" s="13">
        <f>IF(Deník!$W9&lt;&gt;"",IF(Deník!$B9=Statistika!$F$65,Deník!$W9,""),"")</f>
        <v>406.98</v>
      </c>
      <c r="EL9" s="13" t="str">
        <f>IF(Deník!$W9&lt;&gt;"",IF(Deník!$B9=Statistika!$F$66,Deník!$W9,""),"")</f>
        <v/>
      </c>
      <c r="EM9" s="13" t="str">
        <f>IF(Deník!$W9&lt;&gt;"",IF(Deník!$B9=Statistika!$F$67,Deník!$W9,""),"")</f>
        <v/>
      </c>
      <c r="EN9" s="13" t="str">
        <f>IF(Deník!$W9&lt;&gt;"",IF(Deník!$B9=Statistika!$F$68,Deník!$W9,""),"")</f>
        <v/>
      </c>
      <c r="EO9" s="13" t="str">
        <f>IF(Deník!$W9&lt;&gt;"",IF(Deník!$B9=Statistika!$F$69,Deník!$W9,""),"")</f>
        <v/>
      </c>
      <c r="EP9" s="601" t="str">
        <f>IF(Deník!$W9&lt;&gt;"",IF(Deník!$B9=Statistika!$F$70,Deník!$W9,""),"")</f>
        <v/>
      </c>
      <c r="EQ9" s="90"/>
      <c r="ER9" s="63">
        <f>IF(Deník!$W9&lt;&gt;"",IF(Deník!$J9="L",Deník!$W9,""),"")</f>
        <v>406.98</v>
      </c>
      <c r="ES9" s="13" t="str">
        <f>IF(Deník!$W9&lt;&gt;"",IF(Deník!$J9="S",Deník!$W9,""),"")</f>
        <v/>
      </c>
      <c r="ET9" s="95"/>
      <c r="EU9" s="88"/>
      <c r="EV9" s="63" t="str">
        <f>IF(WEEKDAY(Deník!$C9,2)=1,Deník!$W9,"")</f>
        <v/>
      </c>
      <c r="EW9" s="13" t="str">
        <f>IF(WEEKDAY(Deník!$C9,2)=2,Deník!$W9,"")</f>
        <v/>
      </c>
      <c r="EX9" s="13">
        <f>IF(WEEKDAY(Deník!$C9,2)=3,Deník!$W9,"")</f>
        <v>406.98</v>
      </c>
      <c r="EY9" s="13" t="str">
        <f>IF(WEEKDAY(Deník!$C9,2)=4,Deník!$W9,"")</f>
        <v/>
      </c>
      <c r="EZ9" s="60" t="str">
        <f>IF(WEEKDAY(Deník!$C9,2)=5,Deník!$W9,"")</f>
        <v/>
      </c>
      <c r="FA9" s="99"/>
      <c r="FB9" s="100">
        <f>Deník!D9</f>
        <v>0.48819444444444443</v>
      </c>
      <c r="FC9" s="63" t="str">
        <f>IF($FB9&lt;&gt;"",IF(AND($FB9&gt;=FC$2,$FB9&lt;=FC$3),Deník!$W9,""))</f>
        <v/>
      </c>
      <c r="FD9" s="63" t="str">
        <f>IF($FB9&lt;&gt;"",IF(AND($FB9&gt;=FD$2,$FB9&lt;=FD$3),Deník!$W9,""))</f>
        <v/>
      </c>
      <c r="FE9" s="63" t="str">
        <f>IF($FB9&lt;&gt;"",IF(AND($FB9&gt;=FE$2,$FB9&lt;=FE$3),Deník!$W9,""))</f>
        <v/>
      </c>
      <c r="FF9" s="63" t="str">
        <f>IF($FB9&lt;&gt;"",IF(AND($FB9&gt;=FF$2,$FB9&lt;=FF$3),Deník!$W9,""))</f>
        <v/>
      </c>
      <c r="FG9" s="63" t="str">
        <f>IF($FB9&lt;&gt;"",IF(AND($FB9&gt;=FG$2,$FB9&lt;=FG$3),Deník!$W9,""))</f>
        <v/>
      </c>
      <c r="FH9" s="63">
        <f>IF($FB9&lt;&gt;"",IF(AND($FB9&gt;=FH$2,$FB9&lt;=FH$3),Deník!$W9,""))</f>
        <v>406.98</v>
      </c>
      <c r="FI9" s="63" t="str">
        <f>IF($FB9&lt;&gt;"",IF(AND($FB9&gt;=FI$2,$FB9&lt;=FI$3),Deník!$W9,""))</f>
        <v/>
      </c>
      <c r="FJ9" s="63" t="str">
        <f>IF($FB9&lt;&gt;"",IF(AND($FB9&gt;=FJ$2,$FB9&lt;=FJ$3),Deník!$W9,""))</f>
        <v/>
      </c>
      <c r="FK9" s="63" t="str">
        <f>IF($FB9&lt;&gt;"",IF(AND($FB9&gt;=FK$2,$FB9&lt;=FK$3),Deník!$W9,""))</f>
        <v/>
      </c>
      <c r="FL9" s="63" t="str">
        <f>IF($FB9&lt;&gt;"",IF(AND($FB9&gt;=FL$2,$FB9&lt;=FL$3),Deník!$W9,""))</f>
        <v/>
      </c>
      <c r="FM9" s="63" t="str">
        <f>IF($FB9&lt;&gt;"",IF(AND($FB9&gt;=FM$2,$FB9&lt;=FM$3),Deník!$W9,""))</f>
        <v/>
      </c>
      <c r="FN9" s="13"/>
      <c r="FO9" s="20">
        <f>IF(Deník!$W9&gt;1,Deník!$W9,"")</f>
        <v>406.98</v>
      </c>
      <c r="FP9" s="20" t="str">
        <f>IF(Deník!$W9&lt;0,Deník!$W9,"")</f>
        <v/>
      </c>
      <c r="FQ9" s="17"/>
      <c r="FS9" s="233"/>
      <c r="FT9" s="233" t="str">
        <f>IF(Deník!$W9&lt;&gt;"",IF(Deník!$Y9=Statistika!$F$78,Deník!$W9,""),"")</f>
        <v/>
      </c>
      <c r="FU9" s="233" t="str">
        <f>IF(Deník!$W9&lt;&gt;"",IF(Deník!$Y9=Statistika!$F$79,Deník!$W9,""),"")</f>
        <v/>
      </c>
      <c r="FV9" s="233" t="str">
        <f>IF(Deník!$W9&lt;&gt;"",IF(Deník!$Y9=Statistika!$F$80,Deník!$W9,""),"")</f>
        <v/>
      </c>
      <c r="FW9" s="233" t="str">
        <f>IF(Deník!$W9&lt;&gt;"",IF(Deník!$Y9=Statistika!$F$81,Deník!$W9,""),"")</f>
        <v/>
      </c>
      <c r="FX9" s="233" t="str">
        <f>IF(Deník!$W9&lt;&gt;"",IF(Deník!$Y9=Statistika!$F$82,Deník!$W9,""),"")</f>
        <v/>
      </c>
      <c r="FY9" s="233">
        <f>IF(Deník!$W9&lt;&gt;"",IF(Deník!$Y9=Statistika!$F$83,Deník!$W9,""),"")</f>
        <v>406.98</v>
      </c>
      <c r="FZ9" s="233" t="str">
        <f>IF(Deník!$W9&lt;&gt;"",IF(Deník!$Y9=Statistika!$F$84,Deník!$W9,""),"")</f>
        <v/>
      </c>
      <c r="GA9" s="233" t="str">
        <f>IF(Deník!$W9&lt;&gt;"",IF(Deník!$Y9=Statistika!$F$85,Deník!$W9,""),"")</f>
        <v/>
      </c>
      <c r="GB9" s="233" t="str">
        <f>IF(Deník!$W9&lt;&gt;"",IF(Deník!$Y9=Statistika!$F$86,Deník!$W9,""),"")</f>
        <v/>
      </c>
      <c r="GC9" s="233" t="str">
        <f>IF(Deník!$W9&lt;&gt;"",IF(Deník!$Y9=Statistika!$F$87,Deník!$W9,""),"")</f>
        <v/>
      </c>
      <c r="GD9" s="233" t="str">
        <f>IF(Deník!$W9&lt;&gt;"",IF(Deník!$Y9=Statistika!$F$88,Deník!$W9,""),"")</f>
        <v/>
      </c>
      <c r="GE9" s="233" t="str">
        <f>IF(Deník!$W9&lt;&gt;"",IF(Deník!$Y9=Statistika!$F$89,Deník!$W9,""),"")</f>
        <v/>
      </c>
      <c r="GF9" s="233" t="str">
        <f>IF(Deník!$W9&lt;&gt;"",IF(Deník!$Y9=Statistika!$F$90,Deník!$W9,""),"")</f>
        <v/>
      </c>
      <c r="GG9" s="233" t="str">
        <f>IF(Deník!$W9&lt;&gt;"",IF(Deník!$Y9=Statistika!$F$91,Deník!$W9,""),"")</f>
        <v/>
      </c>
      <c r="GH9" s="233"/>
      <c r="GI9" s="233" t="str">
        <f>IF(Deník!$W9&lt;&gt;"",IF(Deník!$AB9=Statistika!$L$100,Deník!$W9,""),"")</f>
        <v/>
      </c>
      <c r="GJ9" s="233" t="str">
        <f>IF(Deník!$W9&lt;&gt;"",IF(Deník!$AB9=Statistika!$L$101,Deník!$W9,""),"")</f>
        <v/>
      </c>
      <c r="GK9" s="233" t="str">
        <f>IF(Deník!$W9&lt;&gt;"",IF(Deník!$AB9=Statistika!$L$102,Deník!$W9,""),"")</f>
        <v/>
      </c>
      <c r="GL9" s="233" t="str">
        <f>IF(Deník!$W9&lt;&gt;"",IF(Deník!$AB9=Statistika!$L$103,Deník!$W9,""),"")</f>
        <v/>
      </c>
      <c r="GM9" s="233" t="str">
        <f>IF(Deník!$W9&lt;&gt;"",IF(Deník!$AB9=Statistika!$L$104,Deník!$W9,""),"")</f>
        <v/>
      </c>
      <c r="GN9" s="233" t="str">
        <f>IF(Deník!$W9&lt;&gt;"",IF(Deník!$AB9=Statistika!$L$105,Deník!$W9,""),"")</f>
        <v/>
      </c>
      <c r="GO9" s="233" t="str">
        <f>IF(Deník!$W9&lt;&gt;"",IF(Deník!$AB9=Statistika!$L$106,Deník!$W9,""),"")</f>
        <v/>
      </c>
      <c r="GP9" s="233" t="str">
        <f>IF(Deník!$W9&lt;&gt;"",IF(Deník!$AB9=Statistika!$L$107,Deník!$W9,""),"")</f>
        <v/>
      </c>
      <c r="GQ9" s="233" t="str">
        <f>IF(Deník!$W9&lt;&gt;"",IF(Deník!$AB9=Statistika!$L$108,Deník!$W9,""),"")</f>
        <v/>
      </c>
      <c r="GS9" s="233" t="str">
        <f>IF(Deník!$W9&lt;0,IF(Deník!$AC9=Statistika!$F$117,Deník!$W9,""),"")</f>
        <v/>
      </c>
      <c r="GT9" s="233" t="str">
        <f>IF(Deník!$W9&lt;0,IF(Deník!$AC9=Statistika!$F$118,Deník!$W9,""),"")</f>
        <v/>
      </c>
      <c r="GU9" s="233" t="str">
        <f>IF(Deník!$W9&lt;0,IF(Deník!$AC9=Statistika!$F$119,Deník!$W9,""),"")</f>
        <v/>
      </c>
      <c r="GV9" s="233" t="str">
        <f>IF(Deník!$W9&lt;0,IF(Deník!$AC9=Statistika!$F$120,Deník!$W9,""),"")</f>
        <v/>
      </c>
      <c r="GW9" s="233" t="str">
        <f>IF(Deník!$W9&lt;0,IF(Deník!$AC9=Statistika!$F$121,Deník!$W9,""),"")</f>
        <v/>
      </c>
      <c r="GX9" s="233" t="str">
        <f>IF(Deník!$W9&lt;0,IF(Deník!$AC9=Statistika!$F$122,Deník!$W9,""),"")</f>
        <v/>
      </c>
      <c r="GY9" s="233" t="str">
        <f>IF(Deník!$W9&lt;0,IF(Deník!$AC9=Statistika!$F$123,Deník!$W9,""),"")</f>
        <v/>
      </c>
      <c r="GZ9" s="233" t="str">
        <f>IF(Deník!$W9&lt;0,IF(Deník!$AC9=Statistika!$F$124,Deník!$W9,""),"")</f>
        <v/>
      </c>
      <c r="HA9" s="233" t="str">
        <f>IF(Deník!$W9&lt;0,IF(Deník!$AC9=Statistika!$F$125,Deník!$W9,""),"")</f>
        <v/>
      </c>
      <c r="HC9" s="233" t="str">
        <f>IF(Deník!$W9&lt;0,IF(Deník!$AD9=Statistika!$F$133,Deník!$W9,""),"")</f>
        <v/>
      </c>
      <c r="HD9" s="233" t="str">
        <f>IF(Deník!$W9&lt;0,IF(Deník!$AD9=Statistika!$F$134,Deník!$W9,""),"")</f>
        <v/>
      </c>
      <c r="HE9" s="233" t="str">
        <f>IF(Deník!$W9&lt;0,IF(Deník!$AD9=Statistika!$F$135,Deník!$W9,""),"")</f>
        <v/>
      </c>
      <c r="HF9" s="233" t="str">
        <f>IF(Deník!$W9&lt;0,IF(Deník!$AD9=Statistika!$F$136,Deník!$W9,""),"")</f>
        <v/>
      </c>
      <c r="HG9" s="233" t="str">
        <f>IF(Deník!$W9&lt;0,IF(Deník!$AD9=Statistika!$F$137,Deník!$W9,""),"")</f>
        <v/>
      </c>
      <c r="HQ9" t="e">
        <f>IF(Deník!$R9&gt;0,IF(Deník!#REF!="A",1,""),"")</f>
        <v>#REF!</v>
      </c>
      <c r="HR9" t="e">
        <f>IF(Deník!$R9&gt;0,IF(Deník!#REF!="A",1,""),"")</f>
        <v>#REF!</v>
      </c>
      <c r="HS9" t="e">
        <f>IF(Deník!$R9&gt;0,IF(Deník!#REF!="A",1,""),"")</f>
        <v>#REF!</v>
      </c>
      <c r="HT9" t="e">
        <f>IF(Deník!$R9&gt;0,IF(Deník!#REF!="A",1,""),"")</f>
        <v>#REF!</v>
      </c>
      <c r="HU9" t="e">
        <f>IF(Deník!$R9&gt;0,IF(Deník!#REF!="A",1,""),"")</f>
        <v>#REF!</v>
      </c>
      <c r="ID9" s="8">
        <f>Tabulka4[[#This Row],[Sloupec3]]</f>
        <v>42151</v>
      </c>
      <c r="IE9" s="17" t="str">
        <f>IF(AND([1]Deník!$C9&gt;='[1]Měsíční shrnutí'!$D$1,[1]Deník!$C9&lt;='[1]Měsíční shrnutí'!$F$1),[1]Deník!$X9,"")</f>
        <v>Gap</v>
      </c>
      <c r="IF9" s="626">
        <f t="shared" si="6"/>
        <v>4</v>
      </c>
      <c r="IG9" s="627" t="s">
        <v>1292</v>
      </c>
      <c r="IH9" s="626">
        <f t="shared" si="4"/>
        <v>4</v>
      </c>
    </row>
    <row r="10" spans="1:242">
      <c r="A10" s="8">
        <f>Deník!C11</f>
        <v>42151</v>
      </c>
      <c r="B10" s="50">
        <f>Deník!R11</f>
        <v>8.000000000001819</v>
      </c>
      <c r="C10" s="102">
        <f>IF(AND(Deník!R11&gt;1,Deník!R11&lt;&gt;""),1,"")</f>
        <v>1</v>
      </c>
      <c r="D10" s="102" t="str">
        <f>IF(AND(Deník!R11&lt;=0,Deník!R11&lt;&gt;""),1,"")</f>
        <v/>
      </c>
      <c r="E10" s="103" t="str">
        <f>IF(AND(Deník!R11&gt;=0,Deník!R11&lt;=1),1,"")</f>
        <v/>
      </c>
      <c r="F10" s="79">
        <f>IF(Deník!R11&lt;&gt;"",Deník!R11+F9,"")</f>
        <v>6.9000000000027839</v>
      </c>
      <c r="G10" s="85"/>
      <c r="H10" s="54" t="str">
        <f>IF(MONTH(Deník!$C10)=H$2,IF(AND(Deník!$R10&gt;=0,Deník!$R10&lt;=1),"BE",Deník!$R10),"")</f>
        <v/>
      </c>
      <c r="I10" s="11" t="str">
        <f>IF(MONTH(Deník!$C10)=I$2,IF(AND(Deník!$R10&gt;=0,Deník!$R10&lt;=1),"BE",Deník!$R10),"")</f>
        <v/>
      </c>
      <c r="J10" s="11" t="str">
        <f>IF(MONTH(Deník!$C10)=J$2,IF(AND(Deník!$R10&gt;=0,Deník!$R10&lt;=1),"BE",Deník!$R10),"")</f>
        <v/>
      </c>
      <c r="K10" s="11" t="str">
        <f>IF(MONTH(Deník!$C10)=K$2,IF(AND(Deník!$R10&gt;=0,Deník!$R10&lt;=1),"BE",Deník!$R10),"")</f>
        <v/>
      </c>
      <c r="L10" s="11">
        <f>IF(MONTH(Deník!$C10)=L$2,IF(AND(Deník!$R10&gt;=0,Deník!$R10&lt;=1),"BE",Deník!$R10),"")</f>
        <v>25.599999999998957</v>
      </c>
      <c r="M10" s="11" t="str">
        <f>IF(MONTH(Deník!$C10)=M$2,IF(AND(Deník!$R10&gt;=0,Deník!$R10&lt;=1),"BE",Deník!$R10),"")</f>
        <v/>
      </c>
      <c r="N10" s="11" t="str">
        <f>IF(MONTH(Deník!$C10)=N$2,IF(AND(Deník!$R10&gt;=0,Deník!$R10&lt;=1),"BE",Deník!$R10),"")</f>
        <v/>
      </c>
      <c r="O10" s="11" t="str">
        <f>IF(MONTH(Deník!$C10)=O$2,IF(AND(Deník!$R10&gt;=0,Deník!$R10&lt;=1),"BE",Deník!$R10),"")</f>
        <v/>
      </c>
      <c r="P10" s="11" t="str">
        <f>IF(MONTH(Deník!$C10)=P$2,IF(AND(Deník!$R10&gt;=0,Deník!$R10&lt;=1),"BE",Deník!$R10),"")</f>
        <v/>
      </c>
      <c r="Q10" s="11" t="str">
        <f>IF(MONTH(Deník!$C10)=Q$2,IF(AND(Deník!$R10&gt;=0,Deník!$R10&lt;=1),"BE",Deník!$R10),"")</f>
        <v/>
      </c>
      <c r="R10" s="11" t="str">
        <f>IF(MONTH(Deník!$C10)=R$2,IF(AND(Deník!$R10&gt;=0,Deník!$R10&lt;=1),"BE",Deník!$R10),"")</f>
        <v/>
      </c>
      <c r="S10" s="57" t="str">
        <f>IF(MONTH(Deník!$C10)=S$2,IF(AND(Deník!$R10&gt;=0,Deník!$R10&lt;=1),"BE",Deník!$R10),"")</f>
        <v/>
      </c>
      <c r="U10" s="128" t="s">
        <v>23</v>
      </c>
      <c r="V10" s="129">
        <v>10</v>
      </c>
      <c r="X10" s="600" t="str">
        <f>IF(Deník!$R10&lt;&gt;"",IF(Deník!$B10=Statistika!$F$63,IF(AND(Deník!$R10&gt;=0,Deník!$R10&lt;=1),"BE",Deník!$R10),""),"")</f>
        <v/>
      </c>
      <c r="Y10" s="13">
        <f>IF(Deník!$R10&lt;&gt;"",IF(Deník!$B10=Statistika!$F$64,IF(AND(Deník!$R10&gt;=0,Deník!$R10&lt;=1),"BE",Deník!$R10),""),"")</f>
        <v>25.599999999998957</v>
      </c>
      <c r="Z10" s="13" t="str">
        <f>IF(Deník!$R10&lt;&gt;"",IF(Deník!$B10=Statistika!$F$65,IF(AND(Deník!$R10&gt;=0,Deník!$R10&lt;=1),"BE",Deník!$R10),""),"")</f>
        <v/>
      </c>
      <c r="AA10" s="13" t="str">
        <f>IF(Deník!$R10&lt;&gt;"",IF(Deník!$B10=Statistika!$F$66,IF(AND(Deník!$R10&gt;=0,Deník!$R10&lt;=1),"BE",Deník!$R10),""),"")</f>
        <v/>
      </c>
      <c r="AB10" s="13" t="str">
        <f>IF(Deník!$R10&lt;&gt;"",IF(Deník!$B10=Statistika!$F$67,IF(AND(Deník!$R10&gt;=0,Deník!$R10&lt;=1),"BE",Deník!$R10),""),"")</f>
        <v/>
      </c>
      <c r="AC10" s="13" t="str">
        <f>IF(Deník!$R10&lt;&gt;"",IF(Deník!$B10=Statistika!$F$68,IF(AND(Deník!$R10&gt;=0,Deník!$R10&lt;=1),"BE",Deník!$R10),""),"")</f>
        <v/>
      </c>
      <c r="AD10" s="13" t="str">
        <f>IF(Deník!$R10&lt;&gt;"",IF(Deník!$B10=Statistika!$F$69,IF(AND(Deník!$R10&gt;=0,Deník!$R10&lt;=1),"BE",Deník!$R10),""),"")</f>
        <v/>
      </c>
      <c r="AE10" s="601" t="str">
        <f>IF(Deník!$R10&lt;&gt;"",IF(Deník!$B10=Statistika!$F$70,IF(AND(Deník!$R10&gt;=0,Deník!$R10&lt;=1),"BE",Deník!$R10),""),"")</f>
        <v/>
      </c>
      <c r="AF10" s="90"/>
      <c r="AG10" s="63" t="str">
        <f>IF(Deník!$R10&lt;&gt;"",IF(Deník!$J10="L",IF(AND(Deník!$R10&gt;=0,Deník!$R10&lt;=1),"BE",Deník!$R10),""),"")</f>
        <v/>
      </c>
      <c r="AH10" s="13">
        <f>IF(Deník!$R10&lt;&gt;"",IF(Deník!$J10="S",IF(AND(Deník!$R10&gt;=0,Deník!$R10&lt;=1),"BE",Deník!$R10),""),"")</f>
        <v>25.599999999998957</v>
      </c>
      <c r="AI10" s="95"/>
      <c r="AJ10" s="71">
        <f>IF(Deník!N11&lt;&gt;"",Deník!N11*-1,"")</f>
        <v>-50.499999999997272</v>
      </c>
      <c r="AK10" s="88"/>
      <c r="AL10" s="63" t="str">
        <f>IF(WEEKDAY(Deník!$C10,2)=1,IF(AND(Deník!$R10&gt;=0,Deník!$R10&lt;=1),"BE",Deník!$R10),"")</f>
        <v/>
      </c>
      <c r="AM10" s="13" t="str">
        <f>IF(WEEKDAY(Deník!$C10,2)=2,IF(AND(Deník!$R10&gt;=0,Deník!$R10&lt;=1),"BE",Deník!$R10),"")</f>
        <v/>
      </c>
      <c r="AN10" s="13">
        <f>IF(WEEKDAY(Deník!$C10,2)=3,IF(AND(Deník!$R10&gt;=0,Deník!$R10&lt;=1),"BE",Deník!$R10),"")</f>
        <v>25.599999999998957</v>
      </c>
      <c r="AO10" s="13" t="str">
        <f>IF(WEEKDAY(Deník!$C10,2)=4,IF(AND(Deník!$R10&gt;=0,Deník!$R10&lt;=1),"BE",Deník!$R10),"")</f>
        <v/>
      </c>
      <c r="AP10" s="60" t="str">
        <f>IF(WEEKDAY(Deník!$C10,2)=5,IF(AND(Deník!$R10&gt;=0,Deník!$R10&lt;=1),"BE",Deník!$R10),"")</f>
        <v/>
      </c>
      <c r="AQ10" s="99"/>
      <c r="AR10" s="100">
        <f>Deník!D10</f>
        <v>0.59444444444444444</v>
      </c>
      <c r="AS10" s="63" t="str">
        <f>IF(Deník!$D10&lt;&gt;"",IF(AND(Deník!$D10&gt;=AS$2,Deník!$D10&lt;=AS$3),IF(AND(Deník!$R10&gt;=0,Deník!$R10&lt;=1),"BE",Deník!$R10),""),"")</f>
        <v/>
      </c>
      <c r="AT10" s="63" t="str">
        <f>IF(Deník!$D10&lt;&gt;"",IF(AND(Deník!$D10&gt;=AT$2,Deník!$D10&lt;=AT$3),IF(AND(Deník!$R10&gt;=0,Deník!$R10&lt;=1),"BE",Deník!$R10),""),"")</f>
        <v/>
      </c>
      <c r="AU10" s="63" t="str">
        <f>IF(Deník!$D10&lt;&gt;"",IF(AND(Deník!$D10&gt;=AU$2,Deník!$D10&lt;=AU$3),IF(AND(Deník!$R10&gt;=0,Deník!$R10&lt;=1),"BE",Deník!$R10),""),"")</f>
        <v/>
      </c>
      <c r="AV10" s="63" t="str">
        <f>IF(Deník!$D10&lt;&gt;"",IF(AND(Deník!$D10&gt;=AV$2,Deník!$D10&lt;=AV$3),IF(AND(Deník!$R10&gt;=0,Deník!$R10&lt;=1),"BE",Deník!$R10),""),"")</f>
        <v/>
      </c>
      <c r="AW10" s="63" t="str">
        <f>IF(Deník!$D10&lt;&gt;"",IF(AND(Deník!$D10&gt;=AW$2,Deník!$D10&lt;=AW$3),IF(AND(Deník!$R10&gt;=0,Deník!$R10&lt;=1),"BE",Deník!$R10),""),"")</f>
        <v/>
      </c>
      <c r="AX10" s="63" t="str">
        <f>IF(Deník!$D10&lt;&gt;"",IF(AND(Deník!$D10&gt;=AX$2,Deník!$D10&lt;=AX$3),IF(AND(Deník!$R10&gt;=0,Deník!$R10&lt;=1),"BE",Deník!$R10),""),"")</f>
        <v/>
      </c>
      <c r="AY10" s="63" t="str">
        <f>IF(Deník!$D10&lt;&gt;"",IF(AND(Deník!$D10&gt;=AY$2,Deník!$D10&lt;=AY$3),IF(AND(Deník!$R10&gt;=0,Deník!$R10&lt;=1),"BE",Deník!$R10),""),"")</f>
        <v/>
      </c>
      <c r="AZ10" s="63">
        <f>IF(Deník!$D10&lt;&gt;"",IF(AND(Deník!$D10&gt;=AZ$2,Deník!$D10&lt;=AZ$3),IF(AND(Deník!$R10&gt;=0,Deník!$R10&lt;=1),"BE",Deník!$R10),""),"")</f>
        <v>25.599999999998957</v>
      </c>
      <c r="BA10" s="63" t="str">
        <f>IF(Deník!$D10&lt;&gt;"",IF(AND(Deník!$D10&gt;=BA$2,Deník!$D10&lt;=BA$3),IF(AND(Deník!$R10&gt;=0,Deník!$R10&lt;=1),"BE",Deník!$R10),""),"")</f>
        <v/>
      </c>
      <c r="BB10" s="63" t="str">
        <f>IF(Deník!$D10&lt;&gt;"",IF(AND(Deník!$D10&gt;=BB$2,Deník!$D10&lt;=BB$3),IF(AND(Deník!$R10&gt;=0,Deník!$R10&lt;=1),"BE",Deník!$R10),""),"")</f>
        <v/>
      </c>
      <c r="BC10" s="71" t="str">
        <f>IF(Deník!$D10&lt;&gt;"",IF(AND(Deník!$D10&gt;=BC$2,Deník!$D10&lt;=BC$3),IF(AND(Deník!$R10&gt;=0,Deník!$R10&lt;=1),"BE",Deník!$R10),""),"")</f>
        <v/>
      </c>
      <c r="BD10" s="20">
        <f>IF(Deník!$J11="S",(Deník!$M11-Deník!$K11),IF(Deník!$J11="L",(Deník!$K11-Deník!$M11),""))</f>
        <v>5.0499999999997272</v>
      </c>
      <c r="BE10" s="20">
        <f>IF(Deník!$J11="S",(Deník!$K11-Deník!$O11),IF(Deník!$J11="L",(Deník!$O11-Deník!$K11),""))</f>
        <v>10.610000000000127</v>
      </c>
      <c r="BF10" s="20">
        <f>IF(Deník!$J11="S",(Deník!$K11-Deník!$L11),IF(Deník!$J11="L",(Deník!$L11-Deník!$K11),""))</f>
        <v>0.8000000000001819</v>
      </c>
      <c r="BG10" s="20">
        <f>IF(Deník!$J11="S",(Deník!$K11-Deník!$S11),IF(Deník!$J11="L",(Deník!$S11-Deník!$K11),""))</f>
        <v>-1.4099999999998545</v>
      </c>
      <c r="BH10" s="20">
        <f>IF(Deník!$J11="S",(Deník!$K11-Deník!$U11),IF(Deník!$J11="L",(Deník!$U11-Deník!$K11),""))</f>
        <v>5.0300000000002001</v>
      </c>
      <c r="BI10" s="20">
        <f>IF(Deník!$R10&gt;1,Deník!$R10,"")</f>
        <v>25.599999999998957</v>
      </c>
      <c r="BJ10" s="20" t="str">
        <f>IF(Deník!$R10&lt;0,Deník!$R10,"")</f>
        <v/>
      </c>
      <c r="BK10" s="17"/>
      <c r="BM10" s="233" t="str">
        <f>IF(Deník!$R10&lt;&gt;"",IF(Deník!$Y10=Statistika!$F$78,IF(AND(Deník!$R10&gt;=0,Deník!$R10&lt;=1),"BE",Deník!$R10),""),"")</f>
        <v/>
      </c>
      <c r="BN10" s="233" t="str">
        <f>IF(Deník!$R10&lt;&gt;"",IF(Deník!$Y10=Statistika!$F$79,IF(AND(Deník!$R10&gt;=0,Deník!$R10&lt;=1),"BE",Deník!$R10),""),"")</f>
        <v/>
      </c>
      <c r="BO10" s="233" t="str">
        <f>IF(Deník!$R10&lt;&gt;"",IF(Deník!$Y10=Statistika!$F$80,IF(AND(Deník!$R10&gt;=0,Deník!$R10&lt;=1),"BE",Deník!$R10),""),"")</f>
        <v/>
      </c>
      <c r="BP10" s="233" t="str">
        <f>IF(Deník!$R10&lt;&gt;"",IF(Deník!$Y10=Statistika!$F$81,IF(AND(Deník!$R10&gt;=0,Deník!$R10&lt;=1),"BE",Deník!$R10),""),"")</f>
        <v/>
      </c>
      <c r="BQ10" s="233" t="str">
        <f>IF(Deník!$R10&lt;&gt;"",IF(Deník!$Y10=Statistika!$F$82,IF(AND(Deník!$R10&gt;=0,Deník!$R10&lt;=1),"BE",Deník!$R10),""),"")</f>
        <v/>
      </c>
      <c r="BR10" s="233">
        <f>IF(Deník!$R10&lt;&gt;"",IF(Deník!$Y10=Statistika!$F$83,IF(AND(Deník!$R10&gt;=0,Deník!$R10&lt;=1),"BE",Deník!$R10),""),"")</f>
        <v>25.599999999998957</v>
      </c>
      <c r="BS10" s="233" t="str">
        <f>IF(Deník!$R10&lt;&gt;"",IF(Deník!$Y10=Statistika!$F$84,IF(AND(Deník!$R10&gt;=0,Deník!$R10&lt;=1),"BE",Deník!$R10),""),"")</f>
        <v/>
      </c>
      <c r="BT10" s="233" t="str">
        <f>IF(Deník!$R10&lt;&gt;"",IF(Deník!$Y10=Statistika!$F$85,IF(AND(Deník!$R10&gt;=0,Deník!$R10&lt;=1),"BE",Deník!$R10),""),"")</f>
        <v/>
      </c>
      <c r="BU10" s="233" t="str">
        <f>IF(Deník!$R10&lt;&gt;"",IF(Deník!$Y10=Statistika!$F$86,IF(AND(Deník!$R10&gt;=0,Deník!$R10&lt;=1),"BE",Deník!$R10),""),"")</f>
        <v/>
      </c>
      <c r="BV10" s="233" t="str">
        <f>IF(Deník!$R10&lt;&gt;"",IF(Deník!$Y10=Statistika!$F$87,IF(AND(Deník!$R10&gt;=0,Deník!$R10&lt;=1),"BE",Deník!$R10),""),"")</f>
        <v/>
      </c>
      <c r="BW10" s="233" t="str">
        <f>IF(Deník!$R10&lt;&gt;"",IF(Deník!$Y10=Statistika!$F$88,IF(AND(Deník!$R10&gt;=0,Deník!$R10&lt;=1),"BE",Deník!$R10),""),"")</f>
        <v/>
      </c>
      <c r="BX10" s="233" t="str">
        <f>IF(Deník!$R10&lt;&gt;"",IF(Deník!$Y10=Statistika!$F$89,IF(AND(Deník!$R10&gt;=0,Deník!$R10&lt;=1),"BE",Deník!$R10),""),"")</f>
        <v/>
      </c>
      <c r="BY10" s="233" t="str">
        <f>IF(Deník!$R10&lt;&gt;"",IF(Deník!$Y10=Statistika!$F$90,IF(AND(Deník!$R10&gt;=0,Deník!$R10&lt;=1),"BE",Deník!$R10),""),"")</f>
        <v/>
      </c>
      <c r="BZ10" s="233" t="str">
        <f>IF(Deník!$R10&lt;&gt;"",IF(Deník!$Y10=Statistika!$F$91,IF(AND(Deník!$R10&gt;=0,Deník!$R10&lt;=1),"BE",Deník!$R10),""),"")</f>
        <v/>
      </c>
      <c r="CA10" s="233"/>
      <c r="CB10" s="233" t="str">
        <f>IF(Deník!$R10&lt;&gt;"",IF(Deník!$AB10="SL",IF(AND(Deník!$R10&gt;=0,Deník!$R10&lt;=1),"BE",Deník!$R10),""),"")</f>
        <v/>
      </c>
      <c r="CC10" s="233" t="str">
        <f>IF(Deník!$R10&lt;&gt;"",IF(Deník!$AB10="BE10",IF(AND(Deník!$R10&gt;=0,Deník!$R10&lt;=1),"BE",Deník!$R10),""),"")</f>
        <v/>
      </c>
      <c r="CD10" s="233" t="str">
        <f>IF(Deník!$R10&lt;&gt;"",IF(Deník!$AB10="BE15",IF(AND(Deník!$R10&gt;=0,Deník!$R10&lt;=1),"BE",Deník!$R10),""),"")</f>
        <v/>
      </c>
      <c r="CE10" s="233" t="str">
        <f>IF(Deník!$R10&lt;&gt;"",IF(Deník!$AB10="BE20",IF(AND(Deník!$R10&gt;=0,Deník!$R10&lt;=1),"BE",Deník!$R10),""),"")</f>
        <v/>
      </c>
      <c r="CF10" s="233" t="str">
        <f>IF(Deník!$R10&lt;&gt;"",IF(Deník!$AB10="TP1",IF(AND(Deník!$R10&gt;=0,Deník!$R10&lt;=1),"BE",Deník!$R10),""),"")</f>
        <v/>
      </c>
      <c r="CG10" s="233" t="str">
        <f>IF(Deník!$R10&lt;&gt;"",IF(Deník!$AB10="TP2",IF(AND(Deník!$R10&gt;=0,Deník!$R10&lt;=1),"BE",Deník!$R10),""),"")</f>
        <v/>
      </c>
      <c r="CH10" s="233" t="str">
        <f>IF(Deník!$R10&lt;&gt;"",IF(Deník!$AB10="TP3",IF(AND(Deník!$R10&gt;=0,Deník!$R10&lt;=1),"BE",Deník!$R10),""),"")</f>
        <v/>
      </c>
      <c r="CI10" s="233" t="str">
        <f>IF(Deník!$R10&lt;&gt;"",IF(Deník!$AB10="Trailing SL",IF(AND(Deník!$R10&gt;=0,Deník!$R10&lt;=1),"BE",Deník!$R10),""),"")</f>
        <v/>
      </c>
      <c r="CJ10" s="233" t="str">
        <f>IF(Deník!$R10&lt;&gt;"",IF(Deník!$AB10="Manual",IF(AND(Deník!$R10&gt;=0,Deník!$R10&lt;=1),"BE",Deník!$R10),""),"")</f>
        <v/>
      </c>
      <c r="CK10" s="233"/>
      <c r="CL10" s="233" t="str">
        <f>IF(Deník!$R10&lt;0,IF(Deník!$AC10=Statistika!$F$117,Deník!$R10,""),"")</f>
        <v/>
      </c>
      <c r="CM10" s="233" t="str">
        <f>IF(Deník!$R10&lt;0,IF(Deník!$AC10=Statistika!$F$118,Deník!$R10,""),"")</f>
        <v/>
      </c>
      <c r="CN10" s="233" t="str">
        <f>IF(Deník!$R10&lt;0,IF(Deník!$AC10=Statistika!$F$119,Deník!$R10,""),"")</f>
        <v/>
      </c>
      <c r="CO10" s="233" t="str">
        <f>IF(Deník!$R10&lt;0,IF(Deník!$AC10=Statistika!$F$120,Deník!$R10,""),"")</f>
        <v/>
      </c>
      <c r="CP10" s="233" t="str">
        <f>IF(Deník!$R10&lt;0,IF(Deník!$AC10=Statistika!$F$121,Deník!$R10,""),"")</f>
        <v/>
      </c>
      <c r="CQ10" s="233" t="str">
        <f>IF(Deník!$R10&lt;0,IF(Deník!$AC10=Statistika!$F$122,Deník!$R10,""),"")</f>
        <v/>
      </c>
      <c r="CR10" s="233" t="str">
        <f>IF(Deník!$R10&lt;0,IF(Deník!$AC10=Statistika!$F$123,Deník!$R10,""),"")</f>
        <v/>
      </c>
      <c r="CS10" s="233" t="str">
        <f>IF(Deník!$R10&lt;0,IF(Deník!$AC10=Statistika!$F$124,Deník!$R10,""),"")</f>
        <v/>
      </c>
      <c r="CT10" s="233" t="str">
        <f>IF(Deník!$R10&lt;0,IF(Deník!$AC10=Statistika!$F$125,Deník!$R10,""),"")</f>
        <v/>
      </c>
      <c r="CU10" s="233"/>
      <c r="CV10" s="233" t="str">
        <f>IF(Deník!$R10&lt;0,IF(Deník!$AD10=$CV$2,Deník!$R10,""),"")</f>
        <v/>
      </c>
      <c r="CW10" s="233" t="str">
        <f>IF(Deník!$R10&lt;0,IF(Deník!$AD10=$CW$2,Deník!$R10,""),"")</f>
        <v/>
      </c>
      <c r="CX10" s="233" t="str">
        <f>IF(Deník!$R10&lt;0,IF(Deník!$AD10=$CX$2,Deník!$R10,""),"")</f>
        <v/>
      </c>
      <c r="CY10" s="233" t="str">
        <f>IF(Deník!$R10&lt;0,IF(Deník!$AD10=$CY$2,Deník!$R10,""),"")</f>
        <v/>
      </c>
      <c r="CZ10" s="233" t="str">
        <f>IF(Deník!$R10&lt;0,IF(Deník!$AD10=$CZ$2,Deník!$R10,""),"")</f>
        <v/>
      </c>
      <c r="DL10" s="221">
        <f t="shared" si="5"/>
        <v>99249.85</v>
      </c>
      <c r="DM10" s="220">
        <f t="shared" si="3"/>
        <v>-7.5014999999999388E-3</v>
      </c>
      <c r="DO10" s="50">
        <f>Deník!W11</f>
        <v>200.82</v>
      </c>
      <c r="DP10" s="102">
        <f>IF(AND(Deník!W11&gt;0),1,"")</f>
        <v>1</v>
      </c>
      <c r="DQ10" s="102" t="str">
        <f>IF(AND(Deník!W11&lt;=0),1,"")</f>
        <v/>
      </c>
      <c r="DR10" s="227"/>
      <c r="DS10" s="228"/>
      <c r="DT10" s="85"/>
      <c r="DU10" s="54" t="str">
        <f>IF(MONTH(Deník!$C10)=DU$2,Deník!$W10,"")</f>
        <v/>
      </c>
      <c r="DV10" s="222" t="str">
        <f>IF(MONTH(Deník!$C10)=DV$2,Deník!$W10,"")</f>
        <v/>
      </c>
      <c r="DW10" s="222" t="str">
        <f>IF(MONTH(Deník!$C10)=DW$2,Deník!$W10,"")</f>
        <v/>
      </c>
      <c r="DX10" s="222" t="str">
        <f>IF(MONTH(Deník!$C10)=DX$2,Deník!$W10,"")</f>
        <v/>
      </c>
      <c r="DY10" s="222">
        <f>IF(MONTH(Deník!$C10)=DY$2,Deník!$W10,"")</f>
        <v>648.22</v>
      </c>
      <c r="DZ10" s="222" t="str">
        <f>IF(MONTH(Deník!$C10)=DZ$2,Deník!$W10,"")</f>
        <v/>
      </c>
      <c r="EA10" s="222" t="str">
        <f>IF(MONTH(Deník!$C10)=EA$2,Deník!$W10,"")</f>
        <v/>
      </c>
      <c r="EB10" s="222" t="str">
        <f>IF(MONTH(Deník!$C10)=EB$2,Deník!$W10,"")</f>
        <v/>
      </c>
      <c r="EC10" s="222" t="str">
        <f>IF(MONTH(Deník!$C10)=EC$2,Deník!$W10,"")</f>
        <v/>
      </c>
      <c r="ED10" s="222" t="str">
        <f>IF(MONTH(Deník!$C10)=ED$2,Deník!$W10,"")</f>
        <v/>
      </c>
      <c r="EE10" s="222" t="str">
        <f>IF(MONTH(Deník!$C10)=EE$2,Deník!$W10,"")</f>
        <v/>
      </c>
      <c r="EF10" s="222" t="str">
        <f>IF(MONTH(Deník!$C10)=EF$2,Deník!$W10,"")</f>
        <v/>
      </c>
      <c r="EI10" s="600" t="str">
        <f>IF(Deník!$W10&lt;&gt;"",IF(Deník!$B10=Statistika!$F$63,Deník!$W10,""),"")</f>
        <v/>
      </c>
      <c r="EJ10" s="13">
        <f>IF(Deník!$W10&lt;&gt;"",IF(Deník!$B10=Statistika!$F$64,Deník!$W10,""),"")</f>
        <v>648.22</v>
      </c>
      <c r="EK10" s="13" t="str">
        <f>IF(Deník!$W10&lt;&gt;"",IF(Deník!$B10=Statistika!$F$65,Deník!$W10,""),"")</f>
        <v/>
      </c>
      <c r="EL10" s="13" t="str">
        <f>IF(Deník!$W10&lt;&gt;"",IF(Deník!$B10=Statistika!$F$66,Deník!$W10,""),"")</f>
        <v/>
      </c>
      <c r="EM10" s="13" t="str">
        <f>IF(Deník!$W10&lt;&gt;"",IF(Deník!$B10=Statistika!$F$67,Deník!$W10,""),"")</f>
        <v/>
      </c>
      <c r="EN10" s="13" t="str">
        <f>IF(Deník!$W10&lt;&gt;"",IF(Deník!$B10=Statistika!$F$68,Deník!$W10,""),"")</f>
        <v/>
      </c>
      <c r="EO10" s="13" t="str">
        <f>IF(Deník!$W10&lt;&gt;"",IF(Deník!$B10=Statistika!$F$69,Deník!$W10,""),"")</f>
        <v/>
      </c>
      <c r="EP10" s="601" t="str">
        <f>IF(Deník!$W10&lt;&gt;"",IF(Deník!$B10=Statistika!$F$70,Deník!$W10,""),"")</f>
        <v/>
      </c>
      <c r="EQ10" s="90"/>
      <c r="ER10" s="63" t="str">
        <f>IF(Deník!$W10&lt;&gt;"",IF(Deník!$J10="L",Deník!$W10,""),"")</f>
        <v/>
      </c>
      <c r="ES10" s="13">
        <f>IF(Deník!$W10&lt;&gt;"",IF(Deník!$J10="S",Deník!$W10,""),"")</f>
        <v>648.22</v>
      </c>
      <c r="ET10" s="95"/>
      <c r="EU10" s="88"/>
      <c r="EV10" s="63" t="str">
        <f>IF(WEEKDAY(Deník!$C10,2)=1,Deník!$W10,"")</f>
        <v/>
      </c>
      <c r="EW10" s="13" t="str">
        <f>IF(WEEKDAY(Deník!$C10,2)=2,Deník!$W10,"")</f>
        <v/>
      </c>
      <c r="EX10" s="13">
        <f>IF(WEEKDAY(Deník!$C10,2)=3,Deník!$W10,"")</f>
        <v>648.22</v>
      </c>
      <c r="EY10" s="13" t="str">
        <f>IF(WEEKDAY(Deník!$C10,2)=4,Deník!$W10,"")</f>
        <v/>
      </c>
      <c r="EZ10" s="60" t="str">
        <f>IF(WEEKDAY(Deník!$C10,2)=5,Deník!$W10,"")</f>
        <v/>
      </c>
      <c r="FA10" s="99"/>
      <c r="FB10" s="100">
        <f>Deník!D10</f>
        <v>0.59444444444444444</v>
      </c>
      <c r="FC10" s="63" t="str">
        <f>IF($FB10&lt;&gt;"",IF(AND($FB10&gt;=FC$2,$FB10&lt;=FC$3),Deník!$W10,""))</f>
        <v/>
      </c>
      <c r="FD10" s="63" t="str">
        <f>IF($FB10&lt;&gt;"",IF(AND($FB10&gt;=FD$2,$FB10&lt;=FD$3),Deník!$W10,""))</f>
        <v/>
      </c>
      <c r="FE10" s="63" t="str">
        <f>IF($FB10&lt;&gt;"",IF(AND($FB10&gt;=FE$2,$FB10&lt;=FE$3),Deník!$W10,""))</f>
        <v/>
      </c>
      <c r="FF10" s="63" t="str">
        <f>IF($FB10&lt;&gt;"",IF(AND($FB10&gt;=FF$2,$FB10&lt;=FF$3),Deník!$W10,""))</f>
        <v/>
      </c>
      <c r="FG10" s="63" t="str">
        <f>IF($FB10&lt;&gt;"",IF(AND($FB10&gt;=FG$2,$FB10&lt;=FG$3),Deník!$W10,""))</f>
        <v/>
      </c>
      <c r="FH10" s="63" t="str">
        <f>IF($FB10&lt;&gt;"",IF(AND($FB10&gt;=FH$2,$FB10&lt;=FH$3),Deník!$W10,""))</f>
        <v/>
      </c>
      <c r="FI10" s="63" t="str">
        <f>IF($FB10&lt;&gt;"",IF(AND($FB10&gt;=FI$2,$FB10&lt;=FI$3),Deník!$W10,""))</f>
        <v/>
      </c>
      <c r="FJ10" s="63">
        <f>IF($FB10&lt;&gt;"",IF(AND($FB10&gt;=FJ$2,$FB10&lt;=FJ$3),Deník!$W10,""))</f>
        <v>648.22</v>
      </c>
      <c r="FK10" s="63" t="str">
        <f>IF($FB10&lt;&gt;"",IF(AND($FB10&gt;=FK$2,$FB10&lt;=FK$3),Deník!$W10,""))</f>
        <v/>
      </c>
      <c r="FL10" s="63" t="str">
        <f>IF($FB10&lt;&gt;"",IF(AND($FB10&gt;=FL$2,$FB10&lt;=FL$3),Deník!$W10,""))</f>
        <v/>
      </c>
      <c r="FM10" s="63" t="str">
        <f>IF($FB10&lt;&gt;"",IF(AND($FB10&gt;=FM$2,$FB10&lt;=FM$3),Deník!$W10,""))</f>
        <v/>
      </c>
      <c r="FN10" s="13"/>
      <c r="FO10" s="20">
        <f>IF(Deník!$W10&gt;1,Deník!$W10,"")</f>
        <v>648.22</v>
      </c>
      <c r="FP10" s="20" t="str">
        <f>IF(Deník!$W10&lt;0,Deník!$W10,"")</f>
        <v/>
      </c>
      <c r="FQ10" s="17"/>
      <c r="FS10" s="233"/>
      <c r="FT10" s="233" t="str">
        <f>IF(Deník!$W10&lt;&gt;"",IF(Deník!$Y10=Statistika!$F$78,Deník!$W10,""),"")</f>
        <v/>
      </c>
      <c r="FU10" s="233" t="str">
        <f>IF(Deník!$W10&lt;&gt;"",IF(Deník!$Y10=Statistika!$F$79,Deník!$W10,""),"")</f>
        <v/>
      </c>
      <c r="FV10" s="233" t="str">
        <f>IF(Deník!$W10&lt;&gt;"",IF(Deník!$Y10=Statistika!$F$80,Deník!$W10,""),"")</f>
        <v/>
      </c>
      <c r="FW10" s="233" t="str">
        <f>IF(Deník!$W10&lt;&gt;"",IF(Deník!$Y10=Statistika!$F$81,Deník!$W10,""),"")</f>
        <v/>
      </c>
      <c r="FX10" s="233" t="str">
        <f>IF(Deník!$W10&lt;&gt;"",IF(Deník!$Y10=Statistika!$F$82,Deník!$W10,""),"")</f>
        <v/>
      </c>
      <c r="FY10" s="233">
        <f>IF(Deník!$W10&lt;&gt;"",IF(Deník!$Y10=Statistika!$F$83,Deník!$W10,""),"")</f>
        <v>648.22</v>
      </c>
      <c r="FZ10" s="233" t="str">
        <f>IF(Deník!$W10&lt;&gt;"",IF(Deník!$Y10=Statistika!$F$84,Deník!$W10,""),"")</f>
        <v/>
      </c>
      <c r="GA10" s="233" t="str">
        <f>IF(Deník!$W10&lt;&gt;"",IF(Deník!$Y10=Statistika!$F$85,Deník!$W10,""),"")</f>
        <v/>
      </c>
      <c r="GB10" s="233" t="str">
        <f>IF(Deník!$W10&lt;&gt;"",IF(Deník!$Y10=Statistika!$F$86,Deník!$W10,""),"")</f>
        <v/>
      </c>
      <c r="GC10" s="233" t="str">
        <f>IF(Deník!$W10&lt;&gt;"",IF(Deník!$Y10=Statistika!$F$87,Deník!$W10,""),"")</f>
        <v/>
      </c>
      <c r="GD10" s="233" t="str">
        <f>IF(Deník!$W10&lt;&gt;"",IF(Deník!$Y10=Statistika!$F$88,Deník!$W10,""),"")</f>
        <v/>
      </c>
      <c r="GE10" s="233" t="str">
        <f>IF(Deník!$W10&lt;&gt;"",IF(Deník!$Y10=Statistika!$F$89,Deník!$W10,""),"")</f>
        <v/>
      </c>
      <c r="GF10" s="233" t="str">
        <f>IF(Deník!$W10&lt;&gt;"",IF(Deník!$Y10=Statistika!$F$90,Deník!$W10,""),"")</f>
        <v/>
      </c>
      <c r="GG10" s="233" t="str">
        <f>IF(Deník!$W10&lt;&gt;"",IF(Deník!$Y10=Statistika!$F$91,Deník!$W10,""),"")</f>
        <v/>
      </c>
      <c r="GH10" s="233"/>
      <c r="GI10" s="233" t="str">
        <f>IF(Deník!$W10&lt;&gt;"",IF(Deník!$AB10=Statistika!$L$100,Deník!$W10,""),"")</f>
        <v/>
      </c>
      <c r="GJ10" s="233" t="str">
        <f>IF(Deník!$W10&lt;&gt;"",IF(Deník!$AB10=Statistika!$L$101,Deník!$W10,""),"")</f>
        <v/>
      </c>
      <c r="GK10" s="233" t="str">
        <f>IF(Deník!$W10&lt;&gt;"",IF(Deník!$AB10=Statistika!$L$102,Deník!$W10,""),"")</f>
        <v/>
      </c>
      <c r="GL10" s="233" t="str">
        <f>IF(Deník!$W10&lt;&gt;"",IF(Deník!$AB10=Statistika!$L$103,Deník!$W10,""),"")</f>
        <v/>
      </c>
      <c r="GM10" s="233" t="str">
        <f>IF(Deník!$W10&lt;&gt;"",IF(Deník!$AB10=Statistika!$L$104,Deník!$W10,""),"")</f>
        <v/>
      </c>
      <c r="GN10" s="233" t="str">
        <f>IF(Deník!$W10&lt;&gt;"",IF(Deník!$AB10=Statistika!$L$105,Deník!$W10,""),"")</f>
        <v/>
      </c>
      <c r="GO10" s="233" t="str">
        <f>IF(Deník!$W10&lt;&gt;"",IF(Deník!$AB10=Statistika!$L$106,Deník!$W10,""),"")</f>
        <v/>
      </c>
      <c r="GP10" s="233" t="str">
        <f>IF(Deník!$W10&lt;&gt;"",IF(Deník!$AB10=Statistika!$L$107,Deník!$W10,""),"")</f>
        <v/>
      </c>
      <c r="GQ10" s="233" t="str">
        <f>IF(Deník!$W10&lt;&gt;"",IF(Deník!$AB10=Statistika!$L$108,Deník!$W10,""),"")</f>
        <v/>
      </c>
      <c r="GS10" s="233" t="str">
        <f>IF(Deník!$W10&lt;0,IF(Deník!$AC10=Statistika!$F$117,Deník!$W10,""),"")</f>
        <v/>
      </c>
      <c r="GT10" s="233" t="str">
        <f>IF(Deník!$W10&lt;0,IF(Deník!$AC10=Statistika!$F$118,Deník!$W10,""),"")</f>
        <v/>
      </c>
      <c r="GU10" s="233" t="str">
        <f>IF(Deník!$W10&lt;0,IF(Deník!$AC10=Statistika!$F$119,Deník!$W10,""),"")</f>
        <v/>
      </c>
      <c r="GV10" s="233" t="str">
        <f>IF(Deník!$W10&lt;0,IF(Deník!$AC10=Statistika!$F$120,Deník!$W10,""),"")</f>
        <v/>
      </c>
      <c r="GW10" s="233" t="str">
        <f>IF(Deník!$W10&lt;0,IF(Deník!$AC10=Statistika!$F$121,Deník!$W10,""),"")</f>
        <v/>
      </c>
      <c r="GX10" s="233" t="str">
        <f>IF(Deník!$W10&lt;0,IF(Deník!$AC10=Statistika!$F$122,Deník!$W10,""),"")</f>
        <v/>
      </c>
      <c r="GY10" s="233" t="str">
        <f>IF(Deník!$W10&lt;0,IF(Deník!$AC10=Statistika!$F$123,Deník!$W10,""),"")</f>
        <v/>
      </c>
      <c r="GZ10" s="233" t="str">
        <f>IF(Deník!$W10&lt;0,IF(Deník!$AC10=Statistika!$F$124,Deník!$W10,""),"")</f>
        <v/>
      </c>
      <c r="HA10" s="233" t="str">
        <f>IF(Deník!$W10&lt;0,IF(Deník!$AC10=Statistika!$F$125,Deník!$W10,""),"")</f>
        <v/>
      </c>
      <c r="HC10" s="233" t="str">
        <f>IF(Deník!$W10&lt;0,IF(Deník!$AD10=Statistika!$F$133,Deník!$W10,""),"")</f>
        <v/>
      </c>
      <c r="HD10" s="233" t="str">
        <f>IF(Deník!$W10&lt;0,IF(Deník!$AD10=Statistika!$F$134,Deník!$W10,""),"")</f>
        <v/>
      </c>
      <c r="HE10" s="233" t="str">
        <f>IF(Deník!$W10&lt;0,IF(Deník!$AD10=Statistika!$F$135,Deník!$W10,""),"")</f>
        <v/>
      </c>
      <c r="HF10" s="233" t="str">
        <f>IF(Deník!$W10&lt;0,IF(Deník!$AD10=Statistika!$F$136,Deník!$W10,""),"")</f>
        <v/>
      </c>
      <c r="HG10" s="233" t="str">
        <f>IF(Deník!$W10&lt;0,IF(Deník!$AD10=Statistika!$F$137,Deník!$W10,""),"")</f>
        <v/>
      </c>
      <c r="HQ10" t="e">
        <f>IF(Deník!$R10&gt;0,IF(Deník!#REF!="A",1,""),"")</f>
        <v>#REF!</v>
      </c>
      <c r="HR10" t="e">
        <f>IF(Deník!$R10&gt;0,IF(Deník!#REF!="A",1,""),"")</f>
        <v>#REF!</v>
      </c>
      <c r="HS10" t="e">
        <f>IF(Deník!$R10&gt;0,IF(Deník!#REF!="A",1,""),"")</f>
        <v>#REF!</v>
      </c>
      <c r="HT10" t="e">
        <f>IF(Deník!$R10&gt;0,IF(Deník!#REF!="A",1,""),"")</f>
        <v>#REF!</v>
      </c>
      <c r="HU10" t="e">
        <f>IF(Deník!$R10&gt;0,IF(Deník!#REF!="A",1,""),"")</f>
        <v>#REF!</v>
      </c>
      <c r="ID10" s="8">
        <f>Tabulka4[[#This Row],[Sloupec3]]</f>
        <v>42151</v>
      </c>
      <c r="IE10" s="17" t="str">
        <f>IF(AND([1]Deník!$C10&gt;='[1]Měsíční shrnutí'!$D$1,[1]Deník!$C10&lt;='[1]Měsíční shrnutí'!$F$1),[1]Deník!$X10,"")</f>
        <v>Gap</v>
      </c>
      <c r="IF10" s="626" t="str">
        <f t="shared" si="6"/>
        <v/>
      </c>
      <c r="IG10" s="627" t="s">
        <v>922</v>
      </c>
      <c r="IH10" s="626">
        <f t="shared" si="4"/>
        <v>0</v>
      </c>
    </row>
    <row r="11" spans="1:242">
      <c r="A11" s="8">
        <f>Deník!C12</f>
        <v>42152</v>
      </c>
      <c r="B11" s="50">
        <f>Deník!R12</f>
        <v>1.4000000000002899</v>
      </c>
      <c r="C11" s="102">
        <f>IF(AND(Deník!R12&gt;1,Deník!R12&lt;&gt;""),1,"")</f>
        <v>1</v>
      </c>
      <c r="D11" s="102" t="str">
        <f>IF(AND(Deník!R12&lt;=0,Deník!R12&lt;&gt;""),1,"")</f>
        <v/>
      </c>
      <c r="E11" s="103" t="str">
        <f>IF(AND(Deník!R12&gt;=0,Deník!R12&lt;=1),1,"")</f>
        <v/>
      </c>
      <c r="F11" s="79">
        <f>IF(Deník!R12&lt;&gt;"",Deník!R12+F10,"")</f>
        <v>8.3000000000030738</v>
      </c>
      <c r="G11" s="85"/>
      <c r="H11" s="54" t="str">
        <f>IF(MONTH(Deník!$C11)=H$2,IF(AND(Deník!$R11&gt;=0,Deník!$R11&lt;=1),"BE",Deník!$R11),"")</f>
        <v/>
      </c>
      <c r="I11" s="11" t="str">
        <f>IF(MONTH(Deník!$C11)=I$2,IF(AND(Deník!$R11&gt;=0,Deník!$R11&lt;=1),"BE",Deník!$R11),"")</f>
        <v/>
      </c>
      <c r="J11" s="11" t="str">
        <f>IF(MONTH(Deník!$C11)=J$2,IF(AND(Deník!$R11&gt;=0,Deník!$R11&lt;=1),"BE",Deník!$R11),"")</f>
        <v/>
      </c>
      <c r="K11" s="11" t="str">
        <f>IF(MONTH(Deník!$C11)=K$2,IF(AND(Deník!$R11&gt;=0,Deník!$R11&lt;=1),"BE",Deník!$R11),"")</f>
        <v/>
      </c>
      <c r="L11" s="11">
        <f>IF(MONTH(Deník!$C11)=L$2,IF(AND(Deník!$R11&gt;=0,Deník!$R11&lt;=1),"BE",Deník!$R11),"")</f>
        <v>8.000000000001819</v>
      </c>
      <c r="M11" s="11" t="str">
        <f>IF(MONTH(Deník!$C11)=M$2,IF(AND(Deník!$R11&gt;=0,Deník!$R11&lt;=1),"BE",Deník!$R11),"")</f>
        <v/>
      </c>
      <c r="N11" s="11" t="str">
        <f>IF(MONTH(Deník!$C11)=N$2,IF(AND(Deník!$R11&gt;=0,Deník!$R11&lt;=1),"BE",Deník!$R11),"")</f>
        <v/>
      </c>
      <c r="O11" s="11" t="str">
        <f>IF(MONTH(Deník!$C11)=O$2,IF(AND(Deník!$R11&gt;=0,Deník!$R11&lt;=1),"BE",Deník!$R11),"")</f>
        <v/>
      </c>
      <c r="P11" s="11" t="str">
        <f>IF(MONTH(Deník!$C11)=P$2,IF(AND(Deník!$R11&gt;=0,Deník!$R11&lt;=1),"BE",Deník!$R11),"")</f>
        <v/>
      </c>
      <c r="Q11" s="11" t="str">
        <f>IF(MONTH(Deník!$C11)=Q$2,IF(AND(Deník!$R11&gt;=0,Deník!$R11&lt;=1),"BE",Deník!$R11),"")</f>
        <v/>
      </c>
      <c r="R11" s="11" t="str">
        <f>IF(MONTH(Deník!$C11)=R$2,IF(AND(Deník!$R11&gt;=0,Deník!$R11&lt;=1),"BE",Deník!$R11),"")</f>
        <v/>
      </c>
      <c r="S11" s="57" t="str">
        <f>IF(MONTH(Deník!$C11)=S$2,IF(AND(Deník!$R11&gt;=0,Deník!$R11&lt;=1),"BE",Deník!$R11),"")</f>
        <v/>
      </c>
      <c r="U11" s="128" t="s">
        <v>95</v>
      </c>
      <c r="V11" s="129">
        <v>100</v>
      </c>
      <c r="X11" s="600" t="str">
        <f>IF(Deník!$R11&lt;&gt;"",IF(Deník!$B11=Statistika!$F$63,IF(AND(Deník!$R11&gt;=0,Deník!$R11&lt;=1),"BE",Deník!$R11),""),"")</f>
        <v/>
      </c>
      <c r="Y11" s="13" t="str">
        <f>IF(Deník!$R11&lt;&gt;"",IF(Deník!$B11=Statistika!$F$64,IF(AND(Deník!$R11&gt;=0,Deník!$R11&lt;=1),"BE",Deník!$R11),""),"")</f>
        <v/>
      </c>
      <c r="Z11" s="13" t="str">
        <f>IF(Deník!$R11&lt;&gt;"",IF(Deník!$B11=Statistika!$F$65,IF(AND(Deník!$R11&gt;=0,Deník!$R11&lt;=1),"BE",Deník!$R11),""),"")</f>
        <v/>
      </c>
      <c r="AA11" s="13" t="str">
        <f>IF(Deník!$R11&lt;&gt;"",IF(Deník!$B11=Statistika!$F$66,IF(AND(Deník!$R11&gt;=0,Deník!$R11&lt;=1),"BE",Deník!$R11),""),"")</f>
        <v/>
      </c>
      <c r="AB11" s="13">
        <f>IF(Deník!$R11&lt;&gt;"",IF(Deník!$B11=Statistika!$F$67,IF(AND(Deník!$R11&gt;=0,Deník!$R11&lt;=1),"BE",Deník!$R11),""),"")</f>
        <v>8.000000000001819</v>
      </c>
      <c r="AC11" s="13" t="str">
        <f>IF(Deník!$R11&lt;&gt;"",IF(Deník!$B11=Statistika!$F$68,IF(AND(Deník!$R11&gt;=0,Deník!$R11&lt;=1),"BE",Deník!$R11),""),"")</f>
        <v/>
      </c>
      <c r="AD11" s="13" t="str">
        <f>IF(Deník!$R11&lt;&gt;"",IF(Deník!$B11=Statistika!$F$69,IF(AND(Deník!$R11&gt;=0,Deník!$R11&lt;=1),"BE",Deník!$R11),""),"")</f>
        <v/>
      </c>
      <c r="AE11" s="601" t="str">
        <f>IF(Deník!$R11&lt;&gt;"",IF(Deník!$B11=Statistika!$F$70,IF(AND(Deník!$R11&gt;=0,Deník!$R11&lt;=1),"BE",Deník!$R11),""),"")</f>
        <v/>
      </c>
      <c r="AF11" s="90"/>
      <c r="AG11" s="63" t="str">
        <f>IF(Deník!$R11&lt;&gt;"",IF(Deník!$J11="L",IF(AND(Deník!$R11&gt;=0,Deník!$R11&lt;=1),"BE",Deník!$R11),""),"")</f>
        <v/>
      </c>
      <c r="AH11" s="13">
        <f>IF(Deník!$R11&lt;&gt;"",IF(Deník!$J11="S",IF(AND(Deník!$R11&gt;=0,Deník!$R11&lt;=1),"BE",Deník!$R11),""),"")</f>
        <v>8.000000000001819</v>
      </c>
      <c r="AI11" s="95"/>
      <c r="AJ11" s="71">
        <f>IF(Deník!N12&lt;&gt;"",Deník!N12*-1,"")</f>
        <v>-32.699999999998838</v>
      </c>
      <c r="AK11" s="88"/>
      <c r="AL11" s="63" t="str">
        <f>IF(WEEKDAY(Deník!$C11,2)=1,IF(AND(Deník!$R11&gt;=0,Deník!$R11&lt;=1),"BE",Deník!$R11),"")</f>
        <v/>
      </c>
      <c r="AM11" s="13" t="str">
        <f>IF(WEEKDAY(Deník!$C11,2)=2,IF(AND(Deník!$R11&gt;=0,Deník!$R11&lt;=1),"BE",Deník!$R11),"")</f>
        <v/>
      </c>
      <c r="AN11" s="13">
        <f>IF(WEEKDAY(Deník!$C11,2)=3,IF(AND(Deník!$R11&gt;=0,Deník!$R11&lt;=1),"BE",Deník!$R11),"")</f>
        <v>8.000000000001819</v>
      </c>
      <c r="AO11" s="13" t="str">
        <f>IF(WEEKDAY(Deník!$C11,2)=4,IF(AND(Deník!$R11&gt;=0,Deník!$R11&lt;=1),"BE",Deník!$R11),"")</f>
        <v/>
      </c>
      <c r="AP11" s="60" t="str">
        <f>IF(WEEKDAY(Deník!$C11,2)=5,IF(AND(Deník!$R11&gt;=0,Deník!$R11&lt;=1),"BE",Deník!$R11),"")</f>
        <v/>
      </c>
      <c r="AQ11" s="99"/>
      <c r="AR11" s="100">
        <f>Deník!D11</f>
        <v>0.91736111111111107</v>
      </c>
      <c r="AS11" s="63" t="str">
        <f>IF(Deník!$D11&lt;&gt;"",IF(AND(Deník!$D11&gt;=AS$2,Deník!$D11&lt;=AS$3),IF(AND(Deník!$R11&gt;=0,Deník!$R11&lt;=1),"BE",Deník!$R11),""),"")</f>
        <v/>
      </c>
      <c r="AT11" s="63" t="str">
        <f>IF(Deník!$D11&lt;&gt;"",IF(AND(Deník!$D11&gt;=AT$2,Deník!$D11&lt;=AT$3),IF(AND(Deník!$R11&gt;=0,Deník!$R11&lt;=1),"BE",Deník!$R11),""),"")</f>
        <v/>
      </c>
      <c r="AU11" s="63" t="str">
        <f>IF(Deník!$D11&lt;&gt;"",IF(AND(Deník!$D11&gt;=AU$2,Deník!$D11&lt;=AU$3),IF(AND(Deník!$R11&gt;=0,Deník!$R11&lt;=1),"BE",Deník!$R11),""),"")</f>
        <v/>
      </c>
      <c r="AV11" s="63" t="str">
        <f>IF(Deník!$D11&lt;&gt;"",IF(AND(Deník!$D11&gt;=AV$2,Deník!$D11&lt;=AV$3),IF(AND(Deník!$R11&gt;=0,Deník!$R11&lt;=1),"BE",Deník!$R11),""),"")</f>
        <v/>
      </c>
      <c r="AW11" s="63" t="str">
        <f>IF(Deník!$D11&lt;&gt;"",IF(AND(Deník!$D11&gt;=AW$2,Deník!$D11&lt;=AW$3),IF(AND(Deník!$R11&gt;=0,Deník!$R11&lt;=1),"BE",Deník!$R11),""),"")</f>
        <v/>
      </c>
      <c r="AX11" s="63" t="str">
        <f>IF(Deník!$D11&lt;&gt;"",IF(AND(Deník!$D11&gt;=AX$2,Deník!$D11&lt;=AX$3),IF(AND(Deník!$R11&gt;=0,Deník!$R11&lt;=1),"BE",Deník!$R11),""),"")</f>
        <v/>
      </c>
      <c r="AY11" s="63" t="str">
        <f>IF(Deník!$D11&lt;&gt;"",IF(AND(Deník!$D11&gt;=AY$2,Deník!$D11&lt;=AY$3),IF(AND(Deník!$R11&gt;=0,Deník!$R11&lt;=1),"BE",Deník!$R11),""),"")</f>
        <v/>
      </c>
      <c r="AZ11" s="63" t="str">
        <f>IF(Deník!$D11&lt;&gt;"",IF(AND(Deník!$D11&gt;=AZ$2,Deník!$D11&lt;=AZ$3),IF(AND(Deník!$R11&gt;=0,Deník!$R11&lt;=1),"BE",Deník!$R11),""),"")</f>
        <v/>
      </c>
      <c r="BA11" s="63" t="str">
        <f>IF(Deník!$D11&lt;&gt;"",IF(AND(Deník!$D11&gt;=BA$2,Deník!$D11&lt;=BA$3),IF(AND(Deník!$R11&gt;=0,Deník!$R11&lt;=1),"BE",Deník!$R11),""),"")</f>
        <v/>
      </c>
      <c r="BB11" s="63" t="str">
        <f>IF(Deník!$D11&lt;&gt;"",IF(AND(Deník!$D11&gt;=BB$2,Deník!$D11&lt;=BB$3),IF(AND(Deník!$R11&gt;=0,Deník!$R11&lt;=1),"BE",Deník!$R11),""),"")</f>
        <v/>
      </c>
      <c r="BC11" s="71">
        <f>IF(Deník!$D11&lt;&gt;"",IF(AND(Deník!$D11&gt;=BC$2,Deník!$D11&lt;=BC$3),IF(AND(Deník!$R11&gt;=0,Deník!$R11&lt;=1),"BE",Deník!$R11),""),"")</f>
        <v>8.000000000001819</v>
      </c>
      <c r="BD11" s="20">
        <f>IF(Deník!$J12="S",(Deník!$M12-Deník!$K12),IF(Deník!$J12="L",(Deník!$K12-Deník!$M12),""))</f>
        <v>3.2699999999998841E-3</v>
      </c>
      <c r="BE11" s="20">
        <f>IF(Deník!$J12="S",(Deník!$K12-Deník!$O12),IF(Deník!$J12="L",(Deník!$O12-Deník!$K12),""))</f>
        <v>7.4200000000002042E-3</v>
      </c>
      <c r="BF11" s="20">
        <f>IF(Deník!$J12="S",(Deník!$K12-Deník!$L12),IF(Deník!$J12="L",(Deník!$L12-Deník!$K12),""))</f>
        <v>1.4000000000002899E-4</v>
      </c>
      <c r="BG11" s="20">
        <f>IF(Deník!$J12="S",(Deník!$K12-Deník!$S12),IF(Deník!$J12="L",(Deník!$S12-Deník!$K12),""))</f>
        <v>-8.4999999999979536E-4</v>
      </c>
      <c r="BH11" s="20">
        <f>IF(Deník!$J12="S",(Deník!$K12-Deník!$U12),IF(Deník!$J12="L",(Deník!$U12-Deník!$K12),""))</f>
        <v>2.0200000000001328E-3</v>
      </c>
      <c r="BI11" s="20">
        <f>IF(Deník!$R11&gt;1,Deník!$R11,"")</f>
        <v>8.000000000001819</v>
      </c>
      <c r="BJ11" s="20" t="str">
        <f>IF(Deník!$R11&lt;0,Deník!$R11,"")</f>
        <v/>
      </c>
      <c r="BK11" s="17"/>
      <c r="BM11" s="233">
        <f>IF(Deník!$R11&lt;&gt;"",IF(Deník!$Y11=Statistika!$F$78,IF(AND(Deník!$R11&gt;=0,Deník!$R11&lt;=1),"BE",Deník!$R11),""),"")</f>
        <v>8.000000000001819</v>
      </c>
      <c r="BN11" s="233" t="str">
        <f>IF(Deník!$R11&lt;&gt;"",IF(Deník!$Y11=Statistika!$F$79,IF(AND(Deník!$R11&gt;=0,Deník!$R11&lt;=1),"BE",Deník!$R11),""),"")</f>
        <v/>
      </c>
      <c r="BO11" s="233" t="str">
        <f>IF(Deník!$R11&lt;&gt;"",IF(Deník!$Y11=Statistika!$F$80,IF(AND(Deník!$R11&gt;=0,Deník!$R11&lt;=1),"BE",Deník!$R11),""),"")</f>
        <v/>
      </c>
      <c r="BP11" s="233" t="str">
        <f>IF(Deník!$R11&lt;&gt;"",IF(Deník!$Y11=Statistika!$F$81,IF(AND(Deník!$R11&gt;=0,Deník!$R11&lt;=1),"BE",Deník!$R11),""),"")</f>
        <v/>
      </c>
      <c r="BQ11" s="233" t="str">
        <f>IF(Deník!$R11&lt;&gt;"",IF(Deník!$Y11=Statistika!$F$82,IF(AND(Deník!$R11&gt;=0,Deník!$R11&lt;=1),"BE",Deník!$R11),""),"")</f>
        <v/>
      </c>
      <c r="BR11" s="233" t="str">
        <f>IF(Deník!$R11&lt;&gt;"",IF(Deník!$Y11=Statistika!$F$83,IF(AND(Deník!$R11&gt;=0,Deník!$R11&lt;=1),"BE",Deník!$R11),""),"")</f>
        <v/>
      </c>
      <c r="BS11" s="233" t="str">
        <f>IF(Deník!$R11&lt;&gt;"",IF(Deník!$Y11=Statistika!$F$84,IF(AND(Deník!$R11&gt;=0,Deník!$R11&lt;=1),"BE",Deník!$R11),""),"")</f>
        <v/>
      </c>
      <c r="BT11" s="233" t="str">
        <f>IF(Deník!$R11&lt;&gt;"",IF(Deník!$Y11=Statistika!$F$85,IF(AND(Deník!$R11&gt;=0,Deník!$R11&lt;=1),"BE",Deník!$R11),""),"")</f>
        <v/>
      </c>
      <c r="BU11" s="233" t="str">
        <f>IF(Deník!$R11&lt;&gt;"",IF(Deník!$Y11=Statistika!$F$86,IF(AND(Deník!$R11&gt;=0,Deník!$R11&lt;=1),"BE",Deník!$R11),""),"")</f>
        <v/>
      </c>
      <c r="BV11" s="233" t="str">
        <f>IF(Deník!$R11&lt;&gt;"",IF(Deník!$Y11=Statistika!$F$87,IF(AND(Deník!$R11&gt;=0,Deník!$R11&lt;=1),"BE",Deník!$R11),""),"")</f>
        <v/>
      </c>
      <c r="BW11" s="233" t="str">
        <f>IF(Deník!$R11&lt;&gt;"",IF(Deník!$Y11=Statistika!$F$88,IF(AND(Deník!$R11&gt;=0,Deník!$R11&lt;=1),"BE",Deník!$R11),""),"")</f>
        <v/>
      </c>
      <c r="BX11" s="233" t="str">
        <f>IF(Deník!$R11&lt;&gt;"",IF(Deník!$Y11=Statistika!$F$89,IF(AND(Deník!$R11&gt;=0,Deník!$R11&lt;=1),"BE",Deník!$R11),""),"")</f>
        <v/>
      </c>
      <c r="BY11" s="233" t="str">
        <f>IF(Deník!$R11&lt;&gt;"",IF(Deník!$Y11=Statistika!$F$90,IF(AND(Deník!$R11&gt;=0,Deník!$R11&lt;=1),"BE",Deník!$R11),""),"")</f>
        <v/>
      </c>
      <c r="BZ11" s="233" t="str">
        <f>IF(Deník!$R11&lt;&gt;"",IF(Deník!$Y11=Statistika!$F$91,IF(AND(Deník!$R11&gt;=0,Deník!$R11&lt;=1),"BE",Deník!$R11),""),"")</f>
        <v/>
      </c>
      <c r="CA11" s="233"/>
      <c r="CB11" s="233" t="str">
        <f>IF(Deník!$R11&lt;&gt;"",IF(Deník!$AB11="SL",IF(AND(Deník!$R11&gt;=0,Deník!$R11&lt;=1),"BE",Deník!$R11),""),"")</f>
        <v/>
      </c>
      <c r="CC11" s="233" t="str">
        <f>IF(Deník!$R11&lt;&gt;"",IF(Deník!$AB11="BE10",IF(AND(Deník!$R11&gt;=0,Deník!$R11&lt;=1),"BE",Deník!$R11),""),"")</f>
        <v/>
      </c>
      <c r="CD11" s="233" t="str">
        <f>IF(Deník!$R11&lt;&gt;"",IF(Deník!$AB11="BE15",IF(AND(Deník!$R11&gt;=0,Deník!$R11&lt;=1),"BE",Deník!$R11),""),"")</f>
        <v/>
      </c>
      <c r="CE11" s="233" t="str">
        <f>IF(Deník!$R11&lt;&gt;"",IF(Deník!$AB11="BE20",IF(AND(Deník!$R11&gt;=0,Deník!$R11&lt;=1),"BE",Deník!$R11),""),"")</f>
        <v/>
      </c>
      <c r="CF11" s="233" t="str">
        <f>IF(Deník!$R11&lt;&gt;"",IF(Deník!$AB11="TP1",IF(AND(Deník!$R11&gt;=0,Deník!$R11&lt;=1),"BE",Deník!$R11),""),"")</f>
        <v/>
      </c>
      <c r="CG11" s="233" t="str">
        <f>IF(Deník!$R11&lt;&gt;"",IF(Deník!$AB11="TP2",IF(AND(Deník!$R11&gt;=0,Deník!$R11&lt;=1),"BE",Deník!$R11),""),"")</f>
        <v/>
      </c>
      <c r="CH11" s="233" t="str">
        <f>IF(Deník!$R11&lt;&gt;"",IF(Deník!$AB11="TP3",IF(AND(Deník!$R11&gt;=0,Deník!$R11&lt;=1),"BE",Deník!$R11),""),"")</f>
        <v/>
      </c>
      <c r="CI11" s="233" t="str">
        <f>IF(Deník!$R11&lt;&gt;"",IF(Deník!$AB11="Trailing SL",IF(AND(Deník!$R11&gt;=0,Deník!$R11&lt;=1),"BE",Deník!$R11),""),"")</f>
        <v/>
      </c>
      <c r="CJ11" s="233" t="str">
        <f>IF(Deník!$R11&lt;&gt;"",IF(Deník!$AB11="Manual",IF(AND(Deník!$R11&gt;=0,Deník!$R11&lt;=1),"BE",Deník!$R11),""),"")</f>
        <v/>
      </c>
      <c r="CK11" s="233"/>
      <c r="CL11" s="233" t="str">
        <f>IF(Deník!$R11&lt;0,IF(Deník!$AC11=Statistika!$F$117,Deník!$R11,""),"")</f>
        <v/>
      </c>
      <c r="CM11" s="233" t="str">
        <f>IF(Deník!$R11&lt;0,IF(Deník!$AC11=Statistika!$F$118,Deník!$R11,""),"")</f>
        <v/>
      </c>
      <c r="CN11" s="233" t="str">
        <f>IF(Deník!$R11&lt;0,IF(Deník!$AC11=Statistika!$F$119,Deník!$R11,""),"")</f>
        <v/>
      </c>
      <c r="CO11" s="233" t="str">
        <f>IF(Deník!$R11&lt;0,IF(Deník!$AC11=Statistika!$F$120,Deník!$R11,""),"")</f>
        <v/>
      </c>
      <c r="CP11" s="233" t="str">
        <f>IF(Deník!$R11&lt;0,IF(Deník!$AC11=Statistika!$F$121,Deník!$R11,""),"")</f>
        <v/>
      </c>
      <c r="CQ11" s="233" t="str">
        <f>IF(Deník!$R11&lt;0,IF(Deník!$AC11=Statistika!$F$122,Deník!$R11,""),"")</f>
        <v/>
      </c>
      <c r="CR11" s="233" t="str">
        <f>IF(Deník!$R11&lt;0,IF(Deník!$AC11=Statistika!$F$123,Deník!$R11,""),"")</f>
        <v/>
      </c>
      <c r="CS11" s="233" t="str">
        <f>IF(Deník!$R11&lt;0,IF(Deník!$AC11=Statistika!$F$124,Deník!$R11,""),"")</f>
        <v/>
      </c>
      <c r="CT11" s="233" t="str">
        <f>IF(Deník!$R11&lt;0,IF(Deník!$AC11=Statistika!$F$125,Deník!$R11,""),"")</f>
        <v/>
      </c>
      <c r="CU11" s="233"/>
      <c r="CV11" s="233" t="str">
        <f>IF(Deník!$R11&lt;0,IF(Deník!$AD11=$CV$2,Deník!$R11,""),"")</f>
        <v/>
      </c>
      <c r="CW11" s="233" t="str">
        <f>IF(Deník!$R11&lt;0,IF(Deník!$AD11=$CW$2,Deník!$R11,""),"")</f>
        <v/>
      </c>
      <c r="CX11" s="233" t="str">
        <f>IF(Deník!$R11&lt;0,IF(Deník!$AD11=$CX$2,Deník!$R11,""),"")</f>
        <v/>
      </c>
      <c r="CY11" s="233" t="str">
        <f>IF(Deník!$R11&lt;0,IF(Deník!$AD11=$CY$2,Deník!$R11,""),"")</f>
        <v/>
      </c>
      <c r="CZ11" s="233" t="str">
        <f>IF(Deník!$R11&lt;0,IF(Deník!$AD11=$CZ$2,Deník!$R11,""),"")</f>
        <v/>
      </c>
      <c r="DL11" s="221">
        <f t="shared" si="5"/>
        <v>99320.44</v>
      </c>
      <c r="DM11" s="220">
        <f t="shared" si="3"/>
        <v>-6.7956000000000127E-3</v>
      </c>
      <c r="DO11" s="50">
        <f>Deník!W12</f>
        <v>70.59</v>
      </c>
      <c r="DP11" s="102">
        <f>IF(AND(Deník!W12&gt;0),1,"")</f>
        <v>1</v>
      </c>
      <c r="DQ11" s="102" t="str">
        <f>IF(AND(Deník!W12&lt;=0),1,"")</f>
        <v/>
      </c>
      <c r="DR11" s="227"/>
      <c r="DS11" s="228"/>
      <c r="DT11" s="85"/>
      <c r="DU11" s="54" t="str">
        <f>IF(MONTH(Deník!$C11)=DU$2,Deník!$W11,"")</f>
        <v/>
      </c>
      <c r="DV11" s="222" t="str">
        <f>IF(MONTH(Deník!$C11)=DV$2,Deník!$W11,"")</f>
        <v/>
      </c>
      <c r="DW11" s="222" t="str">
        <f>IF(MONTH(Deník!$C11)=DW$2,Deník!$W11,"")</f>
        <v/>
      </c>
      <c r="DX11" s="222" t="str">
        <f>IF(MONTH(Deník!$C11)=DX$2,Deník!$W11,"")</f>
        <v/>
      </c>
      <c r="DY11" s="222">
        <f>IF(MONTH(Deník!$C11)=DY$2,Deník!$W11,"")</f>
        <v>200.82</v>
      </c>
      <c r="DZ11" s="222" t="str">
        <f>IF(MONTH(Deník!$C11)=DZ$2,Deník!$W11,"")</f>
        <v/>
      </c>
      <c r="EA11" s="222" t="str">
        <f>IF(MONTH(Deník!$C11)=EA$2,Deník!$W11,"")</f>
        <v/>
      </c>
      <c r="EB11" s="222" t="str">
        <f>IF(MONTH(Deník!$C11)=EB$2,Deník!$W11,"")</f>
        <v/>
      </c>
      <c r="EC11" s="222" t="str">
        <f>IF(MONTH(Deník!$C11)=EC$2,Deník!$W11,"")</f>
        <v/>
      </c>
      <c r="ED11" s="222" t="str">
        <f>IF(MONTH(Deník!$C11)=ED$2,Deník!$W11,"")</f>
        <v/>
      </c>
      <c r="EE11" s="222" t="str">
        <f>IF(MONTH(Deník!$C11)=EE$2,Deník!$W11,"")</f>
        <v/>
      </c>
      <c r="EF11" s="222" t="str">
        <f>IF(MONTH(Deník!$C11)=EF$2,Deník!$W11,"")</f>
        <v/>
      </c>
      <c r="EI11" s="600" t="str">
        <f>IF(Deník!$W11&lt;&gt;"",IF(Deník!$B11=Statistika!$F$63,Deník!$W11,""),"")</f>
        <v/>
      </c>
      <c r="EJ11" s="13" t="str">
        <f>IF(Deník!$W11&lt;&gt;"",IF(Deník!$B11=Statistika!$F$64,Deník!$W11,""),"")</f>
        <v/>
      </c>
      <c r="EK11" s="13" t="str">
        <f>IF(Deník!$W11&lt;&gt;"",IF(Deník!$B11=Statistika!$F$65,Deník!$W11,""),"")</f>
        <v/>
      </c>
      <c r="EL11" s="13" t="str">
        <f>IF(Deník!$W11&lt;&gt;"",IF(Deník!$B11=Statistika!$F$66,Deník!$W11,""),"")</f>
        <v/>
      </c>
      <c r="EM11" s="13">
        <f>IF(Deník!$W11&lt;&gt;"",IF(Deník!$B11=Statistika!$F$67,Deník!$W11,""),"")</f>
        <v>200.82</v>
      </c>
      <c r="EN11" s="13" t="str">
        <f>IF(Deník!$W11&lt;&gt;"",IF(Deník!$B11=Statistika!$F$68,Deník!$W11,""),"")</f>
        <v/>
      </c>
      <c r="EO11" s="13" t="str">
        <f>IF(Deník!$W11&lt;&gt;"",IF(Deník!$B11=Statistika!$F$69,Deník!$W11,""),"")</f>
        <v/>
      </c>
      <c r="EP11" s="601" t="str">
        <f>IF(Deník!$W11&lt;&gt;"",IF(Deník!$B11=Statistika!$F$70,Deník!$W11,""),"")</f>
        <v/>
      </c>
      <c r="EQ11" s="90"/>
      <c r="ER11" s="63" t="str">
        <f>IF(Deník!$W11&lt;&gt;"",IF(Deník!$J11="L",Deník!$W11,""),"")</f>
        <v/>
      </c>
      <c r="ES11" s="13">
        <f>IF(Deník!$W11&lt;&gt;"",IF(Deník!$J11="S",Deník!$W11,""),"")</f>
        <v>200.82</v>
      </c>
      <c r="ET11" s="95"/>
      <c r="EU11" s="88"/>
      <c r="EV11" s="63" t="str">
        <f>IF(WEEKDAY(Deník!$C11,2)=1,Deník!$W11,"")</f>
        <v/>
      </c>
      <c r="EW11" s="13" t="str">
        <f>IF(WEEKDAY(Deník!$C11,2)=2,Deník!$W11,"")</f>
        <v/>
      </c>
      <c r="EX11" s="13">
        <f>IF(WEEKDAY(Deník!$C11,2)=3,Deník!$W11,"")</f>
        <v>200.82</v>
      </c>
      <c r="EY11" s="13" t="str">
        <f>IF(WEEKDAY(Deník!$C11,2)=4,Deník!$W11,"")</f>
        <v/>
      </c>
      <c r="EZ11" s="60" t="str">
        <f>IF(WEEKDAY(Deník!$C11,2)=5,Deník!$W11,"")</f>
        <v/>
      </c>
      <c r="FA11" s="99"/>
      <c r="FB11" s="100">
        <f>Deník!D11</f>
        <v>0.91736111111111107</v>
      </c>
      <c r="FC11" s="63" t="str">
        <f>IF($FB11&lt;&gt;"",IF(AND($FB11&gt;=FC$2,$FB11&lt;=FC$3),Deník!$W11,""))</f>
        <v/>
      </c>
      <c r="FD11" s="63" t="str">
        <f>IF($FB11&lt;&gt;"",IF(AND($FB11&gt;=FD$2,$FB11&lt;=FD$3),Deník!$W11,""))</f>
        <v/>
      </c>
      <c r="FE11" s="63" t="str">
        <f>IF($FB11&lt;&gt;"",IF(AND($FB11&gt;=FE$2,$FB11&lt;=FE$3),Deník!$W11,""))</f>
        <v/>
      </c>
      <c r="FF11" s="63" t="str">
        <f>IF($FB11&lt;&gt;"",IF(AND($FB11&gt;=FF$2,$FB11&lt;=FF$3),Deník!$W11,""))</f>
        <v/>
      </c>
      <c r="FG11" s="63" t="str">
        <f>IF($FB11&lt;&gt;"",IF(AND($FB11&gt;=FG$2,$FB11&lt;=FG$3),Deník!$W11,""))</f>
        <v/>
      </c>
      <c r="FH11" s="63" t="str">
        <f>IF($FB11&lt;&gt;"",IF(AND($FB11&gt;=FH$2,$FB11&lt;=FH$3),Deník!$W11,""))</f>
        <v/>
      </c>
      <c r="FI11" s="63" t="str">
        <f>IF($FB11&lt;&gt;"",IF(AND($FB11&gt;=FI$2,$FB11&lt;=FI$3),Deník!$W11,""))</f>
        <v/>
      </c>
      <c r="FJ11" s="63" t="str">
        <f>IF($FB11&lt;&gt;"",IF(AND($FB11&gt;=FJ$2,$FB11&lt;=FJ$3),Deník!$W11,""))</f>
        <v/>
      </c>
      <c r="FK11" s="63" t="str">
        <f>IF($FB11&lt;&gt;"",IF(AND($FB11&gt;=FK$2,$FB11&lt;=FK$3),Deník!$W11,""))</f>
        <v/>
      </c>
      <c r="FL11" s="63" t="str">
        <f>IF($FB11&lt;&gt;"",IF(AND($FB11&gt;=FL$2,$FB11&lt;=FL$3),Deník!$W11,""))</f>
        <v/>
      </c>
      <c r="FM11" s="63">
        <f>IF($FB11&lt;&gt;"",IF(AND($FB11&gt;=FM$2,$FB11&lt;=FM$3),Deník!$W11,""))</f>
        <v>200.82</v>
      </c>
      <c r="FN11" s="13"/>
      <c r="FO11" s="20">
        <f>IF(Deník!$W11&gt;1,Deník!$W11,"")</f>
        <v>200.82</v>
      </c>
      <c r="FP11" s="20" t="str">
        <f>IF(Deník!$W11&lt;0,Deník!$W11,"")</f>
        <v/>
      </c>
      <c r="FQ11" s="17"/>
      <c r="FS11" s="233"/>
      <c r="FT11" s="233">
        <f>IF(Deník!$W11&lt;&gt;"",IF(Deník!$Y11=Statistika!$F$78,Deník!$W11,""),"")</f>
        <v>200.82</v>
      </c>
      <c r="FU11" s="233" t="str">
        <f>IF(Deník!$W11&lt;&gt;"",IF(Deník!$Y11=Statistika!$F$79,Deník!$W11,""),"")</f>
        <v/>
      </c>
      <c r="FV11" s="233" t="str">
        <f>IF(Deník!$W11&lt;&gt;"",IF(Deník!$Y11=Statistika!$F$80,Deník!$W11,""),"")</f>
        <v/>
      </c>
      <c r="FW11" s="233" t="str">
        <f>IF(Deník!$W11&lt;&gt;"",IF(Deník!$Y11=Statistika!$F$81,Deník!$W11,""),"")</f>
        <v/>
      </c>
      <c r="FX11" s="233" t="str">
        <f>IF(Deník!$W11&lt;&gt;"",IF(Deník!$Y11=Statistika!$F$82,Deník!$W11,""),"")</f>
        <v/>
      </c>
      <c r="FY11" s="233" t="str">
        <f>IF(Deník!$W11&lt;&gt;"",IF(Deník!$Y11=Statistika!$F$83,Deník!$W11,""),"")</f>
        <v/>
      </c>
      <c r="FZ11" s="233" t="str">
        <f>IF(Deník!$W11&lt;&gt;"",IF(Deník!$Y11=Statistika!$F$84,Deník!$W11,""),"")</f>
        <v/>
      </c>
      <c r="GA11" s="233" t="str">
        <f>IF(Deník!$W11&lt;&gt;"",IF(Deník!$Y11=Statistika!$F$85,Deník!$W11,""),"")</f>
        <v/>
      </c>
      <c r="GB11" s="233" t="str">
        <f>IF(Deník!$W11&lt;&gt;"",IF(Deník!$Y11=Statistika!$F$86,Deník!$W11,""),"")</f>
        <v/>
      </c>
      <c r="GC11" s="233" t="str">
        <f>IF(Deník!$W11&lt;&gt;"",IF(Deník!$Y11=Statistika!$F$87,Deník!$W11,""),"")</f>
        <v/>
      </c>
      <c r="GD11" s="233" t="str">
        <f>IF(Deník!$W11&lt;&gt;"",IF(Deník!$Y11=Statistika!$F$88,Deník!$W11,""),"")</f>
        <v/>
      </c>
      <c r="GE11" s="233" t="str">
        <f>IF(Deník!$W11&lt;&gt;"",IF(Deník!$Y11=Statistika!$F$89,Deník!$W11,""),"")</f>
        <v/>
      </c>
      <c r="GF11" s="233" t="str">
        <f>IF(Deník!$W11&lt;&gt;"",IF(Deník!$Y11=Statistika!$F$90,Deník!$W11,""),"")</f>
        <v/>
      </c>
      <c r="GG11" s="233" t="str">
        <f>IF(Deník!$W11&lt;&gt;"",IF(Deník!$Y11=Statistika!$F$91,Deník!$W11,""),"")</f>
        <v/>
      </c>
      <c r="GH11" s="233"/>
      <c r="GI11" s="233" t="str">
        <f>IF(Deník!$W11&lt;&gt;"",IF(Deník!$AB11=Statistika!$L$100,Deník!$W11,""),"")</f>
        <v/>
      </c>
      <c r="GJ11" s="233" t="str">
        <f>IF(Deník!$W11&lt;&gt;"",IF(Deník!$AB11=Statistika!$L$101,Deník!$W11,""),"")</f>
        <v/>
      </c>
      <c r="GK11" s="233" t="str">
        <f>IF(Deník!$W11&lt;&gt;"",IF(Deník!$AB11=Statistika!$L$102,Deník!$W11,""),"")</f>
        <v/>
      </c>
      <c r="GL11" s="233" t="str">
        <f>IF(Deník!$W11&lt;&gt;"",IF(Deník!$AB11=Statistika!$L$103,Deník!$W11,""),"")</f>
        <v/>
      </c>
      <c r="GM11" s="233" t="str">
        <f>IF(Deník!$W11&lt;&gt;"",IF(Deník!$AB11=Statistika!$L$104,Deník!$W11,""),"")</f>
        <v/>
      </c>
      <c r="GN11" s="233" t="str">
        <f>IF(Deník!$W11&lt;&gt;"",IF(Deník!$AB11=Statistika!$L$105,Deník!$W11,""),"")</f>
        <v/>
      </c>
      <c r="GO11" s="233" t="str">
        <f>IF(Deník!$W11&lt;&gt;"",IF(Deník!$AB11=Statistika!$L$106,Deník!$W11,""),"")</f>
        <v/>
      </c>
      <c r="GP11" s="233" t="str">
        <f>IF(Deník!$W11&lt;&gt;"",IF(Deník!$AB11=Statistika!$L$107,Deník!$W11,""),"")</f>
        <v/>
      </c>
      <c r="GQ11" s="233" t="str">
        <f>IF(Deník!$W11&lt;&gt;"",IF(Deník!$AB11=Statistika!$L$108,Deník!$W11,""),"")</f>
        <v/>
      </c>
      <c r="GS11" s="233" t="str">
        <f>IF(Deník!$W11&lt;0,IF(Deník!$AC11=Statistika!$F$117,Deník!$W11,""),"")</f>
        <v/>
      </c>
      <c r="GT11" s="233" t="str">
        <f>IF(Deník!$W11&lt;0,IF(Deník!$AC11=Statistika!$F$118,Deník!$W11,""),"")</f>
        <v/>
      </c>
      <c r="GU11" s="233" t="str">
        <f>IF(Deník!$W11&lt;0,IF(Deník!$AC11=Statistika!$F$119,Deník!$W11,""),"")</f>
        <v/>
      </c>
      <c r="GV11" s="233" t="str">
        <f>IF(Deník!$W11&lt;0,IF(Deník!$AC11=Statistika!$F$120,Deník!$W11,""),"")</f>
        <v/>
      </c>
      <c r="GW11" s="233" t="str">
        <f>IF(Deník!$W11&lt;0,IF(Deník!$AC11=Statistika!$F$121,Deník!$W11,""),"")</f>
        <v/>
      </c>
      <c r="GX11" s="233" t="str">
        <f>IF(Deník!$W11&lt;0,IF(Deník!$AC11=Statistika!$F$122,Deník!$W11,""),"")</f>
        <v/>
      </c>
      <c r="GY11" s="233" t="str">
        <f>IF(Deník!$W11&lt;0,IF(Deník!$AC11=Statistika!$F$123,Deník!$W11,""),"")</f>
        <v/>
      </c>
      <c r="GZ11" s="233" t="str">
        <f>IF(Deník!$W11&lt;0,IF(Deník!$AC11=Statistika!$F$124,Deník!$W11,""),"")</f>
        <v/>
      </c>
      <c r="HA11" s="233" t="str">
        <f>IF(Deník!$W11&lt;0,IF(Deník!$AC11=Statistika!$F$125,Deník!$W11,""),"")</f>
        <v/>
      </c>
      <c r="HC11" s="233" t="str">
        <f>IF(Deník!$W11&lt;0,IF(Deník!$AD11=Statistika!$F$133,Deník!$W11,""),"")</f>
        <v/>
      </c>
      <c r="HD11" s="233" t="str">
        <f>IF(Deník!$W11&lt;0,IF(Deník!$AD11=Statistika!$F$134,Deník!$W11,""),"")</f>
        <v/>
      </c>
      <c r="HE11" s="233" t="str">
        <f>IF(Deník!$W11&lt;0,IF(Deník!$AD11=Statistika!$F$135,Deník!$W11,""),"")</f>
        <v/>
      </c>
      <c r="HF11" s="233" t="str">
        <f>IF(Deník!$W11&lt;0,IF(Deník!$AD11=Statistika!$F$136,Deník!$W11,""),"")</f>
        <v/>
      </c>
      <c r="HG11" s="233" t="str">
        <f>IF(Deník!$W11&lt;0,IF(Deník!$AD11=Statistika!$F$137,Deník!$W11,""),"")</f>
        <v/>
      </c>
      <c r="HQ11" t="e">
        <f>IF(Deník!$R11&gt;0,IF(Deník!#REF!="A",1,""),"")</f>
        <v>#REF!</v>
      </c>
      <c r="HR11" t="e">
        <f>IF(Deník!$R11&gt;0,IF(Deník!#REF!="A",1,""),"")</f>
        <v>#REF!</v>
      </c>
      <c r="HS11" t="e">
        <f>IF(Deník!$R11&gt;0,IF(Deník!#REF!="A",1,""),"")</f>
        <v>#REF!</v>
      </c>
      <c r="HT11" t="e">
        <f>IF(Deník!$R11&gt;0,IF(Deník!#REF!="A",1,""),"")</f>
        <v>#REF!</v>
      </c>
      <c r="HU11" t="e">
        <f>IF(Deník!$R11&gt;0,IF(Deník!#REF!="A",1,""),"")</f>
        <v>#REF!</v>
      </c>
      <c r="ID11" s="8">
        <f>Tabulka4[[#This Row],[Sloupec3]]</f>
        <v>42151</v>
      </c>
      <c r="IE11" s="17" t="str">
        <f>IF(AND([1]Deník!$C11&gt;='[1]Měsíční shrnutí'!$D$1,[1]Deník!$C11&lt;='[1]Měsíční shrnutí'!$F$1),[1]Deník!$X11,"")</f>
        <v>Pinbar</v>
      </c>
      <c r="IF11" s="626">
        <f t="shared" si="6"/>
        <v>6</v>
      </c>
      <c r="IG11" s="627" t="s">
        <v>954</v>
      </c>
      <c r="IH11" s="626">
        <f t="shared" si="4"/>
        <v>6</v>
      </c>
    </row>
    <row r="12" spans="1:242">
      <c r="A12" s="8">
        <f>Deník!C13</f>
        <v>42153</v>
      </c>
      <c r="B12" s="50">
        <f>Deník!R13</f>
        <v>-50</v>
      </c>
      <c r="C12" s="102" t="str">
        <f>IF(AND(Deník!R13&gt;1,Deník!R13&lt;&gt;""),1,"")</f>
        <v/>
      </c>
      <c r="D12" s="102">
        <f>IF(AND(Deník!R13&lt;=0,Deník!R13&lt;&gt;""),1,"")</f>
        <v>1</v>
      </c>
      <c r="E12" s="103" t="str">
        <f>IF(AND(Deník!R13&gt;=0,Deník!R13&lt;=1),1,"")</f>
        <v/>
      </c>
      <c r="F12" s="79">
        <f>IF(Deník!R13&lt;&gt;"",Deník!R13+F11,"")</f>
        <v>-41.699999999996926</v>
      </c>
      <c r="G12" s="85"/>
      <c r="H12" s="54" t="str">
        <f>IF(MONTH(Deník!$C12)=H$2,IF(AND(Deník!$R12&gt;=0,Deník!$R12&lt;=1),"BE",Deník!$R12),"")</f>
        <v/>
      </c>
      <c r="I12" s="11" t="str">
        <f>IF(MONTH(Deník!$C12)=I$2,IF(AND(Deník!$R12&gt;=0,Deník!$R12&lt;=1),"BE",Deník!$R12),"")</f>
        <v/>
      </c>
      <c r="J12" s="11" t="str">
        <f>IF(MONTH(Deník!$C12)=J$2,IF(AND(Deník!$R12&gt;=0,Deník!$R12&lt;=1),"BE",Deník!$R12),"")</f>
        <v/>
      </c>
      <c r="K12" s="11" t="str">
        <f>IF(MONTH(Deník!$C12)=K$2,IF(AND(Deník!$R12&gt;=0,Deník!$R12&lt;=1),"BE",Deník!$R12),"")</f>
        <v/>
      </c>
      <c r="L12" s="11">
        <f>IF(MONTH(Deník!$C12)=L$2,IF(AND(Deník!$R12&gt;=0,Deník!$R12&lt;=1),"BE",Deník!$R12),"")</f>
        <v>1.4000000000002899</v>
      </c>
      <c r="M12" s="11" t="str">
        <f>IF(MONTH(Deník!$C12)=M$2,IF(AND(Deník!$R12&gt;=0,Deník!$R12&lt;=1),"BE",Deník!$R12),"")</f>
        <v/>
      </c>
      <c r="N12" s="11" t="str">
        <f>IF(MONTH(Deník!$C12)=N$2,IF(AND(Deník!$R12&gt;=0,Deník!$R12&lt;=1),"BE",Deník!$R12),"")</f>
        <v/>
      </c>
      <c r="O12" s="11" t="str">
        <f>IF(MONTH(Deník!$C12)=O$2,IF(AND(Deník!$R12&gt;=0,Deník!$R12&lt;=1),"BE",Deník!$R12),"")</f>
        <v/>
      </c>
      <c r="P12" s="11" t="str">
        <f>IF(MONTH(Deník!$C12)=P$2,IF(AND(Deník!$R12&gt;=0,Deník!$R12&lt;=1),"BE",Deník!$R12),"")</f>
        <v/>
      </c>
      <c r="Q12" s="11" t="str">
        <f>IF(MONTH(Deník!$C12)=Q$2,IF(AND(Deník!$R12&gt;=0,Deník!$R12&lt;=1),"BE",Deník!$R12),"")</f>
        <v/>
      </c>
      <c r="R12" s="11" t="str">
        <f>IF(MONTH(Deník!$C12)=R$2,IF(AND(Deník!$R12&gt;=0,Deník!$R12&lt;=1),"BE",Deník!$R12),"")</f>
        <v/>
      </c>
      <c r="S12" s="57" t="str">
        <f>IF(MONTH(Deník!$C12)=S$2,IF(AND(Deník!$R12&gt;=0,Deník!$R12&lt;=1),"BE",Deník!$R12),"")</f>
        <v/>
      </c>
      <c r="U12" s="128" t="s">
        <v>96</v>
      </c>
      <c r="V12" s="129">
        <v>10</v>
      </c>
      <c r="X12" s="600" t="str">
        <f>IF(Deník!$R12&lt;&gt;"",IF(Deník!$B12=Statistika!$F$63,IF(AND(Deník!$R12&gt;=0,Deník!$R12&lt;=1),"BE",Deník!$R12),""),"")</f>
        <v/>
      </c>
      <c r="Y12" s="13">
        <f>IF(Deník!$R12&lt;&gt;"",IF(Deník!$B12=Statistika!$F$64,IF(AND(Deník!$R12&gt;=0,Deník!$R12&lt;=1),"BE",Deník!$R12),""),"")</f>
        <v>1.4000000000002899</v>
      </c>
      <c r="Z12" s="13" t="str">
        <f>IF(Deník!$R12&lt;&gt;"",IF(Deník!$B12=Statistika!$F$65,IF(AND(Deník!$R12&gt;=0,Deník!$R12&lt;=1),"BE",Deník!$R12),""),"")</f>
        <v/>
      </c>
      <c r="AA12" s="13" t="str">
        <f>IF(Deník!$R12&lt;&gt;"",IF(Deník!$B12=Statistika!$F$66,IF(AND(Deník!$R12&gt;=0,Deník!$R12&lt;=1),"BE",Deník!$R12),""),"")</f>
        <v/>
      </c>
      <c r="AB12" s="13" t="str">
        <f>IF(Deník!$R12&lt;&gt;"",IF(Deník!$B12=Statistika!$F$67,IF(AND(Deník!$R12&gt;=0,Deník!$R12&lt;=1),"BE",Deník!$R12),""),"")</f>
        <v/>
      </c>
      <c r="AC12" s="13" t="str">
        <f>IF(Deník!$R12&lt;&gt;"",IF(Deník!$B12=Statistika!$F$68,IF(AND(Deník!$R12&gt;=0,Deník!$R12&lt;=1),"BE",Deník!$R12),""),"")</f>
        <v/>
      </c>
      <c r="AD12" s="13" t="str">
        <f>IF(Deník!$R12&lt;&gt;"",IF(Deník!$B12=Statistika!$F$69,IF(AND(Deník!$R12&gt;=0,Deník!$R12&lt;=1),"BE",Deník!$R12),""),"")</f>
        <v/>
      </c>
      <c r="AE12" s="601" t="str">
        <f>IF(Deník!$R12&lt;&gt;"",IF(Deník!$B12=Statistika!$F$70,IF(AND(Deník!$R12&gt;=0,Deník!$R12&lt;=1),"BE",Deník!$R12),""),"")</f>
        <v/>
      </c>
      <c r="AF12" s="90"/>
      <c r="AG12" s="63" t="str">
        <f>IF(Deník!$R12&lt;&gt;"",IF(Deník!$J12="L",IF(AND(Deník!$R12&gt;=0,Deník!$R12&lt;=1),"BE",Deník!$R12),""),"")</f>
        <v/>
      </c>
      <c r="AH12" s="13">
        <f>IF(Deník!$R12&lt;&gt;"",IF(Deník!$J12="S",IF(AND(Deník!$R12&gt;=0,Deník!$R12&lt;=1),"BE",Deník!$R12),""),"")</f>
        <v>1.4000000000002899</v>
      </c>
      <c r="AI12" s="95"/>
      <c r="AJ12" s="71">
        <f>IF(Deník!N13&lt;&gt;"",Deník!N13*-1,"")</f>
        <v>-50</v>
      </c>
      <c r="AK12" s="88"/>
      <c r="AL12" s="63" t="str">
        <f>IF(WEEKDAY(Deník!$C12,2)=1,IF(AND(Deník!$R12&gt;=0,Deník!$R12&lt;=1),"BE",Deník!$R12),"")</f>
        <v/>
      </c>
      <c r="AM12" s="13" t="str">
        <f>IF(WEEKDAY(Deník!$C12,2)=2,IF(AND(Deník!$R12&gt;=0,Deník!$R12&lt;=1),"BE",Deník!$R12),"")</f>
        <v/>
      </c>
      <c r="AN12" s="13" t="str">
        <f>IF(WEEKDAY(Deník!$C12,2)=3,IF(AND(Deník!$R12&gt;=0,Deník!$R12&lt;=1),"BE",Deník!$R12),"")</f>
        <v/>
      </c>
      <c r="AO12" s="13">
        <f>IF(WEEKDAY(Deník!$C12,2)=4,IF(AND(Deník!$R12&gt;=0,Deník!$R12&lt;=1),"BE",Deník!$R12),"")</f>
        <v>1.4000000000002899</v>
      </c>
      <c r="AP12" s="60" t="str">
        <f>IF(WEEKDAY(Deník!$C12,2)=5,IF(AND(Deník!$R12&gt;=0,Deník!$R12&lt;=1),"BE",Deník!$R12),"")</f>
        <v/>
      </c>
      <c r="AQ12" s="99"/>
      <c r="AR12" s="100">
        <f>Deník!D12</f>
        <v>0.53749999999999998</v>
      </c>
      <c r="AS12" s="63" t="str">
        <f>IF(Deník!$D12&lt;&gt;"",IF(AND(Deník!$D12&gt;=AS$2,Deník!$D12&lt;=AS$3),IF(AND(Deník!$R12&gt;=0,Deník!$R12&lt;=1),"BE",Deník!$R12),""),"")</f>
        <v/>
      </c>
      <c r="AT12" s="63" t="str">
        <f>IF(Deník!$D12&lt;&gt;"",IF(AND(Deník!$D12&gt;=AT$2,Deník!$D12&lt;=AT$3),IF(AND(Deník!$R12&gt;=0,Deník!$R12&lt;=1),"BE",Deník!$R12),""),"")</f>
        <v/>
      </c>
      <c r="AU12" s="63" t="str">
        <f>IF(Deník!$D12&lt;&gt;"",IF(AND(Deník!$D12&gt;=AU$2,Deník!$D12&lt;=AU$3),IF(AND(Deník!$R12&gt;=0,Deník!$R12&lt;=1),"BE",Deník!$R12),""),"")</f>
        <v/>
      </c>
      <c r="AV12" s="63" t="str">
        <f>IF(Deník!$D12&lt;&gt;"",IF(AND(Deník!$D12&gt;=AV$2,Deník!$D12&lt;=AV$3),IF(AND(Deník!$R12&gt;=0,Deník!$R12&lt;=1),"BE",Deník!$R12),""),"")</f>
        <v/>
      </c>
      <c r="AW12" s="63" t="str">
        <f>IF(Deník!$D12&lt;&gt;"",IF(AND(Deník!$D12&gt;=AW$2,Deník!$D12&lt;=AW$3),IF(AND(Deník!$R12&gt;=0,Deník!$R12&lt;=1),"BE",Deník!$R12),""),"")</f>
        <v/>
      </c>
      <c r="AX12" s="63" t="str">
        <f>IF(Deník!$D12&lt;&gt;"",IF(AND(Deník!$D12&gt;=AX$2,Deník!$D12&lt;=AX$3),IF(AND(Deník!$R12&gt;=0,Deník!$R12&lt;=1),"BE",Deník!$R12),""),"")</f>
        <v/>
      </c>
      <c r="AY12" s="63">
        <f>IF(Deník!$D12&lt;&gt;"",IF(AND(Deník!$D12&gt;=AY$2,Deník!$D12&lt;=AY$3),IF(AND(Deník!$R12&gt;=0,Deník!$R12&lt;=1),"BE",Deník!$R12),""),"")</f>
        <v>1.4000000000002899</v>
      </c>
      <c r="AZ12" s="63" t="str">
        <f>IF(Deník!$D12&lt;&gt;"",IF(AND(Deník!$D12&gt;=AZ$2,Deník!$D12&lt;=AZ$3),IF(AND(Deník!$R12&gt;=0,Deník!$R12&lt;=1),"BE",Deník!$R12),""),"")</f>
        <v/>
      </c>
      <c r="BA12" s="63" t="str">
        <f>IF(Deník!$D12&lt;&gt;"",IF(AND(Deník!$D12&gt;=BA$2,Deník!$D12&lt;=BA$3),IF(AND(Deník!$R12&gt;=0,Deník!$R12&lt;=1),"BE",Deník!$R12),""),"")</f>
        <v/>
      </c>
      <c r="BB12" s="63" t="str">
        <f>IF(Deník!$D12&lt;&gt;"",IF(AND(Deník!$D12&gt;=BB$2,Deník!$D12&lt;=BB$3),IF(AND(Deník!$R12&gt;=0,Deník!$R12&lt;=1),"BE",Deník!$R12),""),"")</f>
        <v/>
      </c>
      <c r="BC12" s="71" t="str">
        <f>IF(Deník!$D12&lt;&gt;"",IF(AND(Deník!$D12&gt;=BC$2,Deník!$D12&lt;=BC$3),IF(AND(Deník!$R12&gt;=0,Deník!$R12&lt;=1),"BE",Deník!$R12),""),"")</f>
        <v/>
      </c>
      <c r="BD12" s="20">
        <f>IF(Deník!$J13="S",(Deník!$M13-Deník!$K13),IF(Deník!$J13="L",(Deník!$K13-Deník!$M13),""))</f>
        <v>50</v>
      </c>
      <c r="BE12" s="20">
        <f>IF(Deník!$J13="S",(Deník!$K13-Deník!$O13),IF(Deník!$J13="L",(Deník!$O13-Deník!$K13),""))</f>
        <v>100</v>
      </c>
      <c r="BF12" s="20">
        <f>IF(Deník!$J13="S",(Deník!$K13-Deník!$L13),IF(Deník!$J13="L",(Deník!$L13-Deník!$K13),""))</f>
        <v>-50</v>
      </c>
      <c r="BG12" s="20">
        <f>IF(Deník!$J13="S",(Deník!$K13-Deník!$S13),IF(Deník!$J13="L",(Deník!$S13-Deník!$K13),""))</f>
        <v>-142.70000000000073</v>
      </c>
      <c r="BH12" s="20">
        <f>IF(Deník!$J13="S",(Deník!$K13-Deník!$U13),IF(Deník!$J13="L",(Deník!$U13-Deník!$K13),""))</f>
        <v>175.39999999999964</v>
      </c>
      <c r="BI12" s="20">
        <f>IF(Deník!$R12&gt;1,Deník!$R12,"")</f>
        <v>1.4000000000002899</v>
      </c>
      <c r="BJ12" s="20" t="str">
        <f>IF(Deník!$R12&lt;0,Deník!$R12,"")</f>
        <v/>
      </c>
      <c r="BK12" s="17"/>
      <c r="BM12" s="233" t="str">
        <f>IF(Deník!$R12&lt;&gt;"",IF(Deník!$Y12=Statistika!$F$78,IF(AND(Deník!$R12&gt;=0,Deník!$R12&lt;=1),"BE",Deník!$R12),""),"")</f>
        <v/>
      </c>
      <c r="BN12" s="233" t="str">
        <f>IF(Deník!$R12&lt;&gt;"",IF(Deník!$Y12=Statistika!$F$79,IF(AND(Deník!$R12&gt;=0,Deník!$R12&lt;=1),"BE",Deník!$R12),""),"")</f>
        <v/>
      </c>
      <c r="BO12" s="233">
        <f>IF(Deník!$R12&lt;&gt;"",IF(Deník!$Y12=Statistika!$F$80,IF(AND(Deník!$R12&gt;=0,Deník!$R12&lt;=1),"BE",Deník!$R12),""),"")</f>
        <v>1.4000000000002899</v>
      </c>
      <c r="BP12" s="233" t="str">
        <f>IF(Deník!$R12&lt;&gt;"",IF(Deník!$Y12=Statistika!$F$81,IF(AND(Deník!$R12&gt;=0,Deník!$R12&lt;=1),"BE",Deník!$R12),""),"")</f>
        <v/>
      </c>
      <c r="BQ12" s="233" t="str">
        <f>IF(Deník!$R12&lt;&gt;"",IF(Deník!$Y12=Statistika!$F$82,IF(AND(Deník!$R12&gt;=0,Deník!$R12&lt;=1),"BE",Deník!$R12),""),"")</f>
        <v/>
      </c>
      <c r="BR12" s="233" t="str">
        <f>IF(Deník!$R12&lt;&gt;"",IF(Deník!$Y12=Statistika!$F$83,IF(AND(Deník!$R12&gt;=0,Deník!$R12&lt;=1),"BE",Deník!$R12),""),"")</f>
        <v/>
      </c>
      <c r="BS12" s="233" t="str">
        <f>IF(Deník!$R12&lt;&gt;"",IF(Deník!$Y12=Statistika!$F$84,IF(AND(Deník!$R12&gt;=0,Deník!$R12&lt;=1),"BE",Deník!$R12),""),"")</f>
        <v/>
      </c>
      <c r="BT12" s="233" t="str">
        <f>IF(Deník!$R12&lt;&gt;"",IF(Deník!$Y12=Statistika!$F$85,IF(AND(Deník!$R12&gt;=0,Deník!$R12&lt;=1),"BE",Deník!$R12),""),"")</f>
        <v/>
      </c>
      <c r="BU12" s="233" t="str">
        <f>IF(Deník!$R12&lt;&gt;"",IF(Deník!$Y12=Statistika!$F$86,IF(AND(Deník!$R12&gt;=0,Deník!$R12&lt;=1),"BE",Deník!$R12),""),"")</f>
        <v/>
      </c>
      <c r="BV12" s="233" t="str">
        <f>IF(Deník!$R12&lt;&gt;"",IF(Deník!$Y12=Statistika!$F$87,IF(AND(Deník!$R12&gt;=0,Deník!$R12&lt;=1),"BE",Deník!$R12),""),"")</f>
        <v/>
      </c>
      <c r="BW12" s="233" t="str">
        <f>IF(Deník!$R12&lt;&gt;"",IF(Deník!$Y12=Statistika!$F$88,IF(AND(Deník!$R12&gt;=0,Deník!$R12&lt;=1),"BE",Deník!$R12),""),"")</f>
        <v/>
      </c>
      <c r="BX12" s="233" t="str">
        <f>IF(Deník!$R12&lt;&gt;"",IF(Deník!$Y12=Statistika!$F$89,IF(AND(Deník!$R12&gt;=0,Deník!$R12&lt;=1),"BE",Deník!$R12),""),"")</f>
        <v/>
      </c>
      <c r="BY12" s="233" t="str">
        <f>IF(Deník!$R12&lt;&gt;"",IF(Deník!$Y12=Statistika!$F$90,IF(AND(Deník!$R12&gt;=0,Deník!$R12&lt;=1),"BE",Deník!$R12),""),"")</f>
        <v/>
      </c>
      <c r="BZ12" s="233" t="str">
        <f>IF(Deník!$R12&lt;&gt;"",IF(Deník!$Y12=Statistika!$F$91,IF(AND(Deník!$R12&gt;=0,Deník!$R12&lt;=1),"BE",Deník!$R12),""),"")</f>
        <v/>
      </c>
      <c r="CA12" s="233"/>
      <c r="CB12" s="233" t="str">
        <f>IF(Deník!$R12&lt;&gt;"",IF(Deník!$AB12="SL",IF(AND(Deník!$R12&gt;=0,Deník!$R12&lt;=1),"BE",Deník!$R12),""),"")</f>
        <v/>
      </c>
      <c r="CC12" s="233" t="str">
        <f>IF(Deník!$R12&lt;&gt;"",IF(Deník!$AB12="BE10",IF(AND(Deník!$R12&gt;=0,Deník!$R12&lt;=1),"BE",Deník!$R12),""),"")</f>
        <v/>
      </c>
      <c r="CD12" s="233" t="str">
        <f>IF(Deník!$R12&lt;&gt;"",IF(Deník!$AB12="BE15",IF(AND(Deník!$R12&gt;=0,Deník!$R12&lt;=1),"BE",Deník!$R12),""),"")</f>
        <v/>
      </c>
      <c r="CE12" s="233" t="str">
        <f>IF(Deník!$R12&lt;&gt;"",IF(Deník!$AB12="BE20",IF(AND(Deník!$R12&gt;=0,Deník!$R12&lt;=1),"BE",Deník!$R12),""),"")</f>
        <v/>
      </c>
      <c r="CF12" s="233" t="str">
        <f>IF(Deník!$R12&lt;&gt;"",IF(Deník!$AB12="TP1",IF(AND(Deník!$R12&gt;=0,Deník!$R12&lt;=1),"BE",Deník!$R12),""),"")</f>
        <v/>
      </c>
      <c r="CG12" s="233" t="str">
        <f>IF(Deník!$R12&lt;&gt;"",IF(Deník!$AB12="TP2",IF(AND(Deník!$R12&gt;=0,Deník!$R12&lt;=1),"BE",Deník!$R12),""),"")</f>
        <v/>
      </c>
      <c r="CH12" s="233" t="str">
        <f>IF(Deník!$R12&lt;&gt;"",IF(Deník!$AB12="TP3",IF(AND(Deník!$R12&gt;=0,Deník!$R12&lt;=1),"BE",Deník!$R12),""),"")</f>
        <v/>
      </c>
      <c r="CI12" s="233" t="str">
        <f>IF(Deník!$R12&lt;&gt;"",IF(Deník!$AB12="Trailing SL",IF(AND(Deník!$R12&gt;=0,Deník!$R12&lt;=1),"BE",Deník!$R12),""),"")</f>
        <v/>
      </c>
      <c r="CJ12" s="233" t="str">
        <f>IF(Deník!$R12&lt;&gt;"",IF(Deník!$AB12="Manual",IF(AND(Deník!$R12&gt;=0,Deník!$R12&lt;=1),"BE",Deník!$R12),""),"")</f>
        <v/>
      </c>
      <c r="CK12" s="233"/>
      <c r="CL12" s="233" t="str">
        <f>IF(Deník!$R12&lt;0,IF(Deník!$AC12=Statistika!$F$117,Deník!$R12,""),"")</f>
        <v/>
      </c>
      <c r="CM12" s="233" t="str">
        <f>IF(Deník!$R12&lt;0,IF(Deník!$AC12=Statistika!$F$118,Deník!$R12,""),"")</f>
        <v/>
      </c>
      <c r="CN12" s="233" t="str">
        <f>IF(Deník!$R12&lt;0,IF(Deník!$AC12=Statistika!$F$119,Deník!$R12,""),"")</f>
        <v/>
      </c>
      <c r="CO12" s="233" t="str">
        <f>IF(Deník!$R12&lt;0,IF(Deník!$AC12=Statistika!$F$120,Deník!$R12,""),"")</f>
        <v/>
      </c>
      <c r="CP12" s="233" t="str">
        <f>IF(Deník!$R12&lt;0,IF(Deník!$AC12=Statistika!$F$121,Deník!$R12,""),"")</f>
        <v/>
      </c>
      <c r="CQ12" s="233" t="str">
        <f>IF(Deník!$R12&lt;0,IF(Deník!$AC12=Statistika!$F$122,Deník!$R12,""),"")</f>
        <v/>
      </c>
      <c r="CR12" s="233" t="str">
        <f>IF(Deník!$R12&lt;0,IF(Deník!$AC12=Statistika!$F$123,Deník!$R12,""),"")</f>
        <v/>
      </c>
      <c r="CS12" s="233" t="str">
        <f>IF(Deník!$R12&lt;0,IF(Deník!$AC12=Statistika!$F$124,Deník!$R12,""),"")</f>
        <v/>
      </c>
      <c r="CT12" s="233" t="str">
        <f>IF(Deník!$R12&lt;0,IF(Deník!$AC12=Statistika!$F$125,Deník!$R12,""),"")</f>
        <v/>
      </c>
      <c r="CU12" s="233"/>
      <c r="CV12" s="233" t="str">
        <f>IF(Deník!$R12&lt;0,IF(Deník!$AD12=$CV$2,Deník!$R12,""),"")</f>
        <v/>
      </c>
      <c r="CW12" s="233" t="str">
        <f>IF(Deník!$R12&lt;0,IF(Deník!$AD12=$CW$2,Deník!$R12,""),"")</f>
        <v/>
      </c>
      <c r="CX12" s="233" t="str">
        <f>IF(Deník!$R12&lt;0,IF(Deník!$AD12=$CX$2,Deník!$R12,""),"")</f>
        <v/>
      </c>
      <c r="CY12" s="233" t="str">
        <f>IF(Deník!$R12&lt;0,IF(Deník!$AD12=$CY$2,Deník!$R12,""),"")</f>
        <v/>
      </c>
      <c r="CZ12" s="233" t="str">
        <f>IF(Deník!$R12&lt;0,IF(Deník!$AD12=$CZ$2,Deník!$R12,""),"")</f>
        <v/>
      </c>
      <c r="DL12" s="221">
        <f t="shared" si="5"/>
        <v>97950.94</v>
      </c>
      <c r="DM12" s="220">
        <f t="shared" si="3"/>
        <v>-2.0490600000000025E-2</v>
      </c>
      <c r="DO12" s="50">
        <f>Deník!W13</f>
        <v>-1369.5</v>
      </c>
      <c r="DP12" s="102" t="str">
        <f>IF(AND(Deník!W13&gt;0),1,"")</f>
        <v/>
      </c>
      <c r="DQ12" s="102">
        <f>IF(AND(Deník!W13&lt;=0),1,"")</f>
        <v>1</v>
      </c>
      <c r="DR12" s="227"/>
      <c r="DS12" s="228"/>
      <c r="DT12" s="85"/>
      <c r="DU12" s="54" t="str">
        <f>IF(MONTH(Deník!$C12)=DU$2,Deník!$W12,"")</f>
        <v/>
      </c>
      <c r="DV12" s="222" t="str">
        <f>IF(MONTH(Deník!$C12)=DV$2,Deník!$W12,"")</f>
        <v/>
      </c>
      <c r="DW12" s="222" t="str">
        <f>IF(MONTH(Deník!$C12)=DW$2,Deník!$W12,"")</f>
        <v/>
      </c>
      <c r="DX12" s="222" t="str">
        <f>IF(MONTH(Deník!$C12)=DX$2,Deník!$W12,"")</f>
        <v/>
      </c>
      <c r="DY12" s="222">
        <f>IF(MONTH(Deník!$C12)=DY$2,Deník!$W12,"")</f>
        <v>70.59</v>
      </c>
      <c r="DZ12" s="222" t="str">
        <f>IF(MONTH(Deník!$C12)=DZ$2,Deník!$W12,"")</f>
        <v/>
      </c>
      <c r="EA12" s="222" t="str">
        <f>IF(MONTH(Deník!$C12)=EA$2,Deník!$W12,"")</f>
        <v/>
      </c>
      <c r="EB12" s="222" t="str">
        <f>IF(MONTH(Deník!$C12)=EB$2,Deník!$W12,"")</f>
        <v/>
      </c>
      <c r="EC12" s="222" t="str">
        <f>IF(MONTH(Deník!$C12)=EC$2,Deník!$W12,"")</f>
        <v/>
      </c>
      <c r="ED12" s="222" t="str">
        <f>IF(MONTH(Deník!$C12)=ED$2,Deník!$W12,"")</f>
        <v/>
      </c>
      <c r="EE12" s="222" t="str">
        <f>IF(MONTH(Deník!$C12)=EE$2,Deník!$W12,"")</f>
        <v/>
      </c>
      <c r="EF12" s="222" t="str">
        <f>IF(MONTH(Deník!$C12)=EF$2,Deník!$W12,"")</f>
        <v/>
      </c>
      <c r="EI12" s="600" t="str">
        <f>IF(Deník!$W12&lt;&gt;"",IF(Deník!$B12=Statistika!$F$63,Deník!$W12,""),"")</f>
        <v/>
      </c>
      <c r="EJ12" s="13">
        <f>IF(Deník!$W12&lt;&gt;"",IF(Deník!$B12=Statistika!$F$64,Deník!$W12,""),"")</f>
        <v>70.59</v>
      </c>
      <c r="EK12" s="13" t="str">
        <f>IF(Deník!$W12&lt;&gt;"",IF(Deník!$B12=Statistika!$F$65,Deník!$W12,""),"")</f>
        <v/>
      </c>
      <c r="EL12" s="13" t="str">
        <f>IF(Deník!$W12&lt;&gt;"",IF(Deník!$B12=Statistika!$F$66,Deník!$W12,""),"")</f>
        <v/>
      </c>
      <c r="EM12" s="13" t="str">
        <f>IF(Deník!$W12&lt;&gt;"",IF(Deník!$B12=Statistika!$F$67,Deník!$W12,""),"")</f>
        <v/>
      </c>
      <c r="EN12" s="13" t="str">
        <f>IF(Deník!$W12&lt;&gt;"",IF(Deník!$B12=Statistika!$F$68,Deník!$W12,""),"")</f>
        <v/>
      </c>
      <c r="EO12" s="13" t="str">
        <f>IF(Deník!$W12&lt;&gt;"",IF(Deník!$B12=Statistika!$F$69,Deník!$W12,""),"")</f>
        <v/>
      </c>
      <c r="EP12" s="601" t="str">
        <f>IF(Deník!$W12&lt;&gt;"",IF(Deník!$B12=Statistika!$F$70,Deník!$W12,""),"")</f>
        <v/>
      </c>
      <c r="EQ12" s="90"/>
      <c r="ER12" s="63" t="str">
        <f>IF(Deník!$W12&lt;&gt;"",IF(Deník!$J12="L",Deník!$W12,""),"")</f>
        <v/>
      </c>
      <c r="ES12" s="13">
        <f>IF(Deník!$W12&lt;&gt;"",IF(Deník!$J12="S",Deník!$W12,""),"")</f>
        <v>70.59</v>
      </c>
      <c r="ET12" s="95"/>
      <c r="EU12" s="88"/>
      <c r="EV12" s="63" t="str">
        <f>IF(WEEKDAY(Deník!$C12,2)=1,Deník!$W12,"")</f>
        <v/>
      </c>
      <c r="EW12" s="13" t="str">
        <f>IF(WEEKDAY(Deník!$C12,2)=2,Deník!$W12,"")</f>
        <v/>
      </c>
      <c r="EX12" s="13" t="str">
        <f>IF(WEEKDAY(Deník!$C12,2)=3,Deník!$W12,"")</f>
        <v/>
      </c>
      <c r="EY12" s="13">
        <f>IF(WEEKDAY(Deník!$C12,2)=4,Deník!$W12,"")</f>
        <v>70.59</v>
      </c>
      <c r="EZ12" s="60" t="str">
        <f>IF(WEEKDAY(Deník!$C12,2)=5,Deník!$W12,"")</f>
        <v/>
      </c>
      <c r="FA12" s="99"/>
      <c r="FB12" s="100">
        <f>Deník!D12</f>
        <v>0.53749999999999998</v>
      </c>
      <c r="FC12" s="63" t="str">
        <f>IF($FB12&lt;&gt;"",IF(AND($FB12&gt;=FC$2,$FB12&lt;=FC$3),Deník!$W12,""))</f>
        <v/>
      </c>
      <c r="FD12" s="63" t="str">
        <f>IF($FB12&lt;&gt;"",IF(AND($FB12&gt;=FD$2,$FB12&lt;=FD$3),Deník!$W12,""))</f>
        <v/>
      </c>
      <c r="FE12" s="63" t="str">
        <f>IF($FB12&lt;&gt;"",IF(AND($FB12&gt;=FE$2,$FB12&lt;=FE$3),Deník!$W12,""))</f>
        <v/>
      </c>
      <c r="FF12" s="63" t="str">
        <f>IF($FB12&lt;&gt;"",IF(AND($FB12&gt;=FF$2,$FB12&lt;=FF$3),Deník!$W12,""))</f>
        <v/>
      </c>
      <c r="FG12" s="63" t="str">
        <f>IF($FB12&lt;&gt;"",IF(AND($FB12&gt;=FG$2,$FB12&lt;=FG$3),Deník!$W12,""))</f>
        <v/>
      </c>
      <c r="FH12" s="63" t="str">
        <f>IF($FB12&lt;&gt;"",IF(AND($FB12&gt;=FH$2,$FB12&lt;=FH$3),Deník!$W12,""))</f>
        <v/>
      </c>
      <c r="FI12" s="63">
        <f>IF($FB12&lt;&gt;"",IF(AND($FB12&gt;=FI$2,$FB12&lt;=FI$3),Deník!$W12,""))</f>
        <v>70.59</v>
      </c>
      <c r="FJ12" s="63" t="str">
        <f>IF($FB12&lt;&gt;"",IF(AND($FB12&gt;=FJ$2,$FB12&lt;=FJ$3),Deník!$W12,""))</f>
        <v/>
      </c>
      <c r="FK12" s="63" t="str">
        <f>IF($FB12&lt;&gt;"",IF(AND($FB12&gt;=FK$2,$FB12&lt;=FK$3),Deník!$W12,""))</f>
        <v/>
      </c>
      <c r="FL12" s="63" t="str">
        <f>IF($FB12&lt;&gt;"",IF(AND($FB12&gt;=FL$2,$FB12&lt;=FL$3),Deník!$W12,""))</f>
        <v/>
      </c>
      <c r="FM12" s="63" t="str">
        <f>IF($FB12&lt;&gt;"",IF(AND($FB12&gt;=FM$2,$FB12&lt;=FM$3),Deník!$W12,""))</f>
        <v/>
      </c>
      <c r="FN12" s="13"/>
      <c r="FO12" s="20">
        <f>IF(Deník!$W12&gt;1,Deník!$W12,"")</f>
        <v>70.59</v>
      </c>
      <c r="FP12" s="20" t="str">
        <f>IF(Deník!$W12&lt;0,Deník!$W12,"")</f>
        <v/>
      </c>
      <c r="FQ12" s="17"/>
      <c r="FS12" s="233"/>
      <c r="FT12" s="233" t="str">
        <f>IF(Deník!$W12&lt;&gt;"",IF(Deník!$Y12=Statistika!$F$78,Deník!$W12,""),"")</f>
        <v/>
      </c>
      <c r="FU12" s="233" t="str">
        <f>IF(Deník!$W12&lt;&gt;"",IF(Deník!$Y12=Statistika!$F$79,Deník!$W12,""),"")</f>
        <v/>
      </c>
      <c r="FV12" s="233">
        <f>IF(Deník!$W12&lt;&gt;"",IF(Deník!$Y12=Statistika!$F$80,Deník!$W12,""),"")</f>
        <v>70.59</v>
      </c>
      <c r="FW12" s="233" t="str">
        <f>IF(Deník!$W12&lt;&gt;"",IF(Deník!$Y12=Statistika!$F$81,Deník!$W12,""),"")</f>
        <v/>
      </c>
      <c r="FX12" s="233" t="str">
        <f>IF(Deník!$W12&lt;&gt;"",IF(Deník!$Y12=Statistika!$F$82,Deník!$W12,""),"")</f>
        <v/>
      </c>
      <c r="FY12" s="233" t="str">
        <f>IF(Deník!$W12&lt;&gt;"",IF(Deník!$Y12=Statistika!$F$83,Deník!$W12,""),"")</f>
        <v/>
      </c>
      <c r="FZ12" s="233" t="str">
        <f>IF(Deník!$W12&lt;&gt;"",IF(Deník!$Y12=Statistika!$F$84,Deník!$W12,""),"")</f>
        <v/>
      </c>
      <c r="GA12" s="233" t="str">
        <f>IF(Deník!$W12&lt;&gt;"",IF(Deník!$Y12=Statistika!$F$85,Deník!$W12,""),"")</f>
        <v/>
      </c>
      <c r="GB12" s="233" t="str">
        <f>IF(Deník!$W12&lt;&gt;"",IF(Deník!$Y12=Statistika!$F$86,Deník!$W12,""),"")</f>
        <v/>
      </c>
      <c r="GC12" s="233" t="str">
        <f>IF(Deník!$W12&lt;&gt;"",IF(Deník!$Y12=Statistika!$F$87,Deník!$W12,""),"")</f>
        <v/>
      </c>
      <c r="GD12" s="233" t="str">
        <f>IF(Deník!$W12&lt;&gt;"",IF(Deník!$Y12=Statistika!$F$88,Deník!$W12,""),"")</f>
        <v/>
      </c>
      <c r="GE12" s="233" t="str">
        <f>IF(Deník!$W12&lt;&gt;"",IF(Deník!$Y12=Statistika!$F$89,Deník!$W12,""),"")</f>
        <v/>
      </c>
      <c r="GF12" s="233" t="str">
        <f>IF(Deník!$W12&lt;&gt;"",IF(Deník!$Y12=Statistika!$F$90,Deník!$W12,""),"")</f>
        <v/>
      </c>
      <c r="GG12" s="233" t="str">
        <f>IF(Deník!$W12&lt;&gt;"",IF(Deník!$Y12=Statistika!$F$91,Deník!$W12,""),"")</f>
        <v/>
      </c>
      <c r="GH12" s="233"/>
      <c r="GI12" s="233" t="str">
        <f>IF(Deník!$W12&lt;&gt;"",IF(Deník!$AB12=Statistika!$L$100,Deník!$W12,""),"")</f>
        <v/>
      </c>
      <c r="GJ12" s="233" t="str">
        <f>IF(Deník!$W12&lt;&gt;"",IF(Deník!$AB12=Statistika!$L$101,Deník!$W12,""),"")</f>
        <v/>
      </c>
      <c r="GK12" s="233" t="str">
        <f>IF(Deník!$W12&lt;&gt;"",IF(Deník!$AB12=Statistika!$L$102,Deník!$W12,""),"")</f>
        <v/>
      </c>
      <c r="GL12" s="233" t="str">
        <f>IF(Deník!$W12&lt;&gt;"",IF(Deník!$AB12=Statistika!$L$103,Deník!$W12,""),"")</f>
        <v/>
      </c>
      <c r="GM12" s="233" t="str">
        <f>IF(Deník!$W12&lt;&gt;"",IF(Deník!$AB12=Statistika!$L$104,Deník!$W12,""),"")</f>
        <v/>
      </c>
      <c r="GN12" s="233" t="str">
        <f>IF(Deník!$W12&lt;&gt;"",IF(Deník!$AB12=Statistika!$L$105,Deník!$W12,""),"")</f>
        <v/>
      </c>
      <c r="GO12" s="233" t="str">
        <f>IF(Deník!$W12&lt;&gt;"",IF(Deník!$AB12=Statistika!$L$106,Deník!$W12,""),"")</f>
        <v/>
      </c>
      <c r="GP12" s="233" t="str">
        <f>IF(Deník!$W12&lt;&gt;"",IF(Deník!$AB12=Statistika!$L$107,Deník!$W12,""),"")</f>
        <v/>
      </c>
      <c r="GQ12" s="233" t="str">
        <f>IF(Deník!$W12&lt;&gt;"",IF(Deník!$AB12=Statistika!$L$108,Deník!$W12,""),"")</f>
        <v/>
      </c>
      <c r="GS12" s="233" t="str">
        <f>IF(Deník!$W12&lt;0,IF(Deník!$AC12=Statistika!$F$117,Deník!$W12,""),"")</f>
        <v/>
      </c>
      <c r="GT12" s="233" t="str">
        <f>IF(Deník!$W12&lt;0,IF(Deník!$AC12=Statistika!$F$118,Deník!$W12,""),"")</f>
        <v/>
      </c>
      <c r="GU12" s="233" t="str">
        <f>IF(Deník!$W12&lt;0,IF(Deník!$AC12=Statistika!$F$119,Deník!$W12,""),"")</f>
        <v/>
      </c>
      <c r="GV12" s="233" t="str">
        <f>IF(Deník!$W12&lt;0,IF(Deník!$AC12=Statistika!$F$120,Deník!$W12,""),"")</f>
        <v/>
      </c>
      <c r="GW12" s="233" t="str">
        <f>IF(Deník!$W12&lt;0,IF(Deník!$AC12=Statistika!$F$121,Deník!$W12,""),"")</f>
        <v/>
      </c>
      <c r="GX12" s="233" t="str">
        <f>IF(Deník!$W12&lt;0,IF(Deník!$AC12=Statistika!$F$122,Deník!$W12,""),"")</f>
        <v/>
      </c>
      <c r="GY12" s="233" t="str">
        <f>IF(Deník!$W12&lt;0,IF(Deník!$AC12=Statistika!$F$123,Deník!$W12,""),"")</f>
        <v/>
      </c>
      <c r="GZ12" s="233" t="str">
        <f>IF(Deník!$W12&lt;0,IF(Deník!$AC12=Statistika!$F$124,Deník!$W12,""),"")</f>
        <v/>
      </c>
      <c r="HA12" s="233" t="str">
        <f>IF(Deník!$W12&lt;0,IF(Deník!$AC12=Statistika!$F$125,Deník!$W12,""),"")</f>
        <v/>
      </c>
      <c r="HC12" s="233" t="str">
        <f>IF(Deník!$W12&lt;0,IF(Deník!$AD12=Statistika!$F$133,Deník!$W12,""),"")</f>
        <v/>
      </c>
      <c r="HD12" s="233" t="str">
        <f>IF(Deník!$W12&lt;0,IF(Deník!$AD12=Statistika!$F$134,Deník!$W12,""),"")</f>
        <v/>
      </c>
      <c r="HE12" s="233" t="str">
        <f>IF(Deník!$W12&lt;0,IF(Deník!$AD12=Statistika!$F$135,Deník!$W12,""),"")</f>
        <v/>
      </c>
      <c r="HF12" s="233" t="str">
        <f>IF(Deník!$W12&lt;0,IF(Deník!$AD12=Statistika!$F$136,Deník!$W12,""),"")</f>
        <v/>
      </c>
      <c r="HG12" s="233" t="str">
        <f>IF(Deník!$W12&lt;0,IF(Deník!$AD12=Statistika!$F$137,Deník!$W12,""),"")</f>
        <v/>
      </c>
      <c r="HQ12" t="e">
        <f>IF(Deník!$R12&gt;0,IF(Deník!#REF!="A",1,""),"")</f>
        <v>#REF!</v>
      </c>
      <c r="HR12" t="e">
        <f>IF(Deník!$R12&gt;0,IF(Deník!#REF!="A",1,""),"")</f>
        <v>#REF!</v>
      </c>
      <c r="HS12" t="e">
        <f>IF(Deník!$R12&gt;0,IF(Deník!#REF!="A",1,""),"")</f>
        <v>#REF!</v>
      </c>
      <c r="HT12" t="e">
        <f>IF(Deník!$R12&gt;0,IF(Deník!#REF!="A",1,""),"")</f>
        <v>#REF!</v>
      </c>
      <c r="HU12" t="e">
        <f>IF(Deník!$R12&gt;0,IF(Deník!#REF!="A",1,""),"")</f>
        <v>#REF!</v>
      </c>
      <c r="ID12" s="8">
        <f>Tabulka4[[#This Row],[Sloupec3]]</f>
        <v>42152</v>
      </c>
      <c r="IE12" s="17" t="str">
        <f>IF(AND([1]Deník!$C12&gt;='[1]Měsíční shrnutí'!$D$1,[1]Deník!$C12&lt;='[1]Měsíční shrnutí'!$F$1),[1]Deník!$X12,"")</f>
        <v>Pinbar</v>
      </c>
      <c r="IF12" s="626" t="str">
        <f t="shared" si="6"/>
        <v/>
      </c>
      <c r="IG12" s="627" t="s">
        <v>919</v>
      </c>
      <c r="IH12" s="626">
        <f t="shared" si="4"/>
        <v>0</v>
      </c>
    </row>
    <row r="13" spans="1:242">
      <c r="A13" s="8">
        <f>Deník!C14</f>
        <v>42153</v>
      </c>
      <c r="B13" s="50">
        <f>Deník!R14</f>
        <v>-28.799999999999937</v>
      </c>
      <c r="C13" s="102" t="str">
        <f>IF(AND(Deník!R14&gt;1,Deník!R14&lt;&gt;""),1,"")</f>
        <v/>
      </c>
      <c r="D13" s="102">
        <f>IF(AND(Deník!R14&lt;=0,Deník!R14&lt;&gt;""),1,"")</f>
        <v>1</v>
      </c>
      <c r="E13" s="103" t="str">
        <f>IF(AND(Deník!R14&gt;=0,Deník!R14&lt;=1),1,"")</f>
        <v/>
      </c>
      <c r="F13" s="79">
        <f>IF(Deník!R14&lt;&gt;"",Deník!R14+F12,"")</f>
        <v>-70.499999999996859</v>
      </c>
      <c r="G13" s="85"/>
      <c r="H13" s="54" t="str">
        <f>IF(MONTH(Deník!$C13)=H$2,IF(AND(Deník!$R13&gt;=0,Deník!$R13&lt;=1),"BE",Deník!$R13),"")</f>
        <v/>
      </c>
      <c r="I13" s="11" t="str">
        <f>IF(MONTH(Deník!$C13)=I$2,IF(AND(Deník!$R13&gt;=0,Deník!$R13&lt;=1),"BE",Deník!$R13),"")</f>
        <v/>
      </c>
      <c r="J13" s="11" t="str">
        <f>IF(MONTH(Deník!$C13)=J$2,IF(AND(Deník!$R13&gt;=0,Deník!$R13&lt;=1),"BE",Deník!$R13),"")</f>
        <v/>
      </c>
      <c r="K13" s="11" t="str">
        <f>IF(MONTH(Deník!$C13)=K$2,IF(AND(Deník!$R13&gt;=0,Deník!$R13&lt;=1),"BE",Deník!$R13),"")</f>
        <v/>
      </c>
      <c r="L13" s="11">
        <f>IF(MONTH(Deník!$C13)=L$2,IF(AND(Deník!$R13&gt;=0,Deník!$R13&lt;=1),"BE",Deník!$R13),"")</f>
        <v>-50</v>
      </c>
      <c r="M13" s="11" t="str">
        <f>IF(MONTH(Deník!$C13)=M$2,IF(AND(Deník!$R13&gt;=0,Deník!$R13&lt;=1),"BE",Deník!$R13),"")</f>
        <v/>
      </c>
      <c r="N13" s="11" t="str">
        <f>IF(MONTH(Deník!$C13)=N$2,IF(AND(Deník!$R13&gt;=0,Deník!$R13&lt;=1),"BE",Deník!$R13),"")</f>
        <v/>
      </c>
      <c r="O13" s="11" t="str">
        <f>IF(MONTH(Deník!$C13)=O$2,IF(AND(Deník!$R13&gt;=0,Deník!$R13&lt;=1),"BE",Deník!$R13),"")</f>
        <v/>
      </c>
      <c r="P13" s="11" t="str">
        <f>IF(MONTH(Deník!$C13)=P$2,IF(AND(Deník!$R13&gt;=0,Deník!$R13&lt;=1),"BE",Deník!$R13),"")</f>
        <v/>
      </c>
      <c r="Q13" s="11" t="str">
        <f>IF(MONTH(Deník!$C13)=Q$2,IF(AND(Deník!$R13&gt;=0,Deník!$R13&lt;=1),"BE",Deník!$R13),"")</f>
        <v/>
      </c>
      <c r="R13" s="11" t="str">
        <f>IF(MONTH(Deník!$C13)=R$2,IF(AND(Deník!$R13&gt;=0,Deník!$R13&lt;=1),"BE",Deník!$R13),"")</f>
        <v/>
      </c>
      <c r="S13" s="57" t="str">
        <f>IF(MONTH(Deník!$C13)=S$2,IF(AND(Deník!$R13&gt;=0,Deník!$R13&lt;=1),"BE",Deník!$R13),"")</f>
        <v/>
      </c>
      <c r="U13" s="128" t="s">
        <v>97</v>
      </c>
      <c r="V13" s="129">
        <v>10</v>
      </c>
      <c r="X13" s="600" t="str">
        <f>IF(Deník!$R13&lt;&gt;"",IF(Deník!$B13=Statistika!$F$63,IF(AND(Deník!$R13&gt;=0,Deník!$R13&lt;=1),"BE",Deník!$R13),""),"")</f>
        <v/>
      </c>
      <c r="Y13" s="13" t="str">
        <f>IF(Deník!$R13&lt;&gt;"",IF(Deník!$B13=Statistika!$F$64,IF(AND(Deník!$R13&gt;=0,Deník!$R13&lt;=1),"BE",Deník!$R13),""),"")</f>
        <v/>
      </c>
      <c r="Z13" s="13" t="str">
        <f>IF(Deník!$R13&lt;&gt;"",IF(Deník!$B13=Statistika!$F$65,IF(AND(Deník!$R13&gt;=0,Deník!$R13&lt;=1),"BE",Deník!$R13),""),"")</f>
        <v/>
      </c>
      <c r="AA13" s="13">
        <f>IF(Deník!$R13&lt;&gt;"",IF(Deník!$B13=Statistika!$F$66,IF(AND(Deník!$R13&gt;=0,Deník!$R13&lt;=1),"BE",Deník!$R13),""),"")</f>
        <v>-50</v>
      </c>
      <c r="AB13" s="13" t="str">
        <f>IF(Deník!$R13&lt;&gt;"",IF(Deník!$B13=Statistika!$F$67,IF(AND(Deník!$R13&gt;=0,Deník!$R13&lt;=1),"BE",Deník!$R13),""),"")</f>
        <v/>
      </c>
      <c r="AC13" s="13" t="str">
        <f>IF(Deník!$R13&lt;&gt;"",IF(Deník!$B13=Statistika!$F$68,IF(AND(Deník!$R13&gt;=0,Deník!$R13&lt;=1),"BE",Deník!$R13),""),"")</f>
        <v/>
      </c>
      <c r="AD13" s="13" t="str">
        <f>IF(Deník!$R13&lt;&gt;"",IF(Deník!$B13=Statistika!$F$69,IF(AND(Deník!$R13&gt;=0,Deník!$R13&lt;=1),"BE",Deník!$R13),""),"")</f>
        <v/>
      </c>
      <c r="AE13" s="601" t="str">
        <f>IF(Deník!$R13&lt;&gt;"",IF(Deník!$B13=Statistika!$F$70,IF(AND(Deník!$R13&gt;=0,Deník!$R13&lt;=1),"BE",Deník!$R13),""),"")</f>
        <v/>
      </c>
      <c r="AF13" s="90"/>
      <c r="AG13" s="63" t="str">
        <f>IF(Deník!$R13&lt;&gt;"",IF(Deník!$J13="L",IF(AND(Deník!$R13&gt;=0,Deník!$R13&lt;=1),"BE",Deník!$R13),""),"")</f>
        <v/>
      </c>
      <c r="AH13" s="13">
        <f>IF(Deník!$R13&lt;&gt;"",IF(Deník!$J13="S",IF(AND(Deník!$R13&gt;=0,Deník!$R13&lt;=1),"BE",Deník!$R13),""),"")</f>
        <v>-50</v>
      </c>
      <c r="AI13" s="95"/>
      <c r="AJ13" s="71">
        <f>IF(Deník!N14&lt;&gt;"",Deník!N14*-1,"")</f>
        <v>-28.799999999999937</v>
      </c>
      <c r="AK13" s="88"/>
      <c r="AL13" s="63" t="str">
        <f>IF(WEEKDAY(Deník!$C13,2)=1,IF(AND(Deník!$R13&gt;=0,Deník!$R13&lt;=1),"BE",Deník!$R13),"")</f>
        <v/>
      </c>
      <c r="AM13" s="13" t="str">
        <f>IF(WEEKDAY(Deník!$C13,2)=2,IF(AND(Deník!$R13&gt;=0,Deník!$R13&lt;=1),"BE",Deník!$R13),"")</f>
        <v/>
      </c>
      <c r="AN13" s="13" t="str">
        <f>IF(WEEKDAY(Deník!$C13,2)=3,IF(AND(Deník!$R13&gt;=0,Deník!$R13&lt;=1),"BE",Deník!$R13),"")</f>
        <v/>
      </c>
      <c r="AO13" s="13" t="str">
        <f>IF(WEEKDAY(Deník!$C13,2)=4,IF(AND(Deník!$R13&gt;=0,Deník!$R13&lt;=1),"BE",Deník!$R13),"")</f>
        <v/>
      </c>
      <c r="AP13" s="60">
        <f>IF(WEEKDAY(Deník!$C13,2)=5,IF(AND(Deník!$R13&gt;=0,Deník!$R13&lt;=1),"BE",Deník!$R13),"")</f>
        <v>-50</v>
      </c>
      <c r="AQ13" s="99"/>
      <c r="AR13" s="100">
        <f>Deník!D13</f>
        <v>0.41736111111111113</v>
      </c>
      <c r="AS13" s="63" t="str">
        <f>IF(Deník!$D13&lt;&gt;"",IF(AND(Deník!$D13&gt;=AS$2,Deník!$D13&lt;=AS$3),IF(AND(Deník!$R13&gt;=0,Deník!$R13&lt;=1),"BE",Deník!$R13),""),"")</f>
        <v/>
      </c>
      <c r="AT13" s="63" t="str">
        <f>IF(Deník!$D13&lt;&gt;"",IF(AND(Deník!$D13&gt;=AT$2,Deník!$D13&lt;=AT$3),IF(AND(Deník!$R13&gt;=0,Deník!$R13&lt;=1),"BE",Deník!$R13),""),"")</f>
        <v/>
      </c>
      <c r="AU13" s="63" t="str">
        <f>IF(Deník!$D13&lt;&gt;"",IF(AND(Deník!$D13&gt;=AU$2,Deník!$D13&lt;=AU$3),IF(AND(Deník!$R13&gt;=0,Deník!$R13&lt;=1),"BE",Deník!$R13),""),"")</f>
        <v/>
      </c>
      <c r="AV13" s="63" t="str">
        <f>IF(Deník!$D13&lt;&gt;"",IF(AND(Deník!$D13&gt;=AV$2,Deník!$D13&lt;=AV$3),IF(AND(Deník!$R13&gt;=0,Deník!$R13&lt;=1),"BE",Deník!$R13),""),"")</f>
        <v/>
      </c>
      <c r="AW13" s="63" t="str">
        <f>IF(Deník!$D13&lt;&gt;"",IF(AND(Deník!$D13&gt;=AW$2,Deník!$D13&lt;=AW$3),IF(AND(Deník!$R13&gt;=0,Deník!$R13&lt;=1),"BE",Deník!$R13),""),"")</f>
        <v/>
      </c>
      <c r="AX13" s="63">
        <f>IF(Deník!$D13&lt;&gt;"",IF(AND(Deník!$D13&gt;=AX$2,Deník!$D13&lt;=AX$3),IF(AND(Deník!$R13&gt;=0,Deník!$R13&lt;=1),"BE",Deník!$R13),""),"")</f>
        <v>-50</v>
      </c>
      <c r="AY13" s="63" t="str">
        <f>IF(Deník!$D13&lt;&gt;"",IF(AND(Deník!$D13&gt;=AY$2,Deník!$D13&lt;=AY$3),IF(AND(Deník!$R13&gt;=0,Deník!$R13&lt;=1),"BE",Deník!$R13),""),"")</f>
        <v/>
      </c>
      <c r="AZ13" s="63" t="str">
        <f>IF(Deník!$D13&lt;&gt;"",IF(AND(Deník!$D13&gt;=AZ$2,Deník!$D13&lt;=AZ$3),IF(AND(Deník!$R13&gt;=0,Deník!$R13&lt;=1),"BE",Deník!$R13),""),"")</f>
        <v/>
      </c>
      <c r="BA13" s="63" t="str">
        <f>IF(Deník!$D13&lt;&gt;"",IF(AND(Deník!$D13&gt;=BA$2,Deník!$D13&lt;=BA$3),IF(AND(Deník!$R13&gt;=0,Deník!$R13&lt;=1),"BE",Deník!$R13),""),"")</f>
        <v/>
      </c>
      <c r="BB13" s="63" t="str">
        <f>IF(Deník!$D13&lt;&gt;"",IF(AND(Deník!$D13&gt;=BB$2,Deník!$D13&lt;=BB$3),IF(AND(Deník!$R13&gt;=0,Deník!$R13&lt;=1),"BE",Deník!$R13),""),"")</f>
        <v/>
      </c>
      <c r="BC13" s="71" t="str">
        <f>IF(Deník!$D13&lt;&gt;"",IF(AND(Deník!$D13&gt;=BC$2,Deník!$D13&lt;=BC$3),IF(AND(Deník!$R13&gt;=0,Deník!$R13&lt;=1),"BE",Deník!$R13),""),"")</f>
        <v/>
      </c>
      <c r="BD13" s="20">
        <f>IF(Deník!$J14="S",(Deník!$M14-Deník!$K14),IF(Deník!$J14="L",(Deník!$K14-Deník!$M14),""))</f>
        <v>2.8799999999999937E-3</v>
      </c>
      <c r="BE13" s="20">
        <f>IF(Deník!$J14="S",(Deník!$K14-Deník!$O14),IF(Deník!$J14="L",(Deník!$O14-Deník!$K14),""))</f>
        <v>3.8400000000000656E-3</v>
      </c>
      <c r="BF13" s="20">
        <f>IF(Deník!$J14="S",(Deník!$K14-Deník!$L14),IF(Deník!$J14="L",(Deník!$L14-Deník!$K14),""))</f>
        <v>-2.8799999999999937E-3</v>
      </c>
      <c r="BG13" s="20">
        <f>IF(Deník!$J14="S",(Deník!$K14-Deník!$S14),IF(Deník!$J14="L",(Deník!$S14-Deník!$K14),""))</f>
        <v>-3.5399999999998766E-3</v>
      </c>
      <c r="BH13" s="20">
        <f>IF(Deník!$J14="S",(Deník!$K14-Deník!$U14),IF(Deník!$J14="L",(Deník!$U14-Deník!$K14),""))</f>
        <v>3.989999999999938E-3</v>
      </c>
      <c r="BI13" s="20" t="str">
        <f>IF(Deník!$R13&gt;1,Deník!$R13,"")</f>
        <v/>
      </c>
      <c r="BJ13" s="20">
        <f>IF(Deník!$R13&lt;0,Deník!$R13,"")</f>
        <v>-50</v>
      </c>
      <c r="BK13" s="17"/>
      <c r="BM13" s="233" t="str">
        <f>IF(Deník!$R13&lt;&gt;"",IF(Deník!$Y13=Statistika!$F$78,IF(AND(Deník!$R13&gt;=0,Deník!$R13&lt;=1),"BE",Deník!$R13),""),"")</f>
        <v/>
      </c>
      <c r="BN13" s="233" t="str">
        <f>IF(Deník!$R13&lt;&gt;"",IF(Deník!$Y13=Statistika!$F$79,IF(AND(Deník!$R13&gt;=0,Deník!$R13&lt;=1),"BE",Deník!$R13),""),"")</f>
        <v/>
      </c>
      <c r="BO13" s="233" t="str">
        <f>IF(Deník!$R13&lt;&gt;"",IF(Deník!$Y13=Statistika!$F$80,IF(AND(Deník!$R13&gt;=0,Deník!$R13&lt;=1),"BE",Deník!$R13),""),"")</f>
        <v/>
      </c>
      <c r="BP13" s="233" t="str">
        <f>IF(Deník!$R13&lt;&gt;"",IF(Deník!$Y13=Statistika!$F$81,IF(AND(Deník!$R13&gt;=0,Deník!$R13&lt;=1),"BE",Deník!$R13),""),"")</f>
        <v/>
      </c>
      <c r="BQ13" s="233" t="str">
        <f>IF(Deník!$R13&lt;&gt;"",IF(Deník!$Y13=Statistika!$F$82,IF(AND(Deník!$R13&gt;=0,Deník!$R13&lt;=1),"BE",Deník!$R13),""),"")</f>
        <v/>
      </c>
      <c r="BR13" s="233">
        <f>IF(Deník!$R13&lt;&gt;"",IF(Deník!$Y13=Statistika!$F$83,IF(AND(Deník!$R13&gt;=0,Deník!$R13&lt;=1),"BE",Deník!$R13),""),"")</f>
        <v>-50</v>
      </c>
      <c r="BS13" s="233" t="str">
        <f>IF(Deník!$R13&lt;&gt;"",IF(Deník!$Y13=Statistika!$F$84,IF(AND(Deník!$R13&gt;=0,Deník!$R13&lt;=1),"BE",Deník!$R13),""),"")</f>
        <v/>
      </c>
      <c r="BT13" s="233" t="str">
        <f>IF(Deník!$R13&lt;&gt;"",IF(Deník!$Y13=Statistika!$F$85,IF(AND(Deník!$R13&gt;=0,Deník!$R13&lt;=1),"BE",Deník!$R13),""),"")</f>
        <v/>
      </c>
      <c r="BU13" s="233" t="str">
        <f>IF(Deník!$R13&lt;&gt;"",IF(Deník!$Y13=Statistika!$F$86,IF(AND(Deník!$R13&gt;=0,Deník!$R13&lt;=1),"BE",Deník!$R13),""),"")</f>
        <v/>
      </c>
      <c r="BV13" s="233" t="str">
        <f>IF(Deník!$R13&lt;&gt;"",IF(Deník!$Y13=Statistika!$F$87,IF(AND(Deník!$R13&gt;=0,Deník!$R13&lt;=1),"BE",Deník!$R13),""),"")</f>
        <v/>
      </c>
      <c r="BW13" s="233" t="str">
        <f>IF(Deník!$R13&lt;&gt;"",IF(Deník!$Y13=Statistika!$F$88,IF(AND(Deník!$R13&gt;=0,Deník!$R13&lt;=1),"BE",Deník!$R13),""),"")</f>
        <v/>
      </c>
      <c r="BX13" s="233" t="str">
        <f>IF(Deník!$R13&lt;&gt;"",IF(Deník!$Y13=Statistika!$F$89,IF(AND(Deník!$R13&gt;=0,Deník!$R13&lt;=1),"BE",Deník!$R13),""),"")</f>
        <v/>
      </c>
      <c r="BY13" s="233" t="str">
        <f>IF(Deník!$R13&lt;&gt;"",IF(Deník!$Y13=Statistika!$F$90,IF(AND(Deník!$R13&gt;=0,Deník!$R13&lt;=1),"BE",Deník!$R13),""),"")</f>
        <v/>
      </c>
      <c r="BZ13" s="233" t="str">
        <f>IF(Deník!$R13&lt;&gt;"",IF(Deník!$Y13=Statistika!$F$91,IF(AND(Deník!$R13&gt;=0,Deník!$R13&lt;=1),"BE",Deník!$R13),""),"")</f>
        <v/>
      </c>
      <c r="CA13" s="233"/>
      <c r="CB13" s="233">
        <f>IF(Deník!$R13&lt;&gt;"",IF(Deník!$AB13="SL",IF(AND(Deník!$R13&gt;=0,Deník!$R13&lt;=1),"BE",Deník!$R13),""),"")</f>
        <v>-50</v>
      </c>
      <c r="CC13" s="233" t="str">
        <f>IF(Deník!$R13&lt;&gt;"",IF(Deník!$AB13="BE10",IF(AND(Deník!$R13&gt;=0,Deník!$R13&lt;=1),"BE",Deník!$R13),""),"")</f>
        <v/>
      </c>
      <c r="CD13" s="233" t="str">
        <f>IF(Deník!$R13&lt;&gt;"",IF(Deník!$AB13="BE15",IF(AND(Deník!$R13&gt;=0,Deník!$R13&lt;=1),"BE",Deník!$R13),""),"")</f>
        <v/>
      </c>
      <c r="CE13" s="233" t="str">
        <f>IF(Deník!$R13&lt;&gt;"",IF(Deník!$AB13="BE20",IF(AND(Deník!$R13&gt;=0,Deník!$R13&lt;=1),"BE",Deník!$R13),""),"")</f>
        <v/>
      </c>
      <c r="CF13" s="233" t="str">
        <f>IF(Deník!$R13&lt;&gt;"",IF(Deník!$AB13="TP1",IF(AND(Deník!$R13&gt;=0,Deník!$R13&lt;=1),"BE",Deník!$R13),""),"")</f>
        <v/>
      </c>
      <c r="CG13" s="233" t="str">
        <f>IF(Deník!$R13&lt;&gt;"",IF(Deník!$AB13="TP2",IF(AND(Deník!$R13&gt;=0,Deník!$R13&lt;=1),"BE",Deník!$R13),""),"")</f>
        <v/>
      </c>
      <c r="CH13" s="233" t="str">
        <f>IF(Deník!$R13&lt;&gt;"",IF(Deník!$AB13="TP3",IF(AND(Deník!$R13&gt;=0,Deník!$R13&lt;=1),"BE",Deník!$R13),""),"")</f>
        <v/>
      </c>
      <c r="CI13" s="233" t="str">
        <f>IF(Deník!$R13&lt;&gt;"",IF(Deník!$AB13="Trailing SL",IF(AND(Deník!$R13&gt;=0,Deník!$R13&lt;=1),"BE",Deník!$R13),""),"")</f>
        <v/>
      </c>
      <c r="CJ13" s="233" t="str">
        <f>IF(Deník!$R13&lt;&gt;"",IF(Deník!$AB13="Manual",IF(AND(Deník!$R13&gt;=0,Deník!$R13&lt;=1),"BE",Deník!$R13),""),"")</f>
        <v/>
      </c>
      <c r="CK13" s="233"/>
      <c r="CL13" s="233" t="str">
        <f>IF(Deník!$R13&lt;0,IF(Deník!$AC13=Statistika!$F$117,Deník!$R13,""),"")</f>
        <v/>
      </c>
      <c r="CM13" s="233">
        <f>IF(Deník!$R13&lt;0,IF(Deník!$AC13=Statistika!$F$118,Deník!$R13,""),"")</f>
        <v>-50</v>
      </c>
      <c r="CN13" s="233" t="str">
        <f>IF(Deník!$R13&lt;0,IF(Deník!$AC13=Statistika!$F$119,Deník!$R13,""),"")</f>
        <v/>
      </c>
      <c r="CO13" s="233" t="str">
        <f>IF(Deník!$R13&lt;0,IF(Deník!$AC13=Statistika!$F$120,Deník!$R13,""),"")</f>
        <v/>
      </c>
      <c r="CP13" s="233" t="str">
        <f>IF(Deník!$R13&lt;0,IF(Deník!$AC13=Statistika!$F$121,Deník!$R13,""),"")</f>
        <v/>
      </c>
      <c r="CQ13" s="233" t="str">
        <f>IF(Deník!$R13&lt;0,IF(Deník!$AC13=Statistika!$F$122,Deník!$R13,""),"")</f>
        <v/>
      </c>
      <c r="CR13" s="233" t="str">
        <f>IF(Deník!$R13&lt;0,IF(Deník!$AC13=Statistika!$F$123,Deník!$R13,""),"")</f>
        <v/>
      </c>
      <c r="CS13" s="233" t="str">
        <f>IF(Deník!$R13&lt;0,IF(Deník!$AC13=Statistika!$F$124,Deník!$R13,""),"")</f>
        <v/>
      </c>
      <c r="CT13" s="233" t="str">
        <f>IF(Deník!$R13&lt;0,IF(Deník!$AC13=Statistika!$F$125,Deník!$R13,""),"")</f>
        <v/>
      </c>
      <c r="CU13" s="233"/>
      <c r="CV13" s="233" t="str">
        <f>IF(Deník!$R13&lt;0,IF(Deník!$AD13=$CV$2,Deník!$R13,""),"")</f>
        <v/>
      </c>
      <c r="CW13" s="233" t="str">
        <f>IF(Deník!$R13&lt;0,IF(Deník!$AD13=$CW$2,Deník!$R13,""),"")</f>
        <v/>
      </c>
      <c r="CX13" s="233" t="str">
        <f>IF(Deník!$R13&lt;0,IF(Deník!$AD13=$CX$2,Deník!$R13,""),"")</f>
        <v/>
      </c>
      <c r="CY13" s="233" t="str">
        <f>IF(Deník!$R13&lt;0,IF(Deník!$AD13=$CY$2,Deník!$R13,""),"")</f>
        <v/>
      </c>
      <c r="CZ13" s="233" t="str">
        <f>IF(Deník!$R13&lt;0,IF(Deník!$AD13=$CZ$2,Deník!$R13,""),"")</f>
        <v/>
      </c>
      <c r="DL13" s="221">
        <f t="shared" si="5"/>
        <v>96874.36</v>
      </c>
      <c r="DM13" s="220">
        <f t="shared" si="3"/>
        <v>-3.1256399999999962E-2</v>
      </c>
      <c r="DO13" s="50">
        <f>Deník!W14</f>
        <v>-1076.58</v>
      </c>
      <c r="DP13" s="102" t="str">
        <f>IF(AND(Deník!W14&gt;0),1,"")</f>
        <v/>
      </c>
      <c r="DQ13" s="102">
        <f>IF(AND(Deník!W14&lt;=0),1,"")</f>
        <v>1</v>
      </c>
      <c r="DR13" s="227"/>
      <c r="DS13" s="228"/>
      <c r="DT13" s="85"/>
      <c r="DU13" s="54" t="str">
        <f>IF(MONTH(Deník!$C13)=DU$2,Deník!$W13,"")</f>
        <v/>
      </c>
      <c r="DV13" s="222" t="str">
        <f>IF(MONTH(Deník!$C13)=DV$2,Deník!$W13,"")</f>
        <v/>
      </c>
      <c r="DW13" s="222" t="str">
        <f>IF(MONTH(Deník!$C13)=DW$2,Deník!$W13,"")</f>
        <v/>
      </c>
      <c r="DX13" s="222" t="str">
        <f>IF(MONTH(Deník!$C13)=DX$2,Deník!$W13,"")</f>
        <v/>
      </c>
      <c r="DY13" s="222">
        <f>IF(MONTH(Deník!$C13)=DY$2,Deník!$W13,"")</f>
        <v>-1369.5</v>
      </c>
      <c r="DZ13" s="222" t="str">
        <f>IF(MONTH(Deník!$C13)=DZ$2,Deník!$W13,"")</f>
        <v/>
      </c>
      <c r="EA13" s="222" t="str">
        <f>IF(MONTH(Deník!$C13)=EA$2,Deník!$W13,"")</f>
        <v/>
      </c>
      <c r="EB13" s="222" t="str">
        <f>IF(MONTH(Deník!$C13)=EB$2,Deník!$W13,"")</f>
        <v/>
      </c>
      <c r="EC13" s="222" t="str">
        <f>IF(MONTH(Deník!$C13)=EC$2,Deník!$W13,"")</f>
        <v/>
      </c>
      <c r="ED13" s="222" t="str">
        <f>IF(MONTH(Deník!$C13)=ED$2,Deník!$W13,"")</f>
        <v/>
      </c>
      <c r="EE13" s="222" t="str">
        <f>IF(MONTH(Deník!$C13)=EE$2,Deník!$W13,"")</f>
        <v/>
      </c>
      <c r="EF13" s="222" t="str">
        <f>IF(MONTH(Deník!$C13)=EF$2,Deník!$W13,"")</f>
        <v/>
      </c>
      <c r="EI13" s="600" t="str">
        <f>IF(Deník!$W13&lt;&gt;"",IF(Deník!$B13=Statistika!$F$63,Deník!$W13,""),"")</f>
        <v/>
      </c>
      <c r="EJ13" s="13" t="str">
        <f>IF(Deník!$W13&lt;&gt;"",IF(Deník!$B13=Statistika!$F$64,Deník!$W13,""),"")</f>
        <v/>
      </c>
      <c r="EK13" s="13" t="str">
        <f>IF(Deník!$W13&lt;&gt;"",IF(Deník!$B13=Statistika!$F$65,Deník!$W13,""),"")</f>
        <v/>
      </c>
      <c r="EL13" s="13">
        <f>IF(Deník!$W13&lt;&gt;"",IF(Deník!$B13=Statistika!$F$66,Deník!$W13,""),"")</f>
        <v>-1369.5</v>
      </c>
      <c r="EM13" s="13" t="str">
        <f>IF(Deník!$W13&lt;&gt;"",IF(Deník!$B13=Statistika!$F$67,Deník!$W13,""),"")</f>
        <v/>
      </c>
      <c r="EN13" s="13" t="str">
        <f>IF(Deník!$W13&lt;&gt;"",IF(Deník!$B13=Statistika!$F$68,Deník!$W13,""),"")</f>
        <v/>
      </c>
      <c r="EO13" s="13" t="str">
        <f>IF(Deník!$W13&lt;&gt;"",IF(Deník!$B13=Statistika!$F$69,Deník!$W13,""),"")</f>
        <v/>
      </c>
      <c r="EP13" s="601" t="str">
        <f>IF(Deník!$W13&lt;&gt;"",IF(Deník!$B13=Statistika!$F$70,Deník!$W13,""),"")</f>
        <v/>
      </c>
      <c r="EQ13" s="90"/>
      <c r="ER13" s="63" t="str">
        <f>IF(Deník!$W13&lt;&gt;"",IF(Deník!$J13="L",Deník!$W13,""),"")</f>
        <v/>
      </c>
      <c r="ES13" s="13">
        <f>IF(Deník!$W13&lt;&gt;"",IF(Deník!$J13="S",Deník!$W13,""),"")</f>
        <v>-1369.5</v>
      </c>
      <c r="ET13" s="95"/>
      <c r="EU13" s="88"/>
      <c r="EV13" s="63" t="str">
        <f>IF(WEEKDAY(Deník!$C13,2)=1,Deník!$W13,"")</f>
        <v/>
      </c>
      <c r="EW13" s="13" t="str">
        <f>IF(WEEKDAY(Deník!$C13,2)=2,Deník!$W13,"")</f>
        <v/>
      </c>
      <c r="EX13" s="13" t="str">
        <f>IF(WEEKDAY(Deník!$C13,2)=3,Deník!$W13,"")</f>
        <v/>
      </c>
      <c r="EY13" s="13" t="str">
        <f>IF(WEEKDAY(Deník!$C13,2)=4,Deník!$W13,"")</f>
        <v/>
      </c>
      <c r="EZ13" s="60">
        <f>IF(WEEKDAY(Deník!$C13,2)=5,Deník!$W13,"")</f>
        <v>-1369.5</v>
      </c>
      <c r="FA13" s="99"/>
      <c r="FB13" s="100">
        <f>Deník!D13</f>
        <v>0.41736111111111113</v>
      </c>
      <c r="FC13" s="63" t="str">
        <f>IF($FB13&lt;&gt;"",IF(AND($FB13&gt;=FC$2,$FB13&lt;=FC$3),Deník!$W13,""))</f>
        <v/>
      </c>
      <c r="FD13" s="63" t="str">
        <f>IF($FB13&lt;&gt;"",IF(AND($FB13&gt;=FD$2,$FB13&lt;=FD$3),Deník!$W13,""))</f>
        <v/>
      </c>
      <c r="FE13" s="63" t="str">
        <f>IF($FB13&lt;&gt;"",IF(AND($FB13&gt;=FE$2,$FB13&lt;=FE$3),Deník!$W13,""))</f>
        <v/>
      </c>
      <c r="FF13" s="63" t="str">
        <f>IF($FB13&lt;&gt;"",IF(AND($FB13&gt;=FF$2,$FB13&lt;=FF$3),Deník!$W13,""))</f>
        <v/>
      </c>
      <c r="FG13" s="63" t="str">
        <f>IF($FB13&lt;&gt;"",IF(AND($FB13&gt;=FG$2,$FB13&lt;=FG$3),Deník!$W13,""))</f>
        <v/>
      </c>
      <c r="FH13" s="63">
        <f>IF($FB13&lt;&gt;"",IF(AND($FB13&gt;=FH$2,$FB13&lt;=FH$3),Deník!$W13,""))</f>
        <v>-1369.5</v>
      </c>
      <c r="FI13" s="63" t="str">
        <f>IF($FB13&lt;&gt;"",IF(AND($FB13&gt;=FI$2,$FB13&lt;=FI$3),Deník!$W13,""))</f>
        <v/>
      </c>
      <c r="FJ13" s="63" t="str">
        <f>IF($FB13&lt;&gt;"",IF(AND($FB13&gt;=FJ$2,$FB13&lt;=FJ$3),Deník!$W13,""))</f>
        <v/>
      </c>
      <c r="FK13" s="63" t="str">
        <f>IF($FB13&lt;&gt;"",IF(AND($FB13&gt;=FK$2,$FB13&lt;=FK$3),Deník!$W13,""))</f>
        <v/>
      </c>
      <c r="FL13" s="63" t="str">
        <f>IF($FB13&lt;&gt;"",IF(AND($FB13&gt;=FL$2,$FB13&lt;=FL$3),Deník!$W13,""))</f>
        <v/>
      </c>
      <c r="FM13" s="63" t="str">
        <f>IF($FB13&lt;&gt;"",IF(AND($FB13&gt;=FM$2,$FB13&lt;=FM$3),Deník!$W13,""))</f>
        <v/>
      </c>
      <c r="FN13" s="13"/>
      <c r="FO13" s="20" t="str">
        <f>IF(Deník!$W13&gt;1,Deník!$W13,"")</f>
        <v/>
      </c>
      <c r="FP13" s="20">
        <f>IF(Deník!$W13&lt;0,Deník!$W13,"")</f>
        <v>-1369.5</v>
      </c>
      <c r="FQ13" s="17"/>
      <c r="FS13" s="233"/>
      <c r="FT13" s="233" t="str">
        <f>IF(Deník!$W13&lt;&gt;"",IF(Deník!$Y13=Statistika!$F$78,Deník!$W13,""),"")</f>
        <v/>
      </c>
      <c r="FU13" s="233" t="str">
        <f>IF(Deník!$W13&lt;&gt;"",IF(Deník!$Y13=Statistika!$F$79,Deník!$W13,""),"")</f>
        <v/>
      </c>
      <c r="FV13" s="233" t="str">
        <f>IF(Deník!$W13&lt;&gt;"",IF(Deník!$Y13=Statistika!$F$80,Deník!$W13,""),"")</f>
        <v/>
      </c>
      <c r="FW13" s="233" t="str">
        <f>IF(Deník!$W13&lt;&gt;"",IF(Deník!$Y13=Statistika!$F$81,Deník!$W13,""),"")</f>
        <v/>
      </c>
      <c r="FX13" s="233" t="str">
        <f>IF(Deník!$W13&lt;&gt;"",IF(Deník!$Y13=Statistika!$F$82,Deník!$W13,""),"")</f>
        <v/>
      </c>
      <c r="FY13" s="233">
        <f>IF(Deník!$W13&lt;&gt;"",IF(Deník!$Y13=Statistika!$F$83,Deník!$W13,""),"")</f>
        <v>-1369.5</v>
      </c>
      <c r="FZ13" s="233" t="str">
        <f>IF(Deník!$W13&lt;&gt;"",IF(Deník!$Y13=Statistika!$F$84,Deník!$W13,""),"")</f>
        <v/>
      </c>
      <c r="GA13" s="233" t="str">
        <f>IF(Deník!$W13&lt;&gt;"",IF(Deník!$Y13=Statistika!$F$85,Deník!$W13,""),"")</f>
        <v/>
      </c>
      <c r="GB13" s="233" t="str">
        <f>IF(Deník!$W13&lt;&gt;"",IF(Deník!$Y13=Statistika!$F$86,Deník!$W13,""),"")</f>
        <v/>
      </c>
      <c r="GC13" s="233" t="str">
        <f>IF(Deník!$W13&lt;&gt;"",IF(Deník!$Y13=Statistika!$F$87,Deník!$W13,""),"")</f>
        <v/>
      </c>
      <c r="GD13" s="233" t="str">
        <f>IF(Deník!$W13&lt;&gt;"",IF(Deník!$Y13=Statistika!$F$88,Deník!$W13,""),"")</f>
        <v/>
      </c>
      <c r="GE13" s="233" t="str">
        <f>IF(Deník!$W13&lt;&gt;"",IF(Deník!$Y13=Statistika!$F$89,Deník!$W13,""),"")</f>
        <v/>
      </c>
      <c r="GF13" s="233" t="str">
        <f>IF(Deník!$W13&lt;&gt;"",IF(Deník!$Y13=Statistika!$F$90,Deník!$W13,""),"")</f>
        <v/>
      </c>
      <c r="GG13" s="233" t="str">
        <f>IF(Deník!$W13&lt;&gt;"",IF(Deník!$Y13=Statistika!$F$91,Deník!$W13,""),"")</f>
        <v/>
      </c>
      <c r="GH13" s="233"/>
      <c r="GI13" s="233">
        <f>IF(Deník!$W13&lt;&gt;"",IF(Deník!$AB13=Statistika!$L$100,Deník!$W13,""),"")</f>
        <v>-1369.5</v>
      </c>
      <c r="GJ13" s="233" t="str">
        <f>IF(Deník!$W13&lt;&gt;"",IF(Deník!$AB13=Statistika!$L$101,Deník!$W13,""),"")</f>
        <v/>
      </c>
      <c r="GK13" s="233" t="str">
        <f>IF(Deník!$W13&lt;&gt;"",IF(Deník!$AB13=Statistika!$L$102,Deník!$W13,""),"")</f>
        <v/>
      </c>
      <c r="GL13" s="233" t="str">
        <f>IF(Deník!$W13&lt;&gt;"",IF(Deník!$AB13=Statistika!$L$103,Deník!$W13,""),"")</f>
        <v/>
      </c>
      <c r="GM13" s="233" t="str">
        <f>IF(Deník!$W13&lt;&gt;"",IF(Deník!$AB13=Statistika!$L$104,Deník!$W13,""),"")</f>
        <v/>
      </c>
      <c r="GN13" s="233" t="str">
        <f>IF(Deník!$W13&lt;&gt;"",IF(Deník!$AB13=Statistika!$L$105,Deník!$W13,""),"")</f>
        <v/>
      </c>
      <c r="GO13" s="233" t="str">
        <f>IF(Deník!$W13&lt;&gt;"",IF(Deník!$AB13=Statistika!$L$106,Deník!$W13,""),"")</f>
        <v/>
      </c>
      <c r="GP13" s="233" t="str">
        <f>IF(Deník!$W13&lt;&gt;"",IF(Deník!$AB13=Statistika!$L$107,Deník!$W13,""),"")</f>
        <v/>
      </c>
      <c r="GQ13" s="233" t="str">
        <f>IF(Deník!$W13&lt;&gt;"",IF(Deník!$AB13=Statistika!$L$108,Deník!$W13,""),"")</f>
        <v/>
      </c>
      <c r="GS13" s="233" t="str">
        <f>IF(Deník!$W13&lt;0,IF(Deník!$AC13=Statistika!$F$117,Deník!$W13,""),"")</f>
        <v/>
      </c>
      <c r="GT13" s="233">
        <f>IF(Deník!$W13&lt;0,IF(Deník!$AC13=Statistika!$F$118,Deník!$W13,""),"")</f>
        <v>-1369.5</v>
      </c>
      <c r="GU13" s="233" t="str">
        <f>IF(Deník!$W13&lt;0,IF(Deník!$AC13=Statistika!$F$119,Deník!$W13,""),"")</f>
        <v/>
      </c>
      <c r="GV13" s="233" t="str">
        <f>IF(Deník!$W13&lt;0,IF(Deník!$AC13=Statistika!$F$120,Deník!$W13,""),"")</f>
        <v/>
      </c>
      <c r="GW13" s="233" t="str">
        <f>IF(Deník!$W13&lt;0,IF(Deník!$AC13=Statistika!$F$121,Deník!$W13,""),"")</f>
        <v/>
      </c>
      <c r="GX13" s="233" t="str">
        <f>IF(Deník!$W13&lt;0,IF(Deník!$AC13=Statistika!$F$122,Deník!$W13,""),"")</f>
        <v/>
      </c>
      <c r="GY13" s="233" t="str">
        <f>IF(Deník!$W13&lt;0,IF(Deník!$AC13=Statistika!$F$123,Deník!$W13,""),"")</f>
        <v/>
      </c>
      <c r="GZ13" s="233" t="str">
        <f>IF(Deník!$W13&lt;0,IF(Deník!$AC13=Statistika!$F$124,Deník!$W13,""),"")</f>
        <v/>
      </c>
      <c r="HA13" s="233" t="str">
        <f>IF(Deník!$W13&lt;0,IF(Deník!$AC13=Statistika!$F$125,Deník!$W13,""),"")</f>
        <v/>
      </c>
      <c r="HC13" s="233" t="str">
        <f>IF(Deník!$W13&lt;0,IF(Deník!$AD13=Statistika!$F$133,Deník!$W13,""),"")</f>
        <v/>
      </c>
      <c r="HD13" s="233" t="str">
        <f>IF(Deník!$W13&lt;0,IF(Deník!$AD13=Statistika!$F$134,Deník!$W13,""),"")</f>
        <v/>
      </c>
      <c r="HE13" s="233" t="str">
        <f>IF(Deník!$W13&lt;0,IF(Deník!$AD13=Statistika!$F$135,Deník!$W13,""),"")</f>
        <v/>
      </c>
      <c r="HF13" s="233" t="str">
        <f>IF(Deník!$W13&lt;0,IF(Deník!$AD13=Statistika!$F$136,Deník!$W13,""),"")</f>
        <v/>
      </c>
      <c r="HG13" s="233" t="str">
        <f>IF(Deník!$W13&lt;0,IF(Deník!$AD13=Statistika!$F$137,Deník!$W13,""),"")</f>
        <v/>
      </c>
      <c r="ID13" s="8">
        <f>Tabulka4[[#This Row],[Sloupec3]]</f>
        <v>42153</v>
      </c>
      <c r="IE13" s="17" t="str">
        <f>IF(AND([1]Deník!$C13&gt;='[1]Měsíční shrnutí'!$D$1,[1]Deník!$C13&lt;='[1]Měsíční shrnutí'!$F$1),[1]Deník!$X13,"")</f>
        <v>DSR-break</v>
      </c>
      <c r="IF13" s="626" t="str">
        <f t="shared" si="6"/>
        <v/>
      </c>
      <c r="IG13" s="627" t="s">
        <v>921</v>
      </c>
      <c r="IH13" s="626">
        <f t="shared" si="4"/>
        <v>0</v>
      </c>
    </row>
    <row r="14" spans="1:242">
      <c r="A14" s="8">
        <f>Deník!C15</f>
        <v>42157</v>
      </c>
      <c r="B14" s="50">
        <f>Deník!R15</f>
        <v>0.70000000000014495</v>
      </c>
      <c r="C14" s="102" t="str">
        <f>IF(AND(Deník!R15&gt;1,Deník!R15&lt;&gt;""),1,"")</f>
        <v/>
      </c>
      <c r="D14" s="102" t="str">
        <f>IF(AND(Deník!R15&lt;=0,Deník!R15&lt;&gt;""),1,"")</f>
        <v/>
      </c>
      <c r="E14" s="103">
        <f>IF(AND(Deník!R15&gt;=0,Deník!R15&lt;=1),1,"")</f>
        <v>1</v>
      </c>
      <c r="F14" s="79">
        <f>IF(Deník!R15&lt;&gt;"",Deník!R15+F13,"")</f>
        <v>-69.799999999996714</v>
      </c>
      <c r="G14" s="85"/>
      <c r="H14" s="54" t="str">
        <f>IF(MONTH(Deník!$C14)=H$2,IF(AND(Deník!$R14&gt;=0,Deník!$R14&lt;=1),"BE",Deník!$R14),"")</f>
        <v/>
      </c>
      <c r="I14" s="11" t="str">
        <f>IF(MONTH(Deník!$C14)=I$2,IF(AND(Deník!$R14&gt;=0,Deník!$R14&lt;=1),"BE",Deník!$R14),"")</f>
        <v/>
      </c>
      <c r="J14" s="11" t="str">
        <f>IF(MONTH(Deník!$C14)=J$2,IF(AND(Deník!$R14&gt;=0,Deník!$R14&lt;=1),"BE",Deník!$R14),"")</f>
        <v/>
      </c>
      <c r="K14" s="11" t="str">
        <f>IF(MONTH(Deník!$C14)=K$2,IF(AND(Deník!$R14&gt;=0,Deník!$R14&lt;=1),"BE",Deník!$R14),"")</f>
        <v/>
      </c>
      <c r="L14" s="11">
        <f>IF(MONTH(Deník!$C14)=L$2,IF(AND(Deník!$R14&gt;=0,Deník!$R14&lt;=1),"BE",Deník!$R14),"")</f>
        <v>-28.799999999999937</v>
      </c>
      <c r="M14" s="11" t="str">
        <f>IF(MONTH(Deník!$C14)=M$2,IF(AND(Deník!$R14&gt;=0,Deník!$R14&lt;=1),"BE",Deník!$R14),"")</f>
        <v/>
      </c>
      <c r="N14" s="11" t="str">
        <f>IF(MONTH(Deník!$C14)=N$2,IF(AND(Deník!$R14&gt;=0,Deník!$R14&lt;=1),"BE",Deník!$R14),"")</f>
        <v/>
      </c>
      <c r="O14" s="11" t="str">
        <f>IF(MONTH(Deník!$C14)=O$2,IF(AND(Deník!$R14&gt;=0,Deník!$R14&lt;=1),"BE",Deník!$R14),"")</f>
        <v/>
      </c>
      <c r="P14" s="11" t="str">
        <f>IF(MONTH(Deník!$C14)=P$2,IF(AND(Deník!$R14&gt;=0,Deník!$R14&lt;=1),"BE",Deník!$R14),"")</f>
        <v/>
      </c>
      <c r="Q14" s="11" t="str">
        <f>IF(MONTH(Deník!$C14)=Q$2,IF(AND(Deník!$R14&gt;=0,Deník!$R14&lt;=1),"BE",Deník!$R14),"")</f>
        <v/>
      </c>
      <c r="R14" s="11" t="str">
        <f>IF(MONTH(Deník!$C14)=R$2,IF(AND(Deník!$R14&gt;=0,Deník!$R14&lt;=1),"BE",Deník!$R14),"")</f>
        <v/>
      </c>
      <c r="S14" s="57" t="str">
        <f>IF(MONTH(Deník!$C14)=S$2,IF(AND(Deník!$R14&gt;=0,Deník!$R14&lt;=1),"BE",Deník!$R14),"")</f>
        <v/>
      </c>
      <c r="U14" s="12"/>
      <c r="V14" s="12"/>
      <c r="X14" s="600">
        <f>IF(Deník!$R14&lt;&gt;"",IF(Deník!$B14=Statistika!$F$63,IF(AND(Deník!$R14&gt;=0,Deník!$R14&lt;=1),"BE",Deník!$R14),""),"")</f>
        <v>-28.799999999999937</v>
      </c>
      <c r="Y14" s="13" t="str">
        <f>IF(Deník!$R14&lt;&gt;"",IF(Deník!$B14=Statistika!$F$64,IF(AND(Deník!$R14&gt;=0,Deník!$R14&lt;=1),"BE",Deník!$R14),""),"")</f>
        <v/>
      </c>
      <c r="Z14" s="13" t="str">
        <f>IF(Deník!$R14&lt;&gt;"",IF(Deník!$B14=Statistika!$F$65,IF(AND(Deník!$R14&gt;=0,Deník!$R14&lt;=1),"BE",Deník!$R14),""),"")</f>
        <v/>
      </c>
      <c r="AA14" s="13" t="str">
        <f>IF(Deník!$R14&lt;&gt;"",IF(Deník!$B14=Statistika!$F$66,IF(AND(Deník!$R14&gt;=0,Deník!$R14&lt;=1),"BE",Deník!$R14),""),"")</f>
        <v/>
      </c>
      <c r="AB14" s="13" t="str">
        <f>IF(Deník!$R14&lt;&gt;"",IF(Deník!$B14=Statistika!$F$67,IF(AND(Deník!$R14&gt;=0,Deník!$R14&lt;=1),"BE",Deník!$R14),""),"")</f>
        <v/>
      </c>
      <c r="AC14" s="13" t="str">
        <f>IF(Deník!$R14&lt;&gt;"",IF(Deník!$B14=Statistika!$F$68,IF(AND(Deník!$R14&gt;=0,Deník!$R14&lt;=1),"BE",Deník!$R14),""),"")</f>
        <v/>
      </c>
      <c r="AD14" s="13" t="str">
        <f>IF(Deník!$R14&lt;&gt;"",IF(Deník!$B14=Statistika!$F$69,IF(AND(Deník!$R14&gt;=0,Deník!$R14&lt;=1),"BE",Deník!$R14),""),"")</f>
        <v/>
      </c>
      <c r="AE14" s="601" t="str">
        <f>IF(Deník!$R14&lt;&gt;"",IF(Deník!$B14=Statistika!$F$70,IF(AND(Deník!$R14&gt;=0,Deník!$R14&lt;=1),"BE",Deník!$R14),""),"")</f>
        <v/>
      </c>
      <c r="AF14" s="90"/>
      <c r="AG14" s="63" t="str">
        <f>IF(Deník!$R14&lt;&gt;"",IF(Deník!$J14="L",IF(AND(Deník!$R14&gt;=0,Deník!$R14&lt;=1),"BE",Deník!$R14),""),"")</f>
        <v/>
      </c>
      <c r="AH14" s="13">
        <f>IF(Deník!$R14&lt;&gt;"",IF(Deník!$J14="S",IF(AND(Deník!$R14&gt;=0,Deník!$R14&lt;=1),"BE",Deník!$R14),""),"")</f>
        <v>-28.799999999999937</v>
      </c>
      <c r="AI14" s="95"/>
      <c r="AJ14" s="71">
        <f>IF(Deník!N15&lt;&gt;"",Deník!N15*-1,"")</f>
        <v>-25.200000000000777</v>
      </c>
      <c r="AK14" s="88"/>
      <c r="AL14" s="63" t="str">
        <f>IF(WEEKDAY(Deník!$C14,2)=1,IF(AND(Deník!$R14&gt;=0,Deník!$R14&lt;=1),"BE",Deník!$R14),"")</f>
        <v/>
      </c>
      <c r="AM14" s="13" t="str">
        <f>IF(WEEKDAY(Deník!$C14,2)=2,IF(AND(Deník!$R14&gt;=0,Deník!$R14&lt;=1),"BE",Deník!$R14),"")</f>
        <v/>
      </c>
      <c r="AN14" s="13" t="str">
        <f>IF(WEEKDAY(Deník!$C14,2)=3,IF(AND(Deník!$R14&gt;=0,Deník!$R14&lt;=1),"BE",Deník!$R14),"")</f>
        <v/>
      </c>
      <c r="AO14" s="13" t="str">
        <f>IF(WEEKDAY(Deník!$C14,2)=4,IF(AND(Deník!$R14&gt;=0,Deník!$R14&lt;=1),"BE",Deník!$R14),"")</f>
        <v/>
      </c>
      <c r="AP14" s="60">
        <f>IF(WEEKDAY(Deník!$C14,2)=5,IF(AND(Deník!$R14&gt;=0,Deník!$R14&lt;=1),"BE",Deník!$R14),"")</f>
        <v>-28.799999999999937</v>
      </c>
      <c r="AQ14" s="99"/>
      <c r="AR14" s="100">
        <f>Deník!D14</f>
        <v>0.51944444444444449</v>
      </c>
      <c r="AS14" s="63" t="str">
        <f>IF(Deník!$D14&lt;&gt;"",IF(AND(Deník!$D14&gt;=AS$2,Deník!$D14&lt;=AS$3),IF(AND(Deník!$R14&gt;=0,Deník!$R14&lt;=1),"BE",Deník!$R14),""),"")</f>
        <v/>
      </c>
      <c r="AT14" s="63" t="str">
        <f>IF(Deník!$D14&lt;&gt;"",IF(AND(Deník!$D14&gt;=AT$2,Deník!$D14&lt;=AT$3),IF(AND(Deník!$R14&gt;=0,Deník!$R14&lt;=1),"BE",Deník!$R14),""),"")</f>
        <v/>
      </c>
      <c r="AU14" s="63" t="str">
        <f>IF(Deník!$D14&lt;&gt;"",IF(AND(Deník!$D14&gt;=AU$2,Deník!$D14&lt;=AU$3),IF(AND(Deník!$R14&gt;=0,Deník!$R14&lt;=1),"BE",Deník!$R14),""),"")</f>
        <v/>
      </c>
      <c r="AV14" s="63" t="str">
        <f>IF(Deník!$D14&lt;&gt;"",IF(AND(Deník!$D14&gt;=AV$2,Deník!$D14&lt;=AV$3),IF(AND(Deník!$R14&gt;=0,Deník!$R14&lt;=1),"BE",Deník!$R14),""),"")</f>
        <v/>
      </c>
      <c r="AW14" s="63" t="str">
        <f>IF(Deník!$D14&lt;&gt;"",IF(AND(Deník!$D14&gt;=AW$2,Deník!$D14&lt;=AW$3),IF(AND(Deník!$R14&gt;=0,Deník!$R14&lt;=1),"BE",Deník!$R14),""),"")</f>
        <v/>
      </c>
      <c r="AX14" s="63" t="str">
        <f>IF(Deník!$D14&lt;&gt;"",IF(AND(Deník!$D14&gt;=AX$2,Deník!$D14&lt;=AX$3),IF(AND(Deník!$R14&gt;=0,Deník!$R14&lt;=1),"BE",Deník!$R14),""),"")</f>
        <v/>
      </c>
      <c r="AY14" s="63">
        <f>IF(Deník!$D14&lt;&gt;"",IF(AND(Deník!$D14&gt;=AY$2,Deník!$D14&lt;=AY$3),IF(AND(Deník!$R14&gt;=0,Deník!$R14&lt;=1),"BE",Deník!$R14),""),"")</f>
        <v>-28.799999999999937</v>
      </c>
      <c r="AZ14" s="63" t="str">
        <f>IF(Deník!$D14&lt;&gt;"",IF(AND(Deník!$D14&gt;=AZ$2,Deník!$D14&lt;=AZ$3),IF(AND(Deník!$R14&gt;=0,Deník!$R14&lt;=1),"BE",Deník!$R14),""),"")</f>
        <v/>
      </c>
      <c r="BA14" s="63" t="str">
        <f>IF(Deník!$D14&lt;&gt;"",IF(AND(Deník!$D14&gt;=BA$2,Deník!$D14&lt;=BA$3),IF(AND(Deník!$R14&gt;=0,Deník!$R14&lt;=1),"BE",Deník!$R14),""),"")</f>
        <v/>
      </c>
      <c r="BB14" s="63" t="str">
        <f>IF(Deník!$D14&lt;&gt;"",IF(AND(Deník!$D14&gt;=BB$2,Deník!$D14&lt;=BB$3),IF(AND(Deník!$R14&gt;=0,Deník!$R14&lt;=1),"BE",Deník!$R14),""),"")</f>
        <v/>
      </c>
      <c r="BC14" s="71" t="str">
        <f>IF(Deník!$D14&lt;&gt;"",IF(AND(Deník!$D14&gt;=BC$2,Deník!$D14&lt;=BC$3),IF(AND(Deník!$R14&gt;=0,Deník!$R14&lt;=1),"BE",Deník!$R14),""),"")</f>
        <v/>
      </c>
      <c r="BD14" s="20">
        <f>IF(Deník!$J15="S",(Deník!$M15-Deník!$K15),IF(Deník!$J15="L",(Deník!$K15-Deník!$M15),""))</f>
        <v>2.5200000000000777E-3</v>
      </c>
      <c r="BE14" s="20">
        <f>IF(Deník!$J15="S",(Deník!$K15-Deník!$O15),IF(Deník!$J15="L",(Deník!$O15-Deník!$K15),""))</f>
        <v>7.4899999999999967E-3</v>
      </c>
      <c r="BF14" s="20">
        <f>IF(Deník!$J15="S",(Deník!$K15-Deník!$L15),IF(Deník!$J15="L",(Deník!$L15-Deník!$K15),""))</f>
        <v>7.0000000000014495E-5</v>
      </c>
      <c r="BG14" s="20">
        <f>IF(Deník!$J15="S",(Deník!$K15-Deník!$S15),IF(Deník!$J15="L",(Deník!$S15-Deník!$K15),""))</f>
        <v>-5.6899999999999729E-3</v>
      </c>
      <c r="BH14" s="20">
        <f>IF(Deník!$J15="S",(Deník!$K15-Deník!$U15),IF(Deník!$J15="L",(Deník!$U15-Deník!$K15),""))</f>
        <v>3.4099999999999131E-3</v>
      </c>
      <c r="BI14" s="20" t="str">
        <f>IF(Deník!$R14&gt;1,Deník!$R14,"")</f>
        <v/>
      </c>
      <c r="BJ14" s="20">
        <f>IF(Deník!$R14&lt;0,Deník!$R14,"")</f>
        <v>-28.799999999999937</v>
      </c>
      <c r="BK14" s="17"/>
      <c r="BM14" s="233" t="str">
        <f>IF(Deník!$R14&lt;&gt;"",IF(Deník!$Y14=Statistika!$F$78,IF(AND(Deník!$R14&gt;=0,Deník!$R14&lt;=1),"BE",Deník!$R14),""),"")</f>
        <v/>
      </c>
      <c r="BN14" s="233" t="str">
        <f>IF(Deník!$R14&lt;&gt;"",IF(Deník!$Y14=Statistika!$F$79,IF(AND(Deník!$R14&gt;=0,Deník!$R14&lt;=1),"BE",Deník!$R14),""),"")</f>
        <v/>
      </c>
      <c r="BO14" s="233" t="str">
        <f>IF(Deník!$R14&lt;&gt;"",IF(Deník!$Y14=Statistika!$F$80,IF(AND(Deník!$R14&gt;=0,Deník!$R14&lt;=1),"BE",Deník!$R14),""),"")</f>
        <v/>
      </c>
      <c r="BP14" s="233" t="str">
        <f>IF(Deník!$R14&lt;&gt;"",IF(Deník!$Y14=Statistika!$F$81,IF(AND(Deník!$R14&gt;=0,Deník!$R14&lt;=1),"BE",Deník!$R14),""),"")</f>
        <v/>
      </c>
      <c r="BQ14" s="233" t="str">
        <f>IF(Deník!$R14&lt;&gt;"",IF(Deník!$Y14=Statistika!$F$82,IF(AND(Deník!$R14&gt;=0,Deník!$R14&lt;=1),"BE",Deník!$R14),""),"")</f>
        <v/>
      </c>
      <c r="BR14" s="233">
        <f>IF(Deník!$R14&lt;&gt;"",IF(Deník!$Y14=Statistika!$F$83,IF(AND(Deník!$R14&gt;=0,Deník!$R14&lt;=1),"BE",Deník!$R14),""),"")</f>
        <v>-28.799999999999937</v>
      </c>
      <c r="BS14" s="233" t="str">
        <f>IF(Deník!$R14&lt;&gt;"",IF(Deník!$Y14=Statistika!$F$84,IF(AND(Deník!$R14&gt;=0,Deník!$R14&lt;=1),"BE",Deník!$R14),""),"")</f>
        <v/>
      </c>
      <c r="BT14" s="233" t="str">
        <f>IF(Deník!$R14&lt;&gt;"",IF(Deník!$Y14=Statistika!$F$85,IF(AND(Deník!$R14&gt;=0,Deník!$R14&lt;=1),"BE",Deník!$R14),""),"")</f>
        <v/>
      </c>
      <c r="BU14" s="233" t="str">
        <f>IF(Deník!$R14&lt;&gt;"",IF(Deník!$Y14=Statistika!$F$86,IF(AND(Deník!$R14&gt;=0,Deník!$R14&lt;=1),"BE",Deník!$R14),""),"")</f>
        <v/>
      </c>
      <c r="BV14" s="233" t="str">
        <f>IF(Deník!$R14&lt;&gt;"",IF(Deník!$Y14=Statistika!$F$87,IF(AND(Deník!$R14&gt;=0,Deník!$R14&lt;=1),"BE",Deník!$R14),""),"")</f>
        <v/>
      </c>
      <c r="BW14" s="233" t="str">
        <f>IF(Deník!$R14&lt;&gt;"",IF(Deník!$Y14=Statistika!$F$88,IF(AND(Deník!$R14&gt;=0,Deník!$R14&lt;=1),"BE",Deník!$R14),""),"")</f>
        <v/>
      </c>
      <c r="BX14" s="233" t="str">
        <f>IF(Deník!$R14&lt;&gt;"",IF(Deník!$Y14=Statistika!$F$89,IF(AND(Deník!$R14&gt;=0,Deník!$R14&lt;=1),"BE",Deník!$R14),""),"")</f>
        <v/>
      </c>
      <c r="BY14" s="233" t="str">
        <f>IF(Deník!$R14&lt;&gt;"",IF(Deník!$Y14=Statistika!$F$90,IF(AND(Deník!$R14&gt;=0,Deník!$R14&lt;=1),"BE",Deník!$R14),""),"")</f>
        <v/>
      </c>
      <c r="BZ14" s="233" t="str">
        <f>IF(Deník!$R14&lt;&gt;"",IF(Deník!$Y14=Statistika!$F$91,IF(AND(Deník!$R14&gt;=0,Deník!$R14&lt;=1),"BE",Deník!$R14),""),"")</f>
        <v/>
      </c>
      <c r="CA14" s="233"/>
      <c r="CB14" s="233">
        <f>IF(Deník!$R14&lt;&gt;"",IF(Deník!$AB14="SL",IF(AND(Deník!$R14&gt;=0,Deník!$R14&lt;=1),"BE",Deník!$R14),""),"")</f>
        <v>-28.799999999999937</v>
      </c>
      <c r="CC14" s="233" t="str">
        <f>IF(Deník!$R14&lt;&gt;"",IF(Deník!$AB14="BE10",IF(AND(Deník!$R14&gt;=0,Deník!$R14&lt;=1),"BE",Deník!$R14),""),"")</f>
        <v/>
      </c>
      <c r="CD14" s="233" t="str">
        <f>IF(Deník!$R14&lt;&gt;"",IF(Deník!$AB14="BE15",IF(AND(Deník!$R14&gt;=0,Deník!$R14&lt;=1),"BE",Deník!$R14),""),"")</f>
        <v/>
      </c>
      <c r="CE14" s="233" t="str">
        <f>IF(Deník!$R14&lt;&gt;"",IF(Deník!$AB14="BE20",IF(AND(Deník!$R14&gt;=0,Deník!$R14&lt;=1),"BE",Deník!$R14),""),"")</f>
        <v/>
      </c>
      <c r="CF14" s="233" t="str">
        <f>IF(Deník!$R14&lt;&gt;"",IF(Deník!$AB14="TP1",IF(AND(Deník!$R14&gt;=0,Deník!$R14&lt;=1),"BE",Deník!$R14),""),"")</f>
        <v/>
      </c>
      <c r="CG14" s="233" t="str">
        <f>IF(Deník!$R14&lt;&gt;"",IF(Deník!$AB14="TP2",IF(AND(Deník!$R14&gt;=0,Deník!$R14&lt;=1),"BE",Deník!$R14),""),"")</f>
        <v/>
      </c>
      <c r="CH14" s="233" t="str">
        <f>IF(Deník!$R14&lt;&gt;"",IF(Deník!$AB14="TP3",IF(AND(Deník!$R14&gt;=0,Deník!$R14&lt;=1),"BE",Deník!$R14),""),"")</f>
        <v/>
      </c>
      <c r="CI14" s="233" t="str">
        <f>IF(Deník!$R14&lt;&gt;"",IF(Deník!$AB14="Trailing SL",IF(AND(Deník!$R14&gt;=0,Deník!$R14&lt;=1),"BE",Deník!$R14),""),"")</f>
        <v/>
      </c>
      <c r="CJ14" s="233" t="str">
        <f>IF(Deník!$R14&lt;&gt;"",IF(Deník!$AB14="Manual",IF(AND(Deník!$R14&gt;=0,Deník!$R14&lt;=1),"BE",Deník!$R14),""),"")</f>
        <v/>
      </c>
      <c r="CK14" s="233"/>
      <c r="CL14" s="233" t="str">
        <f>IF(Deník!$R14&lt;0,IF(Deník!$AC14=Statistika!$F$117,Deník!$R14,""),"")</f>
        <v/>
      </c>
      <c r="CM14" s="233" t="str">
        <f>IF(Deník!$R14&lt;0,IF(Deník!$AC14=Statistika!$F$118,Deník!$R14,""),"")</f>
        <v/>
      </c>
      <c r="CN14" s="233" t="str">
        <f>IF(Deník!$R14&lt;0,IF(Deník!$AC14=Statistika!$F$119,Deník!$R14,""),"")</f>
        <v/>
      </c>
      <c r="CO14" s="233" t="str">
        <f>IF(Deník!$R14&lt;0,IF(Deník!$AC14=Statistika!$F$120,Deník!$R14,""),"")</f>
        <v/>
      </c>
      <c r="CP14" s="233" t="str">
        <f>IF(Deník!$R14&lt;0,IF(Deník!$AC14=Statistika!$F$121,Deník!$R14,""),"")</f>
        <v/>
      </c>
      <c r="CQ14" s="233" t="str">
        <f>IF(Deník!$R14&lt;0,IF(Deník!$AC14=Statistika!$F$122,Deník!$R14,""),"")</f>
        <v/>
      </c>
      <c r="CR14" s="233" t="str">
        <f>IF(Deník!$R14&lt;0,IF(Deník!$AC14=Statistika!$F$123,Deník!$R14,""),"")</f>
        <v/>
      </c>
      <c r="CS14" s="233" t="str">
        <f>IF(Deník!$R14&lt;0,IF(Deník!$AC14=Statistika!$F$124,Deník!$R14,""),"")</f>
        <v/>
      </c>
      <c r="CT14" s="233" t="str">
        <f>IF(Deník!$R14&lt;0,IF(Deník!$AC14=Statistika!$F$125,Deník!$R14,""),"")</f>
        <v/>
      </c>
      <c r="CU14" s="233"/>
      <c r="CV14" s="233" t="str">
        <f>IF(Deník!$R14&lt;0,IF(Deník!$AD14=$CV$2,Deník!$R14,""),"")</f>
        <v/>
      </c>
      <c r="CW14" s="233" t="str">
        <f>IF(Deník!$R14&lt;0,IF(Deník!$AD14=$CW$2,Deník!$R14,""),"")</f>
        <v/>
      </c>
      <c r="CX14" s="233" t="str">
        <f>IF(Deník!$R14&lt;0,IF(Deník!$AD14=$CX$2,Deník!$R14,""),"")</f>
        <v/>
      </c>
      <c r="CY14" s="233" t="str">
        <f>IF(Deník!$R14&lt;0,IF(Deník!$AD14=$CY$2,Deník!$R14,""),"")</f>
        <v/>
      </c>
      <c r="CZ14" s="233" t="str">
        <f>IF(Deník!$R14&lt;0,IF(Deník!$AD14=$CZ$2,Deník!$R14,""),"")</f>
        <v/>
      </c>
      <c r="DL14" s="221">
        <f t="shared" si="5"/>
        <v>96908.89</v>
      </c>
      <c r="DM14" s="220">
        <f t="shared" si="3"/>
        <v>-3.0911099999999969E-2</v>
      </c>
      <c r="DO14" s="50">
        <f>Deník!W15</f>
        <v>34.53</v>
      </c>
      <c r="DP14" s="102">
        <f>IF(AND(Deník!W15&gt;0),1,"")</f>
        <v>1</v>
      </c>
      <c r="DQ14" s="102" t="str">
        <f>IF(AND(Deník!W15&lt;=0),1,"")</f>
        <v/>
      </c>
      <c r="DR14" s="227"/>
      <c r="DS14" s="228"/>
      <c r="DT14" s="85"/>
      <c r="DU14" s="54" t="str">
        <f>IF(MONTH(Deník!$C14)=DU$2,Deník!$W14,"")</f>
        <v/>
      </c>
      <c r="DV14" s="222" t="str">
        <f>IF(MONTH(Deník!$C14)=DV$2,Deník!$W14,"")</f>
        <v/>
      </c>
      <c r="DW14" s="222" t="str">
        <f>IF(MONTH(Deník!$C14)=DW$2,Deník!$W14,"")</f>
        <v/>
      </c>
      <c r="DX14" s="222" t="str">
        <f>IF(MONTH(Deník!$C14)=DX$2,Deník!$W14,"")</f>
        <v/>
      </c>
      <c r="DY14" s="222">
        <f>IF(MONTH(Deník!$C14)=DY$2,Deník!$W14,"")</f>
        <v>-1076.58</v>
      </c>
      <c r="DZ14" s="222" t="str">
        <f>IF(MONTH(Deník!$C14)=DZ$2,Deník!$W14,"")</f>
        <v/>
      </c>
      <c r="EA14" s="222" t="str">
        <f>IF(MONTH(Deník!$C14)=EA$2,Deník!$W14,"")</f>
        <v/>
      </c>
      <c r="EB14" s="222" t="str">
        <f>IF(MONTH(Deník!$C14)=EB$2,Deník!$W14,"")</f>
        <v/>
      </c>
      <c r="EC14" s="222" t="str">
        <f>IF(MONTH(Deník!$C14)=EC$2,Deník!$W14,"")</f>
        <v/>
      </c>
      <c r="ED14" s="222" t="str">
        <f>IF(MONTH(Deník!$C14)=ED$2,Deník!$W14,"")</f>
        <v/>
      </c>
      <c r="EE14" s="222" t="str">
        <f>IF(MONTH(Deník!$C14)=EE$2,Deník!$W14,"")</f>
        <v/>
      </c>
      <c r="EF14" s="222" t="str">
        <f>IF(MONTH(Deník!$C14)=EF$2,Deník!$W14,"")</f>
        <v/>
      </c>
      <c r="EI14" s="600">
        <f>IF(Deník!$W14&lt;&gt;"",IF(Deník!$B14=Statistika!$F$63,Deník!$W14,""),"")</f>
        <v>-1076.58</v>
      </c>
      <c r="EJ14" s="13" t="str">
        <f>IF(Deník!$W14&lt;&gt;"",IF(Deník!$B14=Statistika!$F$64,Deník!$W14,""),"")</f>
        <v/>
      </c>
      <c r="EK14" s="13" t="str">
        <f>IF(Deník!$W14&lt;&gt;"",IF(Deník!$B14=Statistika!$F$65,Deník!$W14,""),"")</f>
        <v/>
      </c>
      <c r="EL14" s="13" t="str">
        <f>IF(Deník!$W14&lt;&gt;"",IF(Deník!$B14=Statistika!$F$66,Deník!$W14,""),"")</f>
        <v/>
      </c>
      <c r="EM14" s="13" t="str">
        <f>IF(Deník!$W14&lt;&gt;"",IF(Deník!$B14=Statistika!$F$67,Deník!$W14,""),"")</f>
        <v/>
      </c>
      <c r="EN14" s="13" t="str">
        <f>IF(Deník!$W14&lt;&gt;"",IF(Deník!$B14=Statistika!$F$68,Deník!$W14,""),"")</f>
        <v/>
      </c>
      <c r="EO14" s="13" t="str">
        <f>IF(Deník!$W14&lt;&gt;"",IF(Deník!$B14=Statistika!$F$69,Deník!$W14,""),"")</f>
        <v/>
      </c>
      <c r="EP14" s="601" t="str">
        <f>IF(Deník!$W14&lt;&gt;"",IF(Deník!$B14=Statistika!$F$70,Deník!$W14,""),"")</f>
        <v/>
      </c>
      <c r="EQ14" s="90"/>
      <c r="ER14" s="63" t="str">
        <f>IF(Deník!$W14&lt;&gt;"",IF(Deník!$J14="L",Deník!$W14,""),"")</f>
        <v/>
      </c>
      <c r="ES14" s="13">
        <f>IF(Deník!$W14&lt;&gt;"",IF(Deník!$J14="S",Deník!$W14,""),"")</f>
        <v>-1076.58</v>
      </c>
      <c r="ET14" s="95"/>
      <c r="EU14" s="88"/>
      <c r="EV14" s="63" t="str">
        <f>IF(WEEKDAY(Deník!$C14,2)=1,Deník!$W14,"")</f>
        <v/>
      </c>
      <c r="EW14" s="13" t="str">
        <f>IF(WEEKDAY(Deník!$C14,2)=2,Deník!$W14,"")</f>
        <v/>
      </c>
      <c r="EX14" s="13" t="str">
        <f>IF(WEEKDAY(Deník!$C14,2)=3,Deník!$W14,"")</f>
        <v/>
      </c>
      <c r="EY14" s="13" t="str">
        <f>IF(WEEKDAY(Deník!$C14,2)=4,Deník!$W14,"")</f>
        <v/>
      </c>
      <c r="EZ14" s="60">
        <f>IF(WEEKDAY(Deník!$C14,2)=5,Deník!$W14,"")</f>
        <v>-1076.58</v>
      </c>
      <c r="FA14" s="99"/>
      <c r="FB14" s="100">
        <f>Deník!D14</f>
        <v>0.51944444444444449</v>
      </c>
      <c r="FC14" s="63" t="str">
        <f>IF($FB14&lt;&gt;"",IF(AND($FB14&gt;=FC$2,$FB14&lt;=FC$3),Deník!$W14,""))</f>
        <v/>
      </c>
      <c r="FD14" s="63" t="str">
        <f>IF($FB14&lt;&gt;"",IF(AND($FB14&gt;=FD$2,$FB14&lt;=FD$3),Deník!$W14,""))</f>
        <v/>
      </c>
      <c r="FE14" s="63" t="str">
        <f>IF($FB14&lt;&gt;"",IF(AND($FB14&gt;=FE$2,$FB14&lt;=FE$3),Deník!$W14,""))</f>
        <v/>
      </c>
      <c r="FF14" s="63" t="str">
        <f>IF($FB14&lt;&gt;"",IF(AND($FB14&gt;=FF$2,$FB14&lt;=FF$3),Deník!$W14,""))</f>
        <v/>
      </c>
      <c r="FG14" s="63" t="str">
        <f>IF($FB14&lt;&gt;"",IF(AND($FB14&gt;=FG$2,$FB14&lt;=FG$3),Deník!$W14,""))</f>
        <v/>
      </c>
      <c r="FH14" s="63" t="str">
        <f>IF($FB14&lt;&gt;"",IF(AND($FB14&gt;=FH$2,$FB14&lt;=FH$3),Deník!$W14,""))</f>
        <v/>
      </c>
      <c r="FI14" s="63">
        <f>IF($FB14&lt;&gt;"",IF(AND($FB14&gt;=FI$2,$FB14&lt;=FI$3),Deník!$W14,""))</f>
        <v>-1076.58</v>
      </c>
      <c r="FJ14" s="63" t="str">
        <f>IF($FB14&lt;&gt;"",IF(AND($FB14&gt;=FJ$2,$FB14&lt;=FJ$3),Deník!$W14,""))</f>
        <v/>
      </c>
      <c r="FK14" s="63" t="str">
        <f>IF($FB14&lt;&gt;"",IF(AND($FB14&gt;=FK$2,$FB14&lt;=FK$3),Deník!$W14,""))</f>
        <v/>
      </c>
      <c r="FL14" s="63" t="str">
        <f>IF($FB14&lt;&gt;"",IF(AND($FB14&gt;=FL$2,$FB14&lt;=FL$3),Deník!$W14,""))</f>
        <v/>
      </c>
      <c r="FM14" s="63" t="str">
        <f>IF($FB14&lt;&gt;"",IF(AND($FB14&gt;=FM$2,$FB14&lt;=FM$3),Deník!$W14,""))</f>
        <v/>
      </c>
      <c r="FN14" s="13"/>
      <c r="FO14" s="20" t="str">
        <f>IF(Deník!$W14&gt;1,Deník!$W14,"")</f>
        <v/>
      </c>
      <c r="FP14" s="20">
        <f>IF(Deník!$W14&lt;0,Deník!$W14,"")</f>
        <v>-1076.58</v>
      </c>
      <c r="FQ14" s="17"/>
      <c r="FS14" s="233"/>
      <c r="FT14" s="233" t="str">
        <f>IF(Deník!$W14&lt;&gt;"",IF(Deník!$Y14=Statistika!$F$78,Deník!$W14,""),"")</f>
        <v/>
      </c>
      <c r="FU14" s="233" t="str">
        <f>IF(Deník!$W14&lt;&gt;"",IF(Deník!$Y14=Statistika!$F$79,Deník!$W14,""),"")</f>
        <v/>
      </c>
      <c r="FV14" s="233" t="str">
        <f>IF(Deník!$W14&lt;&gt;"",IF(Deník!$Y14=Statistika!$F$80,Deník!$W14,""),"")</f>
        <v/>
      </c>
      <c r="FW14" s="233" t="str">
        <f>IF(Deník!$W14&lt;&gt;"",IF(Deník!$Y14=Statistika!$F$81,Deník!$W14,""),"")</f>
        <v/>
      </c>
      <c r="FX14" s="233" t="str">
        <f>IF(Deník!$W14&lt;&gt;"",IF(Deník!$Y14=Statistika!$F$82,Deník!$W14,""),"")</f>
        <v/>
      </c>
      <c r="FY14" s="233">
        <f>IF(Deník!$W14&lt;&gt;"",IF(Deník!$Y14=Statistika!$F$83,Deník!$W14,""),"")</f>
        <v>-1076.58</v>
      </c>
      <c r="FZ14" s="233" t="str">
        <f>IF(Deník!$W14&lt;&gt;"",IF(Deník!$Y14=Statistika!$F$84,Deník!$W14,""),"")</f>
        <v/>
      </c>
      <c r="GA14" s="233" t="str">
        <f>IF(Deník!$W14&lt;&gt;"",IF(Deník!$Y14=Statistika!$F$85,Deník!$W14,""),"")</f>
        <v/>
      </c>
      <c r="GB14" s="233" t="str">
        <f>IF(Deník!$W14&lt;&gt;"",IF(Deník!$Y14=Statistika!$F$86,Deník!$W14,""),"")</f>
        <v/>
      </c>
      <c r="GC14" s="233" t="str">
        <f>IF(Deník!$W14&lt;&gt;"",IF(Deník!$Y14=Statistika!$F$87,Deník!$W14,""),"")</f>
        <v/>
      </c>
      <c r="GD14" s="233" t="str">
        <f>IF(Deník!$W14&lt;&gt;"",IF(Deník!$Y14=Statistika!$F$88,Deník!$W14,""),"")</f>
        <v/>
      </c>
      <c r="GE14" s="233" t="str">
        <f>IF(Deník!$W14&lt;&gt;"",IF(Deník!$Y14=Statistika!$F$89,Deník!$W14,""),"")</f>
        <v/>
      </c>
      <c r="GF14" s="233" t="str">
        <f>IF(Deník!$W14&lt;&gt;"",IF(Deník!$Y14=Statistika!$F$90,Deník!$W14,""),"")</f>
        <v/>
      </c>
      <c r="GG14" s="233" t="str">
        <f>IF(Deník!$W14&lt;&gt;"",IF(Deník!$Y14=Statistika!$F$91,Deník!$W14,""),"")</f>
        <v/>
      </c>
      <c r="GH14" s="233"/>
      <c r="GI14" s="233">
        <f>IF(Deník!$W14&lt;&gt;"",IF(Deník!$AB14=Statistika!$L$100,Deník!$W14,""),"")</f>
        <v>-1076.58</v>
      </c>
      <c r="GJ14" s="233" t="str">
        <f>IF(Deník!$W14&lt;&gt;"",IF(Deník!$AB14=Statistika!$L$101,Deník!$W14,""),"")</f>
        <v/>
      </c>
      <c r="GK14" s="233" t="str">
        <f>IF(Deník!$W14&lt;&gt;"",IF(Deník!$AB14=Statistika!$L$102,Deník!$W14,""),"")</f>
        <v/>
      </c>
      <c r="GL14" s="233" t="str">
        <f>IF(Deník!$W14&lt;&gt;"",IF(Deník!$AB14=Statistika!$L$103,Deník!$W14,""),"")</f>
        <v/>
      </c>
      <c r="GM14" s="233" t="str">
        <f>IF(Deník!$W14&lt;&gt;"",IF(Deník!$AB14=Statistika!$L$104,Deník!$W14,""),"")</f>
        <v/>
      </c>
      <c r="GN14" s="233" t="str">
        <f>IF(Deník!$W14&lt;&gt;"",IF(Deník!$AB14=Statistika!$L$105,Deník!$W14,""),"")</f>
        <v/>
      </c>
      <c r="GO14" s="233" t="str">
        <f>IF(Deník!$W14&lt;&gt;"",IF(Deník!$AB14=Statistika!$L$106,Deník!$W14,""),"")</f>
        <v/>
      </c>
      <c r="GP14" s="233" t="str">
        <f>IF(Deník!$W14&lt;&gt;"",IF(Deník!$AB14=Statistika!$L$107,Deník!$W14,""),"")</f>
        <v/>
      </c>
      <c r="GQ14" s="233" t="str">
        <f>IF(Deník!$W14&lt;&gt;"",IF(Deník!$AB14=Statistika!$L$108,Deník!$W14,""),"")</f>
        <v/>
      </c>
      <c r="GS14" s="233" t="str">
        <f>IF(Deník!$W14&lt;0,IF(Deník!$AC14=Statistika!$F$117,Deník!$W14,""),"")</f>
        <v/>
      </c>
      <c r="GT14" s="233" t="str">
        <f>IF(Deník!$W14&lt;0,IF(Deník!$AC14=Statistika!$F$118,Deník!$W14,""),"")</f>
        <v/>
      </c>
      <c r="GU14" s="233" t="str">
        <f>IF(Deník!$W14&lt;0,IF(Deník!$AC14=Statistika!$F$119,Deník!$W14,""),"")</f>
        <v/>
      </c>
      <c r="GV14" s="233" t="str">
        <f>IF(Deník!$W14&lt;0,IF(Deník!$AC14=Statistika!$F$120,Deník!$W14,""),"")</f>
        <v/>
      </c>
      <c r="GW14" s="233" t="str">
        <f>IF(Deník!$W14&lt;0,IF(Deník!$AC14=Statistika!$F$121,Deník!$W14,""),"")</f>
        <v/>
      </c>
      <c r="GX14" s="233" t="str">
        <f>IF(Deník!$W14&lt;0,IF(Deník!$AC14=Statistika!$F$122,Deník!$W14,""),"")</f>
        <v/>
      </c>
      <c r="GY14" s="233" t="str">
        <f>IF(Deník!$W14&lt;0,IF(Deník!$AC14=Statistika!$F$123,Deník!$W14,""),"")</f>
        <v/>
      </c>
      <c r="GZ14" s="233" t="str">
        <f>IF(Deník!$W14&lt;0,IF(Deník!$AC14=Statistika!$F$124,Deník!$W14,""),"")</f>
        <v/>
      </c>
      <c r="HA14" s="233" t="str">
        <f>IF(Deník!$W14&lt;0,IF(Deník!$AC14=Statistika!$F$125,Deník!$W14,""),"")</f>
        <v/>
      </c>
      <c r="HC14" s="233" t="str">
        <f>IF(Deník!$W14&lt;0,IF(Deník!$AD14=Statistika!$F$133,Deník!$W14,""),"")</f>
        <v/>
      </c>
      <c r="HD14" s="233" t="str">
        <f>IF(Deník!$W14&lt;0,IF(Deník!$AD14=Statistika!$F$134,Deník!$W14,""),"")</f>
        <v/>
      </c>
      <c r="HE14" s="233" t="str">
        <f>IF(Deník!$W14&lt;0,IF(Deník!$AD14=Statistika!$F$135,Deník!$W14,""),"")</f>
        <v/>
      </c>
      <c r="HF14" s="233" t="str">
        <f>IF(Deník!$W14&lt;0,IF(Deník!$AD14=Statistika!$F$136,Deník!$W14,""),"")</f>
        <v/>
      </c>
      <c r="HG14" s="233" t="str">
        <f>IF(Deník!$W14&lt;0,IF(Deník!$AD14=Statistika!$F$137,Deník!$W14,""),"")</f>
        <v/>
      </c>
      <c r="ID14" s="8">
        <f>Tabulka4[[#This Row],[Sloupec3]]</f>
        <v>42153</v>
      </c>
      <c r="IE14" s="17" t="str">
        <f>IF(AND([1]Deník!$C14&gt;='[1]Měsíční shrnutí'!$D$1,[1]Deník!$C14&lt;='[1]Měsíční shrnutí'!$F$1),[1]Deník!$X14,"")</f>
        <v>DSR-break</v>
      </c>
      <c r="IF14" s="626" t="str">
        <f t="shared" si="6"/>
        <v/>
      </c>
      <c r="IG14" s="627" t="s">
        <v>924</v>
      </c>
      <c r="IH14" s="626">
        <f t="shared" si="4"/>
        <v>0</v>
      </c>
    </row>
    <row r="15" spans="1:242">
      <c r="A15" s="8">
        <f>Deník!C16</f>
        <v>42158</v>
      </c>
      <c r="B15" s="50">
        <f>Deník!R16</f>
        <v>-15.100000000001224</v>
      </c>
      <c r="C15" s="102" t="str">
        <f>IF(AND(Deník!R16&gt;1,Deník!R16&lt;&gt;""),1,"")</f>
        <v/>
      </c>
      <c r="D15" s="102">
        <f>IF(AND(Deník!R16&lt;=0,Deník!R16&lt;&gt;""),1,"")</f>
        <v>1</v>
      </c>
      <c r="E15" s="103" t="str">
        <f>IF(AND(Deník!R16&gt;=0,Deník!R16&lt;=1),1,"")</f>
        <v/>
      </c>
      <c r="F15" s="79">
        <f>IF(Deník!R16&lt;&gt;"",Deník!R16+F14,"")</f>
        <v>-84.899999999997931</v>
      </c>
      <c r="G15" s="85"/>
      <c r="H15" s="54" t="str">
        <f>IF(MONTH(Deník!$C15)=H$2,IF(AND(Deník!$R15&gt;=0,Deník!$R15&lt;=1),"BE",Deník!$R15),"")</f>
        <v/>
      </c>
      <c r="I15" s="11" t="str">
        <f>IF(MONTH(Deník!$C15)=I$2,IF(AND(Deník!$R15&gt;=0,Deník!$R15&lt;=1),"BE",Deník!$R15),"")</f>
        <v/>
      </c>
      <c r="J15" s="11" t="str">
        <f>IF(MONTH(Deník!$C15)=J$2,IF(AND(Deník!$R15&gt;=0,Deník!$R15&lt;=1),"BE",Deník!$R15),"")</f>
        <v/>
      </c>
      <c r="K15" s="11" t="str">
        <f>IF(MONTH(Deník!$C15)=K$2,IF(AND(Deník!$R15&gt;=0,Deník!$R15&lt;=1),"BE",Deník!$R15),"")</f>
        <v/>
      </c>
      <c r="L15" s="11" t="str">
        <f>IF(MONTH(Deník!$C15)=L$2,IF(AND(Deník!$R15&gt;=0,Deník!$R15&lt;=1),"BE",Deník!$R15),"")</f>
        <v/>
      </c>
      <c r="M15" s="11" t="str">
        <f>IF(MONTH(Deník!$C15)=M$2,IF(AND(Deník!$R15&gt;=0,Deník!$R15&lt;=1),"BE",Deník!$R15),"")</f>
        <v>BE</v>
      </c>
      <c r="N15" s="11" t="str">
        <f>IF(MONTH(Deník!$C15)=N$2,IF(AND(Deník!$R15&gt;=0,Deník!$R15&lt;=1),"BE",Deník!$R15),"")</f>
        <v/>
      </c>
      <c r="O15" s="11" t="str">
        <f>IF(MONTH(Deník!$C15)=O$2,IF(AND(Deník!$R15&gt;=0,Deník!$R15&lt;=1),"BE",Deník!$R15),"")</f>
        <v/>
      </c>
      <c r="P15" s="11" t="str">
        <f>IF(MONTH(Deník!$C15)=P$2,IF(AND(Deník!$R15&gt;=0,Deník!$R15&lt;=1),"BE",Deník!$R15),"")</f>
        <v/>
      </c>
      <c r="Q15" s="11" t="str">
        <f>IF(MONTH(Deník!$C15)=Q$2,IF(AND(Deník!$R15&gt;=0,Deník!$R15&lt;=1),"BE",Deník!$R15),"")</f>
        <v/>
      </c>
      <c r="R15" s="11" t="str">
        <f>IF(MONTH(Deník!$C15)=R$2,IF(AND(Deník!$R15&gt;=0,Deník!$R15&lt;=1),"BE",Deník!$R15),"")</f>
        <v/>
      </c>
      <c r="S15" s="57" t="str">
        <f>IF(MONTH(Deník!$C15)=S$2,IF(AND(Deník!$R15&gt;=0,Deník!$R15&lt;=1),"BE",Deník!$R15),"")</f>
        <v/>
      </c>
      <c r="U15" s="12"/>
      <c r="V15" s="12"/>
      <c r="X15" s="600" t="str">
        <f>IF(Deník!$R15&lt;&gt;"",IF(Deník!$B15=Statistika!$F$63,IF(AND(Deník!$R15&gt;=0,Deník!$R15&lt;=1),"BE",Deník!$R15),""),"")</f>
        <v>BE</v>
      </c>
      <c r="Y15" s="13" t="str">
        <f>IF(Deník!$R15&lt;&gt;"",IF(Deník!$B15=Statistika!$F$64,IF(AND(Deník!$R15&gt;=0,Deník!$R15&lt;=1),"BE",Deník!$R15),""),"")</f>
        <v/>
      </c>
      <c r="Z15" s="13" t="str">
        <f>IF(Deník!$R15&lt;&gt;"",IF(Deník!$B15=Statistika!$F$65,IF(AND(Deník!$R15&gt;=0,Deník!$R15&lt;=1),"BE",Deník!$R15),""),"")</f>
        <v/>
      </c>
      <c r="AA15" s="13" t="str">
        <f>IF(Deník!$R15&lt;&gt;"",IF(Deník!$B15=Statistika!$F$66,IF(AND(Deník!$R15&gt;=0,Deník!$R15&lt;=1),"BE",Deník!$R15),""),"")</f>
        <v/>
      </c>
      <c r="AB15" s="13" t="str">
        <f>IF(Deník!$R15&lt;&gt;"",IF(Deník!$B15=Statistika!$F$67,IF(AND(Deník!$R15&gt;=0,Deník!$R15&lt;=1),"BE",Deník!$R15),""),"")</f>
        <v/>
      </c>
      <c r="AC15" s="13" t="str">
        <f>IF(Deník!$R15&lt;&gt;"",IF(Deník!$B15=Statistika!$F$68,IF(AND(Deník!$R15&gt;=0,Deník!$R15&lt;=1),"BE",Deník!$R15),""),"")</f>
        <v/>
      </c>
      <c r="AD15" s="13" t="str">
        <f>IF(Deník!$R15&lt;&gt;"",IF(Deník!$B15=Statistika!$F$69,IF(AND(Deník!$R15&gt;=0,Deník!$R15&lt;=1),"BE",Deník!$R15),""),"")</f>
        <v/>
      </c>
      <c r="AE15" s="601" t="str">
        <f>IF(Deník!$R15&lt;&gt;"",IF(Deník!$B15=Statistika!$F$70,IF(AND(Deník!$R15&gt;=0,Deník!$R15&lt;=1),"BE",Deník!$R15),""),"")</f>
        <v/>
      </c>
      <c r="AF15" s="90"/>
      <c r="AG15" s="63" t="str">
        <f>IF(Deník!$R15&lt;&gt;"",IF(Deník!$J15="L",IF(AND(Deník!$R15&gt;=0,Deník!$R15&lt;=1),"BE",Deník!$R15),""),"")</f>
        <v/>
      </c>
      <c r="AH15" s="13" t="str">
        <f>IF(Deník!$R15&lt;&gt;"",IF(Deník!$J15="S",IF(AND(Deník!$R15&gt;=0,Deník!$R15&lt;=1),"BE",Deník!$R15),""),"")</f>
        <v>BE</v>
      </c>
      <c r="AI15" s="95"/>
      <c r="AJ15" s="71">
        <f>IF(Deník!N16&lt;&gt;"",Deník!N16*-1,"")</f>
        <v>-15.000000000000568</v>
      </c>
      <c r="AK15" s="88"/>
      <c r="AL15" s="63" t="str">
        <f>IF(WEEKDAY(Deník!$C15,2)=1,IF(AND(Deník!$R15&gt;=0,Deník!$R15&lt;=1),"BE",Deník!$R15),"")</f>
        <v/>
      </c>
      <c r="AM15" s="13" t="str">
        <f>IF(WEEKDAY(Deník!$C15,2)=2,IF(AND(Deník!$R15&gt;=0,Deník!$R15&lt;=1),"BE",Deník!$R15),"")</f>
        <v>BE</v>
      </c>
      <c r="AN15" s="13" t="str">
        <f>IF(WEEKDAY(Deník!$C15,2)=3,IF(AND(Deník!$R15&gt;=0,Deník!$R15&lt;=1),"BE",Deník!$R15),"")</f>
        <v/>
      </c>
      <c r="AO15" s="13" t="str">
        <f>IF(WEEKDAY(Deník!$C15,2)=4,IF(AND(Deník!$R15&gt;=0,Deník!$R15&lt;=1),"BE",Deník!$R15),"")</f>
        <v/>
      </c>
      <c r="AP15" s="60" t="str">
        <f>IF(WEEKDAY(Deník!$C15,2)=5,IF(AND(Deník!$R15&gt;=0,Deník!$R15&lt;=1),"BE",Deník!$R15),"")</f>
        <v/>
      </c>
      <c r="AQ15" s="99"/>
      <c r="AR15" s="100">
        <f>Deník!D15</f>
        <v>0.6381944444444444</v>
      </c>
      <c r="AS15" s="63" t="str">
        <f>IF(Deník!$D15&lt;&gt;"",IF(AND(Deník!$D15&gt;=AS$2,Deník!$D15&lt;=AS$3),IF(AND(Deník!$R15&gt;=0,Deník!$R15&lt;=1),"BE",Deník!$R15),""),"")</f>
        <v/>
      </c>
      <c r="AT15" s="63" t="str">
        <f>IF(Deník!$D15&lt;&gt;"",IF(AND(Deník!$D15&gt;=AT$2,Deník!$D15&lt;=AT$3),IF(AND(Deník!$R15&gt;=0,Deník!$R15&lt;=1),"BE",Deník!$R15),""),"")</f>
        <v/>
      </c>
      <c r="AU15" s="63" t="str">
        <f>IF(Deník!$D15&lt;&gt;"",IF(AND(Deník!$D15&gt;=AU$2,Deník!$D15&lt;=AU$3),IF(AND(Deník!$R15&gt;=0,Deník!$R15&lt;=1),"BE",Deník!$R15),""),"")</f>
        <v/>
      </c>
      <c r="AV15" s="63" t="str">
        <f>IF(Deník!$D15&lt;&gt;"",IF(AND(Deník!$D15&gt;=AV$2,Deník!$D15&lt;=AV$3),IF(AND(Deník!$R15&gt;=0,Deník!$R15&lt;=1),"BE",Deník!$R15),""),"")</f>
        <v/>
      </c>
      <c r="AW15" s="63" t="str">
        <f>IF(Deník!$D15&lt;&gt;"",IF(AND(Deník!$D15&gt;=AW$2,Deník!$D15&lt;=AW$3),IF(AND(Deník!$R15&gt;=0,Deník!$R15&lt;=1),"BE",Deník!$R15),""),"")</f>
        <v/>
      </c>
      <c r="AX15" s="63" t="str">
        <f>IF(Deník!$D15&lt;&gt;"",IF(AND(Deník!$D15&gt;=AX$2,Deník!$D15&lt;=AX$3),IF(AND(Deník!$R15&gt;=0,Deník!$R15&lt;=1),"BE",Deník!$R15),""),"")</f>
        <v/>
      </c>
      <c r="AY15" s="63" t="str">
        <f>IF(Deník!$D15&lt;&gt;"",IF(AND(Deník!$D15&gt;=AY$2,Deník!$D15&lt;=AY$3),IF(AND(Deník!$R15&gt;=0,Deník!$R15&lt;=1),"BE",Deník!$R15),""),"")</f>
        <v/>
      </c>
      <c r="AZ15" s="63" t="str">
        <f>IF(Deník!$D15&lt;&gt;"",IF(AND(Deník!$D15&gt;=AZ$2,Deník!$D15&lt;=AZ$3),IF(AND(Deník!$R15&gt;=0,Deník!$R15&lt;=1),"BE",Deník!$R15),""),"")</f>
        <v>BE</v>
      </c>
      <c r="BA15" s="63" t="str">
        <f>IF(Deník!$D15&lt;&gt;"",IF(AND(Deník!$D15&gt;=BA$2,Deník!$D15&lt;=BA$3),IF(AND(Deník!$R15&gt;=0,Deník!$R15&lt;=1),"BE",Deník!$R15),""),"")</f>
        <v/>
      </c>
      <c r="BB15" s="63" t="str">
        <f>IF(Deník!$D15&lt;&gt;"",IF(AND(Deník!$D15&gt;=BB$2,Deník!$D15&lt;=BB$3),IF(AND(Deník!$R15&gt;=0,Deník!$R15&lt;=1),"BE",Deník!$R15),""),"")</f>
        <v/>
      </c>
      <c r="BC15" s="71" t="str">
        <f>IF(Deník!$D15&lt;&gt;"",IF(AND(Deník!$D15&gt;=BC$2,Deník!$D15&lt;=BC$3),IF(AND(Deník!$R15&gt;=0,Deník!$R15&lt;=1),"BE",Deník!$R15),""),"")</f>
        <v/>
      </c>
      <c r="BD15" s="20">
        <f>IF(Deník!$J16="S",(Deník!$M16-Deník!$K16),IF(Deník!$J16="L",(Deník!$K16-Deník!$M16),""))</f>
        <v>1.5000000000000568E-3</v>
      </c>
      <c r="BE15" s="20">
        <f>IF(Deník!$J16="S",(Deník!$K16-Deník!$O16),IF(Deník!$J16="L",(Deník!$O16-Deník!$K16),""))</f>
        <v>2.9999999999998916E-3</v>
      </c>
      <c r="BF15" s="20">
        <f>IF(Deník!$J16="S",(Deník!$K16-Deník!$L16),IF(Deník!$J16="L",(Deník!$L16-Deník!$K16),""))</f>
        <v>-1.5100000000001224E-3</v>
      </c>
      <c r="BG15" s="20">
        <f>IF(Deník!$J16="S",(Deník!$K16-Deník!$S16),IF(Deník!$J16="L",(Deník!$S16-Deník!$K16),""))</f>
        <v>-3.3300000000000551E-3</v>
      </c>
      <c r="BH15" s="20">
        <f>IF(Deník!$J16="S",(Deník!$K16-Deník!$U16),IF(Deník!$J16="L",(Deník!$U16-Deník!$K16),""))</f>
        <v>2.7200000000000557E-3</v>
      </c>
      <c r="BI15" s="20" t="str">
        <f>IF(Deník!$R15&gt;1,Deník!$R15,"")</f>
        <v/>
      </c>
      <c r="BJ15" s="20" t="str">
        <f>IF(Deník!$R15&lt;0,Deník!$R15,"")</f>
        <v/>
      </c>
      <c r="BK15" s="17"/>
      <c r="BM15" s="233" t="str">
        <f>IF(Deník!$R15&lt;&gt;"",IF(Deník!$Y15=Statistika!$F$78,IF(AND(Deník!$R15&gt;=0,Deník!$R15&lt;=1),"BE",Deník!$R15),""),"")</f>
        <v>BE</v>
      </c>
      <c r="BN15" s="233" t="str">
        <f>IF(Deník!$R15&lt;&gt;"",IF(Deník!$Y15=Statistika!$F$79,IF(AND(Deník!$R15&gt;=0,Deník!$R15&lt;=1),"BE",Deník!$R15),""),"")</f>
        <v/>
      </c>
      <c r="BO15" s="233" t="str">
        <f>IF(Deník!$R15&lt;&gt;"",IF(Deník!$Y15=Statistika!$F$80,IF(AND(Deník!$R15&gt;=0,Deník!$R15&lt;=1),"BE",Deník!$R15),""),"")</f>
        <v/>
      </c>
      <c r="BP15" s="233" t="str">
        <f>IF(Deník!$R15&lt;&gt;"",IF(Deník!$Y15=Statistika!$F$81,IF(AND(Deník!$R15&gt;=0,Deník!$R15&lt;=1),"BE",Deník!$R15),""),"")</f>
        <v/>
      </c>
      <c r="BQ15" s="233" t="str">
        <f>IF(Deník!$R15&lt;&gt;"",IF(Deník!$Y15=Statistika!$F$82,IF(AND(Deník!$R15&gt;=0,Deník!$R15&lt;=1),"BE",Deník!$R15),""),"")</f>
        <v/>
      </c>
      <c r="BR15" s="233" t="str">
        <f>IF(Deník!$R15&lt;&gt;"",IF(Deník!$Y15=Statistika!$F$83,IF(AND(Deník!$R15&gt;=0,Deník!$R15&lt;=1),"BE",Deník!$R15),""),"")</f>
        <v/>
      </c>
      <c r="BS15" s="233" t="str">
        <f>IF(Deník!$R15&lt;&gt;"",IF(Deník!$Y15=Statistika!$F$84,IF(AND(Deník!$R15&gt;=0,Deník!$R15&lt;=1),"BE",Deník!$R15),""),"")</f>
        <v/>
      </c>
      <c r="BT15" s="233" t="str">
        <f>IF(Deník!$R15&lt;&gt;"",IF(Deník!$Y15=Statistika!$F$85,IF(AND(Deník!$R15&gt;=0,Deník!$R15&lt;=1),"BE",Deník!$R15),""),"")</f>
        <v/>
      </c>
      <c r="BU15" s="233" t="str">
        <f>IF(Deník!$R15&lt;&gt;"",IF(Deník!$Y15=Statistika!$F$86,IF(AND(Deník!$R15&gt;=0,Deník!$R15&lt;=1),"BE",Deník!$R15),""),"")</f>
        <v/>
      </c>
      <c r="BV15" s="233" t="str">
        <f>IF(Deník!$R15&lt;&gt;"",IF(Deník!$Y15=Statistika!$F$87,IF(AND(Deník!$R15&gt;=0,Deník!$R15&lt;=1),"BE",Deník!$R15),""),"")</f>
        <v/>
      </c>
      <c r="BW15" s="233" t="str">
        <f>IF(Deník!$R15&lt;&gt;"",IF(Deník!$Y15=Statistika!$F$88,IF(AND(Deník!$R15&gt;=0,Deník!$R15&lt;=1),"BE",Deník!$R15),""),"")</f>
        <v/>
      </c>
      <c r="BX15" s="233" t="str">
        <f>IF(Deník!$R15&lt;&gt;"",IF(Deník!$Y15=Statistika!$F$89,IF(AND(Deník!$R15&gt;=0,Deník!$R15&lt;=1),"BE",Deník!$R15),""),"")</f>
        <v/>
      </c>
      <c r="BY15" s="233" t="str">
        <f>IF(Deník!$R15&lt;&gt;"",IF(Deník!$Y15=Statistika!$F$90,IF(AND(Deník!$R15&gt;=0,Deník!$R15&lt;=1),"BE",Deník!$R15),""),"")</f>
        <v/>
      </c>
      <c r="BZ15" s="233" t="str">
        <f>IF(Deník!$R15&lt;&gt;"",IF(Deník!$Y15=Statistika!$F$91,IF(AND(Deník!$R15&gt;=0,Deník!$R15&lt;=1),"BE",Deník!$R15),""),"")</f>
        <v/>
      </c>
      <c r="CA15" s="233"/>
      <c r="CB15" s="233" t="str">
        <f>IF(Deník!$R15&lt;&gt;"",IF(Deník!$AB15="SL",IF(AND(Deník!$R15&gt;=0,Deník!$R15&lt;=1),"BE",Deník!$R15),""),"")</f>
        <v/>
      </c>
      <c r="CC15" s="233" t="str">
        <f>IF(Deník!$R15&lt;&gt;"",IF(Deník!$AB15="BE10",IF(AND(Deník!$R15&gt;=0,Deník!$R15&lt;=1),"BE",Deník!$R15),""),"")</f>
        <v/>
      </c>
      <c r="CD15" s="233" t="str">
        <f>IF(Deník!$R15&lt;&gt;"",IF(Deník!$AB15="BE15",IF(AND(Deník!$R15&gt;=0,Deník!$R15&lt;=1),"BE",Deník!$R15),""),"")</f>
        <v/>
      </c>
      <c r="CE15" s="233" t="str">
        <f>IF(Deník!$R15&lt;&gt;"",IF(Deník!$AB15="BE20",IF(AND(Deník!$R15&gt;=0,Deník!$R15&lt;=1),"BE",Deník!$R15),""),"")</f>
        <v>BE</v>
      </c>
      <c r="CF15" s="233" t="str">
        <f>IF(Deník!$R15&lt;&gt;"",IF(Deník!$AB15="TP1",IF(AND(Deník!$R15&gt;=0,Deník!$R15&lt;=1),"BE",Deník!$R15),""),"")</f>
        <v/>
      </c>
      <c r="CG15" s="233" t="str">
        <f>IF(Deník!$R15&lt;&gt;"",IF(Deník!$AB15="TP2",IF(AND(Deník!$R15&gt;=0,Deník!$R15&lt;=1),"BE",Deník!$R15),""),"")</f>
        <v/>
      </c>
      <c r="CH15" s="233" t="str">
        <f>IF(Deník!$R15&lt;&gt;"",IF(Deník!$AB15="TP3",IF(AND(Deník!$R15&gt;=0,Deník!$R15&lt;=1),"BE",Deník!$R15),""),"")</f>
        <v/>
      </c>
      <c r="CI15" s="233" t="str">
        <f>IF(Deník!$R15&lt;&gt;"",IF(Deník!$AB15="Trailing SL",IF(AND(Deník!$R15&gt;=0,Deník!$R15&lt;=1),"BE",Deník!$R15),""),"")</f>
        <v/>
      </c>
      <c r="CJ15" s="233" t="str">
        <f>IF(Deník!$R15&lt;&gt;"",IF(Deník!$AB15="Manual",IF(AND(Deník!$R15&gt;=0,Deník!$R15&lt;=1),"BE",Deník!$R15),""),"")</f>
        <v/>
      </c>
      <c r="CK15" s="233"/>
      <c r="CL15" s="233" t="str">
        <f>IF(Deník!$R15&lt;0,IF(Deník!$AC15=Statistika!$F$117,Deník!$R15,""),"")</f>
        <v/>
      </c>
      <c r="CM15" s="233" t="str">
        <f>IF(Deník!$R15&lt;0,IF(Deník!$AC15=Statistika!$F$118,Deník!$R15,""),"")</f>
        <v/>
      </c>
      <c r="CN15" s="233" t="str">
        <f>IF(Deník!$R15&lt;0,IF(Deník!$AC15=Statistika!$F$119,Deník!$R15,""),"")</f>
        <v/>
      </c>
      <c r="CO15" s="233" t="str">
        <f>IF(Deník!$R15&lt;0,IF(Deník!$AC15=Statistika!$F$120,Deník!$R15,""),"")</f>
        <v/>
      </c>
      <c r="CP15" s="233" t="str">
        <f>IF(Deník!$R15&lt;0,IF(Deník!$AC15=Statistika!$F$121,Deník!$R15,""),"")</f>
        <v/>
      </c>
      <c r="CQ15" s="233" t="str">
        <f>IF(Deník!$R15&lt;0,IF(Deník!$AC15=Statistika!$F$122,Deník!$R15,""),"")</f>
        <v/>
      </c>
      <c r="CR15" s="233" t="str">
        <f>IF(Deník!$R15&lt;0,IF(Deník!$AC15=Statistika!$F$123,Deník!$R15,""),"")</f>
        <v/>
      </c>
      <c r="CS15" s="233" t="str">
        <f>IF(Deník!$R15&lt;0,IF(Deník!$AC15=Statistika!$F$124,Deník!$R15,""),"")</f>
        <v/>
      </c>
      <c r="CT15" s="233" t="str">
        <f>IF(Deník!$R15&lt;0,IF(Deník!$AC15=Statistika!$F$125,Deník!$R15,""),"")</f>
        <v/>
      </c>
      <c r="CU15" s="233"/>
      <c r="CV15" s="233" t="str">
        <f>IF(Deník!$R15&lt;0,IF(Deník!$AD15=$CV$2,Deník!$R15,""),"")</f>
        <v/>
      </c>
      <c r="CW15" s="233" t="str">
        <f>IF(Deník!$R15&lt;0,IF(Deník!$AD15=$CW$2,Deník!$R15,""),"")</f>
        <v/>
      </c>
      <c r="CX15" s="233" t="str">
        <f>IF(Deník!$R15&lt;0,IF(Deník!$AD15=$CX$2,Deník!$R15,""),"")</f>
        <v/>
      </c>
      <c r="CY15" s="233" t="str">
        <f>IF(Deník!$R15&lt;0,IF(Deník!$AD15=$CY$2,Deník!$R15,""),"")</f>
        <v/>
      </c>
      <c r="CZ15" s="233" t="str">
        <f>IF(Deník!$R15&lt;0,IF(Deník!$AD15=$CZ$2,Deník!$R15,""),"")</f>
        <v/>
      </c>
      <c r="DL15" s="221">
        <f t="shared" si="5"/>
        <v>95791.39</v>
      </c>
      <c r="DM15" s="220">
        <f t="shared" si="3"/>
        <v>-4.2086100000000015E-2</v>
      </c>
      <c r="DO15" s="50">
        <f>Deník!W16</f>
        <v>-1117.5</v>
      </c>
      <c r="DP15" s="102" t="str">
        <f>IF(AND(Deník!W16&gt;0),1,"")</f>
        <v/>
      </c>
      <c r="DQ15" s="102">
        <f>IF(AND(Deník!W16&lt;=0),1,"")</f>
        <v>1</v>
      </c>
      <c r="DR15" s="227"/>
      <c r="DS15" s="228"/>
      <c r="DT15" s="85"/>
      <c r="DU15" s="54" t="str">
        <f>IF(MONTH(Deník!$C15)=DU$2,Deník!$W15,"")</f>
        <v/>
      </c>
      <c r="DV15" s="222" t="str">
        <f>IF(MONTH(Deník!$C15)=DV$2,Deník!$W15,"")</f>
        <v/>
      </c>
      <c r="DW15" s="222" t="str">
        <f>IF(MONTH(Deník!$C15)=DW$2,Deník!$W15,"")</f>
        <v/>
      </c>
      <c r="DX15" s="222" t="str">
        <f>IF(MONTH(Deník!$C15)=DX$2,Deník!$W15,"")</f>
        <v/>
      </c>
      <c r="DY15" s="222" t="str">
        <f>IF(MONTH(Deník!$C15)=DY$2,Deník!$W15,"")</f>
        <v/>
      </c>
      <c r="DZ15" s="222">
        <f>IF(MONTH(Deník!$C15)=DZ$2,Deník!$W15,"")</f>
        <v>34.53</v>
      </c>
      <c r="EA15" s="222" t="str">
        <f>IF(MONTH(Deník!$C15)=EA$2,Deník!$W15,"")</f>
        <v/>
      </c>
      <c r="EB15" s="222" t="str">
        <f>IF(MONTH(Deník!$C15)=EB$2,Deník!$W15,"")</f>
        <v/>
      </c>
      <c r="EC15" s="222" t="str">
        <f>IF(MONTH(Deník!$C15)=EC$2,Deník!$W15,"")</f>
        <v/>
      </c>
      <c r="ED15" s="222" t="str">
        <f>IF(MONTH(Deník!$C15)=ED$2,Deník!$W15,"")</f>
        <v/>
      </c>
      <c r="EE15" s="222" t="str">
        <f>IF(MONTH(Deník!$C15)=EE$2,Deník!$W15,"")</f>
        <v/>
      </c>
      <c r="EF15" s="222" t="str">
        <f>IF(MONTH(Deník!$C15)=EF$2,Deník!$W15,"")</f>
        <v/>
      </c>
      <c r="EI15" s="600">
        <f>IF(Deník!$W15&lt;&gt;"",IF(Deník!$B15=Statistika!$F$63,Deník!$W15,""),"")</f>
        <v>34.53</v>
      </c>
      <c r="EJ15" s="13" t="str">
        <f>IF(Deník!$W15&lt;&gt;"",IF(Deník!$B15=Statistika!$F$64,Deník!$W15,""),"")</f>
        <v/>
      </c>
      <c r="EK15" s="13" t="str">
        <f>IF(Deník!$W15&lt;&gt;"",IF(Deník!$B15=Statistika!$F$65,Deník!$W15,""),"")</f>
        <v/>
      </c>
      <c r="EL15" s="13" t="str">
        <f>IF(Deník!$W15&lt;&gt;"",IF(Deník!$B15=Statistika!$F$66,Deník!$W15,""),"")</f>
        <v/>
      </c>
      <c r="EM15" s="13" t="str">
        <f>IF(Deník!$W15&lt;&gt;"",IF(Deník!$B15=Statistika!$F$67,Deník!$W15,""),"")</f>
        <v/>
      </c>
      <c r="EN15" s="13" t="str">
        <f>IF(Deník!$W15&lt;&gt;"",IF(Deník!$B15=Statistika!$F$68,Deník!$W15,""),"")</f>
        <v/>
      </c>
      <c r="EO15" s="13" t="str">
        <f>IF(Deník!$W15&lt;&gt;"",IF(Deník!$B15=Statistika!$F$69,Deník!$W15,""),"")</f>
        <v/>
      </c>
      <c r="EP15" s="601" t="str">
        <f>IF(Deník!$W15&lt;&gt;"",IF(Deník!$B15=Statistika!$F$70,Deník!$W15,""),"")</f>
        <v/>
      </c>
      <c r="EQ15" s="90"/>
      <c r="ER15" s="63" t="str">
        <f>IF(Deník!$W15&lt;&gt;"",IF(Deník!$J15="L",Deník!$W15,""),"")</f>
        <v/>
      </c>
      <c r="ES15" s="13">
        <f>IF(Deník!$W15&lt;&gt;"",IF(Deník!$J15="S",Deník!$W15,""),"")</f>
        <v>34.53</v>
      </c>
      <c r="ET15" s="95"/>
      <c r="EU15" s="88"/>
      <c r="EV15" s="63" t="str">
        <f>IF(WEEKDAY(Deník!$C15,2)=1,Deník!$W15,"")</f>
        <v/>
      </c>
      <c r="EW15" s="13">
        <f>IF(WEEKDAY(Deník!$C15,2)=2,Deník!$W15,"")</f>
        <v>34.53</v>
      </c>
      <c r="EX15" s="13" t="str">
        <f>IF(WEEKDAY(Deník!$C15,2)=3,Deník!$W15,"")</f>
        <v/>
      </c>
      <c r="EY15" s="13" t="str">
        <f>IF(WEEKDAY(Deník!$C15,2)=4,Deník!$W15,"")</f>
        <v/>
      </c>
      <c r="EZ15" s="60" t="str">
        <f>IF(WEEKDAY(Deník!$C15,2)=5,Deník!$W15,"")</f>
        <v/>
      </c>
      <c r="FA15" s="99"/>
      <c r="FB15" s="100">
        <f>Deník!D15</f>
        <v>0.6381944444444444</v>
      </c>
      <c r="FC15" s="63" t="str">
        <f>IF($FB15&lt;&gt;"",IF(AND($FB15&gt;=FC$2,$FB15&lt;=FC$3),Deník!$W15,""))</f>
        <v/>
      </c>
      <c r="FD15" s="63" t="str">
        <f>IF($FB15&lt;&gt;"",IF(AND($FB15&gt;=FD$2,$FB15&lt;=FD$3),Deník!$W15,""))</f>
        <v/>
      </c>
      <c r="FE15" s="63" t="str">
        <f>IF($FB15&lt;&gt;"",IF(AND($FB15&gt;=FE$2,$FB15&lt;=FE$3),Deník!$W15,""))</f>
        <v/>
      </c>
      <c r="FF15" s="63" t="str">
        <f>IF($FB15&lt;&gt;"",IF(AND($FB15&gt;=FF$2,$FB15&lt;=FF$3),Deník!$W15,""))</f>
        <v/>
      </c>
      <c r="FG15" s="63" t="str">
        <f>IF($FB15&lt;&gt;"",IF(AND($FB15&gt;=FG$2,$FB15&lt;=FG$3),Deník!$W15,""))</f>
        <v/>
      </c>
      <c r="FH15" s="63" t="str">
        <f>IF($FB15&lt;&gt;"",IF(AND($FB15&gt;=FH$2,$FB15&lt;=FH$3),Deník!$W15,""))</f>
        <v/>
      </c>
      <c r="FI15" s="63" t="str">
        <f>IF($FB15&lt;&gt;"",IF(AND($FB15&gt;=FI$2,$FB15&lt;=FI$3),Deník!$W15,""))</f>
        <v/>
      </c>
      <c r="FJ15" s="63">
        <f>IF($FB15&lt;&gt;"",IF(AND($FB15&gt;=FJ$2,$FB15&lt;=FJ$3),Deník!$W15,""))</f>
        <v>34.53</v>
      </c>
      <c r="FK15" s="63" t="str">
        <f>IF($FB15&lt;&gt;"",IF(AND($FB15&gt;=FK$2,$FB15&lt;=FK$3),Deník!$W15,""))</f>
        <v/>
      </c>
      <c r="FL15" s="63" t="str">
        <f>IF($FB15&lt;&gt;"",IF(AND($FB15&gt;=FL$2,$FB15&lt;=FL$3),Deník!$W15,""))</f>
        <v/>
      </c>
      <c r="FM15" s="63" t="str">
        <f>IF($FB15&lt;&gt;"",IF(AND($FB15&gt;=FM$2,$FB15&lt;=FM$3),Deník!$W15,""))</f>
        <v/>
      </c>
      <c r="FN15" s="13"/>
      <c r="FO15" s="20">
        <f>IF(Deník!$W15&gt;1,Deník!$W15,"")</f>
        <v>34.53</v>
      </c>
      <c r="FP15" s="20" t="str">
        <f>IF(Deník!$W15&lt;0,Deník!$W15,"")</f>
        <v/>
      </c>
      <c r="FQ15" s="17"/>
      <c r="FS15" s="233"/>
      <c r="FT15" s="233">
        <f>IF(Deník!$W15&lt;&gt;"",IF(Deník!$Y15=Statistika!$F$78,Deník!$W15,""),"")</f>
        <v>34.53</v>
      </c>
      <c r="FU15" s="233" t="str">
        <f>IF(Deník!$W15&lt;&gt;"",IF(Deník!$Y15=Statistika!$F$79,Deník!$W15,""),"")</f>
        <v/>
      </c>
      <c r="FV15" s="233" t="str">
        <f>IF(Deník!$W15&lt;&gt;"",IF(Deník!$Y15=Statistika!$F$80,Deník!$W15,""),"")</f>
        <v/>
      </c>
      <c r="FW15" s="233" t="str">
        <f>IF(Deník!$W15&lt;&gt;"",IF(Deník!$Y15=Statistika!$F$81,Deník!$W15,""),"")</f>
        <v/>
      </c>
      <c r="FX15" s="233" t="str">
        <f>IF(Deník!$W15&lt;&gt;"",IF(Deník!$Y15=Statistika!$F$82,Deník!$W15,""),"")</f>
        <v/>
      </c>
      <c r="FY15" s="233" t="str">
        <f>IF(Deník!$W15&lt;&gt;"",IF(Deník!$Y15=Statistika!$F$83,Deník!$W15,""),"")</f>
        <v/>
      </c>
      <c r="FZ15" s="233" t="str">
        <f>IF(Deník!$W15&lt;&gt;"",IF(Deník!$Y15=Statistika!$F$84,Deník!$W15,""),"")</f>
        <v/>
      </c>
      <c r="GA15" s="233" t="str">
        <f>IF(Deník!$W15&lt;&gt;"",IF(Deník!$Y15=Statistika!$F$85,Deník!$W15,""),"")</f>
        <v/>
      </c>
      <c r="GB15" s="233" t="str">
        <f>IF(Deník!$W15&lt;&gt;"",IF(Deník!$Y15=Statistika!$F$86,Deník!$W15,""),"")</f>
        <v/>
      </c>
      <c r="GC15" s="233" t="str">
        <f>IF(Deník!$W15&lt;&gt;"",IF(Deník!$Y15=Statistika!$F$87,Deník!$W15,""),"")</f>
        <v/>
      </c>
      <c r="GD15" s="233" t="str">
        <f>IF(Deník!$W15&lt;&gt;"",IF(Deník!$Y15=Statistika!$F$88,Deník!$W15,""),"")</f>
        <v/>
      </c>
      <c r="GE15" s="233" t="str">
        <f>IF(Deník!$W15&lt;&gt;"",IF(Deník!$Y15=Statistika!$F$89,Deník!$W15,""),"")</f>
        <v/>
      </c>
      <c r="GF15" s="233" t="str">
        <f>IF(Deník!$W15&lt;&gt;"",IF(Deník!$Y15=Statistika!$F$90,Deník!$W15,""),"")</f>
        <v/>
      </c>
      <c r="GG15" s="233" t="str">
        <f>IF(Deník!$W15&lt;&gt;"",IF(Deník!$Y15=Statistika!$F$91,Deník!$W15,""),"")</f>
        <v/>
      </c>
      <c r="GH15" s="233"/>
      <c r="GI15" s="233" t="str">
        <f>IF(Deník!$W15&lt;&gt;"",IF(Deník!$AB15=Statistika!$L$100,Deník!$W15,""),"")</f>
        <v/>
      </c>
      <c r="GJ15" s="233" t="str">
        <f>IF(Deník!$W15&lt;&gt;"",IF(Deník!$AB15=Statistika!$L$101,Deník!$W15,""),"")</f>
        <v/>
      </c>
      <c r="GK15" s="233" t="str">
        <f>IF(Deník!$W15&lt;&gt;"",IF(Deník!$AB15=Statistika!$L$102,Deník!$W15,""),"")</f>
        <v/>
      </c>
      <c r="GL15" s="233">
        <f>IF(Deník!$W15&lt;&gt;"",IF(Deník!$AB15=Statistika!$L$103,Deník!$W15,""),"")</f>
        <v>34.53</v>
      </c>
      <c r="GM15" s="233" t="str">
        <f>IF(Deník!$W15&lt;&gt;"",IF(Deník!$AB15=Statistika!$L$104,Deník!$W15,""),"")</f>
        <v/>
      </c>
      <c r="GN15" s="233" t="str">
        <f>IF(Deník!$W15&lt;&gt;"",IF(Deník!$AB15=Statistika!$L$105,Deník!$W15,""),"")</f>
        <v/>
      </c>
      <c r="GO15" s="233" t="str">
        <f>IF(Deník!$W15&lt;&gt;"",IF(Deník!$AB15=Statistika!$L$106,Deník!$W15,""),"")</f>
        <v/>
      </c>
      <c r="GP15" s="233" t="str">
        <f>IF(Deník!$W15&lt;&gt;"",IF(Deník!$AB15=Statistika!$L$107,Deník!$W15,""),"")</f>
        <v/>
      </c>
      <c r="GQ15" s="233" t="str">
        <f>IF(Deník!$W15&lt;&gt;"",IF(Deník!$AB15=Statistika!$L$108,Deník!$W15,""),"")</f>
        <v/>
      </c>
      <c r="GS15" s="233" t="str">
        <f>IF(Deník!$W15&lt;0,IF(Deník!$AC15=Statistika!$F$117,Deník!$W15,""),"")</f>
        <v/>
      </c>
      <c r="GT15" s="233" t="str">
        <f>IF(Deník!$W15&lt;0,IF(Deník!$AC15=Statistika!$F$118,Deník!$W15,""),"")</f>
        <v/>
      </c>
      <c r="GU15" s="233" t="str">
        <f>IF(Deník!$W15&lt;0,IF(Deník!$AC15=Statistika!$F$119,Deník!$W15,""),"")</f>
        <v/>
      </c>
      <c r="GV15" s="233" t="str">
        <f>IF(Deník!$W15&lt;0,IF(Deník!$AC15=Statistika!$F$120,Deník!$W15,""),"")</f>
        <v/>
      </c>
      <c r="GW15" s="233" t="str">
        <f>IF(Deník!$W15&lt;0,IF(Deník!$AC15=Statistika!$F$121,Deník!$W15,""),"")</f>
        <v/>
      </c>
      <c r="GX15" s="233" t="str">
        <f>IF(Deník!$W15&lt;0,IF(Deník!$AC15=Statistika!$F$122,Deník!$W15,""),"")</f>
        <v/>
      </c>
      <c r="GY15" s="233" t="str">
        <f>IF(Deník!$W15&lt;0,IF(Deník!$AC15=Statistika!$F$123,Deník!$W15,""),"")</f>
        <v/>
      </c>
      <c r="GZ15" s="233" t="str">
        <f>IF(Deník!$W15&lt;0,IF(Deník!$AC15=Statistika!$F$124,Deník!$W15,""),"")</f>
        <v/>
      </c>
      <c r="HA15" s="233" t="str">
        <f>IF(Deník!$W15&lt;0,IF(Deník!$AC15=Statistika!$F$125,Deník!$W15,""),"")</f>
        <v/>
      </c>
      <c r="HC15" s="233" t="str">
        <f>IF(Deník!$W15&lt;0,IF(Deník!$AD15=Statistika!$F$133,Deník!$W15,""),"")</f>
        <v/>
      </c>
      <c r="HD15" s="233" t="str">
        <f>IF(Deník!$W15&lt;0,IF(Deník!$AD15=Statistika!$F$134,Deník!$W15,""),"")</f>
        <v/>
      </c>
      <c r="HE15" s="233" t="str">
        <f>IF(Deník!$W15&lt;0,IF(Deník!$AD15=Statistika!$F$135,Deník!$W15,""),"")</f>
        <v/>
      </c>
      <c r="HF15" s="233" t="str">
        <f>IF(Deník!$W15&lt;0,IF(Deník!$AD15=Statistika!$F$136,Deník!$W15,""),"")</f>
        <v/>
      </c>
      <c r="HG15" s="233" t="str">
        <f>IF(Deník!$W15&lt;0,IF(Deník!$AD15=Statistika!$F$137,Deník!$W15,""),"")</f>
        <v/>
      </c>
      <c r="ID15" s="8">
        <f>Tabulka4[[#This Row],[Sloupec3]]</f>
        <v>42157</v>
      </c>
      <c r="IE15" s="17" t="str">
        <f>IF(AND([1]Deník!$C15&gt;='[1]Měsíční shrnutí'!$D$1,[1]Deník!$C15&lt;='[1]Měsíční shrnutí'!$F$1),[1]Deník!$X15,"")</f>
        <v>Pinbar</v>
      </c>
      <c r="IF15" s="626" t="str">
        <f t="shared" si="6"/>
        <v/>
      </c>
      <c r="IG15" s="627" t="s">
        <v>923</v>
      </c>
      <c r="IH15" s="626">
        <f t="shared" si="4"/>
        <v>0</v>
      </c>
    </row>
    <row r="16" spans="1:242">
      <c r="A16" s="8">
        <f>Deník!C17</f>
        <v>42158</v>
      </c>
      <c r="B16" s="50">
        <f>Deník!R17</f>
        <v>0.99999999999988987</v>
      </c>
      <c r="C16" s="102" t="str">
        <f>IF(AND(Deník!R17&gt;1,Deník!R17&lt;&gt;""),1,"")</f>
        <v/>
      </c>
      <c r="D16" s="102" t="str">
        <f>IF(AND(Deník!R17&lt;=0,Deník!R17&lt;&gt;""),1,"")</f>
        <v/>
      </c>
      <c r="E16" s="103">
        <f>IF(AND(Deník!R17&gt;=0,Deník!R17&lt;=1),1,"")</f>
        <v>1</v>
      </c>
      <c r="F16" s="79">
        <f>IF(Deník!R17&lt;&gt;"",Deník!R17+F15,"")</f>
        <v>-83.899999999998045</v>
      </c>
      <c r="G16" s="85"/>
      <c r="H16" s="54" t="str">
        <f>IF(MONTH(Deník!$C16)=H$2,IF(AND(Deník!$R16&gt;=0,Deník!$R16&lt;=1),"BE",Deník!$R16),"")</f>
        <v/>
      </c>
      <c r="I16" s="11" t="str">
        <f>IF(MONTH(Deník!$C16)=I$2,IF(AND(Deník!$R16&gt;=0,Deník!$R16&lt;=1),"BE",Deník!$R16),"")</f>
        <v/>
      </c>
      <c r="J16" s="11" t="str">
        <f>IF(MONTH(Deník!$C16)=J$2,IF(AND(Deník!$R16&gt;=0,Deník!$R16&lt;=1),"BE",Deník!$R16),"")</f>
        <v/>
      </c>
      <c r="K16" s="11" t="str">
        <f>IF(MONTH(Deník!$C16)=K$2,IF(AND(Deník!$R16&gt;=0,Deník!$R16&lt;=1),"BE",Deník!$R16),"")</f>
        <v/>
      </c>
      <c r="L16" s="11" t="str">
        <f>IF(MONTH(Deník!$C16)=L$2,IF(AND(Deník!$R16&gt;=0,Deník!$R16&lt;=1),"BE",Deník!$R16),"")</f>
        <v/>
      </c>
      <c r="M16" s="11">
        <f>IF(MONTH(Deník!$C16)=M$2,IF(AND(Deník!$R16&gt;=0,Deník!$R16&lt;=1),"BE",Deník!$R16),"")</f>
        <v>-15.100000000001224</v>
      </c>
      <c r="N16" s="11" t="str">
        <f>IF(MONTH(Deník!$C16)=N$2,IF(AND(Deník!$R16&gt;=0,Deník!$R16&lt;=1),"BE",Deník!$R16),"")</f>
        <v/>
      </c>
      <c r="O16" s="11" t="str">
        <f>IF(MONTH(Deník!$C16)=O$2,IF(AND(Deník!$R16&gt;=0,Deník!$R16&lt;=1),"BE",Deník!$R16),"")</f>
        <v/>
      </c>
      <c r="P16" s="11" t="str">
        <f>IF(MONTH(Deník!$C16)=P$2,IF(AND(Deník!$R16&gt;=0,Deník!$R16&lt;=1),"BE",Deník!$R16),"")</f>
        <v/>
      </c>
      <c r="Q16" s="11" t="str">
        <f>IF(MONTH(Deník!$C16)=Q$2,IF(AND(Deník!$R16&gt;=0,Deník!$R16&lt;=1),"BE",Deník!$R16),"")</f>
        <v/>
      </c>
      <c r="R16" s="11" t="str">
        <f>IF(MONTH(Deník!$C16)=R$2,IF(AND(Deník!$R16&gt;=0,Deník!$R16&lt;=1),"BE",Deník!$R16),"")</f>
        <v/>
      </c>
      <c r="S16" s="57" t="str">
        <f>IF(MONTH(Deník!$C16)=S$2,IF(AND(Deník!$R16&gt;=0,Deník!$R16&lt;=1),"BE",Deník!$R16),"")</f>
        <v/>
      </c>
      <c r="U16" s="12"/>
      <c r="V16" s="12"/>
      <c r="X16" s="600">
        <f>IF(Deník!$R16&lt;&gt;"",IF(Deník!$B16=Statistika!$F$63,IF(AND(Deník!$R16&gt;=0,Deník!$R16&lt;=1),"BE",Deník!$R16),""),"")</f>
        <v>-15.100000000001224</v>
      </c>
      <c r="Y16" s="13" t="str">
        <f>IF(Deník!$R16&lt;&gt;"",IF(Deník!$B16=Statistika!$F$64,IF(AND(Deník!$R16&gt;=0,Deník!$R16&lt;=1),"BE",Deník!$R16),""),"")</f>
        <v/>
      </c>
      <c r="Z16" s="13" t="str">
        <f>IF(Deník!$R16&lt;&gt;"",IF(Deník!$B16=Statistika!$F$65,IF(AND(Deník!$R16&gt;=0,Deník!$R16&lt;=1),"BE",Deník!$R16),""),"")</f>
        <v/>
      </c>
      <c r="AA16" s="13" t="str">
        <f>IF(Deník!$R16&lt;&gt;"",IF(Deník!$B16=Statistika!$F$66,IF(AND(Deník!$R16&gt;=0,Deník!$R16&lt;=1),"BE",Deník!$R16),""),"")</f>
        <v/>
      </c>
      <c r="AB16" s="13" t="str">
        <f>IF(Deník!$R16&lt;&gt;"",IF(Deník!$B16=Statistika!$F$67,IF(AND(Deník!$R16&gt;=0,Deník!$R16&lt;=1),"BE",Deník!$R16),""),"")</f>
        <v/>
      </c>
      <c r="AC16" s="13" t="str">
        <f>IF(Deník!$R16&lt;&gt;"",IF(Deník!$B16=Statistika!$F$68,IF(AND(Deník!$R16&gt;=0,Deník!$R16&lt;=1),"BE",Deník!$R16),""),"")</f>
        <v/>
      </c>
      <c r="AD16" s="13" t="str">
        <f>IF(Deník!$R16&lt;&gt;"",IF(Deník!$B16=Statistika!$F$69,IF(AND(Deník!$R16&gt;=0,Deník!$R16&lt;=1),"BE",Deník!$R16),""),"")</f>
        <v/>
      </c>
      <c r="AE16" s="601" t="str">
        <f>IF(Deník!$R16&lt;&gt;"",IF(Deník!$B16=Statistika!$F$70,IF(AND(Deník!$R16&gt;=0,Deník!$R16&lt;=1),"BE",Deník!$R16),""),"")</f>
        <v/>
      </c>
      <c r="AF16" s="90"/>
      <c r="AG16" s="63" t="str">
        <f>IF(Deník!$R16&lt;&gt;"",IF(Deník!$J16="L",IF(AND(Deník!$R16&gt;=0,Deník!$R16&lt;=1),"BE",Deník!$R16),""),"")</f>
        <v/>
      </c>
      <c r="AH16" s="13">
        <f>IF(Deník!$R16&lt;&gt;"",IF(Deník!$J16="S",IF(AND(Deník!$R16&gt;=0,Deník!$R16&lt;=1),"BE",Deník!$R16),""),"")</f>
        <v>-15.100000000001224</v>
      </c>
      <c r="AI16" s="95"/>
      <c r="AJ16" s="71">
        <f>IF(Deník!N17&lt;&gt;"",Deník!N17*-1,"")</f>
        <v>-24.999999999999467</v>
      </c>
      <c r="AK16" s="88"/>
      <c r="AL16" s="63" t="str">
        <f>IF(WEEKDAY(Deník!$C16,2)=1,IF(AND(Deník!$R16&gt;=0,Deník!$R16&lt;=1),"BE",Deník!$R16),"")</f>
        <v/>
      </c>
      <c r="AM16" s="13" t="str">
        <f>IF(WEEKDAY(Deník!$C16,2)=2,IF(AND(Deník!$R16&gt;=0,Deník!$R16&lt;=1),"BE",Deník!$R16),"")</f>
        <v/>
      </c>
      <c r="AN16" s="13">
        <f>IF(WEEKDAY(Deník!$C16,2)=3,IF(AND(Deník!$R16&gt;=0,Deník!$R16&lt;=1),"BE",Deník!$R16),"")</f>
        <v>-15.100000000001224</v>
      </c>
      <c r="AO16" s="13" t="str">
        <f>IF(WEEKDAY(Deník!$C16,2)=4,IF(AND(Deník!$R16&gt;=0,Deník!$R16&lt;=1),"BE",Deník!$R16),"")</f>
        <v/>
      </c>
      <c r="AP16" s="60" t="str">
        <f>IF(WEEKDAY(Deník!$C16,2)=5,IF(AND(Deník!$R16&gt;=0,Deník!$R16&lt;=1),"BE",Deník!$R16),"")</f>
        <v/>
      </c>
      <c r="AQ16" s="99"/>
      <c r="AR16" s="100">
        <f>Deník!D16</f>
        <v>0.38194444444444442</v>
      </c>
      <c r="AS16" s="63" t="str">
        <f>IF(Deník!$D16&lt;&gt;"",IF(AND(Deník!$D16&gt;=AS$2,Deník!$D16&lt;=AS$3),IF(AND(Deník!$R16&gt;=0,Deník!$R16&lt;=1),"BE",Deník!$R16),""),"")</f>
        <v/>
      </c>
      <c r="AT16" s="63" t="str">
        <f>IF(Deník!$D16&lt;&gt;"",IF(AND(Deník!$D16&gt;=AT$2,Deník!$D16&lt;=AT$3),IF(AND(Deník!$R16&gt;=0,Deník!$R16&lt;=1),"BE",Deník!$R16),""),"")</f>
        <v/>
      </c>
      <c r="AU16" s="63" t="str">
        <f>IF(Deník!$D16&lt;&gt;"",IF(AND(Deník!$D16&gt;=AU$2,Deník!$D16&lt;=AU$3),IF(AND(Deník!$R16&gt;=0,Deník!$R16&lt;=1),"BE",Deník!$R16),""),"")</f>
        <v/>
      </c>
      <c r="AV16" s="63" t="str">
        <f>IF(Deník!$D16&lt;&gt;"",IF(AND(Deník!$D16&gt;=AV$2,Deník!$D16&lt;=AV$3),IF(AND(Deník!$R16&gt;=0,Deník!$R16&lt;=1),"BE",Deník!$R16),""),"")</f>
        <v/>
      </c>
      <c r="AW16" s="63">
        <f>IF(Deník!$D16&lt;&gt;"",IF(AND(Deník!$D16&gt;=AW$2,Deník!$D16&lt;=AW$3),IF(AND(Deník!$R16&gt;=0,Deník!$R16&lt;=1),"BE",Deník!$R16),""),"")</f>
        <v>-15.100000000001224</v>
      </c>
      <c r="AX16" s="63" t="str">
        <f>IF(Deník!$D16&lt;&gt;"",IF(AND(Deník!$D16&gt;=AX$2,Deník!$D16&lt;=AX$3),IF(AND(Deník!$R16&gt;=0,Deník!$R16&lt;=1),"BE",Deník!$R16),""),"")</f>
        <v/>
      </c>
      <c r="AY16" s="63" t="str">
        <f>IF(Deník!$D16&lt;&gt;"",IF(AND(Deník!$D16&gt;=AY$2,Deník!$D16&lt;=AY$3),IF(AND(Deník!$R16&gt;=0,Deník!$R16&lt;=1),"BE",Deník!$R16),""),"")</f>
        <v/>
      </c>
      <c r="AZ16" s="63" t="str">
        <f>IF(Deník!$D16&lt;&gt;"",IF(AND(Deník!$D16&gt;=AZ$2,Deník!$D16&lt;=AZ$3),IF(AND(Deník!$R16&gt;=0,Deník!$R16&lt;=1),"BE",Deník!$R16),""),"")</f>
        <v/>
      </c>
      <c r="BA16" s="63" t="str">
        <f>IF(Deník!$D16&lt;&gt;"",IF(AND(Deník!$D16&gt;=BA$2,Deník!$D16&lt;=BA$3),IF(AND(Deník!$R16&gt;=0,Deník!$R16&lt;=1),"BE",Deník!$R16),""),"")</f>
        <v/>
      </c>
      <c r="BB16" s="63" t="str">
        <f>IF(Deník!$D16&lt;&gt;"",IF(AND(Deník!$D16&gt;=BB$2,Deník!$D16&lt;=BB$3),IF(AND(Deník!$R16&gt;=0,Deník!$R16&lt;=1),"BE",Deník!$R16),""),"")</f>
        <v/>
      </c>
      <c r="BC16" s="71" t="str">
        <f>IF(Deník!$D16&lt;&gt;"",IF(AND(Deník!$D16&gt;=BC$2,Deník!$D16&lt;=BC$3),IF(AND(Deník!$R16&gt;=0,Deník!$R16&lt;=1),"BE",Deník!$R16),""),"")</f>
        <v/>
      </c>
      <c r="BD16" s="20">
        <f>IF(Deník!$J17="S",(Deník!$M17-Deník!$K17),IF(Deník!$J17="L",(Deník!$K17-Deník!$M17),""))</f>
        <v>2.4999999999999467E-3</v>
      </c>
      <c r="BE16" s="20">
        <f>IF(Deník!$J17="S",(Deník!$K17-Deník!$O17),IF(Deník!$J17="L",(Deník!$O17-Deník!$K17),""))</f>
        <v>5.2799999999999514E-3</v>
      </c>
      <c r="BF16" s="20">
        <f>IF(Deník!$J17="S",(Deník!$K17-Deník!$L17),IF(Deník!$J17="L",(Deník!$L17-Deník!$K17),""))</f>
        <v>9.9999999999988987E-5</v>
      </c>
      <c r="BG16" s="20">
        <f>IF(Deník!$J17="S",(Deník!$K17-Deník!$S17),IF(Deník!$J17="L",(Deník!$S17-Deník!$K17),""))</f>
        <v>-1.0900000000000354E-3</v>
      </c>
      <c r="BH16" s="20">
        <f>IF(Deník!$J17="S",(Deník!$K17-Deník!$U17),IF(Deník!$J17="L",(Deník!$U17-Deník!$K17),""))</f>
        <v>2.6600000000001067E-3</v>
      </c>
      <c r="BI16" s="20" t="str">
        <f>IF(Deník!$R16&gt;1,Deník!$R16,"")</f>
        <v/>
      </c>
      <c r="BJ16" s="20">
        <f>IF(Deník!$R16&lt;0,Deník!$R16,"")</f>
        <v>-15.100000000001224</v>
      </c>
      <c r="BK16" s="17"/>
      <c r="BM16" s="233" t="str">
        <f>IF(Deník!$R16&lt;&gt;"",IF(Deník!$Y16=Statistika!$F$78,IF(AND(Deník!$R16&gt;=0,Deník!$R16&lt;=1),"BE",Deník!$R16),""),"")</f>
        <v/>
      </c>
      <c r="BN16" s="233" t="str">
        <f>IF(Deník!$R16&lt;&gt;"",IF(Deník!$Y16=Statistika!$F$79,IF(AND(Deník!$R16&gt;=0,Deník!$R16&lt;=1),"BE",Deník!$R16),""),"")</f>
        <v/>
      </c>
      <c r="BO16" s="233" t="str">
        <f>IF(Deník!$R16&lt;&gt;"",IF(Deník!$Y16=Statistika!$F$80,IF(AND(Deník!$R16&gt;=0,Deník!$R16&lt;=1),"BE",Deník!$R16),""),"")</f>
        <v/>
      </c>
      <c r="BP16" s="233" t="str">
        <f>IF(Deník!$R16&lt;&gt;"",IF(Deník!$Y16=Statistika!$F$81,IF(AND(Deník!$R16&gt;=0,Deník!$R16&lt;=1),"BE",Deník!$R16),""),"")</f>
        <v/>
      </c>
      <c r="BQ16" s="233" t="str">
        <f>IF(Deník!$R16&lt;&gt;"",IF(Deník!$Y16=Statistika!$F$82,IF(AND(Deník!$R16&gt;=0,Deník!$R16&lt;=1),"BE",Deník!$R16),""),"")</f>
        <v/>
      </c>
      <c r="BR16" s="233">
        <f>IF(Deník!$R16&lt;&gt;"",IF(Deník!$Y16=Statistika!$F$83,IF(AND(Deník!$R16&gt;=0,Deník!$R16&lt;=1),"BE",Deník!$R16),""),"")</f>
        <v>-15.100000000001224</v>
      </c>
      <c r="BS16" s="233" t="str">
        <f>IF(Deník!$R16&lt;&gt;"",IF(Deník!$Y16=Statistika!$F$84,IF(AND(Deník!$R16&gt;=0,Deník!$R16&lt;=1),"BE",Deník!$R16),""),"")</f>
        <v/>
      </c>
      <c r="BT16" s="233" t="str">
        <f>IF(Deník!$R16&lt;&gt;"",IF(Deník!$Y16=Statistika!$F$85,IF(AND(Deník!$R16&gt;=0,Deník!$R16&lt;=1),"BE",Deník!$R16),""),"")</f>
        <v/>
      </c>
      <c r="BU16" s="233" t="str">
        <f>IF(Deník!$R16&lt;&gt;"",IF(Deník!$Y16=Statistika!$F$86,IF(AND(Deník!$R16&gt;=0,Deník!$R16&lt;=1),"BE",Deník!$R16),""),"")</f>
        <v/>
      </c>
      <c r="BV16" s="233" t="str">
        <f>IF(Deník!$R16&lt;&gt;"",IF(Deník!$Y16=Statistika!$F$87,IF(AND(Deník!$R16&gt;=0,Deník!$R16&lt;=1),"BE",Deník!$R16),""),"")</f>
        <v/>
      </c>
      <c r="BW16" s="233" t="str">
        <f>IF(Deník!$R16&lt;&gt;"",IF(Deník!$Y16=Statistika!$F$88,IF(AND(Deník!$R16&gt;=0,Deník!$R16&lt;=1),"BE",Deník!$R16),""),"")</f>
        <v/>
      </c>
      <c r="BX16" s="233" t="str">
        <f>IF(Deník!$R16&lt;&gt;"",IF(Deník!$Y16=Statistika!$F$89,IF(AND(Deník!$R16&gt;=0,Deník!$R16&lt;=1),"BE",Deník!$R16),""),"")</f>
        <v/>
      </c>
      <c r="BY16" s="233" t="str">
        <f>IF(Deník!$R16&lt;&gt;"",IF(Deník!$Y16=Statistika!$F$90,IF(AND(Deník!$R16&gt;=0,Deník!$R16&lt;=1),"BE",Deník!$R16),""),"")</f>
        <v/>
      </c>
      <c r="BZ16" s="233" t="str">
        <f>IF(Deník!$R16&lt;&gt;"",IF(Deník!$Y16=Statistika!$F$91,IF(AND(Deník!$R16&gt;=0,Deník!$R16&lt;=1),"BE",Deník!$R16),""),"")</f>
        <v/>
      </c>
      <c r="CA16" s="233"/>
      <c r="CB16" s="233">
        <f>IF(Deník!$R16&lt;&gt;"",IF(Deník!$AB16="SL",IF(AND(Deník!$R16&gt;=0,Deník!$R16&lt;=1),"BE",Deník!$R16),""),"")</f>
        <v>-15.100000000001224</v>
      </c>
      <c r="CC16" s="233" t="str">
        <f>IF(Deník!$R16&lt;&gt;"",IF(Deník!$AB16="BE10",IF(AND(Deník!$R16&gt;=0,Deník!$R16&lt;=1),"BE",Deník!$R16),""),"")</f>
        <v/>
      </c>
      <c r="CD16" s="233" t="str">
        <f>IF(Deník!$R16&lt;&gt;"",IF(Deník!$AB16="BE15",IF(AND(Deník!$R16&gt;=0,Deník!$R16&lt;=1),"BE",Deník!$R16),""),"")</f>
        <v/>
      </c>
      <c r="CE16" s="233" t="str">
        <f>IF(Deník!$R16&lt;&gt;"",IF(Deník!$AB16="BE20",IF(AND(Deník!$R16&gt;=0,Deník!$R16&lt;=1),"BE",Deník!$R16),""),"")</f>
        <v/>
      </c>
      <c r="CF16" s="233" t="str">
        <f>IF(Deník!$R16&lt;&gt;"",IF(Deník!$AB16="TP1",IF(AND(Deník!$R16&gt;=0,Deník!$R16&lt;=1),"BE",Deník!$R16),""),"")</f>
        <v/>
      </c>
      <c r="CG16" s="233" t="str">
        <f>IF(Deník!$R16&lt;&gt;"",IF(Deník!$AB16="TP2",IF(AND(Deník!$R16&gt;=0,Deník!$R16&lt;=1),"BE",Deník!$R16),""),"")</f>
        <v/>
      </c>
      <c r="CH16" s="233" t="str">
        <f>IF(Deník!$R16&lt;&gt;"",IF(Deník!$AB16="TP3",IF(AND(Deník!$R16&gt;=0,Deník!$R16&lt;=1),"BE",Deník!$R16),""),"")</f>
        <v/>
      </c>
      <c r="CI16" s="233" t="str">
        <f>IF(Deník!$R16&lt;&gt;"",IF(Deník!$AB16="Trailing SL",IF(AND(Deník!$R16&gt;=0,Deník!$R16&lt;=1),"BE",Deník!$R16),""),"")</f>
        <v/>
      </c>
      <c r="CJ16" s="233" t="str">
        <f>IF(Deník!$R16&lt;&gt;"",IF(Deník!$AB16="Manual",IF(AND(Deník!$R16&gt;=0,Deník!$R16&lt;=1),"BE",Deník!$R16),""),"")</f>
        <v/>
      </c>
      <c r="CK16" s="233"/>
      <c r="CL16" s="233" t="str">
        <f>IF(Deník!$R16&lt;0,IF(Deník!$AC16=Statistika!$F$117,Deník!$R16,""),"")</f>
        <v/>
      </c>
      <c r="CM16" s="233" t="str">
        <f>IF(Deník!$R16&lt;0,IF(Deník!$AC16=Statistika!$F$118,Deník!$R16,""),"")</f>
        <v/>
      </c>
      <c r="CN16" s="233" t="str">
        <f>IF(Deník!$R16&lt;0,IF(Deník!$AC16=Statistika!$F$119,Deník!$R16,""),"")</f>
        <v/>
      </c>
      <c r="CO16" s="233" t="str">
        <f>IF(Deník!$R16&lt;0,IF(Deník!$AC16=Statistika!$F$120,Deník!$R16,""),"")</f>
        <v/>
      </c>
      <c r="CP16" s="233" t="str">
        <f>IF(Deník!$R16&lt;0,IF(Deník!$AC16=Statistika!$F$121,Deník!$R16,""),"")</f>
        <v/>
      </c>
      <c r="CQ16" s="233" t="str">
        <f>IF(Deník!$R16&lt;0,IF(Deník!$AC16=Statistika!$F$122,Deník!$R16,""),"")</f>
        <v/>
      </c>
      <c r="CR16" s="233">
        <f>IF(Deník!$R16&lt;0,IF(Deník!$AC16=Statistika!$F$123,Deník!$R16,""),"")</f>
        <v>-15.100000000001224</v>
      </c>
      <c r="CS16" s="233" t="str">
        <f>IF(Deník!$R16&lt;0,IF(Deník!$AC16=Statistika!$F$124,Deník!$R16,""),"")</f>
        <v/>
      </c>
      <c r="CT16" s="233" t="str">
        <f>IF(Deník!$R16&lt;0,IF(Deník!$AC16=Statistika!$F$125,Deník!$R16,""),"")</f>
        <v/>
      </c>
      <c r="CU16" s="233"/>
      <c r="CV16" s="233" t="str">
        <f>IF(Deník!$R16&lt;0,IF(Deník!$AD16=$CV$2,Deník!$R16,""),"")</f>
        <v/>
      </c>
      <c r="CW16" s="233" t="str">
        <f>IF(Deník!$R16&lt;0,IF(Deník!$AD16=$CW$2,Deník!$R16,""),"")</f>
        <v/>
      </c>
      <c r="CX16" s="233" t="str">
        <f>IF(Deník!$R16&lt;0,IF(Deník!$AD16=$CX$2,Deník!$R16,""),"")</f>
        <v/>
      </c>
      <c r="CY16" s="233" t="str">
        <f>IF(Deník!$R16&lt;0,IF(Deník!$AD16=$CY$2,Deník!$R16,""),"")</f>
        <v/>
      </c>
      <c r="CZ16" s="233" t="str">
        <f>IF(Deník!$R16&lt;0,IF(Deník!$AD16=$CZ$2,Deník!$R16,""),"")</f>
        <v/>
      </c>
      <c r="DL16" s="221">
        <f t="shared" si="5"/>
        <v>95840.79</v>
      </c>
      <c r="DM16" s="220">
        <f t="shared" si="3"/>
        <v>-4.1592100000000021E-2</v>
      </c>
      <c r="DO16" s="50">
        <f>Deník!W17</f>
        <v>49.4</v>
      </c>
      <c r="DP16" s="102">
        <f>IF(AND(Deník!W17&gt;0),1,"")</f>
        <v>1</v>
      </c>
      <c r="DQ16" s="102" t="str">
        <f>IF(AND(Deník!W17&lt;=0),1,"")</f>
        <v/>
      </c>
      <c r="DR16" s="227"/>
      <c r="DS16" s="228"/>
      <c r="DT16" s="85"/>
      <c r="DU16" s="54" t="str">
        <f>IF(MONTH(Deník!$C16)=DU$2,Deník!$W16,"")</f>
        <v/>
      </c>
      <c r="DV16" s="222" t="str">
        <f>IF(MONTH(Deník!$C16)=DV$2,Deník!$W16,"")</f>
        <v/>
      </c>
      <c r="DW16" s="222" t="str">
        <f>IF(MONTH(Deník!$C16)=DW$2,Deník!$W16,"")</f>
        <v/>
      </c>
      <c r="DX16" s="222" t="str">
        <f>IF(MONTH(Deník!$C16)=DX$2,Deník!$W16,"")</f>
        <v/>
      </c>
      <c r="DY16" s="222" t="str">
        <f>IF(MONTH(Deník!$C16)=DY$2,Deník!$W16,"")</f>
        <v/>
      </c>
      <c r="DZ16" s="222">
        <f>IF(MONTH(Deník!$C16)=DZ$2,Deník!$W16,"")</f>
        <v>-1117.5</v>
      </c>
      <c r="EA16" s="222" t="str">
        <f>IF(MONTH(Deník!$C16)=EA$2,Deník!$W16,"")</f>
        <v/>
      </c>
      <c r="EB16" s="222" t="str">
        <f>IF(MONTH(Deník!$C16)=EB$2,Deník!$W16,"")</f>
        <v/>
      </c>
      <c r="EC16" s="222" t="str">
        <f>IF(MONTH(Deník!$C16)=EC$2,Deník!$W16,"")</f>
        <v/>
      </c>
      <c r="ED16" s="222" t="str">
        <f>IF(MONTH(Deník!$C16)=ED$2,Deník!$W16,"")</f>
        <v/>
      </c>
      <c r="EE16" s="222" t="str">
        <f>IF(MONTH(Deník!$C16)=EE$2,Deník!$W16,"")</f>
        <v/>
      </c>
      <c r="EF16" s="222" t="str">
        <f>IF(MONTH(Deník!$C16)=EF$2,Deník!$W16,"")</f>
        <v/>
      </c>
      <c r="EI16" s="600">
        <f>IF(Deník!$W16&lt;&gt;"",IF(Deník!$B16=Statistika!$F$63,Deník!$W16,""),"")</f>
        <v>-1117.5</v>
      </c>
      <c r="EJ16" s="13" t="str">
        <f>IF(Deník!$W16&lt;&gt;"",IF(Deník!$B16=Statistika!$F$64,Deník!$W16,""),"")</f>
        <v/>
      </c>
      <c r="EK16" s="13" t="str">
        <f>IF(Deník!$W16&lt;&gt;"",IF(Deník!$B16=Statistika!$F$65,Deník!$W16,""),"")</f>
        <v/>
      </c>
      <c r="EL16" s="13" t="str">
        <f>IF(Deník!$W16&lt;&gt;"",IF(Deník!$B16=Statistika!$F$66,Deník!$W16,""),"")</f>
        <v/>
      </c>
      <c r="EM16" s="13" t="str">
        <f>IF(Deník!$W16&lt;&gt;"",IF(Deník!$B16=Statistika!$F$67,Deník!$W16,""),"")</f>
        <v/>
      </c>
      <c r="EN16" s="13" t="str">
        <f>IF(Deník!$W16&lt;&gt;"",IF(Deník!$B16=Statistika!$F$68,Deník!$W16,""),"")</f>
        <v/>
      </c>
      <c r="EO16" s="13" t="str">
        <f>IF(Deník!$W16&lt;&gt;"",IF(Deník!$B16=Statistika!$F$69,Deník!$W16,""),"")</f>
        <v/>
      </c>
      <c r="EP16" s="601" t="str">
        <f>IF(Deník!$W16&lt;&gt;"",IF(Deník!$B16=Statistika!$F$70,Deník!$W16,""),"")</f>
        <v/>
      </c>
      <c r="EQ16" s="90"/>
      <c r="ER16" s="63" t="str">
        <f>IF(Deník!$W16&lt;&gt;"",IF(Deník!$J16="L",Deník!$W16,""),"")</f>
        <v/>
      </c>
      <c r="ES16" s="13">
        <f>IF(Deník!$W16&lt;&gt;"",IF(Deník!$J16="S",Deník!$W16,""),"")</f>
        <v>-1117.5</v>
      </c>
      <c r="ET16" s="95"/>
      <c r="EU16" s="88"/>
      <c r="EV16" s="63" t="str">
        <f>IF(WEEKDAY(Deník!$C16,2)=1,Deník!$W16,"")</f>
        <v/>
      </c>
      <c r="EW16" s="13" t="str">
        <f>IF(WEEKDAY(Deník!$C16,2)=2,Deník!$W16,"")</f>
        <v/>
      </c>
      <c r="EX16" s="13">
        <f>IF(WEEKDAY(Deník!$C16,2)=3,Deník!$W16,"")</f>
        <v>-1117.5</v>
      </c>
      <c r="EY16" s="13" t="str">
        <f>IF(WEEKDAY(Deník!$C16,2)=4,Deník!$W16,"")</f>
        <v/>
      </c>
      <c r="EZ16" s="60" t="str">
        <f>IF(WEEKDAY(Deník!$C16,2)=5,Deník!$W16,"")</f>
        <v/>
      </c>
      <c r="FA16" s="99"/>
      <c r="FB16" s="100">
        <f>Deník!D16</f>
        <v>0.38194444444444442</v>
      </c>
      <c r="FC16" s="63" t="str">
        <f>IF($FB16&lt;&gt;"",IF(AND($FB16&gt;=FC$2,$FB16&lt;=FC$3),Deník!$W16,""))</f>
        <v/>
      </c>
      <c r="FD16" s="63" t="str">
        <f>IF($FB16&lt;&gt;"",IF(AND($FB16&gt;=FD$2,$FB16&lt;=FD$3),Deník!$W16,""))</f>
        <v/>
      </c>
      <c r="FE16" s="63" t="str">
        <f>IF($FB16&lt;&gt;"",IF(AND($FB16&gt;=FE$2,$FB16&lt;=FE$3),Deník!$W16,""))</f>
        <v/>
      </c>
      <c r="FF16" s="63" t="str">
        <f>IF($FB16&lt;&gt;"",IF(AND($FB16&gt;=FF$2,$FB16&lt;=FF$3),Deník!$W16,""))</f>
        <v/>
      </c>
      <c r="FG16" s="63">
        <f>IF($FB16&lt;&gt;"",IF(AND($FB16&gt;=FG$2,$FB16&lt;=FG$3),Deník!$W16,""))</f>
        <v>-1117.5</v>
      </c>
      <c r="FH16" s="63" t="str">
        <f>IF($FB16&lt;&gt;"",IF(AND($FB16&gt;=FH$2,$FB16&lt;=FH$3),Deník!$W16,""))</f>
        <v/>
      </c>
      <c r="FI16" s="63" t="str">
        <f>IF($FB16&lt;&gt;"",IF(AND($FB16&gt;=FI$2,$FB16&lt;=FI$3),Deník!$W16,""))</f>
        <v/>
      </c>
      <c r="FJ16" s="63" t="str">
        <f>IF($FB16&lt;&gt;"",IF(AND($FB16&gt;=FJ$2,$FB16&lt;=FJ$3),Deník!$W16,""))</f>
        <v/>
      </c>
      <c r="FK16" s="63" t="str">
        <f>IF($FB16&lt;&gt;"",IF(AND($FB16&gt;=FK$2,$FB16&lt;=FK$3),Deník!$W16,""))</f>
        <v/>
      </c>
      <c r="FL16" s="63" t="str">
        <f>IF($FB16&lt;&gt;"",IF(AND($FB16&gt;=FL$2,$FB16&lt;=FL$3),Deník!$W16,""))</f>
        <v/>
      </c>
      <c r="FM16" s="63" t="str">
        <f>IF($FB16&lt;&gt;"",IF(AND($FB16&gt;=FM$2,$FB16&lt;=FM$3),Deník!$W16,""))</f>
        <v/>
      </c>
      <c r="FN16" s="13"/>
      <c r="FO16" s="20" t="str">
        <f>IF(Deník!$W16&gt;1,Deník!$W16,"")</f>
        <v/>
      </c>
      <c r="FP16" s="20">
        <f>IF(Deník!$W16&lt;0,Deník!$W16,"")</f>
        <v>-1117.5</v>
      </c>
      <c r="FQ16" s="17"/>
      <c r="FS16" s="233"/>
      <c r="FT16" s="233" t="str">
        <f>IF(Deník!$W16&lt;&gt;"",IF(Deník!$Y16=Statistika!$F$78,Deník!$W16,""),"")</f>
        <v/>
      </c>
      <c r="FU16" s="233" t="str">
        <f>IF(Deník!$W16&lt;&gt;"",IF(Deník!$Y16=Statistika!$F$79,Deník!$W16,""),"")</f>
        <v/>
      </c>
      <c r="FV16" s="233" t="str">
        <f>IF(Deník!$W16&lt;&gt;"",IF(Deník!$Y16=Statistika!$F$80,Deník!$W16,""),"")</f>
        <v/>
      </c>
      <c r="FW16" s="233" t="str">
        <f>IF(Deník!$W16&lt;&gt;"",IF(Deník!$Y16=Statistika!$F$81,Deník!$W16,""),"")</f>
        <v/>
      </c>
      <c r="FX16" s="233" t="str">
        <f>IF(Deník!$W16&lt;&gt;"",IF(Deník!$Y16=Statistika!$F$82,Deník!$W16,""),"")</f>
        <v/>
      </c>
      <c r="FY16" s="233">
        <f>IF(Deník!$W16&lt;&gt;"",IF(Deník!$Y16=Statistika!$F$83,Deník!$W16,""),"")</f>
        <v>-1117.5</v>
      </c>
      <c r="FZ16" s="233" t="str">
        <f>IF(Deník!$W16&lt;&gt;"",IF(Deník!$Y16=Statistika!$F$84,Deník!$W16,""),"")</f>
        <v/>
      </c>
      <c r="GA16" s="233" t="str">
        <f>IF(Deník!$W16&lt;&gt;"",IF(Deník!$Y16=Statistika!$F$85,Deník!$W16,""),"")</f>
        <v/>
      </c>
      <c r="GB16" s="233" t="str">
        <f>IF(Deník!$W16&lt;&gt;"",IF(Deník!$Y16=Statistika!$F$86,Deník!$W16,""),"")</f>
        <v/>
      </c>
      <c r="GC16" s="233" t="str">
        <f>IF(Deník!$W16&lt;&gt;"",IF(Deník!$Y16=Statistika!$F$87,Deník!$W16,""),"")</f>
        <v/>
      </c>
      <c r="GD16" s="233" t="str">
        <f>IF(Deník!$W16&lt;&gt;"",IF(Deník!$Y16=Statistika!$F$88,Deník!$W16,""),"")</f>
        <v/>
      </c>
      <c r="GE16" s="233" t="str">
        <f>IF(Deník!$W16&lt;&gt;"",IF(Deník!$Y16=Statistika!$F$89,Deník!$W16,""),"")</f>
        <v/>
      </c>
      <c r="GF16" s="233" t="str">
        <f>IF(Deník!$W16&lt;&gt;"",IF(Deník!$Y16=Statistika!$F$90,Deník!$W16,""),"")</f>
        <v/>
      </c>
      <c r="GG16" s="233" t="str">
        <f>IF(Deník!$W16&lt;&gt;"",IF(Deník!$Y16=Statistika!$F$91,Deník!$W16,""),"")</f>
        <v/>
      </c>
      <c r="GH16" s="233"/>
      <c r="GI16" s="233">
        <f>IF(Deník!$W16&lt;&gt;"",IF(Deník!$AB16=Statistika!$L$100,Deník!$W16,""),"")</f>
        <v>-1117.5</v>
      </c>
      <c r="GJ16" s="233" t="str">
        <f>IF(Deník!$W16&lt;&gt;"",IF(Deník!$AB16=Statistika!$L$101,Deník!$W16,""),"")</f>
        <v/>
      </c>
      <c r="GK16" s="233" t="str">
        <f>IF(Deník!$W16&lt;&gt;"",IF(Deník!$AB16=Statistika!$L$102,Deník!$W16,""),"")</f>
        <v/>
      </c>
      <c r="GL16" s="233" t="str">
        <f>IF(Deník!$W16&lt;&gt;"",IF(Deník!$AB16=Statistika!$L$103,Deník!$W16,""),"")</f>
        <v/>
      </c>
      <c r="GM16" s="233" t="str">
        <f>IF(Deník!$W16&lt;&gt;"",IF(Deník!$AB16=Statistika!$L$104,Deník!$W16,""),"")</f>
        <v/>
      </c>
      <c r="GN16" s="233" t="str">
        <f>IF(Deník!$W16&lt;&gt;"",IF(Deník!$AB16=Statistika!$L$105,Deník!$W16,""),"")</f>
        <v/>
      </c>
      <c r="GO16" s="233" t="str">
        <f>IF(Deník!$W16&lt;&gt;"",IF(Deník!$AB16=Statistika!$L$106,Deník!$W16,""),"")</f>
        <v/>
      </c>
      <c r="GP16" s="233" t="str">
        <f>IF(Deník!$W16&lt;&gt;"",IF(Deník!$AB16=Statistika!$L$107,Deník!$W16,""),"")</f>
        <v/>
      </c>
      <c r="GQ16" s="233" t="str">
        <f>IF(Deník!$W16&lt;&gt;"",IF(Deník!$AB16=Statistika!$L$108,Deník!$W16,""),"")</f>
        <v/>
      </c>
      <c r="GS16" s="233" t="str">
        <f>IF(Deník!$W16&lt;0,IF(Deník!$AC16=Statistika!$F$117,Deník!$W16,""),"")</f>
        <v/>
      </c>
      <c r="GT16" s="233" t="str">
        <f>IF(Deník!$W16&lt;0,IF(Deník!$AC16=Statistika!$F$118,Deník!$W16,""),"")</f>
        <v/>
      </c>
      <c r="GU16" s="233" t="str">
        <f>IF(Deník!$W16&lt;0,IF(Deník!$AC16=Statistika!$F$119,Deník!$W16,""),"")</f>
        <v/>
      </c>
      <c r="GV16" s="233" t="str">
        <f>IF(Deník!$W16&lt;0,IF(Deník!$AC16=Statistika!$F$120,Deník!$W16,""),"")</f>
        <v/>
      </c>
      <c r="GW16" s="233" t="str">
        <f>IF(Deník!$W16&lt;0,IF(Deník!$AC16=Statistika!$F$121,Deník!$W16,""),"")</f>
        <v/>
      </c>
      <c r="GX16" s="233" t="str">
        <f>IF(Deník!$W16&lt;0,IF(Deník!$AC16=Statistika!$F$122,Deník!$W16,""),"")</f>
        <v/>
      </c>
      <c r="GY16" s="233">
        <f>IF(Deník!$W16&lt;0,IF(Deník!$AC16=Statistika!$F$123,Deník!$W16,""),"")</f>
        <v>-1117.5</v>
      </c>
      <c r="GZ16" s="233" t="str">
        <f>IF(Deník!$W16&lt;0,IF(Deník!$AC16=Statistika!$F$124,Deník!$W16,""),"")</f>
        <v/>
      </c>
      <c r="HA16" s="233" t="str">
        <f>IF(Deník!$W16&lt;0,IF(Deník!$AC16=Statistika!$F$125,Deník!$W16,""),"")</f>
        <v/>
      </c>
      <c r="HC16" s="233" t="str">
        <f>IF(Deník!$W16&lt;0,IF(Deník!$AD16=Statistika!$F$133,Deník!$W16,""),"")</f>
        <v/>
      </c>
      <c r="HD16" s="233" t="str">
        <f>IF(Deník!$W16&lt;0,IF(Deník!$AD16=Statistika!$F$134,Deník!$W16,""),"")</f>
        <v/>
      </c>
      <c r="HE16" s="233" t="str">
        <f>IF(Deník!$W16&lt;0,IF(Deník!$AD16=Statistika!$F$135,Deník!$W16,""),"")</f>
        <v/>
      </c>
      <c r="HF16" s="233" t="str">
        <f>IF(Deník!$W16&lt;0,IF(Deník!$AD16=Statistika!$F$136,Deník!$W16,""),"")</f>
        <v/>
      </c>
      <c r="HG16" s="233" t="str">
        <f>IF(Deník!$W16&lt;0,IF(Deník!$AD16=Statistika!$F$137,Deník!$W16,""),"")</f>
        <v/>
      </c>
      <c r="ID16" s="8">
        <f>Tabulka4[[#This Row],[Sloupec3]]</f>
        <v>42158</v>
      </c>
      <c r="IE16" s="17" t="str">
        <f>IF(AND([1]Deník!$C16&gt;='[1]Měsíční shrnutí'!$D$1,[1]Deník!$C16&lt;='[1]Měsíční shrnutí'!$F$1),[1]Deník!$X16,"")</f>
        <v>DSR-break</v>
      </c>
      <c r="IF16" s="626">
        <f t="shared" si="6"/>
        <v>2</v>
      </c>
      <c r="IG16" s="627" t="s">
        <v>931</v>
      </c>
      <c r="IH16" s="626">
        <f t="shared" si="4"/>
        <v>2</v>
      </c>
    </row>
    <row r="17" spans="1:242">
      <c r="A17" s="8">
        <f>Deník!C18</f>
        <v>42158</v>
      </c>
      <c r="B17" s="50">
        <f>Deník!R18</f>
        <v>-15.500000000001624</v>
      </c>
      <c r="C17" s="102" t="str">
        <f>IF(AND(Deník!R18&gt;1,Deník!R18&lt;&gt;""),1,"")</f>
        <v/>
      </c>
      <c r="D17" s="102">
        <f>IF(AND(Deník!R18&lt;=0,Deník!R18&lt;&gt;""),1,"")</f>
        <v>1</v>
      </c>
      <c r="E17" s="103" t="str">
        <f>IF(AND(Deník!R18&gt;=0,Deník!R18&lt;=1),1,"")</f>
        <v/>
      </c>
      <c r="F17" s="79">
        <f>IF(Deník!R18&lt;&gt;"",Deník!R18+F16,"")</f>
        <v>-99.399999999999665</v>
      </c>
      <c r="G17" s="85"/>
      <c r="H17" s="54" t="str">
        <f>IF(MONTH(Deník!$C17)=H$2,IF(AND(Deník!$R17&gt;=0,Deník!$R17&lt;=1),"BE",Deník!$R17),"")</f>
        <v/>
      </c>
      <c r="I17" s="11" t="str">
        <f>IF(MONTH(Deník!$C17)=I$2,IF(AND(Deník!$R17&gt;=0,Deník!$R17&lt;=1),"BE",Deník!$R17),"")</f>
        <v/>
      </c>
      <c r="J17" s="11" t="str">
        <f>IF(MONTH(Deník!$C17)=J$2,IF(AND(Deník!$R17&gt;=0,Deník!$R17&lt;=1),"BE",Deník!$R17),"")</f>
        <v/>
      </c>
      <c r="K17" s="11" t="str">
        <f>IF(MONTH(Deník!$C17)=K$2,IF(AND(Deník!$R17&gt;=0,Deník!$R17&lt;=1),"BE",Deník!$R17),"")</f>
        <v/>
      </c>
      <c r="L17" s="11" t="str">
        <f>IF(MONTH(Deník!$C17)=L$2,IF(AND(Deník!$R17&gt;=0,Deník!$R17&lt;=1),"BE",Deník!$R17),"")</f>
        <v/>
      </c>
      <c r="M17" s="11" t="str">
        <f>IF(MONTH(Deník!$C17)=M$2,IF(AND(Deník!$R17&gt;=0,Deník!$R17&lt;=1),"BE",Deník!$R17),"")</f>
        <v>BE</v>
      </c>
      <c r="N17" s="11" t="str">
        <f>IF(MONTH(Deník!$C17)=N$2,IF(AND(Deník!$R17&gt;=0,Deník!$R17&lt;=1),"BE",Deník!$R17),"")</f>
        <v/>
      </c>
      <c r="O17" s="11" t="str">
        <f>IF(MONTH(Deník!$C17)=O$2,IF(AND(Deník!$R17&gt;=0,Deník!$R17&lt;=1),"BE",Deník!$R17),"")</f>
        <v/>
      </c>
      <c r="P17" s="11" t="str">
        <f>IF(MONTH(Deník!$C17)=P$2,IF(AND(Deník!$R17&gt;=0,Deník!$R17&lt;=1),"BE",Deník!$R17),"")</f>
        <v/>
      </c>
      <c r="Q17" s="11" t="str">
        <f>IF(MONTH(Deník!$C17)=Q$2,IF(AND(Deník!$R17&gt;=0,Deník!$R17&lt;=1),"BE",Deník!$R17),"")</f>
        <v/>
      </c>
      <c r="R17" s="11" t="str">
        <f>IF(MONTH(Deník!$C17)=R$2,IF(AND(Deník!$R17&gt;=0,Deník!$R17&lt;=1),"BE",Deník!$R17),"")</f>
        <v/>
      </c>
      <c r="S17" s="57" t="str">
        <f>IF(MONTH(Deník!$C17)=S$2,IF(AND(Deník!$R17&gt;=0,Deník!$R17&lt;=1),"BE",Deník!$R17),"")</f>
        <v/>
      </c>
      <c r="U17" s="12"/>
      <c r="V17" s="12"/>
      <c r="X17" s="600" t="str">
        <f>IF(Deník!$R17&lt;&gt;"",IF(Deník!$B17=Statistika!$F$63,IF(AND(Deník!$R17&gt;=0,Deník!$R17&lt;=1),"BE",Deník!$R17),""),"")</f>
        <v>BE</v>
      </c>
      <c r="Y17" s="13" t="str">
        <f>IF(Deník!$R17&lt;&gt;"",IF(Deník!$B17=Statistika!$F$64,IF(AND(Deník!$R17&gt;=0,Deník!$R17&lt;=1),"BE",Deník!$R17),""),"")</f>
        <v/>
      </c>
      <c r="Z17" s="13" t="str">
        <f>IF(Deník!$R17&lt;&gt;"",IF(Deník!$B17=Statistika!$F$65,IF(AND(Deník!$R17&gt;=0,Deník!$R17&lt;=1),"BE",Deník!$R17),""),"")</f>
        <v/>
      </c>
      <c r="AA17" s="13" t="str">
        <f>IF(Deník!$R17&lt;&gt;"",IF(Deník!$B17=Statistika!$F$66,IF(AND(Deník!$R17&gt;=0,Deník!$R17&lt;=1),"BE",Deník!$R17),""),"")</f>
        <v/>
      </c>
      <c r="AB17" s="13" t="str">
        <f>IF(Deník!$R17&lt;&gt;"",IF(Deník!$B17=Statistika!$F$67,IF(AND(Deník!$R17&gt;=0,Deník!$R17&lt;=1),"BE",Deník!$R17),""),"")</f>
        <v/>
      </c>
      <c r="AC17" s="13" t="str">
        <f>IF(Deník!$R17&lt;&gt;"",IF(Deník!$B17=Statistika!$F$68,IF(AND(Deník!$R17&gt;=0,Deník!$R17&lt;=1),"BE",Deník!$R17),""),"")</f>
        <v/>
      </c>
      <c r="AD17" s="13" t="str">
        <f>IF(Deník!$R17&lt;&gt;"",IF(Deník!$B17=Statistika!$F$69,IF(AND(Deník!$R17&gt;=0,Deník!$R17&lt;=1),"BE",Deník!$R17),""),"")</f>
        <v/>
      </c>
      <c r="AE17" s="601" t="str">
        <f>IF(Deník!$R17&lt;&gt;"",IF(Deník!$B17=Statistika!$F$70,IF(AND(Deník!$R17&gt;=0,Deník!$R17&lt;=1),"BE",Deník!$R17),""),"")</f>
        <v/>
      </c>
      <c r="AF17" s="90"/>
      <c r="AG17" s="63" t="str">
        <f>IF(Deník!$R17&lt;&gt;"",IF(Deník!$J17="L",IF(AND(Deník!$R17&gt;=0,Deník!$R17&lt;=1),"BE",Deník!$R17),""),"")</f>
        <v/>
      </c>
      <c r="AH17" s="13" t="str">
        <f>IF(Deník!$R17&lt;&gt;"",IF(Deník!$J17="S",IF(AND(Deník!$R17&gt;=0,Deník!$R17&lt;=1),"BE",Deník!$R17),""),"")</f>
        <v>BE</v>
      </c>
      <c r="AI17" s="95"/>
      <c r="AJ17" s="71">
        <f>IF(Deník!N18&lt;&gt;"",Deník!N18*-1,"")</f>
        <v>-15.000000000000568</v>
      </c>
      <c r="AK17" s="88"/>
      <c r="AL17" s="63" t="str">
        <f>IF(WEEKDAY(Deník!$C17,2)=1,IF(AND(Deník!$R17&gt;=0,Deník!$R17&lt;=1),"BE",Deník!$R17),"")</f>
        <v/>
      </c>
      <c r="AM17" s="13" t="str">
        <f>IF(WEEKDAY(Deník!$C17,2)=2,IF(AND(Deník!$R17&gt;=0,Deník!$R17&lt;=1),"BE",Deník!$R17),"")</f>
        <v/>
      </c>
      <c r="AN17" s="13" t="str">
        <f>IF(WEEKDAY(Deník!$C17,2)=3,IF(AND(Deník!$R17&gt;=0,Deník!$R17&lt;=1),"BE",Deník!$R17),"")</f>
        <v>BE</v>
      </c>
      <c r="AO17" s="13" t="str">
        <f>IF(WEEKDAY(Deník!$C17,2)=4,IF(AND(Deník!$R17&gt;=0,Deník!$R17&lt;=1),"BE",Deník!$R17),"")</f>
        <v/>
      </c>
      <c r="AP17" s="60" t="str">
        <f>IF(WEEKDAY(Deník!$C17,2)=5,IF(AND(Deník!$R17&gt;=0,Deník!$R17&lt;=1),"BE",Deník!$R17),"")</f>
        <v/>
      </c>
      <c r="AQ17" s="99"/>
      <c r="AR17" s="100">
        <f>Deník!D17</f>
        <v>0.4465277777777778</v>
      </c>
      <c r="AS17" s="63" t="str">
        <f>IF(Deník!$D17&lt;&gt;"",IF(AND(Deník!$D17&gt;=AS$2,Deník!$D17&lt;=AS$3),IF(AND(Deník!$R17&gt;=0,Deník!$R17&lt;=1),"BE",Deník!$R17),""),"")</f>
        <v/>
      </c>
      <c r="AT17" s="63" t="str">
        <f>IF(Deník!$D17&lt;&gt;"",IF(AND(Deník!$D17&gt;=AT$2,Deník!$D17&lt;=AT$3),IF(AND(Deník!$R17&gt;=0,Deník!$R17&lt;=1),"BE",Deník!$R17),""),"")</f>
        <v/>
      </c>
      <c r="AU17" s="63" t="str">
        <f>IF(Deník!$D17&lt;&gt;"",IF(AND(Deník!$D17&gt;=AU$2,Deník!$D17&lt;=AU$3),IF(AND(Deník!$R17&gt;=0,Deník!$R17&lt;=1),"BE",Deník!$R17),""),"")</f>
        <v/>
      </c>
      <c r="AV17" s="63" t="str">
        <f>IF(Deník!$D17&lt;&gt;"",IF(AND(Deník!$D17&gt;=AV$2,Deník!$D17&lt;=AV$3),IF(AND(Deník!$R17&gt;=0,Deník!$R17&lt;=1),"BE",Deník!$R17),""),"")</f>
        <v/>
      </c>
      <c r="AW17" s="63" t="str">
        <f>IF(Deník!$D17&lt;&gt;"",IF(AND(Deník!$D17&gt;=AW$2,Deník!$D17&lt;=AW$3),IF(AND(Deník!$R17&gt;=0,Deník!$R17&lt;=1),"BE",Deník!$R17),""),"")</f>
        <v/>
      </c>
      <c r="AX17" s="63" t="str">
        <f>IF(Deník!$D17&lt;&gt;"",IF(AND(Deník!$D17&gt;=AX$2,Deník!$D17&lt;=AX$3),IF(AND(Deník!$R17&gt;=0,Deník!$R17&lt;=1),"BE",Deník!$R17),""),"")</f>
        <v>BE</v>
      </c>
      <c r="AY17" s="63" t="str">
        <f>IF(Deník!$D17&lt;&gt;"",IF(AND(Deník!$D17&gt;=AY$2,Deník!$D17&lt;=AY$3),IF(AND(Deník!$R17&gt;=0,Deník!$R17&lt;=1),"BE",Deník!$R17),""),"")</f>
        <v/>
      </c>
      <c r="AZ17" s="63" t="str">
        <f>IF(Deník!$D17&lt;&gt;"",IF(AND(Deník!$D17&gt;=AZ$2,Deník!$D17&lt;=AZ$3),IF(AND(Deník!$R17&gt;=0,Deník!$R17&lt;=1),"BE",Deník!$R17),""),"")</f>
        <v/>
      </c>
      <c r="BA17" s="63" t="str">
        <f>IF(Deník!$D17&lt;&gt;"",IF(AND(Deník!$D17&gt;=BA$2,Deník!$D17&lt;=BA$3),IF(AND(Deník!$R17&gt;=0,Deník!$R17&lt;=1),"BE",Deník!$R17),""),"")</f>
        <v/>
      </c>
      <c r="BB17" s="63" t="str">
        <f>IF(Deník!$D17&lt;&gt;"",IF(AND(Deník!$D17&gt;=BB$2,Deník!$D17&lt;=BB$3),IF(AND(Deník!$R17&gt;=0,Deník!$R17&lt;=1),"BE",Deník!$R17),""),"")</f>
        <v/>
      </c>
      <c r="BC17" s="71" t="str">
        <f>IF(Deník!$D17&lt;&gt;"",IF(AND(Deník!$D17&gt;=BC$2,Deník!$D17&lt;=BC$3),IF(AND(Deník!$R17&gt;=0,Deník!$R17&lt;=1),"BE",Deník!$R17),""),"")</f>
        <v/>
      </c>
      <c r="BD17" s="20">
        <f>IF(Deník!$J18="S",(Deník!$M18-Deník!$K18),IF(Deník!$J18="L",(Deník!$K18-Deník!$M18),""))</f>
        <v>1.5000000000000568E-3</v>
      </c>
      <c r="BE17" s="20">
        <f>IF(Deník!$J18="S",(Deník!$K18-Deník!$O18),IF(Deník!$J18="L",(Deník!$O18-Deník!$K18),""))</f>
        <v>2.9999999999998916E-3</v>
      </c>
      <c r="BF17" s="20">
        <f>IF(Deník!$J18="S",(Deník!$K18-Deník!$L18),IF(Deník!$J18="L",(Deník!$L18-Deník!$K18),""))</f>
        <v>-1.5500000000001624E-3</v>
      </c>
      <c r="BG17" s="20">
        <f>IF(Deník!$J18="S",(Deník!$K18-Deník!$S18),IF(Deník!$J18="L",(Deník!$S18-Deník!$K18),""))</f>
        <v>-5.5700000000000749E-3</v>
      </c>
      <c r="BH17" s="20">
        <f>IF(Deník!$J18="S",(Deník!$K18-Deník!$U18),IF(Deník!$J18="L",(Deník!$U18-Deník!$K18),""))</f>
        <v>1.4859999999999873E-2</v>
      </c>
      <c r="BI17" s="20" t="str">
        <f>IF(Deník!$R17&gt;1,Deník!$R17,"")</f>
        <v/>
      </c>
      <c r="BJ17" s="20" t="str">
        <f>IF(Deník!$R17&lt;0,Deník!$R17,"")</f>
        <v/>
      </c>
      <c r="BK17" s="17"/>
      <c r="BM17" s="233" t="str">
        <f>IF(Deník!$R17&lt;&gt;"",IF(Deník!$Y17=Statistika!$F$78,IF(AND(Deník!$R17&gt;=0,Deník!$R17&lt;=1),"BE",Deník!$R17),""),"")</f>
        <v/>
      </c>
      <c r="BN17" s="233" t="str">
        <f>IF(Deník!$R17&lt;&gt;"",IF(Deník!$Y17=Statistika!$F$79,IF(AND(Deník!$R17&gt;=0,Deník!$R17&lt;=1),"BE",Deník!$R17),""),"")</f>
        <v/>
      </c>
      <c r="BO17" s="233" t="str">
        <f>IF(Deník!$R17&lt;&gt;"",IF(Deník!$Y17=Statistika!$F$80,IF(AND(Deník!$R17&gt;=0,Deník!$R17&lt;=1),"BE",Deník!$R17),""),"")</f>
        <v/>
      </c>
      <c r="BP17" s="233" t="str">
        <f>IF(Deník!$R17&lt;&gt;"",IF(Deník!$Y17=Statistika!$F$81,IF(AND(Deník!$R17&gt;=0,Deník!$R17&lt;=1),"BE",Deník!$R17),""),"")</f>
        <v/>
      </c>
      <c r="BQ17" s="233" t="str">
        <f>IF(Deník!$R17&lt;&gt;"",IF(Deník!$Y17=Statistika!$F$82,IF(AND(Deník!$R17&gt;=0,Deník!$R17&lt;=1),"BE",Deník!$R17),""),"")</f>
        <v/>
      </c>
      <c r="BR17" s="233" t="str">
        <f>IF(Deník!$R17&lt;&gt;"",IF(Deník!$Y17=Statistika!$F$83,IF(AND(Deník!$R17&gt;=0,Deník!$R17&lt;=1),"BE",Deník!$R17),""),"")</f>
        <v>BE</v>
      </c>
      <c r="BS17" s="233" t="str">
        <f>IF(Deník!$R17&lt;&gt;"",IF(Deník!$Y17=Statistika!$F$84,IF(AND(Deník!$R17&gt;=0,Deník!$R17&lt;=1),"BE",Deník!$R17),""),"")</f>
        <v/>
      </c>
      <c r="BT17" s="233" t="str">
        <f>IF(Deník!$R17&lt;&gt;"",IF(Deník!$Y17=Statistika!$F$85,IF(AND(Deník!$R17&gt;=0,Deník!$R17&lt;=1),"BE",Deník!$R17),""),"")</f>
        <v/>
      </c>
      <c r="BU17" s="233" t="str">
        <f>IF(Deník!$R17&lt;&gt;"",IF(Deník!$Y17=Statistika!$F$86,IF(AND(Deník!$R17&gt;=0,Deník!$R17&lt;=1),"BE",Deník!$R17),""),"")</f>
        <v/>
      </c>
      <c r="BV17" s="233" t="str">
        <f>IF(Deník!$R17&lt;&gt;"",IF(Deník!$Y17=Statistika!$F$87,IF(AND(Deník!$R17&gt;=0,Deník!$R17&lt;=1),"BE",Deník!$R17),""),"")</f>
        <v/>
      </c>
      <c r="BW17" s="233" t="str">
        <f>IF(Deník!$R17&lt;&gt;"",IF(Deník!$Y17=Statistika!$F$88,IF(AND(Deník!$R17&gt;=0,Deník!$R17&lt;=1),"BE",Deník!$R17),""),"")</f>
        <v/>
      </c>
      <c r="BX17" s="233" t="str">
        <f>IF(Deník!$R17&lt;&gt;"",IF(Deník!$Y17=Statistika!$F$89,IF(AND(Deník!$R17&gt;=0,Deník!$R17&lt;=1),"BE",Deník!$R17),""),"")</f>
        <v/>
      </c>
      <c r="BY17" s="233" t="str">
        <f>IF(Deník!$R17&lt;&gt;"",IF(Deník!$Y17=Statistika!$F$90,IF(AND(Deník!$R17&gt;=0,Deník!$R17&lt;=1),"BE",Deník!$R17),""),"")</f>
        <v/>
      </c>
      <c r="BZ17" s="233" t="str">
        <f>IF(Deník!$R17&lt;&gt;"",IF(Deník!$Y17=Statistika!$F$91,IF(AND(Deník!$R17&gt;=0,Deník!$R17&lt;=1),"BE",Deník!$R17),""),"")</f>
        <v/>
      </c>
      <c r="CA17" s="233"/>
      <c r="CB17" s="233" t="str">
        <f>IF(Deník!$R17&lt;&gt;"",IF(Deník!$AB17="SL",IF(AND(Deník!$R17&gt;=0,Deník!$R17&lt;=1),"BE",Deník!$R17),""),"")</f>
        <v/>
      </c>
      <c r="CC17" s="233" t="str">
        <f>IF(Deník!$R17&lt;&gt;"",IF(Deník!$AB17="BE10",IF(AND(Deník!$R17&gt;=0,Deník!$R17&lt;=1),"BE",Deník!$R17),""),"")</f>
        <v/>
      </c>
      <c r="CD17" s="233" t="str">
        <f>IF(Deník!$R17&lt;&gt;"",IF(Deník!$AB17="BE15",IF(AND(Deník!$R17&gt;=0,Deník!$R17&lt;=1),"BE",Deník!$R17),""),"")</f>
        <v>BE</v>
      </c>
      <c r="CE17" s="233" t="str">
        <f>IF(Deník!$R17&lt;&gt;"",IF(Deník!$AB17="BE20",IF(AND(Deník!$R17&gt;=0,Deník!$R17&lt;=1),"BE",Deník!$R17),""),"")</f>
        <v/>
      </c>
      <c r="CF17" s="233" t="str">
        <f>IF(Deník!$R17&lt;&gt;"",IF(Deník!$AB17="TP1",IF(AND(Deník!$R17&gt;=0,Deník!$R17&lt;=1),"BE",Deník!$R17),""),"")</f>
        <v/>
      </c>
      <c r="CG17" s="233" t="str">
        <f>IF(Deník!$R17&lt;&gt;"",IF(Deník!$AB17="TP2",IF(AND(Deník!$R17&gt;=0,Deník!$R17&lt;=1),"BE",Deník!$R17),""),"")</f>
        <v/>
      </c>
      <c r="CH17" s="233" t="str">
        <f>IF(Deník!$R17&lt;&gt;"",IF(Deník!$AB17="TP3",IF(AND(Deník!$R17&gt;=0,Deník!$R17&lt;=1),"BE",Deník!$R17),""),"")</f>
        <v/>
      </c>
      <c r="CI17" s="233" t="str">
        <f>IF(Deník!$R17&lt;&gt;"",IF(Deník!$AB17="Trailing SL",IF(AND(Deník!$R17&gt;=0,Deník!$R17&lt;=1),"BE",Deník!$R17),""),"")</f>
        <v/>
      </c>
      <c r="CJ17" s="233" t="str">
        <f>IF(Deník!$R17&lt;&gt;"",IF(Deník!$AB17="Manual",IF(AND(Deník!$R17&gt;=0,Deník!$R17&lt;=1),"BE",Deník!$R17),""),"")</f>
        <v/>
      </c>
      <c r="CK17" s="233"/>
      <c r="CL17" s="233" t="str">
        <f>IF(Deník!$R17&lt;0,IF(Deník!$AC17=Statistika!$F$117,Deník!$R17,""),"")</f>
        <v/>
      </c>
      <c r="CM17" s="233" t="str">
        <f>IF(Deník!$R17&lt;0,IF(Deník!$AC17=Statistika!$F$118,Deník!$R17,""),"")</f>
        <v/>
      </c>
      <c r="CN17" s="233" t="str">
        <f>IF(Deník!$R17&lt;0,IF(Deník!$AC17=Statistika!$F$119,Deník!$R17,""),"")</f>
        <v/>
      </c>
      <c r="CO17" s="233" t="str">
        <f>IF(Deník!$R17&lt;0,IF(Deník!$AC17=Statistika!$F$120,Deník!$R17,""),"")</f>
        <v/>
      </c>
      <c r="CP17" s="233" t="str">
        <f>IF(Deník!$R17&lt;0,IF(Deník!$AC17=Statistika!$F$121,Deník!$R17,""),"")</f>
        <v/>
      </c>
      <c r="CQ17" s="233" t="str">
        <f>IF(Deník!$R17&lt;0,IF(Deník!$AC17=Statistika!$F$122,Deník!$R17,""),"")</f>
        <v/>
      </c>
      <c r="CR17" s="233" t="str">
        <f>IF(Deník!$R17&lt;0,IF(Deník!$AC17=Statistika!$F$123,Deník!$R17,""),"")</f>
        <v/>
      </c>
      <c r="CS17" s="233" t="str">
        <f>IF(Deník!$R17&lt;0,IF(Deník!$AC17=Statistika!$F$124,Deník!$R17,""),"")</f>
        <v/>
      </c>
      <c r="CT17" s="233" t="str">
        <f>IF(Deník!$R17&lt;0,IF(Deník!$AC17=Statistika!$F$125,Deník!$R17,""),"")</f>
        <v/>
      </c>
      <c r="CU17" s="233"/>
      <c r="CV17" s="233" t="str">
        <f>IF(Deník!$R17&lt;0,IF(Deník!$AD17=$CV$2,Deník!$R17,""),"")</f>
        <v/>
      </c>
      <c r="CW17" s="233" t="str">
        <f>IF(Deník!$R17&lt;0,IF(Deník!$AD17=$CW$2,Deník!$R17,""),"")</f>
        <v/>
      </c>
      <c r="CX17" s="233" t="str">
        <f>IF(Deník!$R17&lt;0,IF(Deník!$AD17=$CX$2,Deník!$R17,""),"")</f>
        <v/>
      </c>
      <c r="CY17" s="233" t="str">
        <f>IF(Deník!$R17&lt;0,IF(Deník!$AD17=$CY$2,Deník!$R17,""),"")</f>
        <v/>
      </c>
      <c r="CZ17" s="233" t="str">
        <f>IF(Deník!$R17&lt;0,IF(Deník!$AD17=$CZ$2,Deník!$R17,""),"")</f>
        <v/>
      </c>
      <c r="DL17" s="221">
        <f t="shared" si="5"/>
        <v>94693.39</v>
      </c>
      <c r="DM17" s="220">
        <f t="shared" si="3"/>
        <v>-5.3066100000000005E-2</v>
      </c>
      <c r="DO17" s="50">
        <f>Deník!W18</f>
        <v>-1147.4000000000001</v>
      </c>
      <c r="DP17" s="102" t="str">
        <f>IF(AND(Deník!W18&gt;0),1,"")</f>
        <v/>
      </c>
      <c r="DQ17" s="102">
        <f>IF(AND(Deník!W18&lt;=0),1,"")</f>
        <v>1</v>
      </c>
      <c r="DR17" s="227"/>
      <c r="DS17" s="228"/>
      <c r="DT17" s="85"/>
      <c r="DU17" s="54" t="str">
        <f>IF(MONTH(Deník!$C17)=DU$2,Deník!$W17,"")</f>
        <v/>
      </c>
      <c r="DV17" s="222" t="str">
        <f>IF(MONTH(Deník!$C17)=DV$2,Deník!$W17,"")</f>
        <v/>
      </c>
      <c r="DW17" s="222" t="str">
        <f>IF(MONTH(Deník!$C17)=DW$2,Deník!$W17,"")</f>
        <v/>
      </c>
      <c r="DX17" s="222" t="str">
        <f>IF(MONTH(Deník!$C17)=DX$2,Deník!$W17,"")</f>
        <v/>
      </c>
      <c r="DY17" s="222" t="str">
        <f>IF(MONTH(Deník!$C17)=DY$2,Deník!$W17,"")</f>
        <v/>
      </c>
      <c r="DZ17" s="222">
        <f>IF(MONTH(Deník!$C17)=DZ$2,Deník!$W17,"")</f>
        <v>49.4</v>
      </c>
      <c r="EA17" s="222" t="str">
        <f>IF(MONTH(Deník!$C17)=EA$2,Deník!$W17,"")</f>
        <v/>
      </c>
      <c r="EB17" s="222" t="str">
        <f>IF(MONTH(Deník!$C17)=EB$2,Deník!$W17,"")</f>
        <v/>
      </c>
      <c r="EC17" s="222" t="str">
        <f>IF(MONTH(Deník!$C17)=EC$2,Deník!$W17,"")</f>
        <v/>
      </c>
      <c r="ED17" s="222" t="str">
        <f>IF(MONTH(Deník!$C17)=ED$2,Deník!$W17,"")</f>
        <v/>
      </c>
      <c r="EE17" s="222" t="str">
        <f>IF(MONTH(Deník!$C17)=EE$2,Deník!$W17,"")</f>
        <v/>
      </c>
      <c r="EF17" s="222" t="str">
        <f>IF(MONTH(Deník!$C17)=EF$2,Deník!$W17,"")</f>
        <v/>
      </c>
      <c r="EI17" s="600">
        <f>IF(Deník!$W17&lt;&gt;"",IF(Deník!$B17=Statistika!$F$63,Deník!$W17,""),"")</f>
        <v>49.4</v>
      </c>
      <c r="EJ17" s="13" t="str">
        <f>IF(Deník!$W17&lt;&gt;"",IF(Deník!$B17=Statistika!$F$64,Deník!$W17,""),"")</f>
        <v/>
      </c>
      <c r="EK17" s="13" t="str">
        <f>IF(Deník!$W17&lt;&gt;"",IF(Deník!$B17=Statistika!$F$65,Deník!$W17,""),"")</f>
        <v/>
      </c>
      <c r="EL17" s="13" t="str">
        <f>IF(Deník!$W17&lt;&gt;"",IF(Deník!$B17=Statistika!$F$66,Deník!$W17,""),"")</f>
        <v/>
      </c>
      <c r="EM17" s="13" t="str">
        <f>IF(Deník!$W17&lt;&gt;"",IF(Deník!$B17=Statistika!$F$67,Deník!$W17,""),"")</f>
        <v/>
      </c>
      <c r="EN17" s="13" t="str">
        <f>IF(Deník!$W17&lt;&gt;"",IF(Deník!$B17=Statistika!$F$68,Deník!$W17,""),"")</f>
        <v/>
      </c>
      <c r="EO17" s="13" t="str">
        <f>IF(Deník!$W17&lt;&gt;"",IF(Deník!$B17=Statistika!$F$69,Deník!$W17,""),"")</f>
        <v/>
      </c>
      <c r="EP17" s="601" t="str">
        <f>IF(Deník!$W17&lt;&gt;"",IF(Deník!$B17=Statistika!$F$70,Deník!$W17,""),"")</f>
        <v/>
      </c>
      <c r="EQ17" s="90"/>
      <c r="ER17" s="63" t="str">
        <f>IF(Deník!$W17&lt;&gt;"",IF(Deník!$J17="L",Deník!$W17,""),"")</f>
        <v/>
      </c>
      <c r="ES17" s="13">
        <f>IF(Deník!$W17&lt;&gt;"",IF(Deník!$J17="S",Deník!$W17,""),"")</f>
        <v>49.4</v>
      </c>
      <c r="ET17" s="95"/>
      <c r="EU17" s="88"/>
      <c r="EV17" s="63" t="str">
        <f>IF(WEEKDAY(Deník!$C17,2)=1,Deník!$W17,"")</f>
        <v/>
      </c>
      <c r="EW17" s="13" t="str">
        <f>IF(WEEKDAY(Deník!$C17,2)=2,Deník!$W17,"")</f>
        <v/>
      </c>
      <c r="EX17" s="13">
        <f>IF(WEEKDAY(Deník!$C17,2)=3,Deník!$W17,"")</f>
        <v>49.4</v>
      </c>
      <c r="EY17" s="13" t="str">
        <f>IF(WEEKDAY(Deník!$C17,2)=4,Deník!$W17,"")</f>
        <v/>
      </c>
      <c r="EZ17" s="60" t="str">
        <f>IF(WEEKDAY(Deník!$C17,2)=5,Deník!$W17,"")</f>
        <v/>
      </c>
      <c r="FA17" s="99"/>
      <c r="FB17" s="100">
        <f>Deník!D17</f>
        <v>0.4465277777777778</v>
      </c>
      <c r="FC17" s="63" t="str">
        <f>IF($FB17&lt;&gt;"",IF(AND($FB17&gt;=FC$2,$FB17&lt;=FC$3),Deník!$W17,""))</f>
        <v/>
      </c>
      <c r="FD17" s="63" t="str">
        <f>IF($FB17&lt;&gt;"",IF(AND($FB17&gt;=FD$2,$FB17&lt;=FD$3),Deník!$W17,""))</f>
        <v/>
      </c>
      <c r="FE17" s="63" t="str">
        <f>IF($FB17&lt;&gt;"",IF(AND($FB17&gt;=FE$2,$FB17&lt;=FE$3),Deník!$W17,""))</f>
        <v/>
      </c>
      <c r="FF17" s="63" t="str">
        <f>IF($FB17&lt;&gt;"",IF(AND($FB17&gt;=FF$2,$FB17&lt;=FF$3),Deník!$W17,""))</f>
        <v/>
      </c>
      <c r="FG17" s="63" t="str">
        <f>IF($FB17&lt;&gt;"",IF(AND($FB17&gt;=FG$2,$FB17&lt;=FG$3),Deník!$W17,""))</f>
        <v/>
      </c>
      <c r="FH17" s="63">
        <f>IF($FB17&lt;&gt;"",IF(AND($FB17&gt;=FH$2,$FB17&lt;=FH$3),Deník!$W17,""))</f>
        <v>49.4</v>
      </c>
      <c r="FI17" s="63" t="str">
        <f>IF($FB17&lt;&gt;"",IF(AND($FB17&gt;=FI$2,$FB17&lt;=FI$3),Deník!$W17,""))</f>
        <v/>
      </c>
      <c r="FJ17" s="63" t="str">
        <f>IF($FB17&lt;&gt;"",IF(AND($FB17&gt;=FJ$2,$FB17&lt;=FJ$3),Deník!$W17,""))</f>
        <v/>
      </c>
      <c r="FK17" s="63" t="str">
        <f>IF($FB17&lt;&gt;"",IF(AND($FB17&gt;=FK$2,$FB17&lt;=FK$3),Deník!$W17,""))</f>
        <v/>
      </c>
      <c r="FL17" s="63" t="str">
        <f>IF($FB17&lt;&gt;"",IF(AND($FB17&gt;=FL$2,$FB17&lt;=FL$3),Deník!$W17,""))</f>
        <v/>
      </c>
      <c r="FM17" s="63" t="str">
        <f>IF($FB17&lt;&gt;"",IF(AND($FB17&gt;=FM$2,$FB17&lt;=FM$3),Deník!$W17,""))</f>
        <v/>
      </c>
      <c r="FN17" s="13"/>
      <c r="FO17" s="20">
        <f>IF(Deník!$W17&gt;1,Deník!$W17,"")</f>
        <v>49.4</v>
      </c>
      <c r="FP17" s="20" t="str">
        <f>IF(Deník!$W17&lt;0,Deník!$W17,"")</f>
        <v/>
      </c>
      <c r="FQ17" s="17"/>
      <c r="FS17" s="233"/>
      <c r="FT17" s="233" t="str">
        <f>IF(Deník!$W17&lt;&gt;"",IF(Deník!$Y17=Statistika!$F$78,Deník!$W17,""),"")</f>
        <v/>
      </c>
      <c r="FU17" s="233" t="str">
        <f>IF(Deník!$W17&lt;&gt;"",IF(Deník!$Y17=Statistika!$F$79,Deník!$W17,""),"")</f>
        <v/>
      </c>
      <c r="FV17" s="233" t="str">
        <f>IF(Deník!$W17&lt;&gt;"",IF(Deník!$Y17=Statistika!$F$80,Deník!$W17,""),"")</f>
        <v/>
      </c>
      <c r="FW17" s="233" t="str">
        <f>IF(Deník!$W17&lt;&gt;"",IF(Deník!$Y17=Statistika!$F$81,Deník!$W17,""),"")</f>
        <v/>
      </c>
      <c r="FX17" s="233" t="str">
        <f>IF(Deník!$W17&lt;&gt;"",IF(Deník!$Y17=Statistika!$F$82,Deník!$W17,""),"")</f>
        <v/>
      </c>
      <c r="FY17" s="233">
        <f>IF(Deník!$W17&lt;&gt;"",IF(Deník!$Y17=Statistika!$F$83,Deník!$W17,""),"")</f>
        <v>49.4</v>
      </c>
      <c r="FZ17" s="233" t="str">
        <f>IF(Deník!$W17&lt;&gt;"",IF(Deník!$Y17=Statistika!$F$84,Deník!$W17,""),"")</f>
        <v/>
      </c>
      <c r="GA17" s="233" t="str">
        <f>IF(Deník!$W17&lt;&gt;"",IF(Deník!$Y17=Statistika!$F$85,Deník!$W17,""),"")</f>
        <v/>
      </c>
      <c r="GB17" s="233" t="str">
        <f>IF(Deník!$W17&lt;&gt;"",IF(Deník!$Y17=Statistika!$F$86,Deník!$W17,""),"")</f>
        <v/>
      </c>
      <c r="GC17" s="233" t="str">
        <f>IF(Deník!$W17&lt;&gt;"",IF(Deník!$Y17=Statistika!$F$87,Deník!$W17,""),"")</f>
        <v/>
      </c>
      <c r="GD17" s="233" t="str">
        <f>IF(Deník!$W17&lt;&gt;"",IF(Deník!$Y17=Statistika!$F$88,Deník!$W17,""),"")</f>
        <v/>
      </c>
      <c r="GE17" s="233" t="str">
        <f>IF(Deník!$W17&lt;&gt;"",IF(Deník!$Y17=Statistika!$F$89,Deník!$W17,""),"")</f>
        <v/>
      </c>
      <c r="GF17" s="233" t="str">
        <f>IF(Deník!$W17&lt;&gt;"",IF(Deník!$Y17=Statistika!$F$90,Deník!$W17,""),"")</f>
        <v/>
      </c>
      <c r="GG17" s="233" t="str">
        <f>IF(Deník!$W17&lt;&gt;"",IF(Deník!$Y17=Statistika!$F$91,Deník!$W17,""),"")</f>
        <v/>
      </c>
      <c r="GH17" s="233"/>
      <c r="GI17" s="233" t="str">
        <f>IF(Deník!$W17&lt;&gt;"",IF(Deník!$AB17=Statistika!$L$100,Deník!$W17,""),"")</f>
        <v/>
      </c>
      <c r="GJ17" s="233" t="str">
        <f>IF(Deník!$W17&lt;&gt;"",IF(Deník!$AB17=Statistika!$L$101,Deník!$W17,""),"")</f>
        <v/>
      </c>
      <c r="GK17" s="233">
        <f>IF(Deník!$W17&lt;&gt;"",IF(Deník!$AB17=Statistika!$L$102,Deník!$W17,""),"")</f>
        <v>49.4</v>
      </c>
      <c r="GL17" s="233" t="str">
        <f>IF(Deník!$W17&lt;&gt;"",IF(Deník!$AB17=Statistika!$L$103,Deník!$W17,""),"")</f>
        <v/>
      </c>
      <c r="GM17" s="233" t="str">
        <f>IF(Deník!$W17&lt;&gt;"",IF(Deník!$AB17=Statistika!$L$104,Deník!$W17,""),"")</f>
        <v/>
      </c>
      <c r="GN17" s="233" t="str">
        <f>IF(Deník!$W17&lt;&gt;"",IF(Deník!$AB17=Statistika!$L$105,Deník!$W17,""),"")</f>
        <v/>
      </c>
      <c r="GO17" s="233" t="str">
        <f>IF(Deník!$W17&lt;&gt;"",IF(Deník!$AB17=Statistika!$L$106,Deník!$W17,""),"")</f>
        <v/>
      </c>
      <c r="GP17" s="233" t="str">
        <f>IF(Deník!$W17&lt;&gt;"",IF(Deník!$AB17=Statistika!$L$107,Deník!$W17,""),"")</f>
        <v/>
      </c>
      <c r="GQ17" s="233" t="str">
        <f>IF(Deník!$W17&lt;&gt;"",IF(Deník!$AB17=Statistika!$L$108,Deník!$W17,""),"")</f>
        <v/>
      </c>
      <c r="GS17" s="233" t="str">
        <f>IF(Deník!$W17&lt;0,IF(Deník!$AC17=Statistika!$F$117,Deník!$W17,""),"")</f>
        <v/>
      </c>
      <c r="GT17" s="233" t="str">
        <f>IF(Deník!$W17&lt;0,IF(Deník!$AC17=Statistika!$F$118,Deník!$W17,""),"")</f>
        <v/>
      </c>
      <c r="GU17" s="233" t="str">
        <f>IF(Deník!$W17&lt;0,IF(Deník!$AC17=Statistika!$F$119,Deník!$W17,""),"")</f>
        <v/>
      </c>
      <c r="GV17" s="233" t="str">
        <f>IF(Deník!$W17&lt;0,IF(Deník!$AC17=Statistika!$F$120,Deník!$W17,""),"")</f>
        <v/>
      </c>
      <c r="GW17" s="233" t="str">
        <f>IF(Deník!$W17&lt;0,IF(Deník!$AC17=Statistika!$F$121,Deník!$W17,""),"")</f>
        <v/>
      </c>
      <c r="GX17" s="233" t="str">
        <f>IF(Deník!$W17&lt;0,IF(Deník!$AC17=Statistika!$F$122,Deník!$W17,""),"")</f>
        <v/>
      </c>
      <c r="GY17" s="233" t="str">
        <f>IF(Deník!$W17&lt;0,IF(Deník!$AC17=Statistika!$F$123,Deník!$W17,""),"")</f>
        <v/>
      </c>
      <c r="GZ17" s="233" t="str">
        <f>IF(Deník!$W17&lt;0,IF(Deník!$AC17=Statistika!$F$124,Deník!$W17,""),"")</f>
        <v/>
      </c>
      <c r="HA17" s="233" t="str">
        <f>IF(Deník!$W17&lt;0,IF(Deník!$AC17=Statistika!$F$125,Deník!$W17,""),"")</f>
        <v/>
      </c>
      <c r="HC17" s="233" t="str">
        <f>IF(Deník!$W17&lt;0,IF(Deník!$AD17=Statistika!$F$133,Deník!$W17,""),"")</f>
        <v/>
      </c>
      <c r="HD17" s="233" t="str">
        <f>IF(Deník!$W17&lt;0,IF(Deník!$AD17=Statistika!$F$134,Deník!$W17,""),"")</f>
        <v/>
      </c>
      <c r="HE17" s="233" t="str">
        <f>IF(Deník!$W17&lt;0,IF(Deník!$AD17=Statistika!$F$135,Deník!$W17,""),"")</f>
        <v/>
      </c>
      <c r="HF17" s="233" t="str">
        <f>IF(Deník!$W17&lt;0,IF(Deník!$AD17=Statistika!$F$136,Deník!$W17,""),"")</f>
        <v/>
      </c>
      <c r="HG17" s="233" t="str">
        <f>IF(Deník!$W17&lt;0,IF(Deník!$AD17=Statistika!$F$137,Deník!$W17,""),"")</f>
        <v/>
      </c>
      <c r="ID17" s="8">
        <f>Tabulka4[[#This Row],[Sloupec3]]</f>
        <v>42158</v>
      </c>
      <c r="IE17" s="17" t="str">
        <f>IF(AND([1]Deník!$C17&gt;='[1]Měsíční shrnutí'!$D$1,[1]Deník!$C17&lt;='[1]Měsíční shrnutí'!$F$1),[1]Deník!$X17,"")</f>
        <v>DSR-break</v>
      </c>
      <c r="IF17" s="626" t="str">
        <f t="shared" si="6"/>
        <v/>
      </c>
      <c r="IG17" s="627" t="s">
        <v>933</v>
      </c>
      <c r="IH17" s="626">
        <f t="shared" si="4"/>
        <v>0</v>
      </c>
    </row>
    <row r="18" spans="1:242">
      <c r="A18" s="8">
        <f>Deník!C19</f>
        <v>42158</v>
      </c>
      <c r="B18" s="50">
        <f>Deník!R19</f>
        <v>-15.000000000000568</v>
      </c>
      <c r="C18" s="102" t="str">
        <f>IF(AND(Deník!R19&gt;1,Deník!R19&lt;&gt;""),1,"")</f>
        <v/>
      </c>
      <c r="D18" s="102">
        <f>IF(AND(Deník!R19&lt;=0,Deník!R19&lt;&gt;""),1,"")</f>
        <v>1</v>
      </c>
      <c r="E18" s="103" t="str">
        <f>IF(AND(Deník!R19&gt;=0,Deník!R19&lt;=1),1,"")</f>
        <v/>
      </c>
      <c r="F18" s="79">
        <f>IF(Deník!R19&lt;&gt;"",Deník!R19+F17,"")</f>
        <v>-114.40000000000023</v>
      </c>
      <c r="G18" s="85"/>
      <c r="H18" s="54" t="str">
        <f>IF(MONTH(Deník!$C18)=H$2,IF(AND(Deník!$R18&gt;=0,Deník!$R18&lt;=1),"BE",Deník!$R18),"")</f>
        <v/>
      </c>
      <c r="I18" s="11" t="str">
        <f>IF(MONTH(Deník!$C18)=I$2,IF(AND(Deník!$R18&gt;=0,Deník!$R18&lt;=1),"BE",Deník!$R18),"")</f>
        <v/>
      </c>
      <c r="J18" s="11" t="str">
        <f>IF(MONTH(Deník!$C18)=J$2,IF(AND(Deník!$R18&gt;=0,Deník!$R18&lt;=1),"BE",Deník!$R18),"")</f>
        <v/>
      </c>
      <c r="K18" s="11" t="str">
        <f>IF(MONTH(Deník!$C18)=K$2,IF(AND(Deník!$R18&gt;=0,Deník!$R18&lt;=1),"BE",Deník!$R18),"")</f>
        <v/>
      </c>
      <c r="L18" s="11" t="str">
        <f>IF(MONTH(Deník!$C18)=L$2,IF(AND(Deník!$R18&gt;=0,Deník!$R18&lt;=1),"BE",Deník!$R18),"")</f>
        <v/>
      </c>
      <c r="M18" s="11">
        <f>IF(MONTH(Deník!$C18)=M$2,IF(AND(Deník!$R18&gt;=0,Deník!$R18&lt;=1),"BE",Deník!$R18),"")</f>
        <v>-15.500000000001624</v>
      </c>
      <c r="N18" s="11" t="str">
        <f>IF(MONTH(Deník!$C18)=N$2,IF(AND(Deník!$R18&gt;=0,Deník!$R18&lt;=1),"BE",Deník!$R18),"")</f>
        <v/>
      </c>
      <c r="O18" s="11" t="str">
        <f>IF(MONTH(Deník!$C18)=O$2,IF(AND(Deník!$R18&gt;=0,Deník!$R18&lt;=1),"BE",Deník!$R18),"")</f>
        <v/>
      </c>
      <c r="P18" s="11" t="str">
        <f>IF(MONTH(Deník!$C18)=P$2,IF(AND(Deník!$R18&gt;=0,Deník!$R18&lt;=1),"BE",Deník!$R18),"")</f>
        <v/>
      </c>
      <c r="Q18" s="11" t="str">
        <f>IF(MONTH(Deník!$C18)=Q$2,IF(AND(Deník!$R18&gt;=0,Deník!$R18&lt;=1),"BE",Deník!$R18),"")</f>
        <v/>
      </c>
      <c r="R18" s="11" t="str">
        <f>IF(MONTH(Deník!$C18)=R$2,IF(AND(Deník!$R18&gt;=0,Deník!$R18&lt;=1),"BE",Deník!$R18),"")</f>
        <v/>
      </c>
      <c r="S18" s="57" t="str">
        <f>IF(MONTH(Deník!$C18)=S$2,IF(AND(Deník!$R18&gt;=0,Deník!$R18&lt;=1),"BE",Deník!$R18),"")</f>
        <v/>
      </c>
      <c r="U18" s="12"/>
      <c r="V18" s="12"/>
      <c r="X18" s="600">
        <f>IF(Deník!$R18&lt;&gt;"",IF(Deník!$B18=Statistika!$F$63,IF(AND(Deník!$R18&gt;=0,Deník!$R18&lt;=1),"BE",Deník!$R18),""),"")</f>
        <v>-15.500000000001624</v>
      </c>
      <c r="Y18" s="13" t="str">
        <f>IF(Deník!$R18&lt;&gt;"",IF(Deník!$B18=Statistika!$F$64,IF(AND(Deník!$R18&gt;=0,Deník!$R18&lt;=1),"BE",Deník!$R18),""),"")</f>
        <v/>
      </c>
      <c r="Z18" s="13" t="str">
        <f>IF(Deník!$R18&lt;&gt;"",IF(Deník!$B18=Statistika!$F$65,IF(AND(Deník!$R18&gt;=0,Deník!$R18&lt;=1),"BE",Deník!$R18),""),"")</f>
        <v/>
      </c>
      <c r="AA18" s="13" t="str">
        <f>IF(Deník!$R18&lt;&gt;"",IF(Deník!$B18=Statistika!$F$66,IF(AND(Deník!$R18&gt;=0,Deník!$R18&lt;=1),"BE",Deník!$R18),""),"")</f>
        <v/>
      </c>
      <c r="AB18" s="13" t="str">
        <f>IF(Deník!$R18&lt;&gt;"",IF(Deník!$B18=Statistika!$F$67,IF(AND(Deník!$R18&gt;=0,Deník!$R18&lt;=1),"BE",Deník!$R18),""),"")</f>
        <v/>
      </c>
      <c r="AC18" s="13" t="str">
        <f>IF(Deník!$R18&lt;&gt;"",IF(Deník!$B18=Statistika!$F$68,IF(AND(Deník!$R18&gt;=0,Deník!$R18&lt;=1),"BE",Deník!$R18),""),"")</f>
        <v/>
      </c>
      <c r="AD18" s="13" t="str">
        <f>IF(Deník!$R18&lt;&gt;"",IF(Deník!$B18=Statistika!$F$69,IF(AND(Deník!$R18&gt;=0,Deník!$R18&lt;=1),"BE",Deník!$R18),""),"")</f>
        <v/>
      </c>
      <c r="AE18" s="601" t="str">
        <f>IF(Deník!$R18&lt;&gt;"",IF(Deník!$B18=Statistika!$F$70,IF(AND(Deník!$R18&gt;=0,Deník!$R18&lt;=1),"BE",Deník!$R18),""),"")</f>
        <v/>
      </c>
      <c r="AF18" s="90"/>
      <c r="AG18" s="63">
        <f>IF(Deník!$R18&lt;&gt;"",IF(Deník!$J18="L",IF(AND(Deník!$R18&gt;=0,Deník!$R18&lt;=1),"BE",Deník!$R18),""),"")</f>
        <v>-15.500000000001624</v>
      </c>
      <c r="AH18" s="13" t="str">
        <f>IF(Deník!$R18&lt;&gt;"",IF(Deník!$J18="S",IF(AND(Deník!$R18&gt;=0,Deník!$R18&lt;=1),"BE",Deník!$R18),""),"")</f>
        <v/>
      </c>
      <c r="AI18" s="95"/>
      <c r="AJ18" s="71">
        <f>IF(Deník!N19&lt;&gt;"",Deník!N19*-1,"")</f>
        <v>-15.000000000000568</v>
      </c>
      <c r="AK18" s="88"/>
      <c r="AL18" s="63" t="str">
        <f>IF(WEEKDAY(Deník!$C18,2)=1,IF(AND(Deník!$R18&gt;=0,Deník!$R18&lt;=1),"BE",Deník!$R18),"")</f>
        <v/>
      </c>
      <c r="AM18" s="13" t="str">
        <f>IF(WEEKDAY(Deník!$C18,2)=2,IF(AND(Deník!$R18&gt;=0,Deník!$R18&lt;=1),"BE",Deník!$R18),"")</f>
        <v/>
      </c>
      <c r="AN18" s="13">
        <f>IF(WEEKDAY(Deník!$C18,2)=3,IF(AND(Deník!$R18&gt;=0,Deník!$R18&lt;=1),"BE",Deník!$R18),"")</f>
        <v>-15.500000000001624</v>
      </c>
      <c r="AO18" s="13" t="str">
        <f>IF(WEEKDAY(Deník!$C18,2)=4,IF(AND(Deník!$R18&gt;=0,Deník!$R18&lt;=1),"BE",Deník!$R18),"")</f>
        <v/>
      </c>
      <c r="AP18" s="60" t="str">
        <f>IF(WEEKDAY(Deník!$C18,2)=5,IF(AND(Deník!$R18&gt;=0,Deník!$R18&lt;=1),"BE",Deník!$R18),"")</f>
        <v/>
      </c>
      <c r="AQ18" s="99"/>
      <c r="AR18" s="100">
        <f>Deník!D18</f>
        <v>0.59305555555555556</v>
      </c>
      <c r="AS18" s="63" t="str">
        <f>IF(Deník!$D18&lt;&gt;"",IF(AND(Deník!$D18&gt;=AS$2,Deník!$D18&lt;=AS$3),IF(AND(Deník!$R18&gt;=0,Deník!$R18&lt;=1),"BE",Deník!$R18),""),"")</f>
        <v/>
      </c>
      <c r="AT18" s="63" t="str">
        <f>IF(Deník!$D18&lt;&gt;"",IF(AND(Deník!$D18&gt;=AT$2,Deník!$D18&lt;=AT$3),IF(AND(Deník!$R18&gt;=0,Deník!$R18&lt;=1),"BE",Deník!$R18),""),"")</f>
        <v/>
      </c>
      <c r="AU18" s="63" t="str">
        <f>IF(Deník!$D18&lt;&gt;"",IF(AND(Deník!$D18&gt;=AU$2,Deník!$D18&lt;=AU$3),IF(AND(Deník!$R18&gt;=0,Deník!$R18&lt;=1),"BE",Deník!$R18),""),"")</f>
        <v/>
      </c>
      <c r="AV18" s="63" t="str">
        <f>IF(Deník!$D18&lt;&gt;"",IF(AND(Deník!$D18&gt;=AV$2,Deník!$D18&lt;=AV$3),IF(AND(Deník!$R18&gt;=0,Deník!$R18&lt;=1),"BE",Deník!$R18),""),"")</f>
        <v/>
      </c>
      <c r="AW18" s="63" t="str">
        <f>IF(Deník!$D18&lt;&gt;"",IF(AND(Deník!$D18&gt;=AW$2,Deník!$D18&lt;=AW$3),IF(AND(Deník!$R18&gt;=0,Deník!$R18&lt;=1),"BE",Deník!$R18),""),"")</f>
        <v/>
      </c>
      <c r="AX18" s="63" t="str">
        <f>IF(Deník!$D18&lt;&gt;"",IF(AND(Deník!$D18&gt;=AX$2,Deník!$D18&lt;=AX$3),IF(AND(Deník!$R18&gt;=0,Deník!$R18&lt;=1),"BE",Deník!$R18),""),"")</f>
        <v/>
      </c>
      <c r="AY18" s="63" t="str">
        <f>IF(Deník!$D18&lt;&gt;"",IF(AND(Deník!$D18&gt;=AY$2,Deník!$D18&lt;=AY$3),IF(AND(Deník!$R18&gt;=0,Deník!$R18&lt;=1),"BE",Deník!$R18),""),"")</f>
        <v/>
      </c>
      <c r="AZ18" s="63">
        <f>IF(Deník!$D18&lt;&gt;"",IF(AND(Deník!$D18&gt;=AZ$2,Deník!$D18&lt;=AZ$3),IF(AND(Deník!$R18&gt;=0,Deník!$R18&lt;=1),"BE",Deník!$R18),""),"")</f>
        <v>-15.500000000001624</v>
      </c>
      <c r="BA18" s="63" t="str">
        <f>IF(Deník!$D18&lt;&gt;"",IF(AND(Deník!$D18&gt;=BA$2,Deník!$D18&lt;=BA$3),IF(AND(Deník!$R18&gt;=0,Deník!$R18&lt;=1),"BE",Deník!$R18),""),"")</f>
        <v/>
      </c>
      <c r="BB18" s="63" t="str">
        <f>IF(Deník!$D18&lt;&gt;"",IF(AND(Deník!$D18&gt;=BB$2,Deník!$D18&lt;=BB$3),IF(AND(Deník!$R18&gt;=0,Deník!$R18&lt;=1),"BE",Deník!$R18),""),"")</f>
        <v/>
      </c>
      <c r="BC18" s="71" t="str">
        <f>IF(Deník!$D18&lt;&gt;"",IF(AND(Deník!$D18&gt;=BC$2,Deník!$D18&lt;=BC$3),IF(AND(Deník!$R18&gt;=0,Deník!$R18&lt;=1),"BE",Deník!$R18),""),"")</f>
        <v/>
      </c>
      <c r="BD18" s="20">
        <f>IF(Deník!$J19="S",(Deník!$M19-Deník!$K19),IF(Deník!$J19="L",(Deník!$K19-Deník!$M19),""))</f>
        <v>1.5000000000000568E-3</v>
      </c>
      <c r="BE18" s="20">
        <f>IF(Deník!$J19="S",(Deník!$K19-Deník!$O19),IF(Deník!$J19="L",(Deník!$O19-Deník!$K19),""))</f>
        <v>6.7199999999998372E-3</v>
      </c>
      <c r="BF18" s="20">
        <f>IF(Deník!$J19="S",(Deník!$K19-Deník!$L19),IF(Deník!$J19="L",(Deník!$L19-Deník!$K19),""))</f>
        <v>-1.5000000000000568E-3</v>
      </c>
      <c r="BG18" s="20">
        <f>IF(Deník!$J19="S",(Deník!$K19-Deník!$S19),IF(Deník!$J19="L",(Deník!$S19-Deník!$K19),""))</f>
        <v>-1.9850000000000145E-2</v>
      </c>
      <c r="BH18" s="20">
        <f>IF(Deník!$J19="S",(Deník!$K19-Deník!$U19),IF(Deník!$J19="L",(Deník!$U19-Deník!$K19),""))</f>
        <v>4.0999999999979941E-4</v>
      </c>
      <c r="BI18" s="20" t="str">
        <f>IF(Deník!$R18&gt;1,Deník!$R18,"")</f>
        <v/>
      </c>
      <c r="BJ18" s="20">
        <f>IF(Deník!$R18&lt;0,Deník!$R18,"")</f>
        <v>-15.500000000001624</v>
      </c>
      <c r="BK18" s="17"/>
      <c r="BM18" s="233" t="str">
        <f>IF(Deník!$R18&lt;&gt;"",IF(Deník!$Y18=Statistika!$F$78,IF(AND(Deník!$R18&gt;=0,Deník!$R18&lt;=1),"BE",Deník!$R18),""),"")</f>
        <v/>
      </c>
      <c r="BN18" s="233" t="str">
        <f>IF(Deník!$R18&lt;&gt;"",IF(Deník!$Y18=Statistika!$F$79,IF(AND(Deník!$R18&gt;=0,Deník!$R18&lt;=1),"BE",Deník!$R18),""),"")</f>
        <v/>
      </c>
      <c r="BO18" s="233" t="str">
        <f>IF(Deník!$R18&lt;&gt;"",IF(Deník!$Y18=Statistika!$F$80,IF(AND(Deník!$R18&gt;=0,Deník!$R18&lt;=1),"BE",Deník!$R18),""),"")</f>
        <v/>
      </c>
      <c r="BP18" s="233" t="str">
        <f>IF(Deník!$R18&lt;&gt;"",IF(Deník!$Y18=Statistika!$F$81,IF(AND(Deník!$R18&gt;=0,Deník!$R18&lt;=1),"BE",Deník!$R18),""),"")</f>
        <v/>
      </c>
      <c r="BQ18" s="233" t="str">
        <f>IF(Deník!$R18&lt;&gt;"",IF(Deník!$Y18=Statistika!$F$82,IF(AND(Deník!$R18&gt;=0,Deník!$R18&lt;=1),"BE",Deník!$R18),""),"")</f>
        <v/>
      </c>
      <c r="BR18" s="233" t="str">
        <f>IF(Deník!$R18&lt;&gt;"",IF(Deník!$Y18=Statistika!$F$83,IF(AND(Deník!$R18&gt;=0,Deník!$R18&lt;=1),"BE",Deník!$R18),""),"")</f>
        <v/>
      </c>
      <c r="BS18" s="233" t="str">
        <f>IF(Deník!$R18&lt;&gt;"",IF(Deník!$Y18=Statistika!$F$84,IF(AND(Deník!$R18&gt;=0,Deník!$R18&lt;=1),"BE",Deník!$R18),""),"")</f>
        <v/>
      </c>
      <c r="BT18" s="233" t="str">
        <f>IF(Deník!$R18&lt;&gt;"",IF(Deník!$Y18=Statistika!$F$85,IF(AND(Deník!$R18&gt;=0,Deník!$R18&lt;=1),"BE",Deník!$R18),""),"")</f>
        <v/>
      </c>
      <c r="BU18" s="233" t="str">
        <f>IF(Deník!$R18&lt;&gt;"",IF(Deník!$Y18=Statistika!$F$86,IF(AND(Deník!$R18&gt;=0,Deník!$R18&lt;=1),"BE",Deník!$R18),""),"")</f>
        <v/>
      </c>
      <c r="BV18" s="233" t="str">
        <f>IF(Deník!$R18&lt;&gt;"",IF(Deník!$Y18=Statistika!$F$87,IF(AND(Deník!$R18&gt;=0,Deník!$R18&lt;=1),"BE",Deník!$R18),""),"")</f>
        <v/>
      </c>
      <c r="BW18" s="233" t="str">
        <f>IF(Deník!$R18&lt;&gt;"",IF(Deník!$Y18=Statistika!$F$88,IF(AND(Deník!$R18&gt;=0,Deník!$R18&lt;=1),"BE",Deník!$R18),""),"")</f>
        <v/>
      </c>
      <c r="BX18" s="233" t="str">
        <f>IF(Deník!$R18&lt;&gt;"",IF(Deník!$Y18=Statistika!$F$89,IF(AND(Deník!$R18&gt;=0,Deník!$R18&lt;=1),"BE",Deník!$R18),""),"")</f>
        <v/>
      </c>
      <c r="BY18" s="233">
        <f>IF(Deník!$R18&lt;&gt;"",IF(Deník!$Y18=Statistika!$F$90,IF(AND(Deník!$R18&gt;=0,Deník!$R18&lt;=1),"BE",Deník!$R18),""),"")</f>
        <v>-15.500000000001624</v>
      </c>
      <c r="BZ18" s="233" t="str">
        <f>IF(Deník!$R18&lt;&gt;"",IF(Deník!$Y18=Statistika!$F$91,IF(AND(Deník!$R18&gt;=0,Deník!$R18&lt;=1),"BE",Deník!$R18),""),"")</f>
        <v/>
      </c>
      <c r="CA18" s="233"/>
      <c r="CB18" s="233">
        <f>IF(Deník!$R18&lt;&gt;"",IF(Deník!$AB18="SL",IF(AND(Deník!$R18&gt;=0,Deník!$R18&lt;=1),"BE",Deník!$R18),""),"")</f>
        <v>-15.500000000001624</v>
      </c>
      <c r="CC18" s="233" t="str">
        <f>IF(Deník!$R18&lt;&gt;"",IF(Deník!$AB18="BE10",IF(AND(Deník!$R18&gt;=0,Deník!$R18&lt;=1),"BE",Deník!$R18),""),"")</f>
        <v/>
      </c>
      <c r="CD18" s="233" t="str">
        <f>IF(Deník!$R18&lt;&gt;"",IF(Deník!$AB18="BE15",IF(AND(Deník!$R18&gt;=0,Deník!$R18&lt;=1),"BE",Deník!$R18),""),"")</f>
        <v/>
      </c>
      <c r="CE18" s="233" t="str">
        <f>IF(Deník!$R18&lt;&gt;"",IF(Deník!$AB18="BE20",IF(AND(Deník!$R18&gt;=0,Deník!$R18&lt;=1),"BE",Deník!$R18),""),"")</f>
        <v/>
      </c>
      <c r="CF18" s="233" t="str">
        <f>IF(Deník!$R18&lt;&gt;"",IF(Deník!$AB18="TP1",IF(AND(Deník!$R18&gt;=0,Deník!$R18&lt;=1),"BE",Deník!$R18),""),"")</f>
        <v/>
      </c>
      <c r="CG18" s="233" t="str">
        <f>IF(Deník!$R18&lt;&gt;"",IF(Deník!$AB18="TP2",IF(AND(Deník!$R18&gt;=0,Deník!$R18&lt;=1),"BE",Deník!$R18),""),"")</f>
        <v/>
      </c>
      <c r="CH18" s="233" t="str">
        <f>IF(Deník!$R18&lt;&gt;"",IF(Deník!$AB18="TP3",IF(AND(Deník!$R18&gt;=0,Deník!$R18&lt;=1),"BE",Deník!$R18),""),"")</f>
        <v/>
      </c>
      <c r="CI18" s="233" t="str">
        <f>IF(Deník!$R18&lt;&gt;"",IF(Deník!$AB18="Trailing SL",IF(AND(Deník!$R18&gt;=0,Deník!$R18&lt;=1),"BE",Deník!$R18),""),"")</f>
        <v/>
      </c>
      <c r="CJ18" s="233" t="str">
        <f>IF(Deník!$R18&lt;&gt;"",IF(Deník!$AB18="Manual",IF(AND(Deník!$R18&gt;=0,Deník!$R18&lt;=1),"BE",Deník!$R18),""),"")</f>
        <v/>
      </c>
      <c r="CK18" s="233"/>
      <c r="CL18" s="233" t="str">
        <f>IF(Deník!$R18&lt;0,IF(Deník!$AC18=Statistika!$F$117,Deník!$R18,""),"")</f>
        <v/>
      </c>
      <c r="CM18" s="233" t="str">
        <f>IF(Deník!$R18&lt;0,IF(Deník!$AC18=Statistika!$F$118,Deník!$R18,""),"")</f>
        <v/>
      </c>
      <c r="CN18" s="233" t="str">
        <f>IF(Deník!$R18&lt;0,IF(Deník!$AC18=Statistika!$F$119,Deník!$R18,""),"")</f>
        <v/>
      </c>
      <c r="CO18" s="233" t="str">
        <f>IF(Deník!$R18&lt;0,IF(Deník!$AC18=Statistika!$F$120,Deník!$R18,""),"")</f>
        <v/>
      </c>
      <c r="CP18" s="233" t="str">
        <f>IF(Deník!$R18&lt;0,IF(Deník!$AC18=Statistika!$F$121,Deník!$R18,""),"")</f>
        <v/>
      </c>
      <c r="CQ18" s="233" t="str">
        <f>IF(Deník!$R18&lt;0,IF(Deník!$AC18=Statistika!$F$122,Deník!$R18,""),"")</f>
        <v/>
      </c>
      <c r="CR18" s="233" t="str">
        <f>IF(Deník!$R18&lt;0,IF(Deník!$AC18=Statistika!$F$123,Deník!$R18,""),"")</f>
        <v/>
      </c>
      <c r="CS18" s="233">
        <f>IF(Deník!$R18&lt;0,IF(Deník!$AC18=Statistika!$F$124,Deník!$R18,""),"")</f>
        <v>-15.500000000001624</v>
      </c>
      <c r="CT18" s="233" t="str">
        <f>IF(Deník!$R18&lt;0,IF(Deník!$AC18=Statistika!$F$125,Deník!$R18,""),"")</f>
        <v/>
      </c>
      <c r="CU18" s="233"/>
      <c r="CV18" s="233" t="str">
        <f>IF(Deník!$R18&lt;0,IF(Deník!$AD18=$CV$2,Deník!$R18,""),"")</f>
        <v/>
      </c>
      <c r="CW18" s="233" t="str">
        <f>IF(Deník!$R18&lt;0,IF(Deník!$AD18=$CW$2,Deník!$R18,""),"")</f>
        <v/>
      </c>
      <c r="CX18" s="233" t="str">
        <f>IF(Deník!$R18&lt;0,IF(Deník!$AD18=$CX$2,Deník!$R18,""),"")</f>
        <v/>
      </c>
      <c r="CY18" s="233" t="str">
        <f>IF(Deník!$R18&lt;0,IF(Deník!$AD18=$CY$2,Deník!$R18,""),"")</f>
        <v/>
      </c>
      <c r="CZ18" s="233" t="str">
        <f>IF(Deník!$R18&lt;0,IF(Deník!$AD18=$CZ$2,Deník!$R18,""),"")</f>
        <v/>
      </c>
      <c r="DL18" s="221">
        <f t="shared" si="5"/>
        <v>93550.06</v>
      </c>
      <c r="DM18" s="220">
        <f t="shared" si="3"/>
        <v>-6.4499399999999985E-2</v>
      </c>
      <c r="DO18" s="50">
        <f>Deník!W19</f>
        <v>-1143.33</v>
      </c>
      <c r="DP18" s="102" t="str">
        <f>IF(AND(Deník!W19&gt;0),1,"")</f>
        <v/>
      </c>
      <c r="DQ18" s="102">
        <f>IF(AND(Deník!W19&lt;=0),1,"")</f>
        <v>1</v>
      </c>
      <c r="DR18" s="227"/>
      <c r="DS18" s="228"/>
      <c r="DT18" s="85"/>
      <c r="DU18" s="54" t="str">
        <f>IF(MONTH(Deník!$C18)=DU$2,Deník!$W18,"")</f>
        <v/>
      </c>
      <c r="DV18" s="222" t="str">
        <f>IF(MONTH(Deník!$C18)=DV$2,Deník!$W18,"")</f>
        <v/>
      </c>
      <c r="DW18" s="222" t="str">
        <f>IF(MONTH(Deník!$C18)=DW$2,Deník!$W18,"")</f>
        <v/>
      </c>
      <c r="DX18" s="222" t="str">
        <f>IF(MONTH(Deník!$C18)=DX$2,Deník!$W18,"")</f>
        <v/>
      </c>
      <c r="DY18" s="222" t="str">
        <f>IF(MONTH(Deník!$C18)=DY$2,Deník!$W18,"")</f>
        <v/>
      </c>
      <c r="DZ18" s="222">
        <f>IF(MONTH(Deník!$C18)=DZ$2,Deník!$W18,"")</f>
        <v>-1147.4000000000001</v>
      </c>
      <c r="EA18" s="222" t="str">
        <f>IF(MONTH(Deník!$C18)=EA$2,Deník!$W18,"")</f>
        <v/>
      </c>
      <c r="EB18" s="222" t="str">
        <f>IF(MONTH(Deník!$C18)=EB$2,Deník!$W18,"")</f>
        <v/>
      </c>
      <c r="EC18" s="222" t="str">
        <f>IF(MONTH(Deník!$C18)=EC$2,Deník!$W18,"")</f>
        <v/>
      </c>
      <c r="ED18" s="222" t="str">
        <f>IF(MONTH(Deník!$C18)=ED$2,Deník!$W18,"")</f>
        <v/>
      </c>
      <c r="EE18" s="222" t="str">
        <f>IF(MONTH(Deník!$C18)=EE$2,Deník!$W18,"")</f>
        <v/>
      </c>
      <c r="EF18" s="222" t="str">
        <f>IF(MONTH(Deník!$C18)=EF$2,Deník!$W18,"")</f>
        <v/>
      </c>
      <c r="EI18" s="600">
        <f>IF(Deník!$W18&lt;&gt;"",IF(Deník!$B18=Statistika!$F$63,Deník!$W18,""),"")</f>
        <v>-1147.4000000000001</v>
      </c>
      <c r="EJ18" s="13" t="str">
        <f>IF(Deník!$W18&lt;&gt;"",IF(Deník!$B18=Statistika!$F$64,Deník!$W18,""),"")</f>
        <v/>
      </c>
      <c r="EK18" s="13" t="str">
        <f>IF(Deník!$W18&lt;&gt;"",IF(Deník!$B18=Statistika!$F$65,Deník!$W18,""),"")</f>
        <v/>
      </c>
      <c r="EL18" s="13" t="str">
        <f>IF(Deník!$W18&lt;&gt;"",IF(Deník!$B18=Statistika!$F$66,Deník!$W18,""),"")</f>
        <v/>
      </c>
      <c r="EM18" s="13" t="str">
        <f>IF(Deník!$W18&lt;&gt;"",IF(Deník!$B18=Statistika!$F$67,Deník!$W18,""),"")</f>
        <v/>
      </c>
      <c r="EN18" s="13" t="str">
        <f>IF(Deník!$W18&lt;&gt;"",IF(Deník!$B18=Statistika!$F$68,Deník!$W18,""),"")</f>
        <v/>
      </c>
      <c r="EO18" s="13" t="str">
        <f>IF(Deník!$W18&lt;&gt;"",IF(Deník!$B18=Statistika!$F$69,Deník!$W18,""),"")</f>
        <v/>
      </c>
      <c r="EP18" s="601" t="str">
        <f>IF(Deník!$W18&lt;&gt;"",IF(Deník!$B18=Statistika!$F$70,Deník!$W18,""),"")</f>
        <v/>
      </c>
      <c r="EQ18" s="90"/>
      <c r="ER18" s="63">
        <f>IF(Deník!$W18&lt;&gt;"",IF(Deník!$J18="L",Deník!$W18,""),"")</f>
        <v>-1147.4000000000001</v>
      </c>
      <c r="ES18" s="13" t="str">
        <f>IF(Deník!$W18&lt;&gt;"",IF(Deník!$J18="S",Deník!$W18,""),"")</f>
        <v/>
      </c>
      <c r="ET18" s="95"/>
      <c r="EU18" s="88"/>
      <c r="EV18" s="63" t="str">
        <f>IF(WEEKDAY(Deník!$C18,2)=1,Deník!$W18,"")</f>
        <v/>
      </c>
      <c r="EW18" s="13" t="str">
        <f>IF(WEEKDAY(Deník!$C18,2)=2,Deník!$W18,"")</f>
        <v/>
      </c>
      <c r="EX18" s="13">
        <f>IF(WEEKDAY(Deník!$C18,2)=3,Deník!$W18,"")</f>
        <v>-1147.4000000000001</v>
      </c>
      <c r="EY18" s="13" t="str">
        <f>IF(WEEKDAY(Deník!$C18,2)=4,Deník!$W18,"")</f>
        <v/>
      </c>
      <c r="EZ18" s="60" t="str">
        <f>IF(WEEKDAY(Deník!$C18,2)=5,Deník!$W18,"")</f>
        <v/>
      </c>
      <c r="FA18" s="99"/>
      <c r="FB18" s="100">
        <f>Deník!D18</f>
        <v>0.59305555555555556</v>
      </c>
      <c r="FC18" s="63" t="str">
        <f>IF($FB18&lt;&gt;"",IF(AND($FB18&gt;=FC$2,$FB18&lt;=FC$3),Deník!$W18,""))</f>
        <v/>
      </c>
      <c r="FD18" s="63" t="str">
        <f>IF($FB18&lt;&gt;"",IF(AND($FB18&gt;=FD$2,$FB18&lt;=FD$3),Deník!$W18,""))</f>
        <v/>
      </c>
      <c r="FE18" s="63" t="str">
        <f>IF($FB18&lt;&gt;"",IF(AND($FB18&gt;=FE$2,$FB18&lt;=FE$3),Deník!$W18,""))</f>
        <v/>
      </c>
      <c r="FF18" s="63" t="str">
        <f>IF($FB18&lt;&gt;"",IF(AND($FB18&gt;=FF$2,$FB18&lt;=FF$3),Deník!$W18,""))</f>
        <v/>
      </c>
      <c r="FG18" s="63" t="str">
        <f>IF($FB18&lt;&gt;"",IF(AND($FB18&gt;=FG$2,$FB18&lt;=FG$3),Deník!$W18,""))</f>
        <v/>
      </c>
      <c r="FH18" s="63" t="str">
        <f>IF($FB18&lt;&gt;"",IF(AND($FB18&gt;=FH$2,$FB18&lt;=FH$3),Deník!$W18,""))</f>
        <v/>
      </c>
      <c r="FI18" s="63" t="str">
        <f>IF($FB18&lt;&gt;"",IF(AND($FB18&gt;=FI$2,$FB18&lt;=FI$3),Deník!$W18,""))</f>
        <v/>
      </c>
      <c r="FJ18" s="63">
        <f>IF($FB18&lt;&gt;"",IF(AND($FB18&gt;=FJ$2,$FB18&lt;=FJ$3),Deník!$W18,""))</f>
        <v>-1147.4000000000001</v>
      </c>
      <c r="FK18" s="63" t="str">
        <f>IF($FB18&lt;&gt;"",IF(AND($FB18&gt;=FK$2,$FB18&lt;=FK$3),Deník!$W18,""))</f>
        <v/>
      </c>
      <c r="FL18" s="63" t="str">
        <f>IF($FB18&lt;&gt;"",IF(AND($FB18&gt;=FL$2,$FB18&lt;=FL$3),Deník!$W18,""))</f>
        <v/>
      </c>
      <c r="FM18" s="63" t="str">
        <f>IF($FB18&lt;&gt;"",IF(AND($FB18&gt;=FM$2,$FB18&lt;=FM$3),Deník!$W18,""))</f>
        <v/>
      </c>
      <c r="FN18" s="13"/>
      <c r="FO18" s="20" t="str">
        <f>IF(Deník!$W18&gt;1,Deník!$W18,"")</f>
        <v/>
      </c>
      <c r="FP18" s="20">
        <f>IF(Deník!$W18&lt;0,Deník!$W18,"")</f>
        <v>-1147.4000000000001</v>
      </c>
      <c r="FQ18" s="17"/>
      <c r="FS18" s="233"/>
      <c r="FT18" s="233" t="str">
        <f>IF(Deník!$W18&lt;&gt;"",IF(Deník!$Y18=Statistika!$F$78,Deník!$W18,""),"")</f>
        <v/>
      </c>
      <c r="FU18" s="233" t="str">
        <f>IF(Deník!$W18&lt;&gt;"",IF(Deník!$Y18=Statistika!$F$79,Deník!$W18,""),"")</f>
        <v/>
      </c>
      <c r="FV18" s="233" t="str">
        <f>IF(Deník!$W18&lt;&gt;"",IF(Deník!$Y18=Statistika!$F$80,Deník!$W18,""),"")</f>
        <v/>
      </c>
      <c r="FW18" s="233" t="str">
        <f>IF(Deník!$W18&lt;&gt;"",IF(Deník!$Y18=Statistika!$F$81,Deník!$W18,""),"")</f>
        <v/>
      </c>
      <c r="FX18" s="233" t="str">
        <f>IF(Deník!$W18&lt;&gt;"",IF(Deník!$Y18=Statistika!$F$82,Deník!$W18,""),"")</f>
        <v/>
      </c>
      <c r="FY18" s="233" t="str">
        <f>IF(Deník!$W18&lt;&gt;"",IF(Deník!$Y18=Statistika!$F$83,Deník!$W18,""),"")</f>
        <v/>
      </c>
      <c r="FZ18" s="233" t="str">
        <f>IF(Deník!$W18&lt;&gt;"",IF(Deník!$Y18=Statistika!$F$84,Deník!$W18,""),"")</f>
        <v/>
      </c>
      <c r="GA18" s="233" t="str">
        <f>IF(Deník!$W18&lt;&gt;"",IF(Deník!$Y18=Statistika!$F$85,Deník!$W18,""),"")</f>
        <v/>
      </c>
      <c r="GB18" s="233" t="str">
        <f>IF(Deník!$W18&lt;&gt;"",IF(Deník!$Y18=Statistika!$F$86,Deník!$W18,""),"")</f>
        <v/>
      </c>
      <c r="GC18" s="233" t="str">
        <f>IF(Deník!$W18&lt;&gt;"",IF(Deník!$Y18=Statistika!$F$87,Deník!$W18,""),"")</f>
        <v/>
      </c>
      <c r="GD18" s="233" t="str">
        <f>IF(Deník!$W18&lt;&gt;"",IF(Deník!$Y18=Statistika!$F$88,Deník!$W18,""),"")</f>
        <v/>
      </c>
      <c r="GE18" s="233" t="str">
        <f>IF(Deník!$W18&lt;&gt;"",IF(Deník!$Y18=Statistika!$F$89,Deník!$W18,""),"")</f>
        <v/>
      </c>
      <c r="GF18" s="233">
        <f>IF(Deník!$W18&lt;&gt;"",IF(Deník!$Y18=Statistika!$F$90,Deník!$W18,""),"")</f>
        <v>-1147.4000000000001</v>
      </c>
      <c r="GG18" s="233" t="str">
        <f>IF(Deník!$W18&lt;&gt;"",IF(Deník!$Y18=Statistika!$F$91,Deník!$W18,""),"")</f>
        <v/>
      </c>
      <c r="GH18" s="233"/>
      <c r="GI18" s="233">
        <f>IF(Deník!$W18&lt;&gt;"",IF(Deník!$AB18=Statistika!$L$100,Deník!$W18,""),"")</f>
        <v>-1147.4000000000001</v>
      </c>
      <c r="GJ18" s="233" t="str">
        <f>IF(Deník!$W18&lt;&gt;"",IF(Deník!$AB18=Statistika!$L$101,Deník!$W18,""),"")</f>
        <v/>
      </c>
      <c r="GK18" s="233" t="str">
        <f>IF(Deník!$W18&lt;&gt;"",IF(Deník!$AB18=Statistika!$L$102,Deník!$W18,""),"")</f>
        <v/>
      </c>
      <c r="GL18" s="233" t="str">
        <f>IF(Deník!$W18&lt;&gt;"",IF(Deník!$AB18=Statistika!$L$103,Deník!$W18,""),"")</f>
        <v/>
      </c>
      <c r="GM18" s="233" t="str">
        <f>IF(Deník!$W18&lt;&gt;"",IF(Deník!$AB18=Statistika!$L$104,Deník!$W18,""),"")</f>
        <v/>
      </c>
      <c r="GN18" s="233" t="str">
        <f>IF(Deník!$W18&lt;&gt;"",IF(Deník!$AB18=Statistika!$L$105,Deník!$W18,""),"")</f>
        <v/>
      </c>
      <c r="GO18" s="233" t="str">
        <f>IF(Deník!$W18&lt;&gt;"",IF(Deník!$AB18=Statistika!$L$106,Deník!$W18,""),"")</f>
        <v/>
      </c>
      <c r="GP18" s="233" t="str">
        <f>IF(Deník!$W18&lt;&gt;"",IF(Deník!$AB18=Statistika!$L$107,Deník!$W18,""),"")</f>
        <v/>
      </c>
      <c r="GQ18" s="233" t="str">
        <f>IF(Deník!$W18&lt;&gt;"",IF(Deník!$AB18=Statistika!$L$108,Deník!$W18,""),"")</f>
        <v/>
      </c>
      <c r="GS18" s="233" t="str">
        <f>IF(Deník!$W18&lt;0,IF(Deník!$AC18=Statistika!$F$117,Deník!$W18,""),"")</f>
        <v/>
      </c>
      <c r="GT18" s="233" t="str">
        <f>IF(Deník!$W18&lt;0,IF(Deník!$AC18=Statistika!$F$118,Deník!$W18,""),"")</f>
        <v/>
      </c>
      <c r="GU18" s="233" t="str">
        <f>IF(Deník!$W18&lt;0,IF(Deník!$AC18=Statistika!$F$119,Deník!$W18,""),"")</f>
        <v/>
      </c>
      <c r="GV18" s="233" t="str">
        <f>IF(Deník!$W18&lt;0,IF(Deník!$AC18=Statistika!$F$120,Deník!$W18,""),"")</f>
        <v/>
      </c>
      <c r="GW18" s="233" t="str">
        <f>IF(Deník!$W18&lt;0,IF(Deník!$AC18=Statistika!$F$121,Deník!$W18,""),"")</f>
        <v/>
      </c>
      <c r="GX18" s="233" t="str">
        <f>IF(Deník!$W18&lt;0,IF(Deník!$AC18=Statistika!$F$122,Deník!$W18,""),"")</f>
        <v/>
      </c>
      <c r="GY18" s="233" t="str">
        <f>IF(Deník!$W18&lt;0,IF(Deník!$AC18=Statistika!$F$123,Deník!$W18,""),"")</f>
        <v/>
      </c>
      <c r="GZ18" s="233">
        <f>IF(Deník!$W18&lt;0,IF(Deník!$AC18=Statistika!$F$124,Deník!$W18,""),"")</f>
        <v>-1147.4000000000001</v>
      </c>
      <c r="HA18" s="233" t="str">
        <f>IF(Deník!$W18&lt;0,IF(Deník!$AC18=Statistika!$F$125,Deník!$W18,""),"")</f>
        <v/>
      </c>
      <c r="HC18" s="233" t="str">
        <f>IF(Deník!$W18&lt;0,IF(Deník!$AD18=Statistika!$F$133,Deník!$W18,""),"")</f>
        <v/>
      </c>
      <c r="HD18" s="233" t="str">
        <f>IF(Deník!$W18&lt;0,IF(Deník!$AD18=Statistika!$F$134,Deník!$W18,""),"")</f>
        <v/>
      </c>
      <c r="HE18" s="233" t="str">
        <f>IF(Deník!$W18&lt;0,IF(Deník!$AD18=Statistika!$F$135,Deník!$W18,""),"")</f>
        <v/>
      </c>
      <c r="HF18" s="233" t="str">
        <f>IF(Deník!$W18&lt;0,IF(Deník!$AD18=Statistika!$F$136,Deník!$W18,""),"")</f>
        <v/>
      </c>
      <c r="HG18" s="233" t="str">
        <f>IF(Deník!$W18&lt;0,IF(Deník!$AD18=Statistika!$F$137,Deník!$W18,""),"")</f>
        <v/>
      </c>
      <c r="ID18" s="8">
        <f>Tabulka4[[#This Row],[Sloupec3]]</f>
        <v>42158</v>
      </c>
      <c r="IE18" s="17" t="str">
        <f>IF(AND([1]Deník!$C18&gt;='[1]Měsíční shrnutí'!$D$1,[1]Deník!$C18&lt;='[1]Měsíční shrnutí'!$F$1),[1]Deník!$X18,"")</f>
        <v>Zprávy</v>
      </c>
      <c r="IF18" s="17"/>
    </row>
    <row r="19" spans="1:242">
      <c r="A19" s="8">
        <f>Deník!C20</f>
        <v>42159</v>
      </c>
      <c r="B19" s="50">
        <f>Deník!R20</f>
        <v>29.400000000001647</v>
      </c>
      <c r="C19" s="102">
        <f>IF(AND(Deník!R20&gt;1,Deník!R20&lt;&gt;""),1,"")</f>
        <v>1</v>
      </c>
      <c r="D19" s="102" t="str">
        <f>IF(AND(Deník!R20&lt;=0,Deník!R20&lt;&gt;""),1,"")</f>
        <v/>
      </c>
      <c r="E19" s="103" t="str">
        <f>IF(AND(Deník!R20&gt;=0,Deník!R20&lt;=1),1,"")</f>
        <v/>
      </c>
      <c r="F19" s="79">
        <f>IF(Deník!R20&lt;&gt;"",Deník!R20+F18,"")</f>
        <v>-84.999999999998579</v>
      </c>
      <c r="G19" s="85"/>
      <c r="H19" s="54" t="str">
        <f>IF(MONTH(Deník!$C19)=H$2,IF(AND(Deník!$R19&gt;=0,Deník!$R19&lt;=1),"BE",Deník!$R19),"")</f>
        <v/>
      </c>
      <c r="I19" s="11" t="str">
        <f>IF(MONTH(Deník!$C19)=I$2,IF(AND(Deník!$R19&gt;=0,Deník!$R19&lt;=1),"BE",Deník!$R19),"")</f>
        <v/>
      </c>
      <c r="J19" s="11" t="str">
        <f>IF(MONTH(Deník!$C19)=J$2,IF(AND(Deník!$R19&gt;=0,Deník!$R19&lt;=1),"BE",Deník!$R19),"")</f>
        <v/>
      </c>
      <c r="K19" s="11" t="str">
        <f>IF(MONTH(Deník!$C19)=K$2,IF(AND(Deník!$R19&gt;=0,Deník!$R19&lt;=1),"BE",Deník!$R19),"")</f>
        <v/>
      </c>
      <c r="L19" s="11" t="str">
        <f>IF(MONTH(Deník!$C19)=L$2,IF(AND(Deník!$R19&gt;=0,Deník!$R19&lt;=1),"BE",Deník!$R19),"")</f>
        <v/>
      </c>
      <c r="M19" s="11">
        <f>IF(MONTH(Deník!$C19)=M$2,IF(AND(Deník!$R19&gt;=0,Deník!$R19&lt;=1),"BE",Deník!$R19),"")</f>
        <v>-15.000000000000568</v>
      </c>
      <c r="N19" s="11" t="str">
        <f>IF(MONTH(Deník!$C19)=N$2,IF(AND(Deník!$R19&gt;=0,Deník!$R19&lt;=1),"BE",Deník!$R19),"")</f>
        <v/>
      </c>
      <c r="O19" s="11" t="str">
        <f>IF(MONTH(Deník!$C19)=O$2,IF(AND(Deník!$R19&gt;=0,Deník!$R19&lt;=1),"BE",Deník!$R19),"")</f>
        <v/>
      </c>
      <c r="P19" s="11" t="str">
        <f>IF(MONTH(Deník!$C19)=P$2,IF(AND(Deník!$R19&gt;=0,Deník!$R19&lt;=1),"BE",Deník!$R19),"")</f>
        <v/>
      </c>
      <c r="Q19" s="11" t="str">
        <f>IF(MONTH(Deník!$C19)=Q$2,IF(AND(Deník!$R19&gt;=0,Deník!$R19&lt;=1),"BE",Deník!$R19),"")</f>
        <v/>
      </c>
      <c r="R19" s="11" t="str">
        <f>IF(MONTH(Deník!$C19)=R$2,IF(AND(Deník!$R19&gt;=0,Deník!$R19&lt;=1),"BE",Deník!$R19),"")</f>
        <v/>
      </c>
      <c r="S19" s="57" t="str">
        <f>IF(MONTH(Deník!$C19)=S$2,IF(AND(Deník!$R19&gt;=0,Deník!$R19&lt;=1),"BE",Deník!$R19),"")</f>
        <v/>
      </c>
      <c r="U19" s="12"/>
      <c r="V19" s="12"/>
      <c r="X19" s="600">
        <f>IF(Deník!$R19&lt;&gt;"",IF(Deník!$B19=Statistika!$F$63,IF(AND(Deník!$R19&gt;=0,Deník!$R19&lt;=1),"BE",Deník!$R19),""),"")</f>
        <v>-15.000000000000568</v>
      </c>
      <c r="Y19" s="13" t="str">
        <f>IF(Deník!$R19&lt;&gt;"",IF(Deník!$B19=Statistika!$F$64,IF(AND(Deník!$R19&gt;=0,Deník!$R19&lt;=1),"BE",Deník!$R19),""),"")</f>
        <v/>
      </c>
      <c r="Z19" s="13" t="str">
        <f>IF(Deník!$R19&lt;&gt;"",IF(Deník!$B19=Statistika!$F$65,IF(AND(Deník!$R19&gt;=0,Deník!$R19&lt;=1),"BE",Deník!$R19),""),"")</f>
        <v/>
      </c>
      <c r="AA19" s="13" t="str">
        <f>IF(Deník!$R19&lt;&gt;"",IF(Deník!$B19=Statistika!$F$66,IF(AND(Deník!$R19&gt;=0,Deník!$R19&lt;=1),"BE",Deník!$R19),""),"")</f>
        <v/>
      </c>
      <c r="AB19" s="13" t="str">
        <f>IF(Deník!$R19&lt;&gt;"",IF(Deník!$B19=Statistika!$F$67,IF(AND(Deník!$R19&gt;=0,Deník!$R19&lt;=1),"BE",Deník!$R19),""),"")</f>
        <v/>
      </c>
      <c r="AC19" s="13" t="str">
        <f>IF(Deník!$R19&lt;&gt;"",IF(Deník!$B19=Statistika!$F$68,IF(AND(Deník!$R19&gt;=0,Deník!$R19&lt;=1),"BE",Deník!$R19),""),"")</f>
        <v/>
      </c>
      <c r="AD19" s="13" t="str">
        <f>IF(Deník!$R19&lt;&gt;"",IF(Deník!$B19=Statistika!$F$69,IF(AND(Deník!$R19&gt;=0,Deník!$R19&lt;=1),"BE",Deník!$R19),""),"")</f>
        <v/>
      </c>
      <c r="AE19" s="601" t="str">
        <f>IF(Deník!$R19&lt;&gt;"",IF(Deník!$B19=Statistika!$F$70,IF(AND(Deník!$R19&gt;=0,Deník!$R19&lt;=1),"BE",Deník!$R19),""),"")</f>
        <v/>
      </c>
      <c r="AF19" s="90"/>
      <c r="AG19" s="63" t="str">
        <f>IF(Deník!$R19&lt;&gt;"",IF(Deník!$J19="L",IF(AND(Deník!$R19&gt;=0,Deník!$R19&lt;=1),"BE",Deník!$R19),""),"")</f>
        <v/>
      </c>
      <c r="AH19" s="13">
        <f>IF(Deník!$R19&lt;&gt;"",IF(Deník!$J19="S",IF(AND(Deník!$R19&gt;=0,Deník!$R19&lt;=1),"BE",Deník!$R19),""),"")</f>
        <v>-15.000000000000568</v>
      </c>
      <c r="AI19" s="95"/>
      <c r="AJ19" s="71">
        <f>IF(Deník!N20&lt;&gt;"",Deník!N20*-1,"")</f>
        <v>-22.599999999999287</v>
      </c>
      <c r="AK19" s="88"/>
      <c r="AL19" s="63" t="str">
        <f>IF(WEEKDAY(Deník!$C19,2)=1,IF(AND(Deník!$R19&gt;=0,Deník!$R19&lt;=1),"BE",Deník!$R19),"")</f>
        <v/>
      </c>
      <c r="AM19" s="13" t="str">
        <f>IF(WEEKDAY(Deník!$C19,2)=2,IF(AND(Deník!$R19&gt;=0,Deník!$R19&lt;=1),"BE",Deník!$R19),"")</f>
        <v/>
      </c>
      <c r="AN19" s="13">
        <f>IF(WEEKDAY(Deník!$C19,2)=3,IF(AND(Deník!$R19&gt;=0,Deník!$R19&lt;=1),"BE",Deník!$R19),"")</f>
        <v>-15.000000000000568</v>
      </c>
      <c r="AO19" s="13" t="str">
        <f>IF(WEEKDAY(Deník!$C19,2)=4,IF(AND(Deník!$R19&gt;=0,Deník!$R19&lt;=1),"BE",Deník!$R19),"")</f>
        <v/>
      </c>
      <c r="AP19" s="60" t="str">
        <f>IF(WEEKDAY(Deník!$C19,2)=5,IF(AND(Deník!$R19&gt;=0,Deník!$R19&lt;=1),"BE",Deník!$R19),"")</f>
        <v/>
      </c>
      <c r="AQ19" s="99"/>
      <c r="AR19" s="100">
        <f>Deník!D19</f>
        <v>0.61805555555555558</v>
      </c>
      <c r="AS19" s="63" t="str">
        <f>IF(Deník!$D19&lt;&gt;"",IF(AND(Deník!$D19&gt;=AS$2,Deník!$D19&lt;=AS$3),IF(AND(Deník!$R19&gt;=0,Deník!$R19&lt;=1),"BE",Deník!$R19),""),"")</f>
        <v/>
      </c>
      <c r="AT19" s="63" t="str">
        <f>IF(Deník!$D19&lt;&gt;"",IF(AND(Deník!$D19&gt;=AT$2,Deník!$D19&lt;=AT$3),IF(AND(Deník!$R19&gt;=0,Deník!$R19&lt;=1),"BE",Deník!$R19),""),"")</f>
        <v/>
      </c>
      <c r="AU19" s="63" t="str">
        <f>IF(Deník!$D19&lt;&gt;"",IF(AND(Deník!$D19&gt;=AU$2,Deník!$D19&lt;=AU$3),IF(AND(Deník!$R19&gt;=0,Deník!$R19&lt;=1),"BE",Deník!$R19),""),"")</f>
        <v/>
      </c>
      <c r="AV19" s="63" t="str">
        <f>IF(Deník!$D19&lt;&gt;"",IF(AND(Deník!$D19&gt;=AV$2,Deník!$D19&lt;=AV$3),IF(AND(Deník!$R19&gt;=0,Deník!$R19&lt;=1),"BE",Deník!$R19),""),"")</f>
        <v/>
      </c>
      <c r="AW19" s="63" t="str">
        <f>IF(Deník!$D19&lt;&gt;"",IF(AND(Deník!$D19&gt;=AW$2,Deník!$D19&lt;=AW$3),IF(AND(Deník!$R19&gt;=0,Deník!$R19&lt;=1),"BE",Deník!$R19),""),"")</f>
        <v/>
      </c>
      <c r="AX19" s="63" t="str">
        <f>IF(Deník!$D19&lt;&gt;"",IF(AND(Deník!$D19&gt;=AX$2,Deník!$D19&lt;=AX$3),IF(AND(Deník!$R19&gt;=0,Deník!$R19&lt;=1),"BE",Deník!$R19),""),"")</f>
        <v/>
      </c>
      <c r="AY19" s="63" t="str">
        <f>IF(Deník!$D19&lt;&gt;"",IF(AND(Deník!$D19&gt;=AY$2,Deník!$D19&lt;=AY$3),IF(AND(Deník!$R19&gt;=0,Deník!$R19&lt;=1),"BE",Deník!$R19),""),"")</f>
        <v/>
      </c>
      <c r="AZ19" s="63">
        <f>IF(Deník!$D19&lt;&gt;"",IF(AND(Deník!$D19&gt;=AZ$2,Deník!$D19&lt;=AZ$3),IF(AND(Deník!$R19&gt;=0,Deník!$R19&lt;=1),"BE",Deník!$R19),""),"")</f>
        <v>-15.000000000000568</v>
      </c>
      <c r="BA19" s="63" t="str">
        <f>IF(Deník!$D19&lt;&gt;"",IF(AND(Deník!$D19&gt;=BA$2,Deník!$D19&lt;=BA$3),IF(AND(Deník!$R19&gt;=0,Deník!$R19&lt;=1),"BE",Deník!$R19),""),"")</f>
        <v/>
      </c>
      <c r="BB19" s="63" t="str">
        <f>IF(Deník!$D19&lt;&gt;"",IF(AND(Deník!$D19&gt;=BB$2,Deník!$D19&lt;=BB$3),IF(AND(Deník!$R19&gt;=0,Deník!$R19&lt;=1),"BE",Deník!$R19),""),"")</f>
        <v/>
      </c>
      <c r="BC19" s="71" t="str">
        <f>IF(Deník!$D19&lt;&gt;"",IF(AND(Deník!$D19&gt;=BC$2,Deník!$D19&lt;=BC$3),IF(AND(Deník!$R19&gt;=0,Deník!$R19&lt;=1),"BE",Deník!$R19),""),"")</f>
        <v/>
      </c>
      <c r="BD19" s="20">
        <f>IF(Deník!$J20="S",(Deník!$M20-Deník!$K20),IF(Deník!$J20="L",(Deník!$K20-Deník!$M20),""))</f>
        <v>2.2599999999999287E-3</v>
      </c>
      <c r="BE19" s="20">
        <f>IF(Deník!$J20="S",(Deník!$K20-Deník!$O20),IF(Deník!$J20="L",(Deník!$O20-Deník!$K20),""))</f>
        <v>2.9400000000001647E-3</v>
      </c>
      <c r="BF19" s="20">
        <f>IF(Deník!$J20="S",(Deník!$K20-Deník!$L20),IF(Deník!$J20="L",(Deník!$L20-Deník!$K20),""))</f>
        <v>2.9400000000001647E-3</v>
      </c>
      <c r="BG19" s="20">
        <f>IF(Deník!$J20="S",(Deník!$K20-Deník!$S20),IF(Deník!$J20="L",(Deník!$S20-Deník!$K20),""))</f>
        <v>-1.6899999999999693E-3</v>
      </c>
      <c r="BH19" s="20">
        <f>IF(Deník!$J20="S",(Deník!$K20-Deník!$U20),IF(Deník!$J20="L",(Deník!$U20-Deník!$K20),""))</f>
        <v>3.5200000000001896E-3</v>
      </c>
      <c r="BI19" s="20" t="str">
        <f>IF(Deník!$R19&gt;1,Deník!$R19,"")</f>
        <v/>
      </c>
      <c r="BJ19" s="20">
        <f>IF(Deník!$R19&lt;0,Deník!$R19,"")</f>
        <v>-15.000000000000568</v>
      </c>
      <c r="BK19" s="17"/>
      <c r="BM19" s="233" t="str">
        <f>IF(Deník!$R19&lt;&gt;"",IF(Deník!$Y19=Statistika!$F$78,IF(AND(Deník!$R19&gt;=0,Deník!$R19&lt;=1),"BE",Deník!$R19),""),"")</f>
        <v/>
      </c>
      <c r="BN19" s="233" t="str">
        <f>IF(Deník!$R19&lt;&gt;"",IF(Deník!$Y19=Statistika!$F$79,IF(AND(Deník!$R19&gt;=0,Deník!$R19&lt;=1),"BE",Deník!$R19),""),"")</f>
        <v/>
      </c>
      <c r="BO19" s="233" t="str">
        <f>IF(Deník!$R19&lt;&gt;"",IF(Deník!$Y19=Statistika!$F$80,IF(AND(Deník!$R19&gt;=0,Deník!$R19&lt;=1),"BE",Deník!$R19),""),"")</f>
        <v/>
      </c>
      <c r="BP19" s="233" t="str">
        <f>IF(Deník!$R19&lt;&gt;"",IF(Deník!$Y19=Statistika!$F$81,IF(AND(Deník!$R19&gt;=0,Deník!$R19&lt;=1),"BE",Deník!$R19),""),"")</f>
        <v/>
      </c>
      <c r="BQ19" s="233" t="str">
        <f>IF(Deník!$R19&lt;&gt;"",IF(Deník!$Y19=Statistika!$F$82,IF(AND(Deník!$R19&gt;=0,Deník!$R19&lt;=1),"BE",Deník!$R19),""),"")</f>
        <v/>
      </c>
      <c r="BR19" s="233" t="str">
        <f>IF(Deník!$R19&lt;&gt;"",IF(Deník!$Y19=Statistika!$F$83,IF(AND(Deník!$R19&gt;=0,Deník!$R19&lt;=1),"BE",Deník!$R19),""),"")</f>
        <v/>
      </c>
      <c r="BS19" s="233" t="str">
        <f>IF(Deník!$R19&lt;&gt;"",IF(Deník!$Y19=Statistika!$F$84,IF(AND(Deník!$R19&gt;=0,Deník!$R19&lt;=1),"BE",Deník!$R19),""),"")</f>
        <v/>
      </c>
      <c r="BT19" s="233" t="str">
        <f>IF(Deník!$R19&lt;&gt;"",IF(Deník!$Y19=Statistika!$F$85,IF(AND(Deník!$R19&gt;=0,Deník!$R19&lt;=1),"BE",Deník!$R19),""),"")</f>
        <v/>
      </c>
      <c r="BU19" s="233" t="str">
        <f>IF(Deník!$R19&lt;&gt;"",IF(Deník!$Y19=Statistika!$F$86,IF(AND(Deník!$R19&gt;=0,Deník!$R19&lt;=1),"BE",Deník!$R19),""),"")</f>
        <v/>
      </c>
      <c r="BV19" s="233" t="str">
        <f>IF(Deník!$R19&lt;&gt;"",IF(Deník!$Y19=Statistika!$F$87,IF(AND(Deník!$R19&gt;=0,Deník!$R19&lt;=1),"BE",Deník!$R19),""),"")</f>
        <v/>
      </c>
      <c r="BW19" s="233" t="str">
        <f>IF(Deník!$R19&lt;&gt;"",IF(Deník!$Y19=Statistika!$F$88,IF(AND(Deník!$R19&gt;=0,Deník!$R19&lt;=1),"BE",Deník!$R19),""),"")</f>
        <v/>
      </c>
      <c r="BX19" s="233" t="str">
        <f>IF(Deník!$R19&lt;&gt;"",IF(Deník!$Y19=Statistika!$F$89,IF(AND(Deník!$R19&gt;=0,Deník!$R19&lt;=1),"BE",Deník!$R19),""),"")</f>
        <v/>
      </c>
      <c r="BY19" s="233">
        <f>IF(Deník!$R19&lt;&gt;"",IF(Deník!$Y19=Statistika!$F$90,IF(AND(Deník!$R19&gt;=0,Deník!$R19&lt;=1),"BE",Deník!$R19),""),"")</f>
        <v>-15.000000000000568</v>
      </c>
      <c r="BZ19" s="233" t="str">
        <f>IF(Deník!$R19&lt;&gt;"",IF(Deník!$Y19=Statistika!$F$91,IF(AND(Deník!$R19&gt;=0,Deník!$R19&lt;=1),"BE",Deník!$R19),""),"")</f>
        <v/>
      </c>
      <c r="CA19" s="233"/>
      <c r="CB19" s="233">
        <f>IF(Deník!$R19&lt;&gt;"",IF(Deník!$AB19="SL",IF(AND(Deník!$R19&gt;=0,Deník!$R19&lt;=1),"BE",Deník!$R19),""),"")</f>
        <v>-15.000000000000568</v>
      </c>
      <c r="CC19" s="233" t="str">
        <f>IF(Deník!$R19&lt;&gt;"",IF(Deník!$AB19="BE10",IF(AND(Deník!$R19&gt;=0,Deník!$R19&lt;=1),"BE",Deník!$R19),""),"")</f>
        <v/>
      </c>
      <c r="CD19" s="233" t="str">
        <f>IF(Deník!$R19&lt;&gt;"",IF(Deník!$AB19="BE15",IF(AND(Deník!$R19&gt;=0,Deník!$R19&lt;=1),"BE",Deník!$R19),""),"")</f>
        <v/>
      </c>
      <c r="CE19" s="233" t="str">
        <f>IF(Deník!$R19&lt;&gt;"",IF(Deník!$AB19="BE20",IF(AND(Deník!$R19&gt;=0,Deník!$R19&lt;=1),"BE",Deník!$R19),""),"")</f>
        <v/>
      </c>
      <c r="CF19" s="233" t="str">
        <f>IF(Deník!$R19&lt;&gt;"",IF(Deník!$AB19="TP1",IF(AND(Deník!$R19&gt;=0,Deník!$R19&lt;=1),"BE",Deník!$R19),""),"")</f>
        <v/>
      </c>
      <c r="CG19" s="233" t="str">
        <f>IF(Deník!$R19&lt;&gt;"",IF(Deník!$AB19="TP2",IF(AND(Deník!$R19&gt;=0,Deník!$R19&lt;=1),"BE",Deník!$R19),""),"")</f>
        <v/>
      </c>
      <c r="CH19" s="233" t="str">
        <f>IF(Deník!$R19&lt;&gt;"",IF(Deník!$AB19="TP3",IF(AND(Deník!$R19&gt;=0,Deník!$R19&lt;=1),"BE",Deník!$R19),""),"")</f>
        <v/>
      </c>
      <c r="CI19" s="233" t="str">
        <f>IF(Deník!$R19&lt;&gt;"",IF(Deník!$AB19="Trailing SL",IF(AND(Deník!$R19&gt;=0,Deník!$R19&lt;=1),"BE",Deník!$R19),""),"")</f>
        <v/>
      </c>
      <c r="CJ19" s="233" t="str">
        <f>IF(Deník!$R19&lt;&gt;"",IF(Deník!$AB19="Manual",IF(AND(Deník!$R19&gt;=0,Deník!$R19&lt;=1),"BE",Deník!$R19),""),"")</f>
        <v/>
      </c>
      <c r="CK19" s="233"/>
      <c r="CL19" s="233">
        <f>IF(Deník!$R19&lt;0,IF(Deník!$AC19=Statistika!$F$117,Deník!$R19,""),"")</f>
        <v>-15.000000000000568</v>
      </c>
      <c r="CM19" s="233" t="str">
        <f>IF(Deník!$R19&lt;0,IF(Deník!$AC19=Statistika!$F$118,Deník!$R19,""),"")</f>
        <v/>
      </c>
      <c r="CN19" s="233" t="str">
        <f>IF(Deník!$R19&lt;0,IF(Deník!$AC19=Statistika!$F$119,Deník!$R19,""),"")</f>
        <v/>
      </c>
      <c r="CO19" s="233" t="str">
        <f>IF(Deník!$R19&lt;0,IF(Deník!$AC19=Statistika!$F$120,Deník!$R19,""),"")</f>
        <v/>
      </c>
      <c r="CP19" s="233" t="str">
        <f>IF(Deník!$R19&lt;0,IF(Deník!$AC19=Statistika!$F$121,Deník!$R19,""),"")</f>
        <v/>
      </c>
      <c r="CQ19" s="233" t="str">
        <f>IF(Deník!$R19&lt;0,IF(Deník!$AC19=Statistika!$F$122,Deník!$R19,""),"")</f>
        <v/>
      </c>
      <c r="CR19" s="233" t="str">
        <f>IF(Deník!$R19&lt;0,IF(Deník!$AC19=Statistika!$F$123,Deník!$R19,""),"")</f>
        <v/>
      </c>
      <c r="CS19" s="233" t="str">
        <f>IF(Deník!$R19&lt;0,IF(Deník!$AC19=Statistika!$F$124,Deník!$R19,""),"")</f>
        <v/>
      </c>
      <c r="CT19" s="233" t="str">
        <f>IF(Deník!$R19&lt;0,IF(Deník!$AC19=Statistika!$F$125,Deník!$R19,""),"")</f>
        <v/>
      </c>
      <c r="CU19" s="233"/>
      <c r="CV19" s="233" t="str">
        <f>IF(Deník!$R19&lt;0,IF(Deník!$AD19=$CV$2,Deník!$R19,""),"")</f>
        <v/>
      </c>
      <c r="CW19" s="233" t="str">
        <f>IF(Deník!$R19&lt;0,IF(Deník!$AD19=$CW$2,Deník!$R19,""),"")</f>
        <v/>
      </c>
      <c r="CX19" s="233" t="str">
        <f>IF(Deník!$R19&lt;0,IF(Deník!$AD19=$CX$2,Deník!$R19,""),"")</f>
        <v/>
      </c>
      <c r="CY19" s="233" t="str">
        <f>IF(Deník!$R19&lt;0,IF(Deník!$AD19=$CY$2,Deník!$R19,""),"")</f>
        <v/>
      </c>
      <c r="CZ19" s="233">
        <f>IF(Deník!$R19&lt;0,IF(Deník!$AD19=$CZ$2,Deník!$R19,""),"")</f>
        <v>-15.000000000000568</v>
      </c>
      <c r="DL19" s="221">
        <f t="shared" si="5"/>
        <v>94981.489999999991</v>
      </c>
      <c r="DM19" s="220">
        <f t="shared" si="3"/>
        <v>-5.0185100000000094E-2</v>
      </c>
      <c r="DO19" s="50">
        <f>Deník!W20</f>
        <v>1431.43</v>
      </c>
      <c r="DP19" s="102">
        <f>IF(AND(Deník!W20&gt;0),1,"")</f>
        <v>1</v>
      </c>
      <c r="DQ19" s="102" t="str">
        <f>IF(AND(Deník!W20&lt;=0),1,"")</f>
        <v/>
      </c>
      <c r="DR19" s="227"/>
      <c r="DS19" s="228"/>
      <c r="DT19" s="85"/>
      <c r="DU19" s="54" t="str">
        <f>IF(MONTH(Deník!$C19)=DU$2,Deník!$W19,"")</f>
        <v/>
      </c>
      <c r="DV19" s="222" t="str">
        <f>IF(MONTH(Deník!$C19)=DV$2,Deník!$W19,"")</f>
        <v/>
      </c>
      <c r="DW19" s="222" t="str">
        <f>IF(MONTH(Deník!$C19)=DW$2,Deník!$W19,"")</f>
        <v/>
      </c>
      <c r="DX19" s="222" t="str">
        <f>IF(MONTH(Deník!$C19)=DX$2,Deník!$W19,"")</f>
        <v/>
      </c>
      <c r="DY19" s="222" t="str">
        <f>IF(MONTH(Deník!$C19)=DY$2,Deník!$W19,"")</f>
        <v/>
      </c>
      <c r="DZ19" s="222">
        <f>IF(MONTH(Deník!$C19)=DZ$2,Deník!$W19,"")</f>
        <v>-1143.33</v>
      </c>
      <c r="EA19" s="222" t="str">
        <f>IF(MONTH(Deník!$C19)=EA$2,Deník!$W19,"")</f>
        <v/>
      </c>
      <c r="EB19" s="222" t="str">
        <f>IF(MONTH(Deník!$C19)=EB$2,Deník!$W19,"")</f>
        <v/>
      </c>
      <c r="EC19" s="222" t="str">
        <f>IF(MONTH(Deník!$C19)=EC$2,Deník!$W19,"")</f>
        <v/>
      </c>
      <c r="ED19" s="222" t="str">
        <f>IF(MONTH(Deník!$C19)=ED$2,Deník!$W19,"")</f>
        <v/>
      </c>
      <c r="EE19" s="222" t="str">
        <f>IF(MONTH(Deník!$C19)=EE$2,Deník!$W19,"")</f>
        <v/>
      </c>
      <c r="EF19" s="222" t="str">
        <f>IF(MONTH(Deník!$C19)=EF$2,Deník!$W19,"")</f>
        <v/>
      </c>
      <c r="EI19" s="600">
        <f>IF(Deník!$W19&lt;&gt;"",IF(Deník!$B19=Statistika!$F$63,Deník!$W19,""),"")</f>
        <v>-1143.33</v>
      </c>
      <c r="EJ19" s="13" t="str">
        <f>IF(Deník!$W19&lt;&gt;"",IF(Deník!$B19=Statistika!$F$64,Deník!$W19,""),"")</f>
        <v/>
      </c>
      <c r="EK19" s="13" t="str">
        <f>IF(Deník!$W19&lt;&gt;"",IF(Deník!$B19=Statistika!$F$65,Deník!$W19,""),"")</f>
        <v/>
      </c>
      <c r="EL19" s="13" t="str">
        <f>IF(Deník!$W19&lt;&gt;"",IF(Deník!$B19=Statistika!$F$66,Deník!$W19,""),"")</f>
        <v/>
      </c>
      <c r="EM19" s="13" t="str">
        <f>IF(Deník!$W19&lt;&gt;"",IF(Deník!$B19=Statistika!$F$67,Deník!$W19,""),"")</f>
        <v/>
      </c>
      <c r="EN19" s="13" t="str">
        <f>IF(Deník!$W19&lt;&gt;"",IF(Deník!$B19=Statistika!$F$68,Deník!$W19,""),"")</f>
        <v/>
      </c>
      <c r="EO19" s="13" t="str">
        <f>IF(Deník!$W19&lt;&gt;"",IF(Deník!$B19=Statistika!$F$69,Deník!$W19,""),"")</f>
        <v/>
      </c>
      <c r="EP19" s="601" t="str">
        <f>IF(Deník!$W19&lt;&gt;"",IF(Deník!$B19=Statistika!$F$70,Deník!$W19,""),"")</f>
        <v/>
      </c>
      <c r="EQ19" s="90"/>
      <c r="ER19" s="63" t="str">
        <f>IF(Deník!$W19&lt;&gt;"",IF(Deník!$J19="L",Deník!$W19,""),"")</f>
        <v/>
      </c>
      <c r="ES19" s="13">
        <f>IF(Deník!$W19&lt;&gt;"",IF(Deník!$J19="S",Deník!$W19,""),"")</f>
        <v>-1143.33</v>
      </c>
      <c r="ET19" s="95"/>
      <c r="EU19" s="88"/>
      <c r="EV19" s="63" t="str">
        <f>IF(WEEKDAY(Deník!$C19,2)=1,Deník!$W19,"")</f>
        <v/>
      </c>
      <c r="EW19" s="13" t="str">
        <f>IF(WEEKDAY(Deník!$C19,2)=2,Deník!$W19,"")</f>
        <v/>
      </c>
      <c r="EX19" s="13">
        <f>IF(WEEKDAY(Deník!$C19,2)=3,Deník!$W19,"")</f>
        <v>-1143.33</v>
      </c>
      <c r="EY19" s="13" t="str">
        <f>IF(WEEKDAY(Deník!$C19,2)=4,Deník!$W19,"")</f>
        <v/>
      </c>
      <c r="EZ19" s="60" t="str">
        <f>IF(WEEKDAY(Deník!$C19,2)=5,Deník!$W19,"")</f>
        <v/>
      </c>
      <c r="FA19" s="99"/>
      <c r="FB19" s="100">
        <f>Deník!D19</f>
        <v>0.61805555555555558</v>
      </c>
      <c r="FC19" s="63" t="str">
        <f>IF($FB19&lt;&gt;"",IF(AND($FB19&gt;=FC$2,$FB19&lt;=FC$3),Deník!$W19,""))</f>
        <v/>
      </c>
      <c r="FD19" s="63" t="str">
        <f>IF($FB19&lt;&gt;"",IF(AND($FB19&gt;=FD$2,$FB19&lt;=FD$3),Deník!$W19,""))</f>
        <v/>
      </c>
      <c r="FE19" s="63" t="str">
        <f>IF($FB19&lt;&gt;"",IF(AND($FB19&gt;=FE$2,$FB19&lt;=FE$3),Deník!$W19,""))</f>
        <v/>
      </c>
      <c r="FF19" s="63" t="str">
        <f>IF($FB19&lt;&gt;"",IF(AND($FB19&gt;=FF$2,$FB19&lt;=FF$3),Deník!$W19,""))</f>
        <v/>
      </c>
      <c r="FG19" s="63" t="str">
        <f>IF($FB19&lt;&gt;"",IF(AND($FB19&gt;=FG$2,$FB19&lt;=FG$3),Deník!$W19,""))</f>
        <v/>
      </c>
      <c r="FH19" s="63" t="str">
        <f>IF($FB19&lt;&gt;"",IF(AND($FB19&gt;=FH$2,$FB19&lt;=FH$3),Deník!$W19,""))</f>
        <v/>
      </c>
      <c r="FI19" s="63" t="str">
        <f>IF($FB19&lt;&gt;"",IF(AND($FB19&gt;=FI$2,$FB19&lt;=FI$3),Deník!$W19,""))</f>
        <v/>
      </c>
      <c r="FJ19" s="63">
        <f>IF($FB19&lt;&gt;"",IF(AND($FB19&gt;=FJ$2,$FB19&lt;=FJ$3),Deník!$W19,""))</f>
        <v>-1143.33</v>
      </c>
      <c r="FK19" s="63" t="str">
        <f>IF($FB19&lt;&gt;"",IF(AND($FB19&gt;=FK$2,$FB19&lt;=FK$3),Deník!$W19,""))</f>
        <v/>
      </c>
      <c r="FL19" s="63" t="str">
        <f>IF($FB19&lt;&gt;"",IF(AND($FB19&gt;=FL$2,$FB19&lt;=FL$3),Deník!$W19,""))</f>
        <v/>
      </c>
      <c r="FM19" s="63" t="str">
        <f>IF($FB19&lt;&gt;"",IF(AND($FB19&gt;=FM$2,$FB19&lt;=FM$3),Deník!$W19,""))</f>
        <v/>
      </c>
      <c r="FN19" s="13"/>
      <c r="FO19" s="20" t="str">
        <f>IF(Deník!$W19&gt;1,Deník!$W19,"")</f>
        <v/>
      </c>
      <c r="FP19" s="20">
        <f>IF(Deník!$W19&lt;0,Deník!$W19,"")</f>
        <v>-1143.33</v>
      </c>
      <c r="FQ19" s="17"/>
      <c r="FS19" s="233"/>
      <c r="FT19" s="233" t="str">
        <f>IF(Deník!$W19&lt;&gt;"",IF(Deník!$Y19=Statistika!$F$78,Deník!$W19,""),"")</f>
        <v/>
      </c>
      <c r="FU19" s="233" t="str">
        <f>IF(Deník!$W19&lt;&gt;"",IF(Deník!$Y19=Statistika!$F$79,Deník!$W19,""),"")</f>
        <v/>
      </c>
      <c r="FV19" s="233" t="str">
        <f>IF(Deník!$W19&lt;&gt;"",IF(Deník!$Y19=Statistika!$F$80,Deník!$W19,""),"")</f>
        <v/>
      </c>
      <c r="FW19" s="233" t="str">
        <f>IF(Deník!$W19&lt;&gt;"",IF(Deník!$Y19=Statistika!$F$81,Deník!$W19,""),"")</f>
        <v/>
      </c>
      <c r="FX19" s="233" t="str">
        <f>IF(Deník!$W19&lt;&gt;"",IF(Deník!$Y19=Statistika!$F$82,Deník!$W19,""),"")</f>
        <v/>
      </c>
      <c r="FY19" s="233" t="str">
        <f>IF(Deník!$W19&lt;&gt;"",IF(Deník!$Y19=Statistika!$F$83,Deník!$W19,""),"")</f>
        <v/>
      </c>
      <c r="FZ19" s="233" t="str">
        <f>IF(Deník!$W19&lt;&gt;"",IF(Deník!$Y19=Statistika!$F$84,Deník!$W19,""),"")</f>
        <v/>
      </c>
      <c r="GA19" s="233" t="str">
        <f>IF(Deník!$W19&lt;&gt;"",IF(Deník!$Y19=Statistika!$F$85,Deník!$W19,""),"")</f>
        <v/>
      </c>
      <c r="GB19" s="233" t="str">
        <f>IF(Deník!$W19&lt;&gt;"",IF(Deník!$Y19=Statistika!$F$86,Deník!$W19,""),"")</f>
        <v/>
      </c>
      <c r="GC19" s="233" t="str">
        <f>IF(Deník!$W19&lt;&gt;"",IF(Deník!$Y19=Statistika!$F$87,Deník!$W19,""),"")</f>
        <v/>
      </c>
      <c r="GD19" s="233" t="str">
        <f>IF(Deník!$W19&lt;&gt;"",IF(Deník!$Y19=Statistika!$F$88,Deník!$W19,""),"")</f>
        <v/>
      </c>
      <c r="GE19" s="233" t="str">
        <f>IF(Deník!$W19&lt;&gt;"",IF(Deník!$Y19=Statistika!$F$89,Deník!$W19,""),"")</f>
        <v/>
      </c>
      <c r="GF19" s="233">
        <f>IF(Deník!$W19&lt;&gt;"",IF(Deník!$Y19=Statistika!$F$90,Deník!$W19,""),"")</f>
        <v>-1143.33</v>
      </c>
      <c r="GG19" s="233" t="str">
        <f>IF(Deník!$W19&lt;&gt;"",IF(Deník!$Y19=Statistika!$F$91,Deník!$W19,""),"")</f>
        <v/>
      </c>
      <c r="GH19" s="233"/>
      <c r="GI19" s="233">
        <f>IF(Deník!$W19&lt;&gt;"",IF(Deník!$AB19=Statistika!$L$100,Deník!$W19,""),"")</f>
        <v>-1143.33</v>
      </c>
      <c r="GJ19" s="233" t="str">
        <f>IF(Deník!$W19&lt;&gt;"",IF(Deník!$AB19=Statistika!$L$101,Deník!$W19,""),"")</f>
        <v/>
      </c>
      <c r="GK19" s="233" t="str">
        <f>IF(Deník!$W19&lt;&gt;"",IF(Deník!$AB19=Statistika!$L$102,Deník!$W19,""),"")</f>
        <v/>
      </c>
      <c r="GL19" s="233" t="str">
        <f>IF(Deník!$W19&lt;&gt;"",IF(Deník!$AB19=Statistika!$L$103,Deník!$W19,""),"")</f>
        <v/>
      </c>
      <c r="GM19" s="233" t="str">
        <f>IF(Deník!$W19&lt;&gt;"",IF(Deník!$AB19=Statistika!$L$104,Deník!$W19,""),"")</f>
        <v/>
      </c>
      <c r="GN19" s="233" t="str">
        <f>IF(Deník!$W19&lt;&gt;"",IF(Deník!$AB19=Statistika!$L$105,Deník!$W19,""),"")</f>
        <v/>
      </c>
      <c r="GO19" s="233" t="str">
        <f>IF(Deník!$W19&lt;&gt;"",IF(Deník!$AB19=Statistika!$L$106,Deník!$W19,""),"")</f>
        <v/>
      </c>
      <c r="GP19" s="233" t="str">
        <f>IF(Deník!$W19&lt;&gt;"",IF(Deník!$AB19=Statistika!$L$107,Deník!$W19,""),"")</f>
        <v/>
      </c>
      <c r="GQ19" s="233" t="str">
        <f>IF(Deník!$W19&lt;&gt;"",IF(Deník!$AB19=Statistika!$L$108,Deník!$W19,""),"")</f>
        <v/>
      </c>
      <c r="GS19" s="233">
        <f>IF(Deník!$W19&lt;0,IF(Deník!$AC19=Statistika!$F$117,Deník!$W19,""),"")</f>
        <v>-1143.33</v>
      </c>
      <c r="GT19" s="233" t="str">
        <f>IF(Deník!$W19&lt;0,IF(Deník!$AC19=Statistika!$F$118,Deník!$W19,""),"")</f>
        <v/>
      </c>
      <c r="GU19" s="233" t="str">
        <f>IF(Deník!$W19&lt;0,IF(Deník!$AC19=Statistika!$F$119,Deník!$W19,""),"")</f>
        <v/>
      </c>
      <c r="GV19" s="233" t="str">
        <f>IF(Deník!$W19&lt;0,IF(Deník!$AC19=Statistika!$F$120,Deník!$W19,""),"")</f>
        <v/>
      </c>
      <c r="GW19" s="233" t="str">
        <f>IF(Deník!$W19&lt;0,IF(Deník!$AC19=Statistika!$F$121,Deník!$W19,""),"")</f>
        <v/>
      </c>
      <c r="GX19" s="233" t="str">
        <f>IF(Deník!$W19&lt;0,IF(Deník!$AC19=Statistika!$F$122,Deník!$W19,""),"")</f>
        <v/>
      </c>
      <c r="GY19" s="233" t="str">
        <f>IF(Deník!$W19&lt;0,IF(Deník!$AC19=Statistika!$F$123,Deník!$W19,""),"")</f>
        <v/>
      </c>
      <c r="GZ19" s="233" t="str">
        <f>IF(Deník!$W19&lt;0,IF(Deník!$AC19=Statistika!$F$124,Deník!$W19,""),"")</f>
        <v/>
      </c>
      <c r="HA19" s="233" t="str">
        <f>IF(Deník!$W19&lt;0,IF(Deník!$AC19=Statistika!$F$125,Deník!$W19,""),"")</f>
        <v/>
      </c>
      <c r="HC19" s="233" t="str">
        <f>IF(Deník!$W19&lt;0,IF(Deník!$AD19=Statistika!$F$133,Deník!$W19,""),"")</f>
        <v/>
      </c>
      <c r="HD19" s="233" t="str">
        <f>IF(Deník!$W19&lt;0,IF(Deník!$AD19=Statistika!$F$134,Deník!$W19,""),"")</f>
        <v/>
      </c>
      <c r="HE19" s="233" t="str">
        <f>IF(Deník!$W19&lt;0,IF(Deník!$AD19=Statistika!$F$135,Deník!$W19,""),"")</f>
        <v/>
      </c>
      <c r="HF19" s="233" t="str">
        <f>IF(Deník!$W19&lt;0,IF(Deník!$AD19=Statistika!$F$136,Deník!$W19,""),"")</f>
        <v/>
      </c>
      <c r="HG19" s="233">
        <f>IF(Deník!$W19&lt;0,IF(Deník!$AD19=Statistika!$F$137,Deník!$W19,""),"")</f>
        <v>-1143.33</v>
      </c>
      <c r="ID19" s="8">
        <f>Tabulka4[[#This Row],[Sloupec3]]</f>
        <v>42158</v>
      </c>
      <c r="IE19" s="17" t="str">
        <f>IF(AND([1]Deník!$C19&gt;='[1]Měsíční shrnutí'!$D$1,[1]Deník!$C19&lt;='[1]Měsíční shrnutí'!$F$1),[1]Deník!$X19,"")</f>
        <v>Zprávy</v>
      </c>
      <c r="IF19" s="17"/>
      <c r="IG19" s="17"/>
    </row>
    <row r="20" spans="1:242">
      <c r="A20" s="8">
        <f>Deník!C21</f>
        <v>42160</v>
      </c>
      <c r="B20" s="50">
        <f>Deník!R21</f>
        <v>-32.099999999999355</v>
      </c>
      <c r="C20" s="102" t="str">
        <f>IF(AND(Deník!R21&gt;1,Deník!R21&lt;&gt;""),1,"")</f>
        <v/>
      </c>
      <c r="D20" s="102">
        <f>IF(AND(Deník!R21&lt;=0,Deník!R21&lt;&gt;""),1,"")</f>
        <v>1</v>
      </c>
      <c r="E20" s="103" t="str">
        <f>IF(AND(Deník!R21&gt;=0,Deník!R21&lt;=1),1,"")</f>
        <v/>
      </c>
      <c r="F20" s="79">
        <f>IF(Deník!R21&lt;&gt;"",Deník!R21+F19,"")</f>
        <v>-117.09999999999793</v>
      </c>
      <c r="G20" s="85"/>
      <c r="H20" s="54" t="str">
        <f>IF(MONTH(Deník!$C20)=H$2,IF(AND(Deník!$R20&gt;=0,Deník!$R20&lt;=1),"BE",Deník!$R20),"")</f>
        <v/>
      </c>
      <c r="I20" s="11" t="str">
        <f>IF(MONTH(Deník!$C20)=I$2,IF(AND(Deník!$R20&gt;=0,Deník!$R20&lt;=1),"BE",Deník!$R20),"")</f>
        <v/>
      </c>
      <c r="J20" s="11" t="str">
        <f>IF(MONTH(Deník!$C20)=J$2,IF(AND(Deník!$R20&gt;=0,Deník!$R20&lt;=1),"BE",Deník!$R20),"")</f>
        <v/>
      </c>
      <c r="K20" s="11" t="str">
        <f>IF(MONTH(Deník!$C20)=K$2,IF(AND(Deník!$R20&gt;=0,Deník!$R20&lt;=1),"BE",Deník!$R20),"")</f>
        <v/>
      </c>
      <c r="L20" s="11" t="str">
        <f>IF(MONTH(Deník!$C20)=L$2,IF(AND(Deník!$R20&gt;=0,Deník!$R20&lt;=1),"BE",Deník!$R20),"")</f>
        <v/>
      </c>
      <c r="M20" s="11">
        <f>IF(MONTH(Deník!$C20)=M$2,IF(AND(Deník!$R20&gt;=0,Deník!$R20&lt;=1),"BE",Deník!$R20),"")</f>
        <v>29.400000000001647</v>
      </c>
      <c r="N20" s="11" t="str">
        <f>IF(MONTH(Deník!$C20)=N$2,IF(AND(Deník!$R20&gt;=0,Deník!$R20&lt;=1),"BE",Deník!$R20),"")</f>
        <v/>
      </c>
      <c r="O20" s="11" t="str">
        <f>IF(MONTH(Deník!$C20)=O$2,IF(AND(Deník!$R20&gt;=0,Deník!$R20&lt;=1),"BE",Deník!$R20),"")</f>
        <v/>
      </c>
      <c r="P20" s="11" t="str">
        <f>IF(MONTH(Deník!$C20)=P$2,IF(AND(Deník!$R20&gt;=0,Deník!$R20&lt;=1),"BE",Deník!$R20),"")</f>
        <v/>
      </c>
      <c r="Q20" s="11" t="str">
        <f>IF(MONTH(Deník!$C20)=Q$2,IF(AND(Deník!$R20&gt;=0,Deník!$R20&lt;=1),"BE",Deník!$R20),"")</f>
        <v/>
      </c>
      <c r="R20" s="11" t="str">
        <f>IF(MONTH(Deník!$C20)=R$2,IF(AND(Deník!$R20&gt;=0,Deník!$R20&lt;=1),"BE",Deník!$R20),"")</f>
        <v/>
      </c>
      <c r="S20" s="57" t="str">
        <f>IF(MONTH(Deník!$C20)=S$2,IF(AND(Deník!$R20&gt;=0,Deník!$R20&lt;=1),"BE",Deník!$R20),"")</f>
        <v/>
      </c>
      <c r="U20" s="12"/>
      <c r="V20" s="12"/>
      <c r="X20" s="600">
        <f>IF(Deník!$R20&lt;&gt;"",IF(Deník!$B20=Statistika!$F$63,IF(AND(Deník!$R20&gt;=0,Deník!$R20&lt;=1),"BE",Deník!$R20),""),"")</f>
        <v>29.400000000001647</v>
      </c>
      <c r="Y20" s="13" t="str">
        <f>IF(Deník!$R20&lt;&gt;"",IF(Deník!$B20=Statistika!$F$64,IF(AND(Deník!$R20&gt;=0,Deník!$R20&lt;=1),"BE",Deník!$R20),""),"")</f>
        <v/>
      </c>
      <c r="Z20" s="13" t="str">
        <f>IF(Deník!$R20&lt;&gt;"",IF(Deník!$B20=Statistika!$F$65,IF(AND(Deník!$R20&gt;=0,Deník!$R20&lt;=1),"BE",Deník!$R20),""),"")</f>
        <v/>
      </c>
      <c r="AA20" s="13" t="str">
        <f>IF(Deník!$R20&lt;&gt;"",IF(Deník!$B20=Statistika!$F$66,IF(AND(Deník!$R20&gt;=0,Deník!$R20&lt;=1),"BE",Deník!$R20),""),"")</f>
        <v/>
      </c>
      <c r="AB20" s="13" t="str">
        <f>IF(Deník!$R20&lt;&gt;"",IF(Deník!$B20=Statistika!$F$67,IF(AND(Deník!$R20&gt;=0,Deník!$R20&lt;=1),"BE",Deník!$R20),""),"")</f>
        <v/>
      </c>
      <c r="AC20" s="13" t="str">
        <f>IF(Deník!$R20&lt;&gt;"",IF(Deník!$B20=Statistika!$F$68,IF(AND(Deník!$R20&gt;=0,Deník!$R20&lt;=1),"BE",Deník!$R20),""),"")</f>
        <v/>
      </c>
      <c r="AD20" s="13" t="str">
        <f>IF(Deník!$R20&lt;&gt;"",IF(Deník!$B20=Statistika!$F$69,IF(AND(Deník!$R20&gt;=0,Deník!$R20&lt;=1),"BE",Deník!$R20),""),"")</f>
        <v/>
      </c>
      <c r="AE20" s="601" t="str">
        <f>IF(Deník!$R20&lt;&gt;"",IF(Deník!$B20=Statistika!$F$70,IF(AND(Deník!$R20&gt;=0,Deník!$R20&lt;=1),"BE",Deník!$R20),""),"")</f>
        <v/>
      </c>
      <c r="AF20" s="90"/>
      <c r="AG20" s="63" t="str">
        <f>IF(Deník!$R20&lt;&gt;"",IF(Deník!$J20="L",IF(AND(Deník!$R20&gt;=0,Deník!$R20&lt;=1),"BE",Deník!$R20),""),"")</f>
        <v/>
      </c>
      <c r="AH20" s="13">
        <f>IF(Deník!$R20&lt;&gt;"",IF(Deník!$J20="S",IF(AND(Deník!$R20&gt;=0,Deník!$R20&lt;=1),"BE",Deník!$R20),""),"")</f>
        <v>29.400000000001647</v>
      </c>
      <c r="AI20" s="95"/>
      <c r="AJ20" s="71">
        <f>IF(Deník!N21&lt;&gt;"",Deník!N21*-1,"")</f>
        <v>-32.099999999999355</v>
      </c>
      <c r="AK20" s="88"/>
      <c r="AL20" s="63" t="str">
        <f>IF(WEEKDAY(Deník!$C20,2)=1,IF(AND(Deník!$R20&gt;=0,Deník!$R20&lt;=1),"BE",Deník!$R20),"")</f>
        <v/>
      </c>
      <c r="AM20" s="13" t="str">
        <f>IF(WEEKDAY(Deník!$C20,2)=2,IF(AND(Deník!$R20&gt;=0,Deník!$R20&lt;=1),"BE",Deník!$R20),"")</f>
        <v/>
      </c>
      <c r="AN20" s="13" t="str">
        <f>IF(WEEKDAY(Deník!$C20,2)=3,IF(AND(Deník!$R20&gt;=0,Deník!$R20&lt;=1),"BE",Deník!$R20),"")</f>
        <v/>
      </c>
      <c r="AO20" s="13">
        <f>IF(WEEKDAY(Deník!$C20,2)=4,IF(AND(Deník!$R20&gt;=0,Deník!$R20&lt;=1),"BE",Deník!$R20),"")</f>
        <v>29.400000000001647</v>
      </c>
      <c r="AP20" s="60" t="str">
        <f>IF(WEEKDAY(Deník!$C20,2)=5,IF(AND(Deník!$R20&gt;=0,Deník!$R20&lt;=1),"BE",Deník!$R20),"")</f>
        <v/>
      </c>
      <c r="AQ20" s="99"/>
      <c r="AR20" s="100">
        <f>Deník!D20</f>
        <v>0.58888888888888891</v>
      </c>
      <c r="AS20" s="63" t="str">
        <f>IF(Deník!$D20&lt;&gt;"",IF(AND(Deník!$D20&gt;=AS$2,Deník!$D20&lt;=AS$3),IF(AND(Deník!$R20&gt;=0,Deník!$R20&lt;=1),"BE",Deník!$R20),""),"")</f>
        <v/>
      </c>
      <c r="AT20" s="63" t="str">
        <f>IF(Deník!$D20&lt;&gt;"",IF(AND(Deník!$D20&gt;=AT$2,Deník!$D20&lt;=AT$3),IF(AND(Deník!$R20&gt;=0,Deník!$R20&lt;=1),"BE",Deník!$R20),""),"")</f>
        <v/>
      </c>
      <c r="AU20" s="63" t="str">
        <f>IF(Deník!$D20&lt;&gt;"",IF(AND(Deník!$D20&gt;=AU$2,Deník!$D20&lt;=AU$3),IF(AND(Deník!$R20&gt;=0,Deník!$R20&lt;=1),"BE",Deník!$R20),""),"")</f>
        <v/>
      </c>
      <c r="AV20" s="63" t="str">
        <f>IF(Deník!$D20&lt;&gt;"",IF(AND(Deník!$D20&gt;=AV$2,Deník!$D20&lt;=AV$3),IF(AND(Deník!$R20&gt;=0,Deník!$R20&lt;=1),"BE",Deník!$R20),""),"")</f>
        <v/>
      </c>
      <c r="AW20" s="63" t="str">
        <f>IF(Deník!$D20&lt;&gt;"",IF(AND(Deník!$D20&gt;=AW$2,Deník!$D20&lt;=AW$3),IF(AND(Deník!$R20&gt;=0,Deník!$R20&lt;=1),"BE",Deník!$R20),""),"")</f>
        <v/>
      </c>
      <c r="AX20" s="63" t="str">
        <f>IF(Deník!$D20&lt;&gt;"",IF(AND(Deník!$D20&gt;=AX$2,Deník!$D20&lt;=AX$3),IF(AND(Deník!$R20&gt;=0,Deník!$R20&lt;=1),"BE",Deník!$R20),""),"")</f>
        <v/>
      </c>
      <c r="AY20" s="63" t="str">
        <f>IF(Deník!$D20&lt;&gt;"",IF(AND(Deník!$D20&gt;=AY$2,Deník!$D20&lt;=AY$3),IF(AND(Deník!$R20&gt;=0,Deník!$R20&lt;=1),"BE",Deník!$R20),""),"")</f>
        <v/>
      </c>
      <c r="AZ20" s="63">
        <f>IF(Deník!$D20&lt;&gt;"",IF(AND(Deník!$D20&gt;=AZ$2,Deník!$D20&lt;=AZ$3),IF(AND(Deník!$R20&gt;=0,Deník!$R20&lt;=1),"BE",Deník!$R20),""),"")</f>
        <v>29.400000000001647</v>
      </c>
      <c r="BA20" s="63" t="str">
        <f>IF(Deník!$D20&lt;&gt;"",IF(AND(Deník!$D20&gt;=BA$2,Deník!$D20&lt;=BA$3),IF(AND(Deník!$R20&gt;=0,Deník!$R20&lt;=1),"BE",Deník!$R20),""),"")</f>
        <v/>
      </c>
      <c r="BB20" s="63" t="str">
        <f>IF(Deník!$D20&lt;&gt;"",IF(AND(Deník!$D20&gt;=BB$2,Deník!$D20&lt;=BB$3),IF(AND(Deník!$R20&gt;=0,Deník!$R20&lt;=1),"BE",Deník!$R20),""),"")</f>
        <v/>
      </c>
      <c r="BC20" s="71" t="str">
        <f>IF(Deník!$D20&lt;&gt;"",IF(AND(Deník!$D20&gt;=BC$2,Deník!$D20&lt;=BC$3),IF(AND(Deník!$R20&gt;=0,Deník!$R20&lt;=1),"BE",Deník!$R20),""),"")</f>
        <v/>
      </c>
      <c r="BD20" s="20">
        <f>IF(Deník!$J21="S",(Deník!$M21-Deník!$K21),IF(Deník!$J21="L",(Deník!$K21-Deník!$M21),""))</f>
        <v>3.2099999999999351E-3</v>
      </c>
      <c r="BE20" s="20">
        <f>IF(Deník!$J21="S",(Deník!$K21-Deník!$O21),IF(Deník!$J21="L",(Deník!$O21-Deník!$K21),""))</f>
        <v>4.1100000000000581E-3</v>
      </c>
      <c r="BF20" s="20">
        <f>IF(Deník!$J21="S",(Deník!$K21-Deník!$L21),IF(Deník!$J21="L",(Deník!$L21-Deník!$K21),""))</f>
        <v>-3.2099999999999351E-3</v>
      </c>
      <c r="BG20" s="20">
        <f>IF(Deník!$J21="S",(Deník!$K21-Deník!$S21),IF(Deník!$J21="L",(Deník!$S21-Deník!$K21),""))</f>
        <v>-1.6199999999999548E-3</v>
      </c>
      <c r="BH20" s="20">
        <f>IF(Deník!$J21="S",(Deník!$K21-Deník!$U21),IF(Deník!$J21="L",(Deník!$U21-Deník!$K21),""))</f>
        <v>3.5399999999998766E-3</v>
      </c>
      <c r="BI20" s="20">
        <f>IF(Deník!$R20&gt;1,Deník!$R20,"")</f>
        <v>29.400000000001647</v>
      </c>
      <c r="BJ20" s="20" t="str">
        <f>IF(Deník!$R20&lt;0,Deník!$R20,"")</f>
        <v/>
      </c>
      <c r="BK20" s="17"/>
      <c r="BM20" s="233" t="str">
        <f>IF(Deník!$R20&lt;&gt;"",IF(Deník!$Y20=Statistika!$F$78,IF(AND(Deník!$R20&gt;=0,Deník!$R20&lt;=1),"BE",Deník!$R20),""),"")</f>
        <v/>
      </c>
      <c r="BN20" s="233" t="str">
        <f>IF(Deník!$R20&lt;&gt;"",IF(Deník!$Y20=Statistika!$F$79,IF(AND(Deník!$R20&gt;=0,Deník!$R20&lt;=1),"BE",Deník!$R20),""),"")</f>
        <v/>
      </c>
      <c r="BO20" s="233" t="str">
        <f>IF(Deník!$R20&lt;&gt;"",IF(Deník!$Y20=Statistika!$F$80,IF(AND(Deník!$R20&gt;=0,Deník!$R20&lt;=1),"BE",Deník!$R20),""),"")</f>
        <v/>
      </c>
      <c r="BP20" s="233" t="str">
        <f>IF(Deník!$R20&lt;&gt;"",IF(Deník!$Y20=Statistika!$F$81,IF(AND(Deník!$R20&gt;=0,Deník!$R20&lt;=1),"BE",Deník!$R20),""),"")</f>
        <v/>
      </c>
      <c r="BQ20" s="233" t="str">
        <f>IF(Deník!$R20&lt;&gt;"",IF(Deník!$Y20=Statistika!$F$82,IF(AND(Deník!$R20&gt;=0,Deník!$R20&lt;=1),"BE",Deník!$R20),""),"")</f>
        <v/>
      </c>
      <c r="BR20" s="233" t="str">
        <f>IF(Deník!$R20&lt;&gt;"",IF(Deník!$Y20=Statistika!$F$83,IF(AND(Deník!$R20&gt;=0,Deník!$R20&lt;=1),"BE",Deník!$R20),""),"")</f>
        <v/>
      </c>
      <c r="BS20" s="233" t="str">
        <f>IF(Deník!$R20&lt;&gt;"",IF(Deník!$Y20=Statistika!$F$84,IF(AND(Deník!$R20&gt;=0,Deník!$R20&lt;=1),"BE",Deník!$R20),""),"")</f>
        <v/>
      </c>
      <c r="BT20" s="233">
        <f>IF(Deník!$R20&lt;&gt;"",IF(Deník!$Y20=Statistika!$F$85,IF(AND(Deník!$R20&gt;=0,Deník!$R20&lt;=1),"BE",Deník!$R20),""),"")</f>
        <v>29.400000000001647</v>
      </c>
      <c r="BU20" s="233" t="str">
        <f>IF(Deník!$R20&lt;&gt;"",IF(Deník!$Y20=Statistika!$F$86,IF(AND(Deník!$R20&gt;=0,Deník!$R20&lt;=1),"BE",Deník!$R20),""),"")</f>
        <v/>
      </c>
      <c r="BV20" s="233" t="str">
        <f>IF(Deník!$R20&lt;&gt;"",IF(Deník!$Y20=Statistika!$F$87,IF(AND(Deník!$R20&gt;=0,Deník!$R20&lt;=1),"BE",Deník!$R20),""),"")</f>
        <v/>
      </c>
      <c r="BW20" s="233" t="str">
        <f>IF(Deník!$R20&lt;&gt;"",IF(Deník!$Y20=Statistika!$F$88,IF(AND(Deník!$R20&gt;=0,Deník!$R20&lt;=1),"BE",Deník!$R20),""),"")</f>
        <v/>
      </c>
      <c r="BX20" s="233" t="str">
        <f>IF(Deník!$R20&lt;&gt;"",IF(Deník!$Y20=Statistika!$F$89,IF(AND(Deník!$R20&gt;=0,Deník!$R20&lt;=1),"BE",Deník!$R20),""),"")</f>
        <v/>
      </c>
      <c r="BY20" s="233" t="str">
        <f>IF(Deník!$R20&lt;&gt;"",IF(Deník!$Y20=Statistika!$F$90,IF(AND(Deník!$R20&gt;=0,Deník!$R20&lt;=1),"BE",Deník!$R20),""),"")</f>
        <v/>
      </c>
      <c r="BZ20" s="233" t="str">
        <f>IF(Deník!$R20&lt;&gt;"",IF(Deník!$Y20=Statistika!$F$91,IF(AND(Deník!$R20&gt;=0,Deník!$R20&lt;=1),"BE",Deník!$R20),""),"")</f>
        <v/>
      </c>
      <c r="CA20" s="233"/>
      <c r="CB20" s="233" t="str">
        <f>IF(Deník!$R20&lt;&gt;"",IF(Deník!$AB20="SL",IF(AND(Deník!$R20&gt;=0,Deník!$R20&lt;=1),"BE",Deník!$R20),""),"")</f>
        <v/>
      </c>
      <c r="CC20" s="233" t="str">
        <f>IF(Deník!$R20&lt;&gt;"",IF(Deník!$AB20="BE10",IF(AND(Deník!$R20&gt;=0,Deník!$R20&lt;=1),"BE",Deník!$R20),""),"")</f>
        <v/>
      </c>
      <c r="CD20" s="233" t="str">
        <f>IF(Deník!$R20&lt;&gt;"",IF(Deník!$AB20="BE15",IF(AND(Deník!$R20&gt;=0,Deník!$R20&lt;=1),"BE",Deník!$R20),""),"")</f>
        <v/>
      </c>
      <c r="CE20" s="233" t="str">
        <f>IF(Deník!$R20&lt;&gt;"",IF(Deník!$AB20="BE20",IF(AND(Deník!$R20&gt;=0,Deník!$R20&lt;=1),"BE",Deník!$R20),""),"")</f>
        <v/>
      </c>
      <c r="CF20" s="233">
        <f>IF(Deník!$R20&lt;&gt;"",IF(Deník!$AB20="TP1",IF(AND(Deník!$R20&gt;=0,Deník!$R20&lt;=1),"BE",Deník!$R20),""),"")</f>
        <v>29.400000000001647</v>
      </c>
      <c r="CG20" s="233" t="str">
        <f>IF(Deník!$R20&lt;&gt;"",IF(Deník!$AB20="TP2",IF(AND(Deník!$R20&gt;=0,Deník!$R20&lt;=1),"BE",Deník!$R20),""),"")</f>
        <v/>
      </c>
      <c r="CH20" s="233" t="str">
        <f>IF(Deník!$R20&lt;&gt;"",IF(Deník!$AB20="TP3",IF(AND(Deník!$R20&gt;=0,Deník!$R20&lt;=1),"BE",Deník!$R20),""),"")</f>
        <v/>
      </c>
      <c r="CI20" s="233" t="str">
        <f>IF(Deník!$R20&lt;&gt;"",IF(Deník!$AB20="Trailing SL",IF(AND(Deník!$R20&gt;=0,Deník!$R20&lt;=1),"BE",Deník!$R20),""),"")</f>
        <v/>
      </c>
      <c r="CJ20" s="233" t="str">
        <f>IF(Deník!$R20&lt;&gt;"",IF(Deník!$AB20="Manual",IF(AND(Deník!$R20&gt;=0,Deník!$R20&lt;=1),"BE",Deník!$R20),""),"")</f>
        <v/>
      </c>
      <c r="CK20" s="233"/>
      <c r="CL20" s="233" t="str">
        <f>IF(Deník!$R20&lt;0,IF(Deník!$AC20=Statistika!$F$117,Deník!$R20,""),"")</f>
        <v/>
      </c>
      <c r="CM20" s="233" t="str">
        <f>IF(Deník!$R20&lt;0,IF(Deník!$AC20=Statistika!$F$118,Deník!$R20,""),"")</f>
        <v/>
      </c>
      <c r="CN20" s="233" t="str">
        <f>IF(Deník!$R20&lt;0,IF(Deník!$AC20=Statistika!$F$119,Deník!$R20,""),"")</f>
        <v/>
      </c>
      <c r="CO20" s="233" t="str">
        <f>IF(Deník!$R20&lt;0,IF(Deník!$AC20=Statistika!$F$120,Deník!$R20,""),"")</f>
        <v/>
      </c>
      <c r="CP20" s="233" t="str">
        <f>IF(Deník!$R20&lt;0,IF(Deník!$AC20=Statistika!$F$121,Deník!$R20,""),"")</f>
        <v/>
      </c>
      <c r="CQ20" s="233" t="str">
        <f>IF(Deník!$R20&lt;0,IF(Deník!$AC20=Statistika!$F$122,Deník!$R20,""),"")</f>
        <v/>
      </c>
      <c r="CR20" s="233" t="str">
        <f>IF(Deník!$R20&lt;0,IF(Deník!$AC20=Statistika!$F$123,Deník!$R20,""),"")</f>
        <v/>
      </c>
      <c r="CS20" s="233" t="str">
        <f>IF(Deník!$R20&lt;0,IF(Deník!$AC20=Statistika!$F$124,Deník!$R20,""),"")</f>
        <v/>
      </c>
      <c r="CT20" s="233" t="str">
        <f>IF(Deník!$R20&lt;0,IF(Deník!$AC20=Statistika!$F$125,Deník!$R20,""),"")</f>
        <v/>
      </c>
      <c r="CU20" s="233"/>
      <c r="CV20" s="233" t="str">
        <f>IF(Deník!$R20&lt;0,IF(Deník!$AD20=$CV$2,Deník!$R20,""),"")</f>
        <v/>
      </c>
      <c r="CW20" s="233" t="str">
        <f>IF(Deník!$R20&lt;0,IF(Deník!$AD20=$CW$2,Deník!$R20,""),"")</f>
        <v/>
      </c>
      <c r="CX20" s="233" t="str">
        <f>IF(Deník!$R20&lt;0,IF(Deník!$AD20=$CX$2,Deník!$R20,""),"")</f>
        <v/>
      </c>
      <c r="CY20" s="233" t="str">
        <f>IF(Deník!$R20&lt;0,IF(Deník!$AD20=$CY$2,Deník!$R20,""),"")</f>
        <v/>
      </c>
      <c r="CZ20" s="233" t="str">
        <f>IF(Deník!$R20&lt;0,IF(Deník!$AD20=$CZ$2,Deník!$R20,""),"")</f>
        <v/>
      </c>
      <c r="DL20" s="221">
        <f t="shared" si="5"/>
        <v>94189.159999999989</v>
      </c>
      <c r="DM20" s="220">
        <f t="shared" si="3"/>
        <v>-5.810840000000006E-2</v>
      </c>
      <c r="DO20" s="50">
        <f>Deník!W21</f>
        <v>-792.33</v>
      </c>
      <c r="DP20" s="102" t="str">
        <f>IF(AND(Deník!W21&gt;0),1,"")</f>
        <v/>
      </c>
      <c r="DQ20" s="102">
        <f>IF(AND(Deník!W21&lt;=0),1,"")</f>
        <v>1</v>
      </c>
      <c r="DR20" s="227"/>
      <c r="DS20" s="228"/>
      <c r="DT20" s="85"/>
      <c r="DU20" s="54" t="str">
        <f>IF(MONTH(Deník!$C20)=DU$2,Deník!$W20,"")</f>
        <v/>
      </c>
      <c r="DV20" s="222" t="str">
        <f>IF(MONTH(Deník!$C20)=DV$2,Deník!$W20,"")</f>
        <v/>
      </c>
      <c r="DW20" s="222" t="str">
        <f>IF(MONTH(Deník!$C20)=DW$2,Deník!$W20,"")</f>
        <v/>
      </c>
      <c r="DX20" s="222" t="str">
        <f>IF(MONTH(Deník!$C20)=DX$2,Deník!$W20,"")</f>
        <v/>
      </c>
      <c r="DY20" s="222" t="str">
        <f>IF(MONTH(Deník!$C20)=DY$2,Deník!$W20,"")</f>
        <v/>
      </c>
      <c r="DZ20" s="222">
        <f>IF(MONTH(Deník!$C20)=DZ$2,Deník!$W20,"")</f>
        <v>1431.43</v>
      </c>
      <c r="EA20" s="222" t="str">
        <f>IF(MONTH(Deník!$C20)=EA$2,Deník!$W20,"")</f>
        <v/>
      </c>
      <c r="EB20" s="222" t="str">
        <f>IF(MONTH(Deník!$C20)=EB$2,Deník!$W20,"")</f>
        <v/>
      </c>
      <c r="EC20" s="222" t="str">
        <f>IF(MONTH(Deník!$C20)=EC$2,Deník!$W20,"")</f>
        <v/>
      </c>
      <c r="ED20" s="222" t="str">
        <f>IF(MONTH(Deník!$C20)=ED$2,Deník!$W20,"")</f>
        <v/>
      </c>
      <c r="EE20" s="222" t="str">
        <f>IF(MONTH(Deník!$C20)=EE$2,Deník!$W20,"")</f>
        <v/>
      </c>
      <c r="EF20" s="222" t="str">
        <f>IF(MONTH(Deník!$C20)=EF$2,Deník!$W20,"")</f>
        <v/>
      </c>
      <c r="EI20" s="600">
        <f>IF(Deník!$W20&lt;&gt;"",IF(Deník!$B20=Statistika!$F$63,Deník!$W20,""),"")</f>
        <v>1431.43</v>
      </c>
      <c r="EJ20" s="13" t="str">
        <f>IF(Deník!$W20&lt;&gt;"",IF(Deník!$B20=Statistika!$F$64,Deník!$W20,""),"")</f>
        <v/>
      </c>
      <c r="EK20" s="13" t="str">
        <f>IF(Deník!$W20&lt;&gt;"",IF(Deník!$B20=Statistika!$F$65,Deník!$W20,""),"")</f>
        <v/>
      </c>
      <c r="EL20" s="13" t="str">
        <f>IF(Deník!$W20&lt;&gt;"",IF(Deník!$B20=Statistika!$F$66,Deník!$W20,""),"")</f>
        <v/>
      </c>
      <c r="EM20" s="13" t="str">
        <f>IF(Deník!$W20&lt;&gt;"",IF(Deník!$B20=Statistika!$F$67,Deník!$W20,""),"")</f>
        <v/>
      </c>
      <c r="EN20" s="13" t="str">
        <f>IF(Deník!$W20&lt;&gt;"",IF(Deník!$B20=Statistika!$F$68,Deník!$W20,""),"")</f>
        <v/>
      </c>
      <c r="EO20" s="13" t="str">
        <f>IF(Deník!$W20&lt;&gt;"",IF(Deník!$B20=Statistika!$F$69,Deník!$W20,""),"")</f>
        <v/>
      </c>
      <c r="EP20" s="601" t="str">
        <f>IF(Deník!$W20&lt;&gt;"",IF(Deník!$B20=Statistika!$F$70,Deník!$W20,""),"")</f>
        <v/>
      </c>
      <c r="EQ20" s="90"/>
      <c r="ER20" s="63" t="str">
        <f>IF(Deník!$W20&lt;&gt;"",IF(Deník!$J20="L",Deník!$W20,""),"")</f>
        <v/>
      </c>
      <c r="ES20" s="13">
        <f>IF(Deník!$W20&lt;&gt;"",IF(Deník!$J20="S",Deník!$W20,""),"")</f>
        <v>1431.43</v>
      </c>
      <c r="ET20" s="95"/>
      <c r="EU20" s="88"/>
      <c r="EV20" s="63" t="str">
        <f>IF(WEEKDAY(Deník!$C20,2)=1,Deník!$W20,"")</f>
        <v/>
      </c>
      <c r="EW20" s="13" t="str">
        <f>IF(WEEKDAY(Deník!$C20,2)=2,Deník!$W20,"")</f>
        <v/>
      </c>
      <c r="EX20" s="13" t="str">
        <f>IF(WEEKDAY(Deník!$C20,2)=3,Deník!$W20,"")</f>
        <v/>
      </c>
      <c r="EY20" s="13">
        <f>IF(WEEKDAY(Deník!$C20,2)=4,Deník!$W20,"")</f>
        <v>1431.43</v>
      </c>
      <c r="EZ20" s="60" t="str">
        <f>IF(WEEKDAY(Deník!$C20,2)=5,Deník!$W20,"")</f>
        <v/>
      </c>
      <c r="FA20" s="99"/>
      <c r="FB20" s="100">
        <f>Deník!D20</f>
        <v>0.58888888888888891</v>
      </c>
      <c r="FC20" s="63" t="str">
        <f>IF($FB20&lt;&gt;"",IF(AND($FB20&gt;=FC$2,$FB20&lt;=FC$3),Deník!$W20,""))</f>
        <v/>
      </c>
      <c r="FD20" s="63" t="str">
        <f>IF($FB20&lt;&gt;"",IF(AND($FB20&gt;=FD$2,$FB20&lt;=FD$3),Deník!$W20,""))</f>
        <v/>
      </c>
      <c r="FE20" s="63" t="str">
        <f>IF($FB20&lt;&gt;"",IF(AND($FB20&gt;=FE$2,$FB20&lt;=FE$3),Deník!$W20,""))</f>
        <v/>
      </c>
      <c r="FF20" s="63" t="str">
        <f>IF($FB20&lt;&gt;"",IF(AND($FB20&gt;=FF$2,$FB20&lt;=FF$3),Deník!$W20,""))</f>
        <v/>
      </c>
      <c r="FG20" s="63" t="str">
        <f>IF($FB20&lt;&gt;"",IF(AND($FB20&gt;=FG$2,$FB20&lt;=FG$3),Deník!$W20,""))</f>
        <v/>
      </c>
      <c r="FH20" s="63" t="str">
        <f>IF($FB20&lt;&gt;"",IF(AND($FB20&gt;=FH$2,$FB20&lt;=FH$3),Deník!$W20,""))</f>
        <v/>
      </c>
      <c r="FI20" s="63" t="str">
        <f>IF($FB20&lt;&gt;"",IF(AND($FB20&gt;=FI$2,$FB20&lt;=FI$3),Deník!$W20,""))</f>
        <v/>
      </c>
      <c r="FJ20" s="63">
        <f>IF($FB20&lt;&gt;"",IF(AND($FB20&gt;=FJ$2,$FB20&lt;=FJ$3),Deník!$W20,""))</f>
        <v>1431.43</v>
      </c>
      <c r="FK20" s="63" t="str">
        <f>IF($FB20&lt;&gt;"",IF(AND($FB20&gt;=FK$2,$FB20&lt;=FK$3),Deník!$W20,""))</f>
        <v/>
      </c>
      <c r="FL20" s="63" t="str">
        <f>IF($FB20&lt;&gt;"",IF(AND($FB20&gt;=FL$2,$FB20&lt;=FL$3),Deník!$W20,""))</f>
        <v/>
      </c>
      <c r="FM20" s="63" t="str">
        <f>IF($FB20&lt;&gt;"",IF(AND($FB20&gt;=FM$2,$FB20&lt;=FM$3),Deník!$W20,""))</f>
        <v/>
      </c>
      <c r="FN20" s="13"/>
      <c r="FO20" s="20">
        <f>IF(Deník!$W20&gt;1,Deník!$W20,"")</f>
        <v>1431.43</v>
      </c>
      <c r="FP20" s="20" t="str">
        <f>IF(Deník!$W20&lt;0,Deník!$W20,"")</f>
        <v/>
      </c>
      <c r="FQ20" s="17"/>
      <c r="FS20" s="233"/>
      <c r="FT20" s="233" t="str">
        <f>IF(Deník!$W20&lt;&gt;"",IF(Deník!$Y20=Statistika!$F$78,Deník!$W20,""),"")</f>
        <v/>
      </c>
      <c r="FU20" s="233" t="str">
        <f>IF(Deník!$W20&lt;&gt;"",IF(Deník!$Y20=Statistika!$F$79,Deník!$W20,""),"")</f>
        <v/>
      </c>
      <c r="FV20" s="233" t="str">
        <f>IF(Deník!$W20&lt;&gt;"",IF(Deník!$Y20=Statistika!$F$80,Deník!$W20,""),"")</f>
        <v/>
      </c>
      <c r="FW20" s="233" t="str">
        <f>IF(Deník!$W20&lt;&gt;"",IF(Deník!$Y20=Statistika!$F$81,Deník!$W20,""),"")</f>
        <v/>
      </c>
      <c r="FX20" s="233" t="str">
        <f>IF(Deník!$W20&lt;&gt;"",IF(Deník!$Y20=Statistika!$F$82,Deník!$W20,""),"")</f>
        <v/>
      </c>
      <c r="FY20" s="233" t="str">
        <f>IF(Deník!$W20&lt;&gt;"",IF(Deník!$Y20=Statistika!$F$83,Deník!$W20,""),"")</f>
        <v/>
      </c>
      <c r="FZ20" s="233" t="str">
        <f>IF(Deník!$W20&lt;&gt;"",IF(Deník!$Y20=Statistika!$F$84,Deník!$W20,""),"")</f>
        <v/>
      </c>
      <c r="GA20" s="233">
        <f>IF(Deník!$W20&lt;&gt;"",IF(Deník!$Y20=Statistika!$F$85,Deník!$W20,""),"")</f>
        <v>1431.43</v>
      </c>
      <c r="GB20" s="233" t="str">
        <f>IF(Deník!$W20&lt;&gt;"",IF(Deník!$Y20=Statistika!$F$86,Deník!$W20,""),"")</f>
        <v/>
      </c>
      <c r="GC20" s="233" t="str">
        <f>IF(Deník!$W20&lt;&gt;"",IF(Deník!$Y20=Statistika!$F$87,Deník!$W20,""),"")</f>
        <v/>
      </c>
      <c r="GD20" s="233" t="str">
        <f>IF(Deník!$W20&lt;&gt;"",IF(Deník!$Y20=Statistika!$F$88,Deník!$W20,""),"")</f>
        <v/>
      </c>
      <c r="GE20" s="233" t="str">
        <f>IF(Deník!$W20&lt;&gt;"",IF(Deník!$Y20=Statistika!$F$89,Deník!$W20,""),"")</f>
        <v/>
      </c>
      <c r="GF20" s="233" t="str">
        <f>IF(Deník!$W20&lt;&gt;"",IF(Deník!$Y20=Statistika!$F$90,Deník!$W20,""),"")</f>
        <v/>
      </c>
      <c r="GG20" s="233" t="str">
        <f>IF(Deník!$W20&lt;&gt;"",IF(Deník!$Y20=Statistika!$F$91,Deník!$W20,""),"")</f>
        <v/>
      </c>
      <c r="GH20" s="233"/>
      <c r="GI20" s="233" t="str">
        <f>IF(Deník!$W20&lt;&gt;"",IF(Deník!$AB20=Statistika!$L$100,Deník!$W20,""),"")</f>
        <v/>
      </c>
      <c r="GJ20" s="233" t="str">
        <f>IF(Deník!$W20&lt;&gt;"",IF(Deník!$AB20=Statistika!$L$101,Deník!$W20,""),"")</f>
        <v/>
      </c>
      <c r="GK20" s="233" t="str">
        <f>IF(Deník!$W20&lt;&gt;"",IF(Deník!$AB20=Statistika!$L$102,Deník!$W20,""),"")</f>
        <v/>
      </c>
      <c r="GL20" s="233" t="str">
        <f>IF(Deník!$W20&lt;&gt;"",IF(Deník!$AB20=Statistika!$L$103,Deník!$W20,""),"")</f>
        <v/>
      </c>
      <c r="GM20" s="233">
        <f>IF(Deník!$W20&lt;&gt;"",IF(Deník!$AB20=Statistika!$L$104,Deník!$W20,""),"")</f>
        <v>1431.43</v>
      </c>
      <c r="GN20" s="233" t="str">
        <f>IF(Deník!$W20&lt;&gt;"",IF(Deník!$AB20=Statistika!$L$105,Deník!$W20,""),"")</f>
        <v/>
      </c>
      <c r="GO20" s="233" t="str">
        <f>IF(Deník!$W20&lt;&gt;"",IF(Deník!$AB20=Statistika!$L$106,Deník!$W20,""),"")</f>
        <v/>
      </c>
      <c r="GP20" s="233" t="str">
        <f>IF(Deník!$W20&lt;&gt;"",IF(Deník!$AB20=Statistika!$L$107,Deník!$W20,""),"")</f>
        <v/>
      </c>
      <c r="GQ20" s="233" t="str">
        <f>IF(Deník!$W20&lt;&gt;"",IF(Deník!$AB20=Statistika!$L$108,Deník!$W20,""),"")</f>
        <v/>
      </c>
      <c r="GS20" s="233" t="str">
        <f>IF(Deník!$W20&lt;0,IF(Deník!$AC20=Statistika!$F$117,Deník!$W20,""),"")</f>
        <v/>
      </c>
      <c r="GT20" s="233" t="str">
        <f>IF(Deník!$W20&lt;0,IF(Deník!$AC20=Statistika!$F$118,Deník!$W20,""),"")</f>
        <v/>
      </c>
      <c r="GU20" s="233" t="str">
        <f>IF(Deník!$W20&lt;0,IF(Deník!$AC20=Statistika!$F$119,Deník!$W20,""),"")</f>
        <v/>
      </c>
      <c r="GV20" s="233" t="str">
        <f>IF(Deník!$W20&lt;0,IF(Deník!$AC20=Statistika!$F$120,Deník!$W20,""),"")</f>
        <v/>
      </c>
      <c r="GW20" s="233" t="str">
        <f>IF(Deník!$W20&lt;0,IF(Deník!$AC20=Statistika!$F$121,Deník!$W20,""),"")</f>
        <v/>
      </c>
      <c r="GX20" s="233" t="str">
        <f>IF(Deník!$W20&lt;0,IF(Deník!$AC20=Statistika!$F$122,Deník!$W20,""),"")</f>
        <v/>
      </c>
      <c r="GY20" s="233" t="str">
        <f>IF(Deník!$W20&lt;0,IF(Deník!$AC20=Statistika!$F$123,Deník!$W20,""),"")</f>
        <v/>
      </c>
      <c r="GZ20" s="233" t="str">
        <f>IF(Deník!$W20&lt;0,IF(Deník!$AC20=Statistika!$F$124,Deník!$W20,""),"")</f>
        <v/>
      </c>
      <c r="HA20" s="233" t="str">
        <f>IF(Deník!$W20&lt;0,IF(Deník!$AC20=Statistika!$F$125,Deník!$W20,""),"")</f>
        <v/>
      </c>
      <c r="HC20" s="233" t="str">
        <f>IF(Deník!$W20&lt;0,IF(Deník!$AD20=Statistika!$F$133,Deník!$W20,""),"")</f>
        <v/>
      </c>
      <c r="HD20" s="233" t="str">
        <f>IF(Deník!$W20&lt;0,IF(Deník!$AD20=Statistika!$F$134,Deník!$W20,""),"")</f>
        <v/>
      </c>
      <c r="HE20" s="233" t="str">
        <f>IF(Deník!$W20&lt;0,IF(Deník!$AD20=Statistika!$F$135,Deník!$W20,""),"")</f>
        <v/>
      </c>
      <c r="HF20" s="233" t="str">
        <f>IF(Deník!$W20&lt;0,IF(Deník!$AD20=Statistika!$F$136,Deník!$W20,""),"")</f>
        <v/>
      </c>
      <c r="HG20" s="233" t="str">
        <f>IF(Deník!$W20&lt;0,IF(Deník!$AD20=Statistika!$F$137,Deník!$W20,""),"")</f>
        <v/>
      </c>
      <c r="ID20" s="8">
        <f>Tabulka4[[#This Row],[Sloupec3]]</f>
        <v>42159</v>
      </c>
      <c r="IE20" s="17" t="str">
        <f>IF(AND([1]Deník!$C20&gt;='[1]Měsíční shrnutí'!$D$1,[1]Deník!$C20&lt;='[1]Měsíční shrnutí'!$F$1),[1]Deník!$X20,"")</f>
        <v>Gap</v>
      </c>
      <c r="IF20" s="17"/>
      <c r="IG20" s="17"/>
    </row>
    <row r="21" spans="1:242">
      <c r="A21" s="8">
        <f>Deník!C22</f>
        <v>42163</v>
      </c>
      <c r="B21" s="50">
        <f>Deník!R22</f>
        <v>-25.999999999999357</v>
      </c>
      <c r="C21" s="102" t="str">
        <f>IF(AND(Deník!R22&gt;1,Deník!R22&lt;&gt;""),1,"")</f>
        <v/>
      </c>
      <c r="D21" s="102">
        <f>IF(AND(Deník!R22&lt;=0,Deník!R22&lt;&gt;""),1,"")</f>
        <v>1</v>
      </c>
      <c r="E21" s="103" t="str">
        <f>IF(AND(Deník!R22&gt;=0,Deník!R22&lt;=1),1,"")</f>
        <v/>
      </c>
      <c r="F21" s="79">
        <f>IF(Deník!R22&lt;&gt;"",Deník!R22+F20,"")</f>
        <v>-143.09999999999729</v>
      </c>
      <c r="G21" s="85"/>
      <c r="H21" s="54" t="str">
        <f>IF(MONTH(Deník!$C21)=H$2,IF(AND(Deník!$R21&gt;=0,Deník!$R21&lt;=1),"BE",Deník!$R21),"")</f>
        <v/>
      </c>
      <c r="I21" s="11" t="str">
        <f>IF(MONTH(Deník!$C21)=I$2,IF(AND(Deník!$R21&gt;=0,Deník!$R21&lt;=1),"BE",Deník!$R21),"")</f>
        <v/>
      </c>
      <c r="J21" s="11" t="str">
        <f>IF(MONTH(Deník!$C21)=J$2,IF(AND(Deník!$R21&gt;=0,Deník!$R21&lt;=1),"BE",Deník!$R21),"")</f>
        <v/>
      </c>
      <c r="K21" s="11" t="str">
        <f>IF(MONTH(Deník!$C21)=K$2,IF(AND(Deník!$R21&gt;=0,Deník!$R21&lt;=1),"BE",Deník!$R21),"")</f>
        <v/>
      </c>
      <c r="L21" s="11" t="str">
        <f>IF(MONTH(Deník!$C21)=L$2,IF(AND(Deník!$R21&gt;=0,Deník!$R21&lt;=1),"BE",Deník!$R21),"")</f>
        <v/>
      </c>
      <c r="M21" s="11">
        <f>IF(MONTH(Deník!$C21)=M$2,IF(AND(Deník!$R21&gt;=0,Deník!$R21&lt;=1),"BE",Deník!$R21),"")</f>
        <v>-32.099999999999355</v>
      </c>
      <c r="N21" s="11" t="str">
        <f>IF(MONTH(Deník!$C21)=N$2,IF(AND(Deník!$R21&gt;=0,Deník!$R21&lt;=1),"BE",Deník!$R21),"")</f>
        <v/>
      </c>
      <c r="O21" s="11" t="str">
        <f>IF(MONTH(Deník!$C21)=O$2,IF(AND(Deník!$R21&gt;=0,Deník!$R21&lt;=1),"BE",Deník!$R21),"")</f>
        <v/>
      </c>
      <c r="P21" s="11" t="str">
        <f>IF(MONTH(Deník!$C21)=P$2,IF(AND(Deník!$R21&gt;=0,Deník!$R21&lt;=1),"BE",Deník!$R21),"")</f>
        <v/>
      </c>
      <c r="Q21" s="11" t="str">
        <f>IF(MONTH(Deník!$C21)=Q$2,IF(AND(Deník!$R21&gt;=0,Deník!$R21&lt;=1),"BE",Deník!$R21),"")</f>
        <v/>
      </c>
      <c r="R21" s="11" t="str">
        <f>IF(MONTH(Deník!$C21)=R$2,IF(AND(Deník!$R21&gt;=0,Deník!$R21&lt;=1),"BE",Deník!$R21),"")</f>
        <v/>
      </c>
      <c r="S21" s="57" t="str">
        <f>IF(MONTH(Deník!$C21)=S$2,IF(AND(Deník!$R21&gt;=0,Deník!$R21&lt;=1),"BE",Deník!$R21),"")</f>
        <v/>
      </c>
      <c r="U21" s="12"/>
      <c r="V21" s="12"/>
      <c r="X21" s="600" t="str">
        <f>IF(Deník!$R21&lt;&gt;"",IF(Deník!$B21=Statistika!$F$63,IF(AND(Deník!$R21&gt;=0,Deník!$R21&lt;=1),"BE",Deník!$R21),""),"")</f>
        <v/>
      </c>
      <c r="Y21" s="13">
        <f>IF(Deník!$R21&lt;&gt;"",IF(Deník!$B21=Statistika!$F$64,IF(AND(Deník!$R21&gt;=0,Deník!$R21&lt;=1),"BE",Deník!$R21),""),"")</f>
        <v>-32.099999999999355</v>
      </c>
      <c r="Z21" s="13" t="str">
        <f>IF(Deník!$R21&lt;&gt;"",IF(Deník!$B21=Statistika!$F$65,IF(AND(Deník!$R21&gt;=0,Deník!$R21&lt;=1),"BE",Deník!$R21),""),"")</f>
        <v/>
      </c>
      <c r="AA21" s="13" t="str">
        <f>IF(Deník!$R21&lt;&gt;"",IF(Deník!$B21=Statistika!$F$66,IF(AND(Deník!$R21&gt;=0,Deník!$R21&lt;=1),"BE",Deník!$R21),""),"")</f>
        <v/>
      </c>
      <c r="AB21" s="13" t="str">
        <f>IF(Deník!$R21&lt;&gt;"",IF(Deník!$B21=Statistika!$F$67,IF(AND(Deník!$R21&gt;=0,Deník!$R21&lt;=1),"BE",Deník!$R21),""),"")</f>
        <v/>
      </c>
      <c r="AC21" s="13" t="str">
        <f>IF(Deník!$R21&lt;&gt;"",IF(Deník!$B21=Statistika!$F$68,IF(AND(Deník!$R21&gt;=0,Deník!$R21&lt;=1),"BE",Deník!$R21),""),"")</f>
        <v/>
      </c>
      <c r="AD21" s="13" t="str">
        <f>IF(Deník!$R21&lt;&gt;"",IF(Deník!$B21=Statistika!$F$69,IF(AND(Deník!$R21&gt;=0,Deník!$R21&lt;=1),"BE",Deník!$R21),""),"")</f>
        <v/>
      </c>
      <c r="AE21" s="601" t="str">
        <f>IF(Deník!$R21&lt;&gt;"",IF(Deník!$B21=Statistika!$F$70,IF(AND(Deník!$R21&gt;=0,Deník!$R21&lt;=1),"BE",Deník!$R21),""),"")</f>
        <v/>
      </c>
      <c r="AF21" s="90"/>
      <c r="AG21" s="63" t="str">
        <f>IF(Deník!$R21&lt;&gt;"",IF(Deník!$J21="L",IF(AND(Deník!$R21&gt;=0,Deník!$R21&lt;=1),"BE",Deník!$R21),""),"")</f>
        <v/>
      </c>
      <c r="AH21" s="13">
        <f>IF(Deník!$R21&lt;&gt;"",IF(Deník!$J21="S",IF(AND(Deník!$R21&gt;=0,Deník!$R21&lt;=1),"BE",Deník!$R21),""),"")</f>
        <v>-32.099999999999355</v>
      </c>
      <c r="AI21" s="95"/>
      <c r="AJ21" s="71">
        <f>IF(Deník!N22&lt;&gt;"",Deník!N22*-1,"")</f>
        <v>-25.999999999999357</v>
      </c>
      <c r="AK21" s="88"/>
      <c r="AL21" s="63" t="str">
        <f>IF(WEEKDAY(Deník!$C21,2)=1,IF(AND(Deník!$R21&gt;=0,Deník!$R21&lt;=1),"BE",Deník!$R21),"")</f>
        <v/>
      </c>
      <c r="AM21" s="13" t="str">
        <f>IF(WEEKDAY(Deník!$C21,2)=2,IF(AND(Deník!$R21&gt;=0,Deník!$R21&lt;=1),"BE",Deník!$R21),"")</f>
        <v/>
      </c>
      <c r="AN21" s="13" t="str">
        <f>IF(WEEKDAY(Deník!$C21,2)=3,IF(AND(Deník!$R21&gt;=0,Deník!$R21&lt;=1),"BE",Deník!$R21),"")</f>
        <v/>
      </c>
      <c r="AO21" s="13" t="str">
        <f>IF(WEEKDAY(Deník!$C21,2)=4,IF(AND(Deník!$R21&gt;=0,Deník!$R21&lt;=1),"BE",Deník!$R21),"")</f>
        <v/>
      </c>
      <c r="AP21" s="60">
        <f>IF(WEEKDAY(Deník!$C21,2)=5,IF(AND(Deník!$R21&gt;=0,Deník!$R21&lt;=1),"BE",Deník!$R21),"")</f>
        <v>-32.099999999999355</v>
      </c>
      <c r="AQ21" s="99"/>
      <c r="AR21" s="100">
        <f>Deník!D21</f>
        <v>0.62638888888888888</v>
      </c>
      <c r="AS21" s="63" t="str">
        <f>IF(Deník!$D21&lt;&gt;"",IF(AND(Deník!$D21&gt;=AS$2,Deník!$D21&lt;=AS$3),IF(AND(Deník!$R21&gt;=0,Deník!$R21&lt;=1),"BE",Deník!$R21),""),"")</f>
        <v/>
      </c>
      <c r="AT21" s="63" t="str">
        <f>IF(Deník!$D21&lt;&gt;"",IF(AND(Deník!$D21&gt;=AT$2,Deník!$D21&lt;=AT$3),IF(AND(Deník!$R21&gt;=0,Deník!$R21&lt;=1),"BE",Deník!$R21),""),"")</f>
        <v/>
      </c>
      <c r="AU21" s="63" t="str">
        <f>IF(Deník!$D21&lt;&gt;"",IF(AND(Deník!$D21&gt;=AU$2,Deník!$D21&lt;=AU$3),IF(AND(Deník!$R21&gt;=0,Deník!$R21&lt;=1),"BE",Deník!$R21),""),"")</f>
        <v/>
      </c>
      <c r="AV21" s="63" t="str">
        <f>IF(Deník!$D21&lt;&gt;"",IF(AND(Deník!$D21&gt;=AV$2,Deník!$D21&lt;=AV$3),IF(AND(Deník!$R21&gt;=0,Deník!$R21&lt;=1),"BE",Deník!$R21),""),"")</f>
        <v/>
      </c>
      <c r="AW21" s="63" t="str">
        <f>IF(Deník!$D21&lt;&gt;"",IF(AND(Deník!$D21&gt;=AW$2,Deník!$D21&lt;=AW$3),IF(AND(Deník!$R21&gt;=0,Deník!$R21&lt;=1),"BE",Deník!$R21),""),"")</f>
        <v/>
      </c>
      <c r="AX21" s="63" t="str">
        <f>IF(Deník!$D21&lt;&gt;"",IF(AND(Deník!$D21&gt;=AX$2,Deník!$D21&lt;=AX$3),IF(AND(Deník!$R21&gt;=0,Deník!$R21&lt;=1),"BE",Deník!$R21),""),"")</f>
        <v/>
      </c>
      <c r="AY21" s="63" t="str">
        <f>IF(Deník!$D21&lt;&gt;"",IF(AND(Deník!$D21&gt;=AY$2,Deník!$D21&lt;=AY$3),IF(AND(Deník!$R21&gt;=0,Deník!$R21&lt;=1),"BE",Deník!$R21),""),"")</f>
        <v/>
      </c>
      <c r="AZ21" s="63">
        <f>IF(Deník!$D21&lt;&gt;"",IF(AND(Deník!$D21&gt;=AZ$2,Deník!$D21&lt;=AZ$3),IF(AND(Deník!$R21&gt;=0,Deník!$R21&lt;=1),"BE",Deník!$R21),""),"")</f>
        <v>-32.099999999999355</v>
      </c>
      <c r="BA21" s="63" t="str">
        <f>IF(Deník!$D21&lt;&gt;"",IF(AND(Deník!$D21&gt;=BA$2,Deník!$D21&lt;=BA$3),IF(AND(Deník!$R21&gt;=0,Deník!$R21&lt;=1),"BE",Deník!$R21),""),"")</f>
        <v/>
      </c>
      <c r="BB21" s="63" t="str">
        <f>IF(Deník!$D21&lt;&gt;"",IF(AND(Deník!$D21&gt;=BB$2,Deník!$D21&lt;=BB$3),IF(AND(Deník!$R21&gt;=0,Deník!$R21&lt;=1),"BE",Deník!$R21),""),"")</f>
        <v/>
      </c>
      <c r="BC21" s="71" t="str">
        <f>IF(Deník!$D21&lt;&gt;"",IF(AND(Deník!$D21&gt;=BC$2,Deník!$D21&lt;=BC$3),IF(AND(Deník!$R21&gt;=0,Deník!$R21&lt;=1),"BE",Deník!$R21),""),"")</f>
        <v/>
      </c>
      <c r="BD21" s="20">
        <f>IF(Deník!$J22="S",(Deník!$M22-Deník!$K22),IF(Deník!$J22="L",(Deník!$K22-Deník!$M22),""))</f>
        <v>2.5999999999999357E-3</v>
      </c>
      <c r="BE21" s="20">
        <f>IF(Deník!$J22="S",(Deník!$K22-Deník!$O22),IF(Deník!$J22="L",(Deník!$O22-Deník!$K22),""))</f>
        <v>3.3700000000000951E-3</v>
      </c>
      <c r="BF21" s="20">
        <f>IF(Deník!$J22="S",(Deník!$K22-Deník!$L22),IF(Deník!$J22="L",(Deník!$L22-Deník!$K22),""))</f>
        <v>-2.5999999999999357E-3</v>
      </c>
      <c r="BG21" s="20">
        <f>IF(Deník!$J22="S",(Deník!$K22-Deník!$S22),IF(Deník!$J22="L",(Deník!$S22-Deník!$K22),""))</f>
        <v>-1.0129999999999972E-2</v>
      </c>
      <c r="BH21" s="20">
        <f>IF(Deník!$J22="S",(Deník!$K22-Deník!$U22),IF(Deník!$J22="L",(Deník!$U22-Deník!$K22),""))</f>
        <v>1.0000000000001119E-3</v>
      </c>
      <c r="BI21" s="20" t="str">
        <f>IF(Deník!$R21&gt;1,Deník!$R21,"")</f>
        <v/>
      </c>
      <c r="BJ21" s="20">
        <f>IF(Deník!$R21&lt;0,Deník!$R21,"")</f>
        <v>-32.099999999999355</v>
      </c>
      <c r="BK21" s="17"/>
      <c r="BM21" s="233" t="str">
        <f>IF(Deník!$R21&lt;&gt;"",IF(Deník!$Y21=Statistika!$F$78,IF(AND(Deník!$R21&gt;=0,Deník!$R21&lt;=1),"BE",Deník!$R21),""),"")</f>
        <v/>
      </c>
      <c r="BN21" s="233" t="str">
        <f>IF(Deník!$R21&lt;&gt;"",IF(Deník!$Y21=Statistika!$F$79,IF(AND(Deník!$R21&gt;=0,Deník!$R21&lt;=1),"BE",Deník!$R21),""),"")</f>
        <v/>
      </c>
      <c r="BO21" s="233" t="str">
        <f>IF(Deník!$R21&lt;&gt;"",IF(Deník!$Y21=Statistika!$F$80,IF(AND(Deník!$R21&gt;=0,Deník!$R21&lt;=1),"BE",Deník!$R21),""),"")</f>
        <v/>
      </c>
      <c r="BP21" s="233" t="str">
        <f>IF(Deník!$R21&lt;&gt;"",IF(Deník!$Y21=Statistika!$F$81,IF(AND(Deník!$R21&gt;=0,Deník!$R21&lt;=1),"BE",Deník!$R21),""),"")</f>
        <v/>
      </c>
      <c r="BQ21" s="233" t="str">
        <f>IF(Deník!$R21&lt;&gt;"",IF(Deník!$Y21=Statistika!$F$82,IF(AND(Deník!$R21&gt;=0,Deník!$R21&lt;=1),"BE",Deník!$R21),""),"")</f>
        <v/>
      </c>
      <c r="BR21" s="233" t="str">
        <f>IF(Deník!$R21&lt;&gt;"",IF(Deník!$Y21=Statistika!$F$83,IF(AND(Deník!$R21&gt;=0,Deník!$R21&lt;=1),"BE",Deník!$R21),""),"")</f>
        <v/>
      </c>
      <c r="BS21" s="233" t="str">
        <f>IF(Deník!$R21&lt;&gt;"",IF(Deník!$Y21=Statistika!$F$84,IF(AND(Deník!$R21&gt;=0,Deník!$R21&lt;=1),"BE",Deník!$R21),""),"")</f>
        <v/>
      </c>
      <c r="BT21" s="233" t="str">
        <f>IF(Deník!$R21&lt;&gt;"",IF(Deník!$Y21=Statistika!$F$85,IF(AND(Deník!$R21&gt;=0,Deník!$R21&lt;=1),"BE",Deník!$R21),""),"")</f>
        <v/>
      </c>
      <c r="BU21" s="233" t="str">
        <f>IF(Deník!$R21&lt;&gt;"",IF(Deník!$Y21=Statistika!$F$86,IF(AND(Deník!$R21&gt;=0,Deník!$R21&lt;=1),"BE",Deník!$R21),""),"")</f>
        <v/>
      </c>
      <c r="BV21" s="233" t="str">
        <f>IF(Deník!$R21&lt;&gt;"",IF(Deník!$Y21=Statistika!$F$87,IF(AND(Deník!$R21&gt;=0,Deník!$R21&lt;=1),"BE",Deník!$R21),""),"")</f>
        <v/>
      </c>
      <c r="BW21" s="233" t="str">
        <f>IF(Deník!$R21&lt;&gt;"",IF(Deník!$Y21=Statistika!$F$88,IF(AND(Deník!$R21&gt;=0,Deník!$R21&lt;=1),"BE",Deník!$R21),""),"")</f>
        <v/>
      </c>
      <c r="BX21" s="233" t="str">
        <f>IF(Deník!$R21&lt;&gt;"",IF(Deník!$Y21=Statistika!$F$89,IF(AND(Deník!$R21&gt;=0,Deník!$R21&lt;=1),"BE",Deník!$R21),""),"")</f>
        <v/>
      </c>
      <c r="BY21" s="233">
        <f>IF(Deník!$R21&lt;&gt;"",IF(Deník!$Y21=Statistika!$F$90,IF(AND(Deník!$R21&gt;=0,Deník!$R21&lt;=1),"BE",Deník!$R21),""),"")</f>
        <v>-32.099999999999355</v>
      </c>
      <c r="BZ21" s="233" t="str">
        <f>IF(Deník!$R21&lt;&gt;"",IF(Deník!$Y21=Statistika!$F$91,IF(AND(Deník!$R21&gt;=0,Deník!$R21&lt;=1),"BE",Deník!$R21),""),"")</f>
        <v/>
      </c>
      <c r="CA21" s="233"/>
      <c r="CB21" s="233">
        <f>IF(Deník!$R21&lt;&gt;"",IF(Deník!$AB21="SL",IF(AND(Deník!$R21&gt;=0,Deník!$R21&lt;=1),"BE",Deník!$R21),""),"")</f>
        <v>-32.099999999999355</v>
      </c>
      <c r="CC21" s="233" t="str">
        <f>IF(Deník!$R21&lt;&gt;"",IF(Deník!$AB21="BE10",IF(AND(Deník!$R21&gt;=0,Deník!$R21&lt;=1),"BE",Deník!$R21),""),"")</f>
        <v/>
      </c>
      <c r="CD21" s="233" t="str">
        <f>IF(Deník!$R21&lt;&gt;"",IF(Deník!$AB21="BE15",IF(AND(Deník!$R21&gt;=0,Deník!$R21&lt;=1),"BE",Deník!$R21),""),"")</f>
        <v/>
      </c>
      <c r="CE21" s="233" t="str">
        <f>IF(Deník!$R21&lt;&gt;"",IF(Deník!$AB21="BE20",IF(AND(Deník!$R21&gt;=0,Deník!$R21&lt;=1),"BE",Deník!$R21),""),"")</f>
        <v/>
      </c>
      <c r="CF21" s="233" t="str">
        <f>IF(Deník!$R21&lt;&gt;"",IF(Deník!$AB21="TP1",IF(AND(Deník!$R21&gt;=0,Deník!$R21&lt;=1),"BE",Deník!$R21),""),"")</f>
        <v/>
      </c>
      <c r="CG21" s="233" t="str">
        <f>IF(Deník!$R21&lt;&gt;"",IF(Deník!$AB21="TP2",IF(AND(Deník!$R21&gt;=0,Deník!$R21&lt;=1),"BE",Deník!$R21),""),"")</f>
        <v/>
      </c>
      <c r="CH21" s="233" t="str">
        <f>IF(Deník!$R21&lt;&gt;"",IF(Deník!$AB21="TP3",IF(AND(Deník!$R21&gt;=0,Deník!$R21&lt;=1),"BE",Deník!$R21),""),"")</f>
        <v/>
      </c>
      <c r="CI21" s="233" t="str">
        <f>IF(Deník!$R21&lt;&gt;"",IF(Deník!$AB21="Trailing SL",IF(AND(Deník!$R21&gt;=0,Deník!$R21&lt;=1),"BE",Deník!$R21),""),"")</f>
        <v/>
      </c>
      <c r="CJ21" s="233" t="str">
        <f>IF(Deník!$R21&lt;&gt;"",IF(Deník!$AB21="Manual",IF(AND(Deník!$R21&gt;=0,Deník!$R21&lt;=1),"BE",Deník!$R21),""),"")</f>
        <v/>
      </c>
      <c r="CK21" s="233"/>
      <c r="CL21" s="233" t="str">
        <f>IF(Deník!$R21&lt;0,IF(Deník!$AC21=Statistika!$F$117,Deník!$R21,""),"")</f>
        <v/>
      </c>
      <c r="CM21" s="233" t="str">
        <f>IF(Deník!$R21&lt;0,IF(Deník!$AC21=Statistika!$F$118,Deník!$R21,""),"")</f>
        <v/>
      </c>
      <c r="CN21" s="233" t="str">
        <f>IF(Deník!$R21&lt;0,IF(Deník!$AC21=Statistika!$F$119,Deník!$R21,""),"")</f>
        <v/>
      </c>
      <c r="CO21" s="233" t="str">
        <f>IF(Deník!$R21&lt;0,IF(Deník!$AC21=Statistika!$F$120,Deník!$R21,""),"")</f>
        <v/>
      </c>
      <c r="CP21" s="233" t="str">
        <f>IF(Deník!$R21&lt;0,IF(Deník!$AC21=Statistika!$F$121,Deník!$R21,""),"")</f>
        <v/>
      </c>
      <c r="CQ21" s="233" t="str">
        <f>IF(Deník!$R21&lt;0,IF(Deník!$AC21=Statistika!$F$122,Deník!$R21,""),"")</f>
        <v/>
      </c>
      <c r="CR21" s="233" t="str">
        <f>IF(Deník!$R21&lt;0,IF(Deník!$AC21=Statistika!$F$123,Deník!$R21,""),"")</f>
        <v/>
      </c>
      <c r="CS21" s="233" t="str">
        <f>IF(Deník!$R21&lt;0,IF(Deník!$AC21=Statistika!$F$124,Deník!$R21,""),"")</f>
        <v/>
      </c>
      <c r="CT21" s="233" t="str">
        <f>IF(Deník!$R21&lt;0,IF(Deník!$AC21=Statistika!$F$125,Deník!$R21,""),"")</f>
        <v/>
      </c>
      <c r="CU21" s="233"/>
      <c r="CV21" s="233" t="str">
        <f>IF(Deník!$R21&lt;0,IF(Deník!$AD21=$CV$2,Deník!$R21,""),"")</f>
        <v/>
      </c>
      <c r="CW21" s="233">
        <f>IF(Deník!$R21&lt;0,IF(Deník!$AD21=$CW$2,Deník!$R21,""),"")</f>
        <v>-32.099999999999355</v>
      </c>
      <c r="CX21" s="233" t="str">
        <f>IF(Deník!$R21&lt;0,IF(Deník!$AD21=$CX$2,Deník!$R21,""),"")</f>
        <v/>
      </c>
      <c r="CY21" s="233" t="str">
        <f>IF(Deník!$R21&lt;0,IF(Deník!$AD21=$CY$2,Deník!$R21,""),"")</f>
        <v/>
      </c>
      <c r="CZ21" s="233" t="str">
        <f>IF(Deník!$R21&lt;0,IF(Deník!$AD21=$CZ$2,Deník!$R21,""),"")</f>
        <v/>
      </c>
      <c r="DL21" s="221">
        <f t="shared" si="5"/>
        <v>92916.93</v>
      </c>
      <c r="DM21" s="220">
        <f t="shared" si="3"/>
        <v>-7.0830700000000024E-2</v>
      </c>
      <c r="DO21" s="50">
        <f>Deník!W22</f>
        <v>-1272.23</v>
      </c>
      <c r="DP21" s="102" t="str">
        <f>IF(AND(Deník!W22&gt;0),1,"")</f>
        <v/>
      </c>
      <c r="DQ21" s="102">
        <f>IF(AND(Deník!W22&lt;=0),1,"")</f>
        <v>1</v>
      </c>
      <c r="DR21" s="227"/>
      <c r="DS21" s="228"/>
      <c r="DT21" s="85"/>
      <c r="DU21" s="54" t="str">
        <f>IF(MONTH(Deník!$C21)=DU$2,Deník!$W21,"")</f>
        <v/>
      </c>
      <c r="DV21" s="222" t="str">
        <f>IF(MONTH(Deník!$C21)=DV$2,Deník!$W21,"")</f>
        <v/>
      </c>
      <c r="DW21" s="222" t="str">
        <f>IF(MONTH(Deník!$C21)=DW$2,Deník!$W21,"")</f>
        <v/>
      </c>
      <c r="DX21" s="222" t="str">
        <f>IF(MONTH(Deník!$C21)=DX$2,Deník!$W21,"")</f>
        <v/>
      </c>
      <c r="DY21" s="222" t="str">
        <f>IF(MONTH(Deník!$C21)=DY$2,Deník!$W21,"")</f>
        <v/>
      </c>
      <c r="DZ21" s="222">
        <f>IF(MONTH(Deník!$C21)=DZ$2,Deník!$W21,"")</f>
        <v>-792.33</v>
      </c>
      <c r="EA21" s="222" t="str">
        <f>IF(MONTH(Deník!$C21)=EA$2,Deník!$W21,"")</f>
        <v/>
      </c>
      <c r="EB21" s="222" t="str">
        <f>IF(MONTH(Deník!$C21)=EB$2,Deník!$W21,"")</f>
        <v/>
      </c>
      <c r="EC21" s="222" t="str">
        <f>IF(MONTH(Deník!$C21)=EC$2,Deník!$W21,"")</f>
        <v/>
      </c>
      <c r="ED21" s="222" t="str">
        <f>IF(MONTH(Deník!$C21)=ED$2,Deník!$W21,"")</f>
        <v/>
      </c>
      <c r="EE21" s="222" t="str">
        <f>IF(MONTH(Deník!$C21)=EE$2,Deník!$W21,"")</f>
        <v/>
      </c>
      <c r="EF21" s="222" t="str">
        <f>IF(MONTH(Deník!$C21)=EF$2,Deník!$W21,"")</f>
        <v/>
      </c>
      <c r="EI21" s="600" t="str">
        <f>IF(Deník!$W21&lt;&gt;"",IF(Deník!$B21=Statistika!$F$63,Deník!$W21,""),"")</f>
        <v/>
      </c>
      <c r="EJ21" s="13">
        <f>IF(Deník!$W21&lt;&gt;"",IF(Deník!$B21=Statistika!$F$64,Deník!$W21,""),"")</f>
        <v>-792.33</v>
      </c>
      <c r="EK21" s="13" t="str">
        <f>IF(Deník!$W21&lt;&gt;"",IF(Deník!$B21=Statistika!$F$65,Deník!$W21,""),"")</f>
        <v/>
      </c>
      <c r="EL21" s="13" t="str">
        <f>IF(Deník!$W21&lt;&gt;"",IF(Deník!$B21=Statistika!$F$66,Deník!$W21,""),"")</f>
        <v/>
      </c>
      <c r="EM21" s="13" t="str">
        <f>IF(Deník!$W21&lt;&gt;"",IF(Deník!$B21=Statistika!$F$67,Deník!$W21,""),"")</f>
        <v/>
      </c>
      <c r="EN21" s="13" t="str">
        <f>IF(Deník!$W21&lt;&gt;"",IF(Deník!$B21=Statistika!$F$68,Deník!$W21,""),"")</f>
        <v/>
      </c>
      <c r="EO21" s="13" t="str">
        <f>IF(Deník!$W21&lt;&gt;"",IF(Deník!$B21=Statistika!$F$69,Deník!$W21,""),"")</f>
        <v/>
      </c>
      <c r="EP21" s="601" t="str">
        <f>IF(Deník!$W21&lt;&gt;"",IF(Deník!$B21=Statistika!$F$70,Deník!$W21,""),"")</f>
        <v/>
      </c>
      <c r="EQ21" s="90"/>
      <c r="ER21" s="63" t="str">
        <f>IF(Deník!$W21&lt;&gt;"",IF(Deník!$J21="L",Deník!$W21,""),"")</f>
        <v/>
      </c>
      <c r="ES21" s="13">
        <f>IF(Deník!$W21&lt;&gt;"",IF(Deník!$J21="S",Deník!$W21,""),"")</f>
        <v>-792.33</v>
      </c>
      <c r="ET21" s="95"/>
      <c r="EU21" s="88"/>
      <c r="EV21" s="63" t="str">
        <f>IF(WEEKDAY(Deník!$C21,2)=1,Deník!$W21,"")</f>
        <v/>
      </c>
      <c r="EW21" s="13" t="str">
        <f>IF(WEEKDAY(Deník!$C21,2)=2,Deník!$W21,"")</f>
        <v/>
      </c>
      <c r="EX21" s="13" t="str">
        <f>IF(WEEKDAY(Deník!$C21,2)=3,Deník!$W21,"")</f>
        <v/>
      </c>
      <c r="EY21" s="13" t="str">
        <f>IF(WEEKDAY(Deník!$C21,2)=4,Deník!$W21,"")</f>
        <v/>
      </c>
      <c r="EZ21" s="60">
        <f>IF(WEEKDAY(Deník!$C21,2)=5,Deník!$W21,"")</f>
        <v>-792.33</v>
      </c>
      <c r="FA21" s="99"/>
      <c r="FB21" s="100">
        <f>Deník!D21</f>
        <v>0.62638888888888888</v>
      </c>
      <c r="FC21" s="63" t="str">
        <f>IF($FB21&lt;&gt;"",IF(AND($FB21&gt;=FC$2,$FB21&lt;=FC$3),Deník!$W21,""))</f>
        <v/>
      </c>
      <c r="FD21" s="63" t="str">
        <f>IF($FB21&lt;&gt;"",IF(AND($FB21&gt;=FD$2,$FB21&lt;=FD$3),Deník!$W21,""))</f>
        <v/>
      </c>
      <c r="FE21" s="63" t="str">
        <f>IF($FB21&lt;&gt;"",IF(AND($FB21&gt;=FE$2,$FB21&lt;=FE$3),Deník!$W21,""))</f>
        <v/>
      </c>
      <c r="FF21" s="63" t="str">
        <f>IF($FB21&lt;&gt;"",IF(AND($FB21&gt;=FF$2,$FB21&lt;=FF$3),Deník!$W21,""))</f>
        <v/>
      </c>
      <c r="FG21" s="63" t="str">
        <f>IF($FB21&lt;&gt;"",IF(AND($FB21&gt;=FG$2,$FB21&lt;=FG$3),Deník!$W21,""))</f>
        <v/>
      </c>
      <c r="FH21" s="63" t="str">
        <f>IF($FB21&lt;&gt;"",IF(AND($FB21&gt;=FH$2,$FB21&lt;=FH$3),Deník!$W21,""))</f>
        <v/>
      </c>
      <c r="FI21" s="63" t="str">
        <f>IF($FB21&lt;&gt;"",IF(AND($FB21&gt;=FI$2,$FB21&lt;=FI$3),Deník!$W21,""))</f>
        <v/>
      </c>
      <c r="FJ21" s="63">
        <f>IF($FB21&lt;&gt;"",IF(AND($FB21&gt;=FJ$2,$FB21&lt;=FJ$3),Deník!$W21,""))</f>
        <v>-792.33</v>
      </c>
      <c r="FK21" s="63" t="str">
        <f>IF($FB21&lt;&gt;"",IF(AND($FB21&gt;=FK$2,$FB21&lt;=FK$3),Deník!$W21,""))</f>
        <v/>
      </c>
      <c r="FL21" s="63" t="str">
        <f>IF($FB21&lt;&gt;"",IF(AND($FB21&gt;=FL$2,$FB21&lt;=FL$3),Deník!$W21,""))</f>
        <v/>
      </c>
      <c r="FM21" s="63" t="str">
        <f>IF($FB21&lt;&gt;"",IF(AND($FB21&gt;=FM$2,$FB21&lt;=FM$3),Deník!$W21,""))</f>
        <v/>
      </c>
      <c r="FN21" s="13"/>
      <c r="FO21" s="20" t="str">
        <f>IF(Deník!$W21&gt;1,Deník!$W21,"")</f>
        <v/>
      </c>
      <c r="FP21" s="20">
        <f>IF(Deník!$W21&lt;0,Deník!$W21,"")</f>
        <v>-792.33</v>
      </c>
      <c r="FQ21" s="17"/>
      <c r="FS21" s="233"/>
      <c r="FT21" s="233" t="str">
        <f>IF(Deník!$W21&lt;&gt;"",IF(Deník!$Y21=Statistika!$F$78,Deník!$W21,""),"")</f>
        <v/>
      </c>
      <c r="FU21" s="233" t="str">
        <f>IF(Deník!$W21&lt;&gt;"",IF(Deník!$Y21=Statistika!$F$79,Deník!$W21,""),"")</f>
        <v/>
      </c>
      <c r="FV21" s="233" t="str">
        <f>IF(Deník!$W21&lt;&gt;"",IF(Deník!$Y21=Statistika!$F$80,Deník!$W21,""),"")</f>
        <v/>
      </c>
      <c r="FW21" s="233" t="str">
        <f>IF(Deník!$W21&lt;&gt;"",IF(Deník!$Y21=Statistika!$F$81,Deník!$W21,""),"")</f>
        <v/>
      </c>
      <c r="FX21" s="233" t="str">
        <f>IF(Deník!$W21&lt;&gt;"",IF(Deník!$Y21=Statistika!$F$82,Deník!$W21,""),"")</f>
        <v/>
      </c>
      <c r="FY21" s="233" t="str">
        <f>IF(Deník!$W21&lt;&gt;"",IF(Deník!$Y21=Statistika!$F$83,Deník!$W21,""),"")</f>
        <v/>
      </c>
      <c r="FZ21" s="233" t="str">
        <f>IF(Deník!$W21&lt;&gt;"",IF(Deník!$Y21=Statistika!$F$84,Deník!$W21,""),"")</f>
        <v/>
      </c>
      <c r="GA21" s="233" t="str">
        <f>IF(Deník!$W21&lt;&gt;"",IF(Deník!$Y21=Statistika!$F$85,Deník!$W21,""),"")</f>
        <v/>
      </c>
      <c r="GB21" s="233" t="str">
        <f>IF(Deník!$W21&lt;&gt;"",IF(Deník!$Y21=Statistika!$F$86,Deník!$W21,""),"")</f>
        <v/>
      </c>
      <c r="GC21" s="233" t="str">
        <f>IF(Deník!$W21&lt;&gt;"",IF(Deník!$Y21=Statistika!$F$87,Deník!$W21,""),"")</f>
        <v/>
      </c>
      <c r="GD21" s="233" t="str">
        <f>IF(Deník!$W21&lt;&gt;"",IF(Deník!$Y21=Statistika!$F$88,Deník!$W21,""),"")</f>
        <v/>
      </c>
      <c r="GE21" s="233" t="str">
        <f>IF(Deník!$W21&lt;&gt;"",IF(Deník!$Y21=Statistika!$F$89,Deník!$W21,""),"")</f>
        <v/>
      </c>
      <c r="GF21" s="233">
        <f>IF(Deník!$W21&lt;&gt;"",IF(Deník!$Y21=Statistika!$F$90,Deník!$W21,""),"")</f>
        <v>-792.33</v>
      </c>
      <c r="GG21" s="233" t="str">
        <f>IF(Deník!$W21&lt;&gt;"",IF(Deník!$Y21=Statistika!$F$91,Deník!$W21,""),"")</f>
        <v/>
      </c>
      <c r="GH21" s="233"/>
      <c r="GI21" s="233">
        <f>IF(Deník!$W21&lt;&gt;"",IF(Deník!$AB21=Statistika!$L$100,Deník!$W21,""),"")</f>
        <v>-792.33</v>
      </c>
      <c r="GJ21" s="233" t="str">
        <f>IF(Deník!$W21&lt;&gt;"",IF(Deník!$AB21=Statistika!$L$101,Deník!$W21,""),"")</f>
        <v/>
      </c>
      <c r="GK21" s="233" t="str">
        <f>IF(Deník!$W21&lt;&gt;"",IF(Deník!$AB21=Statistika!$L$102,Deník!$W21,""),"")</f>
        <v/>
      </c>
      <c r="GL21" s="233" t="str">
        <f>IF(Deník!$W21&lt;&gt;"",IF(Deník!$AB21=Statistika!$L$103,Deník!$W21,""),"")</f>
        <v/>
      </c>
      <c r="GM21" s="233" t="str">
        <f>IF(Deník!$W21&lt;&gt;"",IF(Deník!$AB21=Statistika!$L$104,Deník!$W21,""),"")</f>
        <v/>
      </c>
      <c r="GN21" s="233" t="str">
        <f>IF(Deník!$W21&lt;&gt;"",IF(Deník!$AB21=Statistika!$L$105,Deník!$W21,""),"")</f>
        <v/>
      </c>
      <c r="GO21" s="233" t="str">
        <f>IF(Deník!$W21&lt;&gt;"",IF(Deník!$AB21=Statistika!$L$106,Deník!$W21,""),"")</f>
        <v/>
      </c>
      <c r="GP21" s="233" t="str">
        <f>IF(Deník!$W21&lt;&gt;"",IF(Deník!$AB21=Statistika!$L$107,Deník!$W21,""),"")</f>
        <v/>
      </c>
      <c r="GQ21" s="233" t="str">
        <f>IF(Deník!$W21&lt;&gt;"",IF(Deník!$AB21=Statistika!$L$108,Deník!$W21,""),"")</f>
        <v/>
      </c>
      <c r="GS21" s="233" t="str">
        <f>IF(Deník!$W21&lt;0,IF(Deník!$AC21=Statistika!$F$117,Deník!$W21,""),"")</f>
        <v/>
      </c>
      <c r="GT21" s="233" t="str">
        <f>IF(Deník!$W21&lt;0,IF(Deník!$AC21=Statistika!$F$118,Deník!$W21,""),"")</f>
        <v/>
      </c>
      <c r="GU21" s="233" t="str">
        <f>IF(Deník!$W21&lt;0,IF(Deník!$AC21=Statistika!$F$119,Deník!$W21,""),"")</f>
        <v/>
      </c>
      <c r="GV21" s="233" t="str">
        <f>IF(Deník!$W21&lt;0,IF(Deník!$AC21=Statistika!$F$120,Deník!$W21,""),"")</f>
        <v/>
      </c>
      <c r="GW21" s="233" t="str">
        <f>IF(Deník!$W21&lt;0,IF(Deník!$AC21=Statistika!$F$121,Deník!$W21,""),"")</f>
        <v/>
      </c>
      <c r="GX21" s="233" t="str">
        <f>IF(Deník!$W21&lt;0,IF(Deník!$AC21=Statistika!$F$122,Deník!$W21,""),"")</f>
        <v/>
      </c>
      <c r="GY21" s="233" t="str">
        <f>IF(Deník!$W21&lt;0,IF(Deník!$AC21=Statistika!$F$123,Deník!$W21,""),"")</f>
        <v/>
      </c>
      <c r="GZ21" s="233" t="str">
        <f>IF(Deník!$W21&lt;0,IF(Deník!$AC21=Statistika!$F$124,Deník!$W21,""),"")</f>
        <v/>
      </c>
      <c r="HA21" s="233" t="str">
        <f>IF(Deník!$W21&lt;0,IF(Deník!$AC21=Statistika!$F$125,Deník!$W21,""),"")</f>
        <v/>
      </c>
      <c r="HC21" s="233" t="str">
        <f>IF(Deník!$W21&lt;0,IF(Deník!$AD21=Statistika!$F$133,Deník!$W21,""),"")</f>
        <v/>
      </c>
      <c r="HD21" s="233">
        <f>IF(Deník!$W21&lt;0,IF(Deník!$AD21=Statistika!$F$134,Deník!$W21,""),"")</f>
        <v>-792.33</v>
      </c>
      <c r="HE21" s="233" t="str">
        <f>IF(Deník!$W21&lt;0,IF(Deník!$AD21=Statistika!$F$135,Deník!$W21,""),"")</f>
        <v/>
      </c>
      <c r="HF21" s="233" t="str">
        <f>IF(Deník!$W21&lt;0,IF(Deník!$AD21=Statistika!$F$136,Deník!$W21,""),"")</f>
        <v/>
      </c>
      <c r="HG21" s="233" t="str">
        <f>IF(Deník!$W21&lt;0,IF(Deník!$AD21=Statistika!$F$137,Deník!$W21,""),"")</f>
        <v/>
      </c>
      <c r="ID21" s="8">
        <f>Tabulka4[[#This Row],[Sloupec3]]</f>
        <v>42160</v>
      </c>
      <c r="IE21" s="17" t="str">
        <f>IF(AND([1]Deník!$C21&gt;='[1]Měsíční shrnutí'!$D$1,[1]Deník!$C21&lt;='[1]Měsíční shrnutí'!$F$1),[1]Deník!$X21,"")</f>
        <v/>
      </c>
      <c r="IF21" s="17"/>
      <c r="IG21" s="17"/>
    </row>
    <row r="22" spans="1:242">
      <c r="A22" s="8">
        <f>Deník!C23</f>
        <v>42164</v>
      </c>
      <c r="B22" s="50">
        <f>Deník!R23</f>
        <v>-55.799999999999272</v>
      </c>
      <c r="C22" s="102" t="str">
        <f>IF(AND(Deník!R23&gt;1,Deník!R23&lt;&gt;""),1,"")</f>
        <v/>
      </c>
      <c r="D22" s="102">
        <f>IF(AND(Deník!R23&lt;=0,Deník!R23&lt;&gt;""),1,"")</f>
        <v>1</v>
      </c>
      <c r="E22" s="103" t="str">
        <f>IF(AND(Deník!R23&gt;=0,Deník!R23&lt;=1),1,"")</f>
        <v/>
      </c>
      <c r="F22" s="79">
        <f>IF(Deník!R23&lt;&gt;"",Deník!R23+F21,"")</f>
        <v>-198.89999999999657</v>
      </c>
      <c r="G22" s="85"/>
      <c r="H22" s="54" t="str">
        <f>IF(MONTH(Deník!$C22)=H$2,IF(AND(Deník!$R22&gt;=0,Deník!$R22&lt;=1),"BE",Deník!$R22),"")</f>
        <v/>
      </c>
      <c r="I22" s="11" t="str">
        <f>IF(MONTH(Deník!$C22)=I$2,IF(AND(Deník!$R22&gt;=0,Deník!$R22&lt;=1),"BE",Deník!$R22),"")</f>
        <v/>
      </c>
      <c r="J22" s="11" t="str">
        <f>IF(MONTH(Deník!$C22)=J$2,IF(AND(Deník!$R22&gt;=0,Deník!$R22&lt;=1),"BE",Deník!$R22),"")</f>
        <v/>
      </c>
      <c r="K22" s="11" t="str">
        <f>IF(MONTH(Deník!$C22)=K$2,IF(AND(Deník!$R22&gt;=0,Deník!$R22&lt;=1),"BE",Deník!$R22),"")</f>
        <v/>
      </c>
      <c r="L22" s="11" t="str">
        <f>IF(MONTH(Deník!$C22)=L$2,IF(AND(Deník!$R22&gt;=0,Deník!$R22&lt;=1),"BE",Deník!$R22),"")</f>
        <v/>
      </c>
      <c r="M22" s="11">
        <f>IF(MONTH(Deník!$C22)=M$2,IF(AND(Deník!$R22&gt;=0,Deník!$R22&lt;=1),"BE",Deník!$R22),"")</f>
        <v>-25.999999999999357</v>
      </c>
      <c r="N22" s="11" t="str">
        <f>IF(MONTH(Deník!$C22)=N$2,IF(AND(Deník!$R22&gt;=0,Deník!$R22&lt;=1),"BE",Deník!$R22),"")</f>
        <v/>
      </c>
      <c r="O22" s="11" t="str">
        <f>IF(MONTH(Deník!$C22)=O$2,IF(AND(Deník!$R22&gt;=0,Deník!$R22&lt;=1),"BE",Deník!$R22),"")</f>
        <v/>
      </c>
      <c r="P22" s="11" t="str">
        <f>IF(MONTH(Deník!$C22)=P$2,IF(AND(Deník!$R22&gt;=0,Deník!$R22&lt;=1),"BE",Deník!$R22),"")</f>
        <v/>
      </c>
      <c r="Q22" s="11" t="str">
        <f>IF(MONTH(Deník!$C22)=Q$2,IF(AND(Deník!$R22&gt;=0,Deník!$R22&lt;=1),"BE",Deník!$R22),"")</f>
        <v/>
      </c>
      <c r="R22" s="11" t="str">
        <f>IF(MONTH(Deník!$C22)=R$2,IF(AND(Deník!$R22&gt;=0,Deník!$R22&lt;=1),"BE",Deník!$R22),"")</f>
        <v/>
      </c>
      <c r="S22" s="57" t="str">
        <f>IF(MONTH(Deník!$C22)=S$2,IF(AND(Deník!$R22&gt;=0,Deník!$R22&lt;=1),"BE",Deník!$R22),"")</f>
        <v/>
      </c>
      <c r="U22" s="12"/>
      <c r="V22" s="12"/>
      <c r="X22" s="600">
        <f>IF(Deník!$R22&lt;&gt;"",IF(Deník!$B22=Statistika!$F$63,IF(AND(Deník!$R22&gt;=0,Deník!$R22&lt;=1),"BE",Deník!$R22),""),"")</f>
        <v>-25.999999999999357</v>
      </c>
      <c r="Y22" s="13" t="str">
        <f>IF(Deník!$R22&lt;&gt;"",IF(Deník!$B22=Statistika!$F$64,IF(AND(Deník!$R22&gt;=0,Deník!$R22&lt;=1),"BE",Deník!$R22),""),"")</f>
        <v/>
      </c>
      <c r="Z22" s="13" t="str">
        <f>IF(Deník!$R22&lt;&gt;"",IF(Deník!$B22=Statistika!$F$65,IF(AND(Deník!$R22&gt;=0,Deník!$R22&lt;=1),"BE",Deník!$R22),""),"")</f>
        <v/>
      </c>
      <c r="AA22" s="13" t="str">
        <f>IF(Deník!$R22&lt;&gt;"",IF(Deník!$B22=Statistika!$F$66,IF(AND(Deník!$R22&gt;=0,Deník!$R22&lt;=1),"BE",Deník!$R22),""),"")</f>
        <v/>
      </c>
      <c r="AB22" s="13" t="str">
        <f>IF(Deník!$R22&lt;&gt;"",IF(Deník!$B22=Statistika!$F$67,IF(AND(Deník!$R22&gt;=0,Deník!$R22&lt;=1),"BE",Deník!$R22),""),"")</f>
        <v/>
      </c>
      <c r="AC22" s="13" t="str">
        <f>IF(Deník!$R22&lt;&gt;"",IF(Deník!$B22=Statistika!$F$68,IF(AND(Deník!$R22&gt;=0,Deník!$R22&lt;=1),"BE",Deník!$R22),""),"")</f>
        <v/>
      </c>
      <c r="AD22" s="13" t="str">
        <f>IF(Deník!$R22&lt;&gt;"",IF(Deník!$B22=Statistika!$F$69,IF(AND(Deník!$R22&gt;=0,Deník!$R22&lt;=1),"BE",Deník!$R22),""),"")</f>
        <v/>
      </c>
      <c r="AE22" s="601" t="str">
        <f>IF(Deník!$R22&lt;&gt;"",IF(Deník!$B22=Statistika!$F$70,IF(AND(Deník!$R22&gt;=0,Deník!$R22&lt;=1),"BE",Deník!$R22),""),"")</f>
        <v/>
      </c>
      <c r="AF22" s="90"/>
      <c r="AG22" s="63" t="str">
        <f>IF(Deník!$R22&lt;&gt;"",IF(Deník!$J22="L",IF(AND(Deník!$R22&gt;=0,Deník!$R22&lt;=1),"BE",Deník!$R22),""),"")</f>
        <v/>
      </c>
      <c r="AH22" s="13">
        <f>IF(Deník!$R22&lt;&gt;"",IF(Deník!$J22="S",IF(AND(Deník!$R22&gt;=0,Deník!$R22&lt;=1),"BE",Deník!$R22),""),"")</f>
        <v>-25.999999999999357</v>
      </c>
      <c r="AI22" s="95"/>
      <c r="AJ22" s="71">
        <f>IF(Deník!N23&lt;&gt;"",Deník!N23*-1,"")</f>
        <v>-55.799999999999272</v>
      </c>
      <c r="AK22" s="88"/>
      <c r="AL22" s="63">
        <f>IF(WEEKDAY(Deník!$C22,2)=1,IF(AND(Deník!$R22&gt;=0,Deník!$R22&lt;=1),"BE",Deník!$R22),"")</f>
        <v>-25.999999999999357</v>
      </c>
      <c r="AM22" s="13" t="str">
        <f>IF(WEEKDAY(Deník!$C22,2)=2,IF(AND(Deník!$R22&gt;=0,Deník!$R22&lt;=1),"BE",Deník!$R22),"")</f>
        <v/>
      </c>
      <c r="AN22" s="13" t="str">
        <f>IF(WEEKDAY(Deník!$C22,2)=3,IF(AND(Deník!$R22&gt;=0,Deník!$R22&lt;=1),"BE",Deník!$R22),"")</f>
        <v/>
      </c>
      <c r="AO22" s="13" t="str">
        <f>IF(WEEKDAY(Deník!$C22,2)=4,IF(AND(Deník!$R22&gt;=0,Deník!$R22&lt;=1),"BE",Deník!$R22),"")</f>
        <v/>
      </c>
      <c r="AP22" s="60" t="str">
        <f>IF(WEEKDAY(Deník!$C22,2)=5,IF(AND(Deník!$R22&gt;=0,Deník!$R22&lt;=1),"BE",Deník!$R22),"")</f>
        <v/>
      </c>
      <c r="AQ22" s="99"/>
      <c r="AR22" s="100">
        <f>Deník!D22</f>
        <v>0.67013888888888884</v>
      </c>
      <c r="AS22" s="63" t="str">
        <f>IF(Deník!$D22&lt;&gt;"",IF(AND(Deník!$D22&gt;=AS$2,Deník!$D22&lt;=AS$3),IF(AND(Deník!$R22&gt;=0,Deník!$R22&lt;=1),"BE",Deník!$R22),""),"")</f>
        <v/>
      </c>
      <c r="AT22" s="63" t="str">
        <f>IF(Deník!$D22&lt;&gt;"",IF(AND(Deník!$D22&gt;=AT$2,Deník!$D22&lt;=AT$3),IF(AND(Deník!$R22&gt;=0,Deník!$R22&lt;=1),"BE",Deník!$R22),""),"")</f>
        <v/>
      </c>
      <c r="AU22" s="63" t="str">
        <f>IF(Deník!$D22&lt;&gt;"",IF(AND(Deník!$D22&gt;=AU$2,Deník!$D22&lt;=AU$3),IF(AND(Deník!$R22&gt;=0,Deník!$R22&lt;=1),"BE",Deník!$R22),""),"")</f>
        <v/>
      </c>
      <c r="AV22" s="63" t="str">
        <f>IF(Deník!$D22&lt;&gt;"",IF(AND(Deník!$D22&gt;=AV$2,Deník!$D22&lt;=AV$3),IF(AND(Deník!$R22&gt;=0,Deník!$R22&lt;=1),"BE",Deník!$R22),""),"")</f>
        <v/>
      </c>
      <c r="AW22" s="63" t="str">
        <f>IF(Deník!$D22&lt;&gt;"",IF(AND(Deník!$D22&gt;=AW$2,Deník!$D22&lt;=AW$3),IF(AND(Deník!$R22&gt;=0,Deník!$R22&lt;=1),"BE",Deník!$R22),""),"")</f>
        <v/>
      </c>
      <c r="AX22" s="63" t="str">
        <f>IF(Deník!$D22&lt;&gt;"",IF(AND(Deník!$D22&gt;=AX$2,Deník!$D22&lt;=AX$3),IF(AND(Deník!$R22&gt;=0,Deník!$R22&lt;=1),"BE",Deník!$R22),""),"")</f>
        <v/>
      </c>
      <c r="AY22" s="63" t="str">
        <f>IF(Deník!$D22&lt;&gt;"",IF(AND(Deník!$D22&gt;=AY$2,Deník!$D22&lt;=AY$3),IF(AND(Deník!$R22&gt;=0,Deník!$R22&lt;=1),"BE",Deník!$R22),""),"")</f>
        <v/>
      </c>
      <c r="AZ22" s="63">
        <f>IF(Deník!$D22&lt;&gt;"",IF(AND(Deník!$D22&gt;=AZ$2,Deník!$D22&lt;=AZ$3),IF(AND(Deník!$R22&gt;=0,Deník!$R22&lt;=1),"BE",Deník!$R22),""),"")</f>
        <v>-25.999999999999357</v>
      </c>
      <c r="BA22" s="63" t="str">
        <f>IF(Deník!$D22&lt;&gt;"",IF(AND(Deník!$D22&gt;=BA$2,Deník!$D22&lt;=BA$3),IF(AND(Deník!$R22&gt;=0,Deník!$R22&lt;=1),"BE",Deník!$R22),""),"")</f>
        <v/>
      </c>
      <c r="BB22" s="63" t="str">
        <f>IF(Deník!$D22&lt;&gt;"",IF(AND(Deník!$D22&gt;=BB$2,Deník!$D22&lt;=BB$3),IF(AND(Deník!$R22&gt;=0,Deník!$R22&lt;=1),"BE",Deník!$R22),""),"")</f>
        <v/>
      </c>
      <c r="BC22" s="71" t="str">
        <f>IF(Deník!$D22&lt;&gt;"",IF(AND(Deník!$D22&gt;=BC$2,Deník!$D22&lt;=BC$3),IF(AND(Deník!$R22&gt;=0,Deník!$R22&lt;=1),"BE",Deník!$R22),""),"")</f>
        <v/>
      </c>
      <c r="BD22" s="20">
        <f>IF(Deník!$J23="S",(Deník!$M23-Deník!$K23),IF(Deník!$J23="L",(Deník!$K23-Deník!$M23),""))</f>
        <v>55.799999999999272</v>
      </c>
      <c r="BE22" s="20">
        <f>IF(Deník!$J23="S",(Deník!$K23-Deník!$O23),IF(Deník!$J23="L",(Deník!$O23-Deník!$K23),""))</f>
        <v>144.29999999999927</v>
      </c>
      <c r="BF22" s="20">
        <f>IF(Deník!$J23="S",(Deník!$K23-Deník!$L23),IF(Deník!$J23="L",(Deník!$L23-Deník!$K23),""))</f>
        <v>-55.799999999999272</v>
      </c>
      <c r="BG22" s="20">
        <f>IF(Deník!$J23="S",(Deník!$K23-Deník!$S23),IF(Deník!$J23="L",(Deník!$S23-Deník!$K23),""))</f>
        <v>-198.39999999999964</v>
      </c>
      <c r="BH22" s="20">
        <f>IF(Deník!$J23="S",(Deník!$K23-Deník!$U23),IF(Deník!$J23="L",(Deník!$U23-Deník!$K23),""))</f>
        <v>10.299999999999272</v>
      </c>
      <c r="BI22" s="20" t="str">
        <f>IF(Deník!$R22&gt;1,Deník!$R22,"")</f>
        <v/>
      </c>
      <c r="BJ22" s="20">
        <f>IF(Deník!$R22&lt;0,Deník!$R22,"")</f>
        <v>-25.999999999999357</v>
      </c>
      <c r="BK22" s="17"/>
      <c r="BM22" s="233" t="str">
        <f>IF(Deník!$R22&lt;&gt;"",IF(Deník!$Y22=Statistika!$F$78,IF(AND(Deník!$R22&gt;=0,Deník!$R22&lt;=1),"BE",Deník!$R22),""),"")</f>
        <v/>
      </c>
      <c r="BN22" s="233">
        <f>IF(Deník!$R22&lt;&gt;"",IF(Deník!$Y22=Statistika!$F$79,IF(AND(Deník!$R22&gt;=0,Deník!$R22&lt;=1),"BE",Deník!$R22),""),"")</f>
        <v>-25.999999999999357</v>
      </c>
      <c r="BO22" s="233" t="str">
        <f>IF(Deník!$R22&lt;&gt;"",IF(Deník!$Y22=Statistika!$F$80,IF(AND(Deník!$R22&gt;=0,Deník!$R22&lt;=1),"BE",Deník!$R22),""),"")</f>
        <v/>
      </c>
      <c r="BP22" s="233" t="str">
        <f>IF(Deník!$R22&lt;&gt;"",IF(Deník!$Y22=Statistika!$F$81,IF(AND(Deník!$R22&gt;=0,Deník!$R22&lt;=1),"BE",Deník!$R22),""),"")</f>
        <v/>
      </c>
      <c r="BQ22" s="233" t="str">
        <f>IF(Deník!$R22&lt;&gt;"",IF(Deník!$Y22=Statistika!$F$82,IF(AND(Deník!$R22&gt;=0,Deník!$R22&lt;=1),"BE",Deník!$R22),""),"")</f>
        <v/>
      </c>
      <c r="BR22" s="233" t="str">
        <f>IF(Deník!$R22&lt;&gt;"",IF(Deník!$Y22=Statistika!$F$83,IF(AND(Deník!$R22&gt;=0,Deník!$R22&lt;=1),"BE",Deník!$R22),""),"")</f>
        <v/>
      </c>
      <c r="BS22" s="233" t="str">
        <f>IF(Deník!$R22&lt;&gt;"",IF(Deník!$Y22=Statistika!$F$84,IF(AND(Deník!$R22&gt;=0,Deník!$R22&lt;=1),"BE",Deník!$R22),""),"")</f>
        <v/>
      </c>
      <c r="BT22" s="233" t="str">
        <f>IF(Deník!$R22&lt;&gt;"",IF(Deník!$Y22=Statistika!$F$85,IF(AND(Deník!$R22&gt;=0,Deník!$R22&lt;=1),"BE",Deník!$R22),""),"")</f>
        <v/>
      </c>
      <c r="BU22" s="233" t="str">
        <f>IF(Deník!$R22&lt;&gt;"",IF(Deník!$Y22=Statistika!$F$86,IF(AND(Deník!$R22&gt;=0,Deník!$R22&lt;=1),"BE",Deník!$R22),""),"")</f>
        <v/>
      </c>
      <c r="BV22" s="233" t="str">
        <f>IF(Deník!$R22&lt;&gt;"",IF(Deník!$Y22=Statistika!$F$87,IF(AND(Deník!$R22&gt;=0,Deník!$R22&lt;=1),"BE",Deník!$R22),""),"")</f>
        <v/>
      </c>
      <c r="BW22" s="233" t="str">
        <f>IF(Deník!$R22&lt;&gt;"",IF(Deník!$Y22=Statistika!$F$88,IF(AND(Deník!$R22&gt;=0,Deník!$R22&lt;=1),"BE",Deník!$R22),""),"")</f>
        <v/>
      </c>
      <c r="BX22" s="233" t="str">
        <f>IF(Deník!$R22&lt;&gt;"",IF(Deník!$Y22=Statistika!$F$89,IF(AND(Deník!$R22&gt;=0,Deník!$R22&lt;=1),"BE",Deník!$R22),""),"")</f>
        <v/>
      </c>
      <c r="BY22" s="233" t="str">
        <f>IF(Deník!$R22&lt;&gt;"",IF(Deník!$Y22=Statistika!$F$90,IF(AND(Deník!$R22&gt;=0,Deník!$R22&lt;=1),"BE",Deník!$R22),""),"")</f>
        <v/>
      </c>
      <c r="BZ22" s="233" t="str">
        <f>IF(Deník!$R22&lt;&gt;"",IF(Deník!$Y22=Statistika!$F$91,IF(AND(Deník!$R22&gt;=0,Deník!$R22&lt;=1),"BE",Deník!$R22),""),"")</f>
        <v/>
      </c>
      <c r="CA22" s="233"/>
      <c r="CB22" s="233">
        <f>IF(Deník!$R22&lt;&gt;"",IF(Deník!$AB22="SL",IF(AND(Deník!$R22&gt;=0,Deník!$R22&lt;=1),"BE",Deník!$R22),""),"")</f>
        <v>-25.999999999999357</v>
      </c>
      <c r="CC22" s="233" t="str">
        <f>IF(Deník!$R22&lt;&gt;"",IF(Deník!$AB22="BE10",IF(AND(Deník!$R22&gt;=0,Deník!$R22&lt;=1),"BE",Deník!$R22),""),"")</f>
        <v/>
      </c>
      <c r="CD22" s="233" t="str">
        <f>IF(Deník!$R22&lt;&gt;"",IF(Deník!$AB22="BE15",IF(AND(Deník!$R22&gt;=0,Deník!$R22&lt;=1),"BE",Deník!$R22),""),"")</f>
        <v/>
      </c>
      <c r="CE22" s="233" t="str">
        <f>IF(Deník!$R22&lt;&gt;"",IF(Deník!$AB22="BE20",IF(AND(Deník!$R22&gt;=0,Deník!$R22&lt;=1),"BE",Deník!$R22),""),"")</f>
        <v/>
      </c>
      <c r="CF22" s="233" t="str">
        <f>IF(Deník!$R22&lt;&gt;"",IF(Deník!$AB22="TP1",IF(AND(Deník!$R22&gt;=0,Deník!$R22&lt;=1),"BE",Deník!$R22),""),"")</f>
        <v/>
      </c>
      <c r="CG22" s="233" t="str">
        <f>IF(Deník!$R22&lt;&gt;"",IF(Deník!$AB22="TP2",IF(AND(Deník!$R22&gt;=0,Deník!$R22&lt;=1),"BE",Deník!$R22),""),"")</f>
        <v/>
      </c>
      <c r="CH22" s="233" t="str">
        <f>IF(Deník!$R22&lt;&gt;"",IF(Deník!$AB22="TP3",IF(AND(Deník!$R22&gt;=0,Deník!$R22&lt;=1),"BE",Deník!$R22),""),"")</f>
        <v/>
      </c>
      <c r="CI22" s="233" t="str">
        <f>IF(Deník!$R22&lt;&gt;"",IF(Deník!$AB22="Trailing SL",IF(AND(Deník!$R22&gt;=0,Deník!$R22&lt;=1),"BE",Deník!$R22),""),"")</f>
        <v/>
      </c>
      <c r="CJ22" s="233" t="str">
        <f>IF(Deník!$R22&lt;&gt;"",IF(Deník!$AB22="Manual",IF(AND(Deník!$R22&gt;=0,Deník!$R22&lt;=1),"BE",Deník!$R22),""),"")</f>
        <v/>
      </c>
      <c r="CK22" s="233"/>
      <c r="CL22" s="233">
        <f>IF(Deník!$R22&lt;0,IF(Deník!$AC22=Statistika!$F$117,Deník!$R22,""),"")</f>
        <v>-25.999999999999357</v>
      </c>
      <c r="CM22" s="233" t="str">
        <f>IF(Deník!$R22&lt;0,IF(Deník!$AC22=Statistika!$F$118,Deník!$R22,""),"")</f>
        <v/>
      </c>
      <c r="CN22" s="233" t="str">
        <f>IF(Deník!$R22&lt;0,IF(Deník!$AC22=Statistika!$F$119,Deník!$R22,""),"")</f>
        <v/>
      </c>
      <c r="CO22" s="233" t="str">
        <f>IF(Deník!$R22&lt;0,IF(Deník!$AC22=Statistika!$F$120,Deník!$R22,""),"")</f>
        <v/>
      </c>
      <c r="CP22" s="233" t="str">
        <f>IF(Deník!$R22&lt;0,IF(Deník!$AC22=Statistika!$F$121,Deník!$R22,""),"")</f>
        <v/>
      </c>
      <c r="CQ22" s="233" t="str">
        <f>IF(Deník!$R22&lt;0,IF(Deník!$AC22=Statistika!$F$122,Deník!$R22,""),"")</f>
        <v/>
      </c>
      <c r="CR22" s="233" t="str">
        <f>IF(Deník!$R22&lt;0,IF(Deník!$AC22=Statistika!$F$123,Deník!$R22,""),"")</f>
        <v/>
      </c>
      <c r="CS22" s="233" t="str">
        <f>IF(Deník!$R22&lt;0,IF(Deník!$AC22=Statistika!$F$124,Deník!$R22,""),"")</f>
        <v/>
      </c>
      <c r="CT22" s="233" t="str">
        <f>IF(Deník!$R22&lt;0,IF(Deník!$AC22=Statistika!$F$125,Deník!$R22,""),"")</f>
        <v/>
      </c>
      <c r="CU22" s="233"/>
      <c r="CV22" s="233" t="str">
        <f>IF(Deník!$R22&lt;0,IF(Deník!$AD22=$CV$2,Deník!$R22,""),"")</f>
        <v/>
      </c>
      <c r="CW22" s="233" t="str">
        <f>IF(Deník!$R22&lt;0,IF(Deník!$AD22=$CW$2,Deník!$R22,""),"")</f>
        <v/>
      </c>
      <c r="CX22" s="233" t="str">
        <f>IF(Deník!$R22&lt;0,IF(Deník!$AD22=$CX$2,Deník!$R22,""),"")</f>
        <v/>
      </c>
      <c r="CY22" s="233" t="str">
        <f>IF(Deník!$R22&lt;0,IF(Deník!$AD22=$CY$2,Deník!$R22,""),"")</f>
        <v/>
      </c>
      <c r="CZ22" s="233" t="str">
        <f>IF(Deník!$R22&lt;0,IF(Deník!$AD22=$CZ$2,Deník!$R22,""),"")</f>
        <v/>
      </c>
      <c r="DL22" s="221">
        <f t="shared" si="5"/>
        <v>91384.04</v>
      </c>
      <c r="DM22" s="220">
        <f t="shared" si="3"/>
        <v>-8.6159600000000114E-2</v>
      </c>
      <c r="DO22" s="50">
        <f>Deník!W23</f>
        <v>-1532.89</v>
      </c>
      <c r="DP22" s="102" t="str">
        <f>IF(AND(Deník!W23&gt;0),1,"")</f>
        <v/>
      </c>
      <c r="DQ22" s="102">
        <f>IF(AND(Deník!W23&lt;=0),1,"")</f>
        <v>1</v>
      </c>
      <c r="DR22" s="227"/>
      <c r="DS22" s="228"/>
      <c r="DT22" s="85"/>
      <c r="DU22" s="54" t="str">
        <f>IF(MONTH(Deník!$C22)=DU$2,Deník!$W22,"")</f>
        <v/>
      </c>
      <c r="DV22" s="222" t="str">
        <f>IF(MONTH(Deník!$C22)=DV$2,Deník!$W22,"")</f>
        <v/>
      </c>
      <c r="DW22" s="222" t="str">
        <f>IF(MONTH(Deník!$C22)=DW$2,Deník!$W22,"")</f>
        <v/>
      </c>
      <c r="DX22" s="222" t="str">
        <f>IF(MONTH(Deník!$C22)=DX$2,Deník!$W22,"")</f>
        <v/>
      </c>
      <c r="DY22" s="222" t="str">
        <f>IF(MONTH(Deník!$C22)=DY$2,Deník!$W22,"")</f>
        <v/>
      </c>
      <c r="DZ22" s="222">
        <f>IF(MONTH(Deník!$C22)=DZ$2,Deník!$W22,"")</f>
        <v>-1272.23</v>
      </c>
      <c r="EA22" s="222" t="str">
        <f>IF(MONTH(Deník!$C22)=EA$2,Deník!$W22,"")</f>
        <v/>
      </c>
      <c r="EB22" s="222" t="str">
        <f>IF(MONTH(Deník!$C22)=EB$2,Deník!$W22,"")</f>
        <v/>
      </c>
      <c r="EC22" s="222" t="str">
        <f>IF(MONTH(Deník!$C22)=EC$2,Deník!$W22,"")</f>
        <v/>
      </c>
      <c r="ED22" s="222" t="str">
        <f>IF(MONTH(Deník!$C22)=ED$2,Deník!$W22,"")</f>
        <v/>
      </c>
      <c r="EE22" s="222" t="str">
        <f>IF(MONTH(Deník!$C22)=EE$2,Deník!$W22,"")</f>
        <v/>
      </c>
      <c r="EF22" s="222" t="str">
        <f>IF(MONTH(Deník!$C22)=EF$2,Deník!$W22,"")</f>
        <v/>
      </c>
      <c r="EI22" s="600">
        <f>IF(Deník!$W22&lt;&gt;"",IF(Deník!$B22=Statistika!$F$63,Deník!$W22,""),"")</f>
        <v>-1272.23</v>
      </c>
      <c r="EJ22" s="13" t="str">
        <f>IF(Deník!$W22&lt;&gt;"",IF(Deník!$B22=Statistika!$F$64,Deník!$W22,""),"")</f>
        <v/>
      </c>
      <c r="EK22" s="13" t="str">
        <f>IF(Deník!$W22&lt;&gt;"",IF(Deník!$B22=Statistika!$F$65,Deník!$W22,""),"")</f>
        <v/>
      </c>
      <c r="EL22" s="13" t="str">
        <f>IF(Deník!$W22&lt;&gt;"",IF(Deník!$B22=Statistika!$F$66,Deník!$W22,""),"")</f>
        <v/>
      </c>
      <c r="EM22" s="13" t="str">
        <f>IF(Deník!$W22&lt;&gt;"",IF(Deník!$B22=Statistika!$F$67,Deník!$W22,""),"")</f>
        <v/>
      </c>
      <c r="EN22" s="13" t="str">
        <f>IF(Deník!$W22&lt;&gt;"",IF(Deník!$B22=Statistika!$F$68,Deník!$W22,""),"")</f>
        <v/>
      </c>
      <c r="EO22" s="13" t="str">
        <f>IF(Deník!$W22&lt;&gt;"",IF(Deník!$B22=Statistika!$F$69,Deník!$W22,""),"")</f>
        <v/>
      </c>
      <c r="EP22" s="601" t="str">
        <f>IF(Deník!$W22&lt;&gt;"",IF(Deník!$B22=Statistika!$F$70,Deník!$W22,""),"")</f>
        <v/>
      </c>
      <c r="EQ22" s="90"/>
      <c r="ER22" s="63" t="str">
        <f>IF(Deník!$W22&lt;&gt;"",IF(Deník!$J22="L",Deník!$W22,""),"")</f>
        <v/>
      </c>
      <c r="ES22" s="13">
        <f>IF(Deník!$W22&lt;&gt;"",IF(Deník!$J22="S",Deník!$W22,""),"")</f>
        <v>-1272.23</v>
      </c>
      <c r="ET22" s="95"/>
      <c r="EU22" s="88"/>
      <c r="EV22" s="63">
        <f>IF(WEEKDAY(Deník!$C22,2)=1,Deník!$W22,"")</f>
        <v>-1272.23</v>
      </c>
      <c r="EW22" s="13" t="str">
        <f>IF(WEEKDAY(Deník!$C22,2)=2,Deník!$W22,"")</f>
        <v/>
      </c>
      <c r="EX22" s="13" t="str">
        <f>IF(WEEKDAY(Deník!$C22,2)=3,Deník!$W22,"")</f>
        <v/>
      </c>
      <c r="EY22" s="13" t="str">
        <f>IF(WEEKDAY(Deník!$C22,2)=4,Deník!$W22,"")</f>
        <v/>
      </c>
      <c r="EZ22" s="60" t="str">
        <f>IF(WEEKDAY(Deník!$C22,2)=5,Deník!$W22,"")</f>
        <v/>
      </c>
      <c r="FA22" s="99"/>
      <c r="FB22" s="100">
        <f>Deník!D22</f>
        <v>0.67013888888888884</v>
      </c>
      <c r="FC22" s="63" t="str">
        <f>IF($FB22&lt;&gt;"",IF(AND($FB22&gt;=FC$2,$FB22&lt;=FC$3),Deník!$W22,""))</f>
        <v/>
      </c>
      <c r="FD22" s="63" t="str">
        <f>IF($FB22&lt;&gt;"",IF(AND($FB22&gt;=FD$2,$FB22&lt;=FD$3),Deník!$W22,""))</f>
        <v/>
      </c>
      <c r="FE22" s="63" t="str">
        <f>IF($FB22&lt;&gt;"",IF(AND($FB22&gt;=FE$2,$FB22&lt;=FE$3),Deník!$W22,""))</f>
        <v/>
      </c>
      <c r="FF22" s="63" t="str">
        <f>IF($FB22&lt;&gt;"",IF(AND($FB22&gt;=FF$2,$FB22&lt;=FF$3),Deník!$W22,""))</f>
        <v/>
      </c>
      <c r="FG22" s="63" t="str">
        <f>IF($FB22&lt;&gt;"",IF(AND($FB22&gt;=FG$2,$FB22&lt;=FG$3),Deník!$W22,""))</f>
        <v/>
      </c>
      <c r="FH22" s="63" t="str">
        <f>IF($FB22&lt;&gt;"",IF(AND($FB22&gt;=FH$2,$FB22&lt;=FH$3),Deník!$W22,""))</f>
        <v/>
      </c>
      <c r="FI22" s="63" t="str">
        <f>IF($FB22&lt;&gt;"",IF(AND($FB22&gt;=FI$2,$FB22&lt;=FI$3),Deník!$W22,""))</f>
        <v/>
      </c>
      <c r="FJ22" s="63">
        <f>IF($FB22&lt;&gt;"",IF(AND($FB22&gt;=FJ$2,$FB22&lt;=FJ$3),Deník!$W22,""))</f>
        <v>-1272.23</v>
      </c>
      <c r="FK22" s="63" t="str">
        <f>IF($FB22&lt;&gt;"",IF(AND($FB22&gt;=FK$2,$FB22&lt;=FK$3),Deník!$W22,""))</f>
        <v/>
      </c>
      <c r="FL22" s="63" t="str">
        <f>IF($FB22&lt;&gt;"",IF(AND($FB22&gt;=FL$2,$FB22&lt;=FL$3),Deník!$W22,""))</f>
        <v/>
      </c>
      <c r="FM22" s="63" t="str">
        <f>IF($FB22&lt;&gt;"",IF(AND($FB22&gt;=FM$2,$FB22&lt;=FM$3),Deník!$W22,""))</f>
        <v/>
      </c>
      <c r="FN22" s="13"/>
      <c r="FO22" s="20" t="str">
        <f>IF(Deník!$W22&gt;1,Deník!$W22,"")</f>
        <v/>
      </c>
      <c r="FP22" s="20">
        <f>IF(Deník!$W22&lt;0,Deník!$W22,"")</f>
        <v>-1272.23</v>
      </c>
      <c r="FQ22" s="17"/>
      <c r="FS22" s="233"/>
      <c r="FT22" s="233" t="str">
        <f>IF(Deník!$W22&lt;&gt;"",IF(Deník!$Y22=Statistika!$F$78,Deník!$W22,""),"")</f>
        <v/>
      </c>
      <c r="FU22" s="233">
        <f>IF(Deník!$W22&lt;&gt;"",IF(Deník!$Y22=Statistika!$F$79,Deník!$W22,""),"")</f>
        <v>-1272.23</v>
      </c>
      <c r="FV22" s="233" t="str">
        <f>IF(Deník!$W22&lt;&gt;"",IF(Deník!$Y22=Statistika!$F$80,Deník!$W22,""),"")</f>
        <v/>
      </c>
      <c r="FW22" s="233" t="str">
        <f>IF(Deník!$W22&lt;&gt;"",IF(Deník!$Y22=Statistika!$F$81,Deník!$W22,""),"")</f>
        <v/>
      </c>
      <c r="FX22" s="233" t="str">
        <f>IF(Deník!$W22&lt;&gt;"",IF(Deník!$Y22=Statistika!$F$82,Deník!$W22,""),"")</f>
        <v/>
      </c>
      <c r="FY22" s="233" t="str">
        <f>IF(Deník!$W22&lt;&gt;"",IF(Deník!$Y22=Statistika!$F$83,Deník!$W22,""),"")</f>
        <v/>
      </c>
      <c r="FZ22" s="233" t="str">
        <f>IF(Deník!$W22&lt;&gt;"",IF(Deník!$Y22=Statistika!$F$84,Deník!$W22,""),"")</f>
        <v/>
      </c>
      <c r="GA22" s="233" t="str">
        <f>IF(Deník!$W22&lt;&gt;"",IF(Deník!$Y22=Statistika!$F$85,Deník!$W22,""),"")</f>
        <v/>
      </c>
      <c r="GB22" s="233" t="str">
        <f>IF(Deník!$W22&lt;&gt;"",IF(Deník!$Y22=Statistika!$F$86,Deník!$W22,""),"")</f>
        <v/>
      </c>
      <c r="GC22" s="233" t="str">
        <f>IF(Deník!$W22&lt;&gt;"",IF(Deník!$Y22=Statistika!$F$87,Deník!$W22,""),"")</f>
        <v/>
      </c>
      <c r="GD22" s="233" t="str">
        <f>IF(Deník!$W22&lt;&gt;"",IF(Deník!$Y22=Statistika!$F$88,Deník!$W22,""),"")</f>
        <v/>
      </c>
      <c r="GE22" s="233" t="str">
        <f>IF(Deník!$W22&lt;&gt;"",IF(Deník!$Y22=Statistika!$F$89,Deník!$W22,""),"")</f>
        <v/>
      </c>
      <c r="GF22" s="233" t="str">
        <f>IF(Deník!$W22&lt;&gt;"",IF(Deník!$Y22=Statistika!$F$90,Deník!$W22,""),"")</f>
        <v/>
      </c>
      <c r="GG22" s="233" t="str">
        <f>IF(Deník!$W22&lt;&gt;"",IF(Deník!$Y22=Statistika!$F$91,Deník!$W22,""),"")</f>
        <v/>
      </c>
      <c r="GH22" s="233"/>
      <c r="GI22" s="233">
        <f>IF(Deník!$W22&lt;&gt;"",IF(Deník!$AB22=Statistika!$L$100,Deník!$W22,""),"")</f>
        <v>-1272.23</v>
      </c>
      <c r="GJ22" s="233" t="str">
        <f>IF(Deník!$W22&lt;&gt;"",IF(Deník!$AB22=Statistika!$L$101,Deník!$W22,""),"")</f>
        <v/>
      </c>
      <c r="GK22" s="233" t="str">
        <f>IF(Deník!$W22&lt;&gt;"",IF(Deník!$AB22=Statistika!$L$102,Deník!$W22,""),"")</f>
        <v/>
      </c>
      <c r="GL22" s="233" t="str">
        <f>IF(Deník!$W22&lt;&gt;"",IF(Deník!$AB22=Statistika!$L$103,Deník!$W22,""),"")</f>
        <v/>
      </c>
      <c r="GM22" s="233" t="str">
        <f>IF(Deník!$W22&lt;&gt;"",IF(Deník!$AB22=Statistika!$L$104,Deník!$W22,""),"")</f>
        <v/>
      </c>
      <c r="GN22" s="233" t="str">
        <f>IF(Deník!$W22&lt;&gt;"",IF(Deník!$AB22=Statistika!$L$105,Deník!$W22,""),"")</f>
        <v/>
      </c>
      <c r="GO22" s="233" t="str">
        <f>IF(Deník!$W22&lt;&gt;"",IF(Deník!$AB22=Statistika!$L$106,Deník!$W22,""),"")</f>
        <v/>
      </c>
      <c r="GP22" s="233" t="str">
        <f>IF(Deník!$W22&lt;&gt;"",IF(Deník!$AB22=Statistika!$L$107,Deník!$W22,""),"")</f>
        <v/>
      </c>
      <c r="GQ22" s="233" t="str">
        <f>IF(Deník!$W22&lt;&gt;"",IF(Deník!$AB22=Statistika!$L$108,Deník!$W22,""),"")</f>
        <v/>
      </c>
      <c r="GS22" s="233">
        <f>IF(Deník!$W22&lt;0,IF(Deník!$AC22=Statistika!$F$117,Deník!$W22,""),"")</f>
        <v>-1272.23</v>
      </c>
      <c r="GT22" s="233" t="str">
        <f>IF(Deník!$W22&lt;0,IF(Deník!$AC22=Statistika!$F$118,Deník!$W22,""),"")</f>
        <v/>
      </c>
      <c r="GU22" s="233" t="str">
        <f>IF(Deník!$W22&lt;0,IF(Deník!$AC22=Statistika!$F$119,Deník!$W22,""),"")</f>
        <v/>
      </c>
      <c r="GV22" s="233" t="str">
        <f>IF(Deník!$W22&lt;0,IF(Deník!$AC22=Statistika!$F$120,Deník!$W22,""),"")</f>
        <v/>
      </c>
      <c r="GW22" s="233" t="str">
        <f>IF(Deník!$W22&lt;0,IF(Deník!$AC22=Statistika!$F$121,Deník!$W22,""),"")</f>
        <v/>
      </c>
      <c r="GX22" s="233" t="str">
        <f>IF(Deník!$W22&lt;0,IF(Deník!$AC22=Statistika!$F$122,Deník!$W22,""),"")</f>
        <v/>
      </c>
      <c r="GY22" s="233" t="str">
        <f>IF(Deník!$W22&lt;0,IF(Deník!$AC22=Statistika!$F$123,Deník!$W22,""),"")</f>
        <v/>
      </c>
      <c r="GZ22" s="233" t="str">
        <f>IF(Deník!$W22&lt;0,IF(Deník!$AC22=Statistika!$F$124,Deník!$W22,""),"")</f>
        <v/>
      </c>
      <c r="HA22" s="233" t="str">
        <f>IF(Deník!$W22&lt;0,IF(Deník!$AC22=Statistika!$F$125,Deník!$W22,""),"")</f>
        <v/>
      </c>
      <c r="HC22" s="233" t="str">
        <f>IF(Deník!$W22&lt;0,IF(Deník!$AD22=Statistika!$F$133,Deník!$W22,""),"")</f>
        <v/>
      </c>
      <c r="HD22" s="233" t="str">
        <f>IF(Deník!$W22&lt;0,IF(Deník!$AD22=Statistika!$F$134,Deník!$W22,""),"")</f>
        <v/>
      </c>
      <c r="HE22" s="233" t="str">
        <f>IF(Deník!$W22&lt;0,IF(Deník!$AD22=Statistika!$F$135,Deník!$W22,""),"")</f>
        <v/>
      </c>
      <c r="HF22" s="233" t="str">
        <f>IF(Deník!$W22&lt;0,IF(Deník!$AD22=Statistika!$F$136,Deník!$W22,""),"")</f>
        <v/>
      </c>
      <c r="HG22" s="233" t="str">
        <f>IF(Deník!$W22&lt;0,IF(Deník!$AD22=Statistika!$F$137,Deník!$W22,""),"")</f>
        <v/>
      </c>
      <c r="ID22" s="8">
        <f>Tabulka4[[#This Row],[Sloupec3]]</f>
        <v>42163</v>
      </c>
      <c r="IE22" s="17" t="str">
        <f>IF(AND([1]Deník!$C22&gt;='[1]Měsíční shrnutí'!$D$1,[1]Deník!$C22&lt;='[1]Měsíční shrnutí'!$F$1),[1]Deník!$X22,"")</f>
        <v/>
      </c>
      <c r="IF22" s="17"/>
      <c r="IG22" s="17"/>
    </row>
    <row r="23" spans="1:242">
      <c r="A23" s="8">
        <f>Deník!C24</f>
        <v>42164</v>
      </c>
      <c r="B23" s="50">
        <f>Deník!R24</f>
        <v>-53.299999999999272</v>
      </c>
      <c r="C23" s="102" t="str">
        <f>IF(AND(Deník!R24&gt;1,Deník!R24&lt;&gt;""),1,"")</f>
        <v/>
      </c>
      <c r="D23" s="102">
        <f>IF(AND(Deník!R24&lt;=0,Deník!R24&lt;&gt;""),1,"")</f>
        <v>1</v>
      </c>
      <c r="E23" s="103" t="str">
        <f>IF(AND(Deník!R24&gt;=0,Deník!R24&lt;=1),1,"")</f>
        <v/>
      </c>
      <c r="F23" s="79">
        <f>IF(Deník!R24&lt;&gt;"",Deník!R24+F22,"")</f>
        <v>-252.19999999999584</v>
      </c>
      <c r="G23" s="85"/>
      <c r="H23" s="54" t="str">
        <f>IF(MONTH(Deník!$C23)=H$2,IF(AND(Deník!$R23&gt;=0,Deník!$R23&lt;=1),"BE",Deník!$R23),"")</f>
        <v/>
      </c>
      <c r="I23" s="11" t="str">
        <f>IF(MONTH(Deník!$C23)=I$2,IF(AND(Deník!$R23&gt;=0,Deník!$R23&lt;=1),"BE",Deník!$R23),"")</f>
        <v/>
      </c>
      <c r="J23" s="11" t="str">
        <f>IF(MONTH(Deník!$C23)=J$2,IF(AND(Deník!$R23&gt;=0,Deník!$R23&lt;=1),"BE",Deník!$R23),"")</f>
        <v/>
      </c>
      <c r="K23" s="11" t="str">
        <f>IF(MONTH(Deník!$C23)=K$2,IF(AND(Deník!$R23&gt;=0,Deník!$R23&lt;=1),"BE",Deník!$R23),"")</f>
        <v/>
      </c>
      <c r="L23" s="11" t="str">
        <f>IF(MONTH(Deník!$C23)=L$2,IF(AND(Deník!$R23&gt;=0,Deník!$R23&lt;=1),"BE",Deník!$R23),"")</f>
        <v/>
      </c>
      <c r="M23" s="11">
        <f>IF(MONTH(Deník!$C23)=M$2,IF(AND(Deník!$R23&gt;=0,Deník!$R23&lt;=1),"BE",Deník!$R23),"")</f>
        <v>-55.799999999999272</v>
      </c>
      <c r="N23" s="11" t="str">
        <f>IF(MONTH(Deník!$C23)=N$2,IF(AND(Deník!$R23&gt;=0,Deník!$R23&lt;=1),"BE",Deník!$R23),"")</f>
        <v/>
      </c>
      <c r="O23" s="11" t="str">
        <f>IF(MONTH(Deník!$C23)=O$2,IF(AND(Deník!$R23&gt;=0,Deník!$R23&lt;=1),"BE",Deník!$R23),"")</f>
        <v/>
      </c>
      <c r="P23" s="11" t="str">
        <f>IF(MONTH(Deník!$C23)=P$2,IF(AND(Deník!$R23&gt;=0,Deník!$R23&lt;=1),"BE",Deník!$R23),"")</f>
        <v/>
      </c>
      <c r="Q23" s="11" t="str">
        <f>IF(MONTH(Deník!$C23)=Q$2,IF(AND(Deník!$R23&gt;=0,Deník!$R23&lt;=1),"BE",Deník!$R23),"")</f>
        <v/>
      </c>
      <c r="R23" s="11" t="str">
        <f>IF(MONTH(Deník!$C23)=R$2,IF(AND(Deník!$R23&gt;=0,Deník!$R23&lt;=1),"BE",Deník!$R23),"")</f>
        <v/>
      </c>
      <c r="S23" s="57" t="str">
        <f>IF(MONTH(Deník!$C23)=S$2,IF(AND(Deník!$R23&gt;=0,Deník!$R23&lt;=1),"BE",Deník!$R23),"")</f>
        <v/>
      </c>
      <c r="U23" s="12"/>
      <c r="V23" s="12"/>
      <c r="X23" s="600" t="str">
        <f>IF(Deník!$R23&lt;&gt;"",IF(Deník!$B23=Statistika!$F$63,IF(AND(Deník!$R23&gt;=0,Deník!$R23&lt;=1),"BE",Deník!$R23),""),"")</f>
        <v/>
      </c>
      <c r="Y23" s="13" t="str">
        <f>IF(Deník!$R23&lt;&gt;"",IF(Deník!$B23=Statistika!$F$64,IF(AND(Deník!$R23&gt;=0,Deník!$R23&lt;=1),"BE",Deník!$R23),""),"")</f>
        <v/>
      </c>
      <c r="Z23" s="13" t="str">
        <f>IF(Deník!$R23&lt;&gt;"",IF(Deník!$B23=Statistika!$F$65,IF(AND(Deník!$R23&gt;=0,Deník!$R23&lt;=1),"BE",Deník!$R23),""),"")</f>
        <v/>
      </c>
      <c r="AA23" s="13">
        <f>IF(Deník!$R23&lt;&gt;"",IF(Deník!$B23=Statistika!$F$66,IF(AND(Deník!$R23&gt;=0,Deník!$R23&lt;=1),"BE",Deník!$R23),""),"")</f>
        <v>-55.799999999999272</v>
      </c>
      <c r="AB23" s="13" t="str">
        <f>IF(Deník!$R23&lt;&gt;"",IF(Deník!$B23=Statistika!$F$67,IF(AND(Deník!$R23&gt;=0,Deník!$R23&lt;=1),"BE",Deník!$R23),""),"")</f>
        <v/>
      </c>
      <c r="AC23" s="13" t="str">
        <f>IF(Deník!$R23&lt;&gt;"",IF(Deník!$B23=Statistika!$F$68,IF(AND(Deník!$R23&gt;=0,Deník!$R23&lt;=1),"BE",Deník!$R23),""),"")</f>
        <v/>
      </c>
      <c r="AD23" s="13" t="str">
        <f>IF(Deník!$R23&lt;&gt;"",IF(Deník!$B23=Statistika!$F$69,IF(AND(Deník!$R23&gt;=0,Deník!$R23&lt;=1),"BE",Deník!$R23),""),"")</f>
        <v/>
      </c>
      <c r="AE23" s="601" t="str">
        <f>IF(Deník!$R23&lt;&gt;"",IF(Deník!$B23=Statistika!$F$70,IF(AND(Deník!$R23&gt;=0,Deník!$R23&lt;=1),"BE",Deník!$R23),""),"")</f>
        <v/>
      </c>
      <c r="AF23" s="90"/>
      <c r="AG23" s="63">
        <f>IF(Deník!$R23&lt;&gt;"",IF(Deník!$J23="L",IF(AND(Deník!$R23&gt;=0,Deník!$R23&lt;=1),"BE",Deník!$R23),""),"")</f>
        <v>-55.799999999999272</v>
      </c>
      <c r="AH23" s="13" t="str">
        <f>IF(Deník!$R23&lt;&gt;"",IF(Deník!$J23="S",IF(AND(Deník!$R23&gt;=0,Deník!$R23&lt;=1),"BE",Deník!$R23),""),"")</f>
        <v/>
      </c>
      <c r="AI23" s="95"/>
      <c r="AJ23" s="71">
        <f>IF(Deník!N24&lt;&gt;"",Deník!N24*-1,"")</f>
        <v>-53.299999999999272</v>
      </c>
      <c r="AK23" s="88"/>
      <c r="AL23" s="63" t="str">
        <f>IF(WEEKDAY(Deník!$C23,2)=1,IF(AND(Deník!$R23&gt;=0,Deník!$R23&lt;=1),"BE",Deník!$R23),"")</f>
        <v/>
      </c>
      <c r="AM23" s="13">
        <f>IF(WEEKDAY(Deník!$C23,2)=2,IF(AND(Deník!$R23&gt;=0,Deník!$R23&lt;=1),"BE",Deník!$R23),"")</f>
        <v>-55.799999999999272</v>
      </c>
      <c r="AN23" s="13" t="str">
        <f>IF(WEEKDAY(Deník!$C23,2)=3,IF(AND(Deník!$R23&gt;=0,Deník!$R23&lt;=1),"BE",Deník!$R23),"")</f>
        <v/>
      </c>
      <c r="AO23" s="13" t="str">
        <f>IF(WEEKDAY(Deník!$C23,2)=4,IF(AND(Deník!$R23&gt;=0,Deník!$R23&lt;=1),"BE",Deník!$R23),"")</f>
        <v/>
      </c>
      <c r="AP23" s="60" t="str">
        <f>IF(WEEKDAY(Deník!$C23,2)=5,IF(AND(Deník!$R23&gt;=0,Deník!$R23&lt;=1),"BE",Deník!$R23),"")</f>
        <v/>
      </c>
      <c r="AQ23" s="99"/>
      <c r="AR23" s="100">
        <f>Deník!D23</f>
        <v>0.38958333333333334</v>
      </c>
      <c r="AS23" s="63" t="str">
        <f>IF(Deník!$D23&lt;&gt;"",IF(AND(Deník!$D23&gt;=AS$2,Deník!$D23&lt;=AS$3),IF(AND(Deník!$R23&gt;=0,Deník!$R23&lt;=1),"BE",Deník!$R23),""),"")</f>
        <v/>
      </c>
      <c r="AT23" s="63" t="str">
        <f>IF(Deník!$D23&lt;&gt;"",IF(AND(Deník!$D23&gt;=AT$2,Deník!$D23&lt;=AT$3),IF(AND(Deník!$R23&gt;=0,Deník!$R23&lt;=1),"BE",Deník!$R23),""),"")</f>
        <v/>
      </c>
      <c r="AU23" s="63" t="str">
        <f>IF(Deník!$D23&lt;&gt;"",IF(AND(Deník!$D23&gt;=AU$2,Deník!$D23&lt;=AU$3),IF(AND(Deník!$R23&gt;=0,Deník!$R23&lt;=1),"BE",Deník!$R23),""),"")</f>
        <v/>
      </c>
      <c r="AV23" s="63" t="str">
        <f>IF(Deník!$D23&lt;&gt;"",IF(AND(Deník!$D23&gt;=AV$2,Deník!$D23&lt;=AV$3),IF(AND(Deník!$R23&gt;=0,Deník!$R23&lt;=1),"BE",Deník!$R23),""),"")</f>
        <v/>
      </c>
      <c r="AW23" s="63">
        <f>IF(Deník!$D23&lt;&gt;"",IF(AND(Deník!$D23&gt;=AW$2,Deník!$D23&lt;=AW$3),IF(AND(Deník!$R23&gt;=0,Deník!$R23&lt;=1),"BE",Deník!$R23),""),"")</f>
        <v>-55.799999999999272</v>
      </c>
      <c r="AX23" s="63" t="str">
        <f>IF(Deník!$D23&lt;&gt;"",IF(AND(Deník!$D23&gt;=AX$2,Deník!$D23&lt;=AX$3),IF(AND(Deník!$R23&gt;=0,Deník!$R23&lt;=1),"BE",Deník!$R23),""),"")</f>
        <v/>
      </c>
      <c r="AY23" s="63" t="str">
        <f>IF(Deník!$D23&lt;&gt;"",IF(AND(Deník!$D23&gt;=AY$2,Deník!$D23&lt;=AY$3),IF(AND(Deník!$R23&gt;=0,Deník!$R23&lt;=1),"BE",Deník!$R23),""),"")</f>
        <v/>
      </c>
      <c r="AZ23" s="63" t="str">
        <f>IF(Deník!$D23&lt;&gt;"",IF(AND(Deník!$D23&gt;=AZ$2,Deník!$D23&lt;=AZ$3),IF(AND(Deník!$R23&gt;=0,Deník!$R23&lt;=1),"BE",Deník!$R23),""),"")</f>
        <v/>
      </c>
      <c r="BA23" s="63" t="str">
        <f>IF(Deník!$D23&lt;&gt;"",IF(AND(Deník!$D23&gt;=BA$2,Deník!$D23&lt;=BA$3),IF(AND(Deník!$R23&gt;=0,Deník!$R23&lt;=1),"BE",Deník!$R23),""),"")</f>
        <v/>
      </c>
      <c r="BB23" s="63" t="str">
        <f>IF(Deník!$D23&lt;&gt;"",IF(AND(Deník!$D23&gt;=BB$2,Deník!$D23&lt;=BB$3),IF(AND(Deník!$R23&gt;=0,Deník!$R23&lt;=1),"BE",Deník!$R23),""),"")</f>
        <v/>
      </c>
      <c r="BC23" s="71" t="str">
        <f>IF(Deník!$D23&lt;&gt;"",IF(AND(Deník!$D23&gt;=BC$2,Deník!$D23&lt;=BC$3),IF(AND(Deník!$R23&gt;=0,Deník!$R23&lt;=1),"BE",Deník!$R23),""),"")</f>
        <v/>
      </c>
      <c r="BD23" s="20">
        <f>IF(Deník!$J24="S",(Deník!$M24-Deník!$K24),IF(Deník!$J24="L",(Deník!$K24-Deník!$M24),""))</f>
        <v>53.299999999999272</v>
      </c>
      <c r="BE23" s="20">
        <f>IF(Deník!$J24="S",(Deník!$K24-Deník!$O24),IF(Deník!$J24="L",(Deník!$O24-Deník!$K24),""))</f>
        <v>63.399999999999636</v>
      </c>
      <c r="BF23" s="20">
        <f>IF(Deník!$J24="S",(Deník!$K24-Deník!$L24),IF(Deník!$J24="L",(Deník!$L24-Deník!$K24),""))</f>
        <v>-53.299999999999272</v>
      </c>
      <c r="BG23" s="20">
        <f>IF(Deník!$J24="S",(Deník!$K24-Deník!$S24),IF(Deník!$J24="L",(Deník!$S24-Deník!$K24),""))</f>
        <v>-195.39999999999964</v>
      </c>
      <c r="BH23" s="20">
        <f>IF(Deník!$J24="S",(Deník!$K24-Deník!$U24),IF(Deník!$J24="L",(Deník!$U24-Deník!$K24),""))</f>
        <v>13.299999999999272</v>
      </c>
      <c r="BI23" s="20" t="str">
        <f>IF(Deník!$R23&gt;1,Deník!$R23,"")</f>
        <v/>
      </c>
      <c r="BJ23" s="20">
        <f>IF(Deník!$R23&lt;0,Deník!$R23,"")</f>
        <v>-55.799999999999272</v>
      </c>
      <c r="BK23" s="17"/>
      <c r="BM23" s="233" t="str">
        <f>IF(Deník!$R23&lt;&gt;"",IF(Deník!$Y23=Statistika!$F$78,IF(AND(Deník!$R23&gt;=0,Deník!$R23&lt;=1),"BE",Deník!$R23),""),"")</f>
        <v/>
      </c>
      <c r="BN23" s="233" t="str">
        <f>IF(Deník!$R23&lt;&gt;"",IF(Deník!$Y23=Statistika!$F$79,IF(AND(Deník!$R23&gt;=0,Deník!$R23&lt;=1),"BE",Deník!$R23),""),"")</f>
        <v/>
      </c>
      <c r="BO23" s="233" t="str">
        <f>IF(Deník!$R23&lt;&gt;"",IF(Deník!$Y23=Statistika!$F$80,IF(AND(Deník!$R23&gt;=0,Deník!$R23&lt;=1),"BE",Deník!$R23),""),"")</f>
        <v/>
      </c>
      <c r="BP23" s="233" t="str">
        <f>IF(Deník!$R23&lt;&gt;"",IF(Deník!$Y23=Statistika!$F$81,IF(AND(Deník!$R23&gt;=0,Deník!$R23&lt;=1),"BE",Deník!$R23),""),"")</f>
        <v/>
      </c>
      <c r="BQ23" s="233" t="str">
        <f>IF(Deník!$R23&lt;&gt;"",IF(Deník!$Y23=Statistika!$F$82,IF(AND(Deník!$R23&gt;=0,Deník!$R23&lt;=1),"BE",Deník!$R23),""),"")</f>
        <v/>
      </c>
      <c r="BR23" s="233">
        <f>IF(Deník!$R23&lt;&gt;"",IF(Deník!$Y23=Statistika!$F$83,IF(AND(Deník!$R23&gt;=0,Deník!$R23&lt;=1),"BE",Deník!$R23),""),"")</f>
        <v>-55.799999999999272</v>
      </c>
      <c r="BS23" s="233" t="str">
        <f>IF(Deník!$R23&lt;&gt;"",IF(Deník!$Y23=Statistika!$F$84,IF(AND(Deník!$R23&gt;=0,Deník!$R23&lt;=1),"BE",Deník!$R23),""),"")</f>
        <v/>
      </c>
      <c r="BT23" s="233" t="str">
        <f>IF(Deník!$R23&lt;&gt;"",IF(Deník!$Y23=Statistika!$F$85,IF(AND(Deník!$R23&gt;=0,Deník!$R23&lt;=1),"BE",Deník!$R23),""),"")</f>
        <v/>
      </c>
      <c r="BU23" s="233" t="str">
        <f>IF(Deník!$R23&lt;&gt;"",IF(Deník!$Y23=Statistika!$F$86,IF(AND(Deník!$R23&gt;=0,Deník!$R23&lt;=1),"BE",Deník!$R23),""),"")</f>
        <v/>
      </c>
      <c r="BV23" s="233" t="str">
        <f>IF(Deník!$R23&lt;&gt;"",IF(Deník!$Y23=Statistika!$F$87,IF(AND(Deník!$R23&gt;=0,Deník!$R23&lt;=1),"BE",Deník!$R23),""),"")</f>
        <v/>
      </c>
      <c r="BW23" s="233" t="str">
        <f>IF(Deník!$R23&lt;&gt;"",IF(Deník!$Y23=Statistika!$F$88,IF(AND(Deník!$R23&gt;=0,Deník!$R23&lt;=1),"BE",Deník!$R23),""),"")</f>
        <v/>
      </c>
      <c r="BX23" s="233" t="str">
        <f>IF(Deník!$R23&lt;&gt;"",IF(Deník!$Y23=Statistika!$F$89,IF(AND(Deník!$R23&gt;=0,Deník!$R23&lt;=1),"BE",Deník!$R23),""),"")</f>
        <v/>
      </c>
      <c r="BY23" s="233" t="str">
        <f>IF(Deník!$R23&lt;&gt;"",IF(Deník!$Y23=Statistika!$F$90,IF(AND(Deník!$R23&gt;=0,Deník!$R23&lt;=1),"BE",Deník!$R23),""),"")</f>
        <v/>
      </c>
      <c r="BZ23" s="233" t="str">
        <f>IF(Deník!$R23&lt;&gt;"",IF(Deník!$Y23=Statistika!$F$91,IF(AND(Deník!$R23&gt;=0,Deník!$R23&lt;=1),"BE",Deník!$R23),""),"")</f>
        <v/>
      </c>
      <c r="CA23" s="233"/>
      <c r="CB23" s="233">
        <f>IF(Deník!$R23&lt;&gt;"",IF(Deník!$AB23="SL",IF(AND(Deník!$R23&gt;=0,Deník!$R23&lt;=1),"BE",Deník!$R23),""),"")</f>
        <v>-55.799999999999272</v>
      </c>
      <c r="CC23" s="233" t="str">
        <f>IF(Deník!$R23&lt;&gt;"",IF(Deník!$AB23="BE10",IF(AND(Deník!$R23&gt;=0,Deník!$R23&lt;=1),"BE",Deník!$R23),""),"")</f>
        <v/>
      </c>
      <c r="CD23" s="233" t="str">
        <f>IF(Deník!$R23&lt;&gt;"",IF(Deník!$AB23="BE15",IF(AND(Deník!$R23&gt;=0,Deník!$R23&lt;=1),"BE",Deník!$R23),""),"")</f>
        <v/>
      </c>
      <c r="CE23" s="233" t="str">
        <f>IF(Deník!$R23&lt;&gt;"",IF(Deník!$AB23="BE20",IF(AND(Deník!$R23&gt;=0,Deník!$R23&lt;=1),"BE",Deník!$R23),""),"")</f>
        <v/>
      </c>
      <c r="CF23" s="233" t="str">
        <f>IF(Deník!$R23&lt;&gt;"",IF(Deník!$AB23="TP1",IF(AND(Deník!$R23&gt;=0,Deník!$R23&lt;=1),"BE",Deník!$R23),""),"")</f>
        <v/>
      </c>
      <c r="CG23" s="233" t="str">
        <f>IF(Deník!$R23&lt;&gt;"",IF(Deník!$AB23="TP2",IF(AND(Deník!$R23&gt;=0,Deník!$R23&lt;=1),"BE",Deník!$R23),""),"")</f>
        <v/>
      </c>
      <c r="CH23" s="233" t="str">
        <f>IF(Deník!$R23&lt;&gt;"",IF(Deník!$AB23="TP3",IF(AND(Deník!$R23&gt;=0,Deník!$R23&lt;=1),"BE",Deník!$R23),""),"")</f>
        <v/>
      </c>
      <c r="CI23" s="233" t="str">
        <f>IF(Deník!$R23&lt;&gt;"",IF(Deník!$AB23="Trailing SL",IF(AND(Deník!$R23&gt;=0,Deník!$R23&lt;=1),"BE",Deník!$R23),""),"")</f>
        <v/>
      </c>
      <c r="CJ23" s="233" t="str">
        <f>IF(Deník!$R23&lt;&gt;"",IF(Deník!$AB23="Manual",IF(AND(Deník!$R23&gt;=0,Deník!$R23&lt;=1),"BE",Deník!$R23),""),"")</f>
        <v/>
      </c>
      <c r="CK23" s="233"/>
      <c r="CL23" s="233" t="str">
        <f>IF(Deník!$R23&lt;0,IF(Deník!$AC23=Statistika!$F$117,Deník!$R23,""),"")</f>
        <v/>
      </c>
      <c r="CM23" s="233" t="str">
        <f>IF(Deník!$R23&lt;0,IF(Deník!$AC23=Statistika!$F$118,Deník!$R23,""),"")</f>
        <v/>
      </c>
      <c r="CN23" s="233" t="str">
        <f>IF(Deník!$R23&lt;0,IF(Deník!$AC23=Statistika!$F$119,Deník!$R23,""),"")</f>
        <v/>
      </c>
      <c r="CO23" s="233" t="str">
        <f>IF(Deník!$R23&lt;0,IF(Deník!$AC23=Statistika!$F$120,Deník!$R23,""),"")</f>
        <v/>
      </c>
      <c r="CP23" s="233" t="str">
        <f>IF(Deník!$R23&lt;0,IF(Deník!$AC23=Statistika!$F$121,Deník!$R23,""),"")</f>
        <v/>
      </c>
      <c r="CQ23" s="233" t="str">
        <f>IF(Deník!$R23&lt;0,IF(Deník!$AC23=Statistika!$F$122,Deník!$R23,""),"")</f>
        <v/>
      </c>
      <c r="CR23" s="233" t="str">
        <f>IF(Deník!$R23&lt;0,IF(Deník!$AC23=Statistika!$F$123,Deník!$R23,""),"")</f>
        <v/>
      </c>
      <c r="CS23" s="233" t="str">
        <f>IF(Deník!$R23&lt;0,IF(Deník!$AC23=Statistika!$F$124,Deník!$R23,""),"")</f>
        <v/>
      </c>
      <c r="CT23" s="233" t="str">
        <f>IF(Deník!$R23&lt;0,IF(Deník!$AC23=Statistika!$F$125,Deník!$R23,""),"")</f>
        <v/>
      </c>
      <c r="CU23" s="233"/>
      <c r="CV23" s="233" t="str">
        <f>IF(Deník!$R23&lt;0,IF(Deník!$AD23=$CV$2,Deník!$R23,""),"")</f>
        <v/>
      </c>
      <c r="CW23" s="233" t="str">
        <f>IF(Deník!$R23&lt;0,IF(Deník!$AD23=$CW$2,Deník!$R23,""),"")</f>
        <v/>
      </c>
      <c r="CX23" s="233" t="str">
        <f>IF(Deník!$R23&lt;0,IF(Deník!$AD23=$CX$2,Deník!$R23,""),"")</f>
        <v/>
      </c>
      <c r="CY23" s="233" t="str">
        <f>IF(Deník!$R23&lt;0,IF(Deník!$AD23=$CY$2,Deník!$R23,""),"")</f>
        <v/>
      </c>
      <c r="CZ23" s="233" t="str">
        <f>IF(Deník!$R23&lt;0,IF(Deník!$AD23=$CZ$2,Deník!$R23,""),"")</f>
        <v/>
      </c>
      <c r="DL23" s="221">
        <f t="shared" si="5"/>
        <v>89919.579999999987</v>
      </c>
      <c r="DM23" s="220">
        <f t="shared" si="3"/>
        <v>-0.10080420000000012</v>
      </c>
      <c r="DO23" s="50">
        <f>Deník!W24</f>
        <v>-1464.46</v>
      </c>
      <c r="DP23" s="102" t="str">
        <f>IF(AND(Deník!W24&gt;0),1,"")</f>
        <v/>
      </c>
      <c r="DQ23" s="102">
        <f>IF(AND(Deník!W24&lt;=0),1,"")</f>
        <v>1</v>
      </c>
      <c r="DR23" s="227"/>
      <c r="DS23" s="228"/>
      <c r="DT23" s="85"/>
      <c r="DU23" s="54" t="str">
        <f>IF(MONTH(Deník!$C23)=DU$2,Deník!$W23,"")</f>
        <v/>
      </c>
      <c r="DV23" s="222" t="str">
        <f>IF(MONTH(Deník!$C23)=DV$2,Deník!$W23,"")</f>
        <v/>
      </c>
      <c r="DW23" s="222" t="str">
        <f>IF(MONTH(Deník!$C23)=DW$2,Deník!$W23,"")</f>
        <v/>
      </c>
      <c r="DX23" s="222" t="str">
        <f>IF(MONTH(Deník!$C23)=DX$2,Deník!$W23,"")</f>
        <v/>
      </c>
      <c r="DY23" s="222" t="str">
        <f>IF(MONTH(Deník!$C23)=DY$2,Deník!$W23,"")</f>
        <v/>
      </c>
      <c r="DZ23" s="222">
        <f>IF(MONTH(Deník!$C23)=DZ$2,Deník!$W23,"")</f>
        <v>-1532.89</v>
      </c>
      <c r="EA23" s="222" t="str">
        <f>IF(MONTH(Deník!$C23)=EA$2,Deník!$W23,"")</f>
        <v/>
      </c>
      <c r="EB23" s="222" t="str">
        <f>IF(MONTH(Deník!$C23)=EB$2,Deník!$W23,"")</f>
        <v/>
      </c>
      <c r="EC23" s="222" t="str">
        <f>IF(MONTH(Deník!$C23)=EC$2,Deník!$W23,"")</f>
        <v/>
      </c>
      <c r="ED23" s="222" t="str">
        <f>IF(MONTH(Deník!$C23)=ED$2,Deník!$W23,"")</f>
        <v/>
      </c>
      <c r="EE23" s="222" t="str">
        <f>IF(MONTH(Deník!$C23)=EE$2,Deník!$W23,"")</f>
        <v/>
      </c>
      <c r="EF23" s="222" t="str">
        <f>IF(MONTH(Deník!$C23)=EF$2,Deník!$W23,"")</f>
        <v/>
      </c>
      <c r="EI23" s="600" t="str">
        <f>IF(Deník!$W23&lt;&gt;"",IF(Deník!$B23=Statistika!$F$63,Deník!$W23,""),"")</f>
        <v/>
      </c>
      <c r="EJ23" s="13" t="str">
        <f>IF(Deník!$W23&lt;&gt;"",IF(Deník!$B23=Statistika!$F$64,Deník!$W23,""),"")</f>
        <v/>
      </c>
      <c r="EK23" s="13" t="str">
        <f>IF(Deník!$W23&lt;&gt;"",IF(Deník!$B23=Statistika!$F$65,Deník!$W23,""),"")</f>
        <v/>
      </c>
      <c r="EL23" s="13">
        <f>IF(Deník!$W23&lt;&gt;"",IF(Deník!$B23=Statistika!$F$66,Deník!$W23,""),"")</f>
        <v>-1532.89</v>
      </c>
      <c r="EM23" s="13" t="str">
        <f>IF(Deník!$W23&lt;&gt;"",IF(Deník!$B23=Statistika!$F$67,Deník!$W23,""),"")</f>
        <v/>
      </c>
      <c r="EN23" s="13" t="str">
        <f>IF(Deník!$W23&lt;&gt;"",IF(Deník!$B23=Statistika!$F$68,Deník!$W23,""),"")</f>
        <v/>
      </c>
      <c r="EO23" s="13" t="str">
        <f>IF(Deník!$W23&lt;&gt;"",IF(Deník!$B23=Statistika!$F$69,Deník!$W23,""),"")</f>
        <v/>
      </c>
      <c r="EP23" s="601" t="str">
        <f>IF(Deník!$W23&lt;&gt;"",IF(Deník!$B23=Statistika!$F$70,Deník!$W23,""),"")</f>
        <v/>
      </c>
      <c r="EQ23" s="90"/>
      <c r="ER23" s="63">
        <f>IF(Deník!$W23&lt;&gt;"",IF(Deník!$J23="L",Deník!$W23,""),"")</f>
        <v>-1532.89</v>
      </c>
      <c r="ES23" s="13" t="str">
        <f>IF(Deník!$W23&lt;&gt;"",IF(Deník!$J23="S",Deník!$W23,""),"")</f>
        <v/>
      </c>
      <c r="ET23" s="95"/>
      <c r="EU23" s="88"/>
      <c r="EV23" s="63" t="str">
        <f>IF(WEEKDAY(Deník!$C23,2)=1,Deník!$W23,"")</f>
        <v/>
      </c>
      <c r="EW23" s="13">
        <f>IF(WEEKDAY(Deník!$C23,2)=2,Deník!$W23,"")</f>
        <v>-1532.89</v>
      </c>
      <c r="EX23" s="13" t="str">
        <f>IF(WEEKDAY(Deník!$C23,2)=3,Deník!$W23,"")</f>
        <v/>
      </c>
      <c r="EY23" s="13" t="str">
        <f>IF(WEEKDAY(Deník!$C23,2)=4,Deník!$W23,"")</f>
        <v/>
      </c>
      <c r="EZ23" s="60" t="str">
        <f>IF(WEEKDAY(Deník!$C23,2)=5,Deník!$W23,"")</f>
        <v/>
      </c>
      <c r="FA23" s="99"/>
      <c r="FB23" s="100">
        <f>Deník!D23</f>
        <v>0.38958333333333334</v>
      </c>
      <c r="FC23" s="63" t="str">
        <f>IF($FB23&lt;&gt;"",IF(AND($FB23&gt;=FC$2,$FB23&lt;=FC$3),Deník!$W23,""))</f>
        <v/>
      </c>
      <c r="FD23" s="63" t="str">
        <f>IF($FB23&lt;&gt;"",IF(AND($FB23&gt;=FD$2,$FB23&lt;=FD$3),Deník!$W23,""))</f>
        <v/>
      </c>
      <c r="FE23" s="63" t="str">
        <f>IF($FB23&lt;&gt;"",IF(AND($FB23&gt;=FE$2,$FB23&lt;=FE$3),Deník!$W23,""))</f>
        <v/>
      </c>
      <c r="FF23" s="63" t="str">
        <f>IF($FB23&lt;&gt;"",IF(AND($FB23&gt;=FF$2,$FB23&lt;=FF$3),Deník!$W23,""))</f>
        <v/>
      </c>
      <c r="FG23" s="63">
        <f>IF($FB23&lt;&gt;"",IF(AND($FB23&gt;=FG$2,$FB23&lt;=FG$3),Deník!$W23,""))</f>
        <v>-1532.89</v>
      </c>
      <c r="FH23" s="63" t="str">
        <f>IF($FB23&lt;&gt;"",IF(AND($FB23&gt;=FH$2,$FB23&lt;=FH$3),Deník!$W23,""))</f>
        <v/>
      </c>
      <c r="FI23" s="63" t="str">
        <f>IF($FB23&lt;&gt;"",IF(AND($FB23&gt;=FI$2,$FB23&lt;=FI$3),Deník!$W23,""))</f>
        <v/>
      </c>
      <c r="FJ23" s="63" t="str">
        <f>IF($FB23&lt;&gt;"",IF(AND($FB23&gt;=FJ$2,$FB23&lt;=FJ$3),Deník!$W23,""))</f>
        <v/>
      </c>
      <c r="FK23" s="63" t="str">
        <f>IF($FB23&lt;&gt;"",IF(AND($FB23&gt;=FK$2,$FB23&lt;=FK$3),Deník!$W23,""))</f>
        <v/>
      </c>
      <c r="FL23" s="63" t="str">
        <f>IF($FB23&lt;&gt;"",IF(AND($FB23&gt;=FL$2,$FB23&lt;=FL$3),Deník!$W23,""))</f>
        <v/>
      </c>
      <c r="FM23" s="63" t="str">
        <f>IF($FB23&lt;&gt;"",IF(AND($FB23&gt;=FM$2,$FB23&lt;=FM$3),Deník!$W23,""))</f>
        <v/>
      </c>
      <c r="FN23" s="13"/>
      <c r="FO23" s="20" t="str">
        <f>IF(Deník!$W23&gt;1,Deník!$W23,"")</f>
        <v/>
      </c>
      <c r="FP23" s="20">
        <f>IF(Deník!$W23&lt;0,Deník!$W23,"")</f>
        <v>-1532.89</v>
      </c>
      <c r="FQ23" s="17"/>
      <c r="FS23" s="233"/>
      <c r="FT23" s="233" t="str">
        <f>IF(Deník!$W23&lt;&gt;"",IF(Deník!$Y23=Statistika!$F$78,Deník!$W23,""),"")</f>
        <v/>
      </c>
      <c r="FU23" s="233" t="str">
        <f>IF(Deník!$W23&lt;&gt;"",IF(Deník!$Y23=Statistika!$F$79,Deník!$W23,""),"")</f>
        <v/>
      </c>
      <c r="FV23" s="233" t="str">
        <f>IF(Deník!$W23&lt;&gt;"",IF(Deník!$Y23=Statistika!$F$80,Deník!$W23,""),"")</f>
        <v/>
      </c>
      <c r="FW23" s="233" t="str">
        <f>IF(Deník!$W23&lt;&gt;"",IF(Deník!$Y23=Statistika!$F$81,Deník!$W23,""),"")</f>
        <v/>
      </c>
      <c r="FX23" s="233" t="str">
        <f>IF(Deník!$W23&lt;&gt;"",IF(Deník!$Y23=Statistika!$F$82,Deník!$W23,""),"")</f>
        <v/>
      </c>
      <c r="FY23" s="233">
        <f>IF(Deník!$W23&lt;&gt;"",IF(Deník!$Y23=Statistika!$F$83,Deník!$W23,""),"")</f>
        <v>-1532.89</v>
      </c>
      <c r="FZ23" s="233" t="str">
        <f>IF(Deník!$W23&lt;&gt;"",IF(Deník!$Y23=Statistika!$F$84,Deník!$W23,""),"")</f>
        <v/>
      </c>
      <c r="GA23" s="233" t="str">
        <f>IF(Deník!$W23&lt;&gt;"",IF(Deník!$Y23=Statistika!$F$85,Deník!$W23,""),"")</f>
        <v/>
      </c>
      <c r="GB23" s="233" t="str">
        <f>IF(Deník!$W23&lt;&gt;"",IF(Deník!$Y23=Statistika!$F$86,Deník!$W23,""),"")</f>
        <v/>
      </c>
      <c r="GC23" s="233" t="str">
        <f>IF(Deník!$W23&lt;&gt;"",IF(Deník!$Y23=Statistika!$F$87,Deník!$W23,""),"")</f>
        <v/>
      </c>
      <c r="GD23" s="233" t="str">
        <f>IF(Deník!$W23&lt;&gt;"",IF(Deník!$Y23=Statistika!$F$88,Deník!$W23,""),"")</f>
        <v/>
      </c>
      <c r="GE23" s="233" t="str">
        <f>IF(Deník!$W23&lt;&gt;"",IF(Deník!$Y23=Statistika!$F$89,Deník!$W23,""),"")</f>
        <v/>
      </c>
      <c r="GF23" s="233" t="str">
        <f>IF(Deník!$W23&lt;&gt;"",IF(Deník!$Y23=Statistika!$F$90,Deník!$W23,""),"")</f>
        <v/>
      </c>
      <c r="GG23" s="233" t="str">
        <f>IF(Deník!$W23&lt;&gt;"",IF(Deník!$Y23=Statistika!$F$91,Deník!$W23,""),"")</f>
        <v/>
      </c>
      <c r="GH23" s="233"/>
      <c r="GI23" s="233">
        <f>IF(Deník!$W23&lt;&gt;"",IF(Deník!$AB23=Statistika!$L$100,Deník!$W23,""),"")</f>
        <v>-1532.89</v>
      </c>
      <c r="GJ23" s="233" t="str">
        <f>IF(Deník!$W23&lt;&gt;"",IF(Deník!$AB23=Statistika!$L$101,Deník!$W23,""),"")</f>
        <v/>
      </c>
      <c r="GK23" s="233" t="str">
        <f>IF(Deník!$W23&lt;&gt;"",IF(Deník!$AB23=Statistika!$L$102,Deník!$W23,""),"")</f>
        <v/>
      </c>
      <c r="GL23" s="233" t="str">
        <f>IF(Deník!$W23&lt;&gt;"",IF(Deník!$AB23=Statistika!$L$103,Deník!$W23,""),"")</f>
        <v/>
      </c>
      <c r="GM23" s="233" t="str">
        <f>IF(Deník!$W23&lt;&gt;"",IF(Deník!$AB23=Statistika!$L$104,Deník!$W23,""),"")</f>
        <v/>
      </c>
      <c r="GN23" s="233" t="str">
        <f>IF(Deník!$W23&lt;&gt;"",IF(Deník!$AB23=Statistika!$L$105,Deník!$W23,""),"")</f>
        <v/>
      </c>
      <c r="GO23" s="233" t="str">
        <f>IF(Deník!$W23&lt;&gt;"",IF(Deník!$AB23=Statistika!$L$106,Deník!$W23,""),"")</f>
        <v/>
      </c>
      <c r="GP23" s="233" t="str">
        <f>IF(Deník!$W23&lt;&gt;"",IF(Deník!$AB23=Statistika!$L$107,Deník!$W23,""),"")</f>
        <v/>
      </c>
      <c r="GQ23" s="233" t="str">
        <f>IF(Deník!$W23&lt;&gt;"",IF(Deník!$AB23=Statistika!$L$108,Deník!$W23,""),"")</f>
        <v/>
      </c>
      <c r="GS23" s="233" t="str">
        <f>IF(Deník!$W23&lt;0,IF(Deník!$AC23=Statistika!$F$117,Deník!$W23,""),"")</f>
        <v/>
      </c>
      <c r="GT23" s="233" t="str">
        <f>IF(Deník!$W23&lt;0,IF(Deník!$AC23=Statistika!$F$118,Deník!$W23,""),"")</f>
        <v/>
      </c>
      <c r="GU23" s="233" t="str">
        <f>IF(Deník!$W23&lt;0,IF(Deník!$AC23=Statistika!$F$119,Deník!$W23,""),"")</f>
        <v/>
      </c>
      <c r="GV23" s="233" t="str">
        <f>IF(Deník!$W23&lt;0,IF(Deník!$AC23=Statistika!$F$120,Deník!$W23,""),"")</f>
        <v/>
      </c>
      <c r="GW23" s="233" t="str">
        <f>IF(Deník!$W23&lt;0,IF(Deník!$AC23=Statistika!$F$121,Deník!$W23,""),"")</f>
        <v/>
      </c>
      <c r="GX23" s="233" t="str">
        <f>IF(Deník!$W23&lt;0,IF(Deník!$AC23=Statistika!$F$122,Deník!$W23,""),"")</f>
        <v/>
      </c>
      <c r="GY23" s="233" t="str">
        <f>IF(Deník!$W23&lt;0,IF(Deník!$AC23=Statistika!$F$123,Deník!$W23,""),"")</f>
        <v/>
      </c>
      <c r="GZ23" s="233" t="str">
        <f>IF(Deník!$W23&lt;0,IF(Deník!$AC23=Statistika!$F$124,Deník!$W23,""),"")</f>
        <v/>
      </c>
      <c r="HA23" s="233" t="str">
        <f>IF(Deník!$W23&lt;0,IF(Deník!$AC23=Statistika!$F$125,Deník!$W23,""),"")</f>
        <v/>
      </c>
      <c r="HC23" s="233" t="str">
        <f>IF(Deník!$W23&lt;0,IF(Deník!$AD23=Statistika!$F$133,Deník!$W23,""),"")</f>
        <v/>
      </c>
      <c r="HD23" s="233" t="str">
        <f>IF(Deník!$W23&lt;0,IF(Deník!$AD23=Statistika!$F$134,Deník!$W23,""),"")</f>
        <v/>
      </c>
      <c r="HE23" s="233" t="str">
        <f>IF(Deník!$W23&lt;0,IF(Deník!$AD23=Statistika!$F$135,Deník!$W23,""),"")</f>
        <v/>
      </c>
      <c r="HF23" s="233" t="str">
        <f>IF(Deník!$W23&lt;0,IF(Deník!$AD23=Statistika!$F$136,Deník!$W23,""),"")</f>
        <v/>
      </c>
      <c r="HG23" s="233" t="str">
        <f>IF(Deník!$W23&lt;0,IF(Deník!$AD23=Statistika!$F$137,Deník!$W23,""),"")</f>
        <v/>
      </c>
      <c r="ID23" s="8">
        <f>Tabulka4[[#This Row],[Sloupec3]]</f>
        <v>42164</v>
      </c>
      <c r="IE23" s="17" t="str">
        <f>IF(AND([1]Deník!$C23&gt;='[1]Měsíční shrnutí'!$D$1,[1]Deník!$C23&lt;='[1]Měsíční shrnutí'!$F$1),[1]Deník!$X23,"")</f>
        <v/>
      </c>
      <c r="IF23" s="17"/>
      <c r="IG23" s="17"/>
    </row>
    <row r="24" spans="1:242">
      <c r="A24" s="8">
        <f>Deník!C25</f>
        <v>42164</v>
      </c>
      <c r="B24" s="50">
        <f>Deník!R25</f>
        <v>-25.100000000000122</v>
      </c>
      <c r="C24" s="102" t="str">
        <f>IF(AND(Deník!R25&gt;1,Deník!R25&lt;&gt;""),1,"")</f>
        <v/>
      </c>
      <c r="D24" s="102">
        <f>IF(AND(Deník!R25&lt;=0,Deník!R25&lt;&gt;""),1,"")</f>
        <v>1</v>
      </c>
      <c r="E24" s="103" t="str">
        <f>IF(AND(Deník!R25&gt;=0,Deník!R25&lt;=1),1,"")</f>
        <v/>
      </c>
      <c r="F24" s="79">
        <f>IF(Deník!R25&lt;&gt;"",Deník!R25+F23,"")</f>
        <v>-277.29999999999598</v>
      </c>
      <c r="G24" s="85"/>
      <c r="H24" s="54" t="str">
        <f>IF(MONTH(Deník!$C24)=H$2,IF(AND(Deník!$R24&gt;=0,Deník!$R24&lt;=1),"BE",Deník!$R24),"")</f>
        <v/>
      </c>
      <c r="I24" s="11" t="str">
        <f>IF(MONTH(Deník!$C24)=I$2,IF(AND(Deník!$R24&gt;=0,Deník!$R24&lt;=1),"BE",Deník!$R24),"")</f>
        <v/>
      </c>
      <c r="J24" s="11" t="str">
        <f>IF(MONTH(Deník!$C24)=J$2,IF(AND(Deník!$R24&gt;=0,Deník!$R24&lt;=1),"BE",Deník!$R24),"")</f>
        <v/>
      </c>
      <c r="K24" s="11" t="str">
        <f>IF(MONTH(Deník!$C24)=K$2,IF(AND(Deník!$R24&gt;=0,Deník!$R24&lt;=1),"BE",Deník!$R24),"")</f>
        <v/>
      </c>
      <c r="L24" s="11" t="str">
        <f>IF(MONTH(Deník!$C24)=L$2,IF(AND(Deník!$R24&gt;=0,Deník!$R24&lt;=1),"BE",Deník!$R24),"")</f>
        <v/>
      </c>
      <c r="M24" s="11">
        <f>IF(MONTH(Deník!$C24)=M$2,IF(AND(Deník!$R24&gt;=0,Deník!$R24&lt;=1),"BE",Deník!$R24),"")</f>
        <v>-53.299999999999272</v>
      </c>
      <c r="N24" s="11" t="str">
        <f>IF(MONTH(Deník!$C24)=N$2,IF(AND(Deník!$R24&gt;=0,Deník!$R24&lt;=1),"BE",Deník!$R24),"")</f>
        <v/>
      </c>
      <c r="O24" s="11" t="str">
        <f>IF(MONTH(Deník!$C24)=O$2,IF(AND(Deník!$R24&gt;=0,Deník!$R24&lt;=1),"BE",Deník!$R24),"")</f>
        <v/>
      </c>
      <c r="P24" s="11" t="str">
        <f>IF(MONTH(Deník!$C24)=P$2,IF(AND(Deník!$R24&gt;=0,Deník!$R24&lt;=1),"BE",Deník!$R24),"")</f>
        <v/>
      </c>
      <c r="Q24" s="11" t="str">
        <f>IF(MONTH(Deník!$C24)=Q$2,IF(AND(Deník!$R24&gt;=0,Deník!$R24&lt;=1),"BE",Deník!$R24),"")</f>
        <v/>
      </c>
      <c r="R24" s="11" t="str">
        <f>IF(MONTH(Deník!$C24)=R$2,IF(AND(Deník!$R24&gt;=0,Deník!$R24&lt;=1),"BE",Deník!$R24),"")</f>
        <v/>
      </c>
      <c r="S24" s="57" t="str">
        <f>IF(MONTH(Deník!$C24)=S$2,IF(AND(Deník!$R24&gt;=0,Deník!$R24&lt;=1),"BE",Deník!$R24),"")</f>
        <v/>
      </c>
      <c r="U24" s="12"/>
      <c r="V24" s="12"/>
      <c r="X24" s="600" t="str">
        <f>IF(Deník!$R24&lt;&gt;"",IF(Deník!$B24=Statistika!$F$63,IF(AND(Deník!$R24&gt;=0,Deník!$R24&lt;=1),"BE",Deník!$R24),""),"")</f>
        <v/>
      </c>
      <c r="Y24" s="13" t="str">
        <f>IF(Deník!$R24&lt;&gt;"",IF(Deník!$B24=Statistika!$F$64,IF(AND(Deník!$R24&gt;=0,Deník!$R24&lt;=1),"BE",Deník!$R24),""),"")</f>
        <v/>
      </c>
      <c r="Z24" s="13" t="str">
        <f>IF(Deník!$R24&lt;&gt;"",IF(Deník!$B24=Statistika!$F$65,IF(AND(Deník!$R24&gt;=0,Deník!$R24&lt;=1),"BE",Deník!$R24),""),"")</f>
        <v/>
      </c>
      <c r="AA24" s="13">
        <f>IF(Deník!$R24&lt;&gt;"",IF(Deník!$B24=Statistika!$F$66,IF(AND(Deník!$R24&gt;=0,Deník!$R24&lt;=1),"BE",Deník!$R24),""),"")</f>
        <v>-53.299999999999272</v>
      </c>
      <c r="AB24" s="13" t="str">
        <f>IF(Deník!$R24&lt;&gt;"",IF(Deník!$B24=Statistika!$F$67,IF(AND(Deník!$R24&gt;=0,Deník!$R24&lt;=1),"BE",Deník!$R24),""),"")</f>
        <v/>
      </c>
      <c r="AC24" s="13" t="str">
        <f>IF(Deník!$R24&lt;&gt;"",IF(Deník!$B24=Statistika!$F$68,IF(AND(Deník!$R24&gt;=0,Deník!$R24&lt;=1),"BE",Deník!$R24),""),"")</f>
        <v/>
      </c>
      <c r="AD24" s="13" t="str">
        <f>IF(Deník!$R24&lt;&gt;"",IF(Deník!$B24=Statistika!$F$69,IF(AND(Deník!$R24&gt;=0,Deník!$R24&lt;=1),"BE",Deník!$R24),""),"")</f>
        <v/>
      </c>
      <c r="AE24" s="601" t="str">
        <f>IF(Deník!$R24&lt;&gt;"",IF(Deník!$B24=Statistika!$F$70,IF(AND(Deník!$R24&gt;=0,Deník!$R24&lt;=1),"BE",Deník!$R24),""),"")</f>
        <v/>
      </c>
      <c r="AF24" s="90"/>
      <c r="AG24" s="63">
        <f>IF(Deník!$R24&lt;&gt;"",IF(Deník!$J24="L",IF(AND(Deník!$R24&gt;=0,Deník!$R24&lt;=1),"BE",Deník!$R24),""),"")</f>
        <v>-53.299999999999272</v>
      </c>
      <c r="AH24" s="13" t="str">
        <f>IF(Deník!$R24&lt;&gt;"",IF(Deník!$J24="S",IF(AND(Deník!$R24&gt;=0,Deník!$R24&lt;=1),"BE",Deník!$R24),""),"")</f>
        <v/>
      </c>
      <c r="AI24" s="95"/>
      <c r="AJ24" s="71">
        <f>IF(Deník!N25&lt;&gt;"",Deník!N25*-1,"")</f>
        <v>-25.100000000000122</v>
      </c>
      <c r="AK24" s="88"/>
      <c r="AL24" s="63" t="str">
        <f>IF(WEEKDAY(Deník!$C24,2)=1,IF(AND(Deník!$R24&gt;=0,Deník!$R24&lt;=1),"BE",Deník!$R24),"")</f>
        <v/>
      </c>
      <c r="AM24" s="13">
        <f>IF(WEEKDAY(Deník!$C24,2)=2,IF(AND(Deník!$R24&gt;=0,Deník!$R24&lt;=1),"BE",Deník!$R24),"")</f>
        <v>-53.299999999999272</v>
      </c>
      <c r="AN24" s="13" t="str">
        <f>IF(WEEKDAY(Deník!$C24,2)=3,IF(AND(Deník!$R24&gt;=0,Deník!$R24&lt;=1),"BE",Deník!$R24),"")</f>
        <v/>
      </c>
      <c r="AO24" s="13" t="str">
        <f>IF(WEEKDAY(Deník!$C24,2)=4,IF(AND(Deník!$R24&gt;=0,Deník!$R24&lt;=1),"BE",Deník!$R24),"")</f>
        <v/>
      </c>
      <c r="AP24" s="60" t="str">
        <f>IF(WEEKDAY(Deník!$C24,2)=5,IF(AND(Deník!$R24&gt;=0,Deník!$R24&lt;=1),"BE",Deník!$R24),"")</f>
        <v/>
      </c>
      <c r="AQ24" s="99"/>
      <c r="AR24" s="100">
        <f>Deník!D24</f>
        <v>0.38958333333333334</v>
      </c>
      <c r="AS24" s="63" t="str">
        <f>IF(Deník!$D24&lt;&gt;"",IF(AND(Deník!$D24&gt;=AS$2,Deník!$D24&lt;=AS$3),IF(AND(Deník!$R24&gt;=0,Deník!$R24&lt;=1),"BE",Deník!$R24),""),"")</f>
        <v/>
      </c>
      <c r="AT24" s="63" t="str">
        <f>IF(Deník!$D24&lt;&gt;"",IF(AND(Deník!$D24&gt;=AT$2,Deník!$D24&lt;=AT$3),IF(AND(Deník!$R24&gt;=0,Deník!$R24&lt;=1),"BE",Deník!$R24),""),"")</f>
        <v/>
      </c>
      <c r="AU24" s="63" t="str">
        <f>IF(Deník!$D24&lt;&gt;"",IF(AND(Deník!$D24&gt;=AU$2,Deník!$D24&lt;=AU$3),IF(AND(Deník!$R24&gt;=0,Deník!$R24&lt;=1),"BE",Deník!$R24),""),"")</f>
        <v/>
      </c>
      <c r="AV24" s="63" t="str">
        <f>IF(Deník!$D24&lt;&gt;"",IF(AND(Deník!$D24&gt;=AV$2,Deník!$D24&lt;=AV$3),IF(AND(Deník!$R24&gt;=0,Deník!$R24&lt;=1),"BE",Deník!$R24),""),"")</f>
        <v/>
      </c>
      <c r="AW24" s="63">
        <f>IF(Deník!$D24&lt;&gt;"",IF(AND(Deník!$D24&gt;=AW$2,Deník!$D24&lt;=AW$3),IF(AND(Deník!$R24&gt;=0,Deník!$R24&lt;=1),"BE",Deník!$R24),""),"")</f>
        <v>-53.299999999999272</v>
      </c>
      <c r="AX24" s="63" t="str">
        <f>IF(Deník!$D24&lt;&gt;"",IF(AND(Deník!$D24&gt;=AX$2,Deník!$D24&lt;=AX$3),IF(AND(Deník!$R24&gt;=0,Deník!$R24&lt;=1),"BE",Deník!$R24),""),"")</f>
        <v/>
      </c>
      <c r="AY24" s="63" t="str">
        <f>IF(Deník!$D24&lt;&gt;"",IF(AND(Deník!$D24&gt;=AY$2,Deník!$D24&lt;=AY$3),IF(AND(Deník!$R24&gt;=0,Deník!$R24&lt;=1),"BE",Deník!$R24),""),"")</f>
        <v/>
      </c>
      <c r="AZ24" s="63" t="str">
        <f>IF(Deník!$D24&lt;&gt;"",IF(AND(Deník!$D24&gt;=AZ$2,Deník!$D24&lt;=AZ$3),IF(AND(Deník!$R24&gt;=0,Deník!$R24&lt;=1),"BE",Deník!$R24),""),"")</f>
        <v/>
      </c>
      <c r="BA24" s="63" t="str">
        <f>IF(Deník!$D24&lt;&gt;"",IF(AND(Deník!$D24&gt;=BA$2,Deník!$D24&lt;=BA$3),IF(AND(Deník!$R24&gt;=0,Deník!$R24&lt;=1),"BE",Deník!$R24),""),"")</f>
        <v/>
      </c>
      <c r="BB24" s="63" t="str">
        <f>IF(Deník!$D24&lt;&gt;"",IF(AND(Deník!$D24&gt;=BB$2,Deník!$D24&lt;=BB$3),IF(AND(Deník!$R24&gt;=0,Deník!$R24&lt;=1),"BE",Deník!$R24),""),"")</f>
        <v/>
      </c>
      <c r="BC24" s="71" t="str">
        <f>IF(Deník!$D24&lt;&gt;"",IF(AND(Deník!$D24&gt;=BC$2,Deník!$D24&lt;=BC$3),IF(AND(Deník!$R24&gt;=0,Deník!$R24&lt;=1),"BE",Deník!$R24),""),"")</f>
        <v/>
      </c>
      <c r="BD24" s="20">
        <f>IF(Deník!$J25="S",(Deník!$M25-Deník!$K25),IF(Deník!$J25="L",(Deník!$K25-Deník!$M25),""))</f>
        <v>2.5100000000000122E-3</v>
      </c>
      <c r="BE24" s="20">
        <f>IF(Deník!$J25="S",(Deník!$K25-Deník!$O25),IF(Deník!$J25="L",(Deník!$O25-Deník!$K25),""))</f>
        <v>4.1100000000000581E-3</v>
      </c>
      <c r="BF24" s="20">
        <f>IF(Deník!$J25="S",(Deník!$K25-Deník!$L25),IF(Deník!$J25="L",(Deník!$L25-Deník!$K25),""))</f>
        <v>-2.5100000000000122E-3</v>
      </c>
      <c r="BG24" s="20">
        <f>IF(Deník!$J25="S",(Deník!$K25-Deník!$S25),IF(Deník!$J25="L",(Deník!$S25-Deník!$K25),""))</f>
        <v>-4.410000000000025E-3</v>
      </c>
      <c r="BH24" s="20">
        <f>IF(Deník!$J25="S",(Deník!$K25-Deník!$U25),IF(Deník!$J25="L",(Deník!$U25-Deník!$K25),""))</f>
        <v>5.1900000000000279E-3</v>
      </c>
      <c r="BI24" s="20" t="str">
        <f>IF(Deník!$R24&gt;1,Deník!$R24,"")</f>
        <v/>
      </c>
      <c r="BJ24" s="20">
        <f>IF(Deník!$R24&lt;0,Deník!$R24,"")</f>
        <v>-53.299999999999272</v>
      </c>
      <c r="BK24" s="17"/>
      <c r="BM24" s="233" t="str">
        <f>IF(Deník!$R24&lt;&gt;"",IF(Deník!$Y24=Statistika!$F$78,IF(AND(Deník!$R24&gt;=0,Deník!$R24&lt;=1),"BE",Deník!$R24),""),"")</f>
        <v/>
      </c>
      <c r="BN24" s="233">
        <f>IF(Deník!$R24&lt;&gt;"",IF(Deník!$Y24=Statistika!$F$79,IF(AND(Deník!$R24&gt;=0,Deník!$R24&lt;=1),"BE",Deník!$R24),""),"")</f>
        <v>-53.299999999999272</v>
      </c>
      <c r="BO24" s="233" t="str">
        <f>IF(Deník!$R24&lt;&gt;"",IF(Deník!$Y24=Statistika!$F$80,IF(AND(Deník!$R24&gt;=0,Deník!$R24&lt;=1),"BE",Deník!$R24),""),"")</f>
        <v/>
      </c>
      <c r="BP24" s="233" t="str">
        <f>IF(Deník!$R24&lt;&gt;"",IF(Deník!$Y24=Statistika!$F$81,IF(AND(Deník!$R24&gt;=0,Deník!$R24&lt;=1),"BE",Deník!$R24),""),"")</f>
        <v/>
      </c>
      <c r="BQ24" s="233" t="str">
        <f>IF(Deník!$R24&lt;&gt;"",IF(Deník!$Y24=Statistika!$F$82,IF(AND(Deník!$R24&gt;=0,Deník!$R24&lt;=1),"BE",Deník!$R24),""),"")</f>
        <v/>
      </c>
      <c r="BR24" s="233" t="str">
        <f>IF(Deník!$R24&lt;&gt;"",IF(Deník!$Y24=Statistika!$F$83,IF(AND(Deník!$R24&gt;=0,Deník!$R24&lt;=1),"BE",Deník!$R24),""),"")</f>
        <v/>
      </c>
      <c r="BS24" s="233" t="str">
        <f>IF(Deník!$R24&lt;&gt;"",IF(Deník!$Y24=Statistika!$F$84,IF(AND(Deník!$R24&gt;=0,Deník!$R24&lt;=1),"BE",Deník!$R24),""),"")</f>
        <v/>
      </c>
      <c r="BT24" s="233" t="str">
        <f>IF(Deník!$R24&lt;&gt;"",IF(Deník!$Y24=Statistika!$F$85,IF(AND(Deník!$R24&gt;=0,Deník!$R24&lt;=1),"BE",Deník!$R24),""),"")</f>
        <v/>
      </c>
      <c r="BU24" s="233" t="str">
        <f>IF(Deník!$R24&lt;&gt;"",IF(Deník!$Y24=Statistika!$F$86,IF(AND(Deník!$R24&gt;=0,Deník!$R24&lt;=1),"BE",Deník!$R24),""),"")</f>
        <v/>
      </c>
      <c r="BV24" s="233" t="str">
        <f>IF(Deník!$R24&lt;&gt;"",IF(Deník!$Y24=Statistika!$F$87,IF(AND(Deník!$R24&gt;=0,Deník!$R24&lt;=1),"BE",Deník!$R24),""),"")</f>
        <v/>
      </c>
      <c r="BW24" s="233" t="str">
        <f>IF(Deník!$R24&lt;&gt;"",IF(Deník!$Y24=Statistika!$F$88,IF(AND(Deník!$R24&gt;=0,Deník!$R24&lt;=1),"BE",Deník!$R24),""),"")</f>
        <v/>
      </c>
      <c r="BX24" s="233" t="str">
        <f>IF(Deník!$R24&lt;&gt;"",IF(Deník!$Y24=Statistika!$F$89,IF(AND(Deník!$R24&gt;=0,Deník!$R24&lt;=1),"BE",Deník!$R24),""),"")</f>
        <v/>
      </c>
      <c r="BY24" s="233" t="str">
        <f>IF(Deník!$R24&lt;&gt;"",IF(Deník!$Y24=Statistika!$F$90,IF(AND(Deník!$R24&gt;=0,Deník!$R24&lt;=1),"BE",Deník!$R24),""),"")</f>
        <v/>
      </c>
      <c r="BZ24" s="233" t="str">
        <f>IF(Deník!$R24&lt;&gt;"",IF(Deník!$Y24=Statistika!$F$91,IF(AND(Deník!$R24&gt;=0,Deník!$R24&lt;=1),"BE",Deník!$R24),""),"")</f>
        <v/>
      </c>
      <c r="CA24" s="233"/>
      <c r="CB24" s="233">
        <f>IF(Deník!$R24&lt;&gt;"",IF(Deník!$AB24="SL",IF(AND(Deník!$R24&gt;=0,Deník!$R24&lt;=1),"BE",Deník!$R24),""),"")</f>
        <v>-53.299999999999272</v>
      </c>
      <c r="CC24" s="233" t="str">
        <f>IF(Deník!$R24&lt;&gt;"",IF(Deník!$AB24="BE10",IF(AND(Deník!$R24&gt;=0,Deník!$R24&lt;=1),"BE",Deník!$R24),""),"")</f>
        <v/>
      </c>
      <c r="CD24" s="233" t="str">
        <f>IF(Deník!$R24&lt;&gt;"",IF(Deník!$AB24="BE15",IF(AND(Deník!$R24&gt;=0,Deník!$R24&lt;=1),"BE",Deník!$R24),""),"")</f>
        <v/>
      </c>
      <c r="CE24" s="233" t="str">
        <f>IF(Deník!$R24&lt;&gt;"",IF(Deník!$AB24="BE20",IF(AND(Deník!$R24&gt;=0,Deník!$R24&lt;=1),"BE",Deník!$R24),""),"")</f>
        <v/>
      </c>
      <c r="CF24" s="233" t="str">
        <f>IF(Deník!$R24&lt;&gt;"",IF(Deník!$AB24="TP1",IF(AND(Deník!$R24&gt;=0,Deník!$R24&lt;=1),"BE",Deník!$R24),""),"")</f>
        <v/>
      </c>
      <c r="CG24" s="233" t="str">
        <f>IF(Deník!$R24&lt;&gt;"",IF(Deník!$AB24="TP2",IF(AND(Deník!$R24&gt;=0,Deník!$R24&lt;=1),"BE",Deník!$R24),""),"")</f>
        <v/>
      </c>
      <c r="CH24" s="233" t="str">
        <f>IF(Deník!$R24&lt;&gt;"",IF(Deník!$AB24="TP3",IF(AND(Deník!$R24&gt;=0,Deník!$R24&lt;=1),"BE",Deník!$R24),""),"")</f>
        <v/>
      </c>
      <c r="CI24" s="233" t="str">
        <f>IF(Deník!$R24&lt;&gt;"",IF(Deník!$AB24="Trailing SL",IF(AND(Deník!$R24&gt;=0,Deník!$R24&lt;=1),"BE",Deník!$R24),""),"")</f>
        <v/>
      </c>
      <c r="CJ24" s="233" t="str">
        <f>IF(Deník!$R24&lt;&gt;"",IF(Deník!$AB24="Manual",IF(AND(Deník!$R24&gt;=0,Deník!$R24&lt;=1),"BE",Deník!$R24),""),"")</f>
        <v/>
      </c>
      <c r="CK24" s="233"/>
      <c r="CL24" s="233" t="str">
        <f>IF(Deník!$R24&lt;0,IF(Deník!$AC24=Statistika!$F$117,Deník!$R24,""),"")</f>
        <v/>
      </c>
      <c r="CM24" s="233" t="str">
        <f>IF(Deník!$R24&lt;0,IF(Deník!$AC24=Statistika!$F$118,Deník!$R24,""),"")</f>
        <v/>
      </c>
      <c r="CN24" s="233" t="str">
        <f>IF(Deník!$R24&lt;0,IF(Deník!$AC24=Statistika!$F$119,Deník!$R24,""),"")</f>
        <v/>
      </c>
      <c r="CO24" s="233" t="str">
        <f>IF(Deník!$R24&lt;0,IF(Deník!$AC24=Statistika!$F$120,Deník!$R24,""),"")</f>
        <v/>
      </c>
      <c r="CP24" s="233" t="str">
        <f>IF(Deník!$R24&lt;0,IF(Deník!$AC24=Statistika!$F$121,Deník!$R24,""),"")</f>
        <v/>
      </c>
      <c r="CQ24" s="233" t="str">
        <f>IF(Deník!$R24&lt;0,IF(Deník!$AC24=Statistika!$F$122,Deník!$R24,""),"")</f>
        <v/>
      </c>
      <c r="CR24" s="233" t="str">
        <f>IF(Deník!$R24&lt;0,IF(Deník!$AC24=Statistika!$F$123,Deník!$R24,""),"")</f>
        <v/>
      </c>
      <c r="CS24" s="233" t="str">
        <f>IF(Deník!$R24&lt;0,IF(Deník!$AC24=Statistika!$F$124,Deník!$R24,""),"")</f>
        <v/>
      </c>
      <c r="CT24" s="233" t="str">
        <f>IF(Deník!$R24&lt;0,IF(Deník!$AC24=Statistika!$F$125,Deník!$R24,""),"")</f>
        <v/>
      </c>
      <c r="CU24" s="233"/>
      <c r="CV24" s="233" t="str">
        <f>IF(Deník!$R24&lt;0,IF(Deník!$AD24=$CV$2,Deník!$R24,""),"")</f>
        <v/>
      </c>
      <c r="CW24" s="233" t="str">
        <f>IF(Deník!$R24&lt;0,IF(Deník!$AD24=$CW$2,Deník!$R24,""),"")</f>
        <v/>
      </c>
      <c r="CX24" s="233" t="str">
        <f>IF(Deník!$R24&lt;0,IF(Deník!$AD24=$CX$2,Deník!$R24,""),"")</f>
        <v/>
      </c>
      <c r="CY24" s="233" t="str">
        <f>IF(Deník!$R24&lt;0,IF(Deník!$AD24=$CY$2,Deník!$R24,""),"")</f>
        <v/>
      </c>
      <c r="CZ24" s="233" t="str">
        <f>IF(Deník!$R24&lt;0,IF(Deník!$AD24=$CZ$2,Deník!$R24,""),"")</f>
        <v/>
      </c>
      <c r="DL24" s="221">
        <f t="shared" si="5"/>
        <v>89310.229999999981</v>
      </c>
      <c r="DM24" s="220">
        <f t="shared" si="3"/>
        <v>-0.10689770000000021</v>
      </c>
      <c r="DO24" s="50">
        <f>Deník!W25</f>
        <v>-609.35</v>
      </c>
      <c r="DP24" s="102" t="str">
        <f>IF(AND(Deník!W25&gt;0),1,"")</f>
        <v/>
      </c>
      <c r="DQ24" s="102">
        <f>IF(AND(Deník!W25&lt;=0),1,"")</f>
        <v>1</v>
      </c>
      <c r="DR24" s="227"/>
      <c r="DS24" s="228"/>
      <c r="DT24" s="85"/>
      <c r="DU24" s="54" t="str">
        <f>IF(MONTH(Deník!$C24)=DU$2,Deník!$W24,"")</f>
        <v/>
      </c>
      <c r="DV24" s="222" t="str">
        <f>IF(MONTH(Deník!$C24)=DV$2,Deník!$W24,"")</f>
        <v/>
      </c>
      <c r="DW24" s="222" t="str">
        <f>IF(MONTH(Deník!$C24)=DW$2,Deník!$W24,"")</f>
        <v/>
      </c>
      <c r="DX24" s="222" t="str">
        <f>IF(MONTH(Deník!$C24)=DX$2,Deník!$W24,"")</f>
        <v/>
      </c>
      <c r="DY24" s="222" t="str">
        <f>IF(MONTH(Deník!$C24)=DY$2,Deník!$W24,"")</f>
        <v/>
      </c>
      <c r="DZ24" s="222">
        <f>IF(MONTH(Deník!$C24)=DZ$2,Deník!$W24,"")</f>
        <v>-1464.46</v>
      </c>
      <c r="EA24" s="222" t="str">
        <f>IF(MONTH(Deník!$C24)=EA$2,Deník!$W24,"")</f>
        <v/>
      </c>
      <c r="EB24" s="222" t="str">
        <f>IF(MONTH(Deník!$C24)=EB$2,Deník!$W24,"")</f>
        <v/>
      </c>
      <c r="EC24" s="222" t="str">
        <f>IF(MONTH(Deník!$C24)=EC$2,Deník!$W24,"")</f>
        <v/>
      </c>
      <c r="ED24" s="222" t="str">
        <f>IF(MONTH(Deník!$C24)=ED$2,Deník!$W24,"")</f>
        <v/>
      </c>
      <c r="EE24" s="222" t="str">
        <f>IF(MONTH(Deník!$C24)=EE$2,Deník!$W24,"")</f>
        <v/>
      </c>
      <c r="EF24" s="222" t="str">
        <f>IF(MONTH(Deník!$C24)=EF$2,Deník!$W24,"")</f>
        <v/>
      </c>
      <c r="EI24" s="600" t="str">
        <f>IF(Deník!$W24&lt;&gt;"",IF(Deník!$B24=Statistika!$F$63,Deník!$W24,""),"")</f>
        <v/>
      </c>
      <c r="EJ24" s="13" t="str">
        <f>IF(Deník!$W24&lt;&gt;"",IF(Deník!$B24=Statistika!$F$64,Deník!$W24,""),"")</f>
        <v/>
      </c>
      <c r="EK24" s="13" t="str">
        <f>IF(Deník!$W24&lt;&gt;"",IF(Deník!$B24=Statistika!$F$65,Deník!$W24,""),"")</f>
        <v/>
      </c>
      <c r="EL24" s="13">
        <f>IF(Deník!$W24&lt;&gt;"",IF(Deník!$B24=Statistika!$F$66,Deník!$W24,""),"")</f>
        <v>-1464.46</v>
      </c>
      <c r="EM24" s="13" t="str">
        <f>IF(Deník!$W24&lt;&gt;"",IF(Deník!$B24=Statistika!$F$67,Deník!$W24,""),"")</f>
        <v/>
      </c>
      <c r="EN24" s="13" t="str">
        <f>IF(Deník!$W24&lt;&gt;"",IF(Deník!$B24=Statistika!$F$68,Deník!$W24,""),"")</f>
        <v/>
      </c>
      <c r="EO24" s="13" t="str">
        <f>IF(Deník!$W24&lt;&gt;"",IF(Deník!$B24=Statistika!$F$69,Deník!$W24,""),"")</f>
        <v/>
      </c>
      <c r="EP24" s="601" t="str">
        <f>IF(Deník!$W24&lt;&gt;"",IF(Deník!$B24=Statistika!$F$70,Deník!$W24,""),"")</f>
        <v/>
      </c>
      <c r="EQ24" s="90"/>
      <c r="ER24" s="63">
        <f>IF(Deník!$W24&lt;&gt;"",IF(Deník!$J24="L",Deník!$W24,""),"")</f>
        <v>-1464.46</v>
      </c>
      <c r="ES24" s="13" t="str">
        <f>IF(Deník!$W24&lt;&gt;"",IF(Deník!$J24="S",Deník!$W24,""),"")</f>
        <v/>
      </c>
      <c r="ET24" s="95"/>
      <c r="EU24" s="88"/>
      <c r="EV24" s="63" t="str">
        <f>IF(WEEKDAY(Deník!$C24,2)=1,Deník!$W24,"")</f>
        <v/>
      </c>
      <c r="EW24" s="13">
        <f>IF(WEEKDAY(Deník!$C24,2)=2,Deník!$W24,"")</f>
        <v>-1464.46</v>
      </c>
      <c r="EX24" s="13" t="str">
        <f>IF(WEEKDAY(Deník!$C24,2)=3,Deník!$W24,"")</f>
        <v/>
      </c>
      <c r="EY24" s="13" t="str">
        <f>IF(WEEKDAY(Deník!$C24,2)=4,Deník!$W24,"")</f>
        <v/>
      </c>
      <c r="EZ24" s="60" t="str">
        <f>IF(WEEKDAY(Deník!$C24,2)=5,Deník!$W24,"")</f>
        <v/>
      </c>
      <c r="FA24" s="99"/>
      <c r="FB24" s="100">
        <f>Deník!D24</f>
        <v>0.38958333333333334</v>
      </c>
      <c r="FC24" s="63" t="str">
        <f>IF($FB24&lt;&gt;"",IF(AND($FB24&gt;=FC$2,$FB24&lt;=FC$3),Deník!$W24,""))</f>
        <v/>
      </c>
      <c r="FD24" s="63" t="str">
        <f>IF($FB24&lt;&gt;"",IF(AND($FB24&gt;=FD$2,$FB24&lt;=FD$3),Deník!$W24,""))</f>
        <v/>
      </c>
      <c r="FE24" s="63" t="str">
        <f>IF($FB24&lt;&gt;"",IF(AND($FB24&gt;=FE$2,$FB24&lt;=FE$3),Deník!$W24,""))</f>
        <v/>
      </c>
      <c r="FF24" s="63" t="str">
        <f>IF($FB24&lt;&gt;"",IF(AND($FB24&gt;=FF$2,$FB24&lt;=FF$3),Deník!$W24,""))</f>
        <v/>
      </c>
      <c r="FG24" s="63">
        <f>IF($FB24&lt;&gt;"",IF(AND($FB24&gt;=FG$2,$FB24&lt;=FG$3),Deník!$W24,""))</f>
        <v>-1464.46</v>
      </c>
      <c r="FH24" s="63" t="str">
        <f>IF($FB24&lt;&gt;"",IF(AND($FB24&gt;=FH$2,$FB24&lt;=FH$3),Deník!$W24,""))</f>
        <v/>
      </c>
      <c r="FI24" s="63" t="str">
        <f>IF($FB24&lt;&gt;"",IF(AND($FB24&gt;=FI$2,$FB24&lt;=FI$3),Deník!$W24,""))</f>
        <v/>
      </c>
      <c r="FJ24" s="63" t="str">
        <f>IF($FB24&lt;&gt;"",IF(AND($FB24&gt;=FJ$2,$FB24&lt;=FJ$3),Deník!$W24,""))</f>
        <v/>
      </c>
      <c r="FK24" s="63" t="str">
        <f>IF($FB24&lt;&gt;"",IF(AND($FB24&gt;=FK$2,$FB24&lt;=FK$3),Deník!$W24,""))</f>
        <v/>
      </c>
      <c r="FL24" s="63" t="str">
        <f>IF($FB24&lt;&gt;"",IF(AND($FB24&gt;=FL$2,$FB24&lt;=FL$3),Deník!$W24,""))</f>
        <v/>
      </c>
      <c r="FM24" s="63" t="str">
        <f>IF($FB24&lt;&gt;"",IF(AND($FB24&gt;=FM$2,$FB24&lt;=FM$3),Deník!$W24,""))</f>
        <v/>
      </c>
      <c r="FN24" s="13"/>
      <c r="FO24" s="20" t="str">
        <f>IF(Deník!$W24&gt;1,Deník!$W24,"")</f>
        <v/>
      </c>
      <c r="FP24" s="20">
        <f>IF(Deník!$W24&lt;0,Deník!$W24,"")</f>
        <v>-1464.46</v>
      </c>
      <c r="FQ24" s="17"/>
      <c r="FS24" s="233"/>
      <c r="FT24" s="233" t="str">
        <f>IF(Deník!$W24&lt;&gt;"",IF(Deník!$Y24=Statistika!$F$78,Deník!$W24,""),"")</f>
        <v/>
      </c>
      <c r="FU24" s="233">
        <f>IF(Deník!$W24&lt;&gt;"",IF(Deník!$Y24=Statistika!$F$79,Deník!$W24,""),"")</f>
        <v>-1464.46</v>
      </c>
      <c r="FV24" s="233" t="str">
        <f>IF(Deník!$W24&lt;&gt;"",IF(Deník!$Y24=Statistika!$F$80,Deník!$W24,""),"")</f>
        <v/>
      </c>
      <c r="FW24" s="233" t="str">
        <f>IF(Deník!$W24&lt;&gt;"",IF(Deník!$Y24=Statistika!$F$81,Deník!$W24,""),"")</f>
        <v/>
      </c>
      <c r="FX24" s="233" t="str">
        <f>IF(Deník!$W24&lt;&gt;"",IF(Deník!$Y24=Statistika!$F$82,Deník!$W24,""),"")</f>
        <v/>
      </c>
      <c r="FY24" s="233" t="str">
        <f>IF(Deník!$W24&lt;&gt;"",IF(Deník!$Y24=Statistika!$F$83,Deník!$W24,""),"")</f>
        <v/>
      </c>
      <c r="FZ24" s="233" t="str">
        <f>IF(Deník!$W24&lt;&gt;"",IF(Deník!$Y24=Statistika!$F$84,Deník!$W24,""),"")</f>
        <v/>
      </c>
      <c r="GA24" s="233" t="str">
        <f>IF(Deník!$W24&lt;&gt;"",IF(Deník!$Y24=Statistika!$F$85,Deník!$W24,""),"")</f>
        <v/>
      </c>
      <c r="GB24" s="233" t="str">
        <f>IF(Deník!$W24&lt;&gt;"",IF(Deník!$Y24=Statistika!$F$86,Deník!$W24,""),"")</f>
        <v/>
      </c>
      <c r="GC24" s="233" t="str">
        <f>IF(Deník!$W24&lt;&gt;"",IF(Deník!$Y24=Statistika!$F$87,Deník!$W24,""),"")</f>
        <v/>
      </c>
      <c r="GD24" s="233" t="str">
        <f>IF(Deník!$W24&lt;&gt;"",IF(Deník!$Y24=Statistika!$F$88,Deník!$W24,""),"")</f>
        <v/>
      </c>
      <c r="GE24" s="233" t="str">
        <f>IF(Deník!$W24&lt;&gt;"",IF(Deník!$Y24=Statistika!$F$89,Deník!$W24,""),"")</f>
        <v/>
      </c>
      <c r="GF24" s="233" t="str">
        <f>IF(Deník!$W24&lt;&gt;"",IF(Deník!$Y24=Statistika!$F$90,Deník!$W24,""),"")</f>
        <v/>
      </c>
      <c r="GG24" s="233" t="str">
        <f>IF(Deník!$W24&lt;&gt;"",IF(Deník!$Y24=Statistika!$F$91,Deník!$W24,""),"")</f>
        <v/>
      </c>
      <c r="GH24" s="233"/>
      <c r="GI24" s="233">
        <f>IF(Deník!$W24&lt;&gt;"",IF(Deník!$AB24=Statistika!$L$100,Deník!$W24,""),"")</f>
        <v>-1464.46</v>
      </c>
      <c r="GJ24" s="233" t="str">
        <f>IF(Deník!$W24&lt;&gt;"",IF(Deník!$AB24=Statistika!$L$101,Deník!$W24,""),"")</f>
        <v/>
      </c>
      <c r="GK24" s="233" t="str">
        <f>IF(Deník!$W24&lt;&gt;"",IF(Deník!$AB24=Statistika!$L$102,Deník!$W24,""),"")</f>
        <v/>
      </c>
      <c r="GL24" s="233" t="str">
        <f>IF(Deník!$W24&lt;&gt;"",IF(Deník!$AB24=Statistika!$L$103,Deník!$W24,""),"")</f>
        <v/>
      </c>
      <c r="GM24" s="233" t="str">
        <f>IF(Deník!$W24&lt;&gt;"",IF(Deník!$AB24=Statistika!$L$104,Deník!$W24,""),"")</f>
        <v/>
      </c>
      <c r="GN24" s="233" t="str">
        <f>IF(Deník!$W24&lt;&gt;"",IF(Deník!$AB24=Statistika!$L$105,Deník!$W24,""),"")</f>
        <v/>
      </c>
      <c r="GO24" s="233" t="str">
        <f>IF(Deník!$W24&lt;&gt;"",IF(Deník!$AB24=Statistika!$L$106,Deník!$W24,""),"")</f>
        <v/>
      </c>
      <c r="GP24" s="233" t="str">
        <f>IF(Deník!$W24&lt;&gt;"",IF(Deník!$AB24=Statistika!$L$107,Deník!$W24,""),"")</f>
        <v/>
      </c>
      <c r="GQ24" s="233" t="str">
        <f>IF(Deník!$W24&lt;&gt;"",IF(Deník!$AB24=Statistika!$L$108,Deník!$W24,""),"")</f>
        <v/>
      </c>
      <c r="GS24" s="233" t="str">
        <f>IF(Deník!$W24&lt;0,IF(Deník!$AC24=Statistika!$F$117,Deník!$W24,""),"")</f>
        <v/>
      </c>
      <c r="GT24" s="233" t="str">
        <f>IF(Deník!$W24&lt;0,IF(Deník!$AC24=Statistika!$F$118,Deník!$W24,""),"")</f>
        <v/>
      </c>
      <c r="GU24" s="233" t="str">
        <f>IF(Deník!$W24&lt;0,IF(Deník!$AC24=Statistika!$F$119,Deník!$W24,""),"")</f>
        <v/>
      </c>
      <c r="GV24" s="233" t="str">
        <f>IF(Deník!$W24&lt;0,IF(Deník!$AC24=Statistika!$F$120,Deník!$W24,""),"")</f>
        <v/>
      </c>
      <c r="GW24" s="233" t="str">
        <f>IF(Deník!$W24&lt;0,IF(Deník!$AC24=Statistika!$F$121,Deník!$W24,""),"")</f>
        <v/>
      </c>
      <c r="GX24" s="233" t="str">
        <f>IF(Deník!$W24&lt;0,IF(Deník!$AC24=Statistika!$F$122,Deník!$W24,""),"")</f>
        <v/>
      </c>
      <c r="GY24" s="233" t="str">
        <f>IF(Deník!$W24&lt;0,IF(Deník!$AC24=Statistika!$F$123,Deník!$W24,""),"")</f>
        <v/>
      </c>
      <c r="GZ24" s="233" t="str">
        <f>IF(Deník!$W24&lt;0,IF(Deník!$AC24=Statistika!$F$124,Deník!$W24,""),"")</f>
        <v/>
      </c>
      <c r="HA24" s="233" t="str">
        <f>IF(Deník!$W24&lt;0,IF(Deník!$AC24=Statistika!$F$125,Deník!$W24,""),"")</f>
        <v/>
      </c>
      <c r="HC24" s="233" t="str">
        <f>IF(Deník!$W24&lt;0,IF(Deník!$AD24=Statistika!$F$133,Deník!$W24,""),"")</f>
        <v/>
      </c>
      <c r="HD24" s="233" t="str">
        <f>IF(Deník!$W24&lt;0,IF(Deník!$AD24=Statistika!$F$134,Deník!$W24,""),"")</f>
        <v/>
      </c>
      <c r="HE24" s="233" t="str">
        <f>IF(Deník!$W24&lt;0,IF(Deník!$AD24=Statistika!$F$135,Deník!$W24,""),"")</f>
        <v/>
      </c>
      <c r="HF24" s="233" t="str">
        <f>IF(Deník!$W24&lt;0,IF(Deník!$AD24=Statistika!$F$136,Deník!$W24,""),"")</f>
        <v/>
      </c>
      <c r="HG24" s="233" t="str">
        <f>IF(Deník!$W24&lt;0,IF(Deník!$AD24=Statistika!$F$137,Deník!$W24,""),"")</f>
        <v/>
      </c>
      <c r="ID24" s="8">
        <f>Tabulka4[[#This Row],[Sloupec3]]</f>
        <v>42164</v>
      </c>
      <c r="IE24" s="17" t="str">
        <f>IF(AND([1]Deník!$C24&gt;='[1]Měsíční shrnutí'!$D$1,[1]Deník!$C24&lt;='[1]Měsíční shrnutí'!$F$1),[1]Deník!$X24,"")</f>
        <v/>
      </c>
      <c r="IF24" s="17"/>
      <c r="IG24" s="17"/>
    </row>
    <row r="25" spans="1:242">
      <c r="A25" s="8">
        <f>Deník!C26</f>
        <v>42170</v>
      </c>
      <c r="B25" s="50">
        <f>Deník!R26</f>
        <v>-43.999999999999595</v>
      </c>
      <c r="C25" s="102" t="str">
        <f>IF(AND(Deník!R26&gt;1,Deník!R26&lt;&gt;""),1,"")</f>
        <v/>
      </c>
      <c r="D25" s="102">
        <f>IF(AND(Deník!R26&lt;=0,Deník!R26&lt;&gt;""),1,"")</f>
        <v>1</v>
      </c>
      <c r="E25" s="103" t="str">
        <f>IF(AND(Deník!R26&gt;=0,Deník!R26&lt;=1),1,"")</f>
        <v/>
      </c>
      <c r="F25" s="79">
        <f>IF(Deník!R26&lt;&gt;"",Deník!R26+F24,"")</f>
        <v>-321.29999999999558</v>
      </c>
      <c r="G25" s="85"/>
      <c r="H25" s="54" t="str">
        <f>IF(MONTH(Deník!$C25)=H$2,IF(AND(Deník!$R25&gt;=0,Deník!$R25&lt;=1),"BE",Deník!$R25),"")</f>
        <v/>
      </c>
      <c r="I25" s="11" t="str">
        <f>IF(MONTH(Deník!$C25)=I$2,IF(AND(Deník!$R25&gt;=0,Deník!$R25&lt;=1),"BE",Deník!$R25),"")</f>
        <v/>
      </c>
      <c r="J25" s="11" t="str">
        <f>IF(MONTH(Deník!$C25)=J$2,IF(AND(Deník!$R25&gt;=0,Deník!$R25&lt;=1),"BE",Deník!$R25),"")</f>
        <v/>
      </c>
      <c r="K25" s="11" t="str">
        <f>IF(MONTH(Deník!$C25)=K$2,IF(AND(Deník!$R25&gt;=0,Deník!$R25&lt;=1),"BE",Deník!$R25),"")</f>
        <v/>
      </c>
      <c r="L25" s="11" t="str">
        <f>IF(MONTH(Deník!$C25)=L$2,IF(AND(Deník!$R25&gt;=0,Deník!$R25&lt;=1),"BE",Deník!$R25),"")</f>
        <v/>
      </c>
      <c r="M25" s="11">
        <f>IF(MONTH(Deník!$C25)=M$2,IF(AND(Deník!$R25&gt;=0,Deník!$R25&lt;=1),"BE",Deník!$R25),"")</f>
        <v>-25.100000000000122</v>
      </c>
      <c r="N25" s="11" t="str">
        <f>IF(MONTH(Deník!$C25)=N$2,IF(AND(Deník!$R25&gt;=0,Deník!$R25&lt;=1),"BE",Deník!$R25),"")</f>
        <v/>
      </c>
      <c r="O25" s="11" t="str">
        <f>IF(MONTH(Deník!$C25)=O$2,IF(AND(Deník!$R25&gt;=0,Deník!$R25&lt;=1),"BE",Deník!$R25),"")</f>
        <v/>
      </c>
      <c r="P25" s="11" t="str">
        <f>IF(MONTH(Deník!$C25)=P$2,IF(AND(Deník!$R25&gt;=0,Deník!$R25&lt;=1),"BE",Deník!$R25),"")</f>
        <v/>
      </c>
      <c r="Q25" s="11" t="str">
        <f>IF(MONTH(Deník!$C25)=Q$2,IF(AND(Deník!$R25&gt;=0,Deník!$R25&lt;=1),"BE",Deník!$R25),"")</f>
        <v/>
      </c>
      <c r="R25" s="11" t="str">
        <f>IF(MONTH(Deník!$C25)=R$2,IF(AND(Deník!$R25&gt;=0,Deník!$R25&lt;=1),"BE",Deník!$R25),"")</f>
        <v/>
      </c>
      <c r="S25" s="57" t="str">
        <f>IF(MONTH(Deník!$C25)=S$2,IF(AND(Deník!$R25&gt;=0,Deník!$R25&lt;=1),"BE",Deník!$R25),"")</f>
        <v/>
      </c>
      <c r="U25" s="12"/>
      <c r="V25" s="12"/>
      <c r="X25" s="600">
        <f>IF(Deník!$R25&lt;&gt;"",IF(Deník!$B25=Statistika!$F$63,IF(AND(Deník!$R25&gt;=0,Deník!$R25&lt;=1),"BE",Deník!$R25),""),"")</f>
        <v>-25.100000000000122</v>
      </c>
      <c r="Y25" s="13" t="str">
        <f>IF(Deník!$R25&lt;&gt;"",IF(Deník!$B25=Statistika!$F$64,IF(AND(Deník!$R25&gt;=0,Deník!$R25&lt;=1),"BE",Deník!$R25),""),"")</f>
        <v/>
      </c>
      <c r="Z25" s="13" t="str">
        <f>IF(Deník!$R25&lt;&gt;"",IF(Deník!$B25=Statistika!$F$65,IF(AND(Deník!$R25&gt;=0,Deník!$R25&lt;=1),"BE",Deník!$R25),""),"")</f>
        <v/>
      </c>
      <c r="AA25" s="13" t="str">
        <f>IF(Deník!$R25&lt;&gt;"",IF(Deník!$B25=Statistika!$F$66,IF(AND(Deník!$R25&gt;=0,Deník!$R25&lt;=1),"BE",Deník!$R25),""),"")</f>
        <v/>
      </c>
      <c r="AB25" s="13" t="str">
        <f>IF(Deník!$R25&lt;&gt;"",IF(Deník!$B25=Statistika!$F$67,IF(AND(Deník!$R25&gt;=0,Deník!$R25&lt;=1),"BE",Deník!$R25),""),"")</f>
        <v/>
      </c>
      <c r="AC25" s="13" t="str">
        <f>IF(Deník!$R25&lt;&gt;"",IF(Deník!$B25=Statistika!$F$68,IF(AND(Deník!$R25&gt;=0,Deník!$R25&lt;=1),"BE",Deník!$R25),""),"")</f>
        <v/>
      </c>
      <c r="AD25" s="13" t="str">
        <f>IF(Deník!$R25&lt;&gt;"",IF(Deník!$B25=Statistika!$F$69,IF(AND(Deník!$R25&gt;=0,Deník!$R25&lt;=1),"BE",Deník!$R25),""),"")</f>
        <v/>
      </c>
      <c r="AE25" s="601" t="str">
        <f>IF(Deník!$R25&lt;&gt;"",IF(Deník!$B25=Statistika!$F$70,IF(AND(Deník!$R25&gt;=0,Deník!$R25&lt;=1),"BE",Deník!$R25),""),"")</f>
        <v/>
      </c>
      <c r="AF25" s="90"/>
      <c r="AG25" s="63" t="str">
        <f>IF(Deník!$R25&lt;&gt;"",IF(Deník!$J25="L",IF(AND(Deník!$R25&gt;=0,Deník!$R25&lt;=1),"BE",Deník!$R25),""),"")</f>
        <v/>
      </c>
      <c r="AH25" s="13">
        <f>IF(Deník!$R25&lt;&gt;"",IF(Deník!$J25="S",IF(AND(Deník!$R25&gt;=0,Deník!$R25&lt;=1),"BE",Deník!$R25),""),"")</f>
        <v>-25.100000000000122</v>
      </c>
      <c r="AI25" s="95"/>
      <c r="AJ25" s="71">
        <f>IF(Deník!N26&lt;&gt;"",Deník!N26*-1,"")</f>
        <v>-43.999999999999595</v>
      </c>
      <c r="AK25" s="88"/>
      <c r="AL25" s="63" t="str">
        <f>IF(WEEKDAY(Deník!$C25,2)=1,IF(AND(Deník!$R25&gt;=0,Deník!$R25&lt;=1),"BE",Deník!$R25),"")</f>
        <v/>
      </c>
      <c r="AM25" s="13">
        <f>IF(WEEKDAY(Deník!$C25,2)=2,IF(AND(Deník!$R25&gt;=0,Deník!$R25&lt;=1),"BE",Deník!$R25),"")</f>
        <v>-25.100000000000122</v>
      </c>
      <c r="AN25" s="13" t="str">
        <f>IF(WEEKDAY(Deník!$C25,2)=3,IF(AND(Deník!$R25&gt;=0,Deník!$R25&lt;=1),"BE",Deník!$R25),"")</f>
        <v/>
      </c>
      <c r="AO25" s="13" t="str">
        <f>IF(WEEKDAY(Deník!$C25,2)=4,IF(AND(Deník!$R25&gt;=0,Deník!$R25&lt;=1),"BE",Deník!$R25),"")</f>
        <v/>
      </c>
      <c r="AP25" s="60" t="str">
        <f>IF(WEEKDAY(Deník!$C25,2)=5,IF(AND(Deník!$R25&gt;=0,Deník!$R25&lt;=1),"BE",Deník!$R25),"")</f>
        <v/>
      </c>
      <c r="AQ25" s="99"/>
      <c r="AR25" s="100">
        <f>Deník!D25</f>
        <v>0.39166666666666666</v>
      </c>
      <c r="AS25" s="63" t="str">
        <f>IF(Deník!$D25&lt;&gt;"",IF(AND(Deník!$D25&gt;=AS$2,Deník!$D25&lt;=AS$3),IF(AND(Deník!$R25&gt;=0,Deník!$R25&lt;=1),"BE",Deník!$R25),""),"")</f>
        <v/>
      </c>
      <c r="AT25" s="63" t="str">
        <f>IF(Deník!$D25&lt;&gt;"",IF(AND(Deník!$D25&gt;=AT$2,Deník!$D25&lt;=AT$3),IF(AND(Deník!$R25&gt;=0,Deník!$R25&lt;=1),"BE",Deník!$R25),""),"")</f>
        <v/>
      </c>
      <c r="AU25" s="63" t="str">
        <f>IF(Deník!$D25&lt;&gt;"",IF(AND(Deník!$D25&gt;=AU$2,Deník!$D25&lt;=AU$3),IF(AND(Deník!$R25&gt;=0,Deník!$R25&lt;=1),"BE",Deník!$R25),""),"")</f>
        <v/>
      </c>
      <c r="AV25" s="63" t="str">
        <f>IF(Deník!$D25&lt;&gt;"",IF(AND(Deník!$D25&gt;=AV$2,Deník!$D25&lt;=AV$3),IF(AND(Deník!$R25&gt;=0,Deník!$R25&lt;=1),"BE",Deník!$R25),""),"")</f>
        <v/>
      </c>
      <c r="AW25" s="63">
        <f>IF(Deník!$D25&lt;&gt;"",IF(AND(Deník!$D25&gt;=AW$2,Deník!$D25&lt;=AW$3),IF(AND(Deník!$R25&gt;=0,Deník!$R25&lt;=1),"BE",Deník!$R25),""),"")</f>
        <v>-25.100000000000122</v>
      </c>
      <c r="AX25" s="63" t="str">
        <f>IF(Deník!$D25&lt;&gt;"",IF(AND(Deník!$D25&gt;=AX$2,Deník!$D25&lt;=AX$3),IF(AND(Deník!$R25&gt;=0,Deník!$R25&lt;=1),"BE",Deník!$R25),""),"")</f>
        <v/>
      </c>
      <c r="AY25" s="63" t="str">
        <f>IF(Deník!$D25&lt;&gt;"",IF(AND(Deník!$D25&gt;=AY$2,Deník!$D25&lt;=AY$3),IF(AND(Deník!$R25&gt;=0,Deník!$R25&lt;=1),"BE",Deník!$R25),""),"")</f>
        <v/>
      </c>
      <c r="AZ25" s="63" t="str">
        <f>IF(Deník!$D25&lt;&gt;"",IF(AND(Deník!$D25&gt;=AZ$2,Deník!$D25&lt;=AZ$3),IF(AND(Deník!$R25&gt;=0,Deník!$R25&lt;=1),"BE",Deník!$R25),""),"")</f>
        <v/>
      </c>
      <c r="BA25" s="63" t="str">
        <f>IF(Deník!$D25&lt;&gt;"",IF(AND(Deník!$D25&gt;=BA$2,Deník!$D25&lt;=BA$3),IF(AND(Deník!$R25&gt;=0,Deník!$R25&lt;=1),"BE",Deník!$R25),""),"")</f>
        <v/>
      </c>
      <c r="BB25" s="63" t="str">
        <f>IF(Deník!$D25&lt;&gt;"",IF(AND(Deník!$D25&gt;=BB$2,Deník!$D25&lt;=BB$3),IF(AND(Deník!$R25&gt;=0,Deník!$R25&lt;=1),"BE",Deník!$R25),""),"")</f>
        <v/>
      </c>
      <c r="BC25" s="71" t="str">
        <f>IF(Deník!$D25&lt;&gt;"",IF(AND(Deník!$D25&gt;=BC$2,Deník!$D25&lt;=BC$3),IF(AND(Deník!$R25&gt;=0,Deník!$R25&lt;=1),"BE",Deník!$R25),""),"")</f>
        <v/>
      </c>
      <c r="BD25" s="20">
        <f>IF(Deník!$J26="S",(Deník!$M26-Deník!$K26),IF(Deník!$J26="L",(Deník!$K26-Deník!$M26),""))</f>
        <v>4.3999999999999595E-3</v>
      </c>
      <c r="BE25" s="20">
        <f>IF(Deník!$J26="S",(Deník!$K26-Deník!$O26),IF(Deník!$J26="L",(Deník!$O26-Deník!$K26),""))</f>
        <v>4.99000000000005E-3</v>
      </c>
      <c r="BF25" s="20">
        <f>IF(Deník!$J26="S",(Deník!$K26-Deník!$L26),IF(Deník!$J26="L",(Deník!$L26-Deník!$K26),""))</f>
        <v>-4.3999999999999595E-3</v>
      </c>
      <c r="BG25" s="20">
        <f>IF(Deník!$J26="S",(Deník!$K26-Deník!$S26),IF(Deník!$J26="L",(Deník!$S26-Deník!$K26),""))</f>
        <v>-6.3699999999999868E-3</v>
      </c>
      <c r="BH25" s="20">
        <f>IF(Deník!$J26="S",(Deník!$K26-Deník!$U26),IF(Deník!$J26="L",(Deník!$U26-Deník!$K26),""))</f>
        <v>7.0000000000014495E-4</v>
      </c>
      <c r="BI25" s="20" t="str">
        <f>IF(Deník!$R25&gt;1,Deník!$R25,"")</f>
        <v/>
      </c>
      <c r="BJ25" s="20">
        <f>IF(Deník!$R25&lt;0,Deník!$R25,"")</f>
        <v>-25.100000000000122</v>
      </c>
      <c r="BK25" s="17"/>
      <c r="BM25" s="233" t="str">
        <f>IF(Deník!$R25&lt;&gt;"",IF(Deník!$Y25=Statistika!$F$78,IF(AND(Deník!$R25&gt;=0,Deník!$R25&lt;=1),"BE",Deník!$R25),""),"")</f>
        <v/>
      </c>
      <c r="BN25" s="233">
        <f>IF(Deník!$R25&lt;&gt;"",IF(Deník!$Y25=Statistika!$F$79,IF(AND(Deník!$R25&gt;=0,Deník!$R25&lt;=1),"BE",Deník!$R25),""),"")</f>
        <v>-25.100000000000122</v>
      </c>
      <c r="BO25" s="233" t="str">
        <f>IF(Deník!$R25&lt;&gt;"",IF(Deník!$Y25=Statistika!$F$80,IF(AND(Deník!$R25&gt;=0,Deník!$R25&lt;=1),"BE",Deník!$R25),""),"")</f>
        <v/>
      </c>
      <c r="BP25" s="233" t="str">
        <f>IF(Deník!$R25&lt;&gt;"",IF(Deník!$Y25=Statistika!$F$81,IF(AND(Deník!$R25&gt;=0,Deník!$R25&lt;=1),"BE",Deník!$R25),""),"")</f>
        <v/>
      </c>
      <c r="BQ25" s="233" t="str">
        <f>IF(Deník!$R25&lt;&gt;"",IF(Deník!$Y25=Statistika!$F$82,IF(AND(Deník!$R25&gt;=0,Deník!$R25&lt;=1),"BE",Deník!$R25),""),"")</f>
        <v/>
      </c>
      <c r="BR25" s="233" t="str">
        <f>IF(Deník!$R25&lt;&gt;"",IF(Deník!$Y25=Statistika!$F$83,IF(AND(Deník!$R25&gt;=0,Deník!$R25&lt;=1),"BE",Deník!$R25),""),"")</f>
        <v/>
      </c>
      <c r="BS25" s="233" t="str">
        <f>IF(Deník!$R25&lt;&gt;"",IF(Deník!$Y25=Statistika!$F$84,IF(AND(Deník!$R25&gt;=0,Deník!$R25&lt;=1),"BE",Deník!$R25),""),"")</f>
        <v/>
      </c>
      <c r="BT25" s="233" t="str">
        <f>IF(Deník!$R25&lt;&gt;"",IF(Deník!$Y25=Statistika!$F$85,IF(AND(Deník!$R25&gt;=0,Deník!$R25&lt;=1),"BE",Deník!$R25),""),"")</f>
        <v/>
      </c>
      <c r="BU25" s="233" t="str">
        <f>IF(Deník!$R25&lt;&gt;"",IF(Deník!$Y25=Statistika!$F$86,IF(AND(Deník!$R25&gt;=0,Deník!$R25&lt;=1),"BE",Deník!$R25),""),"")</f>
        <v/>
      </c>
      <c r="BV25" s="233" t="str">
        <f>IF(Deník!$R25&lt;&gt;"",IF(Deník!$Y25=Statistika!$F$87,IF(AND(Deník!$R25&gt;=0,Deník!$R25&lt;=1),"BE",Deník!$R25),""),"")</f>
        <v/>
      </c>
      <c r="BW25" s="233" t="str">
        <f>IF(Deník!$R25&lt;&gt;"",IF(Deník!$Y25=Statistika!$F$88,IF(AND(Deník!$R25&gt;=0,Deník!$R25&lt;=1),"BE",Deník!$R25),""),"")</f>
        <v/>
      </c>
      <c r="BX25" s="233" t="str">
        <f>IF(Deník!$R25&lt;&gt;"",IF(Deník!$Y25=Statistika!$F$89,IF(AND(Deník!$R25&gt;=0,Deník!$R25&lt;=1),"BE",Deník!$R25),""),"")</f>
        <v/>
      </c>
      <c r="BY25" s="233" t="str">
        <f>IF(Deník!$R25&lt;&gt;"",IF(Deník!$Y25=Statistika!$F$90,IF(AND(Deník!$R25&gt;=0,Deník!$R25&lt;=1),"BE",Deník!$R25),""),"")</f>
        <v/>
      </c>
      <c r="BZ25" s="233" t="str">
        <f>IF(Deník!$R25&lt;&gt;"",IF(Deník!$Y25=Statistika!$F$91,IF(AND(Deník!$R25&gt;=0,Deník!$R25&lt;=1),"BE",Deník!$R25),""),"")</f>
        <v/>
      </c>
      <c r="CA25" s="233"/>
      <c r="CB25" s="233">
        <f>IF(Deník!$R25&lt;&gt;"",IF(Deník!$AB25="SL",IF(AND(Deník!$R25&gt;=0,Deník!$R25&lt;=1),"BE",Deník!$R25),""),"")</f>
        <v>-25.100000000000122</v>
      </c>
      <c r="CC25" s="233" t="str">
        <f>IF(Deník!$R25&lt;&gt;"",IF(Deník!$AB25="BE10",IF(AND(Deník!$R25&gt;=0,Deník!$R25&lt;=1),"BE",Deník!$R25),""),"")</f>
        <v/>
      </c>
      <c r="CD25" s="233" t="str">
        <f>IF(Deník!$R25&lt;&gt;"",IF(Deník!$AB25="BE15",IF(AND(Deník!$R25&gt;=0,Deník!$R25&lt;=1),"BE",Deník!$R25),""),"")</f>
        <v/>
      </c>
      <c r="CE25" s="233" t="str">
        <f>IF(Deník!$R25&lt;&gt;"",IF(Deník!$AB25="BE20",IF(AND(Deník!$R25&gt;=0,Deník!$R25&lt;=1),"BE",Deník!$R25),""),"")</f>
        <v/>
      </c>
      <c r="CF25" s="233" t="str">
        <f>IF(Deník!$R25&lt;&gt;"",IF(Deník!$AB25="TP1",IF(AND(Deník!$R25&gt;=0,Deník!$R25&lt;=1),"BE",Deník!$R25),""),"")</f>
        <v/>
      </c>
      <c r="CG25" s="233" t="str">
        <f>IF(Deník!$R25&lt;&gt;"",IF(Deník!$AB25="TP2",IF(AND(Deník!$R25&gt;=0,Deník!$R25&lt;=1),"BE",Deník!$R25),""),"")</f>
        <v/>
      </c>
      <c r="CH25" s="233" t="str">
        <f>IF(Deník!$R25&lt;&gt;"",IF(Deník!$AB25="TP3",IF(AND(Deník!$R25&gt;=0,Deník!$R25&lt;=1),"BE",Deník!$R25),""),"")</f>
        <v/>
      </c>
      <c r="CI25" s="233" t="str">
        <f>IF(Deník!$R25&lt;&gt;"",IF(Deník!$AB25="Trailing SL",IF(AND(Deník!$R25&gt;=0,Deník!$R25&lt;=1),"BE",Deník!$R25),""),"")</f>
        <v/>
      </c>
      <c r="CJ25" s="233" t="str">
        <f>IF(Deník!$R25&lt;&gt;"",IF(Deník!$AB25="Manual",IF(AND(Deník!$R25&gt;=0,Deník!$R25&lt;=1),"BE",Deník!$R25),""),"")</f>
        <v/>
      </c>
      <c r="CK25" s="233"/>
      <c r="CL25" s="233" t="str">
        <f>IF(Deník!$R25&lt;0,IF(Deník!$AC25=Statistika!$F$117,Deník!$R25,""),"")</f>
        <v/>
      </c>
      <c r="CM25" s="233">
        <f>IF(Deník!$R25&lt;0,IF(Deník!$AC25=Statistika!$F$118,Deník!$R25,""),"")</f>
        <v>-25.100000000000122</v>
      </c>
      <c r="CN25" s="233" t="str">
        <f>IF(Deník!$R25&lt;0,IF(Deník!$AC25=Statistika!$F$119,Deník!$R25,""),"")</f>
        <v/>
      </c>
      <c r="CO25" s="233" t="str">
        <f>IF(Deník!$R25&lt;0,IF(Deník!$AC25=Statistika!$F$120,Deník!$R25,""),"")</f>
        <v/>
      </c>
      <c r="CP25" s="233" t="str">
        <f>IF(Deník!$R25&lt;0,IF(Deník!$AC25=Statistika!$F$121,Deník!$R25,""),"")</f>
        <v/>
      </c>
      <c r="CQ25" s="233" t="str">
        <f>IF(Deník!$R25&lt;0,IF(Deník!$AC25=Statistika!$F$122,Deník!$R25,""),"")</f>
        <v/>
      </c>
      <c r="CR25" s="233" t="str">
        <f>IF(Deník!$R25&lt;0,IF(Deník!$AC25=Statistika!$F$123,Deník!$R25,""),"")</f>
        <v/>
      </c>
      <c r="CS25" s="233" t="str">
        <f>IF(Deník!$R25&lt;0,IF(Deník!$AC25=Statistika!$F$124,Deník!$R25,""),"")</f>
        <v/>
      </c>
      <c r="CT25" s="233" t="str">
        <f>IF(Deník!$R25&lt;0,IF(Deník!$AC25=Statistika!$F$125,Deník!$R25,""),"")</f>
        <v/>
      </c>
      <c r="CU25" s="233"/>
      <c r="CV25" s="233" t="str">
        <f>IF(Deník!$R25&lt;0,IF(Deník!$AD25=$CV$2,Deník!$R25,""),"")</f>
        <v/>
      </c>
      <c r="CW25" s="233" t="str">
        <f>IF(Deník!$R25&lt;0,IF(Deník!$AD25=$CW$2,Deník!$R25,""),"")</f>
        <v/>
      </c>
      <c r="CX25" s="233" t="str">
        <f>IF(Deník!$R25&lt;0,IF(Deník!$AD25=$CX$2,Deník!$R25,""),"")</f>
        <v/>
      </c>
      <c r="CY25" s="233" t="str">
        <f>IF(Deník!$R25&lt;0,IF(Deník!$AD25=$CY$2,Deník!$R25,""),"")</f>
        <v/>
      </c>
      <c r="CZ25" s="233" t="str">
        <f>IF(Deník!$R25&lt;0,IF(Deník!$AD25=$CZ$2,Deník!$R25,""),"")</f>
        <v/>
      </c>
      <c r="DL25" s="221">
        <f t="shared" si="5"/>
        <v>88240.75999999998</v>
      </c>
      <c r="DM25" s="220">
        <f t="shared" si="3"/>
        <v>-0.11759240000000015</v>
      </c>
      <c r="DO25" s="50">
        <f>Deník!W26</f>
        <v>-1069.47</v>
      </c>
      <c r="DP25" s="102" t="str">
        <f>IF(AND(Deník!W26&gt;0),1,"")</f>
        <v/>
      </c>
      <c r="DQ25" s="102">
        <f>IF(AND(Deník!W26&lt;=0),1,"")</f>
        <v>1</v>
      </c>
      <c r="DR25" s="227"/>
      <c r="DS25" s="228"/>
      <c r="DT25" s="85"/>
      <c r="DU25" s="54" t="str">
        <f>IF(MONTH(Deník!$C25)=DU$2,Deník!$W25,"")</f>
        <v/>
      </c>
      <c r="DV25" s="222" t="str">
        <f>IF(MONTH(Deník!$C25)=DV$2,Deník!$W25,"")</f>
        <v/>
      </c>
      <c r="DW25" s="222" t="str">
        <f>IF(MONTH(Deník!$C25)=DW$2,Deník!$W25,"")</f>
        <v/>
      </c>
      <c r="DX25" s="222" t="str">
        <f>IF(MONTH(Deník!$C25)=DX$2,Deník!$W25,"")</f>
        <v/>
      </c>
      <c r="DY25" s="222" t="str">
        <f>IF(MONTH(Deník!$C25)=DY$2,Deník!$W25,"")</f>
        <v/>
      </c>
      <c r="DZ25" s="222">
        <f>IF(MONTH(Deník!$C25)=DZ$2,Deník!$W25,"")</f>
        <v>-609.35</v>
      </c>
      <c r="EA25" s="222" t="str">
        <f>IF(MONTH(Deník!$C25)=EA$2,Deník!$W25,"")</f>
        <v/>
      </c>
      <c r="EB25" s="222" t="str">
        <f>IF(MONTH(Deník!$C25)=EB$2,Deník!$W25,"")</f>
        <v/>
      </c>
      <c r="EC25" s="222" t="str">
        <f>IF(MONTH(Deník!$C25)=EC$2,Deník!$W25,"")</f>
        <v/>
      </c>
      <c r="ED25" s="222" t="str">
        <f>IF(MONTH(Deník!$C25)=ED$2,Deník!$W25,"")</f>
        <v/>
      </c>
      <c r="EE25" s="222" t="str">
        <f>IF(MONTH(Deník!$C25)=EE$2,Deník!$W25,"")</f>
        <v/>
      </c>
      <c r="EF25" s="222" t="str">
        <f>IF(MONTH(Deník!$C25)=EF$2,Deník!$W25,"")</f>
        <v/>
      </c>
      <c r="EI25" s="600">
        <f>IF(Deník!$W25&lt;&gt;"",IF(Deník!$B25=Statistika!$F$63,Deník!$W25,""),"")</f>
        <v>-609.35</v>
      </c>
      <c r="EJ25" s="13" t="str">
        <f>IF(Deník!$W25&lt;&gt;"",IF(Deník!$B25=Statistika!$F$64,Deník!$W25,""),"")</f>
        <v/>
      </c>
      <c r="EK25" s="13" t="str">
        <f>IF(Deník!$W25&lt;&gt;"",IF(Deník!$B25=Statistika!$F$65,Deník!$W25,""),"")</f>
        <v/>
      </c>
      <c r="EL25" s="13" t="str">
        <f>IF(Deník!$W25&lt;&gt;"",IF(Deník!$B25=Statistika!$F$66,Deník!$W25,""),"")</f>
        <v/>
      </c>
      <c r="EM25" s="13" t="str">
        <f>IF(Deník!$W25&lt;&gt;"",IF(Deník!$B25=Statistika!$F$67,Deník!$W25,""),"")</f>
        <v/>
      </c>
      <c r="EN25" s="13" t="str">
        <f>IF(Deník!$W25&lt;&gt;"",IF(Deník!$B25=Statistika!$F$68,Deník!$W25,""),"")</f>
        <v/>
      </c>
      <c r="EO25" s="13" t="str">
        <f>IF(Deník!$W25&lt;&gt;"",IF(Deník!$B25=Statistika!$F$69,Deník!$W25,""),"")</f>
        <v/>
      </c>
      <c r="EP25" s="601" t="str">
        <f>IF(Deník!$W25&lt;&gt;"",IF(Deník!$B25=Statistika!$F$70,Deník!$W25,""),"")</f>
        <v/>
      </c>
      <c r="EQ25" s="90"/>
      <c r="ER25" s="63" t="str">
        <f>IF(Deník!$W25&lt;&gt;"",IF(Deník!$J25="L",Deník!$W25,""),"")</f>
        <v/>
      </c>
      <c r="ES25" s="13">
        <f>IF(Deník!$W25&lt;&gt;"",IF(Deník!$J25="S",Deník!$W25,""),"")</f>
        <v>-609.35</v>
      </c>
      <c r="ET25" s="95"/>
      <c r="EU25" s="88"/>
      <c r="EV25" s="63" t="str">
        <f>IF(WEEKDAY(Deník!$C25,2)=1,Deník!$W25,"")</f>
        <v/>
      </c>
      <c r="EW25" s="13">
        <f>IF(WEEKDAY(Deník!$C25,2)=2,Deník!$W25,"")</f>
        <v>-609.35</v>
      </c>
      <c r="EX25" s="13" t="str">
        <f>IF(WEEKDAY(Deník!$C25,2)=3,Deník!$W25,"")</f>
        <v/>
      </c>
      <c r="EY25" s="13" t="str">
        <f>IF(WEEKDAY(Deník!$C25,2)=4,Deník!$W25,"")</f>
        <v/>
      </c>
      <c r="EZ25" s="60" t="str">
        <f>IF(WEEKDAY(Deník!$C25,2)=5,Deník!$W25,"")</f>
        <v/>
      </c>
      <c r="FA25" s="99"/>
      <c r="FB25" s="100">
        <f>Deník!D25</f>
        <v>0.39166666666666666</v>
      </c>
      <c r="FC25" s="63" t="str">
        <f>IF($FB25&lt;&gt;"",IF(AND($FB25&gt;=FC$2,$FB25&lt;=FC$3),Deník!$W25,""))</f>
        <v/>
      </c>
      <c r="FD25" s="63" t="str">
        <f>IF($FB25&lt;&gt;"",IF(AND($FB25&gt;=FD$2,$FB25&lt;=FD$3),Deník!$W25,""))</f>
        <v/>
      </c>
      <c r="FE25" s="63" t="str">
        <f>IF($FB25&lt;&gt;"",IF(AND($FB25&gt;=FE$2,$FB25&lt;=FE$3),Deník!$W25,""))</f>
        <v/>
      </c>
      <c r="FF25" s="63" t="str">
        <f>IF($FB25&lt;&gt;"",IF(AND($FB25&gt;=FF$2,$FB25&lt;=FF$3),Deník!$W25,""))</f>
        <v/>
      </c>
      <c r="FG25" s="63">
        <f>IF($FB25&lt;&gt;"",IF(AND($FB25&gt;=FG$2,$FB25&lt;=FG$3),Deník!$W25,""))</f>
        <v>-609.35</v>
      </c>
      <c r="FH25" s="63" t="str">
        <f>IF($FB25&lt;&gt;"",IF(AND($FB25&gt;=FH$2,$FB25&lt;=FH$3),Deník!$W25,""))</f>
        <v/>
      </c>
      <c r="FI25" s="63" t="str">
        <f>IF($FB25&lt;&gt;"",IF(AND($FB25&gt;=FI$2,$FB25&lt;=FI$3),Deník!$W25,""))</f>
        <v/>
      </c>
      <c r="FJ25" s="63" t="str">
        <f>IF($FB25&lt;&gt;"",IF(AND($FB25&gt;=FJ$2,$FB25&lt;=FJ$3),Deník!$W25,""))</f>
        <v/>
      </c>
      <c r="FK25" s="63" t="str">
        <f>IF($FB25&lt;&gt;"",IF(AND($FB25&gt;=FK$2,$FB25&lt;=FK$3),Deník!$W25,""))</f>
        <v/>
      </c>
      <c r="FL25" s="63" t="str">
        <f>IF($FB25&lt;&gt;"",IF(AND($FB25&gt;=FL$2,$FB25&lt;=FL$3),Deník!$W25,""))</f>
        <v/>
      </c>
      <c r="FM25" s="63" t="str">
        <f>IF($FB25&lt;&gt;"",IF(AND($FB25&gt;=FM$2,$FB25&lt;=FM$3),Deník!$W25,""))</f>
        <v/>
      </c>
      <c r="FN25" s="13"/>
      <c r="FO25" s="20" t="str">
        <f>IF(Deník!$W25&gt;1,Deník!$W25,"")</f>
        <v/>
      </c>
      <c r="FP25" s="20">
        <f>IF(Deník!$W25&lt;0,Deník!$W25,"")</f>
        <v>-609.35</v>
      </c>
      <c r="FQ25" s="17"/>
      <c r="FS25" s="233"/>
      <c r="FT25" s="233" t="str">
        <f>IF(Deník!$W25&lt;&gt;"",IF(Deník!$Y25=Statistika!$F$78,Deník!$W25,""),"")</f>
        <v/>
      </c>
      <c r="FU25" s="233">
        <f>IF(Deník!$W25&lt;&gt;"",IF(Deník!$Y25=Statistika!$F$79,Deník!$W25,""),"")</f>
        <v>-609.35</v>
      </c>
      <c r="FV25" s="233" t="str">
        <f>IF(Deník!$W25&lt;&gt;"",IF(Deník!$Y25=Statistika!$F$80,Deník!$W25,""),"")</f>
        <v/>
      </c>
      <c r="FW25" s="233" t="str">
        <f>IF(Deník!$W25&lt;&gt;"",IF(Deník!$Y25=Statistika!$F$81,Deník!$W25,""),"")</f>
        <v/>
      </c>
      <c r="FX25" s="233" t="str">
        <f>IF(Deník!$W25&lt;&gt;"",IF(Deník!$Y25=Statistika!$F$82,Deník!$W25,""),"")</f>
        <v/>
      </c>
      <c r="FY25" s="233" t="str">
        <f>IF(Deník!$W25&lt;&gt;"",IF(Deník!$Y25=Statistika!$F$83,Deník!$W25,""),"")</f>
        <v/>
      </c>
      <c r="FZ25" s="233" t="str">
        <f>IF(Deník!$W25&lt;&gt;"",IF(Deník!$Y25=Statistika!$F$84,Deník!$W25,""),"")</f>
        <v/>
      </c>
      <c r="GA25" s="233" t="str">
        <f>IF(Deník!$W25&lt;&gt;"",IF(Deník!$Y25=Statistika!$F$85,Deník!$W25,""),"")</f>
        <v/>
      </c>
      <c r="GB25" s="233" t="str">
        <f>IF(Deník!$W25&lt;&gt;"",IF(Deník!$Y25=Statistika!$F$86,Deník!$W25,""),"")</f>
        <v/>
      </c>
      <c r="GC25" s="233" t="str">
        <f>IF(Deník!$W25&lt;&gt;"",IF(Deník!$Y25=Statistika!$F$87,Deník!$W25,""),"")</f>
        <v/>
      </c>
      <c r="GD25" s="233" t="str">
        <f>IF(Deník!$W25&lt;&gt;"",IF(Deník!$Y25=Statistika!$F$88,Deník!$W25,""),"")</f>
        <v/>
      </c>
      <c r="GE25" s="233" t="str">
        <f>IF(Deník!$W25&lt;&gt;"",IF(Deník!$Y25=Statistika!$F$89,Deník!$W25,""),"")</f>
        <v/>
      </c>
      <c r="GF25" s="233" t="str">
        <f>IF(Deník!$W25&lt;&gt;"",IF(Deník!$Y25=Statistika!$F$90,Deník!$W25,""),"")</f>
        <v/>
      </c>
      <c r="GG25" s="233" t="str">
        <f>IF(Deník!$W25&lt;&gt;"",IF(Deník!$Y25=Statistika!$F$91,Deník!$W25,""),"")</f>
        <v/>
      </c>
      <c r="GH25" s="233"/>
      <c r="GI25" s="233">
        <f>IF(Deník!$W25&lt;&gt;"",IF(Deník!$AB25=Statistika!$L$100,Deník!$W25,""),"")</f>
        <v>-609.35</v>
      </c>
      <c r="GJ25" s="233" t="str">
        <f>IF(Deník!$W25&lt;&gt;"",IF(Deník!$AB25=Statistika!$L$101,Deník!$W25,""),"")</f>
        <v/>
      </c>
      <c r="GK25" s="233" t="str">
        <f>IF(Deník!$W25&lt;&gt;"",IF(Deník!$AB25=Statistika!$L$102,Deník!$W25,""),"")</f>
        <v/>
      </c>
      <c r="GL25" s="233" t="str">
        <f>IF(Deník!$W25&lt;&gt;"",IF(Deník!$AB25=Statistika!$L$103,Deník!$W25,""),"")</f>
        <v/>
      </c>
      <c r="GM25" s="233" t="str">
        <f>IF(Deník!$W25&lt;&gt;"",IF(Deník!$AB25=Statistika!$L$104,Deník!$W25,""),"")</f>
        <v/>
      </c>
      <c r="GN25" s="233" t="str">
        <f>IF(Deník!$W25&lt;&gt;"",IF(Deník!$AB25=Statistika!$L$105,Deník!$W25,""),"")</f>
        <v/>
      </c>
      <c r="GO25" s="233" t="str">
        <f>IF(Deník!$W25&lt;&gt;"",IF(Deník!$AB25=Statistika!$L$106,Deník!$W25,""),"")</f>
        <v/>
      </c>
      <c r="GP25" s="233" t="str">
        <f>IF(Deník!$W25&lt;&gt;"",IF(Deník!$AB25=Statistika!$L$107,Deník!$W25,""),"")</f>
        <v/>
      </c>
      <c r="GQ25" s="233" t="str">
        <f>IF(Deník!$W25&lt;&gt;"",IF(Deník!$AB25=Statistika!$L$108,Deník!$W25,""),"")</f>
        <v/>
      </c>
      <c r="GS25" s="233" t="str">
        <f>IF(Deník!$W25&lt;0,IF(Deník!$AC25=Statistika!$F$117,Deník!$W25,""),"")</f>
        <v/>
      </c>
      <c r="GT25" s="233">
        <f>IF(Deník!$W25&lt;0,IF(Deník!$AC25=Statistika!$F$118,Deník!$W25,""),"")</f>
        <v>-609.35</v>
      </c>
      <c r="GU25" s="233" t="str">
        <f>IF(Deník!$W25&lt;0,IF(Deník!$AC25=Statistika!$F$119,Deník!$W25,""),"")</f>
        <v/>
      </c>
      <c r="GV25" s="233" t="str">
        <f>IF(Deník!$W25&lt;0,IF(Deník!$AC25=Statistika!$F$120,Deník!$W25,""),"")</f>
        <v/>
      </c>
      <c r="GW25" s="233" t="str">
        <f>IF(Deník!$W25&lt;0,IF(Deník!$AC25=Statistika!$F$121,Deník!$W25,""),"")</f>
        <v/>
      </c>
      <c r="GX25" s="233" t="str">
        <f>IF(Deník!$W25&lt;0,IF(Deník!$AC25=Statistika!$F$122,Deník!$W25,""),"")</f>
        <v/>
      </c>
      <c r="GY25" s="233" t="str">
        <f>IF(Deník!$W25&lt;0,IF(Deník!$AC25=Statistika!$F$123,Deník!$W25,""),"")</f>
        <v/>
      </c>
      <c r="GZ25" s="233" t="str">
        <f>IF(Deník!$W25&lt;0,IF(Deník!$AC25=Statistika!$F$124,Deník!$W25,""),"")</f>
        <v/>
      </c>
      <c r="HA25" s="233" t="str">
        <f>IF(Deník!$W25&lt;0,IF(Deník!$AC25=Statistika!$F$125,Deník!$W25,""),"")</f>
        <v/>
      </c>
      <c r="HC25" s="233" t="str">
        <f>IF(Deník!$W25&lt;0,IF(Deník!$AD25=Statistika!$F$133,Deník!$W25,""),"")</f>
        <v/>
      </c>
      <c r="HD25" s="233" t="str">
        <f>IF(Deník!$W25&lt;0,IF(Deník!$AD25=Statistika!$F$134,Deník!$W25,""),"")</f>
        <v/>
      </c>
      <c r="HE25" s="233" t="str">
        <f>IF(Deník!$W25&lt;0,IF(Deník!$AD25=Statistika!$F$135,Deník!$W25,""),"")</f>
        <v/>
      </c>
      <c r="HF25" s="233" t="str">
        <f>IF(Deník!$W25&lt;0,IF(Deník!$AD25=Statistika!$F$136,Deník!$W25,""),"")</f>
        <v/>
      </c>
      <c r="HG25" s="233" t="str">
        <f>IF(Deník!$W25&lt;0,IF(Deník!$AD25=Statistika!$F$137,Deník!$W25,""),"")</f>
        <v/>
      </c>
      <c r="ID25" s="8">
        <f>Tabulka4[[#This Row],[Sloupec3]]</f>
        <v>42164</v>
      </c>
      <c r="IE25" s="17" t="str">
        <f>IF(AND([1]Deník!$C25&gt;='[1]Měsíční shrnutí'!$D$1,[1]Deník!$C25&lt;='[1]Měsíční shrnutí'!$F$1),[1]Deník!$X25,"")</f>
        <v/>
      </c>
      <c r="IF25" s="17"/>
      <c r="IG25" s="17"/>
    </row>
    <row r="26" spans="1:242">
      <c r="A26" s="8">
        <f>Deník!C27</f>
        <v>42170</v>
      </c>
      <c r="B26" s="50">
        <f>Deník!R27</f>
        <v>-23.700000000002053</v>
      </c>
      <c r="C26" s="102" t="str">
        <f>IF(AND(Deník!R27&gt;1,Deník!R27&lt;&gt;""),1,"")</f>
        <v/>
      </c>
      <c r="D26" s="102">
        <f>IF(AND(Deník!R27&lt;=0,Deník!R27&lt;&gt;""),1,"")</f>
        <v>1</v>
      </c>
      <c r="E26" s="103" t="str">
        <f>IF(AND(Deník!R27&gt;=0,Deník!R27&lt;=1),1,"")</f>
        <v/>
      </c>
      <c r="F26" s="79">
        <f>IF(Deník!R27&lt;&gt;"",Deník!R27+F25,"")</f>
        <v>-344.99999999999761</v>
      </c>
      <c r="G26" s="85"/>
      <c r="H26" s="54" t="str">
        <f>IF(MONTH(Deník!$C26)=H$2,IF(AND(Deník!$R26&gt;=0,Deník!$R26&lt;=1),"BE",Deník!$R26),"")</f>
        <v/>
      </c>
      <c r="I26" s="11" t="str">
        <f>IF(MONTH(Deník!$C26)=I$2,IF(AND(Deník!$R26&gt;=0,Deník!$R26&lt;=1),"BE",Deník!$R26),"")</f>
        <v/>
      </c>
      <c r="J26" s="11" t="str">
        <f>IF(MONTH(Deník!$C26)=J$2,IF(AND(Deník!$R26&gt;=0,Deník!$R26&lt;=1),"BE",Deník!$R26),"")</f>
        <v/>
      </c>
      <c r="K26" s="11" t="str">
        <f>IF(MONTH(Deník!$C26)=K$2,IF(AND(Deník!$R26&gt;=0,Deník!$R26&lt;=1),"BE",Deník!$R26),"")</f>
        <v/>
      </c>
      <c r="L26" s="11" t="str">
        <f>IF(MONTH(Deník!$C26)=L$2,IF(AND(Deník!$R26&gt;=0,Deník!$R26&lt;=1),"BE",Deník!$R26),"")</f>
        <v/>
      </c>
      <c r="M26" s="11">
        <f>IF(MONTH(Deník!$C26)=M$2,IF(AND(Deník!$R26&gt;=0,Deník!$R26&lt;=1),"BE",Deník!$R26),"")</f>
        <v>-43.999999999999595</v>
      </c>
      <c r="N26" s="11" t="str">
        <f>IF(MONTH(Deník!$C26)=N$2,IF(AND(Deník!$R26&gt;=0,Deník!$R26&lt;=1),"BE",Deník!$R26),"")</f>
        <v/>
      </c>
      <c r="O26" s="11" t="str">
        <f>IF(MONTH(Deník!$C26)=O$2,IF(AND(Deník!$R26&gt;=0,Deník!$R26&lt;=1),"BE",Deník!$R26),"")</f>
        <v/>
      </c>
      <c r="P26" s="11" t="str">
        <f>IF(MONTH(Deník!$C26)=P$2,IF(AND(Deník!$R26&gt;=0,Deník!$R26&lt;=1),"BE",Deník!$R26),"")</f>
        <v/>
      </c>
      <c r="Q26" s="11" t="str">
        <f>IF(MONTH(Deník!$C26)=Q$2,IF(AND(Deník!$R26&gt;=0,Deník!$R26&lt;=1),"BE",Deník!$R26),"")</f>
        <v/>
      </c>
      <c r="R26" s="11" t="str">
        <f>IF(MONTH(Deník!$C26)=R$2,IF(AND(Deník!$R26&gt;=0,Deník!$R26&lt;=1),"BE",Deník!$R26),"")</f>
        <v/>
      </c>
      <c r="S26" s="57" t="str">
        <f>IF(MONTH(Deník!$C26)=S$2,IF(AND(Deník!$R26&gt;=0,Deník!$R26&lt;=1),"BE",Deník!$R26),"")</f>
        <v/>
      </c>
      <c r="U26" s="12"/>
      <c r="V26" s="12"/>
      <c r="X26" s="600">
        <f>IF(Deník!$R26&lt;&gt;"",IF(Deník!$B26=Statistika!$F$63,IF(AND(Deník!$R26&gt;=0,Deník!$R26&lt;=1),"BE",Deník!$R26),""),"")</f>
        <v>-43.999999999999595</v>
      </c>
      <c r="Y26" s="13" t="str">
        <f>IF(Deník!$R26&lt;&gt;"",IF(Deník!$B26=Statistika!$F$64,IF(AND(Deník!$R26&gt;=0,Deník!$R26&lt;=1),"BE",Deník!$R26),""),"")</f>
        <v/>
      </c>
      <c r="Z26" s="13" t="str">
        <f>IF(Deník!$R26&lt;&gt;"",IF(Deník!$B26=Statistika!$F$65,IF(AND(Deník!$R26&gt;=0,Deník!$R26&lt;=1),"BE",Deník!$R26),""),"")</f>
        <v/>
      </c>
      <c r="AA26" s="13" t="str">
        <f>IF(Deník!$R26&lt;&gt;"",IF(Deník!$B26=Statistika!$F$66,IF(AND(Deník!$R26&gt;=0,Deník!$R26&lt;=1),"BE",Deník!$R26),""),"")</f>
        <v/>
      </c>
      <c r="AB26" s="13" t="str">
        <f>IF(Deník!$R26&lt;&gt;"",IF(Deník!$B26=Statistika!$F$67,IF(AND(Deník!$R26&gt;=0,Deník!$R26&lt;=1),"BE",Deník!$R26),""),"")</f>
        <v/>
      </c>
      <c r="AC26" s="13" t="str">
        <f>IF(Deník!$R26&lt;&gt;"",IF(Deník!$B26=Statistika!$F$68,IF(AND(Deník!$R26&gt;=0,Deník!$R26&lt;=1),"BE",Deník!$R26),""),"")</f>
        <v/>
      </c>
      <c r="AD26" s="13" t="str">
        <f>IF(Deník!$R26&lt;&gt;"",IF(Deník!$B26=Statistika!$F$69,IF(AND(Deník!$R26&gt;=0,Deník!$R26&lt;=1),"BE",Deník!$R26),""),"")</f>
        <v/>
      </c>
      <c r="AE26" s="601" t="str">
        <f>IF(Deník!$R26&lt;&gt;"",IF(Deník!$B26=Statistika!$F$70,IF(AND(Deník!$R26&gt;=0,Deník!$R26&lt;=1),"BE",Deník!$R26),""),"")</f>
        <v/>
      </c>
      <c r="AF26" s="90"/>
      <c r="AG26" s="63" t="str">
        <f>IF(Deník!$R26&lt;&gt;"",IF(Deník!$J26="L",IF(AND(Deník!$R26&gt;=0,Deník!$R26&lt;=1),"BE",Deník!$R26),""),"")</f>
        <v/>
      </c>
      <c r="AH26" s="13">
        <f>IF(Deník!$R26&lt;&gt;"",IF(Deník!$J26="S",IF(AND(Deník!$R26&gt;=0,Deník!$R26&lt;=1),"BE",Deník!$R26),""),"")</f>
        <v>-43.999999999999595</v>
      </c>
      <c r="AI26" s="95"/>
      <c r="AJ26" s="71">
        <f>IF(Deník!N27&lt;&gt;"",Deník!N27*-1,"")</f>
        <v>-23.700000000002053</v>
      </c>
      <c r="AK26" s="88"/>
      <c r="AL26" s="63">
        <f>IF(WEEKDAY(Deník!$C26,2)=1,IF(AND(Deník!$R26&gt;=0,Deník!$R26&lt;=1),"BE",Deník!$R26),"")</f>
        <v>-43.999999999999595</v>
      </c>
      <c r="AM26" s="13" t="str">
        <f>IF(WEEKDAY(Deník!$C26,2)=2,IF(AND(Deník!$R26&gt;=0,Deník!$R26&lt;=1),"BE",Deník!$R26),"")</f>
        <v/>
      </c>
      <c r="AN26" s="13" t="str">
        <f>IF(WEEKDAY(Deník!$C26,2)=3,IF(AND(Deník!$R26&gt;=0,Deník!$R26&lt;=1),"BE",Deník!$R26),"")</f>
        <v/>
      </c>
      <c r="AO26" s="13" t="str">
        <f>IF(WEEKDAY(Deník!$C26,2)=4,IF(AND(Deník!$R26&gt;=0,Deník!$R26&lt;=1),"BE",Deník!$R26),"")</f>
        <v/>
      </c>
      <c r="AP26" s="60" t="str">
        <f>IF(WEEKDAY(Deník!$C26,2)=5,IF(AND(Deník!$R26&gt;=0,Deník!$R26&lt;=1),"BE",Deník!$R26),"")</f>
        <v/>
      </c>
      <c r="AQ26" s="99"/>
      <c r="AR26" s="100">
        <f>Deník!D26</f>
        <v>0.30902777777777779</v>
      </c>
      <c r="AS26" s="63" t="str">
        <f>IF(Deník!$D26&lt;&gt;"",IF(AND(Deník!$D26&gt;=AS$2,Deník!$D26&lt;=AS$3),IF(AND(Deník!$R26&gt;=0,Deník!$R26&lt;=1),"BE",Deník!$R26),""),"")</f>
        <v/>
      </c>
      <c r="AT26" s="63" t="str">
        <f>IF(Deník!$D26&lt;&gt;"",IF(AND(Deník!$D26&gt;=AT$2,Deník!$D26&lt;=AT$3),IF(AND(Deník!$R26&gt;=0,Deník!$R26&lt;=1),"BE",Deník!$R26),""),"")</f>
        <v/>
      </c>
      <c r="AU26" s="63" t="str">
        <f>IF(Deník!$D26&lt;&gt;"",IF(AND(Deník!$D26&gt;=AU$2,Deník!$D26&lt;=AU$3),IF(AND(Deník!$R26&gt;=0,Deník!$R26&lt;=1),"BE",Deník!$R26),""),"")</f>
        <v/>
      </c>
      <c r="AV26" s="63">
        <f>IF(Deník!$D26&lt;&gt;"",IF(AND(Deník!$D26&gt;=AV$2,Deník!$D26&lt;=AV$3),IF(AND(Deník!$R26&gt;=0,Deník!$R26&lt;=1),"BE",Deník!$R26),""),"")</f>
        <v>-43.999999999999595</v>
      </c>
      <c r="AW26" s="63" t="str">
        <f>IF(Deník!$D26&lt;&gt;"",IF(AND(Deník!$D26&gt;=AW$2,Deník!$D26&lt;=AW$3),IF(AND(Deník!$R26&gt;=0,Deník!$R26&lt;=1),"BE",Deník!$R26),""),"")</f>
        <v/>
      </c>
      <c r="AX26" s="63" t="str">
        <f>IF(Deník!$D26&lt;&gt;"",IF(AND(Deník!$D26&gt;=AX$2,Deník!$D26&lt;=AX$3),IF(AND(Deník!$R26&gt;=0,Deník!$R26&lt;=1),"BE",Deník!$R26),""),"")</f>
        <v/>
      </c>
      <c r="AY26" s="63" t="str">
        <f>IF(Deník!$D26&lt;&gt;"",IF(AND(Deník!$D26&gt;=AY$2,Deník!$D26&lt;=AY$3),IF(AND(Deník!$R26&gt;=0,Deník!$R26&lt;=1),"BE",Deník!$R26),""),"")</f>
        <v/>
      </c>
      <c r="AZ26" s="63" t="str">
        <f>IF(Deník!$D26&lt;&gt;"",IF(AND(Deník!$D26&gt;=AZ$2,Deník!$D26&lt;=AZ$3),IF(AND(Deník!$R26&gt;=0,Deník!$R26&lt;=1),"BE",Deník!$R26),""),"")</f>
        <v/>
      </c>
      <c r="BA26" s="63" t="str">
        <f>IF(Deník!$D26&lt;&gt;"",IF(AND(Deník!$D26&gt;=BA$2,Deník!$D26&lt;=BA$3),IF(AND(Deník!$R26&gt;=0,Deník!$R26&lt;=1),"BE",Deník!$R26),""),"")</f>
        <v/>
      </c>
      <c r="BB26" s="63" t="str">
        <f>IF(Deník!$D26&lt;&gt;"",IF(AND(Deník!$D26&gt;=BB$2,Deník!$D26&lt;=BB$3),IF(AND(Deník!$R26&gt;=0,Deník!$R26&lt;=1),"BE",Deník!$R26),""),"")</f>
        <v/>
      </c>
      <c r="BC26" s="71" t="str">
        <f>IF(Deník!$D26&lt;&gt;"",IF(AND(Deník!$D26&gt;=BC$2,Deník!$D26&lt;=BC$3),IF(AND(Deník!$R26&gt;=0,Deník!$R26&lt;=1),"BE",Deník!$R26),""),"")</f>
        <v/>
      </c>
      <c r="BD26" s="20">
        <f>IF(Deník!$J27="S",(Deník!$M27-Deník!$K27),IF(Deník!$J27="L",(Deník!$K27-Deník!$M27),""))</f>
        <v>2.3700000000002053E-3</v>
      </c>
      <c r="BE26" s="20">
        <f>IF(Deník!$J27="S",(Deník!$K27-Deník!$O27),IF(Deník!$J27="L",(Deník!$O27-Deník!$K27),""))</f>
        <v>4.109999999999836E-3</v>
      </c>
      <c r="BF26" s="20">
        <f>IF(Deník!$J27="S",(Deník!$K27-Deník!$L27),IF(Deník!$J27="L",(Deník!$L27-Deník!$K27),""))</f>
        <v>-2.3700000000002053E-3</v>
      </c>
      <c r="BG26" s="20">
        <f>IF(Deník!$J27="S",(Deník!$K27-Deník!$S27),IF(Deník!$J27="L",(Deník!$S27-Deník!$K27),""))</f>
        <v>-7.8200000000001602E-3</v>
      </c>
      <c r="BH26" s="20">
        <f>IF(Deník!$J27="S",(Deník!$K27-Deník!$U27),IF(Deník!$J27="L",(Deník!$U27-Deník!$K27),""))</f>
        <v>1.1200000000000099E-3</v>
      </c>
      <c r="BI26" s="20" t="str">
        <f>IF(Deník!$R26&gt;1,Deník!$R26,"")</f>
        <v/>
      </c>
      <c r="BJ26" s="20">
        <f>IF(Deník!$R26&lt;0,Deník!$R26,"")</f>
        <v>-43.999999999999595</v>
      </c>
      <c r="BK26" s="17"/>
      <c r="BM26" s="233" t="str">
        <f>IF(Deník!$R26&lt;&gt;"",IF(Deník!$Y26=Statistika!$F$78,IF(AND(Deník!$R26&gt;=0,Deník!$R26&lt;=1),"BE",Deník!$R26),""),"")</f>
        <v/>
      </c>
      <c r="BN26" s="233">
        <f>IF(Deník!$R26&lt;&gt;"",IF(Deník!$Y26=Statistika!$F$79,IF(AND(Deník!$R26&gt;=0,Deník!$R26&lt;=1),"BE",Deník!$R26),""),"")</f>
        <v>-43.999999999999595</v>
      </c>
      <c r="BO26" s="233" t="str">
        <f>IF(Deník!$R26&lt;&gt;"",IF(Deník!$Y26=Statistika!$F$80,IF(AND(Deník!$R26&gt;=0,Deník!$R26&lt;=1),"BE",Deník!$R26),""),"")</f>
        <v/>
      </c>
      <c r="BP26" s="233" t="str">
        <f>IF(Deník!$R26&lt;&gt;"",IF(Deník!$Y26=Statistika!$F$81,IF(AND(Deník!$R26&gt;=0,Deník!$R26&lt;=1),"BE",Deník!$R26),""),"")</f>
        <v/>
      </c>
      <c r="BQ26" s="233" t="str">
        <f>IF(Deník!$R26&lt;&gt;"",IF(Deník!$Y26=Statistika!$F$82,IF(AND(Deník!$R26&gt;=0,Deník!$R26&lt;=1),"BE",Deník!$R26),""),"")</f>
        <v/>
      </c>
      <c r="BR26" s="233" t="str">
        <f>IF(Deník!$R26&lt;&gt;"",IF(Deník!$Y26=Statistika!$F$83,IF(AND(Deník!$R26&gt;=0,Deník!$R26&lt;=1),"BE",Deník!$R26),""),"")</f>
        <v/>
      </c>
      <c r="BS26" s="233" t="str">
        <f>IF(Deník!$R26&lt;&gt;"",IF(Deník!$Y26=Statistika!$F$84,IF(AND(Deník!$R26&gt;=0,Deník!$R26&lt;=1),"BE",Deník!$R26),""),"")</f>
        <v/>
      </c>
      <c r="BT26" s="233" t="str">
        <f>IF(Deník!$R26&lt;&gt;"",IF(Deník!$Y26=Statistika!$F$85,IF(AND(Deník!$R26&gt;=0,Deník!$R26&lt;=1),"BE",Deník!$R26),""),"")</f>
        <v/>
      </c>
      <c r="BU26" s="233" t="str">
        <f>IF(Deník!$R26&lt;&gt;"",IF(Deník!$Y26=Statistika!$F$86,IF(AND(Deník!$R26&gt;=0,Deník!$R26&lt;=1),"BE",Deník!$R26),""),"")</f>
        <v/>
      </c>
      <c r="BV26" s="233" t="str">
        <f>IF(Deník!$R26&lt;&gt;"",IF(Deník!$Y26=Statistika!$F$87,IF(AND(Deník!$R26&gt;=0,Deník!$R26&lt;=1),"BE",Deník!$R26),""),"")</f>
        <v/>
      </c>
      <c r="BW26" s="233" t="str">
        <f>IF(Deník!$R26&lt;&gt;"",IF(Deník!$Y26=Statistika!$F$88,IF(AND(Deník!$R26&gt;=0,Deník!$R26&lt;=1),"BE",Deník!$R26),""),"")</f>
        <v/>
      </c>
      <c r="BX26" s="233" t="str">
        <f>IF(Deník!$R26&lt;&gt;"",IF(Deník!$Y26=Statistika!$F$89,IF(AND(Deník!$R26&gt;=0,Deník!$R26&lt;=1),"BE",Deník!$R26),""),"")</f>
        <v/>
      </c>
      <c r="BY26" s="233" t="str">
        <f>IF(Deník!$R26&lt;&gt;"",IF(Deník!$Y26=Statistika!$F$90,IF(AND(Deník!$R26&gt;=0,Deník!$R26&lt;=1),"BE",Deník!$R26),""),"")</f>
        <v/>
      </c>
      <c r="BZ26" s="233" t="str">
        <f>IF(Deník!$R26&lt;&gt;"",IF(Deník!$Y26=Statistika!$F$91,IF(AND(Deník!$R26&gt;=0,Deník!$R26&lt;=1),"BE",Deník!$R26),""),"")</f>
        <v/>
      </c>
      <c r="CA26" s="233"/>
      <c r="CB26" s="233">
        <f>IF(Deník!$R26&lt;&gt;"",IF(Deník!$AB26="SL",IF(AND(Deník!$R26&gt;=0,Deník!$R26&lt;=1),"BE",Deník!$R26),""),"")</f>
        <v>-43.999999999999595</v>
      </c>
      <c r="CC26" s="233" t="str">
        <f>IF(Deník!$R26&lt;&gt;"",IF(Deník!$AB26="BE10",IF(AND(Deník!$R26&gt;=0,Deník!$R26&lt;=1),"BE",Deník!$R26),""),"")</f>
        <v/>
      </c>
      <c r="CD26" s="233" t="str">
        <f>IF(Deník!$R26&lt;&gt;"",IF(Deník!$AB26="BE15",IF(AND(Deník!$R26&gt;=0,Deník!$R26&lt;=1),"BE",Deník!$R26),""),"")</f>
        <v/>
      </c>
      <c r="CE26" s="233" t="str">
        <f>IF(Deník!$R26&lt;&gt;"",IF(Deník!$AB26="BE20",IF(AND(Deník!$R26&gt;=0,Deník!$R26&lt;=1),"BE",Deník!$R26),""),"")</f>
        <v/>
      </c>
      <c r="CF26" s="233" t="str">
        <f>IF(Deník!$R26&lt;&gt;"",IF(Deník!$AB26="TP1",IF(AND(Deník!$R26&gt;=0,Deník!$R26&lt;=1),"BE",Deník!$R26),""),"")</f>
        <v/>
      </c>
      <c r="CG26" s="233" t="str">
        <f>IF(Deník!$R26&lt;&gt;"",IF(Deník!$AB26="TP2",IF(AND(Deník!$R26&gt;=0,Deník!$R26&lt;=1),"BE",Deník!$R26),""),"")</f>
        <v/>
      </c>
      <c r="CH26" s="233" t="str">
        <f>IF(Deník!$R26&lt;&gt;"",IF(Deník!$AB26="TP3",IF(AND(Deník!$R26&gt;=0,Deník!$R26&lt;=1),"BE",Deník!$R26),""),"")</f>
        <v/>
      </c>
      <c r="CI26" s="233" t="str">
        <f>IF(Deník!$R26&lt;&gt;"",IF(Deník!$AB26="Trailing SL",IF(AND(Deník!$R26&gt;=0,Deník!$R26&lt;=1),"BE",Deník!$R26),""),"")</f>
        <v/>
      </c>
      <c r="CJ26" s="233" t="str">
        <f>IF(Deník!$R26&lt;&gt;"",IF(Deník!$AB26="Manual",IF(AND(Deník!$R26&gt;=0,Deník!$R26&lt;=1),"BE",Deník!$R26),""),"")</f>
        <v/>
      </c>
      <c r="CK26" s="233"/>
      <c r="CL26" s="233" t="str">
        <f>IF(Deník!$R26&lt;0,IF(Deník!$AC26=Statistika!$F$117,Deník!$R26,""),"")</f>
        <v/>
      </c>
      <c r="CM26" s="233" t="str">
        <f>IF(Deník!$R26&lt;0,IF(Deník!$AC26=Statistika!$F$118,Deník!$R26,""),"")</f>
        <v/>
      </c>
      <c r="CN26" s="233" t="str">
        <f>IF(Deník!$R26&lt;0,IF(Deník!$AC26=Statistika!$F$119,Deník!$R26,""),"")</f>
        <v/>
      </c>
      <c r="CO26" s="233">
        <f>IF(Deník!$R26&lt;0,IF(Deník!$AC26=Statistika!$F$120,Deník!$R26,""),"")</f>
        <v>-43.999999999999595</v>
      </c>
      <c r="CP26" s="233" t="str">
        <f>IF(Deník!$R26&lt;0,IF(Deník!$AC26=Statistika!$F$121,Deník!$R26,""),"")</f>
        <v/>
      </c>
      <c r="CQ26" s="233" t="str">
        <f>IF(Deník!$R26&lt;0,IF(Deník!$AC26=Statistika!$F$122,Deník!$R26,""),"")</f>
        <v/>
      </c>
      <c r="CR26" s="233" t="str">
        <f>IF(Deník!$R26&lt;0,IF(Deník!$AC26=Statistika!$F$123,Deník!$R26,""),"")</f>
        <v/>
      </c>
      <c r="CS26" s="233" t="str">
        <f>IF(Deník!$R26&lt;0,IF(Deník!$AC26=Statistika!$F$124,Deník!$R26,""),"")</f>
        <v/>
      </c>
      <c r="CT26" s="233" t="str">
        <f>IF(Deník!$R26&lt;0,IF(Deník!$AC26=Statistika!$F$125,Deník!$R26,""),"")</f>
        <v/>
      </c>
      <c r="CU26" s="233"/>
      <c r="CV26" s="233" t="str">
        <f>IF(Deník!$R26&lt;0,IF(Deník!$AD26=$CV$2,Deník!$R26,""),"")</f>
        <v/>
      </c>
      <c r="CW26" s="233" t="str">
        <f>IF(Deník!$R26&lt;0,IF(Deník!$AD26=$CW$2,Deník!$R26,""),"")</f>
        <v/>
      </c>
      <c r="CX26" s="233" t="str">
        <f>IF(Deník!$R26&lt;0,IF(Deník!$AD26=$CX$2,Deník!$R26,""),"")</f>
        <v/>
      </c>
      <c r="CY26" s="233" t="str">
        <f>IF(Deník!$R26&lt;0,IF(Deník!$AD26=$CY$2,Deník!$R26,""),"")</f>
        <v/>
      </c>
      <c r="CZ26" s="233" t="str">
        <f>IF(Deník!$R26&lt;0,IF(Deník!$AD26=$CZ$2,Deník!$R26,""),"")</f>
        <v/>
      </c>
      <c r="DL26" s="221">
        <f t="shared" si="5"/>
        <v>87660.249999999985</v>
      </c>
      <c r="DM26" s="220">
        <f t="shared" si="3"/>
        <v>-0.12339750000000016</v>
      </c>
      <c r="DO26" s="50">
        <f>Deník!W27</f>
        <v>-580.51</v>
      </c>
      <c r="DP26" s="102" t="str">
        <f>IF(AND(Deník!W27&gt;0),1,"")</f>
        <v/>
      </c>
      <c r="DQ26" s="102">
        <f>IF(AND(Deník!W27&lt;=0),1,"")</f>
        <v>1</v>
      </c>
      <c r="DR26" s="227"/>
      <c r="DS26" s="228"/>
      <c r="DT26" s="85"/>
      <c r="DU26" s="54" t="str">
        <f>IF(MONTH(Deník!$C26)=DU$2,Deník!$W26,"")</f>
        <v/>
      </c>
      <c r="DV26" s="222" t="str">
        <f>IF(MONTH(Deník!$C26)=DV$2,Deník!$W26,"")</f>
        <v/>
      </c>
      <c r="DW26" s="222" t="str">
        <f>IF(MONTH(Deník!$C26)=DW$2,Deník!$W26,"")</f>
        <v/>
      </c>
      <c r="DX26" s="222" t="str">
        <f>IF(MONTH(Deník!$C26)=DX$2,Deník!$W26,"")</f>
        <v/>
      </c>
      <c r="DY26" s="222" t="str">
        <f>IF(MONTH(Deník!$C26)=DY$2,Deník!$W26,"")</f>
        <v/>
      </c>
      <c r="DZ26" s="222">
        <f>IF(MONTH(Deník!$C26)=DZ$2,Deník!$W26,"")</f>
        <v>-1069.47</v>
      </c>
      <c r="EA26" s="222" t="str">
        <f>IF(MONTH(Deník!$C26)=EA$2,Deník!$W26,"")</f>
        <v/>
      </c>
      <c r="EB26" s="222" t="str">
        <f>IF(MONTH(Deník!$C26)=EB$2,Deník!$W26,"")</f>
        <v/>
      </c>
      <c r="EC26" s="222" t="str">
        <f>IF(MONTH(Deník!$C26)=EC$2,Deník!$W26,"")</f>
        <v/>
      </c>
      <c r="ED26" s="222" t="str">
        <f>IF(MONTH(Deník!$C26)=ED$2,Deník!$W26,"")</f>
        <v/>
      </c>
      <c r="EE26" s="222" t="str">
        <f>IF(MONTH(Deník!$C26)=EE$2,Deník!$W26,"")</f>
        <v/>
      </c>
      <c r="EF26" s="222" t="str">
        <f>IF(MONTH(Deník!$C26)=EF$2,Deník!$W26,"")</f>
        <v/>
      </c>
      <c r="EI26" s="600">
        <f>IF(Deník!$W26&lt;&gt;"",IF(Deník!$B26=Statistika!$F$63,Deník!$W26,""),"")</f>
        <v>-1069.47</v>
      </c>
      <c r="EJ26" s="13" t="str">
        <f>IF(Deník!$W26&lt;&gt;"",IF(Deník!$B26=Statistika!$F$64,Deník!$W26,""),"")</f>
        <v/>
      </c>
      <c r="EK26" s="13" t="str">
        <f>IF(Deník!$W26&lt;&gt;"",IF(Deník!$B26=Statistika!$F$65,Deník!$W26,""),"")</f>
        <v/>
      </c>
      <c r="EL26" s="13" t="str">
        <f>IF(Deník!$W26&lt;&gt;"",IF(Deník!$B26=Statistika!$F$66,Deník!$W26,""),"")</f>
        <v/>
      </c>
      <c r="EM26" s="13" t="str">
        <f>IF(Deník!$W26&lt;&gt;"",IF(Deník!$B26=Statistika!$F$67,Deník!$W26,""),"")</f>
        <v/>
      </c>
      <c r="EN26" s="13" t="str">
        <f>IF(Deník!$W26&lt;&gt;"",IF(Deník!$B26=Statistika!$F$68,Deník!$W26,""),"")</f>
        <v/>
      </c>
      <c r="EO26" s="13" t="str">
        <f>IF(Deník!$W26&lt;&gt;"",IF(Deník!$B26=Statistika!$F$69,Deník!$W26,""),"")</f>
        <v/>
      </c>
      <c r="EP26" s="601" t="str">
        <f>IF(Deník!$W26&lt;&gt;"",IF(Deník!$B26=Statistika!$F$70,Deník!$W26,""),"")</f>
        <v/>
      </c>
      <c r="EQ26" s="90"/>
      <c r="ER26" s="63" t="str">
        <f>IF(Deník!$W26&lt;&gt;"",IF(Deník!$J26="L",Deník!$W26,""),"")</f>
        <v/>
      </c>
      <c r="ES26" s="13">
        <f>IF(Deník!$W26&lt;&gt;"",IF(Deník!$J26="S",Deník!$W26,""),"")</f>
        <v>-1069.47</v>
      </c>
      <c r="ET26" s="95"/>
      <c r="EU26" s="88"/>
      <c r="EV26" s="63">
        <f>IF(WEEKDAY(Deník!$C26,2)=1,Deník!$W26,"")</f>
        <v>-1069.47</v>
      </c>
      <c r="EW26" s="13" t="str">
        <f>IF(WEEKDAY(Deník!$C26,2)=2,Deník!$W26,"")</f>
        <v/>
      </c>
      <c r="EX26" s="13" t="str">
        <f>IF(WEEKDAY(Deník!$C26,2)=3,Deník!$W26,"")</f>
        <v/>
      </c>
      <c r="EY26" s="13" t="str">
        <f>IF(WEEKDAY(Deník!$C26,2)=4,Deník!$W26,"")</f>
        <v/>
      </c>
      <c r="EZ26" s="60" t="str">
        <f>IF(WEEKDAY(Deník!$C26,2)=5,Deník!$W26,"")</f>
        <v/>
      </c>
      <c r="FA26" s="99"/>
      <c r="FB26" s="100">
        <f>Deník!D26</f>
        <v>0.30902777777777779</v>
      </c>
      <c r="FC26" s="63" t="str">
        <f>IF($FB26&lt;&gt;"",IF(AND($FB26&gt;=FC$2,$FB26&lt;=FC$3),Deník!$W26,""))</f>
        <v/>
      </c>
      <c r="FD26" s="63" t="str">
        <f>IF($FB26&lt;&gt;"",IF(AND($FB26&gt;=FD$2,$FB26&lt;=FD$3),Deník!$W26,""))</f>
        <v/>
      </c>
      <c r="FE26" s="63" t="str">
        <f>IF($FB26&lt;&gt;"",IF(AND($FB26&gt;=FE$2,$FB26&lt;=FE$3),Deník!$W26,""))</f>
        <v/>
      </c>
      <c r="FF26" s="63">
        <f>IF($FB26&lt;&gt;"",IF(AND($FB26&gt;=FF$2,$FB26&lt;=FF$3),Deník!$W26,""))</f>
        <v>-1069.47</v>
      </c>
      <c r="FG26" s="63" t="str">
        <f>IF($FB26&lt;&gt;"",IF(AND($FB26&gt;=FG$2,$FB26&lt;=FG$3),Deník!$W26,""))</f>
        <v/>
      </c>
      <c r="FH26" s="63" t="str">
        <f>IF($FB26&lt;&gt;"",IF(AND($FB26&gt;=FH$2,$FB26&lt;=FH$3),Deník!$W26,""))</f>
        <v/>
      </c>
      <c r="FI26" s="63" t="str">
        <f>IF($FB26&lt;&gt;"",IF(AND($FB26&gt;=FI$2,$FB26&lt;=FI$3),Deník!$W26,""))</f>
        <v/>
      </c>
      <c r="FJ26" s="63" t="str">
        <f>IF($FB26&lt;&gt;"",IF(AND($FB26&gt;=FJ$2,$FB26&lt;=FJ$3),Deník!$W26,""))</f>
        <v/>
      </c>
      <c r="FK26" s="63" t="str">
        <f>IF($FB26&lt;&gt;"",IF(AND($FB26&gt;=FK$2,$FB26&lt;=FK$3),Deník!$W26,""))</f>
        <v/>
      </c>
      <c r="FL26" s="63" t="str">
        <f>IF($FB26&lt;&gt;"",IF(AND($FB26&gt;=FL$2,$FB26&lt;=FL$3),Deník!$W26,""))</f>
        <v/>
      </c>
      <c r="FM26" s="63" t="str">
        <f>IF($FB26&lt;&gt;"",IF(AND($FB26&gt;=FM$2,$FB26&lt;=FM$3),Deník!$W26,""))</f>
        <v/>
      </c>
      <c r="FN26" s="13"/>
      <c r="FO26" s="20" t="str">
        <f>IF(Deník!$W26&gt;1,Deník!$W26,"")</f>
        <v/>
      </c>
      <c r="FP26" s="20">
        <f>IF(Deník!$W26&lt;0,Deník!$W26,"")</f>
        <v>-1069.47</v>
      </c>
      <c r="FQ26" s="17"/>
      <c r="FS26" s="233"/>
      <c r="FT26" s="233" t="str">
        <f>IF(Deník!$W26&lt;&gt;"",IF(Deník!$Y26=Statistika!$F$78,Deník!$W26,""),"")</f>
        <v/>
      </c>
      <c r="FU26" s="233">
        <f>IF(Deník!$W26&lt;&gt;"",IF(Deník!$Y26=Statistika!$F$79,Deník!$W26,""),"")</f>
        <v>-1069.47</v>
      </c>
      <c r="FV26" s="233" t="str">
        <f>IF(Deník!$W26&lt;&gt;"",IF(Deník!$Y26=Statistika!$F$80,Deník!$W26,""),"")</f>
        <v/>
      </c>
      <c r="FW26" s="233" t="str">
        <f>IF(Deník!$W26&lt;&gt;"",IF(Deník!$Y26=Statistika!$F$81,Deník!$W26,""),"")</f>
        <v/>
      </c>
      <c r="FX26" s="233" t="str">
        <f>IF(Deník!$W26&lt;&gt;"",IF(Deník!$Y26=Statistika!$F$82,Deník!$W26,""),"")</f>
        <v/>
      </c>
      <c r="FY26" s="233" t="str">
        <f>IF(Deník!$W26&lt;&gt;"",IF(Deník!$Y26=Statistika!$F$83,Deník!$W26,""),"")</f>
        <v/>
      </c>
      <c r="FZ26" s="233" t="str">
        <f>IF(Deník!$W26&lt;&gt;"",IF(Deník!$Y26=Statistika!$F$84,Deník!$W26,""),"")</f>
        <v/>
      </c>
      <c r="GA26" s="233" t="str">
        <f>IF(Deník!$W26&lt;&gt;"",IF(Deník!$Y26=Statistika!$F$85,Deník!$W26,""),"")</f>
        <v/>
      </c>
      <c r="GB26" s="233" t="str">
        <f>IF(Deník!$W26&lt;&gt;"",IF(Deník!$Y26=Statistika!$F$86,Deník!$W26,""),"")</f>
        <v/>
      </c>
      <c r="GC26" s="233" t="str">
        <f>IF(Deník!$W26&lt;&gt;"",IF(Deník!$Y26=Statistika!$F$87,Deník!$W26,""),"")</f>
        <v/>
      </c>
      <c r="GD26" s="233" t="str">
        <f>IF(Deník!$W26&lt;&gt;"",IF(Deník!$Y26=Statistika!$F$88,Deník!$W26,""),"")</f>
        <v/>
      </c>
      <c r="GE26" s="233" t="str">
        <f>IF(Deník!$W26&lt;&gt;"",IF(Deník!$Y26=Statistika!$F$89,Deník!$W26,""),"")</f>
        <v/>
      </c>
      <c r="GF26" s="233" t="str">
        <f>IF(Deník!$W26&lt;&gt;"",IF(Deník!$Y26=Statistika!$F$90,Deník!$W26,""),"")</f>
        <v/>
      </c>
      <c r="GG26" s="233" t="str">
        <f>IF(Deník!$W26&lt;&gt;"",IF(Deník!$Y26=Statistika!$F$91,Deník!$W26,""),"")</f>
        <v/>
      </c>
      <c r="GH26" s="233"/>
      <c r="GI26" s="233">
        <f>IF(Deník!$W26&lt;&gt;"",IF(Deník!$AB26=Statistika!$L$100,Deník!$W26,""),"")</f>
        <v>-1069.47</v>
      </c>
      <c r="GJ26" s="233" t="str">
        <f>IF(Deník!$W26&lt;&gt;"",IF(Deník!$AB26=Statistika!$L$101,Deník!$W26,""),"")</f>
        <v/>
      </c>
      <c r="GK26" s="233" t="str">
        <f>IF(Deník!$W26&lt;&gt;"",IF(Deník!$AB26=Statistika!$L$102,Deník!$W26,""),"")</f>
        <v/>
      </c>
      <c r="GL26" s="233" t="str">
        <f>IF(Deník!$W26&lt;&gt;"",IF(Deník!$AB26=Statistika!$L$103,Deník!$W26,""),"")</f>
        <v/>
      </c>
      <c r="GM26" s="233" t="str">
        <f>IF(Deník!$W26&lt;&gt;"",IF(Deník!$AB26=Statistika!$L$104,Deník!$W26,""),"")</f>
        <v/>
      </c>
      <c r="GN26" s="233" t="str">
        <f>IF(Deník!$W26&lt;&gt;"",IF(Deník!$AB26=Statistika!$L$105,Deník!$W26,""),"")</f>
        <v/>
      </c>
      <c r="GO26" s="233" t="str">
        <f>IF(Deník!$W26&lt;&gt;"",IF(Deník!$AB26=Statistika!$L$106,Deník!$W26,""),"")</f>
        <v/>
      </c>
      <c r="GP26" s="233" t="str">
        <f>IF(Deník!$W26&lt;&gt;"",IF(Deník!$AB26=Statistika!$L$107,Deník!$W26,""),"")</f>
        <v/>
      </c>
      <c r="GQ26" s="233" t="str">
        <f>IF(Deník!$W26&lt;&gt;"",IF(Deník!$AB26=Statistika!$L$108,Deník!$W26,""),"")</f>
        <v/>
      </c>
      <c r="GS26" s="233" t="str">
        <f>IF(Deník!$W26&lt;0,IF(Deník!$AC26=Statistika!$F$117,Deník!$W26,""),"")</f>
        <v/>
      </c>
      <c r="GT26" s="233" t="str">
        <f>IF(Deník!$W26&lt;0,IF(Deník!$AC26=Statistika!$F$118,Deník!$W26,""),"")</f>
        <v/>
      </c>
      <c r="GU26" s="233" t="str">
        <f>IF(Deník!$W26&lt;0,IF(Deník!$AC26=Statistika!$F$119,Deník!$W26,""),"")</f>
        <v/>
      </c>
      <c r="GV26" s="233">
        <f>IF(Deník!$W26&lt;0,IF(Deník!$AC26=Statistika!$F$120,Deník!$W26,""),"")</f>
        <v>-1069.47</v>
      </c>
      <c r="GW26" s="233" t="str">
        <f>IF(Deník!$W26&lt;0,IF(Deník!$AC26=Statistika!$F$121,Deník!$W26,""),"")</f>
        <v/>
      </c>
      <c r="GX26" s="233" t="str">
        <f>IF(Deník!$W26&lt;0,IF(Deník!$AC26=Statistika!$F$122,Deník!$W26,""),"")</f>
        <v/>
      </c>
      <c r="GY26" s="233" t="str">
        <f>IF(Deník!$W26&lt;0,IF(Deník!$AC26=Statistika!$F$123,Deník!$W26,""),"")</f>
        <v/>
      </c>
      <c r="GZ26" s="233" t="str">
        <f>IF(Deník!$W26&lt;0,IF(Deník!$AC26=Statistika!$F$124,Deník!$W26,""),"")</f>
        <v/>
      </c>
      <c r="HA26" s="233" t="str">
        <f>IF(Deník!$W26&lt;0,IF(Deník!$AC26=Statistika!$F$125,Deník!$W26,""),"")</f>
        <v/>
      </c>
      <c r="HC26" s="233" t="str">
        <f>IF(Deník!$W26&lt;0,IF(Deník!$AD26=Statistika!$F$133,Deník!$W26,""),"")</f>
        <v/>
      </c>
      <c r="HD26" s="233" t="str">
        <f>IF(Deník!$W26&lt;0,IF(Deník!$AD26=Statistika!$F$134,Deník!$W26,""),"")</f>
        <v/>
      </c>
      <c r="HE26" s="233" t="str">
        <f>IF(Deník!$W26&lt;0,IF(Deník!$AD26=Statistika!$F$135,Deník!$W26,""),"")</f>
        <v/>
      </c>
      <c r="HF26" s="233" t="str">
        <f>IF(Deník!$W26&lt;0,IF(Deník!$AD26=Statistika!$F$136,Deník!$W26,""),"")</f>
        <v/>
      </c>
      <c r="HG26" s="233" t="str">
        <f>IF(Deník!$W26&lt;0,IF(Deník!$AD26=Statistika!$F$137,Deník!$W26,""),"")</f>
        <v/>
      </c>
      <c r="ID26" s="8">
        <f>Tabulka4[[#This Row],[Sloupec3]]</f>
        <v>42170</v>
      </c>
      <c r="IE26" s="17" t="str">
        <f>IF(AND([1]Deník!$C26&gt;='[1]Měsíční shrnutí'!$D$1,[1]Deník!$C26&lt;='[1]Měsíční shrnutí'!$F$1),[1]Deník!$X26,"")</f>
        <v/>
      </c>
      <c r="IF26" s="17"/>
      <c r="IG26" s="17"/>
    </row>
    <row r="27" spans="1:242">
      <c r="A27" s="8">
        <f>Deník!C28</f>
        <v>42178</v>
      </c>
      <c r="B27" s="50">
        <f>Deník!R28</f>
        <v>59.19999999999925</v>
      </c>
      <c r="C27" s="102">
        <f>IF(AND(Deník!R28&gt;1,Deník!R28&lt;&gt;""),1,"")</f>
        <v>1</v>
      </c>
      <c r="D27" s="102" t="str">
        <f>IF(AND(Deník!R28&lt;=0,Deník!R28&lt;&gt;""),1,"")</f>
        <v/>
      </c>
      <c r="E27" s="103" t="str">
        <f>IF(AND(Deník!R28&gt;=0,Deník!R28&lt;=1),1,"")</f>
        <v/>
      </c>
      <c r="F27" s="79">
        <f>IF(Deník!R28&lt;&gt;"",Deník!R28+F26,"")</f>
        <v>-285.79999999999836</v>
      </c>
      <c r="G27" s="85"/>
      <c r="H27" s="54" t="str">
        <f>IF(MONTH(Deník!$C27)=H$2,IF(AND(Deník!$R27&gt;=0,Deník!$R27&lt;=1),"BE",Deník!$R27),"")</f>
        <v/>
      </c>
      <c r="I27" s="11" t="str">
        <f>IF(MONTH(Deník!$C27)=I$2,IF(AND(Deník!$R27&gt;=0,Deník!$R27&lt;=1),"BE",Deník!$R27),"")</f>
        <v/>
      </c>
      <c r="J27" s="11" t="str">
        <f>IF(MONTH(Deník!$C27)=J$2,IF(AND(Deník!$R27&gt;=0,Deník!$R27&lt;=1),"BE",Deník!$R27),"")</f>
        <v/>
      </c>
      <c r="K27" s="11" t="str">
        <f>IF(MONTH(Deník!$C27)=K$2,IF(AND(Deník!$R27&gt;=0,Deník!$R27&lt;=1),"BE",Deník!$R27),"")</f>
        <v/>
      </c>
      <c r="L27" s="11" t="str">
        <f>IF(MONTH(Deník!$C27)=L$2,IF(AND(Deník!$R27&gt;=0,Deník!$R27&lt;=1),"BE",Deník!$R27),"")</f>
        <v/>
      </c>
      <c r="M27" s="11">
        <f>IF(MONTH(Deník!$C27)=M$2,IF(AND(Deník!$R27&gt;=0,Deník!$R27&lt;=1),"BE",Deník!$R27),"")</f>
        <v>-23.700000000002053</v>
      </c>
      <c r="N27" s="11" t="str">
        <f>IF(MONTH(Deník!$C27)=N$2,IF(AND(Deník!$R27&gt;=0,Deník!$R27&lt;=1),"BE",Deník!$R27),"")</f>
        <v/>
      </c>
      <c r="O27" s="11" t="str">
        <f>IF(MONTH(Deník!$C27)=O$2,IF(AND(Deník!$R27&gt;=0,Deník!$R27&lt;=1),"BE",Deník!$R27),"")</f>
        <v/>
      </c>
      <c r="P27" s="11" t="str">
        <f>IF(MONTH(Deník!$C27)=P$2,IF(AND(Deník!$R27&gt;=0,Deník!$R27&lt;=1),"BE",Deník!$R27),"")</f>
        <v/>
      </c>
      <c r="Q27" s="11" t="str">
        <f>IF(MONTH(Deník!$C27)=Q$2,IF(AND(Deník!$R27&gt;=0,Deník!$R27&lt;=1),"BE",Deník!$R27),"")</f>
        <v/>
      </c>
      <c r="R27" s="11" t="str">
        <f>IF(MONTH(Deník!$C27)=R$2,IF(AND(Deník!$R27&gt;=0,Deník!$R27&lt;=1),"BE",Deník!$R27),"")</f>
        <v/>
      </c>
      <c r="S27" s="57" t="str">
        <f>IF(MONTH(Deník!$C27)=S$2,IF(AND(Deník!$R27&gt;=0,Deník!$R27&lt;=1),"BE",Deník!$R27),"")</f>
        <v/>
      </c>
      <c r="U27" s="12"/>
      <c r="V27" s="12"/>
      <c r="X27" s="600">
        <f>IF(Deník!$R27&lt;&gt;"",IF(Deník!$B27=Statistika!$F$63,IF(AND(Deník!$R27&gt;=0,Deník!$R27&lt;=1),"BE",Deník!$R27),""),"")</f>
        <v>-23.700000000002053</v>
      </c>
      <c r="Y27" s="13" t="str">
        <f>IF(Deník!$R27&lt;&gt;"",IF(Deník!$B27=Statistika!$F$64,IF(AND(Deník!$R27&gt;=0,Deník!$R27&lt;=1),"BE",Deník!$R27),""),"")</f>
        <v/>
      </c>
      <c r="Z27" s="13" t="str">
        <f>IF(Deník!$R27&lt;&gt;"",IF(Deník!$B27=Statistika!$F$65,IF(AND(Deník!$R27&gt;=0,Deník!$R27&lt;=1),"BE",Deník!$R27),""),"")</f>
        <v/>
      </c>
      <c r="AA27" s="13" t="str">
        <f>IF(Deník!$R27&lt;&gt;"",IF(Deník!$B27=Statistika!$F$66,IF(AND(Deník!$R27&gt;=0,Deník!$R27&lt;=1),"BE",Deník!$R27),""),"")</f>
        <v/>
      </c>
      <c r="AB27" s="13" t="str">
        <f>IF(Deník!$R27&lt;&gt;"",IF(Deník!$B27=Statistika!$F$67,IF(AND(Deník!$R27&gt;=0,Deník!$R27&lt;=1),"BE",Deník!$R27),""),"")</f>
        <v/>
      </c>
      <c r="AC27" s="13" t="str">
        <f>IF(Deník!$R27&lt;&gt;"",IF(Deník!$B27=Statistika!$F$68,IF(AND(Deník!$R27&gt;=0,Deník!$R27&lt;=1),"BE",Deník!$R27),""),"")</f>
        <v/>
      </c>
      <c r="AD27" s="13" t="str">
        <f>IF(Deník!$R27&lt;&gt;"",IF(Deník!$B27=Statistika!$F$69,IF(AND(Deník!$R27&gt;=0,Deník!$R27&lt;=1),"BE",Deník!$R27),""),"")</f>
        <v/>
      </c>
      <c r="AE27" s="601" t="str">
        <f>IF(Deník!$R27&lt;&gt;"",IF(Deník!$B27=Statistika!$F$70,IF(AND(Deník!$R27&gt;=0,Deník!$R27&lt;=1),"BE",Deník!$R27),""),"")</f>
        <v/>
      </c>
      <c r="AF27" s="90"/>
      <c r="AG27" s="63" t="str">
        <f>IF(Deník!$R27&lt;&gt;"",IF(Deník!$J27="L",IF(AND(Deník!$R27&gt;=0,Deník!$R27&lt;=1),"BE",Deník!$R27),""),"")</f>
        <v/>
      </c>
      <c r="AH27" s="13">
        <f>IF(Deník!$R27&lt;&gt;"",IF(Deník!$J27="S",IF(AND(Deník!$R27&gt;=0,Deník!$R27&lt;=1),"BE",Deník!$R27),""),"")</f>
        <v>-23.700000000002053</v>
      </c>
      <c r="AI27" s="95"/>
      <c r="AJ27" s="71">
        <f>IF(Deník!N28&lt;&gt;"",Deník!N28*-1,"")</f>
        <v>-49.799999999999841</v>
      </c>
      <c r="AK27" s="88"/>
      <c r="AL27" s="63">
        <f>IF(WEEKDAY(Deník!$C27,2)=1,IF(AND(Deník!$R27&gt;=0,Deník!$R27&lt;=1),"BE",Deník!$R27),"")</f>
        <v>-23.700000000002053</v>
      </c>
      <c r="AM27" s="13" t="str">
        <f>IF(WEEKDAY(Deník!$C27,2)=2,IF(AND(Deník!$R27&gt;=0,Deník!$R27&lt;=1),"BE",Deník!$R27),"")</f>
        <v/>
      </c>
      <c r="AN27" s="13" t="str">
        <f>IF(WEEKDAY(Deník!$C27,2)=3,IF(AND(Deník!$R27&gt;=0,Deník!$R27&lt;=1),"BE",Deník!$R27),"")</f>
        <v/>
      </c>
      <c r="AO27" s="13" t="str">
        <f>IF(WEEKDAY(Deník!$C27,2)=4,IF(AND(Deník!$R27&gt;=0,Deník!$R27&lt;=1),"BE",Deník!$R27),"")</f>
        <v/>
      </c>
      <c r="AP27" s="60" t="str">
        <f>IF(WEEKDAY(Deník!$C27,2)=5,IF(AND(Deník!$R27&gt;=0,Deník!$R27&lt;=1),"BE",Deník!$R27),"")</f>
        <v/>
      </c>
      <c r="AQ27" s="99"/>
      <c r="AR27" s="100">
        <f>Deník!D27</f>
        <v>0.49791666666666662</v>
      </c>
      <c r="AS27" s="63" t="str">
        <f>IF(Deník!$D27&lt;&gt;"",IF(AND(Deník!$D27&gt;=AS$2,Deník!$D27&lt;=AS$3),IF(AND(Deník!$R27&gt;=0,Deník!$R27&lt;=1),"BE",Deník!$R27),""),"")</f>
        <v/>
      </c>
      <c r="AT27" s="63" t="str">
        <f>IF(Deník!$D27&lt;&gt;"",IF(AND(Deník!$D27&gt;=AT$2,Deník!$D27&lt;=AT$3),IF(AND(Deník!$R27&gt;=0,Deník!$R27&lt;=1),"BE",Deník!$R27),""),"")</f>
        <v/>
      </c>
      <c r="AU27" s="63" t="str">
        <f>IF(Deník!$D27&lt;&gt;"",IF(AND(Deník!$D27&gt;=AU$2,Deník!$D27&lt;=AU$3),IF(AND(Deník!$R27&gt;=0,Deník!$R27&lt;=1),"BE",Deník!$R27),""),"")</f>
        <v/>
      </c>
      <c r="AV27" s="63" t="str">
        <f>IF(Deník!$D27&lt;&gt;"",IF(AND(Deník!$D27&gt;=AV$2,Deník!$D27&lt;=AV$3),IF(AND(Deník!$R27&gt;=0,Deník!$R27&lt;=1),"BE",Deník!$R27),""),"")</f>
        <v/>
      </c>
      <c r="AW27" s="63" t="str">
        <f>IF(Deník!$D27&lt;&gt;"",IF(AND(Deník!$D27&gt;=AW$2,Deník!$D27&lt;=AW$3),IF(AND(Deník!$R27&gt;=0,Deník!$R27&lt;=1),"BE",Deník!$R27),""),"")</f>
        <v/>
      </c>
      <c r="AX27" s="63">
        <f>IF(Deník!$D27&lt;&gt;"",IF(AND(Deník!$D27&gt;=AX$2,Deník!$D27&lt;=AX$3),IF(AND(Deník!$R27&gt;=0,Deník!$R27&lt;=1),"BE",Deník!$R27),""),"")</f>
        <v>-23.700000000002053</v>
      </c>
      <c r="AY27" s="63" t="str">
        <f>IF(Deník!$D27&lt;&gt;"",IF(AND(Deník!$D27&gt;=AY$2,Deník!$D27&lt;=AY$3),IF(AND(Deník!$R27&gt;=0,Deník!$R27&lt;=1),"BE",Deník!$R27),""),"")</f>
        <v/>
      </c>
      <c r="AZ27" s="63" t="str">
        <f>IF(Deník!$D27&lt;&gt;"",IF(AND(Deník!$D27&gt;=AZ$2,Deník!$D27&lt;=AZ$3),IF(AND(Deník!$R27&gt;=0,Deník!$R27&lt;=1),"BE",Deník!$R27),""),"")</f>
        <v/>
      </c>
      <c r="BA27" s="63" t="str">
        <f>IF(Deník!$D27&lt;&gt;"",IF(AND(Deník!$D27&gt;=BA$2,Deník!$D27&lt;=BA$3),IF(AND(Deník!$R27&gt;=0,Deník!$R27&lt;=1),"BE",Deník!$R27),""),"")</f>
        <v/>
      </c>
      <c r="BB27" s="63" t="str">
        <f>IF(Deník!$D27&lt;&gt;"",IF(AND(Deník!$D27&gt;=BB$2,Deník!$D27&lt;=BB$3),IF(AND(Deník!$R27&gt;=0,Deník!$R27&lt;=1),"BE",Deník!$R27),""),"")</f>
        <v/>
      </c>
      <c r="BC27" s="71" t="str">
        <f>IF(Deník!$D27&lt;&gt;"",IF(AND(Deník!$D27&gt;=BC$2,Deník!$D27&lt;=BC$3),IF(AND(Deník!$R27&gt;=0,Deník!$R27&lt;=1),"BE",Deník!$R27),""),"")</f>
        <v/>
      </c>
      <c r="BD27" s="20">
        <f>IF(Deník!$J28="S",(Deník!$M28-Deník!$K28),IF(Deník!$J28="L",(Deník!$K28-Deník!$M28),""))</f>
        <v>4.9799999999999844E-3</v>
      </c>
      <c r="BE27" s="20">
        <f>IF(Deník!$J28="S",(Deník!$K28-Deník!$O28),IF(Deník!$J28="L",(Deník!$O28-Deník!$K28),""))</f>
        <v>9.1699999999999005E-3</v>
      </c>
      <c r="BF27" s="20">
        <f>IF(Deník!$J28="S",(Deník!$K28-Deník!$L28),IF(Deník!$J28="L",(Deník!$L28-Deník!$K28),""))</f>
        <v>5.9199999999999253E-3</v>
      </c>
      <c r="BG27" s="20">
        <f>IF(Deník!$J28="S",(Deník!$K28-Deník!$S28),IF(Deník!$J28="L",(Deník!$S28-Deník!$K28),""))</f>
        <v>-1.3800000000001589E-3</v>
      </c>
      <c r="BH27" s="20">
        <f>IF(Deník!$J28="S",(Deník!$K28-Deník!$U28),IF(Deník!$J28="L",(Deník!$U28-Deník!$K28),""))</f>
        <v>6.4199999999998703E-3</v>
      </c>
      <c r="BI27" s="20" t="str">
        <f>IF(Deník!$R27&gt;1,Deník!$R27,"")</f>
        <v/>
      </c>
      <c r="BJ27" s="20">
        <f>IF(Deník!$R27&lt;0,Deník!$R27,"")</f>
        <v>-23.700000000002053</v>
      </c>
      <c r="BK27" s="17"/>
      <c r="BM27" s="233" t="str">
        <f>IF(Deník!$R27&lt;&gt;"",IF(Deník!$Y27=Statistika!$F$78,IF(AND(Deník!$R27&gt;=0,Deník!$R27&lt;=1),"BE",Deník!$R27),""),"")</f>
        <v/>
      </c>
      <c r="BN27" s="233">
        <f>IF(Deník!$R27&lt;&gt;"",IF(Deník!$Y27=Statistika!$F$79,IF(AND(Deník!$R27&gt;=0,Deník!$R27&lt;=1),"BE",Deník!$R27),""),"")</f>
        <v>-23.700000000002053</v>
      </c>
      <c r="BO27" s="233" t="str">
        <f>IF(Deník!$R27&lt;&gt;"",IF(Deník!$Y27=Statistika!$F$80,IF(AND(Deník!$R27&gt;=0,Deník!$R27&lt;=1),"BE",Deník!$R27),""),"")</f>
        <v/>
      </c>
      <c r="BP27" s="233" t="str">
        <f>IF(Deník!$R27&lt;&gt;"",IF(Deník!$Y27=Statistika!$F$81,IF(AND(Deník!$R27&gt;=0,Deník!$R27&lt;=1),"BE",Deník!$R27),""),"")</f>
        <v/>
      </c>
      <c r="BQ27" s="233" t="str">
        <f>IF(Deník!$R27&lt;&gt;"",IF(Deník!$Y27=Statistika!$F$82,IF(AND(Deník!$R27&gt;=0,Deník!$R27&lt;=1),"BE",Deník!$R27),""),"")</f>
        <v/>
      </c>
      <c r="BR27" s="233" t="str">
        <f>IF(Deník!$R27&lt;&gt;"",IF(Deník!$Y27=Statistika!$F$83,IF(AND(Deník!$R27&gt;=0,Deník!$R27&lt;=1),"BE",Deník!$R27),""),"")</f>
        <v/>
      </c>
      <c r="BS27" s="233" t="str">
        <f>IF(Deník!$R27&lt;&gt;"",IF(Deník!$Y27=Statistika!$F$84,IF(AND(Deník!$R27&gt;=0,Deník!$R27&lt;=1),"BE",Deník!$R27),""),"")</f>
        <v/>
      </c>
      <c r="BT27" s="233" t="str">
        <f>IF(Deník!$R27&lt;&gt;"",IF(Deník!$Y27=Statistika!$F$85,IF(AND(Deník!$R27&gt;=0,Deník!$R27&lt;=1),"BE",Deník!$R27),""),"")</f>
        <v/>
      </c>
      <c r="BU27" s="233" t="str">
        <f>IF(Deník!$R27&lt;&gt;"",IF(Deník!$Y27=Statistika!$F$86,IF(AND(Deník!$R27&gt;=0,Deník!$R27&lt;=1),"BE",Deník!$R27),""),"")</f>
        <v/>
      </c>
      <c r="BV27" s="233" t="str">
        <f>IF(Deník!$R27&lt;&gt;"",IF(Deník!$Y27=Statistika!$F$87,IF(AND(Deník!$R27&gt;=0,Deník!$R27&lt;=1),"BE",Deník!$R27),""),"")</f>
        <v/>
      </c>
      <c r="BW27" s="233" t="str">
        <f>IF(Deník!$R27&lt;&gt;"",IF(Deník!$Y27=Statistika!$F$88,IF(AND(Deník!$R27&gt;=0,Deník!$R27&lt;=1),"BE",Deník!$R27),""),"")</f>
        <v/>
      </c>
      <c r="BX27" s="233" t="str">
        <f>IF(Deník!$R27&lt;&gt;"",IF(Deník!$Y27=Statistika!$F$89,IF(AND(Deník!$R27&gt;=0,Deník!$R27&lt;=1),"BE",Deník!$R27),""),"")</f>
        <v/>
      </c>
      <c r="BY27" s="233" t="str">
        <f>IF(Deník!$R27&lt;&gt;"",IF(Deník!$Y27=Statistika!$F$90,IF(AND(Deník!$R27&gt;=0,Deník!$R27&lt;=1),"BE",Deník!$R27),""),"")</f>
        <v/>
      </c>
      <c r="BZ27" s="233" t="str">
        <f>IF(Deník!$R27&lt;&gt;"",IF(Deník!$Y27=Statistika!$F$91,IF(AND(Deník!$R27&gt;=0,Deník!$R27&lt;=1),"BE",Deník!$R27),""),"")</f>
        <v/>
      </c>
      <c r="CA27" s="233"/>
      <c r="CB27" s="233">
        <f>IF(Deník!$R27&lt;&gt;"",IF(Deník!$AB27="SL",IF(AND(Deník!$R27&gt;=0,Deník!$R27&lt;=1),"BE",Deník!$R27),""),"")</f>
        <v>-23.700000000002053</v>
      </c>
      <c r="CC27" s="233" t="str">
        <f>IF(Deník!$R27&lt;&gt;"",IF(Deník!$AB27="BE10",IF(AND(Deník!$R27&gt;=0,Deník!$R27&lt;=1),"BE",Deník!$R27),""),"")</f>
        <v/>
      </c>
      <c r="CD27" s="233" t="str">
        <f>IF(Deník!$R27&lt;&gt;"",IF(Deník!$AB27="BE15",IF(AND(Deník!$R27&gt;=0,Deník!$R27&lt;=1),"BE",Deník!$R27),""),"")</f>
        <v/>
      </c>
      <c r="CE27" s="233" t="str">
        <f>IF(Deník!$R27&lt;&gt;"",IF(Deník!$AB27="BE20",IF(AND(Deník!$R27&gt;=0,Deník!$R27&lt;=1),"BE",Deník!$R27),""),"")</f>
        <v/>
      </c>
      <c r="CF27" s="233" t="str">
        <f>IF(Deník!$R27&lt;&gt;"",IF(Deník!$AB27="TP1",IF(AND(Deník!$R27&gt;=0,Deník!$R27&lt;=1),"BE",Deník!$R27),""),"")</f>
        <v/>
      </c>
      <c r="CG27" s="233" t="str">
        <f>IF(Deník!$R27&lt;&gt;"",IF(Deník!$AB27="TP2",IF(AND(Deník!$R27&gt;=0,Deník!$R27&lt;=1),"BE",Deník!$R27),""),"")</f>
        <v/>
      </c>
      <c r="CH27" s="233" t="str">
        <f>IF(Deník!$R27&lt;&gt;"",IF(Deník!$AB27="TP3",IF(AND(Deník!$R27&gt;=0,Deník!$R27&lt;=1),"BE",Deník!$R27),""),"")</f>
        <v/>
      </c>
      <c r="CI27" s="233" t="str">
        <f>IF(Deník!$R27&lt;&gt;"",IF(Deník!$AB27="Trailing SL",IF(AND(Deník!$R27&gt;=0,Deník!$R27&lt;=1),"BE",Deník!$R27),""),"")</f>
        <v/>
      </c>
      <c r="CJ27" s="233" t="str">
        <f>IF(Deník!$R27&lt;&gt;"",IF(Deník!$AB27="Manual",IF(AND(Deník!$R27&gt;=0,Deník!$R27&lt;=1),"BE",Deník!$R27),""),"")</f>
        <v/>
      </c>
      <c r="CK27" s="233"/>
      <c r="CL27" s="233" t="str">
        <f>IF(Deník!$R27&lt;0,IF(Deník!$AC27=Statistika!$F$117,Deník!$R27,""),"")</f>
        <v/>
      </c>
      <c r="CM27" s="233" t="str">
        <f>IF(Deník!$R27&lt;0,IF(Deník!$AC27=Statistika!$F$118,Deník!$R27,""),"")</f>
        <v/>
      </c>
      <c r="CN27" s="233" t="str">
        <f>IF(Deník!$R27&lt;0,IF(Deník!$AC27=Statistika!$F$119,Deník!$R27,""),"")</f>
        <v/>
      </c>
      <c r="CO27" s="233">
        <f>IF(Deník!$R27&lt;0,IF(Deník!$AC27=Statistika!$F$120,Deník!$R27,""),"")</f>
        <v>-23.700000000002053</v>
      </c>
      <c r="CP27" s="233" t="str">
        <f>IF(Deník!$R27&lt;0,IF(Deník!$AC27=Statistika!$F$121,Deník!$R27,""),"")</f>
        <v/>
      </c>
      <c r="CQ27" s="233" t="str">
        <f>IF(Deník!$R27&lt;0,IF(Deník!$AC27=Statistika!$F$122,Deník!$R27,""),"")</f>
        <v/>
      </c>
      <c r="CR27" s="233" t="str">
        <f>IF(Deník!$R27&lt;0,IF(Deník!$AC27=Statistika!$F$123,Deník!$R27,""),"")</f>
        <v/>
      </c>
      <c r="CS27" s="233" t="str">
        <f>IF(Deník!$R27&lt;0,IF(Deník!$AC27=Statistika!$F$124,Deník!$R27,""),"")</f>
        <v/>
      </c>
      <c r="CT27" s="233" t="str">
        <f>IF(Deník!$R27&lt;0,IF(Deník!$AC27=Statistika!$F$125,Deník!$R27,""),"")</f>
        <v/>
      </c>
      <c r="CU27" s="233"/>
      <c r="CV27" s="233" t="str">
        <f>IF(Deník!$R27&lt;0,IF(Deník!$AD27=$CV$2,Deník!$R27,""),"")</f>
        <v/>
      </c>
      <c r="CW27" s="233" t="str">
        <f>IF(Deník!$R27&lt;0,IF(Deník!$AD27=$CW$2,Deník!$R27,""),"")</f>
        <v/>
      </c>
      <c r="CX27" s="233" t="str">
        <f>IF(Deník!$R27&lt;0,IF(Deník!$AD27=$CX$2,Deník!$R27,""),"")</f>
        <v/>
      </c>
      <c r="CY27" s="233" t="str">
        <f>IF(Deník!$R27&lt;0,IF(Deník!$AD27=$CY$2,Deník!$R27,""),"")</f>
        <v/>
      </c>
      <c r="CZ27" s="233" t="str">
        <f>IF(Deník!$R27&lt;0,IF(Deník!$AD27=$CZ$2,Deník!$R27,""),"")</f>
        <v/>
      </c>
      <c r="DL27" s="221">
        <f t="shared" si="5"/>
        <v>89122.64999999998</v>
      </c>
      <c r="DM27" s="220">
        <f t="shared" si="3"/>
        <v>-0.10877350000000019</v>
      </c>
      <c r="DO27" s="50">
        <f>Deník!W28</f>
        <v>1462.4</v>
      </c>
      <c r="DP27" s="102">
        <f>IF(AND(Deník!W28&gt;0),1,"")</f>
        <v>1</v>
      </c>
      <c r="DQ27" s="102" t="str">
        <f>IF(AND(Deník!W28&lt;=0),1,"")</f>
        <v/>
      </c>
      <c r="DR27" s="227"/>
      <c r="DS27" s="228"/>
      <c r="DT27" s="85"/>
      <c r="DU27" s="54" t="str">
        <f>IF(MONTH(Deník!$C27)=DU$2,Deník!$W27,"")</f>
        <v/>
      </c>
      <c r="DV27" s="222" t="str">
        <f>IF(MONTH(Deník!$C27)=DV$2,Deník!$W27,"")</f>
        <v/>
      </c>
      <c r="DW27" s="222" t="str">
        <f>IF(MONTH(Deník!$C27)=DW$2,Deník!$W27,"")</f>
        <v/>
      </c>
      <c r="DX27" s="222" t="str">
        <f>IF(MONTH(Deník!$C27)=DX$2,Deník!$W27,"")</f>
        <v/>
      </c>
      <c r="DY27" s="222" t="str">
        <f>IF(MONTH(Deník!$C27)=DY$2,Deník!$W27,"")</f>
        <v/>
      </c>
      <c r="DZ27" s="222">
        <f>IF(MONTH(Deník!$C27)=DZ$2,Deník!$W27,"")</f>
        <v>-580.51</v>
      </c>
      <c r="EA27" s="222" t="str">
        <f>IF(MONTH(Deník!$C27)=EA$2,Deník!$W27,"")</f>
        <v/>
      </c>
      <c r="EB27" s="222" t="str">
        <f>IF(MONTH(Deník!$C27)=EB$2,Deník!$W27,"")</f>
        <v/>
      </c>
      <c r="EC27" s="222" t="str">
        <f>IF(MONTH(Deník!$C27)=EC$2,Deník!$W27,"")</f>
        <v/>
      </c>
      <c r="ED27" s="222" t="str">
        <f>IF(MONTH(Deník!$C27)=ED$2,Deník!$W27,"")</f>
        <v/>
      </c>
      <c r="EE27" s="222" t="str">
        <f>IF(MONTH(Deník!$C27)=EE$2,Deník!$W27,"")</f>
        <v/>
      </c>
      <c r="EF27" s="222" t="str">
        <f>IF(MONTH(Deník!$C27)=EF$2,Deník!$W27,"")</f>
        <v/>
      </c>
      <c r="EI27" s="600">
        <f>IF(Deník!$W27&lt;&gt;"",IF(Deník!$B27=Statistika!$F$63,Deník!$W27,""),"")</f>
        <v>-580.51</v>
      </c>
      <c r="EJ27" s="13" t="str">
        <f>IF(Deník!$W27&lt;&gt;"",IF(Deník!$B27=Statistika!$F$64,Deník!$W27,""),"")</f>
        <v/>
      </c>
      <c r="EK27" s="13" t="str">
        <f>IF(Deník!$W27&lt;&gt;"",IF(Deník!$B27=Statistika!$F$65,Deník!$W27,""),"")</f>
        <v/>
      </c>
      <c r="EL27" s="13" t="str">
        <f>IF(Deník!$W27&lt;&gt;"",IF(Deník!$B27=Statistika!$F$66,Deník!$W27,""),"")</f>
        <v/>
      </c>
      <c r="EM27" s="13" t="str">
        <f>IF(Deník!$W27&lt;&gt;"",IF(Deník!$B27=Statistika!$F$67,Deník!$W27,""),"")</f>
        <v/>
      </c>
      <c r="EN27" s="13" t="str">
        <f>IF(Deník!$W27&lt;&gt;"",IF(Deník!$B27=Statistika!$F$68,Deník!$W27,""),"")</f>
        <v/>
      </c>
      <c r="EO27" s="13" t="str">
        <f>IF(Deník!$W27&lt;&gt;"",IF(Deník!$B27=Statistika!$F$69,Deník!$W27,""),"")</f>
        <v/>
      </c>
      <c r="EP27" s="601" t="str">
        <f>IF(Deník!$W27&lt;&gt;"",IF(Deník!$B27=Statistika!$F$70,Deník!$W27,""),"")</f>
        <v/>
      </c>
      <c r="EQ27" s="90"/>
      <c r="ER27" s="63" t="str">
        <f>IF(Deník!$W27&lt;&gt;"",IF(Deník!$J27="L",Deník!$W27,""),"")</f>
        <v/>
      </c>
      <c r="ES27" s="13">
        <f>IF(Deník!$W27&lt;&gt;"",IF(Deník!$J27="S",Deník!$W27,""),"")</f>
        <v>-580.51</v>
      </c>
      <c r="ET27" s="95"/>
      <c r="EU27" s="88"/>
      <c r="EV27" s="63">
        <f>IF(WEEKDAY(Deník!$C27,2)=1,Deník!$W27,"")</f>
        <v>-580.51</v>
      </c>
      <c r="EW27" s="13" t="str">
        <f>IF(WEEKDAY(Deník!$C27,2)=2,Deník!$W27,"")</f>
        <v/>
      </c>
      <c r="EX27" s="13" t="str">
        <f>IF(WEEKDAY(Deník!$C27,2)=3,Deník!$W27,"")</f>
        <v/>
      </c>
      <c r="EY27" s="13" t="str">
        <f>IF(WEEKDAY(Deník!$C27,2)=4,Deník!$W27,"")</f>
        <v/>
      </c>
      <c r="EZ27" s="60" t="str">
        <f>IF(WEEKDAY(Deník!$C27,2)=5,Deník!$W27,"")</f>
        <v/>
      </c>
      <c r="FA27" s="99"/>
      <c r="FB27" s="100">
        <f>Deník!D27</f>
        <v>0.49791666666666662</v>
      </c>
      <c r="FC27" s="63" t="str">
        <f>IF($FB27&lt;&gt;"",IF(AND($FB27&gt;=FC$2,$FB27&lt;=FC$3),Deník!$W27,""))</f>
        <v/>
      </c>
      <c r="FD27" s="63" t="str">
        <f>IF($FB27&lt;&gt;"",IF(AND($FB27&gt;=FD$2,$FB27&lt;=FD$3),Deník!$W27,""))</f>
        <v/>
      </c>
      <c r="FE27" s="63" t="str">
        <f>IF($FB27&lt;&gt;"",IF(AND($FB27&gt;=FE$2,$FB27&lt;=FE$3),Deník!$W27,""))</f>
        <v/>
      </c>
      <c r="FF27" s="63" t="str">
        <f>IF($FB27&lt;&gt;"",IF(AND($FB27&gt;=FF$2,$FB27&lt;=FF$3),Deník!$W27,""))</f>
        <v/>
      </c>
      <c r="FG27" s="63" t="str">
        <f>IF($FB27&lt;&gt;"",IF(AND($FB27&gt;=FG$2,$FB27&lt;=FG$3),Deník!$W27,""))</f>
        <v/>
      </c>
      <c r="FH27" s="63">
        <f>IF($FB27&lt;&gt;"",IF(AND($FB27&gt;=FH$2,$FB27&lt;=FH$3),Deník!$W27,""))</f>
        <v>-580.51</v>
      </c>
      <c r="FI27" s="63" t="str">
        <f>IF($FB27&lt;&gt;"",IF(AND($FB27&gt;=FI$2,$FB27&lt;=FI$3),Deník!$W27,""))</f>
        <v/>
      </c>
      <c r="FJ27" s="63" t="str">
        <f>IF($FB27&lt;&gt;"",IF(AND($FB27&gt;=FJ$2,$FB27&lt;=FJ$3),Deník!$W27,""))</f>
        <v/>
      </c>
      <c r="FK27" s="63" t="str">
        <f>IF($FB27&lt;&gt;"",IF(AND($FB27&gt;=FK$2,$FB27&lt;=FK$3),Deník!$W27,""))</f>
        <v/>
      </c>
      <c r="FL27" s="63" t="str">
        <f>IF($FB27&lt;&gt;"",IF(AND($FB27&gt;=FL$2,$FB27&lt;=FL$3),Deník!$W27,""))</f>
        <v/>
      </c>
      <c r="FM27" s="63" t="str">
        <f>IF($FB27&lt;&gt;"",IF(AND($FB27&gt;=FM$2,$FB27&lt;=FM$3),Deník!$W27,""))</f>
        <v/>
      </c>
      <c r="FN27" s="13"/>
      <c r="FO27" s="20" t="str">
        <f>IF(Deník!$W27&gt;1,Deník!$W27,"")</f>
        <v/>
      </c>
      <c r="FP27" s="20">
        <f>IF(Deník!$W27&lt;0,Deník!$W27,"")</f>
        <v>-580.51</v>
      </c>
      <c r="FQ27" s="17"/>
      <c r="FS27" s="233"/>
      <c r="FT27" s="233" t="str">
        <f>IF(Deník!$W27&lt;&gt;"",IF(Deník!$Y27=Statistika!$F$78,Deník!$W27,""),"")</f>
        <v/>
      </c>
      <c r="FU27" s="233">
        <f>IF(Deník!$W27&lt;&gt;"",IF(Deník!$Y27=Statistika!$F$79,Deník!$W27,""),"")</f>
        <v>-580.51</v>
      </c>
      <c r="FV27" s="233" t="str">
        <f>IF(Deník!$W27&lt;&gt;"",IF(Deník!$Y27=Statistika!$F$80,Deník!$W27,""),"")</f>
        <v/>
      </c>
      <c r="FW27" s="233" t="str">
        <f>IF(Deník!$W27&lt;&gt;"",IF(Deník!$Y27=Statistika!$F$81,Deník!$W27,""),"")</f>
        <v/>
      </c>
      <c r="FX27" s="233" t="str">
        <f>IF(Deník!$W27&lt;&gt;"",IF(Deník!$Y27=Statistika!$F$82,Deník!$W27,""),"")</f>
        <v/>
      </c>
      <c r="FY27" s="233" t="str">
        <f>IF(Deník!$W27&lt;&gt;"",IF(Deník!$Y27=Statistika!$F$83,Deník!$W27,""),"")</f>
        <v/>
      </c>
      <c r="FZ27" s="233" t="str">
        <f>IF(Deník!$W27&lt;&gt;"",IF(Deník!$Y27=Statistika!$F$84,Deník!$W27,""),"")</f>
        <v/>
      </c>
      <c r="GA27" s="233" t="str">
        <f>IF(Deník!$W27&lt;&gt;"",IF(Deník!$Y27=Statistika!$F$85,Deník!$W27,""),"")</f>
        <v/>
      </c>
      <c r="GB27" s="233" t="str">
        <f>IF(Deník!$W27&lt;&gt;"",IF(Deník!$Y27=Statistika!$F$86,Deník!$W27,""),"")</f>
        <v/>
      </c>
      <c r="GC27" s="233" t="str">
        <f>IF(Deník!$W27&lt;&gt;"",IF(Deník!$Y27=Statistika!$F$87,Deník!$W27,""),"")</f>
        <v/>
      </c>
      <c r="GD27" s="233" t="str">
        <f>IF(Deník!$W27&lt;&gt;"",IF(Deník!$Y27=Statistika!$F$88,Deník!$W27,""),"")</f>
        <v/>
      </c>
      <c r="GE27" s="233" t="str">
        <f>IF(Deník!$W27&lt;&gt;"",IF(Deník!$Y27=Statistika!$F$89,Deník!$W27,""),"")</f>
        <v/>
      </c>
      <c r="GF27" s="233" t="str">
        <f>IF(Deník!$W27&lt;&gt;"",IF(Deník!$Y27=Statistika!$F$90,Deník!$W27,""),"")</f>
        <v/>
      </c>
      <c r="GG27" s="233" t="str">
        <f>IF(Deník!$W27&lt;&gt;"",IF(Deník!$Y27=Statistika!$F$91,Deník!$W27,""),"")</f>
        <v/>
      </c>
      <c r="GH27" s="233"/>
      <c r="GI27" s="233">
        <f>IF(Deník!$W27&lt;&gt;"",IF(Deník!$AB27=Statistika!$L$100,Deník!$W27,""),"")</f>
        <v>-580.51</v>
      </c>
      <c r="GJ27" s="233" t="str">
        <f>IF(Deník!$W27&lt;&gt;"",IF(Deník!$AB27=Statistika!$L$101,Deník!$W27,""),"")</f>
        <v/>
      </c>
      <c r="GK27" s="233" t="str">
        <f>IF(Deník!$W27&lt;&gt;"",IF(Deník!$AB27=Statistika!$L$102,Deník!$W27,""),"")</f>
        <v/>
      </c>
      <c r="GL27" s="233" t="str">
        <f>IF(Deník!$W27&lt;&gt;"",IF(Deník!$AB27=Statistika!$L$103,Deník!$W27,""),"")</f>
        <v/>
      </c>
      <c r="GM27" s="233" t="str">
        <f>IF(Deník!$W27&lt;&gt;"",IF(Deník!$AB27=Statistika!$L$104,Deník!$W27,""),"")</f>
        <v/>
      </c>
      <c r="GN27" s="233" t="str">
        <f>IF(Deník!$W27&lt;&gt;"",IF(Deník!$AB27=Statistika!$L$105,Deník!$W27,""),"")</f>
        <v/>
      </c>
      <c r="GO27" s="233" t="str">
        <f>IF(Deník!$W27&lt;&gt;"",IF(Deník!$AB27=Statistika!$L$106,Deník!$W27,""),"")</f>
        <v/>
      </c>
      <c r="GP27" s="233" t="str">
        <f>IF(Deník!$W27&lt;&gt;"",IF(Deník!$AB27=Statistika!$L$107,Deník!$W27,""),"")</f>
        <v/>
      </c>
      <c r="GQ27" s="233" t="str">
        <f>IF(Deník!$W27&lt;&gt;"",IF(Deník!$AB27=Statistika!$L$108,Deník!$W27,""),"")</f>
        <v/>
      </c>
      <c r="GS27" s="233" t="str">
        <f>IF(Deník!$W27&lt;0,IF(Deník!$AC27=Statistika!$F$117,Deník!$W27,""),"")</f>
        <v/>
      </c>
      <c r="GT27" s="233" t="str">
        <f>IF(Deník!$W27&lt;0,IF(Deník!$AC27=Statistika!$F$118,Deník!$W27,""),"")</f>
        <v/>
      </c>
      <c r="GU27" s="233" t="str">
        <f>IF(Deník!$W27&lt;0,IF(Deník!$AC27=Statistika!$F$119,Deník!$W27,""),"")</f>
        <v/>
      </c>
      <c r="GV27" s="233">
        <f>IF(Deník!$W27&lt;0,IF(Deník!$AC27=Statistika!$F$120,Deník!$W27,""),"")</f>
        <v>-580.51</v>
      </c>
      <c r="GW27" s="233" t="str">
        <f>IF(Deník!$W27&lt;0,IF(Deník!$AC27=Statistika!$F$121,Deník!$W27,""),"")</f>
        <v/>
      </c>
      <c r="GX27" s="233" t="str">
        <f>IF(Deník!$W27&lt;0,IF(Deník!$AC27=Statistika!$F$122,Deník!$W27,""),"")</f>
        <v/>
      </c>
      <c r="GY27" s="233" t="str">
        <f>IF(Deník!$W27&lt;0,IF(Deník!$AC27=Statistika!$F$123,Deník!$W27,""),"")</f>
        <v/>
      </c>
      <c r="GZ27" s="233" t="str">
        <f>IF(Deník!$W27&lt;0,IF(Deník!$AC27=Statistika!$F$124,Deník!$W27,""),"")</f>
        <v/>
      </c>
      <c r="HA27" s="233" t="str">
        <f>IF(Deník!$W27&lt;0,IF(Deník!$AC27=Statistika!$F$125,Deník!$W27,""),"")</f>
        <v/>
      </c>
      <c r="HC27" s="233" t="str">
        <f>IF(Deník!$W27&lt;0,IF(Deník!$AD27=Statistika!$F$133,Deník!$W27,""),"")</f>
        <v/>
      </c>
      <c r="HD27" s="233" t="str">
        <f>IF(Deník!$W27&lt;0,IF(Deník!$AD27=Statistika!$F$134,Deník!$W27,""),"")</f>
        <v/>
      </c>
      <c r="HE27" s="233" t="str">
        <f>IF(Deník!$W27&lt;0,IF(Deník!$AD27=Statistika!$F$135,Deník!$W27,""),"")</f>
        <v/>
      </c>
      <c r="HF27" s="233" t="str">
        <f>IF(Deník!$W27&lt;0,IF(Deník!$AD27=Statistika!$F$136,Deník!$W27,""),"")</f>
        <v/>
      </c>
      <c r="HG27" s="233" t="str">
        <f>IF(Deník!$W27&lt;0,IF(Deník!$AD27=Statistika!$F$137,Deník!$W27,""),"")</f>
        <v/>
      </c>
      <c r="ID27" s="8">
        <f>Tabulka4[[#This Row],[Sloupec3]]</f>
        <v>42170</v>
      </c>
      <c r="IE27" s="17" t="str">
        <f>IF(AND([1]Deník!$C27&gt;='[1]Měsíční shrnutí'!$D$1,[1]Deník!$C27&lt;='[1]Měsíční shrnutí'!$F$1),[1]Deník!$X27,"")</f>
        <v/>
      </c>
      <c r="IF27" s="17"/>
      <c r="IG27" s="17"/>
    </row>
    <row r="28" spans="1:242">
      <c r="A28" s="8">
        <f>Deník!C29</f>
        <v>42179</v>
      </c>
      <c r="B28" s="50">
        <f>Deník!R29</f>
        <v>0.40000000000040004</v>
      </c>
      <c r="C28" s="102" t="str">
        <f>IF(AND(Deník!R29&gt;1,Deník!R29&lt;&gt;""),1,"")</f>
        <v/>
      </c>
      <c r="D28" s="102" t="str">
        <f>IF(AND(Deník!R29&lt;=0,Deník!R29&lt;&gt;""),1,"")</f>
        <v/>
      </c>
      <c r="E28" s="103">
        <f>IF(AND(Deník!R29&gt;=0,Deník!R29&lt;=1),1,"")</f>
        <v>1</v>
      </c>
      <c r="F28" s="79">
        <f>IF(Deník!R29&lt;&gt;"",Deník!R29+F27,"")</f>
        <v>-285.39999999999799</v>
      </c>
      <c r="G28" s="85"/>
      <c r="H28" s="54" t="str">
        <f>IF(MONTH(Deník!$C28)=H$2,IF(AND(Deník!$R28&gt;=0,Deník!$R28&lt;=1),"BE",Deník!$R28),"")</f>
        <v/>
      </c>
      <c r="I28" s="11" t="str">
        <f>IF(MONTH(Deník!$C28)=I$2,IF(AND(Deník!$R28&gt;=0,Deník!$R28&lt;=1),"BE",Deník!$R28),"")</f>
        <v/>
      </c>
      <c r="J28" s="11" t="str">
        <f>IF(MONTH(Deník!$C28)=J$2,IF(AND(Deník!$R28&gt;=0,Deník!$R28&lt;=1),"BE",Deník!$R28),"")</f>
        <v/>
      </c>
      <c r="K28" s="11" t="str">
        <f>IF(MONTH(Deník!$C28)=K$2,IF(AND(Deník!$R28&gt;=0,Deník!$R28&lt;=1),"BE",Deník!$R28),"")</f>
        <v/>
      </c>
      <c r="L28" s="11" t="str">
        <f>IF(MONTH(Deník!$C28)=L$2,IF(AND(Deník!$R28&gt;=0,Deník!$R28&lt;=1),"BE",Deník!$R28),"")</f>
        <v/>
      </c>
      <c r="M28" s="11">
        <f>IF(MONTH(Deník!$C28)=M$2,IF(AND(Deník!$R28&gt;=0,Deník!$R28&lt;=1),"BE",Deník!$R28),"")</f>
        <v>59.19999999999925</v>
      </c>
      <c r="N28" s="11" t="str">
        <f>IF(MONTH(Deník!$C28)=N$2,IF(AND(Deník!$R28&gt;=0,Deník!$R28&lt;=1),"BE",Deník!$R28),"")</f>
        <v/>
      </c>
      <c r="O28" s="11" t="str">
        <f>IF(MONTH(Deník!$C28)=O$2,IF(AND(Deník!$R28&gt;=0,Deník!$R28&lt;=1),"BE",Deník!$R28),"")</f>
        <v/>
      </c>
      <c r="P28" s="11" t="str">
        <f>IF(MONTH(Deník!$C28)=P$2,IF(AND(Deník!$R28&gt;=0,Deník!$R28&lt;=1),"BE",Deník!$R28),"")</f>
        <v/>
      </c>
      <c r="Q28" s="11" t="str">
        <f>IF(MONTH(Deník!$C28)=Q$2,IF(AND(Deník!$R28&gt;=0,Deník!$R28&lt;=1),"BE",Deník!$R28),"")</f>
        <v/>
      </c>
      <c r="R28" s="11" t="str">
        <f>IF(MONTH(Deník!$C28)=R$2,IF(AND(Deník!$R28&gt;=0,Deník!$R28&lt;=1),"BE",Deník!$R28),"")</f>
        <v/>
      </c>
      <c r="S28" s="57" t="str">
        <f>IF(MONTH(Deník!$C28)=S$2,IF(AND(Deník!$R28&gt;=0,Deník!$R28&lt;=1),"BE",Deník!$R28),"")</f>
        <v/>
      </c>
      <c r="U28" s="12"/>
      <c r="V28" s="12"/>
      <c r="X28" s="600" t="str">
        <f>IF(Deník!$R28&lt;&gt;"",IF(Deník!$B28=Statistika!$F$63,IF(AND(Deník!$R28&gt;=0,Deník!$R28&lt;=1),"BE",Deník!$R28),""),"")</f>
        <v/>
      </c>
      <c r="Y28" s="13">
        <f>IF(Deník!$R28&lt;&gt;"",IF(Deník!$B28=Statistika!$F$64,IF(AND(Deník!$R28&gt;=0,Deník!$R28&lt;=1),"BE",Deník!$R28),""),"")</f>
        <v>59.19999999999925</v>
      </c>
      <c r="Z28" s="13" t="str">
        <f>IF(Deník!$R28&lt;&gt;"",IF(Deník!$B28=Statistika!$F$65,IF(AND(Deník!$R28&gt;=0,Deník!$R28&lt;=1),"BE",Deník!$R28),""),"")</f>
        <v/>
      </c>
      <c r="AA28" s="13" t="str">
        <f>IF(Deník!$R28&lt;&gt;"",IF(Deník!$B28=Statistika!$F$66,IF(AND(Deník!$R28&gt;=0,Deník!$R28&lt;=1),"BE",Deník!$R28),""),"")</f>
        <v/>
      </c>
      <c r="AB28" s="13" t="str">
        <f>IF(Deník!$R28&lt;&gt;"",IF(Deník!$B28=Statistika!$F$67,IF(AND(Deník!$R28&gt;=0,Deník!$R28&lt;=1),"BE",Deník!$R28),""),"")</f>
        <v/>
      </c>
      <c r="AC28" s="13" t="str">
        <f>IF(Deník!$R28&lt;&gt;"",IF(Deník!$B28=Statistika!$F$68,IF(AND(Deník!$R28&gt;=0,Deník!$R28&lt;=1),"BE",Deník!$R28),""),"")</f>
        <v/>
      </c>
      <c r="AD28" s="13" t="str">
        <f>IF(Deník!$R28&lt;&gt;"",IF(Deník!$B28=Statistika!$F$69,IF(AND(Deník!$R28&gt;=0,Deník!$R28&lt;=1),"BE",Deník!$R28),""),"")</f>
        <v/>
      </c>
      <c r="AE28" s="601" t="str">
        <f>IF(Deník!$R28&lt;&gt;"",IF(Deník!$B28=Statistika!$F$70,IF(AND(Deník!$R28&gt;=0,Deník!$R28&lt;=1),"BE",Deník!$R28),""),"")</f>
        <v/>
      </c>
      <c r="AF28" s="90"/>
      <c r="AG28" s="63" t="str">
        <f>IF(Deník!$R28&lt;&gt;"",IF(Deník!$J28="L",IF(AND(Deník!$R28&gt;=0,Deník!$R28&lt;=1),"BE",Deník!$R28),""),"")</f>
        <v/>
      </c>
      <c r="AH28" s="13">
        <f>IF(Deník!$R28&lt;&gt;"",IF(Deník!$J28="S",IF(AND(Deník!$R28&gt;=0,Deník!$R28&lt;=1),"BE",Deník!$R28),""),"")</f>
        <v>59.19999999999925</v>
      </c>
      <c r="AI28" s="95"/>
      <c r="AJ28" s="71">
        <f>IF(Deník!N29&lt;&gt;"",Deník!N29*-1,"")</f>
        <v>-26.599999999998847</v>
      </c>
      <c r="AK28" s="88"/>
      <c r="AL28" s="63" t="str">
        <f>IF(WEEKDAY(Deník!$C28,2)=1,IF(AND(Deník!$R28&gt;=0,Deník!$R28&lt;=1),"BE",Deník!$R28),"")</f>
        <v/>
      </c>
      <c r="AM28" s="13">
        <f>IF(WEEKDAY(Deník!$C28,2)=2,IF(AND(Deník!$R28&gt;=0,Deník!$R28&lt;=1),"BE",Deník!$R28),"")</f>
        <v>59.19999999999925</v>
      </c>
      <c r="AN28" s="13" t="str">
        <f>IF(WEEKDAY(Deník!$C28,2)=3,IF(AND(Deník!$R28&gt;=0,Deník!$R28&lt;=1),"BE",Deník!$R28),"")</f>
        <v/>
      </c>
      <c r="AO28" s="13" t="str">
        <f>IF(WEEKDAY(Deník!$C28,2)=4,IF(AND(Deník!$R28&gt;=0,Deník!$R28&lt;=1),"BE",Deník!$R28),"")</f>
        <v/>
      </c>
      <c r="AP28" s="60" t="str">
        <f>IF(WEEKDAY(Deník!$C28,2)=5,IF(AND(Deník!$R28&gt;=0,Deník!$R28&lt;=1),"BE",Deník!$R28),"")</f>
        <v/>
      </c>
      <c r="AQ28" s="99"/>
      <c r="AR28" s="100">
        <f>Deník!D28</f>
        <v>0.58263888888888882</v>
      </c>
      <c r="AS28" s="63" t="str">
        <f>IF(Deník!$D28&lt;&gt;"",IF(AND(Deník!$D28&gt;=AS$2,Deník!$D28&lt;=AS$3),IF(AND(Deník!$R28&gt;=0,Deník!$R28&lt;=1),"BE",Deník!$R28),""),"")</f>
        <v/>
      </c>
      <c r="AT28" s="63" t="str">
        <f>IF(Deník!$D28&lt;&gt;"",IF(AND(Deník!$D28&gt;=AT$2,Deník!$D28&lt;=AT$3),IF(AND(Deník!$R28&gt;=0,Deník!$R28&lt;=1),"BE",Deník!$R28),""),"")</f>
        <v/>
      </c>
      <c r="AU28" s="63" t="str">
        <f>IF(Deník!$D28&lt;&gt;"",IF(AND(Deník!$D28&gt;=AU$2,Deník!$D28&lt;=AU$3),IF(AND(Deník!$R28&gt;=0,Deník!$R28&lt;=1),"BE",Deník!$R28),""),"")</f>
        <v/>
      </c>
      <c r="AV28" s="63" t="str">
        <f>IF(Deník!$D28&lt;&gt;"",IF(AND(Deník!$D28&gt;=AV$2,Deník!$D28&lt;=AV$3),IF(AND(Deník!$R28&gt;=0,Deník!$R28&lt;=1),"BE",Deník!$R28),""),"")</f>
        <v/>
      </c>
      <c r="AW28" s="63" t="str">
        <f>IF(Deník!$D28&lt;&gt;"",IF(AND(Deník!$D28&gt;=AW$2,Deník!$D28&lt;=AW$3),IF(AND(Deník!$R28&gt;=0,Deník!$R28&lt;=1),"BE",Deník!$R28),""),"")</f>
        <v/>
      </c>
      <c r="AX28" s="63" t="str">
        <f>IF(Deník!$D28&lt;&gt;"",IF(AND(Deník!$D28&gt;=AX$2,Deník!$D28&lt;=AX$3),IF(AND(Deník!$R28&gt;=0,Deník!$R28&lt;=1),"BE",Deník!$R28),""),"")</f>
        <v/>
      </c>
      <c r="AY28" s="63">
        <f>IF(Deník!$D28&lt;&gt;"",IF(AND(Deník!$D28&gt;=AY$2,Deník!$D28&lt;=AY$3),IF(AND(Deník!$R28&gt;=0,Deník!$R28&lt;=1),"BE",Deník!$R28),""),"")</f>
        <v>59.19999999999925</v>
      </c>
      <c r="AZ28" s="63" t="str">
        <f>IF(Deník!$D28&lt;&gt;"",IF(AND(Deník!$D28&gt;=AZ$2,Deník!$D28&lt;=AZ$3),IF(AND(Deník!$R28&gt;=0,Deník!$R28&lt;=1),"BE",Deník!$R28),""),"")</f>
        <v/>
      </c>
      <c r="BA28" s="63" t="str">
        <f>IF(Deník!$D28&lt;&gt;"",IF(AND(Deník!$D28&gt;=BA$2,Deník!$D28&lt;=BA$3),IF(AND(Deník!$R28&gt;=0,Deník!$R28&lt;=1),"BE",Deník!$R28),""),"")</f>
        <v/>
      </c>
      <c r="BB28" s="63" t="str">
        <f>IF(Deník!$D28&lt;&gt;"",IF(AND(Deník!$D28&gt;=BB$2,Deník!$D28&lt;=BB$3),IF(AND(Deník!$R28&gt;=0,Deník!$R28&lt;=1),"BE",Deník!$R28),""),"")</f>
        <v/>
      </c>
      <c r="BC28" s="71" t="str">
        <f>IF(Deník!$D28&lt;&gt;"",IF(AND(Deník!$D28&gt;=BC$2,Deník!$D28&lt;=BC$3),IF(AND(Deník!$R28&gt;=0,Deník!$R28&lt;=1),"BE",Deník!$R28),""),"")</f>
        <v/>
      </c>
      <c r="BD28" s="20">
        <f>IF(Deník!$J29="S",(Deník!$M29-Deník!$K29),IF(Deník!$J29="L",(Deník!$K29-Deník!$M29),""))</f>
        <v>2.6599999999998847E-3</v>
      </c>
      <c r="BE28" s="20">
        <f>IF(Deník!$J29="S",(Deník!$K29-Deník!$O29),IF(Deník!$J29="L",(Deník!$O29-Deník!$K29),""))</f>
        <v>2.7200000000000557E-3</v>
      </c>
      <c r="BF28" s="20">
        <f>IF(Deník!$J29="S",(Deník!$K29-Deník!$L29),IF(Deník!$J29="L",(Deník!$L29-Deník!$K29),""))</f>
        <v>4.0000000000040004E-5</v>
      </c>
      <c r="BG28" s="20">
        <f>IF(Deník!$J29="S",(Deník!$K29-Deník!$S29),IF(Deník!$J29="L",(Deník!$S29-Deník!$K29),""))</f>
        <v>-1.5099999999999003E-3</v>
      </c>
      <c r="BH28" s="20">
        <f>IF(Deník!$J29="S",(Deník!$K29-Deník!$U29),IF(Deník!$J29="L",(Deník!$U29-Deník!$K29),""))</f>
        <v>5.4600000000000204E-3</v>
      </c>
      <c r="BI28" s="20">
        <f>IF(Deník!$R28&gt;1,Deník!$R28,"")</f>
        <v>59.19999999999925</v>
      </c>
      <c r="BJ28" s="20" t="str">
        <f>IF(Deník!$R28&lt;0,Deník!$R28,"")</f>
        <v/>
      </c>
      <c r="BK28" s="17"/>
      <c r="BM28" s="233" t="str">
        <f>IF(Deník!$R28&lt;&gt;"",IF(Deník!$Y28=Statistika!$F$78,IF(AND(Deník!$R28&gt;=0,Deník!$R28&lt;=1),"BE",Deník!$R28),""),"")</f>
        <v/>
      </c>
      <c r="BN28" s="233" t="str">
        <f>IF(Deník!$R28&lt;&gt;"",IF(Deník!$Y28=Statistika!$F$79,IF(AND(Deník!$R28&gt;=0,Deník!$R28&lt;=1),"BE",Deník!$R28),""),"")</f>
        <v/>
      </c>
      <c r="BO28" s="233" t="str">
        <f>IF(Deník!$R28&lt;&gt;"",IF(Deník!$Y28=Statistika!$F$80,IF(AND(Deník!$R28&gt;=0,Deník!$R28&lt;=1),"BE",Deník!$R28),""),"")</f>
        <v/>
      </c>
      <c r="BP28" s="233" t="str">
        <f>IF(Deník!$R28&lt;&gt;"",IF(Deník!$Y28=Statistika!$F$81,IF(AND(Deník!$R28&gt;=0,Deník!$R28&lt;=1),"BE",Deník!$R28),""),"")</f>
        <v/>
      </c>
      <c r="BQ28" s="233" t="str">
        <f>IF(Deník!$R28&lt;&gt;"",IF(Deník!$Y28=Statistika!$F$82,IF(AND(Deník!$R28&gt;=0,Deník!$R28&lt;=1),"BE",Deník!$R28),""),"")</f>
        <v/>
      </c>
      <c r="BR28" s="233" t="str">
        <f>IF(Deník!$R28&lt;&gt;"",IF(Deník!$Y28=Statistika!$F$83,IF(AND(Deník!$R28&gt;=0,Deník!$R28&lt;=1),"BE",Deník!$R28),""),"")</f>
        <v/>
      </c>
      <c r="BS28" s="233" t="str">
        <f>IF(Deník!$R28&lt;&gt;"",IF(Deník!$Y28=Statistika!$F$84,IF(AND(Deník!$R28&gt;=0,Deník!$R28&lt;=1),"BE",Deník!$R28),""),"")</f>
        <v/>
      </c>
      <c r="BT28" s="233">
        <f>IF(Deník!$R28&lt;&gt;"",IF(Deník!$Y28=Statistika!$F$85,IF(AND(Deník!$R28&gt;=0,Deník!$R28&lt;=1),"BE",Deník!$R28),""),"")</f>
        <v>59.19999999999925</v>
      </c>
      <c r="BU28" s="233" t="str">
        <f>IF(Deník!$R28&lt;&gt;"",IF(Deník!$Y28=Statistika!$F$86,IF(AND(Deník!$R28&gt;=0,Deník!$R28&lt;=1),"BE",Deník!$R28),""),"")</f>
        <v/>
      </c>
      <c r="BV28" s="233" t="str">
        <f>IF(Deník!$R28&lt;&gt;"",IF(Deník!$Y28=Statistika!$F$87,IF(AND(Deník!$R28&gt;=0,Deník!$R28&lt;=1),"BE",Deník!$R28),""),"")</f>
        <v/>
      </c>
      <c r="BW28" s="233" t="str">
        <f>IF(Deník!$R28&lt;&gt;"",IF(Deník!$Y28=Statistika!$F$88,IF(AND(Deník!$R28&gt;=0,Deník!$R28&lt;=1),"BE",Deník!$R28),""),"")</f>
        <v/>
      </c>
      <c r="BX28" s="233" t="str">
        <f>IF(Deník!$R28&lt;&gt;"",IF(Deník!$Y28=Statistika!$F$89,IF(AND(Deník!$R28&gt;=0,Deník!$R28&lt;=1),"BE",Deník!$R28),""),"")</f>
        <v/>
      </c>
      <c r="BY28" s="233" t="str">
        <f>IF(Deník!$R28&lt;&gt;"",IF(Deník!$Y28=Statistika!$F$90,IF(AND(Deník!$R28&gt;=0,Deník!$R28&lt;=1),"BE",Deník!$R28),""),"")</f>
        <v/>
      </c>
      <c r="BZ28" s="233" t="str">
        <f>IF(Deník!$R28&lt;&gt;"",IF(Deník!$Y28=Statistika!$F$91,IF(AND(Deník!$R28&gt;=0,Deník!$R28&lt;=1),"BE",Deník!$R28),""),"")</f>
        <v/>
      </c>
      <c r="CA28" s="233"/>
      <c r="CB28" s="233" t="str">
        <f>IF(Deník!$R28&lt;&gt;"",IF(Deník!$AB28="SL",IF(AND(Deník!$R28&gt;=0,Deník!$R28&lt;=1),"BE",Deník!$R28),""),"")</f>
        <v/>
      </c>
      <c r="CC28" s="233" t="str">
        <f>IF(Deník!$R28&lt;&gt;"",IF(Deník!$AB28="BE10",IF(AND(Deník!$R28&gt;=0,Deník!$R28&lt;=1),"BE",Deník!$R28),""),"")</f>
        <v/>
      </c>
      <c r="CD28" s="233" t="str">
        <f>IF(Deník!$R28&lt;&gt;"",IF(Deník!$AB28="BE15",IF(AND(Deník!$R28&gt;=0,Deník!$R28&lt;=1),"BE",Deník!$R28),""),"")</f>
        <v/>
      </c>
      <c r="CE28" s="233" t="str">
        <f>IF(Deník!$R28&lt;&gt;"",IF(Deník!$AB28="BE20",IF(AND(Deník!$R28&gt;=0,Deník!$R28&lt;=1),"BE",Deník!$R28),""),"")</f>
        <v/>
      </c>
      <c r="CF28" s="233" t="str">
        <f>IF(Deník!$R28&lt;&gt;"",IF(Deník!$AB28="TP1",IF(AND(Deník!$R28&gt;=0,Deník!$R28&lt;=1),"BE",Deník!$R28),""),"")</f>
        <v/>
      </c>
      <c r="CG28" s="233" t="str">
        <f>IF(Deník!$R28&lt;&gt;"",IF(Deník!$AB28="TP2",IF(AND(Deník!$R28&gt;=0,Deník!$R28&lt;=1),"BE",Deník!$R28),""),"")</f>
        <v/>
      </c>
      <c r="CH28" s="233" t="str">
        <f>IF(Deník!$R28&lt;&gt;"",IF(Deník!$AB28="TP3",IF(AND(Deník!$R28&gt;=0,Deník!$R28&lt;=1),"BE",Deník!$R28),""),"")</f>
        <v/>
      </c>
      <c r="CI28" s="233" t="str">
        <f>IF(Deník!$R28&lt;&gt;"",IF(Deník!$AB28="Trailing SL",IF(AND(Deník!$R28&gt;=0,Deník!$R28&lt;=1),"BE",Deník!$R28),""),"")</f>
        <v/>
      </c>
      <c r="CJ28" s="233">
        <f>IF(Deník!$R28&lt;&gt;"",IF(Deník!$AB28="Manual",IF(AND(Deník!$R28&gt;=0,Deník!$R28&lt;=1),"BE",Deník!$R28),""),"")</f>
        <v>59.19999999999925</v>
      </c>
      <c r="CK28" s="233"/>
      <c r="CL28" s="233" t="str">
        <f>IF(Deník!$R28&lt;0,IF(Deník!$AC28=Statistika!$F$117,Deník!$R28,""),"")</f>
        <v/>
      </c>
      <c r="CM28" s="233" t="str">
        <f>IF(Deník!$R28&lt;0,IF(Deník!$AC28=Statistika!$F$118,Deník!$R28,""),"")</f>
        <v/>
      </c>
      <c r="CN28" s="233" t="str">
        <f>IF(Deník!$R28&lt;0,IF(Deník!$AC28=Statistika!$F$119,Deník!$R28,""),"")</f>
        <v/>
      </c>
      <c r="CO28" s="233" t="str">
        <f>IF(Deník!$R28&lt;0,IF(Deník!$AC28=Statistika!$F$120,Deník!$R28,""),"")</f>
        <v/>
      </c>
      <c r="CP28" s="233" t="str">
        <f>IF(Deník!$R28&lt;0,IF(Deník!$AC28=Statistika!$F$121,Deník!$R28,""),"")</f>
        <v/>
      </c>
      <c r="CQ28" s="233" t="str">
        <f>IF(Deník!$R28&lt;0,IF(Deník!$AC28=Statistika!$F$122,Deník!$R28,""),"")</f>
        <v/>
      </c>
      <c r="CR28" s="233" t="str">
        <f>IF(Deník!$R28&lt;0,IF(Deník!$AC28=Statistika!$F$123,Deník!$R28,""),"")</f>
        <v/>
      </c>
      <c r="CS28" s="233" t="str">
        <f>IF(Deník!$R28&lt;0,IF(Deník!$AC28=Statistika!$F$124,Deník!$R28,""),"")</f>
        <v/>
      </c>
      <c r="CT28" s="233" t="str">
        <f>IF(Deník!$R28&lt;0,IF(Deník!$AC28=Statistika!$F$125,Deník!$R28,""),"")</f>
        <v/>
      </c>
      <c r="CU28" s="233"/>
      <c r="CV28" s="233" t="str">
        <f>IF(Deník!$R28&lt;0,IF(Deník!$AD28=$CV$2,Deník!$R28,""),"")</f>
        <v/>
      </c>
      <c r="CW28" s="233" t="str">
        <f>IF(Deník!$R28&lt;0,IF(Deník!$AD28=$CW$2,Deník!$R28,""),"")</f>
        <v/>
      </c>
      <c r="CX28" s="233" t="str">
        <f>IF(Deník!$R28&lt;0,IF(Deník!$AD28=$CX$2,Deník!$R28,""),"")</f>
        <v/>
      </c>
      <c r="CY28" s="233" t="str">
        <f>IF(Deník!$R28&lt;0,IF(Deník!$AD28=$CY$2,Deník!$R28,""),"")</f>
        <v/>
      </c>
      <c r="CZ28" s="233" t="str">
        <f>IF(Deník!$R28&lt;0,IF(Deník!$AD28=$CZ$2,Deník!$R28,""),"")</f>
        <v/>
      </c>
      <c r="DL28" s="221">
        <f t="shared" si="5"/>
        <v>89132.379999999976</v>
      </c>
      <c r="DM28" s="220">
        <f t="shared" si="3"/>
        <v>-0.10867620000000022</v>
      </c>
      <c r="DO28" s="50">
        <f>Deník!W29</f>
        <v>9.73</v>
      </c>
      <c r="DP28" s="102">
        <f>IF(AND(Deník!W29&gt;0),1,"")</f>
        <v>1</v>
      </c>
      <c r="DQ28" s="102" t="str">
        <f>IF(AND(Deník!W29&lt;=0),1,"")</f>
        <v/>
      </c>
      <c r="DR28" s="227"/>
      <c r="DS28" s="228"/>
      <c r="DT28" s="85"/>
      <c r="DU28" s="54" t="str">
        <f>IF(MONTH(Deník!$C28)=DU$2,Deník!$W28,"")</f>
        <v/>
      </c>
      <c r="DV28" s="222" t="str">
        <f>IF(MONTH(Deník!$C28)=DV$2,Deník!$W28,"")</f>
        <v/>
      </c>
      <c r="DW28" s="222" t="str">
        <f>IF(MONTH(Deník!$C28)=DW$2,Deník!$W28,"")</f>
        <v/>
      </c>
      <c r="DX28" s="222" t="str">
        <f>IF(MONTH(Deník!$C28)=DX$2,Deník!$W28,"")</f>
        <v/>
      </c>
      <c r="DY28" s="222" t="str">
        <f>IF(MONTH(Deník!$C28)=DY$2,Deník!$W28,"")</f>
        <v/>
      </c>
      <c r="DZ28" s="222">
        <f>IF(MONTH(Deník!$C28)=DZ$2,Deník!$W28,"")</f>
        <v>1462.4</v>
      </c>
      <c r="EA28" s="222" t="str">
        <f>IF(MONTH(Deník!$C28)=EA$2,Deník!$W28,"")</f>
        <v/>
      </c>
      <c r="EB28" s="222" t="str">
        <f>IF(MONTH(Deník!$C28)=EB$2,Deník!$W28,"")</f>
        <v/>
      </c>
      <c r="EC28" s="222" t="str">
        <f>IF(MONTH(Deník!$C28)=EC$2,Deník!$W28,"")</f>
        <v/>
      </c>
      <c r="ED28" s="222" t="str">
        <f>IF(MONTH(Deník!$C28)=ED$2,Deník!$W28,"")</f>
        <v/>
      </c>
      <c r="EE28" s="222" t="str">
        <f>IF(MONTH(Deník!$C28)=EE$2,Deník!$W28,"")</f>
        <v/>
      </c>
      <c r="EF28" s="222" t="str">
        <f>IF(MONTH(Deník!$C28)=EF$2,Deník!$W28,"")</f>
        <v/>
      </c>
      <c r="EI28" s="600" t="str">
        <f>IF(Deník!$W28&lt;&gt;"",IF(Deník!$B28=Statistika!$F$63,Deník!$W28,""),"")</f>
        <v/>
      </c>
      <c r="EJ28" s="13">
        <f>IF(Deník!$W28&lt;&gt;"",IF(Deník!$B28=Statistika!$F$64,Deník!$W28,""),"")</f>
        <v>1462.4</v>
      </c>
      <c r="EK28" s="13" t="str">
        <f>IF(Deník!$W28&lt;&gt;"",IF(Deník!$B28=Statistika!$F$65,Deník!$W28,""),"")</f>
        <v/>
      </c>
      <c r="EL28" s="13" t="str">
        <f>IF(Deník!$W28&lt;&gt;"",IF(Deník!$B28=Statistika!$F$66,Deník!$W28,""),"")</f>
        <v/>
      </c>
      <c r="EM28" s="13" t="str">
        <f>IF(Deník!$W28&lt;&gt;"",IF(Deník!$B28=Statistika!$F$67,Deník!$W28,""),"")</f>
        <v/>
      </c>
      <c r="EN28" s="13" t="str">
        <f>IF(Deník!$W28&lt;&gt;"",IF(Deník!$B28=Statistika!$F$68,Deník!$W28,""),"")</f>
        <v/>
      </c>
      <c r="EO28" s="13" t="str">
        <f>IF(Deník!$W28&lt;&gt;"",IF(Deník!$B28=Statistika!$F$69,Deník!$W28,""),"")</f>
        <v/>
      </c>
      <c r="EP28" s="601" t="str">
        <f>IF(Deník!$W28&lt;&gt;"",IF(Deník!$B28=Statistika!$F$70,Deník!$W28,""),"")</f>
        <v/>
      </c>
      <c r="EQ28" s="90"/>
      <c r="ER28" s="63" t="str">
        <f>IF(Deník!$W28&lt;&gt;"",IF(Deník!$J28="L",Deník!$W28,""),"")</f>
        <v/>
      </c>
      <c r="ES28" s="13">
        <f>IF(Deník!$W28&lt;&gt;"",IF(Deník!$J28="S",Deník!$W28,""),"")</f>
        <v>1462.4</v>
      </c>
      <c r="ET28" s="95"/>
      <c r="EU28" s="88"/>
      <c r="EV28" s="63" t="str">
        <f>IF(WEEKDAY(Deník!$C28,2)=1,Deník!$W28,"")</f>
        <v/>
      </c>
      <c r="EW28" s="13">
        <f>IF(WEEKDAY(Deník!$C28,2)=2,Deník!$W28,"")</f>
        <v>1462.4</v>
      </c>
      <c r="EX28" s="13" t="str">
        <f>IF(WEEKDAY(Deník!$C28,2)=3,Deník!$W28,"")</f>
        <v/>
      </c>
      <c r="EY28" s="13" t="str">
        <f>IF(WEEKDAY(Deník!$C28,2)=4,Deník!$W28,"")</f>
        <v/>
      </c>
      <c r="EZ28" s="60" t="str">
        <f>IF(WEEKDAY(Deník!$C28,2)=5,Deník!$W28,"")</f>
        <v/>
      </c>
      <c r="FA28" s="99"/>
      <c r="FB28" s="100">
        <f>Deník!D28</f>
        <v>0.58263888888888882</v>
      </c>
      <c r="FC28" s="63" t="str">
        <f>IF($FB28&lt;&gt;"",IF(AND($FB28&gt;=FC$2,$FB28&lt;=FC$3),Deník!$W28,""))</f>
        <v/>
      </c>
      <c r="FD28" s="63" t="str">
        <f>IF($FB28&lt;&gt;"",IF(AND($FB28&gt;=FD$2,$FB28&lt;=FD$3),Deník!$W28,""))</f>
        <v/>
      </c>
      <c r="FE28" s="63" t="str">
        <f>IF($FB28&lt;&gt;"",IF(AND($FB28&gt;=FE$2,$FB28&lt;=FE$3),Deník!$W28,""))</f>
        <v/>
      </c>
      <c r="FF28" s="63" t="str">
        <f>IF($FB28&lt;&gt;"",IF(AND($FB28&gt;=FF$2,$FB28&lt;=FF$3),Deník!$W28,""))</f>
        <v/>
      </c>
      <c r="FG28" s="63" t="str">
        <f>IF($FB28&lt;&gt;"",IF(AND($FB28&gt;=FG$2,$FB28&lt;=FG$3),Deník!$W28,""))</f>
        <v/>
      </c>
      <c r="FH28" s="63" t="str">
        <f>IF($FB28&lt;&gt;"",IF(AND($FB28&gt;=FH$2,$FB28&lt;=FH$3),Deník!$W28,""))</f>
        <v/>
      </c>
      <c r="FI28" s="63">
        <f>IF($FB28&lt;&gt;"",IF(AND($FB28&gt;=FI$2,$FB28&lt;=FI$3),Deník!$W28,""))</f>
        <v>1462.4</v>
      </c>
      <c r="FJ28" s="63" t="str">
        <f>IF($FB28&lt;&gt;"",IF(AND($FB28&gt;=FJ$2,$FB28&lt;=FJ$3),Deník!$W28,""))</f>
        <v/>
      </c>
      <c r="FK28" s="63" t="str">
        <f>IF($FB28&lt;&gt;"",IF(AND($FB28&gt;=FK$2,$FB28&lt;=FK$3),Deník!$W28,""))</f>
        <v/>
      </c>
      <c r="FL28" s="63" t="str">
        <f>IF($FB28&lt;&gt;"",IF(AND($FB28&gt;=FL$2,$FB28&lt;=FL$3),Deník!$W28,""))</f>
        <v/>
      </c>
      <c r="FM28" s="63" t="str">
        <f>IF($FB28&lt;&gt;"",IF(AND($FB28&gt;=FM$2,$FB28&lt;=FM$3),Deník!$W28,""))</f>
        <v/>
      </c>
      <c r="FN28" s="13"/>
      <c r="FO28" s="20">
        <f>IF(Deník!$W28&gt;1,Deník!$W28,"")</f>
        <v>1462.4</v>
      </c>
      <c r="FP28" s="20" t="str">
        <f>IF(Deník!$W28&lt;0,Deník!$W28,"")</f>
        <v/>
      </c>
      <c r="FQ28" s="17"/>
      <c r="FS28" s="233"/>
      <c r="FT28" s="233" t="str">
        <f>IF(Deník!$W28&lt;&gt;"",IF(Deník!$Y28=Statistika!$F$78,Deník!$W28,""),"")</f>
        <v/>
      </c>
      <c r="FU28" s="233" t="str">
        <f>IF(Deník!$W28&lt;&gt;"",IF(Deník!$Y28=Statistika!$F$79,Deník!$W28,""),"")</f>
        <v/>
      </c>
      <c r="FV28" s="233" t="str">
        <f>IF(Deník!$W28&lt;&gt;"",IF(Deník!$Y28=Statistika!$F$80,Deník!$W28,""),"")</f>
        <v/>
      </c>
      <c r="FW28" s="233" t="str">
        <f>IF(Deník!$W28&lt;&gt;"",IF(Deník!$Y28=Statistika!$F$81,Deník!$W28,""),"")</f>
        <v/>
      </c>
      <c r="FX28" s="233" t="str">
        <f>IF(Deník!$W28&lt;&gt;"",IF(Deník!$Y28=Statistika!$F$82,Deník!$W28,""),"")</f>
        <v/>
      </c>
      <c r="FY28" s="233" t="str">
        <f>IF(Deník!$W28&lt;&gt;"",IF(Deník!$Y28=Statistika!$F$83,Deník!$W28,""),"")</f>
        <v/>
      </c>
      <c r="FZ28" s="233" t="str">
        <f>IF(Deník!$W28&lt;&gt;"",IF(Deník!$Y28=Statistika!$F$84,Deník!$W28,""),"")</f>
        <v/>
      </c>
      <c r="GA28" s="233">
        <f>IF(Deník!$W28&lt;&gt;"",IF(Deník!$Y28=Statistika!$F$85,Deník!$W28,""),"")</f>
        <v>1462.4</v>
      </c>
      <c r="GB28" s="233" t="str">
        <f>IF(Deník!$W28&lt;&gt;"",IF(Deník!$Y28=Statistika!$F$86,Deník!$W28,""),"")</f>
        <v/>
      </c>
      <c r="GC28" s="233" t="str">
        <f>IF(Deník!$W28&lt;&gt;"",IF(Deník!$Y28=Statistika!$F$87,Deník!$W28,""),"")</f>
        <v/>
      </c>
      <c r="GD28" s="233" t="str">
        <f>IF(Deník!$W28&lt;&gt;"",IF(Deník!$Y28=Statistika!$F$88,Deník!$W28,""),"")</f>
        <v/>
      </c>
      <c r="GE28" s="233" t="str">
        <f>IF(Deník!$W28&lt;&gt;"",IF(Deník!$Y28=Statistika!$F$89,Deník!$W28,""),"")</f>
        <v/>
      </c>
      <c r="GF28" s="233" t="str">
        <f>IF(Deník!$W28&lt;&gt;"",IF(Deník!$Y28=Statistika!$F$90,Deník!$W28,""),"")</f>
        <v/>
      </c>
      <c r="GG28" s="233" t="str">
        <f>IF(Deník!$W28&lt;&gt;"",IF(Deník!$Y28=Statistika!$F$91,Deník!$W28,""),"")</f>
        <v/>
      </c>
      <c r="GH28" s="233"/>
      <c r="GI28" s="233" t="str">
        <f>IF(Deník!$W28&lt;&gt;"",IF(Deník!$AB28=Statistika!$L$100,Deník!$W28,""),"")</f>
        <v/>
      </c>
      <c r="GJ28" s="233" t="str">
        <f>IF(Deník!$W28&lt;&gt;"",IF(Deník!$AB28=Statistika!$L$101,Deník!$W28,""),"")</f>
        <v/>
      </c>
      <c r="GK28" s="233" t="str">
        <f>IF(Deník!$W28&lt;&gt;"",IF(Deník!$AB28=Statistika!$L$102,Deník!$W28,""),"")</f>
        <v/>
      </c>
      <c r="GL28" s="233" t="str">
        <f>IF(Deník!$W28&lt;&gt;"",IF(Deník!$AB28=Statistika!$L$103,Deník!$W28,""),"")</f>
        <v/>
      </c>
      <c r="GM28" s="233" t="str">
        <f>IF(Deník!$W28&lt;&gt;"",IF(Deník!$AB28=Statistika!$L$104,Deník!$W28,""),"")</f>
        <v/>
      </c>
      <c r="GN28" s="233" t="str">
        <f>IF(Deník!$W28&lt;&gt;"",IF(Deník!$AB28=Statistika!$L$105,Deník!$W28,""),"")</f>
        <v/>
      </c>
      <c r="GO28" s="233" t="str">
        <f>IF(Deník!$W28&lt;&gt;"",IF(Deník!$AB28=Statistika!$L$106,Deník!$W28,""),"")</f>
        <v/>
      </c>
      <c r="GP28" s="233" t="str">
        <f>IF(Deník!$W28&lt;&gt;"",IF(Deník!$AB28=Statistika!$L$107,Deník!$W28,""),"")</f>
        <v/>
      </c>
      <c r="GQ28" s="233">
        <f>IF(Deník!$W28&lt;&gt;"",IF(Deník!$AB28=Statistika!$L$108,Deník!$W28,""),"")</f>
        <v>1462.4</v>
      </c>
      <c r="GS28" s="233" t="str">
        <f>IF(Deník!$W28&lt;0,IF(Deník!$AC28=Statistika!$F$117,Deník!$W28,""),"")</f>
        <v/>
      </c>
      <c r="GT28" s="233" t="str">
        <f>IF(Deník!$W28&lt;0,IF(Deník!$AC28=Statistika!$F$118,Deník!$W28,""),"")</f>
        <v/>
      </c>
      <c r="GU28" s="233" t="str">
        <f>IF(Deník!$W28&lt;0,IF(Deník!$AC28=Statistika!$F$119,Deník!$W28,""),"")</f>
        <v/>
      </c>
      <c r="GV28" s="233" t="str">
        <f>IF(Deník!$W28&lt;0,IF(Deník!$AC28=Statistika!$F$120,Deník!$W28,""),"")</f>
        <v/>
      </c>
      <c r="GW28" s="233" t="str">
        <f>IF(Deník!$W28&lt;0,IF(Deník!$AC28=Statistika!$F$121,Deník!$W28,""),"")</f>
        <v/>
      </c>
      <c r="GX28" s="233" t="str">
        <f>IF(Deník!$W28&lt;0,IF(Deník!$AC28=Statistika!$F$122,Deník!$W28,""),"")</f>
        <v/>
      </c>
      <c r="GY28" s="233" t="str">
        <f>IF(Deník!$W28&lt;0,IF(Deník!$AC28=Statistika!$F$123,Deník!$W28,""),"")</f>
        <v/>
      </c>
      <c r="GZ28" s="233" t="str">
        <f>IF(Deník!$W28&lt;0,IF(Deník!$AC28=Statistika!$F$124,Deník!$W28,""),"")</f>
        <v/>
      </c>
      <c r="HA28" s="233" t="str">
        <f>IF(Deník!$W28&lt;0,IF(Deník!$AC28=Statistika!$F$125,Deník!$W28,""),"")</f>
        <v/>
      </c>
      <c r="HC28" s="233" t="str">
        <f>IF(Deník!$W28&lt;0,IF(Deník!$AD28=Statistika!$F$133,Deník!$W28,""),"")</f>
        <v/>
      </c>
      <c r="HD28" s="233" t="str">
        <f>IF(Deník!$W28&lt;0,IF(Deník!$AD28=Statistika!$F$134,Deník!$W28,""),"")</f>
        <v/>
      </c>
      <c r="HE28" s="233" t="str">
        <f>IF(Deník!$W28&lt;0,IF(Deník!$AD28=Statistika!$F$135,Deník!$W28,""),"")</f>
        <v/>
      </c>
      <c r="HF28" s="233" t="str">
        <f>IF(Deník!$W28&lt;0,IF(Deník!$AD28=Statistika!$F$136,Deník!$W28,""),"")</f>
        <v/>
      </c>
      <c r="HG28" s="233" t="str">
        <f>IF(Deník!$W28&lt;0,IF(Deník!$AD28=Statistika!$F$137,Deník!$W28,""),"")</f>
        <v/>
      </c>
      <c r="ID28" s="8">
        <f>Tabulka4[[#This Row],[Sloupec3]]</f>
        <v>42178</v>
      </c>
      <c r="IE28" s="17" t="str">
        <f>IF(AND([1]Deník!$C28&gt;='[1]Měsíční shrnutí'!$D$1,[1]Deník!$C28&lt;='[1]Měsíční shrnutí'!$F$1),[1]Deník!$X28,"")</f>
        <v/>
      </c>
      <c r="IF28" s="17"/>
      <c r="IG28" s="17"/>
    </row>
    <row r="29" spans="1:242">
      <c r="A29" s="8">
        <f>Deník!C30</f>
        <v>42180</v>
      </c>
      <c r="B29" s="50">
        <f>Deník!R30</f>
        <v>0</v>
      </c>
      <c r="C29" s="102" t="str">
        <f>IF(AND(Deník!R30&gt;1,Deník!R30&lt;&gt;""),1,"")</f>
        <v/>
      </c>
      <c r="D29" s="102">
        <f>IF(AND(Deník!R30&lt;=0,Deník!R30&lt;&gt;""),1,"")</f>
        <v>1</v>
      </c>
      <c r="E29" s="103">
        <f>IF(AND(Deník!R30&gt;=0,Deník!R30&lt;=1),1,"")</f>
        <v>1</v>
      </c>
      <c r="F29" s="79">
        <f>IF(Deník!R30&lt;&gt;"",Deník!R30+F28,"")</f>
        <v>-285.39999999999799</v>
      </c>
      <c r="G29" s="85"/>
      <c r="H29" s="54" t="str">
        <f>IF(MONTH(Deník!$C29)=H$2,IF(AND(Deník!$R29&gt;=0,Deník!$R29&lt;=1),"BE",Deník!$R29),"")</f>
        <v/>
      </c>
      <c r="I29" s="11" t="str">
        <f>IF(MONTH(Deník!$C29)=I$2,IF(AND(Deník!$R29&gt;=0,Deník!$R29&lt;=1),"BE",Deník!$R29),"")</f>
        <v/>
      </c>
      <c r="J29" s="11" t="str">
        <f>IF(MONTH(Deník!$C29)=J$2,IF(AND(Deník!$R29&gt;=0,Deník!$R29&lt;=1),"BE",Deník!$R29),"")</f>
        <v/>
      </c>
      <c r="K29" s="11" t="str">
        <f>IF(MONTH(Deník!$C29)=K$2,IF(AND(Deník!$R29&gt;=0,Deník!$R29&lt;=1),"BE",Deník!$R29),"")</f>
        <v/>
      </c>
      <c r="L29" s="11" t="str">
        <f>IF(MONTH(Deník!$C29)=L$2,IF(AND(Deník!$R29&gt;=0,Deník!$R29&lt;=1),"BE",Deník!$R29),"")</f>
        <v/>
      </c>
      <c r="M29" s="11" t="str">
        <f>IF(MONTH(Deník!$C29)=M$2,IF(AND(Deník!$R29&gt;=0,Deník!$R29&lt;=1),"BE",Deník!$R29),"")</f>
        <v>BE</v>
      </c>
      <c r="N29" s="11" t="str">
        <f>IF(MONTH(Deník!$C29)=N$2,IF(AND(Deník!$R29&gt;=0,Deník!$R29&lt;=1),"BE",Deník!$R29),"")</f>
        <v/>
      </c>
      <c r="O29" s="11" t="str">
        <f>IF(MONTH(Deník!$C29)=O$2,IF(AND(Deník!$R29&gt;=0,Deník!$R29&lt;=1),"BE",Deník!$R29),"")</f>
        <v/>
      </c>
      <c r="P29" s="11" t="str">
        <f>IF(MONTH(Deník!$C29)=P$2,IF(AND(Deník!$R29&gt;=0,Deník!$R29&lt;=1),"BE",Deník!$R29),"")</f>
        <v/>
      </c>
      <c r="Q29" s="11" t="str">
        <f>IF(MONTH(Deník!$C29)=Q$2,IF(AND(Deník!$R29&gt;=0,Deník!$R29&lt;=1),"BE",Deník!$R29),"")</f>
        <v/>
      </c>
      <c r="R29" s="11" t="str">
        <f>IF(MONTH(Deník!$C29)=R$2,IF(AND(Deník!$R29&gt;=0,Deník!$R29&lt;=1),"BE",Deník!$R29),"")</f>
        <v/>
      </c>
      <c r="S29" s="57" t="str">
        <f>IF(MONTH(Deník!$C29)=S$2,IF(AND(Deník!$R29&gt;=0,Deník!$R29&lt;=1),"BE",Deník!$R29),"")</f>
        <v/>
      </c>
      <c r="U29" s="12"/>
      <c r="V29" s="12"/>
      <c r="X29" s="600" t="str">
        <f>IF(Deník!$R29&lt;&gt;"",IF(Deník!$B29=Statistika!$F$63,IF(AND(Deník!$R29&gt;=0,Deník!$R29&lt;=1),"BE",Deník!$R29),""),"")</f>
        <v>BE</v>
      </c>
      <c r="Y29" s="13" t="str">
        <f>IF(Deník!$R29&lt;&gt;"",IF(Deník!$B29=Statistika!$F$64,IF(AND(Deník!$R29&gt;=0,Deník!$R29&lt;=1),"BE",Deník!$R29),""),"")</f>
        <v/>
      </c>
      <c r="Z29" s="13" t="str">
        <f>IF(Deník!$R29&lt;&gt;"",IF(Deník!$B29=Statistika!$F$65,IF(AND(Deník!$R29&gt;=0,Deník!$R29&lt;=1),"BE",Deník!$R29),""),"")</f>
        <v/>
      </c>
      <c r="AA29" s="13" t="str">
        <f>IF(Deník!$R29&lt;&gt;"",IF(Deník!$B29=Statistika!$F$66,IF(AND(Deník!$R29&gt;=0,Deník!$R29&lt;=1),"BE",Deník!$R29),""),"")</f>
        <v/>
      </c>
      <c r="AB29" s="13" t="str">
        <f>IF(Deník!$R29&lt;&gt;"",IF(Deník!$B29=Statistika!$F$67,IF(AND(Deník!$R29&gt;=0,Deník!$R29&lt;=1),"BE",Deník!$R29),""),"")</f>
        <v/>
      </c>
      <c r="AC29" s="13" t="str">
        <f>IF(Deník!$R29&lt;&gt;"",IF(Deník!$B29=Statistika!$F$68,IF(AND(Deník!$R29&gt;=0,Deník!$R29&lt;=1),"BE",Deník!$R29),""),"")</f>
        <v/>
      </c>
      <c r="AD29" s="13" t="str">
        <f>IF(Deník!$R29&lt;&gt;"",IF(Deník!$B29=Statistika!$F$69,IF(AND(Deník!$R29&gt;=0,Deník!$R29&lt;=1),"BE",Deník!$R29),""),"")</f>
        <v/>
      </c>
      <c r="AE29" s="601" t="str">
        <f>IF(Deník!$R29&lt;&gt;"",IF(Deník!$B29=Statistika!$F$70,IF(AND(Deník!$R29&gt;=0,Deník!$R29&lt;=1),"BE",Deník!$R29),""),"")</f>
        <v/>
      </c>
      <c r="AF29" s="90"/>
      <c r="AG29" s="63" t="str">
        <f>IF(Deník!$R29&lt;&gt;"",IF(Deník!$J29="L",IF(AND(Deník!$R29&gt;=0,Deník!$R29&lt;=1),"BE",Deník!$R29),""),"")</f>
        <v/>
      </c>
      <c r="AH29" s="13" t="str">
        <f>IF(Deník!$R29&lt;&gt;"",IF(Deník!$J29="S",IF(AND(Deník!$R29&gt;=0,Deník!$R29&lt;=1),"BE",Deník!$R29),""),"")</f>
        <v>BE</v>
      </c>
      <c r="AI29" s="95"/>
      <c r="AJ29" s="71">
        <f>IF(Deník!N30&lt;&gt;"",Deník!N30*-1,"")</f>
        <v>-43.400000000001171</v>
      </c>
      <c r="AK29" s="88"/>
      <c r="AL29" s="63" t="str">
        <f>IF(WEEKDAY(Deník!$C29,2)=1,IF(AND(Deník!$R29&gt;=0,Deník!$R29&lt;=1),"BE",Deník!$R29),"")</f>
        <v/>
      </c>
      <c r="AM29" s="13" t="str">
        <f>IF(WEEKDAY(Deník!$C29,2)=2,IF(AND(Deník!$R29&gt;=0,Deník!$R29&lt;=1),"BE",Deník!$R29),"")</f>
        <v/>
      </c>
      <c r="AN29" s="13" t="str">
        <f>IF(WEEKDAY(Deník!$C29,2)=3,IF(AND(Deník!$R29&gt;=0,Deník!$R29&lt;=1),"BE",Deník!$R29),"")</f>
        <v>BE</v>
      </c>
      <c r="AO29" s="13" t="str">
        <f>IF(WEEKDAY(Deník!$C29,2)=4,IF(AND(Deník!$R29&gt;=0,Deník!$R29&lt;=1),"BE",Deník!$R29),"")</f>
        <v/>
      </c>
      <c r="AP29" s="60" t="str">
        <f>IF(WEEKDAY(Deník!$C29,2)=5,IF(AND(Deník!$R29&gt;=0,Deník!$R29&lt;=1),"BE",Deník!$R29),"")</f>
        <v/>
      </c>
      <c r="AQ29" s="99"/>
      <c r="AR29" s="100">
        <f>Deník!D29</f>
        <v>0.82847222222222217</v>
      </c>
      <c r="AS29" s="63" t="str">
        <f>IF(Deník!$D29&lt;&gt;"",IF(AND(Deník!$D29&gt;=AS$2,Deník!$D29&lt;=AS$3),IF(AND(Deník!$R29&gt;=0,Deník!$R29&lt;=1),"BE",Deník!$R29),""),"")</f>
        <v/>
      </c>
      <c r="AT29" s="63" t="str">
        <f>IF(Deník!$D29&lt;&gt;"",IF(AND(Deník!$D29&gt;=AT$2,Deník!$D29&lt;=AT$3),IF(AND(Deník!$R29&gt;=0,Deník!$R29&lt;=1),"BE",Deník!$R29),""),"")</f>
        <v/>
      </c>
      <c r="AU29" s="63" t="str">
        <f>IF(Deník!$D29&lt;&gt;"",IF(AND(Deník!$D29&gt;=AU$2,Deník!$D29&lt;=AU$3),IF(AND(Deník!$R29&gt;=0,Deník!$R29&lt;=1),"BE",Deník!$R29),""),"")</f>
        <v/>
      </c>
      <c r="AV29" s="63" t="str">
        <f>IF(Deník!$D29&lt;&gt;"",IF(AND(Deník!$D29&gt;=AV$2,Deník!$D29&lt;=AV$3),IF(AND(Deník!$R29&gt;=0,Deník!$R29&lt;=1),"BE",Deník!$R29),""),"")</f>
        <v/>
      </c>
      <c r="AW29" s="63" t="str">
        <f>IF(Deník!$D29&lt;&gt;"",IF(AND(Deník!$D29&gt;=AW$2,Deník!$D29&lt;=AW$3),IF(AND(Deník!$R29&gt;=0,Deník!$R29&lt;=1),"BE",Deník!$R29),""),"")</f>
        <v/>
      </c>
      <c r="AX29" s="63" t="str">
        <f>IF(Deník!$D29&lt;&gt;"",IF(AND(Deník!$D29&gt;=AX$2,Deník!$D29&lt;=AX$3),IF(AND(Deník!$R29&gt;=0,Deník!$R29&lt;=1),"BE",Deník!$R29),""),"")</f>
        <v/>
      </c>
      <c r="AY29" s="63" t="str">
        <f>IF(Deník!$D29&lt;&gt;"",IF(AND(Deník!$D29&gt;=AY$2,Deník!$D29&lt;=AY$3),IF(AND(Deník!$R29&gt;=0,Deník!$R29&lt;=1),"BE",Deník!$R29),""),"")</f>
        <v/>
      </c>
      <c r="AZ29" s="63" t="str">
        <f>IF(Deník!$D29&lt;&gt;"",IF(AND(Deník!$D29&gt;=AZ$2,Deník!$D29&lt;=AZ$3),IF(AND(Deník!$R29&gt;=0,Deník!$R29&lt;=1),"BE",Deník!$R29),""),"")</f>
        <v/>
      </c>
      <c r="BA29" s="63" t="str">
        <f>IF(Deník!$D29&lt;&gt;"",IF(AND(Deník!$D29&gt;=BA$2,Deník!$D29&lt;=BA$3),IF(AND(Deník!$R29&gt;=0,Deník!$R29&lt;=1),"BE",Deník!$R29),""),"")</f>
        <v>BE</v>
      </c>
      <c r="BB29" s="63" t="str">
        <f>IF(Deník!$D29&lt;&gt;"",IF(AND(Deník!$D29&gt;=BB$2,Deník!$D29&lt;=BB$3),IF(AND(Deník!$R29&gt;=0,Deník!$R29&lt;=1),"BE",Deník!$R29),""),"")</f>
        <v/>
      </c>
      <c r="BC29" s="71" t="str">
        <f>IF(Deník!$D29&lt;&gt;"",IF(AND(Deník!$D29&gt;=BC$2,Deník!$D29&lt;=BC$3),IF(AND(Deník!$R29&gt;=0,Deník!$R29&lt;=1),"BE",Deník!$R29),""),"")</f>
        <v/>
      </c>
      <c r="BD29" s="20">
        <f>IF(Deník!$J30="S",(Deník!$M30-Deník!$K30),IF(Deník!$J30="L",(Deník!$K30-Deník!$M30),""))</f>
        <v>0.43400000000001171</v>
      </c>
      <c r="BE29" s="20">
        <f>IF(Deník!$J30="S",(Deník!$K30-Deník!$O30),IF(Deník!$J30="L",(Deník!$O30-Deník!$K30),""))</f>
        <v>0.77199999999999136</v>
      </c>
      <c r="BF29" s="20">
        <f>IF(Deník!$J30="S",(Deník!$K30-Deník!$L30),IF(Deník!$J30="L",(Deník!$L30-Deník!$K30),""))</f>
        <v>0</v>
      </c>
      <c r="BG29" s="20">
        <f>IF(Deník!$J30="S",(Deník!$K30-Deník!$S30),IF(Deník!$J30="L",(Deník!$S30-Deník!$K30),""))</f>
        <v>-2.0000000000010232E-2</v>
      </c>
      <c r="BH29" s="20">
        <f>IF(Deník!$J30="S",(Deník!$K30-Deník!$U30),IF(Deník!$J30="L",(Deník!$U30-Deník!$K30),""))</f>
        <v>0.25899999999998613</v>
      </c>
      <c r="BI29" s="20" t="str">
        <f>IF(Deník!$R29&gt;1,Deník!$R29,"")</f>
        <v/>
      </c>
      <c r="BJ29" s="20" t="str">
        <f>IF(Deník!$R29&lt;0,Deník!$R29,"")</f>
        <v/>
      </c>
      <c r="BK29" s="17"/>
      <c r="BM29" s="233" t="str">
        <f>IF(Deník!$R29&lt;&gt;"",IF(Deník!$Y29=Statistika!$F$78,IF(AND(Deník!$R29&gt;=0,Deník!$R29&lt;=1),"BE",Deník!$R29),""),"")</f>
        <v/>
      </c>
      <c r="BN29" s="233" t="str">
        <f>IF(Deník!$R29&lt;&gt;"",IF(Deník!$Y29=Statistika!$F$79,IF(AND(Deník!$R29&gt;=0,Deník!$R29&lt;=1),"BE",Deník!$R29),""),"")</f>
        <v/>
      </c>
      <c r="BO29" s="233" t="str">
        <f>IF(Deník!$R29&lt;&gt;"",IF(Deník!$Y29=Statistika!$F$80,IF(AND(Deník!$R29&gt;=0,Deník!$R29&lt;=1),"BE",Deník!$R29),""),"")</f>
        <v/>
      </c>
      <c r="BP29" s="233" t="str">
        <f>IF(Deník!$R29&lt;&gt;"",IF(Deník!$Y29=Statistika!$F$81,IF(AND(Deník!$R29&gt;=0,Deník!$R29&lt;=1),"BE",Deník!$R29),""),"")</f>
        <v/>
      </c>
      <c r="BQ29" s="233" t="str">
        <f>IF(Deník!$R29&lt;&gt;"",IF(Deník!$Y29=Statistika!$F$82,IF(AND(Deník!$R29&gt;=0,Deník!$R29&lt;=1),"BE",Deník!$R29),""),"")</f>
        <v/>
      </c>
      <c r="BR29" s="233" t="str">
        <f>IF(Deník!$R29&lt;&gt;"",IF(Deník!$Y29=Statistika!$F$83,IF(AND(Deník!$R29&gt;=0,Deník!$R29&lt;=1),"BE",Deník!$R29),""),"")</f>
        <v/>
      </c>
      <c r="BS29" s="233" t="str">
        <f>IF(Deník!$R29&lt;&gt;"",IF(Deník!$Y29=Statistika!$F$84,IF(AND(Deník!$R29&gt;=0,Deník!$R29&lt;=1),"BE",Deník!$R29),""),"")</f>
        <v/>
      </c>
      <c r="BT29" s="233" t="str">
        <f>IF(Deník!$R29&lt;&gt;"",IF(Deník!$Y29=Statistika!$F$85,IF(AND(Deník!$R29&gt;=0,Deník!$R29&lt;=1),"BE",Deník!$R29),""),"")</f>
        <v/>
      </c>
      <c r="BU29" s="233" t="str">
        <f>IF(Deník!$R29&lt;&gt;"",IF(Deník!$Y29=Statistika!$F$86,IF(AND(Deník!$R29&gt;=0,Deník!$R29&lt;=1),"BE",Deník!$R29),""),"")</f>
        <v/>
      </c>
      <c r="BV29" s="233" t="str">
        <f>IF(Deník!$R29&lt;&gt;"",IF(Deník!$Y29=Statistika!$F$87,IF(AND(Deník!$R29&gt;=0,Deník!$R29&lt;=1),"BE",Deník!$R29),""),"")</f>
        <v/>
      </c>
      <c r="BW29" s="233" t="str">
        <f>IF(Deník!$R29&lt;&gt;"",IF(Deník!$Y29=Statistika!$F$88,IF(AND(Deník!$R29&gt;=0,Deník!$R29&lt;=1),"BE",Deník!$R29),""),"")</f>
        <v/>
      </c>
      <c r="BX29" s="233" t="str">
        <f>IF(Deník!$R29&lt;&gt;"",IF(Deník!$Y29=Statistika!$F$89,IF(AND(Deník!$R29&gt;=0,Deník!$R29&lt;=1),"BE",Deník!$R29),""),"")</f>
        <v>BE</v>
      </c>
      <c r="BY29" s="233" t="str">
        <f>IF(Deník!$R29&lt;&gt;"",IF(Deník!$Y29=Statistika!$F$90,IF(AND(Deník!$R29&gt;=0,Deník!$R29&lt;=1),"BE",Deník!$R29),""),"")</f>
        <v/>
      </c>
      <c r="BZ29" s="233" t="str">
        <f>IF(Deník!$R29&lt;&gt;"",IF(Deník!$Y29=Statistika!$F$91,IF(AND(Deník!$R29&gt;=0,Deník!$R29&lt;=1),"BE",Deník!$R29),""),"")</f>
        <v/>
      </c>
      <c r="CA29" s="233"/>
      <c r="CB29" s="233" t="str">
        <f>IF(Deník!$R29&lt;&gt;"",IF(Deník!$AB29="SL",IF(AND(Deník!$R29&gt;=0,Deník!$R29&lt;=1),"BE",Deník!$R29),""),"")</f>
        <v/>
      </c>
      <c r="CC29" s="233" t="str">
        <f>IF(Deník!$R29&lt;&gt;"",IF(Deník!$AB29="BE10",IF(AND(Deník!$R29&gt;=0,Deník!$R29&lt;=1),"BE",Deník!$R29),""),"")</f>
        <v>BE</v>
      </c>
      <c r="CD29" s="233" t="str">
        <f>IF(Deník!$R29&lt;&gt;"",IF(Deník!$AB29="BE15",IF(AND(Deník!$R29&gt;=0,Deník!$R29&lt;=1),"BE",Deník!$R29),""),"")</f>
        <v/>
      </c>
      <c r="CE29" s="233" t="str">
        <f>IF(Deník!$R29&lt;&gt;"",IF(Deník!$AB29="BE20",IF(AND(Deník!$R29&gt;=0,Deník!$R29&lt;=1),"BE",Deník!$R29),""),"")</f>
        <v/>
      </c>
      <c r="CF29" s="233" t="str">
        <f>IF(Deník!$R29&lt;&gt;"",IF(Deník!$AB29="TP1",IF(AND(Deník!$R29&gt;=0,Deník!$R29&lt;=1),"BE",Deník!$R29),""),"")</f>
        <v/>
      </c>
      <c r="CG29" s="233" t="str">
        <f>IF(Deník!$R29&lt;&gt;"",IF(Deník!$AB29="TP2",IF(AND(Deník!$R29&gt;=0,Deník!$R29&lt;=1),"BE",Deník!$R29),""),"")</f>
        <v/>
      </c>
      <c r="CH29" s="233" t="str">
        <f>IF(Deník!$R29&lt;&gt;"",IF(Deník!$AB29="TP3",IF(AND(Deník!$R29&gt;=0,Deník!$R29&lt;=1),"BE",Deník!$R29),""),"")</f>
        <v/>
      </c>
      <c r="CI29" s="233" t="str">
        <f>IF(Deník!$R29&lt;&gt;"",IF(Deník!$AB29="Trailing SL",IF(AND(Deník!$R29&gt;=0,Deník!$R29&lt;=1),"BE",Deník!$R29),""),"")</f>
        <v/>
      </c>
      <c r="CJ29" s="233" t="str">
        <f>IF(Deník!$R29&lt;&gt;"",IF(Deník!$AB29="Manual",IF(AND(Deník!$R29&gt;=0,Deník!$R29&lt;=1),"BE",Deník!$R29),""),"")</f>
        <v/>
      </c>
      <c r="CK29" s="233"/>
      <c r="CL29" s="233" t="str">
        <f>IF(Deník!$R29&lt;0,IF(Deník!$AC29=Statistika!$F$117,Deník!$R29,""),"")</f>
        <v/>
      </c>
      <c r="CM29" s="233" t="str">
        <f>IF(Deník!$R29&lt;0,IF(Deník!$AC29=Statistika!$F$118,Deník!$R29,""),"")</f>
        <v/>
      </c>
      <c r="CN29" s="233" t="str">
        <f>IF(Deník!$R29&lt;0,IF(Deník!$AC29=Statistika!$F$119,Deník!$R29,""),"")</f>
        <v/>
      </c>
      <c r="CO29" s="233" t="str">
        <f>IF(Deník!$R29&lt;0,IF(Deník!$AC29=Statistika!$F$120,Deník!$R29,""),"")</f>
        <v/>
      </c>
      <c r="CP29" s="233" t="str">
        <f>IF(Deník!$R29&lt;0,IF(Deník!$AC29=Statistika!$F$121,Deník!$R29,""),"")</f>
        <v/>
      </c>
      <c r="CQ29" s="233" t="str">
        <f>IF(Deník!$R29&lt;0,IF(Deník!$AC29=Statistika!$F$122,Deník!$R29,""),"")</f>
        <v/>
      </c>
      <c r="CR29" s="233" t="str">
        <f>IF(Deník!$R29&lt;0,IF(Deník!$AC29=Statistika!$F$123,Deník!$R29,""),"")</f>
        <v/>
      </c>
      <c r="CS29" s="233" t="str">
        <f>IF(Deník!$R29&lt;0,IF(Deník!$AC29=Statistika!$F$124,Deník!$R29,""),"")</f>
        <v/>
      </c>
      <c r="CT29" s="233" t="str">
        <f>IF(Deník!$R29&lt;0,IF(Deník!$AC29=Statistika!$F$125,Deník!$R29,""),"")</f>
        <v/>
      </c>
      <c r="CU29" s="233"/>
      <c r="CV29" s="233" t="str">
        <f>IF(Deník!$R29&lt;0,IF(Deník!$AD29=$CV$2,Deník!$R29,""),"")</f>
        <v/>
      </c>
      <c r="CW29" s="233" t="str">
        <f>IF(Deník!$R29&lt;0,IF(Deník!$AD29=$CW$2,Deník!$R29,""),"")</f>
        <v/>
      </c>
      <c r="CX29" s="233" t="str">
        <f>IF(Deník!$R29&lt;0,IF(Deník!$AD29=$CX$2,Deník!$R29,""),"")</f>
        <v/>
      </c>
      <c r="CY29" s="233" t="str">
        <f>IF(Deník!$R29&lt;0,IF(Deník!$AD29=$CY$2,Deník!$R29,""),"")</f>
        <v/>
      </c>
      <c r="CZ29" s="233" t="str">
        <f>IF(Deník!$R29&lt;0,IF(Deník!$AD29=$CZ$2,Deník!$R29,""),"")</f>
        <v/>
      </c>
      <c r="DL29" s="221">
        <f t="shared" si="5"/>
        <v>89132.379999999976</v>
      </c>
      <c r="DM29" s="220">
        <f t="shared" si="3"/>
        <v>-0.10867620000000022</v>
      </c>
      <c r="DO29" s="50">
        <f>Deník!W30</f>
        <v>0</v>
      </c>
      <c r="DP29" s="102" t="str">
        <f>IF(AND(Deník!W30&gt;0),1,"")</f>
        <v/>
      </c>
      <c r="DQ29" s="102">
        <f>IF(AND(Deník!W30&lt;=0),1,"")</f>
        <v>1</v>
      </c>
      <c r="DR29" s="227"/>
      <c r="DS29" s="228"/>
      <c r="DT29" s="85"/>
      <c r="DU29" s="54" t="str">
        <f>IF(MONTH(Deník!$C29)=DU$2,Deník!$W29,"")</f>
        <v/>
      </c>
      <c r="DV29" s="222" t="str">
        <f>IF(MONTH(Deník!$C29)=DV$2,Deník!$W29,"")</f>
        <v/>
      </c>
      <c r="DW29" s="222" t="str">
        <f>IF(MONTH(Deník!$C29)=DW$2,Deník!$W29,"")</f>
        <v/>
      </c>
      <c r="DX29" s="222" t="str">
        <f>IF(MONTH(Deník!$C29)=DX$2,Deník!$W29,"")</f>
        <v/>
      </c>
      <c r="DY29" s="222" t="str">
        <f>IF(MONTH(Deník!$C29)=DY$2,Deník!$W29,"")</f>
        <v/>
      </c>
      <c r="DZ29" s="222">
        <f>IF(MONTH(Deník!$C29)=DZ$2,Deník!$W29,"")</f>
        <v>9.73</v>
      </c>
      <c r="EA29" s="222" t="str">
        <f>IF(MONTH(Deník!$C29)=EA$2,Deník!$W29,"")</f>
        <v/>
      </c>
      <c r="EB29" s="222" t="str">
        <f>IF(MONTH(Deník!$C29)=EB$2,Deník!$W29,"")</f>
        <v/>
      </c>
      <c r="EC29" s="222" t="str">
        <f>IF(MONTH(Deník!$C29)=EC$2,Deník!$W29,"")</f>
        <v/>
      </c>
      <c r="ED29" s="222" t="str">
        <f>IF(MONTH(Deník!$C29)=ED$2,Deník!$W29,"")</f>
        <v/>
      </c>
      <c r="EE29" s="222" t="str">
        <f>IF(MONTH(Deník!$C29)=EE$2,Deník!$W29,"")</f>
        <v/>
      </c>
      <c r="EF29" s="222" t="str">
        <f>IF(MONTH(Deník!$C29)=EF$2,Deník!$W29,"")</f>
        <v/>
      </c>
      <c r="EI29" s="600">
        <f>IF(Deník!$W29&lt;&gt;"",IF(Deník!$B29=Statistika!$F$63,Deník!$W29,""),"")</f>
        <v>9.73</v>
      </c>
      <c r="EJ29" s="13" t="str">
        <f>IF(Deník!$W29&lt;&gt;"",IF(Deník!$B29=Statistika!$F$64,Deník!$W29,""),"")</f>
        <v/>
      </c>
      <c r="EK29" s="13" t="str">
        <f>IF(Deník!$W29&lt;&gt;"",IF(Deník!$B29=Statistika!$F$65,Deník!$W29,""),"")</f>
        <v/>
      </c>
      <c r="EL29" s="13" t="str">
        <f>IF(Deník!$W29&lt;&gt;"",IF(Deník!$B29=Statistika!$F$66,Deník!$W29,""),"")</f>
        <v/>
      </c>
      <c r="EM29" s="13" t="str">
        <f>IF(Deník!$W29&lt;&gt;"",IF(Deník!$B29=Statistika!$F$67,Deník!$W29,""),"")</f>
        <v/>
      </c>
      <c r="EN29" s="13" t="str">
        <f>IF(Deník!$W29&lt;&gt;"",IF(Deník!$B29=Statistika!$F$68,Deník!$W29,""),"")</f>
        <v/>
      </c>
      <c r="EO29" s="13" t="str">
        <f>IF(Deník!$W29&lt;&gt;"",IF(Deník!$B29=Statistika!$F$69,Deník!$W29,""),"")</f>
        <v/>
      </c>
      <c r="EP29" s="601" t="str">
        <f>IF(Deník!$W29&lt;&gt;"",IF(Deník!$B29=Statistika!$F$70,Deník!$W29,""),"")</f>
        <v/>
      </c>
      <c r="EQ29" s="90"/>
      <c r="ER29" s="63" t="str">
        <f>IF(Deník!$W29&lt;&gt;"",IF(Deník!$J29="L",Deník!$W29,""),"")</f>
        <v/>
      </c>
      <c r="ES29" s="13">
        <f>IF(Deník!$W29&lt;&gt;"",IF(Deník!$J29="S",Deník!$W29,""),"")</f>
        <v>9.73</v>
      </c>
      <c r="ET29" s="95"/>
      <c r="EU29" s="88"/>
      <c r="EV29" s="63" t="str">
        <f>IF(WEEKDAY(Deník!$C29,2)=1,Deník!$W29,"")</f>
        <v/>
      </c>
      <c r="EW29" s="13" t="str">
        <f>IF(WEEKDAY(Deník!$C29,2)=2,Deník!$W29,"")</f>
        <v/>
      </c>
      <c r="EX29" s="13">
        <f>IF(WEEKDAY(Deník!$C29,2)=3,Deník!$W29,"")</f>
        <v>9.73</v>
      </c>
      <c r="EY29" s="13" t="str">
        <f>IF(WEEKDAY(Deník!$C29,2)=4,Deník!$W29,"")</f>
        <v/>
      </c>
      <c r="EZ29" s="60" t="str">
        <f>IF(WEEKDAY(Deník!$C29,2)=5,Deník!$W29,"")</f>
        <v/>
      </c>
      <c r="FA29" s="99"/>
      <c r="FB29" s="100">
        <f>Deník!D29</f>
        <v>0.82847222222222217</v>
      </c>
      <c r="FC29" s="63" t="str">
        <f>IF($FB29&lt;&gt;"",IF(AND($FB29&gt;=FC$2,$FB29&lt;=FC$3),Deník!$W29,""))</f>
        <v/>
      </c>
      <c r="FD29" s="63" t="str">
        <f>IF($FB29&lt;&gt;"",IF(AND($FB29&gt;=FD$2,$FB29&lt;=FD$3),Deník!$W29,""))</f>
        <v/>
      </c>
      <c r="FE29" s="63" t="str">
        <f>IF($FB29&lt;&gt;"",IF(AND($FB29&gt;=FE$2,$FB29&lt;=FE$3),Deník!$W29,""))</f>
        <v/>
      </c>
      <c r="FF29" s="63" t="str">
        <f>IF($FB29&lt;&gt;"",IF(AND($FB29&gt;=FF$2,$FB29&lt;=FF$3),Deník!$W29,""))</f>
        <v/>
      </c>
      <c r="FG29" s="63" t="str">
        <f>IF($FB29&lt;&gt;"",IF(AND($FB29&gt;=FG$2,$FB29&lt;=FG$3),Deník!$W29,""))</f>
        <v/>
      </c>
      <c r="FH29" s="63" t="str">
        <f>IF($FB29&lt;&gt;"",IF(AND($FB29&gt;=FH$2,$FB29&lt;=FH$3),Deník!$W29,""))</f>
        <v/>
      </c>
      <c r="FI29" s="63" t="str">
        <f>IF($FB29&lt;&gt;"",IF(AND($FB29&gt;=FI$2,$FB29&lt;=FI$3),Deník!$W29,""))</f>
        <v/>
      </c>
      <c r="FJ29" s="63" t="str">
        <f>IF($FB29&lt;&gt;"",IF(AND($FB29&gt;=FJ$2,$FB29&lt;=FJ$3),Deník!$W29,""))</f>
        <v/>
      </c>
      <c r="FK29" s="63">
        <f>IF($FB29&lt;&gt;"",IF(AND($FB29&gt;=FK$2,$FB29&lt;=FK$3),Deník!$W29,""))</f>
        <v>9.73</v>
      </c>
      <c r="FL29" s="63" t="str">
        <f>IF($FB29&lt;&gt;"",IF(AND($FB29&gt;=FL$2,$FB29&lt;=FL$3),Deník!$W29,""))</f>
        <v/>
      </c>
      <c r="FM29" s="63" t="str">
        <f>IF($FB29&lt;&gt;"",IF(AND($FB29&gt;=FM$2,$FB29&lt;=FM$3),Deník!$W29,""))</f>
        <v/>
      </c>
      <c r="FN29" s="13"/>
      <c r="FO29" s="20">
        <f>IF(Deník!$W29&gt;1,Deník!$W29,"")</f>
        <v>9.73</v>
      </c>
      <c r="FP29" s="20" t="str">
        <f>IF(Deník!$W29&lt;0,Deník!$W29,"")</f>
        <v/>
      </c>
      <c r="FQ29" s="17"/>
      <c r="FS29" s="233"/>
      <c r="FT29" s="233" t="str">
        <f>IF(Deník!$W29&lt;&gt;"",IF(Deník!$Y29=Statistika!$F$78,Deník!$W29,""),"")</f>
        <v/>
      </c>
      <c r="FU29" s="233" t="str">
        <f>IF(Deník!$W29&lt;&gt;"",IF(Deník!$Y29=Statistika!$F$79,Deník!$W29,""),"")</f>
        <v/>
      </c>
      <c r="FV29" s="233" t="str">
        <f>IF(Deník!$W29&lt;&gt;"",IF(Deník!$Y29=Statistika!$F$80,Deník!$W29,""),"")</f>
        <v/>
      </c>
      <c r="FW29" s="233" t="str">
        <f>IF(Deník!$W29&lt;&gt;"",IF(Deník!$Y29=Statistika!$F$81,Deník!$W29,""),"")</f>
        <v/>
      </c>
      <c r="FX29" s="233" t="str">
        <f>IF(Deník!$W29&lt;&gt;"",IF(Deník!$Y29=Statistika!$F$82,Deník!$W29,""),"")</f>
        <v/>
      </c>
      <c r="FY29" s="233" t="str">
        <f>IF(Deník!$W29&lt;&gt;"",IF(Deník!$Y29=Statistika!$F$83,Deník!$W29,""),"")</f>
        <v/>
      </c>
      <c r="FZ29" s="233" t="str">
        <f>IF(Deník!$W29&lt;&gt;"",IF(Deník!$Y29=Statistika!$F$84,Deník!$W29,""),"")</f>
        <v/>
      </c>
      <c r="GA29" s="233" t="str">
        <f>IF(Deník!$W29&lt;&gt;"",IF(Deník!$Y29=Statistika!$F$85,Deník!$W29,""),"")</f>
        <v/>
      </c>
      <c r="GB29" s="233" t="str">
        <f>IF(Deník!$W29&lt;&gt;"",IF(Deník!$Y29=Statistika!$F$86,Deník!$W29,""),"")</f>
        <v/>
      </c>
      <c r="GC29" s="233" t="str">
        <f>IF(Deník!$W29&lt;&gt;"",IF(Deník!$Y29=Statistika!$F$87,Deník!$W29,""),"")</f>
        <v/>
      </c>
      <c r="GD29" s="233" t="str">
        <f>IF(Deník!$W29&lt;&gt;"",IF(Deník!$Y29=Statistika!$F$88,Deník!$W29,""),"")</f>
        <v/>
      </c>
      <c r="GE29" s="233">
        <f>IF(Deník!$W29&lt;&gt;"",IF(Deník!$Y29=Statistika!$F$89,Deník!$W29,""),"")</f>
        <v>9.73</v>
      </c>
      <c r="GF29" s="233" t="str">
        <f>IF(Deník!$W29&lt;&gt;"",IF(Deník!$Y29=Statistika!$F$90,Deník!$W29,""),"")</f>
        <v/>
      </c>
      <c r="GG29" s="233" t="str">
        <f>IF(Deník!$W29&lt;&gt;"",IF(Deník!$Y29=Statistika!$F$91,Deník!$W29,""),"")</f>
        <v/>
      </c>
      <c r="GH29" s="233"/>
      <c r="GI29" s="233" t="str">
        <f>IF(Deník!$W29&lt;&gt;"",IF(Deník!$AB29=Statistika!$L$100,Deník!$W29,""),"")</f>
        <v/>
      </c>
      <c r="GJ29" s="233">
        <f>IF(Deník!$W29&lt;&gt;"",IF(Deník!$AB29=Statistika!$L$101,Deník!$W29,""),"")</f>
        <v>9.73</v>
      </c>
      <c r="GK29" s="233" t="str">
        <f>IF(Deník!$W29&lt;&gt;"",IF(Deník!$AB29=Statistika!$L$102,Deník!$W29,""),"")</f>
        <v/>
      </c>
      <c r="GL29" s="233" t="str">
        <f>IF(Deník!$W29&lt;&gt;"",IF(Deník!$AB29=Statistika!$L$103,Deník!$W29,""),"")</f>
        <v/>
      </c>
      <c r="GM29" s="233" t="str">
        <f>IF(Deník!$W29&lt;&gt;"",IF(Deník!$AB29=Statistika!$L$104,Deník!$W29,""),"")</f>
        <v/>
      </c>
      <c r="GN29" s="233" t="str">
        <f>IF(Deník!$W29&lt;&gt;"",IF(Deník!$AB29=Statistika!$L$105,Deník!$W29,""),"")</f>
        <v/>
      </c>
      <c r="GO29" s="233" t="str">
        <f>IF(Deník!$W29&lt;&gt;"",IF(Deník!$AB29=Statistika!$L$106,Deník!$W29,""),"")</f>
        <v/>
      </c>
      <c r="GP29" s="233" t="str">
        <f>IF(Deník!$W29&lt;&gt;"",IF(Deník!$AB29=Statistika!$L$107,Deník!$W29,""),"")</f>
        <v/>
      </c>
      <c r="GQ29" s="233" t="str">
        <f>IF(Deník!$W29&lt;&gt;"",IF(Deník!$AB29=Statistika!$L$108,Deník!$W29,""),"")</f>
        <v/>
      </c>
      <c r="GS29" s="233" t="str">
        <f>IF(Deník!$W29&lt;0,IF(Deník!$AC29=Statistika!$F$117,Deník!$W29,""),"")</f>
        <v/>
      </c>
      <c r="GT29" s="233" t="str">
        <f>IF(Deník!$W29&lt;0,IF(Deník!$AC29=Statistika!$F$118,Deník!$W29,""),"")</f>
        <v/>
      </c>
      <c r="GU29" s="233" t="str">
        <f>IF(Deník!$W29&lt;0,IF(Deník!$AC29=Statistika!$F$119,Deník!$W29,""),"")</f>
        <v/>
      </c>
      <c r="GV29" s="233" t="str">
        <f>IF(Deník!$W29&lt;0,IF(Deník!$AC29=Statistika!$F$120,Deník!$W29,""),"")</f>
        <v/>
      </c>
      <c r="GW29" s="233" t="str">
        <f>IF(Deník!$W29&lt;0,IF(Deník!$AC29=Statistika!$F$121,Deník!$W29,""),"")</f>
        <v/>
      </c>
      <c r="GX29" s="233" t="str">
        <f>IF(Deník!$W29&lt;0,IF(Deník!$AC29=Statistika!$F$122,Deník!$W29,""),"")</f>
        <v/>
      </c>
      <c r="GY29" s="233" t="str">
        <f>IF(Deník!$W29&lt;0,IF(Deník!$AC29=Statistika!$F$123,Deník!$W29,""),"")</f>
        <v/>
      </c>
      <c r="GZ29" s="233" t="str">
        <f>IF(Deník!$W29&lt;0,IF(Deník!$AC29=Statistika!$F$124,Deník!$W29,""),"")</f>
        <v/>
      </c>
      <c r="HA29" s="233" t="str">
        <f>IF(Deník!$W29&lt;0,IF(Deník!$AC29=Statistika!$F$125,Deník!$W29,""),"")</f>
        <v/>
      </c>
      <c r="HC29" s="233" t="str">
        <f>IF(Deník!$W29&lt;0,IF(Deník!$AD29=Statistika!$F$133,Deník!$W29,""),"")</f>
        <v/>
      </c>
      <c r="HD29" s="233" t="str">
        <f>IF(Deník!$W29&lt;0,IF(Deník!$AD29=Statistika!$F$134,Deník!$W29,""),"")</f>
        <v/>
      </c>
      <c r="HE29" s="233" t="str">
        <f>IF(Deník!$W29&lt;0,IF(Deník!$AD29=Statistika!$F$135,Deník!$W29,""),"")</f>
        <v/>
      </c>
      <c r="HF29" s="233" t="str">
        <f>IF(Deník!$W29&lt;0,IF(Deník!$AD29=Statistika!$F$136,Deník!$W29,""),"")</f>
        <v/>
      </c>
      <c r="HG29" s="233" t="str">
        <f>IF(Deník!$W29&lt;0,IF(Deník!$AD29=Statistika!$F$137,Deník!$W29,""),"")</f>
        <v/>
      </c>
      <c r="ID29" s="8">
        <f>Tabulka4[[#This Row],[Sloupec3]]</f>
        <v>42179</v>
      </c>
      <c r="IE29" s="17" t="str">
        <f>IF(AND([1]Deník!$C29&gt;='[1]Měsíční shrnutí'!$D$1,[1]Deník!$C29&lt;='[1]Měsíční shrnutí'!$F$1),[1]Deník!$X29,"")</f>
        <v/>
      </c>
      <c r="IF29" s="17"/>
      <c r="IG29" s="17"/>
    </row>
    <row r="30" spans="1:242">
      <c r="A30" s="8">
        <f>Deník!C31</f>
        <v>42184</v>
      </c>
      <c r="B30" s="50">
        <f>Deník!R31</f>
        <v>-78.30000000000004</v>
      </c>
      <c r="C30" s="102" t="str">
        <f>IF(AND(Deník!R31&gt;1,Deník!R31&lt;&gt;""),1,"")</f>
        <v/>
      </c>
      <c r="D30" s="102">
        <f>IF(AND(Deník!R31&lt;=0,Deník!R31&lt;&gt;""),1,"")</f>
        <v>1</v>
      </c>
      <c r="E30" s="103" t="str">
        <f>IF(AND(Deník!R31&gt;=0,Deník!R31&lt;=1),1,"")</f>
        <v/>
      </c>
      <c r="F30" s="79">
        <f>IF(Deník!R31&lt;&gt;"",Deník!R31+F29,"")</f>
        <v>-363.699999999998</v>
      </c>
      <c r="G30" s="85"/>
      <c r="H30" s="54" t="str">
        <f>IF(MONTH(Deník!$C30)=H$2,IF(AND(Deník!$R30&gt;=0,Deník!$R30&lt;=1),"BE",Deník!$R30),"")</f>
        <v/>
      </c>
      <c r="I30" s="11" t="str">
        <f>IF(MONTH(Deník!$C30)=I$2,IF(AND(Deník!$R30&gt;=0,Deník!$R30&lt;=1),"BE",Deník!$R30),"")</f>
        <v/>
      </c>
      <c r="J30" s="11" t="str">
        <f>IF(MONTH(Deník!$C30)=J$2,IF(AND(Deník!$R30&gt;=0,Deník!$R30&lt;=1),"BE",Deník!$R30),"")</f>
        <v/>
      </c>
      <c r="K30" s="11" t="str">
        <f>IF(MONTH(Deník!$C30)=K$2,IF(AND(Deník!$R30&gt;=0,Deník!$R30&lt;=1),"BE",Deník!$R30),"")</f>
        <v/>
      </c>
      <c r="L30" s="11" t="str">
        <f>IF(MONTH(Deník!$C30)=L$2,IF(AND(Deník!$R30&gt;=0,Deník!$R30&lt;=1),"BE",Deník!$R30),"")</f>
        <v/>
      </c>
      <c r="M30" s="11" t="str">
        <f>IF(MONTH(Deník!$C30)=M$2,IF(AND(Deník!$R30&gt;=0,Deník!$R30&lt;=1),"BE",Deník!$R30),"")</f>
        <v>BE</v>
      </c>
      <c r="N30" s="11" t="str">
        <f>IF(MONTH(Deník!$C30)=N$2,IF(AND(Deník!$R30&gt;=0,Deník!$R30&lt;=1),"BE",Deník!$R30),"")</f>
        <v/>
      </c>
      <c r="O30" s="11" t="str">
        <f>IF(MONTH(Deník!$C30)=O$2,IF(AND(Deník!$R30&gt;=0,Deník!$R30&lt;=1),"BE",Deník!$R30),"")</f>
        <v/>
      </c>
      <c r="P30" s="11" t="str">
        <f>IF(MONTH(Deník!$C30)=P$2,IF(AND(Deník!$R30&gt;=0,Deník!$R30&lt;=1),"BE",Deník!$R30),"")</f>
        <v/>
      </c>
      <c r="Q30" s="11" t="str">
        <f>IF(MONTH(Deník!$C30)=Q$2,IF(AND(Deník!$R30&gt;=0,Deník!$R30&lt;=1),"BE",Deník!$R30),"")</f>
        <v/>
      </c>
      <c r="R30" s="11" t="str">
        <f>IF(MONTH(Deník!$C30)=R$2,IF(AND(Deník!$R30&gt;=0,Deník!$R30&lt;=1),"BE",Deník!$R30),"")</f>
        <v/>
      </c>
      <c r="S30" s="57" t="str">
        <f>IF(MONTH(Deník!$C30)=S$2,IF(AND(Deník!$R30&gt;=0,Deník!$R30&lt;=1),"BE",Deník!$R30),"")</f>
        <v/>
      </c>
      <c r="U30" s="12"/>
      <c r="V30" s="12"/>
      <c r="X30" s="600" t="str">
        <f>IF(Deník!$R30&lt;&gt;"",IF(Deník!$B30=Statistika!$F$63,IF(AND(Deník!$R30&gt;=0,Deník!$R30&lt;=1),"BE",Deník!$R30),""),"")</f>
        <v/>
      </c>
      <c r="Y30" s="13" t="str">
        <f>IF(Deník!$R30&lt;&gt;"",IF(Deník!$B30=Statistika!$F$64,IF(AND(Deník!$R30&gt;=0,Deník!$R30&lt;=1),"BE",Deník!$R30),""),"")</f>
        <v/>
      </c>
      <c r="Z30" s="13" t="str">
        <f>IF(Deník!$R30&lt;&gt;"",IF(Deník!$B30=Statistika!$F$65,IF(AND(Deník!$R30&gt;=0,Deník!$R30&lt;=1),"BE",Deník!$R30),""),"")</f>
        <v>BE</v>
      </c>
      <c r="AA30" s="13" t="str">
        <f>IF(Deník!$R30&lt;&gt;"",IF(Deník!$B30=Statistika!$F$66,IF(AND(Deník!$R30&gt;=0,Deník!$R30&lt;=1),"BE",Deník!$R30),""),"")</f>
        <v/>
      </c>
      <c r="AB30" s="13" t="str">
        <f>IF(Deník!$R30&lt;&gt;"",IF(Deník!$B30=Statistika!$F$67,IF(AND(Deník!$R30&gt;=0,Deník!$R30&lt;=1),"BE",Deník!$R30),""),"")</f>
        <v/>
      </c>
      <c r="AC30" s="13" t="str">
        <f>IF(Deník!$R30&lt;&gt;"",IF(Deník!$B30=Statistika!$F$68,IF(AND(Deník!$R30&gt;=0,Deník!$R30&lt;=1),"BE",Deník!$R30),""),"")</f>
        <v/>
      </c>
      <c r="AD30" s="13" t="str">
        <f>IF(Deník!$R30&lt;&gt;"",IF(Deník!$B30=Statistika!$F$69,IF(AND(Deník!$R30&gt;=0,Deník!$R30&lt;=1),"BE",Deník!$R30),""),"")</f>
        <v/>
      </c>
      <c r="AE30" s="601" t="str">
        <f>IF(Deník!$R30&lt;&gt;"",IF(Deník!$B30=Statistika!$F$70,IF(AND(Deník!$R30&gt;=0,Deník!$R30&lt;=1),"BE",Deník!$R30),""),"")</f>
        <v/>
      </c>
      <c r="AF30" s="90"/>
      <c r="AG30" s="63" t="str">
        <f>IF(Deník!$R30&lt;&gt;"",IF(Deník!$J30="L",IF(AND(Deník!$R30&gt;=0,Deník!$R30&lt;=1),"BE",Deník!$R30),""),"")</f>
        <v/>
      </c>
      <c r="AH30" s="13" t="str">
        <f>IF(Deník!$R30&lt;&gt;"",IF(Deník!$J30="S",IF(AND(Deník!$R30&gt;=0,Deník!$R30&lt;=1),"BE",Deník!$R30),""),"")</f>
        <v>BE</v>
      </c>
      <c r="AI30" s="95"/>
      <c r="AJ30" s="71">
        <f>IF(Deník!N31&lt;&gt;"",Deník!N31*-1,"")</f>
        <v>-78.30000000000004</v>
      </c>
      <c r="AK30" s="88"/>
      <c r="AL30" s="63" t="str">
        <f>IF(WEEKDAY(Deník!$C30,2)=1,IF(AND(Deník!$R30&gt;=0,Deník!$R30&lt;=1),"BE",Deník!$R30),"")</f>
        <v/>
      </c>
      <c r="AM30" s="13" t="str">
        <f>IF(WEEKDAY(Deník!$C30,2)=2,IF(AND(Deník!$R30&gt;=0,Deník!$R30&lt;=1),"BE",Deník!$R30),"")</f>
        <v/>
      </c>
      <c r="AN30" s="13" t="str">
        <f>IF(WEEKDAY(Deník!$C30,2)=3,IF(AND(Deník!$R30&gt;=0,Deník!$R30&lt;=1),"BE",Deník!$R30),"")</f>
        <v/>
      </c>
      <c r="AO30" s="13" t="str">
        <f>IF(WEEKDAY(Deník!$C30,2)=4,IF(AND(Deník!$R30&gt;=0,Deník!$R30&lt;=1),"BE",Deník!$R30),"")</f>
        <v>BE</v>
      </c>
      <c r="AP30" s="60" t="str">
        <f>IF(WEEKDAY(Deník!$C30,2)=5,IF(AND(Deník!$R30&gt;=0,Deník!$R30&lt;=1),"BE",Deník!$R30),"")</f>
        <v/>
      </c>
      <c r="AQ30" s="99"/>
      <c r="AR30" s="100">
        <f>Deník!D30</f>
        <v>0.47361111111111115</v>
      </c>
      <c r="AS30" s="63" t="str">
        <f>IF(Deník!$D30&lt;&gt;"",IF(AND(Deník!$D30&gt;=AS$2,Deník!$D30&lt;=AS$3),IF(AND(Deník!$R30&gt;=0,Deník!$R30&lt;=1),"BE",Deník!$R30),""),"")</f>
        <v/>
      </c>
      <c r="AT30" s="63" t="str">
        <f>IF(Deník!$D30&lt;&gt;"",IF(AND(Deník!$D30&gt;=AT$2,Deník!$D30&lt;=AT$3),IF(AND(Deník!$R30&gt;=0,Deník!$R30&lt;=1),"BE",Deník!$R30),""),"")</f>
        <v/>
      </c>
      <c r="AU30" s="63" t="str">
        <f>IF(Deník!$D30&lt;&gt;"",IF(AND(Deník!$D30&gt;=AU$2,Deník!$D30&lt;=AU$3),IF(AND(Deník!$R30&gt;=0,Deník!$R30&lt;=1),"BE",Deník!$R30),""),"")</f>
        <v/>
      </c>
      <c r="AV30" s="63" t="str">
        <f>IF(Deník!$D30&lt;&gt;"",IF(AND(Deník!$D30&gt;=AV$2,Deník!$D30&lt;=AV$3),IF(AND(Deník!$R30&gt;=0,Deník!$R30&lt;=1),"BE",Deník!$R30),""),"")</f>
        <v/>
      </c>
      <c r="AW30" s="63" t="str">
        <f>IF(Deník!$D30&lt;&gt;"",IF(AND(Deník!$D30&gt;=AW$2,Deník!$D30&lt;=AW$3),IF(AND(Deník!$R30&gt;=0,Deník!$R30&lt;=1),"BE",Deník!$R30),""),"")</f>
        <v/>
      </c>
      <c r="AX30" s="63" t="str">
        <f>IF(Deník!$D30&lt;&gt;"",IF(AND(Deník!$D30&gt;=AX$2,Deník!$D30&lt;=AX$3),IF(AND(Deník!$R30&gt;=0,Deník!$R30&lt;=1),"BE",Deník!$R30),""),"")</f>
        <v>BE</v>
      </c>
      <c r="AY30" s="63" t="str">
        <f>IF(Deník!$D30&lt;&gt;"",IF(AND(Deník!$D30&gt;=AY$2,Deník!$D30&lt;=AY$3),IF(AND(Deník!$R30&gt;=0,Deník!$R30&lt;=1),"BE",Deník!$R30),""),"")</f>
        <v/>
      </c>
      <c r="AZ30" s="63" t="str">
        <f>IF(Deník!$D30&lt;&gt;"",IF(AND(Deník!$D30&gt;=AZ$2,Deník!$D30&lt;=AZ$3),IF(AND(Deník!$R30&gt;=0,Deník!$R30&lt;=1),"BE",Deník!$R30),""),"")</f>
        <v/>
      </c>
      <c r="BA30" s="63" t="str">
        <f>IF(Deník!$D30&lt;&gt;"",IF(AND(Deník!$D30&gt;=BA$2,Deník!$D30&lt;=BA$3),IF(AND(Deník!$R30&gt;=0,Deník!$R30&lt;=1),"BE",Deník!$R30),""),"")</f>
        <v/>
      </c>
      <c r="BB30" s="63" t="str">
        <f>IF(Deník!$D30&lt;&gt;"",IF(AND(Deník!$D30&gt;=BB$2,Deník!$D30&lt;=BB$3),IF(AND(Deník!$R30&gt;=0,Deník!$R30&lt;=1),"BE",Deník!$R30),""),"")</f>
        <v/>
      </c>
      <c r="BC30" s="71" t="str">
        <f>IF(Deník!$D30&lt;&gt;"",IF(AND(Deník!$D30&gt;=BC$2,Deník!$D30&lt;=BC$3),IF(AND(Deník!$R30&gt;=0,Deník!$R30&lt;=1),"BE",Deník!$R30),""),"")</f>
        <v/>
      </c>
      <c r="BD30" s="20">
        <f>IF(Deník!$J31="S",(Deník!$M31-Deník!$K31),IF(Deník!$J31="L",(Deník!$K31-Deník!$M31),""))</f>
        <v>7.8300000000000036E-3</v>
      </c>
      <c r="BE30" s="20">
        <f>IF(Deník!$J31="S",(Deník!$K31-Deník!$O31),IF(Deník!$J31="L",(Deník!$O31-Deník!$K31),""))</f>
        <v>4.0569999999999995E-2</v>
      </c>
      <c r="BF30" s="20">
        <f>IF(Deník!$J31="S",(Deník!$K31-Deník!$L31),IF(Deník!$J31="L",(Deník!$L31-Deník!$K31),""))</f>
        <v>-7.8300000000000036E-3</v>
      </c>
      <c r="BG30" s="20">
        <f>IF(Deník!$J31="S",(Deník!$K31-Deník!$S31),IF(Deník!$J31="L",(Deník!$S31-Deník!$K31),""))</f>
        <v>-1.8809999999999993E-2</v>
      </c>
      <c r="BH30" s="20">
        <f>IF(Deník!$J31="S",(Deník!$K31-Deník!$U31),IF(Deník!$J31="L",(Deník!$U31-Deník!$K31),""))</f>
        <v>4.6999999999997044E-4</v>
      </c>
      <c r="BI30" s="20" t="str">
        <f>IF(Deník!$R30&gt;1,Deník!$R30,"")</f>
        <v/>
      </c>
      <c r="BJ30" s="20" t="str">
        <f>IF(Deník!$R30&lt;0,Deník!$R30,"")</f>
        <v/>
      </c>
      <c r="BK30" s="17"/>
      <c r="BM30" s="233" t="str">
        <f>IF(Deník!$R30&lt;&gt;"",IF(Deník!$Y30=Statistika!$F$78,IF(AND(Deník!$R30&gt;=0,Deník!$R30&lt;=1),"BE",Deník!$R30),""),"")</f>
        <v/>
      </c>
      <c r="BN30" s="233" t="str">
        <f>IF(Deník!$R30&lt;&gt;"",IF(Deník!$Y30=Statistika!$F$79,IF(AND(Deník!$R30&gt;=0,Deník!$R30&lt;=1),"BE",Deník!$R30),""),"")</f>
        <v/>
      </c>
      <c r="BO30" s="233" t="str">
        <f>IF(Deník!$R30&lt;&gt;"",IF(Deník!$Y30=Statistika!$F$80,IF(AND(Deník!$R30&gt;=0,Deník!$R30&lt;=1),"BE",Deník!$R30),""),"")</f>
        <v/>
      </c>
      <c r="BP30" s="233" t="str">
        <f>IF(Deník!$R30&lt;&gt;"",IF(Deník!$Y30=Statistika!$F$81,IF(AND(Deník!$R30&gt;=0,Deník!$R30&lt;=1),"BE",Deník!$R30),""),"")</f>
        <v>BE</v>
      </c>
      <c r="BQ30" s="233" t="str">
        <f>IF(Deník!$R30&lt;&gt;"",IF(Deník!$Y30=Statistika!$F$82,IF(AND(Deník!$R30&gt;=0,Deník!$R30&lt;=1),"BE",Deník!$R30),""),"")</f>
        <v/>
      </c>
      <c r="BR30" s="233" t="str">
        <f>IF(Deník!$R30&lt;&gt;"",IF(Deník!$Y30=Statistika!$F$83,IF(AND(Deník!$R30&gt;=0,Deník!$R30&lt;=1),"BE",Deník!$R30),""),"")</f>
        <v/>
      </c>
      <c r="BS30" s="233" t="str">
        <f>IF(Deník!$R30&lt;&gt;"",IF(Deník!$Y30=Statistika!$F$84,IF(AND(Deník!$R30&gt;=0,Deník!$R30&lt;=1),"BE",Deník!$R30),""),"")</f>
        <v/>
      </c>
      <c r="BT30" s="233" t="str">
        <f>IF(Deník!$R30&lt;&gt;"",IF(Deník!$Y30=Statistika!$F$85,IF(AND(Deník!$R30&gt;=0,Deník!$R30&lt;=1),"BE",Deník!$R30),""),"")</f>
        <v/>
      </c>
      <c r="BU30" s="233" t="str">
        <f>IF(Deník!$R30&lt;&gt;"",IF(Deník!$Y30=Statistika!$F$86,IF(AND(Deník!$R30&gt;=0,Deník!$R30&lt;=1),"BE",Deník!$R30),""),"")</f>
        <v/>
      </c>
      <c r="BV30" s="233" t="str">
        <f>IF(Deník!$R30&lt;&gt;"",IF(Deník!$Y30=Statistika!$F$87,IF(AND(Deník!$R30&gt;=0,Deník!$R30&lt;=1),"BE",Deník!$R30),""),"")</f>
        <v/>
      </c>
      <c r="BW30" s="233" t="str">
        <f>IF(Deník!$R30&lt;&gt;"",IF(Deník!$Y30=Statistika!$F$88,IF(AND(Deník!$R30&gt;=0,Deník!$R30&lt;=1),"BE",Deník!$R30),""),"")</f>
        <v/>
      </c>
      <c r="BX30" s="233" t="str">
        <f>IF(Deník!$R30&lt;&gt;"",IF(Deník!$Y30=Statistika!$F$89,IF(AND(Deník!$R30&gt;=0,Deník!$R30&lt;=1),"BE",Deník!$R30),""),"")</f>
        <v/>
      </c>
      <c r="BY30" s="233" t="str">
        <f>IF(Deník!$R30&lt;&gt;"",IF(Deník!$Y30=Statistika!$F$90,IF(AND(Deník!$R30&gt;=0,Deník!$R30&lt;=1),"BE",Deník!$R30),""),"")</f>
        <v/>
      </c>
      <c r="BZ30" s="233" t="str">
        <f>IF(Deník!$R30&lt;&gt;"",IF(Deník!$Y30=Statistika!$F$91,IF(AND(Deník!$R30&gt;=0,Deník!$R30&lt;=1),"BE",Deník!$R30),""),"")</f>
        <v/>
      </c>
      <c r="CA30" s="233"/>
      <c r="CB30" s="233" t="str">
        <f>IF(Deník!$R30&lt;&gt;"",IF(Deník!$AB30="SL",IF(AND(Deník!$R30&gt;=0,Deník!$R30&lt;=1),"BE",Deník!$R30),""),"")</f>
        <v/>
      </c>
      <c r="CC30" s="233" t="str">
        <f>IF(Deník!$R30&lt;&gt;"",IF(Deník!$AB30="BE10",IF(AND(Deník!$R30&gt;=0,Deník!$R30&lt;=1),"BE",Deník!$R30),""),"")</f>
        <v/>
      </c>
      <c r="CD30" s="233" t="str">
        <f>IF(Deník!$R30&lt;&gt;"",IF(Deník!$AB30="BE15",IF(AND(Deník!$R30&gt;=0,Deník!$R30&lt;=1),"BE",Deník!$R30),""),"")</f>
        <v/>
      </c>
      <c r="CE30" s="233" t="str">
        <f>IF(Deník!$R30&lt;&gt;"",IF(Deník!$AB30="BE20",IF(AND(Deník!$R30&gt;=0,Deník!$R30&lt;=1),"BE",Deník!$R30),""),"")</f>
        <v>BE</v>
      </c>
      <c r="CF30" s="233" t="str">
        <f>IF(Deník!$R30&lt;&gt;"",IF(Deník!$AB30="TP1",IF(AND(Deník!$R30&gt;=0,Deník!$R30&lt;=1),"BE",Deník!$R30),""),"")</f>
        <v/>
      </c>
      <c r="CG30" s="233" t="str">
        <f>IF(Deník!$R30&lt;&gt;"",IF(Deník!$AB30="TP2",IF(AND(Deník!$R30&gt;=0,Deník!$R30&lt;=1),"BE",Deník!$R30),""),"")</f>
        <v/>
      </c>
      <c r="CH30" s="233" t="str">
        <f>IF(Deník!$R30&lt;&gt;"",IF(Deník!$AB30="TP3",IF(AND(Deník!$R30&gt;=0,Deník!$R30&lt;=1),"BE",Deník!$R30),""),"")</f>
        <v/>
      </c>
      <c r="CI30" s="233" t="str">
        <f>IF(Deník!$R30&lt;&gt;"",IF(Deník!$AB30="Trailing SL",IF(AND(Deník!$R30&gt;=0,Deník!$R30&lt;=1),"BE",Deník!$R30),""),"")</f>
        <v/>
      </c>
      <c r="CJ30" s="233" t="str">
        <f>IF(Deník!$R30&lt;&gt;"",IF(Deník!$AB30="Manual",IF(AND(Deník!$R30&gt;=0,Deník!$R30&lt;=1),"BE",Deník!$R30),""),"")</f>
        <v/>
      </c>
      <c r="CK30" s="233"/>
      <c r="CL30" s="233" t="str">
        <f>IF(Deník!$R30&lt;0,IF(Deník!$AC30=Statistika!$F$117,Deník!$R30,""),"")</f>
        <v/>
      </c>
      <c r="CM30" s="233" t="str">
        <f>IF(Deník!$R30&lt;0,IF(Deník!$AC30=Statistika!$F$118,Deník!$R30,""),"")</f>
        <v/>
      </c>
      <c r="CN30" s="233" t="str">
        <f>IF(Deník!$R30&lt;0,IF(Deník!$AC30=Statistika!$F$119,Deník!$R30,""),"")</f>
        <v/>
      </c>
      <c r="CO30" s="233" t="str">
        <f>IF(Deník!$R30&lt;0,IF(Deník!$AC30=Statistika!$F$120,Deník!$R30,""),"")</f>
        <v/>
      </c>
      <c r="CP30" s="233" t="str">
        <f>IF(Deník!$R30&lt;0,IF(Deník!$AC30=Statistika!$F$121,Deník!$R30,""),"")</f>
        <v/>
      </c>
      <c r="CQ30" s="233" t="str">
        <f>IF(Deník!$R30&lt;0,IF(Deník!$AC30=Statistika!$F$122,Deník!$R30,""),"")</f>
        <v/>
      </c>
      <c r="CR30" s="233" t="str">
        <f>IF(Deník!$R30&lt;0,IF(Deník!$AC30=Statistika!$F$123,Deník!$R30,""),"")</f>
        <v/>
      </c>
      <c r="CS30" s="233" t="str">
        <f>IF(Deník!$R30&lt;0,IF(Deník!$AC30=Statistika!$F$124,Deník!$R30,""),"")</f>
        <v/>
      </c>
      <c r="CT30" s="233" t="str">
        <f>IF(Deník!$R30&lt;0,IF(Deník!$AC30=Statistika!$F$125,Deník!$R30,""),"")</f>
        <v/>
      </c>
      <c r="CU30" s="233"/>
      <c r="CV30" s="233" t="str">
        <f>IF(Deník!$R30&lt;0,IF(Deník!$AD30=$CV$2,Deník!$R30,""),"")</f>
        <v/>
      </c>
      <c r="CW30" s="233" t="str">
        <f>IF(Deník!$R30&lt;0,IF(Deník!$AD30=$CW$2,Deník!$R30,""),"")</f>
        <v/>
      </c>
      <c r="CX30" s="233" t="str">
        <f>IF(Deník!$R30&lt;0,IF(Deník!$AD30=$CX$2,Deník!$R30,""),"")</f>
        <v/>
      </c>
      <c r="CY30" s="233" t="str">
        <f>IF(Deník!$R30&lt;0,IF(Deník!$AD30=$CY$2,Deník!$R30,""),"")</f>
        <v/>
      </c>
      <c r="CZ30" s="233" t="str">
        <f>IF(Deník!$R30&lt;0,IF(Deník!$AD30=$CZ$2,Deník!$R30,""),"")</f>
        <v/>
      </c>
      <c r="DL30" s="221">
        <f t="shared" si="5"/>
        <v>87218.419999999969</v>
      </c>
      <c r="DM30" s="220">
        <f t="shared" si="3"/>
        <v>-0.12781580000000026</v>
      </c>
      <c r="DO30" s="50">
        <f>Deník!W31</f>
        <v>-1913.96</v>
      </c>
      <c r="DP30" s="102" t="str">
        <f>IF(AND(Deník!W31&gt;0),1,"")</f>
        <v/>
      </c>
      <c r="DQ30" s="102">
        <f>IF(AND(Deník!W31&lt;=0),1,"")</f>
        <v>1</v>
      </c>
      <c r="DR30" s="227"/>
      <c r="DS30" s="228"/>
      <c r="DT30" s="85"/>
      <c r="DU30" s="54" t="str">
        <f>IF(MONTH(Deník!$C30)=DU$2,Deník!$W30,"")</f>
        <v/>
      </c>
      <c r="DV30" s="222" t="str">
        <f>IF(MONTH(Deník!$C30)=DV$2,Deník!$W30,"")</f>
        <v/>
      </c>
      <c r="DW30" s="222" t="str">
        <f>IF(MONTH(Deník!$C30)=DW$2,Deník!$W30,"")</f>
        <v/>
      </c>
      <c r="DX30" s="222" t="str">
        <f>IF(MONTH(Deník!$C30)=DX$2,Deník!$W30,"")</f>
        <v/>
      </c>
      <c r="DY30" s="222" t="str">
        <f>IF(MONTH(Deník!$C30)=DY$2,Deník!$W30,"")</f>
        <v/>
      </c>
      <c r="DZ30" s="222">
        <f>IF(MONTH(Deník!$C30)=DZ$2,Deník!$W30,"")</f>
        <v>0</v>
      </c>
      <c r="EA30" s="222" t="str">
        <f>IF(MONTH(Deník!$C30)=EA$2,Deník!$W30,"")</f>
        <v/>
      </c>
      <c r="EB30" s="222" t="str">
        <f>IF(MONTH(Deník!$C30)=EB$2,Deník!$W30,"")</f>
        <v/>
      </c>
      <c r="EC30" s="222" t="str">
        <f>IF(MONTH(Deník!$C30)=EC$2,Deník!$W30,"")</f>
        <v/>
      </c>
      <c r="ED30" s="222" t="str">
        <f>IF(MONTH(Deník!$C30)=ED$2,Deník!$W30,"")</f>
        <v/>
      </c>
      <c r="EE30" s="222" t="str">
        <f>IF(MONTH(Deník!$C30)=EE$2,Deník!$W30,"")</f>
        <v/>
      </c>
      <c r="EF30" s="222" t="str">
        <f>IF(MONTH(Deník!$C30)=EF$2,Deník!$W30,"")</f>
        <v/>
      </c>
      <c r="EI30" s="600" t="str">
        <f>IF(Deník!$W30&lt;&gt;"",IF(Deník!$B30=Statistika!$F$63,Deník!$W30,""),"")</f>
        <v/>
      </c>
      <c r="EJ30" s="13" t="str">
        <f>IF(Deník!$W30&lt;&gt;"",IF(Deník!$B30=Statistika!$F$64,Deník!$W30,""),"")</f>
        <v/>
      </c>
      <c r="EK30" s="13">
        <f>IF(Deník!$W30&lt;&gt;"",IF(Deník!$B30=Statistika!$F$65,Deník!$W30,""),"")</f>
        <v>0</v>
      </c>
      <c r="EL30" s="13" t="str">
        <f>IF(Deník!$W30&lt;&gt;"",IF(Deník!$B30=Statistika!$F$66,Deník!$W30,""),"")</f>
        <v/>
      </c>
      <c r="EM30" s="13" t="str">
        <f>IF(Deník!$W30&lt;&gt;"",IF(Deník!$B30=Statistika!$F$67,Deník!$W30,""),"")</f>
        <v/>
      </c>
      <c r="EN30" s="13" t="str">
        <f>IF(Deník!$W30&lt;&gt;"",IF(Deník!$B30=Statistika!$F$68,Deník!$W30,""),"")</f>
        <v/>
      </c>
      <c r="EO30" s="13" t="str">
        <f>IF(Deník!$W30&lt;&gt;"",IF(Deník!$B30=Statistika!$F$69,Deník!$W30,""),"")</f>
        <v/>
      </c>
      <c r="EP30" s="601" t="str">
        <f>IF(Deník!$W30&lt;&gt;"",IF(Deník!$B30=Statistika!$F$70,Deník!$W30,""),"")</f>
        <v/>
      </c>
      <c r="EQ30" s="90"/>
      <c r="ER30" s="63" t="str">
        <f>IF(Deník!$W30&lt;&gt;"",IF(Deník!$J30="L",Deník!$W30,""),"")</f>
        <v/>
      </c>
      <c r="ES30" s="13">
        <f>IF(Deník!$W30&lt;&gt;"",IF(Deník!$J30="S",Deník!$W30,""),"")</f>
        <v>0</v>
      </c>
      <c r="ET30" s="95"/>
      <c r="EU30" s="88"/>
      <c r="EV30" s="63" t="str">
        <f>IF(WEEKDAY(Deník!$C30,2)=1,Deník!$W30,"")</f>
        <v/>
      </c>
      <c r="EW30" s="13" t="str">
        <f>IF(WEEKDAY(Deník!$C30,2)=2,Deník!$W30,"")</f>
        <v/>
      </c>
      <c r="EX30" s="13" t="str">
        <f>IF(WEEKDAY(Deník!$C30,2)=3,Deník!$W30,"")</f>
        <v/>
      </c>
      <c r="EY30" s="13">
        <f>IF(WEEKDAY(Deník!$C30,2)=4,Deník!$W30,"")</f>
        <v>0</v>
      </c>
      <c r="EZ30" s="60" t="str">
        <f>IF(WEEKDAY(Deník!$C30,2)=5,Deník!$W30,"")</f>
        <v/>
      </c>
      <c r="FA30" s="99"/>
      <c r="FB30" s="100">
        <f>Deník!D30</f>
        <v>0.47361111111111115</v>
      </c>
      <c r="FC30" s="63" t="str">
        <f>IF($FB30&lt;&gt;"",IF(AND($FB30&gt;=FC$2,$FB30&lt;=FC$3),Deník!$W30,""))</f>
        <v/>
      </c>
      <c r="FD30" s="63" t="str">
        <f>IF($FB30&lt;&gt;"",IF(AND($FB30&gt;=FD$2,$FB30&lt;=FD$3),Deník!$W30,""))</f>
        <v/>
      </c>
      <c r="FE30" s="63" t="str">
        <f>IF($FB30&lt;&gt;"",IF(AND($FB30&gt;=FE$2,$FB30&lt;=FE$3),Deník!$W30,""))</f>
        <v/>
      </c>
      <c r="FF30" s="63" t="str">
        <f>IF($FB30&lt;&gt;"",IF(AND($FB30&gt;=FF$2,$FB30&lt;=FF$3),Deník!$W30,""))</f>
        <v/>
      </c>
      <c r="FG30" s="63" t="str">
        <f>IF($FB30&lt;&gt;"",IF(AND($FB30&gt;=FG$2,$FB30&lt;=FG$3),Deník!$W30,""))</f>
        <v/>
      </c>
      <c r="FH30" s="63">
        <f>IF($FB30&lt;&gt;"",IF(AND($FB30&gt;=FH$2,$FB30&lt;=FH$3),Deník!$W30,""))</f>
        <v>0</v>
      </c>
      <c r="FI30" s="63" t="str">
        <f>IF($FB30&lt;&gt;"",IF(AND($FB30&gt;=FI$2,$FB30&lt;=FI$3),Deník!$W30,""))</f>
        <v/>
      </c>
      <c r="FJ30" s="63" t="str">
        <f>IF($FB30&lt;&gt;"",IF(AND($FB30&gt;=FJ$2,$FB30&lt;=FJ$3),Deník!$W30,""))</f>
        <v/>
      </c>
      <c r="FK30" s="63" t="str">
        <f>IF($FB30&lt;&gt;"",IF(AND($FB30&gt;=FK$2,$FB30&lt;=FK$3),Deník!$W30,""))</f>
        <v/>
      </c>
      <c r="FL30" s="63" t="str">
        <f>IF($FB30&lt;&gt;"",IF(AND($FB30&gt;=FL$2,$FB30&lt;=FL$3),Deník!$W30,""))</f>
        <v/>
      </c>
      <c r="FM30" s="63" t="str">
        <f>IF($FB30&lt;&gt;"",IF(AND($FB30&gt;=FM$2,$FB30&lt;=FM$3),Deník!$W30,""))</f>
        <v/>
      </c>
      <c r="FN30" s="13"/>
      <c r="FO30" s="20" t="str">
        <f>IF(Deník!$W30&gt;1,Deník!$W30,"")</f>
        <v/>
      </c>
      <c r="FP30" s="20" t="str">
        <f>IF(Deník!$W30&lt;0,Deník!$W30,"")</f>
        <v/>
      </c>
      <c r="FQ30" s="17"/>
      <c r="FS30" s="233"/>
      <c r="FT30" s="233" t="str">
        <f>IF(Deník!$W30&lt;&gt;"",IF(Deník!$Y30=Statistika!$F$78,Deník!$W30,""),"")</f>
        <v/>
      </c>
      <c r="FU30" s="233" t="str">
        <f>IF(Deník!$W30&lt;&gt;"",IF(Deník!$Y30=Statistika!$F$79,Deník!$W30,""),"")</f>
        <v/>
      </c>
      <c r="FV30" s="233" t="str">
        <f>IF(Deník!$W30&lt;&gt;"",IF(Deník!$Y30=Statistika!$F$80,Deník!$W30,""),"")</f>
        <v/>
      </c>
      <c r="FW30" s="233">
        <f>IF(Deník!$W30&lt;&gt;"",IF(Deník!$Y30=Statistika!$F$81,Deník!$W30,""),"")</f>
        <v>0</v>
      </c>
      <c r="FX30" s="233" t="str">
        <f>IF(Deník!$W30&lt;&gt;"",IF(Deník!$Y30=Statistika!$F$82,Deník!$W30,""),"")</f>
        <v/>
      </c>
      <c r="FY30" s="233" t="str">
        <f>IF(Deník!$W30&lt;&gt;"",IF(Deník!$Y30=Statistika!$F$83,Deník!$W30,""),"")</f>
        <v/>
      </c>
      <c r="FZ30" s="233" t="str">
        <f>IF(Deník!$W30&lt;&gt;"",IF(Deník!$Y30=Statistika!$F$84,Deník!$W30,""),"")</f>
        <v/>
      </c>
      <c r="GA30" s="233" t="str">
        <f>IF(Deník!$W30&lt;&gt;"",IF(Deník!$Y30=Statistika!$F$85,Deník!$W30,""),"")</f>
        <v/>
      </c>
      <c r="GB30" s="233" t="str">
        <f>IF(Deník!$W30&lt;&gt;"",IF(Deník!$Y30=Statistika!$F$86,Deník!$W30,""),"")</f>
        <v/>
      </c>
      <c r="GC30" s="233" t="str">
        <f>IF(Deník!$W30&lt;&gt;"",IF(Deník!$Y30=Statistika!$F$87,Deník!$W30,""),"")</f>
        <v/>
      </c>
      <c r="GD30" s="233" t="str">
        <f>IF(Deník!$W30&lt;&gt;"",IF(Deník!$Y30=Statistika!$F$88,Deník!$W30,""),"")</f>
        <v/>
      </c>
      <c r="GE30" s="233" t="str">
        <f>IF(Deník!$W30&lt;&gt;"",IF(Deník!$Y30=Statistika!$F$89,Deník!$W30,""),"")</f>
        <v/>
      </c>
      <c r="GF30" s="233" t="str">
        <f>IF(Deník!$W30&lt;&gt;"",IF(Deník!$Y30=Statistika!$F$90,Deník!$W30,""),"")</f>
        <v/>
      </c>
      <c r="GG30" s="233" t="str">
        <f>IF(Deník!$W30&lt;&gt;"",IF(Deník!$Y30=Statistika!$F$91,Deník!$W30,""),"")</f>
        <v/>
      </c>
      <c r="GH30" s="233"/>
      <c r="GI30" s="233" t="str">
        <f>IF(Deník!$W30&lt;&gt;"",IF(Deník!$AB30=Statistika!$L$100,Deník!$W30,""),"")</f>
        <v/>
      </c>
      <c r="GJ30" s="233" t="str">
        <f>IF(Deník!$W30&lt;&gt;"",IF(Deník!$AB30=Statistika!$L$101,Deník!$W30,""),"")</f>
        <v/>
      </c>
      <c r="GK30" s="233" t="str">
        <f>IF(Deník!$W30&lt;&gt;"",IF(Deník!$AB30=Statistika!$L$102,Deník!$W30,""),"")</f>
        <v/>
      </c>
      <c r="GL30" s="233">
        <f>IF(Deník!$W30&lt;&gt;"",IF(Deník!$AB30=Statistika!$L$103,Deník!$W30,""),"")</f>
        <v>0</v>
      </c>
      <c r="GM30" s="233" t="str">
        <f>IF(Deník!$W30&lt;&gt;"",IF(Deník!$AB30=Statistika!$L$104,Deník!$W30,""),"")</f>
        <v/>
      </c>
      <c r="GN30" s="233" t="str">
        <f>IF(Deník!$W30&lt;&gt;"",IF(Deník!$AB30=Statistika!$L$105,Deník!$W30,""),"")</f>
        <v/>
      </c>
      <c r="GO30" s="233" t="str">
        <f>IF(Deník!$W30&lt;&gt;"",IF(Deník!$AB30=Statistika!$L$106,Deník!$W30,""),"")</f>
        <v/>
      </c>
      <c r="GP30" s="233" t="str">
        <f>IF(Deník!$W30&lt;&gt;"",IF(Deník!$AB30=Statistika!$L$107,Deník!$W30,""),"")</f>
        <v/>
      </c>
      <c r="GQ30" s="233" t="str">
        <f>IF(Deník!$W30&lt;&gt;"",IF(Deník!$AB30=Statistika!$L$108,Deník!$W30,""),"")</f>
        <v/>
      </c>
      <c r="GS30" s="233" t="str">
        <f>IF(Deník!$W30&lt;0,IF(Deník!$AC30=Statistika!$F$117,Deník!$W30,""),"")</f>
        <v/>
      </c>
      <c r="GT30" s="233" t="str">
        <f>IF(Deník!$W30&lt;0,IF(Deník!$AC30=Statistika!$F$118,Deník!$W30,""),"")</f>
        <v/>
      </c>
      <c r="GU30" s="233" t="str">
        <f>IF(Deník!$W30&lt;0,IF(Deník!$AC30=Statistika!$F$119,Deník!$W30,""),"")</f>
        <v/>
      </c>
      <c r="GV30" s="233" t="str">
        <f>IF(Deník!$W30&lt;0,IF(Deník!$AC30=Statistika!$F$120,Deník!$W30,""),"")</f>
        <v/>
      </c>
      <c r="GW30" s="233" t="str">
        <f>IF(Deník!$W30&lt;0,IF(Deník!$AC30=Statistika!$F$121,Deník!$W30,""),"")</f>
        <v/>
      </c>
      <c r="GX30" s="233" t="str">
        <f>IF(Deník!$W30&lt;0,IF(Deník!$AC30=Statistika!$F$122,Deník!$W30,""),"")</f>
        <v/>
      </c>
      <c r="GY30" s="233" t="str">
        <f>IF(Deník!$W30&lt;0,IF(Deník!$AC30=Statistika!$F$123,Deník!$W30,""),"")</f>
        <v/>
      </c>
      <c r="GZ30" s="233" t="str">
        <f>IF(Deník!$W30&lt;0,IF(Deník!$AC30=Statistika!$F$124,Deník!$W30,""),"")</f>
        <v/>
      </c>
      <c r="HA30" s="233" t="str">
        <f>IF(Deník!$W30&lt;0,IF(Deník!$AC30=Statistika!$F$125,Deník!$W30,""),"")</f>
        <v/>
      </c>
      <c r="HC30" s="233" t="str">
        <f>IF(Deník!$W30&lt;0,IF(Deník!$AD30=Statistika!$F$133,Deník!$W30,""),"")</f>
        <v/>
      </c>
      <c r="HD30" s="233" t="str">
        <f>IF(Deník!$W30&lt;0,IF(Deník!$AD30=Statistika!$F$134,Deník!$W30,""),"")</f>
        <v/>
      </c>
      <c r="HE30" s="233" t="str">
        <f>IF(Deník!$W30&lt;0,IF(Deník!$AD30=Statistika!$F$135,Deník!$W30,""),"")</f>
        <v/>
      </c>
      <c r="HF30" s="233" t="str">
        <f>IF(Deník!$W30&lt;0,IF(Deník!$AD30=Statistika!$F$136,Deník!$W30,""),"")</f>
        <v/>
      </c>
      <c r="HG30" s="233" t="str">
        <f>IF(Deník!$W30&lt;0,IF(Deník!$AD30=Statistika!$F$137,Deník!$W30,""),"")</f>
        <v/>
      </c>
      <c r="ID30" s="8">
        <f>Tabulka4[[#This Row],[Sloupec3]]</f>
        <v>42180</v>
      </c>
      <c r="IE30" s="17" t="str">
        <f>IF(AND([1]Deník!$C30&gt;='[1]Měsíční shrnutí'!$D$1,[1]Deník!$C30&lt;='[1]Měsíční shrnutí'!$F$1),[1]Deník!$X30,"")</f>
        <v/>
      </c>
      <c r="IF30" s="17"/>
      <c r="IG30" s="17"/>
    </row>
    <row r="31" spans="1:242">
      <c r="A31" s="8">
        <f>Deník!C32</f>
        <v>42184</v>
      </c>
      <c r="B31" s="50">
        <f>Deník!R32</f>
        <v>-53.900000000000063</v>
      </c>
      <c r="C31" s="102" t="str">
        <f>IF(AND(Deník!R32&gt;1,Deník!R32&lt;&gt;""),1,"")</f>
        <v/>
      </c>
      <c r="D31" s="102">
        <f>IF(AND(Deník!R32&lt;=0,Deník!R32&lt;&gt;""),1,"")</f>
        <v>1</v>
      </c>
      <c r="E31" s="103" t="str">
        <f>IF(AND(Deník!R32&gt;=0,Deník!R32&lt;=1),1,"")</f>
        <v/>
      </c>
      <c r="F31" s="79">
        <f>IF(Deník!R32&lt;&gt;"",Deník!R32+F30,"")</f>
        <v>-417.59999999999809</v>
      </c>
      <c r="G31" s="85"/>
      <c r="H31" s="54" t="str">
        <f>IF(MONTH(Deník!$C31)=H$2,IF(AND(Deník!$R31&gt;=0,Deník!$R31&lt;=1),"BE",Deník!$R31),"")</f>
        <v/>
      </c>
      <c r="I31" s="11" t="str">
        <f>IF(MONTH(Deník!$C31)=I$2,IF(AND(Deník!$R31&gt;=0,Deník!$R31&lt;=1),"BE",Deník!$R31),"")</f>
        <v/>
      </c>
      <c r="J31" s="11" t="str">
        <f>IF(MONTH(Deník!$C31)=J$2,IF(AND(Deník!$R31&gt;=0,Deník!$R31&lt;=1),"BE",Deník!$R31),"")</f>
        <v/>
      </c>
      <c r="K31" s="11" t="str">
        <f>IF(MONTH(Deník!$C31)=K$2,IF(AND(Deník!$R31&gt;=0,Deník!$R31&lt;=1),"BE",Deník!$R31),"")</f>
        <v/>
      </c>
      <c r="L31" s="11" t="str">
        <f>IF(MONTH(Deník!$C31)=L$2,IF(AND(Deník!$R31&gt;=0,Deník!$R31&lt;=1),"BE",Deník!$R31),"")</f>
        <v/>
      </c>
      <c r="M31" s="11">
        <f>IF(MONTH(Deník!$C31)=M$2,IF(AND(Deník!$R31&gt;=0,Deník!$R31&lt;=1),"BE",Deník!$R31),"")</f>
        <v>-78.30000000000004</v>
      </c>
      <c r="N31" s="11" t="str">
        <f>IF(MONTH(Deník!$C31)=N$2,IF(AND(Deník!$R31&gt;=0,Deník!$R31&lt;=1),"BE",Deník!$R31),"")</f>
        <v/>
      </c>
      <c r="O31" s="11" t="str">
        <f>IF(MONTH(Deník!$C31)=O$2,IF(AND(Deník!$R31&gt;=0,Deník!$R31&lt;=1),"BE",Deník!$R31),"")</f>
        <v/>
      </c>
      <c r="P31" s="11" t="str">
        <f>IF(MONTH(Deník!$C31)=P$2,IF(AND(Deník!$R31&gt;=0,Deník!$R31&lt;=1),"BE",Deník!$R31),"")</f>
        <v/>
      </c>
      <c r="Q31" s="11" t="str">
        <f>IF(MONTH(Deník!$C31)=Q$2,IF(AND(Deník!$R31&gt;=0,Deník!$R31&lt;=1),"BE",Deník!$R31),"")</f>
        <v/>
      </c>
      <c r="R31" s="11" t="str">
        <f>IF(MONTH(Deník!$C31)=R$2,IF(AND(Deník!$R31&gt;=0,Deník!$R31&lt;=1),"BE",Deník!$R31),"")</f>
        <v/>
      </c>
      <c r="S31" s="57" t="str">
        <f>IF(MONTH(Deník!$C31)=S$2,IF(AND(Deník!$R31&gt;=0,Deník!$R31&lt;=1),"BE",Deník!$R31),"")</f>
        <v/>
      </c>
      <c r="U31" s="12"/>
      <c r="V31" s="12"/>
      <c r="X31" s="600">
        <f>IF(Deník!$R31&lt;&gt;"",IF(Deník!$B31=Statistika!$F$63,IF(AND(Deník!$R31&gt;=0,Deník!$R31&lt;=1),"BE",Deník!$R31),""),"")</f>
        <v>-78.30000000000004</v>
      </c>
      <c r="Y31" s="13" t="str">
        <f>IF(Deník!$R31&lt;&gt;"",IF(Deník!$B31=Statistika!$F$64,IF(AND(Deník!$R31&gt;=0,Deník!$R31&lt;=1),"BE",Deník!$R31),""),"")</f>
        <v/>
      </c>
      <c r="Z31" s="13" t="str">
        <f>IF(Deník!$R31&lt;&gt;"",IF(Deník!$B31=Statistika!$F$65,IF(AND(Deník!$R31&gt;=0,Deník!$R31&lt;=1),"BE",Deník!$R31),""),"")</f>
        <v/>
      </c>
      <c r="AA31" s="13" t="str">
        <f>IF(Deník!$R31&lt;&gt;"",IF(Deník!$B31=Statistika!$F$66,IF(AND(Deník!$R31&gt;=0,Deník!$R31&lt;=1),"BE",Deník!$R31),""),"")</f>
        <v/>
      </c>
      <c r="AB31" s="13" t="str">
        <f>IF(Deník!$R31&lt;&gt;"",IF(Deník!$B31=Statistika!$F$67,IF(AND(Deník!$R31&gt;=0,Deník!$R31&lt;=1),"BE",Deník!$R31),""),"")</f>
        <v/>
      </c>
      <c r="AC31" s="13" t="str">
        <f>IF(Deník!$R31&lt;&gt;"",IF(Deník!$B31=Statistika!$F$68,IF(AND(Deník!$R31&gt;=0,Deník!$R31&lt;=1),"BE",Deník!$R31),""),"")</f>
        <v/>
      </c>
      <c r="AD31" s="13" t="str">
        <f>IF(Deník!$R31&lt;&gt;"",IF(Deník!$B31=Statistika!$F$69,IF(AND(Deník!$R31&gt;=0,Deník!$R31&lt;=1),"BE",Deník!$R31),""),"")</f>
        <v/>
      </c>
      <c r="AE31" s="601" t="str">
        <f>IF(Deník!$R31&lt;&gt;"",IF(Deník!$B31=Statistika!$F$70,IF(AND(Deník!$R31&gt;=0,Deník!$R31&lt;=1),"BE",Deník!$R31),""),"")</f>
        <v/>
      </c>
      <c r="AF31" s="90"/>
      <c r="AG31" s="63" t="str">
        <f>IF(Deník!$R31&lt;&gt;"",IF(Deník!$J31="L",IF(AND(Deník!$R31&gt;=0,Deník!$R31&lt;=1),"BE",Deník!$R31),""),"")</f>
        <v/>
      </c>
      <c r="AH31" s="13">
        <f>IF(Deník!$R31&lt;&gt;"",IF(Deník!$J31="S",IF(AND(Deník!$R31&gt;=0,Deník!$R31&lt;=1),"BE",Deník!$R31),""),"")</f>
        <v>-78.30000000000004</v>
      </c>
      <c r="AI31" s="95"/>
      <c r="AJ31" s="71">
        <f>IF(Deník!N32&lt;&gt;"",Deník!N32*-1,"")</f>
        <v>-53.900000000000063</v>
      </c>
      <c r="AK31" s="88"/>
      <c r="AL31" s="63">
        <f>IF(WEEKDAY(Deník!$C31,2)=1,IF(AND(Deník!$R31&gt;=0,Deník!$R31&lt;=1),"BE",Deník!$R31),"")</f>
        <v>-78.30000000000004</v>
      </c>
      <c r="AM31" s="13" t="str">
        <f>IF(WEEKDAY(Deník!$C31,2)=2,IF(AND(Deník!$R31&gt;=0,Deník!$R31&lt;=1),"BE",Deník!$R31),"")</f>
        <v/>
      </c>
      <c r="AN31" s="13" t="str">
        <f>IF(WEEKDAY(Deník!$C31,2)=3,IF(AND(Deník!$R31&gt;=0,Deník!$R31&lt;=1),"BE",Deník!$R31),"")</f>
        <v/>
      </c>
      <c r="AO31" s="13" t="str">
        <f>IF(WEEKDAY(Deník!$C31,2)=4,IF(AND(Deník!$R31&gt;=0,Deník!$R31&lt;=1),"BE",Deník!$R31),"")</f>
        <v/>
      </c>
      <c r="AP31" s="60" t="str">
        <f>IF(WEEKDAY(Deník!$C31,2)=5,IF(AND(Deník!$R31&gt;=0,Deník!$R31&lt;=1),"BE",Deník!$R31),"")</f>
        <v/>
      </c>
      <c r="AQ31" s="99"/>
      <c r="AR31" s="100">
        <f>Deník!D31</f>
        <v>0.4777777777777778</v>
      </c>
      <c r="AS31" s="63" t="str">
        <f>IF(Deník!$D31&lt;&gt;"",IF(AND(Deník!$D31&gt;=AS$2,Deník!$D31&lt;=AS$3),IF(AND(Deník!$R31&gt;=0,Deník!$R31&lt;=1),"BE",Deník!$R31),""),"")</f>
        <v/>
      </c>
      <c r="AT31" s="63" t="str">
        <f>IF(Deník!$D31&lt;&gt;"",IF(AND(Deník!$D31&gt;=AT$2,Deník!$D31&lt;=AT$3),IF(AND(Deník!$R31&gt;=0,Deník!$R31&lt;=1),"BE",Deník!$R31),""),"")</f>
        <v/>
      </c>
      <c r="AU31" s="63" t="str">
        <f>IF(Deník!$D31&lt;&gt;"",IF(AND(Deník!$D31&gt;=AU$2,Deník!$D31&lt;=AU$3),IF(AND(Deník!$R31&gt;=0,Deník!$R31&lt;=1),"BE",Deník!$R31),""),"")</f>
        <v/>
      </c>
      <c r="AV31" s="63" t="str">
        <f>IF(Deník!$D31&lt;&gt;"",IF(AND(Deník!$D31&gt;=AV$2,Deník!$D31&lt;=AV$3),IF(AND(Deník!$R31&gt;=0,Deník!$R31&lt;=1),"BE",Deník!$R31),""),"")</f>
        <v/>
      </c>
      <c r="AW31" s="63" t="str">
        <f>IF(Deník!$D31&lt;&gt;"",IF(AND(Deník!$D31&gt;=AW$2,Deník!$D31&lt;=AW$3),IF(AND(Deník!$R31&gt;=0,Deník!$R31&lt;=1),"BE",Deník!$R31),""),"")</f>
        <v/>
      </c>
      <c r="AX31" s="63">
        <f>IF(Deník!$D31&lt;&gt;"",IF(AND(Deník!$D31&gt;=AX$2,Deník!$D31&lt;=AX$3),IF(AND(Deník!$R31&gt;=0,Deník!$R31&lt;=1),"BE",Deník!$R31),""),"")</f>
        <v>-78.30000000000004</v>
      </c>
      <c r="AY31" s="63" t="str">
        <f>IF(Deník!$D31&lt;&gt;"",IF(AND(Deník!$D31&gt;=AY$2,Deník!$D31&lt;=AY$3),IF(AND(Deník!$R31&gt;=0,Deník!$R31&lt;=1),"BE",Deník!$R31),""),"")</f>
        <v/>
      </c>
      <c r="AZ31" s="63" t="str">
        <f>IF(Deník!$D31&lt;&gt;"",IF(AND(Deník!$D31&gt;=AZ$2,Deník!$D31&lt;=AZ$3),IF(AND(Deník!$R31&gt;=0,Deník!$R31&lt;=1),"BE",Deník!$R31),""),"")</f>
        <v/>
      </c>
      <c r="BA31" s="63" t="str">
        <f>IF(Deník!$D31&lt;&gt;"",IF(AND(Deník!$D31&gt;=BA$2,Deník!$D31&lt;=BA$3),IF(AND(Deník!$R31&gt;=0,Deník!$R31&lt;=1),"BE",Deník!$R31),""),"")</f>
        <v/>
      </c>
      <c r="BB31" s="63" t="str">
        <f>IF(Deník!$D31&lt;&gt;"",IF(AND(Deník!$D31&gt;=BB$2,Deník!$D31&lt;=BB$3),IF(AND(Deník!$R31&gt;=0,Deník!$R31&lt;=1),"BE",Deník!$R31),""),"")</f>
        <v/>
      </c>
      <c r="BC31" s="71" t="str">
        <f>IF(Deník!$D31&lt;&gt;"",IF(AND(Deník!$D31&gt;=BC$2,Deník!$D31&lt;=BC$3),IF(AND(Deník!$R31&gt;=0,Deník!$R31&lt;=1),"BE",Deník!$R31),""),"")</f>
        <v/>
      </c>
      <c r="BD31" s="20">
        <f>IF(Deník!$J32="S",(Deník!$M32-Deník!$K32),IF(Deník!$J32="L",(Deník!$K32-Deník!$M32),""))</f>
        <v>5.3900000000000059E-3</v>
      </c>
      <c r="BE31" s="20">
        <f>IF(Deník!$J32="S",(Deník!$K32-Deník!$O32),IF(Deník!$J32="L",(Deník!$O32-Deník!$K32),""))</f>
        <v>5.6899999999999729E-3</v>
      </c>
      <c r="BF31" s="20">
        <f>IF(Deník!$J32="S",(Deník!$K32-Deník!$L32),IF(Deník!$J32="L",(Deník!$L32-Deník!$K32),""))</f>
        <v>-5.3900000000000059E-3</v>
      </c>
      <c r="BG31" s="20">
        <f>IF(Deník!$J32="S",(Deník!$K32-Deník!$S32),IF(Deník!$J32="L",(Deník!$S32-Deník!$K32),""))</f>
        <v>-9.5700000000000784E-3</v>
      </c>
      <c r="BH31" s="20">
        <f>IF(Deník!$J32="S",(Deník!$K32-Deník!$U32),IF(Deník!$J32="L",(Deník!$U32-Deník!$K32),""))</f>
        <v>7.3000000000011944E-4</v>
      </c>
      <c r="BI31" s="20" t="str">
        <f>IF(Deník!$R31&gt;1,Deník!$R31,"")</f>
        <v/>
      </c>
      <c r="BJ31" s="20">
        <f>IF(Deník!$R31&lt;0,Deník!$R31,"")</f>
        <v>-78.30000000000004</v>
      </c>
      <c r="BK31" s="17"/>
      <c r="BM31" s="233" t="str">
        <f>IF(Deník!$R31&lt;&gt;"",IF(Deník!$Y31=Statistika!$F$78,IF(AND(Deník!$R31&gt;=0,Deník!$R31&lt;=1),"BE",Deník!$R31),""),"")</f>
        <v/>
      </c>
      <c r="BN31" s="233">
        <f>IF(Deník!$R31&lt;&gt;"",IF(Deník!$Y31=Statistika!$F$79,IF(AND(Deník!$R31&gt;=0,Deník!$R31&lt;=1),"BE",Deník!$R31),""),"")</f>
        <v>-78.30000000000004</v>
      </c>
      <c r="BO31" s="233" t="str">
        <f>IF(Deník!$R31&lt;&gt;"",IF(Deník!$Y31=Statistika!$F$80,IF(AND(Deník!$R31&gt;=0,Deník!$R31&lt;=1),"BE",Deník!$R31),""),"")</f>
        <v/>
      </c>
      <c r="BP31" s="233" t="str">
        <f>IF(Deník!$R31&lt;&gt;"",IF(Deník!$Y31=Statistika!$F$81,IF(AND(Deník!$R31&gt;=0,Deník!$R31&lt;=1),"BE",Deník!$R31),""),"")</f>
        <v/>
      </c>
      <c r="BQ31" s="233" t="str">
        <f>IF(Deník!$R31&lt;&gt;"",IF(Deník!$Y31=Statistika!$F$82,IF(AND(Deník!$R31&gt;=0,Deník!$R31&lt;=1),"BE",Deník!$R31),""),"")</f>
        <v/>
      </c>
      <c r="BR31" s="233" t="str">
        <f>IF(Deník!$R31&lt;&gt;"",IF(Deník!$Y31=Statistika!$F$83,IF(AND(Deník!$R31&gt;=0,Deník!$R31&lt;=1),"BE",Deník!$R31),""),"")</f>
        <v/>
      </c>
      <c r="BS31" s="233" t="str">
        <f>IF(Deník!$R31&lt;&gt;"",IF(Deník!$Y31=Statistika!$F$84,IF(AND(Deník!$R31&gt;=0,Deník!$R31&lt;=1),"BE",Deník!$R31),""),"")</f>
        <v/>
      </c>
      <c r="BT31" s="233" t="str">
        <f>IF(Deník!$R31&lt;&gt;"",IF(Deník!$Y31=Statistika!$F$85,IF(AND(Deník!$R31&gt;=0,Deník!$R31&lt;=1),"BE",Deník!$R31),""),"")</f>
        <v/>
      </c>
      <c r="BU31" s="233" t="str">
        <f>IF(Deník!$R31&lt;&gt;"",IF(Deník!$Y31=Statistika!$F$86,IF(AND(Deník!$R31&gt;=0,Deník!$R31&lt;=1),"BE",Deník!$R31),""),"")</f>
        <v/>
      </c>
      <c r="BV31" s="233" t="str">
        <f>IF(Deník!$R31&lt;&gt;"",IF(Deník!$Y31=Statistika!$F$87,IF(AND(Deník!$R31&gt;=0,Deník!$R31&lt;=1),"BE",Deník!$R31),""),"")</f>
        <v/>
      </c>
      <c r="BW31" s="233" t="str">
        <f>IF(Deník!$R31&lt;&gt;"",IF(Deník!$Y31=Statistika!$F$88,IF(AND(Deník!$R31&gt;=0,Deník!$R31&lt;=1),"BE",Deník!$R31),""),"")</f>
        <v/>
      </c>
      <c r="BX31" s="233" t="str">
        <f>IF(Deník!$R31&lt;&gt;"",IF(Deník!$Y31=Statistika!$F$89,IF(AND(Deník!$R31&gt;=0,Deník!$R31&lt;=1),"BE",Deník!$R31),""),"")</f>
        <v/>
      </c>
      <c r="BY31" s="233" t="str">
        <f>IF(Deník!$R31&lt;&gt;"",IF(Deník!$Y31=Statistika!$F$90,IF(AND(Deník!$R31&gt;=0,Deník!$R31&lt;=1),"BE",Deník!$R31),""),"")</f>
        <v/>
      </c>
      <c r="BZ31" s="233" t="str">
        <f>IF(Deník!$R31&lt;&gt;"",IF(Deník!$Y31=Statistika!$F$91,IF(AND(Deník!$R31&gt;=0,Deník!$R31&lt;=1),"BE",Deník!$R31),""),"")</f>
        <v/>
      </c>
      <c r="CA31" s="233"/>
      <c r="CB31" s="233">
        <f>IF(Deník!$R31&lt;&gt;"",IF(Deník!$AB31="SL",IF(AND(Deník!$R31&gt;=0,Deník!$R31&lt;=1),"BE",Deník!$R31),""),"")</f>
        <v>-78.30000000000004</v>
      </c>
      <c r="CC31" s="233" t="str">
        <f>IF(Deník!$R31&lt;&gt;"",IF(Deník!$AB31="BE10",IF(AND(Deník!$R31&gt;=0,Deník!$R31&lt;=1),"BE",Deník!$R31),""),"")</f>
        <v/>
      </c>
      <c r="CD31" s="233" t="str">
        <f>IF(Deník!$R31&lt;&gt;"",IF(Deník!$AB31="BE15",IF(AND(Deník!$R31&gt;=0,Deník!$R31&lt;=1),"BE",Deník!$R31),""),"")</f>
        <v/>
      </c>
      <c r="CE31" s="233" t="str">
        <f>IF(Deník!$R31&lt;&gt;"",IF(Deník!$AB31="BE20",IF(AND(Deník!$R31&gt;=0,Deník!$R31&lt;=1),"BE",Deník!$R31),""),"")</f>
        <v/>
      </c>
      <c r="CF31" s="233" t="str">
        <f>IF(Deník!$R31&lt;&gt;"",IF(Deník!$AB31="TP1",IF(AND(Deník!$R31&gt;=0,Deník!$R31&lt;=1),"BE",Deník!$R31),""),"")</f>
        <v/>
      </c>
      <c r="CG31" s="233" t="str">
        <f>IF(Deník!$R31&lt;&gt;"",IF(Deník!$AB31="TP2",IF(AND(Deník!$R31&gt;=0,Deník!$R31&lt;=1),"BE",Deník!$R31),""),"")</f>
        <v/>
      </c>
      <c r="CH31" s="233" t="str">
        <f>IF(Deník!$R31&lt;&gt;"",IF(Deník!$AB31="TP3",IF(AND(Deník!$R31&gt;=0,Deník!$R31&lt;=1),"BE",Deník!$R31),""),"")</f>
        <v/>
      </c>
      <c r="CI31" s="233" t="str">
        <f>IF(Deník!$R31&lt;&gt;"",IF(Deník!$AB31="Trailing SL",IF(AND(Deník!$R31&gt;=0,Deník!$R31&lt;=1),"BE",Deník!$R31),""),"")</f>
        <v/>
      </c>
      <c r="CJ31" s="233" t="str">
        <f>IF(Deník!$R31&lt;&gt;"",IF(Deník!$AB31="Manual",IF(AND(Deník!$R31&gt;=0,Deník!$R31&lt;=1),"BE",Deník!$R31),""),"")</f>
        <v/>
      </c>
      <c r="CK31" s="233"/>
      <c r="CL31" s="233" t="str">
        <f>IF(Deník!$R31&lt;0,IF(Deník!$AC31=Statistika!$F$117,Deník!$R31,""),"")</f>
        <v/>
      </c>
      <c r="CM31" s="233" t="str">
        <f>IF(Deník!$R31&lt;0,IF(Deník!$AC31=Statistika!$F$118,Deník!$R31,""),"")</f>
        <v/>
      </c>
      <c r="CN31" s="233" t="str">
        <f>IF(Deník!$R31&lt;0,IF(Deník!$AC31=Statistika!$F$119,Deník!$R31,""),"")</f>
        <v/>
      </c>
      <c r="CO31" s="233" t="str">
        <f>IF(Deník!$R31&lt;0,IF(Deník!$AC31=Statistika!$F$120,Deník!$R31,""),"")</f>
        <v/>
      </c>
      <c r="CP31" s="233" t="str">
        <f>IF(Deník!$R31&lt;0,IF(Deník!$AC31=Statistika!$F$121,Deník!$R31,""),"")</f>
        <v/>
      </c>
      <c r="CQ31" s="233" t="str">
        <f>IF(Deník!$R31&lt;0,IF(Deník!$AC31=Statistika!$F$122,Deník!$R31,""),"")</f>
        <v/>
      </c>
      <c r="CR31" s="233" t="str">
        <f>IF(Deník!$R31&lt;0,IF(Deník!$AC31=Statistika!$F$123,Deník!$R31,""),"")</f>
        <v/>
      </c>
      <c r="CS31" s="233" t="str">
        <f>IF(Deník!$R31&lt;0,IF(Deník!$AC31=Statistika!$F$124,Deník!$R31,""),"")</f>
        <v/>
      </c>
      <c r="CT31" s="233" t="str">
        <f>IF(Deník!$R31&lt;0,IF(Deník!$AC31=Statistika!$F$125,Deník!$R31,""),"")</f>
        <v/>
      </c>
      <c r="CU31" s="233"/>
      <c r="CV31" s="233" t="str">
        <f>IF(Deník!$R31&lt;0,IF(Deník!$AD31=$CV$2,Deník!$R31,""),"")</f>
        <v/>
      </c>
      <c r="CW31" s="233" t="str">
        <f>IF(Deník!$R31&lt;0,IF(Deník!$AD31=$CW$2,Deník!$R31,""),"")</f>
        <v/>
      </c>
      <c r="CX31" s="233" t="str">
        <f>IF(Deník!$R31&lt;0,IF(Deník!$AD31=$CX$2,Deník!$R31,""),"")</f>
        <v/>
      </c>
      <c r="CY31" s="233" t="str">
        <f>IF(Deník!$R31&lt;0,IF(Deník!$AD31=$CY$2,Deník!$R31,""),"")</f>
        <v/>
      </c>
      <c r="CZ31" s="233" t="str">
        <f>IF(Deník!$R31&lt;0,IF(Deník!$AD31=$CZ$2,Deník!$R31,""),"")</f>
        <v/>
      </c>
      <c r="DL31" s="221">
        <f t="shared" si="5"/>
        <v>85898.629999999976</v>
      </c>
      <c r="DM31" s="220">
        <f t="shared" si="3"/>
        <v>-0.14101370000000024</v>
      </c>
      <c r="DO31" s="50">
        <f>Deník!W32</f>
        <v>-1319.79</v>
      </c>
      <c r="DP31" s="102" t="str">
        <f>IF(AND(Deník!W32&gt;0),1,"")</f>
        <v/>
      </c>
      <c r="DQ31" s="102">
        <f>IF(AND(Deník!W32&lt;=0),1,"")</f>
        <v>1</v>
      </c>
      <c r="DR31" s="227"/>
      <c r="DS31" s="228"/>
      <c r="DT31" s="85"/>
      <c r="DU31" s="54" t="str">
        <f>IF(MONTH(Deník!$C31)=DU$2,Deník!$W31,"")</f>
        <v/>
      </c>
      <c r="DV31" s="222" t="str">
        <f>IF(MONTH(Deník!$C31)=DV$2,Deník!$W31,"")</f>
        <v/>
      </c>
      <c r="DW31" s="222" t="str">
        <f>IF(MONTH(Deník!$C31)=DW$2,Deník!$W31,"")</f>
        <v/>
      </c>
      <c r="DX31" s="222" t="str">
        <f>IF(MONTH(Deník!$C31)=DX$2,Deník!$W31,"")</f>
        <v/>
      </c>
      <c r="DY31" s="222" t="str">
        <f>IF(MONTH(Deník!$C31)=DY$2,Deník!$W31,"")</f>
        <v/>
      </c>
      <c r="DZ31" s="222">
        <f>IF(MONTH(Deník!$C31)=DZ$2,Deník!$W31,"")</f>
        <v>-1913.96</v>
      </c>
      <c r="EA31" s="222" t="str">
        <f>IF(MONTH(Deník!$C31)=EA$2,Deník!$W31,"")</f>
        <v/>
      </c>
      <c r="EB31" s="222" t="str">
        <f>IF(MONTH(Deník!$C31)=EB$2,Deník!$W31,"")</f>
        <v/>
      </c>
      <c r="EC31" s="222" t="str">
        <f>IF(MONTH(Deník!$C31)=EC$2,Deník!$W31,"")</f>
        <v/>
      </c>
      <c r="ED31" s="222" t="str">
        <f>IF(MONTH(Deník!$C31)=ED$2,Deník!$W31,"")</f>
        <v/>
      </c>
      <c r="EE31" s="222" t="str">
        <f>IF(MONTH(Deník!$C31)=EE$2,Deník!$W31,"")</f>
        <v/>
      </c>
      <c r="EF31" s="222" t="str">
        <f>IF(MONTH(Deník!$C31)=EF$2,Deník!$W31,"")</f>
        <v/>
      </c>
      <c r="EI31" s="600">
        <f>IF(Deník!$W31&lt;&gt;"",IF(Deník!$B31=Statistika!$F$63,Deník!$W31,""),"")</f>
        <v>-1913.96</v>
      </c>
      <c r="EJ31" s="13" t="str">
        <f>IF(Deník!$W31&lt;&gt;"",IF(Deník!$B31=Statistika!$F$64,Deník!$W31,""),"")</f>
        <v/>
      </c>
      <c r="EK31" s="13" t="str">
        <f>IF(Deník!$W31&lt;&gt;"",IF(Deník!$B31=Statistika!$F$65,Deník!$W31,""),"")</f>
        <v/>
      </c>
      <c r="EL31" s="13" t="str">
        <f>IF(Deník!$W31&lt;&gt;"",IF(Deník!$B31=Statistika!$F$66,Deník!$W31,""),"")</f>
        <v/>
      </c>
      <c r="EM31" s="13" t="str">
        <f>IF(Deník!$W31&lt;&gt;"",IF(Deník!$B31=Statistika!$F$67,Deník!$W31,""),"")</f>
        <v/>
      </c>
      <c r="EN31" s="13" t="str">
        <f>IF(Deník!$W31&lt;&gt;"",IF(Deník!$B31=Statistika!$F$68,Deník!$W31,""),"")</f>
        <v/>
      </c>
      <c r="EO31" s="13" t="str">
        <f>IF(Deník!$W31&lt;&gt;"",IF(Deník!$B31=Statistika!$F$69,Deník!$W31,""),"")</f>
        <v/>
      </c>
      <c r="EP31" s="601" t="str">
        <f>IF(Deník!$W31&lt;&gt;"",IF(Deník!$B31=Statistika!$F$70,Deník!$W31,""),"")</f>
        <v/>
      </c>
      <c r="EQ31" s="90"/>
      <c r="ER31" s="63" t="str">
        <f>IF(Deník!$W31&lt;&gt;"",IF(Deník!$J31="L",Deník!$W31,""),"")</f>
        <v/>
      </c>
      <c r="ES31" s="13">
        <f>IF(Deník!$W31&lt;&gt;"",IF(Deník!$J31="S",Deník!$W31,""),"")</f>
        <v>-1913.96</v>
      </c>
      <c r="ET31" s="95"/>
      <c r="EU31" s="88"/>
      <c r="EV31" s="63">
        <f>IF(WEEKDAY(Deník!$C31,2)=1,Deník!$W31,"")</f>
        <v>-1913.96</v>
      </c>
      <c r="EW31" s="13" t="str">
        <f>IF(WEEKDAY(Deník!$C31,2)=2,Deník!$W31,"")</f>
        <v/>
      </c>
      <c r="EX31" s="13" t="str">
        <f>IF(WEEKDAY(Deník!$C31,2)=3,Deník!$W31,"")</f>
        <v/>
      </c>
      <c r="EY31" s="13" t="str">
        <f>IF(WEEKDAY(Deník!$C31,2)=4,Deník!$W31,"")</f>
        <v/>
      </c>
      <c r="EZ31" s="60" t="str">
        <f>IF(WEEKDAY(Deník!$C31,2)=5,Deník!$W31,"")</f>
        <v/>
      </c>
      <c r="FA31" s="99"/>
      <c r="FB31" s="100">
        <f>Deník!D31</f>
        <v>0.4777777777777778</v>
      </c>
      <c r="FC31" s="63" t="str">
        <f>IF($FB31&lt;&gt;"",IF(AND($FB31&gt;=FC$2,$FB31&lt;=FC$3),Deník!$W31,""))</f>
        <v/>
      </c>
      <c r="FD31" s="63" t="str">
        <f>IF($FB31&lt;&gt;"",IF(AND($FB31&gt;=FD$2,$FB31&lt;=FD$3),Deník!$W31,""))</f>
        <v/>
      </c>
      <c r="FE31" s="63" t="str">
        <f>IF($FB31&lt;&gt;"",IF(AND($FB31&gt;=FE$2,$FB31&lt;=FE$3),Deník!$W31,""))</f>
        <v/>
      </c>
      <c r="FF31" s="63" t="str">
        <f>IF($FB31&lt;&gt;"",IF(AND($FB31&gt;=FF$2,$FB31&lt;=FF$3),Deník!$W31,""))</f>
        <v/>
      </c>
      <c r="FG31" s="63" t="str">
        <f>IF($FB31&lt;&gt;"",IF(AND($FB31&gt;=FG$2,$FB31&lt;=FG$3),Deník!$W31,""))</f>
        <v/>
      </c>
      <c r="FH31" s="63">
        <f>IF($FB31&lt;&gt;"",IF(AND($FB31&gt;=FH$2,$FB31&lt;=FH$3),Deník!$W31,""))</f>
        <v>-1913.96</v>
      </c>
      <c r="FI31" s="63" t="str">
        <f>IF($FB31&lt;&gt;"",IF(AND($FB31&gt;=FI$2,$FB31&lt;=FI$3),Deník!$W31,""))</f>
        <v/>
      </c>
      <c r="FJ31" s="63" t="str">
        <f>IF($FB31&lt;&gt;"",IF(AND($FB31&gt;=FJ$2,$FB31&lt;=FJ$3),Deník!$W31,""))</f>
        <v/>
      </c>
      <c r="FK31" s="63" t="str">
        <f>IF($FB31&lt;&gt;"",IF(AND($FB31&gt;=FK$2,$FB31&lt;=FK$3),Deník!$W31,""))</f>
        <v/>
      </c>
      <c r="FL31" s="63" t="str">
        <f>IF($FB31&lt;&gt;"",IF(AND($FB31&gt;=FL$2,$FB31&lt;=FL$3),Deník!$W31,""))</f>
        <v/>
      </c>
      <c r="FM31" s="63" t="str">
        <f>IF($FB31&lt;&gt;"",IF(AND($FB31&gt;=FM$2,$FB31&lt;=FM$3),Deník!$W31,""))</f>
        <v/>
      </c>
      <c r="FN31" s="13"/>
      <c r="FO31" s="20" t="str">
        <f>IF(Deník!$W31&gt;1,Deník!$W31,"")</f>
        <v/>
      </c>
      <c r="FP31" s="20">
        <f>IF(Deník!$W31&lt;0,Deník!$W31,"")</f>
        <v>-1913.96</v>
      </c>
      <c r="FQ31" s="17"/>
      <c r="FS31" s="233"/>
      <c r="FT31" s="233" t="str">
        <f>IF(Deník!$W31&lt;&gt;"",IF(Deník!$Y31=Statistika!$F$78,Deník!$W31,""),"")</f>
        <v/>
      </c>
      <c r="FU31" s="233">
        <f>IF(Deník!$W31&lt;&gt;"",IF(Deník!$Y31=Statistika!$F$79,Deník!$W31,""),"")</f>
        <v>-1913.96</v>
      </c>
      <c r="FV31" s="233" t="str">
        <f>IF(Deník!$W31&lt;&gt;"",IF(Deník!$Y31=Statistika!$F$80,Deník!$W31,""),"")</f>
        <v/>
      </c>
      <c r="FW31" s="233" t="str">
        <f>IF(Deník!$W31&lt;&gt;"",IF(Deník!$Y31=Statistika!$F$81,Deník!$W31,""),"")</f>
        <v/>
      </c>
      <c r="FX31" s="233" t="str">
        <f>IF(Deník!$W31&lt;&gt;"",IF(Deník!$Y31=Statistika!$F$82,Deník!$W31,""),"")</f>
        <v/>
      </c>
      <c r="FY31" s="233" t="str">
        <f>IF(Deník!$W31&lt;&gt;"",IF(Deník!$Y31=Statistika!$F$83,Deník!$W31,""),"")</f>
        <v/>
      </c>
      <c r="FZ31" s="233" t="str">
        <f>IF(Deník!$W31&lt;&gt;"",IF(Deník!$Y31=Statistika!$F$84,Deník!$W31,""),"")</f>
        <v/>
      </c>
      <c r="GA31" s="233" t="str">
        <f>IF(Deník!$W31&lt;&gt;"",IF(Deník!$Y31=Statistika!$F$85,Deník!$W31,""),"")</f>
        <v/>
      </c>
      <c r="GB31" s="233" t="str">
        <f>IF(Deník!$W31&lt;&gt;"",IF(Deník!$Y31=Statistika!$F$86,Deník!$W31,""),"")</f>
        <v/>
      </c>
      <c r="GC31" s="233" t="str">
        <f>IF(Deník!$W31&lt;&gt;"",IF(Deník!$Y31=Statistika!$F$87,Deník!$W31,""),"")</f>
        <v/>
      </c>
      <c r="GD31" s="233" t="str">
        <f>IF(Deník!$W31&lt;&gt;"",IF(Deník!$Y31=Statistika!$F$88,Deník!$W31,""),"")</f>
        <v/>
      </c>
      <c r="GE31" s="233" t="str">
        <f>IF(Deník!$W31&lt;&gt;"",IF(Deník!$Y31=Statistika!$F$89,Deník!$W31,""),"")</f>
        <v/>
      </c>
      <c r="GF31" s="233" t="str">
        <f>IF(Deník!$W31&lt;&gt;"",IF(Deník!$Y31=Statistika!$F$90,Deník!$W31,""),"")</f>
        <v/>
      </c>
      <c r="GG31" s="233" t="str">
        <f>IF(Deník!$W31&lt;&gt;"",IF(Deník!$Y31=Statistika!$F$91,Deník!$W31,""),"")</f>
        <v/>
      </c>
      <c r="GH31" s="233"/>
      <c r="GI31" s="233">
        <f>IF(Deník!$W31&lt;&gt;"",IF(Deník!$AB31=Statistika!$L$100,Deník!$W31,""),"")</f>
        <v>-1913.96</v>
      </c>
      <c r="GJ31" s="233" t="str">
        <f>IF(Deník!$W31&lt;&gt;"",IF(Deník!$AB31=Statistika!$L$101,Deník!$W31,""),"")</f>
        <v/>
      </c>
      <c r="GK31" s="233" t="str">
        <f>IF(Deník!$W31&lt;&gt;"",IF(Deník!$AB31=Statistika!$L$102,Deník!$W31,""),"")</f>
        <v/>
      </c>
      <c r="GL31" s="233" t="str">
        <f>IF(Deník!$W31&lt;&gt;"",IF(Deník!$AB31=Statistika!$L$103,Deník!$W31,""),"")</f>
        <v/>
      </c>
      <c r="GM31" s="233" t="str">
        <f>IF(Deník!$W31&lt;&gt;"",IF(Deník!$AB31=Statistika!$L$104,Deník!$W31,""),"")</f>
        <v/>
      </c>
      <c r="GN31" s="233" t="str">
        <f>IF(Deník!$W31&lt;&gt;"",IF(Deník!$AB31=Statistika!$L$105,Deník!$W31,""),"")</f>
        <v/>
      </c>
      <c r="GO31" s="233" t="str">
        <f>IF(Deník!$W31&lt;&gt;"",IF(Deník!$AB31=Statistika!$L$106,Deník!$W31,""),"")</f>
        <v/>
      </c>
      <c r="GP31" s="233" t="str">
        <f>IF(Deník!$W31&lt;&gt;"",IF(Deník!$AB31=Statistika!$L$107,Deník!$W31,""),"")</f>
        <v/>
      </c>
      <c r="GQ31" s="233" t="str">
        <f>IF(Deník!$W31&lt;&gt;"",IF(Deník!$AB31=Statistika!$L$108,Deník!$W31,""),"")</f>
        <v/>
      </c>
      <c r="GS31" s="233" t="str">
        <f>IF(Deník!$W31&lt;0,IF(Deník!$AC31=Statistika!$F$117,Deník!$W31,""),"")</f>
        <v/>
      </c>
      <c r="GT31" s="233" t="str">
        <f>IF(Deník!$W31&lt;0,IF(Deník!$AC31=Statistika!$F$118,Deník!$W31,""),"")</f>
        <v/>
      </c>
      <c r="GU31" s="233" t="str">
        <f>IF(Deník!$W31&lt;0,IF(Deník!$AC31=Statistika!$F$119,Deník!$W31,""),"")</f>
        <v/>
      </c>
      <c r="GV31" s="233" t="str">
        <f>IF(Deník!$W31&lt;0,IF(Deník!$AC31=Statistika!$F$120,Deník!$W31,""),"")</f>
        <v/>
      </c>
      <c r="GW31" s="233" t="str">
        <f>IF(Deník!$W31&lt;0,IF(Deník!$AC31=Statistika!$F$121,Deník!$W31,""),"")</f>
        <v/>
      </c>
      <c r="GX31" s="233" t="str">
        <f>IF(Deník!$W31&lt;0,IF(Deník!$AC31=Statistika!$F$122,Deník!$W31,""),"")</f>
        <v/>
      </c>
      <c r="GY31" s="233" t="str">
        <f>IF(Deník!$W31&lt;0,IF(Deník!$AC31=Statistika!$F$123,Deník!$W31,""),"")</f>
        <v/>
      </c>
      <c r="GZ31" s="233" t="str">
        <f>IF(Deník!$W31&lt;0,IF(Deník!$AC31=Statistika!$F$124,Deník!$W31,""),"")</f>
        <v/>
      </c>
      <c r="HA31" s="233" t="str">
        <f>IF(Deník!$W31&lt;0,IF(Deník!$AC31=Statistika!$F$125,Deník!$W31,""),"")</f>
        <v/>
      </c>
      <c r="HC31" s="233" t="str">
        <f>IF(Deník!$W31&lt;0,IF(Deník!$AD31=Statistika!$F$133,Deník!$W31,""),"")</f>
        <v/>
      </c>
      <c r="HD31" s="233" t="str">
        <f>IF(Deník!$W31&lt;0,IF(Deník!$AD31=Statistika!$F$134,Deník!$W31,""),"")</f>
        <v/>
      </c>
      <c r="HE31" s="233" t="str">
        <f>IF(Deník!$W31&lt;0,IF(Deník!$AD31=Statistika!$F$135,Deník!$W31,""),"")</f>
        <v/>
      </c>
      <c r="HF31" s="233" t="str">
        <f>IF(Deník!$W31&lt;0,IF(Deník!$AD31=Statistika!$F$136,Deník!$W31,""),"")</f>
        <v/>
      </c>
      <c r="HG31" s="233" t="str">
        <f>IF(Deník!$W31&lt;0,IF(Deník!$AD31=Statistika!$F$137,Deník!$W31,""),"")</f>
        <v/>
      </c>
      <c r="ID31" s="8">
        <f>Tabulka4[[#This Row],[Sloupec3]]</f>
        <v>42184</v>
      </c>
      <c r="IE31" s="17" t="str">
        <f>IF(AND([1]Deník!$C31&gt;='[1]Měsíční shrnutí'!$D$1,[1]Deník!$C31&lt;='[1]Měsíční shrnutí'!$F$1),[1]Deník!$X31,"")</f>
        <v/>
      </c>
      <c r="IF31" s="17"/>
      <c r="IG31" s="17"/>
    </row>
    <row r="32" spans="1:242">
      <c r="A32" s="8">
        <f>Deník!C33</f>
        <v>42184</v>
      </c>
      <c r="B32" s="50">
        <f>Deník!R33</f>
        <v>22.500000000000853</v>
      </c>
      <c r="C32" s="102">
        <f>IF(AND(Deník!R33&gt;1,Deník!R33&lt;&gt;""),1,"")</f>
        <v>1</v>
      </c>
      <c r="D32" s="102" t="str">
        <f>IF(AND(Deník!R33&lt;=0,Deník!R33&lt;&gt;""),1,"")</f>
        <v/>
      </c>
      <c r="E32" s="103" t="str">
        <f>IF(AND(Deník!R33&gt;=0,Deník!R33&lt;=1),1,"")</f>
        <v/>
      </c>
      <c r="F32" s="79">
        <f>IF(Deník!R33&lt;&gt;"",Deník!R33+F31,"")</f>
        <v>-395.09999999999724</v>
      </c>
      <c r="G32" s="85"/>
      <c r="H32" s="54" t="str">
        <f>IF(MONTH(Deník!$C32)=H$2,IF(AND(Deník!$R32&gt;=0,Deník!$R32&lt;=1),"BE",Deník!$R32),"")</f>
        <v/>
      </c>
      <c r="I32" s="11" t="str">
        <f>IF(MONTH(Deník!$C32)=I$2,IF(AND(Deník!$R32&gt;=0,Deník!$R32&lt;=1),"BE",Deník!$R32),"")</f>
        <v/>
      </c>
      <c r="J32" s="11" t="str">
        <f>IF(MONTH(Deník!$C32)=J$2,IF(AND(Deník!$R32&gt;=0,Deník!$R32&lt;=1),"BE",Deník!$R32),"")</f>
        <v/>
      </c>
      <c r="K32" s="11" t="str">
        <f>IF(MONTH(Deník!$C32)=K$2,IF(AND(Deník!$R32&gt;=0,Deník!$R32&lt;=1),"BE",Deník!$R32),"")</f>
        <v/>
      </c>
      <c r="L32" s="11" t="str">
        <f>IF(MONTH(Deník!$C32)=L$2,IF(AND(Deník!$R32&gt;=0,Deník!$R32&lt;=1),"BE",Deník!$R32),"")</f>
        <v/>
      </c>
      <c r="M32" s="11">
        <f>IF(MONTH(Deník!$C32)=M$2,IF(AND(Deník!$R32&gt;=0,Deník!$R32&lt;=1),"BE",Deník!$R32),"")</f>
        <v>-53.900000000000063</v>
      </c>
      <c r="N32" s="11" t="str">
        <f>IF(MONTH(Deník!$C32)=N$2,IF(AND(Deník!$R32&gt;=0,Deník!$R32&lt;=1),"BE",Deník!$R32),"")</f>
        <v/>
      </c>
      <c r="O32" s="11" t="str">
        <f>IF(MONTH(Deník!$C32)=O$2,IF(AND(Deník!$R32&gt;=0,Deník!$R32&lt;=1),"BE",Deník!$R32),"")</f>
        <v/>
      </c>
      <c r="P32" s="11" t="str">
        <f>IF(MONTH(Deník!$C32)=P$2,IF(AND(Deník!$R32&gt;=0,Deník!$R32&lt;=1),"BE",Deník!$R32),"")</f>
        <v/>
      </c>
      <c r="Q32" s="11" t="str">
        <f>IF(MONTH(Deník!$C32)=Q$2,IF(AND(Deník!$R32&gt;=0,Deník!$R32&lt;=1),"BE",Deník!$R32),"")</f>
        <v/>
      </c>
      <c r="R32" s="11" t="str">
        <f>IF(MONTH(Deník!$C32)=R$2,IF(AND(Deník!$R32&gt;=0,Deník!$R32&lt;=1),"BE",Deník!$R32),"")</f>
        <v/>
      </c>
      <c r="S32" s="57" t="str">
        <f>IF(MONTH(Deník!$C32)=S$2,IF(AND(Deník!$R32&gt;=0,Deník!$R32&lt;=1),"BE",Deník!$R32),"")</f>
        <v/>
      </c>
      <c r="U32" s="12"/>
      <c r="V32" s="12"/>
      <c r="X32" s="600" t="str">
        <f>IF(Deník!$R32&lt;&gt;"",IF(Deník!$B32=Statistika!$F$63,IF(AND(Deník!$R32&gt;=0,Deník!$R32&lt;=1),"BE",Deník!$R32),""),"")</f>
        <v/>
      </c>
      <c r="Y32" s="13">
        <f>IF(Deník!$R32&lt;&gt;"",IF(Deník!$B32=Statistika!$F$64,IF(AND(Deník!$R32&gt;=0,Deník!$R32&lt;=1),"BE",Deník!$R32),""),"")</f>
        <v>-53.900000000000063</v>
      </c>
      <c r="Z32" s="13" t="str">
        <f>IF(Deník!$R32&lt;&gt;"",IF(Deník!$B32=Statistika!$F$65,IF(AND(Deník!$R32&gt;=0,Deník!$R32&lt;=1),"BE",Deník!$R32),""),"")</f>
        <v/>
      </c>
      <c r="AA32" s="13" t="str">
        <f>IF(Deník!$R32&lt;&gt;"",IF(Deník!$B32=Statistika!$F$66,IF(AND(Deník!$R32&gt;=0,Deník!$R32&lt;=1),"BE",Deník!$R32),""),"")</f>
        <v/>
      </c>
      <c r="AB32" s="13" t="str">
        <f>IF(Deník!$R32&lt;&gt;"",IF(Deník!$B32=Statistika!$F$67,IF(AND(Deník!$R32&gt;=0,Deník!$R32&lt;=1),"BE",Deník!$R32),""),"")</f>
        <v/>
      </c>
      <c r="AC32" s="13" t="str">
        <f>IF(Deník!$R32&lt;&gt;"",IF(Deník!$B32=Statistika!$F$68,IF(AND(Deník!$R32&gt;=0,Deník!$R32&lt;=1),"BE",Deník!$R32),""),"")</f>
        <v/>
      </c>
      <c r="AD32" s="13" t="str">
        <f>IF(Deník!$R32&lt;&gt;"",IF(Deník!$B32=Statistika!$F$69,IF(AND(Deník!$R32&gt;=0,Deník!$R32&lt;=1),"BE",Deník!$R32),""),"")</f>
        <v/>
      </c>
      <c r="AE32" s="601" t="str">
        <f>IF(Deník!$R32&lt;&gt;"",IF(Deník!$B32=Statistika!$F$70,IF(AND(Deník!$R32&gt;=0,Deník!$R32&lt;=1),"BE",Deník!$R32),""),"")</f>
        <v/>
      </c>
      <c r="AF32" s="90"/>
      <c r="AG32" s="63" t="str">
        <f>IF(Deník!$R32&lt;&gt;"",IF(Deník!$J32="L",IF(AND(Deník!$R32&gt;=0,Deník!$R32&lt;=1),"BE",Deník!$R32),""),"")</f>
        <v/>
      </c>
      <c r="AH32" s="13">
        <f>IF(Deník!$R32&lt;&gt;"",IF(Deník!$J32="S",IF(AND(Deník!$R32&gt;=0,Deník!$R32&lt;=1),"BE",Deník!$R32),""),"")</f>
        <v>-53.900000000000063</v>
      </c>
      <c r="AI32" s="95"/>
      <c r="AJ32" s="71">
        <f>IF(Deník!N33&lt;&gt;"",Deník!N33*-1,"")</f>
        <v>-25.999999999999357</v>
      </c>
      <c r="AK32" s="88"/>
      <c r="AL32" s="63">
        <f>IF(WEEKDAY(Deník!$C32,2)=1,IF(AND(Deník!$R32&gt;=0,Deník!$R32&lt;=1),"BE",Deník!$R32),"")</f>
        <v>-53.900000000000063</v>
      </c>
      <c r="AM32" s="13" t="str">
        <f>IF(WEEKDAY(Deník!$C32,2)=2,IF(AND(Deník!$R32&gt;=0,Deník!$R32&lt;=1),"BE",Deník!$R32),"")</f>
        <v/>
      </c>
      <c r="AN32" s="13" t="str">
        <f>IF(WEEKDAY(Deník!$C32,2)=3,IF(AND(Deník!$R32&gt;=0,Deník!$R32&lt;=1),"BE",Deník!$R32),"")</f>
        <v/>
      </c>
      <c r="AO32" s="13" t="str">
        <f>IF(WEEKDAY(Deník!$C32,2)=4,IF(AND(Deník!$R32&gt;=0,Deník!$R32&lt;=1),"BE",Deník!$R32),"")</f>
        <v/>
      </c>
      <c r="AP32" s="60" t="str">
        <f>IF(WEEKDAY(Deník!$C32,2)=5,IF(AND(Deník!$R32&gt;=0,Deník!$R32&lt;=1),"BE",Deník!$R32),"")</f>
        <v/>
      </c>
      <c r="AQ32" s="99"/>
      <c r="AR32" s="100">
        <f>Deník!D32</f>
        <v>0.52708333333333335</v>
      </c>
      <c r="AS32" s="63" t="str">
        <f>IF(Deník!$D32&lt;&gt;"",IF(AND(Deník!$D32&gt;=AS$2,Deník!$D32&lt;=AS$3),IF(AND(Deník!$R32&gt;=0,Deník!$R32&lt;=1),"BE",Deník!$R32),""),"")</f>
        <v/>
      </c>
      <c r="AT32" s="63" t="str">
        <f>IF(Deník!$D32&lt;&gt;"",IF(AND(Deník!$D32&gt;=AT$2,Deník!$D32&lt;=AT$3),IF(AND(Deník!$R32&gt;=0,Deník!$R32&lt;=1),"BE",Deník!$R32),""),"")</f>
        <v/>
      </c>
      <c r="AU32" s="63" t="str">
        <f>IF(Deník!$D32&lt;&gt;"",IF(AND(Deník!$D32&gt;=AU$2,Deník!$D32&lt;=AU$3),IF(AND(Deník!$R32&gt;=0,Deník!$R32&lt;=1),"BE",Deník!$R32),""),"")</f>
        <v/>
      </c>
      <c r="AV32" s="63" t="str">
        <f>IF(Deník!$D32&lt;&gt;"",IF(AND(Deník!$D32&gt;=AV$2,Deník!$D32&lt;=AV$3),IF(AND(Deník!$R32&gt;=0,Deník!$R32&lt;=1),"BE",Deník!$R32),""),"")</f>
        <v/>
      </c>
      <c r="AW32" s="63" t="str">
        <f>IF(Deník!$D32&lt;&gt;"",IF(AND(Deník!$D32&gt;=AW$2,Deník!$D32&lt;=AW$3),IF(AND(Deník!$R32&gt;=0,Deník!$R32&lt;=1),"BE",Deník!$R32),""),"")</f>
        <v/>
      </c>
      <c r="AX32" s="63" t="str">
        <f>IF(Deník!$D32&lt;&gt;"",IF(AND(Deník!$D32&gt;=AX$2,Deník!$D32&lt;=AX$3),IF(AND(Deník!$R32&gt;=0,Deník!$R32&lt;=1),"BE",Deník!$R32),""),"")</f>
        <v/>
      </c>
      <c r="AY32" s="63">
        <f>IF(Deník!$D32&lt;&gt;"",IF(AND(Deník!$D32&gt;=AY$2,Deník!$D32&lt;=AY$3),IF(AND(Deník!$R32&gt;=0,Deník!$R32&lt;=1),"BE",Deník!$R32),""),"")</f>
        <v>-53.900000000000063</v>
      </c>
      <c r="AZ32" s="63" t="str">
        <f>IF(Deník!$D32&lt;&gt;"",IF(AND(Deník!$D32&gt;=AZ$2,Deník!$D32&lt;=AZ$3),IF(AND(Deník!$R32&gt;=0,Deník!$R32&lt;=1),"BE",Deník!$R32),""),"")</f>
        <v/>
      </c>
      <c r="BA32" s="63" t="str">
        <f>IF(Deník!$D32&lt;&gt;"",IF(AND(Deník!$D32&gt;=BA$2,Deník!$D32&lt;=BA$3),IF(AND(Deník!$R32&gt;=0,Deník!$R32&lt;=1),"BE",Deník!$R32),""),"")</f>
        <v/>
      </c>
      <c r="BB32" s="63" t="str">
        <f>IF(Deník!$D32&lt;&gt;"",IF(AND(Deník!$D32&gt;=BB$2,Deník!$D32&lt;=BB$3),IF(AND(Deník!$R32&gt;=0,Deník!$R32&lt;=1),"BE",Deník!$R32),""),"")</f>
        <v/>
      </c>
      <c r="BC32" s="71" t="str">
        <f>IF(Deník!$D32&lt;&gt;"",IF(AND(Deník!$D32&gt;=BC$2,Deník!$D32&lt;=BC$3),IF(AND(Deník!$R32&gt;=0,Deník!$R32&lt;=1),"BE",Deník!$R32),""),"")</f>
        <v/>
      </c>
      <c r="BD32" s="20">
        <f>IF(Deník!$J33="S",(Deník!$M33-Deník!$K33),IF(Deník!$J33="L",(Deník!$K33-Deník!$M33),""))</f>
        <v>2.5999999999999357E-3</v>
      </c>
      <c r="BE32" s="20">
        <f>IF(Deník!$J33="S",(Deník!$K33-Deník!$O33),IF(Deník!$J33="L",(Deník!$O33-Deník!$K33),""))</f>
        <v>7.4500000000001787E-3</v>
      </c>
      <c r="BF32" s="20">
        <f>IF(Deník!$J33="S",(Deník!$K33-Deník!$L33),IF(Deník!$J33="L",(Deník!$L33-Deník!$K33),""))</f>
        <v>2.2500000000000853E-3</v>
      </c>
      <c r="BG32" s="20">
        <f>IF(Deník!$J33="S",(Deník!$K33-Deník!$S33),IF(Deník!$J33="L",(Deník!$S33-Deník!$K33),""))</f>
        <v>-1.7000000000000348E-3</v>
      </c>
      <c r="BH32" s="20">
        <f>IF(Deník!$J33="S",(Deník!$K33-Deník!$U33),IF(Deník!$J33="L",(Deník!$U33-Deník!$K33),""))</f>
        <v>1.8210000000000059E-2</v>
      </c>
      <c r="BI32" s="20" t="str">
        <f>IF(Deník!$R32&gt;1,Deník!$R32,"")</f>
        <v/>
      </c>
      <c r="BJ32" s="20">
        <f>IF(Deník!$R32&lt;0,Deník!$R32,"")</f>
        <v>-53.900000000000063</v>
      </c>
      <c r="BK32" s="17"/>
      <c r="BM32" s="233" t="str">
        <f>IF(Deník!$R32&lt;&gt;"",IF(Deník!$Y32=Statistika!$F$78,IF(AND(Deník!$R32&gt;=0,Deník!$R32&lt;=1),"BE",Deník!$R32),""),"")</f>
        <v/>
      </c>
      <c r="BN32" s="233">
        <f>IF(Deník!$R32&lt;&gt;"",IF(Deník!$Y32=Statistika!$F$79,IF(AND(Deník!$R32&gt;=0,Deník!$R32&lt;=1),"BE",Deník!$R32),""),"")</f>
        <v>-53.900000000000063</v>
      </c>
      <c r="BO32" s="233" t="str">
        <f>IF(Deník!$R32&lt;&gt;"",IF(Deník!$Y32=Statistika!$F$80,IF(AND(Deník!$R32&gt;=0,Deník!$R32&lt;=1),"BE",Deník!$R32),""),"")</f>
        <v/>
      </c>
      <c r="BP32" s="233" t="str">
        <f>IF(Deník!$R32&lt;&gt;"",IF(Deník!$Y32=Statistika!$F$81,IF(AND(Deník!$R32&gt;=0,Deník!$R32&lt;=1),"BE",Deník!$R32),""),"")</f>
        <v/>
      </c>
      <c r="BQ32" s="233" t="str">
        <f>IF(Deník!$R32&lt;&gt;"",IF(Deník!$Y32=Statistika!$F$82,IF(AND(Deník!$R32&gt;=0,Deník!$R32&lt;=1),"BE",Deník!$R32),""),"")</f>
        <v/>
      </c>
      <c r="BR32" s="233" t="str">
        <f>IF(Deník!$R32&lt;&gt;"",IF(Deník!$Y32=Statistika!$F$83,IF(AND(Deník!$R32&gt;=0,Deník!$R32&lt;=1),"BE",Deník!$R32),""),"")</f>
        <v/>
      </c>
      <c r="BS32" s="233" t="str">
        <f>IF(Deník!$R32&lt;&gt;"",IF(Deník!$Y32=Statistika!$F$84,IF(AND(Deník!$R32&gt;=0,Deník!$R32&lt;=1),"BE",Deník!$R32),""),"")</f>
        <v/>
      </c>
      <c r="BT32" s="233" t="str">
        <f>IF(Deník!$R32&lt;&gt;"",IF(Deník!$Y32=Statistika!$F$85,IF(AND(Deník!$R32&gt;=0,Deník!$R32&lt;=1),"BE",Deník!$R32),""),"")</f>
        <v/>
      </c>
      <c r="BU32" s="233" t="str">
        <f>IF(Deník!$R32&lt;&gt;"",IF(Deník!$Y32=Statistika!$F$86,IF(AND(Deník!$R32&gt;=0,Deník!$R32&lt;=1),"BE",Deník!$R32),""),"")</f>
        <v/>
      </c>
      <c r="BV32" s="233" t="str">
        <f>IF(Deník!$R32&lt;&gt;"",IF(Deník!$Y32=Statistika!$F$87,IF(AND(Deník!$R32&gt;=0,Deník!$R32&lt;=1),"BE",Deník!$R32),""),"")</f>
        <v/>
      </c>
      <c r="BW32" s="233" t="str">
        <f>IF(Deník!$R32&lt;&gt;"",IF(Deník!$Y32=Statistika!$F$88,IF(AND(Deník!$R32&gt;=0,Deník!$R32&lt;=1),"BE",Deník!$R32),""),"")</f>
        <v/>
      </c>
      <c r="BX32" s="233" t="str">
        <f>IF(Deník!$R32&lt;&gt;"",IF(Deník!$Y32=Statistika!$F$89,IF(AND(Deník!$R32&gt;=0,Deník!$R32&lt;=1),"BE",Deník!$R32),""),"")</f>
        <v/>
      </c>
      <c r="BY32" s="233" t="str">
        <f>IF(Deník!$R32&lt;&gt;"",IF(Deník!$Y32=Statistika!$F$90,IF(AND(Deník!$R32&gt;=0,Deník!$R32&lt;=1),"BE",Deník!$R32),""),"")</f>
        <v/>
      </c>
      <c r="BZ32" s="233" t="str">
        <f>IF(Deník!$R32&lt;&gt;"",IF(Deník!$Y32=Statistika!$F$91,IF(AND(Deník!$R32&gt;=0,Deník!$R32&lt;=1),"BE",Deník!$R32),""),"")</f>
        <v/>
      </c>
      <c r="CA32" s="233"/>
      <c r="CB32" s="233">
        <f>IF(Deník!$R32&lt;&gt;"",IF(Deník!$AB32="SL",IF(AND(Deník!$R32&gt;=0,Deník!$R32&lt;=1),"BE",Deník!$R32),""),"")</f>
        <v>-53.900000000000063</v>
      </c>
      <c r="CC32" s="233" t="str">
        <f>IF(Deník!$R32&lt;&gt;"",IF(Deník!$AB32="BE10",IF(AND(Deník!$R32&gt;=0,Deník!$R32&lt;=1),"BE",Deník!$R32),""),"")</f>
        <v/>
      </c>
      <c r="CD32" s="233" t="str">
        <f>IF(Deník!$R32&lt;&gt;"",IF(Deník!$AB32="BE15",IF(AND(Deník!$R32&gt;=0,Deník!$R32&lt;=1),"BE",Deník!$R32),""),"")</f>
        <v/>
      </c>
      <c r="CE32" s="233" t="str">
        <f>IF(Deník!$R32&lt;&gt;"",IF(Deník!$AB32="BE20",IF(AND(Deník!$R32&gt;=0,Deník!$R32&lt;=1),"BE",Deník!$R32),""),"")</f>
        <v/>
      </c>
      <c r="CF32" s="233" t="str">
        <f>IF(Deník!$R32&lt;&gt;"",IF(Deník!$AB32="TP1",IF(AND(Deník!$R32&gt;=0,Deník!$R32&lt;=1),"BE",Deník!$R32),""),"")</f>
        <v/>
      </c>
      <c r="CG32" s="233" t="str">
        <f>IF(Deník!$R32&lt;&gt;"",IF(Deník!$AB32="TP2",IF(AND(Deník!$R32&gt;=0,Deník!$R32&lt;=1),"BE",Deník!$R32),""),"")</f>
        <v/>
      </c>
      <c r="CH32" s="233" t="str">
        <f>IF(Deník!$R32&lt;&gt;"",IF(Deník!$AB32="TP3",IF(AND(Deník!$R32&gt;=0,Deník!$R32&lt;=1),"BE",Deník!$R32),""),"")</f>
        <v/>
      </c>
      <c r="CI32" s="233" t="str">
        <f>IF(Deník!$R32&lt;&gt;"",IF(Deník!$AB32="Trailing SL",IF(AND(Deník!$R32&gt;=0,Deník!$R32&lt;=1),"BE",Deník!$R32),""),"")</f>
        <v/>
      </c>
      <c r="CJ32" s="233" t="str">
        <f>IF(Deník!$R32&lt;&gt;"",IF(Deník!$AB32="Manual",IF(AND(Deník!$R32&gt;=0,Deník!$R32&lt;=1),"BE",Deník!$R32),""),"")</f>
        <v/>
      </c>
      <c r="CK32" s="233"/>
      <c r="CL32" s="233" t="str">
        <f>IF(Deník!$R32&lt;0,IF(Deník!$AC32=Statistika!$F$117,Deník!$R32,""),"")</f>
        <v/>
      </c>
      <c r="CM32" s="233" t="str">
        <f>IF(Deník!$R32&lt;0,IF(Deník!$AC32=Statistika!$F$118,Deník!$R32,""),"")</f>
        <v/>
      </c>
      <c r="CN32" s="233" t="str">
        <f>IF(Deník!$R32&lt;0,IF(Deník!$AC32=Statistika!$F$119,Deník!$R32,""),"")</f>
        <v/>
      </c>
      <c r="CO32" s="233" t="str">
        <f>IF(Deník!$R32&lt;0,IF(Deník!$AC32=Statistika!$F$120,Deník!$R32,""),"")</f>
        <v/>
      </c>
      <c r="CP32" s="233" t="str">
        <f>IF(Deník!$R32&lt;0,IF(Deník!$AC32=Statistika!$F$121,Deník!$R32,""),"")</f>
        <v/>
      </c>
      <c r="CQ32" s="233" t="str">
        <f>IF(Deník!$R32&lt;0,IF(Deník!$AC32=Statistika!$F$122,Deník!$R32,""),"")</f>
        <v/>
      </c>
      <c r="CR32" s="233" t="str">
        <f>IF(Deník!$R32&lt;0,IF(Deník!$AC32=Statistika!$F$123,Deník!$R32,""),"")</f>
        <v/>
      </c>
      <c r="CS32" s="233" t="str">
        <f>IF(Deník!$R32&lt;0,IF(Deník!$AC32=Statistika!$F$124,Deník!$R32,""),"")</f>
        <v/>
      </c>
      <c r="CT32" s="233" t="str">
        <f>IF(Deník!$R32&lt;0,IF(Deník!$AC32=Statistika!$F$125,Deník!$R32,""),"")</f>
        <v/>
      </c>
      <c r="CU32" s="233"/>
      <c r="CV32" s="233" t="str">
        <f>IF(Deník!$R32&lt;0,IF(Deník!$AD32=$CV$2,Deník!$R32,""),"")</f>
        <v/>
      </c>
      <c r="CW32" s="233" t="str">
        <f>IF(Deník!$R32&lt;0,IF(Deník!$AD32=$CW$2,Deník!$R32,""),"")</f>
        <v/>
      </c>
      <c r="CX32" s="233" t="str">
        <f>IF(Deník!$R32&lt;0,IF(Deník!$AD32=$CX$2,Deník!$R32,""),"")</f>
        <v/>
      </c>
      <c r="CY32" s="233" t="str">
        <f>IF(Deník!$R32&lt;0,IF(Deník!$AD32=$CY$2,Deník!$R32,""),"")</f>
        <v/>
      </c>
      <c r="CZ32" s="233" t="str">
        <f>IF(Deník!$R32&lt;0,IF(Deník!$AD32=$CZ$2,Deník!$R32,""),"")</f>
        <v/>
      </c>
      <c r="DL32" s="221">
        <f t="shared" si="5"/>
        <v>86446.27999999997</v>
      </c>
      <c r="DM32" s="220">
        <f t="shared" si="3"/>
        <v>-0.13553720000000036</v>
      </c>
      <c r="DO32" s="50">
        <f>Deník!W33</f>
        <v>547.65</v>
      </c>
      <c r="DP32" s="102">
        <f>IF(AND(Deník!W33&gt;0),1,"")</f>
        <v>1</v>
      </c>
      <c r="DQ32" s="102" t="str">
        <f>IF(AND(Deník!W33&lt;=0),1,"")</f>
        <v/>
      </c>
      <c r="DR32" s="227"/>
      <c r="DS32" s="228"/>
      <c r="DT32" s="85"/>
      <c r="DU32" s="54" t="str">
        <f>IF(MONTH(Deník!$C32)=DU$2,Deník!$W32,"")</f>
        <v/>
      </c>
      <c r="DV32" s="222" t="str">
        <f>IF(MONTH(Deník!$C32)=DV$2,Deník!$W32,"")</f>
        <v/>
      </c>
      <c r="DW32" s="222" t="str">
        <f>IF(MONTH(Deník!$C32)=DW$2,Deník!$W32,"")</f>
        <v/>
      </c>
      <c r="DX32" s="222" t="str">
        <f>IF(MONTH(Deník!$C32)=DX$2,Deník!$W32,"")</f>
        <v/>
      </c>
      <c r="DY32" s="222" t="str">
        <f>IF(MONTH(Deník!$C32)=DY$2,Deník!$W32,"")</f>
        <v/>
      </c>
      <c r="DZ32" s="222">
        <f>IF(MONTH(Deník!$C32)=DZ$2,Deník!$W32,"")</f>
        <v>-1319.79</v>
      </c>
      <c r="EA32" s="222" t="str">
        <f>IF(MONTH(Deník!$C32)=EA$2,Deník!$W32,"")</f>
        <v/>
      </c>
      <c r="EB32" s="222" t="str">
        <f>IF(MONTH(Deník!$C32)=EB$2,Deník!$W32,"")</f>
        <v/>
      </c>
      <c r="EC32" s="222" t="str">
        <f>IF(MONTH(Deník!$C32)=EC$2,Deník!$W32,"")</f>
        <v/>
      </c>
      <c r="ED32" s="222" t="str">
        <f>IF(MONTH(Deník!$C32)=ED$2,Deník!$W32,"")</f>
        <v/>
      </c>
      <c r="EE32" s="222" t="str">
        <f>IF(MONTH(Deník!$C32)=EE$2,Deník!$W32,"")</f>
        <v/>
      </c>
      <c r="EF32" s="222" t="str">
        <f>IF(MONTH(Deník!$C32)=EF$2,Deník!$W32,"")</f>
        <v/>
      </c>
      <c r="EI32" s="600" t="str">
        <f>IF(Deník!$W32&lt;&gt;"",IF(Deník!$B32=Statistika!$F$63,Deník!$W32,""),"")</f>
        <v/>
      </c>
      <c r="EJ32" s="13">
        <f>IF(Deník!$W32&lt;&gt;"",IF(Deník!$B32=Statistika!$F$64,Deník!$W32,""),"")</f>
        <v>-1319.79</v>
      </c>
      <c r="EK32" s="13" t="str">
        <f>IF(Deník!$W32&lt;&gt;"",IF(Deník!$B32=Statistika!$F$65,Deník!$W32,""),"")</f>
        <v/>
      </c>
      <c r="EL32" s="13" t="str">
        <f>IF(Deník!$W32&lt;&gt;"",IF(Deník!$B32=Statistika!$F$66,Deník!$W32,""),"")</f>
        <v/>
      </c>
      <c r="EM32" s="13" t="str">
        <f>IF(Deník!$W32&lt;&gt;"",IF(Deník!$B32=Statistika!$F$67,Deník!$W32,""),"")</f>
        <v/>
      </c>
      <c r="EN32" s="13" t="str">
        <f>IF(Deník!$W32&lt;&gt;"",IF(Deník!$B32=Statistika!$F$68,Deník!$W32,""),"")</f>
        <v/>
      </c>
      <c r="EO32" s="13" t="str">
        <f>IF(Deník!$W32&lt;&gt;"",IF(Deník!$B32=Statistika!$F$69,Deník!$W32,""),"")</f>
        <v/>
      </c>
      <c r="EP32" s="601" t="str">
        <f>IF(Deník!$W32&lt;&gt;"",IF(Deník!$B32=Statistika!$F$70,Deník!$W32,""),"")</f>
        <v/>
      </c>
      <c r="EQ32" s="90"/>
      <c r="ER32" s="63" t="str">
        <f>IF(Deník!$W32&lt;&gt;"",IF(Deník!$J32="L",Deník!$W32,""),"")</f>
        <v/>
      </c>
      <c r="ES32" s="13">
        <f>IF(Deník!$W32&lt;&gt;"",IF(Deník!$J32="S",Deník!$W32,""),"")</f>
        <v>-1319.79</v>
      </c>
      <c r="ET32" s="95"/>
      <c r="EU32" s="88"/>
      <c r="EV32" s="63">
        <f>IF(WEEKDAY(Deník!$C32,2)=1,Deník!$W32,"")</f>
        <v>-1319.79</v>
      </c>
      <c r="EW32" s="13" t="str">
        <f>IF(WEEKDAY(Deník!$C32,2)=2,Deník!$W32,"")</f>
        <v/>
      </c>
      <c r="EX32" s="13" t="str">
        <f>IF(WEEKDAY(Deník!$C32,2)=3,Deník!$W32,"")</f>
        <v/>
      </c>
      <c r="EY32" s="13" t="str">
        <f>IF(WEEKDAY(Deník!$C32,2)=4,Deník!$W32,"")</f>
        <v/>
      </c>
      <c r="EZ32" s="60" t="str">
        <f>IF(WEEKDAY(Deník!$C32,2)=5,Deník!$W32,"")</f>
        <v/>
      </c>
      <c r="FA32" s="99"/>
      <c r="FB32" s="100">
        <f>Deník!D32</f>
        <v>0.52708333333333335</v>
      </c>
      <c r="FC32" s="63" t="str">
        <f>IF($FB32&lt;&gt;"",IF(AND($FB32&gt;=FC$2,$FB32&lt;=FC$3),Deník!$W32,""))</f>
        <v/>
      </c>
      <c r="FD32" s="63" t="str">
        <f>IF($FB32&lt;&gt;"",IF(AND($FB32&gt;=FD$2,$FB32&lt;=FD$3),Deník!$W32,""))</f>
        <v/>
      </c>
      <c r="FE32" s="63" t="str">
        <f>IF($FB32&lt;&gt;"",IF(AND($FB32&gt;=FE$2,$FB32&lt;=FE$3),Deník!$W32,""))</f>
        <v/>
      </c>
      <c r="FF32" s="63" t="str">
        <f>IF($FB32&lt;&gt;"",IF(AND($FB32&gt;=FF$2,$FB32&lt;=FF$3),Deník!$W32,""))</f>
        <v/>
      </c>
      <c r="FG32" s="63" t="str">
        <f>IF($FB32&lt;&gt;"",IF(AND($FB32&gt;=FG$2,$FB32&lt;=FG$3),Deník!$W32,""))</f>
        <v/>
      </c>
      <c r="FH32" s="63" t="str">
        <f>IF($FB32&lt;&gt;"",IF(AND($FB32&gt;=FH$2,$FB32&lt;=FH$3),Deník!$W32,""))</f>
        <v/>
      </c>
      <c r="FI32" s="63">
        <f>IF($FB32&lt;&gt;"",IF(AND($FB32&gt;=FI$2,$FB32&lt;=FI$3),Deník!$W32,""))</f>
        <v>-1319.79</v>
      </c>
      <c r="FJ32" s="63" t="str">
        <f>IF($FB32&lt;&gt;"",IF(AND($FB32&gt;=FJ$2,$FB32&lt;=FJ$3),Deník!$W32,""))</f>
        <v/>
      </c>
      <c r="FK32" s="63" t="str">
        <f>IF($FB32&lt;&gt;"",IF(AND($FB32&gt;=FK$2,$FB32&lt;=FK$3),Deník!$W32,""))</f>
        <v/>
      </c>
      <c r="FL32" s="63" t="str">
        <f>IF($FB32&lt;&gt;"",IF(AND($FB32&gt;=FL$2,$FB32&lt;=FL$3),Deník!$W32,""))</f>
        <v/>
      </c>
      <c r="FM32" s="63" t="str">
        <f>IF($FB32&lt;&gt;"",IF(AND($FB32&gt;=FM$2,$FB32&lt;=FM$3),Deník!$W32,""))</f>
        <v/>
      </c>
      <c r="FN32" s="13"/>
      <c r="FO32" s="20" t="str">
        <f>IF(Deník!$W32&gt;1,Deník!$W32,"")</f>
        <v/>
      </c>
      <c r="FP32" s="20">
        <f>IF(Deník!$W32&lt;0,Deník!$W32,"")</f>
        <v>-1319.79</v>
      </c>
      <c r="FQ32" s="17"/>
      <c r="FS32" s="233"/>
      <c r="FT32" s="233" t="str">
        <f>IF(Deník!$W32&lt;&gt;"",IF(Deník!$Y32=Statistika!$F$78,Deník!$W32,""),"")</f>
        <v/>
      </c>
      <c r="FU32" s="233">
        <f>IF(Deník!$W32&lt;&gt;"",IF(Deník!$Y32=Statistika!$F$79,Deník!$W32,""),"")</f>
        <v>-1319.79</v>
      </c>
      <c r="FV32" s="233" t="str">
        <f>IF(Deník!$W32&lt;&gt;"",IF(Deník!$Y32=Statistika!$F$80,Deník!$W32,""),"")</f>
        <v/>
      </c>
      <c r="FW32" s="233" t="str">
        <f>IF(Deník!$W32&lt;&gt;"",IF(Deník!$Y32=Statistika!$F$81,Deník!$W32,""),"")</f>
        <v/>
      </c>
      <c r="FX32" s="233" t="str">
        <f>IF(Deník!$W32&lt;&gt;"",IF(Deník!$Y32=Statistika!$F$82,Deník!$W32,""),"")</f>
        <v/>
      </c>
      <c r="FY32" s="233" t="str">
        <f>IF(Deník!$W32&lt;&gt;"",IF(Deník!$Y32=Statistika!$F$83,Deník!$W32,""),"")</f>
        <v/>
      </c>
      <c r="FZ32" s="233" t="str">
        <f>IF(Deník!$W32&lt;&gt;"",IF(Deník!$Y32=Statistika!$F$84,Deník!$W32,""),"")</f>
        <v/>
      </c>
      <c r="GA32" s="233" t="str">
        <f>IF(Deník!$W32&lt;&gt;"",IF(Deník!$Y32=Statistika!$F$85,Deník!$W32,""),"")</f>
        <v/>
      </c>
      <c r="GB32" s="233" t="str">
        <f>IF(Deník!$W32&lt;&gt;"",IF(Deník!$Y32=Statistika!$F$86,Deník!$W32,""),"")</f>
        <v/>
      </c>
      <c r="GC32" s="233" t="str">
        <f>IF(Deník!$W32&lt;&gt;"",IF(Deník!$Y32=Statistika!$F$87,Deník!$W32,""),"")</f>
        <v/>
      </c>
      <c r="GD32" s="233" t="str">
        <f>IF(Deník!$W32&lt;&gt;"",IF(Deník!$Y32=Statistika!$F$88,Deník!$W32,""),"")</f>
        <v/>
      </c>
      <c r="GE32" s="233" t="str">
        <f>IF(Deník!$W32&lt;&gt;"",IF(Deník!$Y32=Statistika!$F$89,Deník!$W32,""),"")</f>
        <v/>
      </c>
      <c r="GF32" s="233" t="str">
        <f>IF(Deník!$W32&lt;&gt;"",IF(Deník!$Y32=Statistika!$F$90,Deník!$W32,""),"")</f>
        <v/>
      </c>
      <c r="GG32" s="233" t="str">
        <f>IF(Deník!$W32&lt;&gt;"",IF(Deník!$Y32=Statistika!$F$91,Deník!$W32,""),"")</f>
        <v/>
      </c>
      <c r="GH32" s="233"/>
      <c r="GI32" s="233">
        <f>IF(Deník!$W32&lt;&gt;"",IF(Deník!$AB32=Statistika!$L$100,Deník!$W32,""),"")</f>
        <v>-1319.79</v>
      </c>
      <c r="GJ32" s="233" t="str">
        <f>IF(Deník!$W32&lt;&gt;"",IF(Deník!$AB32=Statistika!$L$101,Deník!$W32,""),"")</f>
        <v/>
      </c>
      <c r="GK32" s="233" t="str">
        <f>IF(Deník!$W32&lt;&gt;"",IF(Deník!$AB32=Statistika!$L$102,Deník!$W32,""),"")</f>
        <v/>
      </c>
      <c r="GL32" s="233" t="str">
        <f>IF(Deník!$W32&lt;&gt;"",IF(Deník!$AB32=Statistika!$L$103,Deník!$W32,""),"")</f>
        <v/>
      </c>
      <c r="GM32" s="233" t="str">
        <f>IF(Deník!$W32&lt;&gt;"",IF(Deník!$AB32=Statistika!$L$104,Deník!$W32,""),"")</f>
        <v/>
      </c>
      <c r="GN32" s="233" t="str">
        <f>IF(Deník!$W32&lt;&gt;"",IF(Deník!$AB32=Statistika!$L$105,Deník!$W32,""),"")</f>
        <v/>
      </c>
      <c r="GO32" s="233" t="str">
        <f>IF(Deník!$W32&lt;&gt;"",IF(Deník!$AB32=Statistika!$L$106,Deník!$W32,""),"")</f>
        <v/>
      </c>
      <c r="GP32" s="233" t="str">
        <f>IF(Deník!$W32&lt;&gt;"",IF(Deník!$AB32=Statistika!$L$107,Deník!$W32,""),"")</f>
        <v/>
      </c>
      <c r="GQ32" s="233" t="str">
        <f>IF(Deník!$W32&lt;&gt;"",IF(Deník!$AB32=Statistika!$L$108,Deník!$W32,""),"")</f>
        <v/>
      </c>
      <c r="GS32" s="233" t="str">
        <f>IF(Deník!$W32&lt;0,IF(Deník!$AC32=Statistika!$F$117,Deník!$W32,""),"")</f>
        <v/>
      </c>
      <c r="GT32" s="233" t="str">
        <f>IF(Deník!$W32&lt;0,IF(Deník!$AC32=Statistika!$F$118,Deník!$W32,""),"")</f>
        <v/>
      </c>
      <c r="GU32" s="233" t="str">
        <f>IF(Deník!$W32&lt;0,IF(Deník!$AC32=Statistika!$F$119,Deník!$W32,""),"")</f>
        <v/>
      </c>
      <c r="GV32" s="233" t="str">
        <f>IF(Deník!$W32&lt;0,IF(Deník!$AC32=Statistika!$F$120,Deník!$W32,""),"")</f>
        <v/>
      </c>
      <c r="GW32" s="233" t="str">
        <f>IF(Deník!$W32&lt;0,IF(Deník!$AC32=Statistika!$F$121,Deník!$W32,""),"")</f>
        <v/>
      </c>
      <c r="GX32" s="233" t="str">
        <f>IF(Deník!$W32&lt;0,IF(Deník!$AC32=Statistika!$F$122,Deník!$W32,""),"")</f>
        <v/>
      </c>
      <c r="GY32" s="233" t="str">
        <f>IF(Deník!$W32&lt;0,IF(Deník!$AC32=Statistika!$F$123,Deník!$W32,""),"")</f>
        <v/>
      </c>
      <c r="GZ32" s="233" t="str">
        <f>IF(Deník!$W32&lt;0,IF(Deník!$AC32=Statistika!$F$124,Deník!$W32,""),"")</f>
        <v/>
      </c>
      <c r="HA32" s="233" t="str">
        <f>IF(Deník!$W32&lt;0,IF(Deník!$AC32=Statistika!$F$125,Deník!$W32,""),"")</f>
        <v/>
      </c>
      <c r="HC32" s="233" t="str">
        <f>IF(Deník!$W32&lt;0,IF(Deník!$AD32=Statistika!$F$133,Deník!$W32,""),"")</f>
        <v/>
      </c>
      <c r="HD32" s="233" t="str">
        <f>IF(Deník!$W32&lt;0,IF(Deník!$AD32=Statistika!$F$134,Deník!$W32,""),"")</f>
        <v/>
      </c>
      <c r="HE32" s="233" t="str">
        <f>IF(Deník!$W32&lt;0,IF(Deník!$AD32=Statistika!$F$135,Deník!$W32,""),"")</f>
        <v/>
      </c>
      <c r="HF32" s="233" t="str">
        <f>IF(Deník!$W32&lt;0,IF(Deník!$AD32=Statistika!$F$136,Deník!$W32,""),"")</f>
        <v/>
      </c>
      <c r="HG32" s="233" t="str">
        <f>IF(Deník!$W32&lt;0,IF(Deník!$AD32=Statistika!$F$137,Deník!$W32,""),"")</f>
        <v/>
      </c>
      <c r="ID32" s="8">
        <f>Tabulka4[[#This Row],[Sloupec3]]</f>
        <v>42184</v>
      </c>
      <c r="IE32" s="17" t="str">
        <f>IF(AND([1]Deník!$C32&gt;='[1]Měsíční shrnutí'!$D$1,[1]Deník!$C32&lt;='[1]Měsíční shrnutí'!$F$1),[1]Deník!$X32,"")</f>
        <v/>
      </c>
      <c r="IF32" s="17"/>
      <c r="IG32" s="17"/>
    </row>
    <row r="33" spans="1:241">
      <c r="A33" s="8">
        <f>Deník!C34</f>
        <v>42185</v>
      </c>
      <c r="B33" s="50">
        <f>Deník!R34</f>
        <v>20.900000000001455</v>
      </c>
      <c r="C33" s="102">
        <f>IF(AND(Deník!R34&gt;1,Deník!R34&lt;&gt;""),1,"")</f>
        <v>1</v>
      </c>
      <c r="D33" s="102" t="str">
        <f>IF(AND(Deník!R34&lt;=0,Deník!R34&lt;&gt;""),1,"")</f>
        <v/>
      </c>
      <c r="E33" s="103" t="str">
        <f>IF(AND(Deník!R34&gt;=0,Deník!R34&lt;=1),1,"")</f>
        <v/>
      </c>
      <c r="F33" s="79">
        <f>IF(Deník!R34&lt;&gt;"",Deník!R34+F32,"")</f>
        <v>-374.19999999999578</v>
      </c>
      <c r="G33" s="85"/>
      <c r="H33" s="54" t="str">
        <f>IF(MONTH(Deník!$C33)=H$2,IF(AND(Deník!$R33&gt;=0,Deník!$R33&lt;=1),"BE",Deník!$R33),"")</f>
        <v/>
      </c>
      <c r="I33" s="11" t="str">
        <f>IF(MONTH(Deník!$C33)=I$2,IF(AND(Deník!$R33&gt;=0,Deník!$R33&lt;=1),"BE",Deník!$R33),"")</f>
        <v/>
      </c>
      <c r="J33" s="11" t="str">
        <f>IF(MONTH(Deník!$C33)=J$2,IF(AND(Deník!$R33&gt;=0,Deník!$R33&lt;=1),"BE",Deník!$R33),"")</f>
        <v/>
      </c>
      <c r="K33" s="11" t="str">
        <f>IF(MONTH(Deník!$C33)=K$2,IF(AND(Deník!$R33&gt;=0,Deník!$R33&lt;=1),"BE",Deník!$R33),"")</f>
        <v/>
      </c>
      <c r="L33" s="11" t="str">
        <f>IF(MONTH(Deník!$C33)=L$2,IF(AND(Deník!$R33&gt;=0,Deník!$R33&lt;=1),"BE",Deník!$R33),"")</f>
        <v/>
      </c>
      <c r="M33" s="11">
        <f>IF(MONTH(Deník!$C33)=M$2,IF(AND(Deník!$R33&gt;=0,Deník!$R33&lt;=1),"BE",Deník!$R33),"")</f>
        <v>22.500000000000853</v>
      </c>
      <c r="N33" s="11" t="str">
        <f>IF(MONTH(Deník!$C33)=N$2,IF(AND(Deník!$R33&gt;=0,Deník!$R33&lt;=1),"BE",Deník!$R33),"")</f>
        <v/>
      </c>
      <c r="O33" s="11" t="str">
        <f>IF(MONTH(Deník!$C33)=O$2,IF(AND(Deník!$R33&gt;=0,Deník!$R33&lt;=1),"BE",Deník!$R33),"")</f>
        <v/>
      </c>
      <c r="P33" s="11" t="str">
        <f>IF(MONTH(Deník!$C33)=P$2,IF(AND(Deník!$R33&gt;=0,Deník!$R33&lt;=1),"BE",Deník!$R33),"")</f>
        <v/>
      </c>
      <c r="Q33" s="11" t="str">
        <f>IF(MONTH(Deník!$C33)=Q$2,IF(AND(Deník!$R33&gt;=0,Deník!$R33&lt;=1),"BE",Deník!$R33),"")</f>
        <v/>
      </c>
      <c r="R33" s="11" t="str">
        <f>IF(MONTH(Deník!$C33)=R$2,IF(AND(Deník!$R33&gt;=0,Deník!$R33&lt;=1),"BE",Deník!$R33),"")</f>
        <v/>
      </c>
      <c r="S33" s="57" t="str">
        <f>IF(MONTH(Deník!$C33)=S$2,IF(AND(Deník!$R33&gt;=0,Deník!$R33&lt;=1),"BE",Deník!$R33),"")</f>
        <v/>
      </c>
      <c r="U33" s="12"/>
      <c r="V33" s="12"/>
      <c r="X33" s="600" t="str">
        <f>IF(Deník!$R33&lt;&gt;"",IF(Deník!$B33=Statistika!$F$63,IF(AND(Deník!$R33&gt;=0,Deník!$R33&lt;=1),"BE",Deník!$R33),""),"")</f>
        <v/>
      </c>
      <c r="Y33" s="13">
        <f>IF(Deník!$R33&lt;&gt;"",IF(Deník!$B33=Statistika!$F$64,IF(AND(Deník!$R33&gt;=0,Deník!$R33&lt;=1),"BE",Deník!$R33),""),"")</f>
        <v>22.500000000000853</v>
      </c>
      <c r="Z33" s="13" t="str">
        <f>IF(Deník!$R33&lt;&gt;"",IF(Deník!$B33=Statistika!$F$65,IF(AND(Deník!$R33&gt;=0,Deník!$R33&lt;=1),"BE",Deník!$R33),""),"")</f>
        <v/>
      </c>
      <c r="AA33" s="13" t="str">
        <f>IF(Deník!$R33&lt;&gt;"",IF(Deník!$B33=Statistika!$F$66,IF(AND(Deník!$R33&gt;=0,Deník!$R33&lt;=1),"BE",Deník!$R33),""),"")</f>
        <v/>
      </c>
      <c r="AB33" s="13" t="str">
        <f>IF(Deník!$R33&lt;&gt;"",IF(Deník!$B33=Statistika!$F$67,IF(AND(Deník!$R33&gt;=0,Deník!$R33&lt;=1),"BE",Deník!$R33),""),"")</f>
        <v/>
      </c>
      <c r="AC33" s="13" t="str">
        <f>IF(Deník!$R33&lt;&gt;"",IF(Deník!$B33=Statistika!$F$68,IF(AND(Deník!$R33&gt;=0,Deník!$R33&lt;=1),"BE",Deník!$R33),""),"")</f>
        <v/>
      </c>
      <c r="AD33" s="13" t="str">
        <f>IF(Deník!$R33&lt;&gt;"",IF(Deník!$B33=Statistika!$F$69,IF(AND(Deník!$R33&gt;=0,Deník!$R33&lt;=1),"BE",Deník!$R33),""),"")</f>
        <v/>
      </c>
      <c r="AE33" s="601" t="str">
        <f>IF(Deník!$R33&lt;&gt;"",IF(Deník!$B33=Statistika!$F$70,IF(AND(Deník!$R33&gt;=0,Deník!$R33&lt;=1),"BE",Deník!$R33),""),"")</f>
        <v/>
      </c>
      <c r="AF33" s="90"/>
      <c r="AG33" s="63" t="str">
        <f>IF(Deník!$R33&lt;&gt;"",IF(Deník!$J33="L",IF(AND(Deník!$R33&gt;=0,Deník!$R33&lt;=1),"BE",Deník!$R33),""),"")</f>
        <v/>
      </c>
      <c r="AH33" s="13">
        <f>IF(Deník!$R33&lt;&gt;"",IF(Deník!$J33="S",IF(AND(Deník!$R33&gt;=0,Deník!$R33&lt;=1),"BE",Deník!$R33),""),"")</f>
        <v>22.500000000000853</v>
      </c>
      <c r="AI33" s="95"/>
      <c r="AJ33" s="71">
        <f>IF(Deník!N34&lt;&gt;"",Deník!N34*-1,"")</f>
        <v>-17.000000000000455</v>
      </c>
      <c r="AK33" s="88"/>
      <c r="AL33" s="63">
        <f>IF(WEEKDAY(Deník!$C33,2)=1,IF(AND(Deník!$R33&gt;=0,Deník!$R33&lt;=1),"BE",Deník!$R33),"")</f>
        <v>22.500000000000853</v>
      </c>
      <c r="AM33" s="13" t="str">
        <f>IF(WEEKDAY(Deník!$C33,2)=2,IF(AND(Deník!$R33&gt;=0,Deník!$R33&lt;=1),"BE",Deník!$R33),"")</f>
        <v/>
      </c>
      <c r="AN33" s="13" t="str">
        <f>IF(WEEKDAY(Deník!$C33,2)=3,IF(AND(Deník!$R33&gt;=0,Deník!$R33&lt;=1),"BE",Deník!$R33),"")</f>
        <v/>
      </c>
      <c r="AO33" s="13" t="str">
        <f>IF(WEEKDAY(Deník!$C33,2)=4,IF(AND(Deník!$R33&gt;=0,Deník!$R33&lt;=1),"BE",Deník!$R33),"")</f>
        <v/>
      </c>
      <c r="AP33" s="60" t="str">
        <f>IF(WEEKDAY(Deník!$C33,2)=5,IF(AND(Deník!$R33&gt;=0,Deník!$R33&lt;=1),"BE",Deník!$R33),"")</f>
        <v/>
      </c>
      <c r="AQ33" s="99"/>
      <c r="AR33" s="100">
        <f>Deník!D33</f>
        <v>0.74097222222222225</v>
      </c>
      <c r="AS33" s="63" t="str">
        <f>IF(Deník!$D33&lt;&gt;"",IF(AND(Deník!$D33&gt;=AS$2,Deník!$D33&lt;=AS$3),IF(AND(Deník!$R33&gt;=0,Deník!$R33&lt;=1),"BE",Deník!$R33),""),"")</f>
        <v/>
      </c>
      <c r="AT33" s="63" t="str">
        <f>IF(Deník!$D33&lt;&gt;"",IF(AND(Deník!$D33&gt;=AT$2,Deník!$D33&lt;=AT$3),IF(AND(Deník!$R33&gt;=0,Deník!$R33&lt;=1),"BE",Deník!$R33),""),"")</f>
        <v/>
      </c>
      <c r="AU33" s="63" t="str">
        <f>IF(Deník!$D33&lt;&gt;"",IF(AND(Deník!$D33&gt;=AU$2,Deník!$D33&lt;=AU$3),IF(AND(Deník!$R33&gt;=0,Deník!$R33&lt;=1),"BE",Deník!$R33),""),"")</f>
        <v/>
      </c>
      <c r="AV33" s="63" t="str">
        <f>IF(Deník!$D33&lt;&gt;"",IF(AND(Deník!$D33&gt;=AV$2,Deník!$D33&lt;=AV$3),IF(AND(Deník!$R33&gt;=0,Deník!$R33&lt;=1),"BE",Deník!$R33),""),"")</f>
        <v/>
      </c>
      <c r="AW33" s="63" t="str">
        <f>IF(Deník!$D33&lt;&gt;"",IF(AND(Deník!$D33&gt;=AW$2,Deník!$D33&lt;=AW$3),IF(AND(Deník!$R33&gt;=0,Deník!$R33&lt;=1),"BE",Deník!$R33),""),"")</f>
        <v/>
      </c>
      <c r="AX33" s="63" t="str">
        <f>IF(Deník!$D33&lt;&gt;"",IF(AND(Deník!$D33&gt;=AX$2,Deník!$D33&lt;=AX$3),IF(AND(Deník!$R33&gt;=0,Deník!$R33&lt;=1),"BE",Deník!$R33),""),"")</f>
        <v/>
      </c>
      <c r="AY33" s="63" t="str">
        <f>IF(Deník!$D33&lt;&gt;"",IF(AND(Deník!$D33&gt;=AY$2,Deník!$D33&lt;=AY$3),IF(AND(Deník!$R33&gt;=0,Deník!$R33&lt;=1),"BE",Deník!$R33),""),"")</f>
        <v/>
      </c>
      <c r="AZ33" s="63">
        <f>IF(Deník!$D33&lt;&gt;"",IF(AND(Deník!$D33&gt;=AZ$2,Deník!$D33&lt;=AZ$3),IF(AND(Deník!$R33&gt;=0,Deník!$R33&lt;=1),"BE",Deník!$R33),""),"")</f>
        <v>22.500000000000853</v>
      </c>
      <c r="BA33" s="63" t="str">
        <f>IF(Deník!$D33&lt;&gt;"",IF(AND(Deník!$D33&gt;=BA$2,Deník!$D33&lt;=BA$3),IF(AND(Deník!$R33&gt;=0,Deník!$R33&lt;=1),"BE",Deník!$R33),""),"")</f>
        <v/>
      </c>
      <c r="BB33" s="63" t="str">
        <f>IF(Deník!$D33&lt;&gt;"",IF(AND(Deník!$D33&gt;=BB$2,Deník!$D33&lt;=BB$3),IF(AND(Deník!$R33&gt;=0,Deník!$R33&lt;=1),"BE",Deník!$R33),""),"")</f>
        <v/>
      </c>
      <c r="BC33" s="71" t="str">
        <f>IF(Deník!$D33&lt;&gt;"",IF(AND(Deník!$D33&gt;=BC$2,Deník!$D33&lt;=BC$3),IF(AND(Deník!$R33&gt;=0,Deník!$R33&lt;=1),"BE",Deník!$R33),""),"")</f>
        <v/>
      </c>
      <c r="BD33" s="20">
        <f>IF(Deník!$J34="S",(Deník!$M34-Deník!$K34),IF(Deník!$J34="L",(Deník!$K34-Deník!$M34),""))</f>
        <v>1.7000000000000455</v>
      </c>
      <c r="BE33" s="20">
        <f>IF(Deník!$J34="S",(Deník!$K34-Deník!$O34),IF(Deník!$J34="L",(Deník!$O34-Deník!$K34),""))</f>
        <v>2.0900000000001455</v>
      </c>
      <c r="BF33" s="20">
        <f>IF(Deník!$J34="S",(Deník!$K34-Deník!$L34),IF(Deník!$J34="L",(Deník!$L34-Deník!$K34),""))</f>
        <v>2.0900000000001455</v>
      </c>
      <c r="BG33" s="20">
        <f>IF(Deník!$J34="S",(Deník!$K34-Deník!$S34),IF(Deník!$J34="L",(Deník!$S34-Deník!$K34),""))</f>
        <v>-0.60999999999989996</v>
      </c>
      <c r="BH33" s="20">
        <f>IF(Deník!$J34="S",(Deník!$K34-Deník!$U34),IF(Deník!$J34="L",(Deník!$U34-Deník!$K34),""))</f>
        <v>4.0099999999999909</v>
      </c>
      <c r="BI33" s="20">
        <f>IF(Deník!$R33&gt;1,Deník!$R33,"")</f>
        <v>22.500000000000853</v>
      </c>
      <c r="BJ33" s="20" t="str">
        <f>IF(Deník!$R33&lt;0,Deník!$R33,"")</f>
        <v/>
      </c>
      <c r="BK33" s="17"/>
      <c r="BM33" s="233" t="str">
        <f>IF(Deník!$R33&lt;&gt;"",IF(Deník!$Y33=Statistika!$F$78,IF(AND(Deník!$R33&gt;=0,Deník!$R33&lt;=1),"BE",Deník!$R33),""),"")</f>
        <v/>
      </c>
      <c r="BN33" s="233" t="str">
        <f>IF(Deník!$R33&lt;&gt;"",IF(Deník!$Y33=Statistika!$F$79,IF(AND(Deník!$R33&gt;=0,Deník!$R33&lt;=1),"BE",Deník!$R33),""),"")</f>
        <v/>
      </c>
      <c r="BO33" s="233" t="str">
        <f>IF(Deník!$R33&lt;&gt;"",IF(Deník!$Y33=Statistika!$F$80,IF(AND(Deník!$R33&gt;=0,Deník!$R33&lt;=1),"BE",Deník!$R33),""),"")</f>
        <v/>
      </c>
      <c r="BP33" s="233" t="str">
        <f>IF(Deník!$R33&lt;&gt;"",IF(Deník!$Y33=Statistika!$F$81,IF(AND(Deník!$R33&gt;=0,Deník!$R33&lt;=1),"BE",Deník!$R33),""),"")</f>
        <v/>
      </c>
      <c r="BQ33" s="233">
        <f>IF(Deník!$R33&lt;&gt;"",IF(Deník!$Y33=Statistika!$F$82,IF(AND(Deník!$R33&gt;=0,Deník!$R33&lt;=1),"BE",Deník!$R33),""),"")</f>
        <v>22.500000000000853</v>
      </c>
      <c r="BR33" s="233" t="str">
        <f>IF(Deník!$R33&lt;&gt;"",IF(Deník!$Y33=Statistika!$F$83,IF(AND(Deník!$R33&gt;=0,Deník!$R33&lt;=1),"BE",Deník!$R33),""),"")</f>
        <v/>
      </c>
      <c r="BS33" s="233" t="str">
        <f>IF(Deník!$R33&lt;&gt;"",IF(Deník!$Y33=Statistika!$F$84,IF(AND(Deník!$R33&gt;=0,Deník!$R33&lt;=1),"BE",Deník!$R33),""),"")</f>
        <v/>
      </c>
      <c r="BT33" s="233" t="str">
        <f>IF(Deník!$R33&lt;&gt;"",IF(Deník!$Y33=Statistika!$F$85,IF(AND(Deník!$R33&gt;=0,Deník!$R33&lt;=1),"BE",Deník!$R33),""),"")</f>
        <v/>
      </c>
      <c r="BU33" s="233" t="str">
        <f>IF(Deník!$R33&lt;&gt;"",IF(Deník!$Y33=Statistika!$F$86,IF(AND(Deník!$R33&gt;=0,Deník!$R33&lt;=1),"BE",Deník!$R33),""),"")</f>
        <v/>
      </c>
      <c r="BV33" s="233" t="str">
        <f>IF(Deník!$R33&lt;&gt;"",IF(Deník!$Y33=Statistika!$F$87,IF(AND(Deník!$R33&gt;=0,Deník!$R33&lt;=1),"BE",Deník!$R33),""),"")</f>
        <v/>
      </c>
      <c r="BW33" s="233" t="str">
        <f>IF(Deník!$R33&lt;&gt;"",IF(Deník!$Y33=Statistika!$F$88,IF(AND(Deník!$R33&gt;=0,Deník!$R33&lt;=1),"BE",Deník!$R33),""),"")</f>
        <v/>
      </c>
      <c r="BX33" s="233" t="str">
        <f>IF(Deník!$R33&lt;&gt;"",IF(Deník!$Y33=Statistika!$F$89,IF(AND(Deník!$R33&gt;=0,Deník!$R33&lt;=1),"BE",Deník!$R33),""),"")</f>
        <v/>
      </c>
      <c r="BY33" s="233" t="str">
        <f>IF(Deník!$R33&lt;&gt;"",IF(Deník!$Y33=Statistika!$F$90,IF(AND(Deník!$R33&gt;=0,Deník!$R33&lt;=1),"BE",Deník!$R33),""),"")</f>
        <v/>
      </c>
      <c r="BZ33" s="233" t="str">
        <f>IF(Deník!$R33&lt;&gt;"",IF(Deník!$Y33=Statistika!$F$91,IF(AND(Deník!$R33&gt;=0,Deník!$R33&lt;=1),"BE",Deník!$R33),""),"")</f>
        <v/>
      </c>
      <c r="CA33" s="233"/>
      <c r="CB33" s="233" t="str">
        <f>IF(Deník!$R33&lt;&gt;"",IF(Deník!$AB33="SL",IF(AND(Deník!$R33&gt;=0,Deník!$R33&lt;=1),"BE",Deník!$R33),""),"")</f>
        <v/>
      </c>
      <c r="CC33" s="233" t="str">
        <f>IF(Deník!$R33&lt;&gt;"",IF(Deník!$AB33="BE10",IF(AND(Deník!$R33&gt;=0,Deník!$R33&lt;=1),"BE",Deník!$R33),""),"")</f>
        <v/>
      </c>
      <c r="CD33" s="233" t="str">
        <f>IF(Deník!$R33&lt;&gt;"",IF(Deník!$AB33="BE15",IF(AND(Deník!$R33&gt;=0,Deník!$R33&lt;=1),"BE",Deník!$R33),""),"")</f>
        <v/>
      </c>
      <c r="CE33" s="233" t="str">
        <f>IF(Deník!$R33&lt;&gt;"",IF(Deník!$AB33="BE20",IF(AND(Deník!$R33&gt;=0,Deník!$R33&lt;=1),"BE",Deník!$R33),""),"")</f>
        <v/>
      </c>
      <c r="CF33" s="233">
        <f>IF(Deník!$R33&lt;&gt;"",IF(Deník!$AB33="TP1",IF(AND(Deník!$R33&gt;=0,Deník!$R33&lt;=1),"BE",Deník!$R33),""),"")</f>
        <v>22.500000000000853</v>
      </c>
      <c r="CG33" s="233" t="str">
        <f>IF(Deník!$R33&lt;&gt;"",IF(Deník!$AB33="TP2",IF(AND(Deník!$R33&gt;=0,Deník!$R33&lt;=1),"BE",Deník!$R33),""),"")</f>
        <v/>
      </c>
      <c r="CH33" s="233" t="str">
        <f>IF(Deník!$R33&lt;&gt;"",IF(Deník!$AB33="TP3",IF(AND(Deník!$R33&gt;=0,Deník!$R33&lt;=1),"BE",Deník!$R33),""),"")</f>
        <v/>
      </c>
      <c r="CI33" s="233" t="str">
        <f>IF(Deník!$R33&lt;&gt;"",IF(Deník!$AB33="Trailing SL",IF(AND(Deník!$R33&gt;=0,Deník!$R33&lt;=1),"BE",Deník!$R33),""),"")</f>
        <v/>
      </c>
      <c r="CJ33" s="233" t="str">
        <f>IF(Deník!$R33&lt;&gt;"",IF(Deník!$AB33="Manual",IF(AND(Deník!$R33&gt;=0,Deník!$R33&lt;=1),"BE",Deník!$R33),""),"")</f>
        <v/>
      </c>
      <c r="CK33" s="233"/>
      <c r="CL33" s="233" t="str">
        <f>IF(Deník!$R33&lt;0,IF(Deník!$AC33=Statistika!$F$117,Deník!$R33,""),"")</f>
        <v/>
      </c>
      <c r="CM33" s="233" t="str">
        <f>IF(Deník!$R33&lt;0,IF(Deník!$AC33=Statistika!$F$118,Deník!$R33,""),"")</f>
        <v/>
      </c>
      <c r="CN33" s="233" t="str">
        <f>IF(Deník!$R33&lt;0,IF(Deník!$AC33=Statistika!$F$119,Deník!$R33,""),"")</f>
        <v/>
      </c>
      <c r="CO33" s="233" t="str">
        <f>IF(Deník!$R33&lt;0,IF(Deník!$AC33=Statistika!$F$120,Deník!$R33,""),"")</f>
        <v/>
      </c>
      <c r="CP33" s="233" t="str">
        <f>IF(Deník!$R33&lt;0,IF(Deník!$AC33=Statistika!$F$121,Deník!$R33,""),"")</f>
        <v/>
      </c>
      <c r="CQ33" s="233" t="str">
        <f>IF(Deník!$R33&lt;0,IF(Deník!$AC33=Statistika!$F$122,Deník!$R33,""),"")</f>
        <v/>
      </c>
      <c r="CR33" s="233" t="str">
        <f>IF(Deník!$R33&lt;0,IF(Deník!$AC33=Statistika!$F$123,Deník!$R33,""),"")</f>
        <v/>
      </c>
      <c r="CS33" s="233" t="str">
        <f>IF(Deník!$R33&lt;0,IF(Deník!$AC33=Statistika!$F$124,Deník!$R33,""),"")</f>
        <v/>
      </c>
      <c r="CT33" s="233" t="str">
        <f>IF(Deník!$R33&lt;0,IF(Deník!$AC33=Statistika!$F$125,Deník!$R33,""),"")</f>
        <v/>
      </c>
      <c r="CU33" s="233"/>
      <c r="CV33" s="233" t="str">
        <f>IF(Deník!$R33&lt;0,IF(Deník!$AD33=$CV$2,Deník!$R33,""),"")</f>
        <v/>
      </c>
      <c r="CW33" s="233" t="str">
        <f>IF(Deník!$R33&lt;0,IF(Deník!$AD33=$CW$2,Deník!$R33,""),"")</f>
        <v/>
      </c>
      <c r="CX33" s="233" t="str">
        <f>IF(Deník!$R33&lt;0,IF(Deník!$AD33=$CX$2,Deník!$R33,""),"")</f>
        <v/>
      </c>
      <c r="CY33" s="233" t="str">
        <f>IF(Deník!$R33&lt;0,IF(Deník!$AD33=$CY$2,Deník!$R33,""),"")</f>
        <v/>
      </c>
      <c r="CZ33" s="233" t="str">
        <f>IF(Deník!$R33&lt;0,IF(Deník!$AD33=$CZ$2,Deník!$R33,""),"")</f>
        <v/>
      </c>
      <c r="DL33" s="221">
        <f t="shared" si="5"/>
        <v>87211.659999999974</v>
      </c>
      <c r="DM33" s="220">
        <f t="shared" si="3"/>
        <v>-0.1278834000000002</v>
      </c>
      <c r="DO33" s="50">
        <f>Deník!W34</f>
        <v>765.38</v>
      </c>
      <c r="DP33" s="102">
        <f>IF(AND(Deník!W34&gt;0),1,"")</f>
        <v>1</v>
      </c>
      <c r="DQ33" s="102" t="str">
        <f>IF(AND(Deník!W34&lt;=0),1,"")</f>
        <v/>
      </c>
      <c r="DR33" s="227"/>
      <c r="DS33" s="228"/>
      <c r="DT33" s="85"/>
      <c r="DU33" s="54" t="str">
        <f>IF(MONTH(Deník!$C33)=DU$2,Deník!$W33,"")</f>
        <v/>
      </c>
      <c r="DV33" s="222" t="str">
        <f>IF(MONTH(Deník!$C33)=DV$2,Deník!$W33,"")</f>
        <v/>
      </c>
      <c r="DW33" s="222" t="str">
        <f>IF(MONTH(Deník!$C33)=DW$2,Deník!$W33,"")</f>
        <v/>
      </c>
      <c r="DX33" s="222" t="str">
        <f>IF(MONTH(Deník!$C33)=DX$2,Deník!$W33,"")</f>
        <v/>
      </c>
      <c r="DY33" s="222" t="str">
        <f>IF(MONTH(Deník!$C33)=DY$2,Deník!$W33,"")</f>
        <v/>
      </c>
      <c r="DZ33" s="222">
        <f>IF(MONTH(Deník!$C33)=DZ$2,Deník!$W33,"")</f>
        <v>547.65</v>
      </c>
      <c r="EA33" s="222" t="str">
        <f>IF(MONTH(Deník!$C33)=EA$2,Deník!$W33,"")</f>
        <v/>
      </c>
      <c r="EB33" s="222" t="str">
        <f>IF(MONTH(Deník!$C33)=EB$2,Deník!$W33,"")</f>
        <v/>
      </c>
      <c r="EC33" s="222" t="str">
        <f>IF(MONTH(Deník!$C33)=EC$2,Deník!$W33,"")</f>
        <v/>
      </c>
      <c r="ED33" s="222" t="str">
        <f>IF(MONTH(Deník!$C33)=ED$2,Deník!$W33,"")</f>
        <v/>
      </c>
      <c r="EE33" s="222" t="str">
        <f>IF(MONTH(Deník!$C33)=EE$2,Deník!$W33,"")</f>
        <v/>
      </c>
      <c r="EF33" s="222" t="str">
        <f>IF(MONTH(Deník!$C33)=EF$2,Deník!$W33,"")</f>
        <v/>
      </c>
      <c r="EI33" s="600" t="str">
        <f>IF(Deník!$W33&lt;&gt;"",IF(Deník!$B33=Statistika!$F$63,Deník!$W33,""),"")</f>
        <v/>
      </c>
      <c r="EJ33" s="13">
        <f>IF(Deník!$W33&lt;&gt;"",IF(Deník!$B33=Statistika!$F$64,Deník!$W33,""),"")</f>
        <v>547.65</v>
      </c>
      <c r="EK33" s="13" t="str">
        <f>IF(Deník!$W33&lt;&gt;"",IF(Deník!$B33=Statistika!$F$65,Deník!$W33,""),"")</f>
        <v/>
      </c>
      <c r="EL33" s="13" t="str">
        <f>IF(Deník!$W33&lt;&gt;"",IF(Deník!$B33=Statistika!$F$66,Deník!$W33,""),"")</f>
        <v/>
      </c>
      <c r="EM33" s="13" t="str">
        <f>IF(Deník!$W33&lt;&gt;"",IF(Deník!$B33=Statistika!$F$67,Deník!$W33,""),"")</f>
        <v/>
      </c>
      <c r="EN33" s="13" t="str">
        <f>IF(Deník!$W33&lt;&gt;"",IF(Deník!$B33=Statistika!$F$68,Deník!$W33,""),"")</f>
        <v/>
      </c>
      <c r="EO33" s="13" t="str">
        <f>IF(Deník!$W33&lt;&gt;"",IF(Deník!$B33=Statistika!$F$69,Deník!$W33,""),"")</f>
        <v/>
      </c>
      <c r="EP33" s="601" t="str">
        <f>IF(Deník!$W33&lt;&gt;"",IF(Deník!$B33=Statistika!$F$70,Deník!$W33,""),"")</f>
        <v/>
      </c>
      <c r="EQ33" s="90"/>
      <c r="ER33" s="63" t="str">
        <f>IF(Deník!$W33&lt;&gt;"",IF(Deník!$J33="L",Deník!$W33,""),"")</f>
        <v/>
      </c>
      <c r="ES33" s="13">
        <f>IF(Deník!$W33&lt;&gt;"",IF(Deník!$J33="S",Deník!$W33,""),"")</f>
        <v>547.65</v>
      </c>
      <c r="ET33" s="95"/>
      <c r="EU33" s="88"/>
      <c r="EV33" s="63">
        <f>IF(WEEKDAY(Deník!$C33,2)=1,Deník!$W33,"")</f>
        <v>547.65</v>
      </c>
      <c r="EW33" s="13" t="str">
        <f>IF(WEEKDAY(Deník!$C33,2)=2,Deník!$W33,"")</f>
        <v/>
      </c>
      <c r="EX33" s="13" t="str">
        <f>IF(WEEKDAY(Deník!$C33,2)=3,Deník!$W33,"")</f>
        <v/>
      </c>
      <c r="EY33" s="13" t="str">
        <f>IF(WEEKDAY(Deník!$C33,2)=4,Deník!$W33,"")</f>
        <v/>
      </c>
      <c r="EZ33" s="60" t="str">
        <f>IF(WEEKDAY(Deník!$C33,2)=5,Deník!$W33,"")</f>
        <v/>
      </c>
      <c r="FA33" s="99"/>
      <c r="FB33" s="100">
        <f>Deník!D33</f>
        <v>0.74097222222222225</v>
      </c>
      <c r="FC33" s="63" t="str">
        <f>IF($FB33&lt;&gt;"",IF(AND($FB33&gt;=FC$2,$FB33&lt;=FC$3),Deník!$W33,""))</f>
        <v/>
      </c>
      <c r="FD33" s="63" t="str">
        <f>IF($FB33&lt;&gt;"",IF(AND($FB33&gt;=FD$2,$FB33&lt;=FD$3),Deník!$W33,""))</f>
        <v/>
      </c>
      <c r="FE33" s="63" t="str">
        <f>IF($FB33&lt;&gt;"",IF(AND($FB33&gt;=FE$2,$FB33&lt;=FE$3),Deník!$W33,""))</f>
        <v/>
      </c>
      <c r="FF33" s="63" t="str">
        <f>IF($FB33&lt;&gt;"",IF(AND($FB33&gt;=FF$2,$FB33&lt;=FF$3),Deník!$W33,""))</f>
        <v/>
      </c>
      <c r="FG33" s="63" t="str">
        <f>IF($FB33&lt;&gt;"",IF(AND($FB33&gt;=FG$2,$FB33&lt;=FG$3),Deník!$W33,""))</f>
        <v/>
      </c>
      <c r="FH33" s="63" t="str">
        <f>IF($FB33&lt;&gt;"",IF(AND($FB33&gt;=FH$2,$FB33&lt;=FH$3),Deník!$W33,""))</f>
        <v/>
      </c>
      <c r="FI33" s="63" t="str">
        <f>IF($FB33&lt;&gt;"",IF(AND($FB33&gt;=FI$2,$FB33&lt;=FI$3),Deník!$W33,""))</f>
        <v/>
      </c>
      <c r="FJ33" s="63">
        <f>IF($FB33&lt;&gt;"",IF(AND($FB33&gt;=FJ$2,$FB33&lt;=FJ$3),Deník!$W33,""))</f>
        <v>547.65</v>
      </c>
      <c r="FK33" s="63" t="str">
        <f>IF($FB33&lt;&gt;"",IF(AND($FB33&gt;=FK$2,$FB33&lt;=FK$3),Deník!$W33,""))</f>
        <v/>
      </c>
      <c r="FL33" s="63" t="str">
        <f>IF($FB33&lt;&gt;"",IF(AND($FB33&gt;=FL$2,$FB33&lt;=FL$3),Deník!$W33,""))</f>
        <v/>
      </c>
      <c r="FM33" s="63" t="str">
        <f>IF($FB33&lt;&gt;"",IF(AND($FB33&gt;=FM$2,$FB33&lt;=FM$3),Deník!$W33,""))</f>
        <v/>
      </c>
      <c r="FN33" s="13"/>
      <c r="FO33" s="20">
        <f>IF(Deník!$W33&gt;1,Deník!$W33,"")</f>
        <v>547.65</v>
      </c>
      <c r="FP33" s="20" t="str">
        <f>IF(Deník!$W33&lt;0,Deník!$W33,"")</f>
        <v/>
      </c>
      <c r="FQ33" s="17"/>
      <c r="FS33" s="233"/>
      <c r="FT33" s="233" t="str">
        <f>IF(Deník!$W33&lt;&gt;"",IF(Deník!$Y33=Statistika!$F$78,Deník!$W33,""),"")</f>
        <v/>
      </c>
      <c r="FU33" s="233" t="str">
        <f>IF(Deník!$W33&lt;&gt;"",IF(Deník!$Y33=Statistika!$F$79,Deník!$W33,""),"")</f>
        <v/>
      </c>
      <c r="FV33" s="233" t="str">
        <f>IF(Deník!$W33&lt;&gt;"",IF(Deník!$Y33=Statistika!$F$80,Deník!$W33,""),"")</f>
        <v/>
      </c>
      <c r="FW33" s="233" t="str">
        <f>IF(Deník!$W33&lt;&gt;"",IF(Deník!$Y33=Statistika!$F$81,Deník!$W33,""),"")</f>
        <v/>
      </c>
      <c r="FX33" s="233">
        <f>IF(Deník!$W33&lt;&gt;"",IF(Deník!$Y33=Statistika!$F$82,Deník!$W33,""),"")</f>
        <v>547.65</v>
      </c>
      <c r="FY33" s="233" t="str">
        <f>IF(Deník!$W33&lt;&gt;"",IF(Deník!$Y33=Statistika!$F$83,Deník!$W33,""),"")</f>
        <v/>
      </c>
      <c r="FZ33" s="233" t="str">
        <f>IF(Deník!$W33&lt;&gt;"",IF(Deník!$Y33=Statistika!$F$84,Deník!$W33,""),"")</f>
        <v/>
      </c>
      <c r="GA33" s="233" t="str">
        <f>IF(Deník!$W33&lt;&gt;"",IF(Deník!$Y33=Statistika!$F$85,Deník!$W33,""),"")</f>
        <v/>
      </c>
      <c r="GB33" s="233" t="str">
        <f>IF(Deník!$W33&lt;&gt;"",IF(Deník!$Y33=Statistika!$F$86,Deník!$W33,""),"")</f>
        <v/>
      </c>
      <c r="GC33" s="233" t="str">
        <f>IF(Deník!$W33&lt;&gt;"",IF(Deník!$Y33=Statistika!$F$87,Deník!$W33,""),"")</f>
        <v/>
      </c>
      <c r="GD33" s="233" t="str">
        <f>IF(Deník!$W33&lt;&gt;"",IF(Deník!$Y33=Statistika!$F$88,Deník!$W33,""),"")</f>
        <v/>
      </c>
      <c r="GE33" s="233" t="str">
        <f>IF(Deník!$W33&lt;&gt;"",IF(Deník!$Y33=Statistika!$F$89,Deník!$W33,""),"")</f>
        <v/>
      </c>
      <c r="GF33" s="233" t="str">
        <f>IF(Deník!$W33&lt;&gt;"",IF(Deník!$Y33=Statistika!$F$90,Deník!$W33,""),"")</f>
        <v/>
      </c>
      <c r="GG33" s="233" t="str">
        <f>IF(Deník!$W33&lt;&gt;"",IF(Deník!$Y33=Statistika!$F$91,Deník!$W33,""),"")</f>
        <v/>
      </c>
      <c r="GH33" s="233"/>
      <c r="GI33" s="233" t="str">
        <f>IF(Deník!$W33&lt;&gt;"",IF(Deník!$AB33=Statistika!$L$100,Deník!$W33,""),"")</f>
        <v/>
      </c>
      <c r="GJ33" s="233" t="str">
        <f>IF(Deník!$W33&lt;&gt;"",IF(Deník!$AB33=Statistika!$L$101,Deník!$W33,""),"")</f>
        <v/>
      </c>
      <c r="GK33" s="233" t="str">
        <f>IF(Deník!$W33&lt;&gt;"",IF(Deník!$AB33=Statistika!$L$102,Deník!$W33,""),"")</f>
        <v/>
      </c>
      <c r="GL33" s="233" t="str">
        <f>IF(Deník!$W33&lt;&gt;"",IF(Deník!$AB33=Statistika!$L$103,Deník!$W33,""),"")</f>
        <v/>
      </c>
      <c r="GM33" s="233">
        <f>IF(Deník!$W33&lt;&gt;"",IF(Deník!$AB33=Statistika!$L$104,Deník!$W33,""),"")</f>
        <v>547.65</v>
      </c>
      <c r="GN33" s="233" t="str">
        <f>IF(Deník!$W33&lt;&gt;"",IF(Deník!$AB33=Statistika!$L$105,Deník!$W33,""),"")</f>
        <v/>
      </c>
      <c r="GO33" s="233" t="str">
        <f>IF(Deník!$W33&lt;&gt;"",IF(Deník!$AB33=Statistika!$L$106,Deník!$W33,""),"")</f>
        <v/>
      </c>
      <c r="GP33" s="233" t="str">
        <f>IF(Deník!$W33&lt;&gt;"",IF(Deník!$AB33=Statistika!$L$107,Deník!$W33,""),"")</f>
        <v/>
      </c>
      <c r="GQ33" s="233" t="str">
        <f>IF(Deník!$W33&lt;&gt;"",IF(Deník!$AB33=Statistika!$L$108,Deník!$W33,""),"")</f>
        <v/>
      </c>
      <c r="GS33" s="233" t="str">
        <f>IF(Deník!$W33&lt;0,IF(Deník!$AC33=Statistika!$F$117,Deník!$W33,""),"")</f>
        <v/>
      </c>
      <c r="GT33" s="233" t="str">
        <f>IF(Deník!$W33&lt;0,IF(Deník!$AC33=Statistika!$F$118,Deník!$W33,""),"")</f>
        <v/>
      </c>
      <c r="GU33" s="233" t="str">
        <f>IF(Deník!$W33&lt;0,IF(Deník!$AC33=Statistika!$F$119,Deník!$W33,""),"")</f>
        <v/>
      </c>
      <c r="GV33" s="233" t="str">
        <f>IF(Deník!$W33&lt;0,IF(Deník!$AC33=Statistika!$F$120,Deník!$W33,""),"")</f>
        <v/>
      </c>
      <c r="GW33" s="233" t="str">
        <f>IF(Deník!$W33&lt;0,IF(Deník!$AC33=Statistika!$F$121,Deník!$W33,""),"")</f>
        <v/>
      </c>
      <c r="GX33" s="233" t="str">
        <f>IF(Deník!$W33&lt;0,IF(Deník!$AC33=Statistika!$F$122,Deník!$W33,""),"")</f>
        <v/>
      </c>
      <c r="GY33" s="233" t="str">
        <f>IF(Deník!$W33&lt;0,IF(Deník!$AC33=Statistika!$F$123,Deník!$W33,""),"")</f>
        <v/>
      </c>
      <c r="GZ33" s="233" t="str">
        <f>IF(Deník!$W33&lt;0,IF(Deník!$AC33=Statistika!$F$124,Deník!$W33,""),"")</f>
        <v/>
      </c>
      <c r="HA33" s="233" t="str">
        <f>IF(Deník!$W33&lt;0,IF(Deník!$AC33=Statistika!$F$125,Deník!$W33,""),"")</f>
        <v/>
      </c>
      <c r="HC33" s="233" t="str">
        <f>IF(Deník!$W33&lt;0,IF(Deník!$AD33=Statistika!$F$133,Deník!$W33,""),"")</f>
        <v/>
      </c>
      <c r="HD33" s="233" t="str">
        <f>IF(Deník!$W33&lt;0,IF(Deník!$AD33=Statistika!$F$134,Deník!$W33,""),"")</f>
        <v/>
      </c>
      <c r="HE33" s="233" t="str">
        <f>IF(Deník!$W33&lt;0,IF(Deník!$AD33=Statistika!$F$135,Deník!$W33,""),"")</f>
        <v/>
      </c>
      <c r="HF33" s="233" t="str">
        <f>IF(Deník!$W33&lt;0,IF(Deník!$AD33=Statistika!$F$136,Deník!$W33,""),"")</f>
        <v/>
      </c>
      <c r="HG33" s="233" t="str">
        <f>IF(Deník!$W33&lt;0,IF(Deník!$AD33=Statistika!$F$137,Deník!$W33,""),"")</f>
        <v/>
      </c>
      <c r="ID33" s="8">
        <f>Tabulka4[[#This Row],[Sloupec3]]</f>
        <v>42184</v>
      </c>
      <c r="IE33" s="17" t="str">
        <f>IF(AND([1]Deník!$C33&gt;='[1]Měsíční shrnutí'!$D$1,[1]Deník!$C33&lt;='[1]Měsíční shrnutí'!$F$1),[1]Deník!$X33,"")</f>
        <v/>
      </c>
      <c r="IF33" s="17"/>
      <c r="IG33" s="17"/>
    </row>
    <row r="34" spans="1:241">
      <c r="A34" s="8">
        <f>Deník!C35</f>
        <v>42190</v>
      </c>
      <c r="B34" s="50">
        <f>Deník!R35</f>
        <v>56.500000000001549</v>
      </c>
      <c r="C34" s="102">
        <f>IF(AND(Deník!R35&gt;1,Deník!R35&lt;&gt;""),1,"")</f>
        <v>1</v>
      </c>
      <c r="D34" s="102" t="str">
        <f>IF(AND(Deník!R35&lt;=0,Deník!R35&lt;&gt;""),1,"")</f>
        <v/>
      </c>
      <c r="E34" s="103" t="str">
        <f>IF(AND(Deník!R35&gt;=0,Deník!R35&lt;=1),1,"")</f>
        <v/>
      </c>
      <c r="F34" s="79">
        <f>IF(Deník!R35&lt;&gt;"",Deník!R35+F33,"")</f>
        <v>-317.69999999999425</v>
      </c>
      <c r="G34" s="85"/>
      <c r="H34" s="54" t="str">
        <f>IF(MONTH(Deník!$C34)=H$2,IF(AND(Deník!$R34&gt;=0,Deník!$R34&lt;=1),"BE",Deník!$R34),"")</f>
        <v/>
      </c>
      <c r="I34" s="11" t="str">
        <f>IF(MONTH(Deník!$C34)=I$2,IF(AND(Deník!$R34&gt;=0,Deník!$R34&lt;=1),"BE",Deník!$R34),"")</f>
        <v/>
      </c>
      <c r="J34" s="11" t="str">
        <f>IF(MONTH(Deník!$C34)=J$2,IF(AND(Deník!$R34&gt;=0,Deník!$R34&lt;=1),"BE",Deník!$R34),"")</f>
        <v/>
      </c>
      <c r="K34" s="11" t="str">
        <f>IF(MONTH(Deník!$C34)=K$2,IF(AND(Deník!$R34&gt;=0,Deník!$R34&lt;=1),"BE",Deník!$R34),"")</f>
        <v/>
      </c>
      <c r="L34" s="11" t="str">
        <f>IF(MONTH(Deník!$C34)=L$2,IF(AND(Deník!$R34&gt;=0,Deník!$R34&lt;=1),"BE",Deník!$R34),"")</f>
        <v/>
      </c>
      <c r="M34" s="11">
        <f>IF(MONTH(Deník!$C34)=M$2,IF(AND(Deník!$R34&gt;=0,Deník!$R34&lt;=1),"BE",Deník!$R34),"")</f>
        <v>20.900000000001455</v>
      </c>
      <c r="N34" s="11" t="str">
        <f>IF(MONTH(Deník!$C34)=N$2,IF(AND(Deník!$R34&gt;=0,Deník!$R34&lt;=1),"BE",Deník!$R34),"")</f>
        <v/>
      </c>
      <c r="O34" s="11" t="str">
        <f>IF(MONTH(Deník!$C34)=O$2,IF(AND(Deník!$R34&gt;=0,Deník!$R34&lt;=1),"BE",Deník!$R34),"")</f>
        <v/>
      </c>
      <c r="P34" s="11" t="str">
        <f>IF(MONTH(Deník!$C34)=P$2,IF(AND(Deník!$R34&gt;=0,Deník!$R34&lt;=1),"BE",Deník!$R34),"")</f>
        <v/>
      </c>
      <c r="Q34" s="11" t="str">
        <f>IF(MONTH(Deník!$C34)=Q$2,IF(AND(Deník!$R34&gt;=0,Deník!$R34&lt;=1),"BE",Deník!$R34),"")</f>
        <v/>
      </c>
      <c r="R34" s="11" t="str">
        <f>IF(MONTH(Deník!$C34)=R$2,IF(AND(Deník!$R34&gt;=0,Deník!$R34&lt;=1),"BE",Deník!$R34),"")</f>
        <v/>
      </c>
      <c r="S34" s="57" t="str">
        <f>IF(MONTH(Deník!$C34)=S$2,IF(AND(Deník!$R34&gt;=0,Deník!$R34&lt;=1),"BE",Deník!$R34),"")</f>
        <v/>
      </c>
      <c r="U34" s="12"/>
      <c r="V34" s="12"/>
      <c r="X34" s="600" t="str">
        <f>IF(Deník!$R34&lt;&gt;"",IF(Deník!$B34=Statistika!$F$63,IF(AND(Deník!$R34&gt;=0,Deník!$R34&lt;=1),"BE",Deník!$R34),""),"")</f>
        <v/>
      </c>
      <c r="Y34" s="13" t="str">
        <f>IF(Deník!$R34&lt;&gt;"",IF(Deník!$B34=Statistika!$F$64,IF(AND(Deník!$R34&gt;=0,Deník!$R34&lt;=1),"BE",Deník!$R34),""),"")</f>
        <v/>
      </c>
      <c r="Z34" s="13" t="str">
        <f>IF(Deník!$R34&lt;&gt;"",IF(Deník!$B34=Statistika!$F$65,IF(AND(Deník!$R34&gt;=0,Deník!$R34&lt;=1),"BE",Deník!$R34),""),"")</f>
        <v/>
      </c>
      <c r="AA34" s="13" t="str">
        <f>IF(Deník!$R34&lt;&gt;"",IF(Deník!$B34=Statistika!$F$66,IF(AND(Deník!$R34&gt;=0,Deník!$R34&lt;=1),"BE",Deník!$R34),""),"")</f>
        <v/>
      </c>
      <c r="AB34" s="13" t="str">
        <f>IF(Deník!$R34&lt;&gt;"",IF(Deník!$B34=Statistika!$F$67,IF(AND(Deník!$R34&gt;=0,Deník!$R34&lt;=1),"BE",Deník!$R34),""),"")</f>
        <v/>
      </c>
      <c r="AC34" s="13" t="str">
        <f>IF(Deník!$R34&lt;&gt;"",IF(Deník!$B34=Statistika!$F$68,IF(AND(Deník!$R34&gt;=0,Deník!$R34&lt;=1),"BE",Deník!$R34),""),"")</f>
        <v/>
      </c>
      <c r="AD34" s="13">
        <f>IF(Deník!$R34&lt;&gt;"",IF(Deník!$B34=Statistika!$F$69,IF(AND(Deník!$R34&gt;=0,Deník!$R34&lt;=1),"BE",Deník!$R34),""),"")</f>
        <v>20.900000000001455</v>
      </c>
      <c r="AE34" s="601" t="str">
        <f>IF(Deník!$R34&lt;&gt;"",IF(Deník!$B34=Statistika!$F$70,IF(AND(Deník!$R34&gt;=0,Deník!$R34&lt;=1),"BE",Deník!$R34),""),"")</f>
        <v/>
      </c>
      <c r="AF34" s="90"/>
      <c r="AG34" s="63" t="str">
        <f>IF(Deník!$R34&lt;&gt;"",IF(Deník!$J34="L",IF(AND(Deník!$R34&gt;=0,Deník!$R34&lt;=1),"BE",Deník!$R34),""),"")</f>
        <v/>
      </c>
      <c r="AH34" s="13">
        <f>IF(Deník!$R34&lt;&gt;"",IF(Deník!$J34="S",IF(AND(Deník!$R34&gt;=0,Deník!$R34&lt;=1),"BE",Deník!$R34),""),"")</f>
        <v>20.900000000001455</v>
      </c>
      <c r="AI34" s="95"/>
      <c r="AJ34" s="71">
        <f>IF(Deník!N35&lt;&gt;"",Deník!N35*-1,"")</f>
        <v>-25.899999999998702</v>
      </c>
      <c r="AK34" s="88"/>
      <c r="AL34" s="63" t="str">
        <f>IF(WEEKDAY(Deník!$C34,2)=1,IF(AND(Deník!$R34&gt;=0,Deník!$R34&lt;=1),"BE",Deník!$R34),"")</f>
        <v/>
      </c>
      <c r="AM34" s="13">
        <f>IF(WEEKDAY(Deník!$C34,2)=2,IF(AND(Deník!$R34&gt;=0,Deník!$R34&lt;=1),"BE",Deník!$R34),"")</f>
        <v>20.900000000001455</v>
      </c>
      <c r="AN34" s="13" t="str">
        <f>IF(WEEKDAY(Deník!$C34,2)=3,IF(AND(Deník!$R34&gt;=0,Deník!$R34&lt;=1),"BE",Deník!$R34),"")</f>
        <v/>
      </c>
      <c r="AO34" s="13" t="str">
        <f>IF(WEEKDAY(Deník!$C34,2)=4,IF(AND(Deník!$R34&gt;=0,Deník!$R34&lt;=1),"BE",Deník!$R34),"")</f>
        <v/>
      </c>
      <c r="AP34" s="60" t="str">
        <f>IF(WEEKDAY(Deník!$C34,2)=5,IF(AND(Deník!$R34&gt;=0,Deník!$R34&lt;=1),"BE",Deník!$R34),"")</f>
        <v/>
      </c>
      <c r="AQ34" s="99"/>
      <c r="AR34" s="100">
        <f>Deník!D34</f>
        <v>0.78680555555555554</v>
      </c>
      <c r="AS34" s="63" t="str">
        <f>IF(Deník!$D34&lt;&gt;"",IF(AND(Deník!$D34&gt;=AS$2,Deník!$D34&lt;=AS$3),IF(AND(Deník!$R34&gt;=0,Deník!$R34&lt;=1),"BE",Deník!$R34),""),"")</f>
        <v/>
      </c>
      <c r="AT34" s="63" t="str">
        <f>IF(Deník!$D34&lt;&gt;"",IF(AND(Deník!$D34&gt;=AT$2,Deník!$D34&lt;=AT$3),IF(AND(Deník!$R34&gt;=0,Deník!$R34&lt;=1),"BE",Deník!$R34),""),"")</f>
        <v/>
      </c>
      <c r="AU34" s="63" t="str">
        <f>IF(Deník!$D34&lt;&gt;"",IF(AND(Deník!$D34&gt;=AU$2,Deník!$D34&lt;=AU$3),IF(AND(Deník!$R34&gt;=0,Deník!$R34&lt;=1),"BE",Deník!$R34),""),"")</f>
        <v/>
      </c>
      <c r="AV34" s="63" t="str">
        <f>IF(Deník!$D34&lt;&gt;"",IF(AND(Deník!$D34&gt;=AV$2,Deník!$D34&lt;=AV$3),IF(AND(Deník!$R34&gt;=0,Deník!$R34&lt;=1),"BE",Deník!$R34),""),"")</f>
        <v/>
      </c>
      <c r="AW34" s="63" t="str">
        <f>IF(Deník!$D34&lt;&gt;"",IF(AND(Deník!$D34&gt;=AW$2,Deník!$D34&lt;=AW$3),IF(AND(Deník!$R34&gt;=0,Deník!$R34&lt;=1),"BE",Deník!$R34),""),"")</f>
        <v/>
      </c>
      <c r="AX34" s="63" t="str">
        <f>IF(Deník!$D34&lt;&gt;"",IF(AND(Deník!$D34&gt;=AX$2,Deník!$D34&lt;=AX$3),IF(AND(Deník!$R34&gt;=0,Deník!$R34&lt;=1),"BE",Deník!$R34),""),"")</f>
        <v/>
      </c>
      <c r="AY34" s="63" t="str">
        <f>IF(Deník!$D34&lt;&gt;"",IF(AND(Deník!$D34&gt;=AY$2,Deník!$D34&lt;=AY$3),IF(AND(Deník!$R34&gt;=0,Deník!$R34&lt;=1),"BE",Deník!$R34),""),"")</f>
        <v/>
      </c>
      <c r="AZ34" s="63" t="str">
        <f>IF(Deník!$D34&lt;&gt;"",IF(AND(Deník!$D34&gt;=AZ$2,Deník!$D34&lt;=AZ$3),IF(AND(Deník!$R34&gt;=0,Deník!$R34&lt;=1),"BE",Deník!$R34),""),"")</f>
        <v/>
      </c>
      <c r="BA34" s="63">
        <f>IF(Deník!$D34&lt;&gt;"",IF(AND(Deník!$D34&gt;=BA$2,Deník!$D34&lt;=BA$3),IF(AND(Deník!$R34&gt;=0,Deník!$R34&lt;=1),"BE",Deník!$R34),""),"")</f>
        <v>20.900000000001455</v>
      </c>
      <c r="BB34" s="63" t="str">
        <f>IF(Deník!$D34&lt;&gt;"",IF(AND(Deník!$D34&gt;=BB$2,Deník!$D34&lt;=BB$3),IF(AND(Deník!$R34&gt;=0,Deník!$R34&lt;=1),"BE",Deník!$R34),""),"")</f>
        <v/>
      </c>
      <c r="BC34" s="71" t="str">
        <f>IF(Deník!$D34&lt;&gt;"",IF(AND(Deník!$D34&gt;=BC$2,Deník!$D34&lt;=BC$3),IF(AND(Deník!$R34&gt;=0,Deník!$R34&lt;=1),"BE",Deník!$R34),""),"")</f>
        <v/>
      </c>
      <c r="BD34" s="20">
        <f>IF(Deník!$J35="S",(Deník!$M35-Deník!$K35),IF(Deník!$J35="L",(Deník!$K35-Deník!$M35),""))</f>
        <v>2.5899999999998702E-3</v>
      </c>
      <c r="BE34" s="20">
        <f>IF(Deník!$J35="S",(Deník!$K35-Deník!$O35),IF(Deník!$J35="L",(Deník!$O35-Deník!$K35),""))</f>
        <v>5.6500000000001549E-3</v>
      </c>
      <c r="BF34" s="20">
        <f>IF(Deník!$J35="S",(Deník!$K35-Deník!$L35),IF(Deník!$J35="L",(Deník!$L35-Deník!$K35),""))</f>
        <v>5.6500000000001549E-3</v>
      </c>
      <c r="BG34" s="20">
        <f>IF(Deník!$J35="S",(Deník!$K35-Deník!$S35),IF(Deník!$J35="L",(Deník!$S35-Deník!$K35),""))</f>
        <v>-3.4000000000000696E-4</v>
      </c>
      <c r="BH34" s="20">
        <f>IF(Deník!$J35="S",(Deník!$K35-Deník!$U35),IF(Deník!$J35="L",(Deník!$U35-Deník!$K35),""))</f>
        <v>1.1350000000000193E-2</v>
      </c>
      <c r="BI34" s="20">
        <f>IF(Deník!$R34&gt;1,Deník!$R34,"")</f>
        <v>20.900000000001455</v>
      </c>
      <c r="BJ34" s="20" t="str">
        <f>IF(Deník!$R34&lt;0,Deník!$R34,"")</f>
        <v/>
      </c>
      <c r="BK34" s="17"/>
      <c r="BM34" s="233">
        <f>IF(Deník!$R34&lt;&gt;"",IF(Deník!$Y34=Statistika!$F$78,IF(AND(Deník!$R34&gt;=0,Deník!$R34&lt;=1),"BE",Deník!$R34),""),"")</f>
        <v>20.900000000001455</v>
      </c>
      <c r="BN34" s="233" t="str">
        <f>IF(Deník!$R34&lt;&gt;"",IF(Deník!$Y34=Statistika!$F$79,IF(AND(Deník!$R34&gt;=0,Deník!$R34&lt;=1),"BE",Deník!$R34),""),"")</f>
        <v/>
      </c>
      <c r="BO34" s="233" t="str">
        <f>IF(Deník!$R34&lt;&gt;"",IF(Deník!$Y34=Statistika!$F$80,IF(AND(Deník!$R34&gt;=0,Deník!$R34&lt;=1),"BE",Deník!$R34),""),"")</f>
        <v/>
      </c>
      <c r="BP34" s="233" t="str">
        <f>IF(Deník!$R34&lt;&gt;"",IF(Deník!$Y34=Statistika!$F$81,IF(AND(Deník!$R34&gt;=0,Deník!$R34&lt;=1),"BE",Deník!$R34),""),"")</f>
        <v/>
      </c>
      <c r="BQ34" s="233" t="str">
        <f>IF(Deník!$R34&lt;&gt;"",IF(Deník!$Y34=Statistika!$F$82,IF(AND(Deník!$R34&gt;=0,Deník!$R34&lt;=1),"BE",Deník!$R34),""),"")</f>
        <v/>
      </c>
      <c r="BR34" s="233" t="str">
        <f>IF(Deník!$R34&lt;&gt;"",IF(Deník!$Y34=Statistika!$F$83,IF(AND(Deník!$R34&gt;=0,Deník!$R34&lt;=1),"BE",Deník!$R34),""),"")</f>
        <v/>
      </c>
      <c r="BS34" s="233" t="str">
        <f>IF(Deník!$R34&lt;&gt;"",IF(Deník!$Y34=Statistika!$F$84,IF(AND(Deník!$R34&gt;=0,Deník!$R34&lt;=1),"BE",Deník!$R34),""),"")</f>
        <v/>
      </c>
      <c r="BT34" s="233" t="str">
        <f>IF(Deník!$R34&lt;&gt;"",IF(Deník!$Y34=Statistika!$F$85,IF(AND(Deník!$R34&gt;=0,Deník!$R34&lt;=1),"BE",Deník!$R34),""),"")</f>
        <v/>
      </c>
      <c r="BU34" s="233" t="str">
        <f>IF(Deník!$R34&lt;&gt;"",IF(Deník!$Y34=Statistika!$F$86,IF(AND(Deník!$R34&gt;=0,Deník!$R34&lt;=1),"BE",Deník!$R34),""),"")</f>
        <v/>
      </c>
      <c r="BV34" s="233" t="str">
        <f>IF(Deník!$R34&lt;&gt;"",IF(Deník!$Y34=Statistika!$F$87,IF(AND(Deník!$R34&gt;=0,Deník!$R34&lt;=1),"BE",Deník!$R34),""),"")</f>
        <v/>
      </c>
      <c r="BW34" s="233" t="str">
        <f>IF(Deník!$R34&lt;&gt;"",IF(Deník!$Y34=Statistika!$F$88,IF(AND(Deník!$R34&gt;=0,Deník!$R34&lt;=1),"BE",Deník!$R34),""),"")</f>
        <v/>
      </c>
      <c r="BX34" s="233" t="str">
        <f>IF(Deník!$R34&lt;&gt;"",IF(Deník!$Y34=Statistika!$F$89,IF(AND(Deník!$R34&gt;=0,Deník!$R34&lt;=1),"BE",Deník!$R34),""),"")</f>
        <v/>
      </c>
      <c r="BY34" s="233" t="str">
        <f>IF(Deník!$R34&lt;&gt;"",IF(Deník!$Y34=Statistika!$F$90,IF(AND(Deník!$R34&gt;=0,Deník!$R34&lt;=1),"BE",Deník!$R34),""),"")</f>
        <v/>
      </c>
      <c r="BZ34" s="233" t="str">
        <f>IF(Deník!$R34&lt;&gt;"",IF(Deník!$Y34=Statistika!$F$91,IF(AND(Deník!$R34&gt;=0,Deník!$R34&lt;=1),"BE",Deník!$R34),""),"")</f>
        <v/>
      </c>
      <c r="CA34" s="233"/>
      <c r="CB34" s="233" t="str">
        <f>IF(Deník!$R34&lt;&gt;"",IF(Deník!$AB34="SL",IF(AND(Deník!$R34&gt;=0,Deník!$R34&lt;=1),"BE",Deník!$R34),""),"")</f>
        <v/>
      </c>
      <c r="CC34" s="233" t="str">
        <f>IF(Deník!$R34&lt;&gt;"",IF(Deník!$AB34="BE10",IF(AND(Deník!$R34&gt;=0,Deník!$R34&lt;=1),"BE",Deník!$R34),""),"")</f>
        <v/>
      </c>
      <c r="CD34" s="233" t="str">
        <f>IF(Deník!$R34&lt;&gt;"",IF(Deník!$AB34="BE15",IF(AND(Deník!$R34&gt;=0,Deník!$R34&lt;=1),"BE",Deník!$R34),""),"")</f>
        <v/>
      </c>
      <c r="CE34" s="233" t="str">
        <f>IF(Deník!$R34&lt;&gt;"",IF(Deník!$AB34="BE20",IF(AND(Deník!$R34&gt;=0,Deník!$R34&lt;=1),"BE",Deník!$R34),""),"")</f>
        <v/>
      </c>
      <c r="CF34" s="233">
        <f>IF(Deník!$R34&lt;&gt;"",IF(Deník!$AB34="TP1",IF(AND(Deník!$R34&gt;=0,Deník!$R34&lt;=1),"BE",Deník!$R34),""),"")</f>
        <v>20.900000000001455</v>
      </c>
      <c r="CG34" s="233" t="str">
        <f>IF(Deník!$R34&lt;&gt;"",IF(Deník!$AB34="TP2",IF(AND(Deník!$R34&gt;=0,Deník!$R34&lt;=1),"BE",Deník!$R34),""),"")</f>
        <v/>
      </c>
      <c r="CH34" s="233" t="str">
        <f>IF(Deník!$R34&lt;&gt;"",IF(Deník!$AB34="TP3",IF(AND(Deník!$R34&gt;=0,Deník!$R34&lt;=1),"BE",Deník!$R34),""),"")</f>
        <v/>
      </c>
      <c r="CI34" s="233" t="str">
        <f>IF(Deník!$R34&lt;&gt;"",IF(Deník!$AB34="Trailing SL",IF(AND(Deník!$R34&gt;=0,Deník!$R34&lt;=1),"BE",Deník!$R34),""),"")</f>
        <v/>
      </c>
      <c r="CJ34" s="233" t="str">
        <f>IF(Deník!$R34&lt;&gt;"",IF(Deník!$AB34="Manual",IF(AND(Deník!$R34&gt;=0,Deník!$R34&lt;=1),"BE",Deník!$R34),""),"")</f>
        <v/>
      </c>
      <c r="CK34" s="233"/>
      <c r="CL34" s="233" t="str">
        <f>IF(Deník!$R34&lt;0,IF(Deník!$AC34=Statistika!$F$117,Deník!$R34,""),"")</f>
        <v/>
      </c>
      <c r="CM34" s="233" t="str">
        <f>IF(Deník!$R34&lt;0,IF(Deník!$AC34=Statistika!$F$118,Deník!$R34,""),"")</f>
        <v/>
      </c>
      <c r="CN34" s="233" t="str">
        <f>IF(Deník!$R34&lt;0,IF(Deník!$AC34=Statistika!$F$119,Deník!$R34,""),"")</f>
        <v/>
      </c>
      <c r="CO34" s="233" t="str">
        <f>IF(Deník!$R34&lt;0,IF(Deník!$AC34=Statistika!$F$120,Deník!$R34,""),"")</f>
        <v/>
      </c>
      <c r="CP34" s="233" t="str">
        <f>IF(Deník!$R34&lt;0,IF(Deník!$AC34=Statistika!$F$121,Deník!$R34,""),"")</f>
        <v/>
      </c>
      <c r="CQ34" s="233" t="str">
        <f>IF(Deník!$R34&lt;0,IF(Deník!$AC34=Statistika!$F$122,Deník!$R34,""),"")</f>
        <v/>
      </c>
      <c r="CR34" s="233" t="str">
        <f>IF(Deník!$R34&lt;0,IF(Deník!$AC34=Statistika!$F$123,Deník!$R34,""),"")</f>
        <v/>
      </c>
      <c r="CS34" s="233" t="str">
        <f>IF(Deník!$R34&lt;0,IF(Deník!$AC34=Statistika!$F$124,Deník!$R34,""),"")</f>
        <v/>
      </c>
      <c r="CT34" s="233" t="str">
        <f>IF(Deník!$R34&lt;0,IF(Deník!$AC34=Statistika!$F$125,Deník!$R34,""),"")</f>
        <v/>
      </c>
      <c r="CU34" s="233"/>
      <c r="CV34" s="233" t="str">
        <f>IF(Deník!$R34&lt;0,IF(Deník!$AD34=$CV$2,Deník!$R34,""),"")</f>
        <v/>
      </c>
      <c r="CW34" s="233" t="str">
        <f>IF(Deník!$R34&lt;0,IF(Deník!$AD34=$CW$2,Deník!$R34,""),"")</f>
        <v/>
      </c>
      <c r="CX34" s="233" t="str">
        <f>IF(Deník!$R34&lt;0,IF(Deník!$AD34=$CX$2,Deník!$R34,""),"")</f>
        <v/>
      </c>
      <c r="CY34" s="233" t="str">
        <f>IF(Deník!$R34&lt;0,IF(Deník!$AD34=$CY$2,Deník!$R34,""),"")</f>
        <v/>
      </c>
      <c r="CZ34" s="233" t="str">
        <f>IF(Deník!$R34&lt;0,IF(Deník!$AD34=$CZ$2,Deník!$R34,""),"")</f>
        <v/>
      </c>
      <c r="DL34" s="221">
        <f t="shared" si="5"/>
        <v>88596.869999999981</v>
      </c>
      <c r="DM34" s="220">
        <f t="shared" si="3"/>
        <v>-0.11403130000000017</v>
      </c>
      <c r="DO34" s="50">
        <f>Deník!W35</f>
        <v>1385.21</v>
      </c>
      <c r="DP34" s="102">
        <f>IF(AND(Deník!W35&gt;0),1,"")</f>
        <v>1</v>
      </c>
      <c r="DQ34" s="102" t="str">
        <f>IF(AND(Deník!W35&lt;=0),1,"")</f>
        <v/>
      </c>
      <c r="DR34" s="227"/>
      <c r="DS34" s="228"/>
      <c r="DT34" s="85"/>
      <c r="DU34" s="54" t="str">
        <f>IF(MONTH(Deník!$C34)=DU$2,Deník!$W34,"")</f>
        <v/>
      </c>
      <c r="DV34" s="222" t="str">
        <f>IF(MONTH(Deník!$C34)=DV$2,Deník!$W34,"")</f>
        <v/>
      </c>
      <c r="DW34" s="222" t="str">
        <f>IF(MONTH(Deník!$C34)=DW$2,Deník!$W34,"")</f>
        <v/>
      </c>
      <c r="DX34" s="222" t="str">
        <f>IF(MONTH(Deník!$C34)=DX$2,Deník!$W34,"")</f>
        <v/>
      </c>
      <c r="DY34" s="222" t="str">
        <f>IF(MONTH(Deník!$C34)=DY$2,Deník!$W34,"")</f>
        <v/>
      </c>
      <c r="DZ34" s="222">
        <f>IF(MONTH(Deník!$C34)=DZ$2,Deník!$W34,"")</f>
        <v>765.38</v>
      </c>
      <c r="EA34" s="222" t="str">
        <f>IF(MONTH(Deník!$C34)=EA$2,Deník!$W34,"")</f>
        <v/>
      </c>
      <c r="EB34" s="222" t="str">
        <f>IF(MONTH(Deník!$C34)=EB$2,Deník!$W34,"")</f>
        <v/>
      </c>
      <c r="EC34" s="222" t="str">
        <f>IF(MONTH(Deník!$C34)=EC$2,Deník!$W34,"")</f>
        <v/>
      </c>
      <c r="ED34" s="222" t="str">
        <f>IF(MONTH(Deník!$C34)=ED$2,Deník!$W34,"")</f>
        <v/>
      </c>
      <c r="EE34" s="222" t="str">
        <f>IF(MONTH(Deník!$C34)=EE$2,Deník!$W34,"")</f>
        <v/>
      </c>
      <c r="EF34" s="222" t="str">
        <f>IF(MONTH(Deník!$C34)=EF$2,Deník!$W34,"")</f>
        <v/>
      </c>
      <c r="EI34" s="600" t="str">
        <f>IF(Deník!$W34&lt;&gt;"",IF(Deník!$B34=Statistika!$F$63,Deník!$W34,""),"")</f>
        <v/>
      </c>
      <c r="EJ34" s="13" t="str">
        <f>IF(Deník!$W34&lt;&gt;"",IF(Deník!$B34=Statistika!$F$64,Deník!$W34,""),"")</f>
        <v/>
      </c>
      <c r="EK34" s="13" t="str">
        <f>IF(Deník!$W34&lt;&gt;"",IF(Deník!$B34=Statistika!$F$65,Deník!$W34,""),"")</f>
        <v/>
      </c>
      <c r="EL34" s="13" t="str">
        <f>IF(Deník!$W34&lt;&gt;"",IF(Deník!$B34=Statistika!$F$66,Deník!$W34,""),"")</f>
        <v/>
      </c>
      <c r="EM34" s="13" t="str">
        <f>IF(Deník!$W34&lt;&gt;"",IF(Deník!$B34=Statistika!$F$67,Deník!$W34,""),"")</f>
        <v/>
      </c>
      <c r="EN34" s="13" t="str">
        <f>IF(Deník!$W34&lt;&gt;"",IF(Deník!$B34=Statistika!$F$68,Deník!$W34,""),"")</f>
        <v/>
      </c>
      <c r="EO34" s="13">
        <f>IF(Deník!$W34&lt;&gt;"",IF(Deník!$B34=Statistika!$F$69,Deník!$W34,""),"")</f>
        <v>765.38</v>
      </c>
      <c r="EP34" s="601" t="str">
        <f>IF(Deník!$W34&lt;&gt;"",IF(Deník!$B34=Statistika!$F$70,Deník!$W34,""),"")</f>
        <v/>
      </c>
      <c r="EQ34" s="90"/>
      <c r="ER34" s="63" t="str">
        <f>IF(Deník!$W34&lt;&gt;"",IF(Deník!$J34="L",Deník!$W34,""),"")</f>
        <v/>
      </c>
      <c r="ES34" s="13">
        <f>IF(Deník!$W34&lt;&gt;"",IF(Deník!$J34="S",Deník!$W34,""),"")</f>
        <v>765.38</v>
      </c>
      <c r="ET34" s="95"/>
      <c r="EU34" s="88"/>
      <c r="EV34" s="63" t="str">
        <f>IF(WEEKDAY(Deník!$C34,2)=1,Deník!$W34,"")</f>
        <v/>
      </c>
      <c r="EW34" s="13">
        <f>IF(WEEKDAY(Deník!$C34,2)=2,Deník!$W34,"")</f>
        <v>765.38</v>
      </c>
      <c r="EX34" s="13" t="str">
        <f>IF(WEEKDAY(Deník!$C34,2)=3,Deník!$W34,"")</f>
        <v/>
      </c>
      <c r="EY34" s="13" t="str">
        <f>IF(WEEKDAY(Deník!$C34,2)=4,Deník!$W34,"")</f>
        <v/>
      </c>
      <c r="EZ34" s="60" t="str">
        <f>IF(WEEKDAY(Deník!$C34,2)=5,Deník!$W34,"")</f>
        <v/>
      </c>
      <c r="FA34" s="99"/>
      <c r="FB34" s="100">
        <f>Deník!D34</f>
        <v>0.78680555555555554</v>
      </c>
      <c r="FC34" s="63" t="str">
        <f>IF($FB34&lt;&gt;"",IF(AND($FB34&gt;=FC$2,$FB34&lt;=FC$3),Deník!$W34,""))</f>
        <v/>
      </c>
      <c r="FD34" s="63" t="str">
        <f>IF($FB34&lt;&gt;"",IF(AND($FB34&gt;=FD$2,$FB34&lt;=FD$3),Deník!$W34,""))</f>
        <v/>
      </c>
      <c r="FE34" s="63" t="str">
        <f>IF($FB34&lt;&gt;"",IF(AND($FB34&gt;=FE$2,$FB34&lt;=FE$3),Deník!$W34,""))</f>
        <v/>
      </c>
      <c r="FF34" s="63" t="str">
        <f>IF($FB34&lt;&gt;"",IF(AND($FB34&gt;=FF$2,$FB34&lt;=FF$3),Deník!$W34,""))</f>
        <v/>
      </c>
      <c r="FG34" s="63" t="str">
        <f>IF($FB34&lt;&gt;"",IF(AND($FB34&gt;=FG$2,$FB34&lt;=FG$3),Deník!$W34,""))</f>
        <v/>
      </c>
      <c r="FH34" s="63" t="str">
        <f>IF($FB34&lt;&gt;"",IF(AND($FB34&gt;=FH$2,$FB34&lt;=FH$3),Deník!$W34,""))</f>
        <v/>
      </c>
      <c r="FI34" s="63" t="str">
        <f>IF($FB34&lt;&gt;"",IF(AND($FB34&gt;=FI$2,$FB34&lt;=FI$3),Deník!$W34,""))</f>
        <v/>
      </c>
      <c r="FJ34" s="63" t="str">
        <f>IF($FB34&lt;&gt;"",IF(AND($FB34&gt;=FJ$2,$FB34&lt;=FJ$3),Deník!$W34,""))</f>
        <v/>
      </c>
      <c r="FK34" s="63">
        <f>IF($FB34&lt;&gt;"",IF(AND($FB34&gt;=FK$2,$FB34&lt;=FK$3),Deník!$W34,""))</f>
        <v>765.38</v>
      </c>
      <c r="FL34" s="63" t="str">
        <f>IF($FB34&lt;&gt;"",IF(AND($FB34&gt;=FL$2,$FB34&lt;=FL$3),Deník!$W34,""))</f>
        <v/>
      </c>
      <c r="FM34" s="63" t="str">
        <f>IF($FB34&lt;&gt;"",IF(AND($FB34&gt;=FM$2,$FB34&lt;=FM$3),Deník!$W34,""))</f>
        <v/>
      </c>
      <c r="FN34" s="13"/>
      <c r="FO34" s="20">
        <f>IF(Deník!$W34&gt;1,Deník!$W34,"")</f>
        <v>765.38</v>
      </c>
      <c r="FP34" s="20" t="str">
        <f>IF(Deník!$W34&lt;0,Deník!$W34,"")</f>
        <v/>
      </c>
      <c r="FQ34" s="17"/>
      <c r="FS34" s="233"/>
      <c r="FT34" s="233">
        <f>IF(Deník!$W34&lt;&gt;"",IF(Deník!$Y34=Statistika!$F$78,Deník!$W34,""),"")</f>
        <v>765.38</v>
      </c>
      <c r="FU34" s="233" t="str">
        <f>IF(Deník!$W34&lt;&gt;"",IF(Deník!$Y34=Statistika!$F$79,Deník!$W34,""),"")</f>
        <v/>
      </c>
      <c r="FV34" s="233" t="str">
        <f>IF(Deník!$W34&lt;&gt;"",IF(Deník!$Y34=Statistika!$F$80,Deník!$W34,""),"")</f>
        <v/>
      </c>
      <c r="FW34" s="233" t="str">
        <f>IF(Deník!$W34&lt;&gt;"",IF(Deník!$Y34=Statistika!$F$81,Deník!$W34,""),"")</f>
        <v/>
      </c>
      <c r="FX34" s="233" t="str">
        <f>IF(Deník!$W34&lt;&gt;"",IF(Deník!$Y34=Statistika!$F$82,Deník!$W34,""),"")</f>
        <v/>
      </c>
      <c r="FY34" s="233" t="str">
        <f>IF(Deník!$W34&lt;&gt;"",IF(Deník!$Y34=Statistika!$F$83,Deník!$W34,""),"")</f>
        <v/>
      </c>
      <c r="FZ34" s="233" t="str">
        <f>IF(Deník!$W34&lt;&gt;"",IF(Deník!$Y34=Statistika!$F$84,Deník!$W34,""),"")</f>
        <v/>
      </c>
      <c r="GA34" s="233" t="str">
        <f>IF(Deník!$W34&lt;&gt;"",IF(Deník!$Y34=Statistika!$F$85,Deník!$W34,""),"")</f>
        <v/>
      </c>
      <c r="GB34" s="233" t="str">
        <f>IF(Deník!$W34&lt;&gt;"",IF(Deník!$Y34=Statistika!$F$86,Deník!$W34,""),"")</f>
        <v/>
      </c>
      <c r="GC34" s="233" t="str">
        <f>IF(Deník!$W34&lt;&gt;"",IF(Deník!$Y34=Statistika!$F$87,Deník!$W34,""),"")</f>
        <v/>
      </c>
      <c r="GD34" s="233" t="str">
        <f>IF(Deník!$W34&lt;&gt;"",IF(Deník!$Y34=Statistika!$F$88,Deník!$W34,""),"")</f>
        <v/>
      </c>
      <c r="GE34" s="233" t="str">
        <f>IF(Deník!$W34&lt;&gt;"",IF(Deník!$Y34=Statistika!$F$89,Deník!$W34,""),"")</f>
        <v/>
      </c>
      <c r="GF34" s="233" t="str">
        <f>IF(Deník!$W34&lt;&gt;"",IF(Deník!$Y34=Statistika!$F$90,Deník!$W34,""),"")</f>
        <v/>
      </c>
      <c r="GG34" s="233" t="str">
        <f>IF(Deník!$W34&lt;&gt;"",IF(Deník!$Y34=Statistika!$F$91,Deník!$W34,""),"")</f>
        <v/>
      </c>
      <c r="GH34" s="233"/>
      <c r="GI34" s="233" t="str">
        <f>IF(Deník!$W34&lt;&gt;"",IF(Deník!$AB34=Statistika!$L$100,Deník!$W34,""),"")</f>
        <v/>
      </c>
      <c r="GJ34" s="233" t="str">
        <f>IF(Deník!$W34&lt;&gt;"",IF(Deník!$AB34=Statistika!$L$101,Deník!$W34,""),"")</f>
        <v/>
      </c>
      <c r="GK34" s="233" t="str">
        <f>IF(Deník!$W34&lt;&gt;"",IF(Deník!$AB34=Statistika!$L$102,Deník!$W34,""),"")</f>
        <v/>
      </c>
      <c r="GL34" s="233" t="str">
        <f>IF(Deník!$W34&lt;&gt;"",IF(Deník!$AB34=Statistika!$L$103,Deník!$W34,""),"")</f>
        <v/>
      </c>
      <c r="GM34" s="233">
        <f>IF(Deník!$W34&lt;&gt;"",IF(Deník!$AB34=Statistika!$L$104,Deník!$W34,""),"")</f>
        <v>765.38</v>
      </c>
      <c r="GN34" s="233" t="str">
        <f>IF(Deník!$W34&lt;&gt;"",IF(Deník!$AB34=Statistika!$L$105,Deník!$W34,""),"")</f>
        <v/>
      </c>
      <c r="GO34" s="233" t="str">
        <f>IF(Deník!$W34&lt;&gt;"",IF(Deník!$AB34=Statistika!$L$106,Deník!$W34,""),"")</f>
        <v/>
      </c>
      <c r="GP34" s="233" t="str">
        <f>IF(Deník!$W34&lt;&gt;"",IF(Deník!$AB34=Statistika!$L$107,Deník!$W34,""),"")</f>
        <v/>
      </c>
      <c r="GQ34" s="233" t="str">
        <f>IF(Deník!$W34&lt;&gt;"",IF(Deník!$AB34=Statistika!$L$108,Deník!$W34,""),"")</f>
        <v/>
      </c>
      <c r="GS34" s="233" t="str">
        <f>IF(Deník!$W34&lt;0,IF(Deník!$AC34=Statistika!$F$117,Deník!$W34,""),"")</f>
        <v/>
      </c>
      <c r="GT34" s="233" t="str">
        <f>IF(Deník!$W34&lt;0,IF(Deník!$AC34=Statistika!$F$118,Deník!$W34,""),"")</f>
        <v/>
      </c>
      <c r="GU34" s="233" t="str">
        <f>IF(Deník!$W34&lt;0,IF(Deník!$AC34=Statistika!$F$119,Deník!$W34,""),"")</f>
        <v/>
      </c>
      <c r="GV34" s="233" t="str">
        <f>IF(Deník!$W34&lt;0,IF(Deník!$AC34=Statistika!$F$120,Deník!$W34,""),"")</f>
        <v/>
      </c>
      <c r="GW34" s="233" t="str">
        <f>IF(Deník!$W34&lt;0,IF(Deník!$AC34=Statistika!$F$121,Deník!$W34,""),"")</f>
        <v/>
      </c>
      <c r="GX34" s="233" t="str">
        <f>IF(Deník!$W34&lt;0,IF(Deník!$AC34=Statistika!$F$122,Deník!$W34,""),"")</f>
        <v/>
      </c>
      <c r="GY34" s="233" t="str">
        <f>IF(Deník!$W34&lt;0,IF(Deník!$AC34=Statistika!$F$123,Deník!$W34,""),"")</f>
        <v/>
      </c>
      <c r="GZ34" s="233" t="str">
        <f>IF(Deník!$W34&lt;0,IF(Deník!$AC34=Statistika!$F$124,Deník!$W34,""),"")</f>
        <v/>
      </c>
      <c r="HA34" s="233" t="str">
        <f>IF(Deník!$W34&lt;0,IF(Deník!$AC34=Statistika!$F$125,Deník!$W34,""),"")</f>
        <v/>
      </c>
      <c r="HC34" s="233" t="str">
        <f>IF(Deník!$W34&lt;0,IF(Deník!$AD34=Statistika!$F$133,Deník!$W34,""),"")</f>
        <v/>
      </c>
      <c r="HD34" s="233" t="str">
        <f>IF(Deník!$W34&lt;0,IF(Deník!$AD34=Statistika!$F$134,Deník!$W34,""),"")</f>
        <v/>
      </c>
      <c r="HE34" s="233" t="str">
        <f>IF(Deník!$W34&lt;0,IF(Deník!$AD34=Statistika!$F$135,Deník!$W34,""),"")</f>
        <v/>
      </c>
      <c r="HF34" s="233" t="str">
        <f>IF(Deník!$W34&lt;0,IF(Deník!$AD34=Statistika!$F$136,Deník!$W34,""),"")</f>
        <v/>
      </c>
      <c r="HG34" s="233" t="str">
        <f>IF(Deník!$W34&lt;0,IF(Deník!$AD34=Statistika!$F$137,Deník!$W34,""),"")</f>
        <v/>
      </c>
      <c r="ID34" s="8">
        <f>Tabulka4[[#This Row],[Sloupec3]]</f>
        <v>42185</v>
      </c>
      <c r="IE34" s="17" t="str">
        <f>IF(AND([1]Deník!$C34&gt;='[1]Měsíční shrnutí'!$D$1,[1]Deník!$C34&lt;='[1]Měsíční shrnutí'!$F$1),[1]Deník!$X34,"")</f>
        <v/>
      </c>
      <c r="IF34" s="17"/>
      <c r="IG34" s="17"/>
    </row>
    <row r="35" spans="1:241">
      <c r="A35" s="8">
        <f>Deník!C36</f>
        <v>42191</v>
      </c>
      <c r="B35" s="50">
        <f>Deník!R36</f>
        <v>140.60000000000036</v>
      </c>
      <c r="C35" s="102">
        <f>IF(AND(Deník!R36&gt;1,Deník!R36&lt;&gt;""),1,"")</f>
        <v>1</v>
      </c>
      <c r="D35" s="102" t="str">
        <f>IF(AND(Deník!R36&lt;=0,Deník!R36&lt;&gt;""),1,"")</f>
        <v/>
      </c>
      <c r="E35" s="103" t="str">
        <f>IF(AND(Deník!R36&gt;=0,Deník!R36&lt;=1),1,"")</f>
        <v/>
      </c>
      <c r="F35" s="79">
        <f>IF(Deník!R36&lt;&gt;"",Deník!R36+F34,"")</f>
        <v>-177.09999999999388</v>
      </c>
      <c r="G35" s="85"/>
      <c r="H35" s="54" t="str">
        <f>IF(MONTH(Deník!$C35)=H$2,IF(AND(Deník!$R35&gt;=0,Deník!$R35&lt;=1),"BE",Deník!$R35),"")</f>
        <v/>
      </c>
      <c r="I35" s="11" t="str">
        <f>IF(MONTH(Deník!$C35)=I$2,IF(AND(Deník!$R35&gt;=0,Deník!$R35&lt;=1),"BE",Deník!$R35),"")</f>
        <v/>
      </c>
      <c r="J35" s="11" t="str">
        <f>IF(MONTH(Deník!$C35)=J$2,IF(AND(Deník!$R35&gt;=0,Deník!$R35&lt;=1),"BE",Deník!$R35),"")</f>
        <v/>
      </c>
      <c r="K35" s="11" t="str">
        <f>IF(MONTH(Deník!$C35)=K$2,IF(AND(Deník!$R35&gt;=0,Deník!$R35&lt;=1),"BE",Deník!$R35),"")</f>
        <v/>
      </c>
      <c r="L35" s="11" t="str">
        <f>IF(MONTH(Deník!$C35)=L$2,IF(AND(Deník!$R35&gt;=0,Deník!$R35&lt;=1),"BE",Deník!$R35),"")</f>
        <v/>
      </c>
      <c r="M35" s="11" t="str">
        <f>IF(MONTH(Deník!$C35)=M$2,IF(AND(Deník!$R35&gt;=0,Deník!$R35&lt;=1),"BE",Deník!$R35),"")</f>
        <v/>
      </c>
      <c r="N35" s="11">
        <f>IF(MONTH(Deník!$C35)=N$2,IF(AND(Deník!$R35&gt;=0,Deník!$R35&lt;=1),"BE",Deník!$R35),"")</f>
        <v>56.500000000001549</v>
      </c>
      <c r="O35" s="11" t="str">
        <f>IF(MONTH(Deník!$C35)=O$2,IF(AND(Deník!$R35&gt;=0,Deník!$R35&lt;=1),"BE",Deník!$R35),"")</f>
        <v/>
      </c>
      <c r="P35" s="11" t="str">
        <f>IF(MONTH(Deník!$C35)=P$2,IF(AND(Deník!$R35&gt;=0,Deník!$R35&lt;=1),"BE",Deník!$R35),"")</f>
        <v/>
      </c>
      <c r="Q35" s="11" t="str">
        <f>IF(MONTH(Deník!$C35)=Q$2,IF(AND(Deník!$R35&gt;=0,Deník!$R35&lt;=1),"BE",Deník!$R35),"")</f>
        <v/>
      </c>
      <c r="R35" s="11" t="str">
        <f>IF(MONTH(Deník!$C35)=R$2,IF(AND(Deník!$R35&gt;=0,Deník!$R35&lt;=1),"BE",Deník!$R35),"")</f>
        <v/>
      </c>
      <c r="S35" s="57" t="str">
        <f>IF(MONTH(Deník!$C35)=S$2,IF(AND(Deník!$R35&gt;=0,Deník!$R35&lt;=1),"BE",Deník!$R35),"")</f>
        <v/>
      </c>
      <c r="U35" s="12"/>
      <c r="V35" s="12"/>
      <c r="X35" s="600">
        <f>IF(Deník!$R35&lt;&gt;"",IF(Deník!$B35=Statistika!$F$63,IF(AND(Deník!$R35&gt;=0,Deník!$R35&lt;=1),"BE",Deník!$R35),""),"")</f>
        <v>56.500000000001549</v>
      </c>
      <c r="Y35" s="13" t="str">
        <f>IF(Deník!$R35&lt;&gt;"",IF(Deník!$B35=Statistika!$F$64,IF(AND(Deník!$R35&gt;=0,Deník!$R35&lt;=1),"BE",Deník!$R35),""),"")</f>
        <v/>
      </c>
      <c r="Z35" s="13" t="str">
        <f>IF(Deník!$R35&lt;&gt;"",IF(Deník!$B35=Statistika!$F$65,IF(AND(Deník!$R35&gt;=0,Deník!$R35&lt;=1),"BE",Deník!$R35),""),"")</f>
        <v/>
      </c>
      <c r="AA35" s="13" t="str">
        <f>IF(Deník!$R35&lt;&gt;"",IF(Deník!$B35=Statistika!$F$66,IF(AND(Deník!$R35&gt;=0,Deník!$R35&lt;=1),"BE",Deník!$R35),""),"")</f>
        <v/>
      </c>
      <c r="AB35" s="13" t="str">
        <f>IF(Deník!$R35&lt;&gt;"",IF(Deník!$B35=Statistika!$F$67,IF(AND(Deník!$R35&gt;=0,Deník!$R35&lt;=1),"BE",Deník!$R35),""),"")</f>
        <v/>
      </c>
      <c r="AC35" s="13" t="str">
        <f>IF(Deník!$R35&lt;&gt;"",IF(Deník!$B35=Statistika!$F$68,IF(AND(Deník!$R35&gt;=0,Deník!$R35&lt;=1),"BE",Deník!$R35),""),"")</f>
        <v/>
      </c>
      <c r="AD35" s="13" t="str">
        <f>IF(Deník!$R35&lt;&gt;"",IF(Deník!$B35=Statistika!$F$69,IF(AND(Deník!$R35&gt;=0,Deník!$R35&lt;=1),"BE",Deník!$R35),""),"")</f>
        <v/>
      </c>
      <c r="AE35" s="601" t="str">
        <f>IF(Deník!$R35&lt;&gt;"",IF(Deník!$B35=Statistika!$F$70,IF(AND(Deník!$R35&gt;=0,Deník!$R35&lt;=1),"BE",Deník!$R35),""),"")</f>
        <v/>
      </c>
      <c r="AF35" s="90"/>
      <c r="AG35" s="63">
        <f>IF(Deník!$R35&lt;&gt;"",IF(Deník!$J35="L",IF(AND(Deník!$R35&gt;=0,Deník!$R35&lt;=1),"BE",Deník!$R35),""),"")</f>
        <v>56.500000000001549</v>
      </c>
      <c r="AH35" s="13" t="str">
        <f>IF(Deník!$R35&lt;&gt;"",IF(Deník!$J35="S",IF(AND(Deník!$R35&gt;=0,Deník!$R35&lt;=1),"BE",Deník!$R35),""),"")</f>
        <v/>
      </c>
      <c r="AI35" s="95"/>
      <c r="AJ35" s="71">
        <f>IF(Deník!N36&lt;&gt;"",Deník!N36*-1,"")</f>
        <v>-104.60000000000036</v>
      </c>
      <c r="AK35" s="88"/>
      <c r="AL35" s="63" t="str">
        <f>IF(WEEKDAY(Deník!$C35,2)=1,IF(AND(Deník!$R35&gt;=0,Deník!$R35&lt;=1),"BE",Deník!$R35),"")</f>
        <v/>
      </c>
      <c r="AM35" s="13" t="str">
        <f>IF(WEEKDAY(Deník!$C35,2)=2,IF(AND(Deník!$R35&gt;=0,Deník!$R35&lt;=1),"BE",Deník!$R35),"")</f>
        <v/>
      </c>
      <c r="AN35" s="13" t="str">
        <f>IF(WEEKDAY(Deník!$C35,2)=3,IF(AND(Deník!$R35&gt;=0,Deník!$R35&lt;=1),"BE",Deník!$R35),"")</f>
        <v/>
      </c>
      <c r="AO35" s="13" t="str">
        <f>IF(WEEKDAY(Deník!$C35,2)=4,IF(AND(Deník!$R35&gt;=0,Deník!$R35&lt;=1),"BE",Deník!$R35),"")</f>
        <v/>
      </c>
      <c r="AP35" s="60" t="str">
        <f>IF(WEEKDAY(Deník!$C35,2)=5,IF(AND(Deník!$R35&gt;=0,Deník!$R35&lt;=1),"BE",Deník!$R35),"")</f>
        <v/>
      </c>
      <c r="AQ35" s="99"/>
      <c r="AR35" s="100">
        <f>Deník!D35</f>
        <v>0.99791666666666667</v>
      </c>
      <c r="AS35" s="63" t="str">
        <f>IF(Deník!$D35&lt;&gt;"",IF(AND(Deník!$D35&gt;=AS$2,Deník!$D35&lt;=AS$3),IF(AND(Deník!$R35&gt;=0,Deník!$R35&lt;=1),"BE",Deník!$R35),""),"")</f>
        <v/>
      </c>
      <c r="AT35" s="63" t="str">
        <f>IF(Deník!$D35&lt;&gt;"",IF(AND(Deník!$D35&gt;=AT$2,Deník!$D35&lt;=AT$3),IF(AND(Deník!$R35&gt;=0,Deník!$R35&lt;=1),"BE",Deník!$R35),""),"")</f>
        <v/>
      </c>
      <c r="AU35" s="63" t="str">
        <f>IF(Deník!$D35&lt;&gt;"",IF(AND(Deník!$D35&gt;=AU$2,Deník!$D35&lt;=AU$3),IF(AND(Deník!$R35&gt;=0,Deník!$R35&lt;=1),"BE",Deník!$R35),""),"")</f>
        <v/>
      </c>
      <c r="AV35" s="63" t="str">
        <f>IF(Deník!$D35&lt;&gt;"",IF(AND(Deník!$D35&gt;=AV$2,Deník!$D35&lt;=AV$3),IF(AND(Deník!$R35&gt;=0,Deník!$R35&lt;=1),"BE",Deník!$R35),""),"")</f>
        <v/>
      </c>
      <c r="AW35" s="63" t="str">
        <f>IF(Deník!$D35&lt;&gt;"",IF(AND(Deník!$D35&gt;=AW$2,Deník!$D35&lt;=AW$3),IF(AND(Deník!$R35&gt;=0,Deník!$R35&lt;=1),"BE",Deník!$R35),""),"")</f>
        <v/>
      </c>
      <c r="AX35" s="63" t="str">
        <f>IF(Deník!$D35&lt;&gt;"",IF(AND(Deník!$D35&gt;=AX$2,Deník!$D35&lt;=AX$3),IF(AND(Deník!$R35&gt;=0,Deník!$R35&lt;=1),"BE",Deník!$R35),""),"")</f>
        <v/>
      </c>
      <c r="AY35" s="63" t="str">
        <f>IF(Deník!$D35&lt;&gt;"",IF(AND(Deník!$D35&gt;=AY$2,Deník!$D35&lt;=AY$3),IF(AND(Deník!$R35&gt;=0,Deník!$R35&lt;=1),"BE",Deník!$R35),""),"")</f>
        <v/>
      </c>
      <c r="AZ35" s="63" t="str">
        <f>IF(Deník!$D35&lt;&gt;"",IF(AND(Deník!$D35&gt;=AZ$2,Deník!$D35&lt;=AZ$3),IF(AND(Deník!$R35&gt;=0,Deník!$R35&lt;=1),"BE",Deník!$R35),""),"")</f>
        <v/>
      </c>
      <c r="BA35" s="63" t="str">
        <f>IF(Deník!$D35&lt;&gt;"",IF(AND(Deník!$D35&gt;=BA$2,Deník!$D35&lt;=BA$3),IF(AND(Deník!$R35&gt;=0,Deník!$R35&lt;=1),"BE",Deník!$R35),""),"")</f>
        <v/>
      </c>
      <c r="BB35" s="63" t="str">
        <f>IF(Deník!$D35&lt;&gt;"",IF(AND(Deník!$D35&gt;=BB$2,Deník!$D35&lt;=BB$3),IF(AND(Deník!$R35&gt;=0,Deník!$R35&lt;=1),"BE",Deník!$R35),""),"")</f>
        <v/>
      </c>
      <c r="BC35" s="71">
        <f>IF(Deník!$D35&lt;&gt;"",IF(AND(Deník!$D35&gt;=BC$2,Deník!$D35&lt;=BC$3),IF(AND(Deník!$R35&gt;=0,Deník!$R35&lt;=1),"BE",Deník!$R35),""),"")</f>
        <v>56.500000000001549</v>
      </c>
      <c r="BD35" s="20">
        <f>IF(Deník!$J36="S",(Deník!$M36-Deník!$K36),IF(Deník!$J36="L",(Deník!$K36-Deník!$M36),""))</f>
        <v>104.60000000000036</v>
      </c>
      <c r="BE35" s="20">
        <f>IF(Deník!$J36="S",(Deník!$K36-Deník!$O36),IF(Deník!$J36="L",(Deník!$O36-Deník!$K36),""))</f>
        <v>140.60000000000036</v>
      </c>
      <c r="BF35" s="20">
        <f>IF(Deník!$J36="S",(Deník!$K36-Deník!$L36),IF(Deník!$J36="L",(Deník!$L36-Deník!$K36),""))</f>
        <v>140.60000000000036</v>
      </c>
      <c r="BG35" s="20">
        <f>IF(Deník!$J36="S",(Deník!$K36-Deník!$S36),IF(Deník!$J36="L",(Deník!$S36-Deník!$K36),""))</f>
        <v>-24.100000000000364</v>
      </c>
      <c r="BH35" s="20">
        <f>IF(Deník!$J36="S",(Deník!$K36-Deník!$U36),IF(Deník!$J36="L",(Deník!$U36-Deník!$K36),""))</f>
        <v>156.60000000000036</v>
      </c>
      <c r="BI35" s="20">
        <f>IF(Deník!$R35&gt;1,Deník!$R35,"")</f>
        <v>56.500000000001549</v>
      </c>
      <c r="BJ35" s="20" t="str">
        <f>IF(Deník!$R35&lt;0,Deník!$R35,"")</f>
        <v/>
      </c>
      <c r="BK35" s="17"/>
      <c r="BM35" s="233" t="str">
        <f>IF(Deník!$R35&lt;&gt;"",IF(Deník!$Y35=Statistika!$F$78,IF(AND(Deník!$R35&gt;=0,Deník!$R35&lt;=1),"BE",Deník!$R35),""),"")</f>
        <v/>
      </c>
      <c r="BN35" s="233" t="str">
        <f>IF(Deník!$R35&lt;&gt;"",IF(Deník!$Y35=Statistika!$F$79,IF(AND(Deník!$R35&gt;=0,Deník!$R35&lt;=1),"BE",Deník!$R35),""),"")</f>
        <v/>
      </c>
      <c r="BO35" s="233" t="str">
        <f>IF(Deník!$R35&lt;&gt;"",IF(Deník!$Y35=Statistika!$F$80,IF(AND(Deník!$R35&gt;=0,Deník!$R35&lt;=1),"BE",Deník!$R35),""),"")</f>
        <v/>
      </c>
      <c r="BP35" s="233" t="str">
        <f>IF(Deník!$R35&lt;&gt;"",IF(Deník!$Y35=Statistika!$F$81,IF(AND(Deník!$R35&gt;=0,Deník!$R35&lt;=1),"BE",Deník!$R35),""),"")</f>
        <v/>
      </c>
      <c r="BQ35" s="233" t="str">
        <f>IF(Deník!$R35&lt;&gt;"",IF(Deník!$Y35=Statistika!$F$82,IF(AND(Deník!$R35&gt;=0,Deník!$R35&lt;=1),"BE",Deník!$R35),""),"")</f>
        <v/>
      </c>
      <c r="BR35" s="233" t="str">
        <f>IF(Deník!$R35&lt;&gt;"",IF(Deník!$Y35=Statistika!$F$83,IF(AND(Deník!$R35&gt;=0,Deník!$R35&lt;=1),"BE",Deník!$R35),""),"")</f>
        <v/>
      </c>
      <c r="BS35" s="233" t="str">
        <f>IF(Deník!$R35&lt;&gt;"",IF(Deník!$Y35=Statistika!$F$84,IF(AND(Deník!$R35&gt;=0,Deník!$R35&lt;=1),"BE",Deník!$R35),""),"")</f>
        <v/>
      </c>
      <c r="BT35" s="233">
        <f>IF(Deník!$R35&lt;&gt;"",IF(Deník!$Y35=Statistika!$F$85,IF(AND(Deník!$R35&gt;=0,Deník!$R35&lt;=1),"BE",Deník!$R35),""),"")</f>
        <v>56.500000000001549</v>
      </c>
      <c r="BU35" s="233" t="str">
        <f>IF(Deník!$R35&lt;&gt;"",IF(Deník!$Y35=Statistika!$F$86,IF(AND(Deník!$R35&gt;=0,Deník!$R35&lt;=1),"BE",Deník!$R35),""),"")</f>
        <v/>
      </c>
      <c r="BV35" s="233" t="str">
        <f>IF(Deník!$R35&lt;&gt;"",IF(Deník!$Y35=Statistika!$F$87,IF(AND(Deník!$R35&gt;=0,Deník!$R35&lt;=1),"BE",Deník!$R35),""),"")</f>
        <v/>
      </c>
      <c r="BW35" s="233" t="str">
        <f>IF(Deník!$R35&lt;&gt;"",IF(Deník!$Y35=Statistika!$F$88,IF(AND(Deník!$R35&gt;=0,Deník!$R35&lt;=1),"BE",Deník!$R35),""),"")</f>
        <v/>
      </c>
      <c r="BX35" s="233" t="str">
        <f>IF(Deník!$R35&lt;&gt;"",IF(Deník!$Y35=Statistika!$F$89,IF(AND(Deník!$R35&gt;=0,Deník!$R35&lt;=1),"BE",Deník!$R35),""),"")</f>
        <v/>
      </c>
      <c r="BY35" s="233" t="str">
        <f>IF(Deník!$R35&lt;&gt;"",IF(Deník!$Y35=Statistika!$F$90,IF(AND(Deník!$R35&gt;=0,Deník!$R35&lt;=1),"BE",Deník!$R35),""),"")</f>
        <v/>
      </c>
      <c r="BZ35" s="233" t="str">
        <f>IF(Deník!$R35&lt;&gt;"",IF(Deník!$Y35=Statistika!$F$91,IF(AND(Deník!$R35&gt;=0,Deník!$R35&lt;=1),"BE",Deník!$R35),""),"")</f>
        <v/>
      </c>
      <c r="CA35" s="233"/>
      <c r="CB35" s="233" t="str">
        <f>IF(Deník!$R35&lt;&gt;"",IF(Deník!$AB35="SL",IF(AND(Deník!$R35&gt;=0,Deník!$R35&lt;=1),"BE",Deník!$R35),""),"")</f>
        <v/>
      </c>
      <c r="CC35" s="233" t="str">
        <f>IF(Deník!$R35&lt;&gt;"",IF(Deník!$AB35="BE10",IF(AND(Deník!$R35&gt;=0,Deník!$R35&lt;=1),"BE",Deník!$R35),""),"")</f>
        <v/>
      </c>
      <c r="CD35" s="233" t="str">
        <f>IF(Deník!$R35&lt;&gt;"",IF(Deník!$AB35="BE15",IF(AND(Deník!$R35&gt;=0,Deník!$R35&lt;=1),"BE",Deník!$R35),""),"")</f>
        <v/>
      </c>
      <c r="CE35" s="233" t="str">
        <f>IF(Deník!$R35&lt;&gt;"",IF(Deník!$AB35="BE20",IF(AND(Deník!$R35&gt;=0,Deník!$R35&lt;=1),"BE",Deník!$R35),""),"")</f>
        <v/>
      </c>
      <c r="CF35" s="233">
        <f>IF(Deník!$R35&lt;&gt;"",IF(Deník!$AB35="TP1",IF(AND(Deník!$R35&gt;=0,Deník!$R35&lt;=1),"BE",Deník!$R35),""),"")</f>
        <v>56.500000000001549</v>
      </c>
      <c r="CG35" s="233" t="str">
        <f>IF(Deník!$R35&lt;&gt;"",IF(Deník!$AB35="TP2",IF(AND(Deník!$R35&gt;=0,Deník!$R35&lt;=1),"BE",Deník!$R35),""),"")</f>
        <v/>
      </c>
      <c r="CH35" s="233" t="str">
        <f>IF(Deník!$R35&lt;&gt;"",IF(Deník!$AB35="TP3",IF(AND(Deník!$R35&gt;=0,Deník!$R35&lt;=1),"BE",Deník!$R35),""),"")</f>
        <v/>
      </c>
      <c r="CI35" s="233" t="str">
        <f>IF(Deník!$R35&lt;&gt;"",IF(Deník!$AB35="Trailing SL",IF(AND(Deník!$R35&gt;=0,Deník!$R35&lt;=1),"BE",Deník!$R35),""),"")</f>
        <v/>
      </c>
      <c r="CJ35" s="233" t="str">
        <f>IF(Deník!$R35&lt;&gt;"",IF(Deník!$AB35="Manual",IF(AND(Deník!$R35&gt;=0,Deník!$R35&lt;=1),"BE",Deník!$R35),""),"")</f>
        <v/>
      </c>
      <c r="CK35" s="233"/>
      <c r="CL35" s="233" t="str">
        <f>IF(Deník!$R35&lt;0,IF(Deník!$AC35=Statistika!$F$117,Deník!$R35,""),"")</f>
        <v/>
      </c>
      <c r="CM35" s="233" t="str">
        <f>IF(Deník!$R35&lt;0,IF(Deník!$AC35=Statistika!$F$118,Deník!$R35,""),"")</f>
        <v/>
      </c>
      <c r="CN35" s="233" t="str">
        <f>IF(Deník!$R35&lt;0,IF(Deník!$AC35=Statistika!$F$119,Deník!$R35,""),"")</f>
        <v/>
      </c>
      <c r="CO35" s="233" t="str">
        <f>IF(Deník!$R35&lt;0,IF(Deník!$AC35=Statistika!$F$120,Deník!$R35,""),"")</f>
        <v/>
      </c>
      <c r="CP35" s="233" t="str">
        <f>IF(Deník!$R35&lt;0,IF(Deník!$AC35=Statistika!$F$121,Deník!$R35,""),"")</f>
        <v/>
      </c>
      <c r="CQ35" s="233" t="str">
        <f>IF(Deník!$R35&lt;0,IF(Deník!$AC35=Statistika!$F$122,Deník!$R35,""),"")</f>
        <v/>
      </c>
      <c r="CR35" s="233" t="str">
        <f>IF(Deník!$R35&lt;0,IF(Deník!$AC35=Statistika!$F$123,Deník!$R35,""),"")</f>
        <v/>
      </c>
      <c r="CS35" s="233" t="str">
        <f>IF(Deník!$R35&lt;0,IF(Deník!$AC35=Statistika!$F$124,Deník!$R35,""),"")</f>
        <v/>
      </c>
      <c r="CT35" s="233" t="str">
        <f>IF(Deník!$R35&lt;0,IF(Deník!$AC35=Statistika!$F$125,Deník!$R35,""),"")</f>
        <v/>
      </c>
      <c r="CU35" s="233"/>
      <c r="CV35" s="233" t="str">
        <f>IF(Deník!$R35&lt;0,IF(Deník!$AD35=$CV$2,Deník!$R35,""),"")</f>
        <v/>
      </c>
      <c r="CW35" s="233" t="str">
        <f>IF(Deník!$R35&lt;0,IF(Deník!$AD35=$CW$2,Deník!$R35,""),"")</f>
        <v/>
      </c>
      <c r="CX35" s="233" t="str">
        <f>IF(Deník!$R35&lt;0,IF(Deník!$AD35=$CX$2,Deník!$R35,""),"")</f>
        <v/>
      </c>
      <c r="CY35" s="233" t="str">
        <f>IF(Deník!$R35&lt;0,IF(Deník!$AD35=$CY$2,Deník!$R35,""),"")</f>
        <v/>
      </c>
      <c r="CZ35" s="233" t="str">
        <f>IF(Deník!$R35&lt;0,IF(Deník!$AD35=$CZ$2,Deník!$R35,""),"")</f>
        <v/>
      </c>
      <c r="DL35" s="221">
        <f t="shared" si="5"/>
        <v>92410.359999999986</v>
      </c>
      <c r="DM35" s="220">
        <f t="shared" si="3"/>
        <v>-7.5896400000000086E-2</v>
      </c>
      <c r="DO35" s="50">
        <f>Deník!W36</f>
        <v>3813.49</v>
      </c>
      <c r="DP35" s="102">
        <f>IF(AND(Deník!W36&gt;0),1,"")</f>
        <v>1</v>
      </c>
      <c r="DQ35" s="102" t="str">
        <f>IF(AND(Deník!W36&lt;=0),1,"")</f>
        <v/>
      </c>
      <c r="DR35" s="227"/>
      <c r="DS35" s="228"/>
      <c r="DT35" s="85"/>
      <c r="DU35" s="54" t="str">
        <f>IF(MONTH(Deník!$C35)=DU$2,Deník!$W35,"")</f>
        <v/>
      </c>
      <c r="DV35" s="222" t="str">
        <f>IF(MONTH(Deník!$C35)=DV$2,Deník!$W35,"")</f>
        <v/>
      </c>
      <c r="DW35" s="222" t="str">
        <f>IF(MONTH(Deník!$C35)=DW$2,Deník!$W35,"")</f>
        <v/>
      </c>
      <c r="DX35" s="222" t="str">
        <f>IF(MONTH(Deník!$C35)=DX$2,Deník!$W35,"")</f>
        <v/>
      </c>
      <c r="DY35" s="222" t="str">
        <f>IF(MONTH(Deník!$C35)=DY$2,Deník!$W35,"")</f>
        <v/>
      </c>
      <c r="DZ35" s="222" t="str">
        <f>IF(MONTH(Deník!$C35)=DZ$2,Deník!$W35,"")</f>
        <v/>
      </c>
      <c r="EA35" s="222">
        <f>IF(MONTH(Deník!$C35)=EA$2,Deník!$W35,"")</f>
        <v>1385.21</v>
      </c>
      <c r="EB35" s="222" t="str">
        <f>IF(MONTH(Deník!$C35)=EB$2,Deník!$W35,"")</f>
        <v/>
      </c>
      <c r="EC35" s="222" t="str">
        <f>IF(MONTH(Deník!$C35)=EC$2,Deník!$W35,"")</f>
        <v/>
      </c>
      <c r="ED35" s="222" t="str">
        <f>IF(MONTH(Deník!$C35)=ED$2,Deník!$W35,"")</f>
        <v/>
      </c>
      <c r="EE35" s="222" t="str">
        <f>IF(MONTH(Deník!$C35)=EE$2,Deník!$W35,"")</f>
        <v/>
      </c>
      <c r="EF35" s="222" t="str">
        <f>IF(MONTH(Deník!$C35)=EF$2,Deník!$W35,"")</f>
        <v/>
      </c>
      <c r="EI35" s="600">
        <f>IF(Deník!$W35&lt;&gt;"",IF(Deník!$B35=Statistika!$F$63,Deník!$W35,""),"")</f>
        <v>1385.21</v>
      </c>
      <c r="EJ35" s="13" t="str">
        <f>IF(Deník!$W35&lt;&gt;"",IF(Deník!$B35=Statistika!$F$64,Deník!$W35,""),"")</f>
        <v/>
      </c>
      <c r="EK35" s="13" t="str">
        <f>IF(Deník!$W35&lt;&gt;"",IF(Deník!$B35=Statistika!$F$65,Deník!$W35,""),"")</f>
        <v/>
      </c>
      <c r="EL35" s="13" t="str">
        <f>IF(Deník!$W35&lt;&gt;"",IF(Deník!$B35=Statistika!$F$66,Deník!$W35,""),"")</f>
        <v/>
      </c>
      <c r="EM35" s="13" t="str">
        <f>IF(Deník!$W35&lt;&gt;"",IF(Deník!$B35=Statistika!$F$67,Deník!$W35,""),"")</f>
        <v/>
      </c>
      <c r="EN35" s="13" t="str">
        <f>IF(Deník!$W35&lt;&gt;"",IF(Deník!$B35=Statistika!$F$68,Deník!$W35,""),"")</f>
        <v/>
      </c>
      <c r="EO35" s="13" t="str">
        <f>IF(Deník!$W35&lt;&gt;"",IF(Deník!$B35=Statistika!$F$69,Deník!$W35,""),"")</f>
        <v/>
      </c>
      <c r="EP35" s="601" t="str">
        <f>IF(Deník!$W35&lt;&gt;"",IF(Deník!$B35=Statistika!$F$70,Deník!$W35,""),"")</f>
        <v/>
      </c>
      <c r="EQ35" s="90"/>
      <c r="ER35" s="63">
        <f>IF(Deník!$W35&lt;&gt;"",IF(Deník!$J35="L",Deník!$W35,""),"")</f>
        <v>1385.21</v>
      </c>
      <c r="ES35" s="13" t="str">
        <f>IF(Deník!$W35&lt;&gt;"",IF(Deník!$J35="S",Deník!$W35,""),"")</f>
        <v/>
      </c>
      <c r="ET35" s="95"/>
      <c r="EU35" s="88"/>
      <c r="EV35" s="63" t="str">
        <f>IF(WEEKDAY(Deník!$C35,2)=1,Deník!$W35,"")</f>
        <v/>
      </c>
      <c r="EW35" s="13" t="str">
        <f>IF(WEEKDAY(Deník!$C35,2)=2,Deník!$W35,"")</f>
        <v/>
      </c>
      <c r="EX35" s="13" t="str">
        <f>IF(WEEKDAY(Deník!$C35,2)=3,Deník!$W35,"")</f>
        <v/>
      </c>
      <c r="EY35" s="13" t="str">
        <f>IF(WEEKDAY(Deník!$C35,2)=4,Deník!$W35,"")</f>
        <v/>
      </c>
      <c r="EZ35" s="60" t="str">
        <f>IF(WEEKDAY(Deník!$C35,2)=5,Deník!$W35,"")</f>
        <v/>
      </c>
      <c r="FA35" s="99"/>
      <c r="FB35" s="100">
        <f>Deník!D35</f>
        <v>0.99791666666666667</v>
      </c>
      <c r="FC35" s="63" t="str">
        <f>IF($FB35&lt;&gt;"",IF(AND($FB35&gt;=FC$2,$FB35&lt;=FC$3),Deník!$W35,""))</f>
        <v/>
      </c>
      <c r="FD35" s="63" t="str">
        <f>IF($FB35&lt;&gt;"",IF(AND($FB35&gt;=FD$2,$FB35&lt;=FD$3),Deník!$W35,""))</f>
        <v/>
      </c>
      <c r="FE35" s="63" t="str">
        <f>IF($FB35&lt;&gt;"",IF(AND($FB35&gt;=FE$2,$FB35&lt;=FE$3),Deník!$W35,""))</f>
        <v/>
      </c>
      <c r="FF35" s="63" t="str">
        <f>IF($FB35&lt;&gt;"",IF(AND($FB35&gt;=FF$2,$FB35&lt;=FF$3),Deník!$W35,""))</f>
        <v/>
      </c>
      <c r="FG35" s="63" t="str">
        <f>IF($FB35&lt;&gt;"",IF(AND($FB35&gt;=FG$2,$FB35&lt;=FG$3),Deník!$W35,""))</f>
        <v/>
      </c>
      <c r="FH35" s="63" t="str">
        <f>IF($FB35&lt;&gt;"",IF(AND($FB35&gt;=FH$2,$FB35&lt;=FH$3),Deník!$W35,""))</f>
        <v/>
      </c>
      <c r="FI35" s="63" t="str">
        <f>IF($FB35&lt;&gt;"",IF(AND($FB35&gt;=FI$2,$FB35&lt;=FI$3),Deník!$W35,""))</f>
        <v/>
      </c>
      <c r="FJ35" s="63" t="str">
        <f>IF($FB35&lt;&gt;"",IF(AND($FB35&gt;=FJ$2,$FB35&lt;=FJ$3),Deník!$W35,""))</f>
        <v/>
      </c>
      <c r="FK35" s="63" t="str">
        <f>IF($FB35&lt;&gt;"",IF(AND($FB35&gt;=FK$2,$FB35&lt;=FK$3),Deník!$W35,""))</f>
        <v/>
      </c>
      <c r="FL35" s="63" t="str">
        <f>IF($FB35&lt;&gt;"",IF(AND($FB35&gt;=FL$2,$FB35&lt;=FL$3),Deník!$W35,""))</f>
        <v/>
      </c>
      <c r="FM35" s="63">
        <f>IF($FB35&lt;&gt;"",IF(AND($FB35&gt;=FM$2,$FB35&lt;=FM$3),Deník!$W35,""))</f>
        <v>1385.21</v>
      </c>
      <c r="FN35" s="13"/>
      <c r="FO35" s="20">
        <f>IF(Deník!$W35&gt;1,Deník!$W35,"")</f>
        <v>1385.21</v>
      </c>
      <c r="FP35" s="20" t="str">
        <f>IF(Deník!$W35&lt;0,Deník!$W35,"")</f>
        <v/>
      </c>
      <c r="FQ35" s="17"/>
      <c r="FS35" s="233"/>
      <c r="FT35" s="233" t="str">
        <f>IF(Deník!$W35&lt;&gt;"",IF(Deník!$Y35=Statistika!$F$78,Deník!$W35,""),"")</f>
        <v/>
      </c>
      <c r="FU35" s="233" t="str">
        <f>IF(Deník!$W35&lt;&gt;"",IF(Deník!$Y35=Statistika!$F$79,Deník!$W35,""),"")</f>
        <v/>
      </c>
      <c r="FV35" s="233" t="str">
        <f>IF(Deník!$W35&lt;&gt;"",IF(Deník!$Y35=Statistika!$F$80,Deník!$W35,""),"")</f>
        <v/>
      </c>
      <c r="FW35" s="233" t="str">
        <f>IF(Deník!$W35&lt;&gt;"",IF(Deník!$Y35=Statistika!$F$81,Deník!$W35,""),"")</f>
        <v/>
      </c>
      <c r="FX35" s="233" t="str">
        <f>IF(Deník!$W35&lt;&gt;"",IF(Deník!$Y35=Statistika!$F$82,Deník!$W35,""),"")</f>
        <v/>
      </c>
      <c r="FY35" s="233" t="str">
        <f>IF(Deník!$W35&lt;&gt;"",IF(Deník!$Y35=Statistika!$F$83,Deník!$W35,""),"")</f>
        <v/>
      </c>
      <c r="FZ35" s="233" t="str">
        <f>IF(Deník!$W35&lt;&gt;"",IF(Deník!$Y35=Statistika!$F$84,Deník!$W35,""),"")</f>
        <v/>
      </c>
      <c r="GA35" s="233">
        <f>IF(Deník!$W35&lt;&gt;"",IF(Deník!$Y35=Statistika!$F$85,Deník!$W35,""),"")</f>
        <v>1385.21</v>
      </c>
      <c r="GB35" s="233" t="str">
        <f>IF(Deník!$W35&lt;&gt;"",IF(Deník!$Y35=Statistika!$F$86,Deník!$W35,""),"")</f>
        <v/>
      </c>
      <c r="GC35" s="233" t="str">
        <f>IF(Deník!$W35&lt;&gt;"",IF(Deník!$Y35=Statistika!$F$87,Deník!$W35,""),"")</f>
        <v/>
      </c>
      <c r="GD35" s="233" t="str">
        <f>IF(Deník!$W35&lt;&gt;"",IF(Deník!$Y35=Statistika!$F$88,Deník!$W35,""),"")</f>
        <v/>
      </c>
      <c r="GE35" s="233" t="str">
        <f>IF(Deník!$W35&lt;&gt;"",IF(Deník!$Y35=Statistika!$F$89,Deník!$W35,""),"")</f>
        <v/>
      </c>
      <c r="GF35" s="233" t="str">
        <f>IF(Deník!$W35&lt;&gt;"",IF(Deník!$Y35=Statistika!$F$90,Deník!$W35,""),"")</f>
        <v/>
      </c>
      <c r="GG35" s="233" t="str">
        <f>IF(Deník!$W35&lt;&gt;"",IF(Deník!$Y35=Statistika!$F$91,Deník!$W35,""),"")</f>
        <v/>
      </c>
      <c r="GH35" s="233"/>
      <c r="GI35" s="233" t="str">
        <f>IF(Deník!$W35&lt;&gt;"",IF(Deník!$AB35=Statistika!$L$100,Deník!$W35,""),"")</f>
        <v/>
      </c>
      <c r="GJ35" s="233" t="str">
        <f>IF(Deník!$W35&lt;&gt;"",IF(Deník!$AB35=Statistika!$L$101,Deník!$W35,""),"")</f>
        <v/>
      </c>
      <c r="GK35" s="233" t="str">
        <f>IF(Deník!$W35&lt;&gt;"",IF(Deník!$AB35=Statistika!$L$102,Deník!$W35,""),"")</f>
        <v/>
      </c>
      <c r="GL35" s="233" t="str">
        <f>IF(Deník!$W35&lt;&gt;"",IF(Deník!$AB35=Statistika!$L$103,Deník!$W35,""),"")</f>
        <v/>
      </c>
      <c r="GM35" s="233">
        <f>IF(Deník!$W35&lt;&gt;"",IF(Deník!$AB35=Statistika!$L$104,Deník!$W35,""),"")</f>
        <v>1385.21</v>
      </c>
      <c r="GN35" s="233" t="str">
        <f>IF(Deník!$W35&lt;&gt;"",IF(Deník!$AB35=Statistika!$L$105,Deník!$W35,""),"")</f>
        <v/>
      </c>
      <c r="GO35" s="233" t="str">
        <f>IF(Deník!$W35&lt;&gt;"",IF(Deník!$AB35=Statistika!$L$106,Deník!$W35,""),"")</f>
        <v/>
      </c>
      <c r="GP35" s="233" t="str">
        <f>IF(Deník!$W35&lt;&gt;"",IF(Deník!$AB35=Statistika!$L$107,Deník!$W35,""),"")</f>
        <v/>
      </c>
      <c r="GQ35" s="233" t="str">
        <f>IF(Deník!$W35&lt;&gt;"",IF(Deník!$AB35=Statistika!$L$108,Deník!$W35,""),"")</f>
        <v/>
      </c>
      <c r="GS35" s="233" t="str">
        <f>IF(Deník!$W35&lt;0,IF(Deník!$AC35=Statistika!$F$117,Deník!$W35,""),"")</f>
        <v/>
      </c>
      <c r="GT35" s="233" t="str">
        <f>IF(Deník!$W35&lt;0,IF(Deník!$AC35=Statistika!$F$118,Deník!$W35,""),"")</f>
        <v/>
      </c>
      <c r="GU35" s="233" t="str">
        <f>IF(Deník!$W35&lt;0,IF(Deník!$AC35=Statistika!$F$119,Deník!$W35,""),"")</f>
        <v/>
      </c>
      <c r="GV35" s="233" t="str">
        <f>IF(Deník!$W35&lt;0,IF(Deník!$AC35=Statistika!$F$120,Deník!$W35,""),"")</f>
        <v/>
      </c>
      <c r="GW35" s="233" t="str">
        <f>IF(Deník!$W35&lt;0,IF(Deník!$AC35=Statistika!$F$121,Deník!$W35,""),"")</f>
        <v/>
      </c>
      <c r="GX35" s="233" t="str">
        <f>IF(Deník!$W35&lt;0,IF(Deník!$AC35=Statistika!$F$122,Deník!$W35,""),"")</f>
        <v/>
      </c>
      <c r="GY35" s="233" t="str">
        <f>IF(Deník!$W35&lt;0,IF(Deník!$AC35=Statistika!$F$123,Deník!$W35,""),"")</f>
        <v/>
      </c>
      <c r="GZ35" s="233" t="str">
        <f>IF(Deník!$W35&lt;0,IF(Deník!$AC35=Statistika!$F$124,Deník!$W35,""),"")</f>
        <v/>
      </c>
      <c r="HA35" s="233" t="str">
        <f>IF(Deník!$W35&lt;0,IF(Deník!$AC35=Statistika!$F$125,Deník!$W35,""),"")</f>
        <v/>
      </c>
      <c r="HC35" s="233" t="str">
        <f>IF(Deník!$W35&lt;0,IF(Deník!$AD35=Statistika!$F$133,Deník!$W35,""),"")</f>
        <v/>
      </c>
      <c r="HD35" s="233" t="str">
        <f>IF(Deník!$W35&lt;0,IF(Deník!$AD35=Statistika!$F$134,Deník!$W35,""),"")</f>
        <v/>
      </c>
      <c r="HE35" s="233" t="str">
        <f>IF(Deník!$W35&lt;0,IF(Deník!$AD35=Statistika!$F$135,Deník!$W35,""),"")</f>
        <v/>
      </c>
      <c r="HF35" s="233" t="str">
        <f>IF(Deník!$W35&lt;0,IF(Deník!$AD35=Statistika!$F$136,Deník!$W35,""),"")</f>
        <v/>
      </c>
      <c r="HG35" s="233" t="str">
        <f>IF(Deník!$W35&lt;0,IF(Deník!$AD35=Statistika!$F$137,Deník!$W35,""),"")</f>
        <v/>
      </c>
      <c r="ID35" s="8">
        <f>Tabulka4[[#This Row],[Sloupec3]]</f>
        <v>42190</v>
      </c>
      <c r="IE35" s="17" t="str">
        <f>IF(AND([1]Deník!$C35&gt;='[1]Měsíční shrnutí'!$D$1,[1]Deník!$C35&lt;='[1]Měsíční shrnutí'!$F$1),[1]Deník!$X35,"")</f>
        <v/>
      </c>
      <c r="IF35" s="17"/>
      <c r="IG35" s="17"/>
    </row>
    <row r="36" spans="1:241">
      <c r="A36" s="8">
        <f>Deník!C37</f>
        <v>42191</v>
      </c>
      <c r="B36" s="50">
        <f>Deník!R37</f>
        <v>-23.999999999999577</v>
      </c>
      <c r="C36" s="102" t="str">
        <f>IF(AND(Deník!R37&gt;1,Deník!R37&lt;&gt;""),1,"")</f>
        <v/>
      </c>
      <c r="D36" s="102">
        <f>IF(AND(Deník!R37&lt;=0,Deník!R37&lt;&gt;""),1,"")</f>
        <v>1</v>
      </c>
      <c r="E36" s="103" t="str">
        <f>IF(AND(Deník!R37&gt;=0,Deník!R37&lt;=1),1,"")</f>
        <v/>
      </c>
      <c r="F36" s="79">
        <f>IF(Deník!R37&lt;&gt;"",Deník!R37+F35,"")</f>
        <v>-201.09999999999346</v>
      </c>
      <c r="G36" s="85"/>
      <c r="H36" s="54" t="str">
        <f>IF(MONTH(Deník!$C36)=H$2,IF(AND(Deník!$R36&gt;=0,Deník!$R36&lt;=1),"BE",Deník!$R36),"")</f>
        <v/>
      </c>
      <c r="I36" s="11" t="str">
        <f>IF(MONTH(Deník!$C36)=I$2,IF(AND(Deník!$R36&gt;=0,Deník!$R36&lt;=1),"BE",Deník!$R36),"")</f>
        <v/>
      </c>
      <c r="J36" s="11" t="str">
        <f>IF(MONTH(Deník!$C36)=J$2,IF(AND(Deník!$R36&gt;=0,Deník!$R36&lt;=1),"BE",Deník!$R36),"")</f>
        <v/>
      </c>
      <c r="K36" s="11" t="str">
        <f>IF(MONTH(Deník!$C36)=K$2,IF(AND(Deník!$R36&gt;=0,Deník!$R36&lt;=1),"BE",Deník!$R36),"")</f>
        <v/>
      </c>
      <c r="L36" s="11" t="str">
        <f>IF(MONTH(Deník!$C36)=L$2,IF(AND(Deník!$R36&gt;=0,Deník!$R36&lt;=1),"BE",Deník!$R36),"")</f>
        <v/>
      </c>
      <c r="M36" s="11" t="str">
        <f>IF(MONTH(Deník!$C36)=M$2,IF(AND(Deník!$R36&gt;=0,Deník!$R36&lt;=1),"BE",Deník!$R36),"")</f>
        <v/>
      </c>
      <c r="N36" s="11">
        <f>IF(MONTH(Deník!$C36)=N$2,IF(AND(Deník!$R36&gt;=0,Deník!$R36&lt;=1),"BE",Deník!$R36),"")</f>
        <v>140.60000000000036</v>
      </c>
      <c r="O36" s="11" t="str">
        <f>IF(MONTH(Deník!$C36)=O$2,IF(AND(Deník!$R36&gt;=0,Deník!$R36&lt;=1),"BE",Deník!$R36),"")</f>
        <v/>
      </c>
      <c r="P36" s="11" t="str">
        <f>IF(MONTH(Deník!$C36)=P$2,IF(AND(Deník!$R36&gt;=0,Deník!$R36&lt;=1),"BE",Deník!$R36),"")</f>
        <v/>
      </c>
      <c r="Q36" s="11" t="str">
        <f>IF(MONTH(Deník!$C36)=Q$2,IF(AND(Deník!$R36&gt;=0,Deník!$R36&lt;=1),"BE",Deník!$R36),"")</f>
        <v/>
      </c>
      <c r="R36" s="11" t="str">
        <f>IF(MONTH(Deník!$C36)=R$2,IF(AND(Deník!$R36&gt;=0,Deník!$R36&lt;=1),"BE",Deník!$R36),"")</f>
        <v/>
      </c>
      <c r="S36" s="57" t="str">
        <f>IF(MONTH(Deník!$C36)=S$2,IF(AND(Deník!$R36&gt;=0,Deník!$R36&lt;=1),"BE",Deník!$R36),"")</f>
        <v/>
      </c>
      <c r="U36" s="12"/>
      <c r="V36" s="12"/>
      <c r="X36" s="600" t="str">
        <f>IF(Deník!$R36&lt;&gt;"",IF(Deník!$B36=Statistika!$F$63,IF(AND(Deník!$R36&gt;=0,Deník!$R36&lt;=1),"BE",Deník!$R36),""),"")</f>
        <v/>
      </c>
      <c r="Y36" s="13" t="str">
        <f>IF(Deník!$R36&lt;&gt;"",IF(Deník!$B36=Statistika!$F$64,IF(AND(Deník!$R36&gt;=0,Deník!$R36&lt;=1),"BE",Deník!$R36),""),"")</f>
        <v/>
      </c>
      <c r="Z36" s="13" t="str">
        <f>IF(Deník!$R36&lt;&gt;"",IF(Deník!$B36=Statistika!$F$65,IF(AND(Deník!$R36&gt;=0,Deník!$R36&lt;=1),"BE",Deník!$R36),""),"")</f>
        <v/>
      </c>
      <c r="AA36" s="13">
        <f>IF(Deník!$R36&lt;&gt;"",IF(Deník!$B36=Statistika!$F$66,IF(AND(Deník!$R36&gt;=0,Deník!$R36&lt;=1),"BE",Deník!$R36),""),"")</f>
        <v>140.60000000000036</v>
      </c>
      <c r="AB36" s="13" t="str">
        <f>IF(Deník!$R36&lt;&gt;"",IF(Deník!$B36=Statistika!$F$67,IF(AND(Deník!$R36&gt;=0,Deník!$R36&lt;=1),"BE",Deník!$R36),""),"")</f>
        <v/>
      </c>
      <c r="AC36" s="13" t="str">
        <f>IF(Deník!$R36&lt;&gt;"",IF(Deník!$B36=Statistika!$F$68,IF(AND(Deník!$R36&gt;=0,Deník!$R36&lt;=1),"BE",Deník!$R36),""),"")</f>
        <v/>
      </c>
      <c r="AD36" s="13" t="str">
        <f>IF(Deník!$R36&lt;&gt;"",IF(Deník!$B36=Statistika!$F$69,IF(AND(Deník!$R36&gt;=0,Deník!$R36&lt;=1),"BE",Deník!$R36),""),"")</f>
        <v/>
      </c>
      <c r="AE36" s="601" t="str">
        <f>IF(Deník!$R36&lt;&gt;"",IF(Deník!$B36=Statistika!$F$70,IF(AND(Deník!$R36&gt;=0,Deník!$R36&lt;=1),"BE",Deník!$R36),""),"")</f>
        <v/>
      </c>
      <c r="AF36" s="90"/>
      <c r="AG36" s="63">
        <f>IF(Deník!$R36&lt;&gt;"",IF(Deník!$J36="L",IF(AND(Deník!$R36&gt;=0,Deník!$R36&lt;=1),"BE",Deník!$R36),""),"")</f>
        <v>140.60000000000036</v>
      </c>
      <c r="AH36" s="13" t="str">
        <f>IF(Deník!$R36&lt;&gt;"",IF(Deník!$J36="S",IF(AND(Deník!$R36&gt;=0,Deník!$R36&lt;=1),"BE",Deník!$R36),""),"")</f>
        <v/>
      </c>
      <c r="AI36" s="95"/>
      <c r="AJ36" s="71">
        <f>IF(Deník!N37&lt;&gt;"",Deník!N37*-1,"")</f>
        <v>-23.999999999999577</v>
      </c>
      <c r="AK36" s="88"/>
      <c r="AL36" s="63">
        <f>IF(WEEKDAY(Deník!$C36,2)=1,IF(AND(Deník!$R36&gt;=0,Deník!$R36&lt;=1),"BE",Deník!$R36),"")</f>
        <v>140.60000000000036</v>
      </c>
      <c r="AM36" s="13" t="str">
        <f>IF(WEEKDAY(Deník!$C36,2)=2,IF(AND(Deník!$R36&gt;=0,Deník!$R36&lt;=1),"BE",Deník!$R36),"")</f>
        <v/>
      </c>
      <c r="AN36" s="13" t="str">
        <f>IF(WEEKDAY(Deník!$C36,2)=3,IF(AND(Deník!$R36&gt;=0,Deník!$R36&lt;=1),"BE",Deník!$R36),"")</f>
        <v/>
      </c>
      <c r="AO36" s="13" t="str">
        <f>IF(WEEKDAY(Deník!$C36,2)=4,IF(AND(Deník!$R36&gt;=0,Deník!$R36&lt;=1),"BE",Deník!$R36),"")</f>
        <v/>
      </c>
      <c r="AP36" s="60" t="str">
        <f>IF(WEEKDAY(Deník!$C36,2)=5,IF(AND(Deník!$R36&gt;=0,Deník!$R36&lt;=1),"BE",Deník!$R36),"")</f>
        <v/>
      </c>
      <c r="AQ36" s="99"/>
      <c r="AR36" s="100">
        <f>Deník!D36</f>
        <v>0.37708333333333338</v>
      </c>
      <c r="AS36" s="63" t="str">
        <f>IF(Deník!$D36&lt;&gt;"",IF(AND(Deník!$D36&gt;=AS$2,Deník!$D36&lt;=AS$3),IF(AND(Deník!$R36&gt;=0,Deník!$R36&lt;=1),"BE",Deník!$R36),""),"")</f>
        <v/>
      </c>
      <c r="AT36" s="63" t="str">
        <f>IF(Deník!$D36&lt;&gt;"",IF(AND(Deník!$D36&gt;=AT$2,Deník!$D36&lt;=AT$3),IF(AND(Deník!$R36&gt;=0,Deník!$R36&lt;=1),"BE",Deník!$R36),""),"")</f>
        <v/>
      </c>
      <c r="AU36" s="63" t="str">
        <f>IF(Deník!$D36&lt;&gt;"",IF(AND(Deník!$D36&gt;=AU$2,Deník!$D36&lt;=AU$3),IF(AND(Deník!$R36&gt;=0,Deník!$R36&lt;=1),"BE",Deník!$R36),""),"")</f>
        <v/>
      </c>
      <c r="AV36" s="63" t="str">
        <f>IF(Deník!$D36&lt;&gt;"",IF(AND(Deník!$D36&gt;=AV$2,Deník!$D36&lt;=AV$3),IF(AND(Deník!$R36&gt;=0,Deník!$R36&lt;=1),"BE",Deník!$R36),""),"")</f>
        <v/>
      </c>
      <c r="AW36" s="63">
        <f>IF(Deník!$D36&lt;&gt;"",IF(AND(Deník!$D36&gt;=AW$2,Deník!$D36&lt;=AW$3),IF(AND(Deník!$R36&gt;=0,Deník!$R36&lt;=1),"BE",Deník!$R36),""),"")</f>
        <v>140.60000000000036</v>
      </c>
      <c r="AX36" s="63" t="str">
        <f>IF(Deník!$D36&lt;&gt;"",IF(AND(Deník!$D36&gt;=AX$2,Deník!$D36&lt;=AX$3),IF(AND(Deník!$R36&gt;=0,Deník!$R36&lt;=1),"BE",Deník!$R36),""),"")</f>
        <v/>
      </c>
      <c r="AY36" s="63" t="str">
        <f>IF(Deník!$D36&lt;&gt;"",IF(AND(Deník!$D36&gt;=AY$2,Deník!$D36&lt;=AY$3),IF(AND(Deník!$R36&gt;=0,Deník!$R36&lt;=1),"BE",Deník!$R36),""),"")</f>
        <v/>
      </c>
      <c r="AZ36" s="63" t="str">
        <f>IF(Deník!$D36&lt;&gt;"",IF(AND(Deník!$D36&gt;=AZ$2,Deník!$D36&lt;=AZ$3),IF(AND(Deník!$R36&gt;=0,Deník!$R36&lt;=1),"BE",Deník!$R36),""),"")</f>
        <v/>
      </c>
      <c r="BA36" s="63" t="str">
        <f>IF(Deník!$D36&lt;&gt;"",IF(AND(Deník!$D36&gt;=BA$2,Deník!$D36&lt;=BA$3),IF(AND(Deník!$R36&gt;=0,Deník!$R36&lt;=1),"BE",Deník!$R36),""),"")</f>
        <v/>
      </c>
      <c r="BB36" s="63" t="str">
        <f>IF(Deník!$D36&lt;&gt;"",IF(AND(Deník!$D36&gt;=BB$2,Deník!$D36&lt;=BB$3),IF(AND(Deník!$R36&gt;=0,Deník!$R36&lt;=1),"BE",Deník!$R36),""),"")</f>
        <v/>
      </c>
      <c r="BC36" s="71" t="str">
        <f>IF(Deník!$D36&lt;&gt;"",IF(AND(Deník!$D36&gt;=BC$2,Deník!$D36&lt;=BC$3),IF(AND(Deník!$R36&gt;=0,Deník!$R36&lt;=1),"BE",Deník!$R36),""),"")</f>
        <v/>
      </c>
      <c r="BD36" s="20">
        <f>IF(Deník!$J37="S",(Deník!$M37-Deník!$K37),IF(Deník!$J37="L",(Deník!$K37-Deník!$M37),""))</f>
        <v>2.3999999999999577E-3</v>
      </c>
      <c r="BE36" s="20">
        <f>IF(Deník!$J37="S",(Deník!$K37-Deník!$O37),IF(Deník!$J37="L",(Deník!$O37-Deník!$K37),""))</f>
        <v>2.5399999999999867E-3</v>
      </c>
      <c r="BF36" s="20">
        <f>IF(Deník!$J37="S",(Deník!$K37-Deník!$L37),IF(Deník!$J37="L",(Deník!$L37-Deník!$K37),""))</f>
        <v>-2.3999999999999577E-3</v>
      </c>
      <c r="BG36" s="20">
        <f>IF(Deník!$J37="S",(Deník!$K37-Deník!$S37),IF(Deník!$J37="L",(Deník!$S37-Deník!$K37),""))</f>
        <v>-3.2999999999998586E-3</v>
      </c>
      <c r="BH36" s="20">
        <f>IF(Deník!$J37="S",(Deník!$K37-Deník!$U37),IF(Deník!$J37="L",(Deník!$U37-Deník!$K37),""))</f>
        <v>1.8299999999999983E-2</v>
      </c>
      <c r="BI36" s="20">
        <f>IF(Deník!$R36&gt;1,Deník!$R36,"")</f>
        <v>140.60000000000036</v>
      </c>
      <c r="BJ36" s="20" t="str">
        <f>IF(Deník!$R36&lt;0,Deník!$R36,"")</f>
        <v/>
      </c>
      <c r="BK36" s="17"/>
      <c r="BM36" s="233" t="str">
        <f>IF(Deník!$R36&lt;&gt;"",IF(Deník!$Y36=Statistika!$F$78,IF(AND(Deník!$R36&gt;=0,Deník!$R36&lt;=1),"BE",Deník!$R36),""),"")</f>
        <v/>
      </c>
      <c r="BN36" s="233" t="str">
        <f>IF(Deník!$R36&lt;&gt;"",IF(Deník!$Y36=Statistika!$F$79,IF(AND(Deník!$R36&gt;=0,Deník!$R36&lt;=1),"BE",Deník!$R36),""),"")</f>
        <v/>
      </c>
      <c r="BO36" s="233" t="str">
        <f>IF(Deník!$R36&lt;&gt;"",IF(Deník!$Y36=Statistika!$F$80,IF(AND(Deník!$R36&gt;=0,Deník!$R36&lt;=1),"BE",Deník!$R36),""),"")</f>
        <v/>
      </c>
      <c r="BP36" s="233" t="str">
        <f>IF(Deník!$R36&lt;&gt;"",IF(Deník!$Y36=Statistika!$F$81,IF(AND(Deník!$R36&gt;=0,Deník!$R36&lt;=1),"BE",Deník!$R36),""),"")</f>
        <v/>
      </c>
      <c r="BQ36" s="233" t="str">
        <f>IF(Deník!$R36&lt;&gt;"",IF(Deník!$Y36=Statistika!$F$82,IF(AND(Deník!$R36&gt;=0,Deník!$R36&lt;=1),"BE",Deník!$R36),""),"")</f>
        <v/>
      </c>
      <c r="BR36" s="233" t="str">
        <f>IF(Deník!$R36&lt;&gt;"",IF(Deník!$Y36=Statistika!$F$83,IF(AND(Deník!$R36&gt;=0,Deník!$R36&lt;=1),"BE",Deník!$R36),""),"")</f>
        <v/>
      </c>
      <c r="BS36" s="233" t="str">
        <f>IF(Deník!$R36&lt;&gt;"",IF(Deník!$Y36=Statistika!$F$84,IF(AND(Deník!$R36&gt;=0,Deník!$R36&lt;=1),"BE",Deník!$R36),""),"")</f>
        <v/>
      </c>
      <c r="BT36" s="233">
        <f>IF(Deník!$R36&lt;&gt;"",IF(Deník!$Y36=Statistika!$F$85,IF(AND(Deník!$R36&gt;=0,Deník!$R36&lt;=1),"BE",Deník!$R36),""),"")</f>
        <v>140.60000000000036</v>
      </c>
      <c r="BU36" s="233" t="str">
        <f>IF(Deník!$R36&lt;&gt;"",IF(Deník!$Y36=Statistika!$F$86,IF(AND(Deník!$R36&gt;=0,Deník!$R36&lt;=1),"BE",Deník!$R36),""),"")</f>
        <v/>
      </c>
      <c r="BV36" s="233" t="str">
        <f>IF(Deník!$R36&lt;&gt;"",IF(Deník!$Y36=Statistika!$F$87,IF(AND(Deník!$R36&gt;=0,Deník!$R36&lt;=1),"BE",Deník!$R36),""),"")</f>
        <v/>
      </c>
      <c r="BW36" s="233" t="str">
        <f>IF(Deník!$R36&lt;&gt;"",IF(Deník!$Y36=Statistika!$F$88,IF(AND(Deník!$R36&gt;=0,Deník!$R36&lt;=1),"BE",Deník!$R36),""),"")</f>
        <v/>
      </c>
      <c r="BX36" s="233" t="str">
        <f>IF(Deník!$R36&lt;&gt;"",IF(Deník!$Y36=Statistika!$F$89,IF(AND(Deník!$R36&gt;=0,Deník!$R36&lt;=1),"BE",Deník!$R36),""),"")</f>
        <v/>
      </c>
      <c r="BY36" s="233" t="str">
        <f>IF(Deník!$R36&lt;&gt;"",IF(Deník!$Y36=Statistika!$F$90,IF(AND(Deník!$R36&gt;=0,Deník!$R36&lt;=1),"BE",Deník!$R36),""),"")</f>
        <v/>
      </c>
      <c r="BZ36" s="233" t="str">
        <f>IF(Deník!$R36&lt;&gt;"",IF(Deník!$Y36=Statistika!$F$91,IF(AND(Deník!$R36&gt;=0,Deník!$R36&lt;=1),"BE",Deník!$R36),""),"")</f>
        <v/>
      </c>
      <c r="CA36" s="233"/>
      <c r="CB36" s="233" t="str">
        <f>IF(Deník!$R36&lt;&gt;"",IF(Deník!$AB36="SL",IF(AND(Deník!$R36&gt;=0,Deník!$R36&lt;=1),"BE",Deník!$R36),""),"")</f>
        <v/>
      </c>
      <c r="CC36" s="233" t="str">
        <f>IF(Deník!$R36&lt;&gt;"",IF(Deník!$AB36="BE10",IF(AND(Deník!$R36&gt;=0,Deník!$R36&lt;=1),"BE",Deník!$R36),""),"")</f>
        <v/>
      </c>
      <c r="CD36" s="233" t="str">
        <f>IF(Deník!$R36&lt;&gt;"",IF(Deník!$AB36="BE15",IF(AND(Deník!$R36&gt;=0,Deník!$R36&lt;=1),"BE",Deník!$R36),""),"")</f>
        <v/>
      </c>
      <c r="CE36" s="233" t="str">
        <f>IF(Deník!$R36&lt;&gt;"",IF(Deník!$AB36="BE20",IF(AND(Deník!$R36&gt;=0,Deník!$R36&lt;=1),"BE",Deník!$R36),""),"")</f>
        <v/>
      </c>
      <c r="CF36" s="233">
        <f>IF(Deník!$R36&lt;&gt;"",IF(Deník!$AB36="TP1",IF(AND(Deník!$R36&gt;=0,Deník!$R36&lt;=1),"BE",Deník!$R36),""),"")</f>
        <v>140.60000000000036</v>
      </c>
      <c r="CG36" s="233" t="str">
        <f>IF(Deník!$R36&lt;&gt;"",IF(Deník!$AB36="TP2",IF(AND(Deník!$R36&gt;=0,Deník!$R36&lt;=1),"BE",Deník!$R36),""),"")</f>
        <v/>
      </c>
      <c r="CH36" s="233" t="str">
        <f>IF(Deník!$R36&lt;&gt;"",IF(Deník!$AB36="TP3",IF(AND(Deník!$R36&gt;=0,Deník!$R36&lt;=1),"BE",Deník!$R36),""),"")</f>
        <v/>
      </c>
      <c r="CI36" s="233" t="str">
        <f>IF(Deník!$R36&lt;&gt;"",IF(Deník!$AB36="Trailing SL",IF(AND(Deník!$R36&gt;=0,Deník!$R36&lt;=1),"BE",Deník!$R36),""),"")</f>
        <v/>
      </c>
      <c r="CJ36" s="233" t="str">
        <f>IF(Deník!$R36&lt;&gt;"",IF(Deník!$AB36="Manual",IF(AND(Deník!$R36&gt;=0,Deník!$R36&lt;=1),"BE",Deník!$R36),""),"")</f>
        <v/>
      </c>
      <c r="CK36" s="233"/>
      <c r="CL36" s="233" t="str">
        <f>IF(Deník!$R36&lt;0,IF(Deník!$AC36=Statistika!$F$117,Deník!$R36,""),"")</f>
        <v/>
      </c>
      <c r="CM36" s="233" t="str">
        <f>IF(Deník!$R36&lt;0,IF(Deník!$AC36=Statistika!$F$118,Deník!$R36,""),"")</f>
        <v/>
      </c>
      <c r="CN36" s="233" t="str">
        <f>IF(Deník!$R36&lt;0,IF(Deník!$AC36=Statistika!$F$119,Deník!$R36,""),"")</f>
        <v/>
      </c>
      <c r="CO36" s="233" t="str">
        <f>IF(Deník!$R36&lt;0,IF(Deník!$AC36=Statistika!$F$120,Deník!$R36,""),"")</f>
        <v/>
      </c>
      <c r="CP36" s="233" t="str">
        <f>IF(Deník!$R36&lt;0,IF(Deník!$AC36=Statistika!$F$121,Deník!$R36,""),"")</f>
        <v/>
      </c>
      <c r="CQ36" s="233" t="str">
        <f>IF(Deník!$R36&lt;0,IF(Deník!$AC36=Statistika!$F$122,Deník!$R36,""),"")</f>
        <v/>
      </c>
      <c r="CR36" s="233" t="str">
        <f>IF(Deník!$R36&lt;0,IF(Deník!$AC36=Statistika!$F$123,Deník!$R36,""),"")</f>
        <v/>
      </c>
      <c r="CS36" s="233" t="str">
        <f>IF(Deník!$R36&lt;0,IF(Deník!$AC36=Statistika!$F$124,Deník!$R36,""),"")</f>
        <v/>
      </c>
      <c r="CT36" s="233" t="str">
        <f>IF(Deník!$R36&lt;0,IF(Deník!$AC36=Statistika!$F$125,Deník!$R36,""),"")</f>
        <v/>
      </c>
      <c r="CU36" s="233"/>
      <c r="CV36" s="233" t="str">
        <f>IF(Deník!$R36&lt;0,IF(Deník!$AD36=$CV$2,Deník!$R36,""),"")</f>
        <v/>
      </c>
      <c r="CW36" s="233" t="str">
        <f>IF(Deník!$R36&lt;0,IF(Deník!$AD36=$CW$2,Deník!$R36,""),"")</f>
        <v/>
      </c>
      <c r="CX36" s="233" t="str">
        <f>IF(Deník!$R36&lt;0,IF(Deník!$AD36=$CX$2,Deník!$R36,""),"")</f>
        <v/>
      </c>
      <c r="CY36" s="233" t="str">
        <f>IF(Deník!$R36&lt;0,IF(Deník!$AD36=$CY$2,Deník!$R36,""),"")</f>
        <v/>
      </c>
      <c r="CZ36" s="233" t="str">
        <f>IF(Deník!$R36&lt;0,IF(Deník!$AD36=$CZ$2,Deník!$R36,""),"")</f>
        <v/>
      </c>
      <c r="DL36" s="221">
        <f t="shared" si="5"/>
        <v>91821.469999999987</v>
      </c>
      <c r="DM36" s="220">
        <f t="shared" si="3"/>
        <v>-8.1785300000000172E-2</v>
      </c>
      <c r="DO36" s="50">
        <f>Deník!W37</f>
        <v>-588.89</v>
      </c>
      <c r="DP36" s="102" t="str">
        <f>IF(AND(Deník!W37&gt;0),1,"")</f>
        <v/>
      </c>
      <c r="DQ36" s="102">
        <f>IF(AND(Deník!W37&lt;=0),1,"")</f>
        <v>1</v>
      </c>
      <c r="DR36" s="227"/>
      <c r="DS36" s="228"/>
      <c r="DT36" s="85"/>
      <c r="DU36" s="54" t="str">
        <f>IF(MONTH(Deník!$C36)=DU$2,Deník!$W36,"")</f>
        <v/>
      </c>
      <c r="DV36" s="222" t="str">
        <f>IF(MONTH(Deník!$C36)=DV$2,Deník!$W36,"")</f>
        <v/>
      </c>
      <c r="DW36" s="222" t="str">
        <f>IF(MONTH(Deník!$C36)=DW$2,Deník!$W36,"")</f>
        <v/>
      </c>
      <c r="DX36" s="222" t="str">
        <f>IF(MONTH(Deník!$C36)=DX$2,Deník!$W36,"")</f>
        <v/>
      </c>
      <c r="DY36" s="222" t="str">
        <f>IF(MONTH(Deník!$C36)=DY$2,Deník!$W36,"")</f>
        <v/>
      </c>
      <c r="DZ36" s="222" t="str">
        <f>IF(MONTH(Deník!$C36)=DZ$2,Deník!$W36,"")</f>
        <v/>
      </c>
      <c r="EA36" s="222">
        <f>IF(MONTH(Deník!$C36)=EA$2,Deník!$W36,"")</f>
        <v>3813.49</v>
      </c>
      <c r="EB36" s="222" t="str">
        <f>IF(MONTH(Deník!$C36)=EB$2,Deník!$W36,"")</f>
        <v/>
      </c>
      <c r="EC36" s="222" t="str">
        <f>IF(MONTH(Deník!$C36)=EC$2,Deník!$W36,"")</f>
        <v/>
      </c>
      <c r="ED36" s="222" t="str">
        <f>IF(MONTH(Deník!$C36)=ED$2,Deník!$W36,"")</f>
        <v/>
      </c>
      <c r="EE36" s="222" t="str">
        <f>IF(MONTH(Deník!$C36)=EE$2,Deník!$W36,"")</f>
        <v/>
      </c>
      <c r="EF36" s="222" t="str">
        <f>IF(MONTH(Deník!$C36)=EF$2,Deník!$W36,"")</f>
        <v/>
      </c>
      <c r="EI36" s="600" t="str">
        <f>IF(Deník!$W36&lt;&gt;"",IF(Deník!$B36=Statistika!$F$63,Deník!$W36,""),"")</f>
        <v/>
      </c>
      <c r="EJ36" s="13" t="str">
        <f>IF(Deník!$W36&lt;&gt;"",IF(Deník!$B36=Statistika!$F$64,Deník!$W36,""),"")</f>
        <v/>
      </c>
      <c r="EK36" s="13" t="str">
        <f>IF(Deník!$W36&lt;&gt;"",IF(Deník!$B36=Statistika!$F$65,Deník!$W36,""),"")</f>
        <v/>
      </c>
      <c r="EL36" s="13">
        <f>IF(Deník!$W36&lt;&gt;"",IF(Deník!$B36=Statistika!$F$66,Deník!$W36,""),"")</f>
        <v>3813.49</v>
      </c>
      <c r="EM36" s="13" t="str">
        <f>IF(Deník!$W36&lt;&gt;"",IF(Deník!$B36=Statistika!$F$67,Deník!$W36,""),"")</f>
        <v/>
      </c>
      <c r="EN36" s="13" t="str">
        <f>IF(Deník!$W36&lt;&gt;"",IF(Deník!$B36=Statistika!$F$68,Deník!$W36,""),"")</f>
        <v/>
      </c>
      <c r="EO36" s="13" t="str">
        <f>IF(Deník!$W36&lt;&gt;"",IF(Deník!$B36=Statistika!$F$69,Deník!$W36,""),"")</f>
        <v/>
      </c>
      <c r="EP36" s="601" t="str">
        <f>IF(Deník!$W36&lt;&gt;"",IF(Deník!$B36=Statistika!$F$70,Deník!$W36,""),"")</f>
        <v/>
      </c>
      <c r="EQ36" s="90"/>
      <c r="ER36" s="63">
        <f>IF(Deník!$W36&lt;&gt;"",IF(Deník!$J36="L",Deník!$W36,""),"")</f>
        <v>3813.49</v>
      </c>
      <c r="ES36" s="13" t="str">
        <f>IF(Deník!$W36&lt;&gt;"",IF(Deník!$J36="S",Deník!$W36,""),"")</f>
        <v/>
      </c>
      <c r="ET36" s="95"/>
      <c r="EU36" s="88"/>
      <c r="EV36" s="63">
        <f>IF(WEEKDAY(Deník!$C36,2)=1,Deník!$W36,"")</f>
        <v>3813.49</v>
      </c>
      <c r="EW36" s="13" t="str">
        <f>IF(WEEKDAY(Deník!$C36,2)=2,Deník!$W36,"")</f>
        <v/>
      </c>
      <c r="EX36" s="13" t="str">
        <f>IF(WEEKDAY(Deník!$C36,2)=3,Deník!$W36,"")</f>
        <v/>
      </c>
      <c r="EY36" s="13" t="str">
        <f>IF(WEEKDAY(Deník!$C36,2)=4,Deník!$W36,"")</f>
        <v/>
      </c>
      <c r="EZ36" s="60" t="str">
        <f>IF(WEEKDAY(Deník!$C36,2)=5,Deník!$W36,"")</f>
        <v/>
      </c>
      <c r="FA36" s="99"/>
      <c r="FB36" s="100">
        <f>Deník!D36</f>
        <v>0.37708333333333338</v>
      </c>
      <c r="FC36" s="63" t="str">
        <f>IF($FB36&lt;&gt;"",IF(AND($FB36&gt;=FC$2,$FB36&lt;=FC$3),Deník!$W36,""))</f>
        <v/>
      </c>
      <c r="FD36" s="63" t="str">
        <f>IF($FB36&lt;&gt;"",IF(AND($FB36&gt;=FD$2,$FB36&lt;=FD$3),Deník!$W36,""))</f>
        <v/>
      </c>
      <c r="FE36" s="63" t="str">
        <f>IF($FB36&lt;&gt;"",IF(AND($FB36&gt;=FE$2,$FB36&lt;=FE$3),Deník!$W36,""))</f>
        <v/>
      </c>
      <c r="FF36" s="63" t="str">
        <f>IF($FB36&lt;&gt;"",IF(AND($FB36&gt;=FF$2,$FB36&lt;=FF$3),Deník!$W36,""))</f>
        <v/>
      </c>
      <c r="FG36" s="63">
        <f>IF($FB36&lt;&gt;"",IF(AND($FB36&gt;=FG$2,$FB36&lt;=FG$3),Deník!$W36,""))</f>
        <v>3813.49</v>
      </c>
      <c r="FH36" s="63" t="str">
        <f>IF($FB36&lt;&gt;"",IF(AND($FB36&gt;=FH$2,$FB36&lt;=FH$3),Deník!$W36,""))</f>
        <v/>
      </c>
      <c r="FI36" s="63" t="str">
        <f>IF($FB36&lt;&gt;"",IF(AND($FB36&gt;=FI$2,$FB36&lt;=FI$3),Deník!$W36,""))</f>
        <v/>
      </c>
      <c r="FJ36" s="63" t="str">
        <f>IF($FB36&lt;&gt;"",IF(AND($FB36&gt;=FJ$2,$FB36&lt;=FJ$3),Deník!$W36,""))</f>
        <v/>
      </c>
      <c r="FK36" s="63" t="str">
        <f>IF($FB36&lt;&gt;"",IF(AND($FB36&gt;=FK$2,$FB36&lt;=FK$3),Deník!$W36,""))</f>
        <v/>
      </c>
      <c r="FL36" s="63" t="str">
        <f>IF($FB36&lt;&gt;"",IF(AND($FB36&gt;=FL$2,$FB36&lt;=FL$3),Deník!$W36,""))</f>
        <v/>
      </c>
      <c r="FM36" s="63" t="str">
        <f>IF($FB36&lt;&gt;"",IF(AND($FB36&gt;=FM$2,$FB36&lt;=FM$3),Deník!$W36,""))</f>
        <v/>
      </c>
      <c r="FN36" s="13"/>
      <c r="FO36" s="20">
        <f>IF(Deník!$W36&gt;1,Deník!$W36,"")</f>
        <v>3813.49</v>
      </c>
      <c r="FP36" s="20" t="str">
        <f>IF(Deník!$W36&lt;0,Deník!$W36,"")</f>
        <v/>
      </c>
      <c r="FQ36" s="17"/>
      <c r="FS36" s="233"/>
      <c r="FT36" s="233" t="str">
        <f>IF(Deník!$W36&lt;&gt;"",IF(Deník!$Y36=Statistika!$F$78,Deník!$W36,""),"")</f>
        <v/>
      </c>
      <c r="FU36" s="233" t="str">
        <f>IF(Deník!$W36&lt;&gt;"",IF(Deník!$Y36=Statistika!$F$79,Deník!$W36,""),"")</f>
        <v/>
      </c>
      <c r="FV36" s="233" t="str">
        <f>IF(Deník!$W36&lt;&gt;"",IF(Deník!$Y36=Statistika!$F$80,Deník!$W36,""),"")</f>
        <v/>
      </c>
      <c r="FW36" s="233" t="str">
        <f>IF(Deník!$W36&lt;&gt;"",IF(Deník!$Y36=Statistika!$F$81,Deník!$W36,""),"")</f>
        <v/>
      </c>
      <c r="FX36" s="233" t="str">
        <f>IF(Deník!$W36&lt;&gt;"",IF(Deník!$Y36=Statistika!$F$82,Deník!$W36,""),"")</f>
        <v/>
      </c>
      <c r="FY36" s="233" t="str">
        <f>IF(Deník!$W36&lt;&gt;"",IF(Deník!$Y36=Statistika!$F$83,Deník!$W36,""),"")</f>
        <v/>
      </c>
      <c r="FZ36" s="233" t="str">
        <f>IF(Deník!$W36&lt;&gt;"",IF(Deník!$Y36=Statistika!$F$84,Deník!$W36,""),"")</f>
        <v/>
      </c>
      <c r="GA36" s="233">
        <f>IF(Deník!$W36&lt;&gt;"",IF(Deník!$Y36=Statistika!$F$85,Deník!$W36,""),"")</f>
        <v>3813.49</v>
      </c>
      <c r="GB36" s="233" t="str">
        <f>IF(Deník!$W36&lt;&gt;"",IF(Deník!$Y36=Statistika!$F$86,Deník!$W36,""),"")</f>
        <v/>
      </c>
      <c r="GC36" s="233" t="str">
        <f>IF(Deník!$W36&lt;&gt;"",IF(Deník!$Y36=Statistika!$F$87,Deník!$W36,""),"")</f>
        <v/>
      </c>
      <c r="GD36" s="233" t="str">
        <f>IF(Deník!$W36&lt;&gt;"",IF(Deník!$Y36=Statistika!$F$88,Deník!$W36,""),"")</f>
        <v/>
      </c>
      <c r="GE36" s="233" t="str">
        <f>IF(Deník!$W36&lt;&gt;"",IF(Deník!$Y36=Statistika!$F$89,Deník!$W36,""),"")</f>
        <v/>
      </c>
      <c r="GF36" s="233" t="str">
        <f>IF(Deník!$W36&lt;&gt;"",IF(Deník!$Y36=Statistika!$F$90,Deník!$W36,""),"")</f>
        <v/>
      </c>
      <c r="GG36" s="233" t="str">
        <f>IF(Deník!$W36&lt;&gt;"",IF(Deník!$Y36=Statistika!$F$91,Deník!$W36,""),"")</f>
        <v/>
      </c>
      <c r="GH36" s="233"/>
      <c r="GI36" s="233" t="str">
        <f>IF(Deník!$W36&lt;&gt;"",IF(Deník!$AB36=Statistika!$L$100,Deník!$W36,""),"")</f>
        <v/>
      </c>
      <c r="GJ36" s="233" t="str">
        <f>IF(Deník!$W36&lt;&gt;"",IF(Deník!$AB36=Statistika!$L$101,Deník!$W36,""),"")</f>
        <v/>
      </c>
      <c r="GK36" s="233" t="str">
        <f>IF(Deník!$W36&lt;&gt;"",IF(Deník!$AB36=Statistika!$L$102,Deník!$W36,""),"")</f>
        <v/>
      </c>
      <c r="GL36" s="233" t="str">
        <f>IF(Deník!$W36&lt;&gt;"",IF(Deník!$AB36=Statistika!$L$103,Deník!$W36,""),"")</f>
        <v/>
      </c>
      <c r="GM36" s="233">
        <f>IF(Deník!$W36&lt;&gt;"",IF(Deník!$AB36=Statistika!$L$104,Deník!$W36,""),"")</f>
        <v>3813.49</v>
      </c>
      <c r="GN36" s="233" t="str">
        <f>IF(Deník!$W36&lt;&gt;"",IF(Deník!$AB36=Statistika!$L$105,Deník!$W36,""),"")</f>
        <v/>
      </c>
      <c r="GO36" s="233" t="str">
        <f>IF(Deník!$W36&lt;&gt;"",IF(Deník!$AB36=Statistika!$L$106,Deník!$W36,""),"")</f>
        <v/>
      </c>
      <c r="GP36" s="233" t="str">
        <f>IF(Deník!$W36&lt;&gt;"",IF(Deník!$AB36=Statistika!$L$107,Deník!$W36,""),"")</f>
        <v/>
      </c>
      <c r="GQ36" s="233" t="str">
        <f>IF(Deník!$W36&lt;&gt;"",IF(Deník!$AB36=Statistika!$L$108,Deník!$W36,""),"")</f>
        <v/>
      </c>
      <c r="GS36" s="233" t="str">
        <f>IF(Deník!$W36&lt;0,IF(Deník!$AC36=Statistika!$F$117,Deník!$W36,""),"")</f>
        <v/>
      </c>
      <c r="GT36" s="233" t="str">
        <f>IF(Deník!$W36&lt;0,IF(Deník!$AC36=Statistika!$F$118,Deník!$W36,""),"")</f>
        <v/>
      </c>
      <c r="GU36" s="233" t="str">
        <f>IF(Deník!$W36&lt;0,IF(Deník!$AC36=Statistika!$F$119,Deník!$W36,""),"")</f>
        <v/>
      </c>
      <c r="GV36" s="233" t="str">
        <f>IF(Deník!$W36&lt;0,IF(Deník!$AC36=Statistika!$F$120,Deník!$W36,""),"")</f>
        <v/>
      </c>
      <c r="GW36" s="233" t="str">
        <f>IF(Deník!$W36&lt;0,IF(Deník!$AC36=Statistika!$F$121,Deník!$W36,""),"")</f>
        <v/>
      </c>
      <c r="GX36" s="233" t="str">
        <f>IF(Deník!$W36&lt;0,IF(Deník!$AC36=Statistika!$F$122,Deník!$W36,""),"")</f>
        <v/>
      </c>
      <c r="GY36" s="233" t="str">
        <f>IF(Deník!$W36&lt;0,IF(Deník!$AC36=Statistika!$F$123,Deník!$W36,""),"")</f>
        <v/>
      </c>
      <c r="GZ36" s="233" t="str">
        <f>IF(Deník!$W36&lt;0,IF(Deník!$AC36=Statistika!$F$124,Deník!$W36,""),"")</f>
        <v/>
      </c>
      <c r="HA36" s="233" t="str">
        <f>IF(Deník!$W36&lt;0,IF(Deník!$AC36=Statistika!$F$125,Deník!$W36,""),"")</f>
        <v/>
      </c>
      <c r="HC36" s="233" t="str">
        <f>IF(Deník!$W36&lt;0,IF(Deník!$AD36=Statistika!$F$133,Deník!$W36,""),"")</f>
        <v/>
      </c>
      <c r="HD36" s="233" t="str">
        <f>IF(Deník!$W36&lt;0,IF(Deník!$AD36=Statistika!$F$134,Deník!$W36,""),"")</f>
        <v/>
      </c>
      <c r="HE36" s="233" t="str">
        <f>IF(Deník!$W36&lt;0,IF(Deník!$AD36=Statistika!$F$135,Deník!$W36,""),"")</f>
        <v/>
      </c>
      <c r="HF36" s="233" t="str">
        <f>IF(Deník!$W36&lt;0,IF(Deník!$AD36=Statistika!$F$136,Deník!$W36,""),"")</f>
        <v/>
      </c>
      <c r="HG36" s="233" t="str">
        <f>IF(Deník!$W36&lt;0,IF(Deník!$AD36=Statistika!$F$137,Deník!$W36,""),"")</f>
        <v/>
      </c>
      <c r="ID36" s="8">
        <f>Tabulka4[[#This Row],[Sloupec3]]</f>
        <v>42191</v>
      </c>
      <c r="IE36" s="17" t="str">
        <f>IF(AND([1]Deník!$C36&gt;='[1]Měsíční shrnutí'!$D$1,[1]Deník!$C36&lt;='[1]Měsíční shrnutí'!$F$1),[1]Deník!$X36,"")</f>
        <v/>
      </c>
    </row>
    <row r="37" spans="1:241">
      <c r="A37" s="8">
        <f>Deník!C38</f>
        <v>42191</v>
      </c>
      <c r="B37" s="50">
        <f>Deník!R38</f>
        <v>1.500000000000945</v>
      </c>
      <c r="C37" s="102">
        <f>IF(AND(Deník!R38&gt;1,Deník!R38&lt;&gt;""),1,"")</f>
        <v>1</v>
      </c>
      <c r="D37" s="102" t="str">
        <f>IF(AND(Deník!R38&lt;=0,Deník!R38&lt;&gt;""),1,"")</f>
        <v/>
      </c>
      <c r="E37" s="103" t="str">
        <f>IF(AND(Deník!R38&gt;=0,Deník!R38&lt;=1),1,"")</f>
        <v/>
      </c>
      <c r="F37" s="79">
        <f>IF(Deník!R38&lt;&gt;"",Deník!R38+F36,"")</f>
        <v>-199.59999999999252</v>
      </c>
      <c r="G37" s="85"/>
      <c r="H37" s="54" t="str">
        <f>IF(MONTH(Deník!$C37)=H$2,IF(AND(Deník!$R37&gt;=0,Deník!$R37&lt;=1),"BE",Deník!$R37),"")</f>
        <v/>
      </c>
      <c r="I37" s="11" t="str">
        <f>IF(MONTH(Deník!$C37)=I$2,IF(AND(Deník!$R37&gt;=0,Deník!$R37&lt;=1),"BE",Deník!$R37),"")</f>
        <v/>
      </c>
      <c r="J37" s="11" t="str">
        <f>IF(MONTH(Deník!$C37)=J$2,IF(AND(Deník!$R37&gt;=0,Deník!$R37&lt;=1),"BE",Deník!$R37),"")</f>
        <v/>
      </c>
      <c r="K37" s="11" t="str">
        <f>IF(MONTH(Deník!$C37)=K$2,IF(AND(Deník!$R37&gt;=0,Deník!$R37&lt;=1),"BE",Deník!$R37),"")</f>
        <v/>
      </c>
      <c r="L37" s="11" t="str">
        <f>IF(MONTH(Deník!$C37)=L$2,IF(AND(Deník!$R37&gt;=0,Deník!$R37&lt;=1),"BE",Deník!$R37),"")</f>
        <v/>
      </c>
      <c r="M37" s="11" t="str">
        <f>IF(MONTH(Deník!$C37)=M$2,IF(AND(Deník!$R37&gt;=0,Deník!$R37&lt;=1),"BE",Deník!$R37),"")</f>
        <v/>
      </c>
      <c r="N37" s="11">
        <f>IF(MONTH(Deník!$C37)=N$2,IF(AND(Deník!$R37&gt;=0,Deník!$R37&lt;=1),"BE",Deník!$R37),"")</f>
        <v>-23.999999999999577</v>
      </c>
      <c r="O37" s="11" t="str">
        <f>IF(MONTH(Deník!$C37)=O$2,IF(AND(Deník!$R37&gt;=0,Deník!$R37&lt;=1),"BE",Deník!$R37),"")</f>
        <v/>
      </c>
      <c r="P37" s="11" t="str">
        <f>IF(MONTH(Deník!$C37)=P$2,IF(AND(Deník!$R37&gt;=0,Deník!$R37&lt;=1),"BE",Deník!$R37),"")</f>
        <v/>
      </c>
      <c r="Q37" s="11" t="str">
        <f>IF(MONTH(Deník!$C37)=Q$2,IF(AND(Deník!$R37&gt;=0,Deník!$R37&lt;=1),"BE",Deník!$R37),"")</f>
        <v/>
      </c>
      <c r="R37" s="11" t="str">
        <f>IF(MONTH(Deník!$C37)=R$2,IF(AND(Deník!$R37&gt;=0,Deník!$R37&lt;=1),"BE",Deník!$R37),"")</f>
        <v/>
      </c>
      <c r="S37" s="57" t="str">
        <f>IF(MONTH(Deník!$C37)=S$2,IF(AND(Deník!$R37&gt;=0,Deník!$R37&lt;=1),"BE",Deník!$R37),"")</f>
        <v/>
      </c>
      <c r="U37" s="12"/>
      <c r="V37" s="12"/>
      <c r="X37" s="600" t="str">
        <f>IF(Deník!$R37&lt;&gt;"",IF(Deník!$B37=Statistika!$F$63,IF(AND(Deník!$R37&gt;=0,Deník!$R37&lt;=1),"BE",Deník!$R37),""),"")</f>
        <v/>
      </c>
      <c r="Y37" s="13">
        <f>IF(Deník!$R37&lt;&gt;"",IF(Deník!$B37=Statistika!$F$64,IF(AND(Deník!$R37&gt;=0,Deník!$R37&lt;=1),"BE",Deník!$R37),""),"")</f>
        <v>-23.999999999999577</v>
      </c>
      <c r="Z37" s="13" t="str">
        <f>IF(Deník!$R37&lt;&gt;"",IF(Deník!$B37=Statistika!$F$65,IF(AND(Deník!$R37&gt;=0,Deník!$R37&lt;=1),"BE",Deník!$R37),""),"")</f>
        <v/>
      </c>
      <c r="AA37" s="13" t="str">
        <f>IF(Deník!$R37&lt;&gt;"",IF(Deník!$B37=Statistika!$F$66,IF(AND(Deník!$R37&gt;=0,Deník!$R37&lt;=1),"BE",Deník!$R37),""),"")</f>
        <v/>
      </c>
      <c r="AB37" s="13" t="str">
        <f>IF(Deník!$R37&lt;&gt;"",IF(Deník!$B37=Statistika!$F$67,IF(AND(Deník!$R37&gt;=0,Deník!$R37&lt;=1),"BE",Deník!$R37),""),"")</f>
        <v/>
      </c>
      <c r="AC37" s="13" t="str">
        <f>IF(Deník!$R37&lt;&gt;"",IF(Deník!$B37=Statistika!$F$68,IF(AND(Deník!$R37&gt;=0,Deník!$R37&lt;=1),"BE",Deník!$R37),""),"")</f>
        <v/>
      </c>
      <c r="AD37" s="13" t="str">
        <f>IF(Deník!$R37&lt;&gt;"",IF(Deník!$B37=Statistika!$F$69,IF(AND(Deník!$R37&gt;=0,Deník!$R37&lt;=1),"BE",Deník!$R37),""),"")</f>
        <v/>
      </c>
      <c r="AE37" s="601" t="str">
        <f>IF(Deník!$R37&lt;&gt;"",IF(Deník!$B37=Statistika!$F$70,IF(AND(Deník!$R37&gt;=0,Deník!$R37&lt;=1),"BE",Deník!$R37),""),"")</f>
        <v/>
      </c>
      <c r="AF37" s="90"/>
      <c r="AG37" s="63" t="str">
        <f>IF(Deník!$R37&lt;&gt;"",IF(Deník!$J37="L",IF(AND(Deník!$R37&gt;=0,Deník!$R37&lt;=1),"BE",Deník!$R37),""),"")</f>
        <v/>
      </c>
      <c r="AH37" s="13">
        <f>IF(Deník!$R37&lt;&gt;"",IF(Deník!$J37="S",IF(AND(Deník!$R37&gt;=0,Deník!$R37&lt;=1),"BE",Deník!$R37),""),"")</f>
        <v>-23.999999999999577</v>
      </c>
      <c r="AI37" s="95"/>
      <c r="AJ37" s="71">
        <f>IF(Deník!N38&lt;&gt;"",Deník!N38*-1,"")</f>
        <v>-35.999999999998252</v>
      </c>
      <c r="AK37" s="88"/>
      <c r="AL37" s="63">
        <f>IF(WEEKDAY(Deník!$C37,2)=1,IF(AND(Deník!$R37&gt;=0,Deník!$R37&lt;=1),"BE",Deník!$R37),"")</f>
        <v>-23.999999999999577</v>
      </c>
      <c r="AM37" s="13" t="str">
        <f>IF(WEEKDAY(Deník!$C37,2)=2,IF(AND(Deník!$R37&gt;=0,Deník!$R37&lt;=1),"BE",Deník!$R37),"")</f>
        <v/>
      </c>
      <c r="AN37" s="13" t="str">
        <f>IF(WEEKDAY(Deník!$C37,2)=3,IF(AND(Deník!$R37&gt;=0,Deník!$R37&lt;=1),"BE",Deník!$R37),"")</f>
        <v/>
      </c>
      <c r="AO37" s="13" t="str">
        <f>IF(WEEKDAY(Deník!$C37,2)=4,IF(AND(Deník!$R37&gt;=0,Deník!$R37&lt;=1),"BE",Deník!$R37),"")</f>
        <v/>
      </c>
      <c r="AP37" s="60" t="str">
        <f>IF(WEEKDAY(Deník!$C37,2)=5,IF(AND(Deník!$R37&gt;=0,Deník!$R37&lt;=1),"BE",Deník!$R37),"")</f>
        <v/>
      </c>
      <c r="AQ37" s="99"/>
      <c r="AR37" s="100">
        <f>Deník!D37</f>
        <v>0.70486111111111116</v>
      </c>
      <c r="AS37" s="63" t="str">
        <f>IF(Deník!$D37&lt;&gt;"",IF(AND(Deník!$D37&gt;=AS$2,Deník!$D37&lt;=AS$3),IF(AND(Deník!$R37&gt;=0,Deník!$R37&lt;=1),"BE",Deník!$R37),""),"")</f>
        <v/>
      </c>
      <c r="AT37" s="63" t="str">
        <f>IF(Deník!$D37&lt;&gt;"",IF(AND(Deník!$D37&gt;=AT$2,Deník!$D37&lt;=AT$3),IF(AND(Deník!$R37&gt;=0,Deník!$R37&lt;=1),"BE",Deník!$R37),""),"")</f>
        <v/>
      </c>
      <c r="AU37" s="63" t="str">
        <f>IF(Deník!$D37&lt;&gt;"",IF(AND(Deník!$D37&gt;=AU$2,Deník!$D37&lt;=AU$3),IF(AND(Deník!$R37&gt;=0,Deník!$R37&lt;=1),"BE",Deník!$R37),""),"")</f>
        <v/>
      </c>
      <c r="AV37" s="63" t="str">
        <f>IF(Deník!$D37&lt;&gt;"",IF(AND(Deník!$D37&gt;=AV$2,Deník!$D37&lt;=AV$3),IF(AND(Deník!$R37&gt;=0,Deník!$R37&lt;=1),"BE",Deník!$R37),""),"")</f>
        <v/>
      </c>
      <c r="AW37" s="63" t="str">
        <f>IF(Deník!$D37&lt;&gt;"",IF(AND(Deník!$D37&gt;=AW$2,Deník!$D37&lt;=AW$3),IF(AND(Deník!$R37&gt;=0,Deník!$R37&lt;=1),"BE",Deník!$R37),""),"")</f>
        <v/>
      </c>
      <c r="AX37" s="63" t="str">
        <f>IF(Deník!$D37&lt;&gt;"",IF(AND(Deník!$D37&gt;=AX$2,Deník!$D37&lt;=AX$3),IF(AND(Deník!$R37&gt;=0,Deník!$R37&lt;=1),"BE",Deník!$R37),""),"")</f>
        <v/>
      </c>
      <c r="AY37" s="63" t="str">
        <f>IF(Deník!$D37&lt;&gt;"",IF(AND(Deník!$D37&gt;=AY$2,Deník!$D37&lt;=AY$3),IF(AND(Deník!$R37&gt;=0,Deník!$R37&lt;=1),"BE",Deník!$R37),""),"")</f>
        <v/>
      </c>
      <c r="AZ37" s="63">
        <f>IF(Deník!$D37&lt;&gt;"",IF(AND(Deník!$D37&gt;=AZ$2,Deník!$D37&lt;=AZ$3),IF(AND(Deník!$R37&gt;=0,Deník!$R37&lt;=1),"BE",Deník!$R37),""),"")</f>
        <v>-23.999999999999577</v>
      </c>
      <c r="BA37" s="63" t="str">
        <f>IF(Deník!$D37&lt;&gt;"",IF(AND(Deník!$D37&gt;=BA$2,Deník!$D37&lt;=BA$3),IF(AND(Deník!$R37&gt;=0,Deník!$R37&lt;=1),"BE",Deník!$R37),""),"")</f>
        <v/>
      </c>
      <c r="BB37" s="63" t="str">
        <f>IF(Deník!$D37&lt;&gt;"",IF(AND(Deník!$D37&gt;=BB$2,Deník!$D37&lt;=BB$3),IF(AND(Deník!$R37&gt;=0,Deník!$R37&lt;=1),"BE",Deník!$R37),""),"")</f>
        <v/>
      </c>
      <c r="BC37" s="71" t="str">
        <f>IF(Deník!$D37&lt;&gt;"",IF(AND(Deník!$D37&gt;=BC$2,Deník!$D37&lt;=BC$3),IF(AND(Deník!$R37&gt;=0,Deník!$R37&lt;=1),"BE",Deník!$R37),""),"")</f>
        <v/>
      </c>
      <c r="BD37" s="20">
        <f>IF(Deník!$J38="S",(Deník!$M38-Deník!$K38),IF(Deník!$J38="L",(Deník!$K38-Deník!$M38),""))</f>
        <v>3.5999999999998256E-3</v>
      </c>
      <c r="BE37" s="20">
        <f>IF(Deník!$J38="S",(Deník!$K38-Deník!$O38),IF(Deník!$J38="L",(Deník!$O38-Deník!$K38),""))</f>
        <v>3.8000000000000256E-3</v>
      </c>
      <c r="BF37" s="20">
        <f>IF(Deník!$J38="S",(Deník!$K38-Deník!$L38),IF(Deník!$J38="L",(Deník!$L38-Deník!$K38),""))</f>
        <v>1.500000000000945E-4</v>
      </c>
      <c r="BG37" s="20">
        <f>IF(Deník!$J38="S",(Deník!$K38-Deník!$S38),IF(Deník!$J38="L",(Deník!$S38-Deník!$K38),""))</f>
        <v>-2.0399999999998197E-3</v>
      </c>
      <c r="BH37" s="20">
        <f>IF(Deník!$J38="S",(Deník!$K38-Deník!$U38),IF(Deník!$J38="L",(Deník!$U38-Deník!$K38),""))</f>
        <v>1.9560000000000022E-2</v>
      </c>
      <c r="BI37" s="20" t="str">
        <f>IF(Deník!$R37&gt;1,Deník!$R37,"")</f>
        <v/>
      </c>
      <c r="BJ37" s="20">
        <f>IF(Deník!$R37&lt;0,Deník!$R37,"")</f>
        <v>-23.999999999999577</v>
      </c>
      <c r="BK37" s="17"/>
      <c r="BM37" s="233" t="str">
        <f>IF(Deník!$R37&lt;&gt;"",IF(Deník!$Y37=Statistika!$F$78,IF(AND(Deník!$R37&gt;=0,Deník!$R37&lt;=1),"BE",Deník!$R37),""),"")</f>
        <v/>
      </c>
      <c r="BN37" s="233" t="str">
        <f>IF(Deník!$R37&lt;&gt;"",IF(Deník!$Y37=Statistika!$F$79,IF(AND(Deník!$R37&gt;=0,Deník!$R37&lt;=1),"BE",Deník!$R37),""),"")</f>
        <v/>
      </c>
      <c r="BO37" s="233" t="str">
        <f>IF(Deník!$R37&lt;&gt;"",IF(Deník!$Y37=Statistika!$F$80,IF(AND(Deník!$R37&gt;=0,Deník!$R37&lt;=1),"BE",Deník!$R37),""),"")</f>
        <v/>
      </c>
      <c r="BP37" s="233" t="str">
        <f>IF(Deník!$R37&lt;&gt;"",IF(Deník!$Y37=Statistika!$F$81,IF(AND(Deník!$R37&gt;=0,Deník!$R37&lt;=1),"BE",Deník!$R37),""),"")</f>
        <v/>
      </c>
      <c r="BQ37" s="233" t="str">
        <f>IF(Deník!$R37&lt;&gt;"",IF(Deník!$Y37=Statistika!$F$82,IF(AND(Deník!$R37&gt;=0,Deník!$R37&lt;=1),"BE",Deník!$R37),""),"")</f>
        <v/>
      </c>
      <c r="BR37" s="233" t="str">
        <f>IF(Deník!$R37&lt;&gt;"",IF(Deník!$Y37=Statistika!$F$83,IF(AND(Deník!$R37&gt;=0,Deník!$R37&lt;=1),"BE",Deník!$R37),""),"")</f>
        <v/>
      </c>
      <c r="BS37" s="233" t="str">
        <f>IF(Deník!$R37&lt;&gt;"",IF(Deník!$Y37=Statistika!$F$84,IF(AND(Deník!$R37&gt;=0,Deník!$R37&lt;=1),"BE",Deník!$R37),""),"")</f>
        <v/>
      </c>
      <c r="BT37" s="233">
        <f>IF(Deník!$R37&lt;&gt;"",IF(Deník!$Y37=Statistika!$F$85,IF(AND(Deník!$R37&gt;=0,Deník!$R37&lt;=1),"BE",Deník!$R37),""),"")</f>
        <v>-23.999999999999577</v>
      </c>
      <c r="BU37" s="233" t="str">
        <f>IF(Deník!$R37&lt;&gt;"",IF(Deník!$Y37=Statistika!$F$86,IF(AND(Deník!$R37&gt;=0,Deník!$R37&lt;=1),"BE",Deník!$R37),""),"")</f>
        <v/>
      </c>
      <c r="BV37" s="233" t="str">
        <f>IF(Deník!$R37&lt;&gt;"",IF(Deník!$Y37=Statistika!$F$87,IF(AND(Deník!$R37&gt;=0,Deník!$R37&lt;=1),"BE",Deník!$R37),""),"")</f>
        <v/>
      </c>
      <c r="BW37" s="233" t="str">
        <f>IF(Deník!$R37&lt;&gt;"",IF(Deník!$Y37=Statistika!$F$88,IF(AND(Deník!$R37&gt;=0,Deník!$R37&lt;=1),"BE",Deník!$R37),""),"")</f>
        <v/>
      </c>
      <c r="BX37" s="233" t="str">
        <f>IF(Deník!$R37&lt;&gt;"",IF(Deník!$Y37=Statistika!$F$89,IF(AND(Deník!$R37&gt;=0,Deník!$R37&lt;=1),"BE",Deník!$R37),""),"")</f>
        <v/>
      </c>
      <c r="BY37" s="233" t="str">
        <f>IF(Deník!$R37&lt;&gt;"",IF(Deník!$Y37=Statistika!$F$90,IF(AND(Deník!$R37&gt;=0,Deník!$R37&lt;=1),"BE",Deník!$R37),""),"")</f>
        <v/>
      </c>
      <c r="BZ37" s="233" t="str">
        <f>IF(Deník!$R37&lt;&gt;"",IF(Deník!$Y37=Statistika!$F$91,IF(AND(Deník!$R37&gt;=0,Deník!$R37&lt;=1),"BE",Deník!$R37),""),"")</f>
        <v/>
      </c>
      <c r="CA37" s="233"/>
      <c r="CB37" s="233">
        <f>IF(Deník!$R37&lt;&gt;"",IF(Deník!$AB37="SL",IF(AND(Deník!$R37&gt;=0,Deník!$R37&lt;=1),"BE",Deník!$R37),""),"")</f>
        <v>-23.999999999999577</v>
      </c>
      <c r="CC37" s="233" t="str">
        <f>IF(Deník!$R37&lt;&gt;"",IF(Deník!$AB37="BE10",IF(AND(Deník!$R37&gt;=0,Deník!$R37&lt;=1),"BE",Deník!$R37),""),"")</f>
        <v/>
      </c>
      <c r="CD37" s="233" t="str">
        <f>IF(Deník!$R37&lt;&gt;"",IF(Deník!$AB37="BE15",IF(AND(Deník!$R37&gt;=0,Deník!$R37&lt;=1),"BE",Deník!$R37),""),"")</f>
        <v/>
      </c>
      <c r="CE37" s="233" t="str">
        <f>IF(Deník!$R37&lt;&gt;"",IF(Deník!$AB37="BE20",IF(AND(Deník!$R37&gt;=0,Deník!$R37&lt;=1),"BE",Deník!$R37),""),"")</f>
        <v/>
      </c>
      <c r="CF37" s="233" t="str">
        <f>IF(Deník!$R37&lt;&gt;"",IF(Deník!$AB37="TP1",IF(AND(Deník!$R37&gt;=0,Deník!$R37&lt;=1),"BE",Deník!$R37),""),"")</f>
        <v/>
      </c>
      <c r="CG37" s="233" t="str">
        <f>IF(Deník!$R37&lt;&gt;"",IF(Deník!$AB37="TP2",IF(AND(Deník!$R37&gt;=0,Deník!$R37&lt;=1),"BE",Deník!$R37),""),"")</f>
        <v/>
      </c>
      <c r="CH37" s="233" t="str">
        <f>IF(Deník!$R37&lt;&gt;"",IF(Deník!$AB37="TP3",IF(AND(Deník!$R37&gt;=0,Deník!$R37&lt;=1),"BE",Deník!$R37),""),"")</f>
        <v/>
      </c>
      <c r="CI37" s="233" t="str">
        <f>IF(Deník!$R37&lt;&gt;"",IF(Deník!$AB37="Trailing SL",IF(AND(Deník!$R37&gt;=0,Deník!$R37&lt;=1),"BE",Deník!$R37),""),"")</f>
        <v/>
      </c>
      <c r="CJ37" s="233" t="str">
        <f>IF(Deník!$R37&lt;&gt;"",IF(Deník!$AB37="Manual",IF(AND(Deník!$R37&gt;=0,Deník!$R37&lt;=1),"BE",Deník!$R37),""),"")</f>
        <v/>
      </c>
      <c r="CK37" s="233"/>
      <c r="CL37" s="233" t="str">
        <f>IF(Deník!$R37&lt;0,IF(Deník!$AC37=Statistika!$F$117,Deník!$R37,""),"")</f>
        <v/>
      </c>
      <c r="CM37" s="233" t="str">
        <f>IF(Deník!$R37&lt;0,IF(Deník!$AC37=Statistika!$F$118,Deník!$R37,""),"")</f>
        <v/>
      </c>
      <c r="CN37" s="233" t="str">
        <f>IF(Deník!$R37&lt;0,IF(Deník!$AC37=Statistika!$F$119,Deník!$R37,""),"")</f>
        <v/>
      </c>
      <c r="CO37" s="233" t="str">
        <f>IF(Deník!$R37&lt;0,IF(Deník!$AC37=Statistika!$F$120,Deník!$R37,""),"")</f>
        <v/>
      </c>
      <c r="CP37" s="233" t="str">
        <f>IF(Deník!$R37&lt;0,IF(Deník!$AC37=Statistika!$F$121,Deník!$R37,""),"")</f>
        <v/>
      </c>
      <c r="CQ37" s="233" t="str">
        <f>IF(Deník!$R37&lt;0,IF(Deník!$AC37=Statistika!$F$122,Deník!$R37,""),"")</f>
        <v/>
      </c>
      <c r="CR37" s="233" t="str">
        <f>IF(Deník!$R37&lt;0,IF(Deník!$AC37=Statistika!$F$123,Deník!$R37,""),"")</f>
        <v/>
      </c>
      <c r="CS37" s="233" t="str">
        <f>IF(Deník!$R37&lt;0,IF(Deník!$AC37=Statistika!$F$124,Deník!$R37,""),"")</f>
        <v/>
      </c>
      <c r="CT37" s="233" t="str">
        <f>IF(Deník!$R37&lt;0,IF(Deník!$AC37=Statistika!$F$125,Deník!$R37,""),"")</f>
        <v/>
      </c>
      <c r="CU37" s="233"/>
      <c r="CV37" s="233" t="str">
        <f>IF(Deník!$R37&lt;0,IF(Deník!$AD37=$CV$2,Deník!$R37,""),"")</f>
        <v/>
      </c>
      <c r="CW37" s="233" t="str">
        <f>IF(Deník!$R37&lt;0,IF(Deník!$AD37=$CW$2,Deník!$R37,""),"")</f>
        <v/>
      </c>
      <c r="CX37" s="233" t="str">
        <f>IF(Deník!$R37&lt;0,IF(Deník!$AD37=$CX$2,Deník!$R37,""),"")</f>
        <v/>
      </c>
      <c r="CY37" s="233" t="str">
        <f>IF(Deník!$R37&lt;0,IF(Deník!$AD37=$CY$2,Deník!$R37,""),"")</f>
        <v/>
      </c>
      <c r="CZ37" s="233" t="str">
        <f>IF(Deník!$R37&lt;0,IF(Deník!$AD37=$CZ$2,Deník!$R37,""),"")</f>
        <v/>
      </c>
      <c r="DL37" s="221">
        <f t="shared" si="5"/>
        <v>91858.409999999989</v>
      </c>
      <c r="DM37" s="220">
        <f t="shared" si="3"/>
        <v>-8.1415900000000097E-2</v>
      </c>
      <c r="DO37" s="50">
        <f>Deník!W38</f>
        <v>36.94</v>
      </c>
      <c r="DP37" s="102">
        <f>IF(AND(Deník!W38&gt;0),1,"")</f>
        <v>1</v>
      </c>
      <c r="DQ37" s="102" t="str">
        <f>IF(AND(Deník!W38&lt;=0),1,"")</f>
        <v/>
      </c>
      <c r="DR37" s="227"/>
      <c r="DS37" s="228"/>
      <c r="DT37" s="85"/>
      <c r="DU37" s="54" t="str">
        <f>IF(MONTH(Deník!$C37)=DU$2,Deník!$W37,"")</f>
        <v/>
      </c>
      <c r="DV37" s="222" t="str">
        <f>IF(MONTH(Deník!$C37)=DV$2,Deník!$W37,"")</f>
        <v/>
      </c>
      <c r="DW37" s="222" t="str">
        <f>IF(MONTH(Deník!$C37)=DW$2,Deník!$W37,"")</f>
        <v/>
      </c>
      <c r="DX37" s="222" t="str">
        <f>IF(MONTH(Deník!$C37)=DX$2,Deník!$W37,"")</f>
        <v/>
      </c>
      <c r="DY37" s="222" t="str">
        <f>IF(MONTH(Deník!$C37)=DY$2,Deník!$W37,"")</f>
        <v/>
      </c>
      <c r="DZ37" s="222" t="str">
        <f>IF(MONTH(Deník!$C37)=DZ$2,Deník!$W37,"")</f>
        <v/>
      </c>
      <c r="EA37" s="222">
        <f>IF(MONTH(Deník!$C37)=EA$2,Deník!$W37,"")</f>
        <v>-588.89</v>
      </c>
      <c r="EB37" s="222" t="str">
        <f>IF(MONTH(Deník!$C37)=EB$2,Deník!$W37,"")</f>
        <v/>
      </c>
      <c r="EC37" s="222" t="str">
        <f>IF(MONTH(Deník!$C37)=EC$2,Deník!$W37,"")</f>
        <v/>
      </c>
      <c r="ED37" s="222" t="str">
        <f>IF(MONTH(Deník!$C37)=ED$2,Deník!$W37,"")</f>
        <v/>
      </c>
      <c r="EE37" s="222" t="str">
        <f>IF(MONTH(Deník!$C37)=EE$2,Deník!$W37,"")</f>
        <v/>
      </c>
      <c r="EF37" s="222" t="str">
        <f>IF(MONTH(Deník!$C37)=EF$2,Deník!$W37,"")</f>
        <v/>
      </c>
      <c r="EI37" s="600" t="str">
        <f>IF(Deník!$W37&lt;&gt;"",IF(Deník!$B37=Statistika!$F$63,Deník!$W37,""),"")</f>
        <v/>
      </c>
      <c r="EJ37" s="13">
        <f>IF(Deník!$W37&lt;&gt;"",IF(Deník!$B37=Statistika!$F$64,Deník!$W37,""),"")</f>
        <v>-588.89</v>
      </c>
      <c r="EK37" s="13" t="str">
        <f>IF(Deník!$W37&lt;&gt;"",IF(Deník!$B37=Statistika!$F$65,Deník!$W37,""),"")</f>
        <v/>
      </c>
      <c r="EL37" s="13" t="str">
        <f>IF(Deník!$W37&lt;&gt;"",IF(Deník!$B37=Statistika!$F$66,Deník!$W37,""),"")</f>
        <v/>
      </c>
      <c r="EM37" s="13" t="str">
        <f>IF(Deník!$W37&lt;&gt;"",IF(Deník!$B37=Statistika!$F$67,Deník!$W37,""),"")</f>
        <v/>
      </c>
      <c r="EN37" s="13" t="str">
        <f>IF(Deník!$W37&lt;&gt;"",IF(Deník!$B37=Statistika!$F$68,Deník!$W37,""),"")</f>
        <v/>
      </c>
      <c r="EO37" s="13" t="str">
        <f>IF(Deník!$W37&lt;&gt;"",IF(Deník!$B37=Statistika!$F$69,Deník!$W37,""),"")</f>
        <v/>
      </c>
      <c r="EP37" s="601" t="str">
        <f>IF(Deník!$W37&lt;&gt;"",IF(Deník!$B37=Statistika!$F$70,Deník!$W37,""),"")</f>
        <v/>
      </c>
      <c r="EQ37" s="90"/>
      <c r="ER37" s="63" t="str">
        <f>IF(Deník!$W37&lt;&gt;"",IF(Deník!$J37="L",Deník!$W37,""),"")</f>
        <v/>
      </c>
      <c r="ES37" s="13">
        <f>IF(Deník!$W37&lt;&gt;"",IF(Deník!$J37="S",Deník!$W37,""),"")</f>
        <v>-588.89</v>
      </c>
      <c r="ET37" s="95"/>
      <c r="EU37" s="88"/>
      <c r="EV37" s="63">
        <f>IF(WEEKDAY(Deník!$C37,2)=1,Deník!$W37,"")</f>
        <v>-588.89</v>
      </c>
      <c r="EW37" s="13" t="str">
        <f>IF(WEEKDAY(Deník!$C37,2)=2,Deník!$W37,"")</f>
        <v/>
      </c>
      <c r="EX37" s="13" t="str">
        <f>IF(WEEKDAY(Deník!$C37,2)=3,Deník!$W37,"")</f>
        <v/>
      </c>
      <c r="EY37" s="13" t="str">
        <f>IF(WEEKDAY(Deník!$C37,2)=4,Deník!$W37,"")</f>
        <v/>
      </c>
      <c r="EZ37" s="60" t="str">
        <f>IF(WEEKDAY(Deník!$C37,2)=5,Deník!$W37,"")</f>
        <v/>
      </c>
      <c r="FA37" s="99"/>
      <c r="FB37" s="100">
        <f>Deník!D37</f>
        <v>0.70486111111111116</v>
      </c>
      <c r="FC37" s="63" t="str">
        <f>IF($FB37&lt;&gt;"",IF(AND($FB37&gt;=FC$2,$FB37&lt;=FC$3),Deník!$W37,""))</f>
        <v/>
      </c>
      <c r="FD37" s="63" t="str">
        <f>IF($FB37&lt;&gt;"",IF(AND($FB37&gt;=FD$2,$FB37&lt;=FD$3),Deník!$W37,""))</f>
        <v/>
      </c>
      <c r="FE37" s="63" t="str">
        <f>IF($FB37&lt;&gt;"",IF(AND($FB37&gt;=FE$2,$FB37&lt;=FE$3),Deník!$W37,""))</f>
        <v/>
      </c>
      <c r="FF37" s="63" t="str">
        <f>IF($FB37&lt;&gt;"",IF(AND($FB37&gt;=FF$2,$FB37&lt;=FF$3),Deník!$W37,""))</f>
        <v/>
      </c>
      <c r="FG37" s="63" t="str">
        <f>IF($FB37&lt;&gt;"",IF(AND($FB37&gt;=FG$2,$FB37&lt;=FG$3),Deník!$W37,""))</f>
        <v/>
      </c>
      <c r="FH37" s="63" t="str">
        <f>IF($FB37&lt;&gt;"",IF(AND($FB37&gt;=FH$2,$FB37&lt;=FH$3),Deník!$W37,""))</f>
        <v/>
      </c>
      <c r="FI37" s="63" t="str">
        <f>IF($FB37&lt;&gt;"",IF(AND($FB37&gt;=FI$2,$FB37&lt;=FI$3),Deník!$W37,""))</f>
        <v/>
      </c>
      <c r="FJ37" s="63">
        <f>IF($FB37&lt;&gt;"",IF(AND($FB37&gt;=FJ$2,$FB37&lt;=FJ$3),Deník!$W37,""))</f>
        <v>-588.89</v>
      </c>
      <c r="FK37" s="63" t="str">
        <f>IF($FB37&lt;&gt;"",IF(AND($FB37&gt;=FK$2,$FB37&lt;=FK$3),Deník!$W37,""))</f>
        <v/>
      </c>
      <c r="FL37" s="63" t="str">
        <f>IF($FB37&lt;&gt;"",IF(AND($FB37&gt;=FL$2,$FB37&lt;=FL$3),Deník!$W37,""))</f>
        <v/>
      </c>
      <c r="FM37" s="63" t="str">
        <f>IF($FB37&lt;&gt;"",IF(AND($FB37&gt;=FM$2,$FB37&lt;=FM$3),Deník!$W37,""))</f>
        <v/>
      </c>
      <c r="FN37" s="13"/>
      <c r="FO37" s="20" t="str">
        <f>IF(Deník!$W37&gt;1,Deník!$W37,"")</f>
        <v/>
      </c>
      <c r="FP37" s="20">
        <f>IF(Deník!$W37&lt;0,Deník!$W37,"")</f>
        <v>-588.89</v>
      </c>
      <c r="FQ37" s="17"/>
      <c r="FS37" s="233"/>
      <c r="FT37" s="233" t="str">
        <f>IF(Deník!$W37&lt;&gt;"",IF(Deník!$Y37=Statistika!$F$78,Deník!$W37,""),"")</f>
        <v/>
      </c>
      <c r="FU37" s="233" t="str">
        <f>IF(Deník!$W37&lt;&gt;"",IF(Deník!$Y37=Statistika!$F$79,Deník!$W37,""),"")</f>
        <v/>
      </c>
      <c r="FV37" s="233" t="str">
        <f>IF(Deník!$W37&lt;&gt;"",IF(Deník!$Y37=Statistika!$F$80,Deník!$W37,""),"")</f>
        <v/>
      </c>
      <c r="FW37" s="233" t="str">
        <f>IF(Deník!$W37&lt;&gt;"",IF(Deník!$Y37=Statistika!$F$81,Deník!$W37,""),"")</f>
        <v/>
      </c>
      <c r="FX37" s="233" t="str">
        <f>IF(Deník!$W37&lt;&gt;"",IF(Deník!$Y37=Statistika!$F$82,Deník!$W37,""),"")</f>
        <v/>
      </c>
      <c r="FY37" s="233" t="str">
        <f>IF(Deník!$W37&lt;&gt;"",IF(Deník!$Y37=Statistika!$F$83,Deník!$W37,""),"")</f>
        <v/>
      </c>
      <c r="FZ37" s="233" t="str">
        <f>IF(Deník!$W37&lt;&gt;"",IF(Deník!$Y37=Statistika!$F$84,Deník!$W37,""),"")</f>
        <v/>
      </c>
      <c r="GA37" s="233">
        <f>IF(Deník!$W37&lt;&gt;"",IF(Deník!$Y37=Statistika!$F$85,Deník!$W37,""),"")</f>
        <v>-588.89</v>
      </c>
      <c r="GB37" s="233" t="str">
        <f>IF(Deník!$W37&lt;&gt;"",IF(Deník!$Y37=Statistika!$F$86,Deník!$W37,""),"")</f>
        <v/>
      </c>
      <c r="GC37" s="233" t="str">
        <f>IF(Deník!$W37&lt;&gt;"",IF(Deník!$Y37=Statistika!$F$87,Deník!$W37,""),"")</f>
        <v/>
      </c>
      <c r="GD37" s="233" t="str">
        <f>IF(Deník!$W37&lt;&gt;"",IF(Deník!$Y37=Statistika!$F$88,Deník!$W37,""),"")</f>
        <v/>
      </c>
      <c r="GE37" s="233" t="str">
        <f>IF(Deník!$W37&lt;&gt;"",IF(Deník!$Y37=Statistika!$F$89,Deník!$W37,""),"")</f>
        <v/>
      </c>
      <c r="GF37" s="233" t="str">
        <f>IF(Deník!$W37&lt;&gt;"",IF(Deník!$Y37=Statistika!$F$90,Deník!$W37,""),"")</f>
        <v/>
      </c>
      <c r="GG37" s="233" t="str">
        <f>IF(Deník!$W37&lt;&gt;"",IF(Deník!$Y37=Statistika!$F$91,Deník!$W37,""),"")</f>
        <v/>
      </c>
      <c r="GH37" s="233"/>
      <c r="GI37" s="233">
        <f>IF(Deník!$W37&lt;&gt;"",IF(Deník!$AB37=Statistika!$L$100,Deník!$W37,""),"")</f>
        <v>-588.89</v>
      </c>
      <c r="GJ37" s="233" t="str">
        <f>IF(Deník!$W37&lt;&gt;"",IF(Deník!$AB37=Statistika!$L$101,Deník!$W37,""),"")</f>
        <v/>
      </c>
      <c r="GK37" s="233" t="str">
        <f>IF(Deník!$W37&lt;&gt;"",IF(Deník!$AB37=Statistika!$L$102,Deník!$W37,""),"")</f>
        <v/>
      </c>
      <c r="GL37" s="233" t="str">
        <f>IF(Deník!$W37&lt;&gt;"",IF(Deník!$AB37=Statistika!$L$103,Deník!$W37,""),"")</f>
        <v/>
      </c>
      <c r="GM37" s="233" t="str">
        <f>IF(Deník!$W37&lt;&gt;"",IF(Deník!$AB37=Statistika!$L$104,Deník!$W37,""),"")</f>
        <v/>
      </c>
      <c r="GN37" s="233" t="str">
        <f>IF(Deník!$W37&lt;&gt;"",IF(Deník!$AB37=Statistika!$L$105,Deník!$W37,""),"")</f>
        <v/>
      </c>
      <c r="GO37" s="233" t="str">
        <f>IF(Deník!$W37&lt;&gt;"",IF(Deník!$AB37=Statistika!$L$106,Deník!$W37,""),"")</f>
        <v/>
      </c>
      <c r="GP37" s="233" t="str">
        <f>IF(Deník!$W37&lt;&gt;"",IF(Deník!$AB37=Statistika!$L$107,Deník!$W37,""),"")</f>
        <v/>
      </c>
      <c r="GQ37" s="233" t="str">
        <f>IF(Deník!$W37&lt;&gt;"",IF(Deník!$AB37=Statistika!$L$108,Deník!$W37,""),"")</f>
        <v/>
      </c>
      <c r="GS37" s="233" t="str">
        <f>IF(Deník!$W37&lt;0,IF(Deník!$AC37=Statistika!$F$117,Deník!$W37,""),"")</f>
        <v/>
      </c>
      <c r="GT37" s="233" t="str">
        <f>IF(Deník!$W37&lt;0,IF(Deník!$AC37=Statistika!$F$118,Deník!$W37,""),"")</f>
        <v/>
      </c>
      <c r="GU37" s="233" t="str">
        <f>IF(Deník!$W37&lt;0,IF(Deník!$AC37=Statistika!$F$119,Deník!$W37,""),"")</f>
        <v/>
      </c>
      <c r="GV37" s="233" t="str">
        <f>IF(Deník!$W37&lt;0,IF(Deník!$AC37=Statistika!$F$120,Deník!$W37,""),"")</f>
        <v/>
      </c>
      <c r="GW37" s="233" t="str">
        <f>IF(Deník!$W37&lt;0,IF(Deník!$AC37=Statistika!$F$121,Deník!$W37,""),"")</f>
        <v/>
      </c>
      <c r="GX37" s="233" t="str">
        <f>IF(Deník!$W37&lt;0,IF(Deník!$AC37=Statistika!$F$122,Deník!$W37,""),"")</f>
        <v/>
      </c>
      <c r="GY37" s="233" t="str">
        <f>IF(Deník!$W37&lt;0,IF(Deník!$AC37=Statistika!$F$123,Deník!$W37,""),"")</f>
        <v/>
      </c>
      <c r="GZ37" s="233" t="str">
        <f>IF(Deník!$W37&lt;0,IF(Deník!$AC37=Statistika!$F$124,Deník!$W37,""),"")</f>
        <v/>
      </c>
      <c r="HA37" s="233" t="str">
        <f>IF(Deník!$W37&lt;0,IF(Deník!$AC37=Statistika!$F$125,Deník!$W37,""),"")</f>
        <v/>
      </c>
      <c r="HC37" s="233" t="str">
        <f>IF(Deník!$W37&lt;0,IF(Deník!$AD37=Statistika!$F$133,Deník!$W37,""),"")</f>
        <v/>
      </c>
      <c r="HD37" s="233" t="str">
        <f>IF(Deník!$W37&lt;0,IF(Deník!$AD37=Statistika!$F$134,Deník!$W37,""),"")</f>
        <v/>
      </c>
      <c r="HE37" s="233" t="str">
        <f>IF(Deník!$W37&lt;0,IF(Deník!$AD37=Statistika!$F$135,Deník!$W37,""),"")</f>
        <v/>
      </c>
      <c r="HF37" s="233" t="str">
        <f>IF(Deník!$W37&lt;0,IF(Deník!$AD37=Statistika!$F$136,Deník!$W37,""),"")</f>
        <v/>
      </c>
      <c r="HG37" s="233" t="str">
        <f>IF(Deník!$W37&lt;0,IF(Deník!$AD37=Statistika!$F$137,Deník!$W37,""),"")</f>
        <v/>
      </c>
      <c r="ID37" s="8">
        <f>Tabulka4[[#This Row],[Sloupec3]]</f>
        <v>42191</v>
      </c>
      <c r="IE37" s="17" t="str">
        <f>IF(AND([1]Deník!$C37&gt;='[1]Měsíční shrnutí'!$D$1,[1]Deník!$C37&lt;='[1]Měsíční shrnutí'!$F$1),[1]Deník!$X37,"")</f>
        <v/>
      </c>
    </row>
    <row r="38" spans="1:241">
      <c r="A38" s="8">
        <f>Deník!C39</f>
        <v>42192</v>
      </c>
      <c r="B38" s="50">
        <f>Deník!R39</f>
        <v>-14.199999999999768</v>
      </c>
      <c r="C38" s="102" t="str">
        <f>IF(AND(Deník!R39&gt;1,Deník!R39&lt;&gt;""),1,"")</f>
        <v/>
      </c>
      <c r="D38" s="102">
        <f>IF(AND(Deník!R39&lt;=0,Deník!R39&lt;&gt;""),1,"")</f>
        <v>1</v>
      </c>
      <c r="E38" s="103" t="str">
        <f>IF(AND(Deník!R39&gt;=0,Deník!R39&lt;=1),1,"")</f>
        <v/>
      </c>
      <c r="F38" s="79">
        <f>IF(Deník!R39&lt;&gt;"",Deník!R39+F37,"")</f>
        <v>-213.79999999999228</v>
      </c>
      <c r="G38" s="85"/>
      <c r="H38" s="54" t="str">
        <f>IF(MONTH(Deník!$C38)=H$2,IF(AND(Deník!$R38&gt;=0,Deník!$R38&lt;=1),"BE",Deník!$R38),"")</f>
        <v/>
      </c>
      <c r="I38" s="11" t="str">
        <f>IF(MONTH(Deník!$C38)=I$2,IF(AND(Deník!$R38&gt;=0,Deník!$R38&lt;=1),"BE",Deník!$R38),"")</f>
        <v/>
      </c>
      <c r="J38" s="11" t="str">
        <f>IF(MONTH(Deník!$C38)=J$2,IF(AND(Deník!$R38&gt;=0,Deník!$R38&lt;=1),"BE",Deník!$R38),"")</f>
        <v/>
      </c>
      <c r="K38" s="11" t="str">
        <f>IF(MONTH(Deník!$C38)=K$2,IF(AND(Deník!$R38&gt;=0,Deník!$R38&lt;=1),"BE",Deník!$R38),"")</f>
        <v/>
      </c>
      <c r="L38" s="11" t="str">
        <f>IF(MONTH(Deník!$C38)=L$2,IF(AND(Deník!$R38&gt;=0,Deník!$R38&lt;=1),"BE",Deník!$R38),"")</f>
        <v/>
      </c>
      <c r="M38" s="11" t="str">
        <f>IF(MONTH(Deník!$C38)=M$2,IF(AND(Deník!$R38&gt;=0,Deník!$R38&lt;=1),"BE",Deník!$R38),"")</f>
        <v/>
      </c>
      <c r="N38" s="11">
        <f>IF(MONTH(Deník!$C38)=N$2,IF(AND(Deník!$R38&gt;=0,Deník!$R38&lt;=1),"BE",Deník!$R38),"")</f>
        <v>1.500000000000945</v>
      </c>
      <c r="O38" s="11" t="str">
        <f>IF(MONTH(Deník!$C38)=O$2,IF(AND(Deník!$R38&gt;=0,Deník!$R38&lt;=1),"BE",Deník!$R38),"")</f>
        <v/>
      </c>
      <c r="P38" s="11" t="str">
        <f>IF(MONTH(Deník!$C38)=P$2,IF(AND(Deník!$R38&gt;=0,Deník!$R38&lt;=1),"BE",Deník!$R38),"")</f>
        <v/>
      </c>
      <c r="Q38" s="11" t="str">
        <f>IF(MONTH(Deník!$C38)=Q$2,IF(AND(Deník!$R38&gt;=0,Deník!$R38&lt;=1),"BE",Deník!$R38),"")</f>
        <v/>
      </c>
      <c r="R38" s="11" t="str">
        <f>IF(MONTH(Deník!$C38)=R$2,IF(AND(Deník!$R38&gt;=0,Deník!$R38&lt;=1),"BE",Deník!$R38),"")</f>
        <v/>
      </c>
      <c r="S38" s="57" t="str">
        <f>IF(MONTH(Deník!$C38)=S$2,IF(AND(Deník!$R38&gt;=0,Deník!$R38&lt;=1),"BE",Deník!$R38),"")</f>
        <v/>
      </c>
      <c r="U38" s="12"/>
      <c r="V38" s="12"/>
      <c r="X38" s="600" t="str">
        <f>IF(Deník!$R38&lt;&gt;"",IF(Deník!$B38=Statistika!$F$63,IF(AND(Deník!$R38&gt;=0,Deník!$R38&lt;=1),"BE",Deník!$R38),""),"")</f>
        <v/>
      </c>
      <c r="Y38" s="13">
        <f>IF(Deník!$R38&lt;&gt;"",IF(Deník!$B38=Statistika!$F$64,IF(AND(Deník!$R38&gt;=0,Deník!$R38&lt;=1),"BE",Deník!$R38),""),"")</f>
        <v>1.500000000000945</v>
      </c>
      <c r="Z38" s="13" t="str">
        <f>IF(Deník!$R38&lt;&gt;"",IF(Deník!$B38=Statistika!$F$65,IF(AND(Deník!$R38&gt;=0,Deník!$R38&lt;=1),"BE",Deník!$R38),""),"")</f>
        <v/>
      </c>
      <c r="AA38" s="13" t="str">
        <f>IF(Deník!$R38&lt;&gt;"",IF(Deník!$B38=Statistika!$F$66,IF(AND(Deník!$R38&gt;=0,Deník!$R38&lt;=1),"BE",Deník!$R38),""),"")</f>
        <v/>
      </c>
      <c r="AB38" s="13" t="str">
        <f>IF(Deník!$R38&lt;&gt;"",IF(Deník!$B38=Statistika!$F$67,IF(AND(Deník!$R38&gt;=0,Deník!$R38&lt;=1),"BE",Deník!$R38),""),"")</f>
        <v/>
      </c>
      <c r="AC38" s="13" t="str">
        <f>IF(Deník!$R38&lt;&gt;"",IF(Deník!$B38=Statistika!$F$68,IF(AND(Deník!$R38&gt;=0,Deník!$R38&lt;=1),"BE",Deník!$R38),""),"")</f>
        <v/>
      </c>
      <c r="AD38" s="13" t="str">
        <f>IF(Deník!$R38&lt;&gt;"",IF(Deník!$B38=Statistika!$F$69,IF(AND(Deník!$R38&gt;=0,Deník!$R38&lt;=1),"BE",Deník!$R38),""),"")</f>
        <v/>
      </c>
      <c r="AE38" s="601" t="str">
        <f>IF(Deník!$R38&lt;&gt;"",IF(Deník!$B38=Statistika!$F$70,IF(AND(Deník!$R38&gt;=0,Deník!$R38&lt;=1),"BE",Deník!$R38),""),"")</f>
        <v/>
      </c>
      <c r="AF38" s="90"/>
      <c r="AG38" s="63" t="str">
        <f>IF(Deník!$R38&lt;&gt;"",IF(Deník!$J38="L",IF(AND(Deník!$R38&gt;=0,Deník!$R38&lt;=1),"BE",Deník!$R38),""),"")</f>
        <v/>
      </c>
      <c r="AH38" s="13">
        <f>IF(Deník!$R38&lt;&gt;"",IF(Deník!$J38="S",IF(AND(Deník!$R38&gt;=0,Deník!$R38&lt;=1),"BE",Deník!$R38),""),"")</f>
        <v>1.500000000000945</v>
      </c>
      <c r="AI38" s="95"/>
      <c r="AJ38" s="71">
        <f>IF(Deník!N39&lt;&gt;"",Deník!N39*-1,"")</f>
        <v>-14.199999999999768</v>
      </c>
      <c r="AK38" s="88"/>
      <c r="AL38" s="63">
        <f>IF(WEEKDAY(Deník!$C38,2)=1,IF(AND(Deník!$R38&gt;=0,Deník!$R38&lt;=1),"BE",Deník!$R38),"")</f>
        <v>1.500000000000945</v>
      </c>
      <c r="AM38" s="13" t="str">
        <f>IF(WEEKDAY(Deník!$C38,2)=2,IF(AND(Deník!$R38&gt;=0,Deník!$R38&lt;=1),"BE",Deník!$R38),"")</f>
        <v/>
      </c>
      <c r="AN38" s="13" t="str">
        <f>IF(WEEKDAY(Deník!$C38,2)=3,IF(AND(Deník!$R38&gt;=0,Deník!$R38&lt;=1),"BE",Deník!$R38),"")</f>
        <v/>
      </c>
      <c r="AO38" s="13" t="str">
        <f>IF(WEEKDAY(Deník!$C38,2)=4,IF(AND(Deník!$R38&gt;=0,Deník!$R38&lt;=1),"BE",Deník!$R38),"")</f>
        <v/>
      </c>
      <c r="AP38" s="60" t="str">
        <f>IF(WEEKDAY(Deník!$C38,2)=5,IF(AND(Deník!$R38&gt;=0,Deník!$R38&lt;=1),"BE",Deník!$R38),"")</f>
        <v/>
      </c>
      <c r="AQ38" s="99"/>
      <c r="AR38" s="100">
        <f>Deník!D38</f>
        <v>0.74513888888888891</v>
      </c>
      <c r="AS38" s="63" t="str">
        <f>IF(Deník!$D38&lt;&gt;"",IF(AND(Deník!$D38&gt;=AS$2,Deník!$D38&lt;=AS$3),IF(AND(Deník!$R38&gt;=0,Deník!$R38&lt;=1),"BE",Deník!$R38),""),"")</f>
        <v/>
      </c>
      <c r="AT38" s="63" t="str">
        <f>IF(Deník!$D38&lt;&gt;"",IF(AND(Deník!$D38&gt;=AT$2,Deník!$D38&lt;=AT$3),IF(AND(Deník!$R38&gt;=0,Deník!$R38&lt;=1),"BE",Deník!$R38),""),"")</f>
        <v/>
      </c>
      <c r="AU38" s="63" t="str">
        <f>IF(Deník!$D38&lt;&gt;"",IF(AND(Deník!$D38&gt;=AU$2,Deník!$D38&lt;=AU$3),IF(AND(Deník!$R38&gt;=0,Deník!$R38&lt;=1),"BE",Deník!$R38),""),"")</f>
        <v/>
      </c>
      <c r="AV38" s="63" t="str">
        <f>IF(Deník!$D38&lt;&gt;"",IF(AND(Deník!$D38&gt;=AV$2,Deník!$D38&lt;=AV$3),IF(AND(Deník!$R38&gt;=0,Deník!$R38&lt;=1),"BE",Deník!$R38),""),"")</f>
        <v/>
      </c>
      <c r="AW38" s="63" t="str">
        <f>IF(Deník!$D38&lt;&gt;"",IF(AND(Deník!$D38&gt;=AW$2,Deník!$D38&lt;=AW$3),IF(AND(Deník!$R38&gt;=0,Deník!$R38&lt;=1),"BE",Deník!$R38),""),"")</f>
        <v/>
      </c>
      <c r="AX38" s="63" t="str">
        <f>IF(Deník!$D38&lt;&gt;"",IF(AND(Deník!$D38&gt;=AX$2,Deník!$D38&lt;=AX$3),IF(AND(Deník!$R38&gt;=0,Deník!$R38&lt;=1),"BE",Deník!$R38),""),"")</f>
        <v/>
      </c>
      <c r="AY38" s="63" t="str">
        <f>IF(Deník!$D38&lt;&gt;"",IF(AND(Deník!$D38&gt;=AY$2,Deník!$D38&lt;=AY$3),IF(AND(Deník!$R38&gt;=0,Deník!$R38&lt;=1),"BE",Deník!$R38),""),"")</f>
        <v/>
      </c>
      <c r="AZ38" s="63">
        <f>IF(Deník!$D38&lt;&gt;"",IF(AND(Deník!$D38&gt;=AZ$2,Deník!$D38&lt;=AZ$3),IF(AND(Deník!$R38&gt;=0,Deník!$R38&lt;=1),"BE",Deník!$R38),""),"")</f>
        <v>1.500000000000945</v>
      </c>
      <c r="BA38" s="63" t="str">
        <f>IF(Deník!$D38&lt;&gt;"",IF(AND(Deník!$D38&gt;=BA$2,Deník!$D38&lt;=BA$3),IF(AND(Deník!$R38&gt;=0,Deník!$R38&lt;=1),"BE",Deník!$R38),""),"")</f>
        <v/>
      </c>
      <c r="BB38" s="63" t="str">
        <f>IF(Deník!$D38&lt;&gt;"",IF(AND(Deník!$D38&gt;=BB$2,Deník!$D38&lt;=BB$3),IF(AND(Deník!$R38&gt;=0,Deník!$R38&lt;=1),"BE",Deník!$R38),""),"")</f>
        <v/>
      </c>
      <c r="BC38" s="71" t="str">
        <f>IF(Deník!$D38&lt;&gt;"",IF(AND(Deník!$D38&gt;=BC$2,Deník!$D38&lt;=BC$3),IF(AND(Deník!$R38&gt;=0,Deník!$R38&lt;=1),"BE",Deník!$R38),""),"")</f>
        <v/>
      </c>
      <c r="BD38" s="20">
        <f>IF(Deník!$J39="S",(Deník!$M39-Deník!$K39),IF(Deník!$J39="L",(Deník!$K39-Deník!$M39),""))</f>
        <v>1.4199999999999768E-3</v>
      </c>
      <c r="BE38" s="20">
        <f>IF(Deník!$J39="S",(Deník!$K39-Deník!$O39),IF(Deník!$J39="L",(Deník!$O39-Deník!$K39),""))</f>
        <v>2.0799999999998597E-3</v>
      </c>
      <c r="BF38" s="20">
        <f>IF(Deník!$J39="S",(Deník!$K39-Deník!$L39),IF(Deník!$J39="L",(Deník!$L39-Deník!$K39),""))</f>
        <v>-1.4199999999999768E-3</v>
      </c>
      <c r="BG38" s="20">
        <f>IF(Deník!$J39="S",(Deník!$K39-Deník!$S39),IF(Deník!$J39="L",(Deník!$S39-Deník!$K39),""))</f>
        <v>-1.8210000000000059E-2</v>
      </c>
      <c r="BH38" s="20">
        <f>IF(Deník!$J39="S",(Deník!$K39-Deník!$U39),IF(Deník!$J39="L",(Deník!$U39-Deník!$K39),""))</f>
        <v>1.7999999999984695E-4</v>
      </c>
      <c r="BI38" s="20">
        <f>IF(Deník!$R38&gt;1,Deník!$R38,"")</f>
        <v>1.500000000000945</v>
      </c>
      <c r="BJ38" s="20" t="str">
        <f>IF(Deník!$R38&lt;0,Deník!$R38,"")</f>
        <v/>
      </c>
      <c r="BK38" s="17"/>
      <c r="BM38" s="233" t="str">
        <f>IF(Deník!$R38&lt;&gt;"",IF(Deník!$Y38=Statistika!$F$78,IF(AND(Deník!$R38&gt;=0,Deník!$R38&lt;=1),"BE",Deník!$R38),""),"")</f>
        <v/>
      </c>
      <c r="BN38" s="233">
        <f>IF(Deník!$R38&lt;&gt;"",IF(Deník!$Y38=Statistika!$F$79,IF(AND(Deník!$R38&gt;=0,Deník!$R38&lt;=1),"BE",Deník!$R38),""),"")</f>
        <v>1.500000000000945</v>
      </c>
      <c r="BO38" s="233" t="str">
        <f>IF(Deník!$R38&lt;&gt;"",IF(Deník!$Y38=Statistika!$F$80,IF(AND(Deník!$R38&gt;=0,Deník!$R38&lt;=1),"BE",Deník!$R38),""),"")</f>
        <v/>
      </c>
      <c r="BP38" s="233" t="str">
        <f>IF(Deník!$R38&lt;&gt;"",IF(Deník!$Y38=Statistika!$F$81,IF(AND(Deník!$R38&gt;=0,Deník!$R38&lt;=1),"BE",Deník!$R38),""),"")</f>
        <v/>
      </c>
      <c r="BQ38" s="233" t="str">
        <f>IF(Deník!$R38&lt;&gt;"",IF(Deník!$Y38=Statistika!$F$82,IF(AND(Deník!$R38&gt;=0,Deník!$R38&lt;=1),"BE",Deník!$R38),""),"")</f>
        <v/>
      </c>
      <c r="BR38" s="233" t="str">
        <f>IF(Deník!$R38&lt;&gt;"",IF(Deník!$Y38=Statistika!$F$83,IF(AND(Deník!$R38&gt;=0,Deník!$R38&lt;=1),"BE",Deník!$R38),""),"")</f>
        <v/>
      </c>
      <c r="BS38" s="233" t="str">
        <f>IF(Deník!$R38&lt;&gt;"",IF(Deník!$Y38=Statistika!$F$84,IF(AND(Deník!$R38&gt;=0,Deník!$R38&lt;=1),"BE",Deník!$R38),""),"")</f>
        <v/>
      </c>
      <c r="BT38" s="233" t="str">
        <f>IF(Deník!$R38&lt;&gt;"",IF(Deník!$Y38=Statistika!$F$85,IF(AND(Deník!$R38&gt;=0,Deník!$R38&lt;=1),"BE",Deník!$R38),""),"")</f>
        <v/>
      </c>
      <c r="BU38" s="233" t="str">
        <f>IF(Deník!$R38&lt;&gt;"",IF(Deník!$Y38=Statistika!$F$86,IF(AND(Deník!$R38&gt;=0,Deník!$R38&lt;=1),"BE",Deník!$R38),""),"")</f>
        <v/>
      </c>
      <c r="BV38" s="233" t="str">
        <f>IF(Deník!$R38&lt;&gt;"",IF(Deník!$Y38=Statistika!$F$87,IF(AND(Deník!$R38&gt;=0,Deník!$R38&lt;=1),"BE",Deník!$R38),""),"")</f>
        <v/>
      </c>
      <c r="BW38" s="233" t="str">
        <f>IF(Deník!$R38&lt;&gt;"",IF(Deník!$Y38=Statistika!$F$88,IF(AND(Deník!$R38&gt;=0,Deník!$R38&lt;=1),"BE",Deník!$R38),""),"")</f>
        <v/>
      </c>
      <c r="BX38" s="233" t="str">
        <f>IF(Deník!$R38&lt;&gt;"",IF(Deník!$Y38=Statistika!$F$89,IF(AND(Deník!$R38&gt;=0,Deník!$R38&lt;=1),"BE",Deník!$R38),""),"")</f>
        <v/>
      </c>
      <c r="BY38" s="233" t="str">
        <f>IF(Deník!$R38&lt;&gt;"",IF(Deník!$Y38=Statistika!$F$90,IF(AND(Deník!$R38&gt;=0,Deník!$R38&lt;=1),"BE",Deník!$R38),""),"")</f>
        <v/>
      </c>
      <c r="BZ38" s="233" t="str">
        <f>IF(Deník!$R38&lt;&gt;"",IF(Deník!$Y38=Statistika!$F$91,IF(AND(Deník!$R38&gt;=0,Deník!$R38&lt;=1),"BE",Deník!$R38),""),"")</f>
        <v/>
      </c>
      <c r="CA38" s="233"/>
      <c r="CB38" s="233" t="str">
        <f>IF(Deník!$R38&lt;&gt;"",IF(Deník!$AB38="SL",IF(AND(Deník!$R38&gt;=0,Deník!$R38&lt;=1),"BE",Deník!$R38),""),"")</f>
        <v/>
      </c>
      <c r="CC38" s="233" t="str">
        <f>IF(Deník!$R38&lt;&gt;"",IF(Deník!$AB38="BE10",IF(AND(Deník!$R38&gt;=0,Deník!$R38&lt;=1),"BE",Deník!$R38),""),"")</f>
        <v/>
      </c>
      <c r="CD38" s="233" t="str">
        <f>IF(Deník!$R38&lt;&gt;"",IF(Deník!$AB38="BE15",IF(AND(Deník!$R38&gt;=0,Deník!$R38&lt;=1),"BE",Deník!$R38),""),"")</f>
        <v/>
      </c>
      <c r="CE38" s="233" t="str">
        <f>IF(Deník!$R38&lt;&gt;"",IF(Deník!$AB38="BE20",IF(AND(Deník!$R38&gt;=0,Deník!$R38&lt;=1),"BE",Deník!$R38),""),"")</f>
        <v/>
      </c>
      <c r="CF38" s="233" t="str">
        <f>IF(Deník!$R38&lt;&gt;"",IF(Deník!$AB38="TP1",IF(AND(Deník!$R38&gt;=0,Deník!$R38&lt;=1),"BE",Deník!$R38),""),"")</f>
        <v/>
      </c>
      <c r="CG38" s="233" t="str">
        <f>IF(Deník!$R38&lt;&gt;"",IF(Deník!$AB38="TP2",IF(AND(Deník!$R38&gt;=0,Deník!$R38&lt;=1),"BE",Deník!$R38),""),"")</f>
        <v/>
      </c>
      <c r="CH38" s="233" t="str">
        <f>IF(Deník!$R38&lt;&gt;"",IF(Deník!$AB38="TP3",IF(AND(Deník!$R38&gt;=0,Deník!$R38&lt;=1),"BE",Deník!$R38),""),"")</f>
        <v/>
      </c>
      <c r="CI38" s="233" t="str">
        <f>IF(Deník!$R38&lt;&gt;"",IF(Deník!$AB38="Trailing SL",IF(AND(Deník!$R38&gt;=0,Deník!$R38&lt;=1),"BE",Deník!$R38),""),"")</f>
        <v/>
      </c>
      <c r="CJ38" s="233">
        <f>IF(Deník!$R38&lt;&gt;"",IF(Deník!$AB38="Manual",IF(AND(Deník!$R38&gt;=0,Deník!$R38&lt;=1),"BE",Deník!$R38),""),"")</f>
        <v>1.500000000000945</v>
      </c>
      <c r="CK38" s="233"/>
      <c r="CL38" s="233" t="str">
        <f>IF(Deník!$R38&lt;0,IF(Deník!$AC38=Statistika!$F$117,Deník!$R38,""),"")</f>
        <v/>
      </c>
      <c r="CM38" s="233" t="str">
        <f>IF(Deník!$R38&lt;0,IF(Deník!$AC38=Statistika!$F$118,Deník!$R38,""),"")</f>
        <v/>
      </c>
      <c r="CN38" s="233" t="str">
        <f>IF(Deník!$R38&lt;0,IF(Deník!$AC38=Statistika!$F$119,Deník!$R38,""),"")</f>
        <v/>
      </c>
      <c r="CO38" s="233" t="str">
        <f>IF(Deník!$R38&lt;0,IF(Deník!$AC38=Statistika!$F$120,Deník!$R38,""),"")</f>
        <v/>
      </c>
      <c r="CP38" s="233" t="str">
        <f>IF(Deník!$R38&lt;0,IF(Deník!$AC38=Statistika!$F$121,Deník!$R38,""),"")</f>
        <v/>
      </c>
      <c r="CQ38" s="233" t="str">
        <f>IF(Deník!$R38&lt;0,IF(Deník!$AC38=Statistika!$F$122,Deník!$R38,""),"")</f>
        <v/>
      </c>
      <c r="CR38" s="233" t="str">
        <f>IF(Deník!$R38&lt;0,IF(Deník!$AC38=Statistika!$F$123,Deník!$R38,""),"")</f>
        <v/>
      </c>
      <c r="CS38" s="233" t="str">
        <f>IF(Deník!$R38&lt;0,IF(Deník!$AC38=Statistika!$F$124,Deník!$R38,""),"")</f>
        <v/>
      </c>
      <c r="CT38" s="233" t="str">
        <f>IF(Deník!$R38&lt;0,IF(Deník!$AC38=Statistika!$F$125,Deník!$R38,""),"")</f>
        <v/>
      </c>
      <c r="CU38" s="233"/>
      <c r="CV38" s="233" t="str">
        <f>IF(Deník!$R38&lt;0,IF(Deník!$AD38=$CV$2,Deník!$R38,""),"")</f>
        <v/>
      </c>
      <c r="CW38" s="233" t="str">
        <f>IF(Deník!$R38&lt;0,IF(Deník!$AD38=$CW$2,Deník!$R38,""),"")</f>
        <v/>
      </c>
      <c r="CX38" s="233" t="str">
        <f>IF(Deník!$R38&lt;0,IF(Deník!$AD38=$CX$2,Deník!$R38,""),"")</f>
        <v/>
      </c>
      <c r="CY38" s="233" t="str">
        <f>IF(Deník!$R38&lt;0,IF(Deník!$AD38=$CY$2,Deník!$R38,""),"")</f>
        <v/>
      </c>
      <c r="CZ38" s="233" t="str">
        <f>IF(Deník!$R38&lt;0,IF(Deník!$AD38=$CZ$2,Deník!$R38,""),"")</f>
        <v/>
      </c>
      <c r="DL38" s="221">
        <f t="shared" si="5"/>
        <v>91509.059999999983</v>
      </c>
      <c r="DM38" s="220">
        <f t="shared" si="3"/>
        <v>-8.4909400000000135E-2</v>
      </c>
      <c r="DO38" s="50">
        <f>Deník!W39</f>
        <v>-349.35</v>
      </c>
      <c r="DP38" s="102" t="str">
        <f>IF(AND(Deník!W39&gt;0),1,"")</f>
        <v/>
      </c>
      <c r="DQ38" s="102">
        <f>IF(AND(Deník!W39&lt;=0),1,"")</f>
        <v>1</v>
      </c>
      <c r="DR38" s="227"/>
      <c r="DS38" s="228"/>
      <c r="DT38" s="85"/>
      <c r="DU38" s="54" t="str">
        <f>IF(MONTH(Deník!$C38)=DU$2,Deník!$W38,"")</f>
        <v/>
      </c>
      <c r="DV38" s="222" t="str">
        <f>IF(MONTH(Deník!$C38)=DV$2,Deník!$W38,"")</f>
        <v/>
      </c>
      <c r="DW38" s="222" t="str">
        <f>IF(MONTH(Deník!$C38)=DW$2,Deník!$W38,"")</f>
        <v/>
      </c>
      <c r="DX38" s="222" t="str">
        <f>IF(MONTH(Deník!$C38)=DX$2,Deník!$W38,"")</f>
        <v/>
      </c>
      <c r="DY38" s="222" t="str">
        <f>IF(MONTH(Deník!$C38)=DY$2,Deník!$W38,"")</f>
        <v/>
      </c>
      <c r="DZ38" s="222" t="str">
        <f>IF(MONTH(Deník!$C38)=DZ$2,Deník!$W38,"")</f>
        <v/>
      </c>
      <c r="EA38" s="222">
        <f>IF(MONTH(Deník!$C38)=EA$2,Deník!$W38,"")</f>
        <v>36.94</v>
      </c>
      <c r="EB38" s="222" t="str">
        <f>IF(MONTH(Deník!$C38)=EB$2,Deník!$W38,"")</f>
        <v/>
      </c>
      <c r="EC38" s="222" t="str">
        <f>IF(MONTH(Deník!$C38)=EC$2,Deník!$W38,"")</f>
        <v/>
      </c>
      <c r="ED38" s="222" t="str">
        <f>IF(MONTH(Deník!$C38)=ED$2,Deník!$W38,"")</f>
        <v/>
      </c>
      <c r="EE38" s="222" t="str">
        <f>IF(MONTH(Deník!$C38)=EE$2,Deník!$W38,"")</f>
        <v/>
      </c>
      <c r="EF38" s="222" t="str">
        <f>IF(MONTH(Deník!$C38)=EF$2,Deník!$W38,"")</f>
        <v/>
      </c>
      <c r="EI38" s="600" t="str">
        <f>IF(Deník!$W38&lt;&gt;"",IF(Deník!$B38=Statistika!$F$63,Deník!$W38,""),"")</f>
        <v/>
      </c>
      <c r="EJ38" s="13">
        <f>IF(Deník!$W38&lt;&gt;"",IF(Deník!$B38=Statistika!$F$64,Deník!$W38,""),"")</f>
        <v>36.94</v>
      </c>
      <c r="EK38" s="13" t="str">
        <f>IF(Deník!$W38&lt;&gt;"",IF(Deník!$B38=Statistika!$F$65,Deník!$W38,""),"")</f>
        <v/>
      </c>
      <c r="EL38" s="13" t="str">
        <f>IF(Deník!$W38&lt;&gt;"",IF(Deník!$B38=Statistika!$F$66,Deník!$W38,""),"")</f>
        <v/>
      </c>
      <c r="EM38" s="13" t="str">
        <f>IF(Deník!$W38&lt;&gt;"",IF(Deník!$B38=Statistika!$F$67,Deník!$W38,""),"")</f>
        <v/>
      </c>
      <c r="EN38" s="13" t="str">
        <f>IF(Deník!$W38&lt;&gt;"",IF(Deník!$B38=Statistika!$F$68,Deník!$W38,""),"")</f>
        <v/>
      </c>
      <c r="EO38" s="13" t="str">
        <f>IF(Deník!$W38&lt;&gt;"",IF(Deník!$B38=Statistika!$F$69,Deník!$W38,""),"")</f>
        <v/>
      </c>
      <c r="EP38" s="601" t="str">
        <f>IF(Deník!$W38&lt;&gt;"",IF(Deník!$B38=Statistika!$F$70,Deník!$W38,""),"")</f>
        <v/>
      </c>
      <c r="EQ38" s="90"/>
      <c r="ER38" s="63" t="str">
        <f>IF(Deník!$W38&lt;&gt;"",IF(Deník!$J38="L",Deník!$W38,""),"")</f>
        <v/>
      </c>
      <c r="ES38" s="13">
        <f>IF(Deník!$W38&lt;&gt;"",IF(Deník!$J38="S",Deník!$W38,""),"")</f>
        <v>36.94</v>
      </c>
      <c r="ET38" s="95"/>
      <c r="EU38" s="88"/>
      <c r="EV38" s="63">
        <f>IF(WEEKDAY(Deník!$C38,2)=1,Deník!$W38,"")</f>
        <v>36.94</v>
      </c>
      <c r="EW38" s="13" t="str">
        <f>IF(WEEKDAY(Deník!$C38,2)=2,Deník!$W38,"")</f>
        <v/>
      </c>
      <c r="EX38" s="13" t="str">
        <f>IF(WEEKDAY(Deník!$C38,2)=3,Deník!$W38,"")</f>
        <v/>
      </c>
      <c r="EY38" s="13" t="str">
        <f>IF(WEEKDAY(Deník!$C38,2)=4,Deník!$W38,"")</f>
        <v/>
      </c>
      <c r="EZ38" s="60" t="str">
        <f>IF(WEEKDAY(Deník!$C38,2)=5,Deník!$W38,"")</f>
        <v/>
      </c>
      <c r="FA38" s="99"/>
      <c r="FB38" s="100">
        <f>Deník!D38</f>
        <v>0.74513888888888891</v>
      </c>
      <c r="FC38" s="63" t="str">
        <f>IF($FB38&lt;&gt;"",IF(AND($FB38&gt;=FC$2,$FB38&lt;=FC$3),Deník!$W38,""))</f>
        <v/>
      </c>
      <c r="FD38" s="63" t="str">
        <f>IF($FB38&lt;&gt;"",IF(AND($FB38&gt;=FD$2,$FB38&lt;=FD$3),Deník!$W38,""))</f>
        <v/>
      </c>
      <c r="FE38" s="63" t="str">
        <f>IF($FB38&lt;&gt;"",IF(AND($FB38&gt;=FE$2,$FB38&lt;=FE$3),Deník!$W38,""))</f>
        <v/>
      </c>
      <c r="FF38" s="63" t="str">
        <f>IF($FB38&lt;&gt;"",IF(AND($FB38&gt;=FF$2,$FB38&lt;=FF$3),Deník!$W38,""))</f>
        <v/>
      </c>
      <c r="FG38" s="63" t="str">
        <f>IF($FB38&lt;&gt;"",IF(AND($FB38&gt;=FG$2,$FB38&lt;=FG$3),Deník!$W38,""))</f>
        <v/>
      </c>
      <c r="FH38" s="63" t="str">
        <f>IF($FB38&lt;&gt;"",IF(AND($FB38&gt;=FH$2,$FB38&lt;=FH$3),Deník!$W38,""))</f>
        <v/>
      </c>
      <c r="FI38" s="63" t="str">
        <f>IF($FB38&lt;&gt;"",IF(AND($FB38&gt;=FI$2,$FB38&lt;=FI$3),Deník!$W38,""))</f>
        <v/>
      </c>
      <c r="FJ38" s="63">
        <f>IF($FB38&lt;&gt;"",IF(AND($FB38&gt;=FJ$2,$FB38&lt;=FJ$3),Deník!$W38,""))</f>
        <v>36.94</v>
      </c>
      <c r="FK38" s="63" t="str">
        <f>IF($FB38&lt;&gt;"",IF(AND($FB38&gt;=FK$2,$FB38&lt;=FK$3),Deník!$W38,""))</f>
        <v/>
      </c>
      <c r="FL38" s="63" t="str">
        <f>IF($FB38&lt;&gt;"",IF(AND($FB38&gt;=FL$2,$FB38&lt;=FL$3),Deník!$W38,""))</f>
        <v/>
      </c>
      <c r="FM38" s="63" t="str">
        <f>IF($FB38&lt;&gt;"",IF(AND($FB38&gt;=FM$2,$FB38&lt;=FM$3),Deník!$W38,""))</f>
        <v/>
      </c>
      <c r="FN38" s="13"/>
      <c r="FO38" s="20">
        <f>IF(Deník!$W38&gt;1,Deník!$W38,"")</f>
        <v>36.94</v>
      </c>
      <c r="FP38" s="20" t="str">
        <f>IF(Deník!$W38&lt;0,Deník!$W38,"")</f>
        <v/>
      </c>
      <c r="FQ38" s="17"/>
      <c r="FS38" s="233"/>
      <c r="FT38" s="233" t="str">
        <f>IF(Deník!$W38&lt;&gt;"",IF(Deník!$Y38=Statistika!$F$78,Deník!$W38,""),"")</f>
        <v/>
      </c>
      <c r="FU38" s="233">
        <f>IF(Deník!$W38&lt;&gt;"",IF(Deník!$Y38=Statistika!$F$79,Deník!$W38,""),"")</f>
        <v>36.94</v>
      </c>
      <c r="FV38" s="233" t="str">
        <f>IF(Deník!$W38&lt;&gt;"",IF(Deník!$Y38=Statistika!$F$80,Deník!$W38,""),"")</f>
        <v/>
      </c>
      <c r="FW38" s="233" t="str">
        <f>IF(Deník!$W38&lt;&gt;"",IF(Deník!$Y38=Statistika!$F$81,Deník!$W38,""),"")</f>
        <v/>
      </c>
      <c r="FX38" s="233" t="str">
        <f>IF(Deník!$W38&lt;&gt;"",IF(Deník!$Y38=Statistika!$F$82,Deník!$W38,""),"")</f>
        <v/>
      </c>
      <c r="FY38" s="233" t="str">
        <f>IF(Deník!$W38&lt;&gt;"",IF(Deník!$Y38=Statistika!$F$83,Deník!$W38,""),"")</f>
        <v/>
      </c>
      <c r="FZ38" s="233" t="str">
        <f>IF(Deník!$W38&lt;&gt;"",IF(Deník!$Y38=Statistika!$F$84,Deník!$W38,""),"")</f>
        <v/>
      </c>
      <c r="GA38" s="233" t="str">
        <f>IF(Deník!$W38&lt;&gt;"",IF(Deník!$Y38=Statistika!$F$85,Deník!$W38,""),"")</f>
        <v/>
      </c>
      <c r="GB38" s="233" t="str">
        <f>IF(Deník!$W38&lt;&gt;"",IF(Deník!$Y38=Statistika!$F$86,Deník!$W38,""),"")</f>
        <v/>
      </c>
      <c r="GC38" s="233" t="str">
        <f>IF(Deník!$W38&lt;&gt;"",IF(Deník!$Y38=Statistika!$F$87,Deník!$W38,""),"")</f>
        <v/>
      </c>
      <c r="GD38" s="233" t="str">
        <f>IF(Deník!$W38&lt;&gt;"",IF(Deník!$Y38=Statistika!$F$88,Deník!$W38,""),"")</f>
        <v/>
      </c>
      <c r="GE38" s="233" t="str">
        <f>IF(Deník!$W38&lt;&gt;"",IF(Deník!$Y38=Statistika!$F$89,Deník!$W38,""),"")</f>
        <v/>
      </c>
      <c r="GF38" s="233" t="str">
        <f>IF(Deník!$W38&lt;&gt;"",IF(Deník!$Y38=Statistika!$F$90,Deník!$W38,""),"")</f>
        <v/>
      </c>
      <c r="GG38" s="233" t="str">
        <f>IF(Deník!$W38&lt;&gt;"",IF(Deník!$Y38=Statistika!$F$91,Deník!$W38,""),"")</f>
        <v/>
      </c>
      <c r="GH38" s="233"/>
      <c r="GI38" s="233" t="str">
        <f>IF(Deník!$W38&lt;&gt;"",IF(Deník!$AB38=Statistika!$L$100,Deník!$W38,""),"")</f>
        <v/>
      </c>
      <c r="GJ38" s="233" t="str">
        <f>IF(Deník!$W38&lt;&gt;"",IF(Deník!$AB38=Statistika!$L$101,Deník!$W38,""),"")</f>
        <v/>
      </c>
      <c r="GK38" s="233" t="str">
        <f>IF(Deník!$W38&lt;&gt;"",IF(Deník!$AB38=Statistika!$L$102,Deník!$W38,""),"")</f>
        <v/>
      </c>
      <c r="GL38" s="233" t="str">
        <f>IF(Deník!$W38&lt;&gt;"",IF(Deník!$AB38=Statistika!$L$103,Deník!$W38,""),"")</f>
        <v/>
      </c>
      <c r="GM38" s="233" t="str">
        <f>IF(Deník!$W38&lt;&gt;"",IF(Deník!$AB38=Statistika!$L$104,Deník!$W38,""),"")</f>
        <v/>
      </c>
      <c r="GN38" s="233" t="str">
        <f>IF(Deník!$W38&lt;&gt;"",IF(Deník!$AB38=Statistika!$L$105,Deník!$W38,""),"")</f>
        <v/>
      </c>
      <c r="GO38" s="233" t="str">
        <f>IF(Deník!$W38&lt;&gt;"",IF(Deník!$AB38=Statistika!$L$106,Deník!$W38,""),"")</f>
        <v/>
      </c>
      <c r="GP38" s="233" t="str">
        <f>IF(Deník!$W38&lt;&gt;"",IF(Deník!$AB38=Statistika!$L$107,Deník!$W38,""),"")</f>
        <v/>
      </c>
      <c r="GQ38" s="233">
        <f>IF(Deník!$W38&lt;&gt;"",IF(Deník!$AB38=Statistika!$L$108,Deník!$W38,""),"")</f>
        <v>36.94</v>
      </c>
      <c r="GS38" s="233" t="str">
        <f>IF(Deník!$W38&lt;0,IF(Deník!$AC38=Statistika!$F$117,Deník!$W38,""),"")</f>
        <v/>
      </c>
      <c r="GT38" s="233" t="str">
        <f>IF(Deník!$W38&lt;0,IF(Deník!$AC38=Statistika!$F$118,Deník!$W38,""),"")</f>
        <v/>
      </c>
      <c r="GU38" s="233" t="str">
        <f>IF(Deník!$W38&lt;0,IF(Deník!$AC38=Statistika!$F$119,Deník!$W38,""),"")</f>
        <v/>
      </c>
      <c r="GV38" s="233" t="str">
        <f>IF(Deník!$W38&lt;0,IF(Deník!$AC38=Statistika!$F$120,Deník!$W38,""),"")</f>
        <v/>
      </c>
      <c r="GW38" s="233" t="str">
        <f>IF(Deník!$W38&lt;0,IF(Deník!$AC38=Statistika!$F$121,Deník!$W38,""),"")</f>
        <v/>
      </c>
      <c r="GX38" s="233" t="str">
        <f>IF(Deník!$W38&lt;0,IF(Deník!$AC38=Statistika!$F$122,Deník!$W38,""),"")</f>
        <v/>
      </c>
      <c r="GY38" s="233" t="str">
        <f>IF(Deník!$W38&lt;0,IF(Deník!$AC38=Statistika!$F$123,Deník!$W38,""),"")</f>
        <v/>
      </c>
      <c r="GZ38" s="233" t="str">
        <f>IF(Deník!$W38&lt;0,IF(Deník!$AC38=Statistika!$F$124,Deník!$W38,""),"")</f>
        <v/>
      </c>
      <c r="HA38" s="233" t="str">
        <f>IF(Deník!$W38&lt;0,IF(Deník!$AC38=Statistika!$F$125,Deník!$W38,""),"")</f>
        <v/>
      </c>
      <c r="HC38" s="233" t="str">
        <f>IF(Deník!$W38&lt;0,IF(Deník!$AD38=Statistika!$F$133,Deník!$W38,""),"")</f>
        <v/>
      </c>
      <c r="HD38" s="233" t="str">
        <f>IF(Deník!$W38&lt;0,IF(Deník!$AD38=Statistika!$F$134,Deník!$W38,""),"")</f>
        <v/>
      </c>
      <c r="HE38" s="233" t="str">
        <f>IF(Deník!$W38&lt;0,IF(Deník!$AD38=Statistika!$F$135,Deník!$W38,""),"")</f>
        <v/>
      </c>
      <c r="HF38" s="233" t="str">
        <f>IF(Deník!$W38&lt;0,IF(Deník!$AD38=Statistika!$F$136,Deník!$W38,""),"")</f>
        <v/>
      </c>
      <c r="HG38" s="233" t="str">
        <f>IF(Deník!$W38&lt;0,IF(Deník!$AD38=Statistika!$F$137,Deník!$W38,""),"")</f>
        <v/>
      </c>
      <c r="ID38" s="8">
        <f>Tabulka4[[#This Row],[Sloupec3]]</f>
        <v>42191</v>
      </c>
      <c r="IE38" s="17" t="str">
        <f>IF(AND([1]Deník!$C38&gt;='[1]Měsíční shrnutí'!$D$1,[1]Deník!$C38&lt;='[1]Měsíční shrnutí'!$F$1),[1]Deník!$X38,"")</f>
        <v/>
      </c>
    </row>
    <row r="39" spans="1:241">
      <c r="A39" s="8">
        <f>Deník!C40</f>
        <v>42192</v>
      </c>
      <c r="B39" s="50">
        <f>Deník!R40</f>
        <v>25.400000000000489</v>
      </c>
      <c r="C39" s="102">
        <f>IF(AND(Deník!R40&gt;1,Deník!R40&lt;&gt;""),1,"")</f>
        <v>1</v>
      </c>
      <c r="D39" s="102" t="str">
        <f>IF(AND(Deník!R40&lt;=0,Deník!R40&lt;&gt;""),1,"")</f>
        <v/>
      </c>
      <c r="E39" s="103" t="str">
        <f>IF(AND(Deník!R40&gt;=0,Deník!R40&lt;=1),1,"")</f>
        <v/>
      </c>
      <c r="F39" s="79">
        <f>IF(Deník!R40&lt;&gt;"",Deník!R40+F38,"")</f>
        <v>-188.39999999999179</v>
      </c>
      <c r="G39" s="85"/>
      <c r="H39" s="54" t="str">
        <f>IF(MONTH(Deník!$C39)=H$2,IF(AND(Deník!$R39&gt;=0,Deník!$R39&lt;=1),"BE",Deník!$R39),"")</f>
        <v/>
      </c>
      <c r="I39" s="11" t="str">
        <f>IF(MONTH(Deník!$C39)=I$2,IF(AND(Deník!$R39&gt;=0,Deník!$R39&lt;=1),"BE",Deník!$R39),"")</f>
        <v/>
      </c>
      <c r="J39" s="11" t="str">
        <f>IF(MONTH(Deník!$C39)=J$2,IF(AND(Deník!$R39&gt;=0,Deník!$R39&lt;=1),"BE",Deník!$R39),"")</f>
        <v/>
      </c>
      <c r="K39" s="11" t="str">
        <f>IF(MONTH(Deník!$C39)=K$2,IF(AND(Deník!$R39&gt;=0,Deník!$R39&lt;=1),"BE",Deník!$R39),"")</f>
        <v/>
      </c>
      <c r="L39" s="11" t="str">
        <f>IF(MONTH(Deník!$C39)=L$2,IF(AND(Deník!$R39&gt;=0,Deník!$R39&lt;=1),"BE",Deník!$R39),"")</f>
        <v/>
      </c>
      <c r="M39" s="11" t="str">
        <f>IF(MONTH(Deník!$C39)=M$2,IF(AND(Deník!$R39&gt;=0,Deník!$R39&lt;=1),"BE",Deník!$R39),"")</f>
        <v/>
      </c>
      <c r="N39" s="11">
        <f>IF(MONTH(Deník!$C39)=N$2,IF(AND(Deník!$R39&gt;=0,Deník!$R39&lt;=1),"BE",Deník!$R39),"")</f>
        <v>-14.199999999999768</v>
      </c>
      <c r="O39" s="11" t="str">
        <f>IF(MONTH(Deník!$C39)=O$2,IF(AND(Deník!$R39&gt;=0,Deník!$R39&lt;=1),"BE",Deník!$R39),"")</f>
        <v/>
      </c>
      <c r="P39" s="11" t="str">
        <f>IF(MONTH(Deník!$C39)=P$2,IF(AND(Deník!$R39&gt;=0,Deník!$R39&lt;=1),"BE",Deník!$R39),"")</f>
        <v/>
      </c>
      <c r="Q39" s="11" t="str">
        <f>IF(MONTH(Deník!$C39)=Q$2,IF(AND(Deník!$R39&gt;=0,Deník!$R39&lt;=1),"BE",Deník!$R39),"")</f>
        <v/>
      </c>
      <c r="R39" s="11" t="str">
        <f>IF(MONTH(Deník!$C39)=R$2,IF(AND(Deník!$R39&gt;=0,Deník!$R39&lt;=1),"BE",Deník!$R39),"")</f>
        <v/>
      </c>
      <c r="S39" s="57" t="str">
        <f>IF(MONTH(Deník!$C39)=S$2,IF(AND(Deník!$R39&gt;=0,Deník!$R39&lt;=1),"BE",Deník!$R39),"")</f>
        <v/>
      </c>
      <c r="U39" s="12"/>
      <c r="V39" s="12"/>
      <c r="X39" s="600" t="str">
        <f>IF(Deník!$R39&lt;&gt;"",IF(Deník!$B39=Statistika!$F$63,IF(AND(Deník!$R39&gt;=0,Deník!$R39&lt;=1),"BE",Deník!$R39),""),"")</f>
        <v/>
      </c>
      <c r="Y39" s="13">
        <f>IF(Deník!$R39&lt;&gt;"",IF(Deník!$B39=Statistika!$F$64,IF(AND(Deník!$R39&gt;=0,Deník!$R39&lt;=1),"BE",Deník!$R39),""),"")</f>
        <v>-14.199999999999768</v>
      </c>
      <c r="Z39" s="13" t="str">
        <f>IF(Deník!$R39&lt;&gt;"",IF(Deník!$B39=Statistika!$F$65,IF(AND(Deník!$R39&gt;=0,Deník!$R39&lt;=1),"BE",Deník!$R39),""),"")</f>
        <v/>
      </c>
      <c r="AA39" s="13" t="str">
        <f>IF(Deník!$R39&lt;&gt;"",IF(Deník!$B39=Statistika!$F$66,IF(AND(Deník!$R39&gt;=0,Deník!$R39&lt;=1),"BE",Deník!$R39),""),"")</f>
        <v/>
      </c>
      <c r="AB39" s="13" t="str">
        <f>IF(Deník!$R39&lt;&gt;"",IF(Deník!$B39=Statistika!$F$67,IF(AND(Deník!$R39&gt;=0,Deník!$R39&lt;=1),"BE",Deník!$R39),""),"")</f>
        <v/>
      </c>
      <c r="AC39" s="13" t="str">
        <f>IF(Deník!$R39&lt;&gt;"",IF(Deník!$B39=Statistika!$F$68,IF(AND(Deník!$R39&gt;=0,Deník!$R39&lt;=1),"BE",Deník!$R39),""),"")</f>
        <v/>
      </c>
      <c r="AD39" s="13" t="str">
        <f>IF(Deník!$R39&lt;&gt;"",IF(Deník!$B39=Statistika!$F$69,IF(AND(Deník!$R39&gt;=0,Deník!$R39&lt;=1),"BE",Deník!$R39),""),"")</f>
        <v/>
      </c>
      <c r="AE39" s="601" t="str">
        <f>IF(Deník!$R39&lt;&gt;"",IF(Deník!$B39=Statistika!$F$70,IF(AND(Deník!$R39&gt;=0,Deník!$R39&lt;=1),"BE",Deník!$R39),""),"")</f>
        <v/>
      </c>
      <c r="AF39" s="90"/>
      <c r="AG39" s="63">
        <f>IF(Deník!$R39&lt;&gt;"",IF(Deník!$J39="L",IF(AND(Deník!$R39&gt;=0,Deník!$R39&lt;=1),"BE",Deník!$R39),""),"")</f>
        <v>-14.199999999999768</v>
      </c>
      <c r="AH39" s="13" t="str">
        <f>IF(Deník!$R39&lt;&gt;"",IF(Deník!$J39="S",IF(AND(Deník!$R39&gt;=0,Deník!$R39&lt;=1),"BE",Deník!$R39),""),"")</f>
        <v/>
      </c>
      <c r="AI39" s="95"/>
      <c r="AJ39" s="71">
        <f>IF(Deník!N40&lt;&gt;"",Deník!N40*-1,"")</f>
        <v>-24.599999999999511</v>
      </c>
      <c r="AK39" s="88"/>
      <c r="AL39" s="63" t="str">
        <f>IF(WEEKDAY(Deník!$C39,2)=1,IF(AND(Deník!$R39&gt;=0,Deník!$R39&lt;=1),"BE",Deník!$R39),"")</f>
        <v/>
      </c>
      <c r="AM39" s="13">
        <f>IF(WEEKDAY(Deník!$C39,2)=2,IF(AND(Deník!$R39&gt;=0,Deník!$R39&lt;=1),"BE",Deník!$R39),"")</f>
        <v>-14.199999999999768</v>
      </c>
      <c r="AN39" s="13" t="str">
        <f>IF(WEEKDAY(Deník!$C39,2)=3,IF(AND(Deník!$R39&gt;=0,Deník!$R39&lt;=1),"BE",Deník!$R39),"")</f>
        <v/>
      </c>
      <c r="AO39" s="13" t="str">
        <f>IF(WEEKDAY(Deník!$C39,2)=4,IF(AND(Deník!$R39&gt;=0,Deník!$R39&lt;=1),"BE",Deník!$R39),"")</f>
        <v/>
      </c>
      <c r="AP39" s="60" t="str">
        <f>IF(WEEKDAY(Deník!$C39,2)=5,IF(AND(Deník!$R39&gt;=0,Deník!$R39&lt;=1),"BE",Deník!$R39),"")</f>
        <v/>
      </c>
      <c r="AQ39" s="99"/>
      <c r="AR39" s="100">
        <f>Deník!D39</f>
        <v>0.37361111111111112</v>
      </c>
      <c r="AS39" s="63" t="str">
        <f>IF(Deník!$D39&lt;&gt;"",IF(AND(Deník!$D39&gt;=AS$2,Deník!$D39&lt;=AS$3),IF(AND(Deník!$R39&gt;=0,Deník!$R39&lt;=1),"BE",Deník!$R39),""),"")</f>
        <v/>
      </c>
      <c r="AT39" s="63" t="str">
        <f>IF(Deník!$D39&lt;&gt;"",IF(AND(Deník!$D39&gt;=AT$2,Deník!$D39&lt;=AT$3),IF(AND(Deník!$R39&gt;=0,Deník!$R39&lt;=1),"BE",Deník!$R39),""),"")</f>
        <v/>
      </c>
      <c r="AU39" s="63" t="str">
        <f>IF(Deník!$D39&lt;&gt;"",IF(AND(Deník!$D39&gt;=AU$2,Deník!$D39&lt;=AU$3),IF(AND(Deník!$R39&gt;=0,Deník!$R39&lt;=1),"BE",Deník!$R39),""),"")</f>
        <v/>
      </c>
      <c r="AV39" s="63" t="str">
        <f>IF(Deník!$D39&lt;&gt;"",IF(AND(Deník!$D39&gt;=AV$2,Deník!$D39&lt;=AV$3),IF(AND(Deník!$R39&gt;=0,Deník!$R39&lt;=1),"BE",Deník!$R39),""),"")</f>
        <v/>
      </c>
      <c r="AW39" s="63">
        <f>IF(Deník!$D39&lt;&gt;"",IF(AND(Deník!$D39&gt;=AW$2,Deník!$D39&lt;=AW$3),IF(AND(Deník!$R39&gt;=0,Deník!$R39&lt;=1),"BE",Deník!$R39),""),"")</f>
        <v>-14.199999999999768</v>
      </c>
      <c r="AX39" s="63" t="str">
        <f>IF(Deník!$D39&lt;&gt;"",IF(AND(Deník!$D39&gt;=AX$2,Deník!$D39&lt;=AX$3),IF(AND(Deník!$R39&gt;=0,Deník!$R39&lt;=1),"BE",Deník!$R39),""),"")</f>
        <v/>
      </c>
      <c r="AY39" s="63" t="str">
        <f>IF(Deník!$D39&lt;&gt;"",IF(AND(Deník!$D39&gt;=AY$2,Deník!$D39&lt;=AY$3),IF(AND(Deník!$R39&gt;=0,Deník!$R39&lt;=1),"BE",Deník!$R39),""),"")</f>
        <v/>
      </c>
      <c r="AZ39" s="63" t="str">
        <f>IF(Deník!$D39&lt;&gt;"",IF(AND(Deník!$D39&gt;=AZ$2,Deník!$D39&lt;=AZ$3),IF(AND(Deník!$R39&gt;=0,Deník!$R39&lt;=1),"BE",Deník!$R39),""),"")</f>
        <v/>
      </c>
      <c r="BA39" s="63" t="str">
        <f>IF(Deník!$D39&lt;&gt;"",IF(AND(Deník!$D39&gt;=BA$2,Deník!$D39&lt;=BA$3),IF(AND(Deník!$R39&gt;=0,Deník!$R39&lt;=1),"BE",Deník!$R39),""),"")</f>
        <v/>
      </c>
      <c r="BB39" s="63" t="str">
        <f>IF(Deník!$D39&lt;&gt;"",IF(AND(Deník!$D39&gt;=BB$2,Deník!$D39&lt;=BB$3),IF(AND(Deník!$R39&gt;=0,Deník!$R39&lt;=1),"BE",Deník!$R39),""),"")</f>
        <v/>
      </c>
      <c r="BC39" s="71" t="str">
        <f>IF(Deník!$D39&lt;&gt;"",IF(AND(Deník!$D39&gt;=BC$2,Deník!$D39&lt;=BC$3),IF(AND(Deník!$R39&gt;=0,Deník!$R39&lt;=1),"BE",Deník!$R39),""),"")</f>
        <v/>
      </c>
      <c r="BD39" s="20">
        <f>IF(Deník!$J40="S",(Deník!$M40-Deník!$K40),IF(Deník!$J40="L",(Deník!$K40-Deník!$M40),""))</f>
        <v>0.24599999999999511</v>
      </c>
      <c r="BE39" s="20">
        <f>IF(Deník!$J40="S",(Deník!$K40-Deník!$O40),IF(Deník!$J40="L",(Deník!$O40-Deník!$K40),""))</f>
        <v>0.25400000000000489</v>
      </c>
      <c r="BF39" s="20">
        <f>IF(Deník!$J40="S",(Deník!$K40-Deník!$L40),IF(Deník!$J40="L",(Deník!$L40-Deník!$K40),""))</f>
        <v>0.25400000000000489</v>
      </c>
      <c r="BG39" s="20">
        <f>IF(Deník!$J40="S",(Deník!$K40-Deník!$S40),IF(Deník!$J40="L",(Deník!$S40-Deník!$K40),""))</f>
        <v>-4.600000000000648E-2</v>
      </c>
      <c r="BH39" s="20">
        <f>IF(Deník!$J40="S",(Deník!$K40-Deník!$U40),IF(Deník!$J40="L",(Deník!$U40-Deník!$K40),""))</f>
        <v>0.38800000000000523</v>
      </c>
      <c r="BI39" s="20" t="str">
        <f>IF(Deník!$R39&gt;1,Deník!$R39,"")</f>
        <v/>
      </c>
      <c r="BJ39" s="20">
        <f>IF(Deník!$R39&lt;0,Deník!$R39,"")</f>
        <v>-14.199999999999768</v>
      </c>
      <c r="BK39" s="17"/>
      <c r="BM39" s="233" t="str">
        <f>IF(Deník!$R39&lt;&gt;"",IF(Deník!$Y39=Statistika!$F$78,IF(AND(Deník!$R39&gt;=0,Deník!$R39&lt;=1),"BE",Deník!$R39),""),"")</f>
        <v/>
      </c>
      <c r="BN39" s="233" t="str">
        <f>IF(Deník!$R39&lt;&gt;"",IF(Deník!$Y39=Statistika!$F$79,IF(AND(Deník!$R39&gt;=0,Deník!$R39&lt;=1),"BE",Deník!$R39),""),"")</f>
        <v/>
      </c>
      <c r="BO39" s="233" t="str">
        <f>IF(Deník!$R39&lt;&gt;"",IF(Deník!$Y39=Statistika!$F$80,IF(AND(Deník!$R39&gt;=0,Deník!$R39&lt;=1),"BE",Deník!$R39),""),"")</f>
        <v/>
      </c>
      <c r="BP39" s="233" t="str">
        <f>IF(Deník!$R39&lt;&gt;"",IF(Deník!$Y39=Statistika!$F$81,IF(AND(Deník!$R39&gt;=0,Deník!$R39&lt;=1),"BE",Deník!$R39),""),"")</f>
        <v/>
      </c>
      <c r="BQ39" s="233" t="str">
        <f>IF(Deník!$R39&lt;&gt;"",IF(Deník!$Y39=Statistika!$F$82,IF(AND(Deník!$R39&gt;=0,Deník!$R39&lt;=1),"BE",Deník!$R39),""),"")</f>
        <v/>
      </c>
      <c r="BR39" s="233" t="str">
        <f>IF(Deník!$R39&lt;&gt;"",IF(Deník!$Y39=Statistika!$F$83,IF(AND(Deník!$R39&gt;=0,Deník!$R39&lt;=1),"BE",Deník!$R39),""),"")</f>
        <v/>
      </c>
      <c r="BS39" s="233" t="str">
        <f>IF(Deník!$R39&lt;&gt;"",IF(Deník!$Y39=Statistika!$F$84,IF(AND(Deník!$R39&gt;=0,Deník!$R39&lt;=1),"BE",Deník!$R39),""),"")</f>
        <v/>
      </c>
      <c r="BT39" s="233">
        <f>IF(Deník!$R39&lt;&gt;"",IF(Deník!$Y39=Statistika!$F$85,IF(AND(Deník!$R39&gt;=0,Deník!$R39&lt;=1),"BE",Deník!$R39),""),"")</f>
        <v>-14.199999999999768</v>
      </c>
      <c r="BU39" s="233" t="str">
        <f>IF(Deník!$R39&lt;&gt;"",IF(Deník!$Y39=Statistika!$F$86,IF(AND(Deník!$R39&gt;=0,Deník!$R39&lt;=1),"BE",Deník!$R39),""),"")</f>
        <v/>
      </c>
      <c r="BV39" s="233" t="str">
        <f>IF(Deník!$R39&lt;&gt;"",IF(Deník!$Y39=Statistika!$F$87,IF(AND(Deník!$R39&gt;=0,Deník!$R39&lt;=1),"BE",Deník!$R39),""),"")</f>
        <v/>
      </c>
      <c r="BW39" s="233" t="str">
        <f>IF(Deník!$R39&lt;&gt;"",IF(Deník!$Y39=Statistika!$F$88,IF(AND(Deník!$R39&gt;=0,Deník!$R39&lt;=1),"BE",Deník!$R39),""),"")</f>
        <v/>
      </c>
      <c r="BX39" s="233" t="str">
        <f>IF(Deník!$R39&lt;&gt;"",IF(Deník!$Y39=Statistika!$F$89,IF(AND(Deník!$R39&gt;=0,Deník!$R39&lt;=1),"BE",Deník!$R39),""),"")</f>
        <v/>
      </c>
      <c r="BY39" s="233" t="str">
        <f>IF(Deník!$R39&lt;&gt;"",IF(Deník!$Y39=Statistika!$F$90,IF(AND(Deník!$R39&gt;=0,Deník!$R39&lt;=1),"BE",Deník!$R39),""),"")</f>
        <v/>
      </c>
      <c r="BZ39" s="233" t="str">
        <f>IF(Deník!$R39&lt;&gt;"",IF(Deník!$Y39=Statistika!$F$91,IF(AND(Deník!$R39&gt;=0,Deník!$R39&lt;=1),"BE",Deník!$R39),""),"")</f>
        <v/>
      </c>
      <c r="CA39" s="233"/>
      <c r="CB39" s="233">
        <f>IF(Deník!$R39&lt;&gt;"",IF(Deník!$AB39="SL",IF(AND(Deník!$R39&gt;=0,Deník!$R39&lt;=1),"BE",Deník!$R39),""),"")</f>
        <v>-14.199999999999768</v>
      </c>
      <c r="CC39" s="233" t="str">
        <f>IF(Deník!$R39&lt;&gt;"",IF(Deník!$AB39="BE10",IF(AND(Deník!$R39&gt;=0,Deník!$R39&lt;=1),"BE",Deník!$R39),""),"")</f>
        <v/>
      </c>
      <c r="CD39" s="233" t="str">
        <f>IF(Deník!$R39&lt;&gt;"",IF(Deník!$AB39="BE15",IF(AND(Deník!$R39&gt;=0,Deník!$R39&lt;=1),"BE",Deník!$R39),""),"")</f>
        <v/>
      </c>
      <c r="CE39" s="233" t="str">
        <f>IF(Deník!$R39&lt;&gt;"",IF(Deník!$AB39="BE20",IF(AND(Deník!$R39&gt;=0,Deník!$R39&lt;=1),"BE",Deník!$R39),""),"")</f>
        <v/>
      </c>
      <c r="CF39" s="233" t="str">
        <f>IF(Deník!$R39&lt;&gt;"",IF(Deník!$AB39="TP1",IF(AND(Deník!$R39&gt;=0,Deník!$R39&lt;=1),"BE",Deník!$R39),""),"")</f>
        <v/>
      </c>
      <c r="CG39" s="233" t="str">
        <f>IF(Deník!$R39&lt;&gt;"",IF(Deník!$AB39="TP2",IF(AND(Deník!$R39&gt;=0,Deník!$R39&lt;=1),"BE",Deník!$R39),""),"")</f>
        <v/>
      </c>
      <c r="CH39" s="233" t="str">
        <f>IF(Deník!$R39&lt;&gt;"",IF(Deník!$AB39="TP3",IF(AND(Deník!$R39&gt;=0,Deník!$R39&lt;=1),"BE",Deník!$R39),""),"")</f>
        <v/>
      </c>
      <c r="CI39" s="233" t="str">
        <f>IF(Deník!$R39&lt;&gt;"",IF(Deník!$AB39="Trailing SL",IF(AND(Deník!$R39&gt;=0,Deník!$R39&lt;=1),"BE",Deník!$R39),""),"")</f>
        <v/>
      </c>
      <c r="CJ39" s="233" t="str">
        <f>IF(Deník!$R39&lt;&gt;"",IF(Deník!$AB39="Manual",IF(AND(Deník!$R39&gt;=0,Deník!$R39&lt;=1),"BE",Deník!$R39),""),"")</f>
        <v/>
      </c>
      <c r="CK39" s="233"/>
      <c r="CL39" s="233" t="str">
        <f>IF(Deník!$R39&lt;0,IF(Deník!$AC39=Statistika!$F$117,Deník!$R39,""),"")</f>
        <v/>
      </c>
      <c r="CM39" s="233" t="str">
        <f>IF(Deník!$R39&lt;0,IF(Deník!$AC39=Statistika!$F$118,Deník!$R39,""),"")</f>
        <v/>
      </c>
      <c r="CN39" s="233" t="str">
        <f>IF(Deník!$R39&lt;0,IF(Deník!$AC39=Statistika!$F$119,Deník!$R39,""),"")</f>
        <v/>
      </c>
      <c r="CO39" s="233" t="str">
        <f>IF(Deník!$R39&lt;0,IF(Deník!$AC39=Statistika!$F$120,Deník!$R39,""),"")</f>
        <v/>
      </c>
      <c r="CP39" s="233" t="str">
        <f>IF(Deník!$R39&lt;0,IF(Deník!$AC39=Statistika!$F$121,Deník!$R39,""),"")</f>
        <v/>
      </c>
      <c r="CQ39" s="233" t="str">
        <f>IF(Deník!$R39&lt;0,IF(Deník!$AC39=Statistika!$F$122,Deník!$R39,""),"")</f>
        <v/>
      </c>
      <c r="CR39" s="233" t="str">
        <f>IF(Deník!$R39&lt;0,IF(Deník!$AC39=Statistika!$F$123,Deník!$R39,""),"")</f>
        <v/>
      </c>
      <c r="CS39" s="233" t="str">
        <f>IF(Deník!$R39&lt;0,IF(Deník!$AC39=Statistika!$F$124,Deník!$R39,""),"")</f>
        <v/>
      </c>
      <c r="CT39" s="233" t="str">
        <f>IF(Deník!$R39&lt;0,IF(Deník!$AC39=Statistika!$F$125,Deník!$R39,""),"")</f>
        <v/>
      </c>
      <c r="CU39" s="233"/>
      <c r="CV39" s="233" t="str">
        <f>IF(Deník!$R39&lt;0,IF(Deník!$AD39=$CV$2,Deník!$R39,""),"")</f>
        <v/>
      </c>
      <c r="CW39" s="233" t="str">
        <f>IF(Deník!$R39&lt;0,IF(Deník!$AD39=$CW$2,Deník!$R39,""),"")</f>
        <v/>
      </c>
      <c r="CX39" s="233" t="str">
        <f>IF(Deník!$R39&lt;0,IF(Deník!$AD39=$CX$2,Deník!$R39,""),"")</f>
        <v/>
      </c>
      <c r="CY39" s="233" t="str">
        <f>IF(Deník!$R39&lt;0,IF(Deník!$AD39=$CY$2,Deník!$R39,""),"")</f>
        <v/>
      </c>
      <c r="CZ39" s="233" t="str">
        <f>IF(Deník!$R39&lt;0,IF(Deník!$AD39=$CZ$2,Deník!$R39,""),"")</f>
        <v/>
      </c>
      <c r="DL39" s="221">
        <f t="shared" si="5"/>
        <v>93042.059999999983</v>
      </c>
      <c r="DM39" s="220">
        <f t="shared" si="3"/>
        <v>-6.957940000000018E-2</v>
      </c>
      <c r="DO39" s="50">
        <f>Deník!W40</f>
        <v>1533</v>
      </c>
      <c r="DP39" s="102">
        <f>IF(AND(Deník!W40&gt;0),1,"")</f>
        <v>1</v>
      </c>
      <c r="DQ39" s="102" t="str">
        <f>IF(AND(Deník!W40&lt;=0),1,"")</f>
        <v/>
      </c>
      <c r="DR39" s="227"/>
      <c r="DS39" s="228"/>
      <c r="DT39" s="85"/>
      <c r="DU39" s="54" t="str">
        <f>IF(MONTH(Deník!$C39)=DU$2,Deník!$W39,"")</f>
        <v/>
      </c>
      <c r="DV39" s="222" t="str">
        <f>IF(MONTH(Deník!$C39)=DV$2,Deník!$W39,"")</f>
        <v/>
      </c>
      <c r="DW39" s="222" t="str">
        <f>IF(MONTH(Deník!$C39)=DW$2,Deník!$W39,"")</f>
        <v/>
      </c>
      <c r="DX39" s="222" t="str">
        <f>IF(MONTH(Deník!$C39)=DX$2,Deník!$W39,"")</f>
        <v/>
      </c>
      <c r="DY39" s="222" t="str">
        <f>IF(MONTH(Deník!$C39)=DY$2,Deník!$W39,"")</f>
        <v/>
      </c>
      <c r="DZ39" s="222" t="str">
        <f>IF(MONTH(Deník!$C39)=DZ$2,Deník!$W39,"")</f>
        <v/>
      </c>
      <c r="EA39" s="222">
        <f>IF(MONTH(Deník!$C39)=EA$2,Deník!$W39,"")</f>
        <v>-349.35</v>
      </c>
      <c r="EB39" s="222" t="str">
        <f>IF(MONTH(Deník!$C39)=EB$2,Deník!$W39,"")</f>
        <v/>
      </c>
      <c r="EC39" s="222" t="str">
        <f>IF(MONTH(Deník!$C39)=EC$2,Deník!$W39,"")</f>
        <v/>
      </c>
      <c r="ED39" s="222" t="str">
        <f>IF(MONTH(Deník!$C39)=ED$2,Deník!$W39,"")</f>
        <v/>
      </c>
      <c r="EE39" s="222" t="str">
        <f>IF(MONTH(Deník!$C39)=EE$2,Deník!$W39,"")</f>
        <v/>
      </c>
      <c r="EF39" s="222" t="str">
        <f>IF(MONTH(Deník!$C39)=EF$2,Deník!$W39,"")</f>
        <v/>
      </c>
      <c r="EI39" s="600" t="str">
        <f>IF(Deník!$W39&lt;&gt;"",IF(Deník!$B39=Statistika!$F$63,Deník!$W39,""),"")</f>
        <v/>
      </c>
      <c r="EJ39" s="13">
        <f>IF(Deník!$W39&lt;&gt;"",IF(Deník!$B39=Statistika!$F$64,Deník!$W39,""),"")</f>
        <v>-349.35</v>
      </c>
      <c r="EK39" s="13" t="str">
        <f>IF(Deník!$W39&lt;&gt;"",IF(Deník!$B39=Statistika!$F$65,Deník!$W39,""),"")</f>
        <v/>
      </c>
      <c r="EL39" s="13" t="str">
        <f>IF(Deník!$W39&lt;&gt;"",IF(Deník!$B39=Statistika!$F$66,Deník!$W39,""),"")</f>
        <v/>
      </c>
      <c r="EM39" s="13" t="str">
        <f>IF(Deník!$W39&lt;&gt;"",IF(Deník!$B39=Statistika!$F$67,Deník!$W39,""),"")</f>
        <v/>
      </c>
      <c r="EN39" s="13" t="str">
        <f>IF(Deník!$W39&lt;&gt;"",IF(Deník!$B39=Statistika!$F$68,Deník!$W39,""),"")</f>
        <v/>
      </c>
      <c r="EO39" s="13" t="str">
        <f>IF(Deník!$W39&lt;&gt;"",IF(Deník!$B39=Statistika!$F$69,Deník!$W39,""),"")</f>
        <v/>
      </c>
      <c r="EP39" s="601" t="str">
        <f>IF(Deník!$W39&lt;&gt;"",IF(Deník!$B39=Statistika!$F$70,Deník!$W39,""),"")</f>
        <v/>
      </c>
      <c r="EQ39" s="90"/>
      <c r="ER39" s="63">
        <f>IF(Deník!$W39&lt;&gt;"",IF(Deník!$J39="L",Deník!$W39,""),"")</f>
        <v>-349.35</v>
      </c>
      <c r="ES39" s="13" t="str">
        <f>IF(Deník!$W39&lt;&gt;"",IF(Deník!$J39="S",Deník!$W39,""),"")</f>
        <v/>
      </c>
      <c r="ET39" s="95"/>
      <c r="EU39" s="88"/>
      <c r="EV39" s="63" t="str">
        <f>IF(WEEKDAY(Deník!$C39,2)=1,Deník!$W39,"")</f>
        <v/>
      </c>
      <c r="EW39" s="13">
        <f>IF(WEEKDAY(Deník!$C39,2)=2,Deník!$W39,"")</f>
        <v>-349.35</v>
      </c>
      <c r="EX39" s="13" t="str">
        <f>IF(WEEKDAY(Deník!$C39,2)=3,Deník!$W39,"")</f>
        <v/>
      </c>
      <c r="EY39" s="13" t="str">
        <f>IF(WEEKDAY(Deník!$C39,2)=4,Deník!$W39,"")</f>
        <v/>
      </c>
      <c r="EZ39" s="60" t="str">
        <f>IF(WEEKDAY(Deník!$C39,2)=5,Deník!$W39,"")</f>
        <v/>
      </c>
      <c r="FA39" s="99"/>
      <c r="FB39" s="100">
        <f>Deník!D39</f>
        <v>0.37361111111111112</v>
      </c>
      <c r="FC39" s="63" t="str">
        <f>IF($FB39&lt;&gt;"",IF(AND($FB39&gt;=FC$2,$FB39&lt;=FC$3),Deník!$W39,""))</f>
        <v/>
      </c>
      <c r="FD39" s="63" t="str">
        <f>IF($FB39&lt;&gt;"",IF(AND($FB39&gt;=FD$2,$FB39&lt;=FD$3),Deník!$W39,""))</f>
        <v/>
      </c>
      <c r="FE39" s="63" t="str">
        <f>IF($FB39&lt;&gt;"",IF(AND($FB39&gt;=FE$2,$FB39&lt;=FE$3),Deník!$W39,""))</f>
        <v/>
      </c>
      <c r="FF39" s="63" t="str">
        <f>IF($FB39&lt;&gt;"",IF(AND($FB39&gt;=FF$2,$FB39&lt;=FF$3),Deník!$W39,""))</f>
        <v/>
      </c>
      <c r="FG39" s="63">
        <f>IF($FB39&lt;&gt;"",IF(AND($FB39&gt;=FG$2,$FB39&lt;=FG$3),Deník!$W39,""))</f>
        <v>-349.35</v>
      </c>
      <c r="FH39" s="63" t="str">
        <f>IF($FB39&lt;&gt;"",IF(AND($FB39&gt;=FH$2,$FB39&lt;=FH$3),Deník!$W39,""))</f>
        <v/>
      </c>
      <c r="FI39" s="63" t="str">
        <f>IF($FB39&lt;&gt;"",IF(AND($FB39&gt;=FI$2,$FB39&lt;=FI$3),Deník!$W39,""))</f>
        <v/>
      </c>
      <c r="FJ39" s="63" t="str">
        <f>IF($FB39&lt;&gt;"",IF(AND($FB39&gt;=FJ$2,$FB39&lt;=FJ$3),Deník!$W39,""))</f>
        <v/>
      </c>
      <c r="FK39" s="63" t="str">
        <f>IF($FB39&lt;&gt;"",IF(AND($FB39&gt;=FK$2,$FB39&lt;=FK$3),Deník!$W39,""))</f>
        <v/>
      </c>
      <c r="FL39" s="63" t="str">
        <f>IF($FB39&lt;&gt;"",IF(AND($FB39&gt;=FL$2,$FB39&lt;=FL$3),Deník!$W39,""))</f>
        <v/>
      </c>
      <c r="FM39" s="63" t="str">
        <f>IF($FB39&lt;&gt;"",IF(AND($FB39&gt;=FM$2,$FB39&lt;=FM$3),Deník!$W39,""))</f>
        <v/>
      </c>
      <c r="FN39" s="13"/>
      <c r="FO39" s="20" t="str">
        <f>IF(Deník!$W39&gt;1,Deník!$W39,"")</f>
        <v/>
      </c>
      <c r="FP39" s="20">
        <f>IF(Deník!$W39&lt;0,Deník!$W39,"")</f>
        <v>-349.35</v>
      </c>
      <c r="FQ39" s="17"/>
      <c r="FS39" s="233"/>
      <c r="FT39" s="233" t="str">
        <f>IF(Deník!$W39&lt;&gt;"",IF(Deník!$Y39=Statistika!$F$78,Deník!$W39,""),"")</f>
        <v/>
      </c>
      <c r="FU39" s="233" t="str">
        <f>IF(Deník!$W39&lt;&gt;"",IF(Deník!$Y39=Statistika!$F$79,Deník!$W39,""),"")</f>
        <v/>
      </c>
      <c r="FV39" s="233" t="str">
        <f>IF(Deník!$W39&lt;&gt;"",IF(Deník!$Y39=Statistika!$F$80,Deník!$W39,""),"")</f>
        <v/>
      </c>
      <c r="FW39" s="233" t="str">
        <f>IF(Deník!$W39&lt;&gt;"",IF(Deník!$Y39=Statistika!$F$81,Deník!$W39,""),"")</f>
        <v/>
      </c>
      <c r="FX39" s="233" t="str">
        <f>IF(Deník!$W39&lt;&gt;"",IF(Deník!$Y39=Statistika!$F$82,Deník!$W39,""),"")</f>
        <v/>
      </c>
      <c r="FY39" s="233" t="str">
        <f>IF(Deník!$W39&lt;&gt;"",IF(Deník!$Y39=Statistika!$F$83,Deník!$W39,""),"")</f>
        <v/>
      </c>
      <c r="FZ39" s="233" t="str">
        <f>IF(Deník!$W39&lt;&gt;"",IF(Deník!$Y39=Statistika!$F$84,Deník!$W39,""),"")</f>
        <v/>
      </c>
      <c r="GA39" s="233">
        <f>IF(Deník!$W39&lt;&gt;"",IF(Deník!$Y39=Statistika!$F$85,Deník!$W39,""),"")</f>
        <v>-349.35</v>
      </c>
      <c r="GB39" s="233" t="str">
        <f>IF(Deník!$W39&lt;&gt;"",IF(Deník!$Y39=Statistika!$F$86,Deník!$W39,""),"")</f>
        <v/>
      </c>
      <c r="GC39" s="233" t="str">
        <f>IF(Deník!$W39&lt;&gt;"",IF(Deník!$Y39=Statistika!$F$87,Deník!$W39,""),"")</f>
        <v/>
      </c>
      <c r="GD39" s="233" t="str">
        <f>IF(Deník!$W39&lt;&gt;"",IF(Deník!$Y39=Statistika!$F$88,Deník!$W39,""),"")</f>
        <v/>
      </c>
      <c r="GE39" s="233" t="str">
        <f>IF(Deník!$W39&lt;&gt;"",IF(Deník!$Y39=Statistika!$F$89,Deník!$W39,""),"")</f>
        <v/>
      </c>
      <c r="GF39" s="233" t="str">
        <f>IF(Deník!$W39&lt;&gt;"",IF(Deník!$Y39=Statistika!$F$90,Deník!$W39,""),"")</f>
        <v/>
      </c>
      <c r="GG39" s="233" t="str">
        <f>IF(Deník!$W39&lt;&gt;"",IF(Deník!$Y39=Statistika!$F$91,Deník!$W39,""),"")</f>
        <v/>
      </c>
      <c r="GH39" s="233"/>
      <c r="GI39" s="233">
        <f>IF(Deník!$W39&lt;&gt;"",IF(Deník!$AB39=Statistika!$L$100,Deník!$W39,""),"")</f>
        <v>-349.35</v>
      </c>
      <c r="GJ39" s="233" t="str">
        <f>IF(Deník!$W39&lt;&gt;"",IF(Deník!$AB39=Statistika!$L$101,Deník!$W39,""),"")</f>
        <v/>
      </c>
      <c r="GK39" s="233" t="str">
        <f>IF(Deník!$W39&lt;&gt;"",IF(Deník!$AB39=Statistika!$L$102,Deník!$W39,""),"")</f>
        <v/>
      </c>
      <c r="GL39" s="233" t="str">
        <f>IF(Deník!$W39&lt;&gt;"",IF(Deník!$AB39=Statistika!$L$103,Deník!$W39,""),"")</f>
        <v/>
      </c>
      <c r="GM39" s="233" t="str">
        <f>IF(Deník!$W39&lt;&gt;"",IF(Deník!$AB39=Statistika!$L$104,Deník!$W39,""),"")</f>
        <v/>
      </c>
      <c r="GN39" s="233" t="str">
        <f>IF(Deník!$W39&lt;&gt;"",IF(Deník!$AB39=Statistika!$L$105,Deník!$W39,""),"")</f>
        <v/>
      </c>
      <c r="GO39" s="233" t="str">
        <f>IF(Deník!$W39&lt;&gt;"",IF(Deník!$AB39=Statistika!$L$106,Deník!$W39,""),"")</f>
        <v/>
      </c>
      <c r="GP39" s="233" t="str">
        <f>IF(Deník!$W39&lt;&gt;"",IF(Deník!$AB39=Statistika!$L$107,Deník!$W39,""),"")</f>
        <v/>
      </c>
      <c r="GQ39" s="233" t="str">
        <f>IF(Deník!$W39&lt;&gt;"",IF(Deník!$AB39=Statistika!$L$108,Deník!$W39,""),"")</f>
        <v/>
      </c>
      <c r="GS39" s="233" t="str">
        <f>IF(Deník!$W39&lt;0,IF(Deník!$AC39=Statistika!$F$117,Deník!$W39,""),"")</f>
        <v/>
      </c>
      <c r="GT39" s="233" t="str">
        <f>IF(Deník!$W39&lt;0,IF(Deník!$AC39=Statistika!$F$118,Deník!$W39,""),"")</f>
        <v/>
      </c>
      <c r="GU39" s="233" t="str">
        <f>IF(Deník!$W39&lt;0,IF(Deník!$AC39=Statistika!$F$119,Deník!$W39,""),"")</f>
        <v/>
      </c>
      <c r="GV39" s="233" t="str">
        <f>IF(Deník!$W39&lt;0,IF(Deník!$AC39=Statistika!$F$120,Deník!$W39,""),"")</f>
        <v/>
      </c>
      <c r="GW39" s="233" t="str">
        <f>IF(Deník!$W39&lt;0,IF(Deník!$AC39=Statistika!$F$121,Deník!$W39,""),"")</f>
        <v/>
      </c>
      <c r="GX39" s="233" t="str">
        <f>IF(Deník!$W39&lt;0,IF(Deník!$AC39=Statistika!$F$122,Deník!$W39,""),"")</f>
        <v/>
      </c>
      <c r="GY39" s="233" t="str">
        <f>IF(Deník!$W39&lt;0,IF(Deník!$AC39=Statistika!$F$123,Deník!$W39,""),"")</f>
        <v/>
      </c>
      <c r="GZ39" s="233" t="str">
        <f>IF(Deník!$W39&lt;0,IF(Deník!$AC39=Statistika!$F$124,Deník!$W39,""),"")</f>
        <v/>
      </c>
      <c r="HA39" s="233" t="str">
        <f>IF(Deník!$W39&lt;0,IF(Deník!$AC39=Statistika!$F$125,Deník!$W39,""),"")</f>
        <v/>
      </c>
      <c r="HC39" s="233" t="str">
        <f>IF(Deník!$W39&lt;0,IF(Deník!$AD39=Statistika!$F$133,Deník!$W39,""),"")</f>
        <v/>
      </c>
      <c r="HD39" s="233" t="str">
        <f>IF(Deník!$W39&lt;0,IF(Deník!$AD39=Statistika!$F$134,Deník!$W39,""),"")</f>
        <v/>
      </c>
      <c r="HE39" s="233" t="str">
        <f>IF(Deník!$W39&lt;0,IF(Deník!$AD39=Statistika!$F$135,Deník!$W39,""),"")</f>
        <v/>
      </c>
      <c r="HF39" s="233" t="str">
        <f>IF(Deník!$W39&lt;0,IF(Deník!$AD39=Statistika!$F$136,Deník!$W39,""),"")</f>
        <v/>
      </c>
      <c r="HG39" s="233" t="str">
        <f>IF(Deník!$W39&lt;0,IF(Deník!$AD39=Statistika!$F$137,Deník!$W39,""),"")</f>
        <v/>
      </c>
      <c r="ID39" s="8">
        <f>Tabulka4[[#This Row],[Sloupec3]]</f>
        <v>42192</v>
      </c>
      <c r="IE39" s="17" t="str">
        <f>IF(AND([1]Deník!$C39&gt;='[1]Měsíční shrnutí'!$D$1,[1]Deník!$C39&lt;='[1]Měsíční shrnutí'!$F$1),[1]Deník!$X39,"")</f>
        <v/>
      </c>
    </row>
    <row r="40" spans="1:241">
      <c r="A40" s="8">
        <f>Deník!C41</f>
        <v>42193</v>
      </c>
      <c r="B40" s="50">
        <f>Deník!R41</f>
        <v>54.999999999999716</v>
      </c>
      <c r="C40" s="102">
        <f>IF(AND(Deník!R41&gt;1,Deník!R41&lt;&gt;""),1,"")</f>
        <v>1</v>
      </c>
      <c r="D40" s="102" t="str">
        <f>IF(AND(Deník!R41&lt;=0,Deník!R41&lt;&gt;""),1,"")</f>
        <v/>
      </c>
      <c r="E40" s="103" t="str">
        <f>IF(AND(Deník!R41&gt;=0,Deník!R41&lt;=1),1,"")</f>
        <v/>
      </c>
      <c r="F40" s="79">
        <f>IF(Deník!R41&lt;&gt;"",Deník!R41+F39,"")</f>
        <v>-133.39999999999208</v>
      </c>
      <c r="G40" s="85"/>
      <c r="H40" s="54" t="str">
        <f>IF(MONTH(Deník!$C40)=H$2,IF(AND(Deník!$R40&gt;=0,Deník!$R40&lt;=1),"BE",Deník!$R40),"")</f>
        <v/>
      </c>
      <c r="I40" s="11" t="str">
        <f>IF(MONTH(Deník!$C40)=I$2,IF(AND(Deník!$R40&gt;=0,Deník!$R40&lt;=1),"BE",Deník!$R40),"")</f>
        <v/>
      </c>
      <c r="J40" s="11" t="str">
        <f>IF(MONTH(Deník!$C40)=J$2,IF(AND(Deník!$R40&gt;=0,Deník!$R40&lt;=1),"BE",Deník!$R40),"")</f>
        <v/>
      </c>
      <c r="K40" s="11" t="str">
        <f>IF(MONTH(Deník!$C40)=K$2,IF(AND(Deník!$R40&gt;=0,Deník!$R40&lt;=1),"BE",Deník!$R40),"")</f>
        <v/>
      </c>
      <c r="L40" s="11" t="str">
        <f>IF(MONTH(Deník!$C40)=L$2,IF(AND(Deník!$R40&gt;=0,Deník!$R40&lt;=1),"BE",Deník!$R40),"")</f>
        <v/>
      </c>
      <c r="M40" s="11" t="str">
        <f>IF(MONTH(Deník!$C40)=M$2,IF(AND(Deník!$R40&gt;=0,Deník!$R40&lt;=1),"BE",Deník!$R40),"")</f>
        <v/>
      </c>
      <c r="N40" s="11">
        <f>IF(MONTH(Deník!$C40)=N$2,IF(AND(Deník!$R40&gt;=0,Deník!$R40&lt;=1),"BE",Deník!$R40),"")</f>
        <v>25.400000000000489</v>
      </c>
      <c r="O40" s="11" t="str">
        <f>IF(MONTH(Deník!$C40)=O$2,IF(AND(Deník!$R40&gt;=0,Deník!$R40&lt;=1),"BE",Deník!$R40),"")</f>
        <v/>
      </c>
      <c r="P40" s="11" t="str">
        <f>IF(MONTH(Deník!$C40)=P$2,IF(AND(Deník!$R40&gt;=0,Deník!$R40&lt;=1),"BE",Deník!$R40),"")</f>
        <v/>
      </c>
      <c r="Q40" s="11" t="str">
        <f>IF(MONTH(Deník!$C40)=Q$2,IF(AND(Deník!$R40&gt;=0,Deník!$R40&lt;=1),"BE",Deník!$R40),"")</f>
        <v/>
      </c>
      <c r="R40" s="11" t="str">
        <f>IF(MONTH(Deník!$C40)=R$2,IF(AND(Deník!$R40&gt;=0,Deník!$R40&lt;=1),"BE",Deník!$R40),"")</f>
        <v/>
      </c>
      <c r="S40" s="57" t="str">
        <f>IF(MONTH(Deník!$C40)=S$2,IF(AND(Deník!$R40&gt;=0,Deník!$R40&lt;=1),"BE",Deník!$R40),"")</f>
        <v/>
      </c>
      <c r="U40" s="12"/>
      <c r="V40" s="12"/>
      <c r="X40" s="600" t="str">
        <f>IF(Deník!$R40&lt;&gt;"",IF(Deník!$B40=Statistika!$F$63,IF(AND(Deník!$R40&gt;=0,Deník!$R40&lt;=1),"BE",Deník!$R40),""),"")</f>
        <v/>
      </c>
      <c r="Y40" s="13" t="str">
        <f>IF(Deník!$R40&lt;&gt;"",IF(Deník!$B40=Statistika!$F$64,IF(AND(Deník!$R40&gt;=0,Deník!$R40&lt;=1),"BE",Deník!$R40),""),"")</f>
        <v/>
      </c>
      <c r="Z40" s="13">
        <f>IF(Deník!$R40&lt;&gt;"",IF(Deník!$B40=Statistika!$F$65,IF(AND(Deník!$R40&gt;=0,Deník!$R40&lt;=1),"BE",Deník!$R40),""),"")</f>
        <v>25.400000000000489</v>
      </c>
      <c r="AA40" s="13" t="str">
        <f>IF(Deník!$R40&lt;&gt;"",IF(Deník!$B40=Statistika!$F$66,IF(AND(Deník!$R40&gt;=0,Deník!$R40&lt;=1),"BE",Deník!$R40),""),"")</f>
        <v/>
      </c>
      <c r="AB40" s="13" t="str">
        <f>IF(Deník!$R40&lt;&gt;"",IF(Deník!$B40=Statistika!$F$67,IF(AND(Deník!$R40&gt;=0,Deník!$R40&lt;=1),"BE",Deník!$R40),""),"")</f>
        <v/>
      </c>
      <c r="AC40" s="13" t="str">
        <f>IF(Deník!$R40&lt;&gt;"",IF(Deník!$B40=Statistika!$F$68,IF(AND(Deník!$R40&gt;=0,Deník!$R40&lt;=1),"BE",Deník!$R40),""),"")</f>
        <v/>
      </c>
      <c r="AD40" s="13" t="str">
        <f>IF(Deník!$R40&lt;&gt;"",IF(Deník!$B40=Statistika!$F$69,IF(AND(Deník!$R40&gt;=0,Deník!$R40&lt;=1),"BE",Deník!$R40),""),"")</f>
        <v/>
      </c>
      <c r="AE40" s="601" t="str">
        <f>IF(Deník!$R40&lt;&gt;"",IF(Deník!$B40=Statistika!$F$70,IF(AND(Deník!$R40&gt;=0,Deník!$R40&lt;=1),"BE",Deník!$R40),""),"")</f>
        <v/>
      </c>
      <c r="AF40" s="90"/>
      <c r="AG40" s="63">
        <f>IF(Deník!$R40&lt;&gt;"",IF(Deník!$J40="L",IF(AND(Deník!$R40&gt;=0,Deník!$R40&lt;=1),"BE",Deník!$R40),""),"")</f>
        <v>25.400000000000489</v>
      </c>
      <c r="AH40" s="13" t="str">
        <f>IF(Deník!$R40&lt;&gt;"",IF(Deník!$J40="S",IF(AND(Deník!$R40&gt;=0,Deník!$R40&lt;=1),"BE",Deník!$R40),""),"")</f>
        <v/>
      </c>
      <c r="AI40" s="95"/>
      <c r="AJ40" s="71">
        <f>IF(Deník!N41&lt;&gt;"",Deník!N41*-1,"")</f>
        <v>-50</v>
      </c>
      <c r="AK40" s="88"/>
      <c r="AL40" s="63" t="str">
        <f>IF(WEEKDAY(Deník!$C40,2)=1,IF(AND(Deník!$R40&gt;=0,Deník!$R40&lt;=1),"BE",Deník!$R40),"")</f>
        <v/>
      </c>
      <c r="AM40" s="13">
        <f>IF(WEEKDAY(Deník!$C40,2)=2,IF(AND(Deník!$R40&gt;=0,Deník!$R40&lt;=1),"BE",Deník!$R40),"")</f>
        <v>25.400000000000489</v>
      </c>
      <c r="AN40" s="13" t="str">
        <f>IF(WEEKDAY(Deník!$C40,2)=3,IF(AND(Deník!$R40&gt;=0,Deník!$R40&lt;=1),"BE",Deník!$R40),"")</f>
        <v/>
      </c>
      <c r="AO40" s="13" t="str">
        <f>IF(WEEKDAY(Deník!$C40,2)=4,IF(AND(Deník!$R40&gt;=0,Deník!$R40&lt;=1),"BE",Deník!$R40),"")</f>
        <v/>
      </c>
      <c r="AP40" s="60" t="str">
        <f>IF(WEEKDAY(Deník!$C40,2)=5,IF(AND(Deník!$R40&gt;=0,Deník!$R40&lt;=1),"BE",Deník!$R40),"")</f>
        <v/>
      </c>
      <c r="AQ40" s="99"/>
      <c r="AR40" s="100">
        <f>Deník!D40</f>
        <v>0.78263888888888899</v>
      </c>
      <c r="AS40" s="63" t="str">
        <f>IF(Deník!$D40&lt;&gt;"",IF(AND(Deník!$D40&gt;=AS$2,Deník!$D40&lt;=AS$3),IF(AND(Deník!$R40&gt;=0,Deník!$R40&lt;=1),"BE",Deník!$R40),""),"")</f>
        <v/>
      </c>
      <c r="AT40" s="63" t="str">
        <f>IF(Deník!$D40&lt;&gt;"",IF(AND(Deník!$D40&gt;=AT$2,Deník!$D40&lt;=AT$3),IF(AND(Deník!$R40&gt;=0,Deník!$R40&lt;=1),"BE",Deník!$R40),""),"")</f>
        <v/>
      </c>
      <c r="AU40" s="63" t="str">
        <f>IF(Deník!$D40&lt;&gt;"",IF(AND(Deník!$D40&gt;=AU$2,Deník!$D40&lt;=AU$3),IF(AND(Deník!$R40&gt;=0,Deník!$R40&lt;=1),"BE",Deník!$R40),""),"")</f>
        <v/>
      </c>
      <c r="AV40" s="63" t="str">
        <f>IF(Deník!$D40&lt;&gt;"",IF(AND(Deník!$D40&gt;=AV$2,Deník!$D40&lt;=AV$3),IF(AND(Deník!$R40&gt;=0,Deník!$R40&lt;=1),"BE",Deník!$R40),""),"")</f>
        <v/>
      </c>
      <c r="AW40" s="63" t="str">
        <f>IF(Deník!$D40&lt;&gt;"",IF(AND(Deník!$D40&gt;=AW$2,Deník!$D40&lt;=AW$3),IF(AND(Deník!$R40&gt;=0,Deník!$R40&lt;=1),"BE",Deník!$R40),""),"")</f>
        <v/>
      </c>
      <c r="AX40" s="63" t="str">
        <f>IF(Deník!$D40&lt;&gt;"",IF(AND(Deník!$D40&gt;=AX$2,Deník!$D40&lt;=AX$3),IF(AND(Deník!$R40&gt;=0,Deník!$R40&lt;=1),"BE",Deník!$R40),""),"")</f>
        <v/>
      </c>
      <c r="AY40" s="63" t="str">
        <f>IF(Deník!$D40&lt;&gt;"",IF(AND(Deník!$D40&gt;=AY$2,Deník!$D40&lt;=AY$3),IF(AND(Deník!$R40&gt;=0,Deník!$R40&lt;=1),"BE",Deník!$R40),""),"")</f>
        <v/>
      </c>
      <c r="AZ40" s="63" t="str">
        <f>IF(Deník!$D40&lt;&gt;"",IF(AND(Deník!$D40&gt;=AZ$2,Deník!$D40&lt;=AZ$3),IF(AND(Deník!$R40&gt;=0,Deník!$R40&lt;=1),"BE",Deník!$R40),""),"")</f>
        <v/>
      </c>
      <c r="BA40" s="63">
        <f>IF(Deník!$D40&lt;&gt;"",IF(AND(Deník!$D40&gt;=BA$2,Deník!$D40&lt;=BA$3),IF(AND(Deník!$R40&gt;=0,Deník!$R40&lt;=1),"BE",Deník!$R40),""),"")</f>
        <v>25.400000000000489</v>
      </c>
      <c r="BB40" s="63" t="str">
        <f>IF(Deník!$D40&lt;&gt;"",IF(AND(Deník!$D40&gt;=BB$2,Deník!$D40&lt;=BB$3),IF(AND(Deník!$R40&gt;=0,Deník!$R40&lt;=1),"BE",Deník!$R40),""),"")</f>
        <v/>
      </c>
      <c r="BC40" s="71" t="str">
        <f>IF(Deník!$D40&lt;&gt;"",IF(AND(Deník!$D40&gt;=BC$2,Deník!$D40&lt;=BC$3),IF(AND(Deník!$R40&gt;=0,Deník!$R40&lt;=1),"BE",Deník!$R40),""),"")</f>
        <v/>
      </c>
      <c r="BD40" s="20">
        <f>IF(Deník!$J41="S",(Deník!$M41-Deník!$K41),IF(Deník!$J41="L",(Deník!$K41-Deník!$M41),""))</f>
        <v>0.5</v>
      </c>
      <c r="BE40" s="20">
        <f>IF(Deník!$J41="S",(Deník!$K41-Deník!$O41),IF(Deník!$J41="L",(Deník!$O41-Deník!$K41),""))</f>
        <v>0.54999999999999716</v>
      </c>
      <c r="BF40" s="20">
        <f>IF(Deník!$J41="S",(Deník!$K41-Deník!$L41),IF(Deník!$J41="L",(Deník!$L41-Deník!$K41),""))</f>
        <v>0.54999999999999716</v>
      </c>
      <c r="BG40" s="20">
        <f>IF(Deník!$J41="S",(Deník!$K41-Deník!$S41),IF(Deník!$J41="L",(Deník!$S41-Deník!$K41),""))</f>
        <v>-0.27899999999999636</v>
      </c>
      <c r="BH40" s="20">
        <f>IF(Deník!$J41="S",(Deník!$K41-Deník!$U41),IF(Deník!$J41="L",(Deník!$U41-Deník!$K41),""))</f>
        <v>0.82200000000000273</v>
      </c>
      <c r="BI40" s="20">
        <f>IF(Deník!$R40&gt;1,Deník!$R40,"")</f>
        <v>25.400000000000489</v>
      </c>
      <c r="BJ40" s="20" t="str">
        <f>IF(Deník!$R40&lt;0,Deník!$R40,"")</f>
        <v/>
      </c>
      <c r="BK40" s="17"/>
      <c r="BM40" s="233">
        <f>IF(Deník!$R40&lt;&gt;"",IF(Deník!$Y40=Statistika!$F$78,IF(AND(Deník!$R40&gt;=0,Deník!$R40&lt;=1),"BE",Deník!$R40),""),"")</f>
        <v>25.400000000000489</v>
      </c>
      <c r="BN40" s="233" t="str">
        <f>IF(Deník!$R40&lt;&gt;"",IF(Deník!$Y40=Statistika!$F$79,IF(AND(Deník!$R40&gt;=0,Deník!$R40&lt;=1),"BE",Deník!$R40),""),"")</f>
        <v/>
      </c>
      <c r="BO40" s="233" t="str">
        <f>IF(Deník!$R40&lt;&gt;"",IF(Deník!$Y40=Statistika!$F$80,IF(AND(Deník!$R40&gt;=0,Deník!$R40&lt;=1),"BE",Deník!$R40),""),"")</f>
        <v/>
      </c>
      <c r="BP40" s="233" t="str">
        <f>IF(Deník!$R40&lt;&gt;"",IF(Deník!$Y40=Statistika!$F$81,IF(AND(Deník!$R40&gt;=0,Deník!$R40&lt;=1),"BE",Deník!$R40),""),"")</f>
        <v/>
      </c>
      <c r="BQ40" s="233" t="str">
        <f>IF(Deník!$R40&lt;&gt;"",IF(Deník!$Y40=Statistika!$F$82,IF(AND(Deník!$R40&gt;=0,Deník!$R40&lt;=1),"BE",Deník!$R40),""),"")</f>
        <v/>
      </c>
      <c r="BR40" s="233" t="str">
        <f>IF(Deník!$R40&lt;&gt;"",IF(Deník!$Y40=Statistika!$F$83,IF(AND(Deník!$R40&gt;=0,Deník!$R40&lt;=1),"BE",Deník!$R40),""),"")</f>
        <v/>
      </c>
      <c r="BS40" s="233" t="str">
        <f>IF(Deník!$R40&lt;&gt;"",IF(Deník!$Y40=Statistika!$F$84,IF(AND(Deník!$R40&gt;=0,Deník!$R40&lt;=1),"BE",Deník!$R40),""),"")</f>
        <v/>
      </c>
      <c r="BT40" s="233" t="str">
        <f>IF(Deník!$R40&lt;&gt;"",IF(Deník!$Y40=Statistika!$F$85,IF(AND(Deník!$R40&gt;=0,Deník!$R40&lt;=1),"BE",Deník!$R40),""),"")</f>
        <v/>
      </c>
      <c r="BU40" s="233" t="str">
        <f>IF(Deník!$R40&lt;&gt;"",IF(Deník!$Y40=Statistika!$F$86,IF(AND(Deník!$R40&gt;=0,Deník!$R40&lt;=1),"BE",Deník!$R40),""),"")</f>
        <v/>
      </c>
      <c r="BV40" s="233" t="str">
        <f>IF(Deník!$R40&lt;&gt;"",IF(Deník!$Y40=Statistika!$F$87,IF(AND(Deník!$R40&gt;=0,Deník!$R40&lt;=1),"BE",Deník!$R40),""),"")</f>
        <v/>
      </c>
      <c r="BW40" s="233" t="str">
        <f>IF(Deník!$R40&lt;&gt;"",IF(Deník!$Y40=Statistika!$F$88,IF(AND(Deník!$R40&gt;=0,Deník!$R40&lt;=1),"BE",Deník!$R40),""),"")</f>
        <v/>
      </c>
      <c r="BX40" s="233" t="str">
        <f>IF(Deník!$R40&lt;&gt;"",IF(Deník!$Y40=Statistika!$F$89,IF(AND(Deník!$R40&gt;=0,Deník!$R40&lt;=1),"BE",Deník!$R40),""),"")</f>
        <v/>
      </c>
      <c r="BY40" s="233" t="str">
        <f>IF(Deník!$R40&lt;&gt;"",IF(Deník!$Y40=Statistika!$F$90,IF(AND(Deník!$R40&gt;=0,Deník!$R40&lt;=1),"BE",Deník!$R40),""),"")</f>
        <v/>
      </c>
      <c r="BZ40" s="233" t="str">
        <f>IF(Deník!$R40&lt;&gt;"",IF(Deník!$Y40=Statistika!$F$91,IF(AND(Deník!$R40&gt;=0,Deník!$R40&lt;=1),"BE",Deník!$R40),""),"")</f>
        <v/>
      </c>
      <c r="CA40" s="233"/>
      <c r="CB40" s="233" t="str">
        <f>IF(Deník!$R40&lt;&gt;"",IF(Deník!$AB40="SL",IF(AND(Deník!$R40&gt;=0,Deník!$R40&lt;=1),"BE",Deník!$R40),""),"")</f>
        <v/>
      </c>
      <c r="CC40" s="233" t="str">
        <f>IF(Deník!$R40&lt;&gt;"",IF(Deník!$AB40="BE10",IF(AND(Deník!$R40&gt;=0,Deník!$R40&lt;=1),"BE",Deník!$R40),""),"")</f>
        <v/>
      </c>
      <c r="CD40" s="233" t="str">
        <f>IF(Deník!$R40&lt;&gt;"",IF(Deník!$AB40="BE15",IF(AND(Deník!$R40&gt;=0,Deník!$R40&lt;=1),"BE",Deník!$R40),""),"")</f>
        <v/>
      </c>
      <c r="CE40" s="233" t="str">
        <f>IF(Deník!$R40&lt;&gt;"",IF(Deník!$AB40="BE20",IF(AND(Deník!$R40&gt;=0,Deník!$R40&lt;=1),"BE",Deník!$R40),""),"")</f>
        <v/>
      </c>
      <c r="CF40" s="233">
        <f>IF(Deník!$R40&lt;&gt;"",IF(Deník!$AB40="TP1",IF(AND(Deník!$R40&gt;=0,Deník!$R40&lt;=1),"BE",Deník!$R40),""),"")</f>
        <v>25.400000000000489</v>
      </c>
      <c r="CG40" s="233" t="str">
        <f>IF(Deník!$R40&lt;&gt;"",IF(Deník!$AB40="TP2",IF(AND(Deník!$R40&gt;=0,Deník!$R40&lt;=1),"BE",Deník!$R40),""),"")</f>
        <v/>
      </c>
      <c r="CH40" s="233" t="str">
        <f>IF(Deník!$R40&lt;&gt;"",IF(Deník!$AB40="TP3",IF(AND(Deník!$R40&gt;=0,Deník!$R40&lt;=1),"BE",Deník!$R40),""),"")</f>
        <v/>
      </c>
      <c r="CI40" s="233" t="str">
        <f>IF(Deník!$R40&lt;&gt;"",IF(Deník!$AB40="Trailing SL",IF(AND(Deník!$R40&gt;=0,Deník!$R40&lt;=1),"BE",Deník!$R40),""),"")</f>
        <v/>
      </c>
      <c r="CJ40" s="233" t="str">
        <f>IF(Deník!$R40&lt;&gt;"",IF(Deník!$AB40="Manual",IF(AND(Deník!$R40&gt;=0,Deník!$R40&lt;=1),"BE",Deník!$R40),""),"")</f>
        <v/>
      </c>
      <c r="CK40" s="233"/>
      <c r="CL40" s="233" t="str">
        <f>IF(Deník!$R40&lt;0,IF(Deník!$AC40=Statistika!$F$117,Deník!$R40,""),"")</f>
        <v/>
      </c>
      <c r="CM40" s="233" t="str">
        <f>IF(Deník!$R40&lt;0,IF(Deník!$AC40=Statistika!$F$118,Deník!$R40,""),"")</f>
        <v/>
      </c>
      <c r="CN40" s="233" t="str">
        <f>IF(Deník!$R40&lt;0,IF(Deník!$AC40=Statistika!$F$119,Deník!$R40,""),"")</f>
        <v/>
      </c>
      <c r="CO40" s="233" t="str">
        <f>IF(Deník!$R40&lt;0,IF(Deník!$AC40=Statistika!$F$120,Deník!$R40,""),"")</f>
        <v/>
      </c>
      <c r="CP40" s="233" t="str">
        <f>IF(Deník!$R40&lt;0,IF(Deník!$AC40=Statistika!$F$121,Deník!$R40,""),"")</f>
        <v/>
      </c>
      <c r="CQ40" s="233" t="str">
        <f>IF(Deník!$R40&lt;0,IF(Deník!$AC40=Statistika!$F$122,Deník!$R40,""),"")</f>
        <v/>
      </c>
      <c r="CR40" s="233" t="str">
        <f>IF(Deník!$R40&lt;0,IF(Deník!$AC40=Statistika!$F$123,Deník!$R40,""),"")</f>
        <v/>
      </c>
      <c r="CS40" s="233" t="str">
        <f>IF(Deník!$R40&lt;0,IF(Deník!$AC40=Statistika!$F$124,Deník!$R40,""),"")</f>
        <v/>
      </c>
      <c r="CT40" s="233" t="str">
        <f>IF(Deník!$R40&lt;0,IF(Deník!$AC40=Statistika!$F$125,Deník!$R40,""),"")</f>
        <v/>
      </c>
      <c r="CU40" s="233"/>
      <c r="CV40" s="233" t="str">
        <f>IF(Deník!$R40&lt;0,IF(Deník!$AD40=$CV$2,Deník!$R40,""),"")</f>
        <v/>
      </c>
      <c r="CW40" s="233" t="str">
        <f>IF(Deník!$R40&lt;0,IF(Deník!$AD40=$CW$2,Deník!$R40,""),"")</f>
        <v/>
      </c>
      <c r="CX40" s="233" t="str">
        <f>IF(Deník!$R40&lt;0,IF(Deník!$AD40=$CX$2,Deník!$R40,""),"")</f>
        <v/>
      </c>
      <c r="CY40" s="233" t="str">
        <f>IF(Deník!$R40&lt;0,IF(Deník!$AD40=$CY$2,Deník!$R40,""),"")</f>
        <v/>
      </c>
      <c r="CZ40" s="233" t="str">
        <f>IF(Deník!$R40&lt;0,IF(Deník!$AD40=$CZ$2,Deník!$R40,""),"")</f>
        <v/>
      </c>
      <c r="DL40" s="221">
        <f t="shared" si="5"/>
        <v>94153.059999999983</v>
      </c>
      <c r="DM40" s="220">
        <f t="shared" si="3"/>
        <v>-5.8469400000000116E-2</v>
      </c>
      <c r="DO40" s="50">
        <f>Deník!W41</f>
        <v>1111</v>
      </c>
      <c r="DP40" s="102">
        <f>IF(AND(Deník!W41&gt;0),1,"")</f>
        <v>1</v>
      </c>
      <c r="DQ40" s="102" t="str">
        <f>IF(AND(Deník!W41&lt;=0),1,"")</f>
        <v/>
      </c>
      <c r="DR40" s="227"/>
      <c r="DS40" s="228"/>
      <c r="DT40" s="85"/>
      <c r="DU40" s="54" t="str">
        <f>IF(MONTH(Deník!$C40)=DU$2,Deník!$W40,"")</f>
        <v/>
      </c>
      <c r="DV40" s="222" t="str">
        <f>IF(MONTH(Deník!$C40)=DV$2,Deník!$W40,"")</f>
        <v/>
      </c>
      <c r="DW40" s="222" t="str">
        <f>IF(MONTH(Deník!$C40)=DW$2,Deník!$W40,"")</f>
        <v/>
      </c>
      <c r="DX40" s="222" t="str">
        <f>IF(MONTH(Deník!$C40)=DX$2,Deník!$W40,"")</f>
        <v/>
      </c>
      <c r="DY40" s="222" t="str">
        <f>IF(MONTH(Deník!$C40)=DY$2,Deník!$W40,"")</f>
        <v/>
      </c>
      <c r="DZ40" s="222" t="str">
        <f>IF(MONTH(Deník!$C40)=DZ$2,Deník!$W40,"")</f>
        <v/>
      </c>
      <c r="EA40" s="222">
        <f>IF(MONTH(Deník!$C40)=EA$2,Deník!$W40,"")</f>
        <v>1533</v>
      </c>
      <c r="EB40" s="222" t="str">
        <f>IF(MONTH(Deník!$C40)=EB$2,Deník!$W40,"")</f>
        <v/>
      </c>
      <c r="EC40" s="222" t="str">
        <f>IF(MONTH(Deník!$C40)=EC$2,Deník!$W40,"")</f>
        <v/>
      </c>
      <c r="ED40" s="222" t="str">
        <f>IF(MONTH(Deník!$C40)=ED$2,Deník!$W40,"")</f>
        <v/>
      </c>
      <c r="EE40" s="222" t="str">
        <f>IF(MONTH(Deník!$C40)=EE$2,Deník!$W40,"")</f>
        <v/>
      </c>
      <c r="EF40" s="222" t="str">
        <f>IF(MONTH(Deník!$C40)=EF$2,Deník!$W40,"")</f>
        <v/>
      </c>
      <c r="EI40" s="600" t="str">
        <f>IF(Deník!$W40&lt;&gt;"",IF(Deník!$B40=Statistika!$F$63,Deník!$W40,""),"")</f>
        <v/>
      </c>
      <c r="EJ40" s="13" t="str">
        <f>IF(Deník!$W40&lt;&gt;"",IF(Deník!$B40=Statistika!$F$64,Deník!$W40,""),"")</f>
        <v/>
      </c>
      <c r="EK40" s="13">
        <f>IF(Deník!$W40&lt;&gt;"",IF(Deník!$B40=Statistika!$F$65,Deník!$W40,""),"")</f>
        <v>1533</v>
      </c>
      <c r="EL40" s="13" t="str">
        <f>IF(Deník!$W40&lt;&gt;"",IF(Deník!$B40=Statistika!$F$66,Deník!$W40,""),"")</f>
        <v/>
      </c>
      <c r="EM40" s="13" t="str">
        <f>IF(Deník!$W40&lt;&gt;"",IF(Deník!$B40=Statistika!$F$67,Deník!$W40,""),"")</f>
        <v/>
      </c>
      <c r="EN40" s="13" t="str">
        <f>IF(Deník!$W40&lt;&gt;"",IF(Deník!$B40=Statistika!$F$68,Deník!$W40,""),"")</f>
        <v/>
      </c>
      <c r="EO40" s="13" t="str">
        <f>IF(Deník!$W40&lt;&gt;"",IF(Deník!$B40=Statistika!$F$69,Deník!$W40,""),"")</f>
        <v/>
      </c>
      <c r="EP40" s="601" t="str">
        <f>IF(Deník!$W40&lt;&gt;"",IF(Deník!$B40=Statistika!$F$70,Deník!$W40,""),"")</f>
        <v/>
      </c>
      <c r="EQ40" s="90"/>
      <c r="ER40" s="63">
        <f>IF(Deník!$W40&lt;&gt;"",IF(Deník!$J40="L",Deník!$W40,""),"")</f>
        <v>1533</v>
      </c>
      <c r="ES40" s="13" t="str">
        <f>IF(Deník!$W40&lt;&gt;"",IF(Deník!$J40="S",Deník!$W40,""),"")</f>
        <v/>
      </c>
      <c r="ET40" s="95"/>
      <c r="EU40" s="88"/>
      <c r="EV40" s="63" t="str">
        <f>IF(WEEKDAY(Deník!$C40,2)=1,Deník!$W40,"")</f>
        <v/>
      </c>
      <c r="EW40" s="13">
        <f>IF(WEEKDAY(Deník!$C40,2)=2,Deník!$W40,"")</f>
        <v>1533</v>
      </c>
      <c r="EX40" s="13" t="str">
        <f>IF(WEEKDAY(Deník!$C40,2)=3,Deník!$W40,"")</f>
        <v/>
      </c>
      <c r="EY40" s="13" t="str">
        <f>IF(WEEKDAY(Deník!$C40,2)=4,Deník!$W40,"")</f>
        <v/>
      </c>
      <c r="EZ40" s="60" t="str">
        <f>IF(WEEKDAY(Deník!$C40,2)=5,Deník!$W40,"")</f>
        <v/>
      </c>
      <c r="FA40" s="99"/>
      <c r="FB40" s="100">
        <f>Deník!D40</f>
        <v>0.78263888888888899</v>
      </c>
      <c r="FC40" s="63" t="str">
        <f>IF($FB40&lt;&gt;"",IF(AND($FB40&gt;=FC$2,$FB40&lt;=FC$3),Deník!$W40,""))</f>
        <v/>
      </c>
      <c r="FD40" s="63" t="str">
        <f>IF($FB40&lt;&gt;"",IF(AND($FB40&gt;=FD$2,$FB40&lt;=FD$3),Deník!$W40,""))</f>
        <v/>
      </c>
      <c r="FE40" s="63" t="str">
        <f>IF($FB40&lt;&gt;"",IF(AND($FB40&gt;=FE$2,$FB40&lt;=FE$3),Deník!$W40,""))</f>
        <v/>
      </c>
      <c r="FF40" s="63" t="str">
        <f>IF($FB40&lt;&gt;"",IF(AND($FB40&gt;=FF$2,$FB40&lt;=FF$3),Deník!$W40,""))</f>
        <v/>
      </c>
      <c r="FG40" s="63" t="str">
        <f>IF($FB40&lt;&gt;"",IF(AND($FB40&gt;=FG$2,$FB40&lt;=FG$3),Deník!$W40,""))</f>
        <v/>
      </c>
      <c r="FH40" s="63" t="str">
        <f>IF($FB40&lt;&gt;"",IF(AND($FB40&gt;=FH$2,$FB40&lt;=FH$3),Deník!$W40,""))</f>
        <v/>
      </c>
      <c r="FI40" s="63" t="str">
        <f>IF($FB40&lt;&gt;"",IF(AND($FB40&gt;=FI$2,$FB40&lt;=FI$3),Deník!$W40,""))</f>
        <v/>
      </c>
      <c r="FJ40" s="63" t="str">
        <f>IF($FB40&lt;&gt;"",IF(AND($FB40&gt;=FJ$2,$FB40&lt;=FJ$3),Deník!$W40,""))</f>
        <v/>
      </c>
      <c r="FK40" s="63">
        <f>IF($FB40&lt;&gt;"",IF(AND($FB40&gt;=FK$2,$FB40&lt;=FK$3),Deník!$W40,""))</f>
        <v>1533</v>
      </c>
      <c r="FL40" s="63" t="str">
        <f>IF($FB40&lt;&gt;"",IF(AND($FB40&gt;=FL$2,$FB40&lt;=FL$3),Deník!$W40,""))</f>
        <v/>
      </c>
      <c r="FM40" s="63" t="str">
        <f>IF($FB40&lt;&gt;"",IF(AND($FB40&gt;=FM$2,$FB40&lt;=FM$3),Deník!$W40,""))</f>
        <v/>
      </c>
      <c r="FN40" s="13"/>
      <c r="FO40" s="20">
        <f>IF(Deník!$W40&gt;1,Deník!$W40,"")</f>
        <v>1533</v>
      </c>
      <c r="FP40" s="20" t="str">
        <f>IF(Deník!$W40&lt;0,Deník!$W40,"")</f>
        <v/>
      </c>
      <c r="FQ40" s="17"/>
      <c r="FS40" s="233"/>
      <c r="FT40" s="233">
        <f>IF(Deník!$W40&lt;&gt;"",IF(Deník!$Y40=Statistika!$F$78,Deník!$W40,""),"")</f>
        <v>1533</v>
      </c>
      <c r="FU40" s="233" t="str">
        <f>IF(Deník!$W40&lt;&gt;"",IF(Deník!$Y40=Statistika!$F$79,Deník!$W40,""),"")</f>
        <v/>
      </c>
      <c r="FV40" s="233" t="str">
        <f>IF(Deník!$W40&lt;&gt;"",IF(Deník!$Y40=Statistika!$F$80,Deník!$W40,""),"")</f>
        <v/>
      </c>
      <c r="FW40" s="233" t="str">
        <f>IF(Deník!$W40&lt;&gt;"",IF(Deník!$Y40=Statistika!$F$81,Deník!$W40,""),"")</f>
        <v/>
      </c>
      <c r="FX40" s="233" t="str">
        <f>IF(Deník!$W40&lt;&gt;"",IF(Deník!$Y40=Statistika!$F$82,Deník!$W40,""),"")</f>
        <v/>
      </c>
      <c r="FY40" s="233" t="str">
        <f>IF(Deník!$W40&lt;&gt;"",IF(Deník!$Y40=Statistika!$F$83,Deník!$W40,""),"")</f>
        <v/>
      </c>
      <c r="FZ40" s="233" t="str">
        <f>IF(Deník!$W40&lt;&gt;"",IF(Deník!$Y40=Statistika!$F$84,Deník!$W40,""),"")</f>
        <v/>
      </c>
      <c r="GA40" s="233" t="str">
        <f>IF(Deník!$W40&lt;&gt;"",IF(Deník!$Y40=Statistika!$F$85,Deník!$W40,""),"")</f>
        <v/>
      </c>
      <c r="GB40" s="233" t="str">
        <f>IF(Deník!$W40&lt;&gt;"",IF(Deník!$Y40=Statistika!$F$86,Deník!$W40,""),"")</f>
        <v/>
      </c>
      <c r="GC40" s="233" t="str">
        <f>IF(Deník!$W40&lt;&gt;"",IF(Deník!$Y40=Statistika!$F$87,Deník!$W40,""),"")</f>
        <v/>
      </c>
      <c r="GD40" s="233" t="str">
        <f>IF(Deník!$W40&lt;&gt;"",IF(Deník!$Y40=Statistika!$F$88,Deník!$W40,""),"")</f>
        <v/>
      </c>
      <c r="GE40" s="233" t="str">
        <f>IF(Deník!$W40&lt;&gt;"",IF(Deník!$Y40=Statistika!$F$89,Deník!$W40,""),"")</f>
        <v/>
      </c>
      <c r="GF40" s="233" t="str">
        <f>IF(Deník!$W40&lt;&gt;"",IF(Deník!$Y40=Statistika!$F$90,Deník!$W40,""),"")</f>
        <v/>
      </c>
      <c r="GG40" s="233" t="str">
        <f>IF(Deník!$W40&lt;&gt;"",IF(Deník!$Y40=Statistika!$F$91,Deník!$W40,""),"")</f>
        <v/>
      </c>
      <c r="GH40" s="233"/>
      <c r="GI40" s="233" t="str">
        <f>IF(Deník!$W40&lt;&gt;"",IF(Deník!$AB40=Statistika!$L$100,Deník!$W40,""),"")</f>
        <v/>
      </c>
      <c r="GJ40" s="233" t="str">
        <f>IF(Deník!$W40&lt;&gt;"",IF(Deník!$AB40=Statistika!$L$101,Deník!$W40,""),"")</f>
        <v/>
      </c>
      <c r="GK40" s="233" t="str">
        <f>IF(Deník!$W40&lt;&gt;"",IF(Deník!$AB40=Statistika!$L$102,Deník!$W40,""),"")</f>
        <v/>
      </c>
      <c r="GL40" s="233" t="str">
        <f>IF(Deník!$W40&lt;&gt;"",IF(Deník!$AB40=Statistika!$L$103,Deník!$W40,""),"")</f>
        <v/>
      </c>
      <c r="GM40" s="233">
        <f>IF(Deník!$W40&lt;&gt;"",IF(Deník!$AB40=Statistika!$L$104,Deník!$W40,""),"")</f>
        <v>1533</v>
      </c>
      <c r="GN40" s="233" t="str">
        <f>IF(Deník!$W40&lt;&gt;"",IF(Deník!$AB40=Statistika!$L$105,Deník!$W40,""),"")</f>
        <v/>
      </c>
      <c r="GO40" s="233" t="str">
        <f>IF(Deník!$W40&lt;&gt;"",IF(Deník!$AB40=Statistika!$L$106,Deník!$W40,""),"")</f>
        <v/>
      </c>
      <c r="GP40" s="233" t="str">
        <f>IF(Deník!$W40&lt;&gt;"",IF(Deník!$AB40=Statistika!$L$107,Deník!$W40,""),"")</f>
        <v/>
      </c>
      <c r="GQ40" s="233" t="str">
        <f>IF(Deník!$W40&lt;&gt;"",IF(Deník!$AB40=Statistika!$L$108,Deník!$W40,""),"")</f>
        <v/>
      </c>
      <c r="GS40" s="233" t="str">
        <f>IF(Deník!$W40&lt;0,IF(Deník!$AC40=Statistika!$F$117,Deník!$W40,""),"")</f>
        <v/>
      </c>
      <c r="GT40" s="233" t="str">
        <f>IF(Deník!$W40&lt;0,IF(Deník!$AC40=Statistika!$F$118,Deník!$W40,""),"")</f>
        <v/>
      </c>
      <c r="GU40" s="233" t="str">
        <f>IF(Deník!$W40&lt;0,IF(Deník!$AC40=Statistika!$F$119,Deník!$W40,""),"")</f>
        <v/>
      </c>
      <c r="GV40" s="233" t="str">
        <f>IF(Deník!$W40&lt;0,IF(Deník!$AC40=Statistika!$F$120,Deník!$W40,""),"")</f>
        <v/>
      </c>
      <c r="GW40" s="233" t="str">
        <f>IF(Deník!$W40&lt;0,IF(Deník!$AC40=Statistika!$F$121,Deník!$W40,""),"")</f>
        <v/>
      </c>
      <c r="GX40" s="233" t="str">
        <f>IF(Deník!$W40&lt;0,IF(Deník!$AC40=Statistika!$F$122,Deník!$W40,""),"")</f>
        <v/>
      </c>
      <c r="GY40" s="233" t="str">
        <f>IF(Deník!$W40&lt;0,IF(Deník!$AC40=Statistika!$F$123,Deník!$W40,""),"")</f>
        <v/>
      </c>
      <c r="GZ40" s="233" t="str">
        <f>IF(Deník!$W40&lt;0,IF(Deník!$AC40=Statistika!$F$124,Deník!$W40,""),"")</f>
        <v/>
      </c>
      <c r="HA40" s="233" t="str">
        <f>IF(Deník!$W40&lt;0,IF(Deník!$AC40=Statistika!$F$125,Deník!$W40,""),"")</f>
        <v/>
      </c>
      <c r="HC40" s="233" t="str">
        <f>IF(Deník!$W40&lt;0,IF(Deník!$AD40=Statistika!$F$133,Deník!$W40,""),"")</f>
        <v/>
      </c>
      <c r="HD40" s="233" t="str">
        <f>IF(Deník!$W40&lt;0,IF(Deník!$AD40=Statistika!$F$134,Deník!$W40,""),"")</f>
        <v/>
      </c>
      <c r="HE40" s="233" t="str">
        <f>IF(Deník!$W40&lt;0,IF(Deník!$AD40=Statistika!$F$135,Deník!$W40,""),"")</f>
        <v/>
      </c>
      <c r="HF40" s="233" t="str">
        <f>IF(Deník!$W40&lt;0,IF(Deník!$AD40=Statistika!$F$136,Deník!$W40,""),"")</f>
        <v/>
      </c>
      <c r="HG40" s="233" t="str">
        <f>IF(Deník!$W40&lt;0,IF(Deník!$AD40=Statistika!$F$137,Deník!$W40,""),"")</f>
        <v/>
      </c>
      <c r="ID40" s="8">
        <f>Tabulka4[[#This Row],[Sloupec3]]</f>
        <v>42192</v>
      </c>
      <c r="IE40" s="17" t="str">
        <f>IF(AND([1]Deník!$C40&gt;='[1]Měsíční shrnutí'!$D$1,[1]Deník!$C40&lt;='[1]Měsíční shrnutí'!$F$1),[1]Deník!$X40,"")</f>
        <v/>
      </c>
    </row>
    <row r="41" spans="1:241">
      <c r="A41" s="8">
        <f>Deník!C42</f>
        <v>42198</v>
      </c>
      <c r="B41" s="50">
        <f>Deník!R42</f>
        <v>0.49999999999954525</v>
      </c>
      <c r="C41" s="102" t="str">
        <f>IF(AND(Deník!R42&gt;1,Deník!R42&lt;&gt;""),1,"")</f>
        <v/>
      </c>
      <c r="D41" s="102" t="str">
        <f>IF(AND(Deník!R42&lt;=0,Deník!R42&lt;&gt;""),1,"")</f>
        <v/>
      </c>
      <c r="E41" s="103">
        <f>IF(AND(Deník!R42&gt;=0,Deník!R42&lt;=1),1,"")</f>
        <v>1</v>
      </c>
      <c r="F41" s="79">
        <f>IF(Deník!R42&lt;&gt;"",Deník!R42+F40,"")</f>
        <v>-132.89999999999253</v>
      </c>
      <c r="G41" s="85"/>
      <c r="H41" s="54" t="str">
        <f>IF(MONTH(Deník!$C41)=H$2,IF(AND(Deník!$R41&gt;=0,Deník!$R41&lt;=1),"BE",Deník!$R41),"")</f>
        <v/>
      </c>
      <c r="I41" s="11" t="str">
        <f>IF(MONTH(Deník!$C41)=I$2,IF(AND(Deník!$R41&gt;=0,Deník!$R41&lt;=1),"BE",Deník!$R41),"")</f>
        <v/>
      </c>
      <c r="J41" s="11" t="str">
        <f>IF(MONTH(Deník!$C41)=J$2,IF(AND(Deník!$R41&gt;=0,Deník!$R41&lt;=1),"BE",Deník!$R41),"")</f>
        <v/>
      </c>
      <c r="K41" s="11" t="str">
        <f>IF(MONTH(Deník!$C41)=K$2,IF(AND(Deník!$R41&gt;=0,Deník!$R41&lt;=1),"BE",Deník!$R41),"")</f>
        <v/>
      </c>
      <c r="L41" s="11" t="str">
        <f>IF(MONTH(Deník!$C41)=L$2,IF(AND(Deník!$R41&gt;=0,Deník!$R41&lt;=1),"BE",Deník!$R41),"")</f>
        <v/>
      </c>
      <c r="M41" s="11" t="str">
        <f>IF(MONTH(Deník!$C41)=M$2,IF(AND(Deník!$R41&gt;=0,Deník!$R41&lt;=1),"BE",Deník!$R41),"")</f>
        <v/>
      </c>
      <c r="N41" s="11">
        <f>IF(MONTH(Deník!$C41)=N$2,IF(AND(Deník!$R41&gt;=0,Deník!$R41&lt;=1),"BE",Deník!$R41),"")</f>
        <v>54.999999999999716</v>
      </c>
      <c r="O41" s="11" t="str">
        <f>IF(MONTH(Deník!$C41)=O$2,IF(AND(Deník!$R41&gt;=0,Deník!$R41&lt;=1),"BE",Deník!$R41),"")</f>
        <v/>
      </c>
      <c r="P41" s="11" t="str">
        <f>IF(MONTH(Deník!$C41)=P$2,IF(AND(Deník!$R41&gt;=0,Deník!$R41&lt;=1),"BE",Deník!$R41),"")</f>
        <v/>
      </c>
      <c r="Q41" s="11" t="str">
        <f>IF(MONTH(Deník!$C41)=Q$2,IF(AND(Deník!$R41&gt;=0,Deník!$R41&lt;=1),"BE",Deník!$R41),"")</f>
        <v/>
      </c>
      <c r="R41" s="11" t="str">
        <f>IF(MONTH(Deník!$C41)=R$2,IF(AND(Deník!$R41&gt;=0,Deník!$R41&lt;=1),"BE",Deník!$R41),"")</f>
        <v/>
      </c>
      <c r="S41" s="57" t="str">
        <f>IF(MONTH(Deník!$C41)=S$2,IF(AND(Deník!$R41&gt;=0,Deník!$R41&lt;=1),"BE",Deník!$R41),"")</f>
        <v/>
      </c>
      <c r="U41" s="12"/>
      <c r="V41" s="12"/>
      <c r="X41" s="600" t="str">
        <f>IF(Deník!$R41&lt;&gt;"",IF(Deník!$B41=Statistika!$F$63,IF(AND(Deník!$R41&gt;=0,Deník!$R41&lt;=1),"BE",Deník!$R41),""),"")</f>
        <v/>
      </c>
      <c r="Y41" s="13" t="str">
        <f>IF(Deník!$R41&lt;&gt;"",IF(Deník!$B41=Statistika!$F$64,IF(AND(Deník!$R41&gt;=0,Deník!$R41&lt;=1),"BE",Deník!$R41),""),"")</f>
        <v/>
      </c>
      <c r="Z41" s="13">
        <f>IF(Deník!$R41&lt;&gt;"",IF(Deník!$B41=Statistika!$F$65,IF(AND(Deník!$R41&gt;=0,Deník!$R41&lt;=1),"BE",Deník!$R41),""),"")</f>
        <v>54.999999999999716</v>
      </c>
      <c r="AA41" s="13" t="str">
        <f>IF(Deník!$R41&lt;&gt;"",IF(Deník!$B41=Statistika!$F$66,IF(AND(Deník!$R41&gt;=0,Deník!$R41&lt;=1),"BE",Deník!$R41),""),"")</f>
        <v/>
      </c>
      <c r="AB41" s="13" t="str">
        <f>IF(Deník!$R41&lt;&gt;"",IF(Deník!$B41=Statistika!$F$67,IF(AND(Deník!$R41&gt;=0,Deník!$R41&lt;=1),"BE",Deník!$R41),""),"")</f>
        <v/>
      </c>
      <c r="AC41" s="13" t="str">
        <f>IF(Deník!$R41&lt;&gt;"",IF(Deník!$B41=Statistika!$F$68,IF(AND(Deník!$R41&gt;=0,Deník!$R41&lt;=1),"BE",Deník!$R41),""),"")</f>
        <v/>
      </c>
      <c r="AD41" s="13" t="str">
        <f>IF(Deník!$R41&lt;&gt;"",IF(Deník!$B41=Statistika!$F$69,IF(AND(Deník!$R41&gt;=0,Deník!$R41&lt;=1),"BE",Deník!$R41),""),"")</f>
        <v/>
      </c>
      <c r="AE41" s="601" t="str">
        <f>IF(Deník!$R41&lt;&gt;"",IF(Deník!$B41=Statistika!$F$70,IF(AND(Deník!$R41&gt;=0,Deník!$R41&lt;=1),"BE",Deník!$R41),""),"")</f>
        <v/>
      </c>
      <c r="AF41" s="90"/>
      <c r="AG41" s="63">
        <f>IF(Deník!$R41&lt;&gt;"",IF(Deník!$J41="L",IF(AND(Deník!$R41&gt;=0,Deník!$R41&lt;=1),"BE",Deník!$R41),""),"")</f>
        <v>54.999999999999716</v>
      </c>
      <c r="AH41" s="13" t="str">
        <f>IF(Deník!$R41&lt;&gt;"",IF(Deník!$J41="S",IF(AND(Deník!$R41&gt;=0,Deník!$R41&lt;=1),"BE",Deník!$R41),""),"")</f>
        <v/>
      </c>
      <c r="AI41" s="95"/>
      <c r="AJ41" s="71">
        <f>IF(Deník!N42&lt;&gt;"",Deník!N42*-1,"")</f>
        <v>-49.500000000000455</v>
      </c>
      <c r="AK41" s="88"/>
      <c r="AL41" s="63" t="str">
        <f>IF(WEEKDAY(Deník!$C41,2)=1,IF(AND(Deník!$R41&gt;=0,Deník!$R41&lt;=1),"BE",Deník!$R41),"")</f>
        <v/>
      </c>
      <c r="AM41" s="13" t="str">
        <f>IF(WEEKDAY(Deník!$C41,2)=2,IF(AND(Deník!$R41&gt;=0,Deník!$R41&lt;=1),"BE",Deník!$R41),"")</f>
        <v/>
      </c>
      <c r="AN41" s="13">
        <f>IF(WEEKDAY(Deník!$C41,2)=3,IF(AND(Deník!$R41&gt;=0,Deník!$R41&lt;=1),"BE",Deník!$R41),"")</f>
        <v>54.999999999999716</v>
      </c>
      <c r="AO41" s="13" t="str">
        <f>IF(WEEKDAY(Deník!$C41,2)=4,IF(AND(Deník!$R41&gt;=0,Deník!$R41&lt;=1),"BE",Deník!$R41),"")</f>
        <v/>
      </c>
      <c r="AP41" s="60" t="str">
        <f>IF(WEEKDAY(Deník!$C41,2)=5,IF(AND(Deník!$R41&gt;=0,Deník!$R41&lt;=1),"BE",Deník!$R41),"")</f>
        <v/>
      </c>
      <c r="AQ41" s="99"/>
      <c r="AR41" s="100">
        <f>Deník!D41</f>
        <v>0.93125000000000002</v>
      </c>
      <c r="AS41" s="63" t="str">
        <f>IF(Deník!$D41&lt;&gt;"",IF(AND(Deník!$D41&gt;=AS$2,Deník!$D41&lt;=AS$3),IF(AND(Deník!$R41&gt;=0,Deník!$R41&lt;=1),"BE",Deník!$R41),""),"")</f>
        <v/>
      </c>
      <c r="AT41" s="63" t="str">
        <f>IF(Deník!$D41&lt;&gt;"",IF(AND(Deník!$D41&gt;=AT$2,Deník!$D41&lt;=AT$3),IF(AND(Deník!$R41&gt;=0,Deník!$R41&lt;=1),"BE",Deník!$R41),""),"")</f>
        <v/>
      </c>
      <c r="AU41" s="63" t="str">
        <f>IF(Deník!$D41&lt;&gt;"",IF(AND(Deník!$D41&gt;=AU$2,Deník!$D41&lt;=AU$3),IF(AND(Deník!$R41&gt;=0,Deník!$R41&lt;=1),"BE",Deník!$R41),""),"")</f>
        <v/>
      </c>
      <c r="AV41" s="63" t="str">
        <f>IF(Deník!$D41&lt;&gt;"",IF(AND(Deník!$D41&gt;=AV$2,Deník!$D41&lt;=AV$3),IF(AND(Deník!$R41&gt;=0,Deník!$R41&lt;=1),"BE",Deník!$R41),""),"")</f>
        <v/>
      </c>
      <c r="AW41" s="63" t="str">
        <f>IF(Deník!$D41&lt;&gt;"",IF(AND(Deník!$D41&gt;=AW$2,Deník!$D41&lt;=AW$3),IF(AND(Deník!$R41&gt;=0,Deník!$R41&lt;=1),"BE",Deník!$R41),""),"")</f>
        <v/>
      </c>
      <c r="AX41" s="63" t="str">
        <f>IF(Deník!$D41&lt;&gt;"",IF(AND(Deník!$D41&gt;=AX$2,Deník!$D41&lt;=AX$3),IF(AND(Deník!$R41&gt;=0,Deník!$R41&lt;=1),"BE",Deník!$R41),""),"")</f>
        <v/>
      </c>
      <c r="AY41" s="63" t="str">
        <f>IF(Deník!$D41&lt;&gt;"",IF(AND(Deník!$D41&gt;=AY$2,Deník!$D41&lt;=AY$3),IF(AND(Deník!$R41&gt;=0,Deník!$R41&lt;=1),"BE",Deník!$R41),""),"")</f>
        <v/>
      </c>
      <c r="AZ41" s="63" t="str">
        <f>IF(Deník!$D41&lt;&gt;"",IF(AND(Deník!$D41&gt;=AZ$2,Deník!$D41&lt;=AZ$3),IF(AND(Deník!$R41&gt;=0,Deník!$R41&lt;=1),"BE",Deník!$R41),""),"")</f>
        <v/>
      </c>
      <c r="BA41" s="63" t="str">
        <f>IF(Deník!$D41&lt;&gt;"",IF(AND(Deník!$D41&gt;=BA$2,Deník!$D41&lt;=BA$3),IF(AND(Deník!$R41&gt;=0,Deník!$R41&lt;=1),"BE",Deník!$R41),""),"")</f>
        <v/>
      </c>
      <c r="BB41" s="63" t="str">
        <f>IF(Deník!$D41&lt;&gt;"",IF(AND(Deník!$D41&gt;=BB$2,Deník!$D41&lt;=BB$3),IF(AND(Deník!$R41&gt;=0,Deník!$R41&lt;=1),"BE",Deník!$R41),""),"")</f>
        <v/>
      </c>
      <c r="BC41" s="71">
        <f>IF(Deník!$D41&lt;&gt;"",IF(AND(Deník!$D41&gt;=BC$2,Deník!$D41&lt;=BC$3),IF(AND(Deník!$R41&gt;=0,Deník!$R41&lt;=1),"BE",Deník!$R41),""),"")</f>
        <v>54.999999999999716</v>
      </c>
      <c r="BD41" s="20">
        <f>IF(Deník!$J42="S",(Deník!$M42-Deník!$K42),IF(Deník!$J42="L",(Deník!$K42-Deník!$M42),""))</f>
        <v>0.49500000000000455</v>
      </c>
      <c r="BE41" s="20">
        <f>IF(Deník!$J42="S",(Deník!$K42-Deník!$O42),IF(Deník!$J42="L",(Deník!$O42-Deník!$K42),""))</f>
        <v>0.5689999999999884</v>
      </c>
      <c r="BF41" s="20">
        <f>IF(Deník!$J42="S",(Deník!$K42-Deník!$L42),IF(Deník!$J42="L",(Deník!$L42-Deník!$K42),""))</f>
        <v>4.9999999999954525E-3</v>
      </c>
      <c r="BG41" s="20">
        <f>IF(Deník!$J42="S",(Deník!$K42-Deník!$S42),IF(Deník!$J42="L",(Deník!$S42-Deník!$K42),""))</f>
        <v>0.30299999999999727</v>
      </c>
      <c r="BH41" s="20">
        <f>IF(Deník!$J42="S",(Deník!$K42-Deník!$U42),IF(Deník!$J42="L",(Deník!$U42-Deník!$K42),""))</f>
        <v>-0.48600000000000421</v>
      </c>
      <c r="BI41" s="20">
        <f>IF(Deník!$R41&gt;1,Deník!$R41,"")</f>
        <v>54.999999999999716</v>
      </c>
      <c r="BJ41" s="20" t="str">
        <f>IF(Deník!$R41&lt;0,Deník!$R41,"")</f>
        <v/>
      </c>
      <c r="BK41" s="17"/>
      <c r="BM41" s="233">
        <f>IF(Deník!$R41&lt;&gt;"",IF(Deník!$Y41=Statistika!$F$78,IF(AND(Deník!$R41&gt;=0,Deník!$R41&lt;=1),"BE",Deník!$R41),""),"")</f>
        <v>54.999999999999716</v>
      </c>
      <c r="BN41" s="233" t="str">
        <f>IF(Deník!$R41&lt;&gt;"",IF(Deník!$Y41=Statistika!$F$79,IF(AND(Deník!$R41&gt;=0,Deník!$R41&lt;=1),"BE",Deník!$R41),""),"")</f>
        <v/>
      </c>
      <c r="BO41" s="233" t="str">
        <f>IF(Deník!$R41&lt;&gt;"",IF(Deník!$Y41=Statistika!$F$80,IF(AND(Deník!$R41&gt;=0,Deník!$R41&lt;=1),"BE",Deník!$R41),""),"")</f>
        <v/>
      </c>
      <c r="BP41" s="233" t="str">
        <f>IF(Deník!$R41&lt;&gt;"",IF(Deník!$Y41=Statistika!$F$81,IF(AND(Deník!$R41&gt;=0,Deník!$R41&lt;=1),"BE",Deník!$R41),""),"")</f>
        <v/>
      </c>
      <c r="BQ41" s="233" t="str">
        <f>IF(Deník!$R41&lt;&gt;"",IF(Deník!$Y41=Statistika!$F$82,IF(AND(Deník!$R41&gt;=0,Deník!$R41&lt;=1),"BE",Deník!$R41),""),"")</f>
        <v/>
      </c>
      <c r="BR41" s="233" t="str">
        <f>IF(Deník!$R41&lt;&gt;"",IF(Deník!$Y41=Statistika!$F$83,IF(AND(Deník!$R41&gt;=0,Deník!$R41&lt;=1),"BE",Deník!$R41),""),"")</f>
        <v/>
      </c>
      <c r="BS41" s="233" t="str">
        <f>IF(Deník!$R41&lt;&gt;"",IF(Deník!$Y41=Statistika!$F$84,IF(AND(Deník!$R41&gt;=0,Deník!$R41&lt;=1),"BE",Deník!$R41),""),"")</f>
        <v/>
      </c>
      <c r="BT41" s="233" t="str">
        <f>IF(Deník!$R41&lt;&gt;"",IF(Deník!$Y41=Statistika!$F$85,IF(AND(Deník!$R41&gt;=0,Deník!$R41&lt;=1),"BE",Deník!$R41),""),"")</f>
        <v/>
      </c>
      <c r="BU41" s="233" t="str">
        <f>IF(Deník!$R41&lt;&gt;"",IF(Deník!$Y41=Statistika!$F$86,IF(AND(Deník!$R41&gt;=0,Deník!$R41&lt;=1),"BE",Deník!$R41),""),"")</f>
        <v/>
      </c>
      <c r="BV41" s="233" t="str">
        <f>IF(Deník!$R41&lt;&gt;"",IF(Deník!$Y41=Statistika!$F$87,IF(AND(Deník!$R41&gt;=0,Deník!$R41&lt;=1),"BE",Deník!$R41),""),"")</f>
        <v/>
      </c>
      <c r="BW41" s="233" t="str">
        <f>IF(Deník!$R41&lt;&gt;"",IF(Deník!$Y41=Statistika!$F$88,IF(AND(Deník!$R41&gt;=0,Deník!$R41&lt;=1),"BE",Deník!$R41),""),"")</f>
        <v/>
      </c>
      <c r="BX41" s="233" t="str">
        <f>IF(Deník!$R41&lt;&gt;"",IF(Deník!$Y41=Statistika!$F$89,IF(AND(Deník!$R41&gt;=0,Deník!$R41&lt;=1),"BE",Deník!$R41),""),"")</f>
        <v/>
      </c>
      <c r="BY41" s="233" t="str">
        <f>IF(Deník!$R41&lt;&gt;"",IF(Deník!$Y41=Statistika!$F$90,IF(AND(Deník!$R41&gt;=0,Deník!$R41&lt;=1),"BE",Deník!$R41),""),"")</f>
        <v/>
      </c>
      <c r="BZ41" s="233" t="str">
        <f>IF(Deník!$R41&lt;&gt;"",IF(Deník!$Y41=Statistika!$F$91,IF(AND(Deník!$R41&gt;=0,Deník!$R41&lt;=1),"BE",Deník!$R41),""),"")</f>
        <v/>
      </c>
      <c r="CA41" s="233"/>
      <c r="CB41" s="233" t="str">
        <f>IF(Deník!$R41&lt;&gt;"",IF(Deník!$AB41="SL",IF(AND(Deník!$R41&gt;=0,Deník!$R41&lt;=1),"BE",Deník!$R41),""),"")</f>
        <v/>
      </c>
      <c r="CC41" s="233" t="str">
        <f>IF(Deník!$R41&lt;&gt;"",IF(Deník!$AB41="BE10",IF(AND(Deník!$R41&gt;=0,Deník!$R41&lt;=1),"BE",Deník!$R41),""),"")</f>
        <v/>
      </c>
      <c r="CD41" s="233" t="str">
        <f>IF(Deník!$R41&lt;&gt;"",IF(Deník!$AB41="BE15",IF(AND(Deník!$R41&gt;=0,Deník!$R41&lt;=1),"BE",Deník!$R41),""),"")</f>
        <v/>
      </c>
      <c r="CE41" s="233" t="str">
        <f>IF(Deník!$R41&lt;&gt;"",IF(Deník!$AB41="BE20",IF(AND(Deník!$R41&gt;=0,Deník!$R41&lt;=1),"BE",Deník!$R41),""),"")</f>
        <v/>
      </c>
      <c r="CF41" s="233">
        <f>IF(Deník!$R41&lt;&gt;"",IF(Deník!$AB41="TP1",IF(AND(Deník!$R41&gt;=0,Deník!$R41&lt;=1),"BE",Deník!$R41),""),"")</f>
        <v>54.999999999999716</v>
      </c>
      <c r="CG41" s="233" t="str">
        <f>IF(Deník!$R41&lt;&gt;"",IF(Deník!$AB41="TP2",IF(AND(Deník!$R41&gt;=0,Deník!$R41&lt;=1),"BE",Deník!$R41),""),"")</f>
        <v/>
      </c>
      <c r="CH41" s="233" t="str">
        <f>IF(Deník!$R41&lt;&gt;"",IF(Deník!$AB41="TP3",IF(AND(Deník!$R41&gt;=0,Deník!$R41&lt;=1),"BE",Deník!$R41),""),"")</f>
        <v/>
      </c>
      <c r="CI41" s="233" t="str">
        <f>IF(Deník!$R41&lt;&gt;"",IF(Deník!$AB41="Trailing SL",IF(AND(Deník!$R41&gt;=0,Deník!$R41&lt;=1),"BE",Deník!$R41),""),"")</f>
        <v/>
      </c>
      <c r="CJ41" s="233" t="str">
        <f>IF(Deník!$R41&lt;&gt;"",IF(Deník!$AB41="Manual",IF(AND(Deník!$R41&gt;=0,Deník!$R41&lt;=1),"BE",Deník!$R41),""),"")</f>
        <v/>
      </c>
      <c r="CK41" s="233"/>
      <c r="CL41" s="233" t="str">
        <f>IF(Deník!$R41&lt;0,IF(Deník!$AC41=Statistika!$F$117,Deník!$R41,""),"")</f>
        <v/>
      </c>
      <c r="CM41" s="233" t="str">
        <f>IF(Deník!$R41&lt;0,IF(Deník!$AC41=Statistika!$F$118,Deník!$R41,""),"")</f>
        <v/>
      </c>
      <c r="CN41" s="233" t="str">
        <f>IF(Deník!$R41&lt;0,IF(Deník!$AC41=Statistika!$F$119,Deník!$R41,""),"")</f>
        <v/>
      </c>
      <c r="CO41" s="233" t="str">
        <f>IF(Deník!$R41&lt;0,IF(Deník!$AC41=Statistika!$F$120,Deník!$R41,""),"")</f>
        <v/>
      </c>
      <c r="CP41" s="233" t="str">
        <f>IF(Deník!$R41&lt;0,IF(Deník!$AC41=Statistika!$F$121,Deník!$R41,""),"")</f>
        <v/>
      </c>
      <c r="CQ41" s="233" t="str">
        <f>IF(Deník!$R41&lt;0,IF(Deník!$AC41=Statistika!$F$122,Deník!$R41,""),"")</f>
        <v/>
      </c>
      <c r="CR41" s="233" t="str">
        <f>IF(Deník!$R41&lt;0,IF(Deník!$AC41=Statistika!$F$123,Deník!$R41,""),"")</f>
        <v/>
      </c>
      <c r="CS41" s="233" t="str">
        <f>IF(Deník!$R41&lt;0,IF(Deník!$AC41=Statistika!$F$124,Deník!$R41,""),"")</f>
        <v/>
      </c>
      <c r="CT41" s="233" t="str">
        <f>IF(Deník!$R41&lt;0,IF(Deník!$AC41=Statistika!$F$125,Deník!$R41,""),"")</f>
        <v/>
      </c>
      <c r="CU41" s="233"/>
      <c r="CV41" s="233" t="str">
        <f>IF(Deník!$R41&lt;0,IF(Deník!$AD41=$CV$2,Deník!$R41,""),"")</f>
        <v/>
      </c>
      <c r="CW41" s="233" t="str">
        <f>IF(Deník!$R41&lt;0,IF(Deník!$AD41=$CW$2,Deník!$R41,""),"")</f>
        <v/>
      </c>
      <c r="CX41" s="233" t="str">
        <f>IF(Deník!$R41&lt;0,IF(Deník!$AD41=$CX$2,Deník!$R41,""),"")</f>
        <v/>
      </c>
      <c r="CY41" s="233" t="str">
        <f>IF(Deník!$R41&lt;0,IF(Deník!$AD41=$CY$2,Deník!$R41,""),"")</f>
        <v/>
      </c>
      <c r="CZ41" s="233" t="str">
        <f>IF(Deník!$R41&lt;0,IF(Deník!$AD41=$CZ$2,Deník!$R41,""),"")</f>
        <v/>
      </c>
      <c r="DL41" s="221">
        <f t="shared" si="5"/>
        <v>94163.00999999998</v>
      </c>
      <c r="DM41" s="220">
        <f t="shared" si="3"/>
        <v>-5.8369900000000197E-2</v>
      </c>
      <c r="DO41" s="50">
        <f>Deník!W42</f>
        <v>9.9499999999999993</v>
      </c>
      <c r="DP41" s="102">
        <f>IF(AND(Deník!W42&gt;0),1,"")</f>
        <v>1</v>
      </c>
      <c r="DQ41" s="102" t="str">
        <f>IF(AND(Deník!W42&lt;=0),1,"")</f>
        <v/>
      </c>
      <c r="DR41" s="227"/>
      <c r="DS41" s="228"/>
      <c r="DT41" s="85"/>
      <c r="DU41" s="54" t="str">
        <f>IF(MONTH(Deník!$C41)=DU$2,Deník!$W41,"")</f>
        <v/>
      </c>
      <c r="DV41" s="222" t="str">
        <f>IF(MONTH(Deník!$C41)=DV$2,Deník!$W41,"")</f>
        <v/>
      </c>
      <c r="DW41" s="222" t="str">
        <f>IF(MONTH(Deník!$C41)=DW$2,Deník!$W41,"")</f>
        <v/>
      </c>
      <c r="DX41" s="222" t="str">
        <f>IF(MONTH(Deník!$C41)=DX$2,Deník!$W41,"")</f>
        <v/>
      </c>
      <c r="DY41" s="222" t="str">
        <f>IF(MONTH(Deník!$C41)=DY$2,Deník!$W41,"")</f>
        <v/>
      </c>
      <c r="DZ41" s="222" t="str">
        <f>IF(MONTH(Deník!$C41)=DZ$2,Deník!$W41,"")</f>
        <v/>
      </c>
      <c r="EA41" s="222">
        <f>IF(MONTH(Deník!$C41)=EA$2,Deník!$W41,"")</f>
        <v>1111</v>
      </c>
      <c r="EB41" s="222" t="str">
        <f>IF(MONTH(Deník!$C41)=EB$2,Deník!$W41,"")</f>
        <v/>
      </c>
      <c r="EC41" s="222" t="str">
        <f>IF(MONTH(Deník!$C41)=EC$2,Deník!$W41,"")</f>
        <v/>
      </c>
      <c r="ED41" s="222" t="str">
        <f>IF(MONTH(Deník!$C41)=ED$2,Deník!$W41,"")</f>
        <v/>
      </c>
      <c r="EE41" s="222" t="str">
        <f>IF(MONTH(Deník!$C41)=EE$2,Deník!$W41,"")</f>
        <v/>
      </c>
      <c r="EF41" s="222" t="str">
        <f>IF(MONTH(Deník!$C41)=EF$2,Deník!$W41,"")</f>
        <v/>
      </c>
      <c r="EI41" s="600" t="str">
        <f>IF(Deník!$W41&lt;&gt;"",IF(Deník!$B41=Statistika!$F$63,Deník!$W41,""),"")</f>
        <v/>
      </c>
      <c r="EJ41" s="13" t="str">
        <f>IF(Deník!$W41&lt;&gt;"",IF(Deník!$B41=Statistika!$F$64,Deník!$W41,""),"")</f>
        <v/>
      </c>
      <c r="EK41" s="13">
        <f>IF(Deník!$W41&lt;&gt;"",IF(Deník!$B41=Statistika!$F$65,Deník!$W41,""),"")</f>
        <v>1111</v>
      </c>
      <c r="EL41" s="13" t="str">
        <f>IF(Deník!$W41&lt;&gt;"",IF(Deník!$B41=Statistika!$F$66,Deník!$W41,""),"")</f>
        <v/>
      </c>
      <c r="EM41" s="13" t="str">
        <f>IF(Deník!$W41&lt;&gt;"",IF(Deník!$B41=Statistika!$F$67,Deník!$W41,""),"")</f>
        <v/>
      </c>
      <c r="EN41" s="13" t="str">
        <f>IF(Deník!$W41&lt;&gt;"",IF(Deník!$B41=Statistika!$F$68,Deník!$W41,""),"")</f>
        <v/>
      </c>
      <c r="EO41" s="13" t="str">
        <f>IF(Deník!$W41&lt;&gt;"",IF(Deník!$B41=Statistika!$F$69,Deník!$W41,""),"")</f>
        <v/>
      </c>
      <c r="EP41" s="601" t="str">
        <f>IF(Deník!$W41&lt;&gt;"",IF(Deník!$B41=Statistika!$F$70,Deník!$W41,""),"")</f>
        <v/>
      </c>
      <c r="EQ41" s="90"/>
      <c r="ER41" s="63">
        <f>IF(Deník!$W41&lt;&gt;"",IF(Deník!$J41="L",Deník!$W41,""),"")</f>
        <v>1111</v>
      </c>
      <c r="ES41" s="13" t="str">
        <f>IF(Deník!$W41&lt;&gt;"",IF(Deník!$J41="S",Deník!$W41,""),"")</f>
        <v/>
      </c>
      <c r="ET41" s="95"/>
      <c r="EU41" s="88"/>
      <c r="EV41" s="63" t="str">
        <f>IF(WEEKDAY(Deník!$C41,2)=1,Deník!$W41,"")</f>
        <v/>
      </c>
      <c r="EW41" s="13" t="str">
        <f>IF(WEEKDAY(Deník!$C41,2)=2,Deník!$W41,"")</f>
        <v/>
      </c>
      <c r="EX41" s="13">
        <f>IF(WEEKDAY(Deník!$C41,2)=3,Deník!$W41,"")</f>
        <v>1111</v>
      </c>
      <c r="EY41" s="13" t="str">
        <f>IF(WEEKDAY(Deník!$C41,2)=4,Deník!$W41,"")</f>
        <v/>
      </c>
      <c r="EZ41" s="60" t="str">
        <f>IF(WEEKDAY(Deník!$C41,2)=5,Deník!$W41,"")</f>
        <v/>
      </c>
      <c r="FA41" s="99"/>
      <c r="FB41" s="100">
        <f>Deník!D41</f>
        <v>0.93125000000000002</v>
      </c>
      <c r="FC41" s="63" t="str">
        <f>IF($FB41&lt;&gt;"",IF(AND($FB41&gt;=FC$2,$FB41&lt;=FC$3),Deník!$W41,""))</f>
        <v/>
      </c>
      <c r="FD41" s="63" t="str">
        <f>IF($FB41&lt;&gt;"",IF(AND($FB41&gt;=FD$2,$FB41&lt;=FD$3),Deník!$W41,""))</f>
        <v/>
      </c>
      <c r="FE41" s="63" t="str">
        <f>IF($FB41&lt;&gt;"",IF(AND($FB41&gt;=FE$2,$FB41&lt;=FE$3),Deník!$W41,""))</f>
        <v/>
      </c>
      <c r="FF41" s="63" t="str">
        <f>IF($FB41&lt;&gt;"",IF(AND($FB41&gt;=FF$2,$FB41&lt;=FF$3),Deník!$W41,""))</f>
        <v/>
      </c>
      <c r="FG41" s="63" t="str">
        <f>IF($FB41&lt;&gt;"",IF(AND($FB41&gt;=FG$2,$FB41&lt;=FG$3),Deník!$W41,""))</f>
        <v/>
      </c>
      <c r="FH41" s="63" t="str">
        <f>IF($FB41&lt;&gt;"",IF(AND($FB41&gt;=FH$2,$FB41&lt;=FH$3),Deník!$W41,""))</f>
        <v/>
      </c>
      <c r="FI41" s="63" t="str">
        <f>IF($FB41&lt;&gt;"",IF(AND($FB41&gt;=FI$2,$FB41&lt;=FI$3),Deník!$W41,""))</f>
        <v/>
      </c>
      <c r="FJ41" s="63" t="str">
        <f>IF($FB41&lt;&gt;"",IF(AND($FB41&gt;=FJ$2,$FB41&lt;=FJ$3),Deník!$W41,""))</f>
        <v/>
      </c>
      <c r="FK41" s="63" t="str">
        <f>IF($FB41&lt;&gt;"",IF(AND($FB41&gt;=FK$2,$FB41&lt;=FK$3),Deník!$W41,""))</f>
        <v/>
      </c>
      <c r="FL41" s="63" t="str">
        <f>IF($FB41&lt;&gt;"",IF(AND($FB41&gt;=FL$2,$FB41&lt;=FL$3),Deník!$W41,""))</f>
        <v/>
      </c>
      <c r="FM41" s="63">
        <f>IF($FB41&lt;&gt;"",IF(AND($FB41&gt;=FM$2,$FB41&lt;=FM$3),Deník!$W41,""))</f>
        <v>1111</v>
      </c>
      <c r="FN41" s="13"/>
      <c r="FO41" s="20">
        <f>IF(Deník!$W41&gt;1,Deník!$W41,"")</f>
        <v>1111</v>
      </c>
      <c r="FP41" s="20" t="str">
        <f>IF(Deník!$W41&lt;0,Deník!$W41,"")</f>
        <v/>
      </c>
      <c r="FQ41" s="17"/>
      <c r="FS41" s="233"/>
      <c r="FT41" s="233">
        <f>IF(Deník!$W41&lt;&gt;"",IF(Deník!$Y41=Statistika!$F$78,Deník!$W41,""),"")</f>
        <v>1111</v>
      </c>
      <c r="FU41" s="233" t="str">
        <f>IF(Deník!$W41&lt;&gt;"",IF(Deník!$Y41=Statistika!$F$79,Deník!$W41,""),"")</f>
        <v/>
      </c>
      <c r="FV41" s="233" t="str">
        <f>IF(Deník!$W41&lt;&gt;"",IF(Deník!$Y41=Statistika!$F$80,Deník!$W41,""),"")</f>
        <v/>
      </c>
      <c r="FW41" s="233" t="str">
        <f>IF(Deník!$W41&lt;&gt;"",IF(Deník!$Y41=Statistika!$F$81,Deník!$W41,""),"")</f>
        <v/>
      </c>
      <c r="FX41" s="233" t="str">
        <f>IF(Deník!$W41&lt;&gt;"",IF(Deník!$Y41=Statistika!$F$82,Deník!$W41,""),"")</f>
        <v/>
      </c>
      <c r="FY41" s="233" t="str">
        <f>IF(Deník!$W41&lt;&gt;"",IF(Deník!$Y41=Statistika!$F$83,Deník!$W41,""),"")</f>
        <v/>
      </c>
      <c r="FZ41" s="233" t="str">
        <f>IF(Deník!$W41&lt;&gt;"",IF(Deník!$Y41=Statistika!$F$84,Deník!$W41,""),"")</f>
        <v/>
      </c>
      <c r="GA41" s="233" t="str">
        <f>IF(Deník!$W41&lt;&gt;"",IF(Deník!$Y41=Statistika!$F$85,Deník!$W41,""),"")</f>
        <v/>
      </c>
      <c r="GB41" s="233" t="str">
        <f>IF(Deník!$W41&lt;&gt;"",IF(Deník!$Y41=Statistika!$F$86,Deník!$W41,""),"")</f>
        <v/>
      </c>
      <c r="GC41" s="233" t="str">
        <f>IF(Deník!$W41&lt;&gt;"",IF(Deník!$Y41=Statistika!$F$87,Deník!$W41,""),"")</f>
        <v/>
      </c>
      <c r="GD41" s="233" t="str">
        <f>IF(Deník!$W41&lt;&gt;"",IF(Deník!$Y41=Statistika!$F$88,Deník!$W41,""),"")</f>
        <v/>
      </c>
      <c r="GE41" s="233" t="str">
        <f>IF(Deník!$W41&lt;&gt;"",IF(Deník!$Y41=Statistika!$F$89,Deník!$W41,""),"")</f>
        <v/>
      </c>
      <c r="GF41" s="233" t="str">
        <f>IF(Deník!$W41&lt;&gt;"",IF(Deník!$Y41=Statistika!$F$90,Deník!$W41,""),"")</f>
        <v/>
      </c>
      <c r="GG41" s="233" t="str">
        <f>IF(Deník!$W41&lt;&gt;"",IF(Deník!$Y41=Statistika!$F$91,Deník!$W41,""),"")</f>
        <v/>
      </c>
      <c r="GH41" s="233"/>
      <c r="GI41" s="233" t="str">
        <f>IF(Deník!$W41&lt;&gt;"",IF(Deník!$AB41=Statistika!$L$100,Deník!$W41,""),"")</f>
        <v/>
      </c>
      <c r="GJ41" s="233" t="str">
        <f>IF(Deník!$W41&lt;&gt;"",IF(Deník!$AB41=Statistika!$L$101,Deník!$W41,""),"")</f>
        <v/>
      </c>
      <c r="GK41" s="233" t="str">
        <f>IF(Deník!$W41&lt;&gt;"",IF(Deník!$AB41=Statistika!$L$102,Deník!$W41,""),"")</f>
        <v/>
      </c>
      <c r="GL41" s="233" t="str">
        <f>IF(Deník!$W41&lt;&gt;"",IF(Deník!$AB41=Statistika!$L$103,Deník!$W41,""),"")</f>
        <v/>
      </c>
      <c r="GM41" s="233">
        <f>IF(Deník!$W41&lt;&gt;"",IF(Deník!$AB41=Statistika!$L$104,Deník!$W41,""),"")</f>
        <v>1111</v>
      </c>
      <c r="GN41" s="233" t="str">
        <f>IF(Deník!$W41&lt;&gt;"",IF(Deník!$AB41=Statistika!$L$105,Deník!$W41,""),"")</f>
        <v/>
      </c>
      <c r="GO41" s="233" t="str">
        <f>IF(Deník!$W41&lt;&gt;"",IF(Deník!$AB41=Statistika!$L$106,Deník!$W41,""),"")</f>
        <v/>
      </c>
      <c r="GP41" s="233" t="str">
        <f>IF(Deník!$W41&lt;&gt;"",IF(Deník!$AB41=Statistika!$L$107,Deník!$W41,""),"")</f>
        <v/>
      </c>
      <c r="GQ41" s="233" t="str">
        <f>IF(Deník!$W41&lt;&gt;"",IF(Deník!$AB41=Statistika!$L$108,Deník!$W41,""),"")</f>
        <v/>
      </c>
      <c r="GS41" s="233" t="str">
        <f>IF(Deník!$W41&lt;0,IF(Deník!$AC41=Statistika!$F$117,Deník!$W41,""),"")</f>
        <v/>
      </c>
      <c r="GT41" s="233" t="str">
        <f>IF(Deník!$W41&lt;0,IF(Deník!$AC41=Statistika!$F$118,Deník!$W41,""),"")</f>
        <v/>
      </c>
      <c r="GU41" s="233" t="str">
        <f>IF(Deník!$W41&lt;0,IF(Deník!$AC41=Statistika!$F$119,Deník!$W41,""),"")</f>
        <v/>
      </c>
      <c r="GV41" s="233" t="str">
        <f>IF(Deník!$W41&lt;0,IF(Deník!$AC41=Statistika!$F$120,Deník!$W41,""),"")</f>
        <v/>
      </c>
      <c r="GW41" s="233" t="str">
        <f>IF(Deník!$W41&lt;0,IF(Deník!$AC41=Statistika!$F$121,Deník!$W41,""),"")</f>
        <v/>
      </c>
      <c r="GX41" s="233" t="str">
        <f>IF(Deník!$W41&lt;0,IF(Deník!$AC41=Statistika!$F$122,Deník!$W41,""),"")</f>
        <v/>
      </c>
      <c r="GY41" s="233" t="str">
        <f>IF(Deník!$W41&lt;0,IF(Deník!$AC41=Statistika!$F$123,Deník!$W41,""),"")</f>
        <v/>
      </c>
      <c r="GZ41" s="233" t="str">
        <f>IF(Deník!$W41&lt;0,IF(Deník!$AC41=Statistika!$F$124,Deník!$W41,""),"")</f>
        <v/>
      </c>
      <c r="HA41" s="233" t="str">
        <f>IF(Deník!$W41&lt;0,IF(Deník!$AC41=Statistika!$F$125,Deník!$W41,""),"")</f>
        <v/>
      </c>
      <c r="HC41" s="233" t="str">
        <f>IF(Deník!$W41&lt;0,IF(Deník!$AD41=Statistika!$F$133,Deník!$W41,""),"")</f>
        <v/>
      </c>
      <c r="HD41" s="233" t="str">
        <f>IF(Deník!$W41&lt;0,IF(Deník!$AD41=Statistika!$F$134,Deník!$W41,""),"")</f>
        <v/>
      </c>
      <c r="HE41" s="233" t="str">
        <f>IF(Deník!$W41&lt;0,IF(Deník!$AD41=Statistika!$F$135,Deník!$W41,""),"")</f>
        <v/>
      </c>
      <c r="HF41" s="233" t="str">
        <f>IF(Deník!$W41&lt;0,IF(Deník!$AD41=Statistika!$F$136,Deník!$W41,""),"")</f>
        <v/>
      </c>
      <c r="HG41" s="233" t="str">
        <f>IF(Deník!$W41&lt;0,IF(Deník!$AD41=Statistika!$F$137,Deník!$W41,""),"")</f>
        <v/>
      </c>
      <c r="ID41" s="8">
        <f>Tabulka4[[#This Row],[Sloupec3]]</f>
        <v>42193</v>
      </c>
      <c r="IE41" s="17" t="str">
        <f>IF(AND([1]Deník!$C41&gt;='[1]Měsíční shrnutí'!$D$1,[1]Deník!$C41&lt;='[1]Měsíční shrnutí'!$F$1),[1]Deník!$X41,"")</f>
        <v/>
      </c>
    </row>
    <row r="42" spans="1:241">
      <c r="A42" s="8">
        <f>Deník!C43</f>
        <v>42198</v>
      </c>
      <c r="B42" s="50">
        <f>Deník!R43</f>
        <v>0.99999999999988987</v>
      </c>
      <c r="C42" s="102" t="str">
        <f>IF(AND(Deník!R43&gt;1,Deník!R43&lt;&gt;""),1,"")</f>
        <v/>
      </c>
      <c r="D42" s="102" t="str">
        <f>IF(AND(Deník!R43&lt;=0,Deník!R43&lt;&gt;""),1,"")</f>
        <v/>
      </c>
      <c r="E42" s="103">
        <f>IF(AND(Deník!R43&gt;=0,Deník!R43&lt;=1),1,"")</f>
        <v>1</v>
      </c>
      <c r="F42" s="79">
        <f>IF(Deník!R43&lt;&gt;"",Deník!R43+F41,"")</f>
        <v>-131.89999999999264</v>
      </c>
      <c r="G42" s="85"/>
      <c r="H42" s="54" t="str">
        <f>IF(MONTH(Deník!$C42)=H$2,IF(AND(Deník!$R42&gt;=0,Deník!$R42&lt;=1),"BE",Deník!$R42),"")</f>
        <v/>
      </c>
      <c r="I42" s="11" t="str">
        <f>IF(MONTH(Deník!$C42)=I$2,IF(AND(Deník!$R42&gt;=0,Deník!$R42&lt;=1),"BE",Deník!$R42),"")</f>
        <v/>
      </c>
      <c r="J42" s="11" t="str">
        <f>IF(MONTH(Deník!$C42)=J$2,IF(AND(Deník!$R42&gt;=0,Deník!$R42&lt;=1),"BE",Deník!$R42),"")</f>
        <v/>
      </c>
      <c r="K42" s="11" t="str">
        <f>IF(MONTH(Deník!$C42)=K$2,IF(AND(Deník!$R42&gt;=0,Deník!$R42&lt;=1),"BE",Deník!$R42),"")</f>
        <v/>
      </c>
      <c r="L42" s="11" t="str">
        <f>IF(MONTH(Deník!$C42)=L$2,IF(AND(Deník!$R42&gt;=0,Deník!$R42&lt;=1),"BE",Deník!$R42),"")</f>
        <v/>
      </c>
      <c r="M42" s="11" t="str">
        <f>IF(MONTH(Deník!$C42)=M$2,IF(AND(Deník!$R42&gt;=0,Deník!$R42&lt;=1),"BE",Deník!$R42),"")</f>
        <v/>
      </c>
      <c r="N42" s="11" t="str">
        <f>IF(MONTH(Deník!$C42)=N$2,IF(AND(Deník!$R42&gt;=0,Deník!$R42&lt;=1),"BE",Deník!$R42),"")</f>
        <v>BE</v>
      </c>
      <c r="O42" s="11" t="str">
        <f>IF(MONTH(Deník!$C42)=O$2,IF(AND(Deník!$R42&gt;=0,Deník!$R42&lt;=1),"BE",Deník!$R42),"")</f>
        <v/>
      </c>
      <c r="P42" s="11" t="str">
        <f>IF(MONTH(Deník!$C42)=P$2,IF(AND(Deník!$R42&gt;=0,Deník!$R42&lt;=1),"BE",Deník!$R42),"")</f>
        <v/>
      </c>
      <c r="Q42" s="11" t="str">
        <f>IF(MONTH(Deník!$C42)=Q$2,IF(AND(Deník!$R42&gt;=0,Deník!$R42&lt;=1),"BE",Deník!$R42),"")</f>
        <v/>
      </c>
      <c r="R42" s="11" t="str">
        <f>IF(MONTH(Deník!$C42)=R$2,IF(AND(Deník!$R42&gt;=0,Deník!$R42&lt;=1),"BE",Deník!$R42),"")</f>
        <v/>
      </c>
      <c r="S42" s="57" t="str">
        <f>IF(MONTH(Deník!$C42)=S$2,IF(AND(Deník!$R42&gt;=0,Deník!$R42&lt;=1),"BE",Deník!$R42),"")</f>
        <v/>
      </c>
      <c r="U42" s="12"/>
      <c r="V42" s="12"/>
      <c r="X42" s="600" t="str">
        <f>IF(Deník!$R42&lt;&gt;"",IF(Deník!$B42=Statistika!$F$63,IF(AND(Deník!$R42&gt;=0,Deník!$R42&lt;=1),"BE",Deník!$R42),""),"")</f>
        <v/>
      </c>
      <c r="Y42" s="13" t="str">
        <f>IF(Deník!$R42&lt;&gt;"",IF(Deník!$B42=Statistika!$F$64,IF(AND(Deník!$R42&gt;=0,Deník!$R42&lt;=1),"BE",Deník!$R42),""),"")</f>
        <v/>
      </c>
      <c r="Z42" s="13" t="str">
        <f>IF(Deník!$R42&lt;&gt;"",IF(Deník!$B42=Statistika!$F$65,IF(AND(Deník!$R42&gt;=0,Deník!$R42&lt;=1),"BE",Deník!$R42),""),"")</f>
        <v>BE</v>
      </c>
      <c r="AA42" s="13" t="str">
        <f>IF(Deník!$R42&lt;&gt;"",IF(Deník!$B42=Statistika!$F$66,IF(AND(Deník!$R42&gt;=0,Deník!$R42&lt;=1),"BE",Deník!$R42),""),"")</f>
        <v/>
      </c>
      <c r="AB42" s="13" t="str">
        <f>IF(Deník!$R42&lt;&gt;"",IF(Deník!$B42=Statistika!$F$67,IF(AND(Deník!$R42&gt;=0,Deník!$R42&lt;=1),"BE",Deník!$R42),""),"")</f>
        <v/>
      </c>
      <c r="AC42" s="13" t="str">
        <f>IF(Deník!$R42&lt;&gt;"",IF(Deník!$B42=Statistika!$F$68,IF(AND(Deník!$R42&gt;=0,Deník!$R42&lt;=1),"BE",Deník!$R42),""),"")</f>
        <v/>
      </c>
      <c r="AD42" s="13" t="str">
        <f>IF(Deník!$R42&lt;&gt;"",IF(Deník!$B42=Statistika!$F$69,IF(AND(Deník!$R42&gt;=0,Deník!$R42&lt;=1),"BE",Deník!$R42),""),"")</f>
        <v/>
      </c>
      <c r="AE42" s="601" t="str">
        <f>IF(Deník!$R42&lt;&gt;"",IF(Deník!$B42=Statistika!$F$70,IF(AND(Deník!$R42&gt;=0,Deník!$R42&lt;=1),"BE",Deník!$R42),""),"")</f>
        <v/>
      </c>
      <c r="AF42" s="90"/>
      <c r="AG42" s="63" t="str">
        <f>IF(Deník!$R42&lt;&gt;"",IF(Deník!$J42="L",IF(AND(Deník!$R42&gt;=0,Deník!$R42&lt;=1),"BE",Deník!$R42),""),"")</f>
        <v/>
      </c>
      <c r="AH42" s="13" t="str">
        <f>IF(Deník!$R42&lt;&gt;"",IF(Deník!$J42="S",IF(AND(Deník!$R42&gt;=0,Deník!$R42&lt;=1),"BE",Deník!$R42),""),"")</f>
        <v>BE</v>
      </c>
      <c r="AI42" s="95"/>
      <c r="AJ42" s="71">
        <f>IF(Deník!N43&lt;&gt;"",Deník!N43*-1,"")</f>
        <v>-29.099999999999682</v>
      </c>
      <c r="AK42" s="88"/>
      <c r="AL42" s="63" t="str">
        <f>IF(WEEKDAY(Deník!$C42,2)=1,IF(AND(Deník!$R42&gt;=0,Deník!$R42&lt;=1),"BE",Deník!$R42),"")</f>
        <v>BE</v>
      </c>
      <c r="AM42" s="13" t="str">
        <f>IF(WEEKDAY(Deník!$C42,2)=2,IF(AND(Deník!$R42&gt;=0,Deník!$R42&lt;=1),"BE",Deník!$R42),"")</f>
        <v/>
      </c>
      <c r="AN42" s="13" t="str">
        <f>IF(WEEKDAY(Deník!$C42,2)=3,IF(AND(Deník!$R42&gt;=0,Deník!$R42&lt;=1),"BE",Deník!$R42),"")</f>
        <v/>
      </c>
      <c r="AO42" s="13" t="str">
        <f>IF(WEEKDAY(Deník!$C42,2)=4,IF(AND(Deník!$R42&gt;=0,Deník!$R42&lt;=1),"BE",Deník!$R42),"")</f>
        <v/>
      </c>
      <c r="AP42" s="60" t="str">
        <f>IF(WEEKDAY(Deník!$C42,2)=5,IF(AND(Deník!$R42&gt;=0,Deník!$R42&lt;=1),"BE",Deník!$R42),"")</f>
        <v/>
      </c>
      <c r="AQ42" s="99"/>
      <c r="AR42" s="100">
        <f>Deník!D42</f>
        <v>0.40277777777777773</v>
      </c>
      <c r="AS42" s="63" t="str">
        <f>IF(Deník!$D42&lt;&gt;"",IF(AND(Deník!$D42&gt;=AS$2,Deník!$D42&lt;=AS$3),IF(AND(Deník!$R42&gt;=0,Deník!$R42&lt;=1),"BE",Deník!$R42),""),"")</f>
        <v/>
      </c>
      <c r="AT42" s="63" t="str">
        <f>IF(Deník!$D42&lt;&gt;"",IF(AND(Deník!$D42&gt;=AT$2,Deník!$D42&lt;=AT$3),IF(AND(Deník!$R42&gt;=0,Deník!$R42&lt;=1),"BE",Deník!$R42),""),"")</f>
        <v/>
      </c>
      <c r="AU42" s="63" t="str">
        <f>IF(Deník!$D42&lt;&gt;"",IF(AND(Deník!$D42&gt;=AU$2,Deník!$D42&lt;=AU$3),IF(AND(Deník!$R42&gt;=0,Deník!$R42&lt;=1),"BE",Deník!$R42),""),"")</f>
        <v/>
      </c>
      <c r="AV42" s="63" t="str">
        <f>IF(Deník!$D42&lt;&gt;"",IF(AND(Deník!$D42&gt;=AV$2,Deník!$D42&lt;=AV$3),IF(AND(Deník!$R42&gt;=0,Deník!$R42&lt;=1),"BE",Deník!$R42),""),"")</f>
        <v/>
      </c>
      <c r="AW42" s="63" t="str">
        <f>IF(Deník!$D42&lt;&gt;"",IF(AND(Deník!$D42&gt;=AW$2,Deník!$D42&lt;=AW$3),IF(AND(Deník!$R42&gt;=0,Deník!$R42&lt;=1),"BE",Deník!$R42),""),"")</f>
        <v>BE</v>
      </c>
      <c r="AX42" s="63" t="str">
        <f>IF(Deník!$D42&lt;&gt;"",IF(AND(Deník!$D42&gt;=AX$2,Deník!$D42&lt;=AX$3),IF(AND(Deník!$R42&gt;=0,Deník!$R42&lt;=1),"BE",Deník!$R42),""),"")</f>
        <v/>
      </c>
      <c r="AY42" s="63" t="str">
        <f>IF(Deník!$D42&lt;&gt;"",IF(AND(Deník!$D42&gt;=AY$2,Deník!$D42&lt;=AY$3),IF(AND(Deník!$R42&gt;=0,Deník!$R42&lt;=1),"BE",Deník!$R42),""),"")</f>
        <v/>
      </c>
      <c r="AZ42" s="63" t="str">
        <f>IF(Deník!$D42&lt;&gt;"",IF(AND(Deník!$D42&gt;=AZ$2,Deník!$D42&lt;=AZ$3),IF(AND(Deník!$R42&gt;=0,Deník!$R42&lt;=1),"BE",Deník!$R42),""),"")</f>
        <v/>
      </c>
      <c r="BA42" s="63" t="str">
        <f>IF(Deník!$D42&lt;&gt;"",IF(AND(Deník!$D42&gt;=BA$2,Deník!$D42&lt;=BA$3),IF(AND(Deník!$R42&gt;=0,Deník!$R42&lt;=1),"BE",Deník!$R42),""),"")</f>
        <v/>
      </c>
      <c r="BB42" s="63" t="str">
        <f>IF(Deník!$D42&lt;&gt;"",IF(AND(Deník!$D42&gt;=BB$2,Deník!$D42&lt;=BB$3),IF(AND(Deník!$R42&gt;=0,Deník!$R42&lt;=1),"BE",Deník!$R42),""),"")</f>
        <v/>
      </c>
      <c r="BC42" s="71" t="str">
        <f>IF(Deník!$D42&lt;&gt;"",IF(AND(Deník!$D42&gt;=BC$2,Deník!$D42&lt;=BC$3),IF(AND(Deník!$R42&gt;=0,Deník!$R42&lt;=1),"BE",Deník!$R42),""),"")</f>
        <v/>
      </c>
      <c r="BD42" s="20">
        <f>IF(Deník!$J43="S",(Deník!$M43-Deník!$K43),IF(Deník!$J43="L",(Deník!$K43-Deník!$M43),""))</f>
        <v>2.9099999999999682E-3</v>
      </c>
      <c r="BE42" s="20">
        <f>IF(Deník!$J43="S",(Deník!$K43-Deník!$O43),IF(Deník!$J43="L",(Deník!$O43-Deník!$K43),""))</f>
        <v>3.6399999999998656E-3</v>
      </c>
      <c r="BF42" s="20">
        <f>IF(Deník!$J43="S",(Deník!$K43-Deník!$L43),IF(Deník!$J43="L",(Deník!$L43-Deník!$K43),""))</f>
        <v>9.9999999999988987E-5</v>
      </c>
      <c r="BG42" s="20">
        <f>IF(Deník!$J43="S",(Deník!$K43-Deník!$S43),IF(Deník!$J43="L",(Deník!$S43-Deník!$K43),""))</f>
        <v>-5.0900000000000389E-3</v>
      </c>
      <c r="BH42" s="20">
        <f>IF(Deník!$J43="S",(Deník!$K43-Deník!$U43),IF(Deník!$J43="L",(Deník!$U43-Deník!$K43),""))</f>
        <v>8.6299999999999155E-3</v>
      </c>
      <c r="BI42" s="20" t="str">
        <f>IF(Deník!$R42&gt;1,Deník!$R42,"")</f>
        <v/>
      </c>
      <c r="BJ42" s="20" t="str">
        <f>IF(Deník!$R42&lt;0,Deník!$R42,"")</f>
        <v/>
      </c>
      <c r="BK42" s="17"/>
      <c r="BM42" s="233" t="str">
        <f>IF(Deník!$R42&lt;&gt;"",IF(Deník!$Y42=Statistika!$F$78,IF(AND(Deník!$R42&gt;=0,Deník!$R42&lt;=1),"BE",Deník!$R42),""),"")</f>
        <v/>
      </c>
      <c r="BN42" s="233" t="str">
        <f>IF(Deník!$R42&lt;&gt;"",IF(Deník!$Y42=Statistika!$F$79,IF(AND(Deník!$R42&gt;=0,Deník!$R42&lt;=1),"BE",Deník!$R42),""),"")</f>
        <v/>
      </c>
      <c r="BO42" s="233" t="str">
        <f>IF(Deník!$R42&lt;&gt;"",IF(Deník!$Y42=Statistika!$F$80,IF(AND(Deník!$R42&gt;=0,Deník!$R42&lt;=1),"BE",Deník!$R42),""),"")</f>
        <v/>
      </c>
      <c r="BP42" s="233" t="str">
        <f>IF(Deník!$R42&lt;&gt;"",IF(Deník!$Y42=Statistika!$F$81,IF(AND(Deník!$R42&gt;=0,Deník!$R42&lt;=1),"BE",Deník!$R42),""),"")</f>
        <v/>
      </c>
      <c r="BQ42" s="233" t="str">
        <f>IF(Deník!$R42&lt;&gt;"",IF(Deník!$Y42=Statistika!$F$82,IF(AND(Deník!$R42&gt;=0,Deník!$R42&lt;=1),"BE",Deník!$R42),""),"")</f>
        <v/>
      </c>
      <c r="BR42" s="233" t="str">
        <f>IF(Deník!$R42&lt;&gt;"",IF(Deník!$Y42=Statistika!$F$83,IF(AND(Deník!$R42&gt;=0,Deník!$R42&lt;=1),"BE",Deník!$R42),""),"")</f>
        <v/>
      </c>
      <c r="BS42" s="233" t="str">
        <f>IF(Deník!$R42&lt;&gt;"",IF(Deník!$Y42=Statistika!$F$84,IF(AND(Deník!$R42&gt;=0,Deník!$R42&lt;=1),"BE",Deník!$R42),""),"")</f>
        <v/>
      </c>
      <c r="BT42" s="233" t="str">
        <f>IF(Deník!$R42&lt;&gt;"",IF(Deník!$Y42=Statistika!$F$85,IF(AND(Deník!$R42&gt;=0,Deník!$R42&lt;=1),"BE",Deník!$R42),""),"")</f>
        <v>BE</v>
      </c>
      <c r="BU42" s="233" t="str">
        <f>IF(Deník!$R42&lt;&gt;"",IF(Deník!$Y42=Statistika!$F$86,IF(AND(Deník!$R42&gt;=0,Deník!$R42&lt;=1),"BE",Deník!$R42),""),"")</f>
        <v/>
      </c>
      <c r="BV42" s="233" t="str">
        <f>IF(Deník!$R42&lt;&gt;"",IF(Deník!$Y42=Statistika!$F$87,IF(AND(Deník!$R42&gt;=0,Deník!$R42&lt;=1),"BE",Deník!$R42),""),"")</f>
        <v/>
      </c>
      <c r="BW42" s="233" t="str">
        <f>IF(Deník!$R42&lt;&gt;"",IF(Deník!$Y42=Statistika!$F$88,IF(AND(Deník!$R42&gt;=0,Deník!$R42&lt;=1),"BE",Deník!$R42),""),"")</f>
        <v/>
      </c>
      <c r="BX42" s="233" t="str">
        <f>IF(Deník!$R42&lt;&gt;"",IF(Deník!$Y42=Statistika!$F$89,IF(AND(Deník!$R42&gt;=0,Deník!$R42&lt;=1),"BE",Deník!$R42),""),"")</f>
        <v/>
      </c>
      <c r="BY42" s="233" t="str">
        <f>IF(Deník!$R42&lt;&gt;"",IF(Deník!$Y42=Statistika!$F$90,IF(AND(Deník!$R42&gt;=0,Deník!$R42&lt;=1),"BE",Deník!$R42),""),"")</f>
        <v/>
      </c>
      <c r="BZ42" s="233" t="str">
        <f>IF(Deník!$R42&lt;&gt;"",IF(Deník!$Y42=Statistika!$F$91,IF(AND(Deník!$R42&gt;=0,Deník!$R42&lt;=1),"BE",Deník!$R42),""),"")</f>
        <v/>
      </c>
      <c r="CA42" s="233"/>
      <c r="CB42" s="233" t="str">
        <f>IF(Deník!$R42&lt;&gt;"",IF(Deník!$AB42="SL",IF(AND(Deník!$R42&gt;=0,Deník!$R42&lt;=1),"BE",Deník!$R42),""),"")</f>
        <v/>
      </c>
      <c r="CC42" s="233" t="str">
        <f>IF(Deník!$R42&lt;&gt;"",IF(Deník!$AB42="BE10",IF(AND(Deník!$R42&gt;=0,Deník!$R42&lt;=1),"BE",Deník!$R42),""),"")</f>
        <v/>
      </c>
      <c r="CD42" s="233" t="str">
        <f>IF(Deník!$R42&lt;&gt;"",IF(Deník!$AB42="BE15",IF(AND(Deník!$R42&gt;=0,Deník!$R42&lt;=1),"BE",Deník!$R42),""),"")</f>
        <v>BE</v>
      </c>
      <c r="CE42" s="233" t="str">
        <f>IF(Deník!$R42&lt;&gt;"",IF(Deník!$AB42="BE20",IF(AND(Deník!$R42&gt;=0,Deník!$R42&lt;=1),"BE",Deník!$R42),""),"")</f>
        <v/>
      </c>
      <c r="CF42" s="233" t="str">
        <f>IF(Deník!$R42&lt;&gt;"",IF(Deník!$AB42="TP1",IF(AND(Deník!$R42&gt;=0,Deník!$R42&lt;=1),"BE",Deník!$R42),""),"")</f>
        <v/>
      </c>
      <c r="CG42" s="233" t="str">
        <f>IF(Deník!$R42&lt;&gt;"",IF(Deník!$AB42="TP2",IF(AND(Deník!$R42&gt;=0,Deník!$R42&lt;=1),"BE",Deník!$R42),""),"")</f>
        <v/>
      </c>
      <c r="CH42" s="233" t="str">
        <f>IF(Deník!$R42&lt;&gt;"",IF(Deník!$AB42="TP3",IF(AND(Deník!$R42&gt;=0,Deník!$R42&lt;=1),"BE",Deník!$R42),""),"")</f>
        <v/>
      </c>
      <c r="CI42" s="233" t="str">
        <f>IF(Deník!$R42&lt;&gt;"",IF(Deník!$AB42="Trailing SL",IF(AND(Deník!$R42&gt;=0,Deník!$R42&lt;=1),"BE",Deník!$R42),""),"")</f>
        <v/>
      </c>
      <c r="CJ42" s="233" t="str">
        <f>IF(Deník!$R42&lt;&gt;"",IF(Deník!$AB42="Manual",IF(AND(Deník!$R42&gt;=0,Deník!$R42&lt;=1),"BE",Deník!$R42),""),"")</f>
        <v/>
      </c>
      <c r="CK42" s="233"/>
      <c r="CL42" s="233" t="str">
        <f>IF(Deník!$R42&lt;0,IF(Deník!$AC42=Statistika!$F$117,Deník!$R42,""),"")</f>
        <v/>
      </c>
      <c r="CM42" s="233" t="str">
        <f>IF(Deník!$R42&lt;0,IF(Deník!$AC42=Statistika!$F$118,Deník!$R42,""),"")</f>
        <v/>
      </c>
      <c r="CN42" s="233" t="str">
        <f>IF(Deník!$R42&lt;0,IF(Deník!$AC42=Statistika!$F$119,Deník!$R42,""),"")</f>
        <v/>
      </c>
      <c r="CO42" s="233" t="str">
        <f>IF(Deník!$R42&lt;0,IF(Deník!$AC42=Statistika!$F$120,Deník!$R42,""),"")</f>
        <v/>
      </c>
      <c r="CP42" s="233" t="str">
        <f>IF(Deník!$R42&lt;0,IF(Deník!$AC42=Statistika!$F$121,Deník!$R42,""),"")</f>
        <v/>
      </c>
      <c r="CQ42" s="233" t="str">
        <f>IF(Deník!$R42&lt;0,IF(Deník!$AC42=Statistika!$F$122,Deník!$R42,""),"")</f>
        <v/>
      </c>
      <c r="CR42" s="233" t="str">
        <f>IF(Deník!$R42&lt;0,IF(Deník!$AC42=Statistika!$F$123,Deník!$R42,""),"")</f>
        <v/>
      </c>
      <c r="CS42" s="233" t="str">
        <f>IF(Deník!$R42&lt;0,IF(Deník!$AC42=Statistika!$F$124,Deník!$R42,""),"")</f>
        <v/>
      </c>
      <c r="CT42" s="233" t="str">
        <f>IF(Deník!$R42&lt;0,IF(Deník!$AC42=Statistika!$F$125,Deník!$R42,""),"")</f>
        <v/>
      </c>
      <c r="CU42" s="233"/>
      <c r="CV42" s="233" t="str">
        <f>IF(Deník!$R42&lt;0,IF(Deník!$AD42=$CV$2,Deník!$R42,""),"")</f>
        <v/>
      </c>
      <c r="CW42" s="233" t="str">
        <f>IF(Deník!$R42&lt;0,IF(Deník!$AD42=$CW$2,Deník!$R42,""),"")</f>
        <v/>
      </c>
      <c r="CX42" s="233" t="str">
        <f>IF(Deník!$R42&lt;0,IF(Deník!$AD42=$CX$2,Deník!$R42,""),"")</f>
        <v/>
      </c>
      <c r="CY42" s="233" t="str">
        <f>IF(Deník!$R42&lt;0,IF(Deník!$AD42=$CY$2,Deník!$R42,""),"")</f>
        <v/>
      </c>
      <c r="CZ42" s="233" t="str">
        <f>IF(Deník!$R42&lt;0,IF(Deník!$AD42=$CZ$2,Deník!$R42,""),"")</f>
        <v/>
      </c>
      <c r="DL42" s="221">
        <f t="shared" si="5"/>
        <v>94187.499999999985</v>
      </c>
      <c r="DM42" s="220">
        <f t="shared" si="3"/>
        <v>-5.8125000000000093E-2</v>
      </c>
      <c r="DO42" s="50">
        <f>Deník!W43</f>
        <v>24.49</v>
      </c>
      <c r="DP42" s="102">
        <f>IF(AND(Deník!W43&gt;0),1,"")</f>
        <v>1</v>
      </c>
      <c r="DQ42" s="102" t="str">
        <f>IF(AND(Deník!W43&lt;=0),1,"")</f>
        <v/>
      </c>
      <c r="DR42" s="227"/>
      <c r="DS42" s="228"/>
      <c r="DT42" s="85"/>
      <c r="DU42" s="54" t="str">
        <f>IF(MONTH(Deník!$C42)=DU$2,Deník!$W42,"")</f>
        <v/>
      </c>
      <c r="DV42" s="222" t="str">
        <f>IF(MONTH(Deník!$C42)=DV$2,Deník!$W42,"")</f>
        <v/>
      </c>
      <c r="DW42" s="222" t="str">
        <f>IF(MONTH(Deník!$C42)=DW$2,Deník!$W42,"")</f>
        <v/>
      </c>
      <c r="DX42" s="222" t="str">
        <f>IF(MONTH(Deník!$C42)=DX$2,Deník!$W42,"")</f>
        <v/>
      </c>
      <c r="DY42" s="222" t="str">
        <f>IF(MONTH(Deník!$C42)=DY$2,Deník!$W42,"")</f>
        <v/>
      </c>
      <c r="DZ42" s="222" t="str">
        <f>IF(MONTH(Deník!$C42)=DZ$2,Deník!$W42,"")</f>
        <v/>
      </c>
      <c r="EA42" s="222">
        <f>IF(MONTH(Deník!$C42)=EA$2,Deník!$W42,"")</f>
        <v>9.9499999999999993</v>
      </c>
      <c r="EB42" s="222" t="str">
        <f>IF(MONTH(Deník!$C42)=EB$2,Deník!$W42,"")</f>
        <v/>
      </c>
      <c r="EC42" s="222" t="str">
        <f>IF(MONTH(Deník!$C42)=EC$2,Deník!$W42,"")</f>
        <v/>
      </c>
      <c r="ED42" s="222" t="str">
        <f>IF(MONTH(Deník!$C42)=ED$2,Deník!$W42,"")</f>
        <v/>
      </c>
      <c r="EE42" s="222" t="str">
        <f>IF(MONTH(Deník!$C42)=EE$2,Deník!$W42,"")</f>
        <v/>
      </c>
      <c r="EF42" s="222" t="str">
        <f>IF(MONTH(Deník!$C42)=EF$2,Deník!$W42,"")</f>
        <v/>
      </c>
      <c r="EI42" s="600" t="str">
        <f>IF(Deník!$W42&lt;&gt;"",IF(Deník!$B42=Statistika!$F$63,Deník!$W42,""),"")</f>
        <v/>
      </c>
      <c r="EJ42" s="13" t="str">
        <f>IF(Deník!$W42&lt;&gt;"",IF(Deník!$B42=Statistika!$F$64,Deník!$W42,""),"")</f>
        <v/>
      </c>
      <c r="EK42" s="13">
        <f>IF(Deník!$W42&lt;&gt;"",IF(Deník!$B42=Statistika!$F$65,Deník!$W42,""),"")</f>
        <v>9.9499999999999993</v>
      </c>
      <c r="EL42" s="13" t="str">
        <f>IF(Deník!$W42&lt;&gt;"",IF(Deník!$B42=Statistika!$F$66,Deník!$W42,""),"")</f>
        <v/>
      </c>
      <c r="EM42" s="13" t="str">
        <f>IF(Deník!$W42&lt;&gt;"",IF(Deník!$B42=Statistika!$F$67,Deník!$W42,""),"")</f>
        <v/>
      </c>
      <c r="EN42" s="13" t="str">
        <f>IF(Deník!$W42&lt;&gt;"",IF(Deník!$B42=Statistika!$F$68,Deník!$W42,""),"")</f>
        <v/>
      </c>
      <c r="EO42" s="13" t="str">
        <f>IF(Deník!$W42&lt;&gt;"",IF(Deník!$B42=Statistika!$F$69,Deník!$W42,""),"")</f>
        <v/>
      </c>
      <c r="EP42" s="601" t="str">
        <f>IF(Deník!$W42&lt;&gt;"",IF(Deník!$B42=Statistika!$F$70,Deník!$W42,""),"")</f>
        <v/>
      </c>
      <c r="EQ42" s="90"/>
      <c r="ER42" s="63" t="str">
        <f>IF(Deník!$W42&lt;&gt;"",IF(Deník!$J42="L",Deník!$W42,""),"")</f>
        <v/>
      </c>
      <c r="ES42" s="13">
        <f>IF(Deník!$W42&lt;&gt;"",IF(Deník!$J42="S",Deník!$W42,""),"")</f>
        <v>9.9499999999999993</v>
      </c>
      <c r="ET42" s="95"/>
      <c r="EU42" s="88"/>
      <c r="EV42" s="63">
        <f>IF(WEEKDAY(Deník!$C42,2)=1,Deník!$W42,"")</f>
        <v>9.9499999999999993</v>
      </c>
      <c r="EW42" s="13" t="str">
        <f>IF(WEEKDAY(Deník!$C42,2)=2,Deník!$W42,"")</f>
        <v/>
      </c>
      <c r="EX42" s="13" t="str">
        <f>IF(WEEKDAY(Deník!$C42,2)=3,Deník!$W42,"")</f>
        <v/>
      </c>
      <c r="EY42" s="13" t="str">
        <f>IF(WEEKDAY(Deník!$C42,2)=4,Deník!$W42,"")</f>
        <v/>
      </c>
      <c r="EZ42" s="60" t="str">
        <f>IF(WEEKDAY(Deník!$C42,2)=5,Deník!$W42,"")</f>
        <v/>
      </c>
      <c r="FA42" s="99"/>
      <c r="FB42" s="100">
        <f>Deník!D42</f>
        <v>0.40277777777777773</v>
      </c>
      <c r="FC42" s="63" t="str">
        <f>IF($FB42&lt;&gt;"",IF(AND($FB42&gt;=FC$2,$FB42&lt;=FC$3),Deník!$W42,""))</f>
        <v/>
      </c>
      <c r="FD42" s="63" t="str">
        <f>IF($FB42&lt;&gt;"",IF(AND($FB42&gt;=FD$2,$FB42&lt;=FD$3),Deník!$W42,""))</f>
        <v/>
      </c>
      <c r="FE42" s="63" t="str">
        <f>IF($FB42&lt;&gt;"",IF(AND($FB42&gt;=FE$2,$FB42&lt;=FE$3),Deník!$W42,""))</f>
        <v/>
      </c>
      <c r="FF42" s="63" t="str">
        <f>IF($FB42&lt;&gt;"",IF(AND($FB42&gt;=FF$2,$FB42&lt;=FF$3),Deník!$W42,""))</f>
        <v/>
      </c>
      <c r="FG42" s="63">
        <f>IF($FB42&lt;&gt;"",IF(AND($FB42&gt;=FG$2,$FB42&lt;=FG$3),Deník!$W42,""))</f>
        <v>9.9499999999999993</v>
      </c>
      <c r="FH42" s="63" t="str">
        <f>IF($FB42&lt;&gt;"",IF(AND($FB42&gt;=FH$2,$FB42&lt;=FH$3),Deník!$W42,""))</f>
        <v/>
      </c>
      <c r="FI42" s="63" t="str">
        <f>IF($FB42&lt;&gt;"",IF(AND($FB42&gt;=FI$2,$FB42&lt;=FI$3),Deník!$W42,""))</f>
        <v/>
      </c>
      <c r="FJ42" s="63" t="str">
        <f>IF($FB42&lt;&gt;"",IF(AND($FB42&gt;=FJ$2,$FB42&lt;=FJ$3),Deník!$W42,""))</f>
        <v/>
      </c>
      <c r="FK42" s="63" t="str">
        <f>IF($FB42&lt;&gt;"",IF(AND($FB42&gt;=FK$2,$FB42&lt;=FK$3),Deník!$W42,""))</f>
        <v/>
      </c>
      <c r="FL42" s="63" t="str">
        <f>IF($FB42&lt;&gt;"",IF(AND($FB42&gt;=FL$2,$FB42&lt;=FL$3),Deník!$W42,""))</f>
        <v/>
      </c>
      <c r="FM42" s="63" t="str">
        <f>IF($FB42&lt;&gt;"",IF(AND($FB42&gt;=FM$2,$FB42&lt;=FM$3),Deník!$W42,""))</f>
        <v/>
      </c>
      <c r="FN42" s="13"/>
      <c r="FO42" s="20">
        <f>IF(Deník!$W42&gt;1,Deník!$W42,"")</f>
        <v>9.9499999999999993</v>
      </c>
      <c r="FP42" s="20" t="str">
        <f>IF(Deník!$W42&lt;0,Deník!$W42,"")</f>
        <v/>
      </c>
      <c r="FQ42" s="17"/>
      <c r="FS42" s="233"/>
      <c r="FT42" s="233" t="str">
        <f>IF(Deník!$W42&lt;&gt;"",IF(Deník!$Y42=Statistika!$F$78,Deník!$W42,""),"")</f>
        <v/>
      </c>
      <c r="FU42" s="233" t="str">
        <f>IF(Deník!$W42&lt;&gt;"",IF(Deník!$Y42=Statistika!$F$79,Deník!$W42,""),"")</f>
        <v/>
      </c>
      <c r="FV42" s="233" t="str">
        <f>IF(Deník!$W42&lt;&gt;"",IF(Deník!$Y42=Statistika!$F$80,Deník!$W42,""),"")</f>
        <v/>
      </c>
      <c r="FW42" s="233" t="str">
        <f>IF(Deník!$W42&lt;&gt;"",IF(Deník!$Y42=Statistika!$F$81,Deník!$W42,""),"")</f>
        <v/>
      </c>
      <c r="FX42" s="233" t="str">
        <f>IF(Deník!$W42&lt;&gt;"",IF(Deník!$Y42=Statistika!$F$82,Deník!$W42,""),"")</f>
        <v/>
      </c>
      <c r="FY42" s="233" t="str">
        <f>IF(Deník!$W42&lt;&gt;"",IF(Deník!$Y42=Statistika!$F$83,Deník!$W42,""),"")</f>
        <v/>
      </c>
      <c r="FZ42" s="233" t="str">
        <f>IF(Deník!$W42&lt;&gt;"",IF(Deník!$Y42=Statistika!$F$84,Deník!$W42,""),"")</f>
        <v/>
      </c>
      <c r="GA42" s="233">
        <f>IF(Deník!$W42&lt;&gt;"",IF(Deník!$Y42=Statistika!$F$85,Deník!$W42,""),"")</f>
        <v>9.9499999999999993</v>
      </c>
      <c r="GB42" s="233" t="str">
        <f>IF(Deník!$W42&lt;&gt;"",IF(Deník!$Y42=Statistika!$F$86,Deník!$W42,""),"")</f>
        <v/>
      </c>
      <c r="GC42" s="233" t="str">
        <f>IF(Deník!$W42&lt;&gt;"",IF(Deník!$Y42=Statistika!$F$87,Deník!$W42,""),"")</f>
        <v/>
      </c>
      <c r="GD42" s="233" t="str">
        <f>IF(Deník!$W42&lt;&gt;"",IF(Deník!$Y42=Statistika!$F$88,Deník!$W42,""),"")</f>
        <v/>
      </c>
      <c r="GE42" s="233" t="str">
        <f>IF(Deník!$W42&lt;&gt;"",IF(Deník!$Y42=Statistika!$F$89,Deník!$W42,""),"")</f>
        <v/>
      </c>
      <c r="GF42" s="233" t="str">
        <f>IF(Deník!$W42&lt;&gt;"",IF(Deník!$Y42=Statistika!$F$90,Deník!$W42,""),"")</f>
        <v/>
      </c>
      <c r="GG42" s="233" t="str">
        <f>IF(Deník!$W42&lt;&gt;"",IF(Deník!$Y42=Statistika!$F$91,Deník!$W42,""),"")</f>
        <v/>
      </c>
      <c r="GH42" s="233"/>
      <c r="GI42" s="233" t="str">
        <f>IF(Deník!$W42&lt;&gt;"",IF(Deník!$AB42=Statistika!$L$100,Deník!$W42,""),"")</f>
        <v/>
      </c>
      <c r="GJ42" s="233" t="str">
        <f>IF(Deník!$W42&lt;&gt;"",IF(Deník!$AB42=Statistika!$L$101,Deník!$W42,""),"")</f>
        <v/>
      </c>
      <c r="GK42" s="233">
        <f>IF(Deník!$W42&lt;&gt;"",IF(Deník!$AB42=Statistika!$L$102,Deník!$W42,""),"")</f>
        <v>9.9499999999999993</v>
      </c>
      <c r="GL42" s="233" t="str">
        <f>IF(Deník!$W42&lt;&gt;"",IF(Deník!$AB42=Statistika!$L$103,Deník!$W42,""),"")</f>
        <v/>
      </c>
      <c r="GM42" s="233" t="str">
        <f>IF(Deník!$W42&lt;&gt;"",IF(Deník!$AB42=Statistika!$L$104,Deník!$W42,""),"")</f>
        <v/>
      </c>
      <c r="GN42" s="233" t="str">
        <f>IF(Deník!$W42&lt;&gt;"",IF(Deník!$AB42=Statistika!$L$105,Deník!$W42,""),"")</f>
        <v/>
      </c>
      <c r="GO42" s="233" t="str">
        <f>IF(Deník!$W42&lt;&gt;"",IF(Deník!$AB42=Statistika!$L$106,Deník!$W42,""),"")</f>
        <v/>
      </c>
      <c r="GP42" s="233" t="str">
        <f>IF(Deník!$W42&lt;&gt;"",IF(Deník!$AB42=Statistika!$L$107,Deník!$W42,""),"")</f>
        <v/>
      </c>
      <c r="GQ42" s="233" t="str">
        <f>IF(Deník!$W42&lt;&gt;"",IF(Deník!$AB42=Statistika!$L$108,Deník!$W42,""),"")</f>
        <v/>
      </c>
      <c r="GS42" s="233" t="str">
        <f>IF(Deník!$W42&lt;0,IF(Deník!$AC42=Statistika!$F$117,Deník!$W42,""),"")</f>
        <v/>
      </c>
      <c r="GT42" s="233" t="str">
        <f>IF(Deník!$W42&lt;0,IF(Deník!$AC42=Statistika!$F$118,Deník!$W42,""),"")</f>
        <v/>
      </c>
      <c r="GU42" s="233" t="str">
        <f>IF(Deník!$W42&lt;0,IF(Deník!$AC42=Statistika!$F$119,Deník!$W42,""),"")</f>
        <v/>
      </c>
      <c r="GV42" s="233" t="str">
        <f>IF(Deník!$W42&lt;0,IF(Deník!$AC42=Statistika!$F$120,Deník!$W42,""),"")</f>
        <v/>
      </c>
      <c r="GW42" s="233" t="str">
        <f>IF(Deník!$W42&lt;0,IF(Deník!$AC42=Statistika!$F$121,Deník!$W42,""),"")</f>
        <v/>
      </c>
      <c r="GX42" s="233" t="str">
        <f>IF(Deník!$W42&lt;0,IF(Deník!$AC42=Statistika!$F$122,Deník!$W42,""),"")</f>
        <v/>
      </c>
      <c r="GY42" s="233" t="str">
        <f>IF(Deník!$W42&lt;0,IF(Deník!$AC42=Statistika!$F$123,Deník!$W42,""),"")</f>
        <v/>
      </c>
      <c r="GZ42" s="233" t="str">
        <f>IF(Deník!$W42&lt;0,IF(Deník!$AC42=Statistika!$F$124,Deník!$W42,""),"")</f>
        <v/>
      </c>
      <c r="HA42" s="233" t="str">
        <f>IF(Deník!$W42&lt;0,IF(Deník!$AC42=Statistika!$F$125,Deník!$W42,""),"")</f>
        <v/>
      </c>
      <c r="HC42" s="233" t="str">
        <f>IF(Deník!$W42&lt;0,IF(Deník!$AD42=Statistika!$F$133,Deník!$W42,""),"")</f>
        <v/>
      </c>
      <c r="HD42" s="233" t="str">
        <f>IF(Deník!$W42&lt;0,IF(Deník!$AD42=Statistika!$F$134,Deník!$W42,""),"")</f>
        <v/>
      </c>
      <c r="HE42" s="233" t="str">
        <f>IF(Deník!$W42&lt;0,IF(Deník!$AD42=Statistika!$F$135,Deník!$W42,""),"")</f>
        <v/>
      </c>
      <c r="HF42" s="233" t="str">
        <f>IF(Deník!$W42&lt;0,IF(Deník!$AD42=Statistika!$F$136,Deník!$W42,""),"")</f>
        <v/>
      </c>
      <c r="HG42" s="233" t="str">
        <f>IF(Deník!$W42&lt;0,IF(Deník!$AD42=Statistika!$F$137,Deník!$W42,""),"")</f>
        <v/>
      </c>
      <c r="ID42" s="8">
        <f>Tabulka4[[#This Row],[Sloupec3]]</f>
        <v>42198</v>
      </c>
      <c r="IE42" s="17" t="str">
        <f>IF(AND([1]Deník!$C42&gt;='[1]Měsíční shrnutí'!$D$1,[1]Deník!$C42&lt;='[1]Měsíční shrnutí'!$F$1),[1]Deník!$X42,"")</f>
        <v/>
      </c>
    </row>
    <row r="43" spans="1:241">
      <c r="A43" s="8">
        <f>Deník!C44</f>
        <v>42198</v>
      </c>
      <c r="B43" s="50">
        <f>Deník!R44</f>
        <v>-22.000000000000455</v>
      </c>
      <c r="C43" s="102" t="str">
        <f>IF(AND(Deník!R44&gt;1,Deník!R44&lt;&gt;""),1,"")</f>
        <v/>
      </c>
      <c r="D43" s="102">
        <f>IF(AND(Deník!R44&lt;=0,Deník!R44&lt;&gt;""),1,"")</f>
        <v>1</v>
      </c>
      <c r="E43" s="103" t="str">
        <f>IF(AND(Deník!R44&gt;=0,Deník!R44&lt;=1),1,"")</f>
        <v/>
      </c>
      <c r="F43" s="79">
        <f>IF(Deník!R44&lt;&gt;"",Deník!R44+F42,"")</f>
        <v>-153.8999999999931</v>
      </c>
      <c r="G43" s="85"/>
      <c r="H43" s="54" t="str">
        <f>IF(MONTH(Deník!$C43)=H$2,IF(AND(Deník!$R43&gt;=0,Deník!$R43&lt;=1),"BE",Deník!$R43),"")</f>
        <v/>
      </c>
      <c r="I43" s="11" t="str">
        <f>IF(MONTH(Deník!$C43)=I$2,IF(AND(Deník!$R43&gt;=0,Deník!$R43&lt;=1),"BE",Deník!$R43),"")</f>
        <v/>
      </c>
      <c r="J43" s="11" t="str">
        <f>IF(MONTH(Deník!$C43)=J$2,IF(AND(Deník!$R43&gt;=0,Deník!$R43&lt;=1),"BE",Deník!$R43),"")</f>
        <v/>
      </c>
      <c r="K43" s="11" t="str">
        <f>IF(MONTH(Deník!$C43)=K$2,IF(AND(Deník!$R43&gt;=0,Deník!$R43&lt;=1),"BE",Deník!$R43),"")</f>
        <v/>
      </c>
      <c r="L43" s="11" t="str">
        <f>IF(MONTH(Deník!$C43)=L$2,IF(AND(Deník!$R43&gt;=0,Deník!$R43&lt;=1),"BE",Deník!$R43),"")</f>
        <v/>
      </c>
      <c r="M43" s="11" t="str">
        <f>IF(MONTH(Deník!$C43)=M$2,IF(AND(Deník!$R43&gt;=0,Deník!$R43&lt;=1),"BE",Deník!$R43),"")</f>
        <v/>
      </c>
      <c r="N43" s="11" t="str">
        <f>IF(MONTH(Deník!$C43)=N$2,IF(AND(Deník!$R43&gt;=0,Deník!$R43&lt;=1),"BE",Deník!$R43),"")</f>
        <v>BE</v>
      </c>
      <c r="O43" s="11" t="str">
        <f>IF(MONTH(Deník!$C43)=O$2,IF(AND(Deník!$R43&gt;=0,Deník!$R43&lt;=1),"BE",Deník!$R43),"")</f>
        <v/>
      </c>
      <c r="P43" s="11" t="str">
        <f>IF(MONTH(Deník!$C43)=P$2,IF(AND(Deník!$R43&gt;=0,Deník!$R43&lt;=1),"BE",Deník!$R43),"")</f>
        <v/>
      </c>
      <c r="Q43" s="11" t="str">
        <f>IF(MONTH(Deník!$C43)=Q$2,IF(AND(Deník!$R43&gt;=0,Deník!$R43&lt;=1),"BE",Deník!$R43),"")</f>
        <v/>
      </c>
      <c r="R43" s="11" t="str">
        <f>IF(MONTH(Deník!$C43)=R$2,IF(AND(Deník!$R43&gt;=0,Deník!$R43&lt;=1),"BE",Deník!$R43),"")</f>
        <v/>
      </c>
      <c r="S43" s="57" t="str">
        <f>IF(MONTH(Deník!$C43)=S$2,IF(AND(Deník!$R43&gt;=0,Deník!$R43&lt;=1),"BE",Deník!$R43),"")</f>
        <v/>
      </c>
      <c r="U43" s="12"/>
      <c r="V43" s="12"/>
      <c r="X43" s="600" t="str">
        <f>IF(Deník!$R43&lt;&gt;"",IF(Deník!$B43=Statistika!$F$63,IF(AND(Deník!$R43&gt;=0,Deník!$R43&lt;=1),"BE",Deník!$R43),""),"")</f>
        <v/>
      </c>
      <c r="Y43" s="13" t="str">
        <f>IF(Deník!$R43&lt;&gt;"",IF(Deník!$B43=Statistika!$F$64,IF(AND(Deník!$R43&gt;=0,Deník!$R43&lt;=1),"BE",Deník!$R43),""),"")</f>
        <v>BE</v>
      </c>
      <c r="Z43" s="13" t="str">
        <f>IF(Deník!$R43&lt;&gt;"",IF(Deník!$B43=Statistika!$F$65,IF(AND(Deník!$R43&gt;=0,Deník!$R43&lt;=1),"BE",Deník!$R43),""),"")</f>
        <v/>
      </c>
      <c r="AA43" s="13" t="str">
        <f>IF(Deník!$R43&lt;&gt;"",IF(Deník!$B43=Statistika!$F$66,IF(AND(Deník!$R43&gt;=0,Deník!$R43&lt;=1),"BE",Deník!$R43),""),"")</f>
        <v/>
      </c>
      <c r="AB43" s="13" t="str">
        <f>IF(Deník!$R43&lt;&gt;"",IF(Deník!$B43=Statistika!$F$67,IF(AND(Deník!$R43&gt;=0,Deník!$R43&lt;=1),"BE",Deník!$R43),""),"")</f>
        <v/>
      </c>
      <c r="AC43" s="13" t="str">
        <f>IF(Deník!$R43&lt;&gt;"",IF(Deník!$B43=Statistika!$F$68,IF(AND(Deník!$R43&gt;=0,Deník!$R43&lt;=1),"BE",Deník!$R43),""),"")</f>
        <v/>
      </c>
      <c r="AD43" s="13" t="str">
        <f>IF(Deník!$R43&lt;&gt;"",IF(Deník!$B43=Statistika!$F$69,IF(AND(Deník!$R43&gt;=0,Deník!$R43&lt;=1),"BE",Deník!$R43),""),"")</f>
        <v/>
      </c>
      <c r="AE43" s="601" t="str">
        <f>IF(Deník!$R43&lt;&gt;"",IF(Deník!$B43=Statistika!$F$70,IF(AND(Deník!$R43&gt;=0,Deník!$R43&lt;=1),"BE",Deník!$R43),""),"")</f>
        <v/>
      </c>
      <c r="AF43" s="90"/>
      <c r="AG43" s="63" t="str">
        <f>IF(Deník!$R43&lt;&gt;"",IF(Deník!$J43="L",IF(AND(Deník!$R43&gt;=0,Deník!$R43&lt;=1),"BE",Deník!$R43),""),"")</f>
        <v/>
      </c>
      <c r="AH43" s="13" t="str">
        <f>IF(Deník!$R43&lt;&gt;"",IF(Deník!$J43="S",IF(AND(Deník!$R43&gt;=0,Deník!$R43&lt;=1),"BE",Deník!$R43),""),"")</f>
        <v>BE</v>
      </c>
      <c r="AI43" s="95"/>
      <c r="AJ43" s="71">
        <f>IF(Deník!N44&lt;&gt;"",Deník!N44*-1,"")</f>
        <v>-21.199999999998909</v>
      </c>
      <c r="AK43" s="88"/>
      <c r="AL43" s="63" t="str">
        <f>IF(WEEKDAY(Deník!$C43,2)=1,IF(AND(Deník!$R43&gt;=0,Deník!$R43&lt;=1),"BE",Deník!$R43),"")</f>
        <v>BE</v>
      </c>
      <c r="AM43" s="13" t="str">
        <f>IF(WEEKDAY(Deník!$C43,2)=2,IF(AND(Deník!$R43&gt;=0,Deník!$R43&lt;=1),"BE",Deník!$R43),"")</f>
        <v/>
      </c>
      <c r="AN43" s="13" t="str">
        <f>IF(WEEKDAY(Deník!$C43,2)=3,IF(AND(Deník!$R43&gt;=0,Deník!$R43&lt;=1),"BE",Deník!$R43),"")</f>
        <v/>
      </c>
      <c r="AO43" s="13" t="str">
        <f>IF(WEEKDAY(Deník!$C43,2)=4,IF(AND(Deník!$R43&gt;=0,Deník!$R43&lt;=1),"BE",Deník!$R43),"")</f>
        <v/>
      </c>
      <c r="AP43" s="60" t="str">
        <f>IF(WEEKDAY(Deník!$C43,2)=5,IF(AND(Deník!$R43&gt;=0,Deník!$R43&lt;=1),"BE",Deník!$R43),"")</f>
        <v/>
      </c>
      <c r="AQ43" s="99"/>
      <c r="AR43" s="100">
        <f>Deník!D43</f>
        <v>0.40277777777777773</v>
      </c>
      <c r="AS43" s="63" t="str">
        <f>IF(Deník!$D43&lt;&gt;"",IF(AND(Deník!$D43&gt;=AS$2,Deník!$D43&lt;=AS$3),IF(AND(Deník!$R43&gt;=0,Deník!$R43&lt;=1),"BE",Deník!$R43),""),"")</f>
        <v/>
      </c>
      <c r="AT43" s="63" t="str">
        <f>IF(Deník!$D43&lt;&gt;"",IF(AND(Deník!$D43&gt;=AT$2,Deník!$D43&lt;=AT$3),IF(AND(Deník!$R43&gt;=0,Deník!$R43&lt;=1),"BE",Deník!$R43),""),"")</f>
        <v/>
      </c>
      <c r="AU43" s="63" t="str">
        <f>IF(Deník!$D43&lt;&gt;"",IF(AND(Deník!$D43&gt;=AU$2,Deník!$D43&lt;=AU$3),IF(AND(Deník!$R43&gt;=0,Deník!$R43&lt;=1),"BE",Deník!$R43),""),"")</f>
        <v/>
      </c>
      <c r="AV43" s="63" t="str">
        <f>IF(Deník!$D43&lt;&gt;"",IF(AND(Deník!$D43&gt;=AV$2,Deník!$D43&lt;=AV$3),IF(AND(Deník!$R43&gt;=0,Deník!$R43&lt;=1),"BE",Deník!$R43),""),"")</f>
        <v/>
      </c>
      <c r="AW43" s="63" t="str">
        <f>IF(Deník!$D43&lt;&gt;"",IF(AND(Deník!$D43&gt;=AW$2,Deník!$D43&lt;=AW$3),IF(AND(Deník!$R43&gt;=0,Deník!$R43&lt;=1),"BE",Deník!$R43),""),"")</f>
        <v>BE</v>
      </c>
      <c r="AX43" s="63" t="str">
        <f>IF(Deník!$D43&lt;&gt;"",IF(AND(Deník!$D43&gt;=AX$2,Deník!$D43&lt;=AX$3),IF(AND(Deník!$R43&gt;=0,Deník!$R43&lt;=1),"BE",Deník!$R43),""),"")</f>
        <v/>
      </c>
      <c r="AY43" s="63" t="str">
        <f>IF(Deník!$D43&lt;&gt;"",IF(AND(Deník!$D43&gt;=AY$2,Deník!$D43&lt;=AY$3),IF(AND(Deník!$R43&gt;=0,Deník!$R43&lt;=1),"BE",Deník!$R43),""),"")</f>
        <v/>
      </c>
      <c r="AZ43" s="63" t="str">
        <f>IF(Deník!$D43&lt;&gt;"",IF(AND(Deník!$D43&gt;=AZ$2,Deník!$D43&lt;=AZ$3),IF(AND(Deník!$R43&gt;=0,Deník!$R43&lt;=1),"BE",Deník!$R43),""),"")</f>
        <v/>
      </c>
      <c r="BA43" s="63" t="str">
        <f>IF(Deník!$D43&lt;&gt;"",IF(AND(Deník!$D43&gt;=BA$2,Deník!$D43&lt;=BA$3),IF(AND(Deník!$R43&gt;=0,Deník!$R43&lt;=1),"BE",Deník!$R43),""),"")</f>
        <v/>
      </c>
      <c r="BB43" s="63" t="str">
        <f>IF(Deník!$D43&lt;&gt;"",IF(AND(Deník!$D43&gt;=BB$2,Deník!$D43&lt;=BB$3),IF(AND(Deník!$R43&gt;=0,Deník!$R43&lt;=1),"BE",Deník!$R43),""),"")</f>
        <v/>
      </c>
      <c r="BC43" s="71" t="str">
        <f>IF(Deník!$D43&lt;&gt;"",IF(AND(Deník!$D43&gt;=BC$2,Deník!$D43&lt;=BC$3),IF(AND(Deník!$R43&gt;=0,Deník!$R43&lt;=1),"BE",Deník!$R43),""),"")</f>
        <v/>
      </c>
      <c r="BD43" s="20">
        <f>IF(Deník!$J44="S",(Deník!$M44-Deník!$K44),IF(Deník!$J44="L",(Deník!$K44-Deník!$M44),""))</f>
        <v>2.1199999999998909</v>
      </c>
      <c r="BE43" s="20">
        <f>IF(Deník!$J44="S",(Deník!$K44-Deník!$O44),IF(Deník!$J44="L",(Deník!$O44-Deník!$K44),""))</f>
        <v>3.1700000000000728</v>
      </c>
      <c r="BF43" s="20">
        <f>IF(Deník!$J44="S",(Deník!$K44-Deník!$L44),IF(Deník!$J44="L",(Deník!$L44-Deník!$K44),""))</f>
        <v>-2.2000000000000455</v>
      </c>
      <c r="BG43" s="20">
        <f>IF(Deník!$J44="S",(Deník!$K44-Deník!$S44),IF(Deník!$J44="L",(Deník!$S44-Deník!$K44),""))</f>
        <v>-6.2000000000000455</v>
      </c>
      <c r="BH43" s="20">
        <f>IF(Deník!$J44="S",(Deník!$K44-Deník!$U44),IF(Deník!$J44="L",(Deník!$U44-Deník!$K44),""))</f>
        <v>0.92000000000007276</v>
      </c>
      <c r="BI43" s="20" t="str">
        <f>IF(Deník!$R43&gt;1,Deník!$R43,"")</f>
        <v/>
      </c>
      <c r="BJ43" s="20" t="str">
        <f>IF(Deník!$R43&lt;0,Deník!$R43,"")</f>
        <v/>
      </c>
      <c r="BK43" s="17"/>
      <c r="BM43" s="233" t="str">
        <f>IF(Deník!$R43&lt;&gt;"",IF(Deník!$Y43=Statistika!$F$78,IF(AND(Deník!$R43&gt;=0,Deník!$R43&lt;=1),"BE",Deník!$R43),""),"")</f>
        <v/>
      </c>
      <c r="BN43" s="233" t="str">
        <f>IF(Deník!$R43&lt;&gt;"",IF(Deník!$Y43=Statistika!$F$79,IF(AND(Deník!$R43&gt;=0,Deník!$R43&lt;=1),"BE",Deník!$R43),""),"")</f>
        <v/>
      </c>
      <c r="BO43" s="233" t="str">
        <f>IF(Deník!$R43&lt;&gt;"",IF(Deník!$Y43=Statistika!$F$80,IF(AND(Deník!$R43&gt;=0,Deník!$R43&lt;=1),"BE",Deník!$R43),""),"")</f>
        <v/>
      </c>
      <c r="BP43" s="233" t="str">
        <f>IF(Deník!$R43&lt;&gt;"",IF(Deník!$Y43=Statistika!$F$81,IF(AND(Deník!$R43&gt;=0,Deník!$R43&lt;=1),"BE",Deník!$R43),""),"")</f>
        <v/>
      </c>
      <c r="BQ43" s="233" t="str">
        <f>IF(Deník!$R43&lt;&gt;"",IF(Deník!$Y43=Statistika!$F$82,IF(AND(Deník!$R43&gt;=0,Deník!$R43&lt;=1),"BE",Deník!$R43),""),"")</f>
        <v/>
      </c>
      <c r="BR43" s="233" t="str">
        <f>IF(Deník!$R43&lt;&gt;"",IF(Deník!$Y43=Statistika!$F$83,IF(AND(Deník!$R43&gt;=0,Deník!$R43&lt;=1),"BE",Deník!$R43),""),"")</f>
        <v/>
      </c>
      <c r="BS43" s="233" t="str">
        <f>IF(Deník!$R43&lt;&gt;"",IF(Deník!$Y43=Statistika!$F$84,IF(AND(Deník!$R43&gt;=0,Deník!$R43&lt;=1),"BE",Deník!$R43),""),"")</f>
        <v/>
      </c>
      <c r="BT43" s="233" t="str">
        <f>IF(Deník!$R43&lt;&gt;"",IF(Deník!$Y43=Statistika!$F$85,IF(AND(Deník!$R43&gt;=0,Deník!$R43&lt;=1),"BE",Deník!$R43),""),"")</f>
        <v/>
      </c>
      <c r="BU43" s="233" t="str">
        <f>IF(Deník!$R43&lt;&gt;"",IF(Deník!$Y43=Statistika!$F$86,IF(AND(Deník!$R43&gt;=0,Deník!$R43&lt;=1),"BE",Deník!$R43),""),"")</f>
        <v/>
      </c>
      <c r="BV43" s="233" t="str">
        <f>IF(Deník!$R43&lt;&gt;"",IF(Deník!$Y43=Statistika!$F$87,IF(AND(Deník!$R43&gt;=0,Deník!$R43&lt;=1),"BE",Deník!$R43),""),"")</f>
        <v/>
      </c>
      <c r="BW43" s="233" t="str">
        <f>IF(Deník!$R43&lt;&gt;"",IF(Deník!$Y43=Statistika!$F$88,IF(AND(Deník!$R43&gt;=0,Deník!$R43&lt;=1),"BE",Deník!$R43),""),"")</f>
        <v/>
      </c>
      <c r="BX43" s="233" t="str">
        <f>IF(Deník!$R43&lt;&gt;"",IF(Deník!$Y43=Statistika!$F$89,IF(AND(Deník!$R43&gt;=0,Deník!$R43&lt;=1),"BE",Deník!$R43),""),"")</f>
        <v/>
      </c>
      <c r="BY43" s="233" t="str">
        <f>IF(Deník!$R43&lt;&gt;"",IF(Deník!$Y43=Statistika!$F$90,IF(AND(Deník!$R43&gt;=0,Deník!$R43&lt;=1),"BE",Deník!$R43),""),"")</f>
        <v/>
      </c>
      <c r="BZ43" s="233" t="str">
        <f>IF(Deník!$R43&lt;&gt;"",IF(Deník!$Y43=Statistika!$F$91,IF(AND(Deník!$R43&gt;=0,Deník!$R43&lt;=1),"BE",Deník!$R43),""),"")</f>
        <v>BE</v>
      </c>
      <c r="CA43" s="233"/>
      <c r="CB43" s="233" t="str">
        <f>IF(Deník!$R43&lt;&gt;"",IF(Deník!$AB43="SL",IF(AND(Deník!$R43&gt;=0,Deník!$R43&lt;=1),"BE",Deník!$R43),""),"")</f>
        <v>BE</v>
      </c>
      <c r="CC43" s="233" t="str">
        <f>IF(Deník!$R43&lt;&gt;"",IF(Deník!$AB43="BE10",IF(AND(Deník!$R43&gt;=0,Deník!$R43&lt;=1),"BE",Deník!$R43),""),"")</f>
        <v/>
      </c>
      <c r="CD43" s="233" t="str">
        <f>IF(Deník!$R43&lt;&gt;"",IF(Deník!$AB43="BE15",IF(AND(Deník!$R43&gt;=0,Deník!$R43&lt;=1),"BE",Deník!$R43),""),"")</f>
        <v/>
      </c>
      <c r="CE43" s="233" t="str">
        <f>IF(Deník!$R43&lt;&gt;"",IF(Deník!$AB43="BE20",IF(AND(Deník!$R43&gt;=0,Deník!$R43&lt;=1),"BE",Deník!$R43),""),"")</f>
        <v/>
      </c>
      <c r="CF43" s="233" t="str">
        <f>IF(Deník!$R43&lt;&gt;"",IF(Deník!$AB43="TP1",IF(AND(Deník!$R43&gt;=0,Deník!$R43&lt;=1),"BE",Deník!$R43),""),"")</f>
        <v/>
      </c>
      <c r="CG43" s="233" t="str">
        <f>IF(Deník!$R43&lt;&gt;"",IF(Deník!$AB43="TP2",IF(AND(Deník!$R43&gt;=0,Deník!$R43&lt;=1),"BE",Deník!$R43),""),"")</f>
        <v/>
      </c>
      <c r="CH43" s="233" t="str">
        <f>IF(Deník!$R43&lt;&gt;"",IF(Deník!$AB43="TP3",IF(AND(Deník!$R43&gt;=0,Deník!$R43&lt;=1),"BE",Deník!$R43),""),"")</f>
        <v/>
      </c>
      <c r="CI43" s="233" t="str">
        <f>IF(Deník!$R43&lt;&gt;"",IF(Deník!$AB43="Trailing SL",IF(AND(Deník!$R43&gt;=0,Deník!$R43&lt;=1),"BE",Deník!$R43),""),"")</f>
        <v/>
      </c>
      <c r="CJ43" s="233" t="str">
        <f>IF(Deník!$R43&lt;&gt;"",IF(Deník!$AB43="Manual",IF(AND(Deník!$R43&gt;=0,Deník!$R43&lt;=1),"BE",Deník!$R43),""),"")</f>
        <v/>
      </c>
      <c r="CK43" s="233"/>
      <c r="CL43" s="233" t="str">
        <f>IF(Deník!$R43&lt;0,IF(Deník!$AC43=Statistika!$F$117,Deník!$R43,""),"")</f>
        <v/>
      </c>
      <c r="CM43" s="233" t="str">
        <f>IF(Deník!$R43&lt;0,IF(Deník!$AC43=Statistika!$F$118,Deník!$R43,""),"")</f>
        <v/>
      </c>
      <c r="CN43" s="233" t="str">
        <f>IF(Deník!$R43&lt;0,IF(Deník!$AC43=Statistika!$F$119,Deník!$R43,""),"")</f>
        <v/>
      </c>
      <c r="CO43" s="233" t="str">
        <f>IF(Deník!$R43&lt;0,IF(Deník!$AC43=Statistika!$F$120,Deník!$R43,""),"")</f>
        <v/>
      </c>
      <c r="CP43" s="233" t="str">
        <f>IF(Deník!$R43&lt;0,IF(Deník!$AC43=Statistika!$F$121,Deník!$R43,""),"")</f>
        <v/>
      </c>
      <c r="CQ43" s="233" t="str">
        <f>IF(Deník!$R43&lt;0,IF(Deník!$AC43=Statistika!$F$122,Deník!$R43,""),"")</f>
        <v/>
      </c>
      <c r="CR43" s="233" t="str">
        <f>IF(Deník!$R43&lt;0,IF(Deník!$AC43=Statistika!$F$123,Deník!$R43,""),"")</f>
        <v/>
      </c>
      <c r="CS43" s="233" t="str">
        <f>IF(Deník!$R43&lt;0,IF(Deník!$AC43=Statistika!$F$124,Deník!$R43,""),"")</f>
        <v/>
      </c>
      <c r="CT43" s="233" t="str">
        <f>IF(Deník!$R43&lt;0,IF(Deník!$AC43=Statistika!$F$125,Deník!$R43,""),"")</f>
        <v/>
      </c>
      <c r="CU43" s="233"/>
      <c r="CV43" s="233" t="str">
        <f>IF(Deník!$R43&lt;0,IF(Deník!$AD43=$CV$2,Deník!$R43,""),"")</f>
        <v/>
      </c>
      <c r="CW43" s="233" t="str">
        <f>IF(Deník!$R43&lt;0,IF(Deník!$AD43=$CW$2,Deník!$R43,""),"")</f>
        <v/>
      </c>
      <c r="CX43" s="233" t="str">
        <f>IF(Deník!$R43&lt;0,IF(Deník!$AD43=$CX$2,Deník!$R43,""),"")</f>
        <v/>
      </c>
      <c r="CY43" s="233" t="str">
        <f>IF(Deník!$R43&lt;0,IF(Deník!$AD43=$CY$2,Deník!$R43,""),"")</f>
        <v/>
      </c>
      <c r="CZ43" s="233" t="str">
        <f>IF(Deník!$R43&lt;0,IF(Deník!$AD43=$CZ$2,Deník!$R43,""),"")</f>
        <v/>
      </c>
      <c r="DL43" s="221">
        <f t="shared" si="5"/>
        <v>93917.669999999984</v>
      </c>
      <c r="DM43" s="220">
        <f t="shared" si="3"/>
        <v>-6.0823300000000136E-2</v>
      </c>
      <c r="DO43" s="50">
        <f>Deník!W44</f>
        <v>-269.83</v>
      </c>
      <c r="DP43" s="102" t="str">
        <f>IF(AND(Deník!W44&gt;0),1,"")</f>
        <v/>
      </c>
      <c r="DQ43" s="102">
        <f>IF(AND(Deník!W44&lt;=0),1,"")</f>
        <v>1</v>
      </c>
      <c r="DR43" s="227"/>
      <c r="DS43" s="228"/>
      <c r="DT43" s="85"/>
      <c r="DU43" s="54" t="str">
        <f>IF(MONTH(Deník!$C43)=DU$2,Deník!$W43,"")</f>
        <v/>
      </c>
      <c r="DV43" s="222" t="str">
        <f>IF(MONTH(Deník!$C43)=DV$2,Deník!$W43,"")</f>
        <v/>
      </c>
      <c r="DW43" s="222" t="str">
        <f>IF(MONTH(Deník!$C43)=DW$2,Deník!$W43,"")</f>
        <v/>
      </c>
      <c r="DX43" s="222" t="str">
        <f>IF(MONTH(Deník!$C43)=DX$2,Deník!$W43,"")</f>
        <v/>
      </c>
      <c r="DY43" s="222" t="str">
        <f>IF(MONTH(Deník!$C43)=DY$2,Deník!$W43,"")</f>
        <v/>
      </c>
      <c r="DZ43" s="222" t="str">
        <f>IF(MONTH(Deník!$C43)=DZ$2,Deník!$W43,"")</f>
        <v/>
      </c>
      <c r="EA43" s="222">
        <f>IF(MONTH(Deník!$C43)=EA$2,Deník!$W43,"")</f>
        <v>24.49</v>
      </c>
      <c r="EB43" s="222" t="str">
        <f>IF(MONTH(Deník!$C43)=EB$2,Deník!$W43,"")</f>
        <v/>
      </c>
      <c r="EC43" s="222" t="str">
        <f>IF(MONTH(Deník!$C43)=EC$2,Deník!$W43,"")</f>
        <v/>
      </c>
      <c r="ED43" s="222" t="str">
        <f>IF(MONTH(Deník!$C43)=ED$2,Deník!$W43,"")</f>
        <v/>
      </c>
      <c r="EE43" s="222" t="str">
        <f>IF(MONTH(Deník!$C43)=EE$2,Deník!$W43,"")</f>
        <v/>
      </c>
      <c r="EF43" s="222" t="str">
        <f>IF(MONTH(Deník!$C43)=EF$2,Deník!$W43,"")</f>
        <v/>
      </c>
      <c r="EI43" s="600" t="str">
        <f>IF(Deník!$W43&lt;&gt;"",IF(Deník!$B43=Statistika!$F$63,Deník!$W43,""),"")</f>
        <v/>
      </c>
      <c r="EJ43" s="13">
        <f>IF(Deník!$W43&lt;&gt;"",IF(Deník!$B43=Statistika!$F$64,Deník!$W43,""),"")</f>
        <v>24.49</v>
      </c>
      <c r="EK43" s="13" t="str">
        <f>IF(Deník!$W43&lt;&gt;"",IF(Deník!$B43=Statistika!$F$65,Deník!$W43,""),"")</f>
        <v/>
      </c>
      <c r="EL43" s="13" t="str">
        <f>IF(Deník!$W43&lt;&gt;"",IF(Deník!$B43=Statistika!$F$66,Deník!$W43,""),"")</f>
        <v/>
      </c>
      <c r="EM43" s="13" t="str">
        <f>IF(Deník!$W43&lt;&gt;"",IF(Deník!$B43=Statistika!$F$67,Deník!$W43,""),"")</f>
        <v/>
      </c>
      <c r="EN43" s="13" t="str">
        <f>IF(Deník!$W43&lt;&gt;"",IF(Deník!$B43=Statistika!$F$68,Deník!$W43,""),"")</f>
        <v/>
      </c>
      <c r="EO43" s="13" t="str">
        <f>IF(Deník!$W43&lt;&gt;"",IF(Deník!$B43=Statistika!$F$69,Deník!$W43,""),"")</f>
        <v/>
      </c>
      <c r="EP43" s="601" t="str">
        <f>IF(Deník!$W43&lt;&gt;"",IF(Deník!$B43=Statistika!$F$70,Deník!$W43,""),"")</f>
        <v/>
      </c>
      <c r="EQ43" s="90"/>
      <c r="ER43" s="63" t="str">
        <f>IF(Deník!$W43&lt;&gt;"",IF(Deník!$J43="L",Deník!$W43,""),"")</f>
        <v/>
      </c>
      <c r="ES43" s="13">
        <f>IF(Deník!$W43&lt;&gt;"",IF(Deník!$J43="S",Deník!$W43,""),"")</f>
        <v>24.49</v>
      </c>
      <c r="ET43" s="95"/>
      <c r="EU43" s="88"/>
      <c r="EV43" s="63">
        <f>IF(WEEKDAY(Deník!$C43,2)=1,Deník!$W43,"")</f>
        <v>24.49</v>
      </c>
      <c r="EW43" s="13" t="str">
        <f>IF(WEEKDAY(Deník!$C43,2)=2,Deník!$W43,"")</f>
        <v/>
      </c>
      <c r="EX43" s="13" t="str">
        <f>IF(WEEKDAY(Deník!$C43,2)=3,Deník!$W43,"")</f>
        <v/>
      </c>
      <c r="EY43" s="13" t="str">
        <f>IF(WEEKDAY(Deník!$C43,2)=4,Deník!$W43,"")</f>
        <v/>
      </c>
      <c r="EZ43" s="60" t="str">
        <f>IF(WEEKDAY(Deník!$C43,2)=5,Deník!$W43,"")</f>
        <v/>
      </c>
      <c r="FA43" s="99"/>
      <c r="FB43" s="100">
        <f>Deník!D43</f>
        <v>0.40277777777777773</v>
      </c>
      <c r="FC43" s="63" t="str">
        <f>IF($FB43&lt;&gt;"",IF(AND($FB43&gt;=FC$2,$FB43&lt;=FC$3),Deník!$W43,""))</f>
        <v/>
      </c>
      <c r="FD43" s="63" t="str">
        <f>IF($FB43&lt;&gt;"",IF(AND($FB43&gt;=FD$2,$FB43&lt;=FD$3),Deník!$W43,""))</f>
        <v/>
      </c>
      <c r="FE43" s="63" t="str">
        <f>IF($FB43&lt;&gt;"",IF(AND($FB43&gt;=FE$2,$FB43&lt;=FE$3),Deník!$W43,""))</f>
        <v/>
      </c>
      <c r="FF43" s="63" t="str">
        <f>IF($FB43&lt;&gt;"",IF(AND($FB43&gt;=FF$2,$FB43&lt;=FF$3),Deník!$W43,""))</f>
        <v/>
      </c>
      <c r="FG43" s="63">
        <f>IF($FB43&lt;&gt;"",IF(AND($FB43&gt;=FG$2,$FB43&lt;=FG$3),Deník!$W43,""))</f>
        <v>24.49</v>
      </c>
      <c r="FH43" s="63" t="str">
        <f>IF($FB43&lt;&gt;"",IF(AND($FB43&gt;=FH$2,$FB43&lt;=FH$3),Deník!$W43,""))</f>
        <v/>
      </c>
      <c r="FI43" s="63" t="str">
        <f>IF($FB43&lt;&gt;"",IF(AND($FB43&gt;=FI$2,$FB43&lt;=FI$3),Deník!$W43,""))</f>
        <v/>
      </c>
      <c r="FJ43" s="63" t="str">
        <f>IF($FB43&lt;&gt;"",IF(AND($FB43&gt;=FJ$2,$FB43&lt;=FJ$3),Deník!$W43,""))</f>
        <v/>
      </c>
      <c r="FK43" s="63" t="str">
        <f>IF($FB43&lt;&gt;"",IF(AND($FB43&gt;=FK$2,$FB43&lt;=FK$3),Deník!$W43,""))</f>
        <v/>
      </c>
      <c r="FL43" s="63" t="str">
        <f>IF($FB43&lt;&gt;"",IF(AND($FB43&gt;=FL$2,$FB43&lt;=FL$3),Deník!$W43,""))</f>
        <v/>
      </c>
      <c r="FM43" s="63" t="str">
        <f>IF($FB43&lt;&gt;"",IF(AND($FB43&gt;=FM$2,$FB43&lt;=FM$3),Deník!$W43,""))</f>
        <v/>
      </c>
      <c r="FN43" s="13"/>
      <c r="FO43" s="20">
        <f>IF(Deník!$W43&gt;1,Deník!$W43,"")</f>
        <v>24.49</v>
      </c>
      <c r="FP43" s="20" t="str">
        <f>IF(Deník!$W43&lt;0,Deník!$W43,"")</f>
        <v/>
      </c>
      <c r="FQ43" s="17"/>
      <c r="FS43" s="233"/>
      <c r="FT43" s="233" t="str">
        <f>IF(Deník!$W43&lt;&gt;"",IF(Deník!$Y43=Statistika!$F$78,Deník!$W43,""),"")</f>
        <v/>
      </c>
      <c r="FU43" s="233" t="str">
        <f>IF(Deník!$W43&lt;&gt;"",IF(Deník!$Y43=Statistika!$F$79,Deník!$W43,""),"")</f>
        <v/>
      </c>
      <c r="FV43" s="233" t="str">
        <f>IF(Deník!$W43&lt;&gt;"",IF(Deník!$Y43=Statistika!$F$80,Deník!$W43,""),"")</f>
        <v/>
      </c>
      <c r="FW43" s="233" t="str">
        <f>IF(Deník!$W43&lt;&gt;"",IF(Deník!$Y43=Statistika!$F$81,Deník!$W43,""),"")</f>
        <v/>
      </c>
      <c r="FX43" s="233" t="str">
        <f>IF(Deník!$W43&lt;&gt;"",IF(Deník!$Y43=Statistika!$F$82,Deník!$W43,""),"")</f>
        <v/>
      </c>
      <c r="FY43" s="233" t="str">
        <f>IF(Deník!$W43&lt;&gt;"",IF(Deník!$Y43=Statistika!$F$83,Deník!$W43,""),"")</f>
        <v/>
      </c>
      <c r="FZ43" s="233" t="str">
        <f>IF(Deník!$W43&lt;&gt;"",IF(Deník!$Y43=Statistika!$F$84,Deník!$W43,""),"")</f>
        <v/>
      </c>
      <c r="GA43" s="233" t="str">
        <f>IF(Deník!$W43&lt;&gt;"",IF(Deník!$Y43=Statistika!$F$85,Deník!$W43,""),"")</f>
        <v/>
      </c>
      <c r="GB43" s="233" t="str">
        <f>IF(Deník!$W43&lt;&gt;"",IF(Deník!$Y43=Statistika!$F$86,Deník!$W43,""),"")</f>
        <v/>
      </c>
      <c r="GC43" s="233" t="str">
        <f>IF(Deník!$W43&lt;&gt;"",IF(Deník!$Y43=Statistika!$F$87,Deník!$W43,""),"")</f>
        <v/>
      </c>
      <c r="GD43" s="233" t="str">
        <f>IF(Deník!$W43&lt;&gt;"",IF(Deník!$Y43=Statistika!$F$88,Deník!$W43,""),"")</f>
        <v/>
      </c>
      <c r="GE43" s="233" t="str">
        <f>IF(Deník!$W43&lt;&gt;"",IF(Deník!$Y43=Statistika!$F$89,Deník!$W43,""),"")</f>
        <v/>
      </c>
      <c r="GF43" s="233" t="str">
        <f>IF(Deník!$W43&lt;&gt;"",IF(Deník!$Y43=Statistika!$F$90,Deník!$W43,""),"")</f>
        <v/>
      </c>
      <c r="GG43" s="233">
        <f>IF(Deník!$W43&lt;&gt;"",IF(Deník!$Y43=Statistika!$F$91,Deník!$W43,""),"")</f>
        <v>24.49</v>
      </c>
      <c r="GH43" s="233"/>
      <c r="GI43" s="233">
        <f>IF(Deník!$W43&lt;&gt;"",IF(Deník!$AB43=Statistika!$L$100,Deník!$W43,""),"")</f>
        <v>24.49</v>
      </c>
      <c r="GJ43" s="233" t="str">
        <f>IF(Deník!$W43&lt;&gt;"",IF(Deník!$AB43=Statistika!$L$101,Deník!$W43,""),"")</f>
        <v/>
      </c>
      <c r="GK43" s="233" t="str">
        <f>IF(Deník!$W43&lt;&gt;"",IF(Deník!$AB43=Statistika!$L$102,Deník!$W43,""),"")</f>
        <v/>
      </c>
      <c r="GL43" s="233" t="str">
        <f>IF(Deník!$W43&lt;&gt;"",IF(Deník!$AB43=Statistika!$L$103,Deník!$W43,""),"")</f>
        <v/>
      </c>
      <c r="GM43" s="233" t="str">
        <f>IF(Deník!$W43&lt;&gt;"",IF(Deník!$AB43=Statistika!$L$104,Deník!$W43,""),"")</f>
        <v/>
      </c>
      <c r="GN43" s="233" t="str">
        <f>IF(Deník!$W43&lt;&gt;"",IF(Deník!$AB43=Statistika!$L$105,Deník!$W43,""),"")</f>
        <v/>
      </c>
      <c r="GO43" s="233" t="str">
        <f>IF(Deník!$W43&lt;&gt;"",IF(Deník!$AB43=Statistika!$L$106,Deník!$W43,""),"")</f>
        <v/>
      </c>
      <c r="GP43" s="233" t="str">
        <f>IF(Deník!$W43&lt;&gt;"",IF(Deník!$AB43=Statistika!$L$107,Deník!$W43,""),"")</f>
        <v/>
      </c>
      <c r="GQ43" s="233" t="str">
        <f>IF(Deník!$W43&lt;&gt;"",IF(Deník!$AB43=Statistika!$L$108,Deník!$W43,""),"")</f>
        <v/>
      </c>
      <c r="GS43" s="233" t="str">
        <f>IF(Deník!$W43&lt;0,IF(Deník!$AC43=Statistika!$F$117,Deník!$W43,""),"")</f>
        <v/>
      </c>
      <c r="GT43" s="233" t="str">
        <f>IF(Deník!$W43&lt;0,IF(Deník!$AC43=Statistika!$F$118,Deník!$W43,""),"")</f>
        <v/>
      </c>
      <c r="GU43" s="233" t="str">
        <f>IF(Deník!$W43&lt;0,IF(Deník!$AC43=Statistika!$F$119,Deník!$W43,""),"")</f>
        <v/>
      </c>
      <c r="GV43" s="233" t="str">
        <f>IF(Deník!$W43&lt;0,IF(Deník!$AC43=Statistika!$F$120,Deník!$W43,""),"")</f>
        <v/>
      </c>
      <c r="GW43" s="233" t="str">
        <f>IF(Deník!$W43&lt;0,IF(Deník!$AC43=Statistika!$F$121,Deník!$W43,""),"")</f>
        <v/>
      </c>
      <c r="GX43" s="233" t="str">
        <f>IF(Deník!$W43&lt;0,IF(Deník!$AC43=Statistika!$F$122,Deník!$W43,""),"")</f>
        <v/>
      </c>
      <c r="GY43" s="233" t="str">
        <f>IF(Deník!$W43&lt;0,IF(Deník!$AC43=Statistika!$F$123,Deník!$W43,""),"")</f>
        <v/>
      </c>
      <c r="GZ43" s="233" t="str">
        <f>IF(Deník!$W43&lt;0,IF(Deník!$AC43=Statistika!$F$124,Deník!$W43,""),"")</f>
        <v/>
      </c>
      <c r="HA43" s="233" t="str">
        <f>IF(Deník!$W43&lt;0,IF(Deník!$AC43=Statistika!$F$125,Deník!$W43,""),"")</f>
        <v/>
      </c>
      <c r="HC43" s="233" t="str">
        <f>IF(Deník!$W43&lt;0,IF(Deník!$AD43=Statistika!$F$133,Deník!$W43,""),"")</f>
        <v/>
      </c>
      <c r="HD43" s="233" t="str">
        <f>IF(Deník!$W43&lt;0,IF(Deník!$AD43=Statistika!$F$134,Deník!$W43,""),"")</f>
        <v/>
      </c>
      <c r="HE43" s="233" t="str">
        <f>IF(Deník!$W43&lt;0,IF(Deník!$AD43=Statistika!$F$135,Deník!$W43,""),"")</f>
        <v/>
      </c>
      <c r="HF43" s="233" t="str">
        <f>IF(Deník!$W43&lt;0,IF(Deník!$AD43=Statistika!$F$136,Deník!$W43,""),"")</f>
        <v/>
      </c>
      <c r="HG43" s="233" t="str">
        <f>IF(Deník!$W43&lt;0,IF(Deník!$AD43=Statistika!$F$137,Deník!$W43,""),"")</f>
        <v/>
      </c>
      <c r="ID43" s="8">
        <f>Tabulka4[[#This Row],[Sloupec3]]</f>
        <v>42198</v>
      </c>
      <c r="IE43" s="17" t="str">
        <f>IF(AND([1]Deník!$C43&gt;='[1]Měsíční shrnutí'!$D$1,[1]Deník!$C43&lt;='[1]Měsíční shrnutí'!$F$1),[1]Deník!$X43,"")</f>
        <v/>
      </c>
    </row>
    <row r="44" spans="1:241">
      <c r="A44" s="8">
        <f>Deník!C45</f>
        <v>42199</v>
      </c>
      <c r="B44" s="50">
        <f>Deník!R45</f>
        <v>-53.099999999999255</v>
      </c>
      <c r="C44" s="102" t="str">
        <f>IF(AND(Deník!R45&gt;1,Deník!R45&lt;&gt;""),1,"")</f>
        <v/>
      </c>
      <c r="D44" s="102">
        <f>IF(AND(Deník!R45&lt;=0,Deník!R45&lt;&gt;""),1,"")</f>
        <v>1</v>
      </c>
      <c r="E44" s="103" t="str">
        <f>IF(AND(Deník!R45&gt;=0,Deník!R45&lt;=1),1,"")</f>
        <v/>
      </c>
      <c r="F44" s="79">
        <f>IF(Deník!R45&lt;&gt;"",Deník!R45+F43,"")</f>
        <v>-206.99999999999235</v>
      </c>
      <c r="G44" s="85"/>
      <c r="H44" s="54" t="str">
        <f>IF(MONTH(Deník!$C44)=H$2,IF(AND(Deník!$R44&gt;=0,Deník!$R44&lt;=1),"BE",Deník!$R44),"")</f>
        <v/>
      </c>
      <c r="I44" s="11" t="str">
        <f>IF(MONTH(Deník!$C44)=I$2,IF(AND(Deník!$R44&gt;=0,Deník!$R44&lt;=1),"BE",Deník!$R44),"")</f>
        <v/>
      </c>
      <c r="J44" s="11" t="str">
        <f>IF(MONTH(Deník!$C44)=J$2,IF(AND(Deník!$R44&gt;=0,Deník!$R44&lt;=1),"BE",Deník!$R44),"")</f>
        <v/>
      </c>
      <c r="K44" s="11" t="str">
        <f>IF(MONTH(Deník!$C44)=K$2,IF(AND(Deník!$R44&gt;=0,Deník!$R44&lt;=1),"BE",Deník!$R44),"")</f>
        <v/>
      </c>
      <c r="L44" s="11" t="str">
        <f>IF(MONTH(Deník!$C44)=L$2,IF(AND(Deník!$R44&gt;=0,Deník!$R44&lt;=1),"BE",Deník!$R44),"")</f>
        <v/>
      </c>
      <c r="M44" s="11" t="str">
        <f>IF(MONTH(Deník!$C44)=M$2,IF(AND(Deník!$R44&gt;=0,Deník!$R44&lt;=1),"BE",Deník!$R44),"")</f>
        <v/>
      </c>
      <c r="N44" s="11">
        <f>IF(MONTH(Deník!$C44)=N$2,IF(AND(Deník!$R44&gt;=0,Deník!$R44&lt;=1),"BE",Deník!$R44),"")</f>
        <v>-22.000000000000455</v>
      </c>
      <c r="O44" s="11" t="str">
        <f>IF(MONTH(Deník!$C44)=O$2,IF(AND(Deník!$R44&gt;=0,Deník!$R44&lt;=1),"BE",Deník!$R44),"")</f>
        <v/>
      </c>
      <c r="P44" s="11" t="str">
        <f>IF(MONTH(Deník!$C44)=P$2,IF(AND(Deník!$R44&gt;=0,Deník!$R44&lt;=1),"BE",Deník!$R44),"")</f>
        <v/>
      </c>
      <c r="Q44" s="11" t="str">
        <f>IF(MONTH(Deník!$C44)=Q$2,IF(AND(Deník!$R44&gt;=0,Deník!$R44&lt;=1),"BE",Deník!$R44),"")</f>
        <v/>
      </c>
      <c r="R44" s="11" t="str">
        <f>IF(MONTH(Deník!$C44)=R$2,IF(AND(Deník!$R44&gt;=0,Deník!$R44&lt;=1),"BE",Deník!$R44),"")</f>
        <v/>
      </c>
      <c r="S44" s="57" t="str">
        <f>IF(MONTH(Deník!$C44)=S$2,IF(AND(Deník!$R44&gt;=0,Deník!$R44&lt;=1),"BE",Deník!$R44),"")</f>
        <v/>
      </c>
      <c r="U44" s="12"/>
      <c r="V44" s="12"/>
      <c r="X44" s="600" t="str">
        <f>IF(Deník!$R44&lt;&gt;"",IF(Deník!$B44=Statistika!$F$63,IF(AND(Deník!$R44&gt;=0,Deník!$R44&lt;=1),"BE",Deník!$R44),""),"")</f>
        <v/>
      </c>
      <c r="Y44" s="13" t="str">
        <f>IF(Deník!$R44&lt;&gt;"",IF(Deník!$B44=Statistika!$F$64,IF(AND(Deník!$R44&gt;=0,Deník!$R44&lt;=1),"BE",Deník!$R44),""),"")</f>
        <v/>
      </c>
      <c r="Z44" s="13" t="str">
        <f>IF(Deník!$R44&lt;&gt;"",IF(Deník!$B44=Statistika!$F$65,IF(AND(Deník!$R44&gt;=0,Deník!$R44&lt;=1),"BE",Deník!$R44),""),"")</f>
        <v/>
      </c>
      <c r="AA44" s="13" t="str">
        <f>IF(Deník!$R44&lt;&gt;"",IF(Deník!$B44=Statistika!$F$66,IF(AND(Deník!$R44&gt;=0,Deník!$R44&lt;=1),"BE",Deník!$R44),""),"")</f>
        <v/>
      </c>
      <c r="AB44" s="13" t="str">
        <f>IF(Deník!$R44&lt;&gt;"",IF(Deník!$B44=Statistika!$F$67,IF(AND(Deník!$R44&gt;=0,Deník!$R44&lt;=1),"BE",Deník!$R44),""),"")</f>
        <v/>
      </c>
      <c r="AC44" s="13" t="str">
        <f>IF(Deník!$R44&lt;&gt;"",IF(Deník!$B44=Statistika!$F$68,IF(AND(Deník!$R44&gt;=0,Deník!$R44&lt;=1),"BE",Deník!$R44),""),"")</f>
        <v/>
      </c>
      <c r="AD44" s="13">
        <f>IF(Deník!$R44&lt;&gt;"",IF(Deník!$B44=Statistika!$F$69,IF(AND(Deník!$R44&gt;=0,Deník!$R44&lt;=1),"BE",Deník!$R44),""),"")</f>
        <v>-22.000000000000455</v>
      </c>
      <c r="AE44" s="601" t="str">
        <f>IF(Deník!$R44&lt;&gt;"",IF(Deník!$B44=Statistika!$F$70,IF(AND(Deník!$R44&gt;=0,Deník!$R44&lt;=1),"BE",Deník!$R44),""),"")</f>
        <v/>
      </c>
      <c r="AF44" s="90"/>
      <c r="AG44" s="63">
        <f>IF(Deník!$R44&lt;&gt;"",IF(Deník!$J44="L",IF(AND(Deník!$R44&gt;=0,Deník!$R44&lt;=1),"BE",Deník!$R44),""),"")</f>
        <v>-22.000000000000455</v>
      </c>
      <c r="AH44" s="13" t="str">
        <f>IF(Deník!$R44&lt;&gt;"",IF(Deník!$J44="S",IF(AND(Deník!$R44&gt;=0,Deník!$R44&lt;=1),"BE",Deník!$R44),""),"")</f>
        <v/>
      </c>
      <c r="AI44" s="95"/>
      <c r="AJ44" s="71">
        <f>IF(Deník!N45&lt;&gt;"",Deník!N45*-1,"")</f>
        <v>-50.000000000001151</v>
      </c>
      <c r="AK44" s="88"/>
      <c r="AL44" s="63">
        <f>IF(WEEKDAY(Deník!$C44,2)=1,IF(AND(Deník!$R44&gt;=0,Deník!$R44&lt;=1),"BE",Deník!$R44),"")</f>
        <v>-22.000000000000455</v>
      </c>
      <c r="AM44" s="13" t="str">
        <f>IF(WEEKDAY(Deník!$C44,2)=2,IF(AND(Deník!$R44&gt;=0,Deník!$R44&lt;=1),"BE",Deník!$R44),"")</f>
        <v/>
      </c>
      <c r="AN44" s="13" t="str">
        <f>IF(WEEKDAY(Deník!$C44,2)=3,IF(AND(Deník!$R44&gt;=0,Deník!$R44&lt;=1),"BE",Deník!$R44),"")</f>
        <v/>
      </c>
      <c r="AO44" s="13" t="str">
        <f>IF(WEEKDAY(Deník!$C44,2)=4,IF(AND(Deník!$R44&gt;=0,Deník!$R44&lt;=1),"BE",Deník!$R44),"")</f>
        <v/>
      </c>
      <c r="AP44" s="60" t="str">
        <f>IF(WEEKDAY(Deník!$C44,2)=5,IF(AND(Deník!$R44&gt;=0,Deník!$R44&lt;=1),"BE",Deník!$R44),"")</f>
        <v/>
      </c>
      <c r="AQ44" s="99"/>
      <c r="AR44" s="100">
        <f>Deník!D44</f>
        <v>0.5229166666666667</v>
      </c>
      <c r="AS44" s="63" t="str">
        <f>IF(Deník!$D44&lt;&gt;"",IF(AND(Deník!$D44&gt;=AS$2,Deník!$D44&lt;=AS$3),IF(AND(Deník!$R44&gt;=0,Deník!$R44&lt;=1),"BE",Deník!$R44),""),"")</f>
        <v/>
      </c>
      <c r="AT44" s="63" t="str">
        <f>IF(Deník!$D44&lt;&gt;"",IF(AND(Deník!$D44&gt;=AT$2,Deník!$D44&lt;=AT$3),IF(AND(Deník!$R44&gt;=0,Deník!$R44&lt;=1),"BE",Deník!$R44),""),"")</f>
        <v/>
      </c>
      <c r="AU44" s="63" t="str">
        <f>IF(Deník!$D44&lt;&gt;"",IF(AND(Deník!$D44&gt;=AU$2,Deník!$D44&lt;=AU$3),IF(AND(Deník!$R44&gt;=0,Deník!$R44&lt;=1),"BE",Deník!$R44),""),"")</f>
        <v/>
      </c>
      <c r="AV44" s="63" t="str">
        <f>IF(Deník!$D44&lt;&gt;"",IF(AND(Deník!$D44&gt;=AV$2,Deník!$D44&lt;=AV$3),IF(AND(Deník!$R44&gt;=0,Deník!$R44&lt;=1),"BE",Deník!$R44),""),"")</f>
        <v/>
      </c>
      <c r="AW44" s="63" t="str">
        <f>IF(Deník!$D44&lt;&gt;"",IF(AND(Deník!$D44&gt;=AW$2,Deník!$D44&lt;=AW$3),IF(AND(Deník!$R44&gt;=0,Deník!$R44&lt;=1),"BE",Deník!$R44),""),"")</f>
        <v/>
      </c>
      <c r="AX44" s="63" t="str">
        <f>IF(Deník!$D44&lt;&gt;"",IF(AND(Deník!$D44&gt;=AX$2,Deník!$D44&lt;=AX$3),IF(AND(Deník!$R44&gt;=0,Deník!$R44&lt;=1),"BE",Deník!$R44),""),"")</f>
        <v/>
      </c>
      <c r="AY44" s="63">
        <f>IF(Deník!$D44&lt;&gt;"",IF(AND(Deník!$D44&gt;=AY$2,Deník!$D44&lt;=AY$3),IF(AND(Deník!$R44&gt;=0,Deník!$R44&lt;=1),"BE",Deník!$R44),""),"")</f>
        <v>-22.000000000000455</v>
      </c>
      <c r="AZ44" s="63" t="str">
        <f>IF(Deník!$D44&lt;&gt;"",IF(AND(Deník!$D44&gt;=AZ$2,Deník!$D44&lt;=AZ$3),IF(AND(Deník!$R44&gt;=0,Deník!$R44&lt;=1),"BE",Deník!$R44),""),"")</f>
        <v/>
      </c>
      <c r="BA44" s="63" t="str">
        <f>IF(Deník!$D44&lt;&gt;"",IF(AND(Deník!$D44&gt;=BA$2,Deník!$D44&lt;=BA$3),IF(AND(Deník!$R44&gt;=0,Deník!$R44&lt;=1),"BE",Deník!$R44),""),"")</f>
        <v/>
      </c>
      <c r="BB44" s="63" t="str">
        <f>IF(Deník!$D44&lt;&gt;"",IF(AND(Deník!$D44&gt;=BB$2,Deník!$D44&lt;=BB$3),IF(AND(Deník!$R44&gt;=0,Deník!$R44&lt;=1),"BE",Deník!$R44),""),"")</f>
        <v/>
      </c>
      <c r="BC44" s="71" t="str">
        <f>IF(Deník!$D44&lt;&gt;"",IF(AND(Deník!$D44&gt;=BC$2,Deník!$D44&lt;=BC$3),IF(AND(Deník!$R44&gt;=0,Deník!$R44&lt;=1),"BE",Deník!$R44),""),"")</f>
        <v/>
      </c>
      <c r="BD44" s="20">
        <f>IF(Deník!$J45="S",(Deník!$M45-Deník!$K45),IF(Deník!$J45="L",(Deník!$K45-Deník!$M45),""))</f>
        <v>5.0000000000001155E-3</v>
      </c>
      <c r="BE44" s="20">
        <f>IF(Deník!$J45="S",(Deník!$K45-Deník!$O45),IF(Deník!$J45="L",(Deník!$O45-Deník!$K45),""))</f>
        <v>6.2199999999998923E-3</v>
      </c>
      <c r="BF44" s="20">
        <f>IF(Deník!$J45="S",(Deník!$K45-Deník!$L45),IF(Deník!$J45="L",(Deník!$L45-Deník!$K45),""))</f>
        <v>-5.3099999999999259E-3</v>
      </c>
      <c r="BG44" s="20">
        <f>IF(Deník!$J45="S",(Deník!$K45-Deník!$S45),IF(Deník!$J45="L",(Deník!$S45-Deník!$K45),""))</f>
        <v>-6.5600000000001213E-3</v>
      </c>
      <c r="BH44" s="20">
        <f>IF(Deník!$J45="S",(Deník!$K45-Deník!$U45),IF(Deník!$J45="L",(Deník!$U45-Deník!$K45),""))</f>
        <v>8.2999999999988638E-4</v>
      </c>
      <c r="BI44" s="20" t="str">
        <f>IF(Deník!$R44&gt;1,Deník!$R44,"")</f>
        <v/>
      </c>
      <c r="BJ44" s="20">
        <f>IF(Deník!$R44&lt;0,Deník!$R44,"")</f>
        <v>-22.000000000000455</v>
      </c>
      <c r="BK44" s="17"/>
      <c r="BM44" s="233" t="str">
        <f>IF(Deník!$R44&lt;&gt;"",IF(Deník!$Y44=Statistika!$F$78,IF(AND(Deník!$R44&gt;=0,Deník!$R44&lt;=1),"BE",Deník!$R44),""),"")</f>
        <v/>
      </c>
      <c r="BN44" s="233" t="str">
        <f>IF(Deník!$R44&lt;&gt;"",IF(Deník!$Y44=Statistika!$F$79,IF(AND(Deník!$R44&gt;=0,Deník!$R44&lt;=1),"BE",Deník!$R44),""),"")</f>
        <v/>
      </c>
      <c r="BO44" s="233" t="str">
        <f>IF(Deník!$R44&lt;&gt;"",IF(Deník!$Y44=Statistika!$F$80,IF(AND(Deník!$R44&gt;=0,Deník!$R44&lt;=1),"BE",Deník!$R44),""),"")</f>
        <v/>
      </c>
      <c r="BP44" s="233" t="str">
        <f>IF(Deník!$R44&lt;&gt;"",IF(Deník!$Y44=Statistika!$F$81,IF(AND(Deník!$R44&gt;=0,Deník!$R44&lt;=1),"BE",Deník!$R44),""),"")</f>
        <v/>
      </c>
      <c r="BQ44" s="233" t="str">
        <f>IF(Deník!$R44&lt;&gt;"",IF(Deník!$Y44=Statistika!$F$82,IF(AND(Deník!$R44&gt;=0,Deník!$R44&lt;=1),"BE",Deník!$R44),""),"")</f>
        <v/>
      </c>
      <c r="BR44" s="233" t="str">
        <f>IF(Deník!$R44&lt;&gt;"",IF(Deník!$Y44=Statistika!$F$83,IF(AND(Deník!$R44&gt;=0,Deník!$R44&lt;=1),"BE",Deník!$R44),""),"")</f>
        <v/>
      </c>
      <c r="BS44" s="233" t="str">
        <f>IF(Deník!$R44&lt;&gt;"",IF(Deník!$Y44=Statistika!$F$84,IF(AND(Deník!$R44&gt;=0,Deník!$R44&lt;=1),"BE",Deník!$R44),""),"")</f>
        <v/>
      </c>
      <c r="BT44" s="233">
        <f>IF(Deník!$R44&lt;&gt;"",IF(Deník!$Y44=Statistika!$F$85,IF(AND(Deník!$R44&gt;=0,Deník!$R44&lt;=1),"BE",Deník!$R44),""),"")</f>
        <v>-22.000000000000455</v>
      </c>
      <c r="BU44" s="233" t="str">
        <f>IF(Deník!$R44&lt;&gt;"",IF(Deník!$Y44=Statistika!$F$86,IF(AND(Deník!$R44&gt;=0,Deník!$R44&lt;=1),"BE",Deník!$R44),""),"")</f>
        <v/>
      </c>
      <c r="BV44" s="233" t="str">
        <f>IF(Deník!$R44&lt;&gt;"",IF(Deník!$Y44=Statistika!$F$87,IF(AND(Deník!$R44&gt;=0,Deník!$R44&lt;=1),"BE",Deník!$R44),""),"")</f>
        <v/>
      </c>
      <c r="BW44" s="233" t="str">
        <f>IF(Deník!$R44&lt;&gt;"",IF(Deník!$Y44=Statistika!$F$88,IF(AND(Deník!$R44&gt;=0,Deník!$R44&lt;=1),"BE",Deník!$R44),""),"")</f>
        <v/>
      </c>
      <c r="BX44" s="233" t="str">
        <f>IF(Deník!$R44&lt;&gt;"",IF(Deník!$Y44=Statistika!$F$89,IF(AND(Deník!$R44&gt;=0,Deník!$R44&lt;=1),"BE",Deník!$R44),""),"")</f>
        <v/>
      </c>
      <c r="BY44" s="233" t="str">
        <f>IF(Deník!$R44&lt;&gt;"",IF(Deník!$Y44=Statistika!$F$90,IF(AND(Deník!$R44&gt;=0,Deník!$R44&lt;=1),"BE",Deník!$R44),""),"")</f>
        <v/>
      </c>
      <c r="BZ44" s="233" t="str">
        <f>IF(Deník!$R44&lt;&gt;"",IF(Deník!$Y44=Statistika!$F$91,IF(AND(Deník!$R44&gt;=0,Deník!$R44&lt;=1),"BE",Deník!$R44),""),"")</f>
        <v/>
      </c>
      <c r="CA44" s="233"/>
      <c r="CB44" s="233" t="str">
        <f>IF(Deník!$R44&lt;&gt;"",IF(Deník!$AB44="SL",IF(AND(Deník!$R44&gt;=0,Deník!$R44&lt;=1),"BE",Deník!$R44),""),"")</f>
        <v/>
      </c>
      <c r="CC44" s="233" t="str">
        <f>IF(Deník!$R44&lt;&gt;"",IF(Deník!$AB44="BE10",IF(AND(Deník!$R44&gt;=0,Deník!$R44&lt;=1),"BE",Deník!$R44),""),"")</f>
        <v/>
      </c>
      <c r="CD44" s="233" t="str">
        <f>IF(Deník!$R44&lt;&gt;"",IF(Deník!$AB44="BE15",IF(AND(Deník!$R44&gt;=0,Deník!$R44&lt;=1),"BE",Deník!$R44),""),"")</f>
        <v/>
      </c>
      <c r="CE44" s="233">
        <f>IF(Deník!$R44&lt;&gt;"",IF(Deník!$AB44="BE20",IF(AND(Deník!$R44&gt;=0,Deník!$R44&lt;=1),"BE",Deník!$R44),""),"")</f>
        <v>-22.000000000000455</v>
      </c>
      <c r="CF44" s="233" t="str">
        <f>IF(Deník!$R44&lt;&gt;"",IF(Deník!$AB44="TP1",IF(AND(Deník!$R44&gt;=0,Deník!$R44&lt;=1),"BE",Deník!$R44),""),"")</f>
        <v/>
      </c>
      <c r="CG44" s="233" t="str">
        <f>IF(Deník!$R44&lt;&gt;"",IF(Deník!$AB44="TP2",IF(AND(Deník!$R44&gt;=0,Deník!$R44&lt;=1),"BE",Deník!$R44),""),"")</f>
        <v/>
      </c>
      <c r="CH44" s="233" t="str">
        <f>IF(Deník!$R44&lt;&gt;"",IF(Deník!$AB44="TP3",IF(AND(Deník!$R44&gt;=0,Deník!$R44&lt;=1),"BE",Deník!$R44),""),"")</f>
        <v/>
      </c>
      <c r="CI44" s="233" t="str">
        <f>IF(Deník!$R44&lt;&gt;"",IF(Deník!$AB44="Trailing SL",IF(AND(Deník!$R44&gt;=0,Deník!$R44&lt;=1),"BE",Deník!$R44),""),"")</f>
        <v/>
      </c>
      <c r="CJ44" s="233" t="str">
        <f>IF(Deník!$R44&lt;&gt;"",IF(Deník!$AB44="Manual",IF(AND(Deník!$R44&gt;=0,Deník!$R44&lt;=1),"BE",Deník!$R44),""),"")</f>
        <v/>
      </c>
      <c r="CK44" s="233"/>
      <c r="CL44" s="233" t="str">
        <f>IF(Deník!$R44&lt;0,IF(Deník!$AC44=Statistika!$F$117,Deník!$R44,""),"")</f>
        <v/>
      </c>
      <c r="CM44" s="233" t="str">
        <f>IF(Deník!$R44&lt;0,IF(Deník!$AC44=Statistika!$F$118,Deník!$R44,""),"")</f>
        <v/>
      </c>
      <c r="CN44" s="233" t="str">
        <f>IF(Deník!$R44&lt;0,IF(Deník!$AC44=Statistika!$F$119,Deník!$R44,""),"")</f>
        <v/>
      </c>
      <c r="CO44" s="233" t="str">
        <f>IF(Deník!$R44&lt;0,IF(Deník!$AC44=Statistika!$F$120,Deník!$R44,""),"")</f>
        <v/>
      </c>
      <c r="CP44" s="233" t="str">
        <f>IF(Deník!$R44&lt;0,IF(Deník!$AC44=Statistika!$F$121,Deník!$R44,""),"")</f>
        <v/>
      </c>
      <c r="CQ44" s="233" t="str">
        <f>IF(Deník!$R44&lt;0,IF(Deník!$AC44=Statistika!$F$122,Deník!$R44,""),"")</f>
        <v/>
      </c>
      <c r="CR44" s="233" t="str">
        <f>IF(Deník!$R44&lt;0,IF(Deník!$AC44=Statistika!$F$123,Deník!$R44,""),"")</f>
        <v/>
      </c>
      <c r="CS44" s="233" t="str">
        <f>IF(Deník!$R44&lt;0,IF(Deník!$AC44=Statistika!$F$124,Deník!$R44,""),"")</f>
        <v/>
      </c>
      <c r="CT44" s="233" t="str">
        <f>IF(Deník!$R44&lt;0,IF(Deník!$AC44=Statistika!$F$125,Deník!$R44,""),"")</f>
        <v/>
      </c>
      <c r="CU44" s="233"/>
      <c r="CV44" s="233" t="str">
        <f>IF(Deník!$R44&lt;0,IF(Deník!$AD44=$CV$2,Deník!$R44,""),"")</f>
        <v/>
      </c>
      <c r="CW44" s="233" t="str">
        <f>IF(Deník!$R44&lt;0,IF(Deník!$AD44=$CW$2,Deník!$R44,""),"")</f>
        <v/>
      </c>
      <c r="CX44" s="233" t="str">
        <f>IF(Deník!$R44&lt;0,IF(Deník!$AD44=$CX$2,Deník!$R44,""),"")</f>
        <v/>
      </c>
      <c r="CY44" s="233">
        <f>IF(Deník!$R44&lt;0,IF(Deník!$AD44=$CY$2,Deník!$R44,""),"")</f>
        <v>-22.000000000000455</v>
      </c>
      <c r="CZ44" s="233" t="str">
        <f>IF(Deník!$R44&lt;0,IF(Deník!$AD44=$CZ$2,Deník!$R44,""),"")</f>
        <v/>
      </c>
      <c r="DL44" s="221">
        <f t="shared" si="5"/>
        <v>92618.479999999981</v>
      </c>
      <c r="DM44" s="220">
        <f t="shared" si="3"/>
        <v>-7.3815200000000192E-2</v>
      </c>
      <c r="DO44" s="50">
        <f>Deník!W45</f>
        <v>-1299.19</v>
      </c>
      <c r="DP44" s="102" t="str">
        <f>IF(AND(Deník!W45&gt;0),1,"")</f>
        <v/>
      </c>
      <c r="DQ44" s="102">
        <f>IF(AND(Deník!W45&lt;=0),1,"")</f>
        <v>1</v>
      </c>
      <c r="DR44" s="227"/>
      <c r="DS44" s="228"/>
      <c r="DT44" s="85"/>
      <c r="DU44" s="54" t="str">
        <f>IF(MONTH(Deník!$C44)=DU$2,Deník!$W44,"")</f>
        <v/>
      </c>
      <c r="DV44" s="222" t="str">
        <f>IF(MONTH(Deník!$C44)=DV$2,Deník!$W44,"")</f>
        <v/>
      </c>
      <c r="DW44" s="222" t="str">
        <f>IF(MONTH(Deník!$C44)=DW$2,Deník!$W44,"")</f>
        <v/>
      </c>
      <c r="DX44" s="222" t="str">
        <f>IF(MONTH(Deník!$C44)=DX$2,Deník!$W44,"")</f>
        <v/>
      </c>
      <c r="DY44" s="222" t="str">
        <f>IF(MONTH(Deník!$C44)=DY$2,Deník!$W44,"")</f>
        <v/>
      </c>
      <c r="DZ44" s="222" t="str">
        <f>IF(MONTH(Deník!$C44)=DZ$2,Deník!$W44,"")</f>
        <v/>
      </c>
      <c r="EA44" s="222">
        <f>IF(MONTH(Deník!$C44)=EA$2,Deník!$W44,"")</f>
        <v>-269.83</v>
      </c>
      <c r="EB44" s="222" t="str">
        <f>IF(MONTH(Deník!$C44)=EB$2,Deník!$W44,"")</f>
        <v/>
      </c>
      <c r="EC44" s="222" t="str">
        <f>IF(MONTH(Deník!$C44)=EC$2,Deník!$W44,"")</f>
        <v/>
      </c>
      <c r="ED44" s="222" t="str">
        <f>IF(MONTH(Deník!$C44)=ED$2,Deník!$W44,"")</f>
        <v/>
      </c>
      <c r="EE44" s="222" t="str">
        <f>IF(MONTH(Deník!$C44)=EE$2,Deník!$W44,"")</f>
        <v/>
      </c>
      <c r="EF44" s="222" t="str">
        <f>IF(MONTH(Deník!$C44)=EF$2,Deník!$W44,"")</f>
        <v/>
      </c>
      <c r="EI44" s="600" t="str">
        <f>IF(Deník!$W44&lt;&gt;"",IF(Deník!$B44=Statistika!$F$63,Deník!$W44,""),"")</f>
        <v/>
      </c>
      <c r="EJ44" s="13" t="str">
        <f>IF(Deník!$W44&lt;&gt;"",IF(Deník!$B44=Statistika!$F$64,Deník!$W44,""),"")</f>
        <v/>
      </c>
      <c r="EK44" s="13" t="str">
        <f>IF(Deník!$W44&lt;&gt;"",IF(Deník!$B44=Statistika!$F$65,Deník!$W44,""),"")</f>
        <v/>
      </c>
      <c r="EL44" s="13" t="str">
        <f>IF(Deník!$W44&lt;&gt;"",IF(Deník!$B44=Statistika!$F$66,Deník!$W44,""),"")</f>
        <v/>
      </c>
      <c r="EM44" s="13" t="str">
        <f>IF(Deník!$W44&lt;&gt;"",IF(Deník!$B44=Statistika!$F$67,Deník!$W44,""),"")</f>
        <v/>
      </c>
      <c r="EN44" s="13" t="str">
        <f>IF(Deník!$W44&lt;&gt;"",IF(Deník!$B44=Statistika!$F$68,Deník!$W44,""),"")</f>
        <v/>
      </c>
      <c r="EO44" s="13">
        <f>IF(Deník!$W44&lt;&gt;"",IF(Deník!$B44=Statistika!$F$69,Deník!$W44,""),"")</f>
        <v>-269.83</v>
      </c>
      <c r="EP44" s="601" t="str">
        <f>IF(Deník!$W44&lt;&gt;"",IF(Deník!$B44=Statistika!$F$70,Deník!$W44,""),"")</f>
        <v/>
      </c>
      <c r="EQ44" s="90"/>
      <c r="ER44" s="63">
        <f>IF(Deník!$W44&lt;&gt;"",IF(Deník!$J44="L",Deník!$W44,""),"")</f>
        <v>-269.83</v>
      </c>
      <c r="ES44" s="13" t="str">
        <f>IF(Deník!$W44&lt;&gt;"",IF(Deník!$J44="S",Deník!$W44,""),"")</f>
        <v/>
      </c>
      <c r="ET44" s="95"/>
      <c r="EU44" s="88"/>
      <c r="EV44" s="63">
        <f>IF(WEEKDAY(Deník!$C44,2)=1,Deník!$W44,"")</f>
        <v>-269.83</v>
      </c>
      <c r="EW44" s="13" t="str">
        <f>IF(WEEKDAY(Deník!$C44,2)=2,Deník!$W44,"")</f>
        <v/>
      </c>
      <c r="EX44" s="13" t="str">
        <f>IF(WEEKDAY(Deník!$C44,2)=3,Deník!$W44,"")</f>
        <v/>
      </c>
      <c r="EY44" s="13" t="str">
        <f>IF(WEEKDAY(Deník!$C44,2)=4,Deník!$W44,"")</f>
        <v/>
      </c>
      <c r="EZ44" s="60" t="str">
        <f>IF(WEEKDAY(Deník!$C44,2)=5,Deník!$W44,"")</f>
        <v/>
      </c>
      <c r="FA44" s="99"/>
      <c r="FB44" s="100">
        <f>Deník!D44</f>
        <v>0.5229166666666667</v>
      </c>
      <c r="FC44" s="63" t="str">
        <f>IF($FB44&lt;&gt;"",IF(AND($FB44&gt;=FC$2,$FB44&lt;=FC$3),Deník!$W44,""))</f>
        <v/>
      </c>
      <c r="FD44" s="63" t="str">
        <f>IF($FB44&lt;&gt;"",IF(AND($FB44&gt;=FD$2,$FB44&lt;=FD$3),Deník!$W44,""))</f>
        <v/>
      </c>
      <c r="FE44" s="63" t="str">
        <f>IF($FB44&lt;&gt;"",IF(AND($FB44&gt;=FE$2,$FB44&lt;=FE$3),Deník!$W44,""))</f>
        <v/>
      </c>
      <c r="FF44" s="63" t="str">
        <f>IF($FB44&lt;&gt;"",IF(AND($FB44&gt;=FF$2,$FB44&lt;=FF$3),Deník!$W44,""))</f>
        <v/>
      </c>
      <c r="FG44" s="63" t="str">
        <f>IF($FB44&lt;&gt;"",IF(AND($FB44&gt;=FG$2,$FB44&lt;=FG$3),Deník!$W44,""))</f>
        <v/>
      </c>
      <c r="FH44" s="63" t="str">
        <f>IF($FB44&lt;&gt;"",IF(AND($FB44&gt;=FH$2,$FB44&lt;=FH$3),Deník!$W44,""))</f>
        <v/>
      </c>
      <c r="FI44" s="63">
        <f>IF($FB44&lt;&gt;"",IF(AND($FB44&gt;=FI$2,$FB44&lt;=FI$3),Deník!$W44,""))</f>
        <v>-269.83</v>
      </c>
      <c r="FJ44" s="63" t="str">
        <f>IF($FB44&lt;&gt;"",IF(AND($FB44&gt;=FJ$2,$FB44&lt;=FJ$3),Deník!$W44,""))</f>
        <v/>
      </c>
      <c r="FK44" s="63" t="str">
        <f>IF($FB44&lt;&gt;"",IF(AND($FB44&gt;=FK$2,$FB44&lt;=FK$3),Deník!$W44,""))</f>
        <v/>
      </c>
      <c r="FL44" s="63" t="str">
        <f>IF($FB44&lt;&gt;"",IF(AND($FB44&gt;=FL$2,$FB44&lt;=FL$3),Deník!$W44,""))</f>
        <v/>
      </c>
      <c r="FM44" s="63" t="str">
        <f>IF($FB44&lt;&gt;"",IF(AND($FB44&gt;=FM$2,$FB44&lt;=FM$3),Deník!$W44,""))</f>
        <v/>
      </c>
      <c r="FN44" s="13"/>
      <c r="FO44" s="20" t="str">
        <f>IF(Deník!$W44&gt;1,Deník!$W44,"")</f>
        <v/>
      </c>
      <c r="FP44" s="20">
        <f>IF(Deník!$W44&lt;0,Deník!$W44,"")</f>
        <v>-269.83</v>
      </c>
      <c r="FQ44" s="17"/>
      <c r="FS44" s="233"/>
      <c r="FT44" s="233" t="str">
        <f>IF(Deník!$W44&lt;&gt;"",IF(Deník!$Y44=Statistika!$F$78,Deník!$W44,""),"")</f>
        <v/>
      </c>
      <c r="FU44" s="233" t="str">
        <f>IF(Deník!$W44&lt;&gt;"",IF(Deník!$Y44=Statistika!$F$79,Deník!$W44,""),"")</f>
        <v/>
      </c>
      <c r="FV44" s="233" t="str">
        <f>IF(Deník!$W44&lt;&gt;"",IF(Deník!$Y44=Statistika!$F$80,Deník!$W44,""),"")</f>
        <v/>
      </c>
      <c r="FW44" s="233" t="str">
        <f>IF(Deník!$W44&lt;&gt;"",IF(Deník!$Y44=Statistika!$F$81,Deník!$W44,""),"")</f>
        <v/>
      </c>
      <c r="FX44" s="233" t="str">
        <f>IF(Deník!$W44&lt;&gt;"",IF(Deník!$Y44=Statistika!$F$82,Deník!$W44,""),"")</f>
        <v/>
      </c>
      <c r="FY44" s="233" t="str">
        <f>IF(Deník!$W44&lt;&gt;"",IF(Deník!$Y44=Statistika!$F$83,Deník!$W44,""),"")</f>
        <v/>
      </c>
      <c r="FZ44" s="233" t="str">
        <f>IF(Deník!$W44&lt;&gt;"",IF(Deník!$Y44=Statistika!$F$84,Deník!$W44,""),"")</f>
        <v/>
      </c>
      <c r="GA44" s="233">
        <f>IF(Deník!$W44&lt;&gt;"",IF(Deník!$Y44=Statistika!$F$85,Deník!$W44,""),"")</f>
        <v>-269.83</v>
      </c>
      <c r="GB44" s="233" t="str">
        <f>IF(Deník!$W44&lt;&gt;"",IF(Deník!$Y44=Statistika!$F$86,Deník!$W44,""),"")</f>
        <v/>
      </c>
      <c r="GC44" s="233" t="str">
        <f>IF(Deník!$W44&lt;&gt;"",IF(Deník!$Y44=Statistika!$F$87,Deník!$W44,""),"")</f>
        <v/>
      </c>
      <c r="GD44" s="233" t="str">
        <f>IF(Deník!$W44&lt;&gt;"",IF(Deník!$Y44=Statistika!$F$88,Deník!$W44,""),"")</f>
        <v/>
      </c>
      <c r="GE44" s="233" t="str">
        <f>IF(Deník!$W44&lt;&gt;"",IF(Deník!$Y44=Statistika!$F$89,Deník!$W44,""),"")</f>
        <v/>
      </c>
      <c r="GF44" s="233" t="str">
        <f>IF(Deník!$W44&lt;&gt;"",IF(Deník!$Y44=Statistika!$F$90,Deník!$W44,""),"")</f>
        <v/>
      </c>
      <c r="GG44" s="233" t="str">
        <f>IF(Deník!$W44&lt;&gt;"",IF(Deník!$Y44=Statistika!$F$91,Deník!$W44,""),"")</f>
        <v/>
      </c>
      <c r="GH44" s="233"/>
      <c r="GI44" s="233" t="str">
        <f>IF(Deník!$W44&lt;&gt;"",IF(Deník!$AB44=Statistika!$L$100,Deník!$W44,""),"")</f>
        <v/>
      </c>
      <c r="GJ44" s="233" t="str">
        <f>IF(Deník!$W44&lt;&gt;"",IF(Deník!$AB44=Statistika!$L$101,Deník!$W44,""),"")</f>
        <v/>
      </c>
      <c r="GK44" s="233" t="str">
        <f>IF(Deník!$W44&lt;&gt;"",IF(Deník!$AB44=Statistika!$L$102,Deník!$W44,""),"")</f>
        <v/>
      </c>
      <c r="GL44" s="233">
        <f>IF(Deník!$W44&lt;&gt;"",IF(Deník!$AB44=Statistika!$L$103,Deník!$W44,""),"")</f>
        <v>-269.83</v>
      </c>
      <c r="GM44" s="233" t="str">
        <f>IF(Deník!$W44&lt;&gt;"",IF(Deník!$AB44=Statistika!$L$104,Deník!$W44,""),"")</f>
        <v/>
      </c>
      <c r="GN44" s="233" t="str">
        <f>IF(Deník!$W44&lt;&gt;"",IF(Deník!$AB44=Statistika!$L$105,Deník!$W44,""),"")</f>
        <v/>
      </c>
      <c r="GO44" s="233" t="str">
        <f>IF(Deník!$W44&lt;&gt;"",IF(Deník!$AB44=Statistika!$L$106,Deník!$W44,""),"")</f>
        <v/>
      </c>
      <c r="GP44" s="233" t="str">
        <f>IF(Deník!$W44&lt;&gt;"",IF(Deník!$AB44=Statistika!$L$107,Deník!$W44,""),"")</f>
        <v/>
      </c>
      <c r="GQ44" s="233" t="str">
        <f>IF(Deník!$W44&lt;&gt;"",IF(Deník!$AB44=Statistika!$L$108,Deník!$W44,""),"")</f>
        <v/>
      </c>
      <c r="GS44" s="233" t="str">
        <f>IF(Deník!$W44&lt;0,IF(Deník!$AC44=Statistika!$F$117,Deník!$W44,""),"")</f>
        <v/>
      </c>
      <c r="GT44" s="233" t="str">
        <f>IF(Deník!$W44&lt;0,IF(Deník!$AC44=Statistika!$F$118,Deník!$W44,""),"")</f>
        <v/>
      </c>
      <c r="GU44" s="233" t="str">
        <f>IF(Deník!$W44&lt;0,IF(Deník!$AC44=Statistika!$F$119,Deník!$W44,""),"")</f>
        <v/>
      </c>
      <c r="GV44" s="233" t="str">
        <f>IF(Deník!$W44&lt;0,IF(Deník!$AC44=Statistika!$F$120,Deník!$W44,""),"")</f>
        <v/>
      </c>
      <c r="GW44" s="233" t="str">
        <f>IF(Deník!$W44&lt;0,IF(Deník!$AC44=Statistika!$F$121,Deník!$W44,""),"")</f>
        <v/>
      </c>
      <c r="GX44" s="233" t="str">
        <f>IF(Deník!$W44&lt;0,IF(Deník!$AC44=Statistika!$F$122,Deník!$W44,""),"")</f>
        <v/>
      </c>
      <c r="GY44" s="233" t="str">
        <f>IF(Deník!$W44&lt;0,IF(Deník!$AC44=Statistika!$F$123,Deník!$W44,""),"")</f>
        <v/>
      </c>
      <c r="GZ44" s="233" t="str">
        <f>IF(Deník!$W44&lt;0,IF(Deník!$AC44=Statistika!$F$124,Deník!$W44,""),"")</f>
        <v/>
      </c>
      <c r="HA44" s="233" t="str">
        <f>IF(Deník!$W44&lt;0,IF(Deník!$AC44=Statistika!$F$125,Deník!$W44,""),"")</f>
        <v/>
      </c>
      <c r="HC44" s="233" t="str">
        <f>IF(Deník!$W44&lt;0,IF(Deník!$AD44=Statistika!$F$133,Deník!$W44,""),"")</f>
        <v/>
      </c>
      <c r="HD44" s="233" t="str">
        <f>IF(Deník!$W44&lt;0,IF(Deník!$AD44=Statistika!$F$134,Deník!$W44,""),"")</f>
        <v/>
      </c>
      <c r="HE44" s="233" t="str">
        <f>IF(Deník!$W44&lt;0,IF(Deník!$AD44=Statistika!$F$135,Deník!$W44,""),"")</f>
        <v/>
      </c>
      <c r="HF44" s="233">
        <f>IF(Deník!$W44&lt;0,IF(Deník!$AD44=Statistika!$F$136,Deník!$W44,""),"")</f>
        <v>-269.83</v>
      </c>
      <c r="HG44" s="233" t="str">
        <f>IF(Deník!$W44&lt;0,IF(Deník!$AD44=Statistika!$F$137,Deník!$W44,""),"")</f>
        <v/>
      </c>
      <c r="ID44" s="8">
        <f>Tabulka4[[#This Row],[Sloupec3]]</f>
        <v>42198</v>
      </c>
      <c r="IE44" s="17" t="str">
        <f>IF(AND([1]Deník!$C44&gt;='[1]Měsíční shrnutí'!$D$1,[1]Deník!$C44&lt;='[1]Měsíční shrnutí'!$F$1),[1]Deník!$X44,"")</f>
        <v/>
      </c>
    </row>
    <row r="45" spans="1:241">
      <c r="A45" s="8">
        <f>Deník!C46</f>
        <v>42199</v>
      </c>
      <c r="B45" s="50">
        <f>Deník!R46</f>
        <v>49.999999999998934</v>
      </c>
      <c r="C45" s="102">
        <f>IF(AND(Deník!R46&gt;1,Deník!R46&lt;&gt;""),1,"")</f>
        <v>1</v>
      </c>
      <c r="D45" s="102" t="str">
        <f>IF(AND(Deník!R46&lt;=0,Deník!R46&lt;&gt;""),1,"")</f>
        <v/>
      </c>
      <c r="E45" s="103" t="str">
        <f>IF(AND(Deník!R46&gt;=0,Deník!R46&lt;=1),1,"")</f>
        <v/>
      </c>
      <c r="F45" s="79">
        <f>IF(Deník!R46&lt;&gt;"",Deník!R46+F44,"")</f>
        <v>-156.99999999999341</v>
      </c>
      <c r="G45" s="85"/>
      <c r="H45" s="54" t="str">
        <f>IF(MONTH(Deník!$C45)=H$2,IF(AND(Deník!$R45&gt;=0,Deník!$R45&lt;=1),"BE",Deník!$R45),"")</f>
        <v/>
      </c>
      <c r="I45" s="11" t="str">
        <f>IF(MONTH(Deník!$C45)=I$2,IF(AND(Deník!$R45&gt;=0,Deník!$R45&lt;=1),"BE",Deník!$R45),"")</f>
        <v/>
      </c>
      <c r="J45" s="11" t="str">
        <f>IF(MONTH(Deník!$C45)=J$2,IF(AND(Deník!$R45&gt;=0,Deník!$R45&lt;=1),"BE",Deník!$R45),"")</f>
        <v/>
      </c>
      <c r="K45" s="11" t="str">
        <f>IF(MONTH(Deník!$C45)=K$2,IF(AND(Deník!$R45&gt;=0,Deník!$R45&lt;=1),"BE",Deník!$R45),"")</f>
        <v/>
      </c>
      <c r="L45" s="11" t="str">
        <f>IF(MONTH(Deník!$C45)=L$2,IF(AND(Deník!$R45&gt;=0,Deník!$R45&lt;=1),"BE",Deník!$R45),"")</f>
        <v/>
      </c>
      <c r="M45" s="11" t="str">
        <f>IF(MONTH(Deník!$C45)=M$2,IF(AND(Deník!$R45&gt;=0,Deník!$R45&lt;=1),"BE",Deník!$R45),"")</f>
        <v/>
      </c>
      <c r="N45" s="11">
        <f>IF(MONTH(Deník!$C45)=N$2,IF(AND(Deník!$R45&gt;=0,Deník!$R45&lt;=1),"BE",Deník!$R45),"")</f>
        <v>-53.099999999999255</v>
      </c>
      <c r="O45" s="11" t="str">
        <f>IF(MONTH(Deník!$C45)=O$2,IF(AND(Deník!$R45&gt;=0,Deník!$R45&lt;=1),"BE",Deník!$R45),"")</f>
        <v/>
      </c>
      <c r="P45" s="11" t="str">
        <f>IF(MONTH(Deník!$C45)=P$2,IF(AND(Deník!$R45&gt;=0,Deník!$R45&lt;=1),"BE",Deník!$R45),"")</f>
        <v/>
      </c>
      <c r="Q45" s="11" t="str">
        <f>IF(MONTH(Deník!$C45)=Q$2,IF(AND(Deník!$R45&gt;=0,Deník!$R45&lt;=1),"BE",Deník!$R45),"")</f>
        <v/>
      </c>
      <c r="R45" s="11" t="str">
        <f>IF(MONTH(Deník!$C45)=R$2,IF(AND(Deník!$R45&gt;=0,Deník!$R45&lt;=1),"BE",Deník!$R45),"")</f>
        <v/>
      </c>
      <c r="S45" s="57" t="str">
        <f>IF(MONTH(Deník!$C45)=S$2,IF(AND(Deník!$R45&gt;=0,Deník!$R45&lt;=1),"BE",Deník!$R45),"")</f>
        <v/>
      </c>
      <c r="U45" s="12"/>
      <c r="V45" s="12"/>
      <c r="X45" s="600" t="str">
        <f>IF(Deník!$R45&lt;&gt;"",IF(Deník!$B45=Statistika!$F$63,IF(AND(Deník!$R45&gt;=0,Deník!$R45&lt;=1),"BE",Deník!$R45),""),"")</f>
        <v/>
      </c>
      <c r="Y45" s="13">
        <f>IF(Deník!$R45&lt;&gt;"",IF(Deník!$B45=Statistika!$F$64,IF(AND(Deník!$R45&gt;=0,Deník!$R45&lt;=1),"BE",Deník!$R45),""),"")</f>
        <v>-53.099999999999255</v>
      </c>
      <c r="Z45" s="13" t="str">
        <f>IF(Deník!$R45&lt;&gt;"",IF(Deník!$B45=Statistika!$F$65,IF(AND(Deník!$R45&gt;=0,Deník!$R45&lt;=1),"BE",Deník!$R45),""),"")</f>
        <v/>
      </c>
      <c r="AA45" s="13" t="str">
        <f>IF(Deník!$R45&lt;&gt;"",IF(Deník!$B45=Statistika!$F$66,IF(AND(Deník!$R45&gt;=0,Deník!$R45&lt;=1),"BE",Deník!$R45),""),"")</f>
        <v/>
      </c>
      <c r="AB45" s="13" t="str">
        <f>IF(Deník!$R45&lt;&gt;"",IF(Deník!$B45=Statistika!$F$67,IF(AND(Deník!$R45&gt;=0,Deník!$R45&lt;=1),"BE",Deník!$R45),""),"")</f>
        <v/>
      </c>
      <c r="AC45" s="13" t="str">
        <f>IF(Deník!$R45&lt;&gt;"",IF(Deník!$B45=Statistika!$F$68,IF(AND(Deník!$R45&gt;=0,Deník!$R45&lt;=1),"BE",Deník!$R45),""),"")</f>
        <v/>
      </c>
      <c r="AD45" s="13" t="str">
        <f>IF(Deník!$R45&lt;&gt;"",IF(Deník!$B45=Statistika!$F$69,IF(AND(Deník!$R45&gt;=0,Deník!$R45&lt;=1),"BE",Deník!$R45),""),"")</f>
        <v/>
      </c>
      <c r="AE45" s="601" t="str">
        <f>IF(Deník!$R45&lt;&gt;"",IF(Deník!$B45=Statistika!$F$70,IF(AND(Deník!$R45&gt;=0,Deník!$R45&lt;=1),"BE",Deník!$R45),""),"")</f>
        <v/>
      </c>
      <c r="AF45" s="90"/>
      <c r="AG45" s="63" t="str">
        <f>IF(Deník!$R45&lt;&gt;"",IF(Deník!$J45="L",IF(AND(Deník!$R45&gt;=0,Deník!$R45&lt;=1),"BE",Deník!$R45),""),"")</f>
        <v/>
      </c>
      <c r="AH45" s="13">
        <f>IF(Deník!$R45&lt;&gt;"",IF(Deník!$J45="S",IF(AND(Deník!$R45&gt;=0,Deník!$R45&lt;=1),"BE",Deník!$R45),""),"")</f>
        <v>-53.099999999999255</v>
      </c>
      <c r="AI45" s="95"/>
      <c r="AJ45" s="71">
        <f>IF(Deník!N46&lt;&gt;"",Deník!N46*-1,"")</f>
        <v>-50.400000000001555</v>
      </c>
      <c r="AK45" s="88"/>
      <c r="AL45" s="63" t="str">
        <f>IF(WEEKDAY(Deník!$C45,2)=1,IF(AND(Deník!$R45&gt;=0,Deník!$R45&lt;=1),"BE",Deník!$R45),"")</f>
        <v/>
      </c>
      <c r="AM45" s="13">
        <f>IF(WEEKDAY(Deník!$C45,2)=2,IF(AND(Deník!$R45&gt;=0,Deník!$R45&lt;=1),"BE",Deník!$R45),"")</f>
        <v>-53.099999999999255</v>
      </c>
      <c r="AN45" s="13" t="str">
        <f>IF(WEEKDAY(Deník!$C45,2)=3,IF(AND(Deník!$R45&gt;=0,Deník!$R45&lt;=1),"BE",Deník!$R45),"")</f>
        <v/>
      </c>
      <c r="AO45" s="13" t="str">
        <f>IF(WEEKDAY(Deník!$C45,2)=4,IF(AND(Deník!$R45&gt;=0,Deník!$R45&lt;=1),"BE",Deník!$R45),"")</f>
        <v/>
      </c>
      <c r="AP45" s="60" t="str">
        <f>IF(WEEKDAY(Deník!$C45,2)=5,IF(AND(Deník!$R45&gt;=0,Deník!$R45&lt;=1),"BE",Deník!$R45),"")</f>
        <v/>
      </c>
      <c r="AQ45" s="99"/>
      <c r="AR45" s="100">
        <f>Deník!D45</f>
        <v>0.58750000000000002</v>
      </c>
      <c r="AS45" s="63" t="str">
        <f>IF(Deník!$D45&lt;&gt;"",IF(AND(Deník!$D45&gt;=AS$2,Deník!$D45&lt;=AS$3),IF(AND(Deník!$R45&gt;=0,Deník!$R45&lt;=1),"BE",Deník!$R45),""),"")</f>
        <v/>
      </c>
      <c r="AT45" s="63" t="str">
        <f>IF(Deník!$D45&lt;&gt;"",IF(AND(Deník!$D45&gt;=AT$2,Deník!$D45&lt;=AT$3),IF(AND(Deník!$R45&gt;=0,Deník!$R45&lt;=1),"BE",Deník!$R45),""),"")</f>
        <v/>
      </c>
      <c r="AU45" s="63" t="str">
        <f>IF(Deník!$D45&lt;&gt;"",IF(AND(Deník!$D45&gt;=AU$2,Deník!$D45&lt;=AU$3),IF(AND(Deník!$R45&gt;=0,Deník!$R45&lt;=1),"BE",Deník!$R45),""),"")</f>
        <v/>
      </c>
      <c r="AV45" s="63" t="str">
        <f>IF(Deník!$D45&lt;&gt;"",IF(AND(Deník!$D45&gt;=AV$2,Deník!$D45&lt;=AV$3),IF(AND(Deník!$R45&gt;=0,Deník!$R45&lt;=1),"BE",Deník!$R45),""),"")</f>
        <v/>
      </c>
      <c r="AW45" s="63" t="str">
        <f>IF(Deník!$D45&lt;&gt;"",IF(AND(Deník!$D45&gt;=AW$2,Deník!$D45&lt;=AW$3),IF(AND(Deník!$R45&gt;=0,Deník!$R45&lt;=1),"BE",Deník!$R45),""),"")</f>
        <v/>
      </c>
      <c r="AX45" s="63" t="str">
        <f>IF(Deník!$D45&lt;&gt;"",IF(AND(Deník!$D45&gt;=AX$2,Deník!$D45&lt;=AX$3),IF(AND(Deník!$R45&gt;=0,Deník!$R45&lt;=1),"BE",Deník!$R45),""),"")</f>
        <v/>
      </c>
      <c r="AY45" s="63" t="str">
        <f>IF(Deník!$D45&lt;&gt;"",IF(AND(Deník!$D45&gt;=AY$2,Deník!$D45&lt;=AY$3),IF(AND(Deník!$R45&gt;=0,Deník!$R45&lt;=1),"BE",Deník!$R45),""),"")</f>
        <v/>
      </c>
      <c r="AZ45" s="63">
        <f>IF(Deník!$D45&lt;&gt;"",IF(AND(Deník!$D45&gt;=AZ$2,Deník!$D45&lt;=AZ$3),IF(AND(Deník!$R45&gt;=0,Deník!$R45&lt;=1),"BE",Deník!$R45),""),"")</f>
        <v>-53.099999999999255</v>
      </c>
      <c r="BA45" s="63" t="str">
        <f>IF(Deník!$D45&lt;&gt;"",IF(AND(Deník!$D45&gt;=BA$2,Deník!$D45&lt;=BA$3),IF(AND(Deník!$R45&gt;=0,Deník!$R45&lt;=1),"BE",Deník!$R45),""),"")</f>
        <v/>
      </c>
      <c r="BB45" s="63" t="str">
        <f>IF(Deník!$D45&lt;&gt;"",IF(AND(Deník!$D45&gt;=BB$2,Deník!$D45&lt;=BB$3),IF(AND(Deník!$R45&gt;=0,Deník!$R45&lt;=1),"BE",Deník!$R45),""),"")</f>
        <v/>
      </c>
      <c r="BC45" s="71" t="str">
        <f>IF(Deník!$D45&lt;&gt;"",IF(AND(Deník!$D45&gt;=BC$2,Deník!$D45&lt;=BC$3),IF(AND(Deník!$R45&gt;=0,Deník!$R45&lt;=1),"BE",Deník!$R45),""),"")</f>
        <v/>
      </c>
      <c r="BD45" s="20">
        <f>IF(Deník!$J46="S",(Deník!$M46-Deník!$K46),IF(Deník!$J46="L",(Deník!$K46-Deník!$M46),""))</f>
        <v>5.0400000000001555E-3</v>
      </c>
      <c r="BE45" s="20">
        <f>IF(Deník!$J46="S",(Deník!$K46-Deník!$O46),IF(Deník!$J46="L",(Deník!$O46-Deník!$K46),""))</f>
        <v>1.0000000000000009E-2</v>
      </c>
      <c r="BF45" s="20">
        <f>IF(Deník!$J46="S",(Deník!$K46-Deník!$L46),IF(Deník!$J46="L",(Deník!$L46-Deník!$K46),""))</f>
        <v>4.9999999999998934E-3</v>
      </c>
      <c r="BG45" s="20">
        <f>IF(Deník!$J46="S",(Deník!$K46-Deník!$S46),IF(Deník!$J46="L",(Deník!$S46-Deník!$K46),""))</f>
        <v>-1.5200000000001879E-3</v>
      </c>
      <c r="BH45" s="20">
        <f>IF(Deník!$J46="S",(Deník!$K46-Deník!$U46),IF(Deník!$J46="L",(Deník!$U46-Deník!$K46),""))</f>
        <v>5.8699999999998198E-3</v>
      </c>
      <c r="BI45" s="20" t="str">
        <f>IF(Deník!$R45&gt;1,Deník!$R45,"")</f>
        <v/>
      </c>
      <c r="BJ45" s="20">
        <f>IF(Deník!$R45&lt;0,Deník!$R45,"")</f>
        <v>-53.099999999999255</v>
      </c>
      <c r="BK45" s="17"/>
      <c r="BM45" s="233" t="str">
        <f>IF(Deník!$R45&lt;&gt;"",IF(Deník!$Y45=Statistika!$F$78,IF(AND(Deník!$R45&gt;=0,Deník!$R45&lt;=1),"BE",Deník!$R45),""),"")</f>
        <v/>
      </c>
      <c r="BN45" s="233" t="str">
        <f>IF(Deník!$R45&lt;&gt;"",IF(Deník!$Y45=Statistika!$F$79,IF(AND(Deník!$R45&gt;=0,Deník!$R45&lt;=1),"BE",Deník!$R45),""),"")</f>
        <v/>
      </c>
      <c r="BO45" s="233" t="str">
        <f>IF(Deník!$R45&lt;&gt;"",IF(Deník!$Y45=Statistika!$F$80,IF(AND(Deník!$R45&gt;=0,Deník!$R45&lt;=1),"BE",Deník!$R45),""),"")</f>
        <v/>
      </c>
      <c r="BP45" s="233" t="str">
        <f>IF(Deník!$R45&lt;&gt;"",IF(Deník!$Y45=Statistika!$F$81,IF(AND(Deník!$R45&gt;=0,Deník!$R45&lt;=1),"BE",Deník!$R45),""),"")</f>
        <v/>
      </c>
      <c r="BQ45" s="233" t="str">
        <f>IF(Deník!$R45&lt;&gt;"",IF(Deník!$Y45=Statistika!$F$82,IF(AND(Deník!$R45&gt;=0,Deník!$R45&lt;=1),"BE",Deník!$R45),""),"")</f>
        <v/>
      </c>
      <c r="BR45" s="233" t="str">
        <f>IF(Deník!$R45&lt;&gt;"",IF(Deník!$Y45=Statistika!$F$83,IF(AND(Deník!$R45&gt;=0,Deník!$R45&lt;=1),"BE",Deník!$R45),""),"")</f>
        <v/>
      </c>
      <c r="BS45" s="233" t="str">
        <f>IF(Deník!$R45&lt;&gt;"",IF(Deník!$Y45=Statistika!$F$84,IF(AND(Deník!$R45&gt;=0,Deník!$R45&lt;=1),"BE",Deník!$R45),""),"")</f>
        <v/>
      </c>
      <c r="BT45" s="233">
        <f>IF(Deník!$R45&lt;&gt;"",IF(Deník!$Y45=Statistika!$F$85,IF(AND(Deník!$R45&gt;=0,Deník!$R45&lt;=1),"BE",Deník!$R45),""),"")</f>
        <v>-53.099999999999255</v>
      </c>
      <c r="BU45" s="233" t="str">
        <f>IF(Deník!$R45&lt;&gt;"",IF(Deník!$Y45=Statistika!$F$86,IF(AND(Deník!$R45&gt;=0,Deník!$R45&lt;=1),"BE",Deník!$R45),""),"")</f>
        <v/>
      </c>
      <c r="BV45" s="233" t="str">
        <f>IF(Deník!$R45&lt;&gt;"",IF(Deník!$Y45=Statistika!$F$87,IF(AND(Deník!$R45&gt;=0,Deník!$R45&lt;=1),"BE",Deník!$R45),""),"")</f>
        <v/>
      </c>
      <c r="BW45" s="233" t="str">
        <f>IF(Deník!$R45&lt;&gt;"",IF(Deník!$Y45=Statistika!$F$88,IF(AND(Deník!$R45&gt;=0,Deník!$R45&lt;=1),"BE",Deník!$R45),""),"")</f>
        <v/>
      </c>
      <c r="BX45" s="233" t="str">
        <f>IF(Deník!$R45&lt;&gt;"",IF(Deník!$Y45=Statistika!$F$89,IF(AND(Deník!$R45&gt;=0,Deník!$R45&lt;=1),"BE",Deník!$R45),""),"")</f>
        <v/>
      </c>
      <c r="BY45" s="233" t="str">
        <f>IF(Deník!$R45&lt;&gt;"",IF(Deník!$Y45=Statistika!$F$90,IF(AND(Deník!$R45&gt;=0,Deník!$R45&lt;=1),"BE",Deník!$R45),""),"")</f>
        <v/>
      </c>
      <c r="BZ45" s="233" t="str">
        <f>IF(Deník!$R45&lt;&gt;"",IF(Deník!$Y45=Statistika!$F$91,IF(AND(Deník!$R45&gt;=0,Deník!$R45&lt;=1),"BE",Deník!$R45),""),"")</f>
        <v/>
      </c>
      <c r="CA45" s="233"/>
      <c r="CB45" s="233">
        <f>IF(Deník!$R45&lt;&gt;"",IF(Deník!$AB45="SL",IF(AND(Deník!$R45&gt;=0,Deník!$R45&lt;=1),"BE",Deník!$R45),""),"")</f>
        <v>-53.099999999999255</v>
      </c>
      <c r="CC45" s="233" t="str">
        <f>IF(Deník!$R45&lt;&gt;"",IF(Deník!$AB45="BE10",IF(AND(Deník!$R45&gt;=0,Deník!$R45&lt;=1),"BE",Deník!$R45),""),"")</f>
        <v/>
      </c>
      <c r="CD45" s="233" t="str">
        <f>IF(Deník!$R45&lt;&gt;"",IF(Deník!$AB45="BE15",IF(AND(Deník!$R45&gt;=0,Deník!$R45&lt;=1),"BE",Deník!$R45),""),"")</f>
        <v/>
      </c>
      <c r="CE45" s="233" t="str">
        <f>IF(Deník!$R45&lt;&gt;"",IF(Deník!$AB45="BE20",IF(AND(Deník!$R45&gt;=0,Deník!$R45&lt;=1),"BE",Deník!$R45),""),"")</f>
        <v/>
      </c>
      <c r="CF45" s="233" t="str">
        <f>IF(Deník!$R45&lt;&gt;"",IF(Deník!$AB45="TP1",IF(AND(Deník!$R45&gt;=0,Deník!$R45&lt;=1),"BE",Deník!$R45),""),"")</f>
        <v/>
      </c>
      <c r="CG45" s="233" t="str">
        <f>IF(Deník!$R45&lt;&gt;"",IF(Deník!$AB45="TP2",IF(AND(Deník!$R45&gt;=0,Deník!$R45&lt;=1),"BE",Deník!$R45),""),"")</f>
        <v/>
      </c>
      <c r="CH45" s="233" t="str">
        <f>IF(Deník!$R45&lt;&gt;"",IF(Deník!$AB45="TP3",IF(AND(Deník!$R45&gt;=0,Deník!$R45&lt;=1),"BE",Deník!$R45),""),"")</f>
        <v/>
      </c>
      <c r="CI45" s="233" t="str">
        <f>IF(Deník!$R45&lt;&gt;"",IF(Deník!$AB45="Trailing SL",IF(AND(Deník!$R45&gt;=0,Deník!$R45&lt;=1),"BE",Deník!$R45),""),"")</f>
        <v/>
      </c>
      <c r="CJ45" s="233" t="str">
        <f>IF(Deník!$R45&lt;&gt;"",IF(Deník!$AB45="Manual",IF(AND(Deník!$R45&gt;=0,Deník!$R45&lt;=1),"BE",Deník!$R45),""),"")</f>
        <v/>
      </c>
      <c r="CK45" s="233"/>
      <c r="CL45" s="233" t="str">
        <f>IF(Deník!$R45&lt;0,IF(Deník!$AC45=Statistika!$F$117,Deník!$R45,""),"")</f>
        <v/>
      </c>
      <c r="CM45" s="233" t="str">
        <f>IF(Deník!$R45&lt;0,IF(Deník!$AC45=Statistika!$F$118,Deník!$R45,""),"")</f>
        <v/>
      </c>
      <c r="CN45" s="233" t="str">
        <f>IF(Deník!$R45&lt;0,IF(Deník!$AC45=Statistika!$F$119,Deník!$R45,""),"")</f>
        <v/>
      </c>
      <c r="CO45" s="233" t="str">
        <f>IF(Deník!$R45&lt;0,IF(Deník!$AC45=Statistika!$F$120,Deník!$R45,""),"")</f>
        <v/>
      </c>
      <c r="CP45" s="233" t="str">
        <f>IF(Deník!$R45&lt;0,IF(Deník!$AC45=Statistika!$F$121,Deník!$R45,""),"")</f>
        <v/>
      </c>
      <c r="CQ45" s="233">
        <f>IF(Deník!$R45&lt;0,IF(Deník!$AC45=Statistika!$F$122,Deník!$R45,""),"")</f>
        <v>-53.099999999999255</v>
      </c>
      <c r="CR45" s="233" t="str">
        <f>IF(Deník!$R45&lt;0,IF(Deník!$AC45=Statistika!$F$123,Deník!$R45,""),"")</f>
        <v/>
      </c>
      <c r="CS45" s="233" t="str">
        <f>IF(Deník!$R45&lt;0,IF(Deník!$AC45=Statistika!$F$124,Deník!$R45,""),"")</f>
        <v/>
      </c>
      <c r="CT45" s="233" t="str">
        <f>IF(Deník!$R45&lt;0,IF(Deník!$AC45=Statistika!$F$125,Deník!$R45,""),"")</f>
        <v/>
      </c>
      <c r="CU45" s="233"/>
      <c r="CV45" s="233" t="str">
        <f>IF(Deník!$R45&lt;0,IF(Deník!$AD45=$CV$2,Deník!$R45,""),"")</f>
        <v/>
      </c>
      <c r="CW45" s="233" t="str">
        <f>IF(Deník!$R45&lt;0,IF(Deník!$AD45=$CW$2,Deník!$R45,""),"")</f>
        <v/>
      </c>
      <c r="CX45" s="233" t="str">
        <f>IF(Deník!$R45&lt;0,IF(Deník!$AD45=$CX$2,Deník!$R45,""),"")</f>
        <v/>
      </c>
      <c r="CY45" s="233" t="str">
        <f>IF(Deník!$R45&lt;0,IF(Deník!$AD45=$CY$2,Deník!$R45,""),"")</f>
        <v/>
      </c>
      <c r="CZ45" s="233" t="str">
        <f>IF(Deník!$R45&lt;0,IF(Deník!$AD45=$CZ$2,Deník!$R45,""),"")</f>
        <v/>
      </c>
      <c r="DL45" s="221">
        <f t="shared" si="5"/>
        <v>93847.029999999984</v>
      </c>
      <c r="DM45" s="220">
        <f t="shared" si="3"/>
        <v>-6.1529700000000132E-2</v>
      </c>
      <c r="DO45" s="50">
        <f>Deník!W46</f>
        <v>1228.55</v>
      </c>
      <c r="DP45" s="102">
        <f>IF(AND(Deník!W46&gt;0),1,"")</f>
        <v>1</v>
      </c>
      <c r="DQ45" s="102" t="str">
        <f>IF(AND(Deník!W46&lt;=0),1,"")</f>
        <v/>
      </c>
      <c r="DR45" s="227"/>
      <c r="DS45" s="228"/>
      <c r="DT45" s="85"/>
      <c r="DU45" s="54" t="str">
        <f>IF(MONTH(Deník!$C45)=DU$2,Deník!$W45,"")</f>
        <v/>
      </c>
      <c r="DV45" s="222" t="str">
        <f>IF(MONTH(Deník!$C45)=DV$2,Deník!$W45,"")</f>
        <v/>
      </c>
      <c r="DW45" s="222" t="str">
        <f>IF(MONTH(Deník!$C45)=DW$2,Deník!$W45,"")</f>
        <v/>
      </c>
      <c r="DX45" s="222" t="str">
        <f>IF(MONTH(Deník!$C45)=DX$2,Deník!$W45,"")</f>
        <v/>
      </c>
      <c r="DY45" s="222" t="str">
        <f>IF(MONTH(Deník!$C45)=DY$2,Deník!$W45,"")</f>
        <v/>
      </c>
      <c r="DZ45" s="222" t="str">
        <f>IF(MONTH(Deník!$C45)=DZ$2,Deník!$W45,"")</f>
        <v/>
      </c>
      <c r="EA45" s="222">
        <f>IF(MONTH(Deník!$C45)=EA$2,Deník!$W45,"")</f>
        <v>-1299.19</v>
      </c>
      <c r="EB45" s="222" t="str">
        <f>IF(MONTH(Deník!$C45)=EB$2,Deník!$W45,"")</f>
        <v/>
      </c>
      <c r="EC45" s="222" t="str">
        <f>IF(MONTH(Deník!$C45)=EC$2,Deník!$W45,"")</f>
        <v/>
      </c>
      <c r="ED45" s="222" t="str">
        <f>IF(MONTH(Deník!$C45)=ED$2,Deník!$W45,"")</f>
        <v/>
      </c>
      <c r="EE45" s="222" t="str">
        <f>IF(MONTH(Deník!$C45)=EE$2,Deník!$W45,"")</f>
        <v/>
      </c>
      <c r="EF45" s="222" t="str">
        <f>IF(MONTH(Deník!$C45)=EF$2,Deník!$W45,"")</f>
        <v/>
      </c>
      <c r="EI45" s="600" t="str">
        <f>IF(Deník!$W45&lt;&gt;"",IF(Deník!$B45=Statistika!$F$63,Deník!$W45,""),"")</f>
        <v/>
      </c>
      <c r="EJ45" s="13">
        <f>IF(Deník!$W45&lt;&gt;"",IF(Deník!$B45=Statistika!$F$64,Deník!$W45,""),"")</f>
        <v>-1299.19</v>
      </c>
      <c r="EK45" s="13" t="str">
        <f>IF(Deník!$W45&lt;&gt;"",IF(Deník!$B45=Statistika!$F$65,Deník!$W45,""),"")</f>
        <v/>
      </c>
      <c r="EL45" s="13" t="str">
        <f>IF(Deník!$W45&lt;&gt;"",IF(Deník!$B45=Statistika!$F$66,Deník!$W45,""),"")</f>
        <v/>
      </c>
      <c r="EM45" s="13" t="str">
        <f>IF(Deník!$W45&lt;&gt;"",IF(Deník!$B45=Statistika!$F$67,Deník!$W45,""),"")</f>
        <v/>
      </c>
      <c r="EN45" s="13" t="str">
        <f>IF(Deník!$W45&lt;&gt;"",IF(Deník!$B45=Statistika!$F$68,Deník!$W45,""),"")</f>
        <v/>
      </c>
      <c r="EO45" s="13" t="str">
        <f>IF(Deník!$W45&lt;&gt;"",IF(Deník!$B45=Statistika!$F$69,Deník!$W45,""),"")</f>
        <v/>
      </c>
      <c r="EP45" s="601" t="str">
        <f>IF(Deník!$W45&lt;&gt;"",IF(Deník!$B45=Statistika!$F$70,Deník!$W45,""),"")</f>
        <v/>
      </c>
      <c r="EQ45" s="90"/>
      <c r="ER45" s="63" t="str">
        <f>IF(Deník!$W45&lt;&gt;"",IF(Deník!$J45="L",Deník!$W45,""),"")</f>
        <v/>
      </c>
      <c r="ES45" s="13">
        <f>IF(Deník!$W45&lt;&gt;"",IF(Deník!$J45="S",Deník!$W45,""),"")</f>
        <v>-1299.19</v>
      </c>
      <c r="ET45" s="95"/>
      <c r="EU45" s="88"/>
      <c r="EV45" s="63" t="str">
        <f>IF(WEEKDAY(Deník!$C45,2)=1,Deník!$W45,"")</f>
        <v/>
      </c>
      <c r="EW45" s="13">
        <f>IF(WEEKDAY(Deník!$C45,2)=2,Deník!$W45,"")</f>
        <v>-1299.19</v>
      </c>
      <c r="EX45" s="13" t="str">
        <f>IF(WEEKDAY(Deník!$C45,2)=3,Deník!$W45,"")</f>
        <v/>
      </c>
      <c r="EY45" s="13" t="str">
        <f>IF(WEEKDAY(Deník!$C45,2)=4,Deník!$W45,"")</f>
        <v/>
      </c>
      <c r="EZ45" s="60" t="str">
        <f>IF(WEEKDAY(Deník!$C45,2)=5,Deník!$W45,"")</f>
        <v/>
      </c>
      <c r="FA45" s="99"/>
      <c r="FB45" s="100">
        <f>Deník!D45</f>
        <v>0.58750000000000002</v>
      </c>
      <c r="FC45" s="63" t="str">
        <f>IF($FB45&lt;&gt;"",IF(AND($FB45&gt;=FC$2,$FB45&lt;=FC$3),Deník!$W45,""))</f>
        <v/>
      </c>
      <c r="FD45" s="63" t="str">
        <f>IF($FB45&lt;&gt;"",IF(AND($FB45&gt;=FD$2,$FB45&lt;=FD$3),Deník!$W45,""))</f>
        <v/>
      </c>
      <c r="FE45" s="63" t="str">
        <f>IF($FB45&lt;&gt;"",IF(AND($FB45&gt;=FE$2,$FB45&lt;=FE$3),Deník!$W45,""))</f>
        <v/>
      </c>
      <c r="FF45" s="63" t="str">
        <f>IF($FB45&lt;&gt;"",IF(AND($FB45&gt;=FF$2,$FB45&lt;=FF$3),Deník!$W45,""))</f>
        <v/>
      </c>
      <c r="FG45" s="63" t="str">
        <f>IF($FB45&lt;&gt;"",IF(AND($FB45&gt;=FG$2,$FB45&lt;=FG$3),Deník!$W45,""))</f>
        <v/>
      </c>
      <c r="FH45" s="63" t="str">
        <f>IF($FB45&lt;&gt;"",IF(AND($FB45&gt;=FH$2,$FB45&lt;=FH$3),Deník!$W45,""))</f>
        <v/>
      </c>
      <c r="FI45" s="63" t="str">
        <f>IF($FB45&lt;&gt;"",IF(AND($FB45&gt;=FI$2,$FB45&lt;=FI$3),Deník!$W45,""))</f>
        <v/>
      </c>
      <c r="FJ45" s="63">
        <f>IF($FB45&lt;&gt;"",IF(AND($FB45&gt;=FJ$2,$FB45&lt;=FJ$3),Deník!$W45,""))</f>
        <v>-1299.19</v>
      </c>
      <c r="FK45" s="63" t="str">
        <f>IF($FB45&lt;&gt;"",IF(AND($FB45&gt;=FK$2,$FB45&lt;=FK$3),Deník!$W45,""))</f>
        <v/>
      </c>
      <c r="FL45" s="63" t="str">
        <f>IF($FB45&lt;&gt;"",IF(AND($FB45&gt;=FL$2,$FB45&lt;=FL$3),Deník!$W45,""))</f>
        <v/>
      </c>
      <c r="FM45" s="63" t="str">
        <f>IF($FB45&lt;&gt;"",IF(AND($FB45&gt;=FM$2,$FB45&lt;=FM$3),Deník!$W45,""))</f>
        <v/>
      </c>
      <c r="FN45" s="13"/>
      <c r="FO45" s="20" t="str">
        <f>IF(Deník!$W45&gt;1,Deník!$W45,"")</f>
        <v/>
      </c>
      <c r="FP45" s="20">
        <f>IF(Deník!$W45&lt;0,Deník!$W45,"")</f>
        <v>-1299.19</v>
      </c>
      <c r="FQ45" s="17"/>
      <c r="FS45" s="233"/>
      <c r="FT45" s="233" t="str">
        <f>IF(Deník!$W45&lt;&gt;"",IF(Deník!$Y45=Statistika!$F$78,Deník!$W45,""),"")</f>
        <v/>
      </c>
      <c r="FU45" s="233" t="str">
        <f>IF(Deník!$W45&lt;&gt;"",IF(Deník!$Y45=Statistika!$F$79,Deník!$W45,""),"")</f>
        <v/>
      </c>
      <c r="FV45" s="233" t="str">
        <f>IF(Deník!$W45&lt;&gt;"",IF(Deník!$Y45=Statistika!$F$80,Deník!$W45,""),"")</f>
        <v/>
      </c>
      <c r="FW45" s="233" t="str">
        <f>IF(Deník!$W45&lt;&gt;"",IF(Deník!$Y45=Statistika!$F$81,Deník!$W45,""),"")</f>
        <v/>
      </c>
      <c r="FX45" s="233" t="str">
        <f>IF(Deník!$W45&lt;&gt;"",IF(Deník!$Y45=Statistika!$F$82,Deník!$W45,""),"")</f>
        <v/>
      </c>
      <c r="FY45" s="233" t="str">
        <f>IF(Deník!$W45&lt;&gt;"",IF(Deník!$Y45=Statistika!$F$83,Deník!$W45,""),"")</f>
        <v/>
      </c>
      <c r="FZ45" s="233" t="str">
        <f>IF(Deník!$W45&lt;&gt;"",IF(Deník!$Y45=Statistika!$F$84,Deník!$W45,""),"")</f>
        <v/>
      </c>
      <c r="GA45" s="233">
        <f>IF(Deník!$W45&lt;&gt;"",IF(Deník!$Y45=Statistika!$F$85,Deník!$W45,""),"")</f>
        <v>-1299.19</v>
      </c>
      <c r="GB45" s="233" t="str">
        <f>IF(Deník!$W45&lt;&gt;"",IF(Deník!$Y45=Statistika!$F$86,Deník!$W45,""),"")</f>
        <v/>
      </c>
      <c r="GC45" s="233" t="str">
        <f>IF(Deník!$W45&lt;&gt;"",IF(Deník!$Y45=Statistika!$F$87,Deník!$W45,""),"")</f>
        <v/>
      </c>
      <c r="GD45" s="233" t="str">
        <f>IF(Deník!$W45&lt;&gt;"",IF(Deník!$Y45=Statistika!$F$88,Deník!$W45,""),"")</f>
        <v/>
      </c>
      <c r="GE45" s="233" t="str">
        <f>IF(Deník!$W45&lt;&gt;"",IF(Deník!$Y45=Statistika!$F$89,Deník!$W45,""),"")</f>
        <v/>
      </c>
      <c r="GF45" s="233" t="str">
        <f>IF(Deník!$W45&lt;&gt;"",IF(Deník!$Y45=Statistika!$F$90,Deník!$W45,""),"")</f>
        <v/>
      </c>
      <c r="GG45" s="233" t="str">
        <f>IF(Deník!$W45&lt;&gt;"",IF(Deník!$Y45=Statistika!$F$91,Deník!$W45,""),"")</f>
        <v/>
      </c>
      <c r="GH45" s="233"/>
      <c r="GI45" s="233">
        <f>IF(Deník!$W45&lt;&gt;"",IF(Deník!$AB45=Statistika!$L$100,Deník!$W45,""),"")</f>
        <v>-1299.19</v>
      </c>
      <c r="GJ45" s="233" t="str">
        <f>IF(Deník!$W45&lt;&gt;"",IF(Deník!$AB45=Statistika!$L$101,Deník!$W45,""),"")</f>
        <v/>
      </c>
      <c r="GK45" s="233" t="str">
        <f>IF(Deník!$W45&lt;&gt;"",IF(Deník!$AB45=Statistika!$L$102,Deník!$W45,""),"")</f>
        <v/>
      </c>
      <c r="GL45" s="233" t="str">
        <f>IF(Deník!$W45&lt;&gt;"",IF(Deník!$AB45=Statistika!$L$103,Deník!$W45,""),"")</f>
        <v/>
      </c>
      <c r="GM45" s="233" t="str">
        <f>IF(Deník!$W45&lt;&gt;"",IF(Deník!$AB45=Statistika!$L$104,Deník!$W45,""),"")</f>
        <v/>
      </c>
      <c r="GN45" s="233" t="str">
        <f>IF(Deník!$W45&lt;&gt;"",IF(Deník!$AB45=Statistika!$L$105,Deník!$W45,""),"")</f>
        <v/>
      </c>
      <c r="GO45" s="233" t="str">
        <f>IF(Deník!$W45&lt;&gt;"",IF(Deník!$AB45=Statistika!$L$106,Deník!$W45,""),"")</f>
        <v/>
      </c>
      <c r="GP45" s="233" t="str">
        <f>IF(Deník!$W45&lt;&gt;"",IF(Deník!$AB45=Statistika!$L$107,Deník!$W45,""),"")</f>
        <v/>
      </c>
      <c r="GQ45" s="233" t="str">
        <f>IF(Deník!$W45&lt;&gt;"",IF(Deník!$AB45=Statistika!$L$108,Deník!$W45,""),"")</f>
        <v/>
      </c>
      <c r="GS45" s="233" t="str">
        <f>IF(Deník!$W45&lt;0,IF(Deník!$AC45=Statistika!$F$117,Deník!$W45,""),"")</f>
        <v/>
      </c>
      <c r="GT45" s="233" t="str">
        <f>IF(Deník!$W45&lt;0,IF(Deník!$AC45=Statistika!$F$118,Deník!$W45,""),"")</f>
        <v/>
      </c>
      <c r="GU45" s="233" t="str">
        <f>IF(Deník!$W45&lt;0,IF(Deník!$AC45=Statistika!$F$119,Deník!$W45,""),"")</f>
        <v/>
      </c>
      <c r="GV45" s="233" t="str">
        <f>IF(Deník!$W45&lt;0,IF(Deník!$AC45=Statistika!$F$120,Deník!$W45,""),"")</f>
        <v/>
      </c>
      <c r="GW45" s="233" t="str">
        <f>IF(Deník!$W45&lt;0,IF(Deník!$AC45=Statistika!$F$121,Deník!$W45,""),"")</f>
        <v/>
      </c>
      <c r="GX45" s="233">
        <f>IF(Deník!$W45&lt;0,IF(Deník!$AC45=Statistika!$F$122,Deník!$W45,""),"")</f>
        <v>-1299.19</v>
      </c>
      <c r="GY45" s="233" t="str">
        <f>IF(Deník!$W45&lt;0,IF(Deník!$AC45=Statistika!$F$123,Deník!$W45,""),"")</f>
        <v/>
      </c>
      <c r="GZ45" s="233" t="str">
        <f>IF(Deník!$W45&lt;0,IF(Deník!$AC45=Statistika!$F$124,Deník!$W45,""),"")</f>
        <v/>
      </c>
      <c r="HA45" s="233" t="str">
        <f>IF(Deník!$W45&lt;0,IF(Deník!$AC45=Statistika!$F$125,Deník!$W45,""),"")</f>
        <v/>
      </c>
      <c r="HC45" s="233" t="str">
        <f>IF(Deník!$W45&lt;0,IF(Deník!$AD45=Statistika!$F$133,Deník!$W45,""),"")</f>
        <v/>
      </c>
      <c r="HD45" s="233" t="str">
        <f>IF(Deník!$W45&lt;0,IF(Deník!$AD45=Statistika!$F$134,Deník!$W45,""),"")</f>
        <v/>
      </c>
      <c r="HE45" s="233" t="str">
        <f>IF(Deník!$W45&lt;0,IF(Deník!$AD45=Statistika!$F$135,Deník!$W45,""),"")</f>
        <v/>
      </c>
      <c r="HF45" s="233" t="str">
        <f>IF(Deník!$W45&lt;0,IF(Deník!$AD45=Statistika!$F$136,Deník!$W45,""),"")</f>
        <v/>
      </c>
      <c r="HG45" s="233" t="str">
        <f>IF(Deník!$W45&lt;0,IF(Deník!$AD45=Statistika!$F$137,Deník!$W45,""),"")</f>
        <v/>
      </c>
      <c r="ID45" s="8">
        <f>Tabulka4[[#This Row],[Sloupec3]]</f>
        <v>42199</v>
      </c>
      <c r="IE45" s="17" t="str">
        <f>IF(AND([1]Deník!$C45&gt;='[1]Měsíční shrnutí'!$D$1,[1]Deník!$C45&lt;='[1]Měsíční shrnutí'!$F$1),[1]Deník!$X45,"")</f>
        <v/>
      </c>
    </row>
    <row r="46" spans="1:241">
      <c r="A46" s="8">
        <f>Deník!C47</f>
        <v>0</v>
      </c>
      <c r="B46" s="50" t="str">
        <f>Deník!R47</f>
        <v/>
      </c>
      <c r="C46" s="102" t="str">
        <f>IF(AND(Deník!R47&gt;1,Deník!R47&lt;&gt;""),1,"")</f>
        <v/>
      </c>
      <c r="D46" s="102" t="str">
        <f>IF(AND(Deník!R47&lt;=0,Deník!R47&lt;&gt;""),1,"")</f>
        <v/>
      </c>
      <c r="E46" s="103" t="str">
        <f>IF(AND(Deník!R47&gt;=0,Deník!R47&lt;=1),1,"")</f>
        <v/>
      </c>
      <c r="F46" s="79" t="str">
        <f>IF(Deník!R47&lt;&gt;"",Deník!R47+F45,"")</f>
        <v/>
      </c>
      <c r="G46" s="85"/>
      <c r="H46" s="54" t="str">
        <f>IF(MONTH(Deník!$C46)=H$2,IF(AND(Deník!$R46&gt;=0,Deník!$R46&lt;=1),"BE",Deník!$R46),"")</f>
        <v/>
      </c>
      <c r="I46" s="11" t="str">
        <f>IF(MONTH(Deník!$C46)=I$2,IF(AND(Deník!$R46&gt;=0,Deník!$R46&lt;=1),"BE",Deník!$R46),"")</f>
        <v/>
      </c>
      <c r="J46" s="11" t="str">
        <f>IF(MONTH(Deník!$C46)=J$2,IF(AND(Deník!$R46&gt;=0,Deník!$R46&lt;=1),"BE",Deník!$R46),"")</f>
        <v/>
      </c>
      <c r="K46" s="11" t="str">
        <f>IF(MONTH(Deník!$C46)=K$2,IF(AND(Deník!$R46&gt;=0,Deník!$R46&lt;=1),"BE",Deník!$R46),"")</f>
        <v/>
      </c>
      <c r="L46" s="11" t="str">
        <f>IF(MONTH(Deník!$C46)=L$2,IF(AND(Deník!$R46&gt;=0,Deník!$R46&lt;=1),"BE",Deník!$R46),"")</f>
        <v/>
      </c>
      <c r="M46" s="11" t="str">
        <f>IF(MONTH(Deník!$C46)=M$2,IF(AND(Deník!$R46&gt;=0,Deník!$R46&lt;=1),"BE",Deník!$R46),"")</f>
        <v/>
      </c>
      <c r="N46" s="11">
        <f>IF(MONTH(Deník!$C46)=N$2,IF(AND(Deník!$R46&gt;=0,Deník!$R46&lt;=1),"BE",Deník!$R46),"")</f>
        <v>49.999999999998934</v>
      </c>
      <c r="O46" s="11" t="str">
        <f>IF(MONTH(Deník!$C46)=O$2,IF(AND(Deník!$R46&gt;=0,Deník!$R46&lt;=1),"BE",Deník!$R46),"")</f>
        <v/>
      </c>
      <c r="P46" s="11" t="str">
        <f>IF(MONTH(Deník!$C46)=P$2,IF(AND(Deník!$R46&gt;=0,Deník!$R46&lt;=1),"BE",Deník!$R46),"")</f>
        <v/>
      </c>
      <c r="Q46" s="11" t="str">
        <f>IF(MONTH(Deník!$C46)=Q$2,IF(AND(Deník!$R46&gt;=0,Deník!$R46&lt;=1),"BE",Deník!$R46),"")</f>
        <v/>
      </c>
      <c r="R46" s="11" t="str">
        <f>IF(MONTH(Deník!$C46)=R$2,IF(AND(Deník!$R46&gt;=0,Deník!$R46&lt;=1),"BE",Deník!$R46),"")</f>
        <v/>
      </c>
      <c r="S46" s="57" t="str">
        <f>IF(MONTH(Deník!$C46)=S$2,IF(AND(Deník!$R46&gt;=0,Deník!$R46&lt;=1),"BE",Deník!$R46),"")</f>
        <v/>
      </c>
      <c r="U46" s="12"/>
      <c r="V46" s="12"/>
      <c r="X46" s="600" t="str">
        <f>IF(Deník!$R46&lt;&gt;"",IF(Deník!$B46=Statistika!$F$63,IF(AND(Deník!$R46&gt;=0,Deník!$R46&lt;=1),"BE",Deník!$R46),""),"")</f>
        <v/>
      </c>
      <c r="Y46" s="13">
        <f>IF(Deník!$R46&lt;&gt;"",IF(Deník!$B46=Statistika!$F$64,IF(AND(Deník!$R46&gt;=0,Deník!$R46&lt;=1),"BE",Deník!$R46),""),"")</f>
        <v>49.999999999998934</v>
      </c>
      <c r="Z46" s="13" t="str">
        <f>IF(Deník!$R46&lt;&gt;"",IF(Deník!$B46=Statistika!$F$65,IF(AND(Deník!$R46&gt;=0,Deník!$R46&lt;=1),"BE",Deník!$R46),""),"")</f>
        <v/>
      </c>
      <c r="AA46" s="13" t="str">
        <f>IF(Deník!$R46&lt;&gt;"",IF(Deník!$B46=Statistika!$F$66,IF(AND(Deník!$R46&gt;=0,Deník!$R46&lt;=1),"BE",Deník!$R46),""),"")</f>
        <v/>
      </c>
      <c r="AB46" s="13" t="str">
        <f>IF(Deník!$R46&lt;&gt;"",IF(Deník!$B46=Statistika!$F$67,IF(AND(Deník!$R46&gt;=0,Deník!$R46&lt;=1),"BE",Deník!$R46),""),"")</f>
        <v/>
      </c>
      <c r="AC46" s="13" t="str">
        <f>IF(Deník!$R46&lt;&gt;"",IF(Deník!$B46=Statistika!$F$68,IF(AND(Deník!$R46&gt;=0,Deník!$R46&lt;=1),"BE",Deník!$R46),""),"")</f>
        <v/>
      </c>
      <c r="AD46" s="13" t="str">
        <f>IF(Deník!$R46&lt;&gt;"",IF(Deník!$B46=Statistika!$F$69,IF(AND(Deník!$R46&gt;=0,Deník!$R46&lt;=1),"BE",Deník!$R46),""),"")</f>
        <v/>
      </c>
      <c r="AE46" s="601" t="str">
        <f>IF(Deník!$R46&lt;&gt;"",IF(Deník!$B46=Statistika!$F$70,IF(AND(Deník!$R46&gt;=0,Deník!$R46&lt;=1),"BE",Deník!$R46),""),"")</f>
        <v/>
      </c>
      <c r="AF46" s="90"/>
      <c r="AG46" s="63" t="str">
        <f>IF(Deník!$R46&lt;&gt;"",IF(Deník!$J46="L",IF(AND(Deník!$R46&gt;=0,Deník!$R46&lt;=1),"BE",Deník!$R46),""),"")</f>
        <v/>
      </c>
      <c r="AH46" s="13">
        <f>IF(Deník!$R46&lt;&gt;"",IF(Deník!$J46="S",IF(AND(Deník!$R46&gt;=0,Deník!$R46&lt;=1),"BE",Deník!$R46),""),"")</f>
        <v>49.999999999998934</v>
      </c>
      <c r="AI46" s="95"/>
      <c r="AJ46" s="71" t="str">
        <f>IF(Deník!N47&lt;&gt;"",Deník!N47*-1,"")</f>
        <v/>
      </c>
      <c r="AK46" s="88"/>
      <c r="AL46" s="63" t="str">
        <f>IF(WEEKDAY(Deník!$C46,2)=1,IF(AND(Deník!$R46&gt;=0,Deník!$R46&lt;=1),"BE",Deník!$R46),"")</f>
        <v/>
      </c>
      <c r="AM46" s="13">
        <f>IF(WEEKDAY(Deník!$C46,2)=2,IF(AND(Deník!$R46&gt;=0,Deník!$R46&lt;=1),"BE",Deník!$R46),"")</f>
        <v>49.999999999998934</v>
      </c>
      <c r="AN46" s="13" t="str">
        <f>IF(WEEKDAY(Deník!$C46,2)=3,IF(AND(Deník!$R46&gt;=0,Deník!$R46&lt;=1),"BE",Deník!$R46),"")</f>
        <v/>
      </c>
      <c r="AO46" s="13" t="str">
        <f>IF(WEEKDAY(Deník!$C46,2)=4,IF(AND(Deník!$R46&gt;=0,Deník!$R46&lt;=1),"BE",Deník!$R46),"")</f>
        <v/>
      </c>
      <c r="AP46" s="60" t="str">
        <f>IF(WEEKDAY(Deník!$C46,2)=5,IF(AND(Deník!$R46&gt;=0,Deník!$R46&lt;=1),"BE",Deník!$R46),"")</f>
        <v/>
      </c>
      <c r="AQ46" s="99"/>
      <c r="AR46" s="100">
        <f>Deník!D46</f>
        <v>0.60486111111111118</v>
      </c>
      <c r="AS46" s="63" t="str">
        <f>IF(Deník!$D46&lt;&gt;"",IF(AND(Deník!$D46&gt;=AS$2,Deník!$D46&lt;=AS$3),IF(AND(Deník!$R46&gt;=0,Deník!$R46&lt;=1),"BE",Deník!$R46),""),"")</f>
        <v/>
      </c>
      <c r="AT46" s="63" t="str">
        <f>IF(Deník!$D46&lt;&gt;"",IF(AND(Deník!$D46&gt;=AT$2,Deník!$D46&lt;=AT$3),IF(AND(Deník!$R46&gt;=0,Deník!$R46&lt;=1),"BE",Deník!$R46),""),"")</f>
        <v/>
      </c>
      <c r="AU46" s="63" t="str">
        <f>IF(Deník!$D46&lt;&gt;"",IF(AND(Deník!$D46&gt;=AU$2,Deník!$D46&lt;=AU$3),IF(AND(Deník!$R46&gt;=0,Deník!$R46&lt;=1),"BE",Deník!$R46),""),"")</f>
        <v/>
      </c>
      <c r="AV46" s="63" t="str">
        <f>IF(Deník!$D46&lt;&gt;"",IF(AND(Deník!$D46&gt;=AV$2,Deník!$D46&lt;=AV$3),IF(AND(Deník!$R46&gt;=0,Deník!$R46&lt;=1),"BE",Deník!$R46),""),"")</f>
        <v/>
      </c>
      <c r="AW46" s="63" t="str">
        <f>IF(Deník!$D46&lt;&gt;"",IF(AND(Deník!$D46&gt;=AW$2,Deník!$D46&lt;=AW$3),IF(AND(Deník!$R46&gt;=0,Deník!$R46&lt;=1),"BE",Deník!$R46),""),"")</f>
        <v/>
      </c>
      <c r="AX46" s="63" t="str">
        <f>IF(Deník!$D46&lt;&gt;"",IF(AND(Deník!$D46&gt;=AX$2,Deník!$D46&lt;=AX$3),IF(AND(Deník!$R46&gt;=0,Deník!$R46&lt;=1),"BE",Deník!$R46),""),"")</f>
        <v/>
      </c>
      <c r="AY46" s="63" t="str">
        <f>IF(Deník!$D46&lt;&gt;"",IF(AND(Deník!$D46&gt;=AY$2,Deník!$D46&lt;=AY$3),IF(AND(Deník!$R46&gt;=0,Deník!$R46&lt;=1),"BE",Deník!$R46),""),"")</f>
        <v/>
      </c>
      <c r="AZ46" s="63">
        <f>IF(Deník!$D46&lt;&gt;"",IF(AND(Deník!$D46&gt;=AZ$2,Deník!$D46&lt;=AZ$3),IF(AND(Deník!$R46&gt;=0,Deník!$R46&lt;=1),"BE",Deník!$R46),""),"")</f>
        <v>49.999999999998934</v>
      </c>
      <c r="BA46" s="63" t="str">
        <f>IF(Deník!$D46&lt;&gt;"",IF(AND(Deník!$D46&gt;=BA$2,Deník!$D46&lt;=BA$3),IF(AND(Deník!$R46&gt;=0,Deník!$R46&lt;=1),"BE",Deník!$R46),""),"")</f>
        <v/>
      </c>
      <c r="BB46" s="63" t="str">
        <f>IF(Deník!$D46&lt;&gt;"",IF(AND(Deník!$D46&gt;=BB$2,Deník!$D46&lt;=BB$3),IF(AND(Deník!$R46&gt;=0,Deník!$R46&lt;=1),"BE",Deník!$R46),""),"")</f>
        <v/>
      </c>
      <c r="BC46" s="71" t="str">
        <f>IF(Deník!$D46&lt;&gt;"",IF(AND(Deník!$D46&gt;=BC$2,Deník!$D46&lt;=BC$3),IF(AND(Deník!$R46&gt;=0,Deník!$R46&lt;=1),"BE",Deník!$R46),""),"")</f>
        <v/>
      </c>
      <c r="BD46" s="20" t="str">
        <f>IF(Deník!$J47="S",(Deník!$M47-Deník!$K47),IF(Deník!$J47="L",(Deník!$K47-Deník!$M47),""))</f>
        <v/>
      </c>
      <c r="BE46" s="20" t="str">
        <f>IF(Deník!$J47="S",(Deník!$K47-Deník!$O47),IF(Deník!$J47="L",(Deník!$O47-Deník!$K47),""))</f>
        <v/>
      </c>
      <c r="BF46" s="20" t="str">
        <f>IF(Deník!$J47="S",(Deník!$K47-Deník!$L47),IF(Deník!$J47="L",(Deník!$L47-Deník!$K47),""))</f>
        <v/>
      </c>
      <c r="BG46" s="20" t="str">
        <f>IF(Deník!$J47="S",(Deník!$K47-Deník!$S47),IF(Deník!$J47="L",(Deník!$S47-Deník!$K47),""))</f>
        <v/>
      </c>
      <c r="BH46" s="20" t="str">
        <f>IF(Deník!$J47="S",(Deník!$K47-Deník!$U47),IF(Deník!$J47="L",(Deník!$U47-Deník!$K47),""))</f>
        <v/>
      </c>
      <c r="BI46" s="20">
        <f>IF(Deník!$R46&gt;1,Deník!$R46,"")</f>
        <v>49.999999999998934</v>
      </c>
      <c r="BJ46" s="20" t="str">
        <f>IF(Deník!$R46&lt;0,Deník!$R46,"")</f>
        <v/>
      </c>
      <c r="BK46" s="17"/>
      <c r="BM46" s="233" t="str">
        <f>IF(Deník!$R46&lt;&gt;"",IF(Deník!$Y46=Statistika!$F$78,IF(AND(Deník!$R46&gt;=0,Deník!$R46&lt;=1),"BE",Deník!$R46),""),"")</f>
        <v/>
      </c>
      <c r="BN46" s="233">
        <f>IF(Deník!$R46&lt;&gt;"",IF(Deník!$Y46=Statistika!$F$79,IF(AND(Deník!$R46&gt;=0,Deník!$R46&lt;=1),"BE",Deník!$R46),""),"")</f>
        <v>49.999999999998934</v>
      </c>
      <c r="BO46" s="233" t="str">
        <f>IF(Deník!$R46&lt;&gt;"",IF(Deník!$Y46=Statistika!$F$80,IF(AND(Deník!$R46&gt;=0,Deník!$R46&lt;=1),"BE",Deník!$R46),""),"")</f>
        <v/>
      </c>
      <c r="BP46" s="233" t="str">
        <f>IF(Deník!$R46&lt;&gt;"",IF(Deník!$Y46=Statistika!$F$81,IF(AND(Deník!$R46&gt;=0,Deník!$R46&lt;=1),"BE",Deník!$R46),""),"")</f>
        <v/>
      </c>
      <c r="BQ46" s="233" t="str">
        <f>IF(Deník!$R46&lt;&gt;"",IF(Deník!$Y46=Statistika!$F$82,IF(AND(Deník!$R46&gt;=0,Deník!$R46&lt;=1),"BE",Deník!$R46),""),"")</f>
        <v/>
      </c>
      <c r="BR46" s="233" t="str">
        <f>IF(Deník!$R46&lt;&gt;"",IF(Deník!$Y46=Statistika!$F$83,IF(AND(Deník!$R46&gt;=0,Deník!$R46&lt;=1),"BE",Deník!$R46),""),"")</f>
        <v/>
      </c>
      <c r="BS46" s="233" t="str">
        <f>IF(Deník!$R46&lt;&gt;"",IF(Deník!$Y46=Statistika!$F$84,IF(AND(Deník!$R46&gt;=0,Deník!$R46&lt;=1),"BE",Deník!$R46),""),"")</f>
        <v/>
      </c>
      <c r="BT46" s="233" t="str">
        <f>IF(Deník!$R46&lt;&gt;"",IF(Deník!$Y46=Statistika!$F$85,IF(AND(Deník!$R46&gt;=0,Deník!$R46&lt;=1),"BE",Deník!$R46),""),"")</f>
        <v/>
      </c>
      <c r="BU46" s="233" t="str">
        <f>IF(Deník!$R46&lt;&gt;"",IF(Deník!$Y46=Statistika!$F$86,IF(AND(Deník!$R46&gt;=0,Deník!$R46&lt;=1),"BE",Deník!$R46),""),"")</f>
        <v/>
      </c>
      <c r="BV46" s="233" t="str">
        <f>IF(Deník!$R46&lt;&gt;"",IF(Deník!$Y46=Statistika!$F$87,IF(AND(Deník!$R46&gt;=0,Deník!$R46&lt;=1),"BE",Deník!$R46),""),"")</f>
        <v/>
      </c>
      <c r="BW46" s="233" t="str">
        <f>IF(Deník!$R46&lt;&gt;"",IF(Deník!$Y46=Statistika!$F$88,IF(AND(Deník!$R46&gt;=0,Deník!$R46&lt;=1),"BE",Deník!$R46),""),"")</f>
        <v/>
      </c>
      <c r="BX46" s="233" t="str">
        <f>IF(Deník!$R46&lt;&gt;"",IF(Deník!$Y46=Statistika!$F$89,IF(AND(Deník!$R46&gt;=0,Deník!$R46&lt;=1),"BE",Deník!$R46),""),"")</f>
        <v/>
      </c>
      <c r="BY46" s="233" t="str">
        <f>IF(Deník!$R46&lt;&gt;"",IF(Deník!$Y46=Statistika!$F$90,IF(AND(Deník!$R46&gt;=0,Deník!$R46&lt;=1),"BE",Deník!$R46),""),"")</f>
        <v/>
      </c>
      <c r="BZ46" s="233" t="str">
        <f>IF(Deník!$R46&lt;&gt;"",IF(Deník!$Y46=Statistika!$F$91,IF(AND(Deník!$R46&gt;=0,Deník!$R46&lt;=1),"BE",Deník!$R46),""),"")</f>
        <v/>
      </c>
      <c r="CA46" s="233"/>
      <c r="CB46" s="233" t="str">
        <f>IF(Deník!$R46&lt;&gt;"",IF(Deník!$AB46="SL",IF(AND(Deník!$R46&gt;=0,Deník!$R46&lt;=1),"BE",Deník!$R46),""),"")</f>
        <v/>
      </c>
      <c r="CC46" s="233" t="str">
        <f>IF(Deník!$R46&lt;&gt;"",IF(Deník!$AB46="BE10",IF(AND(Deník!$R46&gt;=0,Deník!$R46&lt;=1),"BE",Deník!$R46),""),"")</f>
        <v/>
      </c>
      <c r="CD46" s="233" t="str">
        <f>IF(Deník!$R46&lt;&gt;"",IF(Deník!$AB46="BE15",IF(AND(Deník!$R46&gt;=0,Deník!$R46&lt;=1),"BE",Deník!$R46),""),"")</f>
        <v/>
      </c>
      <c r="CE46" s="233" t="str">
        <f>IF(Deník!$R46&lt;&gt;"",IF(Deník!$AB46="BE20",IF(AND(Deník!$R46&gt;=0,Deník!$R46&lt;=1),"BE",Deník!$R46),""),"")</f>
        <v/>
      </c>
      <c r="CF46" s="233">
        <f>IF(Deník!$R46&lt;&gt;"",IF(Deník!$AB46="TP1",IF(AND(Deník!$R46&gt;=0,Deník!$R46&lt;=1),"BE",Deník!$R46),""),"")</f>
        <v>49.999999999998934</v>
      </c>
      <c r="CG46" s="233" t="str">
        <f>IF(Deník!$R46&lt;&gt;"",IF(Deník!$AB46="TP2",IF(AND(Deník!$R46&gt;=0,Deník!$R46&lt;=1),"BE",Deník!$R46),""),"")</f>
        <v/>
      </c>
      <c r="CH46" s="233" t="str">
        <f>IF(Deník!$R46&lt;&gt;"",IF(Deník!$AB46="TP3",IF(AND(Deník!$R46&gt;=0,Deník!$R46&lt;=1),"BE",Deník!$R46),""),"")</f>
        <v/>
      </c>
      <c r="CI46" s="233" t="str">
        <f>IF(Deník!$R46&lt;&gt;"",IF(Deník!$AB46="Trailing SL",IF(AND(Deník!$R46&gt;=0,Deník!$R46&lt;=1),"BE",Deník!$R46),""),"")</f>
        <v/>
      </c>
      <c r="CJ46" s="233" t="str">
        <f>IF(Deník!$R46&lt;&gt;"",IF(Deník!$AB46="Manual",IF(AND(Deník!$R46&gt;=0,Deník!$R46&lt;=1),"BE",Deník!$R46),""),"")</f>
        <v/>
      </c>
      <c r="CK46" s="233"/>
      <c r="CL46" s="233" t="str">
        <f>IF(Deník!$R46&lt;0,IF(Deník!$AC46=Statistika!$F$117,Deník!$R46,""),"")</f>
        <v/>
      </c>
      <c r="CM46" s="233" t="str">
        <f>IF(Deník!$R46&lt;0,IF(Deník!$AC46=Statistika!$F$118,Deník!$R46,""),"")</f>
        <v/>
      </c>
      <c r="CN46" s="233" t="str">
        <f>IF(Deník!$R46&lt;0,IF(Deník!$AC46=Statistika!$F$119,Deník!$R46,""),"")</f>
        <v/>
      </c>
      <c r="CO46" s="233" t="str">
        <f>IF(Deník!$R46&lt;0,IF(Deník!$AC46=Statistika!$F$120,Deník!$R46,""),"")</f>
        <v/>
      </c>
      <c r="CP46" s="233" t="str">
        <f>IF(Deník!$R46&lt;0,IF(Deník!$AC46=Statistika!$F$121,Deník!$R46,""),"")</f>
        <v/>
      </c>
      <c r="CQ46" s="233" t="str">
        <f>IF(Deník!$R46&lt;0,IF(Deník!$AC46=Statistika!$F$122,Deník!$R46,""),"")</f>
        <v/>
      </c>
      <c r="CR46" s="233" t="str">
        <f>IF(Deník!$R46&lt;0,IF(Deník!$AC46=Statistika!$F$123,Deník!$R46,""),"")</f>
        <v/>
      </c>
      <c r="CS46" s="233" t="str">
        <f>IF(Deník!$R46&lt;0,IF(Deník!$AC46=Statistika!$F$124,Deník!$R46,""),"")</f>
        <v/>
      </c>
      <c r="CT46" s="233" t="str">
        <f>IF(Deník!$R46&lt;0,IF(Deník!$AC46=Statistika!$F$125,Deník!$R46,""),"")</f>
        <v/>
      </c>
      <c r="CU46" s="233"/>
      <c r="CV46" s="233" t="str">
        <f>IF(Deník!$R46&lt;0,IF(Deník!$AD46=$CV$2,Deník!$R46,""),"")</f>
        <v/>
      </c>
      <c r="CW46" s="233" t="str">
        <f>IF(Deník!$R46&lt;0,IF(Deník!$AD46=$CW$2,Deník!$R46,""),"")</f>
        <v/>
      </c>
      <c r="CX46" s="233" t="str">
        <f>IF(Deník!$R46&lt;0,IF(Deník!$AD46=$CX$2,Deník!$R46,""),"")</f>
        <v/>
      </c>
      <c r="CY46" s="233" t="str">
        <f>IF(Deník!$R46&lt;0,IF(Deník!$AD46=$CY$2,Deník!$R46,""),"")</f>
        <v/>
      </c>
      <c r="CZ46" s="233" t="str">
        <f>IF(Deník!$R46&lt;0,IF(Deník!$AD46=$CZ$2,Deník!$R46,""),"")</f>
        <v/>
      </c>
      <c r="DL46" s="221">
        <f t="shared" si="5"/>
        <v>93847.029999999984</v>
      </c>
      <c r="DM46" s="220">
        <f t="shared" si="3"/>
        <v>-6.1529700000000132E-2</v>
      </c>
      <c r="DO46" s="50">
        <f>Deník!W47</f>
        <v>0</v>
      </c>
      <c r="DP46" s="102" t="str">
        <f>IF(AND(Deník!W47&gt;0),1,"")</f>
        <v/>
      </c>
      <c r="DQ46" s="102">
        <f>IF(AND(Deník!W47&lt;=0),1,"")</f>
        <v>1</v>
      </c>
      <c r="DR46" s="227"/>
      <c r="DS46" s="228"/>
      <c r="DT46" s="85"/>
      <c r="DU46" s="54" t="str">
        <f>IF(MONTH(Deník!$C46)=DU$2,Deník!$W46,"")</f>
        <v/>
      </c>
      <c r="DV46" s="222" t="str">
        <f>IF(MONTH(Deník!$C46)=DV$2,Deník!$W46,"")</f>
        <v/>
      </c>
      <c r="DW46" s="222" t="str">
        <f>IF(MONTH(Deník!$C46)=DW$2,Deník!$W46,"")</f>
        <v/>
      </c>
      <c r="DX46" s="222" t="str">
        <f>IF(MONTH(Deník!$C46)=DX$2,Deník!$W46,"")</f>
        <v/>
      </c>
      <c r="DY46" s="222" t="str">
        <f>IF(MONTH(Deník!$C46)=DY$2,Deník!$W46,"")</f>
        <v/>
      </c>
      <c r="DZ46" s="222" t="str">
        <f>IF(MONTH(Deník!$C46)=DZ$2,Deník!$W46,"")</f>
        <v/>
      </c>
      <c r="EA46" s="222">
        <f>IF(MONTH(Deník!$C46)=EA$2,Deník!$W46,"")</f>
        <v>1228.55</v>
      </c>
      <c r="EB46" s="222" t="str">
        <f>IF(MONTH(Deník!$C46)=EB$2,Deník!$W46,"")</f>
        <v/>
      </c>
      <c r="EC46" s="222" t="str">
        <f>IF(MONTH(Deník!$C46)=EC$2,Deník!$W46,"")</f>
        <v/>
      </c>
      <c r="ED46" s="222" t="str">
        <f>IF(MONTH(Deník!$C46)=ED$2,Deník!$W46,"")</f>
        <v/>
      </c>
      <c r="EE46" s="222" t="str">
        <f>IF(MONTH(Deník!$C46)=EE$2,Deník!$W46,"")</f>
        <v/>
      </c>
      <c r="EF46" s="222" t="str">
        <f>IF(MONTH(Deník!$C46)=EF$2,Deník!$W46,"")</f>
        <v/>
      </c>
      <c r="EI46" s="600" t="str">
        <f>IF(Deník!$W46&lt;&gt;"",IF(Deník!$B46=Statistika!$F$63,Deník!$W46,""),"")</f>
        <v/>
      </c>
      <c r="EJ46" s="13">
        <f>IF(Deník!$W46&lt;&gt;"",IF(Deník!$B46=Statistika!$F$64,Deník!$W46,""),"")</f>
        <v>1228.55</v>
      </c>
      <c r="EK46" s="13" t="str">
        <f>IF(Deník!$W46&lt;&gt;"",IF(Deník!$B46=Statistika!$F$65,Deník!$W46,""),"")</f>
        <v/>
      </c>
      <c r="EL46" s="13" t="str">
        <f>IF(Deník!$W46&lt;&gt;"",IF(Deník!$B46=Statistika!$F$66,Deník!$W46,""),"")</f>
        <v/>
      </c>
      <c r="EM46" s="13" t="str">
        <f>IF(Deník!$W46&lt;&gt;"",IF(Deník!$B46=Statistika!$F$67,Deník!$W46,""),"")</f>
        <v/>
      </c>
      <c r="EN46" s="13" t="str">
        <f>IF(Deník!$W46&lt;&gt;"",IF(Deník!$B46=Statistika!$F$68,Deník!$W46,""),"")</f>
        <v/>
      </c>
      <c r="EO46" s="13" t="str">
        <f>IF(Deník!$W46&lt;&gt;"",IF(Deník!$B46=Statistika!$F$69,Deník!$W46,""),"")</f>
        <v/>
      </c>
      <c r="EP46" s="601" t="str">
        <f>IF(Deník!$W46&lt;&gt;"",IF(Deník!$B46=Statistika!$F$70,Deník!$W46,""),"")</f>
        <v/>
      </c>
      <c r="EQ46" s="90"/>
      <c r="ER46" s="63" t="str">
        <f>IF(Deník!$W46&lt;&gt;"",IF(Deník!$J46="L",Deník!$W46,""),"")</f>
        <v/>
      </c>
      <c r="ES46" s="13">
        <f>IF(Deník!$W46&lt;&gt;"",IF(Deník!$J46="S",Deník!$W46,""),"")</f>
        <v>1228.55</v>
      </c>
      <c r="ET46" s="95"/>
      <c r="EU46" s="88"/>
      <c r="EV46" s="63" t="str">
        <f>IF(WEEKDAY(Deník!$C46,2)=1,Deník!$W46,"")</f>
        <v/>
      </c>
      <c r="EW46" s="13">
        <f>IF(WEEKDAY(Deník!$C46,2)=2,Deník!$W46,"")</f>
        <v>1228.55</v>
      </c>
      <c r="EX46" s="13" t="str">
        <f>IF(WEEKDAY(Deník!$C46,2)=3,Deník!$W46,"")</f>
        <v/>
      </c>
      <c r="EY46" s="13" t="str">
        <f>IF(WEEKDAY(Deník!$C46,2)=4,Deník!$W46,"")</f>
        <v/>
      </c>
      <c r="EZ46" s="60" t="str">
        <f>IF(WEEKDAY(Deník!$C46,2)=5,Deník!$W46,"")</f>
        <v/>
      </c>
      <c r="FA46" s="99"/>
      <c r="FB46" s="100">
        <f>Deník!D46</f>
        <v>0.60486111111111118</v>
      </c>
      <c r="FC46" s="63" t="str">
        <f>IF($FB46&lt;&gt;"",IF(AND($FB46&gt;=FC$2,$FB46&lt;=FC$3),Deník!$W46,""))</f>
        <v/>
      </c>
      <c r="FD46" s="63" t="str">
        <f>IF($FB46&lt;&gt;"",IF(AND($FB46&gt;=FD$2,$FB46&lt;=FD$3),Deník!$W46,""))</f>
        <v/>
      </c>
      <c r="FE46" s="63" t="str">
        <f>IF($FB46&lt;&gt;"",IF(AND($FB46&gt;=FE$2,$FB46&lt;=FE$3),Deník!$W46,""))</f>
        <v/>
      </c>
      <c r="FF46" s="63" t="str">
        <f>IF($FB46&lt;&gt;"",IF(AND($FB46&gt;=FF$2,$FB46&lt;=FF$3),Deník!$W46,""))</f>
        <v/>
      </c>
      <c r="FG46" s="63" t="str">
        <f>IF($FB46&lt;&gt;"",IF(AND($FB46&gt;=FG$2,$FB46&lt;=FG$3),Deník!$W46,""))</f>
        <v/>
      </c>
      <c r="FH46" s="63" t="str">
        <f>IF($FB46&lt;&gt;"",IF(AND($FB46&gt;=FH$2,$FB46&lt;=FH$3),Deník!$W46,""))</f>
        <v/>
      </c>
      <c r="FI46" s="63" t="str">
        <f>IF($FB46&lt;&gt;"",IF(AND($FB46&gt;=FI$2,$FB46&lt;=FI$3),Deník!$W46,""))</f>
        <v/>
      </c>
      <c r="FJ46" s="63">
        <f>IF($FB46&lt;&gt;"",IF(AND($FB46&gt;=FJ$2,$FB46&lt;=FJ$3),Deník!$W46,""))</f>
        <v>1228.55</v>
      </c>
      <c r="FK46" s="63" t="str">
        <f>IF($FB46&lt;&gt;"",IF(AND($FB46&gt;=FK$2,$FB46&lt;=FK$3),Deník!$W46,""))</f>
        <v/>
      </c>
      <c r="FL46" s="63" t="str">
        <f>IF($FB46&lt;&gt;"",IF(AND($FB46&gt;=FL$2,$FB46&lt;=FL$3),Deník!$W46,""))</f>
        <v/>
      </c>
      <c r="FM46" s="63" t="str">
        <f>IF($FB46&lt;&gt;"",IF(AND($FB46&gt;=FM$2,$FB46&lt;=FM$3),Deník!$W46,""))</f>
        <v/>
      </c>
      <c r="FN46" s="13"/>
      <c r="FO46" s="20">
        <f>IF(Deník!$W46&gt;1,Deník!$W46,"")</f>
        <v>1228.55</v>
      </c>
      <c r="FP46" s="20" t="str">
        <f>IF(Deník!$W46&lt;0,Deník!$W46,"")</f>
        <v/>
      </c>
      <c r="FQ46" s="17"/>
      <c r="FS46" s="233"/>
      <c r="FT46" s="233" t="str">
        <f>IF(Deník!$W46&lt;&gt;"",IF(Deník!$Y46=Statistika!$F$78,Deník!$W46,""),"")</f>
        <v/>
      </c>
      <c r="FU46" s="233">
        <f>IF(Deník!$W46&lt;&gt;"",IF(Deník!$Y46=Statistika!$F$79,Deník!$W46,""),"")</f>
        <v>1228.55</v>
      </c>
      <c r="FV46" s="233" t="str">
        <f>IF(Deník!$W46&lt;&gt;"",IF(Deník!$Y46=Statistika!$F$80,Deník!$W46,""),"")</f>
        <v/>
      </c>
      <c r="FW46" s="233" t="str">
        <f>IF(Deník!$W46&lt;&gt;"",IF(Deník!$Y46=Statistika!$F$81,Deník!$W46,""),"")</f>
        <v/>
      </c>
      <c r="FX46" s="233" t="str">
        <f>IF(Deník!$W46&lt;&gt;"",IF(Deník!$Y46=Statistika!$F$82,Deník!$W46,""),"")</f>
        <v/>
      </c>
      <c r="FY46" s="233" t="str">
        <f>IF(Deník!$W46&lt;&gt;"",IF(Deník!$Y46=Statistika!$F$83,Deník!$W46,""),"")</f>
        <v/>
      </c>
      <c r="FZ46" s="233" t="str">
        <f>IF(Deník!$W46&lt;&gt;"",IF(Deník!$Y46=Statistika!$F$84,Deník!$W46,""),"")</f>
        <v/>
      </c>
      <c r="GA46" s="233" t="str">
        <f>IF(Deník!$W46&lt;&gt;"",IF(Deník!$Y46=Statistika!$F$85,Deník!$W46,""),"")</f>
        <v/>
      </c>
      <c r="GB46" s="233" t="str">
        <f>IF(Deník!$W46&lt;&gt;"",IF(Deník!$Y46=Statistika!$F$86,Deník!$W46,""),"")</f>
        <v/>
      </c>
      <c r="GC46" s="233" t="str">
        <f>IF(Deník!$W46&lt;&gt;"",IF(Deník!$Y46=Statistika!$F$87,Deník!$W46,""),"")</f>
        <v/>
      </c>
      <c r="GD46" s="233" t="str">
        <f>IF(Deník!$W46&lt;&gt;"",IF(Deník!$Y46=Statistika!$F$88,Deník!$W46,""),"")</f>
        <v/>
      </c>
      <c r="GE46" s="233" t="str">
        <f>IF(Deník!$W46&lt;&gt;"",IF(Deník!$Y46=Statistika!$F$89,Deník!$W46,""),"")</f>
        <v/>
      </c>
      <c r="GF46" s="233" t="str">
        <f>IF(Deník!$W46&lt;&gt;"",IF(Deník!$Y46=Statistika!$F$90,Deník!$W46,""),"")</f>
        <v/>
      </c>
      <c r="GG46" s="233" t="str">
        <f>IF(Deník!$W46&lt;&gt;"",IF(Deník!$Y46=Statistika!$F$91,Deník!$W46,""),"")</f>
        <v/>
      </c>
      <c r="GH46" s="233"/>
      <c r="GI46" s="233" t="str">
        <f>IF(Deník!$W46&lt;&gt;"",IF(Deník!$AB46=Statistika!$L$100,Deník!$W46,""),"")</f>
        <v/>
      </c>
      <c r="GJ46" s="233" t="str">
        <f>IF(Deník!$W46&lt;&gt;"",IF(Deník!$AB46=Statistika!$L$101,Deník!$W46,""),"")</f>
        <v/>
      </c>
      <c r="GK46" s="233" t="str">
        <f>IF(Deník!$W46&lt;&gt;"",IF(Deník!$AB46=Statistika!$L$102,Deník!$W46,""),"")</f>
        <v/>
      </c>
      <c r="GL46" s="233" t="str">
        <f>IF(Deník!$W46&lt;&gt;"",IF(Deník!$AB46=Statistika!$L$103,Deník!$W46,""),"")</f>
        <v/>
      </c>
      <c r="GM46" s="233">
        <f>IF(Deník!$W46&lt;&gt;"",IF(Deník!$AB46=Statistika!$L$104,Deník!$W46,""),"")</f>
        <v>1228.55</v>
      </c>
      <c r="GN46" s="233" t="str">
        <f>IF(Deník!$W46&lt;&gt;"",IF(Deník!$AB46=Statistika!$L$105,Deník!$W46,""),"")</f>
        <v/>
      </c>
      <c r="GO46" s="233" t="str">
        <f>IF(Deník!$W46&lt;&gt;"",IF(Deník!$AB46=Statistika!$L$106,Deník!$W46,""),"")</f>
        <v/>
      </c>
      <c r="GP46" s="233" t="str">
        <f>IF(Deník!$W46&lt;&gt;"",IF(Deník!$AB46=Statistika!$L$107,Deník!$W46,""),"")</f>
        <v/>
      </c>
      <c r="GQ46" s="233" t="str">
        <f>IF(Deník!$W46&lt;&gt;"",IF(Deník!$AB46=Statistika!$L$108,Deník!$W46,""),"")</f>
        <v/>
      </c>
      <c r="GS46" s="233" t="str">
        <f>IF(Deník!$W46&lt;0,IF(Deník!$AC46=Statistika!$F$117,Deník!$W46,""),"")</f>
        <v/>
      </c>
      <c r="GT46" s="233" t="str">
        <f>IF(Deník!$W46&lt;0,IF(Deník!$AC46=Statistika!$F$118,Deník!$W46,""),"")</f>
        <v/>
      </c>
      <c r="GU46" s="233" t="str">
        <f>IF(Deník!$W46&lt;0,IF(Deník!$AC46=Statistika!$F$119,Deník!$W46,""),"")</f>
        <v/>
      </c>
      <c r="GV46" s="233" t="str">
        <f>IF(Deník!$W46&lt;0,IF(Deník!$AC46=Statistika!$F$120,Deník!$W46,""),"")</f>
        <v/>
      </c>
      <c r="GW46" s="233" t="str">
        <f>IF(Deník!$W46&lt;0,IF(Deník!$AC46=Statistika!$F$121,Deník!$W46,""),"")</f>
        <v/>
      </c>
      <c r="GX46" s="233" t="str">
        <f>IF(Deník!$W46&lt;0,IF(Deník!$AC46=Statistika!$F$122,Deník!$W46,""),"")</f>
        <v/>
      </c>
      <c r="GY46" s="233" t="str">
        <f>IF(Deník!$W46&lt;0,IF(Deník!$AC46=Statistika!$F$123,Deník!$W46,""),"")</f>
        <v/>
      </c>
      <c r="GZ46" s="233" t="str">
        <f>IF(Deník!$W46&lt;0,IF(Deník!$AC46=Statistika!$F$124,Deník!$W46,""),"")</f>
        <v/>
      </c>
      <c r="HA46" s="233" t="str">
        <f>IF(Deník!$W46&lt;0,IF(Deník!$AC46=Statistika!$F$125,Deník!$W46,""),"")</f>
        <v/>
      </c>
      <c r="HC46" s="233" t="str">
        <f>IF(Deník!$W46&lt;0,IF(Deník!$AD46=Statistika!$F$133,Deník!$W46,""),"")</f>
        <v/>
      </c>
      <c r="HD46" s="233" t="str">
        <f>IF(Deník!$W46&lt;0,IF(Deník!$AD46=Statistika!$F$134,Deník!$W46,""),"")</f>
        <v/>
      </c>
      <c r="HE46" s="233" t="str">
        <f>IF(Deník!$W46&lt;0,IF(Deník!$AD46=Statistika!$F$135,Deník!$W46,""),"")</f>
        <v/>
      </c>
      <c r="HF46" s="233" t="str">
        <f>IF(Deník!$W46&lt;0,IF(Deník!$AD46=Statistika!$F$136,Deník!$W46,""),"")</f>
        <v/>
      </c>
      <c r="HG46" s="233" t="str">
        <f>IF(Deník!$W46&lt;0,IF(Deník!$AD46=Statistika!$F$137,Deník!$W46,""),"")</f>
        <v/>
      </c>
      <c r="ID46" s="8">
        <f>Tabulka4[[#This Row],[Sloupec3]]</f>
        <v>42199</v>
      </c>
      <c r="IE46" s="17" t="str">
        <f>IF(AND([1]Deník!$C46&gt;='[1]Měsíční shrnutí'!$D$1,[1]Deník!$C46&lt;='[1]Měsíční shrnutí'!$F$1),[1]Deník!$X46,"")</f>
        <v/>
      </c>
    </row>
    <row r="47" spans="1:241">
      <c r="A47" s="8">
        <f>Deník!C48</f>
        <v>0</v>
      </c>
      <c r="B47" s="50" t="str">
        <f>Deník!R48</f>
        <v/>
      </c>
      <c r="C47" s="102" t="str">
        <f>IF(AND(Deník!R48&gt;1,Deník!R48&lt;&gt;""),1,"")</f>
        <v/>
      </c>
      <c r="D47" s="102" t="str">
        <f>IF(AND(Deník!R48&lt;=0,Deník!R48&lt;&gt;""),1,"")</f>
        <v/>
      </c>
      <c r="E47" s="103" t="str">
        <f>IF(AND(Deník!R48&gt;=0,Deník!R48&lt;=1),1,"")</f>
        <v/>
      </c>
      <c r="F47" s="79" t="str">
        <f>IF(Deník!R48&lt;&gt;"",Deník!R48+F46,"")</f>
        <v/>
      </c>
      <c r="G47" s="85"/>
      <c r="H47" s="54" t="str">
        <f>IF(MONTH(Deník!$C47)=H$2,IF(AND(Deník!$R47&gt;=0,Deník!$R47&lt;=1),"BE",Deník!$R47),"")</f>
        <v/>
      </c>
      <c r="I47" s="11" t="str">
        <f>IF(MONTH(Deník!$C47)=I$2,IF(AND(Deník!$R47&gt;=0,Deník!$R47&lt;=1),"BE",Deník!$R47),"")</f>
        <v/>
      </c>
      <c r="J47" s="11" t="str">
        <f>IF(MONTH(Deník!$C47)=J$2,IF(AND(Deník!$R47&gt;=0,Deník!$R47&lt;=1),"BE",Deník!$R47),"")</f>
        <v/>
      </c>
      <c r="K47" s="11" t="str">
        <f>IF(MONTH(Deník!$C47)=K$2,IF(AND(Deník!$R47&gt;=0,Deník!$R47&lt;=1),"BE",Deník!$R47),"")</f>
        <v/>
      </c>
      <c r="L47" s="11" t="str">
        <f>IF(MONTH(Deník!$C47)=L$2,IF(AND(Deník!$R47&gt;=0,Deník!$R47&lt;=1),"BE",Deník!$R47),"")</f>
        <v/>
      </c>
      <c r="M47" s="11" t="str">
        <f>IF(MONTH(Deník!$C47)=M$2,IF(AND(Deník!$R47&gt;=0,Deník!$R47&lt;=1),"BE",Deník!$R47),"")</f>
        <v/>
      </c>
      <c r="N47" s="11" t="str">
        <f>IF(MONTH(Deník!$C47)=N$2,IF(AND(Deník!$R47&gt;=0,Deník!$R47&lt;=1),"BE",Deník!$R47),"")</f>
        <v/>
      </c>
      <c r="O47" s="11" t="str">
        <f>IF(MONTH(Deník!$C47)=O$2,IF(AND(Deník!$R47&gt;=0,Deník!$R47&lt;=1),"BE",Deník!$R47),"")</f>
        <v/>
      </c>
      <c r="P47" s="11" t="str">
        <f>IF(MONTH(Deník!$C47)=P$2,IF(AND(Deník!$R47&gt;=0,Deník!$R47&lt;=1),"BE",Deník!$R47),"")</f>
        <v/>
      </c>
      <c r="Q47" s="11" t="str">
        <f>IF(MONTH(Deník!$C47)=Q$2,IF(AND(Deník!$R47&gt;=0,Deník!$R47&lt;=1),"BE",Deník!$R47),"")</f>
        <v/>
      </c>
      <c r="R47" s="11" t="str">
        <f>IF(MONTH(Deník!$C47)=R$2,IF(AND(Deník!$R47&gt;=0,Deník!$R47&lt;=1),"BE",Deník!$R47),"")</f>
        <v/>
      </c>
      <c r="S47" s="57" t="str">
        <f>IF(MONTH(Deník!$C47)=S$2,IF(AND(Deník!$R47&gt;=0,Deník!$R47&lt;=1),"BE",Deník!$R47),"")</f>
        <v/>
      </c>
      <c r="U47" s="12"/>
      <c r="V47" s="12"/>
      <c r="X47" s="600" t="str">
        <f>IF(Deník!$R47&lt;&gt;"",IF(Deník!$B47=Statistika!$F$63,IF(AND(Deník!$R47&gt;=0,Deník!$R47&lt;=1),"BE",Deník!$R47),""),"")</f>
        <v/>
      </c>
      <c r="Y47" s="13" t="str">
        <f>IF(Deník!$R47&lt;&gt;"",IF(Deník!$B47=Statistika!$F$64,IF(AND(Deník!$R47&gt;=0,Deník!$R47&lt;=1),"BE",Deník!$R47),""),"")</f>
        <v/>
      </c>
      <c r="Z47" s="13" t="str">
        <f>IF(Deník!$R47&lt;&gt;"",IF(Deník!$B47=Statistika!$F$65,IF(AND(Deník!$R47&gt;=0,Deník!$R47&lt;=1),"BE",Deník!$R47),""),"")</f>
        <v/>
      </c>
      <c r="AA47" s="13" t="str">
        <f>IF(Deník!$R47&lt;&gt;"",IF(Deník!$B47=Statistika!$F$66,IF(AND(Deník!$R47&gt;=0,Deník!$R47&lt;=1),"BE",Deník!$R47),""),"")</f>
        <v/>
      </c>
      <c r="AB47" s="13" t="str">
        <f>IF(Deník!$R47&lt;&gt;"",IF(Deník!$B47=Statistika!$F$67,IF(AND(Deník!$R47&gt;=0,Deník!$R47&lt;=1),"BE",Deník!$R47),""),"")</f>
        <v/>
      </c>
      <c r="AC47" s="13" t="str">
        <f>IF(Deník!$R47&lt;&gt;"",IF(Deník!$B47=Statistika!$F$68,IF(AND(Deník!$R47&gt;=0,Deník!$R47&lt;=1),"BE",Deník!$R47),""),"")</f>
        <v/>
      </c>
      <c r="AD47" s="13" t="str">
        <f>IF(Deník!$R47&lt;&gt;"",IF(Deník!$B47=Statistika!$F$69,IF(AND(Deník!$R47&gt;=0,Deník!$R47&lt;=1),"BE",Deník!$R47),""),"")</f>
        <v/>
      </c>
      <c r="AE47" s="601" t="str">
        <f>IF(Deník!$R47&lt;&gt;"",IF(Deník!$B47=Statistika!$F$70,IF(AND(Deník!$R47&gt;=0,Deník!$R47&lt;=1),"BE",Deník!$R47),""),"")</f>
        <v/>
      </c>
      <c r="AF47" s="90"/>
      <c r="AG47" s="63" t="str">
        <f>IF(Deník!$R47&lt;&gt;"",IF(Deník!$J47="L",IF(AND(Deník!$R47&gt;=0,Deník!$R47&lt;=1),"BE",Deník!$R47),""),"")</f>
        <v/>
      </c>
      <c r="AH47" s="13" t="str">
        <f>IF(Deník!$R47&lt;&gt;"",IF(Deník!$J47="S",IF(AND(Deník!$R47&gt;=0,Deník!$R47&lt;=1),"BE",Deník!$R47),""),"")</f>
        <v/>
      </c>
      <c r="AI47" s="95"/>
      <c r="AJ47" s="71" t="str">
        <f>IF(Deník!N48&lt;&gt;"",Deník!N48*-1,"")</f>
        <v/>
      </c>
      <c r="AK47" s="88"/>
      <c r="AL47" s="63" t="str">
        <f>IF(WEEKDAY(Deník!$C47,2)=1,IF(AND(Deník!$R47&gt;=0,Deník!$R47&lt;=1),"BE",Deník!$R47),"")</f>
        <v/>
      </c>
      <c r="AM47" s="13" t="str">
        <f>IF(WEEKDAY(Deník!$C47,2)=2,IF(AND(Deník!$R47&gt;=0,Deník!$R47&lt;=1),"BE",Deník!$R47),"")</f>
        <v/>
      </c>
      <c r="AN47" s="13" t="str">
        <f>IF(WEEKDAY(Deník!$C47,2)=3,IF(AND(Deník!$R47&gt;=0,Deník!$R47&lt;=1),"BE",Deník!$R47),"")</f>
        <v/>
      </c>
      <c r="AO47" s="13" t="str">
        <f>IF(WEEKDAY(Deník!$C47,2)=4,IF(AND(Deník!$R47&gt;=0,Deník!$R47&lt;=1),"BE",Deník!$R47),"")</f>
        <v/>
      </c>
      <c r="AP47" s="60" t="str">
        <f>IF(WEEKDAY(Deník!$C47,2)=5,IF(AND(Deník!$R47&gt;=0,Deník!$R47&lt;=1),"BE",Deník!$R47),"")</f>
        <v/>
      </c>
      <c r="AQ47" s="99"/>
      <c r="AR47" s="100">
        <f>Deník!D47</f>
        <v>0</v>
      </c>
      <c r="AS47" s="63" t="str">
        <f>IF(Deník!$D47&lt;&gt;"",IF(AND(Deník!$D47&gt;=AS$2,Deník!$D47&lt;=AS$3),IF(AND(Deník!$R47&gt;=0,Deník!$R47&lt;=1),"BE",Deník!$R47),""),"")</f>
        <v/>
      </c>
      <c r="AT47" s="63" t="str">
        <f>IF(Deník!$D47&lt;&gt;"",IF(AND(Deník!$D47&gt;=AT$2,Deník!$D47&lt;=AT$3),IF(AND(Deník!$R47&gt;=0,Deník!$R47&lt;=1),"BE",Deník!$R47),""),"")</f>
        <v/>
      </c>
      <c r="AU47" s="63" t="str">
        <f>IF(Deník!$D47&lt;&gt;"",IF(AND(Deník!$D47&gt;=AU$2,Deník!$D47&lt;=AU$3),IF(AND(Deník!$R47&gt;=0,Deník!$R47&lt;=1),"BE",Deník!$R47),""),"")</f>
        <v/>
      </c>
      <c r="AV47" s="63" t="str">
        <f>IF(Deník!$D47&lt;&gt;"",IF(AND(Deník!$D47&gt;=AV$2,Deník!$D47&lt;=AV$3),IF(AND(Deník!$R47&gt;=0,Deník!$R47&lt;=1),"BE",Deník!$R47),""),"")</f>
        <v/>
      </c>
      <c r="AW47" s="63" t="str">
        <f>IF(Deník!$D47&lt;&gt;"",IF(AND(Deník!$D47&gt;=AW$2,Deník!$D47&lt;=AW$3),IF(AND(Deník!$R47&gt;=0,Deník!$R47&lt;=1),"BE",Deník!$R47),""),"")</f>
        <v/>
      </c>
      <c r="AX47" s="63" t="str">
        <f>IF(Deník!$D47&lt;&gt;"",IF(AND(Deník!$D47&gt;=AX$2,Deník!$D47&lt;=AX$3),IF(AND(Deník!$R47&gt;=0,Deník!$R47&lt;=1),"BE",Deník!$R47),""),"")</f>
        <v/>
      </c>
      <c r="AY47" s="63" t="str">
        <f>IF(Deník!$D47&lt;&gt;"",IF(AND(Deník!$D47&gt;=AY$2,Deník!$D47&lt;=AY$3),IF(AND(Deník!$R47&gt;=0,Deník!$R47&lt;=1),"BE",Deník!$R47),""),"")</f>
        <v/>
      </c>
      <c r="AZ47" s="63" t="str">
        <f>IF(Deník!$D47&lt;&gt;"",IF(AND(Deník!$D47&gt;=AZ$2,Deník!$D47&lt;=AZ$3),IF(AND(Deník!$R47&gt;=0,Deník!$R47&lt;=1),"BE",Deník!$R47),""),"")</f>
        <v/>
      </c>
      <c r="BA47" s="63" t="str">
        <f>IF(Deník!$D47&lt;&gt;"",IF(AND(Deník!$D47&gt;=BA$2,Deník!$D47&lt;=BA$3),IF(AND(Deník!$R47&gt;=0,Deník!$R47&lt;=1),"BE",Deník!$R47),""),"")</f>
        <v/>
      </c>
      <c r="BB47" s="63" t="str">
        <f>IF(Deník!$D47&lt;&gt;"",IF(AND(Deník!$D47&gt;=BB$2,Deník!$D47&lt;=BB$3),IF(AND(Deník!$R47&gt;=0,Deník!$R47&lt;=1),"BE",Deník!$R47),""),"")</f>
        <v/>
      </c>
      <c r="BC47" s="71" t="str">
        <f>IF(Deník!$D47&lt;&gt;"",IF(AND(Deník!$D47&gt;=BC$2,Deník!$D47&lt;=BC$3),IF(AND(Deník!$R47&gt;=0,Deník!$R47&lt;=1),"BE",Deník!$R47),""),"")</f>
        <v/>
      </c>
      <c r="BD47" s="20" t="str">
        <f>IF(Deník!$J48="S",(Deník!$M48-Deník!$K48),IF(Deník!$J48="L",(Deník!$K48-Deník!$M48),""))</f>
        <v/>
      </c>
      <c r="BE47" s="20" t="str">
        <f>IF(Deník!$J48="S",(Deník!$K48-Deník!$O48),IF(Deník!$J48="L",(Deník!$O48-Deník!$K48),""))</f>
        <v/>
      </c>
      <c r="BF47" s="20" t="str">
        <f>IF(Deník!$J48="S",(Deník!$K48-Deník!$L48),IF(Deník!$J48="L",(Deník!$L48-Deník!$K48),""))</f>
        <v/>
      </c>
      <c r="BG47" s="20" t="str">
        <f>IF(Deník!$J48="S",(Deník!$K48-Deník!$S48),IF(Deník!$J48="L",(Deník!$S48-Deník!$K48),""))</f>
        <v/>
      </c>
      <c r="BH47" s="20" t="str">
        <f>IF(Deník!$J48="S",(Deník!$K48-Deník!$U48),IF(Deník!$J48="L",(Deník!$U48-Deník!$K48),""))</f>
        <v/>
      </c>
      <c r="BI47" s="20" t="str">
        <f>IF(Deník!$R47&gt;1,Deník!$R47,"")</f>
        <v/>
      </c>
      <c r="BJ47" s="20" t="str">
        <f>IF(Deník!$R47&lt;0,Deník!$R47,"")</f>
        <v/>
      </c>
      <c r="BK47" s="17"/>
      <c r="BM47" s="233" t="str">
        <f>IF(Deník!$R47&lt;&gt;"",IF(Deník!$Y47=Statistika!$F$78,IF(AND(Deník!$R47&gt;=0,Deník!$R47&lt;=1),"BE",Deník!$R47),""),"")</f>
        <v/>
      </c>
      <c r="BN47" s="233" t="str">
        <f>IF(Deník!$R47&lt;&gt;"",IF(Deník!$Y47=Statistika!$F$79,IF(AND(Deník!$R47&gt;=0,Deník!$R47&lt;=1),"BE",Deník!$R47),""),"")</f>
        <v/>
      </c>
      <c r="BO47" s="233" t="str">
        <f>IF(Deník!$R47&lt;&gt;"",IF(Deník!$Y47=Statistika!$F$80,IF(AND(Deník!$R47&gt;=0,Deník!$R47&lt;=1),"BE",Deník!$R47),""),"")</f>
        <v/>
      </c>
      <c r="BP47" s="233" t="str">
        <f>IF(Deník!$R47&lt;&gt;"",IF(Deník!$Y47=Statistika!$F$81,IF(AND(Deník!$R47&gt;=0,Deník!$R47&lt;=1),"BE",Deník!$R47),""),"")</f>
        <v/>
      </c>
      <c r="BQ47" s="233" t="str">
        <f>IF(Deník!$R47&lt;&gt;"",IF(Deník!$Y47=Statistika!$F$82,IF(AND(Deník!$R47&gt;=0,Deník!$R47&lt;=1),"BE",Deník!$R47),""),"")</f>
        <v/>
      </c>
      <c r="BR47" s="233" t="str">
        <f>IF(Deník!$R47&lt;&gt;"",IF(Deník!$Y47=Statistika!$F$83,IF(AND(Deník!$R47&gt;=0,Deník!$R47&lt;=1),"BE",Deník!$R47),""),"")</f>
        <v/>
      </c>
      <c r="BS47" s="233" t="str">
        <f>IF(Deník!$R47&lt;&gt;"",IF(Deník!$Y47=Statistika!$F$84,IF(AND(Deník!$R47&gt;=0,Deník!$R47&lt;=1),"BE",Deník!$R47),""),"")</f>
        <v/>
      </c>
      <c r="BT47" s="233" t="str">
        <f>IF(Deník!$R47&lt;&gt;"",IF(Deník!$Y47=Statistika!$F$85,IF(AND(Deník!$R47&gt;=0,Deník!$R47&lt;=1),"BE",Deník!$R47),""),"")</f>
        <v/>
      </c>
      <c r="BU47" s="233" t="str">
        <f>IF(Deník!$R47&lt;&gt;"",IF(Deník!$Y47=Statistika!$F$86,IF(AND(Deník!$R47&gt;=0,Deník!$R47&lt;=1),"BE",Deník!$R47),""),"")</f>
        <v/>
      </c>
      <c r="BV47" s="233" t="str">
        <f>IF(Deník!$R47&lt;&gt;"",IF(Deník!$Y47=Statistika!$F$87,IF(AND(Deník!$R47&gt;=0,Deník!$R47&lt;=1),"BE",Deník!$R47),""),"")</f>
        <v/>
      </c>
      <c r="BW47" s="233" t="str">
        <f>IF(Deník!$R47&lt;&gt;"",IF(Deník!$Y47=Statistika!$F$88,IF(AND(Deník!$R47&gt;=0,Deník!$R47&lt;=1),"BE",Deník!$R47),""),"")</f>
        <v/>
      </c>
      <c r="BX47" s="233" t="str">
        <f>IF(Deník!$R47&lt;&gt;"",IF(Deník!$Y47=Statistika!$F$89,IF(AND(Deník!$R47&gt;=0,Deník!$R47&lt;=1),"BE",Deník!$R47),""),"")</f>
        <v/>
      </c>
      <c r="BY47" s="233" t="str">
        <f>IF(Deník!$R47&lt;&gt;"",IF(Deník!$Y47=Statistika!$F$90,IF(AND(Deník!$R47&gt;=0,Deník!$R47&lt;=1),"BE",Deník!$R47),""),"")</f>
        <v/>
      </c>
      <c r="BZ47" s="233" t="str">
        <f>IF(Deník!$R47&lt;&gt;"",IF(Deník!$Y47=Statistika!$F$91,IF(AND(Deník!$R47&gt;=0,Deník!$R47&lt;=1),"BE",Deník!$R47),""),"")</f>
        <v/>
      </c>
      <c r="CA47" s="233"/>
      <c r="CB47" s="233" t="str">
        <f>IF(Deník!$R47&lt;&gt;"",IF(Deník!$AB47="SL",IF(AND(Deník!$R47&gt;=0,Deník!$R47&lt;=1),"BE",Deník!$R47),""),"")</f>
        <v/>
      </c>
      <c r="CC47" s="233" t="str">
        <f>IF(Deník!$R47&lt;&gt;"",IF(Deník!$AB47="BE10",IF(AND(Deník!$R47&gt;=0,Deník!$R47&lt;=1),"BE",Deník!$R47),""),"")</f>
        <v/>
      </c>
      <c r="CD47" s="233" t="str">
        <f>IF(Deník!$R47&lt;&gt;"",IF(Deník!$AB47="BE15",IF(AND(Deník!$R47&gt;=0,Deník!$R47&lt;=1),"BE",Deník!$R47),""),"")</f>
        <v/>
      </c>
      <c r="CE47" s="233" t="str">
        <f>IF(Deník!$R47&lt;&gt;"",IF(Deník!$AB47="BE20",IF(AND(Deník!$R47&gt;=0,Deník!$R47&lt;=1),"BE",Deník!$R47),""),"")</f>
        <v/>
      </c>
      <c r="CF47" s="233" t="str">
        <f>IF(Deník!$R47&lt;&gt;"",IF(Deník!$AB47="TP1",IF(AND(Deník!$R47&gt;=0,Deník!$R47&lt;=1),"BE",Deník!$R47),""),"")</f>
        <v/>
      </c>
      <c r="CG47" s="233" t="str">
        <f>IF(Deník!$R47&lt;&gt;"",IF(Deník!$AB47="TP2",IF(AND(Deník!$R47&gt;=0,Deník!$R47&lt;=1),"BE",Deník!$R47),""),"")</f>
        <v/>
      </c>
      <c r="CH47" s="233" t="str">
        <f>IF(Deník!$R47&lt;&gt;"",IF(Deník!$AB47="TP3",IF(AND(Deník!$R47&gt;=0,Deník!$R47&lt;=1),"BE",Deník!$R47),""),"")</f>
        <v/>
      </c>
      <c r="CI47" s="233" t="str">
        <f>IF(Deník!$R47&lt;&gt;"",IF(Deník!$AB47="Trailing SL",IF(AND(Deník!$R47&gt;=0,Deník!$R47&lt;=1),"BE",Deník!$R47),""),"")</f>
        <v/>
      </c>
      <c r="CJ47" s="233" t="str">
        <f>IF(Deník!$R47&lt;&gt;"",IF(Deník!$AB47="Manual",IF(AND(Deník!$R47&gt;=0,Deník!$R47&lt;=1),"BE",Deník!$R47),""),"")</f>
        <v/>
      </c>
      <c r="CK47" s="233"/>
      <c r="CL47" s="233" t="str">
        <f>IF(Deník!$R47&lt;0,IF(Deník!$AC47=Statistika!$F$117,Deník!$R47,""),"")</f>
        <v/>
      </c>
      <c r="CM47" s="233" t="str">
        <f>IF(Deník!$R47&lt;0,IF(Deník!$AC47=Statistika!$F$118,Deník!$R47,""),"")</f>
        <v/>
      </c>
      <c r="CN47" s="233" t="str">
        <f>IF(Deník!$R47&lt;0,IF(Deník!$AC47=Statistika!$F$119,Deník!$R47,""),"")</f>
        <v/>
      </c>
      <c r="CO47" s="233" t="str">
        <f>IF(Deník!$R47&lt;0,IF(Deník!$AC47=Statistika!$F$120,Deník!$R47,""),"")</f>
        <v/>
      </c>
      <c r="CP47" s="233" t="str">
        <f>IF(Deník!$R47&lt;0,IF(Deník!$AC47=Statistika!$F$121,Deník!$R47,""),"")</f>
        <v/>
      </c>
      <c r="CQ47" s="233" t="str">
        <f>IF(Deník!$R47&lt;0,IF(Deník!$AC47=Statistika!$F$122,Deník!$R47,""),"")</f>
        <v/>
      </c>
      <c r="CR47" s="233" t="str">
        <f>IF(Deník!$R47&lt;0,IF(Deník!$AC47=Statistika!$F$123,Deník!$R47,""),"")</f>
        <v/>
      </c>
      <c r="CS47" s="233" t="str">
        <f>IF(Deník!$R47&lt;0,IF(Deník!$AC47=Statistika!$F$124,Deník!$R47,""),"")</f>
        <v/>
      </c>
      <c r="CT47" s="233" t="str">
        <f>IF(Deník!$R47&lt;0,IF(Deník!$AC47=Statistika!$F$125,Deník!$R47,""),"")</f>
        <v/>
      </c>
      <c r="CU47" s="233"/>
      <c r="CV47" s="233" t="str">
        <f>IF(Deník!$R47&lt;0,IF(Deník!$AD47=$CV$2,Deník!$R47,""),"")</f>
        <v/>
      </c>
      <c r="CW47" s="233" t="str">
        <f>IF(Deník!$R47&lt;0,IF(Deník!$AD47=$CW$2,Deník!$R47,""),"")</f>
        <v/>
      </c>
      <c r="CX47" s="233" t="str">
        <f>IF(Deník!$R47&lt;0,IF(Deník!$AD47=$CX$2,Deník!$R47,""),"")</f>
        <v/>
      </c>
      <c r="CY47" s="233" t="str">
        <f>IF(Deník!$R47&lt;0,IF(Deník!$AD47=$CY$2,Deník!$R47,""),"")</f>
        <v/>
      </c>
      <c r="CZ47" s="233" t="str">
        <f>IF(Deník!$R47&lt;0,IF(Deník!$AD47=$CZ$2,Deník!$R47,""),"")</f>
        <v/>
      </c>
      <c r="DL47" s="221">
        <f t="shared" si="5"/>
        <v>93847.029999999984</v>
      </c>
      <c r="DM47" s="220">
        <f t="shared" si="3"/>
        <v>-6.1529700000000132E-2</v>
      </c>
      <c r="DO47" s="50">
        <f>Deník!W48</f>
        <v>0</v>
      </c>
      <c r="DP47" s="102" t="str">
        <f>IF(AND(Deník!W48&gt;0),1,"")</f>
        <v/>
      </c>
      <c r="DQ47" s="102">
        <f>IF(AND(Deník!W48&lt;=0),1,"")</f>
        <v>1</v>
      </c>
      <c r="DR47" s="227"/>
      <c r="DS47" s="228"/>
      <c r="DT47" s="85"/>
      <c r="DU47" s="54">
        <f>IF(MONTH(Deník!$C47)=DU$2,Deník!$W47,"")</f>
        <v>0</v>
      </c>
      <c r="DV47" s="222" t="str">
        <f>IF(MONTH(Deník!$C47)=DV$2,Deník!$W47,"")</f>
        <v/>
      </c>
      <c r="DW47" s="222" t="str">
        <f>IF(MONTH(Deník!$C47)=DW$2,Deník!$W47,"")</f>
        <v/>
      </c>
      <c r="DX47" s="222" t="str">
        <f>IF(MONTH(Deník!$C47)=DX$2,Deník!$W47,"")</f>
        <v/>
      </c>
      <c r="DY47" s="222" t="str">
        <f>IF(MONTH(Deník!$C47)=DY$2,Deník!$W47,"")</f>
        <v/>
      </c>
      <c r="DZ47" s="222" t="str">
        <f>IF(MONTH(Deník!$C47)=DZ$2,Deník!$W47,"")</f>
        <v/>
      </c>
      <c r="EA47" s="222" t="str">
        <f>IF(MONTH(Deník!$C47)=EA$2,Deník!$W47,"")</f>
        <v/>
      </c>
      <c r="EB47" s="222" t="str">
        <f>IF(MONTH(Deník!$C47)=EB$2,Deník!$W47,"")</f>
        <v/>
      </c>
      <c r="EC47" s="222" t="str">
        <f>IF(MONTH(Deník!$C47)=EC$2,Deník!$W47,"")</f>
        <v/>
      </c>
      <c r="ED47" s="222" t="str">
        <f>IF(MONTH(Deník!$C47)=ED$2,Deník!$W47,"")</f>
        <v/>
      </c>
      <c r="EE47" s="222" t="str">
        <f>IF(MONTH(Deník!$C47)=EE$2,Deník!$W47,"")</f>
        <v/>
      </c>
      <c r="EF47" s="222" t="str">
        <f>IF(MONTH(Deník!$C47)=EF$2,Deník!$W47,"")</f>
        <v/>
      </c>
      <c r="EI47" s="600" t="str">
        <f>IF(Deník!$W47&lt;&gt;"",IF(Deník!$B47=Statistika!$F$63,Deník!$W47,""),"")</f>
        <v/>
      </c>
      <c r="EJ47" s="13" t="str">
        <f>IF(Deník!$W47&lt;&gt;"",IF(Deník!$B47=Statistika!$F$64,Deník!$W47,""),"")</f>
        <v/>
      </c>
      <c r="EK47" s="13" t="str">
        <f>IF(Deník!$W47&lt;&gt;"",IF(Deník!$B47=Statistika!$F$65,Deník!$W47,""),"")</f>
        <v/>
      </c>
      <c r="EL47" s="13" t="str">
        <f>IF(Deník!$W47&lt;&gt;"",IF(Deník!$B47=Statistika!$F$66,Deník!$W47,""),"")</f>
        <v/>
      </c>
      <c r="EM47" s="13" t="str">
        <f>IF(Deník!$W47&lt;&gt;"",IF(Deník!$B47=Statistika!$F$67,Deník!$W47,""),"")</f>
        <v/>
      </c>
      <c r="EN47" s="13" t="str">
        <f>IF(Deník!$W47&lt;&gt;"",IF(Deník!$B47=Statistika!$F$68,Deník!$W47,""),"")</f>
        <v/>
      </c>
      <c r="EO47" s="13" t="str">
        <f>IF(Deník!$W47&lt;&gt;"",IF(Deník!$B47=Statistika!$F$69,Deník!$W47,""),"")</f>
        <v/>
      </c>
      <c r="EP47" s="601" t="str">
        <f>IF(Deník!$W47&lt;&gt;"",IF(Deník!$B47=Statistika!$F$70,Deník!$W47,""),"")</f>
        <v/>
      </c>
      <c r="EQ47" s="90"/>
      <c r="ER47" s="63" t="str">
        <f>IF(Deník!$W47&lt;&gt;"",IF(Deník!$J47="L",Deník!$W47,""),"")</f>
        <v/>
      </c>
      <c r="ES47" s="13" t="str">
        <f>IF(Deník!$W47&lt;&gt;"",IF(Deník!$J47="S",Deník!$W47,""),"")</f>
        <v/>
      </c>
      <c r="ET47" s="95"/>
      <c r="EU47" s="88"/>
      <c r="EV47" s="63" t="str">
        <f>IF(WEEKDAY(Deník!$C47,2)=1,Deník!$W47,"")</f>
        <v/>
      </c>
      <c r="EW47" s="13" t="str">
        <f>IF(WEEKDAY(Deník!$C47,2)=2,Deník!$W47,"")</f>
        <v/>
      </c>
      <c r="EX47" s="13" t="str">
        <f>IF(WEEKDAY(Deník!$C47,2)=3,Deník!$W47,"")</f>
        <v/>
      </c>
      <c r="EY47" s="13" t="str">
        <f>IF(WEEKDAY(Deník!$C47,2)=4,Deník!$W47,"")</f>
        <v/>
      </c>
      <c r="EZ47" s="60" t="str">
        <f>IF(WEEKDAY(Deník!$C47,2)=5,Deník!$W47,"")</f>
        <v/>
      </c>
      <c r="FA47" s="99"/>
      <c r="FB47" s="100">
        <f>Deník!D47</f>
        <v>0</v>
      </c>
      <c r="FC47" s="63">
        <f>IF($FB47&lt;&gt;"",IF(AND($FB47&gt;=FC$2,$FB47&lt;=FC$3),Deník!$W47,""))</f>
        <v>0</v>
      </c>
      <c r="FD47" s="63" t="str">
        <f>IF($FB47&lt;&gt;"",IF(AND($FB47&gt;=FD$2,$FB47&lt;=FD$3),Deník!$W47,""))</f>
        <v/>
      </c>
      <c r="FE47" s="63" t="str">
        <f>IF($FB47&lt;&gt;"",IF(AND($FB47&gt;=FE$2,$FB47&lt;=FE$3),Deník!$W47,""))</f>
        <v/>
      </c>
      <c r="FF47" s="63" t="str">
        <f>IF($FB47&lt;&gt;"",IF(AND($FB47&gt;=FF$2,$FB47&lt;=FF$3),Deník!$W47,""))</f>
        <v/>
      </c>
      <c r="FG47" s="63" t="str">
        <f>IF($FB47&lt;&gt;"",IF(AND($FB47&gt;=FG$2,$FB47&lt;=FG$3),Deník!$W47,""))</f>
        <v/>
      </c>
      <c r="FH47" s="63" t="str">
        <f>IF($FB47&lt;&gt;"",IF(AND($FB47&gt;=FH$2,$FB47&lt;=FH$3),Deník!$W47,""))</f>
        <v/>
      </c>
      <c r="FI47" s="63" t="str">
        <f>IF($FB47&lt;&gt;"",IF(AND($FB47&gt;=FI$2,$FB47&lt;=FI$3),Deník!$W47,""))</f>
        <v/>
      </c>
      <c r="FJ47" s="63" t="str">
        <f>IF($FB47&lt;&gt;"",IF(AND($FB47&gt;=FJ$2,$FB47&lt;=FJ$3),Deník!$W47,""))</f>
        <v/>
      </c>
      <c r="FK47" s="63" t="str">
        <f>IF($FB47&lt;&gt;"",IF(AND($FB47&gt;=FK$2,$FB47&lt;=FK$3),Deník!$W47,""))</f>
        <v/>
      </c>
      <c r="FL47" s="63" t="str">
        <f>IF($FB47&lt;&gt;"",IF(AND($FB47&gt;=FL$2,$FB47&lt;=FL$3),Deník!$W47,""))</f>
        <v/>
      </c>
      <c r="FM47" s="63" t="str">
        <f>IF($FB47&lt;&gt;"",IF(AND($FB47&gt;=FM$2,$FB47&lt;=FM$3),Deník!$W47,""))</f>
        <v/>
      </c>
      <c r="FN47" s="13"/>
      <c r="FO47" s="20" t="str">
        <f>IF(Deník!$W47&gt;1,Deník!$W47,"")</f>
        <v/>
      </c>
      <c r="FP47" s="20" t="str">
        <f>IF(Deník!$W47&lt;0,Deník!$W47,"")</f>
        <v/>
      </c>
      <c r="FQ47" s="17"/>
      <c r="FS47" s="233"/>
      <c r="FT47" s="233" t="str">
        <f>IF(Deník!$W47&lt;&gt;"",IF(Deník!$Y47=Statistika!$F$78,Deník!$W47,""),"")</f>
        <v/>
      </c>
      <c r="FU47" s="233" t="str">
        <f>IF(Deník!$W47&lt;&gt;"",IF(Deník!$Y47=Statistika!$F$79,Deník!$W47,""),"")</f>
        <v/>
      </c>
      <c r="FV47" s="233" t="str">
        <f>IF(Deník!$W47&lt;&gt;"",IF(Deník!$Y47=Statistika!$F$80,Deník!$W47,""),"")</f>
        <v/>
      </c>
      <c r="FW47" s="233" t="str">
        <f>IF(Deník!$W47&lt;&gt;"",IF(Deník!$Y47=Statistika!$F$81,Deník!$W47,""),"")</f>
        <v/>
      </c>
      <c r="FX47" s="233" t="str">
        <f>IF(Deník!$W47&lt;&gt;"",IF(Deník!$Y47=Statistika!$F$82,Deník!$W47,""),"")</f>
        <v/>
      </c>
      <c r="FY47" s="233" t="str">
        <f>IF(Deník!$W47&lt;&gt;"",IF(Deník!$Y47=Statistika!$F$83,Deník!$W47,""),"")</f>
        <v/>
      </c>
      <c r="FZ47" s="233" t="str">
        <f>IF(Deník!$W47&lt;&gt;"",IF(Deník!$Y47=Statistika!$F$84,Deník!$W47,""),"")</f>
        <v/>
      </c>
      <c r="GA47" s="233" t="str">
        <f>IF(Deník!$W47&lt;&gt;"",IF(Deník!$Y47=Statistika!$F$85,Deník!$W47,""),"")</f>
        <v/>
      </c>
      <c r="GB47" s="233" t="str">
        <f>IF(Deník!$W47&lt;&gt;"",IF(Deník!$Y47=Statistika!$F$86,Deník!$W47,""),"")</f>
        <v/>
      </c>
      <c r="GC47" s="233" t="str">
        <f>IF(Deník!$W47&lt;&gt;"",IF(Deník!$Y47=Statistika!$F$87,Deník!$W47,""),"")</f>
        <v/>
      </c>
      <c r="GD47" s="233" t="str">
        <f>IF(Deník!$W47&lt;&gt;"",IF(Deník!$Y47=Statistika!$F$88,Deník!$W47,""),"")</f>
        <v/>
      </c>
      <c r="GE47" s="233" t="str">
        <f>IF(Deník!$W47&lt;&gt;"",IF(Deník!$Y47=Statistika!$F$89,Deník!$W47,""),"")</f>
        <v/>
      </c>
      <c r="GF47" s="233" t="str">
        <f>IF(Deník!$W47&lt;&gt;"",IF(Deník!$Y47=Statistika!$F$90,Deník!$W47,""),"")</f>
        <v/>
      </c>
      <c r="GG47" s="233" t="str">
        <f>IF(Deník!$W47&lt;&gt;"",IF(Deník!$Y47=Statistika!$F$91,Deník!$W47,""),"")</f>
        <v/>
      </c>
      <c r="GH47" s="233"/>
      <c r="GI47" s="233" t="str">
        <f>IF(Deník!$W47&lt;&gt;"",IF(Deník!$AB47=Statistika!$L$100,Deník!$W47,""),"")</f>
        <v/>
      </c>
      <c r="GJ47" s="233" t="str">
        <f>IF(Deník!$W47&lt;&gt;"",IF(Deník!$AB47=Statistika!$L$101,Deník!$W47,""),"")</f>
        <v/>
      </c>
      <c r="GK47" s="233" t="str">
        <f>IF(Deník!$W47&lt;&gt;"",IF(Deník!$AB47=Statistika!$L$102,Deník!$W47,""),"")</f>
        <v/>
      </c>
      <c r="GL47" s="233" t="str">
        <f>IF(Deník!$W47&lt;&gt;"",IF(Deník!$AB47=Statistika!$L$103,Deník!$W47,""),"")</f>
        <v/>
      </c>
      <c r="GM47" s="233" t="str">
        <f>IF(Deník!$W47&lt;&gt;"",IF(Deník!$AB47=Statistika!$L$104,Deník!$W47,""),"")</f>
        <v/>
      </c>
      <c r="GN47" s="233" t="str">
        <f>IF(Deník!$W47&lt;&gt;"",IF(Deník!$AB47=Statistika!$L$105,Deník!$W47,""),"")</f>
        <v/>
      </c>
      <c r="GO47" s="233" t="str">
        <f>IF(Deník!$W47&lt;&gt;"",IF(Deník!$AB47=Statistika!$L$106,Deník!$W47,""),"")</f>
        <v/>
      </c>
      <c r="GP47" s="233" t="str">
        <f>IF(Deník!$W47&lt;&gt;"",IF(Deník!$AB47=Statistika!$L$107,Deník!$W47,""),"")</f>
        <v/>
      </c>
      <c r="GQ47" s="233" t="str">
        <f>IF(Deník!$W47&lt;&gt;"",IF(Deník!$AB47=Statistika!$L$108,Deník!$W47,""),"")</f>
        <v/>
      </c>
      <c r="GS47" s="233" t="str">
        <f>IF(Deník!$W47&lt;0,IF(Deník!$AC47=Statistika!$F$117,Deník!$W47,""),"")</f>
        <v/>
      </c>
      <c r="GT47" s="233" t="str">
        <f>IF(Deník!$W47&lt;0,IF(Deník!$AC47=Statistika!$F$118,Deník!$W47,""),"")</f>
        <v/>
      </c>
      <c r="GU47" s="233" t="str">
        <f>IF(Deník!$W47&lt;0,IF(Deník!$AC47=Statistika!$F$119,Deník!$W47,""),"")</f>
        <v/>
      </c>
      <c r="GV47" s="233" t="str">
        <f>IF(Deník!$W47&lt;0,IF(Deník!$AC47=Statistika!$F$120,Deník!$W47,""),"")</f>
        <v/>
      </c>
      <c r="GW47" s="233" t="str">
        <f>IF(Deník!$W47&lt;0,IF(Deník!$AC47=Statistika!$F$121,Deník!$W47,""),"")</f>
        <v/>
      </c>
      <c r="GX47" s="233" t="str">
        <f>IF(Deník!$W47&lt;0,IF(Deník!$AC47=Statistika!$F$122,Deník!$W47,""),"")</f>
        <v/>
      </c>
      <c r="GY47" s="233" t="str">
        <f>IF(Deník!$W47&lt;0,IF(Deník!$AC47=Statistika!$F$123,Deník!$W47,""),"")</f>
        <v/>
      </c>
      <c r="GZ47" s="233" t="str">
        <f>IF(Deník!$W47&lt;0,IF(Deník!$AC47=Statistika!$F$124,Deník!$W47,""),"")</f>
        <v/>
      </c>
      <c r="HA47" s="233" t="str">
        <f>IF(Deník!$W47&lt;0,IF(Deník!$AC47=Statistika!$F$125,Deník!$W47,""),"")</f>
        <v/>
      </c>
      <c r="HC47" s="233" t="str">
        <f>IF(Deník!$W47&lt;0,IF(Deník!$AD47=Statistika!$F$133,Deník!$W47,""),"")</f>
        <v/>
      </c>
      <c r="HD47" s="233" t="str">
        <f>IF(Deník!$W47&lt;0,IF(Deník!$AD47=Statistika!$F$134,Deník!$W47,""),"")</f>
        <v/>
      </c>
      <c r="HE47" s="233" t="str">
        <f>IF(Deník!$W47&lt;0,IF(Deník!$AD47=Statistika!$F$135,Deník!$W47,""),"")</f>
        <v/>
      </c>
      <c r="HF47" s="233" t="str">
        <f>IF(Deník!$W47&lt;0,IF(Deník!$AD47=Statistika!$F$136,Deník!$W47,""),"")</f>
        <v/>
      </c>
      <c r="HG47" s="233" t="str">
        <f>IF(Deník!$W47&lt;0,IF(Deník!$AD47=Statistika!$F$137,Deník!$W47,""),"")</f>
        <v/>
      </c>
      <c r="ID47" s="8">
        <f>Tabulka4[[#This Row],[Sloupec3]]</f>
        <v>0</v>
      </c>
      <c r="IE47" s="17" t="str">
        <f>IF(AND([1]Deník!$C47&gt;='[1]Měsíční shrnutí'!$D$1,[1]Deník!$C47&lt;='[1]Měsíční shrnutí'!$F$1),[1]Deník!$X47,"")</f>
        <v/>
      </c>
    </row>
    <row r="48" spans="1:241">
      <c r="A48" s="8">
        <f>Deník!C49</f>
        <v>0</v>
      </c>
      <c r="B48" s="50" t="str">
        <f>Deník!R49</f>
        <v/>
      </c>
      <c r="C48" s="102" t="str">
        <f>IF(AND(Deník!R49&gt;1,Deník!R49&lt;&gt;""),1,"")</f>
        <v/>
      </c>
      <c r="D48" s="102" t="str">
        <f>IF(AND(Deník!R49&lt;=0,Deník!R49&lt;&gt;""),1,"")</f>
        <v/>
      </c>
      <c r="E48" s="103" t="str">
        <f>IF(AND(Deník!R49&gt;=0,Deník!R49&lt;=1),1,"")</f>
        <v/>
      </c>
      <c r="F48" s="79" t="str">
        <f>IF(Deník!R49&lt;&gt;"",Deník!R49+F47,"")</f>
        <v/>
      </c>
      <c r="G48" s="85"/>
      <c r="H48" s="54" t="str">
        <f>IF(MONTH(Deník!$C48)=H$2,IF(AND(Deník!$R48&gt;=0,Deník!$R48&lt;=1),"BE",Deník!$R48),"")</f>
        <v/>
      </c>
      <c r="I48" s="11" t="str">
        <f>IF(MONTH(Deník!$C48)=I$2,IF(AND(Deník!$R48&gt;=0,Deník!$R48&lt;=1),"BE",Deník!$R48),"")</f>
        <v/>
      </c>
      <c r="J48" s="11" t="str">
        <f>IF(MONTH(Deník!$C48)=J$2,IF(AND(Deník!$R48&gt;=0,Deník!$R48&lt;=1),"BE",Deník!$R48),"")</f>
        <v/>
      </c>
      <c r="K48" s="11" t="str">
        <f>IF(MONTH(Deník!$C48)=K$2,IF(AND(Deník!$R48&gt;=0,Deník!$R48&lt;=1),"BE",Deník!$R48),"")</f>
        <v/>
      </c>
      <c r="L48" s="11" t="str">
        <f>IF(MONTH(Deník!$C48)=L$2,IF(AND(Deník!$R48&gt;=0,Deník!$R48&lt;=1),"BE",Deník!$R48),"")</f>
        <v/>
      </c>
      <c r="M48" s="11" t="str">
        <f>IF(MONTH(Deník!$C48)=M$2,IF(AND(Deník!$R48&gt;=0,Deník!$R48&lt;=1),"BE",Deník!$R48),"")</f>
        <v/>
      </c>
      <c r="N48" s="11" t="str">
        <f>IF(MONTH(Deník!$C48)=N$2,IF(AND(Deník!$R48&gt;=0,Deník!$R48&lt;=1),"BE",Deník!$R48),"")</f>
        <v/>
      </c>
      <c r="O48" s="11" t="str">
        <f>IF(MONTH(Deník!$C48)=O$2,IF(AND(Deník!$R48&gt;=0,Deník!$R48&lt;=1),"BE",Deník!$R48),"")</f>
        <v/>
      </c>
      <c r="P48" s="11" t="str">
        <f>IF(MONTH(Deník!$C48)=P$2,IF(AND(Deník!$R48&gt;=0,Deník!$R48&lt;=1),"BE",Deník!$R48),"")</f>
        <v/>
      </c>
      <c r="Q48" s="11" t="str">
        <f>IF(MONTH(Deník!$C48)=Q$2,IF(AND(Deník!$R48&gt;=0,Deník!$R48&lt;=1),"BE",Deník!$R48),"")</f>
        <v/>
      </c>
      <c r="R48" s="11" t="str">
        <f>IF(MONTH(Deník!$C48)=R$2,IF(AND(Deník!$R48&gt;=0,Deník!$R48&lt;=1),"BE",Deník!$R48),"")</f>
        <v/>
      </c>
      <c r="S48" s="57" t="str">
        <f>IF(MONTH(Deník!$C48)=S$2,IF(AND(Deník!$R48&gt;=0,Deník!$R48&lt;=1),"BE",Deník!$R48),"")</f>
        <v/>
      </c>
      <c r="U48" s="12"/>
      <c r="V48" s="12"/>
      <c r="X48" s="600" t="str">
        <f>IF(Deník!$R48&lt;&gt;"",IF(Deník!$B48=Statistika!$F$63,IF(AND(Deník!$R48&gt;=0,Deník!$R48&lt;=1),"BE",Deník!$R48),""),"")</f>
        <v/>
      </c>
      <c r="Y48" s="13" t="str">
        <f>IF(Deník!$R48&lt;&gt;"",IF(Deník!$B48=Statistika!$F$64,IF(AND(Deník!$R48&gt;=0,Deník!$R48&lt;=1),"BE",Deník!$R48),""),"")</f>
        <v/>
      </c>
      <c r="Z48" s="13" t="str">
        <f>IF(Deník!$R48&lt;&gt;"",IF(Deník!$B48=Statistika!$F$65,IF(AND(Deník!$R48&gt;=0,Deník!$R48&lt;=1),"BE",Deník!$R48),""),"")</f>
        <v/>
      </c>
      <c r="AA48" s="13" t="str">
        <f>IF(Deník!$R48&lt;&gt;"",IF(Deník!$B48=Statistika!$F$66,IF(AND(Deník!$R48&gt;=0,Deník!$R48&lt;=1),"BE",Deník!$R48),""),"")</f>
        <v/>
      </c>
      <c r="AB48" s="13" t="str">
        <f>IF(Deník!$R48&lt;&gt;"",IF(Deník!$B48=Statistika!$F$67,IF(AND(Deník!$R48&gt;=0,Deník!$R48&lt;=1),"BE",Deník!$R48),""),"")</f>
        <v/>
      </c>
      <c r="AC48" s="13" t="str">
        <f>IF(Deník!$R48&lt;&gt;"",IF(Deník!$B48=Statistika!$F$68,IF(AND(Deník!$R48&gt;=0,Deník!$R48&lt;=1),"BE",Deník!$R48),""),"")</f>
        <v/>
      </c>
      <c r="AD48" s="13" t="str">
        <f>IF(Deník!$R48&lt;&gt;"",IF(Deník!$B48=Statistika!$F$69,IF(AND(Deník!$R48&gt;=0,Deník!$R48&lt;=1),"BE",Deník!$R48),""),"")</f>
        <v/>
      </c>
      <c r="AE48" s="601" t="str">
        <f>IF(Deník!$R48&lt;&gt;"",IF(Deník!$B48=Statistika!$F$70,IF(AND(Deník!$R48&gt;=0,Deník!$R48&lt;=1),"BE",Deník!$R48),""),"")</f>
        <v/>
      </c>
      <c r="AF48" s="90"/>
      <c r="AG48" s="63" t="str">
        <f>IF(Deník!$R48&lt;&gt;"",IF(Deník!$J48="L",IF(AND(Deník!$R48&gt;=0,Deník!$R48&lt;=1),"BE",Deník!$R48),""),"")</f>
        <v/>
      </c>
      <c r="AH48" s="13" t="str">
        <f>IF(Deník!$R48&lt;&gt;"",IF(Deník!$J48="S",IF(AND(Deník!$R48&gt;=0,Deník!$R48&lt;=1),"BE",Deník!$R48),""),"")</f>
        <v/>
      </c>
      <c r="AI48" s="95"/>
      <c r="AJ48" s="71" t="str">
        <f>IF(Deník!N49&lt;&gt;"",Deník!N49*-1,"")</f>
        <v/>
      </c>
      <c r="AK48" s="88"/>
      <c r="AL48" s="63" t="str">
        <f>IF(WEEKDAY(Deník!$C48,2)=1,IF(AND(Deník!$R48&gt;=0,Deník!$R48&lt;=1),"BE",Deník!$R48),"")</f>
        <v/>
      </c>
      <c r="AM48" s="13" t="str">
        <f>IF(WEEKDAY(Deník!$C48,2)=2,IF(AND(Deník!$R48&gt;=0,Deník!$R48&lt;=1),"BE",Deník!$R48),"")</f>
        <v/>
      </c>
      <c r="AN48" s="13" t="str">
        <f>IF(WEEKDAY(Deník!$C48,2)=3,IF(AND(Deník!$R48&gt;=0,Deník!$R48&lt;=1),"BE",Deník!$R48),"")</f>
        <v/>
      </c>
      <c r="AO48" s="13" t="str">
        <f>IF(WEEKDAY(Deník!$C48,2)=4,IF(AND(Deník!$R48&gt;=0,Deník!$R48&lt;=1),"BE",Deník!$R48),"")</f>
        <v/>
      </c>
      <c r="AP48" s="60" t="str">
        <f>IF(WEEKDAY(Deník!$C48,2)=5,IF(AND(Deník!$R48&gt;=0,Deník!$R48&lt;=1),"BE",Deník!$R48),"")</f>
        <v/>
      </c>
      <c r="AQ48" s="99"/>
      <c r="AR48" s="100">
        <f>Deník!D48</f>
        <v>0</v>
      </c>
      <c r="AS48" s="63" t="str">
        <f>IF(Deník!$D48&lt;&gt;"",IF(AND(Deník!$D48&gt;=AS$2,Deník!$D48&lt;=AS$3),IF(AND(Deník!$R48&gt;=0,Deník!$R48&lt;=1),"BE",Deník!$R48),""),"")</f>
        <v/>
      </c>
      <c r="AT48" s="63" t="str">
        <f>IF(Deník!$D48&lt;&gt;"",IF(AND(Deník!$D48&gt;=AT$2,Deník!$D48&lt;=AT$3),IF(AND(Deník!$R48&gt;=0,Deník!$R48&lt;=1),"BE",Deník!$R48),""),"")</f>
        <v/>
      </c>
      <c r="AU48" s="63" t="str">
        <f>IF(Deník!$D48&lt;&gt;"",IF(AND(Deník!$D48&gt;=AU$2,Deník!$D48&lt;=AU$3),IF(AND(Deník!$R48&gt;=0,Deník!$R48&lt;=1),"BE",Deník!$R48),""),"")</f>
        <v/>
      </c>
      <c r="AV48" s="63" t="str">
        <f>IF(Deník!$D48&lt;&gt;"",IF(AND(Deník!$D48&gt;=AV$2,Deník!$D48&lt;=AV$3),IF(AND(Deník!$R48&gt;=0,Deník!$R48&lt;=1),"BE",Deník!$R48),""),"")</f>
        <v/>
      </c>
      <c r="AW48" s="63" t="str">
        <f>IF(Deník!$D48&lt;&gt;"",IF(AND(Deník!$D48&gt;=AW$2,Deník!$D48&lt;=AW$3),IF(AND(Deník!$R48&gt;=0,Deník!$R48&lt;=1),"BE",Deník!$R48),""),"")</f>
        <v/>
      </c>
      <c r="AX48" s="63" t="str">
        <f>IF(Deník!$D48&lt;&gt;"",IF(AND(Deník!$D48&gt;=AX$2,Deník!$D48&lt;=AX$3),IF(AND(Deník!$R48&gt;=0,Deník!$R48&lt;=1),"BE",Deník!$R48),""),"")</f>
        <v/>
      </c>
      <c r="AY48" s="63" t="str">
        <f>IF(Deník!$D48&lt;&gt;"",IF(AND(Deník!$D48&gt;=AY$2,Deník!$D48&lt;=AY$3),IF(AND(Deník!$R48&gt;=0,Deník!$R48&lt;=1),"BE",Deník!$R48),""),"")</f>
        <v/>
      </c>
      <c r="AZ48" s="63" t="str">
        <f>IF(Deník!$D48&lt;&gt;"",IF(AND(Deník!$D48&gt;=AZ$2,Deník!$D48&lt;=AZ$3),IF(AND(Deník!$R48&gt;=0,Deník!$R48&lt;=1),"BE",Deník!$R48),""),"")</f>
        <v/>
      </c>
      <c r="BA48" s="63" t="str">
        <f>IF(Deník!$D48&lt;&gt;"",IF(AND(Deník!$D48&gt;=BA$2,Deník!$D48&lt;=BA$3),IF(AND(Deník!$R48&gt;=0,Deník!$R48&lt;=1),"BE",Deník!$R48),""),"")</f>
        <v/>
      </c>
      <c r="BB48" s="63" t="str">
        <f>IF(Deník!$D48&lt;&gt;"",IF(AND(Deník!$D48&gt;=BB$2,Deník!$D48&lt;=BB$3),IF(AND(Deník!$R48&gt;=0,Deník!$R48&lt;=1),"BE",Deník!$R48),""),"")</f>
        <v/>
      </c>
      <c r="BC48" s="71" t="str">
        <f>IF(Deník!$D48&lt;&gt;"",IF(AND(Deník!$D48&gt;=BC$2,Deník!$D48&lt;=BC$3),IF(AND(Deník!$R48&gt;=0,Deník!$R48&lt;=1),"BE",Deník!$R48),""),"")</f>
        <v/>
      </c>
      <c r="BD48" s="20" t="str">
        <f>IF(Deník!$J49="S",(Deník!$M49-Deník!$K49),IF(Deník!$J49="L",(Deník!$K49-Deník!$M49),""))</f>
        <v/>
      </c>
      <c r="BE48" s="20" t="str">
        <f>IF(Deník!$J49="S",(Deník!$K49-Deník!$O49),IF(Deník!$J49="L",(Deník!$O49-Deník!$K49),""))</f>
        <v/>
      </c>
      <c r="BF48" s="20" t="str">
        <f>IF(Deník!$J49="S",(Deník!$K49-Deník!$L49),IF(Deník!$J49="L",(Deník!$L49-Deník!$K49),""))</f>
        <v/>
      </c>
      <c r="BG48" s="20" t="str">
        <f>IF(Deník!$J49="S",(Deník!$K49-Deník!$S49),IF(Deník!$J49="L",(Deník!$S49-Deník!$K49),""))</f>
        <v/>
      </c>
      <c r="BH48" s="20" t="str">
        <f>IF(Deník!$J49="S",(Deník!$K49-Deník!$U49),IF(Deník!$J49="L",(Deník!$U49-Deník!$K49),""))</f>
        <v/>
      </c>
      <c r="BI48" s="20" t="str">
        <f>IF(Deník!$R48&gt;1,Deník!$R48,"")</f>
        <v/>
      </c>
      <c r="BJ48" s="20" t="str">
        <f>IF(Deník!$R48&lt;0,Deník!$R48,"")</f>
        <v/>
      </c>
      <c r="BK48" s="17"/>
      <c r="BM48" s="233" t="str">
        <f>IF(Deník!$R48&lt;&gt;"",IF(Deník!$Y48=Statistika!$F$78,IF(AND(Deník!$R48&gt;=0,Deník!$R48&lt;=1),"BE",Deník!$R48),""),"")</f>
        <v/>
      </c>
      <c r="BN48" s="233" t="str">
        <f>IF(Deník!$R48&lt;&gt;"",IF(Deník!$Y48=Statistika!$F$79,IF(AND(Deník!$R48&gt;=0,Deník!$R48&lt;=1),"BE",Deník!$R48),""),"")</f>
        <v/>
      </c>
      <c r="BO48" s="233" t="str">
        <f>IF(Deník!$R48&lt;&gt;"",IF(Deník!$Y48=Statistika!$F$80,IF(AND(Deník!$R48&gt;=0,Deník!$R48&lt;=1),"BE",Deník!$R48),""),"")</f>
        <v/>
      </c>
      <c r="BP48" s="233" t="str">
        <f>IF(Deník!$R48&lt;&gt;"",IF(Deník!$Y48=Statistika!$F$81,IF(AND(Deník!$R48&gt;=0,Deník!$R48&lt;=1),"BE",Deník!$R48),""),"")</f>
        <v/>
      </c>
      <c r="BQ48" s="233" t="str">
        <f>IF(Deník!$R48&lt;&gt;"",IF(Deník!$Y48=Statistika!$F$82,IF(AND(Deník!$R48&gt;=0,Deník!$R48&lt;=1),"BE",Deník!$R48),""),"")</f>
        <v/>
      </c>
      <c r="BR48" s="233" t="str">
        <f>IF(Deník!$R48&lt;&gt;"",IF(Deník!$Y48=Statistika!$F$83,IF(AND(Deník!$R48&gt;=0,Deník!$R48&lt;=1),"BE",Deník!$R48),""),"")</f>
        <v/>
      </c>
      <c r="BS48" s="233" t="str">
        <f>IF(Deník!$R48&lt;&gt;"",IF(Deník!$Y48=Statistika!$F$84,IF(AND(Deník!$R48&gt;=0,Deník!$R48&lt;=1),"BE",Deník!$R48),""),"")</f>
        <v/>
      </c>
      <c r="BT48" s="233" t="str">
        <f>IF(Deník!$R48&lt;&gt;"",IF(Deník!$Y48=Statistika!$F$85,IF(AND(Deník!$R48&gt;=0,Deník!$R48&lt;=1),"BE",Deník!$R48),""),"")</f>
        <v/>
      </c>
      <c r="BU48" s="233" t="str">
        <f>IF(Deník!$R48&lt;&gt;"",IF(Deník!$Y48=Statistika!$F$86,IF(AND(Deník!$R48&gt;=0,Deník!$R48&lt;=1),"BE",Deník!$R48),""),"")</f>
        <v/>
      </c>
      <c r="BV48" s="233" t="str">
        <f>IF(Deník!$R48&lt;&gt;"",IF(Deník!$Y48=Statistika!$F$87,IF(AND(Deník!$R48&gt;=0,Deník!$R48&lt;=1),"BE",Deník!$R48),""),"")</f>
        <v/>
      </c>
      <c r="BW48" s="233" t="str">
        <f>IF(Deník!$R48&lt;&gt;"",IF(Deník!$Y48=Statistika!$F$88,IF(AND(Deník!$R48&gt;=0,Deník!$R48&lt;=1),"BE",Deník!$R48),""),"")</f>
        <v/>
      </c>
      <c r="BX48" s="233" t="str">
        <f>IF(Deník!$R48&lt;&gt;"",IF(Deník!$Y48=Statistika!$F$89,IF(AND(Deník!$R48&gt;=0,Deník!$R48&lt;=1),"BE",Deník!$R48),""),"")</f>
        <v/>
      </c>
      <c r="BY48" s="233" t="str">
        <f>IF(Deník!$R48&lt;&gt;"",IF(Deník!$Y48=Statistika!$F$90,IF(AND(Deník!$R48&gt;=0,Deník!$R48&lt;=1),"BE",Deník!$R48),""),"")</f>
        <v/>
      </c>
      <c r="BZ48" s="233" t="str">
        <f>IF(Deník!$R48&lt;&gt;"",IF(Deník!$Y48=Statistika!$F$91,IF(AND(Deník!$R48&gt;=0,Deník!$R48&lt;=1),"BE",Deník!$R48),""),"")</f>
        <v/>
      </c>
      <c r="CA48" s="233"/>
      <c r="CB48" s="233" t="str">
        <f>IF(Deník!$R48&lt;&gt;"",IF(Deník!$AB48="SL",IF(AND(Deník!$R48&gt;=0,Deník!$R48&lt;=1),"BE",Deník!$R48),""),"")</f>
        <v/>
      </c>
      <c r="CC48" s="233" t="str">
        <f>IF(Deník!$R48&lt;&gt;"",IF(Deník!$AB48="BE10",IF(AND(Deník!$R48&gt;=0,Deník!$R48&lt;=1),"BE",Deník!$R48),""),"")</f>
        <v/>
      </c>
      <c r="CD48" s="233" t="str">
        <f>IF(Deník!$R48&lt;&gt;"",IF(Deník!$AB48="BE15",IF(AND(Deník!$R48&gt;=0,Deník!$R48&lt;=1),"BE",Deník!$R48),""),"")</f>
        <v/>
      </c>
      <c r="CE48" s="233" t="str">
        <f>IF(Deník!$R48&lt;&gt;"",IF(Deník!$AB48="BE20",IF(AND(Deník!$R48&gt;=0,Deník!$R48&lt;=1),"BE",Deník!$R48),""),"")</f>
        <v/>
      </c>
      <c r="CF48" s="233" t="str">
        <f>IF(Deník!$R48&lt;&gt;"",IF(Deník!$AB48="TP1",IF(AND(Deník!$R48&gt;=0,Deník!$R48&lt;=1),"BE",Deník!$R48),""),"")</f>
        <v/>
      </c>
      <c r="CG48" s="233" t="str">
        <f>IF(Deník!$R48&lt;&gt;"",IF(Deník!$AB48="TP2",IF(AND(Deník!$R48&gt;=0,Deník!$R48&lt;=1),"BE",Deník!$R48),""),"")</f>
        <v/>
      </c>
      <c r="CH48" s="233" t="str">
        <f>IF(Deník!$R48&lt;&gt;"",IF(Deník!$AB48="TP3",IF(AND(Deník!$R48&gt;=0,Deník!$R48&lt;=1),"BE",Deník!$R48),""),"")</f>
        <v/>
      </c>
      <c r="CI48" s="233" t="str">
        <f>IF(Deník!$R48&lt;&gt;"",IF(Deník!$AB48="Trailing SL",IF(AND(Deník!$R48&gt;=0,Deník!$R48&lt;=1),"BE",Deník!$R48),""),"")</f>
        <v/>
      </c>
      <c r="CJ48" s="233" t="str">
        <f>IF(Deník!$R48&lt;&gt;"",IF(Deník!$AB48="Manual",IF(AND(Deník!$R48&gt;=0,Deník!$R48&lt;=1),"BE",Deník!$R48),""),"")</f>
        <v/>
      </c>
      <c r="CK48" s="233"/>
      <c r="CL48" s="233" t="str">
        <f>IF(Deník!$R48&lt;0,IF(Deník!$AC48=Statistika!$F$117,Deník!$R48,""),"")</f>
        <v/>
      </c>
      <c r="CM48" s="233" t="str">
        <f>IF(Deník!$R48&lt;0,IF(Deník!$AC48=Statistika!$F$118,Deník!$R48,""),"")</f>
        <v/>
      </c>
      <c r="CN48" s="233" t="str">
        <f>IF(Deník!$R48&lt;0,IF(Deník!$AC48=Statistika!$F$119,Deník!$R48,""),"")</f>
        <v/>
      </c>
      <c r="CO48" s="233" t="str">
        <f>IF(Deník!$R48&lt;0,IF(Deník!$AC48=Statistika!$F$120,Deník!$R48,""),"")</f>
        <v/>
      </c>
      <c r="CP48" s="233" t="str">
        <f>IF(Deník!$R48&lt;0,IF(Deník!$AC48=Statistika!$F$121,Deník!$R48,""),"")</f>
        <v/>
      </c>
      <c r="CQ48" s="233" t="str">
        <f>IF(Deník!$R48&lt;0,IF(Deník!$AC48=Statistika!$F$122,Deník!$R48,""),"")</f>
        <v/>
      </c>
      <c r="CR48" s="233" t="str">
        <f>IF(Deník!$R48&lt;0,IF(Deník!$AC48=Statistika!$F$123,Deník!$R48,""),"")</f>
        <v/>
      </c>
      <c r="CS48" s="233" t="str">
        <f>IF(Deník!$R48&lt;0,IF(Deník!$AC48=Statistika!$F$124,Deník!$R48,""),"")</f>
        <v/>
      </c>
      <c r="CT48" s="233" t="str">
        <f>IF(Deník!$R48&lt;0,IF(Deník!$AC48=Statistika!$F$125,Deník!$R48,""),"")</f>
        <v/>
      </c>
      <c r="CU48" s="233"/>
      <c r="CV48" s="233" t="str">
        <f>IF(Deník!$R48&lt;0,IF(Deník!$AD48=$CV$2,Deník!$R48,""),"")</f>
        <v/>
      </c>
      <c r="CW48" s="233" t="str">
        <f>IF(Deník!$R48&lt;0,IF(Deník!$AD48=$CW$2,Deník!$R48,""),"")</f>
        <v/>
      </c>
      <c r="CX48" s="233" t="str">
        <f>IF(Deník!$R48&lt;0,IF(Deník!$AD48=$CX$2,Deník!$R48,""),"")</f>
        <v/>
      </c>
      <c r="CY48" s="233" t="str">
        <f>IF(Deník!$R48&lt;0,IF(Deník!$AD48=$CY$2,Deník!$R48,""),"")</f>
        <v/>
      </c>
      <c r="CZ48" s="233" t="str">
        <f>IF(Deník!$R48&lt;0,IF(Deník!$AD48=$CZ$2,Deník!$R48,""),"")</f>
        <v/>
      </c>
      <c r="DL48" s="221">
        <f t="shared" si="5"/>
        <v>93847.029999999984</v>
      </c>
      <c r="DM48" s="220">
        <f t="shared" si="3"/>
        <v>-6.1529700000000132E-2</v>
      </c>
      <c r="DO48" s="50">
        <f>Deník!W49</f>
        <v>0</v>
      </c>
      <c r="DP48" s="102" t="str">
        <f>IF(AND(Deník!W49&gt;0),1,"")</f>
        <v/>
      </c>
      <c r="DQ48" s="102">
        <f>IF(AND(Deník!W49&lt;=0),1,"")</f>
        <v>1</v>
      </c>
      <c r="DR48" s="227"/>
      <c r="DS48" s="228"/>
      <c r="DT48" s="85"/>
      <c r="DU48" s="54">
        <f>IF(MONTH(Deník!$C48)=DU$2,Deník!$W48,"")</f>
        <v>0</v>
      </c>
      <c r="DV48" s="222" t="str">
        <f>IF(MONTH(Deník!$C48)=DV$2,Deník!$W48,"")</f>
        <v/>
      </c>
      <c r="DW48" s="222" t="str">
        <f>IF(MONTH(Deník!$C48)=DW$2,Deník!$W48,"")</f>
        <v/>
      </c>
      <c r="DX48" s="222" t="str">
        <f>IF(MONTH(Deník!$C48)=DX$2,Deník!$W48,"")</f>
        <v/>
      </c>
      <c r="DY48" s="222" t="str">
        <f>IF(MONTH(Deník!$C48)=DY$2,Deník!$W48,"")</f>
        <v/>
      </c>
      <c r="DZ48" s="222" t="str">
        <f>IF(MONTH(Deník!$C48)=DZ$2,Deník!$W48,"")</f>
        <v/>
      </c>
      <c r="EA48" s="222" t="str">
        <f>IF(MONTH(Deník!$C48)=EA$2,Deník!$W48,"")</f>
        <v/>
      </c>
      <c r="EB48" s="222" t="str">
        <f>IF(MONTH(Deník!$C48)=EB$2,Deník!$W48,"")</f>
        <v/>
      </c>
      <c r="EC48" s="222" t="str">
        <f>IF(MONTH(Deník!$C48)=EC$2,Deník!$W48,"")</f>
        <v/>
      </c>
      <c r="ED48" s="222" t="str">
        <f>IF(MONTH(Deník!$C48)=ED$2,Deník!$W48,"")</f>
        <v/>
      </c>
      <c r="EE48" s="222" t="str">
        <f>IF(MONTH(Deník!$C48)=EE$2,Deník!$W48,"")</f>
        <v/>
      </c>
      <c r="EF48" s="222" t="str">
        <f>IF(MONTH(Deník!$C48)=EF$2,Deník!$W48,"")</f>
        <v/>
      </c>
      <c r="EI48" s="600" t="str">
        <f>IF(Deník!$W48&lt;&gt;"",IF(Deník!$B48=Statistika!$F$63,Deník!$W48,""),"")</f>
        <v/>
      </c>
      <c r="EJ48" s="13" t="str">
        <f>IF(Deník!$W48&lt;&gt;"",IF(Deník!$B48=Statistika!$F$64,Deník!$W48,""),"")</f>
        <v/>
      </c>
      <c r="EK48" s="13" t="str">
        <f>IF(Deník!$W48&lt;&gt;"",IF(Deník!$B48=Statistika!$F$65,Deník!$W48,""),"")</f>
        <v/>
      </c>
      <c r="EL48" s="13" t="str">
        <f>IF(Deník!$W48&lt;&gt;"",IF(Deník!$B48=Statistika!$F$66,Deník!$W48,""),"")</f>
        <v/>
      </c>
      <c r="EM48" s="13" t="str">
        <f>IF(Deník!$W48&lt;&gt;"",IF(Deník!$B48=Statistika!$F$67,Deník!$W48,""),"")</f>
        <v/>
      </c>
      <c r="EN48" s="13" t="str">
        <f>IF(Deník!$W48&lt;&gt;"",IF(Deník!$B48=Statistika!$F$68,Deník!$W48,""),"")</f>
        <v/>
      </c>
      <c r="EO48" s="13" t="str">
        <f>IF(Deník!$W48&lt;&gt;"",IF(Deník!$B48=Statistika!$F$69,Deník!$W48,""),"")</f>
        <v/>
      </c>
      <c r="EP48" s="601" t="str">
        <f>IF(Deník!$W48&lt;&gt;"",IF(Deník!$B48=Statistika!$F$70,Deník!$W48,""),"")</f>
        <v/>
      </c>
      <c r="EQ48" s="90"/>
      <c r="ER48" s="63" t="str">
        <f>IF(Deník!$W48&lt;&gt;"",IF(Deník!$J48="L",Deník!$W48,""),"")</f>
        <v/>
      </c>
      <c r="ES48" s="13" t="str">
        <f>IF(Deník!$W48&lt;&gt;"",IF(Deník!$J48="S",Deník!$W48,""),"")</f>
        <v/>
      </c>
      <c r="ET48" s="95"/>
      <c r="EU48" s="88"/>
      <c r="EV48" s="63" t="str">
        <f>IF(WEEKDAY(Deník!$C48,2)=1,Deník!$W48,"")</f>
        <v/>
      </c>
      <c r="EW48" s="13" t="str">
        <f>IF(WEEKDAY(Deník!$C48,2)=2,Deník!$W48,"")</f>
        <v/>
      </c>
      <c r="EX48" s="13" t="str">
        <f>IF(WEEKDAY(Deník!$C48,2)=3,Deník!$W48,"")</f>
        <v/>
      </c>
      <c r="EY48" s="13" t="str">
        <f>IF(WEEKDAY(Deník!$C48,2)=4,Deník!$W48,"")</f>
        <v/>
      </c>
      <c r="EZ48" s="60" t="str">
        <f>IF(WEEKDAY(Deník!$C48,2)=5,Deník!$W48,"")</f>
        <v/>
      </c>
      <c r="FA48" s="99"/>
      <c r="FB48" s="100">
        <f>Deník!D48</f>
        <v>0</v>
      </c>
      <c r="FC48" s="63">
        <f>IF($FB48&lt;&gt;"",IF(AND($FB48&gt;=FC$2,$FB48&lt;=FC$3),Deník!$W48,""))</f>
        <v>0</v>
      </c>
      <c r="FD48" s="63" t="str">
        <f>IF($FB48&lt;&gt;"",IF(AND($FB48&gt;=FD$2,$FB48&lt;=FD$3),Deník!$W48,""))</f>
        <v/>
      </c>
      <c r="FE48" s="63" t="str">
        <f>IF($FB48&lt;&gt;"",IF(AND($FB48&gt;=FE$2,$FB48&lt;=FE$3),Deník!$W48,""))</f>
        <v/>
      </c>
      <c r="FF48" s="63" t="str">
        <f>IF($FB48&lt;&gt;"",IF(AND($FB48&gt;=FF$2,$FB48&lt;=FF$3),Deník!$W48,""))</f>
        <v/>
      </c>
      <c r="FG48" s="63" t="str">
        <f>IF($FB48&lt;&gt;"",IF(AND($FB48&gt;=FG$2,$FB48&lt;=FG$3),Deník!$W48,""))</f>
        <v/>
      </c>
      <c r="FH48" s="63" t="str">
        <f>IF($FB48&lt;&gt;"",IF(AND($FB48&gt;=FH$2,$FB48&lt;=FH$3),Deník!$W48,""))</f>
        <v/>
      </c>
      <c r="FI48" s="63" t="str">
        <f>IF($FB48&lt;&gt;"",IF(AND($FB48&gt;=FI$2,$FB48&lt;=FI$3),Deník!$W48,""))</f>
        <v/>
      </c>
      <c r="FJ48" s="63" t="str">
        <f>IF($FB48&lt;&gt;"",IF(AND($FB48&gt;=FJ$2,$FB48&lt;=FJ$3),Deník!$W48,""))</f>
        <v/>
      </c>
      <c r="FK48" s="63" t="str">
        <f>IF($FB48&lt;&gt;"",IF(AND($FB48&gt;=FK$2,$FB48&lt;=FK$3),Deník!$W48,""))</f>
        <v/>
      </c>
      <c r="FL48" s="63" t="str">
        <f>IF($FB48&lt;&gt;"",IF(AND($FB48&gt;=FL$2,$FB48&lt;=FL$3),Deník!$W48,""))</f>
        <v/>
      </c>
      <c r="FM48" s="63" t="str">
        <f>IF($FB48&lt;&gt;"",IF(AND($FB48&gt;=FM$2,$FB48&lt;=FM$3),Deník!$W48,""))</f>
        <v/>
      </c>
      <c r="FN48" s="13"/>
      <c r="FO48" s="20" t="str">
        <f>IF(Deník!$W48&gt;1,Deník!$W48,"")</f>
        <v/>
      </c>
      <c r="FP48" s="20" t="str">
        <f>IF(Deník!$W48&lt;0,Deník!$W48,"")</f>
        <v/>
      </c>
      <c r="FQ48" s="17"/>
      <c r="FS48" s="233"/>
      <c r="FT48" s="233" t="str">
        <f>IF(Deník!$W48&lt;&gt;"",IF(Deník!$Y48=Statistika!$F$78,Deník!$W48,""),"")</f>
        <v/>
      </c>
      <c r="FU48" s="233" t="str">
        <f>IF(Deník!$W48&lt;&gt;"",IF(Deník!$Y48=Statistika!$F$79,Deník!$W48,""),"")</f>
        <v/>
      </c>
      <c r="FV48" s="233" t="str">
        <f>IF(Deník!$W48&lt;&gt;"",IF(Deník!$Y48=Statistika!$F$80,Deník!$W48,""),"")</f>
        <v/>
      </c>
      <c r="FW48" s="233" t="str">
        <f>IF(Deník!$W48&lt;&gt;"",IF(Deník!$Y48=Statistika!$F$81,Deník!$W48,""),"")</f>
        <v/>
      </c>
      <c r="FX48" s="233" t="str">
        <f>IF(Deník!$W48&lt;&gt;"",IF(Deník!$Y48=Statistika!$F$82,Deník!$W48,""),"")</f>
        <v/>
      </c>
      <c r="FY48" s="233" t="str">
        <f>IF(Deník!$W48&lt;&gt;"",IF(Deník!$Y48=Statistika!$F$83,Deník!$W48,""),"")</f>
        <v/>
      </c>
      <c r="FZ48" s="233" t="str">
        <f>IF(Deník!$W48&lt;&gt;"",IF(Deník!$Y48=Statistika!$F$84,Deník!$W48,""),"")</f>
        <v/>
      </c>
      <c r="GA48" s="233" t="str">
        <f>IF(Deník!$W48&lt;&gt;"",IF(Deník!$Y48=Statistika!$F$85,Deník!$W48,""),"")</f>
        <v/>
      </c>
      <c r="GB48" s="233" t="str">
        <f>IF(Deník!$W48&lt;&gt;"",IF(Deník!$Y48=Statistika!$F$86,Deník!$W48,""),"")</f>
        <v/>
      </c>
      <c r="GC48" s="233" t="str">
        <f>IF(Deník!$W48&lt;&gt;"",IF(Deník!$Y48=Statistika!$F$87,Deník!$W48,""),"")</f>
        <v/>
      </c>
      <c r="GD48" s="233" t="str">
        <f>IF(Deník!$W48&lt;&gt;"",IF(Deník!$Y48=Statistika!$F$88,Deník!$W48,""),"")</f>
        <v/>
      </c>
      <c r="GE48" s="233" t="str">
        <f>IF(Deník!$W48&lt;&gt;"",IF(Deník!$Y48=Statistika!$F$89,Deník!$W48,""),"")</f>
        <v/>
      </c>
      <c r="GF48" s="233" t="str">
        <f>IF(Deník!$W48&lt;&gt;"",IF(Deník!$Y48=Statistika!$F$90,Deník!$W48,""),"")</f>
        <v/>
      </c>
      <c r="GG48" s="233" t="str">
        <f>IF(Deník!$W48&lt;&gt;"",IF(Deník!$Y48=Statistika!$F$91,Deník!$W48,""),"")</f>
        <v/>
      </c>
      <c r="GH48" s="233"/>
      <c r="GI48" s="233" t="str">
        <f>IF(Deník!$W48&lt;&gt;"",IF(Deník!$AB48=Statistika!$L$100,Deník!$W48,""),"")</f>
        <v/>
      </c>
      <c r="GJ48" s="233" t="str">
        <f>IF(Deník!$W48&lt;&gt;"",IF(Deník!$AB48=Statistika!$L$101,Deník!$W48,""),"")</f>
        <v/>
      </c>
      <c r="GK48" s="233" t="str">
        <f>IF(Deník!$W48&lt;&gt;"",IF(Deník!$AB48=Statistika!$L$102,Deník!$W48,""),"")</f>
        <v/>
      </c>
      <c r="GL48" s="233" t="str">
        <f>IF(Deník!$W48&lt;&gt;"",IF(Deník!$AB48=Statistika!$L$103,Deník!$W48,""),"")</f>
        <v/>
      </c>
      <c r="GM48" s="233" t="str">
        <f>IF(Deník!$W48&lt;&gt;"",IF(Deník!$AB48=Statistika!$L$104,Deník!$W48,""),"")</f>
        <v/>
      </c>
      <c r="GN48" s="233" t="str">
        <f>IF(Deník!$W48&lt;&gt;"",IF(Deník!$AB48=Statistika!$L$105,Deník!$W48,""),"")</f>
        <v/>
      </c>
      <c r="GO48" s="233" t="str">
        <f>IF(Deník!$W48&lt;&gt;"",IF(Deník!$AB48=Statistika!$L$106,Deník!$W48,""),"")</f>
        <v/>
      </c>
      <c r="GP48" s="233" t="str">
        <f>IF(Deník!$W48&lt;&gt;"",IF(Deník!$AB48=Statistika!$L$107,Deník!$W48,""),"")</f>
        <v/>
      </c>
      <c r="GQ48" s="233" t="str">
        <f>IF(Deník!$W48&lt;&gt;"",IF(Deník!$AB48=Statistika!$L$108,Deník!$W48,""),"")</f>
        <v/>
      </c>
      <c r="GS48" s="233" t="str">
        <f>IF(Deník!$W48&lt;0,IF(Deník!$AC48=Statistika!$F$117,Deník!$W48,""),"")</f>
        <v/>
      </c>
      <c r="GT48" s="233" t="str">
        <f>IF(Deník!$W48&lt;0,IF(Deník!$AC48=Statistika!$F$118,Deník!$W48,""),"")</f>
        <v/>
      </c>
      <c r="GU48" s="233" t="str">
        <f>IF(Deník!$W48&lt;0,IF(Deník!$AC48=Statistika!$F$119,Deník!$W48,""),"")</f>
        <v/>
      </c>
      <c r="GV48" s="233" t="str">
        <f>IF(Deník!$W48&lt;0,IF(Deník!$AC48=Statistika!$F$120,Deník!$W48,""),"")</f>
        <v/>
      </c>
      <c r="GW48" s="233" t="str">
        <f>IF(Deník!$W48&lt;0,IF(Deník!$AC48=Statistika!$F$121,Deník!$W48,""),"")</f>
        <v/>
      </c>
      <c r="GX48" s="233" t="str">
        <f>IF(Deník!$W48&lt;0,IF(Deník!$AC48=Statistika!$F$122,Deník!$W48,""),"")</f>
        <v/>
      </c>
      <c r="GY48" s="233" t="str">
        <f>IF(Deník!$W48&lt;0,IF(Deník!$AC48=Statistika!$F$123,Deník!$W48,""),"")</f>
        <v/>
      </c>
      <c r="GZ48" s="233" t="str">
        <f>IF(Deník!$W48&lt;0,IF(Deník!$AC48=Statistika!$F$124,Deník!$W48,""),"")</f>
        <v/>
      </c>
      <c r="HA48" s="233" t="str">
        <f>IF(Deník!$W48&lt;0,IF(Deník!$AC48=Statistika!$F$125,Deník!$W48,""),"")</f>
        <v/>
      </c>
      <c r="HC48" s="233" t="str">
        <f>IF(Deník!$W48&lt;0,IF(Deník!$AD48=Statistika!$F$133,Deník!$W48,""),"")</f>
        <v/>
      </c>
      <c r="HD48" s="233" t="str">
        <f>IF(Deník!$W48&lt;0,IF(Deník!$AD48=Statistika!$F$134,Deník!$W48,""),"")</f>
        <v/>
      </c>
      <c r="HE48" s="233" t="str">
        <f>IF(Deník!$W48&lt;0,IF(Deník!$AD48=Statistika!$F$135,Deník!$W48,""),"")</f>
        <v/>
      </c>
      <c r="HF48" s="233" t="str">
        <f>IF(Deník!$W48&lt;0,IF(Deník!$AD48=Statistika!$F$136,Deník!$W48,""),"")</f>
        <v/>
      </c>
      <c r="HG48" s="233" t="str">
        <f>IF(Deník!$W48&lt;0,IF(Deník!$AD48=Statistika!$F$137,Deník!$W48,""),"")</f>
        <v/>
      </c>
      <c r="ID48" s="8">
        <f>Tabulka4[[#This Row],[Sloupec3]]</f>
        <v>0</v>
      </c>
      <c r="IE48" s="17" t="str">
        <f>IF(AND([1]Deník!$C48&gt;='[1]Měsíční shrnutí'!$D$1,[1]Deník!$C48&lt;='[1]Měsíční shrnutí'!$F$1),[1]Deník!$X48,"")</f>
        <v/>
      </c>
    </row>
    <row r="49" spans="1:239">
      <c r="A49" s="8">
        <f>Deník!C50</f>
        <v>0</v>
      </c>
      <c r="B49" s="50" t="str">
        <f>Deník!R50</f>
        <v/>
      </c>
      <c r="C49" s="102" t="str">
        <f>IF(AND(Deník!R50&gt;1,Deník!R50&lt;&gt;""),1,"")</f>
        <v/>
      </c>
      <c r="D49" s="102" t="str">
        <f>IF(AND(Deník!R50&lt;=0,Deník!R50&lt;&gt;""),1,"")</f>
        <v/>
      </c>
      <c r="E49" s="103" t="str">
        <f>IF(AND(Deník!R50&gt;=0,Deník!R50&lt;=1),1,"")</f>
        <v/>
      </c>
      <c r="F49" s="79" t="str">
        <f>IF(Deník!R50&lt;&gt;"",Deník!R50+F48,"")</f>
        <v/>
      </c>
      <c r="G49" s="85"/>
      <c r="H49" s="54" t="str">
        <f>IF(MONTH(Deník!$C49)=H$2,IF(AND(Deník!$R49&gt;=0,Deník!$R49&lt;=1),"BE",Deník!$R49),"")</f>
        <v/>
      </c>
      <c r="I49" s="11" t="str">
        <f>IF(MONTH(Deník!$C49)=I$2,IF(AND(Deník!$R49&gt;=0,Deník!$R49&lt;=1),"BE",Deník!$R49),"")</f>
        <v/>
      </c>
      <c r="J49" s="11" t="str">
        <f>IF(MONTH(Deník!$C49)=J$2,IF(AND(Deník!$R49&gt;=0,Deník!$R49&lt;=1),"BE",Deník!$R49),"")</f>
        <v/>
      </c>
      <c r="K49" s="11" t="str">
        <f>IF(MONTH(Deník!$C49)=K$2,IF(AND(Deník!$R49&gt;=0,Deník!$R49&lt;=1),"BE",Deník!$R49),"")</f>
        <v/>
      </c>
      <c r="L49" s="11" t="str">
        <f>IF(MONTH(Deník!$C49)=L$2,IF(AND(Deník!$R49&gt;=0,Deník!$R49&lt;=1),"BE",Deník!$R49),"")</f>
        <v/>
      </c>
      <c r="M49" s="11" t="str">
        <f>IF(MONTH(Deník!$C49)=M$2,IF(AND(Deník!$R49&gt;=0,Deník!$R49&lt;=1),"BE",Deník!$R49),"")</f>
        <v/>
      </c>
      <c r="N49" s="11" t="str">
        <f>IF(MONTH(Deník!$C49)=N$2,IF(AND(Deník!$R49&gt;=0,Deník!$R49&lt;=1),"BE",Deník!$R49),"")</f>
        <v/>
      </c>
      <c r="O49" s="11" t="str">
        <f>IF(MONTH(Deník!$C49)=O$2,IF(AND(Deník!$R49&gt;=0,Deník!$R49&lt;=1),"BE",Deník!$R49),"")</f>
        <v/>
      </c>
      <c r="P49" s="11" t="str">
        <f>IF(MONTH(Deník!$C49)=P$2,IF(AND(Deník!$R49&gt;=0,Deník!$R49&lt;=1),"BE",Deník!$R49),"")</f>
        <v/>
      </c>
      <c r="Q49" s="11" t="str">
        <f>IF(MONTH(Deník!$C49)=Q$2,IF(AND(Deník!$R49&gt;=0,Deník!$R49&lt;=1),"BE",Deník!$R49),"")</f>
        <v/>
      </c>
      <c r="R49" s="11" t="str">
        <f>IF(MONTH(Deník!$C49)=R$2,IF(AND(Deník!$R49&gt;=0,Deník!$R49&lt;=1),"BE",Deník!$R49),"")</f>
        <v/>
      </c>
      <c r="S49" s="57" t="str">
        <f>IF(MONTH(Deník!$C49)=S$2,IF(AND(Deník!$R49&gt;=0,Deník!$R49&lt;=1),"BE",Deník!$R49),"")</f>
        <v/>
      </c>
      <c r="U49" s="12"/>
      <c r="V49" s="12"/>
      <c r="X49" s="600" t="str">
        <f>IF(Deník!$R49&lt;&gt;"",IF(Deník!$B49=Statistika!$F$63,IF(AND(Deník!$R49&gt;=0,Deník!$R49&lt;=1),"BE",Deník!$R49),""),"")</f>
        <v/>
      </c>
      <c r="Y49" s="13" t="str">
        <f>IF(Deník!$R49&lt;&gt;"",IF(Deník!$B49=Statistika!$F$64,IF(AND(Deník!$R49&gt;=0,Deník!$R49&lt;=1),"BE",Deník!$R49),""),"")</f>
        <v/>
      </c>
      <c r="Z49" s="13" t="str">
        <f>IF(Deník!$R49&lt;&gt;"",IF(Deník!$B49=Statistika!$F$65,IF(AND(Deník!$R49&gt;=0,Deník!$R49&lt;=1),"BE",Deník!$R49),""),"")</f>
        <v/>
      </c>
      <c r="AA49" s="13" t="str">
        <f>IF(Deník!$R49&lt;&gt;"",IF(Deník!$B49=Statistika!$F$66,IF(AND(Deník!$R49&gt;=0,Deník!$R49&lt;=1),"BE",Deník!$R49),""),"")</f>
        <v/>
      </c>
      <c r="AB49" s="13" t="str">
        <f>IF(Deník!$R49&lt;&gt;"",IF(Deník!$B49=Statistika!$F$67,IF(AND(Deník!$R49&gt;=0,Deník!$R49&lt;=1),"BE",Deník!$R49),""),"")</f>
        <v/>
      </c>
      <c r="AC49" s="13" t="str">
        <f>IF(Deník!$R49&lt;&gt;"",IF(Deník!$B49=Statistika!$F$68,IF(AND(Deník!$R49&gt;=0,Deník!$R49&lt;=1),"BE",Deník!$R49),""),"")</f>
        <v/>
      </c>
      <c r="AD49" s="13" t="str">
        <f>IF(Deník!$R49&lt;&gt;"",IF(Deník!$B49=Statistika!$F$69,IF(AND(Deník!$R49&gt;=0,Deník!$R49&lt;=1),"BE",Deník!$R49),""),"")</f>
        <v/>
      </c>
      <c r="AE49" s="601" t="str">
        <f>IF(Deník!$R49&lt;&gt;"",IF(Deník!$B49=Statistika!$F$70,IF(AND(Deník!$R49&gt;=0,Deník!$R49&lt;=1),"BE",Deník!$R49),""),"")</f>
        <v/>
      </c>
      <c r="AF49" s="90"/>
      <c r="AG49" s="63" t="str">
        <f>IF(Deník!$R49&lt;&gt;"",IF(Deník!$J49="L",IF(AND(Deník!$R49&gt;=0,Deník!$R49&lt;=1),"BE",Deník!$R49),""),"")</f>
        <v/>
      </c>
      <c r="AH49" s="13" t="str">
        <f>IF(Deník!$R49&lt;&gt;"",IF(Deník!$J49="S",IF(AND(Deník!$R49&gt;=0,Deník!$R49&lt;=1),"BE",Deník!$R49),""),"")</f>
        <v/>
      </c>
      <c r="AI49" s="95"/>
      <c r="AJ49" s="71" t="str">
        <f>IF(Deník!N50&lt;&gt;"",Deník!N50*-1,"")</f>
        <v/>
      </c>
      <c r="AK49" s="88"/>
      <c r="AL49" s="63" t="str">
        <f>IF(WEEKDAY(Deník!$C49,2)=1,IF(AND(Deník!$R49&gt;=0,Deník!$R49&lt;=1),"BE",Deník!$R49),"")</f>
        <v/>
      </c>
      <c r="AM49" s="13" t="str">
        <f>IF(WEEKDAY(Deník!$C49,2)=2,IF(AND(Deník!$R49&gt;=0,Deník!$R49&lt;=1),"BE",Deník!$R49),"")</f>
        <v/>
      </c>
      <c r="AN49" s="13" t="str">
        <f>IF(WEEKDAY(Deník!$C49,2)=3,IF(AND(Deník!$R49&gt;=0,Deník!$R49&lt;=1),"BE",Deník!$R49),"")</f>
        <v/>
      </c>
      <c r="AO49" s="13" t="str">
        <f>IF(WEEKDAY(Deník!$C49,2)=4,IF(AND(Deník!$R49&gt;=0,Deník!$R49&lt;=1),"BE",Deník!$R49),"")</f>
        <v/>
      </c>
      <c r="AP49" s="60" t="str">
        <f>IF(WEEKDAY(Deník!$C49,2)=5,IF(AND(Deník!$R49&gt;=0,Deník!$R49&lt;=1),"BE",Deník!$R49),"")</f>
        <v/>
      </c>
      <c r="AQ49" s="99"/>
      <c r="AR49" s="100">
        <f>Deník!D49</f>
        <v>0</v>
      </c>
      <c r="AS49" s="63" t="str">
        <f>IF(Deník!$D49&lt;&gt;"",IF(AND(Deník!$D49&gt;=AS$2,Deník!$D49&lt;=AS$3),IF(AND(Deník!$R49&gt;=0,Deník!$R49&lt;=1),"BE",Deník!$R49),""),"")</f>
        <v/>
      </c>
      <c r="AT49" s="63" t="str">
        <f>IF(Deník!$D49&lt;&gt;"",IF(AND(Deník!$D49&gt;=AT$2,Deník!$D49&lt;=AT$3),IF(AND(Deník!$R49&gt;=0,Deník!$R49&lt;=1),"BE",Deník!$R49),""),"")</f>
        <v/>
      </c>
      <c r="AU49" s="63" t="str">
        <f>IF(Deník!$D49&lt;&gt;"",IF(AND(Deník!$D49&gt;=AU$2,Deník!$D49&lt;=AU$3),IF(AND(Deník!$R49&gt;=0,Deník!$R49&lt;=1),"BE",Deník!$R49),""),"")</f>
        <v/>
      </c>
      <c r="AV49" s="63" t="str">
        <f>IF(Deník!$D49&lt;&gt;"",IF(AND(Deník!$D49&gt;=AV$2,Deník!$D49&lt;=AV$3),IF(AND(Deník!$R49&gt;=0,Deník!$R49&lt;=1),"BE",Deník!$R49),""),"")</f>
        <v/>
      </c>
      <c r="AW49" s="63" t="str">
        <f>IF(Deník!$D49&lt;&gt;"",IF(AND(Deník!$D49&gt;=AW$2,Deník!$D49&lt;=AW$3),IF(AND(Deník!$R49&gt;=0,Deník!$R49&lt;=1),"BE",Deník!$R49),""),"")</f>
        <v/>
      </c>
      <c r="AX49" s="63" t="str">
        <f>IF(Deník!$D49&lt;&gt;"",IF(AND(Deník!$D49&gt;=AX$2,Deník!$D49&lt;=AX$3),IF(AND(Deník!$R49&gt;=0,Deník!$R49&lt;=1),"BE",Deník!$R49),""),"")</f>
        <v/>
      </c>
      <c r="AY49" s="63" t="str">
        <f>IF(Deník!$D49&lt;&gt;"",IF(AND(Deník!$D49&gt;=AY$2,Deník!$D49&lt;=AY$3),IF(AND(Deník!$R49&gt;=0,Deník!$R49&lt;=1),"BE",Deník!$R49),""),"")</f>
        <v/>
      </c>
      <c r="AZ49" s="63" t="str">
        <f>IF(Deník!$D49&lt;&gt;"",IF(AND(Deník!$D49&gt;=AZ$2,Deník!$D49&lt;=AZ$3),IF(AND(Deník!$R49&gt;=0,Deník!$R49&lt;=1),"BE",Deník!$R49),""),"")</f>
        <v/>
      </c>
      <c r="BA49" s="63" t="str">
        <f>IF(Deník!$D49&lt;&gt;"",IF(AND(Deník!$D49&gt;=BA$2,Deník!$D49&lt;=BA$3),IF(AND(Deník!$R49&gt;=0,Deník!$R49&lt;=1),"BE",Deník!$R49),""),"")</f>
        <v/>
      </c>
      <c r="BB49" s="63" t="str">
        <f>IF(Deník!$D49&lt;&gt;"",IF(AND(Deník!$D49&gt;=BB$2,Deník!$D49&lt;=BB$3),IF(AND(Deník!$R49&gt;=0,Deník!$R49&lt;=1),"BE",Deník!$R49),""),"")</f>
        <v/>
      </c>
      <c r="BC49" s="71" t="str">
        <f>IF(Deník!$D49&lt;&gt;"",IF(AND(Deník!$D49&gt;=BC$2,Deník!$D49&lt;=BC$3),IF(AND(Deník!$R49&gt;=0,Deník!$R49&lt;=1),"BE",Deník!$R49),""),"")</f>
        <v/>
      </c>
      <c r="BD49" s="20" t="str">
        <f>IF(Deník!$J50="S",(Deník!$M50-Deník!$K50),IF(Deník!$J50="L",(Deník!$K50-Deník!$M50),""))</f>
        <v/>
      </c>
      <c r="BE49" s="20" t="str">
        <f>IF(Deník!$J50="S",(Deník!$K50-Deník!$O50),IF(Deník!$J50="L",(Deník!$O50-Deník!$K50),""))</f>
        <v/>
      </c>
      <c r="BF49" s="20" t="str">
        <f>IF(Deník!$J50="S",(Deník!$K50-Deník!$L50),IF(Deník!$J50="L",(Deník!$L50-Deník!$K50),""))</f>
        <v/>
      </c>
      <c r="BG49" s="20" t="str">
        <f>IF(Deník!$J50="S",(Deník!$K50-Deník!$S50),IF(Deník!$J50="L",(Deník!$S50-Deník!$K50),""))</f>
        <v/>
      </c>
      <c r="BH49" s="20" t="str">
        <f>IF(Deník!$J50="S",(Deník!$K50-Deník!$U50),IF(Deník!$J50="L",(Deník!$U50-Deník!$K50),""))</f>
        <v/>
      </c>
      <c r="BI49" s="20" t="str">
        <f>IF(Deník!$R49&gt;1,Deník!$R49,"")</f>
        <v/>
      </c>
      <c r="BJ49" s="20" t="str">
        <f>IF(Deník!$R49&lt;0,Deník!$R49,"")</f>
        <v/>
      </c>
      <c r="BK49" s="17"/>
      <c r="BM49" s="233" t="str">
        <f>IF(Deník!$R49&lt;&gt;"",IF(Deník!$Y49=Statistika!$F$78,IF(AND(Deník!$R49&gt;=0,Deník!$R49&lt;=1),"BE",Deník!$R49),""),"")</f>
        <v/>
      </c>
      <c r="BN49" s="233" t="str">
        <f>IF(Deník!$R49&lt;&gt;"",IF(Deník!$Y49=Statistika!$F$79,IF(AND(Deník!$R49&gt;=0,Deník!$R49&lt;=1),"BE",Deník!$R49),""),"")</f>
        <v/>
      </c>
      <c r="BO49" s="233" t="str">
        <f>IF(Deník!$R49&lt;&gt;"",IF(Deník!$Y49=Statistika!$F$80,IF(AND(Deník!$R49&gt;=0,Deník!$R49&lt;=1),"BE",Deník!$R49),""),"")</f>
        <v/>
      </c>
      <c r="BP49" s="233" t="str">
        <f>IF(Deník!$R49&lt;&gt;"",IF(Deník!$Y49=Statistika!$F$81,IF(AND(Deník!$R49&gt;=0,Deník!$R49&lt;=1),"BE",Deník!$R49),""),"")</f>
        <v/>
      </c>
      <c r="BQ49" s="233" t="str">
        <f>IF(Deník!$R49&lt;&gt;"",IF(Deník!$Y49=Statistika!$F$82,IF(AND(Deník!$R49&gt;=0,Deník!$R49&lt;=1),"BE",Deník!$R49),""),"")</f>
        <v/>
      </c>
      <c r="BR49" s="233" t="str">
        <f>IF(Deník!$R49&lt;&gt;"",IF(Deník!$Y49=Statistika!$F$83,IF(AND(Deník!$R49&gt;=0,Deník!$R49&lt;=1),"BE",Deník!$R49),""),"")</f>
        <v/>
      </c>
      <c r="BS49" s="233" t="str">
        <f>IF(Deník!$R49&lt;&gt;"",IF(Deník!$Y49=Statistika!$F$84,IF(AND(Deník!$R49&gt;=0,Deník!$R49&lt;=1),"BE",Deník!$R49),""),"")</f>
        <v/>
      </c>
      <c r="BT49" s="233" t="str">
        <f>IF(Deník!$R49&lt;&gt;"",IF(Deník!$Y49=Statistika!$F$85,IF(AND(Deník!$R49&gt;=0,Deník!$R49&lt;=1),"BE",Deník!$R49),""),"")</f>
        <v/>
      </c>
      <c r="BU49" s="233" t="str">
        <f>IF(Deník!$R49&lt;&gt;"",IF(Deník!$Y49=Statistika!$F$86,IF(AND(Deník!$R49&gt;=0,Deník!$R49&lt;=1),"BE",Deník!$R49),""),"")</f>
        <v/>
      </c>
      <c r="BV49" s="233" t="str">
        <f>IF(Deník!$R49&lt;&gt;"",IF(Deník!$Y49=Statistika!$F$87,IF(AND(Deník!$R49&gt;=0,Deník!$R49&lt;=1),"BE",Deník!$R49),""),"")</f>
        <v/>
      </c>
      <c r="BW49" s="233" t="str">
        <f>IF(Deník!$R49&lt;&gt;"",IF(Deník!$Y49=Statistika!$F$88,IF(AND(Deník!$R49&gt;=0,Deník!$R49&lt;=1),"BE",Deník!$R49),""),"")</f>
        <v/>
      </c>
      <c r="BX49" s="233" t="str">
        <f>IF(Deník!$R49&lt;&gt;"",IF(Deník!$Y49=Statistika!$F$89,IF(AND(Deník!$R49&gt;=0,Deník!$R49&lt;=1),"BE",Deník!$R49),""),"")</f>
        <v/>
      </c>
      <c r="BY49" s="233" t="str">
        <f>IF(Deník!$R49&lt;&gt;"",IF(Deník!$Y49=Statistika!$F$90,IF(AND(Deník!$R49&gt;=0,Deník!$R49&lt;=1),"BE",Deník!$R49),""),"")</f>
        <v/>
      </c>
      <c r="BZ49" s="233" t="str">
        <f>IF(Deník!$R49&lt;&gt;"",IF(Deník!$Y49=Statistika!$F$91,IF(AND(Deník!$R49&gt;=0,Deník!$R49&lt;=1),"BE",Deník!$R49),""),"")</f>
        <v/>
      </c>
      <c r="CA49" s="233"/>
      <c r="CB49" s="233" t="str">
        <f>IF(Deník!$R49&lt;&gt;"",IF(Deník!$AB49="SL",IF(AND(Deník!$R49&gt;=0,Deník!$R49&lt;=1),"BE",Deník!$R49),""),"")</f>
        <v/>
      </c>
      <c r="CC49" s="233" t="str">
        <f>IF(Deník!$R49&lt;&gt;"",IF(Deník!$AB49="BE10",IF(AND(Deník!$R49&gt;=0,Deník!$R49&lt;=1),"BE",Deník!$R49),""),"")</f>
        <v/>
      </c>
      <c r="CD49" s="233" t="str">
        <f>IF(Deník!$R49&lt;&gt;"",IF(Deník!$AB49="BE15",IF(AND(Deník!$R49&gt;=0,Deník!$R49&lt;=1),"BE",Deník!$R49),""),"")</f>
        <v/>
      </c>
      <c r="CE49" s="233" t="str">
        <f>IF(Deník!$R49&lt;&gt;"",IF(Deník!$AB49="BE20",IF(AND(Deník!$R49&gt;=0,Deník!$R49&lt;=1),"BE",Deník!$R49),""),"")</f>
        <v/>
      </c>
      <c r="CF49" s="233" t="str">
        <f>IF(Deník!$R49&lt;&gt;"",IF(Deník!$AB49="TP1",IF(AND(Deník!$R49&gt;=0,Deník!$R49&lt;=1),"BE",Deník!$R49),""),"")</f>
        <v/>
      </c>
      <c r="CG49" s="233" t="str">
        <f>IF(Deník!$R49&lt;&gt;"",IF(Deník!$AB49="TP2",IF(AND(Deník!$R49&gt;=0,Deník!$R49&lt;=1),"BE",Deník!$R49),""),"")</f>
        <v/>
      </c>
      <c r="CH49" s="233" t="str">
        <f>IF(Deník!$R49&lt;&gt;"",IF(Deník!$AB49="TP3",IF(AND(Deník!$R49&gt;=0,Deník!$R49&lt;=1),"BE",Deník!$R49),""),"")</f>
        <v/>
      </c>
      <c r="CI49" s="233" t="str">
        <f>IF(Deník!$R49&lt;&gt;"",IF(Deník!$AB49="Trailing SL",IF(AND(Deník!$R49&gt;=0,Deník!$R49&lt;=1),"BE",Deník!$R49),""),"")</f>
        <v/>
      </c>
      <c r="CJ49" s="233" t="str">
        <f>IF(Deník!$R49&lt;&gt;"",IF(Deník!$AB49="Manual",IF(AND(Deník!$R49&gt;=0,Deník!$R49&lt;=1),"BE",Deník!$R49),""),"")</f>
        <v/>
      </c>
      <c r="CK49" s="233"/>
      <c r="CL49" s="233" t="str">
        <f>IF(Deník!$R49&lt;0,IF(Deník!$AC49=Statistika!$F$117,Deník!$R49,""),"")</f>
        <v/>
      </c>
      <c r="CM49" s="233" t="str">
        <f>IF(Deník!$R49&lt;0,IF(Deník!$AC49=Statistika!$F$118,Deník!$R49,""),"")</f>
        <v/>
      </c>
      <c r="CN49" s="233" t="str">
        <f>IF(Deník!$R49&lt;0,IF(Deník!$AC49=Statistika!$F$119,Deník!$R49,""),"")</f>
        <v/>
      </c>
      <c r="CO49" s="233" t="str">
        <f>IF(Deník!$R49&lt;0,IF(Deník!$AC49=Statistika!$F$120,Deník!$R49,""),"")</f>
        <v/>
      </c>
      <c r="CP49" s="233" t="str">
        <f>IF(Deník!$R49&lt;0,IF(Deník!$AC49=Statistika!$F$121,Deník!$R49,""),"")</f>
        <v/>
      </c>
      <c r="CQ49" s="233" t="str">
        <f>IF(Deník!$R49&lt;0,IF(Deník!$AC49=Statistika!$F$122,Deník!$R49,""),"")</f>
        <v/>
      </c>
      <c r="CR49" s="233" t="str">
        <f>IF(Deník!$R49&lt;0,IF(Deník!$AC49=Statistika!$F$123,Deník!$R49,""),"")</f>
        <v/>
      </c>
      <c r="CS49" s="233" t="str">
        <f>IF(Deník!$R49&lt;0,IF(Deník!$AC49=Statistika!$F$124,Deník!$R49,""),"")</f>
        <v/>
      </c>
      <c r="CT49" s="233" t="str">
        <f>IF(Deník!$R49&lt;0,IF(Deník!$AC49=Statistika!$F$125,Deník!$R49,""),"")</f>
        <v/>
      </c>
      <c r="CU49" s="233"/>
      <c r="CV49" s="233" t="str">
        <f>IF(Deník!$R49&lt;0,IF(Deník!$AD49=$CV$2,Deník!$R49,""),"")</f>
        <v/>
      </c>
      <c r="CW49" s="233" t="str">
        <f>IF(Deník!$R49&lt;0,IF(Deník!$AD49=$CW$2,Deník!$R49,""),"")</f>
        <v/>
      </c>
      <c r="CX49" s="233" t="str">
        <f>IF(Deník!$R49&lt;0,IF(Deník!$AD49=$CX$2,Deník!$R49,""),"")</f>
        <v/>
      </c>
      <c r="CY49" s="233" t="str">
        <f>IF(Deník!$R49&lt;0,IF(Deník!$AD49=$CY$2,Deník!$R49,""),"")</f>
        <v/>
      </c>
      <c r="CZ49" s="233" t="str">
        <f>IF(Deník!$R49&lt;0,IF(Deník!$AD49=$CZ$2,Deník!$R49,""),"")</f>
        <v/>
      </c>
      <c r="DL49" s="221">
        <f t="shared" si="5"/>
        <v>93847.029999999984</v>
      </c>
      <c r="DM49" s="220">
        <f t="shared" si="3"/>
        <v>-6.1529700000000132E-2</v>
      </c>
      <c r="DO49" s="50">
        <f>Deník!W50</f>
        <v>0</v>
      </c>
      <c r="DP49" s="102" t="str">
        <f>IF(AND(Deník!W50&gt;0),1,"")</f>
        <v/>
      </c>
      <c r="DQ49" s="102">
        <f>IF(AND(Deník!W50&lt;=0),1,"")</f>
        <v>1</v>
      </c>
      <c r="DR49" s="227"/>
      <c r="DS49" s="228"/>
      <c r="DT49" s="85"/>
      <c r="DU49" s="54">
        <f>IF(MONTH(Deník!$C49)=DU$2,Deník!$W49,"")</f>
        <v>0</v>
      </c>
      <c r="DV49" s="222" t="str">
        <f>IF(MONTH(Deník!$C49)=DV$2,Deník!$W49,"")</f>
        <v/>
      </c>
      <c r="DW49" s="222" t="str">
        <f>IF(MONTH(Deník!$C49)=DW$2,Deník!$W49,"")</f>
        <v/>
      </c>
      <c r="DX49" s="222" t="str">
        <f>IF(MONTH(Deník!$C49)=DX$2,Deník!$W49,"")</f>
        <v/>
      </c>
      <c r="DY49" s="222" t="str">
        <f>IF(MONTH(Deník!$C49)=DY$2,Deník!$W49,"")</f>
        <v/>
      </c>
      <c r="DZ49" s="222" t="str">
        <f>IF(MONTH(Deník!$C49)=DZ$2,Deník!$W49,"")</f>
        <v/>
      </c>
      <c r="EA49" s="222" t="str">
        <f>IF(MONTH(Deník!$C49)=EA$2,Deník!$W49,"")</f>
        <v/>
      </c>
      <c r="EB49" s="222" t="str">
        <f>IF(MONTH(Deník!$C49)=EB$2,Deník!$W49,"")</f>
        <v/>
      </c>
      <c r="EC49" s="222" t="str">
        <f>IF(MONTH(Deník!$C49)=EC$2,Deník!$W49,"")</f>
        <v/>
      </c>
      <c r="ED49" s="222" t="str">
        <f>IF(MONTH(Deník!$C49)=ED$2,Deník!$W49,"")</f>
        <v/>
      </c>
      <c r="EE49" s="222" t="str">
        <f>IF(MONTH(Deník!$C49)=EE$2,Deník!$W49,"")</f>
        <v/>
      </c>
      <c r="EF49" s="222" t="str">
        <f>IF(MONTH(Deník!$C49)=EF$2,Deník!$W49,"")</f>
        <v/>
      </c>
      <c r="EI49" s="600" t="str">
        <f>IF(Deník!$W49&lt;&gt;"",IF(Deník!$B49=Statistika!$F$63,Deník!$W49,""),"")</f>
        <v/>
      </c>
      <c r="EJ49" s="13" t="str">
        <f>IF(Deník!$W49&lt;&gt;"",IF(Deník!$B49=Statistika!$F$64,Deník!$W49,""),"")</f>
        <v/>
      </c>
      <c r="EK49" s="13" t="str">
        <f>IF(Deník!$W49&lt;&gt;"",IF(Deník!$B49=Statistika!$F$65,Deník!$W49,""),"")</f>
        <v/>
      </c>
      <c r="EL49" s="13" t="str">
        <f>IF(Deník!$W49&lt;&gt;"",IF(Deník!$B49=Statistika!$F$66,Deník!$W49,""),"")</f>
        <v/>
      </c>
      <c r="EM49" s="13" t="str">
        <f>IF(Deník!$W49&lt;&gt;"",IF(Deník!$B49=Statistika!$F$67,Deník!$W49,""),"")</f>
        <v/>
      </c>
      <c r="EN49" s="13" t="str">
        <f>IF(Deník!$W49&lt;&gt;"",IF(Deník!$B49=Statistika!$F$68,Deník!$W49,""),"")</f>
        <v/>
      </c>
      <c r="EO49" s="13" t="str">
        <f>IF(Deník!$W49&lt;&gt;"",IF(Deník!$B49=Statistika!$F$69,Deník!$W49,""),"")</f>
        <v/>
      </c>
      <c r="EP49" s="601" t="str">
        <f>IF(Deník!$W49&lt;&gt;"",IF(Deník!$B49=Statistika!$F$70,Deník!$W49,""),"")</f>
        <v/>
      </c>
      <c r="EQ49" s="90"/>
      <c r="ER49" s="63" t="str">
        <f>IF(Deník!$W49&lt;&gt;"",IF(Deník!$J49="L",Deník!$W49,""),"")</f>
        <v/>
      </c>
      <c r="ES49" s="13" t="str">
        <f>IF(Deník!$W49&lt;&gt;"",IF(Deník!$J49="S",Deník!$W49,""),"")</f>
        <v/>
      </c>
      <c r="ET49" s="95"/>
      <c r="EU49" s="88"/>
      <c r="EV49" s="63" t="str">
        <f>IF(WEEKDAY(Deník!$C49,2)=1,Deník!$W49,"")</f>
        <v/>
      </c>
      <c r="EW49" s="13" t="str">
        <f>IF(WEEKDAY(Deník!$C49,2)=2,Deník!$W49,"")</f>
        <v/>
      </c>
      <c r="EX49" s="13" t="str">
        <f>IF(WEEKDAY(Deník!$C49,2)=3,Deník!$W49,"")</f>
        <v/>
      </c>
      <c r="EY49" s="13" t="str">
        <f>IF(WEEKDAY(Deník!$C49,2)=4,Deník!$W49,"")</f>
        <v/>
      </c>
      <c r="EZ49" s="60" t="str">
        <f>IF(WEEKDAY(Deník!$C49,2)=5,Deník!$W49,"")</f>
        <v/>
      </c>
      <c r="FA49" s="99"/>
      <c r="FB49" s="100">
        <f>Deník!D49</f>
        <v>0</v>
      </c>
      <c r="FC49" s="63">
        <f>IF($FB49&lt;&gt;"",IF(AND($FB49&gt;=FC$2,$FB49&lt;=FC$3),Deník!$W49,""))</f>
        <v>0</v>
      </c>
      <c r="FD49" s="63" t="str">
        <f>IF($FB49&lt;&gt;"",IF(AND($FB49&gt;=FD$2,$FB49&lt;=FD$3),Deník!$W49,""))</f>
        <v/>
      </c>
      <c r="FE49" s="63" t="str">
        <f>IF($FB49&lt;&gt;"",IF(AND($FB49&gt;=FE$2,$FB49&lt;=FE$3),Deník!$W49,""))</f>
        <v/>
      </c>
      <c r="FF49" s="63" t="str">
        <f>IF($FB49&lt;&gt;"",IF(AND($FB49&gt;=FF$2,$FB49&lt;=FF$3),Deník!$W49,""))</f>
        <v/>
      </c>
      <c r="FG49" s="63" t="str">
        <f>IF($FB49&lt;&gt;"",IF(AND($FB49&gt;=FG$2,$FB49&lt;=FG$3),Deník!$W49,""))</f>
        <v/>
      </c>
      <c r="FH49" s="63" t="str">
        <f>IF($FB49&lt;&gt;"",IF(AND($FB49&gt;=FH$2,$FB49&lt;=FH$3),Deník!$W49,""))</f>
        <v/>
      </c>
      <c r="FI49" s="63" t="str">
        <f>IF($FB49&lt;&gt;"",IF(AND($FB49&gt;=FI$2,$FB49&lt;=FI$3),Deník!$W49,""))</f>
        <v/>
      </c>
      <c r="FJ49" s="63" t="str">
        <f>IF($FB49&lt;&gt;"",IF(AND($FB49&gt;=FJ$2,$FB49&lt;=FJ$3),Deník!$W49,""))</f>
        <v/>
      </c>
      <c r="FK49" s="63" t="str">
        <f>IF($FB49&lt;&gt;"",IF(AND($FB49&gt;=FK$2,$FB49&lt;=FK$3),Deník!$W49,""))</f>
        <v/>
      </c>
      <c r="FL49" s="63" t="str">
        <f>IF($FB49&lt;&gt;"",IF(AND($FB49&gt;=FL$2,$FB49&lt;=FL$3),Deník!$W49,""))</f>
        <v/>
      </c>
      <c r="FM49" s="63" t="str">
        <f>IF($FB49&lt;&gt;"",IF(AND($FB49&gt;=FM$2,$FB49&lt;=FM$3),Deník!$W49,""))</f>
        <v/>
      </c>
      <c r="FN49" s="13"/>
      <c r="FO49" s="20" t="str">
        <f>IF(Deník!$W49&gt;1,Deník!$W49,"")</f>
        <v/>
      </c>
      <c r="FP49" s="20" t="str">
        <f>IF(Deník!$W49&lt;0,Deník!$W49,"")</f>
        <v/>
      </c>
      <c r="FQ49" s="17"/>
      <c r="FS49" s="233"/>
      <c r="FT49" s="233" t="str">
        <f>IF(Deník!$W49&lt;&gt;"",IF(Deník!$Y49=Statistika!$F$78,Deník!$W49,""),"")</f>
        <v/>
      </c>
      <c r="FU49" s="233" t="str">
        <f>IF(Deník!$W49&lt;&gt;"",IF(Deník!$Y49=Statistika!$F$79,Deník!$W49,""),"")</f>
        <v/>
      </c>
      <c r="FV49" s="233" t="str">
        <f>IF(Deník!$W49&lt;&gt;"",IF(Deník!$Y49=Statistika!$F$80,Deník!$W49,""),"")</f>
        <v/>
      </c>
      <c r="FW49" s="233" t="str">
        <f>IF(Deník!$W49&lt;&gt;"",IF(Deník!$Y49=Statistika!$F$81,Deník!$W49,""),"")</f>
        <v/>
      </c>
      <c r="FX49" s="233" t="str">
        <f>IF(Deník!$W49&lt;&gt;"",IF(Deník!$Y49=Statistika!$F$82,Deník!$W49,""),"")</f>
        <v/>
      </c>
      <c r="FY49" s="233" t="str">
        <f>IF(Deník!$W49&lt;&gt;"",IF(Deník!$Y49=Statistika!$F$83,Deník!$W49,""),"")</f>
        <v/>
      </c>
      <c r="FZ49" s="233" t="str">
        <f>IF(Deník!$W49&lt;&gt;"",IF(Deník!$Y49=Statistika!$F$84,Deník!$W49,""),"")</f>
        <v/>
      </c>
      <c r="GA49" s="233" t="str">
        <f>IF(Deník!$W49&lt;&gt;"",IF(Deník!$Y49=Statistika!$F$85,Deník!$W49,""),"")</f>
        <v/>
      </c>
      <c r="GB49" s="233" t="str">
        <f>IF(Deník!$W49&lt;&gt;"",IF(Deník!$Y49=Statistika!$F$86,Deník!$W49,""),"")</f>
        <v/>
      </c>
      <c r="GC49" s="233" t="str">
        <f>IF(Deník!$W49&lt;&gt;"",IF(Deník!$Y49=Statistika!$F$87,Deník!$W49,""),"")</f>
        <v/>
      </c>
      <c r="GD49" s="233" t="str">
        <f>IF(Deník!$W49&lt;&gt;"",IF(Deník!$Y49=Statistika!$F$88,Deník!$W49,""),"")</f>
        <v/>
      </c>
      <c r="GE49" s="233" t="str">
        <f>IF(Deník!$W49&lt;&gt;"",IF(Deník!$Y49=Statistika!$F$89,Deník!$W49,""),"")</f>
        <v/>
      </c>
      <c r="GF49" s="233" t="str">
        <f>IF(Deník!$W49&lt;&gt;"",IF(Deník!$Y49=Statistika!$F$90,Deník!$W49,""),"")</f>
        <v/>
      </c>
      <c r="GG49" s="233" t="str">
        <f>IF(Deník!$W49&lt;&gt;"",IF(Deník!$Y49=Statistika!$F$91,Deník!$W49,""),"")</f>
        <v/>
      </c>
      <c r="GH49" s="233"/>
      <c r="GI49" s="233" t="str">
        <f>IF(Deník!$W49&lt;&gt;"",IF(Deník!$AB49=Statistika!$L$100,Deník!$W49,""),"")</f>
        <v/>
      </c>
      <c r="GJ49" s="233" t="str">
        <f>IF(Deník!$W49&lt;&gt;"",IF(Deník!$AB49=Statistika!$L$101,Deník!$W49,""),"")</f>
        <v/>
      </c>
      <c r="GK49" s="233" t="str">
        <f>IF(Deník!$W49&lt;&gt;"",IF(Deník!$AB49=Statistika!$L$102,Deník!$W49,""),"")</f>
        <v/>
      </c>
      <c r="GL49" s="233" t="str">
        <f>IF(Deník!$W49&lt;&gt;"",IF(Deník!$AB49=Statistika!$L$103,Deník!$W49,""),"")</f>
        <v/>
      </c>
      <c r="GM49" s="233" t="str">
        <f>IF(Deník!$W49&lt;&gt;"",IF(Deník!$AB49=Statistika!$L$104,Deník!$W49,""),"")</f>
        <v/>
      </c>
      <c r="GN49" s="233" t="str">
        <f>IF(Deník!$W49&lt;&gt;"",IF(Deník!$AB49=Statistika!$L$105,Deník!$W49,""),"")</f>
        <v/>
      </c>
      <c r="GO49" s="233" t="str">
        <f>IF(Deník!$W49&lt;&gt;"",IF(Deník!$AB49=Statistika!$L$106,Deník!$W49,""),"")</f>
        <v/>
      </c>
      <c r="GP49" s="233" t="str">
        <f>IF(Deník!$W49&lt;&gt;"",IF(Deník!$AB49=Statistika!$L$107,Deník!$W49,""),"")</f>
        <v/>
      </c>
      <c r="GQ49" s="233" t="str">
        <f>IF(Deník!$W49&lt;&gt;"",IF(Deník!$AB49=Statistika!$L$108,Deník!$W49,""),"")</f>
        <v/>
      </c>
      <c r="GS49" s="233" t="str">
        <f>IF(Deník!$W49&lt;0,IF(Deník!$AC49=Statistika!$F$117,Deník!$W49,""),"")</f>
        <v/>
      </c>
      <c r="GT49" s="233" t="str">
        <f>IF(Deník!$W49&lt;0,IF(Deník!$AC49=Statistika!$F$118,Deník!$W49,""),"")</f>
        <v/>
      </c>
      <c r="GU49" s="233" t="str">
        <f>IF(Deník!$W49&lt;0,IF(Deník!$AC49=Statistika!$F$119,Deník!$W49,""),"")</f>
        <v/>
      </c>
      <c r="GV49" s="233" t="str">
        <f>IF(Deník!$W49&lt;0,IF(Deník!$AC49=Statistika!$F$120,Deník!$W49,""),"")</f>
        <v/>
      </c>
      <c r="GW49" s="233" t="str">
        <f>IF(Deník!$W49&lt;0,IF(Deník!$AC49=Statistika!$F$121,Deník!$W49,""),"")</f>
        <v/>
      </c>
      <c r="GX49" s="233" t="str">
        <f>IF(Deník!$W49&lt;0,IF(Deník!$AC49=Statistika!$F$122,Deník!$W49,""),"")</f>
        <v/>
      </c>
      <c r="GY49" s="233" t="str">
        <f>IF(Deník!$W49&lt;0,IF(Deník!$AC49=Statistika!$F$123,Deník!$W49,""),"")</f>
        <v/>
      </c>
      <c r="GZ49" s="233" t="str">
        <f>IF(Deník!$W49&lt;0,IF(Deník!$AC49=Statistika!$F$124,Deník!$W49,""),"")</f>
        <v/>
      </c>
      <c r="HA49" s="233" t="str">
        <f>IF(Deník!$W49&lt;0,IF(Deník!$AC49=Statistika!$F$125,Deník!$W49,""),"")</f>
        <v/>
      </c>
      <c r="HC49" s="233" t="str">
        <f>IF(Deník!$W49&lt;0,IF(Deník!$AD49=Statistika!$F$133,Deník!$W49,""),"")</f>
        <v/>
      </c>
      <c r="HD49" s="233" t="str">
        <f>IF(Deník!$W49&lt;0,IF(Deník!$AD49=Statistika!$F$134,Deník!$W49,""),"")</f>
        <v/>
      </c>
      <c r="HE49" s="233" t="str">
        <f>IF(Deník!$W49&lt;0,IF(Deník!$AD49=Statistika!$F$135,Deník!$W49,""),"")</f>
        <v/>
      </c>
      <c r="HF49" s="233" t="str">
        <f>IF(Deník!$W49&lt;0,IF(Deník!$AD49=Statistika!$F$136,Deník!$W49,""),"")</f>
        <v/>
      </c>
      <c r="HG49" s="233" t="str">
        <f>IF(Deník!$W49&lt;0,IF(Deník!$AD49=Statistika!$F$137,Deník!$W49,""),"")</f>
        <v/>
      </c>
      <c r="ID49" s="8">
        <f>Tabulka4[[#This Row],[Sloupec3]]</f>
        <v>0</v>
      </c>
      <c r="IE49" s="17" t="str">
        <f>IF(AND([1]Deník!$C49&gt;='[1]Měsíční shrnutí'!$D$1,[1]Deník!$C49&lt;='[1]Měsíční shrnutí'!$F$1),[1]Deník!$X49,"")</f>
        <v/>
      </c>
    </row>
    <row r="50" spans="1:239">
      <c r="A50" s="8">
        <f>Deník!C51</f>
        <v>0</v>
      </c>
      <c r="B50" s="50" t="str">
        <f>Deník!R51</f>
        <v/>
      </c>
      <c r="C50" s="102" t="str">
        <f>IF(AND(Deník!R51&gt;1,Deník!R51&lt;&gt;""),1,"")</f>
        <v/>
      </c>
      <c r="D50" s="102" t="str">
        <f>IF(AND(Deník!R51&lt;=0,Deník!R51&lt;&gt;""),1,"")</f>
        <v/>
      </c>
      <c r="E50" s="103" t="str">
        <f>IF(AND(Deník!R51&gt;=0,Deník!R51&lt;=1),1,"")</f>
        <v/>
      </c>
      <c r="F50" s="79" t="str">
        <f>IF(Deník!R51&lt;&gt;"",Deník!R51+F49,"")</f>
        <v/>
      </c>
      <c r="G50" s="85"/>
      <c r="H50" s="54" t="str">
        <f>IF(MONTH(Deník!$C50)=H$2,IF(AND(Deník!$R50&gt;=0,Deník!$R50&lt;=1),"BE",Deník!$R50),"")</f>
        <v/>
      </c>
      <c r="I50" s="11" t="str">
        <f>IF(MONTH(Deník!$C50)=I$2,IF(AND(Deník!$R50&gt;=0,Deník!$R50&lt;=1),"BE",Deník!$R50),"")</f>
        <v/>
      </c>
      <c r="J50" s="11" t="str">
        <f>IF(MONTH(Deník!$C50)=J$2,IF(AND(Deník!$R50&gt;=0,Deník!$R50&lt;=1),"BE",Deník!$R50),"")</f>
        <v/>
      </c>
      <c r="K50" s="11" t="str">
        <f>IF(MONTH(Deník!$C50)=K$2,IF(AND(Deník!$R50&gt;=0,Deník!$R50&lt;=1),"BE",Deník!$R50),"")</f>
        <v/>
      </c>
      <c r="L50" s="11" t="str">
        <f>IF(MONTH(Deník!$C50)=L$2,IF(AND(Deník!$R50&gt;=0,Deník!$R50&lt;=1),"BE",Deník!$R50),"")</f>
        <v/>
      </c>
      <c r="M50" s="11" t="str">
        <f>IF(MONTH(Deník!$C50)=M$2,IF(AND(Deník!$R50&gt;=0,Deník!$R50&lt;=1),"BE",Deník!$R50),"")</f>
        <v/>
      </c>
      <c r="N50" s="11" t="str">
        <f>IF(MONTH(Deník!$C50)=N$2,IF(AND(Deník!$R50&gt;=0,Deník!$R50&lt;=1),"BE",Deník!$R50),"")</f>
        <v/>
      </c>
      <c r="O50" s="11" t="str">
        <f>IF(MONTH(Deník!$C50)=O$2,IF(AND(Deník!$R50&gt;=0,Deník!$R50&lt;=1),"BE",Deník!$R50),"")</f>
        <v/>
      </c>
      <c r="P50" s="11" t="str">
        <f>IF(MONTH(Deník!$C50)=P$2,IF(AND(Deník!$R50&gt;=0,Deník!$R50&lt;=1),"BE",Deník!$R50),"")</f>
        <v/>
      </c>
      <c r="Q50" s="11" t="str">
        <f>IF(MONTH(Deník!$C50)=Q$2,IF(AND(Deník!$R50&gt;=0,Deník!$R50&lt;=1),"BE",Deník!$R50),"")</f>
        <v/>
      </c>
      <c r="R50" s="11" t="str">
        <f>IF(MONTH(Deník!$C50)=R$2,IF(AND(Deník!$R50&gt;=0,Deník!$R50&lt;=1),"BE",Deník!$R50),"")</f>
        <v/>
      </c>
      <c r="S50" s="57" t="str">
        <f>IF(MONTH(Deník!$C50)=S$2,IF(AND(Deník!$R50&gt;=0,Deník!$R50&lt;=1),"BE",Deník!$R50),"")</f>
        <v/>
      </c>
      <c r="U50" s="12"/>
      <c r="V50" s="12"/>
      <c r="X50" s="600" t="str">
        <f>IF(Deník!$R50&lt;&gt;"",IF(Deník!$B50=Statistika!$F$63,IF(AND(Deník!$R50&gt;=0,Deník!$R50&lt;=1),"BE",Deník!$R50),""),"")</f>
        <v/>
      </c>
      <c r="Y50" s="13" t="str">
        <f>IF(Deník!$R50&lt;&gt;"",IF(Deník!$B50=Statistika!$F$64,IF(AND(Deník!$R50&gt;=0,Deník!$R50&lt;=1),"BE",Deník!$R50),""),"")</f>
        <v/>
      </c>
      <c r="Z50" s="13" t="str">
        <f>IF(Deník!$R50&lt;&gt;"",IF(Deník!$B50=Statistika!$F$65,IF(AND(Deník!$R50&gt;=0,Deník!$R50&lt;=1),"BE",Deník!$R50),""),"")</f>
        <v/>
      </c>
      <c r="AA50" s="13" t="str">
        <f>IF(Deník!$R50&lt;&gt;"",IF(Deník!$B50=Statistika!$F$66,IF(AND(Deník!$R50&gt;=0,Deník!$R50&lt;=1),"BE",Deník!$R50),""),"")</f>
        <v/>
      </c>
      <c r="AB50" s="13" t="str">
        <f>IF(Deník!$R50&lt;&gt;"",IF(Deník!$B50=Statistika!$F$67,IF(AND(Deník!$R50&gt;=0,Deník!$R50&lt;=1),"BE",Deník!$R50),""),"")</f>
        <v/>
      </c>
      <c r="AC50" s="13" t="str">
        <f>IF(Deník!$R50&lt;&gt;"",IF(Deník!$B50=Statistika!$F$68,IF(AND(Deník!$R50&gt;=0,Deník!$R50&lt;=1),"BE",Deník!$R50),""),"")</f>
        <v/>
      </c>
      <c r="AD50" s="13" t="str">
        <f>IF(Deník!$R50&lt;&gt;"",IF(Deník!$B50=Statistika!$F$69,IF(AND(Deník!$R50&gt;=0,Deník!$R50&lt;=1),"BE",Deník!$R50),""),"")</f>
        <v/>
      </c>
      <c r="AE50" s="601" t="str">
        <f>IF(Deník!$R50&lt;&gt;"",IF(Deník!$B50=Statistika!$F$70,IF(AND(Deník!$R50&gt;=0,Deník!$R50&lt;=1),"BE",Deník!$R50),""),"")</f>
        <v/>
      </c>
      <c r="AF50" s="90"/>
      <c r="AG50" s="63" t="str">
        <f>IF(Deník!$R50&lt;&gt;"",IF(Deník!$J50="L",IF(AND(Deník!$R50&gt;=0,Deník!$R50&lt;=1),"BE",Deník!$R50),""),"")</f>
        <v/>
      </c>
      <c r="AH50" s="13" t="str">
        <f>IF(Deník!$R50&lt;&gt;"",IF(Deník!$J50="S",IF(AND(Deník!$R50&gt;=0,Deník!$R50&lt;=1),"BE",Deník!$R50),""),"")</f>
        <v/>
      </c>
      <c r="AI50" s="95"/>
      <c r="AJ50" s="71" t="str">
        <f>IF(Deník!N51&lt;&gt;"",Deník!N51*-1,"")</f>
        <v/>
      </c>
      <c r="AK50" s="88"/>
      <c r="AL50" s="63" t="str">
        <f>IF(WEEKDAY(Deník!$C50,2)=1,IF(AND(Deník!$R50&gt;=0,Deník!$R50&lt;=1),"BE",Deník!$R50),"")</f>
        <v/>
      </c>
      <c r="AM50" s="13" t="str">
        <f>IF(WEEKDAY(Deník!$C50,2)=2,IF(AND(Deník!$R50&gt;=0,Deník!$R50&lt;=1),"BE",Deník!$R50),"")</f>
        <v/>
      </c>
      <c r="AN50" s="13" t="str">
        <f>IF(WEEKDAY(Deník!$C50,2)=3,IF(AND(Deník!$R50&gt;=0,Deník!$R50&lt;=1),"BE",Deník!$R50),"")</f>
        <v/>
      </c>
      <c r="AO50" s="13" t="str">
        <f>IF(WEEKDAY(Deník!$C50,2)=4,IF(AND(Deník!$R50&gt;=0,Deník!$R50&lt;=1),"BE",Deník!$R50),"")</f>
        <v/>
      </c>
      <c r="AP50" s="60" t="str">
        <f>IF(WEEKDAY(Deník!$C50,2)=5,IF(AND(Deník!$R50&gt;=0,Deník!$R50&lt;=1),"BE",Deník!$R50),"")</f>
        <v/>
      </c>
      <c r="AQ50" s="99"/>
      <c r="AR50" s="100">
        <f>Deník!D50</f>
        <v>0</v>
      </c>
      <c r="AS50" s="63" t="str">
        <f>IF(Deník!$D50&lt;&gt;"",IF(AND(Deník!$D50&gt;=AS$2,Deník!$D50&lt;=AS$3),IF(AND(Deník!$R50&gt;=0,Deník!$R50&lt;=1),"BE",Deník!$R50),""),"")</f>
        <v/>
      </c>
      <c r="AT50" s="63" t="str">
        <f>IF(Deník!$D50&lt;&gt;"",IF(AND(Deník!$D50&gt;=AT$2,Deník!$D50&lt;=AT$3),IF(AND(Deník!$R50&gt;=0,Deník!$R50&lt;=1),"BE",Deník!$R50),""),"")</f>
        <v/>
      </c>
      <c r="AU50" s="63" t="str">
        <f>IF(Deník!$D50&lt;&gt;"",IF(AND(Deník!$D50&gt;=AU$2,Deník!$D50&lt;=AU$3),IF(AND(Deník!$R50&gt;=0,Deník!$R50&lt;=1),"BE",Deník!$R50),""),"")</f>
        <v/>
      </c>
      <c r="AV50" s="63" t="str">
        <f>IF(Deník!$D50&lt;&gt;"",IF(AND(Deník!$D50&gt;=AV$2,Deník!$D50&lt;=AV$3),IF(AND(Deník!$R50&gt;=0,Deník!$R50&lt;=1),"BE",Deník!$R50),""),"")</f>
        <v/>
      </c>
      <c r="AW50" s="63" t="str">
        <f>IF(Deník!$D50&lt;&gt;"",IF(AND(Deník!$D50&gt;=AW$2,Deník!$D50&lt;=AW$3),IF(AND(Deník!$R50&gt;=0,Deník!$R50&lt;=1),"BE",Deník!$R50),""),"")</f>
        <v/>
      </c>
      <c r="AX50" s="63" t="str">
        <f>IF(Deník!$D50&lt;&gt;"",IF(AND(Deník!$D50&gt;=AX$2,Deník!$D50&lt;=AX$3),IF(AND(Deník!$R50&gt;=0,Deník!$R50&lt;=1),"BE",Deník!$R50),""),"")</f>
        <v/>
      </c>
      <c r="AY50" s="63" t="str">
        <f>IF(Deník!$D50&lt;&gt;"",IF(AND(Deník!$D50&gt;=AY$2,Deník!$D50&lt;=AY$3),IF(AND(Deník!$R50&gt;=0,Deník!$R50&lt;=1),"BE",Deník!$R50),""),"")</f>
        <v/>
      </c>
      <c r="AZ50" s="63" t="str">
        <f>IF(Deník!$D50&lt;&gt;"",IF(AND(Deník!$D50&gt;=AZ$2,Deník!$D50&lt;=AZ$3),IF(AND(Deník!$R50&gt;=0,Deník!$R50&lt;=1),"BE",Deník!$R50),""),"")</f>
        <v/>
      </c>
      <c r="BA50" s="63" t="str">
        <f>IF(Deník!$D50&lt;&gt;"",IF(AND(Deník!$D50&gt;=BA$2,Deník!$D50&lt;=BA$3),IF(AND(Deník!$R50&gt;=0,Deník!$R50&lt;=1),"BE",Deník!$R50),""),"")</f>
        <v/>
      </c>
      <c r="BB50" s="63" t="str">
        <f>IF(Deník!$D50&lt;&gt;"",IF(AND(Deník!$D50&gt;=BB$2,Deník!$D50&lt;=BB$3),IF(AND(Deník!$R50&gt;=0,Deník!$R50&lt;=1),"BE",Deník!$R50),""),"")</f>
        <v/>
      </c>
      <c r="BC50" s="71" t="str">
        <f>IF(Deník!$D50&lt;&gt;"",IF(AND(Deník!$D50&gt;=BC$2,Deník!$D50&lt;=BC$3),IF(AND(Deník!$R50&gt;=0,Deník!$R50&lt;=1),"BE",Deník!$R50),""),"")</f>
        <v/>
      </c>
      <c r="BD50" s="20" t="str">
        <f>IF(Deník!$J51="S",(Deník!$M51-Deník!$K51),IF(Deník!$J51="L",(Deník!$K51-Deník!$M51),""))</f>
        <v/>
      </c>
      <c r="BE50" s="20" t="str">
        <f>IF(Deník!$J51="S",(Deník!$K51-Deník!$O51),IF(Deník!$J51="L",(Deník!$O51-Deník!$K51),""))</f>
        <v/>
      </c>
      <c r="BF50" s="20" t="str">
        <f>IF(Deník!$J51="S",(Deník!$K51-Deník!$L51),IF(Deník!$J51="L",(Deník!$L51-Deník!$K51),""))</f>
        <v/>
      </c>
      <c r="BG50" s="20" t="str">
        <f>IF(Deník!$J51="S",(Deník!$K51-Deník!$S51),IF(Deník!$J51="L",(Deník!$S51-Deník!$K51),""))</f>
        <v/>
      </c>
      <c r="BH50" s="20" t="str">
        <f>IF(Deník!$J51="S",(Deník!$K51-Deník!$U51),IF(Deník!$J51="L",(Deník!$U51-Deník!$K51),""))</f>
        <v/>
      </c>
      <c r="BI50" s="20" t="str">
        <f>IF(Deník!$R50&gt;1,Deník!$R50,"")</f>
        <v/>
      </c>
      <c r="BJ50" s="20" t="str">
        <f>IF(Deník!$R50&lt;0,Deník!$R50,"")</f>
        <v/>
      </c>
      <c r="BK50" s="17"/>
      <c r="BM50" s="233" t="str">
        <f>IF(Deník!$R50&lt;&gt;"",IF(Deník!$Y50=Statistika!$F$78,IF(AND(Deník!$R50&gt;=0,Deník!$R50&lt;=1),"BE",Deník!$R50),""),"")</f>
        <v/>
      </c>
      <c r="BN50" s="233" t="str">
        <f>IF(Deník!$R50&lt;&gt;"",IF(Deník!$Y50=Statistika!$F$79,IF(AND(Deník!$R50&gt;=0,Deník!$R50&lt;=1),"BE",Deník!$R50),""),"")</f>
        <v/>
      </c>
      <c r="BO50" s="233" t="str">
        <f>IF(Deník!$R50&lt;&gt;"",IF(Deník!$Y50=Statistika!$F$80,IF(AND(Deník!$R50&gt;=0,Deník!$R50&lt;=1),"BE",Deník!$R50),""),"")</f>
        <v/>
      </c>
      <c r="BP50" s="233" t="str">
        <f>IF(Deník!$R50&lt;&gt;"",IF(Deník!$Y50=Statistika!$F$81,IF(AND(Deník!$R50&gt;=0,Deník!$R50&lt;=1),"BE",Deník!$R50),""),"")</f>
        <v/>
      </c>
      <c r="BQ50" s="233" t="str">
        <f>IF(Deník!$R50&lt;&gt;"",IF(Deník!$Y50=Statistika!$F$82,IF(AND(Deník!$R50&gt;=0,Deník!$R50&lt;=1),"BE",Deník!$R50),""),"")</f>
        <v/>
      </c>
      <c r="BR50" s="233" t="str">
        <f>IF(Deník!$R50&lt;&gt;"",IF(Deník!$Y50=Statistika!$F$83,IF(AND(Deník!$R50&gt;=0,Deník!$R50&lt;=1),"BE",Deník!$R50),""),"")</f>
        <v/>
      </c>
      <c r="BS50" s="233" t="str">
        <f>IF(Deník!$R50&lt;&gt;"",IF(Deník!$Y50=Statistika!$F$84,IF(AND(Deník!$R50&gt;=0,Deník!$R50&lt;=1),"BE",Deník!$R50),""),"")</f>
        <v/>
      </c>
      <c r="BT50" s="233" t="str">
        <f>IF(Deník!$R50&lt;&gt;"",IF(Deník!$Y50=Statistika!$F$85,IF(AND(Deník!$R50&gt;=0,Deník!$R50&lt;=1),"BE",Deník!$R50),""),"")</f>
        <v/>
      </c>
      <c r="BU50" s="233" t="str">
        <f>IF(Deník!$R50&lt;&gt;"",IF(Deník!$Y50=Statistika!$F$86,IF(AND(Deník!$R50&gt;=0,Deník!$R50&lt;=1),"BE",Deník!$R50),""),"")</f>
        <v/>
      </c>
      <c r="BV50" s="233" t="str">
        <f>IF(Deník!$R50&lt;&gt;"",IF(Deník!$Y50=Statistika!$F$87,IF(AND(Deník!$R50&gt;=0,Deník!$R50&lt;=1),"BE",Deník!$R50),""),"")</f>
        <v/>
      </c>
      <c r="BW50" s="233" t="str">
        <f>IF(Deník!$R50&lt;&gt;"",IF(Deník!$Y50=Statistika!$F$88,IF(AND(Deník!$R50&gt;=0,Deník!$R50&lt;=1),"BE",Deník!$R50),""),"")</f>
        <v/>
      </c>
      <c r="BX50" s="233" t="str">
        <f>IF(Deník!$R50&lt;&gt;"",IF(Deník!$Y50=Statistika!$F$89,IF(AND(Deník!$R50&gt;=0,Deník!$R50&lt;=1),"BE",Deník!$R50),""),"")</f>
        <v/>
      </c>
      <c r="BY50" s="233" t="str">
        <f>IF(Deník!$R50&lt;&gt;"",IF(Deník!$Y50=Statistika!$F$90,IF(AND(Deník!$R50&gt;=0,Deník!$R50&lt;=1),"BE",Deník!$R50),""),"")</f>
        <v/>
      </c>
      <c r="BZ50" s="233" t="str">
        <f>IF(Deník!$R50&lt;&gt;"",IF(Deník!$Y50=Statistika!$F$91,IF(AND(Deník!$R50&gt;=0,Deník!$R50&lt;=1),"BE",Deník!$R50),""),"")</f>
        <v/>
      </c>
      <c r="CA50" s="233"/>
      <c r="CB50" s="233" t="str">
        <f>IF(Deník!$R50&lt;&gt;"",IF(Deník!$AB50="SL",IF(AND(Deník!$R50&gt;=0,Deník!$R50&lt;=1),"BE",Deník!$R50),""),"")</f>
        <v/>
      </c>
      <c r="CC50" s="233" t="str">
        <f>IF(Deník!$R50&lt;&gt;"",IF(Deník!$AB50="BE10",IF(AND(Deník!$R50&gt;=0,Deník!$R50&lt;=1),"BE",Deník!$R50),""),"")</f>
        <v/>
      </c>
      <c r="CD50" s="233" t="str">
        <f>IF(Deník!$R50&lt;&gt;"",IF(Deník!$AB50="BE15",IF(AND(Deník!$R50&gt;=0,Deník!$R50&lt;=1),"BE",Deník!$R50),""),"")</f>
        <v/>
      </c>
      <c r="CE50" s="233" t="str">
        <f>IF(Deník!$R50&lt;&gt;"",IF(Deník!$AB50="BE20",IF(AND(Deník!$R50&gt;=0,Deník!$R50&lt;=1),"BE",Deník!$R50),""),"")</f>
        <v/>
      </c>
      <c r="CF50" s="233" t="str">
        <f>IF(Deník!$R50&lt;&gt;"",IF(Deník!$AB50="TP1",IF(AND(Deník!$R50&gt;=0,Deník!$R50&lt;=1),"BE",Deník!$R50),""),"")</f>
        <v/>
      </c>
      <c r="CG50" s="233" t="str">
        <f>IF(Deník!$R50&lt;&gt;"",IF(Deník!$AB50="TP2",IF(AND(Deník!$R50&gt;=0,Deník!$R50&lt;=1),"BE",Deník!$R50),""),"")</f>
        <v/>
      </c>
      <c r="CH50" s="233" t="str">
        <f>IF(Deník!$R50&lt;&gt;"",IF(Deník!$AB50="TP3",IF(AND(Deník!$R50&gt;=0,Deník!$R50&lt;=1),"BE",Deník!$R50),""),"")</f>
        <v/>
      </c>
      <c r="CI50" s="233" t="str">
        <f>IF(Deník!$R50&lt;&gt;"",IF(Deník!$AB50="Trailing SL",IF(AND(Deník!$R50&gt;=0,Deník!$R50&lt;=1),"BE",Deník!$R50),""),"")</f>
        <v/>
      </c>
      <c r="CJ50" s="233" t="str">
        <f>IF(Deník!$R50&lt;&gt;"",IF(Deník!$AB50="Manual",IF(AND(Deník!$R50&gt;=0,Deník!$R50&lt;=1),"BE",Deník!$R50),""),"")</f>
        <v/>
      </c>
      <c r="CK50" s="233"/>
      <c r="CL50" s="233" t="str">
        <f>IF(Deník!$R50&lt;0,IF(Deník!$AC50=Statistika!$F$117,Deník!$R50,""),"")</f>
        <v/>
      </c>
      <c r="CM50" s="233" t="str">
        <f>IF(Deník!$R50&lt;0,IF(Deník!$AC50=Statistika!$F$118,Deník!$R50,""),"")</f>
        <v/>
      </c>
      <c r="CN50" s="233" t="str">
        <f>IF(Deník!$R50&lt;0,IF(Deník!$AC50=Statistika!$F$119,Deník!$R50,""),"")</f>
        <v/>
      </c>
      <c r="CO50" s="233" t="str">
        <f>IF(Deník!$R50&lt;0,IF(Deník!$AC50=Statistika!$F$120,Deník!$R50,""),"")</f>
        <v/>
      </c>
      <c r="CP50" s="233" t="str">
        <f>IF(Deník!$R50&lt;0,IF(Deník!$AC50=Statistika!$F$121,Deník!$R50,""),"")</f>
        <v/>
      </c>
      <c r="CQ50" s="233" t="str">
        <f>IF(Deník!$R50&lt;0,IF(Deník!$AC50=Statistika!$F$122,Deník!$R50,""),"")</f>
        <v/>
      </c>
      <c r="CR50" s="233" t="str">
        <f>IF(Deník!$R50&lt;0,IF(Deník!$AC50=Statistika!$F$123,Deník!$R50,""),"")</f>
        <v/>
      </c>
      <c r="CS50" s="233" t="str">
        <f>IF(Deník!$R50&lt;0,IF(Deník!$AC50=Statistika!$F$124,Deník!$R50,""),"")</f>
        <v/>
      </c>
      <c r="CT50" s="233" t="str">
        <f>IF(Deník!$R50&lt;0,IF(Deník!$AC50=Statistika!$F$125,Deník!$R50,""),"")</f>
        <v/>
      </c>
      <c r="CU50" s="233"/>
      <c r="CV50" s="233" t="str">
        <f>IF(Deník!$R50&lt;0,IF(Deník!$AD50=$CV$2,Deník!$R50,""),"")</f>
        <v/>
      </c>
      <c r="CW50" s="233" t="str">
        <f>IF(Deník!$R50&lt;0,IF(Deník!$AD50=$CW$2,Deník!$R50,""),"")</f>
        <v/>
      </c>
      <c r="CX50" s="233" t="str">
        <f>IF(Deník!$R50&lt;0,IF(Deník!$AD50=$CX$2,Deník!$R50,""),"")</f>
        <v/>
      </c>
      <c r="CY50" s="233" t="str">
        <f>IF(Deník!$R50&lt;0,IF(Deník!$AD50=$CY$2,Deník!$R50,""),"")</f>
        <v/>
      </c>
      <c r="CZ50" s="233" t="str">
        <f>IF(Deník!$R50&lt;0,IF(Deník!$AD50=$CZ$2,Deník!$R50,""),"")</f>
        <v/>
      </c>
      <c r="DL50" s="221">
        <f t="shared" si="5"/>
        <v>93847.029999999984</v>
      </c>
      <c r="DM50" s="220">
        <f t="shared" si="3"/>
        <v>-6.1529700000000132E-2</v>
      </c>
      <c r="DO50" s="50">
        <f>Deník!W51</f>
        <v>0</v>
      </c>
      <c r="DP50" s="102" t="str">
        <f>IF(AND(Deník!W51&gt;0),1,"")</f>
        <v/>
      </c>
      <c r="DQ50" s="102">
        <f>IF(AND(Deník!W51&lt;=0),1,"")</f>
        <v>1</v>
      </c>
      <c r="DR50" s="227"/>
      <c r="DS50" s="228"/>
      <c r="DT50" s="85"/>
      <c r="DU50" s="54">
        <f>IF(MONTH(Deník!$C50)=DU$2,Deník!$W50,"")</f>
        <v>0</v>
      </c>
      <c r="DV50" s="222" t="str">
        <f>IF(MONTH(Deník!$C50)=DV$2,Deník!$W50,"")</f>
        <v/>
      </c>
      <c r="DW50" s="222" t="str">
        <f>IF(MONTH(Deník!$C50)=DW$2,Deník!$W50,"")</f>
        <v/>
      </c>
      <c r="DX50" s="222" t="str">
        <f>IF(MONTH(Deník!$C50)=DX$2,Deník!$W50,"")</f>
        <v/>
      </c>
      <c r="DY50" s="222" t="str">
        <f>IF(MONTH(Deník!$C50)=DY$2,Deník!$W50,"")</f>
        <v/>
      </c>
      <c r="DZ50" s="222" t="str">
        <f>IF(MONTH(Deník!$C50)=DZ$2,Deník!$W50,"")</f>
        <v/>
      </c>
      <c r="EA50" s="222" t="str">
        <f>IF(MONTH(Deník!$C50)=EA$2,Deník!$W50,"")</f>
        <v/>
      </c>
      <c r="EB50" s="222" t="str">
        <f>IF(MONTH(Deník!$C50)=EB$2,Deník!$W50,"")</f>
        <v/>
      </c>
      <c r="EC50" s="222" t="str">
        <f>IF(MONTH(Deník!$C50)=EC$2,Deník!$W50,"")</f>
        <v/>
      </c>
      <c r="ED50" s="222" t="str">
        <f>IF(MONTH(Deník!$C50)=ED$2,Deník!$W50,"")</f>
        <v/>
      </c>
      <c r="EE50" s="222" t="str">
        <f>IF(MONTH(Deník!$C50)=EE$2,Deník!$W50,"")</f>
        <v/>
      </c>
      <c r="EF50" s="222" t="str">
        <f>IF(MONTH(Deník!$C50)=EF$2,Deník!$W50,"")</f>
        <v/>
      </c>
      <c r="EI50" s="600" t="str">
        <f>IF(Deník!$W50&lt;&gt;"",IF(Deník!$B50=Statistika!$F$63,Deník!$W50,""),"")</f>
        <v/>
      </c>
      <c r="EJ50" s="13" t="str">
        <f>IF(Deník!$W50&lt;&gt;"",IF(Deník!$B50=Statistika!$F$64,Deník!$W50,""),"")</f>
        <v/>
      </c>
      <c r="EK50" s="13" t="str">
        <f>IF(Deník!$W50&lt;&gt;"",IF(Deník!$B50=Statistika!$F$65,Deník!$W50,""),"")</f>
        <v/>
      </c>
      <c r="EL50" s="13" t="str">
        <f>IF(Deník!$W50&lt;&gt;"",IF(Deník!$B50=Statistika!$F$66,Deník!$W50,""),"")</f>
        <v/>
      </c>
      <c r="EM50" s="13" t="str">
        <f>IF(Deník!$W50&lt;&gt;"",IF(Deník!$B50=Statistika!$F$67,Deník!$W50,""),"")</f>
        <v/>
      </c>
      <c r="EN50" s="13" t="str">
        <f>IF(Deník!$W50&lt;&gt;"",IF(Deník!$B50=Statistika!$F$68,Deník!$W50,""),"")</f>
        <v/>
      </c>
      <c r="EO50" s="13" t="str">
        <f>IF(Deník!$W50&lt;&gt;"",IF(Deník!$B50=Statistika!$F$69,Deník!$W50,""),"")</f>
        <v/>
      </c>
      <c r="EP50" s="601" t="str">
        <f>IF(Deník!$W50&lt;&gt;"",IF(Deník!$B50=Statistika!$F$70,Deník!$W50,""),"")</f>
        <v/>
      </c>
      <c r="EQ50" s="90"/>
      <c r="ER50" s="63" t="str">
        <f>IF(Deník!$W50&lt;&gt;"",IF(Deník!$J50="L",Deník!$W50,""),"")</f>
        <v/>
      </c>
      <c r="ES50" s="13" t="str">
        <f>IF(Deník!$W50&lt;&gt;"",IF(Deník!$J50="S",Deník!$W50,""),"")</f>
        <v/>
      </c>
      <c r="ET50" s="95"/>
      <c r="EU50" s="88"/>
      <c r="EV50" s="63" t="str">
        <f>IF(WEEKDAY(Deník!$C50,2)=1,Deník!$W50,"")</f>
        <v/>
      </c>
      <c r="EW50" s="13" t="str">
        <f>IF(WEEKDAY(Deník!$C50,2)=2,Deník!$W50,"")</f>
        <v/>
      </c>
      <c r="EX50" s="13" t="str">
        <f>IF(WEEKDAY(Deník!$C50,2)=3,Deník!$W50,"")</f>
        <v/>
      </c>
      <c r="EY50" s="13" t="str">
        <f>IF(WEEKDAY(Deník!$C50,2)=4,Deník!$W50,"")</f>
        <v/>
      </c>
      <c r="EZ50" s="60" t="str">
        <f>IF(WEEKDAY(Deník!$C50,2)=5,Deník!$W50,"")</f>
        <v/>
      </c>
      <c r="FA50" s="99"/>
      <c r="FB50" s="100">
        <f>Deník!D50</f>
        <v>0</v>
      </c>
      <c r="FC50" s="63">
        <f>IF($FB50&lt;&gt;"",IF(AND($FB50&gt;=FC$2,$FB50&lt;=FC$3),Deník!$W50,""))</f>
        <v>0</v>
      </c>
      <c r="FD50" s="63" t="str">
        <f>IF($FB50&lt;&gt;"",IF(AND($FB50&gt;=FD$2,$FB50&lt;=FD$3),Deník!$W50,""))</f>
        <v/>
      </c>
      <c r="FE50" s="63" t="str">
        <f>IF($FB50&lt;&gt;"",IF(AND($FB50&gt;=FE$2,$FB50&lt;=FE$3),Deník!$W50,""))</f>
        <v/>
      </c>
      <c r="FF50" s="63" t="str">
        <f>IF($FB50&lt;&gt;"",IF(AND($FB50&gt;=FF$2,$FB50&lt;=FF$3),Deník!$W50,""))</f>
        <v/>
      </c>
      <c r="FG50" s="63" t="str">
        <f>IF($FB50&lt;&gt;"",IF(AND($FB50&gt;=FG$2,$FB50&lt;=FG$3),Deník!$W50,""))</f>
        <v/>
      </c>
      <c r="FH50" s="63" t="str">
        <f>IF($FB50&lt;&gt;"",IF(AND($FB50&gt;=FH$2,$FB50&lt;=FH$3),Deník!$W50,""))</f>
        <v/>
      </c>
      <c r="FI50" s="63" t="str">
        <f>IF($FB50&lt;&gt;"",IF(AND($FB50&gt;=FI$2,$FB50&lt;=FI$3),Deník!$W50,""))</f>
        <v/>
      </c>
      <c r="FJ50" s="63" t="str">
        <f>IF($FB50&lt;&gt;"",IF(AND($FB50&gt;=FJ$2,$FB50&lt;=FJ$3),Deník!$W50,""))</f>
        <v/>
      </c>
      <c r="FK50" s="63" t="str">
        <f>IF($FB50&lt;&gt;"",IF(AND($FB50&gt;=FK$2,$FB50&lt;=FK$3),Deník!$W50,""))</f>
        <v/>
      </c>
      <c r="FL50" s="63" t="str">
        <f>IF($FB50&lt;&gt;"",IF(AND($FB50&gt;=FL$2,$FB50&lt;=FL$3),Deník!$W50,""))</f>
        <v/>
      </c>
      <c r="FM50" s="63" t="str">
        <f>IF($FB50&lt;&gt;"",IF(AND($FB50&gt;=FM$2,$FB50&lt;=FM$3),Deník!$W50,""))</f>
        <v/>
      </c>
      <c r="FN50" s="13"/>
      <c r="FO50" s="20" t="str">
        <f>IF(Deník!$W50&gt;1,Deník!$W50,"")</f>
        <v/>
      </c>
      <c r="FP50" s="20" t="str">
        <f>IF(Deník!$W50&lt;0,Deník!$W50,"")</f>
        <v/>
      </c>
      <c r="FQ50" s="17"/>
      <c r="FS50" s="233"/>
      <c r="FT50" s="233" t="str">
        <f>IF(Deník!$W50&lt;&gt;"",IF(Deník!$Y50=Statistika!$F$78,Deník!$W50,""),"")</f>
        <v/>
      </c>
      <c r="FU50" s="233" t="str">
        <f>IF(Deník!$W50&lt;&gt;"",IF(Deník!$Y50=Statistika!$F$79,Deník!$W50,""),"")</f>
        <v/>
      </c>
      <c r="FV50" s="233" t="str">
        <f>IF(Deník!$W50&lt;&gt;"",IF(Deník!$Y50=Statistika!$F$80,Deník!$W50,""),"")</f>
        <v/>
      </c>
      <c r="FW50" s="233" t="str">
        <f>IF(Deník!$W50&lt;&gt;"",IF(Deník!$Y50=Statistika!$F$81,Deník!$W50,""),"")</f>
        <v/>
      </c>
      <c r="FX50" s="233" t="str">
        <f>IF(Deník!$W50&lt;&gt;"",IF(Deník!$Y50=Statistika!$F$82,Deník!$W50,""),"")</f>
        <v/>
      </c>
      <c r="FY50" s="233" t="str">
        <f>IF(Deník!$W50&lt;&gt;"",IF(Deník!$Y50=Statistika!$F$83,Deník!$W50,""),"")</f>
        <v/>
      </c>
      <c r="FZ50" s="233" t="str">
        <f>IF(Deník!$W50&lt;&gt;"",IF(Deník!$Y50=Statistika!$F$84,Deník!$W50,""),"")</f>
        <v/>
      </c>
      <c r="GA50" s="233" t="str">
        <f>IF(Deník!$W50&lt;&gt;"",IF(Deník!$Y50=Statistika!$F$85,Deník!$W50,""),"")</f>
        <v/>
      </c>
      <c r="GB50" s="233" t="str">
        <f>IF(Deník!$W50&lt;&gt;"",IF(Deník!$Y50=Statistika!$F$86,Deník!$W50,""),"")</f>
        <v/>
      </c>
      <c r="GC50" s="233" t="str">
        <f>IF(Deník!$W50&lt;&gt;"",IF(Deník!$Y50=Statistika!$F$87,Deník!$W50,""),"")</f>
        <v/>
      </c>
      <c r="GD50" s="233" t="str">
        <f>IF(Deník!$W50&lt;&gt;"",IF(Deník!$Y50=Statistika!$F$88,Deník!$W50,""),"")</f>
        <v/>
      </c>
      <c r="GE50" s="233" t="str">
        <f>IF(Deník!$W50&lt;&gt;"",IF(Deník!$Y50=Statistika!$F$89,Deník!$W50,""),"")</f>
        <v/>
      </c>
      <c r="GF50" s="233" t="str">
        <f>IF(Deník!$W50&lt;&gt;"",IF(Deník!$Y50=Statistika!$F$90,Deník!$W50,""),"")</f>
        <v/>
      </c>
      <c r="GG50" s="233" t="str">
        <f>IF(Deník!$W50&lt;&gt;"",IF(Deník!$Y50=Statistika!$F$91,Deník!$W50,""),"")</f>
        <v/>
      </c>
      <c r="GH50" s="233"/>
      <c r="GI50" s="233" t="str">
        <f>IF(Deník!$W50&lt;&gt;"",IF(Deník!$AB50=Statistika!$L$100,Deník!$W50,""),"")</f>
        <v/>
      </c>
      <c r="GJ50" s="233" t="str">
        <f>IF(Deník!$W50&lt;&gt;"",IF(Deník!$AB50=Statistika!$L$101,Deník!$W50,""),"")</f>
        <v/>
      </c>
      <c r="GK50" s="233" t="str">
        <f>IF(Deník!$W50&lt;&gt;"",IF(Deník!$AB50=Statistika!$L$102,Deník!$W50,""),"")</f>
        <v/>
      </c>
      <c r="GL50" s="233" t="str">
        <f>IF(Deník!$W50&lt;&gt;"",IF(Deník!$AB50=Statistika!$L$103,Deník!$W50,""),"")</f>
        <v/>
      </c>
      <c r="GM50" s="233" t="str">
        <f>IF(Deník!$W50&lt;&gt;"",IF(Deník!$AB50=Statistika!$L$104,Deník!$W50,""),"")</f>
        <v/>
      </c>
      <c r="GN50" s="233" t="str">
        <f>IF(Deník!$W50&lt;&gt;"",IF(Deník!$AB50=Statistika!$L$105,Deník!$W50,""),"")</f>
        <v/>
      </c>
      <c r="GO50" s="233" t="str">
        <f>IF(Deník!$W50&lt;&gt;"",IF(Deník!$AB50=Statistika!$L$106,Deník!$W50,""),"")</f>
        <v/>
      </c>
      <c r="GP50" s="233" t="str">
        <f>IF(Deník!$W50&lt;&gt;"",IF(Deník!$AB50=Statistika!$L$107,Deník!$W50,""),"")</f>
        <v/>
      </c>
      <c r="GQ50" s="233" t="str">
        <f>IF(Deník!$W50&lt;&gt;"",IF(Deník!$AB50=Statistika!$L$108,Deník!$W50,""),"")</f>
        <v/>
      </c>
      <c r="GS50" s="233" t="str">
        <f>IF(Deník!$W50&lt;0,IF(Deník!$AC50=Statistika!$F$117,Deník!$W50,""),"")</f>
        <v/>
      </c>
      <c r="GT50" s="233" t="str">
        <f>IF(Deník!$W50&lt;0,IF(Deník!$AC50=Statistika!$F$118,Deník!$W50,""),"")</f>
        <v/>
      </c>
      <c r="GU50" s="233" t="str">
        <f>IF(Deník!$W50&lt;0,IF(Deník!$AC50=Statistika!$F$119,Deník!$W50,""),"")</f>
        <v/>
      </c>
      <c r="GV50" s="233" t="str">
        <f>IF(Deník!$W50&lt;0,IF(Deník!$AC50=Statistika!$F$120,Deník!$W50,""),"")</f>
        <v/>
      </c>
      <c r="GW50" s="233" t="str">
        <f>IF(Deník!$W50&lt;0,IF(Deník!$AC50=Statistika!$F$121,Deník!$W50,""),"")</f>
        <v/>
      </c>
      <c r="GX50" s="233" t="str">
        <f>IF(Deník!$W50&lt;0,IF(Deník!$AC50=Statistika!$F$122,Deník!$W50,""),"")</f>
        <v/>
      </c>
      <c r="GY50" s="233" t="str">
        <f>IF(Deník!$W50&lt;0,IF(Deník!$AC50=Statistika!$F$123,Deník!$W50,""),"")</f>
        <v/>
      </c>
      <c r="GZ50" s="233" t="str">
        <f>IF(Deník!$W50&lt;0,IF(Deník!$AC50=Statistika!$F$124,Deník!$W50,""),"")</f>
        <v/>
      </c>
      <c r="HA50" s="233" t="str">
        <f>IF(Deník!$W50&lt;0,IF(Deník!$AC50=Statistika!$F$125,Deník!$W50,""),"")</f>
        <v/>
      </c>
      <c r="HC50" s="233" t="str">
        <f>IF(Deník!$W50&lt;0,IF(Deník!$AD50=Statistika!$F$133,Deník!$W50,""),"")</f>
        <v/>
      </c>
      <c r="HD50" s="233" t="str">
        <f>IF(Deník!$W50&lt;0,IF(Deník!$AD50=Statistika!$F$134,Deník!$W50,""),"")</f>
        <v/>
      </c>
      <c r="HE50" s="233" t="str">
        <f>IF(Deník!$W50&lt;0,IF(Deník!$AD50=Statistika!$F$135,Deník!$W50,""),"")</f>
        <v/>
      </c>
      <c r="HF50" s="233" t="str">
        <f>IF(Deník!$W50&lt;0,IF(Deník!$AD50=Statistika!$F$136,Deník!$W50,""),"")</f>
        <v/>
      </c>
      <c r="HG50" s="233" t="str">
        <f>IF(Deník!$W50&lt;0,IF(Deník!$AD50=Statistika!$F$137,Deník!$W50,""),"")</f>
        <v/>
      </c>
      <c r="ID50" s="8">
        <f>Tabulka4[[#This Row],[Sloupec3]]</f>
        <v>0</v>
      </c>
      <c r="IE50" s="17" t="str">
        <f>IF(AND([1]Deník!$C50&gt;='[1]Měsíční shrnutí'!$D$1,[1]Deník!$C50&lt;='[1]Měsíční shrnutí'!$F$1),[1]Deník!$X50,"")</f>
        <v/>
      </c>
    </row>
    <row r="51" spans="1:239">
      <c r="A51" s="8">
        <f>Deník!C52</f>
        <v>0</v>
      </c>
      <c r="B51" s="50" t="str">
        <f>Deník!R52</f>
        <v/>
      </c>
      <c r="C51" s="102" t="str">
        <f>IF(AND(Deník!R52&gt;1,Deník!R52&lt;&gt;""),1,"")</f>
        <v/>
      </c>
      <c r="D51" s="102" t="str">
        <f>IF(AND(Deník!R52&lt;=0,Deník!R52&lt;&gt;""),1,"")</f>
        <v/>
      </c>
      <c r="E51" s="103" t="str">
        <f>IF(AND(Deník!R52&gt;=0,Deník!R52&lt;=1),1,"")</f>
        <v/>
      </c>
      <c r="F51" s="79" t="str">
        <f>IF(Deník!R52&lt;&gt;"",Deník!R52+F50,"")</f>
        <v/>
      </c>
      <c r="G51" s="85"/>
      <c r="H51" s="54" t="str">
        <f>IF(MONTH(Deník!$C51)=H$2,IF(AND(Deník!$R51&gt;=0,Deník!$R51&lt;=1),"BE",Deník!$R51),"")</f>
        <v/>
      </c>
      <c r="I51" s="11" t="str">
        <f>IF(MONTH(Deník!$C51)=I$2,IF(AND(Deník!$R51&gt;=0,Deník!$R51&lt;=1),"BE",Deník!$R51),"")</f>
        <v/>
      </c>
      <c r="J51" s="11" t="str">
        <f>IF(MONTH(Deník!$C51)=J$2,IF(AND(Deník!$R51&gt;=0,Deník!$R51&lt;=1),"BE",Deník!$R51),"")</f>
        <v/>
      </c>
      <c r="K51" s="11" t="str">
        <f>IF(MONTH(Deník!$C51)=K$2,IF(AND(Deník!$R51&gt;=0,Deník!$R51&lt;=1),"BE",Deník!$R51),"")</f>
        <v/>
      </c>
      <c r="L51" s="11" t="str">
        <f>IF(MONTH(Deník!$C51)=L$2,IF(AND(Deník!$R51&gt;=0,Deník!$R51&lt;=1),"BE",Deník!$R51),"")</f>
        <v/>
      </c>
      <c r="M51" s="11" t="str">
        <f>IF(MONTH(Deník!$C51)=M$2,IF(AND(Deník!$R51&gt;=0,Deník!$R51&lt;=1),"BE",Deník!$R51),"")</f>
        <v/>
      </c>
      <c r="N51" s="11" t="str">
        <f>IF(MONTH(Deník!$C51)=N$2,IF(AND(Deník!$R51&gt;=0,Deník!$R51&lt;=1),"BE",Deník!$R51),"")</f>
        <v/>
      </c>
      <c r="O51" s="11" t="str">
        <f>IF(MONTH(Deník!$C51)=O$2,IF(AND(Deník!$R51&gt;=0,Deník!$R51&lt;=1),"BE",Deník!$R51),"")</f>
        <v/>
      </c>
      <c r="P51" s="11" t="str">
        <f>IF(MONTH(Deník!$C51)=P$2,IF(AND(Deník!$R51&gt;=0,Deník!$R51&lt;=1),"BE",Deník!$R51),"")</f>
        <v/>
      </c>
      <c r="Q51" s="11" t="str">
        <f>IF(MONTH(Deník!$C51)=Q$2,IF(AND(Deník!$R51&gt;=0,Deník!$R51&lt;=1),"BE",Deník!$R51),"")</f>
        <v/>
      </c>
      <c r="R51" s="11" t="str">
        <f>IF(MONTH(Deník!$C51)=R$2,IF(AND(Deník!$R51&gt;=0,Deník!$R51&lt;=1),"BE",Deník!$R51),"")</f>
        <v/>
      </c>
      <c r="S51" s="57" t="str">
        <f>IF(MONTH(Deník!$C51)=S$2,IF(AND(Deník!$R51&gt;=0,Deník!$R51&lt;=1),"BE",Deník!$R51),"")</f>
        <v/>
      </c>
      <c r="U51" s="12"/>
      <c r="V51" s="12"/>
      <c r="X51" s="600" t="str">
        <f>IF(Deník!$R51&lt;&gt;"",IF(Deník!$B51=Statistika!$F$63,IF(AND(Deník!$R51&gt;=0,Deník!$R51&lt;=1),"BE",Deník!$R51),""),"")</f>
        <v/>
      </c>
      <c r="Y51" s="13" t="str">
        <f>IF(Deník!$R51&lt;&gt;"",IF(Deník!$B51=Statistika!$F$64,IF(AND(Deník!$R51&gt;=0,Deník!$R51&lt;=1),"BE",Deník!$R51),""),"")</f>
        <v/>
      </c>
      <c r="Z51" s="13" t="str">
        <f>IF(Deník!$R51&lt;&gt;"",IF(Deník!$B51=Statistika!$F$65,IF(AND(Deník!$R51&gt;=0,Deník!$R51&lt;=1),"BE",Deník!$R51),""),"")</f>
        <v/>
      </c>
      <c r="AA51" s="13" t="str">
        <f>IF(Deník!$R51&lt;&gt;"",IF(Deník!$B51=Statistika!$F$66,IF(AND(Deník!$R51&gt;=0,Deník!$R51&lt;=1),"BE",Deník!$R51),""),"")</f>
        <v/>
      </c>
      <c r="AB51" s="13" t="str">
        <f>IF(Deník!$R51&lt;&gt;"",IF(Deník!$B51=Statistika!$F$67,IF(AND(Deník!$R51&gt;=0,Deník!$R51&lt;=1),"BE",Deník!$R51),""),"")</f>
        <v/>
      </c>
      <c r="AC51" s="13" t="str">
        <f>IF(Deník!$R51&lt;&gt;"",IF(Deník!$B51=Statistika!$F$68,IF(AND(Deník!$R51&gt;=0,Deník!$R51&lt;=1),"BE",Deník!$R51),""),"")</f>
        <v/>
      </c>
      <c r="AD51" s="13" t="str">
        <f>IF(Deník!$R51&lt;&gt;"",IF(Deník!$B51=Statistika!$F$69,IF(AND(Deník!$R51&gt;=0,Deník!$R51&lt;=1),"BE",Deník!$R51),""),"")</f>
        <v/>
      </c>
      <c r="AE51" s="601" t="str">
        <f>IF(Deník!$R51&lt;&gt;"",IF(Deník!$B51=Statistika!$F$70,IF(AND(Deník!$R51&gt;=0,Deník!$R51&lt;=1),"BE",Deník!$R51),""),"")</f>
        <v/>
      </c>
      <c r="AF51" s="90"/>
      <c r="AG51" s="63" t="str">
        <f>IF(Deník!$R51&lt;&gt;"",IF(Deník!$J51="L",IF(AND(Deník!$R51&gt;=0,Deník!$R51&lt;=1),"BE",Deník!$R51),""),"")</f>
        <v/>
      </c>
      <c r="AH51" s="13" t="str">
        <f>IF(Deník!$R51&lt;&gt;"",IF(Deník!$J51="S",IF(AND(Deník!$R51&gt;=0,Deník!$R51&lt;=1),"BE",Deník!$R51),""),"")</f>
        <v/>
      </c>
      <c r="AI51" s="95"/>
      <c r="AJ51" s="71" t="str">
        <f>IF(Deník!N52&lt;&gt;"",Deník!N52*-1,"")</f>
        <v/>
      </c>
      <c r="AK51" s="88"/>
      <c r="AL51" s="63" t="str">
        <f>IF(WEEKDAY(Deník!$C51,2)=1,IF(AND(Deník!$R51&gt;=0,Deník!$R51&lt;=1),"BE",Deník!$R51),"")</f>
        <v/>
      </c>
      <c r="AM51" s="13" t="str">
        <f>IF(WEEKDAY(Deník!$C51,2)=2,IF(AND(Deník!$R51&gt;=0,Deník!$R51&lt;=1),"BE",Deník!$R51),"")</f>
        <v/>
      </c>
      <c r="AN51" s="13" t="str">
        <f>IF(WEEKDAY(Deník!$C51,2)=3,IF(AND(Deník!$R51&gt;=0,Deník!$R51&lt;=1),"BE",Deník!$R51),"")</f>
        <v/>
      </c>
      <c r="AO51" s="13" t="str">
        <f>IF(WEEKDAY(Deník!$C51,2)=4,IF(AND(Deník!$R51&gt;=0,Deník!$R51&lt;=1),"BE",Deník!$R51),"")</f>
        <v/>
      </c>
      <c r="AP51" s="60" t="str">
        <f>IF(WEEKDAY(Deník!$C51,2)=5,IF(AND(Deník!$R51&gt;=0,Deník!$R51&lt;=1),"BE",Deník!$R51),"")</f>
        <v/>
      </c>
      <c r="AQ51" s="99"/>
      <c r="AR51" s="100">
        <f>Deník!D51</f>
        <v>0</v>
      </c>
      <c r="AS51" s="63" t="str">
        <f>IF(Deník!$D51&lt;&gt;"",IF(AND(Deník!$D51&gt;=AS$2,Deník!$D51&lt;=AS$3),IF(AND(Deník!$R51&gt;=0,Deník!$R51&lt;=1),"BE",Deník!$R51),""),"")</f>
        <v/>
      </c>
      <c r="AT51" s="63" t="str">
        <f>IF(Deník!$D51&lt;&gt;"",IF(AND(Deník!$D51&gt;=AT$2,Deník!$D51&lt;=AT$3),IF(AND(Deník!$R51&gt;=0,Deník!$R51&lt;=1),"BE",Deník!$R51),""),"")</f>
        <v/>
      </c>
      <c r="AU51" s="63" t="str">
        <f>IF(Deník!$D51&lt;&gt;"",IF(AND(Deník!$D51&gt;=AU$2,Deník!$D51&lt;=AU$3),IF(AND(Deník!$R51&gt;=0,Deník!$R51&lt;=1),"BE",Deník!$R51),""),"")</f>
        <v/>
      </c>
      <c r="AV51" s="63" t="str">
        <f>IF(Deník!$D51&lt;&gt;"",IF(AND(Deník!$D51&gt;=AV$2,Deník!$D51&lt;=AV$3),IF(AND(Deník!$R51&gt;=0,Deník!$R51&lt;=1),"BE",Deník!$R51),""),"")</f>
        <v/>
      </c>
      <c r="AW51" s="63" t="str">
        <f>IF(Deník!$D51&lt;&gt;"",IF(AND(Deník!$D51&gt;=AW$2,Deník!$D51&lt;=AW$3),IF(AND(Deník!$R51&gt;=0,Deník!$R51&lt;=1),"BE",Deník!$R51),""),"")</f>
        <v/>
      </c>
      <c r="AX51" s="63" t="str">
        <f>IF(Deník!$D51&lt;&gt;"",IF(AND(Deník!$D51&gt;=AX$2,Deník!$D51&lt;=AX$3),IF(AND(Deník!$R51&gt;=0,Deník!$R51&lt;=1),"BE",Deník!$R51),""),"")</f>
        <v/>
      </c>
      <c r="AY51" s="63" t="str">
        <f>IF(Deník!$D51&lt;&gt;"",IF(AND(Deník!$D51&gt;=AY$2,Deník!$D51&lt;=AY$3),IF(AND(Deník!$R51&gt;=0,Deník!$R51&lt;=1),"BE",Deník!$R51),""),"")</f>
        <v/>
      </c>
      <c r="AZ51" s="63" t="str">
        <f>IF(Deník!$D51&lt;&gt;"",IF(AND(Deník!$D51&gt;=AZ$2,Deník!$D51&lt;=AZ$3),IF(AND(Deník!$R51&gt;=0,Deník!$R51&lt;=1),"BE",Deník!$R51),""),"")</f>
        <v/>
      </c>
      <c r="BA51" s="63" t="str">
        <f>IF(Deník!$D51&lt;&gt;"",IF(AND(Deník!$D51&gt;=BA$2,Deník!$D51&lt;=BA$3),IF(AND(Deník!$R51&gt;=0,Deník!$R51&lt;=1),"BE",Deník!$R51),""),"")</f>
        <v/>
      </c>
      <c r="BB51" s="63" t="str">
        <f>IF(Deník!$D51&lt;&gt;"",IF(AND(Deník!$D51&gt;=BB$2,Deník!$D51&lt;=BB$3),IF(AND(Deník!$R51&gt;=0,Deník!$R51&lt;=1),"BE",Deník!$R51),""),"")</f>
        <v/>
      </c>
      <c r="BC51" s="71" t="str">
        <f>IF(Deník!$D51&lt;&gt;"",IF(AND(Deník!$D51&gt;=BC$2,Deník!$D51&lt;=BC$3),IF(AND(Deník!$R51&gt;=0,Deník!$R51&lt;=1),"BE",Deník!$R51),""),"")</f>
        <v/>
      </c>
      <c r="BD51" s="20" t="str">
        <f>IF(Deník!$J52="S",(Deník!$M52-Deník!$K52),IF(Deník!$J52="L",(Deník!$K52-Deník!$M52),""))</f>
        <v/>
      </c>
      <c r="BE51" s="20" t="str">
        <f>IF(Deník!$J52="S",(Deník!$K52-Deník!$O52),IF(Deník!$J52="L",(Deník!$O52-Deník!$K52),""))</f>
        <v/>
      </c>
      <c r="BF51" s="20" t="str">
        <f>IF(Deník!$J52="S",(Deník!$K52-Deník!$L52),IF(Deník!$J52="L",(Deník!$L52-Deník!$K52),""))</f>
        <v/>
      </c>
      <c r="BG51" s="20" t="str">
        <f>IF(Deník!$J52="S",(Deník!$K52-Deník!$S52),IF(Deník!$J52="L",(Deník!$S52-Deník!$K52),""))</f>
        <v/>
      </c>
      <c r="BH51" s="20" t="str">
        <f>IF(Deník!$J52="S",(Deník!$K52-Deník!$U52),IF(Deník!$J52="L",(Deník!$U52-Deník!$K52),""))</f>
        <v/>
      </c>
      <c r="BI51" s="20" t="str">
        <f>IF(Deník!$R51&gt;1,Deník!$R51,"")</f>
        <v/>
      </c>
      <c r="BJ51" s="20" t="str">
        <f>IF(Deník!$R51&lt;0,Deník!$R51,"")</f>
        <v/>
      </c>
      <c r="BK51" s="17"/>
      <c r="BM51" s="233" t="str">
        <f>IF(Deník!$R51&lt;&gt;"",IF(Deník!$Y51=Statistika!$F$78,IF(AND(Deník!$R51&gt;=0,Deník!$R51&lt;=1),"BE",Deník!$R51),""),"")</f>
        <v/>
      </c>
      <c r="BN51" s="233" t="str">
        <f>IF(Deník!$R51&lt;&gt;"",IF(Deník!$Y51=Statistika!$F$79,IF(AND(Deník!$R51&gt;=0,Deník!$R51&lt;=1),"BE",Deník!$R51),""),"")</f>
        <v/>
      </c>
      <c r="BO51" s="233" t="str">
        <f>IF(Deník!$R51&lt;&gt;"",IF(Deník!$Y51=Statistika!$F$80,IF(AND(Deník!$R51&gt;=0,Deník!$R51&lt;=1),"BE",Deník!$R51),""),"")</f>
        <v/>
      </c>
      <c r="BP51" s="233" t="str">
        <f>IF(Deník!$R51&lt;&gt;"",IF(Deník!$Y51=Statistika!$F$81,IF(AND(Deník!$R51&gt;=0,Deník!$R51&lt;=1),"BE",Deník!$R51),""),"")</f>
        <v/>
      </c>
      <c r="BQ51" s="233" t="str">
        <f>IF(Deník!$R51&lt;&gt;"",IF(Deník!$Y51=Statistika!$F$82,IF(AND(Deník!$R51&gt;=0,Deník!$R51&lt;=1),"BE",Deník!$R51),""),"")</f>
        <v/>
      </c>
      <c r="BR51" s="233" t="str">
        <f>IF(Deník!$R51&lt;&gt;"",IF(Deník!$Y51=Statistika!$F$83,IF(AND(Deník!$R51&gt;=0,Deník!$R51&lt;=1),"BE",Deník!$R51),""),"")</f>
        <v/>
      </c>
      <c r="BS51" s="233" t="str">
        <f>IF(Deník!$R51&lt;&gt;"",IF(Deník!$Y51=Statistika!$F$84,IF(AND(Deník!$R51&gt;=0,Deník!$R51&lt;=1),"BE",Deník!$R51),""),"")</f>
        <v/>
      </c>
      <c r="BT51" s="233" t="str">
        <f>IF(Deník!$R51&lt;&gt;"",IF(Deník!$Y51=Statistika!$F$85,IF(AND(Deník!$R51&gt;=0,Deník!$R51&lt;=1),"BE",Deník!$R51),""),"")</f>
        <v/>
      </c>
      <c r="BU51" s="233" t="str">
        <f>IF(Deník!$R51&lt;&gt;"",IF(Deník!$Y51=Statistika!$F$86,IF(AND(Deník!$R51&gt;=0,Deník!$R51&lt;=1),"BE",Deník!$R51),""),"")</f>
        <v/>
      </c>
      <c r="BV51" s="233" t="str">
        <f>IF(Deník!$R51&lt;&gt;"",IF(Deník!$Y51=Statistika!$F$87,IF(AND(Deník!$R51&gt;=0,Deník!$R51&lt;=1),"BE",Deník!$R51),""),"")</f>
        <v/>
      </c>
      <c r="BW51" s="233" t="str">
        <f>IF(Deník!$R51&lt;&gt;"",IF(Deník!$Y51=Statistika!$F$88,IF(AND(Deník!$R51&gt;=0,Deník!$R51&lt;=1),"BE",Deník!$R51),""),"")</f>
        <v/>
      </c>
      <c r="BX51" s="233" t="str">
        <f>IF(Deník!$R51&lt;&gt;"",IF(Deník!$Y51=Statistika!$F$89,IF(AND(Deník!$R51&gt;=0,Deník!$R51&lt;=1),"BE",Deník!$R51),""),"")</f>
        <v/>
      </c>
      <c r="BY51" s="233" t="str">
        <f>IF(Deník!$R51&lt;&gt;"",IF(Deník!$Y51=Statistika!$F$90,IF(AND(Deník!$R51&gt;=0,Deník!$R51&lt;=1),"BE",Deník!$R51),""),"")</f>
        <v/>
      </c>
      <c r="BZ51" s="233" t="str">
        <f>IF(Deník!$R51&lt;&gt;"",IF(Deník!$Y51=Statistika!$F$91,IF(AND(Deník!$R51&gt;=0,Deník!$R51&lt;=1),"BE",Deník!$R51),""),"")</f>
        <v/>
      </c>
      <c r="CA51" s="233"/>
      <c r="CB51" s="233" t="str">
        <f>IF(Deník!$R51&lt;&gt;"",IF(Deník!$AB51="SL",IF(AND(Deník!$R51&gt;=0,Deník!$R51&lt;=1),"BE",Deník!$R51),""),"")</f>
        <v/>
      </c>
      <c r="CC51" s="233" t="str">
        <f>IF(Deník!$R51&lt;&gt;"",IF(Deník!$AB51="BE10",IF(AND(Deník!$R51&gt;=0,Deník!$R51&lt;=1),"BE",Deník!$R51),""),"")</f>
        <v/>
      </c>
      <c r="CD51" s="233" t="str">
        <f>IF(Deník!$R51&lt;&gt;"",IF(Deník!$AB51="BE15",IF(AND(Deník!$R51&gt;=0,Deník!$R51&lt;=1),"BE",Deník!$R51),""),"")</f>
        <v/>
      </c>
      <c r="CE51" s="233" t="str">
        <f>IF(Deník!$R51&lt;&gt;"",IF(Deník!$AB51="BE20",IF(AND(Deník!$R51&gt;=0,Deník!$R51&lt;=1),"BE",Deník!$R51),""),"")</f>
        <v/>
      </c>
      <c r="CF51" s="233" t="str">
        <f>IF(Deník!$R51&lt;&gt;"",IF(Deník!$AB51="TP1",IF(AND(Deník!$R51&gt;=0,Deník!$R51&lt;=1),"BE",Deník!$R51),""),"")</f>
        <v/>
      </c>
      <c r="CG51" s="233" t="str">
        <f>IF(Deník!$R51&lt;&gt;"",IF(Deník!$AB51="TP2",IF(AND(Deník!$R51&gt;=0,Deník!$R51&lt;=1),"BE",Deník!$R51),""),"")</f>
        <v/>
      </c>
      <c r="CH51" s="233" t="str">
        <f>IF(Deník!$R51&lt;&gt;"",IF(Deník!$AB51="TP3",IF(AND(Deník!$R51&gt;=0,Deník!$R51&lt;=1),"BE",Deník!$R51),""),"")</f>
        <v/>
      </c>
      <c r="CI51" s="233" t="str">
        <f>IF(Deník!$R51&lt;&gt;"",IF(Deník!$AB51="Trailing SL",IF(AND(Deník!$R51&gt;=0,Deník!$R51&lt;=1),"BE",Deník!$R51),""),"")</f>
        <v/>
      </c>
      <c r="CJ51" s="233" t="str">
        <f>IF(Deník!$R51&lt;&gt;"",IF(Deník!$AB51="Manual",IF(AND(Deník!$R51&gt;=0,Deník!$R51&lt;=1),"BE",Deník!$R51),""),"")</f>
        <v/>
      </c>
      <c r="CK51" s="233"/>
      <c r="CL51" s="233" t="str">
        <f>IF(Deník!$R51&lt;0,IF(Deník!$AC51=Statistika!$F$117,Deník!$R51,""),"")</f>
        <v/>
      </c>
      <c r="CM51" s="233" t="str">
        <f>IF(Deník!$R51&lt;0,IF(Deník!$AC51=Statistika!$F$118,Deník!$R51,""),"")</f>
        <v/>
      </c>
      <c r="CN51" s="233" t="str">
        <f>IF(Deník!$R51&lt;0,IF(Deník!$AC51=Statistika!$F$119,Deník!$R51,""),"")</f>
        <v/>
      </c>
      <c r="CO51" s="233" t="str">
        <f>IF(Deník!$R51&lt;0,IF(Deník!$AC51=Statistika!$F$120,Deník!$R51,""),"")</f>
        <v/>
      </c>
      <c r="CP51" s="233" t="str">
        <f>IF(Deník!$R51&lt;0,IF(Deník!$AC51=Statistika!$F$121,Deník!$R51,""),"")</f>
        <v/>
      </c>
      <c r="CQ51" s="233" t="str">
        <f>IF(Deník!$R51&lt;0,IF(Deník!$AC51=Statistika!$F$122,Deník!$R51,""),"")</f>
        <v/>
      </c>
      <c r="CR51" s="233" t="str">
        <f>IF(Deník!$R51&lt;0,IF(Deník!$AC51=Statistika!$F$123,Deník!$R51,""),"")</f>
        <v/>
      </c>
      <c r="CS51" s="233" t="str">
        <f>IF(Deník!$R51&lt;0,IF(Deník!$AC51=Statistika!$F$124,Deník!$R51,""),"")</f>
        <v/>
      </c>
      <c r="CT51" s="233" t="str">
        <f>IF(Deník!$R51&lt;0,IF(Deník!$AC51=Statistika!$F$125,Deník!$R51,""),"")</f>
        <v/>
      </c>
      <c r="CU51" s="233"/>
      <c r="CV51" s="233" t="str">
        <f>IF(Deník!$R51&lt;0,IF(Deník!$AD51=$CV$2,Deník!$R51,""),"")</f>
        <v/>
      </c>
      <c r="CW51" s="233" t="str">
        <f>IF(Deník!$R51&lt;0,IF(Deník!$AD51=$CW$2,Deník!$R51,""),"")</f>
        <v/>
      </c>
      <c r="CX51" s="233" t="str">
        <f>IF(Deník!$R51&lt;0,IF(Deník!$AD51=$CX$2,Deník!$R51,""),"")</f>
        <v/>
      </c>
      <c r="CY51" s="233" t="str">
        <f>IF(Deník!$R51&lt;0,IF(Deník!$AD51=$CY$2,Deník!$R51,""),"")</f>
        <v/>
      </c>
      <c r="CZ51" s="233" t="str">
        <f>IF(Deník!$R51&lt;0,IF(Deník!$AD51=$CZ$2,Deník!$R51,""),"")</f>
        <v/>
      </c>
      <c r="DL51" s="221">
        <f t="shared" si="5"/>
        <v>93847.029999999984</v>
      </c>
      <c r="DM51" s="220">
        <f t="shared" si="3"/>
        <v>-6.1529700000000132E-2</v>
      </c>
      <c r="DO51" s="50">
        <f>Deník!W52</f>
        <v>0</v>
      </c>
      <c r="DP51" s="102" t="str">
        <f>IF(AND(Deník!W52&gt;0),1,"")</f>
        <v/>
      </c>
      <c r="DQ51" s="102">
        <f>IF(AND(Deník!W52&lt;=0),1,"")</f>
        <v>1</v>
      </c>
      <c r="DR51" s="227"/>
      <c r="DS51" s="228"/>
      <c r="DT51" s="85"/>
      <c r="DU51" s="54">
        <f>IF(MONTH(Deník!$C51)=DU$2,Deník!$W51,"")</f>
        <v>0</v>
      </c>
      <c r="DV51" s="222" t="str">
        <f>IF(MONTH(Deník!$C51)=DV$2,Deník!$W51,"")</f>
        <v/>
      </c>
      <c r="DW51" s="222" t="str">
        <f>IF(MONTH(Deník!$C51)=DW$2,Deník!$W51,"")</f>
        <v/>
      </c>
      <c r="DX51" s="222" t="str">
        <f>IF(MONTH(Deník!$C51)=DX$2,Deník!$W51,"")</f>
        <v/>
      </c>
      <c r="DY51" s="222" t="str">
        <f>IF(MONTH(Deník!$C51)=DY$2,Deník!$W51,"")</f>
        <v/>
      </c>
      <c r="DZ51" s="222" t="str">
        <f>IF(MONTH(Deník!$C51)=DZ$2,Deník!$W51,"")</f>
        <v/>
      </c>
      <c r="EA51" s="222" t="str">
        <f>IF(MONTH(Deník!$C51)=EA$2,Deník!$W51,"")</f>
        <v/>
      </c>
      <c r="EB51" s="222" t="str">
        <f>IF(MONTH(Deník!$C51)=EB$2,Deník!$W51,"")</f>
        <v/>
      </c>
      <c r="EC51" s="222" t="str">
        <f>IF(MONTH(Deník!$C51)=EC$2,Deník!$W51,"")</f>
        <v/>
      </c>
      <c r="ED51" s="222" t="str">
        <f>IF(MONTH(Deník!$C51)=ED$2,Deník!$W51,"")</f>
        <v/>
      </c>
      <c r="EE51" s="222" t="str">
        <f>IF(MONTH(Deník!$C51)=EE$2,Deník!$W51,"")</f>
        <v/>
      </c>
      <c r="EF51" s="222" t="str">
        <f>IF(MONTH(Deník!$C51)=EF$2,Deník!$W51,"")</f>
        <v/>
      </c>
      <c r="EI51" s="600" t="str">
        <f>IF(Deník!$W51&lt;&gt;"",IF(Deník!$B51=Statistika!$F$63,Deník!$W51,""),"")</f>
        <v/>
      </c>
      <c r="EJ51" s="13" t="str">
        <f>IF(Deník!$W51&lt;&gt;"",IF(Deník!$B51=Statistika!$F$64,Deník!$W51,""),"")</f>
        <v/>
      </c>
      <c r="EK51" s="13" t="str">
        <f>IF(Deník!$W51&lt;&gt;"",IF(Deník!$B51=Statistika!$F$65,Deník!$W51,""),"")</f>
        <v/>
      </c>
      <c r="EL51" s="13" t="str">
        <f>IF(Deník!$W51&lt;&gt;"",IF(Deník!$B51=Statistika!$F$66,Deník!$W51,""),"")</f>
        <v/>
      </c>
      <c r="EM51" s="13" t="str">
        <f>IF(Deník!$W51&lt;&gt;"",IF(Deník!$B51=Statistika!$F$67,Deník!$W51,""),"")</f>
        <v/>
      </c>
      <c r="EN51" s="13" t="str">
        <f>IF(Deník!$W51&lt;&gt;"",IF(Deník!$B51=Statistika!$F$68,Deník!$W51,""),"")</f>
        <v/>
      </c>
      <c r="EO51" s="13" t="str">
        <f>IF(Deník!$W51&lt;&gt;"",IF(Deník!$B51=Statistika!$F$69,Deník!$W51,""),"")</f>
        <v/>
      </c>
      <c r="EP51" s="601" t="str">
        <f>IF(Deník!$W51&lt;&gt;"",IF(Deník!$B51=Statistika!$F$70,Deník!$W51,""),"")</f>
        <v/>
      </c>
      <c r="EQ51" s="90"/>
      <c r="ER51" s="63" t="str">
        <f>IF(Deník!$W51&lt;&gt;"",IF(Deník!$J51="L",Deník!$W51,""),"")</f>
        <v/>
      </c>
      <c r="ES51" s="13" t="str">
        <f>IF(Deník!$W51&lt;&gt;"",IF(Deník!$J51="S",Deník!$W51,""),"")</f>
        <v/>
      </c>
      <c r="ET51" s="95"/>
      <c r="EU51" s="88"/>
      <c r="EV51" s="63" t="str">
        <f>IF(WEEKDAY(Deník!$C51,2)=1,Deník!$W51,"")</f>
        <v/>
      </c>
      <c r="EW51" s="13" t="str">
        <f>IF(WEEKDAY(Deník!$C51,2)=2,Deník!$W51,"")</f>
        <v/>
      </c>
      <c r="EX51" s="13" t="str">
        <f>IF(WEEKDAY(Deník!$C51,2)=3,Deník!$W51,"")</f>
        <v/>
      </c>
      <c r="EY51" s="13" t="str">
        <f>IF(WEEKDAY(Deník!$C51,2)=4,Deník!$W51,"")</f>
        <v/>
      </c>
      <c r="EZ51" s="60" t="str">
        <f>IF(WEEKDAY(Deník!$C51,2)=5,Deník!$W51,"")</f>
        <v/>
      </c>
      <c r="FA51" s="99"/>
      <c r="FB51" s="100">
        <f>Deník!D51</f>
        <v>0</v>
      </c>
      <c r="FC51" s="63">
        <f>IF($FB51&lt;&gt;"",IF(AND($FB51&gt;=FC$2,$FB51&lt;=FC$3),Deník!$W51,""))</f>
        <v>0</v>
      </c>
      <c r="FD51" s="63" t="str">
        <f>IF($FB51&lt;&gt;"",IF(AND($FB51&gt;=FD$2,$FB51&lt;=FD$3),Deník!$W51,""))</f>
        <v/>
      </c>
      <c r="FE51" s="63" t="str">
        <f>IF($FB51&lt;&gt;"",IF(AND($FB51&gt;=FE$2,$FB51&lt;=FE$3),Deník!$W51,""))</f>
        <v/>
      </c>
      <c r="FF51" s="63" t="str">
        <f>IF($FB51&lt;&gt;"",IF(AND($FB51&gt;=FF$2,$FB51&lt;=FF$3),Deník!$W51,""))</f>
        <v/>
      </c>
      <c r="FG51" s="63" t="str">
        <f>IF($FB51&lt;&gt;"",IF(AND($FB51&gt;=FG$2,$FB51&lt;=FG$3),Deník!$W51,""))</f>
        <v/>
      </c>
      <c r="FH51" s="63" t="str">
        <f>IF($FB51&lt;&gt;"",IF(AND($FB51&gt;=FH$2,$FB51&lt;=FH$3),Deník!$W51,""))</f>
        <v/>
      </c>
      <c r="FI51" s="63" t="str">
        <f>IF($FB51&lt;&gt;"",IF(AND($FB51&gt;=FI$2,$FB51&lt;=FI$3),Deník!$W51,""))</f>
        <v/>
      </c>
      <c r="FJ51" s="63" t="str">
        <f>IF($FB51&lt;&gt;"",IF(AND($FB51&gt;=FJ$2,$FB51&lt;=FJ$3),Deník!$W51,""))</f>
        <v/>
      </c>
      <c r="FK51" s="63" t="str">
        <f>IF($FB51&lt;&gt;"",IF(AND($FB51&gt;=FK$2,$FB51&lt;=FK$3),Deník!$W51,""))</f>
        <v/>
      </c>
      <c r="FL51" s="63" t="str">
        <f>IF($FB51&lt;&gt;"",IF(AND($FB51&gt;=FL$2,$FB51&lt;=FL$3),Deník!$W51,""))</f>
        <v/>
      </c>
      <c r="FM51" s="63" t="str">
        <f>IF($FB51&lt;&gt;"",IF(AND($FB51&gt;=FM$2,$FB51&lt;=FM$3),Deník!$W51,""))</f>
        <v/>
      </c>
      <c r="FN51" s="13"/>
      <c r="FO51" s="20" t="str">
        <f>IF(Deník!$W51&gt;1,Deník!$W51,"")</f>
        <v/>
      </c>
      <c r="FP51" s="20" t="str">
        <f>IF(Deník!$W51&lt;0,Deník!$W51,"")</f>
        <v/>
      </c>
      <c r="FQ51" s="17"/>
      <c r="FS51" s="233"/>
      <c r="FT51" s="233" t="str">
        <f>IF(Deník!$W51&lt;&gt;"",IF(Deník!$Y51=Statistika!$F$78,Deník!$W51,""),"")</f>
        <v/>
      </c>
      <c r="FU51" s="233" t="str">
        <f>IF(Deník!$W51&lt;&gt;"",IF(Deník!$Y51=Statistika!$F$79,Deník!$W51,""),"")</f>
        <v/>
      </c>
      <c r="FV51" s="233" t="str">
        <f>IF(Deník!$W51&lt;&gt;"",IF(Deník!$Y51=Statistika!$F$80,Deník!$W51,""),"")</f>
        <v/>
      </c>
      <c r="FW51" s="233" t="str">
        <f>IF(Deník!$W51&lt;&gt;"",IF(Deník!$Y51=Statistika!$F$81,Deník!$W51,""),"")</f>
        <v/>
      </c>
      <c r="FX51" s="233" t="str">
        <f>IF(Deník!$W51&lt;&gt;"",IF(Deník!$Y51=Statistika!$F$82,Deník!$W51,""),"")</f>
        <v/>
      </c>
      <c r="FY51" s="233" t="str">
        <f>IF(Deník!$W51&lt;&gt;"",IF(Deník!$Y51=Statistika!$F$83,Deník!$W51,""),"")</f>
        <v/>
      </c>
      <c r="FZ51" s="233" t="str">
        <f>IF(Deník!$W51&lt;&gt;"",IF(Deník!$Y51=Statistika!$F$84,Deník!$W51,""),"")</f>
        <v/>
      </c>
      <c r="GA51" s="233" t="str">
        <f>IF(Deník!$W51&lt;&gt;"",IF(Deník!$Y51=Statistika!$F$85,Deník!$W51,""),"")</f>
        <v/>
      </c>
      <c r="GB51" s="233" t="str">
        <f>IF(Deník!$W51&lt;&gt;"",IF(Deník!$Y51=Statistika!$F$86,Deník!$W51,""),"")</f>
        <v/>
      </c>
      <c r="GC51" s="233" t="str">
        <f>IF(Deník!$W51&lt;&gt;"",IF(Deník!$Y51=Statistika!$F$87,Deník!$W51,""),"")</f>
        <v/>
      </c>
      <c r="GD51" s="233" t="str">
        <f>IF(Deník!$W51&lt;&gt;"",IF(Deník!$Y51=Statistika!$F$88,Deník!$W51,""),"")</f>
        <v/>
      </c>
      <c r="GE51" s="233" t="str">
        <f>IF(Deník!$W51&lt;&gt;"",IF(Deník!$Y51=Statistika!$F$89,Deník!$W51,""),"")</f>
        <v/>
      </c>
      <c r="GF51" s="233" t="str">
        <f>IF(Deník!$W51&lt;&gt;"",IF(Deník!$Y51=Statistika!$F$90,Deník!$W51,""),"")</f>
        <v/>
      </c>
      <c r="GG51" s="233" t="str">
        <f>IF(Deník!$W51&lt;&gt;"",IF(Deník!$Y51=Statistika!$F$91,Deník!$W51,""),"")</f>
        <v/>
      </c>
      <c r="GH51" s="233"/>
      <c r="GI51" s="233" t="str">
        <f>IF(Deník!$W51&lt;&gt;"",IF(Deník!$AB51=Statistika!$L$100,Deník!$W51,""),"")</f>
        <v/>
      </c>
      <c r="GJ51" s="233" t="str">
        <f>IF(Deník!$W51&lt;&gt;"",IF(Deník!$AB51=Statistika!$L$101,Deník!$W51,""),"")</f>
        <v/>
      </c>
      <c r="GK51" s="233" t="str">
        <f>IF(Deník!$W51&lt;&gt;"",IF(Deník!$AB51=Statistika!$L$102,Deník!$W51,""),"")</f>
        <v/>
      </c>
      <c r="GL51" s="233" t="str">
        <f>IF(Deník!$W51&lt;&gt;"",IF(Deník!$AB51=Statistika!$L$103,Deník!$W51,""),"")</f>
        <v/>
      </c>
      <c r="GM51" s="233" t="str">
        <f>IF(Deník!$W51&lt;&gt;"",IF(Deník!$AB51=Statistika!$L$104,Deník!$W51,""),"")</f>
        <v/>
      </c>
      <c r="GN51" s="233" t="str">
        <f>IF(Deník!$W51&lt;&gt;"",IF(Deník!$AB51=Statistika!$L$105,Deník!$W51,""),"")</f>
        <v/>
      </c>
      <c r="GO51" s="233" t="str">
        <f>IF(Deník!$W51&lt;&gt;"",IF(Deník!$AB51=Statistika!$L$106,Deník!$W51,""),"")</f>
        <v/>
      </c>
      <c r="GP51" s="233" t="str">
        <f>IF(Deník!$W51&lt;&gt;"",IF(Deník!$AB51=Statistika!$L$107,Deník!$W51,""),"")</f>
        <v/>
      </c>
      <c r="GQ51" s="233" t="str">
        <f>IF(Deník!$W51&lt;&gt;"",IF(Deník!$AB51=Statistika!$L$108,Deník!$W51,""),"")</f>
        <v/>
      </c>
      <c r="GS51" s="233" t="str">
        <f>IF(Deník!$W51&lt;0,IF(Deník!$AC51=Statistika!$F$117,Deník!$W51,""),"")</f>
        <v/>
      </c>
      <c r="GT51" s="233" t="str">
        <f>IF(Deník!$W51&lt;0,IF(Deník!$AC51=Statistika!$F$118,Deník!$W51,""),"")</f>
        <v/>
      </c>
      <c r="GU51" s="233" t="str">
        <f>IF(Deník!$W51&lt;0,IF(Deník!$AC51=Statistika!$F$119,Deník!$W51,""),"")</f>
        <v/>
      </c>
      <c r="GV51" s="233" t="str">
        <f>IF(Deník!$W51&lt;0,IF(Deník!$AC51=Statistika!$F$120,Deník!$W51,""),"")</f>
        <v/>
      </c>
      <c r="GW51" s="233" t="str">
        <f>IF(Deník!$W51&lt;0,IF(Deník!$AC51=Statistika!$F$121,Deník!$W51,""),"")</f>
        <v/>
      </c>
      <c r="GX51" s="233" t="str">
        <f>IF(Deník!$W51&lt;0,IF(Deník!$AC51=Statistika!$F$122,Deník!$W51,""),"")</f>
        <v/>
      </c>
      <c r="GY51" s="233" t="str">
        <f>IF(Deník!$W51&lt;0,IF(Deník!$AC51=Statistika!$F$123,Deník!$W51,""),"")</f>
        <v/>
      </c>
      <c r="GZ51" s="233" t="str">
        <f>IF(Deník!$W51&lt;0,IF(Deník!$AC51=Statistika!$F$124,Deník!$W51,""),"")</f>
        <v/>
      </c>
      <c r="HA51" s="233" t="str">
        <f>IF(Deník!$W51&lt;0,IF(Deník!$AC51=Statistika!$F$125,Deník!$W51,""),"")</f>
        <v/>
      </c>
      <c r="HC51" s="233" t="str">
        <f>IF(Deník!$W51&lt;0,IF(Deník!$AD51=Statistika!$F$133,Deník!$W51,""),"")</f>
        <v/>
      </c>
      <c r="HD51" s="233" t="str">
        <f>IF(Deník!$W51&lt;0,IF(Deník!$AD51=Statistika!$F$134,Deník!$W51,""),"")</f>
        <v/>
      </c>
      <c r="HE51" s="233" t="str">
        <f>IF(Deník!$W51&lt;0,IF(Deník!$AD51=Statistika!$F$135,Deník!$W51,""),"")</f>
        <v/>
      </c>
      <c r="HF51" s="233" t="str">
        <f>IF(Deník!$W51&lt;0,IF(Deník!$AD51=Statistika!$F$136,Deník!$W51,""),"")</f>
        <v/>
      </c>
      <c r="HG51" s="233" t="str">
        <f>IF(Deník!$W51&lt;0,IF(Deník!$AD51=Statistika!$F$137,Deník!$W51,""),"")</f>
        <v/>
      </c>
      <c r="ID51" s="8">
        <f>Tabulka4[[#This Row],[Sloupec3]]</f>
        <v>0</v>
      </c>
      <c r="IE51" s="17" t="str">
        <f>IF(AND([1]Deník!$C51&gt;='[1]Měsíční shrnutí'!$D$1,[1]Deník!$C51&lt;='[1]Měsíční shrnutí'!$F$1),[1]Deník!$X51,"")</f>
        <v/>
      </c>
    </row>
    <row r="52" spans="1:239">
      <c r="A52" s="8">
        <f>Deník!C53</f>
        <v>0</v>
      </c>
      <c r="B52" s="50" t="str">
        <f>Deník!R53</f>
        <v/>
      </c>
      <c r="C52" s="102" t="str">
        <f>IF(AND(Deník!R53&gt;1,Deník!R53&lt;&gt;""),1,"")</f>
        <v/>
      </c>
      <c r="D52" s="102" t="str">
        <f>IF(AND(Deník!R53&lt;=0,Deník!R53&lt;&gt;""),1,"")</f>
        <v/>
      </c>
      <c r="E52" s="103" t="str">
        <f>IF(AND(Deník!R53&gt;=0,Deník!R53&lt;=1),1,"")</f>
        <v/>
      </c>
      <c r="F52" s="79" t="str">
        <f>IF(Deník!R53&lt;&gt;"",Deník!R53+F51,"")</f>
        <v/>
      </c>
      <c r="G52" s="85"/>
      <c r="H52" s="54" t="str">
        <f>IF(MONTH(Deník!$C52)=H$2,IF(AND(Deník!$R52&gt;=0,Deník!$R52&lt;=1),"BE",Deník!$R52),"")</f>
        <v/>
      </c>
      <c r="I52" s="11" t="str">
        <f>IF(MONTH(Deník!$C52)=I$2,IF(AND(Deník!$R52&gt;=0,Deník!$R52&lt;=1),"BE",Deník!$R52),"")</f>
        <v/>
      </c>
      <c r="J52" s="11" t="str">
        <f>IF(MONTH(Deník!$C52)=J$2,IF(AND(Deník!$R52&gt;=0,Deník!$R52&lt;=1),"BE",Deník!$R52),"")</f>
        <v/>
      </c>
      <c r="K52" s="11" t="str">
        <f>IF(MONTH(Deník!$C52)=K$2,IF(AND(Deník!$R52&gt;=0,Deník!$R52&lt;=1),"BE",Deník!$R52),"")</f>
        <v/>
      </c>
      <c r="L52" s="11" t="str">
        <f>IF(MONTH(Deník!$C52)=L$2,IF(AND(Deník!$R52&gt;=0,Deník!$R52&lt;=1),"BE",Deník!$R52),"")</f>
        <v/>
      </c>
      <c r="M52" s="11" t="str">
        <f>IF(MONTH(Deník!$C52)=M$2,IF(AND(Deník!$R52&gt;=0,Deník!$R52&lt;=1),"BE",Deník!$R52),"")</f>
        <v/>
      </c>
      <c r="N52" s="11" t="str">
        <f>IF(MONTH(Deník!$C52)=N$2,IF(AND(Deník!$R52&gt;=0,Deník!$R52&lt;=1),"BE",Deník!$R52),"")</f>
        <v/>
      </c>
      <c r="O52" s="11" t="str">
        <f>IF(MONTH(Deník!$C52)=O$2,IF(AND(Deník!$R52&gt;=0,Deník!$R52&lt;=1),"BE",Deník!$R52),"")</f>
        <v/>
      </c>
      <c r="P52" s="11" t="str">
        <f>IF(MONTH(Deník!$C52)=P$2,IF(AND(Deník!$R52&gt;=0,Deník!$R52&lt;=1),"BE",Deník!$R52),"")</f>
        <v/>
      </c>
      <c r="Q52" s="11" t="str">
        <f>IF(MONTH(Deník!$C52)=Q$2,IF(AND(Deník!$R52&gt;=0,Deník!$R52&lt;=1),"BE",Deník!$R52),"")</f>
        <v/>
      </c>
      <c r="R52" s="11" t="str">
        <f>IF(MONTH(Deník!$C52)=R$2,IF(AND(Deník!$R52&gt;=0,Deník!$R52&lt;=1),"BE",Deník!$R52),"")</f>
        <v/>
      </c>
      <c r="S52" s="57" t="str">
        <f>IF(MONTH(Deník!$C52)=S$2,IF(AND(Deník!$R52&gt;=0,Deník!$R52&lt;=1),"BE",Deník!$R52),"")</f>
        <v/>
      </c>
      <c r="U52" s="12"/>
      <c r="V52" s="12"/>
      <c r="X52" s="600" t="str">
        <f>IF(Deník!$R52&lt;&gt;"",IF(Deník!$B52=Statistika!$F$63,IF(AND(Deník!$R52&gt;=0,Deník!$R52&lt;=1),"BE",Deník!$R52),""),"")</f>
        <v/>
      </c>
      <c r="Y52" s="13" t="str">
        <f>IF(Deník!$R52&lt;&gt;"",IF(Deník!$B52=Statistika!$F$64,IF(AND(Deník!$R52&gt;=0,Deník!$R52&lt;=1),"BE",Deník!$R52),""),"")</f>
        <v/>
      </c>
      <c r="Z52" s="13" t="str">
        <f>IF(Deník!$R52&lt;&gt;"",IF(Deník!$B52=Statistika!$F$65,IF(AND(Deník!$R52&gt;=0,Deník!$R52&lt;=1),"BE",Deník!$R52),""),"")</f>
        <v/>
      </c>
      <c r="AA52" s="13" t="str">
        <f>IF(Deník!$R52&lt;&gt;"",IF(Deník!$B52=Statistika!$F$66,IF(AND(Deník!$R52&gt;=0,Deník!$R52&lt;=1),"BE",Deník!$R52),""),"")</f>
        <v/>
      </c>
      <c r="AB52" s="13" t="str">
        <f>IF(Deník!$R52&lt;&gt;"",IF(Deník!$B52=Statistika!$F$67,IF(AND(Deník!$R52&gt;=0,Deník!$R52&lt;=1),"BE",Deník!$R52),""),"")</f>
        <v/>
      </c>
      <c r="AC52" s="13" t="str">
        <f>IF(Deník!$R52&lt;&gt;"",IF(Deník!$B52=Statistika!$F$68,IF(AND(Deník!$R52&gt;=0,Deník!$R52&lt;=1),"BE",Deník!$R52),""),"")</f>
        <v/>
      </c>
      <c r="AD52" s="13" t="str">
        <f>IF(Deník!$R52&lt;&gt;"",IF(Deník!$B52=Statistika!$F$69,IF(AND(Deník!$R52&gt;=0,Deník!$R52&lt;=1),"BE",Deník!$R52),""),"")</f>
        <v/>
      </c>
      <c r="AE52" s="601" t="str">
        <f>IF(Deník!$R52&lt;&gt;"",IF(Deník!$B52=Statistika!$F$70,IF(AND(Deník!$R52&gt;=0,Deník!$R52&lt;=1),"BE",Deník!$R52),""),"")</f>
        <v/>
      </c>
      <c r="AF52" s="90"/>
      <c r="AG52" s="63" t="str">
        <f>IF(Deník!$R52&lt;&gt;"",IF(Deník!$J52="L",IF(AND(Deník!$R52&gt;=0,Deník!$R52&lt;=1),"BE",Deník!$R52),""),"")</f>
        <v/>
      </c>
      <c r="AH52" s="13" t="str">
        <f>IF(Deník!$R52&lt;&gt;"",IF(Deník!$J52="S",IF(AND(Deník!$R52&gt;=0,Deník!$R52&lt;=1),"BE",Deník!$R52),""),"")</f>
        <v/>
      </c>
      <c r="AI52" s="95"/>
      <c r="AJ52" s="71" t="str">
        <f>IF(Deník!N53&lt;&gt;"",Deník!N53*-1,"")</f>
        <v/>
      </c>
      <c r="AK52" s="88"/>
      <c r="AL52" s="63" t="str">
        <f>IF(WEEKDAY(Deník!$C52,2)=1,IF(AND(Deník!$R52&gt;=0,Deník!$R52&lt;=1),"BE",Deník!$R52),"")</f>
        <v/>
      </c>
      <c r="AM52" s="13" t="str">
        <f>IF(WEEKDAY(Deník!$C52,2)=2,IF(AND(Deník!$R52&gt;=0,Deník!$R52&lt;=1),"BE",Deník!$R52),"")</f>
        <v/>
      </c>
      <c r="AN52" s="13" t="str">
        <f>IF(WEEKDAY(Deník!$C52,2)=3,IF(AND(Deník!$R52&gt;=0,Deník!$R52&lt;=1),"BE",Deník!$R52),"")</f>
        <v/>
      </c>
      <c r="AO52" s="13" t="str">
        <f>IF(WEEKDAY(Deník!$C52,2)=4,IF(AND(Deník!$R52&gt;=0,Deník!$R52&lt;=1),"BE",Deník!$R52),"")</f>
        <v/>
      </c>
      <c r="AP52" s="60" t="str">
        <f>IF(WEEKDAY(Deník!$C52,2)=5,IF(AND(Deník!$R52&gt;=0,Deník!$R52&lt;=1),"BE",Deník!$R52),"")</f>
        <v/>
      </c>
      <c r="AQ52" s="99"/>
      <c r="AR52" s="100">
        <f>Deník!D52</f>
        <v>0</v>
      </c>
      <c r="AS52" s="63" t="str">
        <f>IF(Deník!$D52&lt;&gt;"",IF(AND(Deník!$D52&gt;=AS$2,Deník!$D52&lt;=AS$3),IF(AND(Deník!$R52&gt;=0,Deník!$R52&lt;=1),"BE",Deník!$R52),""),"")</f>
        <v/>
      </c>
      <c r="AT52" s="63" t="str">
        <f>IF(Deník!$D52&lt;&gt;"",IF(AND(Deník!$D52&gt;=AT$2,Deník!$D52&lt;=AT$3),IF(AND(Deník!$R52&gt;=0,Deník!$R52&lt;=1),"BE",Deník!$R52),""),"")</f>
        <v/>
      </c>
      <c r="AU52" s="63" t="str">
        <f>IF(Deník!$D52&lt;&gt;"",IF(AND(Deník!$D52&gt;=AU$2,Deník!$D52&lt;=AU$3),IF(AND(Deník!$R52&gt;=0,Deník!$R52&lt;=1),"BE",Deník!$R52),""),"")</f>
        <v/>
      </c>
      <c r="AV52" s="63" t="str">
        <f>IF(Deník!$D52&lt;&gt;"",IF(AND(Deník!$D52&gt;=AV$2,Deník!$D52&lt;=AV$3),IF(AND(Deník!$R52&gt;=0,Deník!$R52&lt;=1),"BE",Deník!$R52),""),"")</f>
        <v/>
      </c>
      <c r="AW52" s="63" t="str">
        <f>IF(Deník!$D52&lt;&gt;"",IF(AND(Deník!$D52&gt;=AW$2,Deník!$D52&lt;=AW$3),IF(AND(Deník!$R52&gt;=0,Deník!$R52&lt;=1),"BE",Deník!$R52),""),"")</f>
        <v/>
      </c>
      <c r="AX52" s="63" t="str">
        <f>IF(Deník!$D52&lt;&gt;"",IF(AND(Deník!$D52&gt;=AX$2,Deník!$D52&lt;=AX$3),IF(AND(Deník!$R52&gt;=0,Deník!$R52&lt;=1),"BE",Deník!$R52),""),"")</f>
        <v/>
      </c>
      <c r="AY52" s="63" t="str">
        <f>IF(Deník!$D52&lt;&gt;"",IF(AND(Deník!$D52&gt;=AY$2,Deník!$D52&lt;=AY$3),IF(AND(Deník!$R52&gt;=0,Deník!$R52&lt;=1),"BE",Deník!$R52),""),"")</f>
        <v/>
      </c>
      <c r="AZ52" s="63" t="str">
        <f>IF(Deník!$D52&lt;&gt;"",IF(AND(Deník!$D52&gt;=AZ$2,Deník!$D52&lt;=AZ$3),IF(AND(Deník!$R52&gt;=0,Deník!$R52&lt;=1),"BE",Deník!$R52),""),"")</f>
        <v/>
      </c>
      <c r="BA52" s="63" t="str">
        <f>IF(Deník!$D52&lt;&gt;"",IF(AND(Deník!$D52&gt;=BA$2,Deník!$D52&lt;=BA$3),IF(AND(Deník!$R52&gt;=0,Deník!$R52&lt;=1),"BE",Deník!$R52),""),"")</f>
        <v/>
      </c>
      <c r="BB52" s="63" t="str">
        <f>IF(Deník!$D52&lt;&gt;"",IF(AND(Deník!$D52&gt;=BB$2,Deník!$D52&lt;=BB$3),IF(AND(Deník!$R52&gt;=0,Deník!$R52&lt;=1),"BE",Deník!$R52),""),"")</f>
        <v/>
      </c>
      <c r="BC52" s="71" t="str">
        <f>IF(Deník!$D52&lt;&gt;"",IF(AND(Deník!$D52&gt;=BC$2,Deník!$D52&lt;=BC$3),IF(AND(Deník!$R52&gt;=0,Deník!$R52&lt;=1),"BE",Deník!$R52),""),"")</f>
        <v/>
      </c>
      <c r="BD52" s="20" t="str">
        <f>IF(Deník!$J53="S",(Deník!$M53-Deník!$K53),IF(Deník!$J53="L",(Deník!$K53-Deník!$M53),""))</f>
        <v/>
      </c>
      <c r="BE52" s="20" t="str">
        <f>IF(Deník!$J53="S",(Deník!$K53-Deník!$O53),IF(Deník!$J53="L",(Deník!$O53-Deník!$K53),""))</f>
        <v/>
      </c>
      <c r="BF52" s="20" t="str">
        <f>IF(Deník!$J53="S",(Deník!$K53-Deník!$L53),IF(Deník!$J53="L",(Deník!$L53-Deník!$K53),""))</f>
        <v/>
      </c>
      <c r="BG52" s="20" t="str">
        <f>IF(Deník!$J53="S",(Deník!$K53-Deník!$S53),IF(Deník!$J53="L",(Deník!$S53-Deník!$K53),""))</f>
        <v/>
      </c>
      <c r="BH52" s="20" t="str">
        <f>IF(Deník!$J53="S",(Deník!$K53-Deník!$U53),IF(Deník!$J53="L",(Deník!$U53-Deník!$K53),""))</f>
        <v/>
      </c>
      <c r="BI52" s="20" t="str">
        <f>IF(Deník!$R52&gt;1,Deník!$R52,"")</f>
        <v/>
      </c>
      <c r="BJ52" s="20" t="str">
        <f>IF(Deník!$R52&lt;0,Deník!$R52,"")</f>
        <v/>
      </c>
      <c r="BK52" s="17"/>
      <c r="BM52" s="233" t="str">
        <f>IF(Deník!$R52&lt;&gt;"",IF(Deník!$Y52=Statistika!$F$78,IF(AND(Deník!$R52&gt;=0,Deník!$R52&lt;=1),"BE",Deník!$R52),""),"")</f>
        <v/>
      </c>
      <c r="BN52" s="233" t="str">
        <f>IF(Deník!$R52&lt;&gt;"",IF(Deník!$Y52=Statistika!$F$79,IF(AND(Deník!$R52&gt;=0,Deník!$R52&lt;=1),"BE",Deník!$R52),""),"")</f>
        <v/>
      </c>
      <c r="BO52" s="233" t="str">
        <f>IF(Deník!$R52&lt;&gt;"",IF(Deník!$Y52=Statistika!$F$80,IF(AND(Deník!$R52&gt;=0,Deník!$R52&lt;=1),"BE",Deník!$R52),""),"")</f>
        <v/>
      </c>
      <c r="BP52" s="233" t="str">
        <f>IF(Deník!$R52&lt;&gt;"",IF(Deník!$Y52=Statistika!$F$81,IF(AND(Deník!$R52&gt;=0,Deník!$R52&lt;=1),"BE",Deník!$R52),""),"")</f>
        <v/>
      </c>
      <c r="BQ52" s="233" t="str">
        <f>IF(Deník!$R52&lt;&gt;"",IF(Deník!$Y52=Statistika!$F$82,IF(AND(Deník!$R52&gt;=0,Deník!$R52&lt;=1),"BE",Deník!$R52),""),"")</f>
        <v/>
      </c>
      <c r="BR52" s="233" t="str">
        <f>IF(Deník!$R52&lt;&gt;"",IF(Deník!$Y52=Statistika!$F$83,IF(AND(Deník!$R52&gt;=0,Deník!$R52&lt;=1),"BE",Deník!$R52),""),"")</f>
        <v/>
      </c>
      <c r="BS52" s="233" t="str">
        <f>IF(Deník!$R52&lt;&gt;"",IF(Deník!$Y52=Statistika!$F$84,IF(AND(Deník!$R52&gt;=0,Deník!$R52&lt;=1),"BE",Deník!$R52),""),"")</f>
        <v/>
      </c>
      <c r="BT52" s="233" t="str">
        <f>IF(Deník!$R52&lt;&gt;"",IF(Deník!$Y52=Statistika!$F$85,IF(AND(Deník!$R52&gt;=0,Deník!$R52&lt;=1),"BE",Deník!$R52),""),"")</f>
        <v/>
      </c>
      <c r="BU52" s="233" t="str">
        <f>IF(Deník!$R52&lt;&gt;"",IF(Deník!$Y52=Statistika!$F$86,IF(AND(Deník!$R52&gt;=0,Deník!$R52&lt;=1),"BE",Deník!$R52),""),"")</f>
        <v/>
      </c>
      <c r="BV52" s="233" t="str">
        <f>IF(Deník!$R52&lt;&gt;"",IF(Deník!$Y52=Statistika!$F$87,IF(AND(Deník!$R52&gt;=0,Deník!$R52&lt;=1),"BE",Deník!$R52),""),"")</f>
        <v/>
      </c>
      <c r="BW52" s="233" t="str">
        <f>IF(Deník!$R52&lt;&gt;"",IF(Deník!$Y52=Statistika!$F$88,IF(AND(Deník!$R52&gt;=0,Deník!$R52&lt;=1),"BE",Deník!$R52),""),"")</f>
        <v/>
      </c>
      <c r="BX52" s="233" t="str">
        <f>IF(Deník!$R52&lt;&gt;"",IF(Deník!$Y52=Statistika!$F$89,IF(AND(Deník!$R52&gt;=0,Deník!$R52&lt;=1),"BE",Deník!$R52),""),"")</f>
        <v/>
      </c>
      <c r="BY52" s="233" t="str">
        <f>IF(Deník!$R52&lt;&gt;"",IF(Deník!$Y52=Statistika!$F$90,IF(AND(Deník!$R52&gt;=0,Deník!$R52&lt;=1),"BE",Deník!$R52),""),"")</f>
        <v/>
      </c>
      <c r="BZ52" s="233" t="str">
        <f>IF(Deník!$R52&lt;&gt;"",IF(Deník!$Y52=Statistika!$F$91,IF(AND(Deník!$R52&gt;=0,Deník!$R52&lt;=1),"BE",Deník!$R52),""),"")</f>
        <v/>
      </c>
      <c r="CA52" s="233"/>
      <c r="CB52" s="233" t="str">
        <f>IF(Deník!$R52&lt;&gt;"",IF(Deník!$AB52="SL",IF(AND(Deník!$R52&gt;=0,Deník!$R52&lt;=1),"BE",Deník!$R52),""),"")</f>
        <v/>
      </c>
      <c r="CC52" s="233" t="str">
        <f>IF(Deník!$R52&lt;&gt;"",IF(Deník!$AB52="BE10",IF(AND(Deník!$R52&gt;=0,Deník!$R52&lt;=1),"BE",Deník!$R52),""),"")</f>
        <v/>
      </c>
      <c r="CD52" s="233" t="str">
        <f>IF(Deník!$R52&lt;&gt;"",IF(Deník!$AB52="BE15",IF(AND(Deník!$R52&gt;=0,Deník!$R52&lt;=1),"BE",Deník!$R52),""),"")</f>
        <v/>
      </c>
      <c r="CE52" s="233" t="str">
        <f>IF(Deník!$R52&lt;&gt;"",IF(Deník!$AB52="BE20",IF(AND(Deník!$R52&gt;=0,Deník!$R52&lt;=1),"BE",Deník!$R52),""),"")</f>
        <v/>
      </c>
      <c r="CF52" s="233" t="str">
        <f>IF(Deník!$R52&lt;&gt;"",IF(Deník!$AB52="TP1",IF(AND(Deník!$R52&gt;=0,Deník!$R52&lt;=1),"BE",Deník!$R52),""),"")</f>
        <v/>
      </c>
      <c r="CG52" s="233" t="str">
        <f>IF(Deník!$R52&lt;&gt;"",IF(Deník!$AB52="TP2",IF(AND(Deník!$R52&gt;=0,Deník!$R52&lt;=1),"BE",Deník!$R52),""),"")</f>
        <v/>
      </c>
      <c r="CH52" s="233" t="str">
        <f>IF(Deník!$R52&lt;&gt;"",IF(Deník!$AB52="TP3",IF(AND(Deník!$R52&gt;=0,Deník!$R52&lt;=1),"BE",Deník!$R52),""),"")</f>
        <v/>
      </c>
      <c r="CI52" s="233" t="str">
        <f>IF(Deník!$R52&lt;&gt;"",IF(Deník!$AB52="Trailing SL",IF(AND(Deník!$R52&gt;=0,Deník!$R52&lt;=1),"BE",Deník!$R52),""),"")</f>
        <v/>
      </c>
      <c r="CJ52" s="233" t="str">
        <f>IF(Deník!$R52&lt;&gt;"",IF(Deník!$AB52="Manual",IF(AND(Deník!$R52&gt;=0,Deník!$R52&lt;=1),"BE",Deník!$R52),""),"")</f>
        <v/>
      </c>
      <c r="CK52" s="233"/>
      <c r="CL52" s="233" t="str">
        <f>IF(Deník!$R52&lt;0,IF(Deník!$AC52=Statistika!$F$117,Deník!$R52,""),"")</f>
        <v/>
      </c>
      <c r="CM52" s="233" t="str">
        <f>IF(Deník!$R52&lt;0,IF(Deník!$AC52=Statistika!$F$118,Deník!$R52,""),"")</f>
        <v/>
      </c>
      <c r="CN52" s="233" t="str">
        <f>IF(Deník!$R52&lt;0,IF(Deník!$AC52=Statistika!$F$119,Deník!$R52,""),"")</f>
        <v/>
      </c>
      <c r="CO52" s="233" t="str">
        <f>IF(Deník!$R52&lt;0,IF(Deník!$AC52=Statistika!$F$120,Deník!$R52,""),"")</f>
        <v/>
      </c>
      <c r="CP52" s="233" t="str">
        <f>IF(Deník!$R52&lt;0,IF(Deník!$AC52=Statistika!$F$121,Deník!$R52,""),"")</f>
        <v/>
      </c>
      <c r="CQ52" s="233" t="str">
        <f>IF(Deník!$R52&lt;0,IF(Deník!$AC52=Statistika!$F$122,Deník!$R52,""),"")</f>
        <v/>
      </c>
      <c r="CR52" s="233" t="str">
        <f>IF(Deník!$R52&lt;0,IF(Deník!$AC52=Statistika!$F$123,Deník!$R52,""),"")</f>
        <v/>
      </c>
      <c r="CS52" s="233" t="str">
        <f>IF(Deník!$R52&lt;0,IF(Deník!$AC52=Statistika!$F$124,Deník!$R52,""),"")</f>
        <v/>
      </c>
      <c r="CT52" s="233" t="str">
        <f>IF(Deník!$R52&lt;0,IF(Deník!$AC52=Statistika!$F$125,Deník!$R52,""),"")</f>
        <v/>
      </c>
      <c r="CU52" s="233"/>
      <c r="CV52" s="233" t="str">
        <f>IF(Deník!$R52&lt;0,IF(Deník!$AD52=$CV$2,Deník!$R52,""),"")</f>
        <v/>
      </c>
      <c r="CW52" s="233" t="str">
        <f>IF(Deník!$R52&lt;0,IF(Deník!$AD52=$CW$2,Deník!$R52,""),"")</f>
        <v/>
      </c>
      <c r="CX52" s="233" t="str">
        <f>IF(Deník!$R52&lt;0,IF(Deník!$AD52=$CX$2,Deník!$R52,""),"")</f>
        <v/>
      </c>
      <c r="CY52" s="233" t="str">
        <f>IF(Deník!$R52&lt;0,IF(Deník!$AD52=$CY$2,Deník!$R52,""),"")</f>
        <v/>
      </c>
      <c r="CZ52" s="233" t="str">
        <f>IF(Deník!$R52&lt;0,IF(Deník!$AD52=$CZ$2,Deník!$R52,""),"")</f>
        <v/>
      </c>
      <c r="DL52" s="221">
        <f t="shared" si="5"/>
        <v>93847.029999999984</v>
      </c>
      <c r="DM52" s="220">
        <f t="shared" si="3"/>
        <v>-6.1529700000000132E-2</v>
      </c>
      <c r="DO52" s="50">
        <f>Deník!W53</f>
        <v>0</v>
      </c>
      <c r="DP52" s="102" t="str">
        <f>IF(AND(Deník!W53&gt;0),1,"")</f>
        <v/>
      </c>
      <c r="DQ52" s="102">
        <f>IF(AND(Deník!W53&lt;=0),1,"")</f>
        <v>1</v>
      </c>
      <c r="DR52" s="227"/>
      <c r="DS52" s="228"/>
      <c r="DT52" s="85"/>
      <c r="DU52" s="54">
        <f>IF(MONTH(Deník!$C52)=DU$2,Deník!$W52,"")</f>
        <v>0</v>
      </c>
      <c r="DV52" s="222" t="str">
        <f>IF(MONTH(Deník!$C52)=DV$2,Deník!$W52,"")</f>
        <v/>
      </c>
      <c r="DW52" s="222" t="str">
        <f>IF(MONTH(Deník!$C52)=DW$2,Deník!$W52,"")</f>
        <v/>
      </c>
      <c r="DX52" s="222" t="str">
        <f>IF(MONTH(Deník!$C52)=DX$2,Deník!$W52,"")</f>
        <v/>
      </c>
      <c r="DY52" s="222" t="str">
        <f>IF(MONTH(Deník!$C52)=DY$2,Deník!$W52,"")</f>
        <v/>
      </c>
      <c r="DZ52" s="222" t="str">
        <f>IF(MONTH(Deník!$C52)=DZ$2,Deník!$W52,"")</f>
        <v/>
      </c>
      <c r="EA52" s="222" t="str">
        <f>IF(MONTH(Deník!$C52)=EA$2,Deník!$W52,"")</f>
        <v/>
      </c>
      <c r="EB52" s="222" t="str">
        <f>IF(MONTH(Deník!$C52)=EB$2,Deník!$W52,"")</f>
        <v/>
      </c>
      <c r="EC52" s="222" t="str">
        <f>IF(MONTH(Deník!$C52)=EC$2,Deník!$W52,"")</f>
        <v/>
      </c>
      <c r="ED52" s="222" t="str">
        <f>IF(MONTH(Deník!$C52)=ED$2,Deník!$W52,"")</f>
        <v/>
      </c>
      <c r="EE52" s="222" t="str">
        <f>IF(MONTH(Deník!$C52)=EE$2,Deník!$W52,"")</f>
        <v/>
      </c>
      <c r="EF52" s="222" t="str">
        <f>IF(MONTH(Deník!$C52)=EF$2,Deník!$W52,"")</f>
        <v/>
      </c>
      <c r="EI52" s="600" t="str">
        <f>IF(Deník!$W52&lt;&gt;"",IF(Deník!$B52=Statistika!$F$63,Deník!$W52,""),"")</f>
        <v/>
      </c>
      <c r="EJ52" s="13" t="str">
        <f>IF(Deník!$W52&lt;&gt;"",IF(Deník!$B52=Statistika!$F$64,Deník!$W52,""),"")</f>
        <v/>
      </c>
      <c r="EK52" s="13" t="str">
        <f>IF(Deník!$W52&lt;&gt;"",IF(Deník!$B52=Statistika!$F$65,Deník!$W52,""),"")</f>
        <v/>
      </c>
      <c r="EL52" s="13" t="str">
        <f>IF(Deník!$W52&lt;&gt;"",IF(Deník!$B52=Statistika!$F$66,Deník!$W52,""),"")</f>
        <v/>
      </c>
      <c r="EM52" s="13" t="str">
        <f>IF(Deník!$W52&lt;&gt;"",IF(Deník!$B52=Statistika!$F$67,Deník!$W52,""),"")</f>
        <v/>
      </c>
      <c r="EN52" s="13" t="str">
        <f>IF(Deník!$W52&lt;&gt;"",IF(Deník!$B52=Statistika!$F$68,Deník!$W52,""),"")</f>
        <v/>
      </c>
      <c r="EO52" s="13" t="str">
        <f>IF(Deník!$W52&lt;&gt;"",IF(Deník!$B52=Statistika!$F$69,Deník!$W52,""),"")</f>
        <v/>
      </c>
      <c r="EP52" s="601" t="str">
        <f>IF(Deník!$W52&lt;&gt;"",IF(Deník!$B52=Statistika!$F$70,Deník!$W52,""),"")</f>
        <v/>
      </c>
      <c r="EQ52" s="90"/>
      <c r="ER52" s="63" t="str">
        <f>IF(Deník!$W52&lt;&gt;"",IF(Deník!$J52="L",Deník!$W52,""),"")</f>
        <v/>
      </c>
      <c r="ES52" s="13" t="str">
        <f>IF(Deník!$W52&lt;&gt;"",IF(Deník!$J52="S",Deník!$W52,""),"")</f>
        <v/>
      </c>
      <c r="ET52" s="95"/>
      <c r="EU52" s="88"/>
      <c r="EV52" s="63" t="str">
        <f>IF(WEEKDAY(Deník!$C52,2)=1,Deník!$W52,"")</f>
        <v/>
      </c>
      <c r="EW52" s="13" t="str">
        <f>IF(WEEKDAY(Deník!$C52,2)=2,Deník!$W52,"")</f>
        <v/>
      </c>
      <c r="EX52" s="13" t="str">
        <f>IF(WEEKDAY(Deník!$C52,2)=3,Deník!$W52,"")</f>
        <v/>
      </c>
      <c r="EY52" s="13" t="str">
        <f>IF(WEEKDAY(Deník!$C52,2)=4,Deník!$W52,"")</f>
        <v/>
      </c>
      <c r="EZ52" s="60" t="str">
        <f>IF(WEEKDAY(Deník!$C52,2)=5,Deník!$W52,"")</f>
        <v/>
      </c>
      <c r="FA52" s="99"/>
      <c r="FB52" s="100">
        <f>Deník!D52</f>
        <v>0</v>
      </c>
      <c r="FC52" s="63">
        <f>IF($FB52&lt;&gt;"",IF(AND($FB52&gt;=FC$2,$FB52&lt;=FC$3),Deník!$W52,""))</f>
        <v>0</v>
      </c>
      <c r="FD52" s="63" t="str">
        <f>IF($FB52&lt;&gt;"",IF(AND($FB52&gt;=FD$2,$FB52&lt;=FD$3),Deník!$W52,""))</f>
        <v/>
      </c>
      <c r="FE52" s="63" t="str">
        <f>IF($FB52&lt;&gt;"",IF(AND($FB52&gt;=FE$2,$FB52&lt;=FE$3),Deník!$W52,""))</f>
        <v/>
      </c>
      <c r="FF52" s="63" t="str">
        <f>IF($FB52&lt;&gt;"",IF(AND($FB52&gt;=FF$2,$FB52&lt;=FF$3),Deník!$W52,""))</f>
        <v/>
      </c>
      <c r="FG52" s="63" t="str">
        <f>IF($FB52&lt;&gt;"",IF(AND($FB52&gt;=FG$2,$FB52&lt;=FG$3),Deník!$W52,""))</f>
        <v/>
      </c>
      <c r="FH52" s="63" t="str">
        <f>IF($FB52&lt;&gt;"",IF(AND($FB52&gt;=FH$2,$FB52&lt;=FH$3),Deník!$W52,""))</f>
        <v/>
      </c>
      <c r="FI52" s="63" t="str">
        <f>IF($FB52&lt;&gt;"",IF(AND($FB52&gt;=FI$2,$FB52&lt;=FI$3),Deník!$W52,""))</f>
        <v/>
      </c>
      <c r="FJ52" s="63" t="str">
        <f>IF($FB52&lt;&gt;"",IF(AND($FB52&gt;=FJ$2,$FB52&lt;=FJ$3),Deník!$W52,""))</f>
        <v/>
      </c>
      <c r="FK52" s="63" t="str">
        <f>IF($FB52&lt;&gt;"",IF(AND($FB52&gt;=FK$2,$FB52&lt;=FK$3),Deník!$W52,""))</f>
        <v/>
      </c>
      <c r="FL52" s="63" t="str">
        <f>IF($FB52&lt;&gt;"",IF(AND($FB52&gt;=FL$2,$FB52&lt;=FL$3),Deník!$W52,""))</f>
        <v/>
      </c>
      <c r="FM52" s="63" t="str">
        <f>IF($FB52&lt;&gt;"",IF(AND($FB52&gt;=FM$2,$FB52&lt;=FM$3),Deník!$W52,""))</f>
        <v/>
      </c>
      <c r="FN52" s="13"/>
      <c r="FO52" s="20" t="str">
        <f>IF(Deník!$W52&gt;1,Deník!$W52,"")</f>
        <v/>
      </c>
      <c r="FP52" s="20" t="str">
        <f>IF(Deník!$W52&lt;0,Deník!$W52,"")</f>
        <v/>
      </c>
      <c r="FQ52" s="17"/>
      <c r="FS52" s="233"/>
      <c r="FT52" s="233" t="str">
        <f>IF(Deník!$W52&lt;&gt;"",IF(Deník!$Y52=Statistika!$F$78,Deník!$W52,""),"")</f>
        <v/>
      </c>
      <c r="FU52" s="233" t="str">
        <f>IF(Deník!$W52&lt;&gt;"",IF(Deník!$Y52=Statistika!$F$79,Deník!$W52,""),"")</f>
        <v/>
      </c>
      <c r="FV52" s="233" t="str">
        <f>IF(Deník!$W52&lt;&gt;"",IF(Deník!$Y52=Statistika!$F$80,Deník!$W52,""),"")</f>
        <v/>
      </c>
      <c r="FW52" s="233" t="str">
        <f>IF(Deník!$W52&lt;&gt;"",IF(Deník!$Y52=Statistika!$F$81,Deník!$W52,""),"")</f>
        <v/>
      </c>
      <c r="FX52" s="233" t="str">
        <f>IF(Deník!$W52&lt;&gt;"",IF(Deník!$Y52=Statistika!$F$82,Deník!$W52,""),"")</f>
        <v/>
      </c>
      <c r="FY52" s="233" t="str">
        <f>IF(Deník!$W52&lt;&gt;"",IF(Deník!$Y52=Statistika!$F$83,Deník!$W52,""),"")</f>
        <v/>
      </c>
      <c r="FZ52" s="233" t="str">
        <f>IF(Deník!$W52&lt;&gt;"",IF(Deník!$Y52=Statistika!$F$84,Deník!$W52,""),"")</f>
        <v/>
      </c>
      <c r="GA52" s="233" t="str">
        <f>IF(Deník!$W52&lt;&gt;"",IF(Deník!$Y52=Statistika!$F$85,Deník!$W52,""),"")</f>
        <v/>
      </c>
      <c r="GB52" s="233" t="str">
        <f>IF(Deník!$W52&lt;&gt;"",IF(Deník!$Y52=Statistika!$F$86,Deník!$W52,""),"")</f>
        <v/>
      </c>
      <c r="GC52" s="233" t="str">
        <f>IF(Deník!$W52&lt;&gt;"",IF(Deník!$Y52=Statistika!$F$87,Deník!$W52,""),"")</f>
        <v/>
      </c>
      <c r="GD52" s="233" t="str">
        <f>IF(Deník!$W52&lt;&gt;"",IF(Deník!$Y52=Statistika!$F$88,Deník!$W52,""),"")</f>
        <v/>
      </c>
      <c r="GE52" s="233" t="str">
        <f>IF(Deník!$W52&lt;&gt;"",IF(Deník!$Y52=Statistika!$F$89,Deník!$W52,""),"")</f>
        <v/>
      </c>
      <c r="GF52" s="233" t="str">
        <f>IF(Deník!$W52&lt;&gt;"",IF(Deník!$Y52=Statistika!$F$90,Deník!$W52,""),"")</f>
        <v/>
      </c>
      <c r="GG52" s="233" t="str">
        <f>IF(Deník!$W52&lt;&gt;"",IF(Deník!$Y52=Statistika!$F$91,Deník!$W52,""),"")</f>
        <v/>
      </c>
      <c r="GH52" s="233"/>
      <c r="GI52" s="233" t="str">
        <f>IF(Deník!$W52&lt;&gt;"",IF(Deník!$AB52=Statistika!$L$100,Deník!$W52,""),"")</f>
        <v/>
      </c>
      <c r="GJ52" s="233" t="str">
        <f>IF(Deník!$W52&lt;&gt;"",IF(Deník!$AB52=Statistika!$L$101,Deník!$W52,""),"")</f>
        <v/>
      </c>
      <c r="GK52" s="233" t="str">
        <f>IF(Deník!$W52&lt;&gt;"",IF(Deník!$AB52=Statistika!$L$102,Deník!$W52,""),"")</f>
        <v/>
      </c>
      <c r="GL52" s="233" t="str">
        <f>IF(Deník!$W52&lt;&gt;"",IF(Deník!$AB52=Statistika!$L$103,Deník!$W52,""),"")</f>
        <v/>
      </c>
      <c r="GM52" s="233" t="str">
        <f>IF(Deník!$W52&lt;&gt;"",IF(Deník!$AB52=Statistika!$L$104,Deník!$W52,""),"")</f>
        <v/>
      </c>
      <c r="GN52" s="233" t="str">
        <f>IF(Deník!$W52&lt;&gt;"",IF(Deník!$AB52=Statistika!$L$105,Deník!$W52,""),"")</f>
        <v/>
      </c>
      <c r="GO52" s="233" t="str">
        <f>IF(Deník!$W52&lt;&gt;"",IF(Deník!$AB52=Statistika!$L$106,Deník!$W52,""),"")</f>
        <v/>
      </c>
      <c r="GP52" s="233" t="str">
        <f>IF(Deník!$W52&lt;&gt;"",IF(Deník!$AB52=Statistika!$L$107,Deník!$W52,""),"")</f>
        <v/>
      </c>
      <c r="GQ52" s="233" t="str">
        <f>IF(Deník!$W52&lt;&gt;"",IF(Deník!$AB52=Statistika!$L$108,Deník!$W52,""),"")</f>
        <v/>
      </c>
      <c r="GS52" s="233" t="str">
        <f>IF(Deník!$W52&lt;0,IF(Deník!$AC52=Statistika!$F$117,Deník!$W52,""),"")</f>
        <v/>
      </c>
      <c r="GT52" s="233" t="str">
        <f>IF(Deník!$W52&lt;0,IF(Deník!$AC52=Statistika!$F$118,Deník!$W52,""),"")</f>
        <v/>
      </c>
      <c r="GU52" s="233" t="str">
        <f>IF(Deník!$W52&lt;0,IF(Deník!$AC52=Statistika!$F$119,Deník!$W52,""),"")</f>
        <v/>
      </c>
      <c r="GV52" s="233" t="str">
        <f>IF(Deník!$W52&lt;0,IF(Deník!$AC52=Statistika!$F$120,Deník!$W52,""),"")</f>
        <v/>
      </c>
      <c r="GW52" s="233" t="str">
        <f>IF(Deník!$W52&lt;0,IF(Deník!$AC52=Statistika!$F$121,Deník!$W52,""),"")</f>
        <v/>
      </c>
      <c r="GX52" s="233" t="str">
        <f>IF(Deník!$W52&lt;0,IF(Deník!$AC52=Statistika!$F$122,Deník!$W52,""),"")</f>
        <v/>
      </c>
      <c r="GY52" s="233" t="str">
        <f>IF(Deník!$W52&lt;0,IF(Deník!$AC52=Statistika!$F$123,Deník!$W52,""),"")</f>
        <v/>
      </c>
      <c r="GZ52" s="233" t="str">
        <f>IF(Deník!$W52&lt;0,IF(Deník!$AC52=Statistika!$F$124,Deník!$W52,""),"")</f>
        <v/>
      </c>
      <c r="HA52" s="233" t="str">
        <f>IF(Deník!$W52&lt;0,IF(Deník!$AC52=Statistika!$F$125,Deník!$W52,""),"")</f>
        <v/>
      </c>
      <c r="HC52" s="233" t="str">
        <f>IF(Deník!$W52&lt;0,IF(Deník!$AD52=Statistika!$F$133,Deník!$W52,""),"")</f>
        <v/>
      </c>
      <c r="HD52" s="233" t="str">
        <f>IF(Deník!$W52&lt;0,IF(Deník!$AD52=Statistika!$F$134,Deník!$W52,""),"")</f>
        <v/>
      </c>
      <c r="HE52" s="233" t="str">
        <f>IF(Deník!$W52&lt;0,IF(Deník!$AD52=Statistika!$F$135,Deník!$W52,""),"")</f>
        <v/>
      </c>
      <c r="HF52" s="233" t="str">
        <f>IF(Deník!$W52&lt;0,IF(Deník!$AD52=Statistika!$F$136,Deník!$W52,""),"")</f>
        <v/>
      </c>
      <c r="HG52" s="233" t="str">
        <f>IF(Deník!$W52&lt;0,IF(Deník!$AD52=Statistika!$F$137,Deník!$W52,""),"")</f>
        <v/>
      </c>
      <c r="ID52" s="8">
        <f>Tabulka4[[#This Row],[Sloupec3]]</f>
        <v>0</v>
      </c>
      <c r="IE52" s="17" t="str">
        <f>IF(AND([1]Deník!$C52&gt;='[1]Měsíční shrnutí'!$D$1,[1]Deník!$C52&lt;='[1]Měsíční shrnutí'!$F$1),[1]Deník!$X52,"")</f>
        <v/>
      </c>
    </row>
    <row r="53" spans="1:239">
      <c r="A53" s="8">
        <f>Deník!C54</f>
        <v>0</v>
      </c>
      <c r="B53" s="50" t="str">
        <f>Deník!R54</f>
        <v/>
      </c>
      <c r="C53" s="102" t="str">
        <f>IF(AND(Deník!R54&gt;1,Deník!R54&lt;&gt;""),1,"")</f>
        <v/>
      </c>
      <c r="D53" s="102" t="str">
        <f>IF(AND(Deník!R54&lt;=0,Deník!R54&lt;&gt;""),1,"")</f>
        <v/>
      </c>
      <c r="E53" s="103" t="str">
        <f>IF(AND(Deník!R54&gt;=0,Deník!R54&lt;=1),1,"")</f>
        <v/>
      </c>
      <c r="F53" s="79" t="str">
        <f>IF(Deník!R54&lt;&gt;"",Deník!R54+F52,"")</f>
        <v/>
      </c>
      <c r="G53" s="85"/>
      <c r="H53" s="54" t="str">
        <f>IF(MONTH(Deník!$C53)=H$2,IF(AND(Deník!$R53&gt;=0,Deník!$R53&lt;=1),"BE",Deník!$R53),"")</f>
        <v/>
      </c>
      <c r="I53" s="11" t="str">
        <f>IF(MONTH(Deník!$C53)=I$2,IF(AND(Deník!$R53&gt;=0,Deník!$R53&lt;=1),"BE",Deník!$R53),"")</f>
        <v/>
      </c>
      <c r="J53" s="11" t="str">
        <f>IF(MONTH(Deník!$C53)=J$2,IF(AND(Deník!$R53&gt;=0,Deník!$R53&lt;=1),"BE",Deník!$R53),"")</f>
        <v/>
      </c>
      <c r="K53" s="11" t="str">
        <f>IF(MONTH(Deník!$C53)=K$2,IF(AND(Deník!$R53&gt;=0,Deník!$R53&lt;=1),"BE",Deník!$R53),"")</f>
        <v/>
      </c>
      <c r="L53" s="11" t="str">
        <f>IF(MONTH(Deník!$C53)=L$2,IF(AND(Deník!$R53&gt;=0,Deník!$R53&lt;=1),"BE",Deník!$R53),"")</f>
        <v/>
      </c>
      <c r="M53" s="11" t="str">
        <f>IF(MONTH(Deník!$C53)=M$2,IF(AND(Deník!$R53&gt;=0,Deník!$R53&lt;=1),"BE",Deník!$R53),"")</f>
        <v/>
      </c>
      <c r="N53" s="11" t="str">
        <f>IF(MONTH(Deník!$C53)=N$2,IF(AND(Deník!$R53&gt;=0,Deník!$R53&lt;=1),"BE",Deník!$R53),"")</f>
        <v/>
      </c>
      <c r="O53" s="11" t="str">
        <f>IF(MONTH(Deník!$C53)=O$2,IF(AND(Deník!$R53&gt;=0,Deník!$R53&lt;=1),"BE",Deník!$R53),"")</f>
        <v/>
      </c>
      <c r="P53" s="11" t="str">
        <f>IF(MONTH(Deník!$C53)=P$2,IF(AND(Deník!$R53&gt;=0,Deník!$R53&lt;=1),"BE",Deník!$R53),"")</f>
        <v/>
      </c>
      <c r="Q53" s="11" t="str">
        <f>IF(MONTH(Deník!$C53)=Q$2,IF(AND(Deník!$R53&gt;=0,Deník!$R53&lt;=1),"BE",Deník!$R53),"")</f>
        <v/>
      </c>
      <c r="R53" s="11" t="str">
        <f>IF(MONTH(Deník!$C53)=R$2,IF(AND(Deník!$R53&gt;=0,Deník!$R53&lt;=1),"BE",Deník!$R53),"")</f>
        <v/>
      </c>
      <c r="S53" s="57" t="str">
        <f>IF(MONTH(Deník!$C53)=S$2,IF(AND(Deník!$R53&gt;=0,Deník!$R53&lt;=1),"BE",Deník!$R53),"")</f>
        <v/>
      </c>
      <c r="U53" s="12"/>
      <c r="V53" s="12"/>
      <c r="X53" s="600" t="str">
        <f>IF(Deník!$R53&lt;&gt;"",IF(Deník!$B53=Statistika!$F$63,IF(AND(Deník!$R53&gt;=0,Deník!$R53&lt;=1),"BE",Deník!$R53),""),"")</f>
        <v/>
      </c>
      <c r="Y53" s="13" t="str">
        <f>IF(Deník!$R53&lt;&gt;"",IF(Deník!$B53=Statistika!$F$64,IF(AND(Deník!$R53&gt;=0,Deník!$R53&lt;=1),"BE",Deník!$R53),""),"")</f>
        <v/>
      </c>
      <c r="Z53" s="13" t="str">
        <f>IF(Deník!$R53&lt;&gt;"",IF(Deník!$B53=Statistika!$F$65,IF(AND(Deník!$R53&gt;=0,Deník!$R53&lt;=1),"BE",Deník!$R53),""),"")</f>
        <v/>
      </c>
      <c r="AA53" s="13" t="str">
        <f>IF(Deník!$R53&lt;&gt;"",IF(Deník!$B53=Statistika!$F$66,IF(AND(Deník!$R53&gt;=0,Deník!$R53&lt;=1),"BE",Deník!$R53),""),"")</f>
        <v/>
      </c>
      <c r="AB53" s="13" t="str">
        <f>IF(Deník!$R53&lt;&gt;"",IF(Deník!$B53=Statistika!$F$67,IF(AND(Deník!$R53&gt;=0,Deník!$R53&lt;=1),"BE",Deník!$R53),""),"")</f>
        <v/>
      </c>
      <c r="AC53" s="13" t="str">
        <f>IF(Deník!$R53&lt;&gt;"",IF(Deník!$B53=Statistika!$F$68,IF(AND(Deník!$R53&gt;=0,Deník!$R53&lt;=1),"BE",Deník!$R53),""),"")</f>
        <v/>
      </c>
      <c r="AD53" s="13" t="str">
        <f>IF(Deník!$R53&lt;&gt;"",IF(Deník!$B53=Statistika!$F$69,IF(AND(Deník!$R53&gt;=0,Deník!$R53&lt;=1),"BE",Deník!$R53),""),"")</f>
        <v/>
      </c>
      <c r="AE53" s="601" t="str">
        <f>IF(Deník!$R53&lt;&gt;"",IF(Deník!$B53=Statistika!$F$70,IF(AND(Deník!$R53&gt;=0,Deník!$R53&lt;=1),"BE",Deník!$R53),""),"")</f>
        <v/>
      </c>
      <c r="AF53" s="90"/>
      <c r="AG53" s="63" t="str">
        <f>IF(Deník!$R53&lt;&gt;"",IF(Deník!$J53="L",IF(AND(Deník!$R53&gt;=0,Deník!$R53&lt;=1),"BE",Deník!$R53),""),"")</f>
        <v/>
      </c>
      <c r="AH53" s="13" t="str">
        <f>IF(Deník!$R53&lt;&gt;"",IF(Deník!$J53="S",IF(AND(Deník!$R53&gt;=0,Deník!$R53&lt;=1),"BE",Deník!$R53),""),"")</f>
        <v/>
      </c>
      <c r="AI53" s="95"/>
      <c r="AJ53" s="71" t="str">
        <f>IF(Deník!N54&lt;&gt;"",Deník!N54*-1,"")</f>
        <v/>
      </c>
      <c r="AK53" s="88"/>
      <c r="AL53" s="63" t="str">
        <f>IF(WEEKDAY(Deník!$C53,2)=1,IF(AND(Deník!$R53&gt;=0,Deník!$R53&lt;=1),"BE",Deník!$R53),"")</f>
        <v/>
      </c>
      <c r="AM53" s="13" t="str">
        <f>IF(WEEKDAY(Deník!$C53,2)=2,IF(AND(Deník!$R53&gt;=0,Deník!$R53&lt;=1),"BE",Deník!$R53),"")</f>
        <v/>
      </c>
      <c r="AN53" s="13" t="str">
        <f>IF(WEEKDAY(Deník!$C53,2)=3,IF(AND(Deník!$R53&gt;=0,Deník!$R53&lt;=1),"BE",Deník!$R53),"")</f>
        <v/>
      </c>
      <c r="AO53" s="13" t="str">
        <f>IF(WEEKDAY(Deník!$C53,2)=4,IF(AND(Deník!$R53&gt;=0,Deník!$R53&lt;=1),"BE",Deník!$R53),"")</f>
        <v/>
      </c>
      <c r="AP53" s="60" t="str">
        <f>IF(WEEKDAY(Deník!$C53,2)=5,IF(AND(Deník!$R53&gt;=0,Deník!$R53&lt;=1),"BE",Deník!$R53),"")</f>
        <v/>
      </c>
      <c r="AQ53" s="99"/>
      <c r="AR53" s="100">
        <f>Deník!D53</f>
        <v>0</v>
      </c>
      <c r="AS53" s="63" t="str">
        <f>IF(Deník!$D53&lt;&gt;"",IF(AND(Deník!$D53&gt;=AS$2,Deník!$D53&lt;=AS$3),IF(AND(Deník!$R53&gt;=0,Deník!$R53&lt;=1),"BE",Deník!$R53),""),"")</f>
        <v/>
      </c>
      <c r="AT53" s="63" t="str">
        <f>IF(Deník!$D53&lt;&gt;"",IF(AND(Deník!$D53&gt;=AT$2,Deník!$D53&lt;=AT$3),IF(AND(Deník!$R53&gt;=0,Deník!$R53&lt;=1),"BE",Deník!$R53),""),"")</f>
        <v/>
      </c>
      <c r="AU53" s="63" t="str">
        <f>IF(Deník!$D53&lt;&gt;"",IF(AND(Deník!$D53&gt;=AU$2,Deník!$D53&lt;=AU$3),IF(AND(Deník!$R53&gt;=0,Deník!$R53&lt;=1),"BE",Deník!$R53),""),"")</f>
        <v/>
      </c>
      <c r="AV53" s="63" t="str">
        <f>IF(Deník!$D53&lt;&gt;"",IF(AND(Deník!$D53&gt;=AV$2,Deník!$D53&lt;=AV$3),IF(AND(Deník!$R53&gt;=0,Deník!$R53&lt;=1),"BE",Deník!$R53),""),"")</f>
        <v/>
      </c>
      <c r="AW53" s="63" t="str">
        <f>IF(Deník!$D53&lt;&gt;"",IF(AND(Deník!$D53&gt;=AW$2,Deník!$D53&lt;=AW$3),IF(AND(Deník!$R53&gt;=0,Deník!$R53&lt;=1),"BE",Deník!$R53),""),"")</f>
        <v/>
      </c>
      <c r="AX53" s="63" t="str">
        <f>IF(Deník!$D53&lt;&gt;"",IF(AND(Deník!$D53&gt;=AX$2,Deník!$D53&lt;=AX$3),IF(AND(Deník!$R53&gt;=0,Deník!$R53&lt;=1),"BE",Deník!$R53),""),"")</f>
        <v/>
      </c>
      <c r="AY53" s="63" t="str">
        <f>IF(Deník!$D53&lt;&gt;"",IF(AND(Deník!$D53&gt;=AY$2,Deník!$D53&lt;=AY$3),IF(AND(Deník!$R53&gt;=0,Deník!$R53&lt;=1),"BE",Deník!$R53),""),"")</f>
        <v/>
      </c>
      <c r="AZ53" s="63" t="str">
        <f>IF(Deník!$D53&lt;&gt;"",IF(AND(Deník!$D53&gt;=AZ$2,Deník!$D53&lt;=AZ$3),IF(AND(Deník!$R53&gt;=0,Deník!$R53&lt;=1),"BE",Deník!$R53),""),"")</f>
        <v/>
      </c>
      <c r="BA53" s="63" t="str">
        <f>IF(Deník!$D53&lt;&gt;"",IF(AND(Deník!$D53&gt;=BA$2,Deník!$D53&lt;=BA$3),IF(AND(Deník!$R53&gt;=0,Deník!$R53&lt;=1),"BE",Deník!$R53),""),"")</f>
        <v/>
      </c>
      <c r="BB53" s="63" t="str">
        <f>IF(Deník!$D53&lt;&gt;"",IF(AND(Deník!$D53&gt;=BB$2,Deník!$D53&lt;=BB$3),IF(AND(Deník!$R53&gt;=0,Deník!$R53&lt;=1),"BE",Deník!$R53),""),"")</f>
        <v/>
      </c>
      <c r="BC53" s="71" t="str">
        <f>IF(Deník!$D53&lt;&gt;"",IF(AND(Deník!$D53&gt;=BC$2,Deník!$D53&lt;=BC$3),IF(AND(Deník!$R53&gt;=0,Deník!$R53&lt;=1),"BE",Deník!$R53),""),"")</f>
        <v/>
      </c>
      <c r="BD53" s="20" t="str">
        <f>IF(Deník!$J54="S",(Deník!$M54-Deník!$K54),IF(Deník!$J54="L",(Deník!$K54-Deník!$M54),""))</f>
        <v/>
      </c>
      <c r="BE53" s="20" t="str">
        <f>IF(Deník!$J54="S",(Deník!$K54-Deník!$O54),IF(Deník!$J54="L",(Deník!$O54-Deník!$K54),""))</f>
        <v/>
      </c>
      <c r="BF53" s="20" t="str">
        <f>IF(Deník!$J54="S",(Deník!$K54-Deník!$L54),IF(Deník!$J54="L",(Deník!$L54-Deník!$K54),""))</f>
        <v/>
      </c>
      <c r="BG53" s="20" t="str">
        <f>IF(Deník!$J54="S",(Deník!$K54-Deník!$S54),IF(Deník!$J54="L",(Deník!$S54-Deník!$K54),""))</f>
        <v/>
      </c>
      <c r="BH53" s="20" t="str">
        <f>IF(Deník!$J54="S",(Deník!$K54-Deník!$U54),IF(Deník!$J54="L",(Deník!$U54-Deník!$K54),""))</f>
        <v/>
      </c>
      <c r="BI53" s="20" t="str">
        <f>IF(Deník!$R53&gt;1,Deník!$R53,"")</f>
        <v/>
      </c>
      <c r="BJ53" s="20" t="str">
        <f>IF(Deník!$R53&lt;0,Deník!$R53,"")</f>
        <v/>
      </c>
      <c r="BK53" s="17"/>
      <c r="BM53" s="233" t="str">
        <f>IF(Deník!$R53&lt;&gt;"",IF(Deník!$Y53=Statistika!$F$78,IF(AND(Deník!$R53&gt;=0,Deník!$R53&lt;=1),"BE",Deník!$R53),""),"")</f>
        <v/>
      </c>
      <c r="BN53" s="233" t="str">
        <f>IF(Deník!$R53&lt;&gt;"",IF(Deník!$Y53=Statistika!$F$79,IF(AND(Deník!$R53&gt;=0,Deník!$R53&lt;=1),"BE",Deník!$R53),""),"")</f>
        <v/>
      </c>
      <c r="BO53" s="233" t="str">
        <f>IF(Deník!$R53&lt;&gt;"",IF(Deník!$Y53=Statistika!$F$80,IF(AND(Deník!$R53&gt;=0,Deník!$R53&lt;=1),"BE",Deník!$R53),""),"")</f>
        <v/>
      </c>
      <c r="BP53" s="233" t="str">
        <f>IF(Deník!$R53&lt;&gt;"",IF(Deník!$Y53=Statistika!$F$81,IF(AND(Deník!$R53&gt;=0,Deník!$R53&lt;=1),"BE",Deník!$R53),""),"")</f>
        <v/>
      </c>
      <c r="BQ53" s="233" t="str">
        <f>IF(Deník!$R53&lt;&gt;"",IF(Deník!$Y53=Statistika!$F$82,IF(AND(Deník!$R53&gt;=0,Deník!$R53&lt;=1),"BE",Deník!$R53),""),"")</f>
        <v/>
      </c>
      <c r="BR53" s="233" t="str">
        <f>IF(Deník!$R53&lt;&gt;"",IF(Deník!$Y53=Statistika!$F$83,IF(AND(Deník!$R53&gt;=0,Deník!$R53&lt;=1),"BE",Deník!$R53),""),"")</f>
        <v/>
      </c>
      <c r="BS53" s="233" t="str">
        <f>IF(Deník!$R53&lt;&gt;"",IF(Deník!$Y53=Statistika!$F$84,IF(AND(Deník!$R53&gt;=0,Deník!$R53&lt;=1),"BE",Deník!$R53),""),"")</f>
        <v/>
      </c>
      <c r="BT53" s="233" t="str">
        <f>IF(Deník!$R53&lt;&gt;"",IF(Deník!$Y53=Statistika!$F$85,IF(AND(Deník!$R53&gt;=0,Deník!$R53&lt;=1),"BE",Deník!$R53),""),"")</f>
        <v/>
      </c>
      <c r="BU53" s="233" t="str">
        <f>IF(Deník!$R53&lt;&gt;"",IF(Deník!$Y53=Statistika!$F$86,IF(AND(Deník!$R53&gt;=0,Deník!$R53&lt;=1),"BE",Deník!$R53),""),"")</f>
        <v/>
      </c>
      <c r="BV53" s="233" t="str">
        <f>IF(Deník!$R53&lt;&gt;"",IF(Deník!$Y53=Statistika!$F$87,IF(AND(Deník!$R53&gt;=0,Deník!$R53&lt;=1),"BE",Deník!$R53),""),"")</f>
        <v/>
      </c>
      <c r="BW53" s="233" t="str">
        <f>IF(Deník!$R53&lt;&gt;"",IF(Deník!$Y53=Statistika!$F$88,IF(AND(Deník!$R53&gt;=0,Deník!$R53&lt;=1),"BE",Deník!$R53),""),"")</f>
        <v/>
      </c>
      <c r="BX53" s="233" t="str">
        <f>IF(Deník!$R53&lt;&gt;"",IF(Deník!$Y53=Statistika!$F$89,IF(AND(Deník!$R53&gt;=0,Deník!$R53&lt;=1),"BE",Deník!$R53),""),"")</f>
        <v/>
      </c>
      <c r="BY53" s="233" t="str">
        <f>IF(Deník!$R53&lt;&gt;"",IF(Deník!$Y53=Statistika!$F$90,IF(AND(Deník!$R53&gt;=0,Deník!$R53&lt;=1),"BE",Deník!$R53),""),"")</f>
        <v/>
      </c>
      <c r="BZ53" s="233" t="str">
        <f>IF(Deník!$R53&lt;&gt;"",IF(Deník!$Y53=Statistika!$F$91,IF(AND(Deník!$R53&gt;=0,Deník!$R53&lt;=1),"BE",Deník!$R53),""),"")</f>
        <v/>
      </c>
      <c r="CA53" s="233"/>
      <c r="CB53" s="233" t="str">
        <f>IF(Deník!$R53&lt;&gt;"",IF(Deník!$AB53="SL",IF(AND(Deník!$R53&gt;=0,Deník!$R53&lt;=1),"BE",Deník!$R53),""),"")</f>
        <v/>
      </c>
      <c r="CC53" s="233" t="str">
        <f>IF(Deník!$R53&lt;&gt;"",IF(Deník!$AB53="BE10",IF(AND(Deník!$R53&gt;=0,Deník!$R53&lt;=1),"BE",Deník!$R53),""),"")</f>
        <v/>
      </c>
      <c r="CD53" s="233" t="str">
        <f>IF(Deník!$R53&lt;&gt;"",IF(Deník!$AB53="BE15",IF(AND(Deník!$R53&gt;=0,Deník!$R53&lt;=1),"BE",Deník!$R53),""),"")</f>
        <v/>
      </c>
      <c r="CE53" s="233" t="str">
        <f>IF(Deník!$R53&lt;&gt;"",IF(Deník!$AB53="BE20",IF(AND(Deník!$R53&gt;=0,Deník!$R53&lt;=1),"BE",Deník!$R53),""),"")</f>
        <v/>
      </c>
      <c r="CF53" s="233" t="str">
        <f>IF(Deník!$R53&lt;&gt;"",IF(Deník!$AB53="TP1",IF(AND(Deník!$R53&gt;=0,Deník!$R53&lt;=1),"BE",Deník!$R53),""),"")</f>
        <v/>
      </c>
      <c r="CG53" s="233" t="str">
        <f>IF(Deník!$R53&lt;&gt;"",IF(Deník!$AB53="TP2",IF(AND(Deník!$R53&gt;=0,Deník!$R53&lt;=1),"BE",Deník!$R53),""),"")</f>
        <v/>
      </c>
      <c r="CH53" s="233" t="str">
        <f>IF(Deník!$R53&lt;&gt;"",IF(Deník!$AB53="TP3",IF(AND(Deník!$R53&gt;=0,Deník!$R53&lt;=1),"BE",Deník!$R53),""),"")</f>
        <v/>
      </c>
      <c r="CI53" s="233" t="str">
        <f>IF(Deník!$R53&lt;&gt;"",IF(Deník!$AB53="Trailing SL",IF(AND(Deník!$R53&gt;=0,Deník!$R53&lt;=1),"BE",Deník!$R53),""),"")</f>
        <v/>
      </c>
      <c r="CJ53" s="233" t="str">
        <f>IF(Deník!$R53&lt;&gt;"",IF(Deník!$AB53="Manual",IF(AND(Deník!$R53&gt;=0,Deník!$R53&lt;=1),"BE",Deník!$R53),""),"")</f>
        <v/>
      </c>
      <c r="CK53" s="233"/>
      <c r="CL53" s="233" t="str">
        <f>IF(Deník!$R53&lt;0,IF(Deník!$AC53=Statistika!$F$117,Deník!$R53,""),"")</f>
        <v/>
      </c>
      <c r="CM53" s="233" t="str">
        <f>IF(Deník!$R53&lt;0,IF(Deník!$AC53=Statistika!$F$118,Deník!$R53,""),"")</f>
        <v/>
      </c>
      <c r="CN53" s="233" t="str">
        <f>IF(Deník!$R53&lt;0,IF(Deník!$AC53=Statistika!$F$119,Deník!$R53,""),"")</f>
        <v/>
      </c>
      <c r="CO53" s="233" t="str">
        <f>IF(Deník!$R53&lt;0,IF(Deník!$AC53=Statistika!$F$120,Deník!$R53,""),"")</f>
        <v/>
      </c>
      <c r="CP53" s="233" t="str">
        <f>IF(Deník!$R53&lt;0,IF(Deník!$AC53=Statistika!$F$121,Deník!$R53,""),"")</f>
        <v/>
      </c>
      <c r="CQ53" s="233" t="str">
        <f>IF(Deník!$R53&lt;0,IF(Deník!$AC53=Statistika!$F$122,Deník!$R53,""),"")</f>
        <v/>
      </c>
      <c r="CR53" s="233" t="str">
        <f>IF(Deník!$R53&lt;0,IF(Deník!$AC53=Statistika!$F$123,Deník!$R53,""),"")</f>
        <v/>
      </c>
      <c r="CS53" s="233" t="str">
        <f>IF(Deník!$R53&lt;0,IF(Deník!$AC53=Statistika!$F$124,Deník!$R53,""),"")</f>
        <v/>
      </c>
      <c r="CT53" s="233" t="str">
        <f>IF(Deník!$R53&lt;0,IF(Deník!$AC53=Statistika!$F$125,Deník!$R53,""),"")</f>
        <v/>
      </c>
      <c r="CU53" s="233"/>
      <c r="CV53" s="233" t="str">
        <f>IF(Deník!$R53&lt;0,IF(Deník!$AD53=$CV$2,Deník!$R53,""),"")</f>
        <v/>
      </c>
      <c r="CW53" s="233" t="str">
        <f>IF(Deník!$R53&lt;0,IF(Deník!$AD53=$CW$2,Deník!$R53,""),"")</f>
        <v/>
      </c>
      <c r="CX53" s="233" t="str">
        <f>IF(Deník!$R53&lt;0,IF(Deník!$AD53=$CX$2,Deník!$R53,""),"")</f>
        <v/>
      </c>
      <c r="CY53" s="233" t="str">
        <f>IF(Deník!$R53&lt;0,IF(Deník!$AD53=$CY$2,Deník!$R53,""),"")</f>
        <v/>
      </c>
      <c r="CZ53" s="233" t="str">
        <f>IF(Deník!$R53&lt;0,IF(Deník!$AD53=$CZ$2,Deník!$R53,""),"")</f>
        <v/>
      </c>
      <c r="DL53" s="221">
        <f t="shared" si="5"/>
        <v>93847.029999999984</v>
      </c>
      <c r="DM53" s="220">
        <f t="shared" si="3"/>
        <v>-6.1529700000000132E-2</v>
      </c>
      <c r="DO53" s="50">
        <f>Deník!W54</f>
        <v>0</v>
      </c>
      <c r="DP53" s="102" t="str">
        <f>IF(AND(Deník!W54&gt;0),1,"")</f>
        <v/>
      </c>
      <c r="DQ53" s="102">
        <f>IF(AND(Deník!W54&lt;=0),1,"")</f>
        <v>1</v>
      </c>
      <c r="DR53" s="227"/>
      <c r="DS53" s="228"/>
      <c r="DT53" s="85"/>
      <c r="DU53" s="54">
        <f>IF(MONTH(Deník!$C53)=DU$2,Deník!$W53,"")</f>
        <v>0</v>
      </c>
      <c r="DV53" s="222" t="str">
        <f>IF(MONTH(Deník!$C53)=DV$2,Deník!$W53,"")</f>
        <v/>
      </c>
      <c r="DW53" s="222" t="str">
        <f>IF(MONTH(Deník!$C53)=DW$2,Deník!$W53,"")</f>
        <v/>
      </c>
      <c r="DX53" s="222" t="str">
        <f>IF(MONTH(Deník!$C53)=DX$2,Deník!$W53,"")</f>
        <v/>
      </c>
      <c r="DY53" s="222" t="str">
        <f>IF(MONTH(Deník!$C53)=DY$2,Deník!$W53,"")</f>
        <v/>
      </c>
      <c r="DZ53" s="222" t="str">
        <f>IF(MONTH(Deník!$C53)=DZ$2,Deník!$W53,"")</f>
        <v/>
      </c>
      <c r="EA53" s="222" t="str">
        <f>IF(MONTH(Deník!$C53)=EA$2,Deník!$W53,"")</f>
        <v/>
      </c>
      <c r="EB53" s="222" t="str">
        <f>IF(MONTH(Deník!$C53)=EB$2,Deník!$W53,"")</f>
        <v/>
      </c>
      <c r="EC53" s="222" t="str">
        <f>IF(MONTH(Deník!$C53)=EC$2,Deník!$W53,"")</f>
        <v/>
      </c>
      <c r="ED53" s="222" t="str">
        <f>IF(MONTH(Deník!$C53)=ED$2,Deník!$W53,"")</f>
        <v/>
      </c>
      <c r="EE53" s="222" t="str">
        <f>IF(MONTH(Deník!$C53)=EE$2,Deník!$W53,"")</f>
        <v/>
      </c>
      <c r="EF53" s="222" t="str">
        <f>IF(MONTH(Deník!$C53)=EF$2,Deník!$W53,"")</f>
        <v/>
      </c>
      <c r="EI53" s="600" t="str">
        <f>IF(Deník!$W53&lt;&gt;"",IF(Deník!$B53=Statistika!$F$63,Deník!$W53,""),"")</f>
        <v/>
      </c>
      <c r="EJ53" s="13" t="str">
        <f>IF(Deník!$W53&lt;&gt;"",IF(Deník!$B53=Statistika!$F$64,Deník!$W53,""),"")</f>
        <v/>
      </c>
      <c r="EK53" s="13" t="str">
        <f>IF(Deník!$W53&lt;&gt;"",IF(Deník!$B53=Statistika!$F$65,Deník!$W53,""),"")</f>
        <v/>
      </c>
      <c r="EL53" s="13" t="str">
        <f>IF(Deník!$W53&lt;&gt;"",IF(Deník!$B53=Statistika!$F$66,Deník!$W53,""),"")</f>
        <v/>
      </c>
      <c r="EM53" s="13" t="str">
        <f>IF(Deník!$W53&lt;&gt;"",IF(Deník!$B53=Statistika!$F$67,Deník!$W53,""),"")</f>
        <v/>
      </c>
      <c r="EN53" s="13" t="str">
        <f>IF(Deník!$W53&lt;&gt;"",IF(Deník!$B53=Statistika!$F$68,Deník!$W53,""),"")</f>
        <v/>
      </c>
      <c r="EO53" s="13" t="str">
        <f>IF(Deník!$W53&lt;&gt;"",IF(Deník!$B53=Statistika!$F$69,Deník!$W53,""),"")</f>
        <v/>
      </c>
      <c r="EP53" s="601" t="str">
        <f>IF(Deník!$W53&lt;&gt;"",IF(Deník!$B53=Statistika!$F$70,Deník!$W53,""),"")</f>
        <v/>
      </c>
      <c r="EQ53" s="90"/>
      <c r="ER53" s="63" t="str">
        <f>IF(Deník!$W53&lt;&gt;"",IF(Deník!$J53="L",Deník!$W53,""),"")</f>
        <v/>
      </c>
      <c r="ES53" s="13" t="str">
        <f>IF(Deník!$W53&lt;&gt;"",IF(Deník!$J53="S",Deník!$W53,""),"")</f>
        <v/>
      </c>
      <c r="ET53" s="95"/>
      <c r="EU53" s="88"/>
      <c r="EV53" s="63" t="str">
        <f>IF(WEEKDAY(Deník!$C53,2)=1,Deník!$W53,"")</f>
        <v/>
      </c>
      <c r="EW53" s="13" t="str">
        <f>IF(WEEKDAY(Deník!$C53,2)=2,Deník!$W53,"")</f>
        <v/>
      </c>
      <c r="EX53" s="13" t="str">
        <f>IF(WEEKDAY(Deník!$C53,2)=3,Deník!$W53,"")</f>
        <v/>
      </c>
      <c r="EY53" s="13" t="str">
        <f>IF(WEEKDAY(Deník!$C53,2)=4,Deník!$W53,"")</f>
        <v/>
      </c>
      <c r="EZ53" s="60" t="str">
        <f>IF(WEEKDAY(Deník!$C53,2)=5,Deník!$W53,"")</f>
        <v/>
      </c>
      <c r="FA53" s="99"/>
      <c r="FB53" s="100">
        <f>Deník!D53</f>
        <v>0</v>
      </c>
      <c r="FC53" s="63">
        <f>IF($FB53&lt;&gt;"",IF(AND($FB53&gt;=FC$2,$FB53&lt;=FC$3),Deník!$W53,""))</f>
        <v>0</v>
      </c>
      <c r="FD53" s="63" t="str">
        <f>IF($FB53&lt;&gt;"",IF(AND($FB53&gt;=FD$2,$FB53&lt;=FD$3),Deník!$W53,""))</f>
        <v/>
      </c>
      <c r="FE53" s="63" t="str">
        <f>IF($FB53&lt;&gt;"",IF(AND($FB53&gt;=FE$2,$FB53&lt;=FE$3),Deník!$W53,""))</f>
        <v/>
      </c>
      <c r="FF53" s="63" t="str">
        <f>IF($FB53&lt;&gt;"",IF(AND($FB53&gt;=FF$2,$FB53&lt;=FF$3),Deník!$W53,""))</f>
        <v/>
      </c>
      <c r="FG53" s="63" t="str">
        <f>IF($FB53&lt;&gt;"",IF(AND($FB53&gt;=FG$2,$FB53&lt;=FG$3),Deník!$W53,""))</f>
        <v/>
      </c>
      <c r="FH53" s="63" t="str">
        <f>IF($FB53&lt;&gt;"",IF(AND($FB53&gt;=FH$2,$FB53&lt;=FH$3),Deník!$W53,""))</f>
        <v/>
      </c>
      <c r="FI53" s="63" t="str">
        <f>IF($FB53&lt;&gt;"",IF(AND($FB53&gt;=FI$2,$FB53&lt;=FI$3),Deník!$W53,""))</f>
        <v/>
      </c>
      <c r="FJ53" s="63" t="str">
        <f>IF($FB53&lt;&gt;"",IF(AND($FB53&gt;=FJ$2,$FB53&lt;=FJ$3),Deník!$W53,""))</f>
        <v/>
      </c>
      <c r="FK53" s="63" t="str">
        <f>IF($FB53&lt;&gt;"",IF(AND($FB53&gt;=FK$2,$FB53&lt;=FK$3),Deník!$W53,""))</f>
        <v/>
      </c>
      <c r="FL53" s="63" t="str">
        <f>IF($FB53&lt;&gt;"",IF(AND($FB53&gt;=FL$2,$FB53&lt;=FL$3),Deník!$W53,""))</f>
        <v/>
      </c>
      <c r="FM53" s="63" t="str">
        <f>IF($FB53&lt;&gt;"",IF(AND($FB53&gt;=FM$2,$FB53&lt;=FM$3),Deník!$W53,""))</f>
        <v/>
      </c>
      <c r="FN53" s="13"/>
      <c r="FO53" s="20" t="str">
        <f>IF(Deník!$W53&gt;1,Deník!$W53,"")</f>
        <v/>
      </c>
      <c r="FP53" s="20" t="str">
        <f>IF(Deník!$W53&lt;0,Deník!$W53,"")</f>
        <v/>
      </c>
      <c r="FQ53" s="17"/>
      <c r="FS53" s="233"/>
      <c r="FT53" s="233" t="str">
        <f>IF(Deník!$W53&lt;&gt;"",IF(Deník!$Y53=Statistika!$F$78,Deník!$W53,""),"")</f>
        <v/>
      </c>
      <c r="FU53" s="233" t="str">
        <f>IF(Deník!$W53&lt;&gt;"",IF(Deník!$Y53=Statistika!$F$79,Deník!$W53,""),"")</f>
        <v/>
      </c>
      <c r="FV53" s="233" t="str">
        <f>IF(Deník!$W53&lt;&gt;"",IF(Deník!$Y53=Statistika!$F$80,Deník!$W53,""),"")</f>
        <v/>
      </c>
      <c r="FW53" s="233" t="str">
        <f>IF(Deník!$W53&lt;&gt;"",IF(Deník!$Y53=Statistika!$F$81,Deník!$W53,""),"")</f>
        <v/>
      </c>
      <c r="FX53" s="233" t="str">
        <f>IF(Deník!$W53&lt;&gt;"",IF(Deník!$Y53=Statistika!$F$82,Deník!$W53,""),"")</f>
        <v/>
      </c>
      <c r="FY53" s="233" t="str">
        <f>IF(Deník!$W53&lt;&gt;"",IF(Deník!$Y53=Statistika!$F$83,Deník!$W53,""),"")</f>
        <v/>
      </c>
      <c r="FZ53" s="233" t="str">
        <f>IF(Deník!$W53&lt;&gt;"",IF(Deník!$Y53=Statistika!$F$84,Deník!$W53,""),"")</f>
        <v/>
      </c>
      <c r="GA53" s="233" t="str">
        <f>IF(Deník!$W53&lt;&gt;"",IF(Deník!$Y53=Statistika!$F$85,Deník!$W53,""),"")</f>
        <v/>
      </c>
      <c r="GB53" s="233" t="str">
        <f>IF(Deník!$W53&lt;&gt;"",IF(Deník!$Y53=Statistika!$F$86,Deník!$W53,""),"")</f>
        <v/>
      </c>
      <c r="GC53" s="233" t="str">
        <f>IF(Deník!$W53&lt;&gt;"",IF(Deník!$Y53=Statistika!$F$87,Deník!$W53,""),"")</f>
        <v/>
      </c>
      <c r="GD53" s="233" t="str">
        <f>IF(Deník!$W53&lt;&gt;"",IF(Deník!$Y53=Statistika!$F$88,Deník!$W53,""),"")</f>
        <v/>
      </c>
      <c r="GE53" s="233" t="str">
        <f>IF(Deník!$W53&lt;&gt;"",IF(Deník!$Y53=Statistika!$F$89,Deník!$W53,""),"")</f>
        <v/>
      </c>
      <c r="GF53" s="233" t="str">
        <f>IF(Deník!$W53&lt;&gt;"",IF(Deník!$Y53=Statistika!$F$90,Deník!$W53,""),"")</f>
        <v/>
      </c>
      <c r="GG53" s="233" t="str">
        <f>IF(Deník!$W53&lt;&gt;"",IF(Deník!$Y53=Statistika!$F$91,Deník!$W53,""),"")</f>
        <v/>
      </c>
      <c r="GH53" s="233"/>
      <c r="GI53" s="233" t="str">
        <f>IF(Deník!$W53&lt;&gt;"",IF(Deník!$AB53=Statistika!$L$100,Deník!$W53,""),"")</f>
        <v/>
      </c>
      <c r="GJ53" s="233" t="str">
        <f>IF(Deník!$W53&lt;&gt;"",IF(Deník!$AB53=Statistika!$L$101,Deník!$W53,""),"")</f>
        <v/>
      </c>
      <c r="GK53" s="233" t="str">
        <f>IF(Deník!$W53&lt;&gt;"",IF(Deník!$AB53=Statistika!$L$102,Deník!$W53,""),"")</f>
        <v/>
      </c>
      <c r="GL53" s="233" t="str">
        <f>IF(Deník!$W53&lt;&gt;"",IF(Deník!$AB53=Statistika!$L$103,Deník!$W53,""),"")</f>
        <v/>
      </c>
      <c r="GM53" s="233" t="str">
        <f>IF(Deník!$W53&lt;&gt;"",IF(Deník!$AB53=Statistika!$L$104,Deník!$W53,""),"")</f>
        <v/>
      </c>
      <c r="GN53" s="233" t="str">
        <f>IF(Deník!$W53&lt;&gt;"",IF(Deník!$AB53=Statistika!$L$105,Deník!$W53,""),"")</f>
        <v/>
      </c>
      <c r="GO53" s="233" t="str">
        <f>IF(Deník!$W53&lt;&gt;"",IF(Deník!$AB53=Statistika!$L$106,Deník!$W53,""),"")</f>
        <v/>
      </c>
      <c r="GP53" s="233" t="str">
        <f>IF(Deník!$W53&lt;&gt;"",IF(Deník!$AB53=Statistika!$L$107,Deník!$W53,""),"")</f>
        <v/>
      </c>
      <c r="GQ53" s="233" t="str">
        <f>IF(Deník!$W53&lt;&gt;"",IF(Deník!$AB53=Statistika!$L$108,Deník!$W53,""),"")</f>
        <v/>
      </c>
      <c r="GS53" s="233" t="str">
        <f>IF(Deník!$W53&lt;0,IF(Deník!$AC53=Statistika!$F$117,Deník!$W53,""),"")</f>
        <v/>
      </c>
      <c r="GT53" s="233" t="str">
        <f>IF(Deník!$W53&lt;0,IF(Deník!$AC53=Statistika!$F$118,Deník!$W53,""),"")</f>
        <v/>
      </c>
      <c r="GU53" s="233" t="str">
        <f>IF(Deník!$W53&lt;0,IF(Deník!$AC53=Statistika!$F$119,Deník!$W53,""),"")</f>
        <v/>
      </c>
      <c r="GV53" s="233" t="str">
        <f>IF(Deník!$W53&lt;0,IF(Deník!$AC53=Statistika!$F$120,Deník!$W53,""),"")</f>
        <v/>
      </c>
      <c r="GW53" s="233" t="str">
        <f>IF(Deník!$W53&lt;0,IF(Deník!$AC53=Statistika!$F$121,Deník!$W53,""),"")</f>
        <v/>
      </c>
      <c r="GX53" s="233" t="str">
        <f>IF(Deník!$W53&lt;0,IF(Deník!$AC53=Statistika!$F$122,Deník!$W53,""),"")</f>
        <v/>
      </c>
      <c r="GY53" s="233" t="str">
        <f>IF(Deník!$W53&lt;0,IF(Deník!$AC53=Statistika!$F$123,Deník!$W53,""),"")</f>
        <v/>
      </c>
      <c r="GZ53" s="233" t="str">
        <f>IF(Deník!$W53&lt;0,IF(Deník!$AC53=Statistika!$F$124,Deník!$W53,""),"")</f>
        <v/>
      </c>
      <c r="HA53" s="233" t="str">
        <f>IF(Deník!$W53&lt;0,IF(Deník!$AC53=Statistika!$F$125,Deník!$W53,""),"")</f>
        <v/>
      </c>
      <c r="HC53" s="233" t="str">
        <f>IF(Deník!$W53&lt;0,IF(Deník!$AD53=Statistika!$F$133,Deník!$W53,""),"")</f>
        <v/>
      </c>
      <c r="HD53" s="233" t="str">
        <f>IF(Deník!$W53&lt;0,IF(Deník!$AD53=Statistika!$F$134,Deník!$W53,""),"")</f>
        <v/>
      </c>
      <c r="HE53" s="233" t="str">
        <f>IF(Deník!$W53&lt;0,IF(Deník!$AD53=Statistika!$F$135,Deník!$W53,""),"")</f>
        <v/>
      </c>
      <c r="HF53" s="233" t="str">
        <f>IF(Deník!$W53&lt;0,IF(Deník!$AD53=Statistika!$F$136,Deník!$W53,""),"")</f>
        <v/>
      </c>
      <c r="HG53" s="233" t="str">
        <f>IF(Deník!$W53&lt;0,IF(Deník!$AD53=Statistika!$F$137,Deník!$W53,""),"")</f>
        <v/>
      </c>
      <c r="ID53" s="8">
        <f>Tabulka4[[#This Row],[Sloupec3]]</f>
        <v>0</v>
      </c>
      <c r="IE53" s="17" t="str">
        <f>IF(AND([1]Deník!$C53&gt;='[1]Měsíční shrnutí'!$D$1,[1]Deník!$C53&lt;='[1]Měsíční shrnutí'!$F$1),[1]Deník!$X53,"")</f>
        <v/>
      </c>
    </row>
    <row r="54" spans="1:239">
      <c r="A54" s="8">
        <f>Deník!C55</f>
        <v>0</v>
      </c>
      <c r="B54" s="50" t="str">
        <f>Deník!R55</f>
        <v/>
      </c>
      <c r="C54" s="102" t="str">
        <f>IF(AND(Deník!R55&gt;1,Deník!R55&lt;&gt;""),1,"")</f>
        <v/>
      </c>
      <c r="D54" s="102" t="str">
        <f>IF(AND(Deník!R55&lt;=0,Deník!R55&lt;&gt;""),1,"")</f>
        <v/>
      </c>
      <c r="E54" s="103" t="str">
        <f>IF(AND(Deník!R55&gt;=0,Deník!R55&lt;=1),1,"")</f>
        <v/>
      </c>
      <c r="F54" s="79" t="str">
        <f>IF(Deník!R55&lt;&gt;"",Deník!R55+F53,"")</f>
        <v/>
      </c>
      <c r="G54" s="85"/>
      <c r="H54" s="54" t="str">
        <f>IF(MONTH(Deník!$C54)=H$2,IF(AND(Deník!$R54&gt;=0,Deník!$R54&lt;=1),"BE",Deník!$R54),"")</f>
        <v/>
      </c>
      <c r="I54" s="11" t="str">
        <f>IF(MONTH(Deník!$C54)=I$2,IF(AND(Deník!$R54&gt;=0,Deník!$R54&lt;=1),"BE",Deník!$R54),"")</f>
        <v/>
      </c>
      <c r="J54" s="11" t="str">
        <f>IF(MONTH(Deník!$C54)=J$2,IF(AND(Deník!$R54&gt;=0,Deník!$R54&lt;=1),"BE",Deník!$R54),"")</f>
        <v/>
      </c>
      <c r="K54" s="11" t="str">
        <f>IF(MONTH(Deník!$C54)=K$2,IF(AND(Deník!$R54&gt;=0,Deník!$R54&lt;=1),"BE",Deník!$R54),"")</f>
        <v/>
      </c>
      <c r="L54" s="11" t="str">
        <f>IF(MONTH(Deník!$C54)=L$2,IF(AND(Deník!$R54&gt;=0,Deník!$R54&lt;=1),"BE",Deník!$R54),"")</f>
        <v/>
      </c>
      <c r="M54" s="11" t="str">
        <f>IF(MONTH(Deník!$C54)=M$2,IF(AND(Deník!$R54&gt;=0,Deník!$R54&lt;=1),"BE",Deník!$R54),"")</f>
        <v/>
      </c>
      <c r="N54" s="11" t="str">
        <f>IF(MONTH(Deník!$C54)=N$2,IF(AND(Deník!$R54&gt;=0,Deník!$R54&lt;=1),"BE",Deník!$R54),"")</f>
        <v/>
      </c>
      <c r="O54" s="11" t="str">
        <f>IF(MONTH(Deník!$C54)=O$2,IF(AND(Deník!$R54&gt;=0,Deník!$R54&lt;=1),"BE",Deník!$R54),"")</f>
        <v/>
      </c>
      <c r="P54" s="11" t="str">
        <f>IF(MONTH(Deník!$C54)=P$2,IF(AND(Deník!$R54&gt;=0,Deník!$R54&lt;=1),"BE",Deník!$R54),"")</f>
        <v/>
      </c>
      <c r="Q54" s="11" t="str">
        <f>IF(MONTH(Deník!$C54)=Q$2,IF(AND(Deník!$R54&gt;=0,Deník!$R54&lt;=1),"BE",Deník!$R54),"")</f>
        <v/>
      </c>
      <c r="R54" s="11" t="str">
        <f>IF(MONTH(Deník!$C54)=R$2,IF(AND(Deník!$R54&gt;=0,Deník!$R54&lt;=1),"BE",Deník!$R54),"")</f>
        <v/>
      </c>
      <c r="S54" s="57" t="str">
        <f>IF(MONTH(Deník!$C54)=S$2,IF(AND(Deník!$R54&gt;=0,Deník!$R54&lt;=1),"BE",Deník!$R54),"")</f>
        <v/>
      </c>
      <c r="U54" s="12"/>
      <c r="V54" s="12"/>
      <c r="X54" s="600" t="str">
        <f>IF(Deník!$R54&lt;&gt;"",IF(Deník!$B54=Statistika!$F$63,IF(AND(Deník!$R54&gt;=0,Deník!$R54&lt;=1),"BE",Deník!$R54),""),"")</f>
        <v/>
      </c>
      <c r="Y54" s="13" t="str">
        <f>IF(Deník!$R54&lt;&gt;"",IF(Deník!$B54=Statistika!$F$64,IF(AND(Deník!$R54&gt;=0,Deník!$R54&lt;=1),"BE",Deník!$R54),""),"")</f>
        <v/>
      </c>
      <c r="Z54" s="13" t="str">
        <f>IF(Deník!$R54&lt;&gt;"",IF(Deník!$B54=Statistika!$F$65,IF(AND(Deník!$R54&gt;=0,Deník!$R54&lt;=1),"BE",Deník!$R54),""),"")</f>
        <v/>
      </c>
      <c r="AA54" s="13" t="str">
        <f>IF(Deník!$R54&lt;&gt;"",IF(Deník!$B54=Statistika!$F$66,IF(AND(Deník!$R54&gt;=0,Deník!$R54&lt;=1),"BE",Deník!$R54),""),"")</f>
        <v/>
      </c>
      <c r="AB54" s="13" t="str">
        <f>IF(Deník!$R54&lt;&gt;"",IF(Deník!$B54=Statistika!$F$67,IF(AND(Deník!$R54&gt;=0,Deník!$R54&lt;=1),"BE",Deník!$R54),""),"")</f>
        <v/>
      </c>
      <c r="AC54" s="13" t="str">
        <f>IF(Deník!$R54&lt;&gt;"",IF(Deník!$B54=Statistika!$F$68,IF(AND(Deník!$R54&gt;=0,Deník!$R54&lt;=1),"BE",Deník!$R54),""),"")</f>
        <v/>
      </c>
      <c r="AD54" s="13" t="str">
        <f>IF(Deník!$R54&lt;&gt;"",IF(Deník!$B54=Statistika!$F$69,IF(AND(Deník!$R54&gt;=0,Deník!$R54&lt;=1),"BE",Deník!$R54),""),"")</f>
        <v/>
      </c>
      <c r="AE54" s="601" t="str">
        <f>IF(Deník!$R54&lt;&gt;"",IF(Deník!$B54=Statistika!$F$70,IF(AND(Deník!$R54&gt;=0,Deník!$R54&lt;=1),"BE",Deník!$R54),""),"")</f>
        <v/>
      </c>
      <c r="AF54" s="90"/>
      <c r="AG54" s="63" t="str">
        <f>IF(Deník!$R54&lt;&gt;"",IF(Deník!$J54="L",IF(AND(Deník!$R54&gt;=0,Deník!$R54&lt;=1),"BE",Deník!$R54),""),"")</f>
        <v/>
      </c>
      <c r="AH54" s="13" t="str">
        <f>IF(Deník!$R54&lt;&gt;"",IF(Deník!$J54="S",IF(AND(Deník!$R54&gt;=0,Deník!$R54&lt;=1),"BE",Deník!$R54),""),"")</f>
        <v/>
      </c>
      <c r="AI54" s="95"/>
      <c r="AJ54" s="71" t="str">
        <f>IF(Deník!N55&lt;&gt;"",Deník!N55*-1,"")</f>
        <v/>
      </c>
      <c r="AK54" s="88"/>
      <c r="AL54" s="63" t="str">
        <f>IF(WEEKDAY(Deník!$C54,2)=1,IF(AND(Deník!$R54&gt;=0,Deník!$R54&lt;=1),"BE",Deník!$R54),"")</f>
        <v/>
      </c>
      <c r="AM54" s="13" t="str">
        <f>IF(WEEKDAY(Deník!$C54,2)=2,IF(AND(Deník!$R54&gt;=0,Deník!$R54&lt;=1),"BE",Deník!$R54),"")</f>
        <v/>
      </c>
      <c r="AN54" s="13" t="str">
        <f>IF(WEEKDAY(Deník!$C54,2)=3,IF(AND(Deník!$R54&gt;=0,Deník!$R54&lt;=1),"BE",Deník!$R54),"")</f>
        <v/>
      </c>
      <c r="AO54" s="13" t="str">
        <f>IF(WEEKDAY(Deník!$C54,2)=4,IF(AND(Deník!$R54&gt;=0,Deník!$R54&lt;=1),"BE",Deník!$R54),"")</f>
        <v/>
      </c>
      <c r="AP54" s="60" t="str">
        <f>IF(WEEKDAY(Deník!$C54,2)=5,IF(AND(Deník!$R54&gt;=0,Deník!$R54&lt;=1),"BE",Deník!$R54),"")</f>
        <v/>
      </c>
      <c r="AQ54" s="99"/>
      <c r="AR54" s="100">
        <f>Deník!D54</f>
        <v>0</v>
      </c>
      <c r="AS54" s="63" t="str">
        <f>IF(Deník!$D54&lt;&gt;"",IF(AND(Deník!$D54&gt;=AS$2,Deník!$D54&lt;=AS$3),IF(AND(Deník!$R54&gt;=0,Deník!$R54&lt;=1),"BE",Deník!$R54),""),"")</f>
        <v/>
      </c>
      <c r="AT54" s="63" t="str">
        <f>IF(Deník!$D54&lt;&gt;"",IF(AND(Deník!$D54&gt;=AT$2,Deník!$D54&lt;=AT$3),IF(AND(Deník!$R54&gt;=0,Deník!$R54&lt;=1),"BE",Deník!$R54),""),"")</f>
        <v/>
      </c>
      <c r="AU54" s="63" t="str">
        <f>IF(Deník!$D54&lt;&gt;"",IF(AND(Deník!$D54&gt;=AU$2,Deník!$D54&lt;=AU$3),IF(AND(Deník!$R54&gt;=0,Deník!$R54&lt;=1),"BE",Deník!$R54),""),"")</f>
        <v/>
      </c>
      <c r="AV54" s="63" t="str">
        <f>IF(Deník!$D54&lt;&gt;"",IF(AND(Deník!$D54&gt;=AV$2,Deník!$D54&lt;=AV$3),IF(AND(Deník!$R54&gt;=0,Deník!$R54&lt;=1),"BE",Deník!$R54),""),"")</f>
        <v/>
      </c>
      <c r="AW54" s="63" t="str">
        <f>IF(Deník!$D54&lt;&gt;"",IF(AND(Deník!$D54&gt;=AW$2,Deník!$D54&lt;=AW$3),IF(AND(Deník!$R54&gt;=0,Deník!$R54&lt;=1),"BE",Deník!$R54),""),"")</f>
        <v/>
      </c>
      <c r="AX54" s="63" t="str">
        <f>IF(Deník!$D54&lt;&gt;"",IF(AND(Deník!$D54&gt;=AX$2,Deník!$D54&lt;=AX$3),IF(AND(Deník!$R54&gt;=0,Deník!$R54&lt;=1),"BE",Deník!$R54),""),"")</f>
        <v/>
      </c>
      <c r="AY54" s="63" t="str">
        <f>IF(Deník!$D54&lt;&gt;"",IF(AND(Deník!$D54&gt;=AY$2,Deník!$D54&lt;=AY$3),IF(AND(Deník!$R54&gt;=0,Deník!$R54&lt;=1),"BE",Deník!$R54),""),"")</f>
        <v/>
      </c>
      <c r="AZ54" s="63" t="str">
        <f>IF(Deník!$D54&lt;&gt;"",IF(AND(Deník!$D54&gt;=AZ$2,Deník!$D54&lt;=AZ$3),IF(AND(Deník!$R54&gt;=0,Deník!$R54&lt;=1),"BE",Deník!$R54),""),"")</f>
        <v/>
      </c>
      <c r="BA54" s="63" t="str">
        <f>IF(Deník!$D54&lt;&gt;"",IF(AND(Deník!$D54&gt;=BA$2,Deník!$D54&lt;=BA$3),IF(AND(Deník!$R54&gt;=0,Deník!$R54&lt;=1),"BE",Deník!$R54),""),"")</f>
        <v/>
      </c>
      <c r="BB54" s="63" t="str">
        <f>IF(Deník!$D54&lt;&gt;"",IF(AND(Deník!$D54&gt;=BB$2,Deník!$D54&lt;=BB$3),IF(AND(Deník!$R54&gt;=0,Deník!$R54&lt;=1),"BE",Deník!$R54),""),"")</f>
        <v/>
      </c>
      <c r="BC54" s="71" t="str">
        <f>IF(Deník!$D54&lt;&gt;"",IF(AND(Deník!$D54&gt;=BC$2,Deník!$D54&lt;=BC$3),IF(AND(Deník!$R54&gt;=0,Deník!$R54&lt;=1),"BE",Deník!$R54),""),"")</f>
        <v/>
      </c>
      <c r="BD54" s="20" t="str">
        <f>IF(Deník!$J55="S",(Deník!$M55-Deník!$K55),IF(Deník!$J55="L",(Deník!$K55-Deník!$M55),""))</f>
        <v/>
      </c>
      <c r="BE54" s="20" t="str">
        <f>IF(Deník!$J55="S",(Deník!$K55-Deník!$O55),IF(Deník!$J55="L",(Deník!$O55-Deník!$K55),""))</f>
        <v/>
      </c>
      <c r="BF54" s="20" t="str">
        <f>IF(Deník!$J55="S",(Deník!$K55-Deník!$L55),IF(Deník!$J55="L",(Deník!$L55-Deník!$K55),""))</f>
        <v/>
      </c>
      <c r="BG54" s="20" t="str">
        <f>IF(Deník!$J55="S",(Deník!$K55-Deník!$S55),IF(Deník!$J55="L",(Deník!$S55-Deník!$K55),""))</f>
        <v/>
      </c>
      <c r="BH54" s="20" t="str">
        <f>IF(Deník!$J55="S",(Deník!$K55-Deník!$U55),IF(Deník!$J55="L",(Deník!$U55-Deník!$K55),""))</f>
        <v/>
      </c>
      <c r="BI54" s="20" t="str">
        <f>IF(Deník!$R54&gt;1,Deník!$R54,"")</f>
        <v/>
      </c>
      <c r="BJ54" s="20" t="str">
        <f>IF(Deník!$R54&lt;0,Deník!$R54,"")</f>
        <v/>
      </c>
      <c r="BK54" s="17"/>
      <c r="BM54" s="233" t="str">
        <f>IF(Deník!$R54&lt;&gt;"",IF(Deník!$Y54=Statistika!$F$78,IF(AND(Deník!$R54&gt;=0,Deník!$R54&lt;=1),"BE",Deník!$R54),""),"")</f>
        <v/>
      </c>
      <c r="BN54" s="233" t="str">
        <f>IF(Deník!$R54&lt;&gt;"",IF(Deník!$Y54=Statistika!$F$79,IF(AND(Deník!$R54&gt;=0,Deník!$R54&lt;=1),"BE",Deník!$R54),""),"")</f>
        <v/>
      </c>
      <c r="BO54" s="233" t="str">
        <f>IF(Deník!$R54&lt;&gt;"",IF(Deník!$Y54=Statistika!$F$80,IF(AND(Deník!$R54&gt;=0,Deník!$R54&lt;=1),"BE",Deník!$R54),""),"")</f>
        <v/>
      </c>
      <c r="BP54" s="233" t="str">
        <f>IF(Deník!$R54&lt;&gt;"",IF(Deník!$Y54=Statistika!$F$81,IF(AND(Deník!$R54&gt;=0,Deník!$R54&lt;=1),"BE",Deník!$R54),""),"")</f>
        <v/>
      </c>
      <c r="BQ54" s="233" t="str">
        <f>IF(Deník!$R54&lt;&gt;"",IF(Deník!$Y54=Statistika!$F$82,IF(AND(Deník!$R54&gt;=0,Deník!$R54&lt;=1),"BE",Deník!$R54),""),"")</f>
        <v/>
      </c>
      <c r="BR54" s="233" t="str">
        <f>IF(Deník!$R54&lt;&gt;"",IF(Deník!$Y54=Statistika!$F$83,IF(AND(Deník!$R54&gt;=0,Deník!$R54&lt;=1),"BE",Deník!$R54),""),"")</f>
        <v/>
      </c>
      <c r="BS54" s="233" t="str">
        <f>IF(Deník!$R54&lt;&gt;"",IF(Deník!$Y54=Statistika!$F$84,IF(AND(Deník!$R54&gt;=0,Deník!$R54&lt;=1),"BE",Deník!$R54),""),"")</f>
        <v/>
      </c>
      <c r="BT54" s="233" t="str">
        <f>IF(Deník!$R54&lt;&gt;"",IF(Deník!$Y54=Statistika!$F$85,IF(AND(Deník!$R54&gt;=0,Deník!$R54&lt;=1),"BE",Deník!$R54),""),"")</f>
        <v/>
      </c>
      <c r="BU54" s="233" t="str">
        <f>IF(Deník!$R54&lt;&gt;"",IF(Deník!$Y54=Statistika!$F$86,IF(AND(Deník!$R54&gt;=0,Deník!$R54&lt;=1),"BE",Deník!$R54),""),"")</f>
        <v/>
      </c>
      <c r="BV54" s="233" t="str">
        <f>IF(Deník!$R54&lt;&gt;"",IF(Deník!$Y54=Statistika!$F$87,IF(AND(Deník!$R54&gt;=0,Deník!$R54&lt;=1),"BE",Deník!$R54),""),"")</f>
        <v/>
      </c>
      <c r="BW54" s="233" t="str">
        <f>IF(Deník!$R54&lt;&gt;"",IF(Deník!$Y54=Statistika!$F$88,IF(AND(Deník!$R54&gt;=0,Deník!$R54&lt;=1),"BE",Deník!$R54),""),"")</f>
        <v/>
      </c>
      <c r="BX54" s="233" t="str">
        <f>IF(Deník!$R54&lt;&gt;"",IF(Deník!$Y54=Statistika!$F$89,IF(AND(Deník!$R54&gt;=0,Deník!$R54&lt;=1),"BE",Deník!$R54),""),"")</f>
        <v/>
      </c>
      <c r="BY54" s="233" t="str">
        <f>IF(Deník!$R54&lt;&gt;"",IF(Deník!$Y54=Statistika!$F$90,IF(AND(Deník!$R54&gt;=0,Deník!$R54&lt;=1),"BE",Deník!$R54),""),"")</f>
        <v/>
      </c>
      <c r="BZ54" s="233" t="str">
        <f>IF(Deník!$R54&lt;&gt;"",IF(Deník!$Y54=Statistika!$F$91,IF(AND(Deník!$R54&gt;=0,Deník!$R54&lt;=1),"BE",Deník!$R54),""),"")</f>
        <v/>
      </c>
      <c r="CA54" s="233"/>
      <c r="CB54" s="233" t="str">
        <f>IF(Deník!$R54&lt;&gt;"",IF(Deník!$AB54="SL",IF(AND(Deník!$R54&gt;=0,Deník!$R54&lt;=1),"BE",Deník!$R54),""),"")</f>
        <v/>
      </c>
      <c r="CC54" s="233" t="str">
        <f>IF(Deník!$R54&lt;&gt;"",IF(Deník!$AB54="BE10",IF(AND(Deník!$R54&gt;=0,Deník!$R54&lt;=1),"BE",Deník!$R54),""),"")</f>
        <v/>
      </c>
      <c r="CD54" s="233" t="str">
        <f>IF(Deník!$R54&lt;&gt;"",IF(Deník!$AB54="BE15",IF(AND(Deník!$R54&gt;=0,Deník!$R54&lt;=1),"BE",Deník!$R54),""),"")</f>
        <v/>
      </c>
      <c r="CE54" s="233" t="str">
        <f>IF(Deník!$R54&lt;&gt;"",IF(Deník!$AB54="BE20",IF(AND(Deník!$R54&gt;=0,Deník!$R54&lt;=1),"BE",Deník!$R54),""),"")</f>
        <v/>
      </c>
      <c r="CF54" s="233" t="str">
        <f>IF(Deník!$R54&lt;&gt;"",IF(Deník!$AB54="TP1",IF(AND(Deník!$R54&gt;=0,Deník!$R54&lt;=1),"BE",Deník!$R54),""),"")</f>
        <v/>
      </c>
      <c r="CG54" s="233" t="str">
        <f>IF(Deník!$R54&lt;&gt;"",IF(Deník!$AB54="TP2",IF(AND(Deník!$R54&gt;=0,Deník!$R54&lt;=1),"BE",Deník!$R54),""),"")</f>
        <v/>
      </c>
      <c r="CH54" s="233" t="str">
        <f>IF(Deník!$R54&lt;&gt;"",IF(Deník!$AB54="TP3",IF(AND(Deník!$R54&gt;=0,Deník!$R54&lt;=1),"BE",Deník!$R54),""),"")</f>
        <v/>
      </c>
      <c r="CI54" s="233" t="str">
        <f>IF(Deník!$R54&lt;&gt;"",IF(Deník!$AB54="Trailing SL",IF(AND(Deník!$R54&gt;=0,Deník!$R54&lt;=1),"BE",Deník!$R54),""),"")</f>
        <v/>
      </c>
      <c r="CJ54" s="233" t="str">
        <f>IF(Deník!$R54&lt;&gt;"",IF(Deník!$AB54="Manual",IF(AND(Deník!$R54&gt;=0,Deník!$R54&lt;=1),"BE",Deník!$R54),""),"")</f>
        <v/>
      </c>
      <c r="CK54" s="233"/>
      <c r="CL54" s="233" t="str">
        <f>IF(Deník!$R54&lt;0,IF(Deník!$AC54=Statistika!$F$117,Deník!$R54,""),"")</f>
        <v/>
      </c>
      <c r="CM54" s="233" t="str">
        <f>IF(Deník!$R54&lt;0,IF(Deník!$AC54=Statistika!$F$118,Deník!$R54,""),"")</f>
        <v/>
      </c>
      <c r="CN54" s="233" t="str">
        <f>IF(Deník!$R54&lt;0,IF(Deník!$AC54=Statistika!$F$119,Deník!$R54,""),"")</f>
        <v/>
      </c>
      <c r="CO54" s="233" t="str">
        <f>IF(Deník!$R54&lt;0,IF(Deník!$AC54=Statistika!$F$120,Deník!$R54,""),"")</f>
        <v/>
      </c>
      <c r="CP54" s="233" t="str">
        <f>IF(Deník!$R54&lt;0,IF(Deník!$AC54=Statistika!$F$121,Deník!$R54,""),"")</f>
        <v/>
      </c>
      <c r="CQ54" s="233" t="str">
        <f>IF(Deník!$R54&lt;0,IF(Deník!$AC54=Statistika!$F$122,Deník!$R54,""),"")</f>
        <v/>
      </c>
      <c r="CR54" s="233" t="str">
        <f>IF(Deník!$R54&lt;0,IF(Deník!$AC54=Statistika!$F$123,Deník!$R54,""),"")</f>
        <v/>
      </c>
      <c r="CS54" s="233" t="str">
        <f>IF(Deník!$R54&lt;0,IF(Deník!$AC54=Statistika!$F$124,Deník!$R54,""),"")</f>
        <v/>
      </c>
      <c r="CT54" s="233" t="str">
        <f>IF(Deník!$R54&lt;0,IF(Deník!$AC54=Statistika!$F$125,Deník!$R54,""),"")</f>
        <v/>
      </c>
      <c r="CU54" s="233"/>
      <c r="CV54" s="233" t="str">
        <f>IF(Deník!$R54&lt;0,IF(Deník!$AD54=$CV$2,Deník!$R54,""),"")</f>
        <v/>
      </c>
      <c r="CW54" s="233" t="str">
        <f>IF(Deník!$R54&lt;0,IF(Deník!$AD54=$CW$2,Deník!$R54,""),"")</f>
        <v/>
      </c>
      <c r="CX54" s="233" t="str">
        <f>IF(Deník!$R54&lt;0,IF(Deník!$AD54=$CX$2,Deník!$R54,""),"")</f>
        <v/>
      </c>
      <c r="CY54" s="233" t="str">
        <f>IF(Deník!$R54&lt;0,IF(Deník!$AD54=$CY$2,Deník!$R54,""),"")</f>
        <v/>
      </c>
      <c r="CZ54" s="233" t="str">
        <f>IF(Deník!$R54&lt;0,IF(Deník!$AD54=$CZ$2,Deník!$R54,""),"")</f>
        <v/>
      </c>
      <c r="DL54" s="221">
        <f t="shared" si="5"/>
        <v>93847.029999999984</v>
      </c>
      <c r="DM54" s="220">
        <f t="shared" si="3"/>
        <v>-6.1529700000000132E-2</v>
      </c>
      <c r="DO54" s="50">
        <f>Deník!W55</f>
        <v>0</v>
      </c>
      <c r="DP54" s="102" t="str">
        <f>IF(AND(Deník!W55&gt;0),1,"")</f>
        <v/>
      </c>
      <c r="DQ54" s="102">
        <f>IF(AND(Deník!W55&lt;=0),1,"")</f>
        <v>1</v>
      </c>
      <c r="DR54" s="227"/>
      <c r="DS54" s="228"/>
      <c r="DT54" s="85"/>
      <c r="DU54" s="54">
        <f>IF(MONTH(Deník!$C54)=DU$2,Deník!$W54,"")</f>
        <v>0</v>
      </c>
      <c r="DV54" s="222" t="str">
        <f>IF(MONTH(Deník!$C54)=DV$2,Deník!$W54,"")</f>
        <v/>
      </c>
      <c r="DW54" s="222" t="str">
        <f>IF(MONTH(Deník!$C54)=DW$2,Deník!$W54,"")</f>
        <v/>
      </c>
      <c r="DX54" s="222" t="str">
        <f>IF(MONTH(Deník!$C54)=DX$2,Deník!$W54,"")</f>
        <v/>
      </c>
      <c r="DY54" s="222" t="str">
        <f>IF(MONTH(Deník!$C54)=DY$2,Deník!$W54,"")</f>
        <v/>
      </c>
      <c r="DZ54" s="222" t="str">
        <f>IF(MONTH(Deník!$C54)=DZ$2,Deník!$W54,"")</f>
        <v/>
      </c>
      <c r="EA54" s="222" t="str">
        <f>IF(MONTH(Deník!$C54)=EA$2,Deník!$W54,"")</f>
        <v/>
      </c>
      <c r="EB54" s="222" t="str">
        <f>IF(MONTH(Deník!$C54)=EB$2,Deník!$W54,"")</f>
        <v/>
      </c>
      <c r="EC54" s="222" t="str">
        <f>IF(MONTH(Deník!$C54)=EC$2,Deník!$W54,"")</f>
        <v/>
      </c>
      <c r="ED54" s="222" t="str">
        <f>IF(MONTH(Deník!$C54)=ED$2,Deník!$W54,"")</f>
        <v/>
      </c>
      <c r="EE54" s="222" t="str">
        <f>IF(MONTH(Deník!$C54)=EE$2,Deník!$W54,"")</f>
        <v/>
      </c>
      <c r="EF54" s="222" t="str">
        <f>IF(MONTH(Deník!$C54)=EF$2,Deník!$W54,"")</f>
        <v/>
      </c>
      <c r="EI54" s="600" t="str">
        <f>IF(Deník!$W54&lt;&gt;"",IF(Deník!$B54=Statistika!$F$63,Deník!$W54,""),"")</f>
        <v/>
      </c>
      <c r="EJ54" s="13" t="str">
        <f>IF(Deník!$W54&lt;&gt;"",IF(Deník!$B54=Statistika!$F$64,Deník!$W54,""),"")</f>
        <v/>
      </c>
      <c r="EK54" s="13" t="str">
        <f>IF(Deník!$W54&lt;&gt;"",IF(Deník!$B54=Statistika!$F$65,Deník!$W54,""),"")</f>
        <v/>
      </c>
      <c r="EL54" s="13" t="str">
        <f>IF(Deník!$W54&lt;&gt;"",IF(Deník!$B54=Statistika!$F$66,Deník!$W54,""),"")</f>
        <v/>
      </c>
      <c r="EM54" s="13" t="str">
        <f>IF(Deník!$W54&lt;&gt;"",IF(Deník!$B54=Statistika!$F$67,Deník!$W54,""),"")</f>
        <v/>
      </c>
      <c r="EN54" s="13" t="str">
        <f>IF(Deník!$W54&lt;&gt;"",IF(Deník!$B54=Statistika!$F$68,Deník!$W54,""),"")</f>
        <v/>
      </c>
      <c r="EO54" s="13" t="str">
        <f>IF(Deník!$W54&lt;&gt;"",IF(Deník!$B54=Statistika!$F$69,Deník!$W54,""),"")</f>
        <v/>
      </c>
      <c r="EP54" s="601" t="str">
        <f>IF(Deník!$W54&lt;&gt;"",IF(Deník!$B54=Statistika!$F$70,Deník!$W54,""),"")</f>
        <v/>
      </c>
      <c r="EQ54" s="90"/>
      <c r="ER54" s="63" t="str">
        <f>IF(Deník!$W54&lt;&gt;"",IF(Deník!$J54="L",Deník!$W54,""),"")</f>
        <v/>
      </c>
      <c r="ES54" s="13" t="str">
        <f>IF(Deník!$W54&lt;&gt;"",IF(Deník!$J54="S",Deník!$W54,""),"")</f>
        <v/>
      </c>
      <c r="ET54" s="95"/>
      <c r="EU54" s="88"/>
      <c r="EV54" s="63" t="str">
        <f>IF(WEEKDAY(Deník!$C54,2)=1,Deník!$W54,"")</f>
        <v/>
      </c>
      <c r="EW54" s="13" t="str">
        <f>IF(WEEKDAY(Deník!$C54,2)=2,Deník!$W54,"")</f>
        <v/>
      </c>
      <c r="EX54" s="13" t="str">
        <f>IF(WEEKDAY(Deník!$C54,2)=3,Deník!$W54,"")</f>
        <v/>
      </c>
      <c r="EY54" s="13" t="str">
        <f>IF(WEEKDAY(Deník!$C54,2)=4,Deník!$W54,"")</f>
        <v/>
      </c>
      <c r="EZ54" s="60" t="str">
        <f>IF(WEEKDAY(Deník!$C54,2)=5,Deník!$W54,"")</f>
        <v/>
      </c>
      <c r="FA54" s="99"/>
      <c r="FB54" s="100">
        <f>Deník!D54</f>
        <v>0</v>
      </c>
      <c r="FC54" s="63">
        <f>IF($FB54&lt;&gt;"",IF(AND($FB54&gt;=FC$2,$FB54&lt;=FC$3),Deník!$W54,""))</f>
        <v>0</v>
      </c>
      <c r="FD54" s="63" t="str">
        <f>IF($FB54&lt;&gt;"",IF(AND($FB54&gt;=FD$2,$FB54&lt;=FD$3),Deník!$W54,""))</f>
        <v/>
      </c>
      <c r="FE54" s="63" t="str">
        <f>IF($FB54&lt;&gt;"",IF(AND($FB54&gt;=FE$2,$FB54&lt;=FE$3),Deník!$W54,""))</f>
        <v/>
      </c>
      <c r="FF54" s="63" t="str">
        <f>IF($FB54&lt;&gt;"",IF(AND($FB54&gt;=FF$2,$FB54&lt;=FF$3),Deník!$W54,""))</f>
        <v/>
      </c>
      <c r="FG54" s="63" t="str">
        <f>IF($FB54&lt;&gt;"",IF(AND($FB54&gt;=FG$2,$FB54&lt;=FG$3),Deník!$W54,""))</f>
        <v/>
      </c>
      <c r="FH54" s="63" t="str">
        <f>IF($FB54&lt;&gt;"",IF(AND($FB54&gt;=FH$2,$FB54&lt;=FH$3),Deník!$W54,""))</f>
        <v/>
      </c>
      <c r="FI54" s="63" t="str">
        <f>IF($FB54&lt;&gt;"",IF(AND($FB54&gt;=FI$2,$FB54&lt;=FI$3),Deník!$W54,""))</f>
        <v/>
      </c>
      <c r="FJ54" s="63" t="str">
        <f>IF($FB54&lt;&gt;"",IF(AND($FB54&gt;=FJ$2,$FB54&lt;=FJ$3),Deník!$W54,""))</f>
        <v/>
      </c>
      <c r="FK54" s="63" t="str">
        <f>IF($FB54&lt;&gt;"",IF(AND($FB54&gt;=FK$2,$FB54&lt;=FK$3),Deník!$W54,""))</f>
        <v/>
      </c>
      <c r="FL54" s="63" t="str">
        <f>IF($FB54&lt;&gt;"",IF(AND($FB54&gt;=FL$2,$FB54&lt;=FL$3),Deník!$W54,""))</f>
        <v/>
      </c>
      <c r="FM54" s="63" t="str">
        <f>IF($FB54&lt;&gt;"",IF(AND($FB54&gt;=FM$2,$FB54&lt;=FM$3),Deník!$W54,""))</f>
        <v/>
      </c>
      <c r="FN54" s="13"/>
      <c r="FO54" s="20" t="str">
        <f>IF(Deník!$W54&gt;1,Deník!$W54,"")</f>
        <v/>
      </c>
      <c r="FP54" s="20" t="str">
        <f>IF(Deník!$W54&lt;0,Deník!$W54,"")</f>
        <v/>
      </c>
      <c r="FQ54" s="17"/>
      <c r="FS54" s="233"/>
      <c r="FT54" s="233" t="str">
        <f>IF(Deník!$W54&lt;&gt;"",IF(Deník!$Y54=Statistika!$F$78,Deník!$W54,""),"")</f>
        <v/>
      </c>
      <c r="FU54" s="233" t="str">
        <f>IF(Deník!$W54&lt;&gt;"",IF(Deník!$Y54=Statistika!$F$79,Deník!$W54,""),"")</f>
        <v/>
      </c>
      <c r="FV54" s="233" t="str">
        <f>IF(Deník!$W54&lt;&gt;"",IF(Deník!$Y54=Statistika!$F$80,Deník!$W54,""),"")</f>
        <v/>
      </c>
      <c r="FW54" s="233" t="str">
        <f>IF(Deník!$W54&lt;&gt;"",IF(Deník!$Y54=Statistika!$F$81,Deník!$W54,""),"")</f>
        <v/>
      </c>
      <c r="FX54" s="233" t="str">
        <f>IF(Deník!$W54&lt;&gt;"",IF(Deník!$Y54=Statistika!$F$82,Deník!$W54,""),"")</f>
        <v/>
      </c>
      <c r="FY54" s="233" t="str">
        <f>IF(Deník!$W54&lt;&gt;"",IF(Deník!$Y54=Statistika!$F$83,Deník!$W54,""),"")</f>
        <v/>
      </c>
      <c r="FZ54" s="233" t="str">
        <f>IF(Deník!$W54&lt;&gt;"",IF(Deník!$Y54=Statistika!$F$84,Deník!$W54,""),"")</f>
        <v/>
      </c>
      <c r="GA54" s="233" t="str">
        <f>IF(Deník!$W54&lt;&gt;"",IF(Deník!$Y54=Statistika!$F$85,Deník!$W54,""),"")</f>
        <v/>
      </c>
      <c r="GB54" s="233" t="str">
        <f>IF(Deník!$W54&lt;&gt;"",IF(Deník!$Y54=Statistika!$F$86,Deník!$W54,""),"")</f>
        <v/>
      </c>
      <c r="GC54" s="233" t="str">
        <f>IF(Deník!$W54&lt;&gt;"",IF(Deník!$Y54=Statistika!$F$87,Deník!$W54,""),"")</f>
        <v/>
      </c>
      <c r="GD54" s="233" t="str">
        <f>IF(Deník!$W54&lt;&gt;"",IF(Deník!$Y54=Statistika!$F$88,Deník!$W54,""),"")</f>
        <v/>
      </c>
      <c r="GE54" s="233" t="str">
        <f>IF(Deník!$W54&lt;&gt;"",IF(Deník!$Y54=Statistika!$F$89,Deník!$W54,""),"")</f>
        <v/>
      </c>
      <c r="GF54" s="233" t="str">
        <f>IF(Deník!$W54&lt;&gt;"",IF(Deník!$Y54=Statistika!$F$90,Deník!$W54,""),"")</f>
        <v/>
      </c>
      <c r="GG54" s="233" t="str">
        <f>IF(Deník!$W54&lt;&gt;"",IF(Deník!$Y54=Statistika!$F$91,Deník!$W54,""),"")</f>
        <v/>
      </c>
      <c r="GH54" s="233"/>
      <c r="GI54" s="233" t="str">
        <f>IF(Deník!$W54&lt;&gt;"",IF(Deník!$AB54=Statistika!$L$100,Deník!$W54,""),"")</f>
        <v/>
      </c>
      <c r="GJ54" s="233" t="str">
        <f>IF(Deník!$W54&lt;&gt;"",IF(Deník!$AB54=Statistika!$L$101,Deník!$W54,""),"")</f>
        <v/>
      </c>
      <c r="GK54" s="233" t="str">
        <f>IF(Deník!$W54&lt;&gt;"",IF(Deník!$AB54=Statistika!$L$102,Deník!$W54,""),"")</f>
        <v/>
      </c>
      <c r="GL54" s="233" t="str">
        <f>IF(Deník!$W54&lt;&gt;"",IF(Deník!$AB54=Statistika!$L$103,Deník!$W54,""),"")</f>
        <v/>
      </c>
      <c r="GM54" s="233" t="str">
        <f>IF(Deník!$W54&lt;&gt;"",IF(Deník!$AB54=Statistika!$L$104,Deník!$W54,""),"")</f>
        <v/>
      </c>
      <c r="GN54" s="233" t="str">
        <f>IF(Deník!$W54&lt;&gt;"",IF(Deník!$AB54=Statistika!$L$105,Deník!$W54,""),"")</f>
        <v/>
      </c>
      <c r="GO54" s="233" t="str">
        <f>IF(Deník!$W54&lt;&gt;"",IF(Deník!$AB54=Statistika!$L$106,Deník!$W54,""),"")</f>
        <v/>
      </c>
      <c r="GP54" s="233" t="str">
        <f>IF(Deník!$W54&lt;&gt;"",IF(Deník!$AB54=Statistika!$L$107,Deník!$W54,""),"")</f>
        <v/>
      </c>
      <c r="GQ54" s="233" t="str">
        <f>IF(Deník!$W54&lt;&gt;"",IF(Deník!$AB54=Statistika!$L$108,Deník!$W54,""),"")</f>
        <v/>
      </c>
      <c r="GS54" s="233" t="str">
        <f>IF(Deník!$W54&lt;0,IF(Deník!$AC54=Statistika!$F$117,Deník!$W54,""),"")</f>
        <v/>
      </c>
      <c r="GT54" s="233" t="str">
        <f>IF(Deník!$W54&lt;0,IF(Deník!$AC54=Statistika!$F$118,Deník!$W54,""),"")</f>
        <v/>
      </c>
      <c r="GU54" s="233" t="str">
        <f>IF(Deník!$W54&lt;0,IF(Deník!$AC54=Statistika!$F$119,Deník!$W54,""),"")</f>
        <v/>
      </c>
      <c r="GV54" s="233" t="str">
        <f>IF(Deník!$W54&lt;0,IF(Deník!$AC54=Statistika!$F$120,Deník!$W54,""),"")</f>
        <v/>
      </c>
      <c r="GW54" s="233" t="str">
        <f>IF(Deník!$W54&lt;0,IF(Deník!$AC54=Statistika!$F$121,Deník!$W54,""),"")</f>
        <v/>
      </c>
      <c r="GX54" s="233" t="str">
        <f>IF(Deník!$W54&lt;0,IF(Deník!$AC54=Statistika!$F$122,Deník!$W54,""),"")</f>
        <v/>
      </c>
      <c r="GY54" s="233" t="str">
        <f>IF(Deník!$W54&lt;0,IF(Deník!$AC54=Statistika!$F$123,Deník!$W54,""),"")</f>
        <v/>
      </c>
      <c r="GZ54" s="233" t="str">
        <f>IF(Deník!$W54&lt;0,IF(Deník!$AC54=Statistika!$F$124,Deník!$W54,""),"")</f>
        <v/>
      </c>
      <c r="HA54" s="233" t="str">
        <f>IF(Deník!$W54&lt;0,IF(Deník!$AC54=Statistika!$F$125,Deník!$W54,""),"")</f>
        <v/>
      </c>
      <c r="HC54" s="233" t="str">
        <f>IF(Deník!$W54&lt;0,IF(Deník!$AD54=Statistika!$F$133,Deník!$W54,""),"")</f>
        <v/>
      </c>
      <c r="HD54" s="233" t="str">
        <f>IF(Deník!$W54&lt;0,IF(Deník!$AD54=Statistika!$F$134,Deník!$W54,""),"")</f>
        <v/>
      </c>
      <c r="HE54" s="233" t="str">
        <f>IF(Deník!$W54&lt;0,IF(Deník!$AD54=Statistika!$F$135,Deník!$W54,""),"")</f>
        <v/>
      </c>
      <c r="HF54" s="233" t="str">
        <f>IF(Deník!$W54&lt;0,IF(Deník!$AD54=Statistika!$F$136,Deník!$W54,""),"")</f>
        <v/>
      </c>
      <c r="HG54" s="233" t="str">
        <f>IF(Deník!$W54&lt;0,IF(Deník!$AD54=Statistika!$F$137,Deník!$W54,""),"")</f>
        <v/>
      </c>
      <c r="ID54" s="8">
        <f>Tabulka4[[#This Row],[Sloupec3]]</f>
        <v>0</v>
      </c>
      <c r="IE54" s="17" t="str">
        <f>IF(AND([1]Deník!$C54&gt;='[1]Měsíční shrnutí'!$D$1,[1]Deník!$C54&lt;='[1]Měsíční shrnutí'!$F$1),[1]Deník!$X54,"")</f>
        <v/>
      </c>
    </row>
    <row r="55" spans="1:239">
      <c r="A55" s="8">
        <f>Deník!C56</f>
        <v>0</v>
      </c>
      <c r="B55" s="50" t="str">
        <f>Deník!R56</f>
        <v/>
      </c>
      <c r="C55" s="102" t="str">
        <f>IF(AND(Deník!R56&gt;1,Deník!R56&lt;&gt;""),1,"")</f>
        <v/>
      </c>
      <c r="D55" s="102" t="str">
        <f>IF(AND(Deník!R56&lt;=0,Deník!R56&lt;&gt;""),1,"")</f>
        <v/>
      </c>
      <c r="E55" s="103" t="str">
        <f>IF(AND(Deník!R56&gt;=0,Deník!R56&lt;=1),1,"")</f>
        <v/>
      </c>
      <c r="F55" s="79" t="str">
        <f>IF(Deník!R56&lt;&gt;"",Deník!R56+F54,"")</f>
        <v/>
      </c>
      <c r="G55" s="85"/>
      <c r="H55" s="54" t="str">
        <f>IF(MONTH(Deník!$C55)=H$2,IF(AND(Deník!$R55&gt;=0,Deník!$R55&lt;=1),"BE",Deník!$R55),"")</f>
        <v/>
      </c>
      <c r="I55" s="11" t="str">
        <f>IF(MONTH(Deník!$C55)=I$2,IF(AND(Deník!$R55&gt;=0,Deník!$R55&lt;=1),"BE",Deník!$R55),"")</f>
        <v/>
      </c>
      <c r="J55" s="11" t="str">
        <f>IF(MONTH(Deník!$C55)=J$2,IF(AND(Deník!$R55&gt;=0,Deník!$R55&lt;=1),"BE",Deník!$R55),"")</f>
        <v/>
      </c>
      <c r="K55" s="11" t="str">
        <f>IF(MONTH(Deník!$C55)=K$2,IF(AND(Deník!$R55&gt;=0,Deník!$R55&lt;=1),"BE",Deník!$R55),"")</f>
        <v/>
      </c>
      <c r="L55" s="11" t="str">
        <f>IF(MONTH(Deník!$C55)=L$2,IF(AND(Deník!$R55&gt;=0,Deník!$R55&lt;=1),"BE",Deník!$R55),"")</f>
        <v/>
      </c>
      <c r="M55" s="11" t="str">
        <f>IF(MONTH(Deník!$C55)=M$2,IF(AND(Deník!$R55&gt;=0,Deník!$R55&lt;=1),"BE",Deník!$R55),"")</f>
        <v/>
      </c>
      <c r="N55" s="11" t="str">
        <f>IF(MONTH(Deník!$C55)=N$2,IF(AND(Deník!$R55&gt;=0,Deník!$R55&lt;=1),"BE",Deník!$R55),"")</f>
        <v/>
      </c>
      <c r="O55" s="11" t="str">
        <f>IF(MONTH(Deník!$C55)=O$2,IF(AND(Deník!$R55&gt;=0,Deník!$R55&lt;=1),"BE",Deník!$R55),"")</f>
        <v/>
      </c>
      <c r="P55" s="11" t="str">
        <f>IF(MONTH(Deník!$C55)=P$2,IF(AND(Deník!$R55&gt;=0,Deník!$R55&lt;=1),"BE",Deník!$R55),"")</f>
        <v/>
      </c>
      <c r="Q55" s="11" t="str">
        <f>IF(MONTH(Deník!$C55)=Q$2,IF(AND(Deník!$R55&gt;=0,Deník!$R55&lt;=1),"BE",Deník!$R55),"")</f>
        <v/>
      </c>
      <c r="R55" s="11" t="str">
        <f>IF(MONTH(Deník!$C55)=R$2,IF(AND(Deník!$R55&gt;=0,Deník!$R55&lt;=1),"BE",Deník!$R55),"")</f>
        <v/>
      </c>
      <c r="S55" s="57" t="str">
        <f>IF(MONTH(Deník!$C55)=S$2,IF(AND(Deník!$R55&gt;=0,Deník!$R55&lt;=1),"BE",Deník!$R55),"")</f>
        <v/>
      </c>
      <c r="U55" s="12"/>
      <c r="V55" s="12"/>
      <c r="X55" s="600" t="str">
        <f>IF(Deník!$R55&lt;&gt;"",IF(Deník!$B55=Statistika!$F$63,IF(AND(Deník!$R55&gt;=0,Deník!$R55&lt;=1),"BE",Deník!$R55),""),"")</f>
        <v/>
      </c>
      <c r="Y55" s="13" t="str">
        <f>IF(Deník!$R55&lt;&gt;"",IF(Deník!$B55=Statistika!$F$64,IF(AND(Deník!$R55&gt;=0,Deník!$R55&lt;=1),"BE",Deník!$R55),""),"")</f>
        <v/>
      </c>
      <c r="Z55" s="13" t="str">
        <f>IF(Deník!$R55&lt;&gt;"",IF(Deník!$B55=Statistika!$F$65,IF(AND(Deník!$R55&gt;=0,Deník!$R55&lt;=1),"BE",Deník!$R55),""),"")</f>
        <v/>
      </c>
      <c r="AA55" s="13" t="str">
        <f>IF(Deník!$R55&lt;&gt;"",IF(Deník!$B55=Statistika!$F$66,IF(AND(Deník!$R55&gt;=0,Deník!$R55&lt;=1),"BE",Deník!$R55),""),"")</f>
        <v/>
      </c>
      <c r="AB55" s="13" t="str">
        <f>IF(Deník!$R55&lt;&gt;"",IF(Deník!$B55=Statistika!$F$67,IF(AND(Deník!$R55&gt;=0,Deník!$R55&lt;=1),"BE",Deník!$R55),""),"")</f>
        <v/>
      </c>
      <c r="AC55" s="13" t="str">
        <f>IF(Deník!$R55&lt;&gt;"",IF(Deník!$B55=Statistika!$F$68,IF(AND(Deník!$R55&gt;=0,Deník!$R55&lt;=1),"BE",Deník!$R55),""),"")</f>
        <v/>
      </c>
      <c r="AD55" s="13" t="str">
        <f>IF(Deník!$R55&lt;&gt;"",IF(Deník!$B55=Statistika!$F$69,IF(AND(Deník!$R55&gt;=0,Deník!$R55&lt;=1),"BE",Deník!$R55),""),"")</f>
        <v/>
      </c>
      <c r="AE55" s="601" t="str">
        <f>IF(Deník!$R55&lt;&gt;"",IF(Deník!$B55=Statistika!$F$70,IF(AND(Deník!$R55&gt;=0,Deník!$R55&lt;=1),"BE",Deník!$R55),""),"")</f>
        <v/>
      </c>
      <c r="AF55" s="90"/>
      <c r="AG55" s="63" t="str">
        <f>IF(Deník!$R55&lt;&gt;"",IF(Deník!$J55="L",IF(AND(Deník!$R55&gt;=0,Deník!$R55&lt;=1),"BE",Deník!$R55),""),"")</f>
        <v/>
      </c>
      <c r="AH55" s="13" t="str">
        <f>IF(Deník!$R55&lt;&gt;"",IF(Deník!$J55="S",IF(AND(Deník!$R55&gt;=0,Deník!$R55&lt;=1),"BE",Deník!$R55),""),"")</f>
        <v/>
      </c>
      <c r="AI55" s="95"/>
      <c r="AJ55" s="71" t="str">
        <f>IF(Deník!N56&lt;&gt;"",Deník!N56*-1,"")</f>
        <v/>
      </c>
      <c r="AK55" s="88"/>
      <c r="AL55" s="63" t="str">
        <f>IF(WEEKDAY(Deník!$C55,2)=1,IF(AND(Deník!$R55&gt;=0,Deník!$R55&lt;=1),"BE",Deník!$R55),"")</f>
        <v/>
      </c>
      <c r="AM55" s="13" t="str">
        <f>IF(WEEKDAY(Deník!$C55,2)=2,IF(AND(Deník!$R55&gt;=0,Deník!$R55&lt;=1),"BE",Deník!$R55),"")</f>
        <v/>
      </c>
      <c r="AN55" s="13" t="str">
        <f>IF(WEEKDAY(Deník!$C55,2)=3,IF(AND(Deník!$R55&gt;=0,Deník!$R55&lt;=1),"BE",Deník!$R55),"")</f>
        <v/>
      </c>
      <c r="AO55" s="13" t="str">
        <f>IF(WEEKDAY(Deník!$C55,2)=4,IF(AND(Deník!$R55&gt;=0,Deník!$R55&lt;=1),"BE",Deník!$R55),"")</f>
        <v/>
      </c>
      <c r="AP55" s="60" t="str">
        <f>IF(WEEKDAY(Deník!$C55,2)=5,IF(AND(Deník!$R55&gt;=0,Deník!$R55&lt;=1),"BE",Deník!$R55),"")</f>
        <v/>
      </c>
      <c r="AQ55" s="99"/>
      <c r="AR55" s="100">
        <f>Deník!D55</f>
        <v>0</v>
      </c>
      <c r="AS55" s="63" t="str">
        <f>IF(Deník!$D55&lt;&gt;"",IF(AND(Deník!$D55&gt;=AS$2,Deník!$D55&lt;=AS$3),IF(AND(Deník!$R55&gt;=0,Deník!$R55&lt;=1),"BE",Deník!$R55),""),"")</f>
        <v/>
      </c>
      <c r="AT55" s="63" t="str">
        <f>IF(Deník!$D55&lt;&gt;"",IF(AND(Deník!$D55&gt;=AT$2,Deník!$D55&lt;=AT$3),IF(AND(Deník!$R55&gt;=0,Deník!$R55&lt;=1),"BE",Deník!$R55),""),"")</f>
        <v/>
      </c>
      <c r="AU55" s="63" t="str">
        <f>IF(Deník!$D55&lt;&gt;"",IF(AND(Deník!$D55&gt;=AU$2,Deník!$D55&lt;=AU$3),IF(AND(Deník!$R55&gt;=0,Deník!$R55&lt;=1),"BE",Deník!$R55),""),"")</f>
        <v/>
      </c>
      <c r="AV55" s="63" t="str">
        <f>IF(Deník!$D55&lt;&gt;"",IF(AND(Deník!$D55&gt;=AV$2,Deník!$D55&lt;=AV$3),IF(AND(Deník!$R55&gt;=0,Deník!$R55&lt;=1),"BE",Deník!$R55),""),"")</f>
        <v/>
      </c>
      <c r="AW55" s="63" t="str">
        <f>IF(Deník!$D55&lt;&gt;"",IF(AND(Deník!$D55&gt;=AW$2,Deník!$D55&lt;=AW$3),IF(AND(Deník!$R55&gt;=0,Deník!$R55&lt;=1),"BE",Deník!$R55),""),"")</f>
        <v/>
      </c>
      <c r="AX55" s="63" t="str">
        <f>IF(Deník!$D55&lt;&gt;"",IF(AND(Deník!$D55&gt;=AX$2,Deník!$D55&lt;=AX$3),IF(AND(Deník!$R55&gt;=0,Deník!$R55&lt;=1),"BE",Deník!$R55),""),"")</f>
        <v/>
      </c>
      <c r="AY55" s="63" t="str">
        <f>IF(Deník!$D55&lt;&gt;"",IF(AND(Deník!$D55&gt;=AY$2,Deník!$D55&lt;=AY$3),IF(AND(Deník!$R55&gt;=0,Deník!$R55&lt;=1),"BE",Deník!$R55),""),"")</f>
        <v/>
      </c>
      <c r="AZ55" s="63" t="str">
        <f>IF(Deník!$D55&lt;&gt;"",IF(AND(Deník!$D55&gt;=AZ$2,Deník!$D55&lt;=AZ$3),IF(AND(Deník!$R55&gt;=0,Deník!$R55&lt;=1),"BE",Deník!$R55),""),"")</f>
        <v/>
      </c>
      <c r="BA55" s="63" t="str">
        <f>IF(Deník!$D55&lt;&gt;"",IF(AND(Deník!$D55&gt;=BA$2,Deník!$D55&lt;=BA$3),IF(AND(Deník!$R55&gt;=0,Deník!$R55&lt;=1),"BE",Deník!$R55),""),"")</f>
        <v/>
      </c>
      <c r="BB55" s="63" t="str">
        <f>IF(Deník!$D55&lt;&gt;"",IF(AND(Deník!$D55&gt;=BB$2,Deník!$D55&lt;=BB$3),IF(AND(Deník!$R55&gt;=0,Deník!$R55&lt;=1),"BE",Deník!$R55),""),"")</f>
        <v/>
      </c>
      <c r="BC55" s="71" t="str">
        <f>IF(Deník!$D55&lt;&gt;"",IF(AND(Deník!$D55&gt;=BC$2,Deník!$D55&lt;=BC$3),IF(AND(Deník!$R55&gt;=0,Deník!$R55&lt;=1),"BE",Deník!$R55),""),"")</f>
        <v/>
      </c>
      <c r="BD55" s="20" t="str">
        <f>IF(Deník!$J56="S",(Deník!$M56-Deník!$K56),IF(Deník!$J56="L",(Deník!$K56-Deník!$M56),""))</f>
        <v/>
      </c>
      <c r="BE55" s="20" t="str">
        <f>IF(Deník!$J56="S",(Deník!$K56-Deník!$O56),IF(Deník!$J56="L",(Deník!$O56-Deník!$K56),""))</f>
        <v/>
      </c>
      <c r="BF55" s="20" t="str">
        <f>IF(Deník!$J56="S",(Deník!$K56-Deník!$L56),IF(Deník!$J56="L",(Deník!$L56-Deník!$K56),""))</f>
        <v/>
      </c>
      <c r="BG55" s="20" t="str">
        <f>IF(Deník!$J56="S",(Deník!$K56-Deník!$S56),IF(Deník!$J56="L",(Deník!$S56-Deník!$K56),""))</f>
        <v/>
      </c>
      <c r="BH55" s="20" t="str">
        <f>IF(Deník!$J56="S",(Deník!$K56-Deník!$U56),IF(Deník!$J56="L",(Deník!$U56-Deník!$K56),""))</f>
        <v/>
      </c>
      <c r="BI55" s="20" t="str">
        <f>IF(Deník!$R55&gt;1,Deník!$R55,"")</f>
        <v/>
      </c>
      <c r="BJ55" s="20" t="str">
        <f>IF(Deník!$R55&lt;0,Deník!$R55,"")</f>
        <v/>
      </c>
      <c r="BK55" s="17"/>
      <c r="BM55" s="233" t="str">
        <f>IF(Deník!$R55&lt;&gt;"",IF(Deník!$Y55=Statistika!$F$78,IF(AND(Deník!$R55&gt;=0,Deník!$R55&lt;=1),"BE",Deník!$R55),""),"")</f>
        <v/>
      </c>
      <c r="BN55" s="233" t="str">
        <f>IF(Deník!$R55&lt;&gt;"",IF(Deník!$Y55=Statistika!$F$79,IF(AND(Deník!$R55&gt;=0,Deník!$R55&lt;=1),"BE",Deník!$R55),""),"")</f>
        <v/>
      </c>
      <c r="BO55" s="233" t="str">
        <f>IF(Deník!$R55&lt;&gt;"",IF(Deník!$Y55=Statistika!$F$80,IF(AND(Deník!$R55&gt;=0,Deník!$R55&lt;=1),"BE",Deník!$R55),""),"")</f>
        <v/>
      </c>
      <c r="BP55" s="233" t="str">
        <f>IF(Deník!$R55&lt;&gt;"",IF(Deník!$Y55=Statistika!$F$81,IF(AND(Deník!$R55&gt;=0,Deník!$R55&lt;=1),"BE",Deník!$R55),""),"")</f>
        <v/>
      </c>
      <c r="BQ55" s="233" t="str">
        <f>IF(Deník!$R55&lt;&gt;"",IF(Deník!$Y55=Statistika!$F$82,IF(AND(Deník!$R55&gt;=0,Deník!$R55&lt;=1),"BE",Deník!$R55),""),"")</f>
        <v/>
      </c>
      <c r="BR55" s="233" t="str">
        <f>IF(Deník!$R55&lt;&gt;"",IF(Deník!$Y55=Statistika!$F$83,IF(AND(Deník!$R55&gt;=0,Deník!$R55&lt;=1),"BE",Deník!$R55),""),"")</f>
        <v/>
      </c>
      <c r="BS55" s="233" t="str">
        <f>IF(Deník!$R55&lt;&gt;"",IF(Deník!$Y55=Statistika!$F$84,IF(AND(Deník!$R55&gt;=0,Deník!$R55&lt;=1),"BE",Deník!$R55),""),"")</f>
        <v/>
      </c>
      <c r="BT55" s="233" t="str">
        <f>IF(Deník!$R55&lt;&gt;"",IF(Deník!$Y55=Statistika!$F$85,IF(AND(Deník!$R55&gt;=0,Deník!$R55&lt;=1),"BE",Deník!$R55),""),"")</f>
        <v/>
      </c>
      <c r="BU55" s="233" t="str">
        <f>IF(Deník!$R55&lt;&gt;"",IF(Deník!$Y55=Statistika!$F$86,IF(AND(Deník!$R55&gt;=0,Deník!$R55&lt;=1),"BE",Deník!$R55),""),"")</f>
        <v/>
      </c>
      <c r="BV55" s="233" t="str">
        <f>IF(Deník!$R55&lt;&gt;"",IF(Deník!$Y55=Statistika!$F$87,IF(AND(Deník!$R55&gt;=0,Deník!$R55&lt;=1),"BE",Deník!$R55),""),"")</f>
        <v/>
      </c>
      <c r="BW55" s="233" t="str">
        <f>IF(Deník!$R55&lt;&gt;"",IF(Deník!$Y55=Statistika!$F$88,IF(AND(Deník!$R55&gt;=0,Deník!$R55&lt;=1),"BE",Deník!$R55),""),"")</f>
        <v/>
      </c>
      <c r="BX55" s="233" t="str">
        <f>IF(Deník!$R55&lt;&gt;"",IF(Deník!$Y55=Statistika!$F$89,IF(AND(Deník!$R55&gt;=0,Deník!$R55&lt;=1),"BE",Deník!$R55),""),"")</f>
        <v/>
      </c>
      <c r="BY55" s="233" t="str">
        <f>IF(Deník!$R55&lt;&gt;"",IF(Deník!$Y55=Statistika!$F$90,IF(AND(Deník!$R55&gt;=0,Deník!$R55&lt;=1),"BE",Deník!$R55),""),"")</f>
        <v/>
      </c>
      <c r="BZ55" s="233" t="str">
        <f>IF(Deník!$R55&lt;&gt;"",IF(Deník!$Y55=Statistika!$F$91,IF(AND(Deník!$R55&gt;=0,Deník!$R55&lt;=1),"BE",Deník!$R55),""),"")</f>
        <v/>
      </c>
      <c r="CA55" s="233"/>
      <c r="CB55" s="233" t="str">
        <f>IF(Deník!$R55&lt;&gt;"",IF(Deník!$AB55="SL",IF(AND(Deník!$R55&gt;=0,Deník!$R55&lt;=1),"BE",Deník!$R55),""),"")</f>
        <v/>
      </c>
      <c r="CC55" s="233" t="str">
        <f>IF(Deník!$R55&lt;&gt;"",IF(Deník!$AB55="BE10",IF(AND(Deník!$R55&gt;=0,Deník!$R55&lt;=1),"BE",Deník!$R55),""),"")</f>
        <v/>
      </c>
      <c r="CD55" s="233" t="str">
        <f>IF(Deník!$R55&lt;&gt;"",IF(Deník!$AB55="BE15",IF(AND(Deník!$R55&gt;=0,Deník!$R55&lt;=1),"BE",Deník!$R55),""),"")</f>
        <v/>
      </c>
      <c r="CE55" s="233" t="str">
        <f>IF(Deník!$R55&lt;&gt;"",IF(Deník!$AB55="BE20",IF(AND(Deník!$R55&gt;=0,Deník!$R55&lt;=1),"BE",Deník!$R55),""),"")</f>
        <v/>
      </c>
      <c r="CF55" s="233" t="str">
        <f>IF(Deník!$R55&lt;&gt;"",IF(Deník!$AB55="TP1",IF(AND(Deník!$R55&gt;=0,Deník!$R55&lt;=1),"BE",Deník!$R55),""),"")</f>
        <v/>
      </c>
      <c r="CG55" s="233" t="str">
        <f>IF(Deník!$R55&lt;&gt;"",IF(Deník!$AB55="TP2",IF(AND(Deník!$R55&gt;=0,Deník!$R55&lt;=1),"BE",Deník!$R55),""),"")</f>
        <v/>
      </c>
      <c r="CH55" s="233" t="str">
        <f>IF(Deník!$R55&lt;&gt;"",IF(Deník!$AB55="TP3",IF(AND(Deník!$R55&gt;=0,Deník!$R55&lt;=1),"BE",Deník!$R55),""),"")</f>
        <v/>
      </c>
      <c r="CI55" s="233" t="str">
        <f>IF(Deník!$R55&lt;&gt;"",IF(Deník!$AB55="Trailing SL",IF(AND(Deník!$R55&gt;=0,Deník!$R55&lt;=1),"BE",Deník!$R55),""),"")</f>
        <v/>
      </c>
      <c r="CJ55" s="233" t="str">
        <f>IF(Deník!$R55&lt;&gt;"",IF(Deník!$AB55="Manual",IF(AND(Deník!$R55&gt;=0,Deník!$R55&lt;=1),"BE",Deník!$R55),""),"")</f>
        <v/>
      </c>
      <c r="CK55" s="233"/>
      <c r="CL55" s="233" t="str">
        <f>IF(Deník!$R55&lt;0,IF(Deník!$AC55=Statistika!$F$117,Deník!$R55,""),"")</f>
        <v/>
      </c>
      <c r="CM55" s="233" t="str">
        <f>IF(Deník!$R55&lt;0,IF(Deník!$AC55=Statistika!$F$118,Deník!$R55,""),"")</f>
        <v/>
      </c>
      <c r="CN55" s="233" t="str">
        <f>IF(Deník!$R55&lt;0,IF(Deník!$AC55=Statistika!$F$119,Deník!$R55,""),"")</f>
        <v/>
      </c>
      <c r="CO55" s="233" t="str">
        <f>IF(Deník!$R55&lt;0,IF(Deník!$AC55=Statistika!$F$120,Deník!$R55,""),"")</f>
        <v/>
      </c>
      <c r="CP55" s="233" t="str">
        <f>IF(Deník!$R55&lt;0,IF(Deník!$AC55=Statistika!$F$121,Deník!$R55,""),"")</f>
        <v/>
      </c>
      <c r="CQ55" s="233" t="str">
        <f>IF(Deník!$R55&lt;0,IF(Deník!$AC55=Statistika!$F$122,Deník!$R55,""),"")</f>
        <v/>
      </c>
      <c r="CR55" s="233" t="str">
        <f>IF(Deník!$R55&lt;0,IF(Deník!$AC55=Statistika!$F$123,Deník!$R55,""),"")</f>
        <v/>
      </c>
      <c r="CS55" s="233" t="str">
        <f>IF(Deník!$R55&lt;0,IF(Deník!$AC55=Statistika!$F$124,Deník!$R55,""),"")</f>
        <v/>
      </c>
      <c r="CT55" s="233" t="str">
        <f>IF(Deník!$R55&lt;0,IF(Deník!$AC55=Statistika!$F$125,Deník!$R55,""),"")</f>
        <v/>
      </c>
      <c r="CU55" s="233"/>
      <c r="CV55" s="233" t="str">
        <f>IF(Deník!$R55&lt;0,IF(Deník!$AD55=$CV$2,Deník!$R55,""),"")</f>
        <v/>
      </c>
      <c r="CW55" s="233" t="str">
        <f>IF(Deník!$R55&lt;0,IF(Deník!$AD55=$CW$2,Deník!$R55,""),"")</f>
        <v/>
      </c>
      <c r="CX55" s="233" t="str">
        <f>IF(Deník!$R55&lt;0,IF(Deník!$AD55=$CX$2,Deník!$R55,""),"")</f>
        <v/>
      </c>
      <c r="CY55" s="233" t="str">
        <f>IF(Deník!$R55&lt;0,IF(Deník!$AD55=$CY$2,Deník!$R55,""),"")</f>
        <v/>
      </c>
      <c r="CZ55" s="233" t="str">
        <f>IF(Deník!$R55&lt;0,IF(Deník!$AD55=$CZ$2,Deník!$R55,""),"")</f>
        <v/>
      </c>
      <c r="DL55" s="221">
        <f t="shared" si="5"/>
        <v>93847.029999999984</v>
      </c>
      <c r="DM55" s="220">
        <f t="shared" si="3"/>
        <v>-6.1529700000000132E-2</v>
      </c>
      <c r="DO55" s="50">
        <f>Deník!W56</f>
        <v>0</v>
      </c>
      <c r="DP55" s="102" t="str">
        <f>IF(AND(Deník!W56&gt;0),1,"")</f>
        <v/>
      </c>
      <c r="DQ55" s="102">
        <f>IF(AND(Deník!W56&lt;=0),1,"")</f>
        <v>1</v>
      </c>
      <c r="DR55" s="227"/>
      <c r="DS55" s="228"/>
      <c r="DT55" s="85"/>
      <c r="DU55" s="54">
        <f>IF(MONTH(Deník!$C55)=DU$2,Deník!$W55,"")</f>
        <v>0</v>
      </c>
      <c r="DV55" s="222" t="str">
        <f>IF(MONTH(Deník!$C55)=DV$2,Deník!$W55,"")</f>
        <v/>
      </c>
      <c r="DW55" s="222" t="str">
        <f>IF(MONTH(Deník!$C55)=DW$2,Deník!$W55,"")</f>
        <v/>
      </c>
      <c r="DX55" s="222" t="str">
        <f>IF(MONTH(Deník!$C55)=DX$2,Deník!$W55,"")</f>
        <v/>
      </c>
      <c r="DY55" s="222" t="str">
        <f>IF(MONTH(Deník!$C55)=DY$2,Deník!$W55,"")</f>
        <v/>
      </c>
      <c r="DZ55" s="222" t="str">
        <f>IF(MONTH(Deník!$C55)=DZ$2,Deník!$W55,"")</f>
        <v/>
      </c>
      <c r="EA55" s="222" t="str">
        <f>IF(MONTH(Deník!$C55)=EA$2,Deník!$W55,"")</f>
        <v/>
      </c>
      <c r="EB55" s="222" t="str">
        <f>IF(MONTH(Deník!$C55)=EB$2,Deník!$W55,"")</f>
        <v/>
      </c>
      <c r="EC55" s="222" t="str">
        <f>IF(MONTH(Deník!$C55)=EC$2,Deník!$W55,"")</f>
        <v/>
      </c>
      <c r="ED55" s="222" t="str">
        <f>IF(MONTH(Deník!$C55)=ED$2,Deník!$W55,"")</f>
        <v/>
      </c>
      <c r="EE55" s="222" t="str">
        <f>IF(MONTH(Deník!$C55)=EE$2,Deník!$W55,"")</f>
        <v/>
      </c>
      <c r="EF55" s="222" t="str">
        <f>IF(MONTH(Deník!$C55)=EF$2,Deník!$W55,"")</f>
        <v/>
      </c>
      <c r="EI55" s="600" t="str">
        <f>IF(Deník!$W55&lt;&gt;"",IF(Deník!$B55=Statistika!$F$63,Deník!$W55,""),"")</f>
        <v/>
      </c>
      <c r="EJ55" s="13" t="str">
        <f>IF(Deník!$W55&lt;&gt;"",IF(Deník!$B55=Statistika!$F$64,Deník!$W55,""),"")</f>
        <v/>
      </c>
      <c r="EK55" s="13" t="str">
        <f>IF(Deník!$W55&lt;&gt;"",IF(Deník!$B55=Statistika!$F$65,Deník!$W55,""),"")</f>
        <v/>
      </c>
      <c r="EL55" s="13" t="str">
        <f>IF(Deník!$W55&lt;&gt;"",IF(Deník!$B55=Statistika!$F$66,Deník!$W55,""),"")</f>
        <v/>
      </c>
      <c r="EM55" s="13" t="str">
        <f>IF(Deník!$W55&lt;&gt;"",IF(Deník!$B55=Statistika!$F$67,Deník!$W55,""),"")</f>
        <v/>
      </c>
      <c r="EN55" s="13" t="str">
        <f>IF(Deník!$W55&lt;&gt;"",IF(Deník!$B55=Statistika!$F$68,Deník!$W55,""),"")</f>
        <v/>
      </c>
      <c r="EO55" s="13" t="str">
        <f>IF(Deník!$W55&lt;&gt;"",IF(Deník!$B55=Statistika!$F$69,Deník!$W55,""),"")</f>
        <v/>
      </c>
      <c r="EP55" s="601" t="str">
        <f>IF(Deník!$W55&lt;&gt;"",IF(Deník!$B55=Statistika!$F$70,Deník!$W55,""),"")</f>
        <v/>
      </c>
      <c r="EQ55" s="90"/>
      <c r="ER55" s="63" t="str">
        <f>IF(Deník!$W55&lt;&gt;"",IF(Deník!$J55="L",Deník!$W55,""),"")</f>
        <v/>
      </c>
      <c r="ES55" s="13" t="str">
        <f>IF(Deník!$W55&lt;&gt;"",IF(Deník!$J55="S",Deník!$W55,""),"")</f>
        <v/>
      </c>
      <c r="ET55" s="95"/>
      <c r="EU55" s="88"/>
      <c r="EV55" s="63" t="str">
        <f>IF(WEEKDAY(Deník!$C55,2)=1,Deník!$W55,"")</f>
        <v/>
      </c>
      <c r="EW55" s="13" t="str">
        <f>IF(WEEKDAY(Deník!$C55,2)=2,Deník!$W55,"")</f>
        <v/>
      </c>
      <c r="EX55" s="13" t="str">
        <f>IF(WEEKDAY(Deník!$C55,2)=3,Deník!$W55,"")</f>
        <v/>
      </c>
      <c r="EY55" s="13" t="str">
        <f>IF(WEEKDAY(Deník!$C55,2)=4,Deník!$W55,"")</f>
        <v/>
      </c>
      <c r="EZ55" s="60" t="str">
        <f>IF(WEEKDAY(Deník!$C55,2)=5,Deník!$W55,"")</f>
        <v/>
      </c>
      <c r="FA55" s="99"/>
      <c r="FB55" s="100">
        <f>Deník!D55</f>
        <v>0</v>
      </c>
      <c r="FC55" s="63">
        <f>IF($FB55&lt;&gt;"",IF(AND($FB55&gt;=FC$2,$FB55&lt;=FC$3),Deník!$W55,""))</f>
        <v>0</v>
      </c>
      <c r="FD55" s="63" t="str">
        <f>IF($FB55&lt;&gt;"",IF(AND($FB55&gt;=FD$2,$FB55&lt;=FD$3),Deník!$W55,""))</f>
        <v/>
      </c>
      <c r="FE55" s="63" t="str">
        <f>IF($FB55&lt;&gt;"",IF(AND($FB55&gt;=FE$2,$FB55&lt;=FE$3),Deník!$W55,""))</f>
        <v/>
      </c>
      <c r="FF55" s="63" t="str">
        <f>IF($FB55&lt;&gt;"",IF(AND($FB55&gt;=FF$2,$FB55&lt;=FF$3),Deník!$W55,""))</f>
        <v/>
      </c>
      <c r="FG55" s="63" t="str">
        <f>IF($FB55&lt;&gt;"",IF(AND($FB55&gt;=FG$2,$FB55&lt;=FG$3),Deník!$W55,""))</f>
        <v/>
      </c>
      <c r="FH55" s="63" t="str">
        <f>IF($FB55&lt;&gt;"",IF(AND($FB55&gt;=FH$2,$FB55&lt;=FH$3),Deník!$W55,""))</f>
        <v/>
      </c>
      <c r="FI55" s="63" t="str">
        <f>IF($FB55&lt;&gt;"",IF(AND($FB55&gt;=FI$2,$FB55&lt;=FI$3),Deník!$W55,""))</f>
        <v/>
      </c>
      <c r="FJ55" s="63" t="str">
        <f>IF($FB55&lt;&gt;"",IF(AND($FB55&gt;=FJ$2,$FB55&lt;=FJ$3),Deník!$W55,""))</f>
        <v/>
      </c>
      <c r="FK55" s="63" t="str">
        <f>IF($FB55&lt;&gt;"",IF(AND($FB55&gt;=FK$2,$FB55&lt;=FK$3),Deník!$W55,""))</f>
        <v/>
      </c>
      <c r="FL55" s="63" t="str">
        <f>IF($FB55&lt;&gt;"",IF(AND($FB55&gt;=FL$2,$FB55&lt;=FL$3),Deník!$W55,""))</f>
        <v/>
      </c>
      <c r="FM55" s="63" t="str">
        <f>IF($FB55&lt;&gt;"",IF(AND($FB55&gt;=FM$2,$FB55&lt;=FM$3),Deník!$W55,""))</f>
        <v/>
      </c>
      <c r="FN55" s="13"/>
      <c r="FO55" s="20" t="str">
        <f>IF(Deník!$W55&gt;1,Deník!$W55,"")</f>
        <v/>
      </c>
      <c r="FP55" s="20" t="str">
        <f>IF(Deník!$W55&lt;0,Deník!$W55,"")</f>
        <v/>
      </c>
      <c r="FQ55" s="17"/>
      <c r="FS55" s="233"/>
      <c r="FT55" s="233" t="str">
        <f>IF(Deník!$W55&lt;&gt;"",IF(Deník!$Y55=Statistika!$F$78,Deník!$W55,""),"")</f>
        <v/>
      </c>
      <c r="FU55" s="233" t="str">
        <f>IF(Deník!$W55&lt;&gt;"",IF(Deník!$Y55=Statistika!$F$79,Deník!$W55,""),"")</f>
        <v/>
      </c>
      <c r="FV55" s="233" t="str">
        <f>IF(Deník!$W55&lt;&gt;"",IF(Deník!$Y55=Statistika!$F$80,Deník!$W55,""),"")</f>
        <v/>
      </c>
      <c r="FW55" s="233" t="str">
        <f>IF(Deník!$W55&lt;&gt;"",IF(Deník!$Y55=Statistika!$F$81,Deník!$W55,""),"")</f>
        <v/>
      </c>
      <c r="FX55" s="233" t="str">
        <f>IF(Deník!$W55&lt;&gt;"",IF(Deník!$Y55=Statistika!$F$82,Deník!$W55,""),"")</f>
        <v/>
      </c>
      <c r="FY55" s="233" t="str">
        <f>IF(Deník!$W55&lt;&gt;"",IF(Deník!$Y55=Statistika!$F$83,Deník!$W55,""),"")</f>
        <v/>
      </c>
      <c r="FZ55" s="233" t="str">
        <f>IF(Deník!$W55&lt;&gt;"",IF(Deník!$Y55=Statistika!$F$84,Deník!$W55,""),"")</f>
        <v/>
      </c>
      <c r="GA55" s="233" t="str">
        <f>IF(Deník!$W55&lt;&gt;"",IF(Deník!$Y55=Statistika!$F$85,Deník!$W55,""),"")</f>
        <v/>
      </c>
      <c r="GB55" s="233" t="str">
        <f>IF(Deník!$W55&lt;&gt;"",IF(Deník!$Y55=Statistika!$F$86,Deník!$W55,""),"")</f>
        <v/>
      </c>
      <c r="GC55" s="233" t="str">
        <f>IF(Deník!$W55&lt;&gt;"",IF(Deník!$Y55=Statistika!$F$87,Deník!$W55,""),"")</f>
        <v/>
      </c>
      <c r="GD55" s="233" t="str">
        <f>IF(Deník!$W55&lt;&gt;"",IF(Deník!$Y55=Statistika!$F$88,Deník!$W55,""),"")</f>
        <v/>
      </c>
      <c r="GE55" s="233" t="str">
        <f>IF(Deník!$W55&lt;&gt;"",IF(Deník!$Y55=Statistika!$F$89,Deník!$W55,""),"")</f>
        <v/>
      </c>
      <c r="GF55" s="233" t="str">
        <f>IF(Deník!$W55&lt;&gt;"",IF(Deník!$Y55=Statistika!$F$90,Deník!$W55,""),"")</f>
        <v/>
      </c>
      <c r="GG55" s="233" t="str">
        <f>IF(Deník!$W55&lt;&gt;"",IF(Deník!$Y55=Statistika!$F$91,Deník!$W55,""),"")</f>
        <v/>
      </c>
      <c r="GH55" s="233"/>
      <c r="GI55" s="233" t="str">
        <f>IF(Deník!$W55&lt;&gt;"",IF(Deník!$AB55=Statistika!$L$100,Deník!$W55,""),"")</f>
        <v/>
      </c>
      <c r="GJ55" s="233" t="str">
        <f>IF(Deník!$W55&lt;&gt;"",IF(Deník!$AB55=Statistika!$L$101,Deník!$W55,""),"")</f>
        <v/>
      </c>
      <c r="GK55" s="233" t="str">
        <f>IF(Deník!$W55&lt;&gt;"",IF(Deník!$AB55=Statistika!$L$102,Deník!$W55,""),"")</f>
        <v/>
      </c>
      <c r="GL55" s="233" t="str">
        <f>IF(Deník!$W55&lt;&gt;"",IF(Deník!$AB55=Statistika!$L$103,Deník!$W55,""),"")</f>
        <v/>
      </c>
      <c r="GM55" s="233" t="str">
        <f>IF(Deník!$W55&lt;&gt;"",IF(Deník!$AB55=Statistika!$L$104,Deník!$W55,""),"")</f>
        <v/>
      </c>
      <c r="GN55" s="233" t="str">
        <f>IF(Deník!$W55&lt;&gt;"",IF(Deník!$AB55=Statistika!$L$105,Deník!$W55,""),"")</f>
        <v/>
      </c>
      <c r="GO55" s="233" t="str">
        <f>IF(Deník!$W55&lt;&gt;"",IF(Deník!$AB55=Statistika!$L$106,Deník!$W55,""),"")</f>
        <v/>
      </c>
      <c r="GP55" s="233" t="str">
        <f>IF(Deník!$W55&lt;&gt;"",IF(Deník!$AB55=Statistika!$L$107,Deník!$W55,""),"")</f>
        <v/>
      </c>
      <c r="GQ55" s="233" t="str">
        <f>IF(Deník!$W55&lt;&gt;"",IF(Deník!$AB55=Statistika!$L$108,Deník!$W55,""),"")</f>
        <v/>
      </c>
      <c r="GS55" s="233" t="str">
        <f>IF(Deník!$W55&lt;0,IF(Deník!$AC55=Statistika!$F$117,Deník!$W55,""),"")</f>
        <v/>
      </c>
      <c r="GT55" s="233" t="str">
        <f>IF(Deník!$W55&lt;0,IF(Deník!$AC55=Statistika!$F$118,Deník!$W55,""),"")</f>
        <v/>
      </c>
      <c r="GU55" s="233" t="str">
        <f>IF(Deník!$W55&lt;0,IF(Deník!$AC55=Statistika!$F$119,Deník!$W55,""),"")</f>
        <v/>
      </c>
      <c r="GV55" s="233" t="str">
        <f>IF(Deník!$W55&lt;0,IF(Deník!$AC55=Statistika!$F$120,Deník!$W55,""),"")</f>
        <v/>
      </c>
      <c r="GW55" s="233" t="str">
        <f>IF(Deník!$W55&lt;0,IF(Deník!$AC55=Statistika!$F$121,Deník!$W55,""),"")</f>
        <v/>
      </c>
      <c r="GX55" s="233" t="str">
        <f>IF(Deník!$W55&lt;0,IF(Deník!$AC55=Statistika!$F$122,Deník!$W55,""),"")</f>
        <v/>
      </c>
      <c r="GY55" s="233" t="str">
        <f>IF(Deník!$W55&lt;0,IF(Deník!$AC55=Statistika!$F$123,Deník!$W55,""),"")</f>
        <v/>
      </c>
      <c r="GZ55" s="233" t="str">
        <f>IF(Deník!$W55&lt;0,IF(Deník!$AC55=Statistika!$F$124,Deník!$W55,""),"")</f>
        <v/>
      </c>
      <c r="HA55" s="233" t="str">
        <f>IF(Deník!$W55&lt;0,IF(Deník!$AC55=Statistika!$F$125,Deník!$W55,""),"")</f>
        <v/>
      </c>
      <c r="HC55" s="233" t="str">
        <f>IF(Deník!$W55&lt;0,IF(Deník!$AD55=Statistika!$F$133,Deník!$W55,""),"")</f>
        <v/>
      </c>
      <c r="HD55" s="233" t="str">
        <f>IF(Deník!$W55&lt;0,IF(Deník!$AD55=Statistika!$F$134,Deník!$W55,""),"")</f>
        <v/>
      </c>
      <c r="HE55" s="233" t="str">
        <f>IF(Deník!$W55&lt;0,IF(Deník!$AD55=Statistika!$F$135,Deník!$W55,""),"")</f>
        <v/>
      </c>
      <c r="HF55" s="233" t="str">
        <f>IF(Deník!$W55&lt;0,IF(Deník!$AD55=Statistika!$F$136,Deník!$W55,""),"")</f>
        <v/>
      </c>
      <c r="HG55" s="233" t="str">
        <f>IF(Deník!$W55&lt;0,IF(Deník!$AD55=Statistika!$F$137,Deník!$W55,""),"")</f>
        <v/>
      </c>
      <c r="ID55" s="8">
        <f>Tabulka4[[#This Row],[Sloupec3]]</f>
        <v>0</v>
      </c>
      <c r="IE55" s="17" t="str">
        <f>IF(AND([1]Deník!$C55&gt;='[1]Měsíční shrnutí'!$D$1,[1]Deník!$C55&lt;='[1]Měsíční shrnutí'!$F$1),[1]Deník!$X55,"")</f>
        <v/>
      </c>
    </row>
    <row r="56" spans="1:239">
      <c r="A56" s="8">
        <f>Deník!C57</f>
        <v>0</v>
      </c>
      <c r="B56" s="50" t="str">
        <f>Deník!R57</f>
        <v/>
      </c>
      <c r="C56" s="102" t="str">
        <f>IF(AND(Deník!R57&gt;1,Deník!R57&lt;&gt;""),1,"")</f>
        <v/>
      </c>
      <c r="D56" s="102" t="str">
        <f>IF(AND(Deník!R57&lt;=0,Deník!R57&lt;&gt;""),1,"")</f>
        <v/>
      </c>
      <c r="E56" s="103" t="str">
        <f>IF(AND(Deník!R57&gt;=0,Deník!R57&lt;=1),1,"")</f>
        <v/>
      </c>
      <c r="F56" s="79" t="str">
        <f>IF(Deník!R57&lt;&gt;"",Deník!R57+F55,"")</f>
        <v/>
      </c>
      <c r="G56" s="85"/>
      <c r="H56" s="54" t="str">
        <f>IF(MONTH(Deník!$C56)=H$2,IF(AND(Deník!$R56&gt;=0,Deník!$R56&lt;=1),"BE",Deník!$R56),"")</f>
        <v/>
      </c>
      <c r="I56" s="11" t="str">
        <f>IF(MONTH(Deník!$C56)=I$2,IF(AND(Deník!$R56&gt;=0,Deník!$R56&lt;=1),"BE",Deník!$R56),"")</f>
        <v/>
      </c>
      <c r="J56" s="11" t="str">
        <f>IF(MONTH(Deník!$C56)=J$2,IF(AND(Deník!$R56&gt;=0,Deník!$R56&lt;=1),"BE",Deník!$R56),"")</f>
        <v/>
      </c>
      <c r="K56" s="11" t="str">
        <f>IF(MONTH(Deník!$C56)=K$2,IF(AND(Deník!$R56&gt;=0,Deník!$R56&lt;=1),"BE",Deník!$R56),"")</f>
        <v/>
      </c>
      <c r="L56" s="11" t="str">
        <f>IF(MONTH(Deník!$C56)=L$2,IF(AND(Deník!$R56&gt;=0,Deník!$R56&lt;=1),"BE",Deník!$R56),"")</f>
        <v/>
      </c>
      <c r="M56" s="11" t="str">
        <f>IF(MONTH(Deník!$C56)=M$2,IF(AND(Deník!$R56&gt;=0,Deník!$R56&lt;=1),"BE",Deník!$R56),"")</f>
        <v/>
      </c>
      <c r="N56" s="11" t="str">
        <f>IF(MONTH(Deník!$C56)=N$2,IF(AND(Deník!$R56&gt;=0,Deník!$R56&lt;=1),"BE",Deník!$R56),"")</f>
        <v/>
      </c>
      <c r="O56" s="11" t="str">
        <f>IF(MONTH(Deník!$C56)=O$2,IF(AND(Deník!$R56&gt;=0,Deník!$R56&lt;=1),"BE",Deník!$R56),"")</f>
        <v/>
      </c>
      <c r="P56" s="11" t="str">
        <f>IF(MONTH(Deník!$C56)=P$2,IF(AND(Deník!$R56&gt;=0,Deník!$R56&lt;=1),"BE",Deník!$R56),"")</f>
        <v/>
      </c>
      <c r="Q56" s="11" t="str">
        <f>IF(MONTH(Deník!$C56)=Q$2,IF(AND(Deník!$R56&gt;=0,Deník!$R56&lt;=1),"BE",Deník!$R56),"")</f>
        <v/>
      </c>
      <c r="R56" s="11" t="str">
        <f>IF(MONTH(Deník!$C56)=R$2,IF(AND(Deník!$R56&gt;=0,Deník!$R56&lt;=1),"BE",Deník!$R56),"")</f>
        <v/>
      </c>
      <c r="S56" s="57" t="str">
        <f>IF(MONTH(Deník!$C56)=S$2,IF(AND(Deník!$R56&gt;=0,Deník!$R56&lt;=1),"BE",Deník!$R56),"")</f>
        <v/>
      </c>
      <c r="U56" s="12"/>
      <c r="V56" s="12"/>
      <c r="X56" s="600" t="str">
        <f>IF(Deník!$R56&lt;&gt;"",IF(Deník!$B56=Statistika!$F$63,IF(AND(Deník!$R56&gt;=0,Deník!$R56&lt;=1),"BE",Deník!$R56),""),"")</f>
        <v/>
      </c>
      <c r="Y56" s="13" t="str">
        <f>IF(Deník!$R56&lt;&gt;"",IF(Deník!$B56=Statistika!$F$64,IF(AND(Deník!$R56&gt;=0,Deník!$R56&lt;=1),"BE",Deník!$R56),""),"")</f>
        <v/>
      </c>
      <c r="Z56" s="13" t="str">
        <f>IF(Deník!$R56&lt;&gt;"",IF(Deník!$B56=Statistika!$F$65,IF(AND(Deník!$R56&gt;=0,Deník!$R56&lt;=1),"BE",Deník!$R56),""),"")</f>
        <v/>
      </c>
      <c r="AA56" s="13" t="str">
        <f>IF(Deník!$R56&lt;&gt;"",IF(Deník!$B56=Statistika!$F$66,IF(AND(Deník!$R56&gt;=0,Deník!$R56&lt;=1),"BE",Deník!$R56),""),"")</f>
        <v/>
      </c>
      <c r="AB56" s="13" t="str">
        <f>IF(Deník!$R56&lt;&gt;"",IF(Deník!$B56=Statistika!$F$67,IF(AND(Deník!$R56&gt;=0,Deník!$R56&lt;=1),"BE",Deník!$R56),""),"")</f>
        <v/>
      </c>
      <c r="AC56" s="13" t="str">
        <f>IF(Deník!$R56&lt;&gt;"",IF(Deník!$B56=Statistika!$F$68,IF(AND(Deník!$R56&gt;=0,Deník!$R56&lt;=1),"BE",Deník!$R56),""),"")</f>
        <v/>
      </c>
      <c r="AD56" s="13" t="str">
        <f>IF(Deník!$R56&lt;&gt;"",IF(Deník!$B56=Statistika!$F$69,IF(AND(Deník!$R56&gt;=0,Deník!$R56&lt;=1),"BE",Deník!$R56),""),"")</f>
        <v/>
      </c>
      <c r="AE56" s="601" t="str">
        <f>IF(Deník!$R56&lt;&gt;"",IF(Deník!$B56=Statistika!$F$70,IF(AND(Deník!$R56&gt;=0,Deník!$R56&lt;=1),"BE",Deník!$R56),""),"")</f>
        <v/>
      </c>
      <c r="AF56" s="90"/>
      <c r="AG56" s="63" t="str">
        <f>IF(Deník!$R56&lt;&gt;"",IF(Deník!$J56="L",IF(AND(Deník!$R56&gt;=0,Deník!$R56&lt;=1),"BE",Deník!$R56),""),"")</f>
        <v/>
      </c>
      <c r="AH56" s="13" t="str">
        <f>IF(Deník!$R56&lt;&gt;"",IF(Deník!$J56="S",IF(AND(Deník!$R56&gt;=0,Deník!$R56&lt;=1),"BE",Deník!$R56),""),"")</f>
        <v/>
      </c>
      <c r="AI56" s="95"/>
      <c r="AJ56" s="71" t="str">
        <f>IF(Deník!N57&lt;&gt;"",Deník!N57*-1,"")</f>
        <v/>
      </c>
      <c r="AK56" s="88"/>
      <c r="AL56" s="63" t="str">
        <f>IF(WEEKDAY(Deník!$C56,2)=1,IF(AND(Deník!$R56&gt;=0,Deník!$R56&lt;=1),"BE",Deník!$R56),"")</f>
        <v/>
      </c>
      <c r="AM56" s="13" t="str">
        <f>IF(WEEKDAY(Deník!$C56,2)=2,IF(AND(Deník!$R56&gt;=0,Deník!$R56&lt;=1),"BE",Deník!$R56),"")</f>
        <v/>
      </c>
      <c r="AN56" s="13" t="str">
        <f>IF(WEEKDAY(Deník!$C56,2)=3,IF(AND(Deník!$R56&gt;=0,Deník!$R56&lt;=1),"BE",Deník!$R56),"")</f>
        <v/>
      </c>
      <c r="AO56" s="13" t="str">
        <f>IF(WEEKDAY(Deník!$C56,2)=4,IF(AND(Deník!$R56&gt;=0,Deník!$R56&lt;=1),"BE",Deník!$R56),"")</f>
        <v/>
      </c>
      <c r="AP56" s="60" t="str">
        <f>IF(WEEKDAY(Deník!$C56,2)=5,IF(AND(Deník!$R56&gt;=0,Deník!$R56&lt;=1),"BE",Deník!$R56),"")</f>
        <v/>
      </c>
      <c r="AQ56" s="99"/>
      <c r="AR56" s="100">
        <f>Deník!D56</f>
        <v>0</v>
      </c>
      <c r="AS56" s="63" t="str">
        <f>IF(Deník!$D56&lt;&gt;"",IF(AND(Deník!$D56&gt;=AS$2,Deník!$D56&lt;=AS$3),IF(AND(Deník!$R56&gt;=0,Deník!$R56&lt;=1),"BE",Deník!$R56),""),"")</f>
        <v/>
      </c>
      <c r="AT56" s="63" t="str">
        <f>IF(Deník!$D56&lt;&gt;"",IF(AND(Deník!$D56&gt;=AT$2,Deník!$D56&lt;=AT$3),IF(AND(Deník!$R56&gt;=0,Deník!$R56&lt;=1),"BE",Deník!$R56),""),"")</f>
        <v/>
      </c>
      <c r="AU56" s="63" t="str">
        <f>IF(Deník!$D56&lt;&gt;"",IF(AND(Deník!$D56&gt;=AU$2,Deník!$D56&lt;=AU$3),IF(AND(Deník!$R56&gt;=0,Deník!$R56&lt;=1),"BE",Deník!$R56),""),"")</f>
        <v/>
      </c>
      <c r="AV56" s="63" t="str">
        <f>IF(Deník!$D56&lt;&gt;"",IF(AND(Deník!$D56&gt;=AV$2,Deník!$D56&lt;=AV$3),IF(AND(Deník!$R56&gt;=0,Deník!$R56&lt;=1),"BE",Deník!$R56),""),"")</f>
        <v/>
      </c>
      <c r="AW56" s="63" t="str">
        <f>IF(Deník!$D56&lt;&gt;"",IF(AND(Deník!$D56&gt;=AW$2,Deník!$D56&lt;=AW$3),IF(AND(Deník!$R56&gt;=0,Deník!$R56&lt;=1),"BE",Deník!$R56),""),"")</f>
        <v/>
      </c>
      <c r="AX56" s="63" t="str">
        <f>IF(Deník!$D56&lt;&gt;"",IF(AND(Deník!$D56&gt;=AX$2,Deník!$D56&lt;=AX$3),IF(AND(Deník!$R56&gt;=0,Deník!$R56&lt;=1),"BE",Deník!$R56),""),"")</f>
        <v/>
      </c>
      <c r="AY56" s="63" t="str">
        <f>IF(Deník!$D56&lt;&gt;"",IF(AND(Deník!$D56&gt;=AY$2,Deník!$D56&lt;=AY$3),IF(AND(Deník!$R56&gt;=0,Deník!$R56&lt;=1),"BE",Deník!$R56),""),"")</f>
        <v/>
      </c>
      <c r="AZ56" s="63" t="str">
        <f>IF(Deník!$D56&lt;&gt;"",IF(AND(Deník!$D56&gt;=AZ$2,Deník!$D56&lt;=AZ$3),IF(AND(Deník!$R56&gt;=0,Deník!$R56&lt;=1),"BE",Deník!$R56),""),"")</f>
        <v/>
      </c>
      <c r="BA56" s="63" t="str">
        <f>IF(Deník!$D56&lt;&gt;"",IF(AND(Deník!$D56&gt;=BA$2,Deník!$D56&lt;=BA$3),IF(AND(Deník!$R56&gt;=0,Deník!$R56&lt;=1),"BE",Deník!$R56),""),"")</f>
        <v/>
      </c>
      <c r="BB56" s="63" t="str">
        <f>IF(Deník!$D56&lt;&gt;"",IF(AND(Deník!$D56&gt;=BB$2,Deník!$D56&lt;=BB$3),IF(AND(Deník!$R56&gt;=0,Deník!$R56&lt;=1),"BE",Deník!$R56),""),"")</f>
        <v/>
      </c>
      <c r="BC56" s="71" t="str">
        <f>IF(Deník!$D56&lt;&gt;"",IF(AND(Deník!$D56&gt;=BC$2,Deník!$D56&lt;=BC$3),IF(AND(Deník!$R56&gt;=0,Deník!$R56&lt;=1),"BE",Deník!$R56),""),"")</f>
        <v/>
      </c>
      <c r="BD56" s="20" t="str">
        <f>IF(Deník!$J57="S",(Deník!$M57-Deník!$K57),IF(Deník!$J57="L",(Deník!$K57-Deník!$M57),""))</f>
        <v/>
      </c>
      <c r="BE56" s="20" t="str">
        <f>IF(Deník!$J57="S",(Deník!$K57-Deník!$O57),IF(Deník!$J57="L",(Deník!$O57-Deník!$K57),""))</f>
        <v/>
      </c>
      <c r="BF56" s="20" t="str">
        <f>IF(Deník!$J57="S",(Deník!$K57-Deník!$L57),IF(Deník!$J57="L",(Deník!$L57-Deník!$K57),""))</f>
        <v/>
      </c>
      <c r="BG56" s="20" t="str">
        <f>IF(Deník!$J57="S",(Deník!$K57-Deník!$S57),IF(Deník!$J57="L",(Deník!$S57-Deník!$K57),""))</f>
        <v/>
      </c>
      <c r="BH56" s="20" t="str">
        <f>IF(Deník!$J57="S",(Deník!$K57-Deník!$U57),IF(Deník!$J57="L",(Deník!$U57-Deník!$K57),""))</f>
        <v/>
      </c>
      <c r="BI56" s="20" t="str">
        <f>IF(Deník!$R56&gt;1,Deník!$R56,"")</f>
        <v/>
      </c>
      <c r="BJ56" s="20" t="str">
        <f>IF(Deník!$R56&lt;0,Deník!$R56,"")</f>
        <v/>
      </c>
      <c r="BK56" s="17"/>
      <c r="BM56" s="233" t="str">
        <f>IF(Deník!$R56&lt;&gt;"",IF(Deník!$Y56=Statistika!$F$78,IF(AND(Deník!$R56&gt;=0,Deník!$R56&lt;=1),"BE",Deník!$R56),""),"")</f>
        <v/>
      </c>
      <c r="BN56" s="233" t="str">
        <f>IF(Deník!$R56&lt;&gt;"",IF(Deník!$Y56=Statistika!$F$79,IF(AND(Deník!$R56&gt;=0,Deník!$R56&lt;=1),"BE",Deník!$R56),""),"")</f>
        <v/>
      </c>
      <c r="BO56" s="233" t="str">
        <f>IF(Deník!$R56&lt;&gt;"",IF(Deník!$Y56=Statistika!$F$80,IF(AND(Deník!$R56&gt;=0,Deník!$R56&lt;=1),"BE",Deník!$R56),""),"")</f>
        <v/>
      </c>
      <c r="BP56" s="233" t="str">
        <f>IF(Deník!$R56&lt;&gt;"",IF(Deník!$Y56=Statistika!$F$81,IF(AND(Deník!$R56&gt;=0,Deník!$R56&lt;=1),"BE",Deník!$R56),""),"")</f>
        <v/>
      </c>
      <c r="BQ56" s="233" t="str">
        <f>IF(Deník!$R56&lt;&gt;"",IF(Deník!$Y56=Statistika!$F$82,IF(AND(Deník!$R56&gt;=0,Deník!$R56&lt;=1),"BE",Deník!$R56),""),"")</f>
        <v/>
      </c>
      <c r="BR56" s="233" t="str">
        <f>IF(Deník!$R56&lt;&gt;"",IF(Deník!$Y56=Statistika!$F$83,IF(AND(Deník!$R56&gt;=0,Deník!$R56&lt;=1),"BE",Deník!$R56),""),"")</f>
        <v/>
      </c>
      <c r="BS56" s="233" t="str">
        <f>IF(Deník!$R56&lt;&gt;"",IF(Deník!$Y56=Statistika!$F$84,IF(AND(Deník!$R56&gt;=0,Deník!$R56&lt;=1),"BE",Deník!$R56),""),"")</f>
        <v/>
      </c>
      <c r="BT56" s="233" t="str">
        <f>IF(Deník!$R56&lt;&gt;"",IF(Deník!$Y56=Statistika!$F$85,IF(AND(Deník!$R56&gt;=0,Deník!$R56&lt;=1),"BE",Deník!$R56),""),"")</f>
        <v/>
      </c>
      <c r="BU56" s="233" t="str">
        <f>IF(Deník!$R56&lt;&gt;"",IF(Deník!$Y56=Statistika!$F$86,IF(AND(Deník!$R56&gt;=0,Deník!$R56&lt;=1),"BE",Deník!$R56),""),"")</f>
        <v/>
      </c>
      <c r="BV56" s="233" t="str">
        <f>IF(Deník!$R56&lt;&gt;"",IF(Deník!$Y56=Statistika!$F$87,IF(AND(Deník!$R56&gt;=0,Deník!$R56&lt;=1),"BE",Deník!$R56),""),"")</f>
        <v/>
      </c>
      <c r="BW56" s="233" t="str">
        <f>IF(Deník!$R56&lt;&gt;"",IF(Deník!$Y56=Statistika!$F$88,IF(AND(Deník!$R56&gt;=0,Deník!$R56&lt;=1),"BE",Deník!$R56),""),"")</f>
        <v/>
      </c>
      <c r="BX56" s="233" t="str">
        <f>IF(Deník!$R56&lt;&gt;"",IF(Deník!$Y56=Statistika!$F$89,IF(AND(Deník!$R56&gt;=0,Deník!$R56&lt;=1),"BE",Deník!$R56),""),"")</f>
        <v/>
      </c>
      <c r="BY56" s="233" t="str">
        <f>IF(Deník!$R56&lt;&gt;"",IF(Deník!$Y56=Statistika!$F$90,IF(AND(Deník!$R56&gt;=0,Deník!$R56&lt;=1),"BE",Deník!$R56),""),"")</f>
        <v/>
      </c>
      <c r="BZ56" s="233" t="str">
        <f>IF(Deník!$R56&lt;&gt;"",IF(Deník!$Y56=Statistika!$F$91,IF(AND(Deník!$R56&gt;=0,Deník!$R56&lt;=1),"BE",Deník!$R56),""),"")</f>
        <v/>
      </c>
      <c r="CA56" s="233"/>
      <c r="CB56" s="233" t="str">
        <f>IF(Deník!$R56&lt;&gt;"",IF(Deník!$AB56="SL",IF(AND(Deník!$R56&gt;=0,Deník!$R56&lt;=1),"BE",Deník!$R56),""),"")</f>
        <v/>
      </c>
      <c r="CC56" s="233" t="str">
        <f>IF(Deník!$R56&lt;&gt;"",IF(Deník!$AB56="BE10",IF(AND(Deník!$R56&gt;=0,Deník!$R56&lt;=1),"BE",Deník!$R56),""),"")</f>
        <v/>
      </c>
      <c r="CD56" s="233" t="str">
        <f>IF(Deník!$R56&lt;&gt;"",IF(Deník!$AB56="BE15",IF(AND(Deník!$R56&gt;=0,Deník!$R56&lt;=1),"BE",Deník!$R56),""),"")</f>
        <v/>
      </c>
      <c r="CE56" s="233" t="str">
        <f>IF(Deník!$R56&lt;&gt;"",IF(Deník!$AB56="BE20",IF(AND(Deník!$R56&gt;=0,Deník!$R56&lt;=1),"BE",Deník!$R56),""),"")</f>
        <v/>
      </c>
      <c r="CF56" s="233" t="str">
        <f>IF(Deník!$R56&lt;&gt;"",IF(Deník!$AB56="TP1",IF(AND(Deník!$R56&gt;=0,Deník!$R56&lt;=1),"BE",Deník!$R56),""),"")</f>
        <v/>
      </c>
      <c r="CG56" s="233" t="str">
        <f>IF(Deník!$R56&lt;&gt;"",IF(Deník!$AB56="TP2",IF(AND(Deník!$R56&gt;=0,Deník!$R56&lt;=1),"BE",Deník!$R56),""),"")</f>
        <v/>
      </c>
      <c r="CH56" s="233" t="str">
        <f>IF(Deník!$R56&lt;&gt;"",IF(Deník!$AB56="TP3",IF(AND(Deník!$R56&gt;=0,Deník!$R56&lt;=1),"BE",Deník!$R56),""),"")</f>
        <v/>
      </c>
      <c r="CI56" s="233" t="str">
        <f>IF(Deník!$R56&lt;&gt;"",IF(Deník!$AB56="Trailing SL",IF(AND(Deník!$R56&gt;=0,Deník!$R56&lt;=1),"BE",Deník!$R56),""),"")</f>
        <v/>
      </c>
      <c r="CJ56" s="233" t="str">
        <f>IF(Deník!$R56&lt;&gt;"",IF(Deník!$AB56="Manual",IF(AND(Deník!$R56&gt;=0,Deník!$R56&lt;=1),"BE",Deník!$R56),""),"")</f>
        <v/>
      </c>
      <c r="CK56" s="233"/>
      <c r="CL56" s="233" t="str">
        <f>IF(Deník!$R56&lt;0,IF(Deník!$AC56=Statistika!$F$117,Deník!$R56,""),"")</f>
        <v/>
      </c>
      <c r="CM56" s="233" t="str">
        <f>IF(Deník!$R56&lt;0,IF(Deník!$AC56=Statistika!$F$118,Deník!$R56,""),"")</f>
        <v/>
      </c>
      <c r="CN56" s="233" t="str">
        <f>IF(Deník!$R56&lt;0,IF(Deník!$AC56=Statistika!$F$119,Deník!$R56,""),"")</f>
        <v/>
      </c>
      <c r="CO56" s="233" t="str">
        <f>IF(Deník!$R56&lt;0,IF(Deník!$AC56=Statistika!$F$120,Deník!$R56,""),"")</f>
        <v/>
      </c>
      <c r="CP56" s="233" t="str">
        <f>IF(Deník!$R56&lt;0,IF(Deník!$AC56=Statistika!$F$121,Deník!$R56,""),"")</f>
        <v/>
      </c>
      <c r="CQ56" s="233" t="str">
        <f>IF(Deník!$R56&lt;0,IF(Deník!$AC56=Statistika!$F$122,Deník!$R56,""),"")</f>
        <v/>
      </c>
      <c r="CR56" s="233" t="str">
        <f>IF(Deník!$R56&lt;0,IF(Deník!$AC56=Statistika!$F$123,Deník!$R56,""),"")</f>
        <v/>
      </c>
      <c r="CS56" s="233" t="str">
        <f>IF(Deník!$R56&lt;0,IF(Deník!$AC56=Statistika!$F$124,Deník!$R56,""),"")</f>
        <v/>
      </c>
      <c r="CT56" s="233" t="str">
        <f>IF(Deník!$R56&lt;0,IF(Deník!$AC56=Statistika!$F$125,Deník!$R56,""),"")</f>
        <v/>
      </c>
      <c r="CU56" s="233"/>
      <c r="CV56" s="233" t="str">
        <f>IF(Deník!$R56&lt;0,IF(Deník!$AD56=$CV$2,Deník!$R56,""),"")</f>
        <v/>
      </c>
      <c r="CW56" s="233" t="str">
        <f>IF(Deník!$R56&lt;0,IF(Deník!$AD56=$CW$2,Deník!$R56,""),"")</f>
        <v/>
      </c>
      <c r="CX56" s="233" t="str">
        <f>IF(Deník!$R56&lt;0,IF(Deník!$AD56=$CX$2,Deník!$R56,""),"")</f>
        <v/>
      </c>
      <c r="CY56" s="233" t="str">
        <f>IF(Deník!$R56&lt;0,IF(Deník!$AD56=$CY$2,Deník!$R56,""),"")</f>
        <v/>
      </c>
      <c r="CZ56" s="233" t="str">
        <f>IF(Deník!$R56&lt;0,IF(Deník!$AD56=$CZ$2,Deník!$R56,""),"")</f>
        <v/>
      </c>
      <c r="DL56" s="221">
        <f t="shared" si="5"/>
        <v>93847.029999999984</v>
      </c>
      <c r="DM56" s="220">
        <f t="shared" si="3"/>
        <v>-6.1529700000000132E-2</v>
      </c>
      <c r="DO56" s="50">
        <f>Deník!W57</f>
        <v>0</v>
      </c>
      <c r="DP56" s="102" t="str">
        <f>IF(AND(Deník!W57&gt;0),1,"")</f>
        <v/>
      </c>
      <c r="DQ56" s="102">
        <f>IF(AND(Deník!W57&lt;=0),1,"")</f>
        <v>1</v>
      </c>
      <c r="DR56" s="227"/>
      <c r="DS56" s="228"/>
      <c r="DT56" s="85"/>
      <c r="DU56" s="54">
        <f>IF(MONTH(Deník!$C56)=DU$2,Deník!$W56,"")</f>
        <v>0</v>
      </c>
      <c r="DV56" s="222" t="str">
        <f>IF(MONTH(Deník!$C56)=DV$2,Deník!$W56,"")</f>
        <v/>
      </c>
      <c r="DW56" s="222" t="str">
        <f>IF(MONTH(Deník!$C56)=DW$2,Deník!$W56,"")</f>
        <v/>
      </c>
      <c r="DX56" s="222" t="str">
        <f>IF(MONTH(Deník!$C56)=DX$2,Deník!$W56,"")</f>
        <v/>
      </c>
      <c r="DY56" s="222" t="str">
        <f>IF(MONTH(Deník!$C56)=DY$2,Deník!$W56,"")</f>
        <v/>
      </c>
      <c r="DZ56" s="222" t="str">
        <f>IF(MONTH(Deník!$C56)=DZ$2,Deník!$W56,"")</f>
        <v/>
      </c>
      <c r="EA56" s="222" t="str">
        <f>IF(MONTH(Deník!$C56)=EA$2,Deník!$W56,"")</f>
        <v/>
      </c>
      <c r="EB56" s="222" t="str">
        <f>IF(MONTH(Deník!$C56)=EB$2,Deník!$W56,"")</f>
        <v/>
      </c>
      <c r="EC56" s="222" t="str">
        <f>IF(MONTH(Deník!$C56)=EC$2,Deník!$W56,"")</f>
        <v/>
      </c>
      <c r="ED56" s="222" t="str">
        <f>IF(MONTH(Deník!$C56)=ED$2,Deník!$W56,"")</f>
        <v/>
      </c>
      <c r="EE56" s="222" t="str">
        <f>IF(MONTH(Deník!$C56)=EE$2,Deník!$W56,"")</f>
        <v/>
      </c>
      <c r="EF56" s="222" t="str">
        <f>IF(MONTH(Deník!$C56)=EF$2,Deník!$W56,"")</f>
        <v/>
      </c>
      <c r="EI56" s="600" t="str">
        <f>IF(Deník!$W56&lt;&gt;"",IF(Deník!$B56=Statistika!$F$63,Deník!$W56,""),"")</f>
        <v/>
      </c>
      <c r="EJ56" s="13" t="str">
        <f>IF(Deník!$W56&lt;&gt;"",IF(Deník!$B56=Statistika!$F$64,Deník!$W56,""),"")</f>
        <v/>
      </c>
      <c r="EK56" s="13" t="str">
        <f>IF(Deník!$W56&lt;&gt;"",IF(Deník!$B56=Statistika!$F$65,Deník!$W56,""),"")</f>
        <v/>
      </c>
      <c r="EL56" s="13" t="str">
        <f>IF(Deník!$W56&lt;&gt;"",IF(Deník!$B56=Statistika!$F$66,Deník!$W56,""),"")</f>
        <v/>
      </c>
      <c r="EM56" s="13" t="str">
        <f>IF(Deník!$W56&lt;&gt;"",IF(Deník!$B56=Statistika!$F$67,Deník!$W56,""),"")</f>
        <v/>
      </c>
      <c r="EN56" s="13" t="str">
        <f>IF(Deník!$W56&lt;&gt;"",IF(Deník!$B56=Statistika!$F$68,Deník!$W56,""),"")</f>
        <v/>
      </c>
      <c r="EO56" s="13" t="str">
        <f>IF(Deník!$W56&lt;&gt;"",IF(Deník!$B56=Statistika!$F$69,Deník!$W56,""),"")</f>
        <v/>
      </c>
      <c r="EP56" s="601" t="str">
        <f>IF(Deník!$W56&lt;&gt;"",IF(Deník!$B56=Statistika!$F$70,Deník!$W56,""),"")</f>
        <v/>
      </c>
      <c r="EQ56" s="90"/>
      <c r="ER56" s="63" t="str">
        <f>IF(Deník!$W56&lt;&gt;"",IF(Deník!$J56="L",Deník!$W56,""),"")</f>
        <v/>
      </c>
      <c r="ES56" s="13" t="str">
        <f>IF(Deník!$W56&lt;&gt;"",IF(Deník!$J56="S",Deník!$W56,""),"")</f>
        <v/>
      </c>
      <c r="ET56" s="95"/>
      <c r="EU56" s="88"/>
      <c r="EV56" s="63" t="str">
        <f>IF(WEEKDAY(Deník!$C56,2)=1,Deník!$W56,"")</f>
        <v/>
      </c>
      <c r="EW56" s="13" t="str">
        <f>IF(WEEKDAY(Deník!$C56,2)=2,Deník!$W56,"")</f>
        <v/>
      </c>
      <c r="EX56" s="13" t="str">
        <f>IF(WEEKDAY(Deník!$C56,2)=3,Deník!$W56,"")</f>
        <v/>
      </c>
      <c r="EY56" s="13" t="str">
        <f>IF(WEEKDAY(Deník!$C56,2)=4,Deník!$W56,"")</f>
        <v/>
      </c>
      <c r="EZ56" s="60" t="str">
        <f>IF(WEEKDAY(Deník!$C56,2)=5,Deník!$W56,"")</f>
        <v/>
      </c>
      <c r="FA56" s="99"/>
      <c r="FB56" s="100">
        <f>Deník!D56</f>
        <v>0</v>
      </c>
      <c r="FC56" s="63">
        <f>IF($FB56&lt;&gt;"",IF(AND($FB56&gt;=FC$2,$FB56&lt;=FC$3),Deník!$W56,""))</f>
        <v>0</v>
      </c>
      <c r="FD56" s="63" t="str">
        <f>IF($FB56&lt;&gt;"",IF(AND($FB56&gt;=FD$2,$FB56&lt;=FD$3),Deník!$W56,""))</f>
        <v/>
      </c>
      <c r="FE56" s="63" t="str">
        <f>IF($FB56&lt;&gt;"",IF(AND($FB56&gt;=FE$2,$FB56&lt;=FE$3),Deník!$W56,""))</f>
        <v/>
      </c>
      <c r="FF56" s="63" t="str">
        <f>IF($FB56&lt;&gt;"",IF(AND($FB56&gt;=FF$2,$FB56&lt;=FF$3),Deník!$W56,""))</f>
        <v/>
      </c>
      <c r="FG56" s="63" t="str">
        <f>IF($FB56&lt;&gt;"",IF(AND($FB56&gt;=FG$2,$FB56&lt;=FG$3),Deník!$W56,""))</f>
        <v/>
      </c>
      <c r="FH56" s="63" t="str">
        <f>IF($FB56&lt;&gt;"",IF(AND($FB56&gt;=FH$2,$FB56&lt;=FH$3),Deník!$W56,""))</f>
        <v/>
      </c>
      <c r="FI56" s="63" t="str">
        <f>IF($FB56&lt;&gt;"",IF(AND($FB56&gt;=FI$2,$FB56&lt;=FI$3),Deník!$W56,""))</f>
        <v/>
      </c>
      <c r="FJ56" s="63" t="str">
        <f>IF($FB56&lt;&gt;"",IF(AND($FB56&gt;=FJ$2,$FB56&lt;=FJ$3),Deník!$W56,""))</f>
        <v/>
      </c>
      <c r="FK56" s="63" t="str">
        <f>IF($FB56&lt;&gt;"",IF(AND($FB56&gt;=FK$2,$FB56&lt;=FK$3),Deník!$W56,""))</f>
        <v/>
      </c>
      <c r="FL56" s="63" t="str">
        <f>IF($FB56&lt;&gt;"",IF(AND($FB56&gt;=FL$2,$FB56&lt;=FL$3),Deník!$W56,""))</f>
        <v/>
      </c>
      <c r="FM56" s="63" t="str">
        <f>IF($FB56&lt;&gt;"",IF(AND($FB56&gt;=FM$2,$FB56&lt;=FM$3),Deník!$W56,""))</f>
        <v/>
      </c>
      <c r="FN56" s="13"/>
      <c r="FO56" s="20" t="str">
        <f>IF(Deník!$W56&gt;1,Deník!$W56,"")</f>
        <v/>
      </c>
      <c r="FP56" s="20" t="str">
        <f>IF(Deník!$W56&lt;0,Deník!$W56,"")</f>
        <v/>
      </c>
      <c r="FQ56" s="17"/>
      <c r="FS56" s="233"/>
      <c r="FT56" s="233" t="str">
        <f>IF(Deník!$W56&lt;&gt;"",IF(Deník!$Y56=Statistika!$F$78,Deník!$W56,""),"")</f>
        <v/>
      </c>
      <c r="FU56" s="233" t="str">
        <f>IF(Deník!$W56&lt;&gt;"",IF(Deník!$Y56=Statistika!$F$79,Deník!$W56,""),"")</f>
        <v/>
      </c>
      <c r="FV56" s="233" t="str">
        <f>IF(Deník!$W56&lt;&gt;"",IF(Deník!$Y56=Statistika!$F$80,Deník!$W56,""),"")</f>
        <v/>
      </c>
      <c r="FW56" s="233" t="str">
        <f>IF(Deník!$W56&lt;&gt;"",IF(Deník!$Y56=Statistika!$F$81,Deník!$W56,""),"")</f>
        <v/>
      </c>
      <c r="FX56" s="233" t="str">
        <f>IF(Deník!$W56&lt;&gt;"",IF(Deník!$Y56=Statistika!$F$82,Deník!$W56,""),"")</f>
        <v/>
      </c>
      <c r="FY56" s="233" t="str">
        <f>IF(Deník!$W56&lt;&gt;"",IF(Deník!$Y56=Statistika!$F$83,Deník!$W56,""),"")</f>
        <v/>
      </c>
      <c r="FZ56" s="233" t="str">
        <f>IF(Deník!$W56&lt;&gt;"",IF(Deník!$Y56=Statistika!$F$84,Deník!$W56,""),"")</f>
        <v/>
      </c>
      <c r="GA56" s="233" t="str">
        <f>IF(Deník!$W56&lt;&gt;"",IF(Deník!$Y56=Statistika!$F$85,Deník!$W56,""),"")</f>
        <v/>
      </c>
      <c r="GB56" s="233" t="str">
        <f>IF(Deník!$W56&lt;&gt;"",IF(Deník!$Y56=Statistika!$F$86,Deník!$W56,""),"")</f>
        <v/>
      </c>
      <c r="GC56" s="233" t="str">
        <f>IF(Deník!$W56&lt;&gt;"",IF(Deník!$Y56=Statistika!$F$87,Deník!$W56,""),"")</f>
        <v/>
      </c>
      <c r="GD56" s="233" t="str">
        <f>IF(Deník!$W56&lt;&gt;"",IF(Deník!$Y56=Statistika!$F$88,Deník!$W56,""),"")</f>
        <v/>
      </c>
      <c r="GE56" s="233" t="str">
        <f>IF(Deník!$W56&lt;&gt;"",IF(Deník!$Y56=Statistika!$F$89,Deník!$W56,""),"")</f>
        <v/>
      </c>
      <c r="GF56" s="233" t="str">
        <f>IF(Deník!$W56&lt;&gt;"",IF(Deník!$Y56=Statistika!$F$90,Deník!$W56,""),"")</f>
        <v/>
      </c>
      <c r="GG56" s="233" t="str">
        <f>IF(Deník!$W56&lt;&gt;"",IF(Deník!$Y56=Statistika!$F$91,Deník!$W56,""),"")</f>
        <v/>
      </c>
      <c r="GH56" s="233"/>
      <c r="GI56" s="233" t="str">
        <f>IF(Deník!$W56&lt;&gt;"",IF(Deník!$AB56=Statistika!$L$100,Deník!$W56,""),"")</f>
        <v/>
      </c>
      <c r="GJ56" s="233" t="str">
        <f>IF(Deník!$W56&lt;&gt;"",IF(Deník!$AB56=Statistika!$L$101,Deník!$W56,""),"")</f>
        <v/>
      </c>
      <c r="GK56" s="233" t="str">
        <f>IF(Deník!$W56&lt;&gt;"",IF(Deník!$AB56=Statistika!$L$102,Deník!$W56,""),"")</f>
        <v/>
      </c>
      <c r="GL56" s="233" t="str">
        <f>IF(Deník!$W56&lt;&gt;"",IF(Deník!$AB56=Statistika!$L$103,Deník!$W56,""),"")</f>
        <v/>
      </c>
      <c r="GM56" s="233" t="str">
        <f>IF(Deník!$W56&lt;&gt;"",IF(Deník!$AB56=Statistika!$L$104,Deník!$W56,""),"")</f>
        <v/>
      </c>
      <c r="GN56" s="233" t="str">
        <f>IF(Deník!$W56&lt;&gt;"",IF(Deník!$AB56=Statistika!$L$105,Deník!$W56,""),"")</f>
        <v/>
      </c>
      <c r="GO56" s="233" t="str">
        <f>IF(Deník!$W56&lt;&gt;"",IF(Deník!$AB56=Statistika!$L$106,Deník!$W56,""),"")</f>
        <v/>
      </c>
      <c r="GP56" s="233" t="str">
        <f>IF(Deník!$W56&lt;&gt;"",IF(Deník!$AB56=Statistika!$L$107,Deník!$W56,""),"")</f>
        <v/>
      </c>
      <c r="GQ56" s="233" t="str">
        <f>IF(Deník!$W56&lt;&gt;"",IF(Deník!$AB56=Statistika!$L$108,Deník!$W56,""),"")</f>
        <v/>
      </c>
      <c r="GS56" s="233" t="str">
        <f>IF(Deník!$W56&lt;0,IF(Deník!$AC56=Statistika!$F$117,Deník!$W56,""),"")</f>
        <v/>
      </c>
      <c r="GT56" s="233" t="str">
        <f>IF(Deník!$W56&lt;0,IF(Deník!$AC56=Statistika!$F$118,Deník!$W56,""),"")</f>
        <v/>
      </c>
      <c r="GU56" s="233" t="str">
        <f>IF(Deník!$W56&lt;0,IF(Deník!$AC56=Statistika!$F$119,Deník!$W56,""),"")</f>
        <v/>
      </c>
      <c r="GV56" s="233" t="str">
        <f>IF(Deník!$W56&lt;0,IF(Deník!$AC56=Statistika!$F$120,Deník!$W56,""),"")</f>
        <v/>
      </c>
      <c r="GW56" s="233" t="str">
        <f>IF(Deník!$W56&lt;0,IF(Deník!$AC56=Statistika!$F$121,Deník!$W56,""),"")</f>
        <v/>
      </c>
      <c r="GX56" s="233" t="str">
        <f>IF(Deník!$W56&lt;0,IF(Deník!$AC56=Statistika!$F$122,Deník!$W56,""),"")</f>
        <v/>
      </c>
      <c r="GY56" s="233" t="str">
        <f>IF(Deník!$W56&lt;0,IF(Deník!$AC56=Statistika!$F$123,Deník!$W56,""),"")</f>
        <v/>
      </c>
      <c r="GZ56" s="233" t="str">
        <f>IF(Deník!$W56&lt;0,IF(Deník!$AC56=Statistika!$F$124,Deník!$W56,""),"")</f>
        <v/>
      </c>
      <c r="HA56" s="233" t="str">
        <f>IF(Deník!$W56&lt;0,IF(Deník!$AC56=Statistika!$F$125,Deník!$W56,""),"")</f>
        <v/>
      </c>
      <c r="HC56" s="233" t="str">
        <f>IF(Deník!$W56&lt;0,IF(Deník!$AD56=Statistika!$F$133,Deník!$W56,""),"")</f>
        <v/>
      </c>
      <c r="HD56" s="233" t="str">
        <f>IF(Deník!$W56&lt;0,IF(Deník!$AD56=Statistika!$F$134,Deník!$W56,""),"")</f>
        <v/>
      </c>
      <c r="HE56" s="233" t="str">
        <f>IF(Deník!$W56&lt;0,IF(Deník!$AD56=Statistika!$F$135,Deník!$W56,""),"")</f>
        <v/>
      </c>
      <c r="HF56" s="233" t="str">
        <f>IF(Deník!$W56&lt;0,IF(Deník!$AD56=Statistika!$F$136,Deník!$W56,""),"")</f>
        <v/>
      </c>
      <c r="HG56" s="233" t="str">
        <f>IF(Deník!$W56&lt;0,IF(Deník!$AD56=Statistika!$F$137,Deník!$W56,""),"")</f>
        <v/>
      </c>
      <c r="ID56" s="8">
        <f>Tabulka4[[#This Row],[Sloupec3]]</f>
        <v>0</v>
      </c>
      <c r="IE56" s="17" t="str">
        <f>IF(AND([1]Deník!$C56&gt;='[1]Měsíční shrnutí'!$D$1,[1]Deník!$C56&lt;='[1]Měsíční shrnutí'!$F$1),[1]Deník!$X56,"")</f>
        <v/>
      </c>
    </row>
    <row r="57" spans="1:239">
      <c r="A57" s="8">
        <f>Deník!C58</f>
        <v>0</v>
      </c>
      <c r="B57" s="50" t="str">
        <f>Deník!R58</f>
        <v/>
      </c>
      <c r="C57" s="102" t="str">
        <f>IF(AND(Deník!R58&gt;1,Deník!R58&lt;&gt;""),1,"")</f>
        <v/>
      </c>
      <c r="D57" s="102" t="str">
        <f>IF(AND(Deník!R58&lt;=0,Deník!R58&lt;&gt;""),1,"")</f>
        <v/>
      </c>
      <c r="E57" s="103" t="str">
        <f>IF(AND(Deník!R58&gt;=0,Deník!R58&lt;=1),1,"")</f>
        <v/>
      </c>
      <c r="F57" s="79" t="str">
        <f>IF(Deník!R58&lt;&gt;"",Deník!R58+F56,"")</f>
        <v/>
      </c>
      <c r="G57" s="85"/>
      <c r="H57" s="54" t="str">
        <f>IF(MONTH(Deník!$C57)=H$2,IF(AND(Deník!$R57&gt;=0,Deník!$R57&lt;=1),"BE",Deník!$R57),"")</f>
        <v/>
      </c>
      <c r="I57" s="11" t="str">
        <f>IF(MONTH(Deník!$C57)=I$2,IF(AND(Deník!$R57&gt;=0,Deník!$R57&lt;=1),"BE",Deník!$R57),"")</f>
        <v/>
      </c>
      <c r="J57" s="11" t="str">
        <f>IF(MONTH(Deník!$C57)=J$2,IF(AND(Deník!$R57&gt;=0,Deník!$R57&lt;=1),"BE",Deník!$R57),"")</f>
        <v/>
      </c>
      <c r="K57" s="11" t="str">
        <f>IF(MONTH(Deník!$C57)=K$2,IF(AND(Deník!$R57&gt;=0,Deník!$R57&lt;=1),"BE",Deník!$R57),"")</f>
        <v/>
      </c>
      <c r="L57" s="11" t="str">
        <f>IF(MONTH(Deník!$C57)=L$2,IF(AND(Deník!$R57&gt;=0,Deník!$R57&lt;=1),"BE",Deník!$R57),"")</f>
        <v/>
      </c>
      <c r="M57" s="11" t="str">
        <f>IF(MONTH(Deník!$C57)=M$2,IF(AND(Deník!$R57&gt;=0,Deník!$R57&lt;=1),"BE",Deník!$R57),"")</f>
        <v/>
      </c>
      <c r="N57" s="11" t="str">
        <f>IF(MONTH(Deník!$C57)=N$2,IF(AND(Deník!$R57&gt;=0,Deník!$R57&lt;=1),"BE",Deník!$R57),"")</f>
        <v/>
      </c>
      <c r="O57" s="11" t="str">
        <f>IF(MONTH(Deník!$C57)=O$2,IF(AND(Deník!$R57&gt;=0,Deník!$R57&lt;=1),"BE",Deník!$R57),"")</f>
        <v/>
      </c>
      <c r="P57" s="11" t="str">
        <f>IF(MONTH(Deník!$C57)=P$2,IF(AND(Deník!$R57&gt;=0,Deník!$R57&lt;=1),"BE",Deník!$R57),"")</f>
        <v/>
      </c>
      <c r="Q57" s="11" t="str">
        <f>IF(MONTH(Deník!$C57)=Q$2,IF(AND(Deník!$R57&gt;=0,Deník!$R57&lt;=1),"BE",Deník!$R57),"")</f>
        <v/>
      </c>
      <c r="R57" s="11" t="str">
        <f>IF(MONTH(Deník!$C57)=R$2,IF(AND(Deník!$R57&gt;=0,Deník!$R57&lt;=1),"BE",Deník!$R57),"")</f>
        <v/>
      </c>
      <c r="S57" s="57" t="str">
        <f>IF(MONTH(Deník!$C57)=S$2,IF(AND(Deník!$R57&gt;=0,Deník!$R57&lt;=1),"BE",Deník!$R57),"")</f>
        <v/>
      </c>
      <c r="U57" s="12"/>
      <c r="V57" s="12"/>
      <c r="X57" s="600" t="str">
        <f>IF(Deník!$R57&lt;&gt;"",IF(Deník!$B57=Statistika!$F$63,IF(AND(Deník!$R57&gt;=0,Deník!$R57&lt;=1),"BE",Deník!$R57),""),"")</f>
        <v/>
      </c>
      <c r="Y57" s="13" t="str">
        <f>IF(Deník!$R57&lt;&gt;"",IF(Deník!$B57=Statistika!$F$64,IF(AND(Deník!$R57&gt;=0,Deník!$R57&lt;=1),"BE",Deník!$R57),""),"")</f>
        <v/>
      </c>
      <c r="Z57" s="13" t="str">
        <f>IF(Deník!$R57&lt;&gt;"",IF(Deník!$B57=Statistika!$F$65,IF(AND(Deník!$R57&gt;=0,Deník!$R57&lt;=1),"BE",Deník!$R57),""),"")</f>
        <v/>
      </c>
      <c r="AA57" s="13" t="str">
        <f>IF(Deník!$R57&lt;&gt;"",IF(Deník!$B57=Statistika!$F$66,IF(AND(Deník!$R57&gt;=0,Deník!$R57&lt;=1),"BE",Deník!$R57),""),"")</f>
        <v/>
      </c>
      <c r="AB57" s="13" t="str">
        <f>IF(Deník!$R57&lt;&gt;"",IF(Deník!$B57=Statistika!$F$67,IF(AND(Deník!$R57&gt;=0,Deník!$R57&lt;=1),"BE",Deník!$R57),""),"")</f>
        <v/>
      </c>
      <c r="AC57" s="13" t="str">
        <f>IF(Deník!$R57&lt;&gt;"",IF(Deník!$B57=Statistika!$F$68,IF(AND(Deník!$R57&gt;=0,Deník!$R57&lt;=1),"BE",Deník!$R57),""),"")</f>
        <v/>
      </c>
      <c r="AD57" s="13" t="str">
        <f>IF(Deník!$R57&lt;&gt;"",IF(Deník!$B57=Statistika!$F$69,IF(AND(Deník!$R57&gt;=0,Deník!$R57&lt;=1),"BE",Deník!$R57),""),"")</f>
        <v/>
      </c>
      <c r="AE57" s="601" t="str">
        <f>IF(Deník!$R57&lt;&gt;"",IF(Deník!$B57=Statistika!$F$70,IF(AND(Deník!$R57&gt;=0,Deník!$R57&lt;=1),"BE",Deník!$R57),""),"")</f>
        <v/>
      </c>
      <c r="AF57" s="90"/>
      <c r="AG57" s="63" t="str">
        <f>IF(Deník!$R57&lt;&gt;"",IF(Deník!$J57="L",IF(AND(Deník!$R57&gt;=0,Deník!$R57&lt;=1),"BE",Deník!$R57),""),"")</f>
        <v/>
      </c>
      <c r="AH57" s="13" t="str">
        <f>IF(Deník!$R57&lt;&gt;"",IF(Deník!$J57="S",IF(AND(Deník!$R57&gt;=0,Deník!$R57&lt;=1),"BE",Deník!$R57),""),"")</f>
        <v/>
      </c>
      <c r="AI57" s="95"/>
      <c r="AJ57" s="71" t="str">
        <f>IF(Deník!N58&lt;&gt;"",Deník!N58*-1,"")</f>
        <v/>
      </c>
      <c r="AK57" s="88"/>
      <c r="AL57" s="63" t="str">
        <f>IF(WEEKDAY(Deník!$C57,2)=1,IF(AND(Deník!$R57&gt;=0,Deník!$R57&lt;=1),"BE",Deník!$R57),"")</f>
        <v/>
      </c>
      <c r="AM57" s="13" t="str">
        <f>IF(WEEKDAY(Deník!$C57,2)=2,IF(AND(Deník!$R57&gt;=0,Deník!$R57&lt;=1),"BE",Deník!$R57),"")</f>
        <v/>
      </c>
      <c r="AN57" s="13" t="str">
        <f>IF(WEEKDAY(Deník!$C57,2)=3,IF(AND(Deník!$R57&gt;=0,Deník!$R57&lt;=1),"BE",Deník!$R57),"")</f>
        <v/>
      </c>
      <c r="AO57" s="13" t="str">
        <f>IF(WEEKDAY(Deník!$C57,2)=4,IF(AND(Deník!$R57&gt;=0,Deník!$R57&lt;=1),"BE",Deník!$R57),"")</f>
        <v/>
      </c>
      <c r="AP57" s="60" t="str">
        <f>IF(WEEKDAY(Deník!$C57,2)=5,IF(AND(Deník!$R57&gt;=0,Deník!$R57&lt;=1),"BE",Deník!$R57),"")</f>
        <v/>
      </c>
      <c r="AQ57" s="99"/>
      <c r="AR57" s="100">
        <f>Deník!D57</f>
        <v>0</v>
      </c>
      <c r="AS57" s="63" t="str">
        <f>IF(Deník!$D57&lt;&gt;"",IF(AND(Deník!$D57&gt;=AS$2,Deník!$D57&lt;=AS$3),IF(AND(Deník!$R57&gt;=0,Deník!$R57&lt;=1),"BE",Deník!$R57),""),"")</f>
        <v/>
      </c>
      <c r="AT57" s="63" t="str">
        <f>IF(Deník!$D57&lt;&gt;"",IF(AND(Deník!$D57&gt;=AT$2,Deník!$D57&lt;=AT$3),IF(AND(Deník!$R57&gt;=0,Deník!$R57&lt;=1),"BE",Deník!$R57),""),"")</f>
        <v/>
      </c>
      <c r="AU57" s="63" t="str">
        <f>IF(Deník!$D57&lt;&gt;"",IF(AND(Deník!$D57&gt;=AU$2,Deník!$D57&lt;=AU$3),IF(AND(Deník!$R57&gt;=0,Deník!$R57&lt;=1),"BE",Deník!$R57),""),"")</f>
        <v/>
      </c>
      <c r="AV57" s="63" t="str">
        <f>IF(Deník!$D57&lt;&gt;"",IF(AND(Deník!$D57&gt;=AV$2,Deník!$D57&lt;=AV$3),IF(AND(Deník!$R57&gt;=0,Deník!$R57&lt;=1),"BE",Deník!$R57),""),"")</f>
        <v/>
      </c>
      <c r="AW57" s="63" t="str">
        <f>IF(Deník!$D57&lt;&gt;"",IF(AND(Deník!$D57&gt;=AW$2,Deník!$D57&lt;=AW$3),IF(AND(Deník!$R57&gt;=0,Deník!$R57&lt;=1),"BE",Deník!$R57),""),"")</f>
        <v/>
      </c>
      <c r="AX57" s="63" t="str">
        <f>IF(Deník!$D57&lt;&gt;"",IF(AND(Deník!$D57&gt;=AX$2,Deník!$D57&lt;=AX$3),IF(AND(Deník!$R57&gt;=0,Deník!$R57&lt;=1),"BE",Deník!$R57),""),"")</f>
        <v/>
      </c>
      <c r="AY57" s="63" t="str">
        <f>IF(Deník!$D57&lt;&gt;"",IF(AND(Deník!$D57&gt;=AY$2,Deník!$D57&lt;=AY$3),IF(AND(Deník!$R57&gt;=0,Deník!$R57&lt;=1),"BE",Deník!$R57),""),"")</f>
        <v/>
      </c>
      <c r="AZ57" s="63" t="str">
        <f>IF(Deník!$D57&lt;&gt;"",IF(AND(Deník!$D57&gt;=AZ$2,Deník!$D57&lt;=AZ$3),IF(AND(Deník!$R57&gt;=0,Deník!$R57&lt;=1),"BE",Deník!$R57),""),"")</f>
        <v/>
      </c>
      <c r="BA57" s="63" t="str">
        <f>IF(Deník!$D57&lt;&gt;"",IF(AND(Deník!$D57&gt;=BA$2,Deník!$D57&lt;=BA$3),IF(AND(Deník!$R57&gt;=0,Deník!$R57&lt;=1),"BE",Deník!$R57),""),"")</f>
        <v/>
      </c>
      <c r="BB57" s="63" t="str">
        <f>IF(Deník!$D57&lt;&gt;"",IF(AND(Deník!$D57&gt;=BB$2,Deník!$D57&lt;=BB$3),IF(AND(Deník!$R57&gt;=0,Deník!$R57&lt;=1),"BE",Deník!$R57),""),"")</f>
        <v/>
      </c>
      <c r="BC57" s="71" t="str">
        <f>IF(Deník!$D57&lt;&gt;"",IF(AND(Deník!$D57&gt;=BC$2,Deník!$D57&lt;=BC$3),IF(AND(Deník!$R57&gt;=0,Deník!$R57&lt;=1),"BE",Deník!$R57),""),"")</f>
        <v/>
      </c>
      <c r="BD57" s="20" t="str">
        <f>IF(Deník!$J58="S",(Deník!$M58-Deník!$K58),IF(Deník!$J58="L",(Deník!$K58-Deník!$M58),""))</f>
        <v/>
      </c>
      <c r="BE57" s="20" t="str">
        <f>IF(Deník!$J58="S",(Deník!$K58-Deník!$O58),IF(Deník!$J58="L",(Deník!$O58-Deník!$K58),""))</f>
        <v/>
      </c>
      <c r="BF57" s="20" t="str">
        <f>IF(Deník!$J58="S",(Deník!$K58-Deník!$L58),IF(Deník!$J58="L",(Deník!$L58-Deník!$K58),""))</f>
        <v/>
      </c>
      <c r="BG57" s="20" t="str">
        <f>IF(Deník!$J58="S",(Deník!$K58-Deník!$S58),IF(Deník!$J58="L",(Deník!$S58-Deník!$K58),""))</f>
        <v/>
      </c>
      <c r="BH57" s="20" t="str">
        <f>IF(Deník!$J58="S",(Deník!$K58-Deník!$U58),IF(Deník!$J58="L",(Deník!$U58-Deník!$K58),""))</f>
        <v/>
      </c>
      <c r="BI57" s="20" t="str">
        <f>IF(Deník!$R57&gt;1,Deník!$R57,"")</f>
        <v/>
      </c>
      <c r="BJ57" s="20" t="str">
        <f>IF(Deník!$R57&lt;0,Deník!$R57,"")</f>
        <v/>
      </c>
      <c r="BK57" s="17"/>
      <c r="BM57" s="233" t="str">
        <f>IF(Deník!$R57&lt;&gt;"",IF(Deník!$Y57=Statistika!$F$78,IF(AND(Deník!$R57&gt;=0,Deník!$R57&lt;=1),"BE",Deník!$R57),""),"")</f>
        <v/>
      </c>
      <c r="BN57" s="233" t="str">
        <f>IF(Deník!$R57&lt;&gt;"",IF(Deník!$Y57=Statistika!$F$79,IF(AND(Deník!$R57&gt;=0,Deník!$R57&lt;=1),"BE",Deník!$R57),""),"")</f>
        <v/>
      </c>
      <c r="BO57" s="233" t="str">
        <f>IF(Deník!$R57&lt;&gt;"",IF(Deník!$Y57=Statistika!$F$80,IF(AND(Deník!$R57&gt;=0,Deník!$R57&lt;=1),"BE",Deník!$R57),""),"")</f>
        <v/>
      </c>
      <c r="BP57" s="233" t="str">
        <f>IF(Deník!$R57&lt;&gt;"",IF(Deník!$Y57=Statistika!$F$81,IF(AND(Deník!$R57&gt;=0,Deník!$R57&lt;=1),"BE",Deník!$R57),""),"")</f>
        <v/>
      </c>
      <c r="BQ57" s="233" t="str">
        <f>IF(Deník!$R57&lt;&gt;"",IF(Deník!$Y57=Statistika!$F$82,IF(AND(Deník!$R57&gt;=0,Deník!$R57&lt;=1),"BE",Deník!$R57),""),"")</f>
        <v/>
      </c>
      <c r="BR57" s="233" t="str">
        <f>IF(Deník!$R57&lt;&gt;"",IF(Deník!$Y57=Statistika!$F$83,IF(AND(Deník!$R57&gt;=0,Deník!$R57&lt;=1),"BE",Deník!$R57),""),"")</f>
        <v/>
      </c>
      <c r="BS57" s="233" t="str">
        <f>IF(Deník!$R57&lt;&gt;"",IF(Deník!$Y57=Statistika!$F$84,IF(AND(Deník!$R57&gt;=0,Deník!$R57&lt;=1),"BE",Deník!$R57),""),"")</f>
        <v/>
      </c>
      <c r="BT57" s="233" t="str">
        <f>IF(Deník!$R57&lt;&gt;"",IF(Deník!$Y57=Statistika!$F$85,IF(AND(Deník!$R57&gt;=0,Deník!$R57&lt;=1),"BE",Deník!$R57),""),"")</f>
        <v/>
      </c>
      <c r="BU57" s="233" t="str">
        <f>IF(Deník!$R57&lt;&gt;"",IF(Deník!$Y57=Statistika!$F$86,IF(AND(Deník!$R57&gt;=0,Deník!$R57&lt;=1),"BE",Deník!$R57),""),"")</f>
        <v/>
      </c>
      <c r="BV57" s="233" t="str">
        <f>IF(Deník!$R57&lt;&gt;"",IF(Deník!$Y57=Statistika!$F$87,IF(AND(Deník!$R57&gt;=0,Deník!$R57&lt;=1),"BE",Deník!$R57),""),"")</f>
        <v/>
      </c>
      <c r="BW57" s="233" t="str">
        <f>IF(Deník!$R57&lt;&gt;"",IF(Deník!$Y57=Statistika!$F$88,IF(AND(Deník!$R57&gt;=0,Deník!$R57&lt;=1),"BE",Deník!$R57),""),"")</f>
        <v/>
      </c>
      <c r="BX57" s="233" t="str">
        <f>IF(Deník!$R57&lt;&gt;"",IF(Deník!$Y57=Statistika!$F$89,IF(AND(Deník!$R57&gt;=0,Deník!$R57&lt;=1),"BE",Deník!$R57),""),"")</f>
        <v/>
      </c>
      <c r="BY57" s="233" t="str">
        <f>IF(Deník!$R57&lt;&gt;"",IF(Deník!$Y57=Statistika!$F$90,IF(AND(Deník!$R57&gt;=0,Deník!$R57&lt;=1),"BE",Deník!$R57),""),"")</f>
        <v/>
      </c>
      <c r="BZ57" s="233" t="str">
        <f>IF(Deník!$R57&lt;&gt;"",IF(Deník!$Y57=Statistika!$F$91,IF(AND(Deník!$R57&gt;=0,Deník!$R57&lt;=1),"BE",Deník!$R57),""),"")</f>
        <v/>
      </c>
      <c r="CA57" s="233"/>
      <c r="CB57" s="233" t="str">
        <f>IF(Deník!$R57&lt;&gt;"",IF(Deník!$AB57="SL",IF(AND(Deník!$R57&gt;=0,Deník!$R57&lt;=1),"BE",Deník!$R57),""),"")</f>
        <v/>
      </c>
      <c r="CC57" s="233" t="str">
        <f>IF(Deník!$R57&lt;&gt;"",IF(Deník!$AB57="BE10",IF(AND(Deník!$R57&gt;=0,Deník!$R57&lt;=1),"BE",Deník!$R57),""),"")</f>
        <v/>
      </c>
      <c r="CD57" s="233" t="str">
        <f>IF(Deník!$R57&lt;&gt;"",IF(Deník!$AB57="BE15",IF(AND(Deník!$R57&gt;=0,Deník!$R57&lt;=1),"BE",Deník!$R57),""),"")</f>
        <v/>
      </c>
      <c r="CE57" s="233" t="str">
        <f>IF(Deník!$R57&lt;&gt;"",IF(Deník!$AB57="BE20",IF(AND(Deník!$R57&gt;=0,Deník!$R57&lt;=1),"BE",Deník!$R57),""),"")</f>
        <v/>
      </c>
      <c r="CF57" s="233" t="str">
        <f>IF(Deník!$R57&lt;&gt;"",IF(Deník!$AB57="TP1",IF(AND(Deník!$R57&gt;=0,Deník!$R57&lt;=1),"BE",Deník!$R57),""),"")</f>
        <v/>
      </c>
      <c r="CG57" s="233" t="str">
        <f>IF(Deník!$R57&lt;&gt;"",IF(Deník!$AB57="TP2",IF(AND(Deník!$R57&gt;=0,Deník!$R57&lt;=1),"BE",Deník!$R57),""),"")</f>
        <v/>
      </c>
      <c r="CH57" s="233" t="str">
        <f>IF(Deník!$R57&lt;&gt;"",IF(Deník!$AB57="TP3",IF(AND(Deník!$R57&gt;=0,Deník!$R57&lt;=1),"BE",Deník!$R57),""),"")</f>
        <v/>
      </c>
      <c r="CI57" s="233" t="str">
        <f>IF(Deník!$R57&lt;&gt;"",IF(Deník!$AB57="Trailing SL",IF(AND(Deník!$R57&gt;=0,Deník!$R57&lt;=1),"BE",Deník!$R57),""),"")</f>
        <v/>
      </c>
      <c r="CJ57" s="233" t="str">
        <f>IF(Deník!$R57&lt;&gt;"",IF(Deník!$AB57="Manual",IF(AND(Deník!$R57&gt;=0,Deník!$R57&lt;=1),"BE",Deník!$R57),""),"")</f>
        <v/>
      </c>
      <c r="CK57" s="233"/>
      <c r="CL57" s="233" t="str">
        <f>IF(Deník!$R57&lt;0,IF(Deník!$AC57=Statistika!$F$117,Deník!$R57,""),"")</f>
        <v/>
      </c>
      <c r="CM57" s="233" t="str">
        <f>IF(Deník!$R57&lt;0,IF(Deník!$AC57=Statistika!$F$118,Deník!$R57,""),"")</f>
        <v/>
      </c>
      <c r="CN57" s="233" t="str">
        <f>IF(Deník!$R57&lt;0,IF(Deník!$AC57=Statistika!$F$119,Deník!$R57,""),"")</f>
        <v/>
      </c>
      <c r="CO57" s="233" t="str">
        <f>IF(Deník!$R57&lt;0,IF(Deník!$AC57=Statistika!$F$120,Deník!$R57,""),"")</f>
        <v/>
      </c>
      <c r="CP57" s="233" t="str">
        <f>IF(Deník!$R57&lt;0,IF(Deník!$AC57=Statistika!$F$121,Deník!$R57,""),"")</f>
        <v/>
      </c>
      <c r="CQ57" s="233" t="str">
        <f>IF(Deník!$R57&lt;0,IF(Deník!$AC57=Statistika!$F$122,Deník!$R57,""),"")</f>
        <v/>
      </c>
      <c r="CR57" s="233" t="str">
        <f>IF(Deník!$R57&lt;0,IF(Deník!$AC57=Statistika!$F$123,Deník!$R57,""),"")</f>
        <v/>
      </c>
      <c r="CS57" s="233" t="str">
        <f>IF(Deník!$R57&lt;0,IF(Deník!$AC57=Statistika!$F$124,Deník!$R57,""),"")</f>
        <v/>
      </c>
      <c r="CT57" s="233" t="str">
        <f>IF(Deník!$R57&lt;0,IF(Deník!$AC57=Statistika!$F$125,Deník!$R57,""),"")</f>
        <v/>
      </c>
      <c r="CU57" s="233"/>
      <c r="CV57" s="233" t="str">
        <f>IF(Deník!$R57&lt;0,IF(Deník!$AD57=$CV$2,Deník!$R57,""),"")</f>
        <v/>
      </c>
      <c r="CW57" s="233" t="str">
        <f>IF(Deník!$R57&lt;0,IF(Deník!$AD57=$CW$2,Deník!$R57,""),"")</f>
        <v/>
      </c>
      <c r="CX57" s="233" t="str">
        <f>IF(Deník!$R57&lt;0,IF(Deník!$AD57=$CX$2,Deník!$R57,""),"")</f>
        <v/>
      </c>
      <c r="CY57" s="233" t="str">
        <f>IF(Deník!$R57&lt;0,IF(Deník!$AD57=$CY$2,Deník!$R57,""),"")</f>
        <v/>
      </c>
      <c r="CZ57" s="233" t="str">
        <f>IF(Deník!$R57&lt;0,IF(Deník!$AD57=$CZ$2,Deník!$R57,""),"")</f>
        <v/>
      </c>
      <c r="DL57" s="221">
        <f t="shared" si="5"/>
        <v>93847.029999999984</v>
      </c>
      <c r="DM57" s="220">
        <f t="shared" si="3"/>
        <v>-6.1529700000000132E-2</v>
      </c>
      <c r="DO57" s="50">
        <f>Deník!W58</f>
        <v>0</v>
      </c>
      <c r="DP57" s="102" t="str">
        <f>IF(AND(Deník!W58&gt;0),1,"")</f>
        <v/>
      </c>
      <c r="DQ57" s="102">
        <f>IF(AND(Deník!W58&lt;=0),1,"")</f>
        <v>1</v>
      </c>
      <c r="DR57" s="227"/>
      <c r="DS57" s="228"/>
      <c r="DT57" s="85"/>
      <c r="DU57" s="54">
        <f>IF(MONTH(Deník!$C57)=DU$2,Deník!$W57,"")</f>
        <v>0</v>
      </c>
      <c r="DV57" s="222" t="str">
        <f>IF(MONTH(Deník!$C57)=DV$2,Deník!$W57,"")</f>
        <v/>
      </c>
      <c r="DW57" s="222" t="str">
        <f>IF(MONTH(Deník!$C57)=DW$2,Deník!$W57,"")</f>
        <v/>
      </c>
      <c r="DX57" s="222" t="str">
        <f>IF(MONTH(Deník!$C57)=DX$2,Deník!$W57,"")</f>
        <v/>
      </c>
      <c r="DY57" s="222" t="str">
        <f>IF(MONTH(Deník!$C57)=DY$2,Deník!$W57,"")</f>
        <v/>
      </c>
      <c r="DZ57" s="222" t="str">
        <f>IF(MONTH(Deník!$C57)=DZ$2,Deník!$W57,"")</f>
        <v/>
      </c>
      <c r="EA57" s="222" t="str">
        <f>IF(MONTH(Deník!$C57)=EA$2,Deník!$W57,"")</f>
        <v/>
      </c>
      <c r="EB57" s="222" t="str">
        <f>IF(MONTH(Deník!$C57)=EB$2,Deník!$W57,"")</f>
        <v/>
      </c>
      <c r="EC57" s="222" t="str">
        <f>IF(MONTH(Deník!$C57)=EC$2,Deník!$W57,"")</f>
        <v/>
      </c>
      <c r="ED57" s="222" t="str">
        <f>IF(MONTH(Deník!$C57)=ED$2,Deník!$W57,"")</f>
        <v/>
      </c>
      <c r="EE57" s="222" t="str">
        <f>IF(MONTH(Deník!$C57)=EE$2,Deník!$W57,"")</f>
        <v/>
      </c>
      <c r="EF57" s="222" t="str">
        <f>IF(MONTH(Deník!$C57)=EF$2,Deník!$W57,"")</f>
        <v/>
      </c>
      <c r="EI57" s="600" t="str">
        <f>IF(Deník!$W57&lt;&gt;"",IF(Deník!$B57=Statistika!$F$63,Deník!$W57,""),"")</f>
        <v/>
      </c>
      <c r="EJ57" s="13" t="str">
        <f>IF(Deník!$W57&lt;&gt;"",IF(Deník!$B57=Statistika!$F$64,Deník!$W57,""),"")</f>
        <v/>
      </c>
      <c r="EK57" s="13" t="str">
        <f>IF(Deník!$W57&lt;&gt;"",IF(Deník!$B57=Statistika!$F$65,Deník!$W57,""),"")</f>
        <v/>
      </c>
      <c r="EL57" s="13" t="str">
        <f>IF(Deník!$W57&lt;&gt;"",IF(Deník!$B57=Statistika!$F$66,Deník!$W57,""),"")</f>
        <v/>
      </c>
      <c r="EM57" s="13" t="str">
        <f>IF(Deník!$W57&lt;&gt;"",IF(Deník!$B57=Statistika!$F$67,Deník!$W57,""),"")</f>
        <v/>
      </c>
      <c r="EN57" s="13" t="str">
        <f>IF(Deník!$W57&lt;&gt;"",IF(Deník!$B57=Statistika!$F$68,Deník!$W57,""),"")</f>
        <v/>
      </c>
      <c r="EO57" s="13" t="str">
        <f>IF(Deník!$W57&lt;&gt;"",IF(Deník!$B57=Statistika!$F$69,Deník!$W57,""),"")</f>
        <v/>
      </c>
      <c r="EP57" s="601" t="str">
        <f>IF(Deník!$W57&lt;&gt;"",IF(Deník!$B57=Statistika!$F$70,Deník!$W57,""),"")</f>
        <v/>
      </c>
      <c r="EQ57" s="90"/>
      <c r="ER57" s="63" t="str">
        <f>IF(Deník!$W57&lt;&gt;"",IF(Deník!$J57="L",Deník!$W57,""),"")</f>
        <v/>
      </c>
      <c r="ES57" s="13" t="str">
        <f>IF(Deník!$W57&lt;&gt;"",IF(Deník!$J57="S",Deník!$W57,""),"")</f>
        <v/>
      </c>
      <c r="ET57" s="95"/>
      <c r="EU57" s="88"/>
      <c r="EV57" s="63" t="str">
        <f>IF(WEEKDAY(Deník!$C57,2)=1,Deník!$W57,"")</f>
        <v/>
      </c>
      <c r="EW57" s="13" t="str">
        <f>IF(WEEKDAY(Deník!$C57,2)=2,Deník!$W57,"")</f>
        <v/>
      </c>
      <c r="EX57" s="13" t="str">
        <f>IF(WEEKDAY(Deník!$C57,2)=3,Deník!$W57,"")</f>
        <v/>
      </c>
      <c r="EY57" s="13" t="str">
        <f>IF(WEEKDAY(Deník!$C57,2)=4,Deník!$W57,"")</f>
        <v/>
      </c>
      <c r="EZ57" s="60" t="str">
        <f>IF(WEEKDAY(Deník!$C57,2)=5,Deník!$W57,"")</f>
        <v/>
      </c>
      <c r="FA57" s="99"/>
      <c r="FB57" s="100">
        <f>Deník!D57</f>
        <v>0</v>
      </c>
      <c r="FC57" s="63">
        <f>IF($FB57&lt;&gt;"",IF(AND($FB57&gt;=FC$2,$FB57&lt;=FC$3),Deník!$W57,""))</f>
        <v>0</v>
      </c>
      <c r="FD57" s="63" t="str">
        <f>IF($FB57&lt;&gt;"",IF(AND($FB57&gt;=FD$2,$FB57&lt;=FD$3),Deník!$W57,""))</f>
        <v/>
      </c>
      <c r="FE57" s="63" t="str">
        <f>IF($FB57&lt;&gt;"",IF(AND($FB57&gt;=FE$2,$FB57&lt;=FE$3),Deník!$W57,""))</f>
        <v/>
      </c>
      <c r="FF57" s="63" t="str">
        <f>IF($FB57&lt;&gt;"",IF(AND($FB57&gt;=FF$2,$FB57&lt;=FF$3),Deník!$W57,""))</f>
        <v/>
      </c>
      <c r="FG57" s="63" t="str">
        <f>IF($FB57&lt;&gt;"",IF(AND($FB57&gt;=FG$2,$FB57&lt;=FG$3),Deník!$W57,""))</f>
        <v/>
      </c>
      <c r="FH57" s="63" t="str">
        <f>IF($FB57&lt;&gt;"",IF(AND($FB57&gt;=FH$2,$FB57&lt;=FH$3),Deník!$W57,""))</f>
        <v/>
      </c>
      <c r="FI57" s="63" t="str">
        <f>IF($FB57&lt;&gt;"",IF(AND($FB57&gt;=FI$2,$FB57&lt;=FI$3),Deník!$W57,""))</f>
        <v/>
      </c>
      <c r="FJ57" s="63" t="str">
        <f>IF($FB57&lt;&gt;"",IF(AND($FB57&gt;=FJ$2,$FB57&lt;=FJ$3),Deník!$W57,""))</f>
        <v/>
      </c>
      <c r="FK57" s="63" t="str">
        <f>IF($FB57&lt;&gt;"",IF(AND($FB57&gt;=FK$2,$FB57&lt;=FK$3),Deník!$W57,""))</f>
        <v/>
      </c>
      <c r="FL57" s="63" t="str">
        <f>IF($FB57&lt;&gt;"",IF(AND($FB57&gt;=FL$2,$FB57&lt;=FL$3),Deník!$W57,""))</f>
        <v/>
      </c>
      <c r="FM57" s="63" t="str">
        <f>IF($FB57&lt;&gt;"",IF(AND($FB57&gt;=FM$2,$FB57&lt;=FM$3),Deník!$W57,""))</f>
        <v/>
      </c>
      <c r="FN57" s="13"/>
      <c r="FO57" s="20" t="str">
        <f>IF(Deník!$W57&gt;1,Deník!$W57,"")</f>
        <v/>
      </c>
      <c r="FP57" s="20" t="str">
        <f>IF(Deník!$W57&lt;0,Deník!$W57,"")</f>
        <v/>
      </c>
      <c r="FQ57" s="17"/>
      <c r="FS57" s="233"/>
      <c r="FT57" s="233" t="str">
        <f>IF(Deník!$W57&lt;&gt;"",IF(Deník!$Y57=Statistika!$F$78,Deník!$W57,""),"")</f>
        <v/>
      </c>
      <c r="FU57" s="233" t="str">
        <f>IF(Deník!$W57&lt;&gt;"",IF(Deník!$Y57=Statistika!$F$79,Deník!$W57,""),"")</f>
        <v/>
      </c>
      <c r="FV57" s="233" t="str">
        <f>IF(Deník!$W57&lt;&gt;"",IF(Deník!$Y57=Statistika!$F$80,Deník!$W57,""),"")</f>
        <v/>
      </c>
      <c r="FW57" s="233" t="str">
        <f>IF(Deník!$W57&lt;&gt;"",IF(Deník!$Y57=Statistika!$F$81,Deník!$W57,""),"")</f>
        <v/>
      </c>
      <c r="FX57" s="233" t="str">
        <f>IF(Deník!$W57&lt;&gt;"",IF(Deník!$Y57=Statistika!$F$82,Deník!$W57,""),"")</f>
        <v/>
      </c>
      <c r="FY57" s="233" t="str">
        <f>IF(Deník!$W57&lt;&gt;"",IF(Deník!$Y57=Statistika!$F$83,Deník!$W57,""),"")</f>
        <v/>
      </c>
      <c r="FZ57" s="233" t="str">
        <f>IF(Deník!$W57&lt;&gt;"",IF(Deník!$Y57=Statistika!$F$84,Deník!$W57,""),"")</f>
        <v/>
      </c>
      <c r="GA57" s="233" t="str">
        <f>IF(Deník!$W57&lt;&gt;"",IF(Deník!$Y57=Statistika!$F$85,Deník!$W57,""),"")</f>
        <v/>
      </c>
      <c r="GB57" s="233" t="str">
        <f>IF(Deník!$W57&lt;&gt;"",IF(Deník!$Y57=Statistika!$F$86,Deník!$W57,""),"")</f>
        <v/>
      </c>
      <c r="GC57" s="233" t="str">
        <f>IF(Deník!$W57&lt;&gt;"",IF(Deník!$Y57=Statistika!$F$87,Deník!$W57,""),"")</f>
        <v/>
      </c>
      <c r="GD57" s="233" t="str">
        <f>IF(Deník!$W57&lt;&gt;"",IF(Deník!$Y57=Statistika!$F$88,Deník!$W57,""),"")</f>
        <v/>
      </c>
      <c r="GE57" s="233" t="str">
        <f>IF(Deník!$W57&lt;&gt;"",IF(Deník!$Y57=Statistika!$F$89,Deník!$W57,""),"")</f>
        <v/>
      </c>
      <c r="GF57" s="233" t="str">
        <f>IF(Deník!$W57&lt;&gt;"",IF(Deník!$Y57=Statistika!$F$90,Deník!$W57,""),"")</f>
        <v/>
      </c>
      <c r="GG57" s="233" t="str">
        <f>IF(Deník!$W57&lt;&gt;"",IF(Deník!$Y57=Statistika!$F$91,Deník!$W57,""),"")</f>
        <v/>
      </c>
      <c r="GH57" s="233"/>
      <c r="GI57" s="233" t="str">
        <f>IF(Deník!$W57&lt;&gt;"",IF(Deník!$AB57=Statistika!$L$100,Deník!$W57,""),"")</f>
        <v/>
      </c>
      <c r="GJ57" s="233" t="str">
        <f>IF(Deník!$W57&lt;&gt;"",IF(Deník!$AB57=Statistika!$L$101,Deník!$W57,""),"")</f>
        <v/>
      </c>
      <c r="GK57" s="233" t="str">
        <f>IF(Deník!$W57&lt;&gt;"",IF(Deník!$AB57=Statistika!$L$102,Deník!$W57,""),"")</f>
        <v/>
      </c>
      <c r="GL57" s="233" t="str">
        <f>IF(Deník!$W57&lt;&gt;"",IF(Deník!$AB57=Statistika!$L$103,Deník!$W57,""),"")</f>
        <v/>
      </c>
      <c r="GM57" s="233" t="str">
        <f>IF(Deník!$W57&lt;&gt;"",IF(Deník!$AB57=Statistika!$L$104,Deník!$W57,""),"")</f>
        <v/>
      </c>
      <c r="GN57" s="233" t="str">
        <f>IF(Deník!$W57&lt;&gt;"",IF(Deník!$AB57=Statistika!$L$105,Deník!$W57,""),"")</f>
        <v/>
      </c>
      <c r="GO57" s="233" t="str">
        <f>IF(Deník!$W57&lt;&gt;"",IF(Deník!$AB57=Statistika!$L$106,Deník!$W57,""),"")</f>
        <v/>
      </c>
      <c r="GP57" s="233" t="str">
        <f>IF(Deník!$W57&lt;&gt;"",IF(Deník!$AB57=Statistika!$L$107,Deník!$W57,""),"")</f>
        <v/>
      </c>
      <c r="GQ57" s="233" t="str">
        <f>IF(Deník!$W57&lt;&gt;"",IF(Deník!$AB57=Statistika!$L$108,Deník!$W57,""),"")</f>
        <v/>
      </c>
      <c r="GS57" s="233" t="str">
        <f>IF(Deník!$W57&lt;0,IF(Deník!$AC57=Statistika!$F$117,Deník!$W57,""),"")</f>
        <v/>
      </c>
      <c r="GT57" s="233" t="str">
        <f>IF(Deník!$W57&lt;0,IF(Deník!$AC57=Statistika!$F$118,Deník!$W57,""),"")</f>
        <v/>
      </c>
      <c r="GU57" s="233" t="str">
        <f>IF(Deník!$W57&lt;0,IF(Deník!$AC57=Statistika!$F$119,Deník!$W57,""),"")</f>
        <v/>
      </c>
      <c r="GV57" s="233" t="str">
        <f>IF(Deník!$W57&lt;0,IF(Deník!$AC57=Statistika!$F$120,Deník!$W57,""),"")</f>
        <v/>
      </c>
      <c r="GW57" s="233" t="str">
        <f>IF(Deník!$W57&lt;0,IF(Deník!$AC57=Statistika!$F$121,Deník!$W57,""),"")</f>
        <v/>
      </c>
      <c r="GX57" s="233" t="str">
        <f>IF(Deník!$W57&lt;0,IF(Deník!$AC57=Statistika!$F$122,Deník!$W57,""),"")</f>
        <v/>
      </c>
      <c r="GY57" s="233" t="str">
        <f>IF(Deník!$W57&lt;0,IF(Deník!$AC57=Statistika!$F$123,Deník!$W57,""),"")</f>
        <v/>
      </c>
      <c r="GZ57" s="233" t="str">
        <f>IF(Deník!$W57&lt;0,IF(Deník!$AC57=Statistika!$F$124,Deník!$W57,""),"")</f>
        <v/>
      </c>
      <c r="HA57" s="233" t="str">
        <f>IF(Deník!$W57&lt;0,IF(Deník!$AC57=Statistika!$F$125,Deník!$W57,""),"")</f>
        <v/>
      </c>
      <c r="HC57" s="233" t="str">
        <f>IF(Deník!$W57&lt;0,IF(Deník!$AD57=Statistika!$F$133,Deník!$W57,""),"")</f>
        <v/>
      </c>
      <c r="HD57" s="233" t="str">
        <f>IF(Deník!$W57&lt;0,IF(Deník!$AD57=Statistika!$F$134,Deník!$W57,""),"")</f>
        <v/>
      </c>
      <c r="HE57" s="233" t="str">
        <f>IF(Deník!$W57&lt;0,IF(Deník!$AD57=Statistika!$F$135,Deník!$W57,""),"")</f>
        <v/>
      </c>
      <c r="HF57" s="233" t="str">
        <f>IF(Deník!$W57&lt;0,IF(Deník!$AD57=Statistika!$F$136,Deník!$W57,""),"")</f>
        <v/>
      </c>
      <c r="HG57" s="233" t="str">
        <f>IF(Deník!$W57&lt;0,IF(Deník!$AD57=Statistika!$F$137,Deník!$W57,""),"")</f>
        <v/>
      </c>
      <c r="ID57" s="8">
        <f>Tabulka4[[#This Row],[Sloupec3]]</f>
        <v>0</v>
      </c>
      <c r="IE57" s="17" t="str">
        <f>IF(AND([1]Deník!$C57&gt;='[1]Měsíční shrnutí'!$D$1,[1]Deník!$C57&lt;='[1]Měsíční shrnutí'!$F$1),[1]Deník!$X57,"")</f>
        <v/>
      </c>
    </row>
    <row r="58" spans="1:239">
      <c r="A58" s="8">
        <f>Deník!C59</f>
        <v>0</v>
      </c>
      <c r="B58" s="50" t="str">
        <f>Deník!R59</f>
        <v/>
      </c>
      <c r="C58" s="102" t="str">
        <f>IF(AND(Deník!R59&gt;1,Deník!R59&lt;&gt;""),1,"")</f>
        <v/>
      </c>
      <c r="D58" s="102" t="str">
        <f>IF(AND(Deník!R59&lt;=0,Deník!R59&lt;&gt;""),1,"")</f>
        <v/>
      </c>
      <c r="E58" s="103" t="str">
        <f>IF(AND(Deník!R59&gt;=0,Deník!R59&lt;=1),1,"")</f>
        <v/>
      </c>
      <c r="F58" s="79" t="str">
        <f>IF(Deník!R59&lt;&gt;"",Deník!R59+F57,"")</f>
        <v/>
      </c>
      <c r="G58" s="85"/>
      <c r="H58" s="54" t="str">
        <f>IF(MONTH(Deník!$C58)=H$2,IF(AND(Deník!$R58&gt;=0,Deník!$R58&lt;=1),"BE",Deník!$R58),"")</f>
        <v/>
      </c>
      <c r="I58" s="11" t="str">
        <f>IF(MONTH(Deník!$C58)=I$2,IF(AND(Deník!$R58&gt;=0,Deník!$R58&lt;=1),"BE",Deník!$R58),"")</f>
        <v/>
      </c>
      <c r="J58" s="11" t="str">
        <f>IF(MONTH(Deník!$C58)=J$2,IF(AND(Deník!$R58&gt;=0,Deník!$R58&lt;=1),"BE",Deník!$R58),"")</f>
        <v/>
      </c>
      <c r="K58" s="11" t="str">
        <f>IF(MONTH(Deník!$C58)=K$2,IF(AND(Deník!$R58&gt;=0,Deník!$R58&lt;=1),"BE",Deník!$R58),"")</f>
        <v/>
      </c>
      <c r="L58" s="11" t="str">
        <f>IF(MONTH(Deník!$C58)=L$2,IF(AND(Deník!$R58&gt;=0,Deník!$R58&lt;=1),"BE",Deník!$R58),"")</f>
        <v/>
      </c>
      <c r="M58" s="11" t="str">
        <f>IF(MONTH(Deník!$C58)=M$2,IF(AND(Deník!$R58&gt;=0,Deník!$R58&lt;=1),"BE",Deník!$R58),"")</f>
        <v/>
      </c>
      <c r="N58" s="11" t="str">
        <f>IF(MONTH(Deník!$C58)=N$2,IF(AND(Deník!$R58&gt;=0,Deník!$R58&lt;=1),"BE",Deník!$R58),"")</f>
        <v/>
      </c>
      <c r="O58" s="11" t="str">
        <f>IF(MONTH(Deník!$C58)=O$2,IF(AND(Deník!$R58&gt;=0,Deník!$R58&lt;=1),"BE",Deník!$R58),"")</f>
        <v/>
      </c>
      <c r="P58" s="11" t="str">
        <f>IF(MONTH(Deník!$C58)=P$2,IF(AND(Deník!$R58&gt;=0,Deník!$R58&lt;=1),"BE",Deník!$R58),"")</f>
        <v/>
      </c>
      <c r="Q58" s="11" t="str">
        <f>IF(MONTH(Deník!$C58)=Q$2,IF(AND(Deník!$R58&gt;=0,Deník!$R58&lt;=1),"BE",Deník!$R58),"")</f>
        <v/>
      </c>
      <c r="R58" s="11" t="str">
        <f>IF(MONTH(Deník!$C58)=R$2,IF(AND(Deník!$R58&gt;=0,Deník!$R58&lt;=1),"BE",Deník!$R58),"")</f>
        <v/>
      </c>
      <c r="S58" s="57" t="str">
        <f>IF(MONTH(Deník!$C58)=S$2,IF(AND(Deník!$R58&gt;=0,Deník!$R58&lt;=1),"BE",Deník!$R58),"")</f>
        <v/>
      </c>
      <c r="U58" s="12"/>
      <c r="V58" s="12"/>
      <c r="X58" s="600" t="str">
        <f>IF(Deník!$R58&lt;&gt;"",IF(Deník!$B58=Statistika!$F$63,IF(AND(Deník!$R58&gt;=0,Deník!$R58&lt;=1),"BE",Deník!$R58),""),"")</f>
        <v/>
      </c>
      <c r="Y58" s="13" t="str">
        <f>IF(Deník!$R58&lt;&gt;"",IF(Deník!$B58=Statistika!$F$64,IF(AND(Deník!$R58&gt;=0,Deník!$R58&lt;=1),"BE",Deník!$R58),""),"")</f>
        <v/>
      </c>
      <c r="Z58" s="13" t="str">
        <f>IF(Deník!$R58&lt;&gt;"",IF(Deník!$B58=Statistika!$F$65,IF(AND(Deník!$R58&gt;=0,Deník!$R58&lt;=1),"BE",Deník!$R58),""),"")</f>
        <v/>
      </c>
      <c r="AA58" s="13" t="str">
        <f>IF(Deník!$R58&lt;&gt;"",IF(Deník!$B58=Statistika!$F$66,IF(AND(Deník!$R58&gt;=0,Deník!$R58&lt;=1),"BE",Deník!$R58),""),"")</f>
        <v/>
      </c>
      <c r="AB58" s="13" t="str">
        <f>IF(Deník!$R58&lt;&gt;"",IF(Deník!$B58=Statistika!$F$67,IF(AND(Deník!$R58&gt;=0,Deník!$R58&lt;=1),"BE",Deník!$R58),""),"")</f>
        <v/>
      </c>
      <c r="AC58" s="13" t="str">
        <f>IF(Deník!$R58&lt;&gt;"",IF(Deník!$B58=Statistika!$F$68,IF(AND(Deník!$R58&gt;=0,Deník!$R58&lt;=1),"BE",Deník!$R58),""),"")</f>
        <v/>
      </c>
      <c r="AD58" s="13" t="str">
        <f>IF(Deník!$R58&lt;&gt;"",IF(Deník!$B58=Statistika!$F$69,IF(AND(Deník!$R58&gt;=0,Deník!$R58&lt;=1),"BE",Deník!$R58),""),"")</f>
        <v/>
      </c>
      <c r="AE58" s="601" t="str">
        <f>IF(Deník!$R58&lt;&gt;"",IF(Deník!$B58=Statistika!$F$70,IF(AND(Deník!$R58&gt;=0,Deník!$R58&lt;=1),"BE",Deník!$R58),""),"")</f>
        <v/>
      </c>
      <c r="AF58" s="90"/>
      <c r="AG58" s="63" t="str">
        <f>IF(Deník!$R58&lt;&gt;"",IF(Deník!$J58="L",IF(AND(Deník!$R58&gt;=0,Deník!$R58&lt;=1),"BE",Deník!$R58),""),"")</f>
        <v/>
      </c>
      <c r="AH58" s="13" t="str">
        <f>IF(Deník!$R58&lt;&gt;"",IF(Deník!$J58="S",IF(AND(Deník!$R58&gt;=0,Deník!$R58&lt;=1),"BE",Deník!$R58),""),"")</f>
        <v/>
      </c>
      <c r="AI58" s="95"/>
      <c r="AJ58" s="71" t="str">
        <f>IF(Deník!N59&lt;&gt;"",Deník!N59*-1,"")</f>
        <v/>
      </c>
      <c r="AK58" s="88"/>
      <c r="AL58" s="63" t="str">
        <f>IF(WEEKDAY(Deník!$C58,2)=1,IF(AND(Deník!$R58&gt;=0,Deník!$R58&lt;=1),"BE",Deník!$R58),"")</f>
        <v/>
      </c>
      <c r="AM58" s="13" t="str">
        <f>IF(WEEKDAY(Deník!$C58,2)=2,IF(AND(Deník!$R58&gt;=0,Deník!$R58&lt;=1),"BE",Deník!$R58),"")</f>
        <v/>
      </c>
      <c r="AN58" s="13" t="str">
        <f>IF(WEEKDAY(Deník!$C58,2)=3,IF(AND(Deník!$R58&gt;=0,Deník!$R58&lt;=1),"BE",Deník!$R58),"")</f>
        <v/>
      </c>
      <c r="AO58" s="13" t="str">
        <f>IF(WEEKDAY(Deník!$C58,2)=4,IF(AND(Deník!$R58&gt;=0,Deník!$R58&lt;=1),"BE",Deník!$R58),"")</f>
        <v/>
      </c>
      <c r="AP58" s="60" t="str">
        <f>IF(WEEKDAY(Deník!$C58,2)=5,IF(AND(Deník!$R58&gt;=0,Deník!$R58&lt;=1),"BE",Deník!$R58),"")</f>
        <v/>
      </c>
      <c r="AQ58" s="99"/>
      <c r="AR58" s="100">
        <f>Deník!D58</f>
        <v>0</v>
      </c>
      <c r="AS58" s="63" t="str">
        <f>IF(Deník!$D58&lt;&gt;"",IF(AND(Deník!$D58&gt;=AS$2,Deník!$D58&lt;=AS$3),IF(AND(Deník!$R58&gt;=0,Deník!$R58&lt;=1),"BE",Deník!$R58),""),"")</f>
        <v/>
      </c>
      <c r="AT58" s="63" t="str">
        <f>IF(Deník!$D58&lt;&gt;"",IF(AND(Deník!$D58&gt;=AT$2,Deník!$D58&lt;=AT$3),IF(AND(Deník!$R58&gt;=0,Deník!$R58&lt;=1),"BE",Deník!$R58),""),"")</f>
        <v/>
      </c>
      <c r="AU58" s="63" t="str">
        <f>IF(Deník!$D58&lt;&gt;"",IF(AND(Deník!$D58&gt;=AU$2,Deník!$D58&lt;=AU$3),IF(AND(Deník!$R58&gt;=0,Deník!$R58&lt;=1),"BE",Deník!$R58),""),"")</f>
        <v/>
      </c>
      <c r="AV58" s="63" t="str">
        <f>IF(Deník!$D58&lt;&gt;"",IF(AND(Deník!$D58&gt;=AV$2,Deník!$D58&lt;=AV$3),IF(AND(Deník!$R58&gt;=0,Deník!$R58&lt;=1),"BE",Deník!$R58),""),"")</f>
        <v/>
      </c>
      <c r="AW58" s="63" t="str">
        <f>IF(Deník!$D58&lt;&gt;"",IF(AND(Deník!$D58&gt;=AW$2,Deník!$D58&lt;=AW$3),IF(AND(Deník!$R58&gt;=0,Deník!$R58&lt;=1),"BE",Deník!$R58),""),"")</f>
        <v/>
      </c>
      <c r="AX58" s="63" t="str">
        <f>IF(Deník!$D58&lt;&gt;"",IF(AND(Deník!$D58&gt;=AX$2,Deník!$D58&lt;=AX$3),IF(AND(Deník!$R58&gt;=0,Deník!$R58&lt;=1),"BE",Deník!$R58),""),"")</f>
        <v/>
      </c>
      <c r="AY58" s="63" t="str">
        <f>IF(Deník!$D58&lt;&gt;"",IF(AND(Deník!$D58&gt;=AY$2,Deník!$D58&lt;=AY$3),IF(AND(Deník!$R58&gt;=0,Deník!$R58&lt;=1),"BE",Deník!$R58),""),"")</f>
        <v/>
      </c>
      <c r="AZ58" s="63" t="str">
        <f>IF(Deník!$D58&lt;&gt;"",IF(AND(Deník!$D58&gt;=AZ$2,Deník!$D58&lt;=AZ$3),IF(AND(Deník!$R58&gt;=0,Deník!$R58&lt;=1),"BE",Deník!$R58),""),"")</f>
        <v/>
      </c>
      <c r="BA58" s="63" t="str">
        <f>IF(Deník!$D58&lt;&gt;"",IF(AND(Deník!$D58&gt;=BA$2,Deník!$D58&lt;=BA$3),IF(AND(Deník!$R58&gt;=0,Deník!$R58&lt;=1),"BE",Deník!$R58),""),"")</f>
        <v/>
      </c>
      <c r="BB58" s="63" t="str">
        <f>IF(Deník!$D58&lt;&gt;"",IF(AND(Deník!$D58&gt;=BB$2,Deník!$D58&lt;=BB$3),IF(AND(Deník!$R58&gt;=0,Deník!$R58&lt;=1),"BE",Deník!$R58),""),"")</f>
        <v/>
      </c>
      <c r="BC58" s="71" t="str">
        <f>IF(Deník!$D58&lt;&gt;"",IF(AND(Deník!$D58&gt;=BC$2,Deník!$D58&lt;=BC$3),IF(AND(Deník!$R58&gt;=0,Deník!$R58&lt;=1),"BE",Deník!$R58),""),"")</f>
        <v/>
      </c>
      <c r="BD58" s="20" t="str">
        <f>IF(Deník!$J59="S",(Deník!$M59-Deník!$K59),IF(Deník!$J59="L",(Deník!$K59-Deník!$M59),""))</f>
        <v/>
      </c>
      <c r="BE58" s="20" t="str">
        <f>IF(Deník!$J59="S",(Deník!$K59-Deník!$O59),IF(Deník!$J59="L",(Deník!$O59-Deník!$K59),""))</f>
        <v/>
      </c>
      <c r="BF58" s="20" t="str">
        <f>IF(Deník!$J59="S",(Deník!$K59-Deník!$L59),IF(Deník!$J59="L",(Deník!$L59-Deník!$K59),""))</f>
        <v/>
      </c>
      <c r="BG58" s="20" t="str">
        <f>IF(Deník!$J59="S",(Deník!$K59-Deník!$S59),IF(Deník!$J59="L",(Deník!$S59-Deník!$K59),""))</f>
        <v/>
      </c>
      <c r="BH58" s="20" t="str">
        <f>IF(Deník!$J59="S",(Deník!$K59-Deník!$U59),IF(Deník!$J59="L",(Deník!$U59-Deník!$K59),""))</f>
        <v/>
      </c>
      <c r="BI58" s="20" t="str">
        <f>IF(Deník!$R58&gt;1,Deník!$R58,"")</f>
        <v/>
      </c>
      <c r="BJ58" s="20" t="str">
        <f>IF(Deník!$R58&lt;0,Deník!$R58,"")</f>
        <v/>
      </c>
      <c r="BK58" s="17"/>
      <c r="BM58" s="233" t="str">
        <f>IF(Deník!$R58&lt;&gt;"",IF(Deník!$Y58=Statistika!$F$78,IF(AND(Deník!$R58&gt;=0,Deník!$R58&lt;=1),"BE",Deník!$R58),""),"")</f>
        <v/>
      </c>
      <c r="BN58" s="233" t="str">
        <f>IF(Deník!$R58&lt;&gt;"",IF(Deník!$Y58=Statistika!$F$79,IF(AND(Deník!$R58&gt;=0,Deník!$R58&lt;=1),"BE",Deník!$R58),""),"")</f>
        <v/>
      </c>
      <c r="BO58" s="233" t="str">
        <f>IF(Deník!$R58&lt;&gt;"",IF(Deník!$Y58=Statistika!$F$80,IF(AND(Deník!$R58&gt;=0,Deník!$R58&lt;=1),"BE",Deník!$R58),""),"")</f>
        <v/>
      </c>
      <c r="BP58" s="233" t="str">
        <f>IF(Deník!$R58&lt;&gt;"",IF(Deník!$Y58=Statistika!$F$81,IF(AND(Deník!$R58&gt;=0,Deník!$R58&lt;=1),"BE",Deník!$R58),""),"")</f>
        <v/>
      </c>
      <c r="BQ58" s="233" t="str">
        <f>IF(Deník!$R58&lt;&gt;"",IF(Deník!$Y58=Statistika!$F$82,IF(AND(Deník!$R58&gt;=0,Deník!$R58&lt;=1),"BE",Deník!$R58),""),"")</f>
        <v/>
      </c>
      <c r="BR58" s="233" t="str">
        <f>IF(Deník!$R58&lt;&gt;"",IF(Deník!$Y58=Statistika!$F$83,IF(AND(Deník!$R58&gt;=0,Deník!$R58&lt;=1),"BE",Deník!$R58),""),"")</f>
        <v/>
      </c>
      <c r="BS58" s="233" t="str">
        <f>IF(Deník!$R58&lt;&gt;"",IF(Deník!$Y58=Statistika!$F$84,IF(AND(Deník!$R58&gt;=0,Deník!$R58&lt;=1),"BE",Deník!$R58),""),"")</f>
        <v/>
      </c>
      <c r="BT58" s="233" t="str">
        <f>IF(Deník!$R58&lt;&gt;"",IF(Deník!$Y58=Statistika!$F$85,IF(AND(Deník!$R58&gt;=0,Deník!$R58&lt;=1),"BE",Deník!$R58),""),"")</f>
        <v/>
      </c>
      <c r="BU58" s="233" t="str">
        <f>IF(Deník!$R58&lt;&gt;"",IF(Deník!$Y58=Statistika!$F$86,IF(AND(Deník!$R58&gt;=0,Deník!$R58&lt;=1),"BE",Deník!$R58),""),"")</f>
        <v/>
      </c>
      <c r="BV58" s="233" t="str">
        <f>IF(Deník!$R58&lt;&gt;"",IF(Deník!$Y58=Statistika!$F$87,IF(AND(Deník!$R58&gt;=0,Deník!$R58&lt;=1),"BE",Deník!$R58),""),"")</f>
        <v/>
      </c>
      <c r="BW58" s="233" t="str">
        <f>IF(Deník!$R58&lt;&gt;"",IF(Deník!$Y58=Statistika!$F$88,IF(AND(Deník!$R58&gt;=0,Deník!$R58&lt;=1),"BE",Deník!$R58),""),"")</f>
        <v/>
      </c>
      <c r="BX58" s="233" t="str">
        <f>IF(Deník!$R58&lt;&gt;"",IF(Deník!$Y58=Statistika!$F$89,IF(AND(Deník!$R58&gt;=0,Deník!$R58&lt;=1),"BE",Deník!$R58),""),"")</f>
        <v/>
      </c>
      <c r="BY58" s="233" t="str">
        <f>IF(Deník!$R58&lt;&gt;"",IF(Deník!$Y58=Statistika!$F$90,IF(AND(Deník!$R58&gt;=0,Deník!$R58&lt;=1),"BE",Deník!$R58),""),"")</f>
        <v/>
      </c>
      <c r="BZ58" s="233" t="str">
        <f>IF(Deník!$R58&lt;&gt;"",IF(Deník!$Y58=Statistika!$F$91,IF(AND(Deník!$R58&gt;=0,Deník!$R58&lt;=1),"BE",Deník!$R58),""),"")</f>
        <v/>
      </c>
      <c r="CA58" s="233"/>
      <c r="CB58" s="233" t="str">
        <f>IF(Deník!$R58&lt;&gt;"",IF(Deník!$AB58="SL",IF(AND(Deník!$R58&gt;=0,Deník!$R58&lt;=1),"BE",Deník!$R58),""),"")</f>
        <v/>
      </c>
      <c r="CC58" s="233" t="str">
        <f>IF(Deník!$R58&lt;&gt;"",IF(Deník!$AB58="BE10",IF(AND(Deník!$R58&gt;=0,Deník!$R58&lt;=1),"BE",Deník!$R58),""),"")</f>
        <v/>
      </c>
      <c r="CD58" s="233" t="str">
        <f>IF(Deník!$R58&lt;&gt;"",IF(Deník!$AB58="BE15",IF(AND(Deník!$R58&gt;=0,Deník!$R58&lt;=1),"BE",Deník!$R58),""),"")</f>
        <v/>
      </c>
      <c r="CE58" s="233" t="str">
        <f>IF(Deník!$R58&lt;&gt;"",IF(Deník!$AB58="BE20",IF(AND(Deník!$R58&gt;=0,Deník!$R58&lt;=1),"BE",Deník!$R58),""),"")</f>
        <v/>
      </c>
      <c r="CF58" s="233" t="str">
        <f>IF(Deník!$R58&lt;&gt;"",IF(Deník!$AB58="TP1",IF(AND(Deník!$R58&gt;=0,Deník!$R58&lt;=1),"BE",Deník!$R58),""),"")</f>
        <v/>
      </c>
      <c r="CG58" s="233" t="str">
        <f>IF(Deník!$R58&lt;&gt;"",IF(Deník!$AB58="TP2",IF(AND(Deník!$R58&gt;=0,Deník!$R58&lt;=1),"BE",Deník!$R58),""),"")</f>
        <v/>
      </c>
      <c r="CH58" s="233" t="str">
        <f>IF(Deník!$R58&lt;&gt;"",IF(Deník!$AB58="TP3",IF(AND(Deník!$R58&gt;=0,Deník!$R58&lt;=1),"BE",Deník!$R58),""),"")</f>
        <v/>
      </c>
      <c r="CI58" s="233" t="str">
        <f>IF(Deník!$R58&lt;&gt;"",IF(Deník!$AB58="Trailing SL",IF(AND(Deník!$R58&gt;=0,Deník!$R58&lt;=1),"BE",Deník!$R58),""),"")</f>
        <v/>
      </c>
      <c r="CJ58" s="233" t="str">
        <f>IF(Deník!$R58&lt;&gt;"",IF(Deník!$AB58="Manual",IF(AND(Deník!$R58&gt;=0,Deník!$R58&lt;=1),"BE",Deník!$R58),""),"")</f>
        <v/>
      </c>
      <c r="CK58" s="233"/>
      <c r="CL58" s="233" t="str">
        <f>IF(Deník!$R58&lt;0,IF(Deník!$AC58=Statistika!$F$117,Deník!$R58,""),"")</f>
        <v/>
      </c>
      <c r="CM58" s="233" t="str">
        <f>IF(Deník!$R58&lt;0,IF(Deník!$AC58=Statistika!$F$118,Deník!$R58,""),"")</f>
        <v/>
      </c>
      <c r="CN58" s="233" t="str">
        <f>IF(Deník!$R58&lt;0,IF(Deník!$AC58=Statistika!$F$119,Deník!$R58,""),"")</f>
        <v/>
      </c>
      <c r="CO58" s="233" t="str">
        <f>IF(Deník!$R58&lt;0,IF(Deník!$AC58=Statistika!$F$120,Deník!$R58,""),"")</f>
        <v/>
      </c>
      <c r="CP58" s="233" t="str">
        <f>IF(Deník!$R58&lt;0,IF(Deník!$AC58=Statistika!$F$121,Deník!$R58,""),"")</f>
        <v/>
      </c>
      <c r="CQ58" s="233" t="str">
        <f>IF(Deník!$R58&lt;0,IF(Deník!$AC58=Statistika!$F$122,Deník!$R58,""),"")</f>
        <v/>
      </c>
      <c r="CR58" s="233" t="str">
        <f>IF(Deník!$R58&lt;0,IF(Deník!$AC58=Statistika!$F$123,Deník!$R58,""),"")</f>
        <v/>
      </c>
      <c r="CS58" s="233" t="str">
        <f>IF(Deník!$R58&lt;0,IF(Deník!$AC58=Statistika!$F$124,Deník!$R58,""),"")</f>
        <v/>
      </c>
      <c r="CT58" s="233" t="str">
        <f>IF(Deník!$R58&lt;0,IF(Deník!$AC58=Statistika!$F$125,Deník!$R58,""),"")</f>
        <v/>
      </c>
      <c r="CU58" s="233"/>
      <c r="CV58" s="233" t="str">
        <f>IF(Deník!$R58&lt;0,IF(Deník!$AD58=$CV$2,Deník!$R58,""),"")</f>
        <v/>
      </c>
      <c r="CW58" s="233" t="str">
        <f>IF(Deník!$R58&lt;0,IF(Deník!$AD58=$CW$2,Deník!$R58,""),"")</f>
        <v/>
      </c>
      <c r="CX58" s="233" t="str">
        <f>IF(Deník!$R58&lt;0,IF(Deník!$AD58=$CX$2,Deník!$R58,""),"")</f>
        <v/>
      </c>
      <c r="CY58" s="233" t="str">
        <f>IF(Deník!$R58&lt;0,IF(Deník!$AD58=$CY$2,Deník!$R58,""),"")</f>
        <v/>
      </c>
      <c r="CZ58" s="233" t="str">
        <f>IF(Deník!$R58&lt;0,IF(Deník!$AD58=$CZ$2,Deník!$R58,""),"")</f>
        <v/>
      </c>
      <c r="DL58" s="221">
        <f t="shared" si="5"/>
        <v>93847.029999999984</v>
      </c>
      <c r="DM58" s="220">
        <f t="shared" si="3"/>
        <v>-6.1529700000000132E-2</v>
      </c>
      <c r="DO58" s="50">
        <f>Deník!W59</f>
        <v>0</v>
      </c>
      <c r="DP58" s="102" t="str">
        <f>IF(AND(Deník!W59&gt;0),1,"")</f>
        <v/>
      </c>
      <c r="DQ58" s="102">
        <f>IF(AND(Deník!W59&lt;=0),1,"")</f>
        <v>1</v>
      </c>
      <c r="DR58" s="227"/>
      <c r="DS58" s="228"/>
      <c r="DT58" s="85"/>
      <c r="DU58" s="54">
        <f>IF(MONTH(Deník!$C58)=DU$2,Deník!$W58,"")</f>
        <v>0</v>
      </c>
      <c r="DV58" s="222" t="str">
        <f>IF(MONTH(Deník!$C58)=DV$2,Deník!$W58,"")</f>
        <v/>
      </c>
      <c r="DW58" s="222" t="str">
        <f>IF(MONTH(Deník!$C58)=DW$2,Deník!$W58,"")</f>
        <v/>
      </c>
      <c r="DX58" s="222" t="str">
        <f>IF(MONTH(Deník!$C58)=DX$2,Deník!$W58,"")</f>
        <v/>
      </c>
      <c r="DY58" s="222" t="str">
        <f>IF(MONTH(Deník!$C58)=DY$2,Deník!$W58,"")</f>
        <v/>
      </c>
      <c r="DZ58" s="222" t="str">
        <f>IF(MONTH(Deník!$C58)=DZ$2,Deník!$W58,"")</f>
        <v/>
      </c>
      <c r="EA58" s="222" t="str">
        <f>IF(MONTH(Deník!$C58)=EA$2,Deník!$W58,"")</f>
        <v/>
      </c>
      <c r="EB58" s="222" t="str">
        <f>IF(MONTH(Deník!$C58)=EB$2,Deník!$W58,"")</f>
        <v/>
      </c>
      <c r="EC58" s="222" t="str">
        <f>IF(MONTH(Deník!$C58)=EC$2,Deník!$W58,"")</f>
        <v/>
      </c>
      <c r="ED58" s="222" t="str">
        <f>IF(MONTH(Deník!$C58)=ED$2,Deník!$W58,"")</f>
        <v/>
      </c>
      <c r="EE58" s="222" t="str">
        <f>IF(MONTH(Deník!$C58)=EE$2,Deník!$W58,"")</f>
        <v/>
      </c>
      <c r="EF58" s="222" t="str">
        <f>IF(MONTH(Deník!$C58)=EF$2,Deník!$W58,"")</f>
        <v/>
      </c>
      <c r="EI58" s="600" t="str">
        <f>IF(Deník!$W58&lt;&gt;"",IF(Deník!$B58=Statistika!$F$63,Deník!$W58,""),"")</f>
        <v/>
      </c>
      <c r="EJ58" s="13" t="str">
        <f>IF(Deník!$W58&lt;&gt;"",IF(Deník!$B58=Statistika!$F$64,Deník!$W58,""),"")</f>
        <v/>
      </c>
      <c r="EK58" s="13" t="str">
        <f>IF(Deník!$W58&lt;&gt;"",IF(Deník!$B58=Statistika!$F$65,Deník!$W58,""),"")</f>
        <v/>
      </c>
      <c r="EL58" s="13" t="str">
        <f>IF(Deník!$W58&lt;&gt;"",IF(Deník!$B58=Statistika!$F$66,Deník!$W58,""),"")</f>
        <v/>
      </c>
      <c r="EM58" s="13" t="str">
        <f>IF(Deník!$W58&lt;&gt;"",IF(Deník!$B58=Statistika!$F$67,Deník!$W58,""),"")</f>
        <v/>
      </c>
      <c r="EN58" s="13" t="str">
        <f>IF(Deník!$W58&lt;&gt;"",IF(Deník!$B58=Statistika!$F$68,Deník!$W58,""),"")</f>
        <v/>
      </c>
      <c r="EO58" s="13" t="str">
        <f>IF(Deník!$W58&lt;&gt;"",IF(Deník!$B58=Statistika!$F$69,Deník!$W58,""),"")</f>
        <v/>
      </c>
      <c r="EP58" s="601" t="str">
        <f>IF(Deník!$W58&lt;&gt;"",IF(Deník!$B58=Statistika!$F$70,Deník!$W58,""),"")</f>
        <v/>
      </c>
      <c r="EQ58" s="90"/>
      <c r="ER58" s="63" t="str">
        <f>IF(Deník!$W58&lt;&gt;"",IF(Deník!$J58="L",Deník!$W58,""),"")</f>
        <v/>
      </c>
      <c r="ES58" s="13" t="str">
        <f>IF(Deník!$W58&lt;&gt;"",IF(Deník!$J58="S",Deník!$W58,""),"")</f>
        <v/>
      </c>
      <c r="ET58" s="95"/>
      <c r="EU58" s="88"/>
      <c r="EV58" s="63" t="str">
        <f>IF(WEEKDAY(Deník!$C58,2)=1,Deník!$W58,"")</f>
        <v/>
      </c>
      <c r="EW58" s="13" t="str">
        <f>IF(WEEKDAY(Deník!$C58,2)=2,Deník!$W58,"")</f>
        <v/>
      </c>
      <c r="EX58" s="13" t="str">
        <f>IF(WEEKDAY(Deník!$C58,2)=3,Deník!$W58,"")</f>
        <v/>
      </c>
      <c r="EY58" s="13" t="str">
        <f>IF(WEEKDAY(Deník!$C58,2)=4,Deník!$W58,"")</f>
        <v/>
      </c>
      <c r="EZ58" s="60" t="str">
        <f>IF(WEEKDAY(Deník!$C58,2)=5,Deník!$W58,"")</f>
        <v/>
      </c>
      <c r="FA58" s="99"/>
      <c r="FB58" s="100">
        <f>Deník!D58</f>
        <v>0</v>
      </c>
      <c r="FC58" s="63">
        <f>IF($FB58&lt;&gt;"",IF(AND($FB58&gt;=FC$2,$FB58&lt;=FC$3),Deník!$W58,""))</f>
        <v>0</v>
      </c>
      <c r="FD58" s="63" t="str">
        <f>IF($FB58&lt;&gt;"",IF(AND($FB58&gt;=FD$2,$FB58&lt;=FD$3),Deník!$W58,""))</f>
        <v/>
      </c>
      <c r="FE58" s="63" t="str">
        <f>IF($FB58&lt;&gt;"",IF(AND($FB58&gt;=FE$2,$FB58&lt;=FE$3),Deník!$W58,""))</f>
        <v/>
      </c>
      <c r="FF58" s="63" t="str">
        <f>IF($FB58&lt;&gt;"",IF(AND($FB58&gt;=FF$2,$FB58&lt;=FF$3),Deník!$W58,""))</f>
        <v/>
      </c>
      <c r="FG58" s="63" t="str">
        <f>IF($FB58&lt;&gt;"",IF(AND($FB58&gt;=FG$2,$FB58&lt;=FG$3),Deník!$W58,""))</f>
        <v/>
      </c>
      <c r="FH58" s="63" t="str">
        <f>IF($FB58&lt;&gt;"",IF(AND($FB58&gt;=FH$2,$FB58&lt;=FH$3),Deník!$W58,""))</f>
        <v/>
      </c>
      <c r="FI58" s="63" t="str">
        <f>IF($FB58&lt;&gt;"",IF(AND($FB58&gt;=FI$2,$FB58&lt;=FI$3),Deník!$W58,""))</f>
        <v/>
      </c>
      <c r="FJ58" s="63" t="str">
        <f>IF($FB58&lt;&gt;"",IF(AND($FB58&gt;=FJ$2,$FB58&lt;=FJ$3),Deník!$W58,""))</f>
        <v/>
      </c>
      <c r="FK58" s="63" t="str">
        <f>IF($FB58&lt;&gt;"",IF(AND($FB58&gt;=FK$2,$FB58&lt;=FK$3),Deník!$W58,""))</f>
        <v/>
      </c>
      <c r="FL58" s="63" t="str">
        <f>IF($FB58&lt;&gt;"",IF(AND($FB58&gt;=FL$2,$FB58&lt;=FL$3),Deník!$W58,""))</f>
        <v/>
      </c>
      <c r="FM58" s="63" t="str">
        <f>IF($FB58&lt;&gt;"",IF(AND($FB58&gt;=FM$2,$FB58&lt;=FM$3),Deník!$W58,""))</f>
        <v/>
      </c>
      <c r="FN58" s="13"/>
      <c r="FO58" s="20" t="str">
        <f>IF(Deník!$W58&gt;1,Deník!$W58,"")</f>
        <v/>
      </c>
      <c r="FP58" s="20" t="str">
        <f>IF(Deník!$W58&lt;0,Deník!$W58,"")</f>
        <v/>
      </c>
      <c r="FQ58" s="17"/>
      <c r="FS58" s="233"/>
      <c r="FT58" s="233" t="str">
        <f>IF(Deník!$W58&lt;&gt;"",IF(Deník!$Y58=Statistika!$F$78,Deník!$W58,""),"")</f>
        <v/>
      </c>
      <c r="FU58" s="233" t="str">
        <f>IF(Deník!$W58&lt;&gt;"",IF(Deník!$Y58=Statistika!$F$79,Deník!$W58,""),"")</f>
        <v/>
      </c>
      <c r="FV58" s="233" t="str">
        <f>IF(Deník!$W58&lt;&gt;"",IF(Deník!$Y58=Statistika!$F$80,Deník!$W58,""),"")</f>
        <v/>
      </c>
      <c r="FW58" s="233" t="str">
        <f>IF(Deník!$W58&lt;&gt;"",IF(Deník!$Y58=Statistika!$F$81,Deník!$W58,""),"")</f>
        <v/>
      </c>
      <c r="FX58" s="233" t="str">
        <f>IF(Deník!$W58&lt;&gt;"",IF(Deník!$Y58=Statistika!$F$82,Deník!$W58,""),"")</f>
        <v/>
      </c>
      <c r="FY58" s="233" t="str">
        <f>IF(Deník!$W58&lt;&gt;"",IF(Deník!$Y58=Statistika!$F$83,Deník!$W58,""),"")</f>
        <v/>
      </c>
      <c r="FZ58" s="233" t="str">
        <f>IF(Deník!$W58&lt;&gt;"",IF(Deník!$Y58=Statistika!$F$84,Deník!$W58,""),"")</f>
        <v/>
      </c>
      <c r="GA58" s="233" t="str">
        <f>IF(Deník!$W58&lt;&gt;"",IF(Deník!$Y58=Statistika!$F$85,Deník!$W58,""),"")</f>
        <v/>
      </c>
      <c r="GB58" s="233" t="str">
        <f>IF(Deník!$W58&lt;&gt;"",IF(Deník!$Y58=Statistika!$F$86,Deník!$W58,""),"")</f>
        <v/>
      </c>
      <c r="GC58" s="233" t="str">
        <f>IF(Deník!$W58&lt;&gt;"",IF(Deník!$Y58=Statistika!$F$87,Deník!$W58,""),"")</f>
        <v/>
      </c>
      <c r="GD58" s="233" t="str">
        <f>IF(Deník!$W58&lt;&gt;"",IF(Deník!$Y58=Statistika!$F$88,Deník!$W58,""),"")</f>
        <v/>
      </c>
      <c r="GE58" s="233" t="str">
        <f>IF(Deník!$W58&lt;&gt;"",IF(Deník!$Y58=Statistika!$F$89,Deník!$W58,""),"")</f>
        <v/>
      </c>
      <c r="GF58" s="233" t="str">
        <f>IF(Deník!$W58&lt;&gt;"",IF(Deník!$Y58=Statistika!$F$90,Deník!$W58,""),"")</f>
        <v/>
      </c>
      <c r="GG58" s="233" t="str">
        <f>IF(Deník!$W58&lt;&gt;"",IF(Deník!$Y58=Statistika!$F$91,Deník!$W58,""),"")</f>
        <v/>
      </c>
      <c r="GH58" s="233"/>
      <c r="GI58" s="233" t="str">
        <f>IF(Deník!$W58&lt;&gt;"",IF(Deník!$AB58=Statistika!$L$100,Deník!$W58,""),"")</f>
        <v/>
      </c>
      <c r="GJ58" s="233" t="str">
        <f>IF(Deník!$W58&lt;&gt;"",IF(Deník!$AB58=Statistika!$L$101,Deník!$W58,""),"")</f>
        <v/>
      </c>
      <c r="GK58" s="233" t="str">
        <f>IF(Deník!$W58&lt;&gt;"",IF(Deník!$AB58=Statistika!$L$102,Deník!$W58,""),"")</f>
        <v/>
      </c>
      <c r="GL58" s="233" t="str">
        <f>IF(Deník!$W58&lt;&gt;"",IF(Deník!$AB58=Statistika!$L$103,Deník!$W58,""),"")</f>
        <v/>
      </c>
      <c r="GM58" s="233" t="str">
        <f>IF(Deník!$W58&lt;&gt;"",IF(Deník!$AB58=Statistika!$L$104,Deník!$W58,""),"")</f>
        <v/>
      </c>
      <c r="GN58" s="233" t="str">
        <f>IF(Deník!$W58&lt;&gt;"",IF(Deník!$AB58=Statistika!$L$105,Deník!$W58,""),"")</f>
        <v/>
      </c>
      <c r="GO58" s="233" t="str">
        <f>IF(Deník!$W58&lt;&gt;"",IF(Deník!$AB58=Statistika!$L$106,Deník!$W58,""),"")</f>
        <v/>
      </c>
      <c r="GP58" s="233" t="str">
        <f>IF(Deník!$W58&lt;&gt;"",IF(Deník!$AB58=Statistika!$L$107,Deník!$W58,""),"")</f>
        <v/>
      </c>
      <c r="GQ58" s="233" t="str">
        <f>IF(Deník!$W58&lt;&gt;"",IF(Deník!$AB58=Statistika!$L$108,Deník!$W58,""),"")</f>
        <v/>
      </c>
      <c r="GS58" s="233" t="str">
        <f>IF(Deník!$W58&lt;0,IF(Deník!$AC58=Statistika!$F$117,Deník!$W58,""),"")</f>
        <v/>
      </c>
      <c r="GT58" s="233" t="str">
        <f>IF(Deník!$W58&lt;0,IF(Deník!$AC58=Statistika!$F$118,Deník!$W58,""),"")</f>
        <v/>
      </c>
      <c r="GU58" s="233" t="str">
        <f>IF(Deník!$W58&lt;0,IF(Deník!$AC58=Statistika!$F$119,Deník!$W58,""),"")</f>
        <v/>
      </c>
      <c r="GV58" s="233" t="str">
        <f>IF(Deník!$W58&lt;0,IF(Deník!$AC58=Statistika!$F$120,Deník!$W58,""),"")</f>
        <v/>
      </c>
      <c r="GW58" s="233" t="str">
        <f>IF(Deník!$W58&lt;0,IF(Deník!$AC58=Statistika!$F$121,Deník!$W58,""),"")</f>
        <v/>
      </c>
      <c r="GX58" s="233" t="str">
        <f>IF(Deník!$W58&lt;0,IF(Deník!$AC58=Statistika!$F$122,Deník!$W58,""),"")</f>
        <v/>
      </c>
      <c r="GY58" s="233" t="str">
        <f>IF(Deník!$W58&lt;0,IF(Deník!$AC58=Statistika!$F$123,Deník!$W58,""),"")</f>
        <v/>
      </c>
      <c r="GZ58" s="233" t="str">
        <f>IF(Deník!$W58&lt;0,IF(Deník!$AC58=Statistika!$F$124,Deník!$W58,""),"")</f>
        <v/>
      </c>
      <c r="HA58" s="233" t="str">
        <f>IF(Deník!$W58&lt;0,IF(Deník!$AC58=Statistika!$F$125,Deník!$W58,""),"")</f>
        <v/>
      </c>
      <c r="HC58" s="233" t="str">
        <f>IF(Deník!$W58&lt;0,IF(Deník!$AD58=Statistika!$F$133,Deník!$W58,""),"")</f>
        <v/>
      </c>
      <c r="HD58" s="233" t="str">
        <f>IF(Deník!$W58&lt;0,IF(Deník!$AD58=Statistika!$F$134,Deník!$W58,""),"")</f>
        <v/>
      </c>
      <c r="HE58" s="233" t="str">
        <f>IF(Deník!$W58&lt;0,IF(Deník!$AD58=Statistika!$F$135,Deník!$W58,""),"")</f>
        <v/>
      </c>
      <c r="HF58" s="233" t="str">
        <f>IF(Deník!$W58&lt;0,IF(Deník!$AD58=Statistika!$F$136,Deník!$W58,""),"")</f>
        <v/>
      </c>
      <c r="HG58" s="233" t="str">
        <f>IF(Deník!$W58&lt;0,IF(Deník!$AD58=Statistika!$F$137,Deník!$W58,""),"")</f>
        <v/>
      </c>
      <c r="ID58" s="8">
        <f>Tabulka4[[#This Row],[Sloupec3]]</f>
        <v>0</v>
      </c>
      <c r="IE58" s="17" t="str">
        <f>IF(AND([1]Deník!$C58&gt;='[1]Měsíční shrnutí'!$D$1,[1]Deník!$C58&lt;='[1]Měsíční shrnutí'!$F$1),[1]Deník!$X58,"")</f>
        <v/>
      </c>
    </row>
    <row r="59" spans="1:239">
      <c r="A59" s="8">
        <f>Deník!C60</f>
        <v>0</v>
      </c>
      <c r="B59" s="50" t="str">
        <f>Deník!R60</f>
        <v/>
      </c>
      <c r="C59" s="102" t="str">
        <f>IF(AND(Deník!R60&gt;1,Deník!R60&lt;&gt;""),1,"")</f>
        <v/>
      </c>
      <c r="D59" s="102" t="str">
        <f>IF(AND(Deník!R60&lt;=0,Deník!R60&lt;&gt;""),1,"")</f>
        <v/>
      </c>
      <c r="E59" s="103" t="str">
        <f>IF(AND(Deník!R60&gt;=0,Deník!R60&lt;=1),1,"")</f>
        <v/>
      </c>
      <c r="F59" s="79" t="str">
        <f>IF(Deník!R60&lt;&gt;"",Deník!R60+F58,"")</f>
        <v/>
      </c>
      <c r="G59" s="85"/>
      <c r="H59" s="54" t="str">
        <f>IF(MONTH(Deník!$C59)=H$2,IF(AND(Deník!$R59&gt;=0,Deník!$R59&lt;=1),"BE",Deník!$R59),"")</f>
        <v/>
      </c>
      <c r="I59" s="11" t="str">
        <f>IF(MONTH(Deník!$C59)=I$2,IF(AND(Deník!$R59&gt;=0,Deník!$R59&lt;=1),"BE",Deník!$R59),"")</f>
        <v/>
      </c>
      <c r="J59" s="11" t="str">
        <f>IF(MONTH(Deník!$C59)=J$2,IF(AND(Deník!$R59&gt;=0,Deník!$R59&lt;=1),"BE",Deník!$R59),"")</f>
        <v/>
      </c>
      <c r="K59" s="11" t="str">
        <f>IF(MONTH(Deník!$C59)=K$2,IF(AND(Deník!$R59&gt;=0,Deník!$R59&lt;=1),"BE",Deník!$R59),"")</f>
        <v/>
      </c>
      <c r="L59" s="11" t="str">
        <f>IF(MONTH(Deník!$C59)=L$2,IF(AND(Deník!$R59&gt;=0,Deník!$R59&lt;=1),"BE",Deník!$R59),"")</f>
        <v/>
      </c>
      <c r="M59" s="11" t="str">
        <f>IF(MONTH(Deník!$C59)=M$2,IF(AND(Deník!$R59&gt;=0,Deník!$R59&lt;=1),"BE",Deník!$R59),"")</f>
        <v/>
      </c>
      <c r="N59" s="11" t="str">
        <f>IF(MONTH(Deník!$C59)=N$2,IF(AND(Deník!$R59&gt;=0,Deník!$R59&lt;=1),"BE",Deník!$R59),"")</f>
        <v/>
      </c>
      <c r="O59" s="11" t="str">
        <f>IF(MONTH(Deník!$C59)=O$2,IF(AND(Deník!$R59&gt;=0,Deník!$R59&lt;=1),"BE",Deník!$R59),"")</f>
        <v/>
      </c>
      <c r="P59" s="11" t="str">
        <f>IF(MONTH(Deník!$C59)=P$2,IF(AND(Deník!$R59&gt;=0,Deník!$R59&lt;=1),"BE",Deník!$R59),"")</f>
        <v/>
      </c>
      <c r="Q59" s="11" t="str">
        <f>IF(MONTH(Deník!$C59)=Q$2,IF(AND(Deník!$R59&gt;=0,Deník!$R59&lt;=1),"BE",Deník!$R59),"")</f>
        <v/>
      </c>
      <c r="R59" s="11" t="str">
        <f>IF(MONTH(Deník!$C59)=R$2,IF(AND(Deník!$R59&gt;=0,Deník!$R59&lt;=1),"BE",Deník!$R59),"")</f>
        <v/>
      </c>
      <c r="S59" s="57" t="str">
        <f>IF(MONTH(Deník!$C59)=S$2,IF(AND(Deník!$R59&gt;=0,Deník!$R59&lt;=1),"BE",Deník!$R59),"")</f>
        <v/>
      </c>
      <c r="U59" s="12"/>
      <c r="V59" s="12"/>
      <c r="X59" s="600" t="str">
        <f>IF(Deník!$R59&lt;&gt;"",IF(Deník!$B59=Statistika!$F$63,IF(AND(Deník!$R59&gt;=0,Deník!$R59&lt;=1),"BE",Deník!$R59),""),"")</f>
        <v/>
      </c>
      <c r="Y59" s="13" t="str">
        <f>IF(Deník!$R59&lt;&gt;"",IF(Deník!$B59=Statistika!$F$64,IF(AND(Deník!$R59&gt;=0,Deník!$R59&lt;=1),"BE",Deník!$R59),""),"")</f>
        <v/>
      </c>
      <c r="Z59" s="13" t="str">
        <f>IF(Deník!$R59&lt;&gt;"",IF(Deník!$B59=Statistika!$F$65,IF(AND(Deník!$R59&gt;=0,Deník!$R59&lt;=1),"BE",Deník!$R59),""),"")</f>
        <v/>
      </c>
      <c r="AA59" s="13" t="str">
        <f>IF(Deník!$R59&lt;&gt;"",IF(Deník!$B59=Statistika!$F$66,IF(AND(Deník!$R59&gt;=0,Deník!$R59&lt;=1),"BE",Deník!$R59),""),"")</f>
        <v/>
      </c>
      <c r="AB59" s="13" t="str">
        <f>IF(Deník!$R59&lt;&gt;"",IF(Deník!$B59=Statistika!$F$67,IF(AND(Deník!$R59&gt;=0,Deník!$R59&lt;=1),"BE",Deník!$R59),""),"")</f>
        <v/>
      </c>
      <c r="AC59" s="13" t="str">
        <f>IF(Deník!$R59&lt;&gt;"",IF(Deník!$B59=Statistika!$F$68,IF(AND(Deník!$R59&gt;=0,Deník!$R59&lt;=1),"BE",Deník!$R59),""),"")</f>
        <v/>
      </c>
      <c r="AD59" s="13" t="str">
        <f>IF(Deník!$R59&lt;&gt;"",IF(Deník!$B59=Statistika!$F$69,IF(AND(Deník!$R59&gt;=0,Deník!$R59&lt;=1),"BE",Deník!$R59),""),"")</f>
        <v/>
      </c>
      <c r="AE59" s="601" t="str">
        <f>IF(Deník!$R59&lt;&gt;"",IF(Deník!$B59=Statistika!$F$70,IF(AND(Deník!$R59&gt;=0,Deník!$R59&lt;=1),"BE",Deník!$R59),""),"")</f>
        <v/>
      </c>
      <c r="AF59" s="90"/>
      <c r="AG59" s="63" t="str">
        <f>IF(Deník!$R59&lt;&gt;"",IF(Deník!$J59="L",IF(AND(Deník!$R59&gt;=0,Deník!$R59&lt;=1),"BE",Deník!$R59),""),"")</f>
        <v/>
      </c>
      <c r="AH59" s="13" t="str">
        <f>IF(Deník!$R59&lt;&gt;"",IF(Deník!$J59="S",IF(AND(Deník!$R59&gt;=0,Deník!$R59&lt;=1),"BE",Deník!$R59),""),"")</f>
        <v/>
      </c>
      <c r="AI59" s="95"/>
      <c r="AJ59" s="71" t="str">
        <f>IF(Deník!N60&lt;&gt;"",Deník!N60*-1,"")</f>
        <v/>
      </c>
      <c r="AK59" s="88"/>
      <c r="AL59" s="63" t="str">
        <f>IF(WEEKDAY(Deník!$C59,2)=1,IF(AND(Deník!$R59&gt;=0,Deník!$R59&lt;=1),"BE",Deník!$R59),"")</f>
        <v/>
      </c>
      <c r="AM59" s="13" t="str">
        <f>IF(WEEKDAY(Deník!$C59,2)=2,IF(AND(Deník!$R59&gt;=0,Deník!$R59&lt;=1),"BE",Deník!$R59),"")</f>
        <v/>
      </c>
      <c r="AN59" s="13" t="str">
        <f>IF(WEEKDAY(Deník!$C59,2)=3,IF(AND(Deník!$R59&gt;=0,Deník!$R59&lt;=1),"BE",Deník!$R59),"")</f>
        <v/>
      </c>
      <c r="AO59" s="13" t="str">
        <f>IF(WEEKDAY(Deník!$C59,2)=4,IF(AND(Deník!$R59&gt;=0,Deník!$R59&lt;=1),"BE",Deník!$R59),"")</f>
        <v/>
      </c>
      <c r="AP59" s="60" t="str">
        <f>IF(WEEKDAY(Deník!$C59,2)=5,IF(AND(Deník!$R59&gt;=0,Deník!$R59&lt;=1),"BE",Deník!$R59),"")</f>
        <v/>
      </c>
      <c r="AQ59" s="99"/>
      <c r="AR59" s="100">
        <f>Deník!D59</f>
        <v>0</v>
      </c>
      <c r="AS59" s="63" t="str">
        <f>IF(Deník!$D59&lt;&gt;"",IF(AND(Deník!$D59&gt;=AS$2,Deník!$D59&lt;=AS$3),IF(AND(Deník!$R59&gt;=0,Deník!$R59&lt;=1),"BE",Deník!$R59),""),"")</f>
        <v/>
      </c>
      <c r="AT59" s="63" t="str">
        <f>IF(Deník!$D59&lt;&gt;"",IF(AND(Deník!$D59&gt;=AT$2,Deník!$D59&lt;=AT$3),IF(AND(Deník!$R59&gt;=0,Deník!$R59&lt;=1),"BE",Deník!$R59),""),"")</f>
        <v/>
      </c>
      <c r="AU59" s="63" t="str">
        <f>IF(Deník!$D59&lt;&gt;"",IF(AND(Deník!$D59&gt;=AU$2,Deník!$D59&lt;=AU$3),IF(AND(Deník!$R59&gt;=0,Deník!$R59&lt;=1),"BE",Deník!$R59),""),"")</f>
        <v/>
      </c>
      <c r="AV59" s="63" t="str">
        <f>IF(Deník!$D59&lt;&gt;"",IF(AND(Deník!$D59&gt;=AV$2,Deník!$D59&lt;=AV$3),IF(AND(Deník!$R59&gt;=0,Deník!$R59&lt;=1),"BE",Deník!$R59),""),"")</f>
        <v/>
      </c>
      <c r="AW59" s="63" t="str">
        <f>IF(Deník!$D59&lt;&gt;"",IF(AND(Deník!$D59&gt;=AW$2,Deník!$D59&lt;=AW$3),IF(AND(Deník!$R59&gt;=0,Deník!$R59&lt;=1),"BE",Deník!$R59),""),"")</f>
        <v/>
      </c>
      <c r="AX59" s="63" t="str">
        <f>IF(Deník!$D59&lt;&gt;"",IF(AND(Deník!$D59&gt;=AX$2,Deník!$D59&lt;=AX$3),IF(AND(Deník!$R59&gt;=0,Deník!$R59&lt;=1),"BE",Deník!$R59),""),"")</f>
        <v/>
      </c>
      <c r="AY59" s="63" t="str">
        <f>IF(Deník!$D59&lt;&gt;"",IF(AND(Deník!$D59&gt;=AY$2,Deník!$D59&lt;=AY$3),IF(AND(Deník!$R59&gt;=0,Deník!$R59&lt;=1),"BE",Deník!$R59),""),"")</f>
        <v/>
      </c>
      <c r="AZ59" s="63" t="str">
        <f>IF(Deník!$D59&lt;&gt;"",IF(AND(Deník!$D59&gt;=AZ$2,Deník!$D59&lt;=AZ$3),IF(AND(Deník!$R59&gt;=0,Deník!$R59&lt;=1),"BE",Deník!$R59),""),"")</f>
        <v/>
      </c>
      <c r="BA59" s="63" t="str">
        <f>IF(Deník!$D59&lt;&gt;"",IF(AND(Deník!$D59&gt;=BA$2,Deník!$D59&lt;=BA$3),IF(AND(Deník!$R59&gt;=0,Deník!$R59&lt;=1),"BE",Deník!$R59),""),"")</f>
        <v/>
      </c>
      <c r="BB59" s="63" t="str">
        <f>IF(Deník!$D59&lt;&gt;"",IF(AND(Deník!$D59&gt;=BB$2,Deník!$D59&lt;=BB$3),IF(AND(Deník!$R59&gt;=0,Deník!$R59&lt;=1),"BE",Deník!$R59),""),"")</f>
        <v/>
      </c>
      <c r="BC59" s="71" t="str">
        <f>IF(Deník!$D59&lt;&gt;"",IF(AND(Deník!$D59&gt;=BC$2,Deník!$D59&lt;=BC$3),IF(AND(Deník!$R59&gt;=0,Deník!$R59&lt;=1),"BE",Deník!$R59),""),"")</f>
        <v/>
      </c>
      <c r="BD59" s="20" t="str">
        <f>IF(Deník!$J60="S",(Deník!$M60-Deník!$K60),IF(Deník!$J60="L",(Deník!$K60-Deník!$M60),""))</f>
        <v/>
      </c>
      <c r="BE59" s="20" t="str">
        <f>IF(Deník!$J60="S",(Deník!$K60-Deník!$O60),IF(Deník!$J60="L",(Deník!$O60-Deník!$K60),""))</f>
        <v/>
      </c>
      <c r="BF59" s="20" t="str">
        <f>IF(Deník!$J60="S",(Deník!$K60-Deník!$L60),IF(Deník!$J60="L",(Deník!$L60-Deník!$K60),""))</f>
        <v/>
      </c>
      <c r="BG59" s="20" t="str">
        <f>IF(Deník!$J60="S",(Deník!$K60-Deník!$S60),IF(Deník!$J60="L",(Deník!$S60-Deník!$K60),""))</f>
        <v/>
      </c>
      <c r="BH59" s="20" t="str">
        <f>IF(Deník!$J60="S",(Deník!$K60-Deník!$U60),IF(Deník!$J60="L",(Deník!$U60-Deník!$K60),""))</f>
        <v/>
      </c>
      <c r="BI59" s="20" t="str">
        <f>IF(Deník!$R59&gt;1,Deník!$R59,"")</f>
        <v/>
      </c>
      <c r="BJ59" s="20" t="str">
        <f>IF(Deník!$R59&lt;0,Deník!$R59,"")</f>
        <v/>
      </c>
      <c r="BK59" s="17"/>
      <c r="BM59" s="233" t="str">
        <f>IF(Deník!$R59&lt;&gt;"",IF(Deník!$Y59=Statistika!$F$78,IF(AND(Deník!$R59&gt;=0,Deník!$R59&lt;=1),"BE",Deník!$R59),""),"")</f>
        <v/>
      </c>
      <c r="BN59" s="233" t="str">
        <f>IF(Deník!$R59&lt;&gt;"",IF(Deník!$Y59=Statistika!$F$79,IF(AND(Deník!$R59&gt;=0,Deník!$R59&lt;=1),"BE",Deník!$R59),""),"")</f>
        <v/>
      </c>
      <c r="BO59" s="233" t="str">
        <f>IF(Deník!$R59&lt;&gt;"",IF(Deník!$Y59=Statistika!$F$80,IF(AND(Deník!$R59&gt;=0,Deník!$R59&lt;=1),"BE",Deník!$R59),""),"")</f>
        <v/>
      </c>
      <c r="BP59" s="233" t="str">
        <f>IF(Deník!$R59&lt;&gt;"",IF(Deník!$Y59=Statistika!$F$81,IF(AND(Deník!$R59&gt;=0,Deník!$R59&lt;=1),"BE",Deník!$R59),""),"")</f>
        <v/>
      </c>
      <c r="BQ59" s="233" t="str">
        <f>IF(Deník!$R59&lt;&gt;"",IF(Deník!$Y59=Statistika!$F$82,IF(AND(Deník!$R59&gt;=0,Deník!$R59&lt;=1),"BE",Deník!$R59),""),"")</f>
        <v/>
      </c>
      <c r="BR59" s="233" t="str">
        <f>IF(Deník!$R59&lt;&gt;"",IF(Deník!$Y59=Statistika!$F$83,IF(AND(Deník!$R59&gt;=0,Deník!$R59&lt;=1),"BE",Deník!$R59),""),"")</f>
        <v/>
      </c>
      <c r="BS59" s="233" t="str">
        <f>IF(Deník!$R59&lt;&gt;"",IF(Deník!$Y59=Statistika!$F$84,IF(AND(Deník!$R59&gt;=0,Deník!$R59&lt;=1),"BE",Deník!$R59),""),"")</f>
        <v/>
      </c>
      <c r="BT59" s="233" t="str">
        <f>IF(Deník!$R59&lt;&gt;"",IF(Deník!$Y59=Statistika!$F$85,IF(AND(Deník!$R59&gt;=0,Deník!$R59&lt;=1),"BE",Deník!$R59),""),"")</f>
        <v/>
      </c>
      <c r="BU59" s="233" t="str">
        <f>IF(Deník!$R59&lt;&gt;"",IF(Deník!$Y59=Statistika!$F$86,IF(AND(Deník!$R59&gt;=0,Deník!$R59&lt;=1),"BE",Deník!$R59),""),"")</f>
        <v/>
      </c>
      <c r="BV59" s="233" t="str">
        <f>IF(Deník!$R59&lt;&gt;"",IF(Deník!$Y59=Statistika!$F$87,IF(AND(Deník!$R59&gt;=0,Deník!$R59&lt;=1),"BE",Deník!$R59),""),"")</f>
        <v/>
      </c>
      <c r="BW59" s="233" t="str">
        <f>IF(Deník!$R59&lt;&gt;"",IF(Deník!$Y59=Statistika!$F$88,IF(AND(Deník!$R59&gt;=0,Deník!$R59&lt;=1),"BE",Deník!$R59),""),"")</f>
        <v/>
      </c>
      <c r="BX59" s="233" t="str">
        <f>IF(Deník!$R59&lt;&gt;"",IF(Deník!$Y59=Statistika!$F$89,IF(AND(Deník!$R59&gt;=0,Deník!$R59&lt;=1),"BE",Deník!$R59),""),"")</f>
        <v/>
      </c>
      <c r="BY59" s="233" t="str">
        <f>IF(Deník!$R59&lt;&gt;"",IF(Deník!$Y59=Statistika!$F$90,IF(AND(Deník!$R59&gt;=0,Deník!$R59&lt;=1),"BE",Deník!$R59),""),"")</f>
        <v/>
      </c>
      <c r="BZ59" s="233" t="str">
        <f>IF(Deník!$R59&lt;&gt;"",IF(Deník!$Y59=Statistika!$F$91,IF(AND(Deník!$R59&gt;=0,Deník!$R59&lt;=1),"BE",Deník!$R59),""),"")</f>
        <v/>
      </c>
      <c r="CA59" s="233"/>
      <c r="CB59" s="233" t="str">
        <f>IF(Deník!$R59&lt;&gt;"",IF(Deník!$AB59="SL",IF(AND(Deník!$R59&gt;=0,Deník!$R59&lt;=1),"BE",Deník!$R59),""),"")</f>
        <v/>
      </c>
      <c r="CC59" s="233" t="str">
        <f>IF(Deník!$R59&lt;&gt;"",IF(Deník!$AB59="BE10",IF(AND(Deník!$R59&gt;=0,Deník!$R59&lt;=1),"BE",Deník!$R59),""),"")</f>
        <v/>
      </c>
      <c r="CD59" s="233" t="str">
        <f>IF(Deník!$R59&lt;&gt;"",IF(Deník!$AB59="BE15",IF(AND(Deník!$R59&gt;=0,Deník!$R59&lt;=1),"BE",Deník!$R59),""),"")</f>
        <v/>
      </c>
      <c r="CE59" s="233" t="str">
        <f>IF(Deník!$R59&lt;&gt;"",IF(Deník!$AB59="BE20",IF(AND(Deník!$R59&gt;=0,Deník!$R59&lt;=1),"BE",Deník!$R59),""),"")</f>
        <v/>
      </c>
      <c r="CF59" s="233" t="str">
        <f>IF(Deník!$R59&lt;&gt;"",IF(Deník!$AB59="TP1",IF(AND(Deník!$R59&gt;=0,Deník!$R59&lt;=1),"BE",Deník!$R59),""),"")</f>
        <v/>
      </c>
      <c r="CG59" s="233" t="str">
        <f>IF(Deník!$R59&lt;&gt;"",IF(Deník!$AB59="TP2",IF(AND(Deník!$R59&gt;=0,Deník!$R59&lt;=1),"BE",Deník!$R59),""),"")</f>
        <v/>
      </c>
      <c r="CH59" s="233" t="str">
        <f>IF(Deník!$R59&lt;&gt;"",IF(Deník!$AB59="TP3",IF(AND(Deník!$R59&gt;=0,Deník!$R59&lt;=1),"BE",Deník!$R59),""),"")</f>
        <v/>
      </c>
      <c r="CI59" s="233" t="str">
        <f>IF(Deník!$R59&lt;&gt;"",IF(Deník!$AB59="Trailing SL",IF(AND(Deník!$R59&gt;=0,Deník!$R59&lt;=1),"BE",Deník!$R59),""),"")</f>
        <v/>
      </c>
      <c r="CJ59" s="233" t="str">
        <f>IF(Deník!$R59&lt;&gt;"",IF(Deník!$AB59="Manual",IF(AND(Deník!$R59&gt;=0,Deník!$R59&lt;=1),"BE",Deník!$R59),""),"")</f>
        <v/>
      </c>
      <c r="CK59" s="233"/>
      <c r="CL59" s="233" t="str">
        <f>IF(Deník!$R59&lt;0,IF(Deník!$AC59=Statistika!$F$117,Deník!$R59,""),"")</f>
        <v/>
      </c>
      <c r="CM59" s="233" t="str">
        <f>IF(Deník!$R59&lt;0,IF(Deník!$AC59=Statistika!$F$118,Deník!$R59,""),"")</f>
        <v/>
      </c>
      <c r="CN59" s="233" t="str">
        <f>IF(Deník!$R59&lt;0,IF(Deník!$AC59=Statistika!$F$119,Deník!$R59,""),"")</f>
        <v/>
      </c>
      <c r="CO59" s="233" t="str">
        <f>IF(Deník!$R59&lt;0,IF(Deník!$AC59=Statistika!$F$120,Deník!$R59,""),"")</f>
        <v/>
      </c>
      <c r="CP59" s="233" t="str">
        <f>IF(Deník!$R59&lt;0,IF(Deník!$AC59=Statistika!$F$121,Deník!$R59,""),"")</f>
        <v/>
      </c>
      <c r="CQ59" s="233" t="str">
        <f>IF(Deník!$R59&lt;0,IF(Deník!$AC59=Statistika!$F$122,Deník!$R59,""),"")</f>
        <v/>
      </c>
      <c r="CR59" s="233" t="str">
        <f>IF(Deník!$R59&lt;0,IF(Deník!$AC59=Statistika!$F$123,Deník!$R59,""),"")</f>
        <v/>
      </c>
      <c r="CS59" s="233" t="str">
        <f>IF(Deník!$R59&lt;0,IF(Deník!$AC59=Statistika!$F$124,Deník!$R59,""),"")</f>
        <v/>
      </c>
      <c r="CT59" s="233" t="str">
        <f>IF(Deník!$R59&lt;0,IF(Deník!$AC59=Statistika!$F$125,Deník!$R59,""),"")</f>
        <v/>
      </c>
      <c r="CU59" s="233"/>
      <c r="CV59" s="233" t="str">
        <f>IF(Deník!$R59&lt;0,IF(Deník!$AD59=$CV$2,Deník!$R59,""),"")</f>
        <v/>
      </c>
      <c r="CW59" s="233" t="str">
        <f>IF(Deník!$R59&lt;0,IF(Deník!$AD59=$CW$2,Deník!$R59,""),"")</f>
        <v/>
      </c>
      <c r="CX59" s="233" t="str">
        <f>IF(Deník!$R59&lt;0,IF(Deník!$AD59=$CX$2,Deník!$R59,""),"")</f>
        <v/>
      </c>
      <c r="CY59" s="233" t="str">
        <f>IF(Deník!$R59&lt;0,IF(Deník!$AD59=$CY$2,Deník!$R59,""),"")</f>
        <v/>
      </c>
      <c r="CZ59" s="233" t="str">
        <f>IF(Deník!$R59&lt;0,IF(Deník!$AD59=$CZ$2,Deník!$R59,""),"")</f>
        <v/>
      </c>
      <c r="DL59" s="221">
        <f t="shared" si="5"/>
        <v>93847.029999999984</v>
      </c>
      <c r="DM59" s="220">
        <f t="shared" si="3"/>
        <v>-6.1529700000000132E-2</v>
      </c>
      <c r="DO59" s="50">
        <f>Deník!W60</f>
        <v>0</v>
      </c>
      <c r="DP59" s="102" t="str">
        <f>IF(AND(Deník!W60&gt;0),1,"")</f>
        <v/>
      </c>
      <c r="DQ59" s="102">
        <f>IF(AND(Deník!W60&lt;=0),1,"")</f>
        <v>1</v>
      </c>
      <c r="DR59" s="227"/>
      <c r="DS59" s="228"/>
      <c r="DT59" s="85"/>
      <c r="DU59" s="54">
        <f>IF(MONTH(Deník!$C59)=DU$2,Deník!$W59,"")</f>
        <v>0</v>
      </c>
      <c r="DV59" s="222" t="str">
        <f>IF(MONTH(Deník!$C59)=DV$2,Deník!$W59,"")</f>
        <v/>
      </c>
      <c r="DW59" s="222" t="str">
        <f>IF(MONTH(Deník!$C59)=DW$2,Deník!$W59,"")</f>
        <v/>
      </c>
      <c r="DX59" s="222" t="str">
        <f>IF(MONTH(Deník!$C59)=DX$2,Deník!$W59,"")</f>
        <v/>
      </c>
      <c r="DY59" s="222" t="str">
        <f>IF(MONTH(Deník!$C59)=DY$2,Deník!$W59,"")</f>
        <v/>
      </c>
      <c r="DZ59" s="222" t="str">
        <f>IF(MONTH(Deník!$C59)=DZ$2,Deník!$W59,"")</f>
        <v/>
      </c>
      <c r="EA59" s="222" t="str">
        <f>IF(MONTH(Deník!$C59)=EA$2,Deník!$W59,"")</f>
        <v/>
      </c>
      <c r="EB59" s="222" t="str">
        <f>IF(MONTH(Deník!$C59)=EB$2,Deník!$W59,"")</f>
        <v/>
      </c>
      <c r="EC59" s="222" t="str">
        <f>IF(MONTH(Deník!$C59)=EC$2,Deník!$W59,"")</f>
        <v/>
      </c>
      <c r="ED59" s="222" t="str">
        <f>IF(MONTH(Deník!$C59)=ED$2,Deník!$W59,"")</f>
        <v/>
      </c>
      <c r="EE59" s="222" t="str">
        <f>IF(MONTH(Deník!$C59)=EE$2,Deník!$W59,"")</f>
        <v/>
      </c>
      <c r="EF59" s="222" t="str">
        <f>IF(MONTH(Deník!$C59)=EF$2,Deník!$W59,"")</f>
        <v/>
      </c>
      <c r="EI59" s="600" t="str">
        <f>IF(Deník!$W59&lt;&gt;"",IF(Deník!$B59=Statistika!$F$63,Deník!$W59,""),"")</f>
        <v/>
      </c>
      <c r="EJ59" s="13" t="str">
        <f>IF(Deník!$W59&lt;&gt;"",IF(Deník!$B59=Statistika!$F$64,Deník!$W59,""),"")</f>
        <v/>
      </c>
      <c r="EK59" s="13" t="str">
        <f>IF(Deník!$W59&lt;&gt;"",IF(Deník!$B59=Statistika!$F$65,Deník!$W59,""),"")</f>
        <v/>
      </c>
      <c r="EL59" s="13" t="str">
        <f>IF(Deník!$W59&lt;&gt;"",IF(Deník!$B59=Statistika!$F$66,Deník!$W59,""),"")</f>
        <v/>
      </c>
      <c r="EM59" s="13" t="str">
        <f>IF(Deník!$W59&lt;&gt;"",IF(Deník!$B59=Statistika!$F$67,Deník!$W59,""),"")</f>
        <v/>
      </c>
      <c r="EN59" s="13" t="str">
        <f>IF(Deník!$W59&lt;&gt;"",IF(Deník!$B59=Statistika!$F$68,Deník!$W59,""),"")</f>
        <v/>
      </c>
      <c r="EO59" s="13" t="str">
        <f>IF(Deník!$W59&lt;&gt;"",IF(Deník!$B59=Statistika!$F$69,Deník!$W59,""),"")</f>
        <v/>
      </c>
      <c r="EP59" s="601" t="str">
        <f>IF(Deník!$W59&lt;&gt;"",IF(Deník!$B59=Statistika!$F$70,Deník!$W59,""),"")</f>
        <v/>
      </c>
      <c r="EQ59" s="90"/>
      <c r="ER59" s="63" t="str">
        <f>IF(Deník!$W59&lt;&gt;"",IF(Deník!$J59="L",Deník!$W59,""),"")</f>
        <v/>
      </c>
      <c r="ES59" s="13" t="str">
        <f>IF(Deník!$W59&lt;&gt;"",IF(Deník!$J59="S",Deník!$W59,""),"")</f>
        <v/>
      </c>
      <c r="ET59" s="95"/>
      <c r="EU59" s="88"/>
      <c r="EV59" s="63" t="str">
        <f>IF(WEEKDAY(Deník!$C59,2)=1,Deník!$W59,"")</f>
        <v/>
      </c>
      <c r="EW59" s="13" t="str">
        <f>IF(WEEKDAY(Deník!$C59,2)=2,Deník!$W59,"")</f>
        <v/>
      </c>
      <c r="EX59" s="13" t="str">
        <f>IF(WEEKDAY(Deník!$C59,2)=3,Deník!$W59,"")</f>
        <v/>
      </c>
      <c r="EY59" s="13" t="str">
        <f>IF(WEEKDAY(Deník!$C59,2)=4,Deník!$W59,"")</f>
        <v/>
      </c>
      <c r="EZ59" s="60" t="str">
        <f>IF(WEEKDAY(Deník!$C59,2)=5,Deník!$W59,"")</f>
        <v/>
      </c>
      <c r="FA59" s="99"/>
      <c r="FB59" s="100">
        <f>Deník!D59</f>
        <v>0</v>
      </c>
      <c r="FC59" s="63">
        <f>IF($FB59&lt;&gt;"",IF(AND($FB59&gt;=FC$2,$FB59&lt;=FC$3),Deník!$W59,""))</f>
        <v>0</v>
      </c>
      <c r="FD59" s="63" t="str">
        <f>IF($FB59&lt;&gt;"",IF(AND($FB59&gt;=FD$2,$FB59&lt;=FD$3),Deník!$W59,""))</f>
        <v/>
      </c>
      <c r="FE59" s="63" t="str">
        <f>IF($FB59&lt;&gt;"",IF(AND($FB59&gt;=FE$2,$FB59&lt;=FE$3),Deník!$W59,""))</f>
        <v/>
      </c>
      <c r="FF59" s="63" t="str">
        <f>IF($FB59&lt;&gt;"",IF(AND($FB59&gt;=FF$2,$FB59&lt;=FF$3),Deník!$W59,""))</f>
        <v/>
      </c>
      <c r="FG59" s="63" t="str">
        <f>IF($FB59&lt;&gt;"",IF(AND($FB59&gt;=FG$2,$FB59&lt;=FG$3),Deník!$W59,""))</f>
        <v/>
      </c>
      <c r="FH59" s="63" t="str">
        <f>IF($FB59&lt;&gt;"",IF(AND($FB59&gt;=FH$2,$FB59&lt;=FH$3),Deník!$W59,""))</f>
        <v/>
      </c>
      <c r="FI59" s="63" t="str">
        <f>IF($FB59&lt;&gt;"",IF(AND($FB59&gt;=FI$2,$FB59&lt;=FI$3),Deník!$W59,""))</f>
        <v/>
      </c>
      <c r="FJ59" s="63" t="str">
        <f>IF($FB59&lt;&gt;"",IF(AND($FB59&gt;=FJ$2,$FB59&lt;=FJ$3),Deník!$W59,""))</f>
        <v/>
      </c>
      <c r="FK59" s="63" t="str">
        <f>IF($FB59&lt;&gt;"",IF(AND($FB59&gt;=FK$2,$FB59&lt;=FK$3),Deník!$W59,""))</f>
        <v/>
      </c>
      <c r="FL59" s="63" t="str">
        <f>IF($FB59&lt;&gt;"",IF(AND($FB59&gt;=FL$2,$FB59&lt;=FL$3),Deník!$W59,""))</f>
        <v/>
      </c>
      <c r="FM59" s="63" t="str">
        <f>IF($FB59&lt;&gt;"",IF(AND($FB59&gt;=FM$2,$FB59&lt;=FM$3),Deník!$W59,""))</f>
        <v/>
      </c>
      <c r="FN59" s="13"/>
      <c r="FO59" s="20" t="str">
        <f>IF(Deník!$W59&gt;1,Deník!$W59,"")</f>
        <v/>
      </c>
      <c r="FP59" s="20" t="str">
        <f>IF(Deník!$W59&lt;0,Deník!$W59,"")</f>
        <v/>
      </c>
      <c r="FQ59" s="17"/>
      <c r="FS59" s="233"/>
      <c r="FT59" s="233" t="str">
        <f>IF(Deník!$W59&lt;&gt;"",IF(Deník!$Y59=Statistika!$F$78,Deník!$W59,""),"")</f>
        <v/>
      </c>
      <c r="FU59" s="233" t="str">
        <f>IF(Deník!$W59&lt;&gt;"",IF(Deník!$Y59=Statistika!$F$79,Deník!$W59,""),"")</f>
        <v/>
      </c>
      <c r="FV59" s="233" t="str">
        <f>IF(Deník!$W59&lt;&gt;"",IF(Deník!$Y59=Statistika!$F$80,Deník!$W59,""),"")</f>
        <v/>
      </c>
      <c r="FW59" s="233" t="str">
        <f>IF(Deník!$W59&lt;&gt;"",IF(Deník!$Y59=Statistika!$F$81,Deník!$W59,""),"")</f>
        <v/>
      </c>
      <c r="FX59" s="233" t="str">
        <f>IF(Deník!$W59&lt;&gt;"",IF(Deník!$Y59=Statistika!$F$82,Deník!$W59,""),"")</f>
        <v/>
      </c>
      <c r="FY59" s="233" t="str">
        <f>IF(Deník!$W59&lt;&gt;"",IF(Deník!$Y59=Statistika!$F$83,Deník!$W59,""),"")</f>
        <v/>
      </c>
      <c r="FZ59" s="233" t="str">
        <f>IF(Deník!$W59&lt;&gt;"",IF(Deník!$Y59=Statistika!$F$84,Deník!$W59,""),"")</f>
        <v/>
      </c>
      <c r="GA59" s="233" t="str">
        <f>IF(Deník!$W59&lt;&gt;"",IF(Deník!$Y59=Statistika!$F$85,Deník!$W59,""),"")</f>
        <v/>
      </c>
      <c r="GB59" s="233" t="str">
        <f>IF(Deník!$W59&lt;&gt;"",IF(Deník!$Y59=Statistika!$F$86,Deník!$W59,""),"")</f>
        <v/>
      </c>
      <c r="GC59" s="233" t="str">
        <f>IF(Deník!$W59&lt;&gt;"",IF(Deník!$Y59=Statistika!$F$87,Deník!$W59,""),"")</f>
        <v/>
      </c>
      <c r="GD59" s="233" t="str">
        <f>IF(Deník!$W59&lt;&gt;"",IF(Deník!$Y59=Statistika!$F$88,Deník!$W59,""),"")</f>
        <v/>
      </c>
      <c r="GE59" s="233" t="str">
        <f>IF(Deník!$W59&lt;&gt;"",IF(Deník!$Y59=Statistika!$F$89,Deník!$W59,""),"")</f>
        <v/>
      </c>
      <c r="GF59" s="233" t="str">
        <f>IF(Deník!$W59&lt;&gt;"",IF(Deník!$Y59=Statistika!$F$90,Deník!$W59,""),"")</f>
        <v/>
      </c>
      <c r="GG59" s="233" t="str">
        <f>IF(Deník!$W59&lt;&gt;"",IF(Deník!$Y59=Statistika!$F$91,Deník!$W59,""),"")</f>
        <v/>
      </c>
      <c r="GH59" s="233"/>
      <c r="GI59" s="233" t="str">
        <f>IF(Deník!$W59&lt;&gt;"",IF(Deník!$AB59=Statistika!$L$100,Deník!$W59,""),"")</f>
        <v/>
      </c>
      <c r="GJ59" s="233" t="str">
        <f>IF(Deník!$W59&lt;&gt;"",IF(Deník!$AB59=Statistika!$L$101,Deník!$W59,""),"")</f>
        <v/>
      </c>
      <c r="GK59" s="233" t="str">
        <f>IF(Deník!$W59&lt;&gt;"",IF(Deník!$AB59=Statistika!$L$102,Deník!$W59,""),"")</f>
        <v/>
      </c>
      <c r="GL59" s="233" t="str">
        <f>IF(Deník!$W59&lt;&gt;"",IF(Deník!$AB59=Statistika!$L$103,Deník!$W59,""),"")</f>
        <v/>
      </c>
      <c r="GM59" s="233" t="str">
        <f>IF(Deník!$W59&lt;&gt;"",IF(Deník!$AB59=Statistika!$L$104,Deník!$W59,""),"")</f>
        <v/>
      </c>
      <c r="GN59" s="233" t="str">
        <f>IF(Deník!$W59&lt;&gt;"",IF(Deník!$AB59=Statistika!$L$105,Deník!$W59,""),"")</f>
        <v/>
      </c>
      <c r="GO59" s="233" t="str">
        <f>IF(Deník!$W59&lt;&gt;"",IF(Deník!$AB59=Statistika!$L$106,Deník!$W59,""),"")</f>
        <v/>
      </c>
      <c r="GP59" s="233" t="str">
        <f>IF(Deník!$W59&lt;&gt;"",IF(Deník!$AB59=Statistika!$L$107,Deník!$W59,""),"")</f>
        <v/>
      </c>
      <c r="GQ59" s="233" t="str">
        <f>IF(Deník!$W59&lt;&gt;"",IF(Deník!$AB59=Statistika!$L$108,Deník!$W59,""),"")</f>
        <v/>
      </c>
      <c r="GS59" s="233" t="str">
        <f>IF(Deník!$W59&lt;0,IF(Deník!$AC59=Statistika!$F$117,Deník!$W59,""),"")</f>
        <v/>
      </c>
      <c r="GT59" s="233" t="str">
        <f>IF(Deník!$W59&lt;0,IF(Deník!$AC59=Statistika!$F$118,Deník!$W59,""),"")</f>
        <v/>
      </c>
      <c r="GU59" s="233" t="str">
        <f>IF(Deník!$W59&lt;0,IF(Deník!$AC59=Statistika!$F$119,Deník!$W59,""),"")</f>
        <v/>
      </c>
      <c r="GV59" s="233" t="str">
        <f>IF(Deník!$W59&lt;0,IF(Deník!$AC59=Statistika!$F$120,Deník!$W59,""),"")</f>
        <v/>
      </c>
      <c r="GW59" s="233" t="str">
        <f>IF(Deník!$W59&lt;0,IF(Deník!$AC59=Statistika!$F$121,Deník!$W59,""),"")</f>
        <v/>
      </c>
      <c r="GX59" s="233" t="str">
        <f>IF(Deník!$W59&lt;0,IF(Deník!$AC59=Statistika!$F$122,Deník!$W59,""),"")</f>
        <v/>
      </c>
      <c r="GY59" s="233" t="str">
        <f>IF(Deník!$W59&lt;0,IF(Deník!$AC59=Statistika!$F$123,Deník!$W59,""),"")</f>
        <v/>
      </c>
      <c r="GZ59" s="233" t="str">
        <f>IF(Deník!$W59&lt;0,IF(Deník!$AC59=Statistika!$F$124,Deník!$W59,""),"")</f>
        <v/>
      </c>
      <c r="HA59" s="233" t="str">
        <f>IF(Deník!$W59&lt;0,IF(Deník!$AC59=Statistika!$F$125,Deník!$W59,""),"")</f>
        <v/>
      </c>
      <c r="HC59" s="233" t="str">
        <f>IF(Deník!$W59&lt;0,IF(Deník!$AD59=Statistika!$F$133,Deník!$W59,""),"")</f>
        <v/>
      </c>
      <c r="HD59" s="233" t="str">
        <f>IF(Deník!$W59&lt;0,IF(Deník!$AD59=Statistika!$F$134,Deník!$W59,""),"")</f>
        <v/>
      </c>
      <c r="HE59" s="233" t="str">
        <f>IF(Deník!$W59&lt;0,IF(Deník!$AD59=Statistika!$F$135,Deník!$W59,""),"")</f>
        <v/>
      </c>
      <c r="HF59" s="233" t="str">
        <f>IF(Deník!$W59&lt;0,IF(Deník!$AD59=Statistika!$F$136,Deník!$W59,""),"")</f>
        <v/>
      </c>
      <c r="HG59" s="233" t="str">
        <f>IF(Deník!$W59&lt;0,IF(Deník!$AD59=Statistika!$F$137,Deník!$W59,""),"")</f>
        <v/>
      </c>
      <c r="ID59" s="8">
        <f>Tabulka4[[#This Row],[Sloupec3]]</f>
        <v>0</v>
      </c>
      <c r="IE59" s="17" t="str">
        <f>IF(AND([1]Deník!$C59&gt;='[1]Měsíční shrnutí'!$D$1,[1]Deník!$C59&lt;='[1]Měsíční shrnutí'!$F$1),[1]Deník!$X59,"")</f>
        <v/>
      </c>
    </row>
    <row r="60" spans="1:239">
      <c r="A60" s="8">
        <f>Deník!C61</f>
        <v>0</v>
      </c>
      <c r="B60" s="50" t="str">
        <f>Deník!R61</f>
        <v/>
      </c>
      <c r="C60" s="102" t="str">
        <f>IF(AND(Deník!R61&gt;1,Deník!R61&lt;&gt;""),1,"")</f>
        <v/>
      </c>
      <c r="D60" s="102" t="str">
        <f>IF(AND(Deník!R61&lt;=0,Deník!R61&lt;&gt;""),1,"")</f>
        <v/>
      </c>
      <c r="E60" s="103" t="str">
        <f>IF(AND(Deník!R61&gt;=0,Deník!R61&lt;=1),1,"")</f>
        <v/>
      </c>
      <c r="F60" s="79" t="str">
        <f>IF(Deník!R61&lt;&gt;"",Deník!R61+F59,"")</f>
        <v/>
      </c>
      <c r="G60" s="85"/>
      <c r="H60" s="54" t="str">
        <f>IF(MONTH(Deník!$C60)=H$2,IF(AND(Deník!$R60&gt;=0,Deník!$R60&lt;=1),"BE",Deník!$R60),"")</f>
        <v/>
      </c>
      <c r="I60" s="11" t="str">
        <f>IF(MONTH(Deník!$C60)=I$2,IF(AND(Deník!$R60&gt;=0,Deník!$R60&lt;=1),"BE",Deník!$R60),"")</f>
        <v/>
      </c>
      <c r="J60" s="11" t="str">
        <f>IF(MONTH(Deník!$C60)=J$2,IF(AND(Deník!$R60&gt;=0,Deník!$R60&lt;=1),"BE",Deník!$R60),"")</f>
        <v/>
      </c>
      <c r="K60" s="11" t="str">
        <f>IF(MONTH(Deník!$C60)=K$2,IF(AND(Deník!$R60&gt;=0,Deník!$R60&lt;=1),"BE",Deník!$R60),"")</f>
        <v/>
      </c>
      <c r="L60" s="11" t="str">
        <f>IF(MONTH(Deník!$C60)=L$2,IF(AND(Deník!$R60&gt;=0,Deník!$R60&lt;=1),"BE",Deník!$R60),"")</f>
        <v/>
      </c>
      <c r="M60" s="11" t="str">
        <f>IF(MONTH(Deník!$C60)=M$2,IF(AND(Deník!$R60&gt;=0,Deník!$R60&lt;=1),"BE",Deník!$R60),"")</f>
        <v/>
      </c>
      <c r="N60" s="11" t="str">
        <f>IF(MONTH(Deník!$C60)=N$2,IF(AND(Deník!$R60&gt;=0,Deník!$R60&lt;=1),"BE",Deník!$R60),"")</f>
        <v/>
      </c>
      <c r="O60" s="11" t="str">
        <f>IF(MONTH(Deník!$C60)=O$2,IF(AND(Deník!$R60&gt;=0,Deník!$R60&lt;=1),"BE",Deník!$R60),"")</f>
        <v/>
      </c>
      <c r="P60" s="11" t="str">
        <f>IF(MONTH(Deník!$C60)=P$2,IF(AND(Deník!$R60&gt;=0,Deník!$R60&lt;=1),"BE",Deník!$R60),"")</f>
        <v/>
      </c>
      <c r="Q60" s="11" t="str">
        <f>IF(MONTH(Deník!$C60)=Q$2,IF(AND(Deník!$R60&gt;=0,Deník!$R60&lt;=1),"BE",Deník!$R60),"")</f>
        <v/>
      </c>
      <c r="R60" s="11" t="str">
        <f>IF(MONTH(Deník!$C60)=R$2,IF(AND(Deník!$R60&gt;=0,Deník!$R60&lt;=1),"BE",Deník!$R60),"")</f>
        <v/>
      </c>
      <c r="S60" s="57" t="str">
        <f>IF(MONTH(Deník!$C60)=S$2,IF(AND(Deník!$R60&gt;=0,Deník!$R60&lt;=1),"BE",Deník!$R60),"")</f>
        <v/>
      </c>
      <c r="U60" s="12"/>
      <c r="V60" s="12"/>
      <c r="X60" s="600" t="str">
        <f>IF(Deník!$R60&lt;&gt;"",IF(Deník!$B60=Statistika!$F$63,IF(AND(Deník!$R60&gt;=0,Deník!$R60&lt;=1),"BE",Deník!$R60),""),"")</f>
        <v/>
      </c>
      <c r="Y60" s="13" t="str">
        <f>IF(Deník!$R60&lt;&gt;"",IF(Deník!$B60=Statistika!$F$64,IF(AND(Deník!$R60&gt;=0,Deník!$R60&lt;=1),"BE",Deník!$R60),""),"")</f>
        <v/>
      </c>
      <c r="Z60" s="13" t="str">
        <f>IF(Deník!$R60&lt;&gt;"",IF(Deník!$B60=Statistika!$F$65,IF(AND(Deník!$R60&gt;=0,Deník!$R60&lt;=1),"BE",Deník!$R60),""),"")</f>
        <v/>
      </c>
      <c r="AA60" s="13" t="str">
        <f>IF(Deník!$R60&lt;&gt;"",IF(Deník!$B60=Statistika!$F$66,IF(AND(Deník!$R60&gt;=0,Deník!$R60&lt;=1),"BE",Deník!$R60),""),"")</f>
        <v/>
      </c>
      <c r="AB60" s="13" t="str">
        <f>IF(Deník!$R60&lt;&gt;"",IF(Deník!$B60=Statistika!$F$67,IF(AND(Deník!$R60&gt;=0,Deník!$R60&lt;=1),"BE",Deník!$R60),""),"")</f>
        <v/>
      </c>
      <c r="AC60" s="13" t="str">
        <f>IF(Deník!$R60&lt;&gt;"",IF(Deník!$B60=Statistika!$F$68,IF(AND(Deník!$R60&gt;=0,Deník!$R60&lt;=1),"BE",Deník!$R60),""),"")</f>
        <v/>
      </c>
      <c r="AD60" s="13" t="str">
        <f>IF(Deník!$R60&lt;&gt;"",IF(Deník!$B60=Statistika!$F$69,IF(AND(Deník!$R60&gt;=0,Deník!$R60&lt;=1),"BE",Deník!$R60),""),"")</f>
        <v/>
      </c>
      <c r="AE60" s="601" t="str">
        <f>IF(Deník!$R60&lt;&gt;"",IF(Deník!$B60=Statistika!$F$70,IF(AND(Deník!$R60&gt;=0,Deník!$R60&lt;=1),"BE",Deník!$R60),""),"")</f>
        <v/>
      </c>
      <c r="AF60" s="90"/>
      <c r="AG60" s="63" t="str">
        <f>IF(Deník!$R60&lt;&gt;"",IF(Deník!$J60="L",IF(AND(Deník!$R60&gt;=0,Deník!$R60&lt;=1),"BE",Deník!$R60),""),"")</f>
        <v/>
      </c>
      <c r="AH60" s="13" t="str">
        <f>IF(Deník!$R60&lt;&gt;"",IF(Deník!$J60="S",IF(AND(Deník!$R60&gt;=0,Deník!$R60&lt;=1),"BE",Deník!$R60),""),"")</f>
        <v/>
      </c>
      <c r="AI60" s="95"/>
      <c r="AJ60" s="71" t="str">
        <f>IF(Deník!N61&lt;&gt;"",Deník!N61*-1,"")</f>
        <v/>
      </c>
      <c r="AK60" s="88"/>
      <c r="AL60" s="63" t="str">
        <f>IF(WEEKDAY(Deník!$C60,2)=1,IF(AND(Deník!$R60&gt;=0,Deník!$R60&lt;=1),"BE",Deník!$R60),"")</f>
        <v/>
      </c>
      <c r="AM60" s="13" t="str">
        <f>IF(WEEKDAY(Deník!$C60,2)=2,IF(AND(Deník!$R60&gt;=0,Deník!$R60&lt;=1),"BE",Deník!$R60),"")</f>
        <v/>
      </c>
      <c r="AN60" s="13" t="str">
        <f>IF(WEEKDAY(Deník!$C60,2)=3,IF(AND(Deník!$R60&gt;=0,Deník!$R60&lt;=1),"BE",Deník!$R60),"")</f>
        <v/>
      </c>
      <c r="AO60" s="13" t="str">
        <f>IF(WEEKDAY(Deník!$C60,2)=4,IF(AND(Deník!$R60&gt;=0,Deník!$R60&lt;=1),"BE",Deník!$R60),"")</f>
        <v/>
      </c>
      <c r="AP60" s="60" t="str">
        <f>IF(WEEKDAY(Deník!$C60,2)=5,IF(AND(Deník!$R60&gt;=0,Deník!$R60&lt;=1),"BE",Deník!$R60),"")</f>
        <v/>
      </c>
      <c r="AQ60" s="99"/>
      <c r="AR60" s="100">
        <f>Deník!D60</f>
        <v>0</v>
      </c>
      <c r="AS60" s="63" t="str">
        <f>IF(Deník!$D60&lt;&gt;"",IF(AND(Deník!$D60&gt;=AS$2,Deník!$D60&lt;=AS$3),IF(AND(Deník!$R60&gt;=0,Deník!$R60&lt;=1),"BE",Deník!$R60),""),"")</f>
        <v/>
      </c>
      <c r="AT60" s="63" t="str">
        <f>IF(Deník!$D60&lt;&gt;"",IF(AND(Deník!$D60&gt;=AT$2,Deník!$D60&lt;=AT$3),IF(AND(Deník!$R60&gt;=0,Deník!$R60&lt;=1),"BE",Deník!$R60),""),"")</f>
        <v/>
      </c>
      <c r="AU60" s="63" t="str">
        <f>IF(Deník!$D60&lt;&gt;"",IF(AND(Deník!$D60&gt;=AU$2,Deník!$D60&lt;=AU$3),IF(AND(Deník!$R60&gt;=0,Deník!$R60&lt;=1),"BE",Deník!$R60),""),"")</f>
        <v/>
      </c>
      <c r="AV60" s="63" t="str">
        <f>IF(Deník!$D60&lt;&gt;"",IF(AND(Deník!$D60&gt;=AV$2,Deník!$D60&lt;=AV$3),IF(AND(Deník!$R60&gt;=0,Deník!$R60&lt;=1),"BE",Deník!$R60),""),"")</f>
        <v/>
      </c>
      <c r="AW60" s="63" t="str">
        <f>IF(Deník!$D60&lt;&gt;"",IF(AND(Deník!$D60&gt;=AW$2,Deník!$D60&lt;=AW$3),IF(AND(Deník!$R60&gt;=0,Deník!$R60&lt;=1),"BE",Deník!$R60),""),"")</f>
        <v/>
      </c>
      <c r="AX60" s="63" t="str">
        <f>IF(Deník!$D60&lt;&gt;"",IF(AND(Deník!$D60&gt;=AX$2,Deník!$D60&lt;=AX$3),IF(AND(Deník!$R60&gt;=0,Deník!$R60&lt;=1),"BE",Deník!$R60),""),"")</f>
        <v/>
      </c>
      <c r="AY60" s="63" t="str">
        <f>IF(Deník!$D60&lt;&gt;"",IF(AND(Deník!$D60&gt;=AY$2,Deník!$D60&lt;=AY$3),IF(AND(Deník!$R60&gt;=0,Deník!$R60&lt;=1),"BE",Deník!$R60),""),"")</f>
        <v/>
      </c>
      <c r="AZ60" s="63" t="str">
        <f>IF(Deník!$D60&lt;&gt;"",IF(AND(Deník!$D60&gt;=AZ$2,Deník!$D60&lt;=AZ$3),IF(AND(Deník!$R60&gt;=0,Deník!$R60&lt;=1),"BE",Deník!$R60),""),"")</f>
        <v/>
      </c>
      <c r="BA60" s="63" t="str">
        <f>IF(Deník!$D60&lt;&gt;"",IF(AND(Deník!$D60&gt;=BA$2,Deník!$D60&lt;=BA$3),IF(AND(Deník!$R60&gt;=0,Deník!$R60&lt;=1),"BE",Deník!$R60),""),"")</f>
        <v/>
      </c>
      <c r="BB60" s="63" t="str">
        <f>IF(Deník!$D60&lt;&gt;"",IF(AND(Deník!$D60&gt;=BB$2,Deník!$D60&lt;=BB$3),IF(AND(Deník!$R60&gt;=0,Deník!$R60&lt;=1),"BE",Deník!$R60),""),"")</f>
        <v/>
      </c>
      <c r="BC60" s="71" t="str">
        <f>IF(Deník!$D60&lt;&gt;"",IF(AND(Deník!$D60&gt;=BC$2,Deník!$D60&lt;=BC$3),IF(AND(Deník!$R60&gt;=0,Deník!$R60&lt;=1),"BE",Deník!$R60),""),"")</f>
        <v/>
      </c>
      <c r="BD60" s="20" t="str">
        <f>IF(Deník!$J61="S",(Deník!$M61-Deník!$K61),IF(Deník!$J61="L",(Deník!$K61-Deník!$M61),""))</f>
        <v/>
      </c>
      <c r="BE60" s="20" t="str">
        <f>IF(Deník!$J61="S",(Deník!$K61-Deník!$O61),IF(Deník!$J61="L",(Deník!$O61-Deník!$K61),""))</f>
        <v/>
      </c>
      <c r="BF60" s="20" t="str">
        <f>IF(Deník!$J61="S",(Deník!$K61-Deník!$L61),IF(Deník!$J61="L",(Deník!$L61-Deník!$K61),""))</f>
        <v/>
      </c>
      <c r="BG60" s="20" t="str">
        <f>IF(Deník!$J61="S",(Deník!$K61-Deník!$S61),IF(Deník!$J61="L",(Deník!$S61-Deník!$K61),""))</f>
        <v/>
      </c>
      <c r="BH60" s="20" t="str">
        <f>IF(Deník!$J61="S",(Deník!$K61-Deník!$U61),IF(Deník!$J61="L",(Deník!$U61-Deník!$K61),""))</f>
        <v/>
      </c>
      <c r="BI60" s="20" t="str">
        <f>IF(Deník!$R60&gt;1,Deník!$R60,"")</f>
        <v/>
      </c>
      <c r="BJ60" s="20" t="str">
        <f>IF(Deník!$R60&lt;0,Deník!$R60,"")</f>
        <v/>
      </c>
      <c r="BK60" s="17"/>
      <c r="BM60" s="233" t="str">
        <f>IF(Deník!$R60&lt;&gt;"",IF(Deník!$Y60=Statistika!$F$78,IF(AND(Deník!$R60&gt;=0,Deník!$R60&lt;=1),"BE",Deník!$R60),""),"")</f>
        <v/>
      </c>
      <c r="BN60" s="233" t="str">
        <f>IF(Deník!$R60&lt;&gt;"",IF(Deník!$Y60=Statistika!$F$79,IF(AND(Deník!$R60&gt;=0,Deník!$R60&lt;=1),"BE",Deník!$R60),""),"")</f>
        <v/>
      </c>
      <c r="BO60" s="233" t="str">
        <f>IF(Deník!$R60&lt;&gt;"",IF(Deník!$Y60=Statistika!$F$80,IF(AND(Deník!$R60&gt;=0,Deník!$R60&lt;=1),"BE",Deník!$R60),""),"")</f>
        <v/>
      </c>
      <c r="BP60" s="233" t="str">
        <f>IF(Deník!$R60&lt;&gt;"",IF(Deník!$Y60=Statistika!$F$81,IF(AND(Deník!$R60&gt;=0,Deník!$R60&lt;=1),"BE",Deník!$R60),""),"")</f>
        <v/>
      </c>
      <c r="BQ60" s="233" t="str">
        <f>IF(Deník!$R60&lt;&gt;"",IF(Deník!$Y60=Statistika!$F$82,IF(AND(Deník!$R60&gt;=0,Deník!$R60&lt;=1),"BE",Deník!$R60),""),"")</f>
        <v/>
      </c>
      <c r="BR60" s="233" t="str">
        <f>IF(Deník!$R60&lt;&gt;"",IF(Deník!$Y60=Statistika!$F$83,IF(AND(Deník!$R60&gt;=0,Deník!$R60&lt;=1),"BE",Deník!$R60),""),"")</f>
        <v/>
      </c>
      <c r="BS60" s="233" t="str">
        <f>IF(Deník!$R60&lt;&gt;"",IF(Deník!$Y60=Statistika!$F$84,IF(AND(Deník!$R60&gt;=0,Deník!$R60&lt;=1),"BE",Deník!$R60),""),"")</f>
        <v/>
      </c>
      <c r="BT60" s="233" t="str">
        <f>IF(Deník!$R60&lt;&gt;"",IF(Deník!$Y60=Statistika!$F$85,IF(AND(Deník!$R60&gt;=0,Deník!$R60&lt;=1),"BE",Deník!$R60),""),"")</f>
        <v/>
      </c>
      <c r="BU60" s="233" t="str">
        <f>IF(Deník!$R60&lt;&gt;"",IF(Deník!$Y60=Statistika!$F$86,IF(AND(Deník!$R60&gt;=0,Deník!$R60&lt;=1),"BE",Deník!$R60),""),"")</f>
        <v/>
      </c>
      <c r="BV60" s="233" t="str">
        <f>IF(Deník!$R60&lt;&gt;"",IF(Deník!$Y60=Statistika!$F$87,IF(AND(Deník!$R60&gt;=0,Deník!$R60&lt;=1),"BE",Deník!$R60),""),"")</f>
        <v/>
      </c>
      <c r="BW60" s="233" t="str">
        <f>IF(Deník!$R60&lt;&gt;"",IF(Deník!$Y60=Statistika!$F$88,IF(AND(Deník!$R60&gt;=0,Deník!$R60&lt;=1),"BE",Deník!$R60),""),"")</f>
        <v/>
      </c>
      <c r="BX60" s="233" t="str">
        <f>IF(Deník!$R60&lt;&gt;"",IF(Deník!$Y60=Statistika!$F$89,IF(AND(Deník!$R60&gt;=0,Deník!$R60&lt;=1),"BE",Deník!$R60),""),"")</f>
        <v/>
      </c>
      <c r="BY60" s="233" t="str">
        <f>IF(Deník!$R60&lt;&gt;"",IF(Deník!$Y60=Statistika!$F$90,IF(AND(Deník!$R60&gt;=0,Deník!$R60&lt;=1),"BE",Deník!$R60),""),"")</f>
        <v/>
      </c>
      <c r="BZ60" s="233" t="str">
        <f>IF(Deník!$R60&lt;&gt;"",IF(Deník!$Y60=Statistika!$F$91,IF(AND(Deník!$R60&gt;=0,Deník!$R60&lt;=1),"BE",Deník!$R60),""),"")</f>
        <v/>
      </c>
      <c r="CA60" s="233"/>
      <c r="CB60" s="233" t="str">
        <f>IF(Deník!$R60&lt;&gt;"",IF(Deník!$AB60="SL",IF(AND(Deník!$R60&gt;=0,Deník!$R60&lt;=1),"BE",Deník!$R60),""),"")</f>
        <v/>
      </c>
      <c r="CC60" s="233" t="str">
        <f>IF(Deník!$R60&lt;&gt;"",IF(Deník!$AB60="BE10",IF(AND(Deník!$R60&gt;=0,Deník!$R60&lt;=1),"BE",Deník!$R60),""),"")</f>
        <v/>
      </c>
      <c r="CD60" s="233" t="str">
        <f>IF(Deník!$R60&lt;&gt;"",IF(Deník!$AB60="BE15",IF(AND(Deník!$R60&gt;=0,Deník!$R60&lt;=1),"BE",Deník!$R60),""),"")</f>
        <v/>
      </c>
      <c r="CE60" s="233" t="str">
        <f>IF(Deník!$R60&lt;&gt;"",IF(Deník!$AB60="BE20",IF(AND(Deník!$R60&gt;=0,Deník!$R60&lt;=1),"BE",Deník!$R60),""),"")</f>
        <v/>
      </c>
      <c r="CF60" s="233" t="str">
        <f>IF(Deník!$R60&lt;&gt;"",IF(Deník!$AB60="TP1",IF(AND(Deník!$R60&gt;=0,Deník!$R60&lt;=1),"BE",Deník!$R60),""),"")</f>
        <v/>
      </c>
      <c r="CG60" s="233" t="str">
        <f>IF(Deník!$R60&lt;&gt;"",IF(Deník!$AB60="TP2",IF(AND(Deník!$R60&gt;=0,Deník!$R60&lt;=1),"BE",Deník!$R60),""),"")</f>
        <v/>
      </c>
      <c r="CH60" s="233" t="str">
        <f>IF(Deník!$R60&lt;&gt;"",IF(Deník!$AB60="TP3",IF(AND(Deník!$R60&gt;=0,Deník!$R60&lt;=1),"BE",Deník!$R60),""),"")</f>
        <v/>
      </c>
      <c r="CI60" s="233" t="str">
        <f>IF(Deník!$R60&lt;&gt;"",IF(Deník!$AB60="Trailing SL",IF(AND(Deník!$R60&gt;=0,Deník!$R60&lt;=1),"BE",Deník!$R60),""),"")</f>
        <v/>
      </c>
      <c r="CJ60" s="233" t="str">
        <f>IF(Deník!$R60&lt;&gt;"",IF(Deník!$AB60="Manual",IF(AND(Deník!$R60&gt;=0,Deník!$R60&lt;=1),"BE",Deník!$R60),""),"")</f>
        <v/>
      </c>
      <c r="CK60" s="233"/>
      <c r="CL60" s="233" t="str">
        <f>IF(Deník!$R60&lt;0,IF(Deník!$AC60=Statistika!$F$117,Deník!$R60,""),"")</f>
        <v/>
      </c>
      <c r="CM60" s="233" t="str">
        <f>IF(Deník!$R60&lt;0,IF(Deník!$AC60=Statistika!$F$118,Deník!$R60,""),"")</f>
        <v/>
      </c>
      <c r="CN60" s="233" t="str">
        <f>IF(Deník!$R60&lt;0,IF(Deník!$AC60=Statistika!$F$119,Deník!$R60,""),"")</f>
        <v/>
      </c>
      <c r="CO60" s="233" t="str">
        <f>IF(Deník!$R60&lt;0,IF(Deník!$AC60=Statistika!$F$120,Deník!$R60,""),"")</f>
        <v/>
      </c>
      <c r="CP60" s="233" t="str">
        <f>IF(Deník!$R60&lt;0,IF(Deník!$AC60=Statistika!$F$121,Deník!$R60,""),"")</f>
        <v/>
      </c>
      <c r="CQ60" s="233" t="str">
        <f>IF(Deník!$R60&lt;0,IF(Deník!$AC60=Statistika!$F$122,Deník!$R60,""),"")</f>
        <v/>
      </c>
      <c r="CR60" s="233" t="str">
        <f>IF(Deník!$R60&lt;0,IF(Deník!$AC60=Statistika!$F$123,Deník!$R60,""),"")</f>
        <v/>
      </c>
      <c r="CS60" s="233" t="str">
        <f>IF(Deník!$R60&lt;0,IF(Deník!$AC60=Statistika!$F$124,Deník!$R60,""),"")</f>
        <v/>
      </c>
      <c r="CT60" s="233" t="str">
        <f>IF(Deník!$R60&lt;0,IF(Deník!$AC60=Statistika!$F$125,Deník!$R60,""),"")</f>
        <v/>
      </c>
      <c r="CU60" s="233"/>
      <c r="CV60" s="233" t="str">
        <f>IF(Deník!$R60&lt;0,IF(Deník!$AD60=$CV$2,Deník!$R60,""),"")</f>
        <v/>
      </c>
      <c r="CW60" s="233" t="str">
        <f>IF(Deník!$R60&lt;0,IF(Deník!$AD60=$CW$2,Deník!$R60,""),"")</f>
        <v/>
      </c>
      <c r="CX60" s="233" t="str">
        <f>IF(Deník!$R60&lt;0,IF(Deník!$AD60=$CX$2,Deník!$R60,""),"")</f>
        <v/>
      </c>
      <c r="CY60" s="233" t="str">
        <f>IF(Deník!$R60&lt;0,IF(Deník!$AD60=$CY$2,Deník!$R60,""),"")</f>
        <v/>
      </c>
      <c r="CZ60" s="233" t="str">
        <f>IF(Deník!$R60&lt;0,IF(Deník!$AD60=$CZ$2,Deník!$R60,""),"")</f>
        <v/>
      </c>
      <c r="DL60" s="221">
        <f t="shared" si="5"/>
        <v>93847.029999999984</v>
      </c>
      <c r="DM60" s="220">
        <f t="shared" si="3"/>
        <v>-6.1529700000000132E-2</v>
      </c>
      <c r="DO60" s="50">
        <f>Deník!W61</f>
        <v>0</v>
      </c>
      <c r="DP60" s="102" t="str">
        <f>IF(AND(Deník!W61&gt;0),1,"")</f>
        <v/>
      </c>
      <c r="DQ60" s="102">
        <f>IF(AND(Deník!W61&lt;=0),1,"")</f>
        <v>1</v>
      </c>
      <c r="DR60" s="227"/>
      <c r="DS60" s="228"/>
      <c r="DT60" s="85"/>
      <c r="DU60" s="54">
        <f>IF(MONTH(Deník!$C60)=DU$2,Deník!$W60,"")</f>
        <v>0</v>
      </c>
      <c r="DV60" s="222" t="str">
        <f>IF(MONTH(Deník!$C60)=DV$2,Deník!$W60,"")</f>
        <v/>
      </c>
      <c r="DW60" s="222" t="str">
        <f>IF(MONTH(Deník!$C60)=DW$2,Deník!$W60,"")</f>
        <v/>
      </c>
      <c r="DX60" s="222" t="str">
        <f>IF(MONTH(Deník!$C60)=DX$2,Deník!$W60,"")</f>
        <v/>
      </c>
      <c r="DY60" s="222" t="str">
        <f>IF(MONTH(Deník!$C60)=DY$2,Deník!$W60,"")</f>
        <v/>
      </c>
      <c r="DZ60" s="222" t="str">
        <f>IF(MONTH(Deník!$C60)=DZ$2,Deník!$W60,"")</f>
        <v/>
      </c>
      <c r="EA60" s="222" t="str">
        <f>IF(MONTH(Deník!$C60)=EA$2,Deník!$W60,"")</f>
        <v/>
      </c>
      <c r="EB60" s="222" t="str">
        <f>IF(MONTH(Deník!$C60)=EB$2,Deník!$W60,"")</f>
        <v/>
      </c>
      <c r="EC60" s="222" t="str">
        <f>IF(MONTH(Deník!$C60)=EC$2,Deník!$W60,"")</f>
        <v/>
      </c>
      <c r="ED60" s="222" t="str">
        <f>IF(MONTH(Deník!$C60)=ED$2,Deník!$W60,"")</f>
        <v/>
      </c>
      <c r="EE60" s="222" t="str">
        <f>IF(MONTH(Deník!$C60)=EE$2,Deník!$W60,"")</f>
        <v/>
      </c>
      <c r="EF60" s="222" t="str">
        <f>IF(MONTH(Deník!$C60)=EF$2,Deník!$W60,"")</f>
        <v/>
      </c>
      <c r="EI60" s="600" t="str">
        <f>IF(Deník!$W60&lt;&gt;"",IF(Deník!$B60=Statistika!$F$63,Deník!$W60,""),"")</f>
        <v/>
      </c>
      <c r="EJ60" s="13" t="str">
        <f>IF(Deník!$W60&lt;&gt;"",IF(Deník!$B60=Statistika!$F$64,Deník!$W60,""),"")</f>
        <v/>
      </c>
      <c r="EK60" s="13" t="str">
        <f>IF(Deník!$W60&lt;&gt;"",IF(Deník!$B60=Statistika!$F$65,Deník!$W60,""),"")</f>
        <v/>
      </c>
      <c r="EL60" s="13" t="str">
        <f>IF(Deník!$W60&lt;&gt;"",IF(Deník!$B60=Statistika!$F$66,Deník!$W60,""),"")</f>
        <v/>
      </c>
      <c r="EM60" s="13" t="str">
        <f>IF(Deník!$W60&lt;&gt;"",IF(Deník!$B60=Statistika!$F$67,Deník!$W60,""),"")</f>
        <v/>
      </c>
      <c r="EN60" s="13" t="str">
        <f>IF(Deník!$W60&lt;&gt;"",IF(Deník!$B60=Statistika!$F$68,Deník!$W60,""),"")</f>
        <v/>
      </c>
      <c r="EO60" s="13" t="str">
        <f>IF(Deník!$W60&lt;&gt;"",IF(Deník!$B60=Statistika!$F$69,Deník!$W60,""),"")</f>
        <v/>
      </c>
      <c r="EP60" s="601" t="str">
        <f>IF(Deník!$W60&lt;&gt;"",IF(Deník!$B60=Statistika!$F$70,Deník!$W60,""),"")</f>
        <v/>
      </c>
      <c r="EQ60" s="90"/>
      <c r="ER60" s="63" t="str">
        <f>IF(Deník!$W60&lt;&gt;"",IF(Deník!$J60="L",Deník!$W60,""),"")</f>
        <v/>
      </c>
      <c r="ES60" s="13" t="str">
        <f>IF(Deník!$W60&lt;&gt;"",IF(Deník!$J60="S",Deník!$W60,""),"")</f>
        <v/>
      </c>
      <c r="ET60" s="95"/>
      <c r="EU60" s="88"/>
      <c r="EV60" s="63" t="str">
        <f>IF(WEEKDAY(Deník!$C60,2)=1,Deník!$W60,"")</f>
        <v/>
      </c>
      <c r="EW60" s="13" t="str">
        <f>IF(WEEKDAY(Deník!$C60,2)=2,Deník!$W60,"")</f>
        <v/>
      </c>
      <c r="EX60" s="13" t="str">
        <f>IF(WEEKDAY(Deník!$C60,2)=3,Deník!$W60,"")</f>
        <v/>
      </c>
      <c r="EY60" s="13" t="str">
        <f>IF(WEEKDAY(Deník!$C60,2)=4,Deník!$W60,"")</f>
        <v/>
      </c>
      <c r="EZ60" s="60" t="str">
        <f>IF(WEEKDAY(Deník!$C60,2)=5,Deník!$W60,"")</f>
        <v/>
      </c>
      <c r="FA60" s="99"/>
      <c r="FB60" s="100">
        <f>Deník!D60</f>
        <v>0</v>
      </c>
      <c r="FC60" s="63">
        <f>IF($FB60&lt;&gt;"",IF(AND($FB60&gt;=FC$2,$FB60&lt;=FC$3),Deník!$W60,""))</f>
        <v>0</v>
      </c>
      <c r="FD60" s="63" t="str">
        <f>IF($FB60&lt;&gt;"",IF(AND($FB60&gt;=FD$2,$FB60&lt;=FD$3),Deník!$W60,""))</f>
        <v/>
      </c>
      <c r="FE60" s="63" t="str">
        <f>IF($FB60&lt;&gt;"",IF(AND($FB60&gt;=FE$2,$FB60&lt;=FE$3),Deník!$W60,""))</f>
        <v/>
      </c>
      <c r="FF60" s="63" t="str">
        <f>IF($FB60&lt;&gt;"",IF(AND($FB60&gt;=FF$2,$FB60&lt;=FF$3),Deník!$W60,""))</f>
        <v/>
      </c>
      <c r="FG60" s="63" t="str">
        <f>IF($FB60&lt;&gt;"",IF(AND($FB60&gt;=FG$2,$FB60&lt;=FG$3),Deník!$W60,""))</f>
        <v/>
      </c>
      <c r="FH60" s="63" t="str">
        <f>IF($FB60&lt;&gt;"",IF(AND($FB60&gt;=FH$2,$FB60&lt;=FH$3),Deník!$W60,""))</f>
        <v/>
      </c>
      <c r="FI60" s="63" t="str">
        <f>IF($FB60&lt;&gt;"",IF(AND($FB60&gt;=FI$2,$FB60&lt;=FI$3),Deník!$W60,""))</f>
        <v/>
      </c>
      <c r="FJ60" s="63" t="str">
        <f>IF($FB60&lt;&gt;"",IF(AND($FB60&gt;=FJ$2,$FB60&lt;=FJ$3),Deník!$W60,""))</f>
        <v/>
      </c>
      <c r="FK60" s="63" t="str">
        <f>IF($FB60&lt;&gt;"",IF(AND($FB60&gt;=FK$2,$FB60&lt;=FK$3),Deník!$W60,""))</f>
        <v/>
      </c>
      <c r="FL60" s="63" t="str">
        <f>IF($FB60&lt;&gt;"",IF(AND($FB60&gt;=FL$2,$FB60&lt;=FL$3),Deník!$W60,""))</f>
        <v/>
      </c>
      <c r="FM60" s="63" t="str">
        <f>IF($FB60&lt;&gt;"",IF(AND($FB60&gt;=FM$2,$FB60&lt;=FM$3),Deník!$W60,""))</f>
        <v/>
      </c>
      <c r="FN60" s="13"/>
      <c r="FO60" s="20" t="str">
        <f>IF(Deník!$W60&gt;1,Deník!$W60,"")</f>
        <v/>
      </c>
      <c r="FP60" s="20" t="str">
        <f>IF(Deník!$W60&lt;0,Deník!$W60,"")</f>
        <v/>
      </c>
      <c r="FQ60" s="17"/>
      <c r="FS60" s="233"/>
      <c r="FT60" s="233" t="str">
        <f>IF(Deník!$W60&lt;&gt;"",IF(Deník!$Y60=Statistika!$F$78,Deník!$W60,""),"")</f>
        <v/>
      </c>
      <c r="FU60" s="233" t="str">
        <f>IF(Deník!$W60&lt;&gt;"",IF(Deník!$Y60=Statistika!$F$79,Deník!$W60,""),"")</f>
        <v/>
      </c>
      <c r="FV60" s="233" t="str">
        <f>IF(Deník!$W60&lt;&gt;"",IF(Deník!$Y60=Statistika!$F$80,Deník!$W60,""),"")</f>
        <v/>
      </c>
      <c r="FW60" s="233" t="str">
        <f>IF(Deník!$W60&lt;&gt;"",IF(Deník!$Y60=Statistika!$F$81,Deník!$W60,""),"")</f>
        <v/>
      </c>
      <c r="FX60" s="233" t="str">
        <f>IF(Deník!$W60&lt;&gt;"",IF(Deník!$Y60=Statistika!$F$82,Deník!$W60,""),"")</f>
        <v/>
      </c>
      <c r="FY60" s="233" t="str">
        <f>IF(Deník!$W60&lt;&gt;"",IF(Deník!$Y60=Statistika!$F$83,Deník!$W60,""),"")</f>
        <v/>
      </c>
      <c r="FZ60" s="233" t="str">
        <f>IF(Deník!$W60&lt;&gt;"",IF(Deník!$Y60=Statistika!$F$84,Deník!$W60,""),"")</f>
        <v/>
      </c>
      <c r="GA60" s="233" t="str">
        <f>IF(Deník!$W60&lt;&gt;"",IF(Deník!$Y60=Statistika!$F$85,Deník!$W60,""),"")</f>
        <v/>
      </c>
      <c r="GB60" s="233" t="str">
        <f>IF(Deník!$W60&lt;&gt;"",IF(Deník!$Y60=Statistika!$F$86,Deník!$W60,""),"")</f>
        <v/>
      </c>
      <c r="GC60" s="233" t="str">
        <f>IF(Deník!$W60&lt;&gt;"",IF(Deník!$Y60=Statistika!$F$87,Deník!$W60,""),"")</f>
        <v/>
      </c>
      <c r="GD60" s="233" t="str">
        <f>IF(Deník!$W60&lt;&gt;"",IF(Deník!$Y60=Statistika!$F$88,Deník!$W60,""),"")</f>
        <v/>
      </c>
      <c r="GE60" s="233" t="str">
        <f>IF(Deník!$W60&lt;&gt;"",IF(Deník!$Y60=Statistika!$F$89,Deník!$W60,""),"")</f>
        <v/>
      </c>
      <c r="GF60" s="233" t="str">
        <f>IF(Deník!$W60&lt;&gt;"",IF(Deník!$Y60=Statistika!$F$90,Deník!$W60,""),"")</f>
        <v/>
      </c>
      <c r="GG60" s="233" t="str">
        <f>IF(Deník!$W60&lt;&gt;"",IF(Deník!$Y60=Statistika!$F$91,Deník!$W60,""),"")</f>
        <v/>
      </c>
      <c r="GH60" s="233"/>
      <c r="GI60" s="233" t="str">
        <f>IF(Deník!$W60&lt;&gt;"",IF(Deník!$AB60=Statistika!$L$100,Deník!$W60,""),"")</f>
        <v/>
      </c>
      <c r="GJ60" s="233" t="str">
        <f>IF(Deník!$W60&lt;&gt;"",IF(Deník!$AB60=Statistika!$L$101,Deník!$W60,""),"")</f>
        <v/>
      </c>
      <c r="GK60" s="233" t="str">
        <f>IF(Deník!$W60&lt;&gt;"",IF(Deník!$AB60=Statistika!$L$102,Deník!$W60,""),"")</f>
        <v/>
      </c>
      <c r="GL60" s="233" t="str">
        <f>IF(Deník!$W60&lt;&gt;"",IF(Deník!$AB60=Statistika!$L$103,Deník!$W60,""),"")</f>
        <v/>
      </c>
      <c r="GM60" s="233" t="str">
        <f>IF(Deník!$W60&lt;&gt;"",IF(Deník!$AB60=Statistika!$L$104,Deník!$W60,""),"")</f>
        <v/>
      </c>
      <c r="GN60" s="233" t="str">
        <f>IF(Deník!$W60&lt;&gt;"",IF(Deník!$AB60=Statistika!$L$105,Deník!$W60,""),"")</f>
        <v/>
      </c>
      <c r="GO60" s="233" t="str">
        <f>IF(Deník!$W60&lt;&gt;"",IF(Deník!$AB60=Statistika!$L$106,Deník!$W60,""),"")</f>
        <v/>
      </c>
      <c r="GP60" s="233" t="str">
        <f>IF(Deník!$W60&lt;&gt;"",IF(Deník!$AB60=Statistika!$L$107,Deník!$W60,""),"")</f>
        <v/>
      </c>
      <c r="GQ60" s="233" t="str">
        <f>IF(Deník!$W60&lt;&gt;"",IF(Deník!$AB60=Statistika!$L$108,Deník!$W60,""),"")</f>
        <v/>
      </c>
      <c r="GS60" s="233" t="str">
        <f>IF(Deník!$W60&lt;0,IF(Deník!$AC60=Statistika!$F$117,Deník!$W60,""),"")</f>
        <v/>
      </c>
      <c r="GT60" s="233" t="str">
        <f>IF(Deník!$W60&lt;0,IF(Deník!$AC60=Statistika!$F$118,Deník!$W60,""),"")</f>
        <v/>
      </c>
      <c r="GU60" s="233" t="str">
        <f>IF(Deník!$W60&lt;0,IF(Deník!$AC60=Statistika!$F$119,Deník!$W60,""),"")</f>
        <v/>
      </c>
      <c r="GV60" s="233" t="str">
        <f>IF(Deník!$W60&lt;0,IF(Deník!$AC60=Statistika!$F$120,Deník!$W60,""),"")</f>
        <v/>
      </c>
      <c r="GW60" s="233" t="str">
        <f>IF(Deník!$W60&lt;0,IF(Deník!$AC60=Statistika!$F$121,Deník!$W60,""),"")</f>
        <v/>
      </c>
      <c r="GX60" s="233" t="str">
        <f>IF(Deník!$W60&lt;0,IF(Deník!$AC60=Statistika!$F$122,Deník!$W60,""),"")</f>
        <v/>
      </c>
      <c r="GY60" s="233" t="str">
        <f>IF(Deník!$W60&lt;0,IF(Deník!$AC60=Statistika!$F$123,Deník!$W60,""),"")</f>
        <v/>
      </c>
      <c r="GZ60" s="233" t="str">
        <f>IF(Deník!$W60&lt;0,IF(Deník!$AC60=Statistika!$F$124,Deník!$W60,""),"")</f>
        <v/>
      </c>
      <c r="HA60" s="233" t="str">
        <f>IF(Deník!$W60&lt;0,IF(Deník!$AC60=Statistika!$F$125,Deník!$W60,""),"")</f>
        <v/>
      </c>
      <c r="HC60" s="233" t="str">
        <f>IF(Deník!$W60&lt;0,IF(Deník!$AD60=Statistika!$F$133,Deník!$W60,""),"")</f>
        <v/>
      </c>
      <c r="HD60" s="233" t="str">
        <f>IF(Deník!$W60&lt;0,IF(Deník!$AD60=Statistika!$F$134,Deník!$W60,""),"")</f>
        <v/>
      </c>
      <c r="HE60" s="233" t="str">
        <f>IF(Deník!$W60&lt;0,IF(Deník!$AD60=Statistika!$F$135,Deník!$W60,""),"")</f>
        <v/>
      </c>
      <c r="HF60" s="233" t="str">
        <f>IF(Deník!$W60&lt;0,IF(Deník!$AD60=Statistika!$F$136,Deník!$W60,""),"")</f>
        <v/>
      </c>
      <c r="HG60" s="233" t="str">
        <f>IF(Deník!$W60&lt;0,IF(Deník!$AD60=Statistika!$F$137,Deník!$W60,""),"")</f>
        <v/>
      </c>
      <c r="ID60" s="8">
        <f>Tabulka4[[#This Row],[Sloupec3]]</f>
        <v>0</v>
      </c>
      <c r="IE60" s="17" t="str">
        <f>IF(AND([1]Deník!$C60&gt;='[1]Měsíční shrnutí'!$D$1,[1]Deník!$C60&lt;='[1]Měsíční shrnutí'!$F$1),[1]Deník!$X60,"")</f>
        <v/>
      </c>
    </row>
    <row r="61" spans="1:239">
      <c r="A61" s="8">
        <f>Deník!C62</f>
        <v>0</v>
      </c>
      <c r="B61" s="50" t="str">
        <f>Deník!R62</f>
        <v/>
      </c>
      <c r="C61" s="102" t="str">
        <f>IF(AND(Deník!R62&gt;1,Deník!R62&lt;&gt;""),1,"")</f>
        <v/>
      </c>
      <c r="D61" s="102" t="str">
        <f>IF(AND(Deník!R62&lt;=0,Deník!R62&lt;&gt;""),1,"")</f>
        <v/>
      </c>
      <c r="E61" s="103" t="str">
        <f>IF(AND(Deník!R62&gt;=0,Deník!R62&lt;=1),1,"")</f>
        <v/>
      </c>
      <c r="F61" s="79" t="str">
        <f>IF(Deník!R62&lt;&gt;"",Deník!R62+F60,"")</f>
        <v/>
      </c>
      <c r="G61" s="85"/>
      <c r="H61" s="54" t="str">
        <f>IF(MONTH(Deník!$C61)=H$2,IF(AND(Deník!$R61&gt;=0,Deník!$R61&lt;=1),"BE",Deník!$R61),"")</f>
        <v/>
      </c>
      <c r="I61" s="11" t="str">
        <f>IF(MONTH(Deník!$C61)=I$2,IF(AND(Deník!$R61&gt;=0,Deník!$R61&lt;=1),"BE",Deník!$R61),"")</f>
        <v/>
      </c>
      <c r="J61" s="11" t="str">
        <f>IF(MONTH(Deník!$C61)=J$2,IF(AND(Deník!$R61&gt;=0,Deník!$R61&lt;=1),"BE",Deník!$R61),"")</f>
        <v/>
      </c>
      <c r="K61" s="11" t="str">
        <f>IF(MONTH(Deník!$C61)=K$2,IF(AND(Deník!$R61&gt;=0,Deník!$R61&lt;=1),"BE",Deník!$R61),"")</f>
        <v/>
      </c>
      <c r="L61" s="11" t="str">
        <f>IF(MONTH(Deník!$C61)=L$2,IF(AND(Deník!$R61&gt;=0,Deník!$R61&lt;=1),"BE",Deník!$R61),"")</f>
        <v/>
      </c>
      <c r="M61" s="11" t="str">
        <f>IF(MONTH(Deník!$C61)=M$2,IF(AND(Deník!$R61&gt;=0,Deník!$R61&lt;=1),"BE",Deník!$R61),"")</f>
        <v/>
      </c>
      <c r="N61" s="11" t="str">
        <f>IF(MONTH(Deník!$C61)=N$2,IF(AND(Deník!$R61&gt;=0,Deník!$R61&lt;=1),"BE",Deník!$R61),"")</f>
        <v/>
      </c>
      <c r="O61" s="11" t="str">
        <f>IF(MONTH(Deník!$C61)=O$2,IF(AND(Deník!$R61&gt;=0,Deník!$R61&lt;=1),"BE",Deník!$R61),"")</f>
        <v/>
      </c>
      <c r="P61" s="11" t="str">
        <f>IF(MONTH(Deník!$C61)=P$2,IF(AND(Deník!$R61&gt;=0,Deník!$R61&lt;=1),"BE",Deník!$R61),"")</f>
        <v/>
      </c>
      <c r="Q61" s="11" t="str">
        <f>IF(MONTH(Deník!$C61)=Q$2,IF(AND(Deník!$R61&gt;=0,Deník!$R61&lt;=1),"BE",Deník!$R61),"")</f>
        <v/>
      </c>
      <c r="R61" s="11" t="str">
        <f>IF(MONTH(Deník!$C61)=R$2,IF(AND(Deník!$R61&gt;=0,Deník!$R61&lt;=1),"BE",Deník!$R61),"")</f>
        <v/>
      </c>
      <c r="S61" s="57" t="str">
        <f>IF(MONTH(Deník!$C61)=S$2,IF(AND(Deník!$R61&gt;=0,Deník!$R61&lt;=1),"BE",Deník!$R61),"")</f>
        <v/>
      </c>
      <c r="U61" s="12"/>
      <c r="V61" s="12"/>
      <c r="X61" s="600" t="str">
        <f>IF(Deník!$R61&lt;&gt;"",IF(Deník!$B61=Statistika!$F$63,IF(AND(Deník!$R61&gt;=0,Deník!$R61&lt;=1),"BE",Deník!$R61),""),"")</f>
        <v/>
      </c>
      <c r="Y61" s="13" t="str">
        <f>IF(Deník!$R61&lt;&gt;"",IF(Deník!$B61=Statistika!$F$64,IF(AND(Deník!$R61&gt;=0,Deník!$R61&lt;=1),"BE",Deník!$R61),""),"")</f>
        <v/>
      </c>
      <c r="Z61" s="13" t="str">
        <f>IF(Deník!$R61&lt;&gt;"",IF(Deník!$B61=Statistika!$F$65,IF(AND(Deník!$R61&gt;=0,Deník!$R61&lt;=1),"BE",Deník!$R61),""),"")</f>
        <v/>
      </c>
      <c r="AA61" s="13" t="str">
        <f>IF(Deník!$R61&lt;&gt;"",IF(Deník!$B61=Statistika!$F$66,IF(AND(Deník!$R61&gt;=0,Deník!$R61&lt;=1),"BE",Deník!$R61),""),"")</f>
        <v/>
      </c>
      <c r="AB61" s="13" t="str">
        <f>IF(Deník!$R61&lt;&gt;"",IF(Deník!$B61=Statistika!$F$67,IF(AND(Deník!$R61&gt;=0,Deník!$R61&lt;=1),"BE",Deník!$R61),""),"")</f>
        <v/>
      </c>
      <c r="AC61" s="13" t="str">
        <f>IF(Deník!$R61&lt;&gt;"",IF(Deník!$B61=Statistika!$F$68,IF(AND(Deník!$R61&gt;=0,Deník!$R61&lt;=1),"BE",Deník!$R61),""),"")</f>
        <v/>
      </c>
      <c r="AD61" s="13" t="str">
        <f>IF(Deník!$R61&lt;&gt;"",IF(Deník!$B61=Statistika!$F$69,IF(AND(Deník!$R61&gt;=0,Deník!$R61&lt;=1),"BE",Deník!$R61),""),"")</f>
        <v/>
      </c>
      <c r="AE61" s="601" t="str">
        <f>IF(Deník!$R61&lt;&gt;"",IF(Deník!$B61=Statistika!$F$70,IF(AND(Deník!$R61&gt;=0,Deník!$R61&lt;=1),"BE",Deník!$R61),""),"")</f>
        <v/>
      </c>
      <c r="AF61" s="90"/>
      <c r="AG61" s="63" t="str">
        <f>IF(Deník!$R61&lt;&gt;"",IF(Deník!$J61="L",IF(AND(Deník!$R61&gt;=0,Deník!$R61&lt;=1),"BE",Deník!$R61),""),"")</f>
        <v/>
      </c>
      <c r="AH61" s="13" t="str">
        <f>IF(Deník!$R61&lt;&gt;"",IF(Deník!$J61="S",IF(AND(Deník!$R61&gt;=0,Deník!$R61&lt;=1),"BE",Deník!$R61),""),"")</f>
        <v/>
      </c>
      <c r="AI61" s="95"/>
      <c r="AJ61" s="71" t="str">
        <f>IF(Deník!N62&lt;&gt;"",Deník!N62*-1,"")</f>
        <v/>
      </c>
      <c r="AK61" s="88"/>
      <c r="AL61" s="63" t="str">
        <f>IF(WEEKDAY(Deník!$C61,2)=1,IF(AND(Deník!$R61&gt;=0,Deník!$R61&lt;=1),"BE",Deník!$R61),"")</f>
        <v/>
      </c>
      <c r="AM61" s="13" t="str">
        <f>IF(WEEKDAY(Deník!$C61,2)=2,IF(AND(Deník!$R61&gt;=0,Deník!$R61&lt;=1),"BE",Deník!$R61),"")</f>
        <v/>
      </c>
      <c r="AN61" s="13" t="str">
        <f>IF(WEEKDAY(Deník!$C61,2)=3,IF(AND(Deník!$R61&gt;=0,Deník!$R61&lt;=1),"BE",Deník!$R61),"")</f>
        <v/>
      </c>
      <c r="AO61" s="13" t="str">
        <f>IF(WEEKDAY(Deník!$C61,2)=4,IF(AND(Deník!$R61&gt;=0,Deník!$R61&lt;=1),"BE",Deník!$R61),"")</f>
        <v/>
      </c>
      <c r="AP61" s="60" t="str">
        <f>IF(WEEKDAY(Deník!$C61,2)=5,IF(AND(Deník!$R61&gt;=0,Deník!$R61&lt;=1),"BE",Deník!$R61),"")</f>
        <v/>
      </c>
      <c r="AQ61" s="99"/>
      <c r="AR61" s="100">
        <f>Deník!D61</f>
        <v>0</v>
      </c>
      <c r="AS61" s="63" t="str">
        <f>IF(Deník!$D61&lt;&gt;"",IF(AND(Deník!$D61&gt;=AS$2,Deník!$D61&lt;=AS$3),IF(AND(Deník!$R61&gt;=0,Deník!$R61&lt;=1),"BE",Deník!$R61),""),"")</f>
        <v/>
      </c>
      <c r="AT61" s="63" t="str">
        <f>IF(Deník!$D61&lt;&gt;"",IF(AND(Deník!$D61&gt;=AT$2,Deník!$D61&lt;=AT$3),IF(AND(Deník!$R61&gt;=0,Deník!$R61&lt;=1),"BE",Deník!$R61),""),"")</f>
        <v/>
      </c>
      <c r="AU61" s="63" t="str">
        <f>IF(Deník!$D61&lt;&gt;"",IF(AND(Deník!$D61&gt;=AU$2,Deník!$D61&lt;=AU$3),IF(AND(Deník!$R61&gt;=0,Deník!$R61&lt;=1),"BE",Deník!$R61),""),"")</f>
        <v/>
      </c>
      <c r="AV61" s="63" t="str">
        <f>IF(Deník!$D61&lt;&gt;"",IF(AND(Deník!$D61&gt;=AV$2,Deník!$D61&lt;=AV$3),IF(AND(Deník!$R61&gt;=0,Deník!$R61&lt;=1),"BE",Deník!$R61),""),"")</f>
        <v/>
      </c>
      <c r="AW61" s="63" t="str">
        <f>IF(Deník!$D61&lt;&gt;"",IF(AND(Deník!$D61&gt;=AW$2,Deník!$D61&lt;=AW$3),IF(AND(Deník!$R61&gt;=0,Deník!$R61&lt;=1),"BE",Deník!$R61),""),"")</f>
        <v/>
      </c>
      <c r="AX61" s="63" t="str">
        <f>IF(Deník!$D61&lt;&gt;"",IF(AND(Deník!$D61&gt;=AX$2,Deník!$D61&lt;=AX$3),IF(AND(Deník!$R61&gt;=0,Deník!$R61&lt;=1),"BE",Deník!$R61),""),"")</f>
        <v/>
      </c>
      <c r="AY61" s="63" t="str">
        <f>IF(Deník!$D61&lt;&gt;"",IF(AND(Deník!$D61&gt;=AY$2,Deník!$D61&lt;=AY$3),IF(AND(Deník!$R61&gt;=0,Deník!$R61&lt;=1),"BE",Deník!$R61),""),"")</f>
        <v/>
      </c>
      <c r="AZ61" s="63" t="str">
        <f>IF(Deník!$D61&lt;&gt;"",IF(AND(Deník!$D61&gt;=AZ$2,Deník!$D61&lt;=AZ$3),IF(AND(Deník!$R61&gt;=0,Deník!$R61&lt;=1),"BE",Deník!$R61),""),"")</f>
        <v/>
      </c>
      <c r="BA61" s="63" t="str">
        <f>IF(Deník!$D61&lt;&gt;"",IF(AND(Deník!$D61&gt;=BA$2,Deník!$D61&lt;=BA$3),IF(AND(Deník!$R61&gt;=0,Deník!$R61&lt;=1),"BE",Deník!$R61),""),"")</f>
        <v/>
      </c>
      <c r="BB61" s="63" t="str">
        <f>IF(Deník!$D61&lt;&gt;"",IF(AND(Deník!$D61&gt;=BB$2,Deník!$D61&lt;=BB$3),IF(AND(Deník!$R61&gt;=0,Deník!$R61&lt;=1),"BE",Deník!$R61),""),"")</f>
        <v/>
      </c>
      <c r="BC61" s="71" t="str">
        <f>IF(Deník!$D61&lt;&gt;"",IF(AND(Deník!$D61&gt;=BC$2,Deník!$D61&lt;=BC$3),IF(AND(Deník!$R61&gt;=0,Deník!$R61&lt;=1),"BE",Deník!$R61),""),"")</f>
        <v/>
      </c>
      <c r="BD61" s="20" t="str">
        <f>IF(Deník!$J62="S",(Deník!$M62-Deník!$K62),IF(Deník!$J62="L",(Deník!$K62-Deník!$M62),""))</f>
        <v/>
      </c>
      <c r="BE61" s="20" t="str">
        <f>IF(Deník!$J62="S",(Deník!$K62-Deník!$O62),IF(Deník!$J62="L",(Deník!$O62-Deník!$K62),""))</f>
        <v/>
      </c>
      <c r="BF61" s="20" t="str">
        <f>IF(Deník!$J62="S",(Deník!$K62-Deník!$L62),IF(Deník!$J62="L",(Deník!$L62-Deník!$K62),""))</f>
        <v/>
      </c>
      <c r="BG61" s="20" t="str">
        <f>IF(Deník!$J62="S",(Deník!$K62-Deník!$S62),IF(Deník!$J62="L",(Deník!$S62-Deník!$K62),""))</f>
        <v/>
      </c>
      <c r="BH61" s="20" t="str">
        <f>IF(Deník!$J62="S",(Deník!$K62-Deník!$U62),IF(Deník!$J62="L",(Deník!$U62-Deník!$K62),""))</f>
        <v/>
      </c>
      <c r="BI61" s="20" t="str">
        <f>IF(Deník!$R61&gt;1,Deník!$R61,"")</f>
        <v/>
      </c>
      <c r="BJ61" s="20" t="str">
        <f>IF(Deník!$R61&lt;0,Deník!$R61,"")</f>
        <v/>
      </c>
      <c r="BK61" s="17"/>
      <c r="BM61" s="233" t="str">
        <f>IF(Deník!$R61&lt;&gt;"",IF(Deník!$Y61=Statistika!$F$78,IF(AND(Deník!$R61&gt;=0,Deník!$R61&lt;=1),"BE",Deník!$R61),""),"")</f>
        <v/>
      </c>
      <c r="BN61" s="233" t="str">
        <f>IF(Deník!$R61&lt;&gt;"",IF(Deník!$Y61=Statistika!$F$79,IF(AND(Deník!$R61&gt;=0,Deník!$R61&lt;=1),"BE",Deník!$R61),""),"")</f>
        <v/>
      </c>
      <c r="BO61" s="233" t="str">
        <f>IF(Deník!$R61&lt;&gt;"",IF(Deník!$Y61=Statistika!$F$80,IF(AND(Deník!$R61&gt;=0,Deník!$R61&lt;=1),"BE",Deník!$R61),""),"")</f>
        <v/>
      </c>
      <c r="BP61" s="233" t="str">
        <f>IF(Deník!$R61&lt;&gt;"",IF(Deník!$Y61=Statistika!$F$81,IF(AND(Deník!$R61&gt;=0,Deník!$R61&lt;=1),"BE",Deník!$R61),""),"")</f>
        <v/>
      </c>
      <c r="BQ61" s="233" t="str">
        <f>IF(Deník!$R61&lt;&gt;"",IF(Deník!$Y61=Statistika!$F$82,IF(AND(Deník!$R61&gt;=0,Deník!$R61&lt;=1),"BE",Deník!$R61),""),"")</f>
        <v/>
      </c>
      <c r="BR61" s="233" t="str">
        <f>IF(Deník!$R61&lt;&gt;"",IF(Deník!$Y61=Statistika!$F$83,IF(AND(Deník!$R61&gt;=0,Deník!$R61&lt;=1),"BE",Deník!$R61),""),"")</f>
        <v/>
      </c>
      <c r="BS61" s="233" t="str">
        <f>IF(Deník!$R61&lt;&gt;"",IF(Deník!$Y61=Statistika!$F$84,IF(AND(Deník!$R61&gt;=0,Deník!$R61&lt;=1),"BE",Deník!$R61),""),"")</f>
        <v/>
      </c>
      <c r="BT61" s="233" t="str">
        <f>IF(Deník!$R61&lt;&gt;"",IF(Deník!$Y61=Statistika!$F$85,IF(AND(Deník!$R61&gt;=0,Deník!$R61&lt;=1),"BE",Deník!$R61),""),"")</f>
        <v/>
      </c>
      <c r="BU61" s="233" t="str">
        <f>IF(Deník!$R61&lt;&gt;"",IF(Deník!$Y61=Statistika!$F$86,IF(AND(Deník!$R61&gt;=0,Deník!$R61&lt;=1),"BE",Deník!$R61),""),"")</f>
        <v/>
      </c>
      <c r="BV61" s="233" t="str">
        <f>IF(Deník!$R61&lt;&gt;"",IF(Deník!$Y61=Statistika!$F$87,IF(AND(Deník!$R61&gt;=0,Deník!$R61&lt;=1),"BE",Deník!$R61),""),"")</f>
        <v/>
      </c>
      <c r="BW61" s="233" t="str">
        <f>IF(Deník!$R61&lt;&gt;"",IF(Deník!$Y61=Statistika!$F$88,IF(AND(Deník!$R61&gt;=0,Deník!$R61&lt;=1),"BE",Deník!$R61),""),"")</f>
        <v/>
      </c>
      <c r="BX61" s="233" t="str">
        <f>IF(Deník!$R61&lt;&gt;"",IF(Deník!$Y61=Statistika!$F$89,IF(AND(Deník!$R61&gt;=0,Deník!$R61&lt;=1),"BE",Deník!$R61),""),"")</f>
        <v/>
      </c>
      <c r="BY61" s="233" t="str">
        <f>IF(Deník!$R61&lt;&gt;"",IF(Deník!$Y61=Statistika!$F$90,IF(AND(Deník!$R61&gt;=0,Deník!$R61&lt;=1),"BE",Deník!$R61),""),"")</f>
        <v/>
      </c>
      <c r="BZ61" s="233" t="str">
        <f>IF(Deník!$R61&lt;&gt;"",IF(Deník!$Y61=Statistika!$F$91,IF(AND(Deník!$R61&gt;=0,Deník!$R61&lt;=1),"BE",Deník!$R61),""),"")</f>
        <v/>
      </c>
      <c r="CA61" s="233"/>
      <c r="CB61" s="233" t="str">
        <f>IF(Deník!$R61&lt;&gt;"",IF(Deník!$AB61="SL",IF(AND(Deník!$R61&gt;=0,Deník!$R61&lt;=1),"BE",Deník!$R61),""),"")</f>
        <v/>
      </c>
      <c r="CC61" s="233" t="str">
        <f>IF(Deník!$R61&lt;&gt;"",IF(Deník!$AB61="BE10",IF(AND(Deník!$R61&gt;=0,Deník!$R61&lt;=1),"BE",Deník!$R61),""),"")</f>
        <v/>
      </c>
      <c r="CD61" s="233" t="str">
        <f>IF(Deník!$R61&lt;&gt;"",IF(Deník!$AB61="BE15",IF(AND(Deník!$R61&gt;=0,Deník!$R61&lt;=1),"BE",Deník!$R61),""),"")</f>
        <v/>
      </c>
      <c r="CE61" s="233" t="str">
        <f>IF(Deník!$R61&lt;&gt;"",IF(Deník!$AB61="BE20",IF(AND(Deník!$R61&gt;=0,Deník!$R61&lt;=1),"BE",Deník!$R61),""),"")</f>
        <v/>
      </c>
      <c r="CF61" s="233" t="str">
        <f>IF(Deník!$R61&lt;&gt;"",IF(Deník!$AB61="TP1",IF(AND(Deník!$R61&gt;=0,Deník!$R61&lt;=1),"BE",Deník!$R61),""),"")</f>
        <v/>
      </c>
      <c r="CG61" s="233" t="str">
        <f>IF(Deník!$R61&lt;&gt;"",IF(Deník!$AB61="TP2",IF(AND(Deník!$R61&gt;=0,Deník!$R61&lt;=1),"BE",Deník!$R61),""),"")</f>
        <v/>
      </c>
      <c r="CH61" s="233" t="str">
        <f>IF(Deník!$R61&lt;&gt;"",IF(Deník!$AB61="TP3",IF(AND(Deník!$R61&gt;=0,Deník!$R61&lt;=1),"BE",Deník!$R61),""),"")</f>
        <v/>
      </c>
      <c r="CI61" s="233" t="str">
        <f>IF(Deník!$R61&lt;&gt;"",IF(Deník!$AB61="Trailing SL",IF(AND(Deník!$R61&gt;=0,Deník!$R61&lt;=1),"BE",Deník!$R61),""),"")</f>
        <v/>
      </c>
      <c r="CJ61" s="233" t="str">
        <f>IF(Deník!$R61&lt;&gt;"",IF(Deník!$AB61="Manual",IF(AND(Deník!$R61&gt;=0,Deník!$R61&lt;=1),"BE",Deník!$R61),""),"")</f>
        <v/>
      </c>
      <c r="CK61" s="233"/>
      <c r="CL61" s="233" t="str">
        <f>IF(Deník!$R61&lt;0,IF(Deník!$AC61=Statistika!$F$117,Deník!$R61,""),"")</f>
        <v/>
      </c>
      <c r="CM61" s="233" t="str">
        <f>IF(Deník!$R61&lt;0,IF(Deník!$AC61=Statistika!$F$118,Deník!$R61,""),"")</f>
        <v/>
      </c>
      <c r="CN61" s="233" t="str">
        <f>IF(Deník!$R61&lt;0,IF(Deník!$AC61=Statistika!$F$119,Deník!$R61,""),"")</f>
        <v/>
      </c>
      <c r="CO61" s="233" t="str">
        <f>IF(Deník!$R61&lt;0,IF(Deník!$AC61=Statistika!$F$120,Deník!$R61,""),"")</f>
        <v/>
      </c>
      <c r="CP61" s="233" t="str">
        <f>IF(Deník!$R61&lt;0,IF(Deník!$AC61=Statistika!$F$121,Deník!$R61,""),"")</f>
        <v/>
      </c>
      <c r="CQ61" s="233" t="str">
        <f>IF(Deník!$R61&lt;0,IF(Deník!$AC61=Statistika!$F$122,Deník!$R61,""),"")</f>
        <v/>
      </c>
      <c r="CR61" s="233" t="str">
        <f>IF(Deník!$R61&lt;0,IF(Deník!$AC61=Statistika!$F$123,Deník!$R61,""),"")</f>
        <v/>
      </c>
      <c r="CS61" s="233" t="str">
        <f>IF(Deník!$R61&lt;0,IF(Deník!$AC61=Statistika!$F$124,Deník!$R61,""),"")</f>
        <v/>
      </c>
      <c r="CT61" s="233" t="str">
        <f>IF(Deník!$R61&lt;0,IF(Deník!$AC61=Statistika!$F$125,Deník!$R61,""),"")</f>
        <v/>
      </c>
      <c r="CU61" s="233"/>
      <c r="CV61" s="233" t="str">
        <f>IF(Deník!$R61&lt;0,IF(Deník!$AD61=$CV$2,Deník!$R61,""),"")</f>
        <v/>
      </c>
      <c r="CW61" s="233" t="str">
        <f>IF(Deník!$R61&lt;0,IF(Deník!$AD61=$CW$2,Deník!$R61,""),"")</f>
        <v/>
      </c>
      <c r="CX61" s="233" t="str">
        <f>IF(Deník!$R61&lt;0,IF(Deník!$AD61=$CX$2,Deník!$R61,""),"")</f>
        <v/>
      </c>
      <c r="CY61" s="233" t="str">
        <f>IF(Deník!$R61&lt;0,IF(Deník!$AD61=$CY$2,Deník!$R61,""),"")</f>
        <v/>
      </c>
      <c r="CZ61" s="233" t="str">
        <f>IF(Deník!$R61&lt;0,IF(Deník!$AD61=$CZ$2,Deník!$R61,""),"")</f>
        <v/>
      </c>
      <c r="DL61" s="221">
        <f t="shared" si="5"/>
        <v>93847.029999999984</v>
      </c>
      <c r="DM61" s="220">
        <f t="shared" si="3"/>
        <v>-6.1529700000000132E-2</v>
      </c>
      <c r="DO61" s="50">
        <f>Deník!W62</f>
        <v>0</v>
      </c>
      <c r="DP61" s="102" t="str">
        <f>IF(AND(Deník!W62&gt;0),1,"")</f>
        <v/>
      </c>
      <c r="DQ61" s="102">
        <f>IF(AND(Deník!W62&lt;=0),1,"")</f>
        <v>1</v>
      </c>
      <c r="DR61" s="227"/>
      <c r="DS61" s="228"/>
      <c r="DT61" s="85"/>
      <c r="DU61" s="54">
        <f>IF(MONTH(Deník!$C61)=DU$2,Deník!$W61,"")</f>
        <v>0</v>
      </c>
      <c r="DV61" s="222" t="str">
        <f>IF(MONTH(Deník!$C61)=DV$2,Deník!$W61,"")</f>
        <v/>
      </c>
      <c r="DW61" s="222" t="str">
        <f>IF(MONTH(Deník!$C61)=DW$2,Deník!$W61,"")</f>
        <v/>
      </c>
      <c r="DX61" s="222" t="str">
        <f>IF(MONTH(Deník!$C61)=DX$2,Deník!$W61,"")</f>
        <v/>
      </c>
      <c r="DY61" s="222" t="str">
        <f>IF(MONTH(Deník!$C61)=DY$2,Deník!$W61,"")</f>
        <v/>
      </c>
      <c r="DZ61" s="222" t="str">
        <f>IF(MONTH(Deník!$C61)=DZ$2,Deník!$W61,"")</f>
        <v/>
      </c>
      <c r="EA61" s="222" t="str">
        <f>IF(MONTH(Deník!$C61)=EA$2,Deník!$W61,"")</f>
        <v/>
      </c>
      <c r="EB61" s="222" t="str">
        <f>IF(MONTH(Deník!$C61)=EB$2,Deník!$W61,"")</f>
        <v/>
      </c>
      <c r="EC61" s="222" t="str">
        <f>IF(MONTH(Deník!$C61)=EC$2,Deník!$W61,"")</f>
        <v/>
      </c>
      <c r="ED61" s="222" t="str">
        <f>IF(MONTH(Deník!$C61)=ED$2,Deník!$W61,"")</f>
        <v/>
      </c>
      <c r="EE61" s="222" t="str">
        <f>IF(MONTH(Deník!$C61)=EE$2,Deník!$W61,"")</f>
        <v/>
      </c>
      <c r="EF61" s="222" t="str">
        <f>IF(MONTH(Deník!$C61)=EF$2,Deník!$W61,"")</f>
        <v/>
      </c>
      <c r="EI61" s="600" t="str">
        <f>IF(Deník!$W61&lt;&gt;"",IF(Deník!$B61=Statistika!$F$63,Deník!$W61,""),"")</f>
        <v/>
      </c>
      <c r="EJ61" s="13" t="str">
        <f>IF(Deník!$W61&lt;&gt;"",IF(Deník!$B61=Statistika!$F$64,Deník!$W61,""),"")</f>
        <v/>
      </c>
      <c r="EK61" s="13" t="str">
        <f>IF(Deník!$W61&lt;&gt;"",IF(Deník!$B61=Statistika!$F$65,Deník!$W61,""),"")</f>
        <v/>
      </c>
      <c r="EL61" s="13" t="str">
        <f>IF(Deník!$W61&lt;&gt;"",IF(Deník!$B61=Statistika!$F$66,Deník!$W61,""),"")</f>
        <v/>
      </c>
      <c r="EM61" s="13" t="str">
        <f>IF(Deník!$W61&lt;&gt;"",IF(Deník!$B61=Statistika!$F$67,Deník!$W61,""),"")</f>
        <v/>
      </c>
      <c r="EN61" s="13" t="str">
        <f>IF(Deník!$W61&lt;&gt;"",IF(Deník!$B61=Statistika!$F$68,Deník!$W61,""),"")</f>
        <v/>
      </c>
      <c r="EO61" s="13" t="str">
        <f>IF(Deník!$W61&lt;&gt;"",IF(Deník!$B61=Statistika!$F$69,Deník!$W61,""),"")</f>
        <v/>
      </c>
      <c r="EP61" s="601" t="str">
        <f>IF(Deník!$W61&lt;&gt;"",IF(Deník!$B61=Statistika!$F$70,Deník!$W61,""),"")</f>
        <v/>
      </c>
      <c r="EQ61" s="90"/>
      <c r="ER61" s="63" t="str">
        <f>IF(Deník!$W61&lt;&gt;"",IF(Deník!$J61="L",Deník!$W61,""),"")</f>
        <v/>
      </c>
      <c r="ES61" s="13" t="str">
        <f>IF(Deník!$W61&lt;&gt;"",IF(Deník!$J61="S",Deník!$W61,""),"")</f>
        <v/>
      </c>
      <c r="ET61" s="95"/>
      <c r="EU61" s="88"/>
      <c r="EV61" s="63" t="str">
        <f>IF(WEEKDAY(Deník!$C61,2)=1,Deník!$W61,"")</f>
        <v/>
      </c>
      <c r="EW61" s="13" t="str">
        <f>IF(WEEKDAY(Deník!$C61,2)=2,Deník!$W61,"")</f>
        <v/>
      </c>
      <c r="EX61" s="13" t="str">
        <f>IF(WEEKDAY(Deník!$C61,2)=3,Deník!$W61,"")</f>
        <v/>
      </c>
      <c r="EY61" s="13" t="str">
        <f>IF(WEEKDAY(Deník!$C61,2)=4,Deník!$W61,"")</f>
        <v/>
      </c>
      <c r="EZ61" s="60" t="str">
        <f>IF(WEEKDAY(Deník!$C61,2)=5,Deník!$W61,"")</f>
        <v/>
      </c>
      <c r="FA61" s="99"/>
      <c r="FB61" s="100">
        <f>Deník!D61</f>
        <v>0</v>
      </c>
      <c r="FC61" s="63">
        <f>IF($FB61&lt;&gt;"",IF(AND($FB61&gt;=FC$2,$FB61&lt;=FC$3),Deník!$W61,""))</f>
        <v>0</v>
      </c>
      <c r="FD61" s="63" t="str">
        <f>IF($FB61&lt;&gt;"",IF(AND($FB61&gt;=FD$2,$FB61&lt;=FD$3),Deník!$W61,""))</f>
        <v/>
      </c>
      <c r="FE61" s="63" t="str">
        <f>IF($FB61&lt;&gt;"",IF(AND($FB61&gt;=FE$2,$FB61&lt;=FE$3),Deník!$W61,""))</f>
        <v/>
      </c>
      <c r="FF61" s="63" t="str">
        <f>IF($FB61&lt;&gt;"",IF(AND($FB61&gt;=FF$2,$FB61&lt;=FF$3),Deník!$W61,""))</f>
        <v/>
      </c>
      <c r="FG61" s="63" t="str">
        <f>IF($FB61&lt;&gt;"",IF(AND($FB61&gt;=FG$2,$FB61&lt;=FG$3),Deník!$W61,""))</f>
        <v/>
      </c>
      <c r="FH61" s="63" t="str">
        <f>IF($FB61&lt;&gt;"",IF(AND($FB61&gt;=FH$2,$FB61&lt;=FH$3),Deník!$W61,""))</f>
        <v/>
      </c>
      <c r="FI61" s="63" t="str">
        <f>IF($FB61&lt;&gt;"",IF(AND($FB61&gt;=FI$2,$FB61&lt;=FI$3),Deník!$W61,""))</f>
        <v/>
      </c>
      <c r="FJ61" s="63" t="str">
        <f>IF($FB61&lt;&gt;"",IF(AND($FB61&gt;=FJ$2,$FB61&lt;=FJ$3),Deník!$W61,""))</f>
        <v/>
      </c>
      <c r="FK61" s="63" t="str">
        <f>IF($FB61&lt;&gt;"",IF(AND($FB61&gt;=FK$2,$FB61&lt;=FK$3),Deník!$W61,""))</f>
        <v/>
      </c>
      <c r="FL61" s="63" t="str">
        <f>IF($FB61&lt;&gt;"",IF(AND($FB61&gt;=FL$2,$FB61&lt;=FL$3),Deník!$W61,""))</f>
        <v/>
      </c>
      <c r="FM61" s="63" t="str">
        <f>IF($FB61&lt;&gt;"",IF(AND($FB61&gt;=FM$2,$FB61&lt;=FM$3),Deník!$W61,""))</f>
        <v/>
      </c>
      <c r="FN61" s="13"/>
      <c r="FO61" s="20" t="str">
        <f>IF(Deník!$W61&gt;1,Deník!$W61,"")</f>
        <v/>
      </c>
      <c r="FP61" s="20" t="str">
        <f>IF(Deník!$W61&lt;0,Deník!$W61,"")</f>
        <v/>
      </c>
      <c r="FQ61" s="17"/>
      <c r="FS61" s="233"/>
      <c r="FT61" s="233" t="str">
        <f>IF(Deník!$W61&lt;&gt;"",IF(Deník!$Y61=Statistika!$F$78,Deník!$W61,""),"")</f>
        <v/>
      </c>
      <c r="FU61" s="233" t="str">
        <f>IF(Deník!$W61&lt;&gt;"",IF(Deník!$Y61=Statistika!$F$79,Deník!$W61,""),"")</f>
        <v/>
      </c>
      <c r="FV61" s="233" t="str">
        <f>IF(Deník!$W61&lt;&gt;"",IF(Deník!$Y61=Statistika!$F$80,Deník!$W61,""),"")</f>
        <v/>
      </c>
      <c r="FW61" s="233" t="str">
        <f>IF(Deník!$W61&lt;&gt;"",IF(Deník!$Y61=Statistika!$F$81,Deník!$W61,""),"")</f>
        <v/>
      </c>
      <c r="FX61" s="233" t="str">
        <f>IF(Deník!$W61&lt;&gt;"",IF(Deník!$Y61=Statistika!$F$82,Deník!$W61,""),"")</f>
        <v/>
      </c>
      <c r="FY61" s="233" t="str">
        <f>IF(Deník!$W61&lt;&gt;"",IF(Deník!$Y61=Statistika!$F$83,Deník!$W61,""),"")</f>
        <v/>
      </c>
      <c r="FZ61" s="233" t="str">
        <f>IF(Deník!$W61&lt;&gt;"",IF(Deník!$Y61=Statistika!$F$84,Deník!$W61,""),"")</f>
        <v/>
      </c>
      <c r="GA61" s="233" t="str">
        <f>IF(Deník!$W61&lt;&gt;"",IF(Deník!$Y61=Statistika!$F$85,Deník!$W61,""),"")</f>
        <v/>
      </c>
      <c r="GB61" s="233" t="str">
        <f>IF(Deník!$W61&lt;&gt;"",IF(Deník!$Y61=Statistika!$F$86,Deník!$W61,""),"")</f>
        <v/>
      </c>
      <c r="GC61" s="233" t="str">
        <f>IF(Deník!$W61&lt;&gt;"",IF(Deník!$Y61=Statistika!$F$87,Deník!$W61,""),"")</f>
        <v/>
      </c>
      <c r="GD61" s="233" t="str">
        <f>IF(Deník!$W61&lt;&gt;"",IF(Deník!$Y61=Statistika!$F$88,Deník!$W61,""),"")</f>
        <v/>
      </c>
      <c r="GE61" s="233" t="str">
        <f>IF(Deník!$W61&lt;&gt;"",IF(Deník!$Y61=Statistika!$F$89,Deník!$W61,""),"")</f>
        <v/>
      </c>
      <c r="GF61" s="233" t="str">
        <f>IF(Deník!$W61&lt;&gt;"",IF(Deník!$Y61=Statistika!$F$90,Deník!$W61,""),"")</f>
        <v/>
      </c>
      <c r="GG61" s="233" t="str">
        <f>IF(Deník!$W61&lt;&gt;"",IF(Deník!$Y61=Statistika!$F$91,Deník!$W61,""),"")</f>
        <v/>
      </c>
      <c r="GH61" s="233"/>
      <c r="GI61" s="233" t="str">
        <f>IF(Deník!$W61&lt;&gt;"",IF(Deník!$AB61=Statistika!$L$100,Deník!$W61,""),"")</f>
        <v/>
      </c>
      <c r="GJ61" s="233" t="str">
        <f>IF(Deník!$W61&lt;&gt;"",IF(Deník!$AB61=Statistika!$L$101,Deník!$W61,""),"")</f>
        <v/>
      </c>
      <c r="GK61" s="233" t="str">
        <f>IF(Deník!$W61&lt;&gt;"",IF(Deník!$AB61=Statistika!$L$102,Deník!$W61,""),"")</f>
        <v/>
      </c>
      <c r="GL61" s="233" t="str">
        <f>IF(Deník!$W61&lt;&gt;"",IF(Deník!$AB61=Statistika!$L$103,Deník!$W61,""),"")</f>
        <v/>
      </c>
      <c r="GM61" s="233" t="str">
        <f>IF(Deník!$W61&lt;&gt;"",IF(Deník!$AB61=Statistika!$L$104,Deník!$W61,""),"")</f>
        <v/>
      </c>
      <c r="GN61" s="233" t="str">
        <f>IF(Deník!$W61&lt;&gt;"",IF(Deník!$AB61=Statistika!$L$105,Deník!$W61,""),"")</f>
        <v/>
      </c>
      <c r="GO61" s="233" t="str">
        <f>IF(Deník!$W61&lt;&gt;"",IF(Deník!$AB61=Statistika!$L$106,Deník!$W61,""),"")</f>
        <v/>
      </c>
      <c r="GP61" s="233" t="str">
        <f>IF(Deník!$W61&lt;&gt;"",IF(Deník!$AB61=Statistika!$L$107,Deník!$W61,""),"")</f>
        <v/>
      </c>
      <c r="GQ61" s="233" t="str">
        <f>IF(Deník!$W61&lt;&gt;"",IF(Deník!$AB61=Statistika!$L$108,Deník!$W61,""),"")</f>
        <v/>
      </c>
      <c r="GS61" s="233" t="str">
        <f>IF(Deník!$W61&lt;0,IF(Deník!$AC61=Statistika!$F$117,Deník!$W61,""),"")</f>
        <v/>
      </c>
      <c r="GT61" s="233" t="str">
        <f>IF(Deník!$W61&lt;0,IF(Deník!$AC61=Statistika!$F$118,Deník!$W61,""),"")</f>
        <v/>
      </c>
      <c r="GU61" s="233" t="str">
        <f>IF(Deník!$W61&lt;0,IF(Deník!$AC61=Statistika!$F$119,Deník!$W61,""),"")</f>
        <v/>
      </c>
      <c r="GV61" s="233" t="str">
        <f>IF(Deník!$W61&lt;0,IF(Deník!$AC61=Statistika!$F$120,Deník!$W61,""),"")</f>
        <v/>
      </c>
      <c r="GW61" s="233" t="str">
        <f>IF(Deník!$W61&lt;0,IF(Deník!$AC61=Statistika!$F$121,Deník!$W61,""),"")</f>
        <v/>
      </c>
      <c r="GX61" s="233" t="str">
        <f>IF(Deník!$W61&lt;0,IF(Deník!$AC61=Statistika!$F$122,Deník!$W61,""),"")</f>
        <v/>
      </c>
      <c r="GY61" s="233" t="str">
        <f>IF(Deník!$W61&lt;0,IF(Deník!$AC61=Statistika!$F$123,Deník!$W61,""),"")</f>
        <v/>
      </c>
      <c r="GZ61" s="233" t="str">
        <f>IF(Deník!$W61&lt;0,IF(Deník!$AC61=Statistika!$F$124,Deník!$W61,""),"")</f>
        <v/>
      </c>
      <c r="HA61" s="233" t="str">
        <f>IF(Deník!$W61&lt;0,IF(Deník!$AC61=Statistika!$F$125,Deník!$W61,""),"")</f>
        <v/>
      </c>
      <c r="HC61" s="233" t="str">
        <f>IF(Deník!$W61&lt;0,IF(Deník!$AD61=Statistika!$F$133,Deník!$W61,""),"")</f>
        <v/>
      </c>
      <c r="HD61" s="233" t="str">
        <f>IF(Deník!$W61&lt;0,IF(Deník!$AD61=Statistika!$F$134,Deník!$W61,""),"")</f>
        <v/>
      </c>
      <c r="HE61" s="233" t="str">
        <f>IF(Deník!$W61&lt;0,IF(Deník!$AD61=Statistika!$F$135,Deník!$W61,""),"")</f>
        <v/>
      </c>
      <c r="HF61" s="233" t="str">
        <f>IF(Deník!$W61&lt;0,IF(Deník!$AD61=Statistika!$F$136,Deník!$W61,""),"")</f>
        <v/>
      </c>
      <c r="HG61" s="233" t="str">
        <f>IF(Deník!$W61&lt;0,IF(Deník!$AD61=Statistika!$F$137,Deník!$W61,""),"")</f>
        <v/>
      </c>
      <c r="ID61" s="8">
        <f>Tabulka4[[#This Row],[Sloupec3]]</f>
        <v>0</v>
      </c>
      <c r="IE61" s="17" t="str">
        <f>IF(AND([1]Deník!$C61&gt;='[1]Měsíční shrnutí'!$D$1,[1]Deník!$C61&lt;='[1]Měsíční shrnutí'!$F$1),[1]Deník!$X61,"")</f>
        <v/>
      </c>
    </row>
    <row r="62" spans="1:239">
      <c r="A62" s="8">
        <f>Deník!C63</f>
        <v>0</v>
      </c>
      <c r="B62" s="50" t="str">
        <f>Deník!R63</f>
        <v/>
      </c>
      <c r="C62" s="102" t="str">
        <f>IF(AND(Deník!R63&gt;1,Deník!R63&lt;&gt;""),1,"")</f>
        <v/>
      </c>
      <c r="D62" s="102" t="str">
        <f>IF(AND(Deník!R63&lt;=0,Deník!R63&lt;&gt;""),1,"")</f>
        <v/>
      </c>
      <c r="E62" s="103" t="str">
        <f>IF(AND(Deník!R63&gt;=0,Deník!R63&lt;=1),1,"")</f>
        <v/>
      </c>
      <c r="F62" s="79" t="str">
        <f>IF(Deník!R63&lt;&gt;"",Deník!R63+F61,"")</f>
        <v/>
      </c>
      <c r="G62" s="85"/>
      <c r="H62" s="54" t="str">
        <f>IF(MONTH(Deník!$C62)=H$2,IF(AND(Deník!$R62&gt;=0,Deník!$R62&lt;=1),"BE",Deník!$R62),"")</f>
        <v/>
      </c>
      <c r="I62" s="11" t="str">
        <f>IF(MONTH(Deník!$C62)=I$2,IF(AND(Deník!$R62&gt;=0,Deník!$R62&lt;=1),"BE",Deník!$R62),"")</f>
        <v/>
      </c>
      <c r="J62" s="11" t="str">
        <f>IF(MONTH(Deník!$C62)=J$2,IF(AND(Deník!$R62&gt;=0,Deník!$R62&lt;=1),"BE",Deník!$R62),"")</f>
        <v/>
      </c>
      <c r="K62" s="11" t="str">
        <f>IF(MONTH(Deník!$C62)=K$2,IF(AND(Deník!$R62&gt;=0,Deník!$R62&lt;=1),"BE",Deník!$R62),"")</f>
        <v/>
      </c>
      <c r="L62" s="11" t="str">
        <f>IF(MONTH(Deník!$C62)=L$2,IF(AND(Deník!$R62&gt;=0,Deník!$R62&lt;=1),"BE",Deník!$R62),"")</f>
        <v/>
      </c>
      <c r="M62" s="11" t="str">
        <f>IF(MONTH(Deník!$C62)=M$2,IF(AND(Deník!$R62&gt;=0,Deník!$R62&lt;=1),"BE",Deník!$R62),"")</f>
        <v/>
      </c>
      <c r="N62" s="11" t="str">
        <f>IF(MONTH(Deník!$C62)=N$2,IF(AND(Deník!$R62&gt;=0,Deník!$R62&lt;=1),"BE",Deník!$R62),"")</f>
        <v/>
      </c>
      <c r="O62" s="11" t="str">
        <f>IF(MONTH(Deník!$C62)=O$2,IF(AND(Deník!$R62&gt;=0,Deník!$R62&lt;=1),"BE",Deník!$R62),"")</f>
        <v/>
      </c>
      <c r="P62" s="11" t="str">
        <f>IF(MONTH(Deník!$C62)=P$2,IF(AND(Deník!$R62&gt;=0,Deník!$R62&lt;=1),"BE",Deník!$R62),"")</f>
        <v/>
      </c>
      <c r="Q62" s="11" t="str">
        <f>IF(MONTH(Deník!$C62)=Q$2,IF(AND(Deník!$R62&gt;=0,Deník!$R62&lt;=1),"BE",Deník!$R62),"")</f>
        <v/>
      </c>
      <c r="R62" s="11" t="str">
        <f>IF(MONTH(Deník!$C62)=R$2,IF(AND(Deník!$R62&gt;=0,Deník!$R62&lt;=1),"BE",Deník!$R62),"")</f>
        <v/>
      </c>
      <c r="S62" s="57" t="str">
        <f>IF(MONTH(Deník!$C62)=S$2,IF(AND(Deník!$R62&gt;=0,Deník!$R62&lt;=1),"BE",Deník!$R62),"")</f>
        <v/>
      </c>
      <c r="U62" s="12"/>
      <c r="V62" s="12"/>
      <c r="X62" s="600" t="str">
        <f>IF(Deník!$R62&lt;&gt;"",IF(Deník!$B62=Statistika!$F$63,IF(AND(Deník!$R62&gt;=0,Deník!$R62&lt;=1),"BE",Deník!$R62),""),"")</f>
        <v/>
      </c>
      <c r="Y62" s="13" t="str">
        <f>IF(Deník!$R62&lt;&gt;"",IF(Deník!$B62=Statistika!$F$64,IF(AND(Deník!$R62&gt;=0,Deník!$R62&lt;=1),"BE",Deník!$R62),""),"")</f>
        <v/>
      </c>
      <c r="Z62" s="13" t="str">
        <f>IF(Deník!$R62&lt;&gt;"",IF(Deník!$B62=Statistika!$F$65,IF(AND(Deník!$R62&gt;=0,Deník!$R62&lt;=1),"BE",Deník!$R62),""),"")</f>
        <v/>
      </c>
      <c r="AA62" s="13" t="str">
        <f>IF(Deník!$R62&lt;&gt;"",IF(Deník!$B62=Statistika!$F$66,IF(AND(Deník!$R62&gt;=0,Deník!$R62&lt;=1),"BE",Deník!$R62),""),"")</f>
        <v/>
      </c>
      <c r="AB62" s="13" t="str">
        <f>IF(Deník!$R62&lt;&gt;"",IF(Deník!$B62=Statistika!$F$67,IF(AND(Deník!$R62&gt;=0,Deník!$R62&lt;=1),"BE",Deník!$R62),""),"")</f>
        <v/>
      </c>
      <c r="AC62" s="13" t="str">
        <f>IF(Deník!$R62&lt;&gt;"",IF(Deník!$B62=Statistika!$F$68,IF(AND(Deník!$R62&gt;=0,Deník!$R62&lt;=1),"BE",Deník!$R62),""),"")</f>
        <v/>
      </c>
      <c r="AD62" s="13" t="str">
        <f>IF(Deník!$R62&lt;&gt;"",IF(Deník!$B62=Statistika!$F$69,IF(AND(Deník!$R62&gt;=0,Deník!$R62&lt;=1),"BE",Deník!$R62),""),"")</f>
        <v/>
      </c>
      <c r="AE62" s="601" t="str">
        <f>IF(Deník!$R62&lt;&gt;"",IF(Deník!$B62=Statistika!$F$70,IF(AND(Deník!$R62&gt;=0,Deník!$R62&lt;=1),"BE",Deník!$R62),""),"")</f>
        <v/>
      </c>
      <c r="AF62" s="90"/>
      <c r="AG62" s="63" t="str">
        <f>IF(Deník!$R62&lt;&gt;"",IF(Deník!$J62="L",IF(AND(Deník!$R62&gt;=0,Deník!$R62&lt;=1),"BE",Deník!$R62),""),"")</f>
        <v/>
      </c>
      <c r="AH62" s="13" t="str">
        <f>IF(Deník!$R62&lt;&gt;"",IF(Deník!$J62="S",IF(AND(Deník!$R62&gt;=0,Deník!$R62&lt;=1),"BE",Deník!$R62),""),"")</f>
        <v/>
      </c>
      <c r="AI62" s="95"/>
      <c r="AJ62" s="71" t="str">
        <f>IF(Deník!N63&lt;&gt;"",Deník!N63*-1,"")</f>
        <v/>
      </c>
      <c r="AK62" s="88"/>
      <c r="AL62" s="63" t="str">
        <f>IF(WEEKDAY(Deník!$C62,2)=1,IF(AND(Deník!$R62&gt;=0,Deník!$R62&lt;=1),"BE",Deník!$R62),"")</f>
        <v/>
      </c>
      <c r="AM62" s="13" t="str">
        <f>IF(WEEKDAY(Deník!$C62,2)=2,IF(AND(Deník!$R62&gt;=0,Deník!$R62&lt;=1),"BE",Deník!$R62),"")</f>
        <v/>
      </c>
      <c r="AN62" s="13" t="str">
        <f>IF(WEEKDAY(Deník!$C62,2)=3,IF(AND(Deník!$R62&gt;=0,Deník!$R62&lt;=1),"BE",Deník!$R62),"")</f>
        <v/>
      </c>
      <c r="AO62" s="13" t="str">
        <f>IF(WEEKDAY(Deník!$C62,2)=4,IF(AND(Deník!$R62&gt;=0,Deník!$R62&lt;=1),"BE",Deník!$R62),"")</f>
        <v/>
      </c>
      <c r="AP62" s="60" t="str">
        <f>IF(WEEKDAY(Deník!$C62,2)=5,IF(AND(Deník!$R62&gt;=0,Deník!$R62&lt;=1),"BE",Deník!$R62),"")</f>
        <v/>
      </c>
      <c r="AQ62" s="99"/>
      <c r="AR62" s="100">
        <f>Deník!D62</f>
        <v>0</v>
      </c>
      <c r="AS62" s="63" t="str">
        <f>IF(Deník!$D62&lt;&gt;"",IF(AND(Deník!$D62&gt;=AS$2,Deník!$D62&lt;=AS$3),IF(AND(Deník!$R62&gt;=0,Deník!$R62&lt;=1),"BE",Deník!$R62),""),"")</f>
        <v/>
      </c>
      <c r="AT62" s="63" t="str">
        <f>IF(Deník!$D62&lt;&gt;"",IF(AND(Deník!$D62&gt;=AT$2,Deník!$D62&lt;=AT$3),IF(AND(Deník!$R62&gt;=0,Deník!$R62&lt;=1),"BE",Deník!$R62),""),"")</f>
        <v/>
      </c>
      <c r="AU62" s="63" t="str">
        <f>IF(Deník!$D62&lt;&gt;"",IF(AND(Deník!$D62&gt;=AU$2,Deník!$D62&lt;=AU$3),IF(AND(Deník!$R62&gt;=0,Deník!$R62&lt;=1),"BE",Deník!$R62),""),"")</f>
        <v/>
      </c>
      <c r="AV62" s="63" t="str">
        <f>IF(Deník!$D62&lt;&gt;"",IF(AND(Deník!$D62&gt;=AV$2,Deník!$D62&lt;=AV$3),IF(AND(Deník!$R62&gt;=0,Deník!$R62&lt;=1),"BE",Deník!$R62),""),"")</f>
        <v/>
      </c>
      <c r="AW62" s="63" t="str">
        <f>IF(Deník!$D62&lt;&gt;"",IF(AND(Deník!$D62&gt;=AW$2,Deník!$D62&lt;=AW$3),IF(AND(Deník!$R62&gt;=0,Deník!$R62&lt;=1),"BE",Deník!$R62),""),"")</f>
        <v/>
      </c>
      <c r="AX62" s="63" t="str">
        <f>IF(Deník!$D62&lt;&gt;"",IF(AND(Deník!$D62&gt;=AX$2,Deník!$D62&lt;=AX$3),IF(AND(Deník!$R62&gt;=0,Deník!$R62&lt;=1),"BE",Deník!$R62),""),"")</f>
        <v/>
      </c>
      <c r="AY62" s="63" t="str">
        <f>IF(Deník!$D62&lt;&gt;"",IF(AND(Deník!$D62&gt;=AY$2,Deník!$D62&lt;=AY$3),IF(AND(Deník!$R62&gt;=0,Deník!$R62&lt;=1),"BE",Deník!$R62),""),"")</f>
        <v/>
      </c>
      <c r="AZ62" s="63" t="str">
        <f>IF(Deník!$D62&lt;&gt;"",IF(AND(Deník!$D62&gt;=AZ$2,Deník!$D62&lt;=AZ$3),IF(AND(Deník!$R62&gt;=0,Deník!$R62&lt;=1),"BE",Deník!$R62),""),"")</f>
        <v/>
      </c>
      <c r="BA62" s="63" t="str">
        <f>IF(Deník!$D62&lt;&gt;"",IF(AND(Deník!$D62&gt;=BA$2,Deník!$D62&lt;=BA$3),IF(AND(Deník!$R62&gt;=0,Deník!$R62&lt;=1),"BE",Deník!$R62),""),"")</f>
        <v/>
      </c>
      <c r="BB62" s="63" t="str">
        <f>IF(Deník!$D62&lt;&gt;"",IF(AND(Deník!$D62&gt;=BB$2,Deník!$D62&lt;=BB$3),IF(AND(Deník!$R62&gt;=0,Deník!$R62&lt;=1),"BE",Deník!$R62),""),"")</f>
        <v/>
      </c>
      <c r="BC62" s="71" t="str">
        <f>IF(Deník!$D62&lt;&gt;"",IF(AND(Deník!$D62&gt;=BC$2,Deník!$D62&lt;=BC$3),IF(AND(Deník!$R62&gt;=0,Deník!$R62&lt;=1),"BE",Deník!$R62),""),"")</f>
        <v/>
      </c>
      <c r="BD62" s="20" t="str">
        <f>IF(Deník!$J63="S",(Deník!$M63-Deník!$K63),IF(Deník!$J63="L",(Deník!$K63-Deník!$M63),""))</f>
        <v/>
      </c>
      <c r="BE62" s="20" t="str">
        <f>IF(Deník!$J63="S",(Deník!$K63-Deník!$O63),IF(Deník!$J63="L",(Deník!$O63-Deník!$K63),""))</f>
        <v/>
      </c>
      <c r="BF62" s="20" t="str">
        <f>IF(Deník!$J63="S",(Deník!$K63-Deník!$L63),IF(Deník!$J63="L",(Deník!$L63-Deník!$K63),""))</f>
        <v/>
      </c>
      <c r="BG62" s="20" t="str">
        <f>IF(Deník!$J63="S",(Deník!$K63-Deník!$S63),IF(Deník!$J63="L",(Deník!$S63-Deník!$K63),""))</f>
        <v/>
      </c>
      <c r="BH62" s="20" t="str">
        <f>IF(Deník!$J63="S",(Deník!$K63-Deník!$U63),IF(Deník!$J63="L",(Deník!$U63-Deník!$K63),""))</f>
        <v/>
      </c>
      <c r="BI62" s="20" t="str">
        <f>IF(Deník!$R62&gt;1,Deník!$R62,"")</f>
        <v/>
      </c>
      <c r="BJ62" s="20" t="str">
        <f>IF(Deník!$R62&lt;0,Deník!$R62,"")</f>
        <v/>
      </c>
      <c r="BK62" s="17"/>
      <c r="BM62" s="233" t="str">
        <f>IF(Deník!$R62&lt;&gt;"",IF(Deník!$Y62=Statistika!$F$78,IF(AND(Deník!$R62&gt;=0,Deník!$R62&lt;=1),"BE",Deník!$R62),""),"")</f>
        <v/>
      </c>
      <c r="BN62" s="233" t="str">
        <f>IF(Deník!$R62&lt;&gt;"",IF(Deník!$Y62=Statistika!$F$79,IF(AND(Deník!$R62&gt;=0,Deník!$R62&lt;=1),"BE",Deník!$R62),""),"")</f>
        <v/>
      </c>
      <c r="BO62" s="233" t="str">
        <f>IF(Deník!$R62&lt;&gt;"",IF(Deník!$Y62=Statistika!$F$80,IF(AND(Deník!$R62&gt;=0,Deník!$R62&lt;=1),"BE",Deník!$R62),""),"")</f>
        <v/>
      </c>
      <c r="BP62" s="233" t="str">
        <f>IF(Deník!$R62&lt;&gt;"",IF(Deník!$Y62=Statistika!$F$81,IF(AND(Deník!$R62&gt;=0,Deník!$R62&lt;=1),"BE",Deník!$R62),""),"")</f>
        <v/>
      </c>
      <c r="BQ62" s="233" t="str">
        <f>IF(Deník!$R62&lt;&gt;"",IF(Deník!$Y62=Statistika!$F$82,IF(AND(Deník!$R62&gt;=0,Deník!$R62&lt;=1),"BE",Deník!$R62),""),"")</f>
        <v/>
      </c>
      <c r="BR62" s="233" t="str">
        <f>IF(Deník!$R62&lt;&gt;"",IF(Deník!$Y62=Statistika!$F$83,IF(AND(Deník!$R62&gt;=0,Deník!$R62&lt;=1),"BE",Deník!$R62),""),"")</f>
        <v/>
      </c>
      <c r="BS62" s="233" t="str">
        <f>IF(Deník!$R62&lt;&gt;"",IF(Deník!$Y62=Statistika!$F$84,IF(AND(Deník!$R62&gt;=0,Deník!$R62&lt;=1),"BE",Deník!$R62),""),"")</f>
        <v/>
      </c>
      <c r="BT62" s="233" t="str">
        <f>IF(Deník!$R62&lt;&gt;"",IF(Deník!$Y62=Statistika!$F$85,IF(AND(Deník!$R62&gt;=0,Deník!$R62&lt;=1),"BE",Deník!$R62),""),"")</f>
        <v/>
      </c>
      <c r="BU62" s="233" t="str">
        <f>IF(Deník!$R62&lt;&gt;"",IF(Deník!$Y62=Statistika!$F$86,IF(AND(Deník!$R62&gt;=0,Deník!$R62&lt;=1),"BE",Deník!$R62),""),"")</f>
        <v/>
      </c>
      <c r="BV62" s="233" t="str">
        <f>IF(Deník!$R62&lt;&gt;"",IF(Deník!$Y62=Statistika!$F$87,IF(AND(Deník!$R62&gt;=0,Deník!$R62&lt;=1),"BE",Deník!$R62),""),"")</f>
        <v/>
      </c>
      <c r="BW62" s="233" t="str">
        <f>IF(Deník!$R62&lt;&gt;"",IF(Deník!$Y62=Statistika!$F$88,IF(AND(Deník!$R62&gt;=0,Deník!$R62&lt;=1),"BE",Deník!$R62),""),"")</f>
        <v/>
      </c>
      <c r="BX62" s="233" t="str">
        <f>IF(Deník!$R62&lt;&gt;"",IF(Deník!$Y62=Statistika!$F$89,IF(AND(Deník!$R62&gt;=0,Deník!$R62&lt;=1),"BE",Deník!$R62),""),"")</f>
        <v/>
      </c>
      <c r="BY62" s="233" t="str">
        <f>IF(Deník!$R62&lt;&gt;"",IF(Deník!$Y62=Statistika!$F$90,IF(AND(Deník!$R62&gt;=0,Deník!$R62&lt;=1),"BE",Deník!$R62),""),"")</f>
        <v/>
      </c>
      <c r="BZ62" s="233" t="str">
        <f>IF(Deník!$R62&lt;&gt;"",IF(Deník!$Y62=Statistika!$F$91,IF(AND(Deník!$R62&gt;=0,Deník!$R62&lt;=1),"BE",Deník!$R62),""),"")</f>
        <v/>
      </c>
      <c r="CA62" s="233"/>
      <c r="CB62" s="233" t="str">
        <f>IF(Deník!$R62&lt;&gt;"",IF(Deník!$AB62="SL",IF(AND(Deník!$R62&gt;=0,Deník!$R62&lt;=1),"BE",Deník!$R62),""),"")</f>
        <v/>
      </c>
      <c r="CC62" s="233" t="str">
        <f>IF(Deník!$R62&lt;&gt;"",IF(Deník!$AB62="BE10",IF(AND(Deník!$R62&gt;=0,Deník!$R62&lt;=1),"BE",Deník!$R62),""),"")</f>
        <v/>
      </c>
      <c r="CD62" s="233" t="str">
        <f>IF(Deník!$R62&lt;&gt;"",IF(Deník!$AB62="BE15",IF(AND(Deník!$R62&gt;=0,Deník!$R62&lt;=1),"BE",Deník!$R62),""),"")</f>
        <v/>
      </c>
      <c r="CE62" s="233" t="str">
        <f>IF(Deník!$R62&lt;&gt;"",IF(Deník!$AB62="BE20",IF(AND(Deník!$R62&gt;=0,Deník!$R62&lt;=1),"BE",Deník!$R62),""),"")</f>
        <v/>
      </c>
      <c r="CF62" s="233" t="str">
        <f>IF(Deník!$R62&lt;&gt;"",IF(Deník!$AB62="TP1",IF(AND(Deník!$R62&gt;=0,Deník!$R62&lt;=1),"BE",Deník!$R62),""),"")</f>
        <v/>
      </c>
      <c r="CG62" s="233" t="str">
        <f>IF(Deník!$R62&lt;&gt;"",IF(Deník!$AB62="TP2",IF(AND(Deník!$R62&gt;=0,Deník!$R62&lt;=1),"BE",Deník!$R62),""),"")</f>
        <v/>
      </c>
      <c r="CH62" s="233" t="str">
        <f>IF(Deník!$R62&lt;&gt;"",IF(Deník!$AB62="TP3",IF(AND(Deník!$R62&gt;=0,Deník!$R62&lt;=1),"BE",Deník!$R62),""),"")</f>
        <v/>
      </c>
      <c r="CI62" s="233" t="str">
        <f>IF(Deník!$R62&lt;&gt;"",IF(Deník!$AB62="Trailing SL",IF(AND(Deník!$R62&gt;=0,Deník!$R62&lt;=1),"BE",Deník!$R62),""),"")</f>
        <v/>
      </c>
      <c r="CJ62" s="233" t="str">
        <f>IF(Deník!$R62&lt;&gt;"",IF(Deník!$AB62="Manual",IF(AND(Deník!$R62&gt;=0,Deník!$R62&lt;=1),"BE",Deník!$R62),""),"")</f>
        <v/>
      </c>
      <c r="CK62" s="233"/>
      <c r="CL62" s="233" t="str">
        <f>IF(Deník!$R62&lt;0,IF(Deník!$AC62=Statistika!$F$117,Deník!$R62,""),"")</f>
        <v/>
      </c>
      <c r="CM62" s="233" t="str">
        <f>IF(Deník!$R62&lt;0,IF(Deník!$AC62=Statistika!$F$118,Deník!$R62,""),"")</f>
        <v/>
      </c>
      <c r="CN62" s="233" t="str">
        <f>IF(Deník!$R62&lt;0,IF(Deník!$AC62=Statistika!$F$119,Deník!$R62,""),"")</f>
        <v/>
      </c>
      <c r="CO62" s="233" t="str">
        <f>IF(Deník!$R62&lt;0,IF(Deník!$AC62=Statistika!$F$120,Deník!$R62,""),"")</f>
        <v/>
      </c>
      <c r="CP62" s="233" t="str">
        <f>IF(Deník!$R62&lt;0,IF(Deník!$AC62=Statistika!$F$121,Deník!$R62,""),"")</f>
        <v/>
      </c>
      <c r="CQ62" s="233" t="str">
        <f>IF(Deník!$R62&lt;0,IF(Deník!$AC62=Statistika!$F$122,Deník!$R62,""),"")</f>
        <v/>
      </c>
      <c r="CR62" s="233" t="str">
        <f>IF(Deník!$R62&lt;0,IF(Deník!$AC62=Statistika!$F$123,Deník!$R62,""),"")</f>
        <v/>
      </c>
      <c r="CS62" s="233" t="str">
        <f>IF(Deník!$R62&lt;0,IF(Deník!$AC62=Statistika!$F$124,Deník!$R62,""),"")</f>
        <v/>
      </c>
      <c r="CT62" s="233" t="str">
        <f>IF(Deník!$R62&lt;0,IF(Deník!$AC62=Statistika!$F$125,Deník!$R62,""),"")</f>
        <v/>
      </c>
      <c r="CU62" s="233"/>
      <c r="CV62" s="233" t="str">
        <f>IF(Deník!$R62&lt;0,IF(Deník!$AD62=$CV$2,Deník!$R62,""),"")</f>
        <v/>
      </c>
      <c r="CW62" s="233" t="str">
        <f>IF(Deník!$R62&lt;0,IF(Deník!$AD62=$CW$2,Deník!$R62,""),"")</f>
        <v/>
      </c>
      <c r="CX62" s="233" t="str">
        <f>IF(Deník!$R62&lt;0,IF(Deník!$AD62=$CX$2,Deník!$R62,""),"")</f>
        <v/>
      </c>
      <c r="CY62" s="233" t="str">
        <f>IF(Deník!$R62&lt;0,IF(Deník!$AD62=$CY$2,Deník!$R62,""),"")</f>
        <v/>
      </c>
      <c r="CZ62" s="233" t="str">
        <f>IF(Deník!$R62&lt;0,IF(Deník!$AD62=$CZ$2,Deník!$R62,""),"")</f>
        <v/>
      </c>
      <c r="DL62" s="221">
        <f t="shared" si="5"/>
        <v>93847.029999999984</v>
      </c>
      <c r="DM62" s="220">
        <f t="shared" si="3"/>
        <v>-6.1529700000000132E-2</v>
      </c>
      <c r="DO62" s="50">
        <f>Deník!W63</f>
        <v>0</v>
      </c>
      <c r="DP62" s="102" t="str">
        <f>IF(AND(Deník!W63&gt;0),1,"")</f>
        <v/>
      </c>
      <c r="DQ62" s="102">
        <f>IF(AND(Deník!W63&lt;=0),1,"")</f>
        <v>1</v>
      </c>
      <c r="DR62" s="227"/>
      <c r="DS62" s="228"/>
      <c r="DT62" s="85"/>
      <c r="DU62" s="54">
        <f>IF(MONTH(Deník!$C62)=DU$2,Deník!$W62,"")</f>
        <v>0</v>
      </c>
      <c r="DV62" s="222" t="str">
        <f>IF(MONTH(Deník!$C62)=DV$2,Deník!$W62,"")</f>
        <v/>
      </c>
      <c r="DW62" s="222" t="str">
        <f>IF(MONTH(Deník!$C62)=DW$2,Deník!$W62,"")</f>
        <v/>
      </c>
      <c r="DX62" s="222" t="str">
        <f>IF(MONTH(Deník!$C62)=DX$2,Deník!$W62,"")</f>
        <v/>
      </c>
      <c r="DY62" s="222" t="str">
        <f>IF(MONTH(Deník!$C62)=DY$2,Deník!$W62,"")</f>
        <v/>
      </c>
      <c r="DZ62" s="222" t="str">
        <f>IF(MONTH(Deník!$C62)=DZ$2,Deník!$W62,"")</f>
        <v/>
      </c>
      <c r="EA62" s="222" t="str">
        <f>IF(MONTH(Deník!$C62)=EA$2,Deník!$W62,"")</f>
        <v/>
      </c>
      <c r="EB62" s="222" t="str">
        <f>IF(MONTH(Deník!$C62)=EB$2,Deník!$W62,"")</f>
        <v/>
      </c>
      <c r="EC62" s="222" t="str">
        <f>IF(MONTH(Deník!$C62)=EC$2,Deník!$W62,"")</f>
        <v/>
      </c>
      <c r="ED62" s="222" t="str">
        <f>IF(MONTH(Deník!$C62)=ED$2,Deník!$W62,"")</f>
        <v/>
      </c>
      <c r="EE62" s="222" t="str">
        <f>IF(MONTH(Deník!$C62)=EE$2,Deník!$W62,"")</f>
        <v/>
      </c>
      <c r="EF62" s="222" t="str">
        <f>IF(MONTH(Deník!$C62)=EF$2,Deník!$W62,"")</f>
        <v/>
      </c>
      <c r="EI62" s="600" t="str">
        <f>IF(Deník!$W62&lt;&gt;"",IF(Deník!$B62=Statistika!$F$63,Deník!$W62,""),"")</f>
        <v/>
      </c>
      <c r="EJ62" s="13" t="str">
        <f>IF(Deník!$W62&lt;&gt;"",IF(Deník!$B62=Statistika!$F$64,Deník!$W62,""),"")</f>
        <v/>
      </c>
      <c r="EK62" s="13" t="str">
        <f>IF(Deník!$W62&lt;&gt;"",IF(Deník!$B62=Statistika!$F$65,Deník!$W62,""),"")</f>
        <v/>
      </c>
      <c r="EL62" s="13" t="str">
        <f>IF(Deník!$W62&lt;&gt;"",IF(Deník!$B62=Statistika!$F$66,Deník!$W62,""),"")</f>
        <v/>
      </c>
      <c r="EM62" s="13" t="str">
        <f>IF(Deník!$W62&lt;&gt;"",IF(Deník!$B62=Statistika!$F$67,Deník!$W62,""),"")</f>
        <v/>
      </c>
      <c r="EN62" s="13" t="str">
        <f>IF(Deník!$W62&lt;&gt;"",IF(Deník!$B62=Statistika!$F$68,Deník!$W62,""),"")</f>
        <v/>
      </c>
      <c r="EO62" s="13" t="str">
        <f>IF(Deník!$W62&lt;&gt;"",IF(Deník!$B62=Statistika!$F$69,Deník!$W62,""),"")</f>
        <v/>
      </c>
      <c r="EP62" s="601" t="str">
        <f>IF(Deník!$W62&lt;&gt;"",IF(Deník!$B62=Statistika!$F$70,Deník!$W62,""),"")</f>
        <v/>
      </c>
      <c r="EQ62" s="90"/>
      <c r="ER62" s="63" t="str">
        <f>IF(Deník!$W62&lt;&gt;"",IF(Deník!$J62="L",Deník!$W62,""),"")</f>
        <v/>
      </c>
      <c r="ES62" s="13" t="str">
        <f>IF(Deník!$W62&lt;&gt;"",IF(Deník!$J62="S",Deník!$W62,""),"")</f>
        <v/>
      </c>
      <c r="ET62" s="95"/>
      <c r="EU62" s="88"/>
      <c r="EV62" s="63" t="str">
        <f>IF(WEEKDAY(Deník!$C62,2)=1,Deník!$W62,"")</f>
        <v/>
      </c>
      <c r="EW62" s="13" t="str">
        <f>IF(WEEKDAY(Deník!$C62,2)=2,Deník!$W62,"")</f>
        <v/>
      </c>
      <c r="EX62" s="13" t="str">
        <f>IF(WEEKDAY(Deník!$C62,2)=3,Deník!$W62,"")</f>
        <v/>
      </c>
      <c r="EY62" s="13" t="str">
        <f>IF(WEEKDAY(Deník!$C62,2)=4,Deník!$W62,"")</f>
        <v/>
      </c>
      <c r="EZ62" s="60" t="str">
        <f>IF(WEEKDAY(Deník!$C62,2)=5,Deník!$W62,"")</f>
        <v/>
      </c>
      <c r="FA62" s="99"/>
      <c r="FB62" s="100">
        <f>Deník!D62</f>
        <v>0</v>
      </c>
      <c r="FC62" s="63">
        <f>IF($FB62&lt;&gt;"",IF(AND($FB62&gt;=FC$2,$FB62&lt;=FC$3),Deník!$W62,""))</f>
        <v>0</v>
      </c>
      <c r="FD62" s="63" t="str">
        <f>IF($FB62&lt;&gt;"",IF(AND($FB62&gt;=FD$2,$FB62&lt;=FD$3),Deník!$W62,""))</f>
        <v/>
      </c>
      <c r="FE62" s="63" t="str">
        <f>IF($FB62&lt;&gt;"",IF(AND($FB62&gt;=FE$2,$FB62&lt;=FE$3),Deník!$W62,""))</f>
        <v/>
      </c>
      <c r="FF62" s="63" t="str">
        <f>IF($FB62&lt;&gt;"",IF(AND($FB62&gt;=FF$2,$FB62&lt;=FF$3),Deník!$W62,""))</f>
        <v/>
      </c>
      <c r="FG62" s="63" t="str">
        <f>IF($FB62&lt;&gt;"",IF(AND($FB62&gt;=FG$2,$FB62&lt;=FG$3),Deník!$W62,""))</f>
        <v/>
      </c>
      <c r="FH62" s="63" t="str">
        <f>IF($FB62&lt;&gt;"",IF(AND($FB62&gt;=FH$2,$FB62&lt;=FH$3),Deník!$W62,""))</f>
        <v/>
      </c>
      <c r="FI62" s="63" t="str">
        <f>IF($FB62&lt;&gt;"",IF(AND($FB62&gt;=FI$2,$FB62&lt;=FI$3),Deník!$W62,""))</f>
        <v/>
      </c>
      <c r="FJ62" s="63" t="str">
        <f>IF($FB62&lt;&gt;"",IF(AND($FB62&gt;=FJ$2,$FB62&lt;=FJ$3),Deník!$W62,""))</f>
        <v/>
      </c>
      <c r="FK62" s="63" t="str">
        <f>IF($FB62&lt;&gt;"",IF(AND($FB62&gt;=FK$2,$FB62&lt;=FK$3),Deník!$W62,""))</f>
        <v/>
      </c>
      <c r="FL62" s="63" t="str">
        <f>IF($FB62&lt;&gt;"",IF(AND($FB62&gt;=FL$2,$FB62&lt;=FL$3),Deník!$W62,""))</f>
        <v/>
      </c>
      <c r="FM62" s="63" t="str">
        <f>IF($FB62&lt;&gt;"",IF(AND($FB62&gt;=FM$2,$FB62&lt;=FM$3),Deník!$W62,""))</f>
        <v/>
      </c>
      <c r="FN62" s="13"/>
      <c r="FO62" s="20" t="str">
        <f>IF(Deník!$W62&gt;1,Deník!$W62,"")</f>
        <v/>
      </c>
      <c r="FP62" s="20" t="str">
        <f>IF(Deník!$W62&lt;0,Deník!$W62,"")</f>
        <v/>
      </c>
      <c r="FQ62" s="17"/>
      <c r="FS62" s="233"/>
      <c r="FT62" s="233" t="str">
        <f>IF(Deník!$W62&lt;&gt;"",IF(Deník!$Y62=Statistika!$F$78,Deník!$W62,""),"")</f>
        <v/>
      </c>
      <c r="FU62" s="233" t="str">
        <f>IF(Deník!$W62&lt;&gt;"",IF(Deník!$Y62=Statistika!$F$79,Deník!$W62,""),"")</f>
        <v/>
      </c>
      <c r="FV62" s="233" t="str">
        <f>IF(Deník!$W62&lt;&gt;"",IF(Deník!$Y62=Statistika!$F$80,Deník!$W62,""),"")</f>
        <v/>
      </c>
      <c r="FW62" s="233" t="str">
        <f>IF(Deník!$W62&lt;&gt;"",IF(Deník!$Y62=Statistika!$F$81,Deník!$W62,""),"")</f>
        <v/>
      </c>
      <c r="FX62" s="233" t="str">
        <f>IF(Deník!$W62&lt;&gt;"",IF(Deník!$Y62=Statistika!$F$82,Deník!$W62,""),"")</f>
        <v/>
      </c>
      <c r="FY62" s="233" t="str">
        <f>IF(Deník!$W62&lt;&gt;"",IF(Deník!$Y62=Statistika!$F$83,Deník!$W62,""),"")</f>
        <v/>
      </c>
      <c r="FZ62" s="233" t="str">
        <f>IF(Deník!$W62&lt;&gt;"",IF(Deník!$Y62=Statistika!$F$84,Deník!$W62,""),"")</f>
        <v/>
      </c>
      <c r="GA62" s="233" t="str">
        <f>IF(Deník!$W62&lt;&gt;"",IF(Deník!$Y62=Statistika!$F$85,Deník!$W62,""),"")</f>
        <v/>
      </c>
      <c r="GB62" s="233" t="str">
        <f>IF(Deník!$W62&lt;&gt;"",IF(Deník!$Y62=Statistika!$F$86,Deník!$W62,""),"")</f>
        <v/>
      </c>
      <c r="GC62" s="233" t="str">
        <f>IF(Deník!$W62&lt;&gt;"",IF(Deník!$Y62=Statistika!$F$87,Deník!$W62,""),"")</f>
        <v/>
      </c>
      <c r="GD62" s="233" t="str">
        <f>IF(Deník!$W62&lt;&gt;"",IF(Deník!$Y62=Statistika!$F$88,Deník!$W62,""),"")</f>
        <v/>
      </c>
      <c r="GE62" s="233" t="str">
        <f>IF(Deník!$W62&lt;&gt;"",IF(Deník!$Y62=Statistika!$F$89,Deník!$W62,""),"")</f>
        <v/>
      </c>
      <c r="GF62" s="233" t="str">
        <f>IF(Deník!$W62&lt;&gt;"",IF(Deník!$Y62=Statistika!$F$90,Deník!$W62,""),"")</f>
        <v/>
      </c>
      <c r="GG62" s="233" t="str">
        <f>IF(Deník!$W62&lt;&gt;"",IF(Deník!$Y62=Statistika!$F$91,Deník!$W62,""),"")</f>
        <v/>
      </c>
      <c r="GH62" s="233"/>
      <c r="GI62" s="233" t="str">
        <f>IF(Deník!$W62&lt;&gt;"",IF(Deník!$AB62=Statistika!$L$100,Deník!$W62,""),"")</f>
        <v/>
      </c>
      <c r="GJ62" s="233" t="str">
        <f>IF(Deník!$W62&lt;&gt;"",IF(Deník!$AB62=Statistika!$L$101,Deník!$W62,""),"")</f>
        <v/>
      </c>
      <c r="GK62" s="233" t="str">
        <f>IF(Deník!$W62&lt;&gt;"",IF(Deník!$AB62=Statistika!$L$102,Deník!$W62,""),"")</f>
        <v/>
      </c>
      <c r="GL62" s="233" t="str">
        <f>IF(Deník!$W62&lt;&gt;"",IF(Deník!$AB62=Statistika!$L$103,Deník!$W62,""),"")</f>
        <v/>
      </c>
      <c r="GM62" s="233" t="str">
        <f>IF(Deník!$W62&lt;&gt;"",IF(Deník!$AB62=Statistika!$L$104,Deník!$W62,""),"")</f>
        <v/>
      </c>
      <c r="GN62" s="233" t="str">
        <f>IF(Deník!$W62&lt;&gt;"",IF(Deník!$AB62=Statistika!$L$105,Deník!$W62,""),"")</f>
        <v/>
      </c>
      <c r="GO62" s="233" t="str">
        <f>IF(Deník!$W62&lt;&gt;"",IF(Deník!$AB62=Statistika!$L$106,Deník!$W62,""),"")</f>
        <v/>
      </c>
      <c r="GP62" s="233" t="str">
        <f>IF(Deník!$W62&lt;&gt;"",IF(Deník!$AB62=Statistika!$L$107,Deník!$W62,""),"")</f>
        <v/>
      </c>
      <c r="GQ62" s="233" t="str">
        <f>IF(Deník!$W62&lt;&gt;"",IF(Deník!$AB62=Statistika!$L$108,Deník!$W62,""),"")</f>
        <v/>
      </c>
      <c r="GS62" s="233" t="str">
        <f>IF(Deník!$W62&lt;0,IF(Deník!$AC62=Statistika!$F$117,Deník!$W62,""),"")</f>
        <v/>
      </c>
      <c r="GT62" s="233" t="str">
        <f>IF(Deník!$W62&lt;0,IF(Deník!$AC62=Statistika!$F$118,Deník!$W62,""),"")</f>
        <v/>
      </c>
      <c r="GU62" s="233" t="str">
        <f>IF(Deník!$W62&lt;0,IF(Deník!$AC62=Statistika!$F$119,Deník!$W62,""),"")</f>
        <v/>
      </c>
      <c r="GV62" s="233" t="str">
        <f>IF(Deník!$W62&lt;0,IF(Deník!$AC62=Statistika!$F$120,Deník!$W62,""),"")</f>
        <v/>
      </c>
      <c r="GW62" s="233" t="str">
        <f>IF(Deník!$W62&lt;0,IF(Deník!$AC62=Statistika!$F$121,Deník!$W62,""),"")</f>
        <v/>
      </c>
      <c r="GX62" s="233" t="str">
        <f>IF(Deník!$W62&lt;0,IF(Deník!$AC62=Statistika!$F$122,Deník!$W62,""),"")</f>
        <v/>
      </c>
      <c r="GY62" s="233" t="str">
        <f>IF(Deník!$W62&lt;0,IF(Deník!$AC62=Statistika!$F$123,Deník!$W62,""),"")</f>
        <v/>
      </c>
      <c r="GZ62" s="233" t="str">
        <f>IF(Deník!$W62&lt;0,IF(Deník!$AC62=Statistika!$F$124,Deník!$W62,""),"")</f>
        <v/>
      </c>
      <c r="HA62" s="233" t="str">
        <f>IF(Deník!$W62&lt;0,IF(Deník!$AC62=Statistika!$F$125,Deník!$W62,""),"")</f>
        <v/>
      </c>
      <c r="HC62" s="233" t="str">
        <f>IF(Deník!$W62&lt;0,IF(Deník!$AD62=Statistika!$F$133,Deník!$W62,""),"")</f>
        <v/>
      </c>
      <c r="HD62" s="233" t="str">
        <f>IF(Deník!$W62&lt;0,IF(Deník!$AD62=Statistika!$F$134,Deník!$W62,""),"")</f>
        <v/>
      </c>
      <c r="HE62" s="233" t="str">
        <f>IF(Deník!$W62&lt;0,IF(Deník!$AD62=Statistika!$F$135,Deník!$W62,""),"")</f>
        <v/>
      </c>
      <c r="HF62" s="233" t="str">
        <f>IF(Deník!$W62&lt;0,IF(Deník!$AD62=Statistika!$F$136,Deník!$W62,""),"")</f>
        <v/>
      </c>
      <c r="HG62" s="233" t="str">
        <f>IF(Deník!$W62&lt;0,IF(Deník!$AD62=Statistika!$F$137,Deník!$W62,""),"")</f>
        <v/>
      </c>
      <c r="ID62" s="8">
        <f>Tabulka4[[#This Row],[Sloupec3]]</f>
        <v>0</v>
      </c>
      <c r="IE62" s="17" t="str">
        <f>IF(AND([1]Deník!$C62&gt;='[1]Měsíční shrnutí'!$D$1,[1]Deník!$C62&lt;='[1]Měsíční shrnutí'!$F$1),[1]Deník!$X62,"")</f>
        <v/>
      </c>
    </row>
    <row r="63" spans="1:239">
      <c r="A63" s="8">
        <f>Deník!C64</f>
        <v>0</v>
      </c>
      <c r="B63" s="50" t="str">
        <f>Deník!R64</f>
        <v/>
      </c>
      <c r="C63" s="102" t="str">
        <f>IF(AND(Deník!R64&gt;1,Deník!R64&lt;&gt;""),1,"")</f>
        <v/>
      </c>
      <c r="D63" s="102" t="str">
        <f>IF(AND(Deník!R64&lt;=0,Deník!R64&lt;&gt;""),1,"")</f>
        <v/>
      </c>
      <c r="E63" s="103" t="str">
        <f>IF(AND(Deník!R64&gt;=0,Deník!R64&lt;=1),1,"")</f>
        <v/>
      </c>
      <c r="F63" s="79" t="str">
        <f>IF(Deník!R64&lt;&gt;"",Deník!R64+F62,"")</f>
        <v/>
      </c>
      <c r="G63" s="85"/>
      <c r="H63" s="54" t="str">
        <f>IF(MONTH(Deník!$C63)=H$2,IF(AND(Deník!$R63&gt;=0,Deník!$R63&lt;=1),"BE",Deník!$R63),"")</f>
        <v/>
      </c>
      <c r="I63" s="11" t="str">
        <f>IF(MONTH(Deník!$C63)=I$2,IF(AND(Deník!$R63&gt;=0,Deník!$R63&lt;=1),"BE",Deník!$R63),"")</f>
        <v/>
      </c>
      <c r="J63" s="11" t="str">
        <f>IF(MONTH(Deník!$C63)=J$2,IF(AND(Deník!$R63&gt;=0,Deník!$R63&lt;=1),"BE",Deník!$R63),"")</f>
        <v/>
      </c>
      <c r="K63" s="11" t="str">
        <f>IF(MONTH(Deník!$C63)=K$2,IF(AND(Deník!$R63&gt;=0,Deník!$R63&lt;=1),"BE",Deník!$R63),"")</f>
        <v/>
      </c>
      <c r="L63" s="11" t="str">
        <f>IF(MONTH(Deník!$C63)=L$2,IF(AND(Deník!$R63&gt;=0,Deník!$R63&lt;=1),"BE",Deník!$R63),"")</f>
        <v/>
      </c>
      <c r="M63" s="11" t="str">
        <f>IF(MONTH(Deník!$C63)=M$2,IF(AND(Deník!$R63&gt;=0,Deník!$R63&lt;=1),"BE",Deník!$R63),"")</f>
        <v/>
      </c>
      <c r="N63" s="11" t="str">
        <f>IF(MONTH(Deník!$C63)=N$2,IF(AND(Deník!$R63&gt;=0,Deník!$R63&lt;=1),"BE",Deník!$R63),"")</f>
        <v/>
      </c>
      <c r="O63" s="11" t="str">
        <f>IF(MONTH(Deník!$C63)=O$2,IF(AND(Deník!$R63&gt;=0,Deník!$R63&lt;=1),"BE",Deník!$R63),"")</f>
        <v/>
      </c>
      <c r="P63" s="11" t="str">
        <f>IF(MONTH(Deník!$C63)=P$2,IF(AND(Deník!$R63&gt;=0,Deník!$R63&lt;=1),"BE",Deník!$R63),"")</f>
        <v/>
      </c>
      <c r="Q63" s="11" t="str">
        <f>IF(MONTH(Deník!$C63)=Q$2,IF(AND(Deník!$R63&gt;=0,Deník!$R63&lt;=1),"BE",Deník!$R63),"")</f>
        <v/>
      </c>
      <c r="R63" s="11" t="str">
        <f>IF(MONTH(Deník!$C63)=R$2,IF(AND(Deník!$R63&gt;=0,Deník!$R63&lt;=1),"BE",Deník!$R63),"")</f>
        <v/>
      </c>
      <c r="S63" s="57" t="str">
        <f>IF(MONTH(Deník!$C63)=S$2,IF(AND(Deník!$R63&gt;=0,Deník!$R63&lt;=1),"BE",Deník!$R63),"")</f>
        <v/>
      </c>
      <c r="U63" s="12"/>
      <c r="V63" s="12"/>
      <c r="X63" s="600" t="str">
        <f>IF(Deník!$R63&lt;&gt;"",IF(Deník!$B63=Statistika!$F$63,IF(AND(Deník!$R63&gt;=0,Deník!$R63&lt;=1),"BE",Deník!$R63),""),"")</f>
        <v/>
      </c>
      <c r="Y63" s="13" t="str">
        <f>IF(Deník!$R63&lt;&gt;"",IF(Deník!$B63=Statistika!$F$64,IF(AND(Deník!$R63&gt;=0,Deník!$R63&lt;=1),"BE",Deník!$R63),""),"")</f>
        <v/>
      </c>
      <c r="Z63" s="13" t="str">
        <f>IF(Deník!$R63&lt;&gt;"",IF(Deník!$B63=Statistika!$F$65,IF(AND(Deník!$R63&gt;=0,Deník!$R63&lt;=1),"BE",Deník!$R63),""),"")</f>
        <v/>
      </c>
      <c r="AA63" s="13" t="str">
        <f>IF(Deník!$R63&lt;&gt;"",IF(Deník!$B63=Statistika!$F$66,IF(AND(Deník!$R63&gt;=0,Deník!$R63&lt;=1),"BE",Deník!$R63),""),"")</f>
        <v/>
      </c>
      <c r="AB63" s="13" t="str">
        <f>IF(Deník!$R63&lt;&gt;"",IF(Deník!$B63=Statistika!$F$67,IF(AND(Deník!$R63&gt;=0,Deník!$R63&lt;=1),"BE",Deník!$R63),""),"")</f>
        <v/>
      </c>
      <c r="AC63" s="13" t="str">
        <f>IF(Deník!$R63&lt;&gt;"",IF(Deník!$B63=Statistika!$F$68,IF(AND(Deník!$R63&gt;=0,Deník!$R63&lt;=1),"BE",Deník!$R63),""),"")</f>
        <v/>
      </c>
      <c r="AD63" s="13" t="str">
        <f>IF(Deník!$R63&lt;&gt;"",IF(Deník!$B63=Statistika!$F$69,IF(AND(Deník!$R63&gt;=0,Deník!$R63&lt;=1),"BE",Deník!$R63),""),"")</f>
        <v/>
      </c>
      <c r="AE63" s="601" t="str">
        <f>IF(Deník!$R63&lt;&gt;"",IF(Deník!$B63=Statistika!$F$70,IF(AND(Deník!$R63&gt;=0,Deník!$R63&lt;=1),"BE",Deník!$R63),""),"")</f>
        <v/>
      </c>
      <c r="AF63" s="90"/>
      <c r="AG63" s="63" t="str">
        <f>IF(Deník!$R63&lt;&gt;"",IF(Deník!$J63="L",IF(AND(Deník!$R63&gt;=0,Deník!$R63&lt;=1),"BE",Deník!$R63),""),"")</f>
        <v/>
      </c>
      <c r="AH63" s="13" t="str">
        <f>IF(Deník!$R63&lt;&gt;"",IF(Deník!$J63="S",IF(AND(Deník!$R63&gt;=0,Deník!$R63&lt;=1),"BE",Deník!$R63),""),"")</f>
        <v/>
      </c>
      <c r="AI63" s="95"/>
      <c r="AJ63" s="71" t="str">
        <f>IF(Deník!N64&lt;&gt;"",Deník!N64*-1,"")</f>
        <v/>
      </c>
      <c r="AK63" s="88"/>
      <c r="AL63" s="63" t="str">
        <f>IF(WEEKDAY(Deník!$C63,2)=1,IF(AND(Deník!$R63&gt;=0,Deník!$R63&lt;=1),"BE",Deník!$R63),"")</f>
        <v/>
      </c>
      <c r="AM63" s="13" t="str">
        <f>IF(WEEKDAY(Deník!$C63,2)=2,IF(AND(Deník!$R63&gt;=0,Deník!$R63&lt;=1),"BE",Deník!$R63),"")</f>
        <v/>
      </c>
      <c r="AN63" s="13" t="str">
        <f>IF(WEEKDAY(Deník!$C63,2)=3,IF(AND(Deník!$R63&gt;=0,Deník!$R63&lt;=1),"BE",Deník!$R63),"")</f>
        <v/>
      </c>
      <c r="AO63" s="13" t="str">
        <f>IF(WEEKDAY(Deník!$C63,2)=4,IF(AND(Deník!$R63&gt;=0,Deník!$R63&lt;=1),"BE",Deník!$R63),"")</f>
        <v/>
      </c>
      <c r="AP63" s="60" t="str">
        <f>IF(WEEKDAY(Deník!$C63,2)=5,IF(AND(Deník!$R63&gt;=0,Deník!$R63&lt;=1),"BE",Deník!$R63),"")</f>
        <v/>
      </c>
      <c r="AQ63" s="99"/>
      <c r="AR63" s="100">
        <f>Deník!D63</f>
        <v>0</v>
      </c>
      <c r="AS63" s="63" t="str">
        <f>IF(Deník!$D63&lt;&gt;"",IF(AND(Deník!$D63&gt;=AS$2,Deník!$D63&lt;=AS$3),IF(AND(Deník!$R63&gt;=0,Deník!$R63&lt;=1),"BE",Deník!$R63),""),"")</f>
        <v/>
      </c>
      <c r="AT63" s="63" t="str">
        <f>IF(Deník!$D63&lt;&gt;"",IF(AND(Deník!$D63&gt;=AT$2,Deník!$D63&lt;=AT$3),IF(AND(Deník!$R63&gt;=0,Deník!$R63&lt;=1),"BE",Deník!$R63),""),"")</f>
        <v/>
      </c>
      <c r="AU63" s="63" t="str">
        <f>IF(Deník!$D63&lt;&gt;"",IF(AND(Deník!$D63&gt;=AU$2,Deník!$D63&lt;=AU$3),IF(AND(Deník!$R63&gt;=0,Deník!$R63&lt;=1),"BE",Deník!$R63),""),"")</f>
        <v/>
      </c>
      <c r="AV63" s="63" t="str">
        <f>IF(Deník!$D63&lt;&gt;"",IF(AND(Deník!$D63&gt;=AV$2,Deník!$D63&lt;=AV$3),IF(AND(Deník!$R63&gt;=0,Deník!$R63&lt;=1),"BE",Deník!$R63),""),"")</f>
        <v/>
      </c>
      <c r="AW63" s="63" t="str">
        <f>IF(Deník!$D63&lt;&gt;"",IF(AND(Deník!$D63&gt;=AW$2,Deník!$D63&lt;=AW$3),IF(AND(Deník!$R63&gt;=0,Deník!$R63&lt;=1),"BE",Deník!$R63),""),"")</f>
        <v/>
      </c>
      <c r="AX63" s="63" t="str">
        <f>IF(Deník!$D63&lt;&gt;"",IF(AND(Deník!$D63&gt;=AX$2,Deník!$D63&lt;=AX$3),IF(AND(Deník!$R63&gt;=0,Deník!$R63&lt;=1),"BE",Deník!$R63),""),"")</f>
        <v/>
      </c>
      <c r="AY63" s="63" t="str">
        <f>IF(Deník!$D63&lt;&gt;"",IF(AND(Deník!$D63&gt;=AY$2,Deník!$D63&lt;=AY$3),IF(AND(Deník!$R63&gt;=0,Deník!$R63&lt;=1),"BE",Deník!$R63),""),"")</f>
        <v/>
      </c>
      <c r="AZ63" s="63" t="str">
        <f>IF(Deník!$D63&lt;&gt;"",IF(AND(Deník!$D63&gt;=AZ$2,Deník!$D63&lt;=AZ$3),IF(AND(Deník!$R63&gt;=0,Deník!$R63&lt;=1),"BE",Deník!$R63),""),"")</f>
        <v/>
      </c>
      <c r="BA63" s="63" t="str">
        <f>IF(Deník!$D63&lt;&gt;"",IF(AND(Deník!$D63&gt;=BA$2,Deník!$D63&lt;=BA$3),IF(AND(Deník!$R63&gt;=0,Deník!$R63&lt;=1),"BE",Deník!$R63),""),"")</f>
        <v/>
      </c>
      <c r="BB63" s="63" t="str">
        <f>IF(Deník!$D63&lt;&gt;"",IF(AND(Deník!$D63&gt;=BB$2,Deník!$D63&lt;=BB$3),IF(AND(Deník!$R63&gt;=0,Deník!$R63&lt;=1),"BE",Deník!$R63),""),"")</f>
        <v/>
      </c>
      <c r="BC63" s="71" t="str">
        <f>IF(Deník!$D63&lt;&gt;"",IF(AND(Deník!$D63&gt;=BC$2,Deník!$D63&lt;=BC$3),IF(AND(Deník!$R63&gt;=0,Deník!$R63&lt;=1),"BE",Deník!$R63),""),"")</f>
        <v/>
      </c>
      <c r="BD63" s="20" t="str">
        <f>IF(Deník!$J64="S",(Deník!$M64-Deník!$K64),IF(Deník!$J64="L",(Deník!$K64-Deník!$M64),""))</f>
        <v/>
      </c>
      <c r="BE63" s="20" t="str">
        <f>IF(Deník!$J64="S",(Deník!$K64-Deník!$O64),IF(Deník!$J64="L",(Deník!$O64-Deník!$K64),""))</f>
        <v/>
      </c>
      <c r="BF63" s="20" t="str">
        <f>IF(Deník!$J64="S",(Deník!$K64-Deník!$L64),IF(Deník!$J64="L",(Deník!$L64-Deník!$K64),""))</f>
        <v/>
      </c>
      <c r="BG63" s="20" t="str">
        <f>IF(Deník!$J64="S",(Deník!$K64-Deník!$S64),IF(Deník!$J64="L",(Deník!$S64-Deník!$K64),""))</f>
        <v/>
      </c>
      <c r="BH63" s="20" t="str">
        <f>IF(Deník!$J64="S",(Deník!$K64-Deník!$U64),IF(Deník!$J64="L",(Deník!$U64-Deník!$K64),""))</f>
        <v/>
      </c>
      <c r="BI63" s="20" t="str">
        <f>IF(Deník!$R63&gt;1,Deník!$R63,"")</f>
        <v/>
      </c>
      <c r="BJ63" s="20" t="str">
        <f>IF(Deník!$R63&lt;0,Deník!$R63,"")</f>
        <v/>
      </c>
      <c r="BK63" s="17"/>
      <c r="BM63" s="233" t="str">
        <f>IF(Deník!$R63&lt;&gt;"",IF(Deník!$Y63=Statistika!$F$78,IF(AND(Deník!$R63&gt;=0,Deník!$R63&lt;=1),"BE",Deník!$R63),""),"")</f>
        <v/>
      </c>
      <c r="BN63" s="233" t="str">
        <f>IF(Deník!$R63&lt;&gt;"",IF(Deník!$Y63=Statistika!$F$79,IF(AND(Deník!$R63&gt;=0,Deník!$R63&lt;=1),"BE",Deník!$R63),""),"")</f>
        <v/>
      </c>
      <c r="BO63" s="233" t="str">
        <f>IF(Deník!$R63&lt;&gt;"",IF(Deník!$Y63=Statistika!$F$80,IF(AND(Deník!$R63&gt;=0,Deník!$R63&lt;=1),"BE",Deník!$R63),""),"")</f>
        <v/>
      </c>
      <c r="BP63" s="233" t="str">
        <f>IF(Deník!$R63&lt;&gt;"",IF(Deník!$Y63=Statistika!$F$81,IF(AND(Deník!$R63&gt;=0,Deník!$R63&lt;=1),"BE",Deník!$R63),""),"")</f>
        <v/>
      </c>
      <c r="BQ63" s="233" t="str">
        <f>IF(Deník!$R63&lt;&gt;"",IF(Deník!$Y63=Statistika!$F$82,IF(AND(Deník!$R63&gt;=0,Deník!$R63&lt;=1),"BE",Deník!$R63),""),"")</f>
        <v/>
      </c>
      <c r="BR63" s="233" t="str">
        <f>IF(Deník!$R63&lt;&gt;"",IF(Deník!$Y63=Statistika!$F$83,IF(AND(Deník!$R63&gt;=0,Deník!$R63&lt;=1),"BE",Deník!$R63),""),"")</f>
        <v/>
      </c>
      <c r="BS63" s="233" t="str">
        <f>IF(Deník!$R63&lt;&gt;"",IF(Deník!$Y63=Statistika!$F$84,IF(AND(Deník!$R63&gt;=0,Deník!$R63&lt;=1),"BE",Deník!$R63),""),"")</f>
        <v/>
      </c>
      <c r="BT63" s="233" t="str">
        <f>IF(Deník!$R63&lt;&gt;"",IF(Deník!$Y63=Statistika!$F$85,IF(AND(Deník!$R63&gt;=0,Deník!$R63&lt;=1),"BE",Deník!$R63),""),"")</f>
        <v/>
      </c>
      <c r="BU63" s="233" t="str">
        <f>IF(Deník!$R63&lt;&gt;"",IF(Deník!$Y63=Statistika!$F$86,IF(AND(Deník!$R63&gt;=0,Deník!$R63&lt;=1),"BE",Deník!$R63),""),"")</f>
        <v/>
      </c>
      <c r="BV63" s="233" t="str">
        <f>IF(Deník!$R63&lt;&gt;"",IF(Deník!$Y63=Statistika!$F$87,IF(AND(Deník!$R63&gt;=0,Deník!$R63&lt;=1),"BE",Deník!$R63),""),"")</f>
        <v/>
      </c>
      <c r="BW63" s="233" t="str">
        <f>IF(Deník!$R63&lt;&gt;"",IF(Deník!$Y63=Statistika!$F$88,IF(AND(Deník!$R63&gt;=0,Deník!$R63&lt;=1),"BE",Deník!$R63),""),"")</f>
        <v/>
      </c>
      <c r="BX63" s="233" t="str">
        <f>IF(Deník!$R63&lt;&gt;"",IF(Deník!$Y63=Statistika!$F$89,IF(AND(Deník!$R63&gt;=0,Deník!$R63&lt;=1),"BE",Deník!$R63),""),"")</f>
        <v/>
      </c>
      <c r="BY63" s="233" t="str">
        <f>IF(Deník!$R63&lt;&gt;"",IF(Deník!$Y63=Statistika!$F$90,IF(AND(Deník!$R63&gt;=0,Deník!$R63&lt;=1),"BE",Deník!$R63),""),"")</f>
        <v/>
      </c>
      <c r="BZ63" s="233" t="str">
        <f>IF(Deník!$R63&lt;&gt;"",IF(Deník!$Y63=Statistika!$F$91,IF(AND(Deník!$R63&gt;=0,Deník!$R63&lt;=1),"BE",Deník!$R63),""),"")</f>
        <v/>
      </c>
      <c r="CA63" s="233"/>
      <c r="CB63" s="233" t="str">
        <f>IF(Deník!$R63&lt;&gt;"",IF(Deník!$AB63="SL",IF(AND(Deník!$R63&gt;=0,Deník!$R63&lt;=1),"BE",Deník!$R63),""),"")</f>
        <v/>
      </c>
      <c r="CC63" s="233" t="str">
        <f>IF(Deník!$R63&lt;&gt;"",IF(Deník!$AB63="BE10",IF(AND(Deník!$R63&gt;=0,Deník!$R63&lt;=1),"BE",Deník!$R63),""),"")</f>
        <v/>
      </c>
      <c r="CD63" s="233" t="str">
        <f>IF(Deník!$R63&lt;&gt;"",IF(Deník!$AB63="BE15",IF(AND(Deník!$R63&gt;=0,Deník!$R63&lt;=1),"BE",Deník!$R63),""),"")</f>
        <v/>
      </c>
      <c r="CE63" s="233" t="str">
        <f>IF(Deník!$R63&lt;&gt;"",IF(Deník!$AB63="BE20",IF(AND(Deník!$R63&gt;=0,Deník!$R63&lt;=1),"BE",Deník!$R63),""),"")</f>
        <v/>
      </c>
      <c r="CF63" s="233" t="str">
        <f>IF(Deník!$R63&lt;&gt;"",IF(Deník!$AB63="TP1",IF(AND(Deník!$R63&gt;=0,Deník!$R63&lt;=1),"BE",Deník!$R63),""),"")</f>
        <v/>
      </c>
      <c r="CG63" s="233" t="str">
        <f>IF(Deník!$R63&lt;&gt;"",IF(Deník!$AB63="TP2",IF(AND(Deník!$R63&gt;=0,Deník!$R63&lt;=1),"BE",Deník!$R63),""),"")</f>
        <v/>
      </c>
      <c r="CH63" s="233" t="str">
        <f>IF(Deník!$R63&lt;&gt;"",IF(Deník!$AB63="TP3",IF(AND(Deník!$R63&gt;=0,Deník!$R63&lt;=1),"BE",Deník!$R63),""),"")</f>
        <v/>
      </c>
      <c r="CI63" s="233" t="str">
        <f>IF(Deník!$R63&lt;&gt;"",IF(Deník!$AB63="Trailing SL",IF(AND(Deník!$R63&gt;=0,Deník!$R63&lt;=1),"BE",Deník!$R63),""),"")</f>
        <v/>
      </c>
      <c r="CJ63" s="233" t="str">
        <f>IF(Deník!$R63&lt;&gt;"",IF(Deník!$AB63="Manual",IF(AND(Deník!$R63&gt;=0,Deník!$R63&lt;=1),"BE",Deník!$R63),""),"")</f>
        <v/>
      </c>
      <c r="CK63" s="233"/>
      <c r="CL63" s="233" t="str">
        <f>IF(Deník!$R63&lt;0,IF(Deník!$AC63=Statistika!$F$117,Deník!$R63,""),"")</f>
        <v/>
      </c>
      <c r="CM63" s="233" t="str">
        <f>IF(Deník!$R63&lt;0,IF(Deník!$AC63=Statistika!$F$118,Deník!$R63,""),"")</f>
        <v/>
      </c>
      <c r="CN63" s="233" t="str">
        <f>IF(Deník!$R63&lt;0,IF(Deník!$AC63=Statistika!$F$119,Deník!$R63,""),"")</f>
        <v/>
      </c>
      <c r="CO63" s="233" t="str">
        <f>IF(Deník!$R63&lt;0,IF(Deník!$AC63=Statistika!$F$120,Deník!$R63,""),"")</f>
        <v/>
      </c>
      <c r="CP63" s="233" t="str">
        <f>IF(Deník!$R63&lt;0,IF(Deník!$AC63=Statistika!$F$121,Deník!$R63,""),"")</f>
        <v/>
      </c>
      <c r="CQ63" s="233" t="str">
        <f>IF(Deník!$R63&lt;0,IF(Deník!$AC63=Statistika!$F$122,Deník!$R63,""),"")</f>
        <v/>
      </c>
      <c r="CR63" s="233" t="str">
        <f>IF(Deník!$R63&lt;0,IF(Deník!$AC63=Statistika!$F$123,Deník!$R63,""),"")</f>
        <v/>
      </c>
      <c r="CS63" s="233" t="str">
        <f>IF(Deník!$R63&lt;0,IF(Deník!$AC63=Statistika!$F$124,Deník!$R63,""),"")</f>
        <v/>
      </c>
      <c r="CT63" s="233" t="str">
        <f>IF(Deník!$R63&lt;0,IF(Deník!$AC63=Statistika!$F$125,Deník!$R63,""),"")</f>
        <v/>
      </c>
      <c r="CU63" s="233"/>
      <c r="CV63" s="233" t="str">
        <f>IF(Deník!$R63&lt;0,IF(Deník!$AD63=$CV$2,Deník!$R63,""),"")</f>
        <v/>
      </c>
      <c r="CW63" s="233" t="str">
        <f>IF(Deník!$R63&lt;0,IF(Deník!$AD63=$CW$2,Deník!$R63,""),"")</f>
        <v/>
      </c>
      <c r="CX63" s="233" t="str">
        <f>IF(Deník!$R63&lt;0,IF(Deník!$AD63=$CX$2,Deník!$R63,""),"")</f>
        <v/>
      </c>
      <c r="CY63" s="233" t="str">
        <f>IF(Deník!$R63&lt;0,IF(Deník!$AD63=$CY$2,Deník!$R63,""),"")</f>
        <v/>
      </c>
      <c r="CZ63" s="233" t="str">
        <f>IF(Deník!$R63&lt;0,IF(Deník!$AD63=$CZ$2,Deník!$R63,""),"")</f>
        <v/>
      </c>
      <c r="DL63" s="221">
        <f t="shared" si="5"/>
        <v>93847.029999999984</v>
      </c>
      <c r="DM63" s="220">
        <f t="shared" si="3"/>
        <v>-6.1529700000000132E-2</v>
      </c>
      <c r="DO63" s="50">
        <f>Deník!W64</f>
        <v>0</v>
      </c>
      <c r="DP63" s="102" t="str">
        <f>IF(AND(Deník!W64&gt;0),1,"")</f>
        <v/>
      </c>
      <c r="DQ63" s="102">
        <f>IF(AND(Deník!W64&lt;=0),1,"")</f>
        <v>1</v>
      </c>
      <c r="DR63" s="227"/>
      <c r="DS63" s="228"/>
      <c r="DT63" s="85"/>
      <c r="DU63" s="54">
        <f>IF(MONTH(Deník!$C63)=DU$2,Deník!$W63,"")</f>
        <v>0</v>
      </c>
      <c r="DV63" s="222" t="str">
        <f>IF(MONTH(Deník!$C63)=DV$2,Deník!$W63,"")</f>
        <v/>
      </c>
      <c r="DW63" s="222" t="str">
        <f>IF(MONTH(Deník!$C63)=DW$2,Deník!$W63,"")</f>
        <v/>
      </c>
      <c r="DX63" s="222" t="str">
        <f>IF(MONTH(Deník!$C63)=DX$2,Deník!$W63,"")</f>
        <v/>
      </c>
      <c r="DY63" s="222" t="str">
        <f>IF(MONTH(Deník!$C63)=DY$2,Deník!$W63,"")</f>
        <v/>
      </c>
      <c r="DZ63" s="222" t="str">
        <f>IF(MONTH(Deník!$C63)=DZ$2,Deník!$W63,"")</f>
        <v/>
      </c>
      <c r="EA63" s="222" t="str">
        <f>IF(MONTH(Deník!$C63)=EA$2,Deník!$W63,"")</f>
        <v/>
      </c>
      <c r="EB63" s="222" t="str">
        <f>IF(MONTH(Deník!$C63)=EB$2,Deník!$W63,"")</f>
        <v/>
      </c>
      <c r="EC63" s="222" t="str">
        <f>IF(MONTH(Deník!$C63)=EC$2,Deník!$W63,"")</f>
        <v/>
      </c>
      <c r="ED63" s="222" t="str">
        <f>IF(MONTH(Deník!$C63)=ED$2,Deník!$W63,"")</f>
        <v/>
      </c>
      <c r="EE63" s="222" t="str">
        <f>IF(MONTH(Deník!$C63)=EE$2,Deník!$W63,"")</f>
        <v/>
      </c>
      <c r="EF63" s="222" t="str">
        <f>IF(MONTH(Deník!$C63)=EF$2,Deník!$W63,"")</f>
        <v/>
      </c>
      <c r="EI63" s="600" t="str">
        <f>IF(Deník!$W63&lt;&gt;"",IF(Deník!$B63=Statistika!$F$63,Deník!$W63,""),"")</f>
        <v/>
      </c>
      <c r="EJ63" s="13" t="str">
        <f>IF(Deník!$W63&lt;&gt;"",IF(Deník!$B63=Statistika!$F$64,Deník!$W63,""),"")</f>
        <v/>
      </c>
      <c r="EK63" s="13" t="str">
        <f>IF(Deník!$W63&lt;&gt;"",IF(Deník!$B63=Statistika!$F$65,Deník!$W63,""),"")</f>
        <v/>
      </c>
      <c r="EL63" s="13" t="str">
        <f>IF(Deník!$W63&lt;&gt;"",IF(Deník!$B63=Statistika!$F$66,Deník!$W63,""),"")</f>
        <v/>
      </c>
      <c r="EM63" s="13" t="str">
        <f>IF(Deník!$W63&lt;&gt;"",IF(Deník!$B63=Statistika!$F$67,Deník!$W63,""),"")</f>
        <v/>
      </c>
      <c r="EN63" s="13" t="str">
        <f>IF(Deník!$W63&lt;&gt;"",IF(Deník!$B63=Statistika!$F$68,Deník!$W63,""),"")</f>
        <v/>
      </c>
      <c r="EO63" s="13" t="str">
        <f>IF(Deník!$W63&lt;&gt;"",IF(Deník!$B63=Statistika!$F$69,Deník!$W63,""),"")</f>
        <v/>
      </c>
      <c r="EP63" s="601" t="str">
        <f>IF(Deník!$W63&lt;&gt;"",IF(Deník!$B63=Statistika!$F$70,Deník!$W63,""),"")</f>
        <v/>
      </c>
      <c r="EQ63" s="90"/>
      <c r="ER63" s="63" t="str">
        <f>IF(Deník!$W63&lt;&gt;"",IF(Deník!$J63="L",Deník!$W63,""),"")</f>
        <v/>
      </c>
      <c r="ES63" s="13" t="str">
        <f>IF(Deník!$W63&lt;&gt;"",IF(Deník!$J63="S",Deník!$W63,""),"")</f>
        <v/>
      </c>
      <c r="ET63" s="95"/>
      <c r="EU63" s="88"/>
      <c r="EV63" s="63" t="str">
        <f>IF(WEEKDAY(Deník!$C63,2)=1,Deník!$W63,"")</f>
        <v/>
      </c>
      <c r="EW63" s="13" t="str">
        <f>IF(WEEKDAY(Deník!$C63,2)=2,Deník!$W63,"")</f>
        <v/>
      </c>
      <c r="EX63" s="13" t="str">
        <f>IF(WEEKDAY(Deník!$C63,2)=3,Deník!$W63,"")</f>
        <v/>
      </c>
      <c r="EY63" s="13" t="str">
        <f>IF(WEEKDAY(Deník!$C63,2)=4,Deník!$W63,"")</f>
        <v/>
      </c>
      <c r="EZ63" s="60" t="str">
        <f>IF(WEEKDAY(Deník!$C63,2)=5,Deník!$W63,"")</f>
        <v/>
      </c>
      <c r="FA63" s="99"/>
      <c r="FB63" s="100">
        <f>Deník!D63</f>
        <v>0</v>
      </c>
      <c r="FC63" s="63">
        <f>IF($FB63&lt;&gt;"",IF(AND($FB63&gt;=FC$2,$FB63&lt;=FC$3),Deník!$W63,""))</f>
        <v>0</v>
      </c>
      <c r="FD63" s="63" t="str">
        <f>IF($FB63&lt;&gt;"",IF(AND($FB63&gt;=FD$2,$FB63&lt;=FD$3),Deník!$W63,""))</f>
        <v/>
      </c>
      <c r="FE63" s="63" t="str">
        <f>IF($FB63&lt;&gt;"",IF(AND($FB63&gt;=FE$2,$FB63&lt;=FE$3),Deník!$W63,""))</f>
        <v/>
      </c>
      <c r="FF63" s="63" t="str">
        <f>IF($FB63&lt;&gt;"",IF(AND($FB63&gt;=FF$2,$FB63&lt;=FF$3),Deník!$W63,""))</f>
        <v/>
      </c>
      <c r="FG63" s="63" t="str">
        <f>IF($FB63&lt;&gt;"",IF(AND($FB63&gt;=FG$2,$FB63&lt;=FG$3),Deník!$W63,""))</f>
        <v/>
      </c>
      <c r="FH63" s="63" t="str">
        <f>IF($FB63&lt;&gt;"",IF(AND($FB63&gt;=FH$2,$FB63&lt;=FH$3),Deník!$W63,""))</f>
        <v/>
      </c>
      <c r="FI63" s="63" t="str">
        <f>IF($FB63&lt;&gt;"",IF(AND($FB63&gt;=FI$2,$FB63&lt;=FI$3),Deník!$W63,""))</f>
        <v/>
      </c>
      <c r="FJ63" s="63" t="str">
        <f>IF($FB63&lt;&gt;"",IF(AND($FB63&gt;=FJ$2,$FB63&lt;=FJ$3),Deník!$W63,""))</f>
        <v/>
      </c>
      <c r="FK63" s="63" t="str">
        <f>IF($FB63&lt;&gt;"",IF(AND($FB63&gt;=FK$2,$FB63&lt;=FK$3),Deník!$W63,""))</f>
        <v/>
      </c>
      <c r="FL63" s="63" t="str">
        <f>IF($FB63&lt;&gt;"",IF(AND($FB63&gt;=FL$2,$FB63&lt;=FL$3),Deník!$W63,""))</f>
        <v/>
      </c>
      <c r="FM63" s="63" t="str">
        <f>IF($FB63&lt;&gt;"",IF(AND($FB63&gt;=FM$2,$FB63&lt;=FM$3),Deník!$W63,""))</f>
        <v/>
      </c>
      <c r="FN63" s="13"/>
      <c r="FO63" s="20" t="str">
        <f>IF(Deník!$W63&gt;1,Deník!$W63,"")</f>
        <v/>
      </c>
      <c r="FP63" s="20" t="str">
        <f>IF(Deník!$W63&lt;0,Deník!$W63,"")</f>
        <v/>
      </c>
      <c r="FQ63" s="17"/>
      <c r="FS63" s="233"/>
      <c r="FT63" s="233" t="str">
        <f>IF(Deník!$W63&lt;&gt;"",IF(Deník!$Y63=Statistika!$F$78,Deník!$W63,""),"")</f>
        <v/>
      </c>
      <c r="FU63" s="233" t="str">
        <f>IF(Deník!$W63&lt;&gt;"",IF(Deník!$Y63=Statistika!$F$79,Deník!$W63,""),"")</f>
        <v/>
      </c>
      <c r="FV63" s="233" t="str">
        <f>IF(Deník!$W63&lt;&gt;"",IF(Deník!$Y63=Statistika!$F$80,Deník!$W63,""),"")</f>
        <v/>
      </c>
      <c r="FW63" s="233" t="str">
        <f>IF(Deník!$W63&lt;&gt;"",IF(Deník!$Y63=Statistika!$F$81,Deník!$W63,""),"")</f>
        <v/>
      </c>
      <c r="FX63" s="233" t="str">
        <f>IF(Deník!$W63&lt;&gt;"",IF(Deník!$Y63=Statistika!$F$82,Deník!$W63,""),"")</f>
        <v/>
      </c>
      <c r="FY63" s="233" t="str">
        <f>IF(Deník!$W63&lt;&gt;"",IF(Deník!$Y63=Statistika!$F$83,Deník!$W63,""),"")</f>
        <v/>
      </c>
      <c r="FZ63" s="233" t="str">
        <f>IF(Deník!$W63&lt;&gt;"",IF(Deník!$Y63=Statistika!$F$84,Deník!$W63,""),"")</f>
        <v/>
      </c>
      <c r="GA63" s="233" t="str">
        <f>IF(Deník!$W63&lt;&gt;"",IF(Deník!$Y63=Statistika!$F$85,Deník!$W63,""),"")</f>
        <v/>
      </c>
      <c r="GB63" s="233" t="str">
        <f>IF(Deník!$W63&lt;&gt;"",IF(Deník!$Y63=Statistika!$F$86,Deník!$W63,""),"")</f>
        <v/>
      </c>
      <c r="GC63" s="233" t="str">
        <f>IF(Deník!$W63&lt;&gt;"",IF(Deník!$Y63=Statistika!$F$87,Deník!$W63,""),"")</f>
        <v/>
      </c>
      <c r="GD63" s="233" t="str">
        <f>IF(Deník!$W63&lt;&gt;"",IF(Deník!$Y63=Statistika!$F$88,Deník!$W63,""),"")</f>
        <v/>
      </c>
      <c r="GE63" s="233" t="str">
        <f>IF(Deník!$W63&lt;&gt;"",IF(Deník!$Y63=Statistika!$F$89,Deník!$W63,""),"")</f>
        <v/>
      </c>
      <c r="GF63" s="233" t="str">
        <f>IF(Deník!$W63&lt;&gt;"",IF(Deník!$Y63=Statistika!$F$90,Deník!$W63,""),"")</f>
        <v/>
      </c>
      <c r="GG63" s="233" t="str">
        <f>IF(Deník!$W63&lt;&gt;"",IF(Deník!$Y63=Statistika!$F$91,Deník!$W63,""),"")</f>
        <v/>
      </c>
      <c r="GH63" s="233"/>
      <c r="GI63" s="233" t="str">
        <f>IF(Deník!$W63&lt;&gt;"",IF(Deník!$AB63=Statistika!$L$100,Deník!$W63,""),"")</f>
        <v/>
      </c>
      <c r="GJ63" s="233" t="str">
        <f>IF(Deník!$W63&lt;&gt;"",IF(Deník!$AB63=Statistika!$L$101,Deník!$W63,""),"")</f>
        <v/>
      </c>
      <c r="GK63" s="233" t="str">
        <f>IF(Deník!$W63&lt;&gt;"",IF(Deník!$AB63=Statistika!$L$102,Deník!$W63,""),"")</f>
        <v/>
      </c>
      <c r="GL63" s="233" t="str">
        <f>IF(Deník!$W63&lt;&gt;"",IF(Deník!$AB63=Statistika!$L$103,Deník!$W63,""),"")</f>
        <v/>
      </c>
      <c r="GM63" s="233" t="str">
        <f>IF(Deník!$W63&lt;&gt;"",IF(Deník!$AB63=Statistika!$L$104,Deník!$W63,""),"")</f>
        <v/>
      </c>
      <c r="GN63" s="233" t="str">
        <f>IF(Deník!$W63&lt;&gt;"",IF(Deník!$AB63=Statistika!$L$105,Deník!$W63,""),"")</f>
        <v/>
      </c>
      <c r="GO63" s="233" t="str">
        <f>IF(Deník!$W63&lt;&gt;"",IF(Deník!$AB63=Statistika!$L$106,Deník!$W63,""),"")</f>
        <v/>
      </c>
      <c r="GP63" s="233" t="str">
        <f>IF(Deník!$W63&lt;&gt;"",IF(Deník!$AB63=Statistika!$L$107,Deník!$W63,""),"")</f>
        <v/>
      </c>
      <c r="GQ63" s="233" t="str">
        <f>IF(Deník!$W63&lt;&gt;"",IF(Deník!$AB63=Statistika!$L$108,Deník!$W63,""),"")</f>
        <v/>
      </c>
      <c r="GS63" s="233" t="str">
        <f>IF(Deník!$W63&lt;0,IF(Deník!$AC63=Statistika!$F$117,Deník!$W63,""),"")</f>
        <v/>
      </c>
      <c r="GT63" s="233" t="str">
        <f>IF(Deník!$W63&lt;0,IF(Deník!$AC63=Statistika!$F$118,Deník!$W63,""),"")</f>
        <v/>
      </c>
      <c r="GU63" s="233" t="str">
        <f>IF(Deník!$W63&lt;0,IF(Deník!$AC63=Statistika!$F$119,Deník!$W63,""),"")</f>
        <v/>
      </c>
      <c r="GV63" s="233" t="str">
        <f>IF(Deník!$W63&lt;0,IF(Deník!$AC63=Statistika!$F$120,Deník!$W63,""),"")</f>
        <v/>
      </c>
      <c r="GW63" s="233" t="str">
        <f>IF(Deník!$W63&lt;0,IF(Deník!$AC63=Statistika!$F$121,Deník!$W63,""),"")</f>
        <v/>
      </c>
      <c r="GX63" s="233" t="str">
        <f>IF(Deník!$W63&lt;0,IF(Deník!$AC63=Statistika!$F$122,Deník!$W63,""),"")</f>
        <v/>
      </c>
      <c r="GY63" s="233" t="str">
        <f>IF(Deník!$W63&lt;0,IF(Deník!$AC63=Statistika!$F$123,Deník!$W63,""),"")</f>
        <v/>
      </c>
      <c r="GZ63" s="233" t="str">
        <f>IF(Deník!$W63&lt;0,IF(Deník!$AC63=Statistika!$F$124,Deník!$W63,""),"")</f>
        <v/>
      </c>
      <c r="HA63" s="233" t="str">
        <f>IF(Deník!$W63&lt;0,IF(Deník!$AC63=Statistika!$F$125,Deník!$W63,""),"")</f>
        <v/>
      </c>
      <c r="HC63" s="233" t="str">
        <f>IF(Deník!$W63&lt;0,IF(Deník!$AD63=Statistika!$F$133,Deník!$W63,""),"")</f>
        <v/>
      </c>
      <c r="HD63" s="233" t="str">
        <f>IF(Deník!$W63&lt;0,IF(Deník!$AD63=Statistika!$F$134,Deník!$W63,""),"")</f>
        <v/>
      </c>
      <c r="HE63" s="233" t="str">
        <f>IF(Deník!$W63&lt;0,IF(Deník!$AD63=Statistika!$F$135,Deník!$W63,""),"")</f>
        <v/>
      </c>
      <c r="HF63" s="233" t="str">
        <f>IF(Deník!$W63&lt;0,IF(Deník!$AD63=Statistika!$F$136,Deník!$W63,""),"")</f>
        <v/>
      </c>
      <c r="HG63" s="233" t="str">
        <f>IF(Deník!$W63&lt;0,IF(Deník!$AD63=Statistika!$F$137,Deník!$W63,""),"")</f>
        <v/>
      </c>
      <c r="ID63" s="8">
        <f>Tabulka4[[#This Row],[Sloupec3]]</f>
        <v>0</v>
      </c>
      <c r="IE63" s="17" t="str">
        <f>IF(AND([1]Deník!$C63&gt;='[1]Měsíční shrnutí'!$D$1,[1]Deník!$C63&lt;='[1]Měsíční shrnutí'!$F$1),[1]Deník!$X63,"")</f>
        <v/>
      </c>
    </row>
    <row r="64" spans="1:239">
      <c r="A64" s="8">
        <f>Deník!C65</f>
        <v>0</v>
      </c>
      <c r="B64" s="50" t="str">
        <f>Deník!R65</f>
        <v/>
      </c>
      <c r="C64" s="102" t="str">
        <f>IF(AND(Deník!R65&gt;1,Deník!R65&lt;&gt;""),1,"")</f>
        <v/>
      </c>
      <c r="D64" s="102" t="str">
        <f>IF(AND(Deník!R65&lt;=0,Deník!R65&lt;&gt;""),1,"")</f>
        <v/>
      </c>
      <c r="E64" s="103" t="str">
        <f>IF(AND(Deník!R65&gt;=0,Deník!R65&lt;=1),1,"")</f>
        <v/>
      </c>
      <c r="F64" s="79" t="str">
        <f>IF(Deník!R65&lt;&gt;"",Deník!R65+F63,"")</f>
        <v/>
      </c>
      <c r="G64" s="85"/>
      <c r="H64" s="54" t="str">
        <f>IF(MONTH(Deník!$C64)=H$2,IF(AND(Deník!$R64&gt;=0,Deník!$R64&lt;=1),"BE",Deník!$R64),"")</f>
        <v/>
      </c>
      <c r="I64" s="11" t="str">
        <f>IF(MONTH(Deník!$C64)=I$2,IF(AND(Deník!$R64&gt;=0,Deník!$R64&lt;=1),"BE",Deník!$R64),"")</f>
        <v/>
      </c>
      <c r="J64" s="11" t="str">
        <f>IF(MONTH(Deník!$C64)=J$2,IF(AND(Deník!$R64&gt;=0,Deník!$R64&lt;=1),"BE",Deník!$R64),"")</f>
        <v/>
      </c>
      <c r="K64" s="11" t="str">
        <f>IF(MONTH(Deník!$C64)=K$2,IF(AND(Deník!$R64&gt;=0,Deník!$R64&lt;=1),"BE",Deník!$R64),"")</f>
        <v/>
      </c>
      <c r="L64" s="11" t="str">
        <f>IF(MONTH(Deník!$C64)=L$2,IF(AND(Deník!$R64&gt;=0,Deník!$R64&lt;=1),"BE",Deník!$R64),"")</f>
        <v/>
      </c>
      <c r="M64" s="11" t="str">
        <f>IF(MONTH(Deník!$C64)=M$2,IF(AND(Deník!$R64&gt;=0,Deník!$R64&lt;=1),"BE",Deník!$R64),"")</f>
        <v/>
      </c>
      <c r="N64" s="11" t="str">
        <f>IF(MONTH(Deník!$C64)=N$2,IF(AND(Deník!$R64&gt;=0,Deník!$R64&lt;=1),"BE",Deník!$R64),"")</f>
        <v/>
      </c>
      <c r="O64" s="11" t="str">
        <f>IF(MONTH(Deník!$C64)=O$2,IF(AND(Deník!$R64&gt;=0,Deník!$R64&lt;=1),"BE",Deník!$R64),"")</f>
        <v/>
      </c>
      <c r="P64" s="11" t="str">
        <f>IF(MONTH(Deník!$C64)=P$2,IF(AND(Deník!$R64&gt;=0,Deník!$R64&lt;=1),"BE",Deník!$R64),"")</f>
        <v/>
      </c>
      <c r="Q64" s="11" t="str">
        <f>IF(MONTH(Deník!$C64)=Q$2,IF(AND(Deník!$R64&gt;=0,Deník!$R64&lt;=1),"BE",Deník!$R64),"")</f>
        <v/>
      </c>
      <c r="R64" s="11" t="str">
        <f>IF(MONTH(Deník!$C64)=R$2,IF(AND(Deník!$R64&gt;=0,Deník!$R64&lt;=1),"BE",Deník!$R64),"")</f>
        <v/>
      </c>
      <c r="S64" s="57" t="str">
        <f>IF(MONTH(Deník!$C64)=S$2,IF(AND(Deník!$R64&gt;=0,Deník!$R64&lt;=1),"BE",Deník!$R64),"")</f>
        <v/>
      </c>
      <c r="U64" s="12"/>
      <c r="V64" s="12"/>
      <c r="X64" s="600" t="str">
        <f>IF(Deník!$R64&lt;&gt;"",IF(Deník!$B64=Statistika!$F$63,IF(AND(Deník!$R64&gt;=0,Deník!$R64&lt;=1),"BE",Deník!$R64),""),"")</f>
        <v/>
      </c>
      <c r="Y64" s="13" t="str">
        <f>IF(Deník!$R64&lt;&gt;"",IF(Deník!$B64=Statistika!$F$64,IF(AND(Deník!$R64&gt;=0,Deník!$R64&lt;=1),"BE",Deník!$R64),""),"")</f>
        <v/>
      </c>
      <c r="Z64" s="13" t="str">
        <f>IF(Deník!$R64&lt;&gt;"",IF(Deník!$B64=Statistika!$F$65,IF(AND(Deník!$R64&gt;=0,Deník!$R64&lt;=1),"BE",Deník!$R64),""),"")</f>
        <v/>
      </c>
      <c r="AA64" s="13" t="str">
        <f>IF(Deník!$R64&lt;&gt;"",IF(Deník!$B64=Statistika!$F$66,IF(AND(Deník!$R64&gt;=0,Deník!$R64&lt;=1),"BE",Deník!$R64),""),"")</f>
        <v/>
      </c>
      <c r="AB64" s="13" t="str">
        <f>IF(Deník!$R64&lt;&gt;"",IF(Deník!$B64=Statistika!$F$67,IF(AND(Deník!$R64&gt;=0,Deník!$R64&lt;=1),"BE",Deník!$R64),""),"")</f>
        <v/>
      </c>
      <c r="AC64" s="13" t="str">
        <f>IF(Deník!$R64&lt;&gt;"",IF(Deník!$B64=Statistika!$F$68,IF(AND(Deník!$R64&gt;=0,Deník!$R64&lt;=1),"BE",Deník!$R64),""),"")</f>
        <v/>
      </c>
      <c r="AD64" s="13" t="str">
        <f>IF(Deník!$R64&lt;&gt;"",IF(Deník!$B64=Statistika!$F$69,IF(AND(Deník!$R64&gt;=0,Deník!$R64&lt;=1),"BE",Deník!$R64),""),"")</f>
        <v/>
      </c>
      <c r="AE64" s="601" t="str">
        <f>IF(Deník!$R64&lt;&gt;"",IF(Deník!$B64=Statistika!$F$70,IF(AND(Deník!$R64&gt;=0,Deník!$R64&lt;=1),"BE",Deník!$R64),""),"")</f>
        <v/>
      </c>
      <c r="AF64" s="90"/>
      <c r="AG64" s="63" t="str">
        <f>IF(Deník!$R64&lt;&gt;"",IF(Deník!$J64="L",IF(AND(Deník!$R64&gt;=0,Deník!$R64&lt;=1),"BE",Deník!$R64),""),"")</f>
        <v/>
      </c>
      <c r="AH64" s="13" t="str">
        <f>IF(Deník!$R64&lt;&gt;"",IF(Deník!$J64="S",IF(AND(Deník!$R64&gt;=0,Deník!$R64&lt;=1),"BE",Deník!$R64),""),"")</f>
        <v/>
      </c>
      <c r="AI64" s="95"/>
      <c r="AJ64" s="71" t="str">
        <f>IF(Deník!N65&lt;&gt;"",Deník!N65*-1,"")</f>
        <v/>
      </c>
      <c r="AK64" s="88"/>
      <c r="AL64" s="63" t="str">
        <f>IF(WEEKDAY(Deník!$C64,2)=1,IF(AND(Deník!$R64&gt;=0,Deník!$R64&lt;=1),"BE",Deník!$R64),"")</f>
        <v/>
      </c>
      <c r="AM64" s="13" t="str">
        <f>IF(WEEKDAY(Deník!$C64,2)=2,IF(AND(Deník!$R64&gt;=0,Deník!$R64&lt;=1),"BE",Deník!$R64),"")</f>
        <v/>
      </c>
      <c r="AN64" s="13" t="str">
        <f>IF(WEEKDAY(Deník!$C64,2)=3,IF(AND(Deník!$R64&gt;=0,Deník!$R64&lt;=1),"BE",Deník!$R64),"")</f>
        <v/>
      </c>
      <c r="AO64" s="13" t="str">
        <f>IF(WEEKDAY(Deník!$C64,2)=4,IF(AND(Deník!$R64&gt;=0,Deník!$R64&lt;=1),"BE",Deník!$R64),"")</f>
        <v/>
      </c>
      <c r="AP64" s="60" t="str">
        <f>IF(WEEKDAY(Deník!$C64,2)=5,IF(AND(Deník!$R64&gt;=0,Deník!$R64&lt;=1),"BE",Deník!$R64),"")</f>
        <v/>
      </c>
      <c r="AQ64" s="99"/>
      <c r="AR64" s="100">
        <f>Deník!D64</f>
        <v>0</v>
      </c>
      <c r="AS64" s="63" t="str">
        <f>IF(Deník!$D64&lt;&gt;"",IF(AND(Deník!$D64&gt;=AS$2,Deník!$D64&lt;=AS$3),IF(AND(Deník!$R64&gt;=0,Deník!$R64&lt;=1),"BE",Deník!$R64),""),"")</f>
        <v/>
      </c>
      <c r="AT64" s="63" t="str">
        <f>IF(Deník!$D64&lt;&gt;"",IF(AND(Deník!$D64&gt;=AT$2,Deník!$D64&lt;=AT$3),IF(AND(Deník!$R64&gt;=0,Deník!$R64&lt;=1),"BE",Deník!$R64),""),"")</f>
        <v/>
      </c>
      <c r="AU64" s="63" t="str">
        <f>IF(Deník!$D64&lt;&gt;"",IF(AND(Deník!$D64&gt;=AU$2,Deník!$D64&lt;=AU$3),IF(AND(Deník!$R64&gt;=0,Deník!$R64&lt;=1),"BE",Deník!$R64),""),"")</f>
        <v/>
      </c>
      <c r="AV64" s="63" t="str">
        <f>IF(Deník!$D64&lt;&gt;"",IF(AND(Deník!$D64&gt;=AV$2,Deník!$D64&lt;=AV$3),IF(AND(Deník!$R64&gt;=0,Deník!$R64&lt;=1),"BE",Deník!$R64),""),"")</f>
        <v/>
      </c>
      <c r="AW64" s="63" t="str">
        <f>IF(Deník!$D64&lt;&gt;"",IF(AND(Deník!$D64&gt;=AW$2,Deník!$D64&lt;=AW$3),IF(AND(Deník!$R64&gt;=0,Deník!$R64&lt;=1),"BE",Deník!$R64),""),"")</f>
        <v/>
      </c>
      <c r="AX64" s="63" t="str">
        <f>IF(Deník!$D64&lt;&gt;"",IF(AND(Deník!$D64&gt;=AX$2,Deník!$D64&lt;=AX$3),IF(AND(Deník!$R64&gt;=0,Deník!$R64&lt;=1),"BE",Deník!$R64),""),"")</f>
        <v/>
      </c>
      <c r="AY64" s="63" t="str">
        <f>IF(Deník!$D64&lt;&gt;"",IF(AND(Deník!$D64&gt;=AY$2,Deník!$D64&lt;=AY$3),IF(AND(Deník!$R64&gt;=0,Deník!$R64&lt;=1),"BE",Deník!$R64),""),"")</f>
        <v/>
      </c>
      <c r="AZ64" s="63" t="str">
        <f>IF(Deník!$D64&lt;&gt;"",IF(AND(Deník!$D64&gt;=AZ$2,Deník!$D64&lt;=AZ$3),IF(AND(Deník!$R64&gt;=0,Deník!$R64&lt;=1),"BE",Deník!$R64),""),"")</f>
        <v/>
      </c>
      <c r="BA64" s="63" t="str">
        <f>IF(Deník!$D64&lt;&gt;"",IF(AND(Deník!$D64&gt;=BA$2,Deník!$D64&lt;=BA$3),IF(AND(Deník!$R64&gt;=0,Deník!$R64&lt;=1),"BE",Deník!$R64),""),"")</f>
        <v/>
      </c>
      <c r="BB64" s="63" t="str">
        <f>IF(Deník!$D64&lt;&gt;"",IF(AND(Deník!$D64&gt;=BB$2,Deník!$D64&lt;=BB$3),IF(AND(Deník!$R64&gt;=0,Deník!$R64&lt;=1),"BE",Deník!$R64),""),"")</f>
        <v/>
      </c>
      <c r="BC64" s="71" t="str">
        <f>IF(Deník!$D64&lt;&gt;"",IF(AND(Deník!$D64&gt;=BC$2,Deník!$D64&lt;=BC$3),IF(AND(Deník!$R64&gt;=0,Deník!$R64&lt;=1),"BE",Deník!$R64),""),"")</f>
        <v/>
      </c>
      <c r="BD64" s="20" t="str">
        <f>IF(Deník!$J65="S",(Deník!$M65-Deník!$K65),IF(Deník!$J65="L",(Deník!$K65-Deník!$M65),""))</f>
        <v/>
      </c>
      <c r="BE64" s="20" t="str">
        <f>IF(Deník!$J65="S",(Deník!$K65-Deník!$O65),IF(Deník!$J65="L",(Deník!$O65-Deník!$K65),""))</f>
        <v/>
      </c>
      <c r="BF64" s="20" t="str">
        <f>IF(Deník!$J65="S",(Deník!$K65-Deník!$L65),IF(Deník!$J65="L",(Deník!$L65-Deník!$K65),""))</f>
        <v/>
      </c>
      <c r="BG64" s="20" t="str">
        <f>IF(Deník!$J65="S",(Deník!$K65-Deník!$S65),IF(Deník!$J65="L",(Deník!$S65-Deník!$K65),""))</f>
        <v/>
      </c>
      <c r="BH64" s="20" t="str">
        <f>IF(Deník!$J65="S",(Deník!$K65-Deník!$U65),IF(Deník!$J65="L",(Deník!$U65-Deník!$K65),""))</f>
        <v/>
      </c>
      <c r="BI64" s="20" t="str">
        <f>IF(Deník!$R64&gt;1,Deník!$R64,"")</f>
        <v/>
      </c>
      <c r="BJ64" s="20" t="str">
        <f>IF(Deník!$R64&lt;0,Deník!$R64,"")</f>
        <v/>
      </c>
      <c r="BK64" s="17"/>
      <c r="BM64" s="233" t="str">
        <f>IF(Deník!$R64&lt;&gt;"",IF(Deník!$Y64=Statistika!$F$78,IF(AND(Deník!$R64&gt;=0,Deník!$R64&lt;=1),"BE",Deník!$R64),""),"")</f>
        <v/>
      </c>
      <c r="BN64" s="233" t="str">
        <f>IF(Deník!$R64&lt;&gt;"",IF(Deník!$Y64=Statistika!$F$79,IF(AND(Deník!$R64&gt;=0,Deník!$R64&lt;=1),"BE",Deník!$R64),""),"")</f>
        <v/>
      </c>
      <c r="BO64" s="233" t="str">
        <f>IF(Deník!$R64&lt;&gt;"",IF(Deník!$Y64=Statistika!$F$80,IF(AND(Deník!$R64&gt;=0,Deník!$R64&lt;=1),"BE",Deník!$R64),""),"")</f>
        <v/>
      </c>
      <c r="BP64" s="233" t="str">
        <f>IF(Deník!$R64&lt;&gt;"",IF(Deník!$Y64=Statistika!$F$81,IF(AND(Deník!$R64&gt;=0,Deník!$R64&lt;=1),"BE",Deník!$R64),""),"")</f>
        <v/>
      </c>
      <c r="BQ64" s="233" t="str">
        <f>IF(Deník!$R64&lt;&gt;"",IF(Deník!$Y64=Statistika!$F$82,IF(AND(Deník!$R64&gt;=0,Deník!$R64&lt;=1),"BE",Deník!$R64),""),"")</f>
        <v/>
      </c>
      <c r="BR64" s="233" t="str">
        <f>IF(Deník!$R64&lt;&gt;"",IF(Deník!$Y64=Statistika!$F$83,IF(AND(Deník!$R64&gt;=0,Deník!$R64&lt;=1),"BE",Deník!$R64),""),"")</f>
        <v/>
      </c>
      <c r="BS64" s="233" t="str">
        <f>IF(Deník!$R64&lt;&gt;"",IF(Deník!$Y64=Statistika!$F$84,IF(AND(Deník!$R64&gt;=0,Deník!$R64&lt;=1),"BE",Deník!$R64),""),"")</f>
        <v/>
      </c>
      <c r="BT64" s="233" t="str">
        <f>IF(Deník!$R64&lt;&gt;"",IF(Deník!$Y64=Statistika!$F$85,IF(AND(Deník!$R64&gt;=0,Deník!$R64&lt;=1),"BE",Deník!$R64),""),"")</f>
        <v/>
      </c>
      <c r="BU64" s="233" t="str">
        <f>IF(Deník!$R64&lt;&gt;"",IF(Deník!$Y64=Statistika!$F$86,IF(AND(Deník!$R64&gt;=0,Deník!$R64&lt;=1),"BE",Deník!$R64),""),"")</f>
        <v/>
      </c>
      <c r="BV64" s="233" t="str">
        <f>IF(Deník!$R64&lt;&gt;"",IF(Deník!$Y64=Statistika!$F$87,IF(AND(Deník!$R64&gt;=0,Deník!$R64&lt;=1),"BE",Deník!$R64),""),"")</f>
        <v/>
      </c>
      <c r="BW64" s="233" t="str">
        <f>IF(Deník!$R64&lt;&gt;"",IF(Deník!$Y64=Statistika!$F$88,IF(AND(Deník!$R64&gt;=0,Deník!$R64&lt;=1),"BE",Deník!$R64),""),"")</f>
        <v/>
      </c>
      <c r="BX64" s="233" t="str">
        <f>IF(Deník!$R64&lt;&gt;"",IF(Deník!$Y64=Statistika!$F$89,IF(AND(Deník!$R64&gt;=0,Deník!$R64&lt;=1),"BE",Deník!$R64),""),"")</f>
        <v/>
      </c>
      <c r="BY64" s="233" t="str">
        <f>IF(Deník!$R64&lt;&gt;"",IF(Deník!$Y64=Statistika!$F$90,IF(AND(Deník!$R64&gt;=0,Deník!$R64&lt;=1),"BE",Deník!$R64),""),"")</f>
        <v/>
      </c>
      <c r="BZ64" s="233" t="str">
        <f>IF(Deník!$R64&lt;&gt;"",IF(Deník!$Y64=Statistika!$F$91,IF(AND(Deník!$R64&gt;=0,Deník!$R64&lt;=1),"BE",Deník!$R64),""),"")</f>
        <v/>
      </c>
      <c r="CA64" s="233"/>
      <c r="CB64" s="233" t="str">
        <f>IF(Deník!$R64&lt;&gt;"",IF(Deník!$AB64="SL",IF(AND(Deník!$R64&gt;=0,Deník!$R64&lt;=1),"BE",Deník!$R64),""),"")</f>
        <v/>
      </c>
      <c r="CC64" s="233" t="str">
        <f>IF(Deník!$R64&lt;&gt;"",IF(Deník!$AB64="BE10",IF(AND(Deník!$R64&gt;=0,Deník!$R64&lt;=1),"BE",Deník!$R64),""),"")</f>
        <v/>
      </c>
      <c r="CD64" s="233" t="str">
        <f>IF(Deník!$R64&lt;&gt;"",IF(Deník!$AB64="BE15",IF(AND(Deník!$R64&gt;=0,Deník!$R64&lt;=1),"BE",Deník!$R64),""),"")</f>
        <v/>
      </c>
      <c r="CE64" s="233" t="str">
        <f>IF(Deník!$R64&lt;&gt;"",IF(Deník!$AB64="BE20",IF(AND(Deník!$R64&gt;=0,Deník!$R64&lt;=1),"BE",Deník!$R64),""),"")</f>
        <v/>
      </c>
      <c r="CF64" s="233" t="str">
        <f>IF(Deník!$R64&lt;&gt;"",IF(Deník!$AB64="TP1",IF(AND(Deník!$R64&gt;=0,Deník!$R64&lt;=1),"BE",Deník!$R64),""),"")</f>
        <v/>
      </c>
      <c r="CG64" s="233" t="str">
        <f>IF(Deník!$R64&lt;&gt;"",IF(Deník!$AB64="TP2",IF(AND(Deník!$R64&gt;=0,Deník!$R64&lt;=1),"BE",Deník!$R64),""),"")</f>
        <v/>
      </c>
      <c r="CH64" s="233" t="str">
        <f>IF(Deník!$R64&lt;&gt;"",IF(Deník!$AB64="TP3",IF(AND(Deník!$R64&gt;=0,Deník!$R64&lt;=1),"BE",Deník!$R64),""),"")</f>
        <v/>
      </c>
      <c r="CI64" s="233" t="str">
        <f>IF(Deník!$R64&lt;&gt;"",IF(Deník!$AB64="Trailing SL",IF(AND(Deník!$R64&gt;=0,Deník!$R64&lt;=1),"BE",Deník!$R64),""),"")</f>
        <v/>
      </c>
      <c r="CJ64" s="233" t="str">
        <f>IF(Deník!$R64&lt;&gt;"",IF(Deník!$AB64="Manual",IF(AND(Deník!$R64&gt;=0,Deník!$R64&lt;=1),"BE",Deník!$R64),""),"")</f>
        <v/>
      </c>
      <c r="CK64" s="233"/>
      <c r="CL64" s="233" t="str">
        <f>IF(Deník!$R64&lt;0,IF(Deník!$AC64=Statistika!$F$117,Deník!$R64,""),"")</f>
        <v/>
      </c>
      <c r="CM64" s="233" t="str">
        <f>IF(Deník!$R64&lt;0,IF(Deník!$AC64=Statistika!$F$118,Deník!$R64,""),"")</f>
        <v/>
      </c>
      <c r="CN64" s="233" t="str">
        <f>IF(Deník!$R64&lt;0,IF(Deník!$AC64=Statistika!$F$119,Deník!$R64,""),"")</f>
        <v/>
      </c>
      <c r="CO64" s="233" t="str">
        <f>IF(Deník!$R64&lt;0,IF(Deník!$AC64=Statistika!$F$120,Deník!$R64,""),"")</f>
        <v/>
      </c>
      <c r="CP64" s="233" t="str">
        <f>IF(Deník!$R64&lt;0,IF(Deník!$AC64=Statistika!$F$121,Deník!$R64,""),"")</f>
        <v/>
      </c>
      <c r="CQ64" s="233" t="str">
        <f>IF(Deník!$R64&lt;0,IF(Deník!$AC64=Statistika!$F$122,Deník!$R64,""),"")</f>
        <v/>
      </c>
      <c r="CR64" s="233" t="str">
        <f>IF(Deník!$R64&lt;0,IF(Deník!$AC64=Statistika!$F$123,Deník!$R64,""),"")</f>
        <v/>
      </c>
      <c r="CS64" s="233" t="str">
        <f>IF(Deník!$R64&lt;0,IF(Deník!$AC64=Statistika!$F$124,Deník!$R64,""),"")</f>
        <v/>
      </c>
      <c r="CT64" s="233" t="str">
        <f>IF(Deník!$R64&lt;0,IF(Deník!$AC64=Statistika!$F$125,Deník!$R64,""),"")</f>
        <v/>
      </c>
      <c r="CU64" s="233"/>
      <c r="CV64" s="233" t="str">
        <f>IF(Deník!$R64&lt;0,IF(Deník!$AD64=$CV$2,Deník!$R64,""),"")</f>
        <v/>
      </c>
      <c r="CW64" s="233" t="str">
        <f>IF(Deník!$R64&lt;0,IF(Deník!$AD64=$CW$2,Deník!$R64,""),"")</f>
        <v/>
      </c>
      <c r="CX64" s="233" t="str">
        <f>IF(Deník!$R64&lt;0,IF(Deník!$AD64=$CX$2,Deník!$R64,""),"")</f>
        <v/>
      </c>
      <c r="CY64" s="233" t="str">
        <f>IF(Deník!$R64&lt;0,IF(Deník!$AD64=$CY$2,Deník!$R64,""),"")</f>
        <v/>
      </c>
      <c r="CZ64" s="233" t="str">
        <f>IF(Deník!$R64&lt;0,IF(Deník!$AD64=$CZ$2,Deník!$R64,""),"")</f>
        <v/>
      </c>
      <c r="DL64" s="221">
        <f t="shared" si="5"/>
        <v>93847.029999999984</v>
      </c>
      <c r="DM64" s="220">
        <f t="shared" si="3"/>
        <v>-6.1529700000000132E-2</v>
      </c>
      <c r="DO64" s="50">
        <f>Deník!W65</f>
        <v>0</v>
      </c>
      <c r="DP64" s="102" t="str">
        <f>IF(AND(Deník!W65&gt;0),1,"")</f>
        <v/>
      </c>
      <c r="DQ64" s="102">
        <f>IF(AND(Deník!W65&lt;=0),1,"")</f>
        <v>1</v>
      </c>
      <c r="DR64" s="227"/>
      <c r="DS64" s="228"/>
      <c r="DT64" s="85"/>
      <c r="DU64" s="54">
        <f>IF(MONTH(Deník!$C64)=DU$2,Deník!$W64,"")</f>
        <v>0</v>
      </c>
      <c r="DV64" s="222" t="str">
        <f>IF(MONTH(Deník!$C64)=DV$2,Deník!$W64,"")</f>
        <v/>
      </c>
      <c r="DW64" s="222" t="str">
        <f>IF(MONTH(Deník!$C64)=DW$2,Deník!$W64,"")</f>
        <v/>
      </c>
      <c r="DX64" s="222" t="str">
        <f>IF(MONTH(Deník!$C64)=DX$2,Deník!$W64,"")</f>
        <v/>
      </c>
      <c r="DY64" s="222" t="str">
        <f>IF(MONTH(Deník!$C64)=DY$2,Deník!$W64,"")</f>
        <v/>
      </c>
      <c r="DZ64" s="222" t="str">
        <f>IF(MONTH(Deník!$C64)=DZ$2,Deník!$W64,"")</f>
        <v/>
      </c>
      <c r="EA64" s="222" t="str">
        <f>IF(MONTH(Deník!$C64)=EA$2,Deník!$W64,"")</f>
        <v/>
      </c>
      <c r="EB64" s="222" t="str">
        <f>IF(MONTH(Deník!$C64)=EB$2,Deník!$W64,"")</f>
        <v/>
      </c>
      <c r="EC64" s="222" t="str">
        <f>IF(MONTH(Deník!$C64)=EC$2,Deník!$W64,"")</f>
        <v/>
      </c>
      <c r="ED64" s="222" t="str">
        <f>IF(MONTH(Deník!$C64)=ED$2,Deník!$W64,"")</f>
        <v/>
      </c>
      <c r="EE64" s="222" t="str">
        <f>IF(MONTH(Deník!$C64)=EE$2,Deník!$W64,"")</f>
        <v/>
      </c>
      <c r="EF64" s="222" t="str">
        <f>IF(MONTH(Deník!$C64)=EF$2,Deník!$W64,"")</f>
        <v/>
      </c>
      <c r="EI64" s="600" t="str">
        <f>IF(Deník!$W64&lt;&gt;"",IF(Deník!$B64=Statistika!$F$63,Deník!$W64,""),"")</f>
        <v/>
      </c>
      <c r="EJ64" s="13" t="str">
        <f>IF(Deník!$W64&lt;&gt;"",IF(Deník!$B64=Statistika!$F$64,Deník!$W64,""),"")</f>
        <v/>
      </c>
      <c r="EK64" s="13" t="str">
        <f>IF(Deník!$W64&lt;&gt;"",IF(Deník!$B64=Statistika!$F$65,Deník!$W64,""),"")</f>
        <v/>
      </c>
      <c r="EL64" s="13" t="str">
        <f>IF(Deník!$W64&lt;&gt;"",IF(Deník!$B64=Statistika!$F$66,Deník!$W64,""),"")</f>
        <v/>
      </c>
      <c r="EM64" s="13" t="str">
        <f>IF(Deník!$W64&lt;&gt;"",IF(Deník!$B64=Statistika!$F$67,Deník!$W64,""),"")</f>
        <v/>
      </c>
      <c r="EN64" s="13" t="str">
        <f>IF(Deník!$W64&lt;&gt;"",IF(Deník!$B64=Statistika!$F$68,Deník!$W64,""),"")</f>
        <v/>
      </c>
      <c r="EO64" s="13" t="str">
        <f>IF(Deník!$W64&lt;&gt;"",IF(Deník!$B64=Statistika!$F$69,Deník!$W64,""),"")</f>
        <v/>
      </c>
      <c r="EP64" s="601" t="str">
        <f>IF(Deník!$W64&lt;&gt;"",IF(Deník!$B64=Statistika!$F$70,Deník!$W64,""),"")</f>
        <v/>
      </c>
      <c r="EQ64" s="90"/>
      <c r="ER64" s="63" t="str">
        <f>IF(Deník!$W64&lt;&gt;"",IF(Deník!$J64="L",Deník!$W64,""),"")</f>
        <v/>
      </c>
      <c r="ES64" s="13" t="str">
        <f>IF(Deník!$W64&lt;&gt;"",IF(Deník!$J64="S",Deník!$W64,""),"")</f>
        <v/>
      </c>
      <c r="ET64" s="95"/>
      <c r="EU64" s="88"/>
      <c r="EV64" s="63" t="str">
        <f>IF(WEEKDAY(Deník!$C64,2)=1,Deník!$W64,"")</f>
        <v/>
      </c>
      <c r="EW64" s="13" t="str">
        <f>IF(WEEKDAY(Deník!$C64,2)=2,Deník!$W64,"")</f>
        <v/>
      </c>
      <c r="EX64" s="13" t="str">
        <f>IF(WEEKDAY(Deník!$C64,2)=3,Deník!$W64,"")</f>
        <v/>
      </c>
      <c r="EY64" s="13" t="str">
        <f>IF(WEEKDAY(Deník!$C64,2)=4,Deník!$W64,"")</f>
        <v/>
      </c>
      <c r="EZ64" s="60" t="str">
        <f>IF(WEEKDAY(Deník!$C64,2)=5,Deník!$W64,"")</f>
        <v/>
      </c>
      <c r="FA64" s="99"/>
      <c r="FB64" s="100">
        <f>Deník!D64</f>
        <v>0</v>
      </c>
      <c r="FC64" s="63">
        <f>IF($FB64&lt;&gt;"",IF(AND($FB64&gt;=FC$2,$FB64&lt;=FC$3),Deník!$W64,""))</f>
        <v>0</v>
      </c>
      <c r="FD64" s="63" t="str">
        <f>IF($FB64&lt;&gt;"",IF(AND($FB64&gt;=FD$2,$FB64&lt;=FD$3),Deník!$W64,""))</f>
        <v/>
      </c>
      <c r="FE64" s="63" t="str">
        <f>IF($FB64&lt;&gt;"",IF(AND($FB64&gt;=FE$2,$FB64&lt;=FE$3),Deník!$W64,""))</f>
        <v/>
      </c>
      <c r="FF64" s="63" t="str">
        <f>IF($FB64&lt;&gt;"",IF(AND($FB64&gt;=FF$2,$FB64&lt;=FF$3),Deník!$W64,""))</f>
        <v/>
      </c>
      <c r="FG64" s="63" t="str">
        <f>IF($FB64&lt;&gt;"",IF(AND($FB64&gt;=FG$2,$FB64&lt;=FG$3),Deník!$W64,""))</f>
        <v/>
      </c>
      <c r="FH64" s="63" t="str">
        <f>IF($FB64&lt;&gt;"",IF(AND($FB64&gt;=FH$2,$FB64&lt;=FH$3),Deník!$W64,""))</f>
        <v/>
      </c>
      <c r="FI64" s="63" t="str">
        <f>IF($FB64&lt;&gt;"",IF(AND($FB64&gt;=FI$2,$FB64&lt;=FI$3),Deník!$W64,""))</f>
        <v/>
      </c>
      <c r="FJ64" s="63" t="str">
        <f>IF($FB64&lt;&gt;"",IF(AND($FB64&gt;=FJ$2,$FB64&lt;=FJ$3),Deník!$W64,""))</f>
        <v/>
      </c>
      <c r="FK64" s="63" t="str">
        <f>IF($FB64&lt;&gt;"",IF(AND($FB64&gt;=FK$2,$FB64&lt;=FK$3),Deník!$W64,""))</f>
        <v/>
      </c>
      <c r="FL64" s="63" t="str">
        <f>IF($FB64&lt;&gt;"",IF(AND($FB64&gt;=FL$2,$FB64&lt;=FL$3),Deník!$W64,""))</f>
        <v/>
      </c>
      <c r="FM64" s="63" t="str">
        <f>IF($FB64&lt;&gt;"",IF(AND($FB64&gt;=FM$2,$FB64&lt;=FM$3),Deník!$W64,""))</f>
        <v/>
      </c>
      <c r="FN64" s="13"/>
      <c r="FO64" s="20" t="str">
        <f>IF(Deník!$W64&gt;1,Deník!$W64,"")</f>
        <v/>
      </c>
      <c r="FP64" s="20" t="str">
        <f>IF(Deník!$W64&lt;0,Deník!$W64,"")</f>
        <v/>
      </c>
      <c r="FQ64" s="17"/>
      <c r="FS64" s="233"/>
      <c r="FT64" s="233" t="str">
        <f>IF(Deník!$W64&lt;&gt;"",IF(Deník!$Y64=Statistika!$F$78,Deník!$W64,""),"")</f>
        <v/>
      </c>
      <c r="FU64" s="233" t="str">
        <f>IF(Deník!$W64&lt;&gt;"",IF(Deník!$Y64=Statistika!$F$79,Deník!$W64,""),"")</f>
        <v/>
      </c>
      <c r="FV64" s="233" t="str">
        <f>IF(Deník!$W64&lt;&gt;"",IF(Deník!$Y64=Statistika!$F$80,Deník!$W64,""),"")</f>
        <v/>
      </c>
      <c r="FW64" s="233" t="str">
        <f>IF(Deník!$W64&lt;&gt;"",IF(Deník!$Y64=Statistika!$F$81,Deník!$W64,""),"")</f>
        <v/>
      </c>
      <c r="FX64" s="233" t="str">
        <f>IF(Deník!$W64&lt;&gt;"",IF(Deník!$Y64=Statistika!$F$82,Deník!$W64,""),"")</f>
        <v/>
      </c>
      <c r="FY64" s="233" t="str">
        <f>IF(Deník!$W64&lt;&gt;"",IF(Deník!$Y64=Statistika!$F$83,Deník!$W64,""),"")</f>
        <v/>
      </c>
      <c r="FZ64" s="233" t="str">
        <f>IF(Deník!$W64&lt;&gt;"",IF(Deník!$Y64=Statistika!$F$84,Deník!$W64,""),"")</f>
        <v/>
      </c>
      <c r="GA64" s="233" t="str">
        <f>IF(Deník!$W64&lt;&gt;"",IF(Deník!$Y64=Statistika!$F$85,Deník!$W64,""),"")</f>
        <v/>
      </c>
      <c r="GB64" s="233" t="str">
        <f>IF(Deník!$W64&lt;&gt;"",IF(Deník!$Y64=Statistika!$F$86,Deník!$W64,""),"")</f>
        <v/>
      </c>
      <c r="GC64" s="233" t="str">
        <f>IF(Deník!$W64&lt;&gt;"",IF(Deník!$Y64=Statistika!$F$87,Deník!$W64,""),"")</f>
        <v/>
      </c>
      <c r="GD64" s="233" t="str">
        <f>IF(Deník!$W64&lt;&gt;"",IF(Deník!$Y64=Statistika!$F$88,Deník!$W64,""),"")</f>
        <v/>
      </c>
      <c r="GE64" s="233" t="str">
        <f>IF(Deník!$W64&lt;&gt;"",IF(Deník!$Y64=Statistika!$F$89,Deník!$W64,""),"")</f>
        <v/>
      </c>
      <c r="GF64" s="233" t="str">
        <f>IF(Deník!$W64&lt;&gt;"",IF(Deník!$Y64=Statistika!$F$90,Deník!$W64,""),"")</f>
        <v/>
      </c>
      <c r="GG64" s="233" t="str">
        <f>IF(Deník!$W64&lt;&gt;"",IF(Deník!$Y64=Statistika!$F$91,Deník!$W64,""),"")</f>
        <v/>
      </c>
      <c r="GH64" s="233"/>
      <c r="GI64" s="233" t="str">
        <f>IF(Deník!$W64&lt;&gt;"",IF(Deník!$AB64=Statistika!$L$100,Deník!$W64,""),"")</f>
        <v/>
      </c>
      <c r="GJ64" s="233" t="str">
        <f>IF(Deník!$W64&lt;&gt;"",IF(Deník!$AB64=Statistika!$L$101,Deník!$W64,""),"")</f>
        <v/>
      </c>
      <c r="GK64" s="233" t="str">
        <f>IF(Deník!$W64&lt;&gt;"",IF(Deník!$AB64=Statistika!$L$102,Deník!$W64,""),"")</f>
        <v/>
      </c>
      <c r="GL64" s="233" t="str">
        <f>IF(Deník!$W64&lt;&gt;"",IF(Deník!$AB64=Statistika!$L$103,Deník!$W64,""),"")</f>
        <v/>
      </c>
      <c r="GM64" s="233" t="str">
        <f>IF(Deník!$W64&lt;&gt;"",IF(Deník!$AB64=Statistika!$L$104,Deník!$W64,""),"")</f>
        <v/>
      </c>
      <c r="GN64" s="233" t="str">
        <f>IF(Deník!$W64&lt;&gt;"",IF(Deník!$AB64=Statistika!$L$105,Deník!$W64,""),"")</f>
        <v/>
      </c>
      <c r="GO64" s="233" t="str">
        <f>IF(Deník!$W64&lt;&gt;"",IF(Deník!$AB64=Statistika!$L$106,Deník!$W64,""),"")</f>
        <v/>
      </c>
      <c r="GP64" s="233" t="str">
        <f>IF(Deník!$W64&lt;&gt;"",IF(Deník!$AB64=Statistika!$L$107,Deník!$W64,""),"")</f>
        <v/>
      </c>
      <c r="GQ64" s="233" t="str">
        <f>IF(Deník!$W64&lt;&gt;"",IF(Deník!$AB64=Statistika!$L$108,Deník!$W64,""),"")</f>
        <v/>
      </c>
      <c r="GS64" s="233" t="str">
        <f>IF(Deník!$W64&lt;0,IF(Deník!$AC64=Statistika!$F$117,Deník!$W64,""),"")</f>
        <v/>
      </c>
      <c r="GT64" s="233" t="str">
        <f>IF(Deník!$W64&lt;0,IF(Deník!$AC64=Statistika!$F$118,Deník!$W64,""),"")</f>
        <v/>
      </c>
      <c r="GU64" s="233" t="str">
        <f>IF(Deník!$W64&lt;0,IF(Deník!$AC64=Statistika!$F$119,Deník!$W64,""),"")</f>
        <v/>
      </c>
      <c r="GV64" s="233" t="str">
        <f>IF(Deník!$W64&lt;0,IF(Deník!$AC64=Statistika!$F$120,Deník!$W64,""),"")</f>
        <v/>
      </c>
      <c r="GW64" s="233" t="str">
        <f>IF(Deník!$W64&lt;0,IF(Deník!$AC64=Statistika!$F$121,Deník!$W64,""),"")</f>
        <v/>
      </c>
      <c r="GX64" s="233" t="str">
        <f>IF(Deník!$W64&lt;0,IF(Deník!$AC64=Statistika!$F$122,Deník!$W64,""),"")</f>
        <v/>
      </c>
      <c r="GY64" s="233" t="str">
        <f>IF(Deník!$W64&lt;0,IF(Deník!$AC64=Statistika!$F$123,Deník!$W64,""),"")</f>
        <v/>
      </c>
      <c r="GZ64" s="233" t="str">
        <f>IF(Deník!$W64&lt;0,IF(Deník!$AC64=Statistika!$F$124,Deník!$W64,""),"")</f>
        <v/>
      </c>
      <c r="HA64" s="233" t="str">
        <f>IF(Deník!$W64&lt;0,IF(Deník!$AC64=Statistika!$F$125,Deník!$W64,""),"")</f>
        <v/>
      </c>
      <c r="HC64" s="233" t="str">
        <f>IF(Deník!$W64&lt;0,IF(Deník!$AD64=Statistika!$F$133,Deník!$W64,""),"")</f>
        <v/>
      </c>
      <c r="HD64" s="233" t="str">
        <f>IF(Deník!$W64&lt;0,IF(Deník!$AD64=Statistika!$F$134,Deník!$W64,""),"")</f>
        <v/>
      </c>
      <c r="HE64" s="233" t="str">
        <f>IF(Deník!$W64&lt;0,IF(Deník!$AD64=Statistika!$F$135,Deník!$W64,""),"")</f>
        <v/>
      </c>
      <c r="HF64" s="233" t="str">
        <f>IF(Deník!$W64&lt;0,IF(Deník!$AD64=Statistika!$F$136,Deník!$W64,""),"")</f>
        <v/>
      </c>
      <c r="HG64" s="233" t="str">
        <f>IF(Deník!$W64&lt;0,IF(Deník!$AD64=Statistika!$F$137,Deník!$W64,""),"")</f>
        <v/>
      </c>
      <c r="ID64" s="8">
        <f>Tabulka4[[#This Row],[Sloupec3]]</f>
        <v>0</v>
      </c>
      <c r="IE64" s="17" t="str">
        <f>IF(AND([1]Deník!$C64&gt;='[1]Měsíční shrnutí'!$D$1,[1]Deník!$C64&lt;='[1]Měsíční shrnutí'!$F$1),[1]Deník!$X64,"")</f>
        <v/>
      </c>
    </row>
    <row r="65" spans="1:239">
      <c r="A65" s="8">
        <f>Deník!C66</f>
        <v>0</v>
      </c>
      <c r="B65" s="50" t="str">
        <f>Deník!R66</f>
        <v/>
      </c>
      <c r="C65" s="102" t="str">
        <f>IF(AND(Deník!R66&gt;1,Deník!R66&lt;&gt;""),1,"")</f>
        <v/>
      </c>
      <c r="D65" s="102" t="str">
        <f>IF(AND(Deník!R66&lt;=0,Deník!R66&lt;&gt;""),1,"")</f>
        <v/>
      </c>
      <c r="E65" s="103" t="str">
        <f>IF(AND(Deník!R66&gt;=0,Deník!R66&lt;=1),1,"")</f>
        <v/>
      </c>
      <c r="F65" s="79" t="str">
        <f>IF(Deník!R66&lt;&gt;"",Deník!R66+F64,"")</f>
        <v/>
      </c>
      <c r="G65" s="85"/>
      <c r="H65" s="54" t="str">
        <f>IF(MONTH(Deník!$C65)=H$2,IF(AND(Deník!$R65&gt;=0,Deník!$R65&lt;=1),"BE",Deník!$R65),"")</f>
        <v/>
      </c>
      <c r="I65" s="11" t="str">
        <f>IF(MONTH(Deník!$C65)=I$2,IF(AND(Deník!$R65&gt;=0,Deník!$R65&lt;=1),"BE",Deník!$R65),"")</f>
        <v/>
      </c>
      <c r="J65" s="11" t="str">
        <f>IF(MONTH(Deník!$C65)=J$2,IF(AND(Deník!$R65&gt;=0,Deník!$R65&lt;=1),"BE",Deník!$R65),"")</f>
        <v/>
      </c>
      <c r="K65" s="11" t="str">
        <f>IF(MONTH(Deník!$C65)=K$2,IF(AND(Deník!$R65&gt;=0,Deník!$R65&lt;=1),"BE",Deník!$R65),"")</f>
        <v/>
      </c>
      <c r="L65" s="11" t="str">
        <f>IF(MONTH(Deník!$C65)=L$2,IF(AND(Deník!$R65&gt;=0,Deník!$R65&lt;=1),"BE",Deník!$R65),"")</f>
        <v/>
      </c>
      <c r="M65" s="11" t="str">
        <f>IF(MONTH(Deník!$C65)=M$2,IF(AND(Deník!$R65&gt;=0,Deník!$R65&lt;=1),"BE",Deník!$R65),"")</f>
        <v/>
      </c>
      <c r="N65" s="11" t="str">
        <f>IF(MONTH(Deník!$C65)=N$2,IF(AND(Deník!$R65&gt;=0,Deník!$R65&lt;=1),"BE",Deník!$R65),"")</f>
        <v/>
      </c>
      <c r="O65" s="11" t="str">
        <f>IF(MONTH(Deník!$C65)=O$2,IF(AND(Deník!$R65&gt;=0,Deník!$R65&lt;=1),"BE",Deník!$R65),"")</f>
        <v/>
      </c>
      <c r="P65" s="11" t="str">
        <f>IF(MONTH(Deník!$C65)=P$2,IF(AND(Deník!$R65&gt;=0,Deník!$R65&lt;=1),"BE",Deník!$R65),"")</f>
        <v/>
      </c>
      <c r="Q65" s="11" t="str">
        <f>IF(MONTH(Deník!$C65)=Q$2,IF(AND(Deník!$R65&gt;=0,Deník!$R65&lt;=1),"BE",Deník!$R65),"")</f>
        <v/>
      </c>
      <c r="R65" s="11" t="str">
        <f>IF(MONTH(Deník!$C65)=R$2,IF(AND(Deník!$R65&gt;=0,Deník!$R65&lt;=1),"BE",Deník!$R65),"")</f>
        <v/>
      </c>
      <c r="S65" s="57" t="str">
        <f>IF(MONTH(Deník!$C65)=S$2,IF(AND(Deník!$R65&gt;=0,Deník!$R65&lt;=1),"BE",Deník!$R65),"")</f>
        <v/>
      </c>
      <c r="U65" s="12"/>
      <c r="V65" s="12"/>
      <c r="X65" s="600" t="str">
        <f>IF(Deník!$R65&lt;&gt;"",IF(Deník!$B65=Statistika!$F$63,IF(AND(Deník!$R65&gt;=0,Deník!$R65&lt;=1),"BE",Deník!$R65),""),"")</f>
        <v/>
      </c>
      <c r="Y65" s="13" t="str">
        <f>IF(Deník!$R65&lt;&gt;"",IF(Deník!$B65=Statistika!$F$64,IF(AND(Deník!$R65&gt;=0,Deník!$R65&lt;=1),"BE",Deník!$R65),""),"")</f>
        <v/>
      </c>
      <c r="Z65" s="13" t="str">
        <f>IF(Deník!$R65&lt;&gt;"",IF(Deník!$B65=Statistika!$F$65,IF(AND(Deník!$R65&gt;=0,Deník!$R65&lt;=1),"BE",Deník!$R65),""),"")</f>
        <v/>
      </c>
      <c r="AA65" s="13" t="str">
        <f>IF(Deník!$R65&lt;&gt;"",IF(Deník!$B65=Statistika!$F$66,IF(AND(Deník!$R65&gt;=0,Deník!$R65&lt;=1),"BE",Deník!$R65),""),"")</f>
        <v/>
      </c>
      <c r="AB65" s="13" t="str">
        <f>IF(Deník!$R65&lt;&gt;"",IF(Deník!$B65=Statistika!$F$67,IF(AND(Deník!$R65&gt;=0,Deník!$R65&lt;=1),"BE",Deník!$R65),""),"")</f>
        <v/>
      </c>
      <c r="AC65" s="13" t="str">
        <f>IF(Deník!$R65&lt;&gt;"",IF(Deník!$B65=Statistika!$F$68,IF(AND(Deník!$R65&gt;=0,Deník!$R65&lt;=1),"BE",Deník!$R65),""),"")</f>
        <v/>
      </c>
      <c r="AD65" s="13" t="str">
        <f>IF(Deník!$R65&lt;&gt;"",IF(Deník!$B65=Statistika!$F$69,IF(AND(Deník!$R65&gt;=0,Deník!$R65&lt;=1),"BE",Deník!$R65),""),"")</f>
        <v/>
      </c>
      <c r="AE65" s="601" t="str">
        <f>IF(Deník!$R65&lt;&gt;"",IF(Deník!$B65=Statistika!$F$70,IF(AND(Deník!$R65&gt;=0,Deník!$R65&lt;=1),"BE",Deník!$R65),""),"")</f>
        <v/>
      </c>
      <c r="AF65" s="90"/>
      <c r="AG65" s="63" t="str">
        <f>IF(Deník!$R65&lt;&gt;"",IF(Deník!$J65="L",IF(AND(Deník!$R65&gt;=0,Deník!$R65&lt;=1),"BE",Deník!$R65),""),"")</f>
        <v/>
      </c>
      <c r="AH65" s="13" t="str">
        <f>IF(Deník!$R65&lt;&gt;"",IF(Deník!$J65="S",IF(AND(Deník!$R65&gt;=0,Deník!$R65&lt;=1),"BE",Deník!$R65),""),"")</f>
        <v/>
      </c>
      <c r="AI65" s="95"/>
      <c r="AJ65" s="71" t="str">
        <f>IF(Deník!N66&lt;&gt;"",Deník!N66*-1,"")</f>
        <v/>
      </c>
      <c r="AK65" s="88"/>
      <c r="AL65" s="63" t="str">
        <f>IF(WEEKDAY(Deník!$C65,2)=1,IF(AND(Deník!$R65&gt;=0,Deník!$R65&lt;=1),"BE",Deník!$R65),"")</f>
        <v/>
      </c>
      <c r="AM65" s="13" t="str">
        <f>IF(WEEKDAY(Deník!$C65,2)=2,IF(AND(Deník!$R65&gt;=0,Deník!$R65&lt;=1),"BE",Deník!$R65),"")</f>
        <v/>
      </c>
      <c r="AN65" s="13" t="str">
        <f>IF(WEEKDAY(Deník!$C65,2)=3,IF(AND(Deník!$R65&gt;=0,Deník!$R65&lt;=1),"BE",Deník!$R65),"")</f>
        <v/>
      </c>
      <c r="AO65" s="13" t="str">
        <f>IF(WEEKDAY(Deník!$C65,2)=4,IF(AND(Deník!$R65&gt;=0,Deník!$R65&lt;=1),"BE",Deník!$R65),"")</f>
        <v/>
      </c>
      <c r="AP65" s="60" t="str">
        <f>IF(WEEKDAY(Deník!$C65,2)=5,IF(AND(Deník!$R65&gt;=0,Deník!$R65&lt;=1),"BE",Deník!$R65),"")</f>
        <v/>
      </c>
      <c r="AQ65" s="99"/>
      <c r="AR65" s="100">
        <f>Deník!D65</f>
        <v>0</v>
      </c>
      <c r="AS65" s="63" t="str">
        <f>IF(Deník!$D65&lt;&gt;"",IF(AND(Deník!$D65&gt;=AS$2,Deník!$D65&lt;=AS$3),IF(AND(Deník!$R65&gt;=0,Deník!$R65&lt;=1),"BE",Deník!$R65),""),"")</f>
        <v/>
      </c>
      <c r="AT65" s="63" t="str">
        <f>IF(Deník!$D65&lt;&gt;"",IF(AND(Deník!$D65&gt;=AT$2,Deník!$D65&lt;=AT$3),IF(AND(Deník!$R65&gt;=0,Deník!$R65&lt;=1),"BE",Deník!$R65),""),"")</f>
        <v/>
      </c>
      <c r="AU65" s="63" t="str">
        <f>IF(Deník!$D65&lt;&gt;"",IF(AND(Deník!$D65&gt;=AU$2,Deník!$D65&lt;=AU$3),IF(AND(Deník!$R65&gt;=0,Deník!$R65&lt;=1),"BE",Deník!$R65),""),"")</f>
        <v/>
      </c>
      <c r="AV65" s="63" t="str">
        <f>IF(Deník!$D65&lt;&gt;"",IF(AND(Deník!$D65&gt;=AV$2,Deník!$D65&lt;=AV$3),IF(AND(Deník!$R65&gt;=0,Deník!$R65&lt;=1),"BE",Deník!$R65),""),"")</f>
        <v/>
      </c>
      <c r="AW65" s="63" t="str">
        <f>IF(Deník!$D65&lt;&gt;"",IF(AND(Deník!$D65&gt;=AW$2,Deník!$D65&lt;=AW$3),IF(AND(Deník!$R65&gt;=0,Deník!$R65&lt;=1),"BE",Deník!$R65),""),"")</f>
        <v/>
      </c>
      <c r="AX65" s="63" t="str">
        <f>IF(Deník!$D65&lt;&gt;"",IF(AND(Deník!$D65&gt;=AX$2,Deník!$D65&lt;=AX$3),IF(AND(Deník!$R65&gt;=0,Deník!$R65&lt;=1),"BE",Deník!$R65),""),"")</f>
        <v/>
      </c>
      <c r="AY65" s="63" t="str">
        <f>IF(Deník!$D65&lt;&gt;"",IF(AND(Deník!$D65&gt;=AY$2,Deník!$D65&lt;=AY$3),IF(AND(Deník!$R65&gt;=0,Deník!$R65&lt;=1),"BE",Deník!$R65),""),"")</f>
        <v/>
      </c>
      <c r="AZ65" s="63" t="str">
        <f>IF(Deník!$D65&lt;&gt;"",IF(AND(Deník!$D65&gt;=AZ$2,Deník!$D65&lt;=AZ$3),IF(AND(Deník!$R65&gt;=0,Deník!$R65&lt;=1),"BE",Deník!$R65),""),"")</f>
        <v/>
      </c>
      <c r="BA65" s="63" t="str">
        <f>IF(Deník!$D65&lt;&gt;"",IF(AND(Deník!$D65&gt;=BA$2,Deník!$D65&lt;=BA$3),IF(AND(Deník!$R65&gt;=0,Deník!$R65&lt;=1),"BE",Deník!$R65),""),"")</f>
        <v/>
      </c>
      <c r="BB65" s="63" t="str">
        <f>IF(Deník!$D65&lt;&gt;"",IF(AND(Deník!$D65&gt;=BB$2,Deník!$D65&lt;=BB$3),IF(AND(Deník!$R65&gt;=0,Deník!$R65&lt;=1),"BE",Deník!$R65),""),"")</f>
        <v/>
      </c>
      <c r="BC65" s="71" t="str">
        <f>IF(Deník!$D65&lt;&gt;"",IF(AND(Deník!$D65&gt;=BC$2,Deník!$D65&lt;=BC$3),IF(AND(Deník!$R65&gt;=0,Deník!$R65&lt;=1),"BE",Deník!$R65),""),"")</f>
        <v/>
      </c>
      <c r="BD65" s="20" t="str">
        <f>IF(Deník!$J66="S",(Deník!$M66-Deník!$K66),IF(Deník!$J66="L",(Deník!$K66-Deník!$M66),""))</f>
        <v/>
      </c>
      <c r="BE65" s="20" t="str">
        <f>IF(Deník!$J66="S",(Deník!$K66-Deník!$O66),IF(Deník!$J66="L",(Deník!$O66-Deník!$K66),""))</f>
        <v/>
      </c>
      <c r="BF65" s="20" t="str">
        <f>IF(Deník!$J66="S",(Deník!$K66-Deník!$L66),IF(Deník!$J66="L",(Deník!$L66-Deník!$K66),""))</f>
        <v/>
      </c>
      <c r="BG65" s="20" t="str">
        <f>IF(Deník!$J66="S",(Deník!$K66-Deník!$S66),IF(Deník!$J66="L",(Deník!$S66-Deník!$K66),""))</f>
        <v/>
      </c>
      <c r="BH65" s="20" t="str">
        <f>IF(Deník!$J66="S",(Deník!$K66-Deník!$U66),IF(Deník!$J66="L",(Deník!$U66-Deník!$K66),""))</f>
        <v/>
      </c>
      <c r="BI65" s="20" t="str">
        <f>IF(Deník!$R65&gt;1,Deník!$R65,"")</f>
        <v/>
      </c>
      <c r="BJ65" s="20" t="str">
        <f>IF(Deník!$R65&lt;0,Deník!$R65,"")</f>
        <v/>
      </c>
      <c r="BK65" s="17"/>
      <c r="BM65" s="233" t="str">
        <f>IF(Deník!$R65&lt;&gt;"",IF(Deník!$Y65=Statistika!$F$78,IF(AND(Deník!$R65&gt;=0,Deník!$R65&lt;=1),"BE",Deník!$R65),""),"")</f>
        <v/>
      </c>
      <c r="BN65" s="233" t="str">
        <f>IF(Deník!$R65&lt;&gt;"",IF(Deník!$Y65=Statistika!$F$79,IF(AND(Deník!$R65&gt;=0,Deník!$R65&lt;=1),"BE",Deník!$R65),""),"")</f>
        <v/>
      </c>
      <c r="BO65" s="233" t="str">
        <f>IF(Deník!$R65&lt;&gt;"",IF(Deník!$Y65=Statistika!$F$80,IF(AND(Deník!$R65&gt;=0,Deník!$R65&lt;=1),"BE",Deník!$R65),""),"")</f>
        <v/>
      </c>
      <c r="BP65" s="233" t="str">
        <f>IF(Deník!$R65&lt;&gt;"",IF(Deník!$Y65=Statistika!$F$81,IF(AND(Deník!$R65&gt;=0,Deník!$R65&lt;=1),"BE",Deník!$R65),""),"")</f>
        <v/>
      </c>
      <c r="BQ65" s="233" t="str">
        <f>IF(Deník!$R65&lt;&gt;"",IF(Deník!$Y65=Statistika!$F$82,IF(AND(Deník!$R65&gt;=0,Deník!$R65&lt;=1),"BE",Deník!$R65),""),"")</f>
        <v/>
      </c>
      <c r="BR65" s="233" t="str">
        <f>IF(Deník!$R65&lt;&gt;"",IF(Deník!$Y65=Statistika!$F$83,IF(AND(Deník!$R65&gt;=0,Deník!$R65&lt;=1),"BE",Deník!$R65),""),"")</f>
        <v/>
      </c>
      <c r="BS65" s="233" t="str">
        <f>IF(Deník!$R65&lt;&gt;"",IF(Deník!$Y65=Statistika!$F$84,IF(AND(Deník!$R65&gt;=0,Deník!$R65&lt;=1),"BE",Deník!$R65),""),"")</f>
        <v/>
      </c>
      <c r="BT65" s="233" t="str">
        <f>IF(Deník!$R65&lt;&gt;"",IF(Deník!$Y65=Statistika!$F$85,IF(AND(Deník!$R65&gt;=0,Deník!$R65&lt;=1),"BE",Deník!$R65),""),"")</f>
        <v/>
      </c>
      <c r="BU65" s="233" t="str">
        <f>IF(Deník!$R65&lt;&gt;"",IF(Deník!$Y65=Statistika!$F$86,IF(AND(Deník!$R65&gt;=0,Deník!$R65&lt;=1),"BE",Deník!$R65),""),"")</f>
        <v/>
      </c>
      <c r="BV65" s="233" t="str">
        <f>IF(Deník!$R65&lt;&gt;"",IF(Deník!$Y65=Statistika!$F$87,IF(AND(Deník!$R65&gt;=0,Deník!$R65&lt;=1),"BE",Deník!$R65),""),"")</f>
        <v/>
      </c>
      <c r="BW65" s="233" t="str">
        <f>IF(Deník!$R65&lt;&gt;"",IF(Deník!$Y65=Statistika!$F$88,IF(AND(Deník!$R65&gt;=0,Deník!$R65&lt;=1),"BE",Deník!$R65),""),"")</f>
        <v/>
      </c>
      <c r="BX65" s="233" t="str">
        <f>IF(Deník!$R65&lt;&gt;"",IF(Deník!$Y65=Statistika!$F$89,IF(AND(Deník!$R65&gt;=0,Deník!$R65&lt;=1),"BE",Deník!$R65),""),"")</f>
        <v/>
      </c>
      <c r="BY65" s="233" t="str">
        <f>IF(Deník!$R65&lt;&gt;"",IF(Deník!$Y65=Statistika!$F$90,IF(AND(Deník!$R65&gt;=0,Deník!$R65&lt;=1),"BE",Deník!$R65),""),"")</f>
        <v/>
      </c>
      <c r="BZ65" s="233" t="str">
        <f>IF(Deník!$R65&lt;&gt;"",IF(Deník!$Y65=Statistika!$F$91,IF(AND(Deník!$R65&gt;=0,Deník!$R65&lt;=1),"BE",Deník!$R65),""),"")</f>
        <v/>
      </c>
      <c r="CA65" s="233"/>
      <c r="CB65" s="233" t="str">
        <f>IF(Deník!$R65&lt;&gt;"",IF(Deník!$AB65="SL",IF(AND(Deník!$R65&gt;=0,Deník!$R65&lt;=1),"BE",Deník!$R65),""),"")</f>
        <v/>
      </c>
      <c r="CC65" s="233" t="str">
        <f>IF(Deník!$R65&lt;&gt;"",IF(Deník!$AB65="BE10",IF(AND(Deník!$R65&gt;=0,Deník!$R65&lt;=1),"BE",Deník!$R65),""),"")</f>
        <v/>
      </c>
      <c r="CD65" s="233" t="str">
        <f>IF(Deník!$R65&lt;&gt;"",IF(Deník!$AB65="BE15",IF(AND(Deník!$R65&gt;=0,Deník!$R65&lt;=1),"BE",Deník!$R65),""),"")</f>
        <v/>
      </c>
      <c r="CE65" s="233" t="str">
        <f>IF(Deník!$R65&lt;&gt;"",IF(Deník!$AB65="BE20",IF(AND(Deník!$R65&gt;=0,Deník!$R65&lt;=1),"BE",Deník!$R65),""),"")</f>
        <v/>
      </c>
      <c r="CF65" s="233" t="str">
        <f>IF(Deník!$R65&lt;&gt;"",IF(Deník!$AB65="TP1",IF(AND(Deník!$R65&gt;=0,Deník!$R65&lt;=1),"BE",Deník!$R65),""),"")</f>
        <v/>
      </c>
      <c r="CG65" s="233" t="str">
        <f>IF(Deník!$R65&lt;&gt;"",IF(Deník!$AB65="TP2",IF(AND(Deník!$R65&gt;=0,Deník!$R65&lt;=1),"BE",Deník!$R65),""),"")</f>
        <v/>
      </c>
      <c r="CH65" s="233" t="str">
        <f>IF(Deník!$R65&lt;&gt;"",IF(Deník!$AB65="TP3",IF(AND(Deník!$R65&gt;=0,Deník!$R65&lt;=1),"BE",Deník!$R65),""),"")</f>
        <v/>
      </c>
      <c r="CI65" s="233" t="str">
        <f>IF(Deník!$R65&lt;&gt;"",IF(Deník!$AB65="Trailing SL",IF(AND(Deník!$R65&gt;=0,Deník!$R65&lt;=1),"BE",Deník!$R65),""),"")</f>
        <v/>
      </c>
      <c r="CJ65" s="233" t="str">
        <f>IF(Deník!$R65&lt;&gt;"",IF(Deník!$AB65="Manual",IF(AND(Deník!$R65&gt;=0,Deník!$R65&lt;=1),"BE",Deník!$R65),""),"")</f>
        <v/>
      </c>
      <c r="CK65" s="233"/>
      <c r="CL65" s="233" t="str">
        <f>IF(Deník!$R65&lt;0,IF(Deník!$AC65=Statistika!$F$117,Deník!$R65,""),"")</f>
        <v/>
      </c>
      <c r="CM65" s="233" t="str">
        <f>IF(Deník!$R65&lt;0,IF(Deník!$AC65=Statistika!$F$118,Deník!$R65,""),"")</f>
        <v/>
      </c>
      <c r="CN65" s="233" t="str">
        <f>IF(Deník!$R65&lt;0,IF(Deník!$AC65=Statistika!$F$119,Deník!$R65,""),"")</f>
        <v/>
      </c>
      <c r="CO65" s="233" t="str">
        <f>IF(Deník!$R65&lt;0,IF(Deník!$AC65=Statistika!$F$120,Deník!$R65,""),"")</f>
        <v/>
      </c>
      <c r="CP65" s="233" t="str">
        <f>IF(Deník!$R65&lt;0,IF(Deník!$AC65=Statistika!$F$121,Deník!$R65,""),"")</f>
        <v/>
      </c>
      <c r="CQ65" s="233" t="str">
        <f>IF(Deník!$R65&lt;0,IF(Deník!$AC65=Statistika!$F$122,Deník!$R65,""),"")</f>
        <v/>
      </c>
      <c r="CR65" s="233" t="str">
        <f>IF(Deník!$R65&lt;0,IF(Deník!$AC65=Statistika!$F$123,Deník!$R65,""),"")</f>
        <v/>
      </c>
      <c r="CS65" s="233" t="str">
        <f>IF(Deník!$R65&lt;0,IF(Deník!$AC65=Statistika!$F$124,Deník!$R65,""),"")</f>
        <v/>
      </c>
      <c r="CT65" s="233" t="str">
        <f>IF(Deník!$R65&lt;0,IF(Deník!$AC65=Statistika!$F$125,Deník!$R65,""),"")</f>
        <v/>
      </c>
      <c r="CU65" s="233"/>
      <c r="CV65" s="233" t="str">
        <f>IF(Deník!$R65&lt;0,IF(Deník!$AD65=$CV$2,Deník!$R65,""),"")</f>
        <v/>
      </c>
      <c r="CW65" s="233" t="str">
        <f>IF(Deník!$R65&lt;0,IF(Deník!$AD65=$CW$2,Deník!$R65,""),"")</f>
        <v/>
      </c>
      <c r="CX65" s="233" t="str">
        <f>IF(Deník!$R65&lt;0,IF(Deník!$AD65=$CX$2,Deník!$R65,""),"")</f>
        <v/>
      </c>
      <c r="CY65" s="233" t="str">
        <f>IF(Deník!$R65&lt;0,IF(Deník!$AD65=$CY$2,Deník!$R65,""),"")</f>
        <v/>
      </c>
      <c r="CZ65" s="233" t="str">
        <f>IF(Deník!$R65&lt;0,IF(Deník!$AD65=$CZ$2,Deník!$R65,""),"")</f>
        <v/>
      </c>
      <c r="DL65" s="221">
        <f t="shared" si="5"/>
        <v>93847.029999999984</v>
      </c>
      <c r="DM65" s="220">
        <f t="shared" si="3"/>
        <v>-6.1529700000000132E-2</v>
      </c>
      <c r="DO65" s="50">
        <f>Deník!W66</f>
        <v>0</v>
      </c>
      <c r="DP65" s="102" t="str">
        <f>IF(AND(Deník!W66&gt;0),1,"")</f>
        <v/>
      </c>
      <c r="DQ65" s="102">
        <f>IF(AND(Deník!W66&lt;=0),1,"")</f>
        <v>1</v>
      </c>
      <c r="DR65" s="227"/>
      <c r="DS65" s="228"/>
      <c r="DT65" s="85"/>
      <c r="DU65" s="54">
        <f>IF(MONTH(Deník!$C65)=DU$2,Deník!$W65,"")</f>
        <v>0</v>
      </c>
      <c r="DV65" s="222" t="str">
        <f>IF(MONTH(Deník!$C65)=DV$2,Deník!$W65,"")</f>
        <v/>
      </c>
      <c r="DW65" s="222" t="str">
        <f>IF(MONTH(Deník!$C65)=DW$2,Deník!$W65,"")</f>
        <v/>
      </c>
      <c r="DX65" s="222" t="str">
        <f>IF(MONTH(Deník!$C65)=DX$2,Deník!$W65,"")</f>
        <v/>
      </c>
      <c r="DY65" s="222" t="str">
        <f>IF(MONTH(Deník!$C65)=DY$2,Deník!$W65,"")</f>
        <v/>
      </c>
      <c r="DZ65" s="222" t="str">
        <f>IF(MONTH(Deník!$C65)=DZ$2,Deník!$W65,"")</f>
        <v/>
      </c>
      <c r="EA65" s="222" t="str">
        <f>IF(MONTH(Deník!$C65)=EA$2,Deník!$W65,"")</f>
        <v/>
      </c>
      <c r="EB65" s="222" t="str">
        <f>IF(MONTH(Deník!$C65)=EB$2,Deník!$W65,"")</f>
        <v/>
      </c>
      <c r="EC65" s="222" t="str">
        <f>IF(MONTH(Deník!$C65)=EC$2,Deník!$W65,"")</f>
        <v/>
      </c>
      <c r="ED65" s="222" t="str">
        <f>IF(MONTH(Deník!$C65)=ED$2,Deník!$W65,"")</f>
        <v/>
      </c>
      <c r="EE65" s="222" t="str">
        <f>IF(MONTH(Deník!$C65)=EE$2,Deník!$W65,"")</f>
        <v/>
      </c>
      <c r="EF65" s="222" t="str">
        <f>IF(MONTH(Deník!$C65)=EF$2,Deník!$W65,"")</f>
        <v/>
      </c>
      <c r="EI65" s="600" t="str">
        <f>IF(Deník!$W65&lt;&gt;"",IF(Deník!$B65=Statistika!$F$63,Deník!$W65,""),"")</f>
        <v/>
      </c>
      <c r="EJ65" s="13" t="str">
        <f>IF(Deník!$W65&lt;&gt;"",IF(Deník!$B65=Statistika!$F$64,Deník!$W65,""),"")</f>
        <v/>
      </c>
      <c r="EK65" s="13" t="str">
        <f>IF(Deník!$W65&lt;&gt;"",IF(Deník!$B65=Statistika!$F$65,Deník!$W65,""),"")</f>
        <v/>
      </c>
      <c r="EL65" s="13" t="str">
        <f>IF(Deník!$W65&lt;&gt;"",IF(Deník!$B65=Statistika!$F$66,Deník!$W65,""),"")</f>
        <v/>
      </c>
      <c r="EM65" s="13" t="str">
        <f>IF(Deník!$W65&lt;&gt;"",IF(Deník!$B65=Statistika!$F$67,Deník!$W65,""),"")</f>
        <v/>
      </c>
      <c r="EN65" s="13" t="str">
        <f>IF(Deník!$W65&lt;&gt;"",IF(Deník!$B65=Statistika!$F$68,Deník!$W65,""),"")</f>
        <v/>
      </c>
      <c r="EO65" s="13" t="str">
        <f>IF(Deník!$W65&lt;&gt;"",IF(Deník!$B65=Statistika!$F$69,Deník!$W65,""),"")</f>
        <v/>
      </c>
      <c r="EP65" s="601" t="str">
        <f>IF(Deník!$W65&lt;&gt;"",IF(Deník!$B65=Statistika!$F$70,Deník!$W65,""),"")</f>
        <v/>
      </c>
      <c r="EQ65" s="90"/>
      <c r="ER65" s="63" t="str">
        <f>IF(Deník!$W65&lt;&gt;"",IF(Deník!$J65="L",Deník!$W65,""),"")</f>
        <v/>
      </c>
      <c r="ES65" s="13" t="str">
        <f>IF(Deník!$W65&lt;&gt;"",IF(Deník!$J65="S",Deník!$W65,""),"")</f>
        <v/>
      </c>
      <c r="ET65" s="95"/>
      <c r="EU65" s="88"/>
      <c r="EV65" s="63" t="str">
        <f>IF(WEEKDAY(Deník!$C65,2)=1,Deník!$W65,"")</f>
        <v/>
      </c>
      <c r="EW65" s="13" t="str">
        <f>IF(WEEKDAY(Deník!$C65,2)=2,Deník!$W65,"")</f>
        <v/>
      </c>
      <c r="EX65" s="13" t="str">
        <f>IF(WEEKDAY(Deník!$C65,2)=3,Deník!$W65,"")</f>
        <v/>
      </c>
      <c r="EY65" s="13" t="str">
        <f>IF(WEEKDAY(Deník!$C65,2)=4,Deník!$W65,"")</f>
        <v/>
      </c>
      <c r="EZ65" s="60" t="str">
        <f>IF(WEEKDAY(Deník!$C65,2)=5,Deník!$W65,"")</f>
        <v/>
      </c>
      <c r="FA65" s="99"/>
      <c r="FB65" s="100">
        <f>Deník!D65</f>
        <v>0</v>
      </c>
      <c r="FC65" s="63">
        <f>IF($FB65&lt;&gt;"",IF(AND($FB65&gt;=FC$2,$FB65&lt;=FC$3),Deník!$W65,""))</f>
        <v>0</v>
      </c>
      <c r="FD65" s="63" t="str">
        <f>IF($FB65&lt;&gt;"",IF(AND($FB65&gt;=FD$2,$FB65&lt;=FD$3),Deník!$W65,""))</f>
        <v/>
      </c>
      <c r="FE65" s="63" t="str">
        <f>IF($FB65&lt;&gt;"",IF(AND($FB65&gt;=FE$2,$FB65&lt;=FE$3),Deník!$W65,""))</f>
        <v/>
      </c>
      <c r="FF65" s="63" t="str">
        <f>IF($FB65&lt;&gt;"",IF(AND($FB65&gt;=FF$2,$FB65&lt;=FF$3),Deník!$W65,""))</f>
        <v/>
      </c>
      <c r="FG65" s="63" t="str">
        <f>IF($FB65&lt;&gt;"",IF(AND($FB65&gt;=FG$2,$FB65&lt;=FG$3),Deník!$W65,""))</f>
        <v/>
      </c>
      <c r="FH65" s="63" t="str">
        <f>IF($FB65&lt;&gt;"",IF(AND($FB65&gt;=FH$2,$FB65&lt;=FH$3),Deník!$W65,""))</f>
        <v/>
      </c>
      <c r="FI65" s="63" t="str">
        <f>IF($FB65&lt;&gt;"",IF(AND($FB65&gt;=FI$2,$FB65&lt;=FI$3),Deník!$W65,""))</f>
        <v/>
      </c>
      <c r="FJ65" s="63" t="str">
        <f>IF($FB65&lt;&gt;"",IF(AND($FB65&gt;=FJ$2,$FB65&lt;=FJ$3),Deník!$W65,""))</f>
        <v/>
      </c>
      <c r="FK65" s="63" t="str">
        <f>IF($FB65&lt;&gt;"",IF(AND($FB65&gt;=FK$2,$FB65&lt;=FK$3),Deník!$W65,""))</f>
        <v/>
      </c>
      <c r="FL65" s="63" t="str">
        <f>IF($FB65&lt;&gt;"",IF(AND($FB65&gt;=FL$2,$FB65&lt;=FL$3),Deník!$W65,""))</f>
        <v/>
      </c>
      <c r="FM65" s="63" t="str">
        <f>IF($FB65&lt;&gt;"",IF(AND($FB65&gt;=FM$2,$FB65&lt;=FM$3),Deník!$W65,""))</f>
        <v/>
      </c>
      <c r="FN65" s="13"/>
      <c r="FO65" s="20" t="str">
        <f>IF(Deník!$W65&gt;1,Deník!$W65,"")</f>
        <v/>
      </c>
      <c r="FP65" s="20" t="str">
        <f>IF(Deník!$W65&lt;0,Deník!$W65,"")</f>
        <v/>
      </c>
      <c r="FQ65" s="17"/>
      <c r="FS65" s="233"/>
      <c r="FT65" s="233" t="str">
        <f>IF(Deník!$W65&lt;&gt;"",IF(Deník!$Y65=Statistika!$F$78,Deník!$W65,""),"")</f>
        <v/>
      </c>
      <c r="FU65" s="233" t="str">
        <f>IF(Deník!$W65&lt;&gt;"",IF(Deník!$Y65=Statistika!$F$79,Deník!$W65,""),"")</f>
        <v/>
      </c>
      <c r="FV65" s="233" t="str">
        <f>IF(Deník!$W65&lt;&gt;"",IF(Deník!$Y65=Statistika!$F$80,Deník!$W65,""),"")</f>
        <v/>
      </c>
      <c r="FW65" s="233" t="str">
        <f>IF(Deník!$W65&lt;&gt;"",IF(Deník!$Y65=Statistika!$F$81,Deník!$W65,""),"")</f>
        <v/>
      </c>
      <c r="FX65" s="233" t="str">
        <f>IF(Deník!$W65&lt;&gt;"",IF(Deník!$Y65=Statistika!$F$82,Deník!$W65,""),"")</f>
        <v/>
      </c>
      <c r="FY65" s="233" t="str">
        <f>IF(Deník!$W65&lt;&gt;"",IF(Deník!$Y65=Statistika!$F$83,Deník!$W65,""),"")</f>
        <v/>
      </c>
      <c r="FZ65" s="233" t="str">
        <f>IF(Deník!$W65&lt;&gt;"",IF(Deník!$Y65=Statistika!$F$84,Deník!$W65,""),"")</f>
        <v/>
      </c>
      <c r="GA65" s="233" t="str">
        <f>IF(Deník!$W65&lt;&gt;"",IF(Deník!$Y65=Statistika!$F$85,Deník!$W65,""),"")</f>
        <v/>
      </c>
      <c r="GB65" s="233" t="str">
        <f>IF(Deník!$W65&lt;&gt;"",IF(Deník!$Y65=Statistika!$F$86,Deník!$W65,""),"")</f>
        <v/>
      </c>
      <c r="GC65" s="233" t="str">
        <f>IF(Deník!$W65&lt;&gt;"",IF(Deník!$Y65=Statistika!$F$87,Deník!$W65,""),"")</f>
        <v/>
      </c>
      <c r="GD65" s="233" t="str">
        <f>IF(Deník!$W65&lt;&gt;"",IF(Deník!$Y65=Statistika!$F$88,Deník!$W65,""),"")</f>
        <v/>
      </c>
      <c r="GE65" s="233" t="str">
        <f>IF(Deník!$W65&lt;&gt;"",IF(Deník!$Y65=Statistika!$F$89,Deník!$W65,""),"")</f>
        <v/>
      </c>
      <c r="GF65" s="233" t="str">
        <f>IF(Deník!$W65&lt;&gt;"",IF(Deník!$Y65=Statistika!$F$90,Deník!$W65,""),"")</f>
        <v/>
      </c>
      <c r="GG65" s="233" t="str">
        <f>IF(Deník!$W65&lt;&gt;"",IF(Deník!$Y65=Statistika!$F$91,Deník!$W65,""),"")</f>
        <v/>
      </c>
      <c r="GH65" s="233"/>
      <c r="GI65" s="233" t="str">
        <f>IF(Deník!$W65&lt;&gt;"",IF(Deník!$AB65=Statistika!$L$100,Deník!$W65,""),"")</f>
        <v/>
      </c>
      <c r="GJ65" s="233" t="str">
        <f>IF(Deník!$W65&lt;&gt;"",IF(Deník!$AB65=Statistika!$L$101,Deník!$W65,""),"")</f>
        <v/>
      </c>
      <c r="GK65" s="233" t="str">
        <f>IF(Deník!$W65&lt;&gt;"",IF(Deník!$AB65=Statistika!$L$102,Deník!$W65,""),"")</f>
        <v/>
      </c>
      <c r="GL65" s="233" t="str">
        <f>IF(Deník!$W65&lt;&gt;"",IF(Deník!$AB65=Statistika!$L$103,Deník!$W65,""),"")</f>
        <v/>
      </c>
      <c r="GM65" s="233" t="str">
        <f>IF(Deník!$W65&lt;&gt;"",IF(Deník!$AB65=Statistika!$L$104,Deník!$W65,""),"")</f>
        <v/>
      </c>
      <c r="GN65" s="233" t="str">
        <f>IF(Deník!$W65&lt;&gt;"",IF(Deník!$AB65=Statistika!$L$105,Deník!$W65,""),"")</f>
        <v/>
      </c>
      <c r="GO65" s="233" t="str">
        <f>IF(Deník!$W65&lt;&gt;"",IF(Deník!$AB65=Statistika!$L$106,Deník!$W65,""),"")</f>
        <v/>
      </c>
      <c r="GP65" s="233" t="str">
        <f>IF(Deník!$W65&lt;&gt;"",IF(Deník!$AB65=Statistika!$L$107,Deník!$W65,""),"")</f>
        <v/>
      </c>
      <c r="GQ65" s="233" t="str">
        <f>IF(Deník!$W65&lt;&gt;"",IF(Deník!$AB65=Statistika!$L$108,Deník!$W65,""),"")</f>
        <v/>
      </c>
      <c r="GS65" s="233" t="str">
        <f>IF(Deník!$W65&lt;0,IF(Deník!$AC65=Statistika!$F$117,Deník!$W65,""),"")</f>
        <v/>
      </c>
      <c r="GT65" s="233" t="str">
        <f>IF(Deník!$W65&lt;0,IF(Deník!$AC65=Statistika!$F$118,Deník!$W65,""),"")</f>
        <v/>
      </c>
      <c r="GU65" s="233" t="str">
        <f>IF(Deník!$W65&lt;0,IF(Deník!$AC65=Statistika!$F$119,Deník!$W65,""),"")</f>
        <v/>
      </c>
      <c r="GV65" s="233" t="str">
        <f>IF(Deník!$W65&lt;0,IF(Deník!$AC65=Statistika!$F$120,Deník!$W65,""),"")</f>
        <v/>
      </c>
      <c r="GW65" s="233" t="str">
        <f>IF(Deník!$W65&lt;0,IF(Deník!$AC65=Statistika!$F$121,Deník!$W65,""),"")</f>
        <v/>
      </c>
      <c r="GX65" s="233" t="str">
        <f>IF(Deník!$W65&lt;0,IF(Deník!$AC65=Statistika!$F$122,Deník!$W65,""),"")</f>
        <v/>
      </c>
      <c r="GY65" s="233" t="str">
        <f>IF(Deník!$W65&lt;0,IF(Deník!$AC65=Statistika!$F$123,Deník!$W65,""),"")</f>
        <v/>
      </c>
      <c r="GZ65" s="233" t="str">
        <f>IF(Deník!$W65&lt;0,IF(Deník!$AC65=Statistika!$F$124,Deník!$W65,""),"")</f>
        <v/>
      </c>
      <c r="HA65" s="233" t="str">
        <f>IF(Deník!$W65&lt;0,IF(Deník!$AC65=Statistika!$F$125,Deník!$W65,""),"")</f>
        <v/>
      </c>
      <c r="HC65" s="233" t="str">
        <f>IF(Deník!$W65&lt;0,IF(Deník!$AD65=Statistika!$F$133,Deník!$W65,""),"")</f>
        <v/>
      </c>
      <c r="HD65" s="233" t="str">
        <f>IF(Deník!$W65&lt;0,IF(Deník!$AD65=Statistika!$F$134,Deník!$W65,""),"")</f>
        <v/>
      </c>
      <c r="HE65" s="233" t="str">
        <f>IF(Deník!$W65&lt;0,IF(Deník!$AD65=Statistika!$F$135,Deník!$W65,""),"")</f>
        <v/>
      </c>
      <c r="HF65" s="233" t="str">
        <f>IF(Deník!$W65&lt;0,IF(Deník!$AD65=Statistika!$F$136,Deník!$W65,""),"")</f>
        <v/>
      </c>
      <c r="HG65" s="233" t="str">
        <f>IF(Deník!$W65&lt;0,IF(Deník!$AD65=Statistika!$F$137,Deník!$W65,""),"")</f>
        <v/>
      </c>
      <c r="ID65" s="8">
        <f>Tabulka4[[#This Row],[Sloupec3]]</f>
        <v>0</v>
      </c>
      <c r="IE65" s="17" t="str">
        <f>IF(AND([1]Deník!$C65&gt;='[1]Měsíční shrnutí'!$D$1,[1]Deník!$C65&lt;='[1]Měsíční shrnutí'!$F$1),[1]Deník!$X65,"")</f>
        <v/>
      </c>
    </row>
    <row r="66" spans="1:239">
      <c r="A66" s="8">
        <f>Deník!C67</f>
        <v>0</v>
      </c>
      <c r="B66" s="50" t="str">
        <f>Deník!R67</f>
        <v/>
      </c>
      <c r="C66" s="102" t="str">
        <f>IF(AND(Deník!R67&gt;1,Deník!R67&lt;&gt;""),1,"")</f>
        <v/>
      </c>
      <c r="D66" s="102" t="str">
        <f>IF(AND(Deník!R67&lt;=0,Deník!R67&lt;&gt;""),1,"")</f>
        <v/>
      </c>
      <c r="E66" s="103" t="str">
        <f>IF(AND(Deník!R67&gt;=0,Deník!R67&lt;=1),1,"")</f>
        <v/>
      </c>
      <c r="F66" s="79" t="str">
        <f>IF(Deník!R67&lt;&gt;"",Deník!R67+F65,"")</f>
        <v/>
      </c>
      <c r="G66" s="85"/>
      <c r="H66" s="54" t="str">
        <f>IF(MONTH(Deník!$C66)=H$2,IF(AND(Deník!$R66&gt;=0,Deník!$R66&lt;=1),"BE",Deník!$R66),"")</f>
        <v/>
      </c>
      <c r="I66" s="11" t="str">
        <f>IF(MONTH(Deník!$C66)=I$2,IF(AND(Deník!$R66&gt;=0,Deník!$R66&lt;=1),"BE",Deník!$R66),"")</f>
        <v/>
      </c>
      <c r="J66" s="11" t="str">
        <f>IF(MONTH(Deník!$C66)=J$2,IF(AND(Deník!$R66&gt;=0,Deník!$R66&lt;=1),"BE",Deník!$R66),"")</f>
        <v/>
      </c>
      <c r="K66" s="11" t="str">
        <f>IF(MONTH(Deník!$C66)=K$2,IF(AND(Deník!$R66&gt;=0,Deník!$R66&lt;=1),"BE",Deník!$R66),"")</f>
        <v/>
      </c>
      <c r="L66" s="11" t="str">
        <f>IF(MONTH(Deník!$C66)=L$2,IF(AND(Deník!$R66&gt;=0,Deník!$R66&lt;=1),"BE",Deník!$R66),"")</f>
        <v/>
      </c>
      <c r="M66" s="11" t="str">
        <f>IF(MONTH(Deník!$C66)=M$2,IF(AND(Deník!$R66&gt;=0,Deník!$R66&lt;=1),"BE",Deník!$R66),"")</f>
        <v/>
      </c>
      <c r="N66" s="11" t="str">
        <f>IF(MONTH(Deník!$C66)=N$2,IF(AND(Deník!$R66&gt;=0,Deník!$R66&lt;=1),"BE",Deník!$R66),"")</f>
        <v/>
      </c>
      <c r="O66" s="11" t="str">
        <f>IF(MONTH(Deník!$C66)=O$2,IF(AND(Deník!$R66&gt;=0,Deník!$R66&lt;=1),"BE",Deník!$R66),"")</f>
        <v/>
      </c>
      <c r="P66" s="11" t="str">
        <f>IF(MONTH(Deník!$C66)=P$2,IF(AND(Deník!$R66&gt;=0,Deník!$R66&lt;=1),"BE",Deník!$R66),"")</f>
        <v/>
      </c>
      <c r="Q66" s="11" t="str">
        <f>IF(MONTH(Deník!$C66)=Q$2,IF(AND(Deník!$R66&gt;=0,Deník!$R66&lt;=1),"BE",Deník!$R66),"")</f>
        <v/>
      </c>
      <c r="R66" s="11" t="str">
        <f>IF(MONTH(Deník!$C66)=R$2,IF(AND(Deník!$R66&gt;=0,Deník!$R66&lt;=1),"BE",Deník!$R66),"")</f>
        <v/>
      </c>
      <c r="S66" s="57" t="str">
        <f>IF(MONTH(Deník!$C66)=S$2,IF(AND(Deník!$R66&gt;=0,Deník!$R66&lt;=1),"BE",Deník!$R66),"")</f>
        <v/>
      </c>
      <c r="U66" s="12"/>
      <c r="V66" s="12"/>
      <c r="X66" s="600" t="str">
        <f>IF(Deník!$R66&lt;&gt;"",IF(Deník!$B66=Statistika!$F$63,IF(AND(Deník!$R66&gt;=0,Deník!$R66&lt;=1),"BE",Deník!$R66),""),"")</f>
        <v/>
      </c>
      <c r="Y66" s="13" t="str">
        <f>IF(Deník!$R66&lt;&gt;"",IF(Deník!$B66=Statistika!$F$64,IF(AND(Deník!$R66&gt;=0,Deník!$R66&lt;=1),"BE",Deník!$R66),""),"")</f>
        <v/>
      </c>
      <c r="Z66" s="13" t="str">
        <f>IF(Deník!$R66&lt;&gt;"",IF(Deník!$B66=Statistika!$F$65,IF(AND(Deník!$R66&gt;=0,Deník!$R66&lt;=1),"BE",Deník!$R66),""),"")</f>
        <v/>
      </c>
      <c r="AA66" s="13" t="str">
        <f>IF(Deník!$R66&lt;&gt;"",IF(Deník!$B66=Statistika!$F$66,IF(AND(Deník!$R66&gt;=0,Deník!$R66&lt;=1),"BE",Deník!$R66),""),"")</f>
        <v/>
      </c>
      <c r="AB66" s="13" t="str">
        <f>IF(Deník!$R66&lt;&gt;"",IF(Deník!$B66=Statistika!$F$67,IF(AND(Deník!$R66&gt;=0,Deník!$R66&lt;=1),"BE",Deník!$R66),""),"")</f>
        <v/>
      </c>
      <c r="AC66" s="13" t="str">
        <f>IF(Deník!$R66&lt;&gt;"",IF(Deník!$B66=Statistika!$F$68,IF(AND(Deník!$R66&gt;=0,Deník!$R66&lt;=1),"BE",Deník!$R66),""),"")</f>
        <v/>
      </c>
      <c r="AD66" s="13" t="str">
        <f>IF(Deník!$R66&lt;&gt;"",IF(Deník!$B66=Statistika!$F$69,IF(AND(Deník!$R66&gt;=0,Deník!$R66&lt;=1),"BE",Deník!$R66),""),"")</f>
        <v/>
      </c>
      <c r="AE66" s="601" t="str">
        <f>IF(Deník!$R66&lt;&gt;"",IF(Deník!$B66=Statistika!$F$70,IF(AND(Deník!$R66&gt;=0,Deník!$R66&lt;=1),"BE",Deník!$R66),""),"")</f>
        <v/>
      </c>
      <c r="AF66" s="90"/>
      <c r="AG66" s="63" t="str">
        <f>IF(Deník!$R66&lt;&gt;"",IF(Deník!$J66="L",IF(AND(Deník!$R66&gt;=0,Deník!$R66&lt;=1),"BE",Deník!$R66),""),"")</f>
        <v/>
      </c>
      <c r="AH66" s="13" t="str">
        <f>IF(Deník!$R66&lt;&gt;"",IF(Deník!$J66="S",IF(AND(Deník!$R66&gt;=0,Deník!$R66&lt;=1),"BE",Deník!$R66),""),"")</f>
        <v/>
      </c>
      <c r="AI66" s="95"/>
      <c r="AJ66" s="71" t="str">
        <f>IF(Deník!N67&lt;&gt;"",Deník!N67*-1,"")</f>
        <v/>
      </c>
      <c r="AK66" s="88"/>
      <c r="AL66" s="63" t="str">
        <f>IF(WEEKDAY(Deník!$C66,2)=1,IF(AND(Deník!$R66&gt;=0,Deník!$R66&lt;=1),"BE",Deník!$R66),"")</f>
        <v/>
      </c>
      <c r="AM66" s="13" t="str">
        <f>IF(WEEKDAY(Deník!$C66,2)=2,IF(AND(Deník!$R66&gt;=0,Deník!$R66&lt;=1),"BE",Deník!$R66),"")</f>
        <v/>
      </c>
      <c r="AN66" s="13" t="str">
        <f>IF(WEEKDAY(Deník!$C66,2)=3,IF(AND(Deník!$R66&gt;=0,Deník!$R66&lt;=1),"BE",Deník!$R66),"")</f>
        <v/>
      </c>
      <c r="AO66" s="13" t="str">
        <f>IF(WEEKDAY(Deník!$C66,2)=4,IF(AND(Deník!$R66&gt;=0,Deník!$R66&lt;=1),"BE",Deník!$R66),"")</f>
        <v/>
      </c>
      <c r="AP66" s="60" t="str">
        <f>IF(WEEKDAY(Deník!$C66,2)=5,IF(AND(Deník!$R66&gt;=0,Deník!$R66&lt;=1),"BE",Deník!$R66),"")</f>
        <v/>
      </c>
      <c r="AQ66" s="99"/>
      <c r="AR66" s="100">
        <f>Deník!D66</f>
        <v>0</v>
      </c>
      <c r="AS66" s="63" t="str">
        <f>IF(Deník!$D66&lt;&gt;"",IF(AND(Deník!$D66&gt;=AS$2,Deník!$D66&lt;=AS$3),IF(AND(Deník!$R66&gt;=0,Deník!$R66&lt;=1),"BE",Deník!$R66),""),"")</f>
        <v/>
      </c>
      <c r="AT66" s="63" t="str">
        <f>IF(Deník!$D66&lt;&gt;"",IF(AND(Deník!$D66&gt;=AT$2,Deník!$D66&lt;=AT$3),IF(AND(Deník!$R66&gt;=0,Deník!$R66&lt;=1),"BE",Deník!$R66),""),"")</f>
        <v/>
      </c>
      <c r="AU66" s="63" t="str">
        <f>IF(Deník!$D66&lt;&gt;"",IF(AND(Deník!$D66&gt;=AU$2,Deník!$D66&lt;=AU$3),IF(AND(Deník!$R66&gt;=0,Deník!$R66&lt;=1),"BE",Deník!$R66),""),"")</f>
        <v/>
      </c>
      <c r="AV66" s="63" t="str">
        <f>IF(Deník!$D66&lt;&gt;"",IF(AND(Deník!$D66&gt;=AV$2,Deník!$D66&lt;=AV$3),IF(AND(Deník!$R66&gt;=0,Deník!$R66&lt;=1),"BE",Deník!$R66),""),"")</f>
        <v/>
      </c>
      <c r="AW66" s="63" t="str">
        <f>IF(Deník!$D66&lt;&gt;"",IF(AND(Deník!$D66&gt;=AW$2,Deník!$D66&lt;=AW$3),IF(AND(Deník!$R66&gt;=0,Deník!$R66&lt;=1),"BE",Deník!$R66),""),"")</f>
        <v/>
      </c>
      <c r="AX66" s="63" t="str">
        <f>IF(Deník!$D66&lt;&gt;"",IF(AND(Deník!$D66&gt;=AX$2,Deník!$D66&lt;=AX$3),IF(AND(Deník!$R66&gt;=0,Deník!$R66&lt;=1),"BE",Deník!$R66),""),"")</f>
        <v/>
      </c>
      <c r="AY66" s="63" t="str">
        <f>IF(Deník!$D66&lt;&gt;"",IF(AND(Deník!$D66&gt;=AY$2,Deník!$D66&lt;=AY$3),IF(AND(Deník!$R66&gt;=0,Deník!$R66&lt;=1),"BE",Deník!$R66),""),"")</f>
        <v/>
      </c>
      <c r="AZ66" s="63" t="str">
        <f>IF(Deník!$D66&lt;&gt;"",IF(AND(Deník!$D66&gt;=AZ$2,Deník!$D66&lt;=AZ$3),IF(AND(Deník!$R66&gt;=0,Deník!$R66&lt;=1),"BE",Deník!$R66),""),"")</f>
        <v/>
      </c>
      <c r="BA66" s="63" t="str">
        <f>IF(Deník!$D66&lt;&gt;"",IF(AND(Deník!$D66&gt;=BA$2,Deník!$D66&lt;=BA$3),IF(AND(Deník!$R66&gt;=0,Deník!$R66&lt;=1),"BE",Deník!$R66),""),"")</f>
        <v/>
      </c>
      <c r="BB66" s="63" t="str">
        <f>IF(Deník!$D66&lt;&gt;"",IF(AND(Deník!$D66&gt;=BB$2,Deník!$D66&lt;=BB$3),IF(AND(Deník!$R66&gt;=0,Deník!$R66&lt;=1),"BE",Deník!$R66),""),"")</f>
        <v/>
      </c>
      <c r="BC66" s="71" t="str">
        <f>IF(Deník!$D66&lt;&gt;"",IF(AND(Deník!$D66&gt;=BC$2,Deník!$D66&lt;=BC$3),IF(AND(Deník!$R66&gt;=0,Deník!$R66&lt;=1),"BE",Deník!$R66),""),"")</f>
        <v/>
      </c>
      <c r="BD66" s="20" t="str">
        <f>IF(Deník!$J67="S",(Deník!$M67-Deník!$K67),IF(Deník!$J67="L",(Deník!$K67-Deník!$M67),""))</f>
        <v/>
      </c>
      <c r="BE66" s="20" t="str">
        <f>IF(Deník!$J67="S",(Deník!$K67-Deník!$O67),IF(Deník!$J67="L",(Deník!$O67-Deník!$K67),""))</f>
        <v/>
      </c>
      <c r="BF66" s="20" t="str">
        <f>IF(Deník!$J67="S",(Deník!$K67-Deník!$L67),IF(Deník!$J67="L",(Deník!$L67-Deník!$K67),""))</f>
        <v/>
      </c>
      <c r="BG66" s="20" t="str">
        <f>IF(Deník!$J67="S",(Deník!$K67-Deník!$S67),IF(Deník!$J67="L",(Deník!$S67-Deník!$K67),""))</f>
        <v/>
      </c>
      <c r="BH66" s="20" t="str">
        <f>IF(Deník!$J67="S",(Deník!$K67-Deník!$U67),IF(Deník!$J67="L",(Deník!$U67-Deník!$K67),""))</f>
        <v/>
      </c>
      <c r="BI66" s="20" t="str">
        <f>IF(Deník!$R66&gt;1,Deník!$R66,"")</f>
        <v/>
      </c>
      <c r="BJ66" s="20" t="str">
        <f>IF(Deník!$R66&lt;0,Deník!$R66,"")</f>
        <v/>
      </c>
      <c r="BK66" s="17"/>
      <c r="BM66" s="233" t="str">
        <f>IF(Deník!$R66&lt;&gt;"",IF(Deník!$Y66=Statistika!$F$78,IF(AND(Deník!$R66&gt;=0,Deník!$R66&lt;=1),"BE",Deník!$R66),""),"")</f>
        <v/>
      </c>
      <c r="BN66" s="233" t="str">
        <f>IF(Deník!$R66&lt;&gt;"",IF(Deník!$Y66=Statistika!$F$79,IF(AND(Deník!$R66&gt;=0,Deník!$R66&lt;=1),"BE",Deník!$R66),""),"")</f>
        <v/>
      </c>
      <c r="BO66" s="233" t="str">
        <f>IF(Deník!$R66&lt;&gt;"",IF(Deník!$Y66=Statistika!$F$80,IF(AND(Deník!$R66&gt;=0,Deník!$R66&lt;=1),"BE",Deník!$R66),""),"")</f>
        <v/>
      </c>
      <c r="BP66" s="233" t="str">
        <f>IF(Deník!$R66&lt;&gt;"",IF(Deník!$Y66=Statistika!$F$81,IF(AND(Deník!$R66&gt;=0,Deník!$R66&lt;=1),"BE",Deník!$R66),""),"")</f>
        <v/>
      </c>
      <c r="BQ66" s="233" t="str">
        <f>IF(Deník!$R66&lt;&gt;"",IF(Deník!$Y66=Statistika!$F$82,IF(AND(Deník!$R66&gt;=0,Deník!$R66&lt;=1),"BE",Deník!$R66),""),"")</f>
        <v/>
      </c>
      <c r="BR66" s="233" t="str">
        <f>IF(Deník!$R66&lt;&gt;"",IF(Deník!$Y66=Statistika!$F$83,IF(AND(Deník!$R66&gt;=0,Deník!$R66&lt;=1),"BE",Deník!$R66),""),"")</f>
        <v/>
      </c>
      <c r="BS66" s="233" t="str">
        <f>IF(Deník!$R66&lt;&gt;"",IF(Deník!$Y66=Statistika!$F$84,IF(AND(Deník!$R66&gt;=0,Deník!$R66&lt;=1),"BE",Deník!$R66),""),"")</f>
        <v/>
      </c>
      <c r="BT66" s="233" t="str">
        <f>IF(Deník!$R66&lt;&gt;"",IF(Deník!$Y66=Statistika!$F$85,IF(AND(Deník!$R66&gt;=0,Deník!$R66&lt;=1),"BE",Deník!$R66),""),"")</f>
        <v/>
      </c>
      <c r="BU66" s="233" t="str">
        <f>IF(Deník!$R66&lt;&gt;"",IF(Deník!$Y66=Statistika!$F$86,IF(AND(Deník!$R66&gt;=0,Deník!$R66&lt;=1),"BE",Deník!$R66),""),"")</f>
        <v/>
      </c>
      <c r="BV66" s="233" t="str">
        <f>IF(Deník!$R66&lt;&gt;"",IF(Deník!$Y66=Statistika!$F$87,IF(AND(Deník!$R66&gt;=0,Deník!$R66&lt;=1),"BE",Deník!$R66),""),"")</f>
        <v/>
      </c>
      <c r="BW66" s="233" t="str">
        <f>IF(Deník!$R66&lt;&gt;"",IF(Deník!$Y66=Statistika!$F$88,IF(AND(Deník!$R66&gt;=0,Deník!$R66&lt;=1),"BE",Deník!$R66),""),"")</f>
        <v/>
      </c>
      <c r="BX66" s="233" t="str">
        <f>IF(Deník!$R66&lt;&gt;"",IF(Deník!$Y66=Statistika!$F$89,IF(AND(Deník!$R66&gt;=0,Deník!$R66&lt;=1),"BE",Deník!$R66),""),"")</f>
        <v/>
      </c>
      <c r="BY66" s="233" t="str">
        <f>IF(Deník!$R66&lt;&gt;"",IF(Deník!$Y66=Statistika!$F$90,IF(AND(Deník!$R66&gt;=0,Deník!$R66&lt;=1),"BE",Deník!$R66),""),"")</f>
        <v/>
      </c>
      <c r="BZ66" s="233" t="str">
        <f>IF(Deník!$R66&lt;&gt;"",IF(Deník!$Y66=Statistika!$F$91,IF(AND(Deník!$R66&gt;=0,Deník!$R66&lt;=1),"BE",Deník!$R66),""),"")</f>
        <v/>
      </c>
      <c r="CA66" s="233"/>
      <c r="CB66" s="233" t="str">
        <f>IF(Deník!$R66&lt;&gt;"",IF(Deník!$AB66="SL",IF(AND(Deník!$R66&gt;=0,Deník!$R66&lt;=1),"BE",Deník!$R66),""),"")</f>
        <v/>
      </c>
      <c r="CC66" s="233" t="str">
        <f>IF(Deník!$R66&lt;&gt;"",IF(Deník!$AB66="BE10",IF(AND(Deník!$R66&gt;=0,Deník!$R66&lt;=1),"BE",Deník!$R66),""),"")</f>
        <v/>
      </c>
      <c r="CD66" s="233" t="str">
        <f>IF(Deník!$R66&lt;&gt;"",IF(Deník!$AB66="BE15",IF(AND(Deník!$R66&gt;=0,Deník!$R66&lt;=1),"BE",Deník!$R66),""),"")</f>
        <v/>
      </c>
      <c r="CE66" s="233" t="str">
        <f>IF(Deník!$R66&lt;&gt;"",IF(Deník!$AB66="BE20",IF(AND(Deník!$R66&gt;=0,Deník!$R66&lt;=1),"BE",Deník!$R66),""),"")</f>
        <v/>
      </c>
      <c r="CF66" s="233" t="str">
        <f>IF(Deník!$R66&lt;&gt;"",IF(Deník!$AB66="TP1",IF(AND(Deník!$R66&gt;=0,Deník!$R66&lt;=1),"BE",Deník!$R66),""),"")</f>
        <v/>
      </c>
      <c r="CG66" s="233" t="str">
        <f>IF(Deník!$R66&lt;&gt;"",IF(Deník!$AB66="TP2",IF(AND(Deník!$R66&gt;=0,Deník!$R66&lt;=1),"BE",Deník!$R66),""),"")</f>
        <v/>
      </c>
      <c r="CH66" s="233" t="str">
        <f>IF(Deník!$R66&lt;&gt;"",IF(Deník!$AB66="TP3",IF(AND(Deník!$R66&gt;=0,Deník!$R66&lt;=1),"BE",Deník!$R66),""),"")</f>
        <v/>
      </c>
      <c r="CI66" s="233" t="str">
        <f>IF(Deník!$R66&lt;&gt;"",IF(Deník!$AB66="Trailing SL",IF(AND(Deník!$R66&gt;=0,Deník!$R66&lt;=1),"BE",Deník!$R66),""),"")</f>
        <v/>
      </c>
      <c r="CJ66" s="233" t="str">
        <f>IF(Deník!$R66&lt;&gt;"",IF(Deník!$AB66="Manual",IF(AND(Deník!$R66&gt;=0,Deník!$R66&lt;=1),"BE",Deník!$R66),""),"")</f>
        <v/>
      </c>
      <c r="CK66" s="233"/>
      <c r="CL66" s="233" t="str">
        <f>IF(Deník!$R66&lt;0,IF(Deník!$AC66=Statistika!$F$117,Deník!$R66,""),"")</f>
        <v/>
      </c>
      <c r="CM66" s="233" t="str">
        <f>IF(Deník!$R66&lt;0,IF(Deník!$AC66=Statistika!$F$118,Deník!$R66,""),"")</f>
        <v/>
      </c>
      <c r="CN66" s="233" t="str">
        <f>IF(Deník!$R66&lt;0,IF(Deník!$AC66=Statistika!$F$119,Deník!$R66,""),"")</f>
        <v/>
      </c>
      <c r="CO66" s="233" t="str">
        <f>IF(Deník!$R66&lt;0,IF(Deník!$AC66=Statistika!$F$120,Deník!$R66,""),"")</f>
        <v/>
      </c>
      <c r="CP66" s="233" t="str">
        <f>IF(Deník!$R66&lt;0,IF(Deník!$AC66=Statistika!$F$121,Deník!$R66,""),"")</f>
        <v/>
      </c>
      <c r="CQ66" s="233" t="str">
        <f>IF(Deník!$R66&lt;0,IF(Deník!$AC66=Statistika!$F$122,Deník!$R66,""),"")</f>
        <v/>
      </c>
      <c r="CR66" s="233" t="str">
        <f>IF(Deník!$R66&lt;0,IF(Deník!$AC66=Statistika!$F$123,Deník!$R66,""),"")</f>
        <v/>
      </c>
      <c r="CS66" s="233" t="str">
        <f>IF(Deník!$R66&lt;0,IF(Deník!$AC66=Statistika!$F$124,Deník!$R66,""),"")</f>
        <v/>
      </c>
      <c r="CT66" s="233" t="str">
        <f>IF(Deník!$R66&lt;0,IF(Deník!$AC66=Statistika!$F$125,Deník!$R66,""),"")</f>
        <v/>
      </c>
      <c r="CU66" s="233"/>
      <c r="CV66" s="233" t="str">
        <f>IF(Deník!$R66&lt;0,IF(Deník!$AD66=$CV$2,Deník!$R66,""),"")</f>
        <v/>
      </c>
      <c r="CW66" s="233" t="str">
        <f>IF(Deník!$R66&lt;0,IF(Deník!$AD66=$CW$2,Deník!$R66,""),"")</f>
        <v/>
      </c>
      <c r="CX66" s="233" t="str">
        <f>IF(Deník!$R66&lt;0,IF(Deník!$AD66=$CX$2,Deník!$R66,""),"")</f>
        <v/>
      </c>
      <c r="CY66" s="233" t="str">
        <f>IF(Deník!$R66&lt;0,IF(Deník!$AD66=$CY$2,Deník!$R66,""),"")</f>
        <v/>
      </c>
      <c r="CZ66" s="233" t="str">
        <f>IF(Deník!$R66&lt;0,IF(Deník!$AD66=$CZ$2,Deník!$R66,""),"")</f>
        <v/>
      </c>
      <c r="DL66" s="221">
        <f t="shared" si="5"/>
        <v>93847.029999999984</v>
      </c>
      <c r="DM66" s="220">
        <f t="shared" si="3"/>
        <v>-6.1529700000000132E-2</v>
      </c>
      <c r="DO66" s="50">
        <f>Deník!W67</f>
        <v>0</v>
      </c>
      <c r="DP66" s="102" t="str">
        <f>IF(AND(Deník!W67&gt;0),1,"")</f>
        <v/>
      </c>
      <c r="DQ66" s="102">
        <f>IF(AND(Deník!W67&lt;=0),1,"")</f>
        <v>1</v>
      </c>
      <c r="DR66" s="227"/>
      <c r="DS66" s="228"/>
      <c r="DT66" s="85"/>
      <c r="DU66" s="54">
        <f>IF(MONTH(Deník!$C66)=DU$2,Deník!$W66,"")</f>
        <v>0</v>
      </c>
      <c r="DV66" s="222" t="str">
        <f>IF(MONTH(Deník!$C66)=DV$2,Deník!$W66,"")</f>
        <v/>
      </c>
      <c r="DW66" s="222" t="str">
        <f>IF(MONTH(Deník!$C66)=DW$2,Deník!$W66,"")</f>
        <v/>
      </c>
      <c r="DX66" s="222" t="str">
        <f>IF(MONTH(Deník!$C66)=DX$2,Deník!$W66,"")</f>
        <v/>
      </c>
      <c r="DY66" s="222" t="str">
        <f>IF(MONTH(Deník!$C66)=DY$2,Deník!$W66,"")</f>
        <v/>
      </c>
      <c r="DZ66" s="222" t="str">
        <f>IF(MONTH(Deník!$C66)=DZ$2,Deník!$W66,"")</f>
        <v/>
      </c>
      <c r="EA66" s="222" t="str">
        <f>IF(MONTH(Deník!$C66)=EA$2,Deník!$W66,"")</f>
        <v/>
      </c>
      <c r="EB66" s="222" t="str">
        <f>IF(MONTH(Deník!$C66)=EB$2,Deník!$W66,"")</f>
        <v/>
      </c>
      <c r="EC66" s="222" t="str">
        <f>IF(MONTH(Deník!$C66)=EC$2,Deník!$W66,"")</f>
        <v/>
      </c>
      <c r="ED66" s="222" t="str">
        <f>IF(MONTH(Deník!$C66)=ED$2,Deník!$W66,"")</f>
        <v/>
      </c>
      <c r="EE66" s="222" t="str">
        <f>IF(MONTH(Deník!$C66)=EE$2,Deník!$W66,"")</f>
        <v/>
      </c>
      <c r="EF66" s="222" t="str">
        <f>IF(MONTH(Deník!$C66)=EF$2,Deník!$W66,"")</f>
        <v/>
      </c>
      <c r="EI66" s="600" t="str">
        <f>IF(Deník!$W66&lt;&gt;"",IF(Deník!$B66=Statistika!$F$63,Deník!$W66,""),"")</f>
        <v/>
      </c>
      <c r="EJ66" s="13" t="str">
        <f>IF(Deník!$W66&lt;&gt;"",IF(Deník!$B66=Statistika!$F$64,Deník!$W66,""),"")</f>
        <v/>
      </c>
      <c r="EK66" s="13" t="str">
        <f>IF(Deník!$W66&lt;&gt;"",IF(Deník!$B66=Statistika!$F$65,Deník!$W66,""),"")</f>
        <v/>
      </c>
      <c r="EL66" s="13" t="str">
        <f>IF(Deník!$W66&lt;&gt;"",IF(Deník!$B66=Statistika!$F$66,Deník!$W66,""),"")</f>
        <v/>
      </c>
      <c r="EM66" s="13" t="str">
        <f>IF(Deník!$W66&lt;&gt;"",IF(Deník!$B66=Statistika!$F$67,Deník!$W66,""),"")</f>
        <v/>
      </c>
      <c r="EN66" s="13" t="str">
        <f>IF(Deník!$W66&lt;&gt;"",IF(Deník!$B66=Statistika!$F$68,Deník!$W66,""),"")</f>
        <v/>
      </c>
      <c r="EO66" s="13" t="str">
        <f>IF(Deník!$W66&lt;&gt;"",IF(Deník!$B66=Statistika!$F$69,Deník!$W66,""),"")</f>
        <v/>
      </c>
      <c r="EP66" s="601" t="str">
        <f>IF(Deník!$W66&lt;&gt;"",IF(Deník!$B66=Statistika!$F$70,Deník!$W66,""),"")</f>
        <v/>
      </c>
      <c r="EQ66" s="90"/>
      <c r="ER66" s="63" t="str">
        <f>IF(Deník!$W66&lt;&gt;"",IF(Deník!$J66="L",Deník!$W66,""),"")</f>
        <v/>
      </c>
      <c r="ES66" s="13" t="str">
        <f>IF(Deník!$W66&lt;&gt;"",IF(Deník!$J66="S",Deník!$W66,""),"")</f>
        <v/>
      </c>
      <c r="ET66" s="95"/>
      <c r="EU66" s="88"/>
      <c r="EV66" s="63" t="str">
        <f>IF(WEEKDAY(Deník!$C66,2)=1,Deník!$W66,"")</f>
        <v/>
      </c>
      <c r="EW66" s="13" t="str">
        <f>IF(WEEKDAY(Deník!$C66,2)=2,Deník!$W66,"")</f>
        <v/>
      </c>
      <c r="EX66" s="13" t="str">
        <f>IF(WEEKDAY(Deník!$C66,2)=3,Deník!$W66,"")</f>
        <v/>
      </c>
      <c r="EY66" s="13" t="str">
        <f>IF(WEEKDAY(Deník!$C66,2)=4,Deník!$W66,"")</f>
        <v/>
      </c>
      <c r="EZ66" s="60" t="str">
        <f>IF(WEEKDAY(Deník!$C66,2)=5,Deník!$W66,"")</f>
        <v/>
      </c>
      <c r="FA66" s="99"/>
      <c r="FB66" s="100">
        <f>Deník!D66</f>
        <v>0</v>
      </c>
      <c r="FC66" s="63">
        <f>IF($FB66&lt;&gt;"",IF(AND($FB66&gt;=FC$2,$FB66&lt;=FC$3),Deník!$W66,""))</f>
        <v>0</v>
      </c>
      <c r="FD66" s="63" t="str">
        <f>IF($FB66&lt;&gt;"",IF(AND($FB66&gt;=FD$2,$FB66&lt;=FD$3),Deník!$W66,""))</f>
        <v/>
      </c>
      <c r="FE66" s="63" t="str">
        <f>IF($FB66&lt;&gt;"",IF(AND($FB66&gt;=FE$2,$FB66&lt;=FE$3),Deník!$W66,""))</f>
        <v/>
      </c>
      <c r="FF66" s="63" t="str">
        <f>IF($FB66&lt;&gt;"",IF(AND($FB66&gt;=FF$2,$FB66&lt;=FF$3),Deník!$W66,""))</f>
        <v/>
      </c>
      <c r="FG66" s="63" t="str">
        <f>IF($FB66&lt;&gt;"",IF(AND($FB66&gt;=FG$2,$FB66&lt;=FG$3),Deník!$W66,""))</f>
        <v/>
      </c>
      <c r="FH66" s="63" t="str">
        <f>IF($FB66&lt;&gt;"",IF(AND($FB66&gt;=FH$2,$FB66&lt;=FH$3),Deník!$W66,""))</f>
        <v/>
      </c>
      <c r="FI66" s="63" t="str">
        <f>IF($FB66&lt;&gt;"",IF(AND($FB66&gt;=FI$2,$FB66&lt;=FI$3),Deník!$W66,""))</f>
        <v/>
      </c>
      <c r="FJ66" s="63" t="str">
        <f>IF($FB66&lt;&gt;"",IF(AND($FB66&gt;=FJ$2,$FB66&lt;=FJ$3),Deník!$W66,""))</f>
        <v/>
      </c>
      <c r="FK66" s="63" t="str">
        <f>IF($FB66&lt;&gt;"",IF(AND($FB66&gt;=FK$2,$FB66&lt;=FK$3),Deník!$W66,""))</f>
        <v/>
      </c>
      <c r="FL66" s="63" t="str">
        <f>IF($FB66&lt;&gt;"",IF(AND($FB66&gt;=FL$2,$FB66&lt;=FL$3),Deník!$W66,""))</f>
        <v/>
      </c>
      <c r="FM66" s="63" t="str">
        <f>IF($FB66&lt;&gt;"",IF(AND($FB66&gt;=FM$2,$FB66&lt;=FM$3),Deník!$W66,""))</f>
        <v/>
      </c>
      <c r="FN66" s="13"/>
      <c r="FO66" s="20" t="str">
        <f>IF(Deník!$W66&gt;1,Deník!$W66,"")</f>
        <v/>
      </c>
      <c r="FP66" s="20" t="str">
        <f>IF(Deník!$W66&lt;0,Deník!$W66,"")</f>
        <v/>
      </c>
      <c r="FQ66" s="17"/>
      <c r="FS66" s="233"/>
      <c r="FT66" s="233" t="str">
        <f>IF(Deník!$W66&lt;&gt;"",IF(Deník!$Y66=Statistika!$F$78,Deník!$W66,""),"")</f>
        <v/>
      </c>
      <c r="FU66" s="233" t="str">
        <f>IF(Deník!$W66&lt;&gt;"",IF(Deník!$Y66=Statistika!$F$79,Deník!$W66,""),"")</f>
        <v/>
      </c>
      <c r="FV66" s="233" t="str">
        <f>IF(Deník!$W66&lt;&gt;"",IF(Deník!$Y66=Statistika!$F$80,Deník!$W66,""),"")</f>
        <v/>
      </c>
      <c r="FW66" s="233" t="str">
        <f>IF(Deník!$W66&lt;&gt;"",IF(Deník!$Y66=Statistika!$F$81,Deník!$W66,""),"")</f>
        <v/>
      </c>
      <c r="FX66" s="233" t="str">
        <f>IF(Deník!$W66&lt;&gt;"",IF(Deník!$Y66=Statistika!$F$82,Deník!$W66,""),"")</f>
        <v/>
      </c>
      <c r="FY66" s="233" t="str">
        <f>IF(Deník!$W66&lt;&gt;"",IF(Deník!$Y66=Statistika!$F$83,Deník!$W66,""),"")</f>
        <v/>
      </c>
      <c r="FZ66" s="233" t="str">
        <f>IF(Deník!$W66&lt;&gt;"",IF(Deník!$Y66=Statistika!$F$84,Deník!$W66,""),"")</f>
        <v/>
      </c>
      <c r="GA66" s="233" t="str">
        <f>IF(Deník!$W66&lt;&gt;"",IF(Deník!$Y66=Statistika!$F$85,Deník!$W66,""),"")</f>
        <v/>
      </c>
      <c r="GB66" s="233" t="str">
        <f>IF(Deník!$W66&lt;&gt;"",IF(Deník!$Y66=Statistika!$F$86,Deník!$W66,""),"")</f>
        <v/>
      </c>
      <c r="GC66" s="233" t="str">
        <f>IF(Deník!$W66&lt;&gt;"",IF(Deník!$Y66=Statistika!$F$87,Deník!$W66,""),"")</f>
        <v/>
      </c>
      <c r="GD66" s="233" t="str">
        <f>IF(Deník!$W66&lt;&gt;"",IF(Deník!$Y66=Statistika!$F$88,Deník!$W66,""),"")</f>
        <v/>
      </c>
      <c r="GE66" s="233" t="str">
        <f>IF(Deník!$W66&lt;&gt;"",IF(Deník!$Y66=Statistika!$F$89,Deník!$W66,""),"")</f>
        <v/>
      </c>
      <c r="GF66" s="233" t="str">
        <f>IF(Deník!$W66&lt;&gt;"",IF(Deník!$Y66=Statistika!$F$90,Deník!$W66,""),"")</f>
        <v/>
      </c>
      <c r="GG66" s="233" t="str">
        <f>IF(Deník!$W66&lt;&gt;"",IF(Deník!$Y66=Statistika!$F$91,Deník!$W66,""),"")</f>
        <v/>
      </c>
      <c r="GH66" s="233"/>
      <c r="GI66" s="233" t="str">
        <f>IF(Deník!$W66&lt;&gt;"",IF(Deník!$AB66=Statistika!$L$100,Deník!$W66,""),"")</f>
        <v/>
      </c>
      <c r="GJ66" s="233" t="str">
        <f>IF(Deník!$W66&lt;&gt;"",IF(Deník!$AB66=Statistika!$L$101,Deník!$W66,""),"")</f>
        <v/>
      </c>
      <c r="GK66" s="233" t="str">
        <f>IF(Deník!$W66&lt;&gt;"",IF(Deník!$AB66=Statistika!$L$102,Deník!$W66,""),"")</f>
        <v/>
      </c>
      <c r="GL66" s="233" t="str">
        <f>IF(Deník!$W66&lt;&gt;"",IF(Deník!$AB66=Statistika!$L$103,Deník!$W66,""),"")</f>
        <v/>
      </c>
      <c r="GM66" s="233" t="str">
        <f>IF(Deník!$W66&lt;&gt;"",IF(Deník!$AB66=Statistika!$L$104,Deník!$W66,""),"")</f>
        <v/>
      </c>
      <c r="GN66" s="233" t="str">
        <f>IF(Deník!$W66&lt;&gt;"",IF(Deník!$AB66=Statistika!$L$105,Deník!$W66,""),"")</f>
        <v/>
      </c>
      <c r="GO66" s="233" t="str">
        <f>IF(Deník!$W66&lt;&gt;"",IF(Deník!$AB66=Statistika!$L$106,Deník!$W66,""),"")</f>
        <v/>
      </c>
      <c r="GP66" s="233" t="str">
        <f>IF(Deník!$W66&lt;&gt;"",IF(Deník!$AB66=Statistika!$L$107,Deník!$W66,""),"")</f>
        <v/>
      </c>
      <c r="GQ66" s="233" t="str">
        <f>IF(Deník!$W66&lt;&gt;"",IF(Deník!$AB66=Statistika!$L$108,Deník!$W66,""),"")</f>
        <v/>
      </c>
      <c r="GS66" s="233" t="str">
        <f>IF(Deník!$W66&lt;0,IF(Deník!$AC66=Statistika!$F$117,Deník!$W66,""),"")</f>
        <v/>
      </c>
      <c r="GT66" s="233" t="str">
        <f>IF(Deník!$W66&lt;0,IF(Deník!$AC66=Statistika!$F$118,Deník!$W66,""),"")</f>
        <v/>
      </c>
      <c r="GU66" s="233" t="str">
        <f>IF(Deník!$W66&lt;0,IF(Deník!$AC66=Statistika!$F$119,Deník!$W66,""),"")</f>
        <v/>
      </c>
      <c r="GV66" s="233" t="str">
        <f>IF(Deník!$W66&lt;0,IF(Deník!$AC66=Statistika!$F$120,Deník!$W66,""),"")</f>
        <v/>
      </c>
      <c r="GW66" s="233" t="str">
        <f>IF(Deník!$W66&lt;0,IF(Deník!$AC66=Statistika!$F$121,Deník!$W66,""),"")</f>
        <v/>
      </c>
      <c r="GX66" s="233" t="str">
        <f>IF(Deník!$W66&lt;0,IF(Deník!$AC66=Statistika!$F$122,Deník!$W66,""),"")</f>
        <v/>
      </c>
      <c r="GY66" s="233" t="str">
        <f>IF(Deník!$W66&lt;0,IF(Deník!$AC66=Statistika!$F$123,Deník!$W66,""),"")</f>
        <v/>
      </c>
      <c r="GZ66" s="233" t="str">
        <f>IF(Deník!$W66&lt;0,IF(Deník!$AC66=Statistika!$F$124,Deník!$W66,""),"")</f>
        <v/>
      </c>
      <c r="HA66" s="233" t="str">
        <f>IF(Deník!$W66&lt;0,IF(Deník!$AC66=Statistika!$F$125,Deník!$W66,""),"")</f>
        <v/>
      </c>
      <c r="HC66" s="233" t="str">
        <f>IF(Deník!$W66&lt;0,IF(Deník!$AD66=Statistika!$F$133,Deník!$W66,""),"")</f>
        <v/>
      </c>
      <c r="HD66" s="233" t="str">
        <f>IF(Deník!$W66&lt;0,IF(Deník!$AD66=Statistika!$F$134,Deník!$W66,""),"")</f>
        <v/>
      </c>
      <c r="HE66" s="233" t="str">
        <f>IF(Deník!$W66&lt;0,IF(Deník!$AD66=Statistika!$F$135,Deník!$W66,""),"")</f>
        <v/>
      </c>
      <c r="HF66" s="233" t="str">
        <f>IF(Deník!$W66&lt;0,IF(Deník!$AD66=Statistika!$F$136,Deník!$W66,""),"")</f>
        <v/>
      </c>
      <c r="HG66" s="233" t="str">
        <f>IF(Deník!$W66&lt;0,IF(Deník!$AD66=Statistika!$F$137,Deník!$W66,""),"")</f>
        <v/>
      </c>
      <c r="ID66" s="8">
        <f>Tabulka4[[#This Row],[Sloupec3]]</f>
        <v>0</v>
      </c>
      <c r="IE66" s="17" t="str">
        <f>IF(AND([1]Deník!$C66&gt;='[1]Měsíční shrnutí'!$D$1,[1]Deník!$C66&lt;='[1]Měsíční shrnutí'!$F$1),[1]Deník!$X66,"")</f>
        <v/>
      </c>
    </row>
    <row r="67" spans="1:239">
      <c r="A67" s="8">
        <f>Deník!C68</f>
        <v>0</v>
      </c>
      <c r="B67" s="50" t="str">
        <f>Deník!R68</f>
        <v/>
      </c>
      <c r="C67" s="102" t="str">
        <f>IF(AND(Deník!R68&gt;1,Deník!R68&lt;&gt;""),1,"")</f>
        <v/>
      </c>
      <c r="D67" s="102" t="str">
        <f>IF(AND(Deník!R68&lt;=0,Deník!R68&lt;&gt;""),1,"")</f>
        <v/>
      </c>
      <c r="E67" s="103" t="str">
        <f>IF(AND(Deník!R68&gt;=0,Deník!R68&lt;=1),1,"")</f>
        <v/>
      </c>
      <c r="F67" s="79" t="str">
        <f>IF(Deník!R68&lt;&gt;"",Deník!R68+F66,"")</f>
        <v/>
      </c>
      <c r="G67" s="85"/>
      <c r="H67" s="54" t="str">
        <f>IF(MONTH(Deník!$C67)=H$2,IF(AND(Deník!$R67&gt;=0,Deník!$R67&lt;=1),"BE",Deník!$R67),"")</f>
        <v/>
      </c>
      <c r="I67" s="11" t="str">
        <f>IF(MONTH(Deník!$C67)=I$2,IF(AND(Deník!$R67&gt;=0,Deník!$R67&lt;=1),"BE",Deník!$R67),"")</f>
        <v/>
      </c>
      <c r="J67" s="11" t="str">
        <f>IF(MONTH(Deník!$C67)=J$2,IF(AND(Deník!$R67&gt;=0,Deník!$R67&lt;=1),"BE",Deník!$R67),"")</f>
        <v/>
      </c>
      <c r="K67" s="11" t="str">
        <f>IF(MONTH(Deník!$C67)=K$2,IF(AND(Deník!$R67&gt;=0,Deník!$R67&lt;=1),"BE",Deník!$R67),"")</f>
        <v/>
      </c>
      <c r="L67" s="11" t="str">
        <f>IF(MONTH(Deník!$C67)=L$2,IF(AND(Deník!$R67&gt;=0,Deník!$R67&lt;=1),"BE",Deník!$R67),"")</f>
        <v/>
      </c>
      <c r="M67" s="11" t="str">
        <f>IF(MONTH(Deník!$C67)=M$2,IF(AND(Deník!$R67&gt;=0,Deník!$R67&lt;=1),"BE",Deník!$R67),"")</f>
        <v/>
      </c>
      <c r="N67" s="11" t="str">
        <f>IF(MONTH(Deník!$C67)=N$2,IF(AND(Deník!$R67&gt;=0,Deník!$R67&lt;=1),"BE",Deník!$R67),"")</f>
        <v/>
      </c>
      <c r="O67" s="11" t="str">
        <f>IF(MONTH(Deník!$C67)=O$2,IF(AND(Deník!$R67&gt;=0,Deník!$R67&lt;=1),"BE",Deník!$R67),"")</f>
        <v/>
      </c>
      <c r="P67" s="11" t="str">
        <f>IF(MONTH(Deník!$C67)=P$2,IF(AND(Deník!$R67&gt;=0,Deník!$R67&lt;=1),"BE",Deník!$R67),"")</f>
        <v/>
      </c>
      <c r="Q67" s="11" t="str">
        <f>IF(MONTH(Deník!$C67)=Q$2,IF(AND(Deník!$R67&gt;=0,Deník!$R67&lt;=1),"BE",Deník!$R67),"")</f>
        <v/>
      </c>
      <c r="R67" s="11" t="str">
        <f>IF(MONTH(Deník!$C67)=R$2,IF(AND(Deník!$R67&gt;=0,Deník!$R67&lt;=1),"BE",Deník!$R67),"")</f>
        <v/>
      </c>
      <c r="S67" s="57" t="str">
        <f>IF(MONTH(Deník!$C67)=S$2,IF(AND(Deník!$R67&gt;=0,Deník!$R67&lt;=1),"BE",Deník!$R67),"")</f>
        <v/>
      </c>
      <c r="U67" s="12"/>
      <c r="V67" s="12"/>
      <c r="X67" s="600" t="str">
        <f>IF(Deník!$R67&lt;&gt;"",IF(Deník!$B67=Statistika!$F$63,IF(AND(Deník!$R67&gt;=0,Deník!$R67&lt;=1),"BE",Deník!$R67),""),"")</f>
        <v/>
      </c>
      <c r="Y67" s="13" t="str">
        <f>IF(Deník!$R67&lt;&gt;"",IF(Deník!$B67=Statistika!$F$64,IF(AND(Deník!$R67&gt;=0,Deník!$R67&lt;=1),"BE",Deník!$R67),""),"")</f>
        <v/>
      </c>
      <c r="Z67" s="13" t="str">
        <f>IF(Deník!$R67&lt;&gt;"",IF(Deník!$B67=Statistika!$F$65,IF(AND(Deník!$R67&gt;=0,Deník!$R67&lt;=1),"BE",Deník!$R67),""),"")</f>
        <v/>
      </c>
      <c r="AA67" s="13" t="str">
        <f>IF(Deník!$R67&lt;&gt;"",IF(Deník!$B67=Statistika!$F$66,IF(AND(Deník!$R67&gt;=0,Deník!$R67&lt;=1),"BE",Deník!$R67),""),"")</f>
        <v/>
      </c>
      <c r="AB67" s="13" t="str">
        <f>IF(Deník!$R67&lt;&gt;"",IF(Deník!$B67=Statistika!$F$67,IF(AND(Deník!$R67&gt;=0,Deník!$R67&lt;=1),"BE",Deník!$R67),""),"")</f>
        <v/>
      </c>
      <c r="AC67" s="13" t="str">
        <f>IF(Deník!$R67&lt;&gt;"",IF(Deník!$B67=Statistika!$F$68,IF(AND(Deník!$R67&gt;=0,Deník!$R67&lt;=1),"BE",Deník!$R67),""),"")</f>
        <v/>
      </c>
      <c r="AD67" s="13" t="str">
        <f>IF(Deník!$R67&lt;&gt;"",IF(Deník!$B67=Statistika!$F$69,IF(AND(Deník!$R67&gt;=0,Deník!$R67&lt;=1),"BE",Deník!$R67),""),"")</f>
        <v/>
      </c>
      <c r="AE67" s="601" t="str">
        <f>IF(Deník!$R67&lt;&gt;"",IF(Deník!$B67=Statistika!$F$70,IF(AND(Deník!$R67&gt;=0,Deník!$R67&lt;=1),"BE",Deník!$R67),""),"")</f>
        <v/>
      </c>
      <c r="AF67" s="90"/>
      <c r="AG67" s="63" t="str">
        <f>IF(Deník!$R67&lt;&gt;"",IF(Deník!$J67="L",IF(AND(Deník!$R67&gt;=0,Deník!$R67&lt;=1),"BE",Deník!$R67),""),"")</f>
        <v/>
      </c>
      <c r="AH67" s="13" t="str">
        <f>IF(Deník!$R67&lt;&gt;"",IF(Deník!$J67="S",IF(AND(Deník!$R67&gt;=0,Deník!$R67&lt;=1),"BE",Deník!$R67),""),"")</f>
        <v/>
      </c>
      <c r="AI67" s="95"/>
      <c r="AJ67" s="71" t="str">
        <f>IF(Deník!N68&lt;&gt;"",Deník!N68*-1,"")</f>
        <v/>
      </c>
      <c r="AK67" s="88"/>
      <c r="AL67" s="63" t="str">
        <f>IF(WEEKDAY(Deník!$C67,2)=1,IF(AND(Deník!$R67&gt;=0,Deník!$R67&lt;=1),"BE",Deník!$R67),"")</f>
        <v/>
      </c>
      <c r="AM67" s="13" t="str">
        <f>IF(WEEKDAY(Deník!$C67,2)=2,IF(AND(Deník!$R67&gt;=0,Deník!$R67&lt;=1),"BE",Deník!$R67),"")</f>
        <v/>
      </c>
      <c r="AN67" s="13" t="str">
        <f>IF(WEEKDAY(Deník!$C67,2)=3,IF(AND(Deník!$R67&gt;=0,Deník!$R67&lt;=1),"BE",Deník!$R67),"")</f>
        <v/>
      </c>
      <c r="AO67" s="13" t="str">
        <f>IF(WEEKDAY(Deník!$C67,2)=4,IF(AND(Deník!$R67&gt;=0,Deník!$R67&lt;=1),"BE",Deník!$R67),"")</f>
        <v/>
      </c>
      <c r="AP67" s="60" t="str">
        <f>IF(WEEKDAY(Deník!$C67,2)=5,IF(AND(Deník!$R67&gt;=0,Deník!$R67&lt;=1),"BE",Deník!$R67),"")</f>
        <v/>
      </c>
      <c r="AQ67" s="99"/>
      <c r="AR67" s="100">
        <f>Deník!D67</f>
        <v>0</v>
      </c>
      <c r="AS67" s="63" t="str">
        <f>IF(Deník!$D67&lt;&gt;"",IF(AND(Deník!$D67&gt;=AS$2,Deník!$D67&lt;=AS$3),IF(AND(Deník!$R67&gt;=0,Deník!$R67&lt;=1),"BE",Deník!$R67),""),"")</f>
        <v/>
      </c>
      <c r="AT67" s="63" t="str">
        <f>IF(Deník!$D67&lt;&gt;"",IF(AND(Deník!$D67&gt;=AT$2,Deník!$D67&lt;=AT$3),IF(AND(Deník!$R67&gt;=0,Deník!$R67&lt;=1),"BE",Deník!$R67),""),"")</f>
        <v/>
      </c>
      <c r="AU67" s="63" t="str">
        <f>IF(Deník!$D67&lt;&gt;"",IF(AND(Deník!$D67&gt;=AU$2,Deník!$D67&lt;=AU$3),IF(AND(Deník!$R67&gt;=0,Deník!$R67&lt;=1),"BE",Deník!$R67),""),"")</f>
        <v/>
      </c>
      <c r="AV67" s="63" t="str">
        <f>IF(Deník!$D67&lt;&gt;"",IF(AND(Deník!$D67&gt;=AV$2,Deník!$D67&lt;=AV$3),IF(AND(Deník!$R67&gt;=0,Deník!$R67&lt;=1),"BE",Deník!$R67),""),"")</f>
        <v/>
      </c>
      <c r="AW67" s="63" t="str">
        <f>IF(Deník!$D67&lt;&gt;"",IF(AND(Deník!$D67&gt;=AW$2,Deník!$D67&lt;=AW$3),IF(AND(Deník!$R67&gt;=0,Deník!$R67&lt;=1),"BE",Deník!$R67),""),"")</f>
        <v/>
      </c>
      <c r="AX67" s="63" t="str">
        <f>IF(Deník!$D67&lt;&gt;"",IF(AND(Deník!$D67&gt;=AX$2,Deník!$D67&lt;=AX$3),IF(AND(Deník!$R67&gt;=0,Deník!$R67&lt;=1),"BE",Deník!$R67),""),"")</f>
        <v/>
      </c>
      <c r="AY67" s="63" t="str">
        <f>IF(Deník!$D67&lt;&gt;"",IF(AND(Deník!$D67&gt;=AY$2,Deník!$D67&lt;=AY$3),IF(AND(Deník!$R67&gt;=0,Deník!$R67&lt;=1),"BE",Deník!$R67),""),"")</f>
        <v/>
      </c>
      <c r="AZ67" s="63" t="str">
        <f>IF(Deník!$D67&lt;&gt;"",IF(AND(Deník!$D67&gt;=AZ$2,Deník!$D67&lt;=AZ$3),IF(AND(Deník!$R67&gt;=0,Deník!$R67&lt;=1),"BE",Deník!$R67),""),"")</f>
        <v/>
      </c>
      <c r="BA67" s="63" t="str">
        <f>IF(Deník!$D67&lt;&gt;"",IF(AND(Deník!$D67&gt;=BA$2,Deník!$D67&lt;=BA$3),IF(AND(Deník!$R67&gt;=0,Deník!$R67&lt;=1),"BE",Deník!$R67),""),"")</f>
        <v/>
      </c>
      <c r="BB67" s="63" t="str">
        <f>IF(Deník!$D67&lt;&gt;"",IF(AND(Deník!$D67&gt;=BB$2,Deník!$D67&lt;=BB$3),IF(AND(Deník!$R67&gt;=0,Deník!$R67&lt;=1),"BE",Deník!$R67),""),"")</f>
        <v/>
      </c>
      <c r="BC67" s="71" t="str">
        <f>IF(Deník!$D67&lt;&gt;"",IF(AND(Deník!$D67&gt;=BC$2,Deník!$D67&lt;=BC$3),IF(AND(Deník!$R67&gt;=0,Deník!$R67&lt;=1),"BE",Deník!$R67),""),"")</f>
        <v/>
      </c>
      <c r="BD67" s="20" t="str">
        <f>IF(Deník!$J68="S",(Deník!$M68-Deník!$K68),IF(Deník!$J68="L",(Deník!$K68-Deník!$M68),""))</f>
        <v/>
      </c>
      <c r="BE67" s="20" t="str">
        <f>IF(Deník!$J68="S",(Deník!$K68-Deník!$O68),IF(Deník!$J68="L",(Deník!$O68-Deník!$K68),""))</f>
        <v/>
      </c>
      <c r="BF67" s="20" t="str">
        <f>IF(Deník!$J68="S",(Deník!$K68-Deník!$L68),IF(Deník!$J68="L",(Deník!$L68-Deník!$K68),""))</f>
        <v/>
      </c>
      <c r="BG67" s="20" t="str">
        <f>IF(Deník!$J68="S",(Deník!$K68-Deník!$S68),IF(Deník!$J68="L",(Deník!$S68-Deník!$K68),""))</f>
        <v/>
      </c>
      <c r="BH67" s="20" t="str">
        <f>IF(Deník!$J68="S",(Deník!$K68-Deník!$U68),IF(Deník!$J68="L",(Deník!$U68-Deník!$K68),""))</f>
        <v/>
      </c>
      <c r="BI67" s="20" t="str">
        <f>IF(Deník!$R67&gt;1,Deník!$R67,"")</f>
        <v/>
      </c>
      <c r="BJ67" s="20" t="str">
        <f>IF(Deník!$R67&lt;0,Deník!$R67,"")</f>
        <v/>
      </c>
      <c r="BK67" s="17"/>
      <c r="BM67" s="233" t="str">
        <f>IF(Deník!$R67&lt;&gt;"",IF(Deník!$Y67=Statistika!$F$78,IF(AND(Deník!$R67&gt;=0,Deník!$R67&lt;=1),"BE",Deník!$R67),""),"")</f>
        <v/>
      </c>
      <c r="BN67" s="233" t="str">
        <f>IF(Deník!$R67&lt;&gt;"",IF(Deník!$Y67=Statistika!$F$79,IF(AND(Deník!$R67&gt;=0,Deník!$R67&lt;=1),"BE",Deník!$R67),""),"")</f>
        <v/>
      </c>
      <c r="BO67" s="233" t="str">
        <f>IF(Deník!$R67&lt;&gt;"",IF(Deník!$Y67=Statistika!$F$80,IF(AND(Deník!$R67&gt;=0,Deník!$R67&lt;=1),"BE",Deník!$R67),""),"")</f>
        <v/>
      </c>
      <c r="BP67" s="233" t="str">
        <f>IF(Deník!$R67&lt;&gt;"",IF(Deník!$Y67=Statistika!$F$81,IF(AND(Deník!$R67&gt;=0,Deník!$R67&lt;=1),"BE",Deník!$R67),""),"")</f>
        <v/>
      </c>
      <c r="BQ67" s="233" t="str">
        <f>IF(Deník!$R67&lt;&gt;"",IF(Deník!$Y67=Statistika!$F$82,IF(AND(Deník!$R67&gt;=0,Deník!$R67&lt;=1),"BE",Deník!$R67),""),"")</f>
        <v/>
      </c>
      <c r="BR67" s="233" t="str">
        <f>IF(Deník!$R67&lt;&gt;"",IF(Deník!$Y67=Statistika!$F$83,IF(AND(Deník!$R67&gt;=0,Deník!$R67&lt;=1),"BE",Deník!$R67),""),"")</f>
        <v/>
      </c>
      <c r="BS67" s="233" t="str">
        <f>IF(Deník!$R67&lt;&gt;"",IF(Deník!$Y67=Statistika!$F$84,IF(AND(Deník!$R67&gt;=0,Deník!$R67&lt;=1),"BE",Deník!$R67),""),"")</f>
        <v/>
      </c>
      <c r="BT67" s="233" t="str">
        <f>IF(Deník!$R67&lt;&gt;"",IF(Deník!$Y67=Statistika!$F$85,IF(AND(Deník!$R67&gt;=0,Deník!$R67&lt;=1),"BE",Deník!$R67),""),"")</f>
        <v/>
      </c>
      <c r="BU67" s="233" t="str">
        <f>IF(Deník!$R67&lt;&gt;"",IF(Deník!$Y67=Statistika!$F$86,IF(AND(Deník!$R67&gt;=0,Deník!$R67&lt;=1),"BE",Deník!$R67),""),"")</f>
        <v/>
      </c>
      <c r="BV67" s="233" t="str">
        <f>IF(Deník!$R67&lt;&gt;"",IF(Deník!$Y67=Statistika!$F$87,IF(AND(Deník!$R67&gt;=0,Deník!$R67&lt;=1),"BE",Deník!$R67),""),"")</f>
        <v/>
      </c>
      <c r="BW67" s="233" t="str">
        <f>IF(Deník!$R67&lt;&gt;"",IF(Deník!$Y67=Statistika!$F$88,IF(AND(Deník!$R67&gt;=0,Deník!$R67&lt;=1),"BE",Deník!$R67),""),"")</f>
        <v/>
      </c>
      <c r="BX67" s="233" t="str">
        <f>IF(Deník!$R67&lt;&gt;"",IF(Deník!$Y67=Statistika!$F$89,IF(AND(Deník!$R67&gt;=0,Deník!$R67&lt;=1),"BE",Deník!$R67),""),"")</f>
        <v/>
      </c>
      <c r="BY67" s="233" t="str">
        <f>IF(Deník!$R67&lt;&gt;"",IF(Deník!$Y67=Statistika!$F$90,IF(AND(Deník!$R67&gt;=0,Deník!$R67&lt;=1),"BE",Deník!$R67),""),"")</f>
        <v/>
      </c>
      <c r="BZ67" s="233" t="str">
        <f>IF(Deník!$R67&lt;&gt;"",IF(Deník!$Y67=Statistika!$F$91,IF(AND(Deník!$R67&gt;=0,Deník!$R67&lt;=1),"BE",Deník!$R67),""),"")</f>
        <v/>
      </c>
      <c r="CA67" s="233"/>
      <c r="CB67" s="233" t="str">
        <f>IF(Deník!$R67&lt;&gt;"",IF(Deník!$AB67="SL",IF(AND(Deník!$R67&gt;=0,Deník!$R67&lt;=1),"BE",Deník!$R67),""),"")</f>
        <v/>
      </c>
      <c r="CC67" s="233" t="str">
        <f>IF(Deník!$R67&lt;&gt;"",IF(Deník!$AB67="BE10",IF(AND(Deník!$R67&gt;=0,Deník!$R67&lt;=1),"BE",Deník!$R67),""),"")</f>
        <v/>
      </c>
      <c r="CD67" s="233" t="str">
        <f>IF(Deník!$R67&lt;&gt;"",IF(Deník!$AB67="BE15",IF(AND(Deník!$R67&gt;=0,Deník!$R67&lt;=1),"BE",Deník!$R67),""),"")</f>
        <v/>
      </c>
      <c r="CE67" s="233" t="str">
        <f>IF(Deník!$R67&lt;&gt;"",IF(Deník!$AB67="BE20",IF(AND(Deník!$R67&gt;=0,Deník!$R67&lt;=1),"BE",Deník!$R67),""),"")</f>
        <v/>
      </c>
      <c r="CF67" s="233" t="str">
        <f>IF(Deník!$R67&lt;&gt;"",IF(Deník!$AB67="TP1",IF(AND(Deník!$R67&gt;=0,Deník!$R67&lt;=1),"BE",Deník!$R67),""),"")</f>
        <v/>
      </c>
      <c r="CG67" s="233" t="str">
        <f>IF(Deník!$R67&lt;&gt;"",IF(Deník!$AB67="TP2",IF(AND(Deník!$R67&gt;=0,Deník!$R67&lt;=1),"BE",Deník!$R67),""),"")</f>
        <v/>
      </c>
      <c r="CH67" s="233" t="str">
        <f>IF(Deník!$R67&lt;&gt;"",IF(Deník!$AB67="TP3",IF(AND(Deník!$R67&gt;=0,Deník!$R67&lt;=1),"BE",Deník!$R67),""),"")</f>
        <v/>
      </c>
      <c r="CI67" s="233" t="str">
        <f>IF(Deník!$R67&lt;&gt;"",IF(Deník!$AB67="Trailing SL",IF(AND(Deník!$R67&gt;=0,Deník!$R67&lt;=1),"BE",Deník!$R67),""),"")</f>
        <v/>
      </c>
      <c r="CJ67" s="233" t="str">
        <f>IF(Deník!$R67&lt;&gt;"",IF(Deník!$AB67="Manual",IF(AND(Deník!$R67&gt;=0,Deník!$R67&lt;=1),"BE",Deník!$R67),""),"")</f>
        <v/>
      </c>
      <c r="CK67" s="233"/>
      <c r="CL67" s="233" t="str">
        <f>IF(Deník!$R67&lt;0,IF(Deník!$AC67=Statistika!$F$117,Deník!$R67,""),"")</f>
        <v/>
      </c>
      <c r="CM67" s="233" t="str">
        <f>IF(Deník!$R67&lt;0,IF(Deník!$AC67=Statistika!$F$118,Deník!$R67,""),"")</f>
        <v/>
      </c>
      <c r="CN67" s="233" t="str">
        <f>IF(Deník!$R67&lt;0,IF(Deník!$AC67=Statistika!$F$119,Deník!$R67,""),"")</f>
        <v/>
      </c>
      <c r="CO67" s="233" t="str">
        <f>IF(Deník!$R67&lt;0,IF(Deník!$AC67=Statistika!$F$120,Deník!$R67,""),"")</f>
        <v/>
      </c>
      <c r="CP67" s="233" t="str">
        <f>IF(Deník!$R67&lt;0,IF(Deník!$AC67=Statistika!$F$121,Deník!$R67,""),"")</f>
        <v/>
      </c>
      <c r="CQ67" s="233" t="str">
        <f>IF(Deník!$R67&lt;0,IF(Deník!$AC67=Statistika!$F$122,Deník!$R67,""),"")</f>
        <v/>
      </c>
      <c r="CR67" s="233" t="str">
        <f>IF(Deník!$R67&lt;0,IF(Deník!$AC67=Statistika!$F$123,Deník!$R67,""),"")</f>
        <v/>
      </c>
      <c r="CS67" s="233" t="str">
        <f>IF(Deník!$R67&lt;0,IF(Deník!$AC67=Statistika!$F$124,Deník!$R67,""),"")</f>
        <v/>
      </c>
      <c r="CT67" s="233" t="str">
        <f>IF(Deník!$R67&lt;0,IF(Deník!$AC67=Statistika!$F$125,Deník!$R67,""),"")</f>
        <v/>
      </c>
      <c r="CU67" s="233"/>
      <c r="CV67" s="233" t="str">
        <f>IF(Deník!$R67&lt;0,IF(Deník!$AD67=$CV$2,Deník!$R67,""),"")</f>
        <v/>
      </c>
      <c r="CW67" s="233" t="str">
        <f>IF(Deník!$R67&lt;0,IF(Deník!$AD67=$CW$2,Deník!$R67,""),"")</f>
        <v/>
      </c>
      <c r="CX67" s="233" t="str">
        <f>IF(Deník!$R67&lt;0,IF(Deník!$AD67=$CX$2,Deník!$R67,""),"")</f>
        <v/>
      </c>
      <c r="CY67" s="233" t="str">
        <f>IF(Deník!$R67&lt;0,IF(Deník!$AD67=$CY$2,Deník!$R67,""),"")</f>
        <v/>
      </c>
      <c r="CZ67" s="233" t="str">
        <f>IF(Deník!$R67&lt;0,IF(Deník!$AD67=$CZ$2,Deník!$R67,""),"")</f>
        <v/>
      </c>
      <c r="DL67" s="221">
        <f t="shared" si="5"/>
        <v>93847.029999999984</v>
      </c>
      <c r="DM67" s="220">
        <f t="shared" si="3"/>
        <v>-6.1529700000000132E-2</v>
      </c>
      <c r="DO67" s="50">
        <f>Deník!W68</f>
        <v>0</v>
      </c>
      <c r="DP67" s="102" t="str">
        <f>IF(AND(Deník!W68&gt;0),1,"")</f>
        <v/>
      </c>
      <c r="DQ67" s="102">
        <f>IF(AND(Deník!W68&lt;=0),1,"")</f>
        <v>1</v>
      </c>
      <c r="DR67" s="227"/>
      <c r="DS67" s="228"/>
      <c r="DT67" s="85"/>
      <c r="DU67" s="54">
        <f>IF(MONTH(Deník!$C67)=DU$2,Deník!$W67,"")</f>
        <v>0</v>
      </c>
      <c r="DV67" s="222" t="str">
        <f>IF(MONTH(Deník!$C67)=DV$2,Deník!$W67,"")</f>
        <v/>
      </c>
      <c r="DW67" s="222" t="str">
        <f>IF(MONTH(Deník!$C67)=DW$2,Deník!$W67,"")</f>
        <v/>
      </c>
      <c r="DX67" s="222" t="str">
        <f>IF(MONTH(Deník!$C67)=DX$2,Deník!$W67,"")</f>
        <v/>
      </c>
      <c r="DY67" s="222" t="str">
        <f>IF(MONTH(Deník!$C67)=DY$2,Deník!$W67,"")</f>
        <v/>
      </c>
      <c r="DZ67" s="222" t="str">
        <f>IF(MONTH(Deník!$C67)=DZ$2,Deník!$W67,"")</f>
        <v/>
      </c>
      <c r="EA67" s="222" t="str">
        <f>IF(MONTH(Deník!$C67)=EA$2,Deník!$W67,"")</f>
        <v/>
      </c>
      <c r="EB67" s="222" t="str">
        <f>IF(MONTH(Deník!$C67)=EB$2,Deník!$W67,"")</f>
        <v/>
      </c>
      <c r="EC67" s="222" t="str">
        <f>IF(MONTH(Deník!$C67)=EC$2,Deník!$W67,"")</f>
        <v/>
      </c>
      <c r="ED67" s="222" t="str">
        <f>IF(MONTH(Deník!$C67)=ED$2,Deník!$W67,"")</f>
        <v/>
      </c>
      <c r="EE67" s="222" t="str">
        <f>IF(MONTH(Deník!$C67)=EE$2,Deník!$W67,"")</f>
        <v/>
      </c>
      <c r="EF67" s="222" t="str">
        <f>IF(MONTH(Deník!$C67)=EF$2,Deník!$W67,"")</f>
        <v/>
      </c>
      <c r="EI67" s="600" t="str">
        <f>IF(Deník!$W67&lt;&gt;"",IF(Deník!$B67=Statistika!$F$63,Deník!$W67,""),"")</f>
        <v/>
      </c>
      <c r="EJ67" s="13" t="str">
        <f>IF(Deník!$W67&lt;&gt;"",IF(Deník!$B67=Statistika!$F$64,Deník!$W67,""),"")</f>
        <v/>
      </c>
      <c r="EK67" s="13" t="str">
        <f>IF(Deník!$W67&lt;&gt;"",IF(Deník!$B67=Statistika!$F$65,Deník!$W67,""),"")</f>
        <v/>
      </c>
      <c r="EL67" s="13" t="str">
        <f>IF(Deník!$W67&lt;&gt;"",IF(Deník!$B67=Statistika!$F$66,Deník!$W67,""),"")</f>
        <v/>
      </c>
      <c r="EM67" s="13" t="str">
        <f>IF(Deník!$W67&lt;&gt;"",IF(Deník!$B67=Statistika!$F$67,Deník!$W67,""),"")</f>
        <v/>
      </c>
      <c r="EN67" s="13" t="str">
        <f>IF(Deník!$W67&lt;&gt;"",IF(Deník!$B67=Statistika!$F$68,Deník!$W67,""),"")</f>
        <v/>
      </c>
      <c r="EO67" s="13" t="str">
        <f>IF(Deník!$W67&lt;&gt;"",IF(Deník!$B67=Statistika!$F$69,Deník!$W67,""),"")</f>
        <v/>
      </c>
      <c r="EP67" s="601" t="str">
        <f>IF(Deník!$W67&lt;&gt;"",IF(Deník!$B67=Statistika!$F$70,Deník!$W67,""),"")</f>
        <v/>
      </c>
      <c r="EQ67" s="90"/>
      <c r="ER67" s="63" t="str">
        <f>IF(Deník!$W67&lt;&gt;"",IF(Deník!$J67="L",Deník!$W67,""),"")</f>
        <v/>
      </c>
      <c r="ES67" s="13" t="str">
        <f>IF(Deník!$W67&lt;&gt;"",IF(Deník!$J67="S",Deník!$W67,""),"")</f>
        <v/>
      </c>
      <c r="ET67" s="95"/>
      <c r="EU67" s="88"/>
      <c r="EV67" s="63" t="str">
        <f>IF(WEEKDAY(Deník!$C67,2)=1,Deník!$W67,"")</f>
        <v/>
      </c>
      <c r="EW67" s="13" t="str">
        <f>IF(WEEKDAY(Deník!$C67,2)=2,Deník!$W67,"")</f>
        <v/>
      </c>
      <c r="EX67" s="13" t="str">
        <f>IF(WEEKDAY(Deník!$C67,2)=3,Deník!$W67,"")</f>
        <v/>
      </c>
      <c r="EY67" s="13" t="str">
        <f>IF(WEEKDAY(Deník!$C67,2)=4,Deník!$W67,"")</f>
        <v/>
      </c>
      <c r="EZ67" s="60" t="str">
        <f>IF(WEEKDAY(Deník!$C67,2)=5,Deník!$W67,"")</f>
        <v/>
      </c>
      <c r="FA67" s="99"/>
      <c r="FB67" s="100">
        <f>Deník!D67</f>
        <v>0</v>
      </c>
      <c r="FC67" s="63">
        <f>IF($FB67&lt;&gt;"",IF(AND($FB67&gt;=FC$2,$FB67&lt;=FC$3),Deník!$W67,""))</f>
        <v>0</v>
      </c>
      <c r="FD67" s="63" t="str">
        <f>IF($FB67&lt;&gt;"",IF(AND($FB67&gt;=FD$2,$FB67&lt;=FD$3),Deník!$W67,""))</f>
        <v/>
      </c>
      <c r="FE67" s="63" t="str">
        <f>IF($FB67&lt;&gt;"",IF(AND($FB67&gt;=FE$2,$FB67&lt;=FE$3),Deník!$W67,""))</f>
        <v/>
      </c>
      <c r="FF67" s="63" t="str">
        <f>IF($FB67&lt;&gt;"",IF(AND($FB67&gt;=FF$2,$FB67&lt;=FF$3),Deník!$W67,""))</f>
        <v/>
      </c>
      <c r="FG67" s="63" t="str">
        <f>IF($FB67&lt;&gt;"",IF(AND($FB67&gt;=FG$2,$FB67&lt;=FG$3),Deník!$W67,""))</f>
        <v/>
      </c>
      <c r="FH67" s="63" t="str">
        <f>IF($FB67&lt;&gt;"",IF(AND($FB67&gt;=FH$2,$FB67&lt;=FH$3),Deník!$W67,""))</f>
        <v/>
      </c>
      <c r="FI67" s="63" t="str">
        <f>IF($FB67&lt;&gt;"",IF(AND($FB67&gt;=FI$2,$FB67&lt;=FI$3),Deník!$W67,""))</f>
        <v/>
      </c>
      <c r="FJ67" s="63" t="str">
        <f>IF($FB67&lt;&gt;"",IF(AND($FB67&gt;=FJ$2,$FB67&lt;=FJ$3),Deník!$W67,""))</f>
        <v/>
      </c>
      <c r="FK67" s="63" t="str">
        <f>IF($FB67&lt;&gt;"",IF(AND($FB67&gt;=FK$2,$FB67&lt;=FK$3),Deník!$W67,""))</f>
        <v/>
      </c>
      <c r="FL67" s="63" t="str">
        <f>IF($FB67&lt;&gt;"",IF(AND($FB67&gt;=FL$2,$FB67&lt;=FL$3),Deník!$W67,""))</f>
        <v/>
      </c>
      <c r="FM67" s="63" t="str">
        <f>IF($FB67&lt;&gt;"",IF(AND($FB67&gt;=FM$2,$FB67&lt;=FM$3),Deník!$W67,""))</f>
        <v/>
      </c>
      <c r="FN67" s="13"/>
      <c r="FO67" s="20" t="str">
        <f>IF(Deník!$W67&gt;1,Deník!$W67,"")</f>
        <v/>
      </c>
      <c r="FP67" s="20" t="str">
        <f>IF(Deník!$W67&lt;0,Deník!$W67,"")</f>
        <v/>
      </c>
      <c r="FQ67" s="17"/>
      <c r="FS67" s="233"/>
      <c r="FT67" s="233" t="str">
        <f>IF(Deník!$W67&lt;&gt;"",IF(Deník!$Y67=Statistika!$F$78,Deník!$W67,""),"")</f>
        <v/>
      </c>
      <c r="FU67" s="233" t="str">
        <f>IF(Deník!$W67&lt;&gt;"",IF(Deník!$Y67=Statistika!$F$79,Deník!$W67,""),"")</f>
        <v/>
      </c>
      <c r="FV67" s="233" t="str">
        <f>IF(Deník!$W67&lt;&gt;"",IF(Deník!$Y67=Statistika!$F$80,Deník!$W67,""),"")</f>
        <v/>
      </c>
      <c r="FW67" s="233" t="str">
        <f>IF(Deník!$W67&lt;&gt;"",IF(Deník!$Y67=Statistika!$F$81,Deník!$W67,""),"")</f>
        <v/>
      </c>
      <c r="FX67" s="233" t="str">
        <f>IF(Deník!$W67&lt;&gt;"",IF(Deník!$Y67=Statistika!$F$82,Deník!$W67,""),"")</f>
        <v/>
      </c>
      <c r="FY67" s="233" t="str">
        <f>IF(Deník!$W67&lt;&gt;"",IF(Deník!$Y67=Statistika!$F$83,Deník!$W67,""),"")</f>
        <v/>
      </c>
      <c r="FZ67" s="233" t="str">
        <f>IF(Deník!$W67&lt;&gt;"",IF(Deník!$Y67=Statistika!$F$84,Deník!$W67,""),"")</f>
        <v/>
      </c>
      <c r="GA67" s="233" t="str">
        <f>IF(Deník!$W67&lt;&gt;"",IF(Deník!$Y67=Statistika!$F$85,Deník!$W67,""),"")</f>
        <v/>
      </c>
      <c r="GB67" s="233" t="str">
        <f>IF(Deník!$W67&lt;&gt;"",IF(Deník!$Y67=Statistika!$F$86,Deník!$W67,""),"")</f>
        <v/>
      </c>
      <c r="GC67" s="233" t="str">
        <f>IF(Deník!$W67&lt;&gt;"",IF(Deník!$Y67=Statistika!$F$87,Deník!$W67,""),"")</f>
        <v/>
      </c>
      <c r="GD67" s="233" t="str">
        <f>IF(Deník!$W67&lt;&gt;"",IF(Deník!$Y67=Statistika!$F$88,Deník!$W67,""),"")</f>
        <v/>
      </c>
      <c r="GE67" s="233" t="str">
        <f>IF(Deník!$W67&lt;&gt;"",IF(Deník!$Y67=Statistika!$F$89,Deník!$W67,""),"")</f>
        <v/>
      </c>
      <c r="GF67" s="233" t="str">
        <f>IF(Deník!$W67&lt;&gt;"",IF(Deník!$Y67=Statistika!$F$90,Deník!$W67,""),"")</f>
        <v/>
      </c>
      <c r="GG67" s="233" t="str">
        <f>IF(Deník!$W67&lt;&gt;"",IF(Deník!$Y67=Statistika!$F$91,Deník!$W67,""),"")</f>
        <v/>
      </c>
      <c r="GH67" s="233"/>
      <c r="GI67" s="233" t="str">
        <f>IF(Deník!$W67&lt;&gt;"",IF(Deník!$AB67=Statistika!$L$100,Deník!$W67,""),"")</f>
        <v/>
      </c>
      <c r="GJ67" s="233" t="str">
        <f>IF(Deník!$W67&lt;&gt;"",IF(Deník!$AB67=Statistika!$L$101,Deník!$W67,""),"")</f>
        <v/>
      </c>
      <c r="GK67" s="233" t="str">
        <f>IF(Deník!$W67&lt;&gt;"",IF(Deník!$AB67=Statistika!$L$102,Deník!$W67,""),"")</f>
        <v/>
      </c>
      <c r="GL67" s="233" t="str">
        <f>IF(Deník!$W67&lt;&gt;"",IF(Deník!$AB67=Statistika!$L$103,Deník!$W67,""),"")</f>
        <v/>
      </c>
      <c r="GM67" s="233" t="str">
        <f>IF(Deník!$W67&lt;&gt;"",IF(Deník!$AB67=Statistika!$L$104,Deník!$W67,""),"")</f>
        <v/>
      </c>
      <c r="GN67" s="233" t="str">
        <f>IF(Deník!$W67&lt;&gt;"",IF(Deník!$AB67=Statistika!$L$105,Deník!$W67,""),"")</f>
        <v/>
      </c>
      <c r="GO67" s="233" t="str">
        <f>IF(Deník!$W67&lt;&gt;"",IF(Deník!$AB67=Statistika!$L$106,Deník!$W67,""),"")</f>
        <v/>
      </c>
      <c r="GP67" s="233" t="str">
        <f>IF(Deník!$W67&lt;&gt;"",IF(Deník!$AB67=Statistika!$L$107,Deník!$W67,""),"")</f>
        <v/>
      </c>
      <c r="GQ67" s="233" t="str">
        <f>IF(Deník!$W67&lt;&gt;"",IF(Deník!$AB67=Statistika!$L$108,Deník!$W67,""),"")</f>
        <v/>
      </c>
      <c r="GS67" s="233" t="str">
        <f>IF(Deník!$W67&lt;0,IF(Deník!$AC67=Statistika!$F$117,Deník!$W67,""),"")</f>
        <v/>
      </c>
      <c r="GT67" s="233" t="str">
        <f>IF(Deník!$W67&lt;0,IF(Deník!$AC67=Statistika!$F$118,Deník!$W67,""),"")</f>
        <v/>
      </c>
      <c r="GU67" s="233" t="str">
        <f>IF(Deník!$W67&lt;0,IF(Deník!$AC67=Statistika!$F$119,Deník!$W67,""),"")</f>
        <v/>
      </c>
      <c r="GV67" s="233" t="str">
        <f>IF(Deník!$W67&lt;0,IF(Deník!$AC67=Statistika!$F$120,Deník!$W67,""),"")</f>
        <v/>
      </c>
      <c r="GW67" s="233" t="str">
        <f>IF(Deník!$W67&lt;0,IF(Deník!$AC67=Statistika!$F$121,Deník!$W67,""),"")</f>
        <v/>
      </c>
      <c r="GX67" s="233" t="str">
        <f>IF(Deník!$W67&lt;0,IF(Deník!$AC67=Statistika!$F$122,Deník!$W67,""),"")</f>
        <v/>
      </c>
      <c r="GY67" s="233" t="str">
        <f>IF(Deník!$W67&lt;0,IF(Deník!$AC67=Statistika!$F$123,Deník!$W67,""),"")</f>
        <v/>
      </c>
      <c r="GZ67" s="233" t="str">
        <f>IF(Deník!$W67&lt;0,IF(Deník!$AC67=Statistika!$F$124,Deník!$W67,""),"")</f>
        <v/>
      </c>
      <c r="HA67" s="233" t="str">
        <f>IF(Deník!$W67&lt;0,IF(Deník!$AC67=Statistika!$F$125,Deník!$W67,""),"")</f>
        <v/>
      </c>
      <c r="HC67" s="233" t="str">
        <f>IF(Deník!$W67&lt;0,IF(Deník!$AD67=Statistika!$F$133,Deník!$W67,""),"")</f>
        <v/>
      </c>
      <c r="HD67" s="233" t="str">
        <f>IF(Deník!$W67&lt;0,IF(Deník!$AD67=Statistika!$F$134,Deník!$W67,""),"")</f>
        <v/>
      </c>
      <c r="HE67" s="233" t="str">
        <f>IF(Deník!$W67&lt;0,IF(Deník!$AD67=Statistika!$F$135,Deník!$W67,""),"")</f>
        <v/>
      </c>
      <c r="HF67" s="233" t="str">
        <f>IF(Deník!$W67&lt;0,IF(Deník!$AD67=Statistika!$F$136,Deník!$W67,""),"")</f>
        <v/>
      </c>
      <c r="HG67" s="233" t="str">
        <f>IF(Deník!$W67&lt;0,IF(Deník!$AD67=Statistika!$F$137,Deník!$W67,""),"")</f>
        <v/>
      </c>
      <c r="ID67" s="8">
        <f>Tabulka4[[#This Row],[Sloupec3]]</f>
        <v>0</v>
      </c>
      <c r="IE67" s="17" t="str">
        <f>IF(AND([1]Deník!$C67&gt;='[1]Měsíční shrnutí'!$D$1,[1]Deník!$C67&lt;='[1]Měsíční shrnutí'!$F$1),[1]Deník!$X67,"")</f>
        <v/>
      </c>
    </row>
    <row r="68" spans="1:239">
      <c r="A68" s="8">
        <f>Deník!C69</f>
        <v>0</v>
      </c>
      <c r="B68" s="50" t="str">
        <f>Deník!R69</f>
        <v/>
      </c>
      <c r="C68" s="102" t="str">
        <f>IF(AND(Deník!R69&gt;1,Deník!R69&lt;&gt;""),1,"")</f>
        <v/>
      </c>
      <c r="D68" s="102" t="str">
        <f>IF(AND(Deník!R69&lt;=0,Deník!R69&lt;&gt;""),1,"")</f>
        <v/>
      </c>
      <c r="E68" s="103" t="str">
        <f>IF(AND(Deník!R69&gt;=0,Deník!R69&lt;=1),1,"")</f>
        <v/>
      </c>
      <c r="F68" s="79" t="str">
        <f>IF(Deník!R69&lt;&gt;"",Deník!R69+F67,"")</f>
        <v/>
      </c>
      <c r="G68" s="85"/>
      <c r="H68" s="54" t="str">
        <f>IF(MONTH(Deník!$C68)=H$2,IF(AND(Deník!$R68&gt;=0,Deník!$R68&lt;=1),"BE",Deník!$R68),"")</f>
        <v/>
      </c>
      <c r="I68" s="11" t="str">
        <f>IF(MONTH(Deník!$C68)=I$2,IF(AND(Deník!$R68&gt;=0,Deník!$R68&lt;=1),"BE",Deník!$R68),"")</f>
        <v/>
      </c>
      <c r="J68" s="11" t="str">
        <f>IF(MONTH(Deník!$C68)=J$2,IF(AND(Deník!$R68&gt;=0,Deník!$R68&lt;=1),"BE",Deník!$R68),"")</f>
        <v/>
      </c>
      <c r="K68" s="11" t="str">
        <f>IF(MONTH(Deník!$C68)=K$2,IF(AND(Deník!$R68&gt;=0,Deník!$R68&lt;=1),"BE",Deník!$R68),"")</f>
        <v/>
      </c>
      <c r="L68" s="11" t="str">
        <f>IF(MONTH(Deník!$C68)=L$2,IF(AND(Deník!$R68&gt;=0,Deník!$R68&lt;=1),"BE",Deník!$R68),"")</f>
        <v/>
      </c>
      <c r="M68" s="11" t="str">
        <f>IF(MONTH(Deník!$C68)=M$2,IF(AND(Deník!$R68&gt;=0,Deník!$R68&lt;=1),"BE",Deník!$R68),"")</f>
        <v/>
      </c>
      <c r="N68" s="11" t="str">
        <f>IF(MONTH(Deník!$C68)=N$2,IF(AND(Deník!$R68&gt;=0,Deník!$R68&lt;=1),"BE",Deník!$R68),"")</f>
        <v/>
      </c>
      <c r="O68" s="11" t="str">
        <f>IF(MONTH(Deník!$C68)=O$2,IF(AND(Deník!$R68&gt;=0,Deník!$R68&lt;=1),"BE",Deník!$R68),"")</f>
        <v/>
      </c>
      <c r="P68" s="11" t="str">
        <f>IF(MONTH(Deník!$C68)=P$2,IF(AND(Deník!$R68&gt;=0,Deník!$R68&lt;=1),"BE",Deník!$R68),"")</f>
        <v/>
      </c>
      <c r="Q68" s="11" t="str">
        <f>IF(MONTH(Deník!$C68)=Q$2,IF(AND(Deník!$R68&gt;=0,Deník!$R68&lt;=1),"BE",Deník!$R68),"")</f>
        <v/>
      </c>
      <c r="R68" s="11" t="str">
        <f>IF(MONTH(Deník!$C68)=R$2,IF(AND(Deník!$R68&gt;=0,Deník!$R68&lt;=1),"BE",Deník!$R68),"")</f>
        <v/>
      </c>
      <c r="S68" s="57" t="str">
        <f>IF(MONTH(Deník!$C68)=S$2,IF(AND(Deník!$R68&gt;=0,Deník!$R68&lt;=1),"BE",Deník!$R68),"")</f>
        <v/>
      </c>
      <c r="U68" s="12"/>
      <c r="V68" s="12"/>
      <c r="X68" s="600" t="str">
        <f>IF(Deník!$R68&lt;&gt;"",IF(Deník!$B68=Statistika!$F$63,IF(AND(Deník!$R68&gt;=0,Deník!$R68&lt;=1),"BE",Deník!$R68),""),"")</f>
        <v/>
      </c>
      <c r="Y68" s="13" t="str">
        <f>IF(Deník!$R68&lt;&gt;"",IF(Deník!$B68=Statistika!$F$64,IF(AND(Deník!$R68&gt;=0,Deník!$R68&lt;=1),"BE",Deník!$R68),""),"")</f>
        <v/>
      </c>
      <c r="Z68" s="13" t="str">
        <f>IF(Deník!$R68&lt;&gt;"",IF(Deník!$B68=Statistika!$F$65,IF(AND(Deník!$R68&gt;=0,Deník!$R68&lt;=1),"BE",Deník!$R68),""),"")</f>
        <v/>
      </c>
      <c r="AA68" s="13" t="str">
        <f>IF(Deník!$R68&lt;&gt;"",IF(Deník!$B68=Statistika!$F$66,IF(AND(Deník!$R68&gt;=0,Deník!$R68&lt;=1),"BE",Deník!$R68),""),"")</f>
        <v/>
      </c>
      <c r="AB68" s="13" t="str">
        <f>IF(Deník!$R68&lt;&gt;"",IF(Deník!$B68=Statistika!$F$67,IF(AND(Deník!$R68&gt;=0,Deník!$R68&lt;=1),"BE",Deník!$R68),""),"")</f>
        <v/>
      </c>
      <c r="AC68" s="13" t="str">
        <f>IF(Deník!$R68&lt;&gt;"",IF(Deník!$B68=Statistika!$F$68,IF(AND(Deník!$R68&gt;=0,Deník!$R68&lt;=1),"BE",Deník!$R68),""),"")</f>
        <v/>
      </c>
      <c r="AD68" s="13" t="str">
        <f>IF(Deník!$R68&lt;&gt;"",IF(Deník!$B68=Statistika!$F$69,IF(AND(Deník!$R68&gt;=0,Deník!$R68&lt;=1),"BE",Deník!$R68),""),"")</f>
        <v/>
      </c>
      <c r="AE68" s="601" t="str">
        <f>IF(Deník!$R68&lt;&gt;"",IF(Deník!$B68=Statistika!$F$70,IF(AND(Deník!$R68&gt;=0,Deník!$R68&lt;=1),"BE",Deník!$R68),""),"")</f>
        <v/>
      </c>
      <c r="AF68" s="90"/>
      <c r="AG68" s="63" t="str">
        <f>IF(Deník!$R68&lt;&gt;"",IF(Deník!$J68="L",IF(AND(Deník!$R68&gt;=0,Deník!$R68&lt;=1),"BE",Deník!$R68),""),"")</f>
        <v/>
      </c>
      <c r="AH68" s="13" t="str">
        <f>IF(Deník!$R68&lt;&gt;"",IF(Deník!$J68="S",IF(AND(Deník!$R68&gt;=0,Deník!$R68&lt;=1),"BE",Deník!$R68),""),"")</f>
        <v/>
      </c>
      <c r="AI68" s="95"/>
      <c r="AJ68" s="71" t="str">
        <f>IF(Deník!N69&lt;&gt;"",Deník!N69*-1,"")</f>
        <v/>
      </c>
      <c r="AK68" s="88"/>
      <c r="AL68" s="63" t="str">
        <f>IF(WEEKDAY(Deník!$C68,2)=1,IF(AND(Deník!$R68&gt;=0,Deník!$R68&lt;=1),"BE",Deník!$R68),"")</f>
        <v/>
      </c>
      <c r="AM68" s="13" t="str">
        <f>IF(WEEKDAY(Deník!$C68,2)=2,IF(AND(Deník!$R68&gt;=0,Deník!$R68&lt;=1),"BE",Deník!$R68),"")</f>
        <v/>
      </c>
      <c r="AN68" s="13" t="str">
        <f>IF(WEEKDAY(Deník!$C68,2)=3,IF(AND(Deník!$R68&gt;=0,Deník!$R68&lt;=1),"BE",Deník!$R68),"")</f>
        <v/>
      </c>
      <c r="AO68" s="13" t="str">
        <f>IF(WEEKDAY(Deník!$C68,2)=4,IF(AND(Deník!$R68&gt;=0,Deník!$R68&lt;=1),"BE",Deník!$R68),"")</f>
        <v/>
      </c>
      <c r="AP68" s="60" t="str">
        <f>IF(WEEKDAY(Deník!$C68,2)=5,IF(AND(Deník!$R68&gt;=0,Deník!$R68&lt;=1),"BE",Deník!$R68),"")</f>
        <v/>
      </c>
      <c r="AQ68" s="99"/>
      <c r="AR68" s="100">
        <f>Deník!D68</f>
        <v>0</v>
      </c>
      <c r="AS68" s="63" t="str">
        <f>IF(Deník!$D68&lt;&gt;"",IF(AND(Deník!$D68&gt;=AS$2,Deník!$D68&lt;=AS$3),IF(AND(Deník!$R68&gt;=0,Deník!$R68&lt;=1),"BE",Deník!$R68),""),"")</f>
        <v/>
      </c>
      <c r="AT68" s="63" t="str">
        <f>IF(Deník!$D68&lt;&gt;"",IF(AND(Deník!$D68&gt;=AT$2,Deník!$D68&lt;=AT$3),IF(AND(Deník!$R68&gt;=0,Deník!$R68&lt;=1),"BE",Deník!$R68),""),"")</f>
        <v/>
      </c>
      <c r="AU68" s="63" t="str">
        <f>IF(Deník!$D68&lt;&gt;"",IF(AND(Deník!$D68&gt;=AU$2,Deník!$D68&lt;=AU$3),IF(AND(Deník!$R68&gt;=0,Deník!$R68&lt;=1),"BE",Deník!$R68),""),"")</f>
        <v/>
      </c>
      <c r="AV68" s="63" t="str">
        <f>IF(Deník!$D68&lt;&gt;"",IF(AND(Deník!$D68&gt;=AV$2,Deník!$D68&lt;=AV$3),IF(AND(Deník!$R68&gt;=0,Deník!$R68&lt;=1),"BE",Deník!$R68),""),"")</f>
        <v/>
      </c>
      <c r="AW68" s="63" t="str">
        <f>IF(Deník!$D68&lt;&gt;"",IF(AND(Deník!$D68&gt;=AW$2,Deník!$D68&lt;=AW$3),IF(AND(Deník!$R68&gt;=0,Deník!$R68&lt;=1),"BE",Deník!$R68),""),"")</f>
        <v/>
      </c>
      <c r="AX68" s="63" t="str">
        <f>IF(Deník!$D68&lt;&gt;"",IF(AND(Deník!$D68&gt;=AX$2,Deník!$D68&lt;=AX$3),IF(AND(Deník!$R68&gt;=0,Deník!$R68&lt;=1),"BE",Deník!$R68),""),"")</f>
        <v/>
      </c>
      <c r="AY68" s="63" t="str">
        <f>IF(Deník!$D68&lt;&gt;"",IF(AND(Deník!$D68&gt;=AY$2,Deník!$D68&lt;=AY$3),IF(AND(Deník!$R68&gt;=0,Deník!$R68&lt;=1),"BE",Deník!$R68),""),"")</f>
        <v/>
      </c>
      <c r="AZ68" s="63" t="str">
        <f>IF(Deník!$D68&lt;&gt;"",IF(AND(Deník!$D68&gt;=AZ$2,Deník!$D68&lt;=AZ$3),IF(AND(Deník!$R68&gt;=0,Deník!$R68&lt;=1),"BE",Deník!$R68),""),"")</f>
        <v/>
      </c>
      <c r="BA68" s="63" t="str">
        <f>IF(Deník!$D68&lt;&gt;"",IF(AND(Deník!$D68&gt;=BA$2,Deník!$D68&lt;=BA$3),IF(AND(Deník!$R68&gt;=0,Deník!$R68&lt;=1),"BE",Deník!$R68),""),"")</f>
        <v/>
      </c>
      <c r="BB68" s="63" t="str">
        <f>IF(Deník!$D68&lt;&gt;"",IF(AND(Deník!$D68&gt;=BB$2,Deník!$D68&lt;=BB$3),IF(AND(Deník!$R68&gt;=0,Deník!$R68&lt;=1),"BE",Deník!$R68),""),"")</f>
        <v/>
      </c>
      <c r="BC68" s="71" t="str">
        <f>IF(Deník!$D68&lt;&gt;"",IF(AND(Deník!$D68&gt;=BC$2,Deník!$D68&lt;=BC$3),IF(AND(Deník!$R68&gt;=0,Deník!$R68&lt;=1),"BE",Deník!$R68),""),"")</f>
        <v/>
      </c>
      <c r="BD68" s="20" t="str">
        <f>IF(Deník!$J69="S",(Deník!$M69-Deník!$K69),IF(Deník!$J69="L",(Deník!$K69-Deník!$M69),""))</f>
        <v/>
      </c>
      <c r="BE68" s="20" t="str">
        <f>IF(Deník!$J69="S",(Deník!$K69-Deník!$O69),IF(Deník!$J69="L",(Deník!$O69-Deník!$K69),""))</f>
        <v/>
      </c>
      <c r="BF68" s="20" t="str">
        <f>IF(Deník!$J69="S",(Deník!$K69-Deník!$L69),IF(Deník!$J69="L",(Deník!$L69-Deník!$K69),""))</f>
        <v/>
      </c>
      <c r="BG68" s="20" t="str">
        <f>IF(Deník!$J69="S",(Deník!$K69-Deník!$S69),IF(Deník!$J69="L",(Deník!$S69-Deník!$K69),""))</f>
        <v/>
      </c>
      <c r="BH68" s="20" t="str">
        <f>IF(Deník!$J69="S",(Deník!$K69-Deník!$U69),IF(Deník!$J69="L",(Deník!$U69-Deník!$K69),""))</f>
        <v/>
      </c>
      <c r="BI68" s="20" t="str">
        <f>IF(Deník!$R68&gt;1,Deník!$R68,"")</f>
        <v/>
      </c>
      <c r="BJ68" s="20" t="str">
        <f>IF(Deník!$R68&lt;0,Deník!$R68,"")</f>
        <v/>
      </c>
      <c r="BK68" s="17"/>
      <c r="BM68" s="233" t="str">
        <f>IF(Deník!$R68&lt;&gt;"",IF(Deník!$Y68=Statistika!$F$78,IF(AND(Deník!$R68&gt;=0,Deník!$R68&lt;=1),"BE",Deník!$R68),""),"")</f>
        <v/>
      </c>
      <c r="BN68" s="233" t="str">
        <f>IF(Deník!$R68&lt;&gt;"",IF(Deník!$Y68=Statistika!$F$79,IF(AND(Deník!$R68&gt;=0,Deník!$R68&lt;=1),"BE",Deník!$R68),""),"")</f>
        <v/>
      </c>
      <c r="BO68" s="233" t="str">
        <f>IF(Deník!$R68&lt;&gt;"",IF(Deník!$Y68=Statistika!$F$80,IF(AND(Deník!$R68&gt;=0,Deník!$R68&lt;=1),"BE",Deník!$R68),""),"")</f>
        <v/>
      </c>
      <c r="BP68" s="233" t="str">
        <f>IF(Deník!$R68&lt;&gt;"",IF(Deník!$Y68=Statistika!$F$81,IF(AND(Deník!$R68&gt;=0,Deník!$R68&lt;=1),"BE",Deník!$R68),""),"")</f>
        <v/>
      </c>
      <c r="BQ68" s="233" t="str">
        <f>IF(Deník!$R68&lt;&gt;"",IF(Deník!$Y68=Statistika!$F$82,IF(AND(Deník!$R68&gt;=0,Deník!$R68&lt;=1),"BE",Deník!$R68),""),"")</f>
        <v/>
      </c>
      <c r="BR68" s="233" t="str">
        <f>IF(Deník!$R68&lt;&gt;"",IF(Deník!$Y68=Statistika!$F$83,IF(AND(Deník!$R68&gt;=0,Deník!$R68&lt;=1),"BE",Deník!$R68),""),"")</f>
        <v/>
      </c>
      <c r="BS68" s="233" t="str">
        <f>IF(Deník!$R68&lt;&gt;"",IF(Deník!$Y68=Statistika!$F$84,IF(AND(Deník!$R68&gt;=0,Deník!$R68&lt;=1),"BE",Deník!$R68),""),"")</f>
        <v/>
      </c>
      <c r="BT68" s="233" t="str">
        <f>IF(Deník!$R68&lt;&gt;"",IF(Deník!$Y68=Statistika!$F$85,IF(AND(Deník!$R68&gt;=0,Deník!$R68&lt;=1),"BE",Deník!$R68),""),"")</f>
        <v/>
      </c>
      <c r="BU68" s="233" t="str">
        <f>IF(Deník!$R68&lt;&gt;"",IF(Deník!$Y68=Statistika!$F$86,IF(AND(Deník!$R68&gt;=0,Deník!$R68&lt;=1),"BE",Deník!$R68),""),"")</f>
        <v/>
      </c>
      <c r="BV68" s="233" t="str">
        <f>IF(Deník!$R68&lt;&gt;"",IF(Deník!$Y68=Statistika!$F$87,IF(AND(Deník!$R68&gt;=0,Deník!$R68&lt;=1),"BE",Deník!$R68),""),"")</f>
        <v/>
      </c>
      <c r="BW68" s="233" t="str">
        <f>IF(Deník!$R68&lt;&gt;"",IF(Deník!$Y68=Statistika!$F$88,IF(AND(Deník!$R68&gt;=0,Deník!$R68&lt;=1),"BE",Deník!$R68),""),"")</f>
        <v/>
      </c>
      <c r="BX68" s="233" t="str">
        <f>IF(Deník!$R68&lt;&gt;"",IF(Deník!$Y68=Statistika!$F$89,IF(AND(Deník!$R68&gt;=0,Deník!$R68&lt;=1),"BE",Deník!$R68),""),"")</f>
        <v/>
      </c>
      <c r="BY68" s="233" t="str">
        <f>IF(Deník!$R68&lt;&gt;"",IF(Deník!$Y68=Statistika!$F$90,IF(AND(Deník!$R68&gt;=0,Deník!$R68&lt;=1),"BE",Deník!$R68),""),"")</f>
        <v/>
      </c>
      <c r="BZ68" s="233" t="str">
        <f>IF(Deník!$R68&lt;&gt;"",IF(Deník!$Y68=Statistika!$F$91,IF(AND(Deník!$R68&gt;=0,Deník!$R68&lt;=1),"BE",Deník!$R68),""),"")</f>
        <v/>
      </c>
      <c r="CA68" s="233"/>
      <c r="CB68" s="233" t="str">
        <f>IF(Deník!$R68&lt;&gt;"",IF(Deník!$AB68="SL",IF(AND(Deník!$R68&gt;=0,Deník!$R68&lt;=1),"BE",Deník!$R68),""),"")</f>
        <v/>
      </c>
      <c r="CC68" s="233" t="str">
        <f>IF(Deník!$R68&lt;&gt;"",IF(Deník!$AB68="BE10",IF(AND(Deník!$R68&gt;=0,Deník!$R68&lt;=1),"BE",Deník!$R68),""),"")</f>
        <v/>
      </c>
      <c r="CD68" s="233" t="str">
        <f>IF(Deník!$R68&lt;&gt;"",IF(Deník!$AB68="BE15",IF(AND(Deník!$R68&gt;=0,Deník!$R68&lt;=1),"BE",Deník!$R68),""),"")</f>
        <v/>
      </c>
      <c r="CE68" s="233" t="str">
        <f>IF(Deník!$R68&lt;&gt;"",IF(Deník!$AB68="BE20",IF(AND(Deník!$R68&gt;=0,Deník!$R68&lt;=1),"BE",Deník!$R68),""),"")</f>
        <v/>
      </c>
      <c r="CF68" s="233" t="str">
        <f>IF(Deník!$R68&lt;&gt;"",IF(Deník!$AB68="TP1",IF(AND(Deník!$R68&gt;=0,Deník!$R68&lt;=1),"BE",Deník!$R68),""),"")</f>
        <v/>
      </c>
      <c r="CG68" s="233" t="str">
        <f>IF(Deník!$R68&lt;&gt;"",IF(Deník!$AB68="TP2",IF(AND(Deník!$R68&gt;=0,Deník!$R68&lt;=1),"BE",Deník!$R68),""),"")</f>
        <v/>
      </c>
      <c r="CH68" s="233" t="str">
        <f>IF(Deník!$R68&lt;&gt;"",IF(Deník!$AB68="TP3",IF(AND(Deník!$R68&gt;=0,Deník!$R68&lt;=1),"BE",Deník!$R68),""),"")</f>
        <v/>
      </c>
      <c r="CI68" s="233" t="str">
        <f>IF(Deník!$R68&lt;&gt;"",IF(Deník!$AB68="Trailing SL",IF(AND(Deník!$R68&gt;=0,Deník!$R68&lt;=1),"BE",Deník!$R68),""),"")</f>
        <v/>
      </c>
      <c r="CJ68" s="233" t="str">
        <f>IF(Deník!$R68&lt;&gt;"",IF(Deník!$AB68="Manual",IF(AND(Deník!$R68&gt;=0,Deník!$R68&lt;=1),"BE",Deník!$R68),""),"")</f>
        <v/>
      </c>
      <c r="CK68" s="233"/>
      <c r="CL68" s="233" t="str">
        <f>IF(Deník!$R68&lt;0,IF(Deník!$AC68=Statistika!$F$117,Deník!$R68,""),"")</f>
        <v/>
      </c>
      <c r="CM68" s="233" t="str">
        <f>IF(Deník!$R68&lt;0,IF(Deník!$AC68=Statistika!$F$118,Deník!$R68,""),"")</f>
        <v/>
      </c>
      <c r="CN68" s="233" t="str">
        <f>IF(Deník!$R68&lt;0,IF(Deník!$AC68=Statistika!$F$119,Deník!$R68,""),"")</f>
        <v/>
      </c>
      <c r="CO68" s="233" t="str">
        <f>IF(Deník!$R68&lt;0,IF(Deník!$AC68=Statistika!$F$120,Deník!$R68,""),"")</f>
        <v/>
      </c>
      <c r="CP68" s="233" t="str">
        <f>IF(Deník!$R68&lt;0,IF(Deník!$AC68=Statistika!$F$121,Deník!$R68,""),"")</f>
        <v/>
      </c>
      <c r="CQ68" s="233" t="str">
        <f>IF(Deník!$R68&lt;0,IF(Deník!$AC68=Statistika!$F$122,Deník!$R68,""),"")</f>
        <v/>
      </c>
      <c r="CR68" s="233" t="str">
        <f>IF(Deník!$R68&lt;0,IF(Deník!$AC68=Statistika!$F$123,Deník!$R68,""),"")</f>
        <v/>
      </c>
      <c r="CS68" s="233" t="str">
        <f>IF(Deník!$R68&lt;0,IF(Deník!$AC68=Statistika!$F$124,Deník!$R68,""),"")</f>
        <v/>
      </c>
      <c r="CT68" s="233" t="str">
        <f>IF(Deník!$R68&lt;0,IF(Deník!$AC68=Statistika!$F$125,Deník!$R68,""),"")</f>
        <v/>
      </c>
      <c r="CU68" s="233"/>
      <c r="CV68" s="233" t="str">
        <f>IF(Deník!$R68&lt;0,IF(Deník!$AD68=$CV$2,Deník!$R68,""),"")</f>
        <v/>
      </c>
      <c r="CW68" s="233" t="str">
        <f>IF(Deník!$R68&lt;0,IF(Deník!$AD68=$CW$2,Deník!$R68,""),"")</f>
        <v/>
      </c>
      <c r="CX68" s="233" t="str">
        <f>IF(Deník!$R68&lt;0,IF(Deník!$AD68=$CX$2,Deník!$R68,""),"")</f>
        <v/>
      </c>
      <c r="CY68" s="233" t="str">
        <f>IF(Deník!$R68&lt;0,IF(Deník!$AD68=$CY$2,Deník!$R68,""),"")</f>
        <v/>
      </c>
      <c r="CZ68" s="233" t="str">
        <f>IF(Deník!$R68&lt;0,IF(Deník!$AD68=$CZ$2,Deník!$R68,""),"")</f>
        <v/>
      </c>
      <c r="DL68" s="221">
        <f t="shared" si="5"/>
        <v>93847.029999999984</v>
      </c>
      <c r="DM68" s="220">
        <f t="shared" si="3"/>
        <v>-6.1529700000000132E-2</v>
      </c>
      <c r="DO68" s="50">
        <f>Deník!W69</f>
        <v>0</v>
      </c>
      <c r="DP68" s="102" t="str">
        <f>IF(AND(Deník!W69&gt;0),1,"")</f>
        <v/>
      </c>
      <c r="DQ68" s="102">
        <f>IF(AND(Deník!W69&lt;=0),1,"")</f>
        <v>1</v>
      </c>
      <c r="DR68" s="227"/>
      <c r="DS68" s="228"/>
      <c r="DT68" s="85"/>
      <c r="DU68" s="54">
        <f>IF(MONTH(Deník!$C68)=DU$2,Deník!$W68,"")</f>
        <v>0</v>
      </c>
      <c r="DV68" s="222" t="str">
        <f>IF(MONTH(Deník!$C68)=DV$2,Deník!$W68,"")</f>
        <v/>
      </c>
      <c r="DW68" s="222" t="str">
        <f>IF(MONTH(Deník!$C68)=DW$2,Deník!$W68,"")</f>
        <v/>
      </c>
      <c r="DX68" s="222" t="str">
        <f>IF(MONTH(Deník!$C68)=DX$2,Deník!$W68,"")</f>
        <v/>
      </c>
      <c r="DY68" s="222" t="str">
        <f>IF(MONTH(Deník!$C68)=DY$2,Deník!$W68,"")</f>
        <v/>
      </c>
      <c r="DZ68" s="222" t="str">
        <f>IF(MONTH(Deník!$C68)=DZ$2,Deník!$W68,"")</f>
        <v/>
      </c>
      <c r="EA68" s="222" t="str">
        <f>IF(MONTH(Deník!$C68)=EA$2,Deník!$W68,"")</f>
        <v/>
      </c>
      <c r="EB68" s="222" t="str">
        <f>IF(MONTH(Deník!$C68)=EB$2,Deník!$W68,"")</f>
        <v/>
      </c>
      <c r="EC68" s="222" t="str">
        <f>IF(MONTH(Deník!$C68)=EC$2,Deník!$W68,"")</f>
        <v/>
      </c>
      <c r="ED68" s="222" t="str">
        <f>IF(MONTH(Deník!$C68)=ED$2,Deník!$W68,"")</f>
        <v/>
      </c>
      <c r="EE68" s="222" t="str">
        <f>IF(MONTH(Deník!$C68)=EE$2,Deník!$W68,"")</f>
        <v/>
      </c>
      <c r="EF68" s="222" t="str">
        <f>IF(MONTH(Deník!$C68)=EF$2,Deník!$W68,"")</f>
        <v/>
      </c>
      <c r="EI68" s="600" t="str">
        <f>IF(Deník!$W68&lt;&gt;"",IF(Deník!$B68=Statistika!$F$63,Deník!$W68,""),"")</f>
        <v/>
      </c>
      <c r="EJ68" s="13" t="str">
        <f>IF(Deník!$W68&lt;&gt;"",IF(Deník!$B68=Statistika!$F$64,Deník!$W68,""),"")</f>
        <v/>
      </c>
      <c r="EK68" s="13" t="str">
        <f>IF(Deník!$W68&lt;&gt;"",IF(Deník!$B68=Statistika!$F$65,Deník!$W68,""),"")</f>
        <v/>
      </c>
      <c r="EL68" s="13" t="str">
        <f>IF(Deník!$W68&lt;&gt;"",IF(Deník!$B68=Statistika!$F$66,Deník!$W68,""),"")</f>
        <v/>
      </c>
      <c r="EM68" s="13" t="str">
        <f>IF(Deník!$W68&lt;&gt;"",IF(Deník!$B68=Statistika!$F$67,Deník!$W68,""),"")</f>
        <v/>
      </c>
      <c r="EN68" s="13" t="str">
        <f>IF(Deník!$W68&lt;&gt;"",IF(Deník!$B68=Statistika!$F$68,Deník!$W68,""),"")</f>
        <v/>
      </c>
      <c r="EO68" s="13" t="str">
        <f>IF(Deník!$W68&lt;&gt;"",IF(Deník!$B68=Statistika!$F$69,Deník!$W68,""),"")</f>
        <v/>
      </c>
      <c r="EP68" s="601" t="str">
        <f>IF(Deník!$W68&lt;&gt;"",IF(Deník!$B68=Statistika!$F$70,Deník!$W68,""),"")</f>
        <v/>
      </c>
      <c r="EQ68" s="90"/>
      <c r="ER68" s="63" t="str">
        <f>IF(Deník!$W68&lt;&gt;"",IF(Deník!$J68="L",Deník!$W68,""),"")</f>
        <v/>
      </c>
      <c r="ES68" s="13" t="str">
        <f>IF(Deník!$W68&lt;&gt;"",IF(Deník!$J68="S",Deník!$W68,""),"")</f>
        <v/>
      </c>
      <c r="ET68" s="95"/>
      <c r="EU68" s="88"/>
      <c r="EV68" s="63" t="str">
        <f>IF(WEEKDAY(Deník!$C68,2)=1,Deník!$W68,"")</f>
        <v/>
      </c>
      <c r="EW68" s="13" t="str">
        <f>IF(WEEKDAY(Deník!$C68,2)=2,Deník!$W68,"")</f>
        <v/>
      </c>
      <c r="EX68" s="13" t="str">
        <f>IF(WEEKDAY(Deník!$C68,2)=3,Deník!$W68,"")</f>
        <v/>
      </c>
      <c r="EY68" s="13" t="str">
        <f>IF(WEEKDAY(Deník!$C68,2)=4,Deník!$W68,"")</f>
        <v/>
      </c>
      <c r="EZ68" s="60" t="str">
        <f>IF(WEEKDAY(Deník!$C68,2)=5,Deník!$W68,"")</f>
        <v/>
      </c>
      <c r="FA68" s="99"/>
      <c r="FB68" s="100">
        <f>Deník!D68</f>
        <v>0</v>
      </c>
      <c r="FC68" s="63">
        <f>IF($FB68&lt;&gt;"",IF(AND($FB68&gt;=FC$2,$FB68&lt;=FC$3),Deník!$W68,""))</f>
        <v>0</v>
      </c>
      <c r="FD68" s="63" t="str">
        <f>IF($FB68&lt;&gt;"",IF(AND($FB68&gt;=FD$2,$FB68&lt;=FD$3),Deník!$W68,""))</f>
        <v/>
      </c>
      <c r="FE68" s="63" t="str">
        <f>IF($FB68&lt;&gt;"",IF(AND($FB68&gt;=FE$2,$FB68&lt;=FE$3),Deník!$W68,""))</f>
        <v/>
      </c>
      <c r="FF68" s="63" t="str">
        <f>IF($FB68&lt;&gt;"",IF(AND($FB68&gt;=FF$2,$FB68&lt;=FF$3),Deník!$W68,""))</f>
        <v/>
      </c>
      <c r="FG68" s="63" t="str">
        <f>IF($FB68&lt;&gt;"",IF(AND($FB68&gt;=FG$2,$FB68&lt;=FG$3),Deník!$W68,""))</f>
        <v/>
      </c>
      <c r="FH68" s="63" t="str">
        <f>IF($FB68&lt;&gt;"",IF(AND($FB68&gt;=FH$2,$FB68&lt;=FH$3),Deník!$W68,""))</f>
        <v/>
      </c>
      <c r="FI68" s="63" t="str">
        <f>IF($FB68&lt;&gt;"",IF(AND($FB68&gt;=FI$2,$FB68&lt;=FI$3),Deník!$W68,""))</f>
        <v/>
      </c>
      <c r="FJ68" s="63" t="str">
        <f>IF($FB68&lt;&gt;"",IF(AND($FB68&gt;=FJ$2,$FB68&lt;=FJ$3),Deník!$W68,""))</f>
        <v/>
      </c>
      <c r="FK68" s="63" t="str">
        <f>IF($FB68&lt;&gt;"",IF(AND($FB68&gt;=FK$2,$FB68&lt;=FK$3),Deník!$W68,""))</f>
        <v/>
      </c>
      <c r="FL68" s="63" t="str">
        <f>IF($FB68&lt;&gt;"",IF(AND($FB68&gt;=FL$2,$FB68&lt;=FL$3),Deník!$W68,""))</f>
        <v/>
      </c>
      <c r="FM68" s="63" t="str">
        <f>IF($FB68&lt;&gt;"",IF(AND($FB68&gt;=FM$2,$FB68&lt;=FM$3),Deník!$W68,""))</f>
        <v/>
      </c>
      <c r="FN68" s="13"/>
      <c r="FO68" s="20" t="str">
        <f>IF(Deník!$W68&gt;1,Deník!$W68,"")</f>
        <v/>
      </c>
      <c r="FP68" s="20" t="str">
        <f>IF(Deník!$W68&lt;0,Deník!$W68,"")</f>
        <v/>
      </c>
      <c r="FQ68" s="17"/>
      <c r="FS68" s="233"/>
      <c r="FT68" s="233" t="str">
        <f>IF(Deník!$W68&lt;&gt;"",IF(Deník!$Y68=Statistika!$F$78,Deník!$W68,""),"")</f>
        <v/>
      </c>
      <c r="FU68" s="233" t="str">
        <f>IF(Deník!$W68&lt;&gt;"",IF(Deník!$Y68=Statistika!$F$79,Deník!$W68,""),"")</f>
        <v/>
      </c>
      <c r="FV68" s="233" t="str">
        <f>IF(Deník!$W68&lt;&gt;"",IF(Deník!$Y68=Statistika!$F$80,Deník!$W68,""),"")</f>
        <v/>
      </c>
      <c r="FW68" s="233" t="str">
        <f>IF(Deník!$W68&lt;&gt;"",IF(Deník!$Y68=Statistika!$F$81,Deník!$W68,""),"")</f>
        <v/>
      </c>
      <c r="FX68" s="233" t="str">
        <f>IF(Deník!$W68&lt;&gt;"",IF(Deník!$Y68=Statistika!$F$82,Deník!$W68,""),"")</f>
        <v/>
      </c>
      <c r="FY68" s="233" t="str">
        <f>IF(Deník!$W68&lt;&gt;"",IF(Deník!$Y68=Statistika!$F$83,Deník!$W68,""),"")</f>
        <v/>
      </c>
      <c r="FZ68" s="233" t="str">
        <f>IF(Deník!$W68&lt;&gt;"",IF(Deník!$Y68=Statistika!$F$84,Deník!$W68,""),"")</f>
        <v/>
      </c>
      <c r="GA68" s="233" t="str">
        <f>IF(Deník!$W68&lt;&gt;"",IF(Deník!$Y68=Statistika!$F$85,Deník!$W68,""),"")</f>
        <v/>
      </c>
      <c r="GB68" s="233" t="str">
        <f>IF(Deník!$W68&lt;&gt;"",IF(Deník!$Y68=Statistika!$F$86,Deník!$W68,""),"")</f>
        <v/>
      </c>
      <c r="GC68" s="233" t="str">
        <f>IF(Deník!$W68&lt;&gt;"",IF(Deník!$Y68=Statistika!$F$87,Deník!$W68,""),"")</f>
        <v/>
      </c>
      <c r="GD68" s="233" t="str">
        <f>IF(Deník!$W68&lt;&gt;"",IF(Deník!$Y68=Statistika!$F$88,Deník!$W68,""),"")</f>
        <v/>
      </c>
      <c r="GE68" s="233" t="str">
        <f>IF(Deník!$W68&lt;&gt;"",IF(Deník!$Y68=Statistika!$F$89,Deník!$W68,""),"")</f>
        <v/>
      </c>
      <c r="GF68" s="233" t="str">
        <f>IF(Deník!$W68&lt;&gt;"",IF(Deník!$Y68=Statistika!$F$90,Deník!$W68,""),"")</f>
        <v/>
      </c>
      <c r="GG68" s="233" t="str">
        <f>IF(Deník!$W68&lt;&gt;"",IF(Deník!$Y68=Statistika!$F$91,Deník!$W68,""),"")</f>
        <v/>
      </c>
      <c r="GH68" s="233"/>
      <c r="GI68" s="233" t="str">
        <f>IF(Deník!$W68&lt;&gt;"",IF(Deník!$AB68=Statistika!$L$100,Deník!$W68,""),"")</f>
        <v/>
      </c>
      <c r="GJ68" s="233" t="str">
        <f>IF(Deník!$W68&lt;&gt;"",IF(Deník!$AB68=Statistika!$L$101,Deník!$W68,""),"")</f>
        <v/>
      </c>
      <c r="GK68" s="233" t="str">
        <f>IF(Deník!$W68&lt;&gt;"",IF(Deník!$AB68=Statistika!$L$102,Deník!$W68,""),"")</f>
        <v/>
      </c>
      <c r="GL68" s="233" t="str">
        <f>IF(Deník!$W68&lt;&gt;"",IF(Deník!$AB68=Statistika!$L$103,Deník!$W68,""),"")</f>
        <v/>
      </c>
      <c r="GM68" s="233" t="str">
        <f>IF(Deník!$W68&lt;&gt;"",IF(Deník!$AB68=Statistika!$L$104,Deník!$W68,""),"")</f>
        <v/>
      </c>
      <c r="GN68" s="233" t="str">
        <f>IF(Deník!$W68&lt;&gt;"",IF(Deník!$AB68=Statistika!$L$105,Deník!$W68,""),"")</f>
        <v/>
      </c>
      <c r="GO68" s="233" t="str">
        <f>IF(Deník!$W68&lt;&gt;"",IF(Deník!$AB68=Statistika!$L$106,Deník!$W68,""),"")</f>
        <v/>
      </c>
      <c r="GP68" s="233" t="str">
        <f>IF(Deník!$W68&lt;&gt;"",IF(Deník!$AB68=Statistika!$L$107,Deník!$W68,""),"")</f>
        <v/>
      </c>
      <c r="GQ68" s="233" t="str">
        <f>IF(Deník!$W68&lt;&gt;"",IF(Deník!$AB68=Statistika!$L$108,Deník!$W68,""),"")</f>
        <v/>
      </c>
      <c r="GS68" s="233" t="str">
        <f>IF(Deník!$W68&lt;0,IF(Deník!$AC68=Statistika!$F$117,Deník!$W68,""),"")</f>
        <v/>
      </c>
      <c r="GT68" s="233" t="str">
        <f>IF(Deník!$W68&lt;0,IF(Deník!$AC68=Statistika!$F$118,Deník!$W68,""),"")</f>
        <v/>
      </c>
      <c r="GU68" s="233" t="str">
        <f>IF(Deník!$W68&lt;0,IF(Deník!$AC68=Statistika!$F$119,Deník!$W68,""),"")</f>
        <v/>
      </c>
      <c r="GV68" s="233" t="str">
        <f>IF(Deník!$W68&lt;0,IF(Deník!$AC68=Statistika!$F$120,Deník!$W68,""),"")</f>
        <v/>
      </c>
      <c r="GW68" s="233" t="str">
        <f>IF(Deník!$W68&lt;0,IF(Deník!$AC68=Statistika!$F$121,Deník!$W68,""),"")</f>
        <v/>
      </c>
      <c r="GX68" s="233" t="str">
        <f>IF(Deník!$W68&lt;0,IF(Deník!$AC68=Statistika!$F$122,Deník!$W68,""),"")</f>
        <v/>
      </c>
      <c r="GY68" s="233" t="str">
        <f>IF(Deník!$W68&lt;0,IF(Deník!$AC68=Statistika!$F$123,Deník!$W68,""),"")</f>
        <v/>
      </c>
      <c r="GZ68" s="233" t="str">
        <f>IF(Deník!$W68&lt;0,IF(Deník!$AC68=Statistika!$F$124,Deník!$W68,""),"")</f>
        <v/>
      </c>
      <c r="HA68" s="233" t="str">
        <f>IF(Deník!$W68&lt;0,IF(Deník!$AC68=Statistika!$F$125,Deník!$W68,""),"")</f>
        <v/>
      </c>
      <c r="HC68" s="233" t="str">
        <f>IF(Deník!$W68&lt;0,IF(Deník!$AD68=Statistika!$F$133,Deník!$W68,""),"")</f>
        <v/>
      </c>
      <c r="HD68" s="233" t="str">
        <f>IF(Deník!$W68&lt;0,IF(Deník!$AD68=Statistika!$F$134,Deník!$W68,""),"")</f>
        <v/>
      </c>
      <c r="HE68" s="233" t="str">
        <f>IF(Deník!$W68&lt;0,IF(Deník!$AD68=Statistika!$F$135,Deník!$W68,""),"")</f>
        <v/>
      </c>
      <c r="HF68" s="233" t="str">
        <f>IF(Deník!$W68&lt;0,IF(Deník!$AD68=Statistika!$F$136,Deník!$W68,""),"")</f>
        <v/>
      </c>
      <c r="HG68" s="233" t="str">
        <f>IF(Deník!$W68&lt;0,IF(Deník!$AD68=Statistika!$F$137,Deník!$W68,""),"")</f>
        <v/>
      </c>
      <c r="ID68" s="8">
        <f>Tabulka4[[#This Row],[Sloupec3]]</f>
        <v>0</v>
      </c>
      <c r="IE68" s="17" t="str">
        <f>IF(AND([1]Deník!$C68&gt;='[1]Měsíční shrnutí'!$D$1,[1]Deník!$C68&lt;='[1]Měsíční shrnutí'!$F$1),[1]Deník!$X68,"")</f>
        <v/>
      </c>
    </row>
    <row r="69" spans="1:239">
      <c r="A69" s="8">
        <f>Deník!C70</f>
        <v>0</v>
      </c>
      <c r="B69" s="50" t="str">
        <f>Deník!R70</f>
        <v/>
      </c>
      <c r="C69" s="102" t="str">
        <f>IF(AND(Deník!R70&gt;1,Deník!R70&lt;&gt;""),1,"")</f>
        <v/>
      </c>
      <c r="D69" s="102" t="str">
        <f>IF(AND(Deník!R70&lt;=0,Deník!R70&lt;&gt;""),1,"")</f>
        <v/>
      </c>
      <c r="E69" s="103" t="str">
        <f>IF(AND(Deník!R70&gt;=0,Deník!R70&lt;=1),1,"")</f>
        <v/>
      </c>
      <c r="F69" s="79" t="str">
        <f>IF(Deník!R70&lt;&gt;"",Deník!R70+F68,"")</f>
        <v/>
      </c>
      <c r="G69" s="85"/>
      <c r="H69" s="54" t="str">
        <f>IF(MONTH(Deník!$C69)=H$2,IF(AND(Deník!$R69&gt;=0,Deník!$R69&lt;=1),"BE",Deník!$R69),"")</f>
        <v/>
      </c>
      <c r="I69" s="11" t="str">
        <f>IF(MONTH(Deník!$C69)=I$2,IF(AND(Deník!$R69&gt;=0,Deník!$R69&lt;=1),"BE",Deník!$R69),"")</f>
        <v/>
      </c>
      <c r="J69" s="11" t="str">
        <f>IF(MONTH(Deník!$C69)=J$2,IF(AND(Deník!$R69&gt;=0,Deník!$R69&lt;=1),"BE",Deník!$R69),"")</f>
        <v/>
      </c>
      <c r="K69" s="11" t="str">
        <f>IF(MONTH(Deník!$C69)=K$2,IF(AND(Deník!$R69&gt;=0,Deník!$R69&lt;=1),"BE",Deník!$R69),"")</f>
        <v/>
      </c>
      <c r="L69" s="11" t="str">
        <f>IF(MONTH(Deník!$C69)=L$2,IF(AND(Deník!$R69&gt;=0,Deník!$R69&lt;=1),"BE",Deník!$R69),"")</f>
        <v/>
      </c>
      <c r="M69" s="11" t="str">
        <f>IF(MONTH(Deník!$C69)=M$2,IF(AND(Deník!$R69&gt;=0,Deník!$R69&lt;=1),"BE",Deník!$R69),"")</f>
        <v/>
      </c>
      <c r="N69" s="11" t="str">
        <f>IF(MONTH(Deník!$C69)=N$2,IF(AND(Deník!$R69&gt;=0,Deník!$R69&lt;=1),"BE",Deník!$R69),"")</f>
        <v/>
      </c>
      <c r="O69" s="11" t="str">
        <f>IF(MONTH(Deník!$C69)=O$2,IF(AND(Deník!$R69&gt;=0,Deník!$R69&lt;=1),"BE",Deník!$R69),"")</f>
        <v/>
      </c>
      <c r="P69" s="11" t="str">
        <f>IF(MONTH(Deník!$C69)=P$2,IF(AND(Deník!$R69&gt;=0,Deník!$R69&lt;=1),"BE",Deník!$R69),"")</f>
        <v/>
      </c>
      <c r="Q69" s="11" t="str">
        <f>IF(MONTH(Deník!$C69)=Q$2,IF(AND(Deník!$R69&gt;=0,Deník!$R69&lt;=1),"BE",Deník!$R69),"")</f>
        <v/>
      </c>
      <c r="R69" s="11" t="str">
        <f>IF(MONTH(Deník!$C69)=R$2,IF(AND(Deník!$R69&gt;=0,Deník!$R69&lt;=1),"BE",Deník!$R69),"")</f>
        <v/>
      </c>
      <c r="S69" s="57" t="str">
        <f>IF(MONTH(Deník!$C69)=S$2,IF(AND(Deník!$R69&gt;=0,Deník!$R69&lt;=1),"BE",Deník!$R69),"")</f>
        <v/>
      </c>
      <c r="U69" s="12"/>
      <c r="V69" s="12"/>
      <c r="X69" s="600" t="str">
        <f>IF(Deník!$R69&lt;&gt;"",IF(Deník!$B69=Statistika!$F$63,IF(AND(Deník!$R69&gt;=0,Deník!$R69&lt;=1),"BE",Deník!$R69),""),"")</f>
        <v/>
      </c>
      <c r="Y69" s="13" t="str">
        <f>IF(Deník!$R69&lt;&gt;"",IF(Deník!$B69=Statistika!$F$64,IF(AND(Deník!$R69&gt;=0,Deník!$R69&lt;=1),"BE",Deník!$R69),""),"")</f>
        <v/>
      </c>
      <c r="Z69" s="13" t="str">
        <f>IF(Deník!$R69&lt;&gt;"",IF(Deník!$B69=Statistika!$F$65,IF(AND(Deník!$R69&gt;=0,Deník!$R69&lt;=1),"BE",Deník!$R69),""),"")</f>
        <v/>
      </c>
      <c r="AA69" s="13" t="str">
        <f>IF(Deník!$R69&lt;&gt;"",IF(Deník!$B69=Statistika!$F$66,IF(AND(Deník!$R69&gt;=0,Deník!$R69&lt;=1),"BE",Deník!$R69),""),"")</f>
        <v/>
      </c>
      <c r="AB69" s="13" t="str">
        <f>IF(Deník!$R69&lt;&gt;"",IF(Deník!$B69=Statistika!$F$67,IF(AND(Deník!$R69&gt;=0,Deník!$R69&lt;=1),"BE",Deník!$R69),""),"")</f>
        <v/>
      </c>
      <c r="AC69" s="13" t="str">
        <f>IF(Deník!$R69&lt;&gt;"",IF(Deník!$B69=Statistika!$F$68,IF(AND(Deník!$R69&gt;=0,Deník!$R69&lt;=1),"BE",Deník!$R69),""),"")</f>
        <v/>
      </c>
      <c r="AD69" s="13" t="str">
        <f>IF(Deník!$R69&lt;&gt;"",IF(Deník!$B69=Statistika!$F$69,IF(AND(Deník!$R69&gt;=0,Deník!$R69&lt;=1),"BE",Deník!$R69),""),"")</f>
        <v/>
      </c>
      <c r="AE69" s="601" t="str">
        <f>IF(Deník!$R69&lt;&gt;"",IF(Deník!$B69=Statistika!$F$70,IF(AND(Deník!$R69&gt;=0,Deník!$R69&lt;=1),"BE",Deník!$R69),""),"")</f>
        <v/>
      </c>
      <c r="AF69" s="90"/>
      <c r="AG69" s="63" t="str">
        <f>IF(Deník!$R69&lt;&gt;"",IF(Deník!$J69="L",IF(AND(Deník!$R69&gt;=0,Deník!$R69&lt;=1),"BE",Deník!$R69),""),"")</f>
        <v/>
      </c>
      <c r="AH69" s="13" t="str">
        <f>IF(Deník!$R69&lt;&gt;"",IF(Deník!$J69="S",IF(AND(Deník!$R69&gt;=0,Deník!$R69&lt;=1),"BE",Deník!$R69),""),"")</f>
        <v/>
      </c>
      <c r="AI69" s="95"/>
      <c r="AJ69" s="71" t="str">
        <f>IF(Deník!N70&lt;&gt;"",Deník!N70*-1,"")</f>
        <v/>
      </c>
      <c r="AK69" s="88"/>
      <c r="AL69" s="63" t="str">
        <f>IF(WEEKDAY(Deník!$C69,2)=1,IF(AND(Deník!$R69&gt;=0,Deník!$R69&lt;=1),"BE",Deník!$R69),"")</f>
        <v/>
      </c>
      <c r="AM69" s="13" t="str">
        <f>IF(WEEKDAY(Deník!$C69,2)=2,IF(AND(Deník!$R69&gt;=0,Deník!$R69&lt;=1),"BE",Deník!$R69),"")</f>
        <v/>
      </c>
      <c r="AN69" s="13" t="str">
        <f>IF(WEEKDAY(Deník!$C69,2)=3,IF(AND(Deník!$R69&gt;=0,Deník!$R69&lt;=1),"BE",Deník!$R69),"")</f>
        <v/>
      </c>
      <c r="AO69" s="13" t="str">
        <f>IF(WEEKDAY(Deník!$C69,2)=4,IF(AND(Deník!$R69&gt;=0,Deník!$R69&lt;=1),"BE",Deník!$R69),"")</f>
        <v/>
      </c>
      <c r="AP69" s="60" t="str">
        <f>IF(WEEKDAY(Deník!$C69,2)=5,IF(AND(Deník!$R69&gt;=0,Deník!$R69&lt;=1),"BE",Deník!$R69),"")</f>
        <v/>
      </c>
      <c r="AQ69" s="99"/>
      <c r="AR69" s="100">
        <f>Deník!D69</f>
        <v>0</v>
      </c>
      <c r="AS69" s="63" t="str">
        <f>IF(Deník!$D69&lt;&gt;"",IF(AND(Deník!$D69&gt;=AS$2,Deník!$D69&lt;=AS$3),IF(AND(Deník!$R69&gt;=0,Deník!$R69&lt;=1),"BE",Deník!$R69),""),"")</f>
        <v/>
      </c>
      <c r="AT69" s="63" t="str">
        <f>IF(Deník!$D69&lt;&gt;"",IF(AND(Deník!$D69&gt;=AT$2,Deník!$D69&lt;=AT$3),IF(AND(Deník!$R69&gt;=0,Deník!$R69&lt;=1),"BE",Deník!$R69),""),"")</f>
        <v/>
      </c>
      <c r="AU69" s="63" t="str">
        <f>IF(Deník!$D69&lt;&gt;"",IF(AND(Deník!$D69&gt;=AU$2,Deník!$D69&lt;=AU$3),IF(AND(Deník!$R69&gt;=0,Deník!$R69&lt;=1),"BE",Deník!$R69),""),"")</f>
        <v/>
      </c>
      <c r="AV69" s="63" t="str">
        <f>IF(Deník!$D69&lt;&gt;"",IF(AND(Deník!$D69&gt;=AV$2,Deník!$D69&lt;=AV$3),IF(AND(Deník!$R69&gt;=0,Deník!$R69&lt;=1),"BE",Deník!$R69),""),"")</f>
        <v/>
      </c>
      <c r="AW69" s="63" t="str">
        <f>IF(Deník!$D69&lt;&gt;"",IF(AND(Deník!$D69&gt;=AW$2,Deník!$D69&lt;=AW$3),IF(AND(Deník!$R69&gt;=0,Deník!$R69&lt;=1),"BE",Deník!$R69),""),"")</f>
        <v/>
      </c>
      <c r="AX69" s="63" t="str">
        <f>IF(Deník!$D69&lt;&gt;"",IF(AND(Deník!$D69&gt;=AX$2,Deník!$D69&lt;=AX$3),IF(AND(Deník!$R69&gt;=0,Deník!$R69&lt;=1),"BE",Deník!$R69),""),"")</f>
        <v/>
      </c>
      <c r="AY69" s="63" t="str">
        <f>IF(Deník!$D69&lt;&gt;"",IF(AND(Deník!$D69&gt;=AY$2,Deník!$D69&lt;=AY$3),IF(AND(Deník!$R69&gt;=0,Deník!$R69&lt;=1),"BE",Deník!$R69),""),"")</f>
        <v/>
      </c>
      <c r="AZ69" s="63" t="str">
        <f>IF(Deník!$D69&lt;&gt;"",IF(AND(Deník!$D69&gt;=AZ$2,Deník!$D69&lt;=AZ$3),IF(AND(Deník!$R69&gt;=0,Deník!$R69&lt;=1),"BE",Deník!$R69),""),"")</f>
        <v/>
      </c>
      <c r="BA69" s="63" t="str">
        <f>IF(Deník!$D69&lt;&gt;"",IF(AND(Deník!$D69&gt;=BA$2,Deník!$D69&lt;=BA$3),IF(AND(Deník!$R69&gt;=0,Deník!$R69&lt;=1),"BE",Deník!$R69),""),"")</f>
        <v/>
      </c>
      <c r="BB69" s="63" t="str">
        <f>IF(Deník!$D69&lt;&gt;"",IF(AND(Deník!$D69&gt;=BB$2,Deník!$D69&lt;=BB$3),IF(AND(Deník!$R69&gt;=0,Deník!$R69&lt;=1),"BE",Deník!$R69),""),"")</f>
        <v/>
      </c>
      <c r="BC69" s="71" t="str">
        <f>IF(Deník!$D69&lt;&gt;"",IF(AND(Deník!$D69&gt;=BC$2,Deník!$D69&lt;=BC$3),IF(AND(Deník!$R69&gt;=0,Deník!$R69&lt;=1),"BE",Deník!$R69),""),"")</f>
        <v/>
      </c>
      <c r="BD69" s="20" t="str">
        <f>IF(Deník!$J70="S",(Deník!$M70-Deník!$K70),IF(Deník!$J70="L",(Deník!$K70-Deník!$M70),""))</f>
        <v/>
      </c>
      <c r="BE69" s="20" t="str">
        <f>IF(Deník!$J70="S",(Deník!$K70-Deník!$O70),IF(Deník!$J70="L",(Deník!$O70-Deník!$K70),""))</f>
        <v/>
      </c>
      <c r="BF69" s="20" t="str">
        <f>IF(Deník!$J70="S",(Deník!$K70-Deník!$L70),IF(Deník!$J70="L",(Deník!$L70-Deník!$K70),""))</f>
        <v/>
      </c>
      <c r="BG69" s="20" t="str">
        <f>IF(Deník!$J70="S",(Deník!$K70-Deník!$S70),IF(Deník!$J70="L",(Deník!$S70-Deník!$K70),""))</f>
        <v/>
      </c>
      <c r="BH69" s="20" t="str">
        <f>IF(Deník!$J70="S",(Deník!$K70-Deník!$U70),IF(Deník!$J70="L",(Deník!$U70-Deník!$K70),""))</f>
        <v/>
      </c>
      <c r="BI69" s="20" t="str">
        <f>IF(Deník!$R69&gt;1,Deník!$R69,"")</f>
        <v/>
      </c>
      <c r="BJ69" s="20" t="str">
        <f>IF(Deník!$R69&lt;0,Deník!$R69,"")</f>
        <v/>
      </c>
      <c r="BK69" s="17"/>
      <c r="BM69" s="233" t="str">
        <f>IF(Deník!$R69&lt;&gt;"",IF(Deník!$Y69=Statistika!$F$78,IF(AND(Deník!$R69&gt;=0,Deník!$R69&lt;=1),"BE",Deník!$R69),""),"")</f>
        <v/>
      </c>
      <c r="BN69" s="233" t="str">
        <f>IF(Deník!$R69&lt;&gt;"",IF(Deník!$Y69=Statistika!$F$79,IF(AND(Deník!$R69&gt;=0,Deník!$R69&lt;=1),"BE",Deník!$R69),""),"")</f>
        <v/>
      </c>
      <c r="BO69" s="233" t="str">
        <f>IF(Deník!$R69&lt;&gt;"",IF(Deník!$Y69=Statistika!$F$80,IF(AND(Deník!$R69&gt;=0,Deník!$R69&lt;=1),"BE",Deník!$R69),""),"")</f>
        <v/>
      </c>
      <c r="BP69" s="233" t="str">
        <f>IF(Deník!$R69&lt;&gt;"",IF(Deník!$Y69=Statistika!$F$81,IF(AND(Deník!$R69&gt;=0,Deník!$R69&lt;=1),"BE",Deník!$R69),""),"")</f>
        <v/>
      </c>
      <c r="BQ69" s="233" t="str">
        <f>IF(Deník!$R69&lt;&gt;"",IF(Deník!$Y69=Statistika!$F$82,IF(AND(Deník!$R69&gt;=0,Deník!$R69&lt;=1),"BE",Deník!$R69),""),"")</f>
        <v/>
      </c>
      <c r="BR69" s="233" t="str">
        <f>IF(Deník!$R69&lt;&gt;"",IF(Deník!$Y69=Statistika!$F$83,IF(AND(Deník!$R69&gt;=0,Deník!$R69&lt;=1),"BE",Deník!$R69),""),"")</f>
        <v/>
      </c>
      <c r="BS69" s="233" t="str">
        <f>IF(Deník!$R69&lt;&gt;"",IF(Deník!$Y69=Statistika!$F$84,IF(AND(Deník!$R69&gt;=0,Deník!$R69&lt;=1),"BE",Deník!$R69),""),"")</f>
        <v/>
      </c>
      <c r="BT69" s="233" t="str">
        <f>IF(Deník!$R69&lt;&gt;"",IF(Deník!$Y69=Statistika!$F$85,IF(AND(Deník!$R69&gt;=0,Deník!$R69&lt;=1),"BE",Deník!$R69),""),"")</f>
        <v/>
      </c>
      <c r="BU69" s="233" t="str">
        <f>IF(Deník!$R69&lt;&gt;"",IF(Deník!$Y69=Statistika!$F$86,IF(AND(Deník!$R69&gt;=0,Deník!$R69&lt;=1),"BE",Deník!$R69),""),"")</f>
        <v/>
      </c>
      <c r="BV69" s="233" t="str">
        <f>IF(Deník!$R69&lt;&gt;"",IF(Deník!$Y69=Statistika!$F$87,IF(AND(Deník!$R69&gt;=0,Deník!$R69&lt;=1),"BE",Deník!$R69),""),"")</f>
        <v/>
      </c>
      <c r="BW69" s="233" t="str">
        <f>IF(Deník!$R69&lt;&gt;"",IF(Deník!$Y69=Statistika!$F$88,IF(AND(Deník!$R69&gt;=0,Deník!$R69&lt;=1),"BE",Deník!$R69),""),"")</f>
        <v/>
      </c>
      <c r="BX69" s="233" t="str">
        <f>IF(Deník!$R69&lt;&gt;"",IF(Deník!$Y69=Statistika!$F$89,IF(AND(Deník!$R69&gt;=0,Deník!$R69&lt;=1),"BE",Deník!$R69),""),"")</f>
        <v/>
      </c>
      <c r="BY69" s="233" t="str">
        <f>IF(Deník!$R69&lt;&gt;"",IF(Deník!$Y69=Statistika!$F$90,IF(AND(Deník!$R69&gt;=0,Deník!$R69&lt;=1),"BE",Deník!$R69),""),"")</f>
        <v/>
      </c>
      <c r="BZ69" s="233" t="str">
        <f>IF(Deník!$R69&lt;&gt;"",IF(Deník!$Y69=Statistika!$F$91,IF(AND(Deník!$R69&gt;=0,Deník!$R69&lt;=1),"BE",Deník!$R69),""),"")</f>
        <v/>
      </c>
      <c r="CA69" s="233"/>
      <c r="CB69" s="233" t="str">
        <f>IF(Deník!$R69&lt;&gt;"",IF(Deník!$AB69="SL",IF(AND(Deník!$R69&gt;=0,Deník!$R69&lt;=1),"BE",Deník!$R69),""),"")</f>
        <v/>
      </c>
      <c r="CC69" s="233" t="str">
        <f>IF(Deník!$R69&lt;&gt;"",IF(Deník!$AB69="BE10",IF(AND(Deník!$R69&gt;=0,Deník!$R69&lt;=1),"BE",Deník!$R69),""),"")</f>
        <v/>
      </c>
      <c r="CD69" s="233" t="str">
        <f>IF(Deník!$R69&lt;&gt;"",IF(Deník!$AB69="BE15",IF(AND(Deník!$R69&gt;=0,Deník!$R69&lt;=1),"BE",Deník!$R69),""),"")</f>
        <v/>
      </c>
      <c r="CE69" s="233" t="str">
        <f>IF(Deník!$R69&lt;&gt;"",IF(Deník!$AB69="BE20",IF(AND(Deník!$R69&gt;=0,Deník!$R69&lt;=1),"BE",Deník!$R69),""),"")</f>
        <v/>
      </c>
      <c r="CF69" s="233" t="str">
        <f>IF(Deník!$R69&lt;&gt;"",IF(Deník!$AB69="TP1",IF(AND(Deník!$R69&gt;=0,Deník!$R69&lt;=1),"BE",Deník!$R69),""),"")</f>
        <v/>
      </c>
      <c r="CG69" s="233" t="str">
        <f>IF(Deník!$R69&lt;&gt;"",IF(Deník!$AB69="TP2",IF(AND(Deník!$R69&gt;=0,Deník!$R69&lt;=1),"BE",Deník!$R69),""),"")</f>
        <v/>
      </c>
      <c r="CH69" s="233" t="str">
        <f>IF(Deník!$R69&lt;&gt;"",IF(Deník!$AB69="TP3",IF(AND(Deník!$R69&gt;=0,Deník!$R69&lt;=1),"BE",Deník!$R69),""),"")</f>
        <v/>
      </c>
      <c r="CI69" s="233" t="str">
        <f>IF(Deník!$R69&lt;&gt;"",IF(Deník!$AB69="Trailing SL",IF(AND(Deník!$R69&gt;=0,Deník!$R69&lt;=1),"BE",Deník!$R69),""),"")</f>
        <v/>
      </c>
      <c r="CJ69" s="233" t="str">
        <f>IF(Deník!$R69&lt;&gt;"",IF(Deník!$AB69="Manual",IF(AND(Deník!$R69&gt;=0,Deník!$R69&lt;=1),"BE",Deník!$R69),""),"")</f>
        <v/>
      </c>
      <c r="CK69" s="233"/>
      <c r="CL69" s="233" t="str">
        <f>IF(Deník!$R69&lt;0,IF(Deník!$AC69=Statistika!$F$117,Deník!$R69,""),"")</f>
        <v/>
      </c>
      <c r="CM69" s="233" t="str">
        <f>IF(Deník!$R69&lt;0,IF(Deník!$AC69=Statistika!$F$118,Deník!$R69,""),"")</f>
        <v/>
      </c>
      <c r="CN69" s="233" t="str">
        <f>IF(Deník!$R69&lt;0,IF(Deník!$AC69=Statistika!$F$119,Deník!$R69,""),"")</f>
        <v/>
      </c>
      <c r="CO69" s="233" t="str">
        <f>IF(Deník!$R69&lt;0,IF(Deník!$AC69=Statistika!$F$120,Deník!$R69,""),"")</f>
        <v/>
      </c>
      <c r="CP69" s="233" t="str">
        <f>IF(Deník!$R69&lt;0,IF(Deník!$AC69=Statistika!$F$121,Deník!$R69,""),"")</f>
        <v/>
      </c>
      <c r="CQ69" s="233" t="str">
        <f>IF(Deník!$R69&lt;0,IF(Deník!$AC69=Statistika!$F$122,Deník!$R69,""),"")</f>
        <v/>
      </c>
      <c r="CR69" s="233" t="str">
        <f>IF(Deník!$R69&lt;0,IF(Deník!$AC69=Statistika!$F$123,Deník!$R69,""),"")</f>
        <v/>
      </c>
      <c r="CS69" s="233" t="str">
        <f>IF(Deník!$R69&lt;0,IF(Deník!$AC69=Statistika!$F$124,Deník!$R69,""),"")</f>
        <v/>
      </c>
      <c r="CT69" s="233" t="str">
        <f>IF(Deník!$R69&lt;0,IF(Deník!$AC69=Statistika!$F$125,Deník!$R69,""),"")</f>
        <v/>
      </c>
      <c r="CU69" s="233"/>
      <c r="CV69" s="233" t="str">
        <f>IF(Deník!$R69&lt;0,IF(Deník!$AD69=$CV$2,Deník!$R69,""),"")</f>
        <v/>
      </c>
      <c r="CW69" s="233" t="str">
        <f>IF(Deník!$R69&lt;0,IF(Deník!$AD69=$CW$2,Deník!$R69,""),"")</f>
        <v/>
      </c>
      <c r="CX69" s="233" t="str">
        <f>IF(Deník!$R69&lt;0,IF(Deník!$AD69=$CX$2,Deník!$R69,""),"")</f>
        <v/>
      </c>
      <c r="CY69" s="233" t="str">
        <f>IF(Deník!$R69&lt;0,IF(Deník!$AD69=$CY$2,Deník!$R69,""),"")</f>
        <v/>
      </c>
      <c r="CZ69" s="233" t="str">
        <f>IF(Deník!$R69&lt;0,IF(Deník!$AD69=$CZ$2,Deník!$R69,""),"")</f>
        <v/>
      </c>
      <c r="DL69" s="221">
        <f t="shared" si="5"/>
        <v>93847.029999999984</v>
      </c>
      <c r="DM69" s="220">
        <f t="shared" ref="DM69:DM132" si="7">DL69/MAX($DL$3,DL68)-1</f>
        <v>-6.1529700000000132E-2</v>
      </c>
      <c r="DO69" s="50">
        <f>Deník!W70</f>
        <v>0</v>
      </c>
      <c r="DP69" s="102" t="str">
        <f>IF(AND(Deník!W70&gt;0),1,"")</f>
        <v/>
      </c>
      <c r="DQ69" s="102">
        <f>IF(AND(Deník!W70&lt;=0),1,"")</f>
        <v>1</v>
      </c>
      <c r="DR69" s="227"/>
      <c r="DS69" s="228"/>
      <c r="DT69" s="85"/>
      <c r="DU69" s="54">
        <f>IF(MONTH(Deník!$C69)=DU$2,Deník!$W69,"")</f>
        <v>0</v>
      </c>
      <c r="DV69" s="222" t="str">
        <f>IF(MONTH(Deník!$C69)=DV$2,Deník!$W69,"")</f>
        <v/>
      </c>
      <c r="DW69" s="222" t="str">
        <f>IF(MONTH(Deník!$C69)=DW$2,Deník!$W69,"")</f>
        <v/>
      </c>
      <c r="DX69" s="222" t="str">
        <f>IF(MONTH(Deník!$C69)=DX$2,Deník!$W69,"")</f>
        <v/>
      </c>
      <c r="DY69" s="222" t="str">
        <f>IF(MONTH(Deník!$C69)=DY$2,Deník!$W69,"")</f>
        <v/>
      </c>
      <c r="DZ69" s="222" t="str">
        <f>IF(MONTH(Deník!$C69)=DZ$2,Deník!$W69,"")</f>
        <v/>
      </c>
      <c r="EA69" s="222" t="str">
        <f>IF(MONTH(Deník!$C69)=EA$2,Deník!$W69,"")</f>
        <v/>
      </c>
      <c r="EB69" s="222" t="str">
        <f>IF(MONTH(Deník!$C69)=EB$2,Deník!$W69,"")</f>
        <v/>
      </c>
      <c r="EC69" s="222" t="str">
        <f>IF(MONTH(Deník!$C69)=EC$2,Deník!$W69,"")</f>
        <v/>
      </c>
      <c r="ED69" s="222" t="str">
        <f>IF(MONTH(Deník!$C69)=ED$2,Deník!$W69,"")</f>
        <v/>
      </c>
      <c r="EE69" s="222" t="str">
        <f>IF(MONTH(Deník!$C69)=EE$2,Deník!$W69,"")</f>
        <v/>
      </c>
      <c r="EF69" s="222" t="str">
        <f>IF(MONTH(Deník!$C69)=EF$2,Deník!$W69,"")</f>
        <v/>
      </c>
      <c r="EI69" s="600" t="str">
        <f>IF(Deník!$W69&lt;&gt;"",IF(Deník!$B69=Statistika!$F$63,Deník!$W69,""),"")</f>
        <v/>
      </c>
      <c r="EJ69" s="13" t="str">
        <f>IF(Deník!$W69&lt;&gt;"",IF(Deník!$B69=Statistika!$F$64,Deník!$W69,""),"")</f>
        <v/>
      </c>
      <c r="EK69" s="13" t="str">
        <f>IF(Deník!$W69&lt;&gt;"",IF(Deník!$B69=Statistika!$F$65,Deník!$W69,""),"")</f>
        <v/>
      </c>
      <c r="EL69" s="13" t="str">
        <f>IF(Deník!$W69&lt;&gt;"",IF(Deník!$B69=Statistika!$F$66,Deník!$W69,""),"")</f>
        <v/>
      </c>
      <c r="EM69" s="13" t="str">
        <f>IF(Deník!$W69&lt;&gt;"",IF(Deník!$B69=Statistika!$F$67,Deník!$W69,""),"")</f>
        <v/>
      </c>
      <c r="EN69" s="13" t="str">
        <f>IF(Deník!$W69&lt;&gt;"",IF(Deník!$B69=Statistika!$F$68,Deník!$W69,""),"")</f>
        <v/>
      </c>
      <c r="EO69" s="13" t="str">
        <f>IF(Deník!$W69&lt;&gt;"",IF(Deník!$B69=Statistika!$F$69,Deník!$W69,""),"")</f>
        <v/>
      </c>
      <c r="EP69" s="601" t="str">
        <f>IF(Deník!$W69&lt;&gt;"",IF(Deník!$B69=Statistika!$F$70,Deník!$W69,""),"")</f>
        <v/>
      </c>
      <c r="EQ69" s="90"/>
      <c r="ER69" s="63" t="str">
        <f>IF(Deník!$W69&lt;&gt;"",IF(Deník!$J69="L",Deník!$W69,""),"")</f>
        <v/>
      </c>
      <c r="ES69" s="13" t="str">
        <f>IF(Deník!$W69&lt;&gt;"",IF(Deník!$J69="S",Deník!$W69,""),"")</f>
        <v/>
      </c>
      <c r="ET69" s="95"/>
      <c r="EU69" s="88"/>
      <c r="EV69" s="63" t="str">
        <f>IF(WEEKDAY(Deník!$C69,2)=1,Deník!$W69,"")</f>
        <v/>
      </c>
      <c r="EW69" s="13" t="str">
        <f>IF(WEEKDAY(Deník!$C69,2)=2,Deník!$W69,"")</f>
        <v/>
      </c>
      <c r="EX69" s="13" t="str">
        <f>IF(WEEKDAY(Deník!$C69,2)=3,Deník!$W69,"")</f>
        <v/>
      </c>
      <c r="EY69" s="13" t="str">
        <f>IF(WEEKDAY(Deník!$C69,2)=4,Deník!$W69,"")</f>
        <v/>
      </c>
      <c r="EZ69" s="60" t="str">
        <f>IF(WEEKDAY(Deník!$C69,2)=5,Deník!$W69,"")</f>
        <v/>
      </c>
      <c r="FA69" s="99"/>
      <c r="FB69" s="100">
        <f>Deník!D69</f>
        <v>0</v>
      </c>
      <c r="FC69" s="63">
        <f>IF($FB69&lt;&gt;"",IF(AND($FB69&gt;=FC$2,$FB69&lt;=FC$3),Deník!$W69,""))</f>
        <v>0</v>
      </c>
      <c r="FD69" s="63" t="str">
        <f>IF($FB69&lt;&gt;"",IF(AND($FB69&gt;=FD$2,$FB69&lt;=FD$3),Deník!$W69,""))</f>
        <v/>
      </c>
      <c r="FE69" s="63" t="str">
        <f>IF($FB69&lt;&gt;"",IF(AND($FB69&gt;=FE$2,$FB69&lt;=FE$3),Deník!$W69,""))</f>
        <v/>
      </c>
      <c r="FF69" s="63" t="str">
        <f>IF($FB69&lt;&gt;"",IF(AND($FB69&gt;=FF$2,$FB69&lt;=FF$3),Deník!$W69,""))</f>
        <v/>
      </c>
      <c r="FG69" s="63" t="str">
        <f>IF($FB69&lt;&gt;"",IF(AND($FB69&gt;=FG$2,$FB69&lt;=FG$3),Deník!$W69,""))</f>
        <v/>
      </c>
      <c r="FH69" s="63" t="str">
        <f>IF($FB69&lt;&gt;"",IF(AND($FB69&gt;=FH$2,$FB69&lt;=FH$3),Deník!$W69,""))</f>
        <v/>
      </c>
      <c r="FI69" s="63" t="str">
        <f>IF($FB69&lt;&gt;"",IF(AND($FB69&gt;=FI$2,$FB69&lt;=FI$3),Deník!$W69,""))</f>
        <v/>
      </c>
      <c r="FJ69" s="63" t="str">
        <f>IF($FB69&lt;&gt;"",IF(AND($FB69&gt;=FJ$2,$FB69&lt;=FJ$3),Deník!$W69,""))</f>
        <v/>
      </c>
      <c r="FK69" s="63" t="str">
        <f>IF($FB69&lt;&gt;"",IF(AND($FB69&gt;=FK$2,$FB69&lt;=FK$3),Deník!$W69,""))</f>
        <v/>
      </c>
      <c r="FL69" s="63" t="str">
        <f>IF($FB69&lt;&gt;"",IF(AND($FB69&gt;=FL$2,$FB69&lt;=FL$3),Deník!$W69,""))</f>
        <v/>
      </c>
      <c r="FM69" s="63" t="str">
        <f>IF($FB69&lt;&gt;"",IF(AND($FB69&gt;=FM$2,$FB69&lt;=FM$3),Deník!$W69,""))</f>
        <v/>
      </c>
      <c r="FN69" s="13"/>
      <c r="FO69" s="20" t="str">
        <f>IF(Deník!$W69&gt;1,Deník!$W69,"")</f>
        <v/>
      </c>
      <c r="FP69" s="20" t="str">
        <f>IF(Deník!$W69&lt;0,Deník!$W69,"")</f>
        <v/>
      </c>
      <c r="FQ69" s="17"/>
      <c r="FS69" s="233"/>
      <c r="FT69" s="233" t="str">
        <f>IF(Deník!$W69&lt;&gt;"",IF(Deník!$Y69=Statistika!$F$78,Deník!$W69,""),"")</f>
        <v/>
      </c>
      <c r="FU69" s="233" t="str">
        <f>IF(Deník!$W69&lt;&gt;"",IF(Deník!$Y69=Statistika!$F$79,Deník!$W69,""),"")</f>
        <v/>
      </c>
      <c r="FV69" s="233" t="str">
        <f>IF(Deník!$W69&lt;&gt;"",IF(Deník!$Y69=Statistika!$F$80,Deník!$W69,""),"")</f>
        <v/>
      </c>
      <c r="FW69" s="233" t="str">
        <f>IF(Deník!$W69&lt;&gt;"",IF(Deník!$Y69=Statistika!$F$81,Deník!$W69,""),"")</f>
        <v/>
      </c>
      <c r="FX69" s="233" t="str">
        <f>IF(Deník!$W69&lt;&gt;"",IF(Deník!$Y69=Statistika!$F$82,Deník!$W69,""),"")</f>
        <v/>
      </c>
      <c r="FY69" s="233" t="str">
        <f>IF(Deník!$W69&lt;&gt;"",IF(Deník!$Y69=Statistika!$F$83,Deník!$W69,""),"")</f>
        <v/>
      </c>
      <c r="FZ69" s="233" t="str">
        <f>IF(Deník!$W69&lt;&gt;"",IF(Deník!$Y69=Statistika!$F$84,Deník!$W69,""),"")</f>
        <v/>
      </c>
      <c r="GA69" s="233" t="str">
        <f>IF(Deník!$W69&lt;&gt;"",IF(Deník!$Y69=Statistika!$F$85,Deník!$W69,""),"")</f>
        <v/>
      </c>
      <c r="GB69" s="233" t="str">
        <f>IF(Deník!$W69&lt;&gt;"",IF(Deník!$Y69=Statistika!$F$86,Deník!$W69,""),"")</f>
        <v/>
      </c>
      <c r="GC69" s="233" t="str">
        <f>IF(Deník!$W69&lt;&gt;"",IF(Deník!$Y69=Statistika!$F$87,Deník!$W69,""),"")</f>
        <v/>
      </c>
      <c r="GD69" s="233" t="str">
        <f>IF(Deník!$W69&lt;&gt;"",IF(Deník!$Y69=Statistika!$F$88,Deník!$W69,""),"")</f>
        <v/>
      </c>
      <c r="GE69" s="233" t="str">
        <f>IF(Deník!$W69&lt;&gt;"",IF(Deník!$Y69=Statistika!$F$89,Deník!$W69,""),"")</f>
        <v/>
      </c>
      <c r="GF69" s="233" t="str">
        <f>IF(Deník!$W69&lt;&gt;"",IF(Deník!$Y69=Statistika!$F$90,Deník!$W69,""),"")</f>
        <v/>
      </c>
      <c r="GG69" s="233" t="str">
        <f>IF(Deník!$W69&lt;&gt;"",IF(Deník!$Y69=Statistika!$F$91,Deník!$W69,""),"")</f>
        <v/>
      </c>
      <c r="GH69" s="233"/>
      <c r="GI69" s="233" t="str">
        <f>IF(Deník!$W69&lt;&gt;"",IF(Deník!$AB69=Statistika!$L$100,Deník!$W69,""),"")</f>
        <v/>
      </c>
      <c r="GJ69" s="233" t="str">
        <f>IF(Deník!$W69&lt;&gt;"",IF(Deník!$AB69=Statistika!$L$101,Deník!$W69,""),"")</f>
        <v/>
      </c>
      <c r="GK69" s="233" t="str">
        <f>IF(Deník!$W69&lt;&gt;"",IF(Deník!$AB69=Statistika!$L$102,Deník!$W69,""),"")</f>
        <v/>
      </c>
      <c r="GL69" s="233" t="str">
        <f>IF(Deník!$W69&lt;&gt;"",IF(Deník!$AB69=Statistika!$L$103,Deník!$W69,""),"")</f>
        <v/>
      </c>
      <c r="GM69" s="233" t="str">
        <f>IF(Deník!$W69&lt;&gt;"",IF(Deník!$AB69=Statistika!$L$104,Deník!$W69,""),"")</f>
        <v/>
      </c>
      <c r="GN69" s="233" t="str">
        <f>IF(Deník!$W69&lt;&gt;"",IF(Deník!$AB69=Statistika!$L$105,Deník!$W69,""),"")</f>
        <v/>
      </c>
      <c r="GO69" s="233" t="str">
        <f>IF(Deník!$W69&lt;&gt;"",IF(Deník!$AB69=Statistika!$L$106,Deník!$W69,""),"")</f>
        <v/>
      </c>
      <c r="GP69" s="233" t="str">
        <f>IF(Deník!$W69&lt;&gt;"",IF(Deník!$AB69=Statistika!$L$107,Deník!$W69,""),"")</f>
        <v/>
      </c>
      <c r="GQ69" s="233" t="str">
        <f>IF(Deník!$W69&lt;&gt;"",IF(Deník!$AB69=Statistika!$L$108,Deník!$W69,""),"")</f>
        <v/>
      </c>
      <c r="GS69" s="233" t="str">
        <f>IF(Deník!$W69&lt;0,IF(Deník!$AC69=Statistika!$F$117,Deník!$W69,""),"")</f>
        <v/>
      </c>
      <c r="GT69" s="233" t="str">
        <f>IF(Deník!$W69&lt;0,IF(Deník!$AC69=Statistika!$F$118,Deník!$W69,""),"")</f>
        <v/>
      </c>
      <c r="GU69" s="233" t="str">
        <f>IF(Deník!$W69&lt;0,IF(Deník!$AC69=Statistika!$F$119,Deník!$W69,""),"")</f>
        <v/>
      </c>
      <c r="GV69" s="233" t="str">
        <f>IF(Deník!$W69&lt;0,IF(Deník!$AC69=Statistika!$F$120,Deník!$W69,""),"")</f>
        <v/>
      </c>
      <c r="GW69" s="233" t="str">
        <f>IF(Deník!$W69&lt;0,IF(Deník!$AC69=Statistika!$F$121,Deník!$W69,""),"")</f>
        <v/>
      </c>
      <c r="GX69" s="233" t="str">
        <f>IF(Deník!$W69&lt;0,IF(Deník!$AC69=Statistika!$F$122,Deník!$W69,""),"")</f>
        <v/>
      </c>
      <c r="GY69" s="233" t="str">
        <f>IF(Deník!$W69&lt;0,IF(Deník!$AC69=Statistika!$F$123,Deník!$W69,""),"")</f>
        <v/>
      </c>
      <c r="GZ69" s="233" t="str">
        <f>IF(Deník!$W69&lt;0,IF(Deník!$AC69=Statistika!$F$124,Deník!$W69,""),"")</f>
        <v/>
      </c>
      <c r="HA69" s="233" t="str">
        <f>IF(Deník!$W69&lt;0,IF(Deník!$AC69=Statistika!$F$125,Deník!$W69,""),"")</f>
        <v/>
      </c>
      <c r="HC69" s="233" t="str">
        <f>IF(Deník!$W69&lt;0,IF(Deník!$AD69=Statistika!$F$133,Deník!$W69,""),"")</f>
        <v/>
      </c>
      <c r="HD69" s="233" t="str">
        <f>IF(Deník!$W69&lt;0,IF(Deník!$AD69=Statistika!$F$134,Deník!$W69,""),"")</f>
        <v/>
      </c>
      <c r="HE69" s="233" t="str">
        <f>IF(Deník!$W69&lt;0,IF(Deník!$AD69=Statistika!$F$135,Deník!$W69,""),"")</f>
        <v/>
      </c>
      <c r="HF69" s="233" t="str">
        <f>IF(Deník!$W69&lt;0,IF(Deník!$AD69=Statistika!$F$136,Deník!$W69,""),"")</f>
        <v/>
      </c>
      <c r="HG69" s="233" t="str">
        <f>IF(Deník!$W69&lt;0,IF(Deník!$AD69=Statistika!$F$137,Deník!$W69,""),"")</f>
        <v/>
      </c>
      <c r="ID69" s="8">
        <f>Tabulka4[[#This Row],[Sloupec3]]</f>
        <v>0</v>
      </c>
      <c r="IE69" s="17" t="str">
        <f>IF(AND([1]Deník!$C69&gt;='[1]Měsíční shrnutí'!$D$1,[1]Deník!$C69&lt;='[1]Měsíční shrnutí'!$F$1),[1]Deník!$X69,"")</f>
        <v/>
      </c>
    </row>
    <row r="70" spans="1:239">
      <c r="A70" s="8">
        <f>Deník!C71</f>
        <v>0</v>
      </c>
      <c r="B70" s="50" t="str">
        <f>Deník!R71</f>
        <v/>
      </c>
      <c r="C70" s="102" t="str">
        <f>IF(AND(Deník!R71&gt;1,Deník!R71&lt;&gt;""),1,"")</f>
        <v/>
      </c>
      <c r="D70" s="102" t="str">
        <f>IF(AND(Deník!R71&lt;=0,Deník!R71&lt;&gt;""),1,"")</f>
        <v/>
      </c>
      <c r="E70" s="103" t="str">
        <f>IF(AND(Deník!R71&gt;=0,Deník!R71&lt;=1),1,"")</f>
        <v/>
      </c>
      <c r="F70" s="79" t="str">
        <f>IF(Deník!R71&lt;&gt;"",Deník!R71+F69,"")</f>
        <v/>
      </c>
      <c r="G70" s="85"/>
      <c r="H70" s="54" t="str">
        <f>IF(MONTH(Deník!$C70)=H$2,IF(AND(Deník!$R70&gt;=0,Deník!$R70&lt;=1),"BE",Deník!$R70),"")</f>
        <v/>
      </c>
      <c r="I70" s="11" t="str">
        <f>IF(MONTH(Deník!$C70)=I$2,IF(AND(Deník!$R70&gt;=0,Deník!$R70&lt;=1),"BE",Deník!$R70),"")</f>
        <v/>
      </c>
      <c r="J70" s="11" t="str">
        <f>IF(MONTH(Deník!$C70)=J$2,IF(AND(Deník!$R70&gt;=0,Deník!$R70&lt;=1),"BE",Deník!$R70),"")</f>
        <v/>
      </c>
      <c r="K70" s="11" t="str">
        <f>IF(MONTH(Deník!$C70)=K$2,IF(AND(Deník!$R70&gt;=0,Deník!$R70&lt;=1),"BE",Deník!$R70),"")</f>
        <v/>
      </c>
      <c r="L70" s="11" t="str">
        <f>IF(MONTH(Deník!$C70)=L$2,IF(AND(Deník!$R70&gt;=0,Deník!$R70&lt;=1),"BE",Deník!$R70),"")</f>
        <v/>
      </c>
      <c r="M70" s="11" t="str">
        <f>IF(MONTH(Deník!$C70)=M$2,IF(AND(Deník!$R70&gt;=0,Deník!$R70&lt;=1),"BE",Deník!$R70),"")</f>
        <v/>
      </c>
      <c r="N70" s="11" t="str">
        <f>IF(MONTH(Deník!$C70)=N$2,IF(AND(Deník!$R70&gt;=0,Deník!$R70&lt;=1),"BE",Deník!$R70),"")</f>
        <v/>
      </c>
      <c r="O70" s="11" t="str">
        <f>IF(MONTH(Deník!$C70)=O$2,IF(AND(Deník!$R70&gt;=0,Deník!$R70&lt;=1),"BE",Deník!$R70),"")</f>
        <v/>
      </c>
      <c r="P70" s="11" t="str">
        <f>IF(MONTH(Deník!$C70)=P$2,IF(AND(Deník!$R70&gt;=0,Deník!$R70&lt;=1),"BE",Deník!$R70),"")</f>
        <v/>
      </c>
      <c r="Q70" s="11" t="str">
        <f>IF(MONTH(Deník!$C70)=Q$2,IF(AND(Deník!$R70&gt;=0,Deník!$R70&lt;=1),"BE",Deník!$R70),"")</f>
        <v/>
      </c>
      <c r="R70" s="11" t="str">
        <f>IF(MONTH(Deník!$C70)=R$2,IF(AND(Deník!$R70&gt;=0,Deník!$R70&lt;=1),"BE",Deník!$R70),"")</f>
        <v/>
      </c>
      <c r="S70" s="57" t="str">
        <f>IF(MONTH(Deník!$C70)=S$2,IF(AND(Deník!$R70&gt;=0,Deník!$R70&lt;=1),"BE",Deník!$R70),"")</f>
        <v/>
      </c>
      <c r="U70" s="12"/>
      <c r="V70" s="12"/>
      <c r="X70" s="600" t="str">
        <f>IF(Deník!$R70&lt;&gt;"",IF(Deník!$B70=Statistika!$F$63,IF(AND(Deník!$R70&gt;=0,Deník!$R70&lt;=1),"BE",Deník!$R70),""),"")</f>
        <v/>
      </c>
      <c r="Y70" s="13" t="str">
        <f>IF(Deník!$R70&lt;&gt;"",IF(Deník!$B70=Statistika!$F$64,IF(AND(Deník!$R70&gt;=0,Deník!$R70&lt;=1),"BE",Deník!$R70),""),"")</f>
        <v/>
      </c>
      <c r="Z70" s="13" t="str">
        <f>IF(Deník!$R70&lt;&gt;"",IF(Deník!$B70=Statistika!$F$65,IF(AND(Deník!$R70&gt;=0,Deník!$R70&lt;=1),"BE",Deník!$R70),""),"")</f>
        <v/>
      </c>
      <c r="AA70" s="13" t="str">
        <f>IF(Deník!$R70&lt;&gt;"",IF(Deník!$B70=Statistika!$F$66,IF(AND(Deník!$R70&gt;=0,Deník!$R70&lt;=1),"BE",Deník!$R70),""),"")</f>
        <v/>
      </c>
      <c r="AB70" s="13" t="str">
        <f>IF(Deník!$R70&lt;&gt;"",IF(Deník!$B70=Statistika!$F$67,IF(AND(Deník!$R70&gt;=0,Deník!$R70&lt;=1),"BE",Deník!$R70),""),"")</f>
        <v/>
      </c>
      <c r="AC70" s="13" t="str">
        <f>IF(Deník!$R70&lt;&gt;"",IF(Deník!$B70=Statistika!$F$68,IF(AND(Deník!$R70&gt;=0,Deník!$R70&lt;=1),"BE",Deník!$R70),""),"")</f>
        <v/>
      </c>
      <c r="AD70" s="13" t="str">
        <f>IF(Deník!$R70&lt;&gt;"",IF(Deník!$B70=Statistika!$F$69,IF(AND(Deník!$R70&gt;=0,Deník!$R70&lt;=1),"BE",Deník!$R70),""),"")</f>
        <v/>
      </c>
      <c r="AE70" s="601" t="str">
        <f>IF(Deník!$R70&lt;&gt;"",IF(Deník!$B70=Statistika!$F$70,IF(AND(Deník!$R70&gt;=0,Deník!$R70&lt;=1),"BE",Deník!$R70),""),"")</f>
        <v/>
      </c>
      <c r="AF70" s="90"/>
      <c r="AG70" s="63" t="str">
        <f>IF(Deník!$R70&lt;&gt;"",IF(Deník!$J70="L",IF(AND(Deník!$R70&gt;=0,Deník!$R70&lt;=1),"BE",Deník!$R70),""),"")</f>
        <v/>
      </c>
      <c r="AH70" s="13" t="str">
        <f>IF(Deník!$R70&lt;&gt;"",IF(Deník!$J70="S",IF(AND(Deník!$R70&gt;=0,Deník!$R70&lt;=1),"BE",Deník!$R70),""),"")</f>
        <v/>
      </c>
      <c r="AI70" s="95"/>
      <c r="AJ70" s="71" t="str">
        <f>IF(Deník!N71&lt;&gt;"",Deník!N71*-1,"")</f>
        <v/>
      </c>
      <c r="AK70" s="88"/>
      <c r="AL70" s="63" t="str">
        <f>IF(WEEKDAY(Deník!$C70,2)=1,IF(AND(Deník!$R70&gt;=0,Deník!$R70&lt;=1),"BE",Deník!$R70),"")</f>
        <v/>
      </c>
      <c r="AM70" s="13" t="str">
        <f>IF(WEEKDAY(Deník!$C70,2)=2,IF(AND(Deník!$R70&gt;=0,Deník!$R70&lt;=1),"BE",Deník!$R70),"")</f>
        <v/>
      </c>
      <c r="AN70" s="13" t="str">
        <f>IF(WEEKDAY(Deník!$C70,2)=3,IF(AND(Deník!$R70&gt;=0,Deník!$R70&lt;=1),"BE",Deník!$R70),"")</f>
        <v/>
      </c>
      <c r="AO70" s="13" t="str">
        <f>IF(WEEKDAY(Deník!$C70,2)=4,IF(AND(Deník!$R70&gt;=0,Deník!$R70&lt;=1),"BE",Deník!$R70),"")</f>
        <v/>
      </c>
      <c r="AP70" s="60" t="str">
        <f>IF(WEEKDAY(Deník!$C70,2)=5,IF(AND(Deník!$R70&gt;=0,Deník!$R70&lt;=1),"BE",Deník!$R70),"")</f>
        <v/>
      </c>
      <c r="AQ70" s="99"/>
      <c r="AR70" s="100">
        <f>Deník!D70</f>
        <v>0</v>
      </c>
      <c r="AS70" s="63" t="str">
        <f>IF(Deník!$D70&lt;&gt;"",IF(AND(Deník!$D70&gt;=AS$2,Deník!$D70&lt;=AS$3),IF(AND(Deník!$R70&gt;=0,Deník!$R70&lt;=1),"BE",Deník!$R70),""),"")</f>
        <v/>
      </c>
      <c r="AT70" s="63" t="str">
        <f>IF(Deník!$D70&lt;&gt;"",IF(AND(Deník!$D70&gt;=AT$2,Deník!$D70&lt;=AT$3),IF(AND(Deník!$R70&gt;=0,Deník!$R70&lt;=1),"BE",Deník!$R70),""),"")</f>
        <v/>
      </c>
      <c r="AU70" s="63" t="str">
        <f>IF(Deník!$D70&lt;&gt;"",IF(AND(Deník!$D70&gt;=AU$2,Deník!$D70&lt;=AU$3),IF(AND(Deník!$R70&gt;=0,Deník!$R70&lt;=1),"BE",Deník!$R70),""),"")</f>
        <v/>
      </c>
      <c r="AV70" s="63" t="str">
        <f>IF(Deník!$D70&lt;&gt;"",IF(AND(Deník!$D70&gt;=AV$2,Deník!$D70&lt;=AV$3),IF(AND(Deník!$R70&gt;=0,Deník!$R70&lt;=1),"BE",Deník!$R70),""),"")</f>
        <v/>
      </c>
      <c r="AW70" s="63" t="str">
        <f>IF(Deník!$D70&lt;&gt;"",IF(AND(Deník!$D70&gt;=AW$2,Deník!$D70&lt;=AW$3),IF(AND(Deník!$R70&gt;=0,Deník!$R70&lt;=1),"BE",Deník!$R70),""),"")</f>
        <v/>
      </c>
      <c r="AX70" s="63" t="str">
        <f>IF(Deník!$D70&lt;&gt;"",IF(AND(Deník!$D70&gt;=AX$2,Deník!$D70&lt;=AX$3),IF(AND(Deník!$R70&gt;=0,Deník!$R70&lt;=1),"BE",Deník!$R70),""),"")</f>
        <v/>
      </c>
      <c r="AY70" s="63" t="str">
        <f>IF(Deník!$D70&lt;&gt;"",IF(AND(Deník!$D70&gt;=AY$2,Deník!$D70&lt;=AY$3),IF(AND(Deník!$R70&gt;=0,Deník!$R70&lt;=1),"BE",Deník!$R70),""),"")</f>
        <v/>
      </c>
      <c r="AZ70" s="63" t="str">
        <f>IF(Deník!$D70&lt;&gt;"",IF(AND(Deník!$D70&gt;=AZ$2,Deník!$D70&lt;=AZ$3),IF(AND(Deník!$R70&gt;=0,Deník!$R70&lt;=1),"BE",Deník!$R70),""),"")</f>
        <v/>
      </c>
      <c r="BA70" s="63" t="str">
        <f>IF(Deník!$D70&lt;&gt;"",IF(AND(Deník!$D70&gt;=BA$2,Deník!$D70&lt;=BA$3),IF(AND(Deník!$R70&gt;=0,Deník!$R70&lt;=1),"BE",Deník!$R70),""),"")</f>
        <v/>
      </c>
      <c r="BB70" s="63" t="str">
        <f>IF(Deník!$D70&lt;&gt;"",IF(AND(Deník!$D70&gt;=BB$2,Deník!$D70&lt;=BB$3),IF(AND(Deník!$R70&gt;=0,Deník!$R70&lt;=1),"BE",Deník!$R70),""),"")</f>
        <v/>
      </c>
      <c r="BC70" s="71" t="str">
        <f>IF(Deník!$D70&lt;&gt;"",IF(AND(Deník!$D70&gt;=BC$2,Deník!$D70&lt;=BC$3),IF(AND(Deník!$R70&gt;=0,Deník!$R70&lt;=1),"BE",Deník!$R70),""),"")</f>
        <v/>
      </c>
      <c r="BD70" s="20" t="str">
        <f>IF(Deník!$J71="S",(Deník!$M71-Deník!$K71),IF(Deník!$J71="L",(Deník!$K71-Deník!$M71),""))</f>
        <v/>
      </c>
      <c r="BE70" s="20" t="str">
        <f>IF(Deník!$J71="S",(Deník!$K71-Deník!$O71),IF(Deník!$J71="L",(Deník!$O71-Deník!$K71),""))</f>
        <v/>
      </c>
      <c r="BF70" s="20" t="str">
        <f>IF(Deník!$J71="S",(Deník!$K71-Deník!$L71),IF(Deník!$J71="L",(Deník!$L71-Deník!$K71),""))</f>
        <v/>
      </c>
      <c r="BG70" s="20" t="str">
        <f>IF(Deník!$J71="S",(Deník!$K71-Deník!$S71),IF(Deník!$J71="L",(Deník!$S71-Deník!$K71),""))</f>
        <v/>
      </c>
      <c r="BH70" s="20" t="str">
        <f>IF(Deník!$J71="S",(Deník!$K71-Deník!$U71),IF(Deník!$J71="L",(Deník!$U71-Deník!$K71),""))</f>
        <v/>
      </c>
      <c r="BI70" s="20" t="str">
        <f>IF(Deník!$R70&gt;1,Deník!$R70,"")</f>
        <v/>
      </c>
      <c r="BJ70" s="20" t="str">
        <f>IF(Deník!$R70&lt;0,Deník!$R70,"")</f>
        <v/>
      </c>
      <c r="BK70" s="17"/>
      <c r="BM70" s="233" t="str">
        <f>IF(Deník!$R70&lt;&gt;"",IF(Deník!$Y70=Statistika!$F$78,IF(AND(Deník!$R70&gt;=0,Deník!$R70&lt;=1),"BE",Deník!$R70),""),"")</f>
        <v/>
      </c>
      <c r="BN70" s="233" t="str">
        <f>IF(Deník!$R70&lt;&gt;"",IF(Deník!$Y70=Statistika!$F$79,IF(AND(Deník!$R70&gt;=0,Deník!$R70&lt;=1),"BE",Deník!$R70),""),"")</f>
        <v/>
      </c>
      <c r="BO70" s="233" t="str">
        <f>IF(Deník!$R70&lt;&gt;"",IF(Deník!$Y70=Statistika!$F$80,IF(AND(Deník!$R70&gt;=0,Deník!$R70&lt;=1),"BE",Deník!$R70),""),"")</f>
        <v/>
      </c>
      <c r="BP70" s="233" t="str">
        <f>IF(Deník!$R70&lt;&gt;"",IF(Deník!$Y70=Statistika!$F$81,IF(AND(Deník!$R70&gt;=0,Deník!$R70&lt;=1),"BE",Deník!$R70),""),"")</f>
        <v/>
      </c>
      <c r="BQ70" s="233" t="str">
        <f>IF(Deník!$R70&lt;&gt;"",IF(Deník!$Y70=Statistika!$F$82,IF(AND(Deník!$R70&gt;=0,Deník!$R70&lt;=1),"BE",Deník!$R70),""),"")</f>
        <v/>
      </c>
      <c r="BR70" s="233" t="str">
        <f>IF(Deník!$R70&lt;&gt;"",IF(Deník!$Y70=Statistika!$F$83,IF(AND(Deník!$R70&gt;=0,Deník!$R70&lt;=1),"BE",Deník!$R70),""),"")</f>
        <v/>
      </c>
      <c r="BS70" s="233" t="str">
        <f>IF(Deník!$R70&lt;&gt;"",IF(Deník!$Y70=Statistika!$F$84,IF(AND(Deník!$R70&gt;=0,Deník!$R70&lt;=1),"BE",Deník!$R70),""),"")</f>
        <v/>
      </c>
      <c r="BT70" s="233" t="str">
        <f>IF(Deník!$R70&lt;&gt;"",IF(Deník!$Y70=Statistika!$F$85,IF(AND(Deník!$R70&gt;=0,Deník!$R70&lt;=1),"BE",Deník!$R70),""),"")</f>
        <v/>
      </c>
      <c r="BU70" s="233" t="str">
        <f>IF(Deník!$R70&lt;&gt;"",IF(Deník!$Y70=Statistika!$F$86,IF(AND(Deník!$R70&gt;=0,Deník!$R70&lt;=1),"BE",Deník!$R70),""),"")</f>
        <v/>
      </c>
      <c r="BV70" s="233" t="str">
        <f>IF(Deník!$R70&lt;&gt;"",IF(Deník!$Y70=Statistika!$F$87,IF(AND(Deník!$R70&gt;=0,Deník!$R70&lt;=1),"BE",Deník!$R70),""),"")</f>
        <v/>
      </c>
      <c r="BW70" s="233" t="str">
        <f>IF(Deník!$R70&lt;&gt;"",IF(Deník!$Y70=Statistika!$F$88,IF(AND(Deník!$R70&gt;=0,Deník!$R70&lt;=1),"BE",Deník!$R70),""),"")</f>
        <v/>
      </c>
      <c r="BX70" s="233" t="str">
        <f>IF(Deník!$R70&lt;&gt;"",IF(Deník!$Y70=Statistika!$F$89,IF(AND(Deník!$R70&gt;=0,Deník!$R70&lt;=1),"BE",Deník!$R70),""),"")</f>
        <v/>
      </c>
      <c r="BY70" s="233" t="str">
        <f>IF(Deník!$R70&lt;&gt;"",IF(Deník!$Y70=Statistika!$F$90,IF(AND(Deník!$R70&gt;=0,Deník!$R70&lt;=1),"BE",Deník!$R70),""),"")</f>
        <v/>
      </c>
      <c r="BZ70" s="233" t="str">
        <f>IF(Deník!$R70&lt;&gt;"",IF(Deník!$Y70=Statistika!$F$91,IF(AND(Deník!$R70&gt;=0,Deník!$R70&lt;=1),"BE",Deník!$R70),""),"")</f>
        <v/>
      </c>
      <c r="CA70" s="233"/>
      <c r="CB70" s="233" t="str">
        <f>IF(Deník!$R70&lt;&gt;"",IF(Deník!$AB70="SL",IF(AND(Deník!$R70&gt;=0,Deník!$R70&lt;=1),"BE",Deník!$R70),""),"")</f>
        <v/>
      </c>
      <c r="CC70" s="233" t="str">
        <f>IF(Deník!$R70&lt;&gt;"",IF(Deník!$AB70="BE10",IF(AND(Deník!$R70&gt;=0,Deník!$R70&lt;=1),"BE",Deník!$R70),""),"")</f>
        <v/>
      </c>
      <c r="CD70" s="233" t="str">
        <f>IF(Deník!$R70&lt;&gt;"",IF(Deník!$AB70="BE15",IF(AND(Deník!$R70&gt;=0,Deník!$R70&lt;=1),"BE",Deník!$R70),""),"")</f>
        <v/>
      </c>
      <c r="CE70" s="233" t="str">
        <f>IF(Deník!$R70&lt;&gt;"",IF(Deník!$AB70="BE20",IF(AND(Deník!$R70&gt;=0,Deník!$R70&lt;=1),"BE",Deník!$R70),""),"")</f>
        <v/>
      </c>
      <c r="CF70" s="233" t="str">
        <f>IF(Deník!$R70&lt;&gt;"",IF(Deník!$AB70="TP1",IF(AND(Deník!$R70&gt;=0,Deník!$R70&lt;=1),"BE",Deník!$R70),""),"")</f>
        <v/>
      </c>
      <c r="CG70" s="233" t="str">
        <f>IF(Deník!$R70&lt;&gt;"",IF(Deník!$AB70="TP2",IF(AND(Deník!$R70&gt;=0,Deník!$R70&lt;=1),"BE",Deník!$R70),""),"")</f>
        <v/>
      </c>
      <c r="CH70" s="233" t="str">
        <f>IF(Deník!$R70&lt;&gt;"",IF(Deník!$AB70="TP3",IF(AND(Deník!$R70&gt;=0,Deník!$R70&lt;=1),"BE",Deník!$R70),""),"")</f>
        <v/>
      </c>
      <c r="CI70" s="233" t="str">
        <f>IF(Deník!$R70&lt;&gt;"",IF(Deník!$AB70="Trailing SL",IF(AND(Deník!$R70&gt;=0,Deník!$R70&lt;=1),"BE",Deník!$R70),""),"")</f>
        <v/>
      </c>
      <c r="CJ70" s="233" t="str">
        <f>IF(Deník!$R70&lt;&gt;"",IF(Deník!$AB70="Manual",IF(AND(Deník!$R70&gt;=0,Deník!$R70&lt;=1),"BE",Deník!$R70),""),"")</f>
        <v/>
      </c>
      <c r="CK70" s="233"/>
      <c r="CL70" s="233" t="str">
        <f>IF(Deník!$R70&lt;0,IF(Deník!$AC70=Statistika!$F$117,Deník!$R70,""),"")</f>
        <v/>
      </c>
      <c r="CM70" s="233" t="str">
        <f>IF(Deník!$R70&lt;0,IF(Deník!$AC70=Statistika!$F$118,Deník!$R70,""),"")</f>
        <v/>
      </c>
      <c r="CN70" s="233" t="str">
        <f>IF(Deník!$R70&lt;0,IF(Deník!$AC70=Statistika!$F$119,Deník!$R70,""),"")</f>
        <v/>
      </c>
      <c r="CO70" s="233" t="str">
        <f>IF(Deník!$R70&lt;0,IF(Deník!$AC70=Statistika!$F$120,Deník!$R70,""),"")</f>
        <v/>
      </c>
      <c r="CP70" s="233" t="str">
        <f>IF(Deník!$R70&lt;0,IF(Deník!$AC70=Statistika!$F$121,Deník!$R70,""),"")</f>
        <v/>
      </c>
      <c r="CQ70" s="233" t="str">
        <f>IF(Deník!$R70&lt;0,IF(Deník!$AC70=Statistika!$F$122,Deník!$R70,""),"")</f>
        <v/>
      </c>
      <c r="CR70" s="233" t="str">
        <f>IF(Deník!$R70&lt;0,IF(Deník!$AC70=Statistika!$F$123,Deník!$R70,""),"")</f>
        <v/>
      </c>
      <c r="CS70" s="233" t="str">
        <f>IF(Deník!$R70&lt;0,IF(Deník!$AC70=Statistika!$F$124,Deník!$R70,""),"")</f>
        <v/>
      </c>
      <c r="CT70" s="233" t="str">
        <f>IF(Deník!$R70&lt;0,IF(Deník!$AC70=Statistika!$F$125,Deník!$R70,""),"")</f>
        <v/>
      </c>
      <c r="CU70" s="233"/>
      <c r="CV70" s="233" t="str">
        <f>IF(Deník!$R70&lt;0,IF(Deník!$AD70=$CV$2,Deník!$R70,""),"")</f>
        <v/>
      </c>
      <c r="CW70" s="233" t="str">
        <f>IF(Deník!$R70&lt;0,IF(Deník!$AD70=$CW$2,Deník!$R70,""),"")</f>
        <v/>
      </c>
      <c r="CX70" s="233" t="str">
        <f>IF(Deník!$R70&lt;0,IF(Deník!$AD70=$CX$2,Deník!$R70,""),"")</f>
        <v/>
      </c>
      <c r="CY70" s="233" t="str">
        <f>IF(Deník!$R70&lt;0,IF(Deník!$AD70=$CY$2,Deník!$R70,""),"")</f>
        <v/>
      </c>
      <c r="CZ70" s="233" t="str">
        <f>IF(Deník!$R70&lt;0,IF(Deník!$AD70=$CZ$2,Deník!$R70,""),"")</f>
        <v/>
      </c>
      <c r="DL70" s="221">
        <f t="shared" ref="DL70:DL133" si="8">DL69+DO70</f>
        <v>93847.029999999984</v>
      </c>
      <c r="DM70" s="220">
        <f t="shared" si="7"/>
        <v>-6.1529700000000132E-2</v>
      </c>
      <c r="DO70" s="50">
        <f>Deník!W71</f>
        <v>0</v>
      </c>
      <c r="DP70" s="102" t="str">
        <f>IF(AND(Deník!W71&gt;0),1,"")</f>
        <v/>
      </c>
      <c r="DQ70" s="102">
        <f>IF(AND(Deník!W71&lt;=0),1,"")</f>
        <v>1</v>
      </c>
      <c r="DR70" s="227"/>
      <c r="DS70" s="228"/>
      <c r="DT70" s="85"/>
      <c r="DU70" s="54">
        <f>IF(MONTH(Deník!$C70)=DU$2,Deník!$W70,"")</f>
        <v>0</v>
      </c>
      <c r="DV70" s="222" t="str">
        <f>IF(MONTH(Deník!$C70)=DV$2,Deník!$W70,"")</f>
        <v/>
      </c>
      <c r="DW70" s="222" t="str">
        <f>IF(MONTH(Deník!$C70)=DW$2,Deník!$W70,"")</f>
        <v/>
      </c>
      <c r="DX70" s="222" t="str">
        <f>IF(MONTH(Deník!$C70)=DX$2,Deník!$W70,"")</f>
        <v/>
      </c>
      <c r="DY70" s="222" t="str">
        <f>IF(MONTH(Deník!$C70)=DY$2,Deník!$W70,"")</f>
        <v/>
      </c>
      <c r="DZ70" s="222" t="str">
        <f>IF(MONTH(Deník!$C70)=DZ$2,Deník!$W70,"")</f>
        <v/>
      </c>
      <c r="EA70" s="222" t="str">
        <f>IF(MONTH(Deník!$C70)=EA$2,Deník!$W70,"")</f>
        <v/>
      </c>
      <c r="EB70" s="222" t="str">
        <f>IF(MONTH(Deník!$C70)=EB$2,Deník!$W70,"")</f>
        <v/>
      </c>
      <c r="EC70" s="222" t="str">
        <f>IF(MONTH(Deník!$C70)=EC$2,Deník!$W70,"")</f>
        <v/>
      </c>
      <c r="ED70" s="222" t="str">
        <f>IF(MONTH(Deník!$C70)=ED$2,Deník!$W70,"")</f>
        <v/>
      </c>
      <c r="EE70" s="222" t="str">
        <f>IF(MONTH(Deník!$C70)=EE$2,Deník!$W70,"")</f>
        <v/>
      </c>
      <c r="EF70" s="222" t="str">
        <f>IF(MONTH(Deník!$C70)=EF$2,Deník!$W70,"")</f>
        <v/>
      </c>
      <c r="EI70" s="600" t="str">
        <f>IF(Deník!$W70&lt;&gt;"",IF(Deník!$B70=Statistika!$F$63,Deník!$W70,""),"")</f>
        <v/>
      </c>
      <c r="EJ70" s="13" t="str">
        <f>IF(Deník!$W70&lt;&gt;"",IF(Deník!$B70=Statistika!$F$64,Deník!$W70,""),"")</f>
        <v/>
      </c>
      <c r="EK70" s="13" t="str">
        <f>IF(Deník!$W70&lt;&gt;"",IF(Deník!$B70=Statistika!$F$65,Deník!$W70,""),"")</f>
        <v/>
      </c>
      <c r="EL70" s="13" t="str">
        <f>IF(Deník!$W70&lt;&gt;"",IF(Deník!$B70=Statistika!$F$66,Deník!$W70,""),"")</f>
        <v/>
      </c>
      <c r="EM70" s="13" t="str">
        <f>IF(Deník!$W70&lt;&gt;"",IF(Deník!$B70=Statistika!$F$67,Deník!$W70,""),"")</f>
        <v/>
      </c>
      <c r="EN70" s="13" t="str">
        <f>IF(Deník!$W70&lt;&gt;"",IF(Deník!$B70=Statistika!$F$68,Deník!$W70,""),"")</f>
        <v/>
      </c>
      <c r="EO70" s="13" t="str">
        <f>IF(Deník!$W70&lt;&gt;"",IF(Deník!$B70=Statistika!$F$69,Deník!$W70,""),"")</f>
        <v/>
      </c>
      <c r="EP70" s="601" t="str">
        <f>IF(Deník!$W70&lt;&gt;"",IF(Deník!$B70=Statistika!$F$70,Deník!$W70,""),"")</f>
        <v/>
      </c>
      <c r="EQ70" s="90"/>
      <c r="ER70" s="63" t="str">
        <f>IF(Deník!$W70&lt;&gt;"",IF(Deník!$J70="L",Deník!$W70,""),"")</f>
        <v/>
      </c>
      <c r="ES70" s="13" t="str">
        <f>IF(Deník!$W70&lt;&gt;"",IF(Deník!$J70="S",Deník!$W70,""),"")</f>
        <v/>
      </c>
      <c r="ET70" s="95"/>
      <c r="EU70" s="88"/>
      <c r="EV70" s="63" t="str">
        <f>IF(WEEKDAY(Deník!$C70,2)=1,Deník!$W70,"")</f>
        <v/>
      </c>
      <c r="EW70" s="13" t="str">
        <f>IF(WEEKDAY(Deník!$C70,2)=2,Deník!$W70,"")</f>
        <v/>
      </c>
      <c r="EX70" s="13" t="str">
        <f>IF(WEEKDAY(Deník!$C70,2)=3,Deník!$W70,"")</f>
        <v/>
      </c>
      <c r="EY70" s="13" t="str">
        <f>IF(WEEKDAY(Deník!$C70,2)=4,Deník!$W70,"")</f>
        <v/>
      </c>
      <c r="EZ70" s="60" t="str">
        <f>IF(WEEKDAY(Deník!$C70,2)=5,Deník!$W70,"")</f>
        <v/>
      </c>
      <c r="FA70" s="99"/>
      <c r="FB70" s="100">
        <f>Deník!D70</f>
        <v>0</v>
      </c>
      <c r="FC70" s="63">
        <f>IF($FB70&lt;&gt;"",IF(AND($FB70&gt;=FC$2,$FB70&lt;=FC$3),Deník!$W70,""))</f>
        <v>0</v>
      </c>
      <c r="FD70" s="63" t="str">
        <f>IF($FB70&lt;&gt;"",IF(AND($FB70&gt;=FD$2,$FB70&lt;=FD$3),Deník!$W70,""))</f>
        <v/>
      </c>
      <c r="FE70" s="63" t="str">
        <f>IF($FB70&lt;&gt;"",IF(AND($FB70&gt;=FE$2,$FB70&lt;=FE$3),Deník!$W70,""))</f>
        <v/>
      </c>
      <c r="FF70" s="63" t="str">
        <f>IF($FB70&lt;&gt;"",IF(AND($FB70&gt;=FF$2,$FB70&lt;=FF$3),Deník!$W70,""))</f>
        <v/>
      </c>
      <c r="FG70" s="63" t="str">
        <f>IF($FB70&lt;&gt;"",IF(AND($FB70&gt;=FG$2,$FB70&lt;=FG$3),Deník!$W70,""))</f>
        <v/>
      </c>
      <c r="FH70" s="63" t="str">
        <f>IF($FB70&lt;&gt;"",IF(AND($FB70&gt;=FH$2,$FB70&lt;=FH$3),Deník!$W70,""))</f>
        <v/>
      </c>
      <c r="FI70" s="63" t="str">
        <f>IF($FB70&lt;&gt;"",IF(AND($FB70&gt;=FI$2,$FB70&lt;=FI$3),Deník!$W70,""))</f>
        <v/>
      </c>
      <c r="FJ70" s="63" t="str">
        <f>IF($FB70&lt;&gt;"",IF(AND($FB70&gt;=FJ$2,$FB70&lt;=FJ$3),Deník!$W70,""))</f>
        <v/>
      </c>
      <c r="FK70" s="63" t="str">
        <f>IF($FB70&lt;&gt;"",IF(AND($FB70&gt;=FK$2,$FB70&lt;=FK$3),Deník!$W70,""))</f>
        <v/>
      </c>
      <c r="FL70" s="63" t="str">
        <f>IF($FB70&lt;&gt;"",IF(AND($FB70&gt;=FL$2,$FB70&lt;=FL$3),Deník!$W70,""))</f>
        <v/>
      </c>
      <c r="FM70" s="63" t="str">
        <f>IF($FB70&lt;&gt;"",IF(AND($FB70&gt;=FM$2,$FB70&lt;=FM$3),Deník!$W70,""))</f>
        <v/>
      </c>
      <c r="FN70" s="13"/>
      <c r="FO70" s="20" t="str">
        <f>IF(Deník!$W70&gt;1,Deník!$W70,"")</f>
        <v/>
      </c>
      <c r="FP70" s="20" t="str">
        <f>IF(Deník!$W70&lt;0,Deník!$W70,"")</f>
        <v/>
      </c>
      <c r="FQ70" s="17"/>
      <c r="FS70" s="233"/>
      <c r="FT70" s="233" t="str">
        <f>IF(Deník!$W70&lt;&gt;"",IF(Deník!$Y70=Statistika!$F$78,Deník!$W70,""),"")</f>
        <v/>
      </c>
      <c r="FU70" s="233" t="str">
        <f>IF(Deník!$W70&lt;&gt;"",IF(Deník!$Y70=Statistika!$F$79,Deník!$W70,""),"")</f>
        <v/>
      </c>
      <c r="FV70" s="233" t="str">
        <f>IF(Deník!$W70&lt;&gt;"",IF(Deník!$Y70=Statistika!$F$80,Deník!$W70,""),"")</f>
        <v/>
      </c>
      <c r="FW70" s="233" t="str">
        <f>IF(Deník!$W70&lt;&gt;"",IF(Deník!$Y70=Statistika!$F$81,Deník!$W70,""),"")</f>
        <v/>
      </c>
      <c r="FX70" s="233" t="str">
        <f>IF(Deník!$W70&lt;&gt;"",IF(Deník!$Y70=Statistika!$F$82,Deník!$W70,""),"")</f>
        <v/>
      </c>
      <c r="FY70" s="233" t="str">
        <f>IF(Deník!$W70&lt;&gt;"",IF(Deník!$Y70=Statistika!$F$83,Deník!$W70,""),"")</f>
        <v/>
      </c>
      <c r="FZ70" s="233" t="str">
        <f>IF(Deník!$W70&lt;&gt;"",IF(Deník!$Y70=Statistika!$F$84,Deník!$W70,""),"")</f>
        <v/>
      </c>
      <c r="GA70" s="233" t="str">
        <f>IF(Deník!$W70&lt;&gt;"",IF(Deník!$Y70=Statistika!$F$85,Deník!$W70,""),"")</f>
        <v/>
      </c>
      <c r="GB70" s="233" t="str">
        <f>IF(Deník!$W70&lt;&gt;"",IF(Deník!$Y70=Statistika!$F$86,Deník!$W70,""),"")</f>
        <v/>
      </c>
      <c r="GC70" s="233" t="str">
        <f>IF(Deník!$W70&lt;&gt;"",IF(Deník!$Y70=Statistika!$F$87,Deník!$W70,""),"")</f>
        <v/>
      </c>
      <c r="GD70" s="233" t="str">
        <f>IF(Deník!$W70&lt;&gt;"",IF(Deník!$Y70=Statistika!$F$88,Deník!$W70,""),"")</f>
        <v/>
      </c>
      <c r="GE70" s="233" t="str">
        <f>IF(Deník!$W70&lt;&gt;"",IF(Deník!$Y70=Statistika!$F$89,Deník!$W70,""),"")</f>
        <v/>
      </c>
      <c r="GF70" s="233" t="str">
        <f>IF(Deník!$W70&lt;&gt;"",IF(Deník!$Y70=Statistika!$F$90,Deník!$W70,""),"")</f>
        <v/>
      </c>
      <c r="GG70" s="233" t="str">
        <f>IF(Deník!$W70&lt;&gt;"",IF(Deník!$Y70=Statistika!$F$91,Deník!$W70,""),"")</f>
        <v/>
      </c>
      <c r="GH70" s="233"/>
      <c r="GI70" s="233" t="str">
        <f>IF(Deník!$W70&lt;&gt;"",IF(Deník!$AB70=Statistika!$L$100,Deník!$W70,""),"")</f>
        <v/>
      </c>
      <c r="GJ70" s="233" t="str">
        <f>IF(Deník!$W70&lt;&gt;"",IF(Deník!$AB70=Statistika!$L$101,Deník!$W70,""),"")</f>
        <v/>
      </c>
      <c r="GK70" s="233" t="str">
        <f>IF(Deník!$W70&lt;&gt;"",IF(Deník!$AB70=Statistika!$L$102,Deník!$W70,""),"")</f>
        <v/>
      </c>
      <c r="GL70" s="233" t="str">
        <f>IF(Deník!$W70&lt;&gt;"",IF(Deník!$AB70=Statistika!$L$103,Deník!$W70,""),"")</f>
        <v/>
      </c>
      <c r="GM70" s="233" t="str">
        <f>IF(Deník!$W70&lt;&gt;"",IF(Deník!$AB70=Statistika!$L$104,Deník!$W70,""),"")</f>
        <v/>
      </c>
      <c r="GN70" s="233" t="str">
        <f>IF(Deník!$W70&lt;&gt;"",IF(Deník!$AB70=Statistika!$L$105,Deník!$W70,""),"")</f>
        <v/>
      </c>
      <c r="GO70" s="233" t="str">
        <f>IF(Deník!$W70&lt;&gt;"",IF(Deník!$AB70=Statistika!$L$106,Deník!$W70,""),"")</f>
        <v/>
      </c>
      <c r="GP70" s="233" t="str">
        <f>IF(Deník!$W70&lt;&gt;"",IF(Deník!$AB70=Statistika!$L$107,Deník!$W70,""),"")</f>
        <v/>
      </c>
      <c r="GQ70" s="233" t="str">
        <f>IF(Deník!$W70&lt;&gt;"",IF(Deník!$AB70=Statistika!$L$108,Deník!$W70,""),"")</f>
        <v/>
      </c>
      <c r="GS70" s="233" t="str">
        <f>IF(Deník!$W70&lt;0,IF(Deník!$AC70=Statistika!$F$117,Deník!$W70,""),"")</f>
        <v/>
      </c>
      <c r="GT70" s="233" t="str">
        <f>IF(Deník!$W70&lt;0,IF(Deník!$AC70=Statistika!$F$118,Deník!$W70,""),"")</f>
        <v/>
      </c>
      <c r="GU70" s="233" t="str">
        <f>IF(Deník!$W70&lt;0,IF(Deník!$AC70=Statistika!$F$119,Deník!$W70,""),"")</f>
        <v/>
      </c>
      <c r="GV70" s="233" t="str">
        <f>IF(Deník!$W70&lt;0,IF(Deník!$AC70=Statistika!$F$120,Deník!$W70,""),"")</f>
        <v/>
      </c>
      <c r="GW70" s="233" t="str">
        <f>IF(Deník!$W70&lt;0,IF(Deník!$AC70=Statistika!$F$121,Deník!$W70,""),"")</f>
        <v/>
      </c>
      <c r="GX70" s="233" t="str">
        <f>IF(Deník!$W70&lt;0,IF(Deník!$AC70=Statistika!$F$122,Deník!$W70,""),"")</f>
        <v/>
      </c>
      <c r="GY70" s="233" t="str">
        <f>IF(Deník!$W70&lt;0,IF(Deník!$AC70=Statistika!$F$123,Deník!$W70,""),"")</f>
        <v/>
      </c>
      <c r="GZ70" s="233" t="str">
        <f>IF(Deník!$W70&lt;0,IF(Deník!$AC70=Statistika!$F$124,Deník!$W70,""),"")</f>
        <v/>
      </c>
      <c r="HA70" s="233" t="str">
        <f>IF(Deník!$W70&lt;0,IF(Deník!$AC70=Statistika!$F$125,Deník!$W70,""),"")</f>
        <v/>
      </c>
      <c r="HC70" s="233" t="str">
        <f>IF(Deník!$W70&lt;0,IF(Deník!$AD70=Statistika!$F$133,Deník!$W70,""),"")</f>
        <v/>
      </c>
      <c r="HD70" s="233" t="str">
        <f>IF(Deník!$W70&lt;0,IF(Deník!$AD70=Statistika!$F$134,Deník!$W70,""),"")</f>
        <v/>
      </c>
      <c r="HE70" s="233" t="str">
        <f>IF(Deník!$W70&lt;0,IF(Deník!$AD70=Statistika!$F$135,Deník!$W70,""),"")</f>
        <v/>
      </c>
      <c r="HF70" s="233" t="str">
        <f>IF(Deník!$W70&lt;0,IF(Deník!$AD70=Statistika!$F$136,Deník!$W70,""),"")</f>
        <v/>
      </c>
      <c r="HG70" s="233" t="str">
        <f>IF(Deník!$W70&lt;0,IF(Deník!$AD70=Statistika!$F$137,Deník!$W70,""),"")</f>
        <v/>
      </c>
      <c r="ID70" s="8">
        <f>Tabulka4[[#This Row],[Sloupec3]]</f>
        <v>0</v>
      </c>
      <c r="IE70" s="17" t="str">
        <f>IF(AND([1]Deník!$C70&gt;='[1]Měsíční shrnutí'!$D$1,[1]Deník!$C70&lt;='[1]Měsíční shrnutí'!$F$1),[1]Deník!$X70,"")</f>
        <v/>
      </c>
    </row>
    <row r="71" spans="1:239">
      <c r="A71" s="8">
        <f>Deník!C72</f>
        <v>0</v>
      </c>
      <c r="B71" s="50" t="str">
        <f>Deník!R72</f>
        <v/>
      </c>
      <c r="C71" s="102" t="str">
        <f>IF(AND(Deník!R72&gt;1,Deník!R72&lt;&gt;""),1,"")</f>
        <v/>
      </c>
      <c r="D71" s="102" t="str">
        <f>IF(AND(Deník!R72&lt;=0,Deník!R72&lt;&gt;""),1,"")</f>
        <v/>
      </c>
      <c r="E71" s="103" t="str">
        <f>IF(AND(Deník!R72&gt;=0,Deník!R72&lt;=1),1,"")</f>
        <v/>
      </c>
      <c r="F71" s="79" t="str">
        <f>IF(Deník!R72&lt;&gt;"",Deník!R72+F70,"")</f>
        <v/>
      </c>
      <c r="G71" s="85"/>
      <c r="H71" s="54" t="str">
        <f>IF(MONTH(Deník!$C71)=H$2,IF(AND(Deník!$R71&gt;=0,Deník!$R71&lt;=1),"BE",Deník!$R71),"")</f>
        <v/>
      </c>
      <c r="I71" s="11" t="str">
        <f>IF(MONTH(Deník!$C71)=I$2,IF(AND(Deník!$R71&gt;=0,Deník!$R71&lt;=1),"BE",Deník!$R71),"")</f>
        <v/>
      </c>
      <c r="J71" s="11" t="str">
        <f>IF(MONTH(Deník!$C71)=J$2,IF(AND(Deník!$R71&gt;=0,Deník!$R71&lt;=1),"BE",Deník!$R71),"")</f>
        <v/>
      </c>
      <c r="K71" s="11" t="str">
        <f>IF(MONTH(Deník!$C71)=K$2,IF(AND(Deník!$R71&gt;=0,Deník!$R71&lt;=1),"BE",Deník!$R71),"")</f>
        <v/>
      </c>
      <c r="L71" s="11" t="str">
        <f>IF(MONTH(Deník!$C71)=L$2,IF(AND(Deník!$R71&gt;=0,Deník!$R71&lt;=1),"BE",Deník!$R71),"")</f>
        <v/>
      </c>
      <c r="M71" s="11" t="str">
        <f>IF(MONTH(Deník!$C71)=M$2,IF(AND(Deník!$R71&gt;=0,Deník!$R71&lt;=1),"BE",Deník!$R71),"")</f>
        <v/>
      </c>
      <c r="N71" s="11" t="str">
        <f>IF(MONTH(Deník!$C71)=N$2,IF(AND(Deník!$R71&gt;=0,Deník!$R71&lt;=1),"BE",Deník!$R71),"")</f>
        <v/>
      </c>
      <c r="O71" s="11" t="str">
        <f>IF(MONTH(Deník!$C71)=O$2,IF(AND(Deník!$R71&gt;=0,Deník!$R71&lt;=1),"BE",Deník!$R71),"")</f>
        <v/>
      </c>
      <c r="P71" s="11" t="str">
        <f>IF(MONTH(Deník!$C71)=P$2,IF(AND(Deník!$R71&gt;=0,Deník!$R71&lt;=1),"BE",Deník!$R71),"")</f>
        <v/>
      </c>
      <c r="Q71" s="11" t="str">
        <f>IF(MONTH(Deník!$C71)=Q$2,IF(AND(Deník!$R71&gt;=0,Deník!$R71&lt;=1),"BE",Deník!$R71),"")</f>
        <v/>
      </c>
      <c r="R71" s="11" t="str">
        <f>IF(MONTH(Deník!$C71)=R$2,IF(AND(Deník!$R71&gt;=0,Deník!$R71&lt;=1),"BE",Deník!$R71),"")</f>
        <v/>
      </c>
      <c r="S71" s="57" t="str">
        <f>IF(MONTH(Deník!$C71)=S$2,IF(AND(Deník!$R71&gt;=0,Deník!$R71&lt;=1),"BE",Deník!$R71),"")</f>
        <v/>
      </c>
      <c r="U71" s="12"/>
      <c r="V71" s="12"/>
      <c r="X71" s="600" t="str">
        <f>IF(Deník!$R71&lt;&gt;"",IF(Deník!$B71=Statistika!$F$63,IF(AND(Deník!$R71&gt;=0,Deník!$R71&lt;=1),"BE",Deník!$R71),""),"")</f>
        <v/>
      </c>
      <c r="Y71" s="13" t="str">
        <f>IF(Deník!$R71&lt;&gt;"",IF(Deník!$B71=Statistika!$F$64,IF(AND(Deník!$R71&gt;=0,Deník!$R71&lt;=1),"BE",Deník!$R71),""),"")</f>
        <v/>
      </c>
      <c r="Z71" s="13" t="str">
        <f>IF(Deník!$R71&lt;&gt;"",IF(Deník!$B71=Statistika!$F$65,IF(AND(Deník!$R71&gt;=0,Deník!$R71&lt;=1),"BE",Deník!$R71),""),"")</f>
        <v/>
      </c>
      <c r="AA71" s="13" t="str">
        <f>IF(Deník!$R71&lt;&gt;"",IF(Deník!$B71=Statistika!$F$66,IF(AND(Deník!$R71&gt;=0,Deník!$R71&lt;=1),"BE",Deník!$R71),""),"")</f>
        <v/>
      </c>
      <c r="AB71" s="13" t="str">
        <f>IF(Deník!$R71&lt;&gt;"",IF(Deník!$B71=Statistika!$F$67,IF(AND(Deník!$R71&gt;=0,Deník!$R71&lt;=1),"BE",Deník!$R71),""),"")</f>
        <v/>
      </c>
      <c r="AC71" s="13" t="str">
        <f>IF(Deník!$R71&lt;&gt;"",IF(Deník!$B71=Statistika!$F$68,IF(AND(Deník!$R71&gt;=0,Deník!$R71&lt;=1),"BE",Deník!$R71),""),"")</f>
        <v/>
      </c>
      <c r="AD71" s="13" t="str">
        <f>IF(Deník!$R71&lt;&gt;"",IF(Deník!$B71=Statistika!$F$69,IF(AND(Deník!$R71&gt;=0,Deník!$R71&lt;=1),"BE",Deník!$R71),""),"")</f>
        <v/>
      </c>
      <c r="AE71" s="601" t="str">
        <f>IF(Deník!$R71&lt;&gt;"",IF(Deník!$B71=Statistika!$F$70,IF(AND(Deník!$R71&gt;=0,Deník!$R71&lt;=1),"BE",Deník!$R71),""),"")</f>
        <v/>
      </c>
      <c r="AF71" s="90"/>
      <c r="AG71" s="63" t="str">
        <f>IF(Deník!$R71&lt;&gt;"",IF(Deník!$J71="L",IF(AND(Deník!$R71&gt;=0,Deník!$R71&lt;=1),"BE",Deník!$R71),""),"")</f>
        <v/>
      </c>
      <c r="AH71" s="13" t="str">
        <f>IF(Deník!$R71&lt;&gt;"",IF(Deník!$J71="S",IF(AND(Deník!$R71&gt;=0,Deník!$R71&lt;=1),"BE",Deník!$R71),""),"")</f>
        <v/>
      </c>
      <c r="AI71" s="95"/>
      <c r="AJ71" s="71" t="str">
        <f>IF(Deník!N72&lt;&gt;"",Deník!N72*-1,"")</f>
        <v/>
      </c>
      <c r="AK71" s="88"/>
      <c r="AL71" s="63" t="str">
        <f>IF(WEEKDAY(Deník!$C71,2)=1,IF(AND(Deník!$R71&gt;=0,Deník!$R71&lt;=1),"BE",Deník!$R71),"")</f>
        <v/>
      </c>
      <c r="AM71" s="13" t="str">
        <f>IF(WEEKDAY(Deník!$C71,2)=2,IF(AND(Deník!$R71&gt;=0,Deník!$R71&lt;=1),"BE",Deník!$R71),"")</f>
        <v/>
      </c>
      <c r="AN71" s="13" t="str">
        <f>IF(WEEKDAY(Deník!$C71,2)=3,IF(AND(Deník!$R71&gt;=0,Deník!$R71&lt;=1),"BE",Deník!$R71),"")</f>
        <v/>
      </c>
      <c r="AO71" s="13" t="str">
        <f>IF(WEEKDAY(Deník!$C71,2)=4,IF(AND(Deník!$R71&gt;=0,Deník!$R71&lt;=1),"BE",Deník!$R71),"")</f>
        <v/>
      </c>
      <c r="AP71" s="60" t="str">
        <f>IF(WEEKDAY(Deník!$C71,2)=5,IF(AND(Deník!$R71&gt;=0,Deník!$R71&lt;=1),"BE",Deník!$R71),"")</f>
        <v/>
      </c>
      <c r="AQ71" s="99"/>
      <c r="AR71" s="100">
        <f>Deník!D71</f>
        <v>0</v>
      </c>
      <c r="AS71" s="63" t="str">
        <f>IF(Deník!$D71&lt;&gt;"",IF(AND(Deník!$D71&gt;=AS$2,Deník!$D71&lt;=AS$3),IF(AND(Deník!$R71&gt;=0,Deník!$R71&lt;=1),"BE",Deník!$R71),""),"")</f>
        <v/>
      </c>
      <c r="AT71" s="63" t="str">
        <f>IF(Deník!$D71&lt;&gt;"",IF(AND(Deník!$D71&gt;=AT$2,Deník!$D71&lt;=AT$3),IF(AND(Deník!$R71&gt;=0,Deník!$R71&lt;=1),"BE",Deník!$R71),""),"")</f>
        <v/>
      </c>
      <c r="AU71" s="63" t="str">
        <f>IF(Deník!$D71&lt;&gt;"",IF(AND(Deník!$D71&gt;=AU$2,Deník!$D71&lt;=AU$3),IF(AND(Deník!$R71&gt;=0,Deník!$R71&lt;=1),"BE",Deník!$R71),""),"")</f>
        <v/>
      </c>
      <c r="AV71" s="63" t="str">
        <f>IF(Deník!$D71&lt;&gt;"",IF(AND(Deník!$D71&gt;=AV$2,Deník!$D71&lt;=AV$3),IF(AND(Deník!$R71&gt;=0,Deník!$R71&lt;=1),"BE",Deník!$R71),""),"")</f>
        <v/>
      </c>
      <c r="AW71" s="63" t="str">
        <f>IF(Deník!$D71&lt;&gt;"",IF(AND(Deník!$D71&gt;=AW$2,Deník!$D71&lt;=AW$3),IF(AND(Deník!$R71&gt;=0,Deník!$R71&lt;=1),"BE",Deník!$R71),""),"")</f>
        <v/>
      </c>
      <c r="AX71" s="63" t="str">
        <f>IF(Deník!$D71&lt;&gt;"",IF(AND(Deník!$D71&gt;=AX$2,Deník!$D71&lt;=AX$3),IF(AND(Deník!$R71&gt;=0,Deník!$R71&lt;=1),"BE",Deník!$R71),""),"")</f>
        <v/>
      </c>
      <c r="AY71" s="63" t="str">
        <f>IF(Deník!$D71&lt;&gt;"",IF(AND(Deník!$D71&gt;=AY$2,Deník!$D71&lt;=AY$3),IF(AND(Deník!$R71&gt;=0,Deník!$R71&lt;=1),"BE",Deník!$R71),""),"")</f>
        <v/>
      </c>
      <c r="AZ71" s="63" t="str">
        <f>IF(Deník!$D71&lt;&gt;"",IF(AND(Deník!$D71&gt;=AZ$2,Deník!$D71&lt;=AZ$3),IF(AND(Deník!$R71&gt;=0,Deník!$R71&lt;=1),"BE",Deník!$R71),""),"")</f>
        <v/>
      </c>
      <c r="BA71" s="63" t="str">
        <f>IF(Deník!$D71&lt;&gt;"",IF(AND(Deník!$D71&gt;=BA$2,Deník!$D71&lt;=BA$3),IF(AND(Deník!$R71&gt;=0,Deník!$R71&lt;=1),"BE",Deník!$R71),""),"")</f>
        <v/>
      </c>
      <c r="BB71" s="63" t="str">
        <f>IF(Deník!$D71&lt;&gt;"",IF(AND(Deník!$D71&gt;=BB$2,Deník!$D71&lt;=BB$3),IF(AND(Deník!$R71&gt;=0,Deník!$R71&lt;=1),"BE",Deník!$R71),""),"")</f>
        <v/>
      </c>
      <c r="BC71" s="71" t="str">
        <f>IF(Deník!$D71&lt;&gt;"",IF(AND(Deník!$D71&gt;=BC$2,Deník!$D71&lt;=BC$3),IF(AND(Deník!$R71&gt;=0,Deník!$R71&lt;=1),"BE",Deník!$R71),""),"")</f>
        <v/>
      </c>
      <c r="BD71" s="20" t="str">
        <f>IF(Deník!$J72="S",(Deník!$M72-Deník!$K72),IF(Deník!$J72="L",(Deník!$K72-Deník!$M72),""))</f>
        <v/>
      </c>
      <c r="BE71" s="20" t="str">
        <f>IF(Deník!$J72="S",(Deník!$K72-Deník!$O72),IF(Deník!$J72="L",(Deník!$O72-Deník!$K72),""))</f>
        <v/>
      </c>
      <c r="BF71" s="20" t="str">
        <f>IF(Deník!$J72="S",(Deník!$K72-Deník!$L72),IF(Deník!$J72="L",(Deník!$L72-Deník!$K72),""))</f>
        <v/>
      </c>
      <c r="BG71" s="20" t="str">
        <f>IF(Deník!$J72="S",(Deník!$K72-Deník!$S72),IF(Deník!$J72="L",(Deník!$S72-Deník!$K72),""))</f>
        <v/>
      </c>
      <c r="BH71" s="20" t="str">
        <f>IF(Deník!$J72="S",(Deník!$K72-Deník!$U72),IF(Deník!$J72="L",(Deník!$U72-Deník!$K72),""))</f>
        <v/>
      </c>
      <c r="BI71" s="20" t="str">
        <f>IF(Deník!$R71&gt;1,Deník!$R71,"")</f>
        <v/>
      </c>
      <c r="BJ71" s="20" t="str">
        <f>IF(Deník!$R71&lt;0,Deník!$R71,"")</f>
        <v/>
      </c>
      <c r="BK71" s="17"/>
      <c r="BM71" s="233" t="str">
        <f>IF(Deník!$R71&lt;&gt;"",IF(Deník!$Y71=Statistika!$F$78,IF(AND(Deník!$R71&gt;=0,Deník!$R71&lt;=1),"BE",Deník!$R71),""),"")</f>
        <v/>
      </c>
      <c r="BN71" s="233" t="str">
        <f>IF(Deník!$R71&lt;&gt;"",IF(Deník!$Y71=Statistika!$F$79,IF(AND(Deník!$R71&gt;=0,Deník!$R71&lt;=1),"BE",Deník!$R71),""),"")</f>
        <v/>
      </c>
      <c r="BO71" s="233" t="str">
        <f>IF(Deník!$R71&lt;&gt;"",IF(Deník!$Y71=Statistika!$F$80,IF(AND(Deník!$R71&gt;=0,Deník!$R71&lt;=1),"BE",Deník!$R71),""),"")</f>
        <v/>
      </c>
      <c r="BP71" s="233" t="str">
        <f>IF(Deník!$R71&lt;&gt;"",IF(Deník!$Y71=Statistika!$F$81,IF(AND(Deník!$R71&gt;=0,Deník!$R71&lt;=1),"BE",Deník!$R71),""),"")</f>
        <v/>
      </c>
      <c r="BQ71" s="233" t="str">
        <f>IF(Deník!$R71&lt;&gt;"",IF(Deník!$Y71=Statistika!$F$82,IF(AND(Deník!$R71&gt;=0,Deník!$R71&lt;=1),"BE",Deník!$R71),""),"")</f>
        <v/>
      </c>
      <c r="BR71" s="233" t="str">
        <f>IF(Deník!$R71&lt;&gt;"",IF(Deník!$Y71=Statistika!$F$83,IF(AND(Deník!$R71&gt;=0,Deník!$R71&lt;=1),"BE",Deník!$R71),""),"")</f>
        <v/>
      </c>
      <c r="BS71" s="233" t="str">
        <f>IF(Deník!$R71&lt;&gt;"",IF(Deník!$Y71=Statistika!$F$84,IF(AND(Deník!$R71&gt;=0,Deník!$R71&lt;=1),"BE",Deník!$R71),""),"")</f>
        <v/>
      </c>
      <c r="BT71" s="233" t="str">
        <f>IF(Deník!$R71&lt;&gt;"",IF(Deník!$Y71=Statistika!$F$85,IF(AND(Deník!$R71&gt;=0,Deník!$R71&lt;=1),"BE",Deník!$R71),""),"")</f>
        <v/>
      </c>
      <c r="BU71" s="233" t="str">
        <f>IF(Deník!$R71&lt;&gt;"",IF(Deník!$Y71=Statistika!$F$86,IF(AND(Deník!$R71&gt;=0,Deník!$R71&lt;=1),"BE",Deník!$R71),""),"")</f>
        <v/>
      </c>
      <c r="BV71" s="233" t="str">
        <f>IF(Deník!$R71&lt;&gt;"",IF(Deník!$Y71=Statistika!$F$87,IF(AND(Deník!$R71&gt;=0,Deník!$R71&lt;=1),"BE",Deník!$R71),""),"")</f>
        <v/>
      </c>
      <c r="BW71" s="233" t="str">
        <f>IF(Deník!$R71&lt;&gt;"",IF(Deník!$Y71=Statistika!$F$88,IF(AND(Deník!$R71&gt;=0,Deník!$R71&lt;=1),"BE",Deník!$R71),""),"")</f>
        <v/>
      </c>
      <c r="BX71" s="233" t="str">
        <f>IF(Deník!$R71&lt;&gt;"",IF(Deník!$Y71=Statistika!$F$89,IF(AND(Deník!$R71&gt;=0,Deník!$R71&lt;=1),"BE",Deník!$R71),""),"")</f>
        <v/>
      </c>
      <c r="BY71" s="233" t="str">
        <f>IF(Deník!$R71&lt;&gt;"",IF(Deník!$Y71=Statistika!$F$90,IF(AND(Deník!$R71&gt;=0,Deník!$R71&lt;=1),"BE",Deník!$R71),""),"")</f>
        <v/>
      </c>
      <c r="BZ71" s="233" t="str">
        <f>IF(Deník!$R71&lt;&gt;"",IF(Deník!$Y71=Statistika!$F$91,IF(AND(Deník!$R71&gt;=0,Deník!$R71&lt;=1),"BE",Deník!$R71),""),"")</f>
        <v/>
      </c>
      <c r="CA71" s="233"/>
      <c r="CB71" s="233" t="str">
        <f>IF(Deník!$R71&lt;&gt;"",IF(Deník!$AB71="SL",IF(AND(Deník!$R71&gt;=0,Deník!$R71&lt;=1),"BE",Deník!$R71),""),"")</f>
        <v/>
      </c>
      <c r="CC71" s="233" t="str">
        <f>IF(Deník!$R71&lt;&gt;"",IF(Deník!$AB71="BE10",IF(AND(Deník!$R71&gt;=0,Deník!$R71&lt;=1),"BE",Deník!$R71),""),"")</f>
        <v/>
      </c>
      <c r="CD71" s="233" t="str">
        <f>IF(Deník!$R71&lt;&gt;"",IF(Deník!$AB71="BE15",IF(AND(Deník!$R71&gt;=0,Deník!$R71&lt;=1),"BE",Deník!$R71),""),"")</f>
        <v/>
      </c>
      <c r="CE71" s="233" t="str">
        <f>IF(Deník!$R71&lt;&gt;"",IF(Deník!$AB71="BE20",IF(AND(Deník!$R71&gt;=0,Deník!$R71&lt;=1),"BE",Deník!$R71),""),"")</f>
        <v/>
      </c>
      <c r="CF71" s="233" t="str">
        <f>IF(Deník!$R71&lt;&gt;"",IF(Deník!$AB71="TP1",IF(AND(Deník!$R71&gt;=0,Deník!$R71&lt;=1),"BE",Deník!$R71),""),"")</f>
        <v/>
      </c>
      <c r="CG71" s="233" t="str">
        <f>IF(Deník!$R71&lt;&gt;"",IF(Deník!$AB71="TP2",IF(AND(Deník!$R71&gt;=0,Deník!$R71&lt;=1),"BE",Deník!$R71),""),"")</f>
        <v/>
      </c>
      <c r="CH71" s="233" t="str">
        <f>IF(Deník!$R71&lt;&gt;"",IF(Deník!$AB71="TP3",IF(AND(Deník!$R71&gt;=0,Deník!$R71&lt;=1),"BE",Deník!$R71),""),"")</f>
        <v/>
      </c>
      <c r="CI71" s="233" t="str">
        <f>IF(Deník!$R71&lt;&gt;"",IF(Deník!$AB71="Trailing SL",IF(AND(Deník!$R71&gt;=0,Deník!$R71&lt;=1),"BE",Deník!$R71),""),"")</f>
        <v/>
      </c>
      <c r="CJ71" s="233" t="str">
        <f>IF(Deník!$R71&lt;&gt;"",IF(Deník!$AB71="Manual",IF(AND(Deník!$R71&gt;=0,Deník!$R71&lt;=1),"BE",Deník!$R71),""),"")</f>
        <v/>
      </c>
      <c r="CK71" s="233"/>
      <c r="CL71" s="233" t="str">
        <f>IF(Deník!$R71&lt;0,IF(Deník!$AC71=Statistika!$F$117,Deník!$R71,""),"")</f>
        <v/>
      </c>
      <c r="CM71" s="233" t="str">
        <f>IF(Deník!$R71&lt;0,IF(Deník!$AC71=Statistika!$F$118,Deník!$R71,""),"")</f>
        <v/>
      </c>
      <c r="CN71" s="233" t="str">
        <f>IF(Deník!$R71&lt;0,IF(Deník!$AC71=Statistika!$F$119,Deník!$R71,""),"")</f>
        <v/>
      </c>
      <c r="CO71" s="233" t="str">
        <f>IF(Deník!$R71&lt;0,IF(Deník!$AC71=Statistika!$F$120,Deník!$R71,""),"")</f>
        <v/>
      </c>
      <c r="CP71" s="233" t="str">
        <f>IF(Deník!$R71&lt;0,IF(Deník!$AC71=Statistika!$F$121,Deník!$R71,""),"")</f>
        <v/>
      </c>
      <c r="CQ71" s="233" t="str">
        <f>IF(Deník!$R71&lt;0,IF(Deník!$AC71=Statistika!$F$122,Deník!$R71,""),"")</f>
        <v/>
      </c>
      <c r="CR71" s="233" t="str">
        <f>IF(Deník!$R71&lt;0,IF(Deník!$AC71=Statistika!$F$123,Deník!$R71,""),"")</f>
        <v/>
      </c>
      <c r="CS71" s="233" t="str">
        <f>IF(Deník!$R71&lt;0,IF(Deník!$AC71=Statistika!$F$124,Deník!$R71,""),"")</f>
        <v/>
      </c>
      <c r="CT71" s="233" t="str">
        <f>IF(Deník!$R71&lt;0,IF(Deník!$AC71=Statistika!$F$125,Deník!$R71,""),"")</f>
        <v/>
      </c>
      <c r="CU71" s="233"/>
      <c r="CV71" s="233" t="str">
        <f>IF(Deník!$R71&lt;0,IF(Deník!$AD71=$CV$2,Deník!$R71,""),"")</f>
        <v/>
      </c>
      <c r="CW71" s="233" t="str">
        <f>IF(Deník!$R71&lt;0,IF(Deník!$AD71=$CW$2,Deník!$R71,""),"")</f>
        <v/>
      </c>
      <c r="CX71" s="233" t="str">
        <f>IF(Deník!$R71&lt;0,IF(Deník!$AD71=$CX$2,Deník!$R71,""),"")</f>
        <v/>
      </c>
      <c r="CY71" s="233" t="str">
        <f>IF(Deník!$R71&lt;0,IF(Deník!$AD71=$CY$2,Deník!$R71,""),"")</f>
        <v/>
      </c>
      <c r="CZ71" s="233" t="str">
        <f>IF(Deník!$R71&lt;0,IF(Deník!$AD71=$CZ$2,Deník!$R71,""),"")</f>
        <v/>
      </c>
      <c r="DL71" s="221">
        <f t="shared" si="8"/>
        <v>93847.029999999984</v>
      </c>
      <c r="DM71" s="220">
        <f t="shared" si="7"/>
        <v>-6.1529700000000132E-2</v>
      </c>
      <c r="DO71" s="50">
        <f>Deník!W72</f>
        <v>0</v>
      </c>
      <c r="DP71" s="102" t="str">
        <f>IF(AND(Deník!W72&gt;0),1,"")</f>
        <v/>
      </c>
      <c r="DQ71" s="102">
        <f>IF(AND(Deník!W72&lt;=0),1,"")</f>
        <v>1</v>
      </c>
      <c r="DR71" s="227"/>
      <c r="DS71" s="228"/>
      <c r="DT71" s="85"/>
      <c r="DU71" s="54">
        <f>IF(MONTH(Deník!$C71)=DU$2,Deník!$W71,"")</f>
        <v>0</v>
      </c>
      <c r="DV71" s="222" t="str">
        <f>IF(MONTH(Deník!$C71)=DV$2,Deník!$W71,"")</f>
        <v/>
      </c>
      <c r="DW71" s="222" t="str">
        <f>IF(MONTH(Deník!$C71)=DW$2,Deník!$W71,"")</f>
        <v/>
      </c>
      <c r="DX71" s="222" t="str">
        <f>IF(MONTH(Deník!$C71)=DX$2,Deník!$W71,"")</f>
        <v/>
      </c>
      <c r="DY71" s="222" t="str">
        <f>IF(MONTH(Deník!$C71)=DY$2,Deník!$W71,"")</f>
        <v/>
      </c>
      <c r="DZ71" s="222" t="str">
        <f>IF(MONTH(Deník!$C71)=DZ$2,Deník!$W71,"")</f>
        <v/>
      </c>
      <c r="EA71" s="222" t="str">
        <f>IF(MONTH(Deník!$C71)=EA$2,Deník!$W71,"")</f>
        <v/>
      </c>
      <c r="EB71" s="222" t="str">
        <f>IF(MONTH(Deník!$C71)=EB$2,Deník!$W71,"")</f>
        <v/>
      </c>
      <c r="EC71" s="222" t="str">
        <f>IF(MONTH(Deník!$C71)=EC$2,Deník!$W71,"")</f>
        <v/>
      </c>
      <c r="ED71" s="222" t="str">
        <f>IF(MONTH(Deník!$C71)=ED$2,Deník!$W71,"")</f>
        <v/>
      </c>
      <c r="EE71" s="222" t="str">
        <f>IF(MONTH(Deník!$C71)=EE$2,Deník!$W71,"")</f>
        <v/>
      </c>
      <c r="EF71" s="222" t="str">
        <f>IF(MONTH(Deník!$C71)=EF$2,Deník!$W71,"")</f>
        <v/>
      </c>
      <c r="EI71" s="600" t="str">
        <f>IF(Deník!$W71&lt;&gt;"",IF(Deník!$B71=Statistika!$F$63,Deník!$W71,""),"")</f>
        <v/>
      </c>
      <c r="EJ71" s="13" t="str">
        <f>IF(Deník!$W71&lt;&gt;"",IF(Deník!$B71=Statistika!$F$64,Deník!$W71,""),"")</f>
        <v/>
      </c>
      <c r="EK71" s="13" t="str">
        <f>IF(Deník!$W71&lt;&gt;"",IF(Deník!$B71=Statistika!$F$65,Deník!$W71,""),"")</f>
        <v/>
      </c>
      <c r="EL71" s="13" t="str">
        <f>IF(Deník!$W71&lt;&gt;"",IF(Deník!$B71=Statistika!$F$66,Deník!$W71,""),"")</f>
        <v/>
      </c>
      <c r="EM71" s="13" t="str">
        <f>IF(Deník!$W71&lt;&gt;"",IF(Deník!$B71=Statistika!$F$67,Deník!$W71,""),"")</f>
        <v/>
      </c>
      <c r="EN71" s="13" t="str">
        <f>IF(Deník!$W71&lt;&gt;"",IF(Deník!$B71=Statistika!$F$68,Deník!$W71,""),"")</f>
        <v/>
      </c>
      <c r="EO71" s="13" t="str">
        <f>IF(Deník!$W71&lt;&gt;"",IF(Deník!$B71=Statistika!$F$69,Deník!$W71,""),"")</f>
        <v/>
      </c>
      <c r="EP71" s="601" t="str">
        <f>IF(Deník!$W71&lt;&gt;"",IF(Deník!$B71=Statistika!$F$70,Deník!$W71,""),"")</f>
        <v/>
      </c>
      <c r="EQ71" s="90"/>
      <c r="ER71" s="63" t="str">
        <f>IF(Deník!$W71&lt;&gt;"",IF(Deník!$J71="L",Deník!$W71,""),"")</f>
        <v/>
      </c>
      <c r="ES71" s="13" t="str">
        <f>IF(Deník!$W71&lt;&gt;"",IF(Deník!$J71="S",Deník!$W71,""),"")</f>
        <v/>
      </c>
      <c r="ET71" s="95"/>
      <c r="EU71" s="88"/>
      <c r="EV71" s="63" t="str">
        <f>IF(WEEKDAY(Deník!$C71,2)=1,Deník!$W71,"")</f>
        <v/>
      </c>
      <c r="EW71" s="13" t="str">
        <f>IF(WEEKDAY(Deník!$C71,2)=2,Deník!$W71,"")</f>
        <v/>
      </c>
      <c r="EX71" s="13" t="str">
        <f>IF(WEEKDAY(Deník!$C71,2)=3,Deník!$W71,"")</f>
        <v/>
      </c>
      <c r="EY71" s="13" t="str">
        <f>IF(WEEKDAY(Deník!$C71,2)=4,Deník!$W71,"")</f>
        <v/>
      </c>
      <c r="EZ71" s="60" t="str">
        <f>IF(WEEKDAY(Deník!$C71,2)=5,Deník!$W71,"")</f>
        <v/>
      </c>
      <c r="FA71" s="99"/>
      <c r="FB71" s="100">
        <f>Deník!D71</f>
        <v>0</v>
      </c>
      <c r="FC71" s="63">
        <f>IF($FB71&lt;&gt;"",IF(AND($FB71&gt;=FC$2,$FB71&lt;=FC$3),Deník!$W71,""))</f>
        <v>0</v>
      </c>
      <c r="FD71" s="63" t="str">
        <f>IF($FB71&lt;&gt;"",IF(AND($FB71&gt;=FD$2,$FB71&lt;=FD$3),Deník!$W71,""))</f>
        <v/>
      </c>
      <c r="FE71" s="63" t="str">
        <f>IF($FB71&lt;&gt;"",IF(AND($FB71&gt;=FE$2,$FB71&lt;=FE$3),Deník!$W71,""))</f>
        <v/>
      </c>
      <c r="FF71" s="63" t="str">
        <f>IF($FB71&lt;&gt;"",IF(AND($FB71&gt;=FF$2,$FB71&lt;=FF$3),Deník!$W71,""))</f>
        <v/>
      </c>
      <c r="FG71" s="63" t="str">
        <f>IF($FB71&lt;&gt;"",IF(AND($FB71&gt;=FG$2,$FB71&lt;=FG$3),Deník!$W71,""))</f>
        <v/>
      </c>
      <c r="FH71" s="63" t="str">
        <f>IF($FB71&lt;&gt;"",IF(AND($FB71&gt;=FH$2,$FB71&lt;=FH$3),Deník!$W71,""))</f>
        <v/>
      </c>
      <c r="FI71" s="63" t="str">
        <f>IF($FB71&lt;&gt;"",IF(AND($FB71&gt;=FI$2,$FB71&lt;=FI$3),Deník!$W71,""))</f>
        <v/>
      </c>
      <c r="FJ71" s="63" t="str">
        <f>IF($FB71&lt;&gt;"",IF(AND($FB71&gt;=FJ$2,$FB71&lt;=FJ$3),Deník!$W71,""))</f>
        <v/>
      </c>
      <c r="FK71" s="63" t="str">
        <f>IF($FB71&lt;&gt;"",IF(AND($FB71&gt;=FK$2,$FB71&lt;=FK$3),Deník!$W71,""))</f>
        <v/>
      </c>
      <c r="FL71" s="63" t="str">
        <f>IF($FB71&lt;&gt;"",IF(AND($FB71&gt;=FL$2,$FB71&lt;=FL$3),Deník!$W71,""))</f>
        <v/>
      </c>
      <c r="FM71" s="63" t="str">
        <f>IF($FB71&lt;&gt;"",IF(AND($FB71&gt;=FM$2,$FB71&lt;=FM$3),Deník!$W71,""))</f>
        <v/>
      </c>
      <c r="FN71" s="13"/>
      <c r="FO71" s="20" t="str">
        <f>IF(Deník!$W71&gt;1,Deník!$W71,"")</f>
        <v/>
      </c>
      <c r="FP71" s="20" t="str">
        <f>IF(Deník!$W71&lt;0,Deník!$W71,"")</f>
        <v/>
      </c>
      <c r="FQ71" s="17"/>
      <c r="FS71" s="233"/>
      <c r="FT71" s="233" t="str">
        <f>IF(Deník!$W71&lt;&gt;"",IF(Deník!$Y71=Statistika!$F$78,Deník!$W71,""),"")</f>
        <v/>
      </c>
      <c r="FU71" s="233" t="str">
        <f>IF(Deník!$W71&lt;&gt;"",IF(Deník!$Y71=Statistika!$F$79,Deník!$W71,""),"")</f>
        <v/>
      </c>
      <c r="FV71" s="233" t="str">
        <f>IF(Deník!$W71&lt;&gt;"",IF(Deník!$Y71=Statistika!$F$80,Deník!$W71,""),"")</f>
        <v/>
      </c>
      <c r="FW71" s="233" t="str">
        <f>IF(Deník!$W71&lt;&gt;"",IF(Deník!$Y71=Statistika!$F$81,Deník!$W71,""),"")</f>
        <v/>
      </c>
      <c r="FX71" s="233" t="str">
        <f>IF(Deník!$W71&lt;&gt;"",IF(Deník!$Y71=Statistika!$F$82,Deník!$W71,""),"")</f>
        <v/>
      </c>
      <c r="FY71" s="233" t="str">
        <f>IF(Deník!$W71&lt;&gt;"",IF(Deník!$Y71=Statistika!$F$83,Deník!$W71,""),"")</f>
        <v/>
      </c>
      <c r="FZ71" s="233" t="str">
        <f>IF(Deník!$W71&lt;&gt;"",IF(Deník!$Y71=Statistika!$F$84,Deník!$W71,""),"")</f>
        <v/>
      </c>
      <c r="GA71" s="233" t="str">
        <f>IF(Deník!$W71&lt;&gt;"",IF(Deník!$Y71=Statistika!$F$85,Deník!$W71,""),"")</f>
        <v/>
      </c>
      <c r="GB71" s="233" t="str">
        <f>IF(Deník!$W71&lt;&gt;"",IF(Deník!$Y71=Statistika!$F$86,Deník!$W71,""),"")</f>
        <v/>
      </c>
      <c r="GC71" s="233" t="str">
        <f>IF(Deník!$W71&lt;&gt;"",IF(Deník!$Y71=Statistika!$F$87,Deník!$W71,""),"")</f>
        <v/>
      </c>
      <c r="GD71" s="233" t="str">
        <f>IF(Deník!$W71&lt;&gt;"",IF(Deník!$Y71=Statistika!$F$88,Deník!$W71,""),"")</f>
        <v/>
      </c>
      <c r="GE71" s="233" t="str">
        <f>IF(Deník!$W71&lt;&gt;"",IF(Deník!$Y71=Statistika!$F$89,Deník!$W71,""),"")</f>
        <v/>
      </c>
      <c r="GF71" s="233" t="str">
        <f>IF(Deník!$W71&lt;&gt;"",IF(Deník!$Y71=Statistika!$F$90,Deník!$W71,""),"")</f>
        <v/>
      </c>
      <c r="GG71" s="233" t="str">
        <f>IF(Deník!$W71&lt;&gt;"",IF(Deník!$Y71=Statistika!$F$91,Deník!$W71,""),"")</f>
        <v/>
      </c>
      <c r="GH71" s="233"/>
      <c r="GI71" s="233" t="str">
        <f>IF(Deník!$W71&lt;&gt;"",IF(Deník!$AB71=Statistika!$L$100,Deník!$W71,""),"")</f>
        <v/>
      </c>
      <c r="GJ71" s="233" t="str">
        <f>IF(Deník!$W71&lt;&gt;"",IF(Deník!$AB71=Statistika!$L$101,Deník!$W71,""),"")</f>
        <v/>
      </c>
      <c r="GK71" s="233" t="str">
        <f>IF(Deník!$W71&lt;&gt;"",IF(Deník!$AB71=Statistika!$L$102,Deník!$W71,""),"")</f>
        <v/>
      </c>
      <c r="GL71" s="233" t="str">
        <f>IF(Deník!$W71&lt;&gt;"",IF(Deník!$AB71=Statistika!$L$103,Deník!$W71,""),"")</f>
        <v/>
      </c>
      <c r="GM71" s="233" t="str">
        <f>IF(Deník!$W71&lt;&gt;"",IF(Deník!$AB71=Statistika!$L$104,Deník!$W71,""),"")</f>
        <v/>
      </c>
      <c r="GN71" s="233" t="str">
        <f>IF(Deník!$W71&lt;&gt;"",IF(Deník!$AB71=Statistika!$L$105,Deník!$W71,""),"")</f>
        <v/>
      </c>
      <c r="GO71" s="233" t="str">
        <f>IF(Deník!$W71&lt;&gt;"",IF(Deník!$AB71=Statistika!$L$106,Deník!$W71,""),"")</f>
        <v/>
      </c>
      <c r="GP71" s="233" t="str">
        <f>IF(Deník!$W71&lt;&gt;"",IF(Deník!$AB71=Statistika!$L$107,Deník!$W71,""),"")</f>
        <v/>
      </c>
      <c r="GQ71" s="233" t="str">
        <f>IF(Deník!$W71&lt;&gt;"",IF(Deník!$AB71=Statistika!$L$108,Deník!$W71,""),"")</f>
        <v/>
      </c>
      <c r="GS71" s="233" t="str">
        <f>IF(Deník!$W71&lt;0,IF(Deník!$AC71=Statistika!$F$117,Deník!$W71,""),"")</f>
        <v/>
      </c>
      <c r="GT71" s="233" t="str">
        <f>IF(Deník!$W71&lt;0,IF(Deník!$AC71=Statistika!$F$118,Deník!$W71,""),"")</f>
        <v/>
      </c>
      <c r="GU71" s="233" t="str">
        <f>IF(Deník!$W71&lt;0,IF(Deník!$AC71=Statistika!$F$119,Deník!$W71,""),"")</f>
        <v/>
      </c>
      <c r="GV71" s="233" t="str">
        <f>IF(Deník!$W71&lt;0,IF(Deník!$AC71=Statistika!$F$120,Deník!$W71,""),"")</f>
        <v/>
      </c>
      <c r="GW71" s="233" t="str">
        <f>IF(Deník!$W71&lt;0,IF(Deník!$AC71=Statistika!$F$121,Deník!$W71,""),"")</f>
        <v/>
      </c>
      <c r="GX71" s="233" t="str">
        <f>IF(Deník!$W71&lt;0,IF(Deník!$AC71=Statistika!$F$122,Deník!$W71,""),"")</f>
        <v/>
      </c>
      <c r="GY71" s="233" t="str">
        <f>IF(Deník!$W71&lt;0,IF(Deník!$AC71=Statistika!$F$123,Deník!$W71,""),"")</f>
        <v/>
      </c>
      <c r="GZ71" s="233" t="str">
        <f>IF(Deník!$W71&lt;0,IF(Deník!$AC71=Statistika!$F$124,Deník!$W71,""),"")</f>
        <v/>
      </c>
      <c r="HA71" s="233" t="str">
        <f>IF(Deník!$W71&lt;0,IF(Deník!$AC71=Statistika!$F$125,Deník!$W71,""),"")</f>
        <v/>
      </c>
      <c r="HC71" s="233" t="str">
        <f>IF(Deník!$W71&lt;0,IF(Deník!$AD71=Statistika!$F$133,Deník!$W71,""),"")</f>
        <v/>
      </c>
      <c r="HD71" s="233" t="str">
        <f>IF(Deník!$W71&lt;0,IF(Deník!$AD71=Statistika!$F$134,Deník!$W71,""),"")</f>
        <v/>
      </c>
      <c r="HE71" s="233" t="str">
        <f>IF(Deník!$W71&lt;0,IF(Deník!$AD71=Statistika!$F$135,Deník!$W71,""),"")</f>
        <v/>
      </c>
      <c r="HF71" s="233" t="str">
        <f>IF(Deník!$W71&lt;0,IF(Deník!$AD71=Statistika!$F$136,Deník!$W71,""),"")</f>
        <v/>
      </c>
      <c r="HG71" s="233" t="str">
        <f>IF(Deník!$W71&lt;0,IF(Deník!$AD71=Statistika!$F$137,Deník!$W71,""),"")</f>
        <v/>
      </c>
      <c r="ID71" s="8">
        <f>Tabulka4[[#This Row],[Sloupec3]]</f>
        <v>0</v>
      </c>
      <c r="IE71" s="17" t="str">
        <f>IF(AND([1]Deník!$C71&gt;='[1]Měsíční shrnutí'!$D$1,[1]Deník!$C71&lt;='[1]Měsíční shrnutí'!$F$1),[1]Deník!$X71,"")</f>
        <v/>
      </c>
    </row>
    <row r="72" spans="1:239">
      <c r="A72" s="8">
        <f>Deník!C73</f>
        <v>0</v>
      </c>
      <c r="B72" s="50" t="str">
        <f>Deník!R73</f>
        <v/>
      </c>
      <c r="C72" s="102" t="str">
        <f>IF(AND(Deník!R73&gt;1,Deník!R73&lt;&gt;""),1,"")</f>
        <v/>
      </c>
      <c r="D72" s="102" t="str">
        <f>IF(AND(Deník!R73&lt;=0,Deník!R73&lt;&gt;""),1,"")</f>
        <v/>
      </c>
      <c r="E72" s="103" t="str">
        <f>IF(AND(Deník!R73&gt;=0,Deník!R73&lt;=1),1,"")</f>
        <v/>
      </c>
      <c r="F72" s="79" t="str">
        <f>IF(Deník!R73&lt;&gt;"",Deník!R73+F71,"")</f>
        <v/>
      </c>
      <c r="G72" s="85"/>
      <c r="H72" s="54" t="str">
        <f>IF(MONTH(Deník!$C72)=H$2,IF(AND(Deník!$R72&gt;=0,Deník!$R72&lt;=1),"BE",Deník!$R72),"")</f>
        <v/>
      </c>
      <c r="I72" s="11" t="str">
        <f>IF(MONTH(Deník!$C72)=I$2,IF(AND(Deník!$R72&gt;=0,Deník!$R72&lt;=1),"BE",Deník!$R72),"")</f>
        <v/>
      </c>
      <c r="J72" s="11" t="str">
        <f>IF(MONTH(Deník!$C72)=J$2,IF(AND(Deník!$R72&gt;=0,Deník!$R72&lt;=1),"BE",Deník!$R72),"")</f>
        <v/>
      </c>
      <c r="K72" s="11" t="str">
        <f>IF(MONTH(Deník!$C72)=K$2,IF(AND(Deník!$R72&gt;=0,Deník!$R72&lt;=1),"BE",Deník!$R72),"")</f>
        <v/>
      </c>
      <c r="L72" s="11" t="str">
        <f>IF(MONTH(Deník!$C72)=L$2,IF(AND(Deník!$R72&gt;=0,Deník!$R72&lt;=1),"BE",Deník!$R72),"")</f>
        <v/>
      </c>
      <c r="M72" s="11" t="str">
        <f>IF(MONTH(Deník!$C72)=M$2,IF(AND(Deník!$R72&gt;=0,Deník!$R72&lt;=1),"BE",Deník!$R72),"")</f>
        <v/>
      </c>
      <c r="N72" s="11" t="str">
        <f>IF(MONTH(Deník!$C72)=N$2,IF(AND(Deník!$R72&gt;=0,Deník!$R72&lt;=1),"BE",Deník!$R72),"")</f>
        <v/>
      </c>
      <c r="O72" s="11" t="str">
        <f>IF(MONTH(Deník!$C72)=O$2,IF(AND(Deník!$R72&gt;=0,Deník!$R72&lt;=1),"BE",Deník!$R72),"")</f>
        <v/>
      </c>
      <c r="P72" s="11" t="str">
        <f>IF(MONTH(Deník!$C72)=P$2,IF(AND(Deník!$R72&gt;=0,Deník!$R72&lt;=1),"BE",Deník!$R72),"")</f>
        <v/>
      </c>
      <c r="Q72" s="11" t="str">
        <f>IF(MONTH(Deník!$C72)=Q$2,IF(AND(Deník!$R72&gt;=0,Deník!$R72&lt;=1),"BE",Deník!$R72),"")</f>
        <v/>
      </c>
      <c r="R72" s="11" t="str">
        <f>IF(MONTH(Deník!$C72)=R$2,IF(AND(Deník!$R72&gt;=0,Deník!$R72&lt;=1),"BE",Deník!$R72),"")</f>
        <v/>
      </c>
      <c r="S72" s="57" t="str">
        <f>IF(MONTH(Deník!$C72)=S$2,IF(AND(Deník!$R72&gt;=0,Deník!$R72&lt;=1),"BE",Deník!$R72),"")</f>
        <v/>
      </c>
      <c r="U72" s="12"/>
      <c r="V72" s="12"/>
      <c r="X72" s="600" t="str">
        <f>IF(Deník!$R72&lt;&gt;"",IF(Deník!$B72=Statistika!$F$63,IF(AND(Deník!$R72&gt;=0,Deník!$R72&lt;=1),"BE",Deník!$R72),""),"")</f>
        <v/>
      </c>
      <c r="Y72" s="13" t="str">
        <f>IF(Deník!$R72&lt;&gt;"",IF(Deník!$B72=Statistika!$F$64,IF(AND(Deník!$R72&gt;=0,Deník!$R72&lt;=1),"BE",Deník!$R72),""),"")</f>
        <v/>
      </c>
      <c r="Z72" s="13" t="str">
        <f>IF(Deník!$R72&lt;&gt;"",IF(Deník!$B72=Statistika!$F$65,IF(AND(Deník!$R72&gt;=0,Deník!$R72&lt;=1),"BE",Deník!$R72),""),"")</f>
        <v/>
      </c>
      <c r="AA72" s="13" t="str">
        <f>IF(Deník!$R72&lt;&gt;"",IF(Deník!$B72=Statistika!$F$66,IF(AND(Deník!$R72&gt;=0,Deník!$R72&lt;=1),"BE",Deník!$R72),""),"")</f>
        <v/>
      </c>
      <c r="AB72" s="13" t="str">
        <f>IF(Deník!$R72&lt;&gt;"",IF(Deník!$B72=Statistika!$F$67,IF(AND(Deník!$R72&gt;=0,Deník!$R72&lt;=1),"BE",Deník!$R72),""),"")</f>
        <v/>
      </c>
      <c r="AC72" s="13" t="str">
        <f>IF(Deník!$R72&lt;&gt;"",IF(Deník!$B72=Statistika!$F$68,IF(AND(Deník!$R72&gt;=0,Deník!$R72&lt;=1),"BE",Deník!$R72),""),"")</f>
        <v/>
      </c>
      <c r="AD72" s="13" t="str">
        <f>IF(Deník!$R72&lt;&gt;"",IF(Deník!$B72=Statistika!$F$69,IF(AND(Deník!$R72&gt;=0,Deník!$R72&lt;=1),"BE",Deník!$R72),""),"")</f>
        <v/>
      </c>
      <c r="AE72" s="601" t="str">
        <f>IF(Deník!$R72&lt;&gt;"",IF(Deník!$B72=Statistika!$F$70,IF(AND(Deník!$R72&gt;=0,Deník!$R72&lt;=1),"BE",Deník!$R72),""),"")</f>
        <v/>
      </c>
      <c r="AF72" s="90"/>
      <c r="AG72" s="63" t="str">
        <f>IF(Deník!$R72&lt;&gt;"",IF(Deník!$J72="L",IF(AND(Deník!$R72&gt;=0,Deník!$R72&lt;=1),"BE",Deník!$R72),""),"")</f>
        <v/>
      </c>
      <c r="AH72" s="13" t="str">
        <f>IF(Deník!$R72&lt;&gt;"",IF(Deník!$J72="S",IF(AND(Deník!$R72&gt;=0,Deník!$R72&lt;=1),"BE",Deník!$R72),""),"")</f>
        <v/>
      </c>
      <c r="AI72" s="95"/>
      <c r="AJ72" s="71" t="str">
        <f>IF(Deník!N73&lt;&gt;"",Deník!N73*-1,"")</f>
        <v/>
      </c>
      <c r="AK72" s="88"/>
      <c r="AL72" s="63" t="str">
        <f>IF(WEEKDAY(Deník!$C72,2)=1,IF(AND(Deník!$R72&gt;=0,Deník!$R72&lt;=1),"BE",Deník!$R72),"")</f>
        <v/>
      </c>
      <c r="AM72" s="13" t="str">
        <f>IF(WEEKDAY(Deník!$C72,2)=2,IF(AND(Deník!$R72&gt;=0,Deník!$R72&lt;=1),"BE",Deník!$R72),"")</f>
        <v/>
      </c>
      <c r="AN72" s="13" t="str">
        <f>IF(WEEKDAY(Deník!$C72,2)=3,IF(AND(Deník!$R72&gt;=0,Deník!$R72&lt;=1),"BE",Deník!$R72),"")</f>
        <v/>
      </c>
      <c r="AO72" s="13" t="str">
        <f>IF(WEEKDAY(Deník!$C72,2)=4,IF(AND(Deník!$R72&gt;=0,Deník!$R72&lt;=1),"BE",Deník!$R72),"")</f>
        <v/>
      </c>
      <c r="AP72" s="60" t="str">
        <f>IF(WEEKDAY(Deník!$C72,2)=5,IF(AND(Deník!$R72&gt;=0,Deník!$R72&lt;=1),"BE",Deník!$R72),"")</f>
        <v/>
      </c>
      <c r="AQ72" s="99"/>
      <c r="AR72" s="100">
        <f>Deník!D72</f>
        <v>0</v>
      </c>
      <c r="AS72" s="63" t="str">
        <f>IF(Deník!$D72&lt;&gt;"",IF(AND(Deník!$D72&gt;=AS$2,Deník!$D72&lt;=AS$3),IF(AND(Deník!$R72&gt;=0,Deník!$R72&lt;=1),"BE",Deník!$R72),""),"")</f>
        <v/>
      </c>
      <c r="AT72" s="63" t="str">
        <f>IF(Deník!$D72&lt;&gt;"",IF(AND(Deník!$D72&gt;=AT$2,Deník!$D72&lt;=AT$3),IF(AND(Deník!$R72&gt;=0,Deník!$R72&lt;=1),"BE",Deník!$R72),""),"")</f>
        <v/>
      </c>
      <c r="AU72" s="63" t="str">
        <f>IF(Deník!$D72&lt;&gt;"",IF(AND(Deník!$D72&gt;=AU$2,Deník!$D72&lt;=AU$3),IF(AND(Deník!$R72&gt;=0,Deník!$R72&lt;=1),"BE",Deník!$R72),""),"")</f>
        <v/>
      </c>
      <c r="AV72" s="63" t="str">
        <f>IF(Deník!$D72&lt;&gt;"",IF(AND(Deník!$D72&gt;=AV$2,Deník!$D72&lt;=AV$3),IF(AND(Deník!$R72&gt;=0,Deník!$R72&lt;=1),"BE",Deník!$R72),""),"")</f>
        <v/>
      </c>
      <c r="AW72" s="63" t="str">
        <f>IF(Deník!$D72&lt;&gt;"",IF(AND(Deník!$D72&gt;=AW$2,Deník!$D72&lt;=AW$3),IF(AND(Deník!$R72&gt;=0,Deník!$R72&lt;=1),"BE",Deník!$R72),""),"")</f>
        <v/>
      </c>
      <c r="AX72" s="63" t="str">
        <f>IF(Deník!$D72&lt;&gt;"",IF(AND(Deník!$D72&gt;=AX$2,Deník!$D72&lt;=AX$3),IF(AND(Deník!$R72&gt;=0,Deník!$R72&lt;=1),"BE",Deník!$R72),""),"")</f>
        <v/>
      </c>
      <c r="AY72" s="63" t="str">
        <f>IF(Deník!$D72&lt;&gt;"",IF(AND(Deník!$D72&gt;=AY$2,Deník!$D72&lt;=AY$3),IF(AND(Deník!$R72&gt;=0,Deník!$R72&lt;=1),"BE",Deník!$R72),""),"")</f>
        <v/>
      </c>
      <c r="AZ72" s="63" t="str">
        <f>IF(Deník!$D72&lt;&gt;"",IF(AND(Deník!$D72&gt;=AZ$2,Deník!$D72&lt;=AZ$3),IF(AND(Deník!$R72&gt;=0,Deník!$R72&lt;=1),"BE",Deník!$R72),""),"")</f>
        <v/>
      </c>
      <c r="BA72" s="63" t="str">
        <f>IF(Deník!$D72&lt;&gt;"",IF(AND(Deník!$D72&gt;=BA$2,Deník!$D72&lt;=BA$3),IF(AND(Deník!$R72&gt;=0,Deník!$R72&lt;=1),"BE",Deník!$R72),""),"")</f>
        <v/>
      </c>
      <c r="BB72" s="63" t="str">
        <f>IF(Deník!$D72&lt;&gt;"",IF(AND(Deník!$D72&gt;=BB$2,Deník!$D72&lt;=BB$3),IF(AND(Deník!$R72&gt;=0,Deník!$R72&lt;=1),"BE",Deník!$R72),""),"")</f>
        <v/>
      </c>
      <c r="BC72" s="71" t="str">
        <f>IF(Deník!$D72&lt;&gt;"",IF(AND(Deník!$D72&gt;=BC$2,Deník!$D72&lt;=BC$3),IF(AND(Deník!$R72&gt;=0,Deník!$R72&lt;=1),"BE",Deník!$R72),""),"")</f>
        <v/>
      </c>
      <c r="BD72" s="20" t="str">
        <f>IF(Deník!$J73="S",(Deník!$M73-Deník!$K73),IF(Deník!$J73="L",(Deník!$K73-Deník!$M73),""))</f>
        <v/>
      </c>
      <c r="BE72" s="20" t="str">
        <f>IF(Deník!$J73="S",(Deník!$K73-Deník!$O73),IF(Deník!$J73="L",(Deník!$O73-Deník!$K73),""))</f>
        <v/>
      </c>
      <c r="BF72" s="20" t="str">
        <f>IF(Deník!$J73="S",(Deník!$K73-Deník!$L73),IF(Deník!$J73="L",(Deník!$L73-Deník!$K73),""))</f>
        <v/>
      </c>
      <c r="BG72" s="20" t="str">
        <f>IF(Deník!$J73="S",(Deník!$K73-Deník!$S73),IF(Deník!$J73="L",(Deník!$S73-Deník!$K73),""))</f>
        <v/>
      </c>
      <c r="BH72" s="20" t="str">
        <f>IF(Deník!$J73="S",(Deník!$K73-Deník!$U73),IF(Deník!$J73="L",(Deník!$U73-Deník!$K73),""))</f>
        <v/>
      </c>
      <c r="BI72" s="20" t="str">
        <f>IF(Deník!$R72&gt;1,Deník!$R72,"")</f>
        <v/>
      </c>
      <c r="BJ72" s="20" t="str">
        <f>IF(Deník!$R72&lt;0,Deník!$R72,"")</f>
        <v/>
      </c>
      <c r="BK72" s="17"/>
      <c r="BM72" s="233" t="str">
        <f>IF(Deník!$R72&lt;&gt;"",IF(Deník!$Y72=Statistika!$F$78,IF(AND(Deník!$R72&gt;=0,Deník!$R72&lt;=1),"BE",Deník!$R72),""),"")</f>
        <v/>
      </c>
      <c r="BN72" s="233" t="str">
        <f>IF(Deník!$R72&lt;&gt;"",IF(Deník!$Y72=Statistika!$F$79,IF(AND(Deník!$R72&gt;=0,Deník!$R72&lt;=1),"BE",Deník!$R72),""),"")</f>
        <v/>
      </c>
      <c r="BO72" s="233" t="str">
        <f>IF(Deník!$R72&lt;&gt;"",IF(Deník!$Y72=Statistika!$F$80,IF(AND(Deník!$R72&gt;=0,Deník!$R72&lt;=1),"BE",Deník!$R72),""),"")</f>
        <v/>
      </c>
      <c r="BP72" s="233" t="str">
        <f>IF(Deník!$R72&lt;&gt;"",IF(Deník!$Y72=Statistika!$F$81,IF(AND(Deník!$R72&gt;=0,Deník!$R72&lt;=1),"BE",Deník!$R72),""),"")</f>
        <v/>
      </c>
      <c r="BQ72" s="233" t="str">
        <f>IF(Deník!$R72&lt;&gt;"",IF(Deník!$Y72=Statistika!$F$82,IF(AND(Deník!$R72&gt;=0,Deník!$R72&lt;=1),"BE",Deník!$R72),""),"")</f>
        <v/>
      </c>
      <c r="BR72" s="233" t="str">
        <f>IF(Deník!$R72&lt;&gt;"",IF(Deník!$Y72=Statistika!$F$83,IF(AND(Deník!$R72&gt;=0,Deník!$R72&lt;=1),"BE",Deník!$R72),""),"")</f>
        <v/>
      </c>
      <c r="BS72" s="233" t="str">
        <f>IF(Deník!$R72&lt;&gt;"",IF(Deník!$Y72=Statistika!$F$84,IF(AND(Deník!$R72&gt;=0,Deník!$R72&lt;=1),"BE",Deník!$R72),""),"")</f>
        <v/>
      </c>
      <c r="BT72" s="233" t="str">
        <f>IF(Deník!$R72&lt;&gt;"",IF(Deník!$Y72=Statistika!$F$85,IF(AND(Deník!$R72&gt;=0,Deník!$R72&lt;=1),"BE",Deník!$R72),""),"")</f>
        <v/>
      </c>
      <c r="BU72" s="233" t="str">
        <f>IF(Deník!$R72&lt;&gt;"",IF(Deník!$Y72=Statistika!$F$86,IF(AND(Deník!$R72&gt;=0,Deník!$R72&lt;=1),"BE",Deník!$R72),""),"")</f>
        <v/>
      </c>
      <c r="BV72" s="233" t="str">
        <f>IF(Deník!$R72&lt;&gt;"",IF(Deník!$Y72=Statistika!$F$87,IF(AND(Deník!$R72&gt;=0,Deník!$R72&lt;=1),"BE",Deník!$R72),""),"")</f>
        <v/>
      </c>
      <c r="BW72" s="233" t="str">
        <f>IF(Deník!$R72&lt;&gt;"",IF(Deník!$Y72=Statistika!$F$88,IF(AND(Deník!$R72&gt;=0,Deník!$R72&lt;=1),"BE",Deník!$R72),""),"")</f>
        <v/>
      </c>
      <c r="BX72" s="233" t="str">
        <f>IF(Deník!$R72&lt;&gt;"",IF(Deník!$Y72=Statistika!$F$89,IF(AND(Deník!$R72&gt;=0,Deník!$R72&lt;=1),"BE",Deník!$R72),""),"")</f>
        <v/>
      </c>
      <c r="BY72" s="233" t="str">
        <f>IF(Deník!$R72&lt;&gt;"",IF(Deník!$Y72=Statistika!$F$90,IF(AND(Deník!$R72&gt;=0,Deník!$R72&lt;=1),"BE",Deník!$R72),""),"")</f>
        <v/>
      </c>
      <c r="BZ72" s="233" t="str">
        <f>IF(Deník!$R72&lt;&gt;"",IF(Deník!$Y72=Statistika!$F$91,IF(AND(Deník!$R72&gt;=0,Deník!$R72&lt;=1),"BE",Deník!$R72),""),"")</f>
        <v/>
      </c>
      <c r="CA72" s="233"/>
      <c r="CB72" s="233" t="str">
        <f>IF(Deník!$R72&lt;&gt;"",IF(Deník!$AB72="SL",IF(AND(Deník!$R72&gt;=0,Deník!$R72&lt;=1),"BE",Deník!$R72),""),"")</f>
        <v/>
      </c>
      <c r="CC72" s="233" t="str">
        <f>IF(Deník!$R72&lt;&gt;"",IF(Deník!$AB72="BE10",IF(AND(Deník!$R72&gt;=0,Deník!$R72&lt;=1),"BE",Deník!$R72),""),"")</f>
        <v/>
      </c>
      <c r="CD72" s="233" t="str">
        <f>IF(Deník!$R72&lt;&gt;"",IF(Deník!$AB72="BE15",IF(AND(Deník!$R72&gt;=0,Deník!$R72&lt;=1),"BE",Deník!$R72),""),"")</f>
        <v/>
      </c>
      <c r="CE72" s="233" t="str">
        <f>IF(Deník!$R72&lt;&gt;"",IF(Deník!$AB72="BE20",IF(AND(Deník!$R72&gt;=0,Deník!$R72&lt;=1),"BE",Deník!$R72),""),"")</f>
        <v/>
      </c>
      <c r="CF72" s="233" t="str">
        <f>IF(Deník!$R72&lt;&gt;"",IF(Deník!$AB72="TP1",IF(AND(Deník!$R72&gt;=0,Deník!$R72&lt;=1),"BE",Deník!$R72),""),"")</f>
        <v/>
      </c>
      <c r="CG72" s="233" t="str">
        <f>IF(Deník!$R72&lt;&gt;"",IF(Deník!$AB72="TP2",IF(AND(Deník!$R72&gt;=0,Deník!$R72&lt;=1),"BE",Deník!$R72),""),"")</f>
        <v/>
      </c>
      <c r="CH72" s="233" t="str">
        <f>IF(Deník!$R72&lt;&gt;"",IF(Deník!$AB72="TP3",IF(AND(Deník!$R72&gt;=0,Deník!$R72&lt;=1),"BE",Deník!$R72),""),"")</f>
        <v/>
      </c>
      <c r="CI72" s="233" t="str">
        <f>IF(Deník!$R72&lt;&gt;"",IF(Deník!$AB72="Trailing SL",IF(AND(Deník!$R72&gt;=0,Deník!$R72&lt;=1),"BE",Deník!$R72),""),"")</f>
        <v/>
      </c>
      <c r="CJ72" s="233" t="str">
        <f>IF(Deník!$R72&lt;&gt;"",IF(Deník!$AB72="Manual",IF(AND(Deník!$R72&gt;=0,Deník!$R72&lt;=1),"BE",Deník!$R72),""),"")</f>
        <v/>
      </c>
      <c r="CK72" s="233"/>
      <c r="CL72" s="233" t="str">
        <f>IF(Deník!$R72&lt;0,IF(Deník!$AC72=Statistika!$F$117,Deník!$R72,""),"")</f>
        <v/>
      </c>
      <c r="CM72" s="233" t="str">
        <f>IF(Deník!$R72&lt;0,IF(Deník!$AC72=Statistika!$F$118,Deník!$R72,""),"")</f>
        <v/>
      </c>
      <c r="CN72" s="233" t="str">
        <f>IF(Deník!$R72&lt;0,IF(Deník!$AC72=Statistika!$F$119,Deník!$R72,""),"")</f>
        <v/>
      </c>
      <c r="CO72" s="233" t="str">
        <f>IF(Deník!$R72&lt;0,IF(Deník!$AC72=Statistika!$F$120,Deník!$R72,""),"")</f>
        <v/>
      </c>
      <c r="CP72" s="233" t="str">
        <f>IF(Deník!$R72&lt;0,IF(Deník!$AC72=Statistika!$F$121,Deník!$R72,""),"")</f>
        <v/>
      </c>
      <c r="CQ72" s="233" t="str">
        <f>IF(Deník!$R72&lt;0,IF(Deník!$AC72=Statistika!$F$122,Deník!$R72,""),"")</f>
        <v/>
      </c>
      <c r="CR72" s="233" t="str">
        <f>IF(Deník!$R72&lt;0,IF(Deník!$AC72=Statistika!$F$123,Deník!$R72,""),"")</f>
        <v/>
      </c>
      <c r="CS72" s="233" t="str">
        <f>IF(Deník!$R72&lt;0,IF(Deník!$AC72=Statistika!$F$124,Deník!$R72,""),"")</f>
        <v/>
      </c>
      <c r="CT72" s="233" t="str">
        <f>IF(Deník!$R72&lt;0,IF(Deník!$AC72=Statistika!$F$125,Deník!$R72,""),"")</f>
        <v/>
      </c>
      <c r="CU72" s="233"/>
      <c r="CV72" s="233" t="str">
        <f>IF(Deník!$R72&lt;0,IF(Deník!$AD72=$CV$2,Deník!$R72,""),"")</f>
        <v/>
      </c>
      <c r="CW72" s="233" t="str">
        <f>IF(Deník!$R72&lt;0,IF(Deník!$AD72=$CW$2,Deník!$R72,""),"")</f>
        <v/>
      </c>
      <c r="CX72" s="233" t="str">
        <f>IF(Deník!$R72&lt;0,IF(Deník!$AD72=$CX$2,Deník!$R72,""),"")</f>
        <v/>
      </c>
      <c r="CY72" s="233" t="str">
        <f>IF(Deník!$R72&lt;0,IF(Deník!$AD72=$CY$2,Deník!$R72,""),"")</f>
        <v/>
      </c>
      <c r="CZ72" s="233" t="str">
        <f>IF(Deník!$R72&lt;0,IF(Deník!$AD72=$CZ$2,Deník!$R72,""),"")</f>
        <v/>
      </c>
      <c r="DL72" s="221">
        <f t="shared" si="8"/>
        <v>93847.029999999984</v>
      </c>
      <c r="DM72" s="220">
        <f t="shared" si="7"/>
        <v>-6.1529700000000132E-2</v>
      </c>
      <c r="DO72" s="50">
        <f>Deník!W73</f>
        <v>0</v>
      </c>
      <c r="DP72" s="102" t="str">
        <f>IF(AND(Deník!W73&gt;0),1,"")</f>
        <v/>
      </c>
      <c r="DQ72" s="102">
        <f>IF(AND(Deník!W73&lt;=0),1,"")</f>
        <v>1</v>
      </c>
      <c r="DR72" s="227"/>
      <c r="DS72" s="228"/>
      <c r="DT72" s="85"/>
      <c r="DU72" s="54">
        <f>IF(MONTH(Deník!$C72)=DU$2,Deník!$W72,"")</f>
        <v>0</v>
      </c>
      <c r="DV72" s="222" t="str">
        <f>IF(MONTH(Deník!$C72)=DV$2,Deník!$W72,"")</f>
        <v/>
      </c>
      <c r="DW72" s="222" t="str">
        <f>IF(MONTH(Deník!$C72)=DW$2,Deník!$W72,"")</f>
        <v/>
      </c>
      <c r="DX72" s="222" t="str">
        <f>IF(MONTH(Deník!$C72)=DX$2,Deník!$W72,"")</f>
        <v/>
      </c>
      <c r="DY72" s="222" t="str">
        <f>IF(MONTH(Deník!$C72)=DY$2,Deník!$W72,"")</f>
        <v/>
      </c>
      <c r="DZ72" s="222" t="str">
        <f>IF(MONTH(Deník!$C72)=DZ$2,Deník!$W72,"")</f>
        <v/>
      </c>
      <c r="EA72" s="222" t="str">
        <f>IF(MONTH(Deník!$C72)=EA$2,Deník!$W72,"")</f>
        <v/>
      </c>
      <c r="EB72" s="222" t="str">
        <f>IF(MONTH(Deník!$C72)=EB$2,Deník!$W72,"")</f>
        <v/>
      </c>
      <c r="EC72" s="222" t="str">
        <f>IF(MONTH(Deník!$C72)=EC$2,Deník!$W72,"")</f>
        <v/>
      </c>
      <c r="ED72" s="222" t="str">
        <f>IF(MONTH(Deník!$C72)=ED$2,Deník!$W72,"")</f>
        <v/>
      </c>
      <c r="EE72" s="222" t="str">
        <f>IF(MONTH(Deník!$C72)=EE$2,Deník!$W72,"")</f>
        <v/>
      </c>
      <c r="EF72" s="222" t="str">
        <f>IF(MONTH(Deník!$C72)=EF$2,Deník!$W72,"")</f>
        <v/>
      </c>
      <c r="EI72" s="600" t="str">
        <f>IF(Deník!$W72&lt;&gt;"",IF(Deník!$B72=Statistika!$F$63,Deník!$W72,""),"")</f>
        <v/>
      </c>
      <c r="EJ72" s="13" t="str">
        <f>IF(Deník!$W72&lt;&gt;"",IF(Deník!$B72=Statistika!$F$64,Deník!$W72,""),"")</f>
        <v/>
      </c>
      <c r="EK72" s="13" t="str">
        <f>IF(Deník!$W72&lt;&gt;"",IF(Deník!$B72=Statistika!$F$65,Deník!$W72,""),"")</f>
        <v/>
      </c>
      <c r="EL72" s="13" t="str">
        <f>IF(Deník!$W72&lt;&gt;"",IF(Deník!$B72=Statistika!$F$66,Deník!$W72,""),"")</f>
        <v/>
      </c>
      <c r="EM72" s="13" t="str">
        <f>IF(Deník!$W72&lt;&gt;"",IF(Deník!$B72=Statistika!$F$67,Deník!$W72,""),"")</f>
        <v/>
      </c>
      <c r="EN72" s="13" t="str">
        <f>IF(Deník!$W72&lt;&gt;"",IF(Deník!$B72=Statistika!$F$68,Deník!$W72,""),"")</f>
        <v/>
      </c>
      <c r="EO72" s="13" t="str">
        <f>IF(Deník!$W72&lt;&gt;"",IF(Deník!$B72=Statistika!$F$69,Deník!$W72,""),"")</f>
        <v/>
      </c>
      <c r="EP72" s="601" t="str">
        <f>IF(Deník!$W72&lt;&gt;"",IF(Deník!$B72=Statistika!$F$70,Deník!$W72,""),"")</f>
        <v/>
      </c>
      <c r="EQ72" s="90"/>
      <c r="ER72" s="63" t="str">
        <f>IF(Deník!$W72&lt;&gt;"",IF(Deník!$J72="L",Deník!$W72,""),"")</f>
        <v/>
      </c>
      <c r="ES72" s="13" t="str">
        <f>IF(Deník!$W72&lt;&gt;"",IF(Deník!$J72="S",Deník!$W72,""),"")</f>
        <v/>
      </c>
      <c r="ET72" s="95"/>
      <c r="EU72" s="88"/>
      <c r="EV72" s="63" t="str">
        <f>IF(WEEKDAY(Deník!$C72,2)=1,Deník!$W72,"")</f>
        <v/>
      </c>
      <c r="EW72" s="13" t="str">
        <f>IF(WEEKDAY(Deník!$C72,2)=2,Deník!$W72,"")</f>
        <v/>
      </c>
      <c r="EX72" s="13" t="str">
        <f>IF(WEEKDAY(Deník!$C72,2)=3,Deník!$W72,"")</f>
        <v/>
      </c>
      <c r="EY72" s="13" t="str">
        <f>IF(WEEKDAY(Deník!$C72,2)=4,Deník!$W72,"")</f>
        <v/>
      </c>
      <c r="EZ72" s="60" t="str">
        <f>IF(WEEKDAY(Deník!$C72,2)=5,Deník!$W72,"")</f>
        <v/>
      </c>
      <c r="FA72" s="99"/>
      <c r="FB72" s="100">
        <f>Deník!D72</f>
        <v>0</v>
      </c>
      <c r="FC72" s="63">
        <f>IF($FB72&lt;&gt;"",IF(AND($FB72&gt;=FC$2,$FB72&lt;=FC$3),Deník!$W72,""))</f>
        <v>0</v>
      </c>
      <c r="FD72" s="63" t="str">
        <f>IF($FB72&lt;&gt;"",IF(AND($FB72&gt;=FD$2,$FB72&lt;=FD$3),Deník!$W72,""))</f>
        <v/>
      </c>
      <c r="FE72" s="63" t="str">
        <f>IF($FB72&lt;&gt;"",IF(AND($FB72&gt;=FE$2,$FB72&lt;=FE$3),Deník!$W72,""))</f>
        <v/>
      </c>
      <c r="FF72" s="63" t="str">
        <f>IF($FB72&lt;&gt;"",IF(AND($FB72&gt;=FF$2,$FB72&lt;=FF$3),Deník!$W72,""))</f>
        <v/>
      </c>
      <c r="FG72" s="63" t="str">
        <f>IF($FB72&lt;&gt;"",IF(AND($FB72&gt;=FG$2,$FB72&lt;=FG$3),Deník!$W72,""))</f>
        <v/>
      </c>
      <c r="FH72" s="63" t="str">
        <f>IF($FB72&lt;&gt;"",IF(AND($FB72&gt;=FH$2,$FB72&lt;=FH$3),Deník!$W72,""))</f>
        <v/>
      </c>
      <c r="FI72" s="63" t="str">
        <f>IF($FB72&lt;&gt;"",IF(AND($FB72&gt;=FI$2,$FB72&lt;=FI$3),Deník!$W72,""))</f>
        <v/>
      </c>
      <c r="FJ72" s="63" t="str">
        <f>IF($FB72&lt;&gt;"",IF(AND($FB72&gt;=FJ$2,$FB72&lt;=FJ$3),Deník!$W72,""))</f>
        <v/>
      </c>
      <c r="FK72" s="63" t="str">
        <f>IF($FB72&lt;&gt;"",IF(AND($FB72&gt;=FK$2,$FB72&lt;=FK$3),Deník!$W72,""))</f>
        <v/>
      </c>
      <c r="FL72" s="63" t="str">
        <f>IF($FB72&lt;&gt;"",IF(AND($FB72&gt;=FL$2,$FB72&lt;=FL$3),Deník!$W72,""))</f>
        <v/>
      </c>
      <c r="FM72" s="63" t="str">
        <f>IF($FB72&lt;&gt;"",IF(AND($FB72&gt;=FM$2,$FB72&lt;=FM$3),Deník!$W72,""))</f>
        <v/>
      </c>
      <c r="FN72" s="13"/>
      <c r="FO72" s="20" t="str">
        <f>IF(Deník!$W72&gt;1,Deník!$W72,"")</f>
        <v/>
      </c>
      <c r="FP72" s="20" t="str">
        <f>IF(Deník!$W72&lt;0,Deník!$W72,"")</f>
        <v/>
      </c>
      <c r="FQ72" s="17"/>
      <c r="FS72" s="233"/>
      <c r="FT72" s="233" t="str">
        <f>IF(Deník!$W72&lt;&gt;"",IF(Deník!$Y72=Statistika!$F$78,Deník!$W72,""),"")</f>
        <v/>
      </c>
      <c r="FU72" s="233" t="str">
        <f>IF(Deník!$W72&lt;&gt;"",IF(Deník!$Y72=Statistika!$F$79,Deník!$W72,""),"")</f>
        <v/>
      </c>
      <c r="FV72" s="233" t="str">
        <f>IF(Deník!$W72&lt;&gt;"",IF(Deník!$Y72=Statistika!$F$80,Deník!$W72,""),"")</f>
        <v/>
      </c>
      <c r="FW72" s="233" t="str">
        <f>IF(Deník!$W72&lt;&gt;"",IF(Deník!$Y72=Statistika!$F$81,Deník!$W72,""),"")</f>
        <v/>
      </c>
      <c r="FX72" s="233" t="str">
        <f>IF(Deník!$W72&lt;&gt;"",IF(Deník!$Y72=Statistika!$F$82,Deník!$W72,""),"")</f>
        <v/>
      </c>
      <c r="FY72" s="233" t="str">
        <f>IF(Deník!$W72&lt;&gt;"",IF(Deník!$Y72=Statistika!$F$83,Deník!$W72,""),"")</f>
        <v/>
      </c>
      <c r="FZ72" s="233" t="str">
        <f>IF(Deník!$W72&lt;&gt;"",IF(Deník!$Y72=Statistika!$F$84,Deník!$W72,""),"")</f>
        <v/>
      </c>
      <c r="GA72" s="233" t="str">
        <f>IF(Deník!$W72&lt;&gt;"",IF(Deník!$Y72=Statistika!$F$85,Deník!$W72,""),"")</f>
        <v/>
      </c>
      <c r="GB72" s="233" t="str">
        <f>IF(Deník!$W72&lt;&gt;"",IF(Deník!$Y72=Statistika!$F$86,Deník!$W72,""),"")</f>
        <v/>
      </c>
      <c r="GC72" s="233" t="str">
        <f>IF(Deník!$W72&lt;&gt;"",IF(Deník!$Y72=Statistika!$F$87,Deník!$W72,""),"")</f>
        <v/>
      </c>
      <c r="GD72" s="233" t="str">
        <f>IF(Deník!$W72&lt;&gt;"",IF(Deník!$Y72=Statistika!$F$88,Deník!$W72,""),"")</f>
        <v/>
      </c>
      <c r="GE72" s="233" t="str">
        <f>IF(Deník!$W72&lt;&gt;"",IF(Deník!$Y72=Statistika!$F$89,Deník!$W72,""),"")</f>
        <v/>
      </c>
      <c r="GF72" s="233" t="str">
        <f>IF(Deník!$W72&lt;&gt;"",IF(Deník!$Y72=Statistika!$F$90,Deník!$W72,""),"")</f>
        <v/>
      </c>
      <c r="GG72" s="233" t="str">
        <f>IF(Deník!$W72&lt;&gt;"",IF(Deník!$Y72=Statistika!$F$91,Deník!$W72,""),"")</f>
        <v/>
      </c>
      <c r="GH72" s="233"/>
      <c r="GI72" s="233" t="str">
        <f>IF(Deník!$W72&lt;&gt;"",IF(Deník!$AB72=Statistika!$L$100,Deník!$W72,""),"")</f>
        <v/>
      </c>
      <c r="GJ72" s="233" t="str">
        <f>IF(Deník!$W72&lt;&gt;"",IF(Deník!$AB72=Statistika!$L$101,Deník!$W72,""),"")</f>
        <v/>
      </c>
      <c r="GK72" s="233" t="str">
        <f>IF(Deník!$W72&lt;&gt;"",IF(Deník!$AB72=Statistika!$L$102,Deník!$W72,""),"")</f>
        <v/>
      </c>
      <c r="GL72" s="233" t="str">
        <f>IF(Deník!$W72&lt;&gt;"",IF(Deník!$AB72=Statistika!$L$103,Deník!$W72,""),"")</f>
        <v/>
      </c>
      <c r="GM72" s="233" t="str">
        <f>IF(Deník!$W72&lt;&gt;"",IF(Deník!$AB72=Statistika!$L$104,Deník!$W72,""),"")</f>
        <v/>
      </c>
      <c r="GN72" s="233" t="str">
        <f>IF(Deník!$W72&lt;&gt;"",IF(Deník!$AB72=Statistika!$L$105,Deník!$W72,""),"")</f>
        <v/>
      </c>
      <c r="GO72" s="233" t="str">
        <f>IF(Deník!$W72&lt;&gt;"",IF(Deník!$AB72=Statistika!$L$106,Deník!$W72,""),"")</f>
        <v/>
      </c>
      <c r="GP72" s="233" t="str">
        <f>IF(Deník!$W72&lt;&gt;"",IF(Deník!$AB72=Statistika!$L$107,Deník!$W72,""),"")</f>
        <v/>
      </c>
      <c r="GQ72" s="233" t="str">
        <f>IF(Deník!$W72&lt;&gt;"",IF(Deník!$AB72=Statistika!$L$108,Deník!$W72,""),"")</f>
        <v/>
      </c>
      <c r="GS72" s="233" t="str">
        <f>IF(Deník!$W72&lt;0,IF(Deník!$AC72=Statistika!$F$117,Deník!$W72,""),"")</f>
        <v/>
      </c>
      <c r="GT72" s="233" t="str">
        <f>IF(Deník!$W72&lt;0,IF(Deník!$AC72=Statistika!$F$118,Deník!$W72,""),"")</f>
        <v/>
      </c>
      <c r="GU72" s="233" t="str">
        <f>IF(Deník!$W72&lt;0,IF(Deník!$AC72=Statistika!$F$119,Deník!$W72,""),"")</f>
        <v/>
      </c>
      <c r="GV72" s="233" t="str">
        <f>IF(Deník!$W72&lt;0,IF(Deník!$AC72=Statistika!$F$120,Deník!$W72,""),"")</f>
        <v/>
      </c>
      <c r="GW72" s="233" t="str">
        <f>IF(Deník!$W72&lt;0,IF(Deník!$AC72=Statistika!$F$121,Deník!$W72,""),"")</f>
        <v/>
      </c>
      <c r="GX72" s="233" t="str">
        <f>IF(Deník!$W72&lt;0,IF(Deník!$AC72=Statistika!$F$122,Deník!$W72,""),"")</f>
        <v/>
      </c>
      <c r="GY72" s="233" t="str">
        <f>IF(Deník!$W72&lt;0,IF(Deník!$AC72=Statistika!$F$123,Deník!$W72,""),"")</f>
        <v/>
      </c>
      <c r="GZ72" s="233" t="str">
        <f>IF(Deník!$W72&lt;0,IF(Deník!$AC72=Statistika!$F$124,Deník!$W72,""),"")</f>
        <v/>
      </c>
      <c r="HA72" s="233" t="str">
        <f>IF(Deník!$W72&lt;0,IF(Deník!$AC72=Statistika!$F$125,Deník!$W72,""),"")</f>
        <v/>
      </c>
      <c r="HC72" s="233" t="str">
        <f>IF(Deník!$W72&lt;0,IF(Deník!$AD72=Statistika!$F$133,Deník!$W72,""),"")</f>
        <v/>
      </c>
      <c r="HD72" s="233" t="str">
        <f>IF(Deník!$W72&lt;0,IF(Deník!$AD72=Statistika!$F$134,Deník!$W72,""),"")</f>
        <v/>
      </c>
      <c r="HE72" s="233" t="str">
        <f>IF(Deník!$W72&lt;0,IF(Deník!$AD72=Statistika!$F$135,Deník!$W72,""),"")</f>
        <v/>
      </c>
      <c r="HF72" s="233" t="str">
        <f>IF(Deník!$W72&lt;0,IF(Deník!$AD72=Statistika!$F$136,Deník!$W72,""),"")</f>
        <v/>
      </c>
      <c r="HG72" s="233" t="str">
        <f>IF(Deník!$W72&lt;0,IF(Deník!$AD72=Statistika!$F$137,Deník!$W72,""),"")</f>
        <v/>
      </c>
      <c r="ID72" s="8">
        <f>Tabulka4[[#This Row],[Sloupec3]]</f>
        <v>0</v>
      </c>
      <c r="IE72" s="17" t="str">
        <f>IF(AND([1]Deník!$C72&gt;='[1]Měsíční shrnutí'!$D$1,[1]Deník!$C72&lt;='[1]Měsíční shrnutí'!$F$1),[1]Deník!$X72,"")</f>
        <v/>
      </c>
    </row>
    <row r="73" spans="1:239">
      <c r="A73" s="8">
        <f>Deník!C74</f>
        <v>0</v>
      </c>
      <c r="B73" s="50" t="str">
        <f>Deník!R74</f>
        <v/>
      </c>
      <c r="C73" s="102" t="str">
        <f>IF(AND(Deník!R74&gt;1,Deník!R74&lt;&gt;""),1,"")</f>
        <v/>
      </c>
      <c r="D73" s="102" t="str">
        <f>IF(AND(Deník!R74&lt;=0,Deník!R74&lt;&gt;""),1,"")</f>
        <v/>
      </c>
      <c r="E73" s="103" t="str">
        <f>IF(AND(Deník!R74&gt;=0,Deník!R74&lt;=1),1,"")</f>
        <v/>
      </c>
      <c r="F73" s="79" t="str">
        <f>IF(Deník!R74&lt;&gt;"",Deník!R74+F72,"")</f>
        <v/>
      </c>
      <c r="G73" s="85"/>
      <c r="H73" s="54" t="str">
        <f>IF(MONTH(Deník!$C73)=H$2,IF(AND(Deník!$R73&gt;=0,Deník!$R73&lt;=1),"BE",Deník!$R73),"")</f>
        <v/>
      </c>
      <c r="I73" s="11" t="str">
        <f>IF(MONTH(Deník!$C73)=I$2,IF(AND(Deník!$R73&gt;=0,Deník!$R73&lt;=1),"BE",Deník!$R73),"")</f>
        <v/>
      </c>
      <c r="J73" s="11" t="str">
        <f>IF(MONTH(Deník!$C73)=J$2,IF(AND(Deník!$R73&gt;=0,Deník!$R73&lt;=1),"BE",Deník!$R73),"")</f>
        <v/>
      </c>
      <c r="K73" s="11" t="str">
        <f>IF(MONTH(Deník!$C73)=K$2,IF(AND(Deník!$R73&gt;=0,Deník!$R73&lt;=1),"BE",Deník!$R73),"")</f>
        <v/>
      </c>
      <c r="L73" s="11" t="str">
        <f>IF(MONTH(Deník!$C73)=L$2,IF(AND(Deník!$R73&gt;=0,Deník!$R73&lt;=1),"BE",Deník!$R73),"")</f>
        <v/>
      </c>
      <c r="M73" s="11" t="str">
        <f>IF(MONTH(Deník!$C73)=M$2,IF(AND(Deník!$R73&gt;=0,Deník!$R73&lt;=1),"BE",Deník!$R73),"")</f>
        <v/>
      </c>
      <c r="N73" s="11" t="str">
        <f>IF(MONTH(Deník!$C73)=N$2,IF(AND(Deník!$R73&gt;=0,Deník!$R73&lt;=1),"BE",Deník!$R73),"")</f>
        <v/>
      </c>
      <c r="O73" s="11" t="str">
        <f>IF(MONTH(Deník!$C73)=O$2,IF(AND(Deník!$R73&gt;=0,Deník!$R73&lt;=1),"BE",Deník!$R73),"")</f>
        <v/>
      </c>
      <c r="P73" s="11" t="str">
        <f>IF(MONTH(Deník!$C73)=P$2,IF(AND(Deník!$R73&gt;=0,Deník!$R73&lt;=1),"BE",Deník!$R73),"")</f>
        <v/>
      </c>
      <c r="Q73" s="11" t="str">
        <f>IF(MONTH(Deník!$C73)=Q$2,IF(AND(Deník!$R73&gt;=0,Deník!$R73&lt;=1),"BE",Deník!$R73),"")</f>
        <v/>
      </c>
      <c r="R73" s="11" t="str">
        <f>IF(MONTH(Deník!$C73)=R$2,IF(AND(Deník!$R73&gt;=0,Deník!$R73&lt;=1),"BE",Deník!$R73),"")</f>
        <v/>
      </c>
      <c r="S73" s="57" t="str">
        <f>IF(MONTH(Deník!$C73)=S$2,IF(AND(Deník!$R73&gt;=0,Deník!$R73&lt;=1),"BE",Deník!$R73),"")</f>
        <v/>
      </c>
      <c r="U73" s="12"/>
      <c r="V73" s="12"/>
      <c r="X73" s="600" t="str">
        <f>IF(Deník!$R73&lt;&gt;"",IF(Deník!$B73=Statistika!$F$63,IF(AND(Deník!$R73&gt;=0,Deník!$R73&lt;=1),"BE",Deník!$R73),""),"")</f>
        <v/>
      </c>
      <c r="Y73" s="13" t="str">
        <f>IF(Deník!$R73&lt;&gt;"",IF(Deník!$B73=Statistika!$F$64,IF(AND(Deník!$R73&gt;=0,Deník!$R73&lt;=1),"BE",Deník!$R73),""),"")</f>
        <v/>
      </c>
      <c r="Z73" s="13" t="str">
        <f>IF(Deník!$R73&lt;&gt;"",IF(Deník!$B73=Statistika!$F$65,IF(AND(Deník!$R73&gt;=0,Deník!$R73&lt;=1),"BE",Deník!$R73),""),"")</f>
        <v/>
      </c>
      <c r="AA73" s="13" t="str">
        <f>IF(Deník!$R73&lt;&gt;"",IF(Deník!$B73=Statistika!$F$66,IF(AND(Deník!$R73&gt;=0,Deník!$R73&lt;=1),"BE",Deník!$R73),""),"")</f>
        <v/>
      </c>
      <c r="AB73" s="13" t="str">
        <f>IF(Deník!$R73&lt;&gt;"",IF(Deník!$B73=Statistika!$F$67,IF(AND(Deník!$R73&gt;=0,Deník!$R73&lt;=1),"BE",Deník!$R73),""),"")</f>
        <v/>
      </c>
      <c r="AC73" s="13" t="str">
        <f>IF(Deník!$R73&lt;&gt;"",IF(Deník!$B73=Statistika!$F$68,IF(AND(Deník!$R73&gt;=0,Deník!$R73&lt;=1),"BE",Deník!$R73),""),"")</f>
        <v/>
      </c>
      <c r="AD73" s="13" t="str">
        <f>IF(Deník!$R73&lt;&gt;"",IF(Deník!$B73=Statistika!$F$69,IF(AND(Deník!$R73&gt;=0,Deník!$R73&lt;=1),"BE",Deník!$R73),""),"")</f>
        <v/>
      </c>
      <c r="AE73" s="601" t="str">
        <f>IF(Deník!$R73&lt;&gt;"",IF(Deník!$B73=Statistika!$F$70,IF(AND(Deník!$R73&gt;=0,Deník!$R73&lt;=1),"BE",Deník!$R73),""),"")</f>
        <v/>
      </c>
      <c r="AF73" s="90"/>
      <c r="AG73" s="63" t="str">
        <f>IF(Deník!$R73&lt;&gt;"",IF(Deník!$J73="L",IF(AND(Deník!$R73&gt;=0,Deník!$R73&lt;=1),"BE",Deník!$R73),""),"")</f>
        <v/>
      </c>
      <c r="AH73" s="13" t="str">
        <f>IF(Deník!$R73&lt;&gt;"",IF(Deník!$J73="S",IF(AND(Deník!$R73&gt;=0,Deník!$R73&lt;=1),"BE",Deník!$R73),""),"")</f>
        <v/>
      </c>
      <c r="AI73" s="95"/>
      <c r="AJ73" s="71" t="str">
        <f>IF(Deník!N74&lt;&gt;"",Deník!N74*-1,"")</f>
        <v/>
      </c>
      <c r="AK73" s="88"/>
      <c r="AL73" s="63" t="str">
        <f>IF(WEEKDAY(Deník!$C73,2)=1,IF(AND(Deník!$R73&gt;=0,Deník!$R73&lt;=1),"BE",Deník!$R73),"")</f>
        <v/>
      </c>
      <c r="AM73" s="13" t="str">
        <f>IF(WEEKDAY(Deník!$C73,2)=2,IF(AND(Deník!$R73&gt;=0,Deník!$R73&lt;=1),"BE",Deník!$R73),"")</f>
        <v/>
      </c>
      <c r="AN73" s="13" t="str">
        <f>IF(WEEKDAY(Deník!$C73,2)=3,IF(AND(Deník!$R73&gt;=0,Deník!$R73&lt;=1),"BE",Deník!$R73),"")</f>
        <v/>
      </c>
      <c r="AO73" s="13" t="str">
        <f>IF(WEEKDAY(Deník!$C73,2)=4,IF(AND(Deník!$R73&gt;=0,Deník!$R73&lt;=1),"BE",Deník!$R73),"")</f>
        <v/>
      </c>
      <c r="AP73" s="60" t="str">
        <f>IF(WEEKDAY(Deník!$C73,2)=5,IF(AND(Deník!$R73&gt;=0,Deník!$R73&lt;=1),"BE",Deník!$R73),"")</f>
        <v/>
      </c>
      <c r="AQ73" s="99"/>
      <c r="AR73" s="100">
        <f>Deník!D73</f>
        <v>0</v>
      </c>
      <c r="AS73" s="63" t="str">
        <f>IF(Deník!$D73&lt;&gt;"",IF(AND(Deník!$D73&gt;=AS$2,Deník!$D73&lt;=AS$3),IF(AND(Deník!$R73&gt;=0,Deník!$R73&lt;=1),"BE",Deník!$R73),""),"")</f>
        <v/>
      </c>
      <c r="AT73" s="63" t="str">
        <f>IF(Deník!$D73&lt;&gt;"",IF(AND(Deník!$D73&gt;=AT$2,Deník!$D73&lt;=AT$3),IF(AND(Deník!$R73&gt;=0,Deník!$R73&lt;=1),"BE",Deník!$R73),""),"")</f>
        <v/>
      </c>
      <c r="AU73" s="63" t="str">
        <f>IF(Deník!$D73&lt;&gt;"",IF(AND(Deník!$D73&gt;=AU$2,Deník!$D73&lt;=AU$3),IF(AND(Deník!$R73&gt;=0,Deník!$R73&lt;=1),"BE",Deník!$R73),""),"")</f>
        <v/>
      </c>
      <c r="AV73" s="63" t="str">
        <f>IF(Deník!$D73&lt;&gt;"",IF(AND(Deník!$D73&gt;=AV$2,Deník!$D73&lt;=AV$3),IF(AND(Deník!$R73&gt;=0,Deník!$R73&lt;=1),"BE",Deník!$R73),""),"")</f>
        <v/>
      </c>
      <c r="AW73" s="63" t="str">
        <f>IF(Deník!$D73&lt;&gt;"",IF(AND(Deník!$D73&gt;=AW$2,Deník!$D73&lt;=AW$3),IF(AND(Deník!$R73&gt;=0,Deník!$R73&lt;=1),"BE",Deník!$R73),""),"")</f>
        <v/>
      </c>
      <c r="AX73" s="63" t="str">
        <f>IF(Deník!$D73&lt;&gt;"",IF(AND(Deník!$D73&gt;=AX$2,Deník!$D73&lt;=AX$3),IF(AND(Deník!$R73&gt;=0,Deník!$R73&lt;=1),"BE",Deník!$R73),""),"")</f>
        <v/>
      </c>
      <c r="AY73" s="63" t="str">
        <f>IF(Deník!$D73&lt;&gt;"",IF(AND(Deník!$D73&gt;=AY$2,Deník!$D73&lt;=AY$3),IF(AND(Deník!$R73&gt;=0,Deník!$R73&lt;=1),"BE",Deník!$R73),""),"")</f>
        <v/>
      </c>
      <c r="AZ73" s="63" t="str">
        <f>IF(Deník!$D73&lt;&gt;"",IF(AND(Deník!$D73&gt;=AZ$2,Deník!$D73&lt;=AZ$3),IF(AND(Deník!$R73&gt;=0,Deník!$R73&lt;=1),"BE",Deník!$R73),""),"")</f>
        <v/>
      </c>
      <c r="BA73" s="63" t="str">
        <f>IF(Deník!$D73&lt;&gt;"",IF(AND(Deník!$D73&gt;=BA$2,Deník!$D73&lt;=BA$3),IF(AND(Deník!$R73&gt;=0,Deník!$R73&lt;=1),"BE",Deník!$R73),""),"")</f>
        <v/>
      </c>
      <c r="BB73" s="63" t="str">
        <f>IF(Deník!$D73&lt;&gt;"",IF(AND(Deník!$D73&gt;=BB$2,Deník!$D73&lt;=BB$3),IF(AND(Deník!$R73&gt;=0,Deník!$R73&lt;=1),"BE",Deník!$R73),""),"")</f>
        <v/>
      </c>
      <c r="BC73" s="71" t="str">
        <f>IF(Deník!$D73&lt;&gt;"",IF(AND(Deník!$D73&gt;=BC$2,Deník!$D73&lt;=BC$3),IF(AND(Deník!$R73&gt;=0,Deník!$R73&lt;=1),"BE",Deník!$R73),""),"")</f>
        <v/>
      </c>
      <c r="BD73" s="20" t="str">
        <f>IF(Deník!$J74="S",(Deník!$M74-Deník!$K74),IF(Deník!$J74="L",(Deník!$K74-Deník!$M74),""))</f>
        <v/>
      </c>
      <c r="BE73" s="20" t="str">
        <f>IF(Deník!$J74="S",(Deník!$K74-Deník!$O74),IF(Deník!$J74="L",(Deník!$O74-Deník!$K74),""))</f>
        <v/>
      </c>
      <c r="BF73" s="20" t="str">
        <f>IF(Deník!$J74="S",(Deník!$K74-Deník!$L74),IF(Deník!$J74="L",(Deník!$L74-Deník!$K74),""))</f>
        <v/>
      </c>
      <c r="BG73" s="20" t="str">
        <f>IF(Deník!$J74="S",(Deník!$K74-Deník!$S74),IF(Deník!$J74="L",(Deník!$S74-Deník!$K74),""))</f>
        <v/>
      </c>
      <c r="BH73" s="20" t="str">
        <f>IF(Deník!$J74="S",(Deník!$K74-Deník!$U74),IF(Deník!$J74="L",(Deník!$U74-Deník!$K74),""))</f>
        <v/>
      </c>
      <c r="BI73" s="20" t="str">
        <f>IF(Deník!$R73&gt;1,Deník!$R73,"")</f>
        <v/>
      </c>
      <c r="BJ73" s="20" t="str">
        <f>IF(Deník!$R73&lt;0,Deník!$R73,"")</f>
        <v/>
      </c>
      <c r="BK73" s="17"/>
      <c r="BM73" s="233" t="str">
        <f>IF(Deník!$R73&lt;&gt;"",IF(Deník!$Y73=Statistika!$F$78,IF(AND(Deník!$R73&gt;=0,Deník!$R73&lt;=1),"BE",Deník!$R73),""),"")</f>
        <v/>
      </c>
      <c r="BN73" s="233" t="str">
        <f>IF(Deník!$R73&lt;&gt;"",IF(Deník!$Y73=Statistika!$F$79,IF(AND(Deník!$R73&gt;=0,Deník!$R73&lt;=1),"BE",Deník!$R73),""),"")</f>
        <v/>
      </c>
      <c r="BO73" s="233" t="str">
        <f>IF(Deník!$R73&lt;&gt;"",IF(Deník!$Y73=Statistika!$F$80,IF(AND(Deník!$R73&gt;=0,Deník!$R73&lt;=1),"BE",Deník!$R73),""),"")</f>
        <v/>
      </c>
      <c r="BP73" s="233" t="str">
        <f>IF(Deník!$R73&lt;&gt;"",IF(Deník!$Y73=Statistika!$F$81,IF(AND(Deník!$R73&gt;=0,Deník!$R73&lt;=1),"BE",Deník!$R73),""),"")</f>
        <v/>
      </c>
      <c r="BQ73" s="233" t="str">
        <f>IF(Deník!$R73&lt;&gt;"",IF(Deník!$Y73=Statistika!$F$82,IF(AND(Deník!$R73&gt;=0,Deník!$R73&lt;=1),"BE",Deník!$R73),""),"")</f>
        <v/>
      </c>
      <c r="BR73" s="233" t="str">
        <f>IF(Deník!$R73&lt;&gt;"",IF(Deník!$Y73=Statistika!$F$83,IF(AND(Deník!$R73&gt;=0,Deník!$R73&lt;=1),"BE",Deník!$R73),""),"")</f>
        <v/>
      </c>
      <c r="BS73" s="233" t="str">
        <f>IF(Deník!$R73&lt;&gt;"",IF(Deník!$Y73=Statistika!$F$84,IF(AND(Deník!$R73&gt;=0,Deník!$R73&lt;=1),"BE",Deník!$R73),""),"")</f>
        <v/>
      </c>
      <c r="BT73" s="233" t="str">
        <f>IF(Deník!$R73&lt;&gt;"",IF(Deník!$Y73=Statistika!$F$85,IF(AND(Deník!$R73&gt;=0,Deník!$R73&lt;=1),"BE",Deník!$R73),""),"")</f>
        <v/>
      </c>
      <c r="BU73" s="233" t="str">
        <f>IF(Deník!$R73&lt;&gt;"",IF(Deník!$Y73=Statistika!$F$86,IF(AND(Deník!$R73&gt;=0,Deník!$R73&lt;=1),"BE",Deník!$R73),""),"")</f>
        <v/>
      </c>
      <c r="BV73" s="233" t="str">
        <f>IF(Deník!$R73&lt;&gt;"",IF(Deník!$Y73=Statistika!$F$87,IF(AND(Deník!$R73&gt;=0,Deník!$R73&lt;=1),"BE",Deník!$R73),""),"")</f>
        <v/>
      </c>
      <c r="BW73" s="233" t="str">
        <f>IF(Deník!$R73&lt;&gt;"",IF(Deník!$Y73=Statistika!$F$88,IF(AND(Deník!$R73&gt;=0,Deník!$R73&lt;=1),"BE",Deník!$R73),""),"")</f>
        <v/>
      </c>
      <c r="BX73" s="233" t="str">
        <f>IF(Deník!$R73&lt;&gt;"",IF(Deník!$Y73=Statistika!$F$89,IF(AND(Deník!$R73&gt;=0,Deník!$R73&lt;=1),"BE",Deník!$R73),""),"")</f>
        <v/>
      </c>
      <c r="BY73" s="233" t="str">
        <f>IF(Deník!$R73&lt;&gt;"",IF(Deník!$Y73=Statistika!$F$90,IF(AND(Deník!$R73&gt;=0,Deník!$R73&lt;=1),"BE",Deník!$R73),""),"")</f>
        <v/>
      </c>
      <c r="BZ73" s="233" t="str">
        <f>IF(Deník!$R73&lt;&gt;"",IF(Deník!$Y73=Statistika!$F$91,IF(AND(Deník!$R73&gt;=0,Deník!$R73&lt;=1),"BE",Deník!$R73),""),"")</f>
        <v/>
      </c>
      <c r="CA73" s="233"/>
      <c r="CB73" s="233" t="str">
        <f>IF(Deník!$R73&lt;&gt;"",IF(Deník!$AB73="SL",IF(AND(Deník!$R73&gt;=0,Deník!$R73&lt;=1),"BE",Deník!$R73),""),"")</f>
        <v/>
      </c>
      <c r="CC73" s="233" t="str">
        <f>IF(Deník!$R73&lt;&gt;"",IF(Deník!$AB73="BE10",IF(AND(Deník!$R73&gt;=0,Deník!$R73&lt;=1),"BE",Deník!$R73),""),"")</f>
        <v/>
      </c>
      <c r="CD73" s="233" t="str">
        <f>IF(Deník!$R73&lt;&gt;"",IF(Deník!$AB73="BE15",IF(AND(Deník!$R73&gt;=0,Deník!$R73&lt;=1),"BE",Deník!$R73),""),"")</f>
        <v/>
      </c>
      <c r="CE73" s="233" t="str">
        <f>IF(Deník!$R73&lt;&gt;"",IF(Deník!$AB73="BE20",IF(AND(Deník!$R73&gt;=0,Deník!$R73&lt;=1),"BE",Deník!$R73),""),"")</f>
        <v/>
      </c>
      <c r="CF73" s="233" t="str">
        <f>IF(Deník!$R73&lt;&gt;"",IF(Deník!$AB73="TP1",IF(AND(Deník!$R73&gt;=0,Deník!$R73&lt;=1),"BE",Deník!$R73),""),"")</f>
        <v/>
      </c>
      <c r="CG73" s="233" t="str">
        <f>IF(Deník!$R73&lt;&gt;"",IF(Deník!$AB73="TP2",IF(AND(Deník!$R73&gt;=0,Deník!$R73&lt;=1),"BE",Deník!$R73),""),"")</f>
        <v/>
      </c>
      <c r="CH73" s="233" t="str">
        <f>IF(Deník!$R73&lt;&gt;"",IF(Deník!$AB73="TP3",IF(AND(Deník!$R73&gt;=0,Deník!$R73&lt;=1),"BE",Deník!$R73),""),"")</f>
        <v/>
      </c>
      <c r="CI73" s="233" t="str">
        <f>IF(Deník!$R73&lt;&gt;"",IF(Deník!$AB73="Trailing SL",IF(AND(Deník!$R73&gt;=0,Deník!$R73&lt;=1),"BE",Deník!$R73),""),"")</f>
        <v/>
      </c>
      <c r="CJ73" s="233" t="str">
        <f>IF(Deník!$R73&lt;&gt;"",IF(Deník!$AB73="Manual",IF(AND(Deník!$R73&gt;=0,Deník!$R73&lt;=1),"BE",Deník!$R73),""),"")</f>
        <v/>
      </c>
      <c r="CK73" s="233"/>
      <c r="CL73" s="233" t="str">
        <f>IF(Deník!$R73&lt;0,IF(Deník!$AC73=Statistika!$F$117,Deník!$R73,""),"")</f>
        <v/>
      </c>
      <c r="CM73" s="233" t="str">
        <f>IF(Deník!$R73&lt;0,IF(Deník!$AC73=Statistika!$F$118,Deník!$R73,""),"")</f>
        <v/>
      </c>
      <c r="CN73" s="233" t="str">
        <f>IF(Deník!$R73&lt;0,IF(Deník!$AC73=Statistika!$F$119,Deník!$R73,""),"")</f>
        <v/>
      </c>
      <c r="CO73" s="233" t="str">
        <f>IF(Deník!$R73&lt;0,IF(Deník!$AC73=Statistika!$F$120,Deník!$R73,""),"")</f>
        <v/>
      </c>
      <c r="CP73" s="233" t="str">
        <f>IF(Deník!$R73&lt;0,IF(Deník!$AC73=Statistika!$F$121,Deník!$R73,""),"")</f>
        <v/>
      </c>
      <c r="CQ73" s="233" t="str">
        <f>IF(Deník!$R73&lt;0,IF(Deník!$AC73=Statistika!$F$122,Deník!$R73,""),"")</f>
        <v/>
      </c>
      <c r="CR73" s="233" t="str">
        <f>IF(Deník!$R73&lt;0,IF(Deník!$AC73=Statistika!$F$123,Deník!$R73,""),"")</f>
        <v/>
      </c>
      <c r="CS73" s="233" t="str">
        <f>IF(Deník!$R73&lt;0,IF(Deník!$AC73=Statistika!$F$124,Deník!$R73,""),"")</f>
        <v/>
      </c>
      <c r="CT73" s="233" t="str">
        <f>IF(Deník!$R73&lt;0,IF(Deník!$AC73=Statistika!$F$125,Deník!$R73,""),"")</f>
        <v/>
      </c>
      <c r="CU73" s="233"/>
      <c r="CV73" s="233" t="str">
        <f>IF(Deník!$R73&lt;0,IF(Deník!$AD73=$CV$2,Deník!$R73,""),"")</f>
        <v/>
      </c>
      <c r="CW73" s="233" t="str">
        <f>IF(Deník!$R73&lt;0,IF(Deník!$AD73=$CW$2,Deník!$R73,""),"")</f>
        <v/>
      </c>
      <c r="CX73" s="233" t="str">
        <f>IF(Deník!$R73&lt;0,IF(Deník!$AD73=$CX$2,Deník!$R73,""),"")</f>
        <v/>
      </c>
      <c r="CY73" s="233" t="str">
        <f>IF(Deník!$R73&lt;0,IF(Deník!$AD73=$CY$2,Deník!$R73,""),"")</f>
        <v/>
      </c>
      <c r="CZ73" s="233" t="str">
        <f>IF(Deník!$R73&lt;0,IF(Deník!$AD73=$CZ$2,Deník!$R73,""),"")</f>
        <v/>
      </c>
      <c r="DL73" s="221">
        <f t="shared" si="8"/>
        <v>93847.029999999984</v>
      </c>
      <c r="DM73" s="220">
        <f t="shared" si="7"/>
        <v>-6.1529700000000132E-2</v>
      </c>
      <c r="DO73" s="50">
        <f>Deník!W74</f>
        <v>0</v>
      </c>
      <c r="DP73" s="102" t="str">
        <f>IF(AND(Deník!W74&gt;0),1,"")</f>
        <v/>
      </c>
      <c r="DQ73" s="102">
        <f>IF(AND(Deník!W74&lt;=0),1,"")</f>
        <v>1</v>
      </c>
      <c r="DR73" s="227"/>
      <c r="DS73" s="228"/>
      <c r="DT73" s="85"/>
      <c r="DU73" s="54">
        <f>IF(MONTH(Deník!$C73)=DU$2,Deník!$W73,"")</f>
        <v>0</v>
      </c>
      <c r="DV73" s="222" t="str">
        <f>IF(MONTH(Deník!$C73)=DV$2,Deník!$W73,"")</f>
        <v/>
      </c>
      <c r="DW73" s="222" t="str">
        <f>IF(MONTH(Deník!$C73)=DW$2,Deník!$W73,"")</f>
        <v/>
      </c>
      <c r="DX73" s="222" t="str">
        <f>IF(MONTH(Deník!$C73)=DX$2,Deník!$W73,"")</f>
        <v/>
      </c>
      <c r="DY73" s="222" t="str">
        <f>IF(MONTH(Deník!$C73)=DY$2,Deník!$W73,"")</f>
        <v/>
      </c>
      <c r="DZ73" s="222" t="str">
        <f>IF(MONTH(Deník!$C73)=DZ$2,Deník!$W73,"")</f>
        <v/>
      </c>
      <c r="EA73" s="222" t="str">
        <f>IF(MONTH(Deník!$C73)=EA$2,Deník!$W73,"")</f>
        <v/>
      </c>
      <c r="EB73" s="222" t="str">
        <f>IF(MONTH(Deník!$C73)=EB$2,Deník!$W73,"")</f>
        <v/>
      </c>
      <c r="EC73" s="222" t="str">
        <f>IF(MONTH(Deník!$C73)=EC$2,Deník!$W73,"")</f>
        <v/>
      </c>
      <c r="ED73" s="222" t="str">
        <f>IF(MONTH(Deník!$C73)=ED$2,Deník!$W73,"")</f>
        <v/>
      </c>
      <c r="EE73" s="222" t="str">
        <f>IF(MONTH(Deník!$C73)=EE$2,Deník!$W73,"")</f>
        <v/>
      </c>
      <c r="EF73" s="222" t="str">
        <f>IF(MONTH(Deník!$C73)=EF$2,Deník!$W73,"")</f>
        <v/>
      </c>
      <c r="EI73" s="600" t="str">
        <f>IF(Deník!$W73&lt;&gt;"",IF(Deník!$B73=Statistika!$F$63,Deník!$W73,""),"")</f>
        <v/>
      </c>
      <c r="EJ73" s="13" t="str">
        <f>IF(Deník!$W73&lt;&gt;"",IF(Deník!$B73=Statistika!$F$64,Deník!$W73,""),"")</f>
        <v/>
      </c>
      <c r="EK73" s="13" t="str">
        <f>IF(Deník!$W73&lt;&gt;"",IF(Deník!$B73=Statistika!$F$65,Deník!$W73,""),"")</f>
        <v/>
      </c>
      <c r="EL73" s="13" t="str">
        <f>IF(Deník!$W73&lt;&gt;"",IF(Deník!$B73=Statistika!$F$66,Deník!$W73,""),"")</f>
        <v/>
      </c>
      <c r="EM73" s="13" t="str">
        <f>IF(Deník!$W73&lt;&gt;"",IF(Deník!$B73=Statistika!$F$67,Deník!$W73,""),"")</f>
        <v/>
      </c>
      <c r="EN73" s="13" t="str">
        <f>IF(Deník!$W73&lt;&gt;"",IF(Deník!$B73=Statistika!$F$68,Deník!$W73,""),"")</f>
        <v/>
      </c>
      <c r="EO73" s="13" t="str">
        <f>IF(Deník!$W73&lt;&gt;"",IF(Deník!$B73=Statistika!$F$69,Deník!$W73,""),"")</f>
        <v/>
      </c>
      <c r="EP73" s="601" t="str">
        <f>IF(Deník!$W73&lt;&gt;"",IF(Deník!$B73=Statistika!$F$70,Deník!$W73,""),"")</f>
        <v/>
      </c>
      <c r="EQ73" s="90"/>
      <c r="ER73" s="63" t="str">
        <f>IF(Deník!$W73&lt;&gt;"",IF(Deník!$J73="L",Deník!$W73,""),"")</f>
        <v/>
      </c>
      <c r="ES73" s="13" t="str">
        <f>IF(Deník!$W73&lt;&gt;"",IF(Deník!$J73="S",Deník!$W73,""),"")</f>
        <v/>
      </c>
      <c r="ET73" s="95"/>
      <c r="EU73" s="88"/>
      <c r="EV73" s="63" t="str">
        <f>IF(WEEKDAY(Deník!$C73,2)=1,Deník!$W73,"")</f>
        <v/>
      </c>
      <c r="EW73" s="13" t="str">
        <f>IF(WEEKDAY(Deník!$C73,2)=2,Deník!$W73,"")</f>
        <v/>
      </c>
      <c r="EX73" s="13" t="str">
        <f>IF(WEEKDAY(Deník!$C73,2)=3,Deník!$W73,"")</f>
        <v/>
      </c>
      <c r="EY73" s="13" t="str">
        <f>IF(WEEKDAY(Deník!$C73,2)=4,Deník!$W73,"")</f>
        <v/>
      </c>
      <c r="EZ73" s="60" t="str">
        <f>IF(WEEKDAY(Deník!$C73,2)=5,Deník!$W73,"")</f>
        <v/>
      </c>
      <c r="FA73" s="99"/>
      <c r="FB73" s="100">
        <f>Deník!D73</f>
        <v>0</v>
      </c>
      <c r="FC73" s="63">
        <f>IF($FB73&lt;&gt;"",IF(AND($FB73&gt;=FC$2,$FB73&lt;=FC$3),Deník!$W73,""))</f>
        <v>0</v>
      </c>
      <c r="FD73" s="63" t="str">
        <f>IF($FB73&lt;&gt;"",IF(AND($FB73&gt;=FD$2,$FB73&lt;=FD$3),Deník!$W73,""))</f>
        <v/>
      </c>
      <c r="FE73" s="63" t="str">
        <f>IF($FB73&lt;&gt;"",IF(AND($FB73&gt;=FE$2,$FB73&lt;=FE$3),Deník!$W73,""))</f>
        <v/>
      </c>
      <c r="FF73" s="63" t="str">
        <f>IF($FB73&lt;&gt;"",IF(AND($FB73&gt;=FF$2,$FB73&lt;=FF$3),Deník!$W73,""))</f>
        <v/>
      </c>
      <c r="FG73" s="63" t="str">
        <f>IF($FB73&lt;&gt;"",IF(AND($FB73&gt;=FG$2,$FB73&lt;=FG$3),Deník!$W73,""))</f>
        <v/>
      </c>
      <c r="FH73" s="63" t="str">
        <f>IF($FB73&lt;&gt;"",IF(AND($FB73&gt;=FH$2,$FB73&lt;=FH$3),Deník!$W73,""))</f>
        <v/>
      </c>
      <c r="FI73" s="63" t="str">
        <f>IF($FB73&lt;&gt;"",IF(AND($FB73&gt;=FI$2,$FB73&lt;=FI$3),Deník!$W73,""))</f>
        <v/>
      </c>
      <c r="FJ73" s="63" t="str">
        <f>IF($FB73&lt;&gt;"",IF(AND($FB73&gt;=FJ$2,$FB73&lt;=FJ$3),Deník!$W73,""))</f>
        <v/>
      </c>
      <c r="FK73" s="63" t="str">
        <f>IF($FB73&lt;&gt;"",IF(AND($FB73&gt;=FK$2,$FB73&lt;=FK$3),Deník!$W73,""))</f>
        <v/>
      </c>
      <c r="FL73" s="63" t="str">
        <f>IF($FB73&lt;&gt;"",IF(AND($FB73&gt;=FL$2,$FB73&lt;=FL$3),Deník!$W73,""))</f>
        <v/>
      </c>
      <c r="FM73" s="63" t="str">
        <f>IF($FB73&lt;&gt;"",IF(AND($FB73&gt;=FM$2,$FB73&lt;=FM$3),Deník!$W73,""))</f>
        <v/>
      </c>
      <c r="FN73" s="13"/>
      <c r="FO73" s="20" t="str">
        <f>IF(Deník!$W73&gt;1,Deník!$W73,"")</f>
        <v/>
      </c>
      <c r="FP73" s="20" t="str">
        <f>IF(Deník!$W73&lt;0,Deník!$W73,"")</f>
        <v/>
      </c>
      <c r="FQ73" s="17"/>
      <c r="FS73" s="233"/>
      <c r="FT73" s="233" t="str">
        <f>IF(Deník!$W73&lt;&gt;"",IF(Deník!$Y73=Statistika!$F$78,Deník!$W73,""),"")</f>
        <v/>
      </c>
      <c r="FU73" s="233" t="str">
        <f>IF(Deník!$W73&lt;&gt;"",IF(Deník!$Y73=Statistika!$F$79,Deník!$W73,""),"")</f>
        <v/>
      </c>
      <c r="FV73" s="233" t="str">
        <f>IF(Deník!$W73&lt;&gt;"",IF(Deník!$Y73=Statistika!$F$80,Deník!$W73,""),"")</f>
        <v/>
      </c>
      <c r="FW73" s="233" t="str">
        <f>IF(Deník!$W73&lt;&gt;"",IF(Deník!$Y73=Statistika!$F$81,Deník!$W73,""),"")</f>
        <v/>
      </c>
      <c r="FX73" s="233" t="str">
        <f>IF(Deník!$W73&lt;&gt;"",IF(Deník!$Y73=Statistika!$F$82,Deník!$W73,""),"")</f>
        <v/>
      </c>
      <c r="FY73" s="233" t="str">
        <f>IF(Deník!$W73&lt;&gt;"",IF(Deník!$Y73=Statistika!$F$83,Deník!$W73,""),"")</f>
        <v/>
      </c>
      <c r="FZ73" s="233" t="str">
        <f>IF(Deník!$W73&lt;&gt;"",IF(Deník!$Y73=Statistika!$F$84,Deník!$W73,""),"")</f>
        <v/>
      </c>
      <c r="GA73" s="233" t="str">
        <f>IF(Deník!$W73&lt;&gt;"",IF(Deník!$Y73=Statistika!$F$85,Deník!$W73,""),"")</f>
        <v/>
      </c>
      <c r="GB73" s="233" t="str">
        <f>IF(Deník!$W73&lt;&gt;"",IF(Deník!$Y73=Statistika!$F$86,Deník!$W73,""),"")</f>
        <v/>
      </c>
      <c r="GC73" s="233" t="str">
        <f>IF(Deník!$W73&lt;&gt;"",IF(Deník!$Y73=Statistika!$F$87,Deník!$W73,""),"")</f>
        <v/>
      </c>
      <c r="GD73" s="233" t="str">
        <f>IF(Deník!$W73&lt;&gt;"",IF(Deník!$Y73=Statistika!$F$88,Deník!$W73,""),"")</f>
        <v/>
      </c>
      <c r="GE73" s="233" t="str">
        <f>IF(Deník!$W73&lt;&gt;"",IF(Deník!$Y73=Statistika!$F$89,Deník!$W73,""),"")</f>
        <v/>
      </c>
      <c r="GF73" s="233" t="str">
        <f>IF(Deník!$W73&lt;&gt;"",IF(Deník!$Y73=Statistika!$F$90,Deník!$W73,""),"")</f>
        <v/>
      </c>
      <c r="GG73" s="233" t="str">
        <f>IF(Deník!$W73&lt;&gt;"",IF(Deník!$Y73=Statistika!$F$91,Deník!$W73,""),"")</f>
        <v/>
      </c>
      <c r="GH73" s="233"/>
      <c r="GI73" s="233" t="str">
        <f>IF(Deník!$W73&lt;&gt;"",IF(Deník!$AB73=Statistika!$L$100,Deník!$W73,""),"")</f>
        <v/>
      </c>
      <c r="GJ73" s="233" t="str">
        <f>IF(Deník!$W73&lt;&gt;"",IF(Deník!$AB73=Statistika!$L$101,Deník!$W73,""),"")</f>
        <v/>
      </c>
      <c r="GK73" s="233" t="str">
        <f>IF(Deník!$W73&lt;&gt;"",IF(Deník!$AB73=Statistika!$L$102,Deník!$W73,""),"")</f>
        <v/>
      </c>
      <c r="GL73" s="233" t="str">
        <f>IF(Deník!$W73&lt;&gt;"",IF(Deník!$AB73=Statistika!$L$103,Deník!$W73,""),"")</f>
        <v/>
      </c>
      <c r="GM73" s="233" t="str">
        <f>IF(Deník!$W73&lt;&gt;"",IF(Deník!$AB73=Statistika!$L$104,Deník!$W73,""),"")</f>
        <v/>
      </c>
      <c r="GN73" s="233" t="str">
        <f>IF(Deník!$W73&lt;&gt;"",IF(Deník!$AB73=Statistika!$L$105,Deník!$W73,""),"")</f>
        <v/>
      </c>
      <c r="GO73" s="233" t="str">
        <f>IF(Deník!$W73&lt;&gt;"",IF(Deník!$AB73=Statistika!$L$106,Deník!$W73,""),"")</f>
        <v/>
      </c>
      <c r="GP73" s="233" t="str">
        <f>IF(Deník!$W73&lt;&gt;"",IF(Deník!$AB73=Statistika!$L$107,Deník!$W73,""),"")</f>
        <v/>
      </c>
      <c r="GQ73" s="233" t="str">
        <f>IF(Deník!$W73&lt;&gt;"",IF(Deník!$AB73=Statistika!$L$108,Deník!$W73,""),"")</f>
        <v/>
      </c>
      <c r="GS73" s="233" t="str">
        <f>IF(Deník!$W73&lt;0,IF(Deník!$AC73=Statistika!$F$117,Deník!$W73,""),"")</f>
        <v/>
      </c>
      <c r="GT73" s="233" t="str">
        <f>IF(Deník!$W73&lt;0,IF(Deník!$AC73=Statistika!$F$118,Deník!$W73,""),"")</f>
        <v/>
      </c>
      <c r="GU73" s="233" t="str">
        <f>IF(Deník!$W73&lt;0,IF(Deník!$AC73=Statistika!$F$119,Deník!$W73,""),"")</f>
        <v/>
      </c>
      <c r="GV73" s="233" t="str">
        <f>IF(Deník!$W73&lt;0,IF(Deník!$AC73=Statistika!$F$120,Deník!$W73,""),"")</f>
        <v/>
      </c>
      <c r="GW73" s="233" t="str">
        <f>IF(Deník!$W73&lt;0,IF(Deník!$AC73=Statistika!$F$121,Deník!$W73,""),"")</f>
        <v/>
      </c>
      <c r="GX73" s="233" t="str">
        <f>IF(Deník!$W73&lt;0,IF(Deník!$AC73=Statistika!$F$122,Deník!$W73,""),"")</f>
        <v/>
      </c>
      <c r="GY73" s="233" t="str">
        <f>IF(Deník!$W73&lt;0,IF(Deník!$AC73=Statistika!$F$123,Deník!$W73,""),"")</f>
        <v/>
      </c>
      <c r="GZ73" s="233" t="str">
        <f>IF(Deník!$W73&lt;0,IF(Deník!$AC73=Statistika!$F$124,Deník!$W73,""),"")</f>
        <v/>
      </c>
      <c r="HA73" s="233" t="str">
        <f>IF(Deník!$W73&lt;0,IF(Deník!$AC73=Statistika!$F$125,Deník!$W73,""),"")</f>
        <v/>
      </c>
      <c r="HC73" s="233" t="str">
        <f>IF(Deník!$W73&lt;0,IF(Deník!$AD73=Statistika!$F$133,Deník!$W73,""),"")</f>
        <v/>
      </c>
      <c r="HD73" s="233" t="str">
        <f>IF(Deník!$W73&lt;0,IF(Deník!$AD73=Statistika!$F$134,Deník!$W73,""),"")</f>
        <v/>
      </c>
      <c r="HE73" s="233" t="str">
        <f>IF(Deník!$W73&lt;0,IF(Deník!$AD73=Statistika!$F$135,Deník!$W73,""),"")</f>
        <v/>
      </c>
      <c r="HF73" s="233" t="str">
        <f>IF(Deník!$W73&lt;0,IF(Deník!$AD73=Statistika!$F$136,Deník!$W73,""),"")</f>
        <v/>
      </c>
      <c r="HG73" s="233" t="str">
        <f>IF(Deník!$W73&lt;0,IF(Deník!$AD73=Statistika!$F$137,Deník!$W73,""),"")</f>
        <v/>
      </c>
      <c r="ID73" s="8">
        <f>Tabulka4[[#This Row],[Sloupec3]]</f>
        <v>0</v>
      </c>
      <c r="IE73" s="17" t="str">
        <f>IF(AND([1]Deník!$C73&gt;='[1]Měsíční shrnutí'!$D$1,[1]Deník!$C73&lt;='[1]Měsíční shrnutí'!$F$1),[1]Deník!$X73,"")</f>
        <v/>
      </c>
    </row>
    <row r="74" spans="1:239">
      <c r="A74" s="8">
        <f>Deník!C75</f>
        <v>0</v>
      </c>
      <c r="B74" s="50" t="str">
        <f>Deník!R75</f>
        <v/>
      </c>
      <c r="C74" s="102" t="str">
        <f>IF(AND(Deník!R75&gt;1,Deník!R75&lt;&gt;""),1,"")</f>
        <v/>
      </c>
      <c r="D74" s="102" t="str">
        <f>IF(AND(Deník!R75&lt;=0,Deník!R75&lt;&gt;""),1,"")</f>
        <v/>
      </c>
      <c r="E74" s="103" t="str">
        <f>IF(AND(Deník!R75&gt;=0,Deník!R75&lt;=1),1,"")</f>
        <v/>
      </c>
      <c r="F74" s="79" t="str">
        <f>IF(Deník!R75&lt;&gt;"",Deník!R75+F73,"")</f>
        <v/>
      </c>
      <c r="G74" s="85"/>
      <c r="H74" s="54" t="str">
        <f>IF(MONTH(Deník!$C74)=H$2,IF(AND(Deník!$R74&gt;=0,Deník!$R74&lt;=1),"BE",Deník!$R74),"")</f>
        <v/>
      </c>
      <c r="I74" s="11" t="str">
        <f>IF(MONTH(Deník!$C74)=I$2,IF(AND(Deník!$R74&gt;=0,Deník!$R74&lt;=1),"BE",Deník!$R74),"")</f>
        <v/>
      </c>
      <c r="J74" s="11" t="str">
        <f>IF(MONTH(Deník!$C74)=J$2,IF(AND(Deník!$R74&gt;=0,Deník!$R74&lt;=1),"BE",Deník!$R74),"")</f>
        <v/>
      </c>
      <c r="K74" s="11" t="str">
        <f>IF(MONTH(Deník!$C74)=K$2,IF(AND(Deník!$R74&gt;=0,Deník!$R74&lt;=1),"BE",Deník!$R74),"")</f>
        <v/>
      </c>
      <c r="L74" s="11" t="str">
        <f>IF(MONTH(Deník!$C74)=L$2,IF(AND(Deník!$R74&gt;=0,Deník!$R74&lt;=1),"BE",Deník!$R74),"")</f>
        <v/>
      </c>
      <c r="M74" s="11" t="str">
        <f>IF(MONTH(Deník!$C74)=M$2,IF(AND(Deník!$R74&gt;=0,Deník!$R74&lt;=1),"BE",Deník!$R74),"")</f>
        <v/>
      </c>
      <c r="N74" s="11" t="str">
        <f>IF(MONTH(Deník!$C74)=N$2,IF(AND(Deník!$R74&gt;=0,Deník!$R74&lt;=1),"BE",Deník!$R74),"")</f>
        <v/>
      </c>
      <c r="O74" s="11" t="str">
        <f>IF(MONTH(Deník!$C74)=O$2,IF(AND(Deník!$R74&gt;=0,Deník!$R74&lt;=1),"BE",Deník!$R74),"")</f>
        <v/>
      </c>
      <c r="P74" s="11" t="str">
        <f>IF(MONTH(Deník!$C74)=P$2,IF(AND(Deník!$R74&gt;=0,Deník!$R74&lt;=1),"BE",Deník!$R74),"")</f>
        <v/>
      </c>
      <c r="Q74" s="11" t="str">
        <f>IF(MONTH(Deník!$C74)=Q$2,IF(AND(Deník!$R74&gt;=0,Deník!$R74&lt;=1),"BE",Deník!$R74),"")</f>
        <v/>
      </c>
      <c r="R74" s="11" t="str">
        <f>IF(MONTH(Deník!$C74)=R$2,IF(AND(Deník!$R74&gt;=0,Deník!$R74&lt;=1),"BE",Deník!$R74),"")</f>
        <v/>
      </c>
      <c r="S74" s="57" t="str">
        <f>IF(MONTH(Deník!$C74)=S$2,IF(AND(Deník!$R74&gt;=0,Deník!$R74&lt;=1),"BE",Deník!$R74),"")</f>
        <v/>
      </c>
      <c r="U74" s="12"/>
      <c r="V74" s="12"/>
      <c r="X74" s="600" t="str">
        <f>IF(Deník!$R74&lt;&gt;"",IF(Deník!$B74=Statistika!$F$63,IF(AND(Deník!$R74&gt;=0,Deník!$R74&lt;=1),"BE",Deník!$R74),""),"")</f>
        <v/>
      </c>
      <c r="Y74" s="13" t="str">
        <f>IF(Deník!$R74&lt;&gt;"",IF(Deník!$B74=Statistika!$F$64,IF(AND(Deník!$R74&gt;=0,Deník!$R74&lt;=1),"BE",Deník!$R74),""),"")</f>
        <v/>
      </c>
      <c r="Z74" s="13" t="str">
        <f>IF(Deník!$R74&lt;&gt;"",IF(Deník!$B74=Statistika!$F$65,IF(AND(Deník!$R74&gt;=0,Deník!$R74&lt;=1),"BE",Deník!$R74),""),"")</f>
        <v/>
      </c>
      <c r="AA74" s="13" t="str">
        <f>IF(Deník!$R74&lt;&gt;"",IF(Deník!$B74=Statistika!$F$66,IF(AND(Deník!$R74&gt;=0,Deník!$R74&lt;=1),"BE",Deník!$R74),""),"")</f>
        <v/>
      </c>
      <c r="AB74" s="13" t="str">
        <f>IF(Deník!$R74&lt;&gt;"",IF(Deník!$B74=Statistika!$F$67,IF(AND(Deník!$R74&gt;=0,Deník!$R74&lt;=1),"BE",Deník!$R74),""),"")</f>
        <v/>
      </c>
      <c r="AC74" s="13" t="str">
        <f>IF(Deník!$R74&lt;&gt;"",IF(Deník!$B74=Statistika!$F$68,IF(AND(Deník!$R74&gt;=0,Deník!$R74&lt;=1),"BE",Deník!$R74),""),"")</f>
        <v/>
      </c>
      <c r="AD74" s="13" t="str">
        <f>IF(Deník!$R74&lt;&gt;"",IF(Deník!$B74=Statistika!$F$69,IF(AND(Deník!$R74&gt;=0,Deník!$R74&lt;=1),"BE",Deník!$R74),""),"")</f>
        <v/>
      </c>
      <c r="AE74" s="601" t="str">
        <f>IF(Deník!$R74&lt;&gt;"",IF(Deník!$B74=Statistika!$F$70,IF(AND(Deník!$R74&gt;=0,Deník!$R74&lt;=1),"BE",Deník!$R74),""),"")</f>
        <v/>
      </c>
      <c r="AF74" s="90"/>
      <c r="AG74" s="63" t="str">
        <f>IF(Deník!$R74&lt;&gt;"",IF(Deník!$J74="L",IF(AND(Deník!$R74&gt;=0,Deník!$R74&lt;=1),"BE",Deník!$R74),""),"")</f>
        <v/>
      </c>
      <c r="AH74" s="13" t="str">
        <f>IF(Deník!$R74&lt;&gt;"",IF(Deník!$J74="S",IF(AND(Deník!$R74&gt;=0,Deník!$R74&lt;=1),"BE",Deník!$R74),""),"")</f>
        <v/>
      </c>
      <c r="AI74" s="95"/>
      <c r="AJ74" s="71" t="str">
        <f>IF(Deník!N75&lt;&gt;"",Deník!N75*-1,"")</f>
        <v/>
      </c>
      <c r="AK74" s="88"/>
      <c r="AL74" s="63" t="str">
        <f>IF(WEEKDAY(Deník!$C74,2)=1,IF(AND(Deník!$R74&gt;=0,Deník!$R74&lt;=1),"BE",Deník!$R74),"")</f>
        <v/>
      </c>
      <c r="AM74" s="13" t="str">
        <f>IF(WEEKDAY(Deník!$C74,2)=2,IF(AND(Deník!$R74&gt;=0,Deník!$R74&lt;=1),"BE",Deník!$R74),"")</f>
        <v/>
      </c>
      <c r="AN74" s="13" t="str">
        <f>IF(WEEKDAY(Deník!$C74,2)=3,IF(AND(Deník!$R74&gt;=0,Deník!$R74&lt;=1),"BE",Deník!$R74),"")</f>
        <v/>
      </c>
      <c r="AO74" s="13" t="str">
        <f>IF(WEEKDAY(Deník!$C74,2)=4,IF(AND(Deník!$R74&gt;=0,Deník!$R74&lt;=1),"BE",Deník!$R74),"")</f>
        <v/>
      </c>
      <c r="AP74" s="60" t="str">
        <f>IF(WEEKDAY(Deník!$C74,2)=5,IF(AND(Deník!$R74&gt;=0,Deník!$R74&lt;=1),"BE",Deník!$R74),"")</f>
        <v/>
      </c>
      <c r="AQ74" s="99"/>
      <c r="AR74" s="100">
        <f>Deník!D74</f>
        <v>0</v>
      </c>
      <c r="AS74" s="63" t="str">
        <f>IF(Deník!$D74&lt;&gt;"",IF(AND(Deník!$D74&gt;=AS$2,Deník!$D74&lt;=AS$3),IF(AND(Deník!$R74&gt;=0,Deník!$R74&lt;=1),"BE",Deník!$R74),""),"")</f>
        <v/>
      </c>
      <c r="AT74" s="63" t="str">
        <f>IF(Deník!$D74&lt;&gt;"",IF(AND(Deník!$D74&gt;=AT$2,Deník!$D74&lt;=AT$3),IF(AND(Deník!$R74&gt;=0,Deník!$R74&lt;=1),"BE",Deník!$R74),""),"")</f>
        <v/>
      </c>
      <c r="AU74" s="63" t="str">
        <f>IF(Deník!$D74&lt;&gt;"",IF(AND(Deník!$D74&gt;=AU$2,Deník!$D74&lt;=AU$3),IF(AND(Deník!$R74&gt;=0,Deník!$R74&lt;=1),"BE",Deník!$R74),""),"")</f>
        <v/>
      </c>
      <c r="AV74" s="63" t="str">
        <f>IF(Deník!$D74&lt;&gt;"",IF(AND(Deník!$D74&gt;=AV$2,Deník!$D74&lt;=AV$3),IF(AND(Deník!$R74&gt;=0,Deník!$R74&lt;=1),"BE",Deník!$R74),""),"")</f>
        <v/>
      </c>
      <c r="AW74" s="63" t="str">
        <f>IF(Deník!$D74&lt;&gt;"",IF(AND(Deník!$D74&gt;=AW$2,Deník!$D74&lt;=AW$3),IF(AND(Deník!$R74&gt;=0,Deník!$R74&lt;=1),"BE",Deník!$R74),""),"")</f>
        <v/>
      </c>
      <c r="AX74" s="63" t="str">
        <f>IF(Deník!$D74&lt;&gt;"",IF(AND(Deník!$D74&gt;=AX$2,Deník!$D74&lt;=AX$3),IF(AND(Deník!$R74&gt;=0,Deník!$R74&lt;=1),"BE",Deník!$R74),""),"")</f>
        <v/>
      </c>
      <c r="AY74" s="63" t="str">
        <f>IF(Deník!$D74&lt;&gt;"",IF(AND(Deník!$D74&gt;=AY$2,Deník!$D74&lt;=AY$3),IF(AND(Deník!$R74&gt;=0,Deník!$R74&lt;=1),"BE",Deník!$R74),""),"")</f>
        <v/>
      </c>
      <c r="AZ74" s="63" t="str">
        <f>IF(Deník!$D74&lt;&gt;"",IF(AND(Deník!$D74&gt;=AZ$2,Deník!$D74&lt;=AZ$3),IF(AND(Deník!$R74&gt;=0,Deník!$R74&lt;=1),"BE",Deník!$R74),""),"")</f>
        <v/>
      </c>
      <c r="BA74" s="63" t="str">
        <f>IF(Deník!$D74&lt;&gt;"",IF(AND(Deník!$D74&gt;=BA$2,Deník!$D74&lt;=BA$3),IF(AND(Deník!$R74&gt;=0,Deník!$R74&lt;=1),"BE",Deník!$R74),""),"")</f>
        <v/>
      </c>
      <c r="BB74" s="63" t="str">
        <f>IF(Deník!$D74&lt;&gt;"",IF(AND(Deník!$D74&gt;=BB$2,Deník!$D74&lt;=BB$3),IF(AND(Deník!$R74&gt;=0,Deník!$R74&lt;=1),"BE",Deník!$R74),""),"")</f>
        <v/>
      </c>
      <c r="BC74" s="71" t="str">
        <f>IF(Deník!$D74&lt;&gt;"",IF(AND(Deník!$D74&gt;=BC$2,Deník!$D74&lt;=BC$3),IF(AND(Deník!$R74&gt;=0,Deník!$R74&lt;=1),"BE",Deník!$R74),""),"")</f>
        <v/>
      </c>
      <c r="BD74" s="20" t="str">
        <f>IF(Deník!$J75="S",(Deník!$M75-Deník!$K75),IF(Deník!$J75="L",(Deník!$K75-Deník!$M75),""))</f>
        <v/>
      </c>
      <c r="BE74" s="20" t="str">
        <f>IF(Deník!$J75="S",(Deník!$K75-Deník!$O75),IF(Deník!$J75="L",(Deník!$O75-Deník!$K75),""))</f>
        <v/>
      </c>
      <c r="BF74" s="20" t="str">
        <f>IF(Deník!$J75="S",(Deník!$K75-Deník!$L75),IF(Deník!$J75="L",(Deník!$L75-Deník!$K75),""))</f>
        <v/>
      </c>
      <c r="BG74" s="20" t="str">
        <f>IF(Deník!$J75="S",(Deník!$K75-Deník!$S75),IF(Deník!$J75="L",(Deník!$S75-Deník!$K75),""))</f>
        <v/>
      </c>
      <c r="BH74" s="20" t="str">
        <f>IF(Deník!$J75="S",(Deník!$K75-Deník!$U75),IF(Deník!$J75="L",(Deník!$U75-Deník!$K75),""))</f>
        <v/>
      </c>
      <c r="BI74" s="20" t="str">
        <f>IF(Deník!$R74&gt;1,Deník!$R74,"")</f>
        <v/>
      </c>
      <c r="BJ74" s="20" t="str">
        <f>IF(Deník!$R74&lt;0,Deník!$R74,"")</f>
        <v/>
      </c>
      <c r="BK74" s="17"/>
      <c r="BM74" s="233" t="str">
        <f>IF(Deník!$R74&lt;&gt;"",IF(Deník!$Y74=Statistika!$F$78,IF(AND(Deník!$R74&gt;=0,Deník!$R74&lt;=1),"BE",Deník!$R74),""),"")</f>
        <v/>
      </c>
      <c r="BN74" s="233" t="str">
        <f>IF(Deník!$R74&lt;&gt;"",IF(Deník!$Y74=Statistika!$F$79,IF(AND(Deník!$R74&gt;=0,Deník!$R74&lt;=1),"BE",Deník!$R74),""),"")</f>
        <v/>
      </c>
      <c r="BO74" s="233" t="str">
        <f>IF(Deník!$R74&lt;&gt;"",IF(Deník!$Y74=Statistika!$F$80,IF(AND(Deník!$R74&gt;=0,Deník!$R74&lt;=1),"BE",Deník!$R74),""),"")</f>
        <v/>
      </c>
      <c r="BP74" s="233" t="str">
        <f>IF(Deník!$R74&lt;&gt;"",IF(Deník!$Y74=Statistika!$F$81,IF(AND(Deník!$R74&gt;=0,Deník!$R74&lt;=1),"BE",Deník!$R74),""),"")</f>
        <v/>
      </c>
      <c r="BQ74" s="233" t="str">
        <f>IF(Deník!$R74&lt;&gt;"",IF(Deník!$Y74=Statistika!$F$82,IF(AND(Deník!$R74&gt;=0,Deník!$R74&lt;=1),"BE",Deník!$R74),""),"")</f>
        <v/>
      </c>
      <c r="BR74" s="233" t="str">
        <f>IF(Deník!$R74&lt;&gt;"",IF(Deník!$Y74=Statistika!$F$83,IF(AND(Deník!$R74&gt;=0,Deník!$R74&lt;=1),"BE",Deník!$R74),""),"")</f>
        <v/>
      </c>
      <c r="BS74" s="233" t="str">
        <f>IF(Deník!$R74&lt;&gt;"",IF(Deník!$Y74=Statistika!$F$84,IF(AND(Deník!$R74&gt;=0,Deník!$R74&lt;=1),"BE",Deník!$R74),""),"")</f>
        <v/>
      </c>
      <c r="BT74" s="233" t="str">
        <f>IF(Deník!$R74&lt;&gt;"",IF(Deník!$Y74=Statistika!$F$85,IF(AND(Deník!$R74&gt;=0,Deník!$R74&lt;=1),"BE",Deník!$R74),""),"")</f>
        <v/>
      </c>
      <c r="BU74" s="233" t="str">
        <f>IF(Deník!$R74&lt;&gt;"",IF(Deník!$Y74=Statistika!$F$86,IF(AND(Deník!$R74&gt;=0,Deník!$R74&lt;=1),"BE",Deník!$R74),""),"")</f>
        <v/>
      </c>
      <c r="BV74" s="233" t="str">
        <f>IF(Deník!$R74&lt;&gt;"",IF(Deník!$Y74=Statistika!$F$87,IF(AND(Deník!$R74&gt;=0,Deník!$R74&lt;=1),"BE",Deník!$R74),""),"")</f>
        <v/>
      </c>
      <c r="BW74" s="233" t="str">
        <f>IF(Deník!$R74&lt;&gt;"",IF(Deník!$Y74=Statistika!$F$88,IF(AND(Deník!$R74&gt;=0,Deník!$R74&lt;=1),"BE",Deník!$R74),""),"")</f>
        <v/>
      </c>
      <c r="BX74" s="233" t="str">
        <f>IF(Deník!$R74&lt;&gt;"",IF(Deník!$Y74=Statistika!$F$89,IF(AND(Deník!$R74&gt;=0,Deník!$R74&lt;=1),"BE",Deník!$R74),""),"")</f>
        <v/>
      </c>
      <c r="BY74" s="233" t="str">
        <f>IF(Deník!$R74&lt;&gt;"",IF(Deník!$Y74=Statistika!$F$90,IF(AND(Deník!$R74&gt;=0,Deník!$R74&lt;=1),"BE",Deník!$R74),""),"")</f>
        <v/>
      </c>
      <c r="BZ74" s="233" t="str">
        <f>IF(Deník!$R74&lt;&gt;"",IF(Deník!$Y74=Statistika!$F$91,IF(AND(Deník!$R74&gt;=0,Deník!$R74&lt;=1),"BE",Deník!$R74),""),"")</f>
        <v/>
      </c>
      <c r="CA74" s="233"/>
      <c r="CB74" s="233" t="str">
        <f>IF(Deník!$R74&lt;&gt;"",IF(Deník!$AB74="SL",IF(AND(Deník!$R74&gt;=0,Deník!$R74&lt;=1),"BE",Deník!$R74),""),"")</f>
        <v/>
      </c>
      <c r="CC74" s="233" t="str">
        <f>IF(Deník!$R74&lt;&gt;"",IF(Deník!$AB74="BE10",IF(AND(Deník!$R74&gt;=0,Deník!$R74&lt;=1),"BE",Deník!$R74),""),"")</f>
        <v/>
      </c>
      <c r="CD74" s="233" t="str">
        <f>IF(Deník!$R74&lt;&gt;"",IF(Deník!$AB74="BE15",IF(AND(Deník!$R74&gt;=0,Deník!$R74&lt;=1),"BE",Deník!$R74),""),"")</f>
        <v/>
      </c>
      <c r="CE74" s="233" t="str">
        <f>IF(Deník!$R74&lt;&gt;"",IF(Deník!$AB74="BE20",IF(AND(Deník!$R74&gt;=0,Deník!$R74&lt;=1),"BE",Deník!$R74),""),"")</f>
        <v/>
      </c>
      <c r="CF74" s="233" t="str">
        <f>IF(Deník!$R74&lt;&gt;"",IF(Deník!$AB74="TP1",IF(AND(Deník!$R74&gt;=0,Deník!$R74&lt;=1),"BE",Deník!$R74),""),"")</f>
        <v/>
      </c>
      <c r="CG74" s="233" t="str">
        <f>IF(Deník!$R74&lt;&gt;"",IF(Deník!$AB74="TP2",IF(AND(Deník!$R74&gt;=0,Deník!$R74&lt;=1),"BE",Deník!$R74),""),"")</f>
        <v/>
      </c>
      <c r="CH74" s="233" t="str">
        <f>IF(Deník!$R74&lt;&gt;"",IF(Deník!$AB74="TP3",IF(AND(Deník!$R74&gt;=0,Deník!$R74&lt;=1),"BE",Deník!$R74),""),"")</f>
        <v/>
      </c>
      <c r="CI74" s="233" t="str">
        <f>IF(Deník!$R74&lt;&gt;"",IF(Deník!$AB74="Trailing SL",IF(AND(Deník!$R74&gt;=0,Deník!$R74&lt;=1),"BE",Deník!$R74),""),"")</f>
        <v/>
      </c>
      <c r="CJ74" s="233" t="str">
        <f>IF(Deník!$R74&lt;&gt;"",IF(Deník!$AB74="Manual",IF(AND(Deník!$R74&gt;=0,Deník!$R74&lt;=1),"BE",Deník!$R74),""),"")</f>
        <v/>
      </c>
      <c r="CK74" s="233"/>
      <c r="CL74" s="233" t="str">
        <f>IF(Deník!$R74&lt;0,IF(Deník!$AC74=Statistika!$F$117,Deník!$R74,""),"")</f>
        <v/>
      </c>
      <c r="CM74" s="233" t="str">
        <f>IF(Deník!$R74&lt;0,IF(Deník!$AC74=Statistika!$F$118,Deník!$R74,""),"")</f>
        <v/>
      </c>
      <c r="CN74" s="233" t="str">
        <f>IF(Deník!$R74&lt;0,IF(Deník!$AC74=Statistika!$F$119,Deník!$R74,""),"")</f>
        <v/>
      </c>
      <c r="CO74" s="233" t="str">
        <f>IF(Deník!$R74&lt;0,IF(Deník!$AC74=Statistika!$F$120,Deník!$R74,""),"")</f>
        <v/>
      </c>
      <c r="CP74" s="233" t="str">
        <f>IF(Deník!$R74&lt;0,IF(Deník!$AC74=Statistika!$F$121,Deník!$R74,""),"")</f>
        <v/>
      </c>
      <c r="CQ74" s="233" t="str">
        <f>IF(Deník!$R74&lt;0,IF(Deník!$AC74=Statistika!$F$122,Deník!$R74,""),"")</f>
        <v/>
      </c>
      <c r="CR74" s="233" t="str">
        <f>IF(Deník!$R74&lt;0,IF(Deník!$AC74=Statistika!$F$123,Deník!$R74,""),"")</f>
        <v/>
      </c>
      <c r="CS74" s="233" t="str">
        <f>IF(Deník!$R74&lt;0,IF(Deník!$AC74=Statistika!$F$124,Deník!$R74,""),"")</f>
        <v/>
      </c>
      <c r="CT74" s="233" t="str">
        <f>IF(Deník!$R74&lt;0,IF(Deník!$AC74=Statistika!$F$125,Deník!$R74,""),"")</f>
        <v/>
      </c>
      <c r="CU74" s="233"/>
      <c r="CV74" s="233" t="str">
        <f>IF(Deník!$R74&lt;0,IF(Deník!$AD74=$CV$2,Deník!$R74,""),"")</f>
        <v/>
      </c>
      <c r="CW74" s="233" t="str">
        <f>IF(Deník!$R74&lt;0,IF(Deník!$AD74=$CW$2,Deník!$R74,""),"")</f>
        <v/>
      </c>
      <c r="CX74" s="233" t="str">
        <f>IF(Deník!$R74&lt;0,IF(Deník!$AD74=$CX$2,Deník!$R74,""),"")</f>
        <v/>
      </c>
      <c r="CY74" s="233" t="str">
        <f>IF(Deník!$R74&lt;0,IF(Deník!$AD74=$CY$2,Deník!$R74,""),"")</f>
        <v/>
      </c>
      <c r="CZ74" s="233" t="str">
        <f>IF(Deník!$R74&lt;0,IF(Deník!$AD74=$CZ$2,Deník!$R74,""),"")</f>
        <v/>
      </c>
      <c r="DL74" s="221">
        <f t="shared" si="8"/>
        <v>93847.029999999984</v>
      </c>
      <c r="DM74" s="220">
        <f t="shared" si="7"/>
        <v>-6.1529700000000132E-2</v>
      </c>
      <c r="DO74" s="50">
        <f>Deník!W75</f>
        <v>0</v>
      </c>
      <c r="DP74" s="102" t="str">
        <f>IF(AND(Deník!W75&gt;0),1,"")</f>
        <v/>
      </c>
      <c r="DQ74" s="102">
        <f>IF(AND(Deník!W75&lt;=0),1,"")</f>
        <v>1</v>
      </c>
      <c r="DR74" s="227"/>
      <c r="DS74" s="228"/>
      <c r="DT74" s="85"/>
      <c r="DU74" s="54">
        <f>IF(MONTH(Deník!$C74)=DU$2,Deník!$W74,"")</f>
        <v>0</v>
      </c>
      <c r="DV74" s="222" t="str">
        <f>IF(MONTH(Deník!$C74)=DV$2,Deník!$W74,"")</f>
        <v/>
      </c>
      <c r="DW74" s="222" t="str">
        <f>IF(MONTH(Deník!$C74)=DW$2,Deník!$W74,"")</f>
        <v/>
      </c>
      <c r="DX74" s="222" t="str">
        <f>IF(MONTH(Deník!$C74)=DX$2,Deník!$W74,"")</f>
        <v/>
      </c>
      <c r="DY74" s="222" t="str">
        <f>IF(MONTH(Deník!$C74)=DY$2,Deník!$W74,"")</f>
        <v/>
      </c>
      <c r="DZ74" s="222" t="str">
        <f>IF(MONTH(Deník!$C74)=DZ$2,Deník!$W74,"")</f>
        <v/>
      </c>
      <c r="EA74" s="222" t="str">
        <f>IF(MONTH(Deník!$C74)=EA$2,Deník!$W74,"")</f>
        <v/>
      </c>
      <c r="EB74" s="222" t="str">
        <f>IF(MONTH(Deník!$C74)=EB$2,Deník!$W74,"")</f>
        <v/>
      </c>
      <c r="EC74" s="222" t="str">
        <f>IF(MONTH(Deník!$C74)=EC$2,Deník!$W74,"")</f>
        <v/>
      </c>
      <c r="ED74" s="222" t="str">
        <f>IF(MONTH(Deník!$C74)=ED$2,Deník!$W74,"")</f>
        <v/>
      </c>
      <c r="EE74" s="222" t="str">
        <f>IF(MONTH(Deník!$C74)=EE$2,Deník!$W74,"")</f>
        <v/>
      </c>
      <c r="EF74" s="222" t="str">
        <f>IF(MONTH(Deník!$C74)=EF$2,Deník!$W74,"")</f>
        <v/>
      </c>
      <c r="EI74" s="600" t="str">
        <f>IF(Deník!$W74&lt;&gt;"",IF(Deník!$B74=Statistika!$F$63,Deník!$W74,""),"")</f>
        <v/>
      </c>
      <c r="EJ74" s="13" t="str">
        <f>IF(Deník!$W74&lt;&gt;"",IF(Deník!$B74=Statistika!$F$64,Deník!$W74,""),"")</f>
        <v/>
      </c>
      <c r="EK74" s="13" t="str">
        <f>IF(Deník!$W74&lt;&gt;"",IF(Deník!$B74=Statistika!$F$65,Deník!$W74,""),"")</f>
        <v/>
      </c>
      <c r="EL74" s="13" t="str">
        <f>IF(Deník!$W74&lt;&gt;"",IF(Deník!$B74=Statistika!$F$66,Deník!$W74,""),"")</f>
        <v/>
      </c>
      <c r="EM74" s="13" t="str">
        <f>IF(Deník!$W74&lt;&gt;"",IF(Deník!$B74=Statistika!$F$67,Deník!$W74,""),"")</f>
        <v/>
      </c>
      <c r="EN74" s="13" t="str">
        <f>IF(Deník!$W74&lt;&gt;"",IF(Deník!$B74=Statistika!$F$68,Deník!$W74,""),"")</f>
        <v/>
      </c>
      <c r="EO74" s="13" t="str">
        <f>IF(Deník!$W74&lt;&gt;"",IF(Deník!$B74=Statistika!$F$69,Deník!$W74,""),"")</f>
        <v/>
      </c>
      <c r="EP74" s="601" t="str">
        <f>IF(Deník!$W74&lt;&gt;"",IF(Deník!$B74=Statistika!$F$70,Deník!$W74,""),"")</f>
        <v/>
      </c>
      <c r="EQ74" s="90"/>
      <c r="ER74" s="63" t="str">
        <f>IF(Deník!$W74&lt;&gt;"",IF(Deník!$J74="L",Deník!$W74,""),"")</f>
        <v/>
      </c>
      <c r="ES74" s="13" t="str">
        <f>IF(Deník!$W74&lt;&gt;"",IF(Deník!$J74="S",Deník!$W74,""),"")</f>
        <v/>
      </c>
      <c r="ET74" s="95"/>
      <c r="EU74" s="88"/>
      <c r="EV74" s="63" t="str">
        <f>IF(WEEKDAY(Deník!$C74,2)=1,Deník!$W74,"")</f>
        <v/>
      </c>
      <c r="EW74" s="13" t="str">
        <f>IF(WEEKDAY(Deník!$C74,2)=2,Deník!$W74,"")</f>
        <v/>
      </c>
      <c r="EX74" s="13" t="str">
        <f>IF(WEEKDAY(Deník!$C74,2)=3,Deník!$W74,"")</f>
        <v/>
      </c>
      <c r="EY74" s="13" t="str">
        <f>IF(WEEKDAY(Deník!$C74,2)=4,Deník!$W74,"")</f>
        <v/>
      </c>
      <c r="EZ74" s="60" t="str">
        <f>IF(WEEKDAY(Deník!$C74,2)=5,Deník!$W74,"")</f>
        <v/>
      </c>
      <c r="FA74" s="99"/>
      <c r="FB74" s="100">
        <f>Deník!D74</f>
        <v>0</v>
      </c>
      <c r="FC74" s="63">
        <f>IF($FB74&lt;&gt;"",IF(AND($FB74&gt;=FC$2,$FB74&lt;=FC$3),Deník!$W74,""))</f>
        <v>0</v>
      </c>
      <c r="FD74" s="63" t="str">
        <f>IF($FB74&lt;&gt;"",IF(AND($FB74&gt;=FD$2,$FB74&lt;=FD$3),Deník!$W74,""))</f>
        <v/>
      </c>
      <c r="FE74" s="63" t="str">
        <f>IF($FB74&lt;&gt;"",IF(AND($FB74&gt;=FE$2,$FB74&lt;=FE$3),Deník!$W74,""))</f>
        <v/>
      </c>
      <c r="FF74" s="63" t="str">
        <f>IF($FB74&lt;&gt;"",IF(AND($FB74&gt;=FF$2,$FB74&lt;=FF$3),Deník!$W74,""))</f>
        <v/>
      </c>
      <c r="FG74" s="63" t="str">
        <f>IF($FB74&lt;&gt;"",IF(AND($FB74&gt;=FG$2,$FB74&lt;=FG$3),Deník!$W74,""))</f>
        <v/>
      </c>
      <c r="FH74" s="63" t="str">
        <f>IF($FB74&lt;&gt;"",IF(AND($FB74&gt;=FH$2,$FB74&lt;=FH$3),Deník!$W74,""))</f>
        <v/>
      </c>
      <c r="FI74" s="63" t="str">
        <f>IF($FB74&lt;&gt;"",IF(AND($FB74&gt;=FI$2,$FB74&lt;=FI$3),Deník!$W74,""))</f>
        <v/>
      </c>
      <c r="FJ74" s="63" t="str">
        <f>IF($FB74&lt;&gt;"",IF(AND($FB74&gt;=FJ$2,$FB74&lt;=FJ$3),Deník!$W74,""))</f>
        <v/>
      </c>
      <c r="FK74" s="63" t="str">
        <f>IF($FB74&lt;&gt;"",IF(AND($FB74&gt;=FK$2,$FB74&lt;=FK$3),Deník!$W74,""))</f>
        <v/>
      </c>
      <c r="FL74" s="63" t="str">
        <f>IF($FB74&lt;&gt;"",IF(AND($FB74&gt;=FL$2,$FB74&lt;=FL$3),Deník!$W74,""))</f>
        <v/>
      </c>
      <c r="FM74" s="63" t="str">
        <f>IF($FB74&lt;&gt;"",IF(AND($FB74&gt;=FM$2,$FB74&lt;=FM$3),Deník!$W74,""))</f>
        <v/>
      </c>
      <c r="FN74" s="13"/>
      <c r="FO74" s="20" t="str">
        <f>IF(Deník!$W74&gt;1,Deník!$W74,"")</f>
        <v/>
      </c>
      <c r="FP74" s="20" t="str">
        <f>IF(Deník!$W74&lt;0,Deník!$W74,"")</f>
        <v/>
      </c>
      <c r="FQ74" s="17"/>
      <c r="FS74" s="233"/>
      <c r="FT74" s="233" t="str">
        <f>IF(Deník!$W74&lt;&gt;"",IF(Deník!$Y74=Statistika!$F$78,Deník!$W74,""),"")</f>
        <v/>
      </c>
      <c r="FU74" s="233" t="str">
        <f>IF(Deník!$W74&lt;&gt;"",IF(Deník!$Y74=Statistika!$F$79,Deník!$W74,""),"")</f>
        <v/>
      </c>
      <c r="FV74" s="233" t="str">
        <f>IF(Deník!$W74&lt;&gt;"",IF(Deník!$Y74=Statistika!$F$80,Deník!$W74,""),"")</f>
        <v/>
      </c>
      <c r="FW74" s="233" t="str">
        <f>IF(Deník!$W74&lt;&gt;"",IF(Deník!$Y74=Statistika!$F$81,Deník!$W74,""),"")</f>
        <v/>
      </c>
      <c r="FX74" s="233" t="str">
        <f>IF(Deník!$W74&lt;&gt;"",IF(Deník!$Y74=Statistika!$F$82,Deník!$W74,""),"")</f>
        <v/>
      </c>
      <c r="FY74" s="233" t="str">
        <f>IF(Deník!$W74&lt;&gt;"",IF(Deník!$Y74=Statistika!$F$83,Deník!$W74,""),"")</f>
        <v/>
      </c>
      <c r="FZ74" s="233" t="str">
        <f>IF(Deník!$W74&lt;&gt;"",IF(Deník!$Y74=Statistika!$F$84,Deník!$W74,""),"")</f>
        <v/>
      </c>
      <c r="GA74" s="233" t="str">
        <f>IF(Deník!$W74&lt;&gt;"",IF(Deník!$Y74=Statistika!$F$85,Deník!$W74,""),"")</f>
        <v/>
      </c>
      <c r="GB74" s="233" t="str">
        <f>IF(Deník!$W74&lt;&gt;"",IF(Deník!$Y74=Statistika!$F$86,Deník!$W74,""),"")</f>
        <v/>
      </c>
      <c r="GC74" s="233" t="str">
        <f>IF(Deník!$W74&lt;&gt;"",IF(Deník!$Y74=Statistika!$F$87,Deník!$W74,""),"")</f>
        <v/>
      </c>
      <c r="GD74" s="233" t="str">
        <f>IF(Deník!$W74&lt;&gt;"",IF(Deník!$Y74=Statistika!$F$88,Deník!$W74,""),"")</f>
        <v/>
      </c>
      <c r="GE74" s="233" t="str">
        <f>IF(Deník!$W74&lt;&gt;"",IF(Deník!$Y74=Statistika!$F$89,Deník!$W74,""),"")</f>
        <v/>
      </c>
      <c r="GF74" s="233" t="str">
        <f>IF(Deník!$W74&lt;&gt;"",IF(Deník!$Y74=Statistika!$F$90,Deník!$W74,""),"")</f>
        <v/>
      </c>
      <c r="GG74" s="233" t="str">
        <f>IF(Deník!$W74&lt;&gt;"",IF(Deník!$Y74=Statistika!$F$91,Deník!$W74,""),"")</f>
        <v/>
      </c>
      <c r="GH74" s="233"/>
      <c r="GI74" s="233" t="str">
        <f>IF(Deník!$W74&lt;&gt;"",IF(Deník!$AB74=Statistika!$L$100,Deník!$W74,""),"")</f>
        <v/>
      </c>
      <c r="GJ74" s="233" t="str">
        <f>IF(Deník!$W74&lt;&gt;"",IF(Deník!$AB74=Statistika!$L$101,Deník!$W74,""),"")</f>
        <v/>
      </c>
      <c r="GK74" s="233" t="str">
        <f>IF(Deník!$W74&lt;&gt;"",IF(Deník!$AB74=Statistika!$L$102,Deník!$W74,""),"")</f>
        <v/>
      </c>
      <c r="GL74" s="233" t="str">
        <f>IF(Deník!$W74&lt;&gt;"",IF(Deník!$AB74=Statistika!$L$103,Deník!$W74,""),"")</f>
        <v/>
      </c>
      <c r="GM74" s="233" t="str">
        <f>IF(Deník!$W74&lt;&gt;"",IF(Deník!$AB74=Statistika!$L$104,Deník!$W74,""),"")</f>
        <v/>
      </c>
      <c r="GN74" s="233" t="str">
        <f>IF(Deník!$W74&lt;&gt;"",IF(Deník!$AB74=Statistika!$L$105,Deník!$W74,""),"")</f>
        <v/>
      </c>
      <c r="GO74" s="233" t="str">
        <f>IF(Deník!$W74&lt;&gt;"",IF(Deník!$AB74=Statistika!$L$106,Deník!$W74,""),"")</f>
        <v/>
      </c>
      <c r="GP74" s="233" t="str">
        <f>IF(Deník!$W74&lt;&gt;"",IF(Deník!$AB74=Statistika!$L$107,Deník!$W74,""),"")</f>
        <v/>
      </c>
      <c r="GQ74" s="233" t="str">
        <f>IF(Deník!$W74&lt;&gt;"",IF(Deník!$AB74=Statistika!$L$108,Deník!$W74,""),"")</f>
        <v/>
      </c>
      <c r="GS74" s="233" t="str">
        <f>IF(Deník!$W74&lt;0,IF(Deník!$AC74=Statistika!$F$117,Deník!$W74,""),"")</f>
        <v/>
      </c>
      <c r="GT74" s="233" t="str">
        <f>IF(Deník!$W74&lt;0,IF(Deník!$AC74=Statistika!$F$118,Deník!$W74,""),"")</f>
        <v/>
      </c>
      <c r="GU74" s="233" t="str">
        <f>IF(Deník!$W74&lt;0,IF(Deník!$AC74=Statistika!$F$119,Deník!$W74,""),"")</f>
        <v/>
      </c>
      <c r="GV74" s="233" t="str">
        <f>IF(Deník!$W74&lt;0,IF(Deník!$AC74=Statistika!$F$120,Deník!$W74,""),"")</f>
        <v/>
      </c>
      <c r="GW74" s="233" t="str">
        <f>IF(Deník!$W74&lt;0,IF(Deník!$AC74=Statistika!$F$121,Deník!$W74,""),"")</f>
        <v/>
      </c>
      <c r="GX74" s="233" t="str">
        <f>IF(Deník!$W74&lt;0,IF(Deník!$AC74=Statistika!$F$122,Deník!$W74,""),"")</f>
        <v/>
      </c>
      <c r="GY74" s="233" t="str">
        <f>IF(Deník!$W74&lt;0,IF(Deník!$AC74=Statistika!$F$123,Deník!$W74,""),"")</f>
        <v/>
      </c>
      <c r="GZ74" s="233" t="str">
        <f>IF(Deník!$W74&lt;0,IF(Deník!$AC74=Statistika!$F$124,Deník!$W74,""),"")</f>
        <v/>
      </c>
      <c r="HA74" s="233" t="str">
        <f>IF(Deník!$W74&lt;0,IF(Deník!$AC74=Statistika!$F$125,Deník!$W74,""),"")</f>
        <v/>
      </c>
      <c r="HC74" s="233" t="str">
        <f>IF(Deník!$W74&lt;0,IF(Deník!$AD74=Statistika!$F$133,Deník!$W74,""),"")</f>
        <v/>
      </c>
      <c r="HD74" s="233" t="str">
        <f>IF(Deník!$W74&lt;0,IF(Deník!$AD74=Statistika!$F$134,Deník!$W74,""),"")</f>
        <v/>
      </c>
      <c r="HE74" s="233" t="str">
        <f>IF(Deník!$W74&lt;0,IF(Deník!$AD74=Statistika!$F$135,Deník!$W74,""),"")</f>
        <v/>
      </c>
      <c r="HF74" s="233" t="str">
        <f>IF(Deník!$W74&lt;0,IF(Deník!$AD74=Statistika!$F$136,Deník!$W74,""),"")</f>
        <v/>
      </c>
      <c r="HG74" s="233" t="str">
        <f>IF(Deník!$W74&lt;0,IF(Deník!$AD74=Statistika!$F$137,Deník!$W74,""),"")</f>
        <v/>
      </c>
      <c r="ID74" s="8">
        <f>Tabulka4[[#This Row],[Sloupec3]]</f>
        <v>0</v>
      </c>
      <c r="IE74" s="17" t="str">
        <f>IF(AND([1]Deník!$C74&gt;='[1]Měsíční shrnutí'!$D$1,[1]Deník!$C74&lt;='[1]Měsíční shrnutí'!$F$1),[1]Deník!$X74,"")</f>
        <v/>
      </c>
    </row>
    <row r="75" spans="1:239">
      <c r="A75" s="8">
        <f>Deník!C76</f>
        <v>0</v>
      </c>
      <c r="B75" s="50" t="str">
        <f>Deník!R76</f>
        <v/>
      </c>
      <c r="C75" s="102" t="str">
        <f>IF(AND(Deník!R76&gt;1,Deník!R76&lt;&gt;""),1,"")</f>
        <v/>
      </c>
      <c r="D75" s="102" t="str">
        <f>IF(AND(Deník!R76&lt;=0,Deník!R76&lt;&gt;""),1,"")</f>
        <v/>
      </c>
      <c r="E75" s="103" t="str">
        <f>IF(AND(Deník!R76&gt;=0,Deník!R76&lt;=1),1,"")</f>
        <v/>
      </c>
      <c r="F75" s="79" t="str">
        <f>IF(Deník!R76&lt;&gt;"",Deník!R76+F74,"")</f>
        <v/>
      </c>
      <c r="G75" s="85"/>
      <c r="H75" s="54" t="str">
        <f>IF(MONTH(Deník!$C75)=H$2,IF(AND(Deník!$R75&gt;=0,Deník!$R75&lt;=1),"BE",Deník!$R75),"")</f>
        <v/>
      </c>
      <c r="I75" s="11" t="str">
        <f>IF(MONTH(Deník!$C75)=I$2,IF(AND(Deník!$R75&gt;=0,Deník!$R75&lt;=1),"BE",Deník!$R75),"")</f>
        <v/>
      </c>
      <c r="J75" s="11" t="str">
        <f>IF(MONTH(Deník!$C75)=J$2,IF(AND(Deník!$R75&gt;=0,Deník!$R75&lt;=1),"BE",Deník!$R75),"")</f>
        <v/>
      </c>
      <c r="K75" s="11" t="str">
        <f>IF(MONTH(Deník!$C75)=K$2,IF(AND(Deník!$R75&gt;=0,Deník!$R75&lt;=1),"BE",Deník!$R75),"")</f>
        <v/>
      </c>
      <c r="L75" s="11" t="str">
        <f>IF(MONTH(Deník!$C75)=L$2,IF(AND(Deník!$R75&gt;=0,Deník!$R75&lt;=1),"BE",Deník!$R75),"")</f>
        <v/>
      </c>
      <c r="M75" s="11" t="str">
        <f>IF(MONTH(Deník!$C75)=M$2,IF(AND(Deník!$R75&gt;=0,Deník!$R75&lt;=1),"BE",Deník!$R75),"")</f>
        <v/>
      </c>
      <c r="N75" s="11" t="str">
        <f>IF(MONTH(Deník!$C75)=N$2,IF(AND(Deník!$R75&gt;=0,Deník!$R75&lt;=1),"BE",Deník!$R75),"")</f>
        <v/>
      </c>
      <c r="O75" s="11" t="str">
        <f>IF(MONTH(Deník!$C75)=O$2,IF(AND(Deník!$R75&gt;=0,Deník!$R75&lt;=1),"BE",Deník!$R75),"")</f>
        <v/>
      </c>
      <c r="P75" s="11" t="str">
        <f>IF(MONTH(Deník!$C75)=P$2,IF(AND(Deník!$R75&gt;=0,Deník!$R75&lt;=1),"BE",Deník!$R75),"")</f>
        <v/>
      </c>
      <c r="Q75" s="11" t="str">
        <f>IF(MONTH(Deník!$C75)=Q$2,IF(AND(Deník!$R75&gt;=0,Deník!$R75&lt;=1),"BE",Deník!$R75),"")</f>
        <v/>
      </c>
      <c r="R75" s="11" t="str">
        <f>IF(MONTH(Deník!$C75)=R$2,IF(AND(Deník!$R75&gt;=0,Deník!$R75&lt;=1),"BE",Deník!$R75),"")</f>
        <v/>
      </c>
      <c r="S75" s="57" t="str">
        <f>IF(MONTH(Deník!$C75)=S$2,IF(AND(Deník!$R75&gt;=0,Deník!$R75&lt;=1),"BE",Deník!$R75),"")</f>
        <v/>
      </c>
      <c r="U75" s="12"/>
      <c r="V75" s="12"/>
      <c r="X75" s="600" t="str">
        <f>IF(Deník!$R75&lt;&gt;"",IF(Deník!$B75=Statistika!$F$63,IF(AND(Deník!$R75&gt;=0,Deník!$R75&lt;=1),"BE",Deník!$R75),""),"")</f>
        <v/>
      </c>
      <c r="Y75" s="13" t="str">
        <f>IF(Deník!$R75&lt;&gt;"",IF(Deník!$B75=Statistika!$F$64,IF(AND(Deník!$R75&gt;=0,Deník!$R75&lt;=1),"BE",Deník!$R75),""),"")</f>
        <v/>
      </c>
      <c r="Z75" s="13" t="str">
        <f>IF(Deník!$R75&lt;&gt;"",IF(Deník!$B75=Statistika!$F$65,IF(AND(Deník!$R75&gt;=0,Deník!$R75&lt;=1),"BE",Deník!$R75),""),"")</f>
        <v/>
      </c>
      <c r="AA75" s="13" t="str">
        <f>IF(Deník!$R75&lt;&gt;"",IF(Deník!$B75=Statistika!$F$66,IF(AND(Deník!$R75&gt;=0,Deník!$R75&lt;=1),"BE",Deník!$R75),""),"")</f>
        <v/>
      </c>
      <c r="AB75" s="13" t="str">
        <f>IF(Deník!$R75&lt;&gt;"",IF(Deník!$B75=Statistika!$F$67,IF(AND(Deník!$R75&gt;=0,Deník!$R75&lt;=1),"BE",Deník!$R75),""),"")</f>
        <v/>
      </c>
      <c r="AC75" s="13" t="str">
        <f>IF(Deník!$R75&lt;&gt;"",IF(Deník!$B75=Statistika!$F$68,IF(AND(Deník!$R75&gt;=0,Deník!$R75&lt;=1),"BE",Deník!$R75),""),"")</f>
        <v/>
      </c>
      <c r="AD75" s="13" t="str">
        <f>IF(Deník!$R75&lt;&gt;"",IF(Deník!$B75=Statistika!$F$69,IF(AND(Deník!$R75&gt;=0,Deník!$R75&lt;=1),"BE",Deník!$R75),""),"")</f>
        <v/>
      </c>
      <c r="AE75" s="601" t="str">
        <f>IF(Deník!$R75&lt;&gt;"",IF(Deník!$B75=Statistika!$F$70,IF(AND(Deník!$R75&gt;=0,Deník!$R75&lt;=1),"BE",Deník!$R75),""),"")</f>
        <v/>
      </c>
      <c r="AF75" s="90"/>
      <c r="AG75" s="63" t="str">
        <f>IF(Deník!$R75&lt;&gt;"",IF(Deník!$J75="L",IF(AND(Deník!$R75&gt;=0,Deník!$R75&lt;=1),"BE",Deník!$R75),""),"")</f>
        <v/>
      </c>
      <c r="AH75" s="13" t="str">
        <f>IF(Deník!$R75&lt;&gt;"",IF(Deník!$J75="S",IF(AND(Deník!$R75&gt;=0,Deník!$R75&lt;=1),"BE",Deník!$R75),""),"")</f>
        <v/>
      </c>
      <c r="AI75" s="95"/>
      <c r="AJ75" s="71" t="str">
        <f>IF(Deník!N76&lt;&gt;"",Deník!N76*-1,"")</f>
        <v/>
      </c>
      <c r="AK75" s="88"/>
      <c r="AL75" s="63" t="str">
        <f>IF(WEEKDAY(Deník!$C75,2)=1,IF(AND(Deník!$R75&gt;=0,Deník!$R75&lt;=1),"BE",Deník!$R75),"")</f>
        <v/>
      </c>
      <c r="AM75" s="13" t="str">
        <f>IF(WEEKDAY(Deník!$C75,2)=2,IF(AND(Deník!$R75&gt;=0,Deník!$R75&lt;=1),"BE",Deník!$R75),"")</f>
        <v/>
      </c>
      <c r="AN75" s="13" t="str">
        <f>IF(WEEKDAY(Deník!$C75,2)=3,IF(AND(Deník!$R75&gt;=0,Deník!$R75&lt;=1),"BE",Deník!$R75),"")</f>
        <v/>
      </c>
      <c r="AO75" s="13" t="str">
        <f>IF(WEEKDAY(Deník!$C75,2)=4,IF(AND(Deník!$R75&gt;=0,Deník!$R75&lt;=1),"BE",Deník!$R75),"")</f>
        <v/>
      </c>
      <c r="AP75" s="60" t="str">
        <f>IF(WEEKDAY(Deník!$C75,2)=5,IF(AND(Deník!$R75&gt;=0,Deník!$R75&lt;=1),"BE",Deník!$R75),"")</f>
        <v/>
      </c>
      <c r="AQ75" s="99"/>
      <c r="AR75" s="100">
        <f>Deník!D75</f>
        <v>0</v>
      </c>
      <c r="AS75" s="63" t="str">
        <f>IF(Deník!$D75&lt;&gt;"",IF(AND(Deník!$D75&gt;=AS$2,Deník!$D75&lt;=AS$3),IF(AND(Deník!$R75&gt;=0,Deník!$R75&lt;=1),"BE",Deník!$R75),""),"")</f>
        <v/>
      </c>
      <c r="AT75" s="63" t="str">
        <f>IF(Deník!$D75&lt;&gt;"",IF(AND(Deník!$D75&gt;=AT$2,Deník!$D75&lt;=AT$3),IF(AND(Deník!$R75&gt;=0,Deník!$R75&lt;=1),"BE",Deník!$R75),""),"")</f>
        <v/>
      </c>
      <c r="AU75" s="63" t="str">
        <f>IF(Deník!$D75&lt;&gt;"",IF(AND(Deník!$D75&gt;=AU$2,Deník!$D75&lt;=AU$3),IF(AND(Deník!$R75&gt;=0,Deník!$R75&lt;=1),"BE",Deník!$R75),""),"")</f>
        <v/>
      </c>
      <c r="AV75" s="63" t="str">
        <f>IF(Deník!$D75&lt;&gt;"",IF(AND(Deník!$D75&gt;=AV$2,Deník!$D75&lt;=AV$3),IF(AND(Deník!$R75&gt;=0,Deník!$R75&lt;=1),"BE",Deník!$R75),""),"")</f>
        <v/>
      </c>
      <c r="AW75" s="63" t="str">
        <f>IF(Deník!$D75&lt;&gt;"",IF(AND(Deník!$D75&gt;=AW$2,Deník!$D75&lt;=AW$3),IF(AND(Deník!$R75&gt;=0,Deník!$R75&lt;=1),"BE",Deník!$R75),""),"")</f>
        <v/>
      </c>
      <c r="AX75" s="63" t="str">
        <f>IF(Deník!$D75&lt;&gt;"",IF(AND(Deník!$D75&gt;=AX$2,Deník!$D75&lt;=AX$3),IF(AND(Deník!$R75&gt;=0,Deník!$R75&lt;=1),"BE",Deník!$R75),""),"")</f>
        <v/>
      </c>
      <c r="AY75" s="63" t="str">
        <f>IF(Deník!$D75&lt;&gt;"",IF(AND(Deník!$D75&gt;=AY$2,Deník!$D75&lt;=AY$3),IF(AND(Deník!$R75&gt;=0,Deník!$R75&lt;=1),"BE",Deník!$R75),""),"")</f>
        <v/>
      </c>
      <c r="AZ75" s="63" t="str">
        <f>IF(Deník!$D75&lt;&gt;"",IF(AND(Deník!$D75&gt;=AZ$2,Deník!$D75&lt;=AZ$3),IF(AND(Deník!$R75&gt;=0,Deník!$R75&lt;=1),"BE",Deník!$R75),""),"")</f>
        <v/>
      </c>
      <c r="BA75" s="63" t="str">
        <f>IF(Deník!$D75&lt;&gt;"",IF(AND(Deník!$D75&gt;=BA$2,Deník!$D75&lt;=BA$3),IF(AND(Deník!$R75&gt;=0,Deník!$R75&lt;=1),"BE",Deník!$R75),""),"")</f>
        <v/>
      </c>
      <c r="BB75" s="63" t="str">
        <f>IF(Deník!$D75&lt;&gt;"",IF(AND(Deník!$D75&gt;=BB$2,Deník!$D75&lt;=BB$3),IF(AND(Deník!$R75&gt;=0,Deník!$R75&lt;=1),"BE",Deník!$R75),""),"")</f>
        <v/>
      </c>
      <c r="BC75" s="71" t="str">
        <f>IF(Deník!$D75&lt;&gt;"",IF(AND(Deník!$D75&gt;=BC$2,Deník!$D75&lt;=BC$3),IF(AND(Deník!$R75&gt;=0,Deník!$R75&lt;=1),"BE",Deník!$R75),""),"")</f>
        <v/>
      </c>
      <c r="BD75" s="20" t="str">
        <f>IF(Deník!$J76="S",(Deník!$M76-Deník!$K76),IF(Deník!$J76="L",(Deník!$K76-Deník!$M76),""))</f>
        <v/>
      </c>
      <c r="BE75" s="20" t="str">
        <f>IF(Deník!$J76="S",(Deník!$K76-Deník!$O76),IF(Deník!$J76="L",(Deník!$O76-Deník!$K76),""))</f>
        <v/>
      </c>
      <c r="BF75" s="20" t="str">
        <f>IF(Deník!$J76="S",(Deník!$K76-Deník!$L76),IF(Deník!$J76="L",(Deník!$L76-Deník!$K76),""))</f>
        <v/>
      </c>
      <c r="BG75" s="20" t="str">
        <f>IF(Deník!$J76="S",(Deník!$K76-Deník!$S76),IF(Deník!$J76="L",(Deník!$S76-Deník!$K76),""))</f>
        <v/>
      </c>
      <c r="BH75" s="20" t="str">
        <f>IF(Deník!$J76="S",(Deník!$K76-Deník!$U76),IF(Deník!$J76="L",(Deník!$U76-Deník!$K76),""))</f>
        <v/>
      </c>
      <c r="BI75" s="20" t="str">
        <f>IF(Deník!$R75&gt;1,Deník!$R75,"")</f>
        <v/>
      </c>
      <c r="BJ75" s="20" t="str">
        <f>IF(Deník!$R75&lt;0,Deník!$R75,"")</f>
        <v/>
      </c>
      <c r="BK75" s="17"/>
      <c r="BM75" s="233" t="str">
        <f>IF(Deník!$R75&lt;&gt;"",IF(Deník!$Y75=Statistika!$F$78,IF(AND(Deník!$R75&gt;=0,Deník!$R75&lt;=1),"BE",Deník!$R75),""),"")</f>
        <v/>
      </c>
      <c r="BN75" s="233" t="str">
        <f>IF(Deník!$R75&lt;&gt;"",IF(Deník!$Y75=Statistika!$F$79,IF(AND(Deník!$R75&gt;=0,Deník!$R75&lt;=1),"BE",Deník!$R75),""),"")</f>
        <v/>
      </c>
      <c r="BO75" s="233" t="str">
        <f>IF(Deník!$R75&lt;&gt;"",IF(Deník!$Y75=Statistika!$F$80,IF(AND(Deník!$R75&gt;=0,Deník!$R75&lt;=1),"BE",Deník!$R75),""),"")</f>
        <v/>
      </c>
      <c r="BP75" s="233" t="str">
        <f>IF(Deník!$R75&lt;&gt;"",IF(Deník!$Y75=Statistika!$F$81,IF(AND(Deník!$R75&gt;=0,Deník!$R75&lt;=1),"BE",Deník!$R75),""),"")</f>
        <v/>
      </c>
      <c r="BQ75" s="233" t="str">
        <f>IF(Deník!$R75&lt;&gt;"",IF(Deník!$Y75=Statistika!$F$82,IF(AND(Deník!$R75&gt;=0,Deník!$R75&lt;=1),"BE",Deník!$R75),""),"")</f>
        <v/>
      </c>
      <c r="BR75" s="233" t="str">
        <f>IF(Deník!$R75&lt;&gt;"",IF(Deník!$Y75=Statistika!$F$83,IF(AND(Deník!$R75&gt;=0,Deník!$R75&lt;=1),"BE",Deník!$R75),""),"")</f>
        <v/>
      </c>
      <c r="BS75" s="233" t="str">
        <f>IF(Deník!$R75&lt;&gt;"",IF(Deník!$Y75=Statistika!$F$84,IF(AND(Deník!$R75&gt;=0,Deník!$R75&lt;=1),"BE",Deník!$R75),""),"")</f>
        <v/>
      </c>
      <c r="BT75" s="233" t="str">
        <f>IF(Deník!$R75&lt;&gt;"",IF(Deník!$Y75=Statistika!$F$85,IF(AND(Deník!$R75&gt;=0,Deník!$R75&lt;=1),"BE",Deník!$R75),""),"")</f>
        <v/>
      </c>
      <c r="BU75" s="233" t="str">
        <f>IF(Deník!$R75&lt;&gt;"",IF(Deník!$Y75=Statistika!$F$86,IF(AND(Deník!$R75&gt;=0,Deník!$R75&lt;=1),"BE",Deník!$R75),""),"")</f>
        <v/>
      </c>
      <c r="BV75" s="233" t="str">
        <f>IF(Deník!$R75&lt;&gt;"",IF(Deník!$Y75=Statistika!$F$87,IF(AND(Deník!$R75&gt;=0,Deník!$R75&lt;=1),"BE",Deník!$R75),""),"")</f>
        <v/>
      </c>
      <c r="BW75" s="233" t="str">
        <f>IF(Deník!$R75&lt;&gt;"",IF(Deník!$Y75=Statistika!$F$88,IF(AND(Deník!$R75&gt;=0,Deník!$R75&lt;=1),"BE",Deník!$R75),""),"")</f>
        <v/>
      </c>
      <c r="BX75" s="233" t="str">
        <f>IF(Deník!$R75&lt;&gt;"",IF(Deník!$Y75=Statistika!$F$89,IF(AND(Deník!$R75&gt;=0,Deník!$R75&lt;=1),"BE",Deník!$R75),""),"")</f>
        <v/>
      </c>
      <c r="BY75" s="233" t="str">
        <f>IF(Deník!$R75&lt;&gt;"",IF(Deník!$Y75=Statistika!$F$90,IF(AND(Deník!$R75&gt;=0,Deník!$R75&lt;=1),"BE",Deník!$R75),""),"")</f>
        <v/>
      </c>
      <c r="BZ75" s="233" t="str">
        <f>IF(Deník!$R75&lt;&gt;"",IF(Deník!$Y75=Statistika!$F$91,IF(AND(Deník!$R75&gt;=0,Deník!$R75&lt;=1),"BE",Deník!$R75),""),"")</f>
        <v/>
      </c>
      <c r="CA75" s="233"/>
      <c r="CB75" s="233" t="str">
        <f>IF(Deník!$R75&lt;&gt;"",IF(Deník!$AB75="SL",IF(AND(Deník!$R75&gt;=0,Deník!$R75&lt;=1),"BE",Deník!$R75),""),"")</f>
        <v/>
      </c>
      <c r="CC75" s="233" t="str">
        <f>IF(Deník!$R75&lt;&gt;"",IF(Deník!$AB75="BE10",IF(AND(Deník!$R75&gt;=0,Deník!$R75&lt;=1),"BE",Deník!$R75),""),"")</f>
        <v/>
      </c>
      <c r="CD75" s="233" t="str">
        <f>IF(Deník!$R75&lt;&gt;"",IF(Deník!$AB75="BE15",IF(AND(Deník!$R75&gt;=0,Deník!$R75&lt;=1),"BE",Deník!$R75),""),"")</f>
        <v/>
      </c>
      <c r="CE75" s="233" t="str">
        <f>IF(Deník!$R75&lt;&gt;"",IF(Deník!$AB75="BE20",IF(AND(Deník!$R75&gt;=0,Deník!$R75&lt;=1),"BE",Deník!$R75),""),"")</f>
        <v/>
      </c>
      <c r="CF75" s="233" t="str">
        <f>IF(Deník!$R75&lt;&gt;"",IF(Deník!$AB75="TP1",IF(AND(Deník!$R75&gt;=0,Deník!$R75&lt;=1),"BE",Deník!$R75),""),"")</f>
        <v/>
      </c>
      <c r="CG75" s="233" t="str">
        <f>IF(Deník!$R75&lt;&gt;"",IF(Deník!$AB75="TP2",IF(AND(Deník!$R75&gt;=0,Deník!$R75&lt;=1),"BE",Deník!$R75),""),"")</f>
        <v/>
      </c>
      <c r="CH75" s="233" t="str">
        <f>IF(Deník!$R75&lt;&gt;"",IF(Deník!$AB75="TP3",IF(AND(Deník!$R75&gt;=0,Deník!$R75&lt;=1),"BE",Deník!$R75),""),"")</f>
        <v/>
      </c>
      <c r="CI75" s="233" t="str">
        <f>IF(Deník!$R75&lt;&gt;"",IF(Deník!$AB75="Trailing SL",IF(AND(Deník!$R75&gt;=0,Deník!$R75&lt;=1),"BE",Deník!$R75),""),"")</f>
        <v/>
      </c>
      <c r="CJ75" s="233" t="str">
        <f>IF(Deník!$R75&lt;&gt;"",IF(Deník!$AB75="Manual",IF(AND(Deník!$R75&gt;=0,Deník!$R75&lt;=1),"BE",Deník!$R75),""),"")</f>
        <v/>
      </c>
      <c r="CK75" s="233"/>
      <c r="CL75" s="233" t="str">
        <f>IF(Deník!$R75&lt;0,IF(Deník!$AC75=Statistika!$F$117,Deník!$R75,""),"")</f>
        <v/>
      </c>
      <c r="CM75" s="233" t="str">
        <f>IF(Deník!$R75&lt;0,IF(Deník!$AC75=Statistika!$F$118,Deník!$R75,""),"")</f>
        <v/>
      </c>
      <c r="CN75" s="233" t="str">
        <f>IF(Deník!$R75&lt;0,IF(Deník!$AC75=Statistika!$F$119,Deník!$R75,""),"")</f>
        <v/>
      </c>
      <c r="CO75" s="233" t="str">
        <f>IF(Deník!$R75&lt;0,IF(Deník!$AC75=Statistika!$F$120,Deník!$R75,""),"")</f>
        <v/>
      </c>
      <c r="CP75" s="233" t="str">
        <f>IF(Deník!$R75&lt;0,IF(Deník!$AC75=Statistika!$F$121,Deník!$R75,""),"")</f>
        <v/>
      </c>
      <c r="CQ75" s="233" t="str">
        <f>IF(Deník!$R75&lt;0,IF(Deník!$AC75=Statistika!$F$122,Deník!$R75,""),"")</f>
        <v/>
      </c>
      <c r="CR75" s="233" t="str">
        <f>IF(Deník!$R75&lt;0,IF(Deník!$AC75=Statistika!$F$123,Deník!$R75,""),"")</f>
        <v/>
      </c>
      <c r="CS75" s="233" t="str">
        <f>IF(Deník!$R75&lt;0,IF(Deník!$AC75=Statistika!$F$124,Deník!$R75,""),"")</f>
        <v/>
      </c>
      <c r="CT75" s="233" t="str">
        <f>IF(Deník!$R75&lt;0,IF(Deník!$AC75=Statistika!$F$125,Deník!$R75,""),"")</f>
        <v/>
      </c>
      <c r="CU75" s="233"/>
      <c r="CV75" s="233" t="str">
        <f>IF(Deník!$R75&lt;0,IF(Deník!$AD75=$CV$2,Deník!$R75,""),"")</f>
        <v/>
      </c>
      <c r="CW75" s="233" t="str">
        <f>IF(Deník!$R75&lt;0,IF(Deník!$AD75=$CW$2,Deník!$R75,""),"")</f>
        <v/>
      </c>
      <c r="CX75" s="233" t="str">
        <f>IF(Deník!$R75&lt;0,IF(Deník!$AD75=$CX$2,Deník!$R75,""),"")</f>
        <v/>
      </c>
      <c r="CY75" s="233" t="str">
        <f>IF(Deník!$R75&lt;0,IF(Deník!$AD75=$CY$2,Deník!$R75,""),"")</f>
        <v/>
      </c>
      <c r="CZ75" s="233" t="str">
        <f>IF(Deník!$R75&lt;0,IF(Deník!$AD75=$CZ$2,Deník!$R75,""),"")</f>
        <v/>
      </c>
      <c r="DL75" s="221">
        <f t="shared" si="8"/>
        <v>93847.029999999984</v>
      </c>
      <c r="DM75" s="220">
        <f t="shared" si="7"/>
        <v>-6.1529700000000132E-2</v>
      </c>
      <c r="DO75" s="50">
        <f>Deník!W76</f>
        <v>0</v>
      </c>
      <c r="DP75" s="102" t="str">
        <f>IF(AND(Deník!W76&gt;0),1,"")</f>
        <v/>
      </c>
      <c r="DQ75" s="102">
        <f>IF(AND(Deník!W76&lt;=0),1,"")</f>
        <v>1</v>
      </c>
      <c r="DR75" s="227"/>
      <c r="DS75" s="228"/>
      <c r="DT75" s="85"/>
      <c r="DU75" s="54">
        <f>IF(MONTH(Deník!$C75)=DU$2,Deník!$W75,"")</f>
        <v>0</v>
      </c>
      <c r="DV75" s="222" t="str">
        <f>IF(MONTH(Deník!$C75)=DV$2,Deník!$W75,"")</f>
        <v/>
      </c>
      <c r="DW75" s="222" t="str">
        <f>IF(MONTH(Deník!$C75)=DW$2,Deník!$W75,"")</f>
        <v/>
      </c>
      <c r="DX75" s="222" t="str">
        <f>IF(MONTH(Deník!$C75)=DX$2,Deník!$W75,"")</f>
        <v/>
      </c>
      <c r="DY75" s="222" t="str">
        <f>IF(MONTH(Deník!$C75)=DY$2,Deník!$W75,"")</f>
        <v/>
      </c>
      <c r="DZ75" s="222" t="str">
        <f>IF(MONTH(Deník!$C75)=DZ$2,Deník!$W75,"")</f>
        <v/>
      </c>
      <c r="EA75" s="222" t="str">
        <f>IF(MONTH(Deník!$C75)=EA$2,Deník!$W75,"")</f>
        <v/>
      </c>
      <c r="EB75" s="222" t="str">
        <f>IF(MONTH(Deník!$C75)=EB$2,Deník!$W75,"")</f>
        <v/>
      </c>
      <c r="EC75" s="222" t="str">
        <f>IF(MONTH(Deník!$C75)=EC$2,Deník!$W75,"")</f>
        <v/>
      </c>
      <c r="ED75" s="222" t="str">
        <f>IF(MONTH(Deník!$C75)=ED$2,Deník!$W75,"")</f>
        <v/>
      </c>
      <c r="EE75" s="222" t="str">
        <f>IF(MONTH(Deník!$C75)=EE$2,Deník!$W75,"")</f>
        <v/>
      </c>
      <c r="EF75" s="222" t="str">
        <f>IF(MONTH(Deník!$C75)=EF$2,Deník!$W75,"")</f>
        <v/>
      </c>
      <c r="EI75" s="600" t="str">
        <f>IF(Deník!$W75&lt;&gt;"",IF(Deník!$B75=Statistika!$F$63,Deník!$W75,""),"")</f>
        <v/>
      </c>
      <c r="EJ75" s="13" t="str">
        <f>IF(Deník!$W75&lt;&gt;"",IF(Deník!$B75=Statistika!$F$64,Deník!$W75,""),"")</f>
        <v/>
      </c>
      <c r="EK75" s="13" t="str">
        <f>IF(Deník!$W75&lt;&gt;"",IF(Deník!$B75=Statistika!$F$65,Deník!$W75,""),"")</f>
        <v/>
      </c>
      <c r="EL75" s="13" t="str">
        <f>IF(Deník!$W75&lt;&gt;"",IF(Deník!$B75=Statistika!$F$66,Deník!$W75,""),"")</f>
        <v/>
      </c>
      <c r="EM75" s="13" t="str">
        <f>IF(Deník!$W75&lt;&gt;"",IF(Deník!$B75=Statistika!$F$67,Deník!$W75,""),"")</f>
        <v/>
      </c>
      <c r="EN75" s="13" t="str">
        <f>IF(Deník!$W75&lt;&gt;"",IF(Deník!$B75=Statistika!$F$68,Deník!$W75,""),"")</f>
        <v/>
      </c>
      <c r="EO75" s="13" t="str">
        <f>IF(Deník!$W75&lt;&gt;"",IF(Deník!$B75=Statistika!$F$69,Deník!$W75,""),"")</f>
        <v/>
      </c>
      <c r="EP75" s="601" t="str">
        <f>IF(Deník!$W75&lt;&gt;"",IF(Deník!$B75=Statistika!$F$70,Deník!$W75,""),"")</f>
        <v/>
      </c>
      <c r="EQ75" s="90"/>
      <c r="ER75" s="63" t="str">
        <f>IF(Deník!$W75&lt;&gt;"",IF(Deník!$J75="L",Deník!$W75,""),"")</f>
        <v/>
      </c>
      <c r="ES75" s="13" t="str">
        <f>IF(Deník!$W75&lt;&gt;"",IF(Deník!$J75="S",Deník!$W75,""),"")</f>
        <v/>
      </c>
      <c r="ET75" s="95"/>
      <c r="EU75" s="88"/>
      <c r="EV75" s="63" t="str">
        <f>IF(WEEKDAY(Deník!$C75,2)=1,Deník!$W75,"")</f>
        <v/>
      </c>
      <c r="EW75" s="13" t="str">
        <f>IF(WEEKDAY(Deník!$C75,2)=2,Deník!$W75,"")</f>
        <v/>
      </c>
      <c r="EX75" s="13" t="str">
        <f>IF(WEEKDAY(Deník!$C75,2)=3,Deník!$W75,"")</f>
        <v/>
      </c>
      <c r="EY75" s="13" t="str">
        <f>IF(WEEKDAY(Deník!$C75,2)=4,Deník!$W75,"")</f>
        <v/>
      </c>
      <c r="EZ75" s="60" t="str">
        <f>IF(WEEKDAY(Deník!$C75,2)=5,Deník!$W75,"")</f>
        <v/>
      </c>
      <c r="FA75" s="99"/>
      <c r="FB75" s="100">
        <f>Deník!D75</f>
        <v>0</v>
      </c>
      <c r="FC75" s="63">
        <f>IF($FB75&lt;&gt;"",IF(AND($FB75&gt;=FC$2,$FB75&lt;=FC$3),Deník!$W75,""))</f>
        <v>0</v>
      </c>
      <c r="FD75" s="63" t="str">
        <f>IF($FB75&lt;&gt;"",IF(AND($FB75&gt;=FD$2,$FB75&lt;=FD$3),Deník!$W75,""))</f>
        <v/>
      </c>
      <c r="FE75" s="63" t="str">
        <f>IF($FB75&lt;&gt;"",IF(AND($FB75&gt;=FE$2,$FB75&lt;=FE$3),Deník!$W75,""))</f>
        <v/>
      </c>
      <c r="FF75" s="63" t="str">
        <f>IF($FB75&lt;&gt;"",IF(AND($FB75&gt;=FF$2,$FB75&lt;=FF$3),Deník!$W75,""))</f>
        <v/>
      </c>
      <c r="FG75" s="63" t="str">
        <f>IF($FB75&lt;&gt;"",IF(AND($FB75&gt;=FG$2,$FB75&lt;=FG$3),Deník!$W75,""))</f>
        <v/>
      </c>
      <c r="FH75" s="63" t="str">
        <f>IF($FB75&lt;&gt;"",IF(AND($FB75&gt;=FH$2,$FB75&lt;=FH$3),Deník!$W75,""))</f>
        <v/>
      </c>
      <c r="FI75" s="63" t="str">
        <f>IF($FB75&lt;&gt;"",IF(AND($FB75&gt;=FI$2,$FB75&lt;=FI$3),Deník!$W75,""))</f>
        <v/>
      </c>
      <c r="FJ75" s="63" t="str">
        <f>IF($FB75&lt;&gt;"",IF(AND($FB75&gt;=FJ$2,$FB75&lt;=FJ$3),Deník!$W75,""))</f>
        <v/>
      </c>
      <c r="FK75" s="63" t="str">
        <f>IF($FB75&lt;&gt;"",IF(AND($FB75&gt;=FK$2,$FB75&lt;=FK$3),Deník!$W75,""))</f>
        <v/>
      </c>
      <c r="FL75" s="63" t="str">
        <f>IF($FB75&lt;&gt;"",IF(AND($FB75&gt;=FL$2,$FB75&lt;=FL$3),Deník!$W75,""))</f>
        <v/>
      </c>
      <c r="FM75" s="63" t="str">
        <f>IF($FB75&lt;&gt;"",IF(AND($FB75&gt;=FM$2,$FB75&lt;=FM$3),Deník!$W75,""))</f>
        <v/>
      </c>
      <c r="FN75" s="13"/>
      <c r="FO75" s="20" t="str">
        <f>IF(Deník!$W75&gt;1,Deník!$W75,"")</f>
        <v/>
      </c>
      <c r="FP75" s="20" t="str">
        <f>IF(Deník!$W75&lt;0,Deník!$W75,"")</f>
        <v/>
      </c>
      <c r="FQ75" s="17"/>
      <c r="FS75" s="233"/>
      <c r="FT75" s="233" t="str">
        <f>IF(Deník!$W75&lt;&gt;"",IF(Deník!$Y75=Statistika!$F$78,Deník!$W75,""),"")</f>
        <v/>
      </c>
      <c r="FU75" s="233" t="str">
        <f>IF(Deník!$W75&lt;&gt;"",IF(Deník!$Y75=Statistika!$F$79,Deník!$W75,""),"")</f>
        <v/>
      </c>
      <c r="FV75" s="233" t="str">
        <f>IF(Deník!$W75&lt;&gt;"",IF(Deník!$Y75=Statistika!$F$80,Deník!$W75,""),"")</f>
        <v/>
      </c>
      <c r="FW75" s="233" t="str">
        <f>IF(Deník!$W75&lt;&gt;"",IF(Deník!$Y75=Statistika!$F$81,Deník!$W75,""),"")</f>
        <v/>
      </c>
      <c r="FX75" s="233" t="str">
        <f>IF(Deník!$W75&lt;&gt;"",IF(Deník!$Y75=Statistika!$F$82,Deník!$W75,""),"")</f>
        <v/>
      </c>
      <c r="FY75" s="233" t="str">
        <f>IF(Deník!$W75&lt;&gt;"",IF(Deník!$Y75=Statistika!$F$83,Deník!$W75,""),"")</f>
        <v/>
      </c>
      <c r="FZ75" s="233" t="str">
        <f>IF(Deník!$W75&lt;&gt;"",IF(Deník!$Y75=Statistika!$F$84,Deník!$W75,""),"")</f>
        <v/>
      </c>
      <c r="GA75" s="233" t="str">
        <f>IF(Deník!$W75&lt;&gt;"",IF(Deník!$Y75=Statistika!$F$85,Deník!$W75,""),"")</f>
        <v/>
      </c>
      <c r="GB75" s="233" t="str">
        <f>IF(Deník!$W75&lt;&gt;"",IF(Deník!$Y75=Statistika!$F$86,Deník!$W75,""),"")</f>
        <v/>
      </c>
      <c r="GC75" s="233" t="str">
        <f>IF(Deník!$W75&lt;&gt;"",IF(Deník!$Y75=Statistika!$F$87,Deník!$W75,""),"")</f>
        <v/>
      </c>
      <c r="GD75" s="233" t="str">
        <f>IF(Deník!$W75&lt;&gt;"",IF(Deník!$Y75=Statistika!$F$88,Deník!$W75,""),"")</f>
        <v/>
      </c>
      <c r="GE75" s="233" t="str">
        <f>IF(Deník!$W75&lt;&gt;"",IF(Deník!$Y75=Statistika!$F$89,Deník!$W75,""),"")</f>
        <v/>
      </c>
      <c r="GF75" s="233" t="str">
        <f>IF(Deník!$W75&lt;&gt;"",IF(Deník!$Y75=Statistika!$F$90,Deník!$W75,""),"")</f>
        <v/>
      </c>
      <c r="GG75" s="233" t="str">
        <f>IF(Deník!$W75&lt;&gt;"",IF(Deník!$Y75=Statistika!$F$91,Deník!$W75,""),"")</f>
        <v/>
      </c>
      <c r="GH75" s="233"/>
      <c r="GI75" s="233" t="str">
        <f>IF(Deník!$W75&lt;&gt;"",IF(Deník!$AB75=Statistika!$L$100,Deník!$W75,""),"")</f>
        <v/>
      </c>
      <c r="GJ75" s="233" t="str">
        <f>IF(Deník!$W75&lt;&gt;"",IF(Deník!$AB75=Statistika!$L$101,Deník!$W75,""),"")</f>
        <v/>
      </c>
      <c r="GK75" s="233" t="str">
        <f>IF(Deník!$W75&lt;&gt;"",IF(Deník!$AB75=Statistika!$L$102,Deník!$W75,""),"")</f>
        <v/>
      </c>
      <c r="GL75" s="233" t="str">
        <f>IF(Deník!$W75&lt;&gt;"",IF(Deník!$AB75=Statistika!$L$103,Deník!$W75,""),"")</f>
        <v/>
      </c>
      <c r="GM75" s="233" t="str">
        <f>IF(Deník!$W75&lt;&gt;"",IF(Deník!$AB75=Statistika!$L$104,Deník!$W75,""),"")</f>
        <v/>
      </c>
      <c r="GN75" s="233" t="str">
        <f>IF(Deník!$W75&lt;&gt;"",IF(Deník!$AB75=Statistika!$L$105,Deník!$W75,""),"")</f>
        <v/>
      </c>
      <c r="GO75" s="233" t="str">
        <f>IF(Deník!$W75&lt;&gt;"",IF(Deník!$AB75=Statistika!$L$106,Deník!$W75,""),"")</f>
        <v/>
      </c>
      <c r="GP75" s="233" t="str">
        <f>IF(Deník!$W75&lt;&gt;"",IF(Deník!$AB75=Statistika!$L$107,Deník!$W75,""),"")</f>
        <v/>
      </c>
      <c r="GQ75" s="233" t="str">
        <f>IF(Deník!$W75&lt;&gt;"",IF(Deník!$AB75=Statistika!$L$108,Deník!$W75,""),"")</f>
        <v/>
      </c>
      <c r="GS75" s="233" t="str">
        <f>IF(Deník!$W75&lt;0,IF(Deník!$AC75=Statistika!$F$117,Deník!$W75,""),"")</f>
        <v/>
      </c>
      <c r="GT75" s="233" t="str">
        <f>IF(Deník!$W75&lt;0,IF(Deník!$AC75=Statistika!$F$118,Deník!$W75,""),"")</f>
        <v/>
      </c>
      <c r="GU75" s="233" t="str">
        <f>IF(Deník!$W75&lt;0,IF(Deník!$AC75=Statistika!$F$119,Deník!$W75,""),"")</f>
        <v/>
      </c>
      <c r="GV75" s="233" t="str">
        <f>IF(Deník!$W75&lt;0,IF(Deník!$AC75=Statistika!$F$120,Deník!$W75,""),"")</f>
        <v/>
      </c>
      <c r="GW75" s="233" t="str">
        <f>IF(Deník!$W75&lt;0,IF(Deník!$AC75=Statistika!$F$121,Deník!$W75,""),"")</f>
        <v/>
      </c>
      <c r="GX75" s="233" t="str">
        <f>IF(Deník!$W75&lt;0,IF(Deník!$AC75=Statistika!$F$122,Deník!$W75,""),"")</f>
        <v/>
      </c>
      <c r="GY75" s="233" t="str">
        <f>IF(Deník!$W75&lt;0,IF(Deník!$AC75=Statistika!$F$123,Deník!$W75,""),"")</f>
        <v/>
      </c>
      <c r="GZ75" s="233" t="str">
        <f>IF(Deník!$W75&lt;0,IF(Deník!$AC75=Statistika!$F$124,Deník!$W75,""),"")</f>
        <v/>
      </c>
      <c r="HA75" s="233" t="str">
        <f>IF(Deník!$W75&lt;0,IF(Deník!$AC75=Statistika!$F$125,Deník!$W75,""),"")</f>
        <v/>
      </c>
      <c r="HC75" s="233" t="str">
        <f>IF(Deník!$W75&lt;0,IF(Deník!$AD75=Statistika!$F$133,Deník!$W75,""),"")</f>
        <v/>
      </c>
      <c r="HD75" s="233" t="str">
        <f>IF(Deník!$W75&lt;0,IF(Deník!$AD75=Statistika!$F$134,Deník!$W75,""),"")</f>
        <v/>
      </c>
      <c r="HE75" s="233" t="str">
        <f>IF(Deník!$W75&lt;0,IF(Deník!$AD75=Statistika!$F$135,Deník!$W75,""),"")</f>
        <v/>
      </c>
      <c r="HF75" s="233" t="str">
        <f>IF(Deník!$W75&lt;0,IF(Deník!$AD75=Statistika!$F$136,Deník!$W75,""),"")</f>
        <v/>
      </c>
      <c r="HG75" s="233" t="str">
        <f>IF(Deník!$W75&lt;0,IF(Deník!$AD75=Statistika!$F$137,Deník!$W75,""),"")</f>
        <v/>
      </c>
      <c r="ID75" s="8">
        <f>Tabulka4[[#This Row],[Sloupec3]]</f>
        <v>0</v>
      </c>
      <c r="IE75" s="17" t="str">
        <f>IF(AND([1]Deník!$C75&gt;='[1]Měsíční shrnutí'!$D$1,[1]Deník!$C75&lt;='[1]Měsíční shrnutí'!$F$1),[1]Deník!$X75,"")</f>
        <v/>
      </c>
    </row>
    <row r="76" spans="1:239">
      <c r="A76" s="8">
        <f>Deník!C77</f>
        <v>0</v>
      </c>
      <c r="B76" s="50" t="str">
        <f>Deník!R77</f>
        <v/>
      </c>
      <c r="C76" s="102" t="str">
        <f>IF(AND(Deník!R77&gt;1,Deník!R77&lt;&gt;""),1,"")</f>
        <v/>
      </c>
      <c r="D76" s="102" t="str">
        <f>IF(AND(Deník!R77&lt;=0,Deník!R77&lt;&gt;""),1,"")</f>
        <v/>
      </c>
      <c r="E76" s="103" t="str">
        <f>IF(AND(Deník!R77&gt;=0,Deník!R77&lt;=1),1,"")</f>
        <v/>
      </c>
      <c r="F76" s="79" t="str">
        <f>IF(Deník!R77&lt;&gt;"",Deník!R77+F75,"")</f>
        <v/>
      </c>
      <c r="G76" s="85"/>
      <c r="H76" s="54" t="str">
        <f>IF(MONTH(Deník!$C76)=H$2,IF(AND(Deník!$R76&gt;=0,Deník!$R76&lt;=1),"BE",Deník!$R76),"")</f>
        <v/>
      </c>
      <c r="I76" s="11" t="str">
        <f>IF(MONTH(Deník!$C76)=I$2,IF(AND(Deník!$R76&gt;=0,Deník!$R76&lt;=1),"BE",Deník!$R76),"")</f>
        <v/>
      </c>
      <c r="J76" s="11" t="str">
        <f>IF(MONTH(Deník!$C76)=J$2,IF(AND(Deník!$R76&gt;=0,Deník!$R76&lt;=1),"BE",Deník!$R76),"")</f>
        <v/>
      </c>
      <c r="K76" s="11" t="str">
        <f>IF(MONTH(Deník!$C76)=K$2,IF(AND(Deník!$R76&gt;=0,Deník!$R76&lt;=1),"BE",Deník!$R76),"")</f>
        <v/>
      </c>
      <c r="L76" s="11" t="str">
        <f>IF(MONTH(Deník!$C76)=L$2,IF(AND(Deník!$R76&gt;=0,Deník!$R76&lt;=1),"BE",Deník!$R76),"")</f>
        <v/>
      </c>
      <c r="M76" s="11" t="str">
        <f>IF(MONTH(Deník!$C76)=M$2,IF(AND(Deník!$R76&gt;=0,Deník!$R76&lt;=1),"BE",Deník!$R76),"")</f>
        <v/>
      </c>
      <c r="N76" s="11" t="str">
        <f>IF(MONTH(Deník!$C76)=N$2,IF(AND(Deník!$R76&gt;=0,Deník!$R76&lt;=1),"BE",Deník!$R76),"")</f>
        <v/>
      </c>
      <c r="O76" s="11" t="str">
        <f>IF(MONTH(Deník!$C76)=O$2,IF(AND(Deník!$R76&gt;=0,Deník!$R76&lt;=1),"BE",Deník!$R76),"")</f>
        <v/>
      </c>
      <c r="P76" s="11" t="str">
        <f>IF(MONTH(Deník!$C76)=P$2,IF(AND(Deník!$R76&gt;=0,Deník!$R76&lt;=1),"BE",Deník!$R76),"")</f>
        <v/>
      </c>
      <c r="Q76" s="11" t="str">
        <f>IF(MONTH(Deník!$C76)=Q$2,IF(AND(Deník!$R76&gt;=0,Deník!$R76&lt;=1),"BE",Deník!$R76),"")</f>
        <v/>
      </c>
      <c r="R76" s="11" t="str">
        <f>IF(MONTH(Deník!$C76)=R$2,IF(AND(Deník!$R76&gt;=0,Deník!$R76&lt;=1),"BE",Deník!$R76),"")</f>
        <v/>
      </c>
      <c r="S76" s="57" t="str">
        <f>IF(MONTH(Deník!$C76)=S$2,IF(AND(Deník!$R76&gt;=0,Deník!$R76&lt;=1),"BE",Deník!$R76),"")</f>
        <v/>
      </c>
      <c r="U76" s="12"/>
      <c r="V76" s="12"/>
      <c r="X76" s="600" t="str">
        <f>IF(Deník!$R76&lt;&gt;"",IF(Deník!$B76=Statistika!$F$63,IF(AND(Deník!$R76&gt;=0,Deník!$R76&lt;=1),"BE",Deník!$R76),""),"")</f>
        <v/>
      </c>
      <c r="Y76" s="13" t="str">
        <f>IF(Deník!$R76&lt;&gt;"",IF(Deník!$B76=Statistika!$F$64,IF(AND(Deník!$R76&gt;=0,Deník!$R76&lt;=1),"BE",Deník!$R76),""),"")</f>
        <v/>
      </c>
      <c r="Z76" s="13" t="str">
        <f>IF(Deník!$R76&lt;&gt;"",IF(Deník!$B76=Statistika!$F$65,IF(AND(Deník!$R76&gt;=0,Deník!$R76&lt;=1),"BE",Deník!$R76),""),"")</f>
        <v/>
      </c>
      <c r="AA76" s="13" t="str">
        <f>IF(Deník!$R76&lt;&gt;"",IF(Deník!$B76=Statistika!$F$66,IF(AND(Deník!$R76&gt;=0,Deník!$R76&lt;=1),"BE",Deník!$R76),""),"")</f>
        <v/>
      </c>
      <c r="AB76" s="13" t="str">
        <f>IF(Deník!$R76&lt;&gt;"",IF(Deník!$B76=Statistika!$F$67,IF(AND(Deník!$R76&gt;=0,Deník!$R76&lt;=1),"BE",Deník!$R76),""),"")</f>
        <v/>
      </c>
      <c r="AC76" s="13" t="str">
        <f>IF(Deník!$R76&lt;&gt;"",IF(Deník!$B76=Statistika!$F$68,IF(AND(Deník!$R76&gt;=0,Deník!$R76&lt;=1),"BE",Deník!$R76),""),"")</f>
        <v/>
      </c>
      <c r="AD76" s="13" t="str">
        <f>IF(Deník!$R76&lt;&gt;"",IF(Deník!$B76=Statistika!$F$69,IF(AND(Deník!$R76&gt;=0,Deník!$R76&lt;=1),"BE",Deník!$R76),""),"")</f>
        <v/>
      </c>
      <c r="AE76" s="601" t="str">
        <f>IF(Deník!$R76&lt;&gt;"",IF(Deník!$B76=Statistika!$F$70,IF(AND(Deník!$R76&gt;=0,Deník!$R76&lt;=1),"BE",Deník!$R76),""),"")</f>
        <v/>
      </c>
      <c r="AF76" s="90"/>
      <c r="AG76" s="63" t="str">
        <f>IF(Deník!$R76&lt;&gt;"",IF(Deník!$J76="L",IF(AND(Deník!$R76&gt;=0,Deník!$R76&lt;=1),"BE",Deník!$R76),""),"")</f>
        <v/>
      </c>
      <c r="AH76" s="13" t="str">
        <f>IF(Deník!$R76&lt;&gt;"",IF(Deník!$J76="S",IF(AND(Deník!$R76&gt;=0,Deník!$R76&lt;=1),"BE",Deník!$R76),""),"")</f>
        <v/>
      </c>
      <c r="AI76" s="95"/>
      <c r="AJ76" s="71" t="str">
        <f>IF(Deník!N77&lt;&gt;"",Deník!N77*-1,"")</f>
        <v/>
      </c>
      <c r="AK76" s="88"/>
      <c r="AL76" s="63" t="str">
        <f>IF(WEEKDAY(Deník!$C76,2)=1,IF(AND(Deník!$R76&gt;=0,Deník!$R76&lt;=1),"BE",Deník!$R76),"")</f>
        <v/>
      </c>
      <c r="AM76" s="13" t="str">
        <f>IF(WEEKDAY(Deník!$C76,2)=2,IF(AND(Deník!$R76&gt;=0,Deník!$R76&lt;=1),"BE",Deník!$R76),"")</f>
        <v/>
      </c>
      <c r="AN76" s="13" t="str">
        <f>IF(WEEKDAY(Deník!$C76,2)=3,IF(AND(Deník!$R76&gt;=0,Deník!$R76&lt;=1),"BE",Deník!$R76),"")</f>
        <v/>
      </c>
      <c r="AO76" s="13" t="str">
        <f>IF(WEEKDAY(Deník!$C76,2)=4,IF(AND(Deník!$R76&gt;=0,Deník!$R76&lt;=1),"BE",Deník!$R76),"")</f>
        <v/>
      </c>
      <c r="AP76" s="60" t="str">
        <f>IF(WEEKDAY(Deník!$C76,2)=5,IF(AND(Deník!$R76&gt;=0,Deník!$R76&lt;=1),"BE",Deník!$R76),"")</f>
        <v/>
      </c>
      <c r="AQ76" s="99"/>
      <c r="AR76" s="100">
        <f>Deník!D76</f>
        <v>0</v>
      </c>
      <c r="AS76" s="63" t="str">
        <f>IF(Deník!$D76&lt;&gt;"",IF(AND(Deník!$D76&gt;=AS$2,Deník!$D76&lt;=AS$3),IF(AND(Deník!$R76&gt;=0,Deník!$R76&lt;=1),"BE",Deník!$R76),""),"")</f>
        <v/>
      </c>
      <c r="AT76" s="63" t="str">
        <f>IF(Deník!$D76&lt;&gt;"",IF(AND(Deník!$D76&gt;=AT$2,Deník!$D76&lt;=AT$3),IF(AND(Deník!$R76&gt;=0,Deník!$R76&lt;=1),"BE",Deník!$R76),""),"")</f>
        <v/>
      </c>
      <c r="AU76" s="63" t="str">
        <f>IF(Deník!$D76&lt;&gt;"",IF(AND(Deník!$D76&gt;=AU$2,Deník!$D76&lt;=AU$3),IF(AND(Deník!$R76&gt;=0,Deník!$R76&lt;=1),"BE",Deník!$R76),""),"")</f>
        <v/>
      </c>
      <c r="AV76" s="63" t="str">
        <f>IF(Deník!$D76&lt;&gt;"",IF(AND(Deník!$D76&gt;=AV$2,Deník!$D76&lt;=AV$3),IF(AND(Deník!$R76&gt;=0,Deník!$R76&lt;=1),"BE",Deník!$R76),""),"")</f>
        <v/>
      </c>
      <c r="AW76" s="63" t="str">
        <f>IF(Deník!$D76&lt;&gt;"",IF(AND(Deník!$D76&gt;=AW$2,Deník!$D76&lt;=AW$3),IF(AND(Deník!$R76&gt;=0,Deník!$R76&lt;=1),"BE",Deník!$R76),""),"")</f>
        <v/>
      </c>
      <c r="AX76" s="63" t="str">
        <f>IF(Deník!$D76&lt;&gt;"",IF(AND(Deník!$D76&gt;=AX$2,Deník!$D76&lt;=AX$3),IF(AND(Deník!$R76&gt;=0,Deník!$R76&lt;=1),"BE",Deník!$R76),""),"")</f>
        <v/>
      </c>
      <c r="AY76" s="63" t="str">
        <f>IF(Deník!$D76&lt;&gt;"",IF(AND(Deník!$D76&gt;=AY$2,Deník!$D76&lt;=AY$3),IF(AND(Deník!$R76&gt;=0,Deník!$R76&lt;=1),"BE",Deník!$R76),""),"")</f>
        <v/>
      </c>
      <c r="AZ76" s="63" t="str">
        <f>IF(Deník!$D76&lt;&gt;"",IF(AND(Deník!$D76&gt;=AZ$2,Deník!$D76&lt;=AZ$3),IF(AND(Deník!$R76&gt;=0,Deník!$R76&lt;=1),"BE",Deník!$R76),""),"")</f>
        <v/>
      </c>
      <c r="BA76" s="63" t="str">
        <f>IF(Deník!$D76&lt;&gt;"",IF(AND(Deník!$D76&gt;=BA$2,Deník!$D76&lt;=BA$3),IF(AND(Deník!$R76&gt;=0,Deník!$R76&lt;=1),"BE",Deník!$R76),""),"")</f>
        <v/>
      </c>
      <c r="BB76" s="63" t="str">
        <f>IF(Deník!$D76&lt;&gt;"",IF(AND(Deník!$D76&gt;=BB$2,Deník!$D76&lt;=BB$3),IF(AND(Deník!$R76&gt;=0,Deník!$R76&lt;=1),"BE",Deník!$R76),""),"")</f>
        <v/>
      </c>
      <c r="BC76" s="71" t="str">
        <f>IF(Deník!$D76&lt;&gt;"",IF(AND(Deník!$D76&gt;=BC$2,Deník!$D76&lt;=BC$3),IF(AND(Deník!$R76&gt;=0,Deník!$R76&lt;=1),"BE",Deník!$R76),""),"")</f>
        <v/>
      </c>
      <c r="BD76" s="20" t="str">
        <f>IF(Deník!$J77="S",(Deník!$M77-Deník!$K77),IF(Deník!$J77="L",(Deník!$K77-Deník!$M77),""))</f>
        <v/>
      </c>
      <c r="BE76" s="20" t="str">
        <f>IF(Deník!$J77="S",(Deník!$K77-Deník!$O77),IF(Deník!$J77="L",(Deník!$O77-Deník!$K77),""))</f>
        <v/>
      </c>
      <c r="BF76" s="20" t="str">
        <f>IF(Deník!$J77="S",(Deník!$K77-Deník!$L77),IF(Deník!$J77="L",(Deník!$L77-Deník!$K77),""))</f>
        <v/>
      </c>
      <c r="BG76" s="20" t="str">
        <f>IF(Deník!$J77="S",(Deník!$K77-Deník!$S77),IF(Deník!$J77="L",(Deník!$S77-Deník!$K77),""))</f>
        <v/>
      </c>
      <c r="BH76" s="20" t="str">
        <f>IF(Deník!$J77="S",(Deník!$K77-Deník!$U77),IF(Deník!$J77="L",(Deník!$U77-Deník!$K77),""))</f>
        <v/>
      </c>
      <c r="BI76" s="20" t="str">
        <f>IF(Deník!$R76&gt;1,Deník!$R76,"")</f>
        <v/>
      </c>
      <c r="BJ76" s="20" t="str">
        <f>IF(Deník!$R76&lt;0,Deník!$R76,"")</f>
        <v/>
      </c>
      <c r="BK76" s="17"/>
      <c r="BM76" s="233" t="str">
        <f>IF(Deník!$R76&lt;&gt;"",IF(Deník!$Y76=Statistika!$F$78,IF(AND(Deník!$R76&gt;=0,Deník!$R76&lt;=1),"BE",Deník!$R76),""),"")</f>
        <v/>
      </c>
      <c r="BN76" s="233" t="str">
        <f>IF(Deník!$R76&lt;&gt;"",IF(Deník!$Y76=Statistika!$F$79,IF(AND(Deník!$R76&gt;=0,Deník!$R76&lt;=1),"BE",Deník!$R76),""),"")</f>
        <v/>
      </c>
      <c r="BO76" s="233" t="str">
        <f>IF(Deník!$R76&lt;&gt;"",IF(Deník!$Y76=Statistika!$F$80,IF(AND(Deník!$R76&gt;=0,Deník!$R76&lt;=1),"BE",Deník!$R76),""),"")</f>
        <v/>
      </c>
      <c r="BP76" s="233" t="str">
        <f>IF(Deník!$R76&lt;&gt;"",IF(Deník!$Y76=Statistika!$F$81,IF(AND(Deník!$R76&gt;=0,Deník!$R76&lt;=1),"BE",Deník!$R76),""),"")</f>
        <v/>
      </c>
      <c r="BQ76" s="233" t="str">
        <f>IF(Deník!$R76&lt;&gt;"",IF(Deník!$Y76=Statistika!$F$82,IF(AND(Deník!$R76&gt;=0,Deník!$R76&lt;=1),"BE",Deník!$R76),""),"")</f>
        <v/>
      </c>
      <c r="BR76" s="233" t="str">
        <f>IF(Deník!$R76&lt;&gt;"",IF(Deník!$Y76=Statistika!$F$83,IF(AND(Deník!$R76&gt;=0,Deník!$R76&lt;=1),"BE",Deník!$R76),""),"")</f>
        <v/>
      </c>
      <c r="BS76" s="233" t="str">
        <f>IF(Deník!$R76&lt;&gt;"",IF(Deník!$Y76=Statistika!$F$84,IF(AND(Deník!$R76&gt;=0,Deník!$R76&lt;=1),"BE",Deník!$R76),""),"")</f>
        <v/>
      </c>
      <c r="BT76" s="233" t="str">
        <f>IF(Deník!$R76&lt;&gt;"",IF(Deník!$Y76=Statistika!$F$85,IF(AND(Deník!$R76&gt;=0,Deník!$R76&lt;=1),"BE",Deník!$R76),""),"")</f>
        <v/>
      </c>
      <c r="BU76" s="233" t="str">
        <f>IF(Deník!$R76&lt;&gt;"",IF(Deník!$Y76=Statistika!$F$86,IF(AND(Deník!$R76&gt;=0,Deník!$R76&lt;=1),"BE",Deník!$R76),""),"")</f>
        <v/>
      </c>
      <c r="BV76" s="233" t="str">
        <f>IF(Deník!$R76&lt;&gt;"",IF(Deník!$Y76=Statistika!$F$87,IF(AND(Deník!$R76&gt;=0,Deník!$R76&lt;=1),"BE",Deník!$R76),""),"")</f>
        <v/>
      </c>
      <c r="BW76" s="233" t="str">
        <f>IF(Deník!$R76&lt;&gt;"",IF(Deník!$Y76=Statistika!$F$88,IF(AND(Deník!$R76&gt;=0,Deník!$R76&lt;=1),"BE",Deník!$R76),""),"")</f>
        <v/>
      </c>
      <c r="BX76" s="233" t="str">
        <f>IF(Deník!$R76&lt;&gt;"",IF(Deník!$Y76=Statistika!$F$89,IF(AND(Deník!$R76&gt;=0,Deník!$R76&lt;=1),"BE",Deník!$R76),""),"")</f>
        <v/>
      </c>
      <c r="BY76" s="233" t="str">
        <f>IF(Deník!$R76&lt;&gt;"",IF(Deník!$Y76=Statistika!$F$90,IF(AND(Deník!$R76&gt;=0,Deník!$R76&lt;=1),"BE",Deník!$R76),""),"")</f>
        <v/>
      </c>
      <c r="BZ76" s="233" t="str">
        <f>IF(Deník!$R76&lt;&gt;"",IF(Deník!$Y76=Statistika!$F$91,IF(AND(Deník!$R76&gt;=0,Deník!$R76&lt;=1),"BE",Deník!$R76),""),"")</f>
        <v/>
      </c>
      <c r="CA76" s="233"/>
      <c r="CB76" s="233" t="str">
        <f>IF(Deník!$R76&lt;&gt;"",IF(Deník!$AB76="SL",IF(AND(Deník!$R76&gt;=0,Deník!$R76&lt;=1),"BE",Deník!$R76),""),"")</f>
        <v/>
      </c>
      <c r="CC76" s="233" t="str">
        <f>IF(Deník!$R76&lt;&gt;"",IF(Deník!$AB76="BE10",IF(AND(Deník!$R76&gt;=0,Deník!$R76&lt;=1),"BE",Deník!$R76),""),"")</f>
        <v/>
      </c>
      <c r="CD76" s="233" t="str">
        <f>IF(Deník!$R76&lt;&gt;"",IF(Deník!$AB76="BE15",IF(AND(Deník!$R76&gt;=0,Deník!$R76&lt;=1),"BE",Deník!$R76),""),"")</f>
        <v/>
      </c>
      <c r="CE76" s="233" t="str">
        <f>IF(Deník!$R76&lt;&gt;"",IF(Deník!$AB76="BE20",IF(AND(Deník!$R76&gt;=0,Deník!$R76&lt;=1),"BE",Deník!$R76),""),"")</f>
        <v/>
      </c>
      <c r="CF76" s="233" t="str">
        <f>IF(Deník!$R76&lt;&gt;"",IF(Deník!$AB76="TP1",IF(AND(Deník!$R76&gt;=0,Deník!$R76&lt;=1),"BE",Deník!$R76),""),"")</f>
        <v/>
      </c>
      <c r="CG76" s="233" t="str">
        <f>IF(Deník!$R76&lt;&gt;"",IF(Deník!$AB76="TP2",IF(AND(Deník!$R76&gt;=0,Deník!$R76&lt;=1),"BE",Deník!$R76),""),"")</f>
        <v/>
      </c>
      <c r="CH76" s="233" t="str">
        <f>IF(Deník!$R76&lt;&gt;"",IF(Deník!$AB76="TP3",IF(AND(Deník!$R76&gt;=0,Deník!$R76&lt;=1),"BE",Deník!$R76),""),"")</f>
        <v/>
      </c>
      <c r="CI76" s="233" t="str">
        <f>IF(Deník!$R76&lt;&gt;"",IF(Deník!$AB76="Trailing SL",IF(AND(Deník!$R76&gt;=0,Deník!$R76&lt;=1),"BE",Deník!$R76),""),"")</f>
        <v/>
      </c>
      <c r="CJ76" s="233" t="str">
        <f>IF(Deník!$R76&lt;&gt;"",IF(Deník!$AB76="Manual",IF(AND(Deník!$R76&gt;=0,Deník!$R76&lt;=1),"BE",Deník!$R76),""),"")</f>
        <v/>
      </c>
      <c r="CK76" s="233"/>
      <c r="CL76" s="233" t="str">
        <f>IF(Deník!$R76&lt;0,IF(Deník!$AC76=Statistika!$F$117,Deník!$R76,""),"")</f>
        <v/>
      </c>
      <c r="CM76" s="233" t="str">
        <f>IF(Deník!$R76&lt;0,IF(Deník!$AC76=Statistika!$F$118,Deník!$R76,""),"")</f>
        <v/>
      </c>
      <c r="CN76" s="233" t="str">
        <f>IF(Deník!$R76&lt;0,IF(Deník!$AC76=Statistika!$F$119,Deník!$R76,""),"")</f>
        <v/>
      </c>
      <c r="CO76" s="233" t="str">
        <f>IF(Deník!$R76&lt;0,IF(Deník!$AC76=Statistika!$F$120,Deník!$R76,""),"")</f>
        <v/>
      </c>
      <c r="CP76" s="233" t="str">
        <f>IF(Deník!$R76&lt;0,IF(Deník!$AC76=Statistika!$F$121,Deník!$R76,""),"")</f>
        <v/>
      </c>
      <c r="CQ76" s="233" t="str">
        <f>IF(Deník!$R76&lt;0,IF(Deník!$AC76=Statistika!$F$122,Deník!$R76,""),"")</f>
        <v/>
      </c>
      <c r="CR76" s="233" t="str">
        <f>IF(Deník!$R76&lt;0,IF(Deník!$AC76=Statistika!$F$123,Deník!$R76,""),"")</f>
        <v/>
      </c>
      <c r="CS76" s="233" t="str">
        <f>IF(Deník!$R76&lt;0,IF(Deník!$AC76=Statistika!$F$124,Deník!$R76,""),"")</f>
        <v/>
      </c>
      <c r="CT76" s="233" t="str">
        <f>IF(Deník!$R76&lt;0,IF(Deník!$AC76=Statistika!$F$125,Deník!$R76,""),"")</f>
        <v/>
      </c>
      <c r="CU76" s="233"/>
      <c r="CV76" s="233" t="str">
        <f>IF(Deník!$R76&lt;0,IF(Deník!$AD76=$CV$2,Deník!$R76,""),"")</f>
        <v/>
      </c>
      <c r="CW76" s="233" t="str">
        <f>IF(Deník!$R76&lt;0,IF(Deník!$AD76=$CW$2,Deník!$R76,""),"")</f>
        <v/>
      </c>
      <c r="CX76" s="233" t="str">
        <f>IF(Deník!$R76&lt;0,IF(Deník!$AD76=$CX$2,Deník!$R76,""),"")</f>
        <v/>
      </c>
      <c r="CY76" s="233" t="str">
        <f>IF(Deník!$R76&lt;0,IF(Deník!$AD76=$CY$2,Deník!$R76,""),"")</f>
        <v/>
      </c>
      <c r="CZ76" s="233" t="str">
        <f>IF(Deník!$R76&lt;0,IF(Deník!$AD76=$CZ$2,Deník!$R76,""),"")</f>
        <v/>
      </c>
      <c r="DL76" s="221">
        <f t="shared" si="8"/>
        <v>93847.029999999984</v>
      </c>
      <c r="DM76" s="220">
        <f t="shared" si="7"/>
        <v>-6.1529700000000132E-2</v>
      </c>
      <c r="DO76" s="50">
        <f>Deník!W77</f>
        <v>0</v>
      </c>
      <c r="DP76" s="102" t="str">
        <f>IF(AND(Deník!W77&gt;0),1,"")</f>
        <v/>
      </c>
      <c r="DQ76" s="102">
        <f>IF(AND(Deník!W77&lt;=0),1,"")</f>
        <v>1</v>
      </c>
      <c r="DR76" s="227"/>
      <c r="DS76" s="228"/>
      <c r="DT76" s="85"/>
      <c r="DU76" s="54">
        <f>IF(MONTH(Deník!$C76)=DU$2,Deník!$W76,"")</f>
        <v>0</v>
      </c>
      <c r="DV76" s="222" t="str">
        <f>IF(MONTH(Deník!$C76)=DV$2,Deník!$W76,"")</f>
        <v/>
      </c>
      <c r="DW76" s="222" t="str">
        <f>IF(MONTH(Deník!$C76)=DW$2,Deník!$W76,"")</f>
        <v/>
      </c>
      <c r="DX76" s="222" t="str">
        <f>IF(MONTH(Deník!$C76)=DX$2,Deník!$W76,"")</f>
        <v/>
      </c>
      <c r="DY76" s="222" t="str">
        <f>IF(MONTH(Deník!$C76)=DY$2,Deník!$W76,"")</f>
        <v/>
      </c>
      <c r="DZ76" s="222" t="str">
        <f>IF(MONTH(Deník!$C76)=DZ$2,Deník!$W76,"")</f>
        <v/>
      </c>
      <c r="EA76" s="222" t="str">
        <f>IF(MONTH(Deník!$C76)=EA$2,Deník!$W76,"")</f>
        <v/>
      </c>
      <c r="EB76" s="222" t="str">
        <f>IF(MONTH(Deník!$C76)=EB$2,Deník!$W76,"")</f>
        <v/>
      </c>
      <c r="EC76" s="222" t="str">
        <f>IF(MONTH(Deník!$C76)=EC$2,Deník!$W76,"")</f>
        <v/>
      </c>
      <c r="ED76" s="222" t="str">
        <f>IF(MONTH(Deník!$C76)=ED$2,Deník!$W76,"")</f>
        <v/>
      </c>
      <c r="EE76" s="222" t="str">
        <f>IF(MONTH(Deník!$C76)=EE$2,Deník!$W76,"")</f>
        <v/>
      </c>
      <c r="EF76" s="222" t="str">
        <f>IF(MONTH(Deník!$C76)=EF$2,Deník!$W76,"")</f>
        <v/>
      </c>
      <c r="EI76" s="600" t="str">
        <f>IF(Deník!$W76&lt;&gt;"",IF(Deník!$B76=Statistika!$F$63,Deník!$W76,""),"")</f>
        <v/>
      </c>
      <c r="EJ76" s="13" t="str">
        <f>IF(Deník!$W76&lt;&gt;"",IF(Deník!$B76=Statistika!$F$64,Deník!$W76,""),"")</f>
        <v/>
      </c>
      <c r="EK76" s="13" t="str">
        <f>IF(Deník!$W76&lt;&gt;"",IF(Deník!$B76=Statistika!$F$65,Deník!$W76,""),"")</f>
        <v/>
      </c>
      <c r="EL76" s="13" t="str">
        <f>IF(Deník!$W76&lt;&gt;"",IF(Deník!$B76=Statistika!$F$66,Deník!$W76,""),"")</f>
        <v/>
      </c>
      <c r="EM76" s="13" t="str">
        <f>IF(Deník!$W76&lt;&gt;"",IF(Deník!$B76=Statistika!$F$67,Deník!$W76,""),"")</f>
        <v/>
      </c>
      <c r="EN76" s="13" t="str">
        <f>IF(Deník!$W76&lt;&gt;"",IF(Deník!$B76=Statistika!$F$68,Deník!$W76,""),"")</f>
        <v/>
      </c>
      <c r="EO76" s="13" t="str">
        <f>IF(Deník!$W76&lt;&gt;"",IF(Deník!$B76=Statistika!$F$69,Deník!$W76,""),"")</f>
        <v/>
      </c>
      <c r="EP76" s="601" t="str">
        <f>IF(Deník!$W76&lt;&gt;"",IF(Deník!$B76=Statistika!$F$70,Deník!$W76,""),"")</f>
        <v/>
      </c>
      <c r="EQ76" s="90"/>
      <c r="ER76" s="63" t="str">
        <f>IF(Deník!$W76&lt;&gt;"",IF(Deník!$J76="L",Deník!$W76,""),"")</f>
        <v/>
      </c>
      <c r="ES76" s="13" t="str">
        <f>IF(Deník!$W76&lt;&gt;"",IF(Deník!$J76="S",Deník!$W76,""),"")</f>
        <v/>
      </c>
      <c r="ET76" s="95"/>
      <c r="EU76" s="88"/>
      <c r="EV76" s="63" t="str">
        <f>IF(WEEKDAY(Deník!$C76,2)=1,Deník!$W76,"")</f>
        <v/>
      </c>
      <c r="EW76" s="13" t="str">
        <f>IF(WEEKDAY(Deník!$C76,2)=2,Deník!$W76,"")</f>
        <v/>
      </c>
      <c r="EX76" s="13" t="str">
        <f>IF(WEEKDAY(Deník!$C76,2)=3,Deník!$W76,"")</f>
        <v/>
      </c>
      <c r="EY76" s="13" t="str">
        <f>IF(WEEKDAY(Deník!$C76,2)=4,Deník!$W76,"")</f>
        <v/>
      </c>
      <c r="EZ76" s="60" t="str">
        <f>IF(WEEKDAY(Deník!$C76,2)=5,Deník!$W76,"")</f>
        <v/>
      </c>
      <c r="FA76" s="99"/>
      <c r="FB76" s="100">
        <f>Deník!D76</f>
        <v>0</v>
      </c>
      <c r="FC76" s="63">
        <f>IF($FB76&lt;&gt;"",IF(AND($FB76&gt;=FC$2,$FB76&lt;=FC$3),Deník!$W76,""))</f>
        <v>0</v>
      </c>
      <c r="FD76" s="63" t="str">
        <f>IF($FB76&lt;&gt;"",IF(AND($FB76&gt;=FD$2,$FB76&lt;=FD$3),Deník!$W76,""))</f>
        <v/>
      </c>
      <c r="FE76" s="63" t="str">
        <f>IF($FB76&lt;&gt;"",IF(AND($FB76&gt;=FE$2,$FB76&lt;=FE$3),Deník!$W76,""))</f>
        <v/>
      </c>
      <c r="FF76" s="63" t="str">
        <f>IF($FB76&lt;&gt;"",IF(AND($FB76&gt;=FF$2,$FB76&lt;=FF$3),Deník!$W76,""))</f>
        <v/>
      </c>
      <c r="FG76" s="63" t="str">
        <f>IF($FB76&lt;&gt;"",IF(AND($FB76&gt;=FG$2,$FB76&lt;=FG$3),Deník!$W76,""))</f>
        <v/>
      </c>
      <c r="FH76" s="63" t="str">
        <f>IF($FB76&lt;&gt;"",IF(AND($FB76&gt;=FH$2,$FB76&lt;=FH$3),Deník!$W76,""))</f>
        <v/>
      </c>
      <c r="FI76" s="63" t="str">
        <f>IF($FB76&lt;&gt;"",IF(AND($FB76&gt;=FI$2,$FB76&lt;=FI$3),Deník!$W76,""))</f>
        <v/>
      </c>
      <c r="FJ76" s="63" t="str">
        <f>IF($FB76&lt;&gt;"",IF(AND($FB76&gt;=FJ$2,$FB76&lt;=FJ$3),Deník!$W76,""))</f>
        <v/>
      </c>
      <c r="FK76" s="63" t="str">
        <f>IF($FB76&lt;&gt;"",IF(AND($FB76&gt;=FK$2,$FB76&lt;=FK$3),Deník!$W76,""))</f>
        <v/>
      </c>
      <c r="FL76" s="63" t="str">
        <f>IF($FB76&lt;&gt;"",IF(AND($FB76&gt;=FL$2,$FB76&lt;=FL$3),Deník!$W76,""))</f>
        <v/>
      </c>
      <c r="FM76" s="63" t="str">
        <f>IF($FB76&lt;&gt;"",IF(AND($FB76&gt;=FM$2,$FB76&lt;=FM$3),Deník!$W76,""))</f>
        <v/>
      </c>
      <c r="FN76" s="13"/>
      <c r="FO76" s="20" t="str">
        <f>IF(Deník!$W76&gt;1,Deník!$W76,"")</f>
        <v/>
      </c>
      <c r="FP76" s="20" t="str">
        <f>IF(Deník!$W76&lt;0,Deník!$W76,"")</f>
        <v/>
      </c>
      <c r="FQ76" s="17"/>
      <c r="FS76" s="233"/>
      <c r="FT76" s="233" t="str">
        <f>IF(Deník!$W76&lt;&gt;"",IF(Deník!$Y76=Statistika!$F$78,Deník!$W76,""),"")</f>
        <v/>
      </c>
      <c r="FU76" s="233" t="str">
        <f>IF(Deník!$W76&lt;&gt;"",IF(Deník!$Y76=Statistika!$F$79,Deník!$W76,""),"")</f>
        <v/>
      </c>
      <c r="FV76" s="233" t="str">
        <f>IF(Deník!$W76&lt;&gt;"",IF(Deník!$Y76=Statistika!$F$80,Deník!$W76,""),"")</f>
        <v/>
      </c>
      <c r="FW76" s="233" t="str">
        <f>IF(Deník!$W76&lt;&gt;"",IF(Deník!$Y76=Statistika!$F$81,Deník!$W76,""),"")</f>
        <v/>
      </c>
      <c r="FX76" s="233" t="str">
        <f>IF(Deník!$W76&lt;&gt;"",IF(Deník!$Y76=Statistika!$F$82,Deník!$W76,""),"")</f>
        <v/>
      </c>
      <c r="FY76" s="233" t="str">
        <f>IF(Deník!$W76&lt;&gt;"",IF(Deník!$Y76=Statistika!$F$83,Deník!$W76,""),"")</f>
        <v/>
      </c>
      <c r="FZ76" s="233" t="str">
        <f>IF(Deník!$W76&lt;&gt;"",IF(Deník!$Y76=Statistika!$F$84,Deník!$W76,""),"")</f>
        <v/>
      </c>
      <c r="GA76" s="233" t="str">
        <f>IF(Deník!$W76&lt;&gt;"",IF(Deník!$Y76=Statistika!$F$85,Deník!$W76,""),"")</f>
        <v/>
      </c>
      <c r="GB76" s="233" t="str">
        <f>IF(Deník!$W76&lt;&gt;"",IF(Deník!$Y76=Statistika!$F$86,Deník!$W76,""),"")</f>
        <v/>
      </c>
      <c r="GC76" s="233" t="str">
        <f>IF(Deník!$W76&lt;&gt;"",IF(Deník!$Y76=Statistika!$F$87,Deník!$W76,""),"")</f>
        <v/>
      </c>
      <c r="GD76" s="233" t="str">
        <f>IF(Deník!$W76&lt;&gt;"",IF(Deník!$Y76=Statistika!$F$88,Deník!$W76,""),"")</f>
        <v/>
      </c>
      <c r="GE76" s="233" t="str">
        <f>IF(Deník!$W76&lt;&gt;"",IF(Deník!$Y76=Statistika!$F$89,Deník!$W76,""),"")</f>
        <v/>
      </c>
      <c r="GF76" s="233" t="str">
        <f>IF(Deník!$W76&lt;&gt;"",IF(Deník!$Y76=Statistika!$F$90,Deník!$W76,""),"")</f>
        <v/>
      </c>
      <c r="GG76" s="233" t="str">
        <f>IF(Deník!$W76&lt;&gt;"",IF(Deník!$Y76=Statistika!$F$91,Deník!$W76,""),"")</f>
        <v/>
      </c>
      <c r="GH76" s="233"/>
      <c r="GI76" s="233" t="str">
        <f>IF(Deník!$W76&lt;&gt;"",IF(Deník!$AB76=Statistika!$L$100,Deník!$W76,""),"")</f>
        <v/>
      </c>
      <c r="GJ76" s="233" t="str">
        <f>IF(Deník!$W76&lt;&gt;"",IF(Deník!$AB76=Statistika!$L$101,Deník!$W76,""),"")</f>
        <v/>
      </c>
      <c r="GK76" s="233" t="str">
        <f>IF(Deník!$W76&lt;&gt;"",IF(Deník!$AB76=Statistika!$L$102,Deník!$W76,""),"")</f>
        <v/>
      </c>
      <c r="GL76" s="233" t="str">
        <f>IF(Deník!$W76&lt;&gt;"",IF(Deník!$AB76=Statistika!$L$103,Deník!$W76,""),"")</f>
        <v/>
      </c>
      <c r="GM76" s="233" t="str">
        <f>IF(Deník!$W76&lt;&gt;"",IF(Deník!$AB76=Statistika!$L$104,Deník!$W76,""),"")</f>
        <v/>
      </c>
      <c r="GN76" s="233" t="str">
        <f>IF(Deník!$W76&lt;&gt;"",IF(Deník!$AB76=Statistika!$L$105,Deník!$W76,""),"")</f>
        <v/>
      </c>
      <c r="GO76" s="233" t="str">
        <f>IF(Deník!$W76&lt;&gt;"",IF(Deník!$AB76=Statistika!$L$106,Deník!$W76,""),"")</f>
        <v/>
      </c>
      <c r="GP76" s="233" t="str">
        <f>IF(Deník!$W76&lt;&gt;"",IF(Deník!$AB76=Statistika!$L$107,Deník!$W76,""),"")</f>
        <v/>
      </c>
      <c r="GQ76" s="233" t="str">
        <f>IF(Deník!$W76&lt;&gt;"",IF(Deník!$AB76=Statistika!$L$108,Deník!$W76,""),"")</f>
        <v/>
      </c>
      <c r="GS76" s="233" t="str">
        <f>IF(Deník!$W76&lt;0,IF(Deník!$AC76=Statistika!$F$117,Deník!$W76,""),"")</f>
        <v/>
      </c>
      <c r="GT76" s="233" t="str">
        <f>IF(Deník!$W76&lt;0,IF(Deník!$AC76=Statistika!$F$118,Deník!$W76,""),"")</f>
        <v/>
      </c>
      <c r="GU76" s="233" t="str">
        <f>IF(Deník!$W76&lt;0,IF(Deník!$AC76=Statistika!$F$119,Deník!$W76,""),"")</f>
        <v/>
      </c>
      <c r="GV76" s="233" t="str">
        <f>IF(Deník!$W76&lt;0,IF(Deník!$AC76=Statistika!$F$120,Deník!$W76,""),"")</f>
        <v/>
      </c>
      <c r="GW76" s="233" t="str">
        <f>IF(Deník!$W76&lt;0,IF(Deník!$AC76=Statistika!$F$121,Deník!$W76,""),"")</f>
        <v/>
      </c>
      <c r="GX76" s="233" t="str">
        <f>IF(Deník!$W76&lt;0,IF(Deník!$AC76=Statistika!$F$122,Deník!$W76,""),"")</f>
        <v/>
      </c>
      <c r="GY76" s="233" t="str">
        <f>IF(Deník!$W76&lt;0,IF(Deník!$AC76=Statistika!$F$123,Deník!$W76,""),"")</f>
        <v/>
      </c>
      <c r="GZ76" s="233" t="str">
        <f>IF(Deník!$W76&lt;0,IF(Deník!$AC76=Statistika!$F$124,Deník!$W76,""),"")</f>
        <v/>
      </c>
      <c r="HA76" s="233" t="str">
        <f>IF(Deník!$W76&lt;0,IF(Deník!$AC76=Statistika!$F$125,Deník!$W76,""),"")</f>
        <v/>
      </c>
      <c r="HC76" s="233" t="str">
        <f>IF(Deník!$W76&lt;0,IF(Deník!$AD76=Statistika!$F$133,Deník!$W76,""),"")</f>
        <v/>
      </c>
      <c r="HD76" s="233" t="str">
        <f>IF(Deník!$W76&lt;0,IF(Deník!$AD76=Statistika!$F$134,Deník!$W76,""),"")</f>
        <v/>
      </c>
      <c r="HE76" s="233" t="str">
        <f>IF(Deník!$W76&lt;0,IF(Deník!$AD76=Statistika!$F$135,Deník!$W76,""),"")</f>
        <v/>
      </c>
      <c r="HF76" s="233" t="str">
        <f>IF(Deník!$W76&lt;0,IF(Deník!$AD76=Statistika!$F$136,Deník!$W76,""),"")</f>
        <v/>
      </c>
      <c r="HG76" s="233" t="str">
        <f>IF(Deník!$W76&lt;0,IF(Deník!$AD76=Statistika!$F$137,Deník!$W76,""),"")</f>
        <v/>
      </c>
      <c r="ID76" s="8">
        <f>Tabulka4[[#This Row],[Sloupec3]]</f>
        <v>0</v>
      </c>
      <c r="IE76" s="17" t="str">
        <f>IF(AND([1]Deník!$C76&gt;='[1]Měsíční shrnutí'!$D$1,[1]Deník!$C76&lt;='[1]Měsíční shrnutí'!$F$1),[1]Deník!$X76,"")</f>
        <v/>
      </c>
    </row>
    <row r="77" spans="1:239">
      <c r="A77" s="8">
        <f>Deník!C78</f>
        <v>0</v>
      </c>
      <c r="B77" s="50" t="str">
        <f>Deník!R78</f>
        <v/>
      </c>
      <c r="C77" s="102" t="str">
        <f>IF(AND(Deník!R78&gt;1,Deník!R78&lt;&gt;""),1,"")</f>
        <v/>
      </c>
      <c r="D77" s="102" t="str">
        <f>IF(AND(Deník!R78&lt;=0,Deník!R78&lt;&gt;""),1,"")</f>
        <v/>
      </c>
      <c r="E77" s="103" t="str">
        <f>IF(AND(Deník!R78&gt;=0,Deník!R78&lt;=1),1,"")</f>
        <v/>
      </c>
      <c r="F77" s="79" t="str">
        <f>IF(Deník!R78&lt;&gt;"",Deník!R78+F76,"")</f>
        <v/>
      </c>
      <c r="G77" s="85"/>
      <c r="H77" s="54" t="str">
        <f>IF(MONTH(Deník!$C77)=H$2,IF(AND(Deník!$R77&gt;=0,Deník!$R77&lt;=1),"BE",Deník!$R77),"")</f>
        <v/>
      </c>
      <c r="I77" s="11" t="str">
        <f>IF(MONTH(Deník!$C77)=I$2,IF(AND(Deník!$R77&gt;=0,Deník!$R77&lt;=1),"BE",Deník!$R77),"")</f>
        <v/>
      </c>
      <c r="J77" s="11" t="str">
        <f>IF(MONTH(Deník!$C77)=J$2,IF(AND(Deník!$R77&gt;=0,Deník!$R77&lt;=1),"BE",Deník!$R77),"")</f>
        <v/>
      </c>
      <c r="K77" s="11" t="str">
        <f>IF(MONTH(Deník!$C77)=K$2,IF(AND(Deník!$R77&gt;=0,Deník!$R77&lt;=1),"BE",Deník!$R77),"")</f>
        <v/>
      </c>
      <c r="L77" s="11" t="str">
        <f>IF(MONTH(Deník!$C77)=L$2,IF(AND(Deník!$R77&gt;=0,Deník!$R77&lt;=1),"BE",Deník!$R77),"")</f>
        <v/>
      </c>
      <c r="M77" s="11" t="str">
        <f>IF(MONTH(Deník!$C77)=M$2,IF(AND(Deník!$R77&gt;=0,Deník!$R77&lt;=1),"BE",Deník!$R77),"")</f>
        <v/>
      </c>
      <c r="N77" s="11" t="str">
        <f>IF(MONTH(Deník!$C77)=N$2,IF(AND(Deník!$R77&gt;=0,Deník!$R77&lt;=1),"BE",Deník!$R77),"")</f>
        <v/>
      </c>
      <c r="O77" s="11" t="str">
        <f>IF(MONTH(Deník!$C77)=O$2,IF(AND(Deník!$R77&gt;=0,Deník!$R77&lt;=1),"BE",Deník!$R77),"")</f>
        <v/>
      </c>
      <c r="P77" s="11" t="str">
        <f>IF(MONTH(Deník!$C77)=P$2,IF(AND(Deník!$R77&gt;=0,Deník!$R77&lt;=1),"BE",Deník!$R77),"")</f>
        <v/>
      </c>
      <c r="Q77" s="11" t="str">
        <f>IF(MONTH(Deník!$C77)=Q$2,IF(AND(Deník!$R77&gt;=0,Deník!$R77&lt;=1),"BE",Deník!$R77),"")</f>
        <v/>
      </c>
      <c r="R77" s="11" t="str">
        <f>IF(MONTH(Deník!$C77)=R$2,IF(AND(Deník!$R77&gt;=0,Deník!$R77&lt;=1),"BE",Deník!$R77),"")</f>
        <v/>
      </c>
      <c r="S77" s="57" t="str">
        <f>IF(MONTH(Deník!$C77)=S$2,IF(AND(Deník!$R77&gt;=0,Deník!$R77&lt;=1),"BE",Deník!$R77),"")</f>
        <v/>
      </c>
      <c r="U77" s="12"/>
      <c r="V77" s="12"/>
      <c r="X77" s="600" t="str">
        <f>IF(Deník!$R77&lt;&gt;"",IF(Deník!$B77=Statistika!$F$63,IF(AND(Deník!$R77&gt;=0,Deník!$R77&lt;=1),"BE",Deník!$R77),""),"")</f>
        <v/>
      </c>
      <c r="Y77" s="13" t="str">
        <f>IF(Deník!$R77&lt;&gt;"",IF(Deník!$B77=Statistika!$F$64,IF(AND(Deník!$R77&gt;=0,Deník!$R77&lt;=1),"BE",Deník!$R77),""),"")</f>
        <v/>
      </c>
      <c r="Z77" s="13" t="str">
        <f>IF(Deník!$R77&lt;&gt;"",IF(Deník!$B77=Statistika!$F$65,IF(AND(Deník!$R77&gt;=0,Deník!$R77&lt;=1),"BE",Deník!$R77),""),"")</f>
        <v/>
      </c>
      <c r="AA77" s="13" t="str">
        <f>IF(Deník!$R77&lt;&gt;"",IF(Deník!$B77=Statistika!$F$66,IF(AND(Deník!$R77&gt;=0,Deník!$R77&lt;=1),"BE",Deník!$R77),""),"")</f>
        <v/>
      </c>
      <c r="AB77" s="13" t="str">
        <f>IF(Deník!$R77&lt;&gt;"",IF(Deník!$B77=Statistika!$F$67,IF(AND(Deník!$R77&gt;=0,Deník!$R77&lt;=1),"BE",Deník!$R77),""),"")</f>
        <v/>
      </c>
      <c r="AC77" s="13" t="str">
        <f>IF(Deník!$R77&lt;&gt;"",IF(Deník!$B77=Statistika!$F$68,IF(AND(Deník!$R77&gt;=0,Deník!$R77&lt;=1),"BE",Deník!$R77),""),"")</f>
        <v/>
      </c>
      <c r="AD77" s="13" t="str">
        <f>IF(Deník!$R77&lt;&gt;"",IF(Deník!$B77=Statistika!$F$69,IF(AND(Deník!$R77&gt;=0,Deník!$R77&lt;=1),"BE",Deník!$R77),""),"")</f>
        <v/>
      </c>
      <c r="AE77" s="601" t="str">
        <f>IF(Deník!$R77&lt;&gt;"",IF(Deník!$B77=Statistika!$F$70,IF(AND(Deník!$R77&gt;=0,Deník!$R77&lt;=1),"BE",Deník!$R77),""),"")</f>
        <v/>
      </c>
      <c r="AF77" s="90"/>
      <c r="AG77" s="63" t="str">
        <f>IF(Deník!$R77&lt;&gt;"",IF(Deník!$J77="L",IF(AND(Deník!$R77&gt;=0,Deník!$R77&lt;=1),"BE",Deník!$R77),""),"")</f>
        <v/>
      </c>
      <c r="AH77" s="13" t="str">
        <f>IF(Deník!$R77&lt;&gt;"",IF(Deník!$J77="S",IF(AND(Deník!$R77&gt;=0,Deník!$R77&lt;=1),"BE",Deník!$R77),""),"")</f>
        <v/>
      </c>
      <c r="AI77" s="95"/>
      <c r="AJ77" s="71" t="str">
        <f>IF(Deník!N78&lt;&gt;"",Deník!N78*-1,"")</f>
        <v/>
      </c>
      <c r="AK77" s="88"/>
      <c r="AL77" s="63" t="str">
        <f>IF(WEEKDAY(Deník!$C77,2)=1,IF(AND(Deník!$R77&gt;=0,Deník!$R77&lt;=1),"BE",Deník!$R77),"")</f>
        <v/>
      </c>
      <c r="AM77" s="13" t="str">
        <f>IF(WEEKDAY(Deník!$C77,2)=2,IF(AND(Deník!$R77&gt;=0,Deník!$R77&lt;=1),"BE",Deník!$R77),"")</f>
        <v/>
      </c>
      <c r="AN77" s="13" t="str">
        <f>IF(WEEKDAY(Deník!$C77,2)=3,IF(AND(Deník!$R77&gt;=0,Deník!$R77&lt;=1),"BE",Deník!$R77),"")</f>
        <v/>
      </c>
      <c r="AO77" s="13" t="str">
        <f>IF(WEEKDAY(Deník!$C77,2)=4,IF(AND(Deník!$R77&gt;=0,Deník!$R77&lt;=1),"BE",Deník!$R77),"")</f>
        <v/>
      </c>
      <c r="AP77" s="60" t="str">
        <f>IF(WEEKDAY(Deník!$C77,2)=5,IF(AND(Deník!$R77&gt;=0,Deník!$R77&lt;=1),"BE",Deník!$R77),"")</f>
        <v/>
      </c>
      <c r="AQ77" s="99"/>
      <c r="AR77" s="100">
        <f>Deník!D77</f>
        <v>0</v>
      </c>
      <c r="AS77" s="63" t="str">
        <f>IF(Deník!$D77&lt;&gt;"",IF(AND(Deník!$D77&gt;=AS$2,Deník!$D77&lt;=AS$3),IF(AND(Deník!$R77&gt;=0,Deník!$R77&lt;=1),"BE",Deník!$R77),""),"")</f>
        <v/>
      </c>
      <c r="AT77" s="63" t="str">
        <f>IF(Deník!$D77&lt;&gt;"",IF(AND(Deník!$D77&gt;=AT$2,Deník!$D77&lt;=AT$3),IF(AND(Deník!$R77&gt;=0,Deník!$R77&lt;=1),"BE",Deník!$R77),""),"")</f>
        <v/>
      </c>
      <c r="AU77" s="63" t="str">
        <f>IF(Deník!$D77&lt;&gt;"",IF(AND(Deník!$D77&gt;=AU$2,Deník!$D77&lt;=AU$3),IF(AND(Deník!$R77&gt;=0,Deník!$R77&lt;=1),"BE",Deník!$R77),""),"")</f>
        <v/>
      </c>
      <c r="AV77" s="63" t="str">
        <f>IF(Deník!$D77&lt;&gt;"",IF(AND(Deník!$D77&gt;=AV$2,Deník!$D77&lt;=AV$3),IF(AND(Deník!$R77&gt;=0,Deník!$R77&lt;=1),"BE",Deník!$R77),""),"")</f>
        <v/>
      </c>
      <c r="AW77" s="63" t="str">
        <f>IF(Deník!$D77&lt;&gt;"",IF(AND(Deník!$D77&gt;=AW$2,Deník!$D77&lt;=AW$3),IF(AND(Deník!$R77&gt;=0,Deník!$R77&lt;=1),"BE",Deník!$R77),""),"")</f>
        <v/>
      </c>
      <c r="AX77" s="63" t="str">
        <f>IF(Deník!$D77&lt;&gt;"",IF(AND(Deník!$D77&gt;=AX$2,Deník!$D77&lt;=AX$3),IF(AND(Deník!$R77&gt;=0,Deník!$R77&lt;=1),"BE",Deník!$R77),""),"")</f>
        <v/>
      </c>
      <c r="AY77" s="63" t="str">
        <f>IF(Deník!$D77&lt;&gt;"",IF(AND(Deník!$D77&gt;=AY$2,Deník!$D77&lt;=AY$3),IF(AND(Deník!$R77&gt;=0,Deník!$R77&lt;=1),"BE",Deník!$R77),""),"")</f>
        <v/>
      </c>
      <c r="AZ77" s="63" t="str">
        <f>IF(Deník!$D77&lt;&gt;"",IF(AND(Deník!$D77&gt;=AZ$2,Deník!$D77&lt;=AZ$3),IF(AND(Deník!$R77&gt;=0,Deník!$R77&lt;=1),"BE",Deník!$R77),""),"")</f>
        <v/>
      </c>
      <c r="BA77" s="63" t="str">
        <f>IF(Deník!$D77&lt;&gt;"",IF(AND(Deník!$D77&gt;=BA$2,Deník!$D77&lt;=BA$3),IF(AND(Deník!$R77&gt;=0,Deník!$R77&lt;=1),"BE",Deník!$R77),""),"")</f>
        <v/>
      </c>
      <c r="BB77" s="63" t="str">
        <f>IF(Deník!$D77&lt;&gt;"",IF(AND(Deník!$D77&gt;=BB$2,Deník!$D77&lt;=BB$3),IF(AND(Deník!$R77&gt;=0,Deník!$R77&lt;=1),"BE",Deník!$R77),""),"")</f>
        <v/>
      </c>
      <c r="BC77" s="71" t="str">
        <f>IF(Deník!$D77&lt;&gt;"",IF(AND(Deník!$D77&gt;=BC$2,Deník!$D77&lt;=BC$3),IF(AND(Deník!$R77&gt;=0,Deník!$R77&lt;=1),"BE",Deník!$R77),""),"")</f>
        <v/>
      </c>
      <c r="BD77" s="20" t="str">
        <f>IF(Deník!$J78="S",(Deník!$M78-Deník!$K78),IF(Deník!$J78="L",(Deník!$K78-Deník!$M78),""))</f>
        <v/>
      </c>
      <c r="BE77" s="20" t="str">
        <f>IF(Deník!$J78="S",(Deník!$K78-Deník!$O78),IF(Deník!$J78="L",(Deník!$O78-Deník!$K78),""))</f>
        <v/>
      </c>
      <c r="BF77" s="20" t="str">
        <f>IF(Deník!$J78="S",(Deník!$K78-Deník!$L78),IF(Deník!$J78="L",(Deník!$L78-Deník!$K78),""))</f>
        <v/>
      </c>
      <c r="BG77" s="20" t="str">
        <f>IF(Deník!$J78="S",(Deník!$K78-Deník!$S78),IF(Deník!$J78="L",(Deník!$S78-Deník!$K78),""))</f>
        <v/>
      </c>
      <c r="BH77" s="20" t="str">
        <f>IF(Deník!$J78="S",(Deník!$K78-Deník!$U78),IF(Deník!$J78="L",(Deník!$U78-Deník!$K78),""))</f>
        <v/>
      </c>
      <c r="BI77" s="20" t="str">
        <f>IF(Deník!$R77&gt;1,Deník!$R77,"")</f>
        <v/>
      </c>
      <c r="BJ77" s="20" t="str">
        <f>IF(Deník!$R77&lt;0,Deník!$R77,"")</f>
        <v/>
      </c>
      <c r="BK77" s="17"/>
      <c r="BM77" s="233" t="str">
        <f>IF(Deník!$R77&lt;&gt;"",IF(Deník!$Y77=Statistika!$F$78,IF(AND(Deník!$R77&gt;=0,Deník!$R77&lt;=1),"BE",Deník!$R77),""),"")</f>
        <v/>
      </c>
      <c r="BN77" s="233" t="str">
        <f>IF(Deník!$R77&lt;&gt;"",IF(Deník!$Y77=Statistika!$F$79,IF(AND(Deník!$R77&gt;=0,Deník!$R77&lt;=1),"BE",Deník!$R77),""),"")</f>
        <v/>
      </c>
      <c r="BO77" s="233" t="str">
        <f>IF(Deník!$R77&lt;&gt;"",IF(Deník!$Y77=Statistika!$F$80,IF(AND(Deník!$R77&gt;=0,Deník!$R77&lt;=1),"BE",Deník!$R77),""),"")</f>
        <v/>
      </c>
      <c r="BP77" s="233" t="str">
        <f>IF(Deník!$R77&lt;&gt;"",IF(Deník!$Y77=Statistika!$F$81,IF(AND(Deník!$R77&gt;=0,Deník!$R77&lt;=1),"BE",Deník!$R77),""),"")</f>
        <v/>
      </c>
      <c r="BQ77" s="233" t="str">
        <f>IF(Deník!$R77&lt;&gt;"",IF(Deník!$Y77=Statistika!$F$82,IF(AND(Deník!$R77&gt;=0,Deník!$R77&lt;=1),"BE",Deník!$R77),""),"")</f>
        <v/>
      </c>
      <c r="BR77" s="233" t="str">
        <f>IF(Deník!$R77&lt;&gt;"",IF(Deník!$Y77=Statistika!$F$83,IF(AND(Deník!$R77&gt;=0,Deník!$R77&lt;=1),"BE",Deník!$R77),""),"")</f>
        <v/>
      </c>
      <c r="BS77" s="233" t="str">
        <f>IF(Deník!$R77&lt;&gt;"",IF(Deník!$Y77=Statistika!$F$84,IF(AND(Deník!$R77&gt;=0,Deník!$R77&lt;=1),"BE",Deník!$R77),""),"")</f>
        <v/>
      </c>
      <c r="BT77" s="233" t="str">
        <f>IF(Deník!$R77&lt;&gt;"",IF(Deník!$Y77=Statistika!$F$85,IF(AND(Deník!$R77&gt;=0,Deník!$R77&lt;=1),"BE",Deník!$R77),""),"")</f>
        <v/>
      </c>
      <c r="BU77" s="233" t="str">
        <f>IF(Deník!$R77&lt;&gt;"",IF(Deník!$Y77=Statistika!$F$86,IF(AND(Deník!$R77&gt;=0,Deník!$R77&lt;=1),"BE",Deník!$R77),""),"")</f>
        <v/>
      </c>
      <c r="BV77" s="233" t="str">
        <f>IF(Deník!$R77&lt;&gt;"",IF(Deník!$Y77=Statistika!$F$87,IF(AND(Deník!$R77&gt;=0,Deník!$R77&lt;=1),"BE",Deník!$R77),""),"")</f>
        <v/>
      </c>
      <c r="BW77" s="233" t="str">
        <f>IF(Deník!$R77&lt;&gt;"",IF(Deník!$Y77=Statistika!$F$88,IF(AND(Deník!$R77&gt;=0,Deník!$R77&lt;=1),"BE",Deník!$R77),""),"")</f>
        <v/>
      </c>
      <c r="BX77" s="233" t="str">
        <f>IF(Deník!$R77&lt;&gt;"",IF(Deník!$Y77=Statistika!$F$89,IF(AND(Deník!$R77&gt;=0,Deník!$R77&lt;=1),"BE",Deník!$R77),""),"")</f>
        <v/>
      </c>
      <c r="BY77" s="233" t="str">
        <f>IF(Deník!$R77&lt;&gt;"",IF(Deník!$Y77=Statistika!$F$90,IF(AND(Deník!$R77&gt;=0,Deník!$R77&lt;=1),"BE",Deník!$R77),""),"")</f>
        <v/>
      </c>
      <c r="BZ77" s="233" t="str">
        <f>IF(Deník!$R77&lt;&gt;"",IF(Deník!$Y77=Statistika!$F$91,IF(AND(Deník!$R77&gt;=0,Deník!$R77&lt;=1),"BE",Deník!$R77),""),"")</f>
        <v/>
      </c>
      <c r="CA77" s="233"/>
      <c r="CB77" s="233" t="str">
        <f>IF(Deník!$R77&lt;&gt;"",IF(Deník!$AB77="SL",IF(AND(Deník!$R77&gt;=0,Deník!$R77&lt;=1),"BE",Deník!$R77),""),"")</f>
        <v/>
      </c>
      <c r="CC77" s="233" t="str">
        <f>IF(Deník!$R77&lt;&gt;"",IF(Deník!$AB77="BE10",IF(AND(Deník!$R77&gt;=0,Deník!$R77&lt;=1),"BE",Deník!$R77),""),"")</f>
        <v/>
      </c>
      <c r="CD77" s="233" t="str">
        <f>IF(Deník!$R77&lt;&gt;"",IF(Deník!$AB77="BE15",IF(AND(Deník!$R77&gt;=0,Deník!$R77&lt;=1),"BE",Deník!$R77),""),"")</f>
        <v/>
      </c>
      <c r="CE77" s="233" t="str">
        <f>IF(Deník!$R77&lt;&gt;"",IF(Deník!$AB77="BE20",IF(AND(Deník!$R77&gt;=0,Deník!$R77&lt;=1),"BE",Deník!$R77),""),"")</f>
        <v/>
      </c>
      <c r="CF77" s="233" t="str">
        <f>IF(Deník!$R77&lt;&gt;"",IF(Deník!$AB77="TP1",IF(AND(Deník!$R77&gt;=0,Deník!$R77&lt;=1),"BE",Deník!$R77),""),"")</f>
        <v/>
      </c>
      <c r="CG77" s="233" t="str">
        <f>IF(Deník!$R77&lt;&gt;"",IF(Deník!$AB77="TP2",IF(AND(Deník!$R77&gt;=0,Deník!$R77&lt;=1),"BE",Deník!$R77),""),"")</f>
        <v/>
      </c>
      <c r="CH77" s="233" t="str">
        <f>IF(Deník!$R77&lt;&gt;"",IF(Deník!$AB77="TP3",IF(AND(Deník!$R77&gt;=0,Deník!$R77&lt;=1),"BE",Deník!$R77),""),"")</f>
        <v/>
      </c>
      <c r="CI77" s="233" t="str">
        <f>IF(Deník!$R77&lt;&gt;"",IF(Deník!$AB77="Trailing SL",IF(AND(Deník!$R77&gt;=0,Deník!$R77&lt;=1),"BE",Deník!$R77),""),"")</f>
        <v/>
      </c>
      <c r="CJ77" s="233" t="str">
        <f>IF(Deník!$R77&lt;&gt;"",IF(Deník!$AB77="Manual",IF(AND(Deník!$R77&gt;=0,Deník!$R77&lt;=1),"BE",Deník!$R77),""),"")</f>
        <v/>
      </c>
      <c r="CK77" s="233"/>
      <c r="CL77" s="233" t="str">
        <f>IF(Deník!$R77&lt;0,IF(Deník!$AC77=Statistika!$F$117,Deník!$R77,""),"")</f>
        <v/>
      </c>
      <c r="CM77" s="233" t="str">
        <f>IF(Deník!$R77&lt;0,IF(Deník!$AC77=Statistika!$F$118,Deník!$R77,""),"")</f>
        <v/>
      </c>
      <c r="CN77" s="233" t="str">
        <f>IF(Deník!$R77&lt;0,IF(Deník!$AC77=Statistika!$F$119,Deník!$R77,""),"")</f>
        <v/>
      </c>
      <c r="CO77" s="233" t="str">
        <f>IF(Deník!$R77&lt;0,IF(Deník!$AC77=Statistika!$F$120,Deník!$R77,""),"")</f>
        <v/>
      </c>
      <c r="CP77" s="233" t="str">
        <f>IF(Deník!$R77&lt;0,IF(Deník!$AC77=Statistika!$F$121,Deník!$R77,""),"")</f>
        <v/>
      </c>
      <c r="CQ77" s="233" t="str">
        <f>IF(Deník!$R77&lt;0,IF(Deník!$AC77=Statistika!$F$122,Deník!$R77,""),"")</f>
        <v/>
      </c>
      <c r="CR77" s="233" t="str">
        <f>IF(Deník!$R77&lt;0,IF(Deník!$AC77=Statistika!$F$123,Deník!$R77,""),"")</f>
        <v/>
      </c>
      <c r="CS77" s="233" t="str">
        <f>IF(Deník!$R77&lt;0,IF(Deník!$AC77=Statistika!$F$124,Deník!$R77,""),"")</f>
        <v/>
      </c>
      <c r="CT77" s="233" t="str">
        <f>IF(Deník!$R77&lt;0,IF(Deník!$AC77=Statistika!$F$125,Deník!$R77,""),"")</f>
        <v/>
      </c>
      <c r="CU77" s="233"/>
      <c r="CV77" s="233" t="str">
        <f>IF(Deník!$R77&lt;0,IF(Deník!$AD77=$CV$2,Deník!$R77,""),"")</f>
        <v/>
      </c>
      <c r="CW77" s="233" t="str">
        <f>IF(Deník!$R77&lt;0,IF(Deník!$AD77=$CW$2,Deník!$R77,""),"")</f>
        <v/>
      </c>
      <c r="CX77" s="233" t="str">
        <f>IF(Deník!$R77&lt;0,IF(Deník!$AD77=$CX$2,Deník!$R77,""),"")</f>
        <v/>
      </c>
      <c r="CY77" s="233" t="str">
        <f>IF(Deník!$R77&lt;0,IF(Deník!$AD77=$CY$2,Deník!$R77,""),"")</f>
        <v/>
      </c>
      <c r="CZ77" s="233" t="str">
        <f>IF(Deník!$R77&lt;0,IF(Deník!$AD77=$CZ$2,Deník!$R77,""),"")</f>
        <v/>
      </c>
      <c r="DL77" s="221">
        <f t="shared" si="8"/>
        <v>93847.029999999984</v>
      </c>
      <c r="DM77" s="220">
        <f t="shared" si="7"/>
        <v>-6.1529700000000132E-2</v>
      </c>
      <c r="DO77" s="50">
        <f>Deník!W78</f>
        <v>0</v>
      </c>
      <c r="DP77" s="102" t="str">
        <f>IF(AND(Deník!W78&gt;0),1,"")</f>
        <v/>
      </c>
      <c r="DQ77" s="102">
        <f>IF(AND(Deník!W78&lt;=0),1,"")</f>
        <v>1</v>
      </c>
      <c r="DR77" s="227"/>
      <c r="DS77" s="228"/>
      <c r="DT77" s="85"/>
      <c r="DU77" s="54">
        <f>IF(MONTH(Deník!$C77)=DU$2,Deník!$W77,"")</f>
        <v>0</v>
      </c>
      <c r="DV77" s="222" t="str">
        <f>IF(MONTH(Deník!$C77)=DV$2,Deník!$W77,"")</f>
        <v/>
      </c>
      <c r="DW77" s="222" t="str">
        <f>IF(MONTH(Deník!$C77)=DW$2,Deník!$W77,"")</f>
        <v/>
      </c>
      <c r="DX77" s="222" t="str">
        <f>IF(MONTH(Deník!$C77)=DX$2,Deník!$W77,"")</f>
        <v/>
      </c>
      <c r="DY77" s="222" t="str">
        <f>IF(MONTH(Deník!$C77)=DY$2,Deník!$W77,"")</f>
        <v/>
      </c>
      <c r="DZ77" s="222" t="str">
        <f>IF(MONTH(Deník!$C77)=DZ$2,Deník!$W77,"")</f>
        <v/>
      </c>
      <c r="EA77" s="222" t="str">
        <f>IF(MONTH(Deník!$C77)=EA$2,Deník!$W77,"")</f>
        <v/>
      </c>
      <c r="EB77" s="222" t="str">
        <f>IF(MONTH(Deník!$C77)=EB$2,Deník!$W77,"")</f>
        <v/>
      </c>
      <c r="EC77" s="222" t="str">
        <f>IF(MONTH(Deník!$C77)=EC$2,Deník!$W77,"")</f>
        <v/>
      </c>
      <c r="ED77" s="222" t="str">
        <f>IF(MONTH(Deník!$C77)=ED$2,Deník!$W77,"")</f>
        <v/>
      </c>
      <c r="EE77" s="222" t="str">
        <f>IF(MONTH(Deník!$C77)=EE$2,Deník!$W77,"")</f>
        <v/>
      </c>
      <c r="EF77" s="222" t="str">
        <f>IF(MONTH(Deník!$C77)=EF$2,Deník!$W77,"")</f>
        <v/>
      </c>
      <c r="EI77" s="600" t="str">
        <f>IF(Deník!$W77&lt;&gt;"",IF(Deník!$B77=Statistika!$F$63,Deník!$W77,""),"")</f>
        <v/>
      </c>
      <c r="EJ77" s="13" t="str">
        <f>IF(Deník!$W77&lt;&gt;"",IF(Deník!$B77=Statistika!$F$64,Deník!$W77,""),"")</f>
        <v/>
      </c>
      <c r="EK77" s="13" t="str">
        <f>IF(Deník!$W77&lt;&gt;"",IF(Deník!$B77=Statistika!$F$65,Deník!$W77,""),"")</f>
        <v/>
      </c>
      <c r="EL77" s="13" t="str">
        <f>IF(Deník!$W77&lt;&gt;"",IF(Deník!$B77=Statistika!$F$66,Deník!$W77,""),"")</f>
        <v/>
      </c>
      <c r="EM77" s="13" t="str">
        <f>IF(Deník!$W77&lt;&gt;"",IF(Deník!$B77=Statistika!$F$67,Deník!$W77,""),"")</f>
        <v/>
      </c>
      <c r="EN77" s="13" t="str">
        <f>IF(Deník!$W77&lt;&gt;"",IF(Deník!$B77=Statistika!$F$68,Deník!$W77,""),"")</f>
        <v/>
      </c>
      <c r="EO77" s="13" t="str">
        <f>IF(Deník!$W77&lt;&gt;"",IF(Deník!$B77=Statistika!$F$69,Deník!$W77,""),"")</f>
        <v/>
      </c>
      <c r="EP77" s="601" t="str">
        <f>IF(Deník!$W77&lt;&gt;"",IF(Deník!$B77=Statistika!$F$70,Deník!$W77,""),"")</f>
        <v/>
      </c>
      <c r="EQ77" s="90"/>
      <c r="ER77" s="63" t="str">
        <f>IF(Deník!$W77&lt;&gt;"",IF(Deník!$J77="L",Deník!$W77,""),"")</f>
        <v/>
      </c>
      <c r="ES77" s="13" t="str">
        <f>IF(Deník!$W77&lt;&gt;"",IF(Deník!$J77="S",Deník!$W77,""),"")</f>
        <v/>
      </c>
      <c r="ET77" s="95"/>
      <c r="EU77" s="88"/>
      <c r="EV77" s="63" t="str">
        <f>IF(WEEKDAY(Deník!$C77,2)=1,Deník!$W77,"")</f>
        <v/>
      </c>
      <c r="EW77" s="13" t="str">
        <f>IF(WEEKDAY(Deník!$C77,2)=2,Deník!$W77,"")</f>
        <v/>
      </c>
      <c r="EX77" s="13" t="str">
        <f>IF(WEEKDAY(Deník!$C77,2)=3,Deník!$W77,"")</f>
        <v/>
      </c>
      <c r="EY77" s="13" t="str">
        <f>IF(WEEKDAY(Deník!$C77,2)=4,Deník!$W77,"")</f>
        <v/>
      </c>
      <c r="EZ77" s="60" t="str">
        <f>IF(WEEKDAY(Deník!$C77,2)=5,Deník!$W77,"")</f>
        <v/>
      </c>
      <c r="FA77" s="99"/>
      <c r="FB77" s="100">
        <f>Deník!D77</f>
        <v>0</v>
      </c>
      <c r="FC77" s="63">
        <f>IF($FB77&lt;&gt;"",IF(AND($FB77&gt;=FC$2,$FB77&lt;=FC$3),Deník!$W77,""))</f>
        <v>0</v>
      </c>
      <c r="FD77" s="63" t="str">
        <f>IF($FB77&lt;&gt;"",IF(AND($FB77&gt;=FD$2,$FB77&lt;=FD$3),Deník!$W77,""))</f>
        <v/>
      </c>
      <c r="FE77" s="63" t="str">
        <f>IF($FB77&lt;&gt;"",IF(AND($FB77&gt;=FE$2,$FB77&lt;=FE$3),Deník!$W77,""))</f>
        <v/>
      </c>
      <c r="FF77" s="63" t="str">
        <f>IF($FB77&lt;&gt;"",IF(AND($FB77&gt;=FF$2,$FB77&lt;=FF$3),Deník!$W77,""))</f>
        <v/>
      </c>
      <c r="FG77" s="63" t="str">
        <f>IF($FB77&lt;&gt;"",IF(AND($FB77&gt;=FG$2,$FB77&lt;=FG$3),Deník!$W77,""))</f>
        <v/>
      </c>
      <c r="FH77" s="63" t="str">
        <f>IF($FB77&lt;&gt;"",IF(AND($FB77&gt;=FH$2,$FB77&lt;=FH$3),Deník!$W77,""))</f>
        <v/>
      </c>
      <c r="FI77" s="63" t="str">
        <f>IF($FB77&lt;&gt;"",IF(AND($FB77&gt;=FI$2,$FB77&lt;=FI$3),Deník!$W77,""))</f>
        <v/>
      </c>
      <c r="FJ77" s="63" t="str">
        <f>IF($FB77&lt;&gt;"",IF(AND($FB77&gt;=FJ$2,$FB77&lt;=FJ$3),Deník!$W77,""))</f>
        <v/>
      </c>
      <c r="FK77" s="63" t="str">
        <f>IF($FB77&lt;&gt;"",IF(AND($FB77&gt;=FK$2,$FB77&lt;=FK$3),Deník!$W77,""))</f>
        <v/>
      </c>
      <c r="FL77" s="63" t="str">
        <f>IF($FB77&lt;&gt;"",IF(AND($FB77&gt;=FL$2,$FB77&lt;=FL$3),Deník!$W77,""))</f>
        <v/>
      </c>
      <c r="FM77" s="63" t="str">
        <f>IF($FB77&lt;&gt;"",IF(AND($FB77&gt;=FM$2,$FB77&lt;=FM$3),Deník!$W77,""))</f>
        <v/>
      </c>
      <c r="FN77" s="13"/>
      <c r="FO77" s="20" t="str">
        <f>IF(Deník!$W77&gt;1,Deník!$W77,"")</f>
        <v/>
      </c>
      <c r="FP77" s="20" t="str">
        <f>IF(Deník!$W77&lt;0,Deník!$W77,"")</f>
        <v/>
      </c>
      <c r="FQ77" s="17"/>
      <c r="FS77" s="233"/>
      <c r="FT77" s="233" t="str">
        <f>IF(Deník!$W77&lt;&gt;"",IF(Deník!$Y77=Statistika!$F$78,Deník!$W77,""),"")</f>
        <v/>
      </c>
      <c r="FU77" s="233" t="str">
        <f>IF(Deník!$W77&lt;&gt;"",IF(Deník!$Y77=Statistika!$F$79,Deník!$W77,""),"")</f>
        <v/>
      </c>
      <c r="FV77" s="233" t="str">
        <f>IF(Deník!$W77&lt;&gt;"",IF(Deník!$Y77=Statistika!$F$80,Deník!$W77,""),"")</f>
        <v/>
      </c>
      <c r="FW77" s="233" t="str">
        <f>IF(Deník!$W77&lt;&gt;"",IF(Deník!$Y77=Statistika!$F$81,Deník!$W77,""),"")</f>
        <v/>
      </c>
      <c r="FX77" s="233" t="str">
        <f>IF(Deník!$W77&lt;&gt;"",IF(Deník!$Y77=Statistika!$F$82,Deník!$W77,""),"")</f>
        <v/>
      </c>
      <c r="FY77" s="233" t="str">
        <f>IF(Deník!$W77&lt;&gt;"",IF(Deník!$Y77=Statistika!$F$83,Deník!$W77,""),"")</f>
        <v/>
      </c>
      <c r="FZ77" s="233" t="str">
        <f>IF(Deník!$W77&lt;&gt;"",IF(Deník!$Y77=Statistika!$F$84,Deník!$W77,""),"")</f>
        <v/>
      </c>
      <c r="GA77" s="233" t="str">
        <f>IF(Deník!$W77&lt;&gt;"",IF(Deník!$Y77=Statistika!$F$85,Deník!$W77,""),"")</f>
        <v/>
      </c>
      <c r="GB77" s="233" t="str">
        <f>IF(Deník!$W77&lt;&gt;"",IF(Deník!$Y77=Statistika!$F$86,Deník!$W77,""),"")</f>
        <v/>
      </c>
      <c r="GC77" s="233" t="str">
        <f>IF(Deník!$W77&lt;&gt;"",IF(Deník!$Y77=Statistika!$F$87,Deník!$W77,""),"")</f>
        <v/>
      </c>
      <c r="GD77" s="233" t="str">
        <f>IF(Deník!$W77&lt;&gt;"",IF(Deník!$Y77=Statistika!$F$88,Deník!$W77,""),"")</f>
        <v/>
      </c>
      <c r="GE77" s="233" t="str">
        <f>IF(Deník!$W77&lt;&gt;"",IF(Deník!$Y77=Statistika!$F$89,Deník!$W77,""),"")</f>
        <v/>
      </c>
      <c r="GF77" s="233" t="str">
        <f>IF(Deník!$W77&lt;&gt;"",IF(Deník!$Y77=Statistika!$F$90,Deník!$W77,""),"")</f>
        <v/>
      </c>
      <c r="GG77" s="233" t="str">
        <f>IF(Deník!$W77&lt;&gt;"",IF(Deník!$Y77=Statistika!$F$91,Deník!$W77,""),"")</f>
        <v/>
      </c>
      <c r="GH77" s="233"/>
      <c r="GI77" s="233" t="str">
        <f>IF(Deník!$W77&lt;&gt;"",IF(Deník!$AB77=Statistika!$L$100,Deník!$W77,""),"")</f>
        <v/>
      </c>
      <c r="GJ77" s="233" t="str">
        <f>IF(Deník!$W77&lt;&gt;"",IF(Deník!$AB77=Statistika!$L$101,Deník!$W77,""),"")</f>
        <v/>
      </c>
      <c r="GK77" s="233" t="str">
        <f>IF(Deník!$W77&lt;&gt;"",IF(Deník!$AB77=Statistika!$L$102,Deník!$W77,""),"")</f>
        <v/>
      </c>
      <c r="GL77" s="233" t="str">
        <f>IF(Deník!$W77&lt;&gt;"",IF(Deník!$AB77=Statistika!$L$103,Deník!$W77,""),"")</f>
        <v/>
      </c>
      <c r="GM77" s="233" t="str">
        <f>IF(Deník!$W77&lt;&gt;"",IF(Deník!$AB77=Statistika!$L$104,Deník!$W77,""),"")</f>
        <v/>
      </c>
      <c r="GN77" s="233" t="str">
        <f>IF(Deník!$W77&lt;&gt;"",IF(Deník!$AB77=Statistika!$L$105,Deník!$W77,""),"")</f>
        <v/>
      </c>
      <c r="GO77" s="233" t="str">
        <f>IF(Deník!$W77&lt;&gt;"",IF(Deník!$AB77=Statistika!$L$106,Deník!$W77,""),"")</f>
        <v/>
      </c>
      <c r="GP77" s="233" t="str">
        <f>IF(Deník!$W77&lt;&gt;"",IF(Deník!$AB77=Statistika!$L$107,Deník!$W77,""),"")</f>
        <v/>
      </c>
      <c r="GQ77" s="233" t="str">
        <f>IF(Deník!$W77&lt;&gt;"",IF(Deník!$AB77=Statistika!$L$108,Deník!$W77,""),"")</f>
        <v/>
      </c>
      <c r="GS77" s="233" t="str">
        <f>IF(Deník!$W77&lt;0,IF(Deník!$AC77=Statistika!$F$117,Deník!$W77,""),"")</f>
        <v/>
      </c>
      <c r="GT77" s="233" t="str">
        <f>IF(Deník!$W77&lt;0,IF(Deník!$AC77=Statistika!$F$118,Deník!$W77,""),"")</f>
        <v/>
      </c>
      <c r="GU77" s="233" t="str">
        <f>IF(Deník!$W77&lt;0,IF(Deník!$AC77=Statistika!$F$119,Deník!$W77,""),"")</f>
        <v/>
      </c>
      <c r="GV77" s="233" t="str">
        <f>IF(Deník!$W77&lt;0,IF(Deník!$AC77=Statistika!$F$120,Deník!$W77,""),"")</f>
        <v/>
      </c>
      <c r="GW77" s="233" t="str">
        <f>IF(Deník!$W77&lt;0,IF(Deník!$AC77=Statistika!$F$121,Deník!$W77,""),"")</f>
        <v/>
      </c>
      <c r="GX77" s="233" t="str">
        <f>IF(Deník!$W77&lt;0,IF(Deník!$AC77=Statistika!$F$122,Deník!$W77,""),"")</f>
        <v/>
      </c>
      <c r="GY77" s="233" t="str">
        <f>IF(Deník!$W77&lt;0,IF(Deník!$AC77=Statistika!$F$123,Deník!$W77,""),"")</f>
        <v/>
      </c>
      <c r="GZ77" s="233" t="str">
        <f>IF(Deník!$W77&lt;0,IF(Deník!$AC77=Statistika!$F$124,Deník!$W77,""),"")</f>
        <v/>
      </c>
      <c r="HA77" s="233" t="str">
        <f>IF(Deník!$W77&lt;0,IF(Deník!$AC77=Statistika!$F$125,Deník!$W77,""),"")</f>
        <v/>
      </c>
      <c r="HC77" s="233" t="str">
        <f>IF(Deník!$W77&lt;0,IF(Deník!$AD77=Statistika!$F$133,Deník!$W77,""),"")</f>
        <v/>
      </c>
      <c r="HD77" s="233" t="str">
        <f>IF(Deník!$W77&lt;0,IF(Deník!$AD77=Statistika!$F$134,Deník!$W77,""),"")</f>
        <v/>
      </c>
      <c r="HE77" s="233" t="str">
        <f>IF(Deník!$W77&lt;0,IF(Deník!$AD77=Statistika!$F$135,Deník!$W77,""),"")</f>
        <v/>
      </c>
      <c r="HF77" s="233" t="str">
        <f>IF(Deník!$W77&lt;0,IF(Deník!$AD77=Statistika!$F$136,Deník!$W77,""),"")</f>
        <v/>
      </c>
      <c r="HG77" s="233" t="str">
        <f>IF(Deník!$W77&lt;0,IF(Deník!$AD77=Statistika!$F$137,Deník!$W77,""),"")</f>
        <v/>
      </c>
      <c r="ID77" s="8">
        <f>Tabulka4[[#This Row],[Sloupec3]]</f>
        <v>0</v>
      </c>
      <c r="IE77" s="17" t="str">
        <f>IF(AND([1]Deník!$C77&gt;='[1]Měsíční shrnutí'!$D$1,[1]Deník!$C77&lt;='[1]Měsíční shrnutí'!$F$1),[1]Deník!$X77,"")</f>
        <v/>
      </c>
    </row>
    <row r="78" spans="1:239">
      <c r="A78" s="8">
        <f>Deník!C79</f>
        <v>0</v>
      </c>
      <c r="B78" s="50" t="str">
        <f>Deník!R79</f>
        <v/>
      </c>
      <c r="C78" s="102" t="str">
        <f>IF(AND(Deník!R79&gt;1,Deník!R79&lt;&gt;""),1,"")</f>
        <v/>
      </c>
      <c r="D78" s="102" t="str">
        <f>IF(AND(Deník!R79&lt;=0,Deník!R79&lt;&gt;""),1,"")</f>
        <v/>
      </c>
      <c r="E78" s="103" t="str">
        <f>IF(AND(Deník!R79&gt;=0,Deník!R79&lt;=1),1,"")</f>
        <v/>
      </c>
      <c r="F78" s="79" t="str">
        <f>IF(Deník!R79&lt;&gt;"",Deník!R79+F77,"")</f>
        <v/>
      </c>
      <c r="G78" s="85"/>
      <c r="H78" s="54" t="str">
        <f>IF(MONTH(Deník!$C78)=H$2,IF(AND(Deník!$R78&gt;=0,Deník!$R78&lt;=1),"BE",Deník!$R78),"")</f>
        <v/>
      </c>
      <c r="I78" s="11" t="str">
        <f>IF(MONTH(Deník!$C78)=I$2,IF(AND(Deník!$R78&gt;=0,Deník!$R78&lt;=1),"BE",Deník!$R78),"")</f>
        <v/>
      </c>
      <c r="J78" s="11" t="str">
        <f>IF(MONTH(Deník!$C78)=J$2,IF(AND(Deník!$R78&gt;=0,Deník!$R78&lt;=1),"BE",Deník!$R78),"")</f>
        <v/>
      </c>
      <c r="K78" s="11" t="str">
        <f>IF(MONTH(Deník!$C78)=K$2,IF(AND(Deník!$R78&gt;=0,Deník!$R78&lt;=1),"BE",Deník!$R78),"")</f>
        <v/>
      </c>
      <c r="L78" s="11" t="str">
        <f>IF(MONTH(Deník!$C78)=L$2,IF(AND(Deník!$R78&gt;=0,Deník!$R78&lt;=1),"BE",Deník!$R78),"")</f>
        <v/>
      </c>
      <c r="M78" s="11" t="str">
        <f>IF(MONTH(Deník!$C78)=M$2,IF(AND(Deník!$R78&gt;=0,Deník!$R78&lt;=1),"BE",Deník!$R78),"")</f>
        <v/>
      </c>
      <c r="N78" s="11" t="str">
        <f>IF(MONTH(Deník!$C78)=N$2,IF(AND(Deník!$R78&gt;=0,Deník!$R78&lt;=1),"BE",Deník!$R78),"")</f>
        <v/>
      </c>
      <c r="O78" s="11" t="str">
        <f>IF(MONTH(Deník!$C78)=O$2,IF(AND(Deník!$R78&gt;=0,Deník!$R78&lt;=1),"BE",Deník!$R78),"")</f>
        <v/>
      </c>
      <c r="P78" s="11" t="str">
        <f>IF(MONTH(Deník!$C78)=P$2,IF(AND(Deník!$R78&gt;=0,Deník!$R78&lt;=1),"BE",Deník!$R78),"")</f>
        <v/>
      </c>
      <c r="Q78" s="11" t="str">
        <f>IF(MONTH(Deník!$C78)=Q$2,IF(AND(Deník!$R78&gt;=0,Deník!$R78&lt;=1),"BE",Deník!$R78),"")</f>
        <v/>
      </c>
      <c r="R78" s="11" t="str">
        <f>IF(MONTH(Deník!$C78)=R$2,IF(AND(Deník!$R78&gt;=0,Deník!$R78&lt;=1),"BE",Deník!$R78),"")</f>
        <v/>
      </c>
      <c r="S78" s="57" t="str">
        <f>IF(MONTH(Deník!$C78)=S$2,IF(AND(Deník!$R78&gt;=0,Deník!$R78&lt;=1),"BE",Deník!$R78),"")</f>
        <v/>
      </c>
      <c r="U78" s="12"/>
      <c r="V78" s="12"/>
      <c r="X78" s="600" t="str">
        <f>IF(Deník!$R78&lt;&gt;"",IF(Deník!$B78=Statistika!$F$63,IF(AND(Deník!$R78&gt;=0,Deník!$R78&lt;=1),"BE",Deník!$R78),""),"")</f>
        <v/>
      </c>
      <c r="Y78" s="13" t="str">
        <f>IF(Deník!$R78&lt;&gt;"",IF(Deník!$B78=Statistika!$F$64,IF(AND(Deník!$R78&gt;=0,Deník!$R78&lt;=1),"BE",Deník!$R78),""),"")</f>
        <v/>
      </c>
      <c r="Z78" s="13" t="str">
        <f>IF(Deník!$R78&lt;&gt;"",IF(Deník!$B78=Statistika!$F$65,IF(AND(Deník!$R78&gt;=0,Deník!$R78&lt;=1),"BE",Deník!$R78),""),"")</f>
        <v/>
      </c>
      <c r="AA78" s="13" t="str">
        <f>IF(Deník!$R78&lt;&gt;"",IF(Deník!$B78=Statistika!$F$66,IF(AND(Deník!$R78&gt;=0,Deník!$R78&lt;=1),"BE",Deník!$R78),""),"")</f>
        <v/>
      </c>
      <c r="AB78" s="13" t="str">
        <f>IF(Deník!$R78&lt;&gt;"",IF(Deník!$B78=Statistika!$F$67,IF(AND(Deník!$R78&gt;=0,Deník!$R78&lt;=1),"BE",Deník!$R78),""),"")</f>
        <v/>
      </c>
      <c r="AC78" s="13" t="str">
        <f>IF(Deník!$R78&lt;&gt;"",IF(Deník!$B78=Statistika!$F$68,IF(AND(Deník!$R78&gt;=0,Deník!$R78&lt;=1),"BE",Deník!$R78),""),"")</f>
        <v/>
      </c>
      <c r="AD78" s="13" t="str">
        <f>IF(Deník!$R78&lt;&gt;"",IF(Deník!$B78=Statistika!$F$69,IF(AND(Deník!$R78&gt;=0,Deník!$R78&lt;=1),"BE",Deník!$R78),""),"")</f>
        <v/>
      </c>
      <c r="AE78" s="601" t="str">
        <f>IF(Deník!$R78&lt;&gt;"",IF(Deník!$B78=Statistika!$F$70,IF(AND(Deník!$R78&gt;=0,Deník!$R78&lt;=1),"BE",Deník!$R78),""),"")</f>
        <v/>
      </c>
      <c r="AF78" s="90"/>
      <c r="AG78" s="63" t="str">
        <f>IF(Deník!$R78&lt;&gt;"",IF(Deník!$J78="L",IF(AND(Deník!$R78&gt;=0,Deník!$R78&lt;=1),"BE",Deník!$R78),""),"")</f>
        <v/>
      </c>
      <c r="AH78" s="13" t="str">
        <f>IF(Deník!$R78&lt;&gt;"",IF(Deník!$J78="S",IF(AND(Deník!$R78&gt;=0,Deník!$R78&lt;=1),"BE",Deník!$R78),""),"")</f>
        <v/>
      </c>
      <c r="AI78" s="95"/>
      <c r="AJ78" s="71" t="str">
        <f>IF(Deník!N79&lt;&gt;"",Deník!N79*-1,"")</f>
        <v/>
      </c>
      <c r="AK78" s="88"/>
      <c r="AL78" s="63" t="str">
        <f>IF(WEEKDAY(Deník!$C78,2)=1,IF(AND(Deník!$R78&gt;=0,Deník!$R78&lt;=1),"BE",Deník!$R78),"")</f>
        <v/>
      </c>
      <c r="AM78" s="13" t="str">
        <f>IF(WEEKDAY(Deník!$C78,2)=2,IF(AND(Deník!$R78&gt;=0,Deník!$R78&lt;=1),"BE",Deník!$R78),"")</f>
        <v/>
      </c>
      <c r="AN78" s="13" t="str">
        <f>IF(WEEKDAY(Deník!$C78,2)=3,IF(AND(Deník!$R78&gt;=0,Deník!$R78&lt;=1),"BE",Deník!$R78),"")</f>
        <v/>
      </c>
      <c r="AO78" s="13" t="str">
        <f>IF(WEEKDAY(Deník!$C78,2)=4,IF(AND(Deník!$R78&gt;=0,Deník!$R78&lt;=1),"BE",Deník!$R78),"")</f>
        <v/>
      </c>
      <c r="AP78" s="60" t="str">
        <f>IF(WEEKDAY(Deník!$C78,2)=5,IF(AND(Deník!$R78&gt;=0,Deník!$R78&lt;=1),"BE",Deník!$R78),"")</f>
        <v/>
      </c>
      <c r="AQ78" s="99"/>
      <c r="AR78" s="100">
        <f>Deník!D78</f>
        <v>0</v>
      </c>
      <c r="AS78" s="63" t="str">
        <f>IF(Deník!$D78&lt;&gt;"",IF(AND(Deník!$D78&gt;=AS$2,Deník!$D78&lt;=AS$3),IF(AND(Deník!$R78&gt;=0,Deník!$R78&lt;=1),"BE",Deník!$R78),""),"")</f>
        <v/>
      </c>
      <c r="AT78" s="63" t="str">
        <f>IF(Deník!$D78&lt;&gt;"",IF(AND(Deník!$D78&gt;=AT$2,Deník!$D78&lt;=AT$3),IF(AND(Deník!$R78&gt;=0,Deník!$R78&lt;=1),"BE",Deník!$R78),""),"")</f>
        <v/>
      </c>
      <c r="AU78" s="63" t="str">
        <f>IF(Deník!$D78&lt;&gt;"",IF(AND(Deník!$D78&gt;=AU$2,Deník!$D78&lt;=AU$3),IF(AND(Deník!$R78&gt;=0,Deník!$R78&lt;=1),"BE",Deník!$R78),""),"")</f>
        <v/>
      </c>
      <c r="AV78" s="63" t="str">
        <f>IF(Deník!$D78&lt;&gt;"",IF(AND(Deník!$D78&gt;=AV$2,Deník!$D78&lt;=AV$3),IF(AND(Deník!$R78&gt;=0,Deník!$R78&lt;=1),"BE",Deník!$R78),""),"")</f>
        <v/>
      </c>
      <c r="AW78" s="63" t="str">
        <f>IF(Deník!$D78&lt;&gt;"",IF(AND(Deník!$D78&gt;=AW$2,Deník!$D78&lt;=AW$3),IF(AND(Deník!$R78&gt;=0,Deník!$R78&lt;=1),"BE",Deník!$R78),""),"")</f>
        <v/>
      </c>
      <c r="AX78" s="63" t="str">
        <f>IF(Deník!$D78&lt;&gt;"",IF(AND(Deník!$D78&gt;=AX$2,Deník!$D78&lt;=AX$3),IF(AND(Deník!$R78&gt;=0,Deník!$R78&lt;=1),"BE",Deník!$R78),""),"")</f>
        <v/>
      </c>
      <c r="AY78" s="63" t="str">
        <f>IF(Deník!$D78&lt;&gt;"",IF(AND(Deník!$D78&gt;=AY$2,Deník!$D78&lt;=AY$3),IF(AND(Deník!$R78&gt;=0,Deník!$R78&lt;=1),"BE",Deník!$R78),""),"")</f>
        <v/>
      </c>
      <c r="AZ78" s="63" t="str">
        <f>IF(Deník!$D78&lt;&gt;"",IF(AND(Deník!$D78&gt;=AZ$2,Deník!$D78&lt;=AZ$3),IF(AND(Deník!$R78&gt;=0,Deník!$R78&lt;=1),"BE",Deník!$R78),""),"")</f>
        <v/>
      </c>
      <c r="BA78" s="63" t="str">
        <f>IF(Deník!$D78&lt;&gt;"",IF(AND(Deník!$D78&gt;=BA$2,Deník!$D78&lt;=BA$3),IF(AND(Deník!$R78&gt;=0,Deník!$R78&lt;=1),"BE",Deník!$R78),""),"")</f>
        <v/>
      </c>
      <c r="BB78" s="63" t="str">
        <f>IF(Deník!$D78&lt;&gt;"",IF(AND(Deník!$D78&gt;=BB$2,Deník!$D78&lt;=BB$3),IF(AND(Deník!$R78&gt;=0,Deník!$R78&lt;=1),"BE",Deník!$R78),""),"")</f>
        <v/>
      </c>
      <c r="BC78" s="71" t="str">
        <f>IF(Deník!$D78&lt;&gt;"",IF(AND(Deník!$D78&gt;=BC$2,Deník!$D78&lt;=BC$3),IF(AND(Deník!$R78&gt;=0,Deník!$R78&lt;=1),"BE",Deník!$R78),""),"")</f>
        <v/>
      </c>
      <c r="BD78" s="20" t="str">
        <f>IF(Deník!$J79="S",(Deník!$M79-Deník!$K79),IF(Deník!$J79="L",(Deník!$K79-Deník!$M79),""))</f>
        <v/>
      </c>
      <c r="BE78" s="20" t="str">
        <f>IF(Deník!$J79="S",(Deník!$K79-Deník!$O79),IF(Deník!$J79="L",(Deník!$O79-Deník!$K79),""))</f>
        <v/>
      </c>
      <c r="BF78" s="20" t="str">
        <f>IF(Deník!$J79="S",(Deník!$K79-Deník!$L79),IF(Deník!$J79="L",(Deník!$L79-Deník!$K79),""))</f>
        <v/>
      </c>
      <c r="BG78" s="20" t="str">
        <f>IF(Deník!$J79="S",(Deník!$K79-Deník!$S79),IF(Deník!$J79="L",(Deník!$S79-Deník!$K79),""))</f>
        <v/>
      </c>
      <c r="BH78" s="20" t="str">
        <f>IF(Deník!$J79="S",(Deník!$K79-Deník!$U79),IF(Deník!$J79="L",(Deník!$U79-Deník!$K79),""))</f>
        <v/>
      </c>
      <c r="BI78" s="20" t="str">
        <f>IF(Deník!$R78&gt;1,Deník!$R78,"")</f>
        <v/>
      </c>
      <c r="BJ78" s="20" t="str">
        <f>IF(Deník!$R78&lt;0,Deník!$R78,"")</f>
        <v/>
      </c>
      <c r="BK78" s="17"/>
      <c r="BM78" s="233" t="str">
        <f>IF(Deník!$R78&lt;&gt;"",IF(Deník!$Y78=Statistika!$F$78,IF(AND(Deník!$R78&gt;=0,Deník!$R78&lt;=1),"BE",Deník!$R78),""),"")</f>
        <v/>
      </c>
      <c r="BN78" s="233" t="str">
        <f>IF(Deník!$R78&lt;&gt;"",IF(Deník!$Y78=Statistika!$F$79,IF(AND(Deník!$R78&gt;=0,Deník!$R78&lt;=1),"BE",Deník!$R78),""),"")</f>
        <v/>
      </c>
      <c r="BO78" s="233" t="str">
        <f>IF(Deník!$R78&lt;&gt;"",IF(Deník!$Y78=Statistika!$F$80,IF(AND(Deník!$R78&gt;=0,Deník!$R78&lt;=1),"BE",Deník!$R78),""),"")</f>
        <v/>
      </c>
      <c r="BP78" s="233" t="str">
        <f>IF(Deník!$R78&lt;&gt;"",IF(Deník!$Y78=Statistika!$F$81,IF(AND(Deník!$R78&gt;=0,Deník!$R78&lt;=1),"BE",Deník!$R78),""),"")</f>
        <v/>
      </c>
      <c r="BQ78" s="233" t="str">
        <f>IF(Deník!$R78&lt;&gt;"",IF(Deník!$Y78=Statistika!$F$82,IF(AND(Deník!$R78&gt;=0,Deník!$R78&lt;=1),"BE",Deník!$R78),""),"")</f>
        <v/>
      </c>
      <c r="BR78" s="233" t="str">
        <f>IF(Deník!$R78&lt;&gt;"",IF(Deník!$Y78=Statistika!$F$83,IF(AND(Deník!$R78&gt;=0,Deník!$R78&lt;=1),"BE",Deník!$R78),""),"")</f>
        <v/>
      </c>
      <c r="BS78" s="233" t="str">
        <f>IF(Deník!$R78&lt;&gt;"",IF(Deník!$Y78=Statistika!$F$84,IF(AND(Deník!$R78&gt;=0,Deník!$R78&lt;=1),"BE",Deník!$R78),""),"")</f>
        <v/>
      </c>
      <c r="BT78" s="233" t="str">
        <f>IF(Deník!$R78&lt;&gt;"",IF(Deník!$Y78=Statistika!$F$85,IF(AND(Deník!$R78&gt;=0,Deník!$R78&lt;=1),"BE",Deník!$R78),""),"")</f>
        <v/>
      </c>
      <c r="BU78" s="233" t="str">
        <f>IF(Deník!$R78&lt;&gt;"",IF(Deník!$Y78=Statistika!$F$86,IF(AND(Deník!$R78&gt;=0,Deník!$R78&lt;=1),"BE",Deník!$R78),""),"")</f>
        <v/>
      </c>
      <c r="BV78" s="233" t="str">
        <f>IF(Deník!$R78&lt;&gt;"",IF(Deník!$Y78=Statistika!$F$87,IF(AND(Deník!$R78&gt;=0,Deník!$R78&lt;=1),"BE",Deník!$R78),""),"")</f>
        <v/>
      </c>
      <c r="BW78" s="233" t="str">
        <f>IF(Deník!$R78&lt;&gt;"",IF(Deník!$Y78=Statistika!$F$88,IF(AND(Deník!$R78&gt;=0,Deník!$R78&lt;=1),"BE",Deník!$R78),""),"")</f>
        <v/>
      </c>
      <c r="BX78" s="233" t="str">
        <f>IF(Deník!$R78&lt;&gt;"",IF(Deník!$Y78=Statistika!$F$89,IF(AND(Deník!$R78&gt;=0,Deník!$R78&lt;=1),"BE",Deník!$R78),""),"")</f>
        <v/>
      </c>
      <c r="BY78" s="233" t="str">
        <f>IF(Deník!$R78&lt;&gt;"",IF(Deník!$Y78=Statistika!$F$90,IF(AND(Deník!$R78&gt;=0,Deník!$R78&lt;=1),"BE",Deník!$R78),""),"")</f>
        <v/>
      </c>
      <c r="BZ78" s="233" t="str">
        <f>IF(Deník!$R78&lt;&gt;"",IF(Deník!$Y78=Statistika!$F$91,IF(AND(Deník!$R78&gt;=0,Deník!$R78&lt;=1),"BE",Deník!$R78),""),"")</f>
        <v/>
      </c>
      <c r="CA78" s="233"/>
      <c r="CB78" s="233" t="str">
        <f>IF(Deník!$R78&lt;&gt;"",IF(Deník!$AB78="SL",IF(AND(Deník!$R78&gt;=0,Deník!$R78&lt;=1),"BE",Deník!$R78),""),"")</f>
        <v/>
      </c>
      <c r="CC78" s="233" t="str">
        <f>IF(Deník!$R78&lt;&gt;"",IF(Deník!$AB78="BE10",IF(AND(Deník!$R78&gt;=0,Deník!$R78&lt;=1),"BE",Deník!$R78),""),"")</f>
        <v/>
      </c>
      <c r="CD78" s="233" t="str">
        <f>IF(Deník!$R78&lt;&gt;"",IF(Deník!$AB78="BE15",IF(AND(Deník!$R78&gt;=0,Deník!$R78&lt;=1),"BE",Deník!$R78),""),"")</f>
        <v/>
      </c>
      <c r="CE78" s="233" t="str">
        <f>IF(Deník!$R78&lt;&gt;"",IF(Deník!$AB78="BE20",IF(AND(Deník!$R78&gt;=0,Deník!$R78&lt;=1),"BE",Deník!$R78),""),"")</f>
        <v/>
      </c>
      <c r="CF78" s="233" t="str">
        <f>IF(Deník!$R78&lt;&gt;"",IF(Deník!$AB78="TP1",IF(AND(Deník!$R78&gt;=0,Deník!$R78&lt;=1),"BE",Deník!$R78),""),"")</f>
        <v/>
      </c>
      <c r="CG78" s="233" t="str">
        <f>IF(Deník!$R78&lt;&gt;"",IF(Deník!$AB78="TP2",IF(AND(Deník!$R78&gt;=0,Deník!$R78&lt;=1),"BE",Deník!$R78),""),"")</f>
        <v/>
      </c>
      <c r="CH78" s="233" t="str">
        <f>IF(Deník!$R78&lt;&gt;"",IF(Deník!$AB78="TP3",IF(AND(Deník!$R78&gt;=0,Deník!$R78&lt;=1),"BE",Deník!$R78),""),"")</f>
        <v/>
      </c>
      <c r="CI78" s="233" t="str">
        <f>IF(Deník!$R78&lt;&gt;"",IF(Deník!$AB78="Trailing SL",IF(AND(Deník!$R78&gt;=0,Deník!$R78&lt;=1),"BE",Deník!$R78),""),"")</f>
        <v/>
      </c>
      <c r="CJ78" s="233" t="str">
        <f>IF(Deník!$R78&lt;&gt;"",IF(Deník!$AB78="Manual",IF(AND(Deník!$R78&gt;=0,Deník!$R78&lt;=1),"BE",Deník!$R78),""),"")</f>
        <v/>
      </c>
      <c r="CK78" s="233"/>
      <c r="CL78" s="233" t="str">
        <f>IF(Deník!$R78&lt;0,IF(Deník!$AC78=Statistika!$F$117,Deník!$R78,""),"")</f>
        <v/>
      </c>
      <c r="CM78" s="233" t="str">
        <f>IF(Deník!$R78&lt;0,IF(Deník!$AC78=Statistika!$F$118,Deník!$R78,""),"")</f>
        <v/>
      </c>
      <c r="CN78" s="233" t="str">
        <f>IF(Deník!$R78&lt;0,IF(Deník!$AC78=Statistika!$F$119,Deník!$R78,""),"")</f>
        <v/>
      </c>
      <c r="CO78" s="233" t="str">
        <f>IF(Deník!$R78&lt;0,IF(Deník!$AC78=Statistika!$F$120,Deník!$R78,""),"")</f>
        <v/>
      </c>
      <c r="CP78" s="233" t="str">
        <f>IF(Deník!$R78&lt;0,IF(Deník!$AC78=Statistika!$F$121,Deník!$R78,""),"")</f>
        <v/>
      </c>
      <c r="CQ78" s="233" t="str">
        <f>IF(Deník!$R78&lt;0,IF(Deník!$AC78=Statistika!$F$122,Deník!$R78,""),"")</f>
        <v/>
      </c>
      <c r="CR78" s="233" t="str">
        <f>IF(Deník!$R78&lt;0,IF(Deník!$AC78=Statistika!$F$123,Deník!$R78,""),"")</f>
        <v/>
      </c>
      <c r="CS78" s="233" t="str">
        <f>IF(Deník!$R78&lt;0,IF(Deník!$AC78=Statistika!$F$124,Deník!$R78,""),"")</f>
        <v/>
      </c>
      <c r="CT78" s="233" t="str">
        <f>IF(Deník!$R78&lt;0,IF(Deník!$AC78=Statistika!$F$125,Deník!$R78,""),"")</f>
        <v/>
      </c>
      <c r="CU78" s="233"/>
      <c r="CV78" s="233" t="str">
        <f>IF(Deník!$R78&lt;0,IF(Deník!$AD78=$CV$2,Deník!$R78,""),"")</f>
        <v/>
      </c>
      <c r="CW78" s="233" t="str">
        <f>IF(Deník!$R78&lt;0,IF(Deník!$AD78=$CW$2,Deník!$R78,""),"")</f>
        <v/>
      </c>
      <c r="CX78" s="233" t="str">
        <f>IF(Deník!$R78&lt;0,IF(Deník!$AD78=$CX$2,Deník!$R78,""),"")</f>
        <v/>
      </c>
      <c r="CY78" s="233" t="str">
        <f>IF(Deník!$R78&lt;0,IF(Deník!$AD78=$CY$2,Deník!$R78,""),"")</f>
        <v/>
      </c>
      <c r="CZ78" s="233" t="str">
        <f>IF(Deník!$R78&lt;0,IF(Deník!$AD78=$CZ$2,Deník!$R78,""),"")</f>
        <v/>
      </c>
      <c r="DL78" s="221">
        <f t="shared" si="8"/>
        <v>93847.029999999984</v>
      </c>
      <c r="DM78" s="220">
        <f t="shared" si="7"/>
        <v>-6.1529700000000132E-2</v>
      </c>
      <c r="DO78" s="50">
        <f>Deník!W79</f>
        <v>0</v>
      </c>
      <c r="DP78" s="102" t="str">
        <f>IF(AND(Deník!W79&gt;0),1,"")</f>
        <v/>
      </c>
      <c r="DQ78" s="102">
        <f>IF(AND(Deník!W79&lt;=0),1,"")</f>
        <v>1</v>
      </c>
      <c r="DR78" s="227"/>
      <c r="DS78" s="228"/>
      <c r="DT78" s="85"/>
      <c r="DU78" s="54">
        <f>IF(MONTH(Deník!$C78)=DU$2,Deník!$W78,"")</f>
        <v>0</v>
      </c>
      <c r="DV78" s="222" t="str">
        <f>IF(MONTH(Deník!$C78)=DV$2,Deník!$W78,"")</f>
        <v/>
      </c>
      <c r="DW78" s="222" t="str">
        <f>IF(MONTH(Deník!$C78)=DW$2,Deník!$W78,"")</f>
        <v/>
      </c>
      <c r="DX78" s="222" t="str">
        <f>IF(MONTH(Deník!$C78)=DX$2,Deník!$W78,"")</f>
        <v/>
      </c>
      <c r="DY78" s="222" t="str">
        <f>IF(MONTH(Deník!$C78)=DY$2,Deník!$W78,"")</f>
        <v/>
      </c>
      <c r="DZ78" s="222" t="str">
        <f>IF(MONTH(Deník!$C78)=DZ$2,Deník!$W78,"")</f>
        <v/>
      </c>
      <c r="EA78" s="222" t="str">
        <f>IF(MONTH(Deník!$C78)=EA$2,Deník!$W78,"")</f>
        <v/>
      </c>
      <c r="EB78" s="222" t="str">
        <f>IF(MONTH(Deník!$C78)=EB$2,Deník!$W78,"")</f>
        <v/>
      </c>
      <c r="EC78" s="222" t="str">
        <f>IF(MONTH(Deník!$C78)=EC$2,Deník!$W78,"")</f>
        <v/>
      </c>
      <c r="ED78" s="222" t="str">
        <f>IF(MONTH(Deník!$C78)=ED$2,Deník!$W78,"")</f>
        <v/>
      </c>
      <c r="EE78" s="222" t="str">
        <f>IF(MONTH(Deník!$C78)=EE$2,Deník!$W78,"")</f>
        <v/>
      </c>
      <c r="EF78" s="222" t="str">
        <f>IF(MONTH(Deník!$C78)=EF$2,Deník!$W78,"")</f>
        <v/>
      </c>
      <c r="EI78" s="600" t="str">
        <f>IF(Deník!$W78&lt;&gt;"",IF(Deník!$B78=Statistika!$F$63,Deník!$W78,""),"")</f>
        <v/>
      </c>
      <c r="EJ78" s="13" t="str">
        <f>IF(Deník!$W78&lt;&gt;"",IF(Deník!$B78=Statistika!$F$64,Deník!$W78,""),"")</f>
        <v/>
      </c>
      <c r="EK78" s="13" t="str">
        <f>IF(Deník!$W78&lt;&gt;"",IF(Deník!$B78=Statistika!$F$65,Deník!$W78,""),"")</f>
        <v/>
      </c>
      <c r="EL78" s="13" t="str">
        <f>IF(Deník!$W78&lt;&gt;"",IF(Deník!$B78=Statistika!$F$66,Deník!$W78,""),"")</f>
        <v/>
      </c>
      <c r="EM78" s="13" t="str">
        <f>IF(Deník!$W78&lt;&gt;"",IF(Deník!$B78=Statistika!$F$67,Deník!$W78,""),"")</f>
        <v/>
      </c>
      <c r="EN78" s="13" t="str">
        <f>IF(Deník!$W78&lt;&gt;"",IF(Deník!$B78=Statistika!$F$68,Deník!$W78,""),"")</f>
        <v/>
      </c>
      <c r="EO78" s="13" t="str">
        <f>IF(Deník!$W78&lt;&gt;"",IF(Deník!$B78=Statistika!$F$69,Deník!$W78,""),"")</f>
        <v/>
      </c>
      <c r="EP78" s="601" t="str">
        <f>IF(Deník!$W78&lt;&gt;"",IF(Deník!$B78=Statistika!$F$70,Deník!$W78,""),"")</f>
        <v/>
      </c>
      <c r="EQ78" s="90"/>
      <c r="ER78" s="63" t="str">
        <f>IF(Deník!$W78&lt;&gt;"",IF(Deník!$J78="L",Deník!$W78,""),"")</f>
        <v/>
      </c>
      <c r="ES78" s="13" t="str">
        <f>IF(Deník!$W78&lt;&gt;"",IF(Deník!$J78="S",Deník!$W78,""),"")</f>
        <v/>
      </c>
      <c r="ET78" s="95"/>
      <c r="EU78" s="88"/>
      <c r="EV78" s="63" t="str">
        <f>IF(WEEKDAY(Deník!$C78,2)=1,Deník!$W78,"")</f>
        <v/>
      </c>
      <c r="EW78" s="13" t="str">
        <f>IF(WEEKDAY(Deník!$C78,2)=2,Deník!$W78,"")</f>
        <v/>
      </c>
      <c r="EX78" s="13" t="str">
        <f>IF(WEEKDAY(Deník!$C78,2)=3,Deník!$W78,"")</f>
        <v/>
      </c>
      <c r="EY78" s="13" t="str">
        <f>IF(WEEKDAY(Deník!$C78,2)=4,Deník!$W78,"")</f>
        <v/>
      </c>
      <c r="EZ78" s="60" t="str">
        <f>IF(WEEKDAY(Deník!$C78,2)=5,Deník!$W78,"")</f>
        <v/>
      </c>
      <c r="FA78" s="99"/>
      <c r="FB78" s="100">
        <f>Deník!D78</f>
        <v>0</v>
      </c>
      <c r="FC78" s="63">
        <f>IF($FB78&lt;&gt;"",IF(AND($FB78&gt;=FC$2,$FB78&lt;=FC$3),Deník!$W78,""))</f>
        <v>0</v>
      </c>
      <c r="FD78" s="63" t="str">
        <f>IF($FB78&lt;&gt;"",IF(AND($FB78&gt;=FD$2,$FB78&lt;=FD$3),Deník!$W78,""))</f>
        <v/>
      </c>
      <c r="FE78" s="63" t="str">
        <f>IF($FB78&lt;&gt;"",IF(AND($FB78&gt;=FE$2,$FB78&lt;=FE$3),Deník!$W78,""))</f>
        <v/>
      </c>
      <c r="FF78" s="63" t="str">
        <f>IF($FB78&lt;&gt;"",IF(AND($FB78&gt;=FF$2,$FB78&lt;=FF$3),Deník!$W78,""))</f>
        <v/>
      </c>
      <c r="FG78" s="63" t="str">
        <f>IF($FB78&lt;&gt;"",IF(AND($FB78&gt;=FG$2,$FB78&lt;=FG$3),Deník!$W78,""))</f>
        <v/>
      </c>
      <c r="FH78" s="63" t="str">
        <f>IF($FB78&lt;&gt;"",IF(AND($FB78&gt;=FH$2,$FB78&lt;=FH$3),Deník!$W78,""))</f>
        <v/>
      </c>
      <c r="FI78" s="63" t="str">
        <f>IF($FB78&lt;&gt;"",IF(AND($FB78&gt;=FI$2,$FB78&lt;=FI$3),Deník!$W78,""))</f>
        <v/>
      </c>
      <c r="FJ78" s="63" t="str">
        <f>IF($FB78&lt;&gt;"",IF(AND($FB78&gt;=FJ$2,$FB78&lt;=FJ$3),Deník!$W78,""))</f>
        <v/>
      </c>
      <c r="FK78" s="63" t="str">
        <f>IF($FB78&lt;&gt;"",IF(AND($FB78&gt;=FK$2,$FB78&lt;=FK$3),Deník!$W78,""))</f>
        <v/>
      </c>
      <c r="FL78" s="63" t="str">
        <f>IF($FB78&lt;&gt;"",IF(AND($FB78&gt;=FL$2,$FB78&lt;=FL$3),Deník!$W78,""))</f>
        <v/>
      </c>
      <c r="FM78" s="63" t="str">
        <f>IF($FB78&lt;&gt;"",IF(AND($FB78&gt;=FM$2,$FB78&lt;=FM$3),Deník!$W78,""))</f>
        <v/>
      </c>
      <c r="FN78" s="13"/>
      <c r="FO78" s="20" t="str">
        <f>IF(Deník!$W78&gt;1,Deník!$W78,"")</f>
        <v/>
      </c>
      <c r="FP78" s="20" t="str">
        <f>IF(Deník!$W78&lt;0,Deník!$W78,"")</f>
        <v/>
      </c>
      <c r="FQ78" s="17"/>
      <c r="FS78" s="233"/>
      <c r="FT78" s="233" t="str">
        <f>IF(Deník!$W78&lt;&gt;"",IF(Deník!$Y78=Statistika!$F$78,Deník!$W78,""),"")</f>
        <v/>
      </c>
      <c r="FU78" s="233" t="str">
        <f>IF(Deník!$W78&lt;&gt;"",IF(Deník!$Y78=Statistika!$F$79,Deník!$W78,""),"")</f>
        <v/>
      </c>
      <c r="FV78" s="233" t="str">
        <f>IF(Deník!$W78&lt;&gt;"",IF(Deník!$Y78=Statistika!$F$80,Deník!$W78,""),"")</f>
        <v/>
      </c>
      <c r="FW78" s="233" t="str">
        <f>IF(Deník!$W78&lt;&gt;"",IF(Deník!$Y78=Statistika!$F$81,Deník!$W78,""),"")</f>
        <v/>
      </c>
      <c r="FX78" s="233" t="str">
        <f>IF(Deník!$W78&lt;&gt;"",IF(Deník!$Y78=Statistika!$F$82,Deník!$W78,""),"")</f>
        <v/>
      </c>
      <c r="FY78" s="233" t="str">
        <f>IF(Deník!$W78&lt;&gt;"",IF(Deník!$Y78=Statistika!$F$83,Deník!$W78,""),"")</f>
        <v/>
      </c>
      <c r="FZ78" s="233" t="str">
        <f>IF(Deník!$W78&lt;&gt;"",IF(Deník!$Y78=Statistika!$F$84,Deník!$W78,""),"")</f>
        <v/>
      </c>
      <c r="GA78" s="233" t="str">
        <f>IF(Deník!$W78&lt;&gt;"",IF(Deník!$Y78=Statistika!$F$85,Deník!$W78,""),"")</f>
        <v/>
      </c>
      <c r="GB78" s="233" t="str">
        <f>IF(Deník!$W78&lt;&gt;"",IF(Deník!$Y78=Statistika!$F$86,Deník!$W78,""),"")</f>
        <v/>
      </c>
      <c r="GC78" s="233" t="str">
        <f>IF(Deník!$W78&lt;&gt;"",IF(Deník!$Y78=Statistika!$F$87,Deník!$W78,""),"")</f>
        <v/>
      </c>
      <c r="GD78" s="233" t="str">
        <f>IF(Deník!$W78&lt;&gt;"",IF(Deník!$Y78=Statistika!$F$88,Deník!$W78,""),"")</f>
        <v/>
      </c>
      <c r="GE78" s="233" t="str">
        <f>IF(Deník!$W78&lt;&gt;"",IF(Deník!$Y78=Statistika!$F$89,Deník!$W78,""),"")</f>
        <v/>
      </c>
      <c r="GF78" s="233" t="str">
        <f>IF(Deník!$W78&lt;&gt;"",IF(Deník!$Y78=Statistika!$F$90,Deník!$W78,""),"")</f>
        <v/>
      </c>
      <c r="GG78" s="233" t="str">
        <f>IF(Deník!$W78&lt;&gt;"",IF(Deník!$Y78=Statistika!$F$91,Deník!$W78,""),"")</f>
        <v/>
      </c>
      <c r="GH78" s="233"/>
      <c r="GI78" s="233" t="str">
        <f>IF(Deník!$W78&lt;&gt;"",IF(Deník!$AB78=Statistika!$L$100,Deník!$W78,""),"")</f>
        <v/>
      </c>
      <c r="GJ78" s="233" t="str">
        <f>IF(Deník!$W78&lt;&gt;"",IF(Deník!$AB78=Statistika!$L$101,Deník!$W78,""),"")</f>
        <v/>
      </c>
      <c r="GK78" s="233" t="str">
        <f>IF(Deník!$W78&lt;&gt;"",IF(Deník!$AB78=Statistika!$L$102,Deník!$W78,""),"")</f>
        <v/>
      </c>
      <c r="GL78" s="233" t="str">
        <f>IF(Deník!$W78&lt;&gt;"",IF(Deník!$AB78=Statistika!$L$103,Deník!$W78,""),"")</f>
        <v/>
      </c>
      <c r="GM78" s="233" t="str">
        <f>IF(Deník!$W78&lt;&gt;"",IF(Deník!$AB78=Statistika!$L$104,Deník!$W78,""),"")</f>
        <v/>
      </c>
      <c r="GN78" s="233" t="str">
        <f>IF(Deník!$W78&lt;&gt;"",IF(Deník!$AB78=Statistika!$L$105,Deník!$W78,""),"")</f>
        <v/>
      </c>
      <c r="GO78" s="233" t="str">
        <f>IF(Deník!$W78&lt;&gt;"",IF(Deník!$AB78=Statistika!$L$106,Deník!$W78,""),"")</f>
        <v/>
      </c>
      <c r="GP78" s="233" t="str">
        <f>IF(Deník!$W78&lt;&gt;"",IF(Deník!$AB78=Statistika!$L$107,Deník!$W78,""),"")</f>
        <v/>
      </c>
      <c r="GQ78" s="233" t="str">
        <f>IF(Deník!$W78&lt;&gt;"",IF(Deník!$AB78=Statistika!$L$108,Deník!$W78,""),"")</f>
        <v/>
      </c>
      <c r="GS78" s="233" t="str">
        <f>IF(Deník!$W78&lt;0,IF(Deník!$AC78=Statistika!$F$117,Deník!$W78,""),"")</f>
        <v/>
      </c>
      <c r="GT78" s="233" t="str">
        <f>IF(Deník!$W78&lt;0,IF(Deník!$AC78=Statistika!$F$118,Deník!$W78,""),"")</f>
        <v/>
      </c>
      <c r="GU78" s="233" t="str">
        <f>IF(Deník!$W78&lt;0,IF(Deník!$AC78=Statistika!$F$119,Deník!$W78,""),"")</f>
        <v/>
      </c>
      <c r="GV78" s="233" t="str">
        <f>IF(Deník!$W78&lt;0,IF(Deník!$AC78=Statistika!$F$120,Deník!$W78,""),"")</f>
        <v/>
      </c>
      <c r="GW78" s="233" t="str">
        <f>IF(Deník!$W78&lt;0,IF(Deník!$AC78=Statistika!$F$121,Deník!$W78,""),"")</f>
        <v/>
      </c>
      <c r="GX78" s="233" t="str">
        <f>IF(Deník!$W78&lt;0,IF(Deník!$AC78=Statistika!$F$122,Deník!$W78,""),"")</f>
        <v/>
      </c>
      <c r="GY78" s="233" t="str">
        <f>IF(Deník!$W78&lt;0,IF(Deník!$AC78=Statistika!$F$123,Deník!$W78,""),"")</f>
        <v/>
      </c>
      <c r="GZ78" s="233" t="str">
        <f>IF(Deník!$W78&lt;0,IF(Deník!$AC78=Statistika!$F$124,Deník!$W78,""),"")</f>
        <v/>
      </c>
      <c r="HA78" s="233" t="str">
        <f>IF(Deník!$W78&lt;0,IF(Deník!$AC78=Statistika!$F$125,Deník!$W78,""),"")</f>
        <v/>
      </c>
      <c r="HC78" s="233" t="str">
        <f>IF(Deník!$W78&lt;0,IF(Deník!$AD78=Statistika!$F$133,Deník!$W78,""),"")</f>
        <v/>
      </c>
      <c r="HD78" s="233" t="str">
        <f>IF(Deník!$W78&lt;0,IF(Deník!$AD78=Statistika!$F$134,Deník!$W78,""),"")</f>
        <v/>
      </c>
      <c r="HE78" s="233" t="str">
        <f>IF(Deník!$W78&lt;0,IF(Deník!$AD78=Statistika!$F$135,Deník!$W78,""),"")</f>
        <v/>
      </c>
      <c r="HF78" s="233" t="str">
        <f>IF(Deník!$W78&lt;0,IF(Deník!$AD78=Statistika!$F$136,Deník!$W78,""),"")</f>
        <v/>
      </c>
      <c r="HG78" s="233" t="str">
        <f>IF(Deník!$W78&lt;0,IF(Deník!$AD78=Statistika!$F$137,Deník!$W78,""),"")</f>
        <v/>
      </c>
      <c r="ID78" s="8">
        <f>Tabulka4[[#This Row],[Sloupec3]]</f>
        <v>0</v>
      </c>
      <c r="IE78" s="17" t="str">
        <f>IF(AND([1]Deník!$C78&gt;='[1]Měsíční shrnutí'!$D$1,[1]Deník!$C78&lt;='[1]Měsíční shrnutí'!$F$1),[1]Deník!$X78,"")</f>
        <v/>
      </c>
    </row>
    <row r="79" spans="1:239">
      <c r="A79" s="8">
        <f>Deník!C80</f>
        <v>0</v>
      </c>
      <c r="B79" s="50" t="str">
        <f>Deník!R80</f>
        <v/>
      </c>
      <c r="C79" s="102" t="str">
        <f>IF(AND(Deník!R80&gt;1,Deník!R80&lt;&gt;""),1,"")</f>
        <v/>
      </c>
      <c r="D79" s="102" t="str">
        <f>IF(AND(Deník!R80&lt;=0,Deník!R80&lt;&gt;""),1,"")</f>
        <v/>
      </c>
      <c r="E79" s="103" t="str">
        <f>IF(AND(Deník!R80&gt;=0,Deník!R80&lt;=1),1,"")</f>
        <v/>
      </c>
      <c r="F79" s="79" t="str">
        <f>IF(Deník!R80&lt;&gt;"",Deník!R80+F78,"")</f>
        <v/>
      </c>
      <c r="G79" s="85"/>
      <c r="H79" s="54" t="str">
        <f>IF(MONTH(Deník!$C79)=H$2,IF(AND(Deník!$R79&gt;=0,Deník!$R79&lt;=1),"BE",Deník!$R79),"")</f>
        <v/>
      </c>
      <c r="I79" s="11" t="str">
        <f>IF(MONTH(Deník!$C79)=I$2,IF(AND(Deník!$R79&gt;=0,Deník!$R79&lt;=1),"BE",Deník!$R79),"")</f>
        <v/>
      </c>
      <c r="J79" s="11" t="str">
        <f>IF(MONTH(Deník!$C79)=J$2,IF(AND(Deník!$R79&gt;=0,Deník!$R79&lt;=1),"BE",Deník!$R79),"")</f>
        <v/>
      </c>
      <c r="K79" s="11" t="str">
        <f>IF(MONTH(Deník!$C79)=K$2,IF(AND(Deník!$R79&gt;=0,Deník!$R79&lt;=1),"BE",Deník!$R79),"")</f>
        <v/>
      </c>
      <c r="L79" s="11" t="str">
        <f>IF(MONTH(Deník!$C79)=L$2,IF(AND(Deník!$R79&gt;=0,Deník!$R79&lt;=1),"BE",Deník!$R79),"")</f>
        <v/>
      </c>
      <c r="M79" s="11" t="str">
        <f>IF(MONTH(Deník!$C79)=M$2,IF(AND(Deník!$R79&gt;=0,Deník!$R79&lt;=1),"BE",Deník!$R79),"")</f>
        <v/>
      </c>
      <c r="N79" s="11" t="str">
        <f>IF(MONTH(Deník!$C79)=N$2,IF(AND(Deník!$R79&gt;=0,Deník!$R79&lt;=1),"BE",Deník!$R79),"")</f>
        <v/>
      </c>
      <c r="O79" s="11" t="str">
        <f>IF(MONTH(Deník!$C79)=O$2,IF(AND(Deník!$R79&gt;=0,Deník!$R79&lt;=1),"BE",Deník!$R79),"")</f>
        <v/>
      </c>
      <c r="P79" s="11" t="str">
        <f>IF(MONTH(Deník!$C79)=P$2,IF(AND(Deník!$R79&gt;=0,Deník!$R79&lt;=1),"BE",Deník!$R79),"")</f>
        <v/>
      </c>
      <c r="Q79" s="11" t="str">
        <f>IF(MONTH(Deník!$C79)=Q$2,IF(AND(Deník!$R79&gt;=0,Deník!$R79&lt;=1),"BE",Deník!$R79),"")</f>
        <v/>
      </c>
      <c r="R79" s="11" t="str">
        <f>IF(MONTH(Deník!$C79)=R$2,IF(AND(Deník!$R79&gt;=0,Deník!$R79&lt;=1),"BE",Deník!$R79),"")</f>
        <v/>
      </c>
      <c r="S79" s="57" t="str">
        <f>IF(MONTH(Deník!$C79)=S$2,IF(AND(Deník!$R79&gt;=0,Deník!$R79&lt;=1),"BE",Deník!$R79),"")</f>
        <v/>
      </c>
      <c r="U79" s="12"/>
      <c r="V79" s="12"/>
      <c r="X79" s="600" t="str">
        <f>IF(Deník!$R79&lt;&gt;"",IF(Deník!$B79=Statistika!$F$63,IF(AND(Deník!$R79&gt;=0,Deník!$R79&lt;=1),"BE",Deník!$R79),""),"")</f>
        <v/>
      </c>
      <c r="Y79" s="13" t="str">
        <f>IF(Deník!$R79&lt;&gt;"",IF(Deník!$B79=Statistika!$F$64,IF(AND(Deník!$R79&gt;=0,Deník!$R79&lt;=1),"BE",Deník!$R79),""),"")</f>
        <v/>
      </c>
      <c r="Z79" s="13" t="str">
        <f>IF(Deník!$R79&lt;&gt;"",IF(Deník!$B79=Statistika!$F$65,IF(AND(Deník!$R79&gt;=0,Deník!$R79&lt;=1),"BE",Deník!$R79),""),"")</f>
        <v/>
      </c>
      <c r="AA79" s="13" t="str">
        <f>IF(Deník!$R79&lt;&gt;"",IF(Deník!$B79=Statistika!$F$66,IF(AND(Deník!$R79&gt;=0,Deník!$R79&lt;=1),"BE",Deník!$R79),""),"")</f>
        <v/>
      </c>
      <c r="AB79" s="13" t="str">
        <f>IF(Deník!$R79&lt;&gt;"",IF(Deník!$B79=Statistika!$F$67,IF(AND(Deník!$R79&gt;=0,Deník!$R79&lt;=1),"BE",Deník!$R79),""),"")</f>
        <v/>
      </c>
      <c r="AC79" s="13" t="str">
        <f>IF(Deník!$R79&lt;&gt;"",IF(Deník!$B79=Statistika!$F$68,IF(AND(Deník!$R79&gt;=0,Deník!$R79&lt;=1),"BE",Deník!$R79),""),"")</f>
        <v/>
      </c>
      <c r="AD79" s="13" t="str">
        <f>IF(Deník!$R79&lt;&gt;"",IF(Deník!$B79=Statistika!$F$69,IF(AND(Deník!$R79&gt;=0,Deník!$R79&lt;=1),"BE",Deník!$R79),""),"")</f>
        <v/>
      </c>
      <c r="AE79" s="601" t="str">
        <f>IF(Deník!$R79&lt;&gt;"",IF(Deník!$B79=Statistika!$F$70,IF(AND(Deník!$R79&gt;=0,Deník!$R79&lt;=1),"BE",Deník!$R79),""),"")</f>
        <v/>
      </c>
      <c r="AF79" s="90"/>
      <c r="AG79" s="63" t="str">
        <f>IF(Deník!$R79&lt;&gt;"",IF(Deník!$J79="L",IF(AND(Deník!$R79&gt;=0,Deník!$R79&lt;=1),"BE",Deník!$R79),""),"")</f>
        <v/>
      </c>
      <c r="AH79" s="13" t="str">
        <f>IF(Deník!$R79&lt;&gt;"",IF(Deník!$J79="S",IF(AND(Deník!$R79&gt;=0,Deník!$R79&lt;=1),"BE",Deník!$R79),""),"")</f>
        <v/>
      </c>
      <c r="AI79" s="95"/>
      <c r="AJ79" s="71" t="str">
        <f>IF(Deník!N80&lt;&gt;"",Deník!N80*-1,"")</f>
        <v/>
      </c>
      <c r="AK79" s="88"/>
      <c r="AL79" s="63" t="str">
        <f>IF(WEEKDAY(Deník!$C79,2)=1,IF(AND(Deník!$R79&gt;=0,Deník!$R79&lt;=1),"BE",Deník!$R79),"")</f>
        <v/>
      </c>
      <c r="AM79" s="13" t="str">
        <f>IF(WEEKDAY(Deník!$C79,2)=2,IF(AND(Deník!$R79&gt;=0,Deník!$R79&lt;=1),"BE",Deník!$R79),"")</f>
        <v/>
      </c>
      <c r="AN79" s="13" t="str">
        <f>IF(WEEKDAY(Deník!$C79,2)=3,IF(AND(Deník!$R79&gt;=0,Deník!$R79&lt;=1),"BE",Deník!$R79),"")</f>
        <v/>
      </c>
      <c r="AO79" s="13" t="str">
        <f>IF(WEEKDAY(Deník!$C79,2)=4,IF(AND(Deník!$R79&gt;=0,Deník!$R79&lt;=1),"BE",Deník!$R79),"")</f>
        <v/>
      </c>
      <c r="AP79" s="60" t="str">
        <f>IF(WEEKDAY(Deník!$C79,2)=5,IF(AND(Deník!$R79&gt;=0,Deník!$R79&lt;=1),"BE",Deník!$R79),"")</f>
        <v/>
      </c>
      <c r="AQ79" s="99"/>
      <c r="AR79" s="100">
        <f>Deník!D79</f>
        <v>0</v>
      </c>
      <c r="AS79" s="63" t="str">
        <f>IF(Deník!$D79&lt;&gt;"",IF(AND(Deník!$D79&gt;=AS$2,Deník!$D79&lt;=AS$3),IF(AND(Deník!$R79&gt;=0,Deník!$R79&lt;=1),"BE",Deník!$R79),""),"")</f>
        <v/>
      </c>
      <c r="AT79" s="63" t="str">
        <f>IF(Deník!$D79&lt;&gt;"",IF(AND(Deník!$D79&gt;=AT$2,Deník!$D79&lt;=AT$3),IF(AND(Deník!$R79&gt;=0,Deník!$R79&lt;=1),"BE",Deník!$R79),""),"")</f>
        <v/>
      </c>
      <c r="AU79" s="63" t="str">
        <f>IF(Deník!$D79&lt;&gt;"",IF(AND(Deník!$D79&gt;=AU$2,Deník!$D79&lt;=AU$3),IF(AND(Deník!$R79&gt;=0,Deník!$R79&lt;=1),"BE",Deník!$R79),""),"")</f>
        <v/>
      </c>
      <c r="AV79" s="63" t="str">
        <f>IF(Deník!$D79&lt;&gt;"",IF(AND(Deník!$D79&gt;=AV$2,Deník!$D79&lt;=AV$3),IF(AND(Deník!$R79&gt;=0,Deník!$R79&lt;=1),"BE",Deník!$R79),""),"")</f>
        <v/>
      </c>
      <c r="AW79" s="63" t="str">
        <f>IF(Deník!$D79&lt;&gt;"",IF(AND(Deník!$D79&gt;=AW$2,Deník!$D79&lt;=AW$3),IF(AND(Deník!$R79&gt;=0,Deník!$R79&lt;=1),"BE",Deník!$R79),""),"")</f>
        <v/>
      </c>
      <c r="AX79" s="63" t="str">
        <f>IF(Deník!$D79&lt;&gt;"",IF(AND(Deník!$D79&gt;=AX$2,Deník!$D79&lt;=AX$3),IF(AND(Deník!$R79&gt;=0,Deník!$R79&lt;=1),"BE",Deník!$R79),""),"")</f>
        <v/>
      </c>
      <c r="AY79" s="63" t="str">
        <f>IF(Deník!$D79&lt;&gt;"",IF(AND(Deník!$D79&gt;=AY$2,Deník!$D79&lt;=AY$3),IF(AND(Deník!$R79&gt;=0,Deník!$R79&lt;=1),"BE",Deník!$R79),""),"")</f>
        <v/>
      </c>
      <c r="AZ79" s="63" t="str">
        <f>IF(Deník!$D79&lt;&gt;"",IF(AND(Deník!$D79&gt;=AZ$2,Deník!$D79&lt;=AZ$3),IF(AND(Deník!$R79&gt;=0,Deník!$R79&lt;=1),"BE",Deník!$R79),""),"")</f>
        <v/>
      </c>
      <c r="BA79" s="63" t="str">
        <f>IF(Deník!$D79&lt;&gt;"",IF(AND(Deník!$D79&gt;=BA$2,Deník!$D79&lt;=BA$3),IF(AND(Deník!$R79&gt;=0,Deník!$R79&lt;=1),"BE",Deník!$R79),""),"")</f>
        <v/>
      </c>
      <c r="BB79" s="63" t="str">
        <f>IF(Deník!$D79&lt;&gt;"",IF(AND(Deník!$D79&gt;=BB$2,Deník!$D79&lt;=BB$3),IF(AND(Deník!$R79&gt;=0,Deník!$R79&lt;=1),"BE",Deník!$R79),""),"")</f>
        <v/>
      </c>
      <c r="BC79" s="71" t="str">
        <f>IF(Deník!$D79&lt;&gt;"",IF(AND(Deník!$D79&gt;=BC$2,Deník!$D79&lt;=BC$3),IF(AND(Deník!$R79&gt;=0,Deník!$R79&lt;=1),"BE",Deník!$R79),""),"")</f>
        <v/>
      </c>
      <c r="BD79" s="20" t="str">
        <f>IF(Deník!$J80="S",(Deník!$M80-Deník!$K80),IF(Deník!$J80="L",(Deník!$K80-Deník!$M80),""))</f>
        <v/>
      </c>
      <c r="BE79" s="20" t="str">
        <f>IF(Deník!$J80="S",(Deník!$K80-Deník!$O80),IF(Deník!$J80="L",(Deník!$O80-Deník!$K80),""))</f>
        <v/>
      </c>
      <c r="BF79" s="20" t="str">
        <f>IF(Deník!$J80="S",(Deník!$K80-Deník!$L80),IF(Deník!$J80="L",(Deník!$L80-Deník!$K80),""))</f>
        <v/>
      </c>
      <c r="BG79" s="20" t="str">
        <f>IF(Deník!$J80="S",(Deník!$K80-Deník!$S80),IF(Deník!$J80="L",(Deník!$S80-Deník!$K80),""))</f>
        <v/>
      </c>
      <c r="BH79" s="20" t="str">
        <f>IF(Deník!$J80="S",(Deník!$K80-Deník!$U80),IF(Deník!$J80="L",(Deník!$U80-Deník!$K80),""))</f>
        <v/>
      </c>
      <c r="BI79" s="20" t="str">
        <f>IF(Deník!$R79&gt;1,Deník!$R79,"")</f>
        <v/>
      </c>
      <c r="BJ79" s="20" t="str">
        <f>IF(Deník!$R79&lt;0,Deník!$R79,"")</f>
        <v/>
      </c>
      <c r="BK79" s="17"/>
      <c r="BM79" s="233" t="str">
        <f>IF(Deník!$R79&lt;&gt;"",IF(Deník!$Y79=Statistika!$F$78,IF(AND(Deník!$R79&gt;=0,Deník!$R79&lt;=1),"BE",Deník!$R79),""),"")</f>
        <v/>
      </c>
      <c r="BN79" s="233" t="str">
        <f>IF(Deník!$R79&lt;&gt;"",IF(Deník!$Y79=Statistika!$F$79,IF(AND(Deník!$R79&gt;=0,Deník!$R79&lt;=1),"BE",Deník!$R79),""),"")</f>
        <v/>
      </c>
      <c r="BO79" s="233" t="str">
        <f>IF(Deník!$R79&lt;&gt;"",IF(Deník!$Y79=Statistika!$F$80,IF(AND(Deník!$R79&gt;=0,Deník!$R79&lt;=1),"BE",Deník!$R79),""),"")</f>
        <v/>
      </c>
      <c r="BP79" s="233" t="str">
        <f>IF(Deník!$R79&lt;&gt;"",IF(Deník!$Y79=Statistika!$F$81,IF(AND(Deník!$R79&gt;=0,Deník!$R79&lt;=1),"BE",Deník!$R79),""),"")</f>
        <v/>
      </c>
      <c r="BQ79" s="233" t="str">
        <f>IF(Deník!$R79&lt;&gt;"",IF(Deník!$Y79=Statistika!$F$82,IF(AND(Deník!$R79&gt;=0,Deník!$R79&lt;=1),"BE",Deník!$R79),""),"")</f>
        <v/>
      </c>
      <c r="BR79" s="233" t="str">
        <f>IF(Deník!$R79&lt;&gt;"",IF(Deník!$Y79=Statistika!$F$83,IF(AND(Deník!$R79&gt;=0,Deník!$R79&lt;=1),"BE",Deník!$R79),""),"")</f>
        <v/>
      </c>
      <c r="BS79" s="233" t="str">
        <f>IF(Deník!$R79&lt;&gt;"",IF(Deník!$Y79=Statistika!$F$84,IF(AND(Deník!$R79&gt;=0,Deník!$R79&lt;=1),"BE",Deník!$R79),""),"")</f>
        <v/>
      </c>
      <c r="BT79" s="233" t="str">
        <f>IF(Deník!$R79&lt;&gt;"",IF(Deník!$Y79=Statistika!$F$85,IF(AND(Deník!$R79&gt;=0,Deník!$R79&lt;=1),"BE",Deník!$R79),""),"")</f>
        <v/>
      </c>
      <c r="BU79" s="233" t="str">
        <f>IF(Deník!$R79&lt;&gt;"",IF(Deník!$Y79=Statistika!$F$86,IF(AND(Deník!$R79&gt;=0,Deník!$R79&lt;=1),"BE",Deník!$R79),""),"")</f>
        <v/>
      </c>
      <c r="BV79" s="233" t="str">
        <f>IF(Deník!$R79&lt;&gt;"",IF(Deník!$Y79=Statistika!$F$87,IF(AND(Deník!$R79&gt;=0,Deník!$R79&lt;=1),"BE",Deník!$R79),""),"")</f>
        <v/>
      </c>
      <c r="BW79" s="233" t="str">
        <f>IF(Deník!$R79&lt;&gt;"",IF(Deník!$Y79=Statistika!$F$88,IF(AND(Deník!$R79&gt;=0,Deník!$R79&lt;=1),"BE",Deník!$R79),""),"")</f>
        <v/>
      </c>
      <c r="BX79" s="233" t="str">
        <f>IF(Deník!$R79&lt;&gt;"",IF(Deník!$Y79=Statistika!$F$89,IF(AND(Deník!$R79&gt;=0,Deník!$R79&lt;=1),"BE",Deník!$R79),""),"")</f>
        <v/>
      </c>
      <c r="BY79" s="233" t="str">
        <f>IF(Deník!$R79&lt;&gt;"",IF(Deník!$Y79=Statistika!$F$90,IF(AND(Deník!$R79&gt;=0,Deník!$R79&lt;=1),"BE",Deník!$R79),""),"")</f>
        <v/>
      </c>
      <c r="BZ79" s="233" t="str">
        <f>IF(Deník!$R79&lt;&gt;"",IF(Deník!$Y79=Statistika!$F$91,IF(AND(Deník!$R79&gt;=0,Deník!$R79&lt;=1),"BE",Deník!$R79),""),"")</f>
        <v/>
      </c>
      <c r="CA79" s="233"/>
      <c r="CB79" s="233" t="str">
        <f>IF(Deník!$R79&lt;&gt;"",IF(Deník!$AB79="SL",IF(AND(Deník!$R79&gt;=0,Deník!$R79&lt;=1),"BE",Deník!$R79),""),"")</f>
        <v/>
      </c>
      <c r="CC79" s="233" t="str">
        <f>IF(Deník!$R79&lt;&gt;"",IF(Deník!$AB79="BE10",IF(AND(Deník!$R79&gt;=0,Deník!$R79&lt;=1),"BE",Deník!$R79),""),"")</f>
        <v/>
      </c>
      <c r="CD79" s="233" t="str">
        <f>IF(Deník!$R79&lt;&gt;"",IF(Deník!$AB79="BE15",IF(AND(Deník!$R79&gt;=0,Deník!$R79&lt;=1),"BE",Deník!$R79),""),"")</f>
        <v/>
      </c>
      <c r="CE79" s="233" t="str">
        <f>IF(Deník!$R79&lt;&gt;"",IF(Deník!$AB79="BE20",IF(AND(Deník!$R79&gt;=0,Deník!$R79&lt;=1),"BE",Deník!$R79),""),"")</f>
        <v/>
      </c>
      <c r="CF79" s="233" t="str">
        <f>IF(Deník!$R79&lt;&gt;"",IF(Deník!$AB79="TP1",IF(AND(Deník!$R79&gt;=0,Deník!$R79&lt;=1),"BE",Deník!$R79),""),"")</f>
        <v/>
      </c>
      <c r="CG79" s="233" t="str">
        <f>IF(Deník!$R79&lt;&gt;"",IF(Deník!$AB79="TP2",IF(AND(Deník!$R79&gt;=0,Deník!$R79&lt;=1),"BE",Deník!$R79),""),"")</f>
        <v/>
      </c>
      <c r="CH79" s="233" t="str">
        <f>IF(Deník!$R79&lt;&gt;"",IF(Deník!$AB79="TP3",IF(AND(Deník!$R79&gt;=0,Deník!$R79&lt;=1),"BE",Deník!$R79),""),"")</f>
        <v/>
      </c>
      <c r="CI79" s="233" t="str">
        <f>IF(Deník!$R79&lt;&gt;"",IF(Deník!$AB79="Trailing SL",IF(AND(Deník!$R79&gt;=0,Deník!$R79&lt;=1),"BE",Deník!$R79),""),"")</f>
        <v/>
      </c>
      <c r="CJ79" s="233" t="str">
        <f>IF(Deník!$R79&lt;&gt;"",IF(Deník!$AB79="Manual",IF(AND(Deník!$R79&gt;=0,Deník!$R79&lt;=1),"BE",Deník!$R79),""),"")</f>
        <v/>
      </c>
      <c r="CK79" s="233"/>
      <c r="CL79" s="233" t="str">
        <f>IF(Deník!$R79&lt;0,IF(Deník!$AC79=Statistika!$F$117,Deník!$R79,""),"")</f>
        <v/>
      </c>
      <c r="CM79" s="233" t="str">
        <f>IF(Deník!$R79&lt;0,IF(Deník!$AC79=Statistika!$F$118,Deník!$R79,""),"")</f>
        <v/>
      </c>
      <c r="CN79" s="233" t="str">
        <f>IF(Deník!$R79&lt;0,IF(Deník!$AC79=Statistika!$F$119,Deník!$R79,""),"")</f>
        <v/>
      </c>
      <c r="CO79" s="233" t="str">
        <f>IF(Deník!$R79&lt;0,IF(Deník!$AC79=Statistika!$F$120,Deník!$R79,""),"")</f>
        <v/>
      </c>
      <c r="CP79" s="233" t="str">
        <f>IF(Deník!$R79&lt;0,IF(Deník!$AC79=Statistika!$F$121,Deník!$R79,""),"")</f>
        <v/>
      </c>
      <c r="CQ79" s="233" t="str">
        <f>IF(Deník!$R79&lt;0,IF(Deník!$AC79=Statistika!$F$122,Deník!$R79,""),"")</f>
        <v/>
      </c>
      <c r="CR79" s="233" t="str">
        <f>IF(Deník!$R79&lt;0,IF(Deník!$AC79=Statistika!$F$123,Deník!$R79,""),"")</f>
        <v/>
      </c>
      <c r="CS79" s="233" t="str">
        <f>IF(Deník!$R79&lt;0,IF(Deník!$AC79=Statistika!$F$124,Deník!$R79,""),"")</f>
        <v/>
      </c>
      <c r="CT79" s="233" t="str">
        <f>IF(Deník!$R79&lt;0,IF(Deník!$AC79=Statistika!$F$125,Deník!$R79,""),"")</f>
        <v/>
      </c>
      <c r="CU79" s="233"/>
      <c r="CV79" s="233" t="str">
        <f>IF(Deník!$R79&lt;0,IF(Deník!$AD79=$CV$2,Deník!$R79,""),"")</f>
        <v/>
      </c>
      <c r="CW79" s="233" t="str">
        <f>IF(Deník!$R79&lt;0,IF(Deník!$AD79=$CW$2,Deník!$R79,""),"")</f>
        <v/>
      </c>
      <c r="CX79" s="233" t="str">
        <f>IF(Deník!$R79&lt;0,IF(Deník!$AD79=$CX$2,Deník!$R79,""),"")</f>
        <v/>
      </c>
      <c r="CY79" s="233" t="str">
        <f>IF(Deník!$R79&lt;0,IF(Deník!$AD79=$CY$2,Deník!$R79,""),"")</f>
        <v/>
      </c>
      <c r="CZ79" s="233" t="str">
        <f>IF(Deník!$R79&lt;0,IF(Deník!$AD79=$CZ$2,Deník!$R79,""),"")</f>
        <v/>
      </c>
      <c r="DL79" s="221">
        <f t="shared" si="8"/>
        <v>93847.029999999984</v>
      </c>
      <c r="DM79" s="220">
        <f t="shared" si="7"/>
        <v>-6.1529700000000132E-2</v>
      </c>
      <c r="DO79" s="50">
        <f>Deník!W80</f>
        <v>0</v>
      </c>
      <c r="DP79" s="102" t="str">
        <f>IF(AND(Deník!W80&gt;0),1,"")</f>
        <v/>
      </c>
      <c r="DQ79" s="102">
        <f>IF(AND(Deník!W80&lt;=0),1,"")</f>
        <v>1</v>
      </c>
      <c r="DR79" s="227"/>
      <c r="DS79" s="228"/>
      <c r="DT79" s="85"/>
      <c r="DU79" s="54">
        <f>IF(MONTH(Deník!$C79)=DU$2,Deník!$W79,"")</f>
        <v>0</v>
      </c>
      <c r="DV79" s="222" t="str">
        <f>IF(MONTH(Deník!$C79)=DV$2,Deník!$W79,"")</f>
        <v/>
      </c>
      <c r="DW79" s="222" t="str">
        <f>IF(MONTH(Deník!$C79)=DW$2,Deník!$W79,"")</f>
        <v/>
      </c>
      <c r="DX79" s="222" t="str">
        <f>IF(MONTH(Deník!$C79)=DX$2,Deník!$W79,"")</f>
        <v/>
      </c>
      <c r="DY79" s="222" t="str">
        <f>IF(MONTH(Deník!$C79)=DY$2,Deník!$W79,"")</f>
        <v/>
      </c>
      <c r="DZ79" s="222" t="str">
        <f>IF(MONTH(Deník!$C79)=DZ$2,Deník!$W79,"")</f>
        <v/>
      </c>
      <c r="EA79" s="222" t="str">
        <f>IF(MONTH(Deník!$C79)=EA$2,Deník!$W79,"")</f>
        <v/>
      </c>
      <c r="EB79" s="222" t="str">
        <f>IF(MONTH(Deník!$C79)=EB$2,Deník!$W79,"")</f>
        <v/>
      </c>
      <c r="EC79" s="222" t="str">
        <f>IF(MONTH(Deník!$C79)=EC$2,Deník!$W79,"")</f>
        <v/>
      </c>
      <c r="ED79" s="222" t="str">
        <f>IF(MONTH(Deník!$C79)=ED$2,Deník!$W79,"")</f>
        <v/>
      </c>
      <c r="EE79" s="222" t="str">
        <f>IF(MONTH(Deník!$C79)=EE$2,Deník!$W79,"")</f>
        <v/>
      </c>
      <c r="EF79" s="222" t="str">
        <f>IF(MONTH(Deník!$C79)=EF$2,Deník!$W79,"")</f>
        <v/>
      </c>
      <c r="EI79" s="600" t="str">
        <f>IF(Deník!$W79&lt;&gt;"",IF(Deník!$B79=Statistika!$F$63,Deník!$W79,""),"")</f>
        <v/>
      </c>
      <c r="EJ79" s="13" t="str">
        <f>IF(Deník!$W79&lt;&gt;"",IF(Deník!$B79=Statistika!$F$64,Deník!$W79,""),"")</f>
        <v/>
      </c>
      <c r="EK79" s="13" t="str">
        <f>IF(Deník!$W79&lt;&gt;"",IF(Deník!$B79=Statistika!$F$65,Deník!$W79,""),"")</f>
        <v/>
      </c>
      <c r="EL79" s="13" t="str">
        <f>IF(Deník!$W79&lt;&gt;"",IF(Deník!$B79=Statistika!$F$66,Deník!$W79,""),"")</f>
        <v/>
      </c>
      <c r="EM79" s="13" t="str">
        <f>IF(Deník!$W79&lt;&gt;"",IF(Deník!$B79=Statistika!$F$67,Deník!$W79,""),"")</f>
        <v/>
      </c>
      <c r="EN79" s="13" t="str">
        <f>IF(Deník!$W79&lt;&gt;"",IF(Deník!$B79=Statistika!$F$68,Deník!$W79,""),"")</f>
        <v/>
      </c>
      <c r="EO79" s="13" t="str">
        <f>IF(Deník!$W79&lt;&gt;"",IF(Deník!$B79=Statistika!$F$69,Deník!$W79,""),"")</f>
        <v/>
      </c>
      <c r="EP79" s="601" t="str">
        <f>IF(Deník!$W79&lt;&gt;"",IF(Deník!$B79=Statistika!$F$70,Deník!$W79,""),"")</f>
        <v/>
      </c>
      <c r="EQ79" s="90"/>
      <c r="ER79" s="63" t="str">
        <f>IF(Deník!$W79&lt;&gt;"",IF(Deník!$J79="L",Deník!$W79,""),"")</f>
        <v/>
      </c>
      <c r="ES79" s="13" t="str">
        <f>IF(Deník!$W79&lt;&gt;"",IF(Deník!$J79="S",Deník!$W79,""),"")</f>
        <v/>
      </c>
      <c r="ET79" s="95"/>
      <c r="EU79" s="88"/>
      <c r="EV79" s="63" t="str">
        <f>IF(WEEKDAY(Deník!$C79,2)=1,Deník!$W79,"")</f>
        <v/>
      </c>
      <c r="EW79" s="13" t="str">
        <f>IF(WEEKDAY(Deník!$C79,2)=2,Deník!$W79,"")</f>
        <v/>
      </c>
      <c r="EX79" s="13" t="str">
        <f>IF(WEEKDAY(Deník!$C79,2)=3,Deník!$W79,"")</f>
        <v/>
      </c>
      <c r="EY79" s="13" t="str">
        <f>IF(WEEKDAY(Deník!$C79,2)=4,Deník!$W79,"")</f>
        <v/>
      </c>
      <c r="EZ79" s="60" t="str">
        <f>IF(WEEKDAY(Deník!$C79,2)=5,Deník!$W79,"")</f>
        <v/>
      </c>
      <c r="FA79" s="99"/>
      <c r="FB79" s="100">
        <f>Deník!D79</f>
        <v>0</v>
      </c>
      <c r="FC79" s="63">
        <f>IF($FB79&lt;&gt;"",IF(AND($FB79&gt;=FC$2,$FB79&lt;=FC$3),Deník!$W79,""))</f>
        <v>0</v>
      </c>
      <c r="FD79" s="63" t="str">
        <f>IF($FB79&lt;&gt;"",IF(AND($FB79&gt;=FD$2,$FB79&lt;=FD$3),Deník!$W79,""))</f>
        <v/>
      </c>
      <c r="FE79" s="63" t="str">
        <f>IF($FB79&lt;&gt;"",IF(AND($FB79&gt;=FE$2,$FB79&lt;=FE$3),Deník!$W79,""))</f>
        <v/>
      </c>
      <c r="FF79" s="63" t="str">
        <f>IF($FB79&lt;&gt;"",IF(AND($FB79&gt;=FF$2,$FB79&lt;=FF$3),Deník!$W79,""))</f>
        <v/>
      </c>
      <c r="FG79" s="63" t="str">
        <f>IF($FB79&lt;&gt;"",IF(AND($FB79&gt;=FG$2,$FB79&lt;=FG$3),Deník!$W79,""))</f>
        <v/>
      </c>
      <c r="FH79" s="63" t="str">
        <f>IF($FB79&lt;&gt;"",IF(AND($FB79&gt;=FH$2,$FB79&lt;=FH$3),Deník!$W79,""))</f>
        <v/>
      </c>
      <c r="FI79" s="63" t="str">
        <f>IF($FB79&lt;&gt;"",IF(AND($FB79&gt;=FI$2,$FB79&lt;=FI$3),Deník!$W79,""))</f>
        <v/>
      </c>
      <c r="FJ79" s="63" t="str">
        <f>IF($FB79&lt;&gt;"",IF(AND($FB79&gt;=FJ$2,$FB79&lt;=FJ$3),Deník!$W79,""))</f>
        <v/>
      </c>
      <c r="FK79" s="63" t="str">
        <f>IF($FB79&lt;&gt;"",IF(AND($FB79&gt;=FK$2,$FB79&lt;=FK$3),Deník!$W79,""))</f>
        <v/>
      </c>
      <c r="FL79" s="63" t="str">
        <f>IF($FB79&lt;&gt;"",IF(AND($FB79&gt;=FL$2,$FB79&lt;=FL$3),Deník!$W79,""))</f>
        <v/>
      </c>
      <c r="FM79" s="63" t="str">
        <f>IF($FB79&lt;&gt;"",IF(AND($FB79&gt;=FM$2,$FB79&lt;=FM$3),Deník!$W79,""))</f>
        <v/>
      </c>
      <c r="FN79" s="13"/>
      <c r="FO79" s="20" t="str">
        <f>IF(Deník!$W79&gt;1,Deník!$W79,"")</f>
        <v/>
      </c>
      <c r="FP79" s="20" t="str">
        <f>IF(Deník!$W79&lt;0,Deník!$W79,"")</f>
        <v/>
      </c>
      <c r="FQ79" s="17"/>
      <c r="FS79" s="233"/>
      <c r="FT79" s="233" t="str">
        <f>IF(Deník!$W79&lt;&gt;"",IF(Deník!$Y79=Statistika!$F$78,Deník!$W79,""),"")</f>
        <v/>
      </c>
      <c r="FU79" s="233" t="str">
        <f>IF(Deník!$W79&lt;&gt;"",IF(Deník!$Y79=Statistika!$F$79,Deník!$W79,""),"")</f>
        <v/>
      </c>
      <c r="FV79" s="233" t="str">
        <f>IF(Deník!$W79&lt;&gt;"",IF(Deník!$Y79=Statistika!$F$80,Deník!$W79,""),"")</f>
        <v/>
      </c>
      <c r="FW79" s="233" t="str">
        <f>IF(Deník!$W79&lt;&gt;"",IF(Deník!$Y79=Statistika!$F$81,Deník!$W79,""),"")</f>
        <v/>
      </c>
      <c r="FX79" s="233" t="str">
        <f>IF(Deník!$W79&lt;&gt;"",IF(Deník!$Y79=Statistika!$F$82,Deník!$W79,""),"")</f>
        <v/>
      </c>
      <c r="FY79" s="233" t="str">
        <f>IF(Deník!$W79&lt;&gt;"",IF(Deník!$Y79=Statistika!$F$83,Deník!$W79,""),"")</f>
        <v/>
      </c>
      <c r="FZ79" s="233" t="str">
        <f>IF(Deník!$W79&lt;&gt;"",IF(Deník!$Y79=Statistika!$F$84,Deník!$W79,""),"")</f>
        <v/>
      </c>
      <c r="GA79" s="233" t="str">
        <f>IF(Deník!$W79&lt;&gt;"",IF(Deník!$Y79=Statistika!$F$85,Deník!$W79,""),"")</f>
        <v/>
      </c>
      <c r="GB79" s="233" t="str">
        <f>IF(Deník!$W79&lt;&gt;"",IF(Deník!$Y79=Statistika!$F$86,Deník!$W79,""),"")</f>
        <v/>
      </c>
      <c r="GC79" s="233" t="str">
        <f>IF(Deník!$W79&lt;&gt;"",IF(Deník!$Y79=Statistika!$F$87,Deník!$W79,""),"")</f>
        <v/>
      </c>
      <c r="GD79" s="233" t="str">
        <f>IF(Deník!$W79&lt;&gt;"",IF(Deník!$Y79=Statistika!$F$88,Deník!$W79,""),"")</f>
        <v/>
      </c>
      <c r="GE79" s="233" t="str">
        <f>IF(Deník!$W79&lt;&gt;"",IF(Deník!$Y79=Statistika!$F$89,Deník!$W79,""),"")</f>
        <v/>
      </c>
      <c r="GF79" s="233" t="str">
        <f>IF(Deník!$W79&lt;&gt;"",IF(Deník!$Y79=Statistika!$F$90,Deník!$W79,""),"")</f>
        <v/>
      </c>
      <c r="GG79" s="233" t="str">
        <f>IF(Deník!$W79&lt;&gt;"",IF(Deník!$Y79=Statistika!$F$91,Deník!$W79,""),"")</f>
        <v/>
      </c>
      <c r="GH79" s="233"/>
      <c r="GI79" s="233" t="str">
        <f>IF(Deník!$W79&lt;&gt;"",IF(Deník!$AB79=Statistika!$L$100,Deník!$W79,""),"")</f>
        <v/>
      </c>
      <c r="GJ79" s="233" t="str">
        <f>IF(Deník!$W79&lt;&gt;"",IF(Deník!$AB79=Statistika!$L$101,Deník!$W79,""),"")</f>
        <v/>
      </c>
      <c r="GK79" s="233" t="str">
        <f>IF(Deník!$W79&lt;&gt;"",IF(Deník!$AB79=Statistika!$L$102,Deník!$W79,""),"")</f>
        <v/>
      </c>
      <c r="GL79" s="233" t="str">
        <f>IF(Deník!$W79&lt;&gt;"",IF(Deník!$AB79=Statistika!$L$103,Deník!$W79,""),"")</f>
        <v/>
      </c>
      <c r="GM79" s="233" t="str">
        <f>IF(Deník!$W79&lt;&gt;"",IF(Deník!$AB79=Statistika!$L$104,Deník!$W79,""),"")</f>
        <v/>
      </c>
      <c r="GN79" s="233" t="str">
        <f>IF(Deník!$W79&lt;&gt;"",IF(Deník!$AB79=Statistika!$L$105,Deník!$W79,""),"")</f>
        <v/>
      </c>
      <c r="GO79" s="233" t="str">
        <f>IF(Deník!$W79&lt;&gt;"",IF(Deník!$AB79=Statistika!$L$106,Deník!$W79,""),"")</f>
        <v/>
      </c>
      <c r="GP79" s="233" t="str">
        <f>IF(Deník!$W79&lt;&gt;"",IF(Deník!$AB79=Statistika!$L$107,Deník!$W79,""),"")</f>
        <v/>
      </c>
      <c r="GQ79" s="233" t="str">
        <f>IF(Deník!$W79&lt;&gt;"",IF(Deník!$AB79=Statistika!$L$108,Deník!$W79,""),"")</f>
        <v/>
      </c>
      <c r="GS79" s="233" t="str">
        <f>IF(Deník!$W79&lt;0,IF(Deník!$AC79=Statistika!$F$117,Deník!$W79,""),"")</f>
        <v/>
      </c>
      <c r="GT79" s="233" t="str">
        <f>IF(Deník!$W79&lt;0,IF(Deník!$AC79=Statistika!$F$118,Deník!$W79,""),"")</f>
        <v/>
      </c>
      <c r="GU79" s="233" t="str">
        <f>IF(Deník!$W79&lt;0,IF(Deník!$AC79=Statistika!$F$119,Deník!$W79,""),"")</f>
        <v/>
      </c>
      <c r="GV79" s="233" t="str">
        <f>IF(Deník!$W79&lt;0,IF(Deník!$AC79=Statistika!$F$120,Deník!$W79,""),"")</f>
        <v/>
      </c>
      <c r="GW79" s="233" t="str">
        <f>IF(Deník!$W79&lt;0,IF(Deník!$AC79=Statistika!$F$121,Deník!$W79,""),"")</f>
        <v/>
      </c>
      <c r="GX79" s="233" t="str">
        <f>IF(Deník!$W79&lt;0,IF(Deník!$AC79=Statistika!$F$122,Deník!$W79,""),"")</f>
        <v/>
      </c>
      <c r="GY79" s="233" t="str">
        <f>IF(Deník!$W79&lt;0,IF(Deník!$AC79=Statistika!$F$123,Deník!$W79,""),"")</f>
        <v/>
      </c>
      <c r="GZ79" s="233" t="str">
        <f>IF(Deník!$W79&lt;0,IF(Deník!$AC79=Statistika!$F$124,Deník!$W79,""),"")</f>
        <v/>
      </c>
      <c r="HA79" s="233" t="str">
        <f>IF(Deník!$W79&lt;0,IF(Deník!$AC79=Statistika!$F$125,Deník!$W79,""),"")</f>
        <v/>
      </c>
      <c r="HC79" s="233" t="str">
        <f>IF(Deník!$W79&lt;0,IF(Deník!$AD79=Statistika!$F$133,Deník!$W79,""),"")</f>
        <v/>
      </c>
      <c r="HD79" s="233" t="str">
        <f>IF(Deník!$W79&lt;0,IF(Deník!$AD79=Statistika!$F$134,Deník!$W79,""),"")</f>
        <v/>
      </c>
      <c r="HE79" s="233" t="str">
        <f>IF(Deník!$W79&lt;0,IF(Deník!$AD79=Statistika!$F$135,Deník!$W79,""),"")</f>
        <v/>
      </c>
      <c r="HF79" s="233" t="str">
        <f>IF(Deník!$W79&lt;0,IF(Deník!$AD79=Statistika!$F$136,Deník!$W79,""),"")</f>
        <v/>
      </c>
      <c r="HG79" s="233" t="str">
        <f>IF(Deník!$W79&lt;0,IF(Deník!$AD79=Statistika!$F$137,Deník!$W79,""),"")</f>
        <v/>
      </c>
      <c r="ID79" s="8">
        <f>Tabulka4[[#This Row],[Sloupec3]]</f>
        <v>0</v>
      </c>
      <c r="IE79" s="17" t="str">
        <f>IF(AND([1]Deník!$C79&gt;='[1]Měsíční shrnutí'!$D$1,[1]Deník!$C79&lt;='[1]Měsíční shrnutí'!$F$1),[1]Deník!$X79,"")</f>
        <v/>
      </c>
    </row>
    <row r="80" spans="1:239">
      <c r="A80" s="8">
        <f>Deník!C81</f>
        <v>0</v>
      </c>
      <c r="B80" s="50" t="str">
        <f>Deník!R81</f>
        <v/>
      </c>
      <c r="C80" s="102" t="str">
        <f>IF(AND(Deník!R81&gt;1,Deník!R81&lt;&gt;""),1,"")</f>
        <v/>
      </c>
      <c r="D80" s="102" t="str">
        <f>IF(AND(Deník!R81&lt;=0,Deník!R81&lt;&gt;""),1,"")</f>
        <v/>
      </c>
      <c r="E80" s="103" t="str">
        <f>IF(AND(Deník!R81&gt;=0,Deník!R81&lt;=1),1,"")</f>
        <v/>
      </c>
      <c r="F80" s="79" t="str">
        <f>IF(Deník!R81&lt;&gt;"",Deník!R81+F79,"")</f>
        <v/>
      </c>
      <c r="G80" s="85"/>
      <c r="H80" s="54" t="str">
        <f>IF(MONTH(Deník!$C80)=H$2,IF(AND(Deník!$R80&gt;=0,Deník!$R80&lt;=1),"BE",Deník!$R80),"")</f>
        <v/>
      </c>
      <c r="I80" s="11" t="str">
        <f>IF(MONTH(Deník!$C80)=I$2,IF(AND(Deník!$R80&gt;=0,Deník!$R80&lt;=1),"BE",Deník!$R80),"")</f>
        <v/>
      </c>
      <c r="J80" s="11" t="str">
        <f>IF(MONTH(Deník!$C80)=J$2,IF(AND(Deník!$R80&gt;=0,Deník!$R80&lt;=1),"BE",Deník!$R80),"")</f>
        <v/>
      </c>
      <c r="K80" s="11" t="str">
        <f>IF(MONTH(Deník!$C80)=K$2,IF(AND(Deník!$R80&gt;=0,Deník!$R80&lt;=1),"BE",Deník!$R80),"")</f>
        <v/>
      </c>
      <c r="L80" s="11" t="str">
        <f>IF(MONTH(Deník!$C80)=L$2,IF(AND(Deník!$R80&gt;=0,Deník!$R80&lt;=1),"BE",Deník!$R80),"")</f>
        <v/>
      </c>
      <c r="M80" s="11" t="str">
        <f>IF(MONTH(Deník!$C80)=M$2,IF(AND(Deník!$R80&gt;=0,Deník!$R80&lt;=1),"BE",Deník!$R80),"")</f>
        <v/>
      </c>
      <c r="N80" s="11" t="str">
        <f>IF(MONTH(Deník!$C80)=N$2,IF(AND(Deník!$R80&gt;=0,Deník!$R80&lt;=1),"BE",Deník!$R80),"")</f>
        <v/>
      </c>
      <c r="O80" s="11" t="str">
        <f>IF(MONTH(Deník!$C80)=O$2,IF(AND(Deník!$R80&gt;=0,Deník!$R80&lt;=1),"BE",Deník!$R80),"")</f>
        <v/>
      </c>
      <c r="P80" s="11" t="str">
        <f>IF(MONTH(Deník!$C80)=P$2,IF(AND(Deník!$R80&gt;=0,Deník!$R80&lt;=1),"BE",Deník!$R80),"")</f>
        <v/>
      </c>
      <c r="Q80" s="11" t="str">
        <f>IF(MONTH(Deník!$C80)=Q$2,IF(AND(Deník!$R80&gt;=0,Deník!$R80&lt;=1),"BE",Deník!$R80),"")</f>
        <v/>
      </c>
      <c r="R80" s="11" t="str">
        <f>IF(MONTH(Deník!$C80)=R$2,IF(AND(Deník!$R80&gt;=0,Deník!$R80&lt;=1),"BE",Deník!$R80),"")</f>
        <v/>
      </c>
      <c r="S80" s="57" t="str">
        <f>IF(MONTH(Deník!$C80)=S$2,IF(AND(Deník!$R80&gt;=0,Deník!$R80&lt;=1),"BE",Deník!$R80),"")</f>
        <v/>
      </c>
      <c r="U80" s="12"/>
      <c r="V80" s="12"/>
      <c r="X80" s="600" t="str">
        <f>IF(Deník!$R80&lt;&gt;"",IF(Deník!$B80=Statistika!$F$63,IF(AND(Deník!$R80&gt;=0,Deník!$R80&lt;=1),"BE",Deník!$R80),""),"")</f>
        <v/>
      </c>
      <c r="Y80" s="13" t="str">
        <f>IF(Deník!$R80&lt;&gt;"",IF(Deník!$B80=Statistika!$F$64,IF(AND(Deník!$R80&gt;=0,Deník!$R80&lt;=1),"BE",Deník!$R80),""),"")</f>
        <v/>
      </c>
      <c r="Z80" s="13" t="str">
        <f>IF(Deník!$R80&lt;&gt;"",IF(Deník!$B80=Statistika!$F$65,IF(AND(Deník!$R80&gt;=0,Deník!$R80&lt;=1),"BE",Deník!$R80),""),"")</f>
        <v/>
      </c>
      <c r="AA80" s="13" t="str">
        <f>IF(Deník!$R80&lt;&gt;"",IF(Deník!$B80=Statistika!$F$66,IF(AND(Deník!$R80&gt;=0,Deník!$R80&lt;=1),"BE",Deník!$R80),""),"")</f>
        <v/>
      </c>
      <c r="AB80" s="13" t="str">
        <f>IF(Deník!$R80&lt;&gt;"",IF(Deník!$B80=Statistika!$F$67,IF(AND(Deník!$R80&gt;=0,Deník!$R80&lt;=1),"BE",Deník!$R80),""),"")</f>
        <v/>
      </c>
      <c r="AC80" s="13" t="str">
        <f>IF(Deník!$R80&lt;&gt;"",IF(Deník!$B80=Statistika!$F$68,IF(AND(Deník!$R80&gt;=0,Deník!$R80&lt;=1),"BE",Deník!$R80),""),"")</f>
        <v/>
      </c>
      <c r="AD80" s="13" t="str">
        <f>IF(Deník!$R80&lt;&gt;"",IF(Deník!$B80=Statistika!$F$69,IF(AND(Deník!$R80&gt;=0,Deník!$R80&lt;=1),"BE",Deník!$R80),""),"")</f>
        <v/>
      </c>
      <c r="AE80" s="601" t="str">
        <f>IF(Deník!$R80&lt;&gt;"",IF(Deník!$B80=Statistika!$F$70,IF(AND(Deník!$R80&gt;=0,Deník!$R80&lt;=1),"BE",Deník!$R80),""),"")</f>
        <v/>
      </c>
      <c r="AF80" s="90"/>
      <c r="AG80" s="63" t="str">
        <f>IF(Deník!$R80&lt;&gt;"",IF(Deník!$J80="L",IF(AND(Deník!$R80&gt;=0,Deník!$R80&lt;=1),"BE",Deník!$R80),""),"")</f>
        <v/>
      </c>
      <c r="AH80" s="13" t="str">
        <f>IF(Deník!$R80&lt;&gt;"",IF(Deník!$J80="S",IF(AND(Deník!$R80&gt;=0,Deník!$R80&lt;=1),"BE",Deník!$R80),""),"")</f>
        <v/>
      </c>
      <c r="AI80" s="95"/>
      <c r="AJ80" s="71" t="str">
        <f>IF(Deník!N81&lt;&gt;"",Deník!N81*-1,"")</f>
        <v/>
      </c>
      <c r="AK80" s="88"/>
      <c r="AL80" s="63" t="str">
        <f>IF(WEEKDAY(Deník!$C80,2)=1,IF(AND(Deník!$R80&gt;=0,Deník!$R80&lt;=1),"BE",Deník!$R80),"")</f>
        <v/>
      </c>
      <c r="AM80" s="13" t="str">
        <f>IF(WEEKDAY(Deník!$C80,2)=2,IF(AND(Deník!$R80&gt;=0,Deník!$R80&lt;=1),"BE",Deník!$R80),"")</f>
        <v/>
      </c>
      <c r="AN80" s="13" t="str">
        <f>IF(WEEKDAY(Deník!$C80,2)=3,IF(AND(Deník!$R80&gt;=0,Deník!$R80&lt;=1),"BE",Deník!$R80),"")</f>
        <v/>
      </c>
      <c r="AO80" s="13" t="str">
        <f>IF(WEEKDAY(Deník!$C80,2)=4,IF(AND(Deník!$R80&gt;=0,Deník!$R80&lt;=1),"BE",Deník!$R80),"")</f>
        <v/>
      </c>
      <c r="AP80" s="60" t="str">
        <f>IF(WEEKDAY(Deník!$C80,2)=5,IF(AND(Deník!$R80&gt;=0,Deník!$R80&lt;=1),"BE",Deník!$R80),"")</f>
        <v/>
      </c>
      <c r="AQ80" s="99"/>
      <c r="AR80" s="100">
        <f>Deník!D80</f>
        <v>0</v>
      </c>
      <c r="AS80" s="63" t="str">
        <f>IF(Deník!$D80&lt;&gt;"",IF(AND(Deník!$D80&gt;=AS$2,Deník!$D80&lt;=AS$3),IF(AND(Deník!$R80&gt;=0,Deník!$R80&lt;=1),"BE",Deník!$R80),""),"")</f>
        <v/>
      </c>
      <c r="AT80" s="63" t="str">
        <f>IF(Deník!$D80&lt;&gt;"",IF(AND(Deník!$D80&gt;=AT$2,Deník!$D80&lt;=AT$3),IF(AND(Deník!$R80&gt;=0,Deník!$R80&lt;=1),"BE",Deník!$R80),""),"")</f>
        <v/>
      </c>
      <c r="AU80" s="63" t="str">
        <f>IF(Deník!$D80&lt;&gt;"",IF(AND(Deník!$D80&gt;=AU$2,Deník!$D80&lt;=AU$3),IF(AND(Deník!$R80&gt;=0,Deník!$R80&lt;=1),"BE",Deník!$R80),""),"")</f>
        <v/>
      </c>
      <c r="AV80" s="63" t="str">
        <f>IF(Deník!$D80&lt;&gt;"",IF(AND(Deník!$D80&gt;=AV$2,Deník!$D80&lt;=AV$3),IF(AND(Deník!$R80&gt;=0,Deník!$R80&lt;=1),"BE",Deník!$R80),""),"")</f>
        <v/>
      </c>
      <c r="AW80" s="63" t="str">
        <f>IF(Deník!$D80&lt;&gt;"",IF(AND(Deník!$D80&gt;=AW$2,Deník!$D80&lt;=AW$3),IF(AND(Deník!$R80&gt;=0,Deník!$R80&lt;=1),"BE",Deník!$R80),""),"")</f>
        <v/>
      </c>
      <c r="AX80" s="63" t="str">
        <f>IF(Deník!$D80&lt;&gt;"",IF(AND(Deník!$D80&gt;=AX$2,Deník!$D80&lt;=AX$3),IF(AND(Deník!$R80&gt;=0,Deník!$R80&lt;=1),"BE",Deník!$R80),""),"")</f>
        <v/>
      </c>
      <c r="AY80" s="63" t="str">
        <f>IF(Deník!$D80&lt;&gt;"",IF(AND(Deník!$D80&gt;=AY$2,Deník!$D80&lt;=AY$3),IF(AND(Deník!$R80&gt;=0,Deník!$R80&lt;=1),"BE",Deník!$R80),""),"")</f>
        <v/>
      </c>
      <c r="AZ80" s="63" t="str">
        <f>IF(Deník!$D80&lt;&gt;"",IF(AND(Deník!$D80&gt;=AZ$2,Deník!$D80&lt;=AZ$3),IF(AND(Deník!$R80&gt;=0,Deník!$R80&lt;=1),"BE",Deník!$R80),""),"")</f>
        <v/>
      </c>
      <c r="BA80" s="63" t="str">
        <f>IF(Deník!$D80&lt;&gt;"",IF(AND(Deník!$D80&gt;=BA$2,Deník!$D80&lt;=BA$3),IF(AND(Deník!$R80&gt;=0,Deník!$R80&lt;=1),"BE",Deník!$R80),""),"")</f>
        <v/>
      </c>
      <c r="BB80" s="63" t="str">
        <f>IF(Deník!$D80&lt;&gt;"",IF(AND(Deník!$D80&gt;=BB$2,Deník!$D80&lt;=BB$3),IF(AND(Deník!$R80&gt;=0,Deník!$R80&lt;=1),"BE",Deník!$R80),""),"")</f>
        <v/>
      </c>
      <c r="BC80" s="71" t="str">
        <f>IF(Deník!$D80&lt;&gt;"",IF(AND(Deník!$D80&gt;=BC$2,Deník!$D80&lt;=BC$3),IF(AND(Deník!$R80&gt;=0,Deník!$R80&lt;=1),"BE",Deník!$R80),""),"")</f>
        <v/>
      </c>
      <c r="BD80" s="20" t="str">
        <f>IF(Deník!$J81="S",(Deník!$M81-Deník!$K81),IF(Deník!$J81="L",(Deník!$K81-Deník!$M81),""))</f>
        <v/>
      </c>
      <c r="BE80" s="20" t="str">
        <f>IF(Deník!$J81="S",(Deník!$K81-Deník!$O81),IF(Deník!$J81="L",(Deník!$O81-Deník!$K81),""))</f>
        <v/>
      </c>
      <c r="BF80" s="20" t="str">
        <f>IF(Deník!$J81="S",(Deník!$K81-Deník!$L81),IF(Deník!$J81="L",(Deník!$L81-Deník!$K81),""))</f>
        <v/>
      </c>
      <c r="BG80" s="20" t="str">
        <f>IF(Deník!$J81="S",(Deník!$K81-Deník!$S81),IF(Deník!$J81="L",(Deník!$S81-Deník!$K81),""))</f>
        <v/>
      </c>
      <c r="BH80" s="20" t="str">
        <f>IF(Deník!$J81="S",(Deník!$K81-Deník!$U81),IF(Deník!$J81="L",(Deník!$U81-Deník!$K81),""))</f>
        <v/>
      </c>
      <c r="BI80" s="20" t="str">
        <f>IF(Deník!$R80&gt;1,Deník!$R80,"")</f>
        <v/>
      </c>
      <c r="BJ80" s="20" t="str">
        <f>IF(Deník!$R80&lt;0,Deník!$R80,"")</f>
        <v/>
      </c>
      <c r="BK80" s="17"/>
      <c r="BM80" s="233" t="str">
        <f>IF(Deník!$R80&lt;&gt;"",IF(Deník!$Y80=Statistika!$F$78,IF(AND(Deník!$R80&gt;=0,Deník!$R80&lt;=1),"BE",Deník!$R80),""),"")</f>
        <v/>
      </c>
      <c r="BN80" s="233" t="str">
        <f>IF(Deník!$R80&lt;&gt;"",IF(Deník!$Y80=Statistika!$F$79,IF(AND(Deník!$R80&gt;=0,Deník!$R80&lt;=1),"BE",Deník!$R80),""),"")</f>
        <v/>
      </c>
      <c r="BO80" s="233" t="str">
        <f>IF(Deník!$R80&lt;&gt;"",IF(Deník!$Y80=Statistika!$F$80,IF(AND(Deník!$R80&gt;=0,Deník!$R80&lt;=1),"BE",Deník!$R80),""),"")</f>
        <v/>
      </c>
      <c r="BP80" s="233" t="str">
        <f>IF(Deník!$R80&lt;&gt;"",IF(Deník!$Y80=Statistika!$F$81,IF(AND(Deník!$R80&gt;=0,Deník!$R80&lt;=1),"BE",Deník!$R80),""),"")</f>
        <v/>
      </c>
      <c r="BQ80" s="233" t="str">
        <f>IF(Deník!$R80&lt;&gt;"",IF(Deník!$Y80=Statistika!$F$82,IF(AND(Deník!$R80&gt;=0,Deník!$R80&lt;=1),"BE",Deník!$R80),""),"")</f>
        <v/>
      </c>
      <c r="BR80" s="233" t="str">
        <f>IF(Deník!$R80&lt;&gt;"",IF(Deník!$Y80=Statistika!$F$83,IF(AND(Deník!$R80&gt;=0,Deník!$R80&lt;=1),"BE",Deník!$R80),""),"")</f>
        <v/>
      </c>
      <c r="BS80" s="233" t="str">
        <f>IF(Deník!$R80&lt;&gt;"",IF(Deník!$Y80=Statistika!$F$84,IF(AND(Deník!$R80&gt;=0,Deník!$R80&lt;=1),"BE",Deník!$R80),""),"")</f>
        <v/>
      </c>
      <c r="BT80" s="233" t="str">
        <f>IF(Deník!$R80&lt;&gt;"",IF(Deník!$Y80=Statistika!$F$85,IF(AND(Deník!$R80&gt;=0,Deník!$R80&lt;=1),"BE",Deník!$R80),""),"")</f>
        <v/>
      </c>
      <c r="BU80" s="233" t="str">
        <f>IF(Deník!$R80&lt;&gt;"",IF(Deník!$Y80=Statistika!$F$86,IF(AND(Deník!$R80&gt;=0,Deník!$R80&lt;=1),"BE",Deník!$R80),""),"")</f>
        <v/>
      </c>
      <c r="BV80" s="233" t="str">
        <f>IF(Deník!$R80&lt;&gt;"",IF(Deník!$Y80=Statistika!$F$87,IF(AND(Deník!$R80&gt;=0,Deník!$R80&lt;=1),"BE",Deník!$R80),""),"")</f>
        <v/>
      </c>
      <c r="BW80" s="233" t="str">
        <f>IF(Deník!$R80&lt;&gt;"",IF(Deník!$Y80=Statistika!$F$88,IF(AND(Deník!$R80&gt;=0,Deník!$R80&lt;=1),"BE",Deník!$R80),""),"")</f>
        <v/>
      </c>
      <c r="BX80" s="233" t="str">
        <f>IF(Deník!$R80&lt;&gt;"",IF(Deník!$Y80=Statistika!$F$89,IF(AND(Deník!$R80&gt;=0,Deník!$R80&lt;=1),"BE",Deník!$R80),""),"")</f>
        <v/>
      </c>
      <c r="BY80" s="233" t="str">
        <f>IF(Deník!$R80&lt;&gt;"",IF(Deník!$Y80=Statistika!$F$90,IF(AND(Deník!$R80&gt;=0,Deník!$R80&lt;=1),"BE",Deník!$R80),""),"")</f>
        <v/>
      </c>
      <c r="BZ80" s="233" t="str">
        <f>IF(Deník!$R80&lt;&gt;"",IF(Deník!$Y80=Statistika!$F$91,IF(AND(Deník!$R80&gt;=0,Deník!$R80&lt;=1),"BE",Deník!$R80),""),"")</f>
        <v/>
      </c>
      <c r="CA80" s="233"/>
      <c r="CB80" s="233" t="str">
        <f>IF(Deník!$R80&lt;&gt;"",IF(Deník!$AB80="SL",IF(AND(Deník!$R80&gt;=0,Deník!$R80&lt;=1),"BE",Deník!$R80),""),"")</f>
        <v/>
      </c>
      <c r="CC80" s="233" t="str">
        <f>IF(Deník!$R80&lt;&gt;"",IF(Deník!$AB80="BE10",IF(AND(Deník!$R80&gt;=0,Deník!$R80&lt;=1),"BE",Deník!$R80),""),"")</f>
        <v/>
      </c>
      <c r="CD80" s="233" t="str">
        <f>IF(Deník!$R80&lt;&gt;"",IF(Deník!$AB80="BE15",IF(AND(Deník!$R80&gt;=0,Deník!$R80&lt;=1),"BE",Deník!$R80),""),"")</f>
        <v/>
      </c>
      <c r="CE80" s="233" t="str">
        <f>IF(Deník!$R80&lt;&gt;"",IF(Deník!$AB80="BE20",IF(AND(Deník!$R80&gt;=0,Deník!$R80&lt;=1),"BE",Deník!$R80),""),"")</f>
        <v/>
      </c>
      <c r="CF80" s="233" t="str">
        <f>IF(Deník!$R80&lt;&gt;"",IF(Deník!$AB80="TP1",IF(AND(Deník!$R80&gt;=0,Deník!$R80&lt;=1),"BE",Deník!$R80),""),"")</f>
        <v/>
      </c>
      <c r="CG80" s="233" t="str">
        <f>IF(Deník!$R80&lt;&gt;"",IF(Deník!$AB80="TP2",IF(AND(Deník!$R80&gt;=0,Deník!$R80&lt;=1),"BE",Deník!$R80),""),"")</f>
        <v/>
      </c>
      <c r="CH80" s="233" t="str">
        <f>IF(Deník!$R80&lt;&gt;"",IF(Deník!$AB80="TP3",IF(AND(Deník!$R80&gt;=0,Deník!$R80&lt;=1),"BE",Deník!$R80),""),"")</f>
        <v/>
      </c>
      <c r="CI80" s="233" t="str">
        <f>IF(Deník!$R80&lt;&gt;"",IF(Deník!$AB80="Trailing SL",IF(AND(Deník!$R80&gt;=0,Deník!$R80&lt;=1),"BE",Deník!$R80),""),"")</f>
        <v/>
      </c>
      <c r="CJ80" s="233" t="str">
        <f>IF(Deník!$R80&lt;&gt;"",IF(Deník!$AB80="Manual",IF(AND(Deník!$R80&gt;=0,Deník!$R80&lt;=1),"BE",Deník!$R80),""),"")</f>
        <v/>
      </c>
      <c r="CK80" s="233"/>
      <c r="CL80" s="233" t="str">
        <f>IF(Deník!$R80&lt;0,IF(Deník!$AC80=Statistika!$F$117,Deník!$R80,""),"")</f>
        <v/>
      </c>
      <c r="CM80" s="233" t="str">
        <f>IF(Deník!$R80&lt;0,IF(Deník!$AC80=Statistika!$F$118,Deník!$R80,""),"")</f>
        <v/>
      </c>
      <c r="CN80" s="233" t="str">
        <f>IF(Deník!$R80&lt;0,IF(Deník!$AC80=Statistika!$F$119,Deník!$R80,""),"")</f>
        <v/>
      </c>
      <c r="CO80" s="233" t="str">
        <f>IF(Deník!$R80&lt;0,IF(Deník!$AC80=Statistika!$F$120,Deník!$R80,""),"")</f>
        <v/>
      </c>
      <c r="CP80" s="233" t="str">
        <f>IF(Deník!$R80&lt;0,IF(Deník!$AC80=Statistika!$F$121,Deník!$R80,""),"")</f>
        <v/>
      </c>
      <c r="CQ80" s="233" t="str">
        <f>IF(Deník!$R80&lt;0,IF(Deník!$AC80=Statistika!$F$122,Deník!$R80,""),"")</f>
        <v/>
      </c>
      <c r="CR80" s="233" t="str">
        <f>IF(Deník!$R80&lt;0,IF(Deník!$AC80=Statistika!$F$123,Deník!$R80,""),"")</f>
        <v/>
      </c>
      <c r="CS80" s="233" t="str">
        <f>IF(Deník!$R80&lt;0,IF(Deník!$AC80=Statistika!$F$124,Deník!$R80,""),"")</f>
        <v/>
      </c>
      <c r="CT80" s="233" t="str">
        <f>IF(Deník!$R80&lt;0,IF(Deník!$AC80=Statistika!$F$125,Deník!$R80,""),"")</f>
        <v/>
      </c>
      <c r="CU80" s="233"/>
      <c r="CV80" s="233" t="str">
        <f>IF(Deník!$R80&lt;0,IF(Deník!$AD80=$CV$2,Deník!$R80,""),"")</f>
        <v/>
      </c>
      <c r="CW80" s="233" t="str">
        <f>IF(Deník!$R80&lt;0,IF(Deník!$AD80=$CW$2,Deník!$R80,""),"")</f>
        <v/>
      </c>
      <c r="CX80" s="233" t="str">
        <f>IF(Deník!$R80&lt;0,IF(Deník!$AD80=$CX$2,Deník!$R80,""),"")</f>
        <v/>
      </c>
      <c r="CY80" s="233" t="str">
        <f>IF(Deník!$R80&lt;0,IF(Deník!$AD80=$CY$2,Deník!$R80,""),"")</f>
        <v/>
      </c>
      <c r="CZ80" s="233" t="str">
        <f>IF(Deník!$R80&lt;0,IF(Deník!$AD80=$CZ$2,Deník!$R80,""),"")</f>
        <v/>
      </c>
      <c r="DL80" s="221">
        <f t="shared" si="8"/>
        <v>93847.029999999984</v>
      </c>
      <c r="DM80" s="220">
        <f t="shared" si="7"/>
        <v>-6.1529700000000132E-2</v>
      </c>
      <c r="DO80" s="50">
        <f>Deník!W81</f>
        <v>0</v>
      </c>
      <c r="DP80" s="102" t="str">
        <f>IF(AND(Deník!W81&gt;0),1,"")</f>
        <v/>
      </c>
      <c r="DQ80" s="102">
        <f>IF(AND(Deník!W81&lt;=0),1,"")</f>
        <v>1</v>
      </c>
      <c r="DR80" s="227"/>
      <c r="DS80" s="228"/>
      <c r="DT80" s="85"/>
      <c r="DU80" s="54">
        <f>IF(MONTH(Deník!$C80)=DU$2,Deník!$W80,"")</f>
        <v>0</v>
      </c>
      <c r="DV80" s="222" t="str">
        <f>IF(MONTH(Deník!$C80)=DV$2,Deník!$W80,"")</f>
        <v/>
      </c>
      <c r="DW80" s="222" t="str">
        <f>IF(MONTH(Deník!$C80)=DW$2,Deník!$W80,"")</f>
        <v/>
      </c>
      <c r="DX80" s="222" t="str">
        <f>IF(MONTH(Deník!$C80)=DX$2,Deník!$W80,"")</f>
        <v/>
      </c>
      <c r="DY80" s="222" t="str">
        <f>IF(MONTH(Deník!$C80)=DY$2,Deník!$W80,"")</f>
        <v/>
      </c>
      <c r="DZ80" s="222" t="str">
        <f>IF(MONTH(Deník!$C80)=DZ$2,Deník!$W80,"")</f>
        <v/>
      </c>
      <c r="EA80" s="222" t="str">
        <f>IF(MONTH(Deník!$C80)=EA$2,Deník!$W80,"")</f>
        <v/>
      </c>
      <c r="EB80" s="222" t="str">
        <f>IF(MONTH(Deník!$C80)=EB$2,Deník!$W80,"")</f>
        <v/>
      </c>
      <c r="EC80" s="222" t="str">
        <f>IF(MONTH(Deník!$C80)=EC$2,Deník!$W80,"")</f>
        <v/>
      </c>
      <c r="ED80" s="222" t="str">
        <f>IF(MONTH(Deník!$C80)=ED$2,Deník!$W80,"")</f>
        <v/>
      </c>
      <c r="EE80" s="222" t="str">
        <f>IF(MONTH(Deník!$C80)=EE$2,Deník!$W80,"")</f>
        <v/>
      </c>
      <c r="EF80" s="222" t="str">
        <f>IF(MONTH(Deník!$C80)=EF$2,Deník!$W80,"")</f>
        <v/>
      </c>
      <c r="EI80" s="600" t="str">
        <f>IF(Deník!$W80&lt;&gt;"",IF(Deník!$B80=Statistika!$F$63,Deník!$W80,""),"")</f>
        <v/>
      </c>
      <c r="EJ80" s="13" t="str">
        <f>IF(Deník!$W80&lt;&gt;"",IF(Deník!$B80=Statistika!$F$64,Deník!$W80,""),"")</f>
        <v/>
      </c>
      <c r="EK80" s="13" t="str">
        <f>IF(Deník!$W80&lt;&gt;"",IF(Deník!$B80=Statistika!$F$65,Deník!$W80,""),"")</f>
        <v/>
      </c>
      <c r="EL80" s="13" t="str">
        <f>IF(Deník!$W80&lt;&gt;"",IF(Deník!$B80=Statistika!$F$66,Deník!$W80,""),"")</f>
        <v/>
      </c>
      <c r="EM80" s="13" t="str">
        <f>IF(Deník!$W80&lt;&gt;"",IF(Deník!$B80=Statistika!$F$67,Deník!$W80,""),"")</f>
        <v/>
      </c>
      <c r="EN80" s="13" t="str">
        <f>IF(Deník!$W80&lt;&gt;"",IF(Deník!$B80=Statistika!$F$68,Deník!$W80,""),"")</f>
        <v/>
      </c>
      <c r="EO80" s="13" t="str">
        <f>IF(Deník!$W80&lt;&gt;"",IF(Deník!$B80=Statistika!$F$69,Deník!$W80,""),"")</f>
        <v/>
      </c>
      <c r="EP80" s="601" t="str">
        <f>IF(Deník!$W80&lt;&gt;"",IF(Deník!$B80=Statistika!$F$70,Deník!$W80,""),"")</f>
        <v/>
      </c>
      <c r="EQ80" s="90"/>
      <c r="ER80" s="63" t="str">
        <f>IF(Deník!$W80&lt;&gt;"",IF(Deník!$J80="L",Deník!$W80,""),"")</f>
        <v/>
      </c>
      <c r="ES80" s="13" t="str">
        <f>IF(Deník!$W80&lt;&gt;"",IF(Deník!$J80="S",Deník!$W80,""),"")</f>
        <v/>
      </c>
      <c r="ET80" s="95"/>
      <c r="EU80" s="88"/>
      <c r="EV80" s="63" t="str">
        <f>IF(WEEKDAY(Deník!$C80,2)=1,Deník!$W80,"")</f>
        <v/>
      </c>
      <c r="EW80" s="13" t="str">
        <f>IF(WEEKDAY(Deník!$C80,2)=2,Deník!$W80,"")</f>
        <v/>
      </c>
      <c r="EX80" s="13" t="str">
        <f>IF(WEEKDAY(Deník!$C80,2)=3,Deník!$W80,"")</f>
        <v/>
      </c>
      <c r="EY80" s="13" t="str">
        <f>IF(WEEKDAY(Deník!$C80,2)=4,Deník!$W80,"")</f>
        <v/>
      </c>
      <c r="EZ80" s="60" t="str">
        <f>IF(WEEKDAY(Deník!$C80,2)=5,Deník!$W80,"")</f>
        <v/>
      </c>
      <c r="FA80" s="99"/>
      <c r="FB80" s="100">
        <f>Deník!D80</f>
        <v>0</v>
      </c>
      <c r="FC80" s="63">
        <f>IF($FB80&lt;&gt;"",IF(AND($FB80&gt;=FC$2,$FB80&lt;=FC$3),Deník!$W80,""))</f>
        <v>0</v>
      </c>
      <c r="FD80" s="63" t="str">
        <f>IF($FB80&lt;&gt;"",IF(AND($FB80&gt;=FD$2,$FB80&lt;=FD$3),Deník!$W80,""))</f>
        <v/>
      </c>
      <c r="FE80" s="63" t="str">
        <f>IF($FB80&lt;&gt;"",IF(AND($FB80&gt;=FE$2,$FB80&lt;=FE$3),Deník!$W80,""))</f>
        <v/>
      </c>
      <c r="FF80" s="63" t="str">
        <f>IF($FB80&lt;&gt;"",IF(AND($FB80&gt;=FF$2,$FB80&lt;=FF$3),Deník!$W80,""))</f>
        <v/>
      </c>
      <c r="FG80" s="63" t="str">
        <f>IF($FB80&lt;&gt;"",IF(AND($FB80&gt;=FG$2,$FB80&lt;=FG$3),Deník!$W80,""))</f>
        <v/>
      </c>
      <c r="FH80" s="63" t="str">
        <f>IF($FB80&lt;&gt;"",IF(AND($FB80&gt;=FH$2,$FB80&lt;=FH$3),Deník!$W80,""))</f>
        <v/>
      </c>
      <c r="FI80" s="63" t="str">
        <f>IF($FB80&lt;&gt;"",IF(AND($FB80&gt;=FI$2,$FB80&lt;=FI$3),Deník!$W80,""))</f>
        <v/>
      </c>
      <c r="FJ80" s="63" t="str">
        <f>IF($FB80&lt;&gt;"",IF(AND($FB80&gt;=FJ$2,$FB80&lt;=FJ$3),Deník!$W80,""))</f>
        <v/>
      </c>
      <c r="FK80" s="63" t="str">
        <f>IF($FB80&lt;&gt;"",IF(AND($FB80&gt;=FK$2,$FB80&lt;=FK$3),Deník!$W80,""))</f>
        <v/>
      </c>
      <c r="FL80" s="63" t="str">
        <f>IF($FB80&lt;&gt;"",IF(AND($FB80&gt;=FL$2,$FB80&lt;=FL$3),Deník!$W80,""))</f>
        <v/>
      </c>
      <c r="FM80" s="63" t="str">
        <f>IF($FB80&lt;&gt;"",IF(AND($FB80&gt;=FM$2,$FB80&lt;=FM$3),Deník!$W80,""))</f>
        <v/>
      </c>
      <c r="FN80" s="13"/>
      <c r="FO80" s="20" t="str">
        <f>IF(Deník!$W80&gt;1,Deník!$W80,"")</f>
        <v/>
      </c>
      <c r="FP80" s="20" t="str">
        <f>IF(Deník!$W80&lt;0,Deník!$W80,"")</f>
        <v/>
      </c>
      <c r="FQ80" s="17"/>
      <c r="FS80" s="233"/>
      <c r="FT80" s="233" t="str">
        <f>IF(Deník!$W80&lt;&gt;"",IF(Deník!$Y80=Statistika!$F$78,Deník!$W80,""),"")</f>
        <v/>
      </c>
      <c r="FU80" s="233" t="str">
        <f>IF(Deník!$W80&lt;&gt;"",IF(Deník!$Y80=Statistika!$F$79,Deník!$W80,""),"")</f>
        <v/>
      </c>
      <c r="FV80" s="233" t="str">
        <f>IF(Deník!$W80&lt;&gt;"",IF(Deník!$Y80=Statistika!$F$80,Deník!$W80,""),"")</f>
        <v/>
      </c>
      <c r="FW80" s="233" t="str">
        <f>IF(Deník!$W80&lt;&gt;"",IF(Deník!$Y80=Statistika!$F$81,Deník!$W80,""),"")</f>
        <v/>
      </c>
      <c r="FX80" s="233" t="str">
        <f>IF(Deník!$W80&lt;&gt;"",IF(Deník!$Y80=Statistika!$F$82,Deník!$W80,""),"")</f>
        <v/>
      </c>
      <c r="FY80" s="233" t="str">
        <f>IF(Deník!$W80&lt;&gt;"",IF(Deník!$Y80=Statistika!$F$83,Deník!$W80,""),"")</f>
        <v/>
      </c>
      <c r="FZ80" s="233" t="str">
        <f>IF(Deník!$W80&lt;&gt;"",IF(Deník!$Y80=Statistika!$F$84,Deník!$W80,""),"")</f>
        <v/>
      </c>
      <c r="GA80" s="233" t="str">
        <f>IF(Deník!$W80&lt;&gt;"",IF(Deník!$Y80=Statistika!$F$85,Deník!$W80,""),"")</f>
        <v/>
      </c>
      <c r="GB80" s="233" t="str">
        <f>IF(Deník!$W80&lt;&gt;"",IF(Deník!$Y80=Statistika!$F$86,Deník!$W80,""),"")</f>
        <v/>
      </c>
      <c r="GC80" s="233" t="str">
        <f>IF(Deník!$W80&lt;&gt;"",IF(Deník!$Y80=Statistika!$F$87,Deník!$W80,""),"")</f>
        <v/>
      </c>
      <c r="GD80" s="233" t="str">
        <f>IF(Deník!$W80&lt;&gt;"",IF(Deník!$Y80=Statistika!$F$88,Deník!$W80,""),"")</f>
        <v/>
      </c>
      <c r="GE80" s="233" t="str">
        <f>IF(Deník!$W80&lt;&gt;"",IF(Deník!$Y80=Statistika!$F$89,Deník!$W80,""),"")</f>
        <v/>
      </c>
      <c r="GF80" s="233" t="str">
        <f>IF(Deník!$W80&lt;&gt;"",IF(Deník!$Y80=Statistika!$F$90,Deník!$W80,""),"")</f>
        <v/>
      </c>
      <c r="GG80" s="233" t="str">
        <f>IF(Deník!$W80&lt;&gt;"",IF(Deník!$Y80=Statistika!$F$91,Deník!$W80,""),"")</f>
        <v/>
      </c>
      <c r="GH80" s="233"/>
      <c r="GI80" s="233" t="str">
        <f>IF(Deník!$W80&lt;&gt;"",IF(Deník!$AB80=Statistika!$L$100,Deník!$W80,""),"")</f>
        <v/>
      </c>
      <c r="GJ80" s="233" t="str">
        <f>IF(Deník!$W80&lt;&gt;"",IF(Deník!$AB80=Statistika!$L$101,Deník!$W80,""),"")</f>
        <v/>
      </c>
      <c r="GK80" s="233" t="str">
        <f>IF(Deník!$W80&lt;&gt;"",IF(Deník!$AB80=Statistika!$L$102,Deník!$W80,""),"")</f>
        <v/>
      </c>
      <c r="GL80" s="233" t="str">
        <f>IF(Deník!$W80&lt;&gt;"",IF(Deník!$AB80=Statistika!$L$103,Deník!$W80,""),"")</f>
        <v/>
      </c>
      <c r="GM80" s="233" t="str">
        <f>IF(Deník!$W80&lt;&gt;"",IF(Deník!$AB80=Statistika!$L$104,Deník!$W80,""),"")</f>
        <v/>
      </c>
      <c r="GN80" s="233" t="str">
        <f>IF(Deník!$W80&lt;&gt;"",IF(Deník!$AB80=Statistika!$L$105,Deník!$W80,""),"")</f>
        <v/>
      </c>
      <c r="GO80" s="233" t="str">
        <f>IF(Deník!$W80&lt;&gt;"",IF(Deník!$AB80=Statistika!$L$106,Deník!$W80,""),"")</f>
        <v/>
      </c>
      <c r="GP80" s="233" t="str">
        <f>IF(Deník!$W80&lt;&gt;"",IF(Deník!$AB80=Statistika!$L$107,Deník!$W80,""),"")</f>
        <v/>
      </c>
      <c r="GQ80" s="233" t="str">
        <f>IF(Deník!$W80&lt;&gt;"",IF(Deník!$AB80=Statistika!$L$108,Deník!$W80,""),"")</f>
        <v/>
      </c>
      <c r="GS80" s="233" t="str">
        <f>IF(Deník!$W80&lt;0,IF(Deník!$AC80=Statistika!$F$117,Deník!$W80,""),"")</f>
        <v/>
      </c>
      <c r="GT80" s="233" t="str">
        <f>IF(Deník!$W80&lt;0,IF(Deník!$AC80=Statistika!$F$118,Deník!$W80,""),"")</f>
        <v/>
      </c>
      <c r="GU80" s="233" t="str">
        <f>IF(Deník!$W80&lt;0,IF(Deník!$AC80=Statistika!$F$119,Deník!$W80,""),"")</f>
        <v/>
      </c>
      <c r="GV80" s="233" t="str">
        <f>IF(Deník!$W80&lt;0,IF(Deník!$AC80=Statistika!$F$120,Deník!$W80,""),"")</f>
        <v/>
      </c>
      <c r="GW80" s="233" t="str">
        <f>IF(Deník!$W80&lt;0,IF(Deník!$AC80=Statistika!$F$121,Deník!$W80,""),"")</f>
        <v/>
      </c>
      <c r="GX80" s="233" t="str">
        <f>IF(Deník!$W80&lt;0,IF(Deník!$AC80=Statistika!$F$122,Deník!$W80,""),"")</f>
        <v/>
      </c>
      <c r="GY80" s="233" t="str">
        <f>IF(Deník!$W80&lt;0,IF(Deník!$AC80=Statistika!$F$123,Deník!$W80,""),"")</f>
        <v/>
      </c>
      <c r="GZ80" s="233" t="str">
        <f>IF(Deník!$W80&lt;0,IF(Deník!$AC80=Statistika!$F$124,Deník!$W80,""),"")</f>
        <v/>
      </c>
      <c r="HA80" s="233" t="str">
        <f>IF(Deník!$W80&lt;0,IF(Deník!$AC80=Statistika!$F$125,Deník!$W80,""),"")</f>
        <v/>
      </c>
      <c r="HC80" s="233" t="str">
        <f>IF(Deník!$W80&lt;0,IF(Deník!$AD80=Statistika!$F$133,Deník!$W80,""),"")</f>
        <v/>
      </c>
      <c r="HD80" s="233" t="str">
        <f>IF(Deník!$W80&lt;0,IF(Deník!$AD80=Statistika!$F$134,Deník!$W80,""),"")</f>
        <v/>
      </c>
      <c r="HE80" s="233" t="str">
        <f>IF(Deník!$W80&lt;0,IF(Deník!$AD80=Statistika!$F$135,Deník!$W80,""),"")</f>
        <v/>
      </c>
      <c r="HF80" s="233" t="str">
        <f>IF(Deník!$W80&lt;0,IF(Deník!$AD80=Statistika!$F$136,Deník!$W80,""),"")</f>
        <v/>
      </c>
      <c r="HG80" s="233" t="str">
        <f>IF(Deník!$W80&lt;0,IF(Deník!$AD80=Statistika!$F$137,Deník!$W80,""),"")</f>
        <v/>
      </c>
      <c r="ID80" s="8">
        <f>Tabulka4[[#This Row],[Sloupec3]]</f>
        <v>0</v>
      </c>
      <c r="IE80" s="17" t="str">
        <f>IF(AND([1]Deník!$C80&gt;='[1]Měsíční shrnutí'!$D$1,[1]Deník!$C80&lt;='[1]Měsíční shrnutí'!$F$1),[1]Deník!$X80,"")</f>
        <v/>
      </c>
    </row>
    <row r="81" spans="1:239">
      <c r="A81" s="8">
        <f>Deník!C82</f>
        <v>0</v>
      </c>
      <c r="B81" s="50" t="str">
        <f>Deník!R82</f>
        <v/>
      </c>
      <c r="C81" s="102" t="str">
        <f>IF(AND(Deník!R82&gt;1,Deník!R82&lt;&gt;""),1,"")</f>
        <v/>
      </c>
      <c r="D81" s="102" t="str">
        <f>IF(AND(Deník!R82&lt;=0,Deník!R82&lt;&gt;""),1,"")</f>
        <v/>
      </c>
      <c r="E81" s="103" t="str">
        <f>IF(AND(Deník!R82&gt;=0,Deník!R82&lt;=1),1,"")</f>
        <v/>
      </c>
      <c r="F81" s="79" t="str">
        <f>IF(Deník!R82&lt;&gt;"",Deník!R82+F80,"")</f>
        <v/>
      </c>
      <c r="G81" s="85"/>
      <c r="H81" s="54" t="str">
        <f>IF(MONTH(Deník!$C81)=H$2,IF(AND(Deník!$R81&gt;=0,Deník!$R81&lt;=1),"BE",Deník!$R81),"")</f>
        <v/>
      </c>
      <c r="I81" s="11" t="str">
        <f>IF(MONTH(Deník!$C81)=I$2,IF(AND(Deník!$R81&gt;=0,Deník!$R81&lt;=1),"BE",Deník!$R81),"")</f>
        <v/>
      </c>
      <c r="J81" s="11" t="str">
        <f>IF(MONTH(Deník!$C81)=J$2,IF(AND(Deník!$R81&gt;=0,Deník!$R81&lt;=1),"BE",Deník!$R81),"")</f>
        <v/>
      </c>
      <c r="K81" s="11" t="str">
        <f>IF(MONTH(Deník!$C81)=K$2,IF(AND(Deník!$R81&gt;=0,Deník!$R81&lt;=1),"BE",Deník!$R81),"")</f>
        <v/>
      </c>
      <c r="L81" s="11" t="str">
        <f>IF(MONTH(Deník!$C81)=L$2,IF(AND(Deník!$R81&gt;=0,Deník!$R81&lt;=1),"BE",Deník!$R81),"")</f>
        <v/>
      </c>
      <c r="M81" s="11" t="str">
        <f>IF(MONTH(Deník!$C81)=M$2,IF(AND(Deník!$R81&gt;=0,Deník!$R81&lt;=1),"BE",Deník!$R81),"")</f>
        <v/>
      </c>
      <c r="N81" s="11" t="str">
        <f>IF(MONTH(Deník!$C81)=N$2,IF(AND(Deník!$R81&gt;=0,Deník!$R81&lt;=1),"BE",Deník!$R81),"")</f>
        <v/>
      </c>
      <c r="O81" s="11" t="str">
        <f>IF(MONTH(Deník!$C81)=O$2,IF(AND(Deník!$R81&gt;=0,Deník!$R81&lt;=1),"BE",Deník!$R81),"")</f>
        <v/>
      </c>
      <c r="P81" s="11" t="str">
        <f>IF(MONTH(Deník!$C81)=P$2,IF(AND(Deník!$R81&gt;=0,Deník!$R81&lt;=1),"BE",Deník!$R81),"")</f>
        <v/>
      </c>
      <c r="Q81" s="11" t="str">
        <f>IF(MONTH(Deník!$C81)=Q$2,IF(AND(Deník!$R81&gt;=0,Deník!$R81&lt;=1),"BE",Deník!$R81),"")</f>
        <v/>
      </c>
      <c r="R81" s="11" t="str">
        <f>IF(MONTH(Deník!$C81)=R$2,IF(AND(Deník!$R81&gt;=0,Deník!$R81&lt;=1),"BE",Deník!$R81),"")</f>
        <v/>
      </c>
      <c r="S81" s="57" t="str">
        <f>IF(MONTH(Deník!$C81)=S$2,IF(AND(Deník!$R81&gt;=0,Deník!$R81&lt;=1),"BE",Deník!$R81),"")</f>
        <v/>
      </c>
      <c r="U81" s="12"/>
      <c r="V81" s="12"/>
      <c r="X81" s="600" t="str">
        <f>IF(Deník!$R81&lt;&gt;"",IF(Deník!$B81=Statistika!$F$63,IF(AND(Deník!$R81&gt;=0,Deník!$R81&lt;=1),"BE",Deník!$R81),""),"")</f>
        <v/>
      </c>
      <c r="Y81" s="13" t="str">
        <f>IF(Deník!$R81&lt;&gt;"",IF(Deník!$B81=Statistika!$F$64,IF(AND(Deník!$R81&gt;=0,Deník!$R81&lt;=1),"BE",Deník!$R81),""),"")</f>
        <v/>
      </c>
      <c r="Z81" s="13" t="str">
        <f>IF(Deník!$R81&lt;&gt;"",IF(Deník!$B81=Statistika!$F$65,IF(AND(Deník!$R81&gt;=0,Deník!$R81&lt;=1),"BE",Deník!$R81),""),"")</f>
        <v/>
      </c>
      <c r="AA81" s="13" t="str">
        <f>IF(Deník!$R81&lt;&gt;"",IF(Deník!$B81=Statistika!$F$66,IF(AND(Deník!$R81&gt;=0,Deník!$R81&lt;=1),"BE",Deník!$R81),""),"")</f>
        <v/>
      </c>
      <c r="AB81" s="13" t="str">
        <f>IF(Deník!$R81&lt;&gt;"",IF(Deník!$B81=Statistika!$F$67,IF(AND(Deník!$R81&gt;=0,Deník!$R81&lt;=1),"BE",Deník!$R81),""),"")</f>
        <v/>
      </c>
      <c r="AC81" s="13" t="str">
        <f>IF(Deník!$R81&lt;&gt;"",IF(Deník!$B81=Statistika!$F$68,IF(AND(Deník!$R81&gt;=0,Deník!$R81&lt;=1),"BE",Deník!$R81),""),"")</f>
        <v/>
      </c>
      <c r="AD81" s="13" t="str">
        <f>IF(Deník!$R81&lt;&gt;"",IF(Deník!$B81=Statistika!$F$69,IF(AND(Deník!$R81&gt;=0,Deník!$R81&lt;=1),"BE",Deník!$R81),""),"")</f>
        <v/>
      </c>
      <c r="AE81" s="601" t="str">
        <f>IF(Deník!$R81&lt;&gt;"",IF(Deník!$B81=Statistika!$F$70,IF(AND(Deník!$R81&gt;=0,Deník!$R81&lt;=1),"BE",Deník!$R81),""),"")</f>
        <v/>
      </c>
      <c r="AF81" s="90"/>
      <c r="AG81" s="63" t="str">
        <f>IF(Deník!$R81&lt;&gt;"",IF(Deník!$J81="L",IF(AND(Deník!$R81&gt;=0,Deník!$R81&lt;=1),"BE",Deník!$R81),""),"")</f>
        <v/>
      </c>
      <c r="AH81" s="13" t="str">
        <f>IF(Deník!$R81&lt;&gt;"",IF(Deník!$J81="S",IF(AND(Deník!$R81&gt;=0,Deník!$R81&lt;=1),"BE",Deník!$R81),""),"")</f>
        <v/>
      </c>
      <c r="AI81" s="95"/>
      <c r="AJ81" s="71" t="str">
        <f>IF(Deník!N82&lt;&gt;"",Deník!N82*-1,"")</f>
        <v/>
      </c>
      <c r="AK81" s="88"/>
      <c r="AL81" s="63" t="str">
        <f>IF(WEEKDAY(Deník!$C81,2)=1,IF(AND(Deník!$R81&gt;=0,Deník!$R81&lt;=1),"BE",Deník!$R81),"")</f>
        <v/>
      </c>
      <c r="AM81" s="13" t="str">
        <f>IF(WEEKDAY(Deník!$C81,2)=2,IF(AND(Deník!$R81&gt;=0,Deník!$R81&lt;=1),"BE",Deník!$R81),"")</f>
        <v/>
      </c>
      <c r="AN81" s="13" t="str">
        <f>IF(WEEKDAY(Deník!$C81,2)=3,IF(AND(Deník!$R81&gt;=0,Deník!$R81&lt;=1),"BE",Deník!$R81),"")</f>
        <v/>
      </c>
      <c r="AO81" s="13" t="str">
        <f>IF(WEEKDAY(Deník!$C81,2)=4,IF(AND(Deník!$R81&gt;=0,Deník!$R81&lt;=1),"BE",Deník!$R81),"")</f>
        <v/>
      </c>
      <c r="AP81" s="60" t="str">
        <f>IF(WEEKDAY(Deník!$C81,2)=5,IF(AND(Deník!$R81&gt;=0,Deník!$R81&lt;=1),"BE",Deník!$R81),"")</f>
        <v/>
      </c>
      <c r="AQ81" s="99"/>
      <c r="AR81" s="100">
        <f>Deník!D81</f>
        <v>0</v>
      </c>
      <c r="AS81" s="63" t="str">
        <f>IF(Deník!$D81&lt;&gt;"",IF(AND(Deník!$D81&gt;=AS$2,Deník!$D81&lt;=AS$3),IF(AND(Deník!$R81&gt;=0,Deník!$R81&lt;=1),"BE",Deník!$R81),""),"")</f>
        <v/>
      </c>
      <c r="AT81" s="63" t="str">
        <f>IF(Deník!$D81&lt;&gt;"",IF(AND(Deník!$D81&gt;=AT$2,Deník!$D81&lt;=AT$3),IF(AND(Deník!$R81&gt;=0,Deník!$R81&lt;=1),"BE",Deník!$R81),""),"")</f>
        <v/>
      </c>
      <c r="AU81" s="63" t="str">
        <f>IF(Deník!$D81&lt;&gt;"",IF(AND(Deník!$D81&gt;=AU$2,Deník!$D81&lt;=AU$3),IF(AND(Deník!$R81&gt;=0,Deník!$R81&lt;=1),"BE",Deník!$R81),""),"")</f>
        <v/>
      </c>
      <c r="AV81" s="63" t="str">
        <f>IF(Deník!$D81&lt;&gt;"",IF(AND(Deník!$D81&gt;=AV$2,Deník!$D81&lt;=AV$3),IF(AND(Deník!$R81&gt;=0,Deník!$R81&lt;=1),"BE",Deník!$R81),""),"")</f>
        <v/>
      </c>
      <c r="AW81" s="63" t="str">
        <f>IF(Deník!$D81&lt;&gt;"",IF(AND(Deník!$D81&gt;=AW$2,Deník!$D81&lt;=AW$3),IF(AND(Deník!$R81&gt;=0,Deník!$R81&lt;=1),"BE",Deník!$R81),""),"")</f>
        <v/>
      </c>
      <c r="AX81" s="63" t="str">
        <f>IF(Deník!$D81&lt;&gt;"",IF(AND(Deník!$D81&gt;=AX$2,Deník!$D81&lt;=AX$3),IF(AND(Deník!$R81&gt;=0,Deník!$R81&lt;=1),"BE",Deník!$R81),""),"")</f>
        <v/>
      </c>
      <c r="AY81" s="63" t="str">
        <f>IF(Deník!$D81&lt;&gt;"",IF(AND(Deník!$D81&gt;=AY$2,Deník!$D81&lt;=AY$3),IF(AND(Deník!$R81&gt;=0,Deník!$R81&lt;=1),"BE",Deník!$R81),""),"")</f>
        <v/>
      </c>
      <c r="AZ81" s="63" t="str">
        <f>IF(Deník!$D81&lt;&gt;"",IF(AND(Deník!$D81&gt;=AZ$2,Deník!$D81&lt;=AZ$3),IF(AND(Deník!$R81&gt;=0,Deník!$R81&lt;=1),"BE",Deník!$R81),""),"")</f>
        <v/>
      </c>
      <c r="BA81" s="63" t="str">
        <f>IF(Deník!$D81&lt;&gt;"",IF(AND(Deník!$D81&gt;=BA$2,Deník!$D81&lt;=BA$3),IF(AND(Deník!$R81&gt;=0,Deník!$R81&lt;=1),"BE",Deník!$R81),""),"")</f>
        <v/>
      </c>
      <c r="BB81" s="63" t="str">
        <f>IF(Deník!$D81&lt;&gt;"",IF(AND(Deník!$D81&gt;=BB$2,Deník!$D81&lt;=BB$3),IF(AND(Deník!$R81&gt;=0,Deník!$R81&lt;=1),"BE",Deník!$R81),""),"")</f>
        <v/>
      </c>
      <c r="BC81" s="71" t="str">
        <f>IF(Deník!$D81&lt;&gt;"",IF(AND(Deník!$D81&gt;=BC$2,Deník!$D81&lt;=BC$3),IF(AND(Deník!$R81&gt;=0,Deník!$R81&lt;=1),"BE",Deník!$R81),""),"")</f>
        <v/>
      </c>
      <c r="BD81" s="20" t="str">
        <f>IF(Deník!$J82="S",(Deník!$M82-Deník!$K82),IF(Deník!$J82="L",(Deník!$K82-Deník!$M82),""))</f>
        <v/>
      </c>
      <c r="BE81" s="20" t="str">
        <f>IF(Deník!$J82="S",(Deník!$K82-Deník!$O82),IF(Deník!$J82="L",(Deník!$O82-Deník!$K82),""))</f>
        <v/>
      </c>
      <c r="BF81" s="20" t="str">
        <f>IF(Deník!$J82="S",(Deník!$K82-Deník!$L82),IF(Deník!$J82="L",(Deník!$L82-Deník!$K82),""))</f>
        <v/>
      </c>
      <c r="BG81" s="20" t="str">
        <f>IF(Deník!$J82="S",(Deník!$K82-Deník!$S82),IF(Deník!$J82="L",(Deník!$S82-Deník!$K82),""))</f>
        <v/>
      </c>
      <c r="BH81" s="20" t="str">
        <f>IF(Deník!$J82="S",(Deník!$K82-Deník!$U82),IF(Deník!$J82="L",(Deník!$U82-Deník!$K82),""))</f>
        <v/>
      </c>
      <c r="BI81" s="20" t="str">
        <f>IF(Deník!$R81&gt;1,Deník!$R81,"")</f>
        <v/>
      </c>
      <c r="BJ81" s="20" t="str">
        <f>IF(Deník!$R81&lt;0,Deník!$R81,"")</f>
        <v/>
      </c>
      <c r="BK81" s="17"/>
      <c r="BM81" s="233" t="str">
        <f>IF(Deník!$R81&lt;&gt;"",IF(Deník!$Y81=Statistika!$F$78,IF(AND(Deník!$R81&gt;=0,Deník!$R81&lt;=1),"BE",Deník!$R81),""),"")</f>
        <v/>
      </c>
      <c r="BN81" s="233" t="str">
        <f>IF(Deník!$R81&lt;&gt;"",IF(Deník!$Y81=Statistika!$F$79,IF(AND(Deník!$R81&gt;=0,Deník!$R81&lt;=1),"BE",Deník!$R81),""),"")</f>
        <v/>
      </c>
      <c r="BO81" s="233" t="str">
        <f>IF(Deník!$R81&lt;&gt;"",IF(Deník!$Y81=Statistika!$F$80,IF(AND(Deník!$R81&gt;=0,Deník!$R81&lt;=1),"BE",Deník!$R81),""),"")</f>
        <v/>
      </c>
      <c r="BP81" s="233" t="str">
        <f>IF(Deník!$R81&lt;&gt;"",IF(Deník!$Y81=Statistika!$F$81,IF(AND(Deník!$R81&gt;=0,Deník!$R81&lt;=1),"BE",Deník!$R81),""),"")</f>
        <v/>
      </c>
      <c r="BQ81" s="233" t="str">
        <f>IF(Deník!$R81&lt;&gt;"",IF(Deník!$Y81=Statistika!$F$82,IF(AND(Deník!$R81&gt;=0,Deník!$R81&lt;=1),"BE",Deník!$R81),""),"")</f>
        <v/>
      </c>
      <c r="BR81" s="233" t="str">
        <f>IF(Deník!$R81&lt;&gt;"",IF(Deník!$Y81=Statistika!$F$83,IF(AND(Deník!$R81&gt;=0,Deník!$R81&lt;=1),"BE",Deník!$R81),""),"")</f>
        <v/>
      </c>
      <c r="BS81" s="233" t="str">
        <f>IF(Deník!$R81&lt;&gt;"",IF(Deník!$Y81=Statistika!$F$84,IF(AND(Deník!$R81&gt;=0,Deník!$R81&lt;=1),"BE",Deník!$R81),""),"")</f>
        <v/>
      </c>
      <c r="BT81" s="233" t="str">
        <f>IF(Deník!$R81&lt;&gt;"",IF(Deník!$Y81=Statistika!$F$85,IF(AND(Deník!$R81&gt;=0,Deník!$R81&lt;=1),"BE",Deník!$R81),""),"")</f>
        <v/>
      </c>
      <c r="BU81" s="233" t="str">
        <f>IF(Deník!$R81&lt;&gt;"",IF(Deník!$Y81=Statistika!$F$86,IF(AND(Deník!$R81&gt;=0,Deník!$R81&lt;=1),"BE",Deník!$R81),""),"")</f>
        <v/>
      </c>
      <c r="BV81" s="233" t="str">
        <f>IF(Deník!$R81&lt;&gt;"",IF(Deník!$Y81=Statistika!$F$87,IF(AND(Deník!$R81&gt;=0,Deník!$R81&lt;=1),"BE",Deník!$R81),""),"")</f>
        <v/>
      </c>
      <c r="BW81" s="233" t="str">
        <f>IF(Deník!$R81&lt;&gt;"",IF(Deník!$Y81=Statistika!$F$88,IF(AND(Deník!$R81&gt;=0,Deník!$R81&lt;=1),"BE",Deník!$R81),""),"")</f>
        <v/>
      </c>
      <c r="BX81" s="233" t="str">
        <f>IF(Deník!$R81&lt;&gt;"",IF(Deník!$Y81=Statistika!$F$89,IF(AND(Deník!$R81&gt;=0,Deník!$R81&lt;=1),"BE",Deník!$R81),""),"")</f>
        <v/>
      </c>
      <c r="BY81" s="233" t="str">
        <f>IF(Deník!$R81&lt;&gt;"",IF(Deník!$Y81=Statistika!$F$90,IF(AND(Deník!$R81&gt;=0,Deník!$R81&lt;=1),"BE",Deník!$R81),""),"")</f>
        <v/>
      </c>
      <c r="BZ81" s="233" t="str">
        <f>IF(Deník!$R81&lt;&gt;"",IF(Deník!$Y81=Statistika!$F$91,IF(AND(Deník!$R81&gt;=0,Deník!$R81&lt;=1),"BE",Deník!$R81),""),"")</f>
        <v/>
      </c>
      <c r="CA81" s="233"/>
      <c r="CB81" s="233" t="str">
        <f>IF(Deník!$R81&lt;&gt;"",IF(Deník!$AB81="SL",IF(AND(Deník!$R81&gt;=0,Deník!$R81&lt;=1),"BE",Deník!$R81),""),"")</f>
        <v/>
      </c>
      <c r="CC81" s="233" t="str">
        <f>IF(Deník!$R81&lt;&gt;"",IF(Deník!$AB81="BE10",IF(AND(Deník!$R81&gt;=0,Deník!$R81&lt;=1),"BE",Deník!$R81),""),"")</f>
        <v/>
      </c>
      <c r="CD81" s="233" t="str">
        <f>IF(Deník!$R81&lt;&gt;"",IF(Deník!$AB81="BE15",IF(AND(Deník!$R81&gt;=0,Deník!$R81&lt;=1),"BE",Deník!$R81),""),"")</f>
        <v/>
      </c>
      <c r="CE81" s="233" t="str">
        <f>IF(Deník!$R81&lt;&gt;"",IF(Deník!$AB81="BE20",IF(AND(Deník!$R81&gt;=0,Deník!$R81&lt;=1),"BE",Deník!$R81),""),"")</f>
        <v/>
      </c>
      <c r="CF81" s="233" t="str">
        <f>IF(Deník!$R81&lt;&gt;"",IF(Deník!$AB81="TP1",IF(AND(Deník!$R81&gt;=0,Deník!$R81&lt;=1),"BE",Deník!$R81),""),"")</f>
        <v/>
      </c>
      <c r="CG81" s="233" t="str">
        <f>IF(Deník!$R81&lt;&gt;"",IF(Deník!$AB81="TP2",IF(AND(Deník!$R81&gt;=0,Deník!$R81&lt;=1),"BE",Deník!$R81),""),"")</f>
        <v/>
      </c>
      <c r="CH81" s="233" t="str">
        <f>IF(Deník!$R81&lt;&gt;"",IF(Deník!$AB81="TP3",IF(AND(Deník!$R81&gt;=0,Deník!$R81&lt;=1),"BE",Deník!$R81),""),"")</f>
        <v/>
      </c>
      <c r="CI81" s="233" t="str">
        <f>IF(Deník!$R81&lt;&gt;"",IF(Deník!$AB81="Trailing SL",IF(AND(Deník!$R81&gt;=0,Deník!$R81&lt;=1),"BE",Deník!$R81),""),"")</f>
        <v/>
      </c>
      <c r="CJ81" s="233" t="str">
        <f>IF(Deník!$R81&lt;&gt;"",IF(Deník!$AB81="Manual",IF(AND(Deník!$R81&gt;=0,Deník!$R81&lt;=1),"BE",Deník!$R81),""),"")</f>
        <v/>
      </c>
      <c r="CK81" s="233"/>
      <c r="CL81" s="233" t="str">
        <f>IF(Deník!$R81&lt;0,IF(Deník!$AC81=Statistika!$F$117,Deník!$R81,""),"")</f>
        <v/>
      </c>
      <c r="CM81" s="233" t="str">
        <f>IF(Deník!$R81&lt;0,IF(Deník!$AC81=Statistika!$F$118,Deník!$R81,""),"")</f>
        <v/>
      </c>
      <c r="CN81" s="233" t="str">
        <f>IF(Deník!$R81&lt;0,IF(Deník!$AC81=Statistika!$F$119,Deník!$R81,""),"")</f>
        <v/>
      </c>
      <c r="CO81" s="233" t="str">
        <f>IF(Deník!$R81&lt;0,IF(Deník!$AC81=Statistika!$F$120,Deník!$R81,""),"")</f>
        <v/>
      </c>
      <c r="CP81" s="233" t="str">
        <f>IF(Deník!$R81&lt;0,IF(Deník!$AC81=Statistika!$F$121,Deník!$R81,""),"")</f>
        <v/>
      </c>
      <c r="CQ81" s="233" t="str">
        <f>IF(Deník!$R81&lt;0,IF(Deník!$AC81=Statistika!$F$122,Deník!$R81,""),"")</f>
        <v/>
      </c>
      <c r="CR81" s="233" t="str">
        <f>IF(Deník!$R81&lt;0,IF(Deník!$AC81=Statistika!$F$123,Deník!$R81,""),"")</f>
        <v/>
      </c>
      <c r="CS81" s="233" t="str">
        <f>IF(Deník!$R81&lt;0,IF(Deník!$AC81=Statistika!$F$124,Deník!$R81,""),"")</f>
        <v/>
      </c>
      <c r="CT81" s="233" t="str">
        <f>IF(Deník!$R81&lt;0,IF(Deník!$AC81=Statistika!$F$125,Deník!$R81,""),"")</f>
        <v/>
      </c>
      <c r="CU81" s="233"/>
      <c r="CV81" s="233" t="str">
        <f>IF(Deník!$R81&lt;0,IF(Deník!$AD81=$CV$2,Deník!$R81,""),"")</f>
        <v/>
      </c>
      <c r="CW81" s="233" t="str">
        <f>IF(Deník!$R81&lt;0,IF(Deník!$AD81=$CW$2,Deník!$R81,""),"")</f>
        <v/>
      </c>
      <c r="CX81" s="233" t="str">
        <f>IF(Deník!$R81&lt;0,IF(Deník!$AD81=$CX$2,Deník!$R81,""),"")</f>
        <v/>
      </c>
      <c r="CY81" s="233" t="str">
        <f>IF(Deník!$R81&lt;0,IF(Deník!$AD81=$CY$2,Deník!$R81,""),"")</f>
        <v/>
      </c>
      <c r="CZ81" s="233" t="str">
        <f>IF(Deník!$R81&lt;0,IF(Deník!$AD81=$CZ$2,Deník!$R81,""),"")</f>
        <v/>
      </c>
      <c r="DL81" s="221">
        <f t="shared" si="8"/>
        <v>93847.029999999984</v>
      </c>
      <c r="DM81" s="220">
        <f t="shared" si="7"/>
        <v>-6.1529700000000132E-2</v>
      </c>
      <c r="DO81" s="50">
        <f>Deník!W82</f>
        <v>0</v>
      </c>
      <c r="DP81" s="102" t="str">
        <f>IF(AND(Deník!W82&gt;0),1,"")</f>
        <v/>
      </c>
      <c r="DQ81" s="102">
        <f>IF(AND(Deník!W82&lt;=0),1,"")</f>
        <v>1</v>
      </c>
      <c r="DR81" s="227"/>
      <c r="DS81" s="228"/>
      <c r="DT81" s="85"/>
      <c r="DU81" s="54">
        <f>IF(MONTH(Deník!$C81)=DU$2,Deník!$W81,"")</f>
        <v>0</v>
      </c>
      <c r="DV81" s="222" t="str">
        <f>IF(MONTH(Deník!$C81)=DV$2,Deník!$W81,"")</f>
        <v/>
      </c>
      <c r="DW81" s="222" t="str">
        <f>IF(MONTH(Deník!$C81)=DW$2,Deník!$W81,"")</f>
        <v/>
      </c>
      <c r="DX81" s="222" t="str">
        <f>IF(MONTH(Deník!$C81)=DX$2,Deník!$W81,"")</f>
        <v/>
      </c>
      <c r="DY81" s="222" t="str">
        <f>IF(MONTH(Deník!$C81)=DY$2,Deník!$W81,"")</f>
        <v/>
      </c>
      <c r="DZ81" s="222" t="str">
        <f>IF(MONTH(Deník!$C81)=DZ$2,Deník!$W81,"")</f>
        <v/>
      </c>
      <c r="EA81" s="222" t="str">
        <f>IF(MONTH(Deník!$C81)=EA$2,Deník!$W81,"")</f>
        <v/>
      </c>
      <c r="EB81" s="222" t="str">
        <f>IF(MONTH(Deník!$C81)=EB$2,Deník!$W81,"")</f>
        <v/>
      </c>
      <c r="EC81" s="222" t="str">
        <f>IF(MONTH(Deník!$C81)=EC$2,Deník!$W81,"")</f>
        <v/>
      </c>
      <c r="ED81" s="222" t="str">
        <f>IF(MONTH(Deník!$C81)=ED$2,Deník!$W81,"")</f>
        <v/>
      </c>
      <c r="EE81" s="222" t="str">
        <f>IF(MONTH(Deník!$C81)=EE$2,Deník!$W81,"")</f>
        <v/>
      </c>
      <c r="EF81" s="222" t="str">
        <f>IF(MONTH(Deník!$C81)=EF$2,Deník!$W81,"")</f>
        <v/>
      </c>
      <c r="EI81" s="600" t="str">
        <f>IF(Deník!$W81&lt;&gt;"",IF(Deník!$B81=Statistika!$F$63,Deník!$W81,""),"")</f>
        <v/>
      </c>
      <c r="EJ81" s="13" t="str">
        <f>IF(Deník!$W81&lt;&gt;"",IF(Deník!$B81=Statistika!$F$64,Deník!$W81,""),"")</f>
        <v/>
      </c>
      <c r="EK81" s="13" t="str">
        <f>IF(Deník!$W81&lt;&gt;"",IF(Deník!$B81=Statistika!$F$65,Deník!$W81,""),"")</f>
        <v/>
      </c>
      <c r="EL81" s="13" t="str">
        <f>IF(Deník!$W81&lt;&gt;"",IF(Deník!$B81=Statistika!$F$66,Deník!$W81,""),"")</f>
        <v/>
      </c>
      <c r="EM81" s="13" t="str">
        <f>IF(Deník!$W81&lt;&gt;"",IF(Deník!$B81=Statistika!$F$67,Deník!$W81,""),"")</f>
        <v/>
      </c>
      <c r="EN81" s="13" t="str">
        <f>IF(Deník!$W81&lt;&gt;"",IF(Deník!$B81=Statistika!$F$68,Deník!$W81,""),"")</f>
        <v/>
      </c>
      <c r="EO81" s="13" t="str">
        <f>IF(Deník!$W81&lt;&gt;"",IF(Deník!$B81=Statistika!$F$69,Deník!$W81,""),"")</f>
        <v/>
      </c>
      <c r="EP81" s="601" t="str">
        <f>IF(Deník!$W81&lt;&gt;"",IF(Deník!$B81=Statistika!$F$70,Deník!$W81,""),"")</f>
        <v/>
      </c>
      <c r="EQ81" s="90"/>
      <c r="ER81" s="63" t="str">
        <f>IF(Deník!$W81&lt;&gt;"",IF(Deník!$J81="L",Deník!$W81,""),"")</f>
        <v/>
      </c>
      <c r="ES81" s="13" t="str">
        <f>IF(Deník!$W81&lt;&gt;"",IF(Deník!$J81="S",Deník!$W81,""),"")</f>
        <v/>
      </c>
      <c r="ET81" s="95"/>
      <c r="EU81" s="88"/>
      <c r="EV81" s="63" t="str">
        <f>IF(WEEKDAY(Deník!$C81,2)=1,Deník!$W81,"")</f>
        <v/>
      </c>
      <c r="EW81" s="13" t="str">
        <f>IF(WEEKDAY(Deník!$C81,2)=2,Deník!$W81,"")</f>
        <v/>
      </c>
      <c r="EX81" s="13" t="str">
        <f>IF(WEEKDAY(Deník!$C81,2)=3,Deník!$W81,"")</f>
        <v/>
      </c>
      <c r="EY81" s="13" t="str">
        <f>IF(WEEKDAY(Deník!$C81,2)=4,Deník!$W81,"")</f>
        <v/>
      </c>
      <c r="EZ81" s="60" t="str">
        <f>IF(WEEKDAY(Deník!$C81,2)=5,Deník!$W81,"")</f>
        <v/>
      </c>
      <c r="FA81" s="99"/>
      <c r="FB81" s="100">
        <f>Deník!D81</f>
        <v>0</v>
      </c>
      <c r="FC81" s="63">
        <f>IF($FB81&lt;&gt;"",IF(AND($FB81&gt;=FC$2,$FB81&lt;=FC$3),Deník!$W81,""))</f>
        <v>0</v>
      </c>
      <c r="FD81" s="63" t="str">
        <f>IF($FB81&lt;&gt;"",IF(AND($FB81&gt;=FD$2,$FB81&lt;=FD$3),Deník!$W81,""))</f>
        <v/>
      </c>
      <c r="FE81" s="63" t="str">
        <f>IF($FB81&lt;&gt;"",IF(AND($FB81&gt;=FE$2,$FB81&lt;=FE$3),Deník!$W81,""))</f>
        <v/>
      </c>
      <c r="FF81" s="63" t="str">
        <f>IF($FB81&lt;&gt;"",IF(AND($FB81&gt;=FF$2,$FB81&lt;=FF$3),Deník!$W81,""))</f>
        <v/>
      </c>
      <c r="FG81" s="63" t="str">
        <f>IF($FB81&lt;&gt;"",IF(AND($FB81&gt;=FG$2,$FB81&lt;=FG$3),Deník!$W81,""))</f>
        <v/>
      </c>
      <c r="FH81" s="63" t="str">
        <f>IF($FB81&lt;&gt;"",IF(AND($FB81&gt;=FH$2,$FB81&lt;=FH$3),Deník!$W81,""))</f>
        <v/>
      </c>
      <c r="FI81" s="63" t="str">
        <f>IF($FB81&lt;&gt;"",IF(AND($FB81&gt;=FI$2,$FB81&lt;=FI$3),Deník!$W81,""))</f>
        <v/>
      </c>
      <c r="FJ81" s="63" t="str">
        <f>IF($FB81&lt;&gt;"",IF(AND($FB81&gt;=FJ$2,$FB81&lt;=FJ$3),Deník!$W81,""))</f>
        <v/>
      </c>
      <c r="FK81" s="63" t="str">
        <f>IF($FB81&lt;&gt;"",IF(AND($FB81&gt;=FK$2,$FB81&lt;=FK$3),Deník!$W81,""))</f>
        <v/>
      </c>
      <c r="FL81" s="63" t="str">
        <f>IF($FB81&lt;&gt;"",IF(AND($FB81&gt;=FL$2,$FB81&lt;=FL$3),Deník!$W81,""))</f>
        <v/>
      </c>
      <c r="FM81" s="63" t="str">
        <f>IF($FB81&lt;&gt;"",IF(AND($FB81&gt;=FM$2,$FB81&lt;=FM$3),Deník!$W81,""))</f>
        <v/>
      </c>
      <c r="FN81" s="13"/>
      <c r="FO81" s="20" t="str">
        <f>IF(Deník!$W81&gt;1,Deník!$W81,"")</f>
        <v/>
      </c>
      <c r="FP81" s="20" t="str">
        <f>IF(Deník!$W81&lt;0,Deník!$W81,"")</f>
        <v/>
      </c>
      <c r="FQ81" s="17"/>
      <c r="FS81" s="233"/>
      <c r="FT81" s="233" t="str">
        <f>IF(Deník!$W81&lt;&gt;"",IF(Deník!$Y81=Statistika!$F$78,Deník!$W81,""),"")</f>
        <v/>
      </c>
      <c r="FU81" s="233" t="str">
        <f>IF(Deník!$W81&lt;&gt;"",IF(Deník!$Y81=Statistika!$F$79,Deník!$W81,""),"")</f>
        <v/>
      </c>
      <c r="FV81" s="233" t="str">
        <f>IF(Deník!$W81&lt;&gt;"",IF(Deník!$Y81=Statistika!$F$80,Deník!$W81,""),"")</f>
        <v/>
      </c>
      <c r="FW81" s="233" t="str">
        <f>IF(Deník!$W81&lt;&gt;"",IF(Deník!$Y81=Statistika!$F$81,Deník!$W81,""),"")</f>
        <v/>
      </c>
      <c r="FX81" s="233" t="str">
        <f>IF(Deník!$W81&lt;&gt;"",IF(Deník!$Y81=Statistika!$F$82,Deník!$W81,""),"")</f>
        <v/>
      </c>
      <c r="FY81" s="233" t="str">
        <f>IF(Deník!$W81&lt;&gt;"",IF(Deník!$Y81=Statistika!$F$83,Deník!$W81,""),"")</f>
        <v/>
      </c>
      <c r="FZ81" s="233" t="str">
        <f>IF(Deník!$W81&lt;&gt;"",IF(Deník!$Y81=Statistika!$F$84,Deník!$W81,""),"")</f>
        <v/>
      </c>
      <c r="GA81" s="233" t="str">
        <f>IF(Deník!$W81&lt;&gt;"",IF(Deník!$Y81=Statistika!$F$85,Deník!$W81,""),"")</f>
        <v/>
      </c>
      <c r="GB81" s="233" t="str">
        <f>IF(Deník!$W81&lt;&gt;"",IF(Deník!$Y81=Statistika!$F$86,Deník!$W81,""),"")</f>
        <v/>
      </c>
      <c r="GC81" s="233" t="str">
        <f>IF(Deník!$W81&lt;&gt;"",IF(Deník!$Y81=Statistika!$F$87,Deník!$W81,""),"")</f>
        <v/>
      </c>
      <c r="GD81" s="233" t="str">
        <f>IF(Deník!$W81&lt;&gt;"",IF(Deník!$Y81=Statistika!$F$88,Deník!$W81,""),"")</f>
        <v/>
      </c>
      <c r="GE81" s="233" t="str">
        <f>IF(Deník!$W81&lt;&gt;"",IF(Deník!$Y81=Statistika!$F$89,Deník!$W81,""),"")</f>
        <v/>
      </c>
      <c r="GF81" s="233" t="str">
        <f>IF(Deník!$W81&lt;&gt;"",IF(Deník!$Y81=Statistika!$F$90,Deník!$W81,""),"")</f>
        <v/>
      </c>
      <c r="GG81" s="233" t="str">
        <f>IF(Deník!$W81&lt;&gt;"",IF(Deník!$Y81=Statistika!$F$91,Deník!$W81,""),"")</f>
        <v/>
      </c>
      <c r="GH81" s="233"/>
      <c r="GI81" s="233" t="str">
        <f>IF(Deník!$W81&lt;&gt;"",IF(Deník!$AB81=Statistika!$L$100,Deník!$W81,""),"")</f>
        <v/>
      </c>
      <c r="GJ81" s="233" t="str">
        <f>IF(Deník!$W81&lt;&gt;"",IF(Deník!$AB81=Statistika!$L$101,Deník!$W81,""),"")</f>
        <v/>
      </c>
      <c r="GK81" s="233" t="str">
        <f>IF(Deník!$W81&lt;&gt;"",IF(Deník!$AB81=Statistika!$L$102,Deník!$W81,""),"")</f>
        <v/>
      </c>
      <c r="GL81" s="233" t="str">
        <f>IF(Deník!$W81&lt;&gt;"",IF(Deník!$AB81=Statistika!$L$103,Deník!$W81,""),"")</f>
        <v/>
      </c>
      <c r="GM81" s="233" t="str">
        <f>IF(Deník!$W81&lt;&gt;"",IF(Deník!$AB81=Statistika!$L$104,Deník!$W81,""),"")</f>
        <v/>
      </c>
      <c r="GN81" s="233" t="str">
        <f>IF(Deník!$W81&lt;&gt;"",IF(Deník!$AB81=Statistika!$L$105,Deník!$W81,""),"")</f>
        <v/>
      </c>
      <c r="GO81" s="233" t="str">
        <f>IF(Deník!$W81&lt;&gt;"",IF(Deník!$AB81=Statistika!$L$106,Deník!$W81,""),"")</f>
        <v/>
      </c>
      <c r="GP81" s="233" t="str">
        <f>IF(Deník!$W81&lt;&gt;"",IF(Deník!$AB81=Statistika!$L$107,Deník!$W81,""),"")</f>
        <v/>
      </c>
      <c r="GQ81" s="233" t="str">
        <f>IF(Deník!$W81&lt;&gt;"",IF(Deník!$AB81=Statistika!$L$108,Deník!$W81,""),"")</f>
        <v/>
      </c>
      <c r="GS81" s="233" t="str">
        <f>IF(Deník!$W81&lt;0,IF(Deník!$AC81=Statistika!$F$117,Deník!$W81,""),"")</f>
        <v/>
      </c>
      <c r="GT81" s="233" t="str">
        <f>IF(Deník!$W81&lt;0,IF(Deník!$AC81=Statistika!$F$118,Deník!$W81,""),"")</f>
        <v/>
      </c>
      <c r="GU81" s="233" t="str">
        <f>IF(Deník!$W81&lt;0,IF(Deník!$AC81=Statistika!$F$119,Deník!$W81,""),"")</f>
        <v/>
      </c>
      <c r="GV81" s="233" t="str">
        <f>IF(Deník!$W81&lt;0,IF(Deník!$AC81=Statistika!$F$120,Deník!$W81,""),"")</f>
        <v/>
      </c>
      <c r="GW81" s="233" t="str">
        <f>IF(Deník!$W81&lt;0,IF(Deník!$AC81=Statistika!$F$121,Deník!$W81,""),"")</f>
        <v/>
      </c>
      <c r="GX81" s="233" t="str">
        <f>IF(Deník!$W81&lt;0,IF(Deník!$AC81=Statistika!$F$122,Deník!$W81,""),"")</f>
        <v/>
      </c>
      <c r="GY81" s="233" t="str">
        <f>IF(Deník!$W81&lt;0,IF(Deník!$AC81=Statistika!$F$123,Deník!$W81,""),"")</f>
        <v/>
      </c>
      <c r="GZ81" s="233" t="str">
        <f>IF(Deník!$W81&lt;0,IF(Deník!$AC81=Statistika!$F$124,Deník!$W81,""),"")</f>
        <v/>
      </c>
      <c r="HA81" s="233" t="str">
        <f>IF(Deník!$W81&lt;0,IF(Deník!$AC81=Statistika!$F$125,Deník!$W81,""),"")</f>
        <v/>
      </c>
      <c r="HC81" s="233" t="str">
        <f>IF(Deník!$W81&lt;0,IF(Deník!$AD81=Statistika!$F$133,Deník!$W81,""),"")</f>
        <v/>
      </c>
      <c r="HD81" s="233" t="str">
        <f>IF(Deník!$W81&lt;0,IF(Deník!$AD81=Statistika!$F$134,Deník!$W81,""),"")</f>
        <v/>
      </c>
      <c r="HE81" s="233" t="str">
        <f>IF(Deník!$W81&lt;0,IF(Deník!$AD81=Statistika!$F$135,Deník!$W81,""),"")</f>
        <v/>
      </c>
      <c r="HF81" s="233" t="str">
        <f>IF(Deník!$W81&lt;0,IF(Deník!$AD81=Statistika!$F$136,Deník!$W81,""),"")</f>
        <v/>
      </c>
      <c r="HG81" s="233" t="str">
        <f>IF(Deník!$W81&lt;0,IF(Deník!$AD81=Statistika!$F$137,Deník!$W81,""),"")</f>
        <v/>
      </c>
      <c r="ID81" s="8">
        <f>Tabulka4[[#This Row],[Sloupec3]]</f>
        <v>0</v>
      </c>
      <c r="IE81" s="17" t="str">
        <f>IF(AND([1]Deník!$C81&gt;='[1]Měsíční shrnutí'!$D$1,[1]Deník!$C81&lt;='[1]Měsíční shrnutí'!$F$1),[1]Deník!$X81,"")</f>
        <v/>
      </c>
    </row>
    <row r="82" spans="1:239">
      <c r="A82" s="8">
        <f>Deník!C83</f>
        <v>0</v>
      </c>
      <c r="B82" s="50" t="str">
        <f>Deník!R83</f>
        <v/>
      </c>
      <c r="C82" s="102" t="str">
        <f>IF(AND(Deník!R83&gt;1,Deník!R83&lt;&gt;""),1,"")</f>
        <v/>
      </c>
      <c r="D82" s="102" t="str">
        <f>IF(AND(Deník!R83&lt;=0,Deník!R83&lt;&gt;""),1,"")</f>
        <v/>
      </c>
      <c r="E82" s="103" t="str">
        <f>IF(AND(Deník!R83&gt;=0,Deník!R83&lt;=1),1,"")</f>
        <v/>
      </c>
      <c r="F82" s="79" t="str">
        <f>IF(Deník!R83&lt;&gt;"",Deník!R83+F81,"")</f>
        <v/>
      </c>
      <c r="G82" s="85"/>
      <c r="H82" s="54" t="str">
        <f>IF(MONTH(Deník!$C82)=H$2,IF(AND(Deník!$R82&gt;=0,Deník!$R82&lt;=1),"BE",Deník!$R82),"")</f>
        <v/>
      </c>
      <c r="I82" s="11" t="str">
        <f>IF(MONTH(Deník!$C82)=I$2,IF(AND(Deník!$R82&gt;=0,Deník!$R82&lt;=1),"BE",Deník!$R82),"")</f>
        <v/>
      </c>
      <c r="J82" s="11" t="str">
        <f>IF(MONTH(Deník!$C82)=J$2,IF(AND(Deník!$R82&gt;=0,Deník!$R82&lt;=1),"BE",Deník!$R82),"")</f>
        <v/>
      </c>
      <c r="K82" s="11" t="str">
        <f>IF(MONTH(Deník!$C82)=K$2,IF(AND(Deník!$R82&gt;=0,Deník!$R82&lt;=1),"BE",Deník!$R82),"")</f>
        <v/>
      </c>
      <c r="L82" s="11" t="str">
        <f>IF(MONTH(Deník!$C82)=L$2,IF(AND(Deník!$R82&gt;=0,Deník!$R82&lt;=1),"BE",Deník!$R82),"")</f>
        <v/>
      </c>
      <c r="M82" s="11" t="str">
        <f>IF(MONTH(Deník!$C82)=M$2,IF(AND(Deník!$R82&gt;=0,Deník!$R82&lt;=1),"BE",Deník!$R82),"")</f>
        <v/>
      </c>
      <c r="N82" s="11" t="str">
        <f>IF(MONTH(Deník!$C82)=N$2,IF(AND(Deník!$R82&gt;=0,Deník!$R82&lt;=1),"BE",Deník!$R82),"")</f>
        <v/>
      </c>
      <c r="O82" s="11" t="str">
        <f>IF(MONTH(Deník!$C82)=O$2,IF(AND(Deník!$R82&gt;=0,Deník!$R82&lt;=1),"BE",Deník!$R82),"")</f>
        <v/>
      </c>
      <c r="P82" s="11" t="str">
        <f>IF(MONTH(Deník!$C82)=P$2,IF(AND(Deník!$R82&gt;=0,Deník!$R82&lt;=1),"BE",Deník!$R82),"")</f>
        <v/>
      </c>
      <c r="Q82" s="11" t="str">
        <f>IF(MONTH(Deník!$C82)=Q$2,IF(AND(Deník!$R82&gt;=0,Deník!$R82&lt;=1),"BE",Deník!$R82),"")</f>
        <v/>
      </c>
      <c r="R82" s="11" t="str">
        <f>IF(MONTH(Deník!$C82)=R$2,IF(AND(Deník!$R82&gt;=0,Deník!$R82&lt;=1),"BE",Deník!$R82),"")</f>
        <v/>
      </c>
      <c r="S82" s="57" t="str">
        <f>IF(MONTH(Deník!$C82)=S$2,IF(AND(Deník!$R82&gt;=0,Deník!$R82&lt;=1),"BE",Deník!$R82),"")</f>
        <v/>
      </c>
      <c r="U82" s="12"/>
      <c r="V82" s="12"/>
      <c r="X82" s="600" t="str">
        <f>IF(Deník!$R82&lt;&gt;"",IF(Deník!$B82=Statistika!$F$63,IF(AND(Deník!$R82&gt;=0,Deník!$R82&lt;=1),"BE",Deník!$R82),""),"")</f>
        <v/>
      </c>
      <c r="Y82" s="13" t="str">
        <f>IF(Deník!$R82&lt;&gt;"",IF(Deník!$B82=Statistika!$F$64,IF(AND(Deník!$R82&gt;=0,Deník!$R82&lt;=1),"BE",Deník!$R82),""),"")</f>
        <v/>
      </c>
      <c r="Z82" s="13" t="str">
        <f>IF(Deník!$R82&lt;&gt;"",IF(Deník!$B82=Statistika!$F$65,IF(AND(Deník!$R82&gt;=0,Deník!$R82&lt;=1),"BE",Deník!$R82),""),"")</f>
        <v/>
      </c>
      <c r="AA82" s="13" t="str">
        <f>IF(Deník!$R82&lt;&gt;"",IF(Deník!$B82=Statistika!$F$66,IF(AND(Deník!$R82&gt;=0,Deník!$R82&lt;=1),"BE",Deník!$R82),""),"")</f>
        <v/>
      </c>
      <c r="AB82" s="13" t="str">
        <f>IF(Deník!$R82&lt;&gt;"",IF(Deník!$B82=Statistika!$F$67,IF(AND(Deník!$R82&gt;=0,Deník!$R82&lt;=1),"BE",Deník!$R82),""),"")</f>
        <v/>
      </c>
      <c r="AC82" s="13" t="str">
        <f>IF(Deník!$R82&lt;&gt;"",IF(Deník!$B82=Statistika!$F$68,IF(AND(Deník!$R82&gt;=0,Deník!$R82&lt;=1),"BE",Deník!$R82),""),"")</f>
        <v/>
      </c>
      <c r="AD82" s="13" t="str">
        <f>IF(Deník!$R82&lt;&gt;"",IF(Deník!$B82=Statistika!$F$69,IF(AND(Deník!$R82&gt;=0,Deník!$R82&lt;=1),"BE",Deník!$R82),""),"")</f>
        <v/>
      </c>
      <c r="AE82" s="601" t="str">
        <f>IF(Deník!$R82&lt;&gt;"",IF(Deník!$B82=Statistika!$F$70,IF(AND(Deník!$R82&gt;=0,Deník!$R82&lt;=1),"BE",Deník!$R82),""),"")</f>
        <v/>
      </c>
      <c r="AF82" s="90"/>
      <c r="AG82" s="63" t="str">
        <f>IF(Deník!$R82&lt;&gt;"",IF(Deník!$J82="L",IF(AND(Deník!$R82&gt;=0,Deník!$R82&lt;=1),"BE",Deník!$R82),""),"")</f>
        <v/>
      </c>
      <c r="AH82" s="13" t="str">
        <f>IF(Deník!$R82&lt;&gt;"",IF(Deník!$J82="S",IF(AND(Deník!$R82&gt;=0,Deník!$R82&lt;=1),"BE",Deník!$R82),""),"")</f>
        <v/>
      </c>
      <c r="AI82" s="95"/>
      <c r="AJ82" s="71" t="str">
        <f>IF(Deník!N83&lt;&gt;"",Deník!N83*-1,"")</f>
        <v/>
      </c>
      <c r="AK82" s="88"/>
      <c r="AL82" s="63" t="str">
        <f>IF(WEEKDAY(Deník!$C82,2)=1,IF(AND(Deník!$R82&gt;=0,Deník!$R82&lt;=1),"BE",Deník!$R82),"")</f>
        <v/>
      </c>
      <c r="AM82" s="13" t="str">
        <f>IF(WEEKDAY(Deník!$C82,2)=2,IF(AND(Deník!$R82&gt;=0,Deník!$R82&lt;=1),"BE",Deník!$R82),"")</f>
        <v/>
      </c>
      <c r="AN82" s="13" t="str">
        <f>IF(WEEKDAY(Deník!$C82,2)=3,IF(AND(Deník!$R82&gt;=0,Deník!$R82&lt;=1),"BE",Deník!$R82),"")</f>
        <v/>
      </c>
      <c r="AO82" s="13" t="str">
        <f>IF(WEEKDAY(Deník!$C82,2)=4,IF(AND(Deník!$R82&gt;=0,Deník!$R82&lt;=1),"BE",Deník!$R82),"")</f>
        <v/>
      </c>
      <c r="AP82" s="60" t="str">
        <f>IF(WEEKDAY(Deník!$C82,2)=5,IF(AND(Deník!$R82&gt;=0,Deník!$R82&lt;=1),"BE",Deník!$R82),"")</f>
        <v/>
      </c>
      <c r="AQ82" s="99"/>
      <c r="AR82" s="100">
        <f>Deník!D82</f>
        <v>0</v>
      </c>
      <c r="AS82" s="63" t="str">
        <f>IF(Deník!$D82&lt;&gt;"",IF(AND(Deník!$D82&gt;=AS$2,Deník!$D82&lt;=AS$3),IF(AND(Deník!$R82&gt;=0,Deník!$R82&lt;=1),"BE",Deník!$R82),""),"")</f>
        <v/>
      </c>
      <c r="AT82" s="63" t="str">
        <f>IF(Deník!$D82&lt;&gt;"",IF(AND(Deník!$D82&gt;=AT$2,Deník!$D82&lt;=AT$3),IF(AND(Deník!$R82&gt;=0,Deník!$R82&lt;=1),"BE",Deník!$R82),""),"")</f>
        <v/>
      </c>
      <c r="AU82" s="63" t="str">
        <f>IF(Deník!$D82&lt;&gt;"",IF(AND(Deník!$D82&gt;=AU$2,Deník!$D82&lt;=AU$3),IF(AND(Deník!$R82&gt;=0,Deník!$R82&lt;=1),"BE",Deník!$R82),""),"")</f>
        <v/>
      </c>
      <c r="AV82" s="63" t="str">
        <f>IF(Deník!$D82&lt;&gt;"",IF(AND(Deník!$D82&gt;=AV$2,Deník!$D82&lt;=AV$3),IF(AND(Deník!$R82&gt;=0,Deník!$R82&lt;=1),"BE",Deník!$R82),""),"")</f>
        <v/>
      </c>
      <c r="AW82" s="63" t="str">
        <f>IF(Deník!$D82&lt;&gt;"",IF(AND(Deník!$D82&gt;=AW$2,Deník!$D82&lt;=AW$3),IF(AND(Deník!$R82&gt;=0,Deník!$R82&lt;=1),"BE",Deník!$R82),""),"")</f>
        <v/>
      </c>
      <c r="AX82" s="63" t="str">
        <f>IF(Deník!$D82&lt;&gt;"",IF(AND(Deník!$D82&gt;=AX$2,Deník!$D82&lt;=AX$3),IF(AND(Deník!$R82&gt;=0,Deník!$R82&lt;=1),"BE",Deník!$R82),""),"")</f>
        <v/>
      </c>
      <c r="AY82" s="63" t="str">
        <f>IF(Deník!$D82&lt;&gt;"",IF(AND(Deník!$D82&gt;=AY$2,Deník!$D82&lt;=AY$3),IF(AND(Deník!$R82&gt;=0,Deník!$R82&lt;=1),"BE",Deník!$R82),""),"")</f>
        <v/>
      </c>
      <c r="AZ82" s="63" t="str">
        <f>IF(Deník!$D82&lt;&gt;"",IF(AND(Deník!$D82&gt;=AZ$2,Deník!$D82&lt;=AZ$3),IF(AND(Deník!$R82&gt;=0,Deník!$R82&lt;=1),"BE",Deník!$R82),""),"")</f>
        <v/>
      </c>
      <c r="BA82" s="63" t="str">
        <f>IF(Deník!$D82&lt;&gt;"",IF(AND(Deník!$D82&gt;=BA$2,Deník!$D82&lt;=BA$3),IF(AND(Deník!$R82&gt;=0,Deník!$R82&lt;=1),"BE",Deník!$R82),""),"")</f>
        <v/>
      </c>
      <c r="BB82" s="63" t="str">
        <f>IF(Deník!$D82&lt;&gt;"",IF(AND(Deník!$D82&gt;=BB$2,Deník!$D82&lt;=BB$3),IF(AND(Deník!$R82&gt;=0,Deník!$R82&lt;=1),"BE",Deník!$R82),""),"")</f>
        <v/>
      </c>
      <c r="BC82" s="71" t="str">
        <f>IF(Deník!$D82&lt;&gt;"",IF(AND(Deník!$D82&gt;=BC$2,Deník!$D82&lt;=BC$3),IF(AND(Deník!$R82&gt;=0,Deník!$R82&lt;=1),"BE",Deník!$R82),""),"")</f>
        <v/>
      </c>
      <c r="BD82" s="20" t="str">
        <f>IF(Deník!$J83="S",(Deník!$M83-Deník!$K83),IF(Deník!$J83="L",(Deník!$K83-Deník!$M83),""))</f>
        <v/>
      </c>
      <c r="BE82" s="20" t="str">
        <f>IF(Deník!$J83="S",(Deník!$K83-Deník!$O83),IF(Deník!$J83="L",(Deník!$O83-Deník!$K83),""))</f>
        <v/>
      </c>
      <c r="BF82" s="20" t="str">
        <f>IF(Deník!$J83="S",(Deník!$K83-Deník!$L83),IF(Deník!$J83="L",(Deník!$L83-Deník!$K83),""))</f>
        <v/>
      </c>
      <c r="BG82" s="20" t="str">
        <f>IF(Deník!$J83="S",(Deník!$K83-Deník!$S83),IF(Deník!$J83="L",(Deník!$S83-Deník!$K83),""))</f>
        <v/>
      </c>
      <c r="BH82" s="20" t="str">
        <f>IF(Deník!$J83="S",(Deník!$K83-Deník!$U83),IF(Deník!$J83="L",(Deník!$U83-Deník!$K83),""))</f>
        <v/>
      </c>
      <c r="BI82" s="20" t="str">
        <f>IF(Deník!$R82&gt;1,Deník!$R82,"")</f>
        <v/>
      </c>
      <c r="BJ82" s="20" t="str">
        <f>IF(Deník!$R82&lt;0,Deník!$R82,"")</f>
        <v/>
      </c>
      <c r="BK82" s="17"/>
      <c r="BM82" s="233" t="str">
        <f>IF(Deník!$R82&lt;&gt;"",IF(Deník!$Y82=Statistika!$F$78,IF(AND(Deník!$R82&gt;=0,Deník!$R82&lt;=1),"BE",Deník!$R82),""),"")</f>
        <v/>
      </c>
      <c r="BN82" s="233" t="str">
        <f>IF(Deník!$R82&lt;&gt;"",IF(Deník!$Y82=Statistika!$F$79,IF(AND(Deník!$R82&gt;=0,Deník!$R82&lt;=1),"BE",Deník!$R82),""),"")</f>
        <v/>
      </c>
      <c r="BO82" s="233" t="str">
        <f>IF(Deník!$R82&lt;&gt;"",IF(Deník!$Y82=Statistika!$F$80,IF(AND(Deník!$R82&gt;=0,Deník!$R82&lt;=1),"BE",Deník!$R82),""),"")</f>
        <v/>
      </c>
      <c r="BP82" s="233" t="str">
        <f>IF(Deník!$R82&lt;&gt;"",IF(Deník!$Y82=Statistika!$F$81,IF(AND(Deník!$R82&gt;=0,Deník!$R82&lt;=1),"BE",Deník!$R82),""),"")</f>
        <v/>
      </c>
      <c r="BQ82" s="233" t="str">
        <f>IF(Deník!$R82&lt;&gt;"",IF(Deník!$Y82=Statistika!$F$82,IF(AND(Deník!$R82&gt;=0,Deník!$R82&lt;=1),"BE",Deník!$R82),""),"")</f>
        <v/>
      </c>
      <c r="BR82" s="233" t="str">
        <f>IF(Deník!$R82&lt;&gt;"",IF(Deník!$Y82=Statistika!$F$83,IF(AND(Deník!$R82&gt;=0,Deník!$R82&lt;=1),"BE",Deník!$R82),""),"")</f>
        <v/>
      </c>
      <c r="BS82" s="233" t="str">
        <f>IF(Deník!$R82&lt;&gt;"",IF(Deník!$Y82=Statistika!$F$84,IF(AND(Deník!$R82&gt;=0,Deník!$R82&lt;=1),"BE",Deník!$R82),""),"")</f>
        <v/>
      </c>
      <c r="BT82" s="233" t="str">
        <f>IF(Deník!$R82&lt;&gt;"",IF(Deník!$Y82=Statistika!$F$85,IF(AND(Deník!$R82&gt;=0,Deník!$R82&lt;=1),"BE",Deník!$R82),""),"")</f>
        <v/>
      </c>
      <c r="BU82" s="233" t="str">
        <f>IF(Deník!$R82&lt;&gt;"",IF(Deník!$Y82=Statistika!$F$86,IF(AND(Deník!$R82&gt;=0,Deník!$R82&lt;=1),"BE",Deník!$R82),""),"")</f>
        <v/>
      </c>
      <c r="BV82" s="233" t="str">
        <f>IF(Deník!$R82&lt;&gt;"",IF(Deník!$Y82=Statistika!$F$87,IF(AND(Deník!$R82&gt;=0,Deník!$R82&lt;=1),"BE",Deník!$R82),""),"")</f>
        <v/>
      </c>
      <c r="BW82" s="233" t="str">
        <f>IF(Deník!$R82&lt;&gt;"",IF(Deník!$Y82=Statistika!$F$88,IF(AND(Deník!$R82&gt;=0,Deník!$R82&lt;=1),"BE",Deník!$R82),""),"")</f>
        <v/>
      </c>
      <c r="BX82" s="233" t="str">
        <f>IF(Deník!$R82&lt;&gt;"",IF(Deník!$Y82=Statistika!$F$89,IF(AND(Deník!$R82&gt;=0,Deník!$R82&lt;=1),"BE",Deník!$R82),""),"")</f>
        <v/>
      </c>
      <c r="BY82" s="233" t="str">
        <f>IF(Deník!$R82&lt;&gt;"",IF(Deník!$Y82=Statistika!$F$90,IF(AND(Deník!$R82&gt;=0,Deník!$R82&lt;=1),"BE",Deník!$R82),""),"")</f>
        <v/>
      </c>
      <c r="BZ82" s="233" t="str">
        <f>IF(Deník!$R82&lt;&gt;"",IF(Deník!$Y82=Statistika!$F$91,IF(AND(Deník!$R82&gt;=0,Deník!$R82&lt;=1),"BE",Deník!$R82),""),"")</f>
        <v/>
      </c>
      <c r="CA82" s="233"/>
      <c r="CB82" s="233" t="str">
        <f>IF(Deník!$R82&lt;&gt;"",IF(Deník!$AB82="SL",IF(AND(Deník!$R82&gt;=0,Deník!$R82&lt;=1),"BE",Deník!$R82),""),"")</f>
        <v/>
      </c>
      <c r="CC82" s="233" t="str">
        <f>IF(Deník!$R82&lt;&gt;"",IF(Deník!$AB82="BE10",IF(AND(Deník!$R82&gt;=0,Deník!$R82&lt;=1),"BE",Deník!$R82),""),"")</f>
        <v/>
      </c>
      <c r="CD82" s="233" t="str">
        <f>IF(Deník!$R82&lt;&gt;"",IF(Deník!$AB82="BE15",IF(AND(Deník!$R82&gt;=0,Deník!$R82&lt;=1),"BE",Deník!$R82),""),"")</f>
        <v/>
      </c>
      <c r="CE82" s="233" t="str">
        <f>IF(Deník!$R82&lt;&gt;"",IF(Deník!$AB82="BE20",IF(AND(Deník!$R82&gt;=0,Deník!$R82&lt;=1),"BE",Deník!$R82),""),"")</f>
        <v/>
      </c>
      <c r="CF82" s="233" t="str">
        <f>IF(Deník!$R82&lt;&gt;"",IF(Deník!$AB82="TP1",IF(AND(Deník!$R82&gt;=0,Deník!$R82&lt;=1),"BE",Deník!$R82),""),"")</f>
        <v/>
      </c>
      <c r="CG82" s="233" t="str">
        <f>IF(Deník!$R82&lt;&gt;"",IF(Deník!$AB82="TP2",IF(AND(Deník!$R82&gt;=0,Deník!$R82&lt;=1),"BE",Deník!$R82),""),"")</f>
        <v/>
      </c>
      <c r="CH82" s="233" t="str">
        <f>IF(Deník!$R82&lt;&gt;"",IF(Deník!$AB82="TP3",IF(AND(Deník!$R82&gt;=0,Deník!$R82&lt;=1),"BE",Deník!$R82),""),"")</f>
        <v/>
      </c>
      <c r="CI82" s="233" t="str">
        <f>IF(Deník!$R82&lt;&gt;"",IF(Deník!$AB82="Trailing SL",IF(AND(Deník!$R82&gt;=0,Deník!$R82&lt;=1),"BE",Deník!$R82),""),"")</f>
        <v/>
      </c>
      <c r="CJ82" s="233" t="str">
        <f>IF(Deník!$R82&lt;&gt;"",IF(Deník!$AB82="Manual",IF(AND(Deník!$R82&gt;=0,Deník!$R82&lt;=1),"BE",Deník!$R82),""),"")</f>
        <v/>
      </c>
      <c r="CK82" s="233"/>
      <c r="CL82" s="233" t="str">
        <f>IF(Deník!$R82&lt;0,IF(Deník!$AC82=Statistika!$F$117,Deník!$R82,""),"")</f>
        <v/>
      </c>
      <c r="CM82" s="233" t="str">
        <f>IF(Deník!$R82&lt;0,IF(Deník!$AC82=Statistika!$F$118,Deník!$R82,""),"")</f>
        <v/>
      </c>
      <c r="CN82" s="233" t="str">
        <f>IF(Deník!$R82&lt;0,IF(Deník!$AC82=Statistika!$F$119,Deník!$R82,""),"")</f>
        <v/>
      </c>
      <c r="CO82" s="233" t="str">
        <f>IF(Deník!$R82&lt;0,IF(Deník!$AC82=Statistika!$F$120,Deník!$R82,""),"")</f>
        <v/>
      </c>
      <c r="CP82" s="233" t="str">
        <f>IF(Deník!$R82&lt;0,IF(Deník!$AC82=Statistika!$F$121,Deník!$R82,""),"")</f>
        <v/>
      </c>
      <c r="CQ82" s="233" t="str">
        <f>IF(Deník!$R82&lt;0,IF(Deník!$AC82=Statistika!$F$122,Deník!$R82,""),"")</f>
        <v/>
      </c>
      <c r="CR82" s="233" t="str">
        <f>IF(Deník!$R82&lt;0,IF(Deník!$AC82=Statistika!$F$123,Deník!$R82,""),"")</f>
        <v/>
      </c>
      <c r="CS82" s="233" t="str">
        <f>IF(Deník!$R82&lt;0,IF(Deník!$AC82=Statistika!$F$124,Deník!$R82,""),"")</f>
        <v/>
      </c>
      <c r="CT82" s="233" t="str">
        <f>IF(Deník!$R82&lt;0,IF(Deník!$AC82=Statistika!$F$125,Deník!$R82,""),"")</f>
        <v/>
      </c>
      <c r="CU82" s="233"/>
      <c r="CV82" s="233" t="str">
        <f>IF(Deník!$R82&lt;0,IF(Deník!$AD82=$CV$2,Deník!$R82,""),"")</f>
        <v/>
      </c>
      <c r="CW82" s="233" t="str">
        <f>IF(Deník!$R82&lt;0,IF(Deník!$AD82=$CW$2,Deník!$R82,""),"")</f>
        <v/>
      </c>
      <c r="CX82" s="233" t="str">
        <f>IF(Deník!$R82&lt;0,IF(Deník!$AD82=$CX$2,Deník!$R82,""),"")</f>
        <v/>
      </c>
      <c r="CY82" s="233" t="str">
        <f>IF(Deník!$R82&lt;0,IF(Deník!$AD82=$CY$2,Deník!$R82,""),"")</f>
        <v/>
      </c>
      <c r="CZ82" s="233" t="str">
        <f>IF(Deník!$R82&lt;0,IF(Deník!$AD82=$CZ$2,Deník!$R82,""),"")</f>
        <v/>
      </c>
      <c r="DL82" s="221">
        <f t="shared" si="8"/>
        <v>93847.029999999984</v>
      </c>
      <c r="DM82" s="220">
        <f t="shared" si="7"/>
        <v>-6.1529700000000132E-2</v>
      </c>
      <c r="DO82" s="50">
        <f>Deník!W83</f>
        <v>0</v>
      </c>
      <c r="DP82" s="102" t="str">
        <f>IF(AND(Deník!W83&gt;0),1,"")</f>
        <v/>
      </c>
      <c r="DQ82" s="102">
        <f>IF(AND(Deník!W83&lt;=0),1,"")</f>
        <v>1</v>
      </c>
      <c r="DR82" s="227"/>
      <c r="DS82" s="228"/>
      <c r="DT82" s="85"/>
      <c r="DU82" s="54">
        <f>IF(MONTH(Deník!$C82)=DU$2,Deník!$W82,"")</f>
        <v>0</v>
      </c>
      <c r="DV82" s="222" t="str">
        <f>IF(MONTH(Deník!$C82)=DV$2,Deník!$W82,"")</f>
        <v/>
      </c>
      <c r="DW82" s="222" t="str">
        <f>IF(MONTH(Deník!$C82)=DW$2,Deník!$W82,"")</f>
        <v/>
      </c>
      <c r="DX82" s="222" t="str">
        <f>IF(MONTH(Deník!$C82)=DX$2,Deník!$W82,"")</f>
        <v/>
      </c>
      <c r="DY82" s="222" t="str">
        <f>IF(MONTH(Deník!$C82)=DY$2,Deník!$W82,"")</f>
        <v/>
      </c>
      <c r="DZ82" s="222" t="str">
        <f>IF(MONTH(Deník!$C82)=DZ$2,Deník!$W82,"")</f>
        <v/>
      </c>
      <c r="EA82" s="222" t="str">
        <f>IF(MONTH(Deník!$C82)=EA$2,Deník!$W82,"")</f>
        <v/>
      </c>
      <c r="EB82" s="222" t="str">
        <f>IF(MONTH(Deník!$C82)=EB$2,Deník!$W82,"")</f>
        <v/>
      </c>
      <c r="EC82" s="222" t="str">
        <f>IF(MONTH(Deník!$C82)=EC$2,Deník!$W82,"")</f>
        <v/>
      </c>
      <c r="ED82" s="222" t="str">
        <f>IF(MONTH(Deník!$C82)=ED$2,Deník!$W82,"")</f>
        <v/>
      </c>
      <c r="EE82" s="222" t="str">
        <f>IF(MONTH(Deník!$C82)=EE$2,Deník!$W82,"")</f>
        <v/>
      </c>
      <c r="EF82" s="222" t="str">
        <f>IF(MONTH(Deník!$C82)=EF$2,Deník!$W82,"")</f>
        <v/>
      </c>
      <c r="EI82" s="600" t="str">
        <f>IF(Deník!$W82&lt;&gt;"",IF(Deník!$B82=Statistika!$F$63,Deník!$W82,""),"")</f>
        <v/>
      </c>
      <c r="EJ82" s="13" t="str">
        <f>IF(Deník!$W82&lt;&gt;"",IF(Deník!$B82=Statistika!$F$64,Deník!$W82,""),"")</f>
        <v/>
      </c>
      <c r="EK82" s="13" t="str">
        <f>IF(Deník!$W82&lt;&gt;"",IF(Deník!$B82=Statistika!$F$65,Deník!$W82,""),"")</f>
        <v/>
      </c>
      <c r="EL82" s="13" t="str">
        <f>IF(Deník!$W82&lt;&gt;"",IF(Deník!$B82=Statistika!$F$66,Deník!$W82,""),"")</f>
        <v/>
      </c>
      <c r="EM82" s="13" t="str">
        <f>IF(Deník!$W82&lt;&gt;"",IF(Deník!$B82=Statistika!$F$67,Deník!$W82,""),"")</f>
        <v/>
      </c>
      <c r="EN82" s="13" t="str">
        <f>IF(Deník!$W82&lt;&gt;"",IF(Deník!$B82=Statistika!$F$68,Deník!$W82,""),"")</f>
        <v/>
      </c>
      <c r="EO82" s="13" t="str">
        <f>IF(Deník!$W82&lt;&gt;"",IF(Deník!$B82=Statistika!$F$69,Deník!$W82,""),"")</f>
        <v/>
      </c>
      <c r="EP82" s="601" t="str">
        <f>IF(Deník!$W82&lt;&gt;"",IF(Deník!$B82=Statistika!$F$70,Deník!$W82,""),"")</f>
        <v/>
      </c>
      <c r="EQ82" s="90"/>
      <c r="ER82" s="63" t="str">
        <f>IF(Deník!$W82&lt;&gt;"",IF(Deník!$J82="L",Deník!$W82,""),"")</f>
        <v/>
      </c>
      <c r="ES82" s="13" t="str">
        <f>IF(Deník!$W82&lt;&gt;"",IF(Deník!$J82="S",Deník!$W82,""),"")</f>
        <v/>
      </c>
      <c r="ET82" s="95"/>
      <c r="EU82" s="88"/>
      <c r="EV82" s="63" t="str">
        <f>IF(WEEKDAY(Deník!$C82,2)=1,Deník!$W82,"")</f>
        <v/>
      </c>
      <c r="EW82" s="13" t="str">
        <f>IF(WEEKDAY(Deník!$C82,2)=2,Deník!$W82,"")</f>
        <v/>
      </c>
      <c r="EX82" s="13" t="str">
        <f>IF(WEEKDAY(Deník!$C82,2)=3,Deník!$W82,"")</f>
        <v/>
      </c>
      <c r="EY82" s="13" t="str">
        <f>IF(WEEKDAY(Deník!$C82,2)=4,Deník!$W82,"")</f>
        <v/>
      </c>
      <c r="EZ82" s="60" t="str">
        <f>IF(WEEKDAY(Deník!$C82,2)=5,Deník!$W82,"")</f>
        <v/>
      </c>
      <c r="FA82" s="99"/>
      <c r="FB82" s="100">
        <f>Deník!D82</f>
        <v>0</v>
      </c>
      <c r="FC82" s="63">
        <f>IF($FB82&lt;&gt;"",IF(AND($FB82&gt;=FC$2,$FB82&lt;=FC$3),Deník!$W82,""))</f>
        <v>0</v>
      </c>
      <c r="FD82" s="63" t="str">
        <f>IF($FB82&lt;&gt;"",IF(AND($FB82&gt;=FD$2,$FB82&lt;=FD$3),Deník!$W82,""))</f>
        <v/>
      </c>
      <c r="FE82" s="63" t="str">
        <f>IF($FB82&lt;&gt;"",IF(AND($FB82&gt;=FE$2,$FB82&lt;=FE$3),Deník!$W82,""))</f>
        <v/>
      </c>
      <c r="FF82" s="63" t="str">
        <f>IF($FB82&lt;&gt;"",IF(AND($FB82&gt;=FF$2,$FB82&lt;=FF$3),Deník!$W82,""))</f>
        <v/>
      </c>
      <c r="FG82" s="63" t="str">
        <f>IF($FB82&lt;&gt;"",IF(AND($FB82&gt;=FG$2,$FB82&lt;=FG$3),Deník!$W82,""))</f>
        <v/>
      </c>
      <c r="FH82" s="63" t="str">
        <f>IF($FB82&lt;&gt;"",IF(AND($FB82&gt;=FH$2,$FB82&lt;=FH$3),Deník!$W82,""))</f>
        <v/>
      </c>
      <c r="FI82" s="63" t="str">
        <f>IF($FB82&lt;&gt;"",IF(AND($FB82&gt;=FI$2,$FB82&lt;=FI$3),Deník!$W82,""))</f>
        <v/>
      </c>
      <c r="FJ82" s="63" t="str">
        <f>IF($FB82&lt;&gt;"",IF(AND($FB82&gt;=FJ$2,$FB82&lt;=FJ$3),Deník!$W82,""))</f>
        <v/>
      </c>
      <c r="FK82" s="63" t="str">
        <f>IF($FB82&lt;&gt;"",IF(AND($FB82&gt;=FK$2,$FB82&lt;=FK$3),Deník!$W82,""))</f>
        <v/>
      </c>
      <c r="FL82" s="63" t="str">
        <f>IF($FB82&lt;&gt;"",IF(AND($FB82&gt;=FL$2,$FB82&lt;=FL$3),Deník!$W82,""))</f>
        <v/>
      </c>
      <c r="FM82" s="63" t="str">
        <f>IF($FB82&lt;&gt;"",IF(AND($FB82&gt;=FM$2,$FB82&lt;=FM$3),Deník!$W82,""))</f>
        <v/>
      </c>
      <c r="FN82" s="13"/>
      <c r="FO82" s="20" t="str">
        <f>IF(Deník!$W82&gt;1,Deník!$W82,"")</f>
        <v/>
      </c>
      <c r="FP82" s="20" t="str">
        <f>IF(Deník!$W82&lt;0,Deník!$W82,"")</f>
        <v/>
      </c>
      <c r="FQ82" s="17"/>
      <c r="FS82" s="233"/>
      <c r="FT82" s="233" t="str">
        <f>IF(Deník!$W82&lt;&gt;"",IF(Deník!$Y82=Statistika!$F$78,Deník!$W82,""),"")</f>
        <v/>
      </c>
      <c r="FU82" s="233" t="str">
        <f>IF(Deník!$W82&lt;&gt;"",IF(Deník!$Y82=Statistika!$F$79,Deník!$W82,""),"")</f>
        <v/>
      </c>
      <c r="FV82" s="233" t="str">
        <f>IF(Deník!$W82&lt;&gt;"",IF(Deník!$Y82=Statistika!$F$80,Deník!$W82,""),"")</f>
        <v/>
      </c>
      <c r="FW82" s="233" t="str">
        <f>IF(Deník!$W82&lt;&gt;"",IF(Deník!$Y82=Statistika!$F$81,Deník!$W82,""),"")</f>
        <v/>
      </c>
      <c r="FX82" s="233" t="str">
        <f>IF(Deník!$W82&lt;&gt;"",IF(Deník!$Y82=Statistika!$F$82,Deník!$W82,""),"")</f>
        <v/>
      </c>
      <c r="FY82" s="233" t="str">
        <f>IF(Deník!$W82&lt;&gt;"",IF(Deník!$Y82=Statistika!$F$83,Deník!$W82,""),"")</f>
        <v/>
      </c>
      <c r="FZ82" s="233" t="str">
        <f>IF(Deník!$W82&lt;&gt;"",IF(Deník!$Y82=Statistika!$F$84,Deník!$W82,""),"")</f>
        <v/>
      </c>
      <c r="GA82" s="233" t="str">
        <f>IF(Deník!$W82&lt;&gt;"",IF(Deník!$Y82=Statistika!$F$85,Deník!$W82,""),"")</f>
        <v/>
      </c>
      <c r="GB82" s="233" t="str">
        <f>IF(Deník!$W82&lt;&gt;"",IF(Deník!$Y82=Statistika!$F$86,Deník!$W82,""),"")</f>
        <v/>
      </c>
      <c r="GC82" s="233" t="str">
        <f>IF(Deník!$W82&lt;&gt;"",IF(Deník!$Y82=Statistika!$F$87,Deník!$W82,""),"")</f>
        <v/>
      </c>
      <c r="GD82" s="233" t="str">
        <f>IF(Deník!$W82&lt;&gt;"",IF(Deník!$Y82=Statistika!$F$88,Deník!$W82,""),"")</f>
        <v/>
      </c>
      <c r="GE82" s="233" t="str">
        <f>IF(Deník!$W82&lt;&gt;"",IF(Deník!$Y82=Statistika!$F$89,Deník!$W82,""),"")</f>
        <v/>
      </c>
      <c r="GF82" s="233" t="str">
        <f>IF(Deník!$W82&lt;&gt;"",IF(Deník!$Y82=Statistika!$F$90,Deník!$W82,""),"")</f>
        <v/>
      </c>
      <c r="GG82" s="233" t="str">
        <f>IF(Deník!$W82&lt;&gt;"",IF(Deník!$Y82=Statistika!$F$91,Deník!$W82,""),"")</f>
        <v/>
      </c>
      <c r="GH82" s="233"/>
      <c r="GI82" s="233" t="str">
        <f>IF(Deník!$W82&lt;&gt;"",IF(Deník!$AB82=Statistika!$L$100,Deník!$W82,""),"")</f>
        <v/>
      </c>
      <c r="GJ82" s="233" t="str">
        <f>IF(Deník!$W82&lt;&gt;"",IF(Deník!$AB82=Statistika!$L$101,Deník!$W82,""),"")</f>
        <v/>
      </c>
      <c r="GK82" s="233" t="str">
        <f>IF(Deník!$W82&lt;&gt;"",IF(Deník!$AB82=Statistika!$L$102,Deník!$W82,""),"")</f>
        <v/>
      </c>
      <c r="GL82" s="233" t="str">
        <f>IF(Deník!$W82&lt;&gt;"",IF(Deník!$AB82=Statistika!$L$103,Deník!$W82,""),"")</f>
        <v/>
      </c>
      <c r="GM82" s="233" t="str">
        <f>IF(Deník!$W82&lt;&gt;"",IF(Deník!$AB82=Statistika!$L$104,Deník!$W82,""),"")</f>
        <v/>
      </c>
      <c r="GN82" s="233" t="str">
        <f>IF(Deník!$W82&lt;&gt;"",IF(Deník!$AB82=Statistika!$L$105,Deník!$W82,""),"")</f>
        <v/>
      </c>
      <c r="GO82" s="233" t="str">
        <f>IF(Deník!$W82&lt;&gt;"",IF(Deník!$AB82=Statistika!$L$106,Deník!$W82,""),"")</f>
        <v/>
      </c>
      <c r="GP82" s="233" t="str">
        <f>IF(Deník!$W82&lt;&gt;"",IF(Deník!$AB82=Statistika!$L$107,Deník!$W82,""),"")</f>
        <v/>
      </c>
      <c r="GQ82" s="233" t="str">
        <f>IF(Deník!$W82&lt;&gt;"",IF(Deník!$AB82=Statistika!$L$108,Deník!$W82,""),"")</f>
        <v/>
      </c>
      <c r="GS82" s="233" t="str">
        <f>IF(Deník!$W82&lt;0,IF(Deník!$AC82=Statistika!$F$117,Deník!$W82,""),"")</f>
        <v/>
      </c>
      <c r="GT82" s="233" t="str">
        <f>IF(Deník!$W82&lt;0,IF(Deník!$AC82=Statistika!$F$118,Deník!$W82,""),"")</f>
        <v/>
      </c>
      <c r="GU82" s="233" t="str">
        <f>IF(Deník!$W82&lt;0,IF(Deník!$AC82=Statistika!$F$119,Deník!$W82,""),"")</f>
        <v/>
      </c>
      <c r="GV82" s="233" t="str">
        <f>IF(Deník!$W82&lt;0,IF(Deník!$AC82=Statistika!$F$120,Deník!$W82,""),"")</f>
        <v/>
      </c>
      <c r="GW82" s="233" t="str">
        <f>IF(Deník!$W82&lt;0,IF(Deník!$AC82=Statistika!$F$121,Deník!$W82,""),"")</f>
        <v/>
      </c>
      <c r="GX82" s="233" t="str">
        <f>IF(Deník!$W82&lt;0,IF(Deník!$AC82=Statistika!$F$122,Deník!$W82,""),"")</f>
        <v/>
      </c>
      <c r="GY82" s="233" t="str">
        <f>IF(Deník!$W82&lt;0,IF(Deník!$AC82=Statistika!$F$123,Deník!$W82,""),"")</f>
        <v/>
      </c>
      <c r="GZ82" s="233" t="str">
        <f>IF(Deník!$W82&lt;0,IF(Deník!$AC82=Statistika!$F$124,Deník!$W82,""),"")</f>
        <v/>
      </c>
      <c r="HA82" s="233" t="str">
        <f>IF(Deník!$W82&lt;0,IF(Deník!$AC82=Statistika!$F$125,Deník!$W82,""),"")</f>
        <v/>
      </c>
      <c r="HC82" s="233" t="str">
        <f>IF(Deník!$W82&lt;0,IF(Deník!$AD82=Statistika!$F$133,Deník!$W82,""),"")</f>
        <v/>
      </c>
      <c r="HD82" s="233" t="str">
        <f>IF(Deník!$W82&lt;0,IF(Deník!$AD82=Statistika!$F$134,Deník!$W82,""),"")</f>
        <v/>
      </c>
      <c r="HE82" s="233" t="str">
        <f>IF(Deník!$W82&lt;0,IF(Deník!$AD82=Statistika!$F$135,Deník!$W82,""),"")</f>
        <v/>
      </c>
      <c r="HF82" s="233" t="str">
        <f>IF(Deník!$W82&lt;0,IF(Deník!$AD82=Statistika!$F$136,Deník!$W82,""),"")</f>
        <v/>
      </c>
      <c r="HG82" s="233" t="str">
        <f>IF(Deník!$W82&lt;0,IF(Deník!$AD82=Statistika!$F$137,Deník!$W82,""),"")</f>
        <v/>
      </c>
      <c r="ID82" s="8">
        <f>Tabulka4[[#This Row],[Sloupec3]]</f>
        <v>0</v>
      </c>
      <c r="IE82" s="17" t="str">
        <f>IF(AND([1]Deník!$C82&gt;='[1]Měsíční shrnutí'!$D$1,[1]Deník!$C82&lt;='[1]Měsíční shrnutí'!$F$1),[1]Deník!$X82,"")</f>
        <v/>
      </c>
    </row>
    <row r="83" spans="1:239">
      <c r="A83" s="8">
        <f>Deník!C84</f>
        <v>0</v>
      </c>
      <c r="B83" s="50" t="str">
        <f>Deník!R84</f>
        <v/>
      </c>
      <c r="C83" s="102" t="str">
        <f>IF(AND(Deník!R84&gt;1,Deník!R84&lt;&gt;""),1,"")</f>
        <v/>
      </c>
      <c r="D83" s="102" t="str">
        <f>IF(AND(Deník!R84&lt;=0,Deník!R84&lt;&gt;""),1,"")</f>
        <v/>
      </c>
      <c r="E83" s="103" t="str">
        <f>IF(AND(Deník!R84&gt;=0,Deník!R84&lt;=1),1,"")</f>
        <v/>
      </c>
      <c r="F83" s="79" t="str">
        <f>IF(Deník!R84&lt;&gt;"",Deník!R84+F82,"")</f>
        <v/>
      </c>
      <c r="G83" s="85"/>
      <c r="H83" s="54" t="str">
        <f>IF(MONTH(Deník!$C83)=H$2,IF(AND(Deník!$R83&gt;=0,Deník!$R83&lt;=1),"BE",Deník!$R83),"")</f>
        <v/>
      </c>
      <c r="I83" s="11" t="str">
        <f>IF(MONTH(Deník!$C83)=I$2,IF(AND(Deník!$R83&gt;=0,Deník!$R83&lt;=1),"BE",Deník!$R83),"")</f>
        <v/>
      </c>
      <c r="J83" s="11" t="str">
        <f>IF(MONTH(Deník!$C83)=J$2,IF(AND(Deník!$R83&gt;=0,Deník!$R83&lt;=1),"BE",Deník!$R83),"")</f>
        <v/>
      </c>
      <c r="K83" s="11" t="str">
        <f>IF(MONTH(Deník!$C83)=K$2,IF(AND(Deník!$R83&gt;=0,Deník!$R83&lt;=1),"BE",Deník!$R83),"")</f>
        <v/>
      </c>
      <c r="L83" s="11" t="str">
        <f>IF(MONTH(Deník!$C83)=L$2,IF(AND(Deník!$R83&gt;=0,Deník!$R83&lt;=1),"BE",Deník!$R83),"")</f>
        <v/>
      </c>
      <c r="M83" s="11" t="str">
        <f>IF(MONTH(Deník!$C83)=M$2,IF(AND(Deník!$R83&gt;=0,Deník!$R83&lt;=1),"BE",Deník!$R83),"")</f>
        <v/>
      </c>
      <c r="N83" s="11" t="str">
        <f>IF(MONTH(Deník!$C83)=N$2,IF(AND(Deník!$R83&gt;=0,Deník!$R83&lt;=1),"BE",Deník!$R83),"")</f>
        <v/>
      </c>
      <c r="O83" s="11" t="str">
        <f>IF(MONTH(Deník!$C83)=O$2,IF(AND(Deník!$R83&gt;=0,Deník!$R83&lt;=1),"BE",Deník!$R83),"")</f>
        <v/>
      </c>
      <c r="P83" s="11" t="str">
        <f>IF(MONTH(Deník!$C83)=P$2,IF(AND(Deník!$R83&gt;=0,Deník!$R83&lt;=1),"BE",Deník!$R83),"")</f>
        <v/>
      </c>
      <c r="Q83" s="11" t="str">
        <f>IF(MONTH(Deník!$C83)=Q$2,IF(AND(Deník!$R83&gt;=0,Deník!$R83&lt;=1),"BE",Deník!$R83),"")</f>
        <v/>
      </c>
      <c r="R83" s="11" t="str">
        <f>IF(MONTH(Deník!$C83)=R$2,IF(AND(Deník!$R83&gt;=0,Deník!$R83&lt;=1),"BE",Deník!$R83),"")</f>
        <v/>
      </c>
      <c r="S83" s="57" t="str">
        <f>IF(MONTH(Deník!$C83)=S$2,IF(AND(Deník!$R83&gt;=0,Deník!$R83&lt;=1),"BE",Deník!$R83),"")</f>
        <v/>
      </c>
      <c r="U83" s="12"/>
      <c r="V83" s="12"/>
      <c r="X83" s="600" t="str">
        <f>IF(Deník!$R83&lt;&gt;"",IF(Deník!$B83=Statistika!$F$63,IF(AND(Deník!$R83&gt;=0,Deník!$R83&lt;=1),"BE",Deník!$R83),""),"")</f>
        <v/>
      </c>
      <c r="Y83" s="13" t="str">
        <f>IF(Deník!$R83&lt;&gt;"",IF(Deník!$B83=Statistika!$F$64,IF(AND(Deník!$R83&gt;=0,Deník!$R83&lt;=1),"BE",Deník!$R83),""),"")</f>
        <v/>
      </c>
      <c r="Z83" s="13" t="str">
        <f>IF(Deník!$R83&lt;&gt;"",IF(Deník!$B83=Statistika!$F$65,IF(AND(Deník!$R83&gt;=0,Deník!$R83&lt;=1),"BE",Deník!$R83),""),"")</f>
        <v/>
      </c>
      <c r="AA83" s="13" t="str">
        <f>IF(Deník!$R83&lt;&gt;"",IF(Deník!$B83=Statistika!$F$66,IF(AND(Deník!$R83&gt;=0,Deník!$R83&lt;=1),"BE",Deník!$R83),""),"")</f>
        <v/>
      </c>
      <c r="AB83" s="13" t="str">
        <f>IF(Deník!$R83&lt;&gt;"",IF(Deník!$B83=Statistika!$F$67,IF(AND(Deník!$R83&gt;=0,Deník!$R83&lt;=1),"BE",Deník!$R83),""),"")</f>
        <v/>
      </c>
      <c r="AC83" s="13" t="str">
        <f>IF(Deník!$R83&lt;&gt;"",IF(Deník!$B83=Statistika!$F$68,IF(AND(Deník!$R83&gt;=0,Deník!$R83&lt;=1),"BE",Deník!$R83),""),"")</f>
        <v/>
      </c>
      <c r="AD83" s="13" t="str">
        <f>IF(Deník!$R83&lt;&gt;"",IF(Deník!$B83=Statistika!$F$69,IF(AND(Deník!$R83&gt;=0,Deník!$R83&lt;=1),"BE",Deník!$R83),""),"")</f>
        <v/>
      </c>
      <c r="AE83" s="601" t="str">
        <f>IF(Deník!$R83&lt;&gt;"",IF(Deník!$B83=Statistika!$F$70,IF(AND(Deník!$R83&gt;=0,Deník!$R83&lt;=1),"BE",Deník!$R83),""),"")</f>
        <v/>
      </c>
      <c r="AF83" s="90"/>
      <c r="AG83" s="63" t="str">
        <f>IF(Deník!$R83&lt;&gt;"",IF(Deník!$J83="L",IF(AND(Deník!$R83&gt;=0,Deník!$R83&lt;=1),"BE",Deník!$R83),""),"")</f>
        <v/>
      </c>
      <c r="AH83" s="13" t="str">
        <f>IF(Deník!$R83&lt;&gt;"",IF(Deník!$J83="S",IF(AND(Deník!$R83&gt;=0,Deník!$R83&lt;=1),"BE",Deník!$R83),""),"")</f>
        <v/>
      </c>
      <c r="AI83" s="95"/>
      <c r="AJ83" s="71" t="str">
        <f>IF(Deník!N84&lt;&gt;"",Deník!N84*-1,"")</f>
        <v/>
      </c>
      <c r="AK83" s="88"/>
      <c r="AL83" s="63" t="str">
        <f>IF(WEEKDAY(Deník!$C83,2)=1,IF(AND(Deník!$R83&gt;=0,Deník!$R83&lt;=1),"BE",Deník!$R83),"")</f>
        <v/>
      </c>
      <c r="AM83" s="13" t="str">
        <f>IF(WEEKDAY(Deník!$C83,2)=2,IF(AND(Deník!$R83&gt;=0,Deník!$R83&lt;=1),"BE",Deník!$R83),"")</f>
        <v/>
      </c>
      <c r="AN83" s="13" t="str">
        <f>IF(WEEKDAY(Deník!$C83,2)=3,IF(AND(Deník!$R83&gt;=0,Deník!$R83&lt;=1),"BE",Deník!$R83),"")</f>
        <v/>
      </c>
      <c r="AO83" s="13" t="str">
        <f>IF(WEEKDAY(Deník!$C83,2)=4,IF(AND(Deník!$R83&gt;=0,Deník!$R83&lt;=1),"BE",Deník!$R83),"")</f>
        <v/>
      </c>
      <c r="AP83" s="60" t="str">
        <f>IF(WEEKDAY(Deník!$C83,2)=5,IF(AND(Deník!$R83&gt;=0,Deník!$R83&lt;=1),"BE",Deník!$R83),"")</f>
        <v/>
      </c>
      <c r="AQ83" s="99"/>
      <c r="AR83" s="100">
        <f>Deník!D83</f>
        <v>0</v>
      </c>
      <c r="AS83" s="63" t="str">
        <f>IF(Deník!$D83&lt;&gt;"",IF(AND(Deník!$D83&gt;=AS$2,Deník!$D83&lt;=AS$3),IF(AND(Deník!$R83&gt;=0,Deník!$R83&lt;=1),"BE",Deník!$R83),""),"")</f>
        <v/>
      </c>
      <c r="AT83" s="63" t="str">
        <f>IF(Deník!$D83&lt;&gt;"",IF(AND(Deník!$D83&gt;=AT$2,Deník!$D83&lt;=AT$3),IF(AND(Deník!$R83&gt;=0,Deník!$R83&lt;=1),"BE",Deník!$R83),""),"")</f>
        <v/>
      </c>
      <c r="AU83" s="63" t="str">
        <f>IF(Deník!$D83&lt;&gt;"",IF(AND(Deník!$D83&gt;=AU$2,Deník!$D83&lt;=AU$3),IF(AND(Deník!$R83&gt;=0,Deník!$R83&lt;=1),"BE",Deník!$R83),""),"")</f>
        <v/>
      </c>
      <c r="AV83" s="63" t="str">
        <f>IF(Deník!$D83&lt;&gt;"",IF(AND(Deník!$D83&gt;=AV$2,Deník!$D83&lt;=AV$3),IF(AND(Deník!$R83&gt;=0,Deník!$R83&lt;=1),"BE",Deník!$R83),""),"")</f>
        <v/>
      </c>
      <c r="AW83" s="63" t="str">
        <f>IF(Deník!$D83&lt;&gt;"",IF(AND(Deník!$D83&gt;=AW$2,Deník!$D83&lt;=AW$3),IF(AND(Deník!$R83&gt;=0,Deník!$R83&lt;=1),"BE",Deník!$R83),""),"")</f>
        <v/>
      </c>
      <c r="AX83" s="63" t="str">
        <f>IF(Deník!$D83&lt;&gt;"",IF(AND(Deník!$D83&gt;=AX$2,Deník!$D83&lt;=AX$3),IF(AND(Deník!$R83&gt;=0,Deník!$R83&lt;=1),"BE",Deník!$R83),""),"")</f>
        <v/>
      </c>
      <c r="AY83" s="63" t="str">
        <f>IF(Deník!$D83&lt;&gt;"",IF(AND(Deník!$D83&gt;=AY$2,Deník!$D83&lt;=AY$3),IF(AND(Deník!$R83&gt;=0,Deník!$R83&lt;=1),"BE",Deník!$R83),""),"")</f>
        <v/>
      </c>
      <c r="AZ83" s="63" t="str">
        <f>IF(Deník!$D83&lt;&gt;"",IF(AND(Deník!$D83&gt;=AZ$2,Deník!$D83&lt;=AZ$3),IF(AND(Deník!$R83&gt;=0,Deník!$R83&lt;=1),"BE",Deník!$R83),""),"")</f>
        <v/>
      </c>
      <c r="BA83" s="63" t="str">
        <f>IF(Deník!$D83&lt;&gt;"",IF(AND(Deník!$D83&gt;=BA$2,Deník!$D83&lt;=BA$3),IF(AND(Deník!$R83&gt;=0,Deník!$R83&lt;=1),"BE",Deník!$R83),""),"")</f>
        <v/>
      </c>
      <c r="BB83" s="63" t="str">
        <f>IF(Deník!$D83&lt;&gt;"",IF(AND(Deník!$D83&gt;=BB$2,Deník!$D83&lt;=BB$3),IF(AND(Deník!$R83&gt;=0,Deník!$R83&lt;=1),"BE",Deník!$R83),""),"")</f>
        <v/>
      </c>
      <c r="BC83" s="71" t="str">
        <f>IF(Deník!$D83&lt;&gt;"",IF(AND(Deník!$D83&gt;=BC$2,Deník!$D83&lt;=BC$3),IF(AND(Deník!$R83&gt;=0,Deník!$R83&lt;=1),"BE",Deník!$R83),""),"")</f>
        <v/>
      </c>
      <c r="BD83" s="20" t="str">
        <f>IF(Deník!$J84="S",(Deník!$M84-Deník!$K84),IF(Deník!$J84="L",(Deník!$K84-Deník!$M84),""))</f>
        <v/>
      </c>
      <c r="BE83" s="20" t="str">
        <f>IF(Deník!$J84="S",(Deník!$K84-Deník!$O84),IF(Deník!$J84="L",(Deník!$O84-Deník!$K84),""))</f>
        <v/>
      </c>
      <c r="BF83" s="20" t="str">
        <f>IF(Deník!$J84="S",(Deník!$K84-Deník!$L84),IF(Deník!$J84="L",(Deník!$L84-Deník!$K84),""))</f>
        <v/>
      </c>
      <c r="BG83" s="20" t="str">
        <f>IF(Deník!$J84="S",(Deník!$K84-Deník!$S84),IF(Deník!$J84="L",(Deník!$S84-Deník!$K84),""))</f>
        <v/>
      </c>
      <c r="BH83" s="20" t="str">
        <f>IF(Deník!$J84="S",(Deník!$K84-Deník!$U84),IF(Deník!$J84="L",(Deník!$U84-Deník!$K84),""))</f>
        <v/>
      </c>
      <c r="BI83" s="20" t="str">
        <f>IF(Deník!$R83&gt;1,Deník!$R83,"")</f>
        <v/>
      </c>
      <c r="BJ83" s="20" t="str">
        <f>IF(Deník!$R83&lt;0,Deník!$R83,"")</f>
        <v/>
      </c>
      <c r="BK83" s="17"/>
      <c r="BM83" s="233" t="str">
        <f>IF(Deník!$R83&lt;&gt;"",IF(Deník!$Y83=Statistika!$F$78,IF(AND(Deník!$R83&gt;=0,Deník!$R83&lt;=1),"BE",Deník!$R83),""),"")</f>
        <v/>
      </c>
      <c r="BN83" s="233" t="str">
        <f>IF(Deník!$R83&lt;&gt;"",IF(Deník!$Y83=Statistika!$F$79,IF(AND(Deník!$R83&gt;=0,Deník!$R83&lt;=1),"BE",Deník!$R83),""),"")</f>
        <v/>
      </c>
      <c r="BO83" s="233" t="str">
        <f>IF(Deník!$R83&lt;&gt;"",IF(Deník!$Y83=Statistika!$F$80,IF(AND(Deník!$R83&gt;=0,Deník!$R83&lt;=1),"BE",Deník!$R83),""),"")</f>
        <v/>
      </c>
      <c r="BP83" s="233" t="str">
        <f>IF(Deník!$R83&lt;&gt;"",IF(Deník!$Y83=Statistika!$F$81,IF(AND(Deník!$R83&gt;=0,Deník!$R83&lt;=1),"BE",Deník!$R83),""),"")</f>
        <v/>
      </c>
      <c r="BQ83" s="233" t="str">
        <f>IF(Deník!$R83&lt;&gt;"",IF(Deník!$Y83=Statistika!$F$82,IF(AND(Deník!$R83&gt;=0,Deník!$R83&lt;=1),"BE",Deník!$R83),""),"")</f>
        <v/>
      </c>
      <c r="BR83" s="233" t="str">
        <f>IF(Deník!$R83&lt;&gt;"",IF(Deník!$Y83=Statistika!$F$83,IF(AND(Deník!$R83&gt;=0,Deník!$R83&lt;=1),"BE",Deník!$R83),""),"")</f>
        <v/>
      </c>
      <c r="BS83" s="233" t="str">
        <f>IF(Deník!$R83&lt;&gt;"",IF(Deník!$Y83=Statistika!$F$84,IF(AND(Deník!$R83&gt;=0,Deník!$R83&lt;=1),"BE",Deník!$R83),""),"")</f>
        <v/>
      </c>
      <c r="BT83" s="233" t="str">
        <f>IF(Deník!$R83&lt;&gt;"",IF(Deník!$Y83=Statistika!$F$85,IF(AND(Deník!$R83&gt;=0,Deník!$R83&lt;=1),"BE",Deník!$R83),""),"")</f>
        <v/>
      </c>
      <c r="BU83" s="233" t="str">
        <f>IF(Deník!$R83&lt;&gt;"",IF(Deník!$Y83=Statistika!$F$86,IF(AND(Deník!$R83&gt;=0,Deník!$R83&lt;=1),"BE",Deník!$R83),""),"")</f>
        <v/>
      </c>
      <c r="BV83" s="233" t="str">
        <f>IF(Deník!$R83&lt;&gt;"",IF(Deník!$Y83=Statistika!$F$87,IF(AND(Deník!$R83&gt;=0,Deník!$R83&lt;=1),"BE",Deník!$R83),""),"")</f>
        <v/>
      </c>
      <c r="BW83" s="233" t="str">
        <f>IF(Deník!$R83&lt;&gt;"",IF(Deník!$Y83=Statistika!$F$88,IF(AND(Deník!$R83&gt;=0,Deník!$R83&lt;=1),"BE",Deník!$R83),""),"")</f>
        <v/>
      </c>
      <c r="BX83" s="233" t="str">
        <f>IF(Deník!$R83&lt;&gt;"",IF(Deník!$Y83=Statistika!$F$89,IF(AND(Deník!$R83&gt;=0,Deník!$R83&lt;=1),"BE",Deník!$R83),""),"")</f>
        <v/>
      </c>
      <c r="BY83" s="233" t="str">
        <f>IF(Deník!$R83&lt;&gt;"",IF(Deník!$Y83=Statistika!$F$90,IF(AND(Deník!$R83&gt;=0,Deník!$R83&lt;=1),"BE",Deník!$R83),""),"")</f>
        <v/>
      </c>
      <c r="BZ83" s="233" t="str">
        <f>IF(Deník!$R83&lt;&gt;"",IF(Deník!$Y83=Statistika!$F$91,IF(AND(Deník!$R83&gt;=0,Deník!$R83&lt;=1),"BE",Deník!$R83),""),"")</f>
        <v/>
      </c>
      <c r="CA83" s="233"/>
      <c r="CB83" s="233" t="str">
        <f>IF(Deník!$R83&lt;&gt;"",IF(Deník!$AB83="SL",IF(AND(Deník!$R83&gt;=0,Deník!$R83&lt;=1),"BE",Deník!$R83),""),"")</f>
        <v/>
      </c>
      <c r="CC83" s="233" t="str">
        <f>IF(Deník!$R83&lt;&gt;"",IF(Deník!$AB83="BE10",IF(AND(Deník!$R83&gt;=0,Deník!$R83&lt;=1),"BE",Deník!$R83),""),"")</f>
        <v/>
      </c>
      <c r="CD83" s="233" t="str">
        <f>IF(Deník!$R83&lt;&gt;"",IF(Deník!$AB83="BE15",IF(AND(Deník!$R83&gt;=0,Deník!$R83&lt;=1),"BE",Deník!$R83),""),"")</f>
        <v/>
      </c>
      <c r="CE83" s="233" t="str">
        <f>IF(Deník!$R83&lt;&gt;"",IF(Deník!$AB83="BE20",IF(AND(Deník!$R83&gt;=0,Deník!$R83&lt;=1),"BE",Deník!$R83),""),"")</f>
        <v/>
      </c>
      <c r="CF83" s="233" t="str">
        <f>IF(Deník!$R83&lt;&gt;"",IF(Deník!$AB83="TP1",IF(AND(Deník!$R83&gt;=0,Deník!$R83&lt;=1),"BE",Deník!$R83),""),"")</f>
        <v/>
      </c>
      <c r="CG83" s="233" t="str">
        <f>IF(Deník!$R83&lt;&gt;"",IF(Deník!$AB83="TP2",IF(AND(Deník!$R83&gt;=0,Deník!$R83&lt;=1),"BE",Deník!$R83),""),"")</f>
        <v/>
      </c>
      <c r="CH83" s="233" t="str">
        <f>IF(Deník!$R83&lt;&gt;"",IF(Deník!$AB83="TP3",IF(AND(Deník!$R83&gt;=0,Deník!$R83&lt;=1),"BE",Deník!$R83),""),"")</f>
        <v/>
      </c>
      <c r="CI83" s="233" t="str">
        <f>IF(Deník!$R83&lt;&gt;"",IF(Deník!$AB83="Trailing SL",IF(AND(Deník!$R83&gt;=0,Deník!$R83&lt;=1),"BE",Deník!$R83),""),"")</f>
        <v/>
      </c>
      <c r="CJ83" s="233" t="str">
        <f>IF(Deník!$R83&lt;&gt;"",IF(Deník!$AB83="Manual",IF(AND(Deník!$R83&gt;=0,Deník!$R83&lt;=1),"BE",Deník!$R83),""),"")</f>
        <v/>
      </c>
      <c r="CK83" s="233"/>
      <c r="CL83" s="233" t="str">
        <f>IF(Deník!$R83&lt;0,IF(Deník!$AC83=Statistika!$F$117,Deník!$R83,""),"")</f>
        <v/>
      </c>
      <c r="CM83" s="233" t="str">
        <f>IF(Deník!$R83&lt;0,IF(Deník!$AC83=Statistika!$F$118,Deník!$R83,""),"")</f>
        <v/>
      </c>
      <c r="CN83" s="233" t="str">
        <f>IF(Deník!$R83&lt;0,IF(Deník!$AC83=Statistika!$F$119,Deník!$R83,""),"")</f>
        <v/>
      </c>
      <c r="CO83" s="233" t="str">
        <f>IF(Deník!$R83&lt;0,IF(Deník!$AC83=Statistika!$F$120,Deník!$R83,""),"")</f>
        <v/>
      </c>
      <c r="CP83" s="233" t="str">
        <f>IF(Deník!$R83&lt;0,IF(Deník!$AC83=Statistika!$F$121,Deník!$R83,""),"")</f>
        <v/>
      </c>
      <c r="CQ83" s="233" t="str">
        <f>IF(Deník!$R83&lt;0,IF(Deník!$AC83=Statistika!$F$122,Deník!$R83,""),"")</f>
        <v/>
      </c>
      <c r="CR83" s="233" t="str">
        <f>IF(Deník!$R83&lt;0,IF(Deník!$AC83=Statistika!$F$123,Deník!$R83,""),"")</f>
        <v/>
      </c>
      <c r="CS83" s="233" t="str">
        <f>IF(Deník!$R83&lt;0,IF(Deník!$AC83=Statistika!$F$124,Deník!$R83,""),"")</f>
        <v/>
      </c>
      <c r="CT83" s="233" t="str">
        <f>IF(Deník!$R83&lt;0,IF(Deník!$AC83=Statistika!$F$125,Deník!$R83,""),"")</f>
        <v/>
      </c>
      <c r="CU83" s="233"/>
      <c r="CV83" s="233" t="str">
        <f>IF(Deník!$R83&lt;0,IF(Deník!$AD83=$CV$2,Deník!$R83,""),"")</f>
        <v/>
      </c>
      <c r="CW83" s="233" t="str">
        <f>IF(Deník!$R83&lt;0,IF(Deník!$AD83=$CW$2,Deník!$R83,""),"")</f>
        <v/>
      </c>
      <c r="CX83" s="233" t="str">
        <f>IF(Deník!$R83&lt;0,IF(Deník!$AD83=$CX$2,Deník!$R83,""),"")</f>
        <v/>
      </c>
      <c r="CY83" s="233" t="str">
        <f>IF(Deník!$R83&lt;0,IF(Deník!$AD83=$CY$2,Deník!$R83,""),"")</f>
        <v/>
      </c>
      <c r="CZ83" s="233" t="str">
        <f>IF(Deník!$R83&lt;0,IF(Deník!$AD83=$CZ$2,Deník!$R83,""),"")</f>
        <v/>
      </c>
      <c r="DL83" s="221">
        <f t="shared" si="8"/>
        <v>93847.029999999984</v>
      </c>
      <c r="DM83" s="220">
        <f t="shared" si="7"/>
        <v>-6.1529700000000132E-2</v>
      </c>
      <c r="DO83" s="50">
        <f>Deník!W84</f>
        <v>0</v>
      </c>
      <c r="DP83" s="102" t="str">
        <f>IF(AND(Deník!W84&gt;0),1,"")</f>
        <v/>
      </c>
      <c r="DQ83" s="102">
        <f>IF(AND(Deník!W84&lt;=0),1,"")</f>
        <v>1</v>
      </c>
      <c r="DR83" s="227"/>
      <c r="DS83" s="228"/>
      <c r="DT83" s="85"/>
      <c r="DU83" s="54">
        <f>IF(MONTH(Deník!$C83)=DU$2,Deník!$W83,"")</f>
        <v>0</v>
      </c>
      <c r="DV83" s="222" t="str">
        <f>IF(MONTH(Deník!$C83)=DV$2,Deník!$W83,"")</f>
        <v/>
      </c>
      <c r="DW83" s="222" t="str">
        <f>IF(MONTH(Deník!$C83)=DW$2,Deník!$W83,"")</f>
        <v/>
      </c>
      <c r="DX83" s="222" t="str">
        <f>IF(MONTH(Deník!$C83)=DX$2,Deník!$W83,"")</f>
        <v/>
      </c>
      <c r="DY83" s="222" t="str">
        <f>IF(MONTH(Deník!$C83)=DY$2,Deník!$W83,"")</f>
        <v/>
      </c>
      <c r="DZ83" s="222" t="str">
        <f>IF(MONTH(Deník!$C83)=DZ$2,Deník!$W83,"")</f>
        <v/>
      </c>
      <c r="EA83" s="222" t="str">
        <f>IF(MONTH(Deník!$C83)=EA$2,Deník!$W83,"")</f>
        <v/>
      </c>
      <c r="EB83" s="222" t="str">
        <f>IF(MONTH(Deník!$C83)=EB$2,Deník!$W83,"")</f>
        <v/>
      </c>
      <c r="EC83" s="222" t="str">
        <f>IF(MONTH(Deník!$C83)=EC$2,Deník!$W83,"")</f>
        <v/>
      </c>
      <c r="ED83" s="222" t="str">
        <f>IF(MONTH(Deník!$C83)=ED$2,Deník!$W83,"")</f>
        <v/>
      </c>
      <c r="EE83" s="222" t="str">
        <f>IF(MONTH(Deník!$C83)=EE$2,Deník!$W83,"")</f>
        <v/>
      </c>
      <c r="EF83" s="222" t="str">
        <f>IF(MONTH(Deník!$C83)=EF$2,Deník!$W83,"")</f>
        <v/>
      </c>
      <c r="EI83" s="600" t="str">
        <f>IF(Deník!$W83&lt;&gt;"",IF(Deník!$B83=Statistika!$F$63,Deník!$W83,""),"")</f>
        <v/>
      </c>
      <c r="EJ83" s="13" t="str">
        <f>IF(Deník!$W83&lt;&gt;"",IF(Deník!$B83=Statistika!$F$64,Deník!$W83,""),"")</f>
        <v/>
      </c>
      <c r="EK83" s="13" t="str">
        <f>IF(Deník!$W83&lt;&gt;"",IF(Deník!$B83=Statistika!$F$65,Deník!$W83,""),"")</f>
        <v/>
      </c>
      <c r="EL83" s="13" t="str">
        <f>IF(Deník!$W83&lt;&gt;"",IF(Deník!$B83=Statistika!$F$66,Deník!$W83,""),"")</f>
        <v/>
      </c>
      <c r="EM83" s="13" t="str">
        <f>IF(Deník!$W83&lt;&gt;"",IF(Deník!$B83=Statistika!$F$67,Deník!$W83,""),"")</f>
        <v/>
      </c>
      <c r="EN83" s="13" t="str">
        <f>IF(Deník!$W83&lt;&gt;"",IF(Deník!$B83=Statistika!$F$68,Deník!$W83,""),"")</f>
        <v/>
      </c>
      <c r="EO83" s="13" t="str">
        <f>IF(Deník!$W83&lt;&gt;"",IF(Deník!$B83=Statistika!$F$69,Deník!$W83,""),"")</f>
        <v/>
      </c>
      <c r="EP83" s="601" t="str">
        <f>IF(Deník!$W83&lt;&gt;"",IF(Deník!$B83=Statistika!$F$70,Deník!$W83,""),"")</f>
        <v/>
      </c>
      <c r="EQ83" s="90"/>
      <c r="ER83" s="63" t="str">
        <f>IF(Deník!$W83&lt;&gt;"",IF(Deník!$J83="L",Deník!$W83,""),"")</f>
        <v/>
      </c>
      <c r="ES83" s="13" t="str">
        <f>IF(Deník!$W83&lt;&gt;"",IF(Deník!$J83="S",Deník!$W83,""),"")</f>
        <v/>
      </c>
      <c r="ET83" s="95"/>
      <c r="EU83" s="88"/>
      <c r="EV83" s="63" t="str">
        <f>IF(WEEKDAY(Deník!$C83,2)=1,Deník!$W83,"")</f>
        <v/>
      </c>
      <c r="EW83" s="13" t="str">
        <f>IF(WEEKDAY(Deník!$C83,2)=2,Deník!$W83,"")</f>
        <v/>
      </c>
      <c r="EX83" s="13" t="str">
        <f>IF(WEEKDAY(Deník!$C83,2)=3,Deník!$W83,"")</f>
        <v/>
      </c>
      <c r="EY83" s="13" t="str">
        <f>IF(WEEKDAY(Deník!$C83,2)=4,Deník!$W83,"")</f>
        <v/>
      </c>
      <c r="EZ83" s="60" t="str">
        <f>IF(WEEKDAY(Deník!$C83,2)=5,Deník!$W83,"")</f>
        <v/>
      </c>
      <c r="FA83" s="99"/>
      <c r="FB83" s="100">
        <f>Deník!D83</f>
        <v>0</v>
      </c>
      <c r="FC83" s="63">
        <f>IF($FB83&lt;&gt;"",IF(AND($FB83&gt;=FC$2,$FB83&lt;=FC$3),Deník!$W83,""))</f>
        <v>0</v>
      </c>
      <c r="FD83" s="63" t="str">
        <f>IF($FB83&lt;&gt;"",IF(AND($FB83&gt;=FD$2,$FB83&lt;=FD$3),Deník!$W83,""))</f>
        <v/>
      </c>
      <c r="FE83" s="63" t="str">
        <f>IF($FB83&lt;&gt;"",IF(AND($FB83&gt;=FE$2,$FB83&lt;=FE$3),Deník!$W83,""))</f>
        <v/>
      </c>
      <c r="FF83" s="63" t="str">
        <f>IF($FB83&lt;&gt;"",IF(AND($FB83&gt;=FF$2,$FB83&lt;=FF$3),Deník!$W83,""))</f>
        <v/>
      </c>
      <c r="FG83" s="63" t="str">
        <f>IF($FB83&lt;&gt;"",IF(AND($FB83&gt;=FG$2,$FB83&lt;=FG$3),Deník!$W83,""))</f>
        <v/>
      </c>
      <c r="FH83" s="63" t="str">
        <f>IF($FB83&lt;&gt;"",IF(AND($FB83&gt;=FH$2,$FB83&lt;=FH$3),Deník!$W83,""))</f>
        <v/>
      </c>
      <c r="FI83" s="63" t="str">
        <f>IF($FB83&lt;&gt;"",IF(AND($FB83&gt;=FI$2,$FB83&lt;=FI$3),Deník!$W83,""))</f>
        <v/>
      </c>
      <c r="FJ83" s="63" t="str">
        <f>IF($FB83&lt;&gt;"",IF(AND($FB83&gt;=FJ$2,$FB83&lt;=FJ$3),Deník!$W83,""))</f>
        <v/>
      </c>
      <c r="FK83" s="63" t="str">
        <f>IF($FB83&lt;&gt;"",IF(AND($FB83&gt;=FK$2,$FB83&lt;=FK$3),Deník!$W83,""))</f>
        <v/>
      </c>
      <c r="FL83" s="63" t="str">
        <f>IF($FB83&lt;&gt;"",IF(AND($FB83&gt;=FL$2,$FB83&lt;=FL$3),Deník!$W83,""))</f>
        <v/>
      </c>
      <c r="FM83" s="63" t="str">
        <f>IF($FB83&lt;&gt;"",IF(AND($FB83&gt;=FM$2,$FB83&lt;=FM$3),Deník!$W83,""))</f>
        <v/>
      </c>
      <c r="FN83" s="13"/>
      <c r="FO83" s="20" t="str">
        <f>IF(Deník!$W83&gt;1,Deník!$W83,"")</f>
        <v/>
      </c>
      <c r="FP83" s="20" t="str">
        <f>IF(Deník!$W83&lt;0,Deník!$W83,"")</f>
        <v/>
      </c>
      <c r="FQ83" s="17"/>
      <c r="FS83" s="233"/>
      <c r="FT83" s="233" t="str">
        <f>IF(Deník!$W83&lt;&gt;"",IF(Deník!$Y83=Statistika!$F$78,Deník!$W83,""),"")</f>
        <v/>
      </c>
      <c r="FU83" s="233" t="str">
        <f>IF(Deník!$W83&lt;&gt;"",IF(Deník!$Y83=Statistika!$F$79,Deník!$W83,""),"")</f>
        <v/>
      </c>
      <c r="FV83" s="233" t="str">
        <f>IF(Deník!$W83&lt;&gt;"",IF(Deník!$Y83=Statistika!$F$80,Deník!$W83,""),"")</f>
        <v/>
      </c>
      <c r="FW83" s="233" t="str">
        <f>IF(Deník!$W83&lt;&gt;"",IF(Deník!$Y83=Statistika!$F$81,Deník!$W83,""),"")</f>
        <v/>
      </c>
      <c r="FX83" s="233" t="str">
        <f>IF(Deník!$W83&lt;&gt;"",IF(Deník!$Y83=Statistika!$F$82,Deník!$W83,""),"")</f>
        <v/>
      </c>
      <c r="FY83" s="233" t="str">
        <f>IF(Deník!$W83&lt;&gt;"",IF(Deník!$Y83=Statistika!$F$83,Deník!$W83,""),"")</f>
        <v/>
      </c>
      <c r="FZ83" s="233" t="str">
        <f>IF(Deník!$W83&lt;&gt;"",IF(Deník!$Y83=Statistika!$F$84,Deník!$W83,""),"")</f>
        <v/>
      </c>
      <c r="GA83" s="233" t="str">
        <f>IF(Deník!$W83&lt;&gt;"",IF(Deník!$Y83=Statistika!$F$85,Deník!$W83,""),"")</f>
        <v/>
      </c>
      <c r="GB83" s="233" t="str">
        <f>IF(Deník!$W83&lt;&gt;"",IF(Deník!$Y83=Statistika!$F$86,Deník!$W83,""),"")</f>
        <v/>
      </c>
      <c r="GC83" s="233" t="str">
        <f>IF(Deník!$W83&lt;&gt;"",IF(Deník!$Y83=Statistika!$F$87,Deník!$W83,""),"")</f>
        <v/>
      </c>
      <c r="GD83" s="233" t="str">
        <f>IF(Deník!$W83&lt;&gt;"",IF(Deník!$Y83=Statistika!$F$88,Deník!$W83,""),"")</f>
        <v/>
      </c>
      <c r="GE83" s="233" t="str">
        <f>IF(Deník!$W83&lt;&gt;"",IF(Deník!$Y83=Statistika!$F$89,Deník!$W83,""),"")</f>
        <v/>
      </c>
      <c r="GF83" s="233" t="str">
        <f>IF(Deník!$W83&lt;&gt;"",IF(Deník!$Y83=Statistika!$F$90,Deník!$W83,""),"")</f>
        <v/>
      </c>
      <c r="GG83" s="233" t="str">
        <f>IF(Deník!$W83&lt;&gt;"",IF(Deník!$Y83=Statistika!$F$91,Deník!$W83,""),"")</f>
        <v/>
      </c>
      <c r="GH83" s="233"/>
      <c r="GI83" s="233" t="str">
        <f>IF(Deník!$W83&lt;&gt;"",IF(Deník!$AB83=Statistika!$L$100,Deník!$W83,""),"")</f>
        <v/>
      </c>
      <c r="GJ83" s="233" t="str">
        <f>IF(Deník!$W83&lt;&gt;"",IF(Deník!$AB83=Statistika!$L$101,Deník!$W83,""),"")</f>
        <v/>
      </c>
      <c r="GK83" s="233" t="str">
        <f>IF(Deník!$W83&lt;&gt;"",IF(Deník!$AB83=Statistika!$L$102,Deník!$W83,""),"")</f>
        <v/>
      </c>
      <c r="GL83" s="233" t="str">
        <f>IF(Deník!$W83&lt;&gt;"",IF(Deník!$AB83=Statistika!$L$103,Deník!$W83,""),"")</f>
        <v/>
      </c>
      <c r="GM83" s="233" t="str">
        <f>IF(Deník!$W83&lt;&gt;"",IF(Deník!$AB83=Statistika!$L$104,Deník!$W83,""),"")</f>
        <v/>
      </c>
      <c r="GN83" s="233" t="str">
        <f>IF(Deník!$W83&lt;&gt;"",IF(Deník!$AB83=Statistika!$L$105,Deník!$W83,""),"")</f>
        <v/>
      </c>
      <c r="GO83" s="233" t="str">
        <f>IF(Deník!$W83&lt;&gt;"",IF(Deník!$AB83=Statistika!$L$106,Deník!$W83,""),"")</f>
        <v/>
      </c>
      <c r="GP83" s="233" t="str">
        <f>IF(Deník!$W83&lt;&gt;"",IF(Deník!$AB83=Statistika!$L$107,Deník!$W83,""),"")</f>
        <v/>
      </c>
      <c r="GQ83" s="233" t="str">
        <f>IF(Deník!$W83&lt;&gt;"",IF(Deník!$AB83=Statistika!$L$108,Deník!$W83,""),"")</f>
        <v/>
      </c>
      <c r="GS83" s="233" t="str">
        <f>IF(Deník!$W83&lt;0,IF(Deník!$AC83=Statistika!$F$117,Deník!$W83,""),"")</f>
        <v/>
      </c>
      <c r="GT83" s="233" t="str">
        <f>IF(Deník!$W83&lt;0,IF(Deník!$AC83=Statistika!$F$118,Deník!$W83,""),"")</f>
        <v/>
      </c>
      <c r="GU83" s="233" t="str">
        <f>IF(Deník!$W83&lt;0,IF(Deník!$AC83=Statistika!$F$119,Deník!$W83,""),"")</f>
        <v/>
      </c>
      <c r="GV83" s="233" t="str">
        <f>IF(Deník!$W83&lt;0,IF(Deník!$AC83=Statistika!$F$120,Deník!$W83,""),"")</f>
        <v/>
      </c>
      <c r="GW83" s="233" t="str">
        <f>IF(Deník!$W83&lt;0,IF(Deník!$AC83=Statistika!$F$121,Deník!$W83,""),"")</f>
        <v/>
      </c>
      <c r="GX83" s="233" t="str">
        <f>IF(Deník!$W83&lt;0,IF(Deník!$AC83=Statistika!$F$122,Deník!$W83,""),"")</f>
        <v/>
      </c>
      <c r="GY83" s="233" t="str">
        <f>IF(Deník!$W83&lt;0,IF(Deník!$AC83=Statistika!$F$123,Deník!$W83,""),"")</f>
        <v/>
      </c>
      <c r="GZ83" s="233" t="str">
        <f>IF(Deník!$W83&lt;0,IF(Deník!$AC83=Statistika!$F$124,Deník!$W83,""),"")</f>
        <v/>
      </c>
      <c r="HA83" s="233" t="str">
        <f>IF(Deník!$W83&lt;0,IF(Deník!$AC83=Statistika!$F$125,Deník!$W83,""),"")</f>
        <v/>
      </c>
      <c r="HC83" s="233" t="str">
        <f>IF(Deník!$W83&lt;0,IF(Deník!$AD83=Statistika!$F$133,Deník!$W83,""),"")</f>
        <v/>
      </c>
      <c r="HD83" s="233" t="str">
        <f>IF(Deník!$W83&lt;0,IF(Deník!$AD83=Statistika!$F$134,Deník!$W83,""),"")</f>
        <v/>
      </c>
      <c r="HE83" s="233" t="str">
        <f>IF(Deník!$W83&lt;0,IF(Deník!$AD83=Statistika!$F$135,Deník!$W83,""),"")</f>
        <v/>
      </c>
      <c r="HF83" s="233" t="str">
        <f>IF(Deník!$W83&lt;0,IF(Deník!$AD83=Statistika!$F$136,Deník!$W83,""),"")</f>
        <v/>
      </c>
      <c r="HG83" s="233" t="str">
        <f>IF(Deník!$W83&lt;0,IF(Deník!$AD83=Statistika!$F$137,Deník!$W83,""),"")</f>
        <v/>
      </c>
      <c r="ID83" s="8">
        <f>Tabulka4[[#This Row],[Sloupec3]]</f>
        <v>0</v>
      </c>
      <c r="IE83" s="17" t="str">
        <f>IF(AND([1]Deník!$C83&gt;='[1]Měsíční shrnutí'!$D$1,[1]Deník!$C83&lt;='[1]Měsíční shrnutí'!$F$1),[1]Deník!$X83,"")</f>
        <v/>
      </c>
    </row>
    <row r="84" spans="1:239">
      <c r="A84" s="8">
        <f>Deník!C85</f>
        <v>0</v>
      </c>
      <c r="B84" s="50" t="str">
        <f>Deník!R85</f>
        <v/>
      </c>
      <c r="C84" s="102" t="str">
        <f>IF(AND(Deník!R85&gt;1,Deník!R85&lt;&gt;""),1,"")</f>
        <v/>
      </c>
      <c r="D84" s="102" t="str">
        <f>IF(AND(Deník!R85&lt;=0,Deník!R85&lt;&gt;""),1,"")</f>
        <v/>
      </c>
      <c r="E84" s="103" t="str">
        <f>IF(AND(Deník!R85&gt;=0,Deník!R85&lt;=1),1,"")</f>
        <v/>
      </c>
      <c r="F84" s="79" t="str">
        <f>IF(Deník!R85&lt;&gt;"",Deník!R85+F83,"")</f>
        <v/>
      </c>
      <c r="G84" s="85"/>
      <c r="H84" s="54" t="str">
        <f>IF(MONTH(Deník!$C84)=H$2,IF(AND(Deník!$R84&gt;=0,Deník!$R84&lt;=1),"BE",Deník!$R84),"")</f>
        <v/>
      </c>
      <c r="I84" s="11" t="str">
        <f>IF(MONTH(Deník!$C84)=I$2,IF(AND(Deník!$R84&gt;=0,Deník!$R84&lt;=1),"BE",Deník!$R84),"")</f>
        <v/>
      </c>
      <c r="J84" s="11" t="str">
        <f>IF(MONTH(Deník!$C84)=J$2,IF(AND(Deník!$R84&gt;=0,Deník!$R84&lt;=1),"BE",Deník!$R84),"")</f>
        <v/>
      </c>
      <c r="K84" s="11" t="str">
        <f>IF(MONTH(Deník!$C84)=K$2,IF(AND(Deník!$R84&gt;=0,Deník!$R84&lt;=1),"BE",Deník!$R84),"")</f>
        <v/>
      </c>
      <c r="L84" s="11" t="str">
        <f>IF(MONTH(Deník!$C84)=L$2,IF(AND(Deník!$R84&gt;=0,Deník!$R84&lt;=1),"BE",Deník!$R84),"")</f>
        <v/>
      </c>
      <c r="M84" s="11" t="str">
        <f>IF(MONTH(Deník!$C84)=M$2,IF(AND(Deník!$R84&gt;=0,Deník!$R84&lt;=1),"BE",Deník!$R84),"")</f>
        <v/>
      </c>
      <c r="N84" s="11" t="str">
        <f>IF(MONTH(Deník!$C84)=N$2,IF(AND(Deník!$R84&gt;=0,Deník!$R84&lt;=1),"BE",Deník!$R84),"")</f>
        <v/>
      </c>
      <c r="O84" s="11" t="str">
        <f>IF(MONTH(Deník!$C84)=O$2,IF(AND(Deník!$R84&gt;=0,Deník!$R84&lt;=1),"BE",Deník!$R84),"")</f>
        <v/>
      </c>
      <c r="P84" s="11" t="str">
        <f>IF(MONTH(Deník!$C84)=P$2,IF(AND(Deník!$R84&gt;=0,Deník!$R84&lt;=1),"BE",Deník!$R84),"")</f>
        <v/>
      </c>
      <c r="Q84" s="11" t="str">
        <f>IF(MONTH(Deník!$C84)=Q$2,IF(AND(Deník!$R84&gt;=0,Deník!$R84&lt;=1),"BE",Deník!$R84),"")</f>
        <v/>
      </c>
      <c r="R84" s="11" t="str">
        <f>IF(MONTH(Deník!$C84)=R$2,IF(AND(Deník!$R84&gt;=0,Deník!$R84&lt;=1),"BE",Deník!$R84),"")</f>
        <v/>
      </c>
      <c r="S84" s="57" t="str">
        <f>IF(MONTH(Deník!$C84)=S$2,IF(AND(Deník!$R84&gt;=0,Deník!$R84&lt;=1),"BE",Deník!$R84),"")</f>
        <v/>
      </c>
      <c r="U84" s="12"/>
      <c r="V84" s="12"/>
      <c r="X84" s="600" t="str">
        <f>IF(Deník!$R84&lt;&gt;"",IF(Deník!$B84=Statistika!$F$63,IF(AND(Deník!$R84&gt;=0,Deník!$R84&lt;=1),"BE",Deník!$R84),""),"")</f>
        <v/>
      </c>
      <c r="Y84" s="13" t="str">
        <f>IF(Deník!$R84&lt;&gt;"",IF(Deník!$B84=Statistika!$F$64,IF(AND(Deník!$R84&gt;=0,Deník!$R84&lt;=1),"BE",Deník!$R84),""),"")</f>
        <v/>
      </c>
      <c r="Z84" s="13" t="str">
        <f>IF(Deník!$R84&lt;&gt;"",IF(Deník!$B84=Statistika!$F$65,IF(AND(Deník!$R84&gt;=0,Deník!$R84&lt;=1),"BE",Deník!$R84),""),"")</f>
        <v/>
      </c>
      <c r="AA84" s="13" t="str">
        <f>IF(Deník!$R84&lt;&gt;"",IF(Deník!$B84=Statistika!$F$66,IF(AND(Deník!$R84&gt;=0,Deník!$R84&lt;=1),"BE",Deník!$R84),""),"")</f>
        <v/>
      </c>
      <c r="AB84" s="13" t="str">
        <f>IF(Deník!$R84&lt;&gt;"",IF(Deník!$B84=Statistika!$F$67,IF(AND(Deník!$R84&gt;=0,Deník!$R84&lt;=1),"BE",Deník!$R84),""),"")</f>
        <v/>
      </c>
      <c r="AC84" s="13" t="str">
        <f>IF(Deník!$R84&lt;&gt;"",IF(Deník!$B84=Statistika!$F$68,IF(AND(Deník!$R84&gt;=0,Deník!$R84&lt;=1),"BE",Deník!$R84),""),"")</f>
        <v/>
      </c>
      <c r="AD84" s="13" t="str">
        <f>IF(Deník!$R84&lt;&gt;"",IF(Deník!$B84=Statistika!$F$69,IF(AND(Deník!$R84&gt;=0,Deník!$R84&lt;=1),"BE",Deník!$R84),""),"")</f>
        <v/>
      </c>
      <c r="AE84" s="601" t="str">
        <f>IF(Deník!$R84&lt;&gt;"",IF(Deník!$B84=Statistika!$F$70,IF(AND(Deník!$R84&gt;=0,Deník!$R84&lt;=1),"BE",Deník!$R84),""),"")</f>
        <v/>
      </c>
      <c r="AF84" s="90"/>
      <c r="AG84" s="63" t="str">
        <f>IF(Deník!$R84&lt;&gt;"",IF(Deník!$J84="L",IF(AND(Deník!$R84&gt;=0,Deník!$R84&lt;=1),"BE",Deník!$R84),""),"")</f>
        <v/>
      </c>
      <c r="AH84" s="13" t="str">
        <f>IF(Deník!$R84&lt;&gt;"",IF(Deník!$J84="S",IF(AND(Deník!$R84&gt;=0,Deník!$R84&lt;=1),"BE",Deník!$R84),""),"")</f>
        <v/>
      </c>
      <c r="AI84" s="95"/>
      <c r="AJ84" s="71" t="str">
        <f>IF(Deník!N85&lt;&gt;"",Deník!N85*-1,"")</f>
        <v/>
      </c>
      <c r="AK84" s="88"/>
      <c r="AL84" s="63" t="str">
        <f>IF(WEEKDAY(Deník!$C84,2)=1,IF(AND(Deník!$R84&gt;=0,Deník!$R84&lt;=1),"BE",Deník!$R84),"")</f>
        <v/>
      </c>
      <c r="AM84" s="13" t="str">
        <f>IF(WEEKDAY(Deník!$C84,2)=2,IF(AND(Deník!$R84&gt;=0,Deník!$R84&lt;=1),"BE",Deník!$R84),"")</f>
        <v/>
      </c>
      <c r="AN84" s="13" t="str">
        <f>IF(WEEKDAY(Deník!$C84,2)=3,IF(AND(Deník!$R84&gt;=0,Deník!$R84&lt;=1),"BE",Deník!$R84),"")</f>
        <v/>
      </c>
      <c r="AO84" s="13" t="str">
        <f>IF(WEEKDAY(Deník!$C84,2)=4,IF(AND(Deník!$R84&gt;=0,Deník!$R84&lt;=1),"BE",Deník!$R84),"")</f>
        <v/>
      </c>
      <c r="AP84" s="60" t="str">
        <f>IF(WEEKDAY(Deník!$C84,2)=5,IF(AND(Deník!$R84&gt;=0,Deník!$R84&lt;=1),"BE",Deník!$R84),"")</f>
        <v/>
      </c>
      <c r="AQ84" s="99"/>
      <c r="AR84" s="100">
        <f>Deník!D84</f>
        <v>0</v>
      </c>
      <c r="AS84" s="63" t="str">
        <f>IF(Deník!$D84&lt;&gt;"",IF(AND(Deník!$D84&gt;=AS$2,Deník!$D84&lt;=AS$3),IF(AND(Deník!$R84&gt;=0,Deník!$R84&lt;=1),"BE",Deník!$R84),""),"")</f>
        <v/>
      </c>
      <c r="AT84" s="63" t="str">
        <f>IF(Deník!$D84&lt;&gt;"",IF(AND(Deník!$D84&gt;=AT$2,Deník!$D84&lt;=AT$3),IF(AND(Deník!$R84&gt;=0,Deník!$R84&lt;=1),"BE",Deník!$R84),""),"")</f>
        <v/>
      </c>
      <c r="AU84" s="63" t="str">
        <f>IF(Deník!$D84&lt;&gt;"",IF(AND(Deník!$D84&gt;=AU$2,Deník!$D84&lt;=AU$3),IF(AND(Deník!$R84&gt;=0,Deník!$R84&lt;=1),"BE",Deník!$R84),""),"")</f>
        <v/>
      </c>
      <c r="AV84" s="63" t="str">
        <f>IF(Deník!$D84&lt;&gt;"",IF(AND(Deník!$D84&gt;=AV$2,Deník!$D84&lt;=AV$3),IF(AND(Deník!$R84&gt;=0,Deník!$R84&lt;=1),"BE",Deník!$R84),""),"")</f>
        <v/>
      </c>
      <c r="AW84" s="63" t="str">
        <f>IF(Deník!$D84&lt;&gt;"",IF(AND(Deník!$D84&gt;=AW$2,Deník!$D84&lt;=AW$3),IF(AND(Deník!$R84&gt;=0,Deník!$R84&lt;=1),"BE",Deník!$R84),""),"")</f>
        <v/>
      </c>
      <c r="AX84" s="63" t="str">
        <f>IF(Deník!$D84&lt;&gt;"",IF(AND(Deník!$D84&gt;=AX$2,Deník!$D84&lt;=AX$3),IF(AND(Deník!$R84&gt;=0,Deník!$R84&lt;=1),"BE",Deník!$R84),""),"")</f>
        <v/>
      </c>
      <c r="AY84" s="63" t="str">
        <f>IF(Deník!$D84&lt;&gt;"",IF(AND(Deník!$D84&gt;=AY$2,Deník!$D84&lt;=AY$3),IF(AND(Deník!$R84&gt;=0,Deník!$R84&lt;=1),"BE",Deník!$R84),""),"")</f>
        <v/>
      </c>
      <c r="AZ84" s="63" t="str">
        <f>IF(Deník!$D84&lt;&gt;"",IF(AND(Deník!$D84&gt;=AZ$2,Deník!$D84&lt;=AZ$3),IF(AND(Deník!$R84&gt;=0,Deník!$R84&lt;=1),"BE",Deník!$R84),""),"")</f>
        <v/>
      </c>
      <c r="BA84" s="63" t="str">
        <f>IF(Deník!$D84&lt;&gt;"",IF(AND(Deník!$D84&gt;=BA$2,Deník!$D84&lt;=BA$3),IF(AND(Deník!$R84&gt;=0,Deník!$R84&lt;=1),"BE",Deník!$R84),""),"")</f>
        <v/>
      </c>
      <c r="BB84" s="63" t="str">
        <f>IF(Deník!$D84&lt;&gt;"",IF(AND(Deník!$D84&gt;=BB$2,Deník!$D84&lt;=BB$3),IF(AND(Deník!$R84&gt;=0,Deník!$R84&lt;=1),"BE",Deník!$R84),""),"")</f>
        <v/>
      </c>
      <c r="BC84" s="71" t="str">
        <f>IF(Deník!$D84&lt;&gt;"",IF(AND(Deník!$D84&gt;=BC$2,Deník!$D84&lt;=BC$3),IF(AND(Deník!$R84&gt;=0,Deník!$R84&lt;=1),"BE",Deník!$R84),""),"")</f>
        <v/>
      </c>
      <c r="BD84" s="20" t="str">
        <f>IF(Deník!$J85="S",(Deník!$M85-Deník!$K85),IF(Deník!$J85="L",(Deník!$K85-Deník!$M85),""))</f>
        <v/>
      </c>
      <c r="BE84" s="20" t="str">
        <f>IF(Deník!$J85="S",(Deník!$K85-Deník!$O85),IF(Deník!$J85="L",(Deník!$O85-Deník!$K85),""))</f>
        <v/>
      </c>
      <c r="BF84" s="20" t="str">
        <f>IF(Deník!$J85="S",(Deník!$K85-Deník!$L85),IF(Deník!$J85="L",(Deník!$L85-Deník!$K85),""))</f>
        <v/>
      </c>
      <c r="BG84" s="20" t="str">
        <f>IF(Deník!$J85="S",(Deník!$K85-Deník!$S85),IF(Deník!$J85="L",(Deník!$S85-Deník!$K85),""))</f>
        <v/>
      </c>
      <c r="BH84" s="20" t="str">
        <f>IF(Deník!$J85="S",(Deník!$K85-Deník!$U85),IF(Deník!$J85="L",(Deník!$U85-Deník!$K85),""))</f>
        <v/>
      </c>
      <c r="BI84" s="20" t="str">
        <f>IF(Deník!$R84&gt;1,Deník!$R84,"")</f>
        <v/>
      </c>
      <c r="BJ84" s="20" t="str">
        <f>IF(Deník!$R84&lt;0,Deník!$R84,"")</f>
        <v/>
      </c>
      <c r="BK84" s="17"/>
      <c r="BM84" s="233" t="str">
        <f>IF(Deník!$R84&lt;&gt;"",IF(Deník!$Y84=Statistika!$F$78,IF(AND(Deník!$R84&gt;=0,Deník!$R84&lt;=1),"BE",Deník!$R84),""),"")</f>
        <v/>
      </c>
      <c r="BN84" s="233" t="str">
        <f>IF(Deník!$R84&lt;&gt;"",IF(Deník!$Y84=Statistika!$F$79,IF(AND(Deník!$R84&gt;=0,Deník!$R84&lt;=1),"BE",Deník!$R84),""),"")</f>
        <v/>
      </c>
      <c r="BO84" s="233" t="str">
        <f>IF(Deník!$R84&lt;&gt;"",IF(Deník!$Y84=Statistika!$F$80,IF(AND(Deník!$R84&gt;=0,Deník!$R84&lt;=1),"BE",Deník!$R84),""),"")</f>
        <v/>
      </c>
      <c r="BP84" s="233" t="str">
        <f>IF(Deník!$R84&lt;&gt;"",IF(Deník!$Y84=Statistika!$F$81,IF(AND(Deník!$R84&gt;=0,Deník!$R84&lt;=1),"BE",Deník!$R84),""),"")</f>
        <v/>
      </c>
      <c r="BQ84" s="233" t="str">
        <f>IF(Deník!$R84&lt;&gt;"",IF(Deník!$Y84=Statistika!$F$82,IF(AND(Deník!$R84&gt;=0,Deník!$R84&lt;=1),"BE",Deník!$R84),""),"")</f>
        <v/>
      </c>
      <c r="BR84" s="233" t="str">
        <f>IF(Deník!$R84&lt;&gt;"",IF(Deník!$Y84=Statistika!$F$83,IF(AND(Deník!$R84&gt;=0,Deník!$R84&lt;=1),"BE",Deník!$R84),""),"")</f>
        <v/>
      </c>
      <c r="BS84" s="233" t="str">
        <f>IF(Deník!$R84&lt;&gt;"",IF(Deník!$Y84=Statistika!$F$84,IF(AND(Deník!$R84&gt;=0,Deník!$R84&lt;=1),"BE",Deník!$R84),""),"")</f>
        <v/>
      </c>
      <c r="BT84" s="233" t="str">
        <f>IF(Deník!$R84&lt;&gt;"",IF(Deník!$Y84=Statistika!$F$85,IF(AND(Deník!$R84&gt;=0,Deník!$R84&lt;=1),"BE",Deník!$R84),""),"")</f>
        <v/>
      </c>
      <c r="BU84" s="233" t="str">
        <f>IF(Deník!$R84&lt;&gt;"",IF(Deník!$Y84=Statistika!$F$86,IF(AND(Deník!$R84&gt;=0,Deník!$R84&lt;=1),"BE",Deník!$R84),""),"")</f>
        <v/>
      </c>
      <c r="BV84" s="233" t="str">
        <f>IF(Deník!$R84&lt;&gt;"",IF(Deník!$Y84=Statistika!$F$87,IF(AND(Deník!$R84&gt;=0,Deník!$R84&lt;=1),"BE",Deník!$R84),""),"")</f>
        <v/>
      </c>
      <c r="BW84" s="233" t="str">
        <f>IF(Deník!$R84&lt;&gt;"",IF(Deník!$Y84=Statistika!$F$88,IF(AND(Deník!$R84&gt;=0,Deník!$R84&lt;=1),"BE",Deník!$R84),""),"")</f>
        <v/>
      </c>
      <c r="BX84" s="233" t="str">
        <f>IF(Deník!$R84&lt;&gt;"",IF(Deník!$Y84=Statistika!$F$89,IF(AND(Deník!$R84&gt;=0,Deník!$R84&lt;=1),"BE",Deník!$R84),""),"")</f>
        <v/>
      </c>
      <c r="BY84" s="233" t="str">
        <f>IF(Deník!$R84&lt;&gt;"",IF(Deník!$Y84=Statistika!$F$90,IF(AND(Deník!$R84&gt;=0,Deník!$R84&lt;=1),"BE",Deník!$R84),""),"")</f>
        <v/>
      </c>
      <c r="BZ84" s="233" t="str">
        <f>IF(Deník!$R84&lt;&gt;"",IF(Deník!$Y84=Statistika!$F$91,IF(AND(Deník!$R84&gt;=0,Deník!$R84&lt;=1),"BE",Deník!$R84),""),"")</f>
        <v/>
      </c>
      <c r="CA84" s="233"/>
      <c r="CB84" s="233" t="str">
        <f>IF(Deník!$R84&lt;&gt;"",IF(Deník!$AB84="SL",IF(AND(Deník!$R84&gt;=0,Deník!$R84&lt;=1),"BE",Deník!$R84),""),"")</f>
        <v/>
      </c>
      <c r="CC84" s="233" t="str">
        <f>IF(Deník!$R84&lt;&gt;"",IF(Deník!$AB84="BE10",IF(AND(Deník!$R84&gt;=0,Deník!$R84&lt;=1),"BE",Deník!$R84),""),"")</f>
        <v/>
      </c>
      <c r="CD84" s="233" t="str">
        <f>IF(Deník!$R84&lt;&gt;"",IF(Deník!$AB84="BE15",IF(AND(Deník!$R84&gt;=0,Deník!$R84&lt;=1),"BE",Deník!$R84),""),"")</f>
        <v/>
      </c>
      <c r="CE84" s="233" t="str">
        <f>IF(Deník!$R84&lt;&gt;"",IF(Deník!$AB84="BE20",IF(AND(Deník!$R84&gt;=0,Deník!$R84&lt;=1),"BE",Deník!$R84),""),"")</f>
        <v/>
      </c>
      <c r="CF84" s="233" t="str">
        <f>IF(Deník!$R84&lt;&gt;"",IF(Deník!$AB84="TP1",IF(AND(Deník!$R84&gt;=0,Deník!$R84&lt;=1),"BE",Deník!$R84),""),"")</f>
        <v/>
      </c>
      <c r="CG84" s="233" t="str">
        <f>IF(Deník!$R84&lt;&gt;"",IF(Deník!$AB84="TP2",IF(AND(Deník!$R84&gt;=0,Deník!$R84&lt;=1),"BE",Deník!$R84),""),"")</f>
        <v/>
      </c>
      <c r="CH84" s="233" t="str">
        <f>IF(Deník!$R84&lt;&gt;"",IF(Deník!$AB84="TP3",IF(AND(Deník!$R84&gt;=0,Deník!$R84&lt;=1),"BE",Deník!$R84),""),"")</f>
        <v/>
      </c>
      <c r="CI84" s="233" t="str">
        <f>IF(Deník!$R84&lt;&gt;"",IF(Deník!$AB84="Trailing SL",IF(AND(Deník!$R84&gt;=0,Deník!$R84&lt;=1),"BE",Deník!$R84),""),"")</f>
        <v/>
      </c>
      <c r="CJ84" s="233" t="str">
        <f>IF(Deník!$R84&lt;&gt;"",IF(Deník!$AB84="Manual",IF(AND(Deník!$R84&gt;=0,Deník!$R84&lt;=1),"BE",Deník!$R84),""),"")</f>
        <v/>
      </c>
      <c r="CK84" s="233"/>
      <c r="CL84" s="233" t="str">
        <f>IF(Deník!$R84&lt;0,IF(Deník!$AC84=Statistika!$F$117,Deník!$R84,""),"")</f>
        <v/>
      </c>
      <c r="CM84" s="233" t="str">
        <f>IF(Deník!$R84&lt;0,IF(Deník!$AC84=Statistika!$F$118,Deník!$R84,""),"")</f>
        <v/>
      </c>
      <c r="CN84" s="233" t="str">
        <f>IF(Deník!$R84&lt;0,IF(Deník!$AC84=Statistika!$F$119,Deník!$R84,""),"")</f>
        <v/>
      </c>
      <c r="CO84" s="233" t="str">
        <f>IF(Deník!$R84&lt;0,IF(Deník!$AC84=Statistika!$F$120,Deník!$R84,""),"")</f>
        <v/>
      </c>
      <c r="CP84" s="233" t="str">
        <f>IF(Deník!$R84&lt;0,IF(Deník!$AC84=Statistika!$F$121,Deník!$R84,""),"")</f>
        <v/>
      </c>
      <c r="CQ84" s="233" t="str">
        <f>IF(Deník!$R84&lt;0,IF(Deník!$AC84=Statistika!$F$122,Deník!$R84,""),"")</f>
        <v/>
      </c>
      <c r="CR84" s="233" t="str">
        <f>IF(Deník!$R84&lt;0,IF(Deník!$AC84=Statistika!$F$123,Deník!$R84,""),"")</f>
        <v/>
      </c>
      <c r="CS84" s="233" t="str">
        <f>IF(Deník!$R84&lt;0,IF(Deník!$AC84=Statistika!$F$124,Deník!$R84,""),"")</f>
        <v/>
      </c>
      <c r="CT84" s="233" t="str">
        <f>IF(Deník!$R84&lt;0,IF(Deník!$AC84=Statistika!$F$125,Deník!$R84,""),"")</f>
        <v/>
      </c>
      <c r="CU84" s="233"/>
      <c r="CV84" s="233" t="str">
        <f>IF(Deník!$R84&lt;0,IF(Deník!$AD84=$CV$2,Deník!$R84,""),"")</f>
        <v/>
      </c>
      <c r="CW84" s="233" t="str">
        <f>IF(Deník!$R84&lt;0,IF(Deník!$AD84=$CW$2,Deník!$R84,""),"")</f>
        <v/>
      </c>
      <c r="CX84" s="233" t="str">
        <f>IF(Deník!$R84&lt;0,IF(Deník!$AD84=$CX$2,Deník!$R84,""),"")</f>
        <v/>
      </c>
      <c r="CY84" s="233" t="str">
        <f>IF(Deník!$R84&lt;0,IF(Deník!$AD84=$CY$2,Deník!$R84,""),"")</f>
        <v/>
      </c>
      <c r="CZ84" s="233" t="str">
        <f>IF(Deník!$R84&lt;0,IF(Deník!$AD84=$CZ$2,Deník!$R84,""),"")</f>
        <v/>
      </c>
      <c r="DL84" s="221">
        <f t="shared" si="8"/>
        <v>93847.029999999984</v>
      </c>
      <c r="DM84" s="220">
        <f t="shared" si="7"/>
        <v>-6.1529700000000132E-2</v>
      </c>
      <c r="DO84" s="50">
        <f>Deník!W85</f>
        <v>0</v>
      </c>
      <c r="DP84" s="102" t="str">
        <f>IF(AND(Deník!W85&gt;0),1,"")</f>
        <v/>
      </c>
      <c r="DQ84" s="102">
        <f>IF(AND(Deník!W85&lt;=0),1,"")</f>
        <v>1</v>
      </c>
      <c r="DR84" s="227"/>
      <c r="DS84" s="228"/>
      <c r="DT84" s="85"/>
      <c r="DU84" s="54">
        <f>IF(MONTH(Deník!$C84)=DU$2,Deník!$W84,"")</f>
        <v>0</v>
      </c>
      <c r="DV84" s="222" t="str">
        <f>IF(MONTH(Deník!$C84)=DV$2,Deník!$W84,"")</f>
        <v/>
      </c>
      <c r="DW84" s="222" t="str">
        <f>IF(MONTH(Deník!$C84)=DW$2,Deník!$W84,"")</f>
        <v/>
      </c>
      <c r="DX84" s="222" t="str">
        <f>IF(MONTH(Deník!$C84)=DX$2,Deník!$W84,"")</f>
        <v/>
      </c>
      <c r="DY84" s="222" t="str">
        <f>IF(MONTH(Deník!$C84)=DY$2,Deník!$W84,"")</f>
        <v/>
      </c>
      <c r="DZ84" s="222" t="str">
        <f>IF(MONTH(Deník!$C84)=DZ$2,Deník!$W84,"")</f>
        <v/>
      </c>
      <c r="EA84" s="222" t="str">
        <f>IF(MONTH(Deník!$C84)=EA$2,Deník!$W84,"")</f>
        <v/>
      </c>
      <c r="EB84" s="222" t="str">
        <f>IF(MONTH(Deník!$C84)=EB$2,Deník!$W84,"")</f>
        <v/>
      </c>
      <c r="EC84" s="222" t="str">
        <f>IF(MONTH(Deník!$C84)=EC$2,Deník!$W84,"")</f>
        <v/>
      </c>
      <c r="ED84" s="222" t="str">
        <f>IF(MONTH(Deník!$C84)=ED$2,Deník!$W84,"")</f>
        <v/>
      </c>
      <c r="EE84" s="222" t="str">
        <f>IF(MONTH(Deník!$C84)=EE$2,Deník!$W84,"")</f>
        <v/>
      </c>
      <c r="EF84" s="222" t="str">
        <f>IF(MONTH(Deník!$C84)=EF$2,Deník!$W84,"")</f>
        <v/>
      </c>
      <c r="EI84" s="600" t="str">
        <f>IF(Deník!$W84&lt;&gt;"",IF(Deník!$B84=Statistika!$F$63,Deník!$W84,""),"")</f>
        <v/>
      </c>
      <c r="EJ84" s="13" t="str">
        <f>IF(Deník!$W84&lt;&gt;"",IF(Deník!$B84=Statistika!$F$64,Deník!$W84,""),"")</f>
        <v/>
      </c>
      <c r="EK84" s="13" t="str">
        <f>IF(Deník!$W84&lt;&gt;"",IF(Deník!$B84=Statistika!$F$65,Deník!$W84,""),"")</f>
        <v/>
      </c>
      <c r="EL84" s="13" t="str">
        <f>IF(Deník!$W84&lt;&gt;"",IF(Deník!$B84=Statistika!$F$66,Deník!$W84,""),"")</f>
        <v/>
      </c>
      <c r="EM84" s="13" t="str">
        <f>IF(Deník!$W84&lt;&gt;"",IF(Deník!$B84=Statistika!$F$67,Deník!$W84,""),"")</f>
        <v/>
      </c>
      <c r="EN84" s="13" t="str">
        <f>IF(Deník!$W84&lt;&gt;"",IF(Deník!$B84=Statistika!$F$68,Deník!$W84,""),"")</f>
        <v/>
      </c>
      <c r="EO84" s="13" t="str">
        <f>IF(Deník!$W84&lt;&gt;"",IF(Deník!$B84=Statistika!$F$69,Deník!$W84,""),"")</f>
        <v/>
      </c>
      <c r="EP84" s="601" t="str">
        <f>IF(Deník!$W84&lt;&gt;"",IF(Deník!$B84=Statistika!$F$70,Deník!$W84,""),"")</f>
        <v/>
      </c>
      <c r="EQ84" s="90"/>
      <c r="ER84" s="63" t="str">
        <f>IF(Deník!$W84&lt;&gt;"",IF(Deník!$J84="L",Deník!$W84,""),"")</f>
        <v/>
      </c>
      <c r="ES84" s="13" t="str">
        <f>IF(Deník!$W84&lt;&gt;"",IF(Deník!$J84="S",Deník!$W84,""),"")</f>
        <v/>
      </c>
      <c r="ET84" s="95"/>
      <c r="EU84" s="88"/>
      <c r="EV84" s="63" t="str">
        <f>IF(WEEKDAY(Deník!$C84,2)=1,Deník!$W84,"")</f>
        <v/>
      </c>
      <c r="EW84" s="13" t="str">
        <f>IF(WEEKDAY(Deník!$C84,2)=2,Deník!$W84,"")</f>
        <v/>
      </c>
      <c r="EX84" s="13" t="str">
        <f>IF(WEEKDAY(Deník!$C84,2)=3,Deník!$W84,"")</f>
        <v/>
      </c>
      <c r="EY84" s="13" t="str">
        <f>IF(WEEKDAY(Deník!$C84,2)=4,Deník!$W84,"")</f>
        <v/>
      </c>
      <c r="EZ84" s="60" t="str">
        <f>IF(WEEKDAY(Deník!$C84,2)=5,Deník!$W84,"")</f>
        <v/>
      </c>
      <c r="FA84" s="99"/>
      <c r="FB84" s="100">
        <f>Deník!D84</f>
        <v>0</v>
      </c>
      <c r="FC84" s="63">
        <f>IF($FB84&lt;&gt;"",IF(AND($FB84&gt;=FC$2,$FB84&lt;=FC$3),Deník!$W84,""))</f>
        <v>0</v>
      </c>
      <c r="FD84" s="63" t="str">
        <f>IF($FB84&lt;&gt;"",IF(AND($FB84&gt;=FD$2,$FB84&lt;=FD$3),Deník!$W84,""))</f>
        <v/>
      </c>
      <c r="FE84" s="63" t="str">
        <f>IF($FB84&lt;&gt;"",IF(AND($FB84&gt;=FE$2,$FB84&lt;=FE$3),Deník!$W84,""))</f>
        <v/>
      </c>
      <c r="FF84" s="63" t="str">
        <f>IF($FB84&lt;&gt;"",IF(AND($FB84&gt;=FF$2,$FB84&lt;=FF$3),Deník!$W84,""))</f>
        <v/>
      </c>
      <c r="FG84" s="63" t="str">
        <f>IF($FB84&lt;&gt;"",IF(AND($FB84&gt;=FG$2,$FB84&lt;=FG$3),Deník!$W84,""))</f>
        <v/>
      </c>
      <c r="FH84" s="63" t="str">
        <f>IF($FB84&lt;&gt;"",IF(AND($FB84&gt;=FH$2,$FB84&lt;=FH$3),Deník!$W84,""))</f>
        <v/>
      </c>
      <c r="FI84" s="63" t="str">
        <f>IF($FB84&lt;&gt;"",IF(AND($FB84&gt;=FI$2,$FB84&lt;=FI$3),Deník!$W84,""))</f>
        <v/>
      </c>
      <c r="FJ84" s="63" t="str">
        <f>IF($FB84&lt;&gt;"",IF(AND($FB84&gt;=FJ$2,$FB84&lt;=FJ$3),Deník!$W84,""))</f>
        <v/>
      </c>
      <c r="FK84" s="63" t="str">
        <f>IF($FB84&lt;&gt;"",IF(AND($FB84&gt;=FK$2,$FB84&lt;=FK$3),Deník!$W84,""))</f>
        <v/>
      </c>
      <c r="FL84" s="63" t="str">
        <f>IF($FB84&lt;&gt;"",IF(AND($FB84&gt;=FL$2,$FB84&lt;=FL$3),Deník!$W84,""))</f>
        <v/>
      </c>
      <c r="FM84" s="63" t="str">
        <f>IF($FB84&lt;&gt;"",IF(AND($FB84&gt;=FM$2,$FB84&lt;=FM$3),Deník!$W84,""))</f>
        <v/>
      </c>
      <c r="FN84" s="13"/>
      <c r="FO84" s="20" t="str">
        <f>IF(Deník!$W84&gt;1,Deník!$W84,"")</f>
        <v/>
      </c>
      <c r="FP84" s="20" t="str">
        <f>IF(Deník!$W84&lt;0,Deník!$W84,"")</f>
        <v/>
      </c>
      <c r="FQ84" s="17"/>
      <c r="FS84" s="233"/>
      <c r="FT84" s="233" t="str">
        <f>IF(Deník!$W84&lt;&gt;"",IF(Deník!$Y84=Statistika!$F$78,Deník!$W84,""),"")</f>
        <v/>
      </c>
      <c r="FU84" s="233" t="str">
        <f>IF(Deník!$W84&lt;&gt;"",IF(Deník!$Y84=Statistika!$F$79,Deník!$W84,""),"")</f>
        <v/>
      </c>
      <c r="FV84" s="233" t="str">
        <f>IF(Deník!$W84&lt;&gt;"",IF(Deník!$Y84=Statistika!$F$80,Deník!$W84,""),"")</f>
        <v/>
      </c>
      <c r="FW84" s="233" t="str">
        <f>IF(Deník!$W84&lt;&gt;"",IF(Deník!$Y84=Statistika!$F$81,Deník!$W84,""),"")</f>
        <v/>
      </c>
      <c r="FX84" s="233" t="str">
        <f>IF(Deník!$W84&lt;&gt;"",IF(Deník!$Y84=Statistika!$F$82,Deník!$W84,""),"")</f>
        <v/>
      </c>
      <c r="FY84" s="233" t="str">
        <f>IF(Deník!$W84&lt;&gt;"",IF(Deník!$Y84=Statistika!$F$83,Deník!$W84,""),"")</f>
        <v/>
      </c>
      <c r="FZ84" s="233" t="str">
        <f>IF(Deník!$W84&lt;&gt;"",IF(Deník!$Y84=Statistika!$F$84,Deník!$W84,""),"")</f>
        <v/>
      </c>
      <c r="GA84" s="233" t="str">
        <f>IF(Deník!$W84&lt;&gt;"",IF(Deník!$Y84=Statistika!$F$85,Deník!$W84,""),"")</f>
        <v/>
      </c>
      <c r="GB84" s="233" t="str">
        <f>IF(Deník!$W84&lt;&gt;"",IF(Deník!$Y84=Statistika!$F$86,Deník!$W84,""),"")</f>
        <v/>
      </c>
      <c r="GC84" s="233" t="str">
        <f>IF(Deník!$W84&lt;&gt;"",IF(Deník!$Y84=Statistika!$F$87,Deník!$W84,""),"")</f>
        <v/>
      </c>
      <c r="GD84" s="233" t="str">
        <f>IF(Deník!$W84&lt;&gt;"",IF(Deník!$Y84=Statistika!$F$88,Deník!$W84,""),"")</f>
        <v/>
      </c>
      <c r="GE84" s="233" t="str">
        <f>IF(Deník!$W84&lt;&gt;"",IF(Deník!$Y84=Statistika!$F$89,Deník!$W84,""),"")</f>
        <v/>
      </c>
      <c r="GF84" s="233" t="str">
        <f>IF(Deník!$W84&lt;&gt;"",IF(Deník!$Y84=Statistika!$F$90,Deník!$W84,""),"")</f>
        <v/>
      </c>
      <c r="GG84" s="233" t="str">
        <f>IF(Deník!$W84&lt;&gt;"",IF(Deník!$Y84=Statistika!$F$91,Deník!$W84,""),"")</f>
        <v/>
      </c>
      <c r="GH84" s="233"/>
      <c r="GI84" s="233" t="str">
        <f>IF(Deník!$W84&lt;&gt;"",IF(Deník!$AB84=Statistika!$L$100,Deník!$W84,""),"")</f>
        <v/>
      </c>
      <c r="GJ84" s="233" t="str">
        <f>IF(Deník!$W84&lt;&gt;"",IF(Deník!$AB84=Statistika!$L$101,Deník!$W84,""),"")</f>
        <v/>
      </c>
      <c r="GK84" s="233" t="str">
        <f>IF(Deník!$W84&lt;&gt;"",IF(Deník!$AB84=Statistika!$L$102,Deník!$W84,""),"")</f>
        <v/>
      </c>
      <c r="GL84" s="233" t="str">
        <f>IF(Deník!$W84&lt;&gt;"",IF(Deník!$AB84=Statistika!$L$103,Deník!$W84,""),"")</f>
        <v/>
      </c>
      <c r="GM84" s="233" t="str">
        <f>IF(Deník!$W84&lt;&gt;"",IF(Deník!$AB84=Statistika!$L$104,Deník!$W84,""),"")</f>
        <v/>
      </c>
      <c r="GN84" s="233" t="str">
        <f>IF(Deník!$W84&lt;&gt;"",IF(Deník!$AB84=Statistika!$L$105,Deník!$W84,""),"")</f>
        <v/>
      </c>
      <c r="GO84" s="233" t="str">
        <f>IF(Deník!$W84&lt;&gt;"",IF(Deník!$AB84=Statistika!$L$106,Deník!$W84,""),"")</f>
        <v/>
      </c>
      <c r="GP84" s="233" t="str">
        <f>IF(Deník!$W84&lt;&gt;"",IF(Deník!$AB84=Statistika!$L$107,Deník!$W84,""),"")</f>
        <v/>
      </c>
      <c r="GQ84" s="233" t="str">
        <f>IF(Deník!$W84&lt;&gt;"",IF(Deník!$AB84=Statistika!$L$108,Deník!$W84,""),"")</f>
        <v/>
      </c>
      <c r="GS84" s="233" t="str">
        <f>IF(Deník!$W84&lt;0,IF(Deník!$AC84=Statistika!$F$117,Deník!$W84,""),"")</f>
        <v/>
      </c>
      <c r="GT84" s="233" t="str">
        <f>IF(Deník!$W84&lt;0,IF(Deník!$AC84=Statistika!$F$118,Deník!$W84,""),"")</f>
        <v/>
      </c>
      <c r="GU84" s="233" t="str">
        <f>IF(Deník!$W84&lt;0,IF(Deník!$AC84=Statistika!$F$119,Deník!$W84,""),"")</f>
        <v/>
      </c>
      <c r="GV84" s="233" t="str">
        <f>IF(Deník!$W84&lt;0,IF(Deník!$AC84=Statistika!$F$120,Deník!$W84,""),"")</f>
        <v/>
      </c>
      <c r="GW84" s="233" t="str">
        <f>IF(Deník!$W84&lt;0,IF(Deník!$AC84=Statistika!$F$121,Deník!$W84,""),"")</f>
        <v/>
      </c>
      <c r="GX84" s="233" t="str">
        <f>IF(Deník!$W84&lt;0,IF(Deník!$AC84=Statistika!$F$122,Deník!$W84,""),"")</f>
        <v/>
      </c>
      <c r="GY84" s="233" t="str">
        <f>IF(Deník!$W84&lt;0,IF(Deník!$AC84=Statistika!$F$123,Deník!$W84,""),"")</f>
        <v/>
      </c>
      <c r="GZ84" s="233" t="str">
        <f>IF(Deník!$W84&lt;0,IF(Deník!$AC84=Statistika!$F$124,Deník!$W84,""),"")</f>
        <v/>
      </c>
      <c r="HA84" s="233" t="str">
        <f>IF(Deník!$W84&lt;0,IF(Deník!$AC84=Statistika!$F$125,Deník!$W84,""),"")</f>
        <v/>
      </c>
      <c r="HC84" s="233" t="str">
        <f>IF(Deník!$W84&lt;0,IF(Deník!$AD84=Statistika!$F$133,Deník!$W84,""),"")</f>
        <v/>
      </c>
      <c r="HD84" s="233" t="str">
        <f>IF(Deník!$W84&lt;0,IF(Deník!$AD84=Statistika!$F$134,Deník!$W84,""),"")</f>
        <v/>
      </c>
      <c r="HE84" s="233" t="str">
        <f>IF(Deník!$W84&lt;0,IF(Deník!$AD84=Statistika!$F$135,Deník!$W84,""),"")</f>
        <v/>
      </c>
      <c r="HF84" s="233" t="str">
        <f>IF(Deník!$W84&lt;0,IF(Deník!$AD84=Statistika!$F$136,Deník!$W84,""),"")</f>
        <v/>
      </c>
      <c r="HG84" s="233" t="str">
        <f>IF(Deník!$W84&lt;0,IF(Deník!$AD84=Statistika!$F$137,Deník!$W84,""),"")</f>
        <v/>
      </c>
      <c r="ID84" s="8">
        <f>Tabulka4[[#This Row],[Sloupec3]]</f>
        <v>0</v>
      </c>
      <c r="IE84" s="17" t="str">
        <f>IF(AND([1]Deník!$C84&gt;='[1]Měsíční shrnutí'!$D$1,[1]Deník!$C84&lt;='[1]Měsíční shrnutí'!$F$1),[1]Deník!$X84,"")</f>
        <v/>
      </c>
    </row>
    <row r="85" spans="1:239">
      <c r="A85" s="8">
        <f>Deník!C86</f>
        <v>0</v>
      </c>
      <c r="B85" s="50" t="str">
        <f>Deník!R86</f>
        <v/>
      </c>
      <c r="C85" s="102" t="str">
        <f>IF(AND(Deník!R86&gt;1,Deník!R86&lt;&gt;""),1,"")</f>
        <v/>
      </c>
      <c r="D85" s="102" t="str">
        <f>IF(AND(Deník!R86&lt;=0,Deník!R86&lt;&gt;""),1,"")</f>
        <v/>
      </c>
      <c r="E85" s="103" t="str">
        <f>IF(AND(Deník!R86&gt;=0,Deník!R86&lt;=1),1,"")</f>
        <v/>
      </c>
      <c r="F85" s="79" t="str">
        <f>IF(Deník!R86&lt;&gt;"",Deník!R86+F84,"")</f>
        <v/>
      </c>
      <c r="G85" s="85"/>
      <c r="H85" s="54" t="str">
        <f>IF(MONTH(Deník!$C85)=H$2,IF(AND(Deník!$R85&gt;=0,Deník!$R85&lt;=1),"BE",Deník!$R85),"")</f>
        <v/>
      </c>
      <c r="I85" s="11" t="str">
        <f>IF(MONTH(Deník!$C85)=I$2,IF(AND(Deník!$R85&gt;=0,Deník!$R85&lt;=1),"BE",Deník!$R85),"")</f>
        <v/>
      </c>
      <c r="J85" s="11" t="str">
        <f>IF(MONTH(Deník!$C85)=J$2,IF(AND(Deník!$R85&gt;=0,Deník!$R85&lt;=1),"BE",Deník!$R85),"")</f>
        <v/>
      </c>
      <c r="K85" s="11" t="str">
        <f>IF(MONTH(Deník!$C85)=K$2,IF(AND(Deník!$R85&gt;=0,Deník!$R85&lt;=1),"BE",Deník!$R85),"")</f>
        <v/>
      </c>
      <c r="L85" s="11" t="str">
        <f>IF(MONTH(Deník!$C85)=L$2,IF(AND(Deník!$R85&gt;=0,Deník!$R85&lt;=1),"BE",Deník!$R85),"")</f>
        <v/>
      </c>
      <c r="M85" s="11" t="str">
        <f>IF(MONTH(Deník!$C85)=M$2,IF(AND(Deník!$R85&gt;=0,Deník!$R85&lt;=1),"BE",Deník!$R85),"")</f>
        <v/>
      </c>
      <c r="N85" s="11" t="str">
        <f>IF(MONTH(Deník!$C85)=N$2,IF(AND(Deník!$R85&gt;=0,Deník!$R85&lt;=1),"BE",Deník!$R85),"")</f>
        <v/>
      </c>
      <c r="O85" s="11" t="str">
        <f>IF(MONTH(Deník!$C85)=O$2,IF(AND(Deník!$R85&gt;=0,Deník!$R85&lt;=1),"BE",Deník!$R85),"")</f>
        <v/>
      </c>
      <c r="P85" s="11" t="str">
        <f>IF(MONTH(Deník!$C85)=P$2,IF(AND(Deník!$R85&gt;=0,Deník!$R85&lt;=1),"BE",Deník!$R85),"")</f>
        <v/>
      </c>
      <c r="Q85" s="11" t="str">
        <f>IF(MONTH(Deník!$C85)=Q$2,IF(AND(Deník!$R85&gt;=0,Deník!$R85&lt;=1),"BE",Deník!$R85),"")</f>
        <v/>
      </c>
      <c r="R85" s="11" t="str">
        <f>IF(MONTH(Deník!$C85)=R$2,IF(AND(Deník!$R85&gt;=0,Deník!$R85&lt;=1),"BE",Deník!$R85),"")</f>
        <v/>
      </c>
      <c r="S85" s="57" t="str">
        <f>IF(MONTH(Deník!$C85)=S$2,IF(AND(Deník!$R85&gt;=0,Deník!$R85&lt;=1),"BE",Deník!$R85),"")</f>
        <v/>
      </c>
      <c r="U85" s="12"/>
      <c r="V85" s="12"/>
      <c r="X85" s="600" t="str">
        <f>IF(Deník!$R85&lt;&gt;"",IF(Deník!$B85=Statistika!$F$63,IF(AND(Deník!$R85&gt;=0,Deník!$R85&lt;=1),"BE",Deník!$R85),""),"")</f>
        <v/>
      </c>
      <c r="Y85" s="13" t="str">
        <f>IF(Deník!$R85&lt;&gt;"",IF(Deník!$B85=Statistika!$F$64,IF(AND(Deník!$R85&gt;=0,Deník!$R85&lt;=1),"BE",Deník!$R85),""),"")</f>
        <v/>
      </c>
      <c r="Z85" s="13" t="str">
        <f>IF(Deník!$R85&lt;&gt;"",IF(Deník!$B85=Statistika!$F$65,IF(AND(Deník!$R85&gt;=0,Deník!$R85&lt;=1),"BE",Deník!$R85),""),"")</f>
        <v/>
      </c>
      <c r="AA85" s="13" t="str">
        <f>IF(Deník!$R85&lt;&gt;"",IF(Deník!$B85=Statistika!$F$66,IF(AND(Deník!$R85&gt;=0,Deník!$R85&lt;=1),"BE",Deník!$R85),""),"")</f>
        <v/>
      </c>
      <c r="AB85" s="13" t="str">
        <f>IF(Deník!$R85&lt;&gt;"",IF(Deník!$B85=Statistika!$F$67,IF(AND(Deník!$R85&gt;=0,Deník!$R85&lt;=1),"BE",Deník!$R85),""),"")</f>
        <v/>
      </c>
      <c r="AC85" s="13" t="str">
        <f>IF(Deník!$R85&lt;&gt;"",IF(Deník!$B85=Statistika!$F$68,IF(AND(Deník!$R85&gt;=0,Deník!$R85&lt;=1),"BE",Deník!$R85),""),"")</f>
        <v/>
      </c>
      <c r="AD85" s="13" t="str">
        <f>IF(Deník!$R85&lt;&gt;"",IF(Deník!$B85=Statistika!$F$69,IF(AND(Deník!$R85&gt;=0,Deník!$R85&lt;=1),"BE",Deník!$R85),""),"")</f>
        <v/>
      </c>
      <c r="AE85" s="601" t="str">
        <f>IF(Deník!$R85&lt;&gt;"",IF(Deník!$B85=Statistika!$F$70,IF(AND(Deník!$R85&gt;=0,Deník!$R85&lt;=1),"BE",Deník!$R85),""),"")</f>
        <v/>
      </c>
      <c r="AF85" s="90"/>
      <c r="AG85" s="63" t="str">
        <f>IF(Deník!$R85&lt;&gt;"",IF(Deník!$J85="L",IF(AND(Deník!$R85&gt;=0,Deník!$R85&lt;=1),"BE",Deník!$R85),""),"")</f>
        <v/>
      </c>
      <c r="AH85" s="13" t="str">
        <f>IF(Deník!$R85&lt;&gt;"",IF(Deník!$J85="S",IF(AND(Deník!$R85&gt;=0,Deník!$R85&lt;=1),"BE",Deník!$R85),""),"")</f>
        <v/>
      </c>
      <c r="AI85" s="95"/>
      <c r="AJ85" s="71" t="str">
        <f>IF(Deník!N86&lt;&gt;"",Deník!N86*-1,"")</f>
        <v/>
      </c>
      <c r="AK85" s="88"/>
      <c r="AL85" s="63" t="str">
        <f>IF(WEEKDAY(Deník!$C85,2)=1,IF(AND(Deník!$R85&gt;=0,Deník!$R85&lt;=1),"BE",Deník!$R85),"")</f>
        <v/>
      </c>
      <c r="AM85" s="13" t="str">
        <f>IF(WEEKDAY(Deník!$C85,2)=2,IF(AND(Deník!$R85&gt;=0,Deník!$R85&lt;=1),"BE",Deník!$R85),"")</f>
        <v/>
      </c>
      <c r="AN85" s="13" t="str">
        <f>IF(WEEKDAY(Deník!$C85,2)=3,IF(AND(Deník!$R85&gt;=0,Deník!$R85&lt;=1),"BE",Deník!$R85),"")</f>
        <v/>
      </c>
      <c r="AO85" s="13" t="str">
        <f>IF(WEEKDAY(Deník!$C85,2)=4,IF(AND(Deník!$R85&gt;=0,Deník!$R85&lt;=1),"BE",Deník!$R85),"")</f>
        <v/>
      </c>
      <c r="AP85" s="60" t="str">
        <f>IF(WEEKDAY(Deník!$C85,2)=5,IF(AND(Deník!$R85&gt;=0,Deník!$R85&lt;=1),"BE",Deník!$R85),"")</f>
        <v/>
      </c>
      <c r="AQ85" s="99"/>
      <c r="AR85" s="100">
        <f>Deník!D85</f>
        <v>0</v>
      </c>
      <c r="AS85" s="63" t="str">
        <f>IF(Deník!$D85&lt;&gt;"",IF(AND(Deník!$D85&gt;=AS$2,Deník!$D85&lt;=AS$3),IF(AND(Deník!$R85&gt;=0,Deník!$R85&lt;=1),"BE",Deník!$R85),""),"")</f>
        <v/>
      </c>
      <c r="AT85" s="63" t="str">
        <f>IF(Deník!$D85&lt;&gt;"",IF(AND(Deník!$D85&gt;=AT$2,Deník!$D85&lt;=AT$3),IF(AND(Deník!$R85&gt;=0,Deník!$R85&lt;=1),"BE",Deník!$R85),""),"")</f>
        <v/>
      </c>
      <c r="AU85" s="63" t="str">
        <f>IF(Deník!$D85&lt;&gt;"",IF(AND(Deník!$D85&gt;=AU$2,Deník!$D85&lt;=AU$3),IF(AND(Deník!$R85&gt;=0,Deník!$R85&lt;=1),"BE",Deník!$R85),""),"")</f>
        <v/>
      </c>
      <c r="AV85" s="63" t="str">
        <f>IF(Deník!$D85&lt;&gt;"",IF(AND(Deník!$D85&gt;=AV$2,Deník!$D85&lt;=AV$3),IF(AND(Deník!$R85&gt;=0,Deník!$R85&lt;=1),"BE",Deník!$R85),""),"")</f>
        <v/>
      </c>
      <c r="AW85" s="63" t="str">
        <f>IF(Deník!$D85&lt;&gt;"",IF(AND(Deník!$D85&gt;=AW$2,Deník!$D85&lt;=AW$3),IF(AND(Deník!$R85&gt;=0,Deník!$R85&lt;=1),"BE",Deník!$R85),""),"")</f>
        <v/>
      </c>
      <c r="AX85" s="63" t="str">
        <f>IF(Deník!$D85&lt;&gt;"",IF(AND(Deník!$D85&gt;=AX$2,Deník!$D85&lt;=AX$3),IF(AND(Deník!$R85&gt;=0,Deník!$R85&lt;=1),"BE",Deník!$R85),""),"")</f>
        <v/>
      </c>
      <c r="AY85" s="63" t="str">
        <f>IF(Deník!$D85&lt;&gt;"",IF(AND(Deník!$D85&gt;=AY$2,Deník!$D85&lt;=AY$3),IF(AND(Deník!$R85&gt;=0,Deník!$R85&lt;=1),"BE",Deník!$R85),""),"")</f>
        <v/>
      </c>
      <c r="AZ85" s="63" t="str">
        <f>IF(Deník!$D85&lt;&gt;"",IF(AND(Deník!$D85&gt;=AZ$2,Deník!$D85&lt;=AZ$3),IF(AND(Deník!$R85&gt;=0,Deník!$R85&lt;=1),"BE",Deník!$R85),""),"")</f>
        <v/>
      </c>
      <c r="BA85" s="63" t="str">
        <f>IF(Deník!$D85&lt;&gt;"",IF(AND(Deník!$D85&gt;=BA$2,Deník!$D85&lt;=BA$3),IF(AND(Deník!$R85&gt;=0,Deník!$R85&lt;=1),"BE",Deník!$R85),""),"")</f>
        <v/>
      </c>
      <c r="BB85" s="63" t="str">
        <f>IF(Deník!$D85&lt;&gt;"",IF(AND(Deník!$D85&gt;=BB$2,Deník!$D85&lt;=BB$3),IF(AND(Deník!$R85&gt;=0,Deník!$R85&lt;=1),"BE",Deník!$R85),""),"")</f>
        <v/>
      </c>
      <c r="BC85" s="71" t="str">
        <f>IF(Deník!$D85&lt;&gt;"",IF(AND(Deník!$D85&gt;=BC$2,Deník!$D85&lt;=BC$3),IF(AND(Deník!$R85&gt;=0,Deník!$R85&lt;=1),"BE",Deník!$R85),""),"")</f>
        <v/>
      </c>
      <c r="BD85" s="20" t="str">
        <f>IF(Deník!$J86="S",(Deník!$M86-Deník!$K86),IF(Deník!$J86="L",(Deník!$K86-Deník!$M86),""))</f>
        <v/>
      </c>
      <c r="BE85" s="20" t="str">
        <f>IF(Deník!$J86="S",(Deník!$K86-Deník!$O86),IF(Deník!$J86="L",(Deník!$O86-Deník!$K86),""))</f>
        <v/>
      </c>
      <c r="BF85" s="20" t="str">
        <f>IF(Deník!$J86="S",(Deník!$K86-Deník!$L86),IF(Deník!$J86="L",(Deník!$L86-Deník!$K86),""))</f>
        <v/>
      </c>
      <c r="BG85" s="20" t="str">
        <f>IF(Deník!$J86="S",(Deník!$K86-Deník!$S86),IF(Deník!$J86="L",(Deník!$S86-Deník!$K86),""))</f>
        <v/>
      </c>
      <c r="BH85" s="20" t="str">
        <f>IF(Deník!$J86="S",(Deník!$K86-Deník!$U86),IF(Deník!$J86="L",(Deník!$U86-Deník!$K86),""))</f>
        <v/>
      </c>
      <c r="BI85" s="20" t="str">
        <f>IF(Deník!$R85&gt;1,Deník!$R85,"")</f>
        <v/>
      </c>
      <c r="BJ85" s="20" t="str">
        <f>IF(Deník!$R85&lt;0,Deník!$R85,"")</f>
        <v/>
      </c>
      <c r="BK85" s="17"/>
      <c r="BM85" s="233" t="str">
        <f>IF(Deník!$R85&lt;&gt;"",IF(Deník!$Y85=Statistika!$F$78,IF(AND(Deník!$R85&gt;=0,Deník!$R85&lt;=1),"BE",Deník!$R85),""),"")</f>
        <v/>
      </c>
      <c r="BN85" s="233" t="str">
        <f>IF(Deník!$R85&lt;&gt;"",IF(Deník!$Y85=Statistika!$F$79,IF(AND(Deník!$R85&gt;=0,Deník!$R85&lt;=1),"BE",Deník!$R85),""),"")</f>
        <v/>
      </c>
      <c r="BO85" s="233" t="str">
        <f>IF(Deník!$R85&lt;&gt;"",IF(Deník!$Y85=Statistika!$F$80,IF(AND(Deník!$R85&gt;=0,Deník!$R85&lt;=1),"BE",Deník!$R85),""),"")</f>
        <v/>
      </c>
      <c r="BP85" s="233" t="str">
        <f>IF(Deník!$R85&lt;&gt;"",IF(Deník!$Y85=Statistika!$F$81,IF(AND(Deník!$R85&gt;=0,Deník!$R85&lt;=1),"BE",Deník!$R85),""),"")</f>
        <v/>
      </c>
      <c r="BQ85" s="233" t="str">
        <f>IF(Deník!$R85&lt;&gt;"",IF(Deník!$Y85=Statistika!$F$82,IF(AND(Deník!$R85&gt;=0,Deník!$R85&lt;=1),"BE",Deník!$R85),""),"")</f>
        <v/>
      </c>
      <c r="BR85" s="233" t="str">
        <f>IF(Deník!$R85&lt;&gt;"",IF(Deník!$Y85=Statistika!$F$83,IF(AND(Deník!$R85&gt;=0,Deník!$R85&lt;=1),"BE",Deník!$R85),""),"")</f>
        <v/>
      </c>
      <c r="BS85" s="233" t="str">
        <f>IF(Deník!$R85&lt;&gt;"",IF(Deník!$Y85=Statistika!$F$84,IF(AND(Deník!$R85&gt;=0,Deník!$R85&lt;=1),"BE",Deník!$R85),""),"")</f>
        <v/>
      </c>
      <c r="BT85" s="233" t="str">
        <f>IF(Deník!$R85&lt;&gt;"",IF(Deník!$Y85=Statistika!$F$85,IF(AND(Deník!$R85&gt;=0,Deník!$R85&lt;=1),"BE",Deník!$R85),""),"")</f>
        <v/>
      </c>
      <c r="BU85" s="233" t="str">
        <f>IF(Deník!$R85&lt;&gt;"",IF(Deník!$Y85=Statistika!$F$86,IF(AND(Deník!$R85&gt;=0,Deník!$R85&lt;=1),"BE",Deník!$R85),""),"")</f>
        <v/>
      </c>
      <c r="BV85" s="233" t="str">
        <f>IF(Deník!$R85&lt;&gt;"",IF(Deník!$Y85=Statistika!$F$87,IF(AND(Deník!$R85&gt;=0,Deník!$R85&lt;=1),"BE",Deník!$R85),""),"")</f>
        <v/>
      </c>
      <c r="BW85" s="233" t="str">
        <f>IF(Deník!$R85&lt;&gt;"",IF(Deník!$Y85=Statistika!$F$88,IF(AND(Deník!$R85&gt;=0,Deník!$R85&lt;=1),"BE",Deník!$R85),""),"")</f>
        <v/>
      </c>
      <c r="BX85" s="233" t="str">
        <f>IF(Deník!$R85&lt;&gt;"",IF(Deník!$Y85=Statistika!$F$89,IF(AND(Deník!$R85&gt;=0,Deník!$R85&lt;=1),"BE",Deník!$R85),""),"")</f>
        <v/>
      </c>
      <c r="BY85" s="233" t="str">
        <f>IF(Deník!$R85&lt;&gt;"",IF(Deník!$Y85=Statistika!$F$90,IF(AND(Deník!$R85&gt;=0,Deník!$R85&lt;=1),"BE",Deník!$R85),""),"")</f>
        <v/>
      </c>
      <c r="BZ85" s="233" t="str">
        <f>IF(Deník!$R85&lt;&gt;"",IF(Deník!$Y85=Statistika!$F$91,IF(AND(Deník!$R85&gt;=0,Deník!$R85&lt;=1),"BE",Deník!$R85),""),"")</f>
        <v/>
      </c>
      <c r="CA85" s="233"/>
      <c r="CB85" s="233" t="str">
        <f>IF(Deník!$R85&lt;&gt;"",IF(Deník!$AB85="SL",IF(AND(Deník!$R85&gt;=0,Deník!$R85&lt;=1),"BE",Deník!$R85),""),"")</f>
        <v/>
      </c>
      <c r="CC85" s="233" t="str">
        <f>IF(Deník!$R85&lt;&gt;"",IF(Deník!$AB85="BE10",IF(AND(Deník!$R85&gt;=0,Deník!$R85&lt;=1),"BE",Deník!$R85),""),"")</f>
        <v/>
      </c>
      <c r="CD85" s="233" t="str">
        <f>IF(Deník!$R85&lt;&gt;"",IF(Deník!$AB85="BE15",IF(AND(Deník!$R85&gt;=0,Deník!$R85&lt;=1),"BE",Deník!$R85),""),"")</f>
        <v/>
      </c>
      <c r="CE85" s="233" t="str">
        <f>IF(Deník!$R85&lt;&gt;"",IF(Deník!$AB85="BE20",IF(AND(Deník!$R85&gt;=0,Deník!$R85&lt;=1),"BE",Deník!$R85),""),"")</f>
        <v/>
      </c>
      <c r="CF85" s="233" t="str">
        <f>IF(Deník!$R85&lt;&gt;"",IF(Deník!$AB85="TP1",IF(AND(Deník!$R85&gt;=0,Deník!$R85&lt;=1),"BE",Deník!$R85),""),"")</f>
        <v/>
      </c>
      <c r="CG85" s="233" t="str">
        <f>IF(Deník!$R85&lt;&gt;"",IF(Deník!$AB85="TP2",IF(AND(Deník!$R85&gt;=0,Deník!$R85&lt;=1),"BE",Deník!$R85),""),"")</f>
        <v/>
      </c>
      <c r="CH85" s="233" t="str">
        <f>IF(Deník!$R85&lt;&gt;"",IF(Deník!$AB85="TP3",IF(AND(Deník!$R85&gt;=0,Deník!$R85&lt;=1),"BE",Deník!$R85),""),"")</f>
        <v/>
      </c>
      <c r="CI85" s="233" t="str">
        <f>IF(Deník!$R85&lt;&gt;"",IF(Deník!$AB85="Trailing SL",IF(AND(Deník!$R85&gt;=0,Deník!$R85&lt;=1),"BE",Deník!$R85),""),"")</f>
        <v/>
      </c>
      <c r="CJ85" s="233" t="str">
        <f>IF(Deník!$R85&lt;&gt;"",IF(Deník!$AB85="Manual",IF(AND(Deník!$R85&gt;=0,Deník!$R85&lt;=1),"BE",Deník!$R85),""),"")</f>
        <v/>
      </c>
      <c r="CK85" s="233"/>
      <c r="CL85" s="233" t="str">
        <f>IF(Deník!$R85&lt;0,IF(Deník!$AC85=Statistika!$F$117,Deník!$R85,""),"")</f>
        <v/>
      </c>
      <c r="CM85" s="233" t="str">
        <f>IF(Deník!$R85&lt;0,IF(Deník!$AC85=Statistika!$F$118,Deník!$R85,""),"")</f>
        <v/>
      </c>
      <c r="CN85" s="233" t="str">
        <f>IF(Deník!$R85&lt;0,IF(Deník!$AC85=Statistika!$F$119,Deník!$R85,""),"")</f>
        <v/>
      </c>
      <c r="CO85" s="233" t="str">
        <f>IF(Deník!$R85&lt;0,IF(Deník!$AC85=Statistika!$F$120,Deník!$R85,""),"")</f>
        <v/>
      </c>
      <c r="CP85" s="233" t="str">
        <f>IF(Deník!$R85&lt;0,IF(Deník!$AC85=Statistika!$F$121,Deník!$R85,""),"")</f>
        <v/>
      </c>
      <c r="CQ85" s="233" t="str">
        <f>IF(Deník!$R85&lt;0,IF(Deník!$AC85=Statistika!$F$122,Deník!$R85,""),"")</f>
        <v/>
      </c>
      <c r="CR85" s="233" t="str">
        <f>IF(Deník!$R85&lt;0,IF(Deník!$AC85=Statistika!$F$123,Deník!$R85,""),"")</f>
        <v/>
      </c>
      <c r="CS85" s="233" t="str">
        <f>IF(Deník!$R85&lt;0,IF(Deník!$AC85=Statistika!$F$124,Deník!$R85,""),"")</f>
        <v/>
      </c>
      <c r="CT85" s="233" t="str">
        <f>IF(Deník!$R85&lt;0,IF(Deník!$AC85=Statistika!$F$125,Deník!$R85,""),"")</f>
        <v/>
      </c>
      <c r="CU85" s="233"/>
      <c r="CV85" s="233" t="str">
        <f>IF(Deník!$R85&lt;0,IF(Deník!$AD85=$CV$2,Deník!$R85,""),"")</f>
        <v/>
      </c>
      <c r="CW85" s="233" t="str">
        <f>IF(Deník!$R85&lt;0,IF(Deník!$AD85=$CW$2,Deník!$R85,""),"")</f>
        <v/>
      </c>
      <c r="CX85" s="233" t="str">
        <f>IF(Deník!$R85&lt;0,IF(Deník!$AD85=$CX$2,Deník!$R85,""),"")</f>
        <v/>
      </c>
      <c r="CY85" s="233" t="str">
        <f>IF(Deník!$R85&lt;0,IF(Deník!$AD85=$CY$2,Deník!$R85,""),"")</f>
        <v/>
      </c>
      <c r="CZ85" s="233" t="str">
        <f>IF(Deník!$R85&lt;0,IF(Deník!$AD85=$CZ$2,Deník!$R85,""),"")</f>
        <v/>
      </c>
      <c r="DL85" s="221">
        <f t="shared" si="8"/>
        <v>93847.029999999984</v>
      </c>
      <c r="DM85" s="220">
        <f t="shared" si="7"/>
        <v>-6.1529700000000132E-2</v>
      </c>
      <c r="DO85" s="50">
        <f>Deník!W86</f>
        <v>0</v>
      </c>
      <c r="DP85" s="102" t="str">
        <f>IF(AND(Deník!W86&gt;0),1,"")</f>
        <v/>
      </c>
      <c r="DQ85" s="102">
        <f>IF(AND(Deník!W86&lt;=0),1,"")</f>
        <v>1</v>
      </c>
      <c r="DR85" s="227"/>
      <c r="DS85" s="228"/>
      <c r="DT85" s="85"/>
      <c r="DU85" s="54">
        <f>IF(MONTH(Deník!$C85)=DU$2,Deník!$W85,"")</f>
        <v>0</v>
      </c>
      <c r="DV85" s="222" t="str">
        <f>IF(MONTH(Deník!$C85)=DV$2,Deník!$W85,"")</f>
        <v/>
      </c>
      <c r="DW85" s="222" t="str">
        <f>IF(MONTH(Deník!$C85)=DW$2,Deník!$W85,"")</f>
        <v/>
      </c>
      <c r="DX85" s="222" t="str">
        <f>IF(MONTH(Deník!$C85)=DX$2,Deník!$W85,"")</f>
        <v/>
      </c>
      <c r="DY85" s="222" t="str">
        <f>IF(MONTH(Deník!$C85)=DY$2,Deník!$W85,"")</f>
        <v/>
      </c>
      <c r="DZ85" s="222" t="str">
        <f>IF(MONTH(Deník!$C85)=DZ$2,Deník!$W85,"")</f>
        <v/>
      </c>
      <c r="EA85" s="222" t="str">
        <f>IF(MONTH(Deník!$C85)=EA$2,Deník!$W85,"")</f>
        <v/>
      </c>
      <c r="EB85" s="222" t="str">
        <f>IF(MONTH(Deník!$C85)=EB$2,Deník!$W85,"")</f>
        <v/>
      </c>
      <c r="EC85" s="222" t="str">
        <f>IF(MONTH(Deník!$C85)=EC$2,Deník!$W85,"")</f>
        <v/>
      </c>
      <c r="ED85" s="222" t="str">
        <f>IF(MONTH(Deník!$C85)=ED$2,Deník!$W85,"")</f>
        <v/>
      </c>
      <c r="EE85" s="222" t="str">
        <f>IF(MONTH(Deník!$C85)=EE$2,Deník!$W85,"")</f>
        <v/>
      </c>
      <c r="EF85" s="222" t="str">
        <f>IF(MONTH(Deník!$C85)=EF$2,Deník!$W85,"")</f>
        <v/>
      </c>
      <c r="EI85" s="600" t="str">
        <f>IF(Deník!$W85&lt;&gt;"",IF(Deník!$B85=Statistika!$F$63,Deník!$W85,""),"")</f>
        <v/>
      </c>
      <c r="EJ85" s="13" t="str">
        <f>IF(Deník!$W85&lt;&gt;"",IF(Deník!$B85=Statistika!$F$64,Deník!$W85,""),"")</f>
        <v/>
      </c>
      <c r="EK85" s="13" t="str">
        <f>IF(Deník!$W85&lt;&gt;"",IF(Deník!$B85=Statistika!$F$65,Deník!$W85,""),"")</f>
        <v/>
      </c>
      <c r="EL85" s="13" t="str">
        <f>IF(Deník!$W85&lt;&gt;"",IF(Deník!$B85=Statistika!$F$66,Deník!$W85,""),"")</f>
        <v/>
      </c>
      <c r="EM85" s="13" t="str">
        <f>IF(Deník!$W85&lt;&gt;"",IF(Deník!$B85=Statistika!$F$67,Deník!$W85,""),"")</f>
        <v/>
      </c>
      <c r="EN85" s="13" t="str">
        <f>IF(Deník!$W85&lt;&gt;"",IF(Deník!$B85=Statistika!$F$68,Deník!$W85,""),"")</f>
        <v/>
      </c>
      <c r="EO85" s="13" t="str">
        <f>IF(Deník!$W85&lt;&gt;"",IF(Deník!$B85=Statistika!$F$69,Deník!$W85,""),"")</f>
        <v/>
      </c>
      <c r="EP85" s="601" t="str">
        <f>IF(Deník!$W85&lt;&gt;"",IF(Deník!$B85=Statistika!$F$70,Deník!$W85,""),"")</f>
        <v/>
      </c>
      <c r="EQ85" s="90"/>
      <c r="ER85" s="63" t="str">
        <f>IF(Deník!$W85&lt;&gt;"",IF(Deník!$J85="L",Deník!$W85,""),"")</f>
        <v/>
      </c>
      <c r="ES85" s="13" t="str">
        <f>IF(Deník!$W85&lt;&gt;"",IF(Deník!$J85="S",Deník!$W85,""),"")</f>
        <v/>
      </c>
      <c r="ET85" s="95"/>
      <c r="EU85" s="88"/>
      <c r="EV85" s="63" t="str">
        <f>IF(WEEKDAY(Deník!$C85,2)=1,Deník!$W85,"")</f>
        <v/>
      </c>
      <c r="EW85" s="13" t="str">
        <f>IF(WEEKDAY(Deník!$C85,2)=2,Deník!$W85,"")</f>
        <v/>
      </c>
      <c r="EX85" s="13" t="str">
        <f>IF(WEEKDAY(Deník!$C85,2)=3,Deník!$W85,"")</f>
        <v/>
      </c>
      <c r="EY85" s="13" t="str">
        <f>IF(WEEKDAY(Deník!$C85,2)=4,Deník!$W85,"")</f>
        <v/>
      </c>
      <c r="EZ85" s="60" t="str">
        <f>IF(WEEKDAY(Deník!$C85,2)=5,Deník!$W85,"")</f>
        <v/>
      </c>
      <c r="FA85" s="99"/>
      <c r="FB85" s="100">
        <f>Deník!D85</f>
        <v>0</v>
      </c>
      <c r="FC85" s="63">
        <f>IF($FB85&lt;&gt;"",IF(AND($FB85&gt;=FC$2,$FB85&lt;=FC$3),Deník!$W85,""))</f>
        <v>0</v>
      </c>
      <c r="FD85" s="63" t="str">
        <f>IF($FB85&lt;&gt;"",IF(AND($FB85&gt;=FD$2,$FB85&lt;=FD$3),Deník!$W85,""))</f>
        <v/>
      </c>
      <c r="FE85" s="63" t="str">
        <f>IF($FB85&lt;&gt;"",IF(AND($FB85&gt;=FE$2,$FB85&lt;=FE$3),Deník!$W85,""))</f>
        <v/>
      </c>
      <c r="FF85" s="63" t="str">
        <f>IF($FB85&lt;&gt;"",IF(AND($FB85&gt;=FF$2,$FB85&lt;=FF$3),Deník!$W85,""))</f>
        <v/>
      </c>
      <c r="FG85" s="63" t="str">
        <f>IF($FB85&lt;&gt;"",IF(AND($FB85&gt;=FG$2,$FB85&lt;=FG$3),Deník!$W85,""))</f>
        <v/>
      </c>
      <c r="FH85" s="63" t="str">
        <f>IF($FB85&lt;&gt;"",IF(AND($FB85&gt;=FH$2,$FB85&lt;=FH$3),Deník!$W85,""))</f>
        <v/>
      </c>
      <c r="FI85" s="63" t="str">
        <f>IF($FB85&lt;&gt;"",IF(AND($FB85&gt;=FI$2,$FB85&lt;=FI$3),Deník!$W85,""))</f>
        <v/>
      </c>
      <c r="FJ85" s="63" t="str">
        <f>IF($FB85&lt;&gt;"",IF(AND($FB85&gt;=FJ$2,$FB85&lt;=FJ$3),Deník!$W85,""))</f>
        <v/>
      </c>
      <c r="FK85" s="63" t="str">
        <f>IF($FB85&lt;&gt;"",IF(AND($FB85&gt;=FK$2,$FB85&lt;=FK$3),Deník!$W85,""))</f>
        <v/>
      </c>
      <c r="FL85" s="63" t="str">
        <f>IF($FB85&lt;&gt;"",IF(AND($FB85&gt;=FL$2,$FB85&lt;=FL$3),Deník!$W85,""))</f>
        <v/>
      </c>
      <c r="FM85" s="63" t="str">
        <f>IF($FB85&lt;&gt;"",IF(AND($FB85&gt;=FM$2,$FB85&lt;=FM$3),Deník!$W85,""))</f>
        <v/>
      </c>
      <c r="FN85" s="13"/>
      <c r="FO85" s="20" t="str">
        <f>IF(Deník!$W85&gt;1,Deník!$W85,"")</f>
        <v/>
      </c>
      <c r="FP85" s="20" t="str">
        <f>IF(Deník!$W85&lt;0,Deník!$W85,"")</f>
        <v/>
      </c>
      <c r="FQ85" s="17"/>
      <c r="FS85" s="233"/>
      <c r="FT85" s="233" t="str">
        <f>IF(Deník!$W85&lt;&gt;"",IF(Deník!$Y85=Statistika!$F$78,Deník!$W85,""),"")</f>
        <v/>
      </c>
      <c r="FU85" s="233" t="str">
        <f>IF(Deník!$W85&lt;&gt;"",IF(Deník!$Y85=Statistika!$F$79,Deník!$W85,""),"")</f>
        <v/>
      </c>
      <c r="FV85" s="233" t="str">
        <f>IF(Deník!$W85&lt;&gt;"",IF(Deník!$Y85=Statistika!$F$80,Deník!$W85,""),"")</f>
        <v/>
      </c>
      <c r="FW85" s="233" t="str">
        <f>IF(Deník!$W85&lt;&gt;"",IF(Deník!$Y85=Statistika!$F$81,Deník!$W85,""),"")</f>
        <v/>
      </c>
      <c r="FX85" s="233" t="str">
        <f>IF(Deník!$W85&lt;&gt;"",IF(Deník!$Y85=Statistika!$F$82,Deník!$W85,""),"")</f>
        <v/>
      </c>
      <c r="FY85" s="233" t="str">
        <f>IF(Deník!$W85&lt;&gt;"",IF(Deník!$Y85=Statistika!$F$83,Deník!$W85,""),"")</f>
        <v/>
      </c>
      <c r="FZ85" s="233" t="str">
        <f>IF(Deník!$W85&lt;&gt;"",IF(Deník!$Y85=Statistika!$F$84,Deník!$W85,""),"")</f>
        <v/>
      </c>
      <c r="GA85" s="233" t="str">
        <f>IF(Deník!$W85&lt;&gt;"",IF(Deník!$Y85=Statistika!$F$85,Deník!$W85,""),"")</f>
        <v/>
      </c>
      <c r="GB85" s="233" t="str">
        <f>IF(Deník!$W85&lt;&gt;"",IF(Deník!$Y85=Statistika!$F$86,Deník!$W85,""),"")</f>
        <v/>
      </c>
      <c r="GC85" s="233" t="str">
        <f>IF(Deník!$W85&lt;&gt;"",IF(Deník!$Y85=Statistika!$F$87,Deník!$W85,""),"")</f>
        <v/>
      </c>
      <c r="GD85" s="233" t="str">
        <f>IF(Deník!$W85&lt;&gt;"",IF(Deník!$Y85=Statistika!$F$88,Deník!$W85,""),"")</f>
        <v/>
      </c>
      <c r="GE85" s="233" t="str">
        <f>IF(Deník!$W85&lt;&gt;"",IF(Deník!$Y85=Statistika!$F$89,Deník!$W85,""),"")</f>
        <v/>
      </c>
      <c r="GF85" s="233" t="str">
        <f>IF(Deník!$W85&lt;&gt;"",IF(Deník!$Y85=Statistika!$F$90,Deník!$W85,""),"")</f>
        <v/>
      </c>
      <c r="GG85" s="233" t="str">
        <f>IF(Deník!$W85&lt;&gt;"",IF(Deník!$Y85=Statistika!$F$91,Deník!$W85,""),"")</f>
        <v/>
      </c>
      <c r="GH85" s="233"/>
      <c r="GI85" s="233" t="str">
        <f>IF(Deník!$W85&lt;&gt;"",IF(Deník!$AB85=Statistika!$L$100,Deník!$W85,""),"")</f>
        <v/>
      </c>
      <c r="GJ85" s="233" t="str">
        <f>IF(Deník!$W85&lt;&gt;"",IF(Deník!$AB85=Statistika!$L$101,Deník!$W85,""),"")</f>
        <v/>
      </c>
      <c r="GK85" s="233" t="str">
        <f>IF(Deník!$W85&lt;&gt;"",IF(Deník!$AB85=Statistika!$L$102,Deník!$W85,""),"")</f>
        <v/>
      </c>
      <c r="GL85" s="233" t="str">
        <f>IF(Deník!$W85&lt;&gt;"",IF(Deník!$AB85=Statistika!$L$103,Deník!$W85,""),"")</f>
        <v/>
      </c>
      <c r="GM85" s="233" t="str">
        <f>IF(Deník!$W85&lt;&gt;"",IF(Deník!$AB85=Statistika!$L$104,Deník!$W85,""),"")</f>
        <v/>
      </c>
      <c r="GN85" s="233" t="str">
        <f>IF(Deník!$W85&lt;&gt;"",IF(Deník!$AB85=Statistika!$L$105,Deník!$W85,""),"")</f>
        <v/>
      </c>
      <c r="GO85" s="233" t="str">
        <f>IF(Deník!$W85&lt;&gt;"",IF(Deník!$AB85=Statistika!$L$106,Deník!$W85,""),"")</f>
        <v/>
      </c>
      <c r="GP85" s="233" t="str">
        <f>IF(Deník!$W85&lt;&gt;"",IF(Deník!$AB85=Statistika!$L$107,Deník!$W85,""),"")</f>
        <v/>
      </c>
      <c r="GQ85" s="233" t="str">
        <f>IF(Deník!$W85&lt;&gt;"",IF(Deník!$AB85=Statistika!$L$108,Deník!$W85,""),"")</f>
        <v/>
      </c>
      <c r="GS85" s="233" t="str">
        <f>IF(Deník!$W85&lt;0,IF(Deník!$AC85=Statistika!$F$117,Deník!$W85,""),"")</f>
        <v/>
      </c>
      <c r="GT85" s="233" t="str">
        <f>IF(Deník!$W85&lt;0,IF(Deník!$AC85=Statistika!$F$118,Deník!$W85,""),"")</f>
        <v/>
      </c>
      <c r="GU85" s="233" t="str">
        <f>IF(Deník!$W85&lt;0,IF(Deník!$AC85=Statistika!$F$119,Deník!$W85,""),"")</f>
        <v/>
      </c>
      <c r="GV85" s="233" t="str">
        <f>IF(Deník!$W85&lt;0,IF(Deník!$AC85=Statistika!$F$120,Deník!$W85,""),"")</f>
        <v/>
      </c>
      <c r="GW85" s="233" t="str">
        <f>IF(Deník!$W85&lt;0,IF(Deník!$AC85=Statistika!$F$121,Deník!$W85,""),"")</f>
        <v/>
      </c>
      <c r="GX85" s="233" t="str">
        <f>IF(Deník!$W85&lt;0,IF(Deník!$AC85=Statistika!$F$122,Deník!$W85,""),"")</f>
        <v/>
      </c>
      <c r="GY85" s="233" t="str">
        <f>IF(Deník!$W85&lt;0,IF(Deník!$AC85=Statistika!$F$123,Deník!$W85,""),"")</f>
        <v/>
      </c>
      <c r="GZ85" s="233" t="str">
        <f>IF(Deník!$W85&lt;0,IF(Deník!$AC85=Statistika!$F$124,Deník!$W85,""),"")</f>
        <v/>
      </c>
      <c r="HA85" s="233" t="str">
        <f>IF(Deník!$W85&lt;0,IF(Deník!$AC85=Statistika!$F$125,Deník!$W85,""),"")</f>
        <v/>
      </c>
      <c r="HC85" s="233" t="str">
        <f>IF(Deník!$W85&lt;0,IF(Deník!$AD85=Statistika!$F$133,Deník!$W85,""),"")</f>
        <v/>
      </c>
      <c r="HD85" s="233" t="str">
        <f>IF(Deník!$W85&lt;0,IF(Deník!$AD85=Statistika!$F$134,Deník!$W85,""),"")</f>
        <v/>
      </c>
      <c r="HE85" s="233" t="str">
        <f>IF(Deník!$W85&lt;0,IF(Deník!$AD85=Statistika!$F$135,Deník!$W85,""),"")</f>
        <v/>
      </c>
      <c r="HF85" s="233" t="str">
        <f>IF(Deník!$W85&lt;0,IF(Deník!$AD85=Statistika!$F$136,Deník!$W85,""),"")</f>
        <v/>
      </c>
      <c r="HG85" s="233" t="str">
        <f>IF(Deník!$W85&lt;0,IF(Deník!$AD85=Statistika!$F$137,Deník!$W85,""),"")</f>
        <v/>
      </c>
      <c r="ID85" s="8">
        <f>Tabulka4[[#This Row],[Sloupec3]]</f>
        <v>0</v>
      </c>
      <c r="IE85" s="17" t="str">
        <f>IF(AND([1]Deník!$C85&gt;='[1]Měsíční shrnutí'!$D$1,[1]Deník!$C85&lt;='[1]Měsíční shrnutí'!$F$1),[1]Deník!$X85,"")</f>
        <v/>
      </c>
    </row>
    <row r="86" spans="1:239">
      <c r="A86" s="8">
        <f>Deník!C87</f>
        <v>0</v>
      </c>
      <c r="B86" s="50" t="str">
        <f>Deník!R87</f>
        <v/>
      </c>
      <c r="C86" s="102" t="str">
        <f>IF(AND(Deník!R87&gt;1,Deník!R87&lt;&gt;""),1,"")</f>
        <v/>
      </c>
      <c r="D86" s="102" t="str">
        <f>IF(AND(Deník!R87&lt;=0,Deník!R87&lt;&gt;""),1,"")</f>
        <v/>
      </c>
      <c r="E86" s="103" t="str">
        <f>IF(AND(Deník!R87&gt;=0,Deník!R87&lt;=1),1,"")</f>
        <v/>
      </c>
      <c r="F86" s="79" t="str">
        <f>IF(Deník!R87&lt;&gt;"",Deník!R87+F85,"")</f>
        <v/>
      </c>
      <c r="G86" s="85"/>
      <c r="H86" s="54" t="str">
        <f>IF(MONTH(Deník!$C86)=H$2,IF(AND(Deník!$R86&gt;=0,Deník!$R86&lt;=1),"BE",Deník!$R86),"")</f>
        <v/>
      </c>
      <c r="I86" s="11" t="str">
        <f>IF(MONTH(Deník!$C86)=I$2,IF(AND(Deník!$R86&gt;=0,Deník!$R86&lt;=1),"BE",Deník!$R86),"")</f>
        <v/>
      </c>
      <c r="J86" s="11" t="str">
        <f>IF(MONTH(Deník!$C86)=J$2,IF(AND(Deník!$R86&gt;=0,Deník!$R86&lt;=1),"BE",Deník!$R86),"")</f>
        <v/>
      </c>
      <c r="K86" s="11" t="str">
        <f>IF(MONTH(Deník!$C86)=K$2,IF(AND(Deník!$R86&gt;=0,Deník!$R86&lt;=1),"BE",Deník!$R86),"")</f>
        <v/>
      </c>
      <c r="L86" s="11" t="str">
        <f>IF(MONTH(Deník!$C86)=L$2,IF(AND(Deník!$R86&gt;=0,Deník!$R86&lt;=1),"BE",Deník!$R86),"")</f>
        <v/>
      </c>
      <c r="M86" s="11" t="str">
        <f>IF(MONTH(Deník!$C86)=M$2,IF(AND(Deník!$R86&gt;=0,Deník!$R86&lt;=1),"BE",Deník!$R86),"")</f>
        <v/>
      </c>
      <c r="N86" s="11" t="str">
        <f>IF(MONTH(Deník!$C86)=N$2,IF(AND(Deník!$R86&gt;=0,Deník!$R86&lt;=1),"BE",Deník!$R86),"")</f>
        <v/>
      </c>
      <c r="O86" s="11" t="str">
        <f>IF(MONTH(Deník!$C86)=O$2,IF(AND(Deník!$R86&gt;=0,Deník!$R86&lt;=1),"BE",Deník!$R86),"")</f>
        <v/>
      </c>
      <c r="P86" s="11" t="str">
        <f>IF(MONTH(Deník!$C86)=P$2,IF(AND(Deník!$R86&gt;=0,Deník!$R86&lt;=1),"BE",Deník!$R86),"")</f>
        <v/>
      </c>
      <c r="Q86" s="11" t="str">
        <f>IF(MONTH(Deník!$C86)=Q$2,IF(AND(Deník!$R86&gt;=0,Deník!$R86&lt;=1),"BE",Deník!$R86),"")</f>
        <v/>
      </c>
      <c r="R86" s="11" t="str">
        <f>IF(MONTH(Deník!$C86)=R$2,IF(AND(Deník!$R86&gt;=0,Deník!$R86&lt;=1),"BE",Deník!$R86),"")</f>
        <v/>
      </c>
      <c r="S86" s="57" t="str">
        <f>IF(MONTH(Deník!$C86)=S$2,IF(AND(Deník!$R86&gt;=0,Deník!$R86&lt;=1),"BE",Deník!$R86),"")</f>
        <v/>
      </c>
      <c r="U86" s="12"/>
      <c r="V86" s="12"/>
      <c r="X86" s="600" t="str">
        <f>IF(Deník!$R86&lt;&gt;"",IF(Deník!$B86=Statistika!$F$63,IF(AND(Deník!$R86&gt;=0,Deník!$R86&lt;=1),"BE",Deník!$R86),""),"")</f>
        <v/>
      </c>
      <c r="Y86" s="13" t="str">
        <f>IF(Deník!$R86&lt;&gt;"",IF(Deník!$B86=Statistika!$F$64,IF(AND(Deník!$R86&gt;=0,Deník!$R86&lt;=1),"BE",Deník!$R86),""),"")</f>
        <v/>
      </c>
      <c r="Z86" s="13" t="str">
        <f>IF(Deník!$R86&lt;&gt;"",IF(Deník!$B86=Statistika!$F$65,IF(AND(Deník!$R86&gt;=0,Deník!$R86&lt;=1),"BE",Deník!$R86),""),"")</f>
        <v/>
      </c>
      <c r="AA86" s="13" t="str">
        <f>IF(Deník!$R86&lt;&gt;"",IF(Deník!$B86=Statistika!$F$66,IF(AND(Deník!$R86&gt;=0,Deník!$R86&lt;=1),"BE",Deník!$R86),""),"")</f>
        <v/>
      </c>
      <c r="AB86" s="13" t="str">
        <f>IF(Deník!$R86&lt;&gt;"",IF(Deník!$B86=Statistika!$F$67,IF(AND(Deník!$R86&gt;=0,Deník!$R86&lt;=1),"BE",Deník!$R86),""),"")</f>
        <v/>
      </c>
      <c r="AC86" s="13" t="str">
        <f>IF(Deník!$R86&lt;&gt;"",IF(Deník!$B86=Statistika!$F$68,IF(AND(Deník!$R86&gt;=0,Deník!$R86&lt;=1),"BE",Deník!$R86),""),"")</f>
        <v/>
      </c>
      <c r="AD86" s="13" t="str">
        <f>IF(Deník!$R86&lt;&gt;"",IF(Deník!$B86=Statistika!$F$69,IF(AND(Deník!$R86&gt;=0,Deník!$R86&lt;=1),"BE",Deník!$R86),""),"")</f>
        <v/>
      </c>
      <c r="AE86" s="601" t="str">
        <f>IF(Deník!$R86&lt;&gt;"",IF(Deník!$B86=Statistika!$F$70,IF(AND(Deník!$R86&gt;=0,Deník!$R86&lt;=1),"BE",Deník!$R86),""),"")</f>
        <v/>
      </c>
      <c r="AF86" s="90"/>
      <c r="AG86" s="63" t="str">
        <f>IF(Deník!$R86&lt;&gt;"",IF(Deník!$J86="L",IF(AND(Deník!$R86&gt;=0,Deník!$R86&lt;=1),"BE",Deník!$R86),""),"")</f>
        <v/>
      </c>
      <c r="AH86" s="13" t="str">
        <f>IF(Deník!$R86&lt;&gt;"",IF(Deník!$J86="S",IF(AND(Deník!$R86&gt;=0,Deník!$R86&lt;=1),"BE",Deník!$R86),""),"")</f>
        <v/>
      </c>
      <c r="AI86" s="95"/>
      <c r="AJ86" s="71" t="str">
        <f>IF(Deník!N87&lt;&gt;"",Deník!N87*-1,"")</f>
        <v/>
      </c>
      <c r="AK86" s="88"/>
      <c r="AL86" s="63" t="str">
        <f>IF(WEEKDAY(Deník!$C86,2)=1,IF(AND(Deník!$R86&gt;=0,Deník!$R86&lt;=1),"BE",Deník!$R86),"")</f>
        <v/>
      </c>
      <c r="AM86" s="13" t="str">
        <f>IF(WEEKDAY(Deník!$C86,2)=2,IF(AND(Deník!$R86&gt;=0,Deník!$R86&lt;=1),"BE",Deník!$R86),"")</f>
        <v/>
      </c>
      <c r="AN86" s="13" t="str">
        <f>IF(WEEKDAY(Deník!$C86,2)=3,IF(AND(Deník!$R86&gt;=0,Deník!$R86&lt;=1),"BE",Deník!$R86),"")</f>
        <v/>
      </c>
      <c r="AO86" s="13" t="str">
        <f>IF(WEEKDAY(Deník!$C86,2)=4,IF(AND(Deník!$R86&gt;=0,Deník!$R86&lt;=1),"BE",Deník!$R86),"")</f>
        <v/>
      </c>
      <c r="AP86" s="60" t="str">
        <f>IF(WEEKDAY(Deník!$C86,2)=5,IF(AND(Deník!$R86&gt;=0,Deník!$R86&lt;=1),"BE",Deník!$R86),"")</f>
        <v/>
      </c>
      <c r="AQ86" s="99"/>
      <c r="AR86" s="100">
        <f>Deník!D86</f>
        <v>0</v>
      </c>
      <c r="AS86" s="63" t="str">
        <f>IF(Deník!$D86&lt;&gt;"",IF(AND(Deník!$D86&gt;=AS$2,Deník!$D86&lt;=AS$3),IF(AND(Deník!$R86&gt;=0,Deník!$R86&lt;=1),"BE",Deník!$R86),""),"")</f>
        <v/>
      </c>
      <c r="AT86" s="63" t="str">
        <f>IF(Deník!$D86&lt;&gt;"",IF(AND(Deník!$D86&gt;=AT$2,Deník!$D86&lt;=AT$3),IF(AND(Deník!$R86&gt;=0,Deník!$R86&lt;=1),"BE",Deník!$R86),""),"")</f>
        <v/>
      </c>
      <c r="AU86" s="63" t="str">
        <f>IF(Deník!$D86&lt;&gt;"",IF(AND(Deník!$D86&gt;=AU$2,Deník!$D86&lt;=AU$3),IF(AND(Deník!$R86&gt;=0,Deník!$R86&lt;=1),"BE",Deník!$R86),""),"")</f>
        <v/>
      </c>
      <c r="AV86" s="63" t="str">
        <f>IF(Deník!$D86&lt;&gt;"",IF(AND(Deník!$D86&gt;=AV$2,Deník!$D86&lt;=AV$3),IF(AND(Deník!$R86&gt;=0,Deník!$R86&lt;=1),"BE",Deník!$R86),""),"")</f>
        <v/>
      </c>
      <c r="AW86" s="63" t="str">
        <f>IF(Deník!$D86&lt;&gt;"",IF(AND(Deník!$D86&gt;=AW$2,Deník!$D86&lt;=AW$3),IF(AND(Deník!$R86&gt;=0,Deník!$R86&lt;=1),"BE",Deník!$R86),""),"")</f>
        <v/>
      </c>
      <c r="AX86" s="63" t="str">
        <f>IF(Deník!$D86&lt;&gt;"",IF(AND(Deník!$D86&gt;=AX$2,Deník!$D86&lt;=AX$3),IF(AND(Deník!$R86&gt;=0,Deník!$R86&lt;=1),"BE",Deník!$R86),""),"")</f>
        <v/>
      </c>
      <c r="AY86" s="63" t="str">
        <f>IF(Deník!$D86&lt;&gt;"",IF(AND(Deník!$D86&gt;=AY$2,Deník!$D86&lt;=AY$3),IF(AND(Deník!$R86&gt;=0,Deník!$R86&lt;=1),"BE",Deník!$R86),""),"")</f>
        <v/>
      </c>
      <c r="AZ86" s="63" t="str">
        <f>IF(Deník!$D86&lt;&gt;"",IF(AND(Deník!$D86&gt;=AZ$2,Deník!$D86&lt;=AZ$3),IF(AND(Deník!$R86&gt;=0,Deník!$R86&lt;=1),"BE",Deník!$R86),""),"")</f>
        <v/>
      </c>
      <c r="BA86" s="63" t="str">
        <f>IF(Deník!$D86&lt;&gt;"",IF(AND(Deník!$D86&gt;=BA$2,Deník!$D86&lt;=BA$3),IF(AND(Deník!$R86&gt;=0,Deník!$R86&lt;=1),"BE",Deník!$R86),""),"")</f>
        <v/>
      </c>
      <c r="BB86" s="63" t="str">
        <f>IF(Deník!$D86&lt;&gt;"",IF(AND(Deník!$D86&gt;=BB$2,Deník!$D86&lt;=BB$3),IF(AND(Deník!$R86&gt;=0,Deník!$R86&lt;=1),"BE",Deník!$R86),""),"")</f>
        <v/>
      </c>
      <c r="BC86" s="71" t="str">
        <f>IF(Deník!$D86&lt;&gt;"",IF(AND(Deník!$D86&gt;=BC$2,Deník!$D86&lt;=BC$3),IF(AND(Deník!$R86&gt;=0,Deník!$R86&lt;=1),"BE",Deník!$R86),""),"")</f>
        <v/>
      </c>
      <c r="BD86" s="20" t="str">
        <f>IF(Deník!$J87="S",(Deník!$M87-Deník!$K87),IF(Deník!$J87="L",(Deník!$K87-Deník!$M87),""))</f>
        <v/>
      </c>
      <c r="BE86" s="20" t="str">
        <f>IF(Deník!$J87="S",(Deník!$K87-Deník!$O87),IF(Deník!$J87="L",(Deník!$O87-Deník!$K87),""))</f>
        <v/>
      </c>
      <c r="BF86" s="20" t="str">
        <f>IF(Deník!$J87="S",(Deník!$K87-Deník!$L87),IF(Deník!$J87="L",(Deník!$L87-Deník!$K87),""))</f>
        <v/>
      </c>
      <c r="BG86" s="20" t="str">
        <f>IF(Deník!$J87="S",(Deník!$K87-Deník!$S87),IF(Deník!$J87="L",(Deník!$S87-Deník!$K87),""))</f>
        <v/>
      </c>
      <c r="BH86" s="20" t="str">
        <f>IF(Deník!$J87="S",(Deník!$K87-Deník!$U87),IF(Deník!$J87="L",(Deník!$U87-Deník!$K87),""))</f>
        <v/>
      </c>
      <c r="BI86" s="20" t="str">
        <f>IF(Deník!$R86&gt;1,Deník!$R86,"")</f>
        <v/>
      </c>
      <c r="BJ86" s="20" t="str">
        <f>IF(Deník!$R86&lt;0,Deník!$R86,"")</f>
        <v/>
      </c>
      <c r="BK86" s="17"/>
      <c r="BM86" s="233" t="str">
        <f>IF(Deník!$R86&lt;&gt;"",IF(Deník!$Y86=Statistika!$F$78,IF(AND(Deník!$R86&gt;=0,Deník!$R86&lt;=1),"BE",Deník!$R86),""),"")</f>
        <v/>
      </c>
      <c r="BN86" s="233" t="str">
        <f>IF(Deník!$R86&lt;&gt;"",IF(Deník!$Y86=Statistika!$F$79,IF(AND(Deník!$R86&gt;=0,Deník!$R86&lt;=1),"BE",Deník!$R86),""),"")</f>
        <v/>
      </c>
      <c r="BO86" s="233" t="str">
        <f>IF(Deník!$R86&lt;&gt;"",IF(Deník!$Y86=Statistika!$F$80,IF(AND(Deník!$R86&gt;=0,Deník!$R86&lt;=1),"BE",Deník!$R86),""),"")</f>
        <v/>
      </c>
      <c r="BP86" s="233" t="str">
        <f>IF(Deník!$R86&lt;&gt;"",IF(Deník!$Y86=Statistika!$F$81,IF(AND(Deník!$R86&gt;=0,Deník!$R86&lt;=1),"BE",Deník!$R86),""),"")</f>
        <v/>
      </c>
      <c r="BQ86" s="233" t="str">
        <f>IF(Deník!$R86&lt;&gt;"",IF(Deník!$Y86=Statistika!$F$82,IF(AND(Deník!$R86&gt;=0,Deník!$R86&lt;=1),"BE",Deník!$R86),""),"")</f>
        <v/>
      </c>
      <c r="BR86" s="233" t="str">
        <f>IF(Deník!$R86&lt;&gt;"",IF(Deník!$Y86=Statistika!$F$83,IF(AND(Deník!$R86&gt;=0,Deník!$R86&lt;=1),"BE",Deník!$R86),""),"")</f>
        <v/>
      </c>
      <c r="BS86" s="233" t="str">
        <f>IF(Deník!$R86&lt;&gt;"",IF(Deník!$Y86=Statistika!$F$84,IF(AND(Deník!$R86&gt;=0,Deník!$R86&lt;=1),"BE",Deník!$R86),""),"")</f>
        <v/>
      </c>
      <c r="BT86" s="233" t="str">
        <f>IF(Deník!$R86&lt;&gt;"",IF(Deník!$Y86=Statistika!$F$85,IF(AND(Deník!$R86&gt;=0,Deník!$R86&lt;=1),"BE",Deník!$R86),""),"")</f>
        <v/>
      </c>
      <c r="BU86" s="233" t="str">
        <f>IF(Deník!$R86&lt;&gt;"",IF(Deník!$Y86=Statistika!$F$86,IF(AND(Deník!$R86&gt;=0,Deník!$R86&lt;=1),"BE",Deník!$R86),""),"")</f>
        <v/>
      </c>
      <c r="BV86" s="233" t="str">
        <f>IF(Deník!$R86&lt;&gt;"",IF(Deník!$Y86=Statistika!$F$87,IF(AND(Deník!$R86&gt;=0,Deník!$R86&lt;=1),"BE",Deník!$R86),""),"")</f>
        <v/>
      </c>
      <c r="BW86" s="233" t="str">
        <f>IF(Deník!$R86&lt;&gt;"",IF(Deník!$Y86=Statistika!$F$88,IF(AND(Deník!$R86&gt;=0,Deník!$R86&lt;=1),"BE",Deník!$R86),""),"")</f>
        <v/>
      </c>
      <c r="BX86" s="233" t="str">
        <f>IF(Deník!$R86&lt;&gt;"",IF(Deník!$Y86=Statistika!$F$89,IF(AND(Deník!$R86&gt;=0,Deník!$R86&lt;=1),"BE",Deník!$R86),""),"")</f>
        <v/>
      </c>
      <c r="BY86" s="233" t="str">
        <f>IF(Deník!$R86&lt;&gt;"",IF(Deník!$Y86=Statistika!$F$90,IF(AND(Deník!$R86&gt;=0,Deník!$R86&lt;=1),"BE",Deník!$R86),""),"")</f>
        <v/>
      </c>
      <c r="BZ86" s="233" t="str">
        <f>IF(Deník!$R86&lt;&gt;"",IF(Deník!$Y86=Statistika!$F$91,IF(AND(Deník!$R86&gt;=0,Deník!$R86&lt;=1),"BE",Deník!$R86),""),"")</f>
        <v/>
      </c>
      <c r="CA86" s="233"/>
      <c r="CB86" s="233" t="str">
        <f>IF(Deník!$R86&lt;&gt;"",IF(Deník!$AB86="SL",IF(AND(Deník!$R86&gt;=0,Deník!$R86&lt;=1),"BE",Deník!$R86),""),"")</f>
        <v/>
      </c>
      <c r="CC86" s="233" t="str">
        <f>IF(Deník!$R86&lt;&gt;"",IF(Deník!$AB86="BE10",IF(AND(Deník!$R86&gt;=0,Deník!$R86&lt;=1),"BE",Deník!$R86),""),"")</f>
        <v/>
      </c>
      <c r="CD86" s="233" t="str">
        <f>IF(Deník!$R86&lt;&gt;"",IF(Deník!$AB86="BE15",IF(AND(Deník!$R86&gt;=0,Deník!$R86&lt;=1),"BE",Deník!$R86),""),"")</f>
        <v/>
      </c>
      <c r="CE86" s="233" t="str">
        <f>IF(Deník!$R86&lt;&gt;"",IF(Deník!$AB86="BE20",IF(AND(Deník!$R86&gt;=0,Deník!$R86&lt;=1),"BE",Deník!$R86),""),"")</f>
        <v/>
      </c>
      <c r="CF86" s="233" t="str">
        <f>IF(Deník!$R86&lt;&gt;"",IF(Deník!$AB86="TP1",IF(AND(Deník!$R86&gt;=0,Deník!$R86&lt;=1),"BE",Deník!$R86),""),"")</f>
        <v/>
      </c>
      <c r="CG86" s="233" t="str">
        <f>IF(Deník!$R86&lt;&gt;"",IF(Deník!$AB86="TP2",IF(AND(Deník!$R86&gt;=0,Deník!$R86&lt;=1),"BE",Deník!$R86),""),"")</f>
        <v/>
      </c>
      <c r="CH86" s="233" t="str">
        <f>IF(Deník!$R86&lt;&gt;"",IF(Deník!$AB86="TP3",IF(AND(Deník!$R86&gt;=0,Deník!$R86&lt;=1),"BE",Deník!$R86),""),"")</f>
        <v/>
      </c>
      <c r="CI86" s="233" t="str">
        <f>IF(Deník!$R86&lt;&gt;"",IF(Deník!$AB86="Trailing SL",IF(AND(Deník!$R86&gt;=0,Deník!$R86&lt;=1),"BE",Deník!$R86),""),"")</f>
        <v/>
      </c>
      <c r="CJ86" s="233" t="str">
        <f>IF(Deník!$R86&lt;&gt;"",IF(Deník!$AB86="Manual",IF(AND(Deník!$R86&gt;=0,Deník!$R86&lt;=1),"BE",Deník!$R86),""),"")</f>
        <v/>
      </c>
      <c r="CK86" s="233"/>
      <c r="CL86" s="233" t="str">
        <f>IF(Deník!$R86&lt;0,IF(Deník!$AC86=Statistika!$F$117,Deník!$R86,""),"")</f>
        <v/>
      </c>
      <c r="CM86" s="233" t="str">
        <f>IF(Deník!$R86&lt;0,IF(Deník!$AC86=Statistika!$F$118,Deník!$R86,""),"")</f>
        <v/>
      </c>
      <c r="CN86" s="233" t="str">
        <f>IF(Deník!$R86&lt;0,IF(Deník!$AC86=Statistika!$F$119,Deník!$R86,""),"")</f>
        <v/>
      </c>
      <c r="CO86" s="233" t="str">
        <f>IF(Deník!$R86&lt;0,IF(Deník!$AC86=Statistika!$F$120,Deník!$R86,""),"")</f>
        <v/>
      </c>
      <c r="CP86" s="233" t="str">
        <f>IF(Deník!$R86&lt;0,IF(Deník!$AC86=Statistika!$F$121,Deník!$R86,""),"")</f>
        <v/>
      </c>
      <c r="CQ86" s="233" t="str">
        <f>IF(Deník!$R86&lt;0,IF(Deník!$AC86=Statistika!$F$122,Deník!$R86,""),"")</f>
        <v/>
      </c>
      <c r="CR86" s="233" t="str">
        <f>IF(Deník!$R86&lt;0,IF(Deník!$AC86=Statistika!$F$123,Deník!$R86,""),"")</f>
        <v/>
      </c>
      <c r="CS86" s="233" t="str">
        <f>IF(Deník!$R86&lt;0,IF(Deník!$AC86=Statistika!$F$124,Deník!$R86,""),"")</f>
        <v/>
      </c>
      <c r="CT86" s="233" t="str">
        <f>IF(Deník!$R86&lt;0,IF(Deník!$AC86=Statistika!$F$125,Deník!$R86,""),"")</f>
        <v/>
      </c>
      <c r="CU86" s="233"/>
      <c r="CV86" s="233" t="str">
        <f>IF(Deník!$R86&lt;0,IF(Deník!$AD86=$CV$2,Deník!$R86,""),"")</f>
        <v/>
      </c>
      <c r="CW86" s="233" t="str">
        <f>IF(Deník!$R86&lt;0,IF(Deník!$AD86=$CW$2,Deník!$R86,""),"")</f>
        <v/>
      </c>
      <c r="CX86" s="233" t="str">
        <f>IF(Deník!$R86&lt;0,IF(Deník!$AD86=$CX$2,Deník!$R86,""),"")</f>
        <v/>
      </c>
      <c r="CY86" s="233" t="str">
        <f>IF(Deník!$R86&lt;0,IF(Deník!$AD86=$CY$2,Deník!$R86,""),"")</f>
        <v/>
      </c>
      <c r="CZ86" s="233" t="str">
        <f>IF(Deník!$R86&lt;0,IF(Deník!$AD86=$CZ$2,Deník!$R86,""),"")</f>
        <v/>
      </c>
      <c r="DL86" s="221">
        <f t="shared" si="8"/>
        <v>93847.029999999984</v>
      </c>
      <c r="DM86" s="220">
        <f t="shared" si="7"/>
        <v>-6.1529700000000132E-2</v>
      </c>
      <c r="DO86" s="50">
        <f>Deník!W87</f>
        <v>0</v>
      </c>
      <c r="DP86" s="102" t="str">
        <f>IF(AND(Deník!W87&gt;0),1,"")</f>
        <v/>
      </c>
      <c r="DQ86" s="102">
        <f>IF(AND(Deník!W87&lt;=0),1,"")</f>
        <v>1</v>
      </c>
      <c r="DR86" s="227"/>
      <c r="DS86" s="228"/>
      <c r="DT86" s="85"/>
      <c r="DU86" s="54">
        <f>IF(MONTH(Deník!$C86)=DU$2,Deník!$W86,"")</f>
        <v>0</v>
      </c>
      <c r="DV86" s="222" t="str">
        <f>IF(MONTH(Deník!$C86)=DV$2,Deník!$W86,"")</f>
        <v/>
      </c>
      <c r="DW86" s="222" t="str">
        <f>IF(MONTH(Deník!$C86)=DW$2,Deník!$W86,"")</f>
        <v/>
      </c>
      <c r="DX86" s="222" t="str">
        <f>IF(MONTH(Deník!$C86)=DX$2,Deník!$W86,"")</f>
        <v/>
      </c>
      <c r="DY86" s="222" t="str">
        <f>IF(MONTH(Deník!$C86)=DY$2,Deník!$W86,"")</f>
        <v/>
      </c>
      <c r="DZ86" s="222" t="str">
        <f>IF(MONTH(Deník!$C86)=DZ$2,Deník!$W86,"")</f>
        <v/>
      </c>
      <c r="EA86" s="222" t="str">
        <f>IF(MONTH(Deník!$C86)=EA$2,Deník!$W86,"")</f>
        <v/>
      </c>
      <c r="EB86" s="222" t="str">
        <f>IF(MONTH(Deník!$C86)=EB$2,Deník!$W86,"")</f>
        <v/>
      </c>
      <c r="EC86" s="222" t="str">
        <f>IF(MONTH(Deník!$C86)=EC$2,Deník!$W86,"")</f>
        <v/>
      </c>
      <c r="ED86" s="222" t="str">
        <f>IF(MONTH(Deník!$C86)=ED$2,Deník!$W86,"")</f>
        <v/>
      </c>
      <c r="EE86" s="222" t="str">
        <f>IF(MONTH(Deník!$C86)=EE$2,Deník!$W86,"")</f>
        <v/>
      </c>
      <c r="EF86" s="222" t="str">
        <f>IF(MONTH(Deník!$C86)=EF$2,Deník!$W86,"")</f>
        <v/>
      </c>
      <c r="EI86" s="600" t="str">
        <f>IF(Deník!$W86&lt;&gt;"",IF(Deník!$B86=Statistika!$F$63,Deník!$W86,""),"")</f>
        <v/>
      </c>
      <c r="EJ86" s="13" t="str">
        <f>IF(Deník!$W86&lt;&gt;"",IF(Deník!$B86=Statistika!$F$64,Deník!$W86,""),"")</f>
        <v/>
      </c>
      <c r="EK86" s="13" t="str">
        <f>IF(Deník!$W86&lt;&gt;"",IF(Deník!$B86=Statistika!$F$65,Deník!$W86,""),"")</f>
        <v/>
      </c>
      <c r="EL86" s="13" t="str">
        <f>IF(Deník!$W86&lt;&gt;"",IF(Deník!$B86=Statistika!$F$66,Deník!$W86,""),"")</f>
        <v/>
      </c>
      <c r="EM86" s="13" t="str">
        <f>IF(Deník!$W86&lt;&gt;"",IF(Deník!$B86=Statistika!$F$67,Deník!$W86,""),"")</f>
        <v/>
      </c>
      <c r="EN86" s="13" t="str">
        <f>IF(Deník!$W86&lt;&gt;"",IF(Deník!$B86=Statistika!$F$68,Deník!$W86,""),"")</f>
        <v/>
      </c>
      <c r="EO86" s="13" t="str">
        <f>IF(Deník!$W86&lt;&gt;"",IF(Deník!$B86=Statistika!$F$69,Deník!$W86,""),"")</f>
        <v/>
      </c>
      <c r="EP86" s="601" t="str">
        <f>IF(Deník!$W86&lt;&gt;"",IF(Deník!$B86=Statistika!$F$70,Deník!$W86,""),"")</f>
        <v/>
      </c>
      <c r="EQ86" s="90"/>
      <c r="ER86" s="63" t="str">
        <f>IF(Deník!$W86&lt;&gt;"",IF(Deník!$J86="L",Deník!$W86,""),"")</f>
        <v/>
      </c>
      <c r="ES86" s="13" t="str">
        <f>IF(Deník!$W86&lt;&gt;"",IF(Deník!$J86="S",Deník!$W86,""),"")</f>
        <v/>
      </c>
      <c r="ET86" s="95"/>
      <c r="EU86" s="88"/>
      <c r="EV86" s="63" t="str">
        <f>IF(WEEKDAY(Deník!$C86,2)=1,Deník!$W86,"")</f>
        <v/>
      </c>
      <c r="EW86" s="13" t="str">
        <f>IF(WEEKDAY(Deník!$C86,2)=2,Deník!$W86,"")</f>
        <v/>
      </c>
      <c r="EX86" s="13" t="str">
        <f>IF(WEEKDAY(Deník!$C86,2)=3,Deník!$W86,"")</f>
        <v/>
      </c>
      <c r="EY86" s="13" t="str">
        <f>IF(WEEKDAY(Deník!$C86,2)=4,Deník!$W86,"")</f>
        <v/>
      </c>
      <c r="EZ86" s="60" t="str">
        <f>IF(WEEKDAY(Deník!$C86,2)=5,Deník!$W86,"")</f>
        <v/>
      </c>
      <c r="FA86" s="99"/>
      <c r="FB86" s="100">
        <f>Deník!D86</f>
        <v>0</v>
      </c>
      <c r="FC86" s="63">
        <f>IF($FB86&lt;&gt;"",IF(AND($FB86&gt;=FC$2,$FB86&lt;=FC$3),Deník!$W86,""))</f>
        <v>0</v>
      </c>
      <c r="FD86" s="63" t="str">
        <f>IF($FB86&lt;&gt;"",IF(AND($FB86&gt;=FD$2,$FB86&lt;=FD$3),Deník!$W86,""))</f>
        <v/>
      </c>
      <c r="FE86" s="63" t="str">
        <f>IF($FB86&lt;&gt;"",IF(AND($FB86&gt;=FE$2,$FB86&lt;=FE$3),Deník!$W86,""))</f>
        <v/>
      </c>
      <c r="FF86" s="63" t="str">
        <f>IF($FB86&lt;&gt;"",IF(AND($FB86&gt;=FF$2,$FB86&lt;=FF$3),Deník!$W86,""))</f>
        <v/>
      </c>
      <c r="FG86" s="63" t="str">
        <f>IF($FB86&lt;&gt;"",IF(AND($FB86&gt;=FG$2,$FB86&lt;=FG$3),Deník!$W86,""))</f>
        <v/>
      </c>
      <c r="FH86" s="63" t="str">
        <f>IF($FB86&lt;&gt;"",IF(AND($FB86&gt;=FH$2,$FB86&lt;=FH$3),Deník!$W86,""))</f>
        <v/>
      </c>
      <c r="FI86" s="63" t="str">
        <f>IF($FB86&lt;&gt;"",IF(AND($FB86&gt;=FI$2,$FB86&lt;=FI$3),Deník!$W86,""))</f>
        <v/>
      </c>
      <c r="FJ86" s="63" t="str">
        <f>IF($FB86&lt;&gt;"",IF(AND($FB86&gt;=FJ$2,$FB86&lt;=FJ$3),Deník!$W86,""))</f>
        <v/>
      </c>
      <c r="FK86" s="63" t="str">
        <f>IF($FB86&lt;&gt;"",IF(AND($FB86&gt;=FK$2,$FB86&lt;=FK$3),Deník!$W86,""))</f>
        <v/>
      </c>
      <c r="FL86" s="63" t="str">
        <f>IF($FB86&lt;&gt;"",IF(AND($FB86&gt;=FL$2,$FB86&lt;=FL$3),Deník!$W86,""))</f>
        <v/>
      </c>
      <c r="FM86" s="63" t="str">
        <f>IF($FB86&lt;&gt;"",IF(AND($FB86&gt;=FM$2,$FB86&lt;=FM$3),Deník!$W86,""))</f>
        <v/>
      </c>
      <c r="FN86" s="13"/>
      <c r="FO86" s="20" t="str">
        <f>IF(Deník!$W86&gt;1,Deník!$W86,"")</f>
        <v/>
      </c>
      <c r="FP86" s="20" t="str">
        <f>IF(Deník!$W86&lt;0,Deník!$W86,"")</f>
        <v/>
      </c>
      <c r="FQ86" s="17"/>
      <c r="FS86" s="233"/>
      <c r="FT86" s="233" t="str">
        <f>IF(Deník!$W86&lt;&gt;"",IF(Deník!$Y86=Statistika!$F$78,Deník!$W86,""),"")</f>
        <v/>
      </c>
      <c r="FU86" s="233" t="str">
        <f>IF(Deník!$W86&lt;&gt;"",IF(Deník!$Y86=Statistika!$F$79,Deník!$W86,""),"")</f>
        <v/>
      </c>
      <c r="FV86" s="233" t="str">
        <f>IF(Deník!$W86&lt;&gt;"",IF(Deník!$Y86=Statistika!$F$80,Deník!$W86,""),"")</f>
        <v/>
      </c>
      <c r="FW86" s="233" t="str">
        <f>IF(Deník!$W86&lt;&gt;"",IF(Deník!$Y86=Statistika!$F$81,Deník!$W86,""),"")</f>
        <v/>
      </c>
      <c r="FX86" s="233" t="str">
        <f>IF(Deník!$W86&lt;&gt;"",IF(Deník!$Y86=Statistika!$F$82,Deník!$W86,""),"")</f>
        <v/>
      </c>
      <c r="FY86" s="233" t="str">
        <f>IF(Deník!$W86&lt;&gt;"",IF(Deník!$Y86=Statistika!$F$83,Deník!$W86,""),"")</f>
        <v/>
      </c>
      <c r="FZ86" s="233" t="str">
        <f>IF(Deník!$W86&lt;&gt;"",IF(Deník!$Y86=Statistika!$F$84,Deník!$W86,""),"")</f>
        <v/>
      </c>
      <c r="GA86" s="233" t="str">
        <f>IF(Deník!$W86&lt;&gt;"",IF(Deník!$Y86=Statistika!$F$85,Deník!$W86,""),"")</f>
        <v/>
      </c>
      <c r="GB86" s="233" t="str">
        <f>IF(Deník!$W86&lt;&gt;"",IF(Deník!$Y86=Statistika!$F$86,Deník!$W86,""),"")</f>
        <v/>
      </c>
      <c r="GC86" s="233" t="str">
        <f>IF(Deník!$W86&lt;&gt;"",IF(Deník!$Y86=Statistika!$F$87,Deník!$W86,""),"")</f>
        <v/>
      </c>
      <c r="GD86" s="233" t="str">
        <f>IF(Deník!$W86&lt;&gt;"",IF(Deník!$Y86=Statistika!$F$88,Deník!$W86,""),"")</f>
        <v/>
      </c>
      <c r="GE86" s="233" t="str">
        <f>IF(Deník!$W86&lt;&gt;"",IF(Deník!$Y86=Statistika!$F$89,Deník!$W86,""),"")</f>
        <v/>
      </c>
      <c r="GF86" s="233" t="str">
        <f>IF(Deník!$W86&lt;&gt;"",IF(Deník!$Y86=Statistika!$F$90,Deník!$W86,""),"")</f>
        <v/>
      </c>
      <c r="GG86" s="233" t="str">
        <f>IF(Deník!$W86&lt;&gt;"",IF(Deník!$Y86=Statistika!$F$91,Deník!$W86,""),"")</f>
        <v/>
      </c>
      <c r="GH86" s="233"/>
      <c r="GI86" s="233" t="str">
        <f>IF(Deník!$W86&lt;&gt;"",IF(Deník!$AB86=Statistika!$L$100,Deník!$W86,""),"")</f>
        <v/>
      </c>
      <c r="GJ86" s="233" t="str">
        <f>IF(Deník!$W86&lt;&gt;"",IF(Deník!$AB86=Statistika!$L$101,Deník!$W86,""),"")</f>
        <v/>
      </c>
      <c r="GK86" s="233" t="str">
        <f>IF(Deník!$W86&lt;&gt;"",IF(Deník!$AB86=Statistika!$L$102,Deník!$W86,""),"")</f>
        <v/>
      </c>
      <c r="GL86" s="233" t="str">
        <f>IF(Deník!$W86&lt;&gt;"",IF(Deník!$AB86=Statistika!$L$103,Deník!$W86,""),"")</f>
        <v/>
      </c>
      <c r="GM86" s="233" t="str">
        <f>IF(Deník!$W86&lt;&gt;"",IF(Deník!$AB86=Statistika!$L$104,Deník!$W86,""),"")</f>
        <v/>
      </c>
      <c r="GN86" s="233" t="str">
        <f>IF(Deník!$W86&lt;&gt;"",IF(Deník!$AB86=Statistika!$L$105,Deník!$W86,""),"")</f>
        <v/>
      </c>
      <c r="GO86" s="233" t="str">
        <f>IF(Deník!$W86&lt;&gt;"",IF(Deník!$AB86=Statistika!$L$106,Deník!$W86,""),"")</f>
        <v/>
      </c>
      <c r="GP86" s="233" t="str">
        <f>IF(Deník!$W86&lt;&gt;"",IF(Deník!$AB86=Statistika!$L$107,Deník!$W86,""),"")</f>
        <v/>
      </c>
      <c r="GQ86" s="233" t="str">
        <f>IF(Deník!$W86&lt;&gt;"",IF(Deník!$AB86=Statistika!$L$108,Deník!$W86,""),"")</f>
        <v/>
      </c>
      <c r="GS86" s="233" t="str">
        <f>IF(Deník!$W86&lt;0,IF(Deník!$AC86=Statistika!$F$117,Deník!$W86,""),"")</f>
        <v/>
      </c>
      <c r="GT86" s="233" t="str">
        <f>IF(Deník!$W86&lt;0,IF(Deník!$AC86=Statistika!$F$118,Deník!$W86,""),"")</f>
        <v/>
      </c>
      <c r="GU86" s="233" t="str">
        <f>IF(Deník!$W86&lt;0,IF(Deník!$AC86=Statistika!$F$119,Deník!$W86,""),"")</f>
        <v/>
      </c>
      <c r="GV86" s="233" t="str">
        <f>IF(Deník!$W86&lt;0,IF(Deník!$AC86=Statistika!$F$120,Deník!$W86,""),"")</f>
        <v/>
      </c>
      <c r="GW86" s="233" t="str">
        <f>IF(Deník!$W86&lt;0,IF(Deník!$AC86=Statistika!$F$121,Deník!$W86,""),"")</f>
        <v/>
      </c>
      <c r="GX86" s="233" t="str">
        <f>IF(Deník!$W86&lt;0,IF(Deník!$AC86=Statistika!$F$122,Deník!$W86,""),"")</f>
        <v/>
      </c>
      <c r="GY86" s="233" t="str">
        <f>IF(Deník!$W86&lt;0,IF(Deník!$AC86=Statistika!$F$123,Deník!$W86,""),"")</f>
        <v/>
      </c>
      <c r="GZ86" s="233" t="str">
        <f>IF(Deník!$W86&lt;0,IF(Deník!$AC86=Statistika!$F$124,Deník!$W86,""),"")</f>
        <v/>
      </c>
      <c r="HA86" s="233" t="str">
        <f>IF(Deník!$W86&lt;0,IF(Deník!$AC86=Statistika!$F$125,Deník!$W86,""),"")</f>
        <v/>
      </c>
      <c r="HC86" s="233" t="str">
        <f>IF(Deník!$W86&lt;0,IF(Deník!$AD86=Statistika!$F$133,Deník!$W86,""),"")</f>
        <v/>
      </c>
      <c r="HD86" s="233" t="str">
        <f>IF(Deník!$W86&lt;0,IF(Deník!$AD86=Statistika!$F$134,Deník!$W86,""),"")</f>
        <v/>
      </c>
      <c r="HE86" s="233" t="str">
        <f>IF(Deník!$W86&lt;0,IF(Deník!$AD86=Statistika!$F$135,Deník!$W86,""),"")</f>
        <v/>
      </c>
      <c r="HF86" s="233" t="str">
        <f>IF(Deník!$W86&lt;0,IF(Deník!$AD86=Statistika!$F$136,Deník!$W86,""),"")</f>
        <v/>
      </c>
      <c r="HG86" s="233" t="str">
        <f>IF(Deník!$W86&lt;0,IF(Deník!$AD86=Statistika!$F$137,Deník!$W86,""),"")</f>
        <v/>
      </c>
      <c r="ID86" s="8">
        <f>Tabulka4[[#This Row],[Sloupec3]]</f>
        <v>0</v>
      </c>
      <c r="IE86" s="17" t="str">
        <f>IF(AND([1]Deník!$C86&gt;='[1]Měsíční shrnutí'!$D$1,[1]Deník!$C86&lt;='[1]Měsíční shrnutí'!$F$1),[1]Deník!$X86,"")</f>
        <v/>
      </c>
    </row>
    <row r="87" spans="1:239">
      <c r="A87" s="8">
        <f>Deník!C88</f>
        <v>0</v>
      </c>
      <c r="B87" s="50" t="str">
        <f>Deník!R88</f>
        <v/>
      </c>
      <c r="C87" s="102" t="str">
        <f>IF(AND(Deník!R88&gt;1,Deník!R88&lt;&gt;""),1,"")</f>
        <v/>
      </c>
      <c r="D87" s="102" t="str">
        <f>IF(AND(Deník!R88&lt;=0,Deník!R88&lt;&gt;""),1,"")</f>
        <v/>
      </c>
      <c r="E87" s="103" t="str">
        <f>IF(AND(Deník!R88&gt;=0,Deník!R88&lt;=1),1,"")</f>
        <v/>
      </c>
      <c r="F87" s="79" t="str">
        <f>IF(Deník!R88&lt;&gt;"",Deník!R88+F86,"")</f>
        <v/>
      </c>
      <c r="G87" s="85"/>
      <c r="H87" s="54" t="str">
        <f>IF(MONTH(Deník!$C87)=H$2,IF(AND(Deník!$R87&gt;=0,Deník!$R87&lt;=1),"BE",Deník!$R87),"")</f>
        <v/>
      </c>
      <c r="I87" s="11" t="str">
        <f>IF(MONTH(Deník!$C87)=I$2,IF(AND(Deník!$R87&gt;=0,Deník!$R87&lt;=1),"BE",Deník!$R87),"")</f>
        <v/>
      </c>
      <c r="J87" s="11" t="str">
        <f>IF(MONTH(Deník!$C87)=J$2,IF(AND(Deník!$R87&gt;=0,Deník!$R87&lt;=1),"BE",Deník!$R87),"")</f>
        <v/>
      </c>
      <c r="K87" s="11" t="str">
        <f>IF(MONTH(Deník!$C87)=K$2,IF(AND(Deník!$R87&gt;=0,Deník!$R87&lt;=1),"BE",Deník!$R87),"")</f>
        <v/>
      </c>
      <c r="L87" s="11" t="str">
        <f>IF(MONTH(Deník!$C87)=L$2,IF(AND(Deník!$R87&gt;=0,Deník!$R87&lt;=1),"BE",Deník!$R87),"")</f>
        <v/>
      </c>
      <c r="M87" s="11" t="str">
        <f>IF(MONTH(Deník!$C87)=M$2,IF(AND(Deník!$R87&gt;=0,Deník!$R87&lt;=1),"BE",Deník!$R87),"")</f>
        <v/>
      </c>
      <c r="N87" s="11" t="str">
        <f>IF(MONTH(Deník!$C87)=N$2,IF(AND(Deník!$R87&gt;=0,Deník!$R87&lt;=1),"BE",Deník!$R87),"")</f>
        <v/>
      </c>
      <c r="O87" s="11" t="str">
        <f>IF(MONTH(Deník!$C87)=O$2,IF(AND(Deník!$R87&gt;=0,Deník!$R87&lt;=1),"BE",Deník!$R87),"")</f>
        <v/>
      </c>
      <c r="P87" s="11" t="str">
        <f>IF(MONTH(Deník!$C87)=P$2,IF(AND(Deník!$R87&gt;=0,Deník!$R87&lt;=1),"BE",Deník!$R87),"")</f>
        <v/>
      </c>
      <c r="Q87" s="11" t="str">
        <f>IF(MONTH(Deník!$C87)=Q$2,IF(AND(Deník!$R87&gt;=0,Deník!$R87&lt;=1),"BE",Deník!$R87),"")</f>
        <v/>
      </c>
      <c r="R87" s="11" t="str">
        <f>IF(MONTH(Deník!$C87)=R$2,IF(AND(Deník!$R87&gt;=0,Deník!$R87&lt;=1),"BE",Deník!$R87),"")</f>
        <v/>
      </c>
      <c r="S87" s="57" t="str">
        <f>IF(MONTH(Deník!$C87)=S$2,IF(AND(Deník!$R87&gt;=0,Deník!$R87&lt;=1),"BE",Deník!$R87),"")</f>
        <v/>
      </c>
      <c r="U87" s="12"/>
      <c r="V87" s="12"/>
      <c r="X87" s="600" t="str">
        <f>IF(Deník!$R87&lt;&gt;"",IF(Deník!$B87=Statistika!$F$63,IF(AND(Deník!$R87&gt;=0,Deník!$R87&lt;=1),"BE",Deník!$R87),""),"")</f>
        <v/>
      </c>
      <c r="Y87" s="13" t="str">
        <f>IF(Deník!$R87&lt;&gt;"",IF(Deník!$B87=Statistika!$F$64,IF(AND(Deník!$R87&gt;=0,Deník!$R87&lt;=1),"BE",Deník!$R87),""),"")</f>
        <v/>
      </c>
      <c r="Z87" s="13" t="str">
        <f>IF(Deník!$R87&lt;&gt;"",IF(Deník!$B87=Statistika!$F$65,IF(AND(Deník!$R87&gt;=0,Deník!$R87&lt;=1),"BE",Deník!$R87),""),"")</f>
        <v/>
      </c>
      <c r="AA87" s="13" t="str">
        <f>IF(Deník!$R87&lt;&gt;"",IF(Deník!$B87=Statistika!$F$66,IF(AND(Deník!$R87&gt;=0,Deník!$R87&lt;=1),"BE",Deník!$R87),""),"")</f>
        <v/>
      </c>
      <c r="AB87" s="13" t="str">
        <f>IF(Deník!$R87&lt;&gt;"",IF(Deník!$B87=Statistika!$F$67,IF(AND(Deník!$R87&gt;=0,Deník!$R87&lt;=1),"BE",Deník!$R87),""),"")</f>
        <v/>
      </c>
      <c r="AC87" s="13" t="str">
        <f>IF(Deník!$R87&lt;&gt;"",IF(Deník!$B87=Statistika!$F$68,IF(AND(Deník!$R87&gt;=0,Deník!$R87&lt;=1),"BE",Deník!$R87),""),"")</f>
        <v/>
      </c>
      <c r="AD87" s="13" t="str">
        <f>IF(Deník!$R87&lt;&gt;"",IF(Deník!$B87=Statistika!$F$69,IF(AND(Deník!$R87&gt;=0,Deník!$R87&lt;=1),"BE",Deník!$R87),""),"")</f>
        <v/>
      </c>
      <c r="AE87" s="601" t="str">
        <f>IF(Deník!$R87&lt;&gt;"",IF(Deník!$B87=Statistika!$F$70,IF(AND(Deník!$R87&gt;=0,Deník!$R87&lt;=1),"BE",Deník!$R87),""),"")</f>
        <v/>
      </c>
      <c r="AF87" s="90"/>
      <c r="AG87" s="63" t="str">
        <f>IF(Deník!$R87&lt;&gt;"",IF(Deník!$J87="L",IF(AND(Deník!$R87&gt;=0,Deník!$R87&lt;=1),"BE",Deník!$R87),""),"")</f>
        <v/>
      </c>
      <c r="AH87" s="13" t="str">
        <f>IF(Deník!$R87&lt;&gt;"",IF(Deník!$J87="S",IF(AND(Deník!$R87&gt;=0,Deník!$R87&lt;=1),"BE",Deník!$R87),""),"")</f>
        <v/>
      </c>
      <c r="AI87" s="95"/>
      <c r="AJ87" s="71" t="str">
        <f>IF(Deník!N88&lt;&gt;"",Deník!N88*-1,"")</f>
        <v/>
      </c>
      <c r="AK87" s="88"/>
      <c r="AL87" s="63" t="str">
        <f>IF(WEEKDAY(Deník!$C87,2)=1,IF(AND(Deník!$R87&gt;=0,Deník!$R87&lt;=1),"BE",Deník!$R87),"")</f>
        <v/>
      </c>
      <c r="AM87" s="13" t="str">
        <f>IF(WEEKDAY(Deník!$C87,2)=2,IF(AND(Deník!$R87&gt;=0,Deník!$R87&lt;=1),"BE",Deník!$R87),"")</f>
        <v/>
      </c>
      <c r="AN87" s="13" t="str">
        <f>IF(WEEKDAY(Deník!$C87,2)=3,IF(AND(Deník!$R87&gt;=0,Deník!$R87&lt;=1),"BE",Deník!$R87),"")</f>
        <v/>
      </c>
      <c r="AO87" s="13" t="str">
        <f>IF(WEEKDAY(Deník!$C87,2)=4,IF(AND(Deník!$R87&gt;=0,Deník!$R87&lt;=1),"BE",Deník!$R87),"")</f>
        <v/>
      </c>
      <c r="AP87" s="60" t="str">
        <f>IF(WEEKDAY(Deník!$C87,2)=5,IF(AND(Deník!$R87&gt;=0,Deník!$R87&lt;=1),"BE",Deník!$R87),"")</f>
        <v/>
      </c>
      <c r="AQ87" s="99"/>
      <c r="AR87" s="100">
        <f>Deník!D87</f>
        <v>0</v>
      </c>
      <c r="AS87" s="63" t="str">
        <f>IF(Deník!$D87&lt;&gt;"",IF(AND(Deník!$D87&gt;=AS$2,Deník!$D87&lt;=AS$3),IF(AND(Deník!$R87&gt;=0,Deník!$R87&lt;=1),"BE",Deník!$R87),""),"")</f>
        <v/>
      </c>
      <c r="AT87" s="63" t="str">
        <f>IF(Deník!$D87&lt;&gt;"",IF(AND(Deník!$D87&gt;=AT$2,Deník!$D87&lt;=AT$3),IF(AND(Deník!$R87&gt;=0,Deník!$R87&lt;=1),"BE",Deník!$R87),""),"")</f>
        <v/>
      </c>
      <c r="AU87" s="63" t="str">
        <f>IF(Deník!$D87&lt;&gt;"",IF(AND(Deník!$D87&gt;=AU$2,Deník!$D87&lt;=AU$3),IF(AND(Deník!$R87&gt;=0,Deník!$R87&lt;=1),"BE",Deník!$R87),""),"")</f>
        <v/>
      </c>
      <c r="AV87" s="63" t="str">
        <f>IF(Deník!$D87&lt;&gt;"",IF(AND(Deník!$D87&gt;=AV$2,Deník!$D87&lt;=AV$3),IF(AND(Deník!$R87&gt;=0,Deník!$R87&lt;=1),"BE",Deník!$R87),""),"")</f>
        <v/>
      </c>
      <c r="AW87" s="63" t="str">
        <f>IF(Deník!$D87&lt;&gt;"",IF(AND(Deník!$D87&gt;=AW$2,Deník!$D87&lt;=AW$3),IF(AND(Deník!$R87&gt;=0,Deník!$R87&lt;=1),"BE",Deník!$R87),""),"")</f>
        <v/>
      </c>
      <c r="AX87" s="63" t="str">
        <f>IF(Deník!$D87&lt;&gt;"",IF(AND(Deník!$D87&gt;=AX$2,Deník!$D87&lt;=AX$3),IF(AND(Deník!$R87&gt;=0,Deník!$R87&lt;=1),"BE",Deník!$R87),""),"")</f>
        <v/>
      </c>
      <c r="AY87" s="63" t="str">
        <f>IF(Deník!$D87&lt;&gt;"",IF(AND(Deník!$D87&gt;=AY$2,Deník!$D87&lt;=AY$3),IF(AND(Deník!$R87&gt;=0,Deník!$R87&lt;=1),"BE",Deník!$R87),""),"")</f>
        <v/>
      </c>
      <c r="AZ87" s="63" t="str">
        <f>IF(Deník!$D87&lt;&gt;"",IF(AND(Deník!$D87&gt;=AZ$2,Deník!$D87&lt;=AZ$3),IF(AND(Deník!$R87&gt;=0,Deník!$R87&lt;=1),"BE",Deník!$R87),""),"")</f>
        <v/>
      </c>
      <c r="BA87" s="63" t="str">
        <f>IF(Deník!$D87&lt;&gt;"",IF(AND(Deník!$D87&gt;=BA$2,Deník!$D87&lt;=BA$3),IF(AND(Deník!$R87&gt;=0,Deník!$R87&lt;=1),"BE",Deník!$R87),""),"")</f>
        <v/>
      </c>
      <c r="BB87" s="63" t="str">
        <f>IF(Deník!$D87&lt;&gt;"",IF(AND(Deník!$D87&gt;=BB$2,Deník!$D87&lt;=BB$3),IF(AND(Deník!$R87&gt;=0,Deník!$R87&lt;=1),"BE",Deník!$R87),""),"")</f>
        <v/>
      </c>
      <c r="BC87" s="71" t="str">
        <f>IF(Deník!$D87&lt;&gt;"",IF(AND(Deník!$D87&gt;=BC$2,Deník!$D87&lt;=BC$3),IF(AND(Deník!$R87&gt;=0,Deník!$R87&lt;=1),"BE",Deník!$R87),""),"")</f>
        <v/>
      </c>
      <c r="BD87" s="20" t="str">
        <f>IF(Deník!$J88="S",(Deník!$M88-Deník!$K88),IF(Deník!$J88="L",(Deník!$K88-Deník!$M88),""))</f>
        <v/>
      </c>
      <c r="BE87" s="20" t="str">
        <f>IF(Deník!$J88="S",(Deník!$K88-Deník!$O88),IF(Deník!$J88="L",(Deník!$O88-Deník!$K88),""))</f>
        <v/>
      </c>
      <c r="BF87" s="20" t="str">
        <f>IF(Deník!$J88="S",(Deník!$K88-Deník!$L88),IF(Deník!$J88="L",(Deník!$L88-Deník!$K88),""))</f>
        <v/>
      </c>
      <c r="BG87" s="20" t="str">
        <f>IF(Deník!$J88="S",(Deník!$K88-Deník!$S88),IF(Deník!$J88="L",(Deník!$S88-Deník!$K88),""))</f>
        <v/>
      </c>
      <c r="BH87" s="20" t="str">
        <f>IF(Deník!$J88="S",(Deník!$K88-Deník!$U88),IF(Deník!$J88="L",(Deník!$U88-Deník!$K88),""))</f>
        <v/>
      </c>
      <c r="BI87" s="20" t="str">
        <f>IF(Deník!$R87&gt;1,Deník!$R87,"")</f>
        <v/>
      </c>
      <c r="BJ87" s="20" t="str">
        <f>IF(Deník!$R87&lt;0,Deník!$R87,"")</f>
        <v/>
      </c>
      <c r="BK87" s="17"/>
      <c r="BM87" s="233" t="str">
        <f>IF(Deník!$R87&lt;&gt;"",IF(Deník!$Y87=Statistika!$F$78,IF(AND(Deník!$R87&gt;=0,Deník!$R87&lt;=1),"BE",Deník!$R87),""),"")</f>
        <v/>
      </c>
      <c r="BN87" s="233" t="str">
        <f>IF(Deník!$R87&lt;&gt;"",IF(Deník!$Y87=Statistika!$F$79,IF(AND(Deník!$R87&gt;=0,Deník!$R87&lt;=1),"BE",Deník!$R87),""),"")</f>
        <v/>
      </c>
      <c r="BO87" s="233" t="str">
        <f>IF(Deník!$R87&lt;&gt;"",IF(Deník!$Y87=Statistika!$F$80,IF(AND(Deník!$R87&gt;=0,Deník!$R87&lt;=1),"BE",Deník!$R87),""),"")</f>
        <v/>
      </c>
      <c r="BP87" s="233" t="str">
        <f>IF(Deník!$R87&lt;&gt;"",IF(Deník!$Y87=Statistika!$F$81,IF(AND(Deník!$R87&gt;=0,Deník!$R87&lt;=1),"BE",Deník!$R87),""),"")</f>
        <v/>
      </c>
      <c r="BQ87" s="233" t="str">
        <f>IF(Deník!$R87&lt;&gt;"",IF(Deník!$Y87=Statistika!$F$82,IF(AND(Deník!$R87&gt;=0,Deník!$R87&lt;=1),"BE",Deník!$R87),""),"")</f>
        <v/>
      </c>
      <c r="BR87" s="233" t="str">
        <f>IF(Deník!$R87&lt;&gt;"",IF(Deník!$Y87=Statistika!$F$83,IF(AND(Deník!$R87&gt;=0,Deník!$R87&lt;=1),"BE",Deník!$R87),""),"")</f>
        <v/>
      </c>
      <c r="BS87" s="233" t="str">
        <f>IF(Deník!$R87&lt;&gt;"",IF(Deník!$Y87=Statistika!$F$84,IF(AND(Deník!$R87&gt;=0,Deník!$R87&lt;=1),"BE",Deník!$R87),""),"")</f>
        <v/>
      </c>
      <c r="BT87" s="233" t="str">
        <f>IF(Deník!$R87&lt;&gt;"",IF(Deník!$Y87=Statistika!$F$85,IF(AND(Deník!$R87&gt;=0,Deník!$R87&lt;=1),"BE",Deník!$R87),""),"")</f>
        <v/>
      </c>
      <c r="BU87" s="233" t="str">
        <f>IF(Deník!$R87&lt;&gt;"",IF(Deník!$Y87=Statistika!$F$86,IF(AND(Deník!$R87&gt;=0,Deník!$R87&lt;=1),"BE",Deník!$R87),""),"")</f>
        <v/>
      </c>
      <c r="BV87" s="233" t="str">
        <f>IF(Deník!$R87&lt;&gt;"",IF(Deník!$Y87=Statistika!$F$87,IF(AND(Deník!$R87&gt;=0,Deník!$R87&lt;=1),"BE",Deník!$R87),""),"")</f>
        <v/>
      </c>
      <c r="BW87" s="233" t="str">
        <f>IF(Deník!$R87&lt;&gt;"",IF(Deník!$Y87=Statistika!$F$88,IF(AND(Deník!$R87&gt;=0,Deník!$R87&lt;=1),"BE",Deník!$R87),""),"")</f>
        <v/>
      </c>
      <c r="BX87" s="233" t="str">
        <f>IF(Deník!$R87&lt;&gt;"",IF(Deník!$Y87=Statistika!$F$89,IF(AND(Deník!$R87&gt;=0,Deník!$R87&lt;=1),"BE",Deník!$R87),""),"")</f>
        <v/>
      </c>
      <c r="BY87" s="233" t="str">
        <f>IF(Deník!$R87&lt;&gt;"",IF(Deník!$Y87=Statistika!$F$90,IF(AND(Deník!$R87&gt;=0,Deník!$R87&lt;=1),"BE",Deník!$R87),""),"")</f>
        <v/>
      </c>
      <c r="BZ87" s="233" t="str">
        <f>IF(Deník!$R87&lt;&gt;"",IF(Deník!$Y87=Statistika!$F$91,IF(AND(Deník!$R87&gt;=0,Deník!$R87&lt;=1),"BE",Deník!$R87),""),"")</f>
        <v/>
      </c>
      <c r="CA87" s="233"/>
      <c r="CB87" s="233" t="str">
        <f>IF(Deník!$R87&lt;&gt;"",IF(Deník!$AB87="SL",IF(AND(Deník!$R87&gt;=0,Deník!$R87&lt;=1),"BE",Deník!$R87),""),"")</f>
        <v/>
      </c>
      <c r="CC87" s="233" t="str">
        <f>IF(Deník!$R87&lt;&gt;"",IF(Deník!$AB87="BE10",IF(AND(Deník!$R87&gt;=0,Deník!$R87&lt;=1),"BE",Deník!$R87),""),"")</f>
        <v/>
      </c>
      <c r="CD87" s="233" t="str">
        <f>IF(Deník!$R87&lt;&gt;"",IF(Deník!$AB87="BE15",IF(AND(Deník!$R87&gt;=0,Deník!$R87&lt;=1),"BE",Deník!$R87),""),"")</f>
        <v/>
      </c>
      <c r="CE87" s="233" t="str">
        <f>IF(Deník!$R87&lt;&gt;"",IF(Deník!$AB87="BE20",IF(AND(Deník!$R87&gt;=0,Deník!$R87&lt;=1),"BE",Deník!$R87),""),"")</f>
        <v/>
      </c>
      <c r="CF87" s="233" t="str">
        <f>IF(Deník!$R87&lt;&gt;"",IF(Deník!$AB87="TP1",IF(AND(Deník!$R87&gt;=0,Deník!$R87&lt;=1),"BE",Deník!$R87),""),"")</f>
        <v/>
      </c>
      <c r="CG87" s="233" t="str">
        <f>IF(Deník!$R87&lt;&gt;"",IF(Deník!$AB87="TP2",IF(AND(Deník!$R87&gt;=0,Deník!$R87&lt;=1),"BE",Deník!$R87),""),"")</f>
        <v/>
      </c>
      <c r="CH87" s="233" t="str">
        <f>IF(Deník!$R87&lt;&gt;"",IF(Deník!$AB87="TP3",IF(AND(Deník!$R87&gt;=0,Deník!$R87&lt;=1),"BE",Deník!$R87),""),"")</f>
        <v/>
      </c>
      <c r="CI87" s="233" t="str">
        <f>IF(Deník!$R87&lt;&gt;"",IF(Deník!$AB87="Trailing SL",IF(AND(Deník!$R87&gt;=0,Deník!$R87&lt;=1),"BE",Deník!$R87),""),"")</f>
        <v/>
      </c>
      <c r="CJ87" s="233" t="str">
        <f>IF(Deník!$R87&lt;&gt;"",IF(Deník!$AB87="Manual",IF(AND(Deník!$R87&gt;=0,Deník!$R87&lt;=1),"BE",Deník!$R87),""),"")</f>
        <v/>
      </c>
      <c r="CK87" s="233"/>
      <c r="CL87" s="233" t="str">
        <f>IF(Deník!$R87&lt;0,IF(Deník!$AC87=Statistika!$F$117,Deník!$R87,""),"")</f>
        <v/>
      </c>
      <c r="CM87" s="233" t="str">
        <f>IF(Deník!$R87&lt;0,IF(Deník!$AC87=Statistika!$F$118,Deník!$R87,""),"")</f>
        <v/>
      </c>
      <c r="CN87" s="233" t="str">
        <f>IF(Deník!$R87&lt;0,IF(Deník!$AC87=Statistika!$F$119,Deník!$R87,""),"")</f>
        <v/>
      </c>
      <c r="CO87" s="233" t="str">
        <f>IF(Deník!$R87&lt;0,IF(Deník!$AC87=Statistika!$F$120,Deník!$R87,""),"")</f>
        <v/>
      </c>
      <c r="CP87" s="233" t="str">
        <f>IF(Deník!$R87&lt;0,IF(Deník!$AC87=Statistika!$F$121,Deník!$R87,""),"")</f>
        <v/>
      </c>
      <c r="CQ87" s="233" t="str">
        <f>IF(Deník!$R87&lt;0,IF(Deník!$AC87=Statistika!$F$122,Deník!$R87,""),"")</f>
        <v/>
      </c>
      <c r="CR87" s="233" t="str">
        <f>IF(Deník!$R87&lt;0,IF(Deník!$AC87=Statistika!$F$123,Deník!$R87,""),"")</f>
        <v/>
      </c>
      <c r="CS87" s="233" t="str">
        <f>IF(Deník!$R87&lt;0,IF(Deník!$AC87=Statistika!$F$124,Deník!$R87,""),"")</f>
        <v/>
      </c>
      <c r="CT87" s="233" t="str">
        <f>IF(Deník!$R87&lt;0,IF(Deník!$AC87=Statistika!$F$125,Deník!$R87,""),"")</f>
        <v/>
      </c>
      <c r="CU87" s="233"/>
      <c r="CV87" s="233" t="str">
        <f>IF(Deník!$R87&lt;0,IF(Deník!$AD87=$CV$2,Deník!$R87,""),"")</f>
        <v/>
      </c>
      <c r="CW87" s="233" t="str">
        <f>IF(Deník!$R87&lt;0,IF(Deník!$AD87=$CW$2,Deník!$R87,""),"")</f>
        <v/>
      </c>
      <c r="CX87" s="233" t="str">
        <f>IF(Deník!$R87&lt;0,IF(Deník!$AD87=$CX$2,Deník!$R87,""),"")</f>
        <v/>
      </c>
      <c r="CY87" s="233" t="str">
        <f>IF(Deník!$R87&lt;0,IF(Deník!$AD87=$CY$2,Deník!$R87,""),"")</f>
        <v/>
      </c>
      <c r="CZ87" s="233" t="str">
        <f>IF(Deník!$R87&lt;0,IF(Deník!$AD87=$CZ$2,Deník!$R87,""),"")</f>
        <v/>
      </c>
      <c r="DL87" s="221">
        <f t="shared" si="8"/>
        <v>93847.029999999984</v>
      </c>
      <c r="DM87" s="220">
        <f t="shared" si="7"/>
        <v>-6.1529700000000132E-2</v>
      </c>
      <c r="DO87" s="50">
        <f>Deník!W88</f>
        <v>0</v>
      </c>
      <c r="DP87" s="102" t="str">
        <f>IF(AND(Deník!W88&gt;0),1,"")</f>
        <v/>
      </c>
      <c r="DQ87" s="102">
        <f>IF(AND(Deník!W88&lt;=0),1,"")</f>
        <v>1</v>
      </c>
      <c r="DR87" s="227"/>
      <c r="DS87" s="228"/>
      <c r="DT87" s="85"/>
      <c r="DU87" s="54">
        <f>IF(MONTH(Deník!$C87)=DU$2,Deník!$W87,"")</f>
        <v>0</v>
      </c>
      <c r="DV87" s="222" t="str">
        <f>IF(MONTH(Deník!$C87)=DV$2,Deník!$W87,"")</f>
        <v/>
      </c>
      <c r="DW87" s="222" t="str">
        <f>IF(MONTH(Deník!$C87)=DW$2,Deník!$W87,"")</f>
        <v/>
      </c>
      <c r="DX87" s="222" t="str">
        <f>IF(MONTH(Deník!$C87)=DX$2,Deník!$W87,"")</f>
        <v/>
      </c>
      <c r="DY87" s="222" t="str">
        <f>IF(MONTH(Deník!$C87)=DY$2,Deník!$W87,"")</f>
        <v/>
      </c>
      <c r="DZ87" s="222" t="str">
        <f>IF(MONTH(Deník!$C87)=DZ$2,Deník!$W87,"")</f>
        <v/>
      </c>
      <c r="EA87" s="222" t="str">
        <f>IF(MONTH(Deník!$C87)=EA$2,Deník!$W87,"")</f>
        <v/>
      </c>
      <c r="EB87" s="222" t="str">
        <f>IF(MONTH(Deník!$C87)=EB$2,Deník!$W87,"")</f>
        <v/>
      </c>
      <c r="EC87" s="222" t="str">
        <f>IF(MONTH(Deník!$C87)=EC$2,Deník!$W87,"")</f>
        <v/>
      </c>
      <c r="ED87" s="222" t="str">
        <f>IF(MONTH(Deník!$C87)=ED$2,Deník!$W87,"")</f>
        <v/>
      </c>
      <c r="EE87" s="222" t="str">
        <f>IF(MONTH(Deník!$C87)=EE$2,Deník!$W87,"")</f>
        <v/>
      </c>
      <c r="EF87" s="222" t="str">
        <f>IF(MONTH(Deník!$C87)=EF$2,Deník!$W87,"")</f>
        <v/>
      </c>
      <c r="EI87" s="600" t="str">
        <f>IF(Deník!$W87&lt;&gt;"",IF(Deník!$B87=Statistika!$F$63,Deník!$W87,""),"")</f>
        <v/>
      </c>
      <c r="EJ87" s="13" t="str">
        <f>IF(Deník!$W87&lt;&gt;"",IF(Deník!$B87=Statistika!$F$64,Deník!$W87,""),"")</f>
        <v/>
      </c>
      <c r="EK87" s="13" t="str">
        <f>IF(Deník!$W87&lt;&gt;"",IF(Deník!$B87=Statistika!$F$65,Deník!$W87,""),"")</f>
        <v/>
      </c>
      <c r="EL87" s="13" t="str">
        <f>IF(Deník!$W87&lt;&gt;"",IF(Deník!$B87=Statistika!$F$66,Deník!$W87,""),"")</f>
        <v/>
      </c>
      <c r="EM87" s="13" t="str">
        <f>IF(Deník!$W87&lt;&gt;"",IF(Deník!$B87=Statistika!$F$67,Deník!$W87,""),"")</f>
        <v/>
      </c>
      <c r="EN87" s="13" t="str">
        <f>IF(Deník!$W87&lt;&gt;"",IF(Deník!$B87=Statistika!$F$68,Deník!$W87,""),"")</f>
        <v/>
      </c>
      <c r="EO87" s="13" t="str">
        <f>IF(Deník!$W87&lt;&gt;"",IF(Deník!$B87=Statistika!$F$69,Deník!$W87,""),"")</f>
        <v/>
      </c>
      <c r="EP87" s="601" t="str">
        <f>IF(Deník!$W87&lt;&gt;"",IF(Deník!$B87=Statistika!$F$70,Deník!$W87,""),"")</f>
        <v/>
      </c>
      <c r="EQ87" s="90"/>
      <c r="ER87" s="63" t="str">
        <f>IF(Deník!$W87&lt;&gt;"",IF(Deník!$J87="L",Deník!$W87,""),"")</f>
        <v/>
      </c>
      <c r="ES87" s="13" t="str">
        <f>IF(Deník!$W87&lt;&gt;"",IF(Deník!$J87="S",Deník!$W87,""),"")</f>
        <v/>
      </c>
      <c r="ET87" s="95"/>
      <c r="EU87" s="88"/>
      <c r="EV87" s="63" t="str">
        <f>IF(WEEKDAY(Deník!$C87,2)=1,Deník!$W87,"")</f>
        <v/>
      </c>
      <c r="EW87" s="13" t="str">
        <f>IF(WEEKDAY(Deník!$C87,2)=2,Deník!$W87,"")</f>
        <v/>
      </c>
      <c r="EX87" s="13" t="str">
        <f>IF(WEEKDAY(Deník!$C87,2)=3,Deník!$W87,"")</f>
        <v/>
      </c>
      <c r="EY87" s="13" t="str">
        <f>IF(WEEKDAY(Deník!$C87,2)=4,Deník!$W87,"")</f>
        <v/>
      </c>
      <c r="EZ87" s="60" t="str">
        <f>IF(WEEKDAY(Deník!$C87,2)=5,Deník!$W87,"")</f>
        <v/>
      </c>
      <c r="FA87" s="99"/>
      <c r="FB87" s="100">
        <f>Deník!D87</f>
        <v>0</v>
      </c>
      <c r="FC87" s="63">
        <f>IF($FB87&lt;&gt;"",IF(AND($FB87&gt;=FC$2,$FB87&lt;=FC$3),Deník!$W87,""))</f>
        <v>0</v>
      </c>
      <c r="FD87" s="63" t="str">
        <f>IF($FB87&lt;&gt;"",IF(AND($FB87&gt;=FD$2,$FB87&lt;=FD$3),Deník!$W87,""))</f>
        <v/>
      </c>
      <c r="FE87" s="63" t="str">
        <f>IF($FB87&lt;&gt;"",IF(AND($FB87&gt;=FE$2,$FB87&lt;=FE$3),Deník!$W87,""))</f>
        <v/>
      </c>
      <c r="FF87" s="63" t="str">
        <f>IF($FB87&lt;&gt;"",IF(AND($FB87&gt;=FF$2,$FB87&lt;=FF$3),Deník!$W87,""))</f>
        <v/>
      </c>
      <c r="FG87" s="63" t="str">
        <f>IF($FB87&lt;&gt;"",IF(AND($FB87&gt;=FG$2,$FB87&lt;=FG$3),Deník!$W87,""))</f>
        <v/>
      </c>
      <c r="FH87" s="63" t="str">
        <f>IF($FB87&lt;&gt;"",IF(AND($FB87&gt;=FH$2,$FB87&lt;=FH$3),Deník!$W87,""))</f>
        <v/>
      </c>
      <c r="FI87" s="63" t="str">
        <f>IF($FB87&lt;&gt;"",IF(AND($FB87&gt;=FI$2,$FB87&lt;=FI$3),Deník!$W87,""))</f>
        <v/>
      </c>
      <c r="FJ87" s="63" t="str">
        <f>IF($FB87&lt;&gt;"",IF(AND($FB87&gt;=FJ$2,$FB87&lt;=FJ$3),Deník!$W87,""))</f>
        <v/>
      </c>
      <c r="FK87" s="63" t="str">
        <f>IF($FB87&lt;&gt;"",IF(AND($FB87&gt;=FK$2,$FB87&lt;=FK$3),Deník!$W87,""))</f>
        <v/>
      </c>
      <c r="FL87" s="63" t="str">
        <f>IF($FB87&lt;&gt;"",IF(AND($FB87&gt;=FL$2,$FB87&lt;=FL$3),Deník!$W87,""))</f>
        <v/>
      </c>
      <c r="FM87" s="63" t="str">
        <f>IF($FB87&lt;&gt;"",IF(AND($FB87&gt;=FM$2,$FB87&lt;=FM$3),Deník!$W87,""))</f>
        <v/>
      </c>
      <c r="FN87" s="13"/>
      <c r="FO87" s="20" t="str">
        <f>IF(Deník!$W87&gt;1,Deník!$W87,"")</f>
        <v/>
      </c>
      <c r="FP87" s="20" t="str">
        <f>IF(Deník!$W87&lt;0,Deník!$W87,"")</f>
        <v/>
      </c>
      <c r="FQ87" s="17"/>
      <c r="FS87" s="233"/>
      <c r="FT87" s="233" t="str">
        <f>IF(Deník!$W87&lt;&gt;"",IF(Deník!$Y87=Statistika!$F$78,Deník!$W87,""),"")</f>
        <v/>
      </c>
      <c r="FU87" s="233" t="str">
        <f>IF(Deník!$W87&lt;&gt;"",IF(Deník!$Y87=Statistika!$F$79,Deník!$W87,""),"")</f>
        <v/>
      </c>
      <c r="FV87" s="233" t="str">
        <f>IF(Deník!$W87&lt;&gt;"",IF(Deník!$Y87=Statistika!$F$80,Deník!$W87,""),"")</f>
        <v/>
      </c>
      <c r="FW87" s="233" t="str">
        <f>IF(Deník!$W87&lt;&gt;"",IF(Deník!$Y87=Statistika!$F$81,Deník!$W87,""),"")</f>
        <v/>
      </c>
      <c r="FX87" s="233" t="str">
        <f>IF(Deník!$W87&lt;&gt;"",IF(Deník!$Y87=Statistika!$F$82,Deník!$W87,""),"")</f>
        <v/>
      </c>
      <c r="FY87" s="233" t="str">
        <f>IF(Deník!$W87&lt;&gt;"",IF(Deník!$Y87=Statistika!$F$83,Deník!$W87,""),"")</f>
        <v/>
      </c>
      <c r="FZ87" s="233" t="str">
        <f>IF(Deník!$W87&lt;&gt;"",IF(Deník!$Y87=Statistika!$F$84,Deník!$W87,""),"")</f>
        <v/>
      </c>
      <c r="GA87" s="233" t="str">
        <f>IF(Deník!$W87&lt;&gt;"",IF(Deník!$Y87=Statistika!$F$85,Deník!$W87,""),"")</f>
        <v/>
      </c>
      <c r="GB87" s="233" t="str">
        <f>IF(Deník!$W87&lt;&gt;"",IF(Deník!$Y87=Statistika!$F$86,Deník!$W87,""),"")</f>
        <v/>
      </c>
      <c r="GC87" s="233" t="str">
        <f>IF(Deník!$W87&lt;&gt;"",IF(Deník!$Y87=Statistika!$F$87,Deník!$W87,""),"")</f>
        <v/>
      </c>
      <c r="GD87" s="233" t="str">
        <f>IF(Deník!$W87&lt;&gt;"",IF(Deník!$Y87=Statistika!$F$88,Deník!$W87,""),"")</f>
        <v/>
      </c>
      <c r="GE87" s="233" t="str">
        <f>IF(Deník!$W87&lt;&gt;"",IF(Deník!$Y87=Statistika!$F$89,Deník!$W87,""),"")</f>
        <v/>
      </c>
      <c r="GF87" s="233" t="str">
        <f>IF(Deník!$W87&lt;&gt;"",IF(Deník!$Y87=Statistika!$F$90,Deník!$W87,""),"")</f>
        <v/>
      </c>
      <c r="GG87" s="233" t="str">
        <f>IF(Deník!$W87&lt;&gt;"",IF(Deník!$Y87=Statistika!$F$91,Deník!$W87,""),"")</f>
        <v/>
      </c>
      <c r="GH87" s="233"/>
      <c r="GI87" s="233" t="str">
        <f>IF(Deník!$W87&lt;&gt;"",IF(Deník!$AB87=Statistika!$L$100,Deník!$W87,""),"")</f>
        <v/>
      </c>
      <c r="GJ87" s="233" t="str">
        <f>IF(Deník!$W87&lt;&gt;"",IF(Deník!$AB87=Statistika!$L$101,Deník!$W87,""),"")</f>
        <v/>
      </c>
      <c r="GK87" s="233" t="str">
        <f>IF(Deník!$W87&lt;&gt;"",IF(Deník!$AB87=Statistika!$L$102,Deník!$W87,""),"")</f>
        <v/>
      </c>
      <c r="GL87" s="233" t="str">
        <f>IF(Deník!$W87&lt;&gt;"",IF(Deník!$AB87=Statistika!$L$103,Deník!$W87,""),"")</f>
        <v/>
      </c>
      <c r="GM87" s="233" t="str">
        <f>IF(Deník!$W87&lt;&gt;"",IF(Deník!$AB87=Statistika!$L$104,Deník!$W87,""),"")</f>
        <v/>
      </c>
      <c r="GN87" s="233" t="str">
        <f>IF(Deník!$W87&lt;&gt;"",IF(Deník!$AB87=Statistika!$L$105,Deník!$W87,""),"")</f>
        <v/>
      </c>
      <c r="GO87" s="233" t="str">
        <f>IF(Deník!$W87&lt;&gt;"",IF(Deník!$AB87=Statistika!$L$106,Deník!$W87,""),"")</f>
        <v/>
      </c>
      <c r="GP87" s="233" t="str">
        <f>IF(Deník!$W87&lt;&gt;"",IF(Deník!$AB87=Statistika!$L$107,Deník!$W87,""),"")</f>
        <v/>
      </c>
      <c r="GQ87" s="233" t="str">
        <f>IF(Deník!$W87&lt;&gt;"",IF(Deník!$AB87=Statistika!$L$108,Deník!$W87,""),"")</f>
        <v/>
      </c>
      <c r="GS87" s="233" t="str">
        <f>IF(Deník!$W87&lt;0,IF(Deník!$AC87=Statistika!$F$117,Deník!$W87,""),"")</f>
        <v/>
      </c>
      <c r="GT87" s="233" t="str">
        <f>IF(Deník!$W87&lt;0,IF(Deník!$AC87=Statistika!$F$118,Deník!$W87,""),"")</f>
        <v/>
      </c>
      <c r="GU87" s="233" t="str">
        <f>IF(Deník!$W87&lt;0,IF(Deník!$AC87=Statistika!$F$119,Deník!$W87,""),"")</f>
        <v/>
      </c>
      <c r="GV87" s="233" t="str">
        <f>IF(Deník!$W87&lt;0,IF(Deník!$AC87=Statistika!$F$120,Deník!$W87,""),"")</f>
        <v/>
      </c>
      <c r="GW87" s="233" t="str">
        <f>IF(Deník!$W87&lt;0,IF(Deník!$AC87=Statistika!$F$121,Deník!$W87,""),"")</f>
        <v/>
      </c>
      <c r="GX87" s="233" t="str">
        <f>IF(Deník!$W87&lt;0,IF(Deník!$AC87=Statistika!$F$122,Deník!$W87,""),"")</f>
        <v/>
      </c>
      <c r="GY87" s="233" t="str">
        <f>IF(Deník!$W87&lt;0,IF(Deník!$AC87=Statistika!$F$123,Deník!$W87,""),"")</f>
        <v/>
      </c>
      <c r="GZ87" s="233" t="str">
        <f>IF(Deník!$W87&lt;0,IF(Deník!$AC87=Statistika!$F$124,Deník!$W87,""),"")</f>
        <v/>
      </c>
      <c r="HA87" s="233" t="str">
        <f>IF(Deník!$W87&lt;0,IF(Deník!$AC87=Statistika!$F$125,Deník!$W87,""),"")</f>
        <v/>
      </c>
      <c r="HC87" s="233" t="str">
        <f>IF(Deník!$W87&lt;0,IF(Deník!$AD87=Statistika!$F$133,Deník!$W87,""),"")</f>
        <v/>
      </c>
      <c r="HD87" s="233" t="str">
        <f>IF(Deník!$W87&lt;0,IF(Deník!$AD87=Statistika!$F$134,Deník!$W87,""),"")</f>
        <v/>
      </c>
      <c r="HE87" s="233" t="str">
        <f>IF(Deník!$W87&lt;0,IF(Deník!$AD87=Statistika!$F$135,Deník!$W87,""),"")</f>
        <v/>
      </c>
      <c r="HF87" s="233" t="str">
        <f>IF(Deník!$W87&lt;0,IF(Deník!$AD87=Statistika!$F$136,Deník!$W87,""),"")</f>
        <v/>
      </c>
      <c r="HG87" s="233" t="str">
        <f>IF(Deník!$W87&lt;0,IF(Deník!$AD87=Statistika!$F$137,Deník!$W87,""),"")</f>
        <v/>
      </c>
      <c r="ID87" s="8">
        <f>Tabulka4[[#This Row],[Sloupec3]]</f>
        <v>0</v>
      </c>
      <c r="IE87" s="17" t="str">
        <f>IF(AND([1]Deník!$C87&gt;='[1]Měsíční shrnutí'!$D$1,[1]Deník!$C87&lt;='[1]Měsíční shrnutí'!$F$1),[1]Deník!$X87,"")</f>
        <v/>
      </c>
    </row>
    <row r="88" spans="1:239">
      <c r="A88" s="8">
        <f>Deník!C89</f>
        <v>0</v>
      </c>
      <c r="B88" s="50" t="str">
        <f>Deník!R89</f>
        <v/>
      </c>
      <c r="C88" s="102" t="str">
        <f>IF(AND(Deník!R89&gt;1,Deník!R89&lt;&gt;""),1,"")</f>
        <v/>
      </c>
      <c r="D88" s="102" t="str">
        <f>IF(AND(Deník!R89&lt;=0,Deník!R89&lt;&gt;""),1,"")</f>
        <v/>
      </c>
      <c r="E88" s="103" t="str">
        <f>IF(AND(Deník!R89&gt;=0,Deník!R89&lt;=1),1,"")</f>
        <v/>
      </c>
      <c r="F88" s="79" t="str">
        <f>IF(Deník!R89&lt;&gt;"",Deník!R89+F87,"")</f>
        <v/>
      </c>
      <c r="G88" s="85"/>
      <c r="H88" s="54" t="str">
        <f>IF(MONTH(Deník!$C88)=H$2,IF(AND(Deník!$R88&gt;=0,Deník!$R88&lt;=1),"BE",Deník!$R88),"")</f>
        <v/>
      </c>
      <c r="I88" s="11" t="str">
        <f>IF(MONTH(Deník!$C88)=I$2,IF(AND(Deník!$R88&gt;=0,Deník!$R88&lt;=1),"BE",Deník!$R88),"")</f>
        <v/>
      </c>
      <c r="J88" s="11" t="str">
        <f>IF(MONTH(Deník!$C88)=J$2,IF(AND(Deník!$R88&gt;=0,Deník!$R88&lt;=1),"BE",Deník!$R88),"")</f>
        <v/>
      </c>
      <c r="K88" s="11" t="str">
        <f>IF(MONTH(Deník!$C88)=K$2,IF(AND(Deník!$R88&gt;=0,Deník!$R88&lt;=1),"BE",Deník!$R88),"")</f>
        <v/>
      </c>
      <c r="L88" s="11" t="str">
        <f>IF(MONTH(Deník!$C88)=L$2,IF(AND(Deník!$R88&gt;=0,Deník!$R88&lt;=1),"BE",Deník!$R88),"")</f>
        <v/>
      </c>
      <c r="M88" s="11" t="str">
        <f>IF(MONTH(Deník!$C88)=M$2,IF(AND(Deník!$R88&gt;=0,Deník!$R88&lt;=1),"BE",Deník!$R88),"")</f>
        <v/>
      </c>
      <c r="N88" s="11" t="str">
        <f>IF(MONTH(Deník!$C88)=N$2,IF(AND(Deník!$R88&gt;=0,Deník!$R88&lt;=1),"BE",Deník!$R88),"")</f>
        <v/>
      </c>
      <c r="O88" s="11" t="str">
        <f>IF(MONTH(Deník!$C88)=O$2,IF(AND(Deník!$R88&gt;=0,Deník!$R88&lt;=1),"BE",Deník!$R88),"")</f>
        <v/>
      </c>
      <c r="P88" s="11" t="str">
        <f>IF(MONTH(Deník!$C88)=P$2,IF(AND(Deník!$R88&gt;=0,Deník!$R88&lt;=1),"BE",Deník!$R88),"")</f>
        <v/>
      </c>
      <c r="Q88" s="11" t="str">
        <f>IF(MONTH(Deník!$C88)=Q$2,IF(AND(Deník!$R88&gt;=0,Deník!$R88&lt;=1),"BE",Deník!$R88),"")</f>
        <v/>
      </c>
      <c r="R88" s="11" t="str">
        <f>IF(MONTH(Deník!$C88)=R$2,IF(AND(Deník!$R88&gt;=0,Deník!$R88&lt;=1),"BE",Deník!$R88),"")</f>
        <v/>
      </c>
      <c r="S88" s="57" t="str">
        <f>IF(MONTH(Deník!$C88)=S$2,IF(AND(Deník!$R88&gt;=0,Deník!$R88&lt;=1),"BE",Deník!$R88),"")</f>
        <v/>
      </c>
      <c r="U88" s="12"/>
      <c r="V88" s="12"/>
      <c r="X88" s="600" t="str">
        <f>IF(Deník!$R88&lt;&gt;"",IF(Deník!$B88=Statistika!$F$63,IF(AND(Deník!$R88&gt;=0,Deník!$R88&lt;=1),"BE",Deník!$R88),""),"")</f>
        <v/>
      </c>
      <c r="Y88" s="13" t="str">
        <f>IF(Deník!$R88&lt;&gt;"",IF(Deník!$B88=Statistika!$F$64,IF(AND(Deník!$R88&gt;=0,Deník!$R88&lt;=1),"BE",Deník!$R88),""),"")</f>
        <v/>
      </c>
      <c r="Z88" s="13" t="str">
        <f>IF(Deník!$R88&lt;&gt;"",IF(Deník!$B88=Statistika!$F$65,IF(AND(Deník!$R88&gt;=0,Deník!$R88&lt;=1),"BE",Deník!$R88),""),"")</f>
        <v/>
      </c>
      <c r="AA88" s="13" t="str">
        <f>IF(Deník!$R88&lt;&gt;"",IF(Deník!$B88=Statistika!$F$66,IF(AND(Deník!$R88&gt;=0,Deník!$R88&lt;=1),"BE",Deník!$R88),""),"")</f>
        <v/>
      </c>
      <c r="AB88" s="13" t="str">
        <f>IF(Deník!$R88&lt;&gt;"",IF(Deník!$B88=Statistika!$F$67,IF(AND(Deník!$R88&gt;=0,Deník!$R88&lt;=1),"BE",Deník!$R88),""),"")</f>
        <v/>
      </c>
      <c r="AC88" s="13" t="str">
        <f>IF(Deník!$R88&lt;&gt;"",IF(Deník!$B88=Statistika!$F$68,IF(AND(Deník!$R88&gt;=0,Deník!$R88&lt;=1),"BE",Deník!$R88),""),"")</f>
        <v/>
      </c>
      <c r="AD88" s="13" t="str">
        <f>IF(Deník!$R88&lt;&gt;"",IF(Deník!$B88=Statistika!$F$69,IF(AND(Deník!$R88&gt;=0,Deník!$R88&lt;=1),"BE",Deník!$R88),""),"")</f>
        <v/>
      </c>
      <c r="AE88" s="601" t="str">
        <f>IF(Deník!$R88&lt;&gt;"",IF(Deník!$B88=Statistika!$F$70,IF(AND(Deník!$R88&gt;=0,Deník!$R88&lt;=1),"BE",Deník!$R88),""),"")</f>
        <v/>
      </c>
      <c r="AF88" s="90"/>
      <c r="AG88" s="63" t="str">
        <f>IF(Deník!$R88&lt;&gt;"",IF(Deník!$J88="L",IF(AND(Deník!$R88&gt;=0,Deník!$R88&lt;=1),"BE",Deník!$R88),""),"")</f>
        <v/>
      </c>
      <c r="AH88" s="13" t="str">
        <f>IF(Deník!$R88&lt;&gt;"",IF(Deník!$J88="S",IF(AND(Deník!$R88&gt;=0,Deník!$R88&lt;=1),"BE",Deník!$R88),""),"")</f>
        <v/>
      </c>
      <c r="AI88" s="95"/>
      <c r="AJ88" s="71" t="str">
        <f>IF(Deník!N89&lt;&gt;"",Deník!N89*-1,"")</f>
        <v/>
      </c>
      <c r="AK88" s="88"/>
      <c r="AL88" s="63" t="str">
        <f>IF(WEEKDAY(Deník!$C88,2)=1,IF(AND(Deník!$R88&gt;=0,Deník!$R88&lt;=1),"BE",Deník!$R88),"")</f>
        <v/>
      </c>
      <c r="AM88" s="13" t="str">
        <f>IF(WEEKDAY(Deník!$C88,2)=2,IF(AND(Deník!$R88&gt;=0,Deník!$R88&lt;=1),"BE",Deník!$R88),"")</f>
        <v/>
      </c>
      <c r="AN88" s="13" t="str">
        <f>IF(WEEKDAY(Deník!$C88,2)=3,IF(AND(Deník!$R88&gt;=0,Deník!$R88&lt;=1),"BE",Deník!$R88),"")</f>
        <v/>
      </c>
      <c r="AO88" s="13" t="str">
        <f>IF(WEEKDAY(Deník!$C88,2)=4,IF(AND(Deník!$R88&gt;=0,Deník!$R88&lt;=1),"BE",Deník!$R88),"")</f>
        <v/>
      </c>
      <c r="AP88" s="60" t="str">
        <f>IF(WEEKDAY(Deník!$C88,2)=5,IF(AND(Deník!$R88&gt;=0,Deník!$R88&lt;=1),"BE",Deník!$R88),"")</f>
        <v/>
      </c>
      <c r="AQ88" s="99"/>
      <c r="AR88" s="100">
        <f>Deník!D88</f>
        <v>0</v>
      </c>
      <c r="AS88" s="63" t="str">
        <f>IF(Deník!$D88&lt;&gt;"",IF(AND(Deník!$D88&gt;=AS$2,Deník!$D88&lt;=AS$3),IF(AND(Deník!$R88&gt;=0,Deník!$R88&lt;=1),"BE",Deník!$R88),""),"")</f>
        <v/>
      </c>
      <c r="AT88" s="63" t="str">
        <f>IF(Deník!$D88&lt;&gt;"",IF(AND(Deník!$D88&gt;=AT$2,Deník!$D88&lt;=AT$3),IF(AND(Deník!$R88&gt;=0,Deník!$R88&lt;=1),"BE",Deník!$R88),""),"")</f>
        <v/>
      </c>
      <c r="AU88" s="63" t="str">
        <f>IF(Deník!$D88&lt;&gt;"",IF(AND(Deník!$D88&gt;=AU$2,Deník!$D88&lt;=AU$3),IF(AND(Deník!$R88&gt;=0,Deník!$R88&lt;=1),"BE",Deník!$R88),""),"")</f>
        <v/>
      </c>
      <c r="AV88" s="63" t="str">
        <f>IF(Deník!$D88&lt;&gt;"",IF(AND(Deník!$D88&gt;=AV$2,Deník!$D88&lt;=AV$3),IF(AND(Deník!$R88&gt;=0,Deník!$R88&lt;=1),"BE",Deník!$R88),""),"")</f>
        <v/>
      </c>
      <c r="AW88" s="63" t="str">
        <f>IF(Deník!$D88&lt;&gt;"",IF(AND(Deník!$D88&gt;=AW$2,Deník!$D88&lt;=AW$3),IF(AND(Deník!$R88&gt;=0,Deník!$R88&lt;=1),"BE",Deník!$R88),""),"")</f>
        <v/>
      </c>
      <c r="AX88" s="63" t="str">
        <f>IF(Deník!$D88&lt;&gt;"",IF(AND(Deník!$D88&gt;=AX$2,Deník!$D88&lt;=AX$3),IF(AND(Deník!$R88&gt;=0,Deník!$R88&lt;=1),"BE",Deník!$R88),""),"")</f>
        <v/>
      </c>
      <c r="AY88" s="63" t="str">
        <f>IF(Deník!$D88&lt;&gt;"",IF(AND(Deník!$D88&gt;=AY$2,Deník!$D88&lt;=AY$3),IF(AND(Deník!$R88&gt;=0,Deník!$R88&lt;=1),"BE",Deník!$R88),""),"")</f>
        <v/>
      </c>
      <c r="AZ88" s="63" t="str">
        <f>IF(Deník!$D88&lt;&gt;"",IF(AND(Deník!$D88&gt;=AZ$2,Deník!$D88&lt;=AZ$3),IF(AND(Deník!$R88&gt;=0,Deník!$R88&lt;=1),"BE",Deník!$R88),""),"")</f>
        <v/>
      </c>
      <c r="BA88" s="63" t="str">
        <f>IF(Deník!$D88&lt;&gt;"",IF(AND(Deník!$D88&gt;=BA$2,Deník!$D88&lt;=BA$3),IF(AND(Deník!$R88&gt;=0,Deník!$R88&lt;=1),"BE",Deník!$R88),""),"")</f>
        <v/>
      </c>
      <c r="BB88" s="63" t="str">
        <f>IF(Deník!$D88&lt;&gt;"",IF(AND(Deník!$D88&gt;=BB$2,Deník!$D88&lt;=BB$3),IF(AND(Deník!$R88&gt;=0,Deník!$R88&lt;=1),"BE",Deník!$R88),""),"")</f>
        <v/>
      </c>
      <c r="BC88" s="71" t="str">
        <f>IF(Deník!$D88&lt;&gt;"",IF(AND(Deník!$D88&gt;=BC$2,Deník!$D88&lt;=BC$3),IF(AND(Deník!$R88&gt;=0,Deník!$R88&lt;=1),"BE",Deník!$R88),""),"")</f>
        <v/>
      </c>
      <c r="BD88" s="20" t="str">
        <f>IF(Deník!$J89="S",(Deník!$M89-Deník!$K89),IF(Deník!$J89="L",(Deník!$K89-Deník!$M89),""))</f>
        <v/>
      </c>
      <c r="BE88" s="20" t="str">
        <f>IF(Deník!$J89="S",(Deník!$K89-Deník!$O89),IF(Deník!$J89="L",(Deník!$O89-Deník!$K89),""))</f>
        <v/>
      </c>
      <c r="BF88" s="20" t="str">
        <f>IF(Deník!$J89="S",(Deník!$K89-Deník!$L89),IF(Deník!$J89="L",(Deník!$L89-Deník!$K89),""))</f>
        <v/>
      </c>
      <c r="BG88" s="20" t="str">
        <f>IF(Deník!$J89="S",(Deník!$K89-Deník!$S89),IF(Deník!$J89="L",(Deník!$S89-Deník!$K89),""))</f>
        <v/>
      </c>
      <c r="BH88" s="20" t="str">
        <f>IF(Deník!$J89="S",(Deník!$K89-Deník!$U89),IF(Deník!$J89="L",(Deník!$U89-Deník!$K89),""))</f>
        <v/>
      </c>
      <c r="BI88" s="20" t="str">
        <f>IF(Deník!$R88&gt;1,Deník!$R88,"")</f>
        <v/>
      </c>
      <c r="BJ88" s="20" t="str">
        <f>IF(Deník!$R88&lt;0,Deník!$R88,"")</f>
        <v/>
      </c>
      <c r="BK88" s="17"/>
      <c r="BM88" s="233" t="str">
        <f>IF(Deník!$R88&lt;&gt;"",IF(Deník!$Y88=Statistika!$F$78,IF(AND(Deník!$R88&gt;=0,Deník!$R88&lt;=1),"BE",Deník!$R88),""),"")</f>
        <v/>
      </c>
      <c r="BN88" s="233" t="str">
        <f>IF(Deník!$R88&lt;&gt;"",IF(Deník!$Y88=Statistika!$F$79,IF(AND(Deník!$R88&gt;=0,Deník!$R88&lt;=1),"BE",Deník!$R88),""),"")</f>
        <v/>
      </c>
      <c r="BO88" s="233" t="str">
        <f>IF(Deník!$R88&lt;&gt;"",IF(Deník!$Y88=Statistika!$F$80,IF(AND(Deník!$R88&gt;=0,Deník!$R88&lt;=1),"BE",Deník!$R88),""),"")</f>
        <v/>
      </c>
      <c r="BP88" s="233" t="str">
        <f>IF(Deník!$R88&lt;&gt;"",IF(Deník!$Y88=Statistika!$F$81,IF(AND(Deník!$R88&gt;=0,Deník!$R88&lt;=1),"BE",Deník!$R88),""),"")</f>
        <v/>
      </c>
      <c r="BQ88" s="233" t="str">
        <f>IF(Deník!$R88&lt;&gt;"",IF(Deník!$Y88=Statistika!$F$82,IF(AND(Deník!$R88&gt;=0,Deník!$R88&lt;=1),"BE",Deník!$R88),""),"")</f>
        <v/>
      </c>
      <c r="BR88" s="233" t="str">
        <f>IF(Deník!$R88&lt;&gt;"",IF(Deník!$Y88=Statistika!$F$83,IF(AND(Deník!$R88&gt;=0,Deník!$R88&lt;=1),"BE",Deník!$R88),""),"")</f>
        <v/>
      </c>
      <c r="BS88" s="233" t="str">
        <f>IF(Deník!$R88&lt;&gt;"",IF(Deník!$Y88=Statistika!$F$84,IF(AND(Deník!$R88&gt;=0,Deník!$R88&lt;=1),"BE",Deník!$R88),""),"")</f>
        <v/>
      </c>
      <c r="BT88" s="233" t="str">
        <f>IF(Deník!$R88&lt;&gt;"",IF(Deník!$Y88=Statistika!$F$85,IF(AND(Deník!$R88&gt;=0,Deník!$R88&lt;=1),"BE",Deník!$R88),""),"")</f>
        <v/>
      </c>
      <c r="BU88" s="233" t="str">
        <f>IF(Deník!$R88&lt;&gt;"",IF(Deník!$Y88=Statistika!$F$86,IF(AND(Deník!$R88&gt;=0,Deník!$R88&lt;=1),"BE",Deník!$R88),""),"")</f>
        <v/>
      </c>
      <c r="BV88" s="233" t="str">
        <f>IF(Deník!$R88&lt;&gt;"",IF(Deník!$Y88=Statistika!$F$87,IF(AND(Deník!$R88&gt;=0,Deník!$R88&lt;=1),"BE",Deník!$R88),""),"")</f>
        <v/>
      </c>
      <c r="BW88" s="233" t="str">
        <f>IF(Deník!$R88&lt;&gt;"",IF(Deník!$Y88=Statistika!$F$88,IF(AND(Deník!$R88&gt;=0,Deník!$R88&lt;=1),"BE",Deník!$R88),""),"")</f>
        <v/>
      </c>
      <c r="BX88" s="233" t="str">
        <f>IF(Deník!$R88&lt;&gt;"",IF(Deník!$Y88=Statistika!$F$89,IF(AND(Deník!$R88&gt;=0,Deník!$R88&lt;=1),"BE",Deník!$R88),""),"")</f>
        <v/>
      </c>
      <c r="BY88" s="233" t="str">
        <f>IF(Deník!$R88&lt;&gt;"",IF(Deník!$Y88=Statistika!$F$90,IF(AND(Deník!$R88&gt;=0,Deník!$R88&lt;=1),"BE",Deník!$R88),""),"")</f>
        <v/>
      </c>
      <c r="BZ88" s="233" t="str">
        <f>IF(Deník!$R88&lt;&gt;"",IF(Deník!$Y88=Statistika!$F$91,IF(AND(Deník!$R88&gt;=0,Deník!$R88&lt;=1),"BE",Deník!$R88),""),"")</f>
        <v/>
      </c>
      <c r="CA88" s="233"/>
      <c r="CB88" s="233" t="str">
        <f>IF(Deník!$R88&lt;&gt;"",IF(Deník!$AB88="SL",IF(AND(Deník!$R88&gt;=0,Deník!$R88&lt;=1),"BE",Deník!$R88),""),"")</f>
        <v/>
      </c>
      <c r="CC88" s="233" t="str">
        <f>IF(Deník!$R88&lt;&gt;"",IF(Deník!$AB88="BE10",IF(AND(Deník!$R88&gt;=0,Deník!$R88&lt;=1),"BE",Deník!$R88),""),"")</f>
        <v/>
      </c>
      <c r="CD88" s="233" t="str">
        <f>IF(Deník!$R88&lt;&gt;"",IF(Deník!$AB88="BE15",IF(AND(Deník!$R88&gt;=0,Deník!$R88&lt;=1),"BE",Deník!$R88),""),"")</f>
        <v/>
      </c>
      <c r="CE88" s="233" t="str">
        <f>IF(Deník!$R88&lt;&gt;"",IF(Deník!$AB88="BE20",IF(AND(Deník!$R88&gt;=0,Deník!$R88&lt;=1),"BE",Deník!$R88),""),"")</f>
        <v/>
      </c>
      <c r="CF88" s="233" t="str">
        <f>IF(Deník!$R88&lt;&gt;"",IF(Deník!$AB88="TP1",IF(AND(Deník!$R88&gt;=0,Deník!$R88&lt;=1),"BE",Deník!$R88),""),"")</f>
        <v/>
      </c>
      <c r="CG88" s="233" t="str">
        <f>IF(Deník!$R88&lt;&gt;"",IF(Deník!$AB88="TP2",IF(AND(Deník!$R88&gt;=0,Deník!$R88&lt;=1),"BE",Deník!$R88),""),"")</f>
        <v/>
      </c>
      <c r="CH88" s="233" t="str">
        <f>IF(Deník!$R88&lt;&gt;"",IF(Deník!$AB88="TP3",IF(AND(Deník!$R88&gt;=0,Deník!$R88&lt;=1),"BE",Deník!$R88),""),"")</f>
        <v/>
      </c>
      <c r="CI88" s="233" t="str">
        <f>IF(Deník!$R88&lt;&gt;"",IF(Deník!$AB88="Trailing SL",IF(AND(Deník!$R88&gt;=0,Deník!$R88&lt;=1),"BE",Deník!$R88),""),"")</f>
        <v/>
      </c>
      <c r="CJ88" s="233" t="str">
        <f>IF(Deník!$R88&lt;&gt;"",IF(Deník!$AB88="Manual",IF(AND(Deník!$R88&gt;=0,Deník!$R88&lt;=1),"BE",Deník!$R88),""),"")</f>
        <v/>
      </c>
      <c r="CK88" s="233"/>
      <c r="CL88" s="233" t="str">
        <f>IF(Deník!$R88&lt;0,IF(Deník!$AC88=Statistika!$F$117,Deník!$R88,""),"")</f>
        <v/>
      </c>
      <c r="CM88" s="233" t="str">
        <f>IF(Deník!$R88&lt;0,IF(Deník!$AC88=Statistika!$F$118,Deník!$R88,""),"")</f>
        <v/>
      </c>
      <c r="CN88" s="233" t="str">
        <f>IF(Deník!$R88&lt;0,IF(Deník!$AC88=Statistika!$F$119,Deník!$R88,""),"")</f>
        <v/>
      </c>
      <c r="CO88" s="233" t="str">
        <f>IF(Deník!$R88&lt;0,IF(Deník!$AC88=Statistika!$F$120,Deník!$R88,""),"")</f>
        <v/>
      </c>
      <c r="CP88" s="233" t="str">
        <f>IF(Deník!$R88&lt;0,IF(Deník!$AC88=Statistika!$F$121,Deník!$R88,""),"")</f>
        <v/>
      </c>
      <c r="CQ88" s="233" t="str">
        <f>IF(Deník!$R88&lt;0,IF(Deník!$AC88=Statistika!$F$122,Deník!$R88,""),"")</f>
        <v/>
      </c>
      <c r="CR88" s="233" t="str">
        <f>IF(Deník!$R88&lt;0,IF(Deník!$AC88=Statistika!$F$123,Deník!$R88,""),"")</f>
        <v/>
      </c>
      <c r="CS88" s="233" t="str">
        <f>IF(Deník!$R88&lt;0,IF(Deník!$AC88=Statistika!$F$124,Deník!$R88,""),"")</f>
        <v/>
      </c>
      <c r="CT88" s="233" t="str">
        <f>IF(Deník!$R88&lt;0,IF(Deník!$AC88=Statistika!$F$125,Deník!$R88,""),"")</f>
        <v/>
      </c>
      <c r="CU88" s="233"/>
      <c r="CV88" s="233" t="str">
        <f>IF(Deník!$R88&lt;0,IF(Deník!$AD88=$CV$2,Deník!$R88,""),"")</f>
        <v/>
      </c>
      <c r="CW88" s="233" t="str">
        <f>IF(Deník!$R88&lt;0,IF(Deník!$AD88=$CW$2,Deník!$R88,""),"")</f>
        <v/>
      </c>
      <c r="CX88" s="233" t="str">
        <f>IF(Deník!$R88&lt;0,IF(Deník!$AD88=$CX$2,Deník!$R88,""),"")</f>
        <v/>
      </c>
      <c r="CY88" s="233" t="str">
        <f>IF(Deník!$R88&lt;0,IF(Deník!$AD88=$CY$2,Deník!$R88,""),"")</f>
        <v/>
      </c>
      <c r="CZ88" s="233" t="str">
        <f>IF(Deník!$R88&lt;0,IF(Deník!$AD88=$CZ$2,Deník!$R88,""),"")</f>
        <v/>
      </c>
      <c r="DL88" s="221">
        <f t="shared" si="8"/>
        <v>93847.029999999984</v>
      </c>
      <c r="DM88" s="220">
        <f t="shared" si="7"/>
        <v>-6.1529700000000132E-2</v>
      </c>
      <c r="DO88" s="50">
        <f>Deník!W89</f>
        <v>0</v>
      </c>
      <c r="DP88" s="102" t="str">
        <f>IF(AND(Deník!W89&gt;0),1,"")</f>
        <v/>
      </c>
      <c r="DQ88" s="102">
        <f>IF(AND(Deník!W89&lt;=0),1,"")</f>
        <v>1</v>
      </c>
      <c r="DR88" s="227"/>
      <c r="DS88" s="228"/>
      <c r="DT88" s="85"/>
      <c r="DU88" s="54">
        <f>IF(MONTH(Deník!$C88)=DU$2,Deník!$W88,"")</f>
        <v>0</v>
      </c>
      <c r="DV88" s="222" t="str">
        <f>IF(MONTH(Deník!$C88)=DV$2,Deník!$W88,"")</f>
        <v/>
      </c>
      <c r="DW88" s="222" t="str">
        <f>IF(MONTH(Deník!$C88)=DW$2,Deník!$W88,"")</f>
        <v/>
      </c>
      <c r="DX88" s="222" t="str">
        <f>IF(MONTH(Deník!$C88)=DX$2,Deník!$W88,"")</f>
        <v/>
      </c>
      <c r="DY88" s="222" t="str">
        <f>IF(MONTH(Deník!$C88)=DY$2,Deník!$W88,"")</f>
        <v/>
      </c>
      <c r="DZ88" s="222" t="str">
        <f>IF(MONTH(Deník!$C88)=DZ$2,Deník!$W88,"")</f>
        <v/>
      </c>
      <c r="EA88" s="222" t="str">
        <f>IF(MONTH(Deník!$C88)=EA$2,Deník!$W88,"")</f>
        <v/>
      </c>
      <c r="EB88" s="222" t="str">
        <f>IF(MONTH(Deník!$C88)=EB$2,Deník!$W88,"")</f>
        <v/>
      </c>
      <c r="EC88" s="222" t="str">
        <f>IF(MONTH(Deník!$C88)=EC$2,Deník!$W88,"")</f>
        <v/>
      </c>
      <c r="ED88" s="222" t="str">
        <f>IF(MONTH(Deník!$C88)=ED$2,Deník!$W88,"")</f>
        <v/>
      </c>
      <c r="EE88" s="222" t="str">
        <f>IF(MONTH(Deník!$C88)=EE$2,Deník!$W88,"")</f>
        <v/>
      </c>
      <c r="EF88" s="222" t="str">
        <f>IF(MONTH(Deník!$C88)=EF$2,Deník!$W88,"")</f>
        <v/>
      </c>
      <c r="EI88" s="600" t="str">
        <f>IF(Deník!$W88&lt;&gt;"",IF(Deník!$B88=Statistika!$F$63,Deník!$W88,""),"")</f>
        <v/>
      </c>
      <c r="EJ88" s="13" t="str">
        <f>IF(Deník!$W88&lt;&gt;"",IF(Deník!$B88=Statistika!$F$64,Deník!$W88,""),"")</f>
        <v/>
      </c>
      <c r="EK88" s="13" t="str">
        <f>IF(Deník!$W88&lt;&gt;"",IF(Deník!$B88=Statistika!$F$65,Deník!$W88,""),"")</f>
        <v/>
      </c>
      <c r="EL88" s="13" t="str">
        <f>IF(Deník!$W88&lt;&gt;"",IF(Deník!$B88=Statistika!$F$66,Deník!$W88,""),"")</f>
        <v/>
      </c>
      <c r="EM88" s="13" t="str">
        <f>IF(Deník!$W88&lt;&gt;"",IF(Deník!$B88=Statistika!$F$67,Deník!$W88,""),"")</f>
        <v/>
      </c>
      <c r="EN88" s="13" t="str">
        <f>IF(Deník!$W88&lt;&gt;"",IF(Deník!$B88=Statistika!$F$68,Deník!$W88,""),"")</f>
        <v/>
      </c>
      <c r="EO88" s="13" t="str">
        <f>IF(Deník!$W88&lt;&gt;"",IF(Deník!$B88=Statistika!$F$69,Deník!$W88,""),"")</f>
        <v/>
      </c>
      <c r="EP88" s="601" t="str">
        <f>IF(Deník!$W88&lt;&gt;"",IF(Deník!$B88=Statistika!$F$70,Deník!$W88,""),"")</f>
        <v/>
      </c>
      <c r="EQ88" s="90"/>
      <c r="ER88" s="63" t="str">
        <f>IF(Deník!$W88&lt;&gt;"",IF(Deník!$J88="L",Deník!$W88,""),"")</f>
        <v/>
      </c>
      <c r="ES88" s="13" t="str">
        <f>IF(Deník!$W88&lt;&gt;"",IF(Deník!$J88="S",Deník!$W88,""),"")</f>
        <v/>
      </c>
      <c r="ET88" s="95"/>
      <c r="EU88" s="88"/>
      <c r="EV88" s="63" t="str">
        <f>IF(WEEKDAY(Deník!$C88,2)=1,Deník!$W88,"")</f>
        <v/>
      </c>
      <c r="EW88" s="13" t="str">
        <f>IF(WEEKDAY(Deník!$C88,2)=2,Deník!$W88,"")</f>
        <v/>
      </c>
      <c r="EX88" s="13" t="str">
        <f>IF(WEEKDAY(Deník!$C88,2)=3,Deník!$W88,"")</f>
        <v/>
      </c>
      <c r="EY88" s="13" t="str">
        <f>IF(WEEKDAY(Deník!$C88,2)=4,Deník!$W88,"")</f>
        <v/>
      </c>
      <c r="EZ88" s="60" t="str">
        <f>IF(WEEKDAY(Deník!$C88,2)=5,Deník!$W88,"")</f>
        <v/>
      </c>
      <c r="FA88" s="99"/>
      <c r="FB88" s="100">
        <f>Deník!D88</f>
        <v>0</v>
      </c>
      <c r="FC88" s="63">
        <f>IF($FB88&lt;&gt;"",IF(AND($FB88&gt;=FC$2,$FB88&lt;=FC$3),Deník!$W88,""))</f>
        <v>0</v>
      </c>
      <c r="FD88" s="63" t="str">
        <f>IF($FB88&lt;&gt;"",IF(AND($FB88&gt;=FD$2,$FB88&lt;=FD$3),Deník!$W88,""))</f>
        <v/>
      </c>
      <c r="FE88" s="63" t="str">
        <f>IF($FB88&lt;&gt;"",IF(AND($FB88&gt;=FE$2,$FB88&lt;=FE$3),Deník!$W88,""))</f>
        <v/>
      </c>
      <c r="FF88" s="63" t="str">
        <f>IF($FB88&lt;&gt;"",IF(AND($FB88&gt;=FF$2,$FB88&lt;=FF$3),Deník!$W88,""))</f>
        <v/>
      </c>
      <c r="FG88" s="63" t="str">
        <f>IF($FB88&lt;&gt;"",IF(AND($FB88&gt;=FG$2,$FB88&lt;=FG$3),Deník!$W88,""))</f>
        <v/>
      </c>
      <c r="FH88" s="63" t="str">
        <f>IF($FB88&lt;&gt;"",IF(AND($FB88&gt;=FH$2,$FB88&lt;=FH$3),Deník!$W88,""))</f>
        <v/>
      </c>
      <c r="FI88" s="63" t="str">
        <f>IF($FB88&lt;&gt;"",IF(AND($FB88&gt;=FI$2,$FB88&lt;=FI$3),Deník!$W88,""))</f>
        <v/>
      </c>
      <c r="FJ88" s="63" t="str">
        <f>IF($FB88&lt;&gt;"",IF(AND($FB88&gt;=FJ$2,$FB88&lt;=FJ$3),Deník!$W88,""))</f>
        <v/>
      </c>
      <c r="FK88" s="63" t="str">
        <f>IF($FB88&lt;&gt;"",IF(AND($FB88&gt;=FK$2,$FB88&lt;=FK$3),Deník!$W88,""))</f>
        <v/>
      </c>
      <c r="FL88" s="63" t="str">
        <f>IF($FB88&lt;&gt;"",IF(AND($FB88&gt;=FL$2,$FB88&lt;=FL$3),Deník!$W88,""))</f>
        <v/>
      </c>
      <c r="FM88" s="63" t="str">
        <f>IF($FB88&lt;&gt;"",IF(AND($FB88&gt;=FM$2,$FB88&lt;=FM$3),Deník!$W88,""))</f>
        <v/>
      </c>
      <c r="FN88" s="13"/>
      <c r="FO88" s="20" t="str">
        <f>IF(Deník!$W88&gt;1,Deník!$W88,"")</f>
        <v/>
      </c>
      <c r="FP88" s="20" t="str">
        <f>IF(Deník!$W88&lt;0,Deník!$W88,"")</f>
        <v/>
      </c>
      <c r="FQ88" s="17"/>
      <c r="FS88" s="233"/>
      <c r="FT88" s="233" t="str">
        <f>IF(Deník!$W88&lt;&gt;"",IF(Deník!$Y88=Statistika!$F$78,Deník!$W88,""),"")</f>
        <v/>
      </c>
      <c r="FU88" s="233" t="str">
        <f>IF(Deník!$W88&lt;&gt;"",IF(Deník!$Y88=Statistika!$F$79,Deník!$W88,""),"")</f>
        <v/>
      </c>
      <c r="FV88" s="233" t="str">
        <f>IF(Deník!$W88&lt;&gt;"",IF(Deník!$Y88=Statistika!$F$80,Deník!$W88,""),"")</f>
        <v/>
      </c>
      <c r="FW88" s="233" t="str">
        <f>IF(Deník!$W88&lt;&gt;"",IF(Deník!$Y88=Statistika!$F$81,Deník!$W88,""),"")</f>
        <v/>
      </c>
      <c r="FX88" s="233" t="str">
        <f>IF(Deník!$W88&lt;&gt;"",IF(Deník!$Y88=Statistika!$F$82,Deník!$W88,""),"")</f>
        <v/>
      </c>
      <c r="FY88" s="233" t="str">
        <f>IF(Deník!$W88&lt;&gt;"",IF(Deník!$Y88=Statistika!$F$83,Deník!$W88,""),"")</f>
        <v/>
      </c>
      <c r="FZ88" s="233" t="str">
        <f>IF(Deník!$W88&lt;&gt;"",IF(Deník!$Y88=Statistika!$F$84,Deník!$W88,""),"")</f>
        <v/>
      </c>
      <c r="GA88" s="233" t="str">
        <f>IF(Deník!$W88&lt;&gt;"",IF(Deník!$Y88=Statistika!$F$85,Deník!$W88,""),"")</f>
        <v/>
      </c>
      <c r="GB88" s="233" t="str">
        <f>IF(Deník!$W88&lt;&gt;"",IF(Deník!$Y88=Statistika!$F$86,Deník!$W88,""),"")</f>
        <v/>
      </c>
      <c r="GC88" s="233" t="str">
        <f>IF(Deník!$W88&lt;&gt;"",IF(Deník!$Y88=Statistika!$F$87,Deník!$W88,""),"")</f>
        <v/>
      </c>
      <c r="GD88" s="233" t="str">
        <f>IF(Deník!$W88&lt;&gt;"",IF(Deník!$Y88=Statistika!$F$88,Deník!$W88,""),"")</f>
        <v/>
      </c>
      <c r="GE88" s="233" t="str">
        <f>IF(Deník!$W88&lt;&gt;"",IF(Deník!$Y88=Statistika!$F$89,Deník!$W88,""),"")</f>
        <v/>
      </c>
      <c r="GF88" s="233" t="str">
        <f>IF(Deník!$W88&lt;&gt;"",IF(Deník!$Y88=Statistika!$F$90,Deník!$W88,""),"")</f>
        <v/>
      </c>
      <c r="GG88" s="233" t="str">
        <f>IF(Deník!$W88&lt;&gt;"",IF(Deník!$Y88=Statistika!$F$91,Deník!$W88,""),"")</f>
        <v/>
      </c>
      <c r="GH88" s="233"/>
      <c r="GI88" s="233" t="str">
        <f>IF(Deník!$W88&lt;&gt;"",IF(Deník!$AB88=Statistika!$L$100,Deník!$W88,""),"")</f>
        <v/>
      </c>
      <c r="GJ88" s="233" t="str">
        <f>IF(Deník!$W88&lt;&gt;"",IF(Deník!$AB88=Statistika!$L$101,Deník!$W88,""),"")</f>
        <v/>
      </c>
      <c r="GK88" s="233" t="str">
        <f>IF(Deník!$W88&lt;&gt;"",IF(Deník!$AB88=Statistika!$L$102,Deník!$W88,""),"")</f>
        <v/>
      </c>
      <c r="GL88" s="233" t="str">
        <f>IF(Deník!$W88&lt;&gt;"",IF(Deník!$AB88=Statistika!$L$103,Deník!$W88,""),"")</f>
        <v/>
      </c>
      <c r="GM88" s="233" t="str">
        <f>IF(Deník!$W88&lt;&gt;"",IF(Deník!$AB88=Statistika!$L$104,Deník!$W88,""),"")</f>
        <v/>
      </c>
      <c r="GN88" s="233" t="str">
        <f>IF(Deník!$W88&lt;&gt;"",IF(Deník!$AB88=Statistika!$L$105,Deník!$W88,""),"")</f>
        <v/>
      </c>
      <c r="GO88" s="233" t="str">
        <f>IF(Deník!$W88&lt;&gt;"",IF(Deník!$AB88=Statistika!$L$106,Deník!$W88,""),"")</f>
        <v/>
      </c>
      <c r="GP88" s="233" t="str">
        <f>IF(Deník!$W88&lt;&gt;"",IF(Deník!$AB88=Statistika!$L$107,Deník!$W88,""),"")</f>
        <v/>
      </c>
      <c r="GQ88" s="233" t="str">
        <f>IF(Deník!$W88&lt;&gt;"",IF(Deník!$AB88=Statistika!$L$108,Deník!$W88,""),"")</f>
        <v/>
      </c>
      <c r="GS88" s="233" t="str">
        <f>IF(Deník!$W88&lt;0,IF(Deník!$AC88=Statistika!$F$117,Deník!$W88,""),"")</f>
        <v/>
      </c>
      <c r="GT88" s="233" t="str">
        <f>IF(Deník!$W88&lt;0,IF(Deník!$AC88=Statistika!$F$118,Deník!$W88,""),"")</f>
        <v/>
      </c>
      <c r="GU88" s="233" t="str">
        <f>IF(Deník!$W88&lt;0,IF(Deník!$AC88=Statistika!$F$119,Deník!$W88,""),"")</f>
        <v/>
      </c>
      <c r="GV88" s="233" t="str">
        <f>IF(Deník!$W88&lt;0,IF(Deník!$AC88=Statistika!$F$120,Deník!$W88,""),"")</f>
        <v/>
      </c>
      <c r="GW88" s="233" t="str">
        <f>IF(Deník!$W88&lt;0,IF(Deník!$AC88=Statistika!$F$121,Deník!$W88,""),"")</f>
        <v/>
      </c>
      <c r="GX88" s="233" t="str">
        <f>IF(Deník!$W88&lt;0,IF(Deník!$AC88=Statistika!$F$122,Deník!$W88,""),"")</f>
        <v/>
      </c>
      <c r="GY88" s="233" t="str">
        <f>IF(Deník!$W88&lt;0,IF(Deník!$AC88=Statistika!$F$123,Deník!$W88,""),"")</f>
        <v/>
      </c>
      <c r="GZ88" s="233" t="str">
        <f>IF(Deník!$W88&lt;0,IF(Deník!$AC88=Statistika!$F$124,Deník!$W88,""),"")</f>
        <v/>
      </c>
      <c r="HA88" s="233" t="str">
        <f>IF(Deník!$W88&lt;0,IF(Deník!$AC88=Statistika!$F$125,Deník!$W88,""),"")</f>
        <v/>
      </c>
      <c r="HC88" s="233" t="str">
        <f>IF(Deník!$W88&lt;0,IF(Deník!$AD88=Statistika!$F$133,Deník!$W88,""),"")</f>
        <v/>
      </c>
      <c r="HD88" s="233" t="str">
        <f>IF(Deník!$W88&lt;0,IF(Deník!$AD88=Statistika!$F$134,Deník!$W88,""),"")</f>
        <v/>
      </c>
      <c r="HE88" s="233" t="str">
        <f>IF(Deník!$W88&lt;0,IF(Deník!$AD88=Statistika!$F$135,Deník!$W88,""),"")</f>
        <v/>
      </c>
      <c r="HF88" s="233" t="str">
        <f>IF(Deník!$W88&lt;0,IF(Deník!$AD88=Statistika!$F$136,Deník!$W88,""),"")</f>
        <v/>
      </c>
      <c r="HG88" s="233" t="str">
        <f>IF(Deník!$W88&lt;0,IF(Deník!$AD88=Statistika!$F$137,Deník!$W88,""),"")</f>
        <v/>
      </c>
      <c r="ID88" s="8">
        <f>Tabulka4[[#This Row],[Sloupec3]]</f>
        <v>0</v>
      </c>
      <c r="IE88" s="17" t="str">
        <f>IF(AND([1]Deník!$C88&gt;='[1]Měsíční shrnutí'!$D$1,[1]Deník!$C88&lt;='[1]Měsíční shrnutí'!$F$1),[1]Deník!$X88,"")</f>
        <v/>
      </c>
    </row>
    <row r="89" spans="1:239">
      <c r="A89" s="8">
        <f>Deník!C90</f>
        <v>0</v>
      </c>
      <c r="B89" s="50" t="str">
        <f>Deník!R90</f>
        <v/>
      </c>
      <c r="C89" s="102" t="str">
        <f>IF(AND(Deník!R90&gt;1,Deník!R90&lt;&gt;""),1,"")</f>
        <v/>
      </c>
      <c r="D89" s="102" t="str">
        <f>IF(AND(Deník!R90&lt;=0,Deník!R90&lt;&gt;""),1,"")</f>
        <v/>
      </c>
      <c r="E89" s="103" t="str">
        <f>IF(AND(Deník!R90&gt;=0,Deník!R90&lt;=1),1,"")</f>
        <v/>
      </c>
      <c r="F89" s="79" t="str">
        <f>IF(Deník!R90&lt;&gt;"",Deník!R90+F88,"")</f>
        <v/>
      </c>
      <c r="G89" s="85"/>
      <c r="H89" s="54" t="str">
        <f>IF(MONTH(Deník!$C89)=H$2,IF(AND(Deník!$R89&gt;=0,Deník!$R89&lt;=1),"BE",Deník!$R89),"")</f>
        <v/>
      </c>
      <c r="I89" s="11" t="str">
        <f>IF(MONTH(Deník!$C89)=I$2,IF(AND(Deník!$R89&gt;=0,Deník!$R89&lt;=1),"BE",Deník!$R89),"")</f>
        <v/>
      </c>
      <c r="J89" s="11" t="str">
        <f>IF(MONTH(Deník!$C89)=J$2,IF(AND(Deník!$R89&gt;=0,Deník!$R89&lt;=1),"BE",Deník!$R89),"")</f>
        <v/>
      </c>
      <c r="K89" s="11" t="str">
        <f>IF(MONTH(Deník!$C89)=K$2,IF(AND(Deník!$R89&gt;=0,Deník!$R89&lt;=1),"BE",Deník!$R89),"")</f>
        <v/>
      </c>
      <c r="L89" s="11" t="str">
        <f>IF(MONTH(Deník!$C89)=L$2,IF(AND(Deník!$R89&gt;=0,Deník!$R89&lt;=1),"BE",Deník!$R89),"")</f>
        <v/>
      </c>
      <c r="M89" s="11" t="str">
        <f>IF(MONTH(Deník!$C89)=M$2,IF(AND(Deník!$R89&gt;=0,Deník!$R89&lt;=1),"BE",Deník!$R89),"")</f>
        <v/>
      </c>
      <c r="N89" s="11" t="str">
        <f>IF(MONTH(Deník!$C89)=N$2,IF(AND(Deník!$R89&gt;=0,Deník!$R89&lt;=1),"BE",Deník!$R89),"")</f>
        <v/>
      </c>
      <c r="O89" s="11" t="str">
        <f>IF(MONTH(Deník!$C89)=O$2,IF(AND(Deník!$R89&gt;=0,Deník!$R89&lt;=1),"BE",Deník!$R89),"")</f>
        <v/>
      </c>
      <c r="P89" s="11" t="str">
        <f>IF(MONTH(Deník!$C89)=P$2,IF(AND(Deník!$R89&gt;=0,Deník!$R89&lt;=1),"BE",Deník!$R89),"")</f>
        <v/>
      </c>
      <c r="Q89" s="11" t="str">
        <f>IF(MONTH(Deník!$C89)=Q$2,IF(AND(Deník!$R89&gt;=0,Deník!$R89&lt;=1),"BE",Deník!$R89),"")</f>
        <v/>
      </c>
      <c r="R89" s="11" t="str">
        <f>IF(MONTH(Deník!$C89)=R$2,IF(AND(Deník!$R89&gt;=0,Deník!$R89&lt;=1),"BE",Deník!$R89),"")</f>
        <v/>
      </c>
      <c r="S89" s="57" t="str">
        <f>IF(MONTH(Deník!$C89)=S$2,IF(AND(Deník!$R89&gt;=0,Deník!$R89&lt;=1),"BE",Deník!$R89),"")</f>
        <v/>
      </c>
      <c r="U89" s="12"/>
      <c r="V89" s="12"/>
      <c r="X89" s="600" t="str">
        <f>IF(Deník!$R89&lt;&gt;"",IF(Deník!$B89=Statistika!$F$63,IF(AND(Deník!$R89&gt;=0,Deník!$R89&lt;=1),"BE",Deník!$R89),""),"")</f>
        <v/>
      </c>
      <c r="Y89" s="13" t="str">
        <f>IF(Deník!$R89&lt;&gt;"",IF(Deník!$B89=Statistika!$F$64,IF(AND(Deník!$R89&gt;=0,Deník!$R89&lt;=1),"BE",Deník!$R89),""),"")</f>
        <v/>
      </c>
      <c r="Z89" s="13" t="str">
        <f>IF(Deník!$R89&lt;&gt;"",IF(Deník!$B89=Statistika!$F$65,IF(AND(Deník!$R89&gt;=0,Deník!$R89&lt;=1),"BE",Deník!$R89),""),"")</f>
        <v/>
      </c>
      <c r="AA89" s="13" t="str">
        <f>IF(Deník!$R89&lt;&gt;"",IF(Deník!$B89=Statistika!$F$66,IF(AND(Deník!$R89&gt;=0,Deník!$R89&lt;=1),"BE",Deník!$R89),""),"")</f>
        <v/>
      </c>
      <c r="AB89" s="13" t="str">
        <f>IF(Deník!$R89&lt;&gt;"",IF(Deník!$B89=Statistika!$F$67,IF(AND(Deník!$R89&gt;=0,Deník!$R89&lt;=1),"BE",Deník!$R89),""),"")</f>
        <v/>
      </c>
      <c r="AC89" s="13" t="str">
        <f>IF(Deník!$R89&lt;&gt;"",IF(Deník!$B89=Statistika!$F$68,IF(AND(Deník!$R89&gt;=0,Deník!$R89&lt;=1),"BE",Deník!$R89),""),"")</f>
        <v/>
      </c>
      <c r="AD89" s="13" t="str">
        <f>IF(Deník!$R89&lt;&gt;"",IF(Deník!$B89=Statistika!$F$69,IF(AND(Deník!$R89&gt;=0,Deník!$R89&lt;=1),"BE",Deník!$R89),""),"")</f>
        <v/>
      </c>
      <c r="AE89" s="601" t="str">
        <f>IF(Deník!$R89&lt;&gt;"",IF(Deník!$B89=Statistika!$F$70,IF(AND(Deník!$R89&gt;=0,Deník!$R89&lt;=1),"BE",Deník!$R89),""),"")</f>
        <v/>
      </c>
      <c r="AF89" s="90"/>
      <c r="AG89" s="63" t="str">
        <f>IF(Deník!$R89&lt;&gt;"",IF(Deník!$J89="L",IF(AND(Deník!$R89&gt;=0,Deník!$R89&lt;=1),"BE",Deník!$R89),""),"")</f>
        <v/>
      </c>
      <c r="AH89" s="13" t="str">
        <f>IF(Deník!$R89&lt;&gt;"",IF(Deník!$J89="S",IF(AND(Deník!$R89&gt;=0,Deník!$R89&lt;=1),"BE",Deník!$R89),""),"")</f>
        <v/>
      </c>
      <c r="AI89" s="95"/>
      <c r="AJ89" s="71" t="str">
        <f>IF(Deník!N90&lt;&gt;"",Deník!N90*-1,"")</f>
        <v/>
      </c>
      <c r="AK89" s="88"/>
      <c r="AL89" s="63" t="str">
        <f>IF(WEEKDAY(Deník!$C89,2)=1,IF(AND(Deník!$R89&gt;=0,Deník!$R89&lt;=1),"BE",Deník!$R89),"")</f>
        <v/>
      </c>
      <c r="AM89" s="13" t="str">
        <f>IF(WEEKDAY(Deník!$C89,2)=2,IF(AND(Deník!$R89&gt;=0,Deník!$R89&lt;=1),"BE",Deník!$R89),"")</f>
        <v/>
      </c>
      <c r="AN89" s="13" t="str">
        <f>IF(WEEKDAY(Deník!$C89,2)=3,IF(AND(Deník!$R89&gt;=0,Deník!$R89&lt;=1),"BE",Deník!$R89),"")</f>
        <v/>
      </c>
      <c r="AO89" s="13" t="str">
        <f>IF(WEEKDAY(Deník!$C89,2)=4,IF(AND(Deník!$R89&gt;=0,Deník!$R89&lt;=1),"BE",Deník!$R89),"")</f>
        <v/>
      </c>
      <c r="AP89" s="60" t="str">
        <f>IF(WEEKDAY(Deník!$C89,2)=5,IF(AND(Deník!$R89&gt;=0,Deník!$R89&lt;=1),"BE",Deník!$R89),"")</f>
        <v/>
      </c>
      <c r="AQ89" s="99"/>
      <c r="AR89" s="100">
        <f>Deník!D89</f>
        <v>0</v>
      </c>
      <c r="AS89" s="63" t="str">
        <f>IF(Deník!$D89&lt;&gt;"",IF(AND(Deník!$D89&gt;=AS$2,Deník!$D89&lt;=AS$3),IF(AND(Deník!$R89&gt;=0,Deník!$R89&lt;=1),"BE",Deník!$R89),""),"")</f>
        <v/>
      </c>
      <c r="AT89" s="63" t="str">
        <f>IF(Deník!$D89&lt;&gt;"",IF(AND(Deník!$D89&gt;=AT$2,Deník!$D89&lt;=AT$3),IF(AND(Deník!$R89&gt;=0,Deník!$R89&lt;=1),"BE",Deník!$R89),""),"")</f>
        <v/>
      </c>
      <c r="AU89" s="63" t="str">
        <f>IF(Deník!$D89&lt;&gt;"",IF(AND(Deník!$D89&gt;=AU$2,Deník!$D89&lt;=AU$3),IF(AND(Deník!$R89&gt;=0,Deník!$R89&lt;=1),"BE",Deník!$R89),""),"")</f>
        <v/>
      </c>
      <c r="AV89" s="63" t="str">
        <f>IF(Deník!$D89&lt;&gt;"",IF(AND(Deník!$D89&gt;=AV$2,Deník!$D89&lt;=AV$3),IF(AND(Deník!$R89&gt;=0,Deník!$R89&lt;=1),"BE",Deník!$R89),""),"")</f>
        <v/>
      </c>
      <c r="AW89" s="63" t="str">
        <f>IF(Deník!$D89&lt;&gt;"",IF(AND(Deník!$D89&gt;=AW$2,Deník!$D89&lt;=AW$3),IF(AND(Deník!$R89&gt;=0,Deník!$R89&lt;=1),"BE",Deník!$R89),""),"")</f>
        <v/>
      </c>
      <c r="AX89" s="63" t="str">
        <f>IF(Deník!$D89&lt;&gt;"",IF(AND(Deník!$D89&gt;=AX$2,Deník!$D89&lt;=AX$3),IF(AND(Deník!$R89&gt;=0,Deník!$R89&lt;=1),"BE",Deník!$R89),""),"")</f>
        <v/>
      </c>
      <c r="AY89" s="63" t="str">
        <f>IF(Deník!$D89&lt;&gt;"",IF(AND(Deník!$D89&gt;=AY$2,Deník!$D89&lt;=AY$3),IF(AND(Deník!$R89&gt;=0,Deník!$R89&lt;=1),"BE",Deník!$R89),""),"")</f>
        <v/>
      </c>
      <c r="AZ89" s="63" t="str">
        <f>IF(Deník!$D89&lt;&gt;"",IF(AND(Deník!$D89&gt;=AZ$2,Deník!$D89&lt;=AZ$3),IF(AND(Deník!$R89&gt;=0,Deník!$R89&lt;=1),"BE",Deník!$R89),""),"")</f>
        <v/>
      </c>
      <c r="BA89" s="63" t="str">
        <f>IF(Deník!$D89&lt;&gt;"",IF(AND(Deník!$D89&gt;=BA$2,Deník!$D89&lt;=BA$3),IF(AND(Deník!$R89&gt;=0,Deník!$R89&lt;=1),"BE",Deník!$R89),""),"")</f>
        <v/>
      </c>
      <c r="BB89" s="63" t="str">
        <f>IF(Deník!$D89&lt;&gt;"",IF(AND(Deník!$D89&gt;=BB$2,Deník!$D89&lt;=BB$3),IF(AND(Deník!$R89&gt;=0,Deník!$R89&lt;=1),"BE",Deník!$R89),""),"")</f>
        <v/>
      </c>
      <c r="BC89" s="71" t="str">
        <f>IF(Deník!$D89&lt;&gt;"",IF(AND(Deník!$D89&gt;=BC$2,Deník!$D89&lt;=BC$3),IF(AND(Deník!$R89&gt;=0,Deník!$R89&lt;=1),"BE",Deník!$R89),""),"")</f>
        <v/>
      </c>
      <c r="BD89" s="20" t="str">
        <f>IF(Deník!$J90="S",(Deník!$M90-Deník!$K90),IF(Deník!$J90="L",(Deník!$K90-Deník!$M90),""))</f>
        <v/>
      </c>
      <c r="BE89" s="20" t="str">
        <f>IF(Deník!$J90="S",(Deník!$K90-Deník!$O90),IF(Deník!$J90="L",(Deník!$O90-Deník!$K90),""))</f>
        <v/>
      </c>
      <c r="BF89" s="20" t="str">
        <f>IF(Deník!$J90="S",(Deník!$K90-Deník!$L90),IF(Deník!$J90="L",(Deník!$L90-Deník!$K90),""))</f>
        <v/>
      </c>
      <c r="BG89" s="20" t="str">
        <f>IF(Deník!$J90="S",(Deník!$K90-Deník!$S90),IF(Deník!$J90="L",(Deník!$S90-Deník!$K90),""))</f>
        <v/>
      </c>
      <c r="BH89" s="20" t="str">
        <f>IF(Deník!$J90="S",(Deník!$K90-Deník!$U90),IF(Deník!$J90="L",(Deník!$U90-Deník!$K90),""))</f>
        <v/>
      </c>
      <c r="BI89" s="20" t="str">
        <f>IF(Deník!$R89&gt;1,Deník!$R89,"")</f>
        <v/>
      </c>
      <c r="BJ89" s="20" t="str">
        <f>IF(Deník!$R89&lt;0,Deník!$R89,"")</f>
        <v/>
      </c>
      <c r="BK89" s="17"/>
      <c r="BM89" s="233" t="str">
        <f>IF(Deník!$R89&lt;&gt;"",IF(Deník!$Y89=Statistika!$F$78,IF(AND(Deník!$R89&gt;=0,Deník!$R89&lt;=1),"BE",Deník!$R89),""),"")</f>
        <v/>
      </c>
      <c r="BN89" s="233" t="str">
        <f>IF(Deník!$R89&lt;&gt;"",IF(Deník!$Y89=Statistika!$F$79,IF(AND(Deník!$R89&gt;=0,Deník!$R89&lt;=1),"BE",Deník!$R89),""),"")</f>
        <v/>
      </c>
      <c r="BO89" s="233" t="str">
        <f>IF(Deník!$R89&lt;&gt;"",IF(Deník!$Y89=Statistika!$F$80,IF(AND(Deník!$R89&gt;=0,Deník!$R89&lt;=1),"BE",Deník!$R89),""),"")</f>
        <v/>
      </c>
      <c r="BP89" s="233" t="str">
        <f>IF(Deník!$R89&lt;&gt;"",IF(Deník!$Y89=Statistika!$F$81,IF(AND(Deník!$R89&gt;=0,Deník!$R89&lt;=1),"BE",Deník!$R89),""),"")</f>
        <v/>
      </c>
      <c r="BQ89" s="233" t="str">
        <f>IF(Deník!$R89&lt;&gt;"",IF(Deník!$Y89=Statistika!$F$82,IF(AND(Deník!$R89&gt;=0,Deník!$R89&lt;=1),"BE",Deník!$R89),""),"")</f>
        <v/>
      </c>
      <c r="BR89" s="233" t="str">
        <f>IF(Deník!$R89&lt;&gt;"",IF(Deník!$Y89=Statistika!$F$83,IF(AND(Deník!$R89&gt;=0,Deník!$R89&lt;=1),"BE",Deník!$R89),""),"")</f>
        <v/>
      </c>
      <c r="BS89" s="233" t="str">
        <f>IF(Deník!$R89&lt;&gt;"",IF(Deník!$Y89=Statistika!$F$84,IF(AND(Deník!$R89&gt;=0,Deník!$R89&lt;=1),"BE",Deník!$R89),""),"")</f>
        <v/>
      </c>
      <c r="BT89" s="233" t="str">
        <f>IF(Deník!$R89&lt;&gt;"",IF(Deník!$Y89=Statistika!$F$85,IF(AND(Deník!$R89&gt;=0,Deník!$R89&lt;=1),"BE",Deník!$R89),""),"")</f>
        <v/>
      </c>
      <c r="BU89" s="233" t="str">
        <f>IF(Deník!$R89&lt;&gt;"",IF(Deník!$Y89=Statistika!$F$86,IF(AND(Deník!$R89&gt;=0,Deník!$R89&lt;=1),"BE",Deník!$R89),""),"")</f>
        <v/>
      </c>
      <c r="BV89" s="233" t="str">
        <f>IF(Deník!$R89&lt;&gt;"",IF(Deník!$Y89=Statistika!$F$87,IF(AND(Deník!$R89&gt;=0,Deník!$R89&lt;=1),"BE",Deník!$R89),""),"")</f>
        <v/>
      </c>
      <c r="BW89" s="233" t="str">
        <f>IF(Deník!$R89&lt;&gt;"",IF(Deník!$Y89=Statistika!$F$88,IF(AND(Deník!$R89&gt;=0,Deník!$R89&lt;=1),"BE",Deník!$R89),""),"")</f>
        <v/>
      </c>
      <c r="BX89" s="233" t="str">
        <f>IF(Deník!$R89&lt;&gt;"",IF(Deník!$Y89=Statistika!$F$89,IF(AND(Deník!$R89&gt;=0,Deník!$R89&lt;=1),"BE",Deník!$R89),""),"")</f>
        <v/>
      </c>
      <c r="BY89" s="233" t="str">
        <f>IF(Deník!$R89&lt;&gt;"",IF(Deník!$Y89=Statistika!$F$90,IF(AND(Deník!$R89&gt;=0,Deník!$R89&lt;=1),"BE",Deník!$R89),""),"")</f>
        <v/>
      </c>
      <c r="BZ89" s="233" t="str">
        <f>IF(Deník!$R89&lt;&gt;"",IF(Deník!$Y89=Statistika!$F$91,IF(AND(Deník!$R89&gt;=0,Deník!$R89&lt;=1),"BE",Deník!$R89),""),"")</f>
        <v/>
      </c>
      <c r="CA89" s="233"/>
      <c r="CB89" s="233" t="str">
        <f>IF(Deník!$R89&lt;&gt;"",IF(Deník!$AB89="SL",IF(AND(Deník!$R89&gt;=0,Deník!$R89&lt;=1),"BE",Deník!$R89),""),"")</f>
        <v/>
      </c>
      <c r="CC89" s="233" t="str">
        <f>IF(Deník!$R89&lt;&gt;"",IF(Deník!$AB89="BE10",IF(AND(Deník!$R89&gt;=0,Deník!$R89&lt;=1),"BE",Deník!$R89),""),"")</f>
        <v/>
      </c>
      <c r="CD89" s="233" t="str">
        <f>IF(Deník!$R89&lt;&gt;"",IF(Deník!$AB89="BE15",IF(AND(Deník!$R89&gt;=0,Deník!$R89&lt;=1),"BE",Deník!$R89),""),"")</f>
        <v/>
      </c>
      <c r="CE89" s="233" t="str">
        <f>IF(Deník!$R89&lt;&gt;"",IF(Deník!$AB89="BE20",IF(AND(Deník!$R89&gt;=0,Deník!$R89&lt;=1),"BE",Deník!$R89),""),"")</f>
        <v/>
      </c>
      <c r="CF89" s="233" t="str">
        <f>IF(Deník!$R89&lt;&gt;"",IF(Deník!$AB89="TP1",IF(AND(Deník!$R89&gt;=0,Deník!$R89&lt;=1),"BE",Deník!$R89),""),"")</f>
        <v/>
      </c>
      <c r="CG89" s="233" t="str">
        <f>IF(Deník!$R89&lt;&gt;"",IF(Deník!$AB89="TP2",IF(AND(Deník!$R89&gt;=0,Deník!$R89&lt;=1),"BE",Deník!$R89),""),"")</f>
        <v/>
      </c>
      <c r="CH89" s="233" t="str">
        <f>IF(Deník!$R89&lt;&gt;"",IF(Deník!$AB89="TP3",IF(AND(Deník!$R89&gt;=0,Deník!$R89&lt;=1),"BE",Deník!$R89),""),"")</f>
        <v/>
      </c>
      <c r="CI89" s="233" t="str">
        <f>IF(Deník!$R89&lt;&gt;"",IF(Deník!$AB89="Trailing SL",IF(AND(Deník!$R89&gt;=0,Deník!$R89&lt;=1),"BE",Deník!$R89),""),"")</f>
        <v/>
      </c>
      <c r="CJ89" s="233" t="str">
        <f>IF(Deník!$R89&lt;&gt;"",IF(Deník!$AB89="Manual",IF(AND(Deník!$R89&gt;=0,Deník!$R89&lt;=1),"BE",Deník!$R89),""),"")</f>
        <v/>
      </c>
      <c r="CK89" s="233"/>
      <c r="CL89" s="233" t="str">
        <f>IF(Deník!$R89&lt;0,IF(Deník!$AC89=Statistika!$F$117,Deník!$R89,""),"")</f>
        <v/>
      </c>
      <c r="CM89" s="233" t="str">
        <f>IF(Deník!$R89&lt;0,IF(Deník!$AC89=Statistika!$F$118,Deník!$R89,""),"")</f>
        <v/>
      </c>
      <c r="CN89" s="233" t="str">
        <f>IF(Deník!$R89&lt;0,IF(Deník!$AC89=Statistika!$F$119,Deník!$R89,""),"")</f>
        <v/>
      </c>
      <c r="CO89" s="233" t="str">
        <f>IF(Deník!$R89&lt;0,IF(Deník!$AC89=Statistika!$F$120,Deník!$R89,""),"")</f>
        <v/>
      </c>
      <c r="CP89" s="233" t="str">
        <f>IF(Deník!$R89&lt;0,IF(Deník!$AC89=Statistika!$F$121,Deník!$R89,""),"")</f>
        <v/>
      </c>
      <c r="CQ89" s="233" t="str">
        <f>IF(Deník!$R89&lt;0,IF(Deník!$AC89=Statistika!$F$122,Deník!$R89,""),"")</f>
        <v/>
      </c>
      <c r="CR89" s="233" t="str">
        <f>IF(Deník!$R89&lt;0,IF(Deník!$AC89=Statistika!$F$123,Deník!$R89,""),"")</f>
        <v/>
      </c>
      <c r="CS89" s="233" t="str">
        <f>IF(Deník!$R89&lt;0,IF(Deník!$AC89=Statistika!$F$124,Deník!$R89,""),"")</f>
        <v/>
      </c>
      <c r="CT89" s="233" t="str">
        <f>IF(Deník!$R89&lt;0,IF(Deník!$AC89=Statistika!$F$125,Deník!$R89,""),"")</f>
        <v/>
      </c>
      <c r="CU89" s="233"/>
      <c r="CV89" s="233" t="str">
        <f>IF(Deník!$R89&lt;0,IF(Deník!$AD89=$CV$2,Deník!$R89,""),"")</f>
        <v/>
      </c>
      <c r="CW89" s="233" t="str">
        <f>IF(Deník!$R89&lt;0,IF(Deník!$AD89=$CW$2,Deník!$R89,""),"")</f>
        <v/>
      </c>
      <c r="CX89" s="233" t="str">
        <f>IF(Deník!$R89&lt;0,IF(Deník!$AD89=$CX$2,Deník!$R89,""),"")</f>
        <v/>
      </c>
      <c r="CY89" s="233" t="str">
        <f>IF(Deník!$R89&lt;0,IF(Deník!$AD89=$CY$2,Deník!$R89,""),"")</f>
        <v/>
      </c>
      <c r="CZ89" s="233" t="str">
        <f>IF(Deník!$R89&lt;0,IF(Deník!$AD89=$CZ$2,Deník!$R89,""),"")</f>
        <v/>
      </c>
      <c r="DL89" s="221">
        <f t="shared" si="8"/>
        <v>93847.029999999984</v>
      </c>
      <c r="DM89" s="220">
        <f t="shared" si="7"/>
        <v>-6.1529700000000132E-2</v>
      </c>
      <c r="DO89" s="50">
        <f>Deník!W90</f>
        <v>0</v>
      </c>
      <c r="DP89" s="102" t="str">
        <f>IF(AND(Deník!W90&gt;0),1,"")</f>
        <v/>
      </c>
      <c r="DQ89" s="102">
        <f>IF(AND(Deník!W90&lt;=0),1,"")</f>
        <v>1</v>
      </c>
      <c r="DR89" s="227"/>
      <c r="DS89" s="228"/>
      <c r="DT89" s="85"/>
      <c r="DU89" s="54">
        <f>IF(MONTH(Deník!$C89)=DU$2,Deník!$W89,"")</f>
        <v>0</v>
      </c>
      <c r="DV89" s="222" t="str">
        <f>IF(MONTH(Deník!$C89)=DV$2,Deník!$W89,"")</f>
        <v/>
      </c>
      <c r="DW89" s="222" t="str">
        <f>IF(MONTH(Deník!$C89)=DW$2,Deník!$W89,"")</f>
        <v/>
      </c>
      <c r="DX89" s="222" t="str">
        <f>IF(MONTH(Deník!$C89)=DX$2,Deník!$W89,"")</f>
        <v/>
      </c>
      <c r="DY89" s="222" t="str">
        <f>IF(MONTH(Deník!$C89)=DY$2,Deník!$W89,"")</f>
        <v/>
      </c>
      <c r="DZ89" s="222" t="str">
        <f>IF(MONTH(Deník!$C89)=DZ$2,Deník!$W89,"")</f>
        <v/>
      </c>
      <c r="EA89" s="222" t="str">
        <f>IF(MONTH(Deník!$C89)=EA$2,Deník!$W89,"")</f>
        <v/>
      </c>
      <c r="EB89" s="222" t="str">
        <f>IF(MONTH(Deník!$C89)=EB$2,Deník!$W89,"")</f>
        <v/>
      </c>
      <c r="EC89" s="222" t="str">
        <f>IF(MONTH(Deník!$C89)=EC$2,Deník!$W89,"")</f>
        <v/>
      </c>
      <c r="ED89" s="222" t="str">
        <f>IF(MONTH(Deník!$C89)=ED$2,Deník!$W89,"")</f>
        <v/>
      </c>
      <c r="EE89" s="222" t="str">
        <f>IF(MONTH(Deník!$C89)=EE$2,Deník!$W89,"")</f>
        <v/>
      </c>
      <c r="EF89" s="222" t="str">
        <f>IF(MONTH(Deník!$C89)=EF$2,Deník!$W89,"")</f>
        <v/>
      </c>
      <c r="EI89" s="600" t="str">
        <f>IF(Deník!$W89&lt;&gt;"",IF(Deník!$B89=Statistika!$F$63,Deník!$W89,""),"")</f>
        <v/>
      </c>
      <c r="EJ89" s="13" t="str">
        <f>IF(Deník!$W89&lt;&gt;"",IF(Deník!$B89=Statistika!$F$64,Deník!$W89,""),"")</f>
        <v/>
      </c>
      <c r="EK89" s="13" t="str">
        <f>IF(Deník!$W89&lt;&gt;"",IF(Deník!$B89=Statistika!$F$65,Deník!$W89,""),"")</f>
        <v/>
      </c>
      <c r="EL89" s="13" t="str">
        <f>IF(Deník!$W89&lt;&gt;"",IF(Deník!$B89=Statistika!$F$66,Deník!$W89,""),"")</f>
        <v/>
      </c>
      <c r="EM89" s="13" t="str">
        <f>IF(Deník!$W89&lt;&gt;"",IF(Deník!$B89=Statistika!$F$67,Deník!$W89,""),"")</f>
        <v/>
      </c>
      <c r="EN89" s="13" t="str">
        <f>IF(Deník!$W89&lt;&gt;"",IF(Deník!$B89=Statistika!$F$68,Deník!$W89,""),"")</f>
        <v/>
      </c>
      <c r="EO89" s="13" t="str">
        <f>IF(Deník!$W89&lt;&gt;"",IF(Deník!$B89=Statistika!$F$69,Deník!$W89,""),"")</f>
        <v/>
      </c>
      <c r="EP89" s="601" t="str">
        <f>IF(Deník!$W89&lt;&gt;"",IF(Deník!$B89=Statistika!$F$70,Deník!$W89,""),"")</f>
        <v/>
      </c>
      <c r="EQ89" s="90"/>
      <c r="ER89" s="63" t="str">
        <f>IF(Deník!$W89&lt;&gt;"",IF(Deník!$J89="L",Deník!$W89,""),"")</f>
        <v/>
      </c>
      <c r="ES89" s="13" t="str">
        <f>IF(Deník!$W89&lt;&gt;"",IF(Deník!$J89="S",Deník!$W89,""),"")</f>
        <v/>
      </c>
      <c r="ET89" s="95"/>
      <c r="EU89" s="88"/>
      <c r="EV89" s="63" t="str">
        <f>IF(WEEKDAY(Deník!$C89,2)=1,Deník!$W89,"")</f>
        <v/>
      </c>
      <c r="EW89" s="13" t="str">
        <f>IF(WEEKDAY(Deník!$C89,2)=2,Deník!$W89,"")</f>
        <v/>
      </c>
      <c r="EX89" s="13" t="str">
        <f>IF(WEEKDAY(Deník!$C89,2)=3,Deník!$W89,"")</f>
        <v/>
      </c>
      <c r="EY89" s="13" t="str">
        <f>IF(WEEKDAY(Deník!$C89,2)=4,Deník!$W89,"")</f>
        <v/>
      </c>
      <c r="EZ89" s="60" t="str">
        <f>IF(WEEKDAY(Deník!$C89,2)=5,Deník!$W89,"")</f>
        <v/>
      </c>
      <c r="FA89" s="99"/>
      <c r="FB89" s="100">
        <f>Deník!D89</f>
        <v>0</v>
      </c>
      <c r="FC89" s="63">
        <f>IF($FB89&lt;&gt;"",IF(AND($FB89&gt;=FC$2,$FB89&lt;=FC$3),Deník!$W89,""))</f>
        <v>0</v>
      </c>
      <c r="FD89" s="63" t="str">
        <f>IF($FB89&lt;&gt;"",IF(AND($FB89&gt;=FD$2,$FB89&lt;=FD$3),Deník!$W89,""))</f>
        <v/>
      </c>
      <c r="FE89" s="63" t="str">
        <f>IF($FB89&lt;&gt;"",IF(AND($FB89&gt;=FE$2,$FB89&lt;=FE$3),Deník!$W89,""))</f>
        <v/>
      </c>
      <c r="FF89" s="63" t="str">
        <f>IF($FB89&lt;&gt;"",IF(AND($FB89&gt;=FF$2,$FB89&lt;=FF$3),Deník!$W89,""))</f>
        <v/>
      </c>
      <c r="FG89" s="63" t="str">
        <f>IF($FB89&lt;&gt;"",IF(AND($FB89&gt;=FG$2,$FB89&lt;=FG$3),Deník!$W89,""))</f>
        <v/>
      </c>
      <c r="FH89" s="63" t="str">
        <f>IF($FB89&lt;&gt;"",IF(AND($FB89&gt;=FH$2,$FB89&lt;=FH$3),Deník!$W89,""))</f>
        <v/>
      </c>
      <c r="FI89" s="63" t="str">
        <f>IF($FB89&lt;&gt;"",IF(AND($FB89&gt;=FI$2,$FB89&lt;=FI$3),Deník!$W89,""))</f>
        <v/>
      </c>
      <c r="FJ89" s="63" t="str">
        <f>IF($FB89&lt;&gt;"",IF(AND($FB89&gt;=FJ$2,$FB89&lt;=FJ$3),Deník!$W89,""))</f>
        <v/>
      </c>
      <c r="FK89" s="63" t="str">
        <f>IF($FB89&lt;&gt;"",IF(AND($FB89&gt;=FK$2,$FB89&lt;=FK$3),Deník!$W89,""))</f>
        <v/>
      </c>
      <c r="FL89" s="63" t="str">
        <f>IF($FB89&lt;&gt;"",IF(AND($FB89&gt;=FL$2,$FB89&lt;=FL$3),Deník!$W89,""))</f>
        <v/>
      </c>
      <c r="FM89" s="63" t="str">
        <f>IF($FB89&lt;&gt;"",IF(AND($FB89&gt;=FM$2,$FB89&lt;=FM$3),Deník!$W89,""))</f>
        <v/>
      </c>
      <c r="FN89" s="13"/>
      <c r="FO89" s="20" t="str">
        <f>IF(Deník!$W89&gt;1,Deník!$W89,"")</f>
        <v/>
      </c>
      <c r="FP89" s="20" t="str">
        <f>IF(Deník!$W89&lt;0,Deník!$W89,"")</f>
        <v/>
      </c>
      <c r="FQ89" s="17"/>
      <c r="FS89" s="233"/>
      <c r="FT89" s="233" t="str">
        <f>IF(Deník!$W89&lt;&gt;"",IF(Deník!$Y89=Statistika!$F$78,Deník!$W89,""),"")</f>
        <v/>
      </c>
      <c r="FU89" s="233" t="str">
        <f>IF(Deník!$W89&lt;&gt;"",IF(Deník!$Y89=Statistika!$F$79,Deník!$W89,""),"")</f>
        <v/>
      </c>
      <c r="FV89" s="233" t="str">
        <f>IF(Deník!$W89&lt;&gt;"",IF(Deník!$Y89=Statistika!$F$80,Deník!$W89,""),"")</f>
        <v/>
      </c>
      <c r="FW89" s="233" t="str">
        <f>IF(Deník!$W89&lt;&gt;"",IF(Deník!$Y89=Statistika!$F$81,Deník!$W89,""),"")</f>
        <v/>
      </c>
      <c r="FX89" s="233" t="str">
        <f>IF(Deník!$W89&lt;&gt;"",IF(Deník!$Y89=Statistika!$F$82,Deník!$W89,""),"")</f>
        <v/>
      </c>
      <c r="FY89" s="233" t="str">
        <f>IF(Deník!$W89&lt;&gt;"",IF(Deník!$Y89=Statistika!$F$83,Deník!$W89,""),"")</f>
        <v/>
      </c>
      <c r="FZ89" s="233" t="str">
        <f>IF(Deník!$W89&lt;&gt;"",IF(Deník!$Y89=Statistika!$F$84,Deník!$W89,""),"")</f>
        <v/>
      </c>
      <c r="GA89" s="233" t="str">
        <f>IF(Deník!$W89&lt;&gt;"",IF(Deník!$Y89=Statistika!$F$85,Deník!$W89,""),"")</f>
        <v/>
      </c>
      <c r="GB89" s="233" t="str">
        <f>IF(Deník!$W89&lt;&gt;"",IF(Deník!$Y89=Statistika!$F$86,Deník!$W89,""),"")</f>
        <v/>
      </c>
      <c r="GC89" s="233" t="str">
        <f>IF(Deník!$W89&lt;&gt;"",IF(Deník!$Y89=Statistika!$F$87,Deník!$W89,""),"")</f>
        <v/>
      </c>
      <c r="GD89" s="233" t="str">
        <f>IF(Deník!$W89&lt;&gt;"",IF(Deník!$Y89=Statistika!$F$88,Deník!$W89,""),"")</f>
        <v/>
      </c>
      <c r="GE89" s="233" t="str">
        <f>IF(Deník!$W89&lt;&gt;"",IF(Deník!$Y89=Statistika!$F$89,Deník!$W89,""),"")</f>
        <v/>
      </c>
      <c r="GF89" s="233" t="str">
        <f>IF(Deník!$W89&lt;&gt;"",IF(Deník!$Y89=Statistika!$F$90,Deník!$W89,""),"")</f>
        <v/>
      </c>
      <c r="GG89" s="233" t="str">
        <f>IF(Deník!$W89&lt;&gt;"",IF(Deník!$Y89=Statistika!$F$91,Deník!$W89,""),"")</f>
        <v/>
      </c>
      <c r="GH89" s="233"/>
      <c r="GI89" s="233" t="str">
        <f>IF(Deník!$W89&lt;&gt;"",IF(Deník!$AB89=Statistika!$L$100,Deník!$W89,""),"")</f>
        <v/>
      </c>
      <c r="GJ89" s="233" t="str">
        <f>IF(Deník!$W89&lt;&gt;"",IF(Deník!$AB89=Statistika!$L$101,Deník!$W89,""),"")</f>
        <v/>
      </c>
      <c r="GK89" s="233" t="str">
        <f>IF(Deník!$W89&lt;&gt;"",IF(Deník!$AB89=Statistika!$L$102,Deník!$W89,""),"")</f>
        <v/>
      </c>
      <c r="GL89" s="233" t="str">
        <f>IF(Deník!$W89&lt;&gt;"",IF(Deník!$AB89=Statistika!$L$103,Deník!$W89,""),"")</f>
        <v/>
      </c>
      <c r="GM89" s="233" t="str">
        <f>IF(Deník!$W89&lt;&gt;"",IF(Deník!$AB89=Statistika!$L$104,Deník!$W89,""),"")</f>
        <v/>
      </c>
      <c r="GN89" s="233" t="str">
        <f>IF(Deník!$W89&lt;&gt;"",IF(Deník!$AB89=Statistika!$L$105,Deník!$W89,""),"")</f>
        <v/>
      </c>
      <c r="GO89" s="233" t="str">
        <f>IF(Deník!$W89&lt;&gt;"",IF(Deník!$AB89=Statistika!$L$106,Deník!$W89,""),"")</f>
        <v/>
      </c>
      <c r="GP89" s="233" t="str">
        <f>IF(Deník!$W89&lt;&gt;"",IF(Deník!$AB89=Statistika!$L$107,Deník!$W89,""),"")</f>
        <v/>
      </c>
      <c r="GQ89" s="233" t="str">
        <f>IF(Deník!$W89&lt;&gt;"",IF(Deník!$AB89=Statistika!$L$108,Deník!$W89,""),"")</f>
        <v/>
      </c>
      <c r="GS89" s="233" t="str">
        <f>IF(Deník!$W89&lt;0,IF(Deník!$AC89=Statistika!$F$117,Deník!$W89,""),"")</f>
        <v/>
      </c>
      <c r="GT89" s="233" t="str">
        <f>IF(Deník!$W89&lt;0,IF(Deník!$AC89=Statistika!$F$118,Deník!$W89,""),"")</f>
        <v/>
      </c>
      <c r="GU89" s="233" t="str">
        <f>IF(Deník!$W89&lt;0,IF(Deník!$AC89=Statistika!$F$119,Deník!$W89,""),"")</f>
        <v/>
      </c>
      <c r="GV89" s="233" t="str">
        <f>IF(Deník!$W89&lt;0,IF(Deník!$AC89=Statistika!$F$120,Deník!$W89,""),"")</f>
        <v/>
      </c>
      <c r="GW89" s="233" t="str">
        <f>IF(Deník!$W89&lt;0,IF(Deník!$AC89=Statistika!$F$121,Deník!$W89,""),"")</f>
        <v/>
      </c>
      <c r="GX89" s="233" t="str">
        <f>IF(Deník!$W89&lt;0,IF(Deník!$AC89=Statistika!$F$122,Deník!$W89,""),"")</f>
        <v/>
      </c>
      <c r="GY89" s="233" t="str">
        <f>IF(Deník!$W89&lt;0,IF(Deník!$AC89=Statistika!$F$123,Deník!$W89,""),"")</f>
        <v/>
      </c>
      <c r="GZ89" s="233" t="str">
        <f>IF(Deník!$W89&lt;0,IF(Deník!$AC89=Statistika!$F$124,Deník!$W89,""),"")</f>
        <v/>
      </c>
      <c r="HA89" s="233" t="str">
        <f>IF(Deník!$W89&lt;0,IF(Deník!$AC89=Statistika!$F$125,Deník!$W89,""),"")</f>
        <v/>
      </c>
      <c r="HC89" s="233" t="str">
        <f>IF(Deník!$W89&lt;0,IF(Deník!$AD89=Statistika!$F$133,Deník!$W89,""),"")</f>
        <v/>
      </c>
      <c r="HD89" s="233" t="str">
        <f>IF(Deník!$W89&lt;0,IF(Deník!$AD89=Statistika!$F$134,Deník!$W89,""),"")</f>
        <v/>
      </c>
      <c r="HE89" s="233" t="str">
        <f>IF(Deník!$W89&lt;0,IF(Deník!$AD89=Statistika!$F$135,Deník!$W89,""),"")</f>
        <v/>
      </c>
      <c r="HF89" s="233" t="str">
        <f>IF(Deník!$W89&lt;0,IF(Deník!$AD89=Statistika!$F$136,Deník!$W89,""),"")</f>
        <v/>
      </c>
      <c r="HG89" s="233" t="str">
        <f>IF(Deník!$W89&lt;0,IF(Deník!$AD89=Statistika!$F$137,Deník!$W89,""),"")</f>
        <v/>
      </c>
      <c r="ID89" s="8">
        <f>Tabulka4[[#This Row],[Sloupec3]]</f>
        <v>0</v>
      </c>
      <c r="IE89" s="17" t="str">
        <f>IF(AND([1]Deník!$C89&gt;='[1]Měsíční shrnutí'!$D$1,[1]Deník!$C89&lt;='[1]Měsíční shrnutí'!$F$1),[1]Deník!$X89,"")</f>
        <v/>
      </c>
    </row>
    <row r="90" spans="1:239">
      <c r="A90" s="8">
        <f>Deník!C91</f>
        <v>0</v>
      </c>
      <c r="B90" s="50" t="str">
        <f>Deník!R91</f>
        <v/>
      </c>
      <c r="C90" s="102" t="str">
        <f>IF(AND(Deník!R91&gt;1,Deník!R91&lt;&gt;""),1,"")</f>
        <v/>
      </c>
      <c r="D90" s="102" t="str">
        <f>IF(AND(Deník!R91&lt;=0,Deník!R91&lt;&gt;""),1,"")</f>
        <v/>
      </c>
      <c r="E90" s="103" t="str">
        <f>IF(AND(Deník!R91&gt;=0,Deník!R91&lt;=1),1,"")</f>
        <v/>
      </c>
      <c r="F90" s="79" t="str">
        <f>IF(Deník!R91&lt;&gt;"",Deník!R91+F89,"")</f>
        <v/>
      </c>
      <c r="G90" s="85"/>
      <c r="H90" s="54" t="str">
        <f>IF(MONTH(Deník!$C90)=H$2,IF(AND(Deník!$R90&gt;=0,Deník!$R90&lt;=1),"BE",Deník!$R90),"")</f>
        <v/>
      </c>
      <c r="I90" s="11" t="str">
        <f>IF(MONTH(Deník!$C90)=I$2,IF(AND(Deník!$R90&gt;=0,Deník!$R90&lt;=1),"BE",Deník!$R90),"")</f>
        <v/>
      </c>
      <c r="J90" s="11" t="str">
        <f>IF(MONTH(Deník!$C90)=J$2,IF(AND(Deník!$R90&gt;=0,Deník!$R90&lt;=1),"BE",Deník!$R90),"")</f>
        <v/>
      </c>
      <c r="K90" s="11" t="str">
        <f>IF(MONTH(Deník!$C90)=K$2,IF(AND(Deník!$R90&gt;=0,Deník!$R90&lt;=1),"BE",Deník!$R90),"")</f>
        <v/>
      </c>
      <c r="L90" s="11" t="str">
        <f>IF(MONTH(Deník!$C90)=L$2,IF(AND(Deník!$R90&gt;=0,Deník!$R90&lt;=1),"BE",Deník!$R90),"")</f>
        <v/>
      </c>
      <c r="M90" s="11" t="str">
        <f>IF(MONTH(Deník!$C90)=M$2,IF(AND(Deník!$R90&gt;=0,Deník!$R90&lt;=1),"BE",Deník!$R90),"")</f>
        <v/>
      </c>
      <c r="N90" s="11" t="str">
        <f>IF(MONTH(Deník!$C90)=N$2,IF(AND(Deník!$R90&gt;=0,Deník!$R90&lt;=1),"BE",Deník!$R90),"")</f>
        <v/>
      </c>
      <c r="O90" s="11" t="str">
        <f>IF(MONTH(Deník!$C90)=O$2,IF(AND(Deník!$R90&gt;=0,Deník!$R90&lt;=1),"BE",Deník!$R90),"")</f>
        <v/>
      </c>
      <c r="P90" s="11" t="str">
        <f>IF(MONTH(Deník!$C90)=P$2,IF(AND(Deník!$R90&gt;=0,Deník!$R90&lt;=1),"BE",Deník!$R90),"")</f>
        <v/>
      </c>
      <c r="Q90" s="11" t="str">
        <f>IF(MONTH(Deník!$C90)=Q$2,IF(AND(Deník!$R90&gt;=0,Deník!$R90&lt;=1),"BE",Deník!$R90),"")</f>
        <v/>
      </c>
      <c r="R90" s="11" t="str">
        <f>IF(MONTH(Deník!$C90)=R$2,IF(AND(Deník!$R90&gt;=0,Deník!$R90&lt;=1),"BE",Deník!$R90),"")</f>
        <v/>
      </c>
      <c r="S90" s="57" t="str">
        <f>IF(MONTH(Deník!$C90)=S$2,IF(AND(Deník!$R90&gt;=0,Deník!$R90&lt;=1),"BE",Deník!$R90),"")</f>
        <v/>
      </c>
      <c r="U90" s="12"/>
      <c r="V90" s="12"/>
      <c r="X90" s="600" t="str">
        <f>IF(Deník!$R90&lt;&gt;"",IF(Deník!$B90=Statistika!$F$63,IF(AND(Deník!$R90&gt;=0,Deník!$R90&lt;=1),"BE",Deník!$R90),""),"")</f>
        <v/>
      </c>
      <c r="Y90" s="13" t="str">
        <f>IF(Deník!$R90&lt;&gt;"",IF(Deník!$B90=Statistika!$F$64,IF(AND(Deník!$R90&gt;=0,Deník!$R90&lt;=1),"BE",Deník!$R90),""),"")</f>
        <v/>
      </c>
      <c r="Z90" s="13" t="str">
        <f>IF(Deník!$R90&lt;&gt;"",IF(Deník!$B90=Statistika!$F$65,IF(AND(Deník!$R90&gt;=0,Deník!$R90&lt;=1),"BE",Deník!$R90),""),"")</f>
        <v/>
      </c>
      <c r="AA90" s="13" t="str">
        <f>IF(Deník!$R90&lt;&gt;"",IF(Deník!$B90=Statistika!$F$66,IF(AND(Deník!$R90&gt;=0,Deník!$R90&lt;=1),"BE",Deník!$R90),""),"")</f>
        <v/>
      </c>
      <c r="AB90" s="13" t="str">
        <f>IF(Deník!$R90&lt;&gt;"",IF(Deník!$B90=Statistika!$F$67,IF(AND(Deník!$R90&gt;=0,Deník!$R90&lt;=1),"BE",Deník!$R90),""),"")</f>
        <v/>
      </c>
      <c r="AC90" s="13" t="str">
        <f>IF(Deník!$R90&lt;&gt;"",IF(Deník!$B90=Statistika!$F$68,IF(AND(Deník!$R90&gt;=0,Deník!$R90&lt;=1),"BE",Deník!$R90),""),"")</f>
        <v/>
      </c>
      <c r="AD90" s="13" t="str">
        <f>IF(Deník!$R90&lt;&gt;"",IF(Deník!$B90=Statistika!$F$69,IF(AND(Deník!$R90&gt;=0,Deník!$R90&lt;=1),"BE",Deník!$R90),""),"")</f>
        <v/>
      </c>
      <c r="AE90" s="601" t="str">
        <f>IF(Deník!$R90&lt;&gt;"",IF(Deník!$B90=Statistika!$F$70,IF(AND(Deník!$R90&gt;=0,Deník!$R90&lt;=1),"BE",Deník!$R90),""),"")</f>
        <v/>
      </c>
      <c r="AF90" s="90"/>
      <c r="AG90" s="63" t="str">
        <f>IF(Deník!$R90&lt;&gt;"",IF(Deník!$J90="L",IF(AND(Deník!$R90&gt;=0,Deník!$R90&lt;=1),"BE",Deník!$R90),""),"")</f>
        <v/>
      </c>
      <c r="AH90" s="13" t="str">
        <f>IF(Deník!$R90&lt;&gt;"",IF(Deník!$J90="S",IF(AND(Deník!$R90&gt;=0,Deník!$R90&lt;=1),"BE",Deník!$R90),""),"")</f>
        <v/>
      </c>
      <c r="AI90" s="95"/>
      <c r="AJ90" s="71" t="str">
        <f>IF(Deník!N91&lt;&gt;"",Deník!N91*-1,"")</f>
        <v/>
      </c>
      <c r="AK90" s="88"/>
      <c r="AL90" s="63" t="str">
        <f>IF(WEEKDAY(Deník!$C90,2)=1,IF(AND(Deník!$R90&gt;=0,Deník!$R90&lt;=1),"BE",Deník!$R90),"")</f>
        <v/>
      </c>
      <c r="AM90" s="13" t="str">
        <f>IF(WEEKDAY(Deník!$C90,2)=2,IF(AND(Deník!$R90&gt;=0,Deník!$R90&lt;=1),"BE",Deník!$R90),"")</f>
        <v/>
      </c>
      <c r="AN90" s="13" t="str">
        <f>IF(WEEKDAY(Deník!$C90,2)=3,IF(AND(Deník!$R90&gt;=0,Deník!$R90&lt;=1),"BE",Deník!$R90),"")</f>
        <v/>
      </c>
      <c r="AO90" s="13" t="str">
        <f>IF(WEEKDAY(Deník!$C90,2)=4,IF(AND(Deník!$R90&gt;=0,Deník!$R90&lt;=1),"BE",Deník!$R90),"")</f>
        <v/>
      </c>
      <c r="AP90" s="60" t="str">
        <f>IF(WEEKDAY(Deník!$C90,2)=5,IF(AND(Deník!$R90&gt;=0,Deník!$R90&lt;=1),"BE",Deník!$R90),"")</f>
        <v/>
      </c>
      <c r="AQ90" s="99"/>
      <c r="AR90" s="100">
        <f>Deník!D90</f>
        <v>0</v>
      </c>
      <c r="AS90" s="63" t="str">
        <f>IF(Deník!$D90&lt;&gt;"",IF(AND(Deník!$D90&gt;=AS$2,Deník!$D90&lt;=AS$3),IF(AND(Deník!$R90&gt;=0,Deník!$R90&lt;=1),"BE",Deník!$R90),""),"")</f>
        <v/>
      </c>
      <c r="AT90" s="63" t="str">
        <f>IF(Deník!$D90&lt;&gt;"",IF(AND(Deník!$D90&gt;=AT$2,Deník!$D90&lt;=AT$3),IF(AND(Deník!$R90&gt;=0,Deník!$R90&lt;=1),"BE",Deník!$R90),""),"")</f>
        <v/>
      </c>
      <c r="AU90" s="63" t="str">
        <f>IF(Deník!$D90&lt;&gt;"",IF(AND(Deník!$D90&gt;=AU$2,Deník!$D90&lt;=AU$3),IF(AND(Deník!$R90&gt;=0,Deník!$R90&lt;=1),"BE",Deník!$R90),""),"")</f>
        <v/>
      </c>
      <c r="AV90" s="63" t="str">
        <f>IF(Deník!$D90&lt;&gt;"",IF(AND(Deník!$D90&gt;=AV$2,Deník!$D90&lt;=AV$3),IF(AND(Deník!$R90&gt;=0,Deník!$R90&lt;=1),"BE",Deník!$R90),""),"")</f>
        <v/>
      </c>
      <c r="AW90" s="63" t="str">
        <f>IF(Deník!$D90&lt;&gt;"",IF(AND(Deník!$D90&gt;=AW$2,Deník!$D90&lt;=AW$3),IF(AND(Deník!$R90&gt;=0,Deník!$R90&lt;=1),"BE",Deník!$R90),""),"")</f>
        <v/>
      </c>
      <c r="AX90" s="63" t="str">
        <f>IF(Deník!$D90&lt;&gt;"",IF(AND(Deník!$D90&gt;=AX$2,Deník!$D90&lt;=AX$3),IF(AND(Deník!$R90&gt;=0,Deník!$R90&lt;=1),"BE",Deník!$R90),""),"")</f>
        <v/>
      </c>
      <c r="AY90" s="63" t="str">
        <f>IF(Deník!$D90&lt;&gt;"",IF(AND(Deník!$D90&gt;=AY$2,Deník!$D90&lt;=AY$3),IF(AND(Deník!$R90&gt;=0,Deník!$R90&lt;=1),"BE",Deník!$R90),""),"")</f>
        <v/>
      </c>
      <c r="AZ90" s="63" t="str">
        <f>IF(Deník!$D90&lt;&gt;"",IF(AND(Deník!$D90&gt;=AZ$2,Deník!$D90&lt;=AZ$3),IF(AND(Deník!$R90&gt;=0,Deník!$R90&lt;=1),"BE",Deník!$R90),""),"")</f>
        <v/>
      </c>
      <c r="BA90" s="63" t="str">
        <f>IF(Deník!$D90&lt;&gt;"",IF(AND(Deník!$D90&gt;=BA$2,Deník!$D90&lt;=BA$3),IF(AND(Deník!$R90&gt;=0,Deník!$R90&lt;=1),"BE",Deník!$R90),""),"")</f>
        <v/>
      </c>
      <c r="BB90" s="63" t="str">
        <f>IF(Deník!$D90&lt;&gt;"",IF(AND(Deník!$D90&gt;=BB$2,Deník!$D90&lt;=BB$3),IF(AND(Deník!$R90&gt;=0,Deník!$R90&lt;=1),"BE",Deník!$R90),""),"")</f>
        <v/>
      </c>
      <c r="BC90" s="71" t="str">
        <f>IF(Deník!$D90&lt;&gt;"",IF(AND(Deník!$D90&gt;=BC$2,Deník!$D90&lt;=BC$3),IF(AND(Deník!$R90&gt;=0,Deník!$R90&lt;=1),"BE",Deník!$R90),""),"")</f>
        <v/>
      </c>
      <c r="BD90" s="20" t="str">
        <f>IF(Deník!$J91="S",(Deník!$M91-Deník!$K91),IF(Deník!$J91="L",(Deník!$K91-Deník!$M91),""))</f>
        <v/>
      </c>
      <c r="BE90" s="20" t="str">
        <f>IF(Deník!$J91="S",(Deník!$K91-Deník!$O91),IF(Deník!$J91="L",(Deník!$O91-Deník!$K91),""))</f>
        <v/>
      </c>
      <c r="BF90" s="20" t="str">
        <f>IF(Deník!$J91="S",(Deník!$K91-Deník!$L91),IF(Deník!$J91="L",(Deník!$L91-Deník!$K91),""))</f>
        <v/>
      </c>
      <c r="BG90" s="20" t="str">
        <f>IF(Deník!$J91="S",(Deník!$K91-Deník!$S91),IF(Deník!$J91="L",(Deník!$S91-Deník!$K91),""))</f>
        <v/>
      </c>
      <c r="BH90" s="20" t="str">
        <f>IF(Deník!$J91="S",(Deník!$K91-Deník!$U91),IF(Deník!$J91="L",(Deník!$U91-Deník!$K91),""))</f>
        <v/>
      </c>
      <c r="BI90" s="20" t="str">
        <f>IF(Deník!$R90&gt;1,Deník!$R90,"")</f>
        <v/>
      </c>
      <c r="BJ90" s="20" t="str">
        <f>IF(Deník!$R90&lt;0,Deník!$R90,"")</f>
        <v/>
      </c>
      <c r="BK90" s="17"/>
      <c r="BM90" s="233" t="str">
        <f>IF(Deník!$R90&lt;&gt;"",IF(Deník!$Y90=Statistika!$F$78,IF(AND(Deník!$R90&gt;=0,Deník!$R90&lt;=1),"BE",Deník!$R90),""),"")</f>
        <v/>
      </c>
      <c r="BN90" s="233" t="str">
        <f>IF(Deník!$R90&lt;&gt;"",IF(Deník!$Y90=Statistika!$F$79,IF(AND(Deník!$R90&gt;=0,Deník!$R90&lt;=1),"BE",Deník!$R90),""),"")</f>
        <v/>
      </c>
      <c r="BO90" s="233" t="str">
        <f>IF(Deník!$R90&lt;&gt;"",IF(Deník!$Y90=Statistika!$F$80,IF(AND(Deník!$R90&gt;=0,Deník!$R90&lt;=1),"BE",Deník!$R90),""),"")</f>
        <v/>
      </c>
      <c r="BP90" s="233" t="str">
        <f>IF(Deník!$R90&lt;&gt;"",IF(Deník!$Y90=Statistika!$F$81,IF(AND(Deník!$R90&gt;=0,Deník!$R90&lt;=1),"BE",Deník!$R90),""),"")</f>
        <v/>
      </c>
      <c r="BQ90" s="233" t="str">
        <f>IF(Deník!$R90&lt;&gt;"",IF(Deník!$Y90=Statistika!$F$82,IF(AND(Deník!$R90&gt;=0,Deník!$R90&lt;=1),"BE",Deník!$R90),""),"")</f>
        <v/>
      </c>
      <c r="BR90" s="233" t="str">
        <f>IF(Deník!$R90&lt;&gt;"",IF(Deník!$Y90=Statistika!$F$83,IF(AND(Deník!$R90&gt;=0,Deník!$R90&lt;=1),"BE",Deník!$R90),""),"")</f>
        <v/>
      </c>
      <c r="BS90" s="233" t="str">
        <f>IF(Deník!$R90&lt;&gt;"",IF(Deník!$Y90=Statistika!$F$84,IF(AND(Deník!$R90&gt;=0,Deník!$R90&lt;=1),"BE",Deník!$R90),""),"")</f>
        <v/>
      </c>
      <c r="BT90" s="233" t="str">
        <f>IF(Deník!$R90&lt;&gt;"",IF(Deník!$Y90=Statistika!$F$85,IF(AND(Deník!$R90&gt;=0,Deník!$R90&lt;=1),"BE",Deník!$R90),""),"")</f>
        <v/>
      </c>
      <c r="BU90" s="233" t="str">
        <f>IF(Deník!$R90&lt;&gt;"",IF(Deník!$Y90=Statistika!$F$86,IF(AND(Deník!$R90&gt;=0,Deník!$R90&lt;=1),"BE",Deník!$R90),""),"")</f>
        <v/>
      </c>
      <c r="BV90" s="233" t="str">
        <f>IF(Deník!$R90&lt;&gt;"",IF(Deník!$Y90=Statistika!$F$87,IF(AND(Deník!$R90&gt;=0,Deník!$R90&lt;=1),"BE",Deník!$R90),""),"")</f>
        <v/>
      </c>
      <c r="BW90" s="233" t="str">
        <f>IF(Deník!$R90&lt;&gt;"",IF(Deník!$Y90=Statistika!$F$88,IF(AND(Deník!$R90&gt;=0,Deník!$R90&lt;=1),"BE",Deník!$R90),""),"")</f>
        <v/>
      </c>
      <c r="BX90" s="233" t="str">
        <f>IF(Deník!$R90&lt;&gt;"",IF(Deník!$Y90=Statistika!$F$89,IF(AND(Deník!$R90&gt;=0,Deník!$R90&lt;=1),"BE",Deník!$R90),""),"")</f>
        <v/>
      </c>
      <c r="BY90" s="233" t="str">
        <f>IF(Deník!$R90&lt;&gt;"",IF(Deník!$Y90=Statistika!$F$90,IF(AND(Deník!$R90&gt;=0,Deník!$R90&lt;=1),"BE",Deník!$R90),""),"")</f>
        <v/>
      </c>
      <c r="BZ90" s="233" t="str">
        <f>IF(Deník!$R90&lt;&gt;"",IF(Deník!$Y90=Statistika!$F$91,IF(AND(Deník!$R90&gt;=0,Deník!$R90&lt;=1),"BE",Deník!$R90),""),"")</f>
        <v/>
      </c>
      <c r="CA90" s="233"/>
      <c r="CB90" s="233" t="str">
        <f>IF(Deník!$R90&lt;&gt;"",IF(Deník!$AB90="SL",IF(AND(Deník!$R90&gt;=0,Deník!$R90&lt;=1),"BE",Deník!$R90),""),"")</f>
        <v/>
      </c>
      <c r="CC90" s="233" t="str">
        <f>IF(Deník!$R90&lt;&gt;"",IF(Deník!$AB90="BE10",IF(AND(Deník!$R90&gt;=0,Deník!$R90&lt;=1),"BE",Deník!$R90),""),"")</f>
        <v/>
      </c>
      <c r="CD90" s="233" t="str">
        <f>IF(Deník!$R90&lt;&gt;"",IF(Deník!$AB90="BE15",IF(AND(Deník!$R90&gt;=0,Deník!$R90&lt;=1),"BE",Deník!$R90),""),"")</f>
        <v/>
      </c>
      <c r="CE90" s="233" t="str">
        <f>IF(Deník!$R90&lt;&gt;"",IF(Deník!$AB90="BE20",IF(AND(Deník!$R90&gt;=0,Deník!$R90&lt;=1),"BE",Deník!$R90),""),"")</f>
        <v/>
      </c>
      <c r="CF90" s="233" t="str">
        <f>IF(Deník!$R90&lt;&gt;"",IF(Deník!$AB90="TP1",IF(AND(Deník!$R90&gt;=0,Deník!$R90&lt;=1),"BE",Deník!$R90),""),"")</f>
        <v/>
      </c>
      <c r="CG90" s="233" t="str">
        <f>IF(Deník!$R90&lt;&gt;"",IF(Deník!$AB90="TP2",IF(AND(Deník!$R90&gt;=0,Deník!$R90&lt;=1),"BE",Deník!$R90),""),"")</f>
        <v/>
      </c>
      <c r="CH90" s="233" t="str">
        <f>IF(Deník!$R90&lt;&gt;"",IF(Deník!$AB90="TP3",IF(AND(Deník!$R90&gt;=0,Deník!$R90&lt;=1),"BE",Deník!$R90),""),"")</f>
        <v/>
      </c>
      <c r="CI90" s="233" t="str">
        <f>IF(Deník!$R90&lt;&gt;"",IF(Deník!$AB90="Trailing SL",IF(AND(Deník!$R90&gt;=0,Deník!$R90&lt;=1),"BE",Deník!$R90),""),"")</f>
        <v/>
      </c>
      <c r="CJ90" s="233" t="str">
        <f>IF(Deník!$R90&lt;&gt;"",IF(Deník!$AB90="Manual",IF(AND(Deník!$R90&gt;=0,Deník!$R90&lt;=1),"BE",Deník!$R90),""),"")</f>
        <v/>
      </c>
      <c r="CK90" s="233"/>
      <c r="CL90" s="233" t="str">
        <f>IF(Deník!$R90&lt;0,IF(Deník!$AC90=Statistika!$F$117,Deník!$R90,""),"")</f>
        <v/>
      </c>
      <c r="CM90" s="233" t="str">
        <f>IF(Deník!$R90&lt;0,IF(Deník!$AC90=Statistika!$F$118,Deník!$R90,""),"")</f>
        <v/>
      </c>
      <c r="CN90" s="233" t="str">
        <f>IF(Deník!$R90&lt;0,IF(Deník!$AC90=Statistika!$F$119,Deník!$R90,""),"")</f>
        <v/>
      </c>
      <c r="CO90" s="233" t="str">
        <f>IF(Deník!$R90&lt;0,IF(Deník!$AC90=Statistika!$F$120,Deník!$R90,""),"")</f>
        <v/>
      </c>
      <c r="CP90" s="233" t="str">
        <f>IF(Deník!$R90&lt;0,IF(Deník!$AC90=Statistika!$F$121,Deník!$R90,""),"")</f>
        <v/>
      </c>
      <c r="CQ90" s="233" t="str">
        <f>IF(Deník!$R90&lt;0,IF(Deník!$AC90=Statistika!$F$122,Deník!$R90,""),"")</f>
        <v/>
      </c>
      <c r="CR90" s="233" t="str">
        <f>IF(Deník!$R90&lt;0,IF(Deník!$AC90=Statistika!$F$123,Deník!$R90,""),"")</f>
        <v/>
      </c>
      <c r="CS90" s="233" t="str">
        <f>IF(Deník!$R90&lt;0,IF(Deník!$AC90=Statistika!$F$124,Deník!$R90,""),"")</f>
        <v/>
      </c>
      <c r="CT90" s="233" t="str">
        <f>IF(Deník!$R90&lt;0,IF(Deník!$AC90=Statistika!$F$125,Deník!$R90,""),"")</f>
        <v/>
      </c>
      <c r="CU90" s="233"/>
      <c r="CV90" s="233" t="str">
        <f>IF(Deník!$R90&lt;0,IF(Deník!$AD90=$CV$2,Deník!$R90,""),"")</f>
        <v/>
      </c>
      <c r="CW90" s="233" t="str">
        <f>IF(Deník!$R90&lt;0,IF(Deník!$AD90=$CW$2,Deník!$R90,""),"")</f>
        <v/>
      </c>
      <c r="CX90" s="233" t="str">
        <f>IF(Deník!$R90&lt;0,IF(Deník!$AD90=$CX$2,Deník!$R90,""),"")</f>
        <v/>
      </c>
      <c r="CY90" s="233" t="str">
        <f>IF(Deník!$R90&lt;0,IF(Deník!$AD90=$CY$2,Deník!$R90,""),"")</f>
        <v/>
      </c>
      <c r="CZ90" s="233" t="str">
        <f>IF(Deník!$R90&lt;0,IF(Deník!$AD90=$CZ$2,Deník!$R90,""),"")</f>
        <v/>
      </c>
      <c r="DL90" s="221">
        <f t="shared" si="8"/>
        <v>93847.029999999984</v>
      </c>
      <c r="DM90" s="220">
        <f t="shared" si="7"/>
        <v>-6.1529700000000132E-2</v>
      </c>
      <c r="DO90" s="50">
        <f>Deník!W91</f>
        <v>0</v>
      </c>
      <c r="DP90" s="102" t="str">
        <f>IF(AND(Deník!W91&gt;0),1,"")</f>
        <v/>
      </c>
      <c r="DQ90" s="102">
        <f>IF(AND(Deník!W91&lt;=0),1,"")</f>
        <v>1</v>
      </c>
      <c r="DR90" s="227"/>
      <c r="DS90" s="228"/>
      <c r="DT90" s="85"/>
      <c r="DU90" s="54">
        <f>IF(MONTH(Deník!$C90)=DU$2,Deník!$W90,"")</f>
        <v>0</v>
      </c>
      <c r="DV90" s="222" t="str">
        <f>IF(MONTH(Deník!$C90)=DV$2,Deník!$W90,"")</f>
        <v/>
      </c>
      <c r="DW90" s="222" t="str">
        <f>IF(MONTH(Deník!$C90)=DW$2,Deník!$W90,"")</f>
        <v/>
      </c>
      <c r="DX90" s="222" t="str">
        <f>IF(MONTH(Deník!$C90)=DX$2,Deník!$W90,"")</f>
        <v/>
      </c>
      <c r="DY90" s="222" t="str">
        <f>IF(MONTH(Deník!$C90)=DY$2,Deník!$W90,"")</f>
        <v/>
      </c>
      <c r="DZ90" s="222" t="str">
        <f>IF(MONTH(Deník!$C90)=DZ$2,Deník!$W90,"")</f>
        <v/>
      </c>
      <c r="EA90" s="222" t="str">
        <f>IF(MONTH(Deník!$C90)=EA$2,Deník!$W90,"")</f>
        <v/>
      </c>
      <c r="EB90" s="222" t="str">
        <f>IF(MONTH(Deník!$C90)=EB$2,Deník!$W90,"")</f>
        <v/>
      </c>
      <c r="EC90" s="222" t="str">
        <f>IF(MONTH(Deník!$C90)=EC$2,Deník!$W90,"")</f>
        <v/>
      </c>
      <c r="ED90" s="222" t="str">
        <f>IF(MONTH(Deník!$C90)=ED$2,Deník!$W90,"")</f>
        <v/>
      </c>
      <c r="EE90" s="222" t="str">
        <f>IF(MONTH(Deník!$C90)=EE$2,Deník!$W90,"")</f>
        <v/>
      </c>
      <c r="EF90" s="222" t="str">
        <f>IF(MONTH(Deník!$C90)=EF$2,Deník!$W90,"")</f>
        <v/>
      </c>
      <c r="EI90" s="600" t="str">
        <f>IF(Deník!$W90&lt;&gt;"",IF(Deník!$B90=Statistika!$F$63,Deník!$W90,""),"")</f>
        <v/>
      </c>
      <c r="EJ90" s="13" t="str">
        <f>IF(Deník!$W90&lt;&gt;"",IF(Deník!$B90=Statistika!$F$64,Deník!$W90,""),"")</f>
        <v/>
      </c>
      <c r="EK90" s="13" t="str">
        <f>IF(Deník!$W90&lt;&gt;"",IF(Deník!$B90=Statistika!$F$65,Deník!$W90,""),"")</f>
        <v/>
      </c>
      <c r="EL90" s="13" t="str">
        <f>IF(Deník!$W90&lt;&gt;"",IF(Deník!$B90=Statistika!$F$66,Deník!$W90,""),"")</f>
        <v/>
      </c>
      <c r="EM90" s="13" t="str">
        <f>IF(Deník!$W90&lt;&gt;"",IF(Deník!$B90=Statistika!$F$67,Deník!$W90,""),"")</f>
        <v/>
      </c>
      <c r="EN90" s="13" t="str">
        <f>IF(Deník!$W90&lt;&gt;"",IF(Deník!$B90=Statistika!$F$68,Deník!$W90,""),"")</f>
        <v/>
      </c>
      <c r="EO90" s="13" t="str">
        <f>IF(Deník!$W90&lt;&gt;"",IF(Deník!$B90=Statistika!$F$69,Deník!$W90,""),"")</f>
        <v/>
      </c>
      <c r="EP90" s="601" t="str">
        <f>IF(Deník!$W90&lt;&gt;"",IF(Deník!$B90=Statistika!$F$70,Deník!$W90,""),"")</f>
        <v/>
      </c>
      <c r="EQ90" s="90"/>
      <c r="ER90" s="63" t="str">
        <f>IF(Deník!$W90&lt;&gt;"",IF(Deník!$J90="L",Deník!$W90,""),"")</f>
        <v/>
      </c>
      <c r="ES90" s="13" t="str">
        <f>IF(Deník!$W90&lt;&gt;"",IF(Deník!$J90="S",Deník!$W90,""),"")</f>
        <v/>
      </c>
      <c r="ET90" s="95"/>
      <c r="EU90" s="88"/>
      <c r="EV90" s="63" t="str">
        <f>IF(WEEKDAY(Deník!$C90,2)=1,Deník!$W90,"")</f>
        <v/>
      </c>
      <c r="EW90" s="13" t="str">
        <f>IF(WEEKDAY(Deník!$C90,2)=2,Deník!$W90,"")</f>
        <v/>
      </c>
      <c r="EX90" s="13" t="str">
        <f>IF(WEEKDAY(Deník!$C90,2)=3,Deník!$W90,"")</f>
        <v/>
      </c>
      <c r="EY90" s="13" t="str">
        <f>IF(WEEKDAY(Deník!$C90,2)=4,Deník!$W90,"")</f>
        <v/>
      </c>
      <c r="EZ90" s="60" t="str">
        <f>IF(WEEKDAY(Deník!$C90,2)=5,Deník!$W90,"")</f>
        <v/>
      </c>
      <c r="FA90" s="99"/>
      <c r="FB90" s="100">
        <f>Deník!D90</f>
        <v>0</v>
      </c>
      <c r="FC90" s="63">
        <f>IF($FB90&lt;&gt;"",IF(AND($FB90&gt;=FC$2,$FB90&lt;=FC$3),Deník!$W90,""))</f>
        <v>0</v>
      </c>
      <c r="FD90" s="63" t="str">
        <f>IF($FB90&lt;&gt;"",IF(AND($FB90&gt;=FD$2,$FB90&lt;=FD$3),Deník!$W90,""))</f>
        <v/>
      </c>
      <c r="FE90" s="63" t="str">
        <f>IF($FB90&lt;&gt;"",IF(AND($FB90&gt;=FE$2,$FB90&lt;=FE$3),Deník!$W90,""))</f>
        <v/>
      </c>
      <c r="FF90" s="63" t="str">
        <f>IF($FB90&lt;&gt;"",IF(AND($FB90&gt;=FF$2,$FB90&lt;=FF$3),Deník!$W90,""))</f>
        <v/>
      </c>
      <c r="FG90" s="63" t="str">
        <f>IF($FB90&lt;&gt;"",IF(AND($FB90&gt;=FG$2,$FB90&lt;=FG$3),Deník!$W90,""))</f>
        <v/>
      </c>
      <c r="FH90" s="63" t="str">
        <f>IF($FB90&lt;&gt;"",IF(AND($FB90&gt;=FH$2,$FB90&lt;=FH$3),Deník!$W90,""))</f>
        <v/>
      </c>
      <c r="FI90" s="63" t="str">
        <f>IF($FB90&lt;&gt;"",IF(AND($FB90&gt;=FI$2,$FB90&lt;=FI$3),Deník!$W90,""))</f>
        <v/>
      </c>
      <c r="FJ90" s="63" t="str">
        <f>IF($FB90&lt;&gt;"",IF(AND($FB90&gt;=FJ$2,$FB90&lt;=FJ$3),Deník!$W90,""))</f>
        <v/>
      </c>
      <c r="FK90" s="63" t="str">
        <f>IF($FB90&lt;&gt;"",IF(AND($FB90&gt;=FK$2,$FB90&lt;=FK$3),Deník!$W90,""))</f>
        <v/>
      </c>
      <c r="FL90" s="63" t="str">
        <f>IF($FB90&lt;&gt;"",IF(AND($FB90&gt;=FL$2,$FB90&lt;=FL$3),Deník!$W90,""))</f>
        <v/>
      </c>
      <c r="FM90" s="63" t="str">
        <f>IF($FB90&lt;&gt;"",IF(AND($FB90&gt;=FM$2,$FB90&lt;=FM$3),Deník!$W90,""))</f>
        <v/>
      </c>
      <c r="FN90" s="13"/>
      <c r="FO90" s="20" t="str">
        <f>IF(Deník!$W90&gt;1,Deník!$W90,"")</f>
        <v/>
      </c>
      <c r="FP90" s="20" t="str">
        <f>IF(Deník!$W90&lt;0,Deník!$W90,"")</f>
        <v/>
      </c>
      <c r="FQ90" s="17"/>
      <c r="FS90" s="233"/>
      <c r="FT90" s="233" t="str">
        <f>IF(Deník!$W90&lt;&gt;"",IF(Deník!$Y90=Statistika!$F$78,Deník!$W90,""),"")</f>
        <v/>
      </c>
      <c r="FU90" s="233" t="str">
        <f>IF(Deník!$W90&lt;&gt;"",IF(Deník!$Y90=Statistika!$F$79,Deník!$W90,""),"")</f>
        <v/>
      </c>
      <c r="FV90" s="233" t="str">
        <f>IF(Deník!$W90&lt;&gt;"",IF(Deník!$Y90=Statistika!$F$80,Deník!$W90,""),"")</f>
        <v/>
      </c>
      <c r="FW90" s="233" t="str">
        <f>IF(Deník!$W90&lt;&gt;"",IF(Deník!$Y90=Statistika!$F$81,Deník!$W90,""),"")</f>
        <v/>
      </c>
      <c r="FX90" s="233" t="str">
        <f>IF(Deník!$W90&lt;&gt;"",IF(Deník!$Y90=Statistika!$F$82,Deník!$W90,""),"")</f>
        <v/>
      </c>
      <c r="FY90" s="233" t="str">
        <f>IF(Deník!$W90&lt;&gt;"",IF(Deník!$Y90=Statistika!$F$83,Deník!$W90,""),"")</f>
        <v/>
      </c>
      <c r="FZ90" s="233" t="str">
        <f>IF(Deník!$W90&lt;&gt;"",IF(Deník!$Y90=Statistika!$F$84,Deník!$W90,""),"")</f>
        <v/>
      </c>
      <c r="GA90" s="233" t="str">
        <f>IF(Deník!$W90&lt;&gt;"",IF(Deník!$Y90=Statistika!$F$85,Deník!$W90,""),"")</f>
        <v/>
      </c>
      <c r="GB90" s="233" t="str">
        <f>IF(Deník!$W90&lt;&gt;"",IF(Deník!$Y90=Statistika!$F$86,Deník!$W90,""),"")</f>
        <v/>
      </c>
      <c r="GC90" s="233" t="str">
        <f>IF(Deník!$W90&lt;&gt;"",IF(Deník!$Y90=Statistika!$F$87,Deník!$W90,""),"")</f>
        <v/>
      </c>
      <c r="GD90" s="233" t="str">
        <f>IF(Deník!$W90&lt;&gt;"",IF(Deník!$Y90=Statistika!$F$88,Deník!$W90,""),"")</f>
        <v/>
      </c>
      <c r="GE90" s="233" t="str">
        <f>IF(Deník!$W90&lt;&gt;"",IF(Deník!$Y90=Statistika!$F$89,Deník!$W90,""),"")</f>
        <v/>
      </c>
      <c r="GF90" s="233" t="str">
        <f>IF(Deník!$W90&lt;&gt;"",IF(Deník!$Y90=Statistika!$F$90,Deník!$W90,""),"")</f>
        <v/>
      </c>
      <c r="GG90" s="233" t="str">
        <f>IF(Deník!$W90&lt;&gt;"",IF(Deník!$Y90=Statistika!$F$91,Deník!$W90,""),"")</f>
        <v/>
      </c>
      <c r="GH90" s="233"/>
      <c r="GI90" s="233" t="str">
        <f>IF(Deník!$W90&lt;&gt;"",IF(Deník!$AB90=Statistika!$L$100,Deník!$W90,""),"")</f>
        <v/>
      </c>
      <c r="GJ90" s="233" t="str">
        <f>IF(Deník!$W90&lt;&gt;"",IF(Deník!$AB90=Statistika!$L$101,Deník!$W90,""),"")</f>
        <v/>
      </c>
      <c r="GK90" s="233" t="str">
        <f>IF(Deník!$W90&lt;&gt;"",IF(Deník!$AB90=Statistika!$L$102,Deník!$W90,""),"")</f>
        <v/>
      </c>
      <c r="GL90" s="233" t="str">
        <f>IF(Deník!$W90&lt;&gt;"",IF(Deník!$AB90=Statistika!$L$103,Deník!$W90,""),"")</f>
        <v/>
      </c>
      <c r="GM90" s="233" t="str">
        <f>IF(Deník!$W90&lt;&gt;"",IF(Deník!$AB90=Statistika!$L$104,Deník!$W90,""),"")</f>
        <v/>
      </c>
      <c r="GN90" s="233" t="str">
        <f>IF(Deník!$W90&lt;&gt;"",IF(Deník!$AB90=Statistika!$L$105,Deník!$W90,""),"")</f>
        <v/>
      </c>
      <c r="GO90" s="233" t="str">
        <f>IF(Deník!$W90&lt;&gt;"",IF(Deník!$AB90=Statistika!$L$106,Deník!$W90,""),"")</f>
        <v/>
      </c>
      <c r="GP90" s="233" t="str">
        <f>IF(Deník!$W90&lt;&gt;"",IF(Deník!$AB90=Statistika!$L$107,Deník!$W90,""),"")</f>
        <v/>
      </c>
      <c r="GQ90" s="233" t="str">
        <f>IF(Deník!$W90&lt;&gt;"",IF(Deník!$AB90=Statistika!$L$108,Deník!$W90,""),"")</f>
        <v/>
      </c>
      <c r="GS90" s="233" t="str">
        <f>IF(Deník!$W90&lt;0,IF(Deník!$AC90=Statistika!$F$117,Deník!$W90,""),"")</f>
        <v/>
      </c>
      <c r="GT90" s="233" t="str">
        <f>IF(Deník!$W90&lt;0,IF(Deník!$AC90=Statistika!$F$118,Deník!$W90,""),"")</f>
        <v/>
      </c>
      <c r="GU90" s="233" t="str">
        <f>IF(Deník!$W90&lt;0,IF(Deník!$AC90=Statistika!$F$119,Deník!$W90,""),"")</f>
        <v/>
      </c>
      <c r="GV90" s="233" t="str">
        <f>IF(Deník!$W90&lt;0,IF(Deník!$AC90=Statistika!$F$120,Deník!$W90,""),"")</f>
        <v/>
      </c>
      <c r="GW90" s="233" t="str">
        <f>IF(Deník!$W90&lt;0,IF(Deník!$AC90=Statistika!$F$121,Deník!$W90,""),"")</f>
        <v/>
      </c>
      <c r="GX90" s="233" t="str">
        <f>IF(Deník!$W90&lt;0,IF(Deník!$AC90=Statistika!$F$122,Deník!$W90,""),"")</f>
        <v/>
      </c>
      <c r="GY90" s="233" t="str">
        <f>IF(Deník!$W90&lt;0,IF(Deník!$AC90=Statistika!$F$123,Deník!$W90,""),"")</f>
        <v/>
      </c>
      <c r="GZ90" s="233" t="str">
        <f>IF(Deník!$W90&lt;0,IF(Deník!$AC90=Statistika!$F$124,Deník!$W90,""),"")</f>
        <v/>
      </c>
      <c r="HA90" s="233" t="str">
        <f>IF(Deník!$W90&lt;0,IF(Deník!$AC90=Statistika!$F$125,Deník!$W90,""),"")</f>
        <v/>
      </c>
      <c r="HC90" s="233" t="str">
        <f>IF(Deník!$W90&lt;0,IF(Deník!$AD90=Statistika!$F$133,Deník!$W90,""),"")</f>
        <v/>
      </c>
      <c r="HD90" s="233" t="str">
        <f>IF(Deník!$W90&lt;0,IF(Deník!$AD90=Statistika!$F$134,Deník!$W90,""),"")</f>
        <v/>
      </c>
      <c r="HE90" s="233" t="str">
        <f>IF(Deník!$W90&lt;0,IF(Deník!$AD90=Statistika!$F$135,Deník!$W90,""),"")</f>
        <v/>
      </c>
      <c r="HF90" s="233" t="str">
        <f>IF(Deník!$W90&lt;0,IF(Deník!$AD90=Statistika!$F$136,Deník!$W90,""),"")</f>
        <v/>
      </c>
      <c r="HG90" s="233" t="str">
        <f>IF(Deník!$W90&lt;0,IF(Deník!$AD90=Statistika!$F$137,Deník!$W90,""),"")</f>
        <v/>
      </c>
      <c r="ID90" s="8">
        <f>Tabulka4[[#This Row],[Sloupec3]]</f>
        <v>0</v>
      </c>
      <c r="IE90" s="17" t="str">
        <f>IF(AND([1]Deník!$C90&gt;='[1]Měsíční shrnutí'!$D$1,[1]Deník!$C90&lt;='[1]Měsíční shrnutí'!$F$1),[1]Deník!$X90,"")</f>
        <v/>
      </c>
    </row>
    <row r="91" spans="1:239">
      <c r="A91" s="8">
        <f>Deník!C92</f>
        <v>0</v>
      </c>
      <c r="B91" s="50" t="str">
        <f>Deník!R92</f>
        <v/>
      </c>
      <c r="C91" s="102" t="str">
        <f>IF(AND(Deník!R92&gt;1,Deník!R92&lt;&gt;""),1,"")</f>
        <v/>
      </c>
      <c r="D91" s="102" t="str">
        <f>IF(AND(Deník!R92&lt;=0,Deník!R92&lt;&gt;""),1,"")</f>
        <v/>
      </c>
      <c r="E91" s="103" t="str">
        <f>IF(AND(Deník!R92&gt;=0,Deník!R92&lt;=1),1,"")</f>
        <v/>
      </c>
      <c r="F91" s="79" t="str">
        <f>IF(Deník!R92&lt;&gt;"",Deník!R92+F90,"")</f>
        <v/>
      </c>
      <c r="G91" s="85"/>
      <c r="H91" s="54" t="str">
        <f>IF(MONTH(Deník!$C91)=H$2,IF(AND(Deník!$R91&gt;=0,Deník!$R91&lt;=1),"BE",Deník!$R91),"")</f>
        <v/>
      </c>
      <c r="I91" s="11" t="str">
        <f>IF(MONTH(Deník!$C91)=I$2,IF(AND(Deník!$R91&gt;=0,Deník!$R91&lt;=1),"BE",Deník!$R91),"")</f>
        <v/>
      </c>
      <c r="J91" s="11" t="str">
        <f>IF(MONTH(Deník!$C91)=J$2,IF(AND(Deník!$R91&gt;=0,Deník!$R91&lt;=1),"BE",Deník!$R91),"")</f>
        <v/>
      </c>
      <c r="K91" s="11" t="str">
        <f>IF(MONTH(Deník!$C91)=K$2,IF(AND(Deník!$R91&gt;=0,Deník!$R91&lt;=1),"BE",Deník!$R91),"")</f>
        <v/>
      </c>
      <c r="L91" s="11" t="str">
        <f>IF(MONTH(Deník!$C91)=L$2,IF(AND(Deník!$R91&gt;=0,Deník!$R91&lt;=1),"BE",Deník!$R91),"")</f>
        <v/>
      </c>
      <c r="M91" s="11" t="str">
        <f>IF(MONTH(Deník!$C91)=M$2,IF(AND(Deník!$R91&gt;=0,Deník!$R91&lt;=1),"BE",Deník!$R91),"")</f>
        <v/>
      </c>
      <c r="N91" s="11" t="str">
        <f>IF(MONTH(Deník!$C91)=N$2,IF(AND(Deník!$R91&gt;=0,Deník!$R91&lt;=1),"BE",Deník!$R91),"")</f>
        <v/>
      </c>
      <c r="O91" s="11" t="str">
        <f>IF(MONTH(Deník!$C91)=O$2,IF(AND(Deník!$R91&gt;=0,Deník!$R91&lt;=1),"BE",Deník!$R91),"")</f>
        <v/>
      </c>
      <c r="P91" s="11" t="str">
        <f>IF(MONTH(Deník!$C91)=P$2,IF(AND(Deník!$R91&gt;=0,Deník!$R91&lt;=1),"BE",Deník!$R91),"")</f>
        <v/>
      </c>
      <c r="Q91" s="11" t="str">
        <f>IF(MONTH(Deník!$C91)=Q$2,IF(AND(Deník!$R91&gt;=0,Deník!$R91&lt;=1),"BE",Deník!$R91),"")</f>
        <v/>
      </c>
      <c r="R91" s="11" t="str">
        <f>IF(MONTH(Deník!$C91)=R$2,IF(AND(Deník!$R91&gt;=0,Deník!$R91&lt;=1),"BE",Deník!$R91),"")</f>
        <v/>
      </c>
      <c r="S91" s="57" t="str">
        <f>IF(MONTH(Deník!$C91)=S$2,IF(AND(Deník!$R91&gt;=0,Deník!$R91&lt;=1),"BE",Deník!$R91),"")</f>
        <v/>
      </c>
      <c r="U91" s="12"/>
      <c r="V91" s="12"/>
      <c r="X91" s="600" t="str">
        <f>IF(Deník!$R91&lt;&gt;"",IF(Deník!$B91=Statistika!$F$63,IF(AND(Deník!$R91&gt;=0,Deník!$R91&lt;=1),"BE",Deník!$R91),""),"")</f>
        <v/>
      </c>
      <c r="Y91" s="13" t="str">
        <f>IF(Deník!$R91&lt;&gt;"",IF(Deník!$B91=Statistika!$F$64,IF(AND(Deník!$R91&gt;=0,Deník!$R91&lt;=1),"BE",Deník!$R91),""),"")</f>
        <v/>
      </c>
      <c r="Z91" s="13" t="str">
        <f>IF(Deník!$R91&lt;&gt;"",IF(Deník!$B91=Statistika!$F$65,IF(AND(Deník!$R91&gt;=0,Deník!$R91&lt;=1),"BE",Deník!$R91),""),"")</f>
        <v/>
      </c>
      <c r="AA91" s="13" t="str">
        <f>IF(Deník!$R91&lt;&gt;"",IF(Deník!$B91=Statistika!$F$66,IF(AND(Deník!$R91&gt;=0,Deník!$R91&lt;=1),"BE",Deník!$R91),""),"")</f>
        <v/>
      </c>
      <c r="AB91" s="13" t="str">
        <f>IF(Deník!$R91&lt;&gt;"",IF(Deník!$B91=Statistika!$F$67,IF(AND(Deník!$R91&gt;=0,Deník!$R91&lt;=1),"BE",Deník!$R91),""),"")</f>
        <v/>
      </c>
      <c r="AC91" s="13" t="str">
        <f>IF(Deník!$R91&lt;&gt;"",IF(Deník!$B91=Statistika!$F$68,IF(AND(Deník!$R91&gt;=0,Deník!$R91&lt;=1),"BE",Deník!$R91),""),"")</f>
        <v/>
      </c>
      <c r="AD91" s="13" t="str">
        <f>IF(Deník!$R91&lt;&gt;"",IF(Deník!$B91=Statistika!$F$69,IF(AND(Deník!$R91&gt;=0,Deník!$R91&lt;=1),"BE",Deník!$R91),""),"")</f>
        <v/>
      </c>
      <c r="AE91" s="601" t="str">
        <f>IF(Deník!$R91&lt;&gt;"",IF(Deník!$B91=Statistika!$F$70,IF(AND(Deník!$R91&gt;=0,Deník!$R91&lt;=1),"BE",Deník!$R91),""),"")</f>
        <v/>
      </c>
      <c r="AF91" s="90"/>
      <c r="AG91" s="63" t="str">
        <f>IF(Deník!$R91&lt;&gt;"",IF(Deník!$J91="L",IF(AND(Deník!$R91&gt;=0,Deník!$R91&lt;=1),"BE",Deník!$R91),""),"")</f>
        <v/>
      </c>
      <c r="AH91" s="13" t="str">
        <f>IF(Deník!$R91&lt;&gt;"",IF(Deník!$J91="S",IF(AND(Deník!$R91&gt;=0,Deník!$R91&lt;=1),"BE",Deník!$R91),""),"")</f>
        <v/>
      </c>
      <c r="AI91" s="95"/>
      <c r="AJ91" s="71" t="str">
        <f>IF(Deník!N92&lt;&gt;"",Deník!N92*-1,"")</f>
        <v/>
      </c>
      <c r="AK91" s="88"/>
      <c r="AL91" s="63" t="str">
        <f>IF(WEEKDAY(Deník!$C91,2)=1,IF(AND(Deník!$R91&gt;=0,Deník!$R91&lt;=1),"BE",Deník!$R91),"")</f>
        <v/>
      </c>
      <c r="AM91" s="13" t="str">
        <f>IF(WEEKDAY(Deník!$C91,2)=2,IF(AND(Deník!$R91&gt;=0,Deník!$R91&lt;=1),"BE",Deník!$R91),"")</f>
        <v/>
      </c>
      <c r="AN91" s="13" t="str">
        <f>IF(WEEKDAY(Deník!$C91,2)=3,IF(AND(Deník!$R91&gt;=0,Deník!$R91&lt;=1),"BE",Deník!$R91),"")</f>
        <v/>
      </c>
      <c r="AO91" s="13" t="str">
        <f>IF(WEEKDAY(Deník!$C91,2)=4,IF(AND(Deník!$R91&gt;=0,Deník!$R91&lt;=1),"BE",Deník!$R91),"")</f>
        <v/>
      </c>
      <c r="AP91" s="60" t="str">
        <f>IF(WEEKDAY(Deník!$C91,2)=5,IF(AND(Deník!$R91&gt;=0,Deník!$R91&lt;=1),"BE",Deník!$R91),"")</f>
        <v/>
      </c>
      <c r="AQ91" s="99"/>
      <c r="AR91" s="100">
        <f>Deník!D91</f>
        <v>0</v>
      </c>
      <c r="AS91" s="63" t="str">
        <f>IF(Deník!$D91&lt;&gt;"",IF(AND(Deník!$D91&gt;=AS$2,Deník!$D91&lt;=AS$3),IF(AND(Deník!$R91&gt;=0,Deník!$R91&lt;=1),"BE",Deník!$R91),""),"")</f>
        <v/>
      </c>
      <c r="AT91" s="63" t="str">
        <f>IF(Deník!$D91&lt;&gt;"",IF(AND(Deník!$D91&gt;=AT$2,Deník!$D91&lt;=AT$3),IF(AND(Deník!$R91&gt;=0,Deník!$R91&lt;=1),"BE",Deník!$R91),""),"")</f>
        <v/>
      </c>
      <c r="AU91" s="63" t="str">
        <f>IF(Deník!$D91&lt;&gt;"",IF(AND(Deník!$D91&gt;=AU$2,Deník!$D91&lt;=AU$3),IF(AND(Deník!$R91&gt;=0,Deník!$R91&lt;=1),"BE",Deník!$R91),""),"")</f>
        <v/>
      </c>
      <c r="AV91" s="63" t="str">
        <f>IF(Deník!$D91&lt;&gt;"",IF(AND(Deník!$D91&gt;=AV$2,Deník!$D91&lt;=AV$3),IF(AND(Deník!$R91&gt;=0,Deník!$R91&lt;=1),"BE",Deník!$R91),""),"")</f>
        <v/>
      </c>
      <c r="AW91" s="63" t="str">
        <f>IF(Deník!$D91&lt;&gt;"",IF(AND(Deník!$D91&gt;=AW$2,Deník!$D91&lt;=AW$3),IF(AND(Deník!$R91&gt;=0,Deník!$R91&lt;=1),"BE",Deník!$R91),""),"")</f>
        <v/>
      </c>
      <c r="AX91" s="63" t="str">
        <f>IF(Deník!$D91&lt;&gt;"",IF(AND(Deník!$D91&gt;=AX$2,Deník!$D91&lt;=AX$3),IF(AND(Deník!$R91&gt;=0,Deník!$R91&lt;=1),"BE",Deník!$R91),""),"")</f>
        <v/>
      </c>
      <c r="AY91" s="63" t="str">
        <f>IF(Deník!$D91&lt;&gt;"",IF(AND(Deník!$D91&gt;=AY$2,Deník!$D91&lt;=AY$3),IF(AND(Deník!$R91&gt;=0,Deník!$R91&lt;=1),"BE",Deník!$R91),""),"")</f>
        <v/>
      </c>
      <c r="AZ91" s="63" t="str">
        <f>IF(Deník!$D91&lt;&gt;"",IF(AND(Deník!$D91&gt;=AZ$2,Deník!$D91&lt;=AZ$3),IF(AND(Deník!$R91&gt;=0,Deník!$R91&lt;=1),"BE",Deník!$R91),""),"")</f>
        <v/>
      </c>
      <c r="BA91" s="63" t="str">
        <f>IF(Deník!$D91&lt;&gt;"",IF(AND(Deník!$D91&gt;=BA$2,Deník!$D91&lt;=BA$3),IF(AND(Deník!$R91&gt;=0,Deník!$R91&lt;=1),"BE",Deník!$R91),""),"")</f>
        <v/>
      </c>
      <c r="BB91" s="63" t="str">
        <f>IF(Deník!$D91&lt;&gt;"",IF(AND(Deník!$D91&gt;=BB$2,Deník!$D91&lt;=BB$3),IF(AND(Deník!$R91&gt;=0,Deník!$R91&lt;=1),"BE",Deník!$R91),""),"")</f>
        <v/>
      </c>
      <c r="BC91" s="71" t="str">
        <f>IF(Deník!$D91&lt;&gt;"",IF(AND(Deník!$D91&gt;=BC$2,Deník!$D91&lt;=BC$3),IF(AND(Deník!$R91&gt;=0,Deník!$R91&lt;=1),"BE",Deník!$R91),""),"")</f>
        <v/>
      </c>
      <c r="BD91" s="20" t="str">
        <f>IF(Deník!$J92="S",(Deník!$M92-Deník!$K92),IF(Deník!$J92="L",(Deník!$K92-Deník!$M92),""))</f>
        <v/>
      </c>
      <c r="BE91" s="20" t="str">
        <f>IF(Deník!$J92="S",(Deník!$K92-Deník!$O92),IF(Deník!$J92="L",(Deník!$O92-Deník!$K92),""))</f>
        <v/>
      </c>
      <c r="BF91" s="20" t="str">
        <f>IF(Deník!$J92="S",(Deník!$K92-Deník!$L92),IF(Deník!$J92="L",(Deník!$L92-Deník!$K92),""))</f>
        <v/>
      </c>
      <c r="BG91" s="20" t="str">
        <f>IF(Deník!$J92="S",(Deník!$K92-Deník!$S92),IF(Deník!$J92="L",(Deník!$S92-Deník!$K92),""))</f>
        <v/>
      </c>
      <c r="BH91" s="20" t="str">
        <f>IF(Deník!$J92="S",(Deník!$K92-Deník!$U92),IF(Deník!$J92="L",(Deník!$U92-Deník!$K92),""))</f>
        <v/>
      </c>
      <c r="BI91" s="20" t="str">
        <f>IF(Deník!$R91&gt;1,Deník!$R91,"")</f>
        <v/>
      </c>
      <c r="BJ91" s="20" t="str">
        <f>IF(Deník!$R91&lt;0,Deník!$R91,"")</f>
        <v/>
      </c>
      <c r="BK91" s="17"/>
      <c r="BM91" s="233" t="str">
        <f>IF(Deník!$R91&lt;&gt;"",IF(Deník!$Y91=Statistika!$F$78,IF(AND(Deník!$R91&gt;=0,Deník!$R91&lt;=1),"BE",Deník!$R91),""),"")</f>
        <v/>
      </c>
      <c r="BN91" s="233" t="str">
        <f>IF(Deník!$R91&lt;&gt;"",IF(Deník!$Y91=Statistika!$F$79,IF(AND(Deník!$R91&gt;=0,Deník!$R91&lt;=1),"BE",Deník!$R91),""),"")</f>
        <v/>
      </c>
      <c r="BO91" s="233" t="str">
        <f>IF(Deník!$R91&lt;&gt;"",IF(Deník!$Y91=Statistika!$F$80,IF(AND(Deník!$R91&gt;=0,Deník!$R91&lt;=1),"BE",Deník!$R91),""),"")</f>
        <v/>
      </c>
      <c r="BP91" s="233" t="str">
        <f>IF(Deník!$R91&lt;&gt;"",IF(Deník!$Y91=Statistika!$F$81,IF(AND(Deník!$R91&gt;=0,Deník!$R91&lt;=1),"BE",Deník!$R91),""),"")</f>
        <v/>
      </c>
      <c r="BQ91" s="233" t="str">
        <f>IF(Deník!$R91&lt;&gt;"",IF(Deník!$Y91=Statistika!$F$82,IF(AND(Deník!$R91&gt;=0,Deník!$R91&lt;=1),"BE",Deník!$R91),""),"")</f>
        <v/>
      </c>
      <c r="BR91" s="233" t="str">
        <f>IF(Deník!$R91&lt;&gt;"",IF(Deník!$Y91=Statistika!$F$83,IF(AND(Deník!$R91&gt;=0,Deník!$R91&lt;=1),"BE",Deník!$R91),""),"")</f>
        <v/>
      </c>
      <c r="BS91" s="233" t="str">
        <f>IF(Deník!$R91&lt;&gt;"",IF(Deník!$Y91=Statistika!$F$84,IF(AND(Deník!$R91&gt;=0,Deník!$R91&lt;=1),"BE",Deník!$R91),""),"")</f>
        <v/>
      </c>
      <c r="BT91" s="233" t="str">
        <f>IF(Deník!$R91&lt;&gt;"",IF(Deník!$Y91=Statistika!$F$85,IF(AND(Deník!$R91&gt;=0,Deník!$R91&lt;=1),"BE",Deník!$R91),""),"")</f>
        <v/>
      </c>
      <c r="BU91" s="233" t="str">
        <f>IF(Deník!$R91&lt;&gt;"",IF(Deník!$Y91=Statistika!$F$86,IF(AND(Deník!$R91&gt;=0,Deník!$R91&lt;=1),"BE",Deník!$R91),""),"")</f>
        <v/>
      </c>
      <c r="BV91" s="233" t="str">
        <f>IF(Deník!$R91&lt;&gt;"",IF(Deník!$Y91=Statistika!$F$87,IF(AND(Deník!$R91&gt;=0,Deník!$R91&lt;=1),"BE",Deník!$R91),""),"")</f>
        <v/>
      </c>
      <c r="BW91" s="233" t="str">
        <f>IF(Deník!$R91&lt;&gt;"",IF(Deník!$Y91=Statistika!$F$88,IF(AND(Deník!$R91&gt;=0,Deník!$R91&lt;=1),"BE",Deník!$R91),""),"")</f>
        <v/>
      </c>
      <c r="BX91" s="233" t="str">
        <f>IF(Deník!$R91&lt;&gt;"",IF(Deník!$Y91=Statistika!$F$89,IF(AND(Deník!$R91&gt;=0,Deník!$R91&lt;=1),"BE",Deník!$R91),""),"")</f>
        <v/>
      </c>
      <c r="BY91" s="233" t="str">
        <f>IF(Deník!$R91&lt;&gt;"",IF(Deník!$Y91=Statistika!$F$90,IF(AND(Deník!$R91&gt;=0,Deník!$R91&lt;=1),"BE",Deník!$R91),""),"")</f>
        <v/>
      </c>
      <c r="BZ91" s="233" t="str">
        <f>IF(Deník!$R91&lt;&gt;"",IF(Deník!$Y91=Statistika!$F$91,IF(AND(Deník!$R91&gt;=0,Deník!$R91&lt;=1),"BE",Deník!$R91),""),"")</f>
        <v/>
      </c>
      <c r="CA91" s="233"/>
      <c r="CB91" s="233" t="str">
        <f>IF(Deník!$R91&lt;&gt;"",IF(Deník!$AB91="SL",IF(AND(Deník!$R91&gt;=0,Deník!$R91&lt;=1),"BE",Deník!$R91),""),"")</f>
        <v/>
      </c>
      <c r="CC91" s="233" t="str">
        <f>IF(Deník!$R91&lt;&gt;"",IF(Deník!$AB91="BE10",IF(AND(Deník!$R91&gt;=0,Deník!$R91&lt;=1),"BE",Deník!$R91),""),"")</f>
        <v/>
      </c>
      <c r="CD91" s="233" t="str">
        <f>IF(Deník!$R91&lt;&gt;"",IF(Deník!$AB91="BE15",IF(AND(Deník!$R91&gt;=0,Deník!$R91&lt;=1),"BE",Deník!$R91),""),"")</f>
        <v/>
      </c>
      <c r="CE91" s="233" t="str">
        <f>IF(Deník!$R91&lt;&gt;"",IF(Deník!$AB91="BE20",IF(AND(Deník!$R91&gt;=0,Deník!$R91&lt;=1),"BE",Deník!$R91),""),"")</f>
        <v/>
      </c>
      <c r="CF91" s="233" t="str">
        <f>IF(Deník!$R91&lt;&gt;"",IF(Deník!$AB91="TP1",IF(AND(Deník!$R91&gt;=0,Deník!$R91&lt;=1),"BE",Deník!$R91),""),"")</f>
        <v/>
      </c>
      <c r="CG91" s="233" t="str">
        <f>IF(Deník!$R91&lt;&gt;"",IF(Deník!$AB91="TP2",IF(AND(Deník!$R91&gt;=0,Deník!$R91&lt;=1),"BE",Deník!$R91),""),"")</f>
        <v/>
      </c>
      <c r="CH91" s="233" t="str">
        <f>IF(Deník!$R91&lt;&gt;"",IF(Deník!$AB91="TP3",IF(AND(Deník!$R91&gt;=0,Deník!$R91&lt;=1),"BE",Deník!$R91),""),"")</f>
        <v/>
      </c>
      <c r="CI91" s="233" t="str">
        <f>IF(Deník!$R91&lt;&gt;"",IF(Deník!$AB91="Trailing SL",IF(AND(Deník!$R91&gt;=0,Deník!$R91&lt;=1),"BE",Deník!$R91),""),"")</f>
        <v/>
      </c>
      <c r="CJ91" s="233" t="str">
        <f>IF(Deník!$R91&lt;&gt;"",IF(Deník!$AB91="Manual",IF(AND(Deník!$R91&gt;=0,Deník!$R91&lt;=1),"BE",Deník!$R91),""),"")</f>
        <v/>
      </c>
      <c r="CK91" s="233"/>
      <c r="CL91" s="233" t="str">
        <f>IF(Deník!$R91&lt;0,IF(Deník!$AC91=Statistika!$F$117,Deník!$R91,""),"")</f>
        <v/>
      </c>
      <c r="CM91" s="233" t="str">
        <f>IF(Deník!$R91&lt;0,IF(Deník!$AC91=Statistika!$F$118,Deník!$R91,""),"")</f>
        <v/>
      </c>
      <c r="CN91" s="233" t="str">
        <f>IF(Deník!$R91&lt;0,IF(Deník!$AC91=Statistika!$F$119,Deník!$R91,""),"")</f>
        <v/>
      </c>
      <c r="CO91" s="233" t="str">
        <f>IF(Deník!$R91&lt;0,IF(Deník!$AC91=Statistika!$F$120,Deník!$R91,""),"")</f>
        <v/>
      </c>
      <c r="CP91" s="233" t="str">
        <f>IF(Deník!$R91&lt;0,IF(Deník!$AC91=Statistika!$F$121,Deník!$R91,""),"")</f>
        <v/>
      </c>
      <c r="CQ91" s="233" t="str">
        <f>IF(Deník!$R91&lt;0,IF(Deník!$AC91=Statistika!$F$122,Deník!$R91,""),"")</f>
        <v/>
      </c>
      <c r="CR91" s="233" t="str">
        <f>IF(Deník!$R91&lt;0,IF(Deník!$AC91=Statistika!$F$123,Deník!$R91,""),"")</f>
        <v/>
      </c>
      <c r="CS91" s="233" t="str">
        <f>IF(Deník!$R91&lt;0,IF(Deník!$AC91=Statistika!$F$124,Deník!$R91,""),"")</f>
        <v/>
      </c>
      <c r="CT91" s="233" t="str">
        <f>IF(Deník!$R91&lt;0,IF(Deník!$AC91=Statistika!$F$125,Deník!$R91,""),"")</f>
        <v/>
      </c>
      <c r="CU91" s="233"/>
      <c r="CV91" s="233" t="str">
        <f>IF(Deník!$R91&lt;0,IF(Deník!$AD91=$CV$2,Deník!$R91,""),"")</f>
        <v/>
      </c>
      <c r="CW91" s="233" t="str">
        <f>IF(Deník!$R91&lt;0,IF(Deník!$AD91=$CW$2,Deník!$R91,""),"")</f>
        <v/>
      </c>
      <c r="CX91" s="233" t="str">
        <f>IF(Deník!$R91&lt;0,IF(Deník!$AD91=$CX$2,Deník!$R91,""),"")</f>
        <v/>
      </c>
      <c r="CY91" s="233" t="str">
        <f>IF(Deník!$R91&lt;0,IF(Deník!$AD91=$CY$2,Deník!$R91,""),"")</f>
        <v/>
      </c>
      <c r="CZ91" s="233" t="str">
        <f>IF(Deník!$R91&lt;0,IF(Deník!$AD91=$CZ$2,Deník!$R91,""),"")</f>
        <v/>
      </c>
      <c r="DL91" s="221">
        <f t="shared" si="8"/>
        <v>93847.029999999984</v>
      </c>
      <c r="DM91" s="220">
        <f t="shared" si="7"/>
        <v>-6.1529700000000132E-2</v>
      </c>
      <c r="DO91" s="50">
        <f>Deník!W92</f>
        <v>0</v>
      </c>
      <c r="DP91" s="102" t="str">
        <f>IF(AND(Deník!W92&gt;0),1,"")</f>
        <v/>
      </c>
      <c r="DQ91" s="102">
        <f>IF(AND(Deník!W92&lt;=0),1,"")</f>
        <v>1</v>
      </c>
      <c r="DR91" s="227"/>
      <c r="DS91" s="228"/>
      <c r="DT91" s="85"/>
      <c r="DU91" s="54">
        <f>IF(MONTH(Deník!$C91)=DU$2,Deník!$W91,"")</f>
        <v>0</v>
      </c>
      <c r="DV91" s="222" t="str">
        <f>IF(MONTH(Deník!$C91)=DV$2,Deník!$W91,"")</f>
        <v/>
      </c>
      <c r="DW91" s="222" t="str">
        <f>IF(MONTH(Deník!$C91)=DW$2,Deník!$W91,"")</f>
        <v/>
      </c>
      <c r="DX91" s="222" t="str">
        <f>IF(MONTH(Deník!$C91)=DX$2,Deník!$W91,"")</f>
        <v/>
      </c>
      <c r="DY91" s="222" t="str">
        <f>IF(MONTH(Deník!$C91)=DY$2,Deník!$W91,"")</f>
        <v/>
      </c>
      <c r="DZ91" s="222" t="str">
        <f>IF(MONTH(Deník!$C91)=DZ$2,Deník!$W91,"")</f>
        <v/>
      </c>
      <c r="EA91" s="222" t="str">
        <f>IF(MONTH(Deník!$C91)=EA$2,Deník!$W91,"")</f>
        <v/>
      </c>
      <c r="EB91" s="222" t="str">
        <f>IF(MONTH(Deník!$C91)=EB$2,Deník!$W91,"")</f>
        <v/>
      </c>
      <c r="EC91" s="222" t="str">
        <f>IF(MONTH(Deník!$C91)=EC$2,Deník!$W91,"")</f>
        <v/>
      </c>
      <c r="ED91" s="222" t="str">
        <f>IF(MONTH(Deník!$C91)=ED$2,Deník!$W91,"")</f>
        <v/>
      </c>
      <c r="EE91" s="222" t="str">
        <f>IF(MONTH(Deník!$C91)=EE$2,Deník!$W91,"")</f>
        <v/>
      </c>
      <c r="EF91" s="222" t="str">
        <f>IF(MONTH(Deník!$C91)=EF$2,Deník!$W91,"")</f>
        <v/>
      </c>
      <c r="EI91" s="600" t="str">
        <f>IF(Deník!$W91&lt;&gt;"",IF(Deník!$B91=Statistika!$F$63,Deník!$W91,""),"")</f>
        <v/>
      </c>
      <c r="EJ91" s="13" t="str">
        <f>IF(Deník!$W91&lt;&gt;"",IF(Deník!$B91=Statistika!$F$64,Deník!$W91,""),"")</f>
        <v/>
      </c>
      <c r="EK91" s="13" t="str">
        <f>IF(Deník!$W91&lt;&gt;"",IF(Deník!$B91=Statistika!$F$65,Deník!$W91,""),"")</f>
        <v/>
      </c>
      <c r="EL91" s="13" t="str">
        <f>IF(Deník!$W91&lt;&gt;"",IF(Deník!$B91=Statistika!$F$66,Deník!$W91,""),"")</f>
        <v/>
      </c>
      <c r="EM91" s="13" t="str">
        <f>IF(Deník!$W91&lt;&gt;"",IF(Deník!$B91=Statistika!$F$67,Deník!$W91,""),"")</f>
        <v/>
      </c>
      <c r="EN91" s="13" t="str">
        <f>IF(Deník!$W91&lt;&gt;"",IF(Deník!$B91=Statistika!$F$68,Deník!$W91,""),"")</f>
        <v/>
      </c>
      <c r="EO91" s="13" t="str">
        <f>IF(Deník!$W91&lt;&gt;"",IF(Deník!$B91=Statistika!$F$69,Deník!$W91,""),"")</f>
        <v/>
      </c>
      <c r="EP91" s="601" t="str">
        <f>IF(Deník!$W91&lt;&gt;"",IF(Deník!$B91=Statistika!$F$70,Deník!$W91,""),"")</f>
        <v/>
      </c>
      <c r="EQ91" s="90"/>
      <c r="ER91" s="63" t="str">
        <f>IF(Deník!$W91&lt;&gt;"",IF(Deník!$J91="L",Deník!$W91,""),"")</f>
        <v/>
      </c>
      <c r="ES91" s="13" t="str">
        <f>IF(Deník!$W91&lt;&gt;"",IF(Deník!$J91="S",Deník!$W91,""),"")</f>
        <v/>
      </c>
      <c r="ET91" s="95"/>
      <c r="EU91" s="88"/>
      <c r="EV91" s="63" t="str">
        <f>IF(WEEKDAY(Deník!$C91,2)=1,Deník!$W91,"")</f>
        <v/>
      </c>
      <c r="EW91" s="13" t="str">
        <f>IF(WEEKDAY(Deník!$C91,2)=2,Deník!$W91,"")</f>
        <v/>
      </c>
      <c r="EX91" s="13" t="str">
        <f>IF(WEEKDAY(Deník!$C91,2)=3,Deník!$W91,"")</f>
        <v/>
      </c>
      <c r="EY91" s="13" t="str">
        <f>IF(WEEKDAY(Deník!$C91,2)=4,Deník!$W91,"")</f>
        <v/>
      </c>
      <c r="EZ91" s="60" t="str">
        <f>IF(WEEKDAY(Deník!$C91,2)=5,Deník!$W91,"")</f>
        <v/>
      </c>
      <c r="FA91" s="99"/>
      <c r="FB91" s="100">
        <f>Deník!D91</f>
        <v>0</v>
      </c>
      <c r="FC91" s="63">
        <f>IF($FB91&lt;&gt;"",IF(AND($FB91&gt;=FC$2,$FB91&lt;=FC$3),Deník!$W91,""))</f>
        <v>0</v>
      </c>
      <c r="FD91" s="63" t="str">
        <f>IF($FB91&lt;&gt;"",IF(AND($FB91&gt;=FD$2,$FB91&lt;=FD$3),Deník!$W91,""))</f>
        <v/>
      </c>
      <c r="FE91" s="63" t="str">
        <f>IF($FB91&lt;&gt;"",IF(AND($FB91&gt;=FE$2,$FB91&lt;=FE$3),Deník!$W91,""))</f>
        <v/>
      </c>
      <c r="FF91" s="63" t="str">
        <f>IF($FB91&lt;&gt;"",IF(AND($FB91&gt;=FF$2,$FB91&lt;=FF$3),Deník!$W91,""))</f>
        <v/>
      </c>
      <c r="FG91" s="63" t="str">
        <f>IF($FB91&lt;&gt;"",IF(AND($FB91&gt;=FG$2,$FB91&lt;=FG$3),Deník!$W91,""))</f>
        <v/>
      </c>
      <c r="FH91" s="63" t="str">
        <f>IF($FB91&lt;&gt;"",IF(AND($FB91&gt;=FH$2,$FB91&lt;=FH$3),Deník!$W91,""))</f>
        <v/>
      </c>
      <c r="FI91" s="63" t="str">
        <f>IF($FB91&lt;&gt;"",IF(AND($FB91&gt;=FI$2,$FB91&lt;=FI$3),Deník!$W91,""))</f>
        <v/>
      </c>
      <c r="FJ91" s="63" t="str">
        <f>IF($FB91&lt;&gt;"",IF(AND($FB91&gt;=FJ$2,$FB91&lt;=FJ$3),Deník!$W91,""))</f>
        <v/>
      </c>
      <c r="FK91" s="63" t="str">
        <f>IF($FB91&lt;&gt;"",IF(AND($FB91&gt;=FK$2,$FB91&lt;=FK$3),Deník!$W91,""))</f>
        <v/>
      </c>
      <c r="FL91" s="63" t="str">
        <f>IF($FB91&lt;&gt;"",IF(AND($FB91&gt;=FL$2,$FB91&lt;=FL$3),Deník!$W91,""))</f>
        <v/>
      </c>
      <c r="FM91" s="63" t="str">
        <f>IF($FB91&lt;&gt;"",IF(AND($FB91&gt;=FM$2,$FB91&lt;=FM$3),Deník!$W91,""))</f>
        <v/>
      </c>
      <c r="FN91" s="13"/>
      <c r="FO91" s="20" t="str">
        <f>IF(Deník!$W91&gt;1,Deník!$W91,"")</f>
        <v/>
      </c>
      <c r="FP91" s="20" t="str">
        <f>IF(Deník!$W91&lt;0,Deník!$W91,"")</f>
        <v/>
      </c>
      <c r="FQ91" s="17"/>
      <c r="FS91" s="233"/>
      <c r="FT91" s="233" t="str">
        <f>IF(Deník!$W91&lt;&gt;"",IF(Deník!$Y91=Statistika!$F$78,Deník!$W91,""),"")</f>
        <v/>
      </c>
      <c r="FU91" s="233" t="str">
        <f>IF(Deník!$W91&lt;&gt;"",IF(Deník!$Y91=Statistika!$F$79,Deník!$W91,""),"")</f>
        <v/>
      </c>
      <c r="FV91" s="233" t="str">
        <f>IF(Deník!$W91&lt;&gt;"",IF(Deník!$Y91=Statistika!$F$80,Deník!$W91,""),"")</f>
        <v/>
      </c>
      <c r="FW91" s="233" t="str">
        <f>IF(Deník!$W91&lt;&gt;"",IF(Deník!$Y91=Statistika!$F$81,Deník!$W91,""),"")</f>
        <v/>
      </c>
      <c r="FX91" s="233" t="str">
        <f>IF(Deník!$W91&lt;&gt;"",IF(Deník!$Y91=Statistika!$F$82,Deník!$W91,""),"")</f>
        <v/>
      </c>
      <c r="FY91" s="233" t="str">
        <f>IF(Deník!$W91&lt;&gt;"",IF(Deník!$Y91=Statistika!$F$83,Deník!$W91,""),"")</f>
        <v/>
      </c>
      <c r="FZ91" s="233" t="str">
        <f>IF(Deník!$W91&lt;&gt;"",IF(Deník!$Y91=Statistika!$F$84,Deník!$W91,""),"")</f>
        <v/>
      </c>
      <c r="GA91" s="233" t="str">
        <f>IF(Deník!$W91&lt;&gt;"",IF(Deník!$Y91=Statistika!$F$85,Deník!$W91,""),"")</f>
        <v/>
      </c>
      <c r="GB91" s="233" t="str">
        <f>IF(Deník!$W91&lt;&gt;"",IF(Deník!$Y91=Statistika!$F$86,Deník!$W91,""),"")</f>
        <v/>
      </c>
      <c r="GC91" s="233" t="str">
        <f>IF(Deník!$W91&lt;&gt;"",IF(Deník!$Y91=Statistika!$F$87,Deník!$W91,""),"")</f>
        <v/>
      </c>
      <c r="GD91" s="233" t="str">
        <f>IF(Deník!$W91&lt;&gt;"",IF(Deník!$Y91=Statistika!$F$88,Deník!$W91,""),"")</f>
        <v/>
      </c>
      <c r="GE91" s="233" t="str">
        <f>IF(Deník!$W91&lt;&gt;"",IF(Deník!$Y91=Statistika!$F$89,Deník!$W91,""),"")</f>
        <v/>
      </c>
      <c r="GF91" s="233" t="str">
        <f>IF(Deník!$W91&lt;&gt;"",IF(Deník!$Y91=Statistika!$F$90,Deník!$W91,""),"")</f>
        <v/>
      </c>
      <c r="GG91" s="233" t="str">
        <f>IF(Deník!$W91&lt;&gt;"",IF(Deník!$Y91=Statistika!$F$91,Deník!$W91,""),"")</f>
        <v/>
      </c>
      <c r="GH91" s="233"/>
      <c r="GI91" s="233" t="str">
        <f>IF(Deník!$W91&lt;&gt;"",IF(Deník!$AB91=Statistika!$L$100,Deník!$W91,""),"")</f>
        <v/>
      </c>
      <c r="GJ91" s="233" t="str">
        <f>IF(Deník!$W91&lt;&gt;"",IF(Deník!$AB91=Statistika!$L$101,Deník!$W91,""),"")</f>
        <v/>
      </c>
      <c r="GK91" s="233" t="str">
        <f>IF(Deník!$W91&lt;&gt;"",IF(Deník!$AB91=Statistika!$L$102,Deník!$W91,""),"")</f>
        <v/>
      </c>
      <c r="GL91" s="233" t="str">
        <f>IF(Deník!$W91&lt;&gt;"",IF(Deník!$AB91=Statistika!$L$103,Deník!$W91,""),"")</f>
        <v/>
      </c>
      <c r="GM91" s="233" t="str">
        <f>IF(Deník!$W91&lt;&gt;"",IF(Deník!$AB91=Statistika!$L$104,Deník!$W91,""),"")</f>
        <v/>
      </c>
      <c r="GN91" s="233" t="str">
        <f>IF(Deník!$W91&lt;&gt;"",IF(Deník!$AB91=Statistika!$L$105,Deník!$W91,""),"")</f>
        <v/>
      </c>
      <c r="GO91" s="233" t="str">
        <f>IF(Deník!$W91&lt;&gt;"",IF(Deník!$AB91=Statistika!$L$106,Deník!$W91,""),"")</f>
        <v/>
      </c>
      <c r="GP91" s="233" t="str">
        <f>IF(Deník!$W91&lt;&gt;"",IF(Deník!$AB91=Statistika!$L$107,Deník!$W91,""),"")</f>
        <v/>
      </c>
      <c r="GQ91" s="233" t="str">
        <f>IF(Deník!$W91&lt;&gt;"",IF(Deník!$AB91=Statistika!$L$108,Deník!$W91,""),"")</f>
        <v/>
      </c>
      <c r="GS91" s="233" t="str">
        <f>IF(Deník!$W91&lt;0,IF(Deník!$AC91=Statistika!$F$117,Deník!$W91,""),"")</f>
        <v/>
      </c>
      <c r="GT91" s="233" t="str">
        <f>IF(Deník!$W91&lt;0,IF(Deník!$AC91=Statistika!$F$118,Deník!$W91,""),"")</f>
        <v/>
      </c>
      <c r="GU91" s="233" t="str">
        <f>IF(Deník!$W91&lt;0,IF(Deník!$AC91=Statistika!$F$119,Deník!$W91,""),"")</f>
        <v/>
      </c>
      <c r="GV91" s="233" t="str">
        <f>IF(Deník!$W91&lt;0,IF(Deník!$AC91=Statistika!$F$120,Deník!$W91,""),"")</f>
        <v/>
      </c>
      <c r="GW91" s="233" t="str">
        <f>IF(Deník!$W91&lt;0,IF(Deník!$AC91=Statistika!$F$121,Deník!$W91,""),"")</f>
        <v/>
      </c>
      <c r="GX91" s="233" t="str">
        <f>IF(Deník!$W91&lt;0,IF(Deník!$AC91=Statistika!$F$122,Deník!$W91,""),"")</f>
        <v/>
      </c>
      <c r="GY91" s="233" t="str">
        <f>IF(Deník!$W91&lt;0,IF(Deník!$AC91=Statistika!$F$123,Deník!$W91,""),"")</f>
        <v/>
      </c>
      <c r="GZ91" s="233" t="str">
        <f>IF(Deník!$W91&lt;0,IF(Deník!$AC91=Statistika!$F$124,Deník!$W91,""),"")</f>
        <v/>
      </c>
      <c r="HA91" s="233" t="str">
        <f>IF(Deník!$W91&lt;0,IF(Deník!$AC91=Statistika!$F$125,Deník!$W91,""),"")</f>
        <v/>
      </c>
      <c r="HC91" s="233" t="str">
        <f>IF(Deník!$W91&lt;0,IF(Deník!$AD91=Statistika!$F$133,Deník!$W91,""),"")</f>
        <v/>
      </c>
      <c r="HD91" s="233" t="str">
        <f>IF(Deník!$W91&lt;0,IF(Deník!$AD91=Statistika!$F$134,Deník!$W91,""),"")</f>
        <v/>
      </c>
      <c r="HE91" s="233" t="str">
        <f>IF(Deník!$W91&lt;0,IF(Deník!$AD91=Statistika!$F$135,Deník!$W91,""),"")</f>
        <v/>
      </c>
      <c r="HF91" s="233" t="str">
        <f>IF(Deník!$W91&lt;0,IF(Deník!$AD91=Statistika!$F$136,Deník!$W91,""),"")</f>
        <v/>
      </c>
      <c r="HG91" s="233" t="str">
        <f>IF(Deník!$W91&lt;0,IF(Deník!$AD91=Statistika!$F$137,Deník!$W91,""),"")</f>
        <v/>
      </c>
      <c r="ID91" s="8">
        <f>Tabulka4[[#This Row],[Sloupec3]]</f>
        <v>0</v>
      </c>
      <c r="IE91" s="17" t="str">
        <f>IF(AND([1]Deník!$C91&gt;='[1]Měsíční shrnutí'!$D$1,[1]Deník!$C91&lt;='[1]Měsíční shrnutí'!$F$1),[1]Deník!$X91,"")</f>
        <v/>
      </c>
    </row>
    <row r="92" spans="1:239">
      <c r="A92" s="8">
        <f>Deník!C93</f>
        <v>0</v>
      </c>
      <c r="B92" s="50" t="str">
        <f>Deník!R93</f>
        <v/>
      </c>
      <c r="C92" s="102" t="str">
        <f>IF(AND(Deník!R93&gt;1,Deník!R93&lt;&gt;""),1,"")</f>
        <v/>
      </c>
      <c r="D92" s="102" t="str">
        <f>IF(AND(Deník!R93&lt;=0,Deník!R93&lt;&gt;""),1,"")</f>
        <v/>
      </c>
      <c r="E92" s="103" t="str">
        <f>IF(AND(Deník!R93&gt;=0,Deník!R93&lt;=1),1,"")</f>
        <v/>
      </c>
      <c r="F92" s="79" t="str">
        <f>IF(Deník!R93&lt;&gt;"",Deník!R93+F91,"")</f>
        <v/>
      </c>
      <c r="G92" s="85"/>
      <c r="H92" s="54" t="str">
        <f>IF(MONTH(Deník!$C92)=H$2,IF(AND(Deník!$R92&gt;=0,Deník!$R92&lt;=1),"BE",Deník!$R92),"")</f>
        <v/>
      </c>
      <c r="I92" s="11" t="str">
        <f>IF(MONTH(Deník!$C92)=I$2,IF(AND(Deník!$R92&gt;=0,Deník!$R92&lt;=1),"BE",Deník!$R92),"")</f>
        <v/>
      </c>
      <c r="J92" s="11" t="str">
        <f>IF(MONTH(Deník!$C92)=J$2,IF(AND(Deník!$R92&gt;=0,Deník!$R92&lt;=1),"BE",Deník!$R92),"")</f>
        <v/>
      </c>
      <c r="K92" s="11" t="str">
        <f>IF(MONTH(Deník!$C92)=K$2,IF(AND(Deník!$R92&gt;=0,Deník!$R92&lt;=1),"BE",Deník!$R92),"")</f>
        <v/>
      </c>
      <c r="L92" s="11" t="str">
        <f>IF(MONTH(Deník!$C92)=L$2,IF(AND(Deník!$R92&gt;=0,Deník!$R92&lt;=1),"BE",Deník!$R92),"")</f>
        <v/>
      </c>
      <c r="M92" s="11" t="str">
        <f>IF(MONTH(Deník!$C92)=M$2,IF(AND(Deník!$R92&gt;=0,Deník!$R92&lt;=1),"BE",Deník!$R92),"")</f>
        <v/>
      </c>
      <c r="N92" s="11" t="str">
        <f>IF(MONTH(Deník!$C92)=N$2,IF(AND(Deník!$R92&gt;=0,Deník!$R92&lt;=1),"BE",Deník!$R92),"")</f>
        <v/>
      </c>
      <c r="O92" s="11" t="str">
        <f>IF(MONTH(Deník!$C92)=O$2,IF(AND(Deník!$R92&gt;=0,Deník!$R92&lt;=1),"BE",Deník!$R92),"")</f>
        <v/>
      </c>
      <c r="P92" s="11" t="str">
        <f>IF(MONTH(Deník!$C92)=P$2,IF(AND(Deník!$R92&gt;=0,Deník!$R92&lt;=1),"BE",Deník!$R92),"")</f>
        <v/>
      </c>
      <c r="Q92" s="11" t="str">
        <f>IF(MONTH(Deník!$C92)=Q$2,IF(AND(Deník!$R92&gt;=0,Deník!$R92&lt;=1),"BE",Deník!$R92),"")</f>
        <v/>
      </c>
      <c r="R92" s="11" t="str">
        <f>IF(MONTH(Deník!$C92)=R$2,IF(AND(Deník!$R92&gt;=0,Deník!$R92&lt;=1),"BE",Deník!$R92),"")</f>
        <v/>
      </c>
      <c r="S92" s="57" t="str">
        <f>IF(MONTH(Deník!$C92)=S$2,IF(AND(Deník!$R92&gt;=0,Deník!$R92&lt;=1),"BE",Deník!$R92),"")</f>
        <v/>
      </c>
      <c r="U92" s="12"/>
      <c r="V92" s="12"/>
      <c r="X92" s="600" t="str">
        <f>IF(Deník!$R92&lt;&gt;"",IF(Deník!$B92=Statistika!$F$63,IF(AND(Deník!$R92&gt;=0,Deník!$R92&lt;=1),"BE",Deník!$R92),""),"")</f>
        <v/>
      </c>
      <c r="Y92" s="13" t="str">
        <f>IF(Deník!$R92&lt;&gt;"",IF(Deník!$B92=Statistika!$F$64,IF(AND(Deník!$R92&gt;=0,Deník!$R92&lt;=1),"BE",Deník!$R92),""),"")</f>
        <v/>
      </c>
      <c r="Z92" s="13" t="str">
        <f>IF(Deník!$R92&lt;&gt;"",IF(Deník!$B92=Statistika!$F$65,IF(AND(Deník!$R92&gt;=0,Deník!$R92&lt;=1),"BE",Deník!$R92),""),"")</f>
        <v/>
      </c>
      <c r="AA92" s="13" t="str">
        <f>IF(Deník!$R92&lt;&gt;"",IF(Deník!$B92=Statistika!$F$66,IF(AND(Deník!$R92&gt;=0,Deník!$R92&lt;=1),"BE",Deník!$R92),""),"")</f>
        <v/>
      </c>
      <c r="AB92" s="13" t="str">
        <f>IF(Deník!$R92&lt;&gt;"",IF(Deník!$B92=Statistika!$F$67,IF(AND(Deník!$R92&gt;=0,Deník!$R92&lt;=1),"BE",Deník!$R92),""),"")</f>
        <v/>
      </c>
      <c r="AC92" s="13" t="str">
        <f>IF(Deník!$R92&lt;&gt;"",IF(Deník!$B92=Statistika!$F$68,IF(AND(Deník!$R92&gt;=0,Deník!$R92&lt;=1),"BE",Deník!$R92),""),"")</f>
        <v/>
      </c>
      <c r="AD92" s="13" t="str">
        <f>IF(Deník!$R92&lt;&gt;"",IF(Deník!$B92=Statistika!$F$69,IF(AND(Deník!$R92&gt;=0,Deník!$R92&lt;=1),"BE",Deník!$R92),""),"")</f>
        <v/>
      </c>
      <c r="AE92" s="601" t="str">
        <f>IF(Deník!$R92&lt;&gt;"",IF(Deník!$B92=Statistika!$F$70,IF(AND(Deník!$R92&gt;=0,Deník!$R92&lt;=1),"BE",Deník!$R92),""),"")</f>
        <v/>
      </c>
      <c r="AF92" s="90"/>
      <c r="AG92" s="63" t="str">
        <f>IF(Deník!$R92&lt;&gt;"",IF(Deník!$J92="L",IF(AND(Deník!$R92&gt;=0,Deník!$R92&lt;=1),"BE",Deník!$R92),""),"")</f>
        <v/>
      </c>
      <c r="AH92" s="13" t="str">
        <f>IF(Deník!$R92&lt;&gt;"",IF(Deník!$J92="S",IF(AND(Deník!$R92&gt;=0,Deník!$R92&lt;=1),"BE",Deník!$R92),""),"")</f>
        <v/>
      </c>
      <c r="AI92" s="95"/>
      <c r="AJ92" s="71" t="str">
        <f>IF(Deník!N93&lt;&gt;"",Deník!N93*-1,"")</f>
        <v/>
      </c>
      <c r="AK92" s="88"/>
      <c r="AL92" s="63" t="str">
        <f>IF(WEEKDAY(Deník!$C92,2)=1,IF(AND(Deník!$R92&gt;=0,Deník!$R92&lt;=1),"BE",Deník!$R92),"")</f>
        <v/>
      </c>
      <c r="AM92" s="13" t="str">
        <f>IF(WEEKDAY(Deník!$C92,2)=2,IF(AND(Deník!$R92&gt;=0,Deník!$R92&lt;=1),"BE",Deník!$R92),"")</f>
        <v/>
      </c>
      <c r="AN92" s="13" t="str">
        <f>IF(WEEKDAY(Deník!$C92,2)=3,IF(AND(Deník!$R92&gt;=0,Deník!$R92&lt;=1),"BE",Deník!$R92),"")</f>
        <v/>
      </c>
      <c r="AO92" s="13" t="str">
        <f>IF(WEEKDAY(Deník!$C92,2)=4,IF(AND(Deník!$R92&gt;=0,Deník!$R92&lt;=1),"BE",Deník!$R92),"")</f>
        <v/>
      </c>
      <c r="AP92" s="60" t="str">
        <f>IF(WEEKDAY(Deník!$C92,2)=5,IF(AND(Deník!$R92&gt;=0,Deník!$R92&lt;=1),"BE",Deník!$R92),"")</f>
        <v/>
      </c>
      <c r="AQ92" s="99"/>
      <c r="AR92" s="100">
        <f>Deník!D92</f>
        <v>0</v>
      </c>
      <c r="AS92" s="63" t="str">
        <f>IF(Deník!$D92&lt;&gt;"",IF(AND(Deník!$D92&gt;=AS$2,Deník!$D92&lt;=AS$3),IF(AND(Deník!$R92&gt;=0,Deník!$R92&lt;=1),"BE",Deník!$R92),""),"")</f>
        <v/>
      </c>
      <c r="AT92" s="63" t="str">
        <f>IF(Deník!$D92&lt;&gt;"",IF(AND(Deník!$D92&gt;=AT$2,Deník!$D92&lt;=AT$3),IF(AND(Deník!$R92&gt;=0,Deník!$R92&lt;=1),"BE",Deník!$R92),""),"")</f>
        <v/>
      </c>
      <c r="AU92" s="63" t="str">
        <f>IF(Deník!$D92&lt;&gt;"",IF(AND(Deník!$D92&gt;=AU$2,Deník!$D92&lt;=AU$3),IF(AND(Deník!$R92&gt;=0,Deník!$R92&lt;=1),"BE",Deník!$R92),""),"")</f>
        <v/>
      </c>
      <c r="AV92" s="63" t="str">
        <f>IF(Deník!$D92&lt;&gt;"",IF(AND(Deník!$D92&gt;=AV$2,Deník!$D92&lt;=AV$3),IF(AND(Deník!$R92&gt;=0,Deník!$R92&lt;=1),"BE",Deník!$R92),""),"")</f>
        <v/>
      </c>
      <c r="AW92" s="63" t="str">
        <f>IF(Deník!$D92&lt;&gt;"",IF(AND(Deník!$D92&gt;=AW$2,Deník!$D92&lt;=AW$3),IF(AND(Deník!$R92&gt;=0,Deník!$R92&lt;=1),"BE",Deník!$R92),""),"")</f>
        <v/>
      </c>
      <c r="AX92" s="63" t="str">
        <f>IF(Deník!$D92&lt;&gt;"",IF(AND(Deník!$D92&gt;=AX$2,Deník!$D92&lt;=AX$3),IF(AND(Deník!$R92&gt;=0,Deník!$R92&lt;=1),"BE",Deník!$R92),""),"")</f>
        <v/>
      </c>
      <c r="AY92" s="63" t="str">
        <f>IF(Deník!$D92&lt;&gt;"",IF(AND(Deník!$D92&gt;=AY$2,Deník!$D92&lt;=AY$3),IF(AND(Deník!$R92&gt;=0,Deník!$R92&lt;=1),"BE",Deník!$R92),""),"")</f>
        <v/>
      </c>
      <c r="AZ92" s="63" t="str">
        <f>IF(Deník!$D92&lt;&gt;"",IF(AND(Deník!$D92&gt;=AZ$2,Deník!$D92&lt;=AZ$3),IF(AND(Deník!$R92&gt;=0,Deník!$R92&lt;=1),"BE",Deník!$R92),""),"")</f>
        <v/>
      </c>
      <c r="BA92" s="63" t="str">
        <f>IF(Deník!$D92&lt;&gt;"",IF(AND(Deník!$D92&gt;=BA$2,Deník!$D92&lt;=BA$3),IF(AND(Deník!$R92&gt;=0,Deník!$R92&lt;=1),"BE",Deník!$R92),""),"")</f>
        <v/>
      </c>
      <c r="BB92" s="63" t="str">
        <f>IF(Deník!$D92&lt;&gt;"",IF(AND(Deník!$D92&gt;=BB$2,Deník!$D92&lt;=BB$3),IF(AND(Deník!$R92&gt;=0,Deník!$R92&lt;=1),"BE",Deník!$R92),""),"")</f>
        <v/>
      </c>
      <c r="BC92" s="71" t="str">
        <f>IF(Deník!$D92&lt;&gt;"",IF(AND(Deník!$D92&gt;=BC$2,Deník!$D92&lt;=BC$3),IF(AND(Deník!$R92&gt;=0,Deník!$R92&lt;=1),"BE",Deník!$R92),""),"")</f>
        <v/>
      </c>
      <c r="BD92" s="20" t="str">
        <f>IF(Deník!$J93="S",(Deník!$M93-Deník!$K93),IF(Deník!$J93="L",(Deník!$K93-Deník!$M93),""))</f>
        <v/>
      </c>
      <c r="BE92" s="20" t="str">
        <f>IF(Deník!$J93="S",(Deník!$K93-Deník!$O93),IF(Deník!$J93="L",(Deník!$O93-Deník!$K93),""))</f>
        <v/>
      </c>
      <c r="BF92" s="20" t="str">
        <f>IF(Deník!$J93="S",(Deník!$K93-Deník!$L93),IF(Deník!$J93="L",(Deník!$L93-Deník!$K93),""))</f>
        <v/>
      </c>
      <c r="BG92" s="20" t="str">
        <f>IF(Deník!$J93="S",(Deník!$K93-Deník!$S93),IF(Deník!$J93="L",(Deník!$S93-Deník!$K93),""))</f>
        <v/>
      </c>
      <c r="BH92" s="20" t="str">
        <f>IF(Deník!$J93="S",(Deník!$K93-Deník!$U93),IF(Deník!$J93="L",(Deník!$U93-Deník!$K93),""))</f>
        <v/>
      </c>
      <c r="BI92" s="20" t="str">
        <f>IF(Deník!$R92&gt;1,Deník!$R92,"")</f>
        <v/>
      </c>
      <c r="BJ92" s="20" t="str">
        <f>IF(Deník!$R92&lt;0,Deník!$R92,"")</f>
        <v/>
      </c>
      <c r="BK92" s="17"/>
      <c r="BM92" s="233" t="str">
        <f>IF(Deník!$R92&lt;&gt;"",IF(Deník!$Y92=Statistika!$F$78,IF(AND(Deník!$R92&gt;=0,Deník!$R92&lt;=1),"BE",Deník!$R92),""),"")</f>
        <v/>
      </c>
      <c r="BN92" s="233" t="str">
        <f>IF(Deník!$R92&lt;&gt;"",IF(Deník!$Y92=Statistika!$F$79,IF(AND(Deník!$R92&gt;=0,Deník!$R92&lt;=1),"BE",Deník!$R92),""),"")</f>
        <v/>
      </c>
      <c r="BO92" s="233" t="str">
        <f>IF(Deník!$R92&lt;&gt;"",IF(Deník!$Y92=Statistika!$F$80,IF(AND(Deník!$R92&gt;=0,Deník!$R92&lt;=1),"BE",Deník!$R92),""),"")</f>
        <v/>
      </c>
      <c r="BP92" s="233" t="str">
        <f>IF(Deník!$R92&lt;&gt;"",IF(Deník!$Y92=Statistika!$F$81,IF(AND(Deník!$R92&gt;=0,Deník!$R92&lt;=1),"BE",Deník!$R92),""),"")</f>
        <v/>
      </c>
      <c r="BQ92" s="233" t="str">
        <f>IF(Deník!$R92&lt;&gt;"",IF(Deník!$Y92=Statistika!$F$82,IF(AND(Deník!$R92&gt;=0,Deník!$R92&lt;=1),"BE",Deník!$R92),""),"")</f>
        <v/>
      </c>
      <c r="BR92" s="233" t="str">
        <f>IF(Deník!$R92&lt;&gt;"",IF(Deník!$Y92=Statistika!$F$83,IF(AND(Deník!$R92&gt;=0,Deník!$R92&lt;=1),"BE",Deník!$R92),""),"")</f>
        <v/>
      </c>
      <c r="BS92" s="233" t="str">
        <f>IF(Deník!$R92&lt;&gt;"",IF(Deník!$Y92=Statistika!$F$84,IF(AND(Deník!$R92&gt;=0,Deník!$R92&lt;=1),"BE",Deník!$R92),""),"")</f>
        <v/>
      </c>
      <c r="BT92" s="233" t="str">
        <f>IF(Deník!$R92&lt;&gt;"",IF(Deník!$Y92=Statistika!$F$85,IF(AND(Deník!$R92&gt;=0,Deník!$R92&lt;=1),"BE",Deník!$R92),""),"")</f>
        <v/>
      </c>
      <c r="BU92" s="233" t="str">
        <f>IF(Deník!$R92&lt;&gt;"",IF(Deník!$Y92=Statistika!$F$86,IF(AND(Deník!$R92&gt;=0,Deník!$R92&lt;=1),"BE",Deník!$R92),""),"")</f>
        <v/>
      </c>
      <c r="BV92" s="233" t="str">
        <f>IF(Deník!$R92&lt;&gt;"",IF(Deník!$Y92=Statistika!$F$87,IF(AND(Deník!$R92&gt;=0,Deník!$R92&lt;=1),"BE",Deník!$R92),""),"")</f>
        <v/>
      </c>
      <c r="BW92" s="233" t="str">
        <f>IF(Deník!$R92&lt;&gt;"",IF(Deník!$Y92=Statistika!$F$88,IF(AND(Deník!$R92&gt;=0,Deník!$R92&lt;=1),"BE",Deník!$R92),""),"")</f>
        <v/>
      </c>
      <c r="BX92" s="233" t="str">
        <f>IF(Deník!$R92&lt;&gt;"",IF(Deník!$Y92=Statistika!$F$89,IF(AND(Deník!$R92&gt;=0,Deník!$R92&lt;=1),"BE",Deník!$R92),""),"")</f>
        <v/>
      </c>
      <c r="BY92" s="233" t="str">
        <f>IF(Deník!$R92&lt;&gt;"",IF(Deník!$Y92=Statistika!$F$90,IF(AND(Deník!$R92&gt;=0,Deník!$R92&lt;=1),"BE",Deník!$R92),""),"")</f>
        <v/>
      </c>
      <c r="BZ92" s="233" t="str">
        <f>IF(Deník!$R92&lt;&gt;"",IF(Deník!$Y92=Statistika!$F$91,IF(AND(Deník!$R92&gt;=0,Deník!$R92&lt;=1),"BE",Deník!$R92),""),"")</f>
        <v/>
      </c>
      <c r="CA92" s="233"/>
      <c r="CB92" s="233" t="str">
        <f>IF(Deník!$R92&lt;&gt;"",IF(Deník!$AB92="SL",IF(AND(Deník!$R92&gt;=0,Deník!$R92&lt;=1),"BE",Deník!$R92),""),"")</f>
        <v/>
      </c>
      <c r="CC92" s="233" t="str">
        <f>IF(Deník!$R92&lt;&gt;"",IF(Deník!$AB92="BE10",IF(AND(Deník!$R92&gt;=0,Deník!$R92&lt;=1),"BE",Deník!$R92),""),"")</f>
        <v/>
      </c>
      <c r="CD92" s="233" t="str">
        <f>IF(Deník!$R92&lt;&gt;"",IF(Deník!$AB92="BE15",IF(AND(Deník!$R92&gt;=0,Deník!$R92&lt;=1),"BE",Deník!$R92),""),"")</f>
        <v/>
      </c>
      <c r="CE92" s="233" t="str">
        <f>IF(Deník!$R92&lt;&gt;"",IF(Deník!$AB92="BE20",IF(AND(Deník!$R92&gt;=0,Deník!$R92&lt;=1),"BE",Deník!$R92),""),"")</f>
        <v/>
      </c>
      <c r="CF92" s="233" t="str">
        <f>IF(Deník!$R92&lt;&gt;"",IF(Deník!$AB92="TP1",IF(AND(Deník!$R92&gt;=0,Deník!$R92&lt;=1),"BE",Deník!$R92),""),"")</f>
        <v/>
      </c>
      <c r="CG92" s="233" t="str">
        <f>IF(Deník!$R92&lt;&gt;"",IF(Deník!$AB92="TP2",IF(AND(Deník!$R92&gt;=0,Deník!$R92&lt;=1),"BE",Deník!$R92),""),"")</f>
        <v/>
      </c>
      <c r="CH92" s="233" t="str">
        <f>IF(Deník!$R92&lt;&gt;"",IF(Deník!$AB92="TP3",IF(AND(Deník!$R92&gt;=0,Deník!$R92&lt;=1),"BE",Deník!$R92),""),"")</f>
        <v/>
      </c>
      <c r="CI92" s="233" t="str">
        <f>IF(Deník!$R92&lt;&gt;"",IF(Deník!$AB92="Trailing SL",IF(AND(Deník!$R92&gt;=0,Deník!$R92&lt;=1),"BE",Deník!$R92),""),"")</f>
        <v/>
      </c>
      <c r="CJ92" s="233" t="str">
        <f>IF(Deník!$R92&lt;&gt;"",IF(Deník!$AB92="Manual",IF(AND(Deník!$R92&gt;=0,Deník!$R92&lt;=1),"BE",Deník!$R92),""),"")</f>
        <v/>
      </c>
      <c r="CK92" s="233"/>
      <c r="CL92" s="233" t="str">
        <f>IF(Deník!$R92&lt;0,IF(Deník!$AC92=Statistika!$F$117,Deník!$R92,""),"")</f>
        <v/>
      </c>
      <c r="CM92" s="233" t="str">
        <f>IF(Deník!$R92&lt;0,IF(Deník!$AC92=Statistika!$F$118,Deník!$R92,""),"")</f>
        <v/>
      </c>
      <c r="CN92" s="233" t="str">
        <f>IF(Deník!$R92&lt;0,IF(Deník!$AC92=Statistika!$F$119,Deník!$R92,""),"")</f>
        <v/>
      </c>
      <c r="CO92" s="233" t="str">
        <f>IF(Deník!$R92&lt;0,IF(Deník!$AC92=Statistika!$F$120,Deník!$R92,""),"")</f>
        <v/>
      </c>
      <c r="CP92" s="233" t="str">
        <f>IF(Deník!$R92&lt;0,IF(Deník!$AC92=Statistika!$F$121,Deník!$R92,""),"")</f>
        <v/>
      </c>
      <c r="CQ92" s="233" t="str">
        <f>IF(Deník!$R92&lt;0,IF(Deník!$AC92=Statistika!$F$122,Deník!$R92,""),"")</f>
        <v/>
      </c>
      <c r="CR92" s="233" t="str">
        <f>IF(Deník!$R92&lt;0,IF(Deník!$AC92=Statistika!$F$123,Deník!$R92,""),"")</f>
        <v/>
      </c>
      <c r="CS92" s="233" t="str">
        <f>IF(Deník!$R92&lt;0,IF(Deník!$AC92=Statistika!$F$124,Deník!$R92,""),"")</f>
        <v/>
      </c>
      <c r="CT92" s="233" t="str">
        <f>IF(Deník!$R92&lt;0,IF(Deník!$AC92=Statistika!$F$125,Deník!$R92,""),"")</f>
        <v/>
      </c>
      <c r="CU92" s="233"/>
      <c r="CV92" s="233" t="str">
        <f>IF(Deník!$R92&lt;0,IF(Deník!$AD92=$CV$2,Deník!$R92,""),"")</f>
        <v/>
      </c>
      <c r="CW92" s="233" t="str">
        <f>IF(Deník!$R92&lt;0,IF(Deník!$AD92=$CW$2,Deník!$R92,""),"")</f>
        <v/>
      </c>
      <c r="CX92" s="233" t="str">
        <f>IF(Deník!$R92&lt;0,IF(Deník!$AD92=$CX$2,Deník!$R92,""),"")</f>
        <v/>
      </c>
      <c r="CY92" s="233" t="str">
        <f>IF(Deník!$R92&lt;0,IF(Deník!$AD92=$CY$2,Deník!$R92,""),"")</f>
        <v/>
      </c>
      <c r="CZ92" s="233" t="str">
        <f>IF(Deník!$R92&lt;0,IF(Deník!$AD92=$CZ$2,Deník!$R92,""),"")</f>
        <v/>
      </c>
      <c r="DL92" s="221">
        <f t="shared" si="8"/>
        <v>93847.029999999984</v>
      </c>
      <c r="DM92" s="220">
        <f t="shared" si="7"/>
        <v>-6.1529700000000132E-2</v>
      </c>
      <c r="DO92" s="50">
        <f>Deník!W93</f>
        <v>0</v>
      </c>
      <c r="DP92" s="102" t="str">
        <f>IF(AND(Deník!W93&gt;0),1,"")</f>
        <v/>
      </c>
      <c r="DQ92" s="102">
        <f>IF(AND(Deník!W93&lt;=0),1,"")</f>
        <v>1</v>
      </c>
      <c r="DR92" s="227"/>
      <c r="DS92" s="228"/>
      <c r="DT92" s="85"/>
      <c r="DU92" s="54">
        <f>IF(MONTH(Deník!$C92)=DU$2,Deník!$W92,"")</f>
        <v>0</v>
      </c>
      <c r="DV92" s="222" t="str">
        <f>IF(MONTH(Deník!$C92)=DV$2,Deník!$W92,"")</f>
        <v/>
      </c>
      <c r="DW92" s="222" t="str">
        <f>IF(MONTH(Deník!$C92)=DW$2,Deník!$W92,"")</f>
        <v/>
      </c>
      <c r="DX92" s="222" t="str">
        <f>IF(MONTH(Deník!$C92)=DX$2,Deník!$W92,"")</f>
        <v/>
      </c>
      <c r="DY92" s="222" t="str">
        <f>IF(MONTH(Deník!$C92)=DY$2,Deník!$W92,"")</f>
        <v/>
      </c>
      <c r="DZ92" s="222" t="str">
        <f>IF(MONTH(Deník!$C92)=DZ$2,Deník!$W92,"")</f>
        <v/>
      </c>
      <c r="EA92" s="222" t="str">
        <f>IF(MONTH(Deník!$C92)=EA$2,Deník!$W92,"")</f>
        <v/>
      </c>
      <c r="EB92" s="222" t="str">
        <f>IF(MONTH(Deník!$C92)=EB$2,Deník!$W92,"")</f>
        <v/>
      </c>
      <c r="EC92" s="222" t="str">
        <f>IF(MONTH(Deník!$C92)=EC$2,Deník!$W92,"")</f>
        <v/>
      </c>
      <c r="ED92" s="222" t="str">
        <f>IF(MONTH(Deník!$C92)=ED$2,Deník!$W92,"")</f>
        <v/>
      </c>
      <c r="EE92" s="222" t="str">
        <f>IF(MONTH(Deník!$C92)=EE$2,Deník!$W92,"")</f>
        <v/>
      </c>
      <c r="EF92" s="222" t="str">
        <f>IF(MONTH(Deník!$C92)=EF$2,Deník!$W92,"")</f>
        <v/>
      </c>
      <c r="EI92" s="600" t="str">
        <f>IF(Deník!$W92&lt;&gt;"",IF(Deník!$B92=Statistika!$F$63,Deník!$W92,""),"")</f>
        <v/>
      </c>
      <c r="EJ92" s="13" t="str">
        <f>IF(Deník!$W92&lt;&gt;"",IF(Deník!$B92=Statistika!$F$64,Deník!$W92,""),"")</f>
        <v/>
      </c>
      <c r="EK92" s="13" t="str">
        <f>IF(Deník!$W92&lt;&gt;"",IF(Deník!$B92=Statistika!$F$65,Deník!$W92,""),"")</f>
        <v/>
      </c>
      <c r="EL92" s="13" t="str">
        <f>IF(Deník!$W92&lt;&gt;"",IF(Deník!$B92=Statistika!$F$66,Deník!$W92,""),"")</f>
        <v/>
      </c>
      <c r="EM92" s="13" t="str">
        <f>IF(Deník!$W92&lt;&gt;"",IF(Deník!$B92=Statistika!$F$67,Deník!$W92,""),"")</f>
        <v/>
      </c>
      <c r="EN92" s="13" t="str">
        <f>IF(Deník!$W92&lt;&gt;"",IF(Deník!$B92=Statistika!$F$68,Deník!$W92,""),"")</f>
        <v/>
      </c>
      <c r="EO92" s="13" t="str">
        <f>IF(Deník!$W92&lt;&gt;"",IF(Deník!$B92=Statistika!$F$69,Deník!$W92,""),"")</f>
        <v/>
      </c>
      <c r="EP92" s="601" t="str">
        <f>IF(Deník!$W92&lt;&gt;"",IF(Deník!$B92=Statistika!$F$70,Deník!$W92,""),"")</f>
        <v/>
      </c>
      <c r="EQ92" s="90"/>
      <c r="ER92" s="63" t="str">
        <f>IF(Deník!$W92&lt;&gt;"",IF(Deník!$J92="L",Deník!$W92,""),"")</f>
        <v/>
      </c>
      <c r="ES92" s="13" t="str">
        <f>IF(Deník!$W92&lt;&gt;"",IF(Deník!$J92="S",Deník!$W92,""),"")</f>
        <v/>
      </c>
      <c r="ET92" s="95"/>
      <c r="EU92" s="88"/>
      <c r="EV92" s="63" t="str">
        <f>IF(WEEKDAY(Deník!$C92,2)=1,Deník!$W92,"")</f>
        <v/>
      </c>
      <c r="EW92" s="13" t="str">
        <f>IF(WEEKDAY(Deník!$C92,2)=2,Deník!$W92,"")</f>
        <v/>
      </c>
      <c r="EX92" s="13" t="str">
        <f>IF(WEEKDAY(Deník!$C92,2)=3,Deník!$W92,"")</f>
        <v/>
      </c>
      <c r="EY92" s="13" t="str">
        <f>IF(WEEKDAY(Deník!$C92,2)=4,Deník!$W92,"")</f>
        <v/>
      </c>
      <c r="EZ92" s="60" t="str">
        <f>IF(WEEKDAY(Deník!$C92,2)=5,Deník!$W92,"")</f>
        <v/>
      </c>
      <c r="FA92" s="99"/>
      <c r="FB92" s="100">
        <f>Deník!D92</f>
        <v>0</v>
      </c>
      <c r="FC92" s="63">
        <f>IF($FB92&lt;&gt;"",IF(AND($FB92&gt;=FC$2,$FB92&lt;=FC$3),Deník!$W92,""))</f>
        <v>0</v>
      </c>
      <c r="FD92" s="63" t="str">
        <f>IF($FB92&lt;&gt;"",IF(AND($FB92&gt;=FD$2,$FB92&lt;=FD$3),Deník!$W92,""))</f>
        <v/>
      </c>
      <c r="FE92" s="63" t="str">
        <f>IF($FB92&lt;&gt;"",IF(AND($FB92&gt;=FE$2,$FB92&lt;=FE$3),Deník!$W92,""))</f>
        <v/>
      </c>
      <c r="FF92" s="63" t="str">
        <f>IF($FB92&lt;&gt;"",IF(AND($FB92&gt;=FF$2,$FB92&lt;=FF$3),Deník!$W92,""))</f>
        <v/>
      </c>
      <c r="FG92" s="63" t="str">
        <f>IF($FB92&lt;&gt;"",IF(AND($FB92&gt;=FG$2,$FB92&lt;=FG$3),Deník!$W92,""))</f>
        <v/>
      </c>
      <c r="FH92" s="63" t="str">
        <f>IF($FB92&lt;&gt;"",IF(AND($FB92&gt;=FH$2,$FB92&lt;=FH$3),Deník!$W92,""))</f>
        <v/>
      </c>
      <c r="FI92" s="63" t="str">
        <f>IF($FB92&lt;&gt;"",IF(AND($FB92&gt;=FI$2,$FB92&lt;=FI$3),Deník!$W92,""))</f>
        <v/>
      </c>
      <c r="FJ92" s="63" t="str">
        <f>IF($FB92&lt;&gt;"",IF(AND($FB92&gt;=FJ$2,$FB92&lt;=FJ$3),Deník!$W92,""))</f>
        <v/>
      </c>
      <c r="FK92" s="63" t="str">
        <f>IF($FB92&lt;&gt;"",IF(AND($FB92&gt;=FK$2,$FB92&lt;=FK$3),Deník!$W92,""))</f>
        <v/>
      </c>
      <c r="FL92" s="63" t="str">
        <f>IF($FB92&lt;&gt;"",IF(AND($FB92&gt;=FL$2,$FB92&lt;=FL$3),Deník!$W92,""))</f>
        <v/>
      </c>
      <c r="FM92" s="63" t="str">
        <f>IF($FB92&lt;&gt;"",IF(AND($FB92&gt;=FM$2,$FB92&lt;=FM$3),Deník!$W92,""))</f>
        <v/>
      </c>
      <c r="FN92" s="13"/>
      <c r="FO92" s="20" t="str">
        <f>IF(Deník!$W92&gt;1,Deník!$W92,"")</f>
        <v/>
      </c>
      <c r="FP92" s="20" t="str">
        <f>IF(Deník!$W92&lt;0,Deník!$W92,"")</f>
        <v/>
      </c>
      <c r="FQ92" s="17"/>
      <c r="FS92" s="233"/>
      <c r="FT92" s="233" t="str">
        <f>IF(Deník!$W92&lt;&gt;"",IF(Deník!$Y92=Statistika!$F$78,Deník!$W92,""),"")</f>
        <v/>
      </c>
      <c r="FU92" s="233" t="str">
        <f>IF(Deník!$W92&lt;&gt;"",IF(Deník!$Y92=Statistika!$F$79,Deník!$W92,""),"")</f>
        <v/>
      </c>
      <c r="FV92" s="233" t="str">
        <f>IF(Deník!$W92&lt;&gt;"",IF(Deník!$Y92=Statistika!$F$80,Deník!$W92,""),"")</f>
        <v/>
      </c>
      <c r="FW92" s="233" t="str">
        <f>IF(Deník!$W92&lt;&gt;"",IF(Deník!$Y92=Statistika!$F$81,Deník!$W92,""),"")</f>
        <v/>
      </c>
      <c r="FX92" s="233" t="str">
        <f>IF(Deník!$W92&lt;&gt;"",IF(Deník!$Y92=Statistika!$F$82,Deník!$W92,""),"")</f>
        <v/>
      </c>
      <c r="FY92" s="233" t="str">
        <f>IF(Deník!$W92&lt;&gt;"",IF(Deník!$Y92=Statistika!$F$83,Deník!$W92,""),"")</f>
        <v/>
      </c>
      <c r="FZ92" s="233" t="str">
        <f>IF(Deník!$W92&lt;&gt;"",IF(Deník!$Y92=Statistika!$F$84,Deník!$W92,""),"")</f>
        <v/>
      </c>
      <c r="GA92" s="233" t="str">
        <f>IF(Deník!$W92&lt;&gt;"",IF(Deník!$Y92=Statistika!$F$85,Deník!$W92,""),"")</f>
        <v/>
      </c>
      <c r="GB92" s="233" t="str">
        <f>IF(Deník!$W92&lt;&gt;"",IF(Deník!$Y92=Statistika!$F$86,Deník!$W92,""),"")</f>
        <v/>
      </c>
      <c r="GC92" s="233" t="str">
        <f>IF(Deník!$W92&lt;&gt;"",IF(Deník!$Y92=Statistika!$F$87,Deník!$W92,""),"")</f>
        <v/>
      </c>
      <c r="GD92" s="233" t="str">
        <f>IF(Deník!$W92&lt;&gt;"",IF(Deník!$Y92=Statistika!$F$88,Deník!$W92,""),"")</f>
        <v/>
      </c>
      <c r="GE92" s="233" t="str">
        <f>IF(Deník!$W92&lt;&gt;"",IF(Deník!$Y92=Statistika!$F$89,Deník!$W92,""),"")</f>
        <v/>
      </c>
      <c r="GF92" s="233" t="str">
        <f>IF(Deník!$W92&lt;&gt;"",IF(Deník!$Y92=Statistika!$F$90,Deník!$W92,""),"")</f>
        <v/>
      </c>
      <c r="GG92" s="233" t="str">
        <f>IF(Deník!$W92&lt;&gt;"",IF(Deník!$Y92=Statistika!$F$91,Deník!$W92,""),"")</f>
        <v/>
      </c>
      <c r="GH92" s="233"/>
      <c r="GI92" s="233" t="str">
        <f>IF(Deník!$W92&lt;&gt;"",IF(Deník!$AB92=Statistika!$L$100,Deník!$W92,""),"")</f>
        <v/>
      </c>
      <c r="GJ92" s="233" t="str">
        <f>IF(Deník!$W92&lt;&gt;"",IF(Deník!$AB92=Statistika!$L$101,Deník!$W92,""),"")</f>
        <v/>
      </c>
      <c r="GK92" s="233" t="str">
        <f>IF(Deník!$W92&lt;&gt;"",IF(Deník!$AB92=Statistika!$L$102,Deník!$W92,""),"")</f>
        <v/>
      </c>
      <c r="GL92" s="233" t="str">
        <f>IF(Deník!$W92&lt;&gt;"",IF(Deník!$AB92=Statistika!$L$103,Deník!$W92,""),"")</f>
        <v/>
      </c>
      <c r="GM92" s="233" t="str">
        <f>IF(Deník!$W92&lt;&gt;"",IF(Deník!$AB92=Statistika!$L$104,Deník!$W92,""),"")</f>
        <v/>
      </c>
      <c r="GN92" s="233" t="str">
        <f>IF(Deník!$W92&lt;&gt;"",IF(Deník!$AB92=Statistika!$L$105,Deník!$W92,""),"")</f>
        <v/>
      </c>
      <c r="GO92" s="233" t="str">
        <f>IF(Deník!$W92&lt;&gt;"",IF(Deník!$AB92=Statistika!$L$106,Deník!$W92,""),"")</f>
        <v/>
      </c>
      <c r="GP92" s="233" t="str">
        <f>IF(Deník!$W92&lt;&gt;"",IF(Deník!$AB92=Statistika!$L$107,Deník!$W92,""),"")</f>
        <v/>
      </c>
      <c r="GQ92" s="233" t="str">
        <f>IF(Deník!$W92&lt;&gt;"",IF(Deník!$AB92=Statistika!$L$108,Deník!$W92,""),"")</f>
        <v/>
      </c>
      <c r="GS92" s="233" t="str">
        <f>IF(Deník!$W92&lt;0,IF(Deník!$AC92=Statistika!$F$117,Deník!$W92,""),"")</f>
        <v/>
      </c>
      <c r="GT92" s="233" t="str">
        <f>IF(Deník!$W92&lt;0,IF(Deník!$AC92=Statistika!$F$118,Deník!$W92,""),"")</f>
        <v/>
      </c>
      <c r="GU92" s="233" t="str">
        <f>IF(Deník!$W92&lt;0,IF(Deník!$AC92=Statistika!$F$119,Deník!$W92,""),"")</f>
        <v/>
      </c>
      <c r="GV92" s="233" t="str">
        <f>IF(Deník!$W92&lt;0,IF(Deník!$AC92=Statistika!$F$120,Deník!$W92,""),"")</f>
        <v/>
      </c>
      <c r="GW92" s="233" t="str">
        <f>IF(Deník!$W92&lt;0,IF(Deník!$AC92=Statistika!$F$121,Deník!$W92,""),"")</f>
        <v/>
      </c>
      <c r="GX92" s="233" t="str">
        <f>IF(Deník!$W92&lt;0,IF(Deník!$AC92=Statistika!$F$122,Deník!$W92,""),"")</f>
        <v/>
      </c>
      <c r="GY92" s="233" t="str">
        <f>IF(Deník!$W92&lt;0,IF(Deník!$AC92=Statistika!$F$123,Deník!$W92,""),"")</f>
        <v/>
      </c>
      <c r="GZ92" s="233" t="str">
        <f>IF(Deník!$W92&lt;0,IF(Deník!$AC92=Statistika!$F$124,Deník!$W92,""),"")</f>
        <v/>
      </c>
      <c r="HA92" s="233" t="str">
        <f>IF(Deník!$W92&lt;0,IF(Deník!$AC92=Statistika!$F$125,Deník!$W92,""),"")</f>
        <v/>
      </c>
      <c r="HC92" s="233" t="str">
        <f>IF(Deník!$W92&lt;0,IF(Deník!$AD92=Statistika!$F$133,Deník!$W92,""),"")</f>
        <v/>
      </c>
      <c r="HD92" s="233" t="str">
        <f>IF(Deník!$W92&lt;0,IF(Deník!$AD92=Statistika!$F$134,Deník!$W92,""),"")</f>
        <v/>
      </c>
      <c r="HE92" s="233" t="str">
        <f>IF(Deník!$W92&lt;0,IF(Deník!$AD92=Statistika!$F$135,Deník!$W92,""),"")</f>
        <v/>
      </c>
      <c r="HF92" s="233" t="str">
        <f>IF(Deník!$W92&lt;0,IF(Deník!$AD92=Statistika!$F$136,Deník!$W92,""),"")</f>
        <v/>
      </c>
      <c r="HG92" s="233" t="str">
        <f>IF(Deník!$W92&lt;0,IF(Deník!$AD92=Statistika!$F$137,Deník!$W92,""),"")</f>
        <v/>
      </c>
      <c r="ID92" s="8">
        <f>Tabulka4[[#This Row],[Sloupec3]]</f>
        <v>0</v>
      </c>
      <c r="IE92" s="17" t="str">
        <f>IF(AND([1]Deník!$C92&gt;='[1]Měsíční shrnutí'!$D$1,[1]Deník!$C92&lt;='[1]Měsíční shrnutí'!$F$1),[1]Deník!$X92,"")</f>
        <v/>
      </c>
    </row>
    <row r="93" spans="1:239">
      <c r="A93" s="8">
        <f>Deník!C94</f>
        <v>0</v>
      </c>
      <c r="B93" s="50" t="str">
        <f>Deník!R94</f>
        <v/>
      </c>
      <c r="C93" s="102" t="str">
        <f>IF(AND(Deník!R94&gt;1,Deník!R94&lt;&gt;""),1,"")</f>
        <v/>
      </c>
      <c r="D93" s="102" t="str">
        <f>IF(AND(Deník!R94&lt;=0,Deník!R94&lt;&gt;""),1,"")</f>
        <v/>
      </c>
      <c r="E93" s="103" t="str">
        <f>IF(AND(Deník!R94&gt;=0,Deník!R94&lt;=1),1,"")</f>
        <v/>
      </c>
      <c r="F93" s="79" t="str">
        <f>IF(Deník!R94&lt;&gt;"",Deník!R94+F92,"")</f>
        <v/>
      </c>
      <c r="G93" s="85"/>
      <c r="H93" s="54" t="str">
        <f>IF(MONTH(Deník!$C93)=H$2,IF(AND(Deník!$R93&gt;=0,Deník!$R93&lt;=1),"BE",Deník!$R93),"")</f>
        <v/>
      </c>
      <c r="I93" s="11" t="str">
        <f>IF(MONTH(Deník!$C93)=I$2,IF(AND(Deník!$R93&gt;=0,Deník!$R93&lt;=1),"BE",Deník!$R93),"")</f>
        <v/>
      </c>
      <c r="J93" s="11" t="str">
        <f>IF(MONTH(Deník!$C93)=J$2,IF(AND(Deník!$R93&gt;=0,Deník!$R93&lt;=1),"BE",Deník!$R93),"")</f>
        <v/>
      </c>
      <c r="K93" s="11" t="str">
        <f>IF(MONTH(Deník!$C93)=K$2,IF(AND(Deník!$R93&gt;=0,Deník!$R93&lt;=1),"BE",Deník!$R93),"")</f>
        <v/>
      </c>
      <c r="L93" s="11" t="str">
        <f>IF(MONTH(Deník!$C93)=L$2,IF(AND(Deník!$R93&gt;=0,Deník!$R93&lt;=1),"BE",Deník!$R93),"")</f>
        <v/>
      </c>
      <c r="M93" s="11" t="str">
        <f>IF(MONTH(Deník!$C93)=M$2,IF(AND(Deník!$R93&gt;=0,Deník!$R93&lt;=1),"BE",Deník!$R93),"")</f>
        <v/>
      </c>
      <c r="N93" s="11" t="str">
        <f>IF(MONTH(Deník!$C93)=N$2,IF(AND(Deník!$R93&gt;=0,Deník!$R93&lt;=1),"BE",Deník!$R93),"")</f>
        <v/>
      </c>
      <c r="O93" s="11" t="str">
        <f>IF(MONTH(Deník!$C93)=O$2,IF(AND(Deník!$R93&gt;=0,Deník!$R93&lt;=1),"BE",Deník!$R93),"")</f>
        <v/>
      </c>
      <c r="P93" s="11" t="str">
        <f>IF(MONTH(Deník!$C93)=P$2,IF(AND(Deník!$R93&gt;=0,Deník!$R93&lt;=1),"BE",Deník!$R93),"")</f>
        <v/>
      </c>
      <c r="Q93" s="11" t="str">
        <f>IF(MONTH(Deník!$C93)=Q$2,IF(AND(Deník!$R93&gt;=0,Deník!$R93&lt;=1),"BE",Deník!$R93),"")</f>
        <v/>
      </c>
      <c r="R93" s="11" t="str">
        <f>IF(MONTH(Deník!$C93)=R$2,IF(AND(Deník!$R93&gt;=0,Deník!$R93&lt;=1),"BE",Deník!$R93),"")</f>
        <v/>
      </c>
      <c r="S93" s="57" t="str">
        <f>IF(MONTH(Deník!$C93)=S$2,IF(AND(Deník!$R93&gt;=0,Deník!$R93&lt;=1),"BE",Deník!$R93),"")</f>
        <v/>
      </c>
      <c r="U93" s="12"/>
      <c r="V93" s="12"/>
      <c r="X93" s="600" t="str">
        <f>IF(Deník!$R93&lt;&gt;"",IF(Deník!$B93=Statistika!$F$63,IF(AND(Deník!$R93&gt;=0,Deník!$R93&lt;=1),"BE",Deník!$R93),""),"")</f>
        <v/>
      </c>
      <c r="Y93" s="13" t="str">
        <f>IF(Deník!$R93&lt;&gt;"",IF(Deník!$B93=Statistika!$F$64,IF(AND(Deník!$R93&gt;=0,Deník!$R93&lt;=1),"BE",Deník!$R93),""),"")</f>
        <v/>
      </c>
      <c r="Z93" s="13" t="str">
        <f>IF(Deník!$R93&lt;&gt;"",IF(Deník!$B93=Statistika!$F$65,IF(AND(Deník!$R93&gt;=0,Deník!$R93&lt;=1),"BE",Deník!$R93),""),"")</f>
        <v/>
      </c>
      <c r="AA93" s="13" t="str">
        <f>IF(Deník!$R93&lt;&gt;"",IF(Deník!$B93=Statistika!$F$66,IF(AND(Deník!$R93&gt;=0,Deník!$R93&lt;=1),"BE",Deník!$R93),""),"")</f>
        <v/>
      </c>
      <c r="AB93" s="13" t="str">
        <f>IF(Deník!$R93&lt;&gt;"",IF(Deník!$B93=Statistika!$F$67,IF(AND(Deník!$R93&gt;=0,Deník!$R93&lt;=1),"BE",Deník!$R93),""),"")</f>
        <v/>
      </c>
      <c r="AC93" s="13" t="str">
        <f>IF(Deník!$R93&lt;&gt;"",IF(Deník!$B93=Statistika!$F$68,IF(AND(Deník!$R93&gt;=0,Deník!$R93&lt;=1),"BE",Deník!$R93),""),"")</f>
        <v/>
      </c>
      <c r="AD93" s="13" t="str">
        <f>IF(Deník!$R93&lt;&gt;"",IF(Deník!$B93=Statistika!$F$69,IF(AND(Deník!$R93&gt;=0,Deník!$R93&lt;=1),"BE",Deník!$R93),""),"")</f>
        <v/>
      </c>
      <c r="AE93" s="601" t="str">
        <f>IF(Deník!$R93&lt;&gt;"",IF(Deník!$B93=Statistika!$F$70,IF(AND(Deník!$R93&gt;=0,Deník!$R93&lt;=1),"BE",Deník!$R93),""),"")</f>
        <v/>
      </c>
      <c r="AF93" s="90"/>
      <c r="AG93" s="63" t="str">
        <f>IF(Deník!$R93&lt;&gt;"",IF(Deník!$J93="L",IF(AND(Deník!$R93&gt;=0,Deník!$R93&lt;=1),"BE",Deník!$R93),""),"")</f>
        <v/>
      </c>
      <c r="AH93" s="13" t="str">
        <f>IF(Deník!$R93&lt;&gt;"",IF(Deník!$J93="S",IF(AND(Deník!$R93&gt;=0,Deník!$R93&lt;=1),"BE",Deník!$R93),""),"")</f>
        <v/>
      </c>
      <c r="AI93" s="95"/>
      <c r="AJ93" s="71" t="str">
        <f>IF(Deník!N94&lt;&gt;"",Deník!N94*-1,"")</f>
        <v/>
      </c>
      <c r="AK93" s="88"/>
      <c r="AL93" s="63" t="str">
        <f>IF(WEEKDAY(Deník!$C93,2)=1,IF(AND(Deník!$R93&gt;=0,Deník!$R93&lt;=1),"BE",Deník!$R93),"")</f>
        <v/>
      </c>
      <c r="AM93" s="13" t="str">
        <f>IF(WEEKDAY(Deník!$C93,2)=2,IF(AND(Deník!$R93&gt;=0,Deník!$R93&lt;=1),"BE",Deník!$R93),"")</f>
        <v/>
      </c>
      <c r="AN93" s="13" t="str">
        <f>IF(WEEKDAY(Deník!$C93,2)=3,IF(AND(Deník!$R93&gt;=0,Deník!$R93&lt;=1),"BE",Deník!$R93),"")</f>
        <v/>
      </c>
      <c r="AO93" s="13" t="str">
        <f>IF(WEEKDAY(Deník!$C93,2)=4,IF(AND(Deník!$R93&gt;=0,Deník!$R93&lt;=1),"BE",Deník!$R93),"")</f>
        <v/>
      </c>
      <c r="AP93" s="60" t="str">
        <f>IF(WEEKDAY(Deník!$C93,2)=5,IF(AND(Deník!$R93&gt;=0,Deník!$R93&lt;=1),"BE",Deník!$R93),"")</f>
        <v/>
      </c>
      <c r="AQ93" s="99"/>
      <c r="AR93" s="100">
        <f>Deník!D93</f>
        <v>0</v>
      </c>
      <c r="AS93" s="63" t="str">
        <f>IF(Deník!$D93&lt;&gt;"",IF(AND(Deník!$D93&gt;=AS$2,Deník!$D93&lt;=AS$3),IF(AND(Deník!$R93&gt;=0,Deník!$R93&lt;=1),"BE",Deník!$R93),""),"")</f>
        <v/>
      </c>
      <c r="AT93" s="63" t="str">
        <f>IF(Deník!$D93&lt;&gt;"",IF(AND(Deník!$D93&gt;=AT$2,Deník!$D93&lt;=AT$3),IF(AND(Deník!$R93&gt;=0,Deník!$R93&lt;=1),"BE",Deník!$R93),""),"")</f>
        <v/>
      </c>
      <c r="AU93" s="63" t="str">
        <f>IF(Deník!$D93&lt;&gt;"",IF(AND(Deník!$D93&gt;=AU$2,Deník!$D93&lt;=AU$3),IF(AND(Deník!$R93&gt;=0,Deník!$R93&lt;=1),"BE",Deník!$R93),""),"")</f>
        <v/>
      </c>
      <c r="AV93" s="63" t="str">
        <f>IF(Deník!$D93&lt;&gt;"",IF(AND(Deník!$D93&gt;=AV$2,Deník!$D93&lt;=AV$3),IF(AND(Deník!$R93&gt;=0,Deník!$R93&lt;=1),"BE",Deník!$R93),""),"")</f>
        <v/>
      </c>
      <c r="AW93" s="63" t="str">
        <f>IF(Deník!$D93&lt;&gt;"",IF(AND(Deník!$D93&gt;=AW$2,Deník!$D93&lt;=AW$3),IF(AND(Deník!$R93&gt;=0,Deník!$R93&lt;=1),"BE",Deník!$R93),""),"")</f>
        <v/>
      </c>
      <c r="AX93" s="63" t="str">
        <f>IF(Deník!$D93&lt;&gt;"",IF(AND(Deník!$D93&gt;=AX$2,Deník!$D93&lt;=AX$3),IF(AND(Deník!$R93&gt;=0,Deník!$R93&lt;=1),"BE",Deník!$R93),""),"")</f>
        <v/>
      </c>
      <c r="AY93" s="63" t="str">
        <f>IF(Deník!$D93&lt;&gt;"",IF(AND(Deník!$D93&gt;=AY$2,Deník!$D93&lt;=AY$3),IF(AND(Deník!$R93&gt;=0,Deník!$R93&lt;=1),"BE",Deník!$R93),""),"")</f>
        <v/>
      </c>
      <c r="AZ93" s="63" t="str">
        <f>IF(Deník!$D93&lt;&gt;"",IF(AND(Deník!$D93&gt;=AZ$2,Deník!$D93&lt;=AZ$3),IF(AND(Deník!$R93&gt;=0,Deník!$R93&lt;=1),"BE",Deník!$R93),""),"")</f>
        <v/>
      </c>
      <c r="BA93" s="63" t="str">
        <f>IF(Deník!$D93&lt;&gt;"",IF(AND(Deník!$D93&gt;=BA$2,Deník!$D93&lt;=BA$3),IF(AND(Deník!$R93&gt;=0,Deník!$R93&lt;=1),"BE",Deník!$R93),""),"")</f>
        <v/>
      </c>
      <c r="BB93" s="63" t="str">
        <f>IF(Deník!$D93&lt;&gt;"",IF(AND(Deník!$D93&gt;=BB$2,Deník!$D93&lt;=BB$3),IF(AND(Deník!$R93&gt;=0,Deník!$R93&lt;=1),"BE",Deník!$R93),""),"")</f>
        <v/>
      </c>
      <c r="BC93" s="71" t="str">
        <f>IF(Deník!$D93&lt;&gt;"",IF(AND(Deník!$D93&gt;=BC$2,Deník!$D93&lt;=BC$3),IF(AND(Deník!$R93&gt;=0,Deník!$R93&lt;=1),"BE",Deník!$R93),""),"")</f>
        <v/>
      </c>
      <c r="BD93" s="20" t="str">
        <f>IF(Deník!$J94="S",(Deník!$M94-Deník!$K94),IF(Deník!$J94="L",(Deník!$K94-Deník!$M94),""))</f>
        <v/>
      </c>
      <c r="BE93" s="20" t="str">
        <f>IF(Deník!$J94="S",(Deník!$K94-Deník!$O94),IF(Deník!$J94="L",(Deník!$O94-Deník!$K94),""))</f>
        <v/>
      </c>
      <c r="BF93" s="20" t="str">
        <f>IF(Deník!$J94="S",(Deník!$K94-Deník!$L94),IF(Deník!$J94="L",(Deník!$L94-Deník!$K94),""))</f>
        <v/>
      </c>
      <c r="BG93" s="20" t="str">
        <f>IF(Deník!$J94="S",(Deník!$K94-Deník!$S94),IF(Deník!$J94="L",(Deník!$S94-Deník!$K94),""))</f>
        <v/>
      </c>
      <c r="BH93" s="20" t="str">
        <f>IF(Deník!$J94="S",(Deník!$K94-Deník!$U94),IF(Deník!$J94="L",(Deník!$U94-Deník!$K94),""))</f>
        <v/>
      </c>
      <c r="BI93" s="20" t="str">
        <f>IF(Deník!$R93&gt;1,Deník!$R93,"")</f>
        <v/>
      </c>
      <c r="BJ93" s="20" t="str">
        <f>IF(Deník!$R93&lt;0,Deník!$R93,"")</f>
        <v/>
      </c>
      <c r="BK93" s="17"/>
      <c r="BM93" s="233" t="str">
        <f>IF(Deník!$R93&lt;&gt;"",IF(Deník!$Y93=Statistika!$F$78,IF(AND(Deník!$R93&gt;=0,Deník!$R93&lt;=1),"BE",Deník!$R93),""),"")</f>
        <v/>
      </c>
      <c r="BN93" s="233" t="str">
        <f>IF(Deník!$R93&lt;&gt;"",IF(Deník!$Y93=Statistika!$F$79,IF(AND(Deník!$R93&gt;=0,Deník!$R93&lt;=1),"BE",Deník!$R93),""),"")</f>
        <v/>
      </c>
      <c r="BO93" s="233" t="str">
        <f>IF(Deník!$R93&lt;&gt;"",IF(Deník!$Y93=Statistika!$F$80,IF(AND(Deník!$R93&gt;=0,Deník!$R93&lt;=1),"BE",Deník!$R93),""),"")</f>
        <v/>
      </c>
      <c r="BP93" s="233" t="str">
        <f>IF(Deník!$R93&lt;&gt;"",IF(Deník!$Y93=Statistika!$F$81,IF(AND(Deník!$R93&gt;=0,Deník!$R93&lt;=1),"BE",Deník!$R93),""),"")</f>
        <v/>
      </c>
      <c r="BQ93" s="233" t="str">
        <f>IF(Deník!$R93&lt;&gt;"",IF(Deník!$Y93=Statistika!$F$82,IF(AND(Deník!$R93&gt;=0,Deník!$R93&lt;=1),"BE",Deník!$R93),""),"")</f>
        <v/>
      </c>
      <c r="BR93" s="233" t="str">
        <f>IF(Deník!$R93&lt;&gt;"",IF(Deník!$Y93=Statistika!$F$83,IF(AND(Deník!$R93&gt;=0,Deník!$R93&lt;=1),"BE",Deník!$R93),""),"")</f>
        <v/>
      </c>
      <c r="BS93" s="233" t="str">
        <f>IF(Deník!$R93&lt;&gt;"",IF(Deník!$Y93=Statistika!$F$84,IF(AND(Deník!$R93&gt;=0,Deník!$R93&lt;=1),"BE",Deník!$R93),""),"")</f>
        <v/>
      </c>
      <c r="BT93" s="233" t="str">
        <f>IF(Deník!$R93&lt;&gt;"",IF(Deník!$Y93=Statistika!$F$85,IF(AND(Deník!$R93&gt;=0,Deník!$R93&lt;=1),"BE",Deník!$R93),""),"")</f>
        <v/>
      </c>
      <c r="BU93" s="233" t="str">
        <f>IF(Deník!$R93&lt;&gt;"",IF(Deník!$Y93=Statistika!$F$86,IF(AND(Deník!$R93&gt;=0,Deník!$R93&lt;=1),"BE",Deník!$R93),""),"")</f>
        <v/>
      </c>
      <c r="BV93" s="233" t="str">
        <f>IF(Deník!$R93&lt;&gt;"",IF(Deník!$Y93=Statistika!$F$87,IF(AND(Deník!$R93&gt;=0,Deník!$R93&lt;=1),"BE",Deník!$R93),""),"")</f>
        <v/>
      </c>
      <c r="BW93" s="233" t="str">
        <f>IF(Deník!$R93&lt;&gt;"",IF(Deník!$Y93=Statistika!$F$88,IF(AND(Deník!$R93&gt;=0,Deník!$R93&lt;=1),"BE",Deník!$R93),""),"")</f>
        <v/>
      </c>
      <c r="BX93" s="233" t="str">
        <f>IF(Deník!$R93&lt;&gt;"",IF(Deník!$Y93=Statistika!$F$89,IF(AND(Deník!$R93&gt;=0,Deník!$R93&lt;=1),"BE",Deník!$R93),""),"")</f>
        <v/>
      </c>
      <c r="BY93" s="233" t="str">
        <f>IF(Deník!$R93&lt;&gt;"",IF(Deník!$Y93=Statistika!$F$90,IF(AND(Deník!$R93&gt;=0,Deník!$R93&lt;=1),"BE",Deník!$R93),""),"")</f>
        <v/>
      </c>
      <c r="BZ93" s="233" t="str">
        <f>IF(Deník!$R93&lt;&gt;"",IF(Deník!$Y93=Statistika!$F$91,IF(AND(Deník!$R93&gt;=0,Deník!$R93&lt;=1),"BE",Deník!$R93),""),"")</f>
        <v/>
      </c>
      <c r="CA93" s="233"/>
      <c r="CB93" s="233" t="str">
        <f>IF(Deník!$R93&lt;&gt;"",IF(Deník!$AB93="SL",IF(AND(Deník!$R93&gt;=0,Deník!$R93&lt;=1),"BE",Deník!$R93),""),"")</f>
        <v/>
      </c>
      <c r="CC93" s="233" t="str">
        <f>IF(Deník!$R93&lt;&gt;"",IF(Deník!$AB93="BE10",IF(AND(Deník!$R93&gt;=0,Deník!$R93&lt;=1),"BE",Deník!$R93),""),"")</f>
        <v/>
      </c>
      <c r="CD93" s="233" t="str">
        <f>IF(Deník!$R93&lt;&gt;"",IF(Deník!$AB93="BE15",IF(AND(Deník!$R93&gt;=0,Deník!$R93&lt;=1),"BE",Deník!$R93),""),"")</f>
        <v/>
      </c>
      <c r="CE93" s="233" t="str">
        <f>IF(Deník!$R93&lt;&gt;"",IF(Deník!$AB93="BE20",IF(AND(Deník!$R93&gt;=0,Deník!$R93&lt;=1),"BE",Deník!$R93),""),"")</f>
        <v/>
      </c>
      <c r="CF93" s="233" t="str">
        <f>IF(Deník!$R93&lt;&gt;"",IF(Deník!$AB93="TP1",IF(AND(Deník!$R93&gt;=0,Deník!$R93&lt;=1),"BE",Deník!$R93),""),"")</f>
        <v/>
      </c>
      <c r="CG93" s="233" t="str">
        <f>IF(Deník!$R93&lt;&gt;"",IF(Deník!$AB93="TP2",IF(AND(Deník!$R93&gt;=0,Deník!$R93&lt;=1),"BE",Deník!$R93),""),"")</f>
        <v/>
      </c>
      <c r="CH93" s="233" t="str">
        <f>IF(Deník!$R93&lt;&gt;"",IF(Deník!$AB93="TP3",IF(AND(Deník!$R93&gt;=0,Deník!$R93&lt;=1),"BE",Deník!$R93),""),"")</f>
        <v/>
      </c>
      <c r="CI93" s="233" t="str">
        <f>IF(Deník!$R93&lt;&gt;"",IF(Deník!$AB93="Trailing SL",IF(AND(Deník!$R93&gt;=0,Deník!$R93&lt;=1),"BE",Deník!$R93),""),"")</f>
        <v/>
      </c>
      <c r="CJ93" s="233" t="str">
        <f>IF(Deník!$R93&lt;&gt;"",IF(Deník!$AB93="Manual",IF(AND(Deník!$R93&gt;=0,Deník!$R93&lt;=1),"BE",Deník!$R93),""),"")</f>
        <v/>
      </c>
      <c r="CK93" s="233"/>
      <c r="CL93" s="233" t="str">
        <f>IF(Deník!$R93&lt;0,IF(Deník!$AC93=Statistika!$F$117,Deník!$R93,""),"")</f>
        <v/>
      </c>
      <c r="CM93" s="233" t="str">
        <f>IF(Deník!$R93&lt;0,IF(Deník!$AC93=Statistika!$F$118,Deník!$R93,""),"")</f>
        <v/>
      </c>
      <c r="CN93" s="233" t="str">
        <f>IF(Deník!$R93&lt;0,IF(Deník!$AC93=Statistika!$F$119,Deník!$R93,""),"")</f>
        <v/>
      </c>
      <c r="CO93" s="233" t="str">
        <f>IF(Deník!$R93&lt;0,IF(Deník!$AC93=Statistika!$F$120,Deník!$R93,""),"")</f>
        <v/>
      </c>
      <c r="CP93" s="233" t="str">
        <f>IF(Deník!$R93&lt;0,IF(Deník!$AC93=Statistika!$F$121,Deník!$R93,""),"")</f>
        <v/>
      </c>
      <c r="CQ93" s="233" t="str">
        <f>IF(Deník!$R93&lt;0,IF(Deník!$AC93=Statistika!$F$122,Deník!$R93,""),"")</f>
        <v/>
      </c>
      <c r="CR93" s="233" t="str">
        <f>IF(Deník!$R93&lt;0,IF(Deník!$AC93=Statistika!$F$123,Deník!$R93,""),"")</f>
        <v/>
      </c>
      <c r="CS93" s="233" t="str">
        <f>IF(Deník!$R93&lt;0,IF(Deník!$AC93=Statistika!$F$124,Deník!$R93,""),"")</f>
        <v/>
      </c>
      <c r="CT93" s="233" t="str">
        <f>IF(Deník!$R93&lt;0,IF(Deník!$AC93=Statistika!$F$125,Deník!$R93,""),"")</f>
        <v/>
      </c>
      <c r="CU93" s="233"/>
      <c r="CV93" s="233" t="str">
        <f>IF(Deník!$R93&lt;0,IF(Deník!$AD93=$CV$2,Deník!$R93,""),"")</f>
        <v/>
      </c>
      <c r="CW93" s="233" t="str">
        <f>IF(Deník!$R93&lt;0,IF(Deník!$AD93=$CW$2,Deník!$R93,""),"")</f>
        <v/>
      </c>
      <c r="CX93" s="233" t="str">
        <f>IF(Deník!$R93&lt;0,IF(Deník!$AD93=$CX$2,Deník!$R93,""),"")</f>
        <v/>
      </c>
      <c r="CY93" s="233" t="str">
        <f>IF(Deník!$R93&lt;0,IF(Deník!$AD93=$CY$2,Deník!$R93,""),"")</f>
        <v/>
      </c>
      <c r="CZ93" s="233" t="str">
        <f>IF(Deník!$R93&lt;0,IF(Deník!$AD93=$CZ$2,Deník!$R93,""),"")</f>
        <v/>
      </c>
      <c r="DL93" s="221">
        <f t="shared" si="8"/>
        <v>93847.029999999984</v>
      </c>
      <c r="DM93" s="220">
        <f t="shared" si="7"/>
        <v>-6.1529700000000132E-2</v>
      </c>
      <c r="DO93" s="50">
        <f>Deník!W94</f>
        <v>0</v>
      </c>
      <c r="DP93" s="102" t="str">
        <f>IF(AND(Deník!W94&gt;0),1,"")</f>
        <v/>
      </c>
      <c r="DQ93" s="102">
        <f>IF(AND(Deník!W94&lt;=0),1,"")</f>
        <v>1</v>
      </c>
      <c r="DR93" s="227"/>
      <c r="DS93" s="228"/>
      <c r="DT93" s="85"/>
      <c r="DU93" s="54">
        <f>IF(MONTH(Deník!$C93)=DU$2,Deník!$W93,"")</f>
        <v>0</v>
      </c>
      <c r="DV93" s="222" t="str">
        <f>IF(MONTH(Deník!$C93)=DV$2,Deník!$W93,"")</f>
        <v/>
      </c>
      <c r="DW93" s="222" t="str">
        <f>IF(MONTH(Deník!$C93)=DW$2,Deník!$W93,"")</f>
        <v/>
      </c>
      <c r="DX93" s="222" t="str">
        <f>IF(MONTH(Deník!$C93)=DX$2,Deník!$W93,"")</f>
        <v/>
      </c>
      <c r="DY93" s="222" t="str">
        <f>IF(MONTH(Deník!$C93)=DY$2,Deník!$W93,"")</f>
        <v/>
      </c>
      <c r="DZ93" s="222" t="str">
        <f>IF(MONTH(Deník!$C93)=DZ$2,Deník!$W93,"")</f>
        <v/>
      </c>
      <c r="EA93" s="222" t="str">
        <f>IF(MONTH(Deník!$C93)=EA$2,Deník!$W93,"")</f>
        <v/>
      </c>
      <c r="EB93" s="222" t="str">
        <f>IF(MONTH(Deník!$C93)=EB$2,Deník!$W93,"")</f>
        <v/>
      </c>
      <c r="EC93" s="222" t="str">
        <f>IF(MONTH(Deník!$C93)=EC$2,Deník!$W93,"")</f>
        <v/>
      </c>
      <c r="ED93" s="222" t="str">
        <f>IF(MONTH(Deník!$C93)=ED$2,Deník!$W93,"")</f>
        <v/>
      </c>
      <c r="EE93" s="222" t="str">
        <f>IF(MONTH(Deník!$C93)=EE$2,Deník!$W93,"")</f>
        <v/>
      </c>
      <c r="EF93" s="222" t="str">
        <f>IF(MONTH(Deník!$C93)=EF$2,Deník!$W93,"")</f>
        <v/>
      </c>
      <c r="EI93" s="600" t="str">
        <f>IF(Deník!$W93&lt;&gt;"",IF(Deník!$B93=Statistika!$F$63,Deník!$W93,""),"")</f>
        <v/>
      </c>
      <c r="EJ93" s="13" t="str">
        <f>IF(Deník!$W93&lt;&gt;"",IF(Deník!$B93=Statistika!$F$64,Deník!$W93,""),"")</f>
        <v/>
      </c>
      <c r="EK93" s="13" t="str">
        <f>IF(Deník!$W93&lt;&gt;"",IF(Deník!$B93=Statistika!$F$65,Deník!$W93,""),"")</f>
        <v/>
      </c>
      <c r="EL93" s="13" t="str">
        <f>IF(Deník!$W93&lt;&gt;"",IF(Deník!$B93=Statistika!$F$66,Deník!$W93,""),"")</f>
        <v/>
      </c>
      <c r="EM93" s="13" t="str">
        <f>IF(Deník!$W93&lt;&gt;"",IF(Deník!$B93=Statistika!$F$67,Deník!$W93,""),"")</f>
        <v/>
      </c>
      <c r="EN93" s="13" t="str">
        <f>IF(Deník!$W93&lt;&gt;"",IF(Deník!$B93=Statistika!$F$68,Deník!$W93,""),"")</f>
        <v/>
      </c>
      <c r="EO93" s="13" t="str">
        <f>IF(Deník!$W93&lt;&gt;"",IF(Deník!$B93=Statistika!$F$69,Deník!$W93,""),"")</f>
        <v/>
      </c>
      <c r="EP93" s="601" t="str">
        <f>IF(Deník!$W93&lt;&gt;"",IF(Deník!$B93=Statistika!$F$70,Deník!$W93,""),"")</f>
        <v/>
      </c>
      <c r="EQ93" s="90"/>
      <c r="ER93" s="63" t="str">
        <f>IF(Deník!$W93&lt;&gt;"",IF(Deník!$J93="L",Deník!$W93,""),"")</f>
        <v/>
      </c>
      <c r="ES93" s="13" t="str">
        <f>IF(Deník!$W93&lt;&gt;"",IF(Deník!$J93="S",Deník!$W93,""),"")</f>
        <v/>
      </c>
      <c r="ET93" s="95"/>
      <c r="EU93" s="88"/>
      <c r="EV93" s="63" t="str">
        <f>IF(WEEKDAY(Deník!$C93,2)=1,Deník!$W93,"")</f>
        <v/>
      </c>
      <c r="EW93" s="13" t="str">
        <f>IF(WEEKDAY(Deník!$C93,2)=2,Deník!$W93,"")</f>
        <v/>
      </c>
      <c r="EX93" s="13" t="str">
        <f>IF(WEEKDAY(Deník!$C93,2)=3,Deník!$W93,"")</f>
        <v/>
      </c>
      <c r="EY93" s="13" t="str">
        <f>IF(WEEKDAY(Deník!$C93,2)=4,Deník!$W93,"")</f>
        <v/>
      </c>
      <c r="EZ93" s="60" t="str">
        <f>IF(WEEKDAY(Deník!$C93,2)=5,Deník!$W93,"")</f>
        <v/>
      </c>
      <c r="FA93" s="99"/>
      <c r="FB93" s="100">
        <f>Deník!D93</f>
        <v>0</v>
      </c>
      <c r="FC93" s="63">
        <f>IF($FB93&lt;&gt;"",IF(AND($FB93&gt;=FC$2,$FB93&lt;=FC$3),Deník!$W93,""))</f>
        <v>0</v>
      </c>
      <c r="FD93" s="63" t="str">
        <f>IF($FB93&lt;&gt;"",IF(AND($FB93&gt;=FD$2,$FB93&lt;=FD$3),Deník!$W93,""))</f>
        <v/>
      </c>
      <c r="FE93" s="63" t="str">
        <f>IF($FB93&lt;&gt;"",IF(AND($FB93&gt;=FE$2,$FB93&lt;=FE$3),Deník!$W93,""))</f>
        <v/>
      </c>
      <c r="FF93" s="63" t="str">
        <f>IF($FB93&lt;&gt;"",IF(AND($FB93&gt;=FF$2,$FB93&lt;=FF$3),Deník!$W93,""))</f>
        <v/>
      </c>
      <c r="FG93" s="63" t="str">
        <f>IF($FB93&lt;&gt;"",IF(AND($FB93&gt;=FG$2,$FB93&lt;=FG$3),Deník!$W93,""))</f>
        <v/>
      </c>
      <c r="FH93" s="63" t="str">
        <f>IF($FB93&lt;&gt;"",IF(AND($FB93&gt;=FH$2,$FB93&lt;=FH$3),Deník!$W93,""))</f>
        <v/>
      </c>
      <c r="FI93" s="63" t="str">
        <f>IF($FB93&lt;&gt;"",IF(AND($FB93&gt;=FI$2,$FB93&lt;=FI$3),Deník!$W93,""))</f>
        <v/>
      </c>
      <c r="FJ93" s="63" t="str">
        <f>IF($FB93&lt;&gt;"",IF(AND($FB93&gt;=FJ$2,$FB93&lt;=FJ$3),Deník!$W93,""))</f>
        <v/>
      </c>
      <c r="FK93" s="63" t="str">
        <f>IF($FB93&lt;&gt;"",IF(AND($FB93&gt;=FK$2,$FB93&lt;=FK$3),Deník!$W93,""))</f>
        <v/>
      </c>
      <c r="FL93" s="63" t="str">
        <f>IF($FB93&lt;&gt;"",IF(AND($FB93&gt;=FL$2,$FB93&lt;=FL$3),Deník!$W93,""))</f>
        <v/>
      </c>
      <c r="FM93" s="63" t="str">
        <f>IF($FB93&lt;&gt;"",IF(AND($FB93&gt;=FM$2,$FB93&lt;=FM$3),Deník!$W93,""))</f>
        <v/>
      </c>
      <c r="FN93" s="13"/>
      <c r="FO93" s="20" t="str">
        <f>IF(Deník!$W93&gt;1,Deník!$W93,"")</f>
        <v/>
      </c>
      <c r="FP93" s="20" t="str">
        <f>IF(Deník!$W93&lt;0,Deník!$W93,"")</f>
        <v/>
      </c>
      <c r="FQ93" s="17"/>
      <c r="FS93" s="233"/>
      <c r="FT93" s="233" t="str">
        <f>IF(Deník!$W93&lt;&gt;"",IF(Deník!$Y93=Statistika!$F$78,Deník!$W93,""),"")</f>
        <v/>
      </c>
      <c r="FU93" s="233" t="str">
        <f>IF(Deník!$W93&lt;&gt;"",IF(Deník!$Y93=Statistika!$F$79,Deník!$W93,""),"")</f>
        <v/>
      </c>
      <c r="FV93" s="233" t="str">
        <f>IF(Deník!$W93&lt;&gt;"",IF(Deník!$Y93=Statistika!$F$80,Deník!$W93,""),"")</f>
        <v/>
      </c>
      <c r="FW93" s="233" t="str">
        <f>IF(Deník!$W93&lt;&gt;"",IF(Deník!$Y93=Statistika!$F$81,Deník!$W93,""),"")</f>
        <v/>
      </c>
      <c r="FX93" s="233" t="str">
        <f>IF(Deník!$W93&lt;&gt;"",IF(Deník!$Y93=Statistika!$F$82,Deník!$W93,""),"")</f>
        <v/>
      </c>
      <c r="FY93" s="233" t="str">
        <f>IF(Deník!$W93&lt;&gt;"",IF(Deník!$Y93=Statistika!$F$83,Deník!$W93,""),"")</f>
        <v/>
      </c>
      <c r="FZ93" s="233" t="str">
        <f>IF(Deník!$W93&lt;&gt;"",IF(Deník!$Y93=Statistika!$F$84,Deník!$W93,""),"")</f>
        <v/>
      </c>
      <c r="GA93" s="233" t="str">
        <f>IF(Deník!$W93&lt;&gt;"",IF(Deník!$Y93=Statistika!$F$85,Deník!$W93,""),"")</f>
        <v/>
      </c>
      <c r="GB93" s="233" t="str">
        <f>IF(Deník!$W93&lt;&gt;"",IF(Deník!$Y93=Statistika!$F$86,Deník!$W93,""),"")</f>
        <v/>
      </c>
      <c r="GC93" s="233" t="str">
        <f>IF(Deník!$W93&lt;&gt;"",IF(Deník!$Y93=Statistika!$F$87,Deník!$W93,""),"")</f>
        <v/>
      </c>
      <c r="GD93" s="233" t="str">
        <f>IF(Deník!$W93&lt;&gt;"",IF(Deník!$Y93=Statistika!$F$88,Deník!$W93,""),"")</f>
        <v/>
      </c>
      <c r="GE93" s="233" t="str">
        <f>IF(Deník!$W93&lt;&gt;"",IF(Deník!$Y93=Statistika!$F$89,Deník!$W93,""),"")</f>
        <v/>
      </c>
      <c r="GF93" s="233" t="str">
        <f>IF(Deník!$W93&lt;&gt;"",IF(Deník!$Y93=Statistika!$F$90,Deník!$W93,""),"")</f>
        <v/>
      </c>
      <c r="GG93" s="233" t="str">
        <f>IF(Deník!$W93&lt;&gt;"",IF(Deník!$Y93=Statistika!$F$91,Deník!$W93,""),"")</f>
        <v/>
      </c>
      <c r="GH93" s="233"/>
      <c r="GI93" s="233" t="str">
        <f>IF(Deník!$W93&lt;&gt;"",IF(Deník!$AB93=Statistika!$L$100,Deník!$W93,""),"")</f>
        <v/>
      </c>
      <c r="GJ93" s="233" t="str">
        <f>IF(Deník!$W93&lt;&gt;"",IF(Deník!$AB93=Statistika!$L$101,Deník!$W93,""),"")</f>
        <v/>
      </c>
      <c r="GK93" s="233" t="str">
        <f>IF(Deník!$W93&lt;&gt;"",IF(Deník!$AB93=Statistika!$L$102,Deník!$W93,""),"")</f>
        <v/>
      </c>
      <c r="GL93" s="233" t="str">
        <f>IF(Deník!$W93&lt;&gt;"",IF(Deník!$AB93=Statistika!$L$103,Deník!$W93,""),"")</f>
        <v/>
      </c>
      <c r="GM93" s="233" t="str">
        <f>IF(Deník!$W93&lt;&gt;"",IF(Deník!$AB93=Statistika!$L$104,Deník!$W93,""),"")</f>
        <v/>
      </c>
      <c r="GN93" s="233" t="str">
        <f>IF(Deník!$W93&lt;&gt;"",IF(Deník!$AB93=Statistika!$L$105,Deník!$W93,""),"")</f>
        <v/>
      </c>
      <c r="GO93" s="233" t="str">
        <f>IF(Deník!$W93&lt;&gt;"",IF(Deník!$AB93=Statistika!$L$106,Deník!$W93,""),"")</f>
        <v/>
      </c>
      <c r="GP93" s="233" t="str">
        <f>IF(Deník!$W93&lt;&gt;"",IF(Deník!$AB93=Statistika!$L$107,Deník!$W93,""),"")</f>
        <v/>
      </c>
      <c r="GQ93" s="233" t="str">
        <f>IF(Deník!$W93&lt;&gt;"",IF(Deník!$AB93=Statistika!$L$108,Deník!$W93,""),"")</f>
        <v/>
      </c>
      <c r="GS93" s="233" t="str">
        <f>IF(Deník!$W93&lt;0,IF(Deník!$AC93=Statistika!$F$117,Deník!$W93,""),"")</f>
        <v/>
      </c>
      <c r="GT93" s="233" t="str">
        <f>IF(Deník!$W93&lt;0,IF(Deník!$AC93=Statistika!$F$118,Deník!$W93,""),"")</f>
        <v/>
      </c>
      <c r="GU93" s="233" t="str">
        <f>IF(Deník!$W93&lt;0,IF(Deník!$AC93=Statistika!$F$119,Deník!$W93,""),"")</f>
        <v/>
      </c>
      <c r="GV93" s="233" t="str">
        <f>IF(Deník!$W93&lt;0,IF(Deník!$AC93=Statistika!$F$120,Deník!$W93,""),"")</f>
        <v/>
      </c>
      <c r="GW93" s="233" t="str">
        <f>IF(Deník!$W93&lt;0,IF(Deník!$AC93=Statistika!$F$121,Deník!$W93,""),"")</f>
        <v/>
      </c>
      <c r="GX93" s="233" t="str">
        <f>IF(Deník!$W93&lt;0,IF(Deník!$AC93=Statistika!$F$122,Deník!$W93,""),"")</f>
        <v/>
      </c>
      <c r="GY93" s="233" t="str">
        <f>IF(Deník!$W93&lt;0,IF(Deník!$AC93=Statistika!$F$123,Deník!$W93,""),"")</f>
        <v/>
      </c>
      <c r="GZ93" s="233" t="str">
        <f>IF(Deník!$W93&lt;0,IF(Deník!$AC93=Statistika!$F$124,Deník!$W93,""),"")</f>
        <v/>
      </c>
      <c r="HA93" s="233" t="str">
        <f>IF(Deník!$W93&lt;0,IF(Deník!$AC93=Statistika!$F$125,Deník!$W93,""),"")</f>
        <v/>
      </c>
      <c r="HC93" s="233" t="str">
        <f>IF(Deník!$W93&lt;0,IF(Deník!$AD93=Statistika!$F$133,Deník!$W93,""),"")</f>
        <v/>
      </c>
      <c r="HD93" s="233" t="str">
        <f>IF(Deník!$W93&lt;0,IF(Deník!$AD93=Statistika!$F$134,Deník!$W93,""),"")</f>
        <v/>
      </c>
      <c r="HE93" s="233" t="str">
        <f>IF(Deník!$W93&lt;0,IF(Deník!$AD93=Statistika!$F$135,Deník!$W93,""),"")</f>
        <v/>
      </c>
      <c r="HF93" s="233" t="str">
        <f>IF(Deník!$W93&lt;0,IF(Deník!$AD93=Statistika!$F$136,Deník!$W93,""),"")</f>
        <v/>
      </c>
      <c r="HG93" s="233" t="str">
        <f>IF(Deník!$W93&lt;0,IF(Deník!$AD93=Statistika!$F$137,Deník!$W93,""),"")</f>
        <v/>
      </c>
      <c r="ID93" s="8">
        <f>Tabulka4[[#This Row],[Sloupec3]]</f>
        <v>0</v>
      </c>
      <c r="IE93" s="17" t="str">
        <f>IF(AND([1]Deník!$C93&gt;='[1]Měsíční shrnutí'!$D$1,[1]Deník!$C93&lt;='[1]Měsíční shrnutí'!$F$1),[1]Deník!$X93,"")</f>
        <v/>
      </c>
    </row>
    <row r="94" spans="1:239">
      <c r="A94" s="8">
        <f>Deník!C95</f>
        <v>0</v>
      </c>
      <c r="B94" s="50" t="str">
        <f>Deník!R95</f>
        <v/>
      </c>
      <c r="C94" s="102" t="str">
        <f>IF(AND(Deník!R95&gt;1,Deník!R95&lt;&gt;""),1,"")</f>
        <v/>
      </c>
      <c r="D94" s="102" t="str">
        <f>IF(AND(Deník!R95&lt;=0,Deník!R95&lt;&gt;""),1,"")</f>
        <v/>
      </c>
      <c r="E94" s="103" t="str">
        <f>IF(AND(Deník!R95&gt;=0,Deník!R95&lt;=1),1,"")</f>
        <v/>
      </c>
      <c r="F94" s="79" t="str">
        <f>IF(Deník!R95&lt;&gt;"",Deník!R95+F93,"")</f>
        <v/>
      </c>
      <c r="G94" s="85"/>
      <c r="H94" s="54" t="str">
        <f>IF(MONTH(Deník!$C94)=H$2,IF(AND(Deník!$R94&gt;=0,Deník!$R94&lt;=1),"BE",Deník!$R94),"")</f>
        <v/>
      </c>
      <c r="I94" s="11" t="str">
        <f>IF(MONTH(Deník!$C94)=I$2,IF(AND(Deník!$R94&gt;=0,Deník!$R94&lt;=1),"BE",Deník!$R94),"")</f>
        <v/>
      </c>
      <c r="J94" s="11" t="str">
        <f>IF(MONTH(Deník!$C94)=J$2,IF(AND(Deník!$R94&gt;=0,Deník!$R94&lt;=1),"BE",Deník!$R94),"")</f>
        <v/>
      </c>
      <c r="K94" s="11" t="str">
        <f>IF(MONTH(Deník!$C94)=K$2,IF(AND(Deník!$R94&gt;=0,Deník!$R94&lt;=1),"BE",Deník!$R94),"")</f>
        <v/>
      </c>
      <c r="L94" s="11" t="str">
        <f>IF(MONTH(Deník!$C94)=L$2,IF(AND(Deník!$R94&gt;=0,Deník!$R94&lt;=1),"BE",Deník!$R94),"")</f>
        <v/>
      </c>
      <c r="M94" s="11" t="str">
        <f>IF(MONTH(Deník!$C94)=M$2,IF(AND(Deník!$R94&gt;=0,Deník!$R94&lt;=1),"BE",Deník!$R94),"")</f>
        <v/>
      </c>
      <c r="N94" s="11" t="str">
        <f>IF(MONTH(Deník!$C94)=N$2,IF(AND(Deník!$R94&gt;=0,Deník!$R94&lt;=1),"BE",Deník!$R94),"")</f>
        <v/>
      </c>
      <c r="O94" s="11" t="str">
        <f>IF(MONTH(Deník!$C94)=O$2,IF(AND(Deník!$R94&gt;=0,Deník!$R94&lt;=1),"BE",Deník!$R94),"")</f>
        <v/>
      </c>
      <c r="P94" s="11" t="str">
        <f>IF(MONTH(Deník!$C94)=P$2,IF(AND(Deník!$R94&gt;=0,Deník!$R94&lt;=1),"BE",Deník!$R94),"")</f>
        <v/>
      </c>
      <c r="Q94" s="11" t="str">
        <f>IF(MONTH(Deník!$C94)=Q$2,IF(AND(Deník!$R94&gt;=0,Deník!$R94&lt;=1),"BE",Deník!$R94),"")</f>
        <v/>
      </c>
      <c r="R94" s="11" t="str">
        <f>IF(MONTH(Deník!$C94)=R$2,IF(AND(Deník!$R94&gt;=0,Deník!$R94&lt;=1),"BE",Deník!$R94),"")</f>
        <v/>
      </c>
      <c r="S94" s="57" t="str">
        <f>IF(MONTH(Deník!$C94)=S$2,IF(AND(Deník!$R94&gt;=0,Deník!$R94&lt;=1),"BE",Deník!$R94),"")</f>
        <v/>
      </c>
      <c r="U94" s="12"/>
      <c r="V94" s="12"/>
      <c r="X94" s="600" t="str">
        <f>IF(Deník!$R94&lt;&gt;"",IF(Deník!$B94=Statistika!$F$63,IF(AND(Deník!$R94&gt;=0,Deník!$R94&lt;=1),"BE",Deník!$R94),""),"")</f>
        <v/>
      </c>
      <c r="Y94" s="13" t="str">
        <f>IF(Deník!$R94&lt;&gt;"",IF(Deník!$B94=Statistika!$F$64,IF(AND(Deník!$R94&gt;=0,Deník!$R94&lt;=1),"BE",Deník!$R94),""),"")</f>
        <v/>
      </c>
      <c r="Z94" s="13" t="str">
        <f>IF(Deník!$R94&lt;&gt;"",IF(Deník!$B94=Statistika!$F$65,IF(AND(Deník!$R94&gt;=0,Deník!$R94&lt;=1),"BE",Deník!$R94),""),"")</f>
        <v/>
      </c>
      <c r="AA94" s="13" t="str">
        <f>IF(Deník!$R94&lt;&gt;"",IF(Deník!$B94=Statistika!$F$66,IF(AND(Deník!$R94&gt;=0,Deník!$R94&lt;=1),"BE",Deník!$R94),""),"")</f>
        <v/>
      </c>
      <c r="AB94" s="13" t="str">
        <f>IF(Deník!$R94&lt;&gt;"",IF(Deník!$B94=Statistika!$F$67,IF(AND(Deník!$R94&gt;=0,Deník!$R94&lt;=1),"BE",Deník!$R94),""),"")</f>
        <v/>
      </c>
      <c r="AC94" s="13" t="str">
        <f>IF(Deník!$R94&lt;&gt;"",IF(Deník!$B94=Statistika!$F$68,IF(AND(Deník!$R94&gt;=0,Deník!$R94&lt;=1),"BE",Deník!$R94),""),"")</f>
        <v/>
      </c>
      <c r="AD94" s="13" t="str">
        <f>IF(Deník!$R94&lt;&gt;"",IF(Deník!$B94=Statistika!$F$69,IF(AND(Deník!$R94&gt;=0,Deník!$R94&lt;=1),"BE",Deník!$R94),""),"")</f>
        <v/>
      </c>
      <c r="AE94" s="601" t="str">
        <f>IF(Deník!$R94&lt;&gt;"",IF(Deník!$B94=Statistika!$F$70,IF(AND(Deník!$R94&gt;=0,Deník!$R94&lt;=1),"BE",Deník!$R94),""),"")</f>
        <v/>
      </c>
      <c r="AF94" s="90"/>
      <c r="AG94" s="63" t="str">
        <f>IF(Deník!$R94&lt;&gt;"",IF(Deník!$J94="L",IF(AND(Deník!$R94&gt;=0,Deník!$R94&lt;=1),"BE",Deník!$R94),""),"")</f>
        <v/>
      </c>
      <c r="AH94" s="13" t="str">
        <f>IF(Deník!$R94&lt;&gt;"",IF(Deník!$J94="S",IF(AND(Deník!$R94&gt;=0,Deník!$R94&lt;=1),"BE",Deník!$R94),""),"")</f>
        <v/>
      </c>
      <c r="AI94" s="95"/>
      <c r="AJ94" s="71" t="str">
        <f>IF(Deník!N95&lt;&gt;"",Deník!N95*-1,"")</f>
        <v/>
      </c>
      <c r="AK94" s="88"/>
      <c r="AL94" s="63" t="str">
        <f>IF(WEEKDAY(Deník!$C94,2)=1,IF(AND(Deník!$R94&gt;=0,Deník!$R94&lt;=1),"BE",Deník!$R94),"")</f>
        <v/>
      </c>
      <c r="AM94" s="13" t="str">
        <f>IF(WEEKDAY(Deník!$C94,2)=2,IF(AND(Deník!$R94&gt;=0,Deník!$R94&lt;=1),"BE",Deník!$R94),"")</f>
        <v/>
      </c>
      <c r="AN94" s="13" t="str">
        <f>IF(WEEKDAY(Deník!$C94,2)=3,IF(AND(Deník!$R94&gt;=0,Deník!$R94&lt;=1),"BE",Deník!$R94),"")</f>
        <v/>
      </c>
      <c r="AO94" s="13" t="str">
        <f>IF(WEEKDAY(Deník!$C94,2)=4,IF(AND(Deník!$R94&gt;=0,Deník!$R94&lt;=1),"BE",Deník!$R94),"")</f>
        <v/>
      </c>
      <c r="AP94" s="60" t="str">
        <f>IF(WEEKDAY(Deník!$C94,2)=5,IF(AND(Deník!$R94&gt;=0,Deník!$R94&lt;=1),"BE",Deník!$R94),"")</f>
        <v/>
      </c>
      <c r="AQ94" s="99"/>
      <c r="AR94" s="100">
        <f>Deník!D94</f>
        <v>0</v>
      </c>
      <c r="AS94" s="63" t="str">
        <f>IF(Deník!$D94&lt;&gt;"",IF(AND(Deník!$D94&gt;=AS$2,Deník!$D94&lt;=AS$3),IF(AND(Deník!$R94&gt;=0,Deník!$R94&lt;=1),"BE",Deník!$R94),""),"")</f>
        <v/>
      </c>
      <c r="AT94" s="63" t="str">
        <f>IF(Deník!$D94&lt;&gt;"",IF(AND(Deník!$D94&gt;=AT$2,Deník!$D94&lt;=AT$3),IF(AND(Deník!$R94&gt;=0,Deník!$R94&lt;=1),"BE",Deník!$R94),""),"")</f>
        <v/>
      </c>
      <c r="AU94" s="63" t="str">
        <f>IF(Deník!$D94&lt;&gt;"",IF(AND(Deník!$D94&gt;=AU$2,Deník!$D94&lt;=AU$3),IF(AND(Deník!$R94&gt;=0,Deník!$R94&lt;=1),"BE",Deník!$R94),""),"")</f>
        <v/>
      </c>
      <c r="AV94" s="63" t="str">
        <f>IF(Deník!$D94&lt;&gt;"",IF(AND(Deník!$D94&gt;=AV$2,Deník!$D94&lt;=AV$3),IF(AND(Deník!$R94&gt;=0,Deník!$R94&lt;=1),"BE",Deník!$R94),""),"")</f>
        <v/>
      </c>
      <c r="AW94" s="63" t="str">
        <f>IF(Deník!$D94&lt;&gt;"",IF(AND(Deník!$D94&gt;=AW$2,Deník!$D94&lt;=AW$3),IF(AND(Deník!$R94&gt;=0,Deník!$R94&lt;=1),"BE",Deník!$R94),""),"")</f>
        <v/>
      </c>
      <c r="AX94" s="63" t="str">
        <f>IF(Deník!$D94&lt;&gt;"",IF(AND(Deník!$D94&gt;=AX$2,Deník!$D94&lt;=AX$3),IF(AND(Deník!$R94&gt;=0,Deník!$R94&lt;=1),"BE",Deník!$R94),""),"")</f>
        <v/>
      </c>
      <c r="AY94" s="63" t="str">
        <f>IF(Deník!$D94&lt;&gt;"",IF(AND(Deník!$D94&gt;=AY$2,Deník!$D94&lt;=AY$3),IF(AND(Deník!$R94&gt;=0,Deník!$R94&lt;=1),"BE",Deník!$R94),""),"")</f>
        <v/>
      </c>
      <c r="AZ94" s="63" t="str">
        <f>IF(Deník!$D94&lt;&gt;"",IF(AND(Deník!$D94&gt;=AZ$2,Deník!$D94&lt;=AZ$3),IF(AND(Deník!$R94&gt;=0,Deník!$R94&lt;=1),"BE",Deník!$R94),""),"")</f>
        <v/>
      </c>
      <c r="BA94" s="63" t="str">
        <f>IF(Deník!$D94&lt;&gt;"",IF(AND(Deník!$D94&gt;=BA$2,Deník!$D94&lt;=BA$3),IF(AND(Deník!$R94&gt;=0,Deník!$R94&lt;=1),"BE",Deník!$R94),""),"")</f>
        <v/>
      </c>
      <c r="BB94" s="63" t="str">
        <f>IF(Deník!$D94&lt;&gt;"",IF(AND(Deník!$D94&gt;=BB$2,Deník!$D94&lt;=BB$3),IF(AND(Deník!$R94&gt;=0,Deník!$R94&lt;=1),"BE",Deník!$R94),""),"")</f>
        <v/>
      </c>
      <c r="BC94" s="71" t="str">
        <f>IF(Deník!$D94&lt;&gt;"",IF(AND(Deník!$D94&gt;=BC$2,Deník!$D94&lt;=BC$3),IF(AND(Deník!$R94&gt;=0,Deník!$R94&lt;=1),"BE",Deník!$R94),""),"")</f>
        <v/>
      </c>
      <c r="BD94" s="20" t="str">
        <f>IF(Deník!$J95="S",(Deník!$M95-Deník!$K95),IF(Deník!$J95="L",(Deník!$K95-Deník!$M95),""))</f>
        <v/>
      </c>
      <c r="BE94" s="20" t="str">
        <f>IF(Deník!$J95="S",(Deník!$K95-Deník!$O95),IF(Deník!$J95="L",(Deník!$O95-Deník!$K95),""))</f>
        <v/>
      </c>
      <c r="BF94" s="20" t="str">
        <f>IF(Deník!$J95="S",(Deník!$K95-Deník!$L95),IF(Deník!$J95="L",(Deník!$L95-Deník!$K95),""))</f>
        <v/>
      </c>
      <c r="BG94" s="20" t="str">
        <f>IF(Deník!$J95="S",(Deník!$K95-Deník!$S95),IF(Deník!$J95="L",(Deník!$S95-Deník!$K95),""))</f>
        <v/>
      </c>
      <c r="BH94" s="20" t="str">
        <f>IF(Deník!$J95="S",(Deník!$K95-Deník!$U95),IF(Deník!$J95="L",(Deník!$U95-Deník!$K95),""))</f>
        <v/>
      </c>
      <c r="BI94" s="20" t="str">
        <f>IF(Deník!$R94&gt;1,Deník!$R94,"")</f>
        <v/>
      </c>
      <c r="BJ94" s="20" t="str">
        <f>IF(Deník!$R94&lt;0,Deník!$R94,"")</f>
        <v/>
      </c>
      <c r="BK94" s="17"/>
      <c r="BM94" s="233" t="str">
        <f>IF(Deník!$R94&lt;&gt;"",IF(Deník!$Y94=Statistika!$F$78,IF(AND(Deník!$R94&gt;=0,Deník!$R94&lt;=1),"BE",Deník!$R94),""),"")</f>
        <v/>
      </c>
      <c r="BN94" s="233" t="str">
        <f>IF(Deník!$R94&lt;&gt;"",IF(Deník!$Y94=Statistika!$F$79,IF(AND(Deník!$R94&gt;=0,Deník!$R94&lt;=1),"BE",Deník!$R94),""),"")</f>
        <v/>
      </c>
      <c r="BO94" s="233" t="str">
        <f>IF(Deník!$R94&lt;&gt;"",IF(Deník!$Y94=Statistika!$F$80,IF(AND(Deník!$R94&gt;=0,Deník!$R94&lt;=1),"BE",Deník!$R94),""),"")</f>
        <v/>
      </c>
      <c r="BP94" s="233" t="str">
        <f>IF(Deník!$R94&lt;&gt;"",IF(Deník!$Y94=Statistika!$F$81,IF(AND(Deník!$R94&gt;=0,Deník!$R94&lt;=1),"BE",Deník!$R94),""),"")</f>
        <v/>
      </c>
      <c r="BQ94" s="233" t="str">
        <f>IF(Deník!$R94&lt;&gt;"",IF(Deník!$Y94=Statistika!$F$82,IF(AND(Deník!$R94&gt;=0,Deník!$R94&lt;=1),"BE",Deník!$R94),""),"")</f>
        <v/>
      </c>
      <c r="BR94" s="233" t="str">
        <f>IF(Deník!$R94&lt;&gt;"",IF(Deník!$Y94=Statistika!$F$83,IF(AND(Deník!$R94&gt;=0,Deník!$R94&lt;=1),"BE",Deník!$R94),""),"")</f>
        <v/>
      </c>
      <c r="BS94" s="233" t="str">
        <f>IF(Deník!$R94&lt;&gt;"",IF(Deník!$Y94=Statistika!$F$84,IF(AND(Deník!$R94&gt;=0,Deník!$R94&lt;=1),"BE",Deník!$R94),""),"")</f>
        <v/>
      </c>
      <c r="BT94" s="233" t="str">
        <f>IF(Deník!$R94&lt;&gt;"",IF(Deník!$Y94=Statistika!$F$85,IF(AND(Deník!$R94&gt;=0,Deník!$R94&lt;=1),"BE",Deník!$R94),""),"")</f>
        <v/>
      </c>
      <c r="BU94" s="233" t="str">
        <f>IF(Deník!$R94&lt;&gt;"",IF(Deník!$Y94=Statistika!$F$86,IF(AND(Deník!$R94&gt;=0,Deník!$R94&lt;=1),"BE",Deník!$R94),""),"")</f>
        <v/>
      </c>
      <c r="BV94" s="233" t="str">
        <f>IF(Deník!$R94&lt;&gt;"",IF(Deník!$Y94=Statistika!$F$87,IF(AND(Deník!$R94&gt;=0,Deník!$R94&lt;=1),"BE",Deník!$R94),""),"")</f>
        <v/>
      </c>
      <c r="BW94" s="233" t="str">
        <f>IF(Deník!$R94&lt;&gt;"",IF(Deník!$Y94=Statistika!$F$88,IF(AND(Deník!$R94&gt;=0,Deník!$R94&lt;=1),"BE",Deník!$R94),""),"")</f>
        <v/>
      </c>
      <c r="BX94" s="233" t="str">
        <f>IF(Deník!$R94&lt;&gt;"",IF(Deník!$Y94=Statistika!$F$89,IF(AND(Deník!$R94&gt;=0,Deník!$R94&lt;=1),"BE",Deník!$R94),""),"")</f>
        <v/>
      </c>
      <c r="BY94" s="233" t="str">
        <f>IF(Deník!$R94&lt;&gt;"",IF(Deník!$Y94=Statistika!$F$90,IF(AND(Deník!$R94&gt;=0,Deník!$R94&lt;=1),"BE",Deník!$R94),""),"")</f>
        <v/>
      </c>
      <c r="BZ94" s="233" t="str">
        <f>IF(Deník!$R94&lt;&gt;"",IF(Deník!$Y94=Statistika!$F$91,IF(AND(Deník!$R94&gt;=0,Deník!$R94&lt;=1),"BE",Deník!$R94),""),"")</f>
        <v/>
      </c>
      <c r="CA94" s="233"/>
      <c r="CB94" s="233" t="str">
        <f>IF(Deník!$R94&lt;&gt;"",IF(Deník!$AB94="SL",IF(AND(Deník!$R94&gt;=0,Deník!$R94&lt;=1),"BE",Deník!$R94),""),"")</f>
        <v/>
      </c>
      <c r="CC94" s="233" t="str">
        <f>IF(Deník!$R94&lt;&gt;"",IF(Deník!$AB94="BE10",IF(AND(Deník!$R94&gt;=0,Deník!$R94&lt;=1),"BE",Deník!$R94),""),"")</f>
        <v/>
      </c>
      <c r="CD94" s="233" t="str">
        <f>IF(Deník!$R94&lt;&gt;"",IF(Deník!$AB94="BE15",IF(AND(Deník!$R94&gt;=0,Deník!$R94&lt;=1),"BE",Deník!$R94),""),"")</f>
        <v/>
      </c>
      <c r="CE94" s="233" t="str">
        <f>IF(Deník!$R94&lt;&gt;"",IF(Deník!$AB94="BE20",IF(AND(Deník!$R94&gt;=0,Deník!$R94&lt;=1),"BE",Deník!$R94),""),"")</f>
        <v/>
      </c>
      <c r="CF94" s="233" t="str">
        <f>IF(Deník!$R94&lt;&gt;"",IF(Deník!$AB94="TP1",IF(AND(Deník!$R94&gt;=0,Deník!$R94&lt;=1),"BE",Deník!$R94),""),"")</f>
        <v/>
      </c>
      <c r="CG94" s="233" t="str">
        <f>IF(Deník!$R94&lt;&gt;"",IF(Deník!$AB94="TP2",IF(AND(Deník!$R94&gt;=0,Deník!$R94&lt;=1),"BE",Deník!$R94),""),"")</f>
        <v/>
      </c>
      <c r="CH94" s="233" t="str">
        <f>IF(Deník!$R94&lt;&gt;"",IF(Deník!$AB94="TP3",IF(AND(Deník!$R94&gt;=0,Deník!$R94&lt;=1),"BE",Deník!$R94),""),"")</f>
        <v/>
      </c>
      <c r="CI94" s="233" t="str">
        <f>IF(Deník!$R94&lt;&gt;"",IF(Deník!$AB94="Trailing SL",IF(AND(Deník!$R94&gt;=0,Deník!$R94&lt;=1),"BE",Deník!$R94),""),"")</f>
        <v/>
      </c>
      <c r="CJ94" s="233" t="str">
        <f>IF(Deník!$R94&lt;&gt;"",IF(Deník!$AB94="Manual",IF(AND(Deník!$R94&gt;=0,Deník!$R94&lt;=1),"BE",Deník!$R94),""),"")</f>
        <v/>
      </c>
      <c r="CK94" s="233"/>
      <c r="CL94" s="233" t="str">
        <f>IF(Deník!$R94&lt;0,IF(Deník!$AC94=Statistika!$F$117,Deník!$R94,""),"")</f>
        <v/>
      </c>
      <c r="CM94" s="233" t="str">
        <f>IF(Deník!$R94&lt;0,IF(Deník!$AC94=Statistika!$F$118,Deník!$R94,""),"")</f>
        <v/>
      </c>
      <c r="CN94" s="233" t="str">
        <f>IF(Deník!$R94&lt;0,IF(Deník!$AC94=Statistika!$F$119,Deník!$R94,""),"")</f>
        <v/>
      </c>
      <c r="CO94" s="233" t="str">
        <f>IF(Deník!$R94&lt;0,IF(Deník!$AC94=Statistika!$F$120,Deník!$R94,""),"")</f>
        <v/>
      </c>
      <c r="CP94" s="233" t="str">
        <f>IF(Deník!$R94&lt;0,IF(Deník!$AC94=Statistika!$F$121,Deník!$R94,""),"")</f>
        <v/>
      </c>
      <c r="CQ94" s="233" t="str">
        <f>IF(Deník!$R94&lt;0,IF(Deník!$AC94=Statistika!$F$122,Deník!$R94,""),"")</f>
        <v/>
      </c>
      <c r="CR94" s="233" t="str">
        <f>IF(Deník!$R94&lt;0,IF(Deník!$AC94=Statistika!$F$123,Deník!$R94,""),"")</f>
        <v/>
      </c>
      <c r="CS94" s="233" t="str">
        <f>IF(Deník!$R94&lt;0,IF(Deník!$AC94=Statistika!$F$124,Deník!$R94,""),"")</f>
        <v/>
      </c>
      <c r="CT94" s="233" t="str">
        <f>IF(Deník!$R94&lt;0,IF(Deník!$AC94=Statistika!$F$125,Deník!$R94,""),"")</f>
        <v/>
      </c>
      <c r="CU94" s="233"/>
      <c r="CV94" s="233" t="str">
        <f>IF(Deník!$R94&lt;0,IF(Deník!$AD94=$CV$2,Deník!$R94,""),"")</f>
        <v/>
      </c>
      <c r="CW94" s="233" t="str">
        <f>IF(Deník!$R94&lt;0,IF(Deník!$AD94=$CW$2,Deník!$R94,""),"")</f>
        <v/>
      </c>
      <c r="CX94" s="233" t="str">
        <f>IF(Deník!$R94&lt;0,IF(Deník!$AD94=$CX$2,Deník!$R94,""),"")</f>
        <v/>
      </c>
      <c r="CY94" s="233" t="str">
        <f>IF(Deník!$R94&lt;0,IF(Deník!$AD94=$CY$2,Deník!$R94,""),"")</f>
        <v/>
      </c>
      <c r="CZ94" s="233" t="str">
        <f>IF(Deník!$R94&lt;0,IF(Deník!$AD94=$CZ$2,Deník!$R94,""),"")</f>
        <v/>
      </c>
      <c r="DL94" s="221">
        <f t="shared" si="8"/>
        <v>93847.029999999984</v>
      </c>
      <c r="DM94" s="220">
        <f t="shared" si="7"/>
        <v>-6.1529700000000132E-2</v>
      </c>
      <c r="DO94" s="50">
        <f>Deník!W95</f>
        <v>0</v>
      </c>
      <c r="DP94" s="102" t="str">
        <f>IF(AND(Deník!W95&gt;0),1,"")</f>
        <v/>
      </c>
      <c r="DQ94" s="102">
        <f>IF(AND(Deník!W95&lt;=0),1,"")</f>
        <v>1</v>
      </c>
      <c r="DR94" s="227"/>
      <c r="DS94" s="228"/>
      <c r="DT94" s="85"/>
      <c r="DU94" s="54">
        <f>IF(MONTH(Deník!$C94)=DU$2,Deník!$W94,"")</f>
        <v>0</v>
      </c>
      <c r="DV94" s="222" t="str">
        <f>IF(MONTH(Deník!$C94)=DV$2,Deník!$W94,"")</f>
        <v/>
      </c>
      <c r="DW94" s="222" t="str">
        <f>IF(MONTH(Deník!$C94)=DW$2,Deník!$W94,"")</f>
        <v/>
      </c>
      <c r="DX94" s="222" t="str">
        <f>IF(MONTH(Deník!$C94)=DX$2,Deník!$W94,"")</f>
        <v/>
      </c>
      <c r="DY94" s="222" t="str">
        <f>IF(MONTH(Deník!$C94)=DY$2,Deník!$W94,"")</f>
        <v/>
      </c>
      <c r="DZ94" s="222" t="str">
        <f>IF(MONTH(Deník!$C94)=DZ$2,Deník!$W94,"")</f>
        <v/>
      </c>
      <c r="EA94" s="222" t="str">
        <f>IF(MONTH(Deník!$C94)=EA$2,Deník!$W94,"")</f>
        <v/>
      </c>
      <c r="EB94" s="222" t="str">
        <f>IF(MONTH(Deník!$C94)=EB$2,Deník!$W94,"")</f>
        <v/>
      </c>
      <c r="EC94" s="222" t="str">
        <f>IF(MONTH(Deník!$C94)=EC$2,Deník!$W94,"")</f>
        <v/>
      </c>
      <c r="ED94" s="222" t="str">
        <f>IF(MONTH(Deník!$C94)=ED$2,Deník!$W94,"")</f>
        <v/>
      </c>
      <c r="EE94" s="222" t="str">
        <f>IF(MONTH(Deník!$C94)=EE$2,Deník!$W94,"")</f>
        <v/>
      </c>
      <c r="EF94" s="222" t="str">
        <f>IF(MONTH(Deník!$C94)=EF$2,Deník!$W94,"")</f>
        <v/>
      </c>
      <c r="EI94" s="600" t="str">
        <f>IF(Deník!$W94&lt;&gt;"",IF(Deník!$B94=Statistika!$F$63,Deník!$W94,""),"")</f>
        <v/>
      </c>
      <c r="EJ94" s="13" t="str">
        <f>IF(Deník!$W94&lt;&gt;"",IF(Deník!$B94=Statistika!$F$64,Deník!$W94,""),"")</f>
        <v/>
      </c>
      <c r="EK94" s="13" t="str">
        <f>IF(Deník!$W94&lt;&gt;"",IF(Deník!$B94=Statistika!$F$65,Deník!$W94,""),"")</f>
        <v/>
      </c>
      <c r="EL94" s="13" t="str">
        <f>IF(Deník!$W94&lt;&gt;"",IF(Deník!$B94=Statistika!$F$66,Deník!$W94,""),"")</f>
        <v/>
      </c>
      <c r="EM94" s="13" t="str">
        <f>IF(Deník!$W94&lt;&gt;"",IF(Deník!$B94=Statistika!$F$67,Deník!$W94,""),"")</f>
        <v/>
      </c>
      <c r="EN94" s="13" t="str">
        <f>IF(Deník!$W94&lt;&gt;"",IF(Deník!$B94=Statistika!$F$68,Deník!$W94,""),"")</f>
        <v/>
      </c>
      <c r="EO94" s="13" t="str">
        <f>IF(Deník!$W94&lt;&gt;"",IF(Deník!$B94=Statistika!$F$69,Deník!$W94,""),"")</f>
        <v/>
      </c>
      <c r="EP94" s="601" t="str">
        <f>IF(Deník!$W94&lt;&gt;"",IF(Deník!$B94=Statistika!$F$70,Deník!$W94,""),"")</f>
        <v/>
      </c>
      <c r="EQ94" s="90"/>
      <c r="ER94" s="63" t="str">
        <f>IF(Deník!$W94&lt;&gt;"",IF(Deník!$J94="L",Deník!$W94,""),"")</f>
        <v/>
      </c>
      <c r="ES94" s="13" t="str">
        <f>IF(Deník!$W94&lt;&gt;"",IF(Deník!$J94="S",Deník!$W94,""),"")</f>
        <v/>
      </c>
      <c r="ET94" s="95"/>
      <c r="EU94" s="88"/>
      <c r="EV94" s="63" t="str">
        <f>IF(WEEKDAY(Deník!$C94,2)=1,Deník!$W94,"")</f>
        <v/>
      </c>
      <c r="EW94" s="13" t="str">
        <f>IF(WEEKDAY(Deník!$C94,2)=2,Deník!$W94,"")</f>
        <v/>
      </c>
      <c r="EX94" s="13" t="str">
        <f>IF(WEEKDAY(Deník!$C94,2)=3,Deník!$W94,"")</f>
        <v/>
      </c>
      <c r="EY94" s="13" t="str">
        <f>IF(WEEKDAY(Deník!$C94,2)=4,Deník!$W94,"")</f>
        <v/>
      </c>
      <c r="EZ94" s="60" t="str">
        <f>IF(WEEKDAY(Deník!$C94,2)=5,Deník!$W94,"")</f>
        <v/>
      </c>
      <c r="FA94" s="99"/>
      <c r="FB94" s="100">
        <f>Deník!D94</f>
        <v>0</v>
      </c>
      <c r="FC94" s="63">
        <f>IF($FB94&lt;&gt;"",IF(AND($FB94&gt;=FC$2,$FB94&lt;=FC$3),Deník!$W94,""))</f>
        <v>0</v>
      </c>
      <c r="FD94" s="63" t="str">
        <f>IF($FB94&lt;&gt;"",IF(AND($FB94&gt;=FD$2,$FB94&lt;=FD$3),Deník!$W94,""))</f>
        <v/>
      </c>
      <c r="FE94" s="63" t="str">
        <f>IF($FB94&lt;&gt;"",IF(AND($FB94&gt;=FE$2,$FB94&lt;=FE$3),Deník!$W94,""))</f>
        <v/>
      </c>
      <c r="FF94" s="63" t="str">
        <f>IF($FB94&lt;&gt;"",IF(AND($FB94&gt;=FF$2,$FB94&lt;=FF$3),Deník!$W94,""))</f>
        <v/>
      </c>
      <c r="FG94" s="63" t="str">
        <f>IF($FB94&lt;&gt;"",IF(AND($FB94&gt;=FG$2,$FB94&lt;=FG$3),Deník!$W94,""))</f>
        <v/>
      </c>
      <c r="FH94" s="63" t="str">
        <f>IF($FB94&lt;&gt;"",IF(AND($FB94&gt;=FH$2,$FB94&lt;=FH$3),Deník!$W94,""))</f>
        <v/>
      </c>
      <c r="FI94" s="63" t="str">
        <f>IF($FB94&lt;&gt;"",IF(AND($FB94&gt;=FI$2,$FB94&lt;=FI$3),Deník!$W94,""))</f>
        <v/>
      </c>
      <c r="FJ94" s="63" t="str">
        <f>IF($FB94&lt;&gt;"",IF(AND($FB94&gt;=FJ$2,$FB94&lt;=FJ$3),Deník!$W94,""))</f>
        <v/>
      </c>
      <c r="FK94" s="63" t="str">
        <f>IF($FB94&lt;&gt;"",IF(AND($FB94&gt;=FK$2,$FB94&lt;=FK$3),Deník!$W94,""))</f>
        <v/>
      </c>
      <c r="FL94" s="63" t="str">
        <f>IF($FB94&lt;&gt;"",IF(AND($FB94&gt;=FL$2,$FB94&lt;=FL$3),Deník!$W94,""))</f>
        <v/>
      </c>
      <c r="FM94" s="63" t="str">
        <f>IF($FB94&lt;&gt;"",IF(AND($FB94&gt;=FM$2,$FB94&lt;=FM$3),Deník!$W94,""))</f>
        <v/>
      </c>
      <c r="FN94" s="13"/>
      <c r="FO94" s="20" t="str">
        <f>IF(Deník!$W94&gt;1,Deník!$W94,"")</f>
        <v/>
      </c>
      <c r="FP94" s="20" t="str">
        <f>IF(Deník!$W94&lt;0,Deník!$W94,"")</f>
        <v/>
      </c>
      <c r="FQ94" s="17"/>
      <c r="FS94" s="233"/>
      <c r="FT94" s="233" t="str">
        <f>IF(Deník!$W94&lt;&gt;"",IF(Deník!$Y94=Statistika!$F$78,Deník!$W94,""),"")</f>
        <v/>
      </c>
      <c r="FU94" s="233" t="str">
        <f>IF(Deník!$W94&lt;&gt;"",IF(Deník!$Y94=Statistika!$F$79,Deník!$W94,""),"")</f>
        <v/>
      </c>
      <c r="FV94" s="233" t="str">
        <f>IF(Deník!$W94&lt;&gt;"",IF(Deník!$Y94=Statistika!$F$80,Deník!$W94,""),"")</f>
        <v/>
      </c>
      <c r="FW94" s="233" t="str">
        <f>IF(Deník!$W94&lt;&gt;"",IF(Deník!$Y94=Statistika!$F$81,Deník!$W94,""),"")</f>
        <v/>
      </c>
      <c r="FX94" s="233" t="str">
        <f>IF(Deník!$W94&lt;&gt;"",IF(Deník!$Y94=Statistika!$F$82,Deník!$W94,""),"")</f>
        <v/>
      </c>
      <c r="FY94" s="233" t="str">
        <f>IF(Deník!$W94&lt;&gt;"",IF(Deník!$Y94=Statistika!$F$83,Deník!$W94,""),"")</f>
        <v/>
      </c>
      <c r="FZ94" s="233" t="str">
        <f>IF(Deník!$W94&lt;&gt;"",IF(Deník!$Y94=Statistika!$F$84,Deník!$W94,""),"")</f>
        <v/>
      </c>
      <c r="GA94" s="233" t="str">
        <f>IF(Deník!$W94&lt;&gt;"",IF(Deník!$Y94=Statistika!$F$85,Deník!$W94,""),"")</f>
        <v/>
      </c>
      <c r="GB94" s="233" t="str">
        <f>IF(Deník!$W94&lt;&gt;"",IF(Deník!$Y94=Statistika!$F$86,Deník!$W94,""),"")</f>
        <v/>
      </c>
      <c r="GC94" s="233" t="str">
        <f>IF(Deník!$W94&lt;&gt;"",IF(Deník!$Y94=Statistika!$F$87,Deník!$W94,""),"")</f>
        <v/>
      </c>
      <c r="GD94" s="233" t="str">
        <f>IF(Deník!$W94&lt;&gt;"",IF(Deník!$Y94=Statistika!$F$88,Deník!$W94,""),"")</f>
        <v/>
      </c>
      <c r="GE94" s="233" t="str">
        <f>IF(Deník!$W94&lt;&gt;"",IF(Deník!$Y94=Statistika!$F$89,Deník!$W94,""),"")</f>
        <v/>
      </c>
      <c r="GF94" s="233" t="str">
        <f>IF(Deník!$W94&lt;&gt;"",IF(Deník!$Y94=Statistika!$F$90,Deník!$W94,""),"")</f>
        <v/>
      </c>
      <c r="GG94" s="233" t="str">
        <f>IF(Deník!$W94&lt;&gt;"",IF(Deník!$Y94=Statistika!$F$91,Deník!$W94,""),"")</f>
        <v/>
      </c>
      <c r="GH94" s="233"/>
      <c r="GI94" s="233" t="str">
        <f>IF(Deník!$W94&lt;&gt;"",IF(Deník!$AB94=Statistika!$L$100,Deník!$W94,""),"")</f>
        <v/>
      </c>
      <c r="GJ94" s="233" t="str">
        <f>IF(Deník!$W94&lt;&gt;"",IF(Deník!$AB94=Statistika!$L$101,Deník!$W94,""),"")</f>
        <v/>
      </c>
      <c r="GK94" s="233" t="str">
        <f>IF(Deník!$W94&lt;&gt;"",IF(Deník!$AB94=Statistika!$L$102,Deník!$W94,""),"")</f>
        <v/>
      </c>
      <c r="GL94" s="233" t="str">
        <f>IF(Deník!$W94&lt;&gt;"",IF(Deník!$AB94=Statistika!$L$103,Deník!$W94,""),"")</f>
        <v/>
      </c>
      <c r="GM94" s="233" t="str">
        <f>IF(Deník!$W94&lt;&gt;"",IF(Deník!$AB94=Statistika!$L$104,Deník!$W94,""),"")</f>
        <v/>
      </c>
      <c r="GN94" s="233" t="str">
        <f>IF(Deník!$W94&lt;&gt;"",IF(Deník!$AB94=Statistika!$L$105,Deník!$W94,""),"")</f>
        <v/>
      </c>
      <c r="GO94" s="233" t="str">
        <f>IF(Deník!$W94&lt;&gt;"",IF(Deník!$AB94=Statistika!$L$106,Deník!$W94,""),"")</f>
        <v/>
      </c>
      <c r="GP94" s="233" t="str">
        <f>IF(Deník!$W94&lt;&gt;"",IF(Deník!$AB94=Statistika!$L$107,Deník!$W94,""),"")</f>
        <v/>
      </c>
      <c r="GQ94" s="233" t="str">
        <f>IF(Deník!$W94&lt;&gt;"",IF(Deník!$AB94=Statistika!$L$108,Deník!$W94,""),"")</f>
        <v/>
      </c>
      <c r="GS94" s="233" t="str">
        <f>IF(Deník!$W94&lt;0,IF(Deník!$AC94=Statistika!$F$117,Deník!$W94,""),"")</f>
        <v/>
      </c>
      <c r="GT94" s="233" t="str">
        <f>IF(Deník!$W94&lt;0,IF(Deník!$AC94=Statistika!$F$118,Deník!$W94,""),"")</f>
        <v/>
      </c>
      <c r="GU94" s="233" t="str">
        <f>IF(Deník!$W94&lt;0,IF(Deník!$AC94=Statistika!$F$119,Deník!$W94,""),"")</f>
        <v/>
      </c>
      <c r="GV94" s="233" t="str">
        <f>IF(Deník!$W94&lt;0,IF(Deník!$AC94=Statistika!$F$120,Deník!$W94,""),"")</f>
        <v/>
      </c>
      <c r="GW94" s="233" t="str">
        <f>IF(Deník!$W94&lt;0,IF(Deník!$AC94=Statistika!$F$121,Deník!$W94,""),"")</f>
        <v/>
      </c>
      <c r="GX94" s="233" t="str">
        <f>IF(Deník!$W94&lt;0,IF(Deník!$AC94=Statistika!$F$122,Deník!$W94,""),"")</f>
        <v/>
      </c>
      <c r="GY94" s="233" t="str">
        <f>IF(Deník!$W94&lt;0,IF(Deník!$AC94=Statistika!$F$123,Deník!$W94,""),"")</f>
        <v/>
      </c>
      <c r="GZ94" s="233" t="str">
        <f>IF(Deník!$W94&lt;0,IF(Deník!$AC94=Statistika!$F$124,Deník!$W94,""),"")</f>
        <v/>
      </c>
      <c r="HA94" s="233" t="str">
        <f>IF(Deník!$W94&lt;0,IF(Deník!$AC94=Statistika!$F$125,Deník!$W94,""),"")</f>
        <v/>
      </c>
      <c r="HC94" s="233" t="str">
        <f>IF(Deník!$W94&lt;0,IF(Deník!$AD94=Statistika!$F$133,Deník!$W94,""),"")</f>
        <v/>
      </c>
      <c r="HD94" s="233" t="str">
        <f>IF(Deník!$W94&lt;0,IF(Deník!$AD94=Statistika!$F$134,Deník!$W94,""),"")</f>
        <v/>
      </c>
      <c r="HE94" s="233" t="str">
        <f>IF(Deník!$W94&lt;0,IF(Deník!$AD94=Statistika!$F$135,Deník!$W94,""),"")</f>
        <v/>
      </c>
      <c r="HF94" s="233" t="str">
        <f>IF(Deník!$W94&lt;0,IF(Deník!$AD94=Statistika!$F$136,Deník!$W94,""),"")</f>
        <v/>
      </c>
      <c r="HG94" s="233" t="str">
        <f>IF(Deník!$W94&lt;0,IF(Deník!$AD94=Statistika!$F$137,Deník!$W94,""),"")</f>
        <v/>
      </c>
      <c r="ID94" s="8">
        <f>Tabulka4[[#This Row],[Sloupec3]]</f>
        <v>0</v>
      </c>
      <c r="IE94" s="17" t="str">
        <f>IF(AND([1]Deník!$C94&gt;='[1]Měsíční shrnutí'!$D$1,[1]Deník!$C94&lt;='[1]Měsíční shrnutí'!$F$1),[1]Deník!$X94,"")</f>
        <v/>
      </c>
    </row>
    <row r="95" spans="1:239">
      <c r="A95" s="8">
        <f>Deník!C96</f>
        <v>0</v>
      </c>
      <c r="B95" s="50" t="str">
        <f>Deník!R96</f>
        <v/>
      </c>
      <c r="C95" s="102" t="str">
        <f>IF(AND(Deník!R96&gt;1,Deník!R96&lt;&gt;""),1,"")</f>
        <v/>
      </c>
      <c r="D95" s="102" t="str">
        <f>IF(AND(Deník!R96&lt;=0,Deník!R96&lt;&gt;""),1,"")</f>
        <v/>
      </c>
      <c r="E95" s="103" t="str">
        <f>IF(AND(Deník!R96&gt;=0,Deník!R96&lt;=1),1,"")</f>
        <v/>
      </c>
      <c r="F95" s="79" t="str">
        <f>IF(Deník!R96&lt;&gt;"",Deník!R96+F94,"")</f>
        <v/>
      </c>
      <c r="G95" s="85"/>
      <c r="H95" s="54" t="str">
        <f>IF(MONTH(Deník!$C95)=H$2,IF(AND(Deník!$R95&gt;=0,Deník!$R95&lt;=1),"BE",Deník!$R95),"")</f>
        <v/>
      </c>
      <c r="I95" s="11" t="str">
        <f>IF(MONTH(Deník!$C95)=I$2,IF(AND(Deník!$R95&gt;=0,Deník!$R95&lt;=1),"BE",Deník!$R95),"")</f>
        <v/>
      </c>
      <c r="J95" s="11" t="str">
        <f>IF(MONTH(Deník!$C95)=J$2,IF(AND(Deník!$R95&gt;=0,Deník!$R95&lt;=1),"BE",Deník!$R95),"")</f>
        <v/>
      </c>
      <c r="K95" s="11" t="str">
        <f>IF(MONTH(Deník!$C95)=K$2,IF(AND(Deník!$R95&gt;=0,Deník!$R95&lt;=1),"BE",Deník!$R95),"")</f>
        <v/>
      </c>
      <c r="L95" s="11" t="str">
        <f>IF(MONTH(Deník!$C95)=L$2,IF(AND(Deník!$R95&gt;=0,Deník!$R95&lt;=1),"BE",Deník!$R95),"")</f>
        <v/>
      </c>
      <c r="M95" s="11" t="str">
        <f>IF(MONTH(Deník!$C95)=M$2,IF(AND(Deník!$R95&gt;=0,Deník!$R95&lt;=1),"BE",Deník!$R95),"")</f>
        <v/>
      </c>
      <c r="N95" s="11" t="str">
        <f>IF(MONTH(Deník!$C95)=N$2,IF(AND(Deník!$R95&gt;=0,Deník!$R95&lt;=1),"BE",Deník!$R95),"")</f>
        <v/>
      </c>
      <c r="O95" s="11" t="str">
        <f>IF(MONTH(Deník!$C95)=O$2,IF(AND(Deník!$R95&gt;=0,Deník!$R95&lt;=1),"BE",Deník!$R95),"")</f>
        <v/>
      </c>
      <c r="P95" s="11" t="str">
        <f>IF(MONTH(Deník!$C95)=P$2,IF(AND(Deník!$R95&gt;=0,Deník!$R95&lt;=1),"BE",Deník!$R95),"")</f>
        <v/>
      </c>
      <c r="Q95" s="11" t="str">
        <f>IF(MONTH(Deník!$C95)=Q$2,IF(AND(Deník!$R95&gt;=0,Deník!$R95&lt;=1),"BE",Deník!$R95),"")</f>
        <v/>
      </c>
      <c r="R95" s="11" t="str">
        <f>IF(MONTH(Deník!$C95)=R$2,IF(AND(Deník!$R95&gt;=0,Deník!$R95&lt;=1),"BE",Deník!$R95),"")</f>
        <v/>
      </c>
      <c r="S95" s="57" t="str">
        <f>IF(MONTH(Deník!$C95)=S$2,IF(AND(Deník!$R95&gt;=0,Deník!$R95&lt;=1),"BE",Deník!$R95),"")</f>
        <v/>
      </c>
      <c r="U95" s="12"/>
      <c r="V95" s="12"/>
      <c r="X95" s="600" t="str">
        <f>IF(Deník!$R95&lt;&gt;"",IF(Deník!$B95=Statistika!$F$63,IF(AND(Deník!$R95&gt;=0,Deník!$R95&lt;=1),"BE",Deník!$R95),""),"")</f>
        <v/>
      </c>
      <c r="Y95" s="13" t="str">
        <f>IF(Deník!$R95&lt;&gt;"",IF(Deník!$B95=Statistika!$F$64,IF(AND(Deník!$R95&gt;=0,Deník!$R95&lt;=1),"BE",Deník!$R95),""),"")</f>
        <v/>
      </c>
      <c r="Z95" s="13" t="str">
        <f>IF(Deník!$R95&lt;&gt;"",IF(Deník!$B95=Statistika!$F$65,IF(AND(Deník!$R95&gt;=0,Deník!$R95&lt;=1),"BE",Deník!$R95),""),"")</f>
        <v/>
      </c>
      <c r="AA95" s="13" t="str">
        <f>IF(Deník!$R95&lt;&gt;"",IF(Deník!$B95=Statistika!$F$66,IF(AND(Deník!$R95&gt;=0,Deník!$R95&lt;=1),"BE",Deník!$R95),""),"")</f>
        <v/>
      </c>
      <c r="AB95" s="13" t="str">
        <f>IF(Deník!$R95&lt;&gt;"",IF(Deník!$B95=Statistika!$F$67,IF(AND(Deník!$R95&gt;=0,Deník!$R95&lt;=1),"BE",Deník!$R95),""),"")</f>
        <v/>
      </c>
      <c r="AC95" s="13" t="str">
        <f>IF(Deník!$R95&lt;&gt;"",IF(Deník!$B95=Statistika!$F$68,IF(AND(Deník!$R95&gt;=0,Deník!$R95&lt;=1),"BE",Deník!$R95),""),"")</f>
        <v/>
      </c>
      <c r="AD95" s="13" t="str">
        <f>IF(Deník!$R95&lt;&gt;"",IF(Deník!$B95=Statistika!$F$69,IF(AND(Deník!$R95&gt;=0,Deník!$R95&lt;=1),"BE",Deník!$R95),""),"")</f>
        <v/>
      </c>
      <c r="AE95" s="601" t="str">
        <f>IF(Deník!$R95&lt;&gt;"",IF(Deník!$B95=Statistika!$F$70,IF(AND(Deník!$R95&gt;=0,Deník!$R95&lt;=1),"BE",Deník!$R95),""),"")</f>
        <v/>
      </c>
      <c r="AF95" s="90"/>
      <c r="AG95" s="63" t="str">
        <f>IF(Deník!$R95&lt;&gt;"",IF(Deník!$J95="L",IF(AND(Deník!$R95&gt;=0,Deník!$R95&lt;=1),"BE",Deník!$R95),""),"")</f>
        <v/>
      </c>
      <c r="AH95" s="13" t="str">
        <f>IF(Deník!$R95&lt;&gt;"",IF(Deník!$J95="S",IF(AND(Deník!$R95&gt;=0,Deník!$R95&lt;=1),"BE",Deník!$R95),""),"")</f>
        <v/>
      </c>
      <c r="AI95" s="95"/>
      <c r="AJ95" s="71" t="str">
        <f>IF(Deník!N96&lt;&gt;"",Deník!N96*-1,"")</f>
        <v/>
      </c>
      <c r="AK95" s="88"/>
      <c r="AL95" s="63" t="str">
        <f>IF(WEEKDAY(Deník!$C95,2)=1,IF(AND(Deník!$R95&gt;=0,Deník!$R95&lt;=1),"BE",Deník!$R95),"")</f>
        <v/>
      </c>
      <c r="AM95" s="13" t="str">
        <f>IF(WEEKDAY(Deník!$C95,2)=2,IF(AND(Deník!$R95&gt;=0,Deník!$R95&lt;=1),"BE",Deník!$R95),"")</f>
        <v/>
      </c>
      <c r="AN95" s="13" t="str">
        <f>IF(WEEKDAY(Deník!$C95,2)=3,IF(AND(Deník!$R95&gt;=0,Deník!$R95&lt;=1),"BE",Deník!$R95),"")</f>
        <v/>
      </c>
      <c r="AO95" s="13" t="str">
        <f>IF(WEEKDAY(Deník!$C95,2)=4,IF(AND(Deník!$R95&gt;=0,Deník!$R95&lt;=1),"BE",Deník!$R95),"")</f>
        <v/>
      </c>
      <c r="AP95" s="60" t="str">
        <f>IF(WEEKDAY(Deník!$C95,2)=5,IF(AND(Deník!$R95&gt;=0,Deník!$R95&lt;=1),"BE",Deník!$R95),"")</f>
        <v/>
      </c>
      <c r="AQ95" s="99"/>
      <c r="AR95" s="100">
        <f>Deník!D95</f>
        <v>0</v>
      </c>
      <c r="AS95" s="63" t="str">
        <f>IF(Deník!$D95&lt;&gt;"",IF(AND(Deník!$D95&gt;=AS$2,Deník!$D95&lt;=AS$3),IF(AND(Deník!$R95&gt;=0,Deník!$R95&lt;=1),"BE",Deník!$R95),""),"")</f>
        <v/>
      </c>
      <c r="AT95" s="63" t="str">
        <f>IF(Deník!$D95&lt;&gt;"",IF(AND(Deník!$D95&gt;=AT$2,Deník!$D95&lt;=AT$3),IF(AND(Deník!$R95&gt;=0,Deník!$R95&lt;=1),"BE",Deník!$R95),""),"")</f>
        <v/>
      </c>
      <c r="AU95" s="63" t="str">
        <f>IF(Deník!$D95&lt;&gt;"",IF(AND(Deník!$D95&gt;=AU$2,Deník!$D95&lt;=AU$3),IF(AND(Deník!$R95&gt;=0,Deník!$R95&lt;=1),"BE",Deník!$R95),""),"")</f>
        <v/>
      </c>
      <c r="AV95" s="63" t="str">
        <f>IF(Deník!$D95&lt;&gt;"",IF(AND(Deník!$D95&gt;=AV$2,Deník!$D95&lt;=AV$3),IF(AND(Deník!$R95&gt;=0,Deník!$R95&lt;=1),"BE",Deník!$R95),""),"")</f>
        <v/>
      </c>
      <c r="AW95" s="63" t="str">
        <f>IF(Deník!$D95&lt;&gt;"",IF(AND(Deník!$D95&gt;=AW$2,Deník!$D95&lt;=AW$3),IF(AND(Deník!$R95&gt;=0,Deník!$R95&lt;=1),"BE",Deník!$R95),""),"")</f>
        <v/>
      </c>
      <c r="AX95" s="63" t="str">
        <f>IF(Deník!$D95&lt;&gt;"",IF(AND(Deník!$D95&gt;=AX$2,Deník!$D95&lt;=AX$3),IF(AND(Deník!$R95&gt;=0,Deník!$R95&lt;=1),"BE",Deník!$R95),""),"")</f>
        <v/>
      </c>
      <c r="AY95" s="63" t="str">
        <f>IF(Deník!$D95&lt;&gt;"",IF(AND(Deník!$D95&gt;=AY$2,Deník!$D95&lt;=AY$3),IF(AND(Deník!$R95&gt;=0,Deník!$R95&lt;=1),"BE",Deník!$R95),""),"")</f>
        <v/>
      </c>
      <c r="AZ95" s="63" t="str">
        <f>IF(Deník!$D95&lt;&gt;"",IF(AND(Deník!$D95&gt;=AZ$2,Deník!$D95&lt;=AZ$3),IF(AND(Deník!$R95&gt;=0,Deník!$R95&lt;=1),"BE",Deník!$R95),""),"")</f>
        <v/>
      </c>
      <c r="BA95" s="63" t="str">
        <f>IF(Deník!$D95&lt;&gt;"",IF(AND(Deník!$D95&gt;=BA$2,Deník!$D95&lt;=BA$3),IF(AND(Deník!$R95&gt;=0,Deník!$R95&lt;=1),"BE",Deník!$R95),""),"")</f>
        <v/>
      </c>
      <c r="BB95" s="63" t="str">
        <f>IF(Deník!$D95&lt;&gt;"",IF(AND(Deník!$D95&gt;=BB$2,Deník!$D95&lt;=BB$3),IF(AND(Deník!$R95&gt;=0,Deník!$R95&lt;=1),"BE",Deník!$R95),""),"")</f>
        <v/>
      </c>
      <c r="BC95" s="71" t="str">
        <f>IF(Deník!$D95&lt;&gt;"",IF(AND(Deník!$D95&gt;=BC$2,Deník!$D95&lt;=BC$3),IF(AND(Deník!$R95&gt;=0,Deník!$R95&lt;=1),"BE",Deník!$R95),""),"")</f>
        <v/>
      </c>
      <c r="BD95" s="20" t="str">
        <f>IF(Deník!$J96="S",(Deník!$M96-Deník!$K96),IF(Deník!$J96="L",(Deník!$K96-Deník!$M96),""))</f>
        <v/>
      </c>
      <c r="BE95" s="20" t="str">
        <f>IF(Deník!$J96="S",(Deník!$K96-Deník!$O96),IF(Deník!$J96="L",(Deník!$O96-Deník!$K96),""))</f>
        <v/>
      </c>
      <c r="BF95" s="20" t="str">
        <f>IF(Deník!$J96="S",(Deník!$K96-Deník!$L96),IF(Deník!$J96="L",(Deník!$L96-Deník!$K96),""))</f>
        <v/>
      </c>
      <c r="BG95" s="20" t="str">
        <f>IF(Deník!$J96="S",(Deník!$K96-Deník!$S96),IF(Deník!$J96="L",(Deník!$S96-Deník!$K96),""))</f>
        <v/>
      </c>
      <c r="BH95" s="20" t="str">
        <f>IF(Deník!$J96="S",(Deník!$K96-Deník!$U96),IF(Deník!$J96="L",(Deník!$U96-Deník!$K96),""))</f>
        <v/>
      </c>
      <c r="BI95" s="20" t="str">
        <f>IF(Deník!$R95&gt;1,Deník!$R95,"")</f>
        <v/>
      </c>
      <c r="BJ95" s="20" t="str">
        <f>IF(Deník!$R95&lt;0,Deník!$R95,"")</f>
        <v/>
      </c>
      <c r="BK95" s="17"/>
      <c r="BM95" s="233" t="str">
        <f>IF(Deník!$R95&lt;&gt;"",IF(Deník!$Y95=Statistika!$F$78,IF(AND(Deník!$R95&gt;=0,Deník!$R95&lt;=1),"BE",Deník!$R95),""),"")</f>
        <v/>
      </c>
      <c r="BN95" s="233" t="str">
        <f>IF(Deník!$R95&lt;&gt;"",IF(Deník!$Y95=Statistika!$F$79,IF(AND(Deník!$R95&gt;=0,Deník!$R95&lt;=1),"BE",Deník!$R95),""),"")</f>
        <v/>
      </c>
      <c r="BO95" s="233" t="str">
        <f>IF(Deník!$R95&lt;&gt;"",IF(Deník!$Y95=Statistika!$F$80,IF(AND(Deník!$R95&gt;=0,Deník!$R95&lt;=1),"BE",Deník!$R95),""),"")</f>
        <v/>
      </c>
      <c r="BP95" s="233" t="str">
        <f>IF(Deník!$R95&lt;&gt;"",IF(Deník!$Y95=Statistika!$F$81,IF(AND(Deník!$R95&gt;=0,Deník!$R95&lt;=1),"BE",Deník!$R95),""),"")</f>
        <v/>
      </c>
      <c r="BQ95" s="233" t="str">
        <f>IF(Deník!$R95&lt;&gt;"",IF(Deník!$Y95=Statistika!$F$82,IF(AND(Deník!$R95&gt;=0,Deník!$R95&lt;=1),"BE",Deník!$R95),""),"")</f>
        <v/>
      </c>
      <c r="BR95" s="233" t="str">
        <f>IF(Deník!$R95&lt;&gt;"",IF(Deník!$Y95=Statistika!$F$83,IF(AND(Deník!$R95&gt;=0,Deník!$R95&lt;=1),"BE",Deník!$R95),""),"")</f>
        <v/>
      </c>
      <c r="BS95" s="233" t="str">
        <f>IF(Deník!$R95&lt;&gt;"",IF(Deník!$Y95=Statistika!$F$84,IF(AND(Deník!$R95&gt;=0,Deník!$R95&lt;=1),"BE",Deník!$R95),""),"")</f>
        <v/>
      </c>
      <c r="BT95" s="233" t="str">
        <f>IF(Deník!$R95&lt;&gt;"",IF(Deník!$Y95=Statistika!$F$85,IF(AND(Deník!$R95&gt;=0,Deník!$R95&lt;=1),"BE",Deník!$R95),""),"")</f>
        <v/>
      </c>
      <c r="BU95" s="233" t="str">
        <f>IF(Deník!$R95&lt;&gt;"",IF(Deník!$Y95=Statistika!$F$86,IF(AND(Deník!$R95&gt;=0,Deník!$R95&lt;=1),"BE",Deník!$R95),""),"")</f>
        <v/>
      </c>
      <c r="BV95" s="233" t="str">
        <f>IF(Deník!$R95&lt;&gt;"",IF(Deník!$Y95=Statistika!$F$87,IF(AND(Deník!$R95&gt;=0,Deník!$R95&lt;=1),"BE",Deník!$R95),""),"")</f>
        <v/>
      </c>
      <c r="BW95" s="233" t="str">
        <f>IF(Deník!$R95&lt;&gt;"",IF(Deník!$Y95=Statistika!$F$88,IF(AND(Deník!$R95&gt;=0,Deník!$R95&lt;=1),"BE",Deník!$R95),""),"")</f>
        <v/>
      </c>
      <c r="BX95" s="233" t="str">
        <f>IF(Deník!$R95&lt;&gt;"",IF(Deník!$Y95=Statistika!$F$89,IF(AND(Deník!$R95&gt;=0,Deník!$R95&lt;=1),"BE",Deník!$R95),""),"")</f>
        <v/>
      </c>
      <c r="BY95" s="233" t="str">
        <f>IF(Deník!$R95&lt;&gt;"",IF(Deník!$Y95=Statistika!$F$90,IF(AND(Deník!$R95&gt;=0,Deník!$R95&lt;=1),"BE",Deník!$R95),""),"")</f>
        <v/>
      </c>
      <c r="BZ95" s="233" t="str">
        <f>IF(Deník!$R95&lt;&gt;"",IF(Deník!$Y95=Statistika!$F$91,IF(AND(Deník!$R95&gt;=0,Deník!$R95&lt;=1),"BE",Deník!$R95),""),"")</f>
        <v/>
      </c>
      <c r="CA95" s="233"/>
      <c r="CB95" s="233" t="str">
        <f>IF(Deník!$R95&lt;&gt;"",IF(Deník!$AB95="SL",IF(AND(Deník!$R95&gt;=0,Deník!$R95&lt;=1),"BE",Deník!$R95),""),"")</f>
        <v/>
      </c>
      <c r="CC95" s="233" t="str">
        <f>IF(Deník!$R95&lt;&gt;"",IF(Deník!$AB95="BE10",IF(AND(Deník!$R95&gt;=0,Deník!$R95&lt;=1),"BE",Deník!$R95),""),"")</f>
        <v/>
      </c>
      <c r="CD95" s="233" t="str">
        <f>IF(Deník!$R95&lt;&gt;"",IF(Deník!$AB95="BE15",IF(AND(Deník!$R95&gt;=0,Deník!$R95&lt;=1),"BE",Deník!$R95),""),"")</f>
        <v/>
      </c>
      <c r="CE95" s="233" t="str">
        <f>IF(Deník!$R95&lt;&gt;"",IF(Deník!$AB95="BE20",IF(AND(Deník!$R95&gt;=0,Deník!$R95&lt;=1),"BE",Deník!$R95),""),"")</f>
        <v/>
      </c>
      <c r="CF95" s="233" t="str">
        <f>IF(Deník!$R95&lt;&gt;"",IF(Deník!$AB95="TP1",IF(AND(Deník!$R95&gt;=0,Deník!$R95&lt;=1),"BE",Deník!$R95),""),"")</f>
        <v/>
      </c>
      <c r="CG95" s="233" t="str">
        <f>IF(Deník!$R95&lt;&gt;"",IF(Deník!$AB95="TP2",IF(AND(Deník!$R95&gt;=0,Deník!$R95&lt;=1),"BE",Deník!$R95),""),"")</f>
        <v/>
      </c>
      <c r="CH95" s="233" t="str">
        <f>IF(Deník!$R95&lt;&gt;"",IF(Deník!$AB95="TP3",IF(AND(Deník!$R95&gt;=0,Deník!$R95&lt;=1),"BE",Deník!$R95),""),"")</f>
        <v/>
      </c>
      <c r="CI95" s="233" t="str">
        <f>IF(Deník!$R95&lt;&gt;"",IF(Deník!$AB95="Trailing SL",IF(AND(Deník!$R95&gt;=0,Deník!$R95&lt;=1),"BE",Deník!$R95),""),"")</f>
        <v/>
      </c>
      <c r="CJ95" s="233" t="str">
        <f>IF(Deník!$R95&lt;&gt;"",IF(Deník!$AB95="Manual",IF(AND(Deník!$R95&gt;=0,Deník!$R95&lt;=1),"BE",Deník!$R95),""),"")</f>
        <v/>
      </c>
      <c r="CK95" s="233"/>
      <c r="CL95" s="233" t="str">
        <f>IF(Deník!$R95&lt;0,IF(Deník!$AC95=Statistika!$F$117,Deník!$R95,""),"")</f>
        <v/>
      </c>
      <c r="CM95" s="233" t="str">
        <f>IF(Deník!$R95&lt;0,IF(Deník!$AC95=Statistika!$F$118,Deník!$R95,""),"")</f>
        <v/>
      </c>
      <c r="CN95" s="233" t="str">
        <f>IF(Deník!$R95&lt;0,IF(Deník!$AC95=Statistika!$F$119,Deník!$R95,""),"")</f>
        <v/>
      </c>
      <c r="CO95" s="233" t="str">
        <f>IF(Deník!$R95&lt;0,IF(Deník!$AC95=Statistika!$F$120,Deník!$R95,""),"")</f>
        <v/>
      </c>
      <c r="CP95" s="233" t="str">
        <f>IF(Deník!$R95&lt;0,IF(Deník!$AC95=Statistika!$F$121,Deník!$R95,""),"")</f>
        <v/>
      </c>
      <c r="CQ95" s="233" t="str">
        <f>IF(Deník!$R95&lt;0,IF(Deník!$AC95=Statistika!$F$122,Deník!$R95,""),"")</f>
        <v/>
      </c>
      <c r="CR95" s="233" t="str">
        <f>IF(Deník!$R95&lt;0,IF(Deník!$AC95=Statistika!$F$123,Deník!$R95,""),"")</f>
        <v/>
      </c>
      <c r="CS95" s="233" t="str">
        <f>IF(Deník!$R95&lt;0,IF(Deník!$AC95=Statistika!$F$124,Deník!$R95,""),"")</f>
        <v/>
      </c>
      <c r="CT95" s="233" t="str">
        <f>IF(Deník!$R95&lt;0,IF(Deník!$AC95=Statistika!$F$125,Deník!$R95,""),"")</f>
        <v/>
      </c>
      <c r="CU95" s="233"/>
      <c r="CV95" s="233" t="str">
        <f>IF(Deník!$R95&lt;0,IF(Deník!$AD95=$CV$2,Deník!$R95,""),"")</f>
        <v/>
      </c>
      <c r="CW95" s="233" t="str">
        <f>IF(Deník!$R95&lt;0,IF(Deník!$AD95=$CW$2,Deník!$R95,""),"")</f>
        <v/>
      </c>
      <c r="CX95" s="233" t="str">
        <f>IF(Deník!$R95&lt;0,IF(Deník!$AD95=$CX$2,Deník!$R95,""),"")</f>
        <v/>
      </c>
      <c r="CY95" s="233" t="str">
        <f>IF(Deník!$R95&lt;0,IF(Deník!$AD95=$CY$2,Deník!$R95,""),"")</f>
        <v/>
      </c>
      <c r="CZ95" s="233" t="str">
        <f>IF(Deník!$R95&lt;0,IF(Deník!$AD95=$CZ$2,Deník!$R95,""),"")</f>
        <v/>
      </c>
      <c r="DL95" s="221">
        <f t="shared" si="8"/>
        <v>93847.029999999984</v>
      </c>
      <c r="DM95" s="220">
        <f t="shared" si="7"/>
        <v>-6.1529700000000132E-2</v>
      </c>
      <c r="DO95" s="50">
        <f>Deník!W96</f>
        <v>0</v>
      </c>
      <c r="DP95" s="102" t="str">
        <f>IF(AND(Deník!W96&gt;0),1,"")</f>
        <v/>
      </c>
      <c r="DQ95" s="102">
        <f>IF(AND(Deník!W96&lt;=0),1,"")</f>
        <v>1</v>
      </c>
      <c r="DR95" s="227"/>
      <c r="DS95" s="228"/>
      <c r="DT95" s="85"/>
      <c r="DU95" s="54">
        <f>IF(MONTH(Deník!$C95)=DU$2,Deník!$W95,"")</f>
        <v>0</v>
      </c>
      <c r="DV95" s="222" t="str">
        <f>IF(MONTH(Deník!$C95)=DV$2,Deník!$W95,"")</f>
        <v/>
      </c>
      <c r="DW95" s="222" t="str">
        <f>IF(MONTH(Deník!$C95)=DW$2,Deník!$W95,"")</f>
        <v/>
      </c>
      <c r="DX95" s="222" t="str">
        <f>IF(MONTH(Deník!$C95)=DX$2,Deník!$W95,"")</f>
        <v/>
      </c>
      <c r="DY95" s="222" t="str">
        <f>IF(MONTH(Deník!$C95)=DY$2,Deník!$W95,"")</f>
        <v/>
      </c>
      <c r="DZ95" s="222" t="str">
        <f>IF(MONTH(Deník!$C95)=DZ$2,Deník!$W95,"")</f>
        <v/>
      </c>
      <c r="EA95" s="222" t="str">
        <f>IF(MONTH(Deník!$C95)=EA$2,Deník!$W95,"")</f>
        <v/>
      </c>
      <c r="EB95" s="222" t="str">
        <f>IF(MONTH(Deník!$C95)=EB$2,Deník!$W95,"")</f>
        <v/>
      </c>
      <c r="EC95" s="222" t="str">
        <f>IF(MONTH(Deník!$C95)=EC$2,Deník!$W95,"")</f>
        <v/>
      </c>
      <c r="ED95" s="222" t="str">
        <f>IF(MONTH(Deník!$C95)=ED$2,Deník!$W95,"")</f>
        <v/>
      </c>
      <c r="EE95" s="222" t="str">
        <f>IF(MONTH(Deník!$C95)=EE$2,Deník!$W95,"")</f>
        <v/>
      </c>
      <c r="EF95" s="222" t="str">
        <f>IF(MONTH(Deník!$C95)=EF$2,Deník!$W95,"")</f>
        <v/>
      </c>
      <c r="EI95" s="600" t="str">
        <f>IF(Deník!$W95&lt;&gt;"",IF(Deník!$B95=Statistika!$F$63,Deník!$W95,""),"")</f>
        <v/>
      </c>
      <c r="EJ95" s="13" t="str">
        <f>IF(Deník!$W95&lt;&gt;"",IF(Deník!$B95=Statistika!$F$64,Deník!$W95,""),"")</f>
        <v/>
      </c>
      <c r="EK95" s="13" t="str">
        <f>IF(Deník!$W95&lt;&gt;"",IF(Deník!$B95=Statistika!$F$65,Deník!$W95,""),"")</f>
        <v/>
      </c>
      <c r="EL95" s="13" t="str">
        <f>IF(Deník!$W95&lt;&gt;"",IF(Deník!$B95=Statistika!$F$66,Deník!$W95,""),"")</f>
        <v/>
      </c>
      <c r="EM95" s="13" t="str">
        <f>IF(Deník!$W95&lt;&gt;"",IF(Deník!$B95=Statistika!$F$67,Deník!$W95,""),"")</f>
        <v/>
      </c>
      <c r="EN95" s="13" t="str">
        <f>IF(Deník!$W95&lt;&gt;"",IF(Deník!$B95=Statistika!$F$68,Deník!$W95,""),"")</f>
        <v/>
      </c>
      <c r="EO95" s="13" t="str">
        <f>IF(Deník!$W95&lt;&gt;"",IF(Deník!$B95=Statistika!$F$69,Deník!$W95,""),"")</f>
        <v/>
      </c>
      <c r="EP95" s="601" t="str">
        <f>IF(Deník!$W95&lt;&gt;"",IF(Deník!$B95=Statistika!$F$70,Deník!$W95,""),"")</f>
        <v/>
      </c>
      <c r="EQ95" s="90"/>
      <c r="ER95" s="63" t="str">
        <f>IF(Deník!$W95&lt;&gt;"",IF(Deník!$J95="L",Deník!$W95,""),"")</f>
        <v/>
      </c>
      <c r="ES95" s="13" t="str">
        <f>IF(Deník!$W95&lt;&gt;"",IF(Deník!$J95="S",Deník!$W95,""),"")</f>
        <v/>
      </c>
      <c r="ET95" s="95"/>
      <c r="EU95" s="88"/>
      <c r="EV95" s="63" t="str">
        <f>IF(WEEKDAY(Deník!$C95,2)=1,Deník!$W95,"")</f>
        <v/>
      </c>
      <c r="EW95" s="13" t="str">
        <f>IF(WEEKDAY(Deník!$C95,2)=2,Deník!$W95,"")</f>
        <v/>
      </c>
      <c r="EX95" s="13" t="str">
        <f>IF(WEEKDAY(Deník!$C95,2)=3,Deník!$W95,"")</f>
        <v/>
      </c>
      <c r="EY95" s="13" t="str">
        <f>IF(WEEKDAY(Deník!$C95,2)=4,Deník!$W95,"")</f>
        <v/>
      </c>
      <c r="EZ95" s="60" t="str">
        <f>IF(WEEKDAY(Deník!$C95,2)=5,Deník!$W95,"")</f>
        <v/>
      </c>
      <c r="FA95" s="99"/>
      <c r="FB95" s="100">
        <f>Deník!D95</f>
        <v>0</v>
      </c>
      <c r="FC95" s="63">
        <f>IF($FB95&lt;&gt;"",IF(AND($FB95&gt;=FC$2,$FB95&lt;=FC$3),Deník!$W95,""))</f>
        <v>0</v>
      </c>
      <c r="FD95" s="63" t="str">
        <f>IF($FB95&lt;&gt;"",IF(AND($FB95&gt;=FD$2,$FB95&lt;=FD$3),Deník!$W95,""))</f>
        <v/>
      </c>
      <c r="FE95" s="63" t="str">
        <f>IF($FB95&lt;&gt;"",IF(AND($FB95&gt;=FE$2,$FB95&lt;=FE$3),Deník!$W95,""))</f>
        <v/>
      </c>
      <c r="FF95" s="63" t="str">
        <f>IF($FB95&lt;&gt;"",IF(AND($FB95&gt;=FF$2,$FB95&lt;=FF$3),Deník!$W95,""))</f>
        <v/>
      </c>
      <c r="FG95" s="63" t="str">
        <f>IF($FB95&lt;&gt;"",IF(AND($FB95&gt;=FG$2,$FB95&lt;=FG$3),Deník!$W95,""))</f>
        <v/>
      </c>
      <c r="FH95" s="63" t="str">
        <f>IF($FB95&lt;&gt;"",IF(AND($FB95&gt;=FH$2,$FB95&lt;=FH$3),Deník!$W95,""))</f>
        <v/>
      </c>
      <c r="FI95" s="63" t="str">
        <f>IF($FB95&lt;&gt;"",IF(AND($FB95&gt;=FI$2,$FB95&lt;=FI$3),Deník!$W95,""))</f>
        <v/>
      </c>
      <c r="FJ95" s="63" t="str">
        <f>IF($FB95&lt;&gt;"",IF(AND($FB95&gt;=FJ$2,$FB95&lt;=FJ$3),Deník!$W95,""))</f>
        <v/>
      </c>
      <c r="FK95" s="63" t="str">
        <f>IF($FB95&lt;&gt;"",IF(AND($FB95&gt;=FK$2,$FB95&lt;=FK$3),Deník!$W95,""))</f>
        <v/>
      </c>
      <c r="FL95" s="63" t="str">
        <f>IF($FB95&lt;&gt;"",IF(AND($FB95&gt;=FL$2,$FB95&lt;=FL$3),Deník!$W95,""))</f>
        <v/>
      </c>
      <c r="FM95" s="63" t="str">
        <f>IF($FB95&lt;&gt;"",IF(AND($FB95&gt;=FM$2,$FB95&lt;=FM$3),Deník!$W95,""))</f>
        <v/>
      </c>
      <c r="FN95" s="13"/>
      <c r="FO95" s="20" t="str">
        <f>IF(Deník!$W95&gt;1,Deník!$W95,"")</f>
        <v/>
      </c>
      <c r="FP95" s="20" t="str">
        <f>IF(Deník!$W95&lt;0,Deník!$W95,"")</f>
        <v/>
      </c>
      <c r="FQ95" s="17"/>
      <c r="FS95" s="233"/>
      <c r="FT95" s="233" t="str">
        <f>IF(Deník!$W95&lt;&gt;"",IF(Deník!$Y95=Statistika!$F$78,Deník!$W95,""),"")</f>
        <v/>
      </c>
      <c r="FU95" s="233" t="str">
        <f>IF(Deník!$W95&lt;&gt;"",IF(Deník!$Y95=Statistika!$F$79,Deník!$W95,""),"")</f>
        <v/>
      </c>
      <c r="FV95" s="233" t="str">
        <f>IF(Deník!$W95&lt;&gt;"",IF(Deník!$Y95=Statistika!$F$80,Deník!$W95,""),"")</f>
        <v/>
      </c>
      <c r="FW95" s="233" t="str">
        <f>IF(Deník!$W95&lt;&gt;"",IF(Deník!$Y95=Statistika!$F$81,Deník!$W95,""),"")</f>
        <v/>
      </c>
      <c r="FX95" s="233" t="str">
        <f>IF(Deník!$W95&lt;&gt;"",IF(Deník!$Y95=Statistika!$F$82,Deník!$W95,""),"")</f>
        <v/>
      </c>
      <c r="FY95" s="233" t="str">
        <f>IF(Deník!$W95&lt;&gt;"",IF(Deník!$Y95=Statistika!$F$83,Deník!$W95,""),"")</f>
        <v/>
      </c>
      <c r="FZ95" s="233" t="str">
        <f>IF(Deník!$W95&lt;&gt;"",IF(Deník!$Y95=Statistika!$F$84,Deník!$W95,""),"")</f>
        <v/>
      </c>
      <c r="GA95" s="233" t="str">
        <f>IF(Deník!$W95&lt;&gt;"",IF(Deník!$Y95=Statistika!$F$85,Deník!$W95,""),"")</f>
        <v/>
      </c>
      <c r="GB95" s="233" t="str">
        <f>IF(Deník!$W95&lt;&gt;"",IF(Deník!$Y95=Statistika!$F$86,Deník!$W95,""),"")</f>
        <v/>
      </c>
      <c r="GC95" s="233" t="str">
        <f>IF(Deník!$W95&lt;&gt;"",IF(Deník!$Y95=Statistika!$F$87,Deník!$W95,""),"")</f>
        <v/>
      </c>
      <c r="GD95" s="233" t="str">
        <f>IF(Deník!$W95&lt;&gt;"",IF(Deník!$Y95=Statistika!$F$88,Deník!$W95,""),"")</f>
        <v/>
      </c>
      <c r="GE95" s="233" t="str">
        <f>IF(Deník!$W95&lt;&gt;"",IF(Deník!$Y95=Statistika!$F$89,Deník!$W95,""),"")</f>
        <v/>
      </c>
      <c r="GF95" s="233" t="str">
        <f>IF(Deník!$W95&lt;&gt;"",IF(Deník!$Y95=Statistika!$F$90,Deník!$W95,""),"")</f>
        <v/>
      </c>
      <c r="GG95" s="233" t="str">
        <f>IF(Deník!$W95&lt;&gt;"",IF(Deník!$Y95=Statistika!$F$91,Deník!$W95,""),"")</f>
        <v/>
      </c>
      <c r="GH95" s="233"/>
      <c r="GI95" s="233" t="str">
        <f>IF(Deník!$W95&lt;&gt;"",IF(Deník!$AB95=Statistika!$L$100,Deník!$W95,""),"")</f>
        <v/>
      </c>
      <c r="GJ95" s="233" t="str">
        <f>IF(Deník!$W95&lt;&gt;"",IF(Deník!$AB95=Statistika!$L$101,Deník!$W95,""),"")</f>
        <v/>
      </c>
      <c r="GK95" s="233" t="str">
        <f>IF(Deník!$W95&lt;&gt;"",IF(Deník!$AB95=Statistika!$L$102,Deník!$W95,""),"")</f>
        <v/>
      </c>
      <c r="GL95" s="233" t="str">
        <f>IF(Deník!$W95&lt;&gt;"",IF(Deník!$AB95=Statistika!$L$103,Deník!$W95,""),"")</f>
        <v/>
      </c>
      <c r="GM95" s="233" t="str">
        <f>IF(Deník!$W95&lt;&gt;"",IF(Deník!$AB95=Statistika!$L$104,Deník!$W95,""),"")</f>
        <v/>
      </c>
      <c r="GN95" s="233" t="str">
        <f>IF(Deník!$W95&lt;&gt;"",IF(Deník!$AB95=Statistika!$L$105,Deník!$W95,""),"")</f>
        <v/>
      </c>
      <c r="GO95" s="233" t="str">
        <f>IF(Deník!$W95&lt;&gt;"",IF(Deník!$AB95=Statistika!$L$106,Deník!$W95,""),"")</f>
        <v/>
      </c>
      <c r="GP95" s="233" t="str">
        <f>IF(Deník!$W95&lt;&gt;"",IF(Deník!$AB95=Statistika!$L$107,Deník!$W95,""),"")</f>
        <v/>
      </c>
      <c r="GQ95" s="233" t="str">
        <f>IF(Deník!$W95&lt;&gt;"",IF(Deník!$AB95=Statistika!$L$108,Deník!$W95,""),"")</f>
        <v/>
      </c>
      <c r="GS95" s="233" t="str">
        <f>IF(Deník!$W95&lt;0,IF(Deník!$AC95=Statistika!$F$117,Deník!$W95,""),"")</f>
        <v/>
      </c>
      <c r="GT95" s="233" t="str">
        <f>IF(Deník!$W95&lt;0,IF(Deník!$AC95=Statistika!$F$118,Deník!$W95,""),"")</f>
        <v/>
      </c>
      <c r="GU95" s="233" t="str">
        <f>IF(Deník!$W95&lt;0,IF(Deník!$AC95=Statistika!$F$119,Deník!$W95,""),"")</f>
        <v/>
      </c>
      <c r="GV95" s="233" t="str">
        <f>IF(Deník!$W95&lt;0,IF(Deník!$AC95=Statistika!$F$120,Deník!$W95,""),"")</f>
        <v/>
      </c>
      <c r="GW95" s="233" t="str">
        <f>IF(Deník!$W95&lt;0,IF(Deník!$AC95=Statistika!$F$121,Deník!$W95,""),"")</f>
        <v/>
      </c>
      <c r="GX95" s="233" t="str">
        <f>IF(Deník!$W95&lt;0,IF(Deník!$AC95=Statistika!$F$122,Deník!$W95,""),"")</f>
        <v/>
      </c>
      <c r="GY95" s="233" t="str">
        <f>IF(Deník!$W95&lt;0,IF(Deník!$AC95=Statistika!$F$123,Deník!$W95,""),"")</f>
        <v/>
      </c>
      <c r="GZ95" s="233" t="str">
        <f>IF(Deník!$W95&lt;0,IF(Deník!$AC95=Statistika!$F$124,Deník!$W95,""),"")</f>
        <v/>
      </c>
      <c r="HA95" s="233" t="str">
        <f>IF(Deník!$W95&lt;0,IF(Deník!$AC95=Statistika!$F$125,Deník!$W95,""),"")</f>
        <v/>
      </c>
      <c r="HC95" s="233" t="str">
        <f>IF(Deník!$W95&lt;0,IF(Deník!$AD95=Statistika!$F$133,Deník!$W95,""),"")</f>
        <v/>
      </c>
      <c r="HD95" s="233" t="str">
        <f>IF(Deník!$W95&lt;0,IF(Deník!$AD95=Statistika!$F$134,Deník!$W95,""),"")</f>
        <v/>
      </c>
      <c r="HE95" s="233" t="str">
        <f>IF(Deník!$W95&lt;0,IF(Deník!$AD95=Statistika!$F$135,Deník!$W95,""),"")</f>
        <v/>
      </c>
      <c r="HF95" s="233" t="str">
        <f>IF(Deník!$W95&lt;0,IF(Deník!$AD95=Statistika!$F$136,Deník!$W95,""),"")</f>
        <v/>
      </c>
      <c r="HG95" s="233" t="str">
        <f>IF(Deník!$W95&lt;0,IF(Deník!$AD95=Statistika!$F$137,Deník!$W95,""),"")</f>
        <v/>
      </c>
      <c r="ID95" s="8">
        <f>Tabulka4[[#This Row],[Sloupec3]]</f>
        <v>0</v>
      </c>
      <c r="IE95" s="17" t="str">
        <f>IF(AND([1]Deník!$C95&gt;='[1]Měsíční shrnutí'!$D$1,[1]Deník!$C95&lt;='[1]Měsíční shrnutí'!$F$1),[1]Deník!$X95,"")</f>
        <v/>
      </c>
    </row>
    <row r="96" spans="1:239">
      <c r="A96" s="8">
        <f>Deník!C97</f>
        <v>0</v>
      </c>
      <c r="B96" s="50" t="str">
        <f>Deník!R97</f>
        <v/>
      </c>
      <c r="C96" s="102" t="str">
        <f>IF(AND(Deník!R97&gt;1,Deník!R97&lt;&gt;""),1,"")</f>
        <v/>
      </c>
      <c r="D96" s="102" t="str">
        <f>IF(AND(Deník!R97&lt;=0,Deník!R97&lt;&gt;""),1,"")</f>
        <v/>
      </c>
      <c r="E96" s="103" t="str">
        <f>IF(AND(Deník!R97&gt;=0,Deník!R97&lt;=1),1,"")</f>
        <v/>
      </c>
      <c r="F96" s="79" t="str">
        <f>IF(Deník!R97&lt;&gt;"",Deník!R97+F95,"")</f>
        <v/>
      </c>
      <c r="G96" s="85"/>
      <c r="H96" s="54" t="str">
        <f>IF(MONTH(Deník!$C96)=H$2,IF(AND(Deník!$R96&gt;=0,Deník!$R96&lt;=1),"BE",Deník!$R96),"")</f>
        <v/>
      </c>
      <c r="I96" s="11" t="str">
        <f>IF(MONTH(Deník!$C96)=I$2,IF(AND(Deník!$R96&gt;=0,Deník!$R96&lt;=1),"BE",Deník!$R96),"")</f>
        <v/>
      </c>
      <c r="J96" s="11" t="str">
        <f>IF(MONTH(Deník!$C96)=J$2,IF(AND(Deník!$R96&gt;=0,Deník!$R96&lt;=1),"BE",Deník!$R96),"")</f>
        <v/>
      </c>
      <c r="K96" s="11" t="str">
        <f>IF(MONTH(Deník!$C96)=K$2,IF(AND(Deník!$R96&gt;=0,Deník!$R96&lt;=1),"BE",Deník!$R96),"")</f>
        <v/>
      </c>
      <c r="L96" s="11" t="str">
        <f>IF(MONTH(Deník!$C96)=L$2,IF(AND(Deník!$R96&gt;=0,Deník!$R96&lt;=1),"BE",Deník!$R96),"")</f>
        <v/>
      </c>
      <c r="M96" s="11" t="str">
        <f>IF(MONTH(Deník!$C96)=M$2,IF(AND(Deník!$R96&gt;=0,Deník!$R96&lt;=1),"BE",Deník!$R96),"")</f>
        <v/>
      </c>
      <c r="N96" s="11" t="str">
        <f>IF(MONTH(Deník!$C96)=N$2,IF(AND(Deník!$R96&gt;=0,Deník!$R96&lt;=1),"BE",Deník!$R96),"")</f>
        <v/>
      </c>
      <c r="O96" s="11" t="str">
        <f>IF(MONTH(Deník!$C96)=O$2,IF(AND(Deník!$R96&gt;=0,Deník!$R96&lt;=1),"BE",Deník!$R96),"")</f>
        <v/>
      </c>
      <c r="P96" s="11" t="str">
        <f>IF(MONTH(Deník!$C96)=P$2,IF(AND(Deník!$R96&gt;=0,Deník!$R96&lt;=1),"BE",Deník!$R96),"")</f>
        <v/>
      </c>
      <c r="Q96" s="11" t="str">
        <f>IF(MONTH(Deník!$C96)=Q$2,IF(AND(Deník!$R96&gt;=0,Deník!$R96&lt;=1),"BE",Deník!$R96),"")</f>
        <v/>
      </c>
      <c r="R96" s="11" t="str">
        <f>IF(MONTH(Deník!$C96)=R$2,IF(AND(Deník!$R96&gt;=0,Deník!$R96&lt;=1),"BE",Deník!$R96),"")</f>
        <v/>
      </c>
      <c r="S96" s="57" t="str">
        <f>IF(MONTH(Deník!$C96)=S$2,IF(AND(Deník!$R96&gt;=0,Deník!$R96&lt;=1),"BE",Deník!$R96),"")</f>
        <v/>
      </c>
      <c r="U96" s="12"/>
      <c r="V96" s="12"/>
      <c r="X96" s="600" t="str">
        <f>IF(Deník!$R96&lt;&gt;"",IF(Deník!$B96=Statistika!$F$63,IF(AND(Deník!$R96&gt;=0,Deník!$R96&lt;=1),"BE",Deník!$R96),""),"")</f>
        <v/>
      </c>
      <c r="Y96" s="13" t="str">
        <f>IF(Deník!$R96&lt;&gt;"",IF(Deník!$B96=Statistika!$F$64,IF(AND(Deník!$R96&gt;=0,Deník!$R96&lt;=1),"BE",Deník!$R96),""),"")</f>
        <v/>
      </c>
      <c r="Z96" s="13" t="str">
        <f>IF(Deník!$R96&lt;&gt;"",IF(Deník!$B96=Statistika!$F$65,IF(AND(Deník!$R96&gt;=0,Deník!$R96&lt;=1),"BE",Deník!$R96),""),"")</f>
        <v/>
      </c>
      <c r="AA96" s="13" t="str">
        <f>IF(Deník!$R96&lt;&gt;"",IF(Deník!$B96=Statistika!$F$66,IF(AND(Deník!$R96&gt;=0,Deník!$R96&lt;=1),"BE",Deník!$R96),""),"")</f>
        <v/>
      </c>
      <c r="AB96" s="13" t="str">
        <f>IF(Deník!$R96&lt;&gt;"",IF(Deník!$B96=Statistika!$F$67,IF(AND(Deník!$R96&gt;=0,Deník!$R96&lt;=1),"BE",Deník!$R96),""),"")</f>
        <v/>
      </c>
      <c r="AC96" s="13" t="str">
        <f>IF(Deník!$R96&lt;&gt;"",IF(Deník!$B96=Statistika!$F$68,IF(AND(Deník!$R96&gt;=0,Deník!$R96&lt;=1),"BE",Deník!$R96),""),"")</f>
        <v/>
      </c>
      <c r="AD96" s="13" t="str">
        <f>IF(Deník!$R96&lt;&gt;"",IF(Deník!$B96=Statistika!$F$69,IF(AND(Deník!$R96&gt;=0,Deník!$R96&lt;=1),"BE",Deník!$R96),""),"")</f>
        <v/>
      </c>
      <c r="AE96" s="601" t="str">
        <f>IF(Deník!$R96&lt;&gt;"",IF(Deník!$B96=Statistika!$F$70,IF(AND(Deník!$R96&gt;=0,Deník!$R96&lt;=1),"BE",Deník!$R96),""),"")</f>
        <v/>
      </c>
      <c r="AF96" s="90"/>
      <c r="AG96" s="63" t="str">
        <f>IF(Deník!$R96&lt;&gt;"",IF(Deník!$J96="L",IF(AND(Deník!$R96&gt;=0,Deník!$R96&lt;=1),"BE",Deník!$R96),""),"")</f>
        <v/>
      </c>
      <c r="AH96" s="13" t="str">
        <f>IF(Deník!$R96&lt;&gt;"",IF(Deník!$J96="S",IF(AND(Deník!$R96&gt;=0,Deník!$R96&lt;=1),"BE",Deník!$R96),""),"")</f>
        <v/>
      </c>
      <c r="AI96" s="95"/>
      <c r="AJ96" s="71" t="str">
        <f>IF(Deník!N97&lt;&gt;"",Deník!N97*-1,"")</f>
        <v/>
      </c>
      <c r="AK96" s="88"/>
      <c r="AL96" s="63" t="str">
        <f>IF(WEEKDAY(Deník!$C96,2)=1,IF(AND(Deník!$R96&gt;=0,Deník!$R96&lt;=1),"BE",Deník!$R96),"")</f>
        <v/>
      </c>
      <c r="AM96" s="13" t="str">
        <f>IF(WEEKDAY(Deník!$C96,2)=2,IF(AND(Deník!$R96&gt;=0,Deník!$R96&lt;=1),"BE",Deník!$R96),"")</f>
        <v/>
      </c>
      <c r="AN96" s="13" t="str">
        <f>IF(WEEKDAY(Deník!$C96,2)=3,IF(AND(Deník!$R96&gt;=0,Deník!$R96&lt;=1),"BE",Deník!$R96),"")</f>
        <v/>
      </c>
      <c r="AO96" s="13" t="str">
        <f>IF(WEEKDAY(Deník!$C96,2)=4,IF(AND(Deník!$R96&gt;=0,Deník!$R96&lt;=1),"BE",Deník!$R96),"")</f>
        <v/>
      </c>
      <c r="AP96" s="60" t="str">
        <f>IF(WEEKDAY(Deník!$C96,2)=5,IF(AND(Deník!$R96&gt;=0,Deník!$R96&lt;=1),"BE",Deník!$R96),"")</f>
        <v/>
      </c>
      <c r="AQ96" s="99"/>
      <c r="AR96" s="100">
        <f>Deník!D96</f>
        <v>0</v>
      </c>
      <c r="AS96" s="63" t="str">
        <f>IF(Deník!$D96&lt;&gt;"",IF(AND(Deník!$D96&gt;=AS$2,Deník!$D96&lt;=AS$3),IF(AND(Deník!$R96&gt;=0,Deník!$R96&lt;=1),"BE",Deník!$R96),""),"")</f>
        <v/>
      </c>
      <c r="AT96" s="63" t="str">
        <f>IF(Deník!$D96&lt;&gt;"",IF(AND(Deník!$D96&gt;=AT$2,Deník!$D96&lt;=AT$3),IF(AND(Deník!$R96&gt;=0,Deník!$R96&lt;=1),"BE",Deník!$R96),""),"")</f>
        <v/>
      </c>
      <c r="AU96" s="63" t="str">
        <f>IF(Deník!$D96&lt;&gt;"",IF(AND(Deník!$D96&gt;=AU$2,Deník!$D96&lt;=AU$3),IF(AND(Deník!$R96&gt;=0,Deník!$R96&lt;=1),"BE",Deník!$R96),""),"")</f>
        <v/>
      </c>
      <c r="AV96" s="63" t="str">
        <f>IF(Deník!$D96&lt;&gt;"",IF(AND(Deník!$D96&gt;=AV$2,Deník!$D96&lt;=AV$3),IF(AND(Deník!$R96&gt;=0,Deník!$R96&lt;=1),"BE",Deník!$R96),""),"")</f>
        <v/>
      </c>
      <c r="AW96" s="63" t="str">
        <f>IF(Deník!$D96&lt;&gt;"",IF(AND(Deník!$D96&gt;=AW$2,Deník!$D96&lt;=AW$3),IF(AND(Deník!$R96&gt;=0,Deník!$R96&lt;=1),"BE",Deník!$R96),""),"")</f>
        <v/>
      </c>
      <c r="AX96" s="63" t="str">
        <f>IF(Deník!$D96&lt;&gt;"",IF(AND(Deník!$D96&gt;=AX$2,Deník!$D96&lt;=AX$3),IF(AND(Deník!$R96&gt;=0,Deník!$R96&lt;=1),"BE",Deník!$R96),""),"")</f>
        <v/>
      </c>
      <c r="AY96" s="63" t="str">
        <f>IF(Deník!$D96&lt;&gt;"",IF(AND(Deník!$D96&gt;=AY$2,Deník!$D96&lt;=AY$3),IF(AND(Deník!$R96&gt;=0,Deník!$R96&lt;=1),"BE",Deník!$R96),""),"")</f>
        <v/>
      </c>
      <c r="AZ96" s="63" t="str">
        <f>IF(Deník!$D96&lt;&gt;"",IF(AND(Deník!$D96&gt;=AZ$2,Deník!$D96&lt;=AZ$3),IF(AND(Deník!$R96&gt;=0,Deník!$R96&lt;=1),"BE",Deník!$R96),""),"")</f>
        <v/>
      </c>
      <c r="BA96" s="63" t="str">
        <f>IF(Deník!$D96&lt;&gt;"",IF(AND(Deník!$D96&gt;=BA$2,Deník!$D96&lt;=BA$3),IF(AND(Deník!$R96&gt;=0,Deník!$R96&lt;=1),"BE",Deník!$R96),""),"")</f>
        <v/>
      </c>
      <c r="BB96" s="63" t="str">
        <f>IF(Deník!$D96&lt;&gt;"",IF(AND(Deník!$D96&gt;=BB$2,Deník!$D96&lt;=BB$3),IF(AND(Deník!$R96&gt;=0,Deník!$R96&lt;=1),"BE",Deník!$R96),""),"")</f>
        <v/>
      </c>
      <c r="BC96" s="71" t="str">
        <f>IF(Deník!$D96&lt;&gt;"",IF(AND(Deník!$D96&gt;=BC$2,Deník!$D96&lt;=BC$3),IF(AND(Deník!$R96&gt;=0,Deník!$R96&lt;=1),"BE",Deník!$R96),""),"")</f>
        <v/>
      </c>
      <c r="BD96" s="20" t="str">
        <f>IF(Deník!$J97="S",(Deník!$M97-Deník!$K97),IF(Deník!$J97="L",(Deník!$K97-Deník!$M97),""))</f>
        <v/>
      </c>
      <c r="BE96" s="20" t="str">
        <f>IF(Deník!$J97="S",(Deník!$K97-Deník!$O97),IF(Deník!$J97="L",(Deník!$O97-Deník!$K97),""))</f>
        <v/>
      </c>
      <c r="BF96" s="20" t="str">
        <f>IF(Deník!$J97="S",(Deník!$K97-Deník!$L97),IF(Deník!$J97="L",(Deník!$L97-Deník!$K97),""))</f>
        <v/>
      </c>
      <c r="BG96" s="20" t="str">
        <f>IF(Deník!$J97="S",(Deník!$K97-Deník!$S97),IF(Deník!$J97="L",(Deník!$S97-Deník!$K97),""))</f>
        <v/>
      </c>
      <c r="BH96" s="20" t="str">
        <f>IF(Deník!$J97="S",(Deník!$K97-Deník!$U97),IF(Deník!$J97="L",(Deník!$U97-Deník!$K97),""))</f>
        <v/>
      </c>
      <c r="BI96" s="20" t="str">
        <f>IF(Deník!$R96&gt;1,Deník!$R96,"")</f>
        <v/>
      </c>
      <c r="BJ96" s="20" t="str">
        <f>IF(Deník!$R96&lt;0,Deník!$R96,"")</f>
        <v/>
      </c>
      <c r="BK96" s="17"/>
      <c r="BM96" s="233" t="str">
        <f>IF(Deník!$R96&lt;&gt;"",IF(Deník!$Y96=Statistika!$F$78,IF(AND(Deník!$R96&gt;=0,Deník!$R96&lt;=1),"BE",Deník!$R96),""),"")</f>
        <v/>
      </c>
      <c r="BN96" s="233" t="str">
        <f>IF(Deník!$R96&lt;&gt;"",IF(Deník!$Y96=Statistika!$F$79,IF(AND(Deník!$R96&gt;=0,Deník!$R96&lt;=1),"BE",Deník!$R96),""),"")</f>
        <v/>
      </c>
      <c r="BO96" s="233" t="str">
        <f>IF(Deník!$R96&lt;&gt;"",IF(Deník!$Y96=Statistika!$F$80,IF(AND(Deník!$R96&gt;=0,Deník!$R96&lt;=1),"BE",Deník!$R96),""),"")</f>
        <v/>
      </c>
      <c r="BP96" s="233" t="str">
        <f>IF(Deník!$R96&lt;&gt;"",IF(Deník!$Y96=Statistika!$F$81,IF(AND(Deník!$R96&gt;=0,Deník!$R96&lt;=1),"BE",Deník!$R96),""),"")</f>
        <v/>
      </c>
      <c r="BQ96" s="233" t="str">
        <f>IF(Deník!$R96&lt;&gt;"",IF(Deník!$Y96=Statistika!$F$82,IF(AND(Deník!$R96&gt;=0,Deník!$R96&lt;=1),"BE",Deník!$R96),""),"")</f>
        <v/>
      </c>
      <c r="BR96" s="233" t="str">
        <f>IF(Deník!$R96&lt;&gt;"",IF(Deník!$Y96=Statistika!$F$83,IF(AND(Deník!$R96&gt;=0,Deník!$R96&lt;=1),"BE",Deník!$R96),""),"")</f>
        <v/>
      </c>
      <c r="BS96" s="233" t="str">
        <f>IF(Deník!$R96&lt;&gt;"",IF(Deník!$Y96=Statistika!$F$84,IF(AND(Deník!$R96&gt;=0,Deník!$R96&lt;=1),"BE",Deník!$R96),""),"")</f>
        <v/>
      </c>
      <c r="BT96" s="233" t="str">
        <f>IF(Deník!$R96&lt;&gt;"",IF(Deník!$Y96=Statistika!$F$85,IF(AND(Deník!$R96&gt;=0,Deník!$R96&lt;=1),"BE",Deník!$R96),""),"")</f>
        <v/>
      </c>
      <c r="BU96" s="233" t="str">
        <f>IF(Deník!$R96&lt;&gt;"",IF(Deník!$Y96=Statistika!$F$86,IF(AND(Deník!$R96&gt;=0,Deník!$R96&lt;=1),"BE",Deník!$R96),""),"")</f>
        <v/>
      </c>
      <c r="BV96" s="233" t="str">
        <f>IF(Deník!$R96&lt;&gt;"",IF(Deník!$Y96=Statistika!$F$87,IF(AND(Deník!$R96&gt;=0,Deník!$R96&lt;=1),"BE",Deník!$R96),""),"")</f>
        <v/>
      </c>
      <c r="BW96" s="233" t="str">
        <f>IF(Deník!$R96&lt;&gt;"",IF(Deník!$Y96=Statistika!$F$88,IF(AND(Deník!$R96&gt;=0,Deník!$R96&lt;=1),"BE",Deník!$R96),""),"")</f>
        <v/>
      </c>
      <c r="BX96" s="233" t="str">
        <f>IF(Deník!$R96&lt;&gt;"",IF(Deník!$Y96=Statistika!$F$89,IF(AND(Deník!$R96&gt;=0,Deník!$R96&lt;=1),"BE",Deník!$R96),""),"")</f>
        <v/>
      </c>
      <c r="BY96" s="233" t="str">
        <f>IF(Deník!$R96&lt;&gt;"",IF(Deník!$Y96=Statistika!$F$90,IF(AND(Deník!$R96&gt;=0,Deník!$R96&lt;=1),"BE",Deník!$R96),""),"")</f>
        <v/>
      </c>
      <c r="BZ96" s="233" t="str">
        <f>IF(Deník!$R96&lt;&gt;"",IF(Deník!$Y96=Statistika!$F$91,IF(AND(Deník!$R96&gt;=0,Deník!$R96&lt;=1),"BE",Deník!$R96),""),"")</f>
        <v/>
      </c>
      <c r="CA96" s="233"/>
      <c r="CB96" s="233" t="str">
        <f>IF(Deník!$R96&lt;&gt;"",IF(Deník!$AB96="SL",IF(AND(Deník!$R96&gt;=0,Deník!$R96&lt;=1),"BE",Deník!$R96),""),"")</f>
        <v/>
      </c>
      <c r="CC96" s="233" t="str">
        <f>IF(Deník!$R96&lt;&gt;"",IF(Deník!$AB96="BE10",IF(AND(Deník!$R96&gt;=0,Deník!$R96&lt;=1),"BE",Deník!$R96),""),"")</f>
        <v/>
      </c>
      <c r="CD96" s="233" t="str">
        <f>IF(Deník!$R96&lt;&gt;"",IF(Deník!$AB96="BE15",IF(AND(Deník!$R96&gt;=0,Deník!$R96&lt;=1),"BE",Deník!$R96),""),"")</f>
        <v/>
      </c>
      <c r="CE96" s="233" t="str">
        <f>IF(Deník!$R96&lt;&gt;"",IF(Deník!$AB96="BE20",IF(AND(Deník!$R96&gt;=0,Deník!$R96&lt;=1),"BE",Deník!$R96),""),"")</f>
        <v/>
      </c>
      <c r="CF96" s="233" t="str">
        <f>IF(Deník!$R96&lt;&gt;"",IF(Deník!$AB96="TP1",IF(AND(Deník!$R96&gt;=0,Deník!$R96&lt;=1),"BE",Deník!$R96),""),"")</f>
        <v/>
      </c>
      <c r="CG96" s="233" t="str">
        <f>IF(Deník!$R96&lt;&gt;"",IF(Deník!$AB96="TP2",IF(AND(Deník!$R96&gt;=0,Deník!$R96&lt;=1),"BE",Deník!$R96),""),"")</f>
        <v/>
      </c>
      <c r="CH96" s="233" t="str">
        <f>IF(Deník!$R96&lt;&gt;"",IF(Deník!$AB96="TP3",IF(AND(Deník!$R96&gt;=0,Deník!$R96&lt;=1),"BE",Deník!$R96),""),"")</f>
        <v/>
      </c>
      <c r="CI96" s="233" t="str">
        <f>IF(Deník!$R96&lt;&gt;"",IF(Deník!$AB96="Trailing SL",IF(AND(Deník!$R96&gt;=0,Deník!$R96&lt;=1),"BE",Deník!$R96),""),"")</f>
        <v/>
      </c>
      <c r="CJ96" s="233" t="str">
        <f>IF(Deník!$R96&lt;&gt;"",IF(Deník!$AB96="Manual",IF(AND(Deník!$R96&gt;=0,Deník!$R96&lt;=1),"BE",Deník!$R96),""),"")</f>
        <v/>
      </c>
      <c r="CK96" s="233"/>
      <c r="CL96" s="233" t="str">
        <f>IF(Deník!$R96&lt;0,IF(Deník!$AC96=Statistika!$F$117,Deník!$R96,""),"")</f>
        <v/>
      </c>
      <c r="CM96" s="233" t="str">
        <f>IF(Deník!$R96&lt;0,IF(Deník!$AC96=Statistika!$F$118,Deník!$R96,""),"")</f>
        <v/>
      </c>
      <c r="CN96" s="233" t="str">
        <f>IF(Deník!$R96&lt;0,IF(Deník!$AC96=Statistika!$F$119,Deník!$R96,""),"")</f>
        <v/>
      </c>
      <c r="CO96" s="233" t="str">
        <f>IF(Deník!$R96&lt;0,IF(Deník!$AC96=Statistika!$F$120,Deník!$R96,""),"")</f>
        <v/>
      </c>
      <c r="CP96" s="233" t="str">
        <f>IF(Deník!$R96&lt;0,IF(Deník!$AC96=Statistika!$F$121,Deník!$R96,""),"")</f>
        <v/>
      </c>
      <c r="CQ96" s="233" t="str">
        <f>IF(Deník!$R96&lt;0,IF(Deník!$AC96=Statistika!$F$122,Deník!$R96,""),"")</f>
        <v/>
      </c>
      <c r="CR96" s="233" t="str">
        <f>IF(Deník!$R96&lt;0,IF(Deník!$AC96=Statistika!$F$123,Deník!$R96,""),"")</f>
        <v/>
      </c>
      <c r="CS96" s="233" t="str">
        <f>IF(Deník!$R96&lt;0,IF(Deník!$AC96=Statistika!$F$124,Deník!$R96,""),"")</f>
        <v/>
      </c>
      <c r="CT96" s="233" t="str">
        <f>IF(Deník!$R96&lt;0,IF(Deník!$AC96=Statistika!$F$125,Deník!$R96,""),"")</f>
        <v/>
      </c>
      <c r="CU96" s="233"/>
      <c r="CV96" s="233" t="str">
        <f>IF(Deník!$R96&lt;0,IF(Deník!$AD96=$CV$2,Deník!$R96,""),"")</f>
        <v/>
      </c>
      <c r="CW96" s="233" t="str">
        <f>IF(Deník!$R96&lt;0,IF(Deník!$AD96=$CW$2,Deník!$R96,""),"")</f>
        <v/>
      </c>
      <c r="CX96" s="233" t="str">
        <f>IF(Deník!$R96&lt;0,IF(Deník!$AD96=$CX$2,Deník!$R96,""),"")</f>
        <v/>
      </c>
      <c r="CY96" s="233" t="str">
        <f>IF(Deník!$R96&lt;0,IF(Deník!$AD96=$CY$2,Deník!$R96,""),"")</f>
        <v/>
      </c>
      <c r="CZ96" s="233" t="str">
        <f>IF(Deník!$R96&lt;0,IF(Deník!$AD96=$CZ$2,Deník!$R96,""),"")</f>
        <v/>
      </c>
      <c r="DL96" s="221">
        <f t="shared" si="8"/>
        <v>93847.029999999984</v>
      </c>
      <c r="DM96" s="220">
        <f t="shared" si="7"/>
        <v>-6.1529700000000132E-2</v>
      </c>
      <c r="DO96" s="50">
        <f>Deník!W97</f>
        <v>0</v>
      </c>
      <c r="DP96" s="102" t="str">
        <f>IF(AND(Deník!W97&gt;0),1,"")</f>
        <v/>
      </c>
      <c r="DQ96" s="102">
        <f>IF(AND(Deník!W97&lt;=0),1,"")</f>
        <v>1</v>
      </c>
      <c r="DR96" s="227"/>
      <c r="DS96" s="228"/>
      <c r="DT96" s="85"/>
      <c r="DU96" s="54">
        <f>IF(MONTH(Deník!$C96)=DU$2,Deník!$W96,"")</f>
        <v>0</v>
      </c>
      <c r="DV96" s="222" t="str">
        <f>IF(MONTH(Deník!$C96)=DV$2,Deník!$W96,"")</f>
        <v/>
      </c>
      <c r="DW96" s="222" t="str">
        <f>IF(MONTH(Deník!$C96)=DW$2,Deník!$W96,"")</f>
        <v/>
      </c>
      <c r="DX96" s="222" t="str">
        <f>IF(MONTH(Deník!$C96)=DX$2,Deník!$W96,"")</f>
        <v/>
      </c>
      <c r="DY96" s="222" t="str">
        <f>IF(MONTH(Deník!$C96)=DY$2,Deník!$W96,"")</f>
        <v/>
      </c>
      <c r="DZ96" s="222" t="str">
        <f>IF(MONTH(Deník!$C96)=DZ$2,Deník!$W96,"")</f>
        <v/>
      </c>
      <c r="EA96" s="222" t="str">
        <f>IF(MONTH(Deník!$C96)=EA$2,Deník!$W96,"")</f>
        <v/>
      </c>
      <c r="EB96" s="222" t="str">
        <f>IF(MONTH(Deník!$C96)=EB$2,Deník!$W96,"")</f>
        <v/>
      </c>
      <c r="EC96" s="222" t="str">
        <f>IF(MONTH(Deník!$C96)=EC$2,Deník!$W96,"")</f>
        <v/>
      </c>
      <c r="ED96" s="222" t="str">
        <f>IF(MONTH(Deník!$C96)=ED$2,Deník!$W96,"")</f>
        <v/>
      </c>
      <c r="EE96" s="222" t="str">
        <f>IF(MONTH(Deník!$C96)=EE$2,Deník!$W96,"")</f>
        <v/>
      </c>
      <c r="EF96" s="222" t="str">
        <f>IF(MONTH(Deník!$C96)=EF$2,Deník!$W96,"")</f>
        <v/>
      </c>
      <c r="EI96" s="600" t="str">
        <f>IF(Deník!$W96&lt;&gt;"",IF(Deník!$B96=Statistika!$F$63,Deník!$W96,""),"")</f>
        <v/>
      </c>
      <c r="EJ96" s="13" t="str">
        <f>IF(Deník!$W96&lt;&gt;"",IF(Deník!$B96=Statistika!$F$64,Deník!$W96,""),"")</f>
        <v/>
      </c>
      <c r="EK96" s="13" t="str">
        <f>IF(Deník!$W96&lt;&gt;"",IF(Deník!$B96=Statistika!$F$65,Deník!$W96,""),"")</f>
        <v/>
      </c>
      <c r="EL96" s="13" t="str">
        <f>IF(Deník!$W96&lt;&gt;"",IF(Deník!$B96=Statistika!$F$66,Deník!$W96,""),"")</f>
        <v/>
      </c>
      <c r="EM96" s="13" t="str">
        <f>IF(Deník!$W96&lt;&gt;"",IF(Deník!$B96=Statistika!$F$67,Deník!$W96,""),"")</f>
        <v/>
      </c>
      <c r="EN96" s="13" t="str">
        <f>IF(Deník!$W96&lt;&gt;"",IF(Deník!$B96=Statistika!$F$68,Deník!$W96,""),"")</f>
        <v/>
      </c>
      <c r="EO96" s="13" t="str">
        <f>IF(Deník!$W96&lt;&gt;"",IF(Deník!$B96=Statistika!$F$69,Deník!$W96,""),"")</f>
        <v/>
      </c>
      <c r="EP96" s="601" t="str">
        <f>IF(Deník!$W96&lt;&gt;"",IF(Deník!$B96=Statistika!$F$70,Deník!$W96,""),"")</f>
        <v/>
      </c>
      <c r="EQ96" s="90"/>
      <c r="ER96" s="63" t="str">
        <f>IF(Deník!$W96&lt;&gt;"",IF(Deník!$J96="L",Deník!$W96,""),"")</f>
        <v/>
      </c>
      <c r="ES96" s="13" t="str">
        <f>IF(Deník!$W96&lt;&gt;"",IF(Deník!$J96="S",Deník!$W96,""),"")</f>
        <v/>
      </c>
      <c r="ET96" s="95"/>
      <c r="EU96" s="88"/>
      <c r="EV96" s="63" t="str">
        <f>IF(WEEKDAY(Deník!$C96,2)=1,Deník!$W96,"")</f>
        <v/>
      </c>
      <c r="EW96" s="13" t="str">
        <f>IF(WEEKDAY(Deník!$C96,2)=2,Deník!$W96,"")</f>
        <v/>
      </c>
      <c r="EX96" s="13" t="str">
        <f>IF(WEEKDAY(Deník!$C96,2)=3,Deník!$W96,"")</f>
        <v/>
      </c>
      <c r="EY96" s="13" t="str">
        <f>IF(WEEKDAY(Deník!$C96,2)=4,Deník!$W96,"")</f>
        <v/>
      </c>
      <c r="EZ96" s="60" t="str">
        <f>IF(WEEKDAY(Deník!$C96,2)=5,Deník!$W96,"")</f>
        <v/>
      </c>
      <c r="FA96" s="99"/>
      <c r="FB96" s="100">
        <f>Deník!D96</f>
        <v>0</v>
      </c>
      <c r="FC96" s="63">
        <f>IF($FB96&lt;&gt;"",IF(AND($FB96&gt;=FC$2,$FB96&lt;=FC$3),Deník!$W96,""))</f>
        <v>0</v>
      </c>
      <c r="FD96" s="63" t="str">
        <f>IF($FB96&lt;&gt;"",IF(AND($FB96&gt;=FD$2,$FB96&lt;=FD$3),Deník!$W96,""))</f>
        <v/>
      </c>
      <c r="FE96" s="63" t="str">
        <f>IF($FB96&lt;&gt;"",IF(AND($FB96&gt;=FE$2,$FB96&lt;=FE$3),Deník!$W96,""))</f>
        <v/>
      </c>
      <c r="FF96" s="63" t="str">
        <f>IF($FB96&lt;&gt;"",IF(AND($FB96&gt;=FF$2,$FB96&lt;=FF$3),Deník!$W96,""))</f>
        <v/>
      </c>
      <c r="FG96" s="63" t="str">
        <f>IF($FB96&lt;&gt;"",IF(AND($FB96&gt;=FG$2,$FB96&lt;=FG$3),Deník!$W96,""))</f>
        <v/>
      </c>
      <c r="FH96" s="63" t="str">
        <f>IF($FB96&lt;&gt;"",IF(AND($FB96&gt;=FH$2,$FB96&lt;=FH$3),Deník!$W96,""))</f>
        <v/>
      </c>
      <c r="FI96" s="63" t="str">
        <f>IF($FB96&lt;&gt;"",IF(AND($FB96&gt;=FI$2,$FB96&lt;=FI$3),Deník!$W96,""))</f>
        <v/>
      </c>
      <c r="FJ96" s="63" t="str">
        <f>IF($FB96&lt;&gt;"",IF(AND($FB96&gt;=FJ$2,$FB96&lt;=FJ$3),Deník!$W96,""))</f>
        <v/>
      </c>
      <c r="FK96" s="63" t="str">
        <f>IF($FB96&lt;&gt;"",IF(AND($FB96&gt;=FK$2,$FB96&lt;=FK$3),Deník!$W96,""))</f>
        <v/>
      </c>
      <c r="FL96" s="63" t="str">
        <f>IF($FB96&lt;&gt;"",IF(AND($FB96&gt;=FL$2,$FB96&lt;=FL$3),Deník!$W96,""))</f>
        <v/>
      </c>
      <c r="FM96" s="63" t="str">
        <f>IF($FB96&lt;&gt;"",IF(AND($FB96&gt;=FM$2,$FB96&lt;=FM$3),Deník!$W96,""))</f>
        <v/>
      </c>
      <c r="FN96" s="13"/>
      <c r="FO96" s="20" t="str">
        <f>IF(Deník!$W96&gt;1,Deník!$W96,"")</f>
        <v/>
      </c>
      <c r="FP96" s="20" t="str">
        <f>IF(Deník!$W96&lt;0,Deník!$W96,"")</f>
        <v/>
      </c>
      <c r="FQ96" s="17"/>
      <c r="FS96" s="233"/>
      <c r="FT96" s="233" t="str">
        <f>IF(Deník!$W96&lt;&gt;"",IF(Deník!$Y96=Statistika!$F$78,Deník!$W96,""),"")</f>
        <v/>
      </c>
      <c r="FU96" s="233" t="str">
        <f>IF(Deník!$W96&lt;&gt;"",IF(Deník!$Y96=Statistika!$F$79,Deník!$W96,""),"")</f>
        <v/>
      </c>
      <c r="FV96" s="233" t="str">
        <f>IF(Deník!$W96&lt;&gt;"",IF(Deník!$Y96=Statistika!$F$80,Deník!$W96,""),"")</f>
        <v/>
      </c>
      <c r="FW96" s="233" t="str">
        <f>IF(Deník!$W96&lt;&gt;"",IF(Deník!$Y96=Statistika!$F$81,Deník!$W96,""),"")</f>
        <v/>
      </c>
      <c r="FX96" s="233" t="str">
        <f>IF(Deník!$W96&lt;&gt;"",IF(Deník!$Y96=Statistika!$F$82,Deník!$W96,""),"")</f>
        <v/>
      </c>
      <c r="FY96" s="233" t="str">
        <f>IF(Deník!$W96&lt;&gt;"",IF(Deník!$Y96=Statistika!$F$83,Deník!$W96,""),"")</f>
        <v/>
      </c>
      <c r="FZ96" s="233" t="str">
        <f>IF(Deník!$W96&lt;&gt;"",IF(Deník!$Y96=Statistika!$F$84,Deník!$W96,""),"")</f>
        <v/>
      </c>
      <c r="GA96" s="233" t="str">
        <f>IF(Deník!$W96&lt;&gt;"",IF(Deník!$Y96=Statistika!$F$85,Deník!$W96,""),"")</f>
        <v/>
      </c>
      <c r="GB96" s="233" t="str">
        <f>IF(Deník!$W96&lt;&gt;"",IF(Deník!$Y96=Statistika!$F$86,Deník!$W96,""),"")</f>
        <v/>
      </c>
      <c r="GC96" s="233" t="str">
        <f>IF(Deník!$W96&lt;&gt;"",IF(Deník!$Y96=Statistika!$F$87,Deník!$W96,""),"")</f>
        <v/>
      </c>
      <c r="GD96" s="233" t="str">
        <f>IF(Deník!$W96&lt;&gt;"",IF(Deník!$Y96=Statistika!$F$88,Deník!$W96,""),"")</f>
        <v/>
      </c>
      <c r="GE96" s="233" t="str">
        <f>IF(Deník!$W96&lt;&gt;"",IF(Deník!$Y96=Statistika!$F$89,Deník!$W96,""),"")</f>
        <v/>
      </c>
      <c r="GF96" s="233" t="str">
        <f>IF(Deník!$W96&lt;&gt;"",IF(Deník!$Y96=Statistika!$F$90,Deník!$W96,""),"")</f>
        <v/>
      </c>
      <c r="GG96" s="233" t="str">
        <f>IF(Deník!$W96&lt;&gt;"",IF(Deník!$Y96=Statistika!$F$91,Deník!$W96,""),"")</f>
        <v/>
      </c>
      <c r="GH96" s="233"/>
      <c r="GI96" s="233" t="str">
        <f>IF(Deník!$W96&lt;&gt;"",IF(Deník!$AB96=Statistika!$L$100,Deník!$W96,""),"")</f>
        <v/>
      </c>
      <c r="GJ96" s="233" t="str">
        <f>IF(Deník!$W96&lt;&gt;"",IF(Deník!$AB96=Statistika!$L$101,Deník!$W96,""),"")</f>
        <v/>
      </c>
      <c r="GK96" s="233" t="str">
        <f>IF(Deník!$W96&lt;&gt;"",IF(Deník!$AB96=Statistika!$L$102,Deník!$W96,""),"")</f>
        <v/>
      </c>
      <c r="GL96" s="233" t="str">
        <f>IF(Deník!$W96&lt;&gt;"",IF(Deník!$AB96=Statistika!$L$103,Deník!$W96,""),"")</f>
        <v/>
      </c>
      <c r="GM96" s="233" t="str">
        <f>IF(Deník!$W96&lt;&gt;"",IF(Deník!$AB96=Statistika!$L$104,Deník!$W96,""),"")</f>
        <v/>
      </c>
      <c r="GN96" s="233" t="str">
        <f>IF(Deník!$W96&lt;&gt;"",IF(Deník!$AB96=Statistika!$L$105,Deník!$W96,""),"")</f>
        <v/>
      </c>
      <c r="GO96" s="233" t="str">
        <f>IF(Deník!$W96&lt;&gt;"",IF(Deník!$AB96=Statistika!$L$106,Deník!$W96,""),"")</f>
        <v/>
      </c>
      <c r="GP96" s="233" t="str">
        <f>IF(Deník!$W96&lt;&gt;"",IF(Deník!$AB96=Statistika!$L$107,Deník!$W96,""),"")</f>
        <v/>
      </c>
      <c r="GQ96" s="233" t="str">
        <f>IF(Deník!$W96&lt;&gt;"",IF(Deník!$AB96=Statistika!$L$108,Deník!$W96,""),"")</f>
        <v/>
      </c>
      <c r="GS96" s="233" t="str">
        <f>IF(Deník!$W96&lt;0,IF(Deník!$AC96=Statistika!$F$117,Deník!$W96,""),"")</f>
        <v/>
      </c>
      <c r="GT96" s="233" t="str">
        <f>IF(Deník!$W96&lt;0,IF(Deník!$AC96=Statistika!$F$118,Deník!$W96,""),"")</f>
        <v/>
      </c>
      <c r="GU96" s="233" t="str">
        <f>IF(Deník!$W96&lt;0,IF(Deník!$AC96=Statistika!$F$119,Deník!$W96,""),"")</f>
        <v/>
      </c>
      <c r="GV96" s="233" t="str">
        <f>IF(Deník!$W96&lt;0,IF(Deník!$AC96=Statistika!$F$120,Deník!$W96,""),"")</f>
        <v/>
      </c>
      <c r="GW96" s="233" t="str">
        <f>IF(Deník!$W96&lt;0,IF(Deník!$AC96=Statistika!$F$121,Deník!$W96,""),"")</f>
        <v/>
      </c>
      <c r="GX96" s="233" t="str">
        <f>IF(Deník!$W96&lt;0,IF(Deník!$AC96=Statistika!$F$122,Deník!$W96,""),"")</f>
        <v/>
      </c>
      <c r="GY96" s="233" t="str">
        <f>IF(Deník!$W96&lt;0,IF(Deník!$AC96=Statistika!$F$123,Deník!$W96,""),"")</f>
        <v/>
      </c>
      <c r="GZ96" s="233" t="str">
        <f>IF(Deník!$W96&lt;0,IF(Deník!$AC96=Statistika!$F$124,Deník!$W96,""),"")</f>
        <v/>
      </c>
      <c r="HA96" s="233" t="str">
        <f>IF(Deník!$W96&lt;0,IF(Deník!$AC96=Statistika!$F$125,Deník!$W96,""),"")</f>
        <v/>
      </c>
      <c r="HC96" s="233" t="str">
        <f>IF(Deník!$W96&lt;0,IF(Deník!$AD96=Statistika!$F$133,Deník!$W96,""),"")</f>
        <v/>
      </c>
      <c r="HD96" s="233" t="str">
        <f>IF(Deník!$W96&lt;0,IF(Deník!$AD96=Statistika!$F$134,Deník!$W96,""),"")</f>
        <v/>
      </c>
      <c r="HE96" s="233" t="str">
        <f>IF(Deník!$W96&lt;0,IF(Deník!$AD96=Statistika!$F$135,Deník!$W96,""),"")</f>
        <v/>
      </c>
      <c r="HF96" s="233" t="str">
        <f>IF(Deník!$W96&lt;0,IF(Deník!$AD96=Statistika!$F$136,Deník!$W96,""),"")</f>
        <v/>
      </c>
      <c r="HG96" s="233" t="str">
        <f>IF(Deník!$W96&lt;0,IF(Deník!$AD96=Statistika!$F$137,Deník!$W96,""),"")</f>
        <v/>
      </c>
      <c r="ID96" s="8">
        <f>Tabulka4[[#This Row],[Sloupec3]]</f>
        <v>0</v>
      </c>
      <c r="IE96" s="17" t="str">
        <f>IF(AND([1]Deník!$C96&gt;='[1]Měsíční shrnutí'!$D$1,[1]Deník!$C96&lt;='[1]Měsíční shrnutí'!$F$1),[1]Deník!$X96,"")</f>
        <v/>
      </c>
    </row>
    <row r="97" spans="1:239">
      <c r="A97" s="8">
        <f>Deník!C98</f>
        <v>0</v>
      </c>
      <c r="B97" s="50" t="str">
        <f>Deník!R98</f>
        <v/>
      </c>
      <c r="C97" s="102" t="str">
        <f>IF(AND(Deník!R98&gt;1,Deník!R98&lt;&gt;""),1,"")</f>
        <v/>
      </c>
      <c r="D97" s="102" t="str">
        <f>IF(AND(Deník!R98&lt;=0,Deník!R98&lt;&gt;""),1,"")</f>
        <v/>
      </c>
      <c r="E97" s="103" t="str">
        <f>IF(AND(Deník!R98&gt;=0,Deník!R98&lt;=1),1,"")</f>
        <v/>
      </c>
      <c r="F97" s="79" t="str">
        <f>IF(Deník!R98&lt;&gt;"",Deník!R98+F96,"")</f>
        <v/>
      </c>
      <c r="G97" s="85"/>
      <c r="H97" s="54" t="str">
        <f>IF(MONTH(Deník!$C97)=H$2,IF(AND(Deník!$R97&gt;=0,Deník!$R97&lt;=1),"BE",Deník!$R97),"")</f>
        <v/>
      </c>
      <c r="I97" s="11" t="str">
        <f>IF(MONTH(Deník!$C97)=I$2,IF(AND(Deník!$R97&gt;=0,Deník!$R97&lt;=1),"BE",Deník!$R97),"")</f>
        <v/>
      </c>
      <c r="J97" s="11" t="str">
        <f>IF(MONTH(Deník!$C97)=J$2,IF(AND(Deník!$R97&gt;=0,Deník!$R97&lt;=1),"BE",Deník!$R97),"")</f>
        <v/>
      </c>
      <c r="K97" s="11" t="str">
        <f>IF(MONTH(Deník!$C97)=K$2,IF(AND(Deník!$R97&gt;=0,Deník!$R97&lt;=1),"BE",Deník!$R97),"")</f>
        <v/>
      </c>
      <c r="L97" s="11" t="str">
        <f>IF(MONTH(Deník!$C97)=L$2,IF(AND(Deník!$R97&gt;=0,Deník!$R97&lt;=1),"BE",Deník!$R97),"")</f>
        <v/>
      </c>
      <c r="M97" s="11" t="str">
        <f>IF(MONTH(Deník!$C97)=M$2,IF(AND(Deník!$R97&gt;=0,Deník!$R97&lt;=1),"BE",Deník!$R97),"")</f>
        <v/>
      </c>
      <c r="N97" s="11" t="str">
        <f>IF(MONTH(Deník!$C97)=N$2,IF(AND(Deník!$R97&gt;=0,Deník!$R97&lt;=1),"BE",Deník!$R97),"")</f>
        <v/>
      </c>
      <c r="O97" s="11" t="str">
        <f>IF(MONTH(Deník!$C97)=O$2,IF(AND(Deník!$R97&gt;=0,Deník!$R97&lt;=1),"BE",Deník!$R97),"")</f>
        <v/>
      </c>
      <c r="P97" s="11" t="str">
        <f>IF(MONTH(Deník!$C97)=P$2,IF(AND(Deník!$R97&gt;=0,Deník!$R97&lt;=1),"BE",Deník!$R97),"")</f>
        <v/>
      </c>
      <c r="Q97" s="11" t="str">
        <f>IF(MONTH(Deník!$C97)=Q$2,IF(AND(Deník!$R97&gt;=0,Deník!$R97&lt;=1),"BE",Deník!$R97),"")</f>
        <v/>
      </c>
      <c r="R97" s="11" t="str">
        <f>IF(MONTH(Deník!$C97)=R$2,IF(AND(Deník!$R97&gt;=0,Deník!$R97&lt;=1),"BE",Deník!$R97),"")</f>
        <v/>
      </c>
      <c r="S97" s="57" t="str">
        <f>IF(MONTH(Deník!$C97)=S$2,IF(AND(Deník!$R97&gt;=0,Deník!$R97&lt;=1),"BE",Deník!$R97),"")</f>
        <v/>
      </c>
      <c r="U97" s="12"/>
      <c r="V97" s="12"/>
      <c r="X97" s="600" t="str">
        <f>IF(Deník!$R97&lt;&gt;"",IF(Deník!$B97=Statistika!$F$63,IF(AND(Deník!$R97&gt;=0,Deník!$R97&lt;=1),"BE",Deník!$R97),""),"")</f>
        <v/>
      </c>
      <c r="Y97" s="13" t="str">
        <f>IF(Deník!$R97&lt;&gt;"",IF(Deník!$B97=Statistika!$F$64,IF(AND(Deník!$R97&gt;=0,Deník!$R97&lt;=1),"BE",Deník!$R97),""),"")</f>
        <v/>
      </c>
      <c r="Z97" s="13" t="str">
        <f>IF(Deník!$R97&lt;&gt;"",IF(Deník!$B97=Statistika!$F$65,IF(AND(Deník!$R97&gt;=0,Deník!$R97&lt;=1),"BE",Deník!$R97),""),"")</f>
        <v/>
      </c>
      <c r="AA97" s="13" t="str">
        <f>IF(Deník!$R97&lt;&gt;"",IF(Deník!$B97=Statistika!$F$66,IF(AND(Deník!$R97&gt;=0,Deník!$R97&lt;=1),"BE",Deník!$R97),""),"")</f>
        <v/>
      </c>
      <c r="AB97" s="13" t="str">
        <f>IF(Deník!$R97&lt;&gt;"",IF(Deník!$B97=Statistika!$F$67,IF(AND(Deník!$R97&gt;=0,Deník!$R97&lt;=1),"BE",Deník!$R97),""),"")</f>
        <v/>
      </c>
      <c r="AC97" s="13" t="str">
        <f>IF(Deník!$R97&lt;&gt;"",IF(Deník!$B97=Statistika!$F$68,IF(AND(Deník!$R97&gt;=0,Deník!$R97&lt;=1),"BE",Deník!$R97),""),"")</f>
        <v/>
      </c>
      <c r="AD97" s="13" t="str">
        <f>IF(Deník!$R97&lt;&gt;"",IF(Deník!$B97=Statistika!$F$69,IF(AND(Deník!$R97&gt;=0,Deník!$R97&lt;=1),"BE",Deník!$R97),""),"")</f>
        <v/>
      </c>
      <c r="AE97" s="601" t="str">
        <f>IF(Deník!$R97&lt;&gt;"",IF(Deník!$B97=Statistika!$F$70,IF(AND(Deník!$R97&gt;=0,Deník!$R97&lt;=1),"BE",Deník!$R97),""),"")</f>
        <v/>
      </c>
      <c r="AF97" s="90"/>
      <c r="AG97" s="63" t="str">
        <f>IF(Deník!$R97&lt;&gt;"",IF(Deník!$J97="L",IF(AND(Deník!$R97&gt;=0,Deník!$R97&lt;=1),"BE",Deník!$R97),""),"")</f>
        <v/>
      </c>
      <c r="AH97" s="13" t="str">
        <f>IF(Deník!$R97&lt;&gt;"",IF(Deník!$J97="S",IF(AND(Deník!$R97&gt;=0,Deník!$R97&lt;=1),"BE",Deník!$R97),""),"")</f>
        <v/>
      </c>
      <c r="AI97" s="95"/>
      <c r="AJ97" s="71" t="str">
        <f>IF(Deník!N98&lt;&gt;"",Deník!N98*-1,"")</f>
        <v/>
      </c>
      <c r="AK97" s="88"/>
      <c r="AL97" s="63" t="str">
        <f>IF(WEEKDAY(Deník!$C97,2)=1,IF(AND(Deník!$R97&gt;=0,Deník!$R97&lt;=1),"BE",Deník!$R97),"")</f>
        <v/>
      </c>
      <c r="AM97" s="13" t="str">
        <f>IF(WEEKDAY(Deník!$C97,2)=2,IF(AND(Deník!$R97&gt;=0,Deník!$R97&lt;=1),"BE",Deník!$R97),"")</f>
        <v/>
      </c>
      <c r="AN97" s="13" t="str">
        <f>IF(WEEKDAY(Deník!$C97,2)=3,IF(AND(Deník!$R97&gt;=0,Deník!$R97&lt;=1),"BE",Deník!$R97),"")</f>
        <v/>
      </c>
      <c r="AO97" s="13" t="str">
        <f>IF(WEEKDAY(Deník!$C97,2)=4,IF(AND(Deník!$R97&gt;=0,Deník!$R97&lt;=1),"BE",Deník!$R97),"")</f>
        <v/>
      </c>
      <c r="AP97" s="60" t="str">
        <f>IF(WEEKDAY(Deník!$C97,2)=5,IF(AND(Deník!$R97&gt;=0,Deník!$R97&lt;=1),"BE",Deník!$R97),"")</f>
        <v/>
      </c>
      <c r="AQ97" s="99"/>
      <c r="AR97" s="100">
        <f>Deník!D97</f>
        <v>0</v>
      </c>
      <c r="AS97" s="63" t="str">
        <f>IF(Deník!$D97&lt;&gt;"",IF(AND(Deník!$D97&gt;=AS$2,Deník!$D97&lt;=AS$3),IF(AND(Deník!$R97&gt;=0,Deník!$R97&lt;=1),"BE",Deník!$R97),""),"")</f>
        <v/>
      </c>
      <c r="AT97" s="63" t="str">
        <f>IF(Deník!$D97&lt;&gt;"",IF(AND(Deník!$D97&gt;=AT$2,Deník!$D97&lt;=AT$3),IF(AND(Deník!$R97&gt;=0,Deník!$R97&lt;=1),"BE",Deník!$R97),""),"")</f>
        <v/>
      </c>
      <c r="AU97" s="63" t="str">
        <f>IF(Deník!$D97&lt;&gt;"",IF(AND(Deník!$D97&gt;=AU$2,Deník!$D97&lt;=AU$3),IF(AND(Deník!$R97&gt;=0,Deník!$R97&lt;=1),"BE",Deník!$R97),""),"")</f>
        <v/>
      </c>
      <c r="AV97" s="63" t="str">
        <f>IF(Deník!$D97&lt;&gt;"",IF(AND(Deník!$D97&gt;=AV$2,Deník!$D97&lt;=AV$3),IF(AND(Deník!$R97&gt;=0,Deník!$R97&lt;=1),"BE",Deník!$R97),""),"")</f>
        <v/>
      </c>
      <c r="AW97" s="63" t="str">
        <f>IF(Deník!$D97&lt;&gt;"",IF(AND(Deník!$D97&gt;=AW$2,Deník!$D97&lt;=AW$3),IF(AND(Deník!$R97&gt;=0,Deník!$R97&lt;=1),"BE",Deník!$R97),""),"")</f>
        <v/>
      </c>
      <c r="AX97" s="63" t="str">
        <f>IF(Deník!$D97&lt;&gt;"",IF(AND(Deník!$D97&gt;=AX$2,Deník!$D97&lt;=AX$3),IF(AND(Deník!$R97&gt;=0,Deník!$R97&lt;=1),"BE",Deník!$R97),""),"")</f>
        <v/>
      </c>
      <c r="AY97" s="63" t="str">
        <f>IF(Deník!$D97&lt;&gt;"",IF(AND(Deník!$D97&gt;=AY$2,Deník!$D97&lt;=AY$3),IF(AND(Deník!$R97&gt;=0,Deník!$R97&lt;=1),"BE",Deník!$R97),""),"")</f>
        <v/>
      </c>
      <c r="AZ97" s="63" t="str">
        <f>IF(Deník!$D97&lt;&gt;"",IF(AND(Deník!$D97&gt;=AZ$2,Deník!$D97&lt;=AZ$3),IF(AND(Deník!$R97&gt;=0,Deník!$R97&lt;=1),"BE",Deník!$R97),""),"")</f>
        <v/>
      </c>
      <c r="BA97" s="63" t="str">
        <f>IF(Deník!$D97&lt;&gt;"",IF(AND(Deník!$D97&gt;=BA$2,Deník!$D97&lt;=BA$3),IF(AND(Deník!$R97&gt;=0,Deník!$R97&lt;=1),"BE",Deník!$R97),""),"")</f>
        <v/>
      </c>
      <c r="BB97" s="63" t="str">
        <f>IF(Deník!$D97&lt;&gt;"",IF(AND(Deník!$D97&gt;=BB$2,Deník!$D97&lt;=BB$3),IF(AND(Deník!$R97&gt;=0,Deník!$R97&lt;=1),"BE",Deník!$R97),""),"")</f>
        <v/>
      </c>
      <c r="BC97" s="71" t="str">
        <f>IF(Deník!$D97&lt;&gt;"",IF(AND(Deník!$D97&gt;=BC$2,Deník!$D97&lt;=BC$3),IF(AND(Deník!$R97&gt;=0,Deník!$R97&lt;=1),"BE",Deník!$R97),""),"")</f>
        <v/>
      </c>
      <c r="BD97" s="20" t="str">
        <f>IF(Deník!$J98="S",(Deník!$M98-Deník!$K98),IF(Deník!$J98="L",(Deník!$K98-Deník!$M98),""))</f>
        <v/>
      </c>
      <c r="BE97" s="20" t="str">
        <f>IF(Deník!$J98="S",(Deník!$K98-Deník!$O98),IF(Deník!$J98="L",(Deník!$O98-Deník!$K98),""))</f>
        <v/>
      </c>
      <c r="BF97" s="20" t="str">
        <f>IF(Deník!$J98="S",(Deník!$K98-Deník!$L98),IF(Deník!$J98="L",(Deník!$L98-Deník!$K98),""))</f>
        <v/>
      </c>
      <c r="BG97" s="20" t="str">
        <f>IF(Deník!$J98="S",(Deník!$K98-Deník!$S98),IF(Deník!$J98="L",(Deník!$S98-Deník!$K98),""))</f>
        <v/>
      </c>
      <c r="BH97" s="20" t="str">
        <f>IF(Deník!$J98="S",(Deník!$K98-Deník!$U98),IF(Deník!$J98="L",(Deník!$U98-Deník!$K98),""))</f>
        <v/>
      </c>
      <c r="BI97" s="20" t="str">
        <f>IF(Deník!$R97&gt;1,Deník!$R97,"")</f>
        <v/>
      </c>
      <c r="BJ97" s="20" t="str">
        <f>IF(Deník!$R97&lt;0,Deník!$R97,"")</f>
        <v/>
      </c>
      <c r="BK97" s="17"/>
      <c r="BM97" s="233" t="str">
        <f>IF(Deník!$R97&lt;&gt;"",IF(Deník!$Y97=Statistika!$F$78,IF(AND(Deník!$R97&gt;=0,Deník!$R97&lt;=1),"BE",Deník!$R97),""),"")</f>
        <v/>
      </c>
      <c r="BN97" s="233" t="str">
        <f>IF(Deník!$R97&lt;&gt;"",IF(Deník!$Y97=Statistika!$F$79,IF(AND(Deník!$R97&gt;=0,Deník!$R97&lt;=1),"BE",Deník!$R97),""),"")</f>
        <v/>
      </c>
      <c r="BO97" s="233" t="str">
        <f>IF(Deník!$R97&lt;&gt;"",IF(Deník!$Y97=Statistika!$F$80,IF(AND(Deník!$R97&gt;=0,Deník!$R97&lt;=1),"BE",Deník!$R97),""),"")</f>
        <v/>
      </c>
      <c r="BP97" s="233" t="str">
        <f>IF(Deník!$R97&lt;&gt;"",IF(Deník!$Y97=Statistika!$F$81,IF(AND(Deník!$R97&gt;=0,Deník!$R97&lt;=1),"BE",Deník!$R97),""),"")</f>
        <v/>
      </c>
      <c r="BQ97" s="233" t="str">
        <f>IF(Deník!$R97&lt;&gt;"",IF(Deník!$Y97=Statistika!$F$82,IF(AND(Deník!$R97&gt;=0,Deník!$R97&lt;=1),"BE",Deník!$R97),""),"")</f>
        <v/>
      </c>
      <c r="BR97" s="233" t="str">
        <f>IF(Deník!$R97&lt;&gt;"",IF(Deník!$Y97=Statistika!$F$83,IF(AND(Deník!$R97&gt;=0,Deník!$R97&lt;=1),"BE",Deník!$R97),""),"")</f>
        <v/>
      </c>
      <c r="BS97" s="233" t="str">
        <f>IF(Deník!$R97&lt;&gt;"",IF(Deník!$Y97=Statistika!$F$84,IF(AND(Deník!$R97&gt;=0,Deník!$R97&lt;=1),"BE",Deník!$R97),""),"")</f>
        <v/>
      </c>
      <c r="BT97" s="233" t="str">
        <f>IF(Deník!$R97&lt;&gt;"",IF(Deník!$Y97=Statistika!$F$85,IF(AND(Deník!$R97&gt;=0,Deník!$R97&lt;=1),"BE",Deník!$R97),""),"")</f>
        <v/>
      </c>
      <c r="BU97" s="233" t="str">
        <f>IF(Deník!$R97&lt;&gt;"",IF(Deník!$Y97=Statistika!$F$86,IF(AND(Deník!$R97&gt;=0,Deník!$R97&lt;=1),"BE",Deník!$R97),""),"")</f>
        <v/>
      </c>
      <c r="BV97" s="233" t="str">
        <f>IF(Deník!$R97&lt;&gt;"",IF(Deník!$Y97=Statistika!$F$87,IF(AND(Deník!$R97&gt;=0,Deník!$R97&lt;=1),"BE",Deník!$R97),""),"")</f>
        <v/>
      </c>
      <c r="BW97" s="233" t="str">
        <f>IF(Deník!$R97&lt;&gt;"",IF(Deník!$Y97=Statistika!$F$88,IF(AND(Deník!$R97&gt;=0,Deník!$R97&lt;=1),"BE",Deník!$R97),""),"")</f>
        <v/>
      </c>
      <c r="BX97" s="233" t="str">
        <f>IF(Deník!$R97&lt;&gt;"",IF(Deník!$Y97=Statistika!$F$89,IF(AND(Deník!$R97&gt;=0,Deník!$R97&lt;=1),"BE",Deník!$R97),""),"")</f>
        <v/>
      </c>
      <c r="BY97" s="233" t="str">
        <f>IF(Deník!$R97&lt;&gt;"",IF(Deník!$Y97=Statistika!$F$90,IF(AND(Deník!$R97&gt;=0,Deník!$R97&lt;=1),"BE",Deník!$R97),""),"")</f>
        <v/>
      </c>
      <c r="BZ97" s="233" t="str">
        <f>IF(Deník!$R97&lt;&gt;"",IF(Deník!$Y97=Statistika!$F$91,IF(AND(Deník!$R97&gt;=0,Deník!$R97&lt;=1),"BE",Deník!$R97),""),"")</f>
        <v/>
      </c>
      <c r="CA97" s="233"/>
      <c r="CB97" s="233" t="str">
        <f>IF(Deník!$R97&lt;&gt;"",IF(Deník!$AB97="SL",IF(AND(Deník!$R97&gt;=0,Deník!$R97&lt;=1),"BE",Deník!$R97),""),"")</f>
        <v/>
      </c>
      <c r="CC97" s="233" t="str">
        <f>IF(Deník!$R97&lt;&gt;"",IF(Deník!$AB97="BE10",IF(AND(Deník!$R97&gt;=0,Deník!$R97&lt;=1),"BE",Deník!$R97),""),"")</f>
        <v/>
      </c>
      <c r="CD97" s="233" t="str">
        <f>IF(Deník!$R97&lt;&gt;"",IF(Deník!$AB97="BE15",IF(AND(Deník!$R97&gt;=0,Deník!$R97&lt;=1),"BE",Deník!$R97),""),"")</f>
        <v/>
      </c>
      <c r="CE97" s="233" t="str">
        <f>IF(Deník!$R97&lt;&gt;"",IF(Deník!$AB97="BE20",IF(AND(Deník!$R97&gt;=0,Deník!$R97&lt;=1),"BE",Deník!$R97),""),"")</f>
        <v/>
      </c>
      <c r="CF97" s="233" t="str">
        <f>IF(Deník!$R97&lt;&gt;"",IF(Deník!$AB97="TP1",IF(AND(Deník!$R97&gt;=0,Deník!$R97&lt;=1),"BE",Deník!$R97),""),"")</f>
        <v/>
      </c>
      <c r="CG97" s="233" t="str">
        <f>IF(Deník!$R97&lt;&gt;"",IF(Deník!$AB97="TP2",IF(AND(Deník!$R97&gt;=0,Deník!$R97&lt;=1),"BE",Deník!$R97),""),"")</f>
        <v/>
      </c>
      <c r="CH97" s="233" t="str">
        <f>IF(Deník!$R97&lt;&gt;"",IF(Deník!$AB97="TP3",IF(AND(Deník!$R97&gt;=0,Deník!$R97&lt;=1),"BE",Deník!$R97),""),"")</f>
        <v/>
      </c>
      <c r="CI97" s="233" t="str">
        <f>IF(Deník!$R97&lt;&gt;"",IF(Deník!$AB97="Trailing SL",IF(AND(Deník!$R97&gt;=0,Deník!$R97&lt;=1),"BE",Deník!$R97),""),"")</f>
        <v/>
      </c>
      <c r="CJ97" s="233" t="str">
        <f>IF(Deník!$R97&lt;&gt;"",IF(Deník!$AB97="Manual",IF(AND(Deník!$R97&gt;=0,Deník!$R97&lt;=1),"BE",Deník!$R97),""),"")</f>
        <v/>
      </c>
      <c r="CK97" s="233"/>
      <c r="CL97" s="233" t="str">
        <f>IF(Deník!$R97&lt;0,IF(Deník!$AC97=Statistika!$F$117,Deník!$R97,""),"")</f>
        <v/>
      </c>
      <c r="CM97" s="233" t="str">
        <f>IF(Deník!$R97&lt;0,IF(Deník!$AC97=Statistika!$F$118,Deník!$R97,""),"")</f>
        <v/>
      </c>
      <c r="CN97" s="233" t="str">
        <f>IF(Deník!$R97&lt;0,IF(Deník!$AC97=Statistika!$F$119,Deník!$R97,""),"")</f>
        <v/>
      </c>
      <c r="CO97" s="233" t="str">
        <f>IF(Deník!$R97&lt;0,IF(Deník!$AC97=Statistika!$F$120,Deník!$R97,""),"")</f>
        <v/>
      </c>
      <c r="CP97" s="233" t="str">
        <f>IF(Deník!$R97&lt;0,IF(Deník!$AC97=Statistika!$F$121,Deník!$R97,""),"")</f>
        <v/>
      </c>
      <c r="CQ97" s="233" t="str">
        <f>IF(Deník!$R97&lt;0,IF(Deník!$AC97=Statistika!$F$122,Deník!$R97,""),"")</f>
        <v/>
      </c>
      <c r="CR97" s="233" t="str">
        <f>IF(Deník!$R97&lt;0,IF(Deník!$AC97=Statistika!$F$123,Deník!$R97,""),"")</f>
        <v/>
      </c>
      <c r="CS97" s="233" t="str">
        <f>IF(Deník!$R97&lt;0,IF(Deník!$AC97=Statistika!$F$124,Deník!$R97,""),"")</f>
        <v/>
      </c>
      <c r="CT97" s="233" t="str">
        <f>IF(Deník!$R97&lt;0,IF(Deník!$AC97=Statistika!$F$125,Deník!$R97,""),"")</f>
        <v/>
      </c>
      <c r="CU97" s="233"/>
      <c r="CV97" s="233" t="str">
        <f>IF(Deník!$R97&lt;0,IF(Deník!$AD97=$CV$2,Deník!$R97,""),"")</f>
        <v/>
      </c>
      <c r="CW97" s="233" t="str">
        <f>IF(Deník!$R97&lt;0,IF(Deník!$AD97=$CW$2,Deník!$R97,""),"")</f>
        <v/>
      </c>
      <c r="CX97" s="233" t="str">
        <f>IF(Deník!$R97&lt;0,IF(Deník!$AD97=$CX$2,Deník!$R97,""),"")</f>
        <v/>
      </c>
      <c r="CY97" s="233" t="str">
        <f>IF(Deník!$R97&lt;0,IF(Deník!$AD97=$CY$2,Deník!$R97,""),"")</f>
        <v/>
      </c>
      <c r="CZ97" s="233" t="str">
        <f>IF(Deník!$R97&lt;0,IF(Deník!$AD97=$CZ$2,Deník!$R97,""),"")</f>
        <v/>
      </c>
      <c r="DL97" s="221">
        <f t="shared" si="8"/>
        <v>93847.029999999984</v>
      </c>
      <c r="DM97" s="220">
        <f t="shared" si="7"/>
        <v>-6.1529700000000132E-2</v>
      </c>
      <c r="DO97" s="50">
        <f>Deník!W98</f>
        <v>0</v>
      </c>
      <c r="DP97" s="102" t="str">
        <f>IF(AND(Deník!W98&gt;0),1,"")</f>
        <v/>
      </c>
      <c r="DQ97" s="102">
        <f>IF(AND(Deník!W98&lt;=0),1,"")</f>
        <v>1</v>
      </c>
      <c r="DR97" s="227"/>
      <c r="DS97" s="228"/>
      <c r="DT97" s="85"/>
      <c r="DU97" s="54">
        <f>IF(MONTH(Deník!$C97)=DU$2,Deník!$W97,"")</f>
        <v>0</v>
      </c>
      <c r="DV97" s="222" t="str">
        <f>IF(MONTH(Deník!$C97)=DV$2,Deník!$W97,"")</f>
        <v/>
      </c>
      <c r="DW97" s="222" t="str">
        <f>IF(MONTH(Deník!$C97)=DW$2,Deník!$W97,"")</f>
        <v/>
      </c>
      <c r="DX97" s="222" t="str">
        <f>IF(MONTH(Deník!$C97)=DX$2,Deník!$W97,"")</f>
        <v/>
      </c>
      <c r="DY97" s="222" t="str">
        <f>IF(MONTH(Deník!$C97)=DY$2,Deník!$W97,"")</f>
        <v/>
      </c>
      <c r="DZ97" s="222" t="str">
        <f>IF(MONTH(Deník!$C97)=DZ$2,Deník!$W97,"")</f>
        <v/>
      </c>
      <c r="EA97" s="222" t="str">
        <f>IF(MONTH(Deník!$C97)=EA$2,Deník!$W97,"")</f>
        <v/>
      </c>
      <c r="EB97" s="222" t="str">
        <f>IF(MONTH(Deník!$C97)=EB$2,Deník!$W97,"")</f>
        <v/>
      </c>
      <c r="EC97" s="222" t="str">
        <f>IF(MONTH(Deník!$C97)=EC$2,Deník!$W97,"")</f>
        <v/>
      </c>
      <c r="ED97" s="222" t="str">
        <f>IF(MONTH(Deník!$C97)=ED$2,Deník!$W97,"")</f>
        <v/>
      </c>
      <c r="EE97" s="222" t="str">
        <f>IF(MONTH(Deník!$C97)=EE$2,Deník!$W97,"")</f>
        <v/>
      </c>
      <c r="EF97" s="222" t="str">
        <f>IF(MONTH(Deník!$C97)=EF$2,Deník!$W97,"")</f>
        <v/>
      </c>
      <c r="EI97" s="600" t="str">
        <f>IF(Deník!$W97&lt;&gt;"",IF(Deník!$B97=Statistika!$F$63,Deník!$W97,""),"")</f>
        <v/>
      </c>
      <c r="EJ97" s="13" t="str">
        <f>IF(Deník!$W97&lt;&gt;"",IF(Deník!$B97=Statistika!$F$64,Deník!$W97,""),"")</f>
        <v/>
      </c>
      <c r="EK97" s="13" t="str">
        <f>IF(Deník!$W97&lt;&gt;"",IF(Deník!$B97=Statistika!$F$65,Deník!$W97,""),"")</f>
        <v/>
      </c>
      <c r="EL97" s="13" t="str">
        <f>IF(Deník!$W97&lt;&gt;"",IF(Deník!$B97=Statistika!$F$66,Deník!$W97,""),"")</f>
        <v/>
      </c>
      <c r="EM97" s="13" t="str">
        <f>IF(Deník!$W97&lt;&gt;"",IF(Deník!$B97=Statistika!$F$67,Deník!$W97,""),"")</f>
        <v/>
      </c>
      <c r="EN97" s="13" t="str">
        <f>IF(Deník!$W97&lt;&gt;"",IF(Deník!$B97=Statistika!$F$68,Deník!$W97,""),"")</f>
        <v/>
      </c>
      <c r="EO97" s="13" t="str">
        <f>IF(Deník!$W97&lt;&gt;"",IF(Deník!$B97=Statistika!$F$69,Deník!$W97,""),"")</f>
        <v/>
      </c>
      <c r="EP97" s="601" t="str">
        <f>IF(Deník!$W97&lt;&gt;"",IF(Deník!$B97=Statistika!$F$70,Deník!$W97,""),"")</f>
        <v/>
      </c>
      <c r="EQ97" s="90"/>
      <c r="ER97" s="63" t="str">
        <f>IF(Deník!$W97&lt;&gt;"",IF(Deník!$J97="L",Deník!$W97,""),"")</f>
        <v/>
      </c>
      <c r="ES97" s="13" t="str">
        <f>IF(Deník!$W97&lt;&gt;"",IF(Deník!$J97="S",Deník!$W97,""),"")</f>
        <v/>
      </c>
      <c r="ET97" s="95"/>
      <c r="EU97" s="88"/>
      <c r="EV97" s="63" t="str">
        <f>IF(WEEKDAY(Deník!$C97,2)=1,Deník!$W97,"")</f>
        <v/>
      </c>
      <c r="EW97" s="13" t="str">
        <f>IF(WEEKDAY(Deník!$C97,2)=2,Deník!$W97,"")</f>
        <v/>
      </c>
      <c r="EX97" s="13" t="str">
        <f>IF(WEEKDAY(Deník!$C97,2)=3,Deník!$W97,"")</f>
        <v/>
      </c>
      <c r="EY97" s="13" t="str">
        <f>IF(WEEKDAY(Deník!$C97,2)=4,Deník!$W97,"")</f>
        <v/>
      </c>
      <c r="EZ97" s="60" t="str">
        <f>IF(WEEKDAY(Deník!$C97,2)=5,Deník!$W97,"")</f>
        <v/>
      </c>
      <c r="FA97" s="99"/>
      <c r="FB97" s="100">
        <f>Deník!D97</f>
        <v>0</v>
      </c>
      <c r="FC97" s="63">
        <f>IF($FB97&lt;&gt;"",IF(AND($FB97&gt;=FC$2,$FB97&lt;=FC$3),Deník!$W97,""))</f>
        <v>0</v>
      </c>
      <c r="FD97" s="63" t="str">
        <f>IF($FB97&lt;&gt;"",IF(AND($FB97&gt;=FD$2,$FB97&lt;=FD$3),Deník!$W97,""))</f>
        <v/>
      </c>
      <c r="FE97" s="63" t="str">
        <f>IF($FB97&lt;&gt;"",IF(AND($FB97&gt;=FE$2,$FB97&lt;=FE$3),Deník!$W97,""))</f>
        <v/>
      </c>
      <c r="FF97" s="63" t="str">
        <f>IF($FB97&lt;&gt;"",IF(AND($FB97&gt;=FF$2,$FB97&lt;=FF$3),Deník!$W97,""))</f>
        <v/>
      </c>
      <c r="FG97" s="63" t="str">
        <f>IF($FB97&lt;&gt;"",IF(AND($FB97&gt;=FG$2,$FB97&lt;=FG$3),Deník!$W97,""))</f>
        <v/>
      </c>
      <c r="FH97" s="63" t="str">
        <f>IF($FB97&lt;&gt;"",IF(AND($FB97&gt;=FH$2,$FB97&lt;=FH$3),Deník!$W97,""))</f>
        <v/>
      </c>
      <c r="FI97" s="63" t="str">
        <f>IF($FB97&lt;&gt;"",IF(AND($FB97&gt;=FI$2,$FB97&lt;=FI$3),Deník!$W97,""))</f>
        <v/>
      </c>
      <c r="FJ97" s="63" t="str">
        <f>IF($FB97&lt;&gt;"",IF(AND($FB97&gt;=FJ$2,$FB97&lt;=FJ$3),Deník!$W97,""))</f>
        <v/>
      </c>
      <c r="FK97" s="63" t="str">
        <f>IF($FB97&lt;&gt;"",IF(AND($FB97&gt;=FK$2,$FB97&lt;=FK$3),Deník!$W97,""))</f>
        <v/>
      </c>
      <c r="FL97" s="63" t="str">
        <f>IF($FB97&lt;&gt;"",IF(AND($FB97&gt;=FL$2,$FB97&lt;=FL$3),Deník!$W97,""))</f>
        <v/>
      </c>
      <c r="FM97" s="63" t="str">
        <f>IF($FB97&lt;&gt;"",IF(AND($FB97&gt;=FM$2,$FB97&lt;=FM$3),Deník!$W97,""))</f>
        <v/>
      </c>
      <c r="FN97" s="13"/>
      <c r="FO97" s="20" t="str">
        <f>IF(Deník!$W97&gt;1,Deník!$W97,"")</f>
        <v/>
      </c>
      <c r="FP97" s="20" t="str">
        <f>IF(Deník!$W97&lt;0,Deník!$W97,"")</f>
        <v/>
      </c>
      <c r="FQ97" s="17"/>
      <c r="FS97" s="233"/>
      <c r="FT97" s="233" t="str">
        <f>IF(Deník!$W97&lt;&gt;"",IF(Deník!$Y97=Statistika!$F$78,Deník!$W97,""),"")</f>
        <v/>
      </c>
      <c r="FU97" s="233" t="str">
        <f>IF(Deník!$W97&lt;&gt;"",IF(Deník!$Y97=Statistika!$F$79,Deník!$W97,""),"")</f>
        <v/>
      </c>
      <c r="FV97" s="233" t="str">
        <f>IF(Deník!$W97&lt;&gt;"",IF(Deník!$Y97=Statistika!$F$80,Deník!$W97,""),"")</f>
        <v/>
      </c>
      <c r="FW97" s="233" t="str">
        <f>IF(Deník!$W97&lt;&gt;"",IF(Deník!$Y97=Statistika!$F$81,Deník!$W97,""),"")</f>
        <v/>
      </c>
      <c r="FX97" s="233" t="str">
        <f>IF(Deník!$W97&lt;&gt;"",IF(Deník!$Y97=Statistika!$F$82,Deník!$W97,""),"")</f>
        <v/>
      </c>
      <c r="FY97" s="233" t="str">
        <f>IF(Deník!$W97&lt;&gt;"",IF(Deník!$Y97=Statistika!$F$83,Deník!$W97,""),"")</f>
        <v/>
      </c>
      <c r="FZ97" s="233" t="str">
        <f>IF(Deník!$W97&lt;&gt;"",IF(Deník!$Y97=Statistika!$F$84,Deník!$W97,""),"")</f>
        <v/>
      </c>
      <c r="GA97" s="233" t="str">
        <f>IF(Deník!$W97&lt;&gt;"",IF(Deník!$Y97=Statistika!$F$85,Deník!$W97,""),"")</f>
        <v/>
      </c>
      <c r="GB97" s="233" t="str">
        <f>IF(Deník!$W97&lt;&gt;"",IF(Deník!$Y97=Statistika!$F$86,Deník!$W97,""),"")</f>
        <v/>
      </c>
      <c r="GC97" s="233" t="str">
        <f>IF(Deník!$W97&lt;&gt;"",IF(Deník!$Y97=Statistika!$F$87,Deník!$W97,""),"")</f>
        <v/>
      </c>
      <c r="GD97" s="233" t="str">
        <f>IF(Deník!$W97&lt;&gt;"",IF(Deník!$Y97=Statistika!$F$88,Deník!$W97,""),"")</f>
        <v/>
      </c>
      <c r="GE97" s="233" t="str">
        <f>IF(Deník!$W97&lt;&gt;"",IF(Deník!$Y97=Statistika!$F$89,Deník!$W97,""),"")</f>
        <v/>
      </c>
      <c r="GF97" s="233" t="str">
        <f>IF(Deník!$W97&lt;&gt;"",IF(Deník!$Y97=Statistika!$F$90,Deník!$W97,""),"")</f>
        <v/>
      </c>
      <c r="GG97" s="233" t="str">
        <f>IF(Deník!$W97&lt;&gt;"",IF(Deník!$Y97=Statistika!$F$91,Deník!$W97,""),"")</f>
        <v/>
      </c>
      <c r="GH97" s="233"/>
      <c r="GI97" s="233" t="str">
        <f>IF(Deník!$W97&lt;&gt;"",IF(Deník!$AB97=Statistika!$L$100,Deník!$W97,""),"")</f>
        <v/>
      </c>
      <c r="GJ97" s="233" t="str">
        <f>IF(Deník!$W97&lt;&gt;"",IF(Deník!$AB97=Statistika!$L$101,Deník!$W97,""),"")</f>
        <v/>
      </c>
      <c r="GK97" s="233" t="str">
        <f>IF(Deník!$W97&lt;&gt;"",IF(Deník!$AB97=Statistika!$L$102,Deník!$W97,""),"")</f>
        <v/>
      </c>
      <c r="GL97" s="233" t="str">
        <f>IF(Deník!$W97&lt;&gt;"",IF(Deník!$AB97=Statistika!$L$103,Deník!$W97,""),"")</f>
        <v/>
      </c>
      <c r="GM97" s="233" t="str">
        <f>IF(Deník!$W97&lt;&gt;"",IF(Deník!$AB97=Statistika!$L$104,Deník!$W97,""),"")</f>
        <v/>
      </c>
      <c r="GN97" s="233" t="str">
        <f>IF(Deník!$W97&lt;&gt;"",IF(Deník!$AB97=Statistika!$L$105,Deník!$W97,""),"")</f>
        <v/>
      </c>
      <c r="GO97" s="233" t="str">
        <f>IF(Deník!$W97&lt;&gt;"",IF(Deník!$AB97=Statistika!$L$106,Deník!$W97,""),"")</f>
        <v/>
      </c>
      <c r="GP97" s="233" t="str">
        <f>IF(Deník!$W97&lt;&gt;"",IF(Deník!$AB97=Statistika!$L$107,Deník!$W97,""),"")</f>
        <v/>
      </c>
      <c r="GQ97" s="233" t="str">
        <f>IF(Deník!$W97&lt;&gt;"",IF(Deník!$AB97=Statistika!$L$108,Deník!$W97,""),"")</f>
        <v/>
      </c>
      <c r="GS97" s="233" t="str">
        <f>IF(Deník!$W97&lt;0,IF(Deník!$AC97=Statistika!$F$117,Deník!$W97,""),"")</f>
        <v/>
      </c>
      <c r="GT97" s="233" t="str">
        <f>IF(Deník!$W97&lt;0,IF(Deník!$AC97=Statistika!$F$118,Deník!$W97,""),"")</f>
        <v/>
      </c>
      <c r="GU97" s="233" t="str">
        <f>IF(Deník!$W97&lt;0,IF(Deník!$AC97=Statistika!$F$119,Deník!$W97,""),"")</f>
        <v/>
      </c>
      <c r="GV97" s="233" t="str">
        <f>IF(Deník!$W97&lt;0,IF(Deník!$AC97=Statistika!$F$120,Deník!$W97,""),"")</f>
        <v/>
      </c>
      <c r="GW97" s="233" t="str">
        <f>IF(Deník!$W97&lt;0,IF(Deník!$AC97=Statistika!$F$121,Deník!$W97,""),"")</f>
        <v/>
      </c>
      <c r="GX97" s="233" t="str">
        <f>IF(Deník!$W97&lt;0,IF(Deník!$AC97=Statistika!$F$122,Deník!$W97,""),"")</f>
        <v/>
      </c>
      <c r="GY97" s="233" t="str">
        <f>IF(Deník!$W97&lt;0,IF(Deník!$AC97=Statistika!$F$123,Deník!$W97,""),"")</f>
        <v/>
      </c>
      <c r="GZ97" s="233" t="str">
        <f>IF(Deník!$W97&lt;0,IF(Deník!$AC97=Statistika!$F$124,Deník!$W97,""),"")</f>
        <v/>
      </c>
      <c r="HA97" s="233" t="str">
        <f>IF(Deník!$W97&lt;0,IF(Deník!$AC97=Statistika!$F$125,Deník!$W97,""),"")</f>
        <v/>
      </c>
      <c r="HC97" s="233" t="str">
        <f>IF(Deník!$W97&lt;0,IF(Deník!$AD97=Statistika!$F$133,Deník!$W97,""),"")</f>
        <v/>
      </c>
      <c r="HD97" s="233" t="str">
        <f>IF(Deník!$W97&lt;0,IF(Deník!$AD97=Statistika!$F$134,Deník!$W97,""),"")</f>
        <v/>
      </c>
      <c r="HE97" s="233" t="str">
        <f>IF(Deník!$W97&lt;0,IF(Deník!$AD97=Statistika!$F$135,Deník!$W97,""),"")</f>
        <v/>
      </c>
      <c r="HF97" s="233" t="str">
        <f>IF(Deník!$W97&lt;0,IF(Deník!$AD97=Statistika!$F$136,Deník!$W97,""),"")</f>
        <v/>
      </c>
      <c r="HG97" s="233" t="str">
        <f>IF(Deník!$W97&lt;0,IF(Deník!$AD97=Statistika!$F$137,Deník!$W97,""),"")</f>
        <v/>
      </c>
      <c r="ID97" s="8">
        <f>Tabulka4[[#This Row],[Sloupec3]]</f>
        <v>0</v>
      </c>
      <c r="IE97" s="17" t="str">
        <f>IF(AND([1]Deník!$C97&gt;='[1]Měsíční shrnutí'!$D$1,[1]Deník!$C97&lt;='[1]Měsíční shrnutí'!$F$1),[1]Deník!$X97,"")</f>
        <v/>
      </c>
    </row>
    <row r="98" spans="1:239">
      <c r="A98" s="8">
        <f>Deník!C99</f>
        <v>0</v>
      </c>
      <c r="B98" s="50" t="str">
        <f>Deník!R99</f>
        <v/>
      </c>
      <c r="C98" s="102" t="str">
        <f>IF(AND(Deník!R99&gt;1,Deník!R99&lt;&gt;""),1,"")</f>
        <v/>
      </c>
      <c r="D98" s="102" t="str">
        <f>IF(AND(Deník!R99&lt;=0,Deník!R99&lt;&gt;""),1,"")</f>
        <v/>
      </c>
      <c r="E98" s="103" t="str">
        <f>IF(AND(Deník!R99&gt;=0,Deník!R99&lt;=1),1,"")</f>
        <v/>
      </c>
      <c r="F98" s="79" t="str">
        <f>IF(Deník!R99&lt;&gt;"",Deník!R99+F97,"")</f>
        <v/>
      </c>
      <c r="G98" s="85"/>
      <c r="H98" s="54" t="str">
        <f>IF(MONTH(Deník!$C98)=H$2,IF(AND(Deník!$R98&gt;=0,Deník!$R98&lt;=1),"BE",Deník!$R98),"")</f>
        <v/>
      </c>
      <c r="I98" s="11" t="str">
        <f>IF(MONTH(Deník!$C98)=I$2,IF(AND(Deník!$R98&gt;=0,Deník!$R98&lt;=1),"BE",Deník!$R98),"")</f>
        <v/>
      </c>
      <c r="J98" s="11" t="str">
        <f>IF(MONTH(Deník!$C98)=J$2,IF(AND(Deník!$R98&gt;=0,Deník!$R98&lt;=1),"BE",Deník!$R98),"")</f>
        <v/>
      </c>
      <c r="K98" s="11" t="str">
        <f>IF(MONTH(Deník!$C98)=K$2,IF(AND(Deník!$R98&gt;=0,Deník!$R98&lt;=1),"BE",Deník!$R98),"")</f>
        <v/>
      </c>
      <c r="L98" s="11" t="str">
        <f>IF(MONTH(Deník!$C98)=L$2,IF(AND(Deník!$R98&gt;=0,Deník!$R98&lt;=1),"BE",Deník!$R98),"")</f>
        <v/>
      </c>
      <c r="M98" s="11" t="str">
        <f>IF(MONTH(Deník!$C98)=M$2,IF(AND(Deník!$R98&gt;=0,Deník!$R98&lt;=1),"BE",Deník!$R98),"")</f>
        <v/>
      </c>
      <c r="N98" s="11" t="str">
        <f>IF(MONTH(Deník!$C98)=N$2,IF(AND(Deník!$R98&gt;=0,Deník!$R98&lt;=1),"BE",Deník!$R98),"")</f>
        <v/>
      </c>
      <c r="O98" s="11" t="str">
        <f>IF(MONTH(Deník!$C98)=O$2,IF(AND(Deník!$R98&gt;=0,Deník!$R98&lt;=1),"BE",Deník!$R98),"")</f>
        <v/>
      </c>
      <c r="P98" s="11" t="str">
        <f>IF(MONTH(Deník!$C98)=P$2,IF(AND(Deník!$R98&gt;=0,Deník!$R98&lt;=1),"BE",Deník!$R98),"")</f>
        <v/>
      </c>
      <c r="Q98" s="11" t="str">
        <f>IF(MONTH(Deník!$C98)=Q$2,IF(AND(Deník!$R98&gt;=0,Deník!$R98&lt;=1),"BE",Deník!$R98),"")</f>
        <v/>
      </c>
      <c r="R98" s="11" t="str">
        <f>IF(MONTH(Deník!$C98)=R$2,IF(AND(Deník!$R98&gt;=0,Deník!$R98&lt;=1),"BE",Deník!$R98),"")</f>
        <v/>
      </c>
      <c r="S98" s="57" t="str">
        <f>IF(MONTH(Deník!$C98)=S$2,IF(AND(Deník!$R98&gt;=0,Deník!$R98&lt;=1),"BE",Deník!$R98),"")</f>
        <v/>
      </c>
      <c r="U98" s="12"/>
      <c r="V98" s="12"/>
      <c r="X98" s="600" t="str">
        <f>IF(Deník!$R98&lt;&gt;"",IF(Deník!$B98=Statistika!$F$63,IF(AND(Deník!$R98&gt;=0,Deník!$R98&lt;=1),"BE",Deník!$R98),""),"")</f>
        <v/>
      </c>
      <c r="Y98" s="13" t="str">
        <f>IF(Deník!$R98&lt;&gt;"",IF(Deník!$B98=Statistika!$F$64,IF(AND(Deník!$R98&gt;=0,Deník!$R98&lt;=1),"BE",Deník!$R98),""),"")</f>
        <v/>
      </c>
      <c r="Z98" s="13" t="str">
        <f>IF(Deník!$R98&lt;&gt;"",IF(Deník!$B98=Statistika!$F$65,IF(AND(Deník!$R98&gt;=0,Deník!$R98&lt;=1),"BE",Deník!$R98),""),"")</f>
        <v/>
      </c>
      <c r="AA98" s="13" t="str">
        <f>IF(Deník!$R98&lt;&gt;"",IF(Deník!$B98=Statistika!$F$66,IF(AND(Deník!$R98&gt;=0,Deník!$R98&lt;=1),"BE",Deník!$R98),""),"")</f>
        <v/>
      </c>
      <c r="AB98" s="13" t="str">
        <f>IF(Deník!$R98&lt;&gt;"",IF(Deník!$B98=Statistika!$F$67,IF(AND(Deník!$R98&gt;=0,Deník!$R98&lt;=1),"BE",Deník!$R98),""),"")</f>
        <v/>
      </c>
      <c r="AC98" s="13" t="str">
        <f>IF(Deník!$R98&lt;&gt;"",IF(Deník!$B98=Statistika!$F$68,IF(AND(Deník!$R98&gt;=0,Deník!$R98&lt;=1),"BE",Deník!$R98),""),"")</f>
        <v/>
      </c>
      <c r="AD98" s="13" t="str">
        <f>IF(Deník!$R98&lt;&gt;"",IF(Deník!$B98=Statistika!$F$69,IF(AND(Deník!$R98&gt;=0,Deník!$R98&lt;=1),"BE",Deník!$R98),""),"")</f>
        <v/>
      </c>
      <c r="AE98" s="601" t="str">
        <f>IF(Deník!$R98&lt;&gt;"",IF(Deník!$B98=Statistika!$F$70,IF(AND(Deník!$R98&gt;=0,Deník!$R98&lt;=1),"BE",Deník!$R98),""),"")</f>
        <v/>
      </c>
      <c r="AF98" s="90"/>
      <c r="AG98" s="63" t="str">
        <f>IF(Deník!$R98&lt;&gt;"",IF(Deník!$J98="L",IF(AND(Deník!$R98&gt;=0,Deník!$R98&lt;=1),"BE",Deník!$R98),""),"")</f>
        <v/>
      </c>
      <c r="AH98" s="13" t="str">
        <f>IF(Deník!$R98&lt;&gt;"",IF(Deník!$J98="S",IF(AND(Deník!$R98&gt;=0,Deník!$R98&lt;=1),"BE",Deník!$R98),""),"")</f>
        <v/>
      </c>
      <c r="AI98" s="95"/>
      <c r="AJ98" s="71" t="str">
        <f>IF(Deník!N99&lt;&gt;"",Deník!N99*-1,"")</f>
        <v/>
      </c>
      <c r="AK98" s="88"/>
      <c r="AL98" s="63" t="str">
        <f>IF(WEEKDAY(Deník!$C98,2)=1,IF(AND(Deník!$R98&gt;=0,Deník!$R98&lt;=1),"BE",Deník!$R98),"")</f>
        <v/>
      </c>
      <c r="AM98" s="13" t="str">
        <f>IF(WEEKDAY(Deník!$C98,2)=2,IF(AND(Deník!$R98&gt;=0,Deník!$R98&lt;=1),"BE",Deník!$R98),"")</f>
        <v/>
      </c>
      <c r="AN98" s="13" t="str">
        <f>IF(WEEKDAY(Deník!$C98,2)=3,IF(AND(Deník!$R98&gt;=0,Deník!$R98&lt;=1),"BE",Deník!$R98),"")</f>
        <v/>
      </c>
      <c r="AO98" s="13" t="str">
        <f>IF(WEEKDAY(Deník!$C98,2)=4,IF(AND(Deník!$R98&gt;=0,Deník!$R98&lt;=1),"BE",Deník!$R98),"")</f>
        <v/>
      </c>
      <c r="AP98" s="60" t="str">
        <f>IF(WEEKDAY(Deník!$C98,2)=5,IF(AND(Deník!$R98&gt;=0,Deník!$R98&lt;=1),"BE",Deník!$R98),"")</f>
        <v/>
      </c>
      <c r="AQ98" s="99"/>
      <c r="AR98" s="100">
        <f>Deník!D98</f>
        <v>0</v>
      </c>
      <c r="AS98" s="63" t="str">
        <f>IF(Deník!$D98&lt;&gt;"",IF(AND(Deník!$D98&gt;=AS$2,Deník!$D98&lt;=AS$3),IF(AND(Deník!$R98&gt;=0,Deník!$R98&lt;=1),"BE",Deník!$R98),""),"")</f>
        <v/>
      </c>
      <c r="AT98" s="63" t="str">
        <f>IF(Deník!$D98&lt;&gt;"",IF(AND(Deník!$D98&gt;=AT$2,Deník!$D98&lt;=AT$3),IF(AND(Deník!$R98&gt;=0,Deník!$R98&lt;=1),"BE",Deník!$R98),""),"")</f>
        <v/>
      </c>
      <c r="AU98" s="63" t="str">
        <f>IF(Deník!$D98&lt;&gt;"",IF(AND(Deník!$D98&gt;=AU$2,Deník!$D98&lt;=AU$3),IF(AND(Deník!$R98&gt;=0,Deník!$R98&lt;=1),"BE",Deník!$R98),""),"")</f>
        <v/>
      </c>
      <c r="AV98" s="63" t="str">
        <f>IF(Deník!$D98&lt;&gt;"",IF(AND(Deník!$D98&gt;=AV$2,Deník!$D98&lt;=AV$3),IF(AND(Deník!$R98&gt;=0,Deník!$R98&lt;=1),"BE",Deník!$R98),""),"")</f>
        <v/>
      </c>
      <c r="AW98" s="63" t="str">
        <f>IF(Deník!$D98&lt;&gt;"",IF(AND(Deník!$D98&gt;=AW$2,Deník!$D98&lt;=AW$3),IF(AND(Deník!$R98&gt;=0,Deník!$R98&lt;=1),"BE",Deník!$R98),""),"")</f>
        <v/>
      </c>
      <c r="AX98" s="63" t="str">
        <f>IF(Deník!$D98&lt;&gt;"",IF(AND(Deník!$D98&gt;=AX$2,Deník!$D98&lt;=AX$3),IF(AND(Deník!$R98&gt;=0,Deník!$R98&lt;=1),"BE",Deník!$R98),""),"")</f>
        <v/>
      </c>
      <c r="AY98" s="63" t="str">
        <f>IF(Deník!$D98&lt;&gt;"",IF(AND(Deník!$D98&gt;=AY$2,Deník!$D98&lt;=AY$3),IF(AND(Deník!$R98&gt;=0,Deník!$R98&lt;=1),"BE",Deník!$R98),""),"")</f>
        <v/>
      </c>
      <c r="AZ98" s="63" t="str">
        <f>IF(Deník!$D98&lt;&gt;"",IF(AND(Deník!$D98&gt;=AZ$2,Deník!$D98&lt;=AZ$3),IF(AND(Deník!$R98&gt;=0,Deník!$R98&lt;=1),"BE",Deník!$R98),""),"")</f>
        <v/>
      </c>
      <c r="BA98" s="63" t="str">
        <f>IF(Deník!$D98&lt;&gt;"",IF(AND(Deník!$D98&gt;=BA$2,Deník!$D98&lt;=BA$3),IF(AND(Deník!$R98&gt;=0,Deník!$R98&lt;=1),"BE",Deník!$R98),""),"")</f>
        <v/>
      </c>
      <c r="BB98" s="63" t="str">
        <f>IF(Deník!$D98&lt;&gt;"",IF(AND(Deník!$D98&gt;=BB$2,Deník!$D98&lt;=BB$3),IF(AND(Deník!$R98&gt;=0,Deník!$R98&lt;=1),"BE",Deník!$R98),""),"")</f>
        <v/>
      </c>
      <c r="BC98" s="71" t="str">
        <f>IF(Deník!$D98&lt;&gt;"",IF(AND(Deník!$D98&gt;=BC$2,Deník!$D98&lt;=BC$3),IF(AND(Deník!$R98&gt;=0,Deník!$R98&lt;=1),"BE",Deník!$R98),""),"")</f>
        <v/>
      </c>
      <c r="BD98" s="20" t="str">
        <f>IF(Deník!$J99="S",(Deník!$M99-Deník!$K99),IF(Deník!$J99="L",(Deník!$K99-Deník!$M99),""))</f>
        <v/>
      </c>
      <c r="BE98" s="20" t="str">
        <f>IF(Deník!$J99="S",(Deník!$K99-Deník!$O99),IF(Deník!$J99="L",(Deník!$O99-Deník!$K99),""))</f>
        <v/>
      </c>
      <c r="BF98" s="20" t="str">
        <f>IF(Deník!$J99="S",(Deník!$K99-Deník!$L99),IF(Deník!$J99="L",(Deník!$L99-Deník!$K99),""))</f>
        <v/>
      </c>
      <c r="BG98" s="20" t="str">
        <f>IF(Deník!$J99="S",(Deník!$K99-Deník!$S99),IF(Deník!$J99="L",(Deník!$S99-Deník!$K99),""))</f>
        <v/>
      </c>
      <c r="BH98" s="20" t="str">
        <f>IF(Deník!$J99="S",(Deník!$K99-Deník!$U99),IF(Deník!$J99="L",(Deník!$U99-Deník!$K99),""))</f>
        <v/>
      </c>
      <c r="BI98" s="20" t="str">
        <f>IF(Deník!$R98&gt;1,Deník!$R98,"")</f>
        <v/>
      </c>
      <c r="BJ98" s="20" t="str">
        <f>IF(Deník!$R98&lt;0,Deník!$R98,"")</f>
        <v/>
      </c>
      <c r="BK98" s="17"/>
      <c r="BM98" s="233" t="str">
        <f>IF(Deník!$R98&lt;&gt;"",IF(Deník!$Y98=Statistika!$F$78,IF(AND(Deník!$R98&gt;=0,Deník!$R98&lt;=1),"BE",Deník!$R98),""),"")</f>
        <v/>
      </c>
      <c r="BN98" s="233" t="str">
        <f>IF(Deník!$R98&lt;&gt;"",IF(Deník!$Y98=Statistika!$F$79,IF(AND(Deník!$R98&gt;=0,Deník!$R98&lt;=1),"BE",Deník!$R98),""),"")</f>
        <v/>
      </c>
      <c r="BO98" s="233" t="str">
        <f>IF(Deník!$R98&lt;&gt;"",IF(Deník!$Y98=Statistika!$F$80,IF(AND(Deník!$R98&gt;=0,Deník!$R98&lt;=1),"BE",Deník!$R98),""),"")</f>
        <v/>
      </c>
      <c r="BP98" s="233" t="str">
        <f>IF(Deník!$R98&lt;&gt;"",IF(Deník!$Y98=Statistika!$F$81,IF(AND(Deník!$R98&gt;=0,Deník!$R98&lt;=1),"BE",Deník!$R98),""),"")</f>
        <v/>
      </c>
      <c r="BQ98" s="233" t="str">
        <f>IF(Deník!$R98&lt;&gt;"",IF(Deník!$Y98=Statistika!$F$82,IF(AND(Deník!$R98&gt;=0,Deník!$R98&lt;=1),"BE",Deník!$R98),""),"")</f>
        <v/>
      </c>
      <c r="BR98" s="233" t="str">
        <f>IF(Deník!$R98&lt;&gt;"",IF(Deník!$Y98=Statistika!$F$83,IF(AND(Deník!$R98&gt;=0,Deník!$R98&lt;=1),"BE",Deník!$R98),""),"")</f>
        <v/>
      </c>
      <c r="BS98" s="233" t="str">
        <f>IF(Deník!$R98&lt;&gt;"",IF(Deník!$Y98=Statistika!$F$84,IF(AND(Deník!$R98&gt;=0,Deník!$R98&lt;=1),"BE",Deník!$R98),""),"")</f>
        <v/>
      </c>
      <c r="BT98" s="233" t="str">
        <f>IF(Deník!$R98&lt;&gt;"",IF(Deník!$Y98=Statistika!$F$85,IF(AND(Deník!$R98&gt;=0,Deník!$R98&lt;=1),"BE",Deník!$R98),""),"")</f>
        <v/>
      </c>
      <c r="BU98" s="233" t="str">
        <f>IF(Deník!$R98&lt;&gt;"",IF(Deník!$Y98=Statistika!$F$86,IF(AND(Deník!$R98&gt;=0,Deník!$R98&lt;=1),"BE",Deník!$R98),""),"")</f>
        <v/>
      </c>
      <c r="BV98" s="233" t="str">
        <f>IF(Deník!$R98&lt;&gt;"",IF(Deník!$Y98=Statistika!$F$87,IF(AND(Deník!$R98&gt;=0,Deník!$R98&lt;=1),"BE",Deník!$R98),""),"")</f>
        <v/>
      </c>
      <c r="BW98" s="233" t="str">
        <f>IF(Deník!$R98&lt;&gt;"",IF(Deník!$Y98=Statistika!$F$88,IF(AND(Deník!$R98&gt;=0,Deník!$R98&lt;=1),"BE",Deník!$R98),""),"")</f>
        <v/>
      </c>
      <c r="BX98" s="233" t="str">
        <f>IF(Deník!$R98&lt;&gt;"",IF(Deník!$Y98=Statistika!$F$89,IF(AND(Deník!$R98&gt;=0,Deník!$R98&lt;=1),"BE",Deník!$R98),""),"")</f>
        <v/>
      </c>
      <c r="BY98" s="233" t="str">
        <f>IF(Deník!$R98&lt;&gt;"",IF(Deník!$Y98=Statistika!$F$90,IF(AND(Deník!$R98&gt;=0,Deník!$R98&lt;=1),"BE",Deník!$R98),""),"")</f>
        <v/>
      </c>
      <c r="BZ98" s="233" t="str">
        <f>IF(Deník!$R98&lt;&gt;"",IF(Deník!$Y98=Statistika!$F$91,IF(AND(Deník!$R98&gt;=0,Deník!$R98&lt;=1),"BE",Deník!$R98),""),"")</f>
        <v/>
      </c>
      <c r="CA98" s="233"/>
      <c r="CB98" s="233" t="str">
        <f>IF(Deník!$R98&lt;&gt;"",IF(Deník!$AB98="SL",IF(AND(Deník!$R98&gt;=0,Deník!$R98&lt;=1),"BE",Deník!$R98),""),"")</f>
        <v/>
      </c>
      <c r="CC98" s="233" t="str">
        <f>IF(Deník!$R98&lt;&gt;"",IF(Deník!$AB98="BE10",IF(AND(Deník!$R98&gt;=0,Deník!$R98&lt;=1),"BE",Deník!$R98),""),"")</f>
        <v/>
      </c>
      <c r="CD98" s="233" t="str">
        <f>IF(Deník!$R98&lt;&gt;"",IF(Deník!$AB98="BE15",IF(AND(Deník!$R98&gt;=0,Deník!$R98&lt;=1),"BE",Deník!$R98),""),"")</f>
        <v/>
      </c>
      <c r="CE98" s="233" t="str">
        <f>IF(Deník!$R98&lt;&gt;"",IF(Deník!$AB98="BE20",IF(AND(Deník!$R98&gt;=0,Deník!$R98&lt;=1),"BE",Deník!$R98),""),"")</f>
        <v/>
      </c>
      <c r="CF98" s="233" t="str">
        <f>IF(Deník!$R98&lt;&gt;"",IF(Deník!$AB98="TP1",IF(AND(Deník!$R98&gt;=0,Deník!$R98&lt;=1),"BE",Deník!$R98),""),"")</f>
        <v/>
      </c>
      <c r="CG98" s="233" t="str">
        <f>IF(Deník!$R98&lt;&gt;"",IF(Deník!$AB98="TP2",IF(AND(Deník!$R98&gt;=0,Deník!$R98&lt;=1),"BE",Deník!$R98),""),"")</f>
        <v/>
      </c>
      <c r="CH98" s="233" t="str">
        <f>IF(Deník!$R98&lt;&gt;"",IF(Deník!$AB98="TP3",IF(AND(Deník!$R98&gt;=0,Deník!$R98&lt;=1),"BE",Deník!$R98),""),"")</f>
        <v/>
      </c>
      <c r="CI98" s="233" t="str">
        <f>IF(Deník!$R98&lt;&gt;"",IF(Deník!$AB98="Trailing SL",IF(AND(Deník!$R98&gt;=0,Deník!$R98&lt;=1),"BE",Deník!$R98),""),"")</f>
        <v/>
      </c>
      <c r="CJ98" s="233" t="str">
        <f>IF(Deník!$R98&lt;&gt;"",IF(Deník!$AB98="Manual",IF(AND(Deník!$R98&gt;=0,Deník!$R98&lt;=1),"BE",Deník!$R98),""),"")</f>
        <v/>
      </c>
      <c r="CK98" s="233"/>
      <c r="CL98" s="233" t="str">
        <f>IF(Deník!$R98&lt;0,IF(Deník!$AC98=Statistika!$F$117,Deník!$R98,""),"")</f>
        <v/>
      </c>
      <c r="CM98" s="233" t="str">
        <f>IF(Deník!$R98&lt;0,IF(Deník!$AC98=Statistika!$F$118,Deník!$R98,""),"")</f>
        <v/>
      </c>
      <c r="CN98" s="233" t="str">
        <f>IF(Deník!$R98&lt;0,IF(Deník!$AC98=Statistika!$F$119,Deník!$R98,""),"")</f>
        <v/>
      </c>
      <c r="CO98" s="233" t="str">
        <f>IF(Deník!$R98&lt;0,IF(Deník!$AC98=Statistika!$F$120,Deník!$R98,""),"")</f>
        <v/>
      </c>
      <c r="CP98" s="233" t="str">
        <f>IF(Deník!$R98&lt;0,IF(Deník!$AC98=Statistika!$F$121,Deník!$R98,""),"")</f>
        <v/>
      </c>
      <c r="CQ98" s="233" t="str">
        <f>IF(Deník!$R98&lt;0,IF(Deník!$AC98=Statistika!$F$122,Deník!$R98,""),"")</f>
        <v/>
      </c>
      <c r="CR98" s="233" t="str">
        <f>IF(Deník!$R98&lt;0,IF(Deník!$AC98=Statistika!$F$123,Deník!$R98,""),"")</f>
        <v/>
      </c>
      <c r="CS98" s="233" t="str">
        <f>IF(Deník!$R98&lt;0,IF(Deník!$AC98=Statistika!$F$124,Deník!$R98,""),"")</f>
        <v/>
      </c>
      <c r="CT98" s="233" t="str">
        <f>IF(Deník!$R98&lt;0,IF(Deník!$AC98=Statistika!$F$125,Deník!$R98,""),"")</f>
        <v/>
      </c>
      <c r="CU98" s="233"/>
      <c r="CV98" s="233" t="str">
        <f>IF(Deník!$R98&lt;0,IF(Deník!$AD98=$CV$2,Deník!$R98,""),"")</f>
        <v/>
      </c>
      <c r="CW98" s="233" t="str">
        <f>IF(Deník!$R98&lt;0,IF(Deník!$AD98=$CW$2,Deník!$R98,""),"")</f>
        <v/>
      </c>
      <c r="CX98" s="233" t="str">
        <f>IF(Deník!$R98&lt;0,IF(Deník!$AD98=$CX$2,Deník!$R98,""),"")</f>
        <v/>
      </c>
      <c r="CY98" s="233" t="str">
        <f>IF(Deník!$R98&lt;0,IF(Deník!$AD98=$CY$2,Deník!$R98,""),"")</f>
        <v/>
      </c>
      <c r="CZ98" s="233" t="str">
        <f>IF(Deník!$R98&lt;0,IF(Deník!$AD98=$CZ$2,Deník!$R98,""),"")</f>
        <v/>
      </c>
      <c r="DL98" s="221">
        <f t="shared" si="8"/>
        <v>93847.029999999984</v>
      </c>
      <c r="DM98" s="220">
        <f t="shared" si="7"/>
        <v>-6.1529700000000132E-2</v>
      </c>
      <c r="DO98" s="50">
        <f>Deník!W99</f>
        <v>0</v>
      </c>
      <c r="DP98" s="102" t="str">
        <f>IF(AND(Deník!W99&gt;0),1,"")</f>
        <v/>
      </c>
      <c r="DQ98" s="102">
        <f>IF(AND(Deník!W99&lt;=0),1,"")</f>
        <v>1</v>
      </c>
      <c r="DR98" s="227"/>
      <c r="DS98" s="228"/>
      <c r="DT98" s="85"/>
      <c r="DU98" s="54">
        <f>IF(MONTH(Deník!$C98)=DU$2,Deník!$W98,"")</f>
        <v>0</v>
      </c>
      <c r="DV98" s="222" t="str">
        <f>IF(MONTH(Deník!$C98)=DV$2,Deník!$W98,"")</f>
        <v/>
      </c>
      <c r="DW98" s="222" t="str">
        <f>IF(MONTH(Deník!$C98)=DW$2,Deník!$W98,"")</f>
        <v/>
      </c>
      <c r="DX98" s="222" t="str">
        <f>IF(MONTH(Deník!$C98)=DX$2,Deník!$W98,"")</f>
        <v/>
      </c>
      <c r="DY98" s="222" t="str">
        <f>IF(MONTH(Deník!$C98)=DY$2,Deník!$W98,"")</f>
        <v/>
      </c>
      <c r="DZ98" s="222" t="str">
        <f>IF(MONTH(Deník!$C98)=DZ$2,Deník!$W98,"")</f>
        <v/>
      </c>
      <c r="EA98" s="222" t="str">
        <f>IF(MONTH(Deník!$C98)=EA$2,Deník!$W98,"")</f>
        <v/>
      </c>
      <c r="EB98" s="222" t="str">
        <f>IF(MONTH(Deník!$C98)=EB$2,Deník!$W98,"")</f>
        <v/>
      </c>
      <c r="EC98" s="222" t="str">
        <f>IF(MONTH(Deník!$C98)=EC$2,Deník!$W98,"")</f>
        <v/>
      </c>
      <c r="ED98" s="222" t="str">
        <f>IF(MONTH(Deník!$C98)=ED$2,Deník!$W98,"")</f>
        <v/>
      </c>
      <c r="EE98" s="222" t="str">
        <f>IF(MONTH(Deník!$C98)=EE$2,Deník!$W98,"")</f>
        <v/>
      </c>
      <c r="EF98" s="222" t="str">
        <f>IF(MONTH(Deník!$C98)=EF$2,Deník!$W98,"")</f>
        <v/>
      </c>
      <c r="EI98" s="600" t="str">
        <f>IF(Deník!$W98&lt;&gt;"",IF(Deník!$B98=Statistika!$F$63,Deník!$W98,""),"")</f>
        <v/>
      </c>
      <c r="EJ98" s="13" t="str">
        <f>IF(Deník!$W98&lt;&gt;"",IF(Deník!$B98=Statistika!$F$64,Deník!$W98,""),"")</f>
        <v/>
      </c>
      <c r="EK98" s="13" t="str">
        <f>IF(Deník!$W98&lt;&gt;"",IF(Deník!$B98=Statistika!$F$65,Deník!$W98,""),"")</f>
        <v/>
      </c>
      <c r="EL98" s="13" t="str">
        <f>IF(Deník!$W98&lt;&gt;"",IF(Deník!$B98=Statistika!$F$66,Deník!$W98,""),"")</f>
        <v/>
      </c>
      <c r="EM98" s="13" t="str">
        <f>IF(Deník!$W98&lt;&gt;"",IF(Deník!$B98=Statistika!$F$67,Deník!$W98,""),"")</f>
        <v/>
      </c>
      <c r="EN98" s="13" t="str">
        <f>IF(Deník!$W98&lt;&gt;"",IF(Deník!$B98=Statistika!$F$68,Deník!$W98,""),"")</f>
        <v/>
      </c>
      <c r="EO98" s="13" t="str">
        <f>IF(Deník!$W98&lt;&gt;"",IF(Deník!$B98=Statistika!$F$69,Deník!$W98,""),"")</f>
        <v/>
      </c>
      <c r="EP98" s="601" t="str">
        <f>IF(Deník!$W98&lt;&gt;"",IF(Deník!$B98=Statistika!$F$70,Deník!$W98,""),"")</f>
        <v/>
      </c>
      <c r="EQ98" s="90"/>
      <c r="ER98" s="63" t="str">
        <f>IF(Deník!$W98&lt;&gt;"",IF(Deník!$J98="L",Deník!$W98,""),"")</f>
        <v/>
      </c>
      <c r="ES98" s="13" t="str">
        <f>IF(Deník!$W98&lt;&gt;"",IF(Deník!$J98="S",Deník!$W98,""),"")</f>
        <v/>
      </c>
      <c r="ET98" s="95"/>
      <c r="EU98" s="88"/>
      <c r="EV98" s="63" t="str">
        <f>IF(WEEKDAY(Deník!$C98,2)=1,Deník!$W98,"")</f>
        <v/>
      </c>
      <c r="EW98" s="13" t="str">
        <f>IF(WEEKDAY(Deník!$C98,2)=2,Deník!$W98,"")</f>
        <v/>
      </c>
      <c r="EX98" s="13" t="str">
        <f>IF(WEEKDAY(Deník!$C98,2)=3,Deník!$W98,"")</f>
        <v/>
      </c>
      <c r="EY98" s="13" t="str">
        <f>IF(WEEKDAY(Deník!$C98,2)=4,Deník!$W98,"")</f>
        <v/>
      </c>
      <c r="EZ98" s="60" t="str">
        <f>IF(WEEKDAY(Deník!$C98,2)=5,Deník!$W98,"")</f>
        <v/>
      </c>
      <c r="FA98" s="99"/>
      <c r="FB98" s="100">
        <f>Deník!D98</f>
        <v>0</v>
      </c>
      <c r="FC98" s="63">
        <f>IF($FB98&lt;&gt;"",IF(AND($FB98&gt;=FC$2,$FB98&lt;=FC$3),Deník!$W98,""))</f>
        <v>0</v>
      </c>
      <c r="FD98" s="63" t="str">
        <f>IF($FB98&lt;&gt;"",IF(AND($FB98&gt;=FD$2,$FB98&lt;=FD$3),Deník!$W98,""))</f>
        <v/>
      </c>
      <c r="FE98" s="63" t="str">
        <f>IF($FB98&lt;&gt;"",IF(AND($FB98&gt;=FE$2,$FB98&lt;=FE$3),Deník!$W98,""))</f>
        <v/>
      </c>
      <c r="FF98" s="63" t="str">
        <f>IF($FB98&lt;&gt;"",IF(AND($FB98&gt;=FF$2,$FB98&lt;=FF$3),Deník!$W98,""))</f>
        <v/>
      </c>
      <c r="FG98" s="63" t="str">
        <f>IF($FB98&lt;&gt;"",IF(AND($FB98&gt;=FG$2,$FB98&lt;=FG$3),Deník!$W98,""))</f>
        <v/>
      </c>
      <c r="FH98" s="63" t="str">
        <f>IF($FB98&lt;&gt;"",IF(AND($FB98&gt;=FH$2,$FB98&lt;=FH$3),Deník!$W98,""))</f>
        <v/>
      </c>
      <c r="FI98" s="63" t="str">
        <f>IF($FB98&lt;&gt;"",IF(AND($FB98&gt;=FI$2,$FB98&lt;=FI$3),Deník!$W98,""))</f>
        <v/>
      </c>
      <c r="FJ98" s="63" t="str">
        <f>IF($FB98&lt;&gt;"",IF(AND($FB98&gt;=FJ$2,$FB98&lt;=FJ$3),Deník!$W98,""))</f>
        <v/>
      </c>
      <c r="FK98" s="63" t="str">
        <f>IF($FB98&lt;&gt;"",IF(AND($FB98&gt;=FK$2,$FB98&lt;=FK$3),Deník!$W98,""))</f>
        <v/>
      </c>
      <c r="FL98" s="63" t="str">
        <f>IF($FB98&lt;&gt;"",IF(AND($FB98&gt;=FL$2,$FB98&lt;=FL$3),Deník!$W98,""))</f>
        <v/>
      </c>
      <c r="FM98" s="63" t="str">
        <f>IF($FB98&lt;&gt;"",IF(AND($FB98&gt;=FM$2,$FB98&lt;=FM$3),Deník!$W98,""))</f>
        <v/>
      </c>
      <c r="FN98" s="13"/>
      <c r="FO98" s="20" t="str">
        <f>IF(Deník!$W98&gt;1,Deník!$W98,"")</f>
        <v/>
      </c>
      <c r="FP98" s="20" t="str">
        <f>IF(Deník!$W98&lt;0,Deník!$W98,"")</f>
        <v/>
      </c>
      <c r="FQ98" s="17"/>
      <c r="FS98" s="233"/>
      <c r="FT98" s="233" t="str">
        <f>IF(Deník!$W98&lt;&gt;"",IF(Deník!$Y98=Statistika!$F$78,Deník!$W98,""),"")</f>
        <v/>
      </c>
      <c r="FU98" s="233" t="str">
        <f>IF(Deník!$W98&lt;&gt;"",IF(Deník!$Y98=Statistika!$F$79,Deník!$W98,""),"")</f>
        <v/>
      </c>
      <c r="FV98" s="233" t="str">
        <f>IF(Deník!$W98&lt;&gt;"",IF(Deník!$Y98=Statistika!$F$80,Deník!$W98,""),"")</f>
        <v/>
      </c>
      <c r="FW98" s="233" t="str">
        <f>IF(Deník!$W98&lt;&gt;"",IF(Deník!$Y98=Statistika!$F$81,Deník!$W98,""),"")</f>
        <v/>
      </c>
      <c r="FX98" s="233" t="str">
        <f>IF(Deník!$W98&lt;&gt;"",IF(Deník!$Y98=Statistika!$F$82,Deník!$W98,""),"")</f>
        <v/>
      </c>
      <c r="FY98" s="233" t="str">
        <f>IF(Deník!$W98&lt;&gt;"",IF(Deník!$Y98=Statistika!$F$83,Deník!$W98,""),"")</f>
        <v/>
      </c>
      <c r="FZ98" s="233" t="str">
        <f>IF(Deník!$W98&lt;&gt;"",IF(Deník!$Y98=Statistika!$F$84,Deník!$W98,""),"")</f>
        <v/>
      </c>
      <c r="GA98" s="233" t="str">
        <f>IF(Deník!$W98&lt;&gt;"",IF(Deník!$Y98=Statistika!$F$85,Deník!$W98,""),"")</f>
        <v/>
      </c>
      <c r="GB98" s="233" t="str">
        <f>IF(Deník!$W98&lt;&gt;"",IF(Deník!$Y98=Statistika!$F$86,Deník!$W98,""),"")</f>
        <v/>
      </c>
      <c r="GC98" s="233" t="str">
        <f>IF(Deník!$W98&lt;&gt;"",IF(Deník!$Y98=Statistika!$F$87,Deník!$W98,""),"")</f>
        <v/>
      </c>
      <c r="GD98" s="233" t="str">
        <f>IF(Deník!$W98&lt;&gt;"",IF(Deník!$Y98=Statistika!$F$88,Deník!$W98,""),"")</f>
        <v/>
      </c>
      <c r="GE98" s="233" t="str">
        <f>IF(Deník!$W98&lt;&gt;"",IF(Deník!$Y98=Statistika!$F$89,Deník!$W98,""),"")</f>
        <v/>
      </c>
      <c r="GF98" s="233" t="str">
        <f>IF(Deník!$W98&lt;&gt;"",IF(Deník!$Y98=Statistika!$F$90,Deník!$W98,""),"")</f>
        <v/>
      </c>
      <c r="GG98" s="233" t="str">
        <f>IF(Deník!$W98&lt;&gt;"",IF(Deník!$Y98=Statistika!$F$91,Deník!$W98,""),"")</f>
        <v/>
      </c>
      <c r="GH98" s="233"/>
      <c r="GI98" s="233" t="str">
        <f>IF(Deník!$W98&lt;&gt;"",IF(Deník!$AB98=Statistika!$L$100,Deník!$W98,""),"")</f>
        <v/>
      </c>
      <c r="GJ98" s="233" t="str">
        <f>IF(Deník!$W98&lt;&gt;"",IF(Deník!$AB98=Statistika!$L$101,Deník!$W98,""),"")</f>
        <v/>
      </c>
      <c r="GK98" s="233" t="str">
        <f>IF(Deník!$W98&lt;&gt;"",IF(Deník!$AB98=Statistika!$L$102,Deník!$W98,""),"")</f>
        <v/>
      </c>
      <c r="GL98" s="233" t="str">
        <f>IF(Deník!$W98&lt;&gt;"",IF(Deník!$AB98=Statistika!$L$103,Deník!$W98,""),"")</f>
        <v/>
      </c>
      <c r="GM98" s="233" t="str">
        <f>IF(Deník!$W98&lt;&gt;"",IF(Deník!$AB98=Statistika!$L$104,Deník!$W98,""),"")</f>
        <v/>
      </c>
      <c r="GN98" s="233" t="str">
        <f>IF(Deník!$W98&lt;&gt;"",IF(Deník!$AB98=Statistika!$L$105,Deník!$W98,""),"")</f>
        <v/>
      </c>
      <c r="GO98" s="233" t="str">
        <f>IF(Deník!$W98&lt;&gt;"",IF(Deník!$AB98=Statistika!$L$106,Deník!$W98,""),"")</f>
        <v/>
      </c>
      <c r="GP98" s="233" t="str">
        <f>IF(Deník!$W98&lt;&gt;"",IF(Deník!$AB98=Statistika!$L$107,Deník!$W98,""),"")</f>
        <v/>
      </c>
      <c r="GQ98" s="233" t="str">
        <f>IF(Deník!$W98&lt;&gt;"",IF(Deník!$AB98=Statistika!$L$108,Deník!$W98,""),"")</f>
        <v/>
      </c>
      <c r="GS98" s="233" t="str">
        <f>IF(Deník!$W98&lt;0,IF(Deník!$AC98=Statistika!$F$117,Deník!$W98,""),"")</f>
        <v/>
      </c>
      <c r="GT98" s="233" t="str">
        <f>IF(Deník!$W98&lt;0,IF(Deník!$AC98=Statistika!$F$118,Deník!$W98,""),"")</f>
        <v/>
      </c>
      <c r="GU98" s="233" t="str">
        <f>IF(Deník!$W98&lt;0,IF(Deník!$AC98=Statistika!$F$119,Deník!$W98,""),"")</f>
        <v/>
      </c>
      <c r="GV98" s="233" t="str">
        <f>IF(Deník!$W98&lt;0,IF(Deník!$AC98=Statistika!$F$120,Deník!$W98,""),"")</f>
        <v/>
      </c>
      <c r="GW98" s="233" t="str">
        <f>IF(Deník!$W98&lt;0,IF(Deník!$AC98=Statistika!$F$121,Deník!$W98,""),"")</f>
        <v/>
      </c>
      <c r="GX98" s="233" t="str">
        <f>IF(Deník!$W98&lt;0,IF(Deník!$AC98=Statistika!$F$122,Deník!$W98,""),"")</f>
        <v/>
      </c>
      <c r="GY98" s="233" t="str">
        <f>IF(Deník!$W98&lt;0,IF(Deník!$AC98=Statistika!$F$123,Deník!$W98,""),"")</f>
        <v/>
      </c>
      <c r="GZ98" s="233" t="str">
        <f>IF(Deník!$W98&lt;0,IF(Deník!$AC98=Statistika!$F$124,Deník!$W98,""),"")</f>
        <v/>
      </c>
      <c r="HA98" s="233" t="str">
        <f>IF(Deník!$W98&lt;0,IF(Deník!$AC98=Statistika!$F$125,Deník!$W98,""),"")</f>
        <v/>
      </c>
      <c r="HC98" s="233" t="str">
        <f>IF(Deník!$W98&lt;0,IF(Deník!$AD98=Statistika!$F$133,Deník!$W98,""),"")</f>
        <v/>
      </c>
      <c r="HD98" s="233" t="str">
        <f>IF(Deník!$W98&lt;0,IF(Deník!$AD98=Statistika!$F$134,Deník!$W98,""),"")</f>
        <v/>
      </c>
      <c r="HE98" s="233" t="str">
        <f>IF(Deník!$W98&lt;0,IF(Deník!$AD98=Statistika!$F$135,Deník!$W98,""),"")</f>
        <v/>
      </c>
      <c r="HF98" s="233" t="str">
        <f>IF(Deník!$W98&lt;0,IF(Deník!$AD98=Statistika!$F$136,Deník!$W98,""),"")</f>
        <v/>
      </c>
      <c r="HG98" s="233" t="str">
        <f>IF(Deník!$W98&lt;0,IF(Deník!$AD98=Statistika!$F$137,Deník!$W98,""),"")</f>
        <v/>
      </c>
      <c r="ID98" s="8">
        <f>Tabulka4[[#This Row],[Sloupec3]]</f>
        <v>0</v>
      </c>
      <c r="IE98" s="17" t="str">
        <f>IF(AND([1]Deník!$C98&gt;='[1]Měsíční shrnutí'!$D$1,[1]Deník!$C98&lt;='[1]Měsíční shrnutí'!$F$1),[1]Deník!$X98,"")</f>
        <v/>
      </c>
    </row>
    <row r="99" spans="1:239">
      <c r="A99" s="8">
        <f>Deník!C100</f>
        <v>0</v>
      </c>
      <c r="B99" s="50" t="str">
        <f>Deník!R100</f>
        <v/>
      </c>
      <c r="C99" s="102" t="str">
        <f>IF(AND(Deník!R100&gt;1,Deník!R100&lt;&gt;""),1,"")</f>
        <v/>
      </c>
      <c r="D99" s="102" t="str">
        <f>IF(AND(Deník!R100&lt;=0,Deník!R100&lt;&gt;""),1,"")</f>
        <v/>
      </c>
      <c r="E99" s="103" t="str">
        <f>IF(AND(Deník!R100&gt;=0,Deník!R100&lt;=1),1,"")</f>
        <v/>
      </c>
      <c r="F99" s="79" t="str">
        <f>IF(Deník!R100&lt;&gt;"",Deník!R100+F98,"")</f>
        <v/>
      </c>
      <c r="G99" s="85"/>
      <c r="H99" s="54" t="str">
        <f>IF(MONTH(Deník!$C99)=H$2,IF(AND(Deník!$R99&gt;=0,Deník!$R99&lt;=1),"BE",Deník!$R99),"")</f>
        <v/>
      </c>
      <c r="I99" s="11" t="str">
        <f>IF(MONTH(Deník!$C99)=I$2,IF(AND(Deník!$R99&gt;=0,Deník!$R99&lt;=1),"BE",Deník!$R99),"")</f>
        <v/>
      </c>
      <c r="J99" s="11" t="str">
        <f>IF(MONTH(Deník!$C99)=J$2,IF(AND(Deník!$R99&gt;=0,Deník!$R99&lt;=1),"BE",Deník!$R99),"")</f>
        <v/>
      </c>
      <c r="K99" s="11" t="str">
        <f>IF(MONTH(Deník!$C99)=K$2,IF(AND(Deník!$R99&gt;=0,Deník!$R99&lt;=1),"BE",Deník!$R99),"")</f>
        <v/>
      </c>
      <c r="L99" s="11" t="str">
        <f>IF(MONTH(Deník!$C99)=L$2,IF(AND(Deník!$R99&gt;=0,Deník!$R99&lt;=1),"BE",Deník!$R99),"")</f>
        <v/>
      </c>
      <c r="M99" s="11" t="str">
        <f>IF(MONTH(Deník!$C99)=M$2,IF(AND(Deník!$R99&gt;=0,Deník!$R99&lt;=1),"BE",Deník!$R99),"")</f>
        <v/>
      </c>
      <c r="N99" s="11" t="str">
        <f>IF(MONTH(Deník!$C99)=N$2,IF(AND(Deník!$R99&gt;=0,Deník!$R99&lt;=1),"BE",Deník!$R99),"")</f>
        <v/>
      </c>
      <c r="O99" s="11" t="str">
        <f>IF(MONTH(Deník!$C99)=O$2,IF(AND(Deník!$R99&gt;=0,Deník!$R99&lt;=1),"BE",Deník!$R99),"")</f>
        <v/>
      </c>
      <c r="P99" s="11" t="str">
        <f>IF(MONTH(Deník!$C99)=P$2,IF(AND(Deník!$R99&gt;=0,Deník!$R99&lt;=1),"BE",Deník!$R99),"")</f>
        <v/>
      </c>
      <c r="Q99" s="11" t="str">
        <f>IF(MONTH(Deník!$C99)=Q$2,IF(AND(Deník!$R99&gt;=0,Deník!$R99&lt;=1),"BE",Deník!$R99),"")</f>
        <v/>
      </c>
      <c r="R99" s="11" t="str">
        <f>IF(MONTH(Deník!$C99)=R$2,IF(AND(Deník!$R99&gt;=0,Deník!$R99&lt;=1),"BE",Deník!$R99),"")</f>
        <v/>
      </c>
      <c r="S99" s="57" t="str">
        <f>IF(MONTH(Deník!$C99)=S$2,IF(AND(Deník!$R99&gt;=0,Deník!$R99&lt;=1),"BE",Deník!$R99),"")</f>
        <v/>
      </c>
      <c r="U99" s="12"/>
      <c r="V99" s="12"/>
      <c r="X99" s="600" t="str">
        <f>IF(Deník!$R99&lt;&gt;"",IF(Deník!$B99=Statistika!$F$63,IF(AND(Deník!$R99&gt;=0,Deník!$R99&lt;=1),"BE",Deník!$R99),""),"")</f>
        <v/>
      </c>
      <c r="Y99" s="13" t="str">
        <f>IF(Deník!$R99&lt;&gt;"",IF(Deník!$B99=Statistika!$F$64,IF(AND(Deník!$R99&gt;=0,Deník!$R99&lt;=1),"BE",Deník!$R99),""),"")</f>
        <v/>
      </c>
      <c r="Z99" s="13" t="str">
        <f>IF(Deník!$R99&lt;&gt;"",IF(Deník!$B99=Statistika!$F$65,IF(AND(Deník!$R99&gt;=0,Deník!$R99&lt;=1),"BE",Deník!$R99),""),"")</f>
        <v/>
      </c>
      <c r="AA99" s="13" t="str">
        <f>IF(Deník!$R99&lt;&gt;"",IF(Deník!$B99=Statistika!$F$66,IF(AND(Deník!$R99&gt;=0,Deník!$R99&lt;=1),"BE",Deník!$R99),""),"")</f>
        <v/>
      </c>
      <c r="AB99" s="13" t="str">
        <f>IF(Deník!$R99&lt;&gt;"",IF(Deník!$B99=Statistika!$F$67,IF(AND(Deník!$R99&gt;=0,Deník!$R99&lt;=1),"BE",Deník!$R99),""),"")</f>
        <v/>
      </c>
      <c r="AC99" s="13" t="str">
        <f>IF(Deník!$R99&lt;&gt;"",IF(Deník!$B99=Statistika!$F$68,IF(AND(Deník!$R99&gt;=0,Deník!$R99&lt;=1),"BE",Deník!$R99),""),"")</f>
        <v/>
      </c>
      <c r="AD99" s="13" t="str">
        <f>IF(Deník!$R99&lt;&gt;"",IF(Deník!$B99=Statistika!$F$69,IF(AND(Deník!$R99&gt;=0,Deník!$R99&lt;=1),"BE",Deník!$R99),""),"")</f>
        <v/>
      </c>
      <c r="AE99" s="601" t="str">
        <f>IF(Deník!$R99&lt;&gt;"",IF(Deník!$B99=Statistika!$F$70,IF(AND(Deník!$R99&gt;=0,Deník!$R99&lt;=1),"BE",Deník!$R99),""),"")</f>
        <v/>
      </c>
      <c r="AF99" s="90"/>
      <c r="AG99" s="63" t="str">
        <f>IF(Deník!$R99&lt;&gt;"",IF(Deník!$J99="L",IF(AND(Deník!$R99&gt;=0,Deník!$R99&lt;=1),"BE",Deník!$R99),""),"")</f>
        <v/>
      </c>
      <c r="AH99" s="13" t="str">
        <f>IF(Deník!$R99&lt;&gt;"",IF(Deník!$J99="S",IF(AND(Deník!$R99&gt;=0,Deník!$R99&lt;=1),"BE",Deník!$R99),""),"")</f>
        <v/>
      </c>
      <c r="AI99" s="95"/>
      <c r="AJ99" s="71" t="str">
        <f>IF(Deník!N100&lt;&gt;"",Deník!N100*-1,"")</f>
        <v/>
      </c>
      <c r="AK99" s="88"/>
      <c r="AL99" s="63" t="str">
        <f>IF(WEEKDAY(Deník!$C99,2)=1,IF(AND(Deník!$R99&gt;=0,Deník!$R99&lt;=1),"BE",Deník!$R99),"")</f>
        <v/>
      </c>
      <c r="AM99" s="13" t="str">
        <f>IF(WEEKDAY(Deník!$C99,2)=2,IF(AND(Deník!$R99&gt;=0,Deník!$R99&lt;=1),"BE",Deník!$R99),"")</f>
        <v/>
      </c>
      <c r="AN99" s="13" t="str">
        <f>IF(WEEKDAY(Deník!$C99,2)=3,IF(AND(Deník!$R99&gt;=0,Deník!$R99&lt;=1),"BE",Deník!$R99),"")</f>
        <v/>
      </c>
      <c r="AO99" s="13" t="str">
        <f>IF(WEEKDAY(Deník!$C99,2)=4,IF(AND(Deník!$R99&gt;=0,Deník!$R99&lt;=1),"BE",Deník!$R99),"")</f>
        <v/>
      </c>
      <c r="AP99" s="60" t="str">
        <f>IF(WEEKDAY(Deník!$C99,2)=5,IF(AND(Deník!$R99&gt;=0,Deník!$R99&lt;=1),"BE",Deník!$R99),"")</f>
        <v/>
      </c>
      <c r="AQ99" s="99"/>
      <c r="AR99" s="100">
        <f>Deník!D99</f>
        <v>0</v>
      </c>
      <c r="AS99" s="63" t="str">
        <f>IF(Deník!$D99&lt;&gt;"",IF(AND(Deník!$D99&gt;=AS$2,Deník!$D99&lt;=AS$3),IF(AND(Deník!$R99&gt;=0,Deník!$R99&lt;=1),"BE",Deník!$R99),""),"")</f>
        <v/>
      </c>
      <c r="AT99" s="63" t="str">
        <f>IF(Deník!$D99&lt;&gt;"",IF(AND(Deník!$D99&gt;=AT$2,Deník!$D99&lt;=AT$3),IF(AND(Deník!$R99&gt;=0,Deník!$R99&lt;=1),"BE",Deník!$R99),""),"")</f>
        <v/>
      </c>
      <c r="AU99" s="63" t="str">
        <f>IF(Deník!$D99&lt;&gt;"",IF(AND(Deník!$D99&gt;=AU$2,Deník!$D99&lt;=AU$3),IF(AND(Deník!$R99&gt;=0,Deník!$R99&lt;=1),"BE",Deník!$R99),""),"")</f>
        <v/>
      </c>
      <c r="AV99" s="63" t="str">
        <f>IF(Deník!$D99&lt;&gt;"",IF(AND(Deník!$D99&gt;=AV$2,Deník!$D99&lt;=AV$3),IF(AND(Deník!$R99&gt;=0,Deník!$R99&lt;=1),"BE",Deník!$R99),""),"")</f>
        <v/>
      </c>
      <c r="AW99" s="63" t="str">
        <f>IF(Deník!$D99&lt;&gt;"",IF(AND(Deník!$D99&gt;=AW$2,Deník!$D99&lt;=AW$3),IF(AND(Deník!$R99&gt;=0,Deník!$R99&lt;=1),"BE",Deník!$R99),""),"")</f>
        <v/>
      </c>
      <c r="AX99" s="63" t="str">
        <f>IF(Deník!$D99&lt;&gt;"",IF(AND(Deník!$D99&gt;=AX$2,Deník!$D99&lt;=AX$3),IF(AND(Deník!$R99&gt;=0,Deník!$R99&lt;=1),"BE",Deník!$R99),""),"")</f>
        <v/>
      </c>
      <c r="AY99" s="63" t="str">
        <f>IF(Deník!$D99&lt;&gt;"",IF(AND(Deník!$D99&gt;=AY$2,Deník!$D99&lt;=AY$3),IF(AND(Deník!$R99&gt;=0,Deník!$R99&lt;=1),"BE",Deník!$R99),""),"")</f>
        <v/>
      </c>
      <c r="AZ99" s="63" t="str">
        <f>IF(Deník!$D99&lt;&gt;"",IF(AND(Deník!$D99&gt;=AZ$2,Deník!$D99&lt;=AZ$3),IF(AND(Deník!$R99&gt;=0,Deník!$R99&lt;=1),"BE",Deník!$R99),""),"")</f>
        <v/>
      </c>
      <c r="BA99" s="63" t="str">
        <f>IF(Deník!$D99&lt;&gt;"",IF(AND(Deník!$D99&gt;=BA$2,Deník!$D99&lt;=BA$3),IF(AND(Deník!$R99&gt;=0,Deník!$R99&lt;=1),"BE",Deník!$R99),""),"")</f>
        <v/>
      </c>
      <c r="BB99" s="63" t="str">
        <f>IF(Deník!$D99&lt;&gt;"",IF(AND(Deník!$D99&gt;=BB$2,Deník!$D99&lt;=BB$3),IF(AND(Deník!$R99&gt;=0,Deník!$R99&lt;=1),"BE",Deník!$R99),""),"")</f>
        <v/>
      </c>
      <c r="BC99" s="71" t="str">
        <f>IF(Deník!$D99&lt;&gt;"",IF(AND(Deník!$D99&gt;=BC$2,Deník!$D99&lt;=BC$3),IF(AND(Deník!$R99&gt;=0,Deník!$R99&lt;=1),"BE",Deník!$R99),""),"")</f>
        <v/>
      </c>
      <c r="BD99" s="20" t="str">
        <f>IF(Deník!$J100="S",(Deník!$M100-Deník!$K100),IF(Deník!$J100="L",(Deník!$K100-Deník!$M100),""))</f>
        <v/>
      </c>
      <c r="BE99" s="20" t="str">
        <f>IF(Deník!$J100="S",(Deník!$K100-Deník!$O100),IF(Deník!$J100="L",(Deník!$O100-Deník!$K100),""))</f>
        <v/>
      </c>
      <c r="BF99" s="20" t="str">
        <f>IF(Deník!$J100="S",(Deník!$K100-Deník!$L100),IF(Deník!$J100="L",(Deník!$L100-Deník!$K100),""))</f>
        <v/>
      </c>
      <c r="BG99" s="20" t="str">
        <f>IF(Deník!$J100="S",(Deník!$K100-Deník!$S100),IF(Deník!$J100="L",(Deník!$S100-Deník!$K100),""))</f>
        <v/>
      </c>
      <c r="BH99" s="20" t="str">
        <f>IF(Deník!$J100="S",(Deník!$K100-Deník!$U100),IF(Deník!$J100="L",(Deník!$U100-Deník!$K100),""))</f>
        <v/>
      </c>
      <c r="BI99" s="20" t="str">
        <f>IF(Deník!$R99&gt;1,Deník!$R99,"")</f>
        <v/>
      </c>
      <c r="BJ99" s="20" t="str">
        <f>IF(Deník!$R99&lt;0,Deník!$R99,"")</f>
        <v/>
      </c>
      <c r="BK99" s="17"/>
      <c r="BM99" s="233" t="str">
        <f>IF(Deník!$R99&lt;&gt;"",IF(Deník!$Y99=Statistika!$F$78,IF(AND(Deník!$R99&gt;=0,Deník!$R99&lt;=1),"BE",Deník!$R99),""),"")</f>
        <v/>
      </c>
      <c r="BN99" s="233" t="str">
        <f>IF(Deník!$R99&lt;&gt;"",IF(Deník!$Y99=Statistika!$F$79,IF(AND(Deník!$R99&gt;=0,Deník!$R99&lt;=1),"BE",Deník!$R99),""),"")</f>
        <v/>
      </c>
      <c r="BO99" s="233" t="str">
        <f>IF(Deník!$R99&lt;&gt;"",IF(Deník!$Y99=Statistika!$F$80,IF(AND(Deník!$R99&gt;=0,Deník!$R99&lt;=1),"BE",Deník!$R99),""),"")</f>
        <v/>
      </c>
      <c r="BP99" s="233" t="str">
        <f>IF(Deník!$R99&lt;&gt;"",IF(Deník!$Y99=Statistika!$F$81,IF(AND(Deník!$R99&gt;=0,Deník!$R99&lt;=1),"BE",Deník!$R99),""),"")</f>
        <v/>
      </c>
      <c r="BQ99" s="233" t="str">
        <f>IF(Deník!$R99&lt;&gt;"",IF(Deník!$Y99=Statistika!$F$82,IF(AND(Deník!$R99&gt;=0,Deník!$R99&lt;=1),"BE",Deník!$R99),""),"")</f>
        <v/>
      </c>
      <c r="BR99" s="233" t="str">
        <f>IF(Deník!$R99&lt;&gt;"",IF(Deník!$Y99=Statistika!$F$83,IF(AND(Deník!$R99&gt;=0,Deník!$R99&lt;=1),"BE",Deník!$R99),""),"")</f>
        <v/>
      </c>
      <c r="BS99" s="233" t="str">
        <f>IF(Deník!$R99&lt;&gt;"",IF(Deník!$Y99=Statistika!$F$84,IF(AND(Deník!$R99&gt;=0,Deník!$R99&lt;=1),"BE",Deník!$R99),""),"")</f>
        <v/>
      </c>
      <c r="BT99" s="233" t="str">
        <f>IF(Deník!$R99&lt;&gt;"",IF(Deník!$Y99=Statistika!$F$85,IF(AND(Deník!$R99&gt;=0,Deník!$R99&lt;=1),"BE",Deník!$R99),""),"")</f>
        <v/>
      </c>
      <c r="BU99" s="233" t="str">
        <f>IF(Deník!$R99&lt;&gt;"",IF(Deník!$Y99=Statistika!$F$86,IF(AND(Deník!$R99&gt;=0,Deník!$R99&lt;=1),"BE",Deník!$R99),""),"")</f>
        <v/>
      </c>
      <c r="BV99" s="233" t="str">
        <f>IF(Deník!$R99&lt;&gt;"",IF(Deník!$Y99=Statistika!$F$87,IF(AND(Deník!$R99&gt;=0,Deník!$R99&lt;=1),"BE",Deník!$R99),""),"")</f>
        <v/>
      </c>
      <c r="BW99" s="233" t="str">
        <f>IF(Deník!$R99&lt;&gt;"",IF(Deník!$Y99=Statistika!$F$88,IF(AND(Deník!$R99&gt;=0,Deník!$R99&lt;=1),"BE",Deník!$R99),""),"")</f>
        <v/>
      </c>
      <c r="BX99" s="233" t="str">
        <f>IF(Deník!$R99&lt;&gt;"",IF(Deník!$Y99=Statistika!$F$89,IF(AND(Deník!$R99&gt;=0,Deník!$R99&lt;=1),"BE",Deník!$R99),""),"")</f>
        <v/>
      </c>
      <c r="BY99" s="233" t="str">
        <f>IF(Deník!$R99&lt;&gt;"",IF(Deník!$Y99=Statistika!$F$90,IF(AND(Deník!$R99&gt;=0,Deník!$R99&lt;=1),"BE",Deník!$R99),""),"")</f>
        <v/>
      </c>
      <c r="BZ99" s="233" t="str">
        <f>IF(Deník!$R99&lt;&gt;"",IF(Deník!$Y99=Statistika!$F$91,IF(AND(Deník!$R99&gt;=0,Deník!$R99&lt;=1),"BE",Deník!$R99),""),"")</f>
        <v/>
      </c>
      <c r="CA99" s="233"/>
      <c r="CB99" s="233" t="str">
        <f>IF(Deník!$R99&lt;&gt;"",IF(Deník!$AB99="SL",IF(AND(Deník!$R99&gt;=0,Deník!$R99&lt;=1),"BE",Deník!$R99),""),"")</f>
        <v/>
      </c>
      <c r="CC99" s="233" t="str">
        <f>IF(Deník!$R99&lt;&gt;"",IF(Deník!$AB99="BE10",IF(AND(Deník!$R99&gt;=0,Deník!$R99&lt;=1),"BE",Deník!$R99),""),"")</f>
        <v/>
      </c>
      <c r="CD99" s="233" t="str">
        <f>IF(Deník!$R99&lt;&gt;"",IF(Deník!$AB99="BE15",IF(AND(Deník!$R99&gt;=0,Deník!$R99&lt;=1),"BE",Deník!$R99),""),"")</f>
        <v/>
      </c>
      <c r="CE99" s="233" t="str">
        <f>IF(Deník!$R99&lt;&gt;"",IF(Deník!$AB99="BE20",IF(AND(Deník!$R99&gt;=0,Deník!$R99&lt;=1),"BE",Deník!$R99),""),"")</f>
        <v/>
      </c>
      <c r="CF99" s="233" t="str">
        <f>IF(Deník!$R99&lt;&gt;"",IF(Deník!$AB99="TP1",IF(AND(Deník!$R99&gt;=0,Deník!$R99&lt;=1),"BE",Deník!$R99),""),"")</f>
        <v/>
      </c>
      <c r="CG99" s="233" t="str">
        <f>IF(Deník!$R99&lt;&gt;"",IF(Deník!$AB99="TP2",IF(AND(Deník!$R99&gt;=0,Deník!$R99&lt;=1),"BE",Deník!$R99),""),"")</f>
        <v/>
      </c>
      <c r="CH99" s="233" t="str">
        <f>IF(Deník!$R99&lt;&gt;"",IF(Deník!$AB99="TP3",IF(AND(Deník!$R99&gt;=0,Deník!$R99&lt;=1),"BE",Deník!$R99),""),"")</f>
        <v/>
      </c>
      <c r="CI99" s="233" t="str">
        <f>IF(Deník!$R99&lt;&gt;"",IF(Deník!$AB99="Trailing SL",IF(AND(Deník!$R99&gt;=0,Deník!$R99&lt;=1),"BE",Deník!$R99),""),"")</f>
        <v/>
      </c>
      <c r="CJ99" s="233" t="str">
        <f>IF(Deník!$R99&lt;&gt;"",IF(Deník!$AB99="Manual",IF(AND(Deník!$R99&gt;=0,Deník!$R99&lt;=1),"BE",Deník!$R99),""),"")</f>
        <v/>
      </c>
      <c r="CK99" s="233"/>
      <c r="CL99" s="233" t="str">
        <f>IF(Deník!$R99&lt;0,IF(Deník!$AC99=Statistika!$F$117,Deník!$R99,""),"")</f>
        <v/>
      </c>
      <c r="CM99" s="233" t="str">
        <f>IF(Deník!$R99&lt;0,IF(Deník!$AC99=Statistika!$F$118,Deník!$R99,""),"")</f>
        <v/>
      </c>
      <c r="CN99" s="233" t="str">
        <f>IF(Deník!$R99&lt;0,IF(Deník!$AC99=Statistika!$F$119,Deník!$R99,""),"")</f>
        <v/>
      </c>
      <c r="CO99" s="233" t="str">
        <f>IF(Deník!$R99&lt;0,IF(Deník!$AC99=Statistika!$F$120,Deník!$R99,""),"")</f>
        <v/>
      </c>
      <c r="CP99" s="233" t="str">
        <f>IF(Deník!$R99&lt;0,IF(Deník!$AC99=Statistika!$F$121,Deník!$R99,""),"")</f>
        <v/>
      </c>
      <c r="CQ99" s="233" t="str">
        <f>IF(Deník!$R99&lt;0,IF(Deník!$AC99=Statistika!$F$122,Deník!$R99,""),"")</f>
        <v/>
      </c>
      <c r="CR99" s="233" t="str">
        <f>IF(Deník!$R99&lt;0,IF(Deník!$AC99=Statistika!$F$123,Deník!$R99,""),"")</f>
        <v/>
      </c>
      <c r="CS99" s="233" t="str">
        <f>IF(Deník!$R99&lt;0,IF(Deník!$AC99=Statistika!$F$124,Deník!$R99,""),"")</f>
        <v/>
      </c>
      <c r="CT99" s="233" t="str">
        <f>IF(Deník!$R99&lt;0,IF(Deník!$AC99=Statistika!$F$125,Deník!$R99,""),"")</f>
        <v/>
      </c>
      <c r="CU99" s="233"/>
      <c r="CV99" s="233" t="str">
        <f>IF(Deník!$R99&lt;0,IF(Deník!$AD99=$CV$2,Deník!$R99,""),"")</f>
        <v/>
      </c>
      <c r="CW99" s="233" t="str">
        <f>IF(Deník!$R99&lt;0,IF(Deník!$AD99=$CW$2,Deník!$R99,""),"")</f>
        <v/>
      </c>
      <c r="CX99" s="233" t="str">
        <f>IF(Deník!$R99&lt;0,IF(Deník!$AD99=$CX$2,Deník!$R99,""),"")</f>
        <v/>
      </c>
      <c r="CY99" s="233" t="str">
        <f>IF(Deník!$R99&lt;0,IF(Deník!$AD99=$CY$2,Deník!$R99,""),"")</f>
        <v/>
      </c>
      <c r="CZ99" s="233" t="str">
        <f>IF(Deník!$R99&lt;0,IF(Deník!$AD99=$CZ$2,Deník!$R99,""),"")</f>
        <v/>
      </c>
      <c r="DL99" s="221">
        <f t="shared" si="8"/>
        <v>93847.029999999984</v>
      </c>
      <c r="DM99" s="220">
        <f t="shared" si="7"/>
        <v>-6.1529700000000132E-2</v>
      </c>
      <c r="DO99" s="50">
        <f>Deník!W100</f>
        <v>0</v>
      </c>
      <c r="DP99" s="102" t="str">
        <f>IF(AND(Deník!W100&gt;0),1,"")</f>
        <v/>
      </c>
      <c r="DQ99" s="102">
        <f>IF(AND(Deník!W100&lt;=0),1,"")</f>
        <v>1</v>
      </c>
      <c r="DR99" s="227"/>
      <c r="DS99" s="228"/>
      <c r="DT99" s="85"/>
      <c r="DU99" s="54">
        <f>IF(MONTH(Deník!$C99)=DU$2,Deník!$W99,"")</f>
        <v>0</v>
      </c>
      <c r="DV99" s="222" t="str">
        <f>IF(MONTH(Deník!$C99)=DV$2,Deník!$W99,"")</f>
        <v/>
      </c>
      <c r="DW99" s="222" t="str">
        <f>IF(MONTH(Deník!$C99)=DW$2,Deník!$W99,"")</f>
        <v/>
      </c>
      <c r="DX99" s="222" t="str">
        <f>IF(MONTH(Deník!$C99)=DX$2,Deník!$W99,"")</f>
        <v/>
      </c>
      <c r="DY99" s="222" t="str">
        <f>IF(MONTH(Deník!$C99)=DY$2,Deník!$W99,"")</f>
        <v/>
      </c>
      <c r="DZ99" s="222" t="str">
        <f>IF(MONTH(Deník!$C99)=DZ$2,Deník!$W99,"")</f>
        <v/>
      </c>
      <c r="EA99" s="222" t="str">
        <f>IF(MONTH(Deník!$C99)=EA$2,Deník!$W99,"")</f>
        <v/>
      </c>
      <c r="EB99" s="222" t="str">
        <f>IF(MONTH(Deník!$C99)=EB$2,Deník!$W99,"")</f>
        <v/>
      </c>
      <c r="EC99" s="222" t="str">
        <f>IF(MONTH(Deník!$C99)=EC$2,Deník!$W99,"")</f>
        <v/>
      </c>
      <c r="ED99" s="222" t="str">
        <f>IF(MONTH(Deník!$C99)=ED$2,Deník!$W99,"")</f>
        <v/>
      </c>
      <c r="EE99" s="222" t="str">
        <f>IF(MONTH(Deník!$C99)=EE$2,Deník!$W99,"")</f>
        <v/>
      </c>
      <c r="EF99" s="222" t="str">
        <f>IF(MONTH(Deník!$C99)=EF$2,Deník!$W99,"")</f>
        <v/>
      </c>
      <c r="EI99" s="600" t="str">
        <f>IF(Deník!$W99&lt;&gt;"",IF(Deník!$B99=Statistika!$F$63,Deník!$W99,""),"")</f>
        <v/>
      </c>
      <c r="EJ99" s="13" t="str">
        <f>IF(Deník!$W99&lt;&gt;"",IF(Deník!$B99=Statistika!$F$64,Deník!$W99,""),"")</f>
        <v/>
      </c>
      <c r="EK99" s="13" t="str">
        <f>IF(Deník!$W99&lt;&gt;"",IF(Deník!$B99=Statistika!$F$65,Deník!$W99,""),"")</f>
        <v/>
      </c>
      <c r="EL99" s="13" t="str">
        <f>IF(Deník!$W99&lt;&gt;"",IF(Deník!$B99=Statistika!$F$66,Deník!$W99,""),"")</f>
        <v/>
      </c>
      <c r="EM99" s="13" t="str">
        <f>IF(Deník!$W99&lt;&gt;"",IF(Deník!$B99=Statistika!$F$67,Deník!$W99,""),"")</f>
        <v/>
      </c>
      <c r="EN99" s="13" t="str">
        <f>IF(Deník!$W99&lt;&gt;"",IF(Deník!$B99=Statistika!$F$68,Deník!$W99,""),"")</f>
        <v/>
      </c>
      <c r="EO99" s="13" t="str">
        <f>IF(Deník!$W99&lt;&gt;"",IF(Deník!$B99=Statistika!$F$69,Deník!$W99,""),"")</f>
        <v/>
      </c>
      <c r="EP99" s="601" t="str">
        <f>IF(Deník!$W99&lt;&gt;"",IF(Deník!$B99=Statistika!$F$70,Deník!$W99,""),"")</f>
        <v/>
      </c>
      <c r="EQ99" s="90"/>
      <c r="ER99" s="63" t="str">
        <f>IF(Deník!$W99&lt;&gt;"",IF(Deník!$J99="L",Deník!$W99,""),"")</f>
        <v/>
      </c>
      <c r="ES99" s="13" t="str">
        <f>IF(Deník!$W99&lt;&gt;"",IF(Deník!$J99="S",Deník!$W99,""),"")</f>
        <v/>
      </c>
      <c r="ET99" s="95"/>
      <c r="EU99" s="88"/>
      <c r="EV99" s="63" t="str">
        <f>IF(WEEKDAY(Deník!$C99,2)=1,Deník!$W99,"")</f>
        <v/>
      </c>
      <c r="EW99" s="13" t="str">
        <f>IF(WEEKDAY(Deník!$C99,2)=2,Deník!$W99,"")</f>
        <v/>
      </c>
      <c r="EX99" s="13" t="str">
        <f>IF(WEEKDAY(Deník!$C99,2)=3,Deník!$W99,"")</f>
        <v/>
      </c>
      <c r="EY99" s="13" t="str">
        <f>IF(WEEKDAY(Deník!$C99,2)=4,Deník!$W99,"")</f>
        <v/>
      </c>
      <c r="EZ99" s="60" t="str">
        <f>IF(WEEKDAY(Deník!$C99,2)=5,Deník!$W99,"")</f>
        <v/>
      </c>
      <c r="FA99" s="99"/>
      <c r="FB99" s="100">
        <f>Deník!D99</f>
        <v>0</v>
      </c>
      <c r="FC99" s="63">
        <f>IF($FB99&lt;&gt;"",IF(AND($FB99&gt;=FC$2,$FB99&lt;=FC$3),Deník!$W99,""))</f>
        <v>0</v>
      </c>
      <c r="FD99" s="63" t="str">
        <f>IF($FB99&lt;&gt;"",IF(AND($FB99&gt;=FD$2,$FB99&lt;=FD$3),Deník!$W99,""))</f>
        <v/>
      </c>
      <c r="FE99" s="63" t="str">
        <f>IF($FB99&lt;&gt;"",IF(AND($FB99&gt;=FE$2,$FB99&lt;=FE$3),Deník!$W99,""))</f>
        <v/>
      </c>
      <c r="FF99" s="63" t="str">
        <f>IF($FB99&lt;&gt;"",IF(AND($FB99&gt;=FF$2,$FB99&lt;=FF$3),Deník!$W99,""))</f>
        <v/>
      </c>
      <c r="FG99" s="63" t="str">
        <f>IF($FB99&lt;&gt;"",IF(AND($FB99&gt;=FG$2,$FB99&lt;=FG$3),Deník!$W99,""))</f>
        <v/>
      </c>
      <c r="FH99" s="63" t="str">
        <f>IF($FB99&lt;&gt;"",IF(AND($FB99&gt;=FH$2,$FB99&lt;=FH$3),Deník!$W99,""))</f>
        <v/>
      </c>
      <c r="FI99" s="63" t="str">
        <f>IF($FB99&lt;&gt;"",IF(AND($FB99&gt;=FI$2,$FB99&lt;=FI$3),Deník!$W99,""))</f>
        <v/>
      </c>
      <c r="FJ99" s="63" t="str">
        <f>IF($FB99&lt;&gt;"",IF(AND($FB99&gt;=FJ$2,$FB99&lt;=FJ$3),Deník!$W99,""))</f>
        <v/>
      </c>
      <c r="FK99" s="63" t="str">
        <f>IF($FB99&lt;&gt;"",IF(AND($FB99&gt;=FK$2,$FB99&lt;=FK$3),Deník!$W99,""))</f>
        <v/>
      </c>
      <c r="FL99" s="63" t="str">
        <f>IF($FB99&lt;&gt;"",IF(AND($FB99&gt;=FL$2,$FB99&lt;=FL$3),Deník!$W99,""))</f>
        <v/>
      </c>
      <c r="FM99" s="63" t="str">
        <f>IF($FB99&lt;&gt;"",IF(AND($FB99&gt;=FM$2,$FB99&lt;=FM$3),Deník!$W99,""))</f>
        <v/>
      </c>
      <c r="FN99" s="13"/>
      <c r="FO99" s="20" t="str">
        <f>IF(Deník!$W99&gt;1,Deník!$W99,"")</f>
        <v/>
      </c>
      <c r="FP99" s="20" t="str">
        <f>IF(Deník!$W99&lt;0,Deník!$W99,"")</f>
        <v/>
      </c>
      <c r="FQ99" s="17"/>
      <c r="FS99" s="233"/>
      <c r="FT99" s="233" t="str">
        <f>IF(Deník!$W99&lt;&gt;"",IF(Deník!$Y99=Statistika!$F$78,Deník!$W99,""),"")</f>
        <v/>
      </c>
      <c r="FU99" s="233" t="str">
        <f>IF(Deník!$W99&lt;&gt;"",IF(Deník!$Y99=Statistika!$F$79,Deník!$W99,""),"")</f>
        <v/>
      </c>
      <c r="FV99" s="233" t="str">
        <f>IF(Deník!$W99&lt;&gt;"",IF(Deník!$Y99=Statistika!$F$80,Deník!$W99,""),"")</f>
        <v/>
      </c>
      <c r="FW99" s="233" t="str">
        <f>IF(Deník!$W99&lt;&gt;"",IF(Deník!$Y99=Statistika!$F$81,Deník!$W99,""),"")</f>
        <v/>
      </c>
      <c r="FX99" s="233" t="str">
        <f>IF(Deník!$W99&lt;&gt;"",IF(Deník!$Y99=Statistika!$F$82,Deník!$W99,""),"")</f>
        <v/>
      </c>
      <c r="FY99" s="233" t="str">
        <f>IF(Deník!$W99&lt;&gt;"",IF(Deník!$Y99=Statistika!$F$83,Deník!$W99,""),"")</f>
        <v/>
      </c>
      <c r="FZ99" s="233" t="str">
        <f>IF(Deník!$W99&lt;&gt;"",IF(Deník!$Y99=Statistika!$F$84,Deník!$W99,""),"")</f>
        <v/>
      </c>
      <c r="GA99" s="233" t="str">
        <f>IF(Deník!$W99&lt;&gt;"",IF(Deník!$Y99=Statistika!$F$85,Deník!$W99,""),"")</f>
        <v/>
      </c>
      <c r="GB99" s="233" t="str">
        <f>IF(Deník!$W99&lt;&gt;"",IF(Deník!$Y99=Statistika!$F$86,Deník!$W99,""),"")</f>
        <v/>
      </c>
      <c r="GC99" s="233" t="str">
        <f>IF(Deník!$W99&lt;&gt;"",IF(Deník!$Y99=Statistika!$F$87,Deník!$W99,""),"")</f>
        <v/>
      </c>
      <c r="GD99" s="233" t="str">
        <f>IF(Deník!$W99&lt;&gt;"",IF(Deník!$Y99=Statistika!$F$88,Deník!$W99,""),"")</f>
        <v/>
      </c>
      <c r="GE99" s="233" t="str">
        <f>IF(Deník!$W99&lt;&gt;"",IF(Deník!$Y99=Statistika!$F$89,Deník!$W99,""),"")</f>
        <v/>
      </c>
      <c r="GF99" s="233" t="str">
        <f>IF(Deník!$W99&lt;&gt;"",IF(Deník!$Y99=Statistika!$F$90,Deník!$W99,""),"")</f>
        <v/>
      </c>
      <c r="GG99" s="233" t="str">
        <f>IF(Deník!$W99&lt;&gt;"",IF(Deník!$Y99=Statistika!$F$91,Deník!$W99,""),"")</f>
        <v/>
      </c>
      <c r="GH99" s="233"/>
      <c r="GI99" s="233" t="str">
        <f>IF(Deník!$W99&lt;&gt;"",IF(Deník!$AB99=Statistika!$L$100,Deník!$W99,""),"")</f>
        <v/>
      </c>
      <c r="GJ99" s="233" t="str">
        <f>IF(Deník!$W99&lt;&gt;"",IF(Deník!$AB99=Statistika!$L$101,Deník!$W99,""),"")</f>
        <v/>
      </c>
      <c r="GK99" s="233" t="str">
        <f>IF(Deník!$W99&lt;&gt;"",IF(Deník!$AB99=Statistika!$L$102,Deník!$W99,""),"")</f>
        <v/>
      </c>
      <c r="GL99" s="233" t="str">
        <f>IF(Deník!$W99&lt;&gt;"",IF(Deník!$AB99=Statistika!$L$103,Deník!$W99,""),"")</f>
        <v/>
      </c>
      <c r="GM99" s="233" t="str">
        <f>IF(Deník!$W99&lt;&gt;"",IF(Deník!$AB99=Statistika!$L$104,Deník!$W99,""),"")</f>
        <v/>
      </c>
      <c r="GN99" s="233" t="str">
        <f>IF(Deník!$W99&lt;&gt;"",IF(Deník!$AB99=Statistika!$L$105,Deník!$W99,""),"")</f>
        <v/>
      </c>
      <c r="GO99" s="233" t="str">
        <f>IF(Deník!$W99&lt;&gt;"",IF(Deník!$AB99=Statistika!$L$106,Deník!$W99,""),"")</f>
        <v/>
      </c>
      <c r="GP99" s="233" t="str">
        <f>IF(Deník!$W99&lt;&gt;"",IF(Deník!$AB99=Statistika!$L$107,Deník!$W99,""),"")</f>
        <v/>
      </c>
      <c r="GQ99" s="233" t="str">
        <f>IF(Deník!$W99&lt;&gt;"",IF(Deník!$AB99=Statistika!$L$108,Deník!$W99,""),"")</f>
        <v/>
      </c>
      <c r="GS99" s="233" t="str">
        <f>IF(Deník!$W99&lt;0,IF(Deník!$AC99=Statistika!$F$117,Deník!$W99,""),"")</f>
        <v/>
      </c>
      <c r="GT99" s="233" t="str">
        <f>IF(Deník!$W99&lt;0,IF(Deník!$AC99=Statistika!$F$118,Deník!$W99,""),"")</f>
        <v/>
      </c>
      <c r="GU99" s="233" t="str">
        <f>IF(Deník!$W99&lt;0,IF(Deník!$AC99=Statistika!$F$119,Deník!$W99,""),"")</f>
        <v/>
      </c>
      <c r="GV99" s="233" t="str">
        <f>IF(Deník!$W99&lt;0,IF(Deník!$AC99=Statistika!$F$120,Deník!$W99,""),"")</f>
        <v/>
      </c>
      <c r="GW99" s="233" t="str">
        <f>IF(Deník!$W99&lt;0,IF(Deník!$AC99=Statistika!$F$121,Deník!$W99,""),"")</f>
        <v/>
      </c>
      <c r="GX99" s="233" t="str">
        <f>IF(Deník!$W99&lt;0,IF(Deník!$AC99=Statistika!$F$122,Deník!$W99,""),"")</f>
        <v/>
      </c>
      <c r="GY99" s="233" t="str">
        <f>IF(Deník!$W99&lt;0,IF(Deník!$AC99=Statistika!$F$123,Deník!$W99,""),"")</f>
        <v/>
      </c>
      <c r="GZ99" s="233" t="str">
        <f>IF(Deník!$W99&lt;0,IF(Deník!$AC99=Statistika!$F$124,Deník!$W99,""),"")</f>
        <v/>
      </c>
      <c r="HA99" s="233" t="str">
        <f>IF(Deník!$W99&lt;0,IF(Deník!$AC99=Statistika!$F$125,Deník!$W99,""),"")</f>
        <v/>
      </c>
      <c r="HC99" s="233" t="str">
        <f>IF(Deník!$W99&lt;0,IF(Deník!$AD99=Statistika!$F$133,Deník!$W99,""),"")</f>
        <v/>
      </c>
      <c r="HD99" s="233" t="str">
        <f>IF(Deník!$W99&lt;0,IF(Deník!$AD99=Statistika!$F$134,Deník!$W99,""),"")</f>
        <v/>
      </c>
      <c r="HE99" s="233" t="str">
        <f>IF(Deník!$W99&lt;0,IF(Deník!$AD99=Statistika!$F$135,Deník!$W99,""),"")</f>
        <v/>
      </c>
      <c r="HF99" s="233" t="str">
        <f>IF(Deník!$W99&lt;0,IF(Deník!$AD99=Statistika!$F$136,Deník!$W99,""),"")</f>
        <v/>
      </c>
      <c r="HG99" s="233" t="str">
        <f>IF(Deník!$W99&lt;0,IF(Deník!$AD99=Statistika!$F$137,Deník!$W99,""),"")</f>
        <v/>
      </c>
      <c r="ID99" s="8">
        <f>Tabulka4[[#This Row],[Sloupec3]]</f>
        <v>0</v>
      </c>
      <c r="IE99" s="17" t="str">
        <f>IF(AND([1]Deník!$C99&gt;='[1]Měsíční shrnutí'!$D$1,[1]Deník!$C99&lt;='[1]Měsíční shrnutí'!$F$1),[1]Deník!$X99,"")</f>
        <v/>
      </c>
    </row>
    <row r="100" spans="1:239">
      <c r="A100" s="8">
        <f>Deník!C101</f>
        <v>0</v>
      </c>
      <c r="B100" s="50" t="str">
        <f>Deník!R101</f>
        <v/>
      </c>
      <c r="C100" s="102" t="str">
        <f>IF(AND(Deník!R101&gt;1,Deník!R101&lt;&gt;""),1,"")</f>
        <v/>
      </c>
      <c r="D100" s="102" t="str">
        <f>IF(AND(Deník!R101&lt;=0,Deník!R101&lt;&gt;""),1,"")</f>
        <v/>
      </c>
      <c r="E100" s="103" t="str">
        <f>IF(AND(Deník!R101&gt;=0,Deník!R101&lt;=1),1,"")</f>
        <v/>
      </c>
      <c r="F100" s="79" t="str">
        <f>IF(Deník!R101&lt;&gt;"",Deník!R101+F99,"")</f>
        <v/>
      </c>
      <c r="G100" s="85"/>
      <c r="H100" s="54" t="str">
        <f>IF(MONTH(Deník!$C100)=H$2,IF(AND(Deník!$R100&gt;=0,Deník!$R100&lt;=1),"BE",Deník!$R100),"")</f>
        <v/>
      </c>
      <c r="I100" s="11" t="str">
        <f>IF(MONTH(Deník!$C100)=I$2,IF(AND(Deník!$R100&gt;=0,Deník!$R100&lt;=1),"BE",Deník!$R100),"")</f>
        <v/>
      </c>
      <c r="J100" s="11" t="str">
        <f>IF(MONTH(Deník!$C100)=J$2,IF(AND(Deník!$R100&gt;=0,Deník!$R100&lt;=1),"BE",Deník!$R100),"")</f>
        <v/>
      </c>
      <c r="K100" s="11" t="str">
        <f>IF(MONTH(Deník!$C100)=K$2,IF(AND(Deník!$R100&gt;=0,Deník!$R100&lt;=1),"BE",Deník!$R100),"")</f>
        <v/>
      </c>
      <c r="L100" s="11" t="str">
        <f>IF(MONTH(Deník!$C100)=L$2,IF(AND(Deník!$R100&gt;=0,Deník!$R100&lt;=1),"BE",Deník!$R100),"")</f>
        <v/>
      </c>
      <c r="M100" s="11" t="str">
        <f>IF(MONTH(Deník!$C100)=M$2,IF(AND(Deník!$R100&gt;=0,Deník!$R100&lt;=1),"BE",Deník!$R100),"")</f>
        <v/>
      </c>
      <c r="N100" s="11" t="str">
        <f>IF(MONTH(Deník!$C100)=N$2,IF(AND(Deník!$R100&gt;=0,Deník!$R100&lt;=1),"BE",Deník!$R100),"")</f>
        <v/>
      </c>
      <c r="O100" s="11" t="str">
        <f>IF(MONTH(Deník!$C100)=O$2,IF(AND(Deník!$R100&gt;=0,Deník!$R100&lt;=1),"BE",Deník!$R100),"")</f>
        <v/>
      </c>
      <c r="P100" s="11" t="str">
        <f>IF(MONTH(Deník!$C100)=P$2,IF(AND(Deník!$R100&gt;=0,Deník!$R100&lt;=1),"BE",Deník!$R100),"")</f>
        <v/>
      </c>
      <c r="Q100" s="11" t="str">
        <f>IF(MONTH(Deník!$C100)=Q$2,IF(AND(Deník!$R100&gt;=0,Deník!$R100&lt;=1),"BE",Deník!$R100),"")</f>
        <v/>
      </c>
      <c r="R100" s="11" t="str">
        <f>IF(MONTH(Deník!$C100)=R$2,IF(AND(Deník!$R100&gt;=0,Deník!$R100&lt;=1),"BE",Deník!$R100),"")</f>
        <v/>
      </c>
      <c r="S100" s="57" t="str">
        <f>IF(MONTH(Deník!$C100)=S$2,IF(AND(Deník!$R100&gt;=0,Deník!$R100&lt;=1),"BE",Deník!$R100),"")</f>
        <v/>
      </c>
      <c r="U100" s="12"/>
      <c r="V100" s="12"/>
      <c r="X100" s="600" t="str">
        <f>IF(Deník!$R100&lt;&gt;"",IF(Deník!$B100=Statistika!$F$63,IF(AND(Deník!$R100&gt;=0,Deník!$R100&lt;=1),"BE",Deník!$R100),""),"")</f>
        <v/>
      </c>
      <c r="Y100" s="13" t="str">
        <f>IF(Deník!$R100&lt;&gt;"",IF(Deník!$B100=Statistika!$F$64,IF(AND(Deník!$R100&gt;=0,Deník!$R100&lt;=1),"BE",Deník!$R100),""),"")</f>
        <v/>
      </c>
      <c r="Z100" s="13" t="str">
        <f>IF(Deník!$R100&lt;&gt;"",IF(Deník!$B100=Statistika!$F$65,IF(AND(Deník!$R100&gt;=0,Deník!$R100&lt;=1),"BE",Deník!$R100),""),"")</f>
        <v/>
      </c>
      <c r="AA100" s="13" t="str">
        <f>IF(Deník!$R100&lt;&gt;"",IF(Deník!$B100=Statistika!$F$66,IF(AND(Deník!$R100&gt;=0,Deník!$R100&lt;=1),"BE",Deník!$R100),""),"")</f>
        <v/>
      </c>
      <c r="AB100" s="13" t="str">
        <f>IF(Deník!$R100&lt;&gt;"",IF(Deník!$B100=Statistika!$F$67,IF(AND(Deník!$R100&gt;=0,Deník!$R100&lt;=1),"BE",Deník!$R100),""),"")</f>
        <v/>
      </c>
      <c r="AC100" s="13" t="str">
        <f>IF(Deník!$R100&lt;&gt;"",IF(Deník!$B100=Statistika!$F$68,IF(AND(Deník!$R100&gt;=0,Deník!$R100&lt;=1),"BE",Deník!$R100),""),"")</f>
        <v/>
      </c>
      <c r="AD100" s="13" t="str">
        <f>IF(Deník!$R100&lt;&gt;"",IF(Deník!$B100=Statistika!$F$69,IF(AND(Deník!$R100&gt;=0,Deník!$R100&lt;=1),"BE",Deník!$R100),""),"")</f>
        <v/>
      </c>
      <c r="AE100" s="601" t="str">
        <f>IF(Deník!$R100&lt;&gt;"",IF(Deník!$B100=Statistika!$F$70,IF(AND(Deník!$R100&gt;=0,Deník!$R100&lt;=1),"BE",Deník!$R100),""),"")</f>
        <v/>
      </c>
      <c r="AF100" s="90"/>
      <c r="AG100" s="63" t="str">
        <f>IF(Deník!$R100&lt;&gt;"",IF(Deník!$J100="L",IF(AND(Deník!$R100&gt;=0,Deník!$R100&lt;=1),"BE",Deník!$R100),""),"")</f>
        <v/>
      </c>
      <c r="AH100" s="13" t="str">
        <f>IF(Deník!$R100&lt;&gt;"",IF(Deník!$J100="S",IF(AND(Deník!$R100&gt;=0,Deník!$R100&lt;=1),"BE",Deník!$R100),""),"")</f>
        <v/>
      </c>
      <c r="AI100" s="95"/>
      <c r="AJ100" s="71" t="str">
        <f>IF(Deník!N101&lt;&gt;"",Deník!N101*-1,"")</f>
        <v/>
      </c>
      <c r="AK100" s="88"/>
      <c r="AL100" s="63" t="str">
        <f>IF(WEEKDAY(Deník!$C100,2)=1,IF(AND(Deník!$R100&gt;=0,Deník!$R100&lt;=1),"BE",Deník!$R100),"")</f>
        <v/>
      </c>
      <c r="AM100" s="13" t="str">
        <f>IF(WEEKDAY(Deník!$C100,2)=2,IF(AND(Deník!$R100&gt;=0,Deník!$R100&lt;=1),"BE",Deník!$R100),"")</f>
        <v/>
      </c>
      <c r="AN100" s="13" t="str">
        <f>IF(WEEKDAY(Deník!$C100,2)=3,IF(AND(Deník!$R100&gt;=0,Deník!$R100&lt;=1),"BE",Deník!$R100),"")</f>
        <v/>
      </c>
      <c r="AO100" s="13" t="str">
        <f>IF(WEEKDAY(Deník!$C100,2)=4,IF(AND(Deník!$R100&gt;=0,Deník!$R100&lt;=1),"BE",Deník!$R100),"")</f>
        <v/>
      </c>
      <c r="AP100" s="60" t="str">
        <f>IF(WEEKDAY(Deník!$C100,2)=5,IF(AND(Deník!$R100&gt;=0,Deník!$R100&lt;=1),"BE",Deník!$R100),"")</f>
        <v/>
      </c>
      <c r="AQ100" s="99"/>
      <c r="AR100" s="100">
        <f>Deník!D100</f>
        <v>0</v>
      </c>
      <c r="AS100" s="63" t="str">
        <f>IF(Deník!$D100&lt;&gt;"",IF(AND(Deník!$D100&gt;=AS$2,Deník!$D100&lt;=AS$3),IF(AND(Deník!$R100&gt;=0,Deník!$R100&lt;=1),"BE",Deník!$R100),""),"")</f>
        <v/>
      </c>
      <c r="AT100" s="63" t="str">
        <f>IF(Deník!$D100&lt;&gt;"",IF(AND(Deník!$D100&gt;=AT$2,Deník!$D100&lt;=AT$3),IF(AND(Deník!$R100&gt;=0,Deník!$R100&lt;=1),"BE",Deník!$R100),""),"")</f>
        <v/>
      </c>
      <c r="AU100" s="63" t="str">
        <f>IF(Deník!$D100&lt;&gt;"",IF(AND(Deník!$D100&gt;=AU$2,Deník!$D100&lt;=AU$3),IF(AND(Deník!$R100&gt;=0,Deník!$R100&lt;=1),"BE",Deník!$R100),""),"")</f>
        <v/>
      </c>
      <c r="AV100" s="63" t="str">
        <f>IF(Deník!$D100&lt;&gt;"",IF(AND(Deník!$D100&gt;=AV$2,Deník!$D100&lt;=AV$3),IF(AND(Deník!$R100&gt;=0,Deník!$R100&lt;=1),"BE",Deník!$R100),""),"")</f>
        <v/>
      </c>
      <c r="AW100" s="63" t="str">
        <f>IF(Deník!$D100&lt;&gt;"",IF(AND(Deník!$D100&gt;=AW$2,Deník!$D100&lt;=AW$3),IF(AND(Deník!$R100&gt;=0,Deník!$R100&lt;=1),"BE",Deník!$R100),""),"")</f>
        <v/>
      </c>
      <c r="AX100" s="63" t="str">
        <f>IF(Deník!$D100&lt;&gt;"",IF(AND(Deník!$D100&gt;=AX$2,Deník!$D100&lt;=AX$3),IF(AND(Deník!$R100&gt;=0,Deník!$R100&lt;=1),"BE",Deník!$R100),""),"")</f>
        <v/>
      </c>
      <c r="AY100" s="63" t="str">
        <f>IF(Deník!$D100&lt;&gt;"",IF(AND(Deník!$D100&gt;=AY$2,Deník!$D100&lt;=AY$3),IF(AND(Deník!$R100&gt;=0,Deník!$R100&lt;=1),"BE",Deník!$R100),""),"")</f>
        <v/>
      </c>
      <c r="AZ100" s="63" t="str">
        <f>IF(Deník!$D100&lt;&gt;"",IF(AND(Deník!$D100&gt;=AZ$2,Deník!$D100&lt;=AZ$3),IF(AND(Deník!$R100&gt;=0,Deník!$R100&lt;=1),"BE",Deník!$R100),""),"")</f>
        <v/>
      </c>
      <c r="BA100" s="63" t="str">
        <f>IF(Deník!$D100&lt;&gt;"",IF(AND(Deník!$D100&gt;=BA$2,Deník!$D100&lt;=BA$3),IF(AND(Deník!$R100&gt;=0,Deník!$R100&lt;=1),"BE",Deník!$R100),""),"")</f>
        <v/>
      </c>
      <c r="BB100" s="63" t="str">
        <f>IF(Deník!$D100&lt;&gt;"",IF(AND(Deník!$D100&gt;=BB$2,Deník!$D100&lt;=BB$3),IF(AND(Deník!$R100&gt;=0,Deník!$R100&lt;=1),"BE",Deník!$R100),""),"")</f>
        <v/>
      </c>
      <c r="BC100" s="71" t="str">
        <f>IF(Deník!$D100&lt;&gt;"",IF(AND(Deník!$D100&gt;=BC$2,Deník!$D100&lt;=BC$3),IF(AND(Deník!$R100&gt;=0,Deník!$R100&lt;=1),"BE",Deník!$R100),""),"")</f>
        <v/>
      </c>
      <c r="BD100" s="20" t="str">
        <f>IF(Deník!$J101="S",(Deník!$M101-Deník!$K101),IF(Deník!$J101="L",(Deník!$K101-Deník!$M101),""))</f>
        <v/>
      </c>
      <c r="BE100" s="20" t="str">
        <f>IF(Deník!$J101="S",(Deník!$K101-Deník!$O101),IF(Deník!$J101="L",(Deník!$O101-Deník!$K101),""))</f>
        <v/>
      </c>
      <c r="BF100" s="20" t="str">
        <f>IF(Deník!$J101="S",(Deník!$K101-Deník!$L101),IF(Deník!$J101="L",(Deník!$L101-Deník!$K101),""))</f>
        <v/>
      </c>
      <c r="BG100" s="20" t="str">
        <f>IF(Deník!$J101="S",(Deník!$K101-Deník!$S101),IF(Deník!$J101="L",(Deník!$S101-Deník!$K101),""))</f>
        <v/>
      </c>
      <c r="BH100" s="20" t="str">
        <f>IF(Deník!$J101="S",(Deník!$K101-Deník!$U101),IF(Deník!$J101="L",(Deník!$U101-Deník!$K101),""))</f>
        <v/>
      </c>
      <c r="BI100" s="20" t="str">
        <f>IF(Deník!$R100&gt;1,Deník!$R100,"")</f>
        <v/>
      </c>
      <c r="BJ100" s="20" t="str">
        <f>IF(Deník!$R100&lt;0,Deník!$R100,"")</f>
        <v/>
      </c>
      <c r="BK100" s="17"/>
      <c r="BM100" s="233" t="str">
        <f>IF(Deník!$R100&lt;&gt;"",IF(Deník!$Y100=Statistika!$F$78,IF(AND(Deník!$R100&gt;=0,Deník!$R100&lt;=1),"BE",Deník!$R100),""),"")</f>
        <v/>
      </c>
      <c r="BN100" s="233" t="str">
        <f>IF(Deník!$R100&lt;&gt;"",IF(Deník!$Y100=Statistika!$F$79,IF(AND(Deník!$R100&gt;=0,Deník!$R100&lt;=1),"BE",Deník!$R100),""),"")</f>
        <v/>
      </c>
      <c r="BO100" s="233" t="str">
        <f>IF(Deník!$R100&lt;&gt;"",IF(Deník!$Y100=Statistika!$F$80,IF(AND(Deník!$R100&gt;=0,Deník!$R100&lt;=1),"BE",Deník!$R100),""),"")</f>
        <v/>
      </c>
      <c r="BP100" s="233" t="str">
        <f>IF(Deník!$R100&lt;&gt;"",IF(Deník!$Y100=Statistika!$F$81,IF(AND(Deník!$R100&gt;=0,Deník!$R100&lt;=1),"BE",Deník!$R100),""),"")</f>
        <v/>
      </c>
      <c r="BQ100" s="233" t="str">
        <f>IF(Deník!$R100&lt;&gt;"",IF(Deník!$Y100=Statistika!$F$82,IF(AND(Deník!$R100&gt;=0,Deník!$R100&lt;=1),"BE",Deník!$R100),""),"")</f>
        <v/>
      </c>
      <c r="BR100" s="233" t="str">
        <f>IF(Deník!$R100&lt;&gt;"",IF(Deník!$Y100=Statistika!$F$83,IF(AND(Deník!$R100&gt;=0,Deník!$R100&lt;=1),"BE",Deník!$R100),""),"")</f>
        <v/>
      </c>
      <c r="BS100" s="233" t="str">
        <f>IF(Deník!$R100&lt;&gt;"",IF(Deník!$Y100=Statistika!$F$84,IF(AND(Deník!$R100&gt;=0,Deník!$R100&lt;=1),"BE",Deník!$R100),""),"")</f>
        <v/>
      </c>
      <c r="BT100" s="233" t="str">
        <f>IF(Deník!$R100&lt;&gt;"",IF(Deník!$Y100=Statistika!$F$85,IF(AND(Deník!$R100&gt;=0,Deník!$R100&lt;=1),"BE",Deník!$R100),""),"")</f>
        <v/>
      </c>
      <c r="BU100" s="233" t="str">
        <f>IF(Deník!$R100&lt;&gt;"",IF(Deník!$Y100=Statistika!$F$86,IF(AND(Deník!$R100&gt;=0,Deník!$R100&lt;=1),"BE",Deník!$R100),""),"")</f>
        <v/>
      </c>
      <c r="BV100" s="233" t="str">
        <f>IF(Deník!$R100&lt;&gt;"",IF(Deník!$Y100=Statistika!$F$87,IF(AND(Deník!$R100&gt;=0,Deník!$R100&lt;=1),"BE",Deník!$R100),""),"")</f>
        <v/>
      </c>
      <c r="BW100" s="233" t="str">
        <f>IF(Deník!$R100&lt;&gt;"",IF(Deník!$Y100=Statistika!$F$88,IF(AND(Deník!$R100&gt;=0,Deník!$R100&lt;=1),"BE",Deník!$R100),""),"")</f>
        <v/>
      </c>
      <c r="BX100" s="233" t="str">
        <f>IF(Deník!$R100&lt;&gt;"",IF(Deník!$Y100=Statistika!$F$89,IF(AND(Deník!$R100&gt;=0,Deník!$R100&lt;=1),"BE",Deník!$R100),""),"")</f>
        <v/>
      </c>
      <c r="BY100" s="233" t="str">
        <f>IF(Deník!$R100&lt;&gt;"",IF(Deník!$Y100=Statistika!$F$90,IF(AND(Deník!$R100&gt;=0,Deník!$R100&lt;=1),"BE",Deník!$R100),""),"")</f>
        <v/>
      </c>
      <c r="BZ100" s="233" t="str">
        <f>IF(Deník!$R100&lt;&gt;"",IF(Deník!$Y100=Statistika!$F$91,IF(AND(Deník!$R100&gt;=0,Deník!$R100&lt;=1),"BE",Deník!$R100),""),"")</f>
        <v/>
      </c>
      <c r="CA100" s="233"/>
      <c r="CB100" s="233" t="str">
        <f>IF(Deník!$R100&lt;&gt;"",IF(Deník!$AB100="SL",IF(AND(Deník!$R100&gt;=0,Deník!$R100&lt;=1),"BE",Deník!$R100),""),"")</f>
        <v/>
      </c>
      <c r="CC100" s="233" t="str">
        <f>IF(Deník!$R100&lt;&gt;"",IF(Deník!$AB100="BE10",IF(AND(Deník!$R100&gt;=0,Deník!$R100&lt;=1),"BE",Deník!$R100),""),"")</f>
        <v/>
      </c>
      <c r="CD100" s="233" t="str">
        <f>IF(Deník!$R100&lt;&gt;"",IF(Deník!$AB100="BE15",IF(AND(Deník!$R100&gt;=0,Deník!$R100&lt;=1),"BE",Deník!$R100),""),"")</f>
        <v/>
      </c>
      <c r="CE100" s="233" t="str">
        <f>IF(Deník!$R100&lt;&gt;"",IF(Deník!$AB100="BE20",IF(AND(Deník!$R100&gt;=0,Deník!$R100&lt;=1),"BE",Deník!$R100),""),"")</f>
        <v/>
      </c>
      <c r="CF100" s="233" t="str">
        <f>IF(Deník!$R100&lt;&gt;"",IF(Deník!$AB100="TP1",IF(AND(Deník!$R100&gt;=0,Deník!$R100&lt;=1),"BE",Deník!$R100),""),"")</f>
        <v/>
      </c>
      <c r="CG100" s="233" t="str">
        <f>IF(Deník!$R100&lt;&gt;"",IF(Deník!$AB100="TP2",IF(AND(Deník!$R100&gt;=0,Deník!$R100&lt;=1),"BE",Deník!$R100),""),"")</f>
        <v/>
      </c>
      <c r="CH100" s="233" t="str">
        <f>IF(Deník!$R100&lt;&gt;"",IF(Deník!$AB100="TP3",IF(AND(Deník!$R100&gt;=0,Deník!$R100&lt;=1),"BE",Deník!$R100),""),"")</f>
        <v/>
      </c>
      <c r="CI100" s="233" t="str">
        <f>IF(Deník!$R100&lt;&gt;"",IF(Deník!$AB100="Trailing SL",IF(AND(Deník!$R100&gt;=0,Deník!$R100&lt;=1),"BE",Deník!$R100),""),"")</f>
        <v/>
      </c>
      <c r="CJ100" s="233" t="str">
        <f>IF(Deník!$R100&lt;&gt;"",IF(Deník!$AB100="Manual",IF(AND(Deník!$R100&gt;=0,Deník!$R100&lt;=1),"BE",Deník!$R100),""),"")</f>
        <v/>
      </c>
      <c r="CK100" s="233"/>
      <c r="CL100" s="233" t="str">
        <f>IF(Deník!$R100&lt;0,IF(Deník!$AC100=Statistika!$F$117,Deník!$R100,""),"")</f>
        <v/>
      </c>
      <c r="CM100" s="233" t="str">
        <f>IF(Deník!$R100&lt;0,IF(Deník!$AC100=Statistika!$F$118,Deník!$R100,""),"")</f>
        <v/>
      </c>
      <c r="CN100" s="233" t="str">
        <f>IF(Deník!$R100&lt;0,IF(Deník!$AC100=Statistika!$F$119,Deník!$R100,""),"")</f>
        <v/>
      </c>
      <c r="CO100" s="233" t="str">
        <f>IF(Deník!$R100&lt;0,IF(Deník!$AC100=Statistika!$F$120,Deník!$R100,""),"")</f>
        <v/>
      </c>
      <c r="CP100" s="233" t="str">
        <f>IF(Deník!$R100&lt;0,IF(Deník!$AC100=Statistika!$F$121,Deník!$R100,""),"")</f>
        <v/>
      </c>
      <c r="CQ100" s="233" t="str">
        <f>IF(Deník!$R100&lt;0,IF(Deník!$AC100=Statistika!$F$122,Deník!$R100,""),"")</f>
        <v/>
      </c>
      <c r="CR100" s="233" t="str">
        <f>IF(Deník!$R100&lt;0,IF(Deník!$AC100=Statistika!$F$123,Deník!$R100,""),"")</f>
        <v/>
      </c>
      <c r="CS100" s="233" t="str">
        <f>IF(Deník!$R100&lt;0,IF(Deník!$AC100=Statistika!$F$124,Deník!$R100,""),"")</f>
        <v/>
      </c>
      <c r="CT100" s="233" t="str">
        <f>IF(Deník!$R100&lt;0,IF(Deník!$AC100=Statistika!$F$125,Deník!$R100,""),"")</f>
        <v/>
      </c>
      <c r="CU100" s="233"/>
      <c r="CV100" s="233" t="str">
        <f>IF(Deník!$R100&lt;0,IF(Deník!$AD100=$CV$2,Deník!$R100,""),"")</f>
        <v/>
      </c>
      <c r="CW100" s="233" t="str">
        <f>IF(Deník!$R100&lt;0,IF(Deník!$AD100=$CW$2,Deník!$R100,""),"")</f>
        <v/>
      </c>
      <c r="CX100" s="233" t="str">
        <f>IF(Deník!$R100&lt;0,IF(Deník!$AD100=$CX$2,Deník!$R100,""),"")</f>
        <v/>
      </c>
      <c r="CY100" s="233" t="str">
        <f>IF(Deník!$R100&lt;0,IF(Deník!$AD100=$CY$2,Deník!$R100,""),"")</f>
        <v/>
      </c>
      <c r="CZ100" s="233" t="str">
        <f>IF(Deník!$R100&lt;0,IF(Deník!$AD100=$CZ$2,Deník!$R100,""),"")</f>
        <v/>
      </c>
      <c r="DL100" s="221">
        <f t="shared" si="8"/>
        <v>93847.029999999984</v>
      </c>
      <c r="DM100" s="220">
        <f t="shared" si="7"/>
        <v>-6.1529700000000132E-2</v>
      </c>
      <c r="DO100" s="50">
        <f>Deník!W101</f>
        <v>0</v>
      </c>
      <c r="DP100" s="102" t="str">
        <f>IF(AND(Deník!W101&gt;0),1,"")</f>
        <v/>
      </c>
      <c r="DQ100" s="102">
        <f>IF(AND(Deník!W101&lt;=0),1,"")</f>
        <v>1</v>
      </c>
      <c r="DR100" s="227"/>
      <c r="DS100" s="228"/>
      <c r="DT100" s="85"/>
      <c r="DU100" s="54">
        <f>IF(MONTH(Deník!$C100)=DU$2,Deník!$W100,"")</f>
        <v>0</v>
      </c>
      <c r="DV100" s="222" t="str">
        <f>IF(MONTH(Deník!$C100)=DV$2,Deník!$W100,"")</f>
        <v/>
      </c>
      <c r="DW100" s="222" t="str">
        <f>IF(MONTH(Deník!$C100)=DW$2,Deník!$W100,"")</f>
        <v/>
      </c>
      <c r="DX100" s="222" t="str">
        <f>IF(MONTH(Deník!$C100)=DX$2,Deník!$W100,"")</f>
        <v/>
      </c>
      <c r="DY100" s="222" t="str">
        <f>IF(MONTH(Deník!$C100)=DY$2,Deník!$W100,"")</f>
        <v/>
      </c>
      <c r="DZ100" s="222" t="str">
        <f>IF(MONTH(Deník!$C100)=DZ$2,Deník!$W100,"")</f>
        <v/>
      </c>
      <c r="EA100" s="222" t="str">
        <f>IF(MONTH(Deník!$C100)=EA$2,Deník!$W100,"")</f>
        <v/>
      </c>
      <c r="EB100" s="222" t="str">
        <f>IF(MONTH(Deník!$C100)=EB$2,Deník!$W100,"")</f>
        <v/>
      </c>
      <c r="EC100" s="222" t="str">
        <f>IF(MONTH(Deník!$C100)=EC$2,Deník!$W100,"")</f>
        <v/>
      </c>
      <c r="ED100" s="222" t="str">
        <f>IF(MONTH(Deník!$C100)=ED$2,Deník!$W100,"")</f>
        <v/>
      </c>
      <c r="EE100" s="222" t="str">
        <f>IF(MONTH(Deník!$C100)=EE$2,Deník!$W100,"")</f>
        <v/>
      </c>
      <c r="EF100" s="222" t="str">
        <f>IF(MONTH(Deník!$C100)=EF$2,Deník!$W100,"")</f>
        <v/>
      </c>
      <c r="EI100" s="600" t="str">
        <f>IF(Deník!$W100&lt;&gt;"",IF(Deník!$B100=Statistika!$F$63,Deník!$W100,""),"")</f>
        <v/>
      </c>
      <c r="EJ100" s="13" t="str">
        <f>IF(Deník!$W100&lt;&gt;"",IF(Deník!$B100=Statistika!$F$64,Deník!$W100,""),"")</f>
        <v/>
      </c>
      <c r="EK100" s="13" t="str">
        <f>IF(Deník!$W100&lt;&gt;"",IF(Deník!$B100=Statistika!$F$65,Deník!$W100,""),"")</f>
        <v/>
      </c>
      <c r="EL100" s="13" t="str">
        <f>IF(Deník!$W100&lt;&gt;"",IF(Deník!$B100=Statistika!$F$66,Deník!$W100,""),"")</f>
        <v/>
      </c>
      <c r="EM100" s="13" t="str">
        <f>IF(Deník!$W100&lt;&gt;"",IF(Deník!$B100=Statistika!$F$67,Deník!$W100,""),"")</f>
        <v/>
      </c>
      <c r="EN100" s="13" t="str">
        <f>IF(Deník!$W100&lt;&gt;"",IF(Deník!$B100=Statistika!$F$68,Deník!$W100,""),"")</f>
        <v/>
      </c>
      <c r="EO100" s="13" t="str">
        <f>IF(Deník!$W100&lt;&gt;"",IF(Deník!$B100=Statistika!$F$69,Deník!$W100,""),"")</f>
        <v/>
      </c>
      <c r="EP100" s="601" t="str">
        <f>IF(Deník!$W100&lt;&gt;"",IF(Deník!$B100=Statistika!$F$70,Deník!$W100,""),"")</f>
        <v/>
      </c>
      <c r="EQ100" s="90"/>
      <c r="ER100" s="63" t="str">
        <f>IF(Deník!$W100&lt;&gt;"",IF(Deník!$J100="L",Deník!$W100,""),"")</f>
        <v/>
      </c>
      <c r="ES100" s="13" t="str">
        <f>IF(Deník!$W100&lt;&gt;"",IF(Deník!$J100="S",Deník!$W100,""),"")</f>
        <v/>
      </c>
      <c r="ET100" s="95"/>
      <c r="EU100" s="88"/>
      <c r="EV100" s="63" t="str">
        <f>IF(WEEKDAY(Deník!$C100,2)=1,Deník!$W100,"")</f>
        <v/>
      </c>
      <c r="EW100" s="13" t="str">
        <f>IF(WEEKDAY(Deník!$C100,2)=2,Deník!$W100,"")</f>
        <v/>
      </c>
      <c r="EX100" s="13" t="str">
        <f>IF(WEEKDAY(Deník!$C100,2)=3,Deník!$W100,"")</f>
        <v/>
      </c>
      <c r="EY100" s="13" t="str">
        <f>IF(WEEKDAY(Deník!$C100,2)=4,Deník!$W100,"")</f>
        <v/>
      </c>
      <c r="EZ100" s="60" t="str">
        <f>IF(WEEKDAY(Deník!$C100,2)=5,Deník!$W100,"")</f>
        <v/>
      </c>
      <c r="FA100" s="99"/>
      <c r="FB100" s="100">
        <f>Deník!D100</f>
        <v>0</v>
      </c>
      <c r="FC100" s="63">
        <f>IF($FB100&lt;&gt;"",IF(AND($FB100&gt;=FC$2,$FB100&lt;=FC$3),Deník!$W100,""))</f>
        <v>0</v>
      </c>
      <c r="FD100" s="63" t="str">
        <f>IF($FB100&lt;&gt;"",IF(AND($FB100&gt;=FD$2,$FB100&lt;=FD$3),Deník!$W100,""))</f>
        <v/>
      </c>
      <c r="FE100" s="63" t="str">
        <f>IF($FB100&lt;&gt;"",IF(AND($FB100&gt;=FE$2,$FB100&lt;=FE$3),Deník!$W100,""))</f>
        <v/>
      </c>
      <c r="FF100" s="63" t="str">
        <f>IF($FB100&lt;&gt;"",IF(AND($FB100&gt;=FF$2,$FB100&lt;=FF$3),Deník!$W100,""))</f>
        <v/>
      </c>
      <c r="FG100" s="63" t="str">
        <f>IF($FB100&lt;&gt;"",IF(AND($FB100&gt;=FG$2,$FB100&lt;=FG$3),Deník!$W100,""))</f>
        <v/>
      </c>
      <c r="FH100" s="63" t="str">
        <f>IF($FB100&lt;&gt;"",IF(AND($FB100&gt;=FH$2,$FB100&lt;=FH$3),Deník!$W100,""))</f>
        <v/>
      </c>
      <c r="FI100" s="63" t="str">
        <f>IF($FB100&lt;&gt;"",IF(AND($FB100&gt;=FI$2,$FB100&lt;=FI$3),Deník!$W100,""))</f>
        <v/>
      </c>
      <c r="FJ100" s="63" t="str">
        <f>IF($FB100&lt;&gt;"",IF(AND($FB100&gt;=FJ$2,$FB100&lt;=FJ$3),Deník!$W100,""))</f>
        <v/>
      </c>
      <c r="FK100" s="63" t="str">
        <f>IF($FB100&lt;&gt;"",IF(AND($FB100&gt;=FK$2,$FB100&lt;=FK$3),Deník!$W100,""))</f>
        <v/>
      </c>
      <c r="FL100" s="63" t="str">
        <f>IF($FB100&lt;&gt;"",IF(AND($FB100&gt;=FL$2,$FB100&lt;=FL$3),Deník!$W100,""))</f>
        <v/>
      </c>
      <c r="FM100" s="63" t="str">
        <f>IF($FB100&lt;&gt;"",IF(AND($FB100&gt;=FM$2,$FB100&lt;=FM$3),Deník!$W100,""))</f>
        <v/>
      </c>
      <c r="FN100" s="13"/>
      <c r="FO100" s="20" t="str">
        <f>IF(Deník!$W100&gt;1,Deník!$W100,"")</f>
        <v/>
      </c>
      <c r="FP100" s="20" t="str">
        <f>IF(Deník!$W100&lt;0,Deník!$W100,"")</f>
        <v/>
      </c>
      <c r="FQ100" s="17"/>
      <c r="FS100" s="233"/>
      <c r="FT100" s="233" t="str">
        <f>IF(Deník!$W100&lt;&gt;"",IF(Deník!$Y100=Statistika!$F$78,Deník!$W100,""),"")</f>
        <v/>
      </c>
      <c r="FU100" s="233" t="str">
        <f>IF(Deník!$W100&lt;&gt;"",IF(Deník!$Y100=Statistika!$F$79,Deník!$W100,""),"")</f>
        <v/>
      </c>
      <c r="FV100" s="233" t="str">
        <f>IF(Deník!$W100&lt;&gt;"",IF(Deník!$Y100=Statistika!$F$80,Deník!$W100,""),"")</f>
        <v/>
      </c>
      <c r="FW100" s="233" t="str">
        <f>IF(Deník!$W100&lt;&gt;"",IF(Deník!$Y100=Statistika!$F$81,Deník!$W100,""),"")</f>
        <v/>
      </c>
      <c r="FX100" s="233" t="str">
        <f>IF(Deník!$W100&lt;&gt;"",IF(Deník!$Y100=Statistika!$F$82,Deník!$W100,""),"")</f>
        <v/>
      </c>
      <c r="FY100" s="233" t="str">
        <f>IF(Deník!$W100&lt;&gt;"",IF(Deník!$Y100=Statistika!$F$83,Deník!$W100,""),"")</f>
        <v/>
      </c>
      <c r="FZ100" s="233" t="str">
        <f>IF(Deník!$W100&lt;&gt;"",IF(Deník!$Y100=Statistika!$F$84,Deník!$W100,""),"")</f>
        <v/>
      </c>
      <c r="GA100" s="233" t="str">
        <f>IF(Deník!$W100&lt;&gt;"",IF(Deník!$Y100=Statistika!$F$85,Deník!$W100,""),"")</f>
        <v/>
      </c>
      <c r="GB100" s="233" t="str">
        <f>IF(Deník!$W100&lt;&gt;"",IF(Deník!$Y100=Statistika!$F$86,Deník!$W100,""),"")</f>
        <v/>
      </c>
      <c r="GC100" s="233" t="str">
        <f>IF(Deník!$W100&lt;&gt;"",IF(Deník!$Y100=Statistika!$F$87,Deník!$W100,""),"")</f>
        <v/>
      </c>
      <c r="GD100" s="233" t="str">
        <f>IF(Deník!$W100&lt;&gt;"",IF(Deník!$Y100=Statistika!$F$88,Deník!$W100,""),"")</f>
        <v/>
      </c>
      <c r="GE100" s="233" t="str">
        <f>IF(Deník!$W100&lt;&gt;"",IF(Deník!$Y100=Statistika!$F$89,Deník!$W100,""),"")</f>
        <v/>
      </c>
      <c r="GF100" s="233" t="str">
        <f>IF(Deník!$W100&lt;&gt;"",IF(Deník!$Y100=Statistika!$F$90,Deník!$W100,""),"")</f>
        <v/>
      </c>
      <c r="GG100" s="233" t="str">
        <f>IF(Deník!$W100&lt;&gt;"",IF(Deník!$Y100=Statistika!$F$91,Deník!$W100,""),"")</f>
        <v/>
      </c>
      <c r="GH100" s="233"/>
      <c r="GI100" s="233" t="str">
        <f>IF(Deník!$W100&lt;&gt;"",IF(Deník!$AB100=Statistika!$L$100,Deník!$W100,""),"")</f>
        <v/>
      </c>
      <c r="GJ100" s="233" t="str">
        <f>IF(Deník!$W100&lt;&gt;"",IF(Deník!$AB100=Statistika!$L$101,Deník!$W100,""),"")</f>
        <v/>
      </c>
      <c r="GK100" s="233" t="str">
        <f>IF(Deník!$W100&lt;&gt;"",IF(Deník!$AB100=Statistika!$L$102,Deník!$W100,""),"")</f>
        <v/>
      </c>
      <c r="GL100" s="233" t="str">
        <f>IF(Deník!$W100&lt;&gt;"",IF(Deník!$AB100=Statistika!$L$103,Deník!$W100,""),"")</f>
        <v/>
      </c>
      <c r="GM100" s="233" t="str">
        <f>IF(Deník!$W100&lt;&gt;"",IF(Deník!$AB100=Statistika!$L$104,Deník!$W100,""),"")</f>
        <v/>
      </c>
      <c r="GN100" s="233" t="str">
        <f>IF(Deník!$W100&lt;&gt;"",IF(Deník!$AB100=Statistika!$L$105,Deník!$W100,""),"")</f>
        <v/>
      </c>
      <c r="GO100" s="233" t="str">
        <f>IF(Deník!$W100&lt;&gt;"",IF(Deník!$AB100=Statistika!$L$106,Deník!$W100,""),"")</f>
        <v/>
      </c>
      <c r="GP100" s="233" t="str">
        <f>IF(Deník!$W100&lt;&gt;"",IF(Deník!$AB100=Statistika!$L$107,Deník!$W100,""),"")</f>
        <v/>
      </c>
      <c r="GQ100" s="233" t="str">
        <f>IF(Deník!$W100&lt;&gt;"",IF(Deník!$AB100=Statistika!$L$108,Deník!$W100,""),"")</f>
        <v/>
      </c>
      <c r="GS100" s="233" t="str">
        <f>IF(Deník!$W100&lt;0,IF(Deník!$AC100=Statistika!$F$117,Deník!$W100,""),"")</f>
        <v/>
      </c>
      <c r="GT100" s="233" t="str">
        <f>IF(Deník!$W100&lt;0,IF(Deník!$AC100=Statistika!$F$118,Deník!$W100,""),"")</f>
        <v/>
      </c>
      <c r="GU100" s="233" t="str">
        <f>IF(Deník!$W100&lt;0,IF(Deník!$AC100=Statistika!$F$119,Deník!$W100,""),"")</f>
        <v/>
      </c>
      <c r="GV100" s="233" t="str">
        <f>IF(Deník!$W100&lt;0,IF(Deník!$AC100=Statistika!$F$120,Deník!$W100,""),"")</f>
        <v/>
      </c>
      <c r="GW100" s="233" t="str">
        <f>IF(Deník!$W100&lt;0,IF(Deník!$AC100=Statistika!$F$121,Deník!$W100,""),"")</f>
        <v/>
      </c>
      <c r="GX100" s="233" t="str">
        <f>IF(Deník!$W100&lt;0,IF(Deník!$AC100=Statistika!$F$122,Deník!$W100,""),"")</f>
        <v/>
      </c>
      <c r="GY100" s="233" t="str">
        <f>IF(Deník!$W100&lt;0,IF(Deník!$AC100=Statistika!$F$123,Deník!$W100,""),"")</f>
        <v/>
      </c>
      <c r="GZ100" s="233" t="str">
        <f>IF(Deník!$W100&lt;0,IF(Deník!$AC100=Statistika!$F$124,Deník!$W100,""),"")</f>
        <v/>
      </c>
      <c r="HA100" s="233" t="str">
        <f>IF(Deník!$W100&lt;0,IF(Deník!$AC100=Statistika!$F$125,Deník!$W100,""),"")</f>
        <v/>
      </c>
      <c r="HC100" s="233" t="str">
        <f>IF(Deník!$W100&lt;0,IF(Deník!$AD100=Statistika!$F$133,Deník!$W100,""),"")</f>
        <v/>
      </c>
      <c r="HD100" s="233" t="str">
        <f>IF(Deník!$W100&lt;0,IF(Deník!$AD100=Statistika!$F$134,Deník!$W100,""),"")</f>
        <v/>
      </c>
      <c r="HE100" s="233" t="str">
        <f>IF(Deník!$W100&lt;0,IF(Deník!$AD100=Statistika!$F$135,Deník!$W100,""),"")</f>
        <v/>
      </c>
      <c r="HF100" s="233" t="str">
        <f>IF(Deník!$W100&lt;0,IF(Deník!$AD100=Statistika!$F$136,Deník!$W100,""),"")</f>
        <v/>
      </c>
      <c r="HG100" s="233" t="str">
        <f>IF(Deník!$W100&lt;0,IF(Deník!$AD100=Statistika!$F$137,Deník!$W100,""),"")</f>
        <v/>
      </c>
      <c r="ID100" s="8">
        <f>Tabulka4[[#This Row],[Sloupec3]]</f>
        <v>0</v>
      </c>
      <c r="IE100" s="17" t="str">
        <f>IF(AND([1]Deník!$C100&gt;='[1]Měsíční shrnutí'!$D$1,[1]Deník!$C100&lt;='[1]Měsíční shrnutí'!$F$1),[1]Deník!$X100,"")</f>
        <v/>
      </c>
    </row>
    <row r="101" spans="1:239">
      <c r="A101" s="8">
        <f>Deník!C102</f>
        <v>0</v>
      </c>
      <c r="B101" s="50" t="str">
        <f>Deník!R102</f>
        <v/>
      </c>
      <c r="C101" s="102" t="str">
        <f>IF(AND(Deník!R102&gt;1,Deník!R102&lt;&gt;""),1,"")</f>
        <v/>
      </c>
      <c r="D101" s="102" t="str">
        <f>IF(AND(Deník!R102&lt;=0,Deník!R102&lt;&gt;""),1,"")</f>
        <v/>
      </c>
      <c r="E101" s="103" t="str">
        <f>IF(AND(Deník!R102&gt;=0,Deník!R102&lt;=1),1,"")</f>
        <v/>
      </c>
      <c r="F101" s="79" t="str">
        <f>IF(Deník!R102&lt;&gt;"",Deník!R102+F100,"")</f>
        <v/>
      </c>
      <c r="G101" s="85"/>
      <c r="H101" s="54" t="str">
        <f>IF(MONTH(Deník!$C101)=H$2,IF(AND(Deník!$R101&gt;=0,Deník!$R101&lt;=1),"BE",Deník!$R101),"")</f>
        <v/>
      </c>
      <c r="I101" s="11" t="str">
        <f>IF(MONTH(Deník!$C101)=I$2,IF(AND(Deník!$R101&gt;=0,Deník!$R101&lt;=1),"BE",Deník!$R101),"")</f>
        <v/>
      </c>
      <c r="J101" s="11" t="str">
        <f>IF(MONTH(Deník!$C101)=J$2,IF(AND(Deník!$R101&gt;=0,Deník!$R101&lt;=1),"BE",Deník!$R101),"")</f>
        <v/>
      </c>
      <c r="K101" s="11" t="str">
        <f>IF(MONTH(Deník!$C101)=K$2,IF(AND(Deník!$R101&gt;=0,Deník!$R101&lt;=1),"BE",Deník!$R101),"")</f>
        <v/>
      </c>
      <c r="L101" s="11" t="str">
        <f>IF(MONTH(Deník!$C101)=L$2,IF(AND(Deník!$R101&gt;=0,Deník!$R101&lt;=1),"BE",Deník!$R101),"")</f>
        <v/>
      </c>
      <c r="M101" s="11" t="str">
        <f>IF(MONTH(Deník!$C101)=M$2,IF(AND(Deník!$R101&gt;=0,Deník!$R101&lt;=1),"BE",Deník!$R101),"")</f>
        <v/>
      </c>
      <c r="N101" s="11" t="str">
        <f>IF(MONTH(Deník!$C101)=N$2,IF(AND(Deník!$R101&gt;=0,Deník!$R101&lt;=1),"BE",Deník!$R101),"")</f>
        <v/>
      </c>
      <c r="O101" s="11" t="str">
        <f>IF(MONTH(Deník!$C101)=O$2,IF(AND(Deník!$R101&gt;=0,Deník!$R101&lt;=1),"BE",Deník!$R101),"")</f>
        <v/>
      </c>
      <c r="P101" s="11" t="str">
        <f>IF(MONTH(Deník!$C101)=P$2,IF(AND(Deník!$R101&gt;=0,Deník!$R101&lt;=1),"BE",Deník!$R101),"")</f>
        <v/>
      </c>
      <c r="Q101" s="11" t="str">
        <f>IF(MONTH(Deník!$C101)=Q$2,IF(AND(Deník!$R101&gt;=0,Deník!$R101&lt;=1),"BE",Deník!$R101),"")</f>
        <v/>
      </c>
      <c r="R101" s="11" t="str">
        <f>IF(MONTH(Deník!$C101)=R$2,IF(AND(Deník!$R101&gt;=0,Deník!$R101&lt;=1),"BE",Deník!$R101),"")</f>
        <v/>
      </c>
      <c r="S101" s="57" t="str">
        <f>IF(MONTH(Deník!$C101)=S$2,IF(AND(Deník!$R101&gt;=0,Deník!$R101&lt;=1),"BE",Deník!$R101),"")</f>
        <v/>
      </c>
      <c r="U101" s="12"/>
      <c r="V101" s="12"/>
      <c r="X101" s="600" t="str">
        <f>IF(Deník!$R101&lt;&gt;"",IF(Deník!$B101=Statistika!$F$63,IF(AND(Deník!$R101&gt;=0,Deník!$R101&lt;=1),"BE",Deník!$R101),""),"")</f>
        <v/>
      </c>
      <c r="Y101" s="13" t="str">
        <f>IF(Deník!$R101&lt;&gt;"",IF(Deník!$B101=Statistika!$F$64,IF(AND(Deník!$R101&gt;=0,Deník!$R101&lt;=1),"BE",Deník!$R101),""),"")</f>
        <v/>
      </c>
      <c r="Z101" s="13" t="str">
        <f>IF(Deník!$R101&lt;&gt;"",IF(Deník!$B101=Statistika!$F$65,IF(AND(Deník!$R101&gt;=0,Deník!$R101&lt;=1),"BE",Deník!$R101),""),"")</f>
        <v/>
      </c>
      <c r="AA101" s="13" t="str">
        <f>IF(Deník!$R101&lt;&gt;"",IF(Deník!$B101=Statistika!$F$66,IF(AND(Deník!$R101&gt;=0,Deník!$R101&lt;=1),"BE",Deník!$R101),""),"")</f>
        <v/>
      </c>
      <c r="AB101" s="13" t="str">
        <f>IF(Deník!$R101&lt;&gt;"",IF(Deník!$B101=Statistika!$F$67,IF(AND(Deník!$R101&gt;=0,Deník!$R101&lt;=1),"BE",Deník!$R101),""),"")</f>
        <v/>
      </c>
      <c r="AC101" s="13" t="str">
        <f>IF(Deník!$R101&lt;&gt;"",IF(Deník!$B101=Statistika!$F$68,IF(AND(Deník!$R101&gt;=0,Deník!$R101&lt;=1),"BE",Deník!$R101),""),"")</f>
        <v/>
      </c>
      <c r="AD101" s="13" t="str">
        <f>IF(Deník!$R101&lt;&gt;"",IF(Deník!$B101=Statistika!$F$69,IF(AND(Deník!$R101&gt;=0,Deník!$R101&lt;=1),"BE",Deník!$R101),""),"")</f>
        <v/>
      </c>
      <c r="AE101" s="601" t="str">
        <f>IF(Deník!$R101&lt;&gt;"",IF(Deník!$B101=Statistika!$F$70,IF(AND(Deník!$R101&gt;=0,Deník!$R101&lt;=1),"BE",Deník!$R101),""),"")</f>
        <v/>
      </c>
      <c r="AF101" s="90"/>
      <c r="AG101" s="63" t="str">
        <f>IF(Deník!$R101&lt;&gt;"",IF(Deník!$J101="L",IF(AND(Deník!$R101&gt;=0,Deník!$R101&lt;=1),"BE",Deník!$R101),""),"")</f>
        <v/>
      </c>
      <c r="AH101" s="13" t="str">
        <f>IF(Deník!$R101&lt;&gt;"",IF(Deník!$J101="S",IF(AND(Deník!$R101&gt;=0,Deník!$R101&lt;=1),"BE",Deník!$R101),""),"")</f>
        <v/>
      </c>
      <c r="AI101" s="95"/>
      <c r="AJ101" s="71" t="str">
        <f>IF(Deník!N102&lt;&gt;"",Deník!N102*-1,"")</f>
        <v/>
      </c>
      <c r="AK101" s="88"/>
      <c r="AL101" s="63" t="str">
        <f>IF(WEEKDAY(Deník!$C101,2)=1,IF(AND(Deník!$R101&gt;=0,Deník!$R101&lt;=1),"BE",Deník!$R101),"")</f>
        <v/>
      </c>
      <c r="AM101" s="13" t="str">
        <f>IF(WEEKDAY(Deník!$C101,2)=2,IF(AND(Deník!$R101&gt;=0,Deník!$R101&lt;=1),"BE",Deník!$R101),"")</f>
        <v/>
      </c>
      <c r="AN101" s="13" t="str">
        <f>IF(WEEKDAY(Deník!$C101,2)=3,IF(AND(Deník!$R101&gt;=0,Deník!$R101&lt;=1),"BE",Deník!$R101),"")</f>
        <v/>
      </c>
      <c r="AO101" s="13" t="str">
        <f>IF(WEEKDAY(Deník!$C101,2)=4,IF(AND(Deník!$R101&gt;=0,Deník!$R101&lt;=1),"BE",Deník!$R101),"")</f>
        <v/>
      </c>
      <c r="AP101" s="60" t="str">
        <f>IF(WEEKDAY(Deník!$C101,2)=5,IF(AND(Deník!$R101&gt;=0,Deník!$R101&lt;=1),"BE",Deník!$R101),"")</f>
        <v/>
      </c>
      <c r="AQ101" s="99"/>
      <c r="AR101" s="100">
        <f>Deník!D101</f>
        <v>0</v>
      </c>
      <c r="AS101" s="63" t="str">
        <f>IF(Deník!$D101&lt;&gt;"",IF(AND(Deník!$D101&gt;=AS$2,Deník!$D101&lt;=AS$3),IF(AND(Deník!$R101&gt;=0,Deník!$R101&lt;=1),"BE",Deník!$R101),""),"")</f>
        <v/>
      </c>
      <c r="AT101" s="63" t="str">
        <f>IF(Deník!$D101&lt;&gt;"",IF(AND(Deník!$D101&gt;=AT$2,Deník!$D101&lt;=AT$3),IF(AND(Deník!$R101&gt;=0,Deník!$R101&lt;=1),"BE",Deník!$R101),""),"")</f>
        <v/>
      </c>
      <c r="AU101" s="63" t="str">
        <f>IF(Deník!$D101&lt;&gt;"",IF(AND(Deník!$D101&gt;=AU$2,Deník!$D101&lt;=AU$3),IF(AND(Deník!$R101&gt;=0,Deník!$R101&lt;=1),"BE",Deník!$R101),""),"")</f>
        <v/>
      </c>
      <c r="AV101" s="63" t="str">
        <f>IF(Deník!$D101&lt;&gt;"",IF(AND(Deník!$D101&gt;=AV$2,Deník!$D101&lt;=AV$3),IF(AND(Deník!$R101&gt;=0,Deník!$R101&lt;=1),"BE",Deník!$R101),""),"")</f>
        <v/>
      </c>
      <c r="AW101" s="63" t="str">
        <f>IF(Deník!$D101&lt;&gt;"",IF(AND(Deník!$D101&gt;=AW$2,Deník!$D101&lt;=AW$3),IF(AND(Deník!$R101&gt;=0,Deník!$R101&lt;=1),"BE",Deník!$R101),""),"")</f>
        <v/>
      </c>
      <c r="AX101" s="63" t="str">
        <f>IF(Deník!$D101&lt;&gt;"",IF(AND(Deník!$D101&gt;=AX$2,Deník!$D101&lt;=AX$3),IF(AND(Deník!$R101&gt;=0,Deník!$R101&lt;=1),"BE",Deník!$R101),""),"")</f>
        <v/>
      </c>
      <c r="AY101" s="63" t="str">
        <f>IF(Deník!$D101&lt;&gt;"",IF(AND(Deník!$D101&gt;=AY$2,Deník!$D101&lt;=AY$3),IF(AND(Deník!$R101&gt;=0,Deník!$R101&lt;=1),"BE",Deník!$R101),""),"")</f>
        <v/>
      </c>
      <c r="AZ101" s="63" t="str">
        <f>IF(Deník!$D101&lt;&gt;"",IF(AND(Deník!$D101&gt;=AZ$2,Deník!$D101&lt;=AZ$3),IF(AND(Deník!$R101&gt;=0,Deník!$R101&lt;=1),"BE",Deník!$R101),""),"")</f>
        <v/>
      </c>
      <c r="BA101" s="63" t="str">
        <f>IF(Deník!$D101&lt;&gt;"",IF(AND(Deník!$D101&gt;=BA$2,Deník!$D101&lt;=BA$3),IF(AND(Deník!$R101&gt;=0,Deník!$R101&lt;=1),"BE",Deník!$R101),""),"")</f>
        <v/>
      </c>
      <c r="BB101" s="63" t="str">
        <f>IF(Deník!$D101&lt;&gt;"",IF(AND(Deník!$D101&gt;=BB$2,Deník!$D101&lt;=BB$3),IF(AND(Deník!$R101&gt;=0,Deník!$R101&lt;=1),"BE",Deník!$R101),""),"")</f>
        <v/>
      </c>
      <c r="BC101" s="71" t="str">
        <f>IF(Deník!$D101&lt;&gt;"",IF(AND(Deník!$D101&gt;=BC$2,Deník!$D101&lt;=BC$3),IF(AND(Deník!$R101&gt;=0,Deník!$R101&lt;=1),"BE",Deník!$R101),""),"")</f>
        <v/>
      </c>
      <c r="BD101" s="20" t="str">
        <f>IF(Deník!$J102="S",(Deník!$M102-Deník!$K102),IF(Deník!$J102="L",(Deník!$K102-Deník!$M102),""))</f>
        <v/>
      </c>
      <c r="BE101" s="20" t="str">
        <f>IF(Deník!$J102="S",(Deník!$K102-Deník!$O102),IF(Deník!$J102="L",(Deník!$O102-Deník!$K102),""))</f>
        <v/>
      </c>
      <c r="BF101" s="20" t="str">
        <f>IF(Deník!$J102="S",(Deník!$K102-Deník!$L102),IF(Deník!$J102="L",(Deník!$L102-Deník!$K102),""))</f>
        <v/>
      </c>
      <c r="BG101" s="20" t="str">
        <f>IF(Deník!$J102="S",(Deník!$K102-Deník!$S102),IF(Deník!$J102="L",(Deník!$S102-Deník!$K102),""))</f>
        <v/>
      </c>
      <c r="BH101" s="20" t="str">
        <f>IF(Deník!$J102="S",(Deník!$K102-Deník!$U102),IF(Deník!$J102="L",(Deník!$U102-Deník!$K102),""))</f>
        <v/>
      </c>
      <c r="BI101" s="20" t="str">
        <f>IF(Deník!$R101&gt;1,Deník!$R101,"")</f>
        <v/>
      </c>
      <c r="BJ101" s="20" t="str">
        <f>IF(Deník!$R101&lt;0,Deník!$R101,"")</f>
        <v/>
      </c>
      <c r="BK101" s="17"/>
      <c r="BM101" s="233" t="str">
        <f>IF(Deník!$R101&lt;&gt;"",IF(Deník!$Y101=Statistika!$F$78,IF(AND(Deník!$R101&gt;=0,Deník!$R101&lt;=1),"BE",Deník!$R101),""),"")</f>
        <v/>
      </c>
      <c r="BN101" s="233" t="str">
        <f>IF(Deník!$R101&lt;&gt;"",IF(Deník!$Y101=Statistika!$F$79,IF(AND(Deník!$R101&gt;=0,Deník!$R101&lt;=1),"BE",Deník!$R101),""),"")</f>
        <v/>
      </c>
      <c r="BO101" s="233" t="str">
        <f>IF(Deník!$R101&lt;&gt;"",IF(Deník!$Y101=Statistika!$F$80,IF(AND(Deník!$R101&gt;=0,Deník!$R101&lt;=1),"BE",Deník!$R101),""),"")</f>
        <v/>
      </c>
      <c r="BP101" s="233" t="str">
        <f>IF(Deník!$R101&lt;&gt;"",IF(Deník!$Y101=Statistika!$F$81,IF(AND(Deník!$R101&gt;=0,Deník!$R101&lt;=1),"BE",Deník!$R101),""),"")</f>
        <v/>
      </c>
      <c r="BQ101" s="233" t="str">
        <f>IF(Deník!$R101&lt;&gt;"",IF(Deník!$Y101=Statistika!$F$82,IF(AND(Deník!$R101&gt;=0,Deník!$R101&lt;=1),"BE",Deník!$R101),""),"")</f>
        <v/>
      </c>
      <c r="BR101" s="233" t="str">
        <f>IF(Deník!$R101&lt;&gt;"",IF(Deník!$Y101=Statistika!$F$83,IF(AND(Deník!$R101&gt;=0,Deník!$R101&lt;=1),"BE",Deník!$R101),""),"")</f>
        <v/>
      </c>
      <c r="BS101" s="233" t="str">
        <f>IF(Deník!$R101&lt;&gt;"",IF(Deník!$Y101=Statistika!$F$84,IF(AND(Deník!$R101&gt;=0,Deník!$R101&lt;=1),"BE",Deník!$R101),""),"")</f>
        <v/>
      </c>
      <c r="BT101" s="233" t="str">
        <f>IF(Deník!$R101&lt;&gt;"",IF(Deník!$Y101=Statistika!$F$85,IF(AND(Deník!$R101&gt;=0,Deník!$R101&lt;=1),"BE",Deník!$R101),""),"")</f>
        <v/>
      </c>
      <c r="BU101" s="233" t="str">
        <f>IF(Deník!$R101&lt;&gt;"",IF(Deník!$Y101=Statistika!$F$86,IF(AND(Deník!$R101&gt;=0,Deník!$R101&lt;=1),"BE",Deník!$R101),""),"")</f>
        <v/>
      </c>
      <c r="BV101" s="233" t="str">
        <f>IF(Deník!$R101&lt;&gt;"",IF(Deník!$Y101=Statistika!$F$87,IF(AND(Deník!$R101&gt;=0,Deník!$R101&lt;=1),"BE",Deník!$R101),""),"")</f>
        <v/>
      </c>
      <c r="BW101" s="233" t="str">
        <f>IF(Deník!$R101&lt;&gt;"",IF(Deník!$Y101=Statistika!$F$88,IF(AND(Deník!$R101&gt;=0,Deník!$R101&lt;=1),"BE",Deník!$R101),""),"")</f>
        <v/>
      </c>
      <c r="BX101" s="233" t="str">
        <f>IF(Deník!$R101&lt;&gt;"",IF(Deník!$Y101=Statistika!$F$89,IF(AND(Deník!$R101&gt;=0,Deník!$R101&lt;=1),"BE",Deník!$R101),""),"")</f>
        <v/>
      </c>
      <c r="BY101" s="233" t="str">
        <f>IF(Deník!$R101&lt;&gt;"",IF(Deník!$Y101=Statistika!$F$90,IF(AND(Deník!$R101&gt;=0,Deník!$R101&lt;=1),"BE",Deník!$R101),""),"")</f>
        <v/>
      </c>
      <c r="BZ101" s="233" t="str">
        <f>IF(Deník!$R101&lt;&gt;"",IF(Deník!$Y101=Statistika!$F$91,IF(AND(Deník!$R101&gt;=0,Deník!$R101&lt;=1),"BE",Deník!$R101),""),"")</f>
        <v/>
      </c>
      <c r="CA101" s="233"/>
      <c r="CB101" s="233" t="str">
        <f>IF(Deník!$R101&lt;&gt;"",IF(Deník!$AB101="SL",IF(AND(Deník!$R101&gt;=0,Deník!$R101&lt;=1),"BE",Deník!$R101),""),"")</f>
        <v/>
      </c>
      <c r="CC101" s="233" t="str">
        <f>IF(Deník!$R101&lt;&gt;"",IF(Deník!$AB101="BE10",IF(AND(Deník!$R101&gt;=0,Deník!$R101&lt;=1),"BE",Deník!$R101),""),"")</f>
        <v/>
      </c>
      <c r="CD101" s="233" t="str">
        <f>IF(Deník!$R101&lt;&gt;"",IF(Deník!$AB101="BE15",IF(AND(Deník!$R101&gt;=0,Deník!$R101&lt;=1),"BE",Deník!$R101),""),"")</f>
        <v/>
      </c>
      <c r="CE101" s="233" t="str">
        <f>IF(Deník!$R101&lt;&gt;"",IF(Deník!$AB101="BE20",IF(AND(Deník!$R101&gt;=0,Deník!$R101&lt;=1),"BE",Deník!$R101),""),"")</f>
        <v/>
      </c>
      <c r="CF101" s="233" t="str">
        <f>IF(Deník!$R101&lt;&gt;"",IF(Deník!$AB101="TP1",IF(AND(Deník!$R101&gt;=0,Deník!$R101&lt;=1),"BE",Deník!$R101),""),"")</f>
        <v/>
      </c>
      <c r="CG101" s="233" t="str">
        <f>IF(Deník!$R101&lt;&gt;"",IF(Deník!$AB101="TP2",IF(AND(Deník!$R101&gt;=0,Deník!$R101&lt;=1),"BE",Deník!$R101),""),"")</f>
        <v/>
      </c>
      <c r="CH101" s="233" t="str">
        <f>IF(Deník!$R101&lt;&gt;"",IF(Deník!$AB101="TP3",IF(AND(Deník!$R101&gt;=0,Deník!$R101&lt;=1),"BE",Deník!$R101),""),"")</f>
        <v/>
      </c>
      <c r="CI101" s="233" t="str">
        <f>IF(Deník!$R101&lt;&gt;"",IF(Deník!$AB101="Trailing SL",IF(AND(Deník!$R101&gt;=0,Deník!$R101&lt;=1),"BE",Deník!$R101),""),"")</f>
        <v/>
      </c>
      <c r="CJ101" s="233" t="str">
        <f>IF(Deník!$R101&lt;&gt;"",IF(Deník!$AB101="Manual",IF(AND(Deník!$R101&gt;=0,Deník!$R101&lt;=1),"BE",Deník!$R101),""),"")</f>
        <v/>
      </c>
      <c r="CK101" s="233"/>
      <c r="CL101" s="233" t="str">
        <f>IF(Deník!$R101&lt;0,IF(Deník!$AC101=Statistika!$F$117,Deník!$R101,""),"")</f>
        <v/>
      </c>
      <c r="CM101" s="233" t="str">
        <f>IF(Deník!$R101&lt;0,IF(Deník!$AC101=Statistika!$F$118,Deník!$R101,""),"")</f>
        <v/>
      </c>
      <c r="CN101" s="233" t="str">
        <f>IF(Deník!$R101&lt;0,IF(Deník!$AC101=Statistika!$F$119,Deník!$R101,""),"")</f>
        <v/>
      </c>
      <c r="CO101" s="233" t="str">
        <f>IF(Deník!$R101&lt;0,IF(Deník!$AC101=Statistika!$F$120,Deník!$R101,""),"")</f>
        <v/>
      </c>
      <c r="CP101" s="233" t="str">
        <f>IF(Deník!$R101&lt;0,IF(Deník!$AC101=Statistika!$F$121,Deník!$R101,""),"")</f>
        <v/>
      </c>
      <c r="CQ101" s="233" t="str">
        <f>IF(Deník!$R101&lt;0,IF(Deník!$AC101=Statistika!$F$122,Deník!$R101,""),"")</f>
        <v/>
      </c>
      <c r="CR101" s="233" t="str">
        <f>IF(Deník!$R101&lt;0,IF(Deník!$AC101=Statistika!$F$123,Deník!$R101,""),"")</f>
        <v/>
      </c>
      <c r="CS101" s="233" t="str">
        <f>IF(Deník!$R101&lt;0,IF(Deník!$AC101=Statistika!$F$124,Deník!$R101,""),"")</f>
        <v/>
      </c>
      <c r="CT101" s="233" t="str">
        <f>IF(Deník!$R101&lt;0,IF(Deník!$AC101=Statistika!$F$125,Deník!$R101,""),"")</f>
        <v/>
      </c>
      <c r="CU101" s="233"/>
      <c r="CV101" s="233" t="str">
        <f>IF(Deník!$R101&lt;0,IF(Deník!$AD101=$CV$2,Deník!$R101,""),"")</f>
        <v/>
      </c>
      <c r="CW101" s="233" t="str">
        <f>IF(Deník!$R101&lt;0,IF(Deník!$AD101=$CW$2,Deník!$R101,""),"")</f>
        <v/>
      </c>
      <c r="CX101" s="233" t="str">
        <f>IF(Deník!$R101&lt;0,IF(Deník!$AD101=$CX$2,Deník!$R101,""),"")</f>
        <v/>
      </c>
      <c r="CY101" s="233" t="str">
        <f>IF(Deník!$R101&lt;0,IF(Deník!$AD101=$CY$2,Deník!$R101,""),"")</f>
        <v/>
      </c>
      <c r="CZ101" s="233" t="str">
        <f>IF(Deník!$R101&lt;0,IF(Deník!$AD101=$CZ$2,Deník!$R101,""),"")</f>
        <v/>
      </c>
      <c r="DL101" s="221">
        <f t="shared" si="8"/>
        <v>93847.029999999984</v>
      </c>
      <c r="DM101" s="220">
        <f t="shared" si="7"/>
        <v>-6.1529700000000132E-2</v>
      </c>
      <c r="DO101" s="50">
        <f>Deník!W102</f>
        <v>0</v>
      </c>
      <c r="DP101" s="102" t="str">
        <f>IF(AND(Deník!W102&gt;0),1,"")</f>
        <v/>
      </c>
      <c r="DQ101" s="102">
        <f>IF(AND(Deník!W102&lt;=0),1,"")</f>
        <v>1</v>
      </c>
      <c r="DR101" s="227"/>
      <c r="DS101" s="228"/>
      <c r="DT101" s="85"/>
      <c r="DU101" s="54">
        <f>IF(MONTH(Deník!$C101)=DU$2,Deník!$W101,"")</f>
        <v>0</v>
      </c>
      <c r="DV101" s="222" t="str">
        <f>IF(MONTH(Deník!$C101)=DV$2,Deník!$W101,"")</f>
        <v/>
      </c>
      <c r="DW101" s="222" t="str">
        <f>IF(MONTH(Deník!$C101)=DW$2,Deník!$W101,"")</f>
        <v/>
      </c>
      <c r="DX101" s="222" t="str">
        <f>IF(MONTH(Deník!$C101)=DX$2,Deník!$W101,"")</f>
        <v/>
      </c>
      <c r="DY101" s="222" t="str">
        <f>IF(MONTH(Deník!$C101)=DY$2,Deník!$W101,"")</f>
        <v/>
      </c>
      <c r="DZ101" s="222" t="str">
        <f>IF(MONTH(Deník!$C101)=DZ$2,Deník!$W101,"")</f>
        <v/>
      </c>
      <c r="EA101" s="222" t="str">
        <f>IF(MONTH(Deník!$C101)=EA$2,Deník!$W101,"")</f>
        <v/>
      </c>
      <c r="EB101" s="222" t="str">
        <f>IF(MONTH(Deník!$C101)=EB$2,Deník!$W101,"")</f>
        <v/>
      </c>
      <c r="EC101" s="222" t="str">
        <f>IF(MONTH(Deník!$C101)=EC$2,Deník!$W101,"")</f>
        <v/>
      </c>
      <c r="ED101" s="222" t="str">
        <f>IF(MONTH(Deník!$C101)=ED$2,Deník!$W101,"")</f>
        <v/>
      </c>
      <c r="EE101" s="222" t="str">
        <f>IF(MONTH(Deník!$C101)=EE$2,Deník!$W101,"")</f>
        <v/>
      </c>
      <c r="EF101" s="222" t="str">
        <f>IF(MONTH(Deník!$C101)=EF$2,Deník!$W101,"")</f>
        <v/>
      </c>
      <c r="EI101" s="600" t="str">
        <f>IF(Deník!$W101&lt;&gt;"",IF(Deník!$B101=Statistika!$F$63,Deník!$W101,""),"")</f>
        <v/>
      </c>
      <c r="EJ101" s="13" t="str">
        <f>IF(Deník!$W101&lt;&gt;"",IF(Deník!$B101=Statistika!$F$64,Deník!$W101,""),"")</f>
        <v/>
      </c>
      <c r="EK101" s="13" t="str">
        <f>IF(Deník!$W101&lt;&gt;"",IF(Deník!$B101=Statistika!$F$65,Deník!$W101,""),"")</f>
        <v/>
      </c>
      <c r="EL101" s="13" t="str">
        <f>IF(Deník!$W101&lt;&gt;"",IF(Deník!$B101=Statistika!$F$66,Deník!$W101,""),"")</f>
        <v/>
      </c>
      <c r="EM101" s="13" t="str">
        <f>IF(Deník!$W101&lt;&gt;"",IF(Deník!$B101=Statistika!$F$67,Deník!$W101,""),"")</f>
        <v/>
      </c>
      <c r="EN101" s="13" t="str">
        <f>IF(Deník!$W101&lt;&gt;"",IF(Deník!$B101=Statistika!$F$68,Deník!$W101,""),"")</f>
        <v/>
      </c>
      <c r="EO101" s="13" t="str">
        <f>IF(Deník!$W101&lt;&gt;"",IF(Deník!$B101=Statistika!$F$69,Deník!$W101,""),"")</f>
        <v/>
      </c>
      <c r="EP101" s="601" t="str">
        <f>IF(Deník!$W101&lt;&gt;"",IF(Deník!$B101=Statistika!$F$70,Deník!$W101,""),"")</f>
        <v/>
      </c>
      <c r="EQ101" s="90"/>
      <c r="ER101" s="63" t="str">
        <f>IF(Deník!$W101&lt;&gt;"",IF(Deník!$J101="L",Deník!$W101,""),"")</f>
        <v/>
      </c>
      <c r="ES101" s="13" t="str">
        <f>IF(Deník!$W101&lt;&gt;"",IF(Deník!$J101="S",Deník!$W101,""),"")</f>
        <v/>
      </c>
      <c r="ET101" s="95"/>
      <c r="EU101" s="88"/>
      <c r="EV101" s="63" t="str">
        <f>IF(WEEKDAY(Deník!$C101,2)=1,Deník!$W101,"")</f>
        <v/>
      </c>
      <c r="EW101" s="13" t="str">
        <f>IF(WEEKDAY(Deník!$C101,2)=2,Deník!$W101,"")</f>
        <v/>
      </c>
      <c r="EX101" s="13" t="str">
        <f>IF(WEEKDAY(Deník!$C101,2)=3,Deník!$W101,"")</f>
        <v/>
      </c>
      <c r="EY101" s="13" t="str">
        <f>IF(WEEKDAY(Deník!$C101,2)=4,Deník!$W101,"")</f>
        <v/>
      </c>
      <c r="EZ101" s="60" t="str">
        <f>IF(WEEKDAY(Deník!$C101,2)=5,Deník!$W101,"")</f>
        <v/>
      </c>
      <c r="FA101" s="99"/>
      <c r="FB101" s="100">
        <f>Deník!D101</f>
        <v>0</v>
      </c>
      <c r="FC101" s="63">
        <f>IF($FB101&lt;&gt;"",IF(AND($FB101&gt;=FC$2,$FB101&lt;=FC$3),Deník!$W101,""))</f>
        <v>0</v>
      </c>
      <c r="FD101" s="63" t="str">
        <f>IF($FB101&lt;&gt;"",IF(AND($FB101&gt;=FD$2,$FB101&lt;=FD$3),Deník!$W101,""))</f>
        <v/>
      </c>
      <c r="FE101" s="63" t="str">
        <f>IF($FB101&lt;&gt;"",IF(AND($FB101&gt;=FE$2,$FB101&lt;=FE$3),Deník!$W101,""))</f>
        <v/>
      </c>
      <c r="FF101" s="63" t="str">
        <f>IF($FB101&lt;&gt;"",IF(AND($FB101&gt;=FF$2,$FB101&lt;=FF$3),Deník!$W101,""))</f>
        <v/>
      </c>
      <c r="FG101" s="63" t="str">
        <f>IF($FB101&lt;&gt;"",IF(AND($FB101&gt;=FG$2,$FB101&lt;=FG$3),Deník!$W101,""))</f>
        <v/>
      </c>
      <c r="FH101" s="63" t="str">
        <f>IF($FB101&lt;&gt;"",IF(AND($FB101&gt;=FH$2,$FB101&lt;=FH$3),Deník!$W101,""))</f>
        <v/>
      </c>
      <c r="FI101" s="63" t="str">
        <f>IF($FB101&lt;&gt;"",IF(AND($FB101&gt;=FI$2,$FB101&lt;=FI$3),Deník!$W101,""))</f>
        <v/>
      </c>
      <c r="FJ101" s="63" t="str">
        <f>IF($FB101&lt;&gt;"",IF(AND($FB101&gt;=FJ$2,$FB101&lt;=FJ$3),Deník!$W101,""))</f>
        <v/>
      </c>
      <c r="FK101" s="63" t="str">
        <f>IF($FB101&lt;&gt;"",IF(AND($FB101&gt;=FK$2,$FB101&lt;=FK$3),Deník!$W101,""))</f>
        <v/>
      </c>
      <c r="FL101" s="63" t="str">
        <f>IF($FB101&lt;&gt;"",IF(AND($FB101&gt;=FL$2,$FB101&lt;=FL$3),Deník!$W101,""))</f>
        <v/>
      </c>
      <c r="FM101" s="63" t="str">
        <f>IF($FB101&lt;&gt;"",IF(AND($FB101&gt;=FM$2,$FB101&lt;=FM$3),Deník!$W101,""))</f>
        <v/>
      </c>
      <c r="FN101" s="13"/>
      <c r="FO101" s="20" t="str">
        <f>IF(Deník!$W101&gt;1,Deník!$W101,"")</f>
        <v/>
      </c>
      <c r="FP101" s="20" t="str">
        <f>IF(Deník!$W101&lt;0,Deník!$W101,"")</f>
        <v/>
      </c>
      <c r="FQ101" s="17"/>
      <c r="FS101" s="233"/>
      <c r="FT101" s="233" t="str">
        <f>IF(Deník!$W101&lt;&gt;"",IF(Deník!$Y101=Statistika!$F$78,Deník!$W101,""),"")</f>
        <v/>
      </c>
      <c r="FU101" s="233" t="str">
        <f>IF(Deník!$W101&lt;&gt;"",IF(Deník!$Y101=Statistika!$F$79,Deník!$W101,""),"")</f>
        <v/>
      </c>
      <c r="FV101" s="233" t="str">
        <f>IF(Deník!$W101&lt;&gt;"",IF(Deník!$Y101=Statistika!$F$80,Deník!$W101,""),"")</f>
        <v/>
      </c>
      <c r="FW101" s="233" t="str">
        <f>IF(Deník!$W101&lt;&gt;"",IF(Deník!$Y101=Statistika!$F$81,Deník!$W101,""),"")</f>
        <v/>
      </c>
      <c r="FX101" s="233" t="str">
        <f>IF(Deník!$W101&lt;&gt;"",IF(Deník!$Y101=Statistika!$F$82,Deník!$W101,""),"")</f>
        <v/>
      </c>
      <c r="FY101" s="233" t="str">
        <f>IF(Deník!$W101&lt;&gt;"",IF(Deník!$Y101=Statistika!$F$83,Deník!$W101,""),"")</f>
        <v/>
      </c>
      <c r="FZ101" s="233" t="str">
        <f>IF(Deník!$W101&lt;&gt;"",IF(Deník!$Y101=Statistika!$F$84,Deník!$W101,""),"")</f>
        <v/>
      </c>
      <c r="GA101" s="233" t="str">
        <f>IF(Deník!$W101&lt;&gt;"",IF(Deník!$Y101=Statistika!$F$85,Deník!$W101,""),"")</f>
        <v/>
      </c>
      <c r="GB101" s="233" t="str">
        <f>IF(Deník!$W101&lt;&gt;"",IF(Deník!$Y101=Statistika!$F$86,Deník!$W101,""),"")</f>
        <v/>
      </c>
      <c r="GC101" s="233" t="str">
        <f>IF(Deník!$W101&lt;&gt;"",IF(Deník!$Y101=Statistika!$F$87,Deník!$W101,""),"")</f>
        <v/>
      </c>
      <c r="GD101" s="233" t="str">
        <f>IF(Deník!$W101&lt;&gt;"",IF(Deník!$Y101=Statistika!$F$88,Deník!$W101,""),"")</f>
        <v/>
      </c>
      <c r="GE101" s="233" t="str">
        <f>IF(Deník!$W101&lt;&gt;"",IF(Deník!$Y101=Statistika!$F$89,Deník!$W101,""),"")</f>
        <v/>
      </c>
      <c r="GF101" s="233" t="str">
        <f>IF(Deník!$W101&lt;&gt;"",IF(Deník!$Y101=Statistika!$F$90,Deník!$W101,""),"")</f>
        <v/>
      </c>
      <c r="GG101" s="233" t="str">
        <f>IF(Deník!$W101&lt;&gt;"",IF(Deník!$Y101=Statistika!$F$91,Deník!$W101,""),"")</f>
        <v/>
      </c>
      <c r="GH101" s="233"/>
      <c r="GI101" s="233" t="str">
        <f>IF(Deník!$W101&lt;&gt;"",IF(Deník!$AB101=Statistika!$L$100,Deník!$W101,""),"")</f>
        <v/>
      </c>
      <c r="GJ101" s="233" t="str">
        <f>IF(Deník!$W101&lt;&gt;"",IF(Deník!$AB101=Statistika!$L$101,Deník!$W101,""),"")</f>
        <v/>
      </c>
      <c r="GK101" s="233" t="str">
        <f>IF(Deník!$W101&lt;&gt;"",IF(Deník!$AB101=Statistika!$L$102,Deník!$W101,""),"")</f>
        <v/>
      </c>
      <c r="GL101" s="233" t="str">
        <f>IF(Deník!$W101&lt;&gt;"",IF(Deník!$AB101=Statistika!$L$103,Deník!$W101,""),"")</f>
        <v/>
      </c>
      <c r="GM101" s="233" t="str">
        <f>IF(Deník!$W101&lt;&gt;"",IF(Deník!$AB101=Statistika!$L$104,Deník!$W101,""),"")</f>
        <v/>
      </c>
      <c r="GN101" s="233" t="str">
        <f>IF(Deník!$W101&lt;&gt;"",IF(Deník!$AB101=Statistika!$L$105,Deník!$W101,""),"")</f>
        <v/>
      </c>
      <c r="GO101" s="233" t="str">
        <f>IF(Deník!$W101&lt;&gt;"",IF(Deník!$AB101=Statistika!$L$106,Deník!$W101,""),"")</f>
        <v/>
      </c>
      <c r="GP101" s="233" t="str">
        <f>IF(Deník!$W101&lt;&gt;"",IF(Deník!$AB101=Statistika!$L$107,Deník!$W101,""),"")</f>
        <v/>
      </c>
      <c r="GQ101" s="233" t="str">
        <f>IF(Deník!$W101&lt;&gt;"",IF(Deník!$AB101=Statistika!$L$108,Deník!$W101,""),"")</f>
        <v/>
      </c>
      <c r="GS101" s="233" t="str">
        <f>IF(Deník!$W101&lt;0,IF(Deník!$AC101=Statistika!$F$117,Deník!$W101,""),"")</f>
        <v/>
      </c>
      <c r="GT101" s="233" t="str">
        <f>IF(Deník!$W101&lt;0,IF(Deník!$AC101=Statistika!$F$118,Deník!$W101,""),"")</f>
        <v/>
      </c>
      <c r="GU101" s="233" t="str">
        <f>IF(Deník!$W101&lt;0,IF(Deník!$AC101=Statistika!$F$119,Deník!$W101,""),"")</f>
        <v/>
      </c>
      <c r="GV101" s="233" t="str">
        <f>IF(Deník!$W101&lt;0,IF(Deník!$AC101=Statistika!$F$120,Deník!$W101,""),"")</f>
        <v/>
      </c>
      <c r="GW101" s="233" t="str">
        <f>IF(Deník!$W101&lt;0,IF(Deník!$AC101=Statistika!$F$121,Deník!$W101,""),"")</f>
        <v/>
      </c>
      <c r="GX101" s="233" t="str">
        <f>IF(Deník!$W101&lt;0,IF(Deník!$AC101=Statistika!$F$122,Deník!$W101,""),"")</f>
        <v/>
      </c>
      <c r="GY101" s="233" t="str">
        <f>IF(Deník!$W101&lt;0,IF(Deník!$AC101=Statistika!$F$123,Deník!$W101,""),"")</f>
        <v/>
      </c>
      <c r="GZ101" s="233" t="str">
        <f>IF(Deník!$W101&lt;0,IF(Deník!$AC101=Statistika!$F$124,Deník!$W101,""),"")</f>
        <v/>
      </c>
      <c r="HA101" s="233" t="str">
        <f>IF(Deník!$W101&lt;0,IF(Deník!$AC101=Statistika!$F$125,Deník!$W101,""),"")</f>
        <v/>
      </c>
      <c r="HC101" s="233" t="str">
        <f>IF(Deník!$W101&lt;0,IF(Deník!$AD101=Statistika!$F$133,Deník!$W101,""),"")</f>
        <v/>
      </c>
      <c r="HD101" s="233" t="str">
        <f>IF(Deník!$W101&lt;0,IF(Deník!$AD101=Statistika!$F$134,Deník!$W101,""),"")</f>
        <v/>
      </c>
      <c r="HE101" s="233" t="str">
        <f>IF(Deník!$W101&lt;0,IF(Deník!$AD101=Statistika!$F$135,Deník!$W101,""),"")</f>
        <v/>
      </c>
      <c r="HF101" s="233" t="str">
        <f>IF(Deník!$W101&lt;0,IF(Deník!$AD101=Statistika!$F$136,Deník!$W101,""),"")</f>
        <v/>
      </c>
      <c r="HG101" s="233" t="str">
        <f>IF(Deník!$W101&lt;0,IF(Deník!$AD101=Statistika!$F$137,Deník!$W101,""),"")</f>
        <v/>
      </c>
      <c r="ID101" s="8">
        <f>Tabulka4[[#This Row],[Sloupec3]]</f>
        <v>0</v>
      </c>
      <c r="IE101" s="17" t="str">
        <f>IF(AND([1]Deník!$C101&gt;='[1]Měsíční shrnutí'!$D$1,[1]Deník!$C101&lt;='[1]Měsíční shrnutí'!$F$1),[1]Deník!$X101,"")</f>
        <v/>
      </c>
    </row>
    <row r="102" spans="1:239">
      <c r="A102" s="8">
        <f>Deník!C103</f>
        <v>0</v>
      </c>
      <c r="B102" s="50" t="str">
        <f>Deník!R103</f>
        <v/>
      </c>
      <c r="C102" s="102" t="str">
        <f>IF(AND(Deník!R103&gt;1,Deník!R103&lt;&gt;""),1,"")</f>
        <v/>
      </c>
      <c r="D102" s="102" t="str">
        <f>IF(AND(Deník!R103&lt;=0,Deník!R103&lt;&gt;""),1,"")</f>
        <v/>
      </c>
      <c r="E102" s="103" t="str">
        <f>IF(AND(Deník!R103&gt;=0,Deník!R103&lt;=1),1,"")</f>
        <v/>
      </c>
      <c r="F102" s="79" t="str">
        <f>IF(Deník!R103&lt;&gt;"",Deník!R103+F101,"")</f>
        <v/>
      </c>
      <c r="G102" s="85"/>
      <c r="H102" s="54" t="str">
        <f>IF(MONTH(Deník!$C102)=H$2,IF(AND(Deník!$R102&gt;=0,Deník!$R102&lt;=1),"BE",Deník!$R102),"")</f>
        <v/>
      </c>
      <c r="I102" s="11" t="str">
        <f>IF(MONTH(Deník!$C102)=I$2,IF(AND(Deník!$R102&gt;=0,Deník!$R102&lt;=1),"BE",Deník!$R102),"")</f>
        <v/>
      </c>
      <c r="J102" s="11" t="str">
        <f>IF(MONTH(Deník!$C102)=J$2,IF(AND(Deník!$R102&gt;=0,Deník!$R102&lt;=1),"BE",Deník!$R102),"")</f>
        <v/>
      </c>
      <c r="K102" s="11" t="str">
        <f>IF(MONTH(Deník!$C102)=K$2,IF(AND(Deník!$R102&gt;=0,Deník!$R102&lt;=1),"BE",Deník!$R102),"")</f>
        <v/>
      </c>
      <c r="L102" s="11" t="str">
        <f>IF(MONTH(Deník!$C102)=L$2,IF(AND(Deník!$R102&gt;=0,Deník!$R102&lt;=1),"BE",Deník!$R102),"")</f>
        <v/>
      </c>
      <c r="M102" s="11" t="str">
        <f>IF(MONTH(Deník!$C102)=M$2,IF(AND(Deník!$R102&gt;=0,Deník!$R102&lt;=1),"BE",Deník!$R102),"")</f>
        <v/>
      </c>
      <c r="N102" s="11" t="str">
        <f>IF(MONTH(Deník!$C102)=N$2,IF(AND(Deník!$R102&gt;=0,Deník!$R102&lt;=1),"BE",Deník!$R102),"")</f>
        <v/>
      </c>
      <c r="O102" s="11" t="str">
        <f>IF(MONTH(Deník!$C102)=O$2,IF(AND(Deník!$R102&gt;=0,Deník!$R102&lt;=1),"BE",Deník!$R102),"")</f>
        <v/>
      </c>
      <c r="P102" s="11" t="str">
        <f>IF(MONTH(Deník!$C102)=P$2,IF(AND(Deník!$R102&gt;=0,Deník!$R102&lt;=1),"BE",Deník!$R102),"")</f>
        <v/>
      </c>
      <c r="Q102" s="11" t="str">
        <f>IF(MONTH(Deník!$C102)=Q$2,IF(AND(Deník!$R102&gt;=0,Deník!$R102&lt;=1),"BE",Deník!$R102),"")</f>
        <v/>
      </c>
      <c r="R102" s="11" t="str">
        <f>IF(MONTH(Deník!$C102)=R$2,IF(AND(Deník!$R102&gt;=0,Deník!$R102&lt;=1),"BE",Deník!$R102),"")</f>
        <v/>
      </c>
      <c r="S102" s="57" t="str">
        <f>IF(MONTH(Deník!$C102)=S$2,IF(AND(Deník!$R102&gt;=0,Deník!$R102&lt;=1),"BE",Deník!$R102),"")</f>
        <v/>
      </c>
      <c r="U102" s="12"/>
      <c r="V102" s="12"/>
      <c r="X102" s="600" t="str">
        <f>IF(Deník!$R102&lt;&gt;"",IF(Deník!$B102=Statistika!$F$63,IF(AND(Deník!$R102&gt;=0,Deník!$R102&lt;=1),"BE",Deník!$R102),""),"")</f>
        <v/>
      </c>
      <c r="Y102" s="13" t="str">
        <f>IF(Deník!$R102&lt;&gt;"",IF(Deník!$B102=Statistika!$F$64,IF(AND(Deník!$R102&gt;=0,Deník!$R102&lt;=1),"BE",Deník!$R102),""),"")</f>
        <v/>
      </c>
      <c r="Z102" s="13" t="str">
        <f>IF(Deník!$R102&lt;&gt;"",IF(Deník!$B102=Statistika!$F$65,IF(AND(Deník!$R102&gt;=0,Deník!$R102&lt;=1),"BE",Deník!$R102),""),"")</f>
        <v/>
      </c>
      <c r="AA102" s="13" t="str">
        <f>IF(Deník!$R102&lt;&gt;"",IF(Deník!$B102=Statistika!$F$66,IF(AND(Deník!$R102&gt;=0,Deník!$R102&lt;=1),"BE",Deník!$R102),""),"")</f>
        <v/>
      </c>
      <c r="AB102" s="13" t="str">
        <f>IF(Deník!$R102&lt;&gt;"",IF(Deník!$B102=Statistika!$F$67,IF(AND(Deník!$R102&gt;=0,Deník!$R102&lt;=1),"BE",Deník!$R102),""),"")</f>
        <v/>
      </c>
      <c r="AC102" s="13" t="str">
        <f>IF(Deník!$R102&lt;&gt;"",IF(Deník!$B102=Statistika!$F$68,IF(AND(Deník!$R102&gt;=0,Deník!$R102&lt;=1),"BE",Deník!$R102),""),"")</f>
        <v/>
      </c>
      <c r="AD102" s="13" t="str">
        <f>IF(Deník!$R102&lt;&gt;"",IF(Deník!$B102=Statistika!$F$69,IF(AND(Deník!$R102&gt;=0,Deník!$R102&lt;=1),"BE",Deník!$R102),""),"")</f>
        <v/>
      </c>
      <c r="AE102" s="601" t="str">
        <f>IF(Deník!$R102&lt;&gt;"",IF(Deník!$B102=Statistika!$F$70,IF(AND(Deník!$R102&gt;=0,Deník!$R102&lt;=1),"BE",Deník!$R102),""),"")</f>
        <v/>
      </c>
      <c r="AF102" s="90"/>
      <c r="AG102" s="63" t="str">
        <f>IF(Deník!$R102&lt;&gt;"",IF(Deník!$J102="L",IF(AND(Deník!$R102&gt;=0,Deník!$R102&lt;=1),"BE",Deník!$R102),""),"")</f>
        <v/>
      </c>
      <c r="AH102" s="13" t="str">
        <f>IF(Deník!$R102&lt;&gt;"",IF(Deník!$J102="S",IF(AND(Deník!$R102&gt;=0,Deník!$R102&lt;=1),"BE",Deník!$R102),""),"")</f>
        <v/>
      </c>
      <c r="AI102" s="95"/>
      <c r="AJ102" s="71" t="str">
        <f>IF(Deník!N103&lt;&gt;"",Deník!N103*-1,"")</f>
        <v/>
      </c>
      <c r="AK102" s="88"/>
      <c r="AL102" s="63" t="str">
        <f>IF(WEEKDAY(Deník!$C102,2)=1,IF(AND(Deník!$R102&gt;=0,Deník!$R102&lt;=1),"BE",Deník!$R102),"")</f>
        <v/>
      </c>
      <c r="AM102" s="13" t="str">
        <f>IF(WEEKDAY(Deník!$C102,2)=2,IF(AND(Deník!$R102&gt;=0,Deník!$R102&lt;=1),"BE",Deník!$R102),"")</f>
        <v/>
      </c>
      <c r="AN102" s="13" t="str">
        <f>IF(WEEKDAY(Deník!$C102,2)=3,IF(AND(Deník!$R102&gt;=0,Deník!$R102&lt;=1),"BE",Deník!$R102),"")</f>
        <v/>
      </c>
      <c r="AO102" s="13" t="str">
        <f>IF(WEEKDAY(Deník!$C102,2)=4,IF(AND(Deník!$R102&gt;=0,Deník!$R102&lt;=1),"BE",Deník!$R102),"")</f>
        <v/>
      </c>
      <c r="AP102" s="60" t="str">
        <f>IF(WEEKDAY(Deník!$C102,2)=5,IF(AND(Deník!$R102&gt;=0,Deník!$R102&lt;=1),"BE",Deník!$R102),"")</f>
        <v/>
      </c>
      <c r="AQ102" s="99"/>
      <c r="AR102" s="100">
        <f>Deník!D102</f>
        <v>0</v>
      </c>
      <c r="AS102" s="63" t="str">
        <f>IF(Deník!$D102&lt;&gt;"",IF(AND(Deník!$D102&gt;=AS$2,Deník!$D102&lt;=AS$3),IF(AND(Deník!$R102&gt;=0,Deník!$R102&lt;=1),"BE",Deník!$R102),""),"")</f>
        <v/>
      </c>
      <c r="AT102" s="63" t="str">
        <f>IF(Deník!$D102&lt;&gt;"",IF(AND(Deník!$D102&gt;=AT$2,Deník!$D102&lt;=AT$3),IF(AND(Deník!$R102&gt;=0,Deník!$R102&lt;=1),"BE",Deník!$R102),""),"")</f>
        <v/>
      </c>
      <c r="AU102" s="63" t="str">
        <f>IF(Deník!$D102&lt;&gt;"",IF(AND(Deník!$D102&gt;=AU$2,Deník!$D102&lt;=AU$3),IF(AND(Deník!$R102&gt;=0,Deník!$R102&lt;=1),"BE",Deník!$R102),""),"")</f>
        <v/>
      </c>
      <c r="AV102" s="63" t="str">
        <f>IF(Deník!$D102&lt;&gt;"",IF(AND(Deník!$D102&gt;=AV$2,Deník!$D102&lt;=AV$3),IF(AND(Deník!$R102&gt;=0,Deník!$R102&lt;=1),"BE",Deník!$R102),""),"")</f>
        <v/>
      </c>
      <c r="AW102" s="63" t="str">
        <f>IF(Deník!$D102&lt;&gt;"",IF(AND(Deník!$D102&gt;=AW$2,Deník!$D102&lt;=AW$3),IF(AND(Deník!$R102&gt;=0,Deník!$R102&lt;=1),"BE",Deník!$R102),""),"")</f>
        <v/>
      </c>
      <c r="AX102" s="63" t="str">
        <f>IF(Deník!$D102&lt;&gt;"",IF(AND(Deník!$D102&gt;=AX$2,Deník!$D102&lt;=AX$3),IF(AND(Deník!$R102&gt;=0,Deník!$R102&lt;=1),"BE",Deník!$R102),""),"")</f>
        <v/>
      </c>
      <c r="AY102" s="63" t="str">
        <f>IF(Deník!$D102&lt;&gt;"",IF(AND(Deník!$D102&gt;=AY$2,Deník!$D102&lt;=AY$3),IF(AND(Deník!$R102&gt;=0,Deník!$R102&lt;=1),"BE",Deník!$R102),""),"")</f>
        <v/>
      </c>
      <c r="AZ102" s="63" t="str">
        <f>IF(Deník!$D102&lt;&gt;"",IF(AND(Deník!$D102&gt;=AZ$2,Deník!$D102&lt;=AZ$3),IF(AND(Deník!$R102&gt;=0,Deník!$R102&lt;=1),"BE",Deník!$R102),""),"")</f>
        <v/>
      </c>
      <c r="BA102" s="63" t="str">
        <f>IF(Deník!$D102&lt;&gt;"",IF(AND(Deník!$D102&gt;=BA$2,Deník!$D102&lt;=BA$3),IF(AND(Deník!$R102&gt;=0,Deník!$R102&lt;=1),"BE",Deník!$R102),""),"")</f>
        <v/>
      </c>
      <c r="BB102" s="63" t="str">
        <f>IF(Deník!$D102&lt;&gt;"",IF(AND(Deník!$D102&gt;=BB$2,Deník!$D102&lt;=BB$3),IF(AND(Deník!$R102&gt;=0,Deník!$R102&lt;=1),"BE",Deník!$R102),""),"")</f>
        <v/>
      </c>
      <c r="BC102" s="71" t="str">
        <f>IF(Deník!$D102&lt;&gt;"",IF(AND(Deník!$D102&gt;=BC$2,Deník!$D102&lt;=BC$3),IF(AND(Deník!$R102&gt;=0,Deník!$R102&lt;=1),"BE",Deník!$R102),""),"")</f>
        <v/>
      </c>
      <c r="BD102" s="20" t="str">
        <f>IF(Deník!$J103="S",(Deník!$M103-Deník!$K103),IF(Deník!$J103="L",(Deník!$K103-Deník!$M103),""))</f>
        <v/>
      </c>
      <c r="BE102" s="20" t="str">
        <f>IF(Deník!$J103="S",(Deník!$K103-Deník!$O103),IF(Deník!$J103="L",(Deník!$O103-Deník!$K103),""))</f>
        <v/>
      </c>
      <c r="BF102" s="20" t="str">
        <f>IF(Deník!$J103="S",(Deník!$K103-Deník!$L103),IF(Deník!$J103="L",(Deník!$L103-Deník!$K103),""))</f>
        <v/>
      </c>
      <c r="BG102" s="20" t="str">
        <f>IF(Deník!$J103="S",(Deník!$K103-Deník!$S103),IF(Deník!$J103="L",(Deník!$S103-Deník!$K103),""))</f>
        <v/>
      </c>
      <c r="BH102" s="20" t="str">
        <f>IF(Deník!$J103="S",(Deník!$K103-Deník!$U103),IF(Deník!$J103="L",(Deník!$U103-Deník!$K103),""))</f>
        <v/>
      </c>
      <c r="BI102" s="20" t="str">
        <f>IF(Deník!$R102&gt;1,Deník!$R102,"")</f>
        <v/>
      </c>
      <c r="BJ102" s="20" t="str">
        <f>IF(Deník!$R102&lt;0,Deník!$R102,"")</f>
        <v/>
      </c>
      <c r="BK102" s="17"/>
      <c r="BM102" s="233" t="str">
        <f>IF(Deník!$R102&lt;&gt;"",IF(Deník!$Y102=Statistika!$F$78,IF(AND(Deník!$R102&gt;=0,Deník!$R102&lt;=1),"BE",Deník!$R102),""),"")</f>
        <v/>
      </c>
      <c r="BN102" s="233" t="str">
        <f>IF(Deník!$R102&lt;&gt;"",IF(Deník!$Y102=Statistika!$F$79,IF(AND(Deník!$R102&gt;=0,Deník!$R102&lt;=1),"BE",Deník!$R102),""),"")</f>
        <v/>
      </c>
      <c r="BO102" s="233" t="str">
        <f>IF(Deník!$R102&lt;&gt;"",IF(Deník!$Y102=Statistika!$F$80,IF(AND(Deník!$R102&gt;=0,Deník!$R102&lt;=1),"BE",Deník!$R102),""),"")</f>
        <v/>
      </c>
      <c r="BP102" s="233" t="str">
        <f>IF(Deník!$R102&lt;&gt;"",IF(Deník!$Y102=Statistika!$F$81,IF(AND(Deník!$R102&gt;=0,Deník!$R102&lt;=1),"BE",Deník!$R102),""),"")</f>
        <v/>
      </c>
      <c r="BQ102" s="233" t="str">
        <f>IF(Deník!$R102&lt;&gt;"",IF(Deník!$Y102=Statistika!$F$82,IF(AND(Deník!$R102&gt;=0,Deník!$R102&lt;=1),"BE",Deník!$R102),""),"")</f>
        <v/>
      </c>
      <c r="BR102" s="233" t="str">
        <f>IF(Deník!$R102&lt;&gt;"",IF(Deník!$Y102=Statistika!$F$83,IF(AND(Deník!$R102&gt;=0,Deník!$R102&lt;=1),"BE",Deník!$R102),""),"")</f>
        <v/>
      </c>
      <c r="BS102" s="233" t="str">
        <f>IF(Deník!$R102&lt;&gt;"",IF(Deník!$Y102=Statistika!$F$84,IF(AND(Deník!$R102&gt;=0,Deník!$R102&lt;=1),"BE",Deník!$R102),""),"")</f>
        <v/>
      </c>
      <c r="BT102" s="233" t="str">
        <f>IF(Deník!$R102&lt;&gt;"",IF(Deník!$Y102=Statistika!$F$85,IF(AND(Deník!$R102&gt;=0,Deník!$R102&lt;=1),"BE",Deník!$R102),""),"")</f>
        <v/>
      </c>
      <c r="BU102" s="233" t="str">
        <f>IF(Deník!$R102&lt;&gt;"",IF(Deník!$Y102=Statistika!$F$86,IF(AND(Deník!$R102&gt;=0,Deník!$R102&lt;=1),"BE",Deník!$R102),""),"")</f>
        <v/>
      </c>
      <c r="BV102" s="233" t="str">
        <f>IF(Deník!$R102&lt;&gt;"",IF(Deník!$Y102=Statistika!$F$87,IF(AND(Deník!$R102&gt;=0,Deník!$R102&lt;=1),"BE",Deník!$R102),""),"")</f>
        <v/>
      </c>
      <c r="BW102" s="233" t="str">
        <f>IF(Deník!$R102&lt;&gt;"",IF(Deník!$Y102=Statistika!$F$88,IF(AND(Deník!$R102&gt;=0,Deník!$R102&lt;=1),"BE",Deník!$R102),""),"")</f>
        <v/>
      </c>
      <c r="BX102" s="233" t="str">
        <f>IF(Deník!$R102&lt;&gt;"",IF(Deník!$Y102=Statistika!$F$89,IF(AND(Deník!$R102&gt;=0,Deník!$R102&lt;=1),"BE",Deník!$R102),""),"")</f>
        <v/>
      </c>
      <c r="BY102" s="233" t="str">
        <f>IF(Deník!$R102&lt;&gt;"",IF(Deník!$Y102=Statistika!$F$90,IF(AND(Deník!$R102&gt;=0,Deník!$R102&lt;=1),"BE",Deník!$R102),""),"")</f>
        <v/>
      </c>
      <c r="BZ102" s="233" t="str">
        <f>IF(Deník!$R102&lt;&gt;"",IF(Deník!$Y102=Statistika!$F$91,IF(AND(Deník!$R102&gt;=0,Deník!$R102&lt;=1),"BE",Deník!$R102),""),"")</f>
        <v/>
      </c>
      <c r="CA102" s="233"/>
      <c r="CB102" s="233" t="str">
        <f>IF(Deník!$R102&lt;&gt;"",IF(Deník!$AB102="SL",IF(AND(Deník!$R102&gt;=0,Deník!$R102&lt;=1),"BE",Deník!$R102),""),"")</f>
        <v/>
      </c>
      <c r="CC102" s="233" t="str">
        <f>IF(Deník!$R102&lt;&gt;"",IF(Deník!$AB102="BE10",IF(AND(Deník!$R102&gt;=0,Deník!$R102&lt;=1),"BE",Deník!$R102),""),"")</f>
        <v/>
      </c>
      <c r="CD102" s="233" t="str">
        <f>IF(Deník!$R102&lt;&gt;"",IF(Deník!$AB102="BE15",IF(AND(Deník!$R102&gt;=0,Deník!$R102&lt;=1),"BE",Deník!$R102),""),"")</f>
        <v/>
      </c>
      <c r="CE102" s="233" t="str">
        <f>IF(Deník!$R102&lt;&gt;"",IF(Deník!$AB102="BE20",IF(AND(Deník!$R102&gt;=0,Deník!$R102&lt;=1),"BE",Deník!$R102),""),"")</f>
        <v/>
      </c>
      <c r="CF102" s="233" t="str">
        <f>IF(Deník!$R102&lt;&gt;"",IF(Deník!$AB102="TP1",IF(AND(Deník!$R102&gt;=0,Deník!$R102&lt;=1),"BE",Deník!$R102),""),"")</f>
        <v/>
      </c>
      <c r="CG102" s="233" t="str">
        <f>IF(Deník!$R102&lt;&gt;"",IF(Deník!$AB102="TP2",IF(AND(Deník!$R102&gt;=0,Deník!$R102&lt;=1),"BE",Deník!$R102),""),"")</f>
        <v/>
      </c>
      <c r="CH102" s="233" t="str">
        <f>IF(Deník!$R102&lt;&gt;"",IF(Deník!$AB102="TP3",IF(AND(Deník!$R102&gt;=0,Deník!$R102&lt;=1),"BE",Deník!$R102),""),"")</f>
        <v/>
      </c>
      <c r="CI102" s="233" t="str">
        <f>IF(Deník!$R102&lt;&gt;"",IF(Deník!$AB102="Trailing SL",IF(AND(Deník!$R102&gt;=0,Deník!$R102&lt;=1),"BE",Deník!$R102),""),"")</f>
        <v/>
      </c>
      <c r="CJ102" s="233" t="str">
        <f>IF(Deník!$R102&lt;&gt;"",IF(Deník!$AB102="Manual",IF(AND(Deník!$R102&gt;=0,Deník!$R102&lt;=1),"BE",Deník!$R102),""),"")</f>
        <v/>
      </c>
      <c r="CK102" s="233"/>
      <c r="CL102" s="233" t="str">
        <f>IF(Deník!$R102&lt;0,IF(Deník!$AC102=Statistika!$F$117,Deník!$R102,""),"")</f>
        <v/>
      </c>
      <c r="CM102" s="233" t="str">
        <f>IF(Deník!$R102&lt;0,IF(Deník!$AC102=Statistika!$F$118,Deník!$R102,""),"")</f>
        <v/>
      </c>
      <c r="CN102" s="233" t="str">
        <f>IF(Deník!$R102&lt;0,IF(Deník!$AC102=Statistika!$F$119,Deník!$R102,""),"")</f>
        <v/>
      </c>
      <c r="CO102" s="233" t="str">
        <f>IF(Deník!$R102&lt;0,IF(Deník!$AC102=Statistika!$F$120,Deník!$R102,""),"")</f>
        <v/>
      </c>
      <c r="CP102" s="233" t="str">
        <f>IF(Deník!$R102&lt;0,IF(Deník!$AC102=Statistika!$F$121,Deník!$R102,""),"")</f>
        <v/>
      </c>
      <c r="CQ102" s="233" t="str">
        <f>IF(Deník!$R102&lt;0,IF(Deník!$AC102=Statistika!$F$122,Deník!$R102,""),"")</f>
        <v/>
      </c>
      <c r="CR102" s="233" t="str">
        <f>IF(Deník!$R102&lt;0,IF(Deník!$AC102=Statistika!$F$123,Deník!$R102,""),"")</f>
        <v/>
      </c>
      <c r="CS102" s="233" t="str">
        <f>IF(Deník!$R102&lt;0,IF(Deník!$AC102=Statistika!$F$124,Deník!$R102,""),"")</f>
        <v/>
      </c>
      <c r="CT102" s="233" t="str">
        <f>IF(Deník!$R102&lt;0,IF(Deník!$AC102=Statistika!$F$125,Deník!$R102,""),"")</f>
        <v/>
      </c>
      <c r="CU102" s="233"/>
      <c r="CV102" s="233" t="str">
        <f>IF(Deník!$R102&lt;0,IF(Deník!$AD102=$CV$2,Deník!$R102,""),"")</f>
        <v/>
      </c>
      <c r="CW102" s="233" t="str">
        <f>IF(Deník!$R102&lt;0,IF(Deník!$AD102=$CW$2,Deník!$R102,""),"")</f>
        <v/>
      </c>
      <c r="CX102" s="233" t="str">
        <f>IF(Deník!$R102&lt;0,IF(Deník!$AD102=$CX$2,Deník!$R102,""),"")</f>
        <v/>
      </c>
      <c r="CY102" s="233" t="str">
        <f>IF(Deník!$R102&lt;0,IF(Deník!$AD102=$CY$2,Deník!$R102,""),"")</f>
        <v/>
      </c>
      <c r="CZ102" s="233" t="str">
        <f>IF(Deník!$R102&lt;0,IF(Deník!$AD102=$CZ$2,Deník!$R102,""),"")</f>
        <v/>
      </c>
      <c r="DL102" s="221">
        <f t="shared" si="8"/>
        <v>93847.029999999984</v>
      </c>
      <c r="DM102" s="220">
        <f t="shared" si="7"/>
        <v>-6.1529700000000132E-2</v>
      </c>
      <c r="DO102" s="50">
        <f>Deník!W103</f>
        <v>0</v>
      </c>
      <c r="DP102" s="102" t="str">
        <f>IF(AND(Deník!W103&gt;0),1,"")</f>
        <v/>
      </c>
      <c r="DQ102" s="102">
        <f>IF(AND(Deník!W103&lt;=0),1,"")</f>
        <v>1</v>
      </c>
      <c r="DR102" s="227"/>
      <c r="DS102" s="228"/>
      <c r="DT102" s="85"/>
      <c r="DU102" s="54">
        <f>IF(MONTH(Deník!$C102)=DU$2,Deník!$W102,"")</f>
        <v>0</v>
      </c>
      <c r="DV102" s="222" t="str">
        <f>IF(MONTH(Deník!$C102)=DV$2,Deník!$W102,"")</f>
        <v/>
      </c>
      <c r="DW102" s="222" t="str">
        <f>IF(MONTH(Deník!$C102)=DW$2,Deník!$W102,"")</f>
        <v/>
      </c>
      <c r="DX102" s="222" t="str">
        <f>IF(MONTH(Deník!$C102)=DX$2,Deník!$W102,"")</f>
        <v/>
      </c>
      <c r="DY102" s="222" t="str">
        <f>IF(MONTH(Deník!$C102)=DY$2,Deník!$W102,"")</f>
        <v/>
      </c>
      <c r="DZ102" s="222" t="str">
        <f>IF(MONTH(Deník!$C102)=DZ$2,Deník!$W102,"")</f>
        <v/>
      </c>
      <c r="EA102" s="222" t="str">
        <f>IF(MONTH(Deník!$C102)=EA$2,Deník!$W102,"")</f>
        <v/>
      </c>
      <c r="EB102" s="222" t="str">
        <f>IF(MONTH(Deník!$C102)=EB$2,Deník!$W102,"")</f>
        <v/>
      </c>
      <c r="EC102" s="222" t="str">
        <f>IF(MONTH(Deník!$C102)=EC$2,Deník!$W102,"")</f>
        <v/>
      </c>
      <c r="ED102" s="222" t="str">
        <f>IF(MONTH(Deník!$C102)=ED$2,Deník!$W102,"")</f>
        <v/>
      </c>
      <c r="EE102" s="222" t="str">
        <f>IF(MONTH(Deník!$C102)=EE$2,Deník!$W102,"")</f>
        <v/>
      </c>
      <c r="EF102" s="222" t="str">
        <f>IF(MONTH(Deník!$C102)=EF$2,Deník!$W102,"")</f>
        <v/>
      </c>
      <c r="EI102" s="600" t="str">
        <f>IF(Deník!$W102&lt;&gt;"",IF(Deník!$B102=Statistika!$F$63,Deník!$W102,""),"")</f>
        <v/>
      </c>
      <c r="EJ102" s="13" t="str">
        <f>IF(Deník!$W102&lt;&gt;"",IF(Deník!$B102=Statistika!$F$64,Deník!$W102,""),"")</f>
        <v/>
      </c>
      <c r="EK102" s="13" t="str">
        <f>IF(Deník!$W102&lt;&gt;"",IF(Deník!$B102=Statistika!$F$65,Deník!$W102,""),"")</f>
        <v/>
      </c>
      <c r="EL102" s="13" t="str">
        <f>IF(Deník!$W102&lt;&gt;"",IF(Deník!$B102=Statistika!$F$66,Deník!$W102,""),"")</f>
        <v/>
      </c>
      <c r="EM102" s="13" t="str">
        <f>IF(Deník!$W102&lt;&gt;"",IF(Deník!$B102=Statistika!$F$67,Deník!$W102,""),"")</f>
        <v/>
      </c>
      <c r="EN102" s="13" t="str">
        <f>IF(Deník!$W102&lt;&gt;"",IF(Deník!$B102=Statistika!$F$68,Deník!$W102,""),"")</f>
        <v/>
      </c>
      <c r="EO102" s="13" t="str">
        <f>IF(Deník!$W102&lt;&gt;"",IF(Deník!$B102=Statistika!$F$69,Deník!$W102,""),"")</f>
        <v/>
      </c>
      <c r="EP102" s="601" t="str">
        <f>IF(Deník!$W102&lt;&gt;"",IF(Deník!$B102=Statistika!$F$70,Deník!$W102,""),"")</f>
        <v/>
      </c>
      <c r="EQ102" s="90"/>
      <c r="ER102" s="63" t="str">
        <f>IF(Deník!$W102&lt;&gt;"",IF(Deník!$J102="L",Deník!$W102,""),"")</f>
        <v/>
      </c>
      <c r="ES102" s="13" t="str">
        <f>IF(Deník!$W102&lt;&gt;"",IF(Deník!$J102="S",Deník!$W102,""),"")</f>
        <v/>
      </c>
      <c r="ET102" s="95"/>
      <c r="EU102" s="88"/>
      <c r="EV102" s="63" t="str">
        <f>IF(WEEKDAY(Deník!$C102,2)=1,Deník!$W102,"")</f>
        <v/>
      </c>
      <c r="EW102" s="13" t="str">
        <f>IF(WEEKDAY(Deník!$C102,2)=2,Deník!$W102,"")</f>
        <v/>
      </c>
      <c r="EX102" s="13" t="str">
        <f>IF(WEEKDAY(Deník!$C102,2)=3,Deník!$W102,"")</f>
        <v/>
      </c>
      <c r="EY102" s="13" t="str">
        <f>IF(WEEKDAY(Deník!$C102,2)=4,Deník!$W102,"")</f>
        <v/>
      </c>
      <c r="EZ102" s="60" t="str">
        <f>IF(WEEKDAY(Deník!$C102,2)=5,Deník!$W102,"")</f>
        <v/>
      </c>
      <c r="FA102" s="99"/>
      <c r="FB102" s="100">
        <f>Deník!D102</f>
        <v>0</v>
      </c>
      <c r="FC102" s="63">
        <f>IF($FB102&lt;&gt;"",IF(AND($FB102&gt;=FC$2,$FB102&lt;=FC$3),Deník!$W102,""))</f>
        <v>0</v>
      </c>
      <c r="FD102" s="63" t="str">
        <f>IF($FB102&lt;&gt;"",IF(AND($FB102&gt;=FD$2,$FB102&lt;=FD$3),Deník!$W102,""))</f>
        <v/>
      </c>
      <c r="FE102" s="63" t="str">
        <f>IF($FB102&lt;&gt;"",IF(AND($FB102&gt;=FE$2,$FB102&lt;=FE$3),Deník!$W102,""))</f>
        <v/>
      </c>
      <c r="FF102" s="63" t="str">
        <f>IF($FB102&lt;&gt;"",IF(AND($FB102&gt;=FF$2,$FB102&lt;=FF$3),Deník!$W102,""))</f>
        <v/>
      </c>
      <c r="FG102" s="63" t="str">
        <f>IF($FB102&lt;&gt;"",IF(AND($FB102&gt;=FG$2,$FB102&lt;=FG$3),Deník!$W102,""))</f>
        <v/>
      </c>
      <c r="FH102" s="63" t="str">
        <f>IF($FB102&lt;&gt;"",IF(AND($FB102&gt;=FH$2,$FB102&lt;=FH$3),Deník!$W102,""))</f>
        <v/>
      </c>
      <c r="FI102" s="63" t="str">
        <f>IF($FB102&lt;&gt;"",IF(AND($FB102&gt;=FI$2,$FB102&lt;=FI$3),Deník!$W102,""))</f>
        <v/>
      </c>
      <c r="FJ102" s="63" t="str">
        <f>IF($FB102&lt;&gt;"",IF(AND($FB102&gt;=FJ$2,$FB102&lt;=FJ$3),Deník!$W102,""))</f>
        <v/>
      </c>
      <c r="FK102" s="63" t="str">
        <f>IF($FB102&lt;&gt;"",IF(AND($FB102&gt;=FK$2,$FB102&lt;=FK$3),Deník!$W102,""))</f>
        <v/>
      </c>
      <c r="FL102" s="63" t="str">
        <f>IF($FB102&lt;&gt;"",IF(AND($FB102&gt;=FL$2,$FB102&lt;=FL$3),Deník!$W102,""))</f>
        <v/>
      </c>
      <c r="FM102" s="63" t="str">
        <f>IF($FB102&lt;&gt;"",IF(AND($FB102&gt;=FM$2,$FB102&lt;=FM$3),Deník!$W102,""))</f>
        <v/>
      </c>
      <c r="FN102" s="13"/>
      <c r="FO102" s="20" t="str">
        <f>IF(Deník!$W102&gt;1,Deník!$W102,"")</f>
        <v/>
      </c>
      <c r="FP102" s="20" t="str">
        <f>IF(Deník!$W102&lt;0,Deník!$W102,"")</f>
        <v/>
      </c>
      <c r="FQ102" s="17"/>
      <c r="FS102" s="233"/>
      <c r="FT102" s="233" t="str">
        <f>IF(Deník!$W102&lt;&gt;"",IF(Deník!$Y102=Statistika!$F$78,Deník!$W102,""),"")</f>
        <v/>
      </c>
      <c r="FU102" s="233" t="str">
        <f>IF(Deník!$W102&lt;&gt;"",IF(Deník!$Y102=Statistika!$F$79,Deník!$W102,""),"")</f>
        <v/>
      </c>
      <c r="FV102" s="233" t="str">
        <f>IF(Deník!$W102&lt;&gt;"",IF(Deník!$Y102=Statistika!$F$80,Deník!$W102,""),"")</f>
        <v/>
      </c>
      <c r="FW102" s="233" t="str">
        <f>IF(Deník!$W102&lt;&gt;"",IF(Deník!$Y102=Statistika!$F$81,Deník!$W102,""),"")</f>
        <v/>
      </c>
      <c r="FX102" s="233" t="str">
        <f>IF(Deník!$W102&lt;&gt;"",IF(Deník!$Y102=Statistika!$F$82,Deník!$W102,""),"")</f>
        <v/>
      </c>
      <c r="FY102" s="233" t="str">
        <f>IF(Deník!$W102&lt;&gt;"",IF(Deník!$Y102=Statistika!$F$83,Deník!$W102,""),"")</f>
        <v/>
      </c>
      <c r="FZ102" s="233" t="str">
        <f>IF(Deník!$W102&lt;&gt;"",IF(Deník!$Y102=Statistika!$F$84,Deník!$W102,""),"")</f>
        <v/>
      </c>
      <c r="GA102" s="233" t="str">
        <f>IF(Deník!$W102&lt;&gt;"",IF(Deník!$Y102=Statistika!$F$85,Deník!$W102,""),"")</f>
        <v/>
      </c>
      <c r="GB102" s="233" t="str">
        <f>IF(Deník!$W102&lt;&gt;"",IF(Deník!$Y102=Statistika!$F$86,Deník!$W102,""),"")</f>
        <v/>
      </c>
      <c r="GC102" s="233" t="str">
        <f>IF(Deník!$W102&lt;&gt;"",IF(Deník!$Y102=Statistika!$F$87,Deník!$W102,""),"")</f>
        <v/>
      </c>
      <c r="GD102" s="233" t="str">
        <f>IF(Deník!$W102&lt;&gt;"",IF(Deník!$Y102=Statistika!$F$88,Deník!$W102,""),"")</f>
        <v/>
      </c>
      <c r="GE102" s="233" t="str">
        <f>IF(Deník!$W102&lt;&gt;"",IF(Deník!$Y102=Statistika!$F$89,Deník!$W102,""),"")</f>
        <v/>
      </c>
      <c r="GF102" s="233" t="str">
        <f>IF(Deník!$W102&lt;&gt;"",IF(Deník!$Y102=Statistika!$F$90,Deník!$W102,""),"")</f>
        <v/>
      </c>
      <c r="GG102" s="233" t="str">
        <f>IF(Deník!$W102&lt;&gt;"",IF(Deník!$Y102=Statistika!$F$91,Deník!$W102,""),"")</f>
        <v/>
      </c>
      <c r="GH102" s="233"/>
      <c r="GI102" s="233" t="str">
        <f>IF(Deník!$W102&lt;&gt;"",IF(Deník!$AB102=Statistika!$L$100,Deník!$W102,""),"")</f>
        <v/>
      </c>
      <c r="GJ102" s="233" t="str">
        <f>IF(Deník!$W102&lt;&gt;"",IF(Deník!$AB102=Statistika!$L$101,Deník!$W102,""),"")</f>
        <v/>
      </c>
      <c r="GK102" s="233" t="str">
        <f>IF(Deník!$W102&lt;&gt;"",IF(Deník!$AB102=Statistika!$L$102,Deník!$W102,""),"")</f>
        <v/>
      </c>
      <c r="GL102" s="233" t="str">
        <f>IF(Deník!$W102&lt;&gt;"",IF(Deník!$AB102=Statistika!$L$103,Deník!$W102,""),"")</f>
        <v/>
      </c>
      <c r="GM102" s="233" t="str">
        <f>IF(Deník!$W102&lt;&gt;"",IF(Deník!$AB102=Statistika!$L$104,Deník!$W102,""),"")</f>
        <v/>
      </c>
      <c r="GN102" s="233" t="str">
        <f>IF(Deník!$W102&lt;&gt;"",IF(Deník!$AB102=Statistika!$L$105,Deník!$W102,""),"")</f>
        <v/>
      </c>
      <c r="GO102" s="233" t="str">
        <f>IF(Deník!$W102&lt;&gt;"",IF(Deník!$AB102=Statistika!$L$106,Deník!$W102,""),"")</f>
        <v/>
      </c>
      <c r="GP102" s="233" t="str">
        <f>IF(Deník!$W102&lt;&gt;"",IF(Deník!$AB102=Statistika!$L$107,Deník!$W102,""),"")</f>
        <v/>
      </c>
      <c r="GQ102" s="233" t="str">
        <f>IF(Deník!$W102&lt;&gt;"",IF(Deník!$AB102=Statistika!$L$108,Deník!$W102,""),"")</f>
        <v/>
      </c>
      <c r="GS102" s="233" t="str">
        <f>IF(Deník!$W102&lt;0,IF(Deník!$AC102=Statistika!$F$117,Deník!$W102,""),"")</f>
        <v/>
      </c>
      <c r="GT102" s="233" t="str">
        <f>IF(Deník!$W102&lt;0,IF(Deník!$AC102=Statistika!$F$118,Deník!$W102,""),"")</f>
        <v/>
      </c>
      <c r="GU102" s="233" t="str">
        <f>IF(Deník!$W102&lt;0,IF(Deník!$AC102=Statistika!$F$119,Deník!$W102,""),"")</f>
        <v/>
      </c>
      <c r="GV102" s="233" t="str">
        <f>IF(Deník!$W102&lt;0,IF(Deník!$AC102=Statistika!$F$120,Deník!$W102,""),"")</f>
        <v/>
      </c>
      <c r="GW102" s="233" t="str">
        <f>IF(Deník!$W102&lt;0,IF(Deník!$AC102=Statistika!$F$121,Deník!$W102,""),"")</f>
        <v/>
      </c>
      <c r="GX102" s="233" t="str">
        <f>IF(Deník!$W102&lt;0,IF(Deník!$AC102=Statistika!$F$122,Deník!$W102,""),"")</f>
        <v/>
      </c>
      <c r="GY102" s="233" t="str">
        <f>IF(Deník!$W102&lt;0,IF(Deník!$AC102=Statistika!$F$123,Deník!$W102,""),"")</f>
        <v/>
      </c>
      <c r="GZ102" s="233" t="str">
        <f>IF(Deník!$W102&lt;0,IF(Deník!$AC102=Statistika!$F$124,Deník!$W102,""),"")</f>
        <v/>
      </c>
      <c r="HA102" s="233" t="str">
        <f>IF(Deník!$W102&lt;0,IF(Deník!$AC102=Statistika!$F$125,Deník!$W102,""),"")</f>
        <v/>
      </c>
      <c r="HC102" s="233" t="str">
        <f>IF(Deník!$W102&lt;0,IF(Deník!$AD102=Statistika!$F$133,Deník!$W102,""),"")</f>
        <v/>
      </c>
      <c r="HD102" s="233" t="str">
        <f>IF(Deník!$W102&lt;0,IF(Deník!$AD102=Statistika!$F$134,Deník!$W102,""),"")</f>
        <v/>
      </c>
      <c r="HE102" s="233" t="str">
        <f>IF(Deník!$W102&lt;0,IF(Deník!$AD102=Statistika!$F$135,Deník!$W102,""),"")</f>
        <v/>
      </c>
      <c r="HF102" s="233" t="str">
        <f>IF(Deník!$W102&lt;0,IF(Deník!$AD102=Statistika!$F$136,Deník!$W102,""),"")</f>
        <v/>
      </c>
      <c r="HG102" s="233" t="str">
        <f>IF(Deník!$W102&lt;0,IF(Deník!$AD102=Statistika!$F$137,Deník!$W102,""),"")</f>
        <v/>
      </c>
      <c r="ID102" s="8">
        <f>Tabulka4[[#This Row],[Sloupec3]]</f>
        <v>0</v>
      </c>
      <c r="IE102" s="17" t="str">
        <f>IF(AND([1]Deník!$C102&gt;='[1]Měsíční shrnutí'!$D$1,[1]Deník!$C102&lt;='[1]Měsíční shrnutí'!$F$1),[1]Deník!$X102,"")</f>
        <v/>
      </c>
    </row>
    <row r="103" spans="1:239">
      <c r="A103" s="8">
        <f>Deník!C104</f>
        <v>0</v>
      </c>
      <c r="B103" s="50" t="str">
        <f>Deník!R104</f>
        <v/>
      </c>
      <c r="C103" s="102" t="str">
        <f>IF(AND(Deník!R104&gt;1,Deník!R104&lt;&gt;""),1,"")</f>
        <v/>
      </c>
      <c r="D103" s="102" t="str">
        <f>IF(AND(Deník!R104&lt;=0,Deník!R104&lt;&gt;""),1,"")</f>
        <v/>
      </c>
      <c r="E103" s="103" t="str">
        <f>IF(AND(Deník!R104&gt;=0,Deník!R104&lt;=1),1,"")</f>
        <v/>
      </c>
      <c r="F103" s="79" t="str">
        <f>IF(Deník!R104&lt;&gt;"",Deník!R104+F102,"")</f>
        <v/>
      </c>
      <c r="G103" s="85"/>
      <c r="H103" s="54" t="str">
        <f>IF(MONTH(Deník!$C103)=H$2,IF(AND(Deník!$R103&gt;=0,Deník!$R103&lt;=1),"BE",Deník!$R103),"")</f>
        <v/>
      </c>
      <c r="I103" s="11" t="str">
        <f>IF(MONTH(Deník!$C103)=I$2,IF(AND(Deník!$R103&gt;=0,Deník!$R103&lt;=1),"BE",Deník!$R103),"")</f>
        <v/>
      </c>
      <c r="J103" s="11" t="str">
        <f>IF(MONTH(Deník!$C103)=J$2,IF(AND(Deník!$R103&gt;=0,Deník!$R103&lt;=1),"BE",Deník!$R103),"")</f>
        <v/>
      </c>
      <c r="K103" s="11" t="str">
        <f>IF(MONTH(Deník!$C103)=K$2,IF(AND(Deník!$R103&gt;=0,Deník!$R103&lt;=1),"BE",Deník!$R103),"")</f>
        <v/>
      </c>
      <c r="L103" s="11" t="str">
        <f>IF(MONTH(Deník!$C103)=L$2,IF(AND(Deník!$R103&gt;=0,Deník!$R103&lt;=1),"BE",Deník!$R103),"")</f>
        <v/>
      </c>
      <c r="M103" s="11" t="str">
        <f>IF(MONTH(Deník!$C103)=M$2,IF(AND(Deník!$R103&gt;=0,Deník!$R103&lt;=1),"BE",Deník!$R103),"")</f>
        <v/>
      </c>
      <c r="N103" s="11" t="str">
        <f>IF(MONTH(Deník!$C103)=N$2,IF(AND(Deník!$R103&gt;=0,Deník!$R103&lt;=1),"BE",Deník!$R103),"")</f>
        <v/>
      </c>
      <c r="O103" s="11" t="str">
        <f>IF(MONTH(Deník!$C103)=O$2,IF(AND(Deník!$R103&gt;=0,Deník!$R103&lt;=1),"BE",Deník!$R103),"")</f>
        <v/>
      </c>
      <c r="P103" s="11" t="str">
        <f>IF(MONTH(Deník!$C103)=P$2,IF(AND(Deník!$R103&gt;=0,Deník!$R103&lt;=1),"BE",Deník!$R103),"")</f>
        <v/>
      </c>
      <c r="Q103" s="11" t="str">
        <f>IF(MONTH(Deník!$C103)=Q$2,IF(AND(Deník!$R103&gt;=0,Deník!$R103&lt;=1),"BE",Deník!$R103),"")</f>
        <v/>
      </c>
      <c r="R103" s="11" t="str">
        <f>IF(MONTH(Deník!$C103)=R$2,IF(AND(Deník!$R103&gt;=0,Deník!$R103&lt;=1),"BE",Deník!$R103),"")</f>
        <v/>
      </c>
      <c r="S103" s="57" t="str">
        <f>IF(MONTH(Deník!$C103)=S$2,IF(AND(Deník!$R103&gt;=0,Deník!$R103&lt;=1),"BE",Deník!$R103),"")</f>
        <v/>
      </c>
      <c r="U103" s="12"/>
      <c r="V103" s="12"/>
      <c r="X103" s="600" t="str">
        <f>IF(Deník!$R103&lt;&gt;"",IF(Deník!$B103=Statistika!$F$63,IF(AND(Deník!$R103&gt;=0,Deník!$R103&lt;=1),"BE",Deník!$R103),""),"")</f>
        <v/>
      </c>
      <c r="Y103" s="13" t="str">
        <f>IF(Deník!$R103&lt;&gt;"",IF(Deník!$B103=Statistika!$F$64,IF(AND(Deník!$R103&gt;=0,Deník!$R103&lt;=1),"BE",Deník!$R103),""),"")</f>
        <v/>
      </c>
      <c r="Z103" s="13" t="str">
        <f>IF(Deník!$R103&lt;&gt;"",IF(Deník!$B103=Statistika!$F$65,IF(AND(Deník!$R103&gt;=0,Deník!$R103&lt;=1),"BE",Deník!$R103),""),"")</f>
        <v/>
      </c>
      <c r="AA103" s="13" t="str">
        <f>IF(Deník!$R103&lt;&gt;"",IF(Deník!$B103=Statistika!$F$66,IF(AND(Deník!$R103&gt;=0,Deník!$R103&lt;=1),"BE",Deník!$R103),""),"")</f>
        <v/>
      </c>
      <c r="AB103" s="13" t="str">
        <f>IF(Deník!$R103&lt;&gt;"",IF(Deník!$B103=Statistika!$F$67,IF(AND(Deník!$R103&gt;=0,Deník!$R103&lt;=1),"BE",Deník!$R103),""),"")</f>
        <v/>
      </c>
      <c r="AC103" s="13" t="str">
        <f>IF(Deník!$R103&lt;&gt;"",IF(Deník!$B103=Statistika!$F$68,IF(AND(Deník!$R103&gt;=0,Deník!$R103&lt;=1),"BE",Deník!$R103),""),"")</f>
        <v/>
      </c>
      <c r="AD103" s="13" t="str">
        <f>IF(Deník!$R103&lt;&gt;"",IF(Deník!$B103=Statistika!$F$69,IF(AND(Deník!$R103&gt;=0,Deník!$R103&lt;=1),"BE",Deník!$R103),""),"")</f>
        <v/>
      </c>
      <c r="AE103" s="601" t="str">
        <f>IF(Deník!$R103&lt;&gt;"",IF(Deník!$B103=Statistika!$F$70,IF(AND(Deník!$R103&gt;=0,Deník!$R103&lt;=1),"BE",Deník!$R103),""),"")</f>
        <v/>
      </c>
      <c r="AF103" s="90"/>
      <c r="AG103" s="63" t="str">
        <f>IF(Deník!$R103&lt;&gt;"",IF(Deník!$J103="L",IF(AND(Deník!$R103&gt;=0,Deník!$R103&lt;=1),"BE",Deník!$R103),""),"")</f>
        <v/>
      </c>
      <c r="AH103" s="13" t="str">
        <f>IF(Deník!$R103&lt;&gt;"",IF(Deník!$J103="S",IF(AND(Deník!$R103&gt;=0,Deník!$R103&lt;=1),"BE",Deník!$R103),""),"")</f>
        <v/>
      </c>
      <c r="AI103" s="95"/>
      <c r="AJ103" s="71" t="str">
        <f>IF(Deník!N104&lt;&gt;"",Deník!N104*-1,"")</f>
        <v/>
      </c>
      <c r="AK103" s="88"/>
      <c r="AL103" s="63" t="str">
        <f>IF(WEEKDAY(Deník!$C103,2)=1,IF(AND(Deník!$R103&gt;=0,Deník!$R103&lt;=1),"BE",Deník!$R103),"")</f>
        <v/>
      </c>
      <c r="AM103" s="13" t="str">
        <f>IF(WEEKDAY(Deník!$C103,2)=2,IF(AND(Deník!$R103&gt;=0,Deník!$R103&lt;=1),"BE",Deník!$R103),"")</f>
        <v/>
      </c>
      <c r="AN103" s="13" t="str">
        <f>IF(WEEKDAY(Deník!$C103,2)=3,IF(AND(Deník!$R103&gt;=0,Deník!$R103&lt;=1),"BE",Deník!$R103),"")</f>
        <v/>
      </c>
      <c r="AO103" s="13" t="str">
        <f>IF(WEEKDAY(Deník!$C103,2)=4,IF(AND(Deník!$R103&gt;=0,Deník!$R103&lt;=1),"BE",Deník!$R103),"")</f>
        <v/>
      </c>
      <c r="AP103" s="60" t="str">
        <f>IF(WEEKDAY(Deník!$C103,2)=5,IF(AND(Deník!$R103&gt;=0,Deník!$R103&lt;=1),"BE",Deník!$R103),"")</f>
        <v/>
      </c>
      <c r="AQ103" s="99"/>
      <c r="AR103" s="100">
        <f>Deník!D103</f>
        <v>0</v>
      </c>
      <c r="AS103" s="63" t="str">
        <f>IF(Deník!$D103&lt;&gt;"",IF(AND(Deník!$D103&gt;=AS$2,Deník!$D103&lt;=AS$3),IF(AND(Deník!$R103&gt;=0,Deník!$R103&lt;=1),"BE",Deník!$R103),""),"")</f>
        <v/>
      </c>
      <c r="AT103" s="63" t="str">
        <f>IF(Deník!$D103&lt;&gt;"",IF(AND(Deník!$D103&gt;=AT$2,Deník!$D103&lt;=AT$3),IF(AND(Deník!$R103&gt;=0,Deník!$R103&lt;=1),"BE",Deník!$R103),""),"")</f>
        <v/>
      </c>
      <c r="AU103" s="63" t="str">
        <f>IF(Deník!$D103&lt;&gt;"",IF(AND(Deník!$D103&gt;=AU$2,Deník!$D103&lt;=AU$3),IF(AND(Deník!$R103&gt;=0,Deník!$R103&lt;=1),"BE",Deník!$R103),""),"")</f>
        <v/>
      </c>
      <c r="AV103" s="63" t="str">
        <f>IF(Deník!$D103&lt;&gt;"",IF(AND(Deník!$D103&gt;=AV$2,Deník!$D103&lt;=AV$3),IF(AND(Deník!$R103&gt;=0,Deník!$R103&lt;=1),"BE",Deník!$R103),""),"")</f>
        <v/>
      </c>
      <c r="AW103" s="63" t="str">
        <f>IF(Deník!$D103&lt;&gt;"",IF(AND(Deník!$D103&gt;=AW$2,Deník!$D103&lt;=AW$3),IF(AND(Deník!$R103&gt;=0,Deník!$R103&lt;=1),"BE",Deník!$R103),""),"")</f>
        <v/>
      </c>
      <c r="AX103" s="63" t="str">
        <f>IF(Deník!$D103&lt;&gt;"",IF(AND(Deník!$D103&gt;=AX$2,Deník!$D103&lt;=AX$3),IF(AND(Deník!$R103&gt;=0,Deník!$R103&lt;=1),"BE",Deník!$R103),""),"")</f>
        <v/>
      </c>
      <c r="AY103" s="63" t="str">
        <f>IF(Deník!$D103&lt;&gt;"",IF(AND(Deník!$D103&gt;=AY$2,Deník!$D103&lt;=AY$3),IF(AND(Deník!$R103&gt;=0,Deník!$R103&lt;=1),"BE",Deník!$R103),""),"")</f>
        <v/>
      </c>
      <c r="AZ103" s="63" t="str">
        <f>IF(Deník!$D103&lt;&gt;"",IF(AND(Deník!$D103&gt;=AZ$2,Deník!$D103&lt;=AZ$3),IF(AND(Deník!$R103&gt;=0,Deník!$R103&lt;=1),"BE",Deník!$R103),""),"")</f>
        <v/>
      </c>
      <c r="BA103" s="63" t="str">
        <f>IF(Deník!$D103&lt;&gt;"",IF(AND(Deník!$D103&gt;=BA$2,Deník!$D103&lt;=BA$3),IF(AND(Deník!$R103&gt;=0,Deník!$R103&lt;=1),"BE",Deník!$R103),""),"")</f>
        <v/>
      </c>
      <c r="BB103" s="63" t="str">
        <f>IF(Deník!$D103&lt;&gt;"",IF(AND(Deník!$D103&gt;=BB$2,Deník!$D103&lt;=BB$3),IF(AND(Deník!$R103&gt;=0,Deník!$R103&lt;=1),"BE",Deník!$R103),""),"")</f>
        <v/>
      </c>
      <c r="BC103" s="71" t="str">
        <f>IF(Deník!$D103&lt;&gt;"",IF(AND(Deník!$D103&gt;=BC$2,Deník!$D103&lt;=BC$3),IF(AND(Deník!$R103&gt;=0,Deník!$R103&lt;=1),"BE",Deník!$R103),""),"")</f>
        <v/>
      </c>
      <c r="BD103" s="20" t="str">
        <f>IF(Deník!$J104="S",(Deník!$M104-Deník!$K104),IF(Deník!$J104="L",(Deník!$K104-Deník!$M104),""))</f>
        <v/>
      </c>
      <c r="BE103" s="20" t="str">
        <f>IF(Deník!$J104="S",(Deník!$K104-Deník!$O104),IF(Deník!$J104="L",(Deník!$O104-Deník!$K104),""))</f>
        <v/>
      </c>
      <c r="BF103" s="20" t="str">
        <f>IF(Deník!$J104="S",(Deník!$K104-Deník!$L104),IF(Deník!$J104="L",(Deník!$L104-Deník!$K104),""))</f>
        <v/>
      </c>
      <c r="BG103" s="20" t="str">
        <f>IF(Deník!$J104="S",(Deník!$K104-Deník!$S104),IF(Deník!$J104="L",(Deník!$S104-Deník!$K104),""))</f>
        <v/>
      </c>
      <c r="BH103" s="20" t="str">
        <f>IF(Deník!$J104="S",(Deník!$K104-Deník!$U104),IF(Deník!$J104="L",(Deník!$U104-Deník!$K104),""))</f>
        <v/>
      </c>
      <c r="BI103" s="20" t="str">
        <f>IF(Deník!$R103&gt;1,Deník!$R103,"")</f>
        <v/>
      </c>
      <c r="BJ103" s="20" t="str">
        <f>IF(Deník!$R103&lt;0,Deník!$R103,"")</f>
        <v/>
      </c>
      <c r="BK103" s="17"/>
      <c r="BM103" s="233" t="str">
        <f>IF(Deník!$R103&lt;&gt;"",IF(Deník!$Y103=Statistika!$F$78,IF(AND(Deník!$R103&gt;=0,Deník!$R103&lt;=1),"BE",Deník!$R103),""),"")</f>
        <v/>
      </c>
      <c r="BN103" s="233" t="str">
        <f>IF(Deník!$R103&lt;&gt;"",IF(Deník!$Y103=Statistika!$F$79,IF(AND(Deník!$R103&gt;=0,Deník!$R103&lt;=1),"BE",Deník!$R103),""),"")</f>
        <v/>
      </c>
      <c r="BO103" s="233" t="str">
        <f>IF(Deník!$R103&lt;&gt;"",IF(Deník!$Y103=Statistika!$F$80,IF(AND(Deník!$R103&gt;=0,Deník!$R103&lt;=1),"BE",Deník!$R103),""),"")</f>
        <v/>
      </c>
      <c r="BP103" s="233" t="str">
        <f>IF(Deník!$R103&lt;&gt;"",IF(Deník!$Y103=Statistika!$F$81,IF(AND(Deník!$R103&gt;=0,Deník!$R103&lt;=1),"BE",Deník!$R103),""),"")</f>
        <v/>
      </c>
      <c r="BQ103" s="233" t="str">
        <f>IF(Deník!$R103&lt;&gt;"",IF(Deník!$Y103=Statistika!$F$82,IF(AND(Deník!$R103&gt;=0,Deník!$R103&lt;=1),"BE",Deník!$R103),""),"")</f>
        <v/>
      </c>
      <c r="BR103" s="233" t="str">
        <f>IF(Deník!$R103&lt;&gt;"",IF(Deník!$Y103=Statistika!$F$83,IF(AND(Deník!$R103&gt;=0,Deník!$R103&lt;=1),"BE",Deník!$R103),""),"")</f>
        <v/>
      </c>
      <c r="BS103" s="233" t="str">
        <f>IF(Deník!$R103&lt;&gt;"",IF(Deník!$Y103=Statistika!$F$84,IF(AND(Deník!$R103&gt;=0,Deník!$R103&lt;=1),"BE",Deník!$R103),""),"")</f>
        <v/>
      </c>
      <c r="BT103" s="233" t="str">
        <f>IF(Deník!$R103&lt;&gt;"",IF(Deník!$Y103=Statistika!$F$85,IF(AND(Deník!$R103&gt;=0,Deník!$R103&lt;=1),"BE",Deník!$R103),""),"")</f>
        <v/>
      </c>
      <c r="BU103" s="233" t="str">
        <f>IF(Deník!$R103&lt;&gt;"",IF(Deník!$Y103=Statistika!$F$86,IF(AND(Deník!$R103&gt;=0,Deník!$R103&lt;=1),"BE",Deník!$R103),""),"")</f>
        <v/>
      </c>
      <c r="BV103" s="233" t="str">
        <f>IF(Deník!$R103&lt;&gt;"",IF(Deník!$Y103=Statistika!$F$87,IF(AND(Deník!$R103&gt;=0,Deník!$R103&lt;=1),"BE",Deník!$R103),""),"")</f>
        <v/>
      </c>
      <c r="BW103" s="233" t="str">
        <f>IF(Deník!$R103&lt;&gt;"",IF(Deník!$Y103=Statistika!$F$88,IF(AND(Deník!$R103&gt;=0,Deník!$R103&lt;=1),"BE",Deník!$R103),""),"")</f>
        <v/>
      </c>
      <c r="BX103" s="233" t="str">
        <f>IF(Deník!$R103&lt;&gt;"",IF(Deník!$Y103=Statistika!$F$89,IF(AND(Deník!$R103&gt;=0,Deník!$R103&lt;=1),"BE",Deník!$R103),""),"")</f>
        <v/>
      </c>
      <c r="BY103" s="233" t="str">
        <f>IF(Deník!$R103&lt;&gt;"",IF(Deník!$Y103=Statistika!$F$90,IF(AND(Deník!$R103&gt;=0,Deník!$R103&lt;=1),"BE",Deník!$R103),""),"")</f>
        <v/>
      </c>
      <c r="BZ103" s="233" t="str">
        <f>IF(Deník!$R103&lt;&gt;"",IF(Deník!$Y103=Statistika!$F$91,IF(AND(Deník!$R103&gt;=0,Deník!$R103&lt;=1),"BE",Deník!$R103),""),"")</f>
        <v/>
      </c>
      <c r="CA103" s="233"/>
      <c r="CB103" s="233" t="str">
        <f>IF(Deník!$R103&lt;&gt;"",IF(Deník!$AB103="SL",IF(AND(Deník!$R103&gt;=0,Deník!$R103&lt;=1),"BE",Deník!$R103),""),"")</f>
        <v/>
      </c>
      <c r="CC103" s="233" t="str">
        <f>IF(Deník!$R103&lt;&gt;"",IF(Deník!$AB103="BE10",IF(AND(Deník!$R103&gt;=0,Deník!$R103&lt;=1),"BE",Deník!$R103),""),"")</f>
        <v/>
      </c>
      <c r="CD103" s="233" t="str">
        <f>IF(Deník!$R103&lt;&gt;"",IF(Deník!$AB103="BE15",IF(AND(Deník!$R103&gt;=0,Deník!$R103&lt;=1),"BE",Deník!$R103),""),"")</f>
        <v/>
      </c>
      <c r="CE103" s="233" t="str">
        <f>IF(Deník!$R103&lt;&gt;"",IF(Deník!$AB103="BE20",IF(AND(Deník!$R103&gt;=0,Deník!$R103&lt;=1),"BE",Deník!$R103),""),"")</f>
        <v/>
      </c>
      <c r="CF103" s="233" t="str">
        <f>IF(Deník!$R103&lt;&gt;"",IF(Deník!$AB103="TP1",IF(AND(Deník!$R103&gt;=0,Deník!$R103&lt;=1),"BE",Deník!$R103),""),"")</f>
        <v/>
      </c>
      <c r="CG103" s="233" t="str">
        <f>IF(Deník!$R103&lt;&gt;"",IF(Deník!$AB103="TP2",IF(AND(Deník!$R103&gt;=0,Deník!$R103&lt;=1),"BE",Deník!$R103),""),"")</f>
        <v/>
      </c>
      <c r="CH103" s="233" t="str">
        <f>IF(Deník!$R103&lt;&gt;"",IF(Deník!$AB103="TP3",IF(AND(Deník!$R103&gt;=0,Deník!$R103&lt;=1),"BE",Deník!$R103),""),"")</f>
        <v/>
      </c>
      <c r="CI103" s="233" t="str">
        <f>IF(Deník!$R103&lt;&gt;"",IF(Deník!$AB103="Trailing SL",IF(AND(Deník!$R103&gt;=0,Deník!$R103&lt;=1),"BE",Deník!$R103),""),"")</f>
        <v/>
      </c>
      <c r="CJ103" s="233" t="str">
        <f>IF(Deník!$R103&lt;&gt;"",IF(Deník!$AB103="Manual",IF(AND(Deník!$R103&gt;=0,Deník!$R103&lt;=1),"BE",Deník!$R103),""),"")</f>
        <v/>
      </c>
      <c r="CK103" s="233"/>
      <c r="CL103" s="233" t="str">
        <f>IF(Deník!$R103&lt;0,IF(Deník!$AC103=Statistika!$F$117,Deník!$R103,""),"")</f>
        <v/>
      </c>
      <c r="CM103" s="233" t="str">
        <f>IF(Deník!$R103&lt;0,IF(Deník!$AC103=Statistika!$F$118,Deník!$R103,""),"")</f>
        <v/>
      </c>
      <c r="CN103" s="233" t="str">
        <f>IF(Deník!$R103&lt;0,IF(Deník!$AC103=Statistika!$F$119,Deník!$R103,""),"")</f>
        <v/>
      </c>
      <c r="CO103" s="233" t="str">
        <f>IF(Deník!$R103&lt;0,IF(Deník!$AC103=Statistika!$F$120,Deník!$R103,""),"")</f>
        <v/>
      </c>
      <c r="CP103" s="233" t="str">
        <f>IF(Deník!$R103&lt;0,IF(Deník!$AC103=Statistika!$F$121,Deník!$R103,""),"")</f>
        <v/>
      </c>
      <c r="CQ103" s="233" t="str">
        <f>IF(Deník!$R103&lt;0,IF(Deník!$AC103=Statistika!$F$122,Deník!$R103,""),"")</f>
        <v/>
      </c>
      <c r="CR103" s="233" t="str">
        <f>IF(Deník!$R103&lt;0,IF(Deník!$AC103=Statistika!$F$123,Deník!$R103,""),"")</f>
        <v/>
      </c>
      <c r="CS103" s="233" t="str">
        <f>IF(Deník!$R103&lt;0,IF(Deník!$AC103=Statistika!$F$124,Deník!$R103,""),"")</f>
        <v/>
      </c>
      <c r="CT103" s="233" t="str">
        <f>IF(Deník!$R103&lt;0,IF(Deník!$AC103=Statistika!$F$125,Deník!$R103,""),"")</f>
        <v/>
      </c>
      <c r="CU103" s="233"/>
      <c r="CV103" s="233" t="str">
        <f>IF(Deník!$R103&lt;0,IF(Deník!$AD103=$CV$2,Deník!$R103,""),"")</f>
        <v/>
      </c>
      <c r="CW103" s="233" t="str">
        <f>IF(Deník!$R103&lt;0,IF(Deník!$AD103=$CW$2,Deník!$R103,""),"")</f>
        <v/>
      </c>
      <c r="CX103" s="233" t="str">
        <f>IF(Deník!$R103&lt;0,IF(Deník!$AD103=$CX$2,Deník!$R103,""),"")</f>
        <v/>
      </c>
      <c r="CY103" s="233" t="str">
        <f>IF(Deník!$R103&lt;0,IF(Deník!$AD103=$CY$2,Deník!$R103,""),"")</f>
        <v/>
      </c>
      <c r="CZ103" s="233" t="str">
        <f>IF(Deník!$R103&lt;0,IF(Deník!$AD103=$CZ$2,Deník!$R103,""),"")</f>
        <v/>
      </c>
      <c r="DL103" s="221">
        <f t="shared" si="8"/>
        <v>93847.029999999984</v>
      </c>
      <c r="DM103" s="220">
        <f t="shared" si="7"/>
        <v>-6.1529700000000132E-2</v>
      </c>
      <c r="DO103" s="50">
        <f>Deník!W104</f>
        <v>0</v>
      </c>
      <c r="DP103" s="102" t="str">
        <f>IF(AND(Deník!W104&gt;0),1,"")</f>
        <v/>
      </c>
      <c r="DQ103" s="102">
        <f>IF(AND(Deník!W104&lt;=0),1,"")</f>
        <v>1</v>
      </c>
      <c r="DR103" s="227"/>
      <c r="DS103" s="228"/>
      <c r="DT103" s="85"/>
      <c r="DU103" s="54">
        <f>IF(MONTH(Deník!$C103)=DU$2,Deník!$W103,"")</f>
        <v>0</v>
      </c>
      <c r="DV103" s="222" t="str">
        <f>IF(MONTH(Deník!$C103)=DV$2,Deník!$W103,"")</f>
        <v/>
      </c>
      <c r="DW103" s="222" t="str">
        <f>IF(MONTH(Deník!$C103)=DW$2,Deník!$W103,"")</f>
        <v/>
      </c>
      <c r="DX103" s="222" t="str">
        <f>IF(MONTH(Deník!$C103)=DX$2,Deník!$W103,"")</f>
        <v/>
      </c>
      <c r="DY103" s="222" t="str">
        <f>IF(MONTH(Deník!$C103)=DY$2,Deník!$W103,"")</f>
        <v/>
      </c>
      <c r="DZ103" s="222" t="str">
        <f>IF(MONTH(Deník!$C103)=DZ$2,Deník!$W103,"")</f>
        <v/>
      </c>
      <c r="EA103" s="222" t="str">
        <f>IF(MONTH(Deník!$C103)=EA$2,Deník!$W103,"")</f>
        <v/>
      </c>
      <c r="EB103" s="222" t="str">
        <f>IF(MONTH(Deník!$C103)=EB$2,Deník!$W103,"")</f>
        <v/>
      </c>
      <c r="EC103" s="222" t="str">
        <f>IF(MONTH(Deník!$C103)=EC$2,Deník!$W103,"")</f>
        <v/>
      </c>
      <c r="ED103" s="222" t="str">
        <f>IF(MONTH(Deník!$C103)=ED$2,Deník!$W103,"")</f>
        <v/>
      </c>
      <c r="EE103" s="222" t="str">
        <f>IF(MONTH(Deník!$C103)=EE$2,Deník!$W103,"")</f>
        <v/>
      </c>
      <c r="EF103" s="222" t="str">
        <f>IF(MONTH(Deník!$C103)=EF$2,Deník!$W103,"")</f>
        <v/>
      </c>
      <c r="EI103" s="600" t="str">
        <f>IF(Deník!$W103&lt;&gt;"",IF(Deník!$B103=Statistika!$F$63,Deník!$W103,""),"")</f>
        <v/>
      </c>
      <c r="EJ103" s="13" t="str">
        <f>IF(Deník!$W103&lt;&gt;"",IF(Deník!$B103=Statistika!$F$64,Deník!$W103,""),"")</f>
        <v/>
      </c>
      <c r="EK103" s="13" t="str">
        <f>IF(Deník!$W103&lt;&gt;"",IF(Deník!$B103=Statistika!$F$65,Deník!$W103,""),"")</f>
        <v/>
      </c>
      <c r="EL103" s="13" t="str">
        <f>IF(Deník!$W103&lt;&gt;"",IF(Deník!$B103=Statistika!$F$66,Deník!$W103,""),"")</f>
        <v/>
      </c>
      <c r="EM103" s="13" t="str">
        <f>IF(Deník!$W103&lt;&gt;"",IF(Deník!$B103=Statistika!$F$67,Deník!$W103,""),"")</f>
        <v/>
      </c>
      <c r="EN103" s="13" t="str">
        <f>IF(Deník!$W103&lt;&gt;"",IF(Deník!$B103=Statistika!$F$68,Deník!$W103,""),"")</f>
        <v/>
      </c>
      <c r="EO103" s="13" t="str">
        <f>IF(Deník!$W103&lt;&gt;"",IF(Deník!$B103=Statistika!$F$69,Deník!$W103,""),"")</f>
        <v/>
      </c>
      <c r="EP103" s="601" t="str">
        <f>IF(Deník!$W103&lt;&gt;"",IF(Deník!$B103=Statistika!$F$70,Deník!$W103,""),"")</f>
        <v/>
      </c>
      <c r="EQ103" s="90"/>
      <c r="ER103" s="63" t="str">
        <f>IF(Deník!$W103&lt;&gt;"",IF(Deník!$J103="L",Deník!$W103,""),"")</f>
        <v/>
      </c>
      <c r="ES103" s="13" t="str">
        <f>IF(Deník!$W103&lt;&gt;"",IF(Deník!$J103="S",Deník!$W103,""),"")</f>
        <v/>
      </c>
      <c r="ET103" s="95"/>
      <c r="EU103" s="88"/>
      <c r="EV103" s="63" t="str">
        <f>IF(WEEKDAY(Deník!$C103,2)=1,Deník!$W103,"")</f>
        <v/>
      </c>
      <c r="EW103" s="13" t="str">
        <f>IF(WEEKDAY(Deník!$C103,2)=2,Deník!$W103,"")</f>
        <v/>
      </c>
      <c r="EX103" s="13" t="str">
        <f>IF(WEEKDAY(Deník!$C103,2)=3,Deník!$W103,"")</f>
        <v/>
      </c>
      <c r="EY103" s="13" t="str">
        <f>IF(WEEKDAY(Deník!$C103,2)=4,Deník!$W103,"")</f>
        <v/>
      </c>
      <c r="EZ103" s="60" t="str">
        <f>IF(WEEKDAY(Deník!$C103,2)=5,Deník!$W103,"")</f>
        <v/>
      </c>
      <c r="FA103" s="99"/>
      <c r="FB103" s="100">
        <f>Deník!D103</f>
        <v>0</v>
      </c>
      <c r="FC103" s="63">
        <f>IF($FB103&lt;&gt;"",IF(AND($FB103&gt;=FC$2,$FB103&lt;=FC$3),Deník!$W103,""))</f>
        <v>0</v>
      </c>
      <c r="FD103" s="63" t="str">
        <f>IF($FB103&lt;&gt;"",IF(AND($FB103&gt;=FD$2,$FB103&lt;=FD$3),Deník!$W103,""))</f>
        <v/>
      </c>
      <c r="FE103" s="63" t="str">
        <f>IF($FB103&lt;&gt;"",IF(AND($FB103&gt;=FE$2,$FB103&lt;=FE$3),Deník!$W103,""))</f>
        <v/>
      </c>
      <c r="FF103" s="63" t="str">
        <f>IF($FB103&lt;&gt;"",IF(AND($FB103&gt;=FF$2,$FB103&lt;=FF$3),Deník!$W103,""))</f>
        <v/>
      </c>
      <c r="FG103" s="63" t="str">
        <f>IF($FB103&lt;&gt;"",IF(AND($FB103&gt;=FG$2,$FB103&lt;=FG$3),Deník!$W103,""))</f>
        <v/>
      </c>
      <c r="FH103" s="63" t="str">
        <f>IF($FB103&lt;&gt;"",IF(AND($FB103&gt;=FH$2,$FB103&lt;=FH$3),Deník!$W103,""))</f>
        <v/>
      </c>
      <c r="FI103" s="63" t="str">
        <f>IF($FB103&lt;&gt;"",IF(AND($FB103&gt;=FI$2,$FB103&lt;=FI$3),Deník!$W103,""))</f>
        <v/>
      </c>
      <c r="FJ103" s="63" t="str">
        <f>IF($FB103&lt;&gt;"",IF(AND($FB103&gt;=FJ$2,$FB103&lt;=FJ$3),Deník!$W103,""))</f>
        <v/>
      </c>
      <c r="FK103" s="63" t="str">
        <f>IF($FB103&lt;&gt;"",IF(AND($FB103&gt;=FK$2,$FB103&lt;=FK$3),Deník!$W103,""))</f>
        <v/>
      </c>
      <c r="FL103" s="63" t="str">
        <f>IF($FB103&lt;&gt;"",IF(AND($FB103&gt;=FL$2,$FB103&lt;=FL$3),Deník!$W103,""))</f>
        <v/>
      </c>
      <c r="FM103" s="63" t="str">
        <f>IF($FB103&lt;&gt;"",IF(AND($FB103&gt;=FM$2,$FB103&lt;=FM$3),Deník!$W103,""))</f>
        <v/>
      </c>
      <c r="FN103" s="13"/>
      <c r="FO103" s="20" t="str">
        <f>IF(Deník!$W103&gt;1,Deník!$W103,"")</f>
        <v/>
      </c>
      <c r="FP103" s="20" t="str">
        <f>IF(Deník!$W103&lt;0,Deník!$W103,"")</f>
        <v/>
      </c>
      <c r="FQ103" s="17"/>
      <c r="FS103" s="233"/>
      <c r="FT103" s="233" t="str">
        <f>IF(Deník!$W103&lt;&gt;"",IF(Deník!$Y103=Statistika!$F$78,Deník!$W103,""),"")</f>
        <v/>
      </c>
      <c r="FU103" s="233" t="str">
        <f>IF(Deník!$W103&lt;&gt;"",IF(Deník!$Y103=Statistika!$F$79,Deník!$W103,""),"")</f>
        <v/>
      </c>
      <c r="FV103" s="233" t="str">
        <f>IF(Deník!$W103&lt;&gt;"",IF(Deník!$Y103=Statistika!$F$80,Deník!$W103,""),"")</f>
        <v/>
      </c>
      <c r="FW103" s="233" t="str">
        <f>IF(Deník!$W103&lt;&gt;"",IF(Deník!$Y103=Statistika!$F$81,Deník!$W103,""),"")</f>
        <v/>
      </c>
      <c r="FX103" s="233" t="str">
        <f>IF(Deník!$W103&lt;&gt;"",IF(Deník!$Y103=Statistika!$F$82,Deník!$W103,""),"")</f>
        <v/>
      </c>
      <c r="FY103" s="233" t="str">
        <f>IF(Deník!$W103&lt;&gt;"",IF(Deník!$Y103=Statistika!$F$83,Deník!$W103,""),"")</f>
        <v/>
      </c>
      <c r="FZ103" s="233" t="str">
        <f>IF(Deník!$W103&lt;&gt;"",IF(Deník!$Y103=Statistika!$F$84,Deník!$W103,""),"")</f>
        <v/>
      </c>
      <c r="GA103" s="233" t="str">
        <f>IF(Deník!$W103&lt;&gt;"",IF(Deník!$Y103=Statistika!$F$85,Deník!$W103,""),"")</f>
        <v/>
      </c>
      <c r="GB103" s="233" t="str">
        <f>IF(Deník!$W103&lt;&gt;"",IF(Deník!$Y103=Statistika!$F$86,Deník!$W103,""),"")</f>
        <v/>
      </c>
      <c r="GC103" s="233" t="str">
        <f>IF(Deník!$W103&lt;&gt;"",IF(Deník!$Y103=Statistika!$F$87,Deník!$W103,""),"")</f>
        <v/>
      </c>
      <c r="GD103" s="233" t="str">
        <f>IF(Deník!$W103&lt;&gt;"",IF(Deník!$Y103=Statistika!$F$88,Deník!$W103,""),"")</f>
        <v/>
      </c>
      <c r="GE103" s="233" t="str">
        <f>IF(Deník!$W103&lt;&gt;"",IF(Deník!$Y103=Statistika!$F$89,Deník!$W103,""),"")</f>
        <v/>
      </c>
      <c r="GF103" s="233" t="str">
        <f>IF(Deník!$W103&lt;&gt;"",IF(Deník!$Y103=Statistika!$F$90,Deník!$W103,""),"")</f>
        <v/>
      </c>
      <c r="GG103" s="233" t="str">
        <f>IF(Deník!$W103&lt;&gt;"",IF(Deník!$Y103=Statistika!$F$91,Deník!$W103,""),"")</f>
        <v/>
      </c>
      <c r="GH103" s="233"/>
      <c r="GI103" s="233" t="str">
        <f>IF(Deník!$W103&lt;&gt;"",IF(Deník!$AB103=Statistika!$L$100,Deník!$W103,""),"")</f>
        <v/>
      </c>
      <c r="GJ103" s="233" t="str">
        <f>IF(Deník!$W103&lt;&gt;"",IF(Deník!$AB103=Statistika!$L$101,Deník!$W103,""),"")</f>
        <v/>
      </c>
      <c r="GK103" s="233" t="str">
        <f>IF(Deník!$W103&lt;&gt;"",IF(Deník!$AB103=Statistika!$L$102,Deník!$W103,""),"")</f>
        <v/>
      </c>
      <c r="GL103" s="233" t="str">
        <f>IF(Deník!$W103&lt;&gt;"",IF(Deník!$AB103=Statistika!$L$103,Deník!$W103,""),"")</f>
        <v/>
      </c>
      <c r="GM103" s="233" t="str">
        <f>IF(Deník!$W103&lt;&gt;"",IF(Deník!$AB103=Statistika!$L$104,Deník!$W103,""),"")</f>
        <v/>
      </c>
      <c r="GN103" s="233" t="str">
        <f>IF(Deník!$W103&lt;&gt;"",IF(Deník!$AB103=Statistika!$L$105,Deník!$W103,""),"")</f>
        <v/>
      </c>
      <c r="GO103" s="233" t="str">
        <f>IF(Deník!$W103&lt;&gt;"",IF(Deník!$AB103=Statistika!$L$106,Deník!$W103,""),"")</f>
        <v/>
      </c>
      <c r="GP103" s="233" t="str">
        <f>IF(Deník!$W103&lt;&gt;"",IF(Deník!$AB103=Statistika!$L$107,Deník!$W103,""),"")</f>
        <v/>
      </c>
      <c r="GQ103" s="233" t="str">
        <f>IF(Deník!$W103&lt;&gt;"",IF(Deník!$AB103=Statistika!$L$108,Deník!$W103,""),"")</f>
        <v/>
      </c>
      <c r="GS103" s="233" t="str">
        <f>IF(Deník!$W103&lt;0,IF(Deník!$AC103=Statistika!$F$117,Deník!$W103,""),"")</f>
        <v/>
      </c>
      <c r="GT103" s="233" t="str">
        <f>IF(Deník!$W103&lt;0,IF(Deník!$AC103=Statistika!$F$118,Deník!$W103,""),"")</f>
        <v/>
      </c>
      <c r="GU103" s="233" t="str">
        <f>IF(Deník!$W103&lt;0,IF(Deník!$AC103=Statistika!$F$119,Deník!$W103,""),"")</f>
        <v/>
      </c>
      <c r="GV103" s="233" t="str">
        <f>IF(Deník!$W103&lt;0,IF(Deník!$AC103=Statistika!$F$120,Deník!$W103,""),"")</f>
        <v/>
      </c>
      <c r="GW103" s="233" t="str">
        <f>IF(Deník!$W103&lt;0,IF(Deník!$AC103=Statistika!$F$121,Deník!$W103,""),"")</f>
        <v/>
      </c>
      <c r="GX103" s="233" t="str">
        <f>IF(Deník!$W103&lt;0,IF(Deník!$AC103=Statistika!$F$122,Deník!$W103,""),"")</f>
        <v/>
      </c>
      <c r="GY103" s="233" t="str">
        <f>IF(Deník!$W103&lt;0,IF(Deník!$AC103=Statistika!$F$123,Deník!$W103,""),"")</f>
        <v/>
      </c>
      <c r="GZ103" s="233" t="str">
        <f>IF(Deník!$W103&lt;0,IF(Deník!$AC103=Statistika!$F$124,Deník!$W103,""),"")</f>
        <v/>
      </c>
      <c r="HA103" s="233" t="str">
        <f>IF(Deník!$W103&lt;0,IF(Deník!$AC103=Statistika!$F$125,Deník!$W103,""),"")</f>
        <v/>
      </c>
      <c r="HC103" s="233" t="str">
        <f>IF(Deník!$W103&lt;0,IF(Deník!$AD103=Statistika!$F$133,Deník!$W103,""),"")</f>
        <v/>
      </c>
      <c r="HD103" s="233" t="str">
        <f>IF(Deník!$W103&lt;0,IF(Deník!$AD103=Statistika!$F$134,Deník!$W103,""),"")</f>
        <v/>
      </c>
      <c r="HE103" s="233" t="str">
        <f>IF(Deník!$W103&lt;0,IF(Deník!$AD103=Statistika!$F$135,Deník!$W103,""),"")</f>
        <v/>
      </c>
      <c r="HF103" s="233" t="str">
        <f>IF(Deník!$W103&lt;0,IF(Deník!$AD103=Statistika!$F$136,Deník!$W103,""),"")</f>
        <v/>
      </c>
      <c r="HG103" s="233" t="str">
        <f>IF(Deník!$W103&lt;0,IF(Deník!$AD103=Statistika!$F$137,Deník!$W103,""),"")</f>
        <v/>
      </c>
      <c r="ID103" s="8">
        <f>Tabulka4[[#This Row],[Sloupec3]]</f>
        <v>0</v>
      </c>
      <c r="IE103" s="17" t="str">
        <f>IF(AND([1]Deník!$C103&gt;='[1]Měsíční shrnutí'!$D$1,[1]Deník!$C103&lt;='[1]Měsíční shrnutí'!$F$1),[1]Deník!$X103,"")</f>
        <v/>
      </c>
    </row>
    <row r="104" spans="1:239">
      <c r="A104" s="8">
        <f>Deník!C105</f>
        <v>0</v>
      </c>
      <c r="B104" s="50" t="str">
        <f>Deník!R105</f>
        <v/>
      </c>
      <c r="C104" s="102" t="str">
        <f>IF(AND(Deník!R105&gt;1,Deník!R105&lt;&gt;""),1,"")</f>
        <v/>
      </c>
      <c r="D104" s="102" t="str">
        <f>IF(AND(Deník!R105&lt;=0,Deník!R105&lt;&gt;""),1,"")</f>
        <v/>
      </c>
      <c r="E104" s="103" t="str">
        <f>IF(AND(Deník!R105&gt;=0,Deník!R105&lt;=1),1,"")</f>
        <v/>
      </c>
      <c r="F104" s="79" t="str">
        <f>IF(Deník!R105&lt;&gt;"",Deník!R105+F103,"")</f>
        <v/>
      </c>
      <c r="G104" s="85"/>
      <c r="H104" s="54" t="str">
        <f>IF(MONTH(Deník!$C104)=H$2,IF(AND(Deník!$R104&gt;=0,Deník!$R104&lt;=1),"BE",Deník!$R104),"")</f>
        <v/>
      </c>
      <c r="I104" s="11" t="str">
        <f>IF(MONTH(Deník!$C104)=I$2,IF(AND(Deník!$R104&gt;=0,Deník!$R104&lt;=1),"BE",Deník!$R104),"")</f>
        <v/>
      </c>
      <c r="J104" s="11" t="str">
        <f>IF(MONTH(Deník!$C104)=J$2,IF(AND(Deník!$R104&gt;=0,Deník!$R104&lt;=1),"BE",Deník!$R104),"")</f>
        <v/>
      </c>
      <c r="K104" s="11" t="str">
        <f>IF(MONTH(Deník!$C104)=K$2,IF(AND(Deník!$R104&gt;=0,Deník!$R104&lt;=1),"BE",Deník!$R104),"")</f>
        <v/>
      </c>
      <c r="L104" s="11" t="str">
        <f>IF(MONTH(Deník!$C104)=L$2,IF(AND(Deník!$R104&gt;=0,Deník!$R104&lt;=1),"BE",Deník!$R104),"")</f>
        <v/>
      </c>
      <c r="M104" s="11" t="str">
        <f>IF(MONTH(Deník!$C104)=M$2,IF(AND(Deník!$R104&gt;=0,Deník!$R104&lt;=1),"BE",Deník!$R104),"")</f>
        <v/>
      </c>
      <c r="N104" s="11" t="str">
        <f>IF(MONTH(Deník!$C104)=N$2,IF(AND(Deník!$R104&gt;=0,Deník!$R104&lt;=1),"BE",Deník!$R104),"")</f>
        <v/>
      </c>
      <c r="O104" s="11" t="str">
        <f>IF(MONTH(Deník!$C104)=O$2,IF(AND(Deník!$R104&gt;=0,Deník!$R104&lt;=1),"BE",Deník!$R104),"")</f>
        <v/>
      </c>
      <c r="P104" s="11" t="str">
        <f>IF(MONTH(Deník!$C104)=P$2,IF(AND(Deník!$R104&gt;=0,Deník!$R104&lt;=1),"BE",Deník!$R104),"")</f>
        <v/>
      </c>
      <c r="Q104" s="11" t="str">
        <f>IF(MONTH(Deník!$C104)=Q$2,IF(AND(Deník!$R104&gt;=0,Deník!$R104&lt;=1),"BE",Deník!$R104),"")</f>
        <v/>
      </c>
      <c r="R104" s="11" t="str">
        <f>IF(MONTH(Deník!$C104)=R$2,IF(AND(Deník!$R104&gt;=0,Deník!$R104&lt;=1),"BE",Deník!$R104),"")</f>
        <v/>
      </c>
      <c r="S104" s="57" t="str">
        <f>IF(MONTH(Deník!$C104)=S$2,IF(AND(Deník!$R104&gt;=0,Deník!$R104&lt;=1),"BE",Deník!$R104),"")</f>
        <v/>
      </c>
      <c r="U104" s="12"/>
      <c r="V104" s="12"/>
      <c r="X104" s="600" t="str">
        <f>IF(Deník!$R104&lt;&gt;"",IF(Deník!$B104=Statistika!$F$63,IF(AND(Deník!$R104&gt;=0,Deník!$R104&lt;=1),"BE",Deník!$R104),""),"")</f>
        <v/>
      </c>
      <c r="Y104" s="13" t="str">
        <f>IF(Deník!$R104&lt;&gt;"",IF(Deník!$B104=Statistika!$F$64,IF(AND(Deník!$R104&gt;=0,Deník!$R104&lt;=1),"BE",Deník!$R104),""),"")</f>
        <v/>
      </c>
      <c r="Z104" s="13" t="str">
        <f>IF(Deník!$R104&lt;&gt;"",IF(Deník!$B104=Statistika!$F$65,IF(AND(Deník!$R104&gt;=0,Deník!$R104&lt;=1),"BE",Deník!$R104),""),"")</f>
        <v/>
      </c>
      <c r="AA104" s="13" t="str">
        <f>IF(Deník!$R104&lt;&gt;"",IF(Deník!$B104=Statistika!$F$66,IF(AND(Deník!$R104&gt;=0,Deník!$R104&lt;=1),"BE",Deník!$R104),""),"")</f>
        <v/>
      </c>
      <c r="AB104" s="13" t="str">
        <f>IF(Deník!$R104&lt;&gt;"",IF(Deník!$B104=Statistika!$F$67,IF(AND(Deník!$R104&gt;=0,Deník!$R104&lt;=1),"BE",Deník!$R104),""),"")</f>
        <v/>
      </c>
      <c r="AC104" s="13" t="str">
        <f>IF(Deník!$R104&lt;&gt;"",IF(Deník!$B104=Statistika!$F$68,IF(AND(Deník!$R104&gt;=0,Deník!$R104&lt;=1),"BE",Deník!$R104),""),"")</f>
        <v/>
      </c>
      <c r="AD104" s="13" t="str">
        <f>IF(Deník!$R104&lt;&gt;"",IF(Deník!$B104=Statistika!$F$69,IF(AND(Deník!$R104&gt;=0,Deník!$R104&lt;=1),"BE",Deník!$R104),""),"")</f>
        <v/>
      </c>
      <c r="AE104" s="601" t="str">
        <f>IF(Deník!$R104&lt;&gt;"",IF(Deník!$B104=Statistika!$F$70,IF(AND(Deník!$R104&gt;=0,Deník!$R104&lt;=1),"BE",Deník!$R104),""),"")</f>
        <v/>
      </c>
      <c r="AF104" s="90"/>
      <c r="AG104" s="63" t="str">
        <f>IF(Deník!$R104&lt;&gt;"",IF(Deník!$J104="L",IF(AND(Deník!$R104&gt;=0,Deník!$R104&lt;=1),"BE",Deník!$R104),""),"")</f>
        <v/>
      </c>
      <c r="AH104" s="13" t="str">
        <f>IF(Deník!$R104&lt;&gt;"",IF(Deník!$J104="S",IF(AND(Deník!$R104&gt;=0,Deník!$R104&lt;=1),"BE",Deník!$R104),""),"")</f>
        <v/>
      </c>
      <c r="AI104" s="95"/>
      <c r="AJ104" s="71" t="str">
        <f>IF(Deník!N105&lt;&gt;"",Deník!N105*-1,"")</f>
        <v/>
      </c>
      <c r="AK104" s="88"/>
      <c r="AL104" s="63" t="str">
        <f>IF(WEEKDAY(Deník!$C104,2)=1,IF(AND(Deník!$R104&gt;=0,Deník!$R104&lt;=1),"BE",Deník!$R104),"")</f>
        <v/>
      </c>
      <c r="AM104" s="13" t="str">
        <f>IF(WEEKDAY(Deník!$C104,2)=2,IF(AND(Deník!$R104&gt;=0,Deník!$R104&lt;=1),"BE",Deník!$R104),"")</f>
        <v/>
      </c>
      <c r="AN104" s="13" t="str">
        <f>IF(WEEKDAY(Deník!$C104,2)=3,IF(AND(Deník!$R104&gt;=0,Deník!$R104&lt;=1),"BE",Deník!$R104),"")</f>
        <v/>
      </c>
      <c r="AO104" s="13" t="str">
        <f>IF(WEEKDAY(Deník!$C104,2)=4,IF(AND(Deník!$R104&gt;=0,Deník!$R104&lt;=1),"BE",Deník!$R104),"")</f>
        <v/>
      </c>
      <c r="AP104" s="60" t="str">
        <f>IF(WEEKDAY(Deník!$C104,2)=5,IF(AND(Deník!$R104&gt;=0,Deník!$R104&lt;=1),"BE",Deník!$R104),"")</f>
        <v/>
      </c>
      <c r="AQ104" s="99"/>
      <c r="AR104" s="100">
        <f>Deník!D104</f>
        <v>0</v>
      </c>
      <c r="AS104" s="63" t="str">
        <f>IF(Deník!$D104&lt;&gt;"",IF(AND(Deník!$D104&gt;=AS$2,Deník!$D104&lt;=AS$3),IF(AND(Deník!$R104&gt;=0,Deník!$R104&lt;=1),"BE",Deník!$R104),""),"")</f>
        <v/>
      </c>
      <c r="AT104" s="63" t="str">
        <f>IF(Deník!$D104&lt;&gt;"",IF(AND(Deník!$D104&gt;=AT$2,Deník!$D104&lt;=AT$3),IF(AND(Deník!$R104&gt;=0,Deník!$R104&lt;=1),"BE",Deník!$R104),""),"")</f>
        <v/>
      </c>
      <c r="AU104" s="63" t="str">
        <f>IF(Deník!$D104&lt;&gt;"",IF(AND(Deník!$D104&gt;=AU$2,Deník!$D104&lt;=AU$3),IF(AND(Deník!$R104&gt;=0,Deník!$R104&lt;=1),"BE",Deník!$R104),""),"")</f>
        <v/>
      </c>
      <c r="AV104" s="63" t="str">
        <f>IF(Deník!$D104&lt;&gt;"",IF(AND(Deník!$D104&gt;=AV$2,Deník!$D104&lt;=AV$3),IF(AND(Deník!$R104&gt;=0,Deník!$R104&lt;=1),"BE",Deník!$R104),""),"")</f>
        <v/>
      </c>
      <c r="AW104" s="63" t="str">
        <f>IF(Deník!$D104&lt;&gt;"",IF(AND(Deník!$D104&gt;=AW$2,Deník!$D104&lt;=AW$3),IF(AND(Deník!$R104&gt;=0,Deník!$R104&lt;=1),"BE",Deník!$R104),""),"")</f>
        <v/>
      </c>
      <c r="AX104" s="63" t="str">
        <f>IF(Deník!$D104&lt;&gt;"",IF(AND(Deník!$D104&gt;=AX$2,Deník!$D104&lt;=AX$3),IF(AND(Deník!$R104&gt;=0,Deník!$R104&lt;=1),"BE",Deník!$R104),""),"")</f>
        <v/>
      </c>
      <c r="AY104" s="63" t="str">
        <f>IF(Deník!$D104&lt;&gt;"",IF(AND(Deník!$D104&gt;=AY$2,Deník!$D104&lt;=AY$3),IF(AND(Deník!$R104&gt;=0,Deník!$R104&lt;=1),"BE",Deník!$R104),""),"")</f>
        <v/>
      </c>
      <c r="AZ104" s="63" t="str">
        <f>IF(Deník!$D104&lt;&gt;"",IF(AND(Deník!$D104&gt;=AZ$2,Deník!$D104&lt;=AZ$3),IF(AND(Deník!$R104&gt;=0,Deník!$R104&lt;=1),"BE",Deník!$R104),""),"")</f>
        <v/>
      </c>
      <c r="BA104" s="63" t="str">
        <f>IF(Deník!$D104&lt;&gt;"",IF(AND(Deník!$D104&gt;=BA$2,Deník!$D104&lt;=BA$3),IF(AND(Deník!$R104&gt;=0,Deník!$R104&lt;=1),"BE",Deník!$R104),""),"")</f>
        <v/>
      </c>
      <c r="BB104" s="63" t="str">
        <f>IF(Deník!$D104&lt;&gt;"",IF(AND(Deník!$D104&gt;=BB$2,Deník!$D104&lt;=BB$3),IF(AND(Deník!$R104&gt;=0,Deník!$R104&lt;=1),"BE",Deník!$R104),""),"")</f>
        <v/>
      </c>
      <c r="BC104" s="71" t="str">
        <f>IF(Deník!$D104&lt;&gt;"",IF(AND(Deník!$D104&gt;=BC$2,Deník!$D104&lt;=BC$3),IF(AND(Deník!$R104&gt;=0,Deník!$R104&lt;=1),"BE",Deník!$R104),""),"")</f>
        <v/>
      </c>
      <c r="BD104" s="20" t="str">
        <f>IF(Deník!$J105="S",(Deník!$M105-Deník!$K105),IF(Deník!$J105="L",(Deník!$K105-Deník!$M105),""))</f>
        <v/>
      </c>
      <c r="BE104" s="20" t="str">
        <f>IF(Deník!$J105="S",(Deník!$K105-Deník!$O105),IF(Deník!$J105="L",(Deník!$O105-Deník!$K105),""))</f>
        <v/>
      </c>
      <c r="BF104" s="20" t="str">
        <f>IF(Deník!$J105="S",(Deník!$K105-Deník!$L105),IF(Deník!$J105="L",(Deník!$L105-Deník!$K105),""))</f>
        <v/>
      </c>
      <c r="BG104" s="20" t="str">
        <f>IF(Deník!$J105="S",(Deník!$K105-Deník!$S105),IF(Deník!$J105="L",(Deník!$S105-Deník!$K105),""))</f>
        <v/>
      </c>
      <c r="BH104" s="20" t="str">
        <f>IF(Deník!$J105="S",(Deník!$K105-Deník!$U105),IF(Deník!$J105="L",(Deník!$U105-Deník!$K105),""))</f>
        <v/>
      </c>
      <c r="BI104" s="20" t="str">
        <f>IF(Deník!$R104&gt;1,Deník!$R104,"")</f>
        <v/>
      </c>
      <c r="BJ104" s="20" t="str">
        <f>IF(Deník!$R104&lt;0,Deník!$R104,"")</f>
        <v/>
      </c>
      <c r="BK104" s="17"/>
      <c r="BM104" s="233" t="str">
        <f>IF(Deník!$R104&lt;&gt;"",IF(Deník!$Y104=Statistika!$F$78,IF(AND(Deník!$R104&gt;=0,Deník!$R104&lt;=1),"BE",Deník!$R104),""),"")</f>
        <v/>
      </c>
      <c r="BN104" s="233" t="str">
        <f>IF(Deník!$R104&lt;&gt;"",IF(Deník!$Y104=Statistika!$F$79,IF(AND(Deník!$R104&gt;=0,Deník!$R104&lt;=1),"BE",Deník!$R104),""),"")</f>
        <v/>
      </c>
      <c r="BO104" s="233" t="str">
        <f>IF(Deník!$R104&lt;&gt;"",IF(Deník!$Y104=Statistika!$F$80,IF(AND(Deník!$R104&gt;=0,Deník!$R104&lt;=1),"BE",Deník!$R104),""),"")</f>
        <v/>
      </c>
      <c r="BP104" s="233" t="str">
        <f>IF(Deník!$R104&lt;&gt;"",IF(Deník!$Y104=Statistika!$F$81,IF(AND(Deník!$R104&gt;=0,Deník!$R104&lt;=1),"BE",Deník!$R104),""),"")</f>
        <v/>
      </c>
      <c r="BQ104" s="233" t="str">
        <f>IF(Deník!$R104&lt;&gt;"",IF(Deník!$Y104=Statistika!$F$82,IF(AND(Deník!$R104&gt;=0,Deník!$R104&lt;=1),"BE",Deník!$R104),""),"")</f>
        <v/>
      </c>
      <c r="BR104" s="233" t="str">
        <f>IF(Deník!$R104&lt;&gt;"",IF(Deník!$Y104=Statistika!$F$83,IF(AND(Deník!$R104&gt;=0,Deník!$R104&lt;=1),"BE",Deník!$R104),""),"")</f>
        <v/>
      </c>
      <c r="BS104" s="233" t="str">
        <f>IF(Deník!$R104&lt;&gt;"",IF(Deník!$Y104=Statistika!$F$84,IF(AND(Deník!$R104&gt;=0,Deník!$R104&lt;=1),"BE",Deník!$R104),""),"")</f>
        <v/>
      </c>
      <c r="BT104" s="233" t="str">
        <f>IF(Deník!$R104&lt;&gt;"",IF(Deník!$Y104=Statistika!$F$85,IF(AND(Deník!$R104&gt;=0,Deník!$R104&lt;=1),"BE",Deník!$R104),""),"")</f>
        <v/>
      </c>
      <c r="BU104" s="233" t="str">
        <f>IF(Deník!$R104&lt;&gt;"",IF(Deník!$Y104=Statistika!$F$86,IF(AND(Deník!$R104&gt;=0,Deník!$R104&lt;=1),"BE",Deník!$R104),""),"")</f>
        <v/>
      </c>
      <c r="BV104" s="233" t="str">
        <f>IF(Deník!$R104&lt;&gt;"",IF(Deník!$Y104=Statistika!$F$87,IF(AND(Deník!$R104&gt;=0,Deník!$R104&lt;=1),"BE",Deník!$R104),""),"")</f>
        <v/>
      </c>
      <c r="BW104" s="233" t="str">
        <f>IF(Deník!$R104&lt;&gt;"",IF(Deník!$Y104=Statistika!$F$88,IF(AND(Deník!$R104&gt;=0,Deník!$R104&lt;=1),"BE",Deník!$R104),""),"")</f>
        <v/>
      </c>
      <c r="BX104" s="233" t="str">
        <f>IF(Deník!$R104&lt;&gt;"",IF(Deník!$Y104=Statistika!$F$89,IF(AND(Deník!$R104&gt;=0,Deník!$R104&lt;=1),"BE",Deník!$R104),""),"")</f>
        <v/>
      </c>
      <c r="BY104" s="233" t="str">
        <f>IF(Deník!$R104&lt;&gt;"",IF(Deník!$Y104=Statistika!$F$90,IF(AND(Deník!$R104&gt;=0,Deník!$R104&lt;=1),"BE",Deník!$R104),""),"")</f>
        <v/>
      </c>
      <c r="BZ104" s="233" t="str">
        <f>IF(Deník!$R104&lt;&gt;"",IF(Deník!$Y104=Statistika!$F$91,IF(AND(Deník!$R104&gt;=0,Deník!$R104&lt;=1),"BE",Deník!$R104),""),"")</f>
        <v/>
      </c>
      <c r="CA104" s="233"/>
      <c r="CB104" s="233" t="str">
        <f>IF(Deník!$R104&lt;&gt;"",IF(Deník!$AB104="SL",IF(AND(Deník!$R104&gt;=0,Deník!$R104&lt;=1),"BE",Deník!$R104),""),"")</f>
        <v/>
      </c>
      <c r="CC104" s="233" t="str">
        <f>IF(Deník!$R104&lt;&gt;"",IF(Deník!$AB104="BE10",IF(AND(Deník!$R104&gt;=0,Deník!$R104&lt;=1),"BE",Deník!$R104),""),"")</f>
        <v/>
      </c>
      <c r="CD104" s="233" t="str">
        <f>IF(Deník!$R104&lt;&gt;"",IF(Deník!$AB104="BE15",IF(AND(Deník!$R104&gt;=0,Deník!$R104&lt;=1),"BE",Deník!$R104),""),"")</f>
        <v/>
      </c>
      <c r="CE104" s="233" t="str">
        <f>IF(Deník!$R104&lt;&gt;"",IF(Deník!$AB104="BE20",IF(AND(Deník!$R104&gt;=0,Deník!$R104&lt;=1),"BE",Deník!$R104),""),"")</f>
        <v/>
      </c>
      <c r="CF104" s="233" t="str">
        <f>IF(Deník!$R104&lt;&gt;"",IF(Deník!$AB104="TP1",IF(AND(Deník!$R104&gt;=0,Deník!$R104&lt;=1),"BE",Deník!$R104),""),"")</f>
        <v/>
      </c>
      <c r="CG104" s="233" t="str">
        <f>IF(Deník!$R104&lt;&gt;"",IF(Deník!$AB104="TP2",IF(AND(Deník!$R104&gt;=0,Deník!$R104&lt;=1),"BE",Deník!$R104),""),"")</f>
        <v/>
      </c>
      <c r="CH104" s="233" t="str">
        <f>IF(Deník!$R104&lt;&gt;"",IF(Deník!$AB104="TP3",IF(AND(Deník!$R104&gt;=0,Deník!$R104&lt;=1),"BE",Deník!$R104),""),"")</f>
        <v/>
      </c>
      <c r="CI104" s="233" t="str">
        <f>IF(Deník!$R104&lt;&gt;"",IF(Deník!$AB104="Trailing SL",IF(AND(Deník!$R104&gt;=0,Deník!$R104&lt;=1),"BE",Deník!$R104),""),"")</f>
        <v/>
      </c>
      <c r="CJ104" s="233" t="str">
        <f>IF(Deník!$R104&lt;&gt;"",IF(Deník!$AB104="Manual",IF(AND(Deník!$R104&gt;=0,Deník!$R104&lt;=1),"BE",Deník!$R104),""),"")</f>
        <v/>
      </c>
      <c r="CK104" s="233"/>
      <c r="CL104" s="233" t="str">
        <f>IF(Deník!$R104&lt;0,IF(Deník!$AC104=Statistika!$F$117,Deník!$R104,""),"")</f>
        <v/>
      </c>
      <c r="CM104" s="233" t="str">
        <f>IF(Deník!$R104&lt;0,IF(Deník!$AC104=Statistika!$F$118,Deník!$R104,""),"")</f>
        <v/>
      </c>
      <c r="CN104" s="233" t="str">
        <f>IF(Deník!$R104&lt;0,IF(Deník!$AC104=Statistika!$F$119,Deník!$R104,""),"")</f>
        <v/>
      </c>
      <c r="CO104" s="233" t="str">
        <f>IF(Deník!$R104&lt;0,IF(Deník!$AC104=Statistika!$F$120,Deník!$R104,""),"")</f>
        <v/>
      </c>
      <c r="CP104" s="233" t="str">
        <f>IF(Deník!$R104&lt;0,IF(Deník!$AC104=Statistika!$F$121,Deník!$R104,""),"")</f>
        <v/>
      </c>
      <c r="CQ104" s="233" t="str">
        <f>IF(Deník!$R104&lt;0,IF(Deník!$AC104=Statistika!$F$122,Deník!$R104,""),"")</f>
        <v/>
      </c>
      <c r="CR104" s="233" t="str">
        <f>IF(Deník!$R104&lt;0,IF(Deník!$AC104=Statistika!$F$123,Deník!$R104,""),"")</f>
        <v/>
      </c>
      <c r="CS104" s="233" t="str">
        <f>IF(Deník!$R104&lt;0,IF(Deník!$AC104=Statistika!$F$124,Deník!$R104,""),"")</f>
        <v/>
      </c>
      <c r="CT104" s="233" t="str">
        <f>IF(Deník!$R104&lt;0,IF(Deník!$AC104=Statistika!$F$125,Deník!$R104,""),"")</f>
        <v/>
      </c>
      <c r="CU104" s="233"/>
      <c r="CV104" s="233" t="str">
        <f>IF(Deník!$R104&lt;0,IF(Deník!$AD104=$CV$2,Deník!$R104,""),"")</f>
        <v/>
      </c>
      <c r="CW104" s="233" t="str">
        <f>IF(Deník!$R104&lt;0,IF(Deník!$AD104=$CW$2,Deník!$R104,""),"")</f>
        <v/>
      </c>
      <c r="CX104" s="233" t="str">
        <f>IF(Deník!$R104&lt;0,IF(Deník!$AD104=$CX$2,Deník!$R104,""),"")</f>
        <v/>
      </c>
      <c r="CY104" s="233" t="str">
        <f>IF(Deník!$R104&lt;0,IF(Deník!$AD104=$CY$2,Deník!$R104,""),"")</f>
        <v/>
      </c>
      <c r="CZ104" s="233" t="str">
        <f>IF(Deník!$R104&lt;0,IF(Deník!$AD104=$CZ$2,Deník!$R104,""),"")</f>
        <v/>
      </c>
      <c r="DL104" s="221">
        <f t="shared" si="8"/>
        <v>93847.029999999984</v>
      </c>
      <c r="DM104" s="220">
        <f t="shared" si="7"/>
        <v>-6.1529700000000132E-2</v>
      </c>
      <c r="DO104" s="50">
        <f>Deník!W105</f>
        <v>0</v>
      </c>
      <c r="DP104" s="102" t="str">
        <f>IF(AND(Deník!W105&gt;0),1,"")</f>
        <v/>
      </c>
      <c r="DQ104" s="102">
        <f>IF(AND(Deník!W105&lt;=0),1,"")</f>
        <v>1</v>
      </c>
      <c r="DR104" s="227"/>
      <c r="DS104" s="228"/>
      <c r="DT104" s="85"/>
      <c r="DU104" s="54">
        <f>IF(MONTH(Deník!$C104)=DU$2,Deník!$W104,"")</f>
        <v>0</v>
      </c>
      <c r="DV104" s="222" t="str">
        <f>IF(MONTH(Deník!$C104)=DV$2,Deník!$W104,"")</f>
        <v/>
      </c>
      <c r="DW104" s="222" t="str">
        <f>IF(MONTH(Deník!$C104)=DW$2,Deník!$W104,"")</f>
        <v/>
      </c>
      <c r="DX104" s="222" t="str">
        <f>IF(MONTH(Deník!$C104)=DX$2,Deník!$W104,"")</f>
        <v/>
      </c>
      <c r="DY104" s="222" t="str">
        <f>IF(MONTH(Deník!$C104)=DY$2,Deník!$W104,"")</f>
        <v/>
      </c>
      <c r="DZ104" s="222" t="str">
        <f>IF(MONTH(Deník!$C104)=DZ$2,Deník!$W104,"")</f>
        <v/>
      </c>
      <c r="EA104" s="222" t="str">
        <f>IF(MONTH(Deník!$C104)=EA$2,Deník!$W104,"")</f>
        <v/>
      </c>
      <c r="EB104" s="222" t="str">
        <f>IF(MONTH(Deník!$C104)=EB$2,Deník!$W104,"")</f>
        <v/>
      </c>
      <c r="EC104" s="222" t="str">
        <f>IF(MONTH(Deník!$C104)=EC$2,Deník!$W104,"")</f>
        <v/>
      </c>
      <c r="ED104" s="222" t="str">
        <f>IF(MONTH(Deník!$C104)=ED$2,Deník!$W104,"")</f>
        <v/>
      </c>
      <c r="EE104" s="222" t="str">
        <f>IF(MONTH(Deník!$C104)=EE$2,Deník!$W104,"")</f>
        <v/>
      </c>
      <c r="EF104" s="222" t="str">
        <f>IF(MONTH(Deník!$C104)=EF$2,Deník!$W104,"")</f>
        <v/>
      </c>
      <c r="EI104" s="600" t="str">
        <f>IF(Deník!$W104&lt;&gt;"",IF(Deník!$B104=Statistika!$F$63,Deník!$W104,""),"")</f>
        <v/>
      </c>
      <c r="EJ104" s="13" t="str">
        <f>IF(Deník!$W104&lt;&gt;"",IF(Deník!$B104=Statistika!$F$64,Deník!$W104,""),"")</f>
        <v/>
      </c>
      <c r="EK104" s="13" t="str">
        <f>IF(Deník!$W104&lt;&gt;"",IF(Deník!$B104=Statistika!$F$65,Deník!$W104,""),"")</f>
        <v/>
      </c>
      <c r="EL104" s="13" t="str">
        <f>IF(Deník!$W104&lt;&gt;"",IF(Deník!$B104=Statistika!$F$66,Deník!$W104,""),"")</f>
        <v/>
      </c>
      <c r="EM104" s="13" t="str">
        <f>IF(Deník!$W104&lt;&gt;"",IF(Deník!$B104=Statistika!$F$67,Deník!$W104,""),"")</f>
        <v/>
      </c>
      <c r="EN104" s="13" t="str">
        <f>IF(Deník!$W104&lt;&gt;"",IF(Deník!$B104=Statistika!$F$68,Deník!$W104,""),"")</f>
        <v/>
      </c>
      <c r="EO104" s="13" t="str">
        <f>IF(Deník!$W104&lt;&gt;"",IF(Deník!$B104=Statistika!$F$69,Deník!$W104,""),"")</f>
        <v/>
      </c>
      <c r="EP104" s="601" t="str">
        <f>IF(Deník!$W104&lt;&gt;"",IF(Deník!$B104=Statistika!$F$70,Deník!$W104,""),"")</f>
        <v/>
      </c>
      <c r="EQ104" s="90"/>
      <c r="ER104" s="63" t="str">
        <f>IF(Deník!$W104&lt;&gt;"",IF(Deník!$J104="L",Deník!$W104,""),"")</f>
        <v/>
      </c>
      <c r="ES104" s="13" t="str">
        <f>IF(Deník!$W104&lt;&gt;"",IF(Deník!$J104="S",Deník!$W104,""),"")</f>
        <v/>
      </c>
      <c r="ET104" s="95"/>
      <c r="EU104" s="88"/>
      <c r="EV104" s="63" t="str">
        <f>IF(WEEKDAY(Deník!$C104,2)=1,Deník!$W104,"")</f>
        <v/>
      </c>
      <c r="EW104" s="13" t="str">
        <f>IF(WEEKDAY(Deník!$C104,2)=2,Deník!$W104,"")</f>
        <v/>
      </c>
      <c r="EX104" s="13" t="str">
        <f>IF(WEEKDAY(Deník!$C104,2)=3,Deník!$W104,"")</f>
        <v/>
      </c>
      <c r="EY104" s="13" t="str">
        <f>IF(WEEKDAY(Deník!$C104,2)=4,Deník!$W104,"")</f>
        <v/>
      </c>
      <c r="EZ104" s="60" t="str">
        <f>IF(WEEKDAY(Deník!$C104,2)=5,Deník!$W104,"")</f>
        <v/>
      </c>
      <c r="FA104" s="99"/>
      <c r="FB104" s="100">
        <f>Deník!D104</f>
        <v>0</v>
      </c>
      <c r="FC104" s="63">
        <f>IF($FB104&lt;&gt;"",IF(AND($FB104&gt;=FC$2,$FB104&lt;=FC$3),Deník!$W104,""))</f>
        <v>0</v>
      </c>
      <c r="FD104" s="63" t="str">
        <f>IF($FB104&lt;&gt;"",IF(AND($FB104&gt;=FD$2,$FB104&lt;=FD$3),Deník!$W104,""))</f>
        <v/>
      </c>
      <c r="FE104" s="63" t="str">
        <f>IF($FB104&lt;&gt;"",IF(AND($FB104&gt;=FE$2,$FB104&lt;=FE$3),Deník!$W104,""))</f>
        <v/>
      </c>
      <c r="FF104" s="63" t="str">
        <f>IF($FB104&lt;&gt;"",IF(AND($FB104&gt;=FF$2,$FB104&lt;=FF$3),Deník!$W104,""))</f>
        <v/>
      </c>
      <c r="FG104" s="63" t="str">
        <f>IF($FB104&lt;&gt;"",IF(AND($FB104&gt;=FG$2,$FB104&lt;=FG$3),Deník!$W104,""))</f>
        <v/>
      </c>
      <c r="FH104" s="63" t="str">
        <f>IF($FB104&lt;&gt;"",IF(AND($FB104&gt;=FH$2,$FB104&lt;=FH$3),Deník!$W104,""))</f>
        <v/>
      </c>
      <c r="FI104" s="63" t="str">
        <f>IF($FB104&lt;&gt;"",IF(AND($FB104&gt;=FI$2,$FB104&lt;=FI$3),Deník!$W104,""))</f>
        <v/>
      </c>
      <c r="FJ104" s="63" t="str">
        <f>IF($FB104&lt;&gt;"",IF(AND($FB104&gt;=FJ$2,$FB104&lt;=FJ$3),Deník!$W104,""))</f>
        <v/>
      </c>
      <c r="FK104" s="63" t="str">
        <f>IF($FB104&lt;&gt;"",IF(AND($FB104&gt;=FK$2,$FB104&lt;=FK$3),Deník!$W104,""))</f>
        <v/>
      </c>
      <c r="FL104" s="63" t="str">
        <f>IF($FB104&lt;&gt;"",IF(AND($FB104&gt;=FL$2,$FB104&lt;=FL$3),Deník!$W104,""))</f>
        <v/>
      </c>
      <c r="FM104" s="63" t="str">
        <f>IF($FB104&lt;&gt;"",IF(AND($FB104&gt;=FM$2,$FB104&lt;=FM$3),Deník!$W104,""))</f>
        <v/>
      </c>
      <c r="FN104" s="13"/>
      <c r="FO104" s="20" t="str">
        <f>IF(Deník!$W104&gt;1,Deník!$W104,"")</f>
        <v/>
      </c>
      <c r="FP104" s="20" t="str">
        <f>IF(Deník!$W104&lt;0,Deník!$W104,"")</f>
        <v/>
      </c>
      <c r="FQ104" s="17"/>
      <c r="FS104" s="233"/>
      <c r="FT104" s="233" t="str">
        <f>IF(Deník!$W104&lt;&gt;"",IF(Deník!$Y104=Statistika!$F$78,Deník!$W104,""),"")</f>
        <v/>
      </c>
      <c r="FU104" s="233" t="str">
        <f>IF(Deník!$W104&lt;&gt;"",IF(Deník!$Y104=Statistika!$F$79,Deník!$W104,""),"")</f>
        <v/>
      </c>
      <c r="FV104" s="233" t="str">
        <f>IF(Deník!$W104&lt;&gt;"",IF(Deník!$Y104=Statistika!$F$80,Deník!$W104,""),"")</f>
        <v/>
      </c>
      <c r="FW104" s="233" t="str">
        <f>IF(Deník!$W104&lt;&gt;"",IF(Deník!$Y104=Statistika!$F$81,Deník!$W104,""),"")</f>
        <v/>
      </c>
      <c r="FX104" s="233" t="str">
        <f>IF(Deník!$W104&lt;&gt;"",IF(Deník!$Y104=Statistika!$F$82,Deník!$W104,""),"")</f>
        <v/>
      </c>
      <c r="FY104" s="233" t="str">
        <f>IF(Deník!$W104&lt;&gt;"",IF(Deník!$Y104=Statistika!$F$83,Deník!$W104,""),"")</f>
        <v/>
      </c>
      <c r="FZ104" s="233" t="str">
        <f>IF(Deník!$W104&lt;&gt;"",IF(Deník!$Y104=Statistika!$F$84,Deník!$W104,""),"")</f>
        <v/>
      </c>
      <c r="GA104" s="233" t="str">
        <f>IF(Deník!$W104&lt;&gt;"",IF(Deník!$Y104=Statistika!$F$85,Deník!$W104,""),"")</f>
        <v/>
      </c>
      <c r="GB104" s="233" t="str">
        <f>IF(Deník!$W104&lt;&gt;"",IF(Deník!$Y104=Statistika!$F$86,Deník!$W104,""),"")</f>
        <v/>
      </c>
      <c r="GC104" s="233" t="str">
        <f>IF(Deník!$W104&lt;&gt;"",IF(Deník!$Y104=Statistika!$F$87,Deník!$W104,""),"")</f>
        <v/>
      </c>
      <c r="GD104" s="233" t="str">
        <f>IF(Deník!$W104&lt;&gt;"",IF(Deník!$Y104=Statistika!$F$88,Deník!$W104,""),"")</f>
        <v/>
      </c>
      <c r="GE104" s="233" t="str">
        <f>IF(Deník!$W104&lt;&gt;"",IF(Deník!$Y104=Statistika!$F$89,Deník!$W104,""),"")</f>
        <v/>
      </c>
      <c r="GF104" s="233" t="str">
        <f>IF(Deník!$W104&lt;&gt;"",IF(Deník!$Y104=Statistika!$F$90,Deník!$W104,""),"")</f>
        <v/>
      </c>
      <c r="GG104" s="233" t="str">
        <f>IF(Deník!$W104&lt;&gt;"",IF(Deník!$Y104=Statistika!$F$91,Deník!$W104,""),"")</f>
        <v/>
      </c>
      <c r="GH104" s="233"/>
      <c r="GI104" s="233" t="str">
        <f>IF(Deník!$W104&lt;&gt;"",IF(Deník!$AB104=Statistika!$L$100,Deník!$W104,""),"")</f>
        <v/>
      </c>
      <c r="GJ104" s="233" t="str">
        <f>IF(Deník!$W104&lt;&gt;"",IF(Deník!$AB104=Statistika!$L$101,Deník!$W104,""),"")</f>
        <v/>
      </c>
      <c r="GK104" s="233" t="str">
        <f>IF(Deník!$W104&lt;&gt;"",IF(Deník!$AB104=Statistika!$L$102,Deník!$W104,""),"")</f>
        <v/>
      </c>
      <c r="GL104" s="233" t="str">
        <f>IF(Deník!$W104&lt;&gt;"",IF(Deník!$AB104=Statistika!$L$103,Deník!$W104,""),"")</f>
        <v/>
      </c>
      <c r="GM104" s="233" t="str">
        <f>IF(Deník!$W104&lt;&gt;"",IF(Deník!$AB104=Statistika!$L$104,Deník!$W104,""),"")</f>
        <v/>
      </c>
      <c r="GN104" s="233" t="str">
        <f>IF(Deník!$W104&lt;&gt;"",IF(Deník!$AB104=Statistika!$L$105,Deník!$W104,""),"")</f>
        <v/>
      </c>
      <c r="GO104" s="233" t="str">
        <f>IF(Deník!$W104&lt;&gt;"",IF(Deník!$AB104=Statistika!$L$106,Deník!$W104,""),"")</f>
        <v/>
      </c>
      <c r="GP104" s="233" t="str">
        <f>IF(Deník!$W104&lt;&gt;"",IF(Deník!$AB104=Statistika!$L$107,Deník!$W104,""),"")</f>
        <v/>
      </c>
      <c r="GQ104" s="233" t="str">
        <f>IF(Deník!$W104&lt;&gt;"",IF(Deník!$AB104=Statistika!$L$108,Deník!$W104,""),"")</f>
        <v/>
      </c>
      <c r="GS104" s="233" t="str">
        <f>IF(Deník!$W104&lt;0,IF(Deník!$AC104=Statistika!$F$117,Deník!$W104,""),"")</f>
        <v/>
      </c>
      <c r="GT104" s="233" t="str">
        <f>IF(Deník!$W104&lt;0,IF(Deník!$AC104=Statistika!$F$118,Deník!$W104,""),"")</f>
        <v/>
      </c>
      <c r="GU104" s="233" t="str">
        <f>IF(Deník!$W104&lt;0,IF(Deník!$AC104=Statistika!$F$119,Deník!$W104,""),"")</f>
        <v/>
      </c>
      <c r="GV104" s="233" t="str">
        <f>IF(Deník!$W104&lt;0,IF(Deník!$AC104=Statistika!$F$120,Deník!$W104,""),"")</f>
        <v/>
      </c>
      <c r="GW104" s="233" t="str">
        <f>IF(Deník!$W104&lt;0,IF(Deník!$AC104=Statistika!$F$121,Deník!$W104,""),"")</f>
        <v/>
      </c>
      <c r="GX104" s="233" t="str">
        <f>IF(Deník!$W104&lt;0,IF(Deník!$AC104=Statistika!$F$122,Deník!$W104,""),"")</f>
        <v/>
      </c>
      <c r="GY104" s="233" t="str">
        <f>IF(Deník!$W104&lt;0,IF(Deník!$AC104=Statistika!$F$123,Deník!$W104,""),"")</f>
        <v/>
      </c>
      <c r="GZ104" s="233" t="str">
        <f>IF(Deník!$W104&lt;0,IF(Deník!$AC104=Statistika!$F$124,Deník!$W104,""),"")</f>
        <v/>
      </c>
      <c r="HA104" s="233" t="str">
        <f>IF(Deník!$W104&lt;0,IF(Deník!$AC104=Statistika!$F$125,Deník!$W104,""),"")</f>
        <v/>
      </c>
      <c r="HC104" s="233" t="str">
        <f>IF(Deník!$W104&lt;0,IF(Deník!$AD104=Statistika!$F$133,Deník!$W104,""),"")</f>
        <v/>
      </c>
      <c r="HD104" s="233" t="str">
        <f>IF(Deník!$W104&lt;0,IF(Deník!$AD104=Statistika!$F$134,Deník!$W104,""),"")</f>
        <v/>
      </c>
      <c r="HE104" s="233" t="str">
        <f>IF(Deník!$W104&lt;0,IF(Deník!$AD104=Statistika!$F$135,Deník!$W104,""),"")</f>
        <v/>
      </c>
      <c r="HF104" s="233" t="str">
        <f>IF(Deník!$W104&lt;0,IF(Deník!$AD104=Statistika!$F$136,Deník!$W104,""),"")</f>
        <v/>
      </c>
      <c r="HG104" s="233" t="str">
        <f>IF(Deník!$W104&lt;0,IF(Deník!$AD104=Statistika!$F$137,Deník!$W104,""),"")</f>
        <v/>
      </c>
      <c r="ID104" s="8">
        <f>Tabulka4[[#This Row],[Sloupec3]]</f>
        <v>0</v>
      </c>
      <c r="IE104" s="17" t="str">
        <f>IF(AND([1]Deník!$C104&gt;='[1]Měsíční shrnutí'!$D$1,[1]Deník!$C104&lt;='[1]Měsíční shrnutí'!$F$1),[1]Deník!$X104,"")</f>
        <v/>
      </c>
    </row>
    <row r="105" spans="1:239">
      <c r="A105" s="8">
        <f>Deník!C106</f>
        <v>0</v>
      </c>
      <c r="B105" s="50" t="str">
        <f>Deník!R106</f>
        <v/>
      </c>
      <c r="C105" s="102" t="str">
        <f>IF(AND(Deník!R106&gt;1,Deník!R106&lt;&gt;""),1,"")</f>
        <v/>
      </c>
      <c r="D105" s="102" t="str">
        <f>IF(AND(Deník!R106&lt;=0,Deník!R106&lt;&gt;""),1,"")</f>
        <v/>
      </c>
      <c r="E105" s="103" t="str">
        <f>IF(AND(Deník!R106&gt;=0,Deník!R106&lt;=1),1,"")</f>
        <v/>
      </c>
      <c r="F105" s="79" t="str">
        <f>IF(Deník!R106&lt;&gt;"",Deník!R106+F104,"")</f>
        <v/>
      </c>
      <c r="G105" s="85"/>
      <c r="H105" s="54" t="str">
        <f>IF(MONTH(Deník!$C105)=H$2,IF(AND(Deník!$R105&gt;=0,Deník!$R105&lt;=1),"BE",Deník!$R105),"")</f>
        <v/>
      </c>
      <c r="I105" s="11" t="str">
        <f>IF(MONTH(Deník!$C105)=I$2,IF(AND(Deník!$R105&gt;=0,Deník!$R105&lt;=1),"BE",Deník!$R105),"")</f>
        <v/>
      </c>
      <c r="J105" s="11" t="str">
        <f>IF(MONTH(Deník!$C105)=J$2,IF(AND(Deník!$R105&gt;=0,Deník!$R105&lt;=1),"BE",Deník!$R105),"")</f>
        <v/>
      </c>
      <c r="K105" s="11" t="str">
        <f>IF(MONTH(Deník!$C105)=K$2,IF(AND(Deník!$R105&gt;=0,Deník!$R105&lt;=1),"BE",Deník!$R105),"")</f>
        <v/>
      </c>
      <c r="L105" s="11" t="str">
        <f>IF(MONTH(Deník!$C105)=L$2,IF(AND(Deník!$R105&gt;=0,Deník!$R105&lt;=1),"BE",Deník!$R105),"")</f>
        <v/>
      </c>
      <c r="M105" s="11" t="str">
        <f>IF(MONTH(Deník!$C105)=M$2,IF(AND(Deník!$R105&gt;=0,Deník!$R105&lt;=1),"BE",Deník!$R105),"")</f>
        <v/>
      </c>
      <c r="N105" s="11" t="str">
        <f>IF(MONTH(Deník!$C105)=N$2,IF(AND(Deník!$R105&gt;=0,Deník!$R105&lt;=1),"BE",Deník!$R105),"")</f>
        <v/>
      </c>
      <c r="O105" s="11" t="str">
        <f>IF(MONTH(Deník!$C105)=O$2,IF(AND(Deník!$R105&gt;=0,Deník!$R105&lt;=1),"BE",Deník!$R105),"")</f>
        <v/>
      </c>
      <c r="P105" s="11" t="str">
        <f>IF(MONTH(Deník!$C105)=P$2,IF(AND(Deník!$R105&gt;=0,Deník!$R105&lt;=1),"BE",Deník!$R105),"")</f>
        <v/>
      </c>
      <c r="Q105" s="11" t="str">
        <f>IF(MONTH(Deník!$C105)=Q$2,IF(AND(Deník!$R105&gt;=0,Deník!$R105&lt;=1),"BE",Deník!$R105),"")</f>
        <v/>
      </c>
      <c r="R105" s="11" t="str">
        <f>IF(MONTH(Deník!$C105)=R$2,IF(AND(Deník!$R105&gt;=0,Deník!$R105&lt;=1),"BE",Deník!$R105),"")</f>
        <v/>
      </c>
      <c r="S105" s="57" t="str">
        <f>IF(MONTH(Deník!$C105)=S$2,IF(AND(Deník!$R105&gt;=0,Deník!$R105&lt;=1),"BE",Deník!$R105),"")</f>
        <v/>
      </c>
      <c r="U105" s="12"/>
      <c r="V105" s="12"/>
      <c r="X105" s="600" t="str">
        <f>IF(Deník!$R105&lt;&gt;"",IF(Deník!$B105=Statistika!$F$63,IF(AND(Deník!$R105&gt;=0,Deník!$R105&lt;=1),"BE",Deník!$R105),""),"")</f>
        <v/>
      </c>
      <c r="Y105" s="13" t="str">
        <f>IF(Deník!$R105&lt;&gt;"",IF(Deník!$B105=Statistika!$F$64,IF(AND(Deník!$R105&gt;=0,Deník!$R105&lt;=1),"BE",Deník!$R105),""),"")</f>
        <v/>
      </c>
      <c r="Z105" s="13" t="str">
        <f>IF(Deník!$R105&lt;&gt;"",IF(Deník!$B105=Statistika!$F$65,IF(AND(Deník!$R105&gt;=0,Deník!$R105&lt;=1),"BE",Deník!$R105),""),"")</f>
        <v/>
      </c>
      <c r="AA105" s="13" t="str">
        <f>IF(Deník!$R105&lt;&gt;"",IF(Deník!$B105=Statistika!$F$66,IF(AND(Deník!$R105&gt;=0,Deník!$R105&lt;=1),"BE",Deník!$R105),""),"")</f>
        <v/>
      </c>
      <c r="AB105" s="13" t="str">
        <f>IF(Deník!$R105&lt;&gt;"",IF(Deník!$B105=Statistika!$F$67,IF(AND(Deník!$R105&gt;=0,Deník!$R105&lt;=1),"BE",Deník!$R105),""),"")</f>
        <v/>
      </c>
      <c r="AC105" s="13" t="str">
        <f>IF(Deník!$R105&lt;&gt;"",IF(Deník!$B105=Statistika!$F$68,IF(AND(Deník!$R105&gt;=0,Deník!$R105&lt;=1),"BE",Deník!$R105),""),"")</f>
        <v/>
      </c>
      <c r="AD105" s="13" t="str">
        <f>IF(Deník!$R105&lt;&gt;"",IF(Deník!$B105=Statistika!$F$69,IF(AND(Deník!$R105&gt;=0,Deník!$R105&lt;=1),"BE",Deník!$R105),""),"")</f>
        <v/>
      </c>
      <c r="AE105" s="601" t="str">
        <f>IF(Deník!$R105&lt;&gt;"",IF(Deník!$B105=Statistika!$F$70,IF(AND(Deník!$R105&gt;=0,Deník!$R105&lt;=1),"BE",Deník!$R105),""),"")</f>
        <v/>
      </c>
      <c r="AF105" s="90"/>
      <c r="AG105" s="63" t="str">
        <f>IF(Deník!$R105&lt;&gt;"",IF(Deník!$J105="L",IF(AND(Deník!$R105&gt;=0,Deník!$R105&lt;=1),"BE",Deník!$R105),""),"")</f>
        <v/>
      </c>
      <c r="AH105" s="13" t="str">
        <f>IF(Deník!$R105&lt;&gt;"",IF(Deník!$J105="S",IF(AND(Deník!$R105&gt;=0,Deník!$R105&lt;=1),"BE",Deník!$R105),""),"")</f>
        <v/>
      </c>
      <c r="AI105" s="95"/>
      <c r="AJ105" s="71" t="str">
        <f>IF(Deník!N106&lt;&gt;"",Deník!N106*-1,"")</f>
        <v/>
      </c>
      <c r="AK105" s="88"/>
      <c r="AL105" s="63" t="str">
        <f>IF(WEEKDAY(Deník!$C105,2)=1,IF(AND(Deník!$R105&gt;=0,Deník!$R105&lt;=1),"BE",Deník!$R105),"")</f>
        <v/>
      </c>
      <c r="AM105" s="13" t="str">
        <f>IF(WEEKDAY(Deník!$C105,2)=2,IF(AND(Deník!$R105&gt;=0,Deník!$R105&lt;=1),"BE",Deník!$R105),"")</f>
        <v/>
      </c>
      <c r="AN105" s="13" t="str">
        <f>IF(WEEKDAY(Deník!$C105,2)=3,IF(AND(Deník!$R105&gt;=0,Deník!$R105&lt;=1),"BE",Deník!$R105),"")</f>
        <v/>
      </c>
      <c r="AO105" s="13" t="str">
        <f>IF(WEEKDAY(Deník!$C105,2)=4,IF(AND(Deník!$R105&gt;=0,Deník!$R105&lt;=1),"BE",Deník!$R105),"")</f>
        <v/>
      </c>
      <c r="AP105" s="60" t="str">
        <f>IF(WEEKDAY(Deník!$C105,2)=5,IF(AND(Deník!$R105&gt;=0,Deník!$R105&lt;=1),"BE",Deník!$R105),"")</f>
        <v/>
      </c>
      <c r="AQ105" s="99"/>
      <c r="AR105" s="100">
        <f>Deník!D105</f>
        <v>0</v>
      </c>
      <c r="AS105" s="63" t="str">
        <f>IF(Deník!$D105&lt;&gt;"",IF(AND(Deník!$D105&gt;=AS$2,Deník!$D105&lt;=AS$3),IF(AND(Deník!$R105&gt;=0,Deník!$R105&lt;=1),"BE",Deník!$R105),""),"")</f>
        <v/>
      </c>
      <c r="AT105" s="63" t="str">
        <f>IF(Deník!$D105&lt;&gt;"",IF(AND(Deník!$D105&gt;=AT$2,Deník!$D105&lt;=AT$3),IF(AND(Deník!$R105&gt;=0,Deník!$R105&lt;=1),"BE",Deník!$R105),""),"")</f>
        <v/>
      </c>
      <c r="AU105" s="63" t="str">
        <f>IF(Deník!$D105&lt;&gt;"",IF(AND(Deník!$D105&gt;=AU$2,Deník!$D105&lt;=AU$3),IF(AND(Deník!$R105&gt;=0,Deník!$R105&lt;=1),"BE",Deník!$R105),""),"")</f>
        <v/>
      </c>
      <c r="AV105" s="63" t="str">
        <f>IF(Deník!$D105&lt;&gt;"",IF(AND(Deník!$D105&gt;=AV$2,Deník!$D105&lt;=AV$3),IF(AND(Deník!$R105&gt;=0,Deník!$R105&lt;=1),"BE",Deník!$R105),""),"")</f>
        <v/>
      </c>
      <c r="AW105" s="63" t="str">
        <f>IF(Deník!$D105&lt;&gt;"",IF(AND(Deník!$D105&gt;=AW$2,Deník!$D105&lt;=AW$3),IF(AND(Deník!$R105&gt;=0,Deník!$R105&lt;=1),"BE",Deník!$R105),""),"")</f>
        <v/>
      </c>
      <c r="AX105" s="63" t="str">
        <f>IF(Deník!$D105&lt;&gt;"",IF(AND(Deník!$D105&gt;=AX$2,Deník!$D105&lt;=AX$3),IF(AND(Deník!$R105&gt;=0,Deník!$R105&lt;=1),"BE",Deník!$R105),""),"")</f>
        <v/>
      </c>
      <c r="AY105" s="63" t="str">
        <f>IF(Deník!$D105&lt;&gt;"",IF(AND(Deník!$D105&gt;=AY$2,Deník!$D105&lt;=AY$3),IF(AND(Deník!$R105&gt;=0,Deník!$R105&lt;=1),"BE",Deník!$R105),""),"")</f>
        <v/>
      </c>
      <c r="AZ105" s="63" t="str">
        <f>IF(Deník!$D105&lt;&gt;"",IF(AND(Deník!$D105&gt;=AZ$2,Deník!$D105&lt;=AZ$3),IF(AND(Deník!$R105&gt;=0,Deník!$R105&lt;=1),"BE",Deník!$R105),""),"")</f>
        <v/>
      </c>
      <c r="BA105" s="63" t="str">
        <f>IF(Deník!$D105&lt;&gt;"",IF(AND(Deník!$D105&gt;=BA$2,Deník!$D105&lt;=BA$3),IF(AND(Deník!$R105&gt;=0,Deník!$R105&lt;=1),"BE",Deník!$R105),""),"")</f>
        <v/>
      </c>
      <c r="BB105" s="63" t="str">
        <f>IF(Deník!$D105&lt;&gt;"",IF(AND(Deník!$D105&gt;=BB$2,Deník!$D105&lt;=BB$3),IF(AND(Deník!$R105&gt;=0,Deník!$R105&lt;=1),"BE",Deník!$R105),""),"")</f>
        <v/>
      </c>
      <c r="BC105" s="71" t="str">
        <f>IF(Deník!$D105&lt;&gt;"",IF(AND(Deník!$D105&gt;=BC$2,Deník!$D105&lt;=BC$3),IF(AND(Deník!$R105&gt;=0,Deník!$R105&lt;=1),"BE",Deník!$R105),""),"")</f>
        <v/>
      </c>
      <c r="BD105" s="20" t="str">
        <f>IF(Deník!$J106="S",(Deník!$M106-Deník!$K106),IF(Deník!$J106="L",(Deník!$K106-Deník!$M106),""))</f>
        <v/>
      </c>
      <c r="BE105" s="20" t="str">
        <f>IF(Deník!$J106="S",(Deník!$K106-Deník!$O106),IF(Deník!$J106="L",(Deník!$O106-Deník!$K106),""))</f>
        <v/>
      </c>
      <c r="BF105" s="20" t="str">
        <f>IF(Deník!$J106="S",(Deník!$K106-Deník!$L106),IF(Deník!$J106="L",(Deník!$L106-Deník!$K106),""))</f>
        <v/>
      </c>
      <c r="BG105" s="20" t="str">
        <f>IF(Deník!$J106="S",(Deník!$K106-Deník!$S106),IF(Deník!$J106="L",(Deník!$S106-Deník!$K106),""))</f>
        <v/>
      </c>
      <c r="BH105" s="20" t="str">
        <f>IF(Deník!$J106="S",(Deník!$K106-Deník!$U106),IF(Deník!$J106="L",(Deník!$U106-Deník!$K106),""))</f>
        <v/>
      </c>
      <c r="BI105" s="20" t="str">
        <f>IF(Deník!$R105&gt;1,Deník!$R105,"")</f>
        <v/>
      </c>
      <c r="BJ105" s="20" t="str">
        <f>IF(Deník!$R105&lt;0,Deník!$R105,"")</f>
        <v/>
      </c>
      <c r="BK105" s="17"/>
      <c r="BM105" s="233" t="str">
        <f>IF(Deník!$R105&lt;&gt;"",IF(Deník!$Y105=Statistika!$F$78,IF(AND(Deník!$R105&gt;=0,Deník!$R105&lt;=1),"BE",Deník!$R105),""),"")</f>
        <v/>
      </c>
      <c r="BN105" s="233" t="str">
        <f>IF(Deník!$R105&lt;&gt;"",IF(Deník!$Y105=Statistika!$F$79,IF(AND(Deník!$R105&gt;=0,Deník!$R105&lt;=1),"BE",Deník!$R105),""),"")</f>
        <v/>
      </c>
      <c r="BO105" s="233" t="str">
        <f>IF(Deník!$R105&lt;&gt;"",IF(Deník!$Y105=Statistika!$F$80,IF(AND(Deník!$R105&gt;=0,Deník!$R105&lt;=1),"BE",Deník!$R105),""),"")</f>
        <v/>
      </c>
      <c r="BP105" s="233" t="str">
        <f>IF(Deník!$R105&lt;&gt;"",IF(Deník!$Y105=Statistika!$F$81,IF(AND(Deník!$R105&gt;=0,Deník!$R105&lt;=1),"BE",Deník!$R105),""),"")</f>
        <v/>
      </c>
      <c r="BQ105" s="233" t="str">
        <f>IF(Deník!$R105&lt;&gt;"",IF(Deník!$Y105=Statistika!$F$82,IF(AND(Deník!$R105&gt;=0,Deník!$R105&lt;=1),"BE",Deník!$R105),""),"")</f>
        <v/>
      </c>
      <c r="BR105" s="233" t="str">
        <f>IF(Deník!$R105&lt;&gt;"",IF(Deník!$Y105=Statistika!$F$83,IF(AND(Deník!$R105&gt;=0,Deník!$R105&lt;=1),"BE",Deník!$R105),""),"")</f>
        <v/>
      </c>
      <c r="BS105" s="233" t="str">
        <f>IF(Deník!$R105&lt;&gt;"",IF(Deník!$Y105=Statistika!$F$84,IF(AND(Deník!$R105&gt;=0,Deník!$R105&lt;=1),"BE",Deník!$R105),""),"")</f>
        <v/>
      </c>
      <c r="BT105" s="233" t="str">
        <f>IF(Deník!$R105&lt;&gt;"",IF(Deník!$Y105=Statistika!$F$85,IF(AND(Deník!$R105&gt;=0,Deník!$R105&lt;=1),"BE",Deník!$R105),""),"")</f>
        <v/>
      </c>
      <c r="BU105" s="233" t="str">
        <f>IF(Deník!$R105&lt;&gt;"",IF(Deník!$Y105=Statistika!$F$86,IF(AND(Deník!$R105&gt;=0,Deník!$R105&lt;=1),"BE",Deník!$R105),""),"")</f>
        <v/>
      </c>
      <c r="BV105" s="233" t="str">
        <f>IF(Deník!$R105&lt;&gt;"",IF(Deník!$Y105=Statistika!$F$87,IF(AND(Deník!$R105&gt;=0,Deník!$R105&lt;=1),"BE",Deník!$R105),""),"")</f>
        <v/>
      </c>
      <c r="BW105" s="233" t="str">
        <f>IF(Deník!$R105&lt;&gt;"",IF(Deník!$Y105=Statistika!$F$88,IF(AND(Deník!$R105&gt;=0,Deník!$R105&lt;=1),"BE",Deník!$R105),""),"")</f>
        <v/>
      </c>
      <c r="BX105" s="233" t="str">
        <f>IF(Deník!$R105&lt;&gt;"",IF(Deník!$Y105=Statistika!$F$89,IF(AND(Deník!$R105&gt;=0,Deník!$R105&lt;=1),"BE",Deník!$R105),""),"")</f>
        <v/>
      </c>
      <c r="BY105" s="233" t="str">
        <f>IF(Deník!$R105&lt;&gt;"",IF(Deník!$Y105=Statistika!$F$90,IF(AND(Deník!$R105&gt;=0,Deník!$R105&lt;=1),"BE",Deník!$R105),""),"")</f>
        <v/>
      </c>
      <c r="BZ105" s="233" t="str">
        <f>IF(Deník!$R105&lt;&gt;"",IF(Deník!$Y105=Statistika!$F$91,IF(AND(Deník!$R105&gt;=0,Deník!$R105&lt;=1),"BE",Deník!$R105),""),"")</f>
        <v/>
      </c>
      <c r="CA105" s="233"/>
      <c r="CB105" s="233" t="str">
        <f>IF(Deník!$R105&lt;&gt;"",IF(Deník!$AB105="SL",IF(AND(Deník!$R105&gt;=0,Deník!$R105&lt;=1),"BE",Deník!$R105),""),"")</f>
        <v/>
      </c>
      <c r="CC105" s="233" t="str">
        <f>IF(Deník!$R105&lt;&gt;"",IF(Deník!$AB105="BE10",IF(AND(Deník!$R105&gt;=0,Deník!$R105&lt;=1),"BE",Deník!$R105),""),"")</f>
        <v/>
      </c>
      <c r="CD105" s="233" t="str">
        <f>IF(Deník!$R105&lt;&gt;"",IF(Deník!$AB105="BE15",IF(AND(Deník!$R105&gt;=0,Deník!$R105&lt;=1),"BE",Deník!$R105),""),"")</f>
        <v/>
      </c>
      <c r="CE105" s="233" t="str">
        <f>IF(Deník!$R105&lt;&gt;"",IF(Deník!$AB105="BE20",IF(AND(Deník!$R105&gt;=0,Deník!$R105&lt;=1),"BE",Deník!$R105),""),"")</f>
        <v/>
      </c>
      <c r="CF105" s="233" t="str">
        <f>IF(Deník!$R105&lt;&gt;"",IF(Deník!$AB105="TP1",IF(AND(Deník!$R105&gt;=0,Deník!$R105&lt;=1),"BE",Deník!$R105),""),"")</f>
        <v/>
      </c>
      <c r="CG105" s="233" t="str">
        <f>IF(Deník!$R105&lt;&gt;"",IF(Deník!$AB105="TP2",IF(AND(Deník!$R105&gt;=0,Deník!$R105&lt;=1),"BE",Deník!$R105),""),"")</f>
        <v/>
      </c>
      <c r="CH105" s="233" t="str">
        <f>IF(Deník!$R105&lt;&gt;"",IF(Deník!$AB105="TP3",IF(AND(Deník!$R105&gt;=0,Deník!$R105&lt;=1),"BE",Deník!$R105),""),"")</f>
        <v/>
      </c>
      <c r="CI105" s="233" t="str">
        <f>IF(Deník!$R105&lt;&gt;"",IF(Deník!$AB105="Trailing SL",IF(AND(Deník!$R105&gt;=0,Deník!$R105&lt;=1),"BE",Deník!$R105),""),"")</f>
        <v/>
      </c>
      <c r="CJ105" s="233" t="str">
        <f>IF(Deník!$R105&lt;&gt;"",IF(Deník!$AB105="Manual",IF(AND(Deník!$R105&gt;=0,Deník!$R105&lt;=1),"BE",Deník!$R105),""),"")</f>
        <v/>
      </c>
      <c r="CK105" s="233"/>
      <c r="CL105" s="233" t="str">
        <f>IF(Deník!$R105&lt;0,IF(Deník!$AC105=Statistika!$F$117,Deník!$R105,""),"")</f>
        <v/>
      </c>
      <c r="CM105" s="233" t="str">
        <f>IF(Deník!$R105&lt;0,IF(Deník!$AC105=Statistika!$F$118,Deník!$R105,""),"")</f>
        <v/>
      </c>
      <c r="CN105" s="233" t="str">
        <f>IF(Deník!$R105&lt;0,IF(Deník!$AC105=Statistika!$F$119,Deník!$R105,""),"")</f>
        <v/>
      </c>
      <c r="CO105" s="233" t="str">
        <f>IF(Deník!$R105&lt;0,IF(Deník!$AC105=Statistika!$F$120,Deník!$R105,""),"")</f>
        <v/>
      </c>
      <c r="CP105" s="233" t="str">
        <f>IF(Deník!$R105&lt;0,IF(Deník!$AC105=Statistika!$F$121,Deník!$R105,""),"")</f>
        <v/>
      </c>
      <c r="CQ105" s="233" t="str">
        <f>IF(Deník!$R105&lt;0,IF(Deník!$AC105=Statistika!$F$122,Deník!$R105,""),"")</f>
        <v/>
      </c>
      <c r="CR105" s="233" t="str">
        <f>IF(Deník!$R105&lt;0,IF(Deník!$AC105=Statistika!$F$123,Deník!$R105,""),"")</f>
        <v/>
      </c>
      <c r="CS105" s="233" t="str">
        <f>IF(Deník!$R105&lt;0,IF(Deník!$AC105=Statistika!$F$124,Deník!$R105,""),"")</f>
        <v/>
      </c>
      <c r="CT105" s="233" t="str">
        <f>IF(Deník!$R105&lt;0,IF(Deník!$AC105=Statistika!$F$125,Deník!$R105,""),"")</f>
        <v/>
      </c>
      <c r="CU105" s="233"/>
      <c r="CV105" s="233" t="str">
        <f>IF(Deník!$R105&lt;0,IF(Deník!$AD105=$CV$2,Deník!$R105,""),"")</f>
        <v/>
      </c>
      <c r="CW105" s="233" t="str">
        <f>IF(Deník!$R105&lt;0,IF(Deník!$AD105=$CW$2,Deník!$R105,""),"")</f>
        <v/>
      </c>
      <c r="CX105" s="233" t="str">
        <f>IF(Deník!$R105&lt;0,IF(Deník!$AD105=$CX$2,Deník!$R105,""),"")</f>
        <v/>
      </c>
      <c r="CY105" s="233" t="str">
        <f>IF(Deník!$R105&lt;0,IF(Deník!$AD105=$CY$2,Deník!$R105,""),"")</f>
        <v/>
      </c>
      <c r="CZ105" s="233" t="str">
        <f>IF(Deník!$R105&lt;0,IF(Deník!$AD105=$CZ$2,Deník!$R105,""),"")</f>
        <v/>
      </c>
      <c r="DL105" s="221">
        <f t="shared" si="8"/>
        <v>93847.029999999984</v>
      </c>
      <c r="DM105" s="220">
        <f t="shared" si="7"/>
        <v>-6.1529700000000132E-2</v>
      </c>
      <c r="DO105" s="50">
        <f>Deník!W106</f>
        <v>0</v>
      </c>
      <c r="DP105" s="102" t="str">
        <f>IF(AND(Deník!W106&gt;0),1,"")</f>
        <v/>
      </c>
      <c r="DQ105" s="102">
        <f>IF(AND(Deník!W106&lt;=0),1,"")</f>
        <v>1</v>
      </c>
      <c r="DR105" s="227"/>
      <c r="DS105" s="228"/>
      <c r="DT105" s="85"/>
      <c r="DU105" s="54">
        <f>IF(MONTH(Deník!$C105)=DU$2,Deník!$W105,"")</f>
        <v>0</v>
      </c>
      <c r="DV105" s="222" t="str">
        <f>IF(MONTH(Deník!$C105)=DV$2,Deník!$W105,"")</f>
        <v/>
      </c>
      <c r="DW105" s="222" t="str">
        <f>IF(MONTH(Deník!$C105)=DW$2,Deník!$W105,"")</f>
        <v/>
      </c>
      <c r="DX105" s="222" t="str">
        <f>IF(MONTH(Deník!$C105)=DX$2,Deník!$W105,"")</f>
        <v/>
      </c>
      <c r="DY105" s="222" t="str">
        <f>IF(MONTH(Deník!$C105)=DY$2,Deník!$W105,"")</f>
        <v/>
      </c>
      <c r="DZ105" s="222" t="str">
        <f>IF(MONTH(Deník!$C105)=DZ$2,Deník!$W105,"")</f>
        <v/>
      </c>
      <c r="EA105" s="222" t="str">
        <f>IF(MONTH(Deník!$C105)=EA$2,Deník!$W105,"")</f>
        <v/>
      </c>
      <c r="EB105" s="222" t="str">
        <f>IF(MONTH(Deník!$C105)=EB$2,Deník!$W105,"")</f>
        <v/>
      </c>
      <c r="EC105" s="222" t="str">
        <f>IF(MONTH(Deník!$C105)=EC$2,Deník!$W105,"")</f>
        <v/>
      </c>
      <c r="ED105" s="222" t="str">
        <f>IF(MONTH(Deník!$C105)=ED$2,Deník!$W105,"")</f>
        <v/>
      </c>
      <c r="EE105" s="222" t="str">
        <f>IF(MONTH(Deník!$C105)=EE$2,Deník!$W105,"")</f>
        <v/>
      </c>
      <c r="EF105" s="222" t="str">
        <f>IF(MONTH(Deník!$C105)=EF$2,Deník!$W105,"")</f>
        <v/>
      </c>
      <c r="EI105" s="600" t="str">
        <f>IF(Deník!$W105&lt;&gt;"",IF(Deník!$B105=Statistika!$F$63,Deník!$W105,""),"")</f>
        <v/>
      </c>
      <c r="EJ105" s="13" t="str">
        <f>IF(Deník!$W105&lt;&gt;"",IF(Deník!$B105=Statistika!$F$64,Deník!$W105,""),"")</f>
        <v/>
      </c>
      <c r="EK105" s="13" t="str">
        <f>IF(Deník!$W105&lt;&gt;"",IF(Deník!$B105=Statistika!$F$65,Deník!$W105,""),"")</f>
        <v/>
      </c>
      <c r="EL105" s="13" t="str">
        <f>IF(Deník!$W105&lt;&gt;"",IF(Deník!$B105=Statistika!$F$66,Deník!$W105,""),"")</f>
        <v/>
      </c>
      <c r="EM105" s="13" t="str">
        <f>IF(Deník!$W105&lt;&gt;"",IF(Deník!$B105=Statistika!$F$67,Deník!$W105,""),"")</f>
        <v/>
      </c>
      <c r="EN105" s="13" t="str">
        <f>IF(Deník!$W105&lt;&gt;"",IF(Deník!$B105=Statistika!$F$68,Deník!$W105,""),"")</f>
        <v/>
      </c>
      <c r="EO105" s="13" t="str">
        <f>IF(Deník!$W105&lt;&gt;"",IF(Deník!$B105=Statistika!$F$69,Deník!$W105,""),"")</f>
        <v/>
      </c>
      <c r="EP105" s="601" t="str">
        <f>IF(Deník!$W105&lt;&gt;"",IF(Deník!$B105=Statistika!$F$70,Deník!$W105,""),"")</f>
        <v/>
      </c>
      <c r="EQ105" s="90"/>
      <c r="ER105" s="63" t="str">
        <f>IF(Deník!$W105&lt;&gt;"",IF(Deník!$J105="L",Deník!$W105,""),"")</f>
        <v/>
      </c>
      <c r="ES105" s="13" t="str">
        <f>IF(Deník!$W105&lt;&gt;"",IF(Deník!$J105="S",Deník!$W105,""),"")</f>
        <v/>
      </c>
      <c r="ET105" s="95"/>
      <c r="EU105" s="88"/>
      <c r="EV105" s="63" t="str">
        <f>IF(WEEKDAY(Deník!$C105,2)=1,Deník!$W105,"")</f>
        <v/>
      </c>
      <c r="EW105" s="13" t="str">
        <f>IF(WEEKDAY(Deník!$C105,2)=2,Deník!$W105,"")</f>
        <v/>
      </c>
      <c r="EX105" s="13" t="str">
        <f>IF(WEEKDAY(Deník!$C105,2)=3,Deník!$W105,"")</f>
        <v/>
      </c>
      <c r="EY105" s="13" t="str">
        <f>IF(WEEKDAY(Deník!$C105,2)=4,Deník!$W105,"")</f>
        <v/>
      </c>
      <c r="EZ105" s="60" t="str">
        <f>IF(WEEKDAY(Deník!$C105,2)=5,Deník!$W105,"")</f>
        <v/>
      </c>
      <c r="FA105" s="99"/>
      <c r="FB105" s="100">
        <f>Deník!D105</f>
        <v>0</v>
      </c>
      <c r="FC105" s="63">
        <f>IF($FB105&lt;&gt;"",IF(AND($FB105&gt;=FC$2,$FB105&lt;=FC$3),Deník!$W105,""))</f>
        <v>0</v>
      </c>
      <c r="FD105" s="63" t="str">
        <f>IF($FB105&lt;&gt;"",IF(AND($FB105&gt;=FD$2,$FB105&lt;=FD$3),Deník!$W105,""))</f>
        <v/>
      </c>
      <c r="FE105" s="63" t="str">
        <f>IF($FB105&lt;&gt;"",IF(AND($FB105&gt;=FE$2,$FB105&lt;=FE$3),Deník!$W105,""))</f>
        <v/>
      </c>
      <c r="FF105" s="63" t="str">
        <f>IF($FB105&lt;&gt;"",IF(AND($FB105&gt;=FF$2,$FB105&lt;=FF$3),Deník!$W105,""))</f>
        <v/>
      </c>
      <c r="FG105" s="63" t="str">
        <f>IF($FB105&lt;&gt;"",IF(AND($FB105&gt;=FG$2,$FB105&lt;=FG$3),Deník!$W105,""))</f>
        <v/>
      </c>
      <c r="FH105" s="63" t="str">
        <f>IF($FB105&lt;&gt;"",IF(AND($FB105&gt;=FH$2,$FB105&lt;=FH$3),Deník!$W105,""))</f>
        <v/>
      </c>
      <c r="FI105" s="63" t="str">
        <f>IF($FB105&lt;&gt;"",IF(AND($FB105&gt;=FI$2,$FB105&lt;=FI$3),Deník!$W105,""))</f>
        <v/>
      </c>
      <c r="FJ105" s="63" t="str">
        <f>IF($FB105&lt;&gt;"",IF(AND($FB105&gt;=FJ$2,$FB105&lt;=FJ$3),Deník!$W105,""))</f>
        <v/>
      </c>
      <c r="FK105" s="63" t="str">
        <f>IF($FB105&lt;&gt;"",IF(AND($FB105&gt;=FK$2,$FB105&lt;=FK$3),Deník!$W105,""))</f>
        <v/>
      </c>
      <c r="FL105" s="63" t="str">
        <f>IF($FB105&lt;&gt;"",IF(AND($FB105&gt;=FL$2,$FB105&lt;=FL$3),Deník!$W105,""))</f>
        <v/>
      </c>
      <c r="FM105" s="63" t="str">
        <f>IF($FB105&lt;&gt;"",IF(AND($FB105&gt;=FM$2,$FB105&lt;=FM$3),Deník!$W105,""))</f>
        <v/>
      </c>
      <c r="FN105" s="13"/>
      <c r="FO105" s="20" t="str">
        <f>IF(Deník!$W105&gt;1,Deník!$W105,"")</f>
        <v/>
      </c>
      <c r="FP105" s="20" t="str">
        <f>IF(Deník!$W105&lt;0,Deník!$W105,"")</f>
        <v/>
      </c>
      <c r="FQ105" s="17"/>
      <c r="FS105" s="233"/>
      <c r="FT105" s="233" t="str">
        <f>IF(Deník!$W105&lt;&gt;"",IF(Deník!$Y105=Statistika!$F$78,Deník!$W105,""),"")</f>
        <v/>
      </c>
      <c r="FU105" s="233" t="str">
        <f>IF(Deník!$W105&lt;&gt;"",IF(Deník!$Y105=Statistika!$F$79,Deník!$W105,""),"")</f>
        <v/>
      </c>
      <c r="FV105" s="233" t="str">
        <f>IF(Deník!$W105&lt;&gt;"",IF(Deník!$Y105=Statistika!$F$80,Deník!$W105,""),"")</f>
        <v/>
      </c>
      <c r="FW105" s="233" t="str">
        <f>IF(Deník!$W105&lt;&gt;"",IF(Deník!$Y105=Statistika!$F$81,Deník!$W105,""),"")</f>
        <v/>
      </c>
      <c r="FX105" s="233" t="str">
        <f>IF(Deník!$W105&lt;&gt;"",IF(Deník!$Y105=Statistika!$F$82,Deník!$W105,""),"")</f>
        <v/>
      </c>
      <c r="FY105" s="233" t="str">
        <f>IF(Deník!$W105&lt;&gt;"",IF(Deník!$Y105=Statistika!$F$83,Deník!$W105,""),"")</f>
        <v/>
      </c>
      <c r="FZ105" s="233" t="str">
        <f>IF(Deník!$W105&lt;&gt;"",IF(Deník!$Y105=Statistika!$F$84,Deník!$W105,""),"")</f>
        <v/>
      </c>
      <c r="GA105" s="233" t="str">
        <f>IF(Deník!$W105&lt;&gt;"",IF(Deník!$Y105=Statistika!$F$85,Deník!$W105,""),"")</f>
        <v/>
      </c>
      <c r="GB105" s="233" t="str">
        <f>IF(Deník!$W105&lt;&gt;"",IF(Deník!$Y105=Statistika!$F$86,Deník!$W105,""),"")</f>
        <v/>
      </c>
      <c r="GC105" s="233" t="str">
        <f>IF(Deník!$W105&lt;&gt;"",IF(Deník!$Y105=Statistika!$F$87,Deník!$W105,""),"")</f>
        <v/>
      </c>
      <c r="GD105" s="233" t="str">
        <f>IF(Deník!$W105&lt;&gt;"",IF(Deník!$Y105=Statistika!$F$88,Deník!$W105,""),"")</f>
        <v/>
      </c>
      <c r="GE105" s="233" t="str">
        <f>IF(Deník!$W105&lt;&gt;"",IF(Deník!$Y105=Statistika!$F$89,Deník!$W105,""),"")</f>
        <v/>
      </c>
      <c r="GF105" s="233" t="str">
        <f>IF(Deník!$W105&lt;&gt;"",IF(Deník!$Y105=Statistika!$F$90,Deník!$W105,""),"")</f>
        <v/>
      </c>
      <c r="GG105" s="233" t="str">
        <f>IF(Deník!$W105&lt;&gt;"",IF(Deník!$Y105=Statistika!$F$91,Deník!$W105,""),"")</f>
        <v/>
      </c>
      <c r="GH105" s="233"/>
      <c r="GI105" s="233" t="str">
        <f>IF(Deník!$W105&lt;&gt;"",IF(Deník!$AB105=Statistika!$L$100,Deník!$W105,""),"")</f>
        <v/>
      </c>
      <c r="GJ105" s="233" t="str">
        <f>IF(Deník!$W105&lt;&gt;"",IF(Deník!$AB105=Statistika!$L$101,Deník!$W105,""),"")</f>
        <v/>
      </c>
      <c r="GK105" s="233" t="str">
        <f>IF(Deník!$W105&lt;&gt;"",IF(Deník!$AB105=Statistika!$L$102,Deník!$W105,""),"")</f>
        <v/>
      </c>
      <c r="GL105" s="233" t="str">
        <f>IF(Deník!$W105&lt;&gt;"",IF(Deník!$AB105=Statistika!$L$103,Deník!$W105,""),"")</f>
        <v/>
      </c>
      <c r="GM105" s="233" t="str">
        <f>IF(Deník!$W105&lt;&gt;"",IF(Deník!$AB105=Statistika!$L$104,Deník!$W105,""),"")</f>
        <v/>
      </c>
      <c r="GN105" s="233" t="str">
        <f>IF(Deník!$W105&lt;&gt;"",IF(Deník!$AB105=Statistika!$L$105,Deník!$W105,""),"")</f>
        <v/>
      </c>
      <c r="GO105" s="233" t="str">
        <f>IF(Deník!$W105&lt;&gt;"",IF(Deník!$AB105=Statistika!$L$106,Deník!$W105,""),"")</f>
        <v/>
      </c>
      <c r="GP105" s="233" t="str">
        <f>IF(Deník!$W105&lt;&gt;"",IF(Deník!$AB105=Statistika!$L$107,Deník!$W105,""),"")</f>
        <v/>
      </c>
      <c r="GQ105" s="233" t="str">
        <f>IF(Deník!$W105&lt;&gt;"",IF(Deník!$AB105=Statistika!$L$108,Deník!$W105,""),"")</f>
        <v/>
      </c>
      <c r="GS105" s="233" t="str">
        <f>IF(Deník!$W105&lt;0,IF(Deník!$AC105=Statistika!$F$117,Deník!$W105,""),"")</f>
        <v/>
      </c>
      <c r="GT105" s="233" t="str">
        <f>IF(Deník!$W105&lt;0,IF(Deník!$AC105=Statistika!$F$118,Deník!$W105,""),"")</f>
        <v/>
      </c>
      <c r="GU105" s="233" t="str">
        <f>IF(Deník!$W105&lt;0,IF(Deník!$AC105=Statistika!$F$119,Deník!$W105,""),"")</f>
        <v/>
      </c>
      <c r="GV105" s="233" t="str">
        <f>IF(Deník!$W105&lt;0,IF(Deník!$AC105=Statistika!$F$120,Deník!$W105,""),"")</f>
        <v/>
      </c>
      <c r="GW105" s="233" t="str">
        <f>IF(Deník!$W105&lt;0,IF(Deník!$AC105=Statistika!$F$121,Deník!$W105,""),"")</f>
        <v/>
      </c>
      <c r="GX105" s="233" t="str">
        <f>IF(Deník!$W105&lt;0,IF(Deník!$AC105=Statistika!$F$122,Deník!$W105,""),"")</f>
        <v/>
      </c>
      <c r="GY105" s="233" t="str">
        <f>IF(Deník!$W105&lt;0,IF(Deník!$AC105=Statistika!$F$123,Deník!$W105,""),"")</f>
        <v/>
      </c>
      <c r="GZ105" s="233" t="str">
        <f>IF(Deník!$W105&lt;0,IF(Deník!$AC105=Statistika!$F$124,Deník!$W105,""),"")</f>
        <v/>
      </c>
      <c r="HA105" s="233" t="str">
        <f>IF(Deník!$W105&lt;0,IF(Deník!$AC105=Statistika!$F$125,Deník!$W105,""),"")</f>
        <v/>
      </c>
      <c r="HC105" s="233" t="str">
        <f>IF(Deník!$W105&lt;0,IF(Deník!$AD105=Statistika!$F$133,Deník!$W105,""),"")</f>
        <v/>
      </c>
      <c r="HD105" s="233" t="str">
        <f>IF(Deník!$W105&lt;0,IF(Deník!$AD105=Statistika!$F$134,Deník!$W105,""),"")</f>
        <v/>
      </c>
      <c r="HE105" s="233" t="str">
        <f>IF(Deník!$W105&lt;0,IF(Deník!$AD105=Statistika!$F$135,Deník!$W105,""),"")</f>
        <v/>
      </c>
      <c r="HF105" s="233" t="str">
        <f>IF(Deník!$W105&lt;0,IF(Deník!$AD105=Statistika!$F$136,Deník!$W105,""),"")</f>
        <v/>
      </c>
      <c r="HG105" s="233" t="str">
        <f>IF(Deník!$W105&lt;0,IF(Deník!$AD105=Statistika!$F$137,Deník!$W105,""),"")</f>
        <v/>
      </c>
      <c r="ID105" s="8">
        <f>Tabulka4[[#This Row],[Sloupec3]]</f>
        <v>0</v>
      </c>
      <c r="IE105" s="17" t="str">
        <f>IF(AND([1]Deník!$C105&gt;='[1]Měsíční shrnutí'!$D$1,[1]Deník!$C105&lt;='[1]Měsíční shrnutí'!$F$1),[1]Deník!$X105,"")</f>
        <v/>
      </c>
    </row>
    <row r="106" spans="1:239">
      <c r="A106" s="8">
        <f>Deník!C107</f>
        <v>0</v>
      </c>
      <c r="B106" s="50" t="str">
        <f>Deník!R107</f>
        <v/>
      </c>
      <c r="C106" s="102" t="str">
        <f>IF(AND(Deník!R107&gt;1,Deník!R107&lt;&gt;""),1,"")</f>
        <v/>
      </c>
      <c r="D106" s="102" t="str">
        <f>IF(AND(Deník!R107&lt;=0,Deník!R107&lt;&gt;""),1,"")</f>
        <v/>
      </c>
      <c r="E106" s="103" t="str">
        <f>IF(AND(Deník!R107&gt;=0,Deník!R107&lt;=1),1,"")</f>
        <v/>
      </c>
      <c r="F106" s="79" t="str">
        <f>IF(Deník!R107&lt;&gt;"",Deník!R107+F105,"")</f>
        <v/>
      </c>
      <c r="G106" s="85"/>
      <c r="H106" s="54" t="str">
        <f>IF(MONTH(Deník!$C106)=H$2,IF(AND(Deník!$R106&gt;=0,Deník!$R106&lt;=1),"BE",Deník!$R106),"")</f>
        <v/>
      </c>
      <c r="I106" s="11" t="str">
        <f>IF(MONTH(Deník!$C106)=I$2,IF(AND(Deník!$R106&gt;=0,Deník!$R106&lt;=1),"BE",Deník!$R106),"")</f>
        <v/>
      </c>
      <c r="J106" s="11" t="str">
        <f>IF(MONTH(Deník!$C106)=J$2,IF(AND(Deník!$R106&gt;=0,Deník!$R106&lt;=1),"BE",Deník!$R106),"")</f>
        <v/>
      </c>
      <c r="K106" s="11" t="str">
        <f>IF(MONTH(Deník!$C106)=K$2,IF(AND(Deník!$R106&gt;=0,Deník!$R106&lt;=1),"BE",Deník!$R106),"")</f>
        <v/>
      </c>
      <c r="L106" s="11" t="str">
        <f>IF(MONTH(Deník!$C106)=L$2,IF(AND(Deník!$R106&gt;=0,Deník!$R106&lt;=1),"BE",Deník!$R106),"")</f>
        <v/>
      </c>
      <c r="M106" s="11" t="str">
        <f>IF(MONTH(Deník!$C106)=M$2,IF(AND(Deník!$R106&gt;=0,Deník!$R106&lt;=1),"BE",Deník!$R106),"")</f>
        <v/>
      </c>
      <c r="N106" s="11" t="str">
        <f>IF(MONTH(Deník!$C106)=N$2,IF(AND(Deník!$R106&gt;=0,Deník!$R106&lt;=1),"BE",Deník!$R106),"")</f>
        <v/>
      </c>
      <c r="O106" s="11" t="str">
        <f>IF(MONTH(Deník!$C106)=O$2,IF(AND(Deník!$R106&gt;=0,Deník!$R106&lt;=1),"BE",Deník!$R106),"")</f>
        <v/>
      </c>
      <c r="P106" s="11" t="str">
        <f>IF(MONTH(Deník!$C106)=P$2,IF(AND(Deník!$R106&gt;=0,Deník!$R106&lt;=1),"BE",Deník!$R106),"")</f>
        <v/>
      </c>
      <c r="Q106" s="11" t="str">
        <f>IF(MONTH(Deník!$C106)=Q$2,IF(AND(Deník!$R106&gt;=0,Deník!$R106&lt;=1),"BE",Deník!$R106),"")</f>
        <v/>
      </c>
      <c r="R106" s="11" t="str">
        <f>IF(MONTH(Deník!$C106)=R$2,IF(AND(Deník!$R106&gt;=0,Deník!$R106&lt;=1),"BE",Deník!$R106),"")</f>
        <v/>
      </c>
      <c r="S106" s="57" t="str">
        <f>IF(MONTH(Deník!$C106)=S$2,IF(AND(Deník!$R106&gt;=0,Deník!$R106&lt;=1),"BE",Deník!$R106),"")</f>
        <v/>
      </c>
      <c r="U106" s="12"/>
      <c r="V106" s="12"/>
      <c r="X106" s="600" t="str">
        <f>IF(Deník!$R106&lt;&gt;"",IF(Deník!$B106=Statistika!$F$63,IF(AND(Deník!$R106&gt;=0,Deník!$R106&lt;=1),"BE",Deník!$R106),""),"")</f>
        <v/>
      </c>
      <c r="Y106" s="13" t="str">
        <f>IF(Deník!$R106&lt;&gt;"",IF(Deník!$B106=Statistika!$F$64,IF(AND(Deník!$R106&gt;=0,Deník!$R106&lt;=1),"BE",Deník!$R106),""),"")</f>
        <v/>
      </c>
      <c r="Z106" s="13" t="str">
        <f>IF(Deník!$R106&lt;&gt;"",IF(Deník!$B106=Statistika!$F$65,IF(AND(Deník!$R106&gt;=0,Deník!$R106&lt;=1),"BE",Deník!$R106),""),"")</f>
        <v/>
      </c>
      <c r="AA106" s="13" t="str">
        <f>IF(Deník!$R106&lt;&gt;"",IF(Deník!$B106=Statistika!$F$66,IF(AND(Deník!$R106&gt;=0,Deník!$R106&lt;=1),"BE",Deník!$R106),""),"")</f>
        <v/>
      </c>
      <c r="AB106" s="13" t="str">
        <f>IF(Deník!$R106&lt;&gt;"",IF(Deník!$B106=Statistika!$F$67,IF(AND(Deník!$R106&gt;=0,Deník!$R106&lt;=1),"BE",Deník!$R106),""),"")</f>
        <v/>
      </c>
      <c r="AC106" s="13" t="str">
        <f>IF(Deník!$R106&lt;&gt;"",IF(Deník!$B106=Statistika!$F$68,IF(AND(Deník!$R106&gt;=0,Deník!$R106&lt;=1),"BE",Deník!$R106),""),"")</f>
        <v/>
      </c>
      <c r="AD106" s="13" t="str">
        <f>IF(Deník!$R106&lt;&gt;"",IF(Deník!$B106=Statistika!$F$69,IF(AND(Deník!$R106&gt;=0,Deník!$R106&lt;=1),"BE",Deník!$R106),""),"")</f>
        <v/>
      </c>
      <c r="AE106" s="601" t="str">
        <f>IF(Deník!$R106&lt;&gt;"",IF(Deník!$B106=Statistika!$F$70,IF(AND(Deník!$R106&gt;=0,Deník!$R106&lt;=1),"BE",Deník!$R106),""),"")</f>
        <v/>
      </c>
      <c r="AF106" s="90"/>
      <c r="AG106" s="63" t="str">
        <f>IF(Deník!$R106&lt;&gt;"",IF(Deník!$J106="L",IF(AND(Deník!$R106&gt;=0,Deník!$R106&lt;=1),"BE",Deník!$R106),""),"")</f>
        <v/>
      </c>
      <c r="AH106" s="13" t="str">
        <f>IF(Deník!$R106&lt;&gt;"",IF(Deník!$J106="S",IF(AND(Deník!$R106&gt;=0,Deník!$R106&lt;=1),"BE",Deník!$R106),""),"")</f>
        <v/>
      </c>
      <c r="AI106" s="95"/>
      <c r="AJ106" s="71" t="str">
        <f>IF(Deník!N107&lt;&gt;"",Deník!N107*-1,"")</f>
        <v/>
      </c>
      <c r="AK106" s="88"/>
      <c r="AL106" s="63" t="str">
        <f>IF(WEEKDAY(Deník!$C106,2)=1,IF(AND(Deník!$R106&gt;=0,Deník!$R106&lt;=1),"BE",Deník!$R106),"")</f>
        <v/>
      </c>
      <c r="AM106" s="13" t="str">
        <f>IF(WEEKDAY(Deník!$C106,2)=2,IF(AND(Deník!$R106&gt;=0,Deník!$R106&lt;=1),"BE",Deník!$R106),"")</f>
        <v/>
      </c>
      <c r="AN106" s="13" t="str">
        <f>IF(WEEKDAY(Deník!$C106,2)=3,IF(AND(Deník!$R106&gt;=0,Deník!$R106&lt;=1),"BE",Deník!$R106),"")</f>
        <v/>
      </c>
      <c r="AO106" s="13" t="str">
        <f>IF(WEEKDAY(Deník!$C106,2)=4,IF(AND(Deník!$R106&gt;=0,Deník!$R106&lt;=1),"BE",Deník!$R106),"")</f>
        <v/>
      </c>
      <c r="AP106" s="60" t="str">
        <f>IF(WEEKDAY(Deník!$C106,2)=5,IF(AND(Deník!$R106&gt;=0,Deník!$R106&lt;=1),"BE",Deník!$R106),"")</f>
        <v/>
      </c>
      <c r="AQ106" s="99"/>
      <c r="AR106" s="100">
        <f>Deník!D106</f>
        <v>0</v>
      </c>
      <c r="AS106" s="63" t="str">
        <f>IF(Deník!$D106&lt;&gt;"",IF(AND(Deník!$D106&gt;=AS$2,Deník!$D106&lt;=AS$3),IF(AND(Deník!$R106&gt;=0,Deník!$R106&lt;=1),"BE",Deník!$R106),""),"")</f>
        <v/>
      </c>
      <c r="AT106" s="63" t="str">
        <f>IF(Deník!$D106&lt;&gt;"",IF(AND(Deník!$D106&gt;=AT$2,Deník!$D106&lt;=AT$3),IF(AND(Deník!$R106&gt;=0,Deník!$R106&lt;=1),"BE",Deník!$R106),""),"")</f>
        <v/>
      </c>
      <c r="AU106" s="63" t="str">
        <f>IF(Deník!$D106&lt;&gt;"",IF(AND(Deník!$D106&gt;=AU$2,Deník!$D106&lt;=AU$3),IF(AND(Deník!$R106&gt;=0,Deník!$R106&lt;=1),"BE",Deník!$R106),""),"")</f>
        <v/>
      </c>
      <c r="AV106" s="63" t="str">
        <f>IF(Deník!$D106&lt;&gt;"",IF(AND(Deník!$D106&gt;=AV$2,Deník!$D106&lt;=AV$3),IF(AND(Deník!$R106&gt;=0,Deník!$R106&lt;=1),"BE",Deník!$R106),""),"")</f>
        <v/>
      </c>
      <c r="AW106" s="63" t="str">
        <f>IF(Deník!$D106&lt;&gt;"",IF(AND(Deník!$D106&gt;=AW$2,Deník!$D106&lt;=AW$3),IF(AND(Deník!$R106&gt;=0,Deník!$R106&lt;=1),"BE",Deník!$R106),""),"")</f>
        <v/>
      </c>
      <c r="AX106" s="63" t="str">
        <f>IF(Deník!$D106&lt;&gt;"",IF(AND(Deník!$D106&gt;=AX$2,Deník!$D106&lt;=AX$3),IF(AND(Deník!$R106&gt;=0,Deník!$R106&lt;=1),"BE",Deník!$R106),""),"")</f>
        <v/>
      </c>
      <c r="AY106" s="63" t="str">
        <f>IF(Deník!$D106&lt;&gt;"",IF(AND(Deník!$D106&gt;=AY$2,Deník!$D106&lt;=AY$3),IF(AND(Deník!$R106&gt;=0,Deník!$R106&lt;=1),"BE",Deník!$R106),""),"")</f>
        <v/>
      </c>
      <c r="AZ106" s="63" t="str">
        <f>IF(Deník!$D106&lt;&gt;"",IF(AND(Deník!$D106&gt;=AZ$2,Deník!$D106&lt;=AZ$3),IF(AND(Deník!$R106&gt;=0,Deník!$R106&lt;=1),"BE",Deník!$R106),""),"")</f>
        <v/>
      </c>
      <c r="BA106" s="63" t="str">
        <f>IF(Deník!$D106&lt;&gt;"",IF(AND(Deník!$D106&gt;=BA$2,Deník!$D106&lt;=BA$3),IF(AND(Deník!$R106&gt;=0,Deník!$R106&lt;=1),"BE",Deník!$R106),""),"")</f>
        <v/>
      </c>
      <c r="BB106" s="63" t="str">
        <f>IF(Deník!$D106&lt;&gt;"",IF(AND(Deník!$D106&gt;=BB$2,Deník!$D106&lt;=BB$3),IF(AND(Deník!$R106&gt;=0,Deník!$R106&lt;=1),"BE",Deník!$R106),""),"")</f>
        <v/>
      </c>
      <c r="BC106" s="71" t="str">
        <f>IF(Deník!$D106&lt;&gt;"",IF(AND(Deník!$D106&gt;=BC$2,Deník!$D106&lt;=BC$3),IF(AND(Deník!$R106&gt;=0,Deník!$R106&lt;=1),"BE",Deník!$R106),""),"")</f>
        <v/>
      </c>
      <c r="BD106" s="20" t="str">
        <f>IF(Deník!$J107="S",(Deník!$M107-Deník!$K107),IF(Deník!$J107="L",(Deník!$K107-Deník!$M107),""))</f>
        <v/>
      </c>
      <c r="BE106" s="20" t="str">
        <f>IF(Deník!$J107="S",(Deník!$K107-Deník!$O107),IF(Deník!$J107="L",(Deník!$O107-Deník!$K107),""))</f>
        <v/>
      </c>
      <c r="BF106" s="20" t="str">
        <f>IF(Deník!$J107="S",(Deník!$K107-Deník!$L107),IF(Deník!$J107="L",(Deník!$L107-Deník!$K107),""))</f>
        <v/>
      </c>
      <c r="BG106" s="20" t="str">
        <f>IF(Deník!$J107="S",(Deník!$K107-Deník!$S107),IF(Deník!$J107="L",(Deník!$S107-Deník!$K107),""))</f>
        <v/>
      </c>
      <c r="BH106" s="20" t="str">
        <f>IF(Deník!$J107="S",(Deník!$K107-Deník!$U107),IF(Deník!$J107="L",(Deník!$U107-Deník!$K107),""))</f>
        <v/>
      </c>
      <c r="BI106" s="20" t="str">
        <f>IF(Deník!$R106&gt;1,Deník!$R106,"")</f>
        <v/>
      </c>
      <c r="BJ106" s="20" t="str">
        <f>IF(Deník!$R106&lt;0,Deník!$R106,"")</f>
        <v/>
      </c>
      <c r="BK106" s="17"/>
      <c r="BM106" s="233" t="str">
        <f>IF(Deník!$R106&lt;&gt;"",IF(Deník!$Y106=Statistika!$F$78,IF(AND(Deník!$R106&gt;=0,Deník!$R106&lt;=1),"BE",Deník!$R106),""),"")</f>
        <v/>
      </c>
      <c r="BN106" s="233" t="str">
        <f>IF(Deník!$R106&lt;&gt;"",IF(Deník!$Y106=Statistika!$F$79,IF(AND(Deník!$R106&gt;=0,Deník!$R106&lt;=1),"BE",Deník!$R106),""),"")</f>
        <v/>
      </c>
      <c r="BO106" s="233" t="str">
        <f>IF(Deník!$R106&lt;&gt;"",IF(Deník!$Y106=Statistika!$F$80,IF(AND(Deník!$R106&gt;=0,Deník!$R106&lt;=1),"BE",Deník!$R106),""),"")</f>
        <v/>
      </c>
      <c r="BP106" s="233" t="str">
        <f>IF(Deník!$R106&lt;&gt;"",IF(Deník!$Y106=Statistika!$F$81,IF(AND(Deník!$R106&gt;=0,Deník!$R106&lt;=1),"BE",Deník!$R106),""),"")</f>
        <v/>
      </c>
      <c r="BQ106" s="233" t="str">
        <f>IF(Deník!$R106&lt;&gt;"",IF(Deník!$Y106=Statistika!$F$82,IF(AND(Deník!$R106&gt;=0,Deník!$R106&lt;=1),"BE",Deník!$R106),""),"")</f>
        <v/>
      </c>
      <c r="BR106" s="233" t="str">
        <f>IF(Deník!$R106&lt;&gt;"",IF(Deník!$Y106=Statistika!$F$83,IF(AND(Deník!$R106&gt;=0,Deník!$R106&lt;=1),"BE",Deník!$R106),""),"")</f>
        <v/>
      </c>
      <c r="BS106" s="233" t="str">
        <f>IF(Deník!$R106&lt;&gt;"",IF(Deník!$Y106=Statistika!$F$84,IF(AND(Deník!$R106&gt;=0,Deník!$R106&lt;=1),"BE",Deník!$R106),""),"")</f>
        <v/>
      </c>
      <c r="BT106" s="233" t="str">
        <f>IF(Deník!$R106&lt;&gt;"",IF(Deník!$Y106=Statistika!$F$85,IF(AND(Deník!$R106&gt;=0,Deník!$R106&lt;=1),"BE",Deník!$R106),""),"")</f>
        <v/>
      </c>
      <c r="BU106" s="233" t="str">
        <f>IF(Deník!$R106&lt;&gt;"",IF(Deník!$Y106=Statistika!$F$86,IF(AND(Deník!$R106&gt;=0,Deník!$R106&lt;=1),"BE",Deník!$R106),""),"")</f>
        <v/>
      </c>
      <c r="BV106" s="233" t="str">
        <f>IF(Deník!$R106&lt;&gt;"",IF(Deník!$Y106=Statistika!$F$87,IF(AND(Deník!$R106&gt;=0,Deník!$R106&lt;=1),"BE",Deník!$R106),""),"")</f>
        <v/>
      </c>
      <c r="BW106" s="233" t="str">
        <f>IF(Deník!$R106&lt;&gt;"",IF(Deník!$Y106=Statistika!$F$88,IF(AND(Deník!$R106&gt;=0,Deník!$R106&lt;=1),"BE",Deník!$R106),""),"")</f>
        <v/>
      </c>
      <c r="BX106" s="233" t="str">
        <f>IF(Deník!$R106&lt;&gt;"",IF(Deník!$Y106=Statistika!$F$89,IF(AND(Deník!$R106&gt;=0,Deník!$R106&lt;=1),"BE",Deník!$R106),""),"")</f>
        <v/>
      </c>
      <c r="BY106" s="233" t="str">
        <f>IF(Deník!$R106&lt;&gt;"",IF(Deník!$Y106=Statistika!$F$90,IF(AND(Deník!$R106&gt;=0,Deník!$R106&lt;=1),"BE",Deník!$R106),""),"")</f>
        <v/>
      </c>
      <c r="BZ106" s="233" t="str">
        <f>IF(Deník!$R106&lt;&gt;"",IF(Deník!$Y106=Statistika!$F$91,IF(AND(Deník!$R106&gt;=0,Deník!$R106&lt;=1),"BE",Deník!$R106),""),"")</f>
        <v/>
      </c>
      <c r="CA106" s="233"/>
      <c r="CB106" s="233" t="str">
        <f>IF(Deník!$R106&lt;&gt;"",IF(Deník!$AB106="SL",IF(AND(Deník!$R106&gt;=0,Deník!$R106&lt;=1),"BE",Deník!$R106),""),"")</f>
        <v/>
      </c>
      <c r="CC106" s="233" t="str">
        <f>IF(Deník!$R106&lt;&gt;"",IF(Deník!$AB106="BE10",IF(AND(Deník!$R106&gt;=0,Deník!$R106&lt;=1),"BE",Deník!$R106),""),"")</f>
        <v/>
      </c>
      <c r="CD106" s="233" t="str">
        <f>IF(Deník!$R106&lt;&gt;"",IF(Deník!$AB106="BE15",IF(AND(Deník!$R106&gt;=0,Deník!$R106&lt;=1),"BE",Deník!$R106),""),"")</f>
        <v/>
      </c>
      <c r="CE106" s="233" t="str">
        <f>IF(Deník!$R106&lt;&gt;"",IF(Deník!$AB106="BE20",IF(AND(Deník!$R106&gt;=0,Deník!$R106&lt;=1),"BE",Deník!$R106),""),"")</f>
        <v/>
      </c>
      <c r="CF106" s="233" t="str">
        <f>IF(Deník!$R106&lt;&gt;"",IF(Deník!$AB106="TP1",IF(AND(Deník!$R106&gt;=0,Deník!$R106&lt;=1),"BE",Deník!$R106),""),"")</f>
        <v/>
      </c>
      <c r="CG106" s="233" t="str">
        <f>IF(Deník!$R106&lt;&gt;"",IF(Deník!$AB106="TP2",IF(AND(Deník!$R106&gt;=0,Deník!$R106&lt;=1),"BE",Deník!$R106),""),"")</f>
        <v/>
      </c>
      <c r="CH106" s="233" t="str">
        <f>IF(Deník!$R106&lt;&gt;"",IF(Deník!$AB106="TP3",IF(AND(Deník!$R106&gt;=0,Deník!$R106&lt;=1),"BE",Deník!$R106),""),"")</f>
        <v/>
      </c>
      <c r="CI106" s="233" t="str">
        <f>IF(Deník!$R106&lt;&gt;"",IF(Deník!$AB106="Trailing SL",IF(AND(Deník!$R106&gt;=0,Deník!$R106&lt;=1),"BE",Deník!$R106),""),"")</f>
        <v/>
      </c>
      <c r="CJ106" s="233" t="str">
        <f>IF(Deník!$R106&lt;&gt;"",IF(Deník!$AB106="Manual",IF(AND(Deník!$R106&gt;=0,Deník!$R106&lt;=1),"BE",Deník!$R106),""),"")</f>
        <v/>
      </c>
      <c r="CK106" s="233"/>
      <c r="CL106" s="233" t="str">
        <f>IF(Deník!$R106&lt;0,IF(Deník!$AC106=Statistika!$F$117,Deník!$R106,""),"")</f>
        <v/>
      </c>
      <c r="CM106" s="233" t="str">
        <f>IF(Deník!$R106&lt;0,IF(Deník!$AC106=Statistika!$F$118,Deník!$R106,""),"")</f>
        <v/>
      </c>
      <c r="CN106" s="233" t="str">
        <f>IF(Deník!$R106&lt;0,IF(Deník!$AC106=Statistika!$F$119,Deník!$R106,""),"")</f>
        <v/>
      </c>
      <c r="CO106" s="233" t="str">
        <f>IF(Deník!$R106&lt;0,IF(Deník!$AC106=Statistika!$F$120,Deník!$R106,""),"")</f>
        <v/>
      </c>
      <c r="CP106" s="233" t="str">
        <f>IF(Deník!$R106&lt;0,IF(Deník!$AC106=Statistika!$F$121,Deník!$R106,""),"")</f>
        <v/>
      </c>
      <c r="CQ106" s="233" t="str">
        <f>IF(Deník!$R106&lt;0,IF(Deník!$AC106=Statistika!$F$122,Deník!$R106,""),"")</f>
        <v/>
      </c>
      <c r="CR106" s="233" t="str">
        <f>IF(Deník!$R106&lt;0,IF(Deník!$AC106=Statistika!$F$123,Deník!$R106,""),"")</f>
        <v/>
      </c>
      <c r="CS106" s="233" t="str">
        <f>IF(Deník!$R106&lt;0,IF(Deník!$AC106=Statistika!$F$124,Deník!$R106,""),"")</f>
        <v/>
      </c>
      <c r="CT106" s="233" t="str">
        <f>IF(Deník!$R106&lt;0,IF(Deník!$AC106=Statistika!$F$125,Deník!$R106,""),"")</f>
        <v/>
      </c>
      <c r="CU106" s="233"/>
      <c r="CV106" s="233" t="str">
        <f>IF(Deník!$R106&lt;0,IF(Deník!$AD106=$CV$2,Deník!$R106,""),"")</f>
        <v/>
      </c>
      <c r="CW106" s="233" t="str">
        <f>IF(Deník!$R106&lt;0,IF(Deník!$AD106=$CW$2,Deník!$R106,""),"")</f>
        <v/>
      </c>
      <c r="CX106" s="233" t="str">
        <f>IF(Deník!$R106&lt;0,IF(Deník!$AD106=$CX$2,Deník!$R106,""),"")</f>
        <v/>
      </c>
      <c r="CY106" s="233" t="str">
        <f>IF(Deník!$R106&lt;0,IF(Deník!$AD106=$CY$2,Deník!$R106,""),"")</f>
        <v/>
      </c>
      <c r="CZ106" s="233" t="str">
        <f>IF(Deník!$R106&lt;0,IF(Deník!$AD106=$CZ$2,Deník!$R106,""),"")</f>
        <v/>
      </c>
      <c r="DL106" s="221">
        <f t="shared" si="8"/>
        <v>93847.029999999984</v>
      </c>
      <c r="DM106" s="220">
        <f t="shared" si="7"/>
        <v>-6.1529700000000132E-2</v>
      </c>
      <c r="DO106" s="50">
        <f>Deník!W107</f>
        <v>0</v>
      </c>
      <c r="DP106" s="102" t="str">
        <f>IF(AND(Deník!W107&gt;0),1,"")</f>
        <v/>
      </c>
      <c r="DQ106" s="102">
        <f>IF(AND(Deník!W107&lt;=0),1,"")</f>
        <v>1</v>
      </c>
      <c r="DR106" s="227"/>
      <c r="DS106" s="228"/>
      <c r="DT106" s="85"/>
      <c r="DU106" s="54">
        <f>IF(MONTH(Deník!$C106)=DU$2,Deník!$W106,"")</f>
        <v>0</v>
      </c>
      <c r="DV106" s="222" t="str">
        <f>IF(MONTH(Deník!$C106)=DV$2,Deník!$W106,"")</f>
        <v/>
      </c>
      <c r="DW106" s="222" t="str">
        <f>IF(MONTH(Deník!$C106)=DW$2,Deník!$W106,"")</f>
        <v/>
      </c>
      <c r="DX106" s="222" t="str">
        <f>IF(MONTH(Deník!$C106)=DX$2,Deník!$W106,"")</f>
        <v/>
      </c>
      <c r="DY106" s="222" t="str">
        <f>IF(MONTH(Deník!$C106)=DY$2,Deník!$W106,"")</f>
        <v/>
      </c>
      <c r="DZ106" s="222" t="str">
        <f>IF(MONTH(Deník!$C106)=DZ$2,Deník!$W106,"")</f>
        <v/>
      </c>
      <c r="EA106" s="222" t="str">
        <f>IF(MONTH(Deník!$C106)=EA$2,Deník!$W106,"")</f>
        <v/>
      </c>
      <c r="EB106" s="222" t="str">
        <f>IF(MONTH(Deník!$C106)=EB$2,Deník!$W106,"")</f>
        <v/>
      </c>
      <c r="EC106" s="222" t="str">
        <f>IF(MONTH(Deník!$C106)=EC$2,Deník!$W106,"")</f>
        <v/>
      </c>
      <c r="ED106" s="222" t="str">
        <f>IF(MONTH(Deník!$C106)=ED$2,Deník!$W106,"")</f>
        <v/>
      </c>
      <c r="EE106" s="222" t="str">
        <f>IF(MONTH(Deník!$C106)=EE$2,Deník!$W106,"")</f>
        <v/>
      </c>
      <c r="EF106" s="222" t="str">
        <f>IF(MONTH(Deník!$C106)=EF$2,Deník!$W106,"")</f>
        <v/>
      </c>
      <c r="EI106" s="600" t="str">
        <f>IF(Deník!$W106&lt;&gt;"",IF(Deník!$B106=Statistika!$F$63,Deník!$W106,""),"")</f>
        <v/>
      </c>
      <c r="EJ106" s="13" t="str">
        <f>IF(Deník!$W106&lt;&gt;"",IF(Deník!$B106=Statistika!$F$64,Deník!$W106,""),"")</f>
        <v/>
      </c>
      <c r="EK106" s="13" t="str">
        <f>IF(Deník!$W106&lt;&gt;"",IF(Deník!$B106=Statistika!$F$65,Deník!$W106,""),"")</f>
        <v/>
      </c>
      <c r="EL106" s="13" t="str">
        <f>IF(Deník!$W106&lt;&gt;"",IF(Deník!$B106=Statistika!$F$66,Deník!$W106,""),"")</f>
        <v/>
      </c>
      <c r="EM106" s="13" t="str">
        <f>IF(Deník!$W106&lt;&gt;"",IF(Deník!$B106=Statistika!$F$67,Deník!$W106,""),"")</f>
        <v/>
      </c>
      <c r="EN106" s="13" t="str">
        <f>IF(Deník!$W106&lt;&gt;"",IF(Deník!$B106=Statistika!$F$68,Deník!$W106,""),"")</f>
        <v/>
      </c>
      <c r="EO106" s="13" t="str">
        <f>IF(Deník!$W106&lt;&gt;"",IF(Deník!$B106=Statistika!$F$69,Deník!$W106,""),"")</f>
        <v/>
      </c>
      <c r="EP106" s="601" t="str">
        <f>IF(Deník!$W106&lt;&gt;"",IF(Deník!$B106=Statistika!$F$70,Deník!$W106,""),"")</f>
        <v/>
      </c>
      <c r="EQ106" s="90"/>
      <c r="ER106" s="63" t="str">
        <f>IF(Deník!$W106&lt;&gt;"",IF(Deník!$J106="L",Deník!$W106,""),"")</f>
        <v/>
      </c>
      <c r="ES106" s="13" t="str">
        <f>IF(Deník!$W106&lt;&gt;"",IF(Deník!$J106="S",Deník!$W106,""),"")</f>
        <v/>
      </c>
      <c r="ET106" s="95"/>
      <c r="EU106" s="88"/>
      <c r="EV106" s="63" t="str">
        <f>IF(WEEKDAY(Deník!$C106,2)=1,Deník!$W106,"")</f>
        <v/>
      </c>
      <c r="EW106" s="13" t="str">
        <f>IF(WEEKDAY(Deník!$C106,2)=2,Deník!$W106,"")</f>
        <v/>
      </c>
      <c r="EX106" s="13" t="str">
        <f>IF(WEEKDAY(Deník!$C106,2)=3,Deník!$W106,"")</f>
        <v/>
      </c>
      <c r="EY106" s="13" t="str">
        <f>IF(WEEKDAY(Deník!$C106,2)=4,Deník!$W106,"")</f>
        <v/>
      </c>
      <c r="EZ106" s="60" t="str">
        <f>IF(WEEKDAY(Deník!$C106,2)=5,Deník!$W106,"")</f>
        <v/>
      </c>
      <c r="FA106" s="99"/>
      <c r="FB106" s="100">
        <f>Deník!D106</f>
        <v>0</v>
      </c>
      <c r="FC106" s="63">
        <f>IF($FB106&lt;&gt;"",IF(AND($FB106&gt;=FC$2,$FB106&lt;=FC$3),Deník!$W106,""))</f>
        <v>0</v>
      </c>
      <c r="FD106" s="63" t="str">
        <f>IF($FB106&lt;&gt;"",IF(AND($FB106&gt;=FD$2,$FB106&lt;=FD$3),Deník!$W106,""))</f>
        <v/>
      </c>
      <c r="FE106" s="63" t="str">
        <f>IF($FB106&lt;&gt;"",IF(AND($FB106&gt;=FE$2,$FB106&lt;=FE$3),Deník!$W106,""))</f>
        <v/>
      </c>
      <c r="FF106" s="63" t="str">
        <f>IF($FB106&lt;&gt;"",IF(AND($FB106&gt;=FF$2,$FB106&lt;=FF$3),Deník!$W106,""))</f>
        <v/>
      </c>
      <c r="FG106" s="63" t="str">
        <f>IF($FB106&lt;&gt;"",IF(AND($FB106&gt;=FG$2,$FB106&lt;=FG$3),Deník!$W106,""))</f>
        <v/>
      </c>
      <c r="FH106" s="63" t="str">
        <f>IF($FB106&lt;&gt;"",IF(AND($FB106&gt;=FH$2,$FB106&lt;=FH$3),Deník!$W106,""))</f>
        <v/>
      </c>
      <c r="FI106" s="63" t="str">
        <f>IF($FB106&lt;&gt;"",IF(AND($FB106&gt;=FI$2,$FB106&lt;=FI$3),Deník!$W106,""))</f>
        <v/>
      </c>
      <c r="FJ106" s="63" t="str">
        <f>IF($FB106&lt;&gt;"",IF(AND($FB106&gt;=FJ$2,$FB106&lt;=FJ$3),Deník!$W106,""))</f>
        <v/>
      </c>
      <c r="FK106" s="63" t="str">
        <f>IF($FB106&lt;&gt;"",IF(AND($FB106&gt;=FK$2,$FB106&lt;=FK$3),Deník!$W106,""))</f>
        <v/>
      </c>
      <c r="FL106" s="63" t="str">
        <f>IF($FB106&lt;&gt;"",IF(AND($FB106&gt;=FL$2,$FB106&lt;=FL$3),Deník!$W106,""))</f>
        <v/>
      </c>
      <c r="FM106" s="63" t="str">
        <f>IF($FB106&lt;&gt;"",IF(AND($FB106&gt;=FM$2,$FB106&lt;=FM$3),Deník!$W106,""))</f>
        <v/>
      </c>
      <c r="FN106" s="13"/>
      <c r="FO106" s="20" t="str">
        <f>IF(Deník!$W106&gt;1,Deník!$W106,"")</f>
        <v/>
      </c>
      <c r="FP106" s="20" t="str">
        <f>IF(Deník!$W106&lt;0,Deník!$W106,"")</f>
        <v/>
      </c>
      <c r="FQ106" s="17"/>
      <c r="FS106" s="233"/>
      <c r="FT106" s="233" t="str">
        <f>IF(Deník!$W106&lt;&gt;"",IF(Deník!$Y106=Statistika!$F$78,Deník!$W106,""),"")</f>
        <v/>
      </c>
      <c r="FU106" s="233" t="str">
        <f>IF(Deník!$W106&lt;&gt;"",IF(Deník!$Y106=Statistika!$F$79,Deník!$W106,""),"")</f>
        <v/>
      </c>
      <c r="FV106" s="233" t="str">
        <f>IF(Deník!$W106&lt;&gt;"",IF(Deník!$Y106=Statistika!$F$80,Deník!$W106,""),"")</f>
        <v/>
      </c>
      <c r="FW106" s="233" t="str">
        <f>IF(Deník!$W106&lt;&gt;"",IF(Deník!$Y106=Statistika!$F$81,Deník!$W106,""),"")</f>
        <v/>
      </c>
      <c r="FX106" s="233" t="str">
        <f>IF(Deník!$W106&lt;&gt;"",IF(Deník!$Y106=Statistika!$F$82,Deník!$W106,""),"")</f>
        <v/>
      </c>
      <c r="FY106" s="233" t="str">
        <f>IF(Deník!$W106&lt;&gt;"",IF(Deník!$Y106=Statistika!$F$83,Deník!$W106,""),"")</f>
        <v/>
      </c>
      <c r="FZ106" s="233" t="str">
        <f>IF(Deník!$W106&lt;&gt;"",IF(Deník!$Y106=Statistika!$F$84,Deník!$W106,""),"")</f>
        <v/>
      </c>
      <c r="GA106" s="233" t="str">
        <f>IF(Deník!$W106&lt;&gt;"",IF(Deník!$Y106=Statistika!$F$85,Deník!$W106,""),"")</f>
        <v/>
      </c>
      <c r="GB106" s="233" t="str">
        <f>IF(Deník!$W106&lt;&gt;"",IF(Deník!$Y106=Statistika!$F$86,Deník!$W106,""),"")</f>
        <v/>
      </c>
      <c r="GC106" s="233" t="str">
        <f>IF(Deník!$W106&lt;&gt;"",IF(Deník!$Y106=Statistika!$F$87,Deník!$W106,""),"")</f>
        <v/>
      </c>
      <c r="GD106" s="233" t="str">
        <f>IF(Deník!$W106&lt;&gt;"",IF(Deník!$Y106=Statistika!$F$88,Deník!$W106,""),"")</f>
        <v/>
      </c>
      <c r="GE106" s="233" t="str">
        <f>IF(Deník!$W106&lt;&gt;"",IF(Deník!$Y106=Statistika!$F$89,Deník!$W106,""),"")</f>
        <v/>
      </c>
      <c r="GF106" s="233" t="str">
        <f>IF(Deník!$W106&lt;&gt;"",IF(Deník!$Y106=Statistika!$F$90,Deník!$W106,""),"")</f>
        <v/>
      </c>
      <c r="GG106" s="233" t="str">
        <f>IF(Deník!$W106&lt;&gt;"",IF(Deník!$Y106=Statistika!$F$91,Deník!$W106,""),"")</f>
        <v/>
      </c>
      <c r="GH106" s="233"/>
      <c r="GI106" s="233" t="str">
        <f>IF(Deník!$W106&lt;&gt;"",IF(Deník!$AB106=Statistika!$L$100,Deník!$W106,""),"")</f>
        <v/>
      </c>
      <c r="GJ106" s="233" t="str">
        <f>IF(Deník!$W106&lt;&gt;"",IF(Deník!$AB106=Statistika!$L$101,Deník!$W106,""),"")</f>
        <v/>
      </c>
      <c r="GK106" s="233" t="str">
        <f>IF(Deník!$W106&lt;&gt;"",IF(Deník!$AB106=Statistika!$L$102,Deník!$W106,""),"")</f>
        <v/>
      </c>
      <c r="GL106" s="233" t="str">
        <f>IF(Deník!$W106&lt;&gt;"",IF(Deník!$AB106=Statistika!$L$103,Deník!$W106,""),"")</f>
        <v/>
      </c>
      <c r="GM106" s="233" t="str">
        <f>IF(Deník!$W106&lt;&gt;"",IF(Deník!$AB106=Statistika!$L$104,Deník!$W106,""),"")</f>
        <v/>
      </c>
      <c r="GN106" s="233" t="str">
        <f>IF(Deník!$W106&lt;&gt;"",IF(Deník!$AB106=Statistika!$L$105,Deník!$W106,""),"")</f>
        <v/>
      </c>
      <c r="GO106" s="233" t="str">
        <f>IF(Deník!$W106&lt;&gt;"",IF(Deník!$AB106=Statistika!$L$106,Deník!$W106,""),"")</f>
        <v/>
      </c>
      <c r="GP106" s="233" t="str">
        <f>IF(Deník!$W106&lt;&gt;"",IF(Deník!$AB106=Statistika!$L$107,Deník!$W106,""),"")</f>
        <v/>
      </c>
      <c r="GQ106" s="233" t="str">
        <f>IF(Deník!$W106&lt;&gt;"",IF(Deník!$AB106=Statistika!$L$108,Deník!$W106,""),"")</f>
        <v/>
      </c>
      <c r="GS106" s="233" t="str">
        <f>IF(Deník!$W106&lt;0,IF(Deník!$AC106=Statistika!$F$117,Deník!$W106,""),"")</f>
        <v/>
      </c>
      <c r="GT106" s="233" t="str">
        <f>IF(Deník!$W106&lt;0,IF(Deník!$AC106=Statistika!$F$118,Deník!$W106,""),"")</f>
        <v/>
      </c>
      <c r="GU106" s="233" t="str">
        <f>IF(Deník!$W106&lt;0,IF(Deník!$AC106=Statistika!$F$119,Deník!$W106,""),"")</f>
        <v/>
      </c>
      <c r="GV106" s="233" t="str">
        <f>IF(Deník!$W106&lt;0,IF(Deník!$AC106=Statistika!$F$120,Deník!$W106,""),"")</f>
        <v/>
      </c>
      <c r="GW106" s="233" t="str">
        <f>IF(Deník!$W106&lt;0,IF(Deník!$AC106=Statistika!$F$121,Deník!$W106,""),"")</f>
        <v/>
      </c>
      <c r="GX106" s="233" t="str">
        <f>IF(Deník!$W106&lt;0,IF(Deník!$AC106=Statistika!$F$122,Deník!$W106,""),"")</f>
        <v/>
      </c>
      <c r="GY106" s="233" t="str">
        <f>IF(Deník!$W106&lt;0,IF(Deník!$AC106=Statistika!$F$123,Deník!$W106,""),"")</f>
        <v/>
      </c>
      <c r="GZ106" s="233" t="str">
        <f>IF(Deník!$W106&lt;0,IF(Deník!$AC106=Statistika!$F$124,Deník!$W106,""),"")</f>
        <v/>
      </c>
      <c r="HA106" s="233" t="str">
        <f>IF(Deník!$W106&lt;0,IF(Deník!$AC106=Statistika!$F$125,Deník!$W106,""),"")</f>
        <v/>
      </c>
      <c r="HC106" s="233" t="str">
        <f>IF(Deník!$W106&lt;0,IF(Deník!$AD106=Statistika!$F$133,Deník!$W106,""),"")</f>
        <v/>
      </c>
      <c r="HD106" s="233" t="str">
        <f>IF(Deník!$W106&lt;0,IF(Deník!$AD106=Statistika!$F$134,Deník!$W106,""),"")</f>
        <v/>
      </c>
      <c r="HE106" s="233" t="str">
        <f>IF(Deník!$W106&lt;0,IF(Deník!$AD106=Statistika!$F$135,Deník!$W106,""),"")</f>
        <v/>
      </c>
      <c r="HF106" s="233" t="str">
        <f>IF(Deník!$W106&lt;0,IF(Deník!$AD106=Statistika!$F$136,Deník!$W106,""),"")</f>
        <v/>
      </c>
      <c r="HG106" s="233" t="str">
        <f>IF(Deník!$W106&lt;0,IF(Deník!$AD106=Statistika!$F$137,Deník!$W106,""),"")</f>
        <v/>
      </c>
      <c r="ID106" s="8">
        <f>Tabulka4[[#This Row],[Sloupec3]]</f>
        <v>0</v>
      </c>
      <c r="IE106" s="17" t="str">
        <f>IF(AND([1]Deník!$C106&gt;='[1]Měsíční shrnutí'!$D$1,[1]Deník!$C106&lt;='[1]Měsíční shrnutí'!$F$1),[1]Deník!$X106,"")</f>
        <v/>
      </c>
    </row>
    <row r="107" spans="1:239">
      <c r="A107" s="8">
        <f>Deník!C108</f>
        <v>0</v>
      </c>
      <c r="B107" s="50" t="str">
        <f>Deník!R108</f>
        <v/>
      </c>
      <c r="C107" s="102" t="str">
        <f>IF(AND(Deník!R108&gt;1,Deník!R108&lt;&gt;""),1,"")</f>
        <v/>
      </c>
      <c r="D107" s="102" t="str">
        <f>IF(AND(Deník!R108&lt;=0,Deník!R108&lt;&gt;""),1,"")</f>
        <v/>
      </c>
      <c r="E107" s="103" t="str">
        <f>IF(AND(Deník!R108&gt;=0,Deník!R108&lt;=1),1,"")</f>
        <v/>
      </c>
      <c r="F107" s="79" t="str">
        <f>IF(Deník!R108&lt;&gt;"",Deník!R108+F106,"")</f>
        <v/>
      </c>
      <c r="G107" s="85"/>
      <c r="H107" s="54" t="str">
        <f>IF(MONTH(Deník!$C107)=H$2,IF(AND(Deník!$R107&gt;=0,Deník!$R107&lt;=1),"BE",Deník!$R107),"")</f>
        <v/>
      </c>
      <c r="I107" s="11" t="str">
        <f>IF(MONTH(Deník!$C107)=I$2,IF(AND(Deník!$R107&gt;=0,Deník!$R107&lt;=1),"BE",Deník!$R107),"")</f>
        <v/>
      </c>
      <c r="J107" s="11" t="str">
        <f>IF(MONTH(Deník!$C107)=J$2,IF(AND(Deník!$R107&gt;=0,Deník!$R107&lt;=1),"BE",Deník!$R107),"")</f>
        <v/>
      </c>
      <c r="K107" s="11" t="str">
        <f>IF(MONTH(Deník!$C107)=K$2,IF(AND(Deník!$R107&gt;=0,Deník!$R107&lt;=1),"BE",Deník!$R107),"")</f>
        <v/>
      </c>
      <c r="L107" s="11" t="str">
        <f>IF(MONTH(Deník!$C107)=L$2,IF(AND(Deník!$R107&gt;=0,Deník!$R107&lt;=1),"BE",Deník!$R107),"")</f>
        <v/>
      </c>
      <c r="M107" s="11" t="str">
        <f>IF(MONTH(Deník!$C107)=M$2,IF(AND(Deník!$R107&gt;=0,Deník!$R107&lt;=1),"BE",Deník!$R107),"")</f>
        <v/>
      </c>
      <c r="N107" s="11" t="str">
        <f>IF(MONTH(Deník!$C107)=N$2,IF(AND(Deník!$R107&gt;=0,Deník!$R107&lt;=1),"BE",Deník!$R107),"")</f>
        <v/>
      </c>
      <c r="O107" s="11" t="str">
        <f>IF(MONTH(Deník!$C107)=O$2,IF(AND(Deník!$R107&gt;=0,Deník!$R107&lt;=1),"BE",Deník!$R107),"")</f>
        <v/>
      </c>
      <c r="P107" s="11" t="str">
        <f>IF(MONTH(Deník!$C107)=P$2,IF(AND(Deník!$R107&gt;=0,Deník!$R107&lt;=1),"BE",Deník!$R107),"")</f>
        <v/>
      </c>
      <c r="Q107" s="11" t="str">
        <f>IF(MONTH(Deník!$C107)=Q$2,IF(AND(Deník!$R107&gt;=0,Deník!$R107&lt;=1),"BE",Deník!$R107),"")</f>
        <v/>
      </c>
      <c r="R107" s="11" t="str">
        <f>IF(MONTH(Deník!$C107)=R$2,IF(AND(Deník!$R107&gt;=0,Deník!$R107&lt;=1),"BE",Deník!$R107),"")</f>
        <v/>
      </c>
      <c r="S107" s="57" t="str">
        <f>IF(MONTH(Deník!$C107)=S$2,IF(AND(Deník!$R107&gt;=0,Deník!$R107&lt;=1),"BE",Deník!$R107),"")</f>
        <v/>
      </c>
      <c r="U107" s="12"/>
      <c r="V107" s="12"/>
      <c r="X107" s="600" t="str">
        <f>IF(Deník!$R107&lt;&gt;"",IF(Deník!$B107=Statistika!$F$63,IF(AND(Deník!$R107&gt;=0,Deník!$R107&lt;=1),"BE",Deník!$R107),""),"")</f>
        <v/>
      </c>
      <c r="Y107" s="13" t="str">
        <f>IF(Deník!$R107&lt;&gt;"",IF(Deník!$B107=Statistika!$F$64,IF(AND(Deník!$R107&gt;=0,Deník!$R107&lt;=1),"BE",Deník!$R107),""),"")</f>
        <v/>
      </c>
      <c r="Z107" s="13" t="str">
        <f>IF(Deník!$R107&lt;&gt;"",IF(Deník!$B107=Statistika!$F$65,IF(AND(Deník!$R107&gt;=0,Deník!$R107&lt;=1),"BE",Deník!$R107),""),"")</f>
        <v/>
      </c>
      <c r="AA107" s="13" t="str">
        <f>IF(Deník!$R107&lt;&gt;"",IF(Deník!$B107=Statistika!$F$66,IF(AND(Deník!$R107&gt;=0,Deník!$R107&lt;=1),"BE",Deník!$R107),""),"")</f>
        <v/>
      </c>
      <c r="AB107" s="13" t="str">
        <f>IF(Deník!$R107&lt;&gt;"",IF(Deník!$B107=Statistika!$F$67,IF(AND(Deník!$R107&gt;=0,Deník!$R107&lt;=1),"BE",Deník!$R107),""),"")</f>
        <v/>
      </c>
      <c r="AC107" s="13" t="str">
        <f>IF(Deník!$R107&lt;&gt;"",IF(Deník!$B107=Statistika!$F$68,IF(AND(Deník!$R107&gt;=0,Deník!$R107&lt;=1),"BE",Deník!$R107),""),"")</f>
        <v/>
      </c>
      <c r="AD107" s="13" t="str">
        <f>IF(Deník!$R107&lt;&gt;"",IF(Deník!$B107=Statistika!$F$69,IF(AND(Deník!$R107&gt;=0,Deník!$R107&lt;=1),"BE",Deník!$R107),""),"")</f>
        <v/>
      </c>
      <c r="AE107" s="601" t="str">
        <f>IF(Deník!$R107&lt;&gt;"",IF(Deník!$B107=Statistika!$F$70,IF(AND(Deník!$R107&gt;=0,Deník!$R107&lt;=1),"BE",Deník!$R107),""),"")</f>
        <v/>
      </c>
      <c r="AF107" s="90"/>
      <c r="AG107" s="63" t="str">
        <f>IF(Deník!$R107&lt;&gt;"",IF(Deník!$J107="L",IF(AND(Deník!$R107&gt;=0,Deník!$R107&lt;=1),"BE",Deník!$R107),""),"")</f>
        <v/>
      </c>
      <c r="AH107" s="13" t="str">
        <f>IF(Deník!$R107&lt;&gt;"",IF(Deník!$J107="S",IF(AND(Deník!$R107&gt;=0,Deník!$R107&lt;=1),"BE",Deník!$R107),""),"")</f>
        <v/>
      </c>
      <c r="AI107" s="95"/>
      <c r="AJ107" s="71" t="str">
        <f>IF(Deník!N108&lt;&gt;"",Deník!N108*-1,"")</f>
        <v/>
      </c>
      <c r="AK107" s="88"/>
      <c r="AL107" s="63" t="str">
        <f>IF(WEEKDAY(Deník!$C107,2)=1,IF(AND(Deník!$R107&gt;=0,Deník!$R107&lt;=1),"BE",Deník!$R107),"")</f>
        <v/>
      </c>
      <c r="AM107" s="13" t="str">
        <f>IF(WEEKDAY(Deník!$C107,2)=2,IF(AND(Deník!$R107&gt;=0,Deník!$R107&lt;=1),"BE",Deník!$R107),"")</f>
        <v/>
      </c>
      <c r="AN107" s="13" t="str">
        <f>IF(WEEKDAY(Deník!$C107,2)=3,IF(AND(Deník!$R107&gt;=0,Deník!$R107&lt;=1),"BE",Deník!$R107),"")</f>
        <v/>
      </c>
      <c r="AO107" s="13" t="str">
        <f>IF(WEEKDAY(Deník!$C107,2)=4,IF(AND(Deník!$R107&gt;=0,Deník!$R107&lt;=1),"BE",Deník!$R107),"")</f>
        <v/>
      </c>
      <c r="AP107" s="60" t="str">
        <f>IF(WEEKDAY(Deník!$C107,2)=5,IF(AND(Deník!$R107&gt;=0,Deník!$R107&lt;=1),"BE",Deník!$R107),"")</f>
        <v/>
      </c>
      <c r="AQ107" s="99"/>
      <c r="AR107" s="100">
        <f>Deník!D107</f>
        <v>0</v>
      </c>
      <c r="AS107" s="63" t="str">
        <f>IF(Deník!$D107&lt;&gt;"",IF(AND(Deník!$D107&gt;=AS$2,Deník!$D107&lt;=AS$3),IF(AND(Deník!$R107&gt;=0,Deník!$R107&lt;=1),"BE",Deník!$R107),""),"")</f>
        <v/>
      </c>
      <c r="AT107" s="63" t="str">
        <f>IF(Deník!$D107&lt;&gt;"",IF(AND(Deník!$D107&gt;=AT$2,Deník!$D107&lt;=AT$3),IF(AND(Deník!$R107&gt;=0,Deník!$R107&lt;=1),"BE",Deník!$R107),""),"")</f>
        <v/>
      </c>
      <c r="AU107" s="63" t="str">
        <f>IF(Deník!$D107&lt;&gt;"",IF(AND(Deník!$D107&gt;=AU$2,Deník!$D107&lt;=AU$3),IF(AND(Deník!$R107&gt;=0,Deník!$R107&lt;=1),"BE",Deník!$R107),""),"")</f>
        <v/>
      </c>
      <c r="AV107" s="63" t="str">
        <f>IF(Deník!$D107&lt;&gt;"",IF(AND(Deník!$D107&gt;=AV$2,Deník!$D107&lt;=AV$3),IF(AND(Deník!$R107&gt;=0,Deník!$R107&lt;=1),"BE",Deník!$R107),""),"")</f>
        <v/>
      </c>
      <c r="AW107" s="63" t="str">
        <f>IF(Deník!$D107&lt;&gt;"",IF(AND(Deník!$D107&gt;=AW$2,Deník!$D107&lt;=AW$3),IF(AND(Deník!$R107&gt;=0,Deník!$R107&lt;=1),"BE",Deník!$R107),""),"")</f>
        <v/>
      </c>
      <c r="AX107" s="63" t="str">
        <f>IF(Deník!$D107&lt;&gt;"",IF(AND(Deník!$D107&gt;=AX$2,Deník!$D107&lt;=AX$3),IF(AND(Deník!$R107&gt;=0,Deník!$R107&lt;=1),"BE",Deník!$R107),""),"")</f>
        <v/>
      </c>
      <c r="AY107" s="63" t="str">
        <f>IF(Deník!$D107&lt;&gt;"",IF(AND(Deník!$D107&gt;=AY$2,Deník!$D107&lt;=AY$3),IF(AND(Deník!$R107&gt;=0,Deník!$R107&lt;=1),"BE",Deník!$R107),""),"")</f>
        <v/>
      </c>
      <c r="AZ107" s="63" t="str">
        <f>IF(Deník!$D107&lt;&gt;"",IF(AND(Deník!$D107&gt;=AZ$2,Deník!$D107&lt;=AZ$3),IF(AND(Deník!$R107&gt;=0,Deník!$R107&lt;=1),"BE",Deník!$R107),""),"")</f>
        <v/>
      </c>
      <c r="BA107" s="63" t="str">
        <f>IF(Deník!$D107&lt;&gt;"",IF(AND(Deník!$D107&gt;=BA$2,Deník!$D107&lt;=BA$3),IF(AND(Deník!$R107&gt;=0,Deník!$R107&lt;=1),"BE",Deník!$R107),""),"")</f>
        <v/>
      </c>
      <c r="BB107" s="63" t="str">
        <f>IF(Deník!$D107&lt;&gt;"",IF(AND(Deník!$D107&gt;=BB$2,Deník!$D107&lt;=BB$3),IF(AND(Deník!$R107&gt;=0,Deník!$R107&lt;=1),"BE",Deník!$R107),""),"")</f>
        <v/>
      </c>
      <c r="BC107" s="71" t="str">
        <f>IF(Deník!$D107&lt;&gt;"",IF(AND(Deník!$D107&gt;=BC$2,Deník!$D107&lt;=BC$3),IF(AND(Deník!$R107&gt;=0,Deník!$R107&lt;=1),"BE",Deník!$R107),""),"")</f>
        <v/>
      </c>
      <c r="BD107" s="20" t="str">
        <f>IF(Deník!$J108="S",(Deník!$M108-Deník!$K108),IF(Deník!$J108="L",(Deník!$K108-Deník!$M108),""))</f>
        <v/>
      </c>
      <c r="BE107" s="20" t="str">
        <f>IF(Deník!$J108="S",(Deník!$K108-Deník!$O108),IF(Deník!$J108="L",(Deník!$O108-Deník!$K108),""))</f>
        <v/>
      </c>
      <c r="BF107" s="20" t="str">
        <f>IF(Deník!$J108="S",(Deník!$K108-Deník!$L108),IF(Deník!$J108="L",(Deník!$L108-Deník!$K108),""))</f>
        <v/>
      </c>
      <c r="BG107" s="20" t="str">
        <f>IF(Deník!$J108="S",(Deník!$K108-Deník!$S108),IF(Deník!$J108="L",(Deník!$S108-Deník!$K108),""))</f>
        <v/>
      </c>
      <c r="BH107" s="20" t="str">
        <f>IF(Deník!$J108="S",(Deník!$K108-Deník!$U108),IF(Deník!$J108="L",(Deník!$U108-Deník!$K108),""))</f>
        <v/>
      </c>
      <c r="BI107" s="20" t="str">
        <f>IF(Deník!$R107&gt;1,Deník!$R107,"")</f>
        <v/>
      </c>
      <c r="BJ107" s="20" t="str">
        <f>IF(Deník!$R107&lt;0,Deník!$R107,"")</f>
        <v/>
      </c>
      <c r="BK107" s="17"/>
      <c r="BM107" s="233" t="str">
        <f>IF(Deník!$R107&lt;&gt;"",IF(Deník!$Y107=Statistika!$F$78,IF(AND(Deník!$R107&gt;=0,Deník!$R107&lt;=1),"BE",Deník!$R107),""),"")</f>
        <v/>
      </c>
      <c r="BN107" s="233" t="str">
        <f>IF(Deník!$R107&lt;&gt;"",IF(Deník!$Y107=Statistika!$F$79,IF(AND(Deník!$R107&gt;=0,Deník!$R107&lt;=1),"BE",Deník!$R107),""),"")</f>
        <v/>
      </c>
      <c r="BO107" s="233" t="str">
        <f>IF(Deník!$R107&lt;&gt;"",IF(Deník!$Y107=Statistika!$F$80,IF(AND(Deník!$R107&gt;=0,Deník!$R107&lt;=1),"BE",Deník!$R107),""),"")</f>
        <v/>
      </c>
      <c r="BP107" s="233" t="str">
        <f>IF(Deník!$R107&lt;&gt;"",IF(Deník!$Y107=Statistika!$F$81,IF(AND(Deník!$R107&gt;=0,Deník!$R107&lt;=1),"BE",Deník!$R107),""),"")</f>
        <v/>
      </c>
      <c r="BQ107" s="233" t="str">
        <f>IF(Deník!$R107&lt;&gt;"",IF(Deník!$Y107=Statistika!$F$82,IF(AND(Deník!$R107&gt;=0,Deník!$R107&lt;=1),"BE",Deník!$R107),""),"")</f>
        <v/>
      </c>
      <c r="BR107" s="233" t="str">
        <f>IF(Deník!$R107&lt;&gt;"",IF(Deník!$Y107=Statistika!$F$83,IF(AND(Deník!$R107&gt;=0,Deník!$R107&lt;=1),"BE",Deník!$R107),""),"")</f>
        <v/>
      </c>
      <c r="BS107" s="233" t="str">
        <f>IF(Deník!$R107&lt;&gt;"",IF(Deník!$Y107=Statistika!$F$84,IF(AND(Deník!$R107&gt;=0,Deník!$R107&lt;=1),"BE",Deník!$R107),""),"")</f>
        <v/>
      </c>
      <c r="BT107" s="233" t="str">
        <f>IF(Deník!$R107&lt;&gt;"",IF(Deník!$Y107=Statistika!$F$85,IF(AND(Deník!$R107&gt;=0,Deník!$R107&lt;=1),"BE",Deník!$R107),""),"")</f>
        <v/>
      </c>
      <c r="BU107" s="233" t="str">
        <f>IF(Deník!$R107&lt;&gt;"",IF(Deník!$Y107=Statistika!$F$86,IF(AND(Deník!$R107&gt;=0,Deník!$R107&lt;=1),"BE",Deník!$R107),""),"")</f>
        <v/>
      </c>
      <c r="BV107" s="233" t="str">
        <f>IF(Deník!$R107&lt;&gt;"",IF(Deník!$Y107=Statistika!$F$87,IF(AND(Deník!$R107&gt;=0,Deník!$R107&lt;=1),"BE",Deník!$R107),""),"")</f>
        <v/>
      </c>
      <c r="BW107" s="233" t="str">
        <f>IF(Deník!$R107&lt;&gt;"",IF(Deník!$Y107=Statistika!$F$88,IF(AND(Deník!$R107&gt;=0,Deník!$R107&lt;=1),"BE",Deník!$R107),""),"")</f>
        <v/>
      </c>
      <c r="BX107" s="233" t="str">
        <f>IF(Deník!$R107&lt;&gt;"",IF(Deník!$Y107=Statistika!$F$89,IF(AND(Deník!$R107&gt;=0,Deník!$R107&lt;=1),"BE",Deník!$R107),""),"")</f>
        <v/>
      </c>
      <c r="BY107" s="233" t="str">
        <f>IF(Deník!$R107&lt;&gt;"",IF(Deník!$Y107=Statistika!$F$90,IF(AND(Deník!$R107&gt;=0,Deník!$R107&lt;=1),"BE",Deník!$R107),""),"")</f>
        <v/>
      </c>
      <c r="BZ107" s="233" t="str">
        <f>IF(Deník!$R107&lt;&gt;"",IF(Deník!$Y107=Statistika!$F$91,IF(AND(Deník!$R107&gt;=0,Deník!$R107&lt;=1),"BE",Deník!$R107),""),"")</f>
        <v/>
      </c>
      <c r="CA107" s="233"/>
      <c r="CB107" s="233" t="str">
        <f>IF(Deník!$R107&lt;&gt;"",IF(Deník!$AB107="SL",IF(AND(Deník!$R107&gt;=0,Deník!$R107&lt;=1),"BE",Deník!$R107),""),"")</f>
        <v/>
      </c>
      <c r="CC107" s="233" t="str">
        <f>IF(Deník!$R107&lt;&gt;"",IF(Deník!$AB107="BE10",IF(AND(Deník!$R107&gt;=0,Deník!$R107&lt;=1),"BE",Deník!$R107),""),"")</f>
        <v/>
      </c>
      <c r="CD107" s="233" t="str">
        <f>IF(Deník!$R107&lt;&gt;"",IF(Deník!$AB107="BE15",IF(AND(Deník!$R107&gt;=0,Deník!$R107&lt;=1),"BE",Deník!$R107),""),"")</f>
        <v/>
      </c>
      <c r="CE107" s="233" t="str">
        <f>IF(Deník!$R107&lt;&gt;"",IF(Deník!$AB107="BE20",IF(AND(Deník!$R107&gt;=0,Deník!$R107&lt;=1),"BE",Deník!$R107),""),"")</f>
        <v/>
      </c>
      <c r="CF107" s="233" t="str">
        <f>IF(Deník!$R107&lt;&gt;"",IF(Deník!$AB107="TP1",IF(AND(Deník!$R107&gt;=0,Deník!$R107&lt;=1),"BE",Deník!$R107),""),"")</f>
        <v/>
      </c>
      <c r="CG107" s="233" t="str">
        <f>IF(Deník!$R107&lt;&gt;"",IF(Deník!$AB107="TP2",IF(AND(Deník!$R107&gt;=0,Deník!$R107&lt;=1),"BE",Deník!$R107),""),"")</f>
        <v/>
      </c>
      <c r="CH107" s="233" t="str">
        <f>IF(Deník!$R107&lt;&gt;"",IF(Deník!$AB107="TP3",IF(AND(Deník!$R107&gt;=0,Deník!$R107&lt;=1),"BE",Deník!$R107),""),"")</f>
        <v/>
      </c>
      <c r="CI107" s="233" t="str">
        <f>IF(Deník!$R107&lt;&gt;"",IF(Deník!$AB107="Trailing SL",IF(AND(Deník!$R107&gt;=0,Deník!$R107&lt;=1),"BE",Deník!$R107),""),"")</f>
        <v/>
      </c>
      <c r="CJ107" s="233" t="str">
        <f>IF(Deník!$R107&lt;&gt;"",IF(Deník!$AB107="Manual",IF(AND(Deník!$R107&gt;=0,Deník!$R107&lt;=1),"BE",Deník!$R107),""),"")</f>
        <v/>
      </c>
      <c r="CK107" s="233"/>
      <c r="CL107" s="233" t="str">
        <f>IF(Deník!$R107&lt;0,IF(Deník!$AC107=Statistika!$F$117,Deník!$R107,""),"")</f>
        <v/>
      </c>
      <c r="CM107" s="233" t="str">
        <f>IF(Deník!$R107&lt;0,IF(Deník!$AC107=Statistika!$F$118,Deník!$R107,""),"")</f>
        <v/>
      </c>
      <c r="CN107" s="233" t="str">
        <f>IF(Deník!$R107&lt;0,IF(Deník!$AC107=Statistika!$F$119,Deník!$R107,""),"")</f>
        <v/>
      </c>
      <c r="CO107" s="233" t="str">
        <f>IF(Deník!$R107&lt;0,IF(Deník!$AC107=Statistika!$F$120,Deník!$R107,""),"")</f>
        <v/>
      </c>
      <c r="CP107" s="233" t="str">
        <f>IF(Deník!$R107&lt;0,IF(Deník!$AC107=Statistika!$F$121,Deník!$R107,""),"")</f>
        <v/>
      </c>
      <c r="CQ107" s="233" t="str">
        <f>IF(Deník!$R107&lt;0,IF(Deník!$AC107=Statistika!$F$122,Deník!$R107,""),"")</f>
        <v/>
      </c>
      <c r="CR107" s="233" t="str">
        <f>IF(Deník!$R107&lt;0,IF(Deník!$AC107=Statistika!$F$123,Deník!$R107,""),"")</f>
        <v/>
      </c>
      <c r="CS107" s="233" t="str">
        <f>IF(Deník!$R107&lt;0,IF(Deník!$AC107=Statistika!$F$124,Deník!$R107,""),"")</f>
        <v/>
      </c>
      <c r="CT107" s="233" t="str">
        <f>IF(Deník!$R107&lt;0,IF(Deník!$AC107=Statistika!$F$125,Deník!$R107,""),"")</f>
        <v/>
      </c>
      <c r="CU107" s="233"/>
      <c r="CV107" s="233" t="str">
        <f>IF(Deník!$R107&lt;0,IF(Deník!$AD107=$CV$2,Deník!$R107,""),"")</f>
        <v/>
      </c>
      <c r="CW107" s="233" t="str">
        <f>IF(Deník!$R107&lt;0,IF(Deník!$AD107=$CW$2,Deník!$R107,""),"")</f>
        <v/>
      </c>
      <c r="CX107" s="233" t="str">
        <f>IF(Deník!$R107&lt;0,IF(Deník!$AD107=$CX$2,Deník!$R107,""),"")</f>
        <v/>
      </c>
      <c r="CY107" s="233" t="str">
        <f>IF(Deník!$R107&lt;0,IF(Deník!$AD107=$CY$2,Deník!$R107,""),"")</f>
        <v/>
      </c>
      <c r="CZ107" s="233" t="str">
        <f>IF(Deník!$R107&lt;0,IF(Deník!$AD107=$CZ$2,Deník!$R107,""),"")</f>
        <v/>
      </c>
      <c r="DL107" s="221">
        <f t="shared" si="8"/>
        <v>93847.029999999984</v>
      </c>
      <c r="DM107" s="220">
        <f t="shared" si="7"/>
        <v>-6.1529700000000132E-2</v>
      </c>
      <c r="DO107" s="50">
        <f>Deník!W108</f>
        <v>0</v>
      </c>
      <c r="DP107" s="102" t="str">
        <f>IF(AND(Deník!W108&gt;0),1,"")</f>
        <v/>
      </c>
      <c r="DQ107" s="102">
        <f>IF(AND(Deník!W108&lt;=0),1,"")</f>
        <v>1</v>
      </c>
      <c r="DR107" s="227"/>
      <c r="DS107" s="228"/>
      <c r="DT107" s="85"/>
      <c r="DU107" s="54">
        <f>IF(MONTH(Deník!$C107)=DU$2,Deník!$W107,"")</f>
        <v>0</v>
      </c>
      <c r="DV107" s="222" t="str">
        <f>IF(MONTH(Deník!$C107)=DV$2,Deník!$W107,"")</f>
        <v/>
      </c>
      <c r="DW107" s="222" t="str">
        <f>IF(MONTH(Deník!$C107)=DW$2,Deník!$W107,"")</f>
        <v/>
      </c>
      <c r="DX107" s="222" t="str">
        <f>IF(MONTH(Deník!$C107)=DX$2,Deník!$W107,"")</f>
        <v/>
      </c>
      <c r="DY107" s="222" t="str">
        <f>IF(MONTH(Deník!$C107)=DY$2,Deník!$W107,"")</f>
        <v/>
      </c>
      <c r="DZ107" s="222" t="str">
        <f>IF(MONTH(Deník!$C107)=DZ$2,Deník!$W107,"")</f>
        <v/>
      </c>
      <c r="EA107" s="222" t="str">
        <f>IF(MONTH(Deník!$C107)=EA$2,Deník!$W107,"")</f>
        <v/>
      </c>
      <c r="EB107" s="222" t="str">
        <f>IF(MONTH(Deník!$C107)=EB$2,Deník!$W107,"")</f>
        <v/>
      </c>
      <c r="EC107" s="222" t="str">
        <f>IF(MONTH(Deník!$C107)=EC$2,Deník!$W107,"")</f>
        <v/>
      </c>
      <c r="ED107" s="222" t="str">
        <f>IF(MONTH(Deník!$C107)=ED$2,Deník!$W107,"")</f>
        <v/>
      </c>
      <c r="EE107" s="222" t="str">
        <f>IF(MONTH(Deník!$C107)=EE$2,Deník!$W107,"")</f>
        <v/>
      </c>
      <c r="EF107" s="222" t="str">
        <f>IF(MONTH(Deník!$C107)=EF$2,Deník!$W107,"")</f>
        <v/>
      </c>
      <c r="EI107" s="600" t="str">
        <f>IF(Deník!$W107&lt;&gt;"",IF(Deník!$B107=Statistika!$F$63,Deník!$W107,""),"")</f>
        <v/>
      </c>
      <c r="EJ107" s="13" t="str">
        <f>IF(Deník!$W107&lt;&gt;"",IF(Deník!$B107=Statistika!$F$64,Deník!$W107,""),"")</f>
        <v/>
      </c>
      <c r="EK107" s="13" t="str">
        <f>IF(Deník!$W107&lt;&gt;"",IF(Deník!$B107=Statistika!$F$65,Deník!$W107,""),"")</f>
        <v/>
      </c>
      <c r="EL107" s="13" t="str">
        <f>IF(Deník!$W107&lt;&gt;"",IF(Deník!$B107=Statistika!$F$66,Deník!$W107,""),"")</f>
        <v/>
      </c>
      <c r="EM107" s="13" t="str">
        <f>IF(Deník!$W107&lt;&gt;"",IF(Deník!$B107=Statistika!$F$67,Deník!$W107,""),"")</f>
        <v/>
      </c>
      <c r="EN107" s="13" t="str">
        <f>IF(Deník!$W107&lt;&gt;"",IF(Deník!$B107=Statistika!$F$68,Deník!$W107,""),"")</f>
        <v/>
      </c>
      <c r="EO107" s="13" t="str">
        <f>IF(Deník!$W107&lt;&gt;"",IF(Deník!$B107=Statistika!$F$69,Deník!$W107,""),"")</f>
        <v/>
      </c>
      <c r="EP107" s="601" t="str">
        <f>IF(Deník!$W107&lt;&gt;"",IF(Deník!$B107=Statistika!$F$70,Deník!$W107,""),"")</f>
        <v/>
      </c>
      <c r="EQ107" s="90"/>
      <c r="ER107" s="63" t="str">
        <f>IF(Deník!$W107&lt;&gt;"",IF(Deník!$J107="L",Deník!$W107,""),"")</f>
        <v/>
      </c>
      <c r="ES107" s="13" t="str">
        <f>IF(Deník!$W107&lt;&gt;"",IF(Deník!$J107="S",Deník!$W107,""),"")</f>
        <v/>
      </c>
      <c r="ET107" s="95"/>
      <c r="EU107" s="88"/>
      <c r="EV107" s="63" t="str">
        <f>IF(WEEKDAY(Deník!$C107,2)=1,Deník!$W107,"")</f>
        <v/>
      </c>
      <c r="EW107" s="13" t="str">
        <f>IF(WEEKDAY(Deník!$C107,2)=2,Deník!$W107,"")</f>
        <v/>
      </c>
      <c r="EX107" s="13" t="str">
        <f>IF(WEEKDAY(Deník!$C107,2)=3,Deník!$W107,"")</f>
        <v/>
      </c>
      <c r="EY107" s="13" t="str">
        <f>IF(WEEKDAY(Deník!$C107,2)=4,Deník!$W107,"")</f>
        <v/>
      </c>
      <c r="EZ107" s="60" t="str">
        <f>IF(WEEKDAY(Deník!$C107,2)=5,Deník!$W107,"")</f>
        <v/>
      </c>
      <c r="FA107" s="99"/>
      <c r="FB107" s="100">
        <f>Deník!D107</f>
        <v>0</v>
      </c>
      <c r="FC107" s="63">
        <f>IF($FB107&lt;&gt;"",IF(AND($FB107&gt;=FC$2,$FB107&lt;=FC$3),Deník!$W107,""))</f>
        <v>0</v>
      </c>
      <c r="FD107" s="63" t="str">
        <f>IF($FB107&lt;&gt;"",IF(AND($FB107&gt;=FD$2,$FB107&lt;=FD$3),Deník!$W107,""))</f>
        <v/>
      </c>
      <c r="FE107" s="63" t="str">
        <f>IF($FB107&lt;&gt;"",IF(AND($FB107&gt;=FE$2,$FB107&lt;=FE$3),Deník!$W107,""))</f>
        <v/>
      </c>
      <c r="FF107" s="63" t="str">
        <f>IF($FB107&lt;&gt;"",IF(AND($FB107&gt;=FF$2,$FB107&lt;=FF$3),Deník!$W107,""))</f>
        <v/>
      </c>
      <c r="FG107" s="63" t="str">
        <f>IF($FB107&lt;&gt;"",IF(AND($FB107&gt;=FG$2,$FB107&lt;=FG$3),Deník!$W107,""))</f>
        <v/>
      </c>
      <c r="FH107" s="63" t="str">
        <f>IF($FB107&lt;&gt;"",IF(AND($FB107&gt;=FH$2,$FB107&lt;=FH$3),Deník!$W107,""))</f>
        <v/>
      </c>
      <c r="FI107" s="63" t="str">
        <f>IF($FB107&lt;&gt;"",IF(AND($FB107&gt;=FI$2,$FB107&lt;=FI$3),Deník!$W107,""))</f>
        <v/>
      </c>
      <c r="FJ107" s="63" t="str">
        <f>IF($FB107&lt;&gt;"",IF(AND($FB107&gt;=FJ$2,$FB107&lt;=FJ$3),Deník!$W107,""))</f>
        <v/>
      </c>
      <c r="FK107" s="63" t="str">
        <f>IF($FB107&lt;&gt;"",IF(AND($FB107&gt;=FK$2,$FB107&lt;=FK$3),Deník!$W107,""))</f>
        <v/>
      </c>
      <c r="FL107" s="63" t="str">
        <f>IF($FB107&lt;&gt;"",IF(AND($FB107&gt;=FL$2,$FB107&lt;=FL$3),Deník!$W107,""))</f>
        <v/>
      </c>
      <c r="FM107" s="63" t="str">
        <f>IF($FB107&lt;&gt;"",IF(AND($FB107&gt;=FM$2,$FB107&lt;=FM$3),Deník!$W107,""))</f>
        <v/>
      </c>
      <c r="FN107" s="13"/>
      <c r="FO107" s="20" t="str">
        <f>IF(Deník!$W107&gt;1,Deník!$W107,"")</f>
        <v/>
      </c>
      <c r="FP107" s="20" t="str">
        <f>IF(Deník!$W107&lt;0,Deník!$W107,"")</f>
        <v/>
      </c>
      <c r="FQ107" s="17"/>
      <c r="FS107" s="233"/>
      <c r="FT107" s="233" t="str">
        <f>IF(Deník!$W107&lt;&gt;"",IF(Deník!$Y107=Statistika!$F$78,Deník!$W107,""),"")</f>
        <v/>
      </c>
      <c r="FU107" s="233" t="str">
        <f>IF(Deník!$W107&lt;&gt;"",IF(Deník!$Y107=Statistika!$F$79,Deník!$W107,""),"")</f>
        <v/>
      </c>
      <c r="FV107" s="233" t="str">
        <f>IF(Deník!$W107&lt;&gt;"",IF(Deník!$Y107=Statistika!$F$80,Deník!$W107,""),"")</f>
        <v/>
      </c>
      <c r="FW107" s="233" t="str">
        <f>IF(Deník!$W107&lt;&gt;"",IF(Deník!$Y107=Statistika!$F$81,Deník!$W107,""),"")</f>
        <v/>
      </c>
      <c r="FX107" s="233" t="str">
        <f>IF(Deník!$W107&lt;&gt;"",IF(Deník!$Y107=Statistika!$F$82,Deník!$W107,""),"")</f>
        <v/>
      </c>
      <c r="FY107" s="233" t="str">
        <f>IF(Deník!$W107&lt;&gt;"",IF(Deník!$Y107=Statistika!$F$83,Deník!$W107,""),"")</f>
        <v/>
      </c>
      <c r="FZ107" s="233" t="str">
        <f>IF(Deník!$W107&lt;&gt;"",IF(Deník!$Y107=Statistika!$F$84,Deník!$W107,""),"")</f>
        <v/>
      </c>
      <c r="GA107" s="233" t="str">
        <f>IF(Deník!$W107&lt;&gt;"",IF(Deník!$Y107=Statistika!$F$85,Deník!$W107,""),"")</f>
        <v/>
      </c>
      <c r="GB107" s="233" t="str">
        <f>IF(Deník!$W107&lt;&gt;"",IF(Deník!$Y107=Statistika!$F$86,Deník!$W107,""),"")</f>
        <v/>
      </c>
      <c r="GC107" s="233" t="str">
        <f>IF(Deník!$W107&lt;&gt;"",IF(Deník!$Y107=Statistika!$F$87,Deník!$W107,""),"")</f>
        <v/>
      </c>
      <c r="GD107" s="233" t="str">
        <f>IF(Deník!$W107&lt;&gt;"",IF(Deník!$Y107=Statistika!$F$88,Deník!$W107,""),"")</f>
        <v/>
      </c>
      <c r="GE107" s="233" t="str">
        <f>IF(Deník!$W107&lt;&gt;"",IF(Deník!$Y107=Statistika!$F$89,Deník!$W107,""),"")</f>
        <v/>
      </c>
      <c r="GF107" s="233" t="str">
        <f>IF(Deník!$W107&lt;&gt;"",IF(Deník!$Y107=Statistika!$F$90,Deník!$W107,""),"")</f>
        <v/>
      </c>
      <c r="GG107" s="233" t="str">
        <f>IF(Deník!$W107&lt;&gt;"",IF(Deník!$Y107=Statistika!$F$91,Deník!$W107,""),"")</f>
        <v/>
      </c>
      <c r="GH107" s="233"/>
      <c r="GI107" s="233" t="str">
        <f>IF(Deník!$W107&lt;&gt;"",IF(Deník!$AB107=Statistika!$L$100,Deník!$W107,""),"")</f>
        <v/>
      </c>
      <c r="GJ107" s="233" t="str">
        <f>IF(Deník!$W107&lt;&gt;"",IF(Deník!$AB107=Statistika!$L$101,Deník!$W107,""),"")</f>
        <v/>
      </c>
      <c r="GK107" s="233" t="str">
        <f>IF(Deník!$W107&lt;&gt;"",IF(Deník!$AB107=Statistika!$L$102,Deník!$W107,""),"")</f>
        <v/>
      </c>
      <c r="GL107" s="233" t="str">
        <f>IF(Deník!$W107&lt;&gt;"",IF(Deník!$AB107=Statistika!$L$103,Deník!$W107,""),"")</f>
        <v/>
      </c>
      <c r="GM107" s="233" t="str">
        <f>IF(Deník!$W107&lt;&gt;"",IF(Deník!$AB107=Statistika!$L$104,Deník!$W107,""),"")</f>
        <v/>
      </c>
      <c r="GN107" s="233" t="str">
        <f>IF(Deník!$W107&lt;&gt;"",IF(Deník!$AB107=Statistika!$L$105,Deník!$W107,""),"")</f>
        <v/>
      </c>
      <c r="GO107" s="233" t="str">
        <f>IF(Deník!$W107&lt;&gt;"",IF(Deník!$AB107=Statistika!$L$106,Deník!$W107,""),"")</f>
        <v/>
      </c>
      <c r="GP107" s="233" t="str">
        <f>IF(Deník!$W107&lt;&gt;"",IF(Deník!$AB107=Statistika!$L$107,Deník!$W107,""),"")</f>
        <v/>
      </c>
      <c r="GQ107" s="233" t="str">
        <f>IF(Deník!$W107&lt;&gt;"",IF(Deník!$AB107=Statistika!$L$108,Deník!$W107,""),"")</f>
        <v/>
      </c>
      <c r="GS107" s="233" t="str">
        <f>IF(Deník!$W107&lt;0,IF(Deník!$AC107=Statistika!$F$117,Deník!$W107,""),"")</f>
        <v/>
      </c>
      <c r="GT107" s="233" t="str">
        <f>IF(Deník!$W107&lt;0,IF(Deník!$AC107=Statistika!$F$118,Deník!$W107,""),"")</f>
        <v/>
      </c>
      <c r="GU107" s="233" t="str">
        <f>IF(Deník!$W107&lt;0,IF(Deník!$AC107=Statistika!$F$119,Deník!$W107,""),"")</f>
        <v/>
      </c>
      <c r="GV107" s="233" t="str">
        <f>IF(Deník!$W107&lt;0,IF(Deník!$AC107=Statistika!$F$120,Deník!$W107,""),"")</f>
        <v/>
      </c>
      <c r="GW107" s="233" t="str">
        <f>IF(Deník!$W107&lt;0,IF(Deník!$AC107=Statistika!$F$121,Deník!$W107,""),"")</f>
        <v/>
      </c>
      <c r="GX107" s="233" t="str">
        <f>IF(Deník!$W107&lt;0,IF(Deník!$AC107=Statistika!$F$122,Deník!$W107,""),"")</f>
        <v/>
      </c>
      <c r="GY107" s="233" t="str">
        <f>IF(Deník!$W107&lt;0,IF(Deník!$AC107=Statistika!$F$123,Deník!$W107,""),"")</f>
        <v/>
      </c>
      <c r="GZ107" s="233" t="str">
        <f>IF(Deník!$W107&lt;0,IF(Deník!$AC107=Statistika!$F$124,Deník!$W107,""),"")</f>
        <v/>
      </c>
      <c r="HA107" s="233" t="str">
        <f>IF(Deník!$W107&lt;0,IF(Deník!$AC107=Statistika!$F$125,Deník!$W107,""),"")</f>
        <v/>
      </c>
      <c r="HC107" s="233" t="str">
        <f>IF(Deník!$W107&lt;0,IF(Deník!$AD107=Statistika!$F$133,Deník!$W107,""),"")</f>
        <v/>
      </c>
      <c r="HD107" s="233" t="str">
        <f>IF(Deník!$W107&lt;0,IF(Deník!$AD107=Statistika!$F$134,Deník!$W107,""),"")</f>
        <v/>
      </c>
      <c r="HE107" s="233" t="str">
        <f>IF(Deník!$W107&lt;0,IF(Deník!$AD107=Statistika!$F$135,Deník!$W107,""),"")</f>
        <v/>
      </c>
      <c r="HF107" s="233" t="str">
        <f>IF(Deník!$W107&lt;0,IF(Deník!$AD107=Statistika!$F$136,Deník!$W107,""),"")</f>
        <v/>
      </c>
      <c r="HG107" s="233" t="str">
        <f>IF(Deník!$W107&lt;0,IF(Deník!$AD107=Statistika!$F$137,Deník!$W107,""),"")</f>
        <v/>
      </c>
      <c r="ID107" s="8">
        <f>Tabulka4[[#This Row],[Sloupec3]]</f>
        <v>0</v>
      </c>
      <c r="IE107" s="17" t="str">
        <f>IF(AND([1]Deník!$C107&gt;='[1]Měsíční shrnutí'!$D$1,[1]Deník!$C107&lt;='[1]Měsíční shrnutí'!$F$1),[1]Deník!$X107,"")</f>
        <v/>
      </c>
    </row>
    <row r="108" spans="1:239">
      <c r="A108" s="8">
        <f>Deník!C109</f>
        <v>0</v>
      </c>
      <c r="B108" s="50" t="str">
        <f>Deník!R109</f>
        <v/>
      </c>
      <c r="C108" s="102" t="str">
        <f>IF(AND(Deník!R109&gt;1,Deník!R109&lt;&gt;""),1,"")</f>
        <v/>
      </c>
      <c r="D108" s="102" t="str">
        <f>IF(AND(Deník!R109&lt;=0,Deník!R109&lt;&gt;""),1,"")</f>
        <v/>
      </c>
      <c r="E108" s="103" t="str">
        <f>IF(AND(Deník!R109&gt;=0,Deník!R109&lt;=1),1,"")</f>
        <v/>
      </c>
      <c r="F108" s="79" t="str">
        <f>IF(Deník!R109&lt;&gt;"",Deník!R109+F107,"")</f>
        <v/>
      </c>
      <c r="G108" s="85"/>
      <c r="H108" s="54" t="str">
        <f>IF(MONTH(Deník!$C108)=H$2,IF(AND(Deník!$R108&gt;=0,Deník!$R108&lt;=1),"BE",Deník!$R108),"")</f>
        <v/>
      </c>
      <c r="I108" s="11" t="str">
        <f>IF(MONTH(Deník!$C108)=I$2,IF(AND(Deník!$R108&gt;=0,Deník!$R108&lt;=1),"BE",Deník!$R108),"")</f>
        <v/>
      </c>
      <c r="J108" s="11" t="str">
        <f>IF(MONTH(Deník!$C108)=J$2,IF(AND(Deník!$R108&gt;=0,Deník!$R108&lt;=1),"BE",Deník!$R108),"")</f>
        <v/>
      </c>
      <c r="K108" s="11" t="str">
        <f>IF(MONTH(Deník!$C108)=K$2,IF(AND(Deník!$R108&gt;=0,Deník!$R108&lt;=1),"BE",Deník!$R108),"")</f>
        <v/>
      </c>
      <c r="L108" s="11" t="str">
        <f>IF(MONTH(Deník!$C108)=L$2,IF(AND(Deník!$R108&gt;=0,Deník!$R108&lt;=1),"BE",Deník!$R108),"")</f>
        <v/>
      </c>
      <c r="M108" s="11" t="str">
        <f>IF(MONTH(Deník!$C108)=M$2,IF(AND(Deník!$R108&gt;=0,Deník!$R108&lt;=1),"BE",Deník!$R108),"")</f>
        <v/>
      </c>
      <c r="N108" s="11" t="str">
        <f>IF(MONTH(Deník!$C108)=N$2,IF(AND(Deník!$R108&gt;=0,Deník!$R108&lt;=1),"BE",Deník!$R108),"")</f>
        <v/>
      </c>
      <c r="O108" s="11" t="str">
        <f>IF(MONTH(Deník!$C108)=O$2,IF(AND(Deník!$R108&gt;=0,Deník!$R108&lt;=1),"BE",Deník!$R108),"")</f>
        <v/>
      </c>
      <c r="P108" s="11" t="str">
        <f>IF(MONTH(Deník!$C108)=P$2,IF(AND(Deník!$R108&gt;=0,Deník!$R108&lt;=1),"BE",Deník!$R108),"")</f>
        <v/>
      </c>
      <c r="Q108" s="11" t="str">
        <f>IF(MONTH(Deník!$C108)=Q$2,IF(AND(Deník!$R108&gt;=0,Deník!$R108&lt;=1),"BE",Deník!$R108),"")</f>
        <v/>
      </c>
      <c r="R108" s="11" t="str">
        <f>IF(MONTH(Deník!$C108)=R$2,IF(AND(Deník!$R108&gt;=0,Deník!$R108&lt;=1),"BE",Deník!$R108),"")</f>
        <v/>
      </c>
      <c r="S108" s="57" t="str">
        <f>IF(MONTH(Deník!$C108)=S$2,IF(AND(Deník!$R108&gt;=0,Deník!$R108&lt;=1),"BE",Deník!$R108),"")</f>
        <v/>
      </c>
      <c r="U108" s="12"/>
      <c r="V108" s="12"/>
      <c r="X108" s="600" t="str">
        <f>IF(Deník!$R108&lt;&gt;"",IF(Deník!$B108=Statistika!$F$63,IF(AND(Deník!$R108&gt;=0,Deník!$R108&lt;=1),"BE",Deník!$R108),""),"")</f>
        <v/>
      </c>
      <c r="Y108" s="13" t="str">
        <f>IF(Deník!$R108&lt;&gt;"",IF(Deník!$B108=Statistika!$F$64,IF(AND(Deník!$R108&gt;=0,Deník!$R108&lt;=1),"BE",Deník!$R108),""),"")</f>
        <v/>
      </c>
      <c r="Z108" s="13" t="str">
        <f>IF(Deník!$R108&lt;&gt;"",IF(Deník!$B108=Statistika!$F$65,IF(AND(Deník!$R108&gt;=0,Deník!$R108&lt;=1),"BE",Deník!$R108),""),"")</f>
        <v/>
      </c>
      <c r="AA108" s="13" t="str">
        <f>IF(Deník!$R108&lt;&gt;"",IF(Deník!$B108=Statistika!$F$66,IF(AND(Deník!$R108&gt;=0,Deník!$R108&lt;=1),"BE",Deník!$R108),""),"")</f>
        <v/>
      </c>
      <c r="AB108" s="13" t="str">
        <f>IF(Deník!$R108&lt;&gt;"",IF(Deník!$B108=Statistika!$F$67,IF(AND(Deník!$R108&gt;=0,Deník!$R108&lt;=1),"BE",Deník!$R108),""),"")</f>
        <v/>
      </c>
      <c r="AC108" s="13" t="str">
        <f>IF(Deník!$R108&lt;&gt;"",IF(Deník!$B108=Statistika!$F$68,IF(AND(Deník!$R108&gt;=0,Deník!$R108&lt;=1),"BE",Deník!$R108),""),"")</f>
        <v/>
      </c>
      <c r="AD108" s="13" t="str">
        <f>IF(Deník!$R108&lt;&gt;"",IF(Deník!$B108=Statistika!$F$69,IF(AND(Deník!$R108&gt;=0,Deník!$R108&lt;=1),"BE",Deník!$R108),""),"")</f>
        <v/>
      </c>
      <c r="AE108" s="601" t="str">
        <f>IF(Deník!$R108&lt;&gt;"",IF(Deník!$B108=Statistika!$F$70,IF(AND(Deník!$R108&gt;=0,Deník!$R108&lt;=1),"BE",Deník!$R108),""),"")</f>
        <v/>
      </c>
      <c r="AF108" s="90"/>
      <c r="AG108" s="63" t="str">
        <f>IF(Deník!$R108&lt;&gt;"",IF(Deník!$J108="L",IF(AND(Deník!$R108&gt;=0,Deník!$R108&lt;=1),"BE",Deník!$R108),""),"")</f>
        <v/>
      </c>
      <c r="AH108" s="13" t="str">
        <f>IF(Deník!$R108&lt;&gt;"",IF(Deník!$J108="S",IF(AND(Deník!$R108&gt;=0,Deník!$R108&lt;=1),"BE",Deník!$R108),""),"")</f>
        <v/>
      </c>
      <c r="AI108" s="95"/>
      <c r="AJ108" s="71" t="str">
        <f>IF(Deník!N109&lt;&gt;"",Deník!N109*-1,"")</f>
        <v/>
      </c>
      <c r="AK108" s="88"/>
      <c r="AL108" s="63" t="str">
        <f>IF(WEEKDAY(Deník!$C108,2)=1,IF(AND(Deník!$R108&gt;=0,Deník!$R108&lt;=1),"BE",Deník!$R108),"")</f>
        <v/>
      </c>
      <c r="AM108" s="13" t="str">
        <f>IF(WEEKDAY(Deník!$C108,2)=2,IF(AND(Deník!$R108&gt;=0,Deník!$R108&lt;=1),"BE",Deník!$R108),"")</f>
        <v/>
      </c>
      <c r="AN108" s="13" t="str">
        <f>IF(WEEKDAY(Deník!$C108,2)=3,IF(AND(Deník!$R108&gt;=0,Deník!$R108&lt;=1),"BE",Deník!$R108),"")</f>
        <v/>
      </c>
      <c r="AO108" s="13" t="str">
        <f>IF(WEEKDAY(Deník!$C108,2)=4,IF(AND(Deník!$R108&gt;=0,Deník!$R108&lt;=1),"BE",Deník!$R108),"")</f>
        <v/>
      </c>
      <c r="AP108" s="60" t="str">
        <f>IF(WEEKDAY(Deník!$C108,2)=5,IF(AND(Deník!$R108&gt;=0,Deník!$R108&lt;=1),"BE",Deník!$R108),"")</f>
        <v/>
      </c>
      <c r="AQ108" s="99"/>
      <c r="AR108" s="100">
        <f>Deník!D108</f>
        <v>0</v>
      </c>
      <c r="AS108" s="63" t="str">
        <f>IF(Deník!$D108&lt;&gt;"",IF(AND(Deník!$D108&gt;=AS$2,Deník!$D108&lt;=AS$3),IF(AND(Deník!$R108&gt;=0,Deník!$R108&lt;=1),"BE",Deník!$R108),""),"")</f>
        <v/>
      </c>
      <c r="AT108" s="63" t="str">
        <f>IF(Deník!$D108&lt;&gt;"",IF(AND(Deník!$D108&gt;=AT$2,Deník!$D108&lt;=AT$3),IF(AND(Deník!$R108&gt;=0,Deník!$R108&lt;=1),"BE",Deník!$R108),""),"")</f>
        <v/>
      </c>
      <c r="AU108" s="63" t="str">
        <f>IF(Deník!$D108&lt;&gt;"",IF(AND(Deník!$D108&gt;=AU$2,Deník!$D108&lt;=AU$3),IF(AND(Deník!$R108&gt;=0,Deník!$R108&lt;=1),"BE",Deník!$R108),""),"")</f>
        <v/>
      </c>
      <c r="AV108" s="63" t="str">
        <f>IF(Deník!$D108&lt;&gt;"",IF(AND(Deník!$D108&gt;=AV$2,Deník!$D108&lt;=AV$3),IF(AND(Deník!$R108&gt;=0,Deník!$R108&lt;=1),"BE",Deník!$R108),""),"")</f>
        <v/>
      </c>
      <c r="AW108" s="63" t="str">
        <f>IF(Deník!$D108&lt;&gt;"",IF(AND(Deník!$D108&gt;=AW$2,Deník!$D108&lt;=AW$3),IF(AND(Deník!$R108&gt;=0,Deník!$R108&lt;=1),"BE",Deník!$R108),""),"")</f>
        <v/>
      </c>
      <c r="AX108" s="63" t="str">
        <f>IF(Deník!$D108&lt;&gt;"",IF(AND(Deník!$D108&gt;=AX$2,Deník!$D108&lt;=AX$3),IF(AND(Deník!$R108&gt;=0,Deník!$R108&lt;=1),"BE",Deník!$R108),""),"")</f>
        <v/>
      </c>
      <c r="AY108" s="63" t="str">
        <f>IF(Deník!$D108&lt;&gt;"",IF(AND(Deník!$D108&gt;=AY$2,Deník!$D108&lt;=AY$3),IF(AND(Deník!$R108&gt;=0,Deník!$R108&lt;=1),"BE",Deník!$R108),""),"")</f>
        <v/>
      </c>
      <c r="AZ108" s="63" t="str">
        <f>IF(Deník!$D108&lt;&gt;"",IF(AND(Deník!$D108&gt;=AZ$2,Deník!$D108&lt;=AZ$3),IF(AND(Deník!$R108&gt;=0,Deník!$R108&lt;=1),"BE",Deník!$R108),""),"")</f>
        <v/>
      </c>
      <c r="BA108" s="63" t="str">
        <f>IF(Deník!$D108&lt;&gt;"",IF(AND(Deník!$D108&gt;=BA$2,Deník!$D108&lt;=BA$3),IF(AND(Deník!$R108&gt;=0,Deník!$R108&lt;=1),"BE",Deník!$R108),""),"")</f>
        <v/>
      </c>
      <c r="BB108" s="63" t="str">
        <f>IF(Deník!$D108&lt;&gt;"",IF(AND(Deník!$D108&gt;=BB$2,Deník!$D108&lt;=BB$3),IF(AND(Deník!$R108&gt;=0,Deník!$R108&lt;=1),"BE",Deník!$R108),""),"")</f>
        <v/>
      </c>
      <c r="BC108" s="71" t="str">
        <f>IF(Deník!$D108&lt;&gt;"",IF(AND(Deník!$D108&gt;=BC$2,Deník!$D108&lt;=BC$3),IF(AND(Deník!$R108&gt;=0,Deník!$R108&lt;=1),"BE",Deník!$R108),""),"")</f>
        <v/>
      </c>
      <c r="BD108" s="20" t="str">
        <f>IF(Deník!$J109="S",(Deník!$M109-Deník!$K109),IF(Deník!$J109="L",(Deník!$K109-Deník!$M109),""))</f>
        <v/>
      </c>
      <c r="BE108" s="20" t="str">
        <f>IF(Deník!$J109="S",(Deník!$K109-Deník!$O109),IF(Deník!$J109="L",(Deník!$O109-Deník!$K109),""))</f>
        <v/>
      </c>
      <c r="BF108" s="20" t="str">
        <f>IF(Deník!$J109="S",(Deník!$K109-Deník!$L109),IF(Deník!$J109="L",(Deník!$L109-Deník!$K109),""))</f>
        <v/>
      </c>
      <c r="BG108" s="20" t="str">
        <f>IF(Deník!$J109="S",(Deník!$K109-Deník!$S109),IF(Deník!$J109="L",(Deník!$S109-Deník!$K109),""))</f>
        <v/>
      </c>
      <c r="BH108" s="20" t="str">
        <f>IF(Deník!$J109="S",(Deník!$K109-Deník!$U109),IF(Deník!$J109="L",(Deník!$U109-Deník!$K109),""))</f>
        <v/>
      </c>
      <c r="BI108" s="20" t="str">
        <f>IF(Deník!$R108&gt;1,Deník!$R108,"")</f>
        <v/>
      </c>
      <c r="BJ108" s="20" t="str">
        <f>IF(Deník!$R108&lt;0,Deník!$R108,"")</f>
        <v/>
      </c>
      <c r="BK108" s="17"/>
      <c r="BM108" s="233" t="str">
        <f>IF(Deník!$R108&lt;&gt;"",IF(Deník!$Y108=Statistika!$F$78,IF(AND(Deník!$R108&gt;=0,Deník!$R108&lt;=1),"BE",Deník!$R108),""),"")</f>
        <v/>
      </c>
      <c r="BN108" s="233" t="str">
        <f>IF(Deník!$R108&lt;&gt;"",IF(Deník!$Y108=Statistika!$F$79,IF(AND(Deník!$R108&gt;=0,Deník!$R108&lt;=1),"BE",Deník!$R108),""),"")</f>
        <v/>
      </c>
      <c r="BO108" s="233" t="str">
        <f>IF(Deník!$R108&lt;&gt;"",IF(Deník!$Y108=Statistika!$F$80,IF(AND(Deník!$R108&gt;=0,Deník!$R108&lt;=1),"BE",Deník!$R108),""),"")</f>
        <v/>
      </c>
      <c r="BP108" s="233" t="str">
        <f>IF(Deník!$R108&lt;&gt;"",IF(Deník!$Y108=Statistika!$F$81,IF(AND(Deník!$R108&gt;=0,Deník!$R108&lt;=1),"BE",Deník!$R108),""),"")</f>
        <v/>
      </c>
      <c r="BQ108" s="233" t="str">
        <f>IF(Deník!$R108&lt;&gt;"",IF(Deník!$Y108=Statistika!$F$82,IF(AND(Deník!$R108&gt;=0,Deník!$R108&lt;=1),"BE",Deník!$R108),""),"")</f>
        <v/>
      </c>
      <c r="BR108" s="233" t="str">
        <f>IF(Deník!$R108&lt;&gt;"",IF(Deník!$Y108=Statistika!$F$83,IF(AND(Deník!$R108&gt;=0,Deník!$R108&lt;=1),"BE",Deník!$R108),""),"")</f>
        <v/>
      </c>
      <c r="BS108" s="233" t="str">
        <f>IF(Deník!$R108&lt;&gt;"",IF(Deník!$Y108=Statistika!$F$84,IF(AND(Deník!$R108&gt;=0,Deník!$R108&lt;=1),"BE",Deník!$R108),""),"")</f>
        <v/>
      </c>
      <c r="BT108" s="233" t="str">
        <f>IF(Deník!$R108&lt;&gt;"",IF(Deník!$Y108=Statistika!$F$85,IF(AND(Deník!$R108&gt;=0,Deník!$R108&lt;=1),"BE",Deník!$R108),""),"")</f>
        <v/>
      </c>
      <c r="BU108" s="233" t="str">
        <f>IF(Deník!$R108&lt;&gt;"",IF(Deník!$Y108=Statistika!$F$86,IF(AND(Deník!$R108&gt;=0,Deník!$R108&lt;=1),"BE",Deník!$R108),""),"")</f>
        <v/>
      </c>
      <c r="BV108" s="233" t="str">
        <f>IF(Deník!$R108&lt;&gt;"",IF(Deník!$Y108=Statistika!$F$87,IF(AND(Deník!$R108&gt;=0,Deník!$R108&lt;=1),"BE",Deník!$R108),""),"")</f>
        <v/>
      </c>
      <c r="BW108" s="233" t="str">
        <f>IF(Deník!$R108&lt;&gt;"",IF(Deník!$Y108=Statistika!$F$88,IF(AND(Deník!$R108&gt;=0,Deník!$R108&lt;=1),"BE",Deník!$R108),""),"")</f>
        <v/>
      </c>
      <c r="BX108" s="233" t="str">
        <f>IF(Deník!$R108&lt;&gt;"",IF(Deník!$Y108=Statistika!$F$89,IF(AND(Deník!$R108&gt;=0,Deník!$R108&lt;=1),"BE",Deník!$R108),""),"")</f>
        <v/>
      </c>
      <c r="BY108" s="233" t="str">
        <f>IF(Deník!$R108&lt;&gt;"",IF(Deník!$Y108=Statistika!$F$90,IF(AND(Deník!$R108&gt;=0,Deník!$R108&lt;=1),"BE",Deník!$R108),""),"")</f>
        <v/>
      </c>
      <c r="BZ108" s="233" t="str">
        <f>IF(Deník!$R108&lt;&gt;"",IF(Deník!$Y108=Statistika!$F$91,IF(AND(Deník!$R108&gt;=0,Deník!$R108&lt;=1),"BE",Deník!$R108),""),"")</f>
        <v/>
      </c>
      <c r="CA108" s="233"/>
      <c r="CB108" s="233" t="str">
        <f>IF(Deník!$R108&lt;&gt;"",IF(Deník!$AB108="SL",IF(AND(Deník!$R108&gt;=0,Deník!$R108&lt;=1),"BE",Deník!$R108),""),"")</f>
        <v/>
      </c>
      <c r="CC108" s="233" t="str">
        <f>IF(Deník!$R108&lt;&gt;"",IF(Deník!$AB108="BE10",IF(AND(Deník!$R108&gt;=0,Deník!$R108&lt;=1),"BE",Deník!$R108),""),"")</f>
        <v/>
      </c>
      <c r="CD108" s="233" t="str">
        <f>IF(Deník!$R108&lt;&gt;"",IF(Deník!$AB108="BE15",IF(AND(Deník!$R108&gt;=0,Deník!$R108&lt;=1),"BE",Deník!$R108),""),"")</f>
        <v/>
      </c>
      <c r="CE108" s="233" t="str">
        <f>IF(Deník!$R108&lt;&gt;"",IF(Deník!$AB108="BE20",IF(AND(Deník!$R108&gt;=0,Deník!$R108&lt;=1),"BE",Deník!$R108),""),"")</f>
        <v/>
      </c>
      <c r="CF108" s="233" t="str">
        <f>IF(Deník!$R108&lt;&gt;"",IF(Deník!$AB108="TP1",IF(AND(Deník!$R108&gt;=0,Deník!$R108&lt;=1),"BE",Deník!$R108),""),"")</f>
        <v/>
      </c>
      <c r="CG108" s="233" t="str">
        <f>IF(Deník!$R108&lt;&gt;"",IF(Deník!$AB108="TP2",IF(AND(Deník!$R108&gt;=0,Deník!$R108&lt;=1),"BE",Deník!$R108),""),"")</f>
        <v/>
      </c>
      <c r="CH108" s="233" t="str">
        <f>IF(Deník!$R108&lt;&gt;"",IF(Deník!$AB108="TP3",IF(AND(Deník!$R108&gt;=0,Deník!$R108&lt;=1),"BE",Deník!$R108),""),"")</f>
        <v/>
      </c>
      <c r="CI108" s="233" t="str">
        <f>IF(Deník!$R108&lt;&gt;"",IF(Deník!$AB108="Trailing SL",IF(AND(Deník!$R108&gt;=0,Deník!$R108&lt;=1),"BE",Deník!$R108),""),"")</f>
        <v/>
      </c>
      <c r="CJ108" s="233" t="str">
        <f>IF(Deník!$R108&lt;&gt;"",IF(Deník!$AB108="Manual",IF(AND(Deník!$R108&gt;=0,Deník!$R108&lt;=1),"BE",Deník!$R108),""),"")</f>
        <v/>
      </c>
      <c r="CK108" s="233"/>
      <c r="CL108" s="233" t="str">
        <f>IF(Deník!$R108&lt;0,IF(Deník!$AC108=Statistika!$F$117,Deník!$R108,""),"")</f>
        <v/>
      </c>
      <c r="CM108" s="233" t="str">
        <f>IF(Deník!$R108&lt;0,IF(Deník!$AC108=Statistika!$F$118,Deník!$R108,""),"")</f>
        <v/>
      </c>
      <c r="CN108" s="233" t="str">
        <f>IF(Deník!$R108&lt;0,IF(Deník!$AC108=Statistika!$F$119,Deník!$R108,""),"")</f>
        <v/>
      </c>
      <c r="CO108" s="233" t="str">
        <f>IF(Deník!$R108&lt;0,IF(Deník!$AC108=Statistika!$F$120,Deník!$R108,""),"")</f>
        <v/>
      </c>
      <c r="CP108" s="233" t="str">
        <f>IF(Deník!$R108&lt;0,IF(Deník!$AC108=Statistika!$F$121,Deník!$R108,""),"")</f>
        <v/>
      </c>
      <c r="CQ108" s="233" t="str">
        <f>IF(Deník!$R108&lt;0,IF(Deník!$AC108=Statistika!$F$122,Deník!$R108,""),"")</f>
        <v/>
      </c>
      <c r="CR108" s="233" t="str">
        <f>IF(Deník!$R108&lt;0,IF(Deník!$AC108=Statistika!$F$123,Deník!$R108,""),"")</f>
        <v/>
      </c>
      <c r="CS108" s="233" t="str">
        <f>IF(Deník!$R108&lt;0,IF(Deník!$AC108=Statistika!$F$124,Deník!$R108,""),"")</f>
        <v/>
      </c>
      <c r="CT108" s="233" t="str">
        <f>IF(Deník!$R108&lt;0,IF(Deník!$AC108=Statistika!$F$125,Deník!$R108,""),"")</f>
        <v/>
      </c>
      <c r="CU108" s="233"/>
      <c r="CV108" s="233" t="str">
        <f>IF(Deník!$R108&lt;0,IF(Deník!$AD108=$CV$2,Deník!$R108,""),"")</f>
        <v/>
      </c>
      <c r="CW108" s="233" t="str">
        <f>IF(Deník!$R108&lt;0,IF(Deník!$AD108=$CW$2,Deník!$R108,""),"")</f>
        <v/>
      </c>
      <c r="CX108" s="233" t="str">
        <f>IF(Deník!$R108&lt;0,IF(Deník!$AD108=$CX$2,Deník!$R108,""),"")</f>
        <v/>
      </c>
      <c r="CY108" s="233" t="str">
        <f>IF(Deník!$R108&lt;0,IF(Deník!$AD108=$CY$2,Deník!$R108,""),"")</f>
        <v/>
      </c>
      <c r="CZ108" s="233" t="str">
        <f>IF(Deník!$R108&lt;0,IF(Deník!$AD108=$CZ$2,Deník!$R108,""),"")</f>
        <v/>
      </c>
      <c r="DL108" s="221">
        <f t="shared" si="8"/>
        <v>93847.029999999984</v>
      </c>
      <c r="DM108" s="220">
        <f t="shared" si="7"/>
        <v>-6.1529700000000132E-2</v>
      </c>
      <c r="DO108" s="50">
        <f>Deník!W109</f>
        <v>0</v>
      </c>
      <c r="DP108" s="102" t="str">
        <f>IF(AND(Deník!W109&gt;0),1,"")</f>
        <v/>
      </c>
      <c r="DQ108" s="102">
        <f>IF(AND(Deník!W109&lt;=0),1,"")</f>
        <v>1</v>
      </c>
      <c r="DR108" s="227"/>
      <c r="DS108" s="228"/>
      <c r="DT108" s="85"/>
      <c r="DU108" s="54">
        <f>IF(MONTH(Deník!$C108)=DU$2,Deník!$W108,"")</f>
        <v>0</v>
      </c>
      <c r="DV108" s="222" t="str">
        <f>IF(MONTH(Deník!$C108)=DV$2,Deník!$W108,"")</f>
        <v/>
      </c>
      <c r="DW108" s="222" t="str">
        <f>IF(MONTH(Deník!$C108)=DW$2,Deník!$W108,"")</f>
        <v/>
      </c>
      <c r="DX108" s="222" t="str">
        <f>IF(MONTH(Deník!$C108)=DX$2,Deník!$W108,"")</f>
        <v/>
      </c>
      <c r="DY108" s="222" t="str">
        <f>IF(MONTH(Deník!$C108)=DY$2,Deník!$W108,"")</f>
        <v/>
      </c>
      <c r="DZ108" s="222" t="str">
        <f>IF(MONTH(Deník!$C108)=DZ$2,Deník!$W108,"")</f>
        <v/>
      </c>
      <c r="EA108" s="222" t="str">
        <f>IF(MONTH(Deník!$C108)=EA$2,Deník!$W108,"")</f>
        <v/>
      </c>
      <c r="EB108" s="222" t="str">
        <f>IF(MONTH(Deník!$C108)=EB$2,Deník!$W108,"")</f>
        <v/>
      </c>
      <c r="EC108" s="222" t="str">
        <f>IF(MONTH(Deník!$C108)=EC$2,Deník!$W108,"")</f>
        <v/>
      </c>
      <c r="ED108" s="222" t="str">
        <f>IF(MONTH(Deník!$C108)=ED$2,Deník!$W108,"")</f>
        <v/>
      </c>
      <c r="EE108" s="222" t="str">
        <f>IF(MONTH(Deník!$C108)=EE$2,Deník!$W108,"")</f>
        <v/>
      </c>
      <c r="EF108" s="222" t="str">
        <f>IF(MONTH(Deník!$C108)=EF$2,Deník!$W108,"")</f>
        <v/>
      </c>
      <c r="EI108" s="600" t="str">
        <f>IF(Deník!$W108&lt;&gt;"",IF(Deník!$B108=Statistika!$F$63,Deník!$W108,""),"")</f>
        <v/>
      </c>
      <c r="EJ108" s="13" t="str">
        <f>IF(Deník!$W108&lt;&gt;"",IF(Deník!$B108=Statistika!$F$64,Deník!$W108,""),"")</f>
        <v/>
      </c>
      <c r="EK108" s="13" t="str">
        <f>IF(Deník!$W108&lt;&gt;"",IF(Deník!$B108=Statistika!$F$65,Deník!$W108,""),"")</f>
        <v/>
      </c>
      <c r="EL108" s="13" t="str">
        <f>IF(Deník!$W108&lt;&gt;"",IF(Deník!$B108=Statistika!$F$66,Deník!$W108,""),"")</f>
        <v/>
      </c>
      <c r="EM108" s="13" t="str">
        <f>IF(Deník!$W108&lt;&gt;"",IF(Deník!$B108=Statistika!$F$67,Deník!$W108,""),"")</f>
        <v/>
      </c>
      <c r="EN108" s="13" t="str">
        <f>IF(Deník!$W108&lt;&gt;"",IF(Deník!$B108=Statistika!$F$68,Deník!$W108,""),"")</f>
        <v/>
      </c>
      <c r="EO108" s="13" t="str">
        <f>IF(Deník!$W108&lt;&gt;"",IF(Deník!$B108=Statistika!$F$69,Deník!$W108,""),"")</f>
        <v/>
      </c>
      <c r="EP108" s="601" t="str">
        <f>IF(Deník!$W108&lt;&gt;"",IF(Deník!$B108=Statistika!$F$70,Deník!$W108,""),"")</f>
        <v/>
      </c>
      <c r="EQ108" s="90"/>
      <c r="ER108" s="63" t="str">
        <f>IF(Deník!$W108&lt;&gt;"",IF(Deník!$J108="L",Deník!$W108,""),"")</f>
        <v/>
      </c>
      <c r="ES108" s="13" t="str">
        <f>IF(Deník!$W108&lt;&gt;"",IF(Deník!$J108="S",Deník!$W108,""),"")</f>
        <v/>
      </c>
      <c r="ET108" s="95"/>
      <c r="EU108" s="88"/>
      <c r="EV108" s="63" t="str">
        <f>IF(WEEKDAY(Deník!$C108,2)=1,Deník!$W108,"")</f>
        <v/>
      </c>
      <c r="EW108" s="13" t="str">
        <f>IF(WEEKDAY(Deník!$C108,2)=2,Deník!$W108,"")</f>
        <v/>
      </c>
      <c r="EX108" s="13" t="str">
        <f>IF(WEEKDAY(Deník!$C108,2)=3,Deník!$W108,"")</f>
        <v/>
      </c>
      <c r="EY108" s="13" t="str">
        <f>IF(WEEKDAY(Deník!$C108,2)=4,Deník!$W108,"")</f>
        <v/>
      </c>
      <c r="EZ108" s="60" t="str">
        <f>IF(WEEKDAY(Deník!$C108,2)=5,Deník!$W108,"")</f>
        <v/>
      </c>
      <c r="FA108" s="99"/>
      <c r="FB108" s="100">
        <f>Deník!D108</f>
        <v>0</v>
      </c>
      <c r="FC108" s="63">
        <f>IF($FB108&lt;&gt;"",IF(AND($FB108&gt;=FC$2,$FB108&lt;=FC$3),Deník!$W108,""))</f>
        <v>0</v>
      </c>
      <c r="FD108" s="63" t="str">
        <f>IF($FB108&lt;&gt;"",IF(AND($FB108&gt;=FD$2,$FB108&lt;=FD$3),Deník!$W108,""))</f>
        <v/>
      </c>
      <c r="FE108" s="63" t="str">
        <f>IF($FB108&lt;&gt;"",IF(AND($FB108&gt;=FE$2,$FB108&lt;=FE$3),Deník!$W108,""))</f>
        <v/>
      </c>
      <c r="FF108" s="63" t="str">
        <f>IF($FB108&lt;&gt;"",IF(AND($FB108&gt;=FF$2,$FB108&lt;=FF$3),Deník!$W108,""))</f>
        <v/>
      </c>
      <c r="FG108" s="63" t="str">
        <f>IF($FB108&lt;&gt;"",IF(AND($FB108&gt;=FG$2,$FB108&lt;=FG$3),Deník!$W108,""))</f>
        <v/>
      </c>
      <c r="FH108" s="63" t="str">
        <f>IF($FB108&lt;&gt;"",IF(AND($FB108&gt;=FH$2,$FB108&lt;=FH$3),Deník!$W108,""))</f>
        <v/>
      </c>
      <c r="FI108" s="63" t="str">
        <f>IF($FB108&lt;&gt;"",IF(AND($FB108&gt;=FI$2,$FB108&lt;=FI$3),Deník!$W108,""))</f>
        <v/>
      </c>
      <c r="FJ108" s="63" t="str">
        <f>IF($FB108&lt;&gt;"",IF(AND($FB108&gt;=FJ$2,$FB108&lt;=FJ$3),Deník!$W108,""))</f>
        <v/>
      </c>
      <c r="FK108" s="63" t="str">
        <f>IF($FB108&lt;&gt;"",IF(AND($FB108&gt;=FK$2,$FB108&lt;=FK$3),Deník!$W108,""))</f>
        <v/>
      </c>
      <c r="FL108" s="63" t="str">
        <f>IF($FB108&lt;&gt;"",IF(AND($FB108&gt;=FL$2,$FB108&lt;=FL$3),Deník!$W108,""))</f>
        <v/>
      </c>
      <c r="FM108" s="63" t="str">
        <f>IF($FB108&lt;&gt;"",IF(AND($FB108&gt;=FM$2,$FB108&lt;=FM$3),Deník!$W108,""))</f>
        <v/>
      </c>
      <c r="FN108" s="13"/>
      <c r="FO108" s="20" t="str">
        <f>IF(Deník!$W108&gt;1,Deník!$W108,"")</f>
        <v/>
      </c>
      <c r="FP108" s="20" t="str">
        <f>IF(Deník!$W108&lt;0,Deník!$W108,"")</f>
        <v/>
      </c>
      <c r="FQ108" s="17"/>
      <c r="FS108" s="233"/>
      <c r="FT108" s="233" t="str">
        <f>IF(Deník!$W108&lt;&gt;"",IF(Deník!$Y108=Statistika!$F$78,Deník!$W108,""),"")</f>
        <v/>
      </c>
      <c r="FU108" s="233" t="str">
        <f>IF(Deník!$W108&lt;&gt;"",IF(Deník!$Y108=Statistika!$F$79,Deník!$W108,""),"")</f>
        <v/>
      </c>
      <c r="FV108" s="233" t="str">
        <f>IF(Deník!$W108&lt;&gt;"",IF(Deník!$Y108=Statistika!$F$80,Deník!$W108,""),"")</f>
        <v/>
      </c>
      <c r="FW108" s="233" t="str">
        <f>IF(Deník!$W108&lt;&gt;"",IF(Deník!$Y108=Statistika!$F$81,Deník!$W108,""),"")</f>
        <v/>
      </c>
      <c r="FX108" s="233" t="str">
        <f>IF(Deník!$W108&lt;&gt;"",IF(Deník!$Y108=Statistika!$F$82,Deník!$W108,""),"")</f>
        <v/>
      </c>
      <c r="FY108" s="233" t="str">
        <f>IF(Deník!$W108&lt;&gt;"",IF(Deník!$Y108=Statistika!$F$83,Deník!$W108,""),"")</f>
        <v/>
      </c>
      <c r="FZ108" s="233" t="str">
        <f>IF(Deník!$W108&lt;&gt;"",IF(Deník!$Y108=Statistika!$F$84,Deník!$W108,""),"")</f>
        <v/>
      </c>
      <c r="GA108" s="233" t="str">
        <f>IF(Deník!$W108&lt;&gt;"",IF(Deník!$Y108=Statistika!$F$85,Deník!$W108,""),"")</f>
        <v/>
      </c>
      <c r="GB108" s="233" t="str">
        <f>IF(Deník!$W108&lt;&gt;"",IF(Deník!$Y108=Statistika!$F$86,Deník!$W108,""),"")</f>
        <v/>
      </c>
      <c r="GC108" s="233" t="str">
        <f>IF(Deník!$W108&lt;&gt;"",IF(Deník!$Y108=Statistika!$F$87,Deník!$W108,""),"")</f>
        <v/>
      </c>
      <c r="GD108" s="233" t="str">
        <f>IF(Deník!$W108&lt;&gt;"",IF(Deník!$Y108=Statistika!$F$88,Deník!$W108,""),"")</f>
        <v/>
      </c>
      <c r="GE108" s="233" t="str">
        <f>IF(Deník!$W108&lt;&gt;"",IF(Deník!$Y108=Statistika!$F$89,Deník!$W108,""),"")</f>
        <v/>
      </c>
      <c r="GF108" s="233" t="str">
        <f>IF(Deník!$W108&lt;&gt;"",IF(Deník!$Y108=Statistika!$F$90,Deník!$W108,""),"")</f>
        <v/>
      </c>
      <c r="GG108" s="233" t="str">
        <f>IF(Deník!$W108&lt;&gt;"",IF(Deník!$Y108=Statistika!$F$91,Deník!$W108,""),"")</f>
        <v/>
      </c>
      <c r="GH108" s="233"/>
      <c r="GI108" s="233" t="str">
        <f>IF(Deník!$W108&lt;&gt;"",IF(Deník!$AB108=Statistika!$L$100,Deník!$W108,""),"")</f>
        <v/>
      </c>
      <c r="GJ108" s="233" t="str">
        <f>IF(Deník!$W108&lt;&gt;"",IF(Deník!$AB108=Statistika!$L$101,Deník!$W108,""),"")</f>
        <v/>
      </c>
      <c r="GK108" s="233" t="str">
        <f>IF(Deník!$W108&lt;&gt;"",IF(Deník!$AB108=Statistika!$L$102,Deník!$W108,""),"")</f>
        <v/>
      </c>
      <c r="GL108" s="233" t="str">
        <f>IF(Deník!$W108&lt;&gt;"",IF(Deník!$AB108=Statistika!$L$103,Deník!$W108,""),"")</f>
        <v/>
      </c>
      <c r="GM108" s="233" t="str">
        <f>IF(Deník!$W108&lt;&gt;"",IF(Deník!$AB108=Statistika!$L$104,Deník!$W108,""),"")</f>
        <v/>
      </c>
      <c r="GN108" s="233" t="str">
        <f>IF(Deník!$W108&lt;&gt;"",IF(Deník!$AB108=Statistika!$L$105,Deník!$W108,""),"")</f>
        <v/>
      </c>
      <c r="GO108" s="233" t="str">
        <f>IF(Deník!$W108&lt;&gt;"",IF(Deník!$AB108=Statistika!$L$106,Deník!$W108,""),"")</f>
        <v/>
      </c>
      <c r="GP108" s="233" t="str">
        <f>IF(Deník!$W108&lt;&gt;"",IF(Deník!$AB108=Statistika!$L$107,Deník!$W108,""),"")</f>
        <v/>
      </c>
      <c r="GQ108" s="233" t="str">
        <f>IF(Deník!$W108&lt;&gt;"",IF(Deník!$AB108=Statistika!$L$108,Deník!$W108,""),"")</f>
        <v/>
      </c>
      <c r="GS108" s="233" t="str">
        <f>IF(Deník!$W108&lt;0,IF(Deník!$AC108=Statistika!$F$117,Deník!$W108,""),"")</f>
        <v/>
      </c>
      <c r="GT108" s="233" t="str">
        <f>IF(Deník!$W108&lt;0,IF(Deník!$AC108=Statistika!$F$118,Deník!$W108,""),"")</f>
        <v/>
      </c>
      <c r="GU108" s="233" t="str">
        <f>IF(Deník!$W108&lt;0,IF(Deník!$AC108=Statistika!$F$119,Deník!$W108,""),"")</f>
        <v/>
      </c>
      <c r="GV108" s="233" t="str">
        <f>IF(Deník!$W108&lt;0,IF(Deník!$AC108=Statistika!$F$120,Deník!$W108,""),"")</f>
        <v/>
      </c>
      <c r="GW108" s="233" t="str">
        <f>IF(Deník!$W108&lt;0,IF(Deník!$AC108=Statistika!$F$121,Deník!$W108,""),"")</f>
        <v/>
      </c>
      <c r="GX108" s="233" t="str">
        <f>IF(Deník!$W108&lt;0,IF(Deník!$AC108=Statistika!$F$122,Deník!$W108,""),"")</f>
        <v/>
      </c>
      <c r="GY108" s="233" t="str">
        <f>IF(Deník!$W108&lt;0,IF(Deník!$AC108=Statistika!$F$123,Deník!$W108,""),"")</f>
        <v/>
      </c>
      <c r="GZ108" s="233" t="str">
        <f>IF(Deník!$W108&lt;0,IF(Deník!$AC108=Statistika!$F$124,Deník!$W108,""),"")</f>
        <v/>
      </c>
      <c r="HA108" s="233" t="str">
        <f>IF(Deník!$W108&lt;0,IF(Deník!$AC108=Statistika!$F$125,Deník!$W108,""),"")</f>
        <v/>
      </c>
      <c r="HC108" s="233" t="str">
        <f>IF(Deník!$W108&lt;0,IF(Deník!$AD108=Statistika!$F$133,Deník!$W108,""),"")</f>
        <v/>
      </c>
      <c r="HD108" s="233" t="str">
        <f>IF(Deník!$W108&lt;0,IF(Deník!$AD108=Statistika!$F$134,Deník!$W108,""),"")</f>
        <v/>
      </c>
      <c r="HE108" s="233" t="str">
        <f>IF(Deník!$W108&lt;0,IF(Deník!$AD108=Statistika!$F$135,Deník!$W108,""),"")</f>
        <v/>
      </c>
      <c r="HF108" s="233" t="str">
        <f>IF(Deník!$W108&lt;0,IF(Deník!$AD108=Statistika!$F$136,Deník!$W108,""),"")</f>
        <v/>
      </c>
      <c r="HG108" s="233" t="str">
        <f>IF(Deník!$W108&lt;0,IF(Deník!$AD108=Statistika!$F$137,Deník!$W108,""),"")</f>
        <v/>
      </c>
      <c r="ID108" s="8">
        <f>Tabulka4[[#This Row],[Sloupec3]]</f>
        <v>0</v>
      </c>
      <c r="IE108" s="17" t="str">
        <f>IF(AND([1]Deník!$C108&gt;='[1]Měsíční shrnutí'!$D$1,[1]Deník!$C108&lt;='[1]Měsíční shrnutí'!$F$1),[1]Deník!$X108,"")</f>
        <v/>
      </c>
    </row>
    <row r="109" spans="1:239">
      <c r="A109" s="8">
        <f>Deník!C110</f>
        <v>0</v>
      </c>
      <c r="B109" s="50" t="str">
        <f>Deník!R110</f>
        <v/>
      </c>
      <c r="C109" s="102" t="str">
        <f>IF(AND(Deník!R110&gt;1,Deník!R110&lt;&gt;""),1,"")</f>
        <v/>
      </c>
      <c r="D109" s="102" t="str">
        <f>IF(AND(Deník!R110&lt;=0,Deník!R110&lt;&gt;""),1,"")</f>
        <v/>
      </c>
      <c r="E109" s="103" t="str">
        <f>IF(AND(Deník!R110&gt;=0,Deník!R110&lt;=1),1,"")</f>
        <v/>
      </c>
      <c r="F109" s="79" t="str">
        <f>IF(Deník!R110&lt;&gt;"",Deník!R110+F108,"")</f>
        <v/>
      </c>
      <c r="G109" s="85"/>
      <c r="H109" s="54" t="str">
        <f>IF(MONTH(Deník!$C109)=H$2,IF(AND(Deník!$R109&gt;=0,Deník!$R109&lt;=1),"BE",Deník!$R109),"")</f>
        <v/>
      </c>
      <c r="I109" s="11" t="str">
        <f>IF(MONTH(Deník!$C109)=I$2,IF(AND(Deník!$R109&gt;=0,Deník!$R109&lt;=1),"BE",Deník!$R109),"")</f>
        <v/>
      </c>
      <c r="J109" s="11" t="str">
        <f>IF(MONTH(Deník!$C109)=J$2,IF(AND(Deník!$R109&gt;=0,Deník!$R109&lt;=1),"BE",Deník!$R109),"")</f>
        <v/>
      </c>
      <c r="K109" s="11" t="str">
        <f>IF(MONTH(Deník!$C109)=K$2,IF(AND(Deník!$R109&gt;=0,Deník!$R109&lt;=1),"BE",Deník!$R109),"")</f>
        <v/>
      </c>
      <c r="L109" s="11" t="str">
        <f>IF(MONTH(Deník!$C109)=L$2,IF(AND(Deník!$R109&gt;=0,Deník!$R109&lt;=1),"BE",Deník!$R109),"")</f>
        <v/>
      </c>
      <c r="M109" s="11" t="str">
        <f>IF(MONTH(Deník!$C109)=M$2,IF(AND(Deník!$R109&gt;=0,Deník!$R109&lt;=1),"BE",Deník!$R109),"")</f>
        <v/>
      </c>
      <c r="N109" s="11" t="str">
        <f>IF(MONTH(Deník!$C109)=N$2,IF(AND(Deník!$R109&gt;=0,Deník!$R109&lt;=1),"BE",Deník!$R109),"")</f>
        <v/>
      </c>
      <c r="O109" s="11" t="str">
        <f>IF(MONTH(Deník!$C109)=O$2,IF(AND(Deník!$R109&gt;=0,Deník!$R109&lt;=1),"BE",Deník!$R109),"")</f>
        <v/>
      </c>
      <c r="P109" s="11" t="str">
        <f>IF(MONTH(Deník!$C109)=P$2,IF(AND(Deník!$R109&gt;=0,Deník!$R109&lt;=1),"BE",Deník!$R109),"")</f>
        <v/>
      </c>
      <c r="Q109" s="11" t="str">
        <f>IF(MONTH(Deník!$C109)=Q$2,IF(AND(Deník!$R109&gt;=0,Deník!$R109&lt;=1),"BE",Deník!$R109),"")</f>
        <v/>
      </c>
      <c r="R109" s="11" t="str">
        <f>IF(MONTH(Deník!$C109)=R$2,IF(AND(Deník!$R109&gt;=0,Deník!$R109&lt;=1),"BE",Deník!$R109),"")</f>
        <v/>
      </c>
      <c r="S109" s="57" t="str">
        <f>IF(MONTH(Deník!$C109)=S$2,IF(AND(Deník!$R109&gt;=0,Deník!$R109&lt;=1),"BE",Deník!$R109),"")</f>
        <v/>
      </c>
      <c r="U109" s="12"/>
      <c r="V109" s="12"/>
      <c r="X109" s="600" t="str">
        <f>IF(Deník!$R109&lt;&gt;"",IF(Deník!$B109=Statistika!$F$63,IF(AND(Deník!$R109&gt;=0,Deník!$R109&lt;=1),"BE",Deník!$R109),""),"")</f>
        <v/>
      </c>
      <c r="Y109" s="13" t="str">
        <f>IF(Deník!$R109&lt;&gt;"",IF(Deník!$B109=Statistika!$F$64,IF(AND(Deník!$R109&gt;=0,Deník!$R109&lt;=1),"BE",Deník!$R109),""),"")</f>
        <v/>
      </c>
      <c r="Z109" s="13" t="str">
        <f>IF(Deník!$R109&lt;&gt;"",IF(Deník!$B109=Statistika!$F$65,IF(AND(Deník!$R109&gt;=0,Deník!$R109&lt;=1),"BE",Deník!$R109),""),"")</f>
        <v/>
      </c>
      <c r="AA109" s="13" t="str">
        <f>IF(Deník!$R109&lt;&gt;"",IF(Deník!$B109=Statistika!$F$66,IF(AND(Deník!$R109&gt;=0,Deník!$R109&lt;=1),"BE",Deník!$R109),""),"")</f>
        <v/>
      </c>
      <c r="AB109" s="13" t="str">
        <f>IF(Deník!$R109&lt;&gt;"",IF(Deník!$B109=Statistika!$F$67,IF(AND(Deník!$R109&gt;=0,Deník!$R109&lt;=1),"BE",Deník!$R109),""),"")</f>
        <v/>
      </c>
      <c r="AC109" s="13" t="str">
        <f>IF(Deník!$R109&lt;&gt;"",IF(Deník!$B109=Statistika!$F$68,IF(AND(Deník!$R109&gt;=0,Deník!$R109&lt;=1),"BE",Deník!$R109),""),"")</f>
        <v/>
      </c>
      <c r="AD109" s="13" t="str">
        <f>IF(Deník!$R109&lt;&gt;"",IF(Deník!$B109=Statistika!$F$69,IF(AND(Deník!$R109&gt;=0,Deník!$R109&lt;=1),"BE",Deník!$R109),""),"")</f>
        <v/>
      </c>
      <c r="AE109" s="601" t="str">
        <f>IF(Deník!$R109&lt;&gt;"",IF(Deník!$B109=Statistika!$F$70,IF(AND(Deník!$R109&gt;=0,Deník!$R109&lt;=1),"BE",Deník!$R109),""),"")</f>
        <v/>
      </c>
      <c r="AF109" s="90"/>
      <c r="AG109" s="63" t="str">
        <f>IF(Deník!$R109&lt;&gt;"",IF(Deník!$J109="L",IF(AND(Deník!$R109&gt;=0,Deník!$R109&lt;=1),"BE",Deník!$R109),""),"")</f>
        <v/>
      </c>
      <c r="AH109" s="13" t="str">
        <f>IF(Deník!$R109&lt;&gt;"",IF(Deník!$J109="S",IF(AND(Deník!$R109&gt;=0,Deník!$R109&lt;=1),"BE",Deník!$R109),""),"")</f>
        <v/>
      </c>
      <c r="AI109" s="95"/>
      <c r="AJ109" s="71" t="str">
        <f>IF(Deník!N110&lt;&gt;"",Deník!N110*-1,"")</f>
        <v/>
      </c>
      <c r="AK109" s="88"/>
      <c r="AL109" s="63" t="str">
        <f>IF(WEEKDAY(Deník!$C109,2)=1,IF(AND(Deník!$R109&gt;=0,Deník!$R109&lt;=1),"BE",Deník!$R109),"")</f>
        <v/>
      </c>
      <c r="AM109" s="13" t="str">
        <f>IF(WEEKDAY(Deník!$C109,2)=2,IF(AND(Deník!$R109&gt;=0,Deník!$R109&lt;=1),"BE",Deník!$R109),"")</f>
        <v/>
      </c>
      <c r="AN109" s="13" t="str">
        <f>IF(WEEKDAY(Deník!$C109,2)=3,IF(AND(Deník!$R109&gt;=0,Deník!$R109&lt;=1),"BE",Deník!$R109),"")</f>
        <v/>
      </c>
      <c r="AO109" s="13" t="str">
        <f>IF(WEEKDAY(Deník!$C109,2)=4,IF(AND(Deník!$R109&gt;=0,Deník!$R109&lt;=1),"BE",Deník!$R109),"")</f>
        <v/>
      </c>
      <c r="AP109" s="60" t="str">
        <f>IF(WEEKDAY(Deník!$C109,2)=5,IF(AND(Deník!$R109&gt;=0,Deník!$R109&lt;=1),"BE",Deník!$R109),"")</f>
        <v/>
      </c>
      <c r="AQ109" s="99"/>
      <c r="AR109" s="100">
        <f>Deník!D109</f>
        <v>0</v>
      </c>
      <c r="AS109" s="63" t="str">
        <f>IF(Deník!$D109&lt;&gt;"",IF(AND(Deník!$D109&gt;=AS$2,Deník!$D109&lt;=AS$3),IF(AND(Deník!$R109&gt;=0,Deník!$R109&lt;=1),"BE",Deník!$R109),""),"")</f>
        <v/>
      </c>
      <c r="AT109" s="63" t="str">
        <f>IF(Deník!$D109&lt;&gt;"",IF(AND(Deník!$D109&gt;=AT$2,Deník!$D109&lt;=AT$3),IF(AND(Deník!$R109&gt;=0,Deník!$R109&lt;=1),"BE",Deník!$R109),""),"")</f>
        <v/>
      </c>
      <c r="AU109" s="63" t="str">
        <f>IF(Deník!$D109&lt;&gt;"",IF(AND(Deník!$D109&gt;=AU$2,Deník!$D109&lt;=AU$3),IF(AND(Deník!$R109&gt;=0,Deník!$R109&lt;=1),"BE",Deník!$R109),""),"")</f>
        <v/>
      </c>
      <c r="AV109" s="63" t="str">
        <f>IF(Deník!$D109&lt;&gt;"",IF(AND(Deník!$D109&gt;=AV$2,Deník!$D109&lt;=AV$3),IF(AND(Deník!$R109&gt;=0,Deník!$R109&lt;=1),"BE",Deník!$R109),""),"")</f>
        <v/>
      </c>
      <c r="AW109" s="63" t="str">
        <f>IF(Deník!$D109&lt;&gt;"",IF(AND(Deník!$D109&gt;=AW$2,Deník!$D109&lt;=AW$3),IF(AND(Deník!$R109&gt;=0,Deník!$R109&lt;=1),"BE",Deník!$R109),""),"")</f>
        <v/>
      </c>
      <c r="AX109" s="63" t="str">
        <f>IF(Deník!$D109&lt;&gt;"",IF(AND(Deník!$D109&gt;=AX$2,Deník!$D109&lt;=AX$3),IF(AND(Deník!$R109&gt;=0,Deník!$R109&lt;=1),"BE",Deník!$R109),""),"")</f>
        <v/>
      </c>
      <c r="AY109" s="63" t="str">
        <f>IF(Deník!$D109&lt;&gt;"",IF(AND(Deník!$D109&gt;=AY$2,Deník!$D109&lt;=AY$3),IF(AND(Deník!$R109&gt;=0,Deník!$R109&lt;=1),"BE",Deník!$R109),""),"")</f>
        <v/>
      </c>
      <c r="AZ109" s="63" t="str">
        <f>IF(Deník!$D109&lt;&gt;"",IF(AND(Deník!$D109&gt;=AZ$2,Deník!$D109&lt;=AZ$3),IF(AND(Deník!$R109&gt;=0,Deník!$R109&lt;=1),"BE",Deník!$R109),""),"")</f>
        <v/>
      </c>
      <c r="BA109" s="63" t="str">
        <f>IF(Deník!$D109&lt;&gt;"",IF(AND(Deník!$D109&gt;=BA$2,Deník!$D109&lt;=BA$3),IF(AND(Deník!$R109&gt;=0,Deník!$R109&lt;=1),"BE",Deník!$R109),""),"")</f>
        <v/>
      </c>
      <c r="BB109" s="63" t="str">
        <f>IF(Deník!$D109&lt;&gt;"",IF(AND(Deník!$D109&gt;=BB$2,Deník!$D109&lt;=BB$3),IF(AND(Deník!$R109&gt;=0,Deník!$R109&lt;=1),"BE",Deník!$R109),""),"")</f>
        <v/>
      </c>
      <c r="BC109" s="71" t="str">
        <f>IF(Deník!$D109&lt;&gt;"",IF(AND(Deník!$D109&gt;=BC$2,Deník!$D109&lt;=BC$3),IF(AND(Deník!$R109&gt;=0,Deník!$R109&lt;=1),"BE",Deník!$R109),""),"")</f>
        <v/>
      </c>
      <c r="BD109" s="20" t="str">
        <f>IF(Deník!$J110="S",(Deník!$M110-Deník!$K110),IF(Deník!$J110="L",(Deník!$K110-Deník!$M110),""))</f>
        <v/>
      </c>
      <c r="BE109" s="20" t="str">
        <f>IF(Deník!$J110="S",(Deník!$K110-Deník!$O110),IF(Deník!$J110="L",(Deník!$O110-Deník!$K110),""))</f>
        <v/>
      </c>
      <c r="BF109" s="20" t="str">
        <f>IF(Deník!$J110="S",(Deník!$K110-Deník!$L110),IF(Deník!$J110="L",(Deník!$L110-Deník!$K110),""))</f>
        <v/>
      </c>
      <c r="BG109" s="20" t="str">
        <f>IF(Deník!$J110="S",(Deník!$K110-Deník!$S110),IF(Deník!$J110="L",(Deník!$S110-Deník!$K110),""))</f>
        <v/>
      </c>
      <c r="BH109" s="20" t="str">
        <f>IF(Deník!$J110="S",(Deník!$K110-Deník!$U110),IF(Deník!$J110="L",(Deník!$U110-Deník!$K110),""))</f>
        <v/>
      </c>
      <c r="BI109" s="20" t="str">
        <f>IF(Deník!$R109&gt;1,Deník!$R109,"")</f>
        <v/>
      </c>
      <c r="BJ109" s="20" t="str">
        <f>IF(Deník!$R109&lt;0,Deník!$R109,"")</f>
        <v/>
      </c>
      <c r="BK109" s="17"/>
      <c r="BM109" s="233" t="str">
        <f>IF(Deník!$R109&lt;&gt;"",IF(Deník!$Y109=Statistika!$F$78,IF(AND(Deník!$R109&gt;=0,Deník!$R109&lt;=1),"BE",Deník!$R109),""),"")</f>
        <v/>
      </c>
      <c r="BN109" s="233" t="str">
        <f>IF(Deník!$R109&lt;&gt;"",IF(Deník!$Y109=Statistika!$F$79,IF(AND(Deník!$R109&gt;=0,Deník!$R109&lt;=1),"BE",Deník!$R109),""),"")</f>
        <v/>
      </c>
      <c r="BO109" s="233" t="str">
        <f>IF(Deník!$R109&lt;&gt;"",IF(Deník!$Y109=Statistika!$F$80,IF(AND(Deník!$R109&gt;=0,Deník!$R109&lt;=1),"BE",Deník!$R109),""),"")</f>
        <v/>
      </c>
      <c r="BP109" s="233" t="str">
        <f>IF(Deník!$R109&lt;&gt;"",IF(Deník!$Y109=Statistika!$F$81,IF(AND(Deník!$R109&gt;=0,Deník!$R109&lt;=1),"BE",Deník!$R109),""),"")</f>
        <v/>
      </c>
      <c r="BQ109" s="233" t="str">
        <f>IF(Deník!$R109&lt;&gt;"",IF(Deník!$Y109=Statistika!$F$82,IF(AND(Deník!$R109&gt;=0,Deník!$R109&lt;=1),"BE",Deník!$R109),""),"")</f>
        <v/>
      </c>
      <c r="BR109" s="233" t="str">
        <f>IF(Deník!$R109&lt;&gt;"",IF(Deník!$Y109=Statistika!$F$83,IF(AND(Deník!$R109&gt;=0,Deník!$R109&lt;=1),"BE",Deník!$R109),""),"")</f>
        <v/>
      </c>
      <c r="BS109" s="233" t="str">
        <f>IF(Deník!$R109&lt;&gt;"",IF(Deník!$Y109=Statistika!$F$84,IF(AND(Deník!$R109&gt;=0,Deník!$R109&lt;=1),"BE",Deník!$R109),""),"")</f>
        <v/>
      </c>
      <c r="BT109" s="233" t="str">
        <f>IF(Deník!$R109&lt;&gt;"",IF(Deník!$Y109=Statistika!$F$85,IF(AND(Deník!$R109&gt;=0,Deník!$R109&lt;=1),"BE",Deník!$R109),""),"")</f>
        <v/>
      </c>
      <c r="BU109" s="233" t="str">
        <f>IF(Deník!$R109&lt;&gt;"",IF(Deník!$Y109=Statistika!$F$86,IF(AND(Deník!$R109&gt;=0,Deník!$R109&lt;=1),"BE",Deník!$R109),""),"")</f>
        <v/>
      </c>
      <c r="BV109" s="233" t="str">
        <f>IF(Deník!$R109&lt;&gt;"",IF(Deník!$Y109=Statistika!$F$87,IF(AND(Deník!$R109&gt;=0,Deník!$R109&lt;=1),"BE",Deník!$R109),""),"")</f>
        <v/>
      </c>
      <c r="BW109" s="233" t="str">
        <f>IF(Deník!$R109&lt;&gt;"",IF(Deník!$Y109=Statistika!$F$88,IF(AND(Deník!$R109&gt;=0,Deník!$R109&lt;=1),"BE",Deník!$R109),""),"")</f>
        <v/>
      </c>
      <c r="BX109" s="233" t="str">
        <f>IF(Deník!$R109&lt;&gt;"",IF(Deník!$Y109=Statistika!$F$89,IF(AND(Deník!$R109&gt;=0,Deník!$R109&lt;=1),"BE",Deník!$R109),""),"")</f>
        <v/>
      </c>
      <c r="BY109" s="233" t="str">
        <f>IF(Deník!$R109&lt;&gt;"",IF(Deník!$Y109=Statistika!$F$90,IF(AND(Deník!$R109&gt;=0,Deník!$R109&lt;=1),"BE",Deník!$R109),""),"")</f>
        <v/>
      </c>
      <c r="BZ109" s="233" t="str">
        <f>IF(Deník!$R109&lt;&gt;"",IF(Deník!$Y109=Statistika!$F$91,IF(AND(Deník!$R109&gt;=0,Deník!$R109&lt;=1),"BE",Deník!$R109),""),"")</f>
        <v/>
      </c>
      <c r="CA109" s="233"/>
      <c r="CB109" s="233" t="str">
        <f>IF(Deník!$R109&lt;&gt;"",IF(Deník!$AB109="SL",IF(AND(Deník!$R109&gt;=0,Deník!$R109&lt;=1),"BE",Deník!$R109),""),"")</f>
        <v/>
      </c>
      <c r="CC109" s="233" t="str">
        <f>IF(Deník!$R109&lt;&gt;"",IF(Deník!$AB109="BE10",IF(AND(Deník!$R109&gt;=0,Deník!$R109&lt;=1),"BE",Deník!$R109),""),"")</f>
        <v/>
      </c>
      <c r="CD109" s="233" t="str">
        <f>IF(Deník!$R109&lt;&gt;"",IF(Deník!$AB109="BE15",IF(AND(Deník!$R109&gt;=0,Deník!$R109&lt;=1),"BE",Deník!$R109),""),"")</f>
        <v/>
      </c>
      <c r="CE109" s="233" t="str">
        <f>IF(Deník!$R109&lt;&gt;"",IF(Deník!$AB109="BE20",IF(AND(Deník!$R109&gt;=0,Deník!$R109&lt;=1),"BE",Deník!$R109),""),"")</f>
        <v/>
      </c>
      <c r="CF109" s="233" t="str">
        <f>IF(Deník!$R109&lt;&gt;"",IF(Deník!$AB109="TP1",IF(AND(Deník!$R109&gt;=0,Deník!$R109&lt;=1),"BE",Deník!$R109),""),"")</f>
        <v/>
      </c>
      <c r="CG109" s="233" t="str">
        <f>IF(Deník!$R109&lt;&gt;"",IF(Deník!$AB109="TP2",IF(AND(Deník!$R109&gt;=0,Deník!$R109&lt;=1),"BE",Deník!$R109),""),"")</f>
        <v/>
      </c>
      <c r="CH109" s="233" t="str">
        <f>IF(Deník!$R109&lt;&gt;"",IF(Deník!$AB109="TP3",IF(AND(Deník!$R109&gt;=0,Deník!$R109&lt;=1),"BE",Deník!$R109),""),"")</f>
        <v/>
      </c>
      <c r="CI109" s="233" t="str">
        <f>IF(Deník!$R109&lt;&gt;"",IF(Deník!$AB109="Trailing SL",IF(AND(Deník!$R109&gt;=0,Deník!$R109&lt;=1),"BE",Deník!$R109),""),"")</f>
        <v/>
      </c>
      <c r="CJ109" s="233" t="str">
        <f>IF(Deník!$R109&lt;&gt;"",IF(Deník!$AB109="Manual",IF(AND(Deník!$R109&gt;=0,Deník!$R109&lt;=1),"BE",Deník!$R109),""),"")</f>
        <v/>
      </c>
      <c r="CK109" s="233"/>
      <c r="CL109" s="233" t="str">
        <f>IF(Deník!$R109&lt;0,IF(Deník!$AC109=Statistika!$F$117,Deník!$R109,""),"")</f>
        <v/>
      </c>
      <c r="CM109" s="233" t="str">
        <f>IF(Deník!$R109&lt;0,IF(Deník!$AC109=Statistika!$F$118,Deník!$R109,""),"")</f>
        <v/>
      </c>
      <c r="CN109" s="233" t="str">
        <f>IF(Deník!$R109&lt;0,IF(Deník!$AC109=Statistika!$F$119,Deník!$R109,""),"")</f>
        <v/>
      </c>
      <c r="CO109" s="233" t="str">
        <f>IF(Deník!$R109&lt;0,IF(Deník!$AC109=Statistika!$F$120,Deník!$R109,""),"")</f>
        <v/>
      </c>
      <c r="CP109" s="233" t="str">
        <f>IF(Deník!$R109&lt;0,IF(Deník!$AC109=Statistika!$F$121,Deník!$R109,""),"")</f>
        <v/>
      </c>
      <c r="CQ109" s="233" t="str">
        <f>IF(Deník!$R109&lt;0,IF(Deník!$AC109=Statistika!$F$122,Deník!$R109,""),"")</f>
        <v/>
      </c>
      <c r="CR109" s="233" t="str">
        <f>IF(Deník!$R109&lt;0,IF(Deník!$AC109=Statistika!$F$123,Deník!$R109,""),"")</f>
        <v/>
      </c>
      <c r="CS109" s="233" t="str">
        <f>IF(Deník!$R109&lt;0,IF(Deník!$AC109=Statistika!$F$124,Deník!$R109,""),"")</f>
        <v/>
      </c>
      <c r="CT109" s="233" t="str">
        <f>IF(Deník!$R109&lt;0,IF(Deník!$AC109=Statistika!$F$125,Deník!$R109,""),"")</f>
        <v/>
      </c>
      <c r="CU109" s="233"/>
      <c r="CV109" s="233" t="str">
        <f>IF(Deník!$R109&lt;0,IF(Deník!$AD109=$CV$2,Deník!$R109,""),"")</f>
        <v/>
      </c>
      <c r="CW109" s="233" t="str">
        <f>IF(Deník!$R109&lt;0,IF(Deník!$AD109=$CW$2,Deník!$R109,""),"")</f>
        <v/>
      </c>
      <c r="CX109" s="233" t="str">
        <f>IF(Deník!$R109&lt;0,IF(Deník!$AD109=$CX$2,Deník!$R109,""),"")</f>
        <v/>
      </c>
      <c r="CY109" s="233" t="str">
        <f>IF(Deník!$R109&lt;0,IF(Deník!$AD109=$CY$2,Deník!$R109,""),"")</f>
        <v/>
      </c>
      <c r="CZ109" s="233" t="str">
        <f>IF(Deník!$R109&lt;0,IF(Deník!$AD109=$CZ$2,Deník!$R109,""),"")</f>
        <v/>
      </c>
      <c r="DL109" s="221">
        <f t="shared" si="8"/>
        <v>93847.029999999984</v>
      </c>
      <c r="DM109" s="220">
        <f t="shared" si="7"/>
        <v>-6.1529700000000132E-2</v>
      </c>
      <c r="DO109" s="50">
        <f>Deník!W110</f>
        <v>0</v>
      </c>
      <c r="DP109" s="102" t="str">
        <f>IF(AND(Deník!W110&gt;0),1,"")</f>
        <v/>
      </c>
      <c r="DQ109" s="102">
        <f>IF(AND(Deník!W110&lt;=0),1,"")</f>
        <v>1</v>
      </c>
      <c r="DR109" s="227"/>
      <c r="DS109" s="228"/>
      <c r="DT109" s="85"/>
      <c r="DU109" s="54">
        <f>IF(MONTH(Deník!$C109)=DU$2,Deník!$W109,"")</f>
        <v>0</v>
      </c>
      <c r="DV109" s="222" t="str">
        <f>IF(MONTH(Deník!$C109)=DV$2,Deník!$W109,"")</f>
        <v/>
      </c>
      <c r="DW109" s="222" t="str">
        <f>IF(MONTH(Deník!$C109)=DW$2,Deník!$W109,"")</f>
        <v/>
      </c>
      <c r="DX109" s="222" t="str">
        <f>IF(MONTH(Deník!$C109)=DX$2,Deník!$W109,"")</f>
        <v/>
      </c>
      <c r="DY109" s="222" t="str">
        <f>IF(MONTH(Deník!$C109)=DY$2,Deník!$W109,"")</f>
        <v/>
      </c>
      <c r="DZ109" s="222" t="str">
        <f>IF(MONTH(Deník!$C109)=DZ$2,Deník!$W109,"")</f>
        <v/>
      </c>
      <c r="EA109" s="222" t="str">
        <f>IF(MONTH(Deník!$C109)=EA$2,Deník!$W109,"")</f>
        <v/>
      </c>
      <c r="EB109" s="222" t="str">
        <f>IF(MONTH(Deník!$C109)=EB$2,Deník!$W109,"")</f>
        <v/>
      </c>
      <c r="EC109" s="222" t="str">
        <f>IF(MONTH(Deník!$C109)=EC$2,Deník!$W109,"")</f>
        <v/>
      </c>
      <c r="ED109" s="222" t="str">
        <f>IF(MONTH(Deník!$C109)=ED$2,Deník!$W109,"")</f>
        <v/>
      </c>
      <c r="EE109" s="222" t="str">
        <f>IF(MONTH(Deník!$C109)=EE$2,Deník!$W109,"")</f>
        <v/>
      </c>
      <c r="EF109" s="222" t="str">
        <f>IF(MONTH(Deník!$C109)=EF$2,Deník!$W109,"")</f>
        <v/>
      </c>
      <c r="EI109" s="600" t="str">
        <f>IF(Deník!$W109&lt;&gt;"",IF(Deník!$B109=Statistika!$F$63,Deník!$W109,""),"")</f>
        <v/>
      </c>
      <c r="EJ109" s="13" t="str">
        <f>IF(Deník!$W109&lt;&gt;"",IF(Deník!$B109=Statistika!$F$64,Deník!$W109,""),"")</f>
        <v/>
      </c>
      <c r="EK109" s="13" t="str">
        <f>IF(Deník!$W109&lt;&gt;"",IF(Deník!$B109=Statistika!$F$65,Deník!$W109,""),"")</f>
        <v/>
      </c>
      <c r="EL109" s="13" t="str">
        <f>IF(Deník!$W109&lt;&gt;"",IF(Deník!$B109=Statistika!$F$66,Deník!$W109,""),"")</f>
        <v/>
      </c>
      <c r="EM109" s="13" t="str">
        <f>IF(Deník!$W109&lt;&gt;"",IF(Deník!$B109=Statistika!$F$67,Deník!$W109,""),"")</f>
        <v/>
      </c>
      <c r="EN109" s="13" t="str">
        <f>IF(Deník!$W109&lt;&gt;"",IF(Deník!$B109=Statistika!$F$68,Deník!$W109,""),"")</f>
        <v/>
      </c>
      <c r="EO109" s="13" t="str">
        <f>IF(Deník!$W109&lt;&gt;"",IF(Deník!$B109=Statistika!$F$69,Deník!$W109,""),"")</f>
        <v/>
      </c>
      <c r="EP109" s="601" t="str">
        <f>IF(Deník!$W109&lt;&gt;"",IF(Deník!$B109=Statistika!$F$70,Deník!$W109,""),"")</f>
        <v/>
      </c>
      <c r="EQ109" s="90"/>
      <c r="ER109" s="63" t="str">
        <f>IF(Deník!$W109&lt;&gt;"",IF(Deník!$J109="L",Deník!$W109,""),"")</f>
        <v/>
      </c>
      <c r="ES109" s="13" t="str">
        <f>IF(Deník!$W109&lt;&gt;"",IF(Deník!$J109="S",Deník!$W109,""),"")</f>
        <v/>
      </c>
      <c r="ET109" s="95"/>
      <c r="EU109" s="88"/>
      <c r="EV109" s="63" t="str">
        <f>IF(WEEKDAY(Deník!$C109,2)=1,Deník!$W109,"")</f>
        <v/>
      </c>
      <c r="EW109" s="13" t="str">
        <f>IF(WEEKDAY(Deník!$C109,2)=2,Deník!$W109,"")</f>
        <v/>
      </c>
      <c r="EX109" s="13" t="str">
        <f>IF(WEEKDAY(Deník!$C109,2)=3,Deník!$W109,"")</f>
        <v/>
      </c>
      <c r="EY109" s="13" t="str">
        <f>IF(WEEKDAY(Deník!$C109,2)=4,Deník!$W109,"")</f>
        <v/>
      </c>
      <c r="EZ109" s="60" t="str">
        <f>IF(WEEKDAY(Deník!$C109,2)=5,Deník!$W109,"")</f>
        <v/>
      </c>
      <c r="FA109" s="99"/>
      <c r="FB109" s="100">
        <f>Deník!D109</f>
        <v>0</v>
      </c>
      <c r="FC109" s="63">
        <f>IF($FB109&lt;&gt;"",IF(AND($FB109&gt;=FC$2,$FB109&lt;=FC$3),Deník!$W109,""))</f>
        <v>0</v>
      </c>
      <c r="FD109" s="63" t="str">
        <f>IF($FB109&lt;&gt;"",IF(AND($FB109&gt;=FD$2,$FB109&lt;=FD$3),Deník!$W109,""))</f>
        <v/>
      </c>
      <c r="FE109" s="63" t="str">
        <f>IF($FB109&lt;&gt;"",IF(AND($FB109&gt;=FE$2,$FB109&lt;=FE$3),Deník!$W109,""))</f>
        <v/>
      </c>
      <c r="FF109" s="63" t="str">
        <f>IF($FB109&lt;&gt;"",IF(AND($FB109&gt;=FF$2,$FB109&lt;=FF$3),Deník!$W109,""))</f>
        <v/>
      </c>
      <c r="FG109" s="63" t="str">
        <f>IF($FB109&lt;&gt;"",IF(AND($FB109&gt;=FG$2,$FB109&lt;=FG$3),Deník!$W109,""))</f>
        <v/>
      </c>
      <c r="FH109" s="63" t="str">
        <f>IF($FB109&lt;&gt;"",IF(AND($FB109&gt;=FH$2,$FB109&lt;=FH$3),Deník!$W109,""))</f>
        <v/>
      </c>
      <c r="FI109" s="63" t="str">
        <f>IF($FB109&lt;&gt;"",IF(AND($FB109&gt;=FI$2,$FB109&lt;=FI$3),Deník!$W109,""))</f>
        <v/>
      </c>
      <c r="FJ109" s="63" t="str">
        <f>IF($FB109&lt;&gt;"",IF(AND($FB109&gt;=FJ$2,$FB109&lt;=FJ$3),Deník!$W109,""))</f>
        <v/>
      </c>
      <c r="FK109" s="63" t="str">
        <f>IF($FB109&lt;&gt;"",IF(AND($FB109&gt;=FK$2,$FB109&lt;=FK$3),Deník!$W109,""))</f>
        <v/>
      </c>
      <c r="FL109" s="63" t="str">
        <f>IF($FB109&lt;&gt;"",IF(AND($FB109&gt;=FL$2,$FB109&lt;=FL$3),Deník!$W109,""))</f>
        <v/>
      </c>
      <c r="FM109" s="63" t="str">
        <f>IF($FB109&lt;&gt;"",IF(AND($FB109&gt;=FM$2,$FB109&lt;=FM$3),Deník!$W109,""))</f>
        <v/>
      </c>
      <c r="FN109" s="13"/>
      <c r="FO109" s="20" t="str">
        <f>IF(Deník!$W109&gt;1,Deník!$W109,"")</f>
        <v/>
      </c>
      <c r="FP109" s="20" t="str">
        <f>IF(Deník!$W109&lt;0,Deník!$W109,"")</f>
        <v/>
      </c>
      <c r="FQ109" s="17"/>
      <c r="FS109" s="233"/>
      <c r="FT109" s="233" t="str">
        <f>IF(Deník!$W109&lt;&gt;"",IF(Deník!$Y109=Statistika!$F$78,Deník!$W109,""),"")</f>
        <v/>
      </c>
      <c r="FU109" s="233" t="str">
        <f>IF(Deník!$W109&lt;&gt;"",IF(Deník!$Y109=Statistika!$F$79,Deník!$W109,""),"")</f>
        <v/>
      </c>
      <c r="FV109" s="233" t="str">
        <f>IF(Deník!$W109&lt;&gt;"",IF(Deník!$Y109=Statistika!$F$80,Deník!$W109,""),"")</f>
        <v/>
      </c>
      <c r="FW109" s="233" t="str">
        <f>IF(Deník!$W109&lt;&gt;"",IF(Deník!$Y109=Statistika!$F$81,Deník!$W109,""),"")</f>
        <v/>
      </c>
      <c r="FX109" s="233" t="str">
        <f>IF(Deník!$W109&lt;&gt;"",IF(Deník!$Y109=Statistika!$F$82,Deník!$W109,""),"")</f>
        <v/>
      </c>
      <c r="FY109" s="233" t="str">
        <f>IF(Deník!$W109&lt;&gt;"",IF(Deník!$Y109=Statistika!$F$83,Deník!$W109,""),"")</f>
        <v/>
      </c>
      <c r="FZ109" s="233" t="str">
        <f>IF(Deník!$W109&lt;&gt;"",IF(Deník!$Y109=Statistika!$F$84,Deník!$W109,""),"")</f>
        <v/>
      </c>
      <c r="GA109" s="233" t="str">
        <f>IF(Deník!$W109&lt;&gt;"",IF(Deník!$Y109=Statistika!$F$85,Deník!$W109,""),"")</f>
        <v/>
      </c>
      <c r="GB109" s="233" t="str">
        <f>IF(Deník!$W109&lt;&gt;"",IF(Deník!$Y109=Statistika!$F$86,Deník!$W109,""),"")</f>
        <v/>
      </c>
      <c r="GC109" s="233" t="str">
        <f>IF(Deník!$W109&lt;&gt;"",IF(Deník!$Y109=Statistika!$F$87,Deník!$W109,""),"")</f>
        <v/>
      </c>
      <c r="GD109" s="233" t="str">
        <f>IF(Deník!$W109&lt;&gt;"",IF(Deník!$Y109=Statistika!$F$88,Deník!$W109,""),"")</f>
        <v/>
      </c>
      <c r="GE109" s="233" t="str">
        <f>IF(Deník!$W109&lt;&gt;"",IF(Deník!$Y109=Statistika!$F$89,Deník!$W109,""),"")</f>
        <v/>
      </c>
      <c r="GF109" s="233" t="str">
        <f>IF(Deník!$W109&lt;&gt;"",IF(Deník!$Y109=Statistika!$F$90,Deník!$W109,""),"")</f>
        <v/>
      </c>
      <c r="GG109" s="233" t="str">
        <f>IF(Deník!$W109&lt;&gt;"",IF(Deník!$Y109=Statistika!$F$91,Deník!$W109,""),"")</f>
        <v/>
      </c>
      <c r="GH109" s="233"/>
      <c r="GI109" s="233" t="str">
        <f>IF(Deník!$W109&lt;&gt;"",IF(Deník!$AB109=Statistika!$L$100,Deník!$W109,""),"")</f>
        <v/>
      </c>
      <c r="GJ109" s="233" t="str">
        <f>IF(Deník!$W109&lt;&gt;"",IF(Deník!$AB109=Statistika!$L$101,Deník!$W109,""),"")</f>
        <v/>
      </c>
      <c r="GK109" s="233" t="str">
        <f>IF(Deník!$W109&lt;&gt;"",IF(Deník!$AB109=Statistika!$L$102,Deník!$W109,""),"")</f>
        <v/>
      </c>
      <c r="GL109" s="233" t="str">
        <f>IF(Deník!$W109&lt;&gt;"",IF(Deník!$AB109=Statistika!$L$103,Deník!$W109,""),"")</f>
        <v/>
      </c>
      <c r="GM109" s="233" t="str">
        <f>IF(Deník!$W109&lt;&gt;"",IF(Deník!$AB109=Statistika!$L$104,Deník!$W109,""),"")</f>
        <v/>
      </c>
      <c r="GN109" s="233" t="str">
        <f>IF(Deník!$W109&lt;&gt;"",IF(Deník!$AB109=Statistika!$L$105,Deník!$W109,""),"")</f>
        <v/>
      </c>
      <c r="GO109" s="233" t="str">
        <f>IF(Deník!$W109&lt;&gt;"",IF(Deník!$AB109=Statistika!$L$106,Deník!$W109,""),"")</f>
        <v/>
      </c>
      <c r="GP109" s="233" t="str">
        <f>IF(Deník!$W109&lt;&gt;"",IF(Deník!$AB109=Statistika!$L$107,Deník!$W109,""),"")</f>
        <v/>
      </c>
      <c r="GQ109" s="233" t="str">
        <f>IF(Deník!$W109&lt;&gt;"",IF(Deník!$AB109=Statistika!$L$108,Deník!$W109,""),"")</f>
        <v/>
      </c>
      <c r="GS109" s="233" t="str">
        <f>IF(Deník!$W109&lt;0,IF(Deník!$AC109=Statistika!$F$117,Deník!$W109,""),"")</f>
        <v/>
      </c>
      <c r="GT109" s="233" t="str">
        <f>IF(Deník!$W109&lt;0,IF(Deník!$AC109=Statistika!$F$118,Deník!$W109,""),"")</f>
        <v/>
      </c>
      <c r="GU109" s="233" t="str">
        <f>IF(Deník!$W109&lt;0,IF(Deník!$AC109=Statistika!$F$119,Deník!$W109,""),"")</f>
        <v/>
      </c>
      <c r="GV109" s="233" t="str">
        <f>IF(Deník!$W109&lt;0,IF(Deník!$AC109=Statistika!$F$120,Deník!$W109,""),"")</f>
        <v/>
      </c>
      <c r="GW109" s="233" t="str">
        <f>IF(Deník!$W109&lt;0,IF(Deník!$AC109=Statistika!$F$121,Deník!$W109,""),"")</f>
        <v/>
      </c>
      <c r="GX109" s="233" t="str">
        <f>IF(Deník!$W109&lt;0,IF(Deník!$AC109=Statistika!$F$122,Deník!$W109,""),"")</f>
        <v/>
      </c>
      <c r="GY109" s="233" t="str">
        <f>IF(Deník!$W109&lt;0,IF(Deník!$AC109=Statistika!$F$123,Deník!$W109,""),"")</f>
        <v/>
      </c>
      <c r="GZ109" s="233" t="str">
        <f>IF(Deník!$W109&lt;0,IF(Deník!$AC109=Statistika!$F$124,Deník!$W109,""),"")</f>
        <v/>
      </c>
      <c r="HA109" s="233" t="str">
        <f>IF(Deník!$W109&lt;0,IF(Deník!$AC109=Statistika!$F$125,Deník!$W109,""),"")</f>
        <v/>
      </c>
      <c r="HC109" s="233" t="str">
        <f>IF(Deník!$W109&lt;0,IF(Deník!$AD109=Statistika!$F$133,Deník!$W109,""),"")</f>
        <v/>
      </c>
      <c r="HD109" s="233" t="str">
        <f>IF(Deník!$W109&lt;0,IF(Deník!$AD109=Statistika!$F$134,Deník!$W109,""),"")</f>
        <v/>
      </c>
      <c r="HE109" s="233" t="str">
        <f>IF(Deník!$W109&lt;0,IF(Deník!$AD109=Statistika!$F$135,Deník!$W109,""),"")</f>
        <v/>
      </c>
      <c r="HF109" s="233" t="str">
        <f>IF(Deník!$W109&lt;0,IF(Deník!$AD109=Statistika!$F$136,Deník!$W109,""),"")</f>
        <v/>
      </c>
      <c r="HG109" s="233" t="str">
        <f>IF(Deník!$W109&lt;0,IF(Deník!$AD109=Statistika!$F$137,Deník!$W109,""),"")</f>
        <v/>
      </c>
      <c r="ID109" s="8">
        <f>Tabulka4[[#This Row],[Sloupec3]]</f>
        <v>0</v>
      </c>
      <c r="IE109" s="17" t="str">
        <f>IF(AND([1]Deník!$C109&gt;='[1]Měsíční shrnutí'!$D$1,[1]Deník!$C109&lt;='[1]Měsíční shrnutí'!$F$1),[1]Deník!$X109,"")</f>
        <v/>
      </c>
    </row>
    <row r="110" spans="1:239">
      <c r="A110" s="8">
        <f>Deník!C111</f>
        <v>0</v>
      </c>
      <c r="B110" s="50" t="str">
        <f>Deník!R111</f>
        <v/>
      </c>
      <c r="C110" s="102" t="str">
        <f>IF(AND(Deník!R111&gt;1,Deník!R111&lt;&gt;""),1,"")</f>
        <v/>
      </c>
      <c r="D110" s="102" t="str">
        <f>IF(AND(Deník!R111&lt;=0,Deník!R111&lt;&gt;""),1,"")</f>
        <v/>
      </c>
      <c r="E110" s="103" t="str">
        <f>IF(AND(Deník!R111&gt;=0,Deník!R111&lt;=1),1,"")</f>
        <v/>
      </c>
      <c r="F110" s="79" t="str">
        <f>IF(Deník!R111&lt;&gt;"",Deník!R111+F109,"")</f>
        <v/>
      </c>
      <c r="G110" s="85"/>
      <c r="H110" s="54" t="str">
        <f>IF(MONTH(Deník!$C110)=H$2,IF(AND(Deník!$R110&gt;=0,Deník!$R110&lt;=1),"BE",Deník!$R110),"")</f>
        <v/>
      </c>
      <c r="I110" s="11" t="str">
        <f>IF(MONTH(Deník!$C110)=I$2,IF(AND(Deník!$R110&gt;=0,Deník!$R110&lt;=1),"BE",Deník!$R110),"")</f>
        <v/>
      </c>
      <c r="J110" s="11" t="str">
        <f>IF(MONTH(Deník!$C110)=J$2,IF(AND(Deník!$R110&gt;=0,Deník!$R110&lt;=1),"BE",Deník!$R110),"")</f>
        <v/>
      </c>
      <c r="K110" s="11" t="str">
        <f>IF(MONTH(Deník!$C110)=K$2,IF(AND(Deník!$R110&gt;=0,Deník!$R110&lt;=1),"BE",Deník!$R110),"")</f>
        <v/>
      </c>
      <c r="L110" s="11" t="str">
        <f>IF(MONTH(Deník!$C110)=L$2,IF(AND(Deník!$R110&gt;=0,Deník!$R110&lt;=1),"BE",Deník!$R110),"")</f>
        <v/>
      </c>
      <c r="M110" s="11" t="str">
        <f>IF(MONTH(Deník!$C110)=M$2,IF(AND(Deník!$R110&gt;=0,Deník!$R110&lt;=1),"BE",Deník!$R110),"")</f>
        <v/>
      </c>
      <c r="N110" s="11" t="str">
        <f>IF(MONTH(Deník!$C110)=N$2,IF(AND(Deník!$R110&gt;=0,Deník!$R110&lt;=1),"BE",Deník!$R110),"")</f>
        <v/>
      </c>
      <c r="O110" s="11" t="str">
        <f>IF(MONTH(Deník!$C110)=O$2,IF(AND(Deník!$R110&gt;=0,Deník!$R110&lt;=1),"BE",Deník!$R110),"")</f>
        <v/>
      </c>
      <c r="P110" s="11" t="str">
        <f>IF(MONTH(Deník!$C110)=P$2,IF(AND(Deník!$R110&gt;=0,Deník!$R110&lt;=1),"BE",Deník!$R110),"")</f>
        <v/>
      </c>
      <c r="Q110" s="11" t="str">
        <f>IF(MONTH(Deník!$C110)=Q$2,IF(AND(Deník!$R110&gt;=0,Deník!$R110&lt;=1),"BE",Deník!$R110),"")</f>
        <v/>
      </c>
      <c r="R110" s="11" t="str">
        <f>IF(MONTH(Deník!$C110)=R$2,IF(AND(Deník!$R110&gt;=0,Deník!$R110&lt;=1),"BE",Deník!$R110),"")</f>
        <v/>
      </c>
      <c r="S110" s="57" t="str">
        <f>IF(MONTH(Deník!$C110)=S$2,IF(AND(Deník!$R110&gt;=0,Deník!$R110&lt;=1),"BE",Deník!$R110),"")</f>
        <v/>
      </c>
      <c r="U110" s="12"/>
      <c r="V110" s="12"/>
      <c r="X110" s="600" t="str">
        <f>IF(Deník!$R110&lt;&gt;"",IF(Deník!$B110=Statistika!$F$63,IF(AND(Deník!$R110&gt;=0,Deník!$R110&lt;=1),"BE",Deník!$R110),""),"")</f>
        <v/>
      </c>
      <c r="Y110" s="13" t="str">
        <f>IF(Deník!$R110&lt;&gt;"",IF(Deník!$B110=Statistika!$F$64,IF(AND(Deník!$R110&gt;=0,Deník!$R110&lt;=1),"BE",Deník!$R110),""),"")</f>
        <v/>
      </c>
      <c r="Z110" s="13" t="str">
        <f>IF(Deník!$R110&lt;&gt;"",IF(Deník!$B110=Statistika!$F$65,IF(AND(Deník!$R110&gt;=0,Deník!$R110&lt;=1),"BE",Deník!$R110),""),"")</f>
        <v/>
      </c>
      <c r="AA110" s="13" t="str">
        <f>IF(Deník!$R110&lt;&gt;"",IF(Deník!$B110=Statistika!$F$66,IF(AND(Deník!$R110&gt;=0,Deník!$R110&lt;=1),"BE",Deník!$R110),""),"")</f>
        <v/>
      </c>
      <c r="AB110" s="13" t="str">
        <f>IF(Deník!$R110&lt;&gt;"",IF(Deník!$B110=Statistika!$F$67,IF(AND(Deník!$R110&gt;=0,Deník!$R110&lt;=1),"BE",Deník!$R110),""),"")</f>
        <v/>
      </c>
      <c r="AC110" s="13" t="str">
        <f>IF(Deník!$R110&lt;&gt;"",IF(Deník!$B110=Statistika!$F$68,IF(AND(Deník!$R110&gt;=0,Deník!$R110&lt;=1),"BE",Deník!$R110),""),"")</f>
        <v/>
      </c>
      <c r="AD110" s="13" t="str">
        <f>IF(Deník!$R110&lt;&gt;"",IF(Deník!$B110=Statistika!$F$69,IF(AND(Deník!$R110&gt;=0,Deník!$R110&lt;=1),"BE",Deník!$R110),""),"")</f>
        <v/>
      </c>
      <c r="AE110" s="601" t="str">
        <f>IF(Deník!$R110&lt;&gt;"",IF(Deník!$B110=Statistika!$F$70,IF(AND(Deník!$R110&gt;=0,Deník!$R110&lt;=1),"BE",Deník!$R110),""),"")</f>
        <v/>
      </c>
      <c r="AF110" s="90"/>
      <c r="AG110" s="63" t="str">
        <f>IF(Deník!$R110&lt;&gt;"",IF(Deník!$J110="L",IF(AND(Deník!$R110&gt;=0,Deník!$R110&lt;=1),"BE",Deník!$R110),""),"")</f>
        <v/>
      </c>
      <c r="AH110" s="13" t="str">
        <f>IF(Deník!$R110&lt;&gt;"",IF(Deník!$J110="S",IF(AND(Deník!$R110&gt;=0,Deník!$R110&lt;=1),"BE",Deník!$R110),""),"")</f>
        <v/>
      </c>
      <c r="AI110" s="95"/>
      <c r="AJ110" s="71" t="str">
        <f>IF(Deník!N111&lt;&gt;"",Deník!N111*-1,"")</f>
        <v/>
      </c>
      <c r="AK110" s="88"/>
      <c r="AL110" s="63" t="str">
        <f>IF(WEEKDAY(Deník!$C110,2)=1,IF(AND(Deník!$R110&gt;=0,Deník!$R110&lt;=1),"BE",Deník!$R110),"")</f>
        <v/>
      </c>
      <c r="AM110" s="13" t="str">
        <f>IF(WEEKDAY(Deník!$C110,2)=2,IF(AND(Deník!$R110&gt;=0,Deník!$R110&lt;=1),"BE",Deník!$R110),"")</f>
        <v/>
      </c>
      <c r="AN110" s="13" t="str">
        <f>IF(WEEKDAY(Deník!$C110,2)=3,IF(AND(Deník!$R110&gt;=0,Deník!$R110&lt;=1),"BE",Deník!$R110),"")</f>
        <v/>
      </c>
      <c r="AO110" s="13" t="str">
        <f>IF(WEEKDAY(Deník!$C110,2)=4,IF(AND(Deník!$R110&gt;=0,Deník!$R110&lt;=1),"BE",Deník!$R110),"")</f>
        <v/>
      </c>
      <c r="AP110" s="60" t="str">
        <f>IF(WEEKDAY(Deník!$C110,2)=5,IF(AND(Deník!$R110&gt;=0,Deník!$R110&lt;=1),"BE",Deník!$R110),"")</f>
        <v/>
      </c>
      <c r="AQ110" s="99"/>
      <c r="AR110" s="100">
        <f>Deník!D110</f>
        <v>0</v>
      </c>
      <c r="AS110" s="63" t="str">
        <f>IF(Deník!$D110&lt;&gt;"",IF(AND(Deník!$D110&gt;=AS$2,Deník!$D110&lt;=AS$3),IF(AND(Deník!$R110&gt;=0,Deník!$R110&lt;=1),"BE",Deník!$R110),""),"")</f>
        <v/>
      </c>
      <c r="AT110" s="63" t="str">
        <f>IF(Deník!$D110&lt;&gt;"",IF(AND(Deník!$D110&gt;=AT$2,Deník!$D110&lt;=AT$3),IF(AND(Deník!$R110&gt;=0,Deník!$R110&lt;=1),"BE",Deník!$R110),""),"")</f>
        <v/>
      </c>
      <c r="AU110" s="63" t="str">
        <f>IF(Deník!$D110&lt;&gt;"",IF(AND(Deník!$D110&gt;=AU$2,Deník!$D110&lt;=AU$3),IF(AND(Deník!$R110&gt;=0,Deník!$R110&lt;=1),"BE",Deník!$R110),""),"")</f>
        <v/>
      </c>
      <c r="AV110" s="63" t="str">
        <f>IF(Deník!$D110&lt;&gt;"",IF(AND(Deník!$D110&gt;=AV$2,Deník!$D110&lt;=AV$3),IF(AND(Deník!$R110&gt;=0,Deník!$R110&lt;=1),"BE",Deník!$R110),""),"")</f>
        <v/>
      </c>
      <c r="AW110" s="63" t="str">
        <f>IF(Deník!$D110&lt;&gt;"",IF(AND(Deník!$D110&gt;=AW$2,Deník!$D110&lt;=AW$3),IF(AND(Deník!$R110&gt;=0,Deník!$R110&lt;=1),"BE",Deník!$R110),""),"")</f>
        <v/>
      </c>
      <c r="AX110" s="63" t="str">
        <f>IF(Deník!$D110&lt;&gt;"",IF(AND(Deník!$D110&gt;=AX$2,Deník!$D110&lt;=AX$3),IF(AND(Deník!$R110&gt;=0,Deník!$R110&lt;=1),"BE",Deník!$R110),""),"")</f>
        <v/>
      </c>
      <c r="AY110" s="63" t="str">
        <f>IF(Deník!$D110&lt;&gt;"",IF(AND(Deník!$D110&gt;=AY$2,Deník!$D110&lt;=AY$3),IF(AND(Deník!$R110&gt;=0,Deník!$R110&lt;=1),"BE",Deník!$R110),""),"")</f>
        <v/>
      </c>
      <c r="AZ110" s="63" t="str">
        <f>IF(Deník!$D110&lt;&gt;"",IF(AND(Deník!$D110&gt;=AZ$2,Deník!$D110&lt;=AZ$3),IF(AND(Deník!$R110&gt;=0,Deník!$R110&lt;=1),"BE",Deník!$R110),""),"")</f>
        <v/>
      </c>
      <c r="BA110" s="63" t="str">
        <f>IF(Deník!$D110&lt;&gt;"",IF(AND(Deník!$D110&gt;=BA$2,Deník!$D110&lt;=BA$3),IF(AND(Deník!$R110&gt;=0,Deník!$R110&lt;=1),"BE",Deník!$R110),""),"")</f>
        <v/>
      </c>
      <c r="BB110" s="63" t="str">
        <f>IF(Deník!$D110&lt;&gt;"",IF(AND(Deník!$D110&gt;=BB$2,Deník!$D110&lt;=BB$3),IF(AND(Deník!$R110&gt;=0,Deník!$R110&lt;=1),"BE",Deník!$R110),""),"")</f>
        <v/>
      </c>
      <c r="BC110" s="71" t="str">
        <f>IF(Deník!$D110&lt;&gt;"",IF(AND(Deník!$D110&gt;=BC$2,Deník!$D110&lt;=BC$3),IF(AND(Deník!$R110&gt;=0,Deník!$R110&lt;=1),"BE",Deník!$R110),""),"")</f>
        <v/>
      </c>
      <c r="BD110" s="20" t="str">
        <f>IF(Deník!$J111="S",(Deník!$M111-Deník!$K111),IF(Deník!$J111="L",(Deník!$K111-Deník!$M111),""))</f>
        <v/>
      </c>
      <c r="BE110" s="20" t="str">
        <f>IF(Deník!$J111="S",(Deník!$K111-Deník!$O111),IF(Deník!$J111="L",(Deník!$O111-Deník!$K111),""))</f>
        <v/>
      </c>
      <c r="BF110" s="20" t="str">
        <f>IF(Deník!$J111="S",(Deník!$K111-Deník!$L111),IF(Deník!$J111="L",(Deník!$L111-Deník!$K111),""))</f>
        <v/>
      </c>
      <c r="BG110" s="20" t="str">
        <f>IF(Deník!$J111="S",(Deník!$K111-Deník!$S111),IF(Deník!$J111="L",(Deník!$S111-Deník!$K111),""))</f>
        <v/>
      </c>
      <c r="BH110" s="20" t="str">
        <f>IF(Deník!$J111="S",(Deník!$K111-Deník!$U111),IF(Deník!$J111="L",(Deník!$U111-Deník!$K111),""))</f>
        <v/>
      </c>
      <c r="BI110" s="20" t="str">
        <f>IF(Deník!$R110&gt;1,Deník!$R110,"")</f>
        <v/>
      </c>
      <c r="BJ110" s="20" t="str">
        <f>IF(Deník!$R110&lt;0,Deník!$R110,"")</f>
        <v/>
      </c>
      <c r="BK110" s="17"/>
      <c r="BM110" s="233" t="str">
        <f>IF(Deník!$R110&lt;&gt;"",IF(Deník!$Y110=Statistika!$F$78,IF(AND(Deník!$R110&gt;=0,Deník!$R110&lt;=1),"BE",Deník!$R110),""),"")</f>
        <v/>
      </c>
      <c r="BN110" s="233" t="str">
        <f>IF(Deník!$R110&lt;&gt;"",IF(Deník!$Y110=Statistika!$F$79,IF(AND(Deník!$R110&gt;=0,Deník!$R110&lt;=1),"BE",Deník!$R110),""),"")</f>
        <v/>
      </c>
      <c r="BO110" s="233" t="str">
        <f>IF(Deník!$R110&lt;&gt;"",IF(Deník!$Y110=Statistika!$F$80,IF(AND(Deník!$R110&gt;=0,Deník!$R110&lt;=1),"BE",Deník!$R110),""),"")</f>
        <v/>
      </c>
      <c r="BP110" s="233" t="str">
        <f>IF(Deník!$R110&lt;&gt;"",IF(Deník!$Y110=Statistika!$F$81,IF(AND(Deník!$R110&gt;=0,Deník!$R110&lt;=1),"BE",Deník!$R110),""),"")</f>
        <v/>
      </c>
      <c r="BQ110" s="233" t="str">
        <f>IF(Deník!$R110&lt;&gt;"",IF(Deník!$Y110=Statistika!$F$82,IF(AND(Deník!$R110&gt;=0,Deník!$R110&lt;=1),"BE",Deník!$R110),""),"")</f>
        <v/>
      </c>
      <c r="BR110" s="233" t="str">
        <f>IF(Deník!$R110&lt;&gt;"",IF(Deník!$Y110=Statistika!$F$83,IF(AND(Deník!$R110&gt;=0,Deník!$R110&lt;=1),"BE",Deník!$R110),""),"")</f>
        <v/>
      </c>
      <c r="BS110" s="233" t="str">
        <f>IF(Deník!$R110&lt;&gt;"",IF(Deník!$Y110=Statistika!$F$84,IF(AND(Deník!$R110&gt;=0,Deník!$R110&lt;=1),"BE",Deník!$R110),""),"")</f>
        <v/>
      </c>
      <c r="BT110" s="233" t="str">
        <f>IF(Deník!$R110&lt;&gt;"",IF(Deník!$Y110=Statistika!$F$85,IF(AND(Deník!$R110&gt;=0,Deník!$R110&lt;=1),"BE",Deník!$R110),""),"")</f>
        <v/>
      </c>
      <c r="BU110" s="233" t="str">
        <f>IF(Deník!$R110&lt;&gt;"",IF(Deník!$Y110=Statistika!$F$86,IF(AND(Deník!$R110&gt;=0,Deník!$R110&lt;=1),"BE",Deník!$R110),""),"")</f>
        <v/>
      </c>
      <c r="BV110" s="233" t="str">
        <f>IF(Deník!$R110&lt;&gt;"",IF(Deník!$Y110=Statistika!$F$87,IF(AND(Deník!$R110&gt;=0,Deník!$R110&lt;=1),"BE",Deník!$R110),""),"")</f>
        <v/>
      </c>
      <c r="BW110" s="233" t="str">
        <f>IF(Deník!$R110&lt;&gt;"",IF(Deník!$Y110=Statistika!$F$88,IF(AND(Deník!$R110&gt;=0,Deník!$R110&lt;=1),"BE",Deník!$R110),""),"")</f>
        <v/>
      </c>
      <c r="BX110" s="233" t="str">
        <f>IF(Deník!$R110&lt;&gt;"",IF(Deník!$Y110=Statistika!$F$89,IF(AND(Deník!$R110&gt;=0,Deník!$R110&lt;=1),"BE",Deník!$R110),""),"")</f>
        <v/>
      </c>
      <c r="BY110" s="233" t="str">
        <f>IF(Deník!$R110&lt;&gt;"",IF(Deník!$Y110=Statistika!$F$90,IF(AND(Deník!$R110&gt;=0,Deník!$R110&lt;=1),"BE",Deník!$R110),""),"")</f>
        <v/>
      </c>
      <c r="BZ110" s="233" t="str">
        <f>IF(Deník!$R110&lt;&gt;"",IF(Deník!$Y110=Statistika!$F$91,IF(AND(Deník!$R110&gt;=0,Deník!$R110&lt;=1),"BE",Deník!$R110),""),"")</f>
        <v/>
      </c>
      <c r="CA110" s="233"/>
      <c r="CB110" s="233" t="str">
        <f>IF(Deník!$R110&lt;&gt;"",IF(Deník!$AB110="SL",IF(AND(Deník!$R110&gt;=0,Deník!$R110&lt;=1),"BE",Deník!$R110),""),"")</f>
        <v/>
      </c>
      <c r="CC110" s="233" t="str">
        <f>IF(Deník!$R110&lt;&gt;"",IF(Deník!$AB110="BE10",IF(AND(Deník!$R110&gt;=0,Deník!$R110&lt;=1),"BE",Deník!$R110),""),"")</f>
        <v/>
      </c>
      <c r="CD110" s="233" t="str">
        <f>IF(Deník!$R110&lt;&gt;"",IF(Deník!$AB110="BE15",IF(AND(Deník!$R110&gt;=0,Deník!$R110&lt;=1),"BE",Deník!$R110),""),"")</f>
        <v/>
      </c>
      <c r="CE110" s="233" t="str">
        <f>IF(Deník!$R110&lt;&gt;"",IF(Deník!$AB110="BE20",IF(AND(Deník!$R110&gt;=0,Deník!$R110&lt;=1),"BE",Deník!$R110),""),"")</f>
        <v/>
      </c>
      <c r="CF110" s="233" t="str">
        <f>IF(Deník!$R110&lt;&gt;"",IF(Deník!$AB110="TP1",IF(AND(Deník!$R110&gt;=0,Deník!$R110&lt;=1),"BE",Deník!$R110),""),"")</f>
        <v/>
      </c>
      <c r="CG110" s="233" t="str">
        <f>IF(Deník!$R110&lt;&gt;"",IF(Deník!$AB110="TP2",IF(AND(Deník!$R110&gt;=0,Deník!$R110&lt;=1),"BE",Deník!$R110),""),"")</f>
        <v/>
      </c>
      <c r="CH110" s="233" t="str">
        <f>IF(Deník!$R110&lt;&gt;"",IF(Deník!$AB110="TP3",IF(AND(Deník!$R110&gt;=0,Deník!$R110&lt;=1),"BE",Deník!$R110),""),"")</f>
        <v/>
      </c>
      <c r="CI110" s="233" t="str">
        <f>IF(Deník!$R110&lt;&gt;"",IF(Deník!$AB110="Trailing SL",IF(AND(Deník!$R110&gt;=0,Deník!$R110&lt;=1),"BE",Deník!$R110),""),"")</f>
        <v/>
      </c>
      <c r="CJ110" s="233" t="str">
        <f>IF(Deník!$R110&lt;&gt;"",IF(Deník!$AB110="Manual",IF(AND(Deník!$R110&gt;=0,Deník!$R110&lt;=1),"BE",Deník!$R110),""),"")</f>
        <v/>
      </c>
      <c r="CK110" s="233"/>
      <c r="CL110" s="233" t="str">
        <f>IF(Deník!$R110&lt;0,IF(Deník!$AC110=Statistika!$F$117,Deník!$R110,""),"")</f>
        <v/>
      </c>
      <c r="CM110" s="233" t="str">
        <f>IF(Deník!$R110&lt;0,IF(Deník!$AC110=Statistika!$F$118,Deník!$R110,""),"")</f>
        <v/>
      </c>
      <c r="CN110" s="233" t="str">
        <f>IF(Deník!$R110&lt;0,IF(Deník!$AC110=Statistika!$F$119,Deník!$R110,""),"")</f>
        <v/>
      </c>
      <c r="CO110" s="233" t="str">
        <f>IF(Deník!$R110&lt;0,IF(Deník!$AC110=Statistika!$F$120,Deník!$R110,""),"")</f>
        <v/>
      </c>
      <c r="CP110" s="233" t="str">
        <f>IF(Deník!$R110&lt;0,IF(Deník!$AC110=Statistika!$F$121,Deník!$R110,""),"")</f>
        <v/>
      </c>
      <c r="CQ110" s="233" t="str">
        <f>IF(Deník!$R110&lt;0,IF(Deník!$AC110=Statistika!$F$122,Deník!$R110,""),"")</f>
        <v/>
      </c>
      <c r="CR110" s="233" t="str">
        <f>IF(Deník!$R110&lt;0,IF(Deník!$AC110=Statistika!$F$123,Deník!$R110,""),"")</f>
        <v/>
      </c>
      <c r="CS110" s="233" t="str">
        <f>IF(Deník!$R110&lt;0,IF(Deník!$AC110=Statistika!$F$124,Deník!$R110,""),"")</f>
        <v/>
      </c>
      <c r="CT110" s="233" t="str">
        <f>IF(Deník!$R110&lt;0,IF(Deník!$AC110=Statistika!$F$125,Deník!$R110,""),"")</f>
        <v/>
      </c>
      <c r="CU110" s="233"/>
      <c r="CV110" s="233" t="str">
        <f>IF(Deník!$R110&lt;0,IF(Deník!$AD110=$CV$2,Deník!$R110,""),"")</f>
        <v/>
      </c>
      <c r="CW110" s="233" t="str">
        <f>IF(Deník!$R110&lt;0,IF(Deník!$AD110=$CW$2,Deník!$R110,""),"")</f>
        <v/>
      </c>
      <c r="CX110" s="233" t="str">
        <f>IF(Deník!$R110&lt;0,IF(Deník!$AD110=$CX$2,Deník!$R110,""),"")</f>
        <v/>
      </c>
      <c r="CY110" s="233" t="str">
        <f>IF(Deník!$R110&lt;0,IF(Deník!$AD110=$CY$2,Deník!$R110,""),"")</f>
        <v/>
      </c>
      <c r="CZ110" s="233" t="str">
        <f>IF(Deník!$R110&lt;0,IF(Deník!$AD110=$CZ$2,Deník!$R110,""),"")</f>
        <v/>
      </c>
      <c r="DL110" s="221">
        <f t="shared" si="8"/>
        <v>93847.029999999984</v>
      </c>
      <c r="DM110" s="220">
        <f t="shared" si="7"/>
        <v>-6.1529700000000132E-2</v>
      </c>
      <c r="DO110" s="50">
        <f>Deník!W111</f>
        <v>0</v>
      </c>
      <c r="DP110" s="102" t="str">
        <f>IF(AND(Deník!W111&gt;0),1,"")</f>
        <v/>
      </c>
      <c r="DQ110" s="102">
        <f>IF(AND(Deník!W111&lt;=0),1,"")</f>
        <v>1</v>
      </c>
      <c r="DR110" s="227"/>
      <c r="DS110" s="228"/>
      <c r="DT110" s="85"/>
      <c r="DU110" s="54">
        <f>IF(MONTH(Deník!$C110)=DU$2,Deník!$W110,"")</f>
        <v>0</v>
      </c>
      <c r="DV110" s="222" t="str">
        <f>IF(MONTH(Deník!$C110)=DV$2,Deník!$W110,"")</f>
        <v/>
      </c>
      <c r="DW110" s="222" t="str">
        <f>IF(MONTH(Deník!$C110)=DW$2,Deník!$W110,"")</f>
        <v/>
      </c>
      <c r="DX110" s="222" t="str">
        <f>IF(MONTH(Deník!$C110)=DX$2,Deník!$W110,"")</f>
        <v/>
      </c>
      <c r="DY110" s="222" t="str">
        <f>IF(MONTH(Deník!$C110)=DY$2,Deník!$W110,"")</f>
        <v/>
      </c>
      <c r="DZ110" s="222" t="str">
        <f>IF(MONTH(Deník!$C110)=DZ$2,Deník!$W110,"")</f>
        <v/>
      </c>
      <c r="EA110" s="222" t="str">
        <f>IF(MONTH(Deník!$C110)=EA$2,Deník!$W110,"")</f>
        <v/>
      </c>
      <c r="EB110" s="222" t="str">
        <f>IF(MONTH(Deník!$C110)=EB$2,Deník!$W110,"")</f>
        <v/>
      </c>
      <c r="EC110" s="222" t="str">
        <f>IF(MONTH(Deník!$C110)=EC$2,Deník!$W110,"")</f>
        <v/>
      </c>
      <c r="ED110" s="222" t="str">
        <f>IF(MONTH(Deník!$C110)=ED$2,Deník!$W110,"")</f>
        <v/>
      </c>
      <c r="EE110" s="222" t="str">
        <f>IF(MONTH(Deník!$C110)=EE$2,Deník!$W110,"")</f>
        <v/>
      </c>
      <c r="EF110" s="222" t="str">
        <f>IF(MONTH(Deník!$C110)=EF$2,Deník!$W110,"")</f>
        <v/>
      </c>
      <c r="EI110" s="600" t="str">
        <f>IF(Deník!$W110&lt;&gt;"",IF(Deník!$B110=Statistika!$F$63,Deník!$W110,""),"")</f>
        <v/>
      </c>
      <c r="EJ110" s="13" t="str">
        <f>IF(Deník!$W110&lt;&gt;"",IF(Deník!$B110=Statistika!$F$64,Deník!$W110,""),"")</f>
        <v/>
      </c>
      <c r="EK110" s="13" t="str">
        <f>IF(Deník!$W110&lt;&gt;"",IF(Deník!$B110=Statistika!$F$65,Deník!$W110,""),"")</f>
        <v/>
      </c>
      <c r="EL110" s="13" t="str">
        <f>IF(Deník!$W110&lt;&gt;"",IF(Deník!$B110=Statistika!$F$66,Deník!$W110,""),"")</f>
        <v/>
      </c>
      <c r="EM110" s="13" t="str">
        <f>IF(Deník!$W110&lt;&gt;"",IF(Deník!$B110=Statistika!$F$67,Deník!$W110,""),"")</f>
        <v/>
      </c>
      <c r="EN110" s="13" t="str">
        <f>IF(Deník!$W110&lt;&gt;"",IF(Deník!$B110=Statistika!$F$68,Deník!$W110,""),"")</f>
        <v/>
      </c>
      <c r="EO110" s="13" t="str">
        <f>IF(Deník!$W110&lt;&gt;"",IF(Deník!$B110=Statistika!$F$69,Deník!$W110,""),"")</f>
        <v/>
      </c>
      <c r="EP110" s="601" t="str">
        <f>IF(Deník!$W110&lt;&gt;"",IF(Deník!$B110=Statistika!$F$70,Deník!$W110,""),"")</f>
        <v/>
      </c>
      <c r="EQ110" s="90"/>
      <c r="ER110" s="63" t="str">
        <f>IF(Deník!$W110&lt;&gt;"",IF(Deník!$J110="L",Deník!$W110,""),"")</f>
        <v/>
      </c>
      <c r="ES110" s="13" t="str">
        <f>IF(Deník!$W110&lt;&gt;"",IF(Deník!$J110="S",Deník!$W110,""),"")</f>
        <v/>
      </c>
      <c r="ET110" s="95"/>
      <c r="EU110" s="88"/>
      <c r="EV110" s="63" t="str">
        <f>IF(WEEKDAY(Deník!$C110,2)=1,Deník!$W110,"")</f>
        <v/>
      </c>
      <c r="EW110" s="13" t="str">
        <f>IF(WEEKDAY(Deník!$C110,2)=2,Deník!$W110,"")</f>
        <v/>
      </c>
      <c r="EX110" s="13" t="str">
        <f>IF(WEEKDAY(Deník!$C110,2)=3,Deník!$W110,"")</f>
        <v/>
      </c>
      <c r="EY110" s="13" t="str">
        <f>IF(WEEKDAY(Deník!$C110,2)=4,Deník!$W110,"")</f>
        <v/>
      </c>
      <c r="EZ110" s="60" t="str">
        <f>IF(WEEKDAY(Deník!$C110,2)=5,Deník!$W110,"")</f>
        <v/>
      </c>
      <c r="FA110" s="99"/>
      <c r="FB110" s="100">
        <f>Deník!D110</f>
        <v>0</v>
      </c>
      <c r="FC110" s="63">
        <f>IF($FB110&lt;&gt;"",IF(AND($FB110&gt;=FC$2,$FB110&lt;=FC$3),Deník!$W110,""))</f>
        <v>0</v>
      </c>
      <c r="FD110" s="63" t="str">
        <f>IF($FB110&lt;&gt;"",IF(AND($FB110&gt;=FD$2,$FB110&lt;=FD$3),Deník!$W110,""))</f>
        <v/>
      </c>
      <c r="FE110" s="63" t="str">
        <f>IF($FB110&lt;&gt;"",IF(AND($FB110&gt;=FE$2,$FB110&lt;=FE$3),Deník!$W110,""))</f>
        <v/>
      </c>
      <c r="FF110" s="63" t="str">
        <f>IF($FB110&lt;&gt;"",IF(AND($FB110&gt;=FF$2,$FB110&lt;=FF$3),Deník!$W110,""))</f>
        <v/>
      </c>
      <c r="FG110" s="63" t="str">
        <f>IF($FB110&lt;&gt;"",IF(AND($FB110&gt;=FG$2,$FB110&lt;=FG$3),Deník!$W110,""))</f>
        <v/>
      </c>
      <c r="FH110" s="63" t="str">
        <f>IF($FB110&lt;&gt;"",IF(AND($FB110&gt;=FH$2,$FB110&lt;=FH$3),Deník!$W110,""))</f>
        <v/>
      </c>
      <c r="FI110" s="63" t="str">
        <f>IF($FB110&lt;&gt;"",IF(AND($FB110&gt;=FI$2,$FB110&lt;=FI$3),Deník!$W110,""))</f>
        <v/>
      </c>
      <c r="FJ110" s="63" t="str">
        <f>IF($FB110&lt;&gt;"",IF(AND($FB110&gt;=FJ$2,$FB110&lt;=FJ$3),Deník!$W110,""))</f>
        <v/>
      </c>
      <c r="FK110" s="63" t="str">
        <f>IF($FB110&lt;&gt;"",IF(AND($FB110&gt;=FK$2,$FB110&lt;=FK$3),Deník!$W110,""))</f>
        <v/>
      </c>
      <c r="FL110" s="63" t="str">
        <f>IF($FB110&lt;&gt;"",IF(AND($FB110&gt;=FL$2,$FB110&lt;=FL$3),Deník!$W110,""))</f>
        <v/>
      </c>
      <c r="FM110" s="63" t="str">
        <f>IF($FB110&lt;&gt;"",IF(AND($FB110&gt;=FM$2,$FB110&lt;=FM$3),Deník!$W110,""))</f>
        <v/>
      </c>
      <c r="FN110" s="13"/>
      <c r="FO110" s="20" t="str">
        <f>IF(Deník!$W110&gt;1,Deník!$W110,"")</f>
        <v/>
      </c>
      <c r="FP110" s="20" t="str">
        <f>IF(Deník!$W110&lt;0,Deník!$W110,"")</f>
        <v/>
      </c>
      <c r="FQ110" s="17"/>
      <c r="FS110" s="233"/>
      <c r="FT110" s="233" t="str">
        <f>IF(Deník!$W110&lt;&gt;"",IF(Deník!$Y110=Statistika!$F$78,Deník!$W110,""),"")</f>
        <v/>
      </c>
      <c r="FU110" s="233" t="str">
        <f>IF(Deník!$W110&lt;&gt;"",IF(Deník!$Y110=Statistika!$F$79,Deník!$W110,""),"")</f>
        <v/>
      </c>
      <c r="FV110" s="233" t="str">
        <f>IF(Deník!$W110&lt;&gt;"",IF(Deník!$Y110=Statistika!$F$80,Deník!$W110,""),"")</f>
        <v/>
      </c>
      <c r="FW110" s="233" t="str">
        <f>IF(Deník!$W110&lt;&gt;"",IF(Deník!$Y110=Statistika!$F$81,Deník!$W110,""),"")</f>
        <v/>
      </c>
      <c r="FX110" s="233" t="str">
        <f>IF(Deník!$W110&lt;&gt;"",IF(Deník!$Y110=Statistika!$F$82,Deník!$W110,""),"")</f>
        <v/>
      </c>
      <c r="FY110" s="233" t="str">
        <f>IF(Deník!$W110&lt;&gt;"",IF(Deník!$Y110=Statistika!$F$83,Deník!$W110,""),"")</f>
        <v/>
      </c>
      <c r="FZ110" s="233" t="str">
        <f>IF(Deník!$W110&lt;&gt;"",IF(Deník!$Y110=Statistika!$F$84,Deník!$W110,""),"")</f>
        <v/>
      </c>
      <c r="GA110" s="233" t="str">
        <f>IF(Deník!$W110&lt;&gt;"",IF(Deník!$Y110=Statistika!$F$85,Deník!$W110,""),"")</f>
        <v/>
      </c>
      <c r="GB110" s="233" t="str">
        <f>IF(Deník!$W110&lt;&gt;"",IF(Deník!$Y110=Statistika!$F$86,Deník!$W110,""),"")</f>
        <v/>
      </c>
      <c r="GC110" s="233" t="str">
        <f>IF(Deník!$W110&lt;&gt;"",IF(Deník!$Y110=Statistika!$F$87,Deník!$W110,""),"")</f>
        <v/>
      </c>
      <c r="GD110" s="233" t="str">
        <f>IF(Deník!$W110&lt;&gt;"",IF(Deník!$Y110=Statistika!$F$88,Deník!$W110,""),"")</f>
        <v/>
      </c>
      <c r="GE110" s="233" t="str">
        <f>IF(Deník!$W110&lt;&gt;"",IF(Deník!$Y110=Statistika!$F$89,Deník!$W110,""),"")</f>
        <v/>
      </c>
      <c r="GF110" s="233" t="str">
        <f>IF(Deník!$W110&lt;&gt;"",IF(Deník!$Y110=Statistika!$F$90,Deník!$W110,""),"")</f>
        <v/>
      </c>
      <c r="GG110" s="233" t="str">
        <f>IF(Deník!$W110&lt;&gt;"",IF(Deník!$Y110=Statistika!$F$91,Deník!$W110,""),"")</f>
        <v/>
      </c>
      <c r="GH110" s="233"/>
      <c r="GI110" s="233" t="str">
        <f>IF(Deník!$W110&lt;&gt;"",IF(Deník!$AB110=Statistika!$L$100,Deník!$W110,""),"")</f>
        <v/>
      </c>
      <c r="GJ110" s="233" t="str">
        <f>IF(Deník!$W110&lt;&gt;"",IF(Deník!$AB110=Statistika!$L$101,Deník!$W110,""),"")</f>
        <v/>
      </c>
      <c r="GK110" s="233" t="str">
        <f>IF(Deník!$W110&lt;&gt;"",IF(Deník!$AB110=Statistika!$L$102,Deník!$W110,""),"")</f>
        <v/>
      </c>
      <c r="GL110" s="233" t="str">
        <f>IF(Deník!$W110&lt;&gt;"",IF(Deník!$AB110=Statistika!$L$103,Deník!$W110,""),"")</f>
        <v/>
      </c>
      <c r="GM110" s="233" t="str">
        <f>IF(Deník!$W110&lt;&gt;"",IF(Deník!$AB110=Statistika!$L$104,Deník!$W110,""),"")</f>
        <v/>
      </c>
      <c r="GN110" s="233" t="str">
        <f>IF(Deník!$W110&lt;&gt;"",IF(Deník!$AB110=Statistika!$L$105,Deník!$W110,""),"")</f>
        <v/>
      </c>
      <c r="GO110" s="233" t="str">
        <f>IF(Deník!$W110&lt;&gt;"",IF(Deník!$AB110=Statistika!$L$106,Deník!$W110,""),"")</f>
        <v/>
      </c>
      <c r="GP110" s="233" t="str">
        <f>IF(Deník!$W110&lt;&gt;"",IF(Deník!$AB110=Statistika!$L$107,Deník!$W110,""),"")</f>
        <v/>
      </c>
      <c r="GQ110" s="233" t="str">
        <f>IF(Deník!$W110&lt;&gt;"",IF(Deník!$AB110=Statistika!$L$108,Deník!$W110,""),"")</f>
        <v/>
      </c>
      <c r="GS110" s="233" t="str">
        <f>IF(Deník!$W110&lt;0,IF(Deník!$AC110=Statistika!$F$117,Deník!$W110,""),"")</f>
        <v/>
      </c>
      <c r="GT110" s="233" t="str">
        <f>IF(Deník!$W110&lt;0,IF(Deník!$AC110=Statistika!$F$118,Deník!$W110,""),"")</f>
        <v/>
      </c>
      <c r="GU110" s="233" t="str">
        <f>IF(Deník!$W110&lt;0,IF(Deník!$AC110=Statistika!$F$119,Deník!$W110,""),"")</f>
        <v/>
      </c>
      <c r="GV110" s="233" t="str">
        <f>IF(Deník!$W110&lt;0,IF(Deník!$AC110=Statistika!$F$120,Deník!$W110,""),"")</f>
        <v/>
      </c>
      <c r="GW110" s="233" t="str">
        <f>IF(Deník!$W110&lt;0,IF(Deník!$AC110=Statistika!$F$121,Deník!$W110,""),"")</f>
        <v/>
      </c>
      <c r="GX110" s="233" t="str">
        <f>IF(Deník!$W110&lt;0,IF(Deník!$AC110=Statistika!$F$122,Deník!$W110,""),"")</f>
        <v/>
      </c>
      <c r="GY110" s="233" t="str">
        <f>IF(Deník!$W110&lt;0,IF(Deník!$AC110=Statistika!$F$123,Deník!$W110,""),"")</f>
        <v/>
      </c>
      <c r="GZ110" s="233" t="str">
        <f>IF(Deník!$W110&lt;0,IF(Deník!$AC110=Statistika!$F$124,Deník!$W110,""),"")</f>
        <v/>
      </c>
      <c r="HA110" s="233" t="str">
        <f>IF(Deník!$W110&lt;0,IF(Deník!$AC110=Statistika!$F$125,Deník!$W110,""),"")</f>
        <v/>
      </c>
      <c r="HC110" s="233" t="str">
        <f>IF(Deník!$W110&lt;0,IF(Deník!$AD110=Statistika!$F$133,Deník!$W110,""),"")</f>
        <v/>
      </c>
      <c r="HD110" s="233" t="str">
        <f>IF(Deník!$W110&lt;0,IF(Deník!$AD110=Statistika!$F$134,Deník!$W110,""),"")</f>
        <v/>
      </c>
      <c r="HE110" s="233" t="str">
        <f>IF(Deník!$W110&lt;0,IF(Deník!$AD110=Statistika!$F$135,Deník!$W110,""),"")</f>
        <v/>
      </c>
      <c r="HF110" s="233" t="str">
        <f>IF(Deník!$W110&lt;0,IF(Deník!$AD110=Statistika!$F$136,Deník!$W110,""),"")</f>
        <v/>
      </c>
      <c r="HG110" s="233" t="str">
        <f>IF(Deník!$W110&lt;0,IF(Deník!$AD110=Statistika!$F$137,Deník!$W110,""),"")</f>
        <v/>
      </c>
      <c r="ID110" s="8">
        <f>Tabulka4[[#This Row],[Sloupec3]]</f>
        <v>0</v>
      </c>
      <c r="IE110" s="17" t="str">
        <f>IF(AND([1]Deník!$C110&gt;='[1]Měsíční shrnutí'!$D$1,[1]Deník!$C110&lt;='[1]Měsíční shrnutí'!$F$1),[1]Deník!$X110,"")</f>
        <v/>
      </c>
    </row>
    <row r="111" spans="1:239">
      <c r="A111" s="8">
        <f>Deník!C112</f>
        <v>0</v>
      </c>
      <c r="B111" s="50" t="str">
        <f>Deník!R112</f>
        <v/>
      </c>
      <c r="C111" s="102" t="str">
        <f>IF(AND(Deník!R112&gt;1,Deník!R112&lt;&gt;""),1,"")</f>
        <v/>
      </c>
      <c r="D111" s="102" t="str">
        <f>IF(AND(Deník!R112&lt;=0,Deník!R112&lt;&gt;""),1,"")</f>
        <v/>
      </c>
      <c r="E111" s="103" t="str">
        <f>IF(AND(Deník!R112&gt;=0,Deník!R112&lt;=1),1,"")</f>
        <v/>
      </c>
      <c r="F111" s="79" t="str">
        <f>IF(Deník!R112&lt;&gt;"",Deník!R112+F110,"")</f>
        <v/>
      </c>
      <c r="G111" s="85"/>
      <c r="H111" s="54" t="str">
        <f>IF(MONTH(Deník!$C111)=H$2,IF(AND(Deník!$R111&gt;=0,Deník!$R111&lt;=1),"BE",Deník!$R111),"")</f>
        <v/>
      </c>
      <c r="I111" s="11" t="str">
        <f>IF(MONTH(Deník!$C111)=I$2,IF(AND(Deník!$R111&gt;=0,Deník!$R111&lt;=1),"BE",Deník!$R111),"")</f>
        <v/>
      </c>
      <c r="J111" s="11" t="str">
        <f>IF(MONTH(Deník!$C111)=J$2,IF(AND(Deník!$R111&gt;=0,Deník!$R111&lt;=1),"BE",Deník!$R111),"")</f>
        <v/>
      </c>
      <c r="K111" s="11" t="str">
        <f>IF(MONTH(Deník!$C111)=K$2,IF(AND(Deník!$R111&gt;=0,Deník!$R111&lt;=1),"BE",Deník!$R111),"")</f>
        <v/>
      </c>
      <c r="L111" s="11" t="str">
        <f>IF(MONTH(Deník!$C111)=L$2,IF(AND(Deník!$R111&gt;=0,Deník!$R111&lt;=1),"BE",Deník!$R111),"")</f>
        <v/>
      </c>
      <c r="M111" s="11" t="str">
        <f>IF(MONTH(Deník!$C111)=M$2,IF(AND(Deník!$R111&gt;=0,Deník!$R111&lt;=1),"BE",Deník!$R111),"")</f>
        <v/>
      </c>
      <c r="N111" s="11" t="str">
        <f>IF(MONTH(Deník!$C111)=N$2,IF(AND(Deník!$R111&gt;=0,Deník!$R111&lt;=1),"BE",Deník!$R111),"")</f>
        <v/>
      </c>
      <c r="O111" s="11" t="str">
        <f>IF(MONTH(Deník!$C111)=O$2,IF(AND(Deník!$R111&gt;=0,Deník!$R111&lt;=1),"BE",Deník!$R111),"")</f>
        <v/>
      </c>
      <c r="P111" s="11" t="str">
        <f>IF(MONTH(Deník!$C111)=P$2,IF(AND(Deník!$R111&gt;=0,Deník!$R111&lt;=1),"BE",Deník!$R111),"")</f>
        <v/>
      </c>
      <c r="Q111" s="11" t="str">
        <f>IF(MONTH(Deník!$C111)=Q$2,IF(AND(Deník!$R111&gt;=0,Deník!$R111&lt;=1),"BE",Deník!$R111),"")</f>
        <v/>
      </c>
      <c r="R111" s="11" t="str">
        <f>IF(MONTH(Deník!$C111)=R$2,IF(AND(Deník!$R111&gt;=0,Deník!$R111&lt;=1),"BE",Deník!$R111),"")</f>
        <v/>
      </c>
      <c r="S111" s="57" t="str">
        <f>IF(MONTH(Deník!$C111)=S$2,IF(AND(Deník!$R111&gt;=0,Deník!$R111&lt;=1),"BE",Deník!$R111),"")</f>
        <v/>
      </c>
      <c r="U111" s="12"/>
      <c r="V111" s="12"/>
      <c r="X111" s="600" t="str">
        <f>IF(Deník!$R111&lt;&gt;"",IF(Deník!$B111=Statistika!$F$63,IF(AND(Deník!$R111&gt;=0,Deník!$R111&lt;=1),"BE",Deník!$R111),""),"")</f>
        <v/>
      </c>
      <c r="Y111" s="13" t="str">
        <f>IF(Deník!$R111&lt;&gt;"",IF(Deník!$B111=Statistika!$F$64,IF(AND(Deník!$R111&gt;=0,Deník!$R111&lt;=1),"BE",Deník!$R111),""),"")</f>
        <v/>
      </c>
      <c r="Z111" s="13" t="str">
        <f>IF(Deník!$R111&lt;&gt;"",IF(Deník!$B111=Statistika!$F$65,IF(AND(Deník!$R111&gt;=0,Deník!$R111&lt;=1),"BE",Deník!$R111),""),"")</f>
        <v/>
      </c>
      <c r="AA111" s="13" t="str">
        <f>IF(Deník!$R111&lt;&gt;"",IF(Deník!$B111=Statistika!$F$66,IF(AND(Deník!$R111&gt;=0,Deník!$R111&lt;=1),"BE",Deník!$R111),""),"")</f>
        <v/>
      </c>
      <c r="AB111" s="13" t="str">
        <f>IF(Deník!$R111&lt;&gt;"",IF(Deník!$B111=Statistika!$F$67,IF(AND(Deník!$R111&gt;=0,Deník!$R111&lt;=1),"BE",Deník!$R111),""),"")</f>
        <v/>
      </c>
      <c r="AC111" s="13" t="str">
        <f>IF(Deník!$R111&lt;&gt;"",IF(Deník!$B111=Statistika!$F$68,IF(AND(Deník!$R111&gt;=0,Deník!$R111&lt;=1),"BE",Deník!$R111),""),"")</f>
        <v/>
      </c>
      <c r="AD111" s="13" t="str">
        <f>IF(Deník!$R111&lt;&gt;"",IF(Deník!$B111=Statistika!$F$69,IF(AND(Deník!$R111&gt;=0,Deník!$R111&lt;=1),"BE",Deník!$R111),""),"")</f>
        <v/>
      </c>
      <c r="AE111" s="601" t="str">
        <f>IF(Deník!$R111&lt;&gt;"",IF(Deník!$B111=Statistika!$F$70,IF(AND(Deník!$R111&gt;=0,Deník!$R111&lt;=1),"BE",Deník!$R111),""),"")</f>
        <v/>
      </c>
      <c r="AF111" s="90"/>
      <c r="AG111" s="63" t="str">
        <f>IF(Deník!$R111&lt;&gt;"",IF(Deník!$J111="L",IF(AND(Deník!$R111&gt;=0,Deník!$R111&lt;=1),"BE",Deník!$R111),""),"")</f>
        <v/>
      </c>
      <c r="AH111" s="13" t="str">
        <f>IF(Deník!$R111&lt;&gt;"",IF(Deník!$J111="S",IF(AND(Deník!$R111&gt;=0,Deník!$R111&lt;=1),"BE",Deník!$R111),""),"")</f>
        <v/>
      </c>
      <c r="AI111" s="95"/>
      <c r="AJ111" s="71" t="str">
        <f>IF(Deník!N112&lt;&gt;"",Deník!N112*-1,"")</f>
        <v/>
      </c>
      <c r="AK111" s="88"/>
      <c r="AL111" s="63" t="str">
        <f>IF(WEEKDAY(Deník!$C111,2)=1,IF(AND(Deník!$R111&gt;=0,Deník!$R111&lt;=1),"BE",Deník!$R111),"")</f>
        <v/>
      </c>
      <c r="AM111" s="13" t="str">
        <f>IF(WEEKDAY(Deník!$C111,2)=2,IF(AND(Deník!$R111&gt;=0,Deník!$R111&lt;=1),"BE",Deník!$R111),"")</f>
        <v/>
      </c>
      <c r="AN111" s="13" t="str">
        <f>IF(WEEKDAY(Deník!$C111,2)=3,IF(AND(Deník!$R111&gt;=0,Deník!$R111&lt;=1),"BE",Deník!$R111),"")</f>
        <v/>
      </c>
      <c r="AO111" s="13" t="str">
        <f>IF(WEEKDAY(Deník!$C111,2)=4,IF(AND(Deník!$R111&gt;=0,Deník!$R111&lt;=1),"BE",Deník!$R111),"")</f>
        <v/>
      </c>
      <c r="AP111" s="60" t="str">
        <f>IF(WEEKDAY(Deník!$C111,2)=5,IF(AND(Deník!$R111&gt;=0,Deník!$R111&lt;=1),"BE",Deník!$R111),"")</f>
        <v/>
      </c>
      <c r="AQ111" s="99"/>
      <c r="AR111" s="100">
        <f>Deník!D111</f>
        <v>0</v>
      </c>
      <c r="AS111" s="63" t="str">
        <f>IF(Deník!$D111&lt;&gt;"",IF(AND(Deník!$D111&gt;=AS$2,Deník!$D111&lt;=AS$3),IF(AND(Deník!$R111&gt;=0,Deník!$R111&lt;=1),"BE",Deník!$R111),""),"")</f>
        <v/>
      </c>
      <c r="AT111" s="63" t="str">
        <f>IF(Deník!$D111&lt;&gt;"",IF(AND(Deník!$D111&gt;=AT$2,Deník!$D111&lt;=AT$3),IF(AND(Deník!$R111&gt;=0,Deník!$R111&lt;=1),"BE",Deník!$R111),""),"")</f>
        <v/>
      </c>
      <c r="AU111" s="63" t="str">
        <f>IF(Deník!$D111&lt;&gt;"",IF(AND(Deník!$D111&gt;=AU$2,Deník!$D111&lt;=AU$3),IF(AND(Deník!$R111&gt;=0,Deník!$R111&lt;=1),"BE",Deník!$R111),""),"")</f>
        <v/>
      </c>
      <c r="AV111" s="63" t="str">
        <f>IF(Deník!$D111&lt;&gt;"",IF(AND(Deník!$D111&gt;=AV$2,Deník!$D111&lt;=AV$3),IF(AND(Deník!$R111&gt;=0,Deník!$R111&lt;=1),"BE",Deník!$R111),""),"")</f>
        <v/>
      </c>
      <c r="AW111" s="63" t="str">
        <f>IF(Deník!$D111&lt;&gt;"",IF(AND(Deník!$D111&gt;=AW$2,Deník!$D111&lt;=AW$3),IF(AND(Deník!$R111&gt;=0,Deník!$R111&lt;=1),"BE",Deník!$R111),""),"")</f>
        <v/>
      </c>
      <c r="AX111" s="63" t="str">
        <f>IF(Deník!$D111&lt;&gt;"",IF(AND(Deník!$D111&gt;=AX$2,Deník!$D111&lt;=AX$3),IF(AND(Deník!$R111&gt;=0,Deník!$R111&lt;=1),"BE",Deník!$R111),""),"")</f>
        <v/>
      </c>
      <c r="AY111" s="63" t="str">
        <f>IF(Deník!$D111&lt;&gt;"",IF(AND(Deník!$D111&gt;=AY$2,Deník!$D111&lt;=AY$3),IF(AND(Deník!$R111&gt;=0,Deník!$R111&lt;=1),"BE",Deník!$R111),""),"")</f>
        <v/>
      </c>
      <c r="AZ111" s="63" t="str">
        <f>IF(Deník!$D111&lt;&gt;"",IF(AND(Deník!$D111&gt;=AZ$2,Deník!$D111&lt;=AZ$3),IF(AND(Deník!$R111&gt;=0,Deník!$R111&lt;=1),"BE",Deník!$R111),""),"")</f>
        <v/>
      </c>
      <c r="BA111" s="63" t="str">
        <f>IF(Deník!$D111&lt;&gt;"",IF(AND(Deník!$D111&gt;=BA$2,Deník!$D111&lt;=BA$3),IF(AND(Deník!$R111&gt;=0,Deník!$R111&lt;=1),"BE",Deník!$R111),""),"")</f>
        <v/>
      </c>
      <c r="BB111" s="63" t="str">
        <f>IF(Deník!$D111&lt;&gt;"",IF(AND(Deník!$D111&gt;=BB$2,Deník!$D111&lt;=BB$3),IF(AND(Deník!$R111&gt;=0,Deník!$R111&lt;=1),"BE",Deník!$R111),""),"")</f>
        <v/>
      </c>
      <c r="BC111" s="71" t="str">
        <f>IF(Deník!$D111&lt;&gt;"",IF(AND(Deník!$D111&gt;=BC$2,Deník!$D111&lt;=BC$3),IF(AND(Deník!$R111&gt;=0,Deník!$R111&lt;=1),"BE",Deník!$R111),""),"")</f>
        <v/>
      </c>
      <c r="BD111" s="20" t="str">
        <f>IF(Deník!$J112="S",(Deník!$M112-Deník!$K112),IF(Deník!$J112="L",(Deník!$K112-Deník!$M112),""))</f>
        <v/>
      </c>
      <c r="BE111" s="20" t="str">
        <f>IF(Deník!$J112="S",(Deník!$K112-Deník!$O112),IF(Deník!$J112="L",(Deník!$O112-Deník!$K112),""))</f>
        <v/>
      </c>
      <c r="BF111" s="20" t="str">
        <f>IF(Deník!$J112="S",(Deník!$K112-Deník!$L112),IF(Deník!$J112="L",(Deník!$L112-Deník!$K112),""))</f>
        <v/>
      </c>
      <c r="BG111" s="20" t="str">
        <f>IF(Deník!$J112="S",(Deník!$K112-Deník!$S112),IF(Deník!$J112="L",(Deník!$S112-Deník!$K112),""))</f>
        <v/>
      </c>
      <c r="BH111" s="20" t="str">
        <f>IF(Deník!$J112="S",(Deník!$K112-Deník!$U112),IF(Deník!$J112="L",(Deník!$U112-Deník!$K112),""))</f>
        <v/>
      </c>
      <c r="BI111" s="20" t="str">
        <f>IF(Deník!$R111&gt;1,Deník!$R111,"")</f>
        <v/>
      </c>
      <c r="BJ111" s="20" t="str">
        <f>IF(Deník!$R111&lt;0,Deník!$R111,"")</f>
        <v/>
      </c>
      <c r="BK111" s="17"/>
      <c r="BM111" s="233" t="str">
        <f>IF(Deník!$R111&lt;&gt;"",IF(Deník!$Y111=Statistika!$F$78,IF(AND(Deník!$R111&gt;=0,Deník!$R111&lt;=1),"BE",Deník!$R111),""),"")</f>
        <v/>
      </c>
      <c r="BN111" s="233" t="str">
        <f>IF(Deník!$R111&lt;&gt;"",IF(Deník!$Y111=Statistika!$F$79,IF(AND(Deník!$R111&gt;=0,Deník!$R111&lt;=1),"BE",Deník!$R111),""),"")</f>
        <v/>
      </c>
      <c r="BO111" s="233" t="str">
        <f>IF(Deník!$R111&lt;&gt;"",IF(Deník!$Y111=Statistika!$F$80,IF(AND(Deník!$R111&gt;=0,Deník!$R111&lt;=1),"BE",Deník!$R111),""),"")</f>
        <v/>
      </c>
      <c r="BP111" s="233" t="str">
        <f>IF(Deník!$R111&lt;&gt;"",IF(Deník!$Y111=Statistika!$F$81,IF(AND(Deník!$R111&gt;=0,Deník!$R111&lt;=1),"BE",Deník!$R111),""),"")</f>
        <v/>
      </c>
      <c r="BQ111" s="233" t="str">
        <f>IF(Deník!$R111&lt;&gt;"",IF(Deník!$Y111=Statistika!$F$82,IF(AND(Deník!$R111&gt;=0,Deník!$R111&lt;=1),"BE",Deník!$R111),""),"")</f>
        <v/>
      </c>
      <c r="BR111" s="233" t="str">
        <f>IF(Deník!$R111&lt;&gt;"",IF(Deník!$Y111=Statistika!$F$83,IF(AND(Deník!$R111&gt;=0,Deník!$R111&lt;=1),"BE",Deník!$R111),""),"")</f>
        <v/>
      </c>
      <c r="BS111" s="233" t="str">
        <f>IF(Deník!$R111&lt;&gt;"",IF(Deník!$Y111=Statistika!$F$84,IF(AND(Deník!$R111&gt;=0,Deník!$R111&lt;=1),"BE",Deník!$R111),""),"")</f>
        <v/>
      </c>
      <c r="BT111" s="233" t="str">
        <f>IF(Deník!$R111&lt;&gt;"",IF(Deník!$Y111=Statistika!$F$85,IF(AND(Deník!$R111&gt;=0,Deník!$R111&lt;=1),"BE",Deník!$R111),""),"")</f>
        <v/>
      </c>
      <c r="BU111" s="233" t="str">
        <f>IF(Deník!$R111&lt;&gt;"",IF(Deník!$Y111=Statistika!$F$86,IF(AND(Deník!$R111&gt;=0,Deník!$R111&lt;=1),"BE",Deník!$R111),""),"")</f>
        <v/>
      </c>
      <c r="BV111" s="233" t="str">
        <f>IF(Deník!$R111&lt;&gt;"",IF(Deník!$Y111=Statistika!$F$87,IF(AND(Deník!$R111&gt;=0,Deník!$R111&lt;=1),"BE",Deník!$R111),""),"")</f>
        <v/>
      </c>
      <c r="BW111" s="233" t="str">
        <f>IF(Deník!$R111&lt;&gt;"",IF(Deník!$Y111=Statistika!$F$88,IF(AND(Deník!$R111&gt;=0,Deník!$R111&lt;=1),"BE",Deník!$R111),""),"")</f>
        <v/>
      </c>
      <c r="BX111" s="233" t="str">
        <f>IF(Deník!$R111&lt;&gt;"",IF(Deník!$Y111=Statistika!$F$89,IF(AND(Deník!$R111&gt;=0,Deník!$R111&lt;=1),"BE",Deník!$R111),""),"")</f>
        <v/>
      </c>
      <c r="BY111" s="233" t="str">
        <f>IF(Deník!$R111&lt;&gt;"",IF(Deník!$Y111=Statistika!$F$90,IF(AND(Deník!$R111&gt;=0,Deník!$R111&lt;=1),"BE",Deník!$R111),""),"")</f>
        <v/>
      </c>
      <c r="BZ111" s="233" t="str">
        <f>IF(Deník!$R111&lt;&gt;"",IF(Deník!$Y111=Statistika!$F$91,IF(AND(Deník!$R111&gt;=0,Deník!$R111&lt;=1),"BE",Deník!$R111),""),"")</f>
        <v/>
      </c>
      <c r="CA111" s="233"/>
      <c r="CB111" s="233" t="str">
        <f>IF(Deník!$R111&lt;&gt;"",IF(Deník!$AB111="SL",IF(AND(Deník!$R111&gt;=0,Deník!$R111&lt;=1),"BE",Deník!$R111),""),"")</f>
        <v/>
      </c>
      <c r="CC111" s="233" t="str">
        <f>IF(Deník!$R111&lt;&gt;"",IF(Deník!$AB111="BE10",IF(AND(Deník!$R111&gt;=0,Deník!$R111&lt;=1),"BE",Deník!$R111),""),"")</f>
        <v/>
      </c>
      <c r="CD111" s="233" t="str">
        <f>IF(Deník!$R111&lt;&gt;"",IF(Deník!$AB111="BE15",IF(AND(Deník!$R111&gt;=0,Deník!$R111&lt;=1),"BE",Deník!$R111),""),"")</f>
        <v/>
      </c>
      <c r="CE111" s="233" t="str">
        <f>IF(Deník!$R111&lt;&gt;"",IF(Deník!$AB111="BE20",IF(AND(Deník!$R111&gt;=0,Deník!$R111&lt;=1),"BE",Deník!$R111),""),"")</f>
        <v/>
      </c>
      <c r="CF111" s="233" t="str">
        <f>IF(Deník!$R111&lt;&gt;"",IF(Deník!$AB111="TP1",IF(AND(Deník!$R111&gt;=0,Deník!$R111&lt;=1),"BE",Deník!$R111),""),"")</f>
        <v/>
      </c>
      <c r="CG111" s="233" t="str">
        <f>IF(Deník!$R111&lt;&gt;"",IF(Deník!$AB111="TP2",IF(AND(Deník!$R111&gt;=0,Deník!$R111&lt;=1),"BE",Deník!$R111),""),"")</f>
        <v/>
      </c>
      <c r="CH111" s="233" t="str">
        <f>IF(Deník!$R111&lt;&gt;"",IF(Deník!$AB111="TP3",IF(AND(Deník!$R111&gt;=0,Deník!$R111&lt;=1),"BE",Deník!$R111),""),"")</f>
        <v/>
      </c>
      <c r="CI111" s="233" t="str">
        <f>IF(Deník!$R111&lt;&gt;"",IF(Deník!$AB111="Trailing SL",IF(AND(Deník!$R111&gt;=0,Deník!$R111&lt;=1),"BE",Deník!$R111),""),"")</f>
        <v/>
      </c>
      <c r="CJ111" s="233" t="str">
        <f>IF(Deník!$R111&lt;&gt;"",IF(Deník!$AB111="Manual",IF(AND(Deník!$R111&gt;=0,Deník!$R111&lt;=1),"BE",Deník!$R111),""),"")</f>
        <v/>
      </c>
      <c r="CK111" s="233"/>
      <c r="CL111" s="233" t="str">
        <f>IF(Deník!$R111&lt;0,IF(Deník!$AC111=Statistika!$F$117,Deník!$R111,""),"")</f>
        <v/>
      </c>
      <c r="CM111" s="233" t="str">
        <f>IF(Deník!$R111&lt;0,IF(Deník!$AC111=Statistika!$F$118,Deník!$R111,""),"")</f>
        <v/>
      </c>
      <c r="CN111" s="233" t="str">
        <f>IF(Deník!$R111&lt;0,IF(Deník!$AC111=Statistika!$F$119,Deník!$R111,""),"")</f>
        <v/>
      </c>
      <c r="CO111" s="233" t="str">
        <f>IF(Deník!$R111&lt;0,IF(Deník!$AC111=Statistika!$F$120,Deník!$R111,""),"")</f>
        <v/>
      </c>
      <c r="CP111" s="233" t="str">
        <f>IF(Deník!$R111&lt;0,IF(Deník!$AC111=Statistika!$F$121,Deník!$R111,""),"")</f>
        <v/>
      </c>
      <c r="CQ111" s="233" t="str">
        <f>IF(Deník!$R111&lt;0,IF(Deník!$AC111=Statistika!$F$122,Deník!$R111,""),"")</f>
        <v/>
      </c>
      <c r="CR111" s="233" t="str">
        <f>IF(Deník!$R111&lt;0,IF(Deník!$AC111=Statistika!$F$123,Deník!$R111,""),"")</f>
        <v/>
      </c>
      <c r="CS111" s="233" t="str">
        <f>IF(Deník!$R111&lt;0,IF(Deník!$AC111=Statistika!$F$124,Deník!$R111,""),"")</f>
        <v/>
      </c>
      <c r="CT111" s="233" t="str">
        <f>IF(Deník!$R111&lt;0,IF(Deník!$AC111=Statistika!$F$125,Deník!$R111,""),"")</f>
        <v/>
      </c>
      <c r="CU111" s="233"/>
      <c r="CV111" s="233" t="str">
        <f>IF(Deník!$R111&lt;0,IF(Deník!$AD111=$CV$2,Deník!$R111,""),"")</f>
        <v/>
      </c>
      <c r="CW111" s="233" t="str">
        <f>IF(Deník!$R111&lt;0,IF(Deník!$AD111=$CW$2,Deník!$R111,""),"")</f>
        <v/>
      </c>
      <c r="CX111" s="233" t="str">
        <f>IF(Deník!$R111&lt;0,IF(Deník!$AD111=$CX$2,Deník!$R111,""),"")</f>
        <v/>
      </c>
      <c r="CY111" s="233" t="str">
        <f>IF(Deník!$R111&lt;0,IF(Deník!$AD111=$CY$2,Deník!$R111,""),"")</f>
        <v/>
      </c>
      <c r="CZ111" s="233" t="str">
        <f>IF(Deník!$R111&lt;0,IF(Deník!$AD111=$CZ$2,Deník!$R111,""),"")</f>
        <v/>
      </c>
      <c r="DL111" s="221">
        <f t="shared" si="8"/>
        <v>93847.029999999984</v>
      </c>
      <c r="DM111" s="220">
        <f t="shared" si="7"/>
        <v>-6.1529700000000132E-2</v>
      </c>
      <c r="DO111" s="50">
        <f>Deník!W112</f>
        <v>0</v>
      </c>
      <c r="DP111" s="102" t="str">
        <f>IF(AND(Deník!W112&gt;0),1,"")</f>
        <v/>
      </c>
      <c r="DQ111" s="102">
        <f>IF(AND(Deník!W112&lt;=0),1,"")</f>
        <v>1</v>
      </c>
      <c r="DR111" s="227"/>
      <c r="DS111" s="228"/>
      <c r="DT111" s="85"/>
      <c r="DU111" s="54">
        <f>IF(MONTH(Deník!$C111)=DU$2,Deník!$W111,"")</f>
        <v>0</v>
      </c>
      <c r="DV111" s="222" t="str">
        <f>IF(MONTH(Deník!$C111)=DV$2,Deník!$W111,"")</f>
        <v/>
      </c>
      <c r="DW111" s="222" t="str">
        <f>IF(MONTH(Deník!$C111)=DW$2,Deník!$W111,"")</f>
        <v/>
      </c>
      <c r="DX111" s="222" t="str">
        <f>IF(MONTH(Deník!$C111)=DX$2,Deník!$W111,"")</f>
        <v/>
      </c>
      <c r="DY111" s="222" t="str">
        <f>IF(MONTH(Deník!$C111)=DY$2,Deník!$W111,"")</f>
        <v/>
      </c>
      <c r="DZ111" s="222" t="str">
        <f>IF(MONTH(Deník!$C111)=DZ$2,Deník!$W111,"")</f>
        <v/>
      </c>
      <c r="EA111" s="222" t="str">
        <f>IF(MONTH(Deník!$C111)=EA$2,Deník!$W111,"")</f>
        <v/>
      </c>
      <c r="EB111" s="222" t="str">
        <f>IF(MONTH(Deník!$C111)=EB$2,Deník!$W111,"")</f>
        <v/>
      </c>
      <c r="EC111" s="222" t="str">
        <f>IF(MONTH(Deník!$C111)=EC$2,Deník!$W111,"")</f>
        <v/>
      </c>
      <c r="ED111" s="222" t="str">
        <f>IF(MONTH(Deník!$C111)=ED$2,Deník!$W111,"")</f>
        <v/>
      </c>
      <c r="EE111" s="222" t="str">
        <f>IF(MONTH(Deník!$C111)=EE$2,Deník!$W111,"")</f>
        <v/>
      </c>
      <c r="EF111" s="222" t="str">
        <f>IF(MONTH(Deník!$C111)=EF$2,Deník!$W111,"")</f>
        <v/>
      </c>
      <c r="EI111" s="600" t="str">
        <f>IF(Deník!$W111&lt;&gt;"",IF(Deník!$B111=Statistika!$F$63,Deník!$W111,""),"")</f>
        <v/>
      </c>
      <c r="EJ111" s="13" t="str">
        <f>IF(Deník!$W111&lt;&gt;"",IF(Deník!$B111=Statistika!$F$64,Deník!$W111,""),"")</f>
        <v/>
      </c>
      <c r="EK111" s="13" t="str">
        <f>IF(Deník!$W111&lt;&gt;"",IF(Deník!$B111=Statistika!$F$65,Deník!$W111,""),"")</f>
        <v/>
      </c>
      <c r="EL111" s="13" t="str">
        <f>IF(Deník!$W111&lt;&gt;"",IF(Deník!$B111=Statistika!$F$66,Deník!$W111,""),"")</f>
        <v/>
      </c>
      <c r="EM111" s="13" t="str">
        <f>IF(Deník!$W111&lt;&gt;"",IF(Deník!$B111=Statistika!$F$67,Deník!$W111,""),"")</f>
        <v/>
      </c>
      <c r="EN111" s="13" t="str">
        <f>IF(Deník!$W111&lt;&gt;"",IF(Deník!$B111=Statistika!$F$68,Deník!$W111,""),"")</f>
        <v/>
      </c>
      <c r="EO111" s="13" t="str">
        <f>IF(Deník!$W111&lt;&gt;"",IF(Deník!$B111=Statistika!$F$69,Deník!$W111,""),"")</f>
        <v/>
      </c>
      <c r="EP111" s="601" t="str">
        <f>IF(Deník!$W111&lt;&gt;"",IF(Deník!$B111=Statistika!$F$70,Deník!$W111,""),"")</f>
        <v/>
      </c>
      <c r="EQ111" s="90"/>
      <c r="ER111" s="63" t="str">
        <f>IF(Deník!$W111&lt;&gt;"",IF(Deník!$J111="L",Deník!$W111,""),"")</f>
        <v/>
      </c>
      <c r="ES111" s="13" t="str">
        <f>IF(Deník!$W111&lt;&gt;"",IF(Deník!$J111="S",Deník!$W111,""),"")</f>
        <v/>
      </c>
      <c r="ET111" s="95"/>
      <c r="EU111" s="88"/>
      <c r="EV111" s="63" t="str">
        <f>IF(WEEKDAY(Deník!$C111,2)=1,Deník!$W111,"")</f>
        <v/>
      </c>
      <c r="EW111" s="13" t="str">
        <f>IF(WEEKDAY(Deník!$C111,2)=2,Deník!$W111,"")</f>
        <v/>
      </c>
      <c r="EX111" s="13" t="str">
        <f>IF(WEEKDAY(Deník!$C111,2)=3,Deník!$W111,"")</f>
        <v/>
      </c>
      <c r="EY111" s="13" t="str">
        <f>IF(WEEKDAY(Deník!$C111,2)=4,Deník!$W111,"")</f>
        <v/>
      </c>
      <c r="EZ111" s="60" t="str">
        <f>IF(WEEKDAY(Deník!$C111,2)=5,Deník!$W111,"")</f>
        <v/>
      </c>
      <c r="FA111" s="99"/>
      <c r="FB111" s="100">
        <f>Deník!D111</f>
        <v>0</v>
      </c>
      <c r="FC111" s="63">
        <f>IF($FB111&lt;&gt;"",IF(AND($FB111&gt;=FC$2,$FB111&lt;=FC$3),Deník!$W111,""))</f>
        <v>0</v>
      </c>
      <c r="FD111" s="63" t="str">
        <f>IF($FB111&lt;&gt;"",IF(AND($FB111&gt;=FD$2,$FB111&lt;=FD$3),Deník!$W111,""))</f>
        <v/>
      </c>
      <c r="FE111" s="63" t="str">
        <f>IF($FB111&lt;&gt;"",IF(AND($FB111&gt;=FE$2,$FB111&lt;=FE$3),Deník!$W111,""))</f>
        <v/>
      </c>
      <c r="FF111" s="63" t="str">
        <f>IF($FB111&lt;&gt;"",IF(AND($FB111&gt;=FF$2,$FB111&lt;=FF$3),Deník!$W111,""))</f>
        <v/>
      </c>
      <c r="FG111" s="63" t="str">
        <f>IF($FB111&lt;&gt;"",IF(AND($FB111&gt;=FG$2,$FB111&lt;=FG$3),Deník!$W111,""))</f>
        <v/>
      </c>
      <c r="FH111" s="63" t="str">
        <f>IF($FB111&lt;&gt;"",IF(AND($FB111&gt;=FH$2,$FB111&lt;=FH$3),Deník!$W111,""))</f>
        <v/>
      </c>
      <c r="FI111" s="63" t="str">
        <f>IF($FB111&lt;&gt;"",IF(AND($FB111&gt;=FI$2,$FB111&lt;=FI$3),Deník!$W111,""))</f>
        <v/>
      </c>
      <c r="FJ111" s="63" t="str">
        <f>IF($FB111&lt;&gt;"",IF(AND($FB111&gt;=FJ$2,$FB111&lt;=FJ$3),Deník!$W111,""))</f>
        <v/>
      </c>
      <c r="FK111" s="63" t="str">
        <f>IF($FB111&lt;&gt;"",IF(AND($FB111&gt;=FK$2,$FB111&lt;=FK$3),Deník!$W111,""))</f>
        <v/>
      </c>
      <c r="FL111" s="63" t="str">
        <f>IF($FB111&lt;&gt;"",IF(AND($FB111&gt;=FL$2,$FB111&lt;=FL$3),Deník!$W111,""))</f>
        <v/>
      </c>
      <c r="FM111" s="63" t="str">
        <f>IF($FB111&lt;&gt;"",IF(AND($FB111&gt;=FM$2,$FB111&lt;=FM$3),Deník!$W111,""))</f>
        <v/>
      </c>
      <c r="FN111" s="13"/>
      <c r="FO111" s="20" t="str">
        <f>IF(Deník!$W111&gt;1,Deník!$W111,"")</f>
        <v/>
      </c>
      <c r="FP111" s="20" t="str">
        <f>IF(Deník!$W111&lt;0,Deník!$W111,"")</f>
        <v/>
      </c>
      <c r="FQ111" s="17"/>
      <c r="FS111" s="233"/>
      <c r="FT111" s="233" t="str">
        <f>IF(Deník!$W111&lt;&gt;"",IF(Deník!$Y111=Statistika!$F$78,Deník!$W111,""),"")</f>
        <v/>
      </c>
      <c r="FU111" s="233" t="str">
        <f>IF(Deník!$W111&lt;&gt;"",IF(Deník!$Y111=Statistika!$F$79,Deník!$W111,""),"")</f>
        <v/>
      </c>
      <c r="FV111" s="233" t="str">
        <f>IF(Deník!$W111&lt;&gt;"",IF(Deník!$Y111=Statistika!$F$80,Deník!$W111,""),"")</f>
        <v/>
      </c>
      <c r="FW111" s="233" t="str">
        <f>IF(Deník!$W111&lt;&gt;"",IF(Deník!$Y111=Statistika!$F$81,Deník!$W111,""),"")</f>
        <v/>
      </c>
      <c r="FX111" s="233" t="str">
        <f>IF(Deník!$W111&lt;&gt;"",IF(Deník!$Y111=Statistika!$F$82,Deník!$W111,""),"")</f>
        <v/>
      </c>
      <c r="FY111" s="233" t="str">
        <f>IF(Deník!$W111&lt;&gt;"",IF(Deník!$Y111=Statistika!$F$83,Deník!$W111,""),"")</f>
        <v/>
      </c>
      <c r="FZ111" s="233" t="str">
        <f>IF(Deník!$W111&lt;&gt;"",IF(Deník!$Y111=Statistika!$F$84,Deník!$W111,""),"")</f>
        <v/>
      </c>
      <c r="GA111" s="233" t="str">
        <f>IF(Deník!$W111&lt;&gt;"",IF(Deník!$Y111=Statistika!$F$85,Deník!$W111,""),"")</f>
        <v/>
      </c>
      <c r="GB111" s="233" t="str">
        <f>IF(Deník!$W111&lt;&gt;"",IF(Deník!$Y111=Statistika!$F$86,Deník!$W111,""),"")</f>
        <v/>
      </c>
      <c r="GC111" s="233" t="str">
        <f>IF(Deník!$W111&lt;&gt;"",IF(Deník!$Y111=Statistika!$F$87,Deník!$W111,""),"")</f>
        <v/>
      </c>
      <c r="GD111" s="233" t="str">
        <f>IF(Deník!$W111&lt;&gt;"",IF(Deník!$Y111=Statistika!$F$88,Deník!$W111,""),"")</f>
        <v/>
      </c>
      <c r="GE111" s="233" t="str">
        <f>IF(Deník!$W111&lt;&gt;"",IF(Deník!$Y111=Statistika!$F$89,Deník!$W111,""),"")</f>
        <v/>
      </c>
      <c r="GF111" s="233" t="str">
        <f>IF(Deník!$W111&lt;&gt;"",IF(Deník!$Y111=Statistika!$F$90,Deník!$W111,""),"")</f>
        <v/>
      </c>
      <c r="GG111" s="233" t="str">
        <f>IF(Deník!$W111&lt;&gt;"",IF(Deník!$Y111=Statistika!$F$91,Deník!$W111,""),"")</f>
        <v/>
      </c>
      <c r="GH111" s="233"/>
      <c r="GI111" s="233" t="str">
        <f>IF(Deník!$W111&lt;&gt;"",IF(Deník!$AB111=Statistika!$L$100,Deník!$W111,""),"")</f>
        <v/>
      </c>
      <c r="GJ111" s="233" t="str">
        <f>IF(Deník!$W111&lt;&gt;"",IF(Deník!$AB111=Statistika!$L$101,Deník!$W111,""),"")</f>
        <v/>
      </c>
      <c r="GK111" s="233" t="str">
        <f>IF(Deník!$W111&lt;&gt;"",IF(Deník!$AB111=Statistika!$L$102,Deník!$W111,""),"")</f>
        <v/>
      </c>
      <c r="GL111" s="233" t="str">
        <f>IF(Deník!$W111&lt;&gt;"",IF(Deník!$AB111=Statistika!$L$103,Deník!$W111,""),"")</f>
        <v/>
      </c>
      <c r="GM111" s="233" t="str">
        <f>IF(Deník!$W111&lt;&gt;"",IF(Deník!$AB111=Statistika!$L$104,Deník!$W111,""),"")</f>
        <v/>
      </c>
      <c r="GN111" s="233" t="str">
        <f>IF(Deník!$W111&lt;&gt;"",IF(Deník!$AB111=Statistika!$L$105,Deník!$W111,""),"")</f>
        <v/>
      </c>
      <c r="GO111" s="233" t="str">
        <f>IF(Deník!$W111&lt;&gt;"",IF(Deník!$AB111=Statistika!$L$106,Deník!$W111,""),"")</f>
        <v/>
      </c>
      <c r="GP111" s="233" t="str">
        <f>IF(Deník!$W111&lt;&gt;"",IF(Deník!$AB111=Statistika!$L$107,Deník!$W111,""),"")</f>
        <v/>
      </c>
      <c r="GQ111" s="233" t="str">
        <f>IF(Deník!$W111&lt;&gt;"",IF(Deník!$AB111=Statistika!$L$108,Deník!$W111,""),"")</f>
        <v/>
      </c>
      <c r="GS111" s="233" t="str">
        <f>IF(Deník!$W111&lt;0,IF(Deník!$AC111=Statistika!$F$117,Deník!$W111,""),"")</f>
        <v/>
      </c>
      <c r="GT111" s="233" t="str">
        <f>IF(Deník!$W111&lt;0,IF(Deník!$AC111=Statistika!$F$118,Deník!$W111,""),"")</f>
        <v/>
      </c>
      <c r="GU111" s="233" t="str">
        <f>IF(Deník!$W111&lt;0,IF(Deník!$AC111=Statistika!$F$119,Deník!$W111,""),"")</f>
        <v/>
      </c>
      <c r="GV111" s="233" t="str">
        <f>IF(Deník!$W111&lt;0,IF(Deník!$AC111=Statistika!$F$120,Deník!$W111,""),"")</f>
        <v/>
      </c>
      <c r="GW111" s="233" t="str">
        <f>IF(Deník!$W111&lt;0,IF(Deník!$AC111=Statistika!$F$121,Deník!$W111,""),"")</f>
        <v/>
      </c>
      <c r="GX111" s="233" t="str">
        <f>IF(Deník!$W111&lt;0,IF(Deník!$AC111=Statistika!$F$122,Deník!$W111,""),"")</f>
        <v/>
      </c>
      <c r="GY111" s="233" t="str">
        <f>IF(Deník!$W111&lt;0,IF(Deník!$AC111=Statistika!$F$123,Deník!$W111,""),"")</f>
        <v/>
      </c>
      <c r="GZ111" s="233" t="str">
        <f>IF(Deník!$W111&lt;0,IF(Deník!$AC111=Statistika!$F$124,Deník!$W111,""),"")</f>
        <v/>
      </c>
      <c r="HA111" s="233" t="str">
        <f>IF(Deník!$W111&lt;0,IF(Deník!$AC111=Statistika!$F$125,Deník!$W111,""),"")</f>
        <v/>
      </c>
      <c r="HC111" s="233" t="str">
        <f>IF(Deník!$W111&lt;0,IF(Deník!$AD111=Statistika!$F$133,Deník!$W111,""),"")</f>
        <v/>
      </c>
      <c r="HD111" s="233" t="str">
        <f>IF(Deník!$W111&lt;0,IF(Deník!$AD111=Statistika!$F$134,Deník!$W111,""),"")</f>
        <v/>
      </c>
      <c r="HE111" s="233" t="str">
        <f>IF(Deník!$W111&lt;0,IF(Deník!$AD111=Statistika!$F$135,Deník!$W111,""),"")</f>
        <v/>
      </c>
      <c r="HF111" s="233" t="str">
        <f>IF(Deník!$W111&lt;0,IF(Deník!$AD111=Statistika!$F$136,Deník!$W111,""),"")</f>
        <v/>
      </c>
      <c r="HG111" s="233" t="str">
        <f>IF(Deník!$W111&lt;0,IF(Deník!$AD111=Statistika!$F$137,Deník!$W111,""),"")</f>
        <v/>
      </c>
      <c r="ID111" s="8">
        <f>Tabulka4[[#This Row],[Sloupec3]]</f>
        <v>0</v>
      </c>
      <c r="IE111" s="17" t="str">
        <f>IF(AND([1]Deník!$C111&gt;='[1]Měsíční shrnutí'!$D$1,[1]Deník!$C111&lt;='[1]Měsíční shrnutí'!$F$1),[1]Deník!$X111,"")</f>
        <v/>
      </c>
    </row>
    <row r="112" spans="1:239">
      <c r="A112" s="8">
        <f>Deník!C113</f>
        <v>0</v>
      </c>
      <c r="B112" s="50" t="str">
        <f>Deník!R113</f>
        <v/>
      </c>
      <c r="C112" s="102" t="str">
        <f>IF(AND(Deník!R113&gt;1,Deník!R113&lt;&gt;""),1,"")</f>
        <v/>
      </c>
      <c r="D112" s="102" t="str">
        <f>IF(AND(Deník!R113&lt;=0,Deník!R113&lt;&gt;""),1,"")</f>
        <v/>
      </c>
      <c r="E112" s="103" t="str">
        <f>IF(AND(Deník!R113&gt;=0,Deník!R113&lt;=1),1,"")</f>
        <v/>
      </c>
      <c r="F112" s="79" t="str">
        <f>IF(Deník!R113&lt;&gt;"",Deník!R113+F111,"")</f>
        <v/>
      </c>
      <c r="G112" s="85"/>
      <c r="H112" s="54" t="str">
        <f>IF(MONTH(Deník!$C112)=H$2,IF(AND(Deník!$R112&gt;=0,Deník!$R112&lt;=1),"BE",Deník!$R112),"")</f>
        <v/>
      </c>
      <c r="I112" s="11" t="str">
        <f>IF(MONTH(Deník!$C112)=I$2,IF(AND(Deník!$R112&gt;=0,Deník!$R112&lt;=1),"BE",Deník!$R112),"")</f>
        <v/>
      </c>
      <c r="J112" s="11" t="str">
        <f>IF(MONTH(Deník!$C112)=J$2,IF(AND(Deník!$R112&gt;=0,Deník!$R112&lt;=1),"BE",Deník!$R112),"")</f>
        <v/>
      </c>
      <c r="K112" s="11" t="str">
        <f>IF(MONTH(Deník!$C112)=K$2,IF(AND(Deník!$R112&gt;=0,Deník!$R112&lt;=1),"BE",Deník!$R112),"")</f>
        <v/>
      </c>
      <c r="L112" s="11" t="str">
        <f>IF(MONTH(Deník!$C112)=L$2,IF(AND(Deník!$R112&gt;=0,Deník!$R112&lt;=1),"BE",Deník!$R112),"")</f>
        <v/>
      </c>
      <c r="M112" s="11" t="str">
        <f>IF(MONTH(Deník!$C112)=M$2,IF(AND(Deník!$R112&gt;=0,Deník!$R112&lt;=1),"BE",Deník!$R112),"")</f>
        <v/>
      </c>
      <c r="N112" s="11" t="str">
        <f>IF(MONTH(Deník!$C112)=N$2,IF(AND(Deník!$R112&gt;=0,Deník!$R112&lt;=1),"BE",Deník!$R112),"")</f>
        <v/>
      </c>
      <c r="O112" s="11" t="str">
        <f>IF(MONTH(Deník!$C112)=O$2,IF(AND(Deník!$R112&gt;=0,Deník!$R112&lt;=1),"BE",Deník!$R112),"")</f>
        <v/>
      </c>
      <c r="P112" s="11" t="str">
        <f>IF(MONTH(Deník!$C112)=P$2,IF(AND(Deník!$R112&gt;=0,Deník!$R112&lt;=1),"BE",Deník!$R112),"")</f>
        <v/>
      </c>
      <c r="Q112" s="11" t="str">
        <f>IF(MONTH(Deník!$C112)=Q$2,IF(AND(Deník!$R112&gt;=0,Deník!$R112&lt;=1),"BE",Deník!$R112),"")</f>
        <v/>
      </c>
      <c r="R112" s="11" t="str">
        <f>IF(MONTH(Deník!$C112)=R$2,IF(AND(Deník!$R112&gt;=0,Deník!$R112&lt;=1),"BE",Deník!$R112),"")</f>
        <v/>
      </c>
      <c r="S112" s="57" t="str">
        <f>IF(MONTH(Deník!$C112)=S$2,IF(AND(Deník!$R112&gt;=0,Deník!$R112&lt;=1),"BE",Deník!$R112),"")</f>
        <v/>
      </c>
      <c r="U112" s="12"/>
      <c r="V112" s="12"/>
      <c r="X112" s="600" t="str">
        <f>IF(Deník!$R112&lt;&gt;"",IF(Deník!$B112=Statistika!$F$63,IF(AND(Deník!$R112&gt;=0,Deník!$R112&lt;=1),"BE",Deník!$R112),""),"")</f>
        <v/>
      </c>
      <c r="Y112" s="13" t="str">
        <f>IF(Deník!$R112&lt;&gt;"",IF(Deník!$B112=Statistika!$F$64,IF(AND(Deník!$R112&gt;=0,Deník!$R112&lt;=1),"BE",Deník!$R112),""),"")</f>
        <v/>
      </c>
      <c r="Z112" s="13" t="str">
        <f>IF(Deník!$R112&lt;&gt;"",IF(Deník!$B112=Statistika!$F$65,IF(AND(Deník!$R112&gt;=0,Deník!$R112&lt;=1),"BE",Deník!$R112),""),"")</f>
        <v/>
      </c>
      <c r="AA112" s="13" t="str">
        <f>IF(Deník!$R112&lt;&gt;"",IF(Deník!$B112=Statistika!$F$66,IF(AND(Deník!$R112&gt;=0,Deník!$R112&lt;=1),"BE",Deník!$R112),""),"")</f>
        <v/>
      </c>
      <c r="AB112" s="13" t="str">
        <f>IF(Deník!$R112&lt;&gt;"",IF(Deník!$B112=Statistika!$F$67,IF(AND(Deník!$R112&gt;=0,Deník!$R112&lt;=1),"BE",Deník!$R112),""),"")</f>
        <v/>
      </c>
      <c r="AC112" s="13" t="str">
        <f>IF(Deník!$R112&lt;&gt;"",IF(Deník!$B112=Statistika!$F$68,IF(AND(Deník!$R112&gt;=0,Deník!$R112&lt;=1),"BE",Deník!$R112),""),"")</f>
        <v/>
      </c>
      <c r="AD112" s="13" t="str">
        <f>IF(Deník!$R112&lt;&gt;"",IF(Deník!$B112=Statistika!$F$69,IF(AND(Deník!$R112&gt;=0,Deník!$R112&lt;=1),"BE",Deník!$R112),""),"")</f>
        <v/>
      </c>
      <c r="AE112" s="601" t="str">
        <f>IF(Deník!$R112&lt;&gt;"",IF(Deník!$B112=Statistika!$F$70,IF(AND(Deník!$R112&gt;=0,Deník!$R112&lt;=1),"BE",Deník!$R112),""),"")</f>
        <v/>
      </c>
      <c r="AF112" s="90"/>
      <c r="AG112" s="63" t="str">
        <f>IF(Deník!$R112&lt;&gt;"",IF(Deník!$J112="L",IF(AND(Deník!$R112&gt;=0,Deník!$R112&lt;=1),"BE",Deník!$R112),""),"")</f>
        <v/>
      </c>
      <c r="AH112" s="13" t="str">
        <f>IF(Deník!$R112&lt;&gt;"",IF(Deník!$J112="S",IF(AND(Deník!$R112&gt;=0,Deník!$R112&lt;=1),"BE",Deník!$R112),""),"")</f>
        <v/>
      </c>
      <c r="AI112" s="95"/>
      <c r="AJ112" s="71" t="str">
        <f>IF(Deník!N113&lt;&gt;"",Deník!N113*-1,"")</f>
        <v/>
      </c>
      <c r="AK112" s="88"/>
      <c r="AL112" s="63" t="str">
        <f>IF(WEEKDAY(Deník!$C112,2)=1,IF(AND(Deník!$R112&gt;=0,Deník!$R112&lt;=1),"BE",Deník!$R112),"")</f>
        <v/>
      </c>
      <c r="AM112" s="13" t="str">
        <f>IF(WEEKDAY(Deník!$C112,2)=2,IF(AND(Deník!$R112&gt;=0,Deník!$R112&lt;=1),"BE",Deník!$R112),"")</f>
        <v/>
      </c>
      <c r="AN112" s="13" t="str">
        <f>IF(WEEKDAY(Deník!$C112,2)=3,IF(AND(Deník!$R112&gt;=0,Deník!$R112&lt;=1),"BE",Deník!$R112),"")</f>
        <v/>
      </c>
      <c r="AO112" s="13" t="str">
        <f>IF(WEEKDAY(Deník!$C112,2)=4,IF(AND(Deník!$R112&gt;=0,Deník!$R112&lt;=1),"BE",Deník!$R112),"")</f>
        <v/>
      </c>
      <c r="AP112" s="60" t="str">
        <f>IF(WEEKDAY(Deník!$C112,2)=5,IF(AND(Deník!$R112&gt;=0,Deník!$R112&lt;=1),"BE",Deník!$R112),"")</f>
        <v/>
      </c>
      <c r="AQ112" s="99"/>
      <c r="AR112" s="100">
        <f>Deník!D112</f>
        <v>0</v>
      </c>
      <c r="AS112" s="63" t="str">
        <f>IF(Deník!$D112&lt;&gt;"",IF(AND(Deník!$D112&gt;=AS$2,Deník!$D112&lt;=AS$3),IF(AND(Deník!$R112&gt;=0,Deník!$R112&lt;=1),"BE",Deník!$R112),""),"")</f>
        <v/>
      </c>
      <c r="AT112" s="63" t="str">
        <f>IF(Deník!$D112&lt;&gt;"",IF(AND(Deník!$D112&gt;=AT$2,Deník!$D112&lt;=AT$3),IF(AND(Deník!$R112&gt;=0,Deník!$R112&lt;=1),"BE",Deník!$R112),""),"")</f>
        <v/>
      </c>
      <c r="AU112" s="63" t="str">
        <f>IF(Deník!$D112&lt;&gt;"",IF(AND(Deník!$D112&gt;=AU$2,Deník!$D112&lt;=AU$3),IF(AND(Deník!$R112&gt;=0,Deník!$R112&lt;=1),"BE",Deník!$R112),""),"")</f>
        <v/>
      </c>
      <c r="AV112" s="63" t="str">
        <f>IF(Deník!$D112&lt;&gt;"",IF(AND(Deník!$D112&gt;=AV$2,Deník!$D112&lt;=AV$3),IF(AND(Deník!$R112&gt;=0,Deník!$R112&lt;=1),"BE",Deník!$R112),""),"")</f>
        <v/>
      </c>
      <c r="AW112" s="63" t="str">
        <f>IF(Deník!$D112&lt;&gt;"",IF(AND(Deník!$D112&gt;=AW$2,Deník!$D112&lt;=AW$3),IF(AND(Deník!$R112&gt;=0,Deník!$R112&lt;=1),"BE",Deník!$R112),""),"")</f>
        <v/>
      </c>
      <c r="AX112" s="63" t="str">
        <f>IF(Deník!$D112&lt;&gt;"",IF(AND(Deník!$D112&gt;=AX$2,Deník!$D112&lt;=AX$3),IF(AND(Deník!$R112&gt;=0,Deník!$R112&lt;=1),"BE",Deník!$R112),""),"")</f>
        <v/>
      </c>
      <c r="AY112" s="63" t="str">
        <f>IF(Deník!$D112&lt;&gt;"",IF(AND(Deník!$D112&gt;=AY$2,Deník!$D112&lt;=AY$3),IF(AND(Deník!$R112&gt;=0,Deník!$R112&lt;=1),"BE",Deník!$R112),""),"")</f>
        <v/>
      </c>
      <c r="AZ112" s="63" t="str">
        <f>IF(Deník!$D112&lt;&gt;"",IF(AND(Deník!$D112&gt;=AZ$2,Deník!$D112&lt;=AZ$3),IF(AND(Deník!$R112&gt;=0,Deník!$R112&lt;=1),"BE",Deník!$R112),""),"")</f>
        <v/>
      </c>
      <c r="BA112" s="63" t="str">
        <f>IF(Deník!$D112&lt;&gt;"",IF(AND(Deník!$D112&gt;=BA$2,Deník!$D112&lt;=BA$3),IF(AND(Deník!$R112&gt;=0,Deník!$R112&lt;=1),"BE",Deník!$R112),""),"")</f>
        <v/>
      </c>
      <c r="BB112" s="63" t="str">
        <f>IF(Deník!$D112&lt;&gt;"",IF(AND(Deník!$D112&gt;=BB$2,Deník!$D112&lt;=BB$3),IF(AND(Deník!$R112&gt;=0,Deník!$R112&lt;=1),"BE",Deník!$R112),""),"")</f>
        <v/>
      </c>
      <c r="BC112" s="71" t="str">
        <f>IF(Deník!$D112&lt;&gt;"",IF(AND(Deník!$D112&gt;=BC$2,Deník!$D112&lt;=BC$3),IF(AND(Deník!$R112&gt;=0,Deník!$R112&lt;=1),"BE",Deník!$R112),""),"")</f>
        <v/>
      </c>
      <c r="BD112" s="20" t="str">
        <f>IF(Deník!$J113="S",(Deník!$M113-Deník!$K113),IF(Deník!$J113="L",(Deník!$K113-Deník!$M113),""))</f>
        <v/>
      </c>
      <c r="BE112" s="20" t="str">
        <f>IF(Deník!$J113="S",(Deník!$K113-Deník!$O113),IF(Deník!$J113="L",(Deník!$O113-Deník!$K113),""))</f>
        <v/>
      </c>
      <c r="BF112" s="20" t="str">
        <f>IF(Deník!$J113="S",(Deník!$K113-Deník!$L113),IF(Deník!$J113="L",(Deník!$L113-Deník!$K113),""))</f>
        <v/>
      </c>
      <c r="BG112" s="20" t="str">
        <f>IF(Deník!$J113="S",(Deník!$K113-Deník!$S113),IF(Deník!$J113="L",(Deník!$S113-Deník!$K113),""))</f>
        <v/>
      </c>
      <c r="BH112" s="20" t="str">
        <f>IF(Deník!$J113="S",(Deník!$K113-Deník!$U113),IF(Deník!$J113="L",(Deník!$U113-Deník!$K113),""))</f>
        <v/>
      </c>
      <c r="BI112" s="20" t="str">
        <f>IF(Deník!$R112&gt;1,Deník!$R112,"")</f>
        <v/>
      </c>
      <c r="BJ112" s="20" t="str">
        <f>IF(Deník!$R112&lt;0,Deník!$R112,"")</f>
        <v/>
      </c>
      <c r="BK112" s="17"/>
      <c r="BM112" s="233" t="str">
        <f>IF(Deník!$R112&lt;&gt;"",IF(Deník!$Y112=Statistika!$F$78,IF(AND(Deník!$R112&gt;=0,Deník!$R112&lt;=1),"BE",Deník!$R112),""),"")</f>
        <v/>
      </c>
      <c r="BN112" s="233" t="str">
        <f>IF(Deník!$R112&lt;&gt;"",IF(Deník!$Y112=Statistika!$F$79,IF(AND(Deník!$R112&gt;=0,Deník!$R112&lt;=1),"BE",Deník!$R112),""),"")</f>
        <v/>
      </c>
      <c r="BO112" s="233" t="str">
        <f>IF(Deník!$R112&lt;&gt;"",IF(Deník!$Y112=Statistika!$F$80,IF(AND(Deník!$R112&gt;=0,Deník!$R112&lt;=1),"BE",Deník!$R112),""),"")</f>
        <v/>
      </c>
      <c r="BP112" s="233" t="str">
        <f>IF(Deník!$R112&lt;&gt;"",IF(Deník!$Y112=Statistika!$F$81,IF(AND(Deník!$R112&gt;=0,Deník!$R112&lt;=1),"BE",Deník!$R112),""),"")</f>
        <v/>
      </c>
      <c r="BQ112" s="233" t="str">
        <f>IF(Deník!$R112&lt;&gt;"",IF(Deník!$Y112=Statistika!$F$82,IF(AND(Deník!$R112&gt;=0,Deník!$R112&lt;=1),"BE",Deník!$R112),""),"")</f>
        <v/>
      </c>
      <c r="BR112" s="233" t="str">
        <f>IF(Deník!$R112&lt;&gt;"",IF(Deník!$Y112=Statistika!$F$83,IF(AND(Deník!$R112&gt;=0,Deník!$R112&lt;=1),"BE",Deník!$R112),""),"")</f>
        <v/>
      </c>
      <c r="BS112" s="233" t="str">
        <f>IF(Deník!$R112&lt;&gt;"",IF(Deník!$Y112=Statistika!$F$84,IF(AND(Deník!$R112&gt;=0,Deník!$R112&lt;=1),"BE",Deník!$R112),""),"")</f>
        <v/>
      </c>
      <c r="BT112" s="233" t="str">
        <f>IF(Deník!$R112&lt;&gt;"",IF(Deník!$Y112=Statistika!$F$85,IF(AND(Deník!$R112&gt;=0,Deník!$R112&lt;=1),"BE",Deník!$R112),""),"")</f>
        <v/>
      </c>
      <c r="BU112" s="233" t="str">
        <f>IF(Deník!$R112&lt;&gt;"",IF(Deník!$Y112=Statistika!$F$86,IF(AND(Deník!$R112&gt;=0,Deník!$R112&lt;=1),"BE",Deník!$R112),""),"")</f>
        <v/>
      </c>
      <c r="BV112" s="233" t="str">
        <f>IF(Deník!$R112&lt;&gt;"",IF(Deník!$Y112=Statistika!$F$87,IF(AND(Deník!$R112&gt;=0,Deník!$R112&lt;=1),"BE",Deník!$R112),""),"")</f>
        <v/>
      </c>
      <c r="BW112" s="233" t="str">
        <f>IF(Deník!$R112&lt;&gt;"",IF(Deník!$Y112=Statistika!$F$88,IF(AND(Deník!$R112&gt;=0,Deník!$R112&lt;=1),"BE",Deník!$R112),""),"")</f>
        <v/>
      </c>
      <c r="BX112" s="233" t="str">
        <f>IF(Deník!$R112&lt;&gt;"",IF(Deník!$Y112=Statistika!$F$89,IF(AND(Deník!$R112&gt;=0,Deník!$R112&lt;=1),"BE",Deník!$R112),""),"")</f>
        <v/>
      </c>
      <c r="BY112" s="233" t="str">
        <f>IF(Deník!$R112&lt;&gt;"",IF(Deník!$Y112=Statistika!$F$90,IF(AND(Deník!$R112&gt;=0,Deník!$R112&lt;=1),"BE",Deník!$R112),""),"")</f>
        <v/>
      </c>
      <c r="BZ112" s="233" t="str">
        <f>IF(Deník!$R112&lt;&gt;"",IF(Deník!$Y112=Statistika!$F$91,IF(AND(Deník!$R112&gt;=0,Deník!$R112&lt;=1),"BE",Deník!$R112),""),"")</f>
        <v/>
      </c>
      <c r="CA112" s="233"/>
      <c r="CB112" s="233" t="str">
        <f>IF(Deník!$R112&lt;&gt;"",IF(Deník!$AB112="SL",IF(AND(Deník!$R112&gt;=0,Deník!$R112&lt;=1),"BE",Deník!$R112),""),"")</f>
        <v/>
      </c>
      <c r="CC112" s="233" t="str">
        <f>IF(Deník!$R112&lt;&gt;"",IF(Deník!$AB112="BE10",IF(AND(Deník!$R112&gt;=0,Deník!$R112&lt;=1),"BE",Deník!$R112),""),"")</f>
        <v/>
      </c>
      <c r="CD112" s="233" t="str">
        <f>IF(Deník!$R112&lt;&gt;"",IF(Deník!$AB112="BE15",IF(AND(Deník!$R112&gt;=0,Deník!$R112&lt;=1),"BE",Deník!$R112),""),"")</f>
        <v/>
      </c>
      <c r="CE112" s="233" t="str">
        <f>IF(Deník!$R112&lt;&gt;"",IF(Deník!$AB112="BE20",IF(AND(Deník!$R112&gt;=0,Deník!$R112&lt;=1),"BE",Deník!$R112),""),"")</f>
        <v/>
      </c>
      <c r="CF112" s="233" t="str">
        <f>IF(Deník!$R112&lt;&gt;"",IF(Deník!$AB112="TP1",IF(AND(Deník!$R112&gt;=0,Deník!$R112&lt;=1),"BE",Deník!$R112),""),"")</f>
        <v/>
      </c>
      <c r="CG112" s="233" t="str">
        <f>IF(Deník!$R112&lt;&gt;"",IF(Deník!$AB112="TP2",IF(AND(Deník!$R112&gt;=0,Deník!$R112&lt;=1),"BE",Deník!$R112),""),"")</f>
        <v/>
      </c>
      <c r="CH112" s="233" t="str">
        <f>IF(Deník!$R112&lt;&gt;"",IF(Deník!$AB112="TP3",IF(AND(Deník!$R112&gt;=0,Deník!$R112&lt;=1),"BE",Deník!$R112),""),"")</f>
        <v/>
      </c>
      <c r="CI112" s="233" t="str">
        <f>IF(Deník!$R112&lt;&gt;"",IF(Deník!$AB112="Trailing SL",IF(AND(Deník!$R112&gt;=0,Deník!$R112&lt;=1),"BE",Deník!$R112),""),"")</f>
        <v/>
      </c>
      <c r="CJ112" s="233" t="str">
        <f>IF(Deník!$R112&lt;&gt;"",IF(Deník!$AB112="Manual",IF(AND(Deník!$R112&gt;=0,Deník!$R112&lt;=1),"BE",Deník!$R112),""),"")</f>
        <v/>
      </c>
      <c r="CK112" s="233"/>
      <c r="CL112" s="233" t="str">
        <f>IF(Deník!$R112&lt;0,IF(Deník!$AC112=Statistika!$F$117,Deník!$R112,""),"")</f>
        <v/>
      </c>
      <c r="CM112" s="233" t="str">
        <f>IF(Deník!$R112&lt;0,IF(Deník!$AC112=Statistika!$F$118,Deník!$R112,""),"")</f>
        <v/>
      </c>
      <c r="CN112" s="233" t="str">
        <f>IF(Deník!$R112&lt;0,IF(Deník!$AC112=Statistika!$F$119,Deník!$R112,""),"")</f>
        <v/>
      </c>
      <c r="CO112" s="233" t="str">
        <f>IF(Deník!$R112&lt;0,IF(Deník!$AC112=Statistika!$F$120,Deník!$R112,""),"")</f>
        <v/>
      </c>
      <c r="CP112" s="233" t="str">
        <f>IF(Deník!$R112&lt;0,IF(Deník!$AC112=Statistika!$F$121,Deník!$R112,""),"")</f>
        <v/>
      </c>
      <c r="CQ112" s="233" t="str">
        <f>IF(Deník!$R112&lt;0,IF(Deník!$AC112=Statistika!$F$122,Deník!$R112,""),"")</f>
        <v/>
      </c>
      <c r="CR112" s="233" t="str">
        <f>IF(Deník!$R112&lt;0,IF(Deník!$AC112=Statistika!$F$123,Deník!$R112,""),"")</f>
        <v/>
      </c>
      <c r="CS112" s="233" t="str">
        <f>IF(Deník!$R112&lt;0,IF(Deník!$AC112=Statistika!$F$124,Deník!$R112,""),"")</f>
        <v/>
      </c>
      <c r="CT112" s="233" t="str">
        <f>IF(Deník!$R112&lt;0,IF(Deník!$AC112=Statistika!$F$125,Deník!$R112,""),"")</f>
        <v/>
      </c>
      <c r="CU112" s="233"/>
      <c r="CV112" s="233" t="str">
        <f>IF(Deník!$R112&lt;0,IF(Deník!$AD112=$CV$2,Deník!$R112,""),"")</f>
        <v/>
      </c>
      <c r="CW112" s="233" t="str">
        <f>IF(Deník!$R112&lt;0,IF(Deník!$AD112=$CW$2,Deník!$R112,""),"")</f>
        <v/>
      </c>
      <c r="CX112" s="233" t="str">
        <f>IF(Deník!$R112&lt;0,IF(Deník!$AD112=$CX$2,Deník!$R112,""),"")</f>
        <v/>
      </c>
      <c r="CY112" s="233" t="str">
        <f>IF(Deník!$R112&lt;0,IF(Deník!$AD112=$CY$2,Deník!$R112,""),"")</f>
        <v/>
      </c>
      <c r="CZ112" s="233" t="str">
        <f>IF(Deník!$R112&lt;0,IF(Deník!$AD112=$CZ$2,Deník!$R112,""),"")</f>
        <v/>
      </c>
      <c r="DL112" s="221">
        <f t="shared" si="8"/>
        <v>93847.029999999984</v>
      </c>
      <c r="DM112" s="220">
        <f t="shared" si="7"/>
        <v>-6.1529700000000132E-2</v>
      </c>
      <c r="DO112" s="50">
        <f>Deník!W113</f>
        <v>0</v>
      </c>
      <c r="DP112" s="102" t="str">
        <f>IF(AND(Deník!W113&gt;0),1,"")</f>
        <v/>
      </c>
      <c r="DQ112" s="102">
        <f>IF(AND(Deník!W113&lt;=0),1,"")</f>
        <v>1</v>
      </c>
      <c r="DR112" s="227"/>
      <c r="DS112" s="228"/>
      <c r="DT112" s="85"/>
      <c r="DU112" s="54">
        <f>IF(MONTH(Deník!$C112)=DU$2,Deník!$W112,"")</f>
        <v>0</v>
      </c>
      <c r="DV112" s="222" t="str">
        <f>IF(MONTH(Deník!$C112)=DV$2,Deník!$W112,"")</f>
        <v/>
      </c>
      <c r="DW112" s="222" t="str">
        <f>IF(MONTH(Deník!$C112)=DW$2,Deník!$W112,"")</f>
        <v/>
      </c>
      <c r="DX112" s="222" t="str">
        <f>IF(MONTH(Deník!$C112)=DX$2,Deník!$W112,"")</f>
        <v/>
      </c>
      <c r="DY112" s="222" t="str">
        <f>IF(MONTH(Deník!$C112)=DY$2,Deník!$W112,"")</f>
        <v/>
      </c>
      <c r="DZ112" s="222" t="str">
        <f>IF(MONTH(Deník!$C112)=DZ$2,Deník!$W112,"")</f>
        <v/>
      </c>
      <c r="EA112" s="222" t="str">
        <f>IF(MONTH(Deník!$C112)=EA$2,Deník!$W112,"")</f>
        <v/>
      </c>
      <c r="EB112" s="222" t="str">
        <f>IF(MONTH(Deník!$C112)=EB$2,Deník!$W112,"")</f>
        <v/>
      </c>
      <c r="EC112" s="222" t="str">
        <f>IF(MONTH(Deník!$C112)=EC$2,Deník!$W112,"")</f>
        <v/>
      </c>
      <c r="ED112" s="222" t="str">
        <f>IF(MONTH(Deník!$C112)=ED$2,Deník!$W112,"")</f>
        <v/>
      </c>
      <c r="EE112" s="222" t="str">
        <f>IF(MONTH(Deník!$C112)=EE$2,Deník!$W112,"")</f>
        <v/>
      </c>
      <c r="EF112" s="222" t="str">
        <f>IF(MONTH(Deník!$C112)=EF$2,Deník!$W112,"")</f>
        <v/>
      </c>
      <c r="EI112" s="600" t="str">
        <f>IF(Deník!$W112&lt;&gt;"",IF(Deník!$B112=Statistika!$F$63,Deník!$W112,""),"")</f>
        <v/>
      </c>
      <c r="EJ112" s="13" t="str">
        <f>IF(Deník!$W112&lt;&gt;"",IF(Deník!$B112=Statistika!$F$64,Deník!$W112,""),"")</f>
        <v/>
      </c>
      <c r="EK112" s="13" t="str">
        <f>IF(Deník!$W112&lt;&gt;"",IF(Deník!$B112=Statistika!$F$65,Deník!$W112,""),"")</f>
        <v/>
      </c>
      <c r="EL112" s="13" t="str">
        <f>IF(Deník!$W112&lt;&gt;"",IF(Deník!$B112=Statistika!$F$66,Deník!$W112,""),"")</f>
        <v/>
      </c>
      <c r="EM112" s="13" t="str">
        <f>IF(Deník!$W112&lt;&gt;"",IF(Deník!$B112=Statistika!$F$67,Deník!$W112,""),"")</f>
        <v/>
      </c>
      <c r="EN112" s="13" t="str">
        <f>IF(Deník!$W112&lt;&gt;"",IF(Deník!$B112=Statistika!$F$68,Deník!$W112,""),"")</f>
        <v/>
      </c>
      <c r="EO112" s="13" t="str">
        <f>IF(Deník!$W112&lt;&gt;"",IF(Deník!$B112=Statistika!$F$69,Deník!$W112,""),"")</f>
        <v/>
      </c>
      <c r="EP112" s="601" t="str">
        <f>IF(Deník!$W112&lt;&gt;"",IF(Deník!$B112=Statistika!$F$70,Deník!$W112,""),"")</f>
        <v/>
      </c>
      <c r="EQ112" s="90"/>
      <c r="ER112" s="63" t="str">
        <f>IF(Deník!$W112&lt;&gt;"",IF(Deník!$J112="L",Deník!$W112,""),"")</f>
        <v/>
      </c>
      <c r="ES112" s="13" t="str">
        <f>IF(Deník!$W112&lt;&gt;"",IF(Deník!$J112="S",Deník!$W112,""),"")</f>
        <v/>
      </c>
      <c r="ET112" s="95"/>
      <c r="EU112" s="88"/>
      <c r="EV112" s="63" t="str">
        <f>IF(WEEKDAY(Deník!$C112,2)=1,Deník!$W112,"")</f>
        <v/>
      </c>
      <c r="EW112" s="13" t="str">
        <f>IF(WEEKDAY(Deník!$C112,2)=2,Deník!$W112,"")</f>
        <v/>
      </c>
      <c r="EX112" s="13" t="str">
        <f>IF(WEEKDAY(Deník!$C112,2)=3,Deník!$W112,"")</f>
        <v/>
      </c>
      <c r="EY112" s="13" t="str">
        <f>IF(WEEKDAY(Deník!$C112,2)=4,Deník!$W112,"")</f>
        <v/>
      </c>
      <c r="EZ112" s="60" t="str">
        <f>IF(WEEKDAY(Deník!$C112,2)=5,Deník!$W112,"")</f>
        <v/>
      </c>
      <c r="FA112" s="99"/>
      <c r="FB112" s="100">
        <f>Deník!D112</f>
        <v>0</v>
      </c>
      <c r="FC112" s="63">
        <f>IF($FB112&lt;&gt;"",IF(AND($FB112&gt;=FC$2,$FB112&lt;=FC$3),Deník!$W112,""))</f>
        <v>0</v>
      </c>
      <c r="FD112" s="63" t="str">
        <f>IF($FB112&lt;&gt;"",IF(AND($FB112&gt;=FD$2,$FB112&lt;=FD$3),Deník!$W112,""))</f>
        <v/>
      </c>
      <c r="FE112" s="63" t="str">
        <f>IF($FB112&lt;&gt;"",IF(AND($FB112&gt;=FE$2,$FB112&lt;=FE$3),Deník!$W112,""))</f>
        <v/>
      </c>
      <c r="FF112" s="63" t="str">
        <f>IF($FB112&lt;&gt;"",IF(AND($FB112&gt;=FF$2,$FB112&lt;=FF$3),Deník!$W112,""))</f>
        <v/>
      </c>
      <c r="FG112" s="63" t="str">
        <f>IF($FB112&lt;&gt;"",IF(AND($FB112&gt;=FG$2,$FB112&lt;=FG$3),Deník!$W112,""))</f>
        <v/>
      </c>
      <c r="FH112" s="63" t="str">
        <f>IF($FB112&lt;&gt;"",IF(AND($FB112&gt;=FH$2,$FB112&lt;=FH$3),Deník!$W112,""))</f>
        <v/>
      </c>
      <c r="FI112" s="63" t="str">
        <f>IF($FB112&lt;&gt;"",IF(AND($FB112&gt;=FI$2,$FB112&lt;=FI$3),Deník!$W112,""))</f>
        <v/>
      </c>
      <c r="FJ112" s="63" t="str">
        <f>IF($FB112&lt;&gt;"",IF(AND($FB112&gt;=FJ$2,$FB112&lt;=FJ$3),Deník!$W112,""))</f>
        <v/>
      </c>
      <c r="FK112" s="63" t="str">
        <f>IF($FB112&lt;&gt;"",IF(AND($FB112&gt;=FK$2,$FB112&lt;=FK$3),Deník!$W112,""))</f>
        <v/>
      </c>
      <c r="FL112" s="63" t="str">
        <f>IF($FB112&lt;&gt;"",IF(AND($FB112&gt;=FL$2,$FB112&lt;=FL$3),Deník!$W112,""))</f>
        <v/>
      </c>
      <c r="FM112" s="63" t="str">
        <f>IF($FB112&lt;&gt;"",IF(AND($FB112&gt;=FM$2,$FB112&lt;=FM$3),Deník!$W112,""))</f>
        <v/>
      </c>
      <c r="FN112" s="13"/>
      <c r="FO112" s="20" t="str">
        <f>IF(Deník!$W112&gt;1,Deník!$W112,"")</f>
        <v/>
      </c>
      <c r="FP112" s="20" t="str">
        <f>IF(Deník!$W112&lt;0,Deník!$W112,"")</f>
        <v/>
      </c>
      <c r="FQ112" s="17"/>
      <c r="FS112" s="233"/>
      <c r="FT112" s="233" t="str">
        <f>IF(Deník!$W112&lt;&gt;"",IF(Deník!$Y112=Statistika!$F$78,Deník!$W112,""),"")</f>
        <v/>
      </c>
      <c r="FU112" s="233" t="str">
        <f>IF(Deník!$W112&lt;&gt;"",IF(Deník!$Y112=Statistika!$F$79,Deník!$W112,""),"")</f>
        <v/>
      </c>
      <c r="FV112" s="233" t="str">
        <f>IF(Deník!$W112&lt;&gt;"",IF(Deník!$Y112=Statistika!$F$80,Deník!$W112,""),"")</f>
        <v/>
      </c>
      <c r="FW112" s="233" t="str">
        <f>IF(Deník!$W112&lt;&gt;"",IF(Deník!$Y112=Statistika!$F$81,Deník!$W112,""),"")</f>
        <v/>
      </c>
      <c r="FX112" s="233" t="str">
        <f>IF(Deník!$W112&lt;&gt;"",IF(Deník!$Y112=Statistika!$F$82,Deník!$W112,""),"")</f>
        <v/>
      </c>
      <c r="FY112" s="233" t="str">
        <f>IF(Deník!$W112&lt;&gt;"",IF(Deník!$Y112=Statistika!$F$83,Deník!$W112,""),"")</f>
        <v/>
      </c>
      <c r="FZ112" s="233" t="str">
        <f>IF(Deník!$W112&lt;&gt;"",IF(Deník!$Y112=Statistika!$F$84,Deník!$W112,""),"")</f>
        <v/>
      </c>
      <c r="GA112" s="233" t="str">
        <f>IF(Deník!$W112&lt;&gt;"",IF(Deník!$Y112=Statistika!$F$85,Deník!$W112,""),"")</f>
        <v/>
      </c>
      <c r="GB112" s="233" t="str">
        <f>IF(Deník!$W112&lt;&gt;"",IF(Deník!$Y112=Statistika!$F$86,Deník!$W112,""),"")</f>
        <v/>
      </c>
      <c r="GC112" s="233" t="str">
        <f>IF(Deník!$W112&lt;&gt;"",IF(Deník!$Y112=Statistika!$F$87,Deník!$W112,""),"")</f>
        <v/>
      </c>
      <c r="GD112" s="233" t="str">
        <f>IF(Deník!$W112&lt;&gt;"",IF(Deník!$Y112=Statistika!$F$88,Deník!$W112,""),"")</f>
        <v/>
      </c>
      <c r="GE112" s="233" t="str">
        <f>IF(Deník!$W112&lt;&gt;"",IF(Deník!$Y112=Statistika!$F$89,Deník!$W112,""),"")</f>
        <v/>
      </c>
      <c r="GF112" s="233" t="str">
        <f>IF(Deník!$W112&lt;&gt;"",IF(Deník!$Y112=Statistika!$F$90,Deník!$W112,""),"")</f>
        <v/>
      </c>
      <c r="GG112" s="233" t="str">
        <f>IF(Deník!$W112&lt;&gt;"",IF(Deník!$Y112=Statistika!$F$91,Deník!$W112,""),"")</f>
        <v/>
      </c>
      <c r="GH112" s="233"/>
      <c r="GI112" s="233" t="str">
        <f>IF(Deník!$W112&lt;&gt;"",IF(Deník!$AB112=Statistika!$L$100,Deník!$W112,""),"")</f>
        <v/>
      </c>
      <c r="GJ112" s="233" t="str">
        <f>IF(Deník!$W112&lt;&gt;"",IF(Deník!$AB112=Statistika!$L$101,Deník!$W112,""),"")</f>
        <v/>
      </c>
      <c r="GK112" s="233" t="str">
        <f>IF(Deník!$W112&lt;&gt;"",IF(Deník!$AB112=Statistika!$L$102,Deník!$W112,""),"")</f>
        <v/>
      </c>
      <c r="GL112" s="233" t="str">
        <f>IF(Deník!$W112&lt;&gt;"",IF(Deník!$AB112=Statistika!$L$103,Deník!$W112,""),"")</f>
        <v/>
      </c>
      <c r="GM112" s="233" t="str">
        <f>IF(Deník!$W112&lt;&gt;"",IF(Deník!$AB112=Statistika!$L$104,Deník!$W112,""),"")</f>
        <v/>
      </c>
      <c r="GN112" s="233" t="str">
        <f>IF(Deník!$W112&lt;&gt;"",IF(Deník!$AB112=Statistika!$L$105,Deník!$W112,""),"")</f>
        <v/>
      </c>
      <c r="GO112" s="233" t="str">
        <f>IF(Deník!$W112&lt;&gt;"",IF(Deník!$AB112=Statistika!$L$106,Deník!$W112,""),"")</f>
        <v/>
      </c>
      <c r="GP112" s="233" t="str">
        <f>IF(Deník!$W112&lt;&gt;"",IF(Deník!$AB112=Statistika!$L$107,Deník!$W112,""),"")</f>
        <v/>
      </c>
      <c r="GQ112" s="233" t="str">
        <f>IF(Deník!$W112&lt;&gt;"",IF(Deník!$AB112=Statistika!$L$108,Deník!$W112,""),"")</f>
        <v/>
      </c>
      <c r="GS112" s="233" t="str">
        <f>IF(Deník!$W112&lt;0,IF(Deník!$AC112=Statistika!$F$117,Deník!$W112,""),"")</f>
        <v/>
      </c>
      <c r="GT112" s="233" t="str">
        <f>IF(Deník!$W112&lt;0,IF(Deník!$AC112=Statistika!$F$118,Deník!$W112,""),"")</f>
        <v/>
      </c>
      <c r="GU112" s="233" t="str">
        <f>IF(Deník!$W112&lt;0,IF(Deník!$AC112=Statistika!$F$119,Deník!$W112,""),"")</f>
        <v/>
      </c>
      <c r="GV112" s="233" t="str">
        <f>IF(Deník!$W112&lt;0,IF(Deník!$AC112=Statistika!$F$120,Deník!$W112,""),"")</f>
        <v/>
      </c>
      <c r="GW112" s="233" t="str">
        <f>IF(Deník!$W112&lt;0,IF(Deník!$AC112=Statistika!$F$121,Deník!$W112,""),"")</f>
        <v/>
      </c>
      <c r="GX112" s="233" t="str">
        <f>IF(Deník!$W112&lt;0,IF(Deník!$AC112=Statistika!$F$122,Deník!$W112,""),"")</f>
        <v/>
      </c>
      <c r="GY112" s="233" t="str">
        <f>IF(Deník!$W112&lt;0,IF(Deník!$AC112=Statistika!$F$123,Deník!$W112,""),"")</f>
        <v/>
      </c>
      <c r="GZ112" s="233" t="str">
        <f>IF(Deník!$W112&lt;0,IF(Deník!$AC112=Statistika!$F$124,Deník!$W112,""),"")</f>
        <v/>
      </c>
      <c r="HA112" s="233" t="str">
        <f>IF(Deník!$W112&lt;0,IF(Deník!$AC112=Statistika!$F$125,Deník!$W112,""),"")</f>
        <v/>
      </c>
      <c r="HC112" s="233" t="str">
        <f>IF(Deník!$W112&lt;0,IF(Deník!$AD112=Statistika!$F$133,Deník!$W112,""),"")</f>
        <v/>
      </c>
      <c r="HD112" s="233" t="str">
        <f>IF(Deník!$W112&lt;0,IF(Deník!$AD112=Statistika!$F$134,Deník!$W112,""),"")</f>
        <v/>
      </c>
      <c r="HE112" s="233" t="str">
        <f>IF(Deník!$W112&lt;0,IF(Deník!$AD112=Statistika!$F$135,Deník!$W112,""),"")</f>
        <v/>
      </c>
      <c r="HF112" s="233" t="str">
        <f>IF(Deník!$W112&lt;0,IF(Deník!$AD112=Statistika!$F$136,Deník!$W112,""),"")</f>
        <v/>
      </c>
      <c r="HG112" s="233" t="str">
        <f>IF(Deník!$W112&lt;0,IF(Deník!$AD112=Statistika!$F$137,Deník!$W112,""),"")</f>
        <v/>
      </c>
      <c r="ID112" s="8">
        <f>Tabulka4[[#This Row],[Sloupec3]]</f>
        <v>0</v>
      </c>
      <c r="IE112" s="17" t="str">
        <f>IF(AND([1]Deník!$C112&gt;='[1]Měsíční shrnutí'!$D$1,[1]Deník!$C112&lt;='[1]Měsíční shrnutí'!$F$1),[1]Deník!$X112,"")</f>
        <v/>
      </c>
    </row>
    <row r="113" spans="1:239">
      <c r="A113" s="8">
        <f>Deník!C114</f>
        <v>0</v>
      </c>
      <c r="B113" s="50" t="str">
        <f>Deník!R114</f>
        <v/>
      </c>
      <c r="C113" s="102" t="str">
        <f>IF(AND(Deník!R114&gt;1,Deník!R114&lt;&gt;""),1,"")</f>
        <v/>
      </c>
      <c r="D113" s="102" t="str">
        <f>IF(AND(Deník!R114&lt;=0,Deník!R114&lt;&gt;""),1,"")</f>
        <v/>
      </c>
      <c r="E113" s="103" t="str">
        <f>IF(AND(Deník!R114&gt;=0,Deník!R114&lt;=1),1,"")</f>
        <v/>
      </c>
      <c r="F113" s="79" t="str">
        <f>IF(Deník!R114&lt;&gt;"",Deník!R114+F112,"")</f>
        <v/>
      </c>
      <c r="G113" s="85"/>
      <c r="H113" s="54" t="str">
        <f>IF(MONTH(Deník!$C113)=H$2,IF(AND(Deník!$R113&gt;=0,Deník!$R113&lt;=1),"BE",Deník!$R113),"")</f>
        <v/>
      </c>
      <c r="I113" s="11" t="str">
        <f>IF(MONTH(Deník!$C113)=I$2,IF(AND(Deník!$R113&gt;=0,Deník!$R113&lt;=1),"BE",Deník!$R113),"")</f>
        <v/>
      </c>
      <c r="J113" s="11" t="str">
        <f>IF(MONTH(Deník!$C113)=J$2,IF(AND(Deník!$R113&gt;=0,Deník!$R113&lt;=1),"BE",Deník!$R113),"")</f>
        <v/>
      </c>
      <c r="K113" s="11" t="str">
        <f>IF(MONTH(Deník!$C113)=K$2,IF(AND(Deník!$R113&gt;=0,Deník!$R113&lt;=1),"BE",Deník!$R113),"")</f>
        <v/>
      </c>
      <c r="L113" s="11" t="str">
        <f>IF(MONTH(Deník!$C113)=L$2,IF(AND(Deník!$R113&gt;=0,Deník!$R113&lt;=1),"BE",Deník!$R113),"")</f>
        <v/>
      </c>
      <c r="M113" s="11" t="str">
        <f>IF(MONTH(Deník!$C113)=M$2,IF(AND(Deník!$R113&gt;=0,Deník!$R113&lt;=1),"BE",Deník!$R113),"")</f>
        <v/>
      </c>
      <c r="N113" s="11" t="str">
        <f>IF(MONTH(Deník!$C113)=N$2,IF(AND(Deník!$R113&gt;=0,Deník!$R113&lt;=1),"BE",Deník!$R113),"")</f>
        <v/>
      </c>
      <c r="O113" s="11" t="str">
        <f>IF(MONTH(Deník!$C113)=O$2,IF(AND(Deník!$R113&gt;=0,Deník!$R113&lt;=1),"BE",Deník!$R113),"")</f>
        <v/>
      </c>
      <c r="P113" s="11" t="str">
        <f>IF(MONTH(Deník!$C113)=P$2,IF(AND(Deník!$R113&gt;=0,Deník!$R113&lt;=1),"BE",Deník!$R113),"")</f>
        <v/>
      </c>
      <c r="Q113" s="11" t="str">
        <f>IF(MONTH(Deník!$C113)=Q$2,IF(AND(Deník!$R113&gt;=0,Deník!$R113&lt;=1),"BE",Deník!$R113),"")</f>
        <v/>
      </c>
      <c r="R113" s="11" t="str">
        <f>IF(MONTH(Deník!$C113)=R$2,IF(AND(Deník!$R113&gt;=0,Deník!$R113&lt;=1),"BE",Deník!$R113),"")</f>
        <v/>
      </c>
      <c r="S113" s="57" t="str">
        <f>IF(MONTH(Deník!$C113)=S$2,IF(AND(Deník!$R113&gt;=0,Deník!$R113&lt;=1),"BE",Deník!$R113),"")</f>
        <v/>
      </c>
      <c r="U113" s="12"/>
      <c r="V113" s="12"/>
      <c r="X113" s="600" t="str">
        <f>IF(Deník!$R113&lt;&gt;"",IF(Deník!$B113=Statistika!$F$63,IF(AND(Deník!$R113&gt;=0,Deník!$R113&lt;=1),"BE",Deník!$R113),""),"")</f>
        <v/>
      </c>
      <c r="Y113" s="13" t="str">
        <f>IF(Deník!$R113&lt;&gt;"",IF(Deník!$B113=Statistika!$F$64,IF(AND(Deník!$R113&gt;=0,Deník!$R113&lt;=1),"BE",Deník!$R113),""),"")</f>
        <v/>
      </c>
      <c r="Z113" s="13" t="str">
        <f>IF(Deník!$R113&lt;&gt;"",IF(Deník!$B113=Statistika!$F$65,IF(AND(Deník!$R113&gt;=0,Deník!$R113&lt;=1),"BE",Deník!$R113),""),"")</f>
        <v/>
      </c>
      <c r="AA113" s="13" t="str">
        <f>IF(Deník!$R113&lt;&gt;"",IF(Deník!$B113=Statistika!$F$66,IF(AND(Deník!$R113&gt;=0,Deník!$R113&lt;=1),"BE",Deník!$R113),""),"")</f>
        <v/>
      </c>
      <c r="AB113" s="13" t="str">
        <f>IF(Deník!$R113&lt;&gt;"",IF(Deník!$B113=Statistika!$F$67,IF(AND(Deník!$R113&gt;=0,Deník!$R113&lt;=1),"BE",Deník!$R113),""),"")</f>
        <v/>
      </c>
      <c r="AC113" s="13" t="str">
        <f>IF(Deník!$R113&lt;&gt;"",IF(Deník!$B113=Statistika!$F$68,IF(AND(Deník!$R113&gt;=0,Deník!$R113&lt;=1),"BE",Deník!$R113),""),"")</f>
        <v/>
      </c>
      <c r="AD113" s="13" t="str">
        <f>IF(Deník!$R113&lt;&gt;"",IF(Deník!$B113=Statistika!$F$69,IF(AND(Deník!$R113&gt;=0,Deník!$R113&lt;=1),"BE",Deník!$R113),""),"")</f>
        <v/>
      </c>
      <c r="AE113" s="601" t="str">
        <f>IF(Deník!$R113&lt;&gt;"",IF(Deník!$B113=Statistika!$F$70,IF(AND(Deník!$R113&gt;=0,Deník!$R113&lt;=1),"BE",Deník!$R113),""),"")</f>
        <v/>
      </c>
      <c r="AF113" s="90"/>
      <c r="AG113" s="63" t="str">
        <f>IF(Deník!$R113&lt;&gt;"",IF(Deník!$J113="L",IF(AND(Deník!$R113&gt;=0,Deník!$R113&lt;=1),"BE",Deník!$R113),""),"")</f>
        <v/>
      </c>
      <c r="AH113" s="13" t="str">
        <f>IF(Deník!$R113&lt;&gt;"",IF(Deník!$J113="S",IF(AND(Deník!$R113&gt;=0,Deník!$R113&lt;=1),"BE",Deník!$R113),""),"")</f>
        <v/>
      </c>
      <c r="AI113" s="95"/>
      <c r="AJ113" s="71" t="str">
        <f>IF(Deník!N114&lt;&gt;"",Deník!N114*-1,"")</f>
        <v/>
      </c>
      <c r="AK113" s="88"/>
      <c r="AL113" s="63" t="str">
        <f>IF(WEEKDAY(Deník!$C113,2)=1,IF(AND(Deník!$R113&gt;=0,Deník!$R113&lt;=1),"BE",Deník!$R113),"")</f>
        <v/>
      </c>
      <c r="AM113" s="13" t="str">
        <f>IF(WEEKDAY(Deník!$C113,2)=2,IF(AND(Deník!$R113&gt;=0,Deník!$R113&lt;=1),"BE",Deník!$R113),"")</f>
        <v/>
      </c>
      <c r="AN113" s="13" t="str">
        <f>IF(WEEKDAY(Deník!$C113,2)=3,IF(AND(Deník!$R113&gt;=0,Deník!$R113&lt;=1),"BE",Deník!$R113),"")</f>
        <v/>
      </c>
      <c r="AO113" s="13" t="str">
        <f>IF(WEEKDAY(Deník!$C113,2)=4,IF(AND(Deník!$R113&gt;=0,Deník!$R113&lt;=1),"BE",Deník!$R113),"")</f>
        <v/>
      </c>
      <c r="AP113" s="60" t="str">
        <f>IF(WEEKDAY(Deník!$C113,2)=5,IF(AND(Deník!$R113&gt;=0,Deník!$R113&lt;=1),"BE",Deník!$R113),"")</f>
        <v/>
      </c>
      <c r="AQ113" s="99"/>
      <c r="AR113" s="100">
        <f>Deník!D113</f>
        <v>0</v>
      </c>
      <c r="AS113" s="63" t="str">
        <f>IF(Deník!$D113&lt;&gt;"",IF(AND(Deník!$D113&gt;=AS$2,Deník!$D113&lt;=AS$3),IF(AND(Deník!$R113&gt;=0,Deník!$R113&lt;=1),"BE",Deník!$R113),""),"")</f>
        <v/>
      </c>
      <c r="AT113" s="63" t="str">
        <f>IF(Deník!$D113&lt;&gt;"",IF(AND(Deník!$D113&gt;=AT$2,Deník!$D113&lt;=AT$3),IF(AND(Deník!$R113&gt;=0,Deník!$R113&lt;=1),"BE",Deník!$R113),""),"")</f>
        <v/>
      </c>
      <c r="AU113" s="63" t="str">
        <f>IF(Deník!$D113&lt;&gt;"",IF(AND(Deník!$D113&gt;=AU$2,Deník!$D113&lt;=AU$3),IF(AND(Deník!$R113&gt;=0,Deník!$R113&lt;=1),"BE",Deník!$R113),""),"")</f>
        <v/>
      </c>
      <c r="AV113" s="63" t="str">
        <f>IF(Deník!$D113&lt;&gt;"",IF(AND(Deník!$D113&gt;=AV$2,Deník!$D113&lt;=AV$3),IF(AND(Deník!$R113&gt;=0,Deník!$R113&lt;=1),"BE",Deník!$R113),""),"")</f>
        <v/>
      </c>
      <c r="AW113" s="63" t="str">
        <f>IF(Deník!$D113&lt;&gt;"",IF(AND(Deník!$D113&gt;=AW$2,Deník!$D113&lt;=AW$3),IF(AND(Deník!$R113&gt;=0,Deník!$R113&lt;=1),"BE",Deník!$R113),""),"")</f>
        <v/>
      </c>
      <c r="AX113" s="63" t="str">
        <f>IF(Deník!$D113&lt;&gt;"",IF(AND(Deník!$D113&gt;=AX$2,Deník!$D113&lt;=AX$3),IF(AND(Deník!$R113&gt;=0,Deník!$R113&lt;=1),"BE",Deník!$R113),""),"")</f>
        <v/>
      </c>
      <c r="AY113" s="63" t="str">
        <f>IF(Deník!$D113&lt;&gt;"",IF(AND(Deník!$D113&gt;=AY$2,Deník!$D113&lt;=AY$3),IF(AND(Deník!$R113&gt;=0,Deník!$R113&lt;=1),"BE",Deník!$R113),""),"")</f>
        <v/>
      </c>
      <c r="AZ113" s="63" t="str">
        <f>IF(Deník!$D113&lt;&gt;"",IF(AND(Deník!$D113&gt;=AZ$2,Deník!$D113&lt;=AZ$3),IF(AND(Deník!$R113&gt;=0,Deník!$R113&lt;=1),"BE",Deník!$R113),""),"")</f>
        <v/>
      </c>
      <c r="BA113" s="63" t="str">
        <f>IF(Deník!$D113&lt;&gt;"",IF(AND(Deník!$D113&gt;=BA$2,Deník!$D113&lt;=BA$3),IF(AND(Deník!$R113&gt;=0,Deník!$R113&lt;=1),"BE",Deník!$R113),""),"")</f>
        <v/>
      </c>
      <c r="BB113" s="63" t="str">
        <f>IF(Deník!$D113&lt;&gt;"",IF(AND(Deník!$D113&gt;=BB$2,Deník!$D113&lt;=BB$3),IF(AND(Deník!$R113&gt;=0,Deník!$R113&lt;=1),"BE",Deník!$R113),""),"")</f>
        <v/>
      </c>
      <c r="BC113" s="71" t="str">
        <f>IF(Deník!$D113&lt;&gt;"",IF(AND(Deník!$D113&gt;=BC$2,Deník!$D113&lt;=BC$3),IF(AND(Deník!$R113&gt;=0,Deník!$R113&lt;=1),"BE",Deník!$R113),""),"")</f>
        <v/>
      </c>
      <c r="BD113" s="20" t="str">
        <f>IF(Deník!$J114="S",(Deník!$M114-Deník!$K114),IF(Deník!$J114="L",(Deník!$K114-Deník!$M114),""))</f>
        <v/>
      </c>
      <c r="BE113" s="20" t="str">
        <f>IF(Deník!$J114="S",(Deník!$K114-Deník!$O114),IF(Deník!$J114="L",(Deník!$O114-Deník!$K114),""))</f>
        <v/>
      </c>
      <c r="BF113" s="20" t="str">
        <f>IF(Deník!$J114="S",(Deník!$K114-Deník!$L114),IF(Deník!$J114="L",(Deník!$L114-Deník!$K114),""))</f>
        <v/>
      </c>
      <c r="BG113" s="20" t="str">
        <f>IF(Deník!$J114="S",(Deník!$K114-Deník!$S114),IF(Deník!$J114="L",(Deník!$S114-Deník!$K114),""))</f>
        <v/>
      </c>
      <c r="BH113" s="20" t="str">
        <f>IF(Deník!$J114="S",(Deník!$K114-Deník!$U114),IF(Deník!$J114="L",(Deník!$U114-Deník!$K114),""))</f>
        <v/>
      </c>
      <c r="BI113" s="20" t="str">
        <f>IF(Deník!$R113&gt;1,Deník!$R113,"")</f>
        <v/>
      </c>
      <c r="BJ113" s="20" t="str">
        <f>IF(Deník!$R113&lt;0,Deník!$R113,"")</f>
        <v/>
      </c>
      <c r="BK113" s="17"/>
      <c r="BM113" s="233" t="str">
        <f>IF(Deník!$R113&lt;&gt;"",IF(Deník!$Y113=Statistika!$F$78,IF(AND(Deník!$R113&gt;=0,Deník!$R113&lt;=1),"BE",Deník!$R113),""),"")</f>
        <v/>
      </c>
      <c r="BN113" s="233" t="str">
        <f>IF(Deník!$R113&lt;&gt;"",IF(Deník!$Y113=Statistika!$F$79,IF(AND(Deník!$R113&gt;=0,Deník!$R113&lt;=1),"BE",Deník!$R113),""),"")</f>
        <v/>
      </c>
      <c r="BO113" s="233" t="str">
        <f>IF(Deník!$R113&lt;&gt;"",IF(Deník!$Y113=Statistika!$F$80,IF(AND(Deník!$R113&gt;=0,Deník!$R113&lt;=1),"BE",Deník!$R113),""),"")</f>
        <v/>
      </c>
      <c r="BP113" s="233" t="str">
        <f>IF(Deník!$R113&lt;&gt;"",IF(Deník!$Y113=Statistika!$F$81,IF(AND(Deník!$R113&gt;=0,Deník!$R113&lt;=1),"BE",Deník!$R113),""),"")</f>
        <v/>
      </c>
      <c r="BQ113" s="233" t="str">
        <f>IF(Deník!$R113&lt;&gt;"",IF(Deník!$Y113=Statistika!$F$82,IF(AND(Deník!$R113&gt;=0,Deník!$R113&lt;=1),"BE",Deník!$R113),""),"")</f>
        <v/>
      </c>
      <c r="BR113" s="233" t="str">
        <f>IF(Deník!$R113&lt;&gt;"",IF(Deník!$Y113=Statistika!$F$83,IF(AND(Deník!$R113&gt;=0,Deník!$R113&lt;=1),"BE",Deník!$R113),""),"")</f>
        <v/>
      </c>
      <c r="BS113" s="233" t="str">
        <f>IF(Deník!$R113&lt;&gt;"",IF(Deník!$Y113=Statistika!$F$84,IF(AND(Deník!$R113&gt;=0,Deník!$R113&lt;=1),"BE",Deník!$R113),""),"")</f>
        <v/>
      </c>
      <c r="BT113" s="233" t="str">
        <f>IF(Deník!$R113&lt;&gt;"",IF(Deník!$Y113=Statistika!$F$85,IF(AND(Deník!$R113&gt;=0,Deník!$R113&lt;=1),"BE",Deník!$R113),""),"")</f>
        <v/>
      </c>
      <c r="BU113" s="233" t="str">
        <f>IF(Deník!$R113&lt;&gt;"",IF(Deník!$Y113=Statistika!$F$86,IF(AND(Deník!$R113&gt;=0,Deník!$R113&lt;=1),"BE",Deník!$R113),""),"")</f>
        <v/>
      </c>
      <c r="BV113" s="233" t="str">
        <f>IF(Deník!$R113&lt;&gt;"",IF(Deník!$Y113=Statistika!$F$87,IF(AND(Deník!$R113&gt;=0,Deník!$R113&lt;=1),"BE",Deník!$R113),""),"")</f>
        <v/>
      </c>
      <c r="BW113" s="233" t="str">
        <f>IF(Deník!$R113&lt;&gt;"",IF(Deník!$Y113=Statistika!$F$88,IF(AND(Deník!$R113&gt;=0,Deník!$R113&lt;=1),"BE",Deník!$R113),""),"")</f>
        <v/>
      </c>
      <c r="BX113" s="233" t="str">
        <f>IF(Deník!$R113&lt;&gt;"",IF(Deník!$Y113=Statistika!$F$89,IF(AND(Deník!$R113&gt;=0,Deník!$R113&lt;=1),"BE",Deník!$R113),""),"")</f>
        <v/>
      </c>
      <c r="BY113" s="233" t="str">
        <f>IF(Deník!$R113&lt;&gt;"",IF(Deník!$Y113=Statistika!$F$90,IF(AND(Deník!$R113&gt;=0,Deník!$R113&lt;=1),"BE",Deník!$R113),""),"")</f>
        <v/>
      </c>
      <c r="BZ113" s="233" t="str">
        <f>IF(Deník!$R113&lt;&gt;"",IF(Deník!$Y113=Statistika!$F$91,IF(AND(Deník!$R113&gt;=0,Deník!$R113&lt;=1),"BE",Deník!$R113),""),"")</f>
        <v/>
      </c>
      <c r="CA113" s="233"/>
      <c r="CB113" s="233" t="str">
        <f>IF(Deník!$R113&lt;&gt;"",IF(Deník!$AB113="SL",IF(AND(Deník!$R113&gt;=0,Deník!$R113&lt;=1),"BE",Deník!$R113),""),"")</f>
        <v/>
      </c>
      <c r="CC113" s="233" t="str">
        <f>IF(Deník!$R113&lt;&gt;"",IF(Deník!$AB113="BE10",IF(AND(Deník!$R113&gt;=0,Deník!$R113&lt;=1),"BE",Deník!$R113),""),"")</f>
        <v/>
      </c>
      <c r="CD113" s="233" t="str">
        <f>IF(Deník!$R113&lt;&gt;"",IF(Deník!$AB113="BE15",IF(AND(Deník!$R113&gt;=0,Deník!$R113&lt;=1),"BE",Deník!$R113),""),"")</f>
        <v/>
      </c>
      <c r="CE113" s="233" t="str">
        <f>IF(Deník!$R113&lt;&gt;"",IF(Deník!$AB113="BE20",IF(AND(Deník!$R113&gt;=0,Deník!$R113&lt;=1),"BE",Deník!$R113),""),"")</f>
        <v/>
      </c>
      <c r="CF113" s="233" t="str">
        <f>IF(Deník!$R113&lt;&gt;"",IF(Deník!$AB113="TP1",IF(AND(Deník!$R113&gt;=0,Deník!$R113&lt;=1),"BE",Deník!$R113),""),"")</f>
        <v/>
      </c>
      <c r="CG113" s="233" t="str">
        <f>IF(Deník!$R113&lt;&gt;"",IF(Deník!$AB113="TP2",IF(AND(Deník!$R113&gt;=0,Deník!$R113&lt;=1),"BE",Deník!$R113),""),"")</f>
        <v/>
      </c>
      <c r="CH113" s="233" t="str">
        <f>IF(Deník!$R113&lt;&gt;"",IF(Deník!$AB113="TP3",IF(AND(Deník!$R113&gt;=0,Deník!$R113&lt;=1),"BE",Deník!$R113),""),"")</f>
        <v/>
      </c>
      <c r="CI113" s="233" t="str">
        <f>IF(Deník!$R113&lt;&gt;"",IF(Deník!$AB113="Trailing SL",IF(AND(Deník!$R113&gt;=0,Deník!$R113&lt;=1),"BE",Deník!$R113),""),"")</f>
        <v/>
      </c>
      <c r="CJ113" s="233" t="str">
        <f>IF(Deník!$R113&lt;&gt;"",IF(Deník!$AB113="Manual",IF(AND(Deník!$R113&gt;=0,Deník!$R113&lt;=1),"BE",Deník!$R113),""),"")</f>
        <v/>
      </c>
      <c r="CK113" s="233"/>
      <c r="CL113" s="233" t="str">
        <f>IF(Deník!$R113&lt;0,IF(Deník!$AC113=Statistika!$F$117,Deník!$R113,""),"")</f>
        <v/>
      </c>
      <c r="CM113" s="233" t="str">
        <f>IF(Deník!$R113&lt;0,IF(Deník!$AC113=Statistika!$F$118,Deník!$R113,""),"")</f>
        <v/>
      </c>
      <c r="CN113" s="233" t="str">
        <f>IF(Deník!$R113&lt;0,IF(Deník!$AC113=Statistika!$F$119,Deník!$R113,""),"")</f>
        <v/>
      </c>
      <c r="CO113" s="233" t="str">
        <f>IF(Deník!$R113&lt;0,IF(Deník!$AC113=Statistika!$F$120,Deník!$R113,""),"")</f>
        <v/>
      </c>
      <c r="CP113" s="233" t="str">
        <f>IF(Deník!$R113&lt;0,IF(Deník!$AC113=Statistika!$F$121,Deník!$R113,""),"")</f>
        <v/>
      </c>
      <c r="CQ113" s="233" t="str">
        <f>IF(Deník!$R113&lt;0,IF(Deník!$AC113=Statistika!$F$122,Deník!$R113,""),"")</f>
        <v/>
      </c>
      <c r="CR113" s="233" t="str">
        <f>IF(Deník!$R113&lt;0,IF(Deník!$AC113=Statistika!$F$123,Deník!$R113,""),"")</f>
        <v/>
      </c>
      <c r="CS113" s="233" t="str">
        <f>IF(Deník!$R113&lt;0,IF(Deník!$AC113=Statistika!$F$124,Deník!$R113,""),"")</f>
        <v/>
      </c>
      <c r="CT113" s="233" t="str">
        <f>IF(Deník!$R113&lt;0,IF(Deník!$AC113=Statistika!$F$125,Deník!$R113,""),"")</f>
        <v/>
      </c>
      <c r="CU113" s="233"/>
      <c r="CV113" s="233" t="str">
        <f>IF(Deník!$R113&lt;0,IF(Deník!$AD113=$CV$2,Deník!$R113,""),"")</f>
        <v/>
      </c>
      <c r="CW113" s="233" t="str">
        <f>IF(Deník!$R113&lt;0,IF(Deník!$AD113=$CW$2,Deník!$R113,""),"")</f>
        <v/>
      </c>
      <c r="CX113" s="233" t="str">
        <f>IF(Deník!$R113&lt;0,IF(Deník!$AD113=$CX$2,Deník!$R113,""),"")</f>
        <v/>
      </c>
      <c r="CY113" s="233" t="str">
        <f>IF(Deník!$R113&lt;0,IF(Deník!$AD113=$CY$2,Deník!$R113,""),"")</f>
        <v/>
      </c>
      <c r="CZ113" s="233" t="str">
        <f>IF(Deník!$R113&lt;0,IF(Deník!$AD113=$CZ$2,Deník!$R113,""),"")</f>
        <v/>
      </c>
      <c r="DL113" s="221">
        <f t="shared" si="8"/>
        <v>93847.029999999984</v>
      </c>
      <c r="DM113" s="220">
        <f t="shared" si="7"/>
        <v>-6.1529700000000132E-2</v>
      </c>
      <c r="DO113" s="50">
        <f>Deník!W114</f>
        <v>0</v>
      </c>
      <c r="DP113" s="102" t="str">
        <f>IF(AND(Deník!W114&gt;0),1,"")</f>
        <v/>
      </c>
      <c r="DQ113" s="102">
        <f>IF(AND(Deník!W114&lt;=0),1,"")</f>
        <v>1</v>
      </c>
      <c r="DR113" s="227"/>
      <c r="DS113" s="228"/>
      <c r="DT113" s="85"/>
      <c r="DU113" s="54">
        <f>IF(MONTH(Deník!$C113)=DU$2,Deník!$W113,"")</f>
        <v>0</v>
      </c>
      <c r="DV113" s="222" t="str">
        <f>IF(MONTH(Deník!$C113)=DV$2,Deník!$W113,"")</f>
        <v/>
      </c>
      <c r="DW113" s="222" t="str">
        <f>IF(MONTH(Deník!$C113)=DW$2,Deník!$W113,"")</f>
        <v/>
      </c>
      <c r="DX113" s="222" t="str">
        <f>IF(MONTH(Deník!$C113)=DX$2,Deník!$W113,"")</f>
        <v/>
      </c>
      <c r="DY113" s="222" t="str">
        <f>IF(MONTH(Deník!$C113)=DY$2,Deník!$W113,"")</f>
        <v/>
      </c>
      <c r="DZ113" s="222" t="str">
        <f>IF(MONTH(Deník!$C113)=DZ$2,Deník!$W113,"")</f>
        <v/>
      </c>
      <c r="EA113" s="222" t="str">
        <f>IF(MONTH(Deník!$C113)=EA$2,Deník!$W113,"")</f>
        <v/>
      </c>
      <c r="EB113" s="222" t="str">
        <f>IF(MONTH(Deník!$C113)=EB$2,Deník!$W113,"")</f>
        <v/>
      </c>
      <c r="EC113" s="222" t="str">
        <f>IF(MONTH(Deník!$C113)=EC$2,Deník!$W113,"")</f>
        <v/>
      </c>
      <c r="ED113" s="222" t="str">
        <f>IF(MONTH(Deník!$C113)=ED$2,Deník!$W113,"")</f>
        <v/>
      </c>
      <c r="EE113" s="222" t="str">
        <f>IF(MONTH(Deník!$C113)=EE$2,Deník!$W113,"")</f>
        <v/>
      </c>
      <c r="EF113" s="222" t="str">
        <f>IF(MONTH(Deník!$C113)=EF$2,Deník!$W113,"")</f>
        <v/>
      </c>
      <c r="EI113" s="600" t="str">
        <f>IF(Deník!$W113&lt;&gt;"",IF(Deník!$B113=Statistika!$F$63,Deník!$W113,""),"")</f>
        <v/>
      </c>
      <c r="EJ113" s="13" t="str">
        <f>IF(Deník!$W113&lt;&gt;"",IF(Deník!$B113=Statistika!$F$64,Deník!$W113,""),"")</f>
        <v/>
      </c>
      <c r="EK113" s="13" t="str">
        <f>IF(Deník!$W113&lt;&gt;"",IF(Deník!$B113=Statistika!$F$65,Deník!$W113,""),"")</f>
        <v/>
      </c>
      <c r="EL113" s="13" t="str">
        <f>IF(Deník!$W113&lt;&gt;"",IF(Deník!$B113=Statistika!$F$66,Deník!$W113,""),"")</f>
        <v/>
      </c>
      <c r="EM113" s="13" t="str">
        <f>IF(Deník!$W113&lt;&gt;"",IF(Deník!$B113=Statistika!$F$67,Deník!$W113,""),"")</f>
        <v/>
      </c>
      <c r="EN113" s="13" t="str">
        <f>IF(Deník!$W113&lt;&gt;"",IF(Deník!$B113=Statistika!$F$68,Deník!$W113,""),"")</f>
        <v/>
      </c>
      <c r="EO113" s="13" t="str">
        <f>IF(Deník!$W113&lt;&gt;"",IF(Deník!$B113=Statistika!$F$69,Deník!$W113,""),"")</f>
        <v/>
      </c>
      <c r="EP113" s="601" t="str">
        <f>IF(Deník!$W113&lt;&gt;"",IF(Deník!$B113=Statistika!$F$70,Deník!$W113,""),"")</f>
        <v/>
      </c>
      <c r="EQ113" s="90"/>
      <c r="ER113" s="63" t="str">
        <f>IF(Deník!$W113&lt;&gt;"",IF(Deník!$J113="L",Deník!$W113,""),"")</f>
        <v/>
      </c>
      <c r="ES113" s="13" t="str">
        <f>IF(Deník!$W113&lt;&gt;"",IF(Deník!$J113="S",Deník!$W113,""),"")</f>
        <v/>
      </c>
      <c r="ET113" s="95"/>
      <c r="EU113" s="88"/>
      <c r="EV113" s="63" t="str">
        <f>IF(WEEKDAY(Deník!$C113,2)=1,Deník!$W113,"")</f>
        <v/>
      </c>
      <c r="EW113" s="13" t="str">
        <f>IF(WEEKDAY(Deník!$C113,2)=2,Deník!$W113,"")</f>
        <v/>
      </c>
      <c r="EX113" s="13" t="str">
        <f>IF(WEEKDAY(Deník!$C113,2)=3,Deník!$W113,"")</f>
        <v/>
      </c>
      <c r="EY113" s="13" t="str">
        <f>IF(WEEKDAY(Deník!$C113,2)=4,Deník!$W113,"")</f>
        <v/>
      </c>
      <c r="EZ113" s="60" t="str">
        <f>IF(WEEKDAY(Deník!$C113,2)=5,Deník!$W113,"")</f>
        <v/>
      </c>
      <c r="FA113" s="99"/>
      <c r="FB113" s="100">
        <f>Deník!D113</f>
        <v>0</v>
      </c>
      <c r="FC113" s="63">
        <f>IF($FB113&lt;&gt;"",IF(AND($FB113&gt;=FC$2,$FB113&lt;=FC$3),Deník!$W113,""))</f>
        <v>0</v>
      </c>
      <c r="FD113" s="63" t="str">
        <f>IF($FB113&lt;&gt;"",IF(AND($FB113&gt;=FD$2,$FB113&lt;=FD$3),Deník!$W113,""))</f>
        <v/>
      </c>
      <c r="FE113" s="63" t="str">
        <f>IF($FB113&lt;&gt;"",IF(AND($FB113&gt;=FE$2,$FB113&lt;=FE$3),Deník!$W113,""))</f>
        <v/>
      </c>
      <c r="FF113" s="63" t="str">
        <f>IF($FB113&lt;&gt;"",IF(AND($FB113&gt;=FF$2,$FB113&lt;=FF$3),Deník!$W113,""))</f>
        <v/>
      </c>
      <c r="FG113" s="63" t="str">
        <f>IF($FB113&lt;&gt;"",IF(AND($FB113&gt;=FG$2,$FB113&lt;=FG$3),Deník!$W113,""))</f>
        <v/>
      </c>
      <c r="FH113" s="63" t="str">
        <f>IF($FB113&lt;&gt;"",IF(AND($FB113&gt;=FH$2,$FB113&lt;=FH$3),Deník!$W113,""))</f>
        <v/>
      </c>
      <c r="FI113" s="63" t="str">
        <f>IF($FB113&lt;&gt;"",IF(AND($FB113&gt;=FI$2,$FB113&lt;=FI$3),Deník!$W113,""))</f>
        <v/>
      </c>
      <c r="FJ113" s="63" t="str">
        <f>IF($FB113&lt;&gt;"",IF(AND($FB113&gt;=FJ$2,$FB113&lt;=FJ$3),Deník!$W113,""))</f>
        <v/>
      </c>
      <c r="FK113" s="63" t="str">
        <f>IF($FB113&lt;&gt;"",IF(AND($FB113&gt;=FK$2,$FB113&lt;=FK$3),Deník!$W113,""))</f>
        <v/>
      </c>
      <c r="FL113" s="63" t="str">
        <f>IF($FB113&lt;&gt;"",IF(AND($FB113&gt;=FL$2,$FB113&lt;=FL$3),Deník!$W113,""))</f>
        <v/>
      </c>
      <c r="FM113" s="63" t="str">
        <f>IF($FB113&lt;&gt;"",IF(AND($FB113&gt;=FM$2,$FB113&lt;=FM$3),Deník!$W113,""))</f>
        <v/>
      </c>
      <c r="FN113" s="13"/>
      <c r="FO113" s="20" t="str">
        <f>IF(Deník!$W113&gt;1,Deník!$W113,"")</f>
        <v/>
      </c>
      <c r="FP113" s="20" t="str">
        <f>IF(Deník!$W113&lt;0,Deník!$W113,"")</f>
        <v/>
      </c>
      <c r="FQ113" s="17"/>
      <c r="FS113" s="233"/>
      <c r="FT113" s="233" t="str">
        <f>IF(Deník!$W113&lt;&gt;"",IF(Deník!$Y113=Statistika!$F$78,Deník!$W113,""),"")</f>
        <v/>
      </c>
      <c r="FU113" s="233" t="str">
        <f>IF(Deník!$W113&lt;&gt;"",IF(Deník!$Y113=Statistika!$F$79,Deník!$W113,""),"")</f>
        <v/>
      </c>
      <c r="FV113" s="233" t="str">
        <f>IF(Deník!$W113&lt;&gt;"",IF(Deník!$Y113=Statistika!$F$80,Deník!$W113,""),"")</f>
        <v/>
      </c>
      <c r="FW113" s="233" t="str">
        <f>IF(Deník!$W113&lt;&gt;"",IF(Deník!$Y113=Statistika!$F$81,Deník!$W113,""),"")</f>
        <v/>
      </c>
      <c r="FX113" s="233" t="str">
        <f>IF(Deník!$W113&lt;&gt;"",IF(Deník!$Y113=Statistika!$F$82,Deník!$W113,""),"")</f>
        <v/>
      </c>
      <c r="FY113" s="233" t="str">
        <f>IF(Deník!$W113&lt;&gt;"",IF(Deník!$Y113=Statistika!$F$83,Deník!$W113,""),"")</f>
        <v/>
      </c>
      <c r="FZ113" s="233" t="str">
        <f>IF(Deník!$W113&lt;&gt;"",IF(Deník!$Y113=Statistika!$F$84,Deník!$W113,""),"")</f>
        <v/>
      </c>
      <c r="GA113" s="233" t="str">
        <f>IF(Deník!$W113&lt;&gt;"",IF(Deník!$Y113=Statistika!$F$85,Deník!$W113,""),"")</f>
        <v/>
      </c>
      <c r="GB113" s="233" t="str">
        <f>IF(Deník!$W113&lt;&gt;"",IF(Deník!$Y113=Statistika!$F$86,Deník!$W113,""),"")</f>
        <v/>
      </c>
      <c r="GC113" s="233" t="str">
        <f>IF(Deník!$W113&lt;&gt;"",IF(Deník!$Y113=Statistika!$F$87,Deník!$W113,""),"")</f>
        <v/>
      </c>
      <c r="GD113" s="233" t="str">
        <f>IF(Deník!$W113&lt;&gt;"",IF(Deník!$Y113=Statistika!$F$88,Deník!$W113,""),"")</f>
        <v/>
      </c>
      <c r="GE113" s="233" t="str">
        <f>IF(Deník!$W113&lt;&gt;"",IF(Deník!$Y113=Statistika!$F$89,Deník!$W113,""),"")</f>
        <v/>
      </c>
      <c r="GF113" s="233" t="str">
        <f>IF(Deník!$W113&lt;&gt;"",IF(Deník!$Y113=Statistika!$F$90,Deník!$W113,""),"")</f>
        <v/>
      </c>
      <c r="GG113" s="233" t="str">
        <f>IF(Deník!$W113&lt;&gt;"",IF(Deník!$Y113=Statistika!$F$91,Deník!$W113,""),"")</f>
        <v/>
      </c>
      <c r="GH113" s="233"/>
      <c r="GI113" s="233" t="str">
        <f>IF(Deník!$W113&lt;&gt;"",IF(Deník!$AB113=Statistika!$L$100,Deník!$W113,""),"")</f>
        <v/>
      </c>
      <c r="GJ113" s="233" t="str">
        <f>IF(Deník!$W113&lt;&gt;"",IF(Deník!$AB113=Statistika!$L$101,Deník!$W113,""),"")</f>
        <v/>
      </c>
      <c r="GK113" s="233" t="str">
        <f>IF(Deník!$W113&lt;&gt;"",IF(Deník!$AB113=Statistika!$L$102,Deník!$W113,""),"")</f>
        <v/>
      </c>
      <c r="GL113" s="233" t="str">
        <f>IF(Deník!$W113&lt;&gt;"",IF(Deník!$AB113=Statistika!$L$103,Deník!$W113,""),"")</f>
        <v/>
      </c>
      <c r="GM113" s="233" t="str">
        <f>IF(Deník!$W113&lt;&gt;"",IF(Deník!$AB113=Statistika!$L$104,Deník!$W113,""),"")</f>
        <v/>
      </c>
      <c r="GN113" s="233" t="str">
        <f>IF(Deník!$W113&lt;&gt;"",IF(Deník!$AB113=Statistika!$L$105,Deník!$W113,""),"")</f>
        <v/>
      </c>
      <c r="GO113" s="233" t="str">
        <f>IF(Deník!$W113&lt;&gt;"",IF(Deník!$AB113=Statistika!$L$106,Deník!$W113,""),"")</f>
        <v/>
      </c>
      <c r="GP113" s="233" t="str">
        <f>IF(Deník!$W113&lt;&gt;"",IF(Deník!$AB113=Statistika!$L$107,Deník!$W113,""),"")</f>
        <v/>
      </c>
      <c r="GQ113" s="233" t="str">
        <f>IF(Deník!$W113&lt;&gt;"",IF(Deník!$AB113=Statistika!$L$108,Deník!$W113,""),"")</f>
        <v/>
      </c>
      <c r="GS113" s="233" t="str">
        <f>IF(Deník!$W113&lt;0,IF(Deník!$AC113=Statistika!$F$117,Deník!$W113,""),"")</f>
        <v/>
      </c>
      <c r="GT113" s="233" t="str">
        <f>IF(Deník!$W113&lt;0,IF(Deník!$AC113=Statistika!$F$118,Deník!$W113,""),"")</f>
        <v/>
      </c>
      <c r="GU113" s="233" t="str">
        <f>IF(Deník!$W113&lt;0,IF(Deník!$AC113=Statistika!$F$119,Deník!$W113,""),"")</f>
        <v/>
      </c>
      <c r="GV113" s="233" t="str">
        <f>IF(Deník!$W113&lt;0,IF(Deník!$AC113=Statistika!$F$120,Deník!$W113,""),"")</f>
        <v/>
      </c>
      <c r="GW113" s="233" t="str">
        <f>IF(Deník!$W113&lt;0,IF(Deník!$AC113=Statistika!$F$121,Deník!$W113,""),"")</f>
        <v/>
      </c>
      <c r="GX113" s="233" t="str">
        <f>IF(Deník!$W113&lt;0,IF(Deník!$AC113=Statistika!$F$122,Deník!$W113,""),"")</f>
        <v/>
      </c>
      <c r="GY113" s="233" t="str">
        <f>IF(Deník!$W113&lt;0,IF(Deník!$AC113=Statistika!$F$123,Deník!$W113,""),"")</f>
        <v/>
      </c>
      <c r="GZ113" s="233" t="str">
        <f>IF(Deník!$W113&lt;0,IF(Deník!$AC113=Statistika!$F$124,Deník!$W113,""),"")</f>
        <v/>
      </c>
      <c r="HA113" s="233" t="str">
        <f>IF(Deník!$W113&lt;0,IF(Deník!$AC113=Statistika!$F$125,Deník!$W113,""),"")</f>
        <v/>
      </c>
      <c r="HC113" s="233" t="str">
        <f>IF(Deník!$W113&lt;0,IF(Deník!$AD113=Statistika!$F$133,Deník!$W113,""),"")</f>
        <v/>
      </c>
      <c r="HD113" s="233" t="str">
        <f>IF(Deník!$W113&lt;0,IF(Deník!$AD113=Statistika!$F$134,Deník!$W113,""),"")</f>
        <v/>
      </c>
      <c r="HE113" s="233" t="str">
        <f>IF(Deník!$W113&lt;0,IF(Deník!$AD113=Statistika!$F$135,Deník!$W113,""),"")</f>
        <v/>
      </c>
      <c r="HF113" s="233" t="str">
        <f>IF(Deník!$W113&lt;0,IF(Deník!$AD113=Statistika!$F$136,Deník!$W113,""),"")</f>
        <v/>
      </c>
      <c r="HG113" s="233" t="str">
        <f>IF(Deník!$W113&lt;0,IF(Deník!$AD113=Statistika!$F$137,Deník!$W113,""),"")</f>
        <v/>
      </c>
      <c r="ID113" s="8">
        <f>Tabulka4[[#This Row],[Sloupec3]]</f>
        <v>0</v>
      </c>
      <c r="IE113" s="17" t="str">
        <f>IF(AND([1]Deník!$C113&gt;='[1]Měsíční shrnutí'!$D$1,[1]Deník!$C113&lt;='[1]Měsíční shrnutí'!$F$1),[1]Deník!$X113,"")</f>
        <v/>
      </c>
    </row>
    <row r="114" spans="1:239">
      <c r="A114" s="8">
        <f>Deník!C115</f>
        <v>0</v>
      </c>
      <c r="B114" s="50" t="str">
        <f>Deník!R115</f>
        <v/>
      </c>
      <c r="C114" s="102" t="str">
        <f>IF(AND(Deník!R115&gt;1,Deník!R115&lt;&gt;""),1,"")</f>
        <v/>
      </c>
      <c r="D114" s="102" t="str">
        <f>IF(AND(Deník!R115&lt;=0,Deník!R115&lt;&gt;""),1,"")</f>
        <v/>
      </c>
      <c r="E114" s="103" t="str">
        <f>IF(AND(Deník!R115&gt;=0,Deník!R115&lt;=1),1,"")</f>
        <v/>
      </c>
      <c r="F114" s="79" t="str">
        <f>IF(Deník!R115&lt;&gt;"",Deník!R115+F113,"")</f>
        <v/>
      </c>
      <c r="G114" s="85"/>
      <c r="H114" s="54" t="str">
        <f>IF(MONTH(Deník!$C114)=H$2,IF(AND(Deník!$R114&gt;=0,Deník!$R114&lt;=1),"BE",Deník!$R114),"")</f>
        <v/>
      </c>
      <c r="I114" s="11" t="str">
        <f>IF(MONTH(Deník!$C114)=I$2,IF(AND(Deník!$R114&gt;=0,Deník!$R114&lt;=1),"BE",Deník!$R114),"")</f>
        <v/>
      </c>
      <c r="J114" s="11" t="str">
        <f>IF(MONTH(Deník!$C114)=J$2,IF(AND(Deník!$R114&gt;=0,Deník!$R114&lt;=1),"BE",Deník!$R114),"")</f>
        <v/>
      </c>
      <c r="K114" s="11" t="str">
        <f>IF(MONTH(Deník!$C114)=K$2,IF(AND(Deník!$R114&gt;=0,Deník!$R114&lt;=1),"BE",Deník!$R114),"")</f>
        <v/>
      </c>
      <c r="L114" s="11" t="str">
        <f>IF(MONTH(Deník!$C114)=L$2,IF(AND(Deník!$R114&gt;=0,Deník!$R114&lt;=1),"BE",Deník!$R114),"")</f>
        <v/>
      </c>
      <c r="M114" s="11" t="str">
        <f>IF(MONTH(Deník!$C114)=M$2,IF(AND(Deník!$R114&gt;=0,Deník!$R114&lt;=1),"BE",Deník!$R114),"")</f>
        <v/>
      </c>
      <c r="N114" s="11" t="str">
        <f>IF(MONTH(Deník!$C114)=N$2,IF(AND(Deník!$R114&gt;=0,Deník!$R114&lt;=1),"BE",Deník!$R114),"")</f>
        <v/>
      </c>
      <c r="O114" s="11" t="str">
        <f>IF(MONTH(Deník!$C114)=O$2,IF(AND(Deník!$R114&gt;=0,Deník!$R114&lt;=1),"BE",Deník!$R114),"")</f>
        <v/>
      </c>
      <c r="P114" s="11" t="str">
        <f>IF(MONTH(Deník!$C114)=P$2,IF(AND(Deník!$R114&gt;=0,Deník!$R114&lt;=1),"BE",Deník!$R114),"")</f>
        <v/>
      </c>
      <c r="Q114" s="11" t="str">
        <f>IF(MONTH(Deník!$C114)=Q$2,IF(AND(Deník!$R114&gt;=0,Deník!$R114&lt;=1),"BE",Deník!$R114),"")</f>
        <v/>
      </c>
      <c r="R114" s="11" t="str">
        <f>IF(MONTH(Deník!$C114)=R$2,IF(AND(Deník!$R114&gt;=0,Deník!$R114&lt;=1),"BE",Deník!$R114),"")</f>
        <v/>
      </c>
      <c r="S114" s="57" t="str">
        <f>IF(MONTH(Deník!$C114)=S$2,IF(AND(Deník!$R114&gt;=0,Deník!$R114&lt;=1),"BE",Deník!$R114),"")</f>
        <v/>
      </c>
      <c r="U114" s="12"/>
      <c r="V114" s="12"/>
      <c r="X114" s="600" t="str">
        <f>IF(Deník!$R114&lt;&gt;"",IF(Deník!$B114=Statistika!$F$63,IF(AND(Deník!$R114&gt;=0,Deník!$R114&lt;=1),"BE",Deník!$R114),""),"")</f>
        <v/>
      </c>
      <c r="Y114" s="13" t="str">
        <f>IF(Deník!$R114&lt;&gt;"",IF(Deník!$B114=Statistika!$F$64,IF(AND(Deník!$R114&gt;=0,Deník!$R114&lt;=1),"BE",Deník!$R114),""),"")</f>
        <v/>
      </c>
      <c r="Z114" s="13" t="str">
        <f>IF(Deník!$R114&lt;&gt;"",IF(Deník!$B114=Statistika!$F$65,IF(AND(Deník!$R114&gt;=0,Deník!$R114&lt;=1),"BE",Deník!$R114),""),"")</f>
        <v/>
      </c>
      <c r="AA114" s="13" t="str">
        <f>IF(Deník!$R114&lt;&gt;"",IF(Deník!$B114=Statistika!$F$66,IF(AND(Deník!$R114&gt;=0,Deník!$R114&lt;=1),"BE",Deník!$R114),""),"")</f>
        <v/>
      </c>
      <c r="AB114" s="13" t="str">
        <f>IF(Deník!$R114&lt;&gt;"",IF(Deník!$B114=Statistika!$F$67,IF(AND(Deník!$R114&gt;=0,Deník!$R114&lt;=1),"BE",Deník!$R114),""),"")</f>
        <v/>
      </c>
      <c r="AC114" s="13" t="str">
        <f>IF(Deník!$R114&lt;&gt;"",IF(Deník!$B114=Statistika!$F$68,IF(AND(Deník!$R114&gt;=0,Deník!$R114&lt;=1),"BE",Deník!$R114),""),"")</f>
        <v/>
      </c>
      <c r="AD114" s="13" t="str">
        <f>IF(Deník!$R114&lt;&gt;"",IF(Deník!$B114=Statistika!$F$69,IF(AND(Deník!$R114&gt;=0,Deník!$R114&lt;=1),"BE",Deník!$R114),""),"")</f>
        <v/>
      </c>
      <c r="AE114" s="601" t="str">
        <f>IF(Deník!$R114&lt;&gt;"",IF(Deník!$B114=Statistika!$F$70,IF(AND(Deník!$R114&gt;=0,Deník!$R114&lt;=1),"BE",Deník!$R114),""),"")</f>
        <v/>
      </c>
      <c r="AF114" s="90"/>
      <c r="AG114" s="63" t="str">
        <f>IF(Deník!$R114&lt;&gt;"",IF(Deník!$J114="L",IF(AND(Deník!$R114&gt;=0,Deník!$R114&lt;=1),"BE",Deník!$R114),""),"")</f>
        <v/>
      </c>
      <c r="AH114" s="13" t="str">
        <f>IF(Deník!$R114&lt;&gt;"",IF(Deník!$J114="S",IF(AND(Deník!$R114&gt;=0,Deník!$R114&lt;=1),"BE",Deník!$R114),""),"")</f>
        <v/>
      </c>
      <c r="AI114" s="95"/>
      <c r="AJ114" s="71" t="str">
        <f>IF(Deník!N115&lt;&gt;"",Deník!N115*-1,"")</f>
        <v/>
      </c>
      <c r="AK114" s="88"/>
      <c r="AL114" s="63" t="str">
        <f>IF(WEEKDAY(Deník!$C114,2)=1,IF(AND(Deník!$R114&gt;=0,Deník!$R114&lt;=1),"BE",Deník!$R114),"")</f>
        <v/>
      </c>
      <c r="AM114" s="13" t="str">
        <f>IF(WEEKDAY(Deník!$C114,2)=2,IF(AND(Deník!$R114&gt;=0,Deník!$R114&lt;=1),"BE",Deník!$R114),"")</f>
        <v/>
      </c>
      <c r="AN114" s="13" t="str">
        <f>IF(WEEKDAY(Deník!$C114,2)=3,IF(AND(Deník!$R114&gt;=0,Deník!$R114&lt;=1),"BE",Deník!$R114),"")</f>
        <v/>
      </c>
      <c r="AO114" s="13" t="str">
        <f>IF(WEEKDAY(Deník!$C114,2)=4,IF(AND(Deník!$R114&gt;=0,Deník!$R114&lt;=1),"BE",Deník!$R114),"")</f>
        <v/>
      </c>
      <c r="AP114" s="60" t="str">
        <f>IF(WEEKDAY(Deník!$C114,2)=5,IF(AND(Deník!$R114&gt;=0,Deník!$R114&lt;=1),"BE",Deník!$R114),"")</f>
        <v/>
      </c>
      <c r="AQ114" s="99"/>
      <c r="AR114" s="100">
        <f>Deník!D114</f>
        <v>0</v>
      </c>
      <c r="AS114" s="63" t="str">
        <f>IF(Deník!$D114&lt;&gt;"",IF(AND(Deník!$D114&gt;=AS$2,Deník!$D114&lt;=AS$3),IF(AND(Deník!$R114&gt;=0,Deník!$R114&lt;=1),"BE",Deník!$R114),""),"")</f>
        <v/>
      </c>
      <c r="AT114" s="63" t="str">
        <f>IF(Deník!$D114&lt;&gt;"",IF(AND(Deník!$D114&gt;=AT$2,Deník!$D114&lt;=AT$3),IF(AND(Deník!$R114&gt;=0,Deník!$R114&lt;=1),"BE",Deník!$R114),""),"")</f>
        <v/>
      </c>
      <c r="AU114" s="63" t="str">
        <f>IF(Deník!$D114&lt;&gt;"",IF(AND(Deník!$D114&gt;=AU$2,Deník!$D114&lt;=AU$3),IF(AND(Deník!$R114&gt;=0,Deník!$R114&lt;=1),"BE",Deník!$R114),""),"")</f>
        <v/>
      </c>
      <c r="AV114" s="63" t="str">
        <f>IF(Deník!$D114&lt;&gt;"",IF(AND(Deník!$D114&gt;=AV$2,Deník!$D114&lt;=AV$3),IF(AND(Deník!$R114&gt;=0,Deník!$R114&lt;=1),"BE",Deník!$R114),""),"")</f>
        <v/>
      </c>
      <c r="AW114" s="63" t="str">
        <f>IF(Deník!$D114&lt;&gt;"",IF(AND(Deník!$D114&gt;=AW$2,Deník!$D114&lt;=AW$3),IF(AND(Deník!$R114&gt;=0,Deník!$R114&lt;=1),"BE",Deník!$R114),""),"")</f>
        <v/>
      </c>
      <c r="AX114" s="63" t="str">
        <f>IF(Deník!$D114&lt;&gt;"",IF(AND(Deník!$D114&gt;=AX$2,Deník!$D114&lt;=AX$3),IF(AND(Deník!$R114&gt;=0,Deník!$R114&lt;=1),"BE",Deník!$R114),""),"")</f>
        <v/>
      </c>
      <c r="AY114" s="63" t="str">
        <f>IF(Deník!$D114&lt;&gt;"",IF(AND(Deník!$D114&gt;=AY$2,Deník!$D114&lt;=AY$3),IF(AND(Deník!$R114&gt;=0,Deník!$R114&lt;=1),"BE",Deník!$R114),""),"")</f>
        <v/>
      </c>
      <c r="AZ114" s="63" t="str">
        <f>IF(Deník!$D114&lt;&gt;"",IF(AND(Deník!$D114&gt;=AZ$2,Deník!$D114&lt;=AZ$3),IF(AND(Deník!$R114&gt;=0,Deník!$R114&lt;=1),"BE",Deník!$R114),""),"")</f>
        <v/>
      </c>
      <c r="BA114" s="63" t="str">
        <f>IF(Deník!$D114&lt;&gt;"",IF(AND(Deník!$D114&gt;=BA$2,Deník!$D114&lt;=BA$3),IF(AND(Deník!$R114&gt;=0,Deník!$R114&lt;=1),"BE",Deník!$R114),""),"")</f>
        <v/>
      </c>
      <c r="BB114" s="63" t="str">
        <f>IF(Deník!$D114&lt;&gt;"",IF(AND(Deník!$D114&gt;=BB$2,Deník!$D114&lt;=BB$3),IF(AND(Deník!$R114&gt;=0,Deník!$R114&lt;=1),"BE",Deník!$R114),""),"")</f>
        <v/>
      </c>
      <c r="BC114" s="71" t="str">
        <f>IF(Deník!$D114&lt;&gt;"",IF(AND(Deník!$D114&gt;=BC$2,Deník!$D114&lt;=BC$3),IF(AND(Deník!$R114&gt;=0,Deník!$R114&lt;=1),"BE",Deník!$R114),""),"")</f>
        <v/>
      </c>
      <c r="BD114" s="20" t="str">
        <f>IF(Deník!$J115="S",(Deník!$M115-Deník!$K115),IF(Deník!$J115="L",(Deník!$K115-Deník!$M115),""))</f>
        <v/>
      </c>
      <c r="BE114" s="20" t="str">
        <f>IF(Deník!$J115="S",(Deník!$K115-Deník!$O115),IF(Deník!$J115="L",(Deník!$O115-Deník!$K115),""))</f>
        <v/>
      </c>
      <c r="BF114" s="20" t="str">
        <f>IF(Deník!$J115="S",(Deník!$K115-Deník!$L115),IF(Deník!$J115="L",(Deník!$L115-Deník!$K115),""))</f>
        <v/>
      </c>
      <c r="BG114" s="20" t="str">
        <f>IF(Deník!$J115="S",(Deník!$K115-Deník!$S115),IF(Deník!$J115="L",(Deník!$S115-Deník!$K115),""))</f>
        <v/>
      </c>
      <c r="BH114" s="20" t="str">
        <f>IF(Deník!$J115="S",(Deník!$K115-Deník!$U115),IF(Deník!$J115="L",(Deník!$U115-Deník!$K115),""))</f>
        <v/>
      </c>
      <c r="BI114" s="20" t="str">
        <f>IF(Deník!$R114&gt;1,Deník!$R114,"")</f>
        <v/>
      </c>
      <c r="BJ114" s="20" t="str">
        <f>IF(Deník!$R114&lt;0,Deník!$R114,"")</f>
        <v/>
      </c>
      <c r="BK114" s="17"/>
      <c r="BM114" s="233" t="str">
        <f>IF(Deník!$R114&lt;&gt;"",IF(Deník!$Y114=Statistika!$F$78,IF(AND(Deník!$R114&gt;=0,Deník!$R114&lt;=1),"BE",Deník!$R114),""),"")</f>
        <v/>
      </c>
      <c r="BN114" s="233" t="str">
        <f>IF(Deník!$R114&lt;&gt;"",IF(Deník!$Y114=Statistika!$F$79,IF(AND(Deník!$R114&gt;=0,Deník!$R114&lt;=1),"BE",Deník!$R114),""),"")</f>
        <v/>
      </c>
      <c r="BO114" s="233" t="str">
        <f>IF(Deník!$R114&lt;&gt;"",IF(Deník!$Y114=Statistika!$F$80,IF(AND(Deník!$R114&gt;=0,Deník!$R114&lt;=1),"BE",Deník!$R114),""),"")</f>
        <v/>
      </c>
      <c r="BP114" s="233" t="str">
        <f>IF(Deník!$R114&lt;&gt;"",IF(Deník!$Y114=Statistika!$F$81,IF(AND(Deník!$R114&gt;=0,Deník!$R114&lt;=1),"BE",Deník!$R114),""),"")</f>
        <v/>
      </c>
      <c r="BQ114" s="233" t="str">
        <f>IF(Deník!$R114&lt;&gt;"",IF(Deník!$Y114=Statistika!$F$82,IF(AND(Deník!$R114&gt;=0,Deník!$R114&lt;=1),"BE",Deník!$R114),""),"")</f>
        <v/>
      </c>
      <c r="BR114" s="233" t="str">
        <f>IF(Deník!$R114&lt;&gt;"",IF(Deník!$Y114=Statistika!$F$83,IF(AND(Deník!$R114&gt;=0,Deník!$R114&lt;=1),"BE",Deník!$R114),""),"")</f>
        <v/>
      </c>
      <c r="BS114" s="233" t="str">
        <f>IF(Deník!$R114&lt;&gt;"",IF(Deník!$Y114=Statistika!$F$84,IF(AND(Deník!$R114&gt;=0,Deník!$R114&lt;=1),"BE",Deník!$R114),""),"")</f>
        <v/>
      </c>
      <c r="BT114" s="233" t="str">
        <f>IF(Deník!$R114&lt;&gt;"",IF(Deník!$Y114=Statistika!$F$85,IF(AND(Deník!$R114&gt;=0,Deník!$R114&lt;=1),"BE",Deník!$R114),""),"")</f>
        <v/>
      </c>
      <c r="BU114" s="233" t="str">
        <f>IF(Deník!$R114&lt;&gt;"",IF(Deník!$Y114=Statistika!$F$86,IF(AND(Deník!$R114&gt;=0,Deník!$R114&lt;=1),"BE",Deník!$R114),""),"")</f>
        <v/>
      </c>
      <c r="BV114" s="233" t="str">
        <f>IF(Deník!$R114&lt;&gt;"",IF(Deník!$Y114=Statistika!$F$87,IF(AND(Deník!$R114&gt;=0,Deník!$R114&lt;=1),"BE",Deník!$R114),""),"")</f>
        <v/>
      </c>
      <c r="BW114" s="233" t="str">
        <f>IF(Deník!$R114&lt;&gt;"",IF(Deník!$Y114=Statistika!$F$88,IF(AND(Deník!$R114&gt;=0,Deník!$R114&lt;=1),"BE",Deník!$R114),""),"")</f>
        <v/>
      </c>
      <c r="BX114" s="233" t="str">
        <f>IF(Deník!$R114&lt;&gt;"",IF(Deník!$Y114=Statistika!$F$89,IF(AND(Deník!$R114&gt;=0,Deník!$R114&lt;=1),"BE",Deník!$R114),""),"")</f>
        <v/>
      </c>
      <c r="BY114" s="233" t="str">
        <f>IF(Deník!$R114&lt;&gt;"",IF(Deník!$Y114=Statistika!$F$90,IF(AND(Deník!$R114&gt;=0,Deník!$R114&lt;=1),"BE",Deník!$R114),""),"")</f>
        <v/>
      </c>
      <c r="BZ114" s="233" t="str">
        <f>IF(Deník!$R114&lt;&gt;"",IF(Deník!$Y114=Statistika!$F$91,IF(AND(Deník!$R114&gt;=0,Deník!$R114&lt;=1),"BE",Deník!$R114),""),"")</f>
        <v/>
      </c>
      <c r="CA114" s="233"/>
      <c r="CB114" s="233" t="str">
        <f>IF(Deník!$R114&lt;&gt;"",IF(Deník!$AB114="SL",IF(AND(Deník!$R114&gt;=0,Deník!$R114&lt;=1),"BE",Deník!$R114),""),"")</f>
        <v/>
      </c>
      <c r="CC114" s="233" t="str">
        <f>IF(Deník!$R114&lt;&gt;"",IF(Deník!$AB114="BE10",IF(AND(Deník!$R114&gt;=0,Deník!$R114&lt;=1),"BE",Deník!$R114),""),"")</f>
        <v/>
      </c>
      <c r="CD114" s="233" t="str">
        <f>IF(Deník!$R114&lt;&gt;"",IF(Deník!$AB114="BE15",IF(AND(Deník!$R114&gt;=0,Deník!$R114&lt;=1),"BE",Deník!$R114),""),"")</f>
        <v/>
      </c>
      <c r="CE114" s="233" t="str">
        <f>IF(Deník!$R114&lt;&gt;"",IF(Deník!$AB114="BE20",IF(AND(Deník!$R114&gt;=0,Deník!$R114&lt;=1),"BE",Deník!$R114),""),"")</f>
        <v/>
      </c>
      <c r="CF114" s="233" t="str">
        <f>IF(Deník!$R114&lt;&gt;"",IF(Deník!$AB114="TP1",IF(AND(Deník!$R114&gt;=0,Deník!$R114&lt;=1),"BE",Deník!$R114),""),"")</f>
        <v/>
      </c>
      <c r="CG114" s="233" t="str">
        <f>IF(Deník!$R114&lt;&gt;"",IF(Deník!$AB114="TP2",IF(AND(Deník!$R114&gt;=0,Deník!$R114&lt;=1),"BE",Deník!$R114),""),"")</f>
        <v/>
      </c>
      <c r="CH114" s="233" t="str">
        <f>IF(Deník!$R114&lt;&gt;"",IF(Deník!$AB114="TP3",IF(AND(Deník!$R114&gt;=0,Deník!$R114&lt;=1),"BE",Deník!$R114),""),"")</f>
        <v/>
      </c>
      <c r="CI114" s="233" t="str">
        <f>IF(Deník!$R114&lt;&gt;"",IF(Deník!$AB114="Trailing SL",IF(AND(Deník!$R114&gt;=0,Deník!$R114&lt;=1),"BE",Deník!$R114),""),"")</f>
        <v/>
      </c>
      <c r="CJ114" s="233" t="str">
        <f>IF(Deník!$R114&lt;&gt;"",IF(Deník!$AB114="Manual",IF(AND(Deník!$R114&gt;=0,Deník!$R114&lt;=1),"BE",Deník!$R114),""),"")</f>
        <v/>
      </c>
      <c r="CK114" s="233"/>
      <c r="CL114" s="233" t="str">
        <f>IF(Deník!$R114&lt;0,IF(Deník!$AC114=Statistika!$F$117,Deník!$R114,""),"")</f>
        <v/>
      </c>
      <c r="CM114" s="233" t="str">
        <f>IF(Deník!$R114&lt;0,IF(Deník!$AC114=Statistika!$F$118,Deník!$R114,""),"")</f>
        <v/>
      </c>
      <c r="CN114" s="233" t="str">
        <f>IF(Deník!$R114&lt;0,IF(Deník!$AC114=Statistika!$F$119,Deník!$R114,""),"")</f>
        <v/>
      </c>
      <c r="CO114" s="233" t="str">
        <f>IF(Deník!$R114&lt;0,IF(Deník!$AC114=Statistika!$F$120,Deník!$R114,""),"")</f>
        <v/>
      </c>
      <c r="CP114" s="233" t="str">
        <f>IF(Deník!$R114&lt;0,IF(Deník!$AC114=Statistika!$F$121,Deník!$R114,""),"")</f>
        <v/>
      </c>
      <c r="CQ114" s="233" t="str">
        <f>IF(Deník!$R114&lt;0,IF(Deník!$AC114=Statistika!$F$122,Deník!$R114,""),"")</f>
        <v/>
      </c>
      <c r="CR114" s="233" t="str">
        <f>IF(Deník!$R114&lt;0,IF(Deník!$AC114=Statistika!$F$123,Deník!$R114,""),"")</f>
        <v/>
      </c>
      <c r="CS114" s="233" t="str">
        <f>IF(Deník!$R114&lt;0,IF(Deník!$AC114=Statistika!$F$124,Deník!$R114,""),"")</f>
        <v/>
      </c>
      <c r="CT114" s="233" t="str">
        <f>IF(Deník!$R114&lt;0,IF(Deník!$AC114=Statistika!$F$125,Deník!$R114,""),"")</f>
        <v/>
      </c>
      <c r="CU114" s="233"/>
      <c r="CV114" s="233" t="str">
        <f>IF(Deník!$R114&lt;0,IF(Deník!$AD114=$CV$2,Deník!$R114,""),"")</f>
        <v/>
      </c>
      <c r="CW114" s="233" t="str">
        <f>IF(Deník!$R114&lt;0,IF(Deník!$AD114=$CW$2,Deník!$R114,""),"")</f>
        <v/>
      </c>
      <c r="CX114" s="233" t="str">
        <f>IF(Deník!$R114&lt;0,IF(Deník!$AD114=$CX$2,Deník!$R114,""),"")</f>
        <v/>
      </c>
      <c r="CY114" s="233" t="str">
        <f>IF(Deník!$R114&lt;0,IF(Deník!$AD114=$CY$2,Deník!$R114,""),"")</f>
        <v/>
      </c>
      <c r="CZ114" s="233" t="str">
        <f>IF(Deník!$R114&lt;0,IF(Deník!$AD114=$CZ$2,Deník!$R114,""),"")</f>
        <v/>
      </c>
      <c r="DL114" s="221">
        <f t="shared" si="8"/>
        <v>93847.029999999984</v>
      </c>
      <c r="DM114" s="220">
        <f t="shared" si="7"/>
        <v>-6.1529700000000132E-2</v>
      </c>
      <c r="DO114" s="50">
        <f>Deník!W115</f>
        <v>0</v>
      </c>
      <c r="DP114" s="102" t="str">
        <f>IF(AND(Deník!W115&gt;0),1,"")</f>
        <v/>
      </c>
      <c r="DQ114" s="102">
        <f>IF(AND(Deník!W115&lt;=0),1,"")</f>
        <v>1</v>
      </c>
      <c r="DR114" s="227"/>
      <c r="DS114" s="228"/>
      <c r="DT114" s="85"/>
      <c r="DU114" s="54">
        <f>IF(MONTH(Deník!$C114)=DU$2,Deník!$W114,"")</f>
        <v>0</v>
      </c>
      <c r="DV114" s="222" t="str">
        <f>IF(MONTH(Deník!$C114)=DV$2,Deník!$W114,"")</f>
        <v/>
      </c>
      <c r="DW114" s="222" t="str">
        <f>IF(MONTH(Deník!$C114)=DW$2,Deník!$W114,"")</f>
        <v/>
      </c>
      <c r="DX114" s="222" t="str">
        <f>IF(MONTH(Deník!$C114)=DX$2,Deník!$W114,"")</f>
        <v/>
      </c>
      <c r="DY114" s="222" t="str">
        <f>IF(MONTH(Deník!$C114)=DY$2,Deník!$W114,"")</f>
        <v/>
      </c>
      <c r="DZ114" s="222" t="str">
        <f>IF(MONTH(Deník!$C114)=DZ$2,Deník!$W114,"")</f>
        <v/>
      </c>
      <c r="EA114" s="222" t="str">
        <f>IF(MONTH(Deník!$C114)=EA$2,Deník!$W114,"")</f>
        <v/>
      </c>
      <c r="EB114" s="222" t="str">
        <f>IF(MONTH(Deník!$C114)=EB$2,Deník!$W114,"")</f>
        <v/>
      </c>
      <c r="EC114" s="222" t="str">
        <f>IF(MONTH(Deník!$C114)=EC$2,Deník!$W114,"")</f>
        <v/>
      </c>
      <c r="ED114" s="222" t="str">
        <f>IF(MONTH(Deník!$C114)=ED$2,Deník!$W114,"")</f>
        <v/>
      </c>
      <c r="EE114" s="222" t="str">
        <f>IF(MONTH(Deník!$C114)=EE$2,Deník!$W114,"")</f>
        <v/>
      </c>
      <c r="EF114" s="222" t="str">
        <f>IF(MONTH(Deník!$C114)=EF$2,Deník!$W114,"")</f>
        <v/>
      </c>
      <c r="EI114" s="600" t="str">
        <f>IF(Deník!$W114&lt;&gt;"",IF(Deník!$B114=Statistika!$F$63,Deník!$W114,""),"")</f>
        <v/>
      </c>
      <c r="EJ114" s="13" t="str">
        <f>IF(Deník!$W114&lt;&gt;"",IF(Deník!$B114=Statistika!$F$64,Deník!$W114,""),"")</f>
        <v/>
      </c>
      <c r="EK114" s="13" t="str">
        <f>IF(Deník!$W114&lt;&gt;"",IF(Deník!$B114=Statistika!$F$65,Deník!$W114,""),"")</f>
        <v/>
      </c>
      <c r="EL114" s="13" t="str">
        <f>IF(Deník!$W114&lt;&gt;"",IF(Deník!$B114=Statistika!$F$66,Deník!$W114,""),"")</f>
        <v/>
      </c>
      <c r="EM114" s="13" t="str">
        <f>IF(Deník!$W114&lt;&gt;"",IF(Deník!$B114=Statistika!$F$67,Deník!$W114,""),"")</f>
        <v/>
      </c>
      <c r="EN114" s="13" t="str">
        <f>IF(Deník!$W114&lt;&gt;"",IF(Deník!$B114=Statistika!$F$68,Deník!$W114,""),"")</f>
        <v/>
      </c>
      <c r="EO114" s="13" t="str">
        <f>IF(Deník!$W114&lt;&gt;"",IF(Deník!$B114=Statistika!$F$69,Deník!$W114,""),"")</f>
        <v/>
      </c>
      <c r="EP114" s="601" t="str">
        <f>IF(Deník!$W114&lt;&gt;"",IF(Deník!$B114=Statistika!$F$70,Deník!$W114,""),"")</f>
        <v/>
      </c>
      <c r="EQ114" s="90"/>
      <c r="ER114" s="63" t="str">
        <f>IF(Deník!$W114&lt;&gt;"",IF(Deník!$J114="L",Deník!$W114,""),"")</f>
        <v/>
      </c>
      <c r="ES114" s="13" t="str">
        <f>IF(Deník!$W114&lt;&gt;"",IF(Deník!$J114="S",Deník!$W114,""),"")</f>
        <v/>
      </c>
      <c r="ET114" s="95"/>
      <c r="EU114" s="88"/>
      <c r="EV114" s="63" t="str">
        <f>IF(WEEKDAY(Deník!$C114,2)=1,Deník!$W114,"")</f>
        <v/>
      </c>
      <c r="EW114" s="13" t="str">
        <f>IF(WEEKDAY(Deník!$C114,2)=2,Deník!$W114,"")</f>
        <v/>
      </c>
      <c r="EX114" s="13" t="str">
        <f>IF(WEEKDAY(Deník!$C114,2)=3,Deník!$W114,"")</f>
        <v/>
      </c>
      <c r="EY114" s="13" t="str">
        <f>IF(WEEKDAY(Deník!$C114,2)=4,Deník!$W114,"")</f>
        <v/>
      </c>
      <c r="EZ114" s="60" t="str">
        <f>IF(WEEKDAY(Deník!$C114,2)=5,Deník!$W114,"")</f>
        <v/>
      </c>
      <c r="FA114" s="99"/>
      <c r="FB114" s="100">
        <f>Deník!D114</f>
        <v>0</v>
      </c>
      <c r="FC114" s="63">
        <f>IF($FB114&lt;&gt;"",IF(AND($FB114&gt;=FC$2,$FB114&lt;=FC$3),Deník!$W114,""))</f>
        <v>0</v>
      </c>
      <c r="FD114" s="63" t="str">
        <f>IF($FB114&lt;&gt;"",IF(AND($FB114&gt;=FD$2,$FB114&lt;=FD$3),Deník!$W114,""))</f>
        <v/>
      </c>
      <c r="FE114" s="63" t="str">
        <f>IF($FB114&lt;&gt;"",IF(AND($FB114&gt;=FE$2,$FB114&lt;=FE$3),Deník!$W114,""))</f>
        <v/>
      </c>
      <c r="FF114" s="63" t="str">
        <f>IF($FB114&lt;&gt;"",IF(AND($FB114&gt;=FF$2,$FB114&lt;=FF$3),Deník!$W114,""))</f>
        <v/>
      </c>
      <c r="FG114" s="63" t="str">
        <f>IF($FB114&lt;&gt;"",IF(AND($FB114&gt;=FG$2,$FB114&lt;=FG$3),Deník!$W114,""))</f>
        <v/>
      </c>
      <c r="FH114" s="63" t="str">
        <f>IF($FB114&lt;&gt;"",IF(AND($FB114&gt;=FH$2,$FB114&lt;=FH$3),Deník!$W114,""))</f>
        <v/>
      </c>
      <c r="FI114" s="63" t="str">
        <f>IF($FB114&lt;&gt;"",IF(AND($FB114&gt;=FI$2,$FB114&lt;=FI$3),Deník!$W114,""))</f>
        <v/>
      </c>
      <c r="FJ114" s="63" t="str">
        <f>IF($FB114&lt;&gt;"",IF(AND($FB114&gt;=FJ$2,$FB114&lt;=FJ$3),Deník!$W114,""))</f>
        <v/>
      </c>
      <c r="FK114" s="63" t="str">
        <f>IF($FB114&lt;&gt;"",IF(AND($FB114&gt;=FK$2,$FB114&lt;=FK$3),Deník!$W114,""))</f>
        <v/>
      </c>
      <c r="FL114" s="63" t="str">
        <f>IF($FB114&lt;&gt;"",IF(AND($FB114&gt;=FL$2,$FB114&lt;=FL$3),Deník!$W114,""))</f>
        <v/>
      </c>
      <c r="FM114" s="63" t="str">
        <f>IF($FB114&lt;&gt;"",IF(AND($FB114&gt;=FM$2,$FB114&lt;=FM$3),Deník!$W114,""))</f>
        <v/>
      </c>
      <c r="FN114" s="13"/>
      <c r="FO114" s="20" t="str">
        <f>IF(Deník!$W114&gt;1,Deník!$W114,"")</f>
        <v/>
      </c>
      <c r="FP114" s="20" t="str">
        <f>IF(Deník!$W114&lt;0,Deník!$W114,"")</f>
        <v/>
      </c>
      <c r="FQ114" s="17"/>
      <c r="FS114" s="233"/>
      <c r="FT114" s="233" t="str">
        <f>IF(Deník!$W114&lt;&gt;"",IF(Deník!$Y114=Statistika!$F$78,Deník!$W114,""),"")</f>
        <v/>
      </c>
      <c r="FU114" s="233" t="str">
        <f>IF(Deník!$W114&lt;&gt;"",IF(Deník!$Y114=Statistika!$F$79,Deník!$W114,""),"")</f>
        <v/>
      </c>
      <c r="FV114" s="233" t="str">
        <f>IF(Deník!$W114&lt;&gt;"",IF(Deník!$Y114=Statistika!$F$80,Deník!$W114,""),"")</f>
        <v/>
      </c>
      <c r="FW114" s="233" t="str">
        <f>IF(Deník!$W114&lt;&gt;"",IF(Deník!$Y114=Statistika!$F$81,Deník!$W114,""),"")</f>
        <v/>
      </c>
      <c r="FX114" s="233" t="str">
        <f>IF(Deník!$W114&lt;&gt;"",IF(Deník!$Y114=Statistika!$F$82,Deník!$W114,""),"")</f>
        <v/>
      </c>
      <c r="FY114" s="233" t="str">
        <f>IF(Deník!$W114&lt;&gt;"",IF(Deník!$Y114=Statistika!$F$83,Deník!$W114,""),"")</f>
        <v/>
      </c>
      <c r="FZ114" s="233" t="str">
        <f>IF(Deník!$W114&lt;&gt;"",IF(Deník!$Y114=Statistika!$F$84,Deník!$W114,""),"")</f>
        <v/>
      </c>
      <c r="GA114" s="233" t="str">
        <f>IF(Deník!$W114&lt;&gt;"",IF(Deník!$Y114=Statistika!$F$85,Deník!$W114,""),"")</f>
        <v/>
      </c>
      <c r="GB114" s="233" t="str">
        <f>IF(Deník!$W114&lt;&gt;"",IF(Deník!$Y114=Statistika!$F$86,Deník!$W114,""),"")</f>
        <v/>
      </c>
      <c r="GC114" s="233" t="str">
        <f>IF(Deník!$W114&lt;&gt;"",IF(Deník!$Y114=Statistika!$F$87,Deník!$W114,""),"")</f>
        <v/>
      </c>
      <c r="GD114" s="233" t="str">
        <f>IF(Deník!$W114&lt;&gt;"",IF(Deník!$Y114=Statistika!$F$88,Deník!$W114,""),"")</f>
        <v/>
      </c>
      <c r="GE114" s="233" t="str">
        <f>IF(Deník!$W114&lt;&gt;"",IF(Deník!$Y114=Statistika!$F$89,Deník!$W114,""),"")</f>
        <v/>
      </c>
      <c r="GF114" s="233" t="str">
        <f>IF(Deník!$W114&lt;&gt;"",IF(Deník!$Y114=Statistika!$F$90,Deník!$W114,""),"")</f>
        <v/>
      </c>
      <c r="GG114" s="233" t="str">
        <f>IF(Deník!$W114&lt;&gt;"",IF(Deník!$Y114=Statistika!$F$91,Deník!$W114,""),"")</f>
        <v/>
      </c>
      <c r="GH114" s="233"/>
      <c r="GI114" s="233" t="str">
        <f>IF(Deník!$W114&lt;&gt;"",IF(Deník!$AB114=Statistika!$L$100,Deník!$W114,""),"")</f>
        <v/>
      </c>
      <c r="GJ114" s="233" t="str">
        <f>IF(Deník!$W114&lt;&gt;"",IF(Deník!$AB114=Statistika!$L$101,Deník!$W114,""),"")</f>
        <v/>
      </c>
      <c r="GK114" s="233" t="str">
        <f>IF(Deník!$W114&lt;&gt;"",IF(Deník!$AB114=Statistika!$L$102,Deník!$W114,""),"")</f>
        <v/>
      </c>
      <c r="GL114" s="233" t="str">
        <f>IF(Deník!$W114&lt;&gt;"",IF(Deník!$AB114=Statistika!$L$103,Deník!$W114,""),"")</f>
        <v/>
      </c>
      <c r="GM114" s="233" t="str">
        <f>IF(Deník!$W114&lt;&gt;"",IF(Deník!$AB114=Statistika!$L$104,Deník!$W114,""),"")</f>
        <v/>
      </c>
      <c r="GN114" s="233" t="str">
        <f>IF(Deník!$W114&lt;&gt;"",IF(Deník!$AB114=Statistika!$L$105,Deník!$W114,""),"")</f>
        <v/>
      </c>
      <c r="GO114" s="233" t="str">
        <f>IF(Deník!$W114&lt;&gt;"",IF(Deník!$AB114=Statistika!$L$106,Deník!$W114,""),"")</f>
        <v/>
      </c>
      <c r="GP114" s="233" t="str">
        <f>IF(Deník!$W114&lt;&gt;"",IF(Deník!$AB114=Statistika!$L$107,Deník!$W114,""),"")</f>
        <v/>
      </c>
      <c r="GQ114" s="233" t="str">
        <f>IF(Deník!$W114&lt;&gt;"",IF(Deník!$AB114=Statistika!$L$108,Deník!$W114,""),"")</f>
        <v/>
      </c>
      <c r="GS114" s="233" t="str">
        <f>IF(Deník!$W114&lt;0,IF(Deník!$AC114=Statistika!$F$117,Deník!$W114,""),"")</f>
        <v/>
      </c>
      <c r="GT114" s="233" t="str">
        <f>IF(Deník!$W114&lt;0,IF(Deník!$AC114=Statistika!$F$118,Deník!$W114,""),"")</f>
        <v/>
      </c>
      <c r="GU114" s="233" t="str">
        <f>IF(Deník!$W114&lt;0,IF(Deník!$AC114=Statistika!$F$119,Deník!$W114,""),"")</f>
        <v/>
      </c>
      <c r="GV114" s="233" t="str">
        <f>IF(Deník!$W114&lt;0,IF(Deník!$AC114=Statistika!$F$120,Deník!$W114,""),"")</f>
        <v/>
      </c>
      <c r="GW114" s="233" t="str">
        <f>IF(Deník!$W114&lt;0,IF(Deník!$AC114=Statistika!$F$121,Deník!$W114,""),"")</f>
        <v/>
      </c>
      <c r="GX114" s="233" t="str">
        <f>IF(Deník!$W114&lt;0,IF(Deník!$AC114=Statistika!$F$122,Deník!$W114,""),"")</f>
        <v/>
      </c>
      <c r="GY114" s="233" t="str">
        <f>IF(Deník!$W114&lt;0,IF(Deník!$AC114=Statistika!$F$123,Deník!$W114,""),"")</f>
        <v/>
      </c>
      <c r="GZ114" s="233" t="str">
        <f>IF(Deník!$W114&lt;0,IF(Deník!$AC114=Statistika!$F$124,Deník!$W114,""),"")</f>
        <v/>
      </c>
      <c r="HA114" s="233" t="str">
        <f>IF(Deník!$W114&lt;0,IF(Deník!$AC114=Statistika!$F$125,Deník!$W114,""),"")</f>
        <v/>
      </c>
      <c r="HC114" s="233" t="str">
        <f>IF(Deník!$W114&lt;0,IF(Deník!$AD114=Statistika!$F$133,Deník!$W114,""),"")</f>
        <v/>
      </c>
      <c r="HD114" s="233" t="str">
        <f>IF(Deník!$W114&lt;0,IF(Deník!$AD114=Statistika!$F$134,Deník!$W114,""),"")</f>
        <v/>
      </c>
      <c r="HE114" s="233" t="str">
        <f>IF(Deník!$W114&lt;0,IF(Deník!$AD114=Statistika!$F$135,Deník!$W114,""),"")</f>
        <v/>
      </c>
      <c r="HF114" s="233" t="str">
        <f>IF(Deník!$W114&lt;0,IF(Deník!$AD114=Statistika!$F$136,Deník!$W114,""),"")</f>
        <v/>
      </c>
      <c r="HG114" s="233" t="str">
        <f>IF(Deník!$W114&lt;0,IF(Deník!$AD114=Statistika!$F$137,Deník!$W114,""),"")</f>
        <v/>
      </c>
      <c r="ID114" s="8">
        <f>Tabulka4[[#This Row],[Sloupec3]]</f>
        <v>0</v>
      </c>
      <c r="IE114" s="17" t="str">
        <f>IF(AND([1]Deník!$C114&gt;='[1]Měsíční shrnutí'!$D$1,[1]Deník!$C114&lt;='[1]Měsíční shrnutí'!$F$1),[1]Deník!$X114,"")</f>
        <v/>
      </c>
    </row>
    <row r="115" spans="1:239">
      <c r="A115" s="8">
        <f>Deník!C116</f>
        <v>0</v>
      </c>
      <c r="B115" s="50" t="str">
        <f>Deník!R116</f>
        <v/>
      </c>
      <c r="C115" s="102" t="str">
        <f>IF(AND(Deník!R116&gt;1,Deník!R116&lt;&gt;""),1,"")</f>
        <v/>
      </c>
      <c r="D115" s="102" t="str">
        <f>IF(AND(Deník!R116&lt;=0,Deník!R116&lt;&gt;""),1,"")</f>
        <v/>
      </c>
      <c r="E115" s="103" t="str">
        <f>IF(AND(Deník!R116&gt;=0,Deník!R116&lt;=1),1,"")</f>
        <v/>
      </c>
      <c r="F115" s="79" t="str">
        <f>IF(Deník!R116&lt;&gt;"",Deník!R116+F114,"")</f>
        <v/>
      </c>
      <c r="G115" s="85"/>
      <c r="H115" s="54" t="str">
        <f>IF(MONTH(Deník!$C115)=H$2,IF(AND(Deník!$R115&gt;=0,Deník!$R115&lt;=1),"BE",Deník!$R115),"")</f>
        <v/>
      </c>
      <c r="I115" s="11" t="str">
        <f>IF(MONTH(Deník!$C115)=I$2,IF(AND(Deník!$R115&gt;=0,Deník!$R115&lt;=1),"BE",Deník!$R115),"")</f>
        <v/>
      </c>
      <c r="J115" s="11" t="str">
        <f>IF(MONTH(Deník!$C115)=J$2,IF(AND(Deník!$R115&gt;=0,Deník!$R115&lt;=1),"BE",Deník!$R115),"")</f>
        <v/>
      </c>
      <c r="K115" s="11" t="str">
        <f>IF(MONTH(Deník!$C115)=K$2,IF(AND(Deník!$R115&gt;=0,Deník!$R115&lt;=1),"BE",Deník!$R115),"")</f>
        <v/>
      </c>
      <c r="L115" s="11" t="str">
        <f>IF(MONTH(Deník!$C115)=L$2,IF(AND(Deník!$R115&gt;=0,Deník!$R115&lt;=1),"BE",Deník!$R115),"")</f>
        <v/>
      </c>
      <c r="M115" s="11" t="str">
        <f>IF(MONTH(Deník!$C115)=M$2,IF(AND(Deník!$R115&gt;=0,Deník!$R115&lt;=1),"BE",Deník!$R115),"")</f>
        <v/>
      </c>
      <c r="N115" s="11" t="str">
        <f>IF(MONTH(Deník!$C115)=N$2,IF(AND(Deník!$R115&gt;=0,Deník!$R115&lt;=1),"BE",Deník!$R115),"")</f>
        <v/>
      </c>
      <c r="O115" s="11" t="str">
        <f>IF(MONTH(Deník!$C115)=O$2,IF(AND(Deník!$R115&gt;=0,Deník!$R115&lt;=1),"BE",Deník!$R115),"")</f>
        <v/>
      </c>
      <c r="P115" s="11" t="str">
        <f>IF(MONTH(Deník!$C115)=P$2,IF(AND(Deník!$R115&gt;=0,Deník!$R115&lt;=1),"BE",Deník!$R115),"")</f>
        <v/>
      </c>
      <c r="Q115" s="11" t="str">
        <f>IF(MONTH(Deník!$C115)=Q$2,IF(AND(Deník!$R115&gt;=0,Deník!$R115&lt;=1),"BE",Deník!$R115),"")</f>
        <v/>
      </c>
      <c r="R115" s="11" t="str">
        <f>IF(MONTH(Deník!$C115)=R$2,IF(AND(Deník!$R115&gt;=0,Deník!$R115&lt;=1),"BE",Deník!$R115),"")</f>
        <v/>
      </c>
      <c r="S115" s="57" t="str">
        <f>IF(MONTH(Deník!$C115)=S$2,IF(AND(Deník!$R115&gt;=0,Deník!$R115&lt;=1),"BE",Deník!$R115),"")</f>
        <v/>
      </c>
      <c r="U115" s="12"/>
      <c r="V115" s="12"/>
      <c r="X115" s="600" t="str">
        <f>IF(Deník!$R115&lt;&gt;"",IF(Deník!$B115=Statistika!$F$63,IF(AND(Deník!$R115&gt;=0,Deník!$R115&lt;=1),"BE",Deník!$R115),""),"")</f>
        <v/>
      </c>
      <c r="Y115" s="13" t="str">
        <f>IF(Deník!$R115&lt;&gt;"",IF(Deník!$B115=Statistika!$F$64,IF(AND(Deník!$R115&gt;=0,Deník!$R115&lt;=1),"BE",Deník!$R115),""),"")</f>
        <v/>
      </c>
      <c r="Z115" s="13" t="str">
        <f>IF(Deník!$R115&lt;&gt;"",IF(Deník!$B115=Statistika!$F$65,IF(AND(Deník!$R115&gt;=0,Deník!$R115&lt;=1),"BE",Deník!$R115),""),"")</f>
        <v/>
      </c>
      <c r="AA115" s="13" t="str">
        <f>IF(Deník!$R115&lt;&gt;"",IF(Deník!$B115=Statistika!$F$66,IF(AND(Deník!$R115&gt;=0,Deník!$R115&lt;=1),"BE",Deník!$R115),""),"")</f>
        <v/>
      </c>
      <c r="AB115" s="13" t="str">
        <f>IF(Deník!$R115&lt;&gt;"",IF(Deník!$B115=Statistika!$F$67,IF(AND(Deník!$R115&gt;=0,Deník!$R115&lt;=1),"BE",Deník!$R115),""),"")</f>
        <v/>
      </c>
      <c r="AC115" s="13" t="str">
        <f>IF(Deník!$R115&lt;&gt;"",IF(Deník!$B115=Statistika!$F$68,IF(AND(Deník!$R115&gt;=0,Deník!$R115&lt;=1),"BE",Deník!$R115),""),"")</f>
        <v/>
      </c>
      <c r="AD115" s="13" t="str">
        <f>IF(Deník!$R115&lt;&gt;"",IF(Deník!$B115=Statistika!$F$69,IF(AND(Deník!$R115&gt;=0,Deník!$R115&lt;=1),"BE",Deník!$R115),""),"")</f>
        <v/>
      </c>
      <c r="AE115" s="601" t="str">
        <f>IF(Deník!$R115&lt;&gt;"",IF(Deník!$B115=Statistika!$F$70,IF(AND(Deník!$R115&gt;=0,Deník!$R115&lt;=1),"BE",Deník!$R115),""),"")</f>
        <v/>
      </c>
      <c r="AF115" s="90"/>
      <c r="AG115" s="63" t="str">
        <f>IF(Deník!$R115&lt;&gt;"",IF(Deník!$J115="L",IF(AND(Deník!$R115&gt;=0,Deník!$R115&lt;=1),"BE",Deník!$R115),""),"")</f>
        <v/>
      </c>
      <c r="AH115" s="13" t="str">
        <f>IF(Deník!$R115&lt;&gt;"",IF(Deník!$J115="S",IF(AND(Deník!$R115&gt;=0,Deník!$R115&lt;=1),"BE",Deník!$R115),""),"")</f>
        <v/>
      </c>
      <c r="AI115" s="95"/>
      <c r="AJ115" s="71" t="str">
        <f>IF(Deník!N116&lt;&gt;"",Deník!N116*-1,"")</f>
        <v/>
      </c>
      <c r="AK115" s="88"/>
      <c r="AL115" s="63" t="str">
        <f>IF(WEEKDAY(Deník!$C115,2)=1,IF(AND(Deník!$R115&gt;=0,Deník!$R115&lt;=1),"BE",Deník!$R115),"")</f>
        <v/>
      </c>
      <c r="AM115" s="13" t="str">
        <f>IF(WEEKDAY(Deník!$C115,2)=2,IF(AND(Deník!$R115&gt;=0,Deník!$R115&lt;=1),"BE",Deník!$R115),"")</f>
        <v/>
      </c>
      <c r="AN115" s="13" t="str">
        <f>IF(WEEKDAY(Deník!$C115,2)=3,IF(AND(Deník!$R115&gt;=0,Deník!$R115&lt;=1),"BE",Deník!$R115),"")</f>
        <v/>
      </c>
      <c r="AO115" s="13" t="str">
        <f>IF(WEEKDAY(Deník!$C115,2)=4,IF(AND(Deník!$R115&gt;=0,Deník!$R115&lt;=1),"BE",Deník!$R115),"")</f>
        <v/>
      </c>
      <c r="AP115" s="60" t="str">
        <f>IF(WEEKDAY(Deník!$C115,2)=5,IF(AND(Deník!$R115&gt;=0,Deník!$R115&lt;=1),"BE",Deník!$R115),"")</f>
        <v/>
      </c>
      <c r="AQ115" s="99"/>
      <c r="AR115" s="100">
        <f>Deník!D115</f>
        <v>0</v>
      </c>
      <c r="AS115" s="63" t="str">
        <f>IF(Deník!$D115&lt;&gt;"",IF(AND(Deník!$D115&gt;=AS$2,Deník!$D115&lt;=AS$3),IF(AND(Deník!$R115&gt;=0,Deník!$R115&lt;=1),"BE",Deník!$R115),""),"")</f>
        <v/>
      </c>
      <c r="AT115" s="63" t="str">
        <f>IF(Deník!$D115&lt;&gt;"",IF(AND(Deník!$D115&gt;=AT$2,Deník!$D115&lt;=AT$3),IF(AND(Deník!$R115&gt;=0,Deník!$R115&lt;=1),"BE",Deník!$R115),""),"")</f>
        <v/>
      </c>
      <c r="AU115" s="63" t="str">
        <f>IF(Deník!$D115&lt;&gt;"",IF(AND(Deník!$D115&gt;=AU$2,Deník!$D115&lt;=AU$3),IF(AND(Deník!$R115&gt;=0,Deník!$R115&lt;=1),"BE",Deník!$R115),""),"")</f>
        <v/>
      </c>
      <c r="AV115" s="63" t="str">
        <f>IF(Deník!$D115&lt;&gt;"",IF(AND(Deník!$D115&gt;=AV$2,Deník!$D115&lt;=AV$3),IF(AND(Deník!$R115&gt;=0,Deník!$R115&lt;=1),"BE",Deník!$R115),""),"")</f>
        <v/>
      </c>
      <c r="AW115" s="63" t="str">
        <f>IF(Deník!$D115&lt;&gt;"",IF(AND(Deník!$D115&gt;=AW$2,Deník!$D115&lt;=AW$3),IF(AND(Deník!$R115&gt;=0,Deník!$R115&lt;=1),"BE",Deník!$R115),""),"")</f>
        <v/>
      </c>
      <c r="AX115" s="63" t="str">
        <f>IF(Deník!$D115&lt;&gt;"",IF(AND(Deník!$D115&gt;=AX$2,Deník!$D115&lt;=AX$3),IF(AND(Deník!$R115&gt;=0,Deník!$R115&lt;=1),"BE",Deník!$R115),""),"")</f>
        <v/>
      </c>
      <c r="AY115" s="63" t="str">
        <f>IF(Deník!$D115&lt;&gt;"",IF(AND(Deník!$D115&gt;=AY$2,Deník!$D115&lt;=AY$3),IF(AND(Deník!$R115&gt;=0,Deník!$R115&lt;=1),"BE",Deník!$R115),""),"")</f>
        <v/>
      </c>
      <c r="AZ115" s="63" t="str">
        <f>IF(Deník!$D115&lt;&gt;"",IF(AND(Deník!$D115&gt;=AZ$2,Deník!$D115&lt;=AZ$3),IF(AND(Deník!$R115&gt;=0,Deník!$R115&lt;=1),"BE",Deník!$R115),""),"")</f>
        <v/>
      </c>
      <c r="BA115" s="63" t="str">
        <f>IF(Deník!$D115&lt;&gt;"",IF(AND(Deník!$D115&gt;=BA$2,Deník!$D115&lt;=BA$3),IF(AND(Deník!$R115&gt;=0,Deník!$R115&lt;=1),"BE",Deník!$R115),""),"")</f>
        <v/>
      </c>
      <c r="BB115" s="63" t="str">
        <f>IF(Deník!$D115&lt;&gt;"",IF(AND(Deník!$D115&gt;=BB$2,Deník!$D115&lt;=BB$3),IF(AND(Deník!$R115&gt;=0,Deník!$R115&lt;=1),"BE",Deník!$R115),""),"")</f>
        <v/>
      </c>
      <c r="BC115" s="71" t="str">
        <f>IF(Deník!$D115&lt;&gt;"",IF(AND(Deník!$D115&gt;=BC$2,Deník!$D115&lt;=BC$3),IF(AND(Deník!$R115&gt;=0,Deník!$R115&lt;=1),"BE",Deník!$R115),""),"")</f>
        <v/>
      </c>
      <c r="BD115" s="20" t="str">
        <f>IF(Deník!$J116="S",(Deník!$M116-Deník!$K116),IF(Deník!$J116="L",(Deník!$K116-Deník!$M116),""))</f>
        <v/>
      </c>
      <c r="BE115" s="20" t="str">
        <f>IF(Deník!$J116="S",(Deník!$K116-Deník!$O116),IF(Deník!$J116="L",(Deník!$O116-Deník!$K116),""))</f>
        <v/>
      </c>
      <c r="BF115" s="20" t="str">
        <f>IF(Deník!$J116="S",(Deník!$K116-Deník!$L116),IF(Deník!$J116="L",(Deník!$L116-Deník!$K116),""))</f>
        <v/>
      </c>
      <c r="BG115" s="20" t="str">
        <f>IF(Deník!$J116="S",(Deník!$K116-Deník!$S116),IF(Deník!$J116="L",(Deník!$S116-Deník!$K116),""))</f>
        <v/>
      </c>
      <c r="BH115" s="20" t="str">
        <f>IF(Deník!$J116="S",(Deník!$K116-Deník!$U116),IF(Deník!$J116="L",(Deník!$U116-Deník!$K116),""))</f>
        <v/>
      </c>
      <c r="BI115" s="20" t="str">
        <f>IF(Deník!$R115&gt;1,Deník!$R115,"")</f>
        <v/>
      </c>
      <c r="BJ115" s="20" t="str">
        <f>IF(Deník!$R115&lt;0,Deník!$R115,"")</f>
        <v/>
      </c>
      <c r="BK115" s="17"/>
      <c r="BM115" s="233" t="str">
        <f>IF(Deník!$R115&lt;&gt;"",IF(Deník!$Y115=Statistika!$F$78,IF(AND(Deník!$R115&gt;=0,Deník!$R115&lt;=1),"BE",Deník!$R115),""),"")</f>
        <v/>
      </c>
      <c r="BN115" s="233" t="str">
        <f>IF(Deník!$R115&lt;&gt;"",IF(Deník!$Y115=Statistika!$F$79,IF(AND(Deník!$R115&gt;=0,Deník!$R115&lt;=1),"BE",Deník!$R115),""),"")</f>
        <v/>
      </c>
      <c r="BO115" s="233" t="str">
        <f>IF(Deník!$R115&lt;&gt;"",IF(Deník!$Y115=Statistika!$F$80,IF(AND(Deník!$R115&gt;=0,Deník!$R115&lt;=1),"BE",Deník!$R115),""),"")</f>
        <v/>
      </c>
      <c r="BP115" s="233" t="str">
        <f>IF(Deník!$R115&lt;&gt;"",IF(Deník!$Y115=Statistika!$F$81,IF(AND(Deník!$R115&gt;=0,Deník!$R115&lt;=1),"BE",Deník!$R115),""),"")</f>
        <v/>
      </c>
      <c r="BQ115" s="233" t="str">
        <f>IF(Deník!$R115&lt;&gt;"",IF(Deník!$Y115=Statistika!$F$82,IF(AND(Deník!$R115&gt;=0,Deník!$R115&lt;=1),"BE",Deník!$R115),""),"")</f>
        <v/>
      </c>
      <c r="BR115" s="233" t="str">
        <f>IF(Deník!$R115&lt;&gt;"",IF(Deník!$Y115=Statistika!$F$83,IF(AND(Deník!$R115&gt;=0,Deník!$R115&lt;=1),"BE",Deník!$R115),""),"")</f>
        <v/>
      </c>
      <c r="BS115" s="233" t="str">
        <f>IF(Deník!$R115&lt;&gt;"",IF(Deník!$Y115=Statistika!$F$84,IF(AND(Deník!$R115&gt;=0,Deník!$R115&lt;=1),"BE",Deník!$R115),""),"")</f>
        <v/>
      </c>
      <c r="BT115" s="233" t="str">
        <f>IF(Deník!$R115&lt;&gt;"",IF(Deník!$Y115=Statistika!$F$85,IF(AND(Deník!$R115&gt;=0,Deník!$R115&lt;=1),"BE",Deník!$R115),""),"")</f>
        <v/>
      </c>
      <c r="BU115" s="233" t="str">
        <f>IF(Deník!$R115&lt;&gt;"",IF(Deník!$Y115=Statistika!$F$86,IF(AND(Deník!$R115&gt;=0,Deník!$R115&lt;=1),"BE",Deník!$R115),""),"")</f>
        <v/>
      </c>
      <c r="BV115" s="233" t="str">
        <f>IF(Deník!$R115&lt;&gt;"",IF(Deník!$Y115=Statistika!$F$87,IF(AND(Deník!$R115&gt;=0,Deník!$R115&lt;=1),"BE",Deník!$R115),""),"")</f>
        <v/>
      </c>
      <c r="BW115" s="233" t="str">
        <f>IF(Deník!$R115&lt;&gt;"",IF(Deník!$Y115=Statistika!$F$88,IF(AND(Deník!$R115&gt;=0,Deník!$R115&lt;=1),"BE",Deník!$R115),""),"")</f>
        <v/>
      </c>
      <c r="BX115" s="233" t="str">
        <f>IF(Deník!$R115&lt;&gt;"",IF(Deník!$Y115=Statistika!$F$89,IF(AND(Deník!$R115&gt;=0,Deník!$R115&lt;=1),"BE",Deník!$R115),""),"")</f>
        <v/>
      </c>
      <c r="BY115" s="233" t="str">
        <f>IF(Deník!$R115&lt;&gt;"",IF(Deník!$Y115=Statistika!$F$90,IF(AND(Deník!$R115&gt;=0,Deník!$R115&lt;=1),"BE",Deník!$R115),""),"")</f>
        <v/>
      </c>
      <c r="BZ115" s="233" t="str">
        <f>IF(Deník!$R115&lt;&gt;"",IF(Deník!$Y115=Statistika!$F$91,IF(AND(Deník!$R115&gt;=0,Deník!$R115&lt;=1),"BE",Deník!$R115),""),"")</f>
        <v/>
      </c>
      <c r="CA115" s="233"/>
      <c r="CB115" s="233" t="str">
        <f>IF(Deník!$R115&lt;&gt;"",IF(Deník!$AB115="SL",IF(AND(Deník!$R115&gt;=0,Deník!$R115&lt;=1),"BE",Deník!$R115),""),"")</f>
        <v/>
      </c>
      <c r="CC115" s="233" t="str">
        <f>IF(Deník!$R115&lt;&gt;"",IF(Deník!$AB115="BE10",IF(AND(Deník!$R115&gt;=0,Deník!$R115&lt;=1),"BE",Deník!$R115),""),"")</f>
        <v/>
      </c>
      <c r="CD115" s="233" t="str">
        <f>IF(Deník!$R115&lt;&gt;"",IF(Deník!$AB115="BE15",IF(AND(Deník!$R115&gt;=0,Deník!$R115&lt;=1),"BE",Deník!$R115),""),"")</f>
        <v/>
      </c>
      <c r="CE115" s="233" t="str">
        <f>IF(Deník!$R115&lt;&gt;"",IF(Deník!$AB115="BE20",IF(AND(Deník!$R115&gt;=0,Deník!$R115&lt;=1),"BE",Deník!$R115),""),"")</f>
        <v/>
      </c>
      <c r="CF115" s="233" t="str">
        <f>IF(Deník!$R115&lt;&gt;"",IF(Deník!$AB115="TP1",IF(AND(Deník!$R115&gt;=0,Deník!$R115&lt;=1),"BE",Deník!$R115),""),"")</f>
        <v/>
      </c>
      <c r="CG115" s="233" t="str">
        <f>IF(Deník!$R115&lt;&gt;"",IF(Deník!$AB115="TP2",IF(AND(Deník!$R115&gt;=0,Deník!$R115&lt;=1),"BE",Deník!$R115),""),"")</f>
        <v/>
      </c>
      <c r="CH115" s="233" t="str">
        <f>IF(Deník!$R115&lt;&gt;"",IF(Deník!$AB115="TP3",IF(AND(Deník!$R115&gt;=0,Deník!$R115&lt;=1),"BE",Deník!$R115),""),"")</f>
        <v/>
      </c>
      <c r="CI115" s="233" t="str">
        <f>IF(Deník!$R115&lt;&gt;"",IF(Deník!$AB115="Trailing SL",IF(AND(Deník!$R115&gt;=0,Deník!$R115&lt;=1),"BE",Deník!$R115),""),"")</f>
        <v/>
      </c>
      <c r="CJ115" s="233" t="str">
        <f>IF(Deník!$R115&lt;&gt;"",IF(Deník!$AB115="Manual",IF(AND(Deník!$R115&gt;=0,Deník!$R115&lt;=1),"BE",Deník!$R115),""),"")</f>
        <v/>
      </c>
      <c r="CK115" s="233"/>
      <c r="CL115" s="233" t="str">
        <f>IF(Deník!$R115&lt;0,IF(Deník!$AC115=Statistika!$F$117,Deník!$R115,""),"")</f>
        <v/>
      </c>
      <c r="CM115" s="233" t="str">
        <f>IF(Deník!$R115&lt;0,IF(Deník!$AC115=Statistika!$F$118,Deník!$R115,""),"")</f>
        <v/>
      </c>
      <c r="CN115" s="233" t="str">
        <f>IF(Deník!$R115&lt;0,IF(Deník!$AC115=Statistika!$F$119,Deník!$R115,""),"")</f>
        <v/>
      </c>
      <c r="CO115" s="233" t="str">
        <f>IF(Deník!$R115&lt;0,IF(Deník!$AC115=Statistika!$F$120,Deník!$R115,""),"")</f>
        <v/>
      </c>
      <c r="CP115" s="233" t="str">
        <f>IF(Deník!$R115&lt;0,IF(Deník!$AC115=Statistika!$F$121,Deník!$R115,""),"")</f>
        <v/>
      </c>
      <c r="CQ115" s="233" t="str">
        <f>IF(Deník!$R115&lt;0,IF(Deník!$AC115=Statistika!$F$122,Deník!$R115,""),"")</f>
        <v/>
      </c>
      <c r="CR115" s="233" t="str">
        <f>IF(Deník!$R115&lt;0,IF(Deník!$AC115=Statistika!$F$123,Deník!$R115,""),"")</f>
        <v/>
      </c>
      <c r="CS115" s="233" t="str">
        <f>IF(Deník!$R115&lt;0,IF(Deník!$AC115=Statistika!$F$124,Deník!$R115,""),"")</f>
        <v/>
      </c>
      <c r="CT115" s="233" t="str">
        <f>IF(Deník!$R115&lt;0,IF(Deník!$AC115=Statistika!$F$125,Deník!$R115,""),"")</f>
        <v/>
      </c>
      <c r="CU115" s="233"/>
      <c r="CV115" s="233" t="str">
        <f>IF(Deník!$R115&lt;0,IF(Deník!$AD115=$CV$2,Deník!$R115,""),"")</f>
        <v/>
      </c>
      <c r="CW115" s="233" t="str">
        <f>IF(Deník!$R115&lt;0,IF(Deník!$AD115=$CW$2,Deník!$R115,""),"")</f>
        <v/>
      </c>
      <c r="CX115" s="233" t="str">
        <f>IF(Deník!$R115&lt;0,IF(Deník!$AD115=$CX$2,Deník!$R115,""),"")</f>
        <v/>
      </c>
      <c r="CY115" s="233" t="str">
        <f>IF(Deník!$R115&lt;0,IF(Deník!$AD115=$CY$2,Deník!$R115,""),"")</f>
        <v/>
      </c>
      <c r="CZ115" s="233" t="str">
        <f>IF(Deník!$R115&lt;0,IF(Deník!$AD115=$CZ$2,Deník!$R115,""),"")</f>
        <v/>
      </c>
      <c r="DL115" s="221">
        <f t="shared" si="8"/>
        <v>93847.029999999984</v>
      </c>
      <c r="DM115" s="220">
        <f t="shared" si="7"/>
        <v>-6.1529700000000132E-2</v>
      </c>
      <c r="DO115" s="50">
        <f>Deník!W116</f>
        <v>0</v>
      </c>
      <c r="DP115" s="102" t="str">
        <f>IF(AND(Deník!W116&gt;0),1,"")</f>
        <v/>
      </c>
      <c r="DQ115" s="102">
        <f>IF(AND(Deník!W116&lt;=0),1,"")</f>
        <v>1</v>
      </c>
      <c r="DR115" s="227"/>
      <c r="DS115" s="228"/>
      <c r="DT115" s="85"/>
      <c r="DU115" s="54">
        <f>IF(MONTH(Deník!$C115)=DU$2,Deník!$W115,"")</f>
        <v>0</v>
      </c>
      <c r="DV115" s="222" t="str">
        <f>IF(MONTH(Deník!$C115)=DV$2,Deník!$W115,"")</f>
        <v/>
      </c>
      <c r="DW115" s="222" t="str">
        <f>IF(MONTH(Deník!$C115)=DW$2,Deník!$W115,"")</f>
        <v/>
      </c>
      <c r="DX115" s="222" t="str">
        <f>IF(MONTH(Deník!$C115)=DX$2,Deník!$W115,"")</f>
        <v/>
      </c>
      <c r="DY115" s="222" t="str">
        <f>IF(MONTH(Deník!$C115)=DY$2,Deník!$W115,"")</f>
        <v/>
      </c>
      <c r="DZ115" s="222" t="str">
        <f>IF(MONTH(Deník!$C115)=DZ$2,Deník!$W115,"")</f>
        <v/>
      </c>
      <c r="EA115" s="222" t="str">
        <f>IF(MONTH(Deník!$C115)=EA$2,Deník!$W115,"")</f>
        <v/>
      </c>
      <c r="EB115" s="222" t="str">
        <f>IF(MONTH(Deník!$C115)=EB$2,Deník!$W115,"")</f>
        <v/>
      </c>
      <c r="EC115" s="222" t="str">
        <f>IF(MONTH(Deník!$C115)=EC$2,Deník!$W115,"")</f>
        <v/>
      </c>
      <c r="ED115" s="222" t="str">
        <f>IF(MONTH(Deník!$C115)=ED$2,Deník!$W115,"")</f>
        <v/>
      </c>
      <c r="EE115" s="222" t="str">
        <f>IF(MONTH(Deník!$C115)=EE$2,Deník!$W115,"")</f>
        <v/>
      </c>
      <c r="EF115" s="222" t="str">
        <f>IF(MONTH(Deník!$C115)=EF$2,Deník!$W115,"")</f>
        <v/>
      </c>
      <c r="EI115" s="600" t="str">
        <f>IF(Deník!$W115&lt;&gt;"",IF(Deník!$B115=Statistika!$F$63,Deník!$W115,""),"")</f>
        <v/>
      </c>
      <c r="EJ115" s="13" t="str">
        <f>IF(Deník!$W115&lt;&gt;"",IF(Deník!$B115=Statistika!$F$64,Deník!$W115,""),"")</f>
        <v/>
      </c>
      <c r="EK115" s="13" t="str">
        <f>IF(Deník!$W115&lt;&gt;"",IF(Deník!$B115=Statistika!$F$65,Deník!$W115,""),"")</f>
        <v/>
      </c>
      <c r="EL115" s="13" t="str">
        <f>IF(Deník!$W115&lt;&gt;"",IF(Deník!$B115=Statistika!$F$66,Deník!$W115,""),"")</f>
        <v/>
      </c>
      <c r="EM115" s="13" t="str">
        <f>IF(Deník!$W115&lt;&gt;"",IF(Deník!$B115=Statistika!$F$67,Deník!$W115,""),"")</f>
        <v/>
      </c>
      <c r="EN115" s="13" t="str">
        <f>IF(Deník!$W115&lt;&gt;"",IF(Deník!$B115=Statistika!$F$68,Deník!$W115,""),"")</f>
        <v/>
      </c>
      <c r="EO115" s="13" t="str">
        <f>IF(Deník!$W115&lt;&gt;"",IF(Deník!$B115=Statistika!$F$69,Deník!$W115,""),"")</f>
        <v/>
      </c>
      <c r="EP115" s="601" t="str">
        <f>IF(Deník!$W115&lt;&gt;"",IF(Deník!$B115=Statistika!$F$70,Deník!$W115,""),"")</f>
        <v/>
      </c>
      <c r="EQ115" s="90"/>
      <c r="ER115" s="63" t="str">
        <f>IF(Deník!$W115&lt;&gt;"",IF(Deník!$J115="L",Deník!$W115,""),"")</f>
        <v/>
      </c>
      <c r="ES115" s="13" t="str">
        <f>IF(Deník!$W115&lt;&gt;"",IF(Deník!$J115="S",Deník!$W115,""),"")</f>
        <v/>
      </c>
      <c r="ET115" s="95"/>
      <c r="EU115" s="88"/>
      <c r="EV115" s="63" t="str">
        <f>IF(WEEKDAY(Deník!$C115,2)=1,Deník!$W115,"")</f>
        <v/>
      </c>
      <c r="EW115" s="13" t="str">
        <f>IF(WEEKDAY(Deník!$C115,2)=2,Deník!$W115,"")</f>
        <v/>
      </c>
      <c r="EX115" s="13" t="str">
        <f>IF(WEEKDAY(Deník!$C115,2)=3,Deník!$W115,"")</f>
        <v/>
      </c>
      <c r="EY115" s="13" t="str">
        <f>IF(WEEKDAY(Deník!$C115,2)=4,Deník!$W115,"")</f>
        <v/>
      </c>
      <c r="EZ115" s="60" t="str">
        <f>IF(WEEKDAY(Deník!$C115,2)=5,Deník!$W115,"")</f>
        <v/>
      </c>
      <c r="FA115" s="99"/>
      <c r="FB115" s="100">
        <f>Deník!D115</f>
        <v>0</v>
      </c>
      <c r="FC115" s="63">
        <f>IF($FB115&lt;&gt;"",IF(AND($FB115&gt;=FC$2,$FB115&lt;=FC$3),Deník!$W115,""))</f>
        <v>0</v>
      </c>
      <c r="FD115" s="63" t="str">
        <f>IF($FB115&lt;&gt;"",IF(AND($FB115&gt;=FD$2,$FB115&lt;=FD$3),Deník!$W115,""))</f>
        <v/>
      </c>
      <c r="FE115" s="63" t="str">
        <f>IF($FB115&lt;&gt;"",IF(AND($FB115&gt;=FE$2,$FB115&lt;=FE$3),Deník!$W115,""))</f>
        <v/>
      </c>
      <c r="FF115" s="63" t="str">
        <f>IF($FB115&lt;&gt;"",IF(AND($FB115&gt;=FF$2,$FB115&lt;=FF$3),Deník!$W115,""))</f>
        <v/>
      </c>
      <c r="FG115" s="63" t="str">
        <f>IF($FB115&lt;&gt;"",IF(AND($FB115&gt;=FG$2,$FB115&lt;=FG$3),Deník!$W115,""))</f>
        <v/>
      </c>
      <c r="FH115" s="63" t="str">
        <f>IF($FB115&lt;&gt;"",IF(AND($FB115&gt;=FH$2,$FB115&lt;=FH$3),Deník!$W115,""))</f>
        <v/>
      </c>
      <c r="FI115" s="63" t="str">
        <f>IF($FB115&lt;&gt;"",IF(AND($FB115&gt;=FI$2,$FB115&lt;=FI$3),Deník!$W115,""))</f>
        <v/>
      </c>
      <c r="FJ115" s="63" t="str">
        <f>IF($FB115&lt;&gt;"",IF(AND($FB115&gt;=FJ$2,$FB115&lt;=FJ$3),Deník!$W115,""))</f>
        <v/>
      </c>
      <c r="FK115" s="63" t="str">
        <f>IF($FB115&lt;&gt;"",IF(AND($FB115&gt;=FK$2,$FB115&lt;=FK$3),Deník!$W115,""))</f>
        <v/>
      </c>
      <c r="FL115" s="63" t="str">
        <f>IF($FB115&lt;&gt;"",IF(AND($FB115&gt;=FL$2,$FB115&lt;=FL$3),Deník!$W115,""))</f>
        <v/>
      </c>
      <c r="FM115" s="63" t="str">
        <f>IF($FB115&lt;&gt;"",IF(AND($FB115&gt;=FM$2,$FB115&lt;=FM$3),Deník!$W115,""))</f>
        <v/>
      </c>
      <c r="FN115" s="13"/>
      <c r="FO115" s="20" t="str">
        <f>IF(Deník!$W115&gt;1,Deník!$W115,"")</f>
        <v/>
      </c>
      <c r="FP115" s="20" t="str">
        <f>IF(Deník!$W115&lt;0,Deník!$W115,"")</f>
        <v/>
      </c>
      <c r="FQ115" s="17"/>
      <c r="FS115" s="233"/>
      <c r="FT115" s="233" t="str">
        <f>IF(Deník!$W115&lt;&gt;"",IF(Deník!$Y115=Statistika!$F$78,Deník!$W115,""),"")</f>
        <v/>
      </c>
      <c r="FU115" s="233" t="str">
        <f>IF(Deník!$W115&lt;&gt;"",IF(Deník!$Y115=Statistika!$F$79,Deník!$W115,""),"")</f>
        <v/>
      </c>
      <c r="FV115" s="233" t="str">
        <f>IF(Deník!$W115&lt;&gt;"",IF(Deník!$Y115=Statistika!$F$80,Deník!$W115,""),"")</f>
        <v/>
      </c>
      <c r="FW115" s="233" t="str">
        <f>IF(Deník!$W115&lt;&gt;"",IF(Deník!$Y115=Statistika!$F$81,Deník!$W115,""),"")</f>
        <v/>
      </c>
      <c r="FX115" s="233" t="str">
        <f>IF(Deník!$W115&lt;&gt;"",IF(Deník!$Y115=Statistika!$F$82,Deník!$W115,""),"")</f>
        <v/>
      </c>
      <c r="FY115" s="233" t="str">
        <f>IF(Deník!$W115&lt;&gt;"",IF(Deník!$Y115=Statistika!$F$83,Deník!$W115,""),"")</f>
        <v/>
      </c>
      <c r="FZ115" s="233" t="str">
        <f>IF(Deník!$W115&lt;&gt;"",IF(Deník!$Y115=Statistika!$F$84,Deník!$W115,""),"")</f>
        <v/>
      </c>
      <c r="GA115" s="233" t="str">
        <f>IF(Deník!$W115&lt;&gt;"",IF(Deník!$Y115=Statistika!$F$85,Deník!$W115,""),"")</f>
        <v/>
      </c>
      <c r="GB115" s="233" t="str">
        <f>IF(Deník!$W115&lt;&gt;"",IF(Deník!$Y115=Statistika!$F$86,Deník!$W115,""),"")</f>
        <v/>
      </c>
      <c r="GC115" s="233" t="str">
        <f>IF(Deník!$W115&lt;&gt;"",IF(Deník!$Y115=Statistika!$F$87,Deník!$W115,""),"")</f>
        <v/>
      </c>
      <c r="GD115" s="233" t="str">
        <f>IF(Deník!$W115&lt;&gt;"",IF(Deník!$Y115=Statistika!$F$88,Deník!$W115,""),"")</f>
        <v/>
      </c>
      <c r="GE115" s="233" t="str">
        <f>IF(Deník!$W115&lt;&gt;"",IF(Deník!$Y115=Statistika!$F$89,Deník!$W115,""),"")</f>
        <v/>
      </c>
      <c r="GF115" s="233" t="str">
        <f>IF(Deník!$W115&lt;&gt;"",IF(Deník!$Y115=Statistika!$F$90,Deník!$W115,""),"")</f>
        <v/>
      </c>
      <c r="GG115" s="233" t="str">
        <f>IF(Deník!$W115&lt;&gt;"",IF(Deník!$Y115=Statistika!$F$91,Deník!$W115,""),"")</f>
        <v/>
      </c>
      <c r="GH115" s="233"/>
      <c r="GI115" s="233" t="str">
        <f>IF(Deník!$W115&lt;&gt;"",IF(Deník!$AB115=Statistika!$L$100,Deník!$W115,""),"")</f>
        <v/>
      </c>
      <c r="GJ115" s="233" t="str">
        <f>IF(Deník!$W115&lt;&gt;"",IF(Deník!$AB115=Statistika!$L$101,Deník!$W115,""),"")</f>
        <v/>
      </c>
      <c r="GK115" s="233" t="str">
        <f>IF(Deník!$W115&lt;&gt;"",IF(Deník!$AB115=Statistika!$L$102,Deník!$W115,""),"")</f>
        <v/>
      </c>
      <c r="GL115" s="233" t="str">
        <f>IF(Deník!$W115&lt;&gt;"",IF(Deník!$AB115=Statistika!$L$103,Deník!$W115,""),"")</f>
        <v/>
      </c>
      <c r="GM115" s="233" t="str">
        <f>IF(Deník!$W115&lt;&gt;"",IF(Deník!$AB115=Statistika!$L$104,Deník!$W115,""),"")</f>
        <v/>
      </c>
      <c r="GN115" s="233" t="str">
        <f>IF(Deník!$W115&lt;&gt;"",IF(Deník!$AB115=Statistika!$L$105,Deník!$W115,""),"")</f>
        <v/>
      </c>
      <c r="GO115" s="233" t="str">
        <f>IF(Deník!$W115&lt;&gt;"",IF(Deník!$AB115=Statistika!$L$106,Deník!$W115,""),"")</f>
        <v/>
      </c>
      <c r="GP115" s="233" t="str">
        <f>IF(Deník!$W115&lt;&gt;"",IF(Deník!$AB115=Statistika!$L$107,Deník!$W115,""),"")</f>
        <v/>
      </c>
      <c r="GQ115" s="233" t="str">
        <f>IF(Deník!$W115&lt;&gt;"",IF(Deník!$AB115=Statistika!$L$108,Deník!$W115,""),"")</f>
        <v/>
      </c>
      <c r="GS115" s="233" t="str">
        <f>IF(Deník!$W115&lt;0,IF(Deník!$AC115=Statistika!$F$117,Deník!$W115,""),"")</f>
        <v/>
      </c>
      <c r="GT115" s="233" t="str">
        <f>IF(Deník!$W115&lt;0,IF(Deník!$AC115=Statistika!$F$118,Deník!$W115,""),"")</f>
        <v/>
      </c>
      <c r="GU115" s="233" t="str">
        <f>IF(Deník!$W115&lt;0,IF(Deník!$AC115=Statistika!$F$119,Deník!$W115,""),"")</f>
        <v/>
      </c>
      <c r="GV115" s="233" t="str">
        <f>IF(Deník!$W115&lt;0,IF(Deník!$AC115=Statistika!$F$120,Deník!$W115,""),"")</f>
        <v/>
      </c>
      <c r="GW115" s="233" t="str">
        <f>IF(Deník!$W115&lt;0,IF(Deník!$AC115=Statistika!$F$121,Deník!$W115,""),"")</f>
        <v/>
      </c>
      <c r="GX115" s="233" t="str">
        <f>IF(Deník!$W115&lt;0,IF(Deník!$AC115=Statistika!$F$122,Deník!$W115,""),"")</f>
        <v/>
      </c>
      <c r="GY115" s="233" t="str">
        <f>IF(Deník!$W115&lt;0,IF(Deník!$AC115=Statistika!$F$123,Deník!$W115,""),"")</f>
        <v/>
      </c>
      <c r="GZ115" s="233" t="str">
        <f>IF(Deník!$W115&lt;0,IF(Deník!$AC115=Statistika!$F$124,Deník!$W115,""),"")</f>
        <v/>
      </c>
      <c r="HA115" s="233" t="str">
        <f>IF(Deník!$W115&lt;0,IF(Deník!$AC115=Statistika!$F$125,Deník!$W115,""),"")</f>
        <v/>
      </c>
      <c r="HC115" s="233" t="str">
        <f>IF(Deník!$W115&lt;0,IF(Deník!$AD115=Statistika!$F$133,Deník!$W115,""),"")</f>
        <v/>
      </c>
      <c r="HD115" s="233" t="str">
        <f>IF(Deník!$W115&lt;0,IF(Deník!$AD115=Statistika!$F$134,Deník!$W115,""),"")</f>
        <v/>
      </c>
      <c r="HE115" s="233" t="str">
        <f>IF(Deník!$W115&lt;0,IF(Deník!$AD115=Statistika!$F$135,Deník!$W115,""),"")</f>
        <v/>
      </c>
      <c r="HF115" s="233" t="str">
        <f>IF(Deník!$W115&lt;0,IF(Deník!$AD115=Statistika!$F$136,Deník!$W115,""),"")</f>
        <v/>
      </c>
      <c r="HG115" s="233" t="str">
        <f>IF(Deník!$W115&lt;0,IF(Deník!$AD115=Statistika!$F$137,Deník!$W115,""),"")</f>
        <v/>
      </c>
      <c r="ID115" s="8">
        <f>Tabulka4[[#This Row],[Sloupec3]]</f>
        <v>0</v>
      </c>
      <c r="IE115" s="17" t="str">
        <f>IF(AND([1]Deník!$C115&gt;='[1]Měsíční shrnutí'!$D$1,[1]Deník!$C115&lt;='[1]Měsíční shrnutí'!$F$1),[1]Deník!$X115,"")</f>
        <v/>
      </c>
    </row>
    <row r="116" spans="1:239">
      <c r="A116" s="8">
        <f>Deník!C117</f>
        <v>0</v>
      </c>
      <c r="B116" s="50" t="str">
        <f>Deník!R117</f>
        <v/>
      </c>
      <c r="C116" s="102" t="str">
        <f>IF(AND(Deník!R117&gt;1,Deník!R117&lt;&gt;""),1,"")</f>
        <v/>
      </c>
      <c r="D116" s="102" t="str">
        <f>IF(AND(Deník!R117&lt;=0,Deník!R117&lt;&gt;""),1,"")</f>
        <v/>
      </c>
      <c r="E116" s="103" t="str">
        <f>IF(AND(Deník!R117&gt;=0,Deník!R117&lt;=1),1,"")</f>
        <v/>
      </c>
      <c r="F116" s="79" t="str">
        <f>IF(Deník!R117&lt;&gt;"",Deník!R117+F115,"")</f>
        <v/>
      </c>
      <c r="G116" s="85"/>
      <c r="H116" s="54" t="str">
        <f>IF(MONTH(Deník!$C116)=H$2,IF(AND(Deník!$R116&gt;=0,Deník!$R116&lt;=1),"BE",Deník!$R116),"")</f>
        <v/>
      </c>
      <c r="I116" s="11" t="str">
        <f>IF(MONTH(Deník!$C116)=I$2,IF(AND(Deník!$R116&gt;=0,Deník!$R116&lt;=1),"BE",Deník!$R116),"")</f>
        <v/>
      </c>
      <c r="J116" s="11" t="str">
        <f>IF(MONTH(Deník!$C116)=J$2,IF(AND(Deník!$R116&gt;=0,Deník!$R116&lt;=1),"BE",Deník!$R116),"")</f>
        <v/>
      </c>
      <c r="K116" s="11" t="str">
        <f>IF(MONTH(Deník!$C116)=K$2,IF(AND(Deník!$R116&gt;=0,Deník!$R116&lt;=1),"BE",Deník!$R116),"")</f>
        <v/>
      </c>
      <c r="L116" s="11" t="str">
        <f>IF(MONTH(Deník!$C116)=L$2,IF(AND(Deník!$R116&gt;=0,Deník!$R116&lt;=1),"BE",Deník!$R116),"")</f>
        <v/>
      </c>
      <c r="M116" s="11" t="str">
        <f>IF(MONTH(Deník!$C116)=M$2,IF(AND(Deník!$R116&gt;=0,Deník!$R116&lt;=1),"BE",Deník!$R116),"")</f>
        <v/>
      </c>
      <c r="N116" s="11" t="str">
        <f>IF(MONTH(Deník!$C116)=N$2,IF(AND(Deník!$R116&gt;=0,Deník!$R116&lt;=1),"BE",Deník!$R116),"")</f>
        <v/>
      </c>
      <c r="O116" s="11" t="str">
        <f>IF(MONTH(Deník!$C116)=O$2,IF(AND(Deník!$R116&gt;=0,Deník!$R116&lt;=1),"BE",Deník!$R116),"")</f>
        <v/>
      </c>
      <c r="P116" s="11" t="str">
        <f>IF(MONTH(Deník!$C116)=P$2,IF(AND(Deník!$R116&gt;=0,Deník!$R116&lt;=1),"BE",Deník!$R116),"")</f>
        <v/>
      </c>
      <c r="Q116" s="11" t="str">
        <f>IF(MONTH(Deník!$C116)=Q$2,IF(AND(Deník!$R116&gt;=0,Deník!$R116&lt;=1),"BE",Deník!$R116),"")</f>
        <v/>
      </c>
      <c r="R116" s="11" t="str">
        <f>IF(MONTH(Deník!$C116)=R$2,IF(AND(Deník!$R116&gt;=0,Deník!$R116&lt;=1),"BE",Deník!$R116),"")</f>
        <v/>
      </c>
      <c r="S116" s="57" t="str">
        <f>IF(MONTH(Deník!$C116)=S$2,IF(AND(Deník!$R116&gt;=0,Deník!$R116&lt;=1),"BE",Deník!$R116),"")</f>
        <v/>
      </c>
      <c r="U116" s="12"/>
      <c r="V116" s="12"/>
      <c r="X116" s="600" t="str">
        <f>IF(Deník!$R116&lt;&gt;"",IF(Deník!$B116=Statistika!$F$63,IF(AND(Deník!$R116&gt;=0,Deník!$R116&lt;=1),"BE",Deník!$R116),""),"")</f>
        <v/>
      </c>
      <c r="Y116" s="13" t="str">
        <f>IF(Deník!$R116&lt;&gt;"",IF(Deník!$B116=Statistika!$F$64,IF(AND(Deník!$R116&gt;=0,Deník!$R116&lt;=1),"BE",Deník!$R116),""),"")</f>
        <v/>
      </c>
      <c r="Z116" s="13" t="str">
        <f>IF(Deník!$R116&lt;&gt;"",IF(Deník!$B116=Statistika!$F$65,IF(AND(Deník!$R116&gt;=0,Deník!$R116&lt;=1),"BE",Deník!$R116),""),"")</f>
        <v/>
      </c>
      <c r="AA116" s="13" t="str">
        <f>IF(Deník!$R116&lt;&gt;"",IF(Deník!$B116=Statistika!$F$66,IF(AND(Deník!$R116&gt;=0,Deník!$R116&lt;=1),"BE",Deník!$R116),""),"")</f>
        <v/>
      </c>
      <c r="AB116" s="13" t="str">
        <f>IF(Deník!$R116&lt;&gt;"",IF(Deník!$B116=Statistika!$F$67,IF(AND(Deník!$R116&gt;=0,Deník!$R116&lt;=1),"BE",Deník!$R116),""),"")</f>
        <v/>
      </c>
      <c r="AC116" s="13" t="str">
        <f>IF(Deník!$R116&lt;&gt;"",IF(Deník!$B116=Statistika!$F$68,IF(AND(Deník!$R116&gt;=0,Deník!$R116&lt;=1),"BE",Deník!$R116),""),"")</f>
        <v/>
      </c>
      <c r="AD116" s="13" t="str">
        <f>IF(Deník!$R116&lt;&gt;"",IF(Deník!$B116=Statistika!$F$69,IF(AND(Deník!$R116&gt;=0,Deník!$R116&lt;=1),"BE",Deník!$R116),""),"")</f>
        <v/>
      </c>
      <c r="AE116" s="601" t="str">
        <f>IF(Deník!$R116&lt;&gt;"",IF(Deník!$B116=Statistika!$F$70,IF(AND(Deník!$R116&gt;=0,Deník!$R116&lt;=1),"BE",Deník!$R116),""),"")</f>
        <v/>
      </c>
      <c r="AF116" s="90"/>
      <c r="AG116" s="63" t="str">
        <f>IF(Deník!$R116&lt;&gt;"",IF(Deník!$J116="L",IF(AND(Deník!$R116&gt;=0,Deník!$R116&lt;=1),"BE",Deník!$R116),""),"")</f>
        <v/>
      </c>
      <c r="AH116" s="13" t="str">
        <f>IF(Deník!$R116&lt;&gt;"",IF(Deník!$J116="S",IF(AND(Deník!$R116&gt;=0,Deník!$R116&lt;=1),"BE",Deník!$R116),""),"")</f>
        <v/>
      </c>
      <c r="AI116" s="95"/>
      <c r="AJ116" s="71" t="str">
        <f>IF(Deník!N117&lt;&gt;"",Deník!N117*-1,"")</f>
        <v/>
      </c>
      <c r="AK116" s="88"/>
      <c r="AL116" s="63" t="str">
        <f>IF(WEEKDAY(Deník!$C116,2)=1,IF(AND(Deník!$R116&gt;=0,Deník!$R116&lt;=1),"BE",Deník!$R116),"")</f>
        <v/>
      </c>
      <c r="AM116" s="13" t="str">
        <f>IF(WEEKDAY(Deník!$C116,2)=2,IF(AND(Deník!$R116&gt;=0,Deník!$R116&lt;=1),"BE",Deník!$R116),"")</f>
        <v/>
      </c>
      <c r="AN116" s="13" t="str">
        <f>IF(WEEKDAY(Deník!$C116,2)=3,IF(AND(Deník!$R116&gt;=0,Deník!$R116&lt;=1),"BE",Deník!$R116),"")</f>
        <v/>
      </c>
      <c r="AO116" s="13" t="str">
        <f>IF(WEEKDAY(Deník!$C116,2)=4,IF(AND(Deník!$R116&gt;=0,Deník!$R116&lt;=1),"BE",Deník!$R116),"")</f>
        <v/>
      </c>
      <c r="AP116" s="60" t="str">
        <f>IF(WEEKDAY(Deník!$C116,2)=5,IF(AND(Deník!$R116&gt;=0,Deník!$R116&lt;=1),"BE",Deník!$R116),"")</f>
        <v/>
      </c>
      <c r="AQ116" s="99"/>
      <c r="AR116" s="100">
        <f>Deník!D116</f>
        <v>0</v>
      </c>
      <c r="AS116" s="63" t="str">
        <f>IF(Deník!$D116&lt;&gt;"",IF(AND(Deník!$D116&gt;=AS$2,Deník!$D116&lt;=AS$3),IF(AND(Deník!$R116&gt;=0,Deník!$R116&lt;=1),"BE",Deník!$R116),""),"")</f>
        <v/>
      </c>
      <c r="AT116" s="63" t="str">
        <f>IF(Deník!$D116&lt;&gt;"",IF(AND(Deník!$D116&gt;=AT$2,Deník!$D116&lt;=AT$3),IF(AND(Deník!$R116&gt;=0,Deník!$R116&lt;=1),"BE",Deník!$R116),""),"")</f>
        <v/>
      </c>
      <c r="AU116" s="63" t="str">
        <f>IF(Deník!$D116&lt;&gt;"",IF(AND(Deník!$D116&gt;=AU$2,Deník!$D116&lt;=AU$3),IF(AND(Deník!$R116&gt;=0,Deník!$R116&lt;=1),"BE",Deník!$R116),""),"")</f>
        <v/>
      </c>
      <c r="AV116" s="63" t="str">
        <f>IF(Deník!$D116&lt;&gt;"",IF(AND(Deník!$D116&gt;=AV$2,Deník!$D116&lt;=AV$3),IF(AND(Deník!$R116&gt;=0,Deník!$R116&lt;=1),"BE",Deník!$R116),""),"")</f>
        <v/>
      </c>
      <c r="AW116" s="63" t="str">
        <f>IF(Deník!$D116&lt;&gt;"",IF(AND(Deník!$D116&gt;=AW$2,Deník!$D116&lt;=AW$3),IF(AND(Deník!$R116&gt;=0,Deník!$R116&lt;=1),"BE",Deník!$R116),""),"")</f>
        <v/>
      </c>
      <c r="AX116" s="63" t="str">
        <f>IF(Deník!$D116&lt;&gt;"",IF(AND(Deník!$D116&gt;=AX$2,Deník!$D116&lt;=AX$3),IF(AND(Deník!$R116&gt;=0,Deník!$R116&lt;=1),"BE",Deník!$R116),""),"")</f>
        <v/>
      </c>
      <c r="AY116" s="63" t="str">
        <f>IF(Deník!$D116&lt;&gt;"",IF(AND(Deník!$D116&gt;=AY$2,Deník!$D116&lt;=AY$3),IF(AND(Deník!$R116&gt;=0,Deník!$R116&lt;=1),"BE",Deník!$R116),""),"")</f>
        <v/>
      </c>
      <c r="AZ116" s="63" t="str">
        <f>IF(Deník!$D116&lt;&gt;"",IF(AND(Deník!$D116&gt;=AZ$2,Deník!$D116&lt;=AZ$3),IF(AND(Deník!$R116&gt;=0,Deník!$R116&lt;=1),"BE",Deník!$R116),""),"")</f>
        <v/>
      </c>
      <c r="BA116" s="63" t="str">
        <f>IF(Deník!$D116&lt;&gt;"",IF(AND(Deník!$D116&gt;=BA$2,Deník!$D116&lt;=BA$3),IF(AND(Deník!$R116&gt;=0,Deník!$R116&lt;=1),"BE",Deník!$R116),""),"")</f>
        <v/>
      </c>
      <c r="BB116" s="63" t="str">
        <f>IF(Deník!$D116&lt;&gt;"",IF(AND(Deník!$D116&gt;=BB$2,Deník!$D116&lt;=BB$3),IF(AND(Deník!$R116&gt;=0,Deník!$R116&lt;=1),"BE",Deník!$R116),""),"")</f>
        <v/>
      </c>
      <c r="BC116" s="71" t="str">
        <f>IF(Deník!$D116&lt;&gt;"",IF(AND(Deník!$D116&gt;=BC$2,Deník!$D116&lt;=BC$3),IF(AND(Deník!$R116&gt;=0,Deník!$R116&lt;=1),"BE",Deník!$R116),""),"")</f>
        <v/>
      </c>
      <c r="BD116" s="20" t="str">
        <f>IF(Deník!$J117="S",(Deník!$M117-Deník!$K117),IF(Deník!$J117="L",(Deník!$K117-Deník!$M117),""))</f>
        <v/>
      </c>
      <c r="BE116" s="20" t="str">
        <f>IF(Deník!$J117="S",(Deník!$K117-Deník!$O117),IF(Deník!$J117="L",(Deník!$O117-Deník!$K117),""))</f>
        <v/>
      </c>
      <c r="BF116" s="20" t="str">
        <f>IF(Deník!$J117="S",(Deník!$K117-Deník!$L117),IF(Deník!$J117="L",(Deník!$L117-Deník!$K117),""))</f>
        <v/>
      </c>
      <c r="BG116" s="20" t="str">
        <f>IF(Deník!$J117="S",(Deník!$K117-Deník!$S117),IF(Deník!$J117="L",(Deník!$S117-Deník!$K117),""))</f>
        <v/>
      </c>
      <c r="BH116" s="20" t="str">
        <f>IF(Deník!$J117="S",(Deník!$K117-Deník!$U117),IF(Deník!$J117="L",(Deník!$U117-Deník!$K117),""))</f>
        <v/>
      </c>
      <c r="BI116" s="20" t="str">
        <f>IF(Deník!$R116&gt;1,Deník!$R116,"")</f>
        <v/>
      </c>
      <c r="BJ116" s="20" t="str">
        <f>IF(Deník!$R116&lt;0,Deník!$R116,"")</f>
        <v/>
      </c>
      <c r="BK116" s="17"/>
      <c r="BM116" s="233" t="str">
        <f>IF(Deník!$R116&lt;&gt;"",IF(Deník!$Y116=Statistika!$F$78,IF(AND(Deník!$R116&gt;=0,Deník!$R116&lt;=1),"BE",Deník!$R116),""),"")</f>
        <v/>
      </c>
      <c r="BN116" s="233" t="str">
        <f>IF(Deník!$R116&lt;&gt;"",IF(Deník!$Y116=Statistika!$F$79,IF(AND(Deník!$R116&gt;=0,Deník!$R116&lt;=1),"BE",Deník!$R116),""),"")</f>
        <v/>
      </c>
      <c r="BO116" s="233" t="str">
        <f>IF(Deník!$R116&lt;&gt;"",IF(Deník!$Y116=Statistika!$F$80,IF(AND(Deník!$R116&gt;=0,Deník!$R116&lt;=1),"BE",Deník!$R116),""),"")</f>
        <v/>
      </c>
      <c r="BP116" s="233" t="str">
        <f>IF(Deník!$R116&lt;&gt;"",IF(Deník!$Y116=Statistika!$F$81,IF(AND(Deník!$R116&gt;=0,Deník!$R116&lt;=1),"BE",Deník!$R116),""),"")</f>
        <v/>
      </c>
      <c r="BQ116" s="233" t="str">
        <f>IF(Deník!$R116&lt;&gt;"",IF(Deník!$Y116=Statistika!$F$82,IF(AND(Deník!$R116&gt;=0,Deník!$R116&lt;=1),"BE",Deník!$R116),""),"")</f>
        <v/>
      </c>
      <c r="BR116" s="233" t="str">
        <f>IF(Deník!$R116&lt;&gt;"",IF(Deník!$Y116=Statistika!$F$83,IF(AND(Deník!$R116&gt;=0,Deník!$R116&lt;=1),"BE",Deník!$R116),""),"")</f>
        <v/>
      </c>
      <c r="BS116" s="233" t="str">
        <f>IF(Deník!$R116&lt;&gt;"",IF(Deník!$Y116=Statistika!$F$84,IF(AND(Deník!$R116&gt;=0,Deník!$R116&lt;=1),"BE",Deník!$R116),""),"")</f>
        <v/>
      </c>
      <c r="BT116" s="233" t="str">
        <f>IF(Deník!$R116&lt;&gt;"",IF(Deník!$Y116=Statistika!$F$85,IF(AND(Deník!$R116&gt;=0,Deník!$R116&lt;=1),"BE",Deník!$R116),""),"")</f>
        <v/>
      </c>
      <c r="BU116" s="233" t="str">
        <f>IF(Deník!$R116&lt;&gt;"",IF(Deník!$Y116=Statistika!$F$86,IF(AND(Deník!$R116&gt;=0,Deník!$R116&lt;=1),"BE",Deník!$R116),""),"")</f>
        <v/>
      </c>
      <c r="BV116" s="233" t="str">
        <f>IF(Deník!$R116&lt;&gt;"",IF(Deník!$Y116=Statistika!$F$87,IF(AND(Deník!$R116&gt;=0,Deník!$R116&lt;=1),"BE",Deník!$R116),""),"")</f>
        <v/>
      </c>
      <c r="BW116" s="233" t="str">
        <f>IF(Deník!$R116&lt;&gt;"",IF(Deník!$Y116=Statistika!$F$88,IF(AND(Deník!$R116&gt;=0,Deník!$R116&lt;=1),"BE",Deník!$R116),""),"")</f>
        <v/>
      </c>
      <c r="BX116" s="233" t="str">
        <f>IF(Deník!$R116&lt;&gt;"",IF(Deník!$Y116=Statistika!$F$89,IF(AND(Deník!$R116&gt;=0,Deník!$R116&lt;=1),"BE",Deník!$R116),""),"")</f>
        <v/>
      </c>
      <c r="BY116" s="233" t="str">
        <f>IF(Deník!$R116&lt;&gt;"",IF(Deník!$Y116=Statistika!$F$90,IF(AND(Deník!$R116&gt;=0,Deník!$R116&lt;=1),"BE",Deník!$R116),""),"")</f>
        <v/>
      </c>
      <c r="BZ116" s="233" t="str">
        <f>IF(Deník!$R116&lt;&gt;"",IF(Deník!$Y116=Statistika!$F$91,IF(AND(Deník!$R116&gt;=0,Deník!$R116&lt;=1),"BE",Deník!$R116),""),"")</f>
        <v/>
      </c>
      <c r="CA116" s="233"/>
      <c r="CB116" s="233" t="str">
        <f>IF(Deník!$R116&lt;&gt;"",IF(Deník!$AB116="SL",IF(AND(Deník!$R116&gt;=0,Deník!$R116&lt;=1),"BE",Deník!$R116),""),"")</f>
        <v/>
      </c>
      <c r="CC116" s="233" t="str">
        <f>IF(Deník!$R116&lt;&gt;"",IF(Deník!$AB116="BE10",IF(AND(Deník!$R116&gt;=0,Deník!$R116&lt;=1),"BE",Deník!$R116),""),"")</f>
        <v/>
      </c>
      <c r="CD116" s="233" t="str">
        <f>IF(Deník!$R116&lt;&gt;"",IF(Deník!$AB116="BE15",IF(AND(Deník!$R116&gt;=0,Deník!$R116&lt;=1),"BE",Deník!$R116),""),"")</f>
        <v/>
      </c>
      <c r="CE116" s="233" t="str">
        <f>IF(Deník!$R116&lt;&gt;"",IF(Deník!$AB116="BE20",IF(AND(Deník!$R116&gt;=0,Deník!$R116&lt;=1),"BE",Deník!$R116),""),"")</f>
        <v/>
      </c>
      <c r="CF116" s="233" t="str">
        <f>IF(Deník!$R116&lt;&gt;"",IF(Deník!$AB116="TP1",IF(AND(Deník!$R116&gt;=0,Deník!$R116&lt;=1),"BE",Deník!$R116),""),"")</f>
        <v/>
      </c>
      <c r="CG116" s="233" t="str">
        <f>IF(Deník!$R116&lt;&gt;"",IF(Deník!$AB116="TP2",IF(AND(Deník!$R116&gt;=0,Deník!$R116&lt;=1),"BE",Deník!$R116),""),"")</f>
        <v/>
      </c>
      <c r="CH116" s="233" t="str">
        <f>IF(Deník!$R116&lt;&gt;"",IF(Deník!$AB116="TP3",IF(AND(Deník!$R116&gt;=0,Deník!$R116&lt;=1),"BE",Deník!$R116),""),"")</f>
        <v/>
      </c>
      <c r="CI116" s="233" t="str">
        <f>IF(Deník!$R116&lt;&gt;"",IF(Deník!$AB116="Trailing SL",IF(AND(Deník!$R116&gt;=0,Deník!$R116&lt;=1),"BE",Deník!$R116),""),"")</f>
        <v/>
      </c>
      <c r="CJ116" s="233" t="str">
        <f>IF(Deník!$R116&lt;&gt;"",IF(Deník!$AB116="Manual",IF(AND(Deník!$R116&gt;=0,Deník!$R116&lt;=1),"BE",Deník!$R116),""),"")</f>
        <v/>
      </c>
      <c r="CK116" s="233"/>
      <c r="CL116" s="233" t="str">
        <f>IF(Deník!$R116&lt;0,IF(Deník!$AC116=Statistika!$F$117,Deník!$R116,""),"")</f>
        <v/>
      </c>
      <c r="CM116" s="233" t="str">
        <f>IF(Deník!$R116&lt;0,IF(Deník!$AC116=Statistika!$F$118,Deník!$R116,""),"")</f>
        <v/>
      </c>
      <c r="CN116" s="233" t="str">
        <f>IF(Deník!$R116&lt;0,IF(Deník!$AC116=Statistika!$F$119,Deník!$R116,""),"")</f>
        <v/>
      </c>
      <c r="CO116" s="233" t="str">
        <f>IF(Deník!$R116&lt;0,IF(Deník!$AC116=Statistika!$F$120,Deník!$R116,""),"")</f>
        <v/>
      </c>
      <c r="CP116" s="233" t="str">
        <f>IF(Deník!$R116&lt;0,IF(Deník!$AC116=Statistika!$F$121,Deník!$R116,""),"")</f>
        <v/>
      </c>
      <c r="CQ116" s="233" t="str">
        <f>IF(Deník!$R116&lt;0,IF(Deník!$AC116=Statistika!$F$122,Deník!$R116,""),"")</f>
        <v/>
      </c>
      <c r="CR116" s="233" t="str">
        <f>IF(Deník!$R116&lt;0,IF(Deník!$AC116=Statistika!$F$123,Deník!$R116,""),"")</f>
        <v/>
      </c>
      <c r="CS116" s="233" t="str">
        <f>IF(Deník!$R116&lt;0,IF(Deník!$AC116=Statistika!$F$124,Deník!$R116,""),"")</f>
        <v/>
      </c>
      <c r="CT116" s="233" t="str">
        <f>IF(Deník!$R116&lt;0,IF(Deník!$AC116=Statistika!$F$125,Deník!$R116,""),"")</f>
        <v/>
      </c>
      <c r="CU116" s="233"/>
      <c r="CV116" s="233" t="str">
        <f>IF(Deník!$R116&lt;0,IF(Deník!$AD116=$CV$2,Deník!$R116,""),"")</f>
        <v/>
      </c>
      <c r="CW116" s="233" t="str">
        <f>IF(Deník!$R116&lt;0,IF(Deník!$AD116=$CW$2,Deník!$R116,""),"")</f>
        <v/>
      </c>
      <c r="CX116" s="233" t="str">
        <f>IF(Deník!$R116&lt;0,IF(Deník!$AD116=$CX$2,Deník!$R116,""),"")</f>
        <v/>
      </c>
      <c r="CY116" s="233" t="str">
        <f>IF(Deník!$R116&lt;0,IF(Deník!$AD116=$CY$2,Deník!$R116,""),"")</f>
        <v/>
      </c>
      <c r="CZ116" s="233" t="str">
        <f>IF(Deník!$R116&lt;0,IF(Deník!$AD116=$CZ$2,Deník!$R116,""),"")</f>
        <v/>
      </c>
      <c r="DL116" s="221">
        <f t="shared" si="8"/>
        <v>93847.029999999984</v>
      </c>
      <c r="DM116" s="220">
        <f t="shared" si="7"/>
        <v>-6.1529700000000132E-2</v>
      </c>
      <c r="DO116" s="50">
        <f>Deník!W117</f>
        <v>0</v>
      </c>
      <c r="DP116" s="102" t="str">
        <f>IF(AND(Deník!W117&gt;0),1,"")</f>
        <v/>
      </c>
      <c r="DQ116" s="102">
        <f>IF(AND(Deník!W117&lt;=0),1,"")</f>
        <v>1</v>
      </c>
      <c r="DR116" s="227"/>
      <c r="DS116" s="228"/>
      <c r="DT116" s="85"/>
      <c r="DU116" s="54">
        <f>IF(MONTH(Deník!$C116)=DU$2,Deník!$W116,"")</f>
        <v>0</v>
      </c>
      <c r="DV116" s="222" t="str">
        <f>IF(MONTH(Deník!$C116)=DV$2,Deník!$W116,"")</f>
        <v/>
      </c>
      <c r="DW116" s="222" t="str">
        <f>IF(MONTH(Deník!$C116)=DW$2,Deník!$W116,"")</f>
        <v/>
      </c>
      <c r="DX116" s="222" t="str">
        <f>IF(MONTH(Deník!$C116)=DX$2,Deník!$W116,"")</f>
        <v/>
      </c>
      <c r="DY116" s="222" t="str">
        <f>IF(MONTH(Deník!$C116)=DY$2,Deník!$W116,"")</f>
        <v/>
      </c>
      <c r="DZ116" s="222" t="str">
        <f>IF(MONTH(Deník!$C116)=DZ$2,Deník!$W116,"")</f>
        <v/>
      </c>
      <c r="EA116" s="222" t="str">
        <f>IF(MONTH(Deník!$C116)=EA$2,Deník!$W116,"")</f>
        <v/>
      </c>
      <c r="EB116" s="222" t="str">
        <f>IF(MONTH(Deník!$C116)=EB$2,Deník!$W116,"")</f>
        <v/>
      </c>
      <c r="EC116" s="222" t="str">
        <f>IF(MONTH(Deník!$C116)=EC$2,Deník!$W116,"")</f>
        <v/>
      </c>
      <c r="ED116" s="222" t="str">
        <f>IF(MONTH(Deník!$C116)=ED$2,Deník!$W116,"")</f>
        <v/>
      </c>
      <c r="EE116" s="222" t="str">
        <f>IF(MONTH(Deník!$C116)=EE$2,Deník!$W116,"")</f>
        <v/>
      </c>
      <c r="EF116" s="222" t="str">
        <f>IF(MONTH(Deník!$C116)=EF$2,Deník!$W116,"")</f>
        <v/>
      </c>
      <c r="EI116" s="600" t="str">
        <f>IF(Deník!$W116&lt;&gt;"",IF(Deník!$B116=Statistika!$F$63,Deník!$W116,""),"")</f>
        <v/>
      </c>
      <c r="EJ116" s="13" t="str">
        <f>IF(Deník!$W116&lt;&gt;"",IF(Deník!$B116=Statistika!$F$64,Deník!$W116,""),"")</f>
        <v/>
      </c>
      <c r="EK116" s="13" t="str">
        <f>IF(Deník!$W116&lt;&gt;"",IF(Deník!$B116=Statistika!$F$65,Deník!$W116,""),"")</f>
        <v/>
      </c>
      <c r="EL116" s="13" t="str">
        <f>IF(Deník!$W116&lt;&gt;"",IF(Deník!$B116=Statistika!$F$66,Deník!$W116,""),"")</f>
        <v/>
      </c>
      <c r="EM116" s="13" t="str">
        <f>IF(Deník!$W116&lt;&gt;"",IF(Deník!$B116=Statistika!$F$67,Deník!$W116,""),"")</f>
        <v/>
      </c>
      <c r="EN116" s="13" t="str">
        <f>IF(Deník!$W116&lt;&gt;"",IF(Deník!$B116=Statistika!$F$68,Deník!$W116,""),"")</f>
        <v/>
      </c>
      <c r="EO116" s="13" t="str">
        <f>IF(Deník!$W116&lt;&gt;"",IF(Deník!$B116=Statistika!$F$69,Deník!$W116,""),"")</f>
        <v/>
      </c>
      <c r="EP116" s="601" t="str">
        <f>IF(Deník!$W116&lt;&gt;"",IF(Deník!$B116=Statistika!$F$70,Deník!$W116,""),"")</f>
        <v/>
      </c>
      <c r="EQ116" s="90"/>
      <c r="ER116" s="63" t="str">
        <f>IF(Deník!$W116&lt;&gt;"",IF(Deník!$J116="L",Deník!$W116,""),"")</f>
        <v/>
      </c>
      <c r="ES116" s="13" t="str">
        <f>IF(Deník!$W116&lt;&gt;"",IF(Deník!$J116="S",Deník!$W116,""),"")</f>
        <v/>
      </c>
      <c r="ET116" s="95"/>
      <c r="EU116" s="88"/>
      <c r="EV116" s="63" t="str">
        <f>IF(WEEKDAY(Deník!$C116,2)=1,Deník!$W116,"")</f>
        <v/>
      </c>
      <c r="EW116" s="13" t="str">
        <f>IF(WEEKDAY(Deník!$C116,2)=2,Deník!$W116,"")</f>
        <v/>
      </c>
      <c r="EX116" s="13" t="str">
        <f>IF(WEEKDAY(Deník!$C116,2)=3,Deník!$W116,"")</f>
        <v/>
      </c>
      <c r="EY116" s="13" t="str">
        <f>IF(WEEKDAY(Deník!$C116,2)=4,Deník!$W116,"")</f>
        <v/>
      </c>
      <c r="EZ116" s="60" t="str">
        <f>IF(WEEKDAY(Deník!$C116,2)=5,Deník!$W116,"")</f>
        <v/>
      </c>
      <c r="FA116" s="99"/>
      <c r="FB116" s="100">
        <f>Deník!D116</f>
        <v>0</v>
      </c>
      <c r="FC116" s="63">
        <f>IF($FB116&lt;&gt;"",IF(AND($FB116&gt;=FC$2,$FB116&lt;=FC$3),Deník!$W116,""))</f>
        <v>0</v>
      </c>
      <c r="FD116" s="63" t="str">
        <f>IF($FB116&lt;&gt;"",IF(AND($FB116&gt;=FD$2,$FB116&lt;=FD$3),Deník!$W116,""))</f>
        <v/>
      </c>
      <c r="FE116" s="63" t="str">
        <f>IF($FB116&lt;&gt;"",IF(AND($FB116&gt;=FE$2,$FB116&lt;=FE$3),Deník!$W116,""))</f>
        <v/>
      </c>
      <c r="FF116" s="63" t="str">
        <f>IF($FB116&lt;&gt;"",IF(AND($FB116&gt;=FF$2,$FB116&lt;=FF$3),Deník!$W116,""))</f>
        <v/>
      </c>
      <c r="FG116" s="63" t="str">
        <f>IF($FB116&lt;&gt;"",IF(AND($FB116&gt;=FG$2,$FB116&lt;=FG$3),Deník!$W116,""))</f>
        <v/>
      </c>
      <c r="FH116" s="63" t="str">
        <f>IF($FB116&lt;&gt;"",IF(AND($FB116&gt;=FH$2,$FB116&lt;=FH$3),Deník!$W116,""))</f>
        <v/>
      </c>
      <c r="FI116" s="63" t="str">
        <f>IF($FB116&lt;&gt;"",IF(AND($FB116&gt;=FI$2,$FB116&lt;=FI$3),Deník!$W116,""))</f>
        <v/>
      </c>
      <c r="FJ116" s="63" t="str">
        <f>IF($FB116&lt;&gt;"",IF(AND($FB116&gt;=FJ$2,$FB116&lt;=FJ$3),Deník!$W116,""))</f>
        <v/>
      </c>
      <c r="FK116" s="63" t="str">
        <f>IF($FB116&lt;&gt;"",IF(AND($FB116&gt;=FK$2,$FB116&lt;=FK$3),Deník!$W116,""))</f>
        <v/>
      </c>
      <c r="FL116" s="63" t="str">
        <f>IF($FB116&lt;&gt;"",IF(AND($FB116&gt;=FL$2,$FB116&lt;=FL$3),Deník!$W116,""))</f>
        <v/>
      </c>
      <c r="FM116" s="63" t="str">
        <f>IF($FB116&lt;&gt;"",IF(AND($FB116&gt;=FM$2,$FB116&lt;=FM$3),Deník!$W116,""))</f>
        <v/>
      </c>
      <c r="FN116" s="13"/>
      <c r="FO116" s="20" t="str">
        <f>IF(Deník!$W116&gt;1,Deník!$W116,"")</f>
        <v/>
      </c>
      <c r="FP116" s="20" t="str">
        <f>IF(Deník!$W116&lt;0,Deník!$W116,"")</f>
        <v/>
      </c>
      <c r="FQ116" s="17"/>
      <c r="FS116" s="233"/>
      <c r="FT116" s="233" t="str">
        <f>IF(Deník!$W116&lt;&gt;"",IF(Deník!$Y116=Statistika!$F$78,Deník!$W116,""),"")</f>
        <v/>
      </c>
      <c r="FU116" s="233" t="str">
        <f>IF(Deník!$W116&lt;&gt;"",IF(Deník!$Y116=Statistika!$F$79,Deník!$W116,""),"")</f>
        <v/>
      </c>
      <c r="FV116" s="233" t="str">
        <f>IF(Deník!$W116&lt;&gt;"",IF(Deník!$Y116=Statistika!$F$80,Deník!$W116,""),"")</f>
        <v/>
      </c>
      <c r="FW116" s="233" t="str">
        <f>IF(Deník!$W116&lt;&gt;"",IF(Deník!$Y116=Statistika!$F$81,Deník!$W116,""),"")</f>
        <v/>
      </c>
      <c r="FX116" s="233" t="str">
        <f>IF(Deník!$W116&lt;&gt;"",IF(Deník!$Y116=Statistika!$F$82,Deník!$W116,""),"")</f>
        <v/>
      </c>
      <c r="FY116" s="233" t="str">
        <f>IF(Deník!$W116&lt;&gt;"",IF(Deník!$Y116=Statistika!$F$83,Deník!$W116,""),"")</f>
        <v/>
      </c>
      <c r="FZ116" s="233" t="str">
        <f>IF(Deník!$W116&lt;&gt;"",IF(Deník!$Y116=Statistika!$F$84,Deník!$W116,""),"")</f>
        <v/>
      </c>
      <c r="GA116" s="233" t="str">
        <f>IF(Deník!$W116&lt;&gt;"",IF(Deník!$Y116=Statistika!$F$85,Deník!$W116,""),"")</f>
        <v/>
      </c>
      <c r="GB116" s="233" t="str">
        <f>IF(Deník!$W116&lt;&gt;"",IF(Deník!$Y116=Statistika!$F$86,Deník!$W116,""),"")</f>
        <v/>
      </c>
      <c r="GC116" s="233" t="str">
        <f>IF(Deník!$W116&lt;&gt;"",IF(Deník!$Y116=Statistika!$F$87,Deník!$W116,""),"")</f>
        <v/>
      </c>
      <c r="GD116" s="233" t="str">
        <f>IF(Deník!$W116&lt;&gt;"",IF(Deník!$Y116=Statistika!$F$88,Deník!$W116,""),"")</f>
        <v/>
      </c>
      <c r="GE116" s="233" t="str">
        <f>IF(Deník!$W116&lt;&gt;"",IF(Deník!$Y116=Statistika!$F$89,Deník!$W116,""),"")</f>
        <v/>
      </c>
      <c r="GF116" s="233" t="str">
        <f>IF(Deník!$W116&lt;&gt;"",IF(Deník!$Y116=Statistika!$F$90,Deník!$W116,""),"")</f>
        <v/>
      </c>
      <c r="GG116" s="233" t="str">
        <f>IF(Deník!$W116&lt;&gt;"",IF(Deník!$Y116=Statistika!$F$91,Deník!$W116,""),"")</f>
        <v/>
      </c>
      <c r="GH116" s="233"/>
      <c r="GI116" s="233" t="str">
        <f>IF(Deník!$W116&lt;&gt;"",IF(Deník!$AB116=Statistika!$L$100,Deník!$W116,""),"")</f>
        <v/>
      </c>
      <c r="GJ116" s="233" t="str">
        <f>IF(Deník!$W116&lt;&gt;"",IF(Deník!$AB116=Statistika!$L$101,Deník!$W116,""),"")</f>
        <v/>
      </c>
      <c r="GK116" s="233" t="str">
        <f>IF(Deník!$W116&lt;&gt;"",IF(Deník!$AB116=Statistika!$L$102,Deník!$W116,""),"")</f>
        <v/>
      </c>
      <c r="GL116" s="233" t="str">
        <f>IF(Deník!$W116&lt;&gt;"",IF(Deník!$AB116=Statistika!$L$103,Deník!$W116,""),"")</f>
        <v/>
      </c>
      <c r="GM116" s="233" t="str">
        <f>IF(Deník!$W116&lt;&gt;"",IF(Deník!$AB116=Statistika!$L$104,Deník!$W116,""),"")</f>
        <v/>
      </c>
      <c r="GN116" s="233" t="str">
        <f>IF(Deník!$W116&lt;&gt;"",IF(Deník!$AB116=Statistika!$L$105,Deník!$W116,""),"")</f>
        <v/>
      </c>
      <c r="GO116" s="233" t="str">
        <f>IF(Deník!$W116&lt;&gt;"",IF(Deník!$AB116=Statistika!$L$106,Deník!$W116,""),"")</f>
        <v/>
      </c>
      <c r="GP116" s="233" t="str">
        <f>IF(Deník!$W116&lt;&gt;"",IF(Deník!$AB116=Statistika!$L$107,Deník!$W116,""),"")</f>
        <v/>
      </c>
      <c r="GQ116" s="233" t="str">
        <f>IF(Deník!$W116&lt;&gt;"",IF(Deník!$AB116=Statistika!$L$108,Deník!$W116,""),"")</f>
        <v/>
      </c>
      <c r="GS116" s="233" t="str">
        <f>IF(Deník!$W116&lt;0,IF(Deník!$AC116=Statistika!$F$117,Deník!$W116,""),"")</f>
        <v/>
      </c>
      <c r="GT116" s="233" t="str">
        <f>IF(Deník!$W116&lt;0,IF(Deník!$AC116=Statistika!$F$118,Deník!$W116,""),"")</f>
        <v/>
      </c>
      <c r="GU116" s="233" t="str">
        <f>IF(Deník!$W116&lt;0,IF(Deník!$AC116=Statistika!$F$119,Deník!$W116,""),"")</f>
        <v/>
      </c>
      <c r="GV116" s="233" t="str">
        <f>IF(Deník!$W116&lt;0,IF(Deník!$AC116=Statistika!$F$120,Deník!$W116,""),"")</f>
        <v/>
      </c>
      <c r="GW116" s="233" t="str">
        <f>IF(Deník!$W116&lt;0,IF(Deník!$AC116=Statistika!$F$121,Deník!$W116,""),"")</f>
        <v/>
      </c>
      <c r="GX116" s="233" t="str">
        <f>IF(Deník!$W116&lt;0,IF(Deník!$AC116=Statistika!$F$122,Deník!$W116,""),"")</f>
        <v/>
      </c>
      <c r="GY116" s="233" t="str">
        <f>IF(Deník!$W116&lt;0,IF(Deník!$AC116=Statistika!$F$123,Deník!$W116,""),"")</f>
        <v/>
      </c>
      <c r="GZ116" s="233" t="str">
        <f>IF(Deník!$W116&lt;0,IF(Deník!$AC116=Statistika!$F$124,Deník!$W116,""),"")</f>
        <v/>
      </c>
      <c r="HA116" s="233" t="str">
        <f>IF(Deník!$W116&lt;0,IF(Deník!$AC116=Statistika!$F$125,Deník!$W116,""),"")</f>
        <v/>
      </c>
      <c r="HC116" s="233" t="str">
        <f>IF(Deník!$W116&lt;0,IF(Deník!$AD116=Statistika!$F$133,Deník!$W116,""),"")</f>
        <v/>
      </c>
      <c r="HD116" s="233" t="str">
        <f>IF(Deník!$W116&lt;0,IF(Deník!$AD116=Statistika!$F$134,Deník!$W116,""),"")</f>
        <v/>
      </c>
      <c r="HE116" s="233" t="str">
        <f>IF(Deník!$W116&lt;0,IF(Deník!$AD116=Statistika!$F$135,Deník!$W116,""),"")</f>
        <v/>
      </c>
      <c r="HF116" s="233" t="str">
        <f>IF(Deník!$W116&lt;0,IF(Deník!$AD116=Statistika!$F$136,Deník!$W116,""),"")</f>
        <v/>
      </c>
      <c r="HG116" s="233" t="str">
        <f>IF(Deník!$W116&lt;0,IF(Deník!$AD116=Statistika!$F$137,Deník!$W116,""),"")</f>
        <v/>
      </c>
      <c r="ID116" s="8">
        <f>Tabulka4[[#This Row],[Sloupec3]]</f>
        <v>0</v>
      </c>
      <c r="IE116" s="17" t="str">
        <f>IF(AND([1]Deník!$C116&gt;='[1]Měsíční shrnutí'!$D$1,[1]Deník!$C116&lt;='[1]Měsíční shrnutí'!$F$1),[1]Deník!$X116,"")</f>
        <v/>
      </c>
    </row>
    <row r="117" spans="1:239">
      <c r="A117" s="8">
        <f>Deník!C118</f>
        <v>0</v>
      </c>
      <c r="B117" s="50" t="str">
        <f>Deník!R118</f>
        <v/>
      </c>
      <c r="C117" s="102" t="str">
        <f>IF(AND(Deník!R118&gt;1,Deník!R118&lt;&gt;""),1,"")</f>
        <v/>
      </c>
      <c r="D117" s="102" t="str">
        <f>IF(AND(Deník!R118&lt;=0,Deník!R118&lt;&gt;""),1,"")</f>
        <v/>
      </c>
      <c r="E117" s="103" t="str">
        <f>IF(AND(Deník!R118&gt;=0,Deník!R118&lt;=1),1,"")</f>
        <v/>
      </c>
      <c r="F117" s="79" t="str">
        <f>IF(Deník!R118&lt;&gt;"",Deník!R118+F116,"")</f>
        <v/>
      </c>
      <c r="G117" s="85"/>
      <c r="H117" s="54" t="str">
        <f>IF(MONTH(Deník!$C117)=H$2,IF(AND(Deník!$R117&gt;=0,Deník!$R117&lt;=1),"BE",Deník!$R117),"")</f>
        <v/>
      </c>
      <c r="I117" s="11" t="str">
        <f>IF(MONTH(Deník!$C117)=I$2,IF(AND(Deník!$R117&gt;=0,Deník!$R117&lt;=1),"BE",Deník!$R117),"")</f>
        <v/>
      </c>
      <c r="J117" s="11" t="str">
        <f>IF(MONTH(Deník!$C117)=J$2,IF(AND(Deník!$R117&gt;=0,Deník!$R117&lt;=1),"BE",Deník!$R117),"")</f>
        <v/>
      </c>
      <c r="K117" s="11" t="str">
        <f>IF(MONTH(Deník!$C117)=K$2,IF(AND(Deník!$R117&gt;=0,Deník!$R117&lt;=1),"BE",Deník!$R117),"")</f>
        <v/>
      </c>
      <c r="L117" s="11" t="str">
        <f>IF(MONTH(Deník!$C117)=L$2,IF(AND(Deník!$R117&gt;=0,Deník!$R117&lt;=1),"BE",Deník!$R117),"")</f>
        <v/>
      </c>
      <c r="M117" s="11" t="str">
        <f>IF(MONTH(Deník!$C117)=M$2,IF(AND(Deník!$R117&gt;=0,Deník!$R117&lt;=1),"BE",Deník!$R117),"")</f>
        <v/>
      </c>
      <c r="N117" s="11" t="str">
        <f>IF(MONTH(Deník!$C117)=N$2,IF(AND(Deník!$R117&gt;=0,Deník!$R117&lt;=1),"BE",Deník!$R117),"")</f>
        <v/>
      </c>
      <c r="O117" s="11" t="str">
        <f>IF(MONTH(Deník!$C117)=O$2,IF(AND(Deník!$R117&gt;=0,Deník!$R117&lt;=1),"BE",Deník!$R117),"")</f>
        <v/>
      </c>
      <c r="P117" s="11" t="str">
        <f>IF(MONTH(Deník!$C117)=P$2,IF(AND(Deník!$R117&gt;=0,Deník!$R117&lt;=1),"BE",Deník!$R117),"")</f>
        <v/>
      </c>
      <c r="Q117" s="11" t="str">
        <f>IF(MONTH(Deník!$C117)=Q$2,IF(AND(Deník!$R117&gt;=0,Deník!$R117&lt;=1),"BE",Deník!$R117),"")</f>
        <v/>
      </c>
      <c r="R117" s="11" t="str">
        <f>IF(MONTH(Deník!$C117)=R$2,IF(AND(Deník!$R117&gt;=0,Deník!$R117&lt;=1),"BE",Deník!$R117),"")</f>
        <v/>
      </c>
      <c r="S117" s="57" t="str">
        <f>IF(MONTH(Deník!$C117)=S$2,IF(AND(Deník!$R117&gt;=0,Deník!$R117&lt;=1),"BE",Deník!$R117),"")</f>
        <v/>
      </c>
      <c r="U117" s="12"/>
      <c r="V117" s="12"/>
      <c r="X117" s="600" t="str">
        <f>IF(Deník!$R117&lt;&gt;"",IF(Deník!$B117=Statistika!$F$63,IF(AND(Deník!$R117&gt;=0,Deník!$R117&lt;=1),"BE",Deník!$R117),""),"")</f>
        <v/>
      </c>
      <c r="Y117" s="13" t="str">
        <f>IF(Deník!$R117&lt;&gt;"",IF(Deník!$B117=Statistika!$F$64,IF(AND(Deník!$R117&gt;=0,Deník!$R117&lt;=1),"BE",Deník!$R117),""),"")</f>
        <v/>
      </c>
      <c r="Z117" s="13" t="str">
        <f>IF(Deník!$R117&lt;&gt;"",IF(Deník!$B117=Statistika!$F$65,IF(AND(Deník!$R117&gt;=0,Deník!$R117&lt;=1),"BE",Deník!$R117),""),"")</f>
        <v/>
      </c>
      <c r="AA117" s="13" t="str">
        <f>IF(Deník!$R117&lt;&gt;"",IF(Deník!$B117=Statistika!$F$66,IF(AND(Deník!$R117&gt;=0,Deník!$R117&lt;=1),"BE",Deník!$R117),""),"")</f>
        <v/>
      </c>
      <c r="AB117" s="13" t="str">
        <f>IF(Deník!$R117&lt;&gt;"",IF(Deník!$B117=Statistika!$F$67,IF(AND(Deník!$R117&gt;=0,Deník!$R117&lt;=1),"BE",Deník!$R117),""),"")</f>
        <v/>
      </c>
      <c r="AC117" s="13" t="str">
        <f>IF(Deník!$R117&lt;&gt;"",IF(Deník!$B117=Statistika!$F$68,IF(AND(Deník!$R117&gt;=0,Deník!$R117&lt;=1),"BE",Deník!$R117),""),"")</f>
        <v/>
      </c>
      <c r="AD117" s="13" t="str">
        <f>IF(Deník!$R117&lt;&gt;"",IF(Deník!$B117=Statistika!$F$69,IF(AND(Deník!$R117&gt;=0,Deník!$R117&lt;=1),"BE",Deník!$R117),""),"")</f>
        <v/>
      </c>
      <c r="AE117" s="601" t="str">
        <f>IF(Deník!$R117&lt;&gt;"",IF(Deník!$B117=Statistika!$F$70,IF(AND(Deník!$R117&gt;=0,Deník!$R117&lt;=1),"BE",Deník!$R117),""),"")</f>
        <v/>
      </c>
      <c r="AF117" s="90"/>
      <c r="AG117" s="63" t="str">
        <f>IF(Deník!$R117&lt;&gt;"",IF(Deník!$J117="L",IF(AND(Deník!$R117&gt;=0,Deník!$R117&lt;=1),"BE",Deník!$R117),""),"")</f>
        <v/>
      </c>
      <c r="AH117" s="13" t="str">
        <f>IF(Deník!$R117&lt;&gt;"",IF(Deník!$J117="S",IF(AND(Deník!$R117&gt;=0,Deník!$R117&lt;=1),"BE",Deník!$R117),""),"")</f>
        <v/>
      </c>
      <c r="AI117" s="95"/>
      <c r="AJ117" s="71" t="str">
        <f>IF(Deník!N118&lt;&gt;"",Deník!N118*-1,"")</f>
        <v/>
      </c>
      <c r="AK117" s="88"/>
      <c r="AL117" s="63" t="str">
        <f>IF(WEEKDAY(Deník!$C117,2)=1,IF(AND(Deník!$R117&gt;=0,Deník!$R117&lt;=1),"BE",Deník!$R117),"")</f>
        <v/>
      </c>
      <c r="AM117" s="13" t="str">
        <f>IF(WEEKDAY(Deník!$C117,2)=2,IF(AND(Deník!$R117&gt;=0,Deník!$R117&lt;=1),"BE",Deník!$R117),"")</f>
        <v/>
      </c>
      <c r="AN117" s="13" t="str">
        <f>IF(WEEKDAY(Deník!$C117,2)=3,IF(AND(Deník!$R117&gt;=0,Deník!$R117&lt;=1),"BE",Deník!$R117),"")</f>
        <v/>
      </c>
      <c r="AO117" s="13" t="str">
        <f>IF(WEEKDAY(Deník!$C117,2)=4,IF(AND(Deník!$R117&gt;=0,Deník!$R117&lt;=1),"BE",Deník!$R117),"")</f>
        <v/>
      </c>
      <c r="AP117" s="60" t="str">
        <f>IF(WEEKDAY(Deník!$C117,2)=5,IF(AND(Deník!$R117&gt;=0,Deník!$R117&lt;=1),"BE",Deník!$R117),"")</f>
        <v/>
      </c>
      <c r="AQ117" s="99"/>
      <c r="AR117" s="100">
        <f>Deník!D117</f>
        <v>0</v>
      </c>
      <c r="AS117" s="63" t="str">
        <f>IF(Deník!$D117&lt;&gt;"",IF(AND(Deník!$D117&gt;=AS$2,Deník!$D117&lt;=AS$3),IF(AND(Deník!$R117&gt;=0,Deník!$R117&lt;=1),"BE",Deník!$R117),""),"")</f>
        <v/>
      </c>
      <c r="AT117" s="63" t="str">
        <f>IF(Deník!$D117&lt;&gt;"",IF(AND(Deník!$D117&gt;=AT$2,Deník!$D117&lt;=AT$3),IF(AND(Deník!$R117&gt;=0,Deník!$R117&lt;=1),"BE",Deník!$R117),""),"")</f>
        <v/>
      </c>
      <c r="AU117" s="63" t="str">
        <f>IF(Deník!$D117&lt;&gt;"",IF(AND(Deník!$D117&gt;=AU$2,Deník!$D117&lt;=AU$3),IF(AND(Deník!$R117&gt;=0,Deník!$R117&lt;=1),"BE",Deník!$R117),""),"")</f>
        <v/>
      </c>
      <c r="AV117" s="63" t="str">
        <f>IF(Deník!$D117&lt;&gt;"",IF(AND(Deník!$D117&gt;=AV$2,Deník!$D117&lt;=AV$3),IF(AND(Deník!$R117&gt;=0,Deník!$R117&lt;=1),"BE",Deník!$R117),""),"")</f>
        <v/>
      </c>
      <c r="AW117" s="63" t="str">
        <f>IF(Deník!$D117&lt;&gt;"",IF(AND(Deník!$D117&gt;=AW$2,Deník!$D117&lt;=AW$3),IF(AND(Deník!$R117&gt;=0,Deník!$R117&lt;=1),"BE",Deník!$R117),""),"")</f>
        <v/>
      </c>
      <c r="AX117" s="63" t="str">
        <f>IF(Deník!$D117&lt;&gt;"",IF(AND(Deník!$D117&gt;=AX$2,Deník!$D117&lt;=AX$3),IF(AND(Deník!$R117&gt;=0,Deník!$R117&lt;=1),"BE",Deník!$R117),""),"")</f>
        <v/>
      </c>
      <c r="AY117" s="63" t="str">
        <f>IF(Deník!$D117&lt;&gt;"",IF(AND(Deník!$D117&gt;=AY$2,Deník!$D117&lt;=AY$3),IF(AND(Deník!$R117&gt;=0,Deník!$R117&lt;=1),"BE",Deník!$R117),""),"")</f>
        <v/>
      </c>
      <c r="AZ117" s="63" t="str">
        <f>IF(Deník!$D117&lt;&gt;"",IF(AND(Deník!$D117&gt;=AZ$2,Deník!$D117&lt;=AZ$3),IF(AND(Deník!$R117&gt;=0,Deník!$R117&lt;=1),"BE",Deník!$R117),""),"")</f>
        <v/>
      </c>
      <c r="BA117" s="63" t="str">
        <f>IF(Deník!$D117&lt;&gt;"",IF(AND(Deník!$D117&gt;=BA$2,Deník!$D117&lt;=BA$3),IF(AND(Deník!$R117&gt;=0,Deník!$R117&lt;=1),"BE",Deník!$R117),""),"")</f>
        <v/>
      </c>
      <c r="BB117" s="63" t="str">
        <f>IF(Deník!$D117&lt;&gt;"",IF(AND(Deník!$D117&gt;=BB$2,Deník!$D117&lt;=BB$3),IF(AND(Deník!$R117&gt;=0,Deník!$R117&lt;=1),"BE",Deník!$R117),""),"")</f>
        <v/>
      </c>
      <c r="BC117" s="71" t="str">
        <f>IF(Deník!$D117&lt;&gt;"",IF(AND(Deník!$D117&gt;=BC$2,Deník!$D117&lt;=BC$3),IF(AND(Deník!$R117&gt;=0,Deník!$R117&lt;=1),"BE",Deník!$R117),""),"")</f>
        <v/>
      </c>
      <c r="BD117" s="20" t="str">
        <f>IF(Deník!$J118="S",(Deník!$M118-Deník!$K118),IF(Deník!$J118="L",(Deník!$K118-Deník!$M118),""))</f>
        <v/>
      </c>
      <c r="BE117" s="20" t="str">
        <f>IF(Deník!$J118="S",(Deník!$K118-Deník!$O118),IF(Deník!$J118="L",(Deník!$O118-Deník!$K118),""))</f>
        <v/>
      </c>
      <c r="BF117" s="20" t="str">
        <f>IF(Deník!$J118="S",(Deník!$K118-Deník!$L118),IF(Deník!$J118="L",(Deník!$L118-Deník!$K118),""))</f>
        <v/>
      </c>
      <c r="BG117" s="20" t="str">
        <f>IF(Deník!$J118="S",(Deník!$K118-Deník!$S118),IF(Deník!$J118="L",(Deník!$S118-Deník!$K118),""))</f>
        <v/>
      </c>
      <c r="BH117" s="20" t="str">
        <f>IF(Deník!$J118="S",(Deník!$K118-Deník!$U118),IF(Deník!$J118="L",(Deník!$U118-Deník!$K118),""))</f>
        <v/>
      </c>
      <c r="BI117" s="20" t="str">
        <f>IF(Deník!$R117&gt;1,Deník!$R117,"")</f>
        <v/>
      </c>
      <c r="BJ117" s="20" t="str">
        <f>IF(Deník!$R117&lt;0,Deník!$R117,"")</f>
        <v/>
      </c>
      <c r="BK117" s="17"/>
      <c r="BM117" s="233" t="str">
        <f>IF(Deník!$R117&lt;&gt;"",IF(Deník!$Y117=Statistika!$F$78,IF(AND(Deník!$R117&gt;=0,Deník!$R117&lt;=1),"BE",Deník!$R117),""),"")</f>
        <v/>
      </c>
      <c r="BN117" s="233" t="str">
        <f>IF(Deník!$R117&lt;&gt;"",IF(Deník!$Y117=Statistika!$F$79,IF(AND(Deník!$R117&gt;=0,Deník!$R117&lt;=1),"BE",Deník!$R117),""),"")</f>
        <v/>
      </c>
      <c r="BO117" s="233" t="str">
        <f>IF(Deník!$R117&lt;&gt;"",IF(Deník!$Y117=Statistika!$F$80,IF(AND(Deník!$R117&gt;=0,Deník!$R117&lt;=1),"BE",Deník!$R117),""),"")</f>
        <v/>
      </c>
      <c r="BP117" s="233" t="str">
        <f>IF(Deník!$R117&lt;&gt;"",IF(Deník!$Y117=Statistika!$F$81,IF(AND(Deník!$R117&gt;=0,Deník!$R117&lt;=1),"BE",Deník!$R117),""),"")</f>
        <v/>
      </c>
      <c r="BQ117" s="233" t="str">
        <f>IF(Deník!$R117&lt;&gt;"",IF(Deník!$Y117=Statistika!$F$82,IF(AND(Deník!$R117&gt;=0,Deník!$R117&lt;=1),"BE",Deník!$R117),""),"")</f>
        <v/>
      </c>
      <c r="BR117" s="233" t="str">
        <f>IF(Deník!$R117&lt;&gt;"",IF(Deník!$Y117=Statistika!$F$83,IF(AND(Deník!$R117&gt;=0,Deník!$R117&lt;=1),"BE",Deník!$R117),""),"")</f>
        <v/>
      </c>
      <c r="BS117" s="233" t="str">
        <f>IF(Deník!$R117&lt;&gt;"",IF(Deník!$Y117=Statistika!$F$84,IF(AND(Deník!$R117&gt;=0,Deník!$R117&lt;=1),"BE",Deník!$R117),""),"")</f>
        <v/>
      </c>
      <c r="BT117" s="233" t="str">
        <f>IF(Deník!$R117&lt;&gt;"",IF(Deník!$Y117=Statistika!$F$85,IF(AND(Deník!$R117&gt;=0,Deník!$R117&lt;=1),"BE",Deník!$R117),""),"")</f>
        <v/>
      </c>
      <c r="BU117" s="233" t="str">
        <f>IF(Deník!$R117&lt;&gt;"",IF(Deník!$Y117=Statistika!$F$86,IF(AND(Deník!$R117&gt;=0,Deník!$R117&lt;=1),"BE",Deník!$R117),""),"")</f>
        <v/>
      </c>
      <c r="BV117" s="233" t="str">
        <f>IF(Deník!$R117&lt;&gt;"",IF(Deník!$Y117=Statistika!$F$87,IF(AND(Deník!$R117&gt;=0,Deník!$R117&lt;=1),"BE",Deník!$R117),""),"")</f>
        <v/>
      </c>
      <c r="BW117" s="233" t="str">
        <f>IF(Deník!$R117&lt;&gt;"",IF(Deník!$Y117=Statistika!$F$88,IF(AND(Deník!$R117&gt;=0,Deník!$R117&lt;=1),"BE",Deník!$R117),""),"")</f>
        <v/>
      </c>
      <c r="BX117" s="233" t="str">
        <f>IF(Deník!$R117&lt;&gt;"",IF(Deník!$Y117=Statistika!$F$89,IF(AND(Deník!$R117&gt;=0,Deník!$R117&lt;=1),"BE",Deník!$R117),""),"")</f>
        <v/>
      </c>
      <c r="BY117" s="233" t="str">
        <f>IF(Deník!$R117&lt;&gt;"",IF(Deník!$Y117=Statistika!$F$90,IF(AND(Deník!$R117&gt;=0,Deník!$R117&lt;=1),"BE",Deník!$R117),""),"")</f>
        <v/>
      </c>
      <c r="BZ117" s="233" t="str">
        <f>IF(Deník!$R117&lt;&gt;"",IF(Deník!$Y117=Statistika!$F$91,IF(AND(Deník!$R117&gt;=0,Deník!$R117&lt;=1),"BE",Deník!$R117),""),"")</f>
        <v/>
      </c>
      <c r="CA117" s="233"/>
      <c r="CB117" s="233" t="str">
        <f>IF(Deník!$R117&lt;&gt;"",IF(Deník!$AB117="SL",IF(AND(Deník!$R117&gt;=0,Deník!$R117&lt;=1),"BE",Deník!$R117),""),"")</f>
        <v/>
      </c>
      <c r="CC117" s="233" t="str">
        <f>IF(Deník!$R117&lt;&gt;"",IF(Deník!$AB117="BE10",IF(AND(Deník!$R117&gt;=0,Deník!$R117&lt;=1),"BE",Deník!$R117),""),"")</f>
        <v/>
      </c>
      <c r="CD117" s="233" t="str">
        <f>IF(Deník!$R117&lt;&gt;"",IF(Deník!$AB117="BE15",IF(AND(Deník!$R117&gt;=0,Deník!$R117&lt;=1),"BE",Deník!$R117),""),"")</f>
        <v/>
      </c>
      <c r="CE117" s="233" t="str">
        <f>IF(Deník!$R117&lt;&gt;"",IF(Deník!$AB117="BE20",IF(AND(Deník!$R117&gt;=0,Deník!$R117&lt;=1),"BE",Deník!$R117),""),"")</f>
        <v/>
      </c>
      <c r="CF117" s="233" t="str">
        <f>IF(Deník!$R117&lt;&gt;"",IF(Deník!$AB117="TP1",IF(AND(Deník!$R117&gt;=0,Deník!$R117&lt;=1),"BE",Deník!$R117),""),"")</f>
        <v/>
      </c>
      <c r="CG117" s="233" t="str">
        <f>IF(Deník!$R117&lt;&gt;"",IF(Deník!$AB117="TP2",IF(AND(Deník!$R117&gt;=0,Deník!$R117&lt;=1),"BE",Deník!$R117),""),"")</f>
        <v/>
      </c>
      <c r="CH117" s="233" t="str">
        <f>IF(Deník!$R117&lt;&gt;"",IF(Deník!$AB117="TP3",IF(AND(Deník!$R117&gt;=0,Deník!$R117&lt;=1),"BE",Deník!$R117),""),"")</f>
        <v/>
      </c>
      <c r="CI117" s="233" t="str">
        <f>IF(Deník!$R117&lt;&gt;"",IF(Deník!$AB117="Trailing SL",IF(AND(Deník!$R117&gt;=0,Deník!$R117&lt;=1),"BE",Deník!$R117),""),"")</f>
        <v/>
      </c>
      <c r="CJ117" s="233" t="str">
        <f>IF(Deník!$R117&lt;&gt;"",IF(Deník!$AB117="Manual",IF(AND(Deník!$R117&gt;=0,Deník!$R117&lt;=1),"BE",Deník!$R117),""),"")</f>
        <v/>
      </c>
      <c r="CK117" s="233"/>
      <c r="CL117" s="233" t="str">
        <f>IF(Deník!$R117&lt;0,IF(Deník!$AC117=Statistika!$F$117,Deník!$R117,""),"")</f>
        <v/>
      </c>
      <c r="CM117" s="233" t="str">
        <f>IF(Deník!$R117&lt;0,IF(Deník!$AC117=Statistika!$F$118,Deník!$R117,""),"")</f>
        <v/>
      </c>
      <c r="CN117" s="233" t="str">
        <f>IF(Deník!$R117&lt;0,IF(Deník!$AC117=Statistika!$F$119,Deník!$R117,""),"")</f>
        <v/>
      </c>
      <c r="CO117" s="233" t="str">
        <f>IF(Deník!$R117&lt;0,IF(Deník!$AC117=Statistika!$F$120,Deník!$R117,""),"")</f>
        <v/>
      </c>
      <c r="CP117" s="233" t="str">
        <f>IF(Deník!$R117&lt;0,IF(Deník!$AC117=Statistika!$F$121,Deník!$R117,""),"")</f>
        <v/>
      </c>
      <c r="CQ117" s="233" t="str">
        <f>IF(Deník!$R117&lt;0,IF(Deník!$AC117=Statistika!$F$122,Deník!$R117,""),"")</f>
        <v/>
      </c>
      <c r="CR117" s="233" t="str">
        <f>IF(Deník!$R117&lt;0,IF(Deník!$AC117=Statistika!$F$123,Deník!$R117,""),"")</f>
        <v/>
      </c>
      <c r="CS117" s="233" t="str">
        <f>IF(Deník!$R117&lt;0,IF(Deník!$AC117=Statistika!$F$124,Deník!$R117,""),"")</f>
        <v/>
      </c>
      <c r="CT117" s="233" t="str">
        <f>IF(Deník!$R117&lt;0,IF(Deník!$AC117=Statistika!$F$125,Deník!$R117,""),"")</f>
        <v/>
      </c>
      <c r="CU117" s="233"/>
      <c r="CV117" s="233" t="str">
        <f>IF(Deník!$R117&lt;0,IF(Deník!$AD117=$CV$2,Deník!$R117,""),"")</f>
        <v/>
      </c>
      <c r="CW117" s="233" t="str">
        <f>IF(Deník!$R117&lt;0,IF(Deník!$AD117=$CW$2,Deník!$R117,""),"")</f>
        <v/>
      </c>
      <c r="CX117" s="233" t="str">
        <f>IF(Deník!$R117&lt;0,IF(Deník!$AD117=$CX$2,Deník!$R117,""),"")</f>
        <v/>
      </c>
      <c r="CY117" s="233" t="str">
        <f>IF(Deník!$R117&lt;0,IF(Deník!$AD117=$CY$2,Deník!$R117,""),"")</f>
        <v/>
      </c>
      <c r="CZ117" s="233" t="str">
        <f>IF(Deník!$R117&lt;0,IF(Deník!$AD117=$CZ$2,Deník!$R117,""),"")</f>
        <v/>
      </c>
      <c r="DL117" s="221">
        <f t="shared" si="8"/>
        <v>93847.029999999984</v>
      </c>
      <c r="DM117" s="220">
        <f t="shared" si="7"/>
        <v>-6.1529700000000132E-2</v>
      </c>
      <c r="DO117" s="50">
        <f>Deník!W118</f>
        <v>0</v>
      </c>
      <c r="DP117" s="102" t="str">
        <f>IF(AND(Deník!W118&gt;0),1,"")</f>
        <v/>
      </c>
      <c r="DQ117" s="102">
        <f>IF(AND(Deník!W118&lt;=0),1,"")</f>
        <v>1</v>
      </c>
      <c r="DR117" s="227"/>
      <c r="DS117" s="228"/>
      <c r="DT117" s="85"/>
      <c r="DU117" s="54">
        <f>IF(MONTH(Deník!$C117)=DU$2,Deník!$W117,"")</f>
        <v>0</v>
      </c>
      <c r="DV117" s="222" t="str">
        <f>IF(MONTH(Deník!$C117)=DV$2,Deník!$W117,"")</f>
        <v/>
      </c>
      <c r="DW117" s="222" t="str">
        <f>IF(MONTH(Deník!$C117)=DW$2,Deník!$W117,"")</f>
        <v/>
      </c>
      <c r="DX117" s="222" t="str">
        <f>IF(MONTH(Deník!$C117)=DX$2,Deník!$W117,"")</f>
        <v/>
      </c>
      <c r="DY117" s="222" t="str">
        <f>IF(MONTH(Deník!$C117)=DY$2,Deník!$W117,"")</f>
        <v/>
      </c>
      <c r="DZ117" s="222" t="str">
        <f>IF(MONTH(Deník!$C117)=DZ$2,Deník!$W117,"")</f>
        <v/>
      </c>
      <c r="EA117" s="222" t="str">
        <f>IF(MONTH(Deník!$C117)=EA$2,Deník!$W117,"")</f>
        <v/>
      </c>
      <c r="EB117" s="222" t="str">
        <f>IF(MONTH(Deník!$C117)=EB$2,Deník!$W117,"")</f>
        <v/>
      </c>
      <c r="EC117" s="222" t="str">
        <f>IF(MONTH(Deník!$C117)=EC$2,Deník!$W117,"")</f>
        <v/>
      </c>
      <c r="ED117" s="222" t="str">
        <f>IF(MONTH(Deník!$C117)=ED$2,Deník!$W117,"")</f>
        <v/>
      </c>
      <c r="EE117" s="222" t="str">
        <f>IF(MONTH(Deník!$C117)=EE$2,Deník!$W117,"")</f>
        <v/>
      </c>
      <c r="EF117" s="222" t="str">
        <f>IF(MONTH(Deník!$C117)=EF$2,Deník!$W117,"")</f>
        <v/>
      </c>
      <c r="EI117" s="600" t="str">
        <f>IF(Deník!$W117&lt;&gt;"",IF(Deník!$B117=Statistika!$F$63,Deník!$W117,""),"")</f>
        <v/>
      </c>
      <c r="EJ117" s="13" t="str">
        <f>IF(Deník!$W117&lt;&gt;"",IF(Deník!$B117=Statistika!$F$64,Deník!$W117,""),"")</f>
        <v/>
      </c>
      <c r="EK117" s="13" t="str">
        <f>IF(Deník!$W117&lt;&gt;"",IF(Deník!$B117=Statistika!$F$65,Deník!$W117,""),"")</f>
        <v/>
      </c>
      <c r="EL117" s="13" t="str">
        <f>IF(Deník!$W117&lt;&gt;"",IF(Deník!$B117=Statistika!$F$66,Deník!$W117,""),"")</f>
        <v/>
      </c>
      <c r="EM117" s="13" t="str">
        <f>IF(Deník!$W117&lt;&gt;"",IF(Deník!$B117=Statistika!$F$67,Deník!$W117,""),"")</f>
        <v/>
      </c>
      <c r="EN117" s="13" t="str">
        <f>IF(Deník!$W117&lt;&gt;"",IF(Deník!$B117=Statistika!$F$68,Deník!$W117,""),"")</f>
        <v/>
      </c>
      <c r="EO117" s="13" t="str">
        <f>IF(Deník!$W117&lt;&gt;"",IF(Deník!$B117=Statistika!$F$69,Deník!$W117,""),"")</f>
        <v/>
      </c>
      <c r="EP117" s="601" t="str">
        <f>IF(Deník!$W117&lt;&gt;"",IF(Deník!$B117=Statistika!$F$70,Deník!$W117,""),"")</f>
        <v/>
      </c>
      <c r="EQ117" s="90"/>
      <c r="ER117" s="63" t="str">
        <f>IF(Deník!$W117&lt;&gt;"",IF(Deník!$J117="L",Deník!$W117,""),"")</f>
        <v/>
      </c>
      <c r="ES117" s="13" t="str">
        <f>IF(Deník!$W117&lt;&gt;"",IF(Deník!$J117="S",Deník!$W117,""),"")</f>
        <v/>
      </c>
      <c r="ET117" s="95"/>
      <c r="EU117" s="88"/>
      <c r="EV117" s="63" t="str">
        <f>IF(WEEKDAY(Deník!$C117,2)=1,Deník!$W117,"")</f>
        <v/>
      </c>
      <c r="EW117" s="13" t="str">
        <f>IF(WEEKDAY(Deník!$C117,2)=2,Deník!$W117,"")</f>
        <v/>
      </c>
      <c r="EX117" s="13" t="str">
        <f>IF(WEEKDAY(Deník!$C117,2)=3,Deník!$W117,"")</f>
        <v/>
      </c>
      <c r="EY117" s="13" t="str">
        <f>IF(WEEKDAY(Deník!$C117,2)=4,Deník!$W117,"")</f>
        <v/>
      </c>
      <c r="EZ117" s="60" t="str">
        <f>IF(WEEKDAY(Deník!$C117,2)=5,Deník!$W117,"")</f>
        <v/>
      </c>
      <c r="FA117" s="99"/>
      <c r="FB117" s="100">
        <f>Deník!D117</f>
        <v>0</v>
      </c>
      <c r="FC117" s="63">
        <f>IF($FB117&lt;&gt;"",IF(AND($FB117&gt;=FC$2,$FB117&lt;=FC$3),Deník!$W117,""))</f>
        <v>0</v>
      </c>
      <c r="FD117" s="63" t="str">
        <f>IF($FB117&lt;&gt;"",IF(AND($FB117&gt;=FD$2,$FB117&lt;=FD$3),Deník!$W117,""))</f>
        <v/>
      </c>
      <c r="FE117" s="63" t="str">
        <f>IF($FB117&lt;&gt;"",IF(AND($FB117&gt;=FE$2,$FB117&lt;=FE$3),Deník!$W117,""))</f>
        <v/>
      </c>
      <c r="FF117" s="63" t="str">
        <f>IF($FB117&lt;&gt;"",IF(AND($FB117&gt;=FF$2,$FB117&lt;=FF$3),Deník!$W117,""))</f>
        <v/>
      </c>
      <c r="FG117" s="63" t="str">
        <f>IF($FB117&lt;&gt;"",IF(AND($FB117&gt;=FG$2,$FB117&lt;=FG$3),Deník!$W117,""))</f>
        <v/>
      </c>
      <c r="FH117" s="63" t="str">
        <f>IF($FB117&lt;&gt;"",IF(AND($FB117&gt;=FH$2,$FB117&lt;=FH$3),Deník!$W117,""))</f>
        <v/>
      </c>
      <c r="FI117" s="63" t="str">
        <f>IF($FB117&lt;&gt;"",IF(AND($FB117&gt;=FI$2,$FB117&lt;=FI$3),Deník!$W117,""))</f>
        <v/>
      </c>
      <c r="FJ117" s="63" t="str">
        <f>IF($FB117&lt;&gt;"",IF(AND($FB117&gt;=FJ$2,$FB117&lt;=FJ$3),Deník!$W117,""))</f>
        <v/>
      </c>
      <c r="FK117" s="63" t="str">
        <f>IF($FB117&lt;&gt;"",IF(AND($FB117&gt;=FK$2,$FB117&lt;=FK$3),Deník!$W117,""))</f>
        <v/>
      </c>
      <c r="FL117" s="63" t="str">
        <f>IF($FB117&lt;&gt;"",IF(AND($FB117&gt;=FL$2,$FB117&lt;=FL$3),Deník!$W117,""))</f>
        <v/>
      </c>
      <c r="FM117" s="63" t="str">
        <f>IF($FB117&lt;&gt;"",IF(AND($FB117&gt;=FM$2,$FB117&lt;=FM$3),Deník!$W117,""))</f>
        <v/>
      </c>
      <c r="FN117" s="13"/>
      <c r="FO117" s="20" t="str">
        <f>IF(Deník!$W117&gt;1,Deník!$W117,"")</f>
        <v/>
      </c>
      <c r="FP117" s="20" t="str">
        <f>IF(Deník!$W117&lt;0,Deník!$W117,"")</f>
        <v/>
      </c>
      <c r="FQ117" s="17"/>
      <c r="FS117" s="233"/>
      <c r="FT117" s="233" t="str">
        <f>IF(Deník!$W117&lt;&gt;"",IF(Deník!$Y117=Statistika!$F$78,Deník!$W117,""),"")</f>
        <v/>
      </c>
      <c r="FU117" s="233" t="str">
        <f>IF(Deník!$W117&lt;&gt;"",IF(Deník!$Y117=Statistika!$F$79,Deník!$W117,""),"")</f>
        <v/>
      </c>
      <c r="FV117" s="233" t="str">
        <f>IF(Deník!$W117&lt;&gt;"",IF(Deník!$Y117=Statistika!$F$80,Deník!$W117,""),"")</f>
        <v/>
      </c>
      <c r="FW117" s="233" t="str">
        <f>IF(Deník!$W117&lt;&gt;"",IF(Deník!$Y117=Statistika!$F$81,Deník!$W117,""),"")</f>
        <v/>
      </c>
      <c r="FX117" s="233" t="str">
        <f>IF(Deník!$W117&lt;&gt;"",IF(Deník!$Y117=Statistika!$F$82,Deník!$W117,""),"")</f>
        <v/>
      </c>
      <c r="FY117" s="233" t="str">
        <f>IF(Deník!$W117&lt;&gt;"",IF(Deník!$Y117=Statistika!$F$83,Deník!$W117,""),"")</f>
        <v/>
      </c>
      <c r="FZ117" s="233" t="str">
        <f>IF(Deník!$W117&lt;&gt;"",IF(Deník!$Y117=Statistika!$F$84,Deník!$W117,""),"")</f>
        <v/>
      </c>
      <c r="GA117" s="233" t="str">
        <f>IF(Deník!$W117&lt;&gt;"",IF(Deník!$Y117=Statistika!$F$85,Deník!$W117,""),"")</f>
        <v/>
      </c>
      <c r="GB117" s="233" t="str">
        <f>IF(Deník!$W117&lt;&gt;"",IF(Deník!$Y117=Statistika!$F$86,Deník!$W117,""),"")</f>
        <v/>
      </c>
      <c r="GC117" s="233" t="str">
        <f>IF(Deník!$W117&lt;&gt;"",IF(Deník!$Y117=Statistika!$F$87,Deník!$W117,""),"")</f>
        <v/>
      </c>
      <c r="GD117" s="233" t="str">
        <f>IF(Deník!$W117&lt;&gt;"",IF(Deník!$Y117=Statistika!$F$88,Deník!$W117,""),"")</f>
        <v/>
      </c>
      <c r="GE117" s="233" t="str">
        <f>IF(Deník!$W117&lt;&gt;"",IF(Deník!$Y117=Statistika!$F$89,Deník!$W117,""),"")</f>
        <v/>
      </c>
      <c r="GF117" s="233" t="str">
        <f>IF(Deník!$W117&lt;&gt;"",IF(Deník!$Y117=Statistika!$F$90,Deník!$W117,""),"")</f>
        <v/>
      </c>
      <c r="GG117" s="233" t="str">
        <f>IF(Deník!$W117&lt;&gt;"",IF(Deník!$Y117=Statistika!$F$91,Deník!$W117,""),"")</f>
        <v/>
      </c>
      <c r="GH117" s="233"/>
      <c r="GI117" s="233" t="str">
        <f>IF(Deník!$W117&lt;&gt;"",IF(Deník!$AB117=Statistika!$L$100,Deník!$W117,""),"")</f>
        <v/>
      </c>
      <c r="GJ117" s="233" t="str">
        <f>IF(Deník!$W117&lt;&gt;"",IF(Deník!$AB117=Statistika!$L$101,Deník!$W117,""),"")</f>
        <v/>
      </c>
      <c r="GK117" s="233" t="str">
        <f>IF(Deník!$W117&lt;&gt;"",IF(Deník!$AB117=Statistika!$L$102,Deník!$W117,""),"")</f>
        <v/>
      </c>
      <c r="GL117" s="233" t="str">
        <f>IF(Deník!$W117&lt;&gt;"",IF(Deník!$AB117=Statistika!$L$103,Deník!$W117,""),"")</f>
        <v/>
      </c>
      <c r="GM117" s="233" t="str">
        <f>IF(Deník!$W117&lt;&gt;"",IF(Deník!$AB117=Statistika!$L$104,Deník!$W117,""),"")</f>
        <v/>
      </c>
      <c r="GN117" s="233" t="str">
        <f>IF(Deník!$W117&lt;&gt;"",IF(Deník!$AB117=Statistika!$L$105,Deník!$W117,""),"")</f>
        <v/>
      </c>
      <c r="GO117" s="233" t="str">
        <f>IF(Deník!$W117&lt;&gt;"",IF(Deník!$AB117=Statistika!$L$106,Deník!$W117,""),"")</f>
        <v/>
      </c>
      <c r="GP117" s="233" t="str">
        <f>IF(Deník!$W117&lt;&gt;"",IF(Deník!$AB117=Statistika!$L$107,Deník!$W117,""),"")</f>
        <v/>
      </c>
      <c r="GQ117" s="233" t="str">
        <f>IF(Deník!$W117&lt;&gt;"",IF(Deník!$AB117=Statistika!$L$108,Deník!$W117,""),"")</f>
        <v/>
      </c>
      <c r="GS117" s="233" t="str">
        <f>IF(Deník!$W117&lt;0,IF(Deník!$AC117=Statistika!$F$117,Deník!$W117,""),"")</f>
        <v/>
      </c>
      <c r="GT117" s="233" t="str">
        <f>IF(Deník!$W117&lt;0,IF(Deník!$AC117=Statistika!$F$118,Deník!$W117,""),"")</f>
        <v/>
      </c>
      <c r="GU117" s="233" t="str">
        <f>IF(Deník!$W117&lt;0,IF(Deník!$AC117=Statistika!$F$119,Deník!$W117,""),"")</f>
        <v/>
      </c>
      <c r="GV117" s="233" t="str">
        <f>IF(Deník!$W117&lt;0,IF(Deník!$AC117=Statistika!$F$120,Deník!$W117,""),"")</f>
        <v/>
      </c>
      <c r="GW117" s="233" t="str">
        <f>IF(Deník!$W117&lt;0,IF(Deník!$AC117=Statistika!$F$121,Deník!$W117,""),"")</f>
        <v/>
      </c>
      <c r="GX117" s="233" t="str">
        <f>IF(Deník!$W117&lt;0,IF(Deník!$AC117=Statistika!$F$122,Deník!$W117,""),"")</f>
        <v/>
      </c>
      <c r="GY117" s="233" t="str">
        <f>IF(Deník!$W117&lt;0,IF(Deník!$AC117=Statistika!$F$123,Deník!$W117,""),"")</f>
        <v/>
      </c>
      <c r="GZ117" s="233" t="str">
        <f>IF(Deník!$W117&lt;0,IF(Deník!$AC117=Statistika!$F$124,Deník!$W117,""),"")</f>
        <v/>
      </c>
      <c r="HA117" s="233" t="str">
        <f>IF(Deník!$W117&lt;0,IF(Deník!$AC117=Statistika!$F$125,Deník!$W117,""),"")</f>
        <v/>
      </c>
      <c r="HC117" s="233" t="str">
        <f>IF(Deník!$W117&lt;0,IF(Deník!$AD117=Statistika!$F$133,Deník!$W117,""),"")</f>
        <v/>
      </c>
      <c r="HD117" s="233" t="str">
        <f>IF(Deník!$W117&lt;0,IF(Deník!$AD117=Statistika!$F$134,Deník!$W117,""),"")</f>
        <v/>
      </c>
      <c r="HE117" s="233" t="str">
        <f>IF(Deník!$W117&lt;0,IF(Deník!$AD117=Statistika!$F$135,Deník!$W117,""),"")</f>
        <v/>
      </c>
      <c r="HF117" s="233" t="str">
        <f>IF(Deník!$W117&lt;0,IF(Deník!$AD117=Statistika!$F$136,Deník!$W117,""),"")</f>
        <v/>
      </c>
      <c r="HG117" s="233" t="str">
        <f>IF(Deník!$W117&lt;0,IF(Deník!$AD117=Statistika!$F$137,Deník!$W117,""),"")</f>
        <v/>
      </c>
      <c r="ID117" s="8">
        <f>Tabulka4[[#This Row],[Sloupec3]]</f>
        <v>0</v>
      </c>
      <c r="IE117" s="17" t="str">
        <f>IF(AND([1]Deník!$C117&gt;='[1]Měsíční shrnutí'!$D$1,[1]Deník!$C117&lt;='[1]Měsíční shrnutí'!$F$1),[1]Deník!$X117,"")</f>
        <v/>
      </c>
    </row>
    <row r="118" spans="1:239">
      <c r="A118" s="8">
        <f>Deník!C119</f>
        <v>0</v>
      </c>
      <c r="B118" s="50" t="str">
        <f>Deník!R119</f>
        <v/>
      </c>
      <c r="C118" s="102" t="str">
        <f>IF(AND(Deník!R119&gt;1,Deník!R119&lt;&gt;""),1,"")</f>
        <v/>
      </c>
      <c r="D118" s="102" t="str">
        <f>IF(AND(Deník!R119&lt;=0,Deník!R119&lt;&gt;""),1,"")</f>
        <v/>
      </c>
      <c r="E118" s="103" t="str">
        <f>IF(AND(Deník!R119&gt;=0,Deník!R119&lt;=1),1,"")</f>
        <v/>
      </c>
      <c r="F118" s="79" t="str">
        <f>IF(Deník!R119&lt;&gt;"",Deník!R119+F117,"")</f>
        <v/>
      </c>
      <c r="G118" s="85"/>
      <c r="H118" s="54" t="str">
        <f>IF(MONTH(Deník!$C118)=H$2,IF(AND(Deník!$R118&gt;=0,Deník!$R118&lt;=1),"BE",Deník!$R118),"")</f>
        <v/>
      </c>
      <c r="I118" s="11" t="str">
        <f>IF(MONTH(Deník!$C118)=I$2,IF(AND(Deník!$R118&gt;=0,Deník!$R118&lt;=1),"BE",Deník!$R118),"")</f>
        <v/>
      </c>
      <c r="J118" s="11" t="str">
        <f>IF(MONTH(Deník!$C118)=J$2,IF(AND(Deník!$R118&gt;=0,Deník!$R118&lt;=1),"BE",Deník!$R118),"")</f>
        <v/>
      </c>
      <c r="K118" s="11" t="str">
        <f>IF(MONTH(Deník!$C118)=K$2,IF(AND(Deník!$R118&gt;=0,Deník!$R118&lt;=1),"BE",Deník!$R118),"")</f>
        <v/>
      </c>
      <c r="L118" s="11" t="str">
        <f>IF(MONTH(Deník!$C118)=L$2,IF(AND(Deník!$R118&gt;=0,Deník!$R118&lt;=1),"BE",Deník!$R118),"")</f>
        <v/>
      </c>
      <c r="M118" s="11" t="str">
        <f>IF(MONTH(Deník!$C118)=M$2,IF(AND(Deník!$R118&gt;=0,Deník!$R118&lt;=1),"BE",Deník!$R118),"")</f>
        <v/>
      </c>
      <c r="N118" s="11" t="str">
        <f>IF(MONTH(Deník!$C118)=N$2,IF(AND(Deník!$R118&gt;=0,Deník!$R118&lt;=1),"BE",Deník!$R118),"")</f>
        <v/>
      </c>
      <c r="O118" s="11" t="str">
        <f>IF(MONTH(Deník!$C118)=O$2,IF(AND(Deník!$R118&gt;=0,Deník!$R118&lt;=1),"BE",Deník!$R118),"")</f>
        <v/>
      </c>
      <c r="P118" s="11" t="str">
        <f>IF(MONTH(Deník!$C118)=P$2,IF(AND(Deník!$R118&gt;=0,Deník!$R118&lt;=1),"BE",Deník!$R118),"")</f>
        <v/>
      </c>
      <c r="Q118" s="11" t="str">
        <f>IF(MONTH(Deník!$C118)=Q$2,IF(AND(Deník!$R118&gt;=0,Deník!$R118&lt;=1),"BE",Deník!$R118),"")</f>
        <v/>
      </c>
      <c r="R118" s="11" t="str">
        <f>IF(MONTH(Deník!$C118)=R$2,IF(AND(Deník!$R118&gt;=0,Deník!$R118&lt;=1),"BE",Deník!$R118),"")</f>
        <v/>
      </c>
      <c r="S118" s="57" t="str">
        <f>IF(MONTH(Deník!$C118)=S$2,IF(AND(Deník!$R118&gt;=0,Deník!$R118&lt;=1),"BE",Deník!$R118),"")</f>
        <v/>
      </c>
      <c r="U118" s="12"/>
      <c r="V118" s="12"/>
      <c r="X118" s="600" t="str">
        <f>IF(Deník!$R118&lt;&gt;"",IF(Deník!$B118=Statistika!$F$63,IF(AND(Deník!$R118&gt;=0,Deník!$R118&lt;=1),"BE",Deník!$R118),""),"")</f>
        <v/>
      </c>
      <c r="Y118" s="13" t="str">
        <f>IF(Deník!$R118&lt;&gt;"",IF(Deník!$B118=Statistika!$F$64,IF(AND(Deník!$R118&gt;=0,Deník!$R118&lt;=1),"BE",Deník!$R118),""),"")</f>
        <v/>
      </c>
      <c r="Z118" s="13" t="str">
        <f>IF(Deník!$R118&lt;&gt;"",IF(Deník!$B118=Statistika!$F$65,IF(AND(Deník!$R118&gt;=0,Deník!$R118&lt;=1),"BE",Deník!$R118),""),"")</f>
        <v/>
      </c>
      <c r="AA118" s="13" t="str">
        <f>IF(Deník!$R118&lt;&gt;"",IF(Deník!$B118=Statistika!$F$66,IF(AND(Deník!$R118&gt;=0,Deník!$R118&lt;=1),"BE",Deník!$R118),""),"")</f>
        <v/>
      </c>
      <c r="AB118" s="13" t="str">
        <f>IF(Deník!$R118&lt;&gt;"",IF(Deník!$B118=Statistika!$F$67,IF(AND(Deník!$R118&gt;=0,Deník!$R118&lt;=1),"BE",Deník!$R118),""),"")</f>
        <v/>
      </c>
      <c r="AC118" s="13" t="str">
        <f>IF(Deník!$R118&lt;&gt;"",IF(Deník!$B118=Statistika!$F$68,IF(AND(Deník!$R118&gt;=0,Deník!$R118&lt;=1),"BE",Deník!$R118),""),"")</f>
        <v/>
      </c>
      <c r="AD118" s="13" t="str">
        <f>IF(Deník!$R118&lt;&gt;"",IF(Deník!$B118=Statistika!$F$69,IF(AND(Deník!$R118&gt;=0,Deník!$R118&lt;=1),"BE",Deník!$R118),""),"")</f>
        <v/>
      </c>
      <c r="AE118" s="601" t="str">
        <f>IF(Deník!$R118&lt;&gt;"",IF(Deník!$B118=Statistika!$F$70,IF(AND(Deník!$R118&gt;=0,Deník!$R118&lt;=1),"BE",Deník!$R118),""),"")</f>
        <v/>
      </c>
      <c r="AF118" s="90"/>
      <c r="AG118" s="63" t="str">
        <f>IF(Deník!$R118&lt;&gt;"",IF(Deník!$J118="L",IF(AND(Deník!$R118&gt;=0,Deník!$R118&lt;=1),"BE",Deník!$R118),""),"")</f>
        <v/>
      </c>
      <c r="AH118" s="13" t="str">
        <f>IF(Deník!$R118&lt;&gt;"",IF(Deník!$J118="S",IF(AND(Deník!$R118&gt;=0,Deník!$R118&lt;=1),"BE",Deník!$R118),""),"")</f>
        <v/>
      </c>
      <c r="AI118" s="95"/>
      <c r="AJ118" s="71" t="str">
        <f>IF(Deník!N119&lt;&gt;"",Deník!N119*-1,"")</f>
        <v/>
      </c>
      <c r="AK118" s="88"/>
      <c r="AL118" s="63" t="str">
        <f>IF(WEEKDAY(Deník!$C118,2)=1,IF(AND(Deník!$R118&gt;=0,Deník!$R118&lt;=1),"BE",Deník!$R118),"")</f>
        <v/>
      </c>
      <c r="AM118" s="13" t="str">
        <f>IF(WEEKDAY(Deník!$C118,2)=2,IF(AND(Deník!$R118&gt;=0,Deník!$R118&lt;=1),"BE",Deník!$R118),"")</f>
        <v/>
      </c>
      <c r="AN118" s="13" t="str">
        <f>IF(WEEKDAY(Deník!$C118,2)=3,IF(AND(Deník!$R118&gt;=0,Deník!$R118&lt;=1),"BE",Deník!$R118),"")</f>
        <v/>
      </c>
      <c r="AO118" s="13" t="str">
        <f>IF(WEEKDAY(Deník!$C118,2)=4,IF(AND(Deník!$R118&gt;=0,Deník!$R118&lt;=1),"BE",Deník!$R118),"")</f>
        <v/>
      </c>
      <c r="AP118" s="60" t="str">
        <f>IF(WEEKDAY(Deník!$C118,2)=5,IF(AND(Deník!$R118&gt;=0,Deník!$R118&lt;=1),"BE",Deník!$R118),"")</f>
        <v/>
      </c>
      <c r="AQ118" s="99"/>
      <c r="AR118" s="100">
        <f>Deník!D118</f>
        <v>0</v>
      </c>
      <c r="AS118" s="63" t="str">
        <f>IF(Deník!$D118&lt;&gt;"",IF(AND(Deník!$D118&gt;=AS$2,Deník!$D118&lt;=AS$3),IF(AND(Deník!$R118&gt;=0,Deník!$R118&lt;=1),"BE",Deník!$R118),""),"")</f>
        <v/>
      </c>
      <c r="AT118" s="63" t="str">
        <f>IF(Deník!$D118&lt;&gt;"",IF(AND(Deník!$D118&gt;=AT$2,Deník!$D118&lt;=AT$3),IF(AND(Deník!$R118&gt;=0,Deník!$R118&lt;=1),"BE",Deník!$R118),""),"")</f>
        <v/>
      </c>
      <c r="AU118" s="63" t="str">
        <f>IF(Deník!$D118&lt;&gt;"",IF(AND(Deník!$D118&gt;=AU$2,Deník!$D118&lt;=AU$3),IF(AND(Deník!$R118&gt;=0,Deník!$R118&lt;=1),"BE",Deník!$R118),""),"")</f>
        <v/>
      </c>
      <c r="AV118" s="63" t="str">
        <f>IF(Deník!$D118&lt;&gt;"",IF(AND(Deník!$D118&gt;=AV$2,Deník!$D118&lt;=AV$3),IF(AND(Deník!$R118&gt;=0,Deník!$R118&lt;=1),"BE",Deník!$R118),""),"")</f>
        <v/>
      </c>
      <c r="AW118" s="63" t="str">
        <f>IF(Deník!$D118&lt;&gt;"",IF(AND(Deník!$D118&gt;=AW$2,Deník!$D118&lt;=AW$3),IF(AND(Deník!$R118&gt;=0,Deník!$R118&lt;=1),"BE",Deník!$R118),""),"")</f>
        <v/>
      </c>
      <c r="AX118" s="63" t="str">
        <f>IF(Deník!$D118&lt;&gt;"",IF(AND(Deník!$D118&gt;=AX$2,Deník!$D118&lt;=AX$3),IF(AND(Deník!$R118&gt;=0,Deník!$R118&lt;=1),"BE",Deník!$R118),""),"")</f>
        <v/>
      </c>
      <c r="AY118" s="63" t="str">
        <f>IF(Deník!$D118&lt;&gt;"",IF(AND(Deník!$D118&gt;=AY$2,Deník!$D118&lt;=AY$3),IF(AND(Deník!$R118&gt;=0,Deník!$R118&lt;=1),"BE",Deník!$R118),""),"")</f>
        <v/>
      </c>
      <c r="AZ118" s="63" t="str">
        <f>IF(Deník!$D118&lt;&gt;"",IF(AND(Deník!$D118&gt;=AZ$2,Deník!$D118&lt;=AZ$3),IF(AND(Deník!$R118&gt;=0,Deník!$R118&lt;=1),"BE",Deník!$R118),""),"")</f>
        <v/>
      </c>
      <c r="BA118" s="63" t="str">
        <f>IF(Deník!$D118&lt;&gt;"",IF(AND(Deník!$D118&gt;=BA$2,Deník!$D118&lt;=BA$3),IF(AND(Deník!$R118&gt;=0,Deník!$R118&lt;=1),"BE",Deník!$R118),""),"")</f>
        <v/>
      </c>
      <c r="BB118" s="63" t="str">
        <f>IF(Deník!$D118&lt;&gt;"",IF(AND(Deník!$D118&gt;=BB$2,Deník!$D118&lt;=BB$3),IF(AND(Deník!$R118&gt;=0,Deník!$R118&lt;=1),"BE",Deník!$R118),""),"")</f>
        <v/>
      </c>
      <c r="BC118" s="71" t="str">
        <f>IF(Deník!$D118&lt;&gt;"",IF(AND(Deník!$D118&gt;=BC$2,Deník!$D118&lt;=BC$3),IF(AND(Deník!$R118&gt;=0,Deník!$R118&lt;=1),"BE",Deník!$R118),""),"")</f>
        <v/>
      </c>
      <c r="BD118" s="20" t="str">
        <f>IF(Deník!$J119="S",(Deník!$M119-Deník!$K119),IF(Deník!$J119="L",(Deník!$K119-Deník!$M119),""))</f>
        <v/>
      </c>
      <c r="BE118" s="20" t="str">
        <f>IF(Deník!$J119="S",(Deník!$K119-Deník!$O119),IF(Deník!$J119="L",(Deník!$O119-Deník!$K119),""))</f>
        <v/>
      </c>
      <c r="BF118" s="20" t="str">
        <f>IF(Deník!$J119="S",(Deník!$K119-Deník!$L119),IF(Deník!$J119="L",(Deník!$L119-Deník!$K119),""))</f>
        <v/>
      </c>
      <c r="BG118" s="20" t="str">
        <f>IF(Deník!$J119="S",(Deník!$K119-Deník!$S119),IF(Deník!$J119="L",(Deník!$S119-Deník!$K119),""))</f>
        <v/>
      </c>
      <c r="BH118" s="20" t="str">
        <f>IF(Deník!$J119="S",(Deník!$K119-Deník!$U119),IF(Deník!$J119="L",(Deník!$U119-Deník!$K119),""))</f>
        <v/>
      </c>
      <c r="BI118" s="20" t="str">
        <f>IF(Deník!$R118&gt;1,Deník!$R118,"")</f>
        <v/>
      </c>
      <c r="BJ118" s="20" t="str">
        <f>IF(Deník!$R118&lt;0,Deník!$R118,"")</f>
        <v/>
      </c>
      <c r="BK118" s="17"/>
      <c r="BM118" s="233" t="str">
        <f>IF(Deník!$R118&lt;&gt;"",IF(Deník!$Y118=Statistika!$F$78,IF(AND(Deník!$R118&gt;=0,Deník!$R118&lt;=1),"BE",Deník!$R118),""),"")</f>
        <v/>
      </c>
      <c r="BN118" s="233" t="str">
        <f>IF(Deník!$R118&lt;&gt;"",IF(Deník!$Y118=Statistika!$F$79,IF(AND(Deník!$R118&gt;=0,Deník!$R118&lt;=1),"BE",Deník!$R118),""),"")</f>
        <v/>
      </c>
      <c r="BO118" s="233" t="str">
        <f>IF(Deník!$R118&lt;&gt;"",IF(Deník!$Y118=Statistika!$F$80,IF(AND(Deník!$R118&gt;=0,Deník!$R118&lt;=1),"BE",Deník!$R118),""),"")</f>
        <v/>
      </c>
      <c r="BP118" s="233" t="str">
        <f>IF(Deník!$R118&lt;&gt;"",IF(Deník!$Y118=Statistika!$F$81,IF(AND(Deník!$R118&gt;=0,Deník!$R118&lt;=1),"BE",Deník!$R118),""),"")</f>
        <v/>
      </c>
      <c r="BQ118" s="233" t="str">
        <f>IF(Deník!$R118&lt;&gt;"",IF(Deník!$Y118=Statistika!$F$82,IF(AND(Deník!$R118&gt;=0,Deník!$R118&lt;=1),"BE",Deník!$R118),""),"")</f>
        <v/>
      </c>
      <c r="BR118" s="233" t="str">
        <f>IF(Deník!$R118&lt;&gt;"",IF(Deník!$Y118=Statistika!$F$83,IF(AND(Deník!$R118&gt;=0,Deník!$R118&lt;=1),"BE",Deník!$R118),""),"")</f>
        <v/>
      </c>
      <c r="BS118" s="233" t="str">
        <f>IF(Deník!$R118&lt;&gt;"",IF(Deník!$Y118=Statistika!$F$84,IF(AND(Deník!$R118&gt;=0,Deník!$R118&lt;=1),"BE",Deník!$R118),""),"")</f>
        <v/>
      </c>
      <c r="BT118" s="233" t="str">
        <f>IF(Deník!$R118&lt;&gt;"",IF(Deník!$Y118=Statistika!$F$85,IF(AND(Deník!$R118&gt;=0,Deník!$R118&lt;=1),"BE",Deník!$R118),""),"")</f>
        <v/>
      </c>
      <c r="BU118" s="233" t="str">
        <f>IF(Deník!$R118&lt;&gt;"",IF(Deník!$Y118=Statistika!$F$86,IF(AND(Deník!$R118&gt;=0,Deník!$R118&lt;=1),"BE",Deník!$R118),""),"")</f>
        <v/>
      </c>
      <c r="BV118" s="233" t="str">
        <f>IF(Deník!$R118&lt;&gt;"",IF(Deník!$Y118=Statistika!$F$87,IF(AND(Deník!$R118&gt;=0,Deník!$R118&lt;=1),"BE",Deník!$R118),""),"")</f>
        <v/>
      </c>
      <c r="BW118" s="233" t="str">
        <f>IF(Deník!$R118&lt;&gt;"",IF(Deník!$Y118=Statistika!$F$88,IF(AND(Deník!$R118&gt;=0,Deník!$R118&lt;=1),"BE",Deník!$R118),""),"")</f>
        <v/>
      </c>
      <c r="BX118" s="233" t="str">
        <f>IF(Deník!$R118&lt;&gt;"",IF(Deník!$Y118=Statistika!$F$89,IF(AND(Deník!$R118&gt;=0,Deník!$R118&lt;=1),"BE",Deník!$R118),""),"")</f>
        <v/>
      </c>
      <c r="BY118" s="233" t="str">
        <f>IF(Deník!$R118&lt;&gt;"",IF(Deník!$Y118=Statistika!$F$90,IF(AND(Deník!$R118&gt;=0,Deník!$R118&lt;=1),"BE",Deník!$R118),""),"")</f>
        <v/>
      </c>
      <c r="BZ118" s="233" t="str">
        <f>IF(Deník!$R118&lt;&gt;"",IF(Deník!$Y118=Statistika!$F$91,IF(AND(Deník!$R118&gt;=0,Deník!$R118&lt;=1),"BE",Deník!$R118),""),"")</f>
        <v/>
      </c>
      <c r="CA118" s="233"/>
      <c r="CB118" s="233" t="str">
        <f>IF(Deník!$R118&lt;&gt;"",IF(Deník!$AB118="SL",IF(AND(Deník!$R118&gt;=0,Deník!$R118&lt;=1),"BE",Deník!$R118),""),"")</f>
        <v/>
      </c>
      <c r="CC118" s="233" t="str">
        <f>IF(Deník!$R118&lt;&gt;"",IF(Deník!$AB118="BE10",IF(AND(Deník!$R118&gt;=0,Deník!$R118&lt;=1),"BE",Deník!$R118),""),"")</f>
        <v/>
      </c>
      <c r="CD118" s="233" t="str">
        <f>IF(Deník!$R118&lt;&gt;"",IF(Deník!$AB118="BE15",IF(AND(Deník!$R118&gt;=0,Deník!$R118&lt;=1),"BE",Deník!$R118),""),"")</f>
        <v/>
      </c>
      <c r="CE118" s="233" t="str">
        <f>IF(Deník!$R118&lt;&gt;"",IF(Deník!$AB118="BE20",IF(AND(Deník!$R118&gt;=0,Deník!$R118&lt;=1),"BE",Deník!$R118),""),"")</f>
        <v/>
      </c>
      <c r="CF118" s="233" t="str">
        <f>IF(Deník!$R118&lt;&gt;"",IF(Deník!$AB118="TP1",IF(AND(Deník!$R118&gt;=0,Deník!$R118&lt;=1),"BE",Deník!$R118),""),"")</f>
        <v/>
      </c>
      <c r="CG118" s="233" t="str">
        <f>IF(Deník!$R118&lt;&gt;"",IF(Deník!$AB118="TP2",IF(AND(Deník!$R118&gt;=0,Deník!$R118&lt;=1),"BE",Deník!$R118),""),"")</f>
        <v/>
      </c>
      <c r="CH118" s="233" t="str">
        <f>IF(Deník!$R118&lt;&gt;"",IF(Deník!$AB118="TP3",IF(AND(Deník!$R118&gt;=0,Deník!$R118&lt;=1),"BE",Deník!$R118),""),"")</f>
        <v/>
      </c>
      <c r="CI118" s="233" t="str">
        <f>IF(Deník!$R118&lt;&gt;"",IF(Deník!$AB118="Trailing SL",IF(AND(Deník!$R118&gt;=0,Deník!$R118&lt;=1),"BE",Deník!$R118),""),"")</f>
        <v/>
      </c>
      <c r="CJ118" s="233" t="str">
        <f>IF(Deník!$R118&lt;&gt;"",IF(Deník!$AB118="Manual",IF(AND(Deník!$R118&gt;=0,Deník!$R118&lt;=1),"BE",Deník!$R118),""),"")</f>
        <v/>
      </c>
      <c r="CK118" s="233"/>
      <c r="CL118" s="233" t="str">
        <f>IF(Deník!$R118&lt;0,IF(Deník!$AC118=Statistika!$F$117,Deník!$R118,""),"")</f>
        <v/>
      </c>
      <c r="CM118" s="233" t="str">
        <f>IF(Deník!$R118&lt;0,IF(Deník!$AC118=Statistika!$F$118,Deník!$R118,""),"")</f>
        <v/>
      </c>
      <c r="CN118" s="233" t="str">
        <f>IF(Deník!$R118&lt;0,IF(Deník!$AC118=Statistika!$F$119,Deník!$R118,""),"")</f>
        <v/>
      </c>
      <c r="CO118" s="233" t="str">
        <f>IF(Deník!$R118&lt;0,IF(Deník!$AC118=Statistika!$F$120,Deník!$R118,""),"")</f>
        <v/>
      </c>
      <c r="CP118" s="233" t="str">
        <f>IF(Deník!$R118&lt;0,IF(Deník!$AC118=Statistika!$F$121,Deník!$R118,""),"")</f>
        <v/>
      </c>
      <c r="CQ118" s="233" t="str">
        <f>IF(Deník!$R118&lt;0,IF(Deník!$AC118=Statistika!$F$122,Deník!$R118,""),"")</f>
        <v/>
      </c>
      <c r="CR118" s="233" t="str">
        <f>IF(Deník!$R118&lt;0,IF(Deník!$AC118=Statistika!$F$123,Deník!$R118,""),"")</f>
        <v/>
      </c>
      <c r="CS118" s="233" t="str">
        <f>IF(Deník!$R118&lt;0,IF(Deník!$AC118=Statistika!$F$124,Deník!$R118,""),"")</f>
        <v/>
      </c>
      <c r="CT118" s="233" t="str">
        <f>IF(Deník!$R118&lt;0,IF(Deník!$AC118=Statistika!$F$125,Deník!$R118,""),"")</f>
        <v/>
      </c>
      <c r="CU118" s="233"/>
      <c r="CV118" s="233" t="str">
        <f>IF(Deník!$R118&lt;0,IF(Deník!$AD118=$CV$2,Deník!$R118,""),"")</f>
        <v/>
      </c>
      <c r="CW118" s="233" t="str">
        <f>IF(Deník!$R118&lt;0,IF(Deník!$AD118=$CW$2,Deník!$R118,""),"")</f>
        <v/>
      </c>
      <c r="CX118" s="233" t="str">
        <f>IF(Deník!$R118&lt;0,IF(Deník!$AD118=$CX$2,Deník!$R118,""),"")</f>
        <v/>
      </c>
      <c r="CY118" s="233" t="str">
        <f>IF(Deník!$R118&lt;0,IF(Deník!$AD118=$CY$2,Deník!$R118,""),"")</f>
        <v/>
      </c>
      <c r="CZ118" s="233" t="str">
        <f>IF(Deník!$R118&lt;0,IF(Deník!$AD118=$CZ$2,Deník!$R118,""),"")</f>
        <v/>
      </c>
      <c r="DL118" s="221">
        <f t="shared" si="8"/>
        <v>93847.029999999984</v>
      </c>
      <c r="DM118" s="220">
        <f t="shared" si="7"/>
        <v>-6.1529700000000132E-2</v>
      </c>
      <c r="DO118" s="50">
        <f>Deník!W119</f>
        <v>0</v>
      </c>
      <c r="DP118" s="102" t="str">
        <f>IF(AND(Deník!W119&gt;0),1,"")</f>
        <v/>
      </c>
      <c r="DQ118" s="102">
        <f>IF(AND(Deník!W119&lt;=0),1,"")</f>
        <v>1</v>
      </c>
      <c r="DR118" s="227"/>
      <c r="DS118" s="228"/>
      <c r="DT118" s="85"/>
      <c r="DU118" s="54">
        <f>IF(MONTH(Deník!$C118)=DU$2,Deník!$W118,"")</f>
        <v>0</v>
      </c>
      <c r="DV118" s="222" t="str">
        <f>IF(MONTH(Deník!$C118)=DV$2,Deník!$W118,"")</f>
        <v/>
      </c>
      <c r="DW118" s="222" t="str">
        <f>IF(MONTH(Deník!$C118)=DW$2,Deník!$W118,"")</f>
        <v/>
      </c>
      <c r="DX118" s="222" t="str">
        <f>IF(MONTH(Deník!$C118)=DX$2,Deník!$W118,"")</f>
        <v/>
      </c>
      <c r="DY118" s="222" t="str">
        <f>IF(MONTH(Deník!$C118)=DY$2,Deník!$W118,"")</f>
        <v/>
      </c>
      <c r="DZ118" s="222" t="str">
        <f>IF(MONTH(Deník!$C118)=DZ$2,Deník!$W118,"")</f>
        <v/>
      </c>
      <c r="EA118" s="222" t="str">
        <f>IF(MONTH(Deník!$C118)=EA$2,Deník!$W118,"")</f>
        <v/>
      </c>
      <c r="EB118" s="222" t="str">
        <f>IF(MONTH(Deník!$C118)=EB$2,Deník!$W118,"")</f>
        <v/>
      </c>
      <c r="EC118" s="222" t="str">
        <f>IF(MONTH(Deník!$C118)=EC$2,Deník!$W118,"")</f>
        <v/>
      </c>
      <c r="ED118" s="222" t="str">
        <f>IF(MONTH(Deník!$C118)=ED$2,Deník!$W118,"")</f>
        <v/>
      </c>
      <c r="EE118" s="222" t="str">
        <f>IF(MONTH(Deník!$C118)=EE$2,Deník!$W118,"")</f>
        <v/>
      </c>
      <c r="EF118" s="222" t="str">
        <f>IF(MONTH(Deník!$C118)=EF$2,Deník!$W118,"")</f>
        <v/>
      </c>
      <c r="EI118" s="600" t="str">
        <f>IF(Deník!$W118&lt;&gt;"",IF(Deník!$B118=Statistika!$F$63,Deník!$W118,""),"")</f>
        <v/>
      </c>
      <c r="EJ118" s="13" t="str">
        <f>IF(Deník!$W118&lt;&gt;"",IF(Deník!$B118=Statistika!$F$64,Deník!$W118,""),"")</f>
        <v/>
      </c>
      <c r="EK118" s="13" t="str">
        <f>IF(Deník!$W118&lt;&gt;"",IF(Deník!$B118=Statistika!$F$65,Deník!$W118,""),"")</f>
        <v/>
      </c>
      <c r="EL118" s="13" t="str">
        <f>IF(Deník!$W118&lt;&gt;"",IF(Deník!$B118=Statistika!$F$66,Deník!$W118,""),"")</f>
        <v/>
      </c>
      <c r="EM118" s="13" t="str">
        <f>IF(Deník!$W118&lt;&gt;"",IF(Deník!$B118=Statistika!$F$67,Deník!$W118,""),"")</f>
        <v/>
      </c>
      <c r="EN118" s="13" t="str">
        <f>IF(Deník!$W118&lt;&gt;"",IF(Deník!$B118=Statistika!$F$68,Deník!$W118,""),"")</f>
        <v/>
      </c>
      <c r="EO118" s="13" t="str">
        <f>IF(Deník!$W118&lt;&gt;"",IF(Deník!$B118=Statistika!$F$69,Deník!$W118,""),"")</f>
        <v/>
      </c>
      <c r="EP118" s="601" t="str">
        <f>IF(Deník!$W118&lt;&gt;"",IF(Deník!$B118=Statistika!$F$70,Deník!$W118,""),"")</f>
        <v/>
      </c>
      <c r="EQ118" s="90"/>
      <c r="ER118" s="63" t="str">
        <f>IF(Deník!$W118&lt;&gt;"",IF(Deník!$J118="L",Deník!$W118,""),"")</f>
        <v/>
      </c>
      <c r="ES118" s="13" t="str">
        <f>IF(Deník!$W118&lt;&gt;"",IF(Deník!$J118="S",Deník!$W118,""),"")</f>
        <v/>
      </c>
      <c r="ET118" s="95"/>
      <c r="EU118" s="88"/>
      <c r="EV118" s="63" t="str">
        <f>IF(WEEKDAY(Deník!$C118,2)=1,Deník!$W118,"")</f>
        <v/>
      </c>
      <c r="EW118" s="13" t="str">
        <f>IF(WEEKDAY(Deník!$C118,2)=2,Deník!$W118,"")</f>
        <v/>
      </c>
      <c r="EX118" s="13" t="str">
        <f>IF(WEEKDAY(Deník!$C118,2)=3,Deník!$W118,"")</f>
        <v/>
      </c>
      <c r="EY118" s="13" t="str">
        <f>IF(WEEKDAY(Deník!$C118,2)=4,Deník!$W118,"")</f>
        <v/>
      </c>
      <c r="EZ118" s="60" t="str">
        <f>IF(WEEKDAY(Deník!$C118,2)=5,Deník!$W118,"")</f>
        <v/>
      </c>
      <c r="FA118" s="99"/>
      <c r="FB118" s="100">
        <f>Deník!D118</f>
        <v>0</v>
      </c>
      <c r="FC118" s="63">
        <f>IF($FB118&lt;&gt;"",IF(AND($FB118&gt;=FC$2,$FB118&lt;=FC$3),Deník!$W118,""))</f>
        <v>0</v>
      </c>
      <c r="FD118" s="63" t="str">
        <f>IF($FB118&lt;&gt;"",IF(AND($FB118&gt;=FD$2,$FB118&lt;=FD$3),Deník!$W118,""))</f>
        <v/>
      </c>
      <c r="FE118" s="63" t="str">
        <f>IF($FB118&lt;&gt;"",IF(AND($FB118&gt;=FE$2,$FB118&lt;=FE$3),Deník!$W118,""))</f>
        <v/>
      </c>
      <c r="FF118" s="63" t="str">
        <f>IF($FB118&lt;&gt;"",IF(AND($FB118&gt;=FF$2,$FB118&lt;=FF$3),Deník!$W118,""))</f>
        <v/>
      </c>
      <c r="FG118" s="63" t="str">
        <f>IF($FB118&lt;&gt;"",IF(AND($FB118&gt;=FG$2,$FB118&lt;=FG$3),Deník!$W118,""))</f>
        <v/>
      </c>
      <c r="FH118" s="63" t="str">
        <f>IF($FB118&lt;&gt;"",IF(AND($FB118&gt;=FH$2,$FB118&lt;=FH$3),Deník!$W118,""))</f>
        <v/>
      </c>
      <c r="FI118" s="63" t="str">
        <f>IF($FB118&lt;&gt;"",IF(AND($FB118&gt;=FI$2,$FB118&lt;=FI$3),Deník!$W118,""))</f>
        <v/>
      </c>
      <c r="FJ118" s="63" t="str">
        <f>IF($FB118&lt;&gt;"",IF(AND($FB118&gt;=FJ$2,$FB118&lt;=FJ$3),Deník!$W118,""))</f>
        <v/>
      </c>
      <c r="FK118" s="63" t="str">
        <f>IF($FB118&lt;&gt;"",IF(AND($FB118&gt;=FK$2,$FB118&lt;=FK$3),Deník!$W118,""))</f>
        <v/>
      </c>
      <c r="FL118" s="63" t="str">
        <f>IF($FB118&lt;&gt;"",IF(AND($FB118&gt;=FL$2,$FB118&lt;=FL$3),Deník!$W118,""))</f>
        <v/>
      </c>
      <c r="FM118" s="63" t="str">
        <f>IF($FB118&lt;&gt;"",IF(AND($FB118&gt;=FM$2,$FB118&lt;=FM$3),Deník!$W118,""))</f>
        <v/>
      </c>
      <c r="FN118" s="13"/>
      <c r="FO118" s="20" t="str">
        <f>IF(Deník!$W118&gt;1,Deník!$W118,"")</f>
        <v/>
      </c>
      <c r="FP118" s="20" t="str">
        <f>IF(Deník!$W118&lt;0,Deník!$W118,"")</f>
        <v/>
      </c>
      <c r="FQ118" s="17"/>
      <c r="FS118" s="233"/>
      <c r="FT118" s="233" t="str">
        <f>IF(Deník!$W118&lt;&gt;"",IF(Deník!$Y118=Statistika!$F$78,Deník!$W118,""),"")</f>
        <v/>
      </c>
      <c r="FU118" s="233" t="str">
        <f>IF(Deník!$W118&lt;&gt;"",IF(Deník!$Y118=Statistika!$F$79,Deník!$W118,""),"")</f>
        <v/>
      </c>
      <c r="FV118" s="233" t="str">
        <f>IF(Deník!$W118&lt;&gt;"",IF(Deník!$Y118=Statistika!$F$80,Deník!$W118,""),"")</f>
        <v/>
      </c>
      <c r="FW118" s="233" t="str">
        <f>IF(Deník!$W118&lt;&gt;"",IF(Deník!$Y118=Statistika!$F$81,Deník!$W118,""),"")</f>
        <v/>
      </c>
      <c r="FX118" s="233" t="str">
        <f>IF(Deník!$W118&lt;&gt;"",IF(Deník!$Y118=Statistika!$F$82,Deník!$W118,""),"")</f>
        <v/>
      </c>
      <c r="FY118" s="233" t="str">
        <f>IF(Deník!$W118&lt;&gt;"",IF(Deník!$Y118=Statistika!$F$83,Deník!$W118,""),"")</f>
        <v/>
      </c>
      <c r="FZ118" s="233" t="str">
        <f>IF(Deník!$W118&lt;&gt;"",IF(Deník!$Y118=Statistika!$F$84,Deník!$W118,""),"")</f>
        <v/>
      </c>
      <c r="GA118" s="233" t="str">
        <f>IF(Deník!$W118&lt;&gt;"",IF(Deník!$Y118=Statistika!$F$85,Deník!$W118,""),"")</f>
        <v/>
      </c>
      <c r="GB118" s="233" t="str">
        <f>IF(Deník!$W118&lt;&gt;"",IF(Deník!$Y118=Statistika!$F$86,Deník!$W118,""),"")</f>
        <v/>
      </c>
      <c r="GC118" s="233" t="str">
        <f>IF(Deník!$W118&lt;&gt;"",IF(Deník!$Y118=Statistika!$F$87,Deník!$W118,""),"")</f>
        <v/>
      </c>
      <c r="GD118" s="233" t="str">
        <f>IF(Deník!$W118&lt;&gt;"",IF(Deník!$Y118=Statistika!$F$88,Deník!$W118,""),"")</f>
        <v/>
      </c>
      <c r="GE118" s="233" t="str">
        <f>IF(Deník!$W118&lt;&gt;"",IF(Deník!$Y118=Statistika!$F$89,Deník!$W118,""),"")</f>
        <v/>
      </c>
      <c r="GF118" s="233" t="str">
        <f>IF(Deník!$W118&lt;&gt;"",IF(Deník!$Y118=Statistika!$F$90,Deník!$W118,""),"")</f>
        <v/>
      </c>
      <c r="GG118" s="233" t="str">
        <f>IF(Deník!$W118&lt;&gt;"",IF(Deník!$Y118=Statistika!$F$91,Deník!$W118,""),"")</f>
        <v/>
      </c>
      <c r="GH118" s="233"/>
      <c r="GI118" s="233" t="str">
        <f>IF(Deník!$W118&lt;&gt;"",IF(Deník!$AB118=Statistika!$L$100,Deník!$W118,""),"")</f>
        <v/>
      </c>
      <c r="GJ118" s="233" t="str">
        <f>IF(Deník!$W118&lt;&gt;"",IF(Deník!$AB118=Statistika!$L$101,Deník!$W118,""),"")</f>
        <v/>
      </c>
      <c r="GK118" s="233" t="str">
        <f>IF(Deník!$W118&lt;&gt;"",IF(Deník!$AB118=Statistika!$L$102,Deník!$W118,""),"")</f>
        <v/>
      </c>
      <c r="GL118" s="233" t="str">
        <f>IF(Deník!$W118&lt;&gt;"",IF(Deník!$AB118=Statistika!$L$103,Deník!$W118,""),"")</f>
        <v/>
      </c>
      <c r="GM118" s="233" t="str">
        <f>IF(Deník!$W118&lt;&gt;"",IF(Deník!$AB118=Statistika!$L$104,Deník!$W118,""),"")</f>
        <v/>
      </c>
      <c r="GN118" s="233" t="str">
        <f>IF(Deník!$W118&lt;&gt;"",IF(Deník!$AB118=Statistika!$L$105,Deník!$W118,""),"")</f>
        <v/>
      </c>
      <c r="GO118" s="233" t="str">
        <f>IF(Deník!$W118&lt;&gt;"",IF(Deník!$AB118=Statistika!$L$106,Deník!$W118,""),"")</f>
        <v/>
      </c>
      <c r="GP118" s="233" t="str">
        <f>IF(Deník!$W118&lt;&gt;"",IF(Deník!$AB118=Statistika!$L$107,Deník!$W118,""),"")</f>
        <v/>
      </c>
      <c r="GQ118" s="233" t="str">
        <f>IF(Deník!$W118&lt;&gt;"",IF(Deník!$AB118=Statistika!$L$108,Deník!$W118,""),"")</f>
        <v/>
      </c>
      <c r="GS118" s="233" t="str">
        <f>IF(Deník!$W118&lt;0,IF(Deník!$AC118=Statistika!$F$117,Deník!$W118,""),"")</f>
        <v/>
      </c>
      <c r="GT118" s="233" t="str">
        <f>IF(Deník!$W118&lt;0,IF(Deník!$AC118=Statistika!$F$118,Deník!$W118,""),"")</f>
        <v/>
      </c>
      <c r="GU118" s="233" t="str">
        <f>IF(Deník!$W118&lt;0,IF(Deník!$AC118=Statistika!$F$119,Deník!$W118,""),"")</f>
        <v/>
      </c>
      <c r="GV118" s="233" t="str">
        <f>IF(Deník!$W118&lt;0,IF(Deník!$AC118=Statistika!$F$120,Deník!$W118,""),"")</f>
        <v/>
      </c>
      <c r="GW118" s="233" t="str">
        <f>IF(Deník!$W118&lt;0,IF(Deník!$AC118=Statistika!$F$121,Deník!$W118,""),"")</f>
        <v/>
      </c>
      <c r="GX118" s="233" t="str">
        <f>IF(Deník!$W118&lt;0,IF(Deník!$AC118=Statistika!$F$122,Deník!$W118,""),"")</f>
        <v/>
      </c>
      <c r="GY118" s="233" t="str">
        <f>IF(Deník!$W118&lt;0,IF(Deník!$AC118=Statistika!$F$123,Deník!$W118,""),"")</f>
        <v/>
      </c>
      <c r="GZ118" s="233" t="str">
        <f>IF(Deník!$W118&lt;0,IF(Deník!$AC118=Statistika!$F$124,Deník!$W118,""),"")</f>
        <v/>
      </c>
      <c r="HA118" s="233" t="str">
        <f>IF(Deník!$W118&lt;0,IF(Deník!$AC118=Statistika!$F$125,Deník!$W118,""),"")</f>
        <v/>
      </c>
      <c r="HC118" s="233" t="str">
        <f>IF(Deník!$W118&lt;0,IF(Deník!$AD118=Statistika!$F$133,Deník!$W118,""),"")</f>
        <v/>
      </c>
      <c r="HD118" s="233" t="str">
        <f>IF(Deník!$W118&lt;0,IF(Deník!$AD118=Statistika!$F$134,Deník!$W118,""),"")</f>
        <v/>
      </c>
      <c r="HE118" s="233" t="str">
        <f>IF(Deník!$W118&lt;0,IF(Deník!$AD118=Statistika!$F$135,Deník!$W118,""),"")</f>
        <v/>
      </c>
      <c r="HF118" s="233" t="str">
        <f>IF(Deník!$W118&lt;0,IF(Deník!$AD118=Statistika!$F$136,Deník!$W118,""),"")</f>
        <v/>
      </c>
      <c r="HG118" s="233" t="str">
        <f>IF(Deník!$W118&lt;0,IF(Deník!$AD118=Statistika!$F$137,Deník!$W118,""),"")</f>
        <v/>
      </c>
      <c r="ID118" s="8">
        <f>Tabulka4[[#This Row],[Sloupec3]]</f>
        <v>0</v>
      </c>
      <c r="IE118" s="17" t="str">
        <f>IF(AND([1]Deník!$C118&gt;='[1]Měsíční shrnutí'!$D$1,[1]Deník!$C118&lt;='[1]Měsíční shrnutí'!$F$1),[1]Deník!$X118,"")</f>
        <v/>
      </c>
    </row>
    <row r="119" spans="1:239">
      <c r="A119" s="8">
        <f>Deník!C120</f>
        <v>0</v>
      </c>
      <c r="B119" s="50" t="str">
        <f>Deník!R120</f>
        <v/>
      </c>
      <c r="C119" s="102" t="str">
        <f>IF(AND(Deník!R120&gt;1,Deník!R120&lt;&gt;""),1,"")</f>
        <v/>
      </c>
      <c r="D119" s="102" t="str">
        <f>IF(AND(Deník!R120&lt;=0,Deník!R120&lt;&gt;""),1,"")</f>
        <v/>
      </c>
      <c r="E119" s="103" t="str">
        <f>IF(AND(Deník!R120&gt;=0,Deník!R120&lt;=1),1,"")</f>
        <v/>
      </c>
      <c r="F119" s="79" t="str">
        <f>IF(Deník!R120&lt;&gt;"",Deník!R120+F118,"")</f>
        <v/>
      </c>
      <c r="G119" s="85"/>
      <c r="H119" s="54" t="str">
        <f>IF(MONTH(Deník!$C119)=H$2,IF(AND(Deník!$R119&gt;=0,Deník!$R119&lt;=1),"BE",Deník!$R119),"")</f>
        <v/>
      </c>
      <c r="I119" s="11" t="str">
        <f>IF(MONTH(Deník!$C119)=I$2,IF(AND(Deník!$R119&gt;=0,Deník!$R119&lt;=1),"BE",Deník!$R119),"")</f>
        <v/>
      </c>
      <c r="J119" s="11" t="str">
        <f>IF(MONTH(Deník!$C119)=J$2,IF(AND(Deník!$R119&gt;=0,Deník!$R119&lt;=1),"BE",Deník!$R119),"")</f>
        <v/>
      </c>
      <c r="K119" s="11" t="str">
        <f>IF(MONTH(Deník!$C119)=K$2,IF(AND(Deník!$R119&gt;=0,Deník!$R119&lt;=1),"BE",Deník!$R119),"")</f>
        <v/>
      </c>
      <c r="L119" s="11" t="str">
        <f>IF(MONTH(Deník!$C119)=L$2,IF(AND(Deník!$R119&gt;=0,Deník!$R119&lt;=1),"BE",Deník!$R119),"")</f>
        <v/>
      </c>
      <c r="M119" s="11" t="str">
        <f>IF(MONTH(Deník!$C119)=M$2,IF(AND(Deník!$R119&gt;=0,Deník!$R119&lt;=1),"BE",Deník!$R119),"")</f>
        <v/>
      </c>
      <c r="N119" s="11" t="str">
        <f>IF(MONTH(Deník!$C119)=N$2,IF(AND(Deník!$R119&gt;=0,Deník!$R119&lt;=1),"BE",Deník!$R119),"")</f>
        <v/>
      </c>
      <c r="O119" s="11" t="str">
        <f>IF(MONTH(Deník!$C119)=O$2,IF(AND(Deník!$R119&gt;=0,Deník!$R119&lt;=1),"BE",Deník!$R119),"")</f>
        <v/>
      </c>
      <c r="P119" s="11" t="str">
        <f>IF(MONTH(Deník!$C119)=P$2,IF(AND(Deník!$R119&gt;=0,Deník!$R119&lt;=1),"BE",Deník!$R119),"")</f>
        <v/>
      </c>
      <c r="Q119" s="11" t="str">
        <f>IF(MONTH(Deník!$C119)=Q$2,IF(AND(Deník!$R119&gt;=0,Deník!$R119&lt;=1),"BE",Deník!$R119),"")</f>
        <v/>
      </c>
      <c r="R119" s="11" t="str">
        <f>IF(MONTH(Deník!$C119)=R$2,IF(AND(Deník!$R119&gt;=0,Deník!$R119&lt;=1),"BE",Deník!$R119),"")</f>
        <v/>
      </c>
      <c r="S119" s="57" t="str">
        <f>IF(MONTH(Deník!$C119)=S$2,IF(AND(Deník!$R119&gt;=0,Deník!$R119&lt;=1),"BE",Deník!$R119),"")</f>
        <v/>
      </c>
      <c r="U119" s="12"/>
      <c r="V119" s="12"/>
      <c r="X119" s="600" t="str">
        <f>IF(Deník!$R119&lt;&gt;"",IF(Deník!$B119=Statistika!$F$63,IF(AND(Deník!$R119&gt;=0,Deník!$R119&lt;=1),"BE",Deník!$R119),""),"")</f>
        <v/>
      </c>
      <c r="Y119" s="13" t="str">
        <f>IF(Deník!$R119&lt;&gt;"",IF(Deník!$B119=Statistika!$F$64,IF(AND(Deník!$R119&gt;=0,Deník!$R119&lt;=1),"BE",Deník!$R119),""),"")</f>
        <v/>
      </c>
      <c r="Z119" s="13" t="str">
        <f>IF(Deník!$R119&lt;&gt;"",IF(Deník!$B119=Statistika!$F$65,IF(AND(Deník!$R119&gt;=0,Deník!$R119&lt;=1),"BE",Deník!$R119),""),"")</f>
        <v/>
      </c>
      <c r="AA119" s="13" t="str">
        <f>IF(Deník!$R119&lt;&gt;"",IF(Deník!$B119=Statistika!$F$66,IF(AND(Deník!$R119&gt;=0,Deník!$R119&lt;=1),"BE",Deník!$R119),""),"")</f>
        <v/>
      </c>
      <c r="AB119" s="13" t="str">
        <f>IF(Deník!$R119&lt;&gt;"",IF(Deník!$B119=Statistika!$F$67,IF(AND(Deník!$R119&gt;=0,Deník!$R119&lt;=1),"BE",Deník!$R119),""),"")</f>
        <v/>
      </c>
      <c r="AC119" s="13" t="str">
        <f>IF(Deník!$R119&lt;&gt;"",IF(Deník!$B119=Statistika!$F$68,IF(AND(Deník!$R119&gt;=0,Deník!$R119&lt;=1),"BE",Deník!$R119),""),"")</f>
        <v/>
      </c>
      <c r="AD119" s="13" t="str">
        <f>IF(Deník!$R119&lt;&gt;"",IF(Deník!$B119=Statistika!$F$69,IF(AND(Deník!$R119&gt;=0,Deník!$R119&lt;=1),"BE",Deník!$R119),""),"")</f>
        <v/>
      </c>
      <c r="AE119" s="601" t="str">
        <f>IF(Deník!$R119&lt;&gt;"",IF(Deník!$B119=Statistika!$F$70,IF(AND(Deník!$R119&gt;=0,Deník!$R119&lt;=1),"BE",Deník!$R119),""),"")</f>
        <v/>
      </c>
      <c r="AF119" s="90"/>
      <c r="AG119" s="63" t="str">
        <f>IF(Deník!$R119&lt;&gt;"",IF(Deník!$J119="L",IF(AND(Deník!$R119&gt;=0,Deník!$R119&lt;=1),"BE",Deník!$R119),""),"")</f>
        <v/>
      </c>
      <c r="AH119" s="13" t="str">
        <f>IF(Deník!$R119&lt;&gt;"",IF(Deník!$J119="S",IF(AND(Deník!$R119&gt;=0,Deník!$R119&lt;=1),"BE",Deník!$R119),""),"")</f>
        <v/>
      </c>
      <c r="AI119" s="95"/>
      <c r="AJ119" s="71" t="str">
        <f>IF(Deník!N120&lt;&gt;"",Deník!N120*-1,"")</f>
        <v/>
      </c>
      <c r="AK119" s="88"/>
      <c r="AL119" s="63" t="str">
        <f>IF(WEEKDAY(Deník!$C119,2)=1,IF(AND(Deník!$R119&gt;=0,Deník!$R119&lt;=1),"BE",Deník!$R119),"")</f>
        <v/>
      </c>
      <c r="AM119" s="13" t="str">
        <f>IF(WEEKDAY(Deník!$C119,2)=2,IF(AND(Deník!$R119&gt;=0,Deník!$R119&lt;=1),"BE",Deník!$R119),"")</f>
        <v/>
      </c>
      <c r="AN119" s="13" t="str">
        <f>IF(WEEKDAY(Deník!$C119,2)=3,IF(AND(Deník!$R119&gt;=0,Deník!$R119&lt;=1),"BE",Deník!$R119),"")</f>
        <v/>
      </c>
      <c r="AO119" s="13" t="str">
        <f>IF(WEEKDAY(Deník!$C119,2)=4,IF(AND(Deník!$R119&gt;=0,Deník!$R119&lt;=1),"BE",Deník!$R119),"")</f>
        <v/>
      </c>
      <c r="AP119" s="60" t="str">
        <f>IF(WEEKDAY(Deník!$C119,2)=5,IF(AND(Deník!$R119&gt;=0,Deník!$R119&lt;=1),"BE",Deník!$R119),"")</f>
        <v/>
      </c>
      <c r="AQ119" s="99"/>
      <c r="AR119" s="100">
        <f>Deník!D119</f>
        <v>0</v>
      </c>
      <c r="AS119" s="63" t="str">
        <f>IF(Deník!$D119&lt;&gt;"",IF(AND(Deník!$D119&gt;=AS$2,Deník!$D119&lt;=AS$3),IF(AND(Deník!$R119&gt;=0,Deník!$R119&lt;=1),"BE",Deník!$R119),""),"")</f>
        <v/>
      </c>
      <c r="AT119" s="63" t="str">
        <f>IF(Deník!$D119&lt;&gt;"",IF(AND(Deník!$D119&gt;=AT$2,Deník!$D119&lt;=AT$3),IF(AND(Deník!$R119&gt;=0,Deník!$R119&lt;=1),"BE",Deník!$R119),""),"")</f>
        <v/>
      </c>
      <c r="AU119" s="63" t="str">
        <f>IF(Deník!$D119&lt;&gt;"",IF(AND(Deník!$D119&gt;=AU$2,Deník!$D119&lt;=AU$3),IF(AND(Deník!$R119&gt;=0,Deník!$R119&lt;=1),"BE",Deník!$R119),""),"")</f>
        <v/>
      </c>
      <c r="AV119" s="63" t="str">
        <f>IF(Deník!$D119&lt;&gt;"",IF(AND(Deník!$D119&gt;=AV$2,Deník!$D119&lt;=AV$3),IF(AND(Deník!$R119&gt;=0,Deník!$R119&lt;=1),"BE",Deník!$R119),""),"")</f>
        <v/>
      </c>
      <c r="AW119" s="63" t="str">
        <f>IF(Deník!$D119&lt;&gt;"",IF(AND(Deník!$D119&gt;=AW$2,Deník!$D119&lt;=AW$3),IF(AND(Deník!$R119&gt;=0,Deník!$R119&lt;=1),"BE",Deník!$R119),""),"")</f>
        <v/>
      </c>
      <c r="AX119" s="63" t="str">
        <f>IF(Deník!$D119&lt;&gt;"",IF(AND(Deník!$D119&gt;=AX$2,Deník!$D119&lt;=AX$3),IF(AND(Deník!$R119&gt;=0,Deník!$R119&lt;=1),"BE",Deník!$R119),""),"")</f>
        <v/>
      </c>
      <c r="AY119" s="63" t="str">
        <f>IF(Deník!$D119&lt;&gt;"",IF(AND(Deník!$D119&gt;=AY$2,Deník!$D119&lt;=AY$3),IF(AND(Deník!$R119&gt;=0,Deník!$R119&lt;=1),"BE",Deník!$R119),""),"")</f>
        <v/>
      </c>
      <c r="AZ119" s="63" t="str">
        <f>IF(Deník!$D119&lt;&gt;"",IF(AND(Deník!$D119&gt;=AZ$2,Deník!$D119&lt;=AZ$3),IF(AND(Deník!$R119&gt;=0,Deník!$R119&lt;=1),"BE",Deník!$R119),""),"")</f>
        <v/>
      </c>
      <c r="BA119" s="63" t="str">
        <f>IF(Deník!$D119&lt;&gt;"",IF(AND(Deník!$D119&gt;=BA$2,Deník!$D119&lt;=BA$3),IF(AND(Deník!$R119&gt;=0,Deník!$R119&lt;=1),"BE",Deník!$R119),""),"")</f>
        <v/>
      </c>
      <c r="BB119" s="63" t="str">
        <f>IF(Deník!$D119&lt;&gt;"",IF(AND(Deník!$D119&gt;=BB$2,Deník!$D119&lt;=BB$3),IF(AND(Deník!$R119&gt;=0,Deník!$R119&lt;=1),"BE",Deník!$R119),""),"")</f>
        <v/>
      </c>
      <c r="BC119" s="71" t="str">
        <f>IF(Deník!$D119&lt;&gt;"",IF(AND(Deník!$D119&gt;=BC$2,Deník!$D119&lt;=BC$3),IF(AND(Deník!$R119&gt;=0,Deník!$R119&lt;=1),"BE",Deník!$R119),""),"")</f>
        <v/>
      </c>
      <c r="BD119" s="20" t="str">
        <f>IF(Deník!$J120="S",(Deník!$M120-Deník!$K120),IF(Deník!$J120="L",(Deník!$K120-Deník!$M120),""))</f>
        <v/>
      </c>
      <c r="BE119" s="20" t="str">
        <f>IF(Deník!$J120="S",(Deník!$K120-Deník!$O120),IF(Deník!$J120="L",(Deník!$O120-Deník!$K120),""))</f>
        <v/>
      </c>
      <c r="BF119" s="20" t="str">
        <f>IF(Deník!$J120="S",(Deník!$K120-Deník!$L120),IF(Deník!$J120="L",(Deník!$L120-Deník!$K120),""))</f>
        <v/>
      </c>
      <c r="BG119" s="20" t="str">
        <f>IF(Deník!$J120="S",(Deník!$K120-Deník!$S120),IF(Deník!$J120="L",(Deník!$S120-Deník!$K120),""))</f>
        <v/>
      </c>
      <c r="BH119" s="20" t="str">
        <f>IF(Deník!$J120="S",(Deník!$K120-Deník!$U120),IF(Deník!$J120="L",(Deník!$U120-Deník!$K120),""))</f>
        <v/>
      </c>
      <c r="BI119" s="20" t="str">
        <f>IF(Deník!$R119&gt;1,Deník!$R119,"")</f>
        <v/>
      </c>
      <c r="BJ119" s="20" t="str">
        <f>IF(Deník!$R119&lt;0,Deník!$R119,"")</f>
        <v/>
      </c>
      <c r="BK119" s="17"/>
      <c r="BM119" s="233" t="str">
        <f>IF(Deník!$R119&lt;&gt;"",IF(Deník!$Y119=Statistika!$F$78,IF(AND(Deník!$R119&gt;=0,Deník!$R119&lt;=1),"BE",Deník!$R119),""),"")</f>
        <v/>
      </c>
      <c r="BN119" s="233" t="str">
        <f>IF(Deník!$R119&lt;&gt;"",IF(Deník!$Y119=Statistika!$F$79,IF(AND(Deník!$R119&gt;=0,Deník!$R119&lt;=1),"BE",Deník!$R119),""),"")</f>
        <v/>
      </c>
      <c r="BO119" s="233" t="str">
        <f>IF(Deník!$R119&lt;&gt;"",IF(Deník!$Y119=Statistika!$F$80,IF(AND(Deník!$R119&gt;=0,Deník!$R119&lt;=1),"BE",Deník!$R119),""),"")</f>
        <v/>
      </c>
      <c r="BP119" s="233" t="str">
        <f>IF(Deník!$R119&lt;&gt;"",IF(Deník!$Y119=Statistika!$F$81,IF(AND(Deník!$R119&gt;=0,Deník!$R119&lt;=1),"BE",Deník!$R119),""),"")</f>
        <v/>
      </c>
      <c r="BQ119" s="233" t="str">
        <f>IF(Deník!$R119&lt;&gt;"",IF(Deník!$Y119=Statistika!$F$82,IF(AND(Deník!$R119&gt;=0,Deník!$R119&lt;=1),"BE",Deník!$R119),""),"")</f>
        <v/>
      </c>
      <c r="BR119" s="233" t="str">
        <f>IF(Deník!$R119&lt;&gt;"",IF(Deník!$Y119=Statistika!$F$83,IF(AND(Deník!$R119&gt;=0,Deník!$R119&lt;=1),"BE",Deník!$R119),""),"")</f>
        <v/>
      </c>
      <c r="BS119" s="233" t="str">
        <f>IF(Deník!$R119&lt;&gt;"",IF(Deník!$Y119=Statistika!$F$84,IF(AND(Deník!$R119&gt;=0,Deník!$R119&lt;=1),"BE",Deník!$R119),""),"")</f>
        <v/>
      </c>
      <c r="BT119" s="233" t="str">
        <f>IF(Deník!$R119&lt;&gt;"",IF(Deník!$Y119=Statistika!$F$85,IF(AND(Deník!$R119&gt;=0,Deník!$R119&lt;=1),"BE",Deník!$R119),""),"")</f>
        <v/>
      </c>
      <c r="BU119" s="233" t="str">
        <f>IF(Deník!$R119&lt;&gt;"",IF(Deník!$Y119=Statistika!$F$86,IF(AND(Deník!$R119&gt;=0,Deník!$R119&lt;=1),"BE",Deník!$R119),""),"")</f>
        <v/>
      </c>
      <c r="BV119" s="233" t="str">
        <f>IF(Deník!$R119&lt;&gt;"",IF(Deník!$Y119=Statistika!$F$87,IF(AND(Deník!$R119&gt;=0,Deník!$R119&lt;=1),"BE",Deník!$R119),""),"")</f>
        <v/>
      </c>
      <c r="BW119" s="233" t="str">
        <f>IF(Deník!$R119&lt;&gt;"",IF(Deník!$Y119=Statistika!$F$88,IF(AND(Deník!$R119&gt;=0,Deník!$R119&lt;=1),"BE",Deník!$R119),""),"")</f>
        <v/>
      </c>
      <c r="BX119" s="233" t="str">
        <f>IF(Deník!$R119&lt;&gt;"",IF(Deník!$Y119=Statistika!$F$89,IF(AND(Deník!$R119&gt;=0,Deník!$R119&lt;=1),"BE",Deník!$R119),""),"")</f>
        <v/>
      </c>
      <c r="BY119" s="233" t="str">
        <f>IF(Deník!$R119&lt;&gt;"",IF(Deník!$Y119=Statistika!$F$90,IF(AND(Deník!$R119&gt;=0,Deník!$R119&lt;=1),"BE",Deník!$R119),""),"")</f>
        <v/>
      </c>
      <c r="BZ119" s="233" t="str">
        <f>IF(Deník!$R119&lt;&gt;"",IF(Deník!$Y119=Statistika!$F$91,IF(AND(Deník!$R119&gt;=0,Deník!$R119&lt;=1),"BE",Deník!$R119),""),"")</f>
        <v/>
      </c>
      <c r="CA119" s="233"/>
      <c r="CB119" s="233" t="str">
        <f>IF(Deník!$R119&lt;&gt;"",IF(Deník!$AB119="SL",IF(AND(Deník!$R119&gt;=0,Deník!$R119&lt;=1),"BE",Deník!$R119),""),"")</f>
        <v/>
      </c>
      <c r="CC119" s="233" t="str">
        <f>IF(Deník!$R119&lt;&gt;"",IF(Deník!$AB119="BE10",IF(AND(Deník!$R119&gt;=0,Deník!$R119&lt;=1),"BE",Deník!$R119),""),"")</f>
        <v/>
      </c>
      <c r="CD119" s="233" t="str">
        <f>IF(Deník!$R119&lt;&gt;"",IF(Deník!$AB119="BE15",IF(AND(Deník!$R119&gt;=0,Deník!$R119&lt;=1),"BE",Deník!$R119),""),"")</f>
        <v/>
      </c>
      <c r="CE119" s="233" t="str">
        <f>IF(Deník!$R119&lt;&gt;"",IF(Deník!$AB119="BE20",IF(AND(Deník!$R119&gt;=0,Deník!$R119&lt;=1),"BE",Deník!$R119),""),"")</f>
        <v/>
      </c>
      <c r="CF119" s="233" t="str">
        <f>IF(Deník!$R119&lt;&gt;"",IF(Deník!$AB119="TP1",IF(AND(Deník!$R119&gt;=0,Deník!$R119&lt;=1),"BE",Deník!$R119),""),"")</f>
        <v/>
      </c>
      <c r="CG119" s="233" t="str">
        <f>IF(Deník!$R119&lt;&gt;"",IF(Deník!$AB119="TP2",IF(AND(Deník!$R119&gt;=0,Deník!$R119&lt;=1),"BE",Deník!$R119),""),"")</f>
        <v/>
      </c>
      <c r="CH119" s="233" t="str">
        <f>IF(Deník!$R119&lt;&gt;"",IF(Deník!$AB119="TP3",IF(AND(Deník!$R119&gt;=0,Deník!$R119&lt;=1),"BE",Deník!$R119),""),"")</f>
        <v/>
      </c>
      <c r="CI119" s="233" t="str">
        <f>IF(Deník!$R119&lt;&gt;"",IF(Deník!$AB119="Trailing SL",IF(AND(Deník!$R119&gt;=0,Deník!$R119&lt;=1),"BE",Deník!$R119),""),"")</f>
        <v/>
      </c>
      <c r="CJ119" s="233" t="str">
        <f>IF(Deník!$R119&lt;&gt;"",IF(Deník!$AB119="Manual",IF(AND(Deník!$R119&gt;=0,Deník!$R119&lt;=1),"BE",Deník!$R119),""),"")</f>
        <v/>
      </c>
      <c r="CK119" s="233"/>
      <c r="CL119" s="233" t="str">
        <f>IF(Deník!$R119&lt;0,IF(Deník!$AC119=Statistika!$F$117,Deník!$R119,""),"")</f>
        <v/>
      </c>
      <c r="CM119" s="233" t="str">
        <f>IF(Deník!$R119&lt;0,IF(Deník!$AC119=Statistika!$F$118,Deník!$R119,""),"")</f>
        <v/>
      </c>
      <c r="CN119" s="233" t="str">
        <f>IF(Deník!$R119&lt;0,IF(Deník!$AC119=Statistika!$F$119,Deník!$R119,""),"")</f>
        <v/>
      </c>
      <c r="CO119" s="233" t="str">
        <f>IF(Deník!$R119&lt;0,IF(Deník!$AC119=Statistika!$F$120,Deník!$R119,""),"")</f>
        <v/>
      </c>
      <c r="CP119" s="233" t="str">
        <f>IF(Deník!$R119&lt;0,IF(Deník!$AC119=Statistika!$F$121,Deník!$R119,""),"")</f>
        <v/>
      </c>
      <c r="CQ119" s="233" t="str">
        <f>IF(Deník!$R119&lt;0,IF(Deník!$AC119=Statistika!$F$122,Deník!$R119,""),"")</f>
        <v/>
      </c>
      <c r="CR119" s="233" t="str">
        <f>IF(Deník!$R119&lt;0,IF(Deník!$AC119=Statistika!$F$123,Deník!$R119,""),"")</f>
        <v/>
      </c>
      <c r="CS119" s="233" t="str">
        <f>IF(Deník!$R119&lt;0,IF(Deník!$AC119=Statistika!$F$124,Deník!$R119,""),"")</f>
        <v/>
      </c>
      <c r="CT119" s="233" t="str">
        <f>IF(Deník!$R119&lt;0,IF(Deník!$AC119=Statistika!$F$125,Deník!$R119,""),"")</f>
        <v/>
      </c>
      <c r="CU119" s="233"/>
      <c r="CV119" s="233" t="str">
        <f>IF(Deník!$R119&lt;0,IF(Deník!$AD119=$CV$2,Deník!$R119,""),"")</f>
        <v/>
      </c>
      <c r="CW119" s="233" t="str">
        <f>IF(Deník!$R119&lt;0,IF(Deník!$AD119=$CW$2,Deník!$R119,""),"")</f>
        <v/>
      </c>
      <c r="CX119" s="233" t="str">
        <f>IF(Deník!$R119&lt;0,IF(Deník!$AD119=$CX$2,Deník!$R119,""),"")</f>
        <v/>
      </c>
      <c r="CY119" s="233" t="str">
        <f>IF(Deník!$R119&lt;0,IF(Deník!$AD119=$CY$2,Deník!$R119,""),"")</f>
        <v/>
      </c>
      <c r="CZ119" s="233" t="str">
        <f>IF(Deník!$R119&lt;0,IF(Deník!$AD119=$CZ$2,Deník!$R119,""),"")</f>
        <v/>
      </c>
      <c r="DL119" s="221">
        <f t="shared" si="8"/>
        <v>93847.029999999984</v>
      </c>
      <c r="DM119" s="220">
        <f t="shared" si="7"/>
        <v>-6.1529700000000132E-2</v>
      </c>
      <c r="DO119" s="50">
        <f>Deník!W120</f>
        <v>0</v>
      </c>
      <c r="DP119" s="102" t="str">
        <f>IF(AND(Deník!W120&gt;0),1,"")</f>
        <v/>
      </c>
      <c r="DQ119" s="102">
        <f>IF(AND(Deník!W120&lt;=0),1,"")</f>
        <v>1</v>
      </c>
      <c r="DR119" s="227"/>
      <c r="DS119" s="228"/>
      <c r="DT119" s="85"/>
      <c r="DU119" s="54">
        <f>IF(MONTH(Deník!$C119)=DU$2,Deník!$W119,"")</f>
        <v>0</v>
      </c>
      <c r="DV119" s="222" t="str">
        <f>IF(MONTH(Deník!$C119)=DV$2,Deník!$W119,"")</f>
        <v/>
      </c>
      <c r="DW119" s="222" t="str">
        <f>IF(MONTH(Deník!$C119)=DW$2,Deník!$W119,"")</f>
        <v/>
      </c>
      <c r="DX119" s="222" t="str">
        <f>IF(MONTH(Deník!$C119)=DX$2,Deník!$W119,"")</f>
        <v/>
      </c>
      <c r="DY119" s="222" t="str">
        <f>IF(MONTH(Deník!$C119)=DY$2,Deník!$W119,"")</f>
        <v/>
      </c>
      <c r="DZ119" s="222" t="str">
        <f>IF(MONTH(Deník!$C119)=DZ$2,Deník!$W119,"")</f>
        <v/>
      </c>
      <c r="EA119" s="222" t="str">
        <f>IF(MONTH(Deník!$C119)=EA$2,Deník!$W119,"")</f>
        <v/>
      </c>
      <c r="EB119" s="222" t="str">
        <f>IF(MONTH(Deník!$C119)=EB$2,Deník!$W119,"")</f>
        <v/>
      </c>
      <c r="EC119" s="222" t="str">
        <f>IF(MONTH(Deník!$C119)=EC$2,Deník!$W119,"")</f>
        <v/>
      </c>
      <c r="ED119" s="222" t="str">
        <f>IF(MONTH(Deník!$C119)=ED$2,Deník!$W119,"")</f>
        <v/>
      </c>
      <c r="EE119" s="222" t="str">
        <f>IF(MONTH(Deník!$C119)=EE$2,Deník!$W119,"")</f>
        <v/>
      </c>
      <c r="EF119" s="222" t="str">
        <f>IF(MONTH(Deník!$C119)=EF$2,Deník!$W119,"")</f>
        <v/>
      </c>
      <c r="EI119" s="600" t="str">
        <f>IF(Deník!$W119&lt;&gt;"",IF(Deník!$B119=Statistika!$F$63,Deník!$W119,""),"")</f>
        <v/>
      </c>
      <c r="EJ119" s="13" t="str">
        <f>IF(Deník!$W119&lt;&gt;"",IF(Deník!$B119=Statistika!$F$64,Deník!$W119,""),"")</f>
        <v/>
      </c>
      <c r="EK119" s="13" t="str">
        <f>IF(Deník!$W119&lt;&gt;"",IF(Deník!$B119=Statistika!$F$65,Deník!$W119,""),"")</f>
        <v/>
      </c>
      <c r="EL119" s="13" t="str">
        <f>IF(Deník!$W119&lt;&gt;"",IF(Deník!$B119=Statistika!$F$66,Deník!$W119,""),"")</f>
        <v/>
      </c>
      <c r="EM119" s="13" t="str">
        <f>IF(Deník!$W119&lt;&gt;"",IF(Deník!$B119=Statistika!$F$67,Deník!$W119,""),"")</f>
        <v/>
      </c>
      <c r="EN119" s="13" t="str">
        <f>IF(Deník!$W119&lt;&gt;"",IF(Deník!$B119=Statistika!$F$68,Deník!$W119,""),"")</f>
        <v/>
      </c>
      <c r="EO119" s="13" t="str">
        <f>IF(Deník!$W119&lt;&gt;"",IF(Deník!$B119=Statistika!$F$69,Deník!$W119,""),"")</f>
        <v/>
      </c>
      <c r="EP119" s="601" t="str">
        <f>IF(Deník!$W119&lt;&gt;"",IF(Deník!$B119=Statistika!$F$70,Deník!$W119,""),"")</f>
        <v/>
      </c>
      <c r="EQ119" s="90"/>
      <c r="ER119" s="63" t="str">
        <f>IF(Deník!$W119&lt;&gt;"",IF(Deník!$J119="L",Deník!$W119,""),"")</f>
        <v/>
      </c>
      <c r="ES119" s="13" t="str">
        <f>IF(Deník!$W119&lt;&gt;"",IF(Deník!$J119="S",Deník!$W119,""),"")</f>
        <v/>
      </c>
      <c r="ET119" s="95"/>
      <c r="EU119" s="88"/>
      <c r="EV119" s="63" t="str">
        <f>IF(WEEKDAY(Deník!$C119,2)=1,Deník!$W119,"")</f>
        <v/>
      </c>
      <c r="EW119" s="13" t="str">
        <f>IF(WEEKDAY(Deník!$C119,2)=2,Deník!$W119,"")</f>
        <v/>
      </c>
      <c r="EX119" s="13" t="str">
        <f>IF(WEEKDAY(Deník!$C119,2)=3,Deník!$W119,"")</f>
        <v/>
      </c>
      <c r="EY119" s="13" t="str">
        <f>IF(WEEKDAY(Deník!$C119,2)=4,Deník!$W119,"")</f>
        <v/>
      </c>
      <c r="EZ119" s="60" t="str">
        <f>IF(WEEKDAY(Deník!$C119,2)=5,Deník!$W119,"")</f>
        <v/>
      </c>
      <c r="FA119" s="99"/>
      <c r="FB119" s="100">
        <f>Deník!D119</f>
        <v>0</v>
      </c>
      <c r="FC119" s="63">
        <f>IF($FB119&lt;&gt;"",IF(AND($FB119&gt;=FC$2,$FB119&lt;=FC$3),Deník!$W119,""))</f>
        <v>0</v>
      </c>
      <c r="FD119" s="63" t="str">
        <f>IF($FB119&lt;&gt;"",IF(AND($FB119&gt;=FD$2,$FB119&lt;=FD$3),Deník!$W119,""))</f>
        <v/>
      </c>
      <c r="FE119" s="63" t="str">
        <f>IF($FB119&lt;&gt;"",IF(AND($FB119&gt;=FE$2,$FB119&lt;=FE$3),Deník!$W119,""))</f>
        <v/>
      </c>
      <c r="FF119" s="63" t="str">
        <f>IF($FB119&lt;&gt;"",IF(AND($FB119&gt;=FF$2,$FB119&lt;=FF$3),Deník!$W119,""))</f>
        <v/>
      </c>
      <c r="FG119" s="63" t="str">
        <f>IF($FB119&lt;&gt;"",IF(AND($FB119&gt;=FG$2,$FB119&lt;=FG$3),Deník!$W119,""))</f>
        <v/>
      </c>
      <c r="FH119" s="63" t="str">
        <f>IF($FB119&lt;&gt;"",IF(AND($FB119&gt;=FH$2,$FB119&lt;=FH$3),Deník!$W119,""))</f>
        <v/>
      </c>
      <c r="FI119" s="63" t="str">
        <f>IF($FB119&lt;&gt;"",IF(AND($FB119&gt;=FI$2,$FB119&lt;=FI$3),Deník!$W119,""))</f>
        <v/>
      </c>
      <c r="FJ119" s="63" t="str">
        <f>IF($FB119&lt;&gt;"",IF(AND($FB119&gt;=FJ$2,$FB119&lt;=FJ$3),Deník!$W119,""))</f>
        <v/>
      </c>
      <c r="FK119" s="63" t="str">
        <f>IF($FB119&lt;&gt;"",IF(AND($FB119&gt;=FK$2,$FB119&lt;=FK$3),Deník!$W119,""))</f>
        <v/>
      </c>
      <c r="FL119" s="63" t="str">
        <f>IF($FB119&lt;&gt;"",IF(AND($FB119&gt;=FL$2,$FB119&lt;=FL$3),Deník!$W119,""))</f>
        <v/>
      </c>
      <c r="FM119" s="63" t="str">
        <f>IF($FB119&lt;&gt;"",IF(AND($FB119&gt;=FM$2,$FB119&lt;=FM$3),Deník!$W119,""))</f>
        <v/>
      </c>
      <c r="FN119" s="13"/>
      <c r="FO119" s="20" t="str">
        <f>IF(Deník!$W119&gt;1,Deník!$W119,"")</f>
        <v/>
      </c>
      <c r="FP119" s="20" t="str">
        <f>IF(Deník!$W119&lt;0,Deník!$W119,"")</f>
        <v/>
      </c>
      <c r="FQ119" s="17"/>
      <c r="FS119" s="233"/>
      <c r="FT119" s="233" t="str">
        <f>IF(Deník!$W119&lt;&gt;"",IF(Deník!$Y119=Statistika!$F$78,Deník!$W119,""),"")</f>
        <v/>
      </c>
      <c r="FU119" s="233" t="str">
        <f>IF(Deník!$W119&lt;&gt;"",IF(Deník!$Y119=Statistika!$F$79,Deník!$W119,""),"")</f>
        <v/>
      </c>
      <c r="FV119" s="233" t="str">
        <f>IF(Deník!$W119&lt;&gt;"",IF(Deník!$Y119=Statistika!$F$80,Deník!$W119,""),"")</f>
        <v/>
      </c>
      <c r="FW119" s="233" t="str">
        <f>IF(Deník!$W119&lt;&gt;"",IF(Deník!$Y119=Statistika!$F$81,Deník!$W119,""),"")</f>
        <v/>
      </c>
      <c r="FX119" s="233" t="str">
        <f>IF(Deník!$W119&lt;&gt;"",IF(Deník!$Y119=Statistika!$F$82,Deník!$W119,""),"")</f>
        <v/>
      </c>
      <c r="FY119" s="233" t="str">
        <f>IF(Deník!$W119&lt;&gt;"",IF(Deník!$Y119=Statistika!$F$83,Deník!$W119,""),"")</f>
        <v/>
      </c>
      <c r="FZ119" s="233" t="str">
        <f>IF(Deník!$W119&lt;&gt;"",IF(Deník!$Y119=Statistika!$F$84,Deník!$W119,""),"")</f>
        <v/>
      </c>
      <c r="GA119" s="233" t="str">
        <f>IF(Deník!$W119&lt;&gt;"",IF(Deník!$Y119=Statistika!$F$85,Deník!$W119,""),"")</f>
        <v/>
      </c>
      <c r="GB119" s="233" t="str">
        <f>IF(Deník!$W119&lt;&gt;"",IF(Deník!$Y119=Statistika!$F$86,Deník!$W119,""),"")</f>
        <v/>
      </c>
      <c r="GC119" s="233" t="str">
        <f>IF(Deník!$W119&lt;&gt;"",IF(Deník!$Y119=Statistika!$F$87,Deník!$W119,""),"")</f>
        <v/>
      </c>
      <c r="GD119" s="233" t="str">
        <f>IF(Deník!$W119&lt;&gt;"",IF(Deník!$Y119=Statistika!$F$88,Deník!$W119,""),"")</f>
        <v/>
      </c>
      <c r="GE119" s="233" t="str">
        <f>IF(Deník!$W119&lt;&gt;"",IF(Deník!$Y119=Statistika!$F$89,Deník!$W119,""),"")</f>
        <v/>
      </c>
      <c r="GF119" s="233" t="str">
        <f>IF(Deník!$W119&lt;&gt;"",IF(Deník!$Y119=Statistika!$F$90,Deník!$W119,""),"")</f>
        <v/>
      </c>
      <c r="GG119" s="233" t="str">
        <f>IF(Deník!$W119&lt;&gt;"",IF(Deník!$Y119=Statistika!$F$91,Deník!$W119,""),"")</f>
        <v/>
      </c>
      <c r="GH119" s="233"/>
      <c r="GI119" s="233" t="str">
        <f>IF(Deník!$W119&lt;&gt;"",IF(Deník!$AB119=Statistika!$L$100,Deník!$W119,""),"")</f>
        <v/>
      </c>
      <c r="GJ119" s="233" t="str">
        <f>IF(Deník!$W119&lt;&gt;"",IF(Deník!$AB119=Statistika!$L$101,Deník!$W119,""),"")</f>
        <v/>
      </c>
      <c r="GK119" s="233" t="str">
        <f>IF(Deník!$W119&lt;&gt;"",IF(Deník!$AB119=Statistika!$L$102,Deník!$W119,""),"")</f>
        <v/>
      </c>
      <c r="GL119" s="233" t="str">
        <f>IF(Deník!$W119&lt;&gt;"",IF(Deník!$AB119=Statistika!$L$103,Deník!$W119,""),"")</f>
        <v/>
      </c>
      <c r="GM119" s="233" t="str">
        <f>IF(Deník!$W119&lt;&gt;"",IF(Deník!$AB119=Statistika!$L$104,Deník!$W119,""),"")</f>
        <v/>
      </c>
      <c r="GN119" s="233" t="str">
        <f>IF(Deník!$W119&lt;&gt;"",IF(Deník!$AB119=Statistika!$L$105,Deník!$W119,""),"")</f>
        <v/>
      </c>
      <c r="GO119" s="233" t="str">
        <f>IF(Deník!$W119&lt;&gt;"",IF(Deník!$AB119=Statistika!$L$106,Deník!$W119,""),"")</f>
        <v/>
      </c>
      <c r="GP119" s="233" t="str">
        <f>IF(Deník!$W119&lt;&gt;"",IF(Deník!$AB119=Statistika!$L$107,Deník!$W119,""),"")</f>
        <v/>
      </c>
      <c r="GQ119" s="233" t="str">
        <f>IF(Deník!$W119&lt;&gt;"",IF(Deník!$AB119=Statistika!$L$108,Deník!$W119,""),"")</f>
        <v/>
      </c>
      <c r="GS119" s="233" t="str">
        <f>IF(Deník!$W119&lt;0,IF(Deník!$AC119=Statistika!$F$117,Deník!$W119,""),"")</f>
        <v/>
      </c>
      <c r="GT119" s="233" t="str">
        <f>IF(Deník!$W119&lt;0,IF(Deník!$AC119=Statistika!$F$118,Deník!$W119,""),"")</f>
        <v/>
      </c>
      <c r="GU119" s="233" t="str">
        <f>IF(Deník!$W119&lt;0,IF(Deník!$AC119=Statistika!$F$119,Deník!$W119,""),"")</f>
        <v/>
      </c>
      <c r="GV119" s="233" t="str">
        <f>IF(Deník!$W119&lt;0,IF(Deník!$AC119=Statistika!$F$120,Deník!$W119,""),"")</f>
        <v/>
      </c>
      <c r="GW119" s="233" t="str">
        <f>IF(Deník!$W119&lt;0,IF(Deník!$AC119=Statistika!$F$121,Deník!$W119,""),"")</f>
        <v/>
      </c>
      <c r="GX119" s="233" t="str">
        <f>IF(Deník!$W119&lt;0,IF(Deník!$AC119=Statistika!$F$122,Deník!$W119,""),"")</f>
        <v/>
      </c>
      <c r="GY119" s="233" t="str">
        <f>IF(Deník!$W119&lt;0,IF(Deník!$AC119=Statistika!$F$123,Deník!$W119,""),"")</f>
        <v/>
      </c>
      <c r="GZ119" s="233" t="str">
        <f>IF(Deník!$W119&lt;0,IF(Deník!$AC119=Statistika!$F$124,Deník!$W119,""),"")</f>
        <v/>
      </c>
      <c r="HA119" s="233" t="str">
        <f>IF(Deník!$W119&lt;0,IF(Deník!$AC119=Statistika!$F$125,Deník!$W119,""),"")</f>
        <v/>
      </c>
      <c r="HC119" s="233" t="str">
        <f>IF(Deník!$W119&lt;0,IF(Deník!$AD119=Statistika!$F$133,Deník!$W119,""),"")</f>
        <v/>
      </c>
      <c r="HD119" s="233" t="str">
        <f>IF(Deník!$W119&lt;0,IF(Deník!$AD119=Statistika!$F$134,Deník!$W119,""),"")</f>
        <v/>
      </c>
      <c r="HE119" s="233" t="str">
        <f>IF(Deník!$W119&lt;0,IF(Deník!$AD119=Statistika!$F$135,Deník!$W119,""),"")</f>
        <v/>
      </c>
      <c r="HF119" s="233" t="str">
        <f>IF(Deník!$W119&lt;0,IF(Deník!$AD119=Statistika!$F$136,Deník!$W119,""),"")</f>
        <v/>
      </c>
      <c r="HG119" s="233" t="str">
        <f>IF(Deník!$W119&lt;0,IF(Deník!$AD119=Statistika!$F$137,Deník!$W119,""),"")</f>
        <v/>
      </c>
      <c r="ID119" s="8">
        <f>Tabulka4[[#This Row],[Sloupec3]]</f>
        <v>0</v>
      </c>
      <c r="IE119" s="17" t="str">
        <f>IF(AND([1]Deník!$C119&gt;='[1]Měsíční shrnutí'!$D$1,[1]Deník!$C119&lt;='[1]Měsíční shrnutí'!$F$1),[1]Deník!$X119,"")</f>
        <v/>
      </c>
    </row>
    <row r="120" spans="1:239">
      <c r="A120" s="8">
        <f>Deník!C121</f>
        <v>0</v>
      </c>
      <c r="B120" s="50" t="str">
        <f>Deník!R121</f>
        <v/>
      </c>
      <c r="C120" s="102" t="str">
        <f>IF(AND(Deník!R121&gt;1,Deník!R121&lt;&gt;""),1,"")</f>
        <v/>
      </c>
      <c r="D120" s="102" t="str">
        <f>IF(AND(Deník!R121&lt;=0,Deník!R121&lt;&gt;""),1,"")</f>
        <v/>
      </c>
      <c r="E120" s="103" t="str">
        <f>IF(AND(Deník!R121&gt;=0,Deník!R121&lt;=1),1,"")</f>
        <v/>
      </c>
      <c r="F120" s="79" t="str">
        <f>IF(Deník!R121&lt;&gt;"",Deník!R121+F119,"")</f>
        <v/>
      </c>
      <c r="G120" s="85"/>
      <c r="H120" s="54" t="str">
        <f>IF(MONTH(Deník!$C120)=H$2,IF(AND(Deník!$R120&gt;=0,Deník!$R120&lt;=1),"BE",Deník!$R120),"")</f>
        <v/>
      </c>
      <c r="I120" s="11" t="str">
        <f>IF(MONTH(Deník!$C120)=I$2,IF(AND(Deník!$R120&gt;=0,Deník!$R120&lt;=1),"BE",Deník!$R120),"")</f>
        <v/>
      </c>
      <c r="J120" s="11" t="str">
        <f>IF(MONTH(Deník!$C120)=J$2,IF(AND(Deník!$R120&gt;=0,Deník!$R120&lt;=1),"BE",Deník!$R120),"")</f>
        <v/>
      </c>
      <c r="K120" s="11" t="str">
        <f>IF(MONTH(Deník!$C120)=K$2,IF(AND(Deník!$R120&gt;=0,Deník!$R120&lt;=1),"BE",Deník!$R120),"")</f>
        <v/>
      </c>
      <c r="L120" s="11" t="str">
        <f>IF(MONTH(Deník!$C120)=L$2,IF(AND(Deník!$R120&gt;=0,Deník!$R120&lt;=1),"BE",Deník!$R120),"")</f>
        <v/>
      </c>
      <c r="M120" s="11" t="str">
        <f>IF(MONTH(Deník!$C120)=M$2,IF(AND(Deník!$R120&gt;=0,Deník!$R120&lt;=1),"BE",Deník!$R120),"")</f>
        <v/>
      </c>
      <c r="N120" s="11" t="str">
        <f>IF(MONTH(Deník!$C120)=N$2,IF(AND(Deník!$R120&gt;=0,Deník!$R120&lt;=1),"BE",Deník!$R120),"")</f>
        <v/>
      </c>
      <c r="O120" s="11" t="str">
        <f>IF(MONTH(Deník!$C120)=O$2,IF(AND(Deník!$R120&gt;=0,Deník!$R120&lt;=1),"BE",Deník!$R120),"")</f>
        <v/>
      </c>
      <c r="P120" s="11" t="str">
        <f>IF(MONTH(Deník!$C120)=P$2,IF(AND(Deník!$R120&gt;=0,Deník!$R120&lt;=1),"BE",Deník!$R120),"")</f>
        <v/>
      </c>
      <c r="Q120" s="11" t="str">
        <f>IF(MONTH(Deník!$C120)=Q$2,IF(AND(Deník!$R120&gt;=0,Deník!$R120&lt;=1),"BE",Deník!$R120),"")</f>
        <v/>
      </c>
      <c r="R120" s="11" t="str">
        <f>IF(MONTH(Deník!$C120)=R$2,IF(AND(Deník!$R120&gt;=0,Deník!$R120&lt;=1),"BE",Deník!$R120),"")</f>
        <v/>
      </c>
      <c r="S120" s="57" t="str">
        <f>IF(MONTH(Deník!$C120)=S$2,IF(AND(Deník!$R120&gt;=0,Deník!$R120&lt;=1),"BE",Deník!$R120),"")</f>
        <v/>
      </c>
      <c r="U120" s="12"/>
      <c r="V120" s="12"/>
      <c r="X120" s="600" t="str">
        <f>IF(Deník!$R120&lt;&gt;"",IF(Deník!$B120=Statistika!$F$63,IF(AND(Deník!$R120&gt;=0,Deník!$R120&lt;=1),"BE",Deník!$R120),""),"")</f>
        <v/>
      </c>
      <c r="Y120" s="13" t="str">
        <f>IF(Deník!$R120&lt;&gt;"",IF(Deník!$B120=Statistika!$F$64,IF(AND(Deník!$R120&gt;=0,Deník!$R120&lt;=1),"BE",Deník!$R120),""),"")</f>
        <v/>
      </c>
      <c r="Z120" s="13" t="str">
        <f>IF(Deník!$R120&lt;&gt;"",IF(Deník!$B120=Statistika!$F$65,IF(AND(Deník!$R120&gt;=0,Deník!$R120&lt;=1),"BE",Deník!$R120),""),"")</f>
        <v/>
      </c>
      <c r="AA120" s="13" t="str">
        <f>IF(Deník!$R120&lt;&gt;"",IF(Deník!$B120=Statistika!$F$66,IF(AND(Deník!$R120&gt;=0,Deník!$R120&lt;=1),"BE",Deník!$R120),""),"")</f>
        <v/>
      </c>
      <c r="AB120" s="13" t="str">
        <f>IF(Deník!$R120&lt;&gt;"",IF(Deník!$B120=Statistika!$F$67,IF(AND(Deník!$R120&gt;=0,Deník!$R120&lt;=1),"BE",Deník!$R120),""),"")</f>
        <v/>
      </c>
      <c r="AC120" s="13" t="str">
        <f>IF(Deník!$R120&lt;&gt;"",IF(Deník!$B120=Statistika!$F$68,IF(AND(Deník!$R120&gt;=0,Deník!$R120&lt;=1),"BE",Deník!$R120),""),"")</f>
        <v/>
      </c>
      <c r="AD120" s="13" t="str">
        <f>IF(Deník!$R120&lt;&gt;"",IF(Deník!$B120=Statistika!$F$69,IF(AND(Deník!$R120&gt;=0,Deník!$R120&lt;=1),"BE",Deník!$R120),""),"")</f>
        <v/>
      </c>
      <c r="AE120" s="601" t="str">
        <f>IF(Deník!$R120&lt;&gt;"",IF(Deník!$B120=Statistika!$F$70,IF(AND(Deník!$R120&gt;=0,Deník!$R120&lt;=1),"BE",Deník!$R120),""),"")</f>
        <v/>
      </c>
      <c r="AF120" s="90"/>
      <c r="AG120" s="63" t="str">
        <f>IF(Deník!$R120&lt;&gt;"",IF(Deník!$J120="L",IF(AND(Deník!$R120&gt;=0,Deník!$R120&lt;=1),"BE",Deník!$R120),""),"")</f>
        <v/>
      </c>
      <c r="AH120" s="13" t="str">
        <f>IF(Deník!$R120&lt;&gt;"",IF(Deník!$J120="S",IF(AND(Deník!$R120&gt;=0,Deník!$R120&lt;=1),"BE",Deník!$R120),""),"")</f>
        <v/>
      </c>
      <c r="AI120" s="95"/>
      <c r="AJ120" s="71" t="str">
        <f>IF(Deník!N121&lt;&gt;"",Deník!N121*-1,"")</f>
        <v/>
      </c>
      <c r="AK120" s="88"/>
      <c r="AL120" s="63" t="str">
        <f>IF(WEEKDAY(Deník!$C120,2)=1,IF(AND(Deník!$R120&gt;=0,Deník!$R120&lt;=1),"BE",Deník!$R120),"")</f>
        <v/>
      </c>
      <c r="AM120" s="13" t="str">
        <f>IF(WEEKDAY(Deník!$C120,2)=2,IF(AND(Deník!$R120&gt;=0,Deník!$R120&lt;=1),"BE",Deník!$R120),"")</f>
        <v/>
      </c>
      <c r="AN120" s="13" t="str">
        <f>IF(WEEKDAY(Deník!$C120,2)=3,IF(AND(Deník!$R120&gt;=0,Deník!$R120&lt;=1),"BE",Deník!$R120),"")</f>
        <v/>
      </c>
      <c r="AO120" s="13" t="str">
        <f>IF(WEEKDAY(Deník!$C120,2)=4,IF(AND(Deník!$R120&gt;=0,Deník!$R120&lt;=1),"BE",Deník!$R120),"")</f>
        <v/>
      </c>
      <c r="AP120" s="60" t="str">
        <f>IF(WEEKDAY(Deník!$C120,2)=5,IF(AND(Deník!$R120&gt;=0,Deník!$R120&lt;=1),"BE",Deník!$R120),"")</f>
        <v/>
      </c>
      <c r="AQ120" s="99"/>
      <c r="AR120" s="100">
        <f>Deník!D120</f>
        <v>0</v>
      </c>
      <c r="AS120" s="63" t="str">
        <f>IF(Deník!$D120&lt;&gt;"",IF(AND(Deník!$D120&gt;=AS$2,Deník!$D120&lt;=AS$3),IF(AND(Deník!$R120&gt;=0,Deník!$R120&lt;=1),"BE",Deník!$R120),""),"")</f>
        <v/>
      </c>
      <c r="AT120" s="63" t="str">
        <f>IF(Deník!$D120&lt;&gt;"",IF(AND(Deník!$D120&gt;=AT$2,Deník!$D120&lt;=AT$3),IF(AND(Deník!$R120&gt;=0,Deník!$R120&lt;=1),"BE",Deník!$R120),""),"")</f>
        <v/>
      </c>
      <c r="AU120" s="63" t="str">
        <f>IF(Deník!$D120&lt;&gt;"",IF(AND(Deník!$D120&gt;=AU$2,Deník!$D120&lt;=AU$3),IF(AND(Deník!$R120&gt;=0,Deník!$R120&lt;=1),"BE",Deník!$R120),""),"")</f>
        <v/>
      </c>
      <c r="AV120" s="63" t="str">
        <f>IF(Deník!$D120&lt;&gt;"",IF(AND(Deník!$D120&gt;=AV$2,Deník!$D120&lt;=AV$3),IF(AND(Deník!$R120&gt;=0,Deník!$R120&lt;=1),"BE",Deník!$R120),""),"")</f>
        <v/>
      </c>
      <c r="AW120" s="63" t="str">
        <f>IF(Deník!$D120&lt;&gt;"",IF(AND(Deník!$D120&gt;=AW$2,Deník!$D120&lt;=AW$3),IF(AND(Deník!$R120&gt;=0,Deník!$R120&lt;=1),"BE",Deník!$R120),""),"")</f>
        <v/>
      </c>
      <c r="AX120" s="63" t="str">
        <f>IF(Deník!$D120&lt;&gt;"",IF(AND(Deník!$D120&gt;=AX$2,Deník!$D120&lt;=AX$3),IF(AND(Deník!$R120&gt;=0,Deník!$R120&lt;=1),"BE",Deník!$R120),""),"")</f>
        <v/>
      </c>
      <c r="AY120" s="63" t="str">
        <f>IF(Deník!$D120&lt;&gt;"",IF(AND(Deník!$D120&gt;=AY$2,Deník!$D120&lt;=AY$3),IF(AND(Deník!$R120&gt;=0,Deník!$R120&lt;=1),"BE",Deník!$R120),""),"")</f>
        <v/>
      </c>
      <c r="AZ120" s="63" t="str">
        <f>IF(Deník!$D120&lt;&gt;"",IF(AND(Deník!$D120&gt;=AZ$2,Deník!$D120&lt;=AZ$3),IF(AND(Deník!$R120&gt;=0,Deník!$R120&lt;=1),"BE",Deník!$R120),""),"")</f>
        <v/>
      </c>
      <c r="BA120" s="63" t="str">
        <f>IF(Deník!$D120&lt;&gt;"",IF(AND(Deník!$D120&gt;=BA$2,Deník!$D120&lt;=BA$3),IF(AND(Deník!$R120&gt;=0,Deník!$R120&lt;=1),"BE",Deník!$R120),""),"")</f>
        <v/>
      </c>
      <c r="BB120" s="63" t="str">
        <f>IF(Deník!$D120&lt;&gt;"",IF(AND(Deník!$D120&gt;=BB$2,Deník!$D120&lt;=BB$3),IF(AND(Deník!$R120&gt;=0,Deník!$R120&lt;=1),"BE",Deník!$R120),""),"")</f>
        <v/>
      </c>
      <c r="BC120" s="71" t="str">
        <f>IF(Deník!$D120&lt;&gt;"",IF(AND(Deník!$D120&gt;=BC$2,Deník!$D120&lt;=BC$3),IF(AND(Deník!$R120&gt;=0,Deník!$R120&lt;=1),"BE",Deník!$R120),""),"")</f>
        <v/>
      </c>
      <c r="BD120" s="20" t="str">
        <f>IF(Deník!$J121="S",(Deník!$M121-Deník!$K121),IF(Deník!$J121="L",(Deník!$K121-Deník!$M121),""))</f>
        <v/>
      </c>
      <c r="BE120" s="20" t="str">
        <f>IF(Deník!$J121="S",(Deník!$K121-Deník!$O121),IF(Deník!$J121="L",(Deník!$O121-Deník!$K121),""))</f>
        <v/>
      </c>
      <c r="BF120" s="20" t="str">
        <f>IF(Deník!$J121="S",(Deník!$K121-Deník!$L121),IF(Deník!$J121="L",(Deník!$L121-Deník!$K121),""))</f>
        <v/>
      </c>
      <c r="BG120" s="20" t="str">
        <f>IF(Deník!$J121="S",(Deník!$K121-Deník!$S121),IF(Deník!$J121="L",(Deník!$S121-Deník!$K121),""))</f>
        <v/>
      </c>
      <c r="BH120" s="20" t="str">
        <f>IF(Deník!$J121="S",(Deník!$K121-Deník!$U121),IF(Deník!$J121="L",(Deník!$U121-Deník!$K121),""))</f>
        <v/>
      </c>
      <c r="BI120" s="20" t="str">
        <f>IF(Deník!$R120&gt;1,Deník!$R120,"")</f>
        <v/>
      </c>
      <c r="BJ120" s="20" t="str">
        <f>IF(Deník!$R120&lt;0,Deník!$R120,"")</f>
        <v/>
      </c>
      <c r="BK120" s="17"/>
      <c r="BM120" s="233" t="str">
        <f>IF(Deník!$R120&lt;&gt;"",IF(Deník!$Y120=Statistika!$F$78,IF(AND(Deník!$R120&gt;=0,Deník!$R120&lt;=1),"BE",Deník!$R120),""),"")</f>
        <v/>
      </c>
      <c r="BN120" s="233" t="str">
        <f>IF(Deník!$R120&lt;&gt;"",IF(Deník!$Y120=Statistika!$F$79,IF(AND(Deník!$R120&gt;=0,Deník!$R120&lt;=1),"BE",Deník!$R120),""),"")</f>
        <v/>
      </c>
      <c r="BO120" s="233" t="str">
        <f>IF(Deník!$R120&lt;&gt;"",IF(Deník!$Y120=Statistika!$F$80,IF(AND(Deník!$R120&gt;=0,Deník!$R120&lt;=1),"BE",Deník!$R120),""),"")</f>
        <v/>
      </c>
      <c r="BP120" s="233" t="str">
        <f>IF(Deník!$R120&lt;&gt;"",IF(Deník!$Y120=Statistika!$F$81,IF(AND(Deník!$R120&gt;=0,Deník!$R120&lt;=1),"BE",Deník!$R120),""),"")</f>
        <v/>
      </c>
      <c r="BQ120" s="233" t="str">
        <f>IF(Deník!$R120&lt;&gt;"",IF(Deník!$Y120=Statistika!$F$82,IF(AND(Deník!$R120&gt;=0,Deník!$R120&lt;=1),"BE",Deník!$R120),""),"")</f>
        <v/>
      </c>
      <c r="BR120" s="233" t="str">
        <f>IF(Deník!$R120&lt;&gt;"",IF(Deník!$Y120=Statistika!$F$83,IF(AND(Deník!$R120&gt;=0,Deník!$R120&lt;=1),"BE",Deník!$R120),""),"")</f>
        <v/>
      </c>
      <c r="BS120" s="233" t="str">
        <f>IF(Deník!$R120&lt;&gt;"",IF(Deník!$Y120=Statistika!$F$84,IF(AND(Deník!$R120&gt;=0,Deník!$R120&lt;=1),"BE",Deník!$R120),""),"")</f>
        <v/>
      </c>
      <c r="BT120" s="233" t="str">
        <f>IF(Deník!$R120&lt;&gt;"",IF(Deník!$Y120=Statistika!$F$85,IF(AND(Deník!$R120&gt;=0,Deník!$R120&lt;=1),"BE",Deník!$R120),""),"")</f>
        <v/>
      </c>
      <c r="BU120" s="233" t="str">
        <f>IF(Deník!$R120&lt;&gt;"",IF(Deník!$Y120=Statistika!$F$86,IF(AND(Deník!$R120&gt;=0,Deník!$R120&lt;=1),"BE",Deník!$R120),""),"")</f>
        <v/>
      </c>
      <c r="BV120" s="233" t="str">
        <f>IF(Deník!$R120&lt;&gt;"",IF(Deník!$Y120=Statistika!$F$87,IF(AND(Deník!$R120&gt;=0,Deník!$R120&lt;=1),"BE",Deník!$R120),""),"")</f>
        <v/>
      </c>
      <c r="BW120" s="233" t="str">
        <f>IF(Deník!$R120&lt;&gt;"",IF(Deník!$Y120=Statistika!$F$88,IF(AND(Deník!$R120&gt;=0,Deník!$R120&lt;=1),"BE",Deník!$R120),""),"")</f>
        <v/>
      </c>
      <c r="BX120" s="233" t="str">
        <f>IF(Deník!$R120&lt;&gt;"",IF(Deník!$Y120=Statistika!$F$89,IF(AND(Deník!$R120&gt;=0,Deník!$R120&lt;=1),"BE",Deník!$R120),""),"")</f>
        <v/>
      </c>
      <c r="BY120" s="233" t="str">
        <f>IF(Deník!$R120&lt;&gt;"",IF(Deník!$Y120=Statistika!$F$90,IF(AND(Deník!$R120&gt;=0,Deník!$R120&lt;=1),"BE",Deník!$R120),""),"")</f>
        <v/>
      </c>
      <c r="BZ120" s="233" t="str">
        <f>IF(Deník!$R120&lt;&gt;"",IF(Deník!$Y120=Statistika!$F$91,IF(AND(Deník!$R120&gt;=0,Deník!$R120&lt;=1),"BE",Deník!$R120),""),"")</f>
        <v/>
      </c>
      <c r="CA120" s="233"/>
      <c r="CB120" s="233" t="str">
        <f>IF(Deník!$R120&lt;&gt;"",IF(Deník!$AB120="SL",IF(AND(Deník!$R120&gt;=0,Deník!$R120&lt;=1),"BE",Deník!$R120),""),"")</f>
        <v/>
      </c>
      <c r="CC120" s="233" t="str">
        <f>IF(Deník!$R120&lt;&gt;"",IF(Deník!$AB120="BE10",IF(AND(Deník!$R120&gt;=0,Deník!$R120&lt;=1),"BE",Deník!$R120),""),"")</f>
        <v/>
      </c>
      <c r="CD120" s="233" t="str">
        <f>IF(Deník!$R120&lt;&gt;"",IF(Deník!$AB120="BE15",IF(AND(Deník!$R120&gt;=0,Deník!$R120&lt;=1),"BE",Deník!$R120),""),"")</f>
        <v/>
      </c>
      <c r="CE120" s="233" t="str">
        <f>IF(Deník!$R120&lt;&gt;"",IF(Deník!$AB120="BE20",IF(AND(Deník!$R120&gt;=0,Deník!$R120&lt;=1),"BE",Deník!$R120),""),"")</f>
        <v/>
      </c>
      <c r="CF120" s="233" t="str">
        <f>IF(Deník!$R120&lt;&gt;"",IF(Deník!$AB120="TP1",IF(AND(Deník!$R120&gt;=0,Deník!$R120&lt;=1),"BE",Deník!$R120),""),"")</f>
        <v/>
      </c>
      <c r="CG120" s="233" t="str">
        <f>IF(Deník!$R120&lt;&gt;"",IF(Deník!$AB120="TP2",IF(AND(Deník!$R120&gt;=0,Deník!$R120&lt;=1),"BE",Deník!$R120),""),"")</f>
        <v/>
      </c>
      <c r="CH120" s="233" t="str">
        <f>IF(Deník!$R120&lt;&gt;"",IF(Deník!$AB120="TP3",IF(AND(Deník!$R120&gt;=0,Deník!$R120&lt;=1),"BE",Deník!$R120),""),"")</f>
        <v/>
      </c>
      <c r="CI120" s="233" t="str">
        <f>IF(Deník!$R120&lt;&gt;"",IF(Deník!$AB120="Trailing SL",IF(AND(Deník!$R120&gt;=0,Deník!$R120&lt;=1),"BE",Deník!$R120),""),"")</f>
        <v/>
      </c>
      <c r="CJ120" s="233" t="str">
        <f>IF(Deník!$R120&lt;&gt;"",IF(Deník!$AB120="Manual",IF(AND(Deník!$R120&gt;=0,Deník!$R120&lt;=1),"BE",Deník!$R120),""),"")</f>
        <v/>
      </c>
      <c r="CK120" s="233"/>
      <c r="CL120" s="233" t="str">
        <f>IF(Deník!$R120&lt;0,IF(Deník!$AC120=Statistika!$F$117,Deník!$R120,""),"")</f>
        <v/>
      </c>
      <c r="CM120" s="233" t="str">
        <f>IF(Deník!$R120&lt;0,IF(Deník!$AC120=Statistika!$F$118,Deník!$R120,""),"")</f>
        <v/>
      </c>
      <c r="CN120" s="233" t="str">
        <f>IF(Deník!$R120&lt;0,IF(Deník!$AC120=Statistika!$F$119,Deník!$R120,""),"")</f>
        <v/>
      </c>
      <c r="CO120" s="233" t="str">
        <f>IF(Deník!$R120&lt;0,IF(Deník!$AC120=Statistika!$F$120,Deník!$R120,""),"")</f>
        <v/>
      </c>
      <c r="CP120" s="233" t="str">
        <f>IF(Deník!$R120&lt;0,IF(Deník!$AC120=Statistika!$F$121,Deník!$R120,""),"")</f>
        <v/>
      </c>
      <c r="CQ120" s="233" t="str">
        <f>IF(Deník!$R120&lt;0,IF(Deník!$AC120=Statistika!$F$122,Deník!$R120,""),"")</f>
        <v/>
      </c>
      <c r="CR120" s="233" t="str">
        <f>IF(Deník!$R120&lt;0,IF(Deník!$AC120=Statistika!$F$123,Deník!$R120,""),"")</f>
        <v/>
      </c>
      <c r="CS120" s="233" t="str">
        <f>IF(Deník!$R120&lt;0,IF(Deník!$AC120=Statistika!$F$124,Deník!$R120,""),"")</f>
        <v/>
      </c>
      <c r="CT120" s="233" t="str">
        <f>IF(Deník!$R120&lt;0,IF(Deník!$AC120=Statistika!$F$125,Deník!$R120,""),"")</f>
        <v/>
      </c>
      <c r="CU120" s="233"/>
      <c r="CV120" s="233" t="str">
        <f>IF(Deník!$R120&lt;0,IF(Deník!$AD120=$CV$2,Deník!$R120,""),"")</f>
        <v/>
      </c>
      <c r="CW120" s="233" t="str">
        <f>IF(Deník!$R120&lt;0,IF(Deník!$AD120=$CW$2,Deník!$R120,""),"")</f>
        <v/>
      </c>
      <c r="CX120" s="233" t="str">
        <f>IF(Deník!$R120&lt;0,IF(Deník!$AD120=$CX$2,Deník!$R120,""),"")</f>
        <v/>
      </c>
      <c r="CY120" s="233" t="str">
        <f>IF(Deník!$R120&lt;0,IF(Deník!$AD120=$CY$2,Deník!$R120,""),"")</f>
        <v/>
      </c>
      <c r="CZ120" s="233" t="str">
        <f>IF(Deník!$R120&lt;0,IF(Deník!$AD120=$CZ$2,Deník!$R120,""),"")</f>
        <v/>
      </c>
      <c r="DL120" s="221">
        <f t="shared" si="8"/>
        <v>93847.029999999984</v>
      </c>
      <c r="DM120" s="220">
        <f t="shared" si="7"/>
        <v>-6.1529700000000132E-2</v>
      </c>
      <c r="DO120" s="50">
        <f>Deník!W121</f>
        <v>0</v>
      </c>
      <c r="DP120" s="102" t="str">
        <f>IF(AND(Deník!W121&gt;0),1,"")</f>
        <v/>
      </c>
      <c r="DQ120" s="102">
        <f>IF(AND(Deník!W121&lt;=0),1,"")</f>
        <v>1</v>
      </c>
      <c r="DR120" s="227"/>
      <c r="DS120" s="228"/>
      <c r="DT120" s="85"/>
      <c r="DU120" s="54">
        <f>IF(MONTH(Deník!$C120)=DU$2,Deník!$W120,"")</f>
        <v>0</v>
      </c>
      <c r="DV120" s="222" t="str">
        <f>IF(MONTH(Deník!$C120)=DV$2,Deník!$W120,"")</f>
        <v/>
      </c>
      <c r="DW120" s="222" t="str">
        <f>IF(MONTH(Deník!$C120)=DW$2,Deník!$W120,"")</f>
        <v/>
      </c>
      <c r="DX120" s="222" t="str">
        <f>IF(MONTH(Deník!$C120)=DX$2,Deník!$W120,"")</f>
        <v/>
      </c>
      <c r="DY120" s="222" t="str">
        <f>IF(MONTH(Deník!$C120)=DY$2,Deník!$W120,"")</f>
        <v/>
      </c>
      <c r="DZ120" s="222" t="str">
        <f>IF(MONTH(Deník!$C120)=DZ$2,Deník!$W120,"")</f>
        <v/>
      </c>
      <c r="EA120" s="222" t="str">
        <f>IF(MONTH(Deník!$C120)=EA$2,Deník!$W120,"")</f>
        <v/>
      </c>
      <c r="EB120" s="222" t="str">
        <f>IF(MONTH(Deník!$C120)=EB$2,Deník!$W120,"")</f>
        <v/>
      </c>
      <c r="EC120" s="222" t="str">
        <f>IF(MONTH(Deník!$C120)=EC$2,Deník!$W120,"")</f>
        <v/>
      </c>
      <c r="ED120" s="222" t="str">
        <f>IF(MONTH(Deník!$C120)=ED$2,Deník!$W120,"")</f>
        <v/>
      </c>
      <c r="EE120" s="222" t="str">
        <f>IF(MONTH(Deník!$C120)=EE$2,Deník!$W120,"")</f>
        <v/>
      </c>
      <c r="EF120" s="222" t="str">
        <f>IF(MONTH(Deník!$C120)=EF$2,Deník!$W120,"")</f>
        <v/>
      </c>
      <c r="EI120" s="600" t="str">
        <f>IF(Deník!$W120&lt;&gt;"",IF(Deník!$B120=Statistika!$F$63,Deník!$W120,""),"")</f>
        <v/>
      </c>
      <c r="EJ120" s="13" t="str">
        <f>IF(Deník!$W120&lt;&gt;"",IF(Deník!$B120=Statistika!$F$64,Deník!$W120,""),"")</f>
        <v/>
      </c>
      <c r="EK120" s="13" t="str">
        <f>IF(Deník!$W120&lt;&gt;"",IF(Deník!$B120=Statistika!$F$65,Deník!$W120,""),"")</f>
        <v/>
      </c>
      <c r="EL120" s="13" t="str">
        <f>IF(Deník!$W120&lt;&gt;"",IF(Deník!$B120=Statistika!$F$66,Deník!$W120,""),"")</f>
        <v/>
      </c>
      <c r="EM120" s="13" t="str">
        <f>IF(Deník!$W120&lt;&gt;"",IF(Deník!$B120=Statistika!$F$67,Deník!$W120,""),"")</f>
        <v/>
      </c>
      <c r="EN120" s="13" t="str">
        <f>IF(Deník!$W120&lt;&gt;"",IF(Deník!$B120=Statistika!$F$68,Deník!$W120,""),"")</f>
        <v/>
      </c>
      <c r="EO120" s="13" t="str">
        <f>IF(Deník!$W120&lt;&gt;"",IF(Deník!$B120=Statistika!$F$69,Deník!$W120,""),"")</f>
        <v/>
      </c>
      <c r="EP120" s="601" t="str">
        <f>IF(Deník!$W120&lt;&gt;"",IF(Deník!$B120=Statistika!$F$70,Deník!$W120,""),"")</f>
        <v/>
      </c>
      <c r="EQ120" s="90"/>
      <c r="ER120" s="63" t="str">
        <f>IF(Deník!$W120&lt;&gt;"",IF(Deník!$J120="L",Deník!$W120,""),"")</f>
        <v/>
      </c>
      <c r="ES120" s="13" t="str">
        <f>IF(Deník!$W120&lt;&gt;"",IF(Deník!$J120="S",Deník!$W120,""),"")</f>
        <v/>
      </c>
      <c r="ET120" s="95"/>
      <c r="EU120" s="88"/>
      <c r="EV120" s="63" t="str">
        <f>IF(WEEKDAY(Deník!$C120,2)=1,Deník!$W120,"")</f>
        <v/>
      </c>
      <c r="EW120" s="13" t="str">
        <f>IF(WEEKDAY(Deník!$C120,2)=2,Deník!$W120,"")</f>
        <v/>
      </c>
      <c r="EX120" s="13" t="str">
        <f>IF(WEEKDAY(Deník!$C120,2)=3,Deník!$W120,"")</f>
        <v/>
      </c>
      <c r="EY120" s="13" t="str">
        <f>IF(WEEKDAY(Deník!$C120,2)=4,Deník!$W120,"")</f>
        <v/>
      </c>
      <c r="EZ120" s="60" t="str">
        <f>IF(WEEKDAY(Deník!$C120,2)=5,Deník!$W120,"")</f>
        <v/>
      </c>
      <c r="FA120" s="99"/>
      <c r="FB120" s="100">
        <f>Deník!D120</f>
        <v>0</v>
      </c>
      <c r="FC120" s="63">
        <f>IF($FB120&lt;&gt;"",IF(AND($FB120&gt;=FC$2,$FB120&lt;=FC$3),Deník!$W120,""))</f>
        <v>0</v>
      </c>
      <c r="FD120" s="63" t="str">
        <f>IF($FB120&lt;&gt;"",IF(AND($FB120&gt;=FD$2,$FB120&lt;=FD$3),Deník!$W120,""))</f>
        <v/>
      </c>
      <c r="FE120" s="63" t="str">
        <f>IF($FB120&lt;&gt;"",IF(AND($FB120&gt;=FE$2,$FB120&lt;=FE$3),Deník!$W120,""))</f>
        <v/>
      </c>
      <c r="FF120" s="63" t="str">
        <f>IF($FB120&lt;&gt;"",IF(AND($FB120&gt;=FF$2,$FB120&lt;=FF$3),Deník!$W120,""))</f>
        <v/>
      </c>
      <c r="FG120" s="63" t="str">
        <f>IF($FB120&lt;&gt;"",IF(AND($FB120&gt;=FG$2,$FB120&lt;=FG$3),Deník!$W120,""))</f>
        <v/>
      </c>
      <c r="FH120" s="63" t="str">
        <f>IF($FB120&lt;&gt;"",IF(AND($FB120&gt;=FH$2,$FB120&lt;=FH$3),Deník!$W120,""))</f>
        <v/>
      </c>
      <c r="FI120" s="63" t="str">
        <f>IF($FB120&lt;&gt;"",IF(AND($FB120&gt;=FI$2,$FB120&lt;=FI$3),Deník!$W120,""))</f>
        <v/>
      </c>
      <c r="FJ120" s="63" t="str">
        <f>IF($FB120&lt;&gt;"",IF(AND($FB120&gt;=FJ$2,$FB120&lt;=FJ$3),Deník!$W120,""))</f>
        <v/>
      </c>
      <c r="FK120" s="63" t="str">
        <f>IF($FB120&lt;&gt;"",IF(AND($FB120&gt;=FK$2,$FB120&lt;=FK$3),Deník!$W120,""))</f>
        <v/>
      </c>
      <c r="FL120" s="63" t="str">
        <f>IF($FB120&lt;&gt;"",IF(AND($FB120&gt;=FL$2,$FB120&lt;=FL$3),Deník!$W120,""))</f>
        <v/>
      </c>
      <c r="FM120" s="63" t="str">
        <f>IF($FB120&lt;&gt;"",IF(AND($FB120&gt;=FM$2,$FB120&lt;=FM$3),Deník!$W120,""))</f>
        <v/>
      </c>
      <c r="FN120" s="13"/>
      <c r="FO120" s="20" t="str">
        <f>IF(Deník!$W120&gt;1,Deník!$W120,"")</f>
        <v/>
      </c>
      <c r="FP120" s="20" t="str">
        <f>IF(Deník!$W120&lt;0,Deník!$W120,"")</f>
        <v/>
      </c>
      <c r="FQ120" s="17"/>
      <c r="FS120" s="233"/>
      <c r="FT120" s="233" t="str">
        <f>IF(Deník!$W120&lt;&gt;"",IF(Deník!$Y120=Statistika!$F$78,Deník!$W120,""),"")</f>
        <v/>
      </c>
      <c r="FU120" s="233" t="str">
        <f>IF(Deník!$W120&lt;&gt;"",IF(Deník!$Y120=Statistika!$F$79,Deník!$W120,""),"")</f>
        <v/>
      </c>
      <c r="FV120" s="233" t="str">
        <f>IF(Deník!$W120&lt;&gt;"",IF(Deník!$Y120=Statistika!$F$80,Deník!$W120,""),"")</f>
        <v/>
      </c>
      <c r="FW120" s="233" t="str">
        <f>IF(Deník!$W120&lt;&gt;"",IF(Deník!$Y120=Statistika!$F$81,Deník!$W120,""),"")</f>
        <v/>
      </c>
      <c r="FX120" s="233" t="str">
        <f>IF(Deník!$W120&lt;&gt;"",IF(Deník!$Y120=Statistika!$F$82,Deník!$W120,""),"")</f>
        <v/>
      </c>
      <c r="FY120" s="233" t="str">
        <f>IF(Deník!$W120&lt;&gt;"",IF(Deník!$Y120=Statistika!$F$83,Deník!$W120,""),"")</f>
        <v/>
      </c>
      <c r="FZ120" s="233" t="str">
        <f>IF(Deník!$W120&lt;&gt;"",IF(Deník!$Y120=Statistika!$F$84,Deník!$W120,""),"")</f>
        <v/>
      </c>
      <c r="GA120" s="233" t="str">
        <f>IF(Deník!$W120&lt;&gt;"",IF(Deník!$Y120=Statistika!$F$85,Deník!$W120,""),"")</f>
        <v/>
      </c>
      <c r="GB120" s="233" t="str">
        <f>IF(Deník!$W120&lt;&gt;"",IF(Deník!$Y120=Statistika!$F$86,Deník!$W120,""),"")</f>
        <v/>
      </c>
      <c r="GC120" s="233" t="str">
        <f>IF(Deník!$W120&lt;&gt;"",IF(Deník!$Y120=Statistika!$F$87,Deník!$W120,""),"")</f>
        <v/>
      </c>
      <c r="GD120" s="233" t="str">
        <f>IF(Deník!$W120&lt;&gt;"",IF(Deník!$Y120=Statistika!$F$88,Deník!$W120,""),"")</f>
        <v/>
      </c>
      <c r="GE120" s="233" t="str">
        <f>IF(Deník!$W120&lt;&gt;"",IF(Deník!$Y120=Statistika!$F$89,Deník!$W120,""),"")</f>
        <v/>
      </c>
      <c r="GF120" s="233" t="str">
        <f>IF(Deník!$W120&lt;&gt;"",IF(Deník!$Y120=Statistika!$F$90,Deník!$W120,""),"")</f>
        <v/>
      </c>
      <c r="GG120" s="233" t="str">
        <f>IF(Deník!$W120&lt;&gt;"",IF(Deník!$Y120=Statistika!$F$91,Deník!$W120,""),"")</f>
        <v/>
      </c>
      <c r="GH120" s="233"/>
      <c r="GI120" s="233" t="str">
        <f>IF(Deník!$W120&lt;&gt;"",IF(Deník!$AB120=Statistika!$L$100,Deník!$W120,""),"")</f>
        <v/>
      </c>
      <c r="GJ120" s="233" t="str">
        <f>IF(Deník!$W120&lt;&gt;"",IF(Deník!$AB120=Statistika!$L$101,Deník!$W120,""),"")</f>
        <v/>
      </c>
      <c r="GK120" s="233" t="str">
        <f>IF(Deník!$W120&lt;&gt;"",IF(Deník!$AB120=Statistika!$L$102,Deník!$W120,""),"")</f>
        <v/>
      </c>
      <c r="GL120" s="233" t="str">
        <f>IF(Deník!$W120&lt;&gt;"",IF(Deník!$AB120=Statistika!$L$103,Deník!$W120,""),"")</f>
        <v/>
      </c>
      <c r="GM120" s="233" t="str">
        <f>IF(Deník!$W120&lt;&gt;"",IF(Deník!$AB120=Statistika!$L$104,Deník!$W120,""),"")</f>
        <v/>
      </c>
      <c r="GN120" s="233" t="str">
        <f>IF(Deník!$W120&lt;&gt;"",IF(Deník!$AB120=Statistika!$L$105,Deník!$W120,""),"")</f>
        <v/>
      </c>
      <c r="GO120" s="233" t="str">
        <f>IF(Deník!$W120&lt;&gt;"",IF(Deník!$AB120=Statistika!$L$106,Deník!$W120,""),"")</f>
        <v/>
      </c>
      <c r="GP120" s="233" t="str">
        <f>IF(Deník!$W120&lt;&gt;"",IF(Deník!$AB120=Statistika!$L$107,Deník!$W120,""),"")</f>
        <v/>
      </c>
      <c r="GQ120" s="233" t="str">
        <f>IF(Deník!$W120&lt;&gt;"",IF(Deník!$AB120=Statistika!$L$108,Deník!$W120,""),"")</f>
        <v/>
      </c>
      <c r="GS120" s="233" t="str">
        <f>IF(Deník!$W120&lt;0,IF(Deník!$AC120=Statistika!$F$117,Deník!$W120,""),"")</f>
        <v/>
      </c>
      <c r="GT120" s="233" t="str">
        <f>IF(Deník!$W120&lt;0,IF(Deník!$AC120=Statistika!$F$118,Deník!$W120,""),"")</f>
        <v/>
      </c>
      <c r="GU120" s="233" t="str">
        <f>IF(Deník!$W120&lt;0,IF(Deník!$AC120=Statistika!$F$119,Deník!$W120,""),"")</f>
        <v/>
      </c>
      <c r="GV120" s="233" t="str">
        <f>IF(Deník!$W120&lt;0,IF(Deník!$AC120=Statistika!$F$120,Deník!$W120,""),"")</f>
        <v/>
      </c>
      <c r="GW120" s="233" t="str">
        <f>IF(Deník!$W120&lt;0,IF(Deník!$AC120=Statistika!$F$121,Deník!$W120,""),"")</f>
        <v/>
      </c>
      <c r="GX120" s="233" t="str">
        <f>IF(Deník!$W120&lt;0,IF(Deník!$AC120=Statistika!$F$122,Deník!$W120,""),"")</f>
        <v/>
      </c>
      <c r="GY120" s="233" t="str">
        <f>IF(Deník!$W120&lt;0,IF(Deník!$AC120=Statistika!$F$123,Deník!$W120,""),"")</f>
        <v/>
      </c>
      <c r="GZ120" s="233" t="str">
        <f>IF(Deník!$W120&lt;0,IF(Deník!$AC120=Statistika!$F$124,Deník!$W120,""),"")</f>
        <v/>
      </c>
      <c r="HA120" s="233" t="str">
        <f>IF(Deník!$W120&lt;0,IF(Deník!$AC120=Statistika!$F$125,Deník!$W120,""),"")</f>
        <v/>
      </c>
      <c r="HC120" s="233" t="str">
        <f>IF(Deník!$W120&lt;0,IF(Deník!$AD120=Statistika!$F$133,Deník!$W120,""),"")</f>
        <v/>
      </c>
      <c r="HD120" s="233" t="str">
        <f>IF(Deník!$W120&lt;0,IF(Deník!$AD120=Statistika!$F$134,Deník!$W120,""),"")</f>
        <v/>
      </c>
      <c r="HE120" s="233" t="str">
        <f>IF(Deník!$W120&lt;0,IF(Deník!$AD120=Statistika!$F$135,Deník!$W120,""),"")</f>
        <v/>
      </c>
      <c r="HF120" s="233" t="str">
        <f>IF(Deník!$W120&lt;0,IF(Deník!$AD120=Statistika!$F$136,Deník!$W120,""),"")</f>
        <v/>
      </c>
      <c r="HG120" s="233" t="str">
        <f>IF(Deník!$W120&lt;0,IF(Deník!$AD120=Statistika!$F$137,Deník!$W120,""),"")</f>
        <v/>
      </c>
      <c r="ID120" s="8">
        <f>Tabulka4[[#This Row],[Sloupec3]]</f>
        <v>0</v>
      </c>
      <c r="IE120" s="17" t="str">
        <f>IF(AND([1]Deník!$C120&gt;='[1]Měsíční shrnutí'!$D$1,[1]Deník!$C120&lt;='[1]Měsíční shrnutí'!$F$1),[1]Deník!$X120,"")</f>
        <v/>
      </c>
    </row>
    <row r="121" spans="1:239">
      <c r="A121" s="8">
        <f>Deník!C122</f>
        <v>0</v>
      </c>
      <c r="B121" s="50" t="str">
        <f>Deník!R122</f>
        <v/>
      </c>
      <c r="C121" s="102" t="str">
        <f>IF(AND(Deník!R122&gt;1,Deník!R122&lt;&gt;""),1,"")</f>
        <v/>
      </c>
      <c r="D121" s="102" t="str">
        <f>IF(AND(Deník!R122&lt;=0,Deník!R122&lt;&gt;""),1,"")</f>
        <v/>
      </c>
      <c r="E121" s="103" t="str">
        <f>IF(AND(Deník!R122&gt;=0,Deník!R122&lt;=1),1,"")</f>
        <v/>
      </c>
      <c r="F121" s="79" t="str">
        <f>IF(Deník!R122&lt;&gt;"",Deník!R122+F120,"")</f>
        <v/>
      </c>
      <c r="G121" s="85"/>
      <c r="H121" s="54" t="str">
        <f>IF(MONTH(Deník!$C121)=H$2,IF(AND(Deník!$R121&gt;=0,Deník!$R121&lt;=1),"BE",Deník!$R121),"")</f>
        <v/>
      </c>
      <c r="I121" s="11" t="str">
        <f>IF(MONTH(Deník!$C121)=I$2,IF(AND(Deník!$R121&gt;=0,Deník!$R121&lt;=1),"BE",Deník!$R121),"")</f>
        <v/>
      </c>
      <c r="J121" s="11" t="str">
        <f>IF(MONTH(Deník!$C121)=J$2,IF(AND(Deník!$R121&gt;=0,Deník!$R121&lt;=1),"BE",Deník!$R121),"")</f>
        <v/>
      </c>
      <c r="K121" s="11" t="str">
        <f>IF(MONTH(Deník!$C121)=K$2,IF(AND(Deník!$R121&gt;=0,Deník!$R121&lt;=1),"BE",Deník!$R121),"")</f>
        <v/>
      </c>
      <c r="L121" s="11" t="str">
        <f>IF(MONTH(Deník!$C121)=L$2,IF(AND(Deník!$R121&gt;=0,Deník!$R121&lt;=1),"BE",Deník!$R121),"")</f>
        <v/>
      </c>
      <c r="M121" s="11" t="str">
        <f>IF(MONTH(Deník!$C121)=M$2,IF(AND(Deník!$R121&gt;=0,Deník!$R121&lt;=1),"BE",Deník!$R121),"")</f>
        <v/>
      </c>
      <c r="N121" s="11" t="str">
        <f>IF(MONTH(Deník!$C121)=N$2,IF(AND(Deník!$R121&gt;=0,Deník!$R121&lt;=1),"BE",Deník!$R121),"")</f>
        <v/>
      </c>
      <c r="O121" s="11" t="str">
        <f>IF(MONTH(Deník!$C121)=O$2,IF(AND(Deník!$R121&gt;=0,Deník!$R121&lt;=1),"BE",Deník!$R121),"")</f>
        <v/>
      </c>
      <c r="P121" s="11" t="str">
        <f>IF(MONTH(Deník!$C121)=P$2,IF(AND(Deník!$R121&gt;=0,Deník!$R121&lt;=1),"BE",Deník!$R121),"")</f>
        <v/>
      </c>
      <c r="Q121" s="11" t="str">
        <f>IF(MONTH(Deník!$C121)=Q$2,IF(AND(Deník!$R121&gt;=0,Deník!$R121&lt;=1),"BE",Deník!$R121),"")</f>
        <v/>
      </c>
      <c r="R121" s="11" t="str">
        <f>IF(MONTH(Deník!$C121)=R$2,IF(AND(Deník!$R121&gt;=0,Deník!$R121&lt;=1),"BE",Deník!$R121),"")</f>
        <v/>
      </c>
      <c r="S121" s="57" t="str">
        <f>IF(MONTH(Deník!$C121)=S$2,IF(AND(Deník!$R121&gt;=0,Deník!$R121&lt;=1),"BE",Deník!$R121),"")</f>
        <v/>
      </c>
      <c r="U121" s="12"/>
      <c r="V121" s="12"/>
      <c r="X121" s="600" t="str">
        <f>IF(Deník!$R121&lt;&gt;"",IF(Deník!$B121=Statistika!$F$63,IF(AND(Deník!$R121&gt;=0,Deník!$R121&lt;=1),"BE",Deník!$R121),""),"")</f>
        <v/>
      </c>
      <c r="Y121" s="13" t="str">
        <f>IF(Deník!$R121&lt;&gt;"",IF(Deník!$B121=Statistika!$F$64,IF(AND(Deník!$R121&gt;=0,Deník!$R121&lt;=1),"BE",Deník!$R121),""),"")</f>
        <v/>
      </c>
      <c r="Z121" s="13" t="str">
        <f>IF(Deník!$R121&lt;&gt;"",IF(Deník!$B121=Statistika!$F$65,IF(AND(Deník!$R121&gt;=0,Deník!$R121&lt;=1),"BE",Deník!$R121),""),"")</f>
        <v/>
      </c>
      <c r="AA121" s="13" t="str">
        <f>IF(Deník!$R121&lt;&gt;"",IF(Deník!$B121=Statistika!$F$66,IF(AND(Deník!$R121&gt;=0,Deník!$R121&lt;=1),"BE",Deník!$R121),""),"")</f>
        <v/>
      </c>
      <c r="AB121" s="13" t="str">
        <f>IF(Deník!$R121&lt;&gt;"",IF(Deník!$B121=Statistika!$F$67,IF(AND(Deník!$R121&gt;=0,Deník!$R121&lt;=1),"BE",Deník!$R121),""),"")</f>
        <v/>
      </c>
      <c r="AC121" s="13" t="str">
        <f>IF(Deník!$R121&lt;&gt;"",IF(Deník!$B121=Statistika!$F$68,IF(AND(Deník!$R121&gt;=0,Deník!$R121&lt;=1),"BE",Deník!$R121),""),"")</f>
        <v/>
      </c>
      <c r="AD121" s="13" t="str">
        <f>IF(Deník!$R121&lt;&gt;"",IF(Deník!$B121=Statistika!$F$69,IF(AND(Deník!$R121&gt;=0,Deník!$R121&lt;=1),"BE",Deník!$R121),""),"")</f>
        <v/>
      </c>
      <c r="AE121" s="601" t="str">
        <f>IF(Deník!$R121&lt;&gt;"",IF(Deník!$B121=Statistika!$F$70,IF(AND(Deník!$R121&gt;=0,Deník!$R121&lt;=1),"BE",Deník!$R121),""),"")</f>
        <v/>
      </c>
      <c r="AF121" s="90"/>
      <c r="AG121" s="63" t="str">
        <f>IF(Deník!$R121&lt;&gt;"",IF(Deník!$J121="L",IF(AND(Deník!$R121&gt;=0,Deník!$R121&lt;=1),"BE",Deník!$R121),""),"")</f>
        <v/>
      </c>
      <c r="AH121" s="13" t="str">
        <f>IF(Deník!$R121&lt;&gt;"",IF(Deník!$J121="S",IF(AND(Deník!$R121&gt;=0,Deník!$R121&lt;=1),"BE",Deník!$R121),""),"")</f>
        <v/>
      </c>
      <c r="AI121" s="95"/>
      <c r="AJ121" s="71" t="str">
        <f>IF(Deník!N122&lt;&gt;"",Deník!N122*-1,"")</f>
        <v/>
      </c>
      <c r="AK121" s="88"/>
      <c r="AL121" s="63" t="str">
        <f>IF(WEEKDAY(Deník!$C121,2)=1,IF(AND(Deník!$R121&gt;=0,Deník!$R121&lt;=1),"BE",Deník!$R121),"")</f>
        <v/>
      </c>
      <c r="AM121" s="13" t="str">
        <f>IF(WEEKDAY(Deník!$C121,2)=2,IF(AND(Deník!$R121&gt;=0,Deník!$R121&lt;=1),"BE",Deník!$R121),"")</f>
        <v/>
      </c>
      <c r="AN121" s="13" t="str">
        <f>IF(WEEKDAY(Deník!$C121,2)=3,IF(AND(Deník!$R121&gt;=0,Deník!$R121&lt;=1),"BE",Deník!$R121),"")</f>
        <v/>
      </c>
      <c r="AO121" s="13" t="str">
        <f>IF(WEEKDAY(Deník!$C121,2)=4,IF(AND(Deník!$R121&gt;=0,Deník!$R121&lt;=1),"BE",Deník!$R121),"")</f>
        <v/>
      </c>
      <c r="AP121" s="60" t="str">
        <f>IF(WEEKDAY(Deník!$C121,2)=5,IF(AND(Deník!$R121&gt;=0,Deník!$R121&lt;=1),"BE",Deník!$R121),"")</f>
        <v/>
      </c>
      <c r="AQ121" s="99"/>
      <c r="AR121" s="100">
        <f>Deník!D121</f>
        <v>0</v>
      </c>
      <c r="AS121" s="63" t="str">
        <f>IF(Deník!$D121&lt;&gt;"",IF(AND(Deník!$D121&gt;=AS$2,Deník!$D121&lt;=AS$3),IF(AND(Deník!$R121&gt;=0,Deník!$R121&lt;=1),"BE",Deník!$R121),""),"")</f>
        <v/>
      </c>
      <c r="AT121" s="63" t="str">
        <f>IF(Deník!$D121&lt;&gt;"",IF(AND(Deník!$D121&gt;=AT$2,Deník!$D121&lt;=AT$3),IF(AND(Deník!$R121&gt;=0,Deník!$R121&lt;=1),"BE",Deník!$R121),""),"")</f>
        <v/>
      </c>
      <c r="AU121" s="63" t="str">
        <f>IF(Deník!$D121&lt;&gt;"",IF(AND(Deník!$D121&gt;=AU$2,Deník!$D121&lt;=AU$3),IF(AND(Deník!$R121&gt;=0,Deník!$R121&lt;=1),"BE",Deník!$R121),""),"")</f>
        <v/>
      </c>
      <c r="AV121" s="63" t="str">
        <f>IF(Deník!$D121&lt;&gt;"",IF(AND(Deník!$D121&gt;=AV$2,Deník!$D121&lt;=AV$3),IF(AND(Deník!$R121&gt;=0,Deník!$R121&lt;=1),"BE",Deník!$R121),""),"")</f>
        <v/>
      </c>
      <c r="AW121" s="63" t="str">
        <f>IF(Deník!$D121&lt;&gt;"",IF(AND(Deník!$D121&gt;=AW$2,Deník!$D121&lt;=AW$3),IF(AND(Deník!$R121&gt;=0,Deník!$R121&lt;=1),"BE",Deník!$R121),""),"")</f>
        <v/>
      </c>
      <c r="AX121" s="63" t="str">
        <f>IF(Deník!$D121&lt;&gt;"",IF(AND(Deník!$D121&gt;=AX$2,Deník!$D121&lt;=AX$3),IF(AND(Deník!$R121&gt;=0,Deník!$R121&lt;=1),"BE",Deník!$R121),""),"")</f>
        <v/>
      </c>
      <c r="AY121" s="63" t="str">
        <f>IF(Deník!$D121&lt;&gt;"",IF(AND(Deník!$D121&gt;=AY$2,Deník!$D121&lt;=AY$3),IF(AND(Deník!$R121&gt;=0,Deník!$R121&lt;=1),"BE",Deník!$R121),""),"")</f>
        <v/>
      </c>
      <c r="AZ121" s="63" t="str">
        <f>IF(Deník!$D121&lt;&gt;"",IF(AND(Deník!$D121&gt;=AZ$2,Deník!$D121&lt;=AZ$3),IF(AND(Deník!$R121&gt;=0,Deník!$R121&lt;=1),"BE",Deník!$R121),""),"")</f>
        <v/>
      </c>
      <c r="BA121" s="63" t="str">
        <f>IF(Deník!$D121&lt;&gt;"",IF(AND(Deník!$D121&gt;=BA$2,Deník!$D121&lt;=BA$3),IF(AND(Deník!$R121&gt;=0,Deník!$R121&lt;=1),"BE",Deník!$R121),""),"")</f>
        <v/>
      </c>
      <c r="BB121" s="63" t="str">
        <f>IF(Deník!$D121&lt;&gt;"",IF(AND(Deník!$D121&gt;=BB$2,Deník!$D121&lt;=BB$3),IF(AND(Deník!$R121&gt;=0,Deník!$R121&lt;=1),"BE",Deník!$R121),""),"")</f>
        <v/>
      </c>
      <c r="BC121" s="71" t="str">
        <f>IF(Deník!$D121&lt;&gt;"",IF(AND(Deník!$D121&gt;=BC$2,Deník!$D121&lt;=BC$3),IF(AND(Deník!$R121&gt;=0,Deník!$R121&lt;=1),"BE",Deník!$R121),""),"")</f>
        <v/>
      </c>
      <c r="BD121" s="20" t="str">
        <f>IF(Deník!$J122="S",(Deník!$M122-Deník!$K122),IF(Deník!$J122="L",(Deník!$K122-Deník!$M122),""))</f>
        <v/>
      </c>
      <c r="BE121" s="20" t="str">
        <f>IF(Deník!$J122="S",(Deník!$K122-Deník!$O122),IF(Deník!$J122="L",(Deník!$O122-Deník!$K122),""))</f>
        <v/>
      </c>
      <c r="BF121" s="20" t="str">
        <f>IF(Deník!$J122="S",(Deník!$K122-Deník!$L122),IF(Deník!$J122="L",(Deník!$L122-Deník!$K122),""))</f>
        <v/>
      </c>
      <c r="BG121" s="20" t="str">
        <f>IF(Deník!$J122="S",(Deník!$K122-Deník!$S122),IF(Deník!$J122="L",(Deník!$S122-Deník!$K122),""))</f>
        <v/>
      </c>
      <c r="BH121" s="20" t="str">
        <f>IF(Deník!$J122="S",(Deník!$K122-Deník!$U122),IF(Deník!$J122="L",(Deník!$U122-Deník!$K122),""))</f>
        <v/>
      </c>
      <c r="BI121" s="20" t="str">
        <f>IF(Deník!$R121&gt;1,Deník!$R121,"")</f>
        <v/>
      </c>
      <c r="BJ121" s="20" t="str">
        <f>IF(Deník!$R121&lt;0,Deník!$R121,"")</f>
        <v/>
      </c>
      <c r="BK121" s="17"/>
      <c r="BM121" s="233" t="str">
        <f>IF(Deník!$R121&lt;&gt;"",IF(Deník!$Y121=Statistika!$F$78,IF(AND(Deník!$R121&gt;=0,Deník!$R121&lt;=1),"BE",Deník!$R121),""),"")</f>
        <v/>
      </c>
      <c r="BN121" s="233" t="str">
        <f>IF(Deník!$R121&lt;&gt;"",IF(Deník!$Y121=Statistika!$F$79,IF(AND(Deník!$R121&gt;=0,Deník!$R121&lt;=1),"BE",Deník!$R121),""),"")</f>
        <v/>
      </c>
      <c r="BO121" s="233" t="str">
        <f>IF(Deník!$R121&lt;&gt;"",IF(Deník!$Y121=Statistika!$F$80,IF(AND(Deník!$R121&gt;=0,Deník!$R121&lt;=1),"BE",Deník!$R121),""),"")</f>
        <v/>
      </c>
      <c r="BP121" s="233" t="str">
        <f>IF(Deník!$R121&lt;&gt;"",IF(Deník!$Y121=Statistika!$F$81,IF(AND(Deník!$R121&gt;=0,Deník!$R121&lt;=1),"BE",Deník!$R121),""),"")</f>
        <v/>
      </c>
      <c r="BQ121" s="233" t="str">
        <f>IF(Deník!$R121&lt;&gt;"",IF(Deník!$Y121=Statistika!$F$82,IF(AND(Deník!$R121&gt;=0,Deník!$R121&lt;=1),"BE",Deník!$R121),""),"")</f>
        <v/>
      </c>
      <c r="BR121" s="233" t="str">
        <f>IF(Deník!$R121&lt;&gt;"",IF(Deník!$Y121=Statistika!$F$83,IF(AND(Deník!$R121&gt;=0,Deník!$R121&lt;=1),"BE",Deník!$R121),""),"")</f>
        <v/>
      </c>
      <c r="BS121" s="233" t="str">
        <f>IF(Deník!$R121&lt;&gt;"",IF(Deník!$Y121=Statistika!$F$84,IF(AND(Deník!$R121&gt;=0,Deník!$R121&lt;=1),"BE",Deník!$R121),""),"")</f>
        <v/>
      </c>
      <c r="BT121" s="233" t="str">
        <f>IF(Deník!$R121&lt;&gt;"",IF(Deník!$Y121=Statistika!$F$85,IF(AND(Deník!$R121&gt;=0,Deník!$R121&lt;=1),"BE",Deník!$R121),""),"")</f>
        <v/>
      </c>
      <c r="BU121" s="233" t="str">
        <f>IF(Deník!$R121&lt;&gt;"",IF(Deník!$Y121=Statistika!$F$86,IF(AND(Deník!$R121&gt;=0,Deník!$R121&lt;=1),"BE",Deník!$R121),""),"")</f>
        <v/>
      </c>
      <c r="BV121" s="233" t="str">
        <f>IF(Deník!$R121&lt;&gt;"",IF(Deník!$Y121=Statistika!$F$87,IF(AND(Deník!$R121&gt;=0,Deník!$R121&lt;=1),"BE",Deník!$R121),""),"")</f>
        <v/>
      </c>
      <c r="BW121" s="233" t="str">
        <f>IF(Deník!$R121&lt;&gt;"",IF(Deník!$Y121=Statistika!$F$88,IF(AND(Deník!$R121&gt;=0,Deník!$R121&lt;=1),"BE",Deník!$R121),""),"")</f>
        <v/>
      </c>
      <c r="BX121" s="233" t="str">
        <f>IF(Deník!$R121&lt;&gt;"",IF(Deník!$Y121=Statistika!$F$89,IF(AND(Deník!$R121&gt;=0,Deník!$R121&lt;=1),"BE",Deník!$R121),""),"")</f>
        <v/>
      </c>
      <c r="BY121" s="233" t="str">
        <f>IF(Deník!$R121&lt;&gt;"",IF(Deník!$Y121=Statistika!$F$90,IF(AND(Deník!$R121&gt;=0,Deník!$R121&lt;=1),"BE",Deník!$R121),""),"")</f>
        <v/>
      </c>
      <c r="BZ121" s="233" t="str">
        <f>IF(Deník!$R121&lt;&gt;"",IF(Deník!$Y121=Statistika!$F$91,IF(AND(Deník!$R121&gt;=0,Deník!$R121&lt;=1),"BE",Deník!$R121),""),"")</f>
        <v/>
      </c>
      <c r="CA121" s="233"/>
      <c r="CB121" s="233" t="str">
        <f>IF(Deník!$R121&lt;&gt;"",IF(Deník!$AB121="SL",IF(AND(Deník!$R121&gt;=0,Deník!$R121&lt;=1),"BE",Deník!$R121),""),"")</f>
        <v/>
      </c>
      <c r="CC121" s="233" t="str">
        <f>IF(Deník!$R121&lt;&gt;"",IF(Deník!$AB121="BE10",IF(AND(Deník!$R121&gt;=0,Deník!$R121&lt;=1),"BE",Deník!$R121),""),"")</f>
        <v/>
      </c>
      <c r="CD121" s="233" t="str">
        <f>IF(Deník!$R121&lt;&gt;"",IF(Deník!$AB121="BE15",IF(AND(Deník!$R121&gt;=0,Deník!$R121&lt;=1),"BE",Deník!$R121),""),"")</f>
        <v/>
      </c>
      <c r="CE121" s="233" t="str">
        <f>IF(Deník!$R121&lt;&gt;"",IF(Deník!$AB121="BE20",IF(AND(Deník!$R121&gt;=0,Deník!$R121&lt;=1),"BE",Deník!$R121),""),"")</f>
        <v/>
      </c>
      <c r="CF121" s="233" t="str">
        <f>IF(Deník!$R121&lt;&gt;"",IF(Deník!$AB121="TP1",IF(AND(Deník!$R121&gt;=0,Deník!$R121&lt;=1),"BE",Deník!$R121),""),"")</f>
        <v/>
      </c>
      <c r="CG121" s="233" t="str">
        <f>IF(Deník!$R121&lt;&gt;"",IF(Deník!$AB121="TP2",IF(AND(Deník!$R121&gt;=0,Deník!$R121&lt;=1),"BE",Deník!$R121),""),"")</f>
        <v/>
      </c>
      <c r="CH121" s="233" t="str">
        <f>IF(Deník!$R121&lt;&gt;"",IF(Deník!$AB121="TP3",IF(AND(Deník!$R121&gt;=0,Deník!$R121&lt;=1),"BE",Deník!$R121),""),"")</f>
        <v/>
      </c>
      <c r="CI121" s="233" t="str">
        <f>IF(Deník!$R121&lt;&gt;"",IF(Deník!$AB121="Trailing SL",IF(AND(Deník!$R121&gt;=0,Deník!$R121&lt;=1),"BE",Deník!$R121),""),"")</f>
        <v/>
      </c>
      <c r="CJ121" s="233" t="str">
        <f>IF(Deník!$R121&lt;&gt;"",IF(Deník!$AB121="Manual",IF(AND(Deník!$R121&gt;=0,Deník!$R121&lt;=1),"BE",Deník!$R121),""),"")</f>
        <v/>
      </c>
      <c r="CK121" s="233"/>
      <c r="CL121" s="233" t="str">
        <f>IF(Deník!$R121&lt;0,IF(Deník!$AC121=Statistika!$F$117,Deník!$R121,""),"")</f>
        <v/>
      </c>
      <c r="CM121" s="233" t="str">
        <f>IF(Deník!$R121&lt;0,IF(Deník!$AC121=Statistika!$F$118,Deník!$R121,""),"")</f>
        <v/>
      </c>
      <c r="CN121" s="233" t="str">
        <f>IF(Deník!$R121&lt;0,IF(Deník!$AC121=Statistika!$F$119,Deník!$R121,""),"")</f>
        <v/>
      </c>
      <c r="CO121" s="233" t="str">
        <f>IF(Deník!$R121&lt;0,IF(Deník!$AC121=Statistika!$F$120,Deník!$R121,""),"")</f>
        <v/>
      </c>
      <c r="CP121" s="233" t="str">
        <f>IF(Deník!$R121&lt;0,IF(Deník!$AC121=Statistika!$F$121,Deník!$R121,""),"")</f>
        <v/>
      </c>
      <c r="CQ121" s="233" t="str">
        <f>IF(Deník!$R121&lt;0,IF(Deník!$AC121=Statistika!$F$122,Deník!$R121,""),"")</f>
        <v/>
      </c>
      <c r="CR121" s="233" t="str">
        <f>IF(Deník!$R121&lt;0,IF(Deník!$AC121=Statistika!$F$123,Deník!$R121,""),"")</f>
        <v/>
      </c>
      <c r="CS121" s="233" t="str">
        <f>IF(Deník!$R121&lt;0,IF(Deník!$AC121=Statistika!$F$124,Deník!$R121,""),"")</f>
        <v/>
      </c>
      <c r="CT121" s="233" t="str">
        <f>IF(Deník!$R121&lt;0,IF(Deník!$AC121=Statistika!$F$125,Deník!$R121,""),"")</f>
        <v/>
      </c>
      <c r="CU121" s="233"/>
      <c r="CV121" s="233" t="str">
        <f>IF(Deník!$R121&lt;0,IF(Deník!$AD121=$CV$2,Deník!$R121,""),"")</f>
        <v/>
      </c>
      <c r="CW121" s="233" t="str">
        <f>IF(Deník!$R121&lt;0,IF(Deník!$AD121=$CW$2,Deník!$R121,""),"")</f>
        <v/>
      </c>
      <c r="CX121" s="233" t="str">
        <f>IF(Deník!$R121&lt;0,IF(Deník!$AD121=$CX$2,Deník!$R121,""),"")</f>
        <v/>
      </c>
      <c r="CY121" s="233" t="str">
        <f>IF(Deník!$R121&lt;0,IF(Deník!$AD121=$CY$2,Deník!$R121,""),"")</f>
        <v/>
      </c>
      <c r="CZ121" s="233" t="str">
        <f>IF(Deník!$R121&lt;0,IF(Deník!$AD121=$CZ$2,Deník!$R121,""),"")</f>
        <v/>
      </c>
      <c r="DL121" s="221">
        <f t="shared" si="8"/>
        <v>93847.029999999984</v>
      </c>
      <c r="DM121" s="220">
        <f t="shared" si="7"/>
        <v>-6.1529700000000132E-2</v>
      </c>
      <c r="DO121" s="50">
        <f>Deník!W122</f>
        <v>0</v>
      </c>
      <c r="DP121" s="102" t="str">
        <f>IF(AND(Deník!W122&gt;0),1,"")</f>
        <v/>
      </c>
      <c r="DQ121" s="102">
        <f>IF(AND(Deník!W122&lt;=0),1,"")</f>
        <v>1</v>
      </c>
      <c r="DR121" s="227"/>
      <c r="DS121" s="228"/>
      <c r="DT121" s="85"/>
      <c r="DU121" s="54">
        <f>IF(MONTH(Deník!$C121)=DU$2,Deník!$W121,"")</f>
        <v>0</v>
      </c>
      <c r="DV121" s="222" t="str">
        <f>IF(MONTH(Deník!$C121)=DV$2,Deník!$W121,"")</f>
        <v/>
      </c>
      <c r="DW121" s="222" t="str">
        <f>IF(MONTH(Deník!$C121)=DW$2,Deník!$W121,"")</f>
        <v/>
      </c>
      <c r="DX121" s="222" t="str">
        <f>IF(MONTH(Deník!$C121)=DX$2,Deník!$W121,"")</f>
        <v/>
      </c>
      <c r="DY121" s="222" t="str">
        <f>IF(MONTH(Deník!$C121)=DY$2,Deník!$W121,"")</f>
        <v/>
      </c>
      <c r="DZ121" s="222" t="str">
        <f>IF(MONTH(Deník!$C121)=DZ$2,Deník!$W121,"")</f>
        <v/>
      </c>
      <c r="EA121" s="222" t="str">
        <f>IF(MONTH(Deník!$C121)=EA$2,Deník!$W121,"")</f>
        <v/>
      </c>
      <c r="EB121" s="222" t="str">
        <f>IF(MONTH(Deník!$C121)=EB$2,Deník!$W121,"")</f>
        <v/>
      </c>
      <c r="EC121" s="222" t="str">
        <f>IF(MONTH(Deník!$C121)=EC$2,Deník!$W121,"")</f>
        <v/>
      </c>
      <c r="ED121" s="222" t="str">
        <f>IF(MONTH(Deník!$C121)=ED$2,Deník!$W121,"")</f>
        <v/>
      </c>
      <c r="EE121" s="222" t="str">
        <f>IF(MONTH(Deník!$C121)=EE$2,Deník!$W121,"")</f>
        <v/>
      </c>
      <c r="EF121" s="222" t="str">
        <f>IF(MONTH(Deník!$C121)=EF$2,Deník!$W121,"")</f>
        <v/>
      </c>
      <c r="EI121" s="600" t="str">
        <f>IF(Deník!$W121&lt;&gt;"",IF(Deník!$B121=Statistika!$F$63,Deník!$W121,""),"")</f>
        <v/>
      </c>
      <c r="EJ121" s="13" t="str">
        <f>IF(Deník!$W121&lt;&gt;"",IF(Deník!$B121=Statistika!$F$64,Deník!$W121,""),"")</f>
        <v/>
      </c>
      <c r="EK121" s="13" t="str">
        <f>IF(Deník!$W121&lt;&gt;"",IF(Deník!$B121=Statistika!$F$65,Deník!$W121,""),"")</f>
        <v/>
      </c>
      <c r="EL121" s="13" t="str">
        <f>IF(Deník!$W121&lt;&gt;"",IF(Deník!$B121=Statistika!$F$66,Deník!$W121,""),"")</f>
        <v/>
      </c>
      <c r="EM121" s="13" t="str">
        <f>IF(Deník!$W121&lt;&gt;"",IF(Deník!$B121=Statistika!$F$67,Deník!$W121,""),"")</f>
        <v/>
      </c>
      <c r="EN121" s="13" t="str">
        <f>IF(Deník!$W121&lt;&gt;"",IF(Deník!$B121=Statistika!$F$68,Deník!$W121,""),"")</f>
        <v/>
      </c>
      <c r="EO121" s="13" t="str">
        <f>IF(Deník!$W121&lt;&gt;"",IF(Deník!$B121=Statistika!$F$69,Deník!$W121,""),"")</f>
        <v/>
      </c>
      <c r="EP121" s="601" t="str">
        <f>IF(Deník!$W121&lt;&gt;"",IF(Deník!$B121=Statistika!$F$70,Deník!$W121,""),"")</f>
        <v/>
      </c>
      <c r="EQ121" s="90"/>
      <c r="ER121" s="63" t="str">
        <f>IF(Deník!$W121&lt;&gt;"",IF(Deník!$J121="L",Deník!$W121,""),"")</f>
        <v/>
      </c>
      <c r="ES121" s="13" t="str">
        <f>IF(Deník!$W121&lt;&gt;"",IF(Deník!$J121="S",Deník!$W121,""),"")</f>
        <v/>
      </c>
      <c r="ET121" s="95"/>
      <c r="EU121" s="88"/>
      <c r="EV121" s="63" t="str">
        <f>IF(WEEKDAY(Deník!$C121,2)=1,Deník!$W121,"")</f>
        <v/>
      </c>
      <c r="EW121" s="13" t="str">
        <f>IF(WEEKDAY(Deník!$C121,2)=2,Deník!$W121,"")</f>
        <v/>
      </c>
      <c r="EX121" s="13" t="str">
        <f>IF(WEEKDAY(Deník!$C121,2)=3,Deník!$W121,"")</f>
        <v/>
      </c>
      <c r="EY121" s="13" t="str">
        <f>IF(WEEKDAY(Deník!$C121,2)=4,Deník!$W121,"")</f>
        <v/>
      </c>
      <c r="EZ121" s="60" t="str">
        <f>IF(WEEKDAY(Deník!$C121,2)=5,Deník!$W121,"")</f>
        <v/>
      </c>
      <c r="FA121" s="99"/>
      <c r="FB121" s="100">
        <f>Deník!D121</f>
        <v>0</v>
      </c>
      <c r="FC121" s="63">
        <f>IF($FB121&lt;&gt;"",IF(AND($FB121&gt;=FC$2,$FB121&lt;=FC$3),Deník!$W121,""))</f>
        <v>0</v>
      </c>
      <c r="FD121" s="63" t="str">
        <f>IF($FB121&lt;&gt;"",IF(AND($FB121&gt;=FD$2,$FB121&lt;=FD$3),Deník!$W121,""))</f>
        <v/>
      </c>
      <c r="FE121" s="63" t="str">
        <f>IF($FB121&lt;&gt;"",IF(AND($FB121&gt;=FE$2,$FB121&lt;=FE$3),Deník!$W121,""))</f>
        <v/>
      </c>
      <c r="FF121" s="63" t="str">
        <f>IF($FB121&lt;&gt;"",IF(AND($FB121&gt;=FF$2,$FB121&lt;=FF$3),Deník!$W121,""))</f>
        <v/>
      </c>
      <c r="FG121" s="63" t="str">
        <f>IF($FB121&lt;&gt;"",IF(AND($FB121&gt;=FG$2,$FB121&lt;=FG$3),Deník!$W121,""))</f>
        <v/>
      </c>
      <c r="FH121" s="63" t="str">
        <f>IF($FB121&lt;&gt;"",IF(AND($FB121&gt;=FH$2,$FB121&lt;=FH$3),Deník!$W121,""))</f>
        <v/>
      </c>
      <c r="FI121" s="63" t="str">
        <f>IF($FB121&lt;&gt;"",IF(AND($FB121&gt;=FI$2,$FB121&lt;=FI$3),Deník!$W121,""))</f>
        <v/>
      </c>
      <c r="FJ121" s="63" t="str">
        <f>IF($FB121&lt;&gt;"",IF(AND($FB121&gt;=FJ$2,$FB121&lt;=FJ$3),Deník!$W121,""))</f>
        <v/>
      </c>
      <c r="FK121" s="63" t="str">
        <f>IF($FB121&lt;&gt;"",IF(AND($FB121&gt;=FK$2,$FB121&lt;=FK$3),Deník!$W121,""))</f>
        <v/>
      </c>
      <c r="FL121" s="63" t="str">
        <f>IF($FB121&lt;&gt;"",IF(AND($FB121&gt;=FL$2,$FB121&lt;=FL$3),Deník!$W121,""))</f>
        <v/>
      </c>
      <c r="FM121" s="63" t="str">
        <f>IF($FB121&lt;&gt;"",IF(AND($FB121&gt;=FM$2,$FB121&lt;=FM$3),Deník!$W121,""))</f>
        <v/>
      </c>
      <c r="FN121" s="13"/>
      <c r="FO121" s="20" t="str">
        <f>IF(Deník!$W121&gt;1,Deník!$W121,"")</f>
        <v/>
      </c>
      <c r="FP121" s="20" t="str">
        <f>IF(Deník!$W121&lt;0,Deník!$W121,"")</f>
        <v/>
      </c>
      <c r="FQ121" s="17"/>
      <c r="FS121" s="233"/>
      <c r="FT121" s="233" t="str">
        <f>IF(Deník!$W121&lt;&gt;"",IF(Deník!$Y121=Statistika!$F$78,Deník!$W121,""),"")</f>
        <v/>
      </c>
      <c r="FU121" s="233" t="str">
        <f>IF(Deník!$W121&lt;&gt;"",IF(Deník!$Y121=Statistika!$F$79,Deník!$W121,""),"")</f>
        <v/>
      </c>
      <c r="FV121" s="233" t="str">
        <f>IF(Deník!$W121&lt;&gt;"",IF(Deník!$Y121=Statistika!$F$80,Deník!$W121,""),"")</f>
        <v/>
      </c>
      <c r="FW121" s="233" t="str">
        <f>IF(Deník!$W121&lt;&gt;"",IF(Deník!$Y121=Statistika!$F$81,Deník!$W121,""),"")</f>
        <v/>
      </c>
      <c r="FX121" s="233" t="str">
        <f>IF(Deník!$W121&lt;&gt;"",IF(Deník!$Y121=Statistika!$F$82,Deník!$W121,""),"")</f>
        <v/>
      </c>
      <c r="FY121" s="233" t="str">
        <f>IF(Deník!$W121&lt;&gt;"",IF(Deník!$Y121=Statistika!$F$83,Deník!$W121,""),"")</f>
        <v/>
      </c>
      <c r="FZ121" s="233" t="str">
        <f>IF(Deník!$W121&lt;&gt;"",IF(Deník!$Y121=Statistika!$F$84,Deník!$W121,""),"")</f>
        <v/>
      </c>
      <c r="GA121" s="233" t="str">
        <f>IF(Deník!$W121&lt;&gt;"",IF(Deník!$Y121=Statistika!$F$85,Deník!$W121,""),"")</f>
        <v/>
      </c>
      <c r="GB121" s="233" t="str">
        <f>IF(Deník!$W121&lt;&gt;"",IF(Deník!$Y121=Statistika!$F$86,Deník!$W121,""),"")</f>
        <v/>
      </c>
      <c r="GC121" s="233" t="str">
        <f>IF(Deník!$W121&lt;&gt;"",IF(Deník!$Y121=Statistika!$F$87,Deník!$W121,""),"")</f>
        <v/>
      </c>
      <c r="GD121" s="233" t="str">
        <f>IF(Deník!$W121&lt;&gt;"",IF(Deník!$Y121=Statistika!$F$88,Deník!$W121,""),"")</f>
        <v/>
      </c>
      <c r="GE121" s="233" t="str">
        <f>IF(Deník!$W121&lt;&gt;"",IF(Deník!$Y121=Statistika!$F$89,Deník!$W121,""),"")</f>
        <v/>
      </c>
      <c r="GF121" s="233" t="str">
        <f>IF(Deník!$W121&lt;&gt;"",IF(Deník!$Y121=Statistika!$F$90,Deník!$W121,""),"")</f>
        <v/>
      </c>
      <c r="GG121" s="233" t="str">
        <f>IF(Deník!$W121&lt;&gt;"",IF(Deník!$Y121=Statistika!$F$91,Deník!$W121,""),"")</f>
        <v/>
      </c>
      <c r="GH121" s="233"/>
      <c r="GI121" s="233" t="str">
        <f>IF(Deník!$W121&lt;&gt;"",IF(Deník!$AB121=Statistika!$L$100,Deník!$W121,""),"")</f>
        <v/>
      </c>
      <c r="GJ121" s="233" t="str">
        <f>IF(Deník!$W121&lt;&gt;"",IF(Deník!$AB121=Statistika!$L$101,Deník!$W121,""),"")</f>
        <v/>
      </c>
      <c r="GK121" s="233" t="str">
        <f>IF(Deník!$W121&lt;&gt;"",IF(Deník!$AB121=Statistika!$L$102,Deník!$W121,""),"")</f>
        <v/>
      </c>
      <c r="GL121" s="233" t="str">
        <f>IF(Deník!$W121&lt;&gt;"",IF(Deník!$AB121=Statistika!$L$103,Deník!$W121,""),"")</f>
        <v/>
      </c>
      <c r="GM121" s="233" t="str">
        <f>IF(Deník!$W121&lt;&gt;"",IF(Deník!$AB121=Statistika!$L$104,Deník!$W121,""),"")</f>
        <v/>
      </c>
      <c r="GN121" s="233" t="str">
        <f>IF(Deník!$W121&lt;&gt;"",IF(Deník!$AB121=Statistika!$L$105,Deník!$W121,""),"")</f>
        <v/>
      </c>
      <c r="GO121" s="233" t="str">
        <f>IF(Deník!$W121&lt;&gt;"",IF(Deník!$AB121=Statistika!$L$106,Deník!$W121,""),"")</f>
        <v/>
      </c>
      <c r="GP121" s="233" t="str">
        <f>IF(Deník!$W121&lt;&gt;"",IF(Deník!$AB121=Statistika!$L$107,Deník!$W121,""),"")</f>
        <v/>
      </c>
      <c r="GQ121" s="233" t="str">
        <f>IF(Deník!$W121&lt;&gt;"",IF(Deník!$AB121=Statistika!$L$108,Deník!$W121,""),"")</f>
        <v/>
      </c>
      <c r="GS121" s="233" t="str">
        <f>IF(Deník!$W121&lt;0,IF(Deník!$AC121=Statistika!$F$117,Deník!$W121,""),"")</f>
        <v/>
      </c>
      <c r="GT121" s="233" t="str">
        <f>IF(Deník!$W121&lt;0,IF(Deník!$AC121=Statistika!$F$118,Deník!$W121,""),"")</f>
        <v/>
      </c>
      <c r="GU121" s="233" t="str">
        <f>IF(Deník!$W121&lt;0,IF(Deník!$AC121=Statistika!$F$119,Deník!$W121,""),"")</f>
        <v/>
      </c>
      <c r="GV121" s="233" t="str">
        <f>IF(Deník!$W121&lt;0,IF(Deník!$AC121=Statistika!$F$120,Deník!$W121,""),"")</f>
        <v/>
      </c>
      <c r="GW121" s="233" t="str">
        <f>IF(Deník!$W121&lt;0,IF(Deník!$AC121=Statistika!$F$121,Deník!$W121,""),"")</f>
        <v/>
      </c>
      <c r="GX121" s="233" t="str">
        <f>IF(Deník!$W121&lt;0,IF(Deník!$AC121=Statistika!$F$122,Deník!$W121,""),"")</f>
        <v/>
      </c>
      <c r="GY121" s="233" t="str">
        <f>IF(Deník!$W121&lt;0,IF(Deník!$AC121=Statistika!$F$123,Deník!$W121,""),"")</f>
        <v/>
      </c>
      <c r="GZ121" s="233" t="str">
        <f>IF(Deník!$W121&lt;0,IF(Deník!$AC121=Statistika!$F$124,Deník!$W121,""),"")</f>
        <v/>
      </c>
      <c r="HA121" s="233" t="str">
        <f>IF(Deník!$W121&lt;0,IF(Deník!$AC121=Statistika!$F$125,Deník!$W121,""),"")</f>
        <v/>
      </c>
      <c r="HC121" s="233" t="str">
        <f>IF(Deník!$W121&lt;0,IF(Deník!$AD121=Statistika!$F$133,Deník!$W121,""),"")</f>
        <v/>
      </c>
      <c r="HD121" s="233" t="str">
        <f>IF(Deník!$W121&lt;0,IF(Deník!$AD121=Statistika!$F$134,Deník!$W121,""),"")</f>
        <v/>
      </c>
      <c r="HE121" s="233" t="str">
        <f>IF(Deník!$W121&lt;0,IF(Deník!$AD121=Statistika!$F$135,Deník!$W121,""),"")</f>
        <v/>
      </c>
      <c r="HF121" s="233" t="str">
        <f>IF(Deník!$W121&lt;0,IF(Deník!$AD121=Statistika!$F$136,Deník!$W121,""),"")</f>
        <v/>
      </c>
      <c r="HG121" s="233" t="str">
        <f>IF(Deník!$W121&lt;0,IF(Deník!$AD121=Statistika!$F$137,Deník!$W121,""),"")</f>
        <v/>
      </c>
      <c r="ID121" s="8">
        <f>Tabulka4[[#This Row],[Sloupec3]]</f>
        <v>0</v>
      </c>
      <c r="IE121" s="17" t="str">
        <f>IF(AND([1]Deník!$C121&gt;='[1]Měsíční shrnutí'!$D$1,[1]Deník!$C121&lt;='[1]Měsíční shrnutí'!$F$1),[1]Deník!$X121,"")</f>
        <v/>
      </c>
    </row>
    <row r="122" spans="1:239">
      <c r="A122" s="8">
        <f>Deník!C123</f>
        <v>0</v>
      </c>
      <c r="B122" s="50" t="str">
        <f>Deník!R123</f>
        <v/>
      </c>
      <c r="C122" s="102" t="str">
        <f>IF(AND(Deník!R123&gt;1,Deník!R123&lt;&gt;""),1,"")</f>
        <v/>
      </c>
      <c r="D122" s="102" t="str">
        <f>IF(AND(Deník!R123&lt;=0,Deník!R123&lt;&gt;""),1,"")</f>
        <v/>
      </c>
      <c r="E122" s="103" t="str">
        <f>IF(AND(Deník!R123&gt;=0,Deník!R123&lt;=1),1,"")</f>
        <v/>
      </c>
      <c r="F122" s="79" t="str">
        <f>IF(Deník!R123&lt;&gt;"",Deník!R123+F121,"")</f>
        <v/>
      </c>
      <c r="G122" s="85"/>
      <c r="H122" s="54" t="str">
        <f>IF(MONTH(Deník!$C122)=H$2,IF(AND(Deník!$R122&gt;=0,Deník!$R122&lt;=1),"BE",Deník!$R122),"")</f>
        <v/>
      </c>
      <c r="I122" s="11" t="str">
        <f>IF(MONTH(Deník!$C122)=I$2,IF(AND(Deník!$R122&gt;=0,Deník!$R122&lt;=1),"BE",Deník!$R122),"")</f>
        <v/>
      </c>
      <c r="J122" s="11" t="str">
        <f>IF(MONTH(Deník!$C122)=J$2,IF(AND(Deník!$R122&gt;=0,Deník!$R122&lt;=1),"BE",Deník!$R122),"")</f>
        <v/>
      </c>
      <c r="K122" s="11" t="str">
        <f>IF(MONTH(Deník!$C122)=K$2,IF(AND(Deník!$R122&gt;=0,Deník!$R122&lt;=1),"BE",Deník!$R122),"")</f>
        <v/>
      </c>
      <c r="L122" s="11" t="str">
        <f>IF(MONTH(Deník!$C122)=L$2,IF(AND(Deník!$R122&gt;=0,Deník!$R122&lt;=1),"BE",Deník!$R122),"")</f>
        <v/>
      </c>
      <c r="M122" s="11" t="str">
        <f>IF(MONTH(Deník!$C122)=M$2,IF(AND(Deník!$R122&gt;=0,Deník!$R122&lt;=1),"BE",Deník!$R122),"")</f>
        <v/>
      </c>
      <c r="N122" s="11" t="str">
        <f>IF(MONTH(Deník!$C122)=N$2,IF(AND(Deník!$R122&gt;=0,Deník!$R122&lt;=1),"BE",Deník!$R122),"")</f>
        <v/>
      </c>
      <c r="O122" s="11" t="str">
        <f>IF(MONTH(Deník!$C122)=O$2,IF(AND(Deník!$R122&gt;=0,Deník!$R122&lt;=1),"BE",Deník!$R122),"")</f>
        <v/>
      </c>
      <c r="P122" s="11" t="str">
        <f>IF(MONTH(Deník!$C122)=P$2,IF(AND(Deník!$R122&gt;=0,Deník!$R122&lt;=1),"BE",Deník!$R122),"")</f>
        <v/>
      </c>
      <c r="Q122" s="11" t="str">
        <f>IF(MONTH(Deník!$C122)=Q$2,IF(AND(Deník!$R122&gt;=0,Deník!$R122&lt;=1),"BE",Deník!$R122),"")</f>
        <v/>
      </c>
      <c r="R122" s="11" t="str">
        <f>IF(MONTH(Deník!$C122)=R$2,IF(AND(Deník!$R122&gt;=0,Deník!$R122&lt;=1),"BE",Deník!$R122),"")</f>
        <v/>
      </c>
      <c r="S122" s="57" t="str">
        <f>IF(MONTH(Deník!$C122)=S$2,IF(AND(Deník!$R122&gt;=0,Deník!$R122&lt;=1),"BE",Deník!$R122),"")</f>
        <v/>
      </c>
      <c r="U122" s="12"/>
      <c r="V122" s="12"/>
      <c r="X122" s="600" t="str">
        <f>IF(Deník!$R122&lt;&gt;"",IF(Deník!$B122=Statistika!$F$63,IF(AND(Deník!$R122&gt;=0,Deník!$R122&lt;=1),"BE",Deník!$R122),""),"")</f>
        <v/>
      </c>
      <c r="Y122" s="13" t="str">
        <f>IF(Deník!$R122&lt;&gt;"",IF(Deník!$B122=Statistika!$F$64,IF(AND(Deník!$R122&gt;=0,Deník!$R122&lt;=1),"BE",Deník!$R122),""),"")</f>
        <v/>
      </c>
      <c r="Z122" s="13" t="str">
        <f>IF(Deník!$R122&lt;&gt;"",IF(Deník!$B122=Statistika!$F$65,IF(AND(Deník!$R122&gt;=0,Deník!$R122&lt;=1),"BE",Deník!$R122),""),"")</f>
        <v/>
      </c>
      <c r="AA122" s="13" t="str">
        <f>IF(Deník!$R122&lt;&gt;"",IF(Deník!$B122=Statistika!$F$66,IF(AND(Deník!$R122&gt;=0,Deník!$R122&lt;=1),"BE",Deník!$R122),""),"")</f>
        <v/>
      </c>
      <c r="AB122" s="13" t="str">
        <f>IF(Deník!$R122&lt;&gt;"",IF(Deník!$B122=Statistika!$F$67,IF(AND(Deník!$R122&gt;=0,Deník!$R122&lt;=1),"BE",Deník!$R122),""),"")</f>
        <v/>
      </c>
      <c r="AC122" s="13" t="str">
        <f>IF(Deník!$R122&lt;&gt;"",IF(Deník!$B122=Statistika!$F$68,IF(AND(Deník!$R122&gt;=0,Deník!$R122&lt;=1),"BE",Deník!$R122),""),"")</f>
        <v/>
      </c>
      <c r="AD122" s="13" t="str">
        <f>IF(Deník!$R122&lt;&gt;"",IF(Deník!$B122=Statistika!$F$69,IF(AND(Deník!$R122&gt;=0,Deník!$R122&lt;=1),"BE",Deník!$R122),""),"")</f>
        <v/>
      </c>
      <c r="AE122" s="601" t="str">
        <f>IF(Deník!$R122&lt;&gt;"",IF(Deník!$B122=Statistika!$F$70,IF(AND(Deník!$R122&gt;=0,Deník!$R122&lt;=1),"BE",Deník!$R122),""),"")</f>
        <v/>
      </c>
      <c r="AF122" s="90"/>
      <c r="AG122" s="63" t="str">
        <f>IF(Deník!$R122&lt;&gt;"",IF(Deník!$J122="L",IF(AND(Deník!$R122&gt;=0,Deník!$R122&lt;=1),"BE",Deník!$R122),""),"")</f>
        <v/>
      </c>
      <c r="AH122" s="13" t="str">
        <f>IF(Deník!$R122&lt;&gt;"",IF(Deník!$J122="S",IF(AND(Deník!$R122&gt;=0,Deník!$R122&lt;=1),"BE",Deník!$R122),""),"")</f>
        <v/>
      </c>
      <c r="AI122" s="95"/>
      <c r="AJ122" s="71" t="str">
        <f>IF(Deník!N123&lt;&gt;"",Deník!N123*-1,"")</f>
        <v/>
      </c>
      <c r="AK122" s="88"/>
      <c r="AL122" s="63" t="str">
        <f>IF(WEEKDAY(Deník!$C122,2)=1,IF(AND(Deník!$R122&gt;=0,Deník!$R122&lt;=1),"BE",Deník!$R122),"")</f>
        <v/>
      </c>
      <c r="AM122" s="13" t="str">
        <f>IF(WEEKDAY(Deník!$C122,2)=2,IF(AND(Deník!$R122&gt;=0,Deník!$R122&lt;=1),"BE",Deník!$R122),"")</f>
        <v/>
      </c>
      <c r="AN122" s="13" t="str">
        <f>IF(WEEKDAY(Deník!$C122,2)=3,IF(AND(Deník!$R122&gt;=0,Deník!$R122&lt;=1),"BE",Deník!$R122),"")</f>
        <v/>
      </c>
      <c r="AO122" s="13" t="str">
        <f>IF(WEEKDAY(Deník!$C122,2)=4,IF(AND(Deník!$R122&gt;=0,Deník!$R122&lt;=1),"BE",Deník!$R122),"")</f>
        <v/>
      </c>
      <c r="AP122" s="60" t="str">
        <f>IF(WEEKDAY(Deník!$C122,2)=5,IF(AND(Deník!$R122&gt;=0,Deník!$R122&lt;=1),"BE",Deník!$R122),"")</f>
        <v/>
      </c>
      <c r="AQ122" s="99"/>
      <c r="AR122" s="100">
        <f>Deník!D122</f>
        <v>0</v>
      </c>
      <c r="AS122" s="63" t="str">
        <f>IF(Deník!$D122&lt;&gt;"",IF(AND(Deník!$D122&gt;=AS$2,Deník!$D122&lt;=AS$3),IF(AND(Deník!$R122&gt;=0,Deník!$R122&lt;=1),"BE",Deník!$R122),""),"")</f>
        <v/>
      </c>
      <c r="AT122" s="63" t="str">
        <f>IF(Deník!$D122&lt;&gt;"",IF(AND(Deník!$D122&gt;=AT$2,Deník!$D122&lt;=AT$3),IF(AND(Deník!$R122&gt;=0,Deník!$R122&lt;=1),"BE",Deník!$R122),""),"")</f>
        <v/>
      </c>
      <c r="AU122" s="63" t="str">
        <f>IF(Deník!$D122&lt;&gt;"",IF(AND(Deník!$D122&gt;=AU$2,Deník!$D122&lt;=AU$3),IF(AND(Deník!$R122&gt;=0,Deník!$R122&lt;=1),"BE",Deník!$R122),""),"")</f>
        <v/>
      </c>
      <c r="AV122" s="63" t="str">
        <f>IF(Deník!$D122&lt;&gt;"",IF(AND(Deník!$D122&gt;=AV$2,Deník!$D122&lt;=AV$3),IF(AND(Deník!$R122&gt;=0,Deník!$R122&lt;=1),"BE",Deník!$R122),""),"")</f>
        <v/>
      </c>
      <c r="AW122" s="63" t="str">
        <f>IF(Deník!$D122&lt;&gt;"",IF(AND(Deník!$D122&gt;=AW$2,Deník!$D122&lt;=AW$3),IF(AND(Deník!$R122&gt;=0,Deník!$R122&lt;=1),"BE",Deník!$R122),""),"")</f>
        <v/>
      </c>
      <c r="AX122" s="63" t="str">
        <f>IF(Deník!$D122&lt;&gt;"",IF(AND(Deník!$D122&gt;=AX$2,Deník!$D122&lt;=AX$3),IF(AND(Deník!$R122&gt;=0,Deník!$R122&lt;=1),"BE",Deník!$R122),""),"")</f>
        <v/>
      </c>
      <c r="AY122" s="63" t="str">
        <f>IF(Deník!$D122&lt;&gt;"",IF(AND(Deník!$D122&gt;=AY$2,Deník!$D122&lt;=AY$3),IF(AND(Deník!$R122&gt;=0,Deník!$R122&lt;=1),"BE",Deník!$R122),""),"")</f>
        <v/>
      </c>
      <c r="AZ122" s="63" t="str">
        <f>IF(Deník!$D122&lt;&gt;"",IF(AND(Deník!$D122&gt;=AZ$2,Deník!$D122&lt;=AZ$3),IF(AND(Deník!$R122&gt;=0,Deník!$R122&lt;=1),"BE",Deník!$R122),""),"")</f>
        <v/>
      </c>
      <c r="BA122" s="63" t="str">
        <f>IF(Deník!$D122&lt;&gt;"",IF(AND(Deník!$D122&gt;=BA$2,Deník!$D122&lt;=BA$3),IF(AND(Deník!$R122&gt;=0,Deník!$R122&lt;=1),"BE",Deník!$R122),""),"")</f>
        <v/>
      </c>
      <c r="BB122" s="63" t="str">
        <f>IF(Deník!$D122&lt;&gt;"",IF(AND(Deník!$D122&gt;=BB$2,Deník!$D122&lt;=BB$3),IF(AND(Deník!$R122&gt;=0,Deník!$R122&lt;=1),"BE",Deník!$R122),""),"")</f>
        <v/>
      </c>
      <c r="BC122" s="71" t="str">
        <f>IF(Deník!$D122&lt;&gt;"",IF(AND(Deník!$D122&gt;=BC$2,Deník!$D122&lt;=BC$3),IF(AND(Deník!$R122&gt;=0,Deník!$R122&lt;=1),"BE",Deník!$R122),""),"")</f>
        <v/>
      </c>
      <c r="BD122" s="20" t="str">
        <f>IF(Deník!$J123="S",(Deník!$M123-Deník!$K123),IF(Deník!$J123="L",(Deník!$K123-Deník!$M123),""))</f>
        <v/>
      </c>
      <c r="BE122" s="20" t="str">
        <f>IF(Deník!$J123="S",(Deník!$K123-Deník!$O123),IF(Deník!$J123="L",(Deník!$O123-Deník!$K123),""))</f>
        <v/>
      </c>
      <c r="BF122" s="20" t="str">
        <f>IF(Deník!$J123="S",(Deník!$K123-Deník!$L123),IF(Deník!$J123="L",(Deník!$L123-Deník!$K123),""))</f>
        <v/>
      </c>
      <c r="BG122" s="20" t="str">
        <f>IF(Deník!$J123="S",(Deník!$K123-Deník!$S123),IF(Deník!$J123="L",(Deník!$S123-Deník!$K123),""))</f>
        <v/>
      </c>
      <c r="BH122" s="20" t="str">
        <f>IF(Deník!$J123="S",(Deník!$K123-Deník!$U123),IF(Deník!$J123="L",(Deník!$U123-Deník!$K123),""))</f>
        <v/>
      </c>
      <c r="BI122" s="20" t="str">
        <f>IF(Deník!$R122&gt;1,Deník!$R122,"")</f>
        <v/>
      </c>
      <c r="BJ122" s="20" t="str">
        <f>IF(Deník!$R122&lt;0,Deník!$R122,"")</f>
        <v/>
      </c>
      <c r="BK122" s="17"/>
      <c r="BM122" s="233" t="str">
        <f>IF(Deník!$R122&lt;&gt;"",IF(Deník!$Y122=Statistika!$F$78,IF(AND(Deník!$R122&gt;=0,Deník!$R122&lt;=1),"BE",Deník!$R122),""),"")</f>
        <v/>
      </c>
      <c r="BN122" s="233" t="str">
        <f>IF(Deník!$R122&lt;&gt;"",IF(Deník!$Y122=Statistika!$F$79,IF(AND(Deník!$R122&gt;=0,Deník!$R122&lt;=1),"BE",Deník!$R122),""),"")</f>
        <v/>
      </c>
      <c r="BO122" s="233" t="str">
        <f>IF(Deník!$R122&lt;&gt;"",IF(Deník!$Y122=Statistika!$F$80,IF(AND(Deník!$R122&gt;=0,Deník!$R122&lt;=1),"BE",Deník!$R122),""),"")</f>
        <v/>
      </c>
      <c r="BP122" s="233" t="str">
        <f>IF(Deník!$R122&lt;&gt;"",IF(Deník!$Y122=Statistika!$F$81,IF(AND(Deník!$R122&gt;=0,Deník!$R122&lt;=1),"BE",Deník!$R122),""),"")</f>
        <v/>
      </c>
      <c r="BQ122" s="233" t="str">
        <f>IF(Deník!$R122&lt;&gt;"",IF(Deník!$Y122=Statistika!$F$82,IF(AND(Deník!$R122&gt;=0,Deník!$R122&lt;=1),"BE",Deník!$R122),""),"")</f>
        <v/>
      </c>
      <c r="BR122" s="233" t="str">
        <f>IF(Deník!$R122&lt;&gt;"",IF(Deník!$Y122=Statistika!$F$83,IF(AND(Deník!$R122&gt;=0,Deník!$R122&lt;=1),"BE",Deník!$R122),""),"")</f>
        <v/>
      </c>
      <c r="BS122" s="233" t="str">
        <f>IF(Deník!$R122&lt;&gt;"",IF(Deník!$Y122=Statistika!$F$84,IF(AND(Deník!$R122&gt;=0,Deník!$R122&lt;=1),"BE",Deník!$R122),""),"")</f>
        <v/>
      </c>
      <c r="BT122" s="233" t="str">
        <f>IF(Deník!$R122&lt;&gt;"",IF(Deník!$Y122=Statistika!$F$85,IF(AND(Deník!$R122&gt;=0,Deník!$R122&lt;=1),"BE",Deník!$R122),""),"")</f>
        <v/>
      </c>
      <c r="BU122" s="233" t="str">
        <f>IF(Deník!$R122&lt;&gt;"",IF(Deník!$Y122=Statistika!$F$86,IF(AND(Deník!$R122&gt;=0,Deník!$R122&lt;=1),"BE",Deník!$R122),""),"")</f>
        <v/>
      </c>
      <c r="BV122" s="233" t="str">
        <f>IF(Deník!$R122&lt;&gt;"",IF(Deník!$Y122=Statistika!$F$87,IF(AND(Deník!$R122&gt;=0,Deník!$R122&lt;=1),"BE",Deník!$R122),""),"")</f>
        <v/>
      </c>
      <c r="BW122" s="233" t="str">
        <f>IF(Deník!$R122&lt;&gt;"",IF(Deník!$Y122=Statistika!$F$88,IF(AND(Deník!$R122&gt;=0,Deník!$R122&lt;=1),"BE",Deník!$R122),""),"")</f>
        <v/>
      </c>
      <c r="BX122" s="233" t="str">
        <f>IF(Deník!$R122&lt;&gt;"",IF(Deník!$Y122=Statistika!$F$89,IF(AND(Deník!$R122&gt;=0,Deník!$R122&lt;=1),"BE",Deník!$R122),""),"")</f>
        <v/>
      </c>
      <c r="BY122" s="233" t="str">
        <f>IF(Deník!$R122&lt;&gt;"",IF(Deník!$Y122=Statistika!$F$90,IF(AND(Deník!$R122&gt;=0,Deník!$R122&lt;=1),"BE",Deník!$R122),""),"")</f>
        <v/>
      </c>
      <c r="BZ122" s="233" t="str">
        <f>IF(Deník!$R122&lt;&gt;"",IF(Deník!$Y122=Statistika!$F$91,IF(AND(Deník!$R122&gt;=0,Deník!$R122&lt;=1),"BE",Deník!$R122),""),"")</f>
        <v/>
      </c>
      <c r="CA122" s="233"/>
      <c r="CB122" s="233" t="str">
        <f>IF(Deník!$R122&lt;&gt;"",IF(Deník!$AB122="SL",IF(AND(Deník!$R122&gt;=0,Deník!$R122&lt;=1),"BE",Deník!$R122),""),"")</f>
        <v/>
      </c>
      <c r="CC122" s="233" t="str">
        <f>IF(Deník!$R122&lt;&gt;"",IF(Deník!$AB122="BE10",IF(AND(Deník!$R122&gt;=0,Deník!$R122&lt;=1),"BE",Deník!$R122),""),"")</f>
        <v/>
      </c>
      <c r="CD122" s="233" t="str">
        <f>IF(Deník!$R122&lt;&gt;"",IF(Deník!$AB122="BE15",IF(AND(Deník!$R122&gt;=0,Deník!$R122&lt;=1),"BE",Deník!$R122),""),"")</f>
        <v/>
      </c>
      <c r="CE122" s="233" t="str">
        <f>IF(Deník!$R122&lt;&gt;"",IF(Deník!$AB122="BE20",IF(AND(Deník!$R122&gt;=0,Deník!$R122&lt;=1),"BE",Deník!$R122),""),"")</f>
        <v/>
      </c>
      <c r="CF122" s="233" t="str">
        <f>IF(Deník!$R122&lt;&gt;"",IF(Deník!$AB122="TP1",IF(AND(Deník!$R122&gt;=0,Deník!$R122&lt;=1),"BE",Deník!$R122),""),"")</f>
        <v/>
      </c>
      <c r="CG122" s="233" t="str">
        <f>IF(Deník!$R122&lt;&gt;"",IF(Deník!$AB122="TP2",IF(AND(Deník!$R122&gt;=0,Deník!$R122&lt;=1),"BE",Deník!$R122),""),"")</f>
        <v/>
      </c>
      <c r="CH122" s="233" t="str">
        <f>IF(Deník!$R122&lt;&gt;"",IF(Deník!$AB122="TP3",IF(AND(Deník!$R122&gt;=0,Deník!$R122&lt;=1),"BE",Deník!$R122),""),"")</f>
        <v/>
      </c>
      <c r="CI122" s="233" t="str">
        <f>IF(Deník!$R122&lt;&gt;"",IF(Deník!$AB122="Trailing SL",IF(AND(Deník!$R122&gt;=0,Deník!$R122&lt;=1),"BE",Deník!$R122),""),"")</f>
        <v/>
      </c>
      <c r="CJ122" s="233" t="str">
        <f>IF(Deník!$R122&lt;&gt;"",IF(Deník!$AB122="Manual",IF(AND(Deník!$R122&gt;=0,Deník!$R122&lt;=1),"BE",Deník!$R122),""),"")</f>
        <v/>
      </c>
      <c r="CK122" s="233"/>
      <c r="CL122" s="233" t="str">
        <f>IF(Deník!$R122&lt;0,IF(Deník!$AC122=Statistika!$F$117,Deník!$R122,""),"")</f>
        <v/>
      </c>
      <c r="CM122" s="233" t="str">
        <f>IF(Deník!$R122&lt;0,IF(Deník!$AC122=Statistika!$F$118,Deník!$R122,""),"")</f>
        <v/>
      </c>
      <c r="CN122" s="233" t="str">
        <f>IF(Deník!$R122&lt;0,IF(Deník!$AC122=Statistika!$F$119,Deník!$R122,""),"")</f>
        <v/>
      </c>
      <c r="CO122" s="233" t="str">
        <f>IF(Deník!$R122&lt;0,IF(Deník!$AC122=Statistika!$F$120,Deník!$R122,""),"")</f>
        <v/>
      </c>
      <c r="CP122" s="233" t="str">
        <f>IF(Deník!$R122&lt;0,IF(Deník!$AC122=Statistika!$F$121,Deník!$R122,""),"")</f>
        <v/>
      </c>
      <c r="CQ122" s="233" t="str">
        <f>IF(Deník!$R122&lt;0,IF(Deník!$AC122=Statistika!$F$122,Deník!$R122,""),"")</f>
        <v/>
      </c>
      <c r="CR122" s="233" t="str">
        <f>IF(Deník!$R122&lt;0,IF(Deník!$AC122=Statistika!$F$123,Deník!$R122,""),"")</f>
        <v/>
      </c>
      <c r="CS122" s="233" t="str">
        <f>IF(Deník!$R122&lt;0,IF(Deník!$AC122=Statistika!$F$124,Deník!$R122,""),"")</f>
        <v/>
      </c>
      <c r="CT122" s="233" t="str">
        <f>IF(Deník!$R122&lt;0,IF(Deník!$AC122=Statistika!$F$125,Deník!$R122,""),"")</f>
        <v/>
      </c>
      <c r="CU122" s="233"/>
      <c r="CV122" s="233" t="str">
        <f>IF(Deník!$R122&lt;0,IF(Deník!$AD122=$CV$2,Deník!$R122,""),"")</f>
        <v/>
      </c>
      <c r="CW122" s="233" t="str">
        <f>IF(Deník!$R122&lt;0,IF(Deník!$AD122=$CW$2,Deník!$R122,""),"")</f>
        <v/>
      </c>
      <c r="CX122" s="233" t="str">
        <f>IF(Deník!$R122&lt;0,IF(Deník!$AD122=$CX$2,Deník!$R122,""),"")</f>
        <v/>
      </c>
      <c r="CY122" s="233" t="str">
        <f>IF(Deník!$R122&lt;0,IF(Deník!$AD122=$CY$2,Deník!$R122,""),"")</f>
        <v/>
      </c>
      <c r="CZ122" s="233" t="str">
        <f>IF(Deník!$R122&lt;0,IF(Deník!$AD122=$CZ$2,Deník!$R122,""),"")</f>
        <v/>
      </c>
      <c r="DL122" s="221">
        <f t="shared" si="8"/>
        <v>93847.029999999984</v>
      </c>
      <c r="DM122" s="220">
        <f t="shared" si="7"/>
        <v>-6.1529700000000132E-2</v>
      </c>
      <c r="DO122" s="50">
        <f>Deník!W123</f>
        <v>0</v>
      </c>
      <c r="DP122" s="102" t="str">
        <f>IF(AND(Deník!W123&gt;0),1,"")</f>
        <v/>
      </c>
      <c r="DQ122" s="102">
        <f>IF(AND(Deník!W123&lt;=0),1,"")</f>
        <v>1</v>
      </c>
      <c r="DR122" s="227"/>
      <c r="DS122" s="228"/>
      <c r="DT122" s="85"/>
      <c r="DU122" s="54">
        <f>IF(MONTH(Deník!$C122)=DU$2,Deník!$W122,"")</f>
        <v>0</v>
      </c>
      <c r="DV122" s="222" t="str">
        <f>IF(MONTH(Deník!$C122)=DV$2,Deník!$W122,"")</f>
        <v/>
      </c>
      <c r="DW122" s="222" t="str">
        <f>IF(MONTH(Deník!$C122)=DW$2,Deník!$W122,"")</f>
        <v/>
      </c>
      <c r="DX122" s="222" t="str">
        <f>IF(MONTH(Deník!$C122)=DX$2,Deník!$W122,"")</f>
        <v/>
      </c>
      <c r="DY122" s="222" t="str">
        <f>IF(MONTH(Deník!$C122)=DY$2,Deník!$W122,"")</f>
        <v/>
      </c>
      <c r="DZ122" s="222" t="str">
        <f>IF(MONTH(Deník!$C122)=DZ$2,Deník!$W122,"")</f>
        <v/>
      </c>
      <c r="EA122" s="222" t="str">
        <f>IF(MONTH(Deník!$C122)=EA$2,Deník!$W122,"")</f>
        <v/>
      </c>
      <c r="EB122" s="222" t="str">
        <f>IF(MONTH(Deník!$C122)=EB$2,Deník!$W122,"")</f>
        <v/>
      </c>
      <c r="EC122" s="222" t="str">
        <f>IF(MONTH(Deník!$C122)=EC$2,Deník!$W122,"")</f>
        <v/>
      </c>
      <c r="ED122" s="222" t="str">
        <f>IF(MONTH(Deník!$C122)=ED$2,Deník!$W122,"")</f>
        <v/>
      </c>
      <c r="EE122" s="222" t="str">
        <f>IF(MONTH(Deník!$C122)=EE$2,Deník!$W122,"")</f>
        <v/>
      </c>
      <c r="EF122" s="222" t="str">
        <f>IF(MONTH(Deník!$C122)=EF$2,Deník!$W122,"")</f>
        <v/>
      </c>
      <c r="EI122" s="600" t="str">
        <f>IF(Deník!$W122&lt;&gt;"",IF(Deník!$B122=Statistika!$F$63,Deník!$W122,""),"")</f>
        <v/>
      </c>
      <c r="EJ122" s="13" t="str">
        <f>IF(Deník!$W122&lt;&gt;"",IF(Deník!$B122=Statistika!$F$64,Deník!$W122,""),"")</f>
        <v/>
      </c>
      <c r="EK122" s="13" t="str">
        <f>IF(Deník!$W122&lt;&gt;"",IF(Deník!$B122=Statistika!$F$65,Deník!$W122,""),"")</f>
        <v/>
      </c>
      <c r="EL122" s="13" t="str">
        <f>IF(Deník!$W122&lt;&gt;"",IF(Deník!$B122=Statistika!$F$66,Deník!$W122,""),"")</f>
        <v/>
      </c>
      <c r="EM122" s="13" t="str">
        <f>IF(Deník!$W122&lt;&gt;"",IF(Deník!$B122=Statistika!$F$67,Deník!$W122,""),"")</f>
        <v/>
      </c>
      <c r="EN122" s="13" t="str">
        <f>IF(Deník!$W122&lt;&gt;"",IF(Deník!$B122=Statistika!$F$68,Deník!$W122,""),"")</f>
        <v/>
      </c>
      <c r="EO122" s="13" t="str">
        <f>IF(Deník!$W122&lt;&gt;"",IF(Deník!$B122=Statistika!$F$69,Deník!$W122,""),"")</f>
        <v/>
      </c>
      <c r="EP122" s="601" t="str">
        <f>IF(Deník!$W122&lt;&gt;"",IF(Deník!$B122=Statistika!$F$70,Deník!$W122,""),"")</f>
        <v/>
      </c>
      <c r="EQ122" s="90"/>
      <c r="ER122" s="63" t="str">
        <f>IF(Deník!$W122&lt;&gt;"",IF(Deník!$J122="L",Deník!$W122,""),"")</f>
        <v/>
      </c>
      <c r="ES122" s="13" t="str">
        <f>IF(Deník!$W122&lt;&gt;"",IF(Deník!$J122="S",Deník!$W122,""),"")</f>
        <v/>
      </c>
      <c r="ET122" s="95"/>
      <c r="EU122" s="88"/>
      <c r="EV122" s="63" t="str">
        <f>IF(WEEKDAY(Deník!$C122,2)=1,Deník!$W122,"")</f>
        <v/>
      </c>
      <c r="EW122" s="13" t="str">
        <f>IF(WEEKDAY(Deník!$C122,2)=2,Deník!$W122,"")</f>
        <v/>
      </c>
      <c r="EX122" s="13" t="str">
        <f>IF(WEEKDAY(Deník!$C122,2)=3,Deník!$W122,"")</f>
        <v/>
      </c>
      <c r="EY122" s="13" t="str">
        <f>IF(WEEKDAY(Deník!$C122,2)=4,Deník!$W122,"")</f>
        <v/>
      </c>
      <c r="EZ122" s="60" t="str">
        <f>IF(WEEKDAY(Deník!$C122,2)=5,Deník!$W122,"")</f>
        <v/>
      </c>
      <c r="FA122" s="99"/>
      <c r="FB122" s="100">
        <f>Deník!D122</f>
        <v>0</v>
      </c>
      <c r="FC122" s="63">
        <f>IF($FB122&lt;&gt;"",IF(AND($FB122&gt;=FC$2,$FB122&lt;=FC$3),Deník!$W122,""))</f>
        <v>0</v>
      </c>
      <c r="FD122" s="63" t="str">
        <f>IF($FB122&lt;&gt;"",IF(AND($FB122&gt;=FD$2,$FB122&lt;=FD$3),Deník!$W122,""))</f>
        <v/>
      </c>
      <c r="FE122" s="63" t="str">
        <f>IF($FB122&lt;&gt;"",IF(AND($FB122&gt;=FE$2,$FB122&lt;=FE$3),Deník!$W122,""))</f>
        <v/>
      </c>
      <c r="FF122" s="63" t="str">
        <f>IF($FB122&lt;&gt;"",IF(AND($FB122&gt;=FF$2,$FB122&lt;=FF$3),Deník!$W122,""))</f>
        <v/>
      </c>
      <c r="FG122" s="63" t="str">
        <f>IF($FB122&lt;&gt;"",IF(AND($FB122&gt;=FG$2,$FB122&lt;=FG$3),Deník!$W122,""))</f>
        <v/>
      </c>
      <c r="FH122" s="63" t="str">
        <f>IF($FB122&lt;&gt;"",IF(AND($FB122&gt;=FH$2,$FB122&lt;=FH$3),Deník!$W122,""))</f>
        <v/>
      </c>
      <c r="FI122" s="63" t="str">
        <f>IF($FB122&lt;&gt;"",IF(AND($FB122&gt;=FI$2,$FB122&lt;=FI$3),Deník!$W122,""))</f>
        <v/>
      </c>
      <c r="FJ122" s="63" t="str">
        <f>IF($FB122&lt;&gt;"",IF(AND($FB122&gt;=FJ$2,$FB122&lt;=FJ$3),Deník!$W122,""))</f>
        <v/>
      </c>
      <c r="FK122" s="63" t="str">
        <f>IF($FB122&lt;&gt;"",IF(AND($FB122&gt;=FK$2,$FB122&lt;=FK$3),Deník!$W122,""))</f>
        <v/>
      </c>
      <c r="FL122" s="63" t="str">
        <f>IF($FB122&lt;&gt;"",IF(AND($FB122&gt;=FL$2,$FB122&lt;=FL$3),Deník!$W122,""))</f>
        <v/>
      </c>
      <c r="FM122" s="63" t="str">
        <f>IF($FB122&lt;&gt;"",IF(AND($FB122&gt;=FM$2,$FB122&lt;=FM$3),Deník!$W122,""))</f>
        <v/>
      </c>
      <c r="FN122" s="13"/>
      <c r="FO122" s="20" t="str">
        <f>IF(Deník!$W122&gt;1,Deník!$W122,"")</f>
        <v/>
      </c>
      <c r="FP122" s="20" t="str">
        <f>IF(Deník!$W122&lt;0,Deník!$W122,"")</f>
        <v/>
      </c>
      <c r="FQ122" s="17"/>
      <c r="FS122" s="233"/>
      <c r="FT122" s="233" t="str">
        <f>IF(Deník!$W122&lt;&gt;"",IF(Deník!$Y122=Statistika!$F$78,Deník!$W122,""),"")</f>
        <v/>
      </c>
      <c r="FU122" s="233" t="str">
        <f>IF(Deník!$W122&lt;&gt;"",IF(Deník!$Y122=Statistika!$F$79,Deník!$W122,""),"")</f>
        <v/>
      </c>
      <c r="FV122" s="233" t="str">
        <f>IF(Deník!$W122&lt;&gt;"",IF(Deník!$Y122=Statistika!$F$80,Deník!$W122,""),"")</f>
        <v/>
      </c>
      <c r="FW122" s="233" t="str">
        <f>IF(Deník!$W122&lt;&gt;"",IF(Deník!$Y122=Statistika!$F$81,Deník!$W122,""),"")</f>
        <v/>
      </c>
      <c r="FX122" s="233" t="str">
        <f>IF(Deník!$W122&lt;&gt;"",IF(Deník!$Y122=Statistika!$F$82,Deník!$W122,""),"")</f>
        <v/>
      </c>
      <c r="FY122" s="233" t="str">
        <f>IF(Deník!$W122&lt;&gt;"",IF(Deník!$Y122=Statistika!$F$83,Deník!$W122,""),"")</f>
        <v/>
      </c>
      <c r="FZ122" s="233" t="str">
        <f>IF(Deník!$W122&lt;&gt;"",IF(Deník!$Y122=Statistika!$F$84,Deník!$W122,""),"")</f>
        <v/>
      </c>
      <c r="GA122" s="233" t="str">
        <f>IF(Deník!$W122&lt;&gt;"",IF(Deník!$Y122=Statistika!$F$85,Deník!$W122,""),"")</f>
        <v/>
      </c>
      <c r="GB122" s="233" t="str">
        <f>IF(Deník!$W122&lt;&gt;"",IF(Deník!$Y122=Statistika!$F$86,Deník!$W122,""),"")</f>
        <v/>
      </c>
      <c r="GC122" s="233" t="str">
        <f>IF(Deník!$W122&lt;&gt;"",IF(Deník!$Y122=Statistika!$F$87,Deník!$W122,""),"")</f>
        <v/>
      </c>
      <c r="GD122" s="233" t="str">
        <f>IF(Deník!$W122&lt;&gt;"",IF(Deník!$Y122=Statistika!$F$88,Deník!$W122,""),"")</f>
        <v/>
      </c>
      <c r="GE122" s="233" t="str">
        <f>IF(Deník!$W122&lt;&gt;"",IF(Deník!$Y122=Statistika!$F$89,Deník!$W122,""),"")</f>
        <v/>
      </c>
      <c r="GF122" s="233" t="str">
        <f>IF(Deník!$W122&lt;&gt;"",IF(Deník!$Y122=Statistika!$F$90,Deník!$W122,""),"")</f>
        <v/>
      </c>
      <c r="GG122" s="233" t="str">
        <f>IF(Deník!$W122&lt;&gt;"",IF(Deník!$Y122=Statistika!$F$91,Deník!$W122,""),"")</f>
        <v/>
      </c>
      <c r="GH122" s="233"/>
      <c r="GI122" s="233" t="str">
        <f>IF(Deník!$W122&lt;&gt;"",IF(Deník!$AB122=Statistika!$L$100,Deník!$W122,""),"")</f>
        <v/>
      </c>
      <c r="GJ122" s="233" t="str">
        <f>IF(Deník!$W122&lt;&gt;"",IF(Deník!$AB122=Statistika!$L$101,Deník!$W122,""),"")</f>
        <v/>
      </c>
      <c r="GK122" s="233" t="str">
        <f>IF(Deník!$W122&lt;&gt;"",IF(Deník!$AB122=Statistika!$L$102,Deník!$W122,""),"")</f>
        <v/>
      </c>
      <c r="GL122" s="233" t="str">
        <f>IF(Deník!$W122&lt;&gt;"",IF(Deník!$AB122=Statistika!$L$103,Deník!$W122,""),"")</f>
        <v/>
      </c>
      <c r="GM122" s="233" t="str">
        <f>IF(Deník!$W122&lt;&gt;"",IF(Deník!$AB122=Statistika!$L$104,Deník!$W122,""),"")</f>
        <v/>
      </c>
      <c r="GN122" s="233" t="str">
        <f>IF(Deník!$W122&lt;&gt;"",IF(Deník!$AB122=Statistika!$L$105,Deník!$W122,""),"")</f>
        <v/>
      </c>
      <c r="GO122" s="233" t="str">
        <f>IF(Deník!$W122&lt;&gt;"",IF(Deník!$AB122=Statistika!$L$106,Deník!$W122,""),"")</f>
        <v/>
      </c>
      <c r="GP122" s="233" t="str">
        <f>IF(Deník!$W122&lt;&gt;"",IF(Deník!$AB122=Statistika!$L$107,Deník!$W122,""),"")</f>
        <v/>
      </c>
      <c r="GQ122" s="233" t="str">
        <f>IF(Deník!$W122&lt;&gt;"",IF(Deník!$AB122=Statistika!$L$108,Deník!$W122,""),"")</f>
        <v/>
      </c>
      <c r="GS122" s="233" t="str">
        <f>IF(Deník!$W122&lt;0,IF(Deník!$AC122=Statistika!$F$117,Deník!$W122,""),"")</f>
        <v/>
      </c>
      <c r="GT122" s="233" t="str">
        <f>IF(Deník!$W122&lt;0,IF(Deník!$AC122=Statistika!$F$118,Deník!$W122,""),"")</f>
        <v/>
      </c>
      <c r="GU122" s="233" t="str">
        <f>IF(Deník!$W122&lt;0,IF(Deník!$AC122=Statistika!$F$119,Deník!$W122,""),"")</f>
        <v/>
      </c>
      <c r="GV122" s="233" t="str">
        <f>IF(Deník!$W122&lt;0,IF(Deník!$AC122=Statistika!$F$120,Deník!$W122,""),"")</f>
        <v/>
      </c>
      <c r="GW122" s="233" t="str">
        <f>IF(Deník!$W122&lt;0,IF(Deník!$AC122=Statistika!$F$121,Deník!$W122,""),"")</f>
        <v/>
      </c>
      <c r="GX122" s="233" t="str">
        <f>IF(Deník!$W122&lt;0,IF(Deník!$AC122=Statistika!$F$122,Deník!$W122,""),"")</f>
        <v/>
      </c>
      <c r="GY122" s="233" t="str">
        <f>IF(Deník!$W122&lt;0,IF(Deník!$AC122=Statistika!$F$123,Deník!$W122,""),"")</f>
        <v/>
      </c>
      <c r="GZ122" s="233" t="str">
        <f>IF(Deník!$W122&lt;0,IF(Deník!$AC122=Statistika!$F$124,Deník!$W122,""),"")</f>
        <v/>
      </c>
      <c r="HA122" s="233" t="str">
        <f>IF(Deník!$W122&lt;0,IF(Deník!$AC122=Statistika!$F$125,Deník!$W122,""),"")</f>
        <v/>
      </c>
      <c r="HC122" s="233" t="str">
        <f>IF(Deník!$W122&lt;0,IF(Deník!$AD122=Statistika!$F$133,Deník!$W122,""),"")</f>
        <v/>
      </c>
      <c r="HD122" s="233" t="str">
        <f>IF(Deník!$W122&lt;0,IF(Deník!$AD122=Statistika!$F$134,Deník!$W122,""),"")</f>
        <v/>
      </c>
      <c r="HE122" s="233" t="str">
        <f>IF(Deník!$W122&lt;0,IF(Deník!$AD122=Statistika!$F$135,Deník!$W122,""),"")</f>
        <v/>
      </c>
      <c r="HF122" s="233" t="str">
        <f>IF(Deník!$W122&lt;0,IF(Deník!$AD122=Statistika!$F$136,Deník!$W122,""),"")</f>
        <v/>
      </c>
      <c r="HG122" s="233" t="str">
        <f>IF(Deník!$W122&lt;0,IF(Deník!$AD122=Statistika!$F$137,Deník!$W122,""),"")</f>
        <v/>
      </c>
      <c r="ID122" s="8">
        <f>Tabulka4[[#This Row],[Sloupec3]]</f>
        <v>0</v>
      </c>
      <c r="IE122" s="17" t="str">
        <f>IF(AND([1]Deník!$C122&gt;='[1]Měsíční shrnutí'!$D$1,[1]Deník!$C122&lt;='[1]Měsíční shrnutí'!$F$1),[1]Deník!$X122,"")</f>
        <v/>
      </c>
    </row>
    <row r="123" spans="1:239">
      <c r="A123" s="8">
        <f>Deník!C124</f>
        <v>0</v>
      </c>
      <c r="B123" s="50" t="str">
        <f>Deník!R124</f>
        <v/>
      </c>
      <c r="C123" s="102" t="str">
        <f>IF(AND(Deník!R124&gt;1,Deník!R124&lt;&gt;""),1,"")</f>
        <v/>
      </c>
      <c r="D123" s="102" t="str">
        <f>IF(AND(Deník!R124&lt;=0,Deník!R124&lt;&gt;""),1,"")</f>
        <v/>
      </c>
      <c r="E123" s="103" t="str">
        <f>IF(AND(Deník!R124&gt;=0,Deník!R124&lt;=1),1,"")</f>
        <v/>
      </c>
      <c r="F123" s="79" t="str">
        <f>IF(Deník!R124&lt;&gt;"",Deník!R124+F122,"")</f>
        <v/>
      </c>
      <c r="G123" s="85"/>
      <c r="H123" s="54" t="str">
        <f>IF(MONTH(Deník!$C123)=H$2,IF(AND(Deník!$R123&gt;=0,Deník!$R123&lt;=1),"BE",Deník!$R123),"")</f>
        <v/>
      </c>
      <c r="I123" s="11" t="str">
        <f>IF(MONTH(Deník!$C123)=I$2,IF(AND(Deník!$R123&gt;=0,Deník!$R123&lt;=1),"BE",Deník!$R123),"")</f>
        <v/>
      </c>
      <c r="J123" s="11" t="str">
        <f>IF(MONTH(Deník!$C123)=J$2,IF(AND(Deník!$R123&gt;=0,Deník!$R123&lt;=1),"BE",Deník!$R123),"")</f>
        <v/>
      </c>
      <c r="K123" s="11" t="str">
        <f>IF(MONTH(Deník!$C123)=K$2,IF(AND(Deník!$R123&gt;=0,Deník!$R123&lt;=1),"BE",Deník!$R123),"")</f>
        <v/>
      </c>
      <c r="L123" s="11" t="str">
        <f>IF(MONTH(Deník!$C123)=L$2,IF(AND(Deník!$R123&gt;=0,Deník!$R123&lt;=1),"BE",Deník!$R123),"")</f>
        <v/>
      </c>
      <c r="M123" s="11" t="str">
        <f>IF(MONTH(Deník!$C123)=M$2,IF(AND(Deník!$R123&gt;=0,Deník!$R123&lt;=1),"BE",Deník!$R123),"")</f>
        <v/>
      </c>
      <c r="N123" s="11" t="str">
        <f>IF(MONTH(Deník!$C123)=N$2,IF(AND(Deník!$R123&gt;=0,Deník!$R123&lt;=1),"BE",Deník!$R123),"")</f>
        <v/>
      </c>
      <c r="O123" s="11" t="str">
        <f>IF(MONTH(Deník!$C123)=O$2,IF(AND(Deník!$R123&gt;=0,Deník!$R123&lt;=1),"BE",Deník!$R123),"")</f>
        <v/>
      </c>
      <c r="P123" s="11" t="str">
        <f>IF(MONTH(Deník!$C123)=P$2,IF(AND(Deník!$R123&gt;=0,Deník!$R123&lt;=1),"BE",Deník!$R123),"")</f>
        <v/>
      </c>
      <c r="Q123" s="11" t="str">
        <f>IF(MONTH(Deník!$C123)=Q$2,IF(AND(Deník!$R123&gt;=0,Deník!$R123&lt;=1),"BE",Deník!$R123),"")</f>
        <v/>
      </c>
      <c r="R123" s="11" t="str">
        <f>IF(MONTH(Deník!$C123)=R$2,IF(AND(Deník!$R123&gt;=0,Deník!$R123&lt;=1),"BE",Deník!$R123),"")</f>
        <v/>
      </c>
      <c r="S123" s="57" t="str">
        <f>IF(MONTH(Deník!$C123)=S$2,IF(AND(Deník!$R123&gt;=0,Deník!$R123&lt;=1),"BE",Deník!$R123),"")</f>
        <v/>
      </c>
      <c r="U123" s="12"/>
      <c r="V123" s="12"/>
      <c r="X123" s="600" t="str">
        <f>IF(Deník!$R123&lt;&gt;"",IF(Deník!$B123=Statistika!$F$63,IF(AND(Deník!$R123&gt;=0,Deník!$R123&lt;=1),"BE",Deník!$R123),""),"")</f>
        <v/>
      </c>
      <c r="Y123" s="13" t="str">
        <f>IF(Deník!$R123&lt;&gt;"",IF(Deník!$B123=Statistika!$F$64,IF(AND(Deník!$R123&gt;=0,Deník!$R123&lt;=1),"BE",Deník!$R123),""),"")</f>
        <v/>
      </c>
      <c r="Z123" s="13" t="str">
        <f>IF(Deník!$R123&lt;&gt;"",IF(Deník!$B123=Statistika!$F$65,IF(AND(Deník!$R123&gt;=0,Deník!$R123&lt;=1),"BE",Deník!$R123),""),"")</f>
        <v/>
      </c>
      <c r="AA123" s="13" t="str">
        <f>IF(Deník!$R123&lt;&gt;"",IF(Deník!$B123=Statistika!$F$66,IF(AND(Deník!$R123&gt;=0,Deník!$R123&lt;=1),"BE",Deník!$R123),""),"")</f>
        <v/>
      </c>
      <c r="AB123" s="13" t="str">
        <f>IF(Deník!$R123&lt;&gt;"",IF(Deník!$B123=Statistika!$F$67,IF(AND(Deník!$R123&gt;=0,Deník!$R123&lt;=1),"BE",Deník!$R123),""),"")</f>
        <v/>
      </c>
      <c r="AC123" s="13" t="str">
        <f>IF(Deník!$R123&lt;&gt;"",IF(Deník!$B123=Statistika!$F$68,IF(AND(Deník!$R123&gt;=0,Deník!$R123&lt;=1),"BE",Deník!$R123),""),"")</f>
        <v/>
      </c>
      <c r="AD123" s="13" t="str">
        <f>IF(Deník!$R123&lt;&gt;"",IF(Deník!$B123=Statistika!$F$69,IF(AND(Deník!$R123&gt;=0,Deník!$R123&lt;=1),"BE",Deník!$R123),""),"")</f>
        <v/>
      </c>
      <c r="AE123" s="601" t="str">
        <f>IF(Deník!$R123&lt;&gt;"",IF(Deník!$B123=Statistika!$F$70,IF(AND(Deník!$R123&gt;=0,Deník!$R123&lt;=1),"BE",Deník!$R123),""),"")</f>
        <v/>
      </c>
      <c r="AF123" s="90"/>
      <c r="AG123" s="63" t="str">
        <f>IF(Deník!$R123&lt;&gt;"",IF(Deník!$J123="L",IF(AND(Deník!$R123&gt;=0,Deník!$R123&lt;=1),"BE",Deník!$R123),""),"")</f>
        <v/>
      </c>
      <c r="AH123" s="13" t="str">
        <f>IF(Deník!$R123&lt;&gt;"",IF(Deník!$J123="S",IF(AND(Deník!$R123&gt;=0,Deník!$R123&lt;=1),"BE",Deník!$R123),""),"")</f>
        <v/>
      </c>
      <c r="AI123" s="95"/>
      <c r="AJ123" s="71" t="str">
        <f>IF(Deník!N124&lt;&gt;"",Deník!N124*-1,"")</f>
        <v/>
      </c>
      <c r="AK123" s="88"/>
      <c r="AL123" s="63" t="str">
        <f>IF(WEEKDAY(Deník!$C123,2)=1,IF(AND(Deník!$R123&gt;=0,Deník!$R123&lt;=1),"BE",Deník!$R123),"")</f>
        <v/>
      </c>
      <c r="AM123" s="13" t="str">
        <f>IF(WEEKDAY(Deník!$C123,2)=2,IF(AND(Deník!$R123&gt;=0,Deník!$R123&lt;=1),"BE",Deník!$R123),"")</f>
        <v/>
      </c>
      <c r="AN123" s="13" t="str">
        <f>IF(WEEKDAY(Deník!$C123,2)=3,IF(AND(Deník!$R123&gt;=0,Deník!$R123&lt;=1),"BE",Deník!$R123),"")</f>
        <v/>
      </c>
      <c r="AO123" s="13" t="str">
        <f>IF(WEEKDAY(Deník!$C123,2)=4,IF(AND(Deník!$R123&gt;=0,Deník!$R123&lt;=1),"BE",Deník!$R123),"")</f>
        <v/>
      </c>
      <c r="AP123" s="60" t="str">
        <f>IF(WEEKDAY(Deník!$C123,2)=5,IF(AND(Deník!$R123&gt;=0,Deník!$R123&lt;=1),"BE",Deník!$R123),"")</f>
        <v/>
      </c>
      <c r="AQ123" s="99"/>
      <c r="AR123" s="100">
        <f>Deník!D123</f>
        <v>0</v>
      </c>
      <c r="AS123" s="63" t="str">
        <f>IF(Deník!$D123&lt;&gt;"",IF(AND(Deník!$D123&gt;=AS$2,Deník!$D123&lt;=AS$3),IF(AND(Deník!$R123&gt;=0,Deník!$R123&lt;=1),"BE",Deník!$R123),""),"")</f>
        <v/>
      </c>
      <c r="AT123" s="63" t="str">
        <f>IF(Deník!$D123&lt;&gt;"",IF(AND(Deník!$D123&gt;=AT$2,Deník!$D123&lt;=AT$3),IF(AND(Deník!$R123&gt;=0,Deník!$R123&lt;=1),"BE",Deník!$R123),""),"")</f>
        <v/>
      </c>
      <c r="AU123" s="63" t="str">
        <f>IF(Deník!$D123&lt;&gt;"",IF(AND(Deník!$D123&gt;=AU$2,Deník!$D123&lt;=AU$3),IF(AND(Deník!$R123&gt;=0,Deník!$R123&lt;=1),"BE",Deník!$R123),""),"")</f>
        <v/>
      </c>
      <c r="AV123" s="63" t="str">
        <f>IF(Deník!$D123&lt;&gt;"",IF(AND(Deník!$D123&gt;=AV$2,Deník!$D123&lt;=AV$3),IF(AND(Deník!$R123&gt;=0,Deník!$R123&lt;=1),"BE",Deník!$R123),""),"")</f>
        <v/>
      </c>
      <c r="AW123" s="63" t="str">
        <f>IF(Deník!$D123&lt;&gt;"",IF(AND(Deník!$D123&gt;=AW$2,Deník!$D123&lt;=AW$3),IF(AND(Deník!$R123&gt;=0,Deník!$R123&lt;=1),"BE",Deník!$R123),""),"")</f>
        <v/>
      </c>
      <c r="AX123" s="63" t="str">
        <f>IF(Deník!$D123&lt;&gt;"",IF(AND(Deník!$D123&gt;=AX$2,Deník!$D123&lt;=AX$3),IF(AND(Deník!$R123&gt;=0,Deník!$R123&lt;=1),"BE",Deník!$R123),""),"")</f>
        <v/>
      </c>
      <c r="AY123" s="63" t="str">
        <f>IF(Deník!$D123&lt;&gt;"",IF(AND(Deník!$D123&gt;=AY$2,Deník!$D123&lt;=AY$3),IF(AND(Deník!$R123&gt;=0,Deník!$R123&lt;=1),"BE",Deník!$R123),""),"")</f>
        <v/>
      </c>
      <c r="AZ123" s="63" t="str">
        <f>IF(Deník!$D123&lt;&gt;"",IF(AND(Deník!$D123&gt;=AZ$2,Deník!$D123&lt;=AZ$3),IF(AND(Deník!$R123&gt;=0,Deník!$R123&lt;=1),"BE",Deník!$R123),""),"")</f>
        <v/>
      </c>
      <c r="BA123" s="63" t="str">
        <f>IF(Deník!$D123&lt;&gt;"",IF(AND(Deník!$D123&gt;=BA$2,Deník!$D123&lt;=BA$3),IF(AND(Deník!$R123&gt;=0,Deník!$R123&lt;=1),"BE",Deník!$R123),""),"")</f>
        <v/>
      </c>
      <c r="BB123" s="63" t="str">
        <f>IF(Deník!$D123&lt;&gt;"",IF(AND(Deník!$D123&gt;=BB$2,Deník!$D123&lt;=BB$3),IF(AND(Deník!$R123&gt;=0,Deník!$R123&lt;=1),"BE",Deník!$R123),""),"")</f>
        <v/>
      </c>
      <c r="BC123" s="71" t="str">
        <f>IF(Deník!$D123&lt;&gt;"",IF(AND(Deník!$D123&gt;=BC$2,Deník!$D123&lt;=BC$3),IF(AND(Deník!$R123&gt;=0,Deník!$R123&lt;=1),"BE",Deník!$R123),""),"")</f>
        <v/>
      </c>
      <c r="BD123" s="20" t="str">
        <f>IF(Deník!$J124="S",(Deník!$M124-Deník!$K124),IF(Deník!$J124="L",(Deník!$K124-Deník!$M124),""))</f>
        <v/>
      </c>
      <c r="BE123" s="20" t="str">
        <f>IF(Deník!$J124="S",(Deník!$K124-Deník!$O124),IF(Deník!$J124="L",(Deník!$O124-Deník!$K124),""))</f>
        <v/>
      </c>
      <c r="BF123" s="20" t="str">
        <f>IF(Deník!$J124="S",(Deník!$K124-Deník!$L124),IF(Deník!$J124="L",(Deník!$L124-Deník!$K124),""))</f>
        <v/>
      </c>
      <c r="BG123" s="20" t="str">
        <f>IF(Deník!$J124="S",(Deník!$K124-Deník!$S124),IF(Deník!$J124="L",(Deník!$S124-Deník!$K124),""))</f>
        <v/>
      </c>
      <c r="BH123" s="20" t="str">
        <f>IF(Deník!$J124="S",(Deník!$K124-Deník!$U124),IF(Deník!$J124="L",(Deník!$U124-Deník!$K124),""))</f>
        <v/>
      </c>
      <c r="BI123" s="20" t="str">
        <f>IF(Deník!$R123&gt;1,Deník!$R123,"")</f>
        <v/>
      </c>
      <c r="BJ123" s="20" t="str">
        <f>IF(Deník!$R123&lt;0,Deník!$R123,"")</f>
        <v/>
      </c>
      <c r="BK123" s="17"/>
      <c r="BM123" s="233" t="str">
        <f>IF(Deník!$R123&lt;&gt;"",IF(Deník!$Y123=Statistika!$F$78,IF(AND(Deník!$R123&gt;=0,Deník!$R123&lt;=1),"BE",Deník!$R123),""),"")</f>
        <v/>
      </c>
      <c r="BN123" s="233" t="str">
        <f>IF(Deník!$R123&lt;&gt;"",IF(Deník!$Y123=Statistika!$F$79,IF(AND(Deník!$R123&gt;=0,Deník!$R123&lt;=1),"BE",Deník!$R123),""),"")</f>
        <v/>
      </c>
      <c r="BO123" s="233" t="str">
        <f>IF(Deník!$R123&lt;&gt;"",IF(Deník!$Y123=Statistika!$F$80,IF(AND(Deník!$R123&gt;=0,Deník!$R123&lt;=1),"BE",Deník!$R123),""),"")</f>
        <v/>
      </c>
      <c r="BP123" s="233" t="str">
        <f>IF(Deník!$R123&lt;&gt;"",IF(Deník!$Y123=Statistika!$F$81,IF(AND(Deník!$R123&gt;=0,Deník!$R123&lt;=1),"BE",Deník!$R123),""),"")</f>
        <v/>
      </c>
      <c r="BQ123" s="233" t="str">
        <f>IF(Deník!$R123&lt;&gt;"",IF(Deník!$Y123=Statistika!$F$82,IF(AND(Deník!$R123&gt;=0,Deník!$R123&lt;=1),"BE",Deník!$R123),""),"")</f>
        <v/>
      </c>
      <c r="BR123" s="233" t="str">
        <f>IF(Deník!$R123&lt;&gt;"",IF(Deník!$Y123=Statistika!$F$83,IF(AND(Deník!$R123&gt;=0,Deník!$R123&lt;=1),"BE",Deník!$R123),""),"")</f>
        <v/>
      </c>
      <c r="BS123" s="233" t="str">
        <f>IF(Deník!$R123&lt;&gt;"",IF(Deník!$Y123=Statistika!$F$84,IF(AND(Deník!$R123&gt;=0,Deník!$R123&lt;=1),"BE",Deník!$R123),""),"")</f>
        <v/>
      </c>
      <c r="BT123" s="233" t="str">
        <f>IF(Deník!$R123&lt;&gt;"",IF(Deník!$Y123=Statistika!$F$85,IF(AND(Deník!$R123&gt;=0,Deník!$R123&lt;=1),"BE",Deník!$R123),""),"")</f>
        <v/>
      </c>
      <c r="BU123" s="233" t="str">
        <f>IF(Deník!$R123&lt;&gt;"",IF(Deník!$Y123=Statistika!$F$86,IF(AND(Deník!$R123&gt;=0,Deník!$R123&lt;=1),"BE",Deník!$R123),""),"")</f>
        <v/>
      </c>
      <c r="BV123" s="233" t="str">
        <f>IF(Deník!$R123&lt;&gt;"",IF(Deník!$Y123=Statistika!$F$87,IF(AND(Deník!$R123&gt;=0,Deník!$R123&lt;=1),"BE",Deník!$R123),""),"")</f>
        <v/>
      </c>
      <c r="BW123" s="233" t="str">
        <f>IF(Deník!$R123&lt;&gt;"",IF(Deník!$Y123=Statistika!$F$88,IF(AND(Deník!$R123&gt;=0,Deník!$R123&lt;=1),"BE",Deník!$R123),""),"")</f>
        <v/>
      </c>
      <c r="BX123" s="233" t="str">
        <f>IF(Deník!$R123&lt;&gt;"",IF(Deník!$Y123=Statistika!$F$89,IF(AND(Deník!$R123&gt;=0,Deník!$R123&lt;=1),"BE",Deník!$R123),""),"")</f>
        <v/>
      </c>
      <c r="BY123" s="233" t="str">
        <f>IF(Deník!$R123&lt;&gt;"",IF(Deník!$Y123=Statistika!$F$90,IF(AND(Deník!$R123&gt;=0,Deník!$R123&lt;=1),"BE",Deník!$R123),""),"")</f>
        <v/>
      </c>
      <c r="BZ123" s="233" t="str">
        <f>IF(Deník!$R123&lt;&gt;"",IF(Deník!$Y123=Statistika!$F$91,IF(AND(Deník!$R123&gt;=0,Deník!$R123&lt;=1),"BE",Deník!$R123),""),"")</f>
        <v/>
      </c>
      <c r="CA123" s="233"/>
      <c r="CB123" s="233" t="str">
        <f>IF(Deník!$R123&lt;&gt;"",IF(Deník!$AB123="SL",IF(AND(Deník!$R123&gt;=0,Deník!$R123&lt;=1),"BE",Deník!$R123),""),"")</f>
        <v/>
      </c>
      <c r="CC123" s="233" t="str">
        <f>IF(Deník!$R123&lt;&gt;"",IF(Deník!$AB123="BE10",IF(AND(Deník!$R123&gt;=0,Deník!$R123&lt;=1),"BE",Deník!$R123),""),"")</f>
        <v/>
      </c>
      <c r="CD123" s="233" t="str">
        <f>IF(Deník!$R123&lt;&gt;"",IF(Deník!$AB123="BE15",IF(AND(Deník!$R123&gt;=0,Deník!$R123&lt;=1),"BE",Deník!$R123),""),"")</f>
        <v/>
      </c>
      <c r="CE123" s="233" t="str">
        <f>IF(Deník!$R123&lt;&gt;"",IF(Deník!$AB123="BE20",IF(AND(Deník!$R123&gt;=0,Deník!$R123&lt;=1),"BE",Deník!$R123),""),"")</f>
        <v/>
      </c>
      <c r="CF123" s="233" t="str">
        <f>IF(Deník!$R123&lt;&gt;"",IF(Deník!$AB123="TP1",IF(AND(Deník!$R123&gt;=0,Deník!$R123&lt;=1),"BE",Deník!$R123),""),"")</f>
        <v/>
      </c>
      <c r="CG123" s="233" t="str">
        <f>IF(Deník!$R123&lt;&gt;"",IF(Deník!$AB123="TP2",IF(AND(Deník!$R123&gt;=0,Deník!$R123&lt;=1),"BE",Deník!$R123),""),"")</f>
        <v/>
      </c>
      <c r="CH123" s="233" t="str">
        <f>IF(Deník!$R123&lt;&gt;"",IF(Deník!$AB123="TP3",IF(AND(Deník!$R123&gt;=0,Deník!$R123&lt;=1),"BE",Deník!$R123),""),"")</f>
        <v/>
      </c>
      <c r="CI123" s="233" t="str">
        <f>IF(Deník!$R123&lt;&gt;"",IF(Deník!$AB123="Trailing SL",IF(AND(Deník!$R123&gt;=0,Deník!$R123&lt;=1),"BE",Deník!$R123),""),"")</f>
        <v/>
      </c>
      <c r="CJ123" s="233" t="str">
        <f>IF(Deník!$R123&lt;&gt;"",IF(Deník!$AB123="Manual",IF(AND(Deník!$R123&gt;=0,Deník!$R123&lt;=1),"BE",Deník!$R123),""),"")</f>
        <v/>
      </c>
      <c r="CK123" s="233"/>
      <c r="CL123" s="233" t="str">
        <f>IF(Deník!$R123&lt;0,IF(Deník!$AC123=Statistika!$F$117,Deník!$R123,""),"")</f>
        <v/>
      </c>
      <c r="CM123" s="233" t="str">
        <f>IF(Deník!$R123&lt;0,IF(Deník!$AC123=Statistika!$F$118,Deník!$R123,""),"")</f>
        <v/>
      </c>
      <c r="CN123" s="233" t="str">
        <f>IF(Deník!$R123&lt;0,IF(Deník!$AC123=Statistika!$F$119,Deník!$R123,""),"")</f>
        <v/>
      </c>
      <c r="CO123" s="233" t="str">
        <f>IF(Deník!$R123&lt;0,IF(Deník!$AC123=Statistika!$F$120,Deník!$R123,""),"")</f>
        <v/>
      </c>
      <c r="CP123" s="233" t="str">
        <f>IF(Deník!$R123&lt;0,IF(Deník!$AC123=Statistika!$F$121,Deník!$R123,""),"")</f>
        <v/>
      </c>
      <c r="CQ123" s="233" t="str">
        <f>IF(Deník!$R123&lt;0,IF(Deník!$AC123=Statistika!$F$122,Deník!$R123,""),"")</f>
        <v/>
      </c>
      <c r="CR123" s="233" t="str">
        <f>IF(Deník!$R123&lt;0,IF(Deník!$AC123=Statistika!$F$123,Deník!$R123,""),"")</f>
        <v/>
      </c>
      <c r="CS123" s="233" t="str">
        <f>IF(Deník!$R123&lt;0,IF(Deník!$AC123=Statistika!$F$124,Deník!$R123,""),"")</f>
        <v/>
      </c>
      <c r="CT123" s="233" t="str">
        <f>IF(Deník!$R123&lt;0,IF(Deník!$AC123=Statistika!$F$125,Deník!$R123,""),"")</f>
        <v/>
      </c>
      <c r="CU123" s="233"/>
      <c r="CV123" s="233" t="str">
        <f>IF(Deník!$R123&lt;0,IF(Deník!$AD123=$CV$2,Deník!$R123,""),"")</f>
        <v/>
      </c>
      <c r="CW123" s="233" t="str">
        <f>IF(Deník!$R123&lt;0,IF(Deník!$AD123=$CW$2,Deník!$R123,""),"")</f>
        <v/>
      </c>
      <c r="CX123" s="233" t="str">
        <f>IF(Deník!$R123&lt;0,IF(Deník!$AD123=$CX$2,Deník!$R123,""),"")</f>
        <v/>
      </c>
      <c r="CY123" s="233" t="str">
        <f>IF(Deník!$R123&lt;0,IF(Deník!$AD123=$CY$2,Deník!$R123,""),"")</f>
        <v/>
      </c>
      <c r="CZ123" s="233" t="str">
        <f>IF(Deník!$R123&lt;0,IF(Deník!$AD123=$CZ$2,Deník!$R123,""),"")</f>
        <v/>
      </c>
      <c r="DL123" s="221">
        <f t="shared" si="8"/>
        <v>93847.029999999984</v>
      </c>
      <c r="DM123" s="220">
        <f t="shared" si="7"/>
        <v>-6.1529700000000132E-2</v>
      </c>
      <c r="DO123" s="50">
        <f>Deník!W124</f>
        <v>0</v>
      </c>
      <c r="DP123" s="102" t="str">
        <f>IF(AND(Deník!W124&gt;0),1,"")</f>
        <v/>
      </c>
      <c r="DQ123" s="102">
        <f>IF(AND(Deník!W124&lt;=0),1,"")</f>
        <v>1</v>
      </c>
      <c r="DR123" s="227"/>
      <c r="DS123" s="228"/>
      <c r="DT123" s="85"/>
      <c r="DU123" s="54">
        <f>IF(MONTH(Deník!$C123)=DU$2,Deník!$W123,"")</f>
        <v>0</v>
      </c>
      <c r="DV123" s="222" t="str">
        <f>IF(MONTH(Deník!$C123)=DV$2,Deník!$W123,"")</f>
        <v/>
      </c>
      <c r="DW123" s="222" t="str">
        <f>IF(MONTH(Deník!$C123)=DW$2,Deník!$W123,"")</f>
        <v/>
      </c>
      <c r="DX123" s="222" t="str">
        <f>IF(MONTH(Deník!$C123)=DX$2,Deník!$W123,"")</f>
        <v/>
      </c>
      <c r="DY123" s="222" t="str">
        <f>IF(MONTH(Deník!$C123)=DY$2,Deník!$W123,"")</f>
        <v/>
      </c>
      <c r="DZ123" s="222" t="str">
        <f>IF(MONTH(Deník!$C123)=DZ$2,Deník!$W123,"")</f>
        <v/>
      </c>
      <c r="EA123" s="222" t="str">
        <f>IF(MONTH(Deník!$C123)=EA$2,Deník!$W123,"")</f>
        <v/>
      </c>
      <c r="EB123" s="222" t="str">
        <f>IF(MONTH(Deník!$C123)=EB$2,Deník!$W123,"")</f>
        <v/>
      </c>
      <c r="EC123" s="222" t="str">
        <f>IF(MONTH(Deník!$C123)=EC$2,Deník!$W123,"")</f>
        <v/>
      </c>
      <c r="ED123" s="222" t="str">
        <f>IF(MONTH(Deník!$C123)=ED$2,Deník!$W123,"")</f>
        <v/>
      </c>
      <c r="EE123" s="222" t="str">
        <f>IF(MONTH(Deník!$C123)=EE$2,Deník!$W123,"")</f>
        <v/>
      </c>
      <c r="EF123" s="222" t="str">
        <f>IF(MONTH(Deník!$C123)=EF$2,Deník!$W123,"")</f>
        <v/>
      </c>
      <c r="EI123" s="600" t="str">
        <f>IF(Deník!$W123&lt;&gt;"",IF(Deník!$B123=Statistika!$F$63,Deník!$W123,""),"")</f>
        <v/>
      </c>
      <c r="EJ123" s="13" t="str">
        <f>IF(Deník!$W123&lt;&gt;"",IF(Deník!$B123=Statistika!$F$64,Deník!$W123,""),"")</f>
        <v/>
      </c>
      <c r="EK123" s="13" t="str">
        <f>IF(Deník!$W123&lt;&gt;"",IF(Deník!$B123=Statistika!$F$65,Deník!$W123,""),"")</f>
        <v/>
      </c>
      <c r="EL123" s="13" t="str">
        <f>IF(Deník!$W123&lt;&gt;"",IF(Deník!$B123=Statistika!$F$66,Deník!$W123,""),"")</f>
        <v/>
      </c>
      <c r="EM123" s="13" t="str">
        <f>IF(Deník!$W123&lt;&gt;"",IF(Deník!$B123=Statistika!$F$67,Deník!$W123,""),"")</f>
        <v/>
      </c>
      <c r="EN123" s="13" t="str">
        <f>IF(Deník!$W123&lt;&gt;"",IF(Deník!$B123=Statistika!$F$68,Deník!$W123,""),"")</f>
        <v/>
      </c>
      <c r="EO123" s="13" t="str">
        <f>IF(Deník!$W123&lt;&gt;"",IF(Deník!$B123=Statistika!$F$69,Deník!$W123,""),"")</f>
        <v/>
      </c>
      <c r="EP123" s="601" t="str">
        <f>IF(Deník!$W123&lt;&gt;"",IF(Deník!$B123=Statistika!$F$70,Deník!$W123,""),"")</f>
        <v/>
      </c>
      <c r="EQ123" s="90"/>
      <c r="ER123" s="63" t="str">
        <f>IF(Deník!$W123&lt;&gt;"",IF(Deník!$J123="L",Deník!$W123,""),"")</f>
        <v/>
      </c>
      <c r="ES123" s="13" t="str">
        <f>IF(Deník!$W123&lt;&gt;"",IF(Deník!$J123="S",Deník!$W123,""),"")</f>
        <v/>
      </c>
      <c r="ET123" s="95"/>
      <c r="EU123" s="88"/>
      <c r="EV123" s="63" t="str">
        <f>IF(WEEKDAY(Deník!$C123,2)=1,Deník!$W123,"")</f>
        <v/>
      </c>
      <c r="EW123" s="13" t="str">
        <f>IF(WEEKDAY(Deník!$C123,2)=2,Deník!$W123,"")</f>
        <v/>
      </c>
      <c r="EX123" s="13" t="str">
        <f>IF(WEEKDAY(Deník!$C123,2)=3,Deník!$W123,"")</f>
        <v/>
      </c>
      <c r="EY123" s="13" t="str">
        <f>IF(WEEKDAY(Deník!$C123,2)=4,Deník!$W123,"")</f>
        <v/>
      </c>
      <c r="EZ123" s="60" t="str">
        <f>IF(WEEKDAY(Deník!$C123,2)=5,Deník!$W123,"")</f>
        <v/>
      </c>
      <c r="FA123" s="99"/>
      <c r="FB123" s="100">
        <f>Deník!D123</f>
        <v>0</v>
      </c>
      <c r="FC123" s="63">
        <f>IF($FB123&lt;&gt;"",IF(AND($FB123&gt;=FC$2,$FB123&lt;=FC$3),Deník!$W123,""))</f>
        <v>0</v>
      </c>
      <c r="FD123" s="63" t="str">
        <f>IF($FB123&lt;&gt;"",IF(AND($FB123&gt;=FD$2,$FB123&lt;=FD$3),Deník!$W123,""))</f>
        <v/>
      </c>
      <c r="FE123" s="63" t="str">
        <f>IF($FB123&lt;&gt;"",IF(AND($FB123&gt;=FE$2,$FB123&lt;=FE$3),Deník!$W123,""))</f>
        <v/>
      </c>
      <c r="FF123" s="63" t="str">
        <f>IF($FB123&lt;&gt;"",IF(AND($FB123&gt;=FF$2,$FB123&lt;=FF$3),Deník!$W123,""))</f>
        <v/>
      </c>
      <c r="FG123" s="63" t="str">
        <f>IF($FB123&lt;&gt;"",IF(AND($FB123&gt;=FG$2,$FB123&lt;=FG$3),Deník!$W123,""))</f>
        <v/>
      </c>
      <c r="FH123" s="63" t="str">
        <f>IF($FB123&lt;&gt;"",IF(AND($FB123&gt;=FH$2,$FB123&lt;=FH$3),Deník!$W123,""))</f>
        <v/>
      </c>
      <c r="FI123" s="63" t="str">
        <f>IF($FB123&lt;&gt;"",IF(AND($FB123&gt;=FI$2,$FB123&lt;=FI$3),Deník!$W123,""))</f>
        <v/>
      </c>
      <c r="FJ123" s="63" t="str">
        <f>IF($FB123&lt;&gt;"",IF(AND($FB123&gt;=FJ$2,$FB123&lt;=FJ$3),Deník!$W123,""))</f>
        <v/>
      </c>
      <c r="FK123" s="63" t="str">
        <f>IF($FB123&lt;&gt;"",IF(AND($FB123&gt;=FK$2,$FB123&lt;=FK$3),Deník!$W123,""))</f>
        <v/>
      </c>
      <c r="FL123" s="63" t="str">
        <f>IF($FB123&lt;&gt;"",IF(AND($FB123&gt;=FL$2,$FB123&lt;=FL$3),Deník!$W123,""))</f>
        <v/>
      </c>
      <c r="FM123" s="63" t="str">
        <f>IF($FB123&lt;&gt;"",IF(AND($FB123&gt;=FM$2,$FB123&lt;=FM$3),Deník!$W123,""))</f>
        <v/>
      </c>
      <c r="FN123" s="13"/>
      <c r="FO123" s="20" t="str">
        <f>IF(Deník!$W123&gt;1,Deník!$W123,"")</f>
        <v/>
      </c>
      <c r="FP123" s="20" t="str">
        <f>IF(Deník!$W123&lt;0,Deník!$W123,"")</f>
        <v/>
      </c>
      <c r="FQ123" s="17"/>
      <c r="FS123" s="233"/>
      <c r="FT123" s="233" t="str">
        <f>IF(Deník!$W123&lt;&gt;"",IF(Deník!$Y123=Statistika!$F$78,Deník!$W123,""),"")</f>
        <v/>
      </c>
      <c r="FU123" s="233" t="str">
        <f>IF(Deník!$W123&lt;&gt;"",IF(Deník!$Y123=Statistika!$F$79,Deník!$W123,""),"")</f>
        <v/>
      </c>
      <c r="FV123" s="233" t="str">
        <f>IF(Deník!$W123&lt;&gt;"",IF(Deník!$Y123=Statistika!$F$80,Deník!$W123,""),"")</f>
        <v/>
      </c>
      <c r="FW123" s="233" t="str">
        <f>IF(Deník!$W123&lt;&gt;"",IF(Deník!$Y123=Statistika!$F$81,Deník!$W123,""),"")</f>
        <v/>
      </c>
      <c r="FX123" s="233" t="str">
        <f>IF(Deník!$W123&lt;&gt;"",IF(Deník!$Y123=Statistika!$F$82,Deník!$W123,""),"")</f>
        <v/>
      </c>
      <c r="FY123" s="233" t="str">
        <f>IF(Deník!$W123&lt;&gt;"",IF(Deník!$Y123=Statistika!$F$83,Deník!$W123,""),"")</f>
        <v/>
      </c>
      <c r="FZ123" s="233" t="str">
        <f>IF(Deník!$W123&lt;&gt;"",IF(Deník!$Y123=Statistika!$F$84,Deník!$W123,""),"")</f>
        <v/>
      </c>
      <c r="GA123" s="233" t="str">
        <f>IF(Deník!$W123&lt;&gt;"",IF(Deník!$Y123=Statistika!$F$85,Deník!$W123,""),"")</f>
        <v/>
      </c>
      <c r="GB123" s="233" t="str">
        <f>IF(Deník!$W123&lt;&gt;"",IF(Deník!$Y123=Statistika!$F$86,Deník!$W123,""),"")</f>
        <v/>
      </c>
      <c r="GC123" s="233" t="str">
        <f>IF(Deník!$W123&lt;&gt;"",IF(Deník!$Y123=Statistika!$F$87,Deník!$W123,""),"")</f>
        <v/>
      </c>
      <c r="GD123" s="233" t="str">
        <f>IF(Deník!$W123&lt;&gt;"",IF(Deník!$Y123=Statistika!$F$88,Deník!$W123,""),"")</f>
        <v/>
      </c>
      <c r="GE123" s="233" t="str">
        <f>IF(Deník!$W123&lt;&gt;"",IF(Deník!$Y123=Statistika!$F$89,Deník!$W123,""),"")</f>
        <v/>
      </c>
      <c r="GF123" s="233" t="str">
        <f>IF(Deník!$W123&lt;&gt;"",IF(Deník!$Y123=Statistika!$F$90,Deník!$W123,""),"")</f>
        <v/>
      </c>
      <c r="GG123" s="233" t="str">
        <f>IF(Deník!$W123&lt;&gt;"",IF(Deník!$Y123=Statistika!$F$91,Deník!$W123,""),"")</f>
        <v/>
      </c>
      <c r="GH123" s="233"/>
      <c r="GI123" s="233" t="str">
        <f>IF(Deník!$W123&lt;&gt;"",IF(Deník!$AB123=Statistika!$L$100,Deník!$W123,""),"")</f>
        <v/>
      </c>
      <c r="GJ123" s="233" t="str">
        <f>IF(Deník!$W123&lt;&gt;"",IF(Deník!$AB123=Statistika!$L$101,Deník!$W123,""),"")</f>
        <v/>
      </c>
      <c r="GK123" s="233" t="str">
        <f>IF(Deník!$W123&lt;&gt;"",IF(Deník!$AB123=Statistika!$L$102,Deník!$W123,""),"")</f>
        <v/>
      </c>
      <c r="GL123" s="233" t="str">
        <f>IF(Deník!$W123&lt;&gt;"",IF(Deník!$AB123=Statistika!$L$103,Deník!$W123,""),"")</f>
        <v/>
      </c>
      <c r="GM123" s="233" t="str">
        <f>IF(Deník!$W123&lt;&gt;"",IF(Deník!$AB123=Statistika!$L$104,Deník!$W123,""),"")</f>
        <v/>
      </c>
      <c r="GN123" s="233" t="str">
        <f>IF(Deník!$W123&lt;&gt;"",IF(Deník!$AB123=Statistika!$L$105,Deník!$W123,""),"")</f>
        <v/>
      </c>
      <c r="GO123" s="233" t="str">
        <f>IF(Deník!$W123&lt;&gt;"",IF(Deník!$AB123=Statistika!$L$106,Deník!$W123,""),"")</f>
        <v/>
      </c>
      <c r="GP123" s="233" t="str">
        <f>IF(Deník!$W123&lt;&gt;"",IF(Deník!$AB123=Statistika!$L$107,Deník!$W123,""),"")</f>
        <v/>
      </c>
      <c r="GQ123" s="233" t="str">
        <f>IF(Deník!$W123&lt;&gt;"",IF(Deník!$AB123=Statistika!$L$108,Deník!$W123,""),"")</f>
        <v/>
      </c>
      <c r="GS123" s="233" t="str">
        <f>IF(Deník!$W123&lt;0,IF(Deník!$AC123=Statistika!$F$117,Deník!$W123,""),"")</f>
        <v/>
      </c>
      <c r="GT123" s="233" t="str">
        <f>IF(Deník!$W123&lt;0,IF(Deník!$AC123=Statistika!$F$118,Deník!$W123,""),"")</f>
        <v/>
      </c>
      <c r="GU123" s="233" t="str">
        <f>IF(Deník!$W123&lt;0,IF(Deník!$AC123=Statistika!$F$119,Deník!$W123,""),"")</f>
        <v/>
      </c>
      <c r="GV123" s="233" t="str">
        <f>IF(Deník!$W123&lt;0,IF(Deník!$AC123=Statistika!$F$120,Deník!$W123,""),"")</f>
        <v/>
      </c>
      <c r="GW123" s="233" t="str">
        <f>IF(Deník!$W123&lt;0,IF(Deník!$AC123=Statistika!$F$121,Deník!$W123,""),"")</f>
        <v/>
      </c>
      <c r="GX123" s="233" t="str">
        <f>IF(Deník!$W123&lt;0,IF(Deník!$AC123=Statistika!$F$122,Deník!$W123,""),"")</f>
        <v/>
      </c>
      <c r="GY123" s="233" t="str">
        <f>IF(Deník!$W123&lt;0,IF(Deník!$AC123=Statistika!$F$123,Deník!$W123,""),"")</f>
        <v/>
      </c>
      <c r="GZ123" s="233" t="str">
        <f>IF(Deník!$W123&lt;0,IF(Deník!$AC123=Statistika!$F$124,Deník!$W123,""),"")</f>
        <v/>
      </c>
      <c r="HA123" s="233" t="str">
        <f>IF(Deník!$W123&lt;0,IF(Deník!$AC123=Statistika!$F$125,Deník!$W123,""),"")</f>
        <v/>
      </c>
      <c r="HC123" s="233" t="str">
        <f>IF(Deník!$W123&lt;0,IF(Deník!$AD123=Statistika!$F$133,Deník!$W123,""),"")</f>
        <v/>
      </c>
      <c r="HD123" s="233" t="str">
        <f>IF(Deník!$W123&lt;0,IF(Deník!$AD123=Statistika!$F$134,Deník!$W123,""),"")</f>
        <v/>
      </c>
      <c r="HE123" s="233" t="str">
        <f>IF(Deník!$W123&lt;0,IF(Deník!$AD123=Statistika!$F$135,Deník!$W123,""),"")</f>
        <v/>
      </c>
      <c r="HF123" s="233" t="str">
        <f>IF(Deník!$W123&lt;0,IF(Deník!$AD123=Statistika!$F$136,Deník!$W123,""),"")</f>
        <v/>
      </c>
      <c r="HG123" s="233" t="str">
        <f>IF(Deník!$W123&lt;0,IF(Deník!$AD123=Statistika!$F$137,Deník!$W123,""),"")</f>
        <v/>
      </c>
      <c r="ID123" s="8">
        <f>Tabulka4[[#This Row],[Sloupec3]]</f>
        <v>0</v>
      </c>
      <c r="IE123" s="17" t="str">
        <f>IF(AND([1]Deník!$C123&gt;='[1]Měsíční shrnutí'!$D$1,[1]Deník!$C123&lt;='[1]Měsíční shrnutí'!$F$1),[1]Deník!$X123,"")</f>
        <v/>
      </c>
    </row>
    <row r="124" spans="1:239">
      <c r="A124" s="8">
        <f>Deník!C125</f>
        <v>0</v>
      </c>
      <c r="B124" s="50" t="str">
        <f>Deník!R125</f>
        <v/>
      </c>
      <c r="C124" s="102" t="str">
        <f>IF(AND(Deník!R125&gt;1,Deník!R125&lt;&gt;""),1,"")</f>
        <v/>
      </c>
      <c r="D124" s="102" t="str">
        <f>IF(AND(Deník!R125&lt;=0,Deník!R125&lt;&gt;""),1,"")</f>
        <v/>
      </c>
      <c r="E124" s="103" t="str">
        <f>IF(AND(Deník!R125&gt;=0,Deník!R125&lt;=1),1,"")</f>
        <v/>
      </c>
      <c r="F124" s="79" t="str">
        <f>IF(Deník!R125&lt;&gt;"",Deník!R125+F123,"")</f>
        <v/>
      </c>
      <c r="G124" s="85"/>
      <c r="H124" s="54" t="str">
        <f>IF(MONTH(Deník!$C124)=H$2,IF(AND(Deník!$R124&gt;=0,Deník!$R124&lt;=1),"BE",Deník!$R124),"")</f>
        <v/>
      </c>
      <c r="I124" s="11" t="str">
        <f>IF(MONTH(Deník!$C124)=I$2,IF(AND(Deník!$R124&gt;=0,Deník!$R124&lt;=1),"BE",Deník!$R124),"")</f>
        <v/>
      </c>
      <c r="J124" s="11" t="str">
        <f>IF(MONTH(Deník!$C124)=J$2,IF(AND(Deník!$R124&gt;=0,Deník!$R124&lt;=1),"BE",Deník!$R124),"")</f>
        <v/>
      </c>
      <c r="K124" s="11" t="str">
        <f>IF(MONTH(Deník!$C124)=K$2,IF(AND(Deník!$R124&gt;=0,Deník!$R124&lt;=1),"BE",Deník!$R124),"")</f>
        <v/>
      </c>
      <c r="L124" s="11" t="str">
        <f>IF(MONTH(Deník!$C124)=L$2,IF(AND(Deník!$R124&gt;=0,Deník!$R124&lt;=1),"BE",Deník!$R124),"")</f>
        <v/>
      </c>
      <c r="M124" s="11" t="str">
        <f>IF(MONTH(Deník!$C124)=M$2,IF(AND(Deník!$R124&gt;=0,Deník!$R124&lt;=1),"BE",Deník!$R124),"")</f>
        <v/>
      </c>
      <c r="N124" s="11" t="str">
        <f>IF(MONTH(Deník!$C124)=N$2,IF(AND(Deník!$R124&gt;=0,Deník!$R124&lt;=1),"BE",Deník!$R124),"")</f>
        <v/>
      </c>
      <c r="O124" s="11" t="str">
        <f>IF(MONTH(Deník!$C124)=O$2,IF(AND(Deník!$R124&gt;=0,Deník!$R124&lt;=1),"BE",Deník!$R124),"")</f>
        <v/>
      </c>
      <c r="P124" s="11" t="str">
        <f>IF(MONTH(Deník!$C124)=P$2,IF(AND(Deník!$R124&gt;=0,Deník!$R124&lt;=1),"BE",Deník!$R124),"")</f>
        <v/>
      </c>
      <c r="Q124" s="11" t="str">
        <f>IF(MONTH(Deník!$C124)=Q$2,IF(AND(Deník!$R124&gt;=0,Deník!$R124&lt;=1),"BE",Deník!$R124),"")</f>
        <v/>
      </c>
      <c r="R124" s="11" t="str">
        <f>IF(MONTH(Deník!$C124)=R$2,IF(AND(Deník!$R124&gt;=0,Deník!$R124&lt;=1),"BE",Deník!$R124),"")</f>
        <v/>
      </c>
      <c r="S124" s="57" t="str">
        <f>IF(MONTH(Deník!$C124)=S$2,IF(AND(Deník!$R124&gt;=0,Deník!$R124&lt;=1),"BE",Deník!$R124),"")</f>
        <v/>
      </c>
      <c r="U124" s="12"/>
      <c r="V124" s="12"/>
      <c r="X124" s="600" t="str">
        <f>IF(Deník!$R124&lt;&gt;"",IF(Deník!$B124=Statistika!$F$63,IF(AND(Deník!$R124&gt;=0,Deník!$R124&lt;=1),"BE",Deník!$R124),""),"")</f>
        <v/>
      </c>
      <c r="Y124" s="13" t="str">
        <f>IF(Deník!$R124&lt;&gt;"",IF(Deník!$B124=Statistika!$F$64,IF(AND(Deník!$R124&gt;=0,Deník!$R124&lt;=1),"BE",Deník!$R124),""),"")</f>
        <v/>
      </c>
      <c r="Z124" s="13" t="str">
        <f>IF(Deník!$R124&lt;&gt;"",IF(Deník!$B124=Statistika!$F$65,IF(AND(Deník!$R124&gt;=0,Deník!$R124&lt;=1),"BE",Deník!$R124),""),"")</f>
        <v/>
      </c>
      <c r="AA124" s="13" t="str">
        <f>IF(Deník!$R124&lt;&gt;"",IF(Deník!$B124=Statistika!$F$66,IF(AND(Deník!$R124&gt;=0,Deník!$R124&lt;=1),"BE",Deník!$R124),""),"")</f>
        <v/>
      </c>
      <c r="AB124" s="13" t="str">
        <f>IF(Deník!$R124&lt;&gt;"",IF(Deník!$B124=Statistika!$F$67,IF(AND(Deník!$R124&gt;=0,Deník!$R124&lt;=1),"BE",Deník!$R124),""),"")</f>
        <v/>
      </c>
      <c r="AC124" s="13" t="str">
        <f>IF(Deník!$R124&lt;&gt;"",IF(Deník!$B124=Statistika!$F$68,IF(AND(Deník!$R124&gt;=0,Deník!$R124&lt;=1),"BE",Deník!$R124),""),"")</f>
        <v/>
      </c>
      <c r="AD124" s="13" t="str">
        <f>IF(Deník!$R124&lt;&gt;"",IF(Deník!$B124=Statistika!$F$69,IF(AND(Deník!$R124&gt;=0,Deník!$R124&lt;=1),"BE",Deník!$R124),""),"")</f>
        <v/>
      </c>
      <c r="AE124" s="601" t="str">
        <f>IF(Deník!$R124&lt;&gt;"",IF(Deník!$B124=Statistika!$F$70,IF(AND(Deník!$R124&gt;=0,Deník!$R124&lt;=1),"BE",Deník!$R124),""),"")</f>
        <v/>
      </c>
      <c r="AF124" s="90"/>
      <c r="AG124" s="63" t="str">
        <f>IF(Deník!$R124&lt;&gt;"",IF(Deník!$J124="L",IF(AND(Deník!$R124&gt;=0,Deník!$R124&lt;=1),"BE",Deník!$R124),""),"")</f>
        <v/>
      </c>
      <c r="AH124" s="13" t="str">
        <f>IF(Deník!$R124&lt;&gt;"",IF(Deník!$J124="S",IF(AND(Deník!$R124&gt;=0,Deník!$R124&lt;=1),"BE",Deník!$R124),""),"")</f>
        <v/>
      </c>
      <c r="AI124" s="95"/>
      <c r="AJ124" s="71" t="str">
        <f>IF(Deník!N125&lt;&gt;"",Deník!N125*-1,"")</f>
        <v/>
      </c>
      <c r="AK124" s="88"/>
      <c r="AL124" s="63" t="str">
        <f>IF(WEEKDAY(Deník!$C124,2)=1,IF(AND(Deník!$R124&gt;=0,Deník!$R124&lt;=1),"BE",Deník!$R124),"")</f>
        <v/>
      </c>
      <c r="AM124" s="13" t="str">
        <f>IF(WEEKDAY(Deník!$C124,2)=2,IF(AND(Deník!$R124&gt;=0,Deník!$R124&lt;=1),"BE",Deník!$R124),"")</f>
        <v/>
      </c>
      <c r="AN124" s="13" t="str">
        <f>IF(WEEKDAY(Deník!$C124,2)=3,IF(AND(Deník!$R124&gt;=0,Deník!$R124&lt;=1),"BE",Deník!$R124),"")</f>
        <v/>
      </c>
      <c r="AO124" s="13" t="str">
        <f>IF(WEEKDAY(Deník!$C124,2)=4,IF(AND(Deník!$R124&gt;=0,Deník!$R124&lt;=1),"BE",Deník!$R124),"")</f>
        <v/>
      </c>
      <c r="AP124" s="60" t="str">
        <f>IF(WEEKDAY(Deník!$C124,2)=5,IF(AND(Deník!$R124&gt;=0,Deník!$R124&lt;=1),"BE",Deník!$R124),"")</f>
        <v/>
      </c>
      <c r="AQ124" s="99"/>
      <c r="AR124" s="100">
        <f>Deník!D124</f>
        <v>0</v>
      </c>
      <c r="AS124" s="63" t="str">
        <f>IF(Deník!$D124&lt;&gt;"",IF(AND(Deník!$D124&gt;=AS$2,Deník!$D124&lt;=AS$3),IF(AND(Deník!$R124&gt;=0,Deník!$R124&lt;=1),"BE",Deník!$R124),""),"")</f>
        <v/>
      </c>
      <c r="AT124" s="63" t="str">
        <f>IF(Deník!$D124&lt;&gt;"",IF(AND(Deník!$D124&gt;=AT$2,Deník!$D124&lt;=AT$3),IF(AND(Deník!$R124&gt;=0,Deník!$R124&lt;=1),"BE",Deník!$R124),""),"")</f>
        <v/>
      </c>
      <c r="AU124" s="63" t="str">
        <f>IF(Deník!$D124&lt;&gt;"",IF(AND(Deník!$D124&gt;=AU$2,Deník!$D124&lt;=AU$3),IF(AND(Deník!$R124&gt;=0,Deník!$R124&lt;=1),"BE",Deník!$R124),""),"")</f>
        <v/>
      </c>
      <c r="AV124" s="63" t="str">
        <f>IF(Deník!$D124&lt;&gt;"",IF(AND(Deník!$D124&gt;=AV$2,Deník!$D124&lt;=AV$3),IF(AND(Deník!$R124&gt;=0,Deník!$R124&lt;=1),"BE",Deník!$R124),""),"")</f>
        <v/>
      </c>
      <c r="AW124" s="63" t="str">
        <f>IF(Deník!$D124&lt;&gt;"",IF(AND(Deník!$D124&gt;=AW$2,Deník!$D124&lt;=AW$3),IF(AND(Deník!$R124&gt;=0,Deník!$R124&lt;=1),"BE",Deník!$R124),""),"")</f>
        <v/>
      </c>
      <c r="AX124" s="63" t="str">
        <f>IF(Deník!$D124&lt;&gt;"",IF(AND(Deník!$D124&gt;=AX$2,Deník!$D124&lt;=AX$3),IF(AND(Deník!$R124&gt;=0,Deník!$R124&lt;=1),"BE",Deník!$R124),""),"")</f>
        <v/>
      </c>
      <c r="AY124" s="63" t="str">
        <f>IF(Deník!$D124&lt;&gt;"",IF(AND(Deník!$D124&gt;=AY$2,Deník!$D124&lt;=AY$3),IF(AND(Deník!$R124&gt;=0,Deník!$R124&lt;=1),"BE",Deník!$R124),""),"")</f>
        <v/>
      </c>
      <c r="AZ124" s="63" t="str">
        <f>IF(Deník!$D124&lt;&gt;"",IF(AND(Deník!$D124&gt;=AZ$2,Deník!$D124&lt;=AZ$3),IF(AND(Deník!$R124&gt;=0,Deník!$R124&lt;=1),"BE",Deník!$R124),""),"")</f>
        <v/>
      </c>
      <c r="BA124" s="63" t="str">
        <f>IF(Deník!$D124&lt;&gt;"",IF(AND(Deník!$D124&gt;=BA$2,Deník!$D124&lt;=BA$3),IF(AND(Deník!$R124&gt;=0,Deník!$R124&lt;=1),"BE",Deník!$R124),""),"")</f>
        <v/>
      </c>
      <c r="BB124" s="63" t="str">
        <f>IF(Deník!$D124&lt;&gt;"",IF(AND(Deník!$D124&gt;=BB$2,Deník!$D124&lt;=BB$3),IF(AND(Deník!$R124&gt;=0,Deník!$R124&lt;=1),"BE",Deník!$R124),""),"")</f>
        <v/>
      </c>
      <c r="BC124" s="71" t="str">
        <f>IF(Deník!$D124&lt;&gt;"",IF(AND(Deník!$D124&gt;=BC$2,Deník!$D124&lt;=BC$3),IF(AND(Deník!$R124&gt;=0,Deník!$R124&lt;=1),"BE",Deník!$R124),""),"")</f>
        <v/>
      </c>
      <c r="BD124" s="20" t="str">
        <f>IF(Deník!$J125="S",(Deník!$M125-Deník!$K125),IF(Deník!$J125="L",(Deník!$K125-Deník!$M125),""))</f>
        <v/>
      </c>
      <c r="BE124" s="20" t="str">
        <f>IF(Deník!$J125="S",(Deník!$K125-Deník!$O125),IF(Deník!$J125="L",(Deník!$O125-Deník!$K125),""))</f>
        <v/>
      </c>
      <c r="BF124" s="20" t="str">
        <f>IF(Deník!$J125="S",(Deník!$K125-Deník!$L125),IF(Deník!$J125="L",(Deník!$L125-Deník!$K125),""))</f>
        <v/>
      </c>
      <c r="BG124" s="20" t="str">
        <f>IF(Deník!$J125="S",(Deník!$K125-Deník!$S125),IF(Deník!$J125="L",(Deník!$S125-Deník!$K125),""))</f>
        <v/>
      </c>
      <c r="BH124" s="20" t="str">
        <f>IF(Deník!$J125="S",(Deník!$K125-Deník!$U125),IF(Deník!$J125="L",(Deník!$U125-Deník!$K125),""))</f>
        <v/>
      </c>
      <c r="BI124" s="20" t="str">
        <f>IF(Deník!$R124&gt;1,Deník!$R124,"")</f>
        <v/>
      </c>
      <c r="BJ124" s="20" t="str">
        <f>IF(Deník!$R124&lt;0,Deník!$R124,"")</f>
        <v/>
      </c>
      <c r="BK124" s="17"/>
      <c r="BM124" s="233" t="str">
        <f>IF(Deník!$R124&lt;&gt;"",IF(Deník!$Y124=Statistika!$F$78,IF(AND(Deník!$R124&gt;=0,Deník!$R124&lt;=1),"BE",Deník!$R124),""),"")</f>
        <v/>
      </c>
      <c r="BN124" s="233" t="str">
        <f>IF(Deník!$R124&lt;&gt;"",IF(Deník!$Y124=Statistika!$F$79,IF(AND(Deník!$R124&gt;=0,Deník!$R124&lt;=1),"BE",Deník!$R124),""),"")</f>
        <v/>
      </c>
      <c r="BO124" s="233" t="str">
        <f>IF(Deník!$R124&lt;&gt;"",IF(Deník!$Y124=Statistika!$F$80,IF(AND(Deník!$R124&gt;=0,Deník!$R124&lt;=1),"BE",Deník!$R124),""),"")</f>
        <v/>
      </c>
      <c r="BP124" s="233" t="str">
        <f>IF(Deník!$R124&lt;&gt;"",IF(Deník!$Y124=Statistika!$F$81,IF(AND(Deník!$R124&gt;=0,Deník!$R124&lt;=1),"BE",Deník!$R124),""),"")</f>
        <v/>
      </c>
      <c r="BQ124" s="233" t="str">
        <f>IF(Deník!$R124&lt;&gt;"",IF(Deník!$Y124=Statistika!$F$82,IF(AND(Deník!$R124&gt;=0,Deník!$R124&lt;=1),"BE",Deník!$R124),""),"")</f>
        <v/>
      </c>
      <c r="BR124" s="233" t="str">
        <f>IF(Deník!$R124&lt;&gt;"",IF(Deník!$Y124=Statistika!$F$83,IF(AND(Deník!$R124&gt;=0,Deník!$R124&lt;=1),"BE",Deník!$R124),""),"")</f>
        <v/>
      </c>
      <c r="BS124" s="233" t="str">
        <f>IF(Deník!$R124&lt;&gt;"",IF(Deník!$Y124=Statistika!$F$84,IF(AND(Deník!$R124&gt;=0,Deník!$R124&lt;=1),"BE",Deník!$R124),""),"")</f>
        <v/>
      </c>
      <c r="BT124" s="233" t="str">
        <f>IF(Deník!$R124&lt;&gt;"",IF(Deník!$Y124=Statistika!$F$85,IF(AND(Deník!$R124&gt;=0,Deník!$R124&lt;=1),"BE",Deník!$R124),""),"")</f>
        <v/>
      </c>
      <c r="BU124" s="233" t="str">
        <f>IF(Deník!$R124&lt;&gt;"",IF(Deník!$Y124=Statistika!$F$86,IF(AND(Deník!$R124&gt;=0,Deník!$R124&lt;=1),"BE",Deník!$R124),""),"")</f>
        <v/>
      </c>
      <c r="BV124" s="233" t="str">
        <f>IF(Deník!$R124&lt;&gt;"",IF(Deník!$Y124=Statistika!$F$87,IF(AND(Deník!$R124&gt;=0,Deník!$R124&lt;=1),"BE",Deník!$R124),""),"")</f>
        <v/>
      </c>
      <c r="BW124" s="233" t="str">
        <f>IF(Deník!$R124&lt;&gt;"",IF(Deník!$Y124=Statistika!$F$88,IF(AND(Deník!$R124&gt;=0,Deník!$R124&lt;=1),"BE",Deník!$R124),""),"")</f>
        <v/>
      </c>
      <c r="BX124" s="233" t="str">
        <f>IF(Deník!$R124&lt;&gt;"",IF(Deník!$Y124=Statistika!$F$89,IF(AND(Deník!$R124&gt;=0,Deník!$R124&lt;=1),"BE",Deník!$R124),""),"")</f>
        <v/>
      </c>
      <c r="BY124" s="233" t="str">
        <f>IF(Deník!$R124&lt;&gt;"",IF(Deník!$Y124=Statistika!$F$90,IF(AND(Deník!$R124&gt;=0,Deník!$R124&lt;=1),"BE",Deník!$R124),""),"")</f>
        <v/>
      </c>
      <c r="BZ124" s="233" t="str">
        <f>IF(Deník!$R124&lt;&gt;"",IF(Deník!$Y124=Statistika!$F$91,IF(AND(Deník!$R124&gt;=0,Deník!$R124&lt;=1),"BE",Deník!$R124),""),"")</f>
        <v/>
      </c>
      <c r="CA124" s="233"/>
      <c r="CB124" s="233" t="str">
        <f>IF(Deník!$R124&lt;&gt;"",IF(Deník!$AB124="SL",IF(AND(Deník!$R124&gt;=0,Deník!$R124&lt;=1),"BE",Deník!$R124),""),"")</f>
        <v/>
      </c>
      <c r="CC124" s="233" t="str">
        <f>IF(Deník!$R124&lt;&gt;"",IF(Deník!$AB124="BE10",IF(AND(Deník!$R124&gt;=0,Deník!$R124&lt;=1),"BE",Deník!$R124),""),"")</f>
        <v/>
      </c>
      <c r="CD124" s="233" t="str">
        <f>IF(Deník!$R124&lt;&gt;"",IF(Deník!$AB124="BE15",IF(AND(Deník!$R124&gt;=0,Deník!$R124&lt;=1),"BE",Deník!$R124),""),"")</f>
        <v/>
      </c>
      <c r="CE124" s="233" t="str">
        <f>IF(Deník!$R124&lt;&gt;"",IF(Deník!$AB124="BE20",IF(AND(Deník!$R124&gt;=0,Deník!$R124&lt;=1),"BE",Deník!$R124),""),"")</f>
        <v/>
      </c>
      <c r="CF124" s="233" t="str">
        <f>IF(Deník!$R124&lt;&gt;"",IF(Deník!$AB124="TP1",IF(AND(Deník!$R124&gt;=0,Deník!$R124&lt;=1),"BE",Deník!$R124),""),"")</f>
        <v/>
      </c>
      <c r="CG124" s="233" t="str">
        <f>IF(Deník!$R124&lt;&gt;"",IF(Deník!$AB124="TP2",IF(AND(Deník!$R124&gt;=0,Deník!$R124&lt;=1),"BE",Deník!$R124),""),"")</f>
        <v/>
      </c>
      <c r="CH124" s="233" t="str">
        <f>IF(Deník!$R124&lt;&gt;"",IF(Deník!$AB124="TP3",IF(AND(Deník!$R124&gt;=0,Deník!$R124&lt;=1),"BE",Deník!$R124),""),"")</f>
        <v/>
      </c>
      <c r="CI124" s="233" t="str">
        <f>IF(Deník!$R124&lt;&gt;"",IF(Deník!$AB124="Trailing SL",IF(AND(Deník!$R124&gt;=0,Deník!$R124&lt;=1),"BE",Deník!$R124),""),"")</f>
        <v/>
      </c>
      <c r="CJ124" s="233" t="str">
        <f>IF(Deník!$R124&lt;&gt;"",IF(Deník!$AB124="Manual",IF(AND(Deník!$R124&gt;=0,Deník!$R124&lt;=1),"BE",Deník!$R124),""),"")</f>
        <v/>
      </c>
      <c r="CK124" s="233"/>
      <c r="CL124" s="233" t="str">
        <f>IF(Deník!$R124&lt;0,IF(Deník!$AC124=Statistika!$F$117,Deník!$R124,""),"")</f>
        <v/>
      </c>
      <c r="CM124" s="233" t="str">
        <f>IF(Deník!$R124&lt;0,IF(Deník!$AC124=Statistika!$F$118,Deník!$R124,""),"")</f>
        <v/>
      </c>
      <c r="CN124" s="233" t="str">
        <f>IF(Deník!$R124&lt;0,IF(Deník!$AC124=Statistika!$F$119,Deník!$R124,""),"")</f>
        <v/>
      </c>
      <c r="CO124" s="233" t="str">
        <f>IF(Deník!$R124&lt;0,IF(Deník!$AC124=Statistika!$F$120,Deník!$R124,""),"")</f>
        <v/>
      </c>
      <c r="CP124" s="233" t="str">
        <f>IF(Deník!$R124&lt;0,IF(Deník!$AC124=Statistika!$F$121,Deník!$R124,""),"")</f>
        <v/>
      </c>
      <c r="CQ124" s="233" t="str">
        <f>IF(Deník!$R124&lt;0,IF(Deník!$AC124=Statistika!$F$122,Deník!$R124,""),"")</f>
        <v/>
      </c>
      <c r="CR124" s="233" t="str">
        <f>IF(Deník!$R124&lt;0,IF(Deník!$AC124=Statistika!$F$123,Deník!$R124,""),"")</f>
        <v/>
      </c>
      <c r="CS124" s="233" t="str">
        <f>IF(Deník!$R124&lt;0,IF(Deník!$AC124=Statistika!$F$124,Deník!$R124,""),"")</f>
        <v/>
      </c>
      <c r="CT124" s="233" t="str">
        <f>IF(Deník!$R124&lt;0,IF(Deník!$AC124=Statistika!$F$125,Deník!$R124,""),"")</f>
        <v/>
      </c>
      <c r="CU124" s="233"/>
      <c r="CV124" s="233" t="str">
        <f>IF(Deník!$R124&lt;0,IF(Deník!$AD124=$CV$2,Deník!$R124,""),"")</f>
        <v/>
      </c>
      <c r="CW124" s="233" t="str">
        <f>IF(Deník!$R124&lt;0,IF(Deník!$AD124=$CW$2,Deník!$R124,""),"")</f>
        <v/>
      </c>
      <c r="CX124" s="233" t="str">
        <f>IF(Deník!$R124&lt;0,IF(Deník!$AD124=$CX$2,Deník!$R124,""),"")</f>
        <v/>
      </c>
      <c r="CY124" s="233" t="str">
        <f>IF(Deník!$R124&lt;0,IF(Deník!$AD124=$CY$2,Deník!$R124,""),"")</f>
        <v/>
      </c>
      <c r="CZ124" s="233" t="str">
        <f>IF(Deník!$R124&lt;0,IF(Deník!$AD124=$CZ$2,Deník!$R124,""),"")</f>
        <v/>
      </c>
      <c r="DL124" s="221">
        <f t="shared" si="8"/>
        <v>93847.029999999984</v>
      </c>
      <c r="DM124" s="220">
        <f t="shared" si="7"/>
        <v>-6.1529700000000132E-2</v>
      </c>
      <c r="DO124" s="50">
        <f>Deník!W125</f>
        <v>0</v>
      </c>
      <c r="DP124" s="102" t="str">
        <f>IF(AND(Deník!W125&gt;0),1,"")</f>
        <v/>
      </c>
      <c r="DQ124" s="102">
        <f>IF(AND(Deník!W125&lt;=0),1,"")</f>
        <v>1</v>
      </c>
      <c r="DR124" s="227"/>
      <c r="DS124" s="228"/>
      <c r="DT124" s="85"/>
      <c r="DU124" s="54">
        <f>IF(MONTH(Deník!$C124)=DU$2,Deník!$W124,"")</f>
        <v>0</v>
      </c>
      <c r="DV124" s="222" t="str">
        <f>IF(MONTH(Deník!$C124)=DV$2,Deník!$W124,"")</f>
        <v/>
      </c>
      <c r="DW124" s="222" t="str">
        <f>IF(MONTH(Deník!$C124)=DW$2,Deník!$W124,"")</f>
        <v/>
      </c>
      <c r="DX124" s="222" t="str">
        <f>IF(MONTH(Deník!$C124)=DX$2,Deník!$W124,"")</f>
        <v/>
      </c>
      <c r="DY124" s="222" t="str">
        <f>IF(MONTH(Deník!$C124)=DY$2,Deník!$W124,"")</f>
        <v/>
      </c>
      <c r="DZ124" s="222" t="str">
        <f>IF(MONTH(Deník!$C124)=DZ$2,Deník!$W124,"")</f>
        <v/>
      </c>
      <c r="EA124" s="222" t="str">
        <f>IF(MONTH(Deník!$C124)=EA$2,Deník!$W124,"")</f>
        <v/>
      </c>
      <c r="EB124" s="222" t="str">
        <f>IF(MONTH(Deník!$C124)=EB$2,Deník!$W124,"")</f>
        <v/>
      </c>
      <c r="EC124" s="222" t="str">
        <f>IF(MONTH(Deník!$C124)=EC$2,Deník!$W124,"")</f>
        <v/>
      </c>
      <c r="ED124" s="222" t="str">
        <f>IF(MONTH(Deník!$C124)=ED$2,Deník!$W124,"")</f>
        <v/>
      </c>
      <c r="EE124" s="222" t="str">
        <f>IF(MONTH(Deník!$C124)=EE$2,Deník!$W124,"")</f>
        <v/>
      </c>
      <c r="EF124" s="222" t="str">
        <f>IF(MONTH(Deník!$C124)=EF$2,Deník!$W124,"")</f>
        <v/>
      </c>
      <c r="EI124" s="600" t="str">
        <f>IF(Deník!$W124&lt;&gt;"",IF(Deník!$B124=Statistika!$F$63,Deník!$W124,""),"")</f>
        <v/>
      </c>
      <c r="EJ124" s="13" t="str">
        <f>IF(Deník!$W124&lt;&gt;"",IF(Deník!$B124=Statistika!$F$64,Deník!$W124,""),"")</f>
        <v/>
      </c>
      <c r="EK124" s="13" t="str">
        <f>IF(Deník!$W124&lt;&gt;"",IF(Deník!$B124=Statistika!$F$65,Deník!$W124,""),"")</f>
        <v/>
      </c>
      <c r="EL124" s="13" t="str">
        <f>IF(Deník!$W124&lt;&gt;"",IF(Deník!$B124=Statistika!$F$66,Deník!$W124,""),"")</f>
        <v/>
      </c>
      <c r="EM124" s="13" t="str">
        <f>IF(Deník!$W124&lt;&gt;"",IF(Deník!$B124=Statistika!$F$67,Deník!$W124,""),"")</f>
        <v/>
      </c>
      <c r="EN124" s="13" t="str">
        <f>IF(Deník!$W124&lt;&gt;"",IF(Deník!$B124=Statistika!$F$68,Deník!$W124,""),"")</f>
        <v/>
      </c>
      <c r="EO124" s="13" t="str">
        <f>IF(Deník!$W124&lt;&gt;"",IF(Deník!$B124=Statistika!$F$69,Deník!$W124,""),"")</f>
        <v/>
      </c>
      <c r="EP124" s="601" t="str">
        <f>IF(Deník!$W124&lt;&gt;"",IF(Deník!$B124=Statistika!$F$70,Deník!$W124,""),"")</f>
        <v/>
      </c>
      <c r="EQ124" s="90"/>
      <c r="ER124" s="63" t="str">
        <f>IF(Deník!$W124&lt;&gt;"",IF(Deník!$J124="L",Deník!$W124,""),"")</f>
        <v/>
      </c>
      <c r="ES124" s="13" t="str">
        <f>IF(Deník!$W124&lt;&gt;"",IF(Deník!$J124="S",Deník!$W124,""),"")</f>
        <v/>
      </c>
      <c r="ET124" s="95"/>
      <c r="EU124" s="88"/>
      <c r="EV124" s="63" t="str">
        <f>IF(WEEKDAY(Deník!$C124,2)=1,Deník!$W124,"")</f>
        <v/>
      </c>
      <c r="EW124" s="13" t="str">
        <f>IF(WEEKDAY(Deník!$C124,2)=2,Deník!$W124,"")</f>
        <v/>
      </c>
      <c r="EX124" s="13" t="str">
        <f>IF(WEEKDAY(Deník!$C124,2)=3,Deník!$W124,"")</f>
        <v/>
      </c>
      <c r="EY124" s="13" t="str">
        <f>IF(WEEKDAY(Deník!$C124,2)=4,Deník!$W124,"")</f>
        <v/>
      </c>
      <c r="EZ124" s="60" t="str">
        <f>IF(WEEKDAY(Deník!$C124,2)=5,Deník!$W124,"")</f>
        <v/>
      </c>
      <c r="FA124" s="99"/>
      <c r="FB124" s="100">
        <f>Deník!D124</f>
        <v>0</v>
      </c>
      <c r="FC124" s="63">
        <f>IF($FB124&lt;&gt;"",IF(AND($FB124&gt;=FC$2,$FB124&lt;=FC$3),Deník!$W124,""))</f>
        <v>0</v>
      </c>
      <c r="FD124" s="63" t="str">
        <f>IF($FB124&lt;&gt;"",IF(AND($FB124&gt;=FD$2,$FB124&lt;=FD$3),Deník!$W124,""))</f>
        <v/>
      </c>
      <c r="FE124" s="63" t="str">
        <f>IF($FB124&lt;&gt;"",IF(AND($FB124&gt;=FE$2,$FB124&lt;=FE$3),Deník!$W124,""))</f>
        <v/>
      </c>
      <c r="FF124" s="63" t="str">
        <f>IF($FB124&lt;&gt;"",IF(AND($FB124&gt;=FF$2,$FB124&lt;=FF$3),Deník!$W124,""))</f>
        <v/>
      </c>
      <c r="FG124" s="63" t="str">
        <f>IF($FB124&lt;&gt;"",IF(AND($FB124&gt;=FG$2,$FB124&lt;=FG$3),Deník!$W124,""))</f>
        <v/>
      </c>
      <c r="FH124" s="63" t="str">
        <f>IF($FB124&lt;&gt;"",IF(AND($FB124&gt;=FH$2,$FB124&lt;=FH$3),Deník!$W124,""))</f>
        <v/>
      </c>
      <c r="FI124" s="63" t="str">
        <f>IF($FB124&lt;&gt;"",IF(AND($FB124&gt;=FI$2,$FB124&lt;=FI$3),Deník!$W124,""))</f>
        <v/>
      </c>
      <c r="FJ124" s="63" t="str">
        <f>IF($FB124&lt;&gt;"",IF(AND($FB124&gt;=FJ$2,$FB124&lt;=FJ$3),Deník!$W124,""))</f>
        <v/>
      </c>
      <c r="FK124" s="63" t="str">
        <f>IF($FB124&lt;&gt;"",IF(AND($FB124&gt;=FK$2,$FB124&lt;=FK$3),Deník!$W124,""))</f>
        <v/>
      </c>
      <c r="FL124" s="63" t="str">
        <f>IF($FB124&lt;&gt;"",IF(AND($FB124&gt;=FL$2,$FB124&lt;=FL$3),Deník!$W124,""))</f>
        <v/>
      </c>
      <c r="FM124" s="63" t="str">
        <f>IF($FB124&lt;&gt;"",IF(AND($FB124&gt;=FM$2,$FB124&lt;=FM$3),Deník!$W124,""))</f>
        <v/>
      </c>
      <c r="FN124" s="13"/>
      <c r="FO124" s="20" t="str">
        <f>IF(Deník!$W124&gt;1,Deník!$W124,"")</f>
        <v/>
      </c>
      <c r="FP124" s="20" t="str">
        <f>IF(Deník!$W124&lt;0,Deník!$W124,"")</f>
        <v/>
      </c>
      <c r="FQ124" s="17"/>
      <c r="FS124" s="233"/>
      <c r="FT124" s="233" t="str">
        <f>IF(Deník!$W124&lt;&gt;"",IF(Deník!$Y124=Statistika!$F$78,Deník!$W124,""),"")</f>
        <v/>
      </c>
      <c r="FU124" s="233" t="str">
        <f>IF(Deník!$W124&lt;&gt;"",IF(Deník!$Y124=Statistika!$F$79,Deník!$W124,""),"")</f>
        <v/>
      </c>
      <c r="FV124" s="233" t="str">
        <f>IF(Deník!$W124&lt;&gt;"",IF(Deník!$Y124=Statistika!$F$80,Deník!$W124,""),"")</f>
        <v/>
      </c>
      <c r="FW124" s="233" t="str">
        <f>IF(Deník!$W124&lt;&gt;"",IF(Deník!$Y124=Statistika!$F$81,Deník!$W124,""),"")</f>
        <v/>
      </c>
      <c r="FX124" s="233" t="str">
        <f>IF(Deník!$W124&lt;&gt;"",IF(Deník!$Y124=Statistika!$F$82,Deník!$W124,""),"")</f>
        <v/>
      </c>
      <c r="FY124" s="233" t="str">
        <f>IF(Deník!$W124&lt;&gt;"",IF(Deník!$Y124=Statistika!$F$83,Deník!$W124,""),"")</f>
        <v/>
      </c>
      <c r="FZ124" s="233" t="str">
        <f>IF(Deník!$W124&lt;&gt;"",IF(Deník!$Y124=Statistika!$F$84,Deník!$W124,""),"")</f>
        <v/>
      </c>
      <c r="GA124" s="233" t="str">
        <f>IF(Deník!$W124&lt;&gt;"",IF(Deník!$Y124=Statistika!$F$85,Deník!$W124,""),"")</f>
        <v/>
      </c>
      <c r="GB124" s="233" t="str">
        <f>IF(Deník!$W124&lt;&gt;"",IF(Deník!$Y124=Statistika!$F$86,Deník!$W124,""),"")</f>
        <v/>
      </c>
      <c r="GC124" s="233" t="str">
        <f>IF(Deník!$W124&lt;&gt;"",IF(Deník!$Y124=Statistika!$F$87,Deník!$W124,""),"")</f>
        <v/>
      </c>
      <c r="GD124" s="233" t="str">
        <f>IF(Deník!$W124&lt;&gt;"",IF(Deník!$Y124=Statistika!$F$88,Deník!$W124,""),"")</f>
        <v/>
      </c>
      <c r="GE124" s="233" t="str">
        <f>IF(Deník!$W124&lt;&gt;"",IF(Deník!$Y124=Statistika!$F$89,Deník!$W124,""),"")</f>
        <v/>
      </c>
      <c r="GF124" s="233" t="str">
        <f>IF(Deník!$W124&lt;&gt;"",IF(Deník!$Y124=Statistika!$F$90,Deník!$W124,""),"")</f>
        <v/>
      </c>
      <c r="GG124" s="233" t="str">
        <f>IF(Deník!$W124&lt;&gt;"",IF(Deník!$Y124=Statistika!$F$91,Deník!$W124,""),"")</f>
        <v/>
      </c>
      <c r="GH124" s="233"/>
      <c r="GI124" s="233" t="str">
        <f>IF(Deník!$W124&lt;&gt;"",IF(Deník!$AB124=Statistika!$L$100,Deník!$W124,""),"")</f>
        <v/>
      </c>
      <c r="GJ124" s="233" t="str">
        <f>IF(Deník!$W124&lt;&gt;"",IF(Deník!$AB124=Statistika!$L$101,Deník!$W124,""),"")</f>
        <v/>
      </c>
      <c r="GK124" s="233" t="str">
        <f>IF(Deník!$W124&lt;&gt;"",IF(Deník!$AB124=Statistika!$L$102,Deník!$W124,""),"")</f>
        <v/>
      </c>
      <c r="GL124" s="233" t="str">
        <f>IF(Deník!$W124&lt;&gt;"",IF(Deník!$AB124=Statistika!$L$103,Deník!$W124,""),"")</f>
        <v/>
      </c>
      <c r="GM124" s="233" t="str">
        <f>IF(Deník!$W124&lt;&gt;"",IF(Deník!$AB124=Statistika!$L$104,Deník!$W124,""),"")</f>
        <v/>
      </c>
      <c r="GN124" s="233" t="str">
        <f>IF(Deník!$W124&lt;&gt;"",IF(Deník!$AB124=Statistika!$L$105,Deník!$W124,""),"")</f>
        <v/>
      </c>
      <c r="GO124" s="233" t="str">
        <f>IF(Deník!$W124&lt;&gt;"",IF(Deník!$AB124=Statistika!$L$106,Deník!$W124,""),"")</f>
        <v/>
      </c>
      <c r="GP124" s="233" t="str">
        <f>IF(Deník!$W124&lt;&gt;"",IF(Deník!$AB124=Statistika!$L$107,Deník!$W124,""),"")</f>
        <v/>
      </c>
      <c r="GQ124" s="233" t="str">
        <f>IF(Deník!$W124&lt;&gt;"",IF(Deník!$AB124=Statistika!$L$108,Deník!$W124,""),"")</f>
        <v/>
      </c>
      <c r="GS124" s="233" t="str">
        <f>IF(Deník!$W124&lt;0,IF(Deník!$AC124=Statistika!$F$117,Deník!$W124,""),"")</f>
        <v/>
      </c>
      <c r="GT124" s="233" t="str">
        <f>IF(Deník!$W124&lt;0,IF(Deník!$AC124=Statistika!$F$118,Deník!$W124,""),"")</f>
        <v/>
      </c>
      <c r="GU124" s="233" t="str">
        <f>IF(Deník!$W124&lt;0,IF(Deník!$AC124=Statistika!$F$119,Deník!$W124,""),"")</f>
        <v/>
      </c>
      <c r="GV124" s="233" t="str">
        <f>IF(Deník!$W124&lt;0,IF(Deník!$AC124=Statistika!$F$120,Deník!$W124,""),"")</f>
        <v/>
      </c>
      <c r="GW124" s="233" t="str">
        <f>IF(Deník!$W124&lt;0,IF(Deník!$AC124=Statistika!$F$121,Deník!$W124,""),"")</f>
        <v/>
      </c>
      <c r="GX124" s="233" t="str">
        <f>IF(Deník!$W124&lt;0,IF(Deník!$AC124=Statistika!$F$122,Deník!$W124,""),"")</f>
        <v/>
      </c>
      <c r="GY124" s="233" t="str">
        <f>IF(Deník!$W124&lt;0,IF(Deník!$AC124=Statistika!$F$123,Deník!$W124,""),"")</f>
        <v/>
      </c>
      <c r="GZ124" s="233" t="str">
        <f>IF(Deník!$W124&lt;0,IF(Deník!$AC124=Statistika!$F$124,Deník!$W124,""),"")</f>
        <v/>
      </c>
      <c r="HA124" s="233" t="str">
        <f>IF(Deník!$W124&lt;0,IF(Deník!$AC124=Statistika!$F$125,Deník!$W124,""),"")</f>
        <v/>
      </c>
      <c r="HC124" s="233" t="str">
        <f>IF(Deník!$W124&lt;0,IF(Deník!$AD124=Statistika!$F$133,Deník!$W124,""),"")</f>
        <v/>
      </c>
      <c r="HD124" s="233" t="str">
        <f>IF(Deník!$W124&lt;0,IF(Deník!$AD124=Statistika!$F$134,Deník!$W124,""),"")</f>
        <v/>
      </c>
      <c r="HE124" s="233" t="str">
        <f>IF(Deník!$W124&lt;0,IF(Deník!$AD124=Statistika!$F$135,Deník!$W124,""),"")</f>
        <v/>
      </c>
      <c r="HF124" s="233" t="str">
        <f>IF(Deník!$W124&lt;0,IF(Deník!$AD124=Statistika!$F$136,Deník!$W124,""),"")</f>
        <v/>
      </c>
      <c r="HG124" s="233" t="str">
        <f>IF(Deník!$W124&lt;0,IF(Deník!$AD124=Statistika!$F$137,Deník!$W124,""),"")</f>
        <v/>
      </c>
      <c r="ID124" s="8">
        <f>Tabulka4[[#This Row],[Sloupec3]]</f>
        <v>0</v>
      </c>
      <c r="IE124" s="17" t="str">
        <f>IF(AND([1]Deník!$C124&gt;='[1]Měsíční shrnutí'!$D$1,[1]Deník!$C124&lt;='[1]Měsíční shrnutí'!$F$1),[1]Deník!$X124,"")</f>
        <v/>
      </c>
    </row>
    <row r="125" spans="1:239">
      <c r="A125" s="8">
        <f>Deník!C126</f>
        <v>0</v>
      </c>
      <c r="B125" s="50" t="str">
        <f>Deník!R126</f>
        <v/>
      </c>
      <c r="C125" s="102" t="str">
        <f>IF(AND(Deník!R126&gt;1,Deník!R126&lt;&gt;""),1,"")</f>
        <v/>
      </c>
      <c r="D125" s="102" t="str">
        <f>IF(AND(Deník!R126&lt;=0,Deník!R126&lt;&gt;""),1,"")</f>
        <v/>
      </c>
      <c r="E125" s="103" t="str">
        <f>IF(AND(Deník!R126&gt;=0,Deník!R126&lt;=1),1,"")</f>
        <v/>
      </c>
      <c r="F125" s="79" t="str">
        <f>IF(Deník!R126&lt;&gt;"",Deník!R126+F124,"")</f>
        <v/>
      </c>
      <c r="G125" s="85"/>
      <c r="H125" s="54" t="str">
        <f>IF(MONTH(Deník!$C125)=H$2,IF(AND(Deník!$R125&gt;=0,Deník!$R125&lt;=1),"BE",Deník!$R125),"")</f>
        <v/>
      </c>
      <c r="I125" s="11" t="str">
        <f>IF(MONTH(Deník!$C125)=I$2,IF(AND(Deník!$R125&gt;=0,Deník!$R125&lt;=1),"BE",Deník!$R125),"")</f>
        <v/>
      </c>
      <c r="J125" s="11" t="str">
        <f>IF(MONTH(Deník!$C125)=J$2,IF(AND(Deník!$R125&gt;=0,Deník!$R125&lt;=1),"BE",Deník!$R125),"")</f>
        <v/>
      </c>
      <c r="K125" s="11" t="str">
        <f>IF(MONTH(Deník!$C125)=K$2,IF(AND(Deník!$R125&gt;=0,Deník!$R125&lt;=1),"BE",Deník!$R125),"")</f>
        <v/>
      </c>
      <c r="L125" s="11" t="str">
        <f>IF(MONTH(Deník!$C125)=L$2,IF(AND(Deník!$R125&gt;=0,Deník!$R125&lt;=1),"BE",Deník!$R125),"")</f>
        <v/>
      </c>
      <c r="M125" s="11" t="str">
        <f>IF(MONTH(Deník!$C125)=M$2,IF(AND(Deník!$R125&gt;=0,Deník!$R125&lt;=1),"BE",Deník!$R125),"")</f>
        <v/>
      </c>
      <c r="N125" s="11" t="str">
        <f>IF(MONTH(Deník!$C125)=N$2,IF(AND(Deník!$R125&gt;=0,Deník!$R125&lt;=1),"BE",Deník!$R125),"")</f>
        <v/>
      </c>
      <c r="O125" s="11" t="str">
        <f>IF(MONTH(Deník!$C125)=O$2,IF(AND(Deník!$R125&gt;=0,Deník!$R125&lt;=1),"BE",Deník!$R125),"")</f>
        <v/>
      </c>
      <c r="P125" s="11" t="str">
        <f>IF(MONTH(Deník!$C125)=P$2,IF(AND(Deník!$R125&gt;=0,Deník!$R125&lt;=1),"BE",Deník!$R125),"")</f>
        <v/>
      </c>
      <c r="Q125" s="11" t="str">
        <f>IF(MONTH(Deník!$C125)=Q$2,IF(AND(Deník!$R125&gt;=0,Deník!$R125&lt;=1),"BE",Deník!$R125),"")</f>
        <v/>
      </c>
      <c r="R125" s="11" t="str">
        <f>IF(MONTH(Deník!$C125)=R$2,IF(AND(Deník!$R125&gt;=0,Deník!$R125&lt;=1),"BE",Deník!$R125),"")</f>
        <v/>
      </c>
      <c r="S125" s="57" t="str">
        <f>IF(MONTH(Deník!$C125)=S$2,IF(AND(Deník!$R125&gt;=0,Deník!$R125&lt;=1),"BE",Deník!$R125),"")</f>
        <v/>
      </c>
      <c r="U125" s="12"/>
      <c r="V125" s="12"/>
      <c r="X125" s="600" t="str">
        <f>IF(Deník!$R125&lt;&gt;"",IF(Deník!$B125=Statistika!$F$63,IF(AND(Deník!$R125&gt;=0,Deník!$R125&lt;=1),"BE",Deník!$R125),""),"")</f>
        <v/>
      </c>
      <c r="Y125" s="13" t="str">
        <f>IF(Deník!$R125&lt;&gt;"",IF(Deník!$B125=Statistika!$F$64,IF(AND(Deník!$R125&gt;=0,Deník!$R125&lt;=1),"BE",Deník!$R125),""),"")</f>
        <v/>
      </c>
      <c r="Z125" s="13" t="str">
        <f>IF(Deník!$R125&lt;&gt;"",IF(Deník!$B125=Statistika!$F$65,IF(AND(Deník!$R125&gt;=0,Deník!$R125&lt;=1),"BE",Deník!$R125),""),"")</f>
        <v/>
      </c>
      <c r="AA125" s="13" t="str">
        <f>IF(Deník!$R125&lt;&gt;"",IF(Deník!$B125=Statistika!$F$66,IF(AND(Deník!$R125&gt;=0,Deník!$R125&lt;=1),"BE",Deník!$R125),""),"")</f>
        <v/>
      </c>
      <c r="AB125" s="13" t="str">
        <f>IF(Deník!$R125&lt;&gt;"",IF(Deník!$B125=Statistika!$F$67,IF(AND(Deník!$R125&gt;=0,Deník!$R125&lt;=1),"BE",Deník!$R125),""),"")</f>
        <v/>
      </c>
      <c r="AC125" s="13" t="str">
        <f>IF(Deník!$R125&lt;&gt;"",IF(Deník!$B125=Statistika!$F$68,IF(AND(Deník!$R125&gt;=0,Deník!$R125&lt;=1),"BE",Deník!$R125),""),"")</f>
        <v/>
      </c>
      <c r="AD125" s="13" t="str">
        <f>IF(Deník!$R125&lt;&gt;"",IF(Deník!$B125=Statistika!$F$69,IF(AND(Deník!$R125&gt;=0,Deník!$R125&lt;=1),"BE",Deník!$R125),""),"")</f>
        <v/>
      </c>
      <c r="AE125" s="601" t="str">
        <f>IF(Deník!$R125&lt;&gt;"",IF(Deník!$B125=Statistika!$F$70,IF(AND(Deník!$R125&gt;=0,Deník!$R125&lt;=1),"BE",Deník!$R125),""),"")</f>
        <v/>
      </c>
      <c r="AF125" s="90"/>
      <c r="AG125" s="63" t="str">
        <f>IF(Deník!$R125&lt;&gt;"",IF(Deník!$J125="L",IF(AND(Deník!$R125&gt;=0,Deník!$R125&lt;=1),"BE",Deník!$R125),""),"")</f>
        <v/>
      </c>
      <c r="AH125" s="13" t="str">
        <f>IF(Deník!$R125&lt;&gt;"",IF(Deník!$J125="S",IF(AND(Deník!$R125&gt;=0,Deník!$R125&lt;=1),"BE",Deník!$R125),""),"")</f>
        <v/>
      </c>
      <c r="AI125" s="95"/>
      <c r="AJ125" s="71" t="str">
        <f>IF(Deník!N126&lt;&gt;"",Deník!N126*-1,"")</f>
        <v/>
      </c>
      <c r="AK125" s="88"/>
      <c r="AL125" s="63" t="str">
        <f>IF(WEEKDAY(Deník!$C125,2)=1,IF(AND(Deník!$R125&gt;=0,Deník!$R125&lt;=1),"BE",Deník!$R125),"")</f>
        <v/>
      </c>
      <c r="AM125" s="13" t="str">
        <f>IF(WEEKDAY(Deník!$C125,2)=2,IF(AND(Deník!$R125&gt;=0,Deník!$R125&lt;=1),"BE",Deník!$R125),"")</f>
        <v/>
      </c>
      <c r="AN125" s="13" t="str">
        <f>IF(WEEKDAY(Deník!$C125,2)=3,IF(AND(Deník!$R125&gt;=0,Deník!$R125&lt;=1),"BE",Deník!$R125),"")</f>
        <v/>
      </c>
      <c r="AO125" s="13" t="str">
        <f>IF(WEEKDAY(Deník!$C125,2)=4,IF(AND(Deník!$R125&gt;=0,Deník!$R125&lt;=1),"BE",Deník!$R125),"")</f>
        <v/>
      </c>
      <c r="AP125" s="60" t="str">
        <f>IF(WEEKDAY(Deník!$C125,2)=5,IF(AND(Deník!$R125&gt;=0,Deník!$R125&lt;=1),"BE",Deník!$R125),"")</f>
        <v/>
      </c>
      <c r="AQ125" s="99"/>
      <c r="AR125" s="100">
        <f>Deník!D125</f>
        <v>0</v>
      </c>
      <c r="AS125" s="63" t="str">
        <f>IF(Deník!$D125&lt;&gt;"",IF(AND(Deník!$D125&gt;=AS$2,Deník!$D125&lt;=AS$3),IF(AND(Deník!$R125&gt;=0,Deník!$R125&lt;=1),"BE",Deník!$R125),""),"")</f>
        <v/>
      </c>
      <c r="AT125" s="63" t="str">
        <f>IF(Deník!$D125&lt;&gt;"",IF(AND(Deník!$D125&gt;=AT$2,Deník!$D125&lt;=AT$3),IF(AND(Deník!$R125&gt;=0,Deník!$R125&lt;=1),"BE",Deník!$R125),""),"")</f>
        <v/>
      </c>
      <c r="AU125" s="63" t="str">
        <f>IF(Deník!$D125&lt;&gt;"",IF(AND(Deník!$D125&gt;=AU$2,Deník!$D125&lt;=AU$3),IF(AND(Deník!$R125&gt;=0,Deník!$R125&lt;=1),"BE",Deník!$R125),""),"")</f>
        <v/>
      </c>
      <c r="AV125" s="63" t="str">
        <f>IF(Deník!$D125&lt;&gt;"",IF(AND(Deník!$D125&gt;=AV$2,Deník!$D125&lt;=AV$3),IF(AND(Deník!$R125&gt;=0,Deník!$R125&lt;=1),"BE",Deník!$R125),""),"")</f>
        <v/>
      </c>
      <c r="AW125" s="63" t="str">
        <f>IF(Deník!$D125&lt;&gt;"",IF(AND(Deník!$D125&gt;=AW$2,Deník!$D125&lt;=AW$3),IF(AND(Deník!$R125&gt;=0,Deník!$R125&lt;=1),"BE",Deník!$R125),""),"")</f>
        <v/>
      </c>
      <c r="AX125" s="63" t="str">
        <f>IF(Deník!$D125&lt;&gt;"",IF(AND(Deník!$D125&gt;=AX$2,Deník!$D125&lt;=AX$3),IF(AND(Deník!$R125&gt;=0,Deník!$R125&lt;=1),"BE",Deník!$R125),""),"")</f>
        <v/>
      </c>
      <c r="AY125" s="63" t="str">
        <f>IF(Deník!$D125&lt;&gt;"",IF(AND(Deník!$D125&gt;=AY$2,Deník!$D125&lt;=AY$3),IF(AND(Deník!$R125&gt;=0,Deník!$R125&lt;=1),"BE",Deník!$R125),""),"")</f>
        <v/>
      </c>
      <c r="AZ125" s="63" t="str">
        <f>IF(Deník!$D125&lt;&gt;"",IF(AND(Deník!$D125&gt;=AZ$2,Deník!$D125&lt;=AZ$3),IF(AND(Deník!$R125&gt;=0,Deník!$R125&lt;=1),"BE",Deník!$R125),""),"")</f>
        <v/>
      </c>
      <c r="BA125" s="63" t="str">
        <f>IF(Deník!$D125&lt;&gt;"",IF(AND(Deník!$D125&gt;=BA$2,Deník!$D125&lt;=BA$3),IF(AND(Deník!$R125&gt;=0,Deník!$R125&lt;=1),"BE",Deník!$R125),""),"")</f>
        <v/>
      </c>
      <c r="BB125" s="63" t="str">
        <f>IF(Deník!$D125&lt;&gt;"",IF(AND(Deník!$D125&gt;=BB$2,Deník!$D125&lt;=BB$3),IF(AND(Deník!$R125&gt;=0,Deník!$R125&lt;=1),"BE",Deník!$R125),""),"")</f>
        <v/>
      </c>
      <c r="BC125" s="71" t="str">
        <f>IF(Deník!$D125&lt;&gt;"",IF(AND(Deník!$D125&gt;=BC$2,Deník!$D125&lt;=BC$3),IF(AND(Deník!$R125&gt;=0,Deník!$R125&lt;=1),"BE",Deník!$R125),""),"")</f>
        <v/>
      </c>
      <c r="BD125" s="20" t="str">
        <f>IF(Deník!$J126="S",(Deník!$M126-Deník!$K126),IF(Deník!$J126="L",(Deník!$K126-Deník!$M126),""))</f>
        <v/>
      </c>
      <c r="BE125" s="20" t="str">
        <f>IF(Deník!$J126="S",(Deník!$K126-Deník!$O126),IF(Deník!$J126="L",(Deník!$O126-Deník!$K126),""))</f>
        <v/>
      </c>
      <c r="BF125" s="20" t="str">
        <f>IF(Deník!$J126="S",(Deník!$K126-Deník!$L126),IF(Deník!$J126="L",(Deník!$L126-Deník!$K126),""))</f>
        <v/>
      </c>
      <c r="BG125" s="20" t="str">
        <f>IF(Deník!$J126="S",(Deník!$K126-Deník!$S126),IF(Deník!$J126="L",(Deník!$S126-Deník!$K126),""))</f>
        <v/>
      </c>
      <c r="BH125" s="20" t="str">
        <f>IF(Deník!$J126="S",(Deník!$K126-Deník!$U126),IF(Deník!$J126="L",(Deník!$U126-Deník!$K126),""))</f>
        <v/>
      </c>
      <c r="BI125" s="20" t="str">
        <f>IF(Deník!$R125&gt;1,Deník!$R125,"")</f>
        <v/>
      </c>
      <c r="BJ125" s="20" t="str">
        <f>IF(Deník!$R125&lt;0,Deník!$R125,"")</f>
        <v/>
      </c>
      <c r="BK125" s="17"/>
      <c r="BM125" s="233" t="str">
        <f>IF(Deník!$R125&lt;&gt;"",IF(Deník!$Y125=Statistika!$F$78,IF(AND(Deník!$R125&gt;=0,Deník!$R125&lt;=1),"BE",Deník!$R125),""),"")</f>
        <v/>
      </c>
      <c r="BN125" s="233" t="str">
        <f>IF(Deník!$R125&lt;&gt;"",IF(Deník!$Y125=Statistika!$F$79,IF(AND(Deník!$R125&gt;=0,Deník!$R125&lt;=1),"BE",Deník!$R125),""),"")</f>
        <v/>
      </c>
      <c r="BO125" s="233" t="str">
        <f>IF(Deník!$R125&lt;&gt;"",IF(Deník!$Y125=Statistika!$F$80,IF(AND(Deník!$R125&gt;=0,Deník!$R125&lt;=1),"BE",Deník!$R125),""),"")</f>
        <v/>
      </c>
      <c r="BP125" s="233" t="str">
        <f>IF(Deník!$R125&lt;&gt;"",IF(Deník!$Y125=Statistika!$F$81,IF(AND(Deník!$R125&gt;=0,Deník!$R125&lt;=1),"BE",Deník!$R125),""),"")</f>
        <v/>
      </c>
      <c r="BQ125" s="233" t="str">
        <f>IF(Deník!$R125&lt;&gt;"",IF(Deník!$Y125=Statistika!$F$82,IF(AND(Deník!$R125&gt;=0,Deník!$R125&lt;=1),"BE",Deník!$R125),""),"")</f>
        <v/>
      </c>
      <c r="BR125" s="233" t="str">
        <f>IF(Deník!$R125&lt;&gt;"",IF(Deník!$Y125=Statistika!$F$83,IF(AND(Deník!$R125&gt;=0,Deník!$R125&lt;=1),"BE",Deník!$R125),""),"")</f>
        <v/>
      </c>
      <c r="BS125" s="233" t="str">
        <f>IF(Deník!$R125&lt;&gt;"",IF(Deník!$Y125=Statistika!$F$84,IF(AND(Deník!$R125&gt;=0,Deník!$R125&lt;=1),"BE",Deník!$R125),""),"")</f>
        <v/>
      </c>
      <c r="BT125" s="233" t="str">
        <f>IF(Deník!$R125&lt;&gt;"",IF(Deník!$Y125=Statistika!$F$85,IF(AND(Deník!$R125&gt;=0,Deník!$R125&lt;=1),"BE",Deník!$R125),""),"")</f>
        <v/>
      </c>
      <c r="BU125" s="233" t="str">
        <f>IF(Deník!$R125&lt;&gt;"",IF(Deník!$Y125=Statistika!$F$86,IF(AND(Deník!$R125&gt;=0,Deník!$R125&lt;=1),"BE",Deník!$R125),""),"")</f>
        <v/>
      </c>
      <c r="BV125" s="233" t="str">
        <f>IF(Deník!$R125&lt;&gt;"",IF(Deník!$Y125=Statistika!$F$87,IF(AND(Deník!$R125&gt;=0,Deník!$R125&lt;=1),"BE",Deník!$R125),""),"")</f>
        <v/>
      </c>
      <c r="BW125" s="233" t="str">
        <f>IF(Deník!$R125&lt;&gt;"",IF(Deník!$Y125=Statistika!$F$88,IF(AND(Deník!$R125&gt;=0,Deník!$R125&lt;=1),"BE",Deník!$R125),""),"")</f>
        <v/>
      </c>
      <c r="BX125" s="233" t="str">
        <f>IF(Deník!$R125&lt;&gt;"",IF(Deník!$Y125=Statistika!$F$89,IF(AND(Deník!$R125&gt;=0,Deník!$R125&lt;=1),"BE",Deník!$R125),""),"")</f>
        <v/>
      </c>
      <c r="BY125" s="233" t="str">
        <f>IF(Deník!$R125&lt;&gt;"",IF(Deník!$Y125=Statistika!$F$90,IF(AND(Deník!$R125&gt;=0,Deník!$R125&lt;=1),"BE",Deník!$R125),""),"")</f>
        <v/>
      </c>
      <c r="BZ125" s="233" t="str">
        <f>IF(Deník!$R125&lt;&gt;"",IF(Deník!$Y125=Statistika!$F$91,IF(AND(Deník!$R125&gt;=0,Deník!$R125&lt;=1),"BE",Deník!$R125),""),"")</f>
        <v/>
      </c>
      <c r="CA125" s="233"/>
      <c r="CB125" s="233" t="str">
        <f>IF(Deník!$R125&lt;&gt;"",IF(Deník!$AB125="SL",IF(AND(Deník!$R125&gt;=0,Deník!$R125&lt;=1),"BE",Deník!$R125),""),"")</f>
        <v/>
      </c>
      <c r="CC125" s="233" t="str">
        <f>IF(Deník!$R125&lt;&gt;"",IF(Deník!$AB125="BE10",IF(AND(Deník!$R125&gt;=0,Deník!$R125&lt;=1),"BE",Deník!$R125),""),"")</f>
        <v/>
      </c>
      <c r="CD125" s="233" t="str">
        <f>IF(Deník!$R125&lt;&gt;"",IF(Deník!$AB125="BE15",IF(AND(Deník!$R125&gt;=0,Deník!$R125&lt;=1),"BE",Deník!$R125),""),"")</f>
        <v/>
      </c>
      <c r="CE125" s="233" t="str">
        <f>IF(Deník!$R125&lt;&gt;"",IF(Deník!$AB125="BE20",IF(AND(Deník!$R125&gt;=0,Deník!$R125&lt;=1),"BE",Deník!$R125),""),"")</f>
        <v/>
      </c>
      <c r="CF125" s="233" t="str">
        <f>IF(Deník!$R125&lt;&gt;"",IF(Deník!$AB125="TP1",IF(AND(Deník!$R125&gt;=0,Deník!$R125&lt;=1),"BE",Deník!$R125),""),"")</f>
        <v/>
      </c>
      <c r="CG125" s="233" t="str">
        <f>IF(Deník!$R125&lt;&gt;"",IF(Deník!$AB125="TP2",IF(AND(Deník!$R125&gt;=0,Deník!$R125&lt;=1),"BE",Deník!$R125),""),"")</f>
        <v/>
      </c>
      <c r="CH125" s="233" t="str">
        <f>IF(Deník!$R125&lt;&gt;"",IF(Deník!$AB125="TP3",IF(AND(Deník!$R125&gt;=0,Deník!$R125&lt;=1),"BE",Deník!$R125),""),"")</f>
        <v/>
      </c>
      <c r="CI125" s="233" t="str">
        <f>IF(Deník!$R125&lt;&gt;"",IF(Deník!$AB125="Trailing SL",IF(AND(Deník!$R125&gt;=0,Deník!$R125&lt;=1),"BE",Deník!$R125),""),"")</f>
        <v/>
      </c>
      <c r="CJ125" s="233" t="str">
        <f>IF(Deník!$R125&lt;&gt;"",IF(Deník!$AB125="Manual",IF(AND(Deník!$R125&gt;=0,Deník!$R125&lt;=1),"BE",Deník!$R125),""),"")</f>
        <v/>
      </c>
      <c r="CK125" s="233"/>
      <c r="CL125" s="233" t="str">
        <f>IF(Deník!$R125&lt;0,IF(Deník!$AC125=Statistika!$F$117,Deník!$R125,""),"")</f>
        <v/>
      </c>
      <c r="CM125" s="233" t="str">
        <f>IF(Deník!$R125&lt;0,IF(Deník!$AC125=Statistika!$F$118,Deník!$R125,""),"")</f>
        <v/>
      </c>
      <c r="CN125" s="233" t="str">
        <f>IF(Deník!$R125&lt;0,IF(Deník!$AC125=Statistika!$F$119,Deník!$R125,""),"")</f>
        <v/>
      </c>
      <c r="CO125" s="233" t="str">
        <f>IF(Deník!$R125&lt;0,IF(Deník!$AC125=Statistika!$F$120,Deník!$R125,""),"")</f>
        <v/>
      </c>
      <c r="CP125" s="233" t="str">
        <f>IF(Deník!$R125&lt;0,IF(Deník!$AC125=Statistika!$F$121,Deník!$R125,""),"")</f>
        <v/>
      </c>
      <c r="CQ125" s="233" t="str">
        <f>IF(Deník!$R125&lt;0,IF(Deník!$AC125=Statistika!$F$122,Deník!$R125,""),"")</f>
        <v/>
      </c>
      <c r="CR125" s="233" t="str">
        <f>IF(Deník!$R125&lt;0,IF(Deník!$AC125=Statistika!$F$123,Deník!$R125,""),"")</f>
        <v/>
      </c>
      <c r="CS125" s="233" t="str">
        <f>IF(Deník!$R125&lt;0,IF(Deník!$AC125=Statistika!$F$124,Deník!$R125,""),"")</f>
        <v/>
      </c>
      <c r="CT125" s="233" t="str">
        <f>IF(Deník!$R125&lt;0,IF(Deník!$AC125=Statistika!$F$125,Deník!$R125,""),"")</f>
        <v/>
      </c>
      <c r="CU125" s="233"/>
      <c r="CV125" s="233" t="str">
        <f>IF(Deník!$R125&lt;0,IF(Deník!$AD125=$CV$2,Deník!$R125,""),"")</f>
        <v/>
      </c>
      <c r="CW125" s="233" t="str">
        <f>IF(Deník!$R125&lt;0,IF(Deník!$AD125=$CW$2,Deník!$R125,""),"")</f>
        <v/>
      </c>
      <c r="CX125" s="233" t="str">
        <f>IF(Deník!$R125&lt;0,IF(Deník!$AD125=$CX$2,Deník!$R125,""),"")</f>
        <v/>
      </c>
      <c r="CY125" s="233" t="str">
        <f>IF(Deník!$R125&lt;0,IF(Deník!$AD125=$CY$2,Deník!$R125,""),"")</f>
        <v/>
      </c>
      <c r="CZ125" s="233" t="str">
        <f>IF(Deník!$R125&lt;0,IF(Deník!$AD125=$CZ$2,Deník!$R125,""),"")</f>
        <v/>
      </c>
      <c r="DL125" s="221">
        <f t="shared" si="8"/>
        <v>93847.029999999984</v>
      </c>
      <c r="DM125" s="220">
        <f t="shared" si="7"/>
        <v>-6.1529700000000132E-2</v>
      </c>
      <c r="DO125" s="50">
        <f>Deník!W126</f>
        <v>0</v>
      </c>
      <c r="DP125" s="102" t="str">
        <f>IF(AND(Deník!W126&gt;0),1,"")</f>
        <v/>
      </c>
      <c r="DQ125" s="102">
        <f>IF(AND(Deník!W126&lt;=0),1,"")</f>
        <v>1</v>
      </c>
      <c r="DR125" s="227"/>
      <c r="DS125" s="228"/>
      <c r="DT125" s="85"/>
      <c r="DU125" s="54">
        <f>IF(MONTH(Deník!$C125)=DU$2,Deník!$W125,"")</f>
        <v>0</v>
      </c>
      <c r="DV125" s="222" t="str">
        <f>IF(MONTH(Deník!$C125)=DV$2,Deník!$W125,"")</f>
        <v/>
      </c>
      <c r="DW125" s="222" t="str">
        <f>IF(MONTH(Deník!$C125)=DW$2,Deník!$W125,"")</f>
        <v/>
      </c>
      <c r="DX125" s="222" t="str">
        <f>IF(MONTH(Deník!$C125)=DX$2,Deník!$W125,"")</f>
        <v/>
      </c>
      <c r="DY125" s="222" t="str">
        <f>IF(MONTH(Deník!$C125)=DY$2,Deník!$W125,"")</f>
        <v/>
      </c>
      <c r="DZ125" s="222" t="str">
        <f>IF(MONTH(Deník!$C125)=DZ$2,Deník!$W125,"")</f>
        <v/>
      </c>
      <c r="EA125" s="222" t="str">
        <f>IF(MONTH(Deník!$C125)=EA$2,Deník!$W125,"")</f>
        <v/>
      </c>
      <c r="EB125" s="222" t="str">
        <f>IF(MONTH(Deník!$C125)=EB$2,Deník!$W125,"")</f>
        <v/>
      </c>
      <c r="EC125" s="222" t="str">
        <f>IF(MONTH(Deník!$C125)=EC$2,Deník!$W125,"")</f>
        <v/>
      </c>
      <c r="ED125" s="222" t="str">
        <f>IF(MONTH(Deník!$C125)=ED$2,Deník!$W125,"")</f>
        <v/>
      </c>
      <c r="EE125" s="222" t="str">
        <f>IF(MONTH(Deník!$C125)=EE$2,Deník!$W125,"")</f>
        <v/>
      </c>
      <c r="EF125" s="222" t="str">
        <f>IF(MONTH(Deník!$C125)=EF$2,Deník!$W125,"")</f>
        <v/>
      </c>
      <c r="EI125" s="600" t="str">
        <f>IF(Deník!$W125&lt;&gt;"",IF(Deník!$B125=Statistika!$F$63,Deník!$W125,""),"")</f>
        <v/>
      </c>
      <c r="EJ125" s="13" t="str">
        <f>IF(Deník!$W125&lt;&gt;"",IF(Deník!$B125=Statistika!$F$64,Deník!$W125,""),"")</f>
        <v/>
      </c>
      <c r="EK125" s="13" t="str">
        <f>IF(Deník!$W125&lt;&gt;"",IF(Deník!$B125=Statistika!$F$65,Deník!$W125,""),"")</f>
        <v/>
      </c>
      <c r="EL125" s="13" t="str">
        <f>IF(Deník!$W125&lt;&gt;"",IF(Deník!$B125=Statistika!$F$66,Deník!$W125,""),"")</f>
        <v/>
      </c>
      <c r="EM125" s="13" t="str">
        <f>IF(Deník!$W125&lt;&gt;"",IF(Deník!$B125=Statistika!$F$67,Deník!$W125,""),"")</f>
        <v/>
      </c>
      <c r="EN125" s="13" t="str">
        <f>IF(Deník!$W125&lt;&gt;"",IF(Deník!$B125=Statistika!$F$68,Deník!$W125,""),"")</f>
        <v/>
      </c>
      <c r="EO125" s="13" t="str">
        <f>IF(Deník!$W125&lt;&gt;"",IF(Deník!$B125=Statistika!$F$69,Deník!$W125,""),"")</f>
        <v/>
      </c>
      <c r="EP125" s="601" t="str">
        <f>IF(Deník!$W125&lt;&gt;"",IF(Deník!$B125=Statistika!$F$70,Deník!$W125,""),"")</f>
        <v/>
      </c>
      <c r="EQ125" s="90"/>
      <c r="ER125" s="63" t="str">
        <f>IF(Deník!$W125&lt;&gt;"",IF(Deník!$J125="L",Deník!$W125,""),"")</f>
        <v/>
      </c>
      <c r="ES125" s="13" t="str">
        <f>IF(Deník!$W125&lt;&gt;"",IF(Deník!$J125="S",Deník!$W125,""),"")</f>
        <v/>
      </c>
      <c r="ET125" s="95"/>
      <c r="EU125" s="88"/>
      <c r="EV125" s="63" t="str">
        <f>IF(WEEKDAY(Deník!$C125,2)=1,Deník!$W125,"")</f>
        <v/>
      </c>
      <c r="EW125" s="13" t="str">
        <f>IF(WEEKDAY(Deník!$C125,2)=2,Deník!$W125,"")</f>
        <v/>
      </c>
      <c r="EX125" s="13" t="str">
        <f>IF(WEEKDAY(Deník!$C125,2)=3,Deník!$W125,"")</f>
        <v/>
      </c>
      <c r="EY125" s="13" t="str">
        <f>IF(WEEKDAY(Deník!$C125,2)=4,Deník!$W125,"")</f>
        <v/>
      </c>
      <c r="EZ125" s="60" t="str">
        <f>IF(WEEKDAY(Deník!$C125,2)=5,Deník!$W125,"")</f>
        <v/>
      </c>
      <c r="FA125" s="99"/>
      <c r="FB125" s="100">
        <f>Deník!D125</f>
        <v>0</v>
      </c>
      <c r="FC125" s="63">
        <f>IF($FB125&lt;&gt;"",IF(AND($FB125&gt;=FC$2,$FB125&lt;=FC$3),Deník!$W125,""))</f>
        <v>0</v>
      </c>
      <c r="FD125" s="63" t="str">
        <f>IF($FB125&lt;&gt;"",IF(AND($FB125&gt;=FD$2,$FB125&lt;=FD$3),Deník!$W125,""))</f>
        <v/>
      </c>
      <c r="FE125" s="63" t="str">
        <f>IF($FB125&lt;&gt;"",IF(AND($FB125&gt;=FE$2,$FB125&lt;=FE$3),Deník!$W125,""))</f>
        <v/>
      </c>
      <c r="FF125" s="63" t="str">
        <f>IF($FB125&lt;&gt;"",IF(AND($FB125&gt;=FF$2,$FB125&lt;=FF$3),Deník!$W125,""))</f>
        <v/>
      </c>
      <c r="FG125" s="63" t="str">
        <f>IF($FB125&lt;&gt;"",IF(AND($FB125&gt;=FG$2,$FB125&lt;=FG$3),Deník!$W125,""))</f>
        <v/>
      </c>
      <c r="FH125" s="63" t="str">
        <f>IF($FB125&lt;&gt;"",IF(AND($FB125&gt;=FH$2,$FB125&lt;=FH$3),Deník!$W125,""))</f>
        <v/>
      </c>
      <c r="FI125" s="63" t="str">
        <f>IF($FB125&lt;&gt;"",IF(AND($FB125&gt;=FI$2,$FB125&lt;=FI$3),Deník!$W125,""))</f>
        <v/>
      </c>
      <c r="FJ125" s="63" t="str">
        <f>IF($FB125&lt;&gt;"",IF(AND($FB125&gt;=FJ$2,$FB125&lt;=FJ$3),Deník!$W125,""))</f>
        <v/>
      </c>
      <c r="FK125" s="63" t="str">
        <f>IF($FB125&lt;&gt;"",IF(AND($FB125&gt;=FK$2,$FB125&lt;=FK$3),Deník!$W125,""))</f>
        <v/>
      </c>
      <c r="FL125" s="63" t="str">
        <f>IF($FB125&lt;&gt;"",IF(AND($FB125&gt;=FL$2,$FB125&lt;=FL$3),Deník!$W125,""))</f>
        <v/>
      </c>
      <c r="FM125" s="63" t="str">
        <f>IF($FB125&lt;&gt;"",IF(AND($FB125&gt;=FM$2,$FB125&lt;=FM$3),Deník!$W125,""))</f>
        <v/>
      </c>
      <c r="FN125" s="13"/>
      <c r="FO125" s="20" t="str">
        <f>IF(Deník!$W125&gt;1,Deník!$W125,"")</f>
        <v/>
      </c>
      <c r="FP125" s="20" t="str">
        <f>IF(Deník!$W125&lt;0,Deník!$W125,"")</f>
        <v/>
      </c>
      <c r="FQ125" s="17"/>
      <c r="FS125" s="233"/>
      <c r="FT125" s="233" t="str">
        <f>IF(Deník!$W125&lt;&gt;"",IF(Deník!$Y125=Statistika!$F$78,Deník!$W125,""),"")</f>
        <v/>
      </c>
      <c r="FU125" s="233" t="str">
        <f>IF(Deník!$W125&lt;&gt;"",IF(Deník!$Y125=Statistika!$F$79,Deník!$W125,""),"")</f>
        <v/>
      </c>
      <c r="FV125" s="233" t="str">
        <f>IF(Deník!$W125&lt;&gt;"",IF(Deník!$Y125=Statistika!$F$80,Deník!$W125,""),"")</f>
        <v/>
      </c>
      <c r="FW125" s="233" t="str">
        <f>IF(Deník!$W125&lt;&gt;"",IF(Deník!$Y125=Statistika!$F$81,Deník!$W125,""),"")</f>
        <v/>
      </c>
      <c r="FX125" s="233" t="str">
        <f>IF(Deník!$W125&lt;&gt;"",IF(Deník!$Y125=Statistika!$F$82,Deník!$W125,""),"")</f>
        <v/>
      </c>
      <c r="FY125" s="233" t="str">
        <f>IF(Deník!$W125&lt;&gt;"",IF(Deník!$Y125=Statistika!$F$83,Deník!$W125,""),"")</f>
        <v/>
      </c>
      <c r="FZ125" s="233" t="str">
        <f>IF(Deník!$W125&lt;&gt;"",IF(Deník!$Y125=Statistika!$F$84,Deník!$W125,""),"")</f>
        <v/>
      </c>
      <c r="GA125" s="233" t="str">
        <f>IF(Deník!$W125&lt;&gt;"",IF(Deník!$Y125=Statistika!$F$85,Deník!$W125,""),"")</f>
        <v/>
      </c>
      <c r="GB125" s="233" t="str">
        <f>IF(Deník!$W125&lt;&gt;"",IF(Deník!$Y125=Statistika!$F$86,Deník!$W125,""),"")</f>
        <v/>
      </c>
      <c r="GC125" s="233" t="str">
        <f>IF(Deník!$W125&lt;&gt;"",IF(Deník!$Y125=Statistika!$F$87,Deník!$W125,""),"")</f>
        <v/>
      </c>
      <c r="GD125" s="233" t="str">
        <f>IF(Deník!$W125&lt;&gt;"",IF(Deník!$Y125=Statistika!$F$88,Deník!$W125,""),"")</f>
        <v/>
      </c>
      <c r="GE125" s="233" t="str">
        <f>IF(Deník!$W125&lt;&gt;"",IF(Deník!$Y125=Statistika!$F$89,Deník!$W125,""),"")</f>
        <v/>
      </c>
      <c r="GF125" s="233" t="str">
        <f>IF(Deník!$W125&lt;&gt;"",IF(Deník!$Y125=Statistika!$F$90,Deník!$W125,""),"")</f>
        <v/>
      </c>
      <c r="GG125" s="233" t="str">
        <f>IF(Deník!$W125&lt;&gt;"",IF(Deník!$Y125=Statistika!$F$91,Deník!$W125,""),"")</f>
        <v/>
      </c>
      <c r="GH125" s="233"/>
      <c r="GI125" s="233" t="str">
        <f>IF(Deník!$W125&lt;&gt;"",IF(Deník!$AB125=Statistika!$L$100,Deník!$W125,""),"")</f>
        <v/>
      </c>
      <c r="GJ125" s="233" t="str">
        <f>IF(Deník!$W125&lt;&gt;"",IF(Deník!$AB125=Statistika!$L$101,Deník!$W125,""),"")</f>
        <v/>
      </c>
      <c r="GK125" s="233" t="str">
        <f>IF(Deník!$W125&lt;&gt;"",IF(Deník!$AB125=Statistika!$L$102,Deník!$W125,""),"")</f>
        <v/>
      </c>
      <c r="GL125" s="233" t="str">
        <f>IF(Deník!$W125&lt;&gt;"",IF(Deník!$AB125=Statistika!$L$103,Deník!$W125,""),"")</f>
        <v/>
      </c>
      <c r="GM125" s="233" t="str">
        <f>IF(Deník!$W125&lt;&gt;"",IF(Deník!$AB125=Statistika!$L$104,Deník!$W125,""),"")</f>
        <v/>
      </c>
      <c r="GN125" s="233" t="str">
        <f>IF(Deník!$W125&lt;&gt;"",IF(Deník!$AB125=Statistika!$L$105,Deník!$W125,""),"")</f>
        <v/>
      </c>
      <c r="GO125" s="233" t="str">
        <f>IF(Deník!$W125&lt;&gt;"",IF(Deník!$AB125=Statistika!$L$106,Deník!$W125,""),"")</f>
        <v/>
      </c>
      <c r="GP125" s="233" t="str">
        <f>IF(Deník!$W125&lt;&gt;"",IF(Deník!$AB125=Statistika!$L$107,Deník!$W125,""),"")</f>
        <v/>
      </c>
      <c r="GQ125" s="233" t="str">
        <f>IF(Deník!$W125&lt;&gt;"",IF(Deník!$AB125=Statistika!$L$108,Deník!$W125,""),"")</f>
        <v/>
      </c>
      <c r="GS125" s="233" t="str">
        <f>IF(Deník!$W125&lt;0,IF(Deník!$AC125=Statistika!$F$117,Deník!$W125,""),"")</f>
        <v/>
      </c>
      <c r="GT125" s="233" t="str">
        <f>IF(Deník!$W125&lt;0,IF(Deník!$AC125=Statistika!$F$118,Deník!$W125,""),"")</f>
        <v/>
      </c>
      <c r="GU125" s="233" t="str">
        <f>IF(Deník!$W125&lt;0,IF(Deník!$AC125=Statistika!$F$119,Deník!$W125,""),"")</f>
        <v/>
      </c>
      <c r="GV125" s="233" t="str">
        <f>IF(Deník!$W125&lt;0,IF(Deník!$AC125=Statistika!$F$120,Deník!$W125,""),"")</f>
        <v/>
      </c>
      <c r="GW125" s="233" t="str">
        <f>IF(Deník!$W125&lt;0,IF(Deník!$AC125=Statistika!$F$121,Deník!$W125,""),"")</f>
        <v/>
      </c>
      <c r="GX125" s="233" t="str">
        <f>IF(Deník!$W125&lt;0,IF(Deník!$AC125=Statistika!$F$122,Deník!$W125,""),"")</f>
        <v/>
      </c>
      <c r="GY125" s="233" t="str">
        <f>IF(Deník!$W125&lt;0,IF(Deník!$AC125=Statistika!$F$123,Deník!$W125,""),"")</f>
        <v/>
      </c>
      <c r="GZ125" s="233" t="str">
        <f>IF(Deník!$W125&lt;0,IF(Deník!$AC125=Statistika!$F$124,Deník!$W125,""),"")</f>
        <v/>
      </c>
      <c r="HA125" s="233" t="str">
        <f>IF(Deník!$W125&lt;0,IF(Deník!$AC125=Statistika!$F$125,Deník!$W125,""),"")</f>
        <v/>
      </c>
      <c r="HC125" s="233" t="str">
        <f>IF(Deník!$W125&lt;0,IF(Deník!$AD125=Statistika!$F$133,Deník!$W125,""),"")</f>
        <v/>
      </c>
      <c r="HD125" s="233" t="str">
        <f>IF(Deník!$W125&lt;0,IF(Deník!$AD125=Statistika!$F$134,Deník!$W125,""),"")</f>
        <v/>
      </c>
      <c r="HE125" s="233" t="str">
        <f>IF(Deník!$W125&lt;0,IF(Deník!$AD125=Statistika!$F$135,Deník!$W125,""),"")</f>
        <v/>
      </c>
      <c r="HF125" s="233" t="str">
        <f>IF(Deník!$W125&lt;0,IF(Deník!$AD125=Statistika!$F$136,Deník!$W125,""),"")</f>
        <v/>
      </c>
      <c r="HG125" s="233" t="str">
        <f>IF(Deník!$W125&lt;0,IF(Deník!$AD125=Statistika!$F$137,Deník!$W125,""),"")</f>
        <v/>
      </c>
      <c r="ID125" s="8">
        <f>Tabulka4[[#This Row],[Sloupec3]]</f>
        <v>0</v>
      </c>
      <c r="IE125" s="17" t="str">
        <f>IF(AND([1]Deník!$C125&gt;='[1]Měsíční shrnutí'!$D$1,[1]Deník!$C125&lt;='[1]Měsíční shrnutí'!$F$1),[1]Deník!$X125,"")</f>
        <v/>
      </c>
    </row>
    <row r="126" spans="1:239">
      <c r="A126" s="8">
        <f>Deník!C127</f>
        <v>0</v>
      </c>
      <c r="B126" s="50" t="str">
        <f>Deník!R127</f>
        <v/>
      </c>
      <c r="C126" s="102" t="str">
        <f>IF(AND(Deník!R127&gt;1,Deník!R127&lt;&gt;""),1,"")</f>
        <v/>
      </c>
      <c r="D126" s="102" t="str">
        <f>IF(AND(Deník!R127&lt;=0,Deník!R127&lt;&gt;""),1,"")</f>
        <v/>
      </c>
      <c r="E126" s="103" t="str">
        <f>IF(AND(Deník!R127&gt;=0,Deník!R127&lt;=1),1,"")</f>
        <v/>
      </c>
      <c r="F126" s="79" t="str">
        <f>IF(Deník!R127&lt;&gt;"",Deník!R127+F125,"")</f>
        <v/>
      </c>
      <c r="G126" s="85"/>
      <c r="H126" s="54" t="str">
        <f>IF(MONTH(Deník!$C126)=H$2,IF(AND(Deník!$R126&gt;=0,Deník!$R126&lt;=1),"BE",Deník!$R126),"")</f>
        <v/>
      </c>
      <c r="I126" s="11" t="str">
        <f>IF(MONTH(Deník!$C126)=I$2,IF(AND(Deník!$R126&gt;=0,Deník!$R126&lt;=1),"BE",Deník!$R126),"")</f>
        <v/>
      </c>
      <c r="J126" s="11" t="str">
        <f>IF(MONTH(Deník!$C126)=J$2,IF(AND(Deník!$R126&gt;=0,Deník!$R126&lt;=1),"BE",Deník!$R126),"")</f>
        <v/>
      </c>
      <c r="K126" s="11" t="str">
        <f>IF(MONTH(Deník!$C126)=K$2,IF(AND(Deník!$R126&gt;=0,Deník!$R126&lt;=1),"BE",Deník!$R126),"")</f>
        <v/>
      </c>
      <c r="L126" s="11" t="str">
        <f>IF(MONTH(Deník!$C126)=L$2,IF(AND(Deník!$R126&gt;=0,Deník!$R126&lt;=1),"BE",Deník!$R126),"")</f>
        <v/>
      </c>
      <c r="M126" s="11" t="str">
        <f>IF(MONTH(Deník!$C126)=M$2,IF(AND(Deník!$R126&gt;=0,Deník!$R126&lt;=1),"BE",Deník!$R126),"")</f>
        <v/>
      </c>
      <c r="N126" s="11" t="str">
        <f>IF(MONTH(Deník!$C126)=N$2,IF(AND(Deník!$R126&gt;=0,Deník!$R126&lt;=1),"BE",Deník!$R126),"")</f>
        <v/>
      </c>
      <c r="O126" s="11" t="str">
        <f>IF(MONTH(Deník!$C126)=O$2,IF(AND(Deník!$R126&gt;=0,Deník!$R126&lt;=1),"BE",Deník!$R126),"")</f>
        <v/>
      </c>
      <c r="P126" s="11" t="str">
        <f>IF(MONTH(Deník!$C126)=P$2,IF(AND(Deník!$R126&gt;=0,Deník!$R126&lt;=1),"BE",Deník!$R126),"")</f>
        <v/>
      </c>
      <c r="Q126" s="11" t="str">
        <f>IF(MONTH(Deník!$C126)=Q$2,IF(AND(Deník!$R126&gt;=0,Deník!$R126&lt;=1),"BE",Deník!$R126),"")</f>
        <v/>
      </c>
      <c r="R126" s="11" t="str">
        <f>IF(MONTH(Deník!$C126)=R$2,IF(AND(Deník!$R126&gt;=0,Deník!$R126&lt;=1),"BE",Deník!$R126),"")</f>
        <v/>
      </c>
      <c r="S126" s="57" t="str">
        <f>IF(MONTH(Deník!$C126)=S$2,IF(AND(Deník!$R126&gt;=0,Deník!$R126&lt;=1),"BE",Deník!$R126),"")</f>
        <v/>
      </c>
      <c r="U126" s="12"/>
      <c r="V126" s="12"/>
      <c r="X126" s="600" t="str">
        <f>IF(Deník!$R126&lt;&gt;"",IF(Deník!$B126=Statistika!$F$63,IF(AND(Deník!$R126&gt;=0,Deník!$R126&lt;=1),"BE",Deník!$R126),""),"")</f>
        <v/>
      </c>
      <c r="Y126" s="13" t="str">
        <f>IF(Deník!$R126&lt;&gt;"",IF(Deník!$B126=Statistika!$F$64,IF(AND(Deník!$R126&gt;=0,Deník!$R126&lt;=1),"BE",Deník!$R126),""),"")</f>
        <v/>
      </c>
      <c r="Z126" s="13" t="str">
        <f>IF(Deník!$R126&lt;&gt;"",IF(Deník!$B126=Statistika!$F$65,IF(AND(Deník!$R126&gt;=0,Deník!$R126&lt;=1),"BE",Deník!$R126),""),"")</f>
        <v/>
      </c>
      <c r="AA126" s="13" t="str">
        <f>IF(Deník!$R126&lt;&gt;"",IF(Deník!$B126=Statistika!$F$66,IF(AND(Deník!$R126&gt;=0,Deník!$R126&lt;=1),"BE",Deník!$R126),""),"")</f>
        <v/>
      </c>
      <c r="AB126" s="13" t="str">
        <f>IF(Deník!$R126&lt;&gt;"",IF(Deník!$B126=Statistika!$F$67,IF(AND(Deník!$R126&gt;=0,Deník!$R126&lt;=1),"BE",Deník!$R126),""),"")</f>
        <v/>
      </c>
      <c r="AC126" s="13" t="str">
        <f>IF(Deník!$R126&lt;&gt;"",IF(Deník!$B126=Statistika!$F$68,IF(AND(Deník!$R126&gt;=0,Deník!$R126&lt;=1),"BE",Deník!$R126),""),"")</f>
        <v/>
      </c>
      <c r="AD126" s="13" t="str">
        <f>IF(Deník!$R126&lt;&gt;"",IF(Deník!$B126=Statistika!$F$69,IF(AND(Deník!$R126&gt;=0,Deník!$R126&lt;=1),"BE",Deník!$R126),""),"")</f>
        <v/>
      </c>
      <c r="AE126" s="601" t="str">
        <f>IF(Deník!$R126&lt;&gt;"",IF(Deník!$B126=Statistika!$F$70,IF(AND(Deník!$R126&gt;=0,Deník!$R126&lt;=1),"BE",Deník!$R126),""),"")</f>
        <v/>
      </c>
      <c r="AF126" s="90"/>
      <c r="AG126" s="63" t="str">
        <f>IF(Deník!$R126&lt;&gt;"",IF(Deník!$J126="L",IF(AND(Deník!$R126&gt;=0,Deník!$R126&lt;=1),"BE",Deník!$R126),""),"")</f>
        <v/>
      </c>
      <c r="AH126" s="13" t="str">
        <f>IF(Deník!$R126&lt;&gt;"",IF(Deník!$J126="S",IF(AND(Deník!$R126&gt;=0,Deník!$R126&lt;=1),"BE",Deník!$R126),""),"")</f>
        <v/>
      </c>
      <c r="AI126" s="95"/>
      <c r="AJ126" s="71" t="str">
        <f>IF(Deník!N127&lt;&gt;"",Deník!N127*-1,"")</f>
        <v/>
      </c>
      <c r="AK126" s="88"/>
      <c r="AL126" s="63" t="str">
        <f>IF(WEEKDAY(Deník!$C126,2)=1,IF(AND(Deník!$R126&gt;=0,Deník!$R126&lt;=1),"BE",Deník!$R126),"")</f>
        <v/>
      </c>
      <c r="AM126" s="13" t="str">
        <f>IF(WEEKDAY(Deník!$C126,2)=2,IF(AND(Deník!$R126&gt;=0,Deník!$R126&lt;=1),"BE",Deník!$R126),"")</f>
        <v/>
      </c>
      <c r="AN126" s="13" t="str">
        <f>IF(WEEKDAY(Deník!$C126,2)=3,IF(AND(Deník!$R126&gt;=0,Deník!$R126&lt;=1),"BE",Deník!$R126),"")</f>
        <v/>
      </c>
      <c r="AO126" s="13" t="str">
        <f>IF(WEEKDAY(Deník!$C126,2)=4,IF(AND(Deník!$R126&gt;=0,Deník!$R126&lt;=1),"BE",Deník!$R126),"")</f>
        <v/>
      </c>
      <c r="AP126" s="60" t="str">
        <f>IF(WEEKDAY(Deník!$C126,2)=5,IF(AND(Deník!$R126&gt;=0,Deník!$R126&lt;=1),"BE",Deník!$R126),"")</f>
        <v/>
      </c>
      <c r="AQ126" s="99"/>
      <c r="AR126" s="100">
        <f>Deník!D126</f>
        <v>0</v>
      </c>
      <c r="AS126" s="63" t="str">
        <f>IF(Deník!$D126&lt;&gt;"",IF(AND(Deník!$D126&gt;=AS$2,Deník!$D126&lt;=AS$3),IF(AND(Deník!$R126&gt;=0,Deník!$R126&lt;=1),"BE",Deník!$R126),""),"")</f>
        <v/>
      </c>
      <c r="AT126" s="63" t="str">
        <f>IF(Deník!$D126&lt;&gt;"",IF(AND(Deník!$D126&gt;=AT$2,Deník!$D126&lt;=AT$3),IF(AND(Deník!$R126&gt;=0,Deník!$R126&lt;=1),"BE",Deník!$R126),""),"")</f>
        <v/>
      </c>
      <c r="AU126" s="63" t="str">
        <f>IF(Deník!$D126&lt;&gt;"",IF(AND(Deník!$D126&gt;=AU$2,Deník!$D126&lt;=AU$3),IF(AND(Deník!$R126&gt;=0,Deník!$R126&lt;=1),"BE",Deník!$R126),""),"")</f>
        <v/>
      </c>
      <c r="AV126" s="63" t="str">
        <f>IF(Deník!$D126&lt;&gt;"",IF(AND(Deník!$D126&gt;=AV$2,Deník!$D126&lt;=AV$3),IF(AND(Deník!$R126&gt;=0,Deník!$R126&lt;=1),"BE",Deník!$R126),""),"")</f>
        <v/>
      </c>
      <c r="AW126" s="63" t="str">
        <f>IF(Deník!$D126&lt;&gt;"",IF(AND(Deník!$D126&gt;=AW$2,Deník!$D126&lt;=AW$3),IF(AND(Deník!$R126&gt;=0,Deník!$R126&lt;=1),"BE",Deník!$R126),""),"")</f>
        <v/>
      </c>
      <c r="AX126" s="63" t="str">
        <f>IF(Deník!$D126&lt;&gt;"",IF(AND(Deník!$D126&gt;=AX$2,Deník!$D126&lt;=AX$3),IF(AND(Deník!$R126&gt;=0,Deník!$R126&lt;=1),"BE",Deník!$R126),""),"")</f>
        <v/>
      </c>
      <c r="AY126" s="63" t="str">
        <f>IF(Deník!$D126&lt;&gt;"",IF(AND(Deník!$D126&gt;=AY$2,Deník!$D126&lt;=AY$3),IF(AND(Deník!$R126&gt;=0,Deník!$R126&lt;=1),"BE",Deník!$R126),""),"")</f>
        <v/>
      </c>
      <c r="AZ126" s="63" t="str">
        <f>IF(Deník!$D126&lt;&gt;"",IF(AND(Deník!$D126&gt;=AZ$2,Deník!$D126&lt;=AZ$3),IF(AND(Deník!$R126&gt;=0,Deník!$R126&lt;=1),"BE",Deník!$R126),""),"")</f>
        <v/>
      </c>
      <c r="BA126" s="63" t="str">
        <f>IF(Deník!$D126&lt;&gt;"",IF(AND(Deník!$D126&gt;=BA$2,Deník!$D126&lt;=BA$3),IF(AND(Deník!$R126&gt;=0,Deník!$R126&lt;=1),"BE",Deník!$R126),""),"")</f>
        <v/>
      </c>
      <c r="BB126" s="63" t="str">
        <f>IF(Deník!$D126&lt;&gt;"",IF(AND(Deník!$D126&gt;=BB$2,Deník!$D126&lt;=BB$3),IF(AND(Deník!$R126&gt;=0,Deník!$R126&lt;=1),"BE",Deník!$R126),""),"")</f>
        <v/>
      </c>
      <c r="BC126" s="71" t="str">
        <f>IF(Deník!$D126&lt;&gt;"",IF(AND(Deník!$D126&gt;=BC$2,Deník!$D126&lt;=BC$3),IF(AND(Deník!$R126&gt;=0,Deník!$R126&lt;=1),"BE",Deník!$R126),""),"")</f>
        <v/>
      </c>
      <c r="BD126" s="20" t="str">
        <f>IF(Deník!$J127="S",(Deník!$M127-Deník!$K127),IF(Deník!$J127="L",(Deník!$K127-Deník!$M127),""))</f>
        <v/>
      </c>
      <c r="BE126" s="20" t="str">
        <f>IF(Deník!$J127="S",(Deník!$K127-Deník!$O127),IF(Deník!$J127="L",(Deník!$O127-Deník!$K127),""))</f>
        <v/>
      </c>
      <c r="BF126" s="20" t="str">
        <f>IF(Deník!$J127="S",(Deník!$K127-Deník!$L127),IF(Deník!$J127="L",(Deník!$L127-Deník!$K127),""))</f>
        <v/>
      </c>
      <c r="BG126" s="20" t="str">
        <f>IF(Deník!$J127="S",(Deník!$K127-Deník!$S127),IF(Deník!$J127="L",(Deník!$S127-Deník!$K127),""))</f>
        <v/>
      </c>
      <c r="BH126" s="20" t="str">
        <f>IF(Deník!$J127="S",(Deník!$K127-Deník!$U127),IF(Deník!$J127="L",(Deník!$U127-Deník!$K127),""))</f>
        <v/>
      </c>
      <c r="BI126" s="20" t="str">
        <f>IF(Deník!$R126&gt;1,Deník!$R126,"")</f>
        <v/>
      </c>
      <c r="BJ126" s="20" t="str">
        <f>IF(Deník!$R126&lt;0,Deník!$R126,"")</f>
        <v/>
      </c>
      <c r="BK126" s="17"/>
      <c r="BM126" s="233" t="str">
        <f>IF(Deník!$R126&lt;&gt;"",IF(Deník!$Y126=Statistika!$F$78,IF(AND(Deník!$R126&gt;=0,Deník!$R126&lt;=1),"BE",Deník!$R126),""),"")</f>
        <v/>
      </c>
      <c r="BN126" s="233" t="str">
        <f>IF(Deník!$R126&lt;&gt;"",IF(Deník!$Y126=Statistika!$F$79,IF(AND(Deník!$R126&gt;=0,Deník!$R126&lt;=1),"BE",Deník!$R126),""),"")</f>
        <v/>
      </c>
      <c r="BO126" s="233" t="str">
        <f>IF(Deník!$R126&lt;&gt;"",IF(Deník!$Y126=Statistika!$F$80,IF(AND(Deník!$R126&gt;=0,Deník!$R126&lt;=1),"BE",Deník!$R126),""),"")</f>
        <v/>
      </c>
      <c r="BP126" s="233" t="str">
        <f>IF(Deník!$R126&lt;&gt;"",IF(Deník!$Y126=Statistika!$F$81,IF(AND(Deník!$R126&gt;=0,Deník!$R126&lt;=1),"BE",Deník!$R126),""),"")</f>
        <v/>
      </c>
      <c r="BQ126" s="233" t="str">
        <f>IF(Deník!$R126&lt;&gt;"",IF(Deník!$Y126=Statistika!$F$82,IF(AND(Deník!$R126&gt;=0,Deník!$R126&lt;=1),"BE",Deník!$R126),""),"")</f>
        <v/>
      </c>
      <c r="BR126" s="233" t="str">
        <f>IF(Deník!$R126&lt;&gt;"",IF(Deník!$Y126=Statistika!$F$83,IF(AND(Deník!$R126&gt;=0,Deník!$R126&lt;=1),"BE",Deník!$R126),""),"")</f>
        <v/>
      </c>
      <c r="BS126" s="233" t="str">
        <f>IF(Deník!$R126&lt;&gt;"",IF(Deník!$Y126=Statistika!$F$84,IF(AND(Deník!$R126&gt;=0,Deník!$R126&lt;=1),"BE",Deník!$R126),""),"")</f>
        <v/>
      </c>
      <c r="BT126" s="233" t="str">
        <f>IF(Deník!$R126&lt;&gt;"",IF(Deník!$Y126=Statistika!$F$85,IF(AND(Deník!$R126&gt;=0,Deník!$R126&lt;=1),"BE",Deník!$R126),""),"")</f>
        <v/>
      </c>
      <c r="BU126" s="233" t="str">
        <f>IF(Deník!$R126&lt;&gt;"",IF(Deník!$Y126=Statistika!$F$86,IF(AND(Deník!$R126&gt;=0,Deník!$R126&lt;=1),"BE",Deník!$R126),""),"")</f>
        <v/>
      </c>
      <c r="BV126" s="233" t="str">
        <f>IF(Deník!$R126&lt;&gt;"",IF(Deník!$Y126=Statistika!$F$87,IF(AND(Deník!$R126&gt;=0,Deník!$R126&lt;=1),"BE",Deník!$R126),""),"")</f>
        <v/>
      </c>
      <c r="BW126" s="233" t="str">
        <f>IF(Deník!$R126&lt;&gt;"",IF(Deník!$Y126=Statistika!$F$88,IF(AND(Deník!$R126&gt;=0,Deník!$R126&lt;=1),"BE",Deník!$R126),""),"")</f>
        <v/>
      </c>
      <c r="BX126" s="233" t="str">
        <f>IF(Deník!$R126&lt;&gt;"",IF(Deník!$Y126=Statistika!$F$89,IF(AND(Deník!$R126&gt;=0,Deník!$R126&lt;=1),"BE",Deník!$R126),""),"")</f>
        <v/>
      </c>
      <c r="BY126" s="233" t="str">
        <f>IF(Deník!$R126&lt;&gt;"",IF(Deník!$Y126=Statistika!$F$90,IF(AND(Deník!$R126&gt;=0,Deník!$R126&lt;=1),"BE",Deník!$R126),""),"")</f>
        <v/>
      </c>
      <c r="BZ126" s="233" t="str">
        <f>IF(Deník!$R126&lt;&gt;"",IF(Deník!$Y126=Statistika!$F$91,IF(AND(Deník!$R126&gt;=0,Deník!$R126&lt;=1),"BE",Deník!$R126),""),"")</f>
        <v/>
      </c>
      <c r="CA126" s="233"/>
      <c r="CB126" s="233" t="str">
        <f>IF(Deník!$R126&lt;&gt;"",IF(Deník!$AB126="SL",IF(AND(Deník!$R126&gt;=0,Deník!$R126&lt;=1),"BE",Deník!$R126),""),"")</f>
        <v/>
      </c>
      <c r="CC126" s="233" t="str">
        <f>IF(Deník!$R126&lt;&gt;"",IF(Deník!$AB126="BE10",IF(AND(Deník!$R126&gt;=0,Deník!$R126&lt;=1),"BE",Deník!$R126),""),"")</f>
        <v/>
      </c>
      <c r="CD126" s="233" t="str">
        <f>IF(Deník!$R126&lt;&gt;"",IF(Deník!$AB126="BE15",IF(AND(Deník!$R126&gt;=0,Deník!$R126&lt;=1),"BE",Deník!$R126),""),"")</f>
        <v/>
      </c>
      <c r="CE126" s="233" t="str">
        <f>IF(Deník!$R126&lt;&gt;"",IF(Deník!$AB126="BE20",IF(AND(Deník!$R126&gt;=0,Deník!$R126&lt;=1),"BE",Deník!$R126),""),"")</f>
        <v/>
      </c>
      <c r="CF126" s="233" t="str">
        <f>IF(Deník!$R126&lt;&gt;"",IF(Deník!$AB126="TP1",IF(AND(Deník!$R126&gt;=0,Deník!$R126&lt;=1),"BE",Deník!$R126),""),"")</f>
        <v/>
      </c>
      <c r="CG126" s="233" t="str">
        <f>IF(Deník!$R126&lt;&gt;"",IF(Deník!$AB126="TP2",IF(AND(Deník!$R126&gt;=0,Deník!$R126&lt;=1),"BE",Deník!$R126),""),"")</f>
        <v/>
      </c>
      <c r="CH126" s="233" t="str">
        <f>IF(Deník!$R126&lt;&gt;"",IF(Deník!$AB126="TP3",IF(AND(Deník!$R126&gt;=0,Deník!$R126&lt;=1),"BE",Deník!$R126),""),"")</f>
        <v/>
      </c>
      <c r="CI126" s="233" t="str">
        <f>IF(Deník!$R126&lt;&gt;"",IF(Deník!$AB126="Trailing SL",IF(AND(Deník!$R126&gt;=0,Deník!$R126&lt;=1),"BE",Deník!$R126),""),"")</f>
        <v/>
      </c>
      <c r="CJ126" s="233" t="str">
        <f>IF(Deník!$R126&lt;&gt;"",IF(Deník!$AB126="Manual",IF(AND(Deník!$R126&gt;=0,Deník!$R126&lt;=1),"BE",Deník!$R126),""),"")</f>
        <v/>
      </c>
      <c r="CK126" s="233"/>
      <c r="CL126" s="233" t="str">
        <f>IF(Deník!$R126&lt;0,IF(Deník!$AC126=Statistika!$F$117,Deník!$R126,""),"")</f>
        <v/>
      </c>
      <c r="CM126" s="233" t="str">
        <f>IF(Deník!$R126&lt;0,IF(Deník!$AC126=Statistika!$F$118,Deník!$R126,""),"")</f>
        <v/>
      </c>
      <c r="CN126" s="233" t="str">
        <f>IF(Deník!$R126&lt;0,IF(Deník!$AC126=Statistika!$F$119,Deník!$R126,""),"")</f>
        <v/>
      </c>
      <c r="CO126" s="233" t="str">
        <f>IF(Deník!$R126&lt;0,IF(Deník!$AC126=Statistika!$F$120,Deník!$R126,""),"")</f>
        <v/>
      </c>
      <c r="CP126" s="233" t="str">
        <f>IF(Deník!$R126&lt;0,IF(Deník!$AC126=Statistika!$F$121,Deník!$R126,""),"")</f>
        <v/>
      </c>
      <c r="CQ126" s="233" t="str">
        <f>IF(Deník!$R126&lt;0,IF(Deník!$AC126=Statistika!$F$122,Deník!$R126,""),"")</f>
        <v/>
      </c>
      <c r="CR126" s="233" t="str">
        <f>IF(Deník!$R126&lt;0,IF(Deník!$AC126=Statistika!$F$123,Deník!$R126,""),"")</f>
        <v/>
      </c>
      <c r="CS126" s="233" t="str">
        <f>IF(Deník!$R126&lt;0,IF(Deník!$AC126=Statistika!$F$124,Deník!$R126,""),"")</f>
        <v/>
      </c>
      <c r="CT126" s="233" t="str">
        <f>IF(Deník!$R126&lt;0,IF(Deník!$AC126=Statistika!$F$125,Deník!$R126,""),"")</f>
        <v/>
      </c>
      <c r="CU126" s="233"/>
      <c r="CV126" s="233" t="str">
        <f>IF(Deník!$R126&lt;0,IF(Deník!$AD126=$CV$2,Deník!$R126,""),"")</f>
        <v/>
      </c>
      <c r="CW126" s="233" t="str">
        <f>IF(Deník!$R126&lt;0,IF(Deník!$AD126=$CW$2,Deník!$R126,""),"")</f>
        <v/>
      </c>
      <c r="CX126" s="233" t="str">
        <f>IF(Deník!$R126&lt;0,IF(Deník!$AD126=$CX$2,Deník!$R126,""),"")</f>
        <v/>
      </c>
      <c r="CY126" s="233" t="str">
        <f>IF(Deník!$R126&lt;0,IF(Deník!$AD126=$CY$2,Deník!$R126,""),"")</f>
        <v/>
      </c>
      <c r="CZ126" s="233" t="str">
        <f>IF(Deník!$R126&lt;0,IF(Deník!$AD126=$CZ$2,Deník!$R126,""),"")</f>
        <v/>
      </c>
      <c r="DL126" s="221">
        <f t="shared" si="8"/>
        <v>93847.029999999984</v>
      </c>
      <c r="DM126" s="220">
        <f t="shared" si="7"/>
        <v>-6.1529700000000132E-2</v>
      </c>
      <c r="DO126" s="50">
        <f>Deník!W127</f>
        <v>0</v>
      </c>
      <c r="DP126" s="102" t="str">
        <f>IF(AND(Deník!W127&gt;0),1,"")</f>
        <v/>
      </c>
      <c r="DQ126" s="102">
        <f>IF(AND(Deník!W127&lt;=0),1,"")</f>
        <v>1</v>
      </c>
      <c r="DR126" s="227"/>
      <c r="DS126" s="228"/>
      <c r="DT126" s="85"/>
      <c r="DU126" s="54">
        <f>IF(MONTH(Deník!$C126)=DU$2,Deník!$W126,"")</f>
        <v>0</v>
      </c>
      <c r="DV126" s="222" t="str">
        <f>IF(MONTH(Deník!$C126)=DV$2,Deník!$W126,"")</f>
        <v/>
      </c>
      <c r="DW126" s="222" t="str">
        <f>IF(MONTH(Deník!$C126)=DW$2,Deník!$W126,"")</f>
        <v/>
      </c>
      <c r="DX126" s="222" t="str">
        <f>IF(MONTH(Deník!$C126)=DX$2,Deník!$W126,"")</f>
        <v/>
      </c>
      <c r="DY126" s="222" t="str">
        <f>IF(MONTH(Deník!$C126)=DY$2,Deník!$W126,"")</f>
        <v/>
      </c>
      <c r="DZ126" s="222" t="str">
        <f>IF(MONTH(Deník!$C126)=DZ$2,Deník!$W126,"")</f>
        <v/>
      </c>
      <c r="EA126" s="222" t="str">
        <f>IF(MONTH(Deník!$C126)=EA$2,Deník!$W126,"")</f>
        <v/>
      </c>
      <c r="EB126" s="222" t="str">
        <f>IF(MONTH(Deník!$C126)=EB$2,Deník!$W126,"")</f>
        <v/>
      </c>
      <c r="EC126" s="222" t="str">
        <f>IF(MONTH(Deník!$C126)=EC$2,Deník!$W126,"")</f>
        <v/>
      </c>
      <c r="ED126" s="222" t="str">
        <f>IF(MONTH(Deník!$C126)=ED$2,Deník!$W126,"")</f>
        <v/>
      </c>
      <c r="EE126" s="222" t="str">
        <f>IF(MONTH(Deník!$C126)=EE$2,Deník!$W126,"")</f>
        <v/>
      </c>
      <c r="EF126" s="222" t="str">
        <f>IF(MONTH(Deník!$C126)=EF$2,Deník!$W126,"")</f>
        <v/>
      </c>
      <c r="EI126" s="600" t="str">
        <f>IF(Deník!$W126&lt;&gt;"",IF(Deník!$B126=Statistika!$F$63,Deník!$W126,""),"")</f>
        <v/>
      </c>
      <c r="EJ126" s="13" t="str">
        <f>IF(Deník!$W126&lt;&gt;"",IF(Deník!$B126=Statistika!$F$64,Deník!$W126,""),"")</f>
        <v/>
      </c>
      <c r="EK126" s="13" t="str">
        <f>IF(Deník!$W126&lt;&gt;"",IF(Deník!$B126=Statistika!$F$65,Deník!$W126,""),"")</f>
        <v/>
      </c>
      <c r="EL126" s="13" t="str">
        <f>IF(Deník!$W126&lt;&gt;"",IF(Deník!$B126=Statistika!$F$66,Deník!$W126,""),"")</f>
        <v/>
      </c>
      <c r="EM126" s="13" t="str">
        <f>IF(Deník!$W126&lt;&gt;"",IF(Deník!$B126=Statistika!$F$67,Deník!$W126,""),"")</f>
        <v/>
      </c>
      <c r="EN126" s="13" t="str">
        <f>IF(Deník!$W126&lt;&gt;"",IF(Deník!$B126=Statistika!$F$68,Deník!$W126,""),"")</f>
        <v/>
      </c>
      <c r="EO126" s="13" t="str">
        <f>IF(Deník!$W126&lt;&gt;"",IF(Deník!$B126=Statistika!$F$69,Deník!$W126,""),"")</f>
        <v/>
      </c>
      <c r="EP126" s="601" t="str">
        <f>IF(Deník!$W126&lt;&gt;"",IF(Deník!$B126=Statistika!$F$70,Deník!$W126,""),"")</f>
        <v/>
      </c>
      <c r="EQ126" s="90"/>
      <c r="ER126" s="63" t="str">
        <f>IF(Deník!$W126&lt;&gt;"",IF(Deník!$J126="L",Deník!$W126,""),"")</f>
        <v/>
      </c>
      <c r="ES126" s="13" t="str">
        <f>IF(Deník!$W126&lt;&gt;"",IF(Deník!$J126="S",Deník!$W126,""),"")</f>
        <v/>
      </c>
      <c r="ET126" s="95"/>
      <c r="EU126" s="88"/>
      <c r="EV126" s="63" t="str">
        <f>IF(WEEKDAY(Deník!$C126,2)=1,Deník!$W126,"")</f>
        <v/>
      </c>
      <c r="EW126" s="13" t="str">
        <f>IF(WEEKDAY(Deník!$C126,2)=2,Deník!$W126,"")</f>
        <v/>
      </c>
      <c r="EX126" s="13" t="str">
        <f>IF(WEEKDAY(Deník!$C126,2)=3,Deník!$W126,"")</f>
        <v/>
      </c>
      <c r="EY126" s="13" t="str">
        <f>IF(WEEKDAY(Deník!$C126,2)=4,Deník!$W126,"")</f>
        <v/>
      </c>
      <c r="EZ126" s="60" t="str">
        <f>IF(WEEKDAY(Deník!$C126,2)=5,Deník!$W126,"")</f>
        <v/>
      </c>
      <c r="FA126" s="99"/>
      <c r="FB126" s="100">
        <f>Deník!D126</f>
        <v>0</v>
      </c>
      <c r="FC126" s="63">
        <f>IF($FB126&lt;&gt;"",IF(AND($FB126&gt;=FC$2,$FB126&lt;=FC$3),Deník!$W126,""))</f>
        <v>0</v>
      </c>
      <c r="FD126" s="63" t="str">
        <f>IF($FB126&lt;&gt;"",IF(AND($FB126&gt;=FD$2,$FB126&lt;=FD$3),Deník!$W126,""))</f>
        <v/>
      </c>
      <c r="FE126" s="63" t="str">
        <f>IF($FB126&lt;&gt;"",IF(AND($FB126&gt;=FE$2,$FB126&lt;=FE$3),Deník!$W126,""))</f>
        <v/>
      </c>
      <c r="FF126" s="63" t="str">
        <f>IF($FB126&lt;&gt;"",IF(AND($FB126&gt;=FF$2,$FB126&lt;=FF$3),Deník!$W126,""))</f>
        <v/>
      </c>
      <c r="FG126" s="63" t="str">
        <f>IF($FB126&lt;&gt;"",IF(AND($FB126&gt;=FG$2,$FB126&lt;=FG$3),Deník!$W126,""))</f>
        <v/>
      </c>
      <c r="FH126" s="63" t="str">
        <f>IF($FB126&lt;&gt;"",IF(AND($FB126&gt;=FH$2,$FB126&lt;=FH$3),Deník!$W126,""))</f>
        <v/>
      </c>
      <c r="FI126" s="63" t="str">
        <f>IF($FB126&lt;&gt;"",IF(AND($FB126&gt;=FI$2,$FB126&lt;=FI$3),Deník!$W126,""))</f>
        <v/>
      </c>
      <c r="FJ126" s="63" t="str">
        <f>IF($FB126&lt;&gt;"",IF(AND($FB126&gt;=FJ$2,$FB126&lt;=FJ$3),Deník!$W126,""))</f>
        <v/>
      </c>
      <c r="FK126" s="63" t="str">
        <f>IF($FB126&lt;&gt;"",IF(AND($FB126&gt;=FK$2,$FB126&lt;=FK$3),Deník!$W126,""))</f>
        <v/>
      </c>
      <c r="FL126" s="63" t="str">
        <f>IF($FB126&lt;&gt;"",IF(AND($FB126&gt;=FL$2,$FB126&lt;=FL$3),Deník!$W126,""))</f>
        <v/>
      </c>
      <c r="FM126" s="63" t="str">
        <f>IF($FB126&lt;&gt;"",IF(AND($FB126&gt;=FM$2,$FB126&lt;=FM$3),Deník!$W126,""))</f>
        <v/>
      </c>
      <c r="FN126" s="13"/>
      <c r="FO126" s="20" t="str">
        <f>IF(Deník!$W126&gt;1,Deník!$W126,"")</f>
        <v/>
      </c>
      <c r="FP126" s="20" t="str">
        <f>IF(Deník!$W126&lt;0,Deník!$W126,"")</f>
        <v/>
      </c>
      <c r="FQ126" s="17"/>
      <c r="FS126" s="233"/>
      <c r="FT126" s="233" t="str">
        <f>IF(Deník!$W126&lt;&gt;"",IF(Deník!$Y126=Statistika!$F$78,Deník!$W126,""),"")</f>
        <v/>
      </c>
      <c r="FU126" s="233" t="str">
        <f>IF(Deník!$W126&lt;&gt;"",IF(Deník!$Y126=Statistika!$F$79,Deník!$W126,""),"")</f>
        <v/>
      </c>
      <c r="FV126" s="233" t="str">
        <f>IF(Deník!$W126&lt;&gt;"",IF(Deník!$Y126=Statistika!$F$80,Deník!$W126,""),"")</f>
        <v/>
      </c>
      <c r="FW126" s="233" t="str">
        <f>IF(Deník!$W126&lt;&gt;"",IF(Deník!$Y126=Statistika!$F$81,Deník!$W126,""),"")</f>
        <v/>
      </c>
      <c r="FX126" s="233" t="str">
        <f>IF(Deník!$W126&lt;&gt;"",IF(Deník!$Y126=Statistika!$F$82,Deník!$W126,""),"")</f>
        <v/>
      </c>
      <c r="FY126" s="233" t="str">
        <f>IF(Deník!$W126&lt;&gt;"",IF(Deník!$Y126=Statistika!$F$83,Deník!$W126,""),"")</f>
        <v/>
      </c>
      <c r="FZ126" s="233" t="str">
        <f>IF(Deník!$W126&lt;&gt;"",IF(Deník!$Y126=Statistika!$F$84,Deník!$W126,""),"")</f>
        <v/>
      </c>
      <c r="GA126" s="233" t="str">
        <f>IF(Deník!$W126&lt;&gt;"",IF(Deník!$Y126=Statistika!$F$85,Deník!$W126,""),"")</f>
        <v/>
      </c>
      <c r="GB126" s="233" t="str">
        <f>IF(Deník!$W126&lt;&gt;"",IF(Deník!$Y126=Statistika!$F$86,Deník!$W126,""),"")</f>
        <v/>
      </c>
      <c r="GC126" s="233" t="str">
        <f>IF(Deník!$W126&lt;&gt;"",IF(Deník!$Y126=Statistika!$F$87,Deník!$W126,""),"")</f>
        <v/>
      </c>
      <c r="GD126" s="233" t="str">
        <f>IF(Deník!$W126&lt;&gt;"",IF(Deník!$Y126=Statistika!$F$88,Deník!$W126,""),"")</f>
        <v/>
      </c>
      <c r="GE126" s="233" t="str">
        <f>IF(Deník!$W126&lt;&gt;"",IF(Deník!$Y126=Statistika!$F$89,Deník!$W126,""),"")</f>
        <v/>
      </c>
      <c r="GF126" s="233" t="str">
        <f>IF(Deník!$W126&lt;&gt;"",IF(Deník!$Y126=Statistika!$F$90,Deník!$W126,""),"")</f>
        <v/>
      </c>
      <c r="GG126" s="233" t="str">
        <f>IF(Deník!$W126&lt;&gt;"",IF(Deník!$Y126=Statistika!$F$91,Deník!$W126,""),"")</f>
        <v/>
      </c>
      <c r="GH126" s="233"/>
      <c r="GI126" s="233" t="str">
        <f>IF(Deník!$W126&lt;&gt;"",IF(Deník!$AB126=Statistika!$L$100,Deník!$W126,""),"")</f>
        <v/>
      </c>
      <c r="GJ126" s="233" t="str">
        <f>IF(Deník!$W126&lt;&gt;"",IF(Deník!$AB126=Statistika!$L$101,Deník!$W126,""),"")</f>
        <v/>
      </c>
      <c r="GK126" s="233" t="str">
        <f>IF(Deník!$W126&lt;&gt;"",IF(Deník!$AB126=Statistika!$L$102,Deník!$W126,""),"")</f>
        <v/>
      </c>
      <c r="GL126" s="233" t="str">
        <f>IF(Deník!$W126&lt;&gt;"",IF(Deník!$AB126=Statistika!$L$103,Deník!$W126,""),"")</f>
        <v/>
      </c>
      <c r="GM126" s="233" t="str">
        <f>IF(Deník!$W126&lt;&gt;"",IF(Deník!$AB126=Statistika!$L$104,Deník!$W126,""),"")</f>
        <v/>
      </c>
      <c r="GN126" s="233" t="str">
        <f>IF(Deník!$W126&lt;&gt;"",IF(Deník!$AB126=Statistika!$L$105,Deník!$W126,""),"")</f>
        <v/>
      </c>
      <c r="GO126" s="233" t="str">
        <f>IF(Deník!$W126&lt;&gt;"",IF(Deník!$AB126=Statistika!$L$106,Deník!$W126,""),"")</f>
        <v/>
      </c>
      <c r="GP126" s="233" t="str">
        <f>IF(Deník!$W126&lt;&gt;"",IF(Deník!$AB126=Statistika!$L$107,Deník!$W126,""),"")</f>
        <v/>
      </c>
      <c r="GQ126" s="233" t="str">
        <f>IF(Deník!$W126&lt;&gt;"",IF(Deník!$AB126=Statistika!$L$108,Deník!$W126,""),"")</f>
        <v/>
      </c>
      <c r="GS126" s="233" t="str">
        <f>IF(Deník!$W126&lt;0,IF(Deník!$AC126=Statistika!$F$117,Deník!$W126,""),"")</f>
        <v/>
      </c>
      <c r="GT126" s="233" t="str">
        <f>IF(Deník!$W126&lt;0,IF(Deník!$AC126=Statistika!$F$118,Deník!$W126,""),"")</f>
        <v/>
      </c>
      <c r="GU126" s="233" t="str">
        <f>IF(Deník!$W126&lt;0,IF(Deník!$AC126=Statistika!$F$119,Deník!$W126,""),"")</f>
        <v/>
      </c>
      <c r="GV126" s="233" t="str">
        <f>IF(Deník!$W126&lt;0,IF(Deník!$AC126=Statistika!$F$120,Deník!$W126,""),"")</f>
        <v/>
      </c>
      <c r="GW126" s="233" t="str">
        <f>IF(Deník!$W126&lt;0,IF(Deník!$AC126=Statistika!$F$121,Deník!$W126,""),"")</f>
        <v/>
      </c>
      <c r="GX126" s="233" t="str">
        <f>IF(Deník!$W126&lt;0,IF(Deník!$AC126=Statistika!$F$122,Deník!$W126,""),"")</f>
        <v/>
      </c>
      <c r="GY126" s="233" t="str">
        <f>IF(Deník!$W126&lt;0,IF(Deník!$AC126=Statistika!$F$123,Deník!$W126,""),"")</f>
        <v/>
      </c>
      <c r="GZ126" s="233" t="str">
        <f>IF(Deník!$W126&lt;0,IF(Deník!$AC126=Statistika!$F$124,Deník!$W126,""),"")</f>
        <v/>
      </c>
      <c r="HA126" s="233" t="str">
        <f>IF(Deník!$W126&lt;0,IF(Deník!$AC126=Statistika!$F$125,Deník!$W126,""),"")</f>
        <v/>
      </c>
      <c r="HC126" s="233" t="str">
        <f>IF(Deník!$W126&lt;0,IF(Deník!$AD126=Statistika!$F$133,Deník!$W126,""),"")</f>
        <v/>
      </c>
      <c r="HD126" s="233" t="str">
        <f>IF(Deník!$W126&lt;0,IF(Deník!$AD126=Statistika!$F$134,Deník!$W126,""),"")</f>
        <v/>
      </c>
      <c r="HE126" s="233" t="str">
        <f>IF(Deník!$W126&lt;0,IF(Deník!$AD126=Statistika!$F$135,Deník!$W126,""),"")</f>
        <v/>
      </c>
      <c r="HF126" s="233" t="str">
        <f>IF(Deník!$W126&lt;0,IF(Deník!$AD126=Statistika!$F$136,Deník!$W126,""),"")</f>
        <v/>
      </c>
      <c r="HG126" s="233" t="str">
        <f>IF(Deník!$W126&lt;0,IF(Deník!$AD126=Statistika!$F$137,Deník!$W126,""),"")</f>
        <v/>
      </c>
      <c r="ID126" s="8">
        <f>Tabulka4[[#This Row],[Sloupec3]]</f>
        <v>0</v>
      </c>
      <c r="IE126" s="17" t="str">
        <f>IF(AND([1]Deník!$C126&gt;='[1]Měsíční shrnutí'!$D$1,[1]Deník!$C126&lt;='[1]Měsíční shrnutí'!$F$1),[1]Deník!$X126,"")</f>
        <v/>
      </c>
    </row>
    <row r="127" spans="1:239">
      <c r="A127" s="8">
        <f>Deník!C128</f>
        <v>0</v>
      </c>
      <c r="B127" s="50" t="str">
        <f>Deník!R128</f>
        <v/>
      </c>
      <c r="C127" s="102" t="str">
        <f>IF(AND(Deník!R128&gt;1,Deník!R128&lt;&gt;""),1,"")</f>
        <v/>
      </c>
      <c r="D127" s="102" t="str">
        <f>IF(AND(Deník!R128&lt;=0,Deník!R128&lt;&gt;""),1,"")</f>
        <v/>
      </c>
      <c r="E127" s="103" t="str">
        <f>IF(AND(Deník!R128&gt;=0,Deník!R128&lt;=1),1,"")</f>
        <v/>
      </c>
      <c r="F127" s="79" t="str">
        <f>IF(Deník!R128&lt;&gt;"",Deník!R128+F126,"")</f>
        <v/>
      </c>
      <c r="G127" s="85"/>
      <c r="H127" s="54" t="str">
        <f>IF(MONTH(Deník!$C127)=H$2,IF(AND(Deník!$R127&gt;=0,Deník!$R127&lt;=1),"BE",Deník!$R127),"")</f>
        <v/>
      </c>
      <c r="I127" s="11" t="str">
        <f>IF(MONTH(Deník!$C127)=I$2,IF(AND(Deník!$R127&gt;=0,Deník!$R127&lt;=1),"BE",Deník!$R127),"")</f>
        <v/>
      </c>
      <c r="J127" s="11" t="str">
        <f>IF(MONTH(Deník!$C127)=J$2,IF(AND(Deník!$R127&gt;=0,Deník!$R127&lt;=1),"BE",Deník!$R127),"")</f>
        <v/>
      </c>
      <c r="K127" s="11" t="str">
        <f>IF(MONTH(Deník!$C127)=K$2,IF(AND(Deník!$R127&gt;=0,Deník!$R127&lt;=1),"BE",Deník!$R127),"")</f>
        <v/>
      </c>
      <c r="L127" s="11" t="str">
        <f>IF(MONTH(Deník!$C127)=L$2,IF(AND(Deník!$R127&gt;=0,Deník!$R127&lt;=1),"BE",Deník!$R127),"")</f>
        <v/>
      </c>
      <c r="M127" s="11" t="str">
        <f>IF(MONTH(Deník!$C127)=M$2,IF(AND(Deník!$R127&gt;=0,Deník!$R127&lt;=1),"BE",Deník!$R127),"")</f>
        <v/>
      </c>
      <c r="N127" s="11" t="str">
        <f>IF(MONTH(Deník!$C127)=N$2,IF(AND(Deník!$R127&gt;=0,Deník!$R127&lt;=1),"BE",Deník!$R127),"")</f>
        <v/>
      </c>
      <c r="O127" s="11" t="str">
        <f>IF(MONTH(Deník!$C127)=O$2,IF(AND(Deník!$R127&gt;=0,Deník!$R127&lt;=1),"BE",Deník!$R127),"")</f>
        <v/>
      </c>
      <c r="P127" s="11" t="str">
        <f>IF(MONTH(Deník!$C127)=P$2,IF(AND(Deník!$R127&gt;=0,Deník!$R127&lt;=1),"BE",Deník!$R127),"")</f>
        <v/>
      </c>
      <c r="Q127" s="11" t="str">
        <f>IF(MONTH(Deník!$C127)=Q$2,IF(AND(Deník!$R127&gt;=0,Deník!$R127&lt;=1),"BE",Deník!$R127),"")</f>
        <v/>
      </c>
      <c r="R127" s="11" t="str">
        <f>IF(MONTH(Deník!$C127)=R$2,IF(AND(Deník!$R127&gt;=0,Deník!$R127&lt;=1),"BE",Deník!$R127),"")</f>
        <v/>
      </c>
      <c r="S127" s="57" t="str">
        <f>IF(MONTH(Deník!$C127)=S$2,IF(AND(Deník!$R127&gt;=0,Deník!$R127&lt;=1),"BE",Deník!$R127),"")</f>
        <v/>
      </c>
      <c r="U127" s="12"/>
      <c r="V127" s="12"/>
      <c r="X127" s="600" t="str">
        <f>IF(Deník!$R127&lt;&gt;"",IF(Deník!$B127=Statistika!$F$63,IF(AND(Deník!$R127&gt;=0,Deník!$R127&lt;=1),"BE",Deník!$R127),""),"")</f>
        <v/>
      </c>
      <c r="Y127" s="13" t="str">
        <f>IF(Deník!$R127&lt;&gt;"",IF(Deník!$B127=Statistika!$F$64,IF(AND(Deník!$R127&gt;=0,Deník!$R127&lt;=1),"BE",Deník!$R127),""),"")</f>
        <v/>
      </c>
      <c r="Z127" s="13" t="str">
        <f>IF(Deník!$R127&lt;&gt;"",IF(Deník!$B127=Statistika!$F$65,IF(AND(Deník!$R127&gt;=0,Deník!$R127&lt;=1),"BE",Deník!$R127),""),"")</f>
        <v/>
      </c>
      <c r="AA127" s="13" t="str">
        <f>IF(Deník!$R127&lt;&gt;"",IF(Deník!$B127=Statistika!$F$66,IF(AND(Deník!$R127&gt;=0,Deník!$R127&lt;=1),"BE",Deník!$R127),""),"")</f>
        <v/>
      </c>
      <c r="AB127" s="13" t="str">
        <f>IF(Deník!$R127&lt;&gt;"",IF(Deník!$B127=Statistika!$F$67,IF(AND(Deník!$R127&gt;=0,Deník!$R127&lt;=1),"BE",Deník!$R127),""),"")</f>
        <v/>
      </c>
      <c r="AC127" s="13" t="str">
        <f>IF(Deník!$R127&lt;&gt;"",IF(Deník!$B127=Statistika!$F$68,IF(AND(Deník!$R127&gt;=0,Deník!$R127&lt;=1),"BE",Deník!$R127),""),"")</f>
        <v/>
      </c>
      <c r="AD127" s="13" t="str">
        <f>IF(Deník!$R127&lt;&gt;"",IF(Deník!$B127=Statistika!$F$69,IF(AND(Deník!$R127&gt;=0,Deník!$R127&lt;=1),"BE",Deník!$R127),""),"")</f>
        <v/>
      </c>
      <c r="AE127" s="601" t="str">
        <f>IF(Deník!$R127&lt;&gt;"",IF(Deník!$B127=Statistika!$F$70,IF(AND(Deník!$R127&gt;=0,Deník!$R127&lt;=1),"BE",Deník!$R127),""),"")</f>
        <v/>
      </c>
      <c r="AF127" s="90"/>
      <c r="AG127" s="63" t="str">
        <f>IF(Deník!$R127&lt;&gt;"",IF(Deník!$J127="L",IF(AND(Deník!$R127&gt;=0,Deník!$R127&lt;=1),"BE",Deník!$R127),""),"")</f>
        <v/>
      </c>
      <c r="AH127" s="13" t="str">
        <f>IF(Deník!$R127&lt;&gt;"",IF(Deník!$J127="S",IF(AND(Deník!$R127&gt;=0,Deník!$R127&lt;=1),"BE",Deník!$R127),""),"")</f>
        <v/>
      </c>
      <c r="AI127" s="95"/>
      <c r="AJ127" s="71" t="str">
        <f>IF(Deník!N128&lt;&gt;"",Deník!N128*-1,"")</f>
        <v/>
      </c>
      <c r="AK127" s="88"/>
      <c r="AL127" s="63" t="str">
        <f>IF(WEEKDAY(Deník!$C127,2)=1,IF(AND(Deník!$R127&gt;=0,Deník!$R127&lt;=1),"BE",Deník!$R127),"")</f>
        <v/>
      </c>
      <c r="AM127" s="13" t="str">
        <f>IF(WEEKDAY(Deník!$C127,2)=2,IF(AND(Deník!$R127&gt;=0,Deník!$R127&lt;=1),"BE",Deník!$R127),"")</f>
        <v/>
      </c>
      <c r="AN127" s="13" t="str">
        <f>IF(WEEKDAY(Deník!$C127,2)=3,IF(AND(Deník!$R127&gt;=0,Deník!$R127&lt;=1),"BE",Deník!$R127),"")</f>
        <v/>
      </c>
      <c r="AO127" s="13" t="str">
        <f>IF(WEEKDAY(Deník!$C127,2)=4,IF(AND(Deník!$R127&gt;=0,Deník!$R127&lt;=1),"BE",Deník!$R127),"")</f>
        <v/>
      </c>
      <c r="AP127" s="60" t="str">
        <f>IF(WEEKDAY(Deník!$C127,2)=5,IF(AND(Deník!$R127&gt;=0,Deník!$R127&lt;=1),"BE",Deník!$R127),"")</f>
        <v/>
      </c>
      <c r="AQ127" s="99"/>
      <c r="AR127" s="100">
        <f>Deník!D127</f>
        <v>0</v>
      </c>
      <c r="AS127" s="63" t="str">
        <f>IF(Deník!$D127&lt;&gt;"",IF(AND(Deník!$D127&gt;=AS$2,Deník!$D127&lt;=AS$3),IF(AND(Deník!$R127&gt;=0,Deník!$R127&lt;=1),"BE",Deník!$R127),""),"")</f>
        <v/>
      </c>
      <c r="AT127" s="63" t="str">
        <f>IF(Deník!$D127&lt;&gt;"",IF(AND(Deník!$D127&gt;=AT$2,Deník!$D127&lt;=AT$3),IF(AND(Deník!$R127&gt;=0,Deník!$R127&lt;=1),"BE",Deník!$R127),""),"")</f>
        <v/>
      </c>
      <c r="AU127" s="63" t="str">
        <f>IF(Deník!$D127&lt;&gt;"",IF(AND(Deník!$D127&gt;=AU$2,Deník!$D127&lt;=AU$3),IF(AND(Deník!$R127&gt;=0,Deník!$R127&lt;=1),"BE",Deník!$R127),""),"")</f>
        <v/>
      </c>
      <c r="AV127" s="63" t="str">
        <f>IF(Deník!$D127&lt;&gt;"",IF(AND(Deník!$D127&gt;=AV$2,Deník!$D127&lt;=AV$3),IF(AND(Deník!$R127&gt;=0,Deník!$R127&lt;=1),"BE",Deník!$R127),""),"")</f>
        <v/>
      </c>
      <c r="AW127" s="63" t="str">
        <f>IF(Deník!$D127&lt;&gt;"",IF(AND(Deník!$D127&gt;=AW$2,Deník!$D127&lt;=AW$3),IF(AND(Deník!$R127&gt;=0,Deník!$R127&lt;=1),"BE",Deník!$R127),""),"")</f>
        <v/>
      </c>
      <c r="AX127" s="63" t="str">
        <f>IF(Deník!$D127&lt;&gt;"",IF(AND(Deník!$D127&gt;=AX$2,Deník!$D127&lt;=AX$3),IF(AND(Deník!$R127&gt;=0,Deník!$R127&lt;=1),"BE",Deník!$R127),""),"")</f>
        <v/>
      </c>
      <c r="AY127" s="63" t="str">
        <f>IF(Deník!$D127&lt;&gt;"",IF(AND(Deník!$D127&gt;=AY$2,Deník!$D127&lt;=AY$3),IF(AND(Deník!$R127&gt;=0,Deník!$R127&lt;=1),"BE",Deník!$R127),""),"")</f>
        <v/>
      </c>
      <c r="AZ127" s="63" t="str">
        <f>IF(Deník!$D127&lt;&gt;"",IF(AND(Deník!$D127&gt;=AZ$2,Deník!$D127&lt;=AZ$3),IF(AND(Deník!$R127&gt;=0,Deník!$R127&lt;=1),"BE",Deník!$R127),""),"")</f>
        <v/>
      </c>
      <c r="BA127" s="63" t="str">
        <f>IF(Deník!$D127&lt;&gt;"",IF(AND(Deník!$D127&gt;=BA$2,Deník!$D127&lt;=BA$3),IF(AND(Deník!$R127&gt;=0,Deník!$R127&lt;=1),"BE",Deník!$R127),""),"")</f>
        <v/>
      </c>
      <c r="BB127" s="63" t="str">
        <f>IF(Deník!$D127&lt;&gt;"",IF(AND(Deník!$D127&gt;=BB$2,Deník!$D127&lt;=BB$3),IF(AND(Deník!$R127&gt;=0,Deník!$R127&lt;=1),"BE",Deník!$R127),""),"")</f>
        <v/>
      </c>
      <c r="BC127" s="71" t="str">
        <f>IF(Deník!$D127&lt;&gt;"",IF(AND(Deník!$D127&gt;=BC$2,Deník!$D127&lt;=BC$3),IF(AND(Deník!$R127&gt;=0,Deník!$R127&lt;=1),"BE",Deník!$R127),""),"")</f>
        <v/>
      </c>
      <c r="BD127" s="20" t="str">
        <f>IF(Deník!$J128="S",(Deník!$M128-Deník!$K128),IF(Deník!$J128="L",(Deník!$K128-Deník!$M128),""))</f>
        <v/>
      </c>
      <c r="BE127" s="20" t="str">
        <f>IF(Deník!$J128="S",(Deník!$K128-Deník!$O128),IF(Deník!$J128="L",(Deník!$O128-Deník!$K128),""))</f>
        <v/>
      </c>
      <c r="BF127" s="20" t="str">
        <f>IF(Deník!$J128="S",(Deník!$K128-Deník!$L128),IF(Deník!$J128="L",(Deník!$L128-Deník!$K128),""))</f>
        <v/>
      </c>
      <c r="BG127" s="20" t="str">
        <f>IF(Deník!$J128="S",(Deník!$K128-Deník!$S128),IF(Deník!$J128="L",(Deník!$S128-Deník!$K128),""))</f>
        <v/>
      </c>
      <c r="BH127" s="20" t="str">
        <f>IF(Deník!$J128="S",(Deník!$K128-Deník!$U128),IF(Deník!$J128="L",(Deník!$U128-Deník!$K128),""))</f>
        <v/>
      </c>
      <c r="BI127" s="20" t="str">
        <f>IF(Deník!$R127&gt;1,Deník!$R127,"")</f>
        <v/>
      </c>
      <c r="BJ127" s="20" t="str">
        <f>IF(Deník!$R127&lt;0,Deník!$R127,"")</f>
        <v/>
      </c>
      <c r="BK127" s="17"/>
      <c r="BM127" s="233" t="str">
        <f>IF(Deník!$R127&lt;&gt;"",IF(Deník!$Y127=Statistika!$F$78,IF(AND(Deník!$R127&gt;=0,Deník!$R127&lt;=1),"BE",Deník!$R127),""),"")</f>
        <v/>
      </c>
      <c r="BN127" s="233" t="str">
        <f>IF(Deník!$R127&lt;&gt;"",IF(Deník!$Y127=Statistika!$F$79,IF(AND(Deník!$R127&gt;=0,Deník!$R127&lt;=1),"BE",Deník!$R127),""),"")</f>
        <v/>
      </c>
      <c r="BO127" s="233" t="str">
        <f>IF(Deník!$R127&lt;&gt;"",IF(Deník!$Y127=Statistika!$F$80,IF(AND(Deník!$R127&gt;=0,Deník!$R127&lt;=1),"BE",Deník!$R127),""),"")</f>
        <v/>
      </c>
      <c r="BP127" s="233" t="str">
        <f>IF(Deník!$R127&lt;&gt;"",IF(Deník!$Y127=Statistika!$F$81,IF(AND(Deník!$R127&gt;=0,Deník!$R127&lt;=1),"BE",Deník!$R127),""),"")</f>
        <v/>
      </c>
      <c r="BQ127" s="233" t="str">
        <f>IF(Deník!$R127&lt;&gt;"",IF(Deník!$Y127=Statistika!$F$82,IF(AND(Deník!$R127&gt;=0,Deník!$R127&lt;=1),"BE",Deník!$R127),""),"")</f>
        <v/>
      </c>
      <c r="BR127" s="233" t="str">
        <f>IF(Deník!$R127&lt;&gt;"",IF(Deník!$Y127=Statistika!$F$83,IF(AND(Deník!$R127&gt;=0,Deník!$R127&lt;=1),"BE",Deník!$R127),""),"")</f>
        <v/>
      </c>
      <c r="BS127" s="233" t="str">
        <f>IF(Deník!$R127&lt;&gt;"",IF(Deník!$Y127=Statistika!$F$84,IF(AND(Deník!$R127&gt;=0,Deník!$R127&lt;=1),"BE",Deník!$R127),""),"")</f>
        <v/>
      </c>
      <c r="BT127" s="233" t="str">
        <f>IF(Deník!$R127&lt;&gt;"",IF(Deník!$Y127=Statistika!$F$85,IF(AND(Deník!$R127&gt;=0,Deník!$R127&lt;=1),"BE",Deník!$R127),""),"")</f>
        <v/>
      </c>
      <c r="BU127" s="233" t="str">
        <f>IF(Deník!$R127&lt;&gt;"",IF(Deník!$Y127=Statistika!$F$86,IF(AND(Deník!$R127&gt;=0,Deník!$R127&lt;=1),"BE",Deník!$R127),""),"")</f>
        <v/>
      </c>
      <c r="BV127" s="233" t="str">
        <f>IF(Deník!$R127&lt;&gt;"",IF(Deník!$Y127=Statistika!$F$87,IF(AND(Deník!$R127&gt;=0,Deník!$R127&lt;=1),"BE",Deník!$R127),""),"")</f>
        <v/>
      </c>
      <c r="BW127" s="233" t="str">
        <f>IF(Deník!$R127&lt;&gt;"",IF(Deník!$Y127=Statistika!$F$88,IF(AND(Deník!$R127&gt;=0,Deník!$R127&lt;=1),"BE",Deník!$R127),""),"")</f>
        <v/>
      </c>
      <c r="BX127" s="233" t="str">
        <f>IF(Deník!$R127&lt;&gt;"",IF(Deník!$Y127=Statistika!$F$89,IF(AND(Deník!$R127&gt;=0,Deník!$R127&lt;=1),"BE",Deník!$R127),""),"")</f>
        <v/>
      </c>
      <c r="BY127" s="233" t="str">
        <f>IF(Deník!$R127&lt;&gt;"",IF(Deník!$Y127=Statistika!$F$90,IF(AND(Deník!$R127&gt;=0,Deník!$R127&lt;=1),"BE",Deník!$R127),""),"")</f>
        <v/>
      </c>
      <c r="BZ127" s="233" t="str">
        <f>IF(Deník!$R127&lt;&gt;"",IF(Deník!$Y127=Statistika!$F$91,IF(AND(Deník!$R127&gt;=0,Deník!$R127&lt;=1),"BE",Deník!$R127),""),"")</f>
        <v/>
      </c>
      <c r="CA127" s="233"/>
      <c r="CB127" s="233" t="str">
        <f>IF(Deník!$R127&lt;&gt;"",IF(Deník!$AB127="SL",IF(AND(Deník!$R127&gt;=0,Deník!$R127&lt;=1),"BE",Deník!$R127),""),"")</f>
        <v/>
      </c>
      <c r="CC127" s="233" t="str">
        <f>IF(Deník!$R127&lt;&gt;"",IF(Deník!$AB127="BE10",IF(AND(Deník!$R127&gt;=0,Deník!$R127&lt;=1),"BE",Deník!$R127),""),"")</f>
        <v/>
      </c>
      <c r="CD127" s="233" t="str">
        <f>IF(Deník!$R127&lt;&gt;"",IF(Deník!$AB127="BE15",IF(AND(Deník!$R127&gt;=0,Deník!$R127&lt;=1),"BE",Deník!$R127),""),"")</f>
        <v/>
      </c>
      <c r="CE127" s="233" t="str">
        <f>IF(Deník!$R127&lt;&gt;"",IF(Deník!$AB127="BE20",IF(AND(Deník!$R127&gt;=0,Deník!$R127&lt;=1),"BE",Deník!$R127),""),"")</f>
        <v/>
      </c>
      <c r="CF127" s="233" t="str">
        <f>IF(Deník!$R127&lt;&gt;"",IF(Deník!$AB127="TP1",IF(AND(Deník!$R127&gt;=0,Deník!$R127&lt;=1),"BE",Deník!$R127),""),"")</f>
        <v/>
      </c>
      <c r="CG127" s="233" t="str">
        <f>IF(Deník!$R127&lt;&gt;"",IF(Deník!$AB127="TP2",IF(AND(Deník!$R127&gt;=0,Deník!$R127&lt;=1),"BE",Deník!$R127),""),"")</f>
        <v/>
      </c>
      <c r="CH127" s="233" t="str">
        <f>IF(Deník!$R127&lt;&gt;"",IF(Deník!$AB127="TP3",IF(AND(Deník!$R127&gt;=0,Deník!$R127&lt;=1),"BE",Deník!$R127),""),"")</f>
        <v/>
      </c>
      <c r="CI127" s="233" t="str">
        <f>IF(Deník!$R127&lt;&gt;"",IF(Deník!$AB127="Trailing SL",IF(AND(Deník!$R127&gt;=0,Deník!$R127&lt;=1),"BE",Deník!$R127),""),"")</f>
        <v/>
      </c>
      <c r="CJ127" s="233" t="str">
        <f>IF(Deník!$R127&lt;&gt;"",IF(Deník!$AB127="Manual",IF(AND(Deník!$R127&gt;=0,Deník!$R127&lt;=1),"BE",Deník!$R127),""),"")</f>
        <v/>
      </c>
      <c r="CK127" s="233"/>
      <c r="CL127" s="233" t="str">
        <f>IF(Deník!$R127&lt;0,IF(Deník!$AC127=Statistika!$F$117,Deník!$R127,""),"")</f>
        <v/>
      </c>
      <c r="CM127" s="233" t="str">
        <f>IF(Deník!$R127&lt;0,IF(Deník!$AC127=Statistika!$F$118,Deník!$R127,""),"")</f>
        <v/>
      </c>
      <c r="CN127" s="233" t="str">
        <f>IF(Deník!$R127&lt;0,IF(Deník!$AC127=Statistika!$F$119,Deník!$R127,""),"")</f>
        <v/>
      </c>
      <c r="CO127" s="233" t="str">
        <f>IF(Deník!$R127&lt;0,IF(Deník!$AC127=Statistika!$F$120,Deník!$R127,""),"")</f>
        <v/>
      </c>
      <c r="CP127" s="233" t="str">
        <f>IF(Deník!$R127&lt;0,IF(Deník!$AC127=Statistika!$F$121,Deník!$R127,""),"")</f>
        <v/>
      </c>
      <c r="CQ127" s="233" t="str">
        <f>IF(Deník!$R127&lt;0,IF(Deník!$AC127=Statistika!$F$122,Deník!$R127,""),"")</f>
        <v/>
      </c>
      <c r="CR127" s="233" t="str">
        <f>IF(Deník!$R127&lt;0,IF(Deník!$AC127=Statistika!$F$123,Deník!$R127,""),"")</f>
        <v/>
      </c>
      <c r="CS127" s="233" t="str">
        <f>IF(Deník!$R127&lt;0,IF(Deník!$AC127=Statistika!$F$124,Deník!$R127,""),"")</f>
        <v/>
      </c>
      <c r="CT127" s="233" t="str">
        <f>IF(Deník!$R127&lt;0,IF(Deník!$AC127=Statistika!$F$125,Deník!$R127,""),"")</f>
        <v/>
      </c>
      <c r="CU127" s="233"/>
      <c r="CV127" s="233" t="str">
        <f>IF(Deník!$R127&lt;0,IF(Deník!$AD127=$CV$2,Deník!$R127,""),"")</f>
        <v/>
      </c>
      <c r="CW127" s="233" t="str">
        <f>IF(Deník!$R127&lt;0,IF(Deník!$AD127=$CW$2,Deník!$R127,""),"")</f>
        <v/>
      </c>
      <c r="CX127" s="233" t="str">
        <f>IF(Deník!$R127&lt;0,IF(Deník!$AD127=$CX$2,Deník!$R127,""),"")</f>
        <v/>
      </c>
      <c r="CY127" s="233" t="str">
        <f>IF(Deník!$R127&lt;0,IF(Deník!$AD127=$CY$2,Deník!$R127,""),"")</f>
        <v/>
      </c>
      <c r="CZ127" s="233" t="str">
        <f>IF(Deník!$R127&lt;0,IF(Deník!$AD127=$CZ$2,Deník!$R127,""),"")</f>
        <v/>
      </c>
      <c r="DL127" s="221">
        <f t="shared" si="8"/>
        <v>93847.029999999984</v>
      </c>
      <c r="DM127" s="220">
        <f t="shared" si="7"/>
        <v>-6.1529700000000132E-2</v>
      </c>
      <c r="DO127" s="50">
        <f>Deník!W128</f>
        <v>0</v>
      </c>
      <c r="DP127" s="102" t="str">
        <f>IF(AND(Deník!W128&gt;0),1,"")</f>
        <v/>
      </c>
      <c r="DQ127" s="102">
        <f>IF(AND(Deník!W128&lt;=0),1,"")</f>
        <v>1</v>
      </c>
      <c r="DR127" s="227"/>
      <c r="DS127" s="228"/>
      <c r="DT127" s="85"/>
      <c r="DU127" s="54">
        <f>IF(MONTH(Deník!$C127)=DU$2,Deník!$W127,"")</f>
        <v>0</v>
      </c>
      <c r="DV127" s="222" t="str">
        <f>IF(MONTH(Deník!$C127)=DV$2,Deník!$W127,"")</f>
        <v/>
      </c>
      <c r="DW127" s="222" t="str">
        <f>IF(MONTH(Deník!$C127)=DW$2,Deník!$W127,"")</f>
        <v/>
      </c>
      <c r="DX127" s="222" t="str">
        <f>IF(MONTH(Deník!$C127)=DX$2,Deník!$W127,"")</f>
        <v/>
      </c>
      <c r="DY127" s="222" t="str">
        <f>IF(MONTH(Deník!$C127)=DY$2,Deník!$W127,"")</f>
        <v/>
      </c>
      <c r="DZ127" s="222" t="str">
        <f>IF(MONTH(Deník!$C127)=DZ$2,Deník!$W127,"")</f>
        <v/>
      </c>
      <c r="EA127" s="222" t="str">
        <f>IF(MONTH(Deník!$C127)=EA$2,Deník!$W127,"")</f>
        <v/>
      </c>
      <c r="EB127" s="222" t="str">
        <f>IF(MONTH(Deník!$C127)=EB$2,Deník!$W127,"")</f>
        <v/>
      </c>
      <c r="EC127" s="222" t="str">
        <f>IF(MONTH(Deník!$C127)=EC$2,Deník!$W127,"")</f>
        <v/>
      </c>
      <c r="ED127" s="222" t="str">
        <f>IF(MONTH(Deník!$C127)=ED$2,Deník!$W127,"")</f>
        <v/>
      </c>
      <c r="EE127" s="222" t="str">
        <f>IF(MONTH(Deník!$C127)=EE$2,Deník!$W127,"")</f>
        <v/>
      </c>
      <c r="EF127" s="222" t="str">
        <f>IF(MONTH(Deník!$C127)=EF$2,Deník!$W127,"")</f>
        <v/>
      </c>
      <c r="EI127" s="600" t="str">
        <f>IF(Deník!$W127&lt;&gt;"",IF(Deník!$B127=Statistika!$F$63,Deník!$W127,""),"")</f>
        <v/>
      </c>
      <c r="EJ127" s="13" t="str">
        <f>IF(Deník!$W127&lt;&gt;"",IF(Deník!$B127=Statistika!$F$64,Deník!$W127,""),"")</f>
        <v/>
      </c>
      <c r="EK127" s="13" t="str">
        <f>IF(Deník!$W127&lt;&gt;"",IF(Deník!$B127=Statistika!$F$65,Deník!$W127,""),"")</f>
        <v/>
      </c>
      <c r="EL127" s="13" t="str">
        <f>IF(Deník!$W127&lt;&gt;"",IF(Deník!$B127=Statistika!$F$66,Deník!$W127,""),"")</f>
        <v/>
      </c>
      <c r="EM127" s="13" t="str">
        <f>IF(Deník!$W127&lt;&gt;"",IF(Deník!$B127=Statistika!$F$67,Deník!$W127,""),"")</f>
        <v/>
      </c>
      <c r="EN127" s="13" t="str">
        <f>IF(Deník!$W127&lt;&gt;"",IF(Deník!$B127=Statistika!$F$68,Deník!$W127,""),"")</f>
        <v/>
      </c>
      <c r="EO127" s="13" t="str">
        <f>IF(Deník!$W127&lt;&gt;"",IF(Deník!$B127=Statistika!$F$69,Deník!$W127,""),"")</f>
        <v/>
      </c>
      <c r="EP127" s="601" t="str">
        <f>IF(Deník!$W127&lt;&gt;"",IF(Deník!$B127=Statistika!$F$70,Deník!$W127,""),"")</f>
        <v/>
      </c>
      <c r="EQ127" s="90"/>
      <c r="ER127" s="63" t="str">
        <f>IF(Deník!$W127&lt;&gt;"",IF(Deník!$J127="L",Deník!$W127,""),"")</f>
        <v/>
      </c>
      <c r="ES127" s="13" t="str">
        <f>IF(Deník!$W127&lt;&gt;"",IF(Deník!$J127="S",Deník!$W127,""),"")</f>
        <v/>
      </c>
      <c r="ET127" s="95"/>
      <c r="EU127" s="88"/>
      <c r="EV127" s="63" t="str">
        <f>IF(WEEKDAY(Deník!$C127,2)=1,Deník!$W127,"")</f>
        <v/>
      </c>
      <c r="EW127" s="13" t="str">
        <f>IF(WEEKDAY(Deník!$C127,2)=2,Deník!$W127,"")</f>
        <v/>
      </c>
      <c r="EX127" s="13" t="str">
        <f>IF(WEEKDAY(Deník!$C127,2)=3,Deník!$W127,"")</f>
        <v/>
      </c>
      <c r="EY127" s="13" t="str">
        <f>IF(WEEKDAY(Deník!$C127,2)=4,Deník!$W127,"")</f>
        <v/>
      </c>
      <c r="EZ127" s="60" t="str">
        <f>IF(WEEKDAY(Deník!$C127,2)=5,Deník!$W127,"")</f>
        <v/>
      </c>
      <c r="FA127" s="99"/>
      <c r="FB127" s="100">
        <f>Deník!D127</f>
        <v>0</v>
      </c>
      <c r="FC127" s="63">
        <f>IF($FB127&lt;&gt;"",IF(AND($FB127&gt;=FC$2,$FB127&lt;=FC$3),Deník!$W127,""))</f>
        <v>0</v>
      </c>
      <c r="FD127" s="63" t="str">
        <f>IF($FB127&lt;&gt;"",IF(AND($FB127&gt;=FD$2,$FB127&lt;=FD$3),Deník!$W127,""))</f>
        <v/>
      </c>
      <c r="FE127" s="63" t="str">
        <f>IF($FB127&lt;&gt;"",IF(AND($FB127&gt;=FE$2,$FB127&lt;=FE$3),Deník!$W127,""))</f>
        <v/>
      </c>
      <c r="FF127" s="63" t="str">
        <f>IF($FB127&lt;&gt;"",IF(AND($FB127&gt;=FF$2,$FB127&lt;=FF$3),Deník!$W127,""))</f>
        <v/>
      </c>
      <c r="FG127" s="63" t="str">
        <f>IF($FB127&lt;&gt;"",IF(AND($FB127&gt;=FG$2,$FB127&lt;=FG$3),Deník!$W127,""))</f>
        <v/>
      </c>
      <c r="FH127" s="63" t="str">
        <f>IF($FB127&lt;&gt;"",IF(AND($FB127&gt;=FH$2,$FB127&lt;=FH$3),Deník!$W127,""))</f>
        <v/>
      </c>
      <c r="FI127" s="63" t="str">
        <f>IF($FB127&lt;&gt;"",IF(AND($FB127&gt;=FI$2,$FB127&lt;=FI$3),Deník!$W127,""))</f>
        <v/>
      </c>
      <c r="FJ127" s="63" t="str">
        <f>IF($FB127&lt;&gt;"",IF(AND($FB127&gt;=FJ$2,$FB127&lt;=FJ$3),Deník!$W127,""))</f>
        <v/>
      </c>
      <c r="FK127" s="63" t="str">
        <f>IF($FB127&lt;&gt;"",IF(AND($FB127&gt;=FK$2,$FB127&lt;=FK$3),Deník!$W127,""))</f>
        <v/>
      </c>
      <c r="FL127" s="63" t="str">
        <f>IF($FB127&lt;&gt;"",IF(AND($FB127&gt;=FL$2,$FB127&lt;=FL$3),Deník!$W127,""))</f>
        <v/>
      </c>
      <c r="FM127" s="63" t="str">
        <f>IF($FB127&lt;&gt;"",IF(AND($FB127&gt;=FM$2,$FB127&lt;=FM$3),Deník!$W127,""))</f>
        <v/>
      </c>
      <c r="FN127" s="13"/>
      <c r="FO127" s="20" t="str">
        <f>IF(Deník!$W127&gt;1,Deník!$W127,"")</f>
        <v/>
      </c>
      <c r="FP127" s="20" t="str">
        <f>IF(Deník!$W127&lt;0,Deník!$W127,"")</f>
        <v/>
      </c>
      <c r="FQ127" s="17"/>
      <c r="FS127" s="233"/>
      <c r="FT127" s="233" t="str">
        <f>IF(Deník!$W127&lt;&gt;"",IF(Deník!$Y127=Statistika!$F$78,Deník!$W127,""),"")</f>
        <v/>
      </c>
      <c r="FU127" s="233" t="str">
        <f>IF(Deník!$W127&lt;&gt;"",IF(Deník!$Y127=Statistika!$F$79,Deník!$W127,""),"")</f>
        <v/>
      </c>
      <c r="FV127" s="233" t="str">
        <f>IF(Deník!$W127&lt;&gt;"",IF(Deník!$Y127=Statistika!$F$80,Deník!$W127,""),"")</f>
        <v/>
      </c>
      <c r="FW127" s="233" t="str">
        <f>IF(Deník!$W127&lt;&gt;"",IF(Deník!$Y127=Statistika!$F$81,Deník!$W127,""),"")</f>
        <v/>
      </c>
      <c r="FX127" s="233" t="str">
        <f>IF(Deník!$W127&lt;&gt;"",IF(Deník!$Y127=Statistika!$F$82,Deník!$W127,""),"")</f>
        <v/>
      </c>
      <c r="FY127" s="233" t="str">
        <f>IF(Deník!$W127&lt;&gt;"",IF(Deník!$Y127=Statistika!$F$83,Deník!$W127,""),"")</f>
        <v/>
      </c>
      <c r="FZ127" s="233" t="str">
        <f>IF(Deník!$W127&lt;&gt;"",IF(Deník!$Y127=Statistika!$F$84,Deník!$W127,""),"")</f>
        <v/>
      </c>
      <c r="GA127" s="233" t="str">
        <f>IF(Deník!$W127&lt;&gt;"",IF(Deník!$Y127=Statistika!$F$85,Deník!$W127,""),"")</f>
        <v/>
      </c>
      <c r="GB127" s="233" t="str">
        <f>IF(Deník!$W127&lt;&gt;"",IF(Deník!$Y127=Statistika!$F$86,Deník!$W127,""),"")</f>
        <v/>
      </c>
      <c r="GC127" s="233" t="str">
        <f>IF(Deník!$W127&lt;&gt;"",IF(Deník!$Y127=Statistika!$F$87,Deník!$W127,""),"")</f>
        <v/>
      </c>
      <c r="GD127" s="233" t="str">
        <f>IF(Deník!$W127&lt;&gt;"",IF(Deník!$Y127=Statistika!$F$88,Deník!$W127,""),"")</f>
        <v/>
      </c>
      <c r="GE127" s="233" t="str">
        <f>IF(Deník!$W127&lt;&gt;"",IF(Deník!$Y127=Statistika!$F$89,Deník!$W127,""),"")</f>
        <v/>
      </c>
      <c r="GF127" s="233" t="str">
        <f>IF(Deník!$W127&lt;&gt;"",IF(Deník!$Y127=Statistika!$F$90,Deník!$W127,""),"")</f>
        <v/>
      </c>
      <c r="GG127" s="233" t="str">
        <f>IF(Deník!$W127&lt;&gt;"",IF(Deník!$Y127=Statistika!$F$91,Deník!$W127,""),"")</f>
        <v/>
      </c>
      <c r="GH127" s="233"/>
      <c r="GI127" s="233" t="str">
        <f>IF(Deník!$W127&lt;&gt;"",IF(Deník!$AB127=Statistika!$L$100,Deník!$W127,""),"")</f>
        <v/>
      </c>
      <c r="GJ127" s="233" t="str">
        <f>IF(Deník!$W127&lt;&gt;"",IF(Deník!$AB127=Statistika!$L$101,Deník!$W127,""),"")</f>
        <v/>
      </c>
      <c r="GK127" s="233" t="str">
        <f>IF(Deník!$W127&lt;&gt;"",IF(Deník!$AB127=Statistika!$L$102,Deník!$W127,""),"")</f>
        <v/>
      </c>
      <c r="GL127" s="233" t="str">
        <f>IF(Deník!$W127&lt;&gt;"",IF(Deník!$AB127=Statistika!$L$103,Deník!$W127,""),"")</f>
        <v/>
      </c>
      <c r="GM127" s="233" t="str">
        <f>IF(Deník!$W127&lt;&gt;"",IF(Deník!$AB127=Statistika!$L$104,Deník!$W127,""),"")</f>
        <v/>
      </c>
      <c r="GN127" s="233" t="str">
        <f>IF(Deník!$W127&lt;&gt;"",IF(Deník!$AB127=Statistika!$L$105,Deník!$W127,""),"")</f>
        <v/>
      </c>
      <c r="GO127" s="233" t="str">
        <f>IF(Deník!$W127&lt;&gt;"",IF(Deník!$AB127=Statistika!$L$106,Deník!$W127,""),"")</f>
        <v/>
      </c>
      <c r="GP127" s="233" t="str">
        <f>IF(Deník!$W127&lt;&gt;"",IF(Deník!$AB127=Statistika!$L$107,Deník!$W127,""),"")</f>
        <v/>
      </c>
      <c r="GQ127" s="233" t="str">
        <f>IF(Deník!$W127&lt;&gt;"",IF(Deník!$AB127=Statistika!$L$108,Deník!$W127,""),"")</f>
        <v/>
      </c>
      <c r="GS127" s="233" t="str">
        <f>IF(Deník!$W127&lt;0,IF(Deník!$AC127=Statistika!$F$117,Deník!$W127,""),"")</f>
        <v/>
      </c>
      <c r="GT127" s="233" t="str">
        <f>IF(Deník!$W127&lt;0,IF(Deník!$AC127=Statistika!$F$118,Deník!$W127,""),"")</f>
        <v/>
      </c>
      <c r="GU127" s="233" t="str">
        <f>IF(Deník!$W127&lt;0,IF(Deník!$AC127=Statistika!$F$119,Deník!$W127,""),"")</f>
        <v/>
      </c>
      <c r="GV127" s="233" t="str">
        <f>IF(Deník!$W127&lt;0,IF(Deník!$AC127=Statistika!$F$120,Deník!$W127,""),"")</f>
        <v/>
      </c>
      <c r="GW127" s="233" t="str">
        <f>IF(Deník!$W127&lt;0,IF(Deník!$AC127=Statistika!$F$121,Deník!$W127,""),"")</f>
        <v/>
      </c>
      <c r="GX127" s="233" t="str">
        <f>IF(Deník!$W127&lt;0,IF(Deník!$AC127=Statistika!$F$122,Deník!$W127,""),"")</f>
        <v/>
      </c>
      <c r="GY127" s="233" t="str">
        <f>IF(Deník!$W127&lt;0,IF(Deník!$AC127=Statistika!$F$123,Deník!$W127,""),"")</f>
        <v/>
      </c>
      <c r="GZ127" s="233" t="str">
        <f>IF(Deník!$W127&lt;0,IF(Deník!$AC127=Statistika!$F$124,Deník!$W127,""),"")</f>
        <v/>
      </c>
      <c r="HA127" s="233" t="str">
        <f>IF(Deník!$W127&lt;0,IF(Deník!$AC127=Statistika!$F$125,Deník!$W127,""),"")</f>
        <v/>
      </c>
      <c r="HC127" s="233" t="str">
        <f>IF(Deník!$W127&lt;0,IF(Deník!$AD127=Statistika!$F$133,Deník!$W127,""),"")</f>
        <v/>
      </c>
      <c r="HD127" s="233" t="str">
        <f>IF(Deník!$W127&lt;0,IF(Deník!$AD127=Statistika!$F$134,Deník!$W127,""),"")</f>
        <v/>
      </c>
      <c r="HE127" s="233" t="str">
        <f>IF(Deník!$W127&lt;0,IF(Deník!$AD127=Statistika!$F$135,Deník!$W127,""),"")</f>
        <v/>
      </c>
      <c r="HF127" s="233" t="str">
        <f>IF(Deník!$W127&lt;0,IF(Deník!$AD127=Statistika!$F$136,Deník!$W127,""),"")</f>
        <v/>
      </c>
      <c r="HG127" s="233" t="str">
        <f>IF(Deník!$W127&lt;0,IF(Deník!$AD127=Statistika!$F$137,Deník!$W127,""),"")</f>
        <v/>
      </c>
      <c r="ID127" s="8">
        <f>Tabulka4[[#This Row],[Sloupec3]]</f>
        <v>0</v>
      </c>
      <c r="IE127" s="17" t="str">
        <f>IF(AND([1]Deník!$C127&gt;='[1]Měsíční shrnutí'!$D$1,[1]Deník!$C127&lt;='[1]Měsíční shrnutí'!$F$1),[1]Deník!$X127,"")</f>
        <v/>
      </c>
    </row>
    <row r="128" spans="1:239">
      <c r="A128" s="8">
        <f>Deník!C129</f>
        <v>0</v>
      </c>
      <c r="B128" s="50" t="str">
        <f>Deník!R129</f>
        <v/>
      </c>
      <c r="C128" s="102" t="str">
        <f>IF(AND(Deník!R129&gt;1,Deník!R129&lt;&gt;""),1,"")</f>
        <v/>
      </c>
      <c r="D128" s="102" t="str">
        <f>IF(AND(Deník!R129&lt;=0,Deník!R129&lt;&gt;""),1,"")</f>
        <v/>
      </c>
      <c r="E128" s="103" t="str">
        <f>IF(AND(Deník!R129&gt;=0,Deník!R129&lt;=1),1,"")</f>
        <v/>
      </c>
      <c r="F128" s="79" t="str">
        <f>IF(Deník!R129&lt;&gt;"",Deník!R129+F127,"")</f>
        <v/>
      </c>
      <c r="G128" s="85"/>
      <c r="H128" s="54" t="str">
        <f>IF(MONTH(Deník!$C128)=H$2,IF(AND(Deník!$R128&gt;=0,Deník!$R128&lt;=1),"BE",Deník!$R128),"")</f>
        <v/>
      </c>
      <c r="I128" s="11" t="str">
        <f>IF(MONTH(Deník!$C128)=I$2,IF(AND(Deník!$R128&gt;=0,Deník!$R128&lt;=1),"BE",Deník!$R128),"")</f>
        <v/>
      </c>
      <c r="J128" s="11" t="str">
        <f>IF(MONTH(Deník!$C128)=J$2,IF(AND(Deník!$R128&gt;=0,Deník!$R128&lt;=1),"BE",Deník!$R128),"")</f>
        <v/>
      </c>
      <c r="K128" s="11" t="str">
        <f>IF(MONTH(Deník!$C128)=K$2,IF(AND(Deník!$R128&gt;=0,Deník!$R128&lt;=1),"BE",Deník!$R128),"")</f>
        <v/>
      </c>
      <c r="L128" s="11" t="str">
        <f>IF(MONTH(Deník!$C128)=L$2,IF(AND(Deník!$R128&gt;=0,Deník!$R128&lt;=1),"BE",Deník!$R128),"")</f>
        <v/>
      </c>
      <c r="M128" s="11" t="str">
        <f>IF(MONTH(Deník!$C128)=M$2,IF(AND(Deník!$R128&gt;=0,Deník!$R128&lt;=1),"BE",Deník!$R128),"")</f>
        <v/>
      </c>
      <c r="N128" s="11" t="str">
        <f>IF(MONTH(Deník!$C128)=N$2,IF(AND(Deník!$R128&gt;=0,Deník!$R128&lt;=1),"BE",Deník!$R128),"")</f>
        <v/>
      </c>
      <c r="O128" s="11" t="str">
        <f>IF(MONTH(Deník!$C128)=O$2,IF(AND(Deník!$R128&gt;=0,Deník!$R128&lt;=1),"BE",Deník!$R128),"")</f>
        <v/>
      </c>
      <c r="P128" s="11" t="str">
        <f>IF(MONTH(Deník!$C128)=P$2,IF(AND(Deník!$R128&gt;=0,Deník!$R128&lt;=1),"BE",Deník!$R128),"")</f>
        <v/>
      </c>
      <c r="Q128" s="11" t="str">
        <f>IF(MONTH(Deník!$C128)=Q$2,IF(AND(Deník!$R128&gt;=0,Deník!$R128&lt;=1),"BE",Deník!$R128),"")</f>
        <v/>
      </c>
      <c r="R128" s="11" t="str">
        <f>IF(MONTH(Deník!$C128)=R$2,IF(AND(Deník!$R128&gt;=0,Deník!$R128&lt;=1),"BE",Deník!$R128),"")</f>
        <v/>
      </c>
      <c r="S128" s="57" t="str">
        <f>IF(MONTH(Deník!$C128)=S$2,IF(AND(Deník!$R128&gt;=0,Deník!$R128&lt;=1),"BE",Deník!$R128),"")</f>
        <v/>
      </c>
      <c r="U128" s="12"/>
      <c r="V128" s="12"/>
      <c r="X128" s="600" t="str">
        <f>IF(Deník!$R128&lt;&gt;"",IF(Deník!$B128=Statistika!$F$63,IF(AND(Deník!$R128&gt;=0,Deník!$R128&lt;=1),"BE",Deník!$R128),""),"")</f>
        <v/>
      </c>
      <c r="Y128" s="13" t="str">
        <f>IF(Deník!$R128&lt;&gt;"",IF(Deník!$B128=Statistika!$F$64,IF(AND(Deník!$R128&gt;=0,Deník!$R128&lt;=1),"BE",Deník!$R128),""),"")</f>
        <v/>
      </c>
      <c r="Z128" s="13" t="str">
        <f>IF(Deník!$R128&lt;&gt;"",IF(Deník!$B128=Statistika!$F$65,IF(AND(Deník!$R128&gt;=0,Deník!$R128&lt;=1),"BE",Deník!$R128),""),"")</f>
        <v/>
      </c>
      <c r="AA128" s="13" t="str">
        <f>IF(Deník!$R128&lt;&gt;"",IF(Deník!$B128=Statistika!$F$66,IF(AND(Deník!$R128&gt;=0,Deník!$R128&lt;=1),"BE",Deník!$R128),""),"")</f>
        <v/>
      </c>
      <c r="AB128" s="13" t="str">
        <f>IF(Deník!$R128&lt;&gt;"",IF(Deník!$B128=Statistika!$F$67,IF(AND(Deník!$R128&gt;=0,Deník!$R128&lt;=1),"BE",Deník!$R128),""),"")</f>
        <v/>
      </c>
      <c r="AC128" s="13" t="str">
        <f>IF(Deník!$R128&lt;&gt;"",IF(Deník!$B128=Statistika!$F$68,IF(AND(Deník!$R128&gt;=0,Deník!$R128&lt;=1),"BE",Deník!$R128),""),"")</f>
        <v/>
      </c>
      <c r="AD128" s="13" t="str">
        <f>IF(Deník!$R128&lt;&gt;"",IF(Deník!$B128=Statistika!$F$69,IF(AND(Deník!$R128&gt;=0,Deník!$R128&lt;=1),"BE",Deník!$R128),""),"")</f>
        <v/>
      </c>
      <c r="AE128" s="601" t="str">
        <f>IF(Deník!$R128&lt;&gt;"",IF(Deník!$B128=Statistika!$F$70,IF(AND(Deník!$R128&gt;=0,Deník!$R128&lt;=1),"BE",Deník!$R128),""),"")</f>
        <v/>
      </c>
      <c r="AF128" s="90"/>
      <c r="AG128" s="63" t="str">
        <f>IF(Deník!$R128&lt;&gt;"",IF(Deník!$J128="L",IF(AND(Deník!$R128&gt;=0,Deník!$R128&lt;=1),"BE",Deník!$R128),""),"")</f>
        <v/>
      </c>
      <c r="AH128" s="13" t="str">
        <f>IF(Deník!$R128&lt;&gt;"",IF(Deník!$J128="S",IF(AND(Deník!$R128&gt;=0,Deník!$R128&lt;=1),"BE",Deník!$R128),""),"")</f>
        <v/>
      </c>
      <c r="AI128" s="95"/>
      <c r="AJ128" s="71" t="str">
        <f>IF(Deník!N129&lt;&gt;"",Deník!N129*-1,"")</f>
        <v/>
      </c>
      <c r="AK128" s="88"/>
      <c r="AL128" s="63" t="str">
        <f>IF(WEEKDAY(Deník!$C128,2)=1,IF(AND(Deník!$R128&gt;=0,Deník!$R128&lt;=1),"BE",Deník!$R128),"")</f>
        <v/>
      </c>
      <c r="AM128" s="13" t="str">
        <f>IF(WEEKDAY(Deník!$C128,2)=2,IF(AND(Deník!$R128&gt;=0,Deník!$R128&lt;=1),"BE",Deník!$R128),"")</f>
        <v/>
      </c>
      <c r="AN128" s="13" t="str">
        <f>IF(WEEKDAY(Deník!$C128,2)=3,IF(AND(Deník!$R128&gt;=0,Deník!$R128&lt;=1),"BE",Deník!$R128),"")</f>
        <v/>
      </c>
      <c r="AO128" s="13" t="str">
        <f>IF(WEEKDAY(Deník!$C128,2)=4,IF(AND(Deník!$R128&gt;=0,Deník!$R128&lt;=1),"BE",Deník!$R128),"")</f>
        <v/>
      </c>
      <c r="AP128" s="60" t="str">
        <f>IF(WEEKDAY(Deník!$C128,2)=5,IF(AND(Deník!$R128&gt;=0,Deník!$R128&lt;=1),"BE",Deník!$R128),"")</f>
        <v/>
      </c>
      <c r="AQ128" s="99"/>
      <c r="AR128" s="100">
        <f>Deník!D128</f>
        <v>0</v>
      </c>
      <c r="AS128" s="63" t="str">
        <f>IF(Deník!$D128&lt;&gt;"",IF(AND(Deník!$D128&gt;=AS$2,Deník!$D128&lt;=AS$3),IF(AND(Deník!$R128&gt;=0,Deník!$R128&lt;=1),"BE",Deník!$R128),""),"")</f>
        <v/>
      </c>
      <c r="AT128" s="63" t="str">
        <f>IF(Deník!$D128&lt;&gt;"",IF(AND(Deník!$D128&gt;=AT$2,Deník!$D128&lt;=AT$3),IF(AND(Deník!$R128&gt;=0,Deník!$R128&lt;=1),"BE",Deník!$R128),""),"")</f>
        <v/>
      </c>
      <c r="AU128" s="63" t="str">
        <f>IF(Deník!$D128&lt;&gt;"",IF(AND(Deník!$D128&gt;=AU$2,Deník!$D128&lt;=AU$3),IF(AND(Deník!$R128&gt;=0,Deník!$R128&lt;=1),"BE",Deník!$R128),""),"")</f>
        <v/>
      </c>
      <c r="AV128" s="63" t="str">
        <f>IF(Deník!$D128&lt;&gt;"",IF(AND(Deník!$D128&gt;=AV$2,Deník!$D128&lt;=AV$3),IF(AND(Deník!$R128&gt;=0,Deník!$R128&lt;=1),"BE",Deník!$R128),""),"")</f>
        <v/>
      </c>
      <c r="AW128" s="63" t="str">
        <f>IF(Deník!$D128&lt;&gt;"",IF(AND(Deník!$D128&gt;=AW$2,Deník!$D128&lt;=AW$3),IF(AND(Deník!$R128&gt;=0,Deník!$R128&lt;=1),"BE",Deník!$R128),""),"")</f>
        <v/>
      </c>
      <c r="AX128" s="63" t="str">
        <f>IF(Deník!$D128&lt;&gt;"",IF(AND(Deník!$D128&gt;=AX$2,Deník!$D128&lt;=AX$3),IF(AND(Deník!$R128&gt;=0,Deník!$R128&lt;=1),"BE",Deník!$R128),""),"")</f>
        <v/>
      </c>
      <c r="AY128" s="63" t="str">
        <f>IF(Deník!$D128&lt;&gt;"",IF(AND(Deník!$D128&gt;=AY$2,Deník!$D128&lt;=AY$3),IF(AND(Deník!$R128&gt;=0,Deník!$R128&lt;=1),"BE",Deník!$R128),""),"")</f>
        <v/>
      </c>
      <c r="AZ128" s="63" t="str">
        <f>IF(Deník!$D128&lt;&gt;"",IF(AND(Deník!$D128&gt;=AZ$2,Deník!$D128&lt;=AZ$3),IF(AND(Deník!$R128&gt;=0,Deník!$R128&lt;=1),"BE",Deník!$R128),""),"")</f>
        <v/>
      </c>
      <c r="BA128" s="63" t="str">
        <f>IF(Deník!$D128&lt;&gt;"",IF(AND(Deník!$D128&gt;=BA$2,Deník!$D128&lt;=BA$3),IF(AND(Deník!$R128&gt;=0,Deník!$R128&lt;=1),"BE",Deník!$R128),""),"")</f>
        <v/>
      </c>
      <c r="BB128" s="63" t="str">
        <f>IF(Deník!$D128&lt;&gt;"",IF(AND(Deník!$D128&gt;=BB$2,Deník!$D128&lt;=BB$3),IF(AND(Deník!$R128&gt;=0,Deník!$R128&lt;=1),"BE",Deník!$R128),""),"")</f>
        <v/>
      </c>
      <c r="BC128" s="71" t="str">
        <f>IF(Deník!$D128&lt;&gt;"",IF(AND(Deník!$D128&gt;=BC$2,Deník!$D128&lt;=BC$3),IF(AND(Deník!$R128&gt;=0,Deník!$R128&lt;=1),"BE",Deník!$R128),""),"")</f>
        <v/>
      </c>
      <c r="BD128" s="20" t="str">
        <f>IF(Deník!$J129="S",(Deník!$M129-Deník!$K129),IF(Deník!$J129="L",(Deník!$K129-Deník!$M129),""))</f>
        <v/>
      </c>
      <c r="BE128" s="20" t="str">
        <f>IF(Deník!$J129="S",(Deník!$K129-Deník!$O129),IF(Deník!$J129="L",(Deník!$O129-Deník!$K129),""))</f>
        <v/>
      </c>
      <c r="BF128" s="20" t="str">
        <f>IF(Deník!$J129="S",(Deník!$K129-Deník!$L129),IF(Deník!$J129="L",(Deník!$L129-Deník!$K129),""))</f>
        <v/>
      </c>
      <c r="BG128" s="20" t="str">
        <f>IF(Deník!$J129="S",(Deník!$K129-Deník!$S129),IF(Deník!$J129="L",(Deník!$S129-Deník!$K129),""))</f>
        <v/>
      </c>
      <c r="BH128" s="20" t="str">
        <f>IF(Deník!$J129="S",(Deník!$K129-Deník!$U129),IF(Deník!$J129="L",(Deník!$U129-Deník!$K129),""))</f>
        <v/>
      </c>
      <c r="BI128" s="20" t="str">
        <f>IF(Deník!$R128&gt;1,Deník!$R128,"")</f>
        <v/>
      </c>
      <c r="BJ128" s="20" t="str">
        <f>IF(Deník!$R128&lt;0,Deník!$R128,"")</f>
        <v/>
      </c>
      <c r="BK128" s="17"/>
      <c r="BM128" s="233" t="str">
        <f>IF(Deník!$R128&lt;&gt;"",IF(Deník!$Y128=Statistika!$F$78,IF(AND(Deník!$R128&gt;=0,Deník!$R128&lt;=1),"BE",Deník!$R128),""),"")</f>
        <v/>
      </c>
      <c r="BN128" s="233" t="str">
        <f>IF(Deník!$R128&lt;&gt;"",IF(Deník!$Y128=Statistika!$F$79,IF(AND(Deník!$R128&gt;=0,Deník!$R128&lt;=1),"BE",Deník!$R128),""),"")</f>
        <v/>
      </c>
      <c r="BO128" s="233" t="str">
        <f>IF(Deník!$R128&lt;&gt;"",IF(Deník!$Y128=Statistika!$F$80,IF(AND(Deník!$R128&gt;=0,Deník!$R128&lt;=1),"BE",Deník!$R128),""),"")</f>
        <v/>
      </c>
      <c r="BP128" s="233" t="str">
        <f>IF(Deník!$R128&lt;&gt;"",IF(Deník!$Y128=Statistika!$F$81,IF(AND(Deník!$R128&gt;=0,Deník!$R128&lt;=1),"BE",Deník!$R128),""),"")</f>
        <v/>
      </c>
      <c r="BQ128" s="233" t="str">
        <f>IF(Deník!$R128&lt;&gt;"",IF(Deník!$Y128=Statistika!$F$82,IF(AND(Deník!$R128&gt;=0,Deník!$R128&lt;=1),"BE",Deník!$R128),""),"")</f>
        <v/>
      </c>
      <c r="BR128" s="233" t="str">
        <f>IF(Deník!$R128&lt;&gt;"",IF(Deník!$Y128=Statistika!$F$83,IF(AND(Deník!$R128&gt;=0,Deník!$R128&lt;=1),"BE",Deník!$R128),""),"")</f>
        <v/>
      </c>
      <c r="BS128" s="233" t="str">
        <f>IF(Deník!$R128&lt;&gt;"",IF(Deník!$Y128=Statistika!$F$84,IF(AND(Deník!$R128&gt;=0,Deník!$R128&lt;=1),"BE",Deník!$R128),""),"")</f>
        <v/>
      </c>
      <c r="BT128" s="233" t="str">
        <f>IF(Deník!$R128&lt;&gt;"",IF(Deník!$Y128=Statistika!$F$85,IF(AND(Deník!$R128&gt;=0,Deník!$R128&lt;=1),"BE",Deník!$R128),""),"")</f>
        <v/>
      </c>
      <c r="BU128" s="233" t="str">
        <f>IF(Deník!$R128&lt;&gt;"",IF(Deník!$Y128=Statistika!$F$86,IF(AND(Deník!$R128&gt;=0,Deník!$R128&lt;=1),"BE",Deník!$R128),""),"")</f>
        <v/>
      </c>
      <c r="BV128" s="233" t="str">
        <f>IF(Deník!$R128&lt;&gt;"",IF(Deník!$Y128=Statistika!$F$87,IF(AND(Deník!$R128&gt;=0,Deník!$R128&lt;=1),"BE",Deník!$R128),""),"")</f>
        <v/>
      </c>
      <c r="BW128" s="233" t="str">
        <f>IF(Deník!$R128&lt;&gt;"",IF(Deník!$Y128=Statistika!$F$88,IF(AND(Deník!$R128&gt;=0,Deník!$R128&lt;=1),"BE",Deník!$R128),""),"")</f>
        <v/>
      </c>
      <c r="BX128" s="233" t="str">
        <f>IF(Deník!$R128&lt;&gt;"",IF(Deník!$Y128=Statistika!$F$89,IF(AND(Deník!$R128&gt;=0,Deník!$R128&lt;=1),"BE",Deník!$R128),""),"")</f>
        <v/>
      </c>
      <c r="BY128" s="233" t="str">
        <f>IF(Deník!$R128&lt;&gt;"",IF(Deník!$Y128=Statistika!$F$90,IF(AND(Deník!$R128&gt;=0,Deník!$R128&lt;=1),"BE",Deník!$R128),""),"")</f>
        <v/>
      </c>
      <c r="BZ128" s="233" t="str">
        <f>IF(Deník!$R128&lt;&gt;"",IF(Deník!$Y128=Statistika!$F$91,IF(AND(Deník!$R128&gt;=0,Deník!$R128&lt;=1),"BE",Deník!$R128),""),"")</f>
        <v/>
      </c>
      <c r="CA128" s="233"/>
      <c r="CB128" s="233" t="str">
        <f>IF(Deník!$R128&lt;&gt;"",IF(Deník!$AB128="SL",IF(AND(Deník!$R128&gt;=0,Deník!$R128&lt;=1),"BE",Deník!$R128),""),"")</f>
        <v/>
      </c>
      <c r="CC128" s="233" t="str">
        <f>IF(Deník!$R128&lt;&gt;"",IF(Deník!$AB128="BE10",IF(AND(Deník!$R128&gt;=0,Deník!$R128&lt;=1),"BE",Deník!$R128),""),"")</f>
        <v/>
      </c>
      <c r="CD128" s="233" t="str">
        <f>IF(Deník!$R128&lt;&gt;"",IF(Deník!$AB128="BE15",IF(AND(Deník!$R128&gt;=0,Deník!$R128&lt;=1),"BE",Deník!$R128),""),"")</f>
        <v/>
      </c>
      <c r="CE128" s="233" t="str">
        <f>IF(Deník!$R128&lt;&gt;"",IF(Deník!$AB128="BE20",IF(AND(Deník!$R128&gt;=0,Deník!$R128&lt;=1),"BE",Deník!$R128),""),"")</f>
        <v/>
      </c>
      <c r="CF128" s="233" t="str">
        <f>IF(Deník!$R128&lt;&gt;"",IF(Deník!$AB128="TP1",IF(AND(Deník!$R128&gt;=0,Deník!$R128&lt;=1),"BE",Deník!$R128),""),"")</f>
        <v/>
      </c>
      <c r="CG128" s="233" t="str">
        <f>IF(Deník!$R128&lt;&gt;"",IF(Deník!$AB128="TP2",IF(AND(Deník!$R128&gt;=0,Deník!$R128&lt;=1),"BE",Deník!$R128),""),"")</f>
        <v/>
      </c>
      <c r="CH128" s="233" t="str">
        <f>IF(Deník!$R128&lt;&gt;"",IF(Deník!$AB128="TP3",IF(AND(Deník!$R128&gt;=0,Deník!$R128&lt;=1),"BE",Deník!$R128),""),"")</f>
        <v/>
      </c>
      <c r="CI128" s="233" t="str">
        <f>IF(Deník!$R128&lt;&gt;"",IF(Deník!$AB128="Trailing SL",IF(AND(Deník!$R128&gt;=0,Deník!$R128&lt;=1),"BE",Deník!$R128),""),"")</f>
        <v/>
      </c>
      <c r="CJ128" s="233" t="str">
        <f>IF(Deník!$R128&lt;&gt;"",IF(Deník!$AB128="Manual",IF(AND(Deník!$R128&gt;=0,Deník!$R128&lt;=1),"BE",Deník!$R128),""),"")</f>
        <v/>
      </c>
      <c r="CK128" s="233"/>
      <c r="CL128" s="233" t="str">
        <f>IF(Deník!$R128&lt;0,IF(Deník!$AC128=Statistika!$F$117,Deník!$R128,""),"")</f>
        <v/>
      </c>
      <c r="CM128" s="233" t="str">
        <f>IF(Deník!$R128&lt;0,IF(Deník!$AC128=Statistika!$F$118,Deník!$R128,""),"")</f>
        <v/>
      </c>
      <c r="CN128" s="233" t="str">
        <f>IF(Deník!$R128&lt;0,IF(Deník!$AC128=Statistika!$F$119,Deník!$R128,""),"")</f>
        <v/>
      </c>
      <c r="CO128" s="233" t="str">
        <f>IF(Deník!$R128&lt;0,IF(Deník!$AC128=Statistika!$F$120,Deník!$R128,""),"")</f>
        <v/>
      </c>
      <c r="CP128" s="233" t="str">
        <f>IF(Deník!$R128&lt;0,IF(Deník!$AC128=Statistika!$F$121,Deník!$R128,""),"")</f>
        <v/>
      </c>
      <c r="CQ128" s="233" t="str">
        <f>IF(Deník!$R128&lt;0,IF(Deník!$AC128=Statistika!$F$122,Deník!$R128,""),"")</f>
        <v/>
      </c>
      <c r="CR128" s="233" t="str">
        <f>IF(Deník!$R128&lt;0,IF(Deník!$AC128=Statistika!$F$123,Deník!$R128,""),"")</f>
        <v/>
      </c>
      <c r="CS128" s="233" t="str">
        <f>IF(Deník!$R128&lt;0,IF(Deník!$AC128=Statistika!$F$124,Deník!$R128,""),"")</f>
        <v/>
      </c>
      <c r="CT128" s="233" t="str">
        <f>IF(Deník!$R128&lt;0,IF(Deník!$AC128=Statistika!$F$125,Deník!$R128,""),"")</f>
        <v/>
      </c>
      <c r="CU128" s="233"/>
      <c r="CV128" s="233" t="str">
        <f>IF(Deník!$R128&lt;0,IF(Deník!$AD128=$CV$2,Deník!$R128,""),"")</f>
        <v/>
      </c>
      <c r="CW128" s="233" t="str">
        <f>IF(Deník!$R128&lt;0,IF(Deník!$AD128=$CW$2,Deník!$R128,""),"")</f>
        <v/>
      </c>
      <c r="CX128" s="233" t="str">
        <f>IF(Deník!$R128&lt;0,IF(Deník!$AD128=$CX$2,Deník!$R128,""),"")</f>
        <v/>
      </c>
      <c r="CY128" s="233" t="str">
        <f>IF(Deník!$R128&lt;0,IF(Deník!$AD128=$CY$2,Deník!$R128,""),"")</f>
        <v/>
      </c>
      <c r="CZ128" s="233" t="str">
        <f>IF(Deník!$R128&lt;0,IF(Deník!$AD128=$CZ$2,Deník!$R128,""),"")</f>
        <v/>
      </c>
      <c r="DL128" s="221">
        <f t="shared" si="8"/>
        <v>93847.029999999984</v>
      </c>
      <c r="DM128" s="220">
        <f t="shared" si="7"/>
        <v>-6.1529700000000132E-2</v>
      </c>
      <c r="DO128" s="50">
        <f>Deník!W129</f>
        <v>0</v>
      </c>
      <c r="DP128" s="102" t="str">
        <f>IF(AND(Deník!W129&gt;0),1,"")</f>
        <v/>
      </c>
      <c r="DQ128" s="102">
        <f>IF(AND(Deník!W129&lt;=0),1,"")</f>
        <v>1</v>
      </c>
      <c r="DR128" s="227"/>
      <c r="DS128" s="228"/>
      <c r="DT128" s="85"/>
      <c r="DU128" s="54">
        <f>IF(MONTH(Deník!$C128)=DU$2,Deník!$W128,"")</f>
        <v>0</v>
      </c>
      <c r="DV128" s="222" t="str">
        <f>IF(MONTH(Deník!$C128)=DV$2,Deník!$W128,"")</f>
        <v/>
      </c>
      <c r="DW128" s="222" t="str">
        <f>IF(MONTH(Deník!$C128)=DW$2,Deník!$W128,"")</f>
        <v/>
      </c>
      <c r="DX128" s="222" t="str">
        <f>IF(MONTH(Deník!$C128)=DX$2,Deník!$W128,"")</f>
        <v/>
      </c>
      <c r="DY128" s="222" t="str">
        <f>IF(MONTH(Deník!$C128)=DY$2,Deník!$W128,"")</f>
        <v/>
      </c>
      <c r="DZ128" s="222" t="str">
        <f>IF(MONTH(Deník!$C128)=DZ$2,Deník!$W128,"")</f>
        <v/>
      </c>
      <c r="EA128" s="222" t="str">
        <f>IF(MONTH(Deník!$C128)=EA$2,Deník!$W128,"")</f>
        <v/>
      </c>
      <c r="EB128" s="222" t="str">
        <f>IF(MONTH(Deník!$C128)=EB$2,Deník!$W128,"")</f>
        <v/>
      </c>
      <c r="EC128" s="222" t="str">
        <f>IF(MONTH(Deník!$C128)=EC$2,Deník!$W128,"")</f>
        <v/>
      </c>
      <c r="ED128" s="222" t="str">
        <f>IF(MONTH(Deník!$C128)=ED$2,Deník!$W128,"")</f>
        <v/>
      </c>
      <c r="EE128" s="222" t="str">
        <f>IF(MONTH(Deník!$C128)=EE$2,Deník!$W128,"")</f>
        <v/>
      </c>
      <c r="EF128" s="222" t="str">
        <f>IF(MONTH(Deník!$C128)=EF$2,Deník!$W128,"")</f>
        <v/>
      </c>
      <c r="EI128" s="600" t="str">
        <f>IF(Deník!$W128&lt;&gt;"",IF(Deník!$B128=Statistika!$F$63,Deník!$W128,""),"")</f>
        <v/>
      </c>
      <c r="EJ128" s="13" t="str">
        <f>IF(Deník!$W128&lt;&gt;"",IF(Deník!$B128=Statistika!$F$64,Deník!$W128,""),"")</f>
        <v/>
      </c>
      <c r="EK128" s="13" t="str">
        <f>IF(Deník!$W128&lt;&gt;"",IF(Deník!$B128=Statistika!$F$65,Deník!$W128,""),"")</f>
        <v/>
      </c>
      <c r="EL128" s="13" t="str">
        <f>IF(Deník!$W128&lt;&gt;"",IF(Deník!$B128=Statistika!$F$66,Deník!$W128,""),"")</f>
        <v/>
      </c>
      <c r="EM128" s="13" t="str">
        <f>IF(Deník!$W128&lt;&gt;"",IF(Deník!$B128=Statistika!$F$67,Deník!$W128,""),"")</f>
        <v/>
      </c>
      <c r="EN128" s="13" t="str">
        <f>IF(Deník!$W128&lt;&gt;"",IF(Deník!$B128=Statistika!$F$68,Deník!$W128,""),"")</f>
        <v/>
      </c>
      <c r="EO128" s="13" t="str">
        <f>IF(Deník!$W128&lt;&gt;"",IF(Deník!$B128=Statistika!$F$69,Deník!$W128,""),"")</f>
        <v/>
      </c>
      <c r="EP128" s="601" t="str">
        <f>IF(Deník!$W128&lt;&gt;"",IF(Deník!$B128=Statistika!$F$70,Deník!$W128,""),"")</f>
        <v/>
      </c>
      <c r="EQ128" s="90"/>
      <c r="ER128" s="63" t="str">
        <f>IF(Deník!$W128&lt;&gt;"",IF(Deník!$J128="L",Deník!$W128,""),"")</f>
        <v/>
      </c>
      <c r="ES128" s="13" t="str">
        <f>IF(Deník!$W128&lt;&gt;"",IF(Deník!$J128="S",Deník!$W128,""),"")</f>
        <v/>
      </c>
      <c r="ET128" s="95"/>
      <c r="EU128" s="88"/>
      <c r="EV128" s="63" t="str">
        <f>IF(WEEKDAY(Deník!$C128,2)=1,Deník!$W128,"")</f>
        <v/>
      </c>
      <c r="EW128" s="13" t="str">
        <f>IF(WEEKDAY(Deník!$C128,2)=2,Deník!$W128,"")</f>
        <v/>
      </c>
      <c r="EX128" s="13" t="str">
        <f>IF(WEEKDAY(Deník!$C128,2)=3,Deník!$W128,"")</f>
        <v/>
      </c>
      <c r="EY128" s="13" t="str">
        <f>IF(WEEKDAY(Deník!$C128,2)=4,Deník!$W128,"")</f>
        <v/>
      </c>
      <c r="EZ128" s="60" t="str">
        <f>IF(WEEKDAY(Deník!$C128,2)=5,Deník!$W128,"")</f>
        <v/>
      </c>
      <c r="FA128" s="99"/>
      <c r="FB128" s="100">
        <f>Deník!D128</f>
        <v>0</v>
      </c>
      <c r="FC128" s="63">
        <f>IF($FB128&lt;&gt;"",IF(AND($FB128&gt;=FC$2,$FB128&lt;=FC$3),Deník!$W128,""))</f>
        <v>0</v>
      </c>
      <c r="FD128" s="63" t="str">
        <f>IF($FB128&lt;&gt;"",IF(AND($FB128&gt;=FD$2,$FB128&lt;=FD$3),Deník!$W128,""))</f>
        <v/>
      </c>
      <c r="FE128" s="63" t="str">
        <f>IF($FB128&lt;&gt;"",IF(AND($FB128&gt;=FE$2,$FB128&lt;=FE$3),Deník!$W128,""))</f>
        <v/>
      </c>
      <c r="FF128" s="63" t="str">
        <f>IF($FB128&lt;&gt;"",IF(AND($FB128&gt;=FF$2,$FB128&lt;=FF$3),Deník!$W128,""))</f>
        <v/>
      </c>
      <c r="FG128" s="63" t="str">
        <f>IF($FB128&lt;&gt;"",IF(AND($FB128&gt;=FG$2,$FB128&lt;=FG$3),Deník!$W128,""))</f>
        <v/>
      </c>
      <c r="FH128" s="63" t="str">
        <f>IF($FB128&lt;&gt;"",IF(AND($FB128&gt;=FH$2,$FB128&lt;=FH$3),Deník!$W128,""))</f>
        <v/>
      </c>
      <c r="FI128" s="63" t="str">
        <f>IF($FB128&lt;&gt;"",IF(AND($FB128&gt;=FI$2,$FB128&lt;=FI$3),Deník!$W128,""))</f>
        <v/>
      </c>
      <c r="FJ128" s="63" t="str">
        <f>IF($FB128&lt;&gt;"",IF(AND($FB128&gt;=FJ$2,$FB128&lt;=FJ$3),Deník!$W128,""))</f>
        <v/>
      </c>
      <c r="FK128" s="63" t="str">
        <f>IF($FB128&lt;&gt;"",IF(AND($FB128&gt;=FK$2,$FB128&lt;=FK$3),Deník!$W128,""))</f>
        <v/>
      </c>
      <c r="FL128" s="63" t="str">
        <f>IF($FB128&lt;&gt;"",IF(AND($FB128&gt;=FL$2,$FB128&lt;=FL$3),Deník!$W128,""))</f>
        <v/>
      </c>
      <c r="FM128" s="63" t="str">
        <f>IF($FB128&lt;&gt;"",IF(AND($FB128&gt;=FM$2,$FB128&lt;=FM$3),Deník!$W128,""))</f>
        <v/>
      </c>
      <c r="FN128" s="13"/>
      <c r="FO128" s="20" t="str">
        <f>IF(Deník!$W128&gt;1,Deník!$W128,"")</f>
        <v/>
      </c>
      <c r="FP128" s="20" t="str">
        <f>IF(Deník!$W128&lt;0,Deník!$W128,"")</f>
        <v/>
      </c>
      <c r="FQ128" s="17"/>
      <c r="FS128" s="233"/>
      <c r="FT128" s="233" t="str">
        <f>IF(Deník!$W128&lt;&gt;"",IF(Deník!$Y128=Statistika!$F$78,Deník!$W128,""),"")</f>
        <v/>
      </c>
      <c r="FU128" s="233" t="str">
        <f>IF(Deník!$W128&lt;&gt;"",IF(Deník!$Y128=Statistika!$F$79,Deník!$W128,""),"")</f>
        <v/>
      </c>
      <c r="FV128" s="233" t="str">
        <f>IF(Deník!$W128&lt;&gt;"",IF(Deník!$Y128=Statistika!$F$80,Deník!$W128,""),"")</f>
        <v/>
      </c>
      <c r="FW128" s="233" t="str">
        <f>IF(Deník!$W128&lt;&gt;"",IF(Deník!$Y128=Statistika!$F$81,Deník!$W128,""),"")</f>
        <v/>
      </c>
      <c r="FX128" s="233" t="str">
        <f>IF(Deník!$W128&lt;&gt;"",IF(Deník!$Y128=Statistika!$F$82,Deník!$W128,""),"")</f>
        <v/>
      </c>
      <c r="FY128" s="233" t="str">
        <f>IF(Deník!$W128&lt;&gt;"",IF(Deník!$Y128=Statistika!$F$83,Deník!$W128,""),"")</f>
        <v/>
      </c>
      <c r="FZ128" s="233" t="str">
        <f>IF(Deník!$W128&lt;&gt;"",IF(Deník!$Y128=Statistika!$F$84,Deník!$W128,""),"")</f>
        <v/>
      </c>
      <c r="GA128" s="233" t="str">
        <f>IF(Deník!$W128&lt;&gt;"",IF(Deník!$Y128=Statistika!$F$85,Deník!$W128,""),"")</f>
        <v/>
      </c>
      <c r="GB128" s="233" t="str">
        <f>IF(Deník!$W128&lt;&gt;"",IF(Deník!$Y128=Statistika!$F$86,Deník!$W128,""),"")</f>
        <v/>
      </c>
      <c r="GC128" s="233" t="str">
        <f>IF(Deník!$W128&lt;&gt;"",IF(Deník!$Y128=Statistika!$F$87,Deník!$W128,""),"")</f>
        <v/>
      </c>
      <c r="GD128" s="233" t="str">
        <f>IF(Deník!$W128&lt;&gt;"",IF(Deník!$Y128=Statistika!$F$88,Deník!$W128,""),"")</f>
        <v/>
      </c>
      <c r="GE128" s="233" t="str">
        <f>IF(Deník!$W128&lt;&gt;"",IF(Deník!$Y128=Statistika!$F$89,Deník!$W128,""),"")</f>
        <v/>
      </c>
      <c r="GF128" s="233" t="str">
        <f>IF(Deník!$W128&lt;&gt;"",IF(Deník!$Y128=Statistika!$F$90,Deník!$W128,""),"")</f>
        <v/>
      </c>
      <c r="GG128" s="233" t="str">
        <f>IF(Deník!$W128&lt;&gt;"",IF(Deník!$Y128=Statistika!$F$91,Deník!$W128,""),"")</f>
        <v/>
      </c>
      <c r="GH128" s="233"/>
      <c r="GI128" s="233" t="str">
        <f>IF(Deník!$W128&lt;&gt;"",IF(Deník!$AB128=Statistika!$L$100,Deník!$W128,""),"")</f>
        <v/>
      </c>
      <c r="GJ128" s="233" t="str">
        <f>IF(Deník!$W128&lt;&gt;"",IF(Deník!$AB128=Statistika!$L$101,Deník!$W128,""),"")</f>
        <v/>
      </c>
      <c r="GK128" s="233" t="str">
        <f>IF(Deník!$W128&lt;&gt;"",IF(Deník!$AB128=Statistika!$L$102,Deník!$W128,""),"")</f>
        <v/>
      </c>
      <c r="GL128" s="233" t="str">
        <f>IF(Deník!$W128&lt;&gt;"",IF(Deník!$AB128=Statistika!$L$103,Deník!$W128,""),"")</f>
        <v/>
      </c>
      <c r="GM128" s="233" t="str">
        <f>IF(Deník!$W128&lt;&gt;"",IF(Deník!$AB128=Statistika!$L$104,Deník!$W128,""),"")</f>
        <v/>
      </c>
      <c r="GN128" s="233" t="str">
        <f>IF(Deník!$W128&lt;&gt;"",IF(Deník!$AB128=Statistika!$L$105,Deník!$W128,""),"")</f>
        <v/>
      </c>
      <c r="GO128" s="233" t="str">
        <f>IF(Deník!$W128&lt;&gt;"",IF(Deník!$AB128=Statistika!$L$106,Deník!$W128,""),"")</f>
        <v/>
      </c>
      <c r="GP128" s="233" t="str">
        <f>IF(Deník!$W128&lt;&gt;"",IF(Deník!$AB128=Statistika!$L$107,Deník!$W128,""),"")</f>
        <v/>
      </c>
      <c r="GQ128" s="233" t="str">
        <f>IF(Deník!$W128&lt;&gt;"",IF(Deník!$AB128=Statistika!$L$108,Deník!$W128,""),"")</f>
        <v/>
      </c>
      <c r="GS128" s="233" t="str">
        <f>IF(Deník!$W128&lt;0,IF(Deník!$AC128=Statistika!$F$117,Deník!$W128,""),"")</f>
        <v/>
      </c>
      <c r="GT128" s="233" t="str">
        <f>IF(Deník!$W128&lt;0,IF(Deník!$AC128=Statistika!$F$118,Deník!$W128,""),"")</f>
        <v/>
      </c>
      <c r="GU128" s="233" t="str">
        <f>IF(Deník!$W128&lt;0,IF(Deník!$AC128=Statistika!$F$119,Deník!$W128,""),"")</f>
        <v/>
      </c>
      <c r="GV128" s="233" t="str">
        <f>IF(Deník!$W128&lt;0,IF(Deník!$AC128=Statistika!$F$120,Deník!$W128,""),"")</f>
        <v/>
      </c>
      <c r="GW128" s="233" t="str">
        <f>IF(Deník!$W128&lt;0,IF(Deník!$AC128=Statistika!$F$121,Deník!$W128,""),"")</f>
        <v/>
      </c>
      <c r="GX128" s="233" t="str">
        <f>IF(Deník!$W128&lt;0,IF(Deník!$AC128=Statistika!$F$122,Deník!$W128,""),"")</f>
        <v/>
      </c>
      <c r="GY128" s="233" t="str">
        <f>IF(Deník!$W128&lt;0,IF(Deník!$AC128=Statistika!$F$123,Deník!$W128,""),"")</f>
        <v/>
      </c>
      <c r="GZ128" s="233" t="str">
        <f>IF(Deník!$W128&lt;0,IF(Deník!$AC128=Statistika!$F$124,Deník!$W128,""),"")</f>
        <v/>
      </c>
      <c r="HA128" s="233" t="str">
        <f>IF(Deník!$W128&lt;0,IF(Deník!$AC128=Statistika!$F$125,Deník!$W128,""),"")</f>
        <v/>
      </c>
      <c r="HC128" s="233" t="str">
        <f>IF(Deník!$W128&lt;0,IF(Deník!$AD128=Statistika!$F$133,Deník!$W128,""),"")</f>
        <v/>
      </c>
      <c r="HD128" s="233" t="str">
        <f>IF(Deník!$W128&lt;0,IF(Deník!$AD128=Statistika!$F$134,Deník!$W128,""),"")</f>
        <v/>
      </c>
      <c r="HE128" s="233" t="str">
        <f>IF(Deník!$W128&lt;0,IF(Deník!$AD128=Statistika!$F$135,Deník!$W128,""),"")</f>
        <v/>
      </c>
      <c r="HF128" s="233" t="str">
        <f>IF(Deník!$W128&lt;0,IF(Deník!$AD128=Statistika!$F$136,Deník!$W128,""),"")</f>
        <v/>
      </c>
      <c r="HG128" s="233" t="str">
        <f>IF(Deník!$W128&lt;0,IF(Deník!$AD128=Statistika!$F$137,Deník!$W128,""),"")</f>
        <v/>
      </c>
      <c r="ID128" s="8">
        <f>Tabulka4[[#This Row],[Sloupec3]]</f>
        <v>0</v>
      </c>
      <c r="IE128" s="17" t="str">
        <f>IF(AND([1]Deník!$C128&gt;='[1]Měsíční shrnutí'!$D$1,[1]Deník!$C128&lt;='[1]Měsíční shrnutí'!$F$1),[1]Deník!$X128,"")</f>
        <v/>
      </c>
    </row>
    <row r="129" spans="1:239">
      <c r="A129" s="8">
        <f>Deník!C130</f>
        <v>0</v>
      </c>
      <c r="B129" s="50" t="str">
        <f>Deník!R130</f>
        <v/>
      </c>
      <c r="C129" s="102" t="str">
        <f>IF(AND(Deník!R130&gt;1,Deník!R130&lt;&gt;""),1,"")</f>
        <v/>
      </c>
      <c r="D129" s="102" t="str">
        <f>IF(AND(Deník!R130&lt;=0,Deník!R130&lt;&gt;""),1,"")</f>
        <v/>
      </c>
      <c r="E129" s="103" t="str">
        <f>IF(AND(Deník!R130&gt;=0,Deník!R130&lt;=1),1,"")</f>
        <v/>
      </c>
      <c r="F129" s="79" t="str">
        <f>IF(Deník!R130&lt;&gt;"",Deník!R130+F128,"")</f>
        <v/>
      </c>
      <c r="G129" s="85"/>
      <c r="H129" s="54" t="str">
        <f>IF(MONTH(Deník!$C129)=H$2,IF(AND(Deník!$R129&gt;=0,Deník!$R129&lt;=1),"BE",Deník!$R129),"")</f>
        <v/>
      </c>
      <c r="I129" s="11" t="str">
        <f>IF(MONTH(Deník!$C129)=I$2,IF(AND(Deník!$R129&gt;=0,Deník!$R129&lt;=1),"BE",Deník!$R129),"")</f>
        <v/>
      </c>
      <c r="J129" s="11" t="str">
        <f>IF(MONTH(Deník!$C129)=J$2,IF(AND(Deník!$R129&gt;=0,Deník!$R129&lt;=1),"BE",Deník!$R129),"")</f>
        <v/>
      </c>
      <c r="K129" s="11" t="str">
        <f>IF(MONTH(Deník!$C129)=K$2,IF(AND(Deník!$R129&gt;=0,Deník!$R129&lt;=1),"BE",Deník!$R129),"")</f>
        <v/>
      </c>
      <c r="L129" s="11" t="str">
        <f>IF(MONTH(Deník!$C129)=L$2,IF(AND(Deník!$R129&gt;=0,Deník!$R129&lt;=1),"BE",Deník!$R129),"")</f>
        <v/>
      </c>
      <c r="M129" s="11" t="str">
        <f>IF(MONTH(Deník!$C129)=M$2,IF(AND(Deník!$R129&gt;=0,Deník!$R129&lt;=1),"BE",Deník!$R129),"")</f>
        <v/>
      </c>
      <c r="N129" s="11" t="str">
        <f>IF(MONTH(Deník!$C129)=N$2,IF(AND(Deník!$R129&gt;=0,Deník!$R129&lt;=1),"BE",Deník!$R129),"")</f>
        <v/>
      </c>
      <c r="O129" s="11" t="str">
        <f>IF(MONTH(Deník!$C129)=O$2,IF(AND(Deník!$R129&gt;=0,Deník!$R129&lt;=1),"BE",Deník!$R129),"")</f>
        <v/>
      </c>
      <c r="P129" s="11" t="str">
        <f>IF(MONTH(Deník!$C129)=P$2,IF(AND(Deník!$R129&gt;=0,Deník!$R129&lt;=1),"BE",Deník!$R129),"")</f>
        <v/>
      </c>
      <c r="Q129" s="11" t="str">
        <f>IF(MONTH(Deník!$C129)=Q$2,IF(AND(Deník!$R129&gt;=0,Deník!$R129&lt;=1),"BE",Deník!$R129),"")</f>
        <v/>
      </c>
      <c r="R129" s="11" t="str">
        <f>IF(MONTH(Deník!$C129)=R$2,IF(AND(Deník!$R129&gt;=0,Deník!$R129&lt;=1),"BE",Deník!$R129),"")</f>
        <v/>
      </c>
      <c r="S129" s="57" t="str">
        <f>IF(MONTH(Deník!$C129)=S$2,IF(AND(Deník!$R129&gt;=0,Deník!$R129&lt;=1),"BE",Deník!$R129),"")</f>
        <v/>
      </c>
      <c r="U129" s="12"/>
      <c r="V129" s="12"/>
      <c r="X129" s="600" t="str">
        <f>IF(Deník!$R129&lt;&gt;"",IF(Deník!$B129=Statistika!$F$63,IF(AND(Deník!$R129&gt;=0,Deník!$R129&lt;=1),"BE",Deník!$R129),""),"")</f>
        <v/>
      </c>
      <c r="Y129" s="13" t="str">
        <f>IF(Deník!$R129&lt;&gt;"",IF(Deník!$B129=Statistika!$F$64,IF(AND(Deník!$R129&gt;=0,Deník!$R129&lt;=1),"BE",Deník!$R129),""),"")</f>
        <v/>
      </c>
      <c r="Z129" s="13" t="str">
        <f>IF(Deník!$R129&lt;&gt;"",IF(Deník!$B129=Statistika!$F$65,IF(AND(Deník!$R129&gt;=0,Deník!$R129&lt;=1),"BE",Deník!$R129),""),"")</f>
        <v/>
      </c>
      <c r="AA129" s="13" t="str">
        <f>IF(Deník!$R129&lt;&gt;"",IF(Deník!$B129=Statistika!$F$66,IF(AND(Deník!$R129&gt;=0,Deník!$R129&lt;=1),"BE",Deník!$R129),""),"")</f>
        <v/>
      </c>
      <c r="AB129" s="13" t="str">
        <f>IF(Deník!$R129&lt;&gt;"",IF(Deník!$B129=Statistika!$F$67,IF(AND(Deník!$R129&gt;=0,Deník!$R129&lt;=1),"BE",Deník!$R129),""),"")</f>
        <v/>
      </c>
      <c r="AC129" s="13" t="str">
        <f>IF(Deník!$R129&lt;&gt;"",IF(Deník!$B129=Statistika!$F$68,IF(AND(Deník!$R129&gt;=0,Deník!$R129&lt;=1),"BE",Deník!$R129),""),"")</f>
        <v/>
      </c>
      <c r="AD129" s="13" t="str">
        <f>IF(Deník!$R129&lt;&gt;"",IF(Deník!$B129=Statistika!$F$69,IF(AND(Deník!$R129&gt;=0,Deník!$R129&lt;=1),"BE",Deník!$R129),""),"")</f>
        <v/>
      </c>
      <c r="AE129" s="601" t="str">
        <f>IF(Deník!$R129&lt;&gt;"",IF(Deník!$B129=Statistika!$F$70,IF(AND(Deník!$R129&gt;=0,Deník!$R129&lt;=1),"BE",Deník!$R129),""),"")</f>
        <v/>
      </c>
      <c r="AF129" s="90"/>
      <c r="AG129" s="63" t="str">
        <f>IF(Deník!$R129&lt;&gt;"",IF(Deník!$J129="L",IF(AND(Deník!$R129&gt;=0,Deník!$R129&lt;=1),"BE",Deník!$R129),""),"")</f>
        <v/>
      </c>
      <c r="AH129" s="13" t="str">
        <f>IF(Deník!$R129&lt;&gt;"",IF(Deník!$J129="S",IF(AND(Deník!$R129&gt;=0,Deník!$R129&lt;=1),"BE",Deník!$R129),""),"")</f>
        <v/>
      </c>
      <c r="AI129" s="95"/>
      <c r="AJ129" s="71" t="str">
        <f>IF(Deník!N130&lt;&gt;"",Deník!N130*-1,"")</f>
        <v/>
      </c>
      <c r="AK129" s="88"/>
      <c r="AL129" s="63" t="str">
        <f>IF(WEEKDAY(Deník!$C129,2)=1,IF(AND(Deník!$R129&gt;=0,Deník!$R129&lt;=1),"BE",Deník!$R129),"")</f>
        <v/>
      </c>
      <c r="AM129" s="13" t="str">
        <f>IF(WEEKDAY(Deník!$C129,2)=2,IF(AND(Deník!$R129&gt;=0,Deník!$R129&lt;=1),"BE",Deník!$R129),"")</f>
        <v/>
      </c>
      <c r="AN129" s="13" t="str">
        <f>IF(WEEKDAY(Deník!$C129,2)=3,IF(AND(Deník!$R129&gt;=0,Deník!$R129&lt;=1),"BE",Deník!$R129),"")</f>
        <v/>
      </c>
      <c r="AO129" s="13" t="str">
        <f>IF(WEEKDAY(Deník!$C129,2)=4,IF(AND(Deník!$R129&gt;=0,Deník!$R129&lt;=1),"BE",Deník!$R129),"")</f>
        <v/>
      </c>
      <c r="AP129" s="60" t="str">
        <f>IF(WEEKDAY(Deník!$C129,2)=5,IF(AND(Deník!$R129&gt;=0,Deník!$R129&lt;=1),"BE",Deník!$R129),"")</f>
        <v/>
      </c>
      <c r="AQ129" s="99"/>
      <c r="AR129" s="100">
        <f>Deník!D129</f>
        <v>0</v>
      </c>
      <c r="AS129" s="63" t="str">
        <f>IF(Deník!$D129&lt;&gt;"",IF(AND(Deník!$D129&gt;=AS$2,Deník!$D129&lt;=AS$3),IF(AND(Deník!$R129&gt;=0,Deník!$R129&lt;=1),"BE",Deník!$R129),""),"")</f>
        <v/>
      </c>
      <c r="AT129" s="63" t="str">
        <f>IF(Deník!$D129&lt;&gt;"",IF(AND(Deník!$D129&gt;=AT$2,Deník!$D129&lt;=AT$3),IF(AND(Deník!$R129&gt;=0,Deník!$R129&lt;=1),"BE",Deník!$R129),""),"")</f>
        <v/>
      </c>
      <c r="AU129" s="63" t="str">
        <f>IF(Deník!$D129&lt;&gt;"",IF(AND(Deník!$D129&gt;=AU$2,Deník!$D129&lt;=AU$3),IF(AND(Deník!$R129&gt;=0,Deník!$R129&lt;=1),"BE",Deník!$R129),""),"")</f>
        <v/>
      </c>
      <c r="AV129" s="63" t="str">
        <f>IF(Deník!$D129&lt;&gt;"",IF(AND(Deník!$D129&gt;=AV$2,Deník!$D129&lt;=AV$3),IF(AND(Deník!$R129&gt;=0,Deník!$R129&lt;=1),"BE",Deník!$R129),""),"")</f>
        <v/>
      </c>
      <c r="AW129" s="63" t="str">
        <f>IF(Deník!$D129&lt;&gt;"",IF(AND(Deník!$D129&gt;=AW$2,Deník!$D129&lt;=AW$3),IF(AND(Deník!$R129&gt;=0,Deník!$R129&lt;=1),"BE",Deník!$R129),""),"")</f>
        <v/>
      </c>
      <c r="AX129" s="63" t="str">
        <f>IF(Deník!$D129&lt;&gt;"",IF(AND(Deník!$D129&gt;=AX$2,Deník!$D129&lt;=AX$3),IF(AND(Deník!$R129&gt;=0,Deník!$R129&lt;=1),"BE",Deník!$R129),""),"")</f>
        <v/>
      </c>
      <c r="AY129" s="63" t="str">
        <f>IF(Deník!$D129&lt;&gt;"",IF(AND(Deník!$D129&gt;=AY$2,Deník!$D129&lt;=AY$3),IF(AND(Deník!$R129&gt;=0,Deník!$R129&lt;=1),"BE",Deník!$R129),""),"")</f>
        <v/>
      </c>
      <c r="AZ129" s="63" t="str">
        <f>IF(Deník!$D129&lt;&gt;"",IF(AND(Deník!$D129&gt;=AZ$2,Deník!$D129&lt;=AZ$3),IF(AND(Deník!$R129&gt;=0,Deník!$R129&lt;=1),"BE",Deník!$R129),""),"")</f>
        <v/>
      </c>
      <c r="BA129" s="63" t="str">
        <f>IF(Deník!$D129&lt;&gt;"",IF(AND(Deník!$D129&gt;=BA$2,Deník!$D129&lt;=BA$3),IF(AND(Deník!$R129&gt;=0,Deník!$R129&lt;=1),"BE",Deník!$R129),""),"")</f>
        <v/>
      </c>
      <c r="BB129" s="63" t="str">
        <f>IF(Deník!$D129&lt;&gt;"",IF(AND(Deník!$D129&gt;=BB$2,Deník!$D129&lt;=BB$3),IF(AND(Deník!$R129&gt;=0,Deník!$R129&lt;=1),"BE",Deník!$R129),""),"")</f>
        <v/>
      </c>
      <c r="BC129" s="71" t="str">
        <f>IF(Deník!$D129&lt;&gt;"",IF(AND(Deník!$D129&gt;=BC$2,Deník!$D129&lt;=BC$3),IF(AND(Deník!$R129&gt;=0,Deník!$R129&lt;=1),"BE",Deník!$R129),""),"")</f>
        <v/>
      </c>
      <c r="BD129" s="20" t="str">
        <f>IF(Deník!$J130="S",(Deník!$M130-Deník!$K130),IF(Deník!$J130="L",(Deník!$K130-Deník!$M130),""))</f>
        <v/>
      </c>
      <c r="BE129" s="20" t="str">
        <f>IF(Deník!$J130="S",(Deník!$K130-Deník!$O130),IF(Deník!$J130="L",(Deník!$O130-Deník!$K130),""))</f>
        <v/>
      </c>
      <c r="BF129" s="20" t="str">
        <f>IF(Deník!$J130="S",(Deník!$K130-Deník!$L130),IF(Deník!$J130="L",(Deník!$L130-Deník!$K130),""))</f>
        <v/>
      </c>
      <c r="BG129" s="20" t="str">
        <f>IF(Deník!$J130="S",(Deník!$K130-Deník!$S130),IF(Deník!$J130="L",(Deník!$S130-Deník!$K130),""))</f>
        <v/>
      </c>
      <c r="BH129" s="20" t="str">
        <f>IF(Deník!$J130="S",(Deník!$K130-Deník!$U130),IF(Deník!$J130="L",(Deník!$U130-Deník!$K130),""))</f>
        <v/>
      </c>
      <c r="BI129" s="20" t="str">
        <f>IF(Deník!$R129&gt;1,Deník!$R129,"")</f>
        <v/>
      </c>
      <c r="BJ129" s="20" t="str">
        <f>IF(Deník!$R129&lt;0,Deník!$R129,"")</f>
        <v/>
      </c>
      <c r="BK129" s="17"/>
      <c r="BM129" s="233" t="str">
        <f>IF(Deník!$R129&lt;&gt;"",IF(Deník!$Y129=Statistika!$F$78,IF(AND(Deník!$R129&gt;=0,Deník!$R129&lt;=1),"BE",Deník!$R129),""),"")</f>
        <v/>
      </c>
      <c r="BN129" s="233" t="str">
        <f>IF(Deník!$R129&lt;&gt;"",IF(Deník!$Y129=Statistika!$F$79,IF(AND(Deník!$R129&gt;=0,Deník!$R129&lt;=1),"BE",Deník!$R129),""),"")</f>
        <v/>
      </c>
      <c r="BO129" s="233" t="str">
        <f>IF(Deník!$R129&lt;&gt;"",IF(Deník!$Y129=Statistika!$F$80,IF(AND(Deník!$R129&gt;=0,Deník!$R129&lt;=1),"BE",Deník!$R129),""),"")</f>
        <v/>
      </c>
      <c r="BP129" s="233" t="str">
        <f>IF(Deník!$R129&lt;&gt;"",IF(Deník!$Y129=Statistika!$F$81,IF(AND(Deník!$R129&gt;=0,Deník!$R129&lt;=1),"BE",Deník!$R129),""),"")</f>
        <v/>
      </c>
      <c r="BQ129" s="233" t="str">
        <f>IF(Deník!$R129&lt;&gt;"",IF(Deník!$Y129=Statistika!$F$82,IF(AND(Deník!$R129&gt;=0,Deník!$R129&lt;=1),"BE",Deník!$R129),""),"")</f>
        <v/>
      </c>
      <c r="BR129" s="233" t="str">
        <f>IF(Deník!$R129&lt;&gt;"",IF(Deník!$Y129=Statistika!$F$83,IF(AND(Deník!$R129&gt;=0,Deník!$R129&lt;=1),"BE",Deník!$R129),""),"")</f>
        <v/>
      </c>
      <c r="BS129" s="233" t="str">
        <f>IF(Deník!$R129&lt;&gt;"",IF(Deník!$Y129=Statistika!$F$84,IF(AND(Deník!$R129&gt;=0,Deník!$R129&lt;=1),"BE",Deník!$R129),""),"")</f>
        <v/>
      </c>
      <c r="BT129" s="233" t="str">
        <f>IF(Deník!$R129&lt;&gt;"",IF(Deník!$Y129=Statistika!$F$85,IF(AND(Deník!$R129&gt;=0,Deník!$R129&lt;=1),"BE",Deník!$R129),""),"")</f>
        <v/>
      </c>
      <c r="BU129" s="233" t="str">
        <f>IF(Deník!$R129&lt;&gt;"",IF(Deník!$Y129=Statistika!$F$86,IF(AND(Deník!$R129&gt;=0,Deník!$R129&lt;=1),"BE",Deník!$R129),""),"")</f>
        <v/>
      </c>
      <c r="BV129" s="233" t="str">
        <f>IF(Deník!$R129&lt;&gt;"",IF(Deník!$Y129=Statistika!$F$87,IF(AND(Deník!$R129&gt;=0,Deník!$R129&lt;=1),"BE",Deník!$R129),""),"")</f>
        <v/>
      </c>
      <c r="BW129" s="233" t="str">
        <f>IF(Deník!$R129&lt;&gt;"",IF(Deník!$Y129=Statistika!$F$88,IF(AND(Deník!$R129&gt;=0,Deník!$R129&lt;=1),"BE",Deník!$R129),""),"")</f>
        <v/>
      </c>
      <c r="BX129" s="233" t="str">
        <f>IF(Deník!$R129&lt;&gt;"",IF(Deník!$Y129=Statistika!$F$89,IF(AND(Deník!$R129&gt;=0,Deník!$R129&lt;=1),"BE",Deník!$R129),""),"")</f>
        <v/>
      </c>
      <c r="BY129" s="233" t="str">
        <f>IF(Deník!$R129&lt;&gt;"",IF(Deník!$Y129=Statistika!$F$90,IF(AND(Deník!$R129&gt;=0,Deník!$R129&lt;=1),"BE",Deník!$R129),""),"")</f>
        <v/>
      </c>
      <c r="BZ129" s="233" t="str">
        <f>IF(Deník!$R129&lt;&gt;"",IF(Deník!$Y129=Statistika!$F$91,IF(AND(Deník!$R129&gt;=0,Deník!$R129&lt;=1),"BE",Deník!$R129),""),"")</f>
        <v/>
      </c>
      <c r="CA129" s="233"/>
      <c r="CB129" s="233" t="str">
        <f>IF(Deník!$R129&lt;&gt;"",IF(Deník!$AB129="SL",IF(AND(Deník!$R129&gt;=0,Deník!$R129&lt;=1),"BE",Deník!$R129),""),"")</f>
        <v/>
      </c>
      <c r="CC129" s="233" t="str">
        <f>IF(Deník!$R129&lt;&gt;"",IF(Deník!$AB129="BE10",IF(AND(Deník!$R129&gt;=0,Deník!$R129&lt;=1),"BE",Deník!$R129),""),"")</f>
        <v/>
      </c>
      <c r="CD129" s="233" t="str">
        <f>IF(Deník!$R129&lt;&gt;"",IF(Deník!$AB129="BE15",IF(AND(Deník!$R129&gt;=0,Deník!$R129&lt;=1),"BE",Deník!$R129),""),"")</f>
        <v/>
      </c>
      <c r="CE129" s="233" t="str">
        <f>IF(Deník!$R129&lt;&gt;"",IF(Deník!$AB129="BE20",IF(AND(Deník!$R129&gt;=0,Deník!$R129&lt;=1),"BE",Deník!$R129),""),"")</f>
        <v/>
      </c>
      <c r="CF129" s="233" t="str">
        <f>IF(Deník!$R129&lt;&gt;"",IF(Deník!$AB129="TP1",IF(AND(Deník!$R129&gt;=0,Deník!$R129&lt;=1),"BE",Deník!$R129),""),"")</f>
        <v/>
      </c>
      <c r="CG129" s="233" t="str">
        <f>IF(Deník!$R129&lt;&gt;"",IF(Deník!$AB129="TP2",IF(AND(Deník!$R129&gt;=0,Deník!$R129&lt;=1),"BE",Deník!$R129),""),"")</f>
        <v/>
      </c>
      <c r="CH129" s="233" t="str">
        <f>IF(Deník!$R129&lt;&gt;"",IF(Deník!$AB129="TP3",IF(AND(Deník!$R129&gt;=0,Deník!$R129&lt;=1),"BE",Deník!$R129),""),"")</f>
        <v/>
      </c>
      <c r="CI129" s="233" t="str">
        <f>IF(Deník!$R129&lt;&gt;"",IF(Deník!$AB129="Trailing SL",IF(AND(Deník!$R129&gt;=0,Deník!$R129&lt;=1),"BE",Deník!$R129),""),"")</f>
        <v/>
      </c>
      <c r="CJ129" s="233" t="str">
        <f>IF(Deník!$R129&lt;&gt;"",IF(Deník!$AB129="Manual",IF(AND(Deník!$R129&gt;=0,Deník!$R129&lt;=1),"BE",Deník!$R129),""),"")</f>
        <v/>
      </c>
      <c r="CK129" s="233"/>
      <c r="CL129" s="233" t="str">
        <f>IF(Deník!$R129&lt;0,IF(Deník!$AC129=Statistika!$F$117,Deník!$R129,""),"")</f>
        <v/>
      </c>
      <c r="CM129" s="233" t="str">
        <f>IF(Deník!$R129&lt;0,IF(Deník!$AC129=Statistika!$F$118,Deník!$R129,""),"")</f>
        <v/>
      </c>
      <c r="CN129" s="233" t="str">
        <f>IF(Deník!$R129&lt;0,IF(Deník!$AC129=Statistika!$F$119,Deník!$R129,""),"")</f>
        <v/>
      </c>
      <c r="CO129" s="233" t="str">
        <f>IF(Deník!$R129&lt;0,IF(Deník!$AC129=Statistika!$F$120,Deník!$R129,""),"")</f>
        <v/>
      </c>
      <c r="CP129" s="233" t="str">
        <f>IF(Deník!$R129&lt;0,IF(Deník!$AC129=Statistika!$F$121,Deník!$R129,""),"")</f>
        <v/>
      </c>
      <c r="CQ129" s="233" t="str">
        <f>IF(Deník!$R129&lt;0,IF(Deník!$AC129=Statistika!$F$122,Deník!$R129,""),"")</f>
        <v/>
      </c>
      <c r="CR129" s="233" t="str">
        <f>IF(Deník!$R129&lt;0,IF(Deník!$AC129=Statistika!$F$123,Deník!$R129,""),"")</f>
        <v/>
      </c>
      <c r="CS129" s="233" t="str">
        <f>IF(Deník!$R129&lt;0,IF(Deník!$AC129=Statistika!$F$124,Deník!$R129,""),"")</f>
        <v/>
      </c>
      <c r="CT129" s="233" t="str">
        <f>IF(Deník!$R129&lt;0,IF(Deník!$AC129=Statistika!$F$125,Deník!$R129,""),"")</f>
        <v/>
      </c>
      <c r="CU129" s="233"/>
      <c r="CV129" s="233" t="str">
        <f>IF(Deník!$R129&lt;0,IF(Deník!$AD129=$CV$2,Deník!$R129,""),"")</f>
        <v/>
      </c>
      <c r="CW129" s="233" t="str">
        <f>IF(Deník!$R129&lt;0,IF(Deník!$AD129=$CW$2,Deník!$R129,""),"")</f>
        <v/>
      </c>
      <c r="CX129" s="233" t="str">
        <f>IF(Deník!$R129&lt;0,IF(Deník!$AD129=$CX$2,Deník!$R129,""),"")</f>
        <v/>
      </c>
      <c r="CY129" s="233" t="str">
        <f>IF(Deník!$R129&lt;0,IF(Deník!$AD129=$CY$2,Deník!$R129,""),"")</f>
        <v/>
      </c>
      <c r="CZ129" s="233" t="str">
        <f>IF(Deník!$R129&lt;0,IF(Deník!$AD129=$CZ$2,Deník!$R129,""),"")</f>
        <v/>
      </c>
      <c r="DL129" s="221">
        <f t="shared" si="8"/>
        <v>93847.029999999984</v>
      </c>
      <c r="DM129" s="220">
        <f t="shared" si="7"/>
        <v>-6.1529700000000132E-2</v>
      </c>
      <c r="DO129" s="50">
        <f>Deník!W130</f>
        <v>0</v>
      </c>
      <c r="DP129" s="102" t="str">
        <f>IF(AND(Deník!W130&gt;0),1,"")</f>
        <v/>
      </c>
      <c r="DQ129" s="102">
        <f>IF(AND(Deník!W130&lt;=0),1,"")</f>
        <v>1</v>
      </c>
      <c r="DR129" s="227"/>
      <c r="DS129" s="228"/>
      <c r="DT129" s="85"/>
      <c r="DU129" s="54">
        <f>IF(MONTH(Deník!$C129)=DU$2,Deník!$W129,"")</f>
        <v>0</v>
      </c>
      <c r="DV129" s="222" t="str">
        <f>IF(MONTH(Deník!$C129)=DV$2,Deník!$W129,"")</f>
        <v/>
      </c>
      <c r="DW129" s="222" t="str">
        <f>IF(MONTH(Deník!$C129)=DW$2,Deník!$W129,"")</f>
        <v/>
      </c>
      <c r="DX129" s="222" t="str">
        <f>IF(MONTH(Deník!$C129)=DX$2,Deník!$W129,"")</f>
        <v/>
      </c>
      <c r="DY129" s="222" t="str">
        <f>IF(MONTH(Deník!$C129)=DY$2,Deník!$W129,"")</f>
        <v/>
      </c>
      <c r="DZ129" s="222" t="str">
        <f>IF(MONTH(Deník!$C129)=DZ$2,Deník!$W129,"")</f>
        <v/>
      </c>
      <c r="EA129" s="222" t="str">
        <f>IF(MONTH(Deník!$C129)=EA$2,Deník!$W129,"")</f>
        <v/>
      </c>
      <c r="EB129" s="222" t="str">
        <f>IF(MONTH(Deník!$C129)=EB$2,Deník!$W129,"")</f>
        <v/>
      </c>
      <c r="EC129" s="222" t="str">
        <f>IF(MONTH(Deník!$C129)=EC$2,Deník!$W129,"")</f>
        <v/>
      </c>
      <c r="ED129" s="222" t="str">
        <f>IF(MONTH(Deník!$C129)=ED$2,Deník!$W129,"")</f>
        <v/>
      </c>
      <c r="EE129" s="222" t="str">
        <f>IF(MONTH(Deník!$C129)=EE$2,Deník!$W129,"")</f>
        <v/>
      </c>
      <c r="EF129" s="222" t="str">
        <f>IF(MONTH(Deník!$C129)=EF$2,Deník!$W129,"")</f>
        <v/>
      </c>
      <c r="EI129" s="600" t="str">
        <f>IF(Deník!$W129&lt;&gt;"",IF(Deník!$B129=Statistika!$F$63,Deník!$W129,""),"")</f>
        <v/>
      </c>
      <c r="EJ129" s="13" t="str">
        <f>IF(Deník!$W129&lt;&gt;"",IF(Deník!$B129=Statistika!$F$64,Deník!$W129,""),"")</f>
        <v/>
      </c>
      <c r="EK129" s="13" t="str">
        <f>IF(Deník!$W129&lt;&gt;"",IF(Deník!$B129=Statistika!$F$65,Deník!$W129,""),"")</f>
        <v/>
      </c>
      <c r="EL129" s="13" t="str">
        <f>IF(Deník!$W129&lt;&gt;"",IF(Deník!$B129=Statistika!$F$66,Deník!$W129,""),"")</f>
        <v/>
      </c>
      <c r="EM129" s="13" t="str">
        <f>IF(Deník!$W129&lt;&gt;"",IF(Deník!$B129=Statistika!$F$67,Deník!$W129,""),"")</f>
        <v/>
      </c>
      <c r="EN129" s="13" t="str">
        <f>IF(Deník!$W129&lt;&gt;"",IF(Deník!$B129=Statistika!$F$68,Deník!$W129,""),"")</f>
        <v/>
      </c>
      <c r="EO129" s="13" t="str">
        <f>IF(Deník!$W129&lt;&gt;"",IF(Deník!$B129=Statistika!$F$69,Deník!$W129,""),"")</f>
        <v/>
      </c>
      <c r="EP129" s="601" t="str">
        <f>IF(Deník!$W129&lt;&gt;"",IF(Deník!$B129=Statistika!$F$70,Deník!$W129,""),"")</f>
        <v/>
      </c>
      <c r="EQ129" s="90"/>
      <c r="ER129" s="63" t="str">
        <f>IF(Deník!$W129&lt;&gt;"",IF(Deník!$J129="L",Deník!$W129,""),"")</f>
        <v/>
      </c>
      <c r="ES129" s="13" t="str">
        <f>IF(Deník!$W129&lt;&gt;"",IF(Deník!$J129="S",Deník!$W129,""),"")</f>
        <v/>
      </c>
      <c r="ET129" s="95"/>
      <c r="EU129" s="88"/>
      <c r="EV129" s="63" t="str">
        <f>IF(WEEKDAY(Deník!$C129,2)=1,Deník!$W129,"")</f>
        <v/>
      </c>
      <c r="EW129" s="13" t="str">
        <f>IF(WEEKDAY(Deník!$C129,2)=2,Deník!$W129,"")</f>
        <v/>
      </c>
      <c r="EX129" s="13" t="str">
        <f>IF(WEEKDAY(Deník!$C129,2)=3,Deník!$W129,"")</f>
        <v/>
      </c>
      <c r="EY129" s="13" t="str">
        <f>IF(WEEKDAY(Deník!$C129,2)=4,Deník!$W129,"")</f>
        <v/>
      </c>
      <c r="EZ129" s="60" t="str">
        <f>IF(WEEKDAY(Deník!$C129,2)=5,Deník!$W129,"")</f>
        <v/>
      </c>
      <c r="FA129" s="99"/>
      <c r="FB129" s="100">
        <f>Deník!D129</f>
        <v>0</v>
      </c>
      <c r="FC129" s="63">
        <f>IF($FB129&lt;&gt;"",IF(AND($FB129&gt;=FC$2,$FB129&lt;=FC$3),Deník!$W129,""))</f>
        <v>0</v>
      </c>
      <c r="FD129" s="63" t="str">
        <f>IF($FB129&lt;&gt;"",IF(AND($FB129&gt;=FD$2,$FB129&lt;=FD$3),Deník!$W129,""))</f>
        <v/>
      </c>
      <c r="FE129" s="63" t="str">
        <f>IF($FB129&lt;&gt;"",IF(AND($FB129&gt;=FE$2,$FB129&lt;=FE$3),Deník!$W129,""))</f>
        <v/>
      </c>
      <c r="FF129" s="63" t="str">
        <f>IF($FB129&lt;&gt;"",IF(AND($FB129&gt;=FF$2,$FB129&lt;=FF$3),Deník!$W129,""))</f>
        <v/>
      </c>
      <c r="FG129" s="63" t="str">
        <f>IF($FB129&lt;&gt;"",IF(AND($FB129&gt;=FG$2,$FB129&lt;=FG$3),Deník!$W129,""))</f>
        <v/>
      </c>
      <c r="FH129" s="63" t="str">
        <f>IF($FB129&lt;&gt;"",IF(AND($FB129&gt;=FH$2,$FB129&lt;=FH$3),Deník!$W129,""))</f>
        <v/>
      </c>
      <c r="FI129" s="63" t="str">
        <f>IF($FB129&lt;&gt;"",IF(AND($FB129&gt;=FI$2,$FB129&lt;=FI$3),Deník!$W129,""))</f>
        <v/>
      </c>
      <c r="FJ129" s="63" t="str">
        <f>IF($FB129&lt;&gt;"",IF(AND($FB129&gt;=FJ$2,$FB129&lt;=FJ$3),Deník!$W129,""))</f>
        <v/>
      </c>
      <c r="FK129" s="63" t="str">
        <f>IF($FB129&lt;&gt;"",IF(AND($FB129&gt;=FK$2,$FB129&lt;=FK$3),Deník!$W129,""))</f>
        <v/>
      </c>
      <c r="FL129" s="63" t="str">
        <f>IF($FB129&lt;&gt;"",IF(AND($FB129&gt;=FL$2,$FB129&lt;=FL$3),Deník!$W129,""))</f>
        <v/>
      </c>
      <c r="FM129" s="63" t="str">
        <f>IF($FB129&lt;&gt;"",IF(AND($FB129&gt;=FM$2,$FB129&lt;=FM$3),Deník!$W129,""))</f>
        <v/>
      </c>
      <c r="FN129" s="13"/>
      <c r="FO129" s="20" t="str">
        <f>IF(Deník!$W129&gt;1,Deník!$W129,"")</f>
        <v/>
      </c>
      <c r="FP129" s="20" t="str">
        <f>IF(Deník!$W129&lt;0,Deník!$W129,"")</f>
        <v/>
      </c>
      <c r="FQ129" s="17"/>
      <c r="FS129" s="233"/>
      <c r="FT129" s="233" t="str">
        <f>IF(Deník!$W129&lt;&gt;"",IF(Deník!$Y129=Statistika!$F$78,Deník!$W129,""),"")</f>
        <v/>
      </c>
      <c r="FU129" s="233" t="str">
        <f>IF(Deník!$W129&lt;&gt;"",IF(Deník!$Y129=Statistika!$F$79,Deník!$W129,""),"")</f>
        <v/>
      </c>
      <c r="FV129" s="233" t="str">
        <f>IF(Deník!$W129&lt;&gt;"",IF(Deník!$Y129=Statistika!$F$80,Deník!$W129,""),"")</f>
        <v/>
      </c>
      <c r="FW129" s="233" t="str">
        <f>IF(Deník!$W129&lt;&gt;"",IF(Deník!$Y129=Statistika!$F$81,Deník!$W129,""),"")</f>
        <v/>
      </c>
      <c r="FX129" s="233" t="str">
        <f>IF(Deník!$W129&lt;&gt;"",IF(Deník!$Y129=Statistika!$F$82,Deník!$W129,""),"")</f>
        <v/>
      </c>
      <c r="FY129" s="233" t="str">
        <f>IF(Deník!$W129&lt;&gt;"",IF(Deník!$Y129=Statistika!$F$83,Deník!$W129,""),"")</f>
        <v/>
      </c>
      <c r="FZ129" s="233" t="str">
        <f>IF(Deník!$W129&lt;&gt;"",IF(Deník!$Y129=Statistika!$F$84,Deník!$W129,""),"")</f>
        <v/>
      </c>
      <c r="GA129" s="233" t="str">
        <f>IF(Deník!$W129&lt;&gt;"",IF(Deník!$Y129=Statistika!$F$85,Deník!$W129,""),"")</f>
        <v/>
      </c>
      <c r="GB129" s="233" t="str">
        <f>IF(Deník!$W129&lt;&gt;"",IF(Deník!$Y129=Statistika!$F$86,Deník!$W129,""),"")</f>
        <v/>
      </c>
      <c r="GC129" s="233" t="str">
        <f>IF(Deník!$W129&lt;&gt;"",IF(Deník!$Y129=Statistika!$F$87,Deník!$W129,""),"")</f>
        <v/>
      </c>
      <c r="GD129" s="233" t="str">
        <f>IF(Deník!$W129&lt;&gt;"",IF(Deník!$Y129=Statistika!$F$88,Deník!$W129,""),"")</f>
        <v/>
      </c>
      <c r="GE129" s="233" t="str">
        <f>IF(Deník!$W129&lt;&gt;"",IF(Deník!$Y129=Statistika!$F$89,Deník!$W129,""),"")</f>
        <v/>
      </c>
      <c r="GF129" s="233" t="str">
        <f>IF(Deník!$W129&lt;&gt;"",IF(Deník!$Y129=Statistika!$F$90,Deník!$W129,""),"")</f>
        <v/>
      </c>
      <c r="GG129" s="233" t="str">
        <f>IF(Deník!$W129&lt;&gt;"",IF(Deník!$Y129=Statistika!$F$91,Deník!$W129,""),"")</f>
        <v/>
      </c>
      <c r="GH129" s="233"/>
      <c r="GI129" s="233" t="str">
        <f>IF(Deník!$W129&lt;&gt;"",IF(Deník!$AB129=Statistika!$L$100,Deník!$W129,""),"")</f>
        <v/>
      </c>
      <c r="GJ129" s="233" t="str">
        <f>IF(Deník!$W129&lt;&gt;"",IF(Deník!$AB129=Statistika!$L$101,Deník!$W129,""),"")</f>
        <v/>
      </c>
      <c r="GK129" s="233" t="str">
        <f>IF(Deník!$W129&lt;&gt;"",IF(Deník!$AB129=Statistika!$L$102,Deník!$W129,""),"")</f>
        <v/>
      </c>
      <c r="GL129" s="233" t="str">
        <f>IF(Deník!$W129&lt;&gt;"",IF(Deník!$AB129=Statistika!$L$103,Deník!$W129,""),"")</f>
        <v/>
      </c>
      <c r="GM129" s="233" t="str">
        <f>IF(Deník!$W129&lt;&gt;"",IF(Deník!$AB129=Statistika!$L$104,Deník!$W129,""),"")</f>
        <v/>
      </c>
      <c r="GN129" s="233" t="str">
        <f>IF(Deník!$W129&lt;&gt;"",IF(Deník!$AB129=Statistika!$L$105,Deník!$W129,""),"")</f>
        <v/>
      </c>
      <c r="GO129" s="233" t="str">
        <f>IF(Deník!$W129&lt;&gt;"",IF(Deník!$AB129=Statistika!$L$106,Deník!$W129,""),"")</f>
        <v/>
      </c>
      <c r="GP129" s="233" t="str">
        <f>IF(Deník!$W129&lt;&gt;"",IF(Deník!$AB129=Statistika!$L$107,Deník!$W129,""),"")</f>
        <v/>
      </c>
      <c r="GQ129" s="233" t="str">
        <f>IF(Deník!$W129&lt;&gt;"",IF(Deník!$AB129=Statistika!$L$108,Deník!$W129,""),"")</f>
        <v/>
      </c>
      <c r="GS129" s="233" t="str">
        <f>IF(Deník!$W129&lt;0,IF(Deník!$AC129=Statistika!$F$117,Deník!$W129,""),"")</f>
        <v/>
      </c>
      <c r="GT129" s="233" t="str">
        <f>IF(Deník!$W129&lt;0,IF(Deník!$AC129=Statistika!$F$118,Deník!$W129,""),"")</f>
        <v/>
      </c>
      <c r="GU129" s="233" t="str">
        <f>IF(Deník!$W129&lt;0,IF(Deník!$AC129=Statistika!$F$119,Deník!$W129,""),"")</f>
        <v/>
      </c>
      <c r="GV129" s="233" t="str">
        <f>IF(Deník!$W129&lt;0,IF(Deník!$AC129=Statistika!$F$120,Deník!$W129,""),"")</f>
        <v/>
      </c>
      <c r="GW129" s="233" t="str">
        <f>IF(Deník!$W129&lt;0,IF(Deník!$AC129=Statistika!$F$121,Deník!$W129,""),"")</f>
        <v/>
      </c>
      <c r="GX129" s="233" t="str">
        <f>IF(Deník!$W129&lt;0,IF(Deník!$AC129=Statistika!$F$122,Deník!$W129,""),"")</f>
        <v/>
      </c>
      <c r="GY129" s="233" t="str">
        <f>IF(Deník!$W129&lt;0,IF(Deník!$AC129=Statistika!$F$123,Deník!$W129,""),"")</f>
        <v/>
      </c>
      <c r="GZ129" s="233" t="str">
        <f>IF(Deník!$W129&lt;0,IF(Deník!$AC129=Statistika!$F$124,Deník!$W129,""),"")</f>
        <v/>
      </c>
      <c r="HA129" s="233" t="str">
        <f>IF(Deník!$W129&lt;0,IF(Deník!$AC129=Statistika!$F$125,Deník!$W129,""),"")</f>
        <v/>
      </c>
      <c r="HC129" s="233" t="str">
        <f>IF(Deník!$W129&lt;0,IF(Deník!$AD129=Statistika!$F$133,Deník!$W129,""),"")</f>
        <v/>
      </c>
      <c r="HD129" s="233" t="str">
        <f>IF(Deník!$W129&lt;0,IF(Deník!$AD129=Statistika!$F$134,Deník!$W129,""),"")</f>
        <v/>
      </c>
      <c r="HE129" s="233" t="str">
        <f>IF(Deník!$W129&lt;0,IF(Deník!$AD129=Statistika!$F$135,Deník!$W129,""),"")</f>
        <v/>
      </c>
      <c r="HF129" s="233" t="str">
        <f>IF(Deník!$W129&lt;0,IF(Deník!$AD129=Statistika!$F$136,Deník!$W129,""),"")</f>
        <v/>
      </c>
      <c r="HG129" s="233" t="str">
        <f>IF(Deník!$W129&lt;0,IF(Deník!$AD129=Statistika!$F$137,Deník!$W129,""),"")</f>
        <v/>
      </c>
      <c r="ID129" s="8">
        <f>Tabulka4[[#This Row],[Sloupec3]]</f>
        <v>0</v>
      </c>
      <c r="IE129" s="17" t="str">
        <f>IF(AND([1]Deník!$C129&gt;='[1]Měsíční shrnutí'!$D$1,[1]Deník!$C129&lt;='[1]Měsíční shrnutí'!$F$1),[1]Deník!$X129,"")</f>
        <v/>
      </c>
    </row>
    <row r="130" spans="1:239">
      <c r="A130" s="8">
        <f>Deník!C131</f>
        <v>0</v>
      </c>
      <c r="B130" s="50" t="str">
        <f>Deník!R131</f>
        <v/>
      </c>
      <c r="C130" s="102" t="str">
        <f>IF(AND(Deník!R131&gt;1,Deník!R131&lt;&gt;""),1,"")</f>
        <v/>
      </c>
      <c r="D130" s="102" t="str">
        <f>IF(AND(Deník!R131&lt;=0,Deník!R131&lt;&gt;""),1,"")</f>
        <v/>
      </c>
      <c r="E130" s="103" t="str">
        <f>IF(AND(Deník!R131&gt;=0,Deník!R131&lt;=1),1,"")</f>
        <v/>
      </c>
      <c r="F130" s="79" t="str">
        <f>IF(Deník!R131&lt;&gt;"",Deník!R131+F129,"")</f>
        <v/>
      </c>
      <c r="G130" s="85"/>
      <c r="H130" s="54" t="str">
        <f>IF(MONTH(Deník!$C130)=H$2,IF(AND(Deník!$R130&gt;=0,Deník!$R130&lt;=1),"BE",Deník!$R130),"")</f>
        <v/>
      </c>
      <c r="I130" s="11" t="str">
        <f>IF(MONTH(Deník!$C130)=I$2,IF(AND(Deník!$R130&gt;=0,Deník!$R130&lt;=1),"BE",Deník!$R130),"")</f>
        <v/>
      </c>
      <c r="J130" s="11" t="str">
        <f>IF(MONTH(Deník!$C130)=J$2,IF(AND(Deník!$R130&gt;=0,Deník!$R130&lt;=1),"BE",Deník!$R130),"")</f>
        <v/>
      </c>
      <c r="K130" s="11" t="str">
        <f>IF(MONTH(Deník!$C130)=K$2,IF(AND(Deník!$R130&gt;=0,Deník!$R130&lt;=1),"BE",Deník!$R130),"")</f>
        <v/>
      </c>
      <c r="L130" s="11" t="str">
        <f>IF(MONTH(Deník!$C130)=L$2,IF(AND(Deník!$R130&gt;=0,Deník!$R130&lt;=1),"BE",Deník!$R130),"")</f>
        <v/>
      </c>
      <c r="M130" s="11" t="str">
        <f>IF(MONTH(Deník!$C130)=M$2,IF(AND(Deník!$R130&gt;=0,Deník!$R130&lt;=1),"BE",Deník!$R130),"")</f>
        <v/>
      </c>
      <c r="N130" s="11" t="str">
        <f>IF(MONTH(Deník!$C130)=N$2,IF(AND(Deník!$R130&gt;=0,Deník!$R130&lt;=1),"BE",Deník!$R130),"")</f>
        <v/>
      </c>
      <c r="O130" s="11" t="str">
        <f>IF(MONTH(Deník!$C130)=O$2,IF(AND(Deník!$R130&gt;=0,Deník!$R130&lt;=1),"BE",Deník!$R130),"")</f>
        <v/>
      </c>
      <c r="P130" s="11" t="str">
        <f>IF(MONTH(Deník!$C130)=P$2,IF(AND(Deník!$R130&gt;=0,Deník!$R130&lt;=1),"BE",Deník!$R130),"")</f>
        <v/>
      </c>
      <c r="Q130" s="11" t="str">
        <f>IF(MONTH(Deník!$C130)=Q$2,IF(AND(Deník!$R130&gt;=0,Deník!$R130&lt;=1),"BE",Deník!$R130),"")</f>
        <v/>
      </c>
      <c r="R130" s="11" t="str">
        <f>IF(MONTH(Deník!$C130)=R$2,IF(AND(Deník!$R130&gt;=0,Deník!$R130&lt;=1),"BE",Deník!$R130),"")</f>
        <v/>
      </c>
      <c r="S130" s="57" t="str">
        <f>IF(MONTH(Deník!$C130)=S$2,IF(AND(Deník!$R130&gt;=0,Deník!$R130&lt;=1),"BE",Deník!$R130),"")</f>
        <v/>
      </c>
      <c r="U130" s="12"/>
      <c r="V130" s="12"/>
      <c r="X130" s="600" t="str">
        <f>IF(Deník!$R130&lt;&gt;"",IF(Deník!$B130=Statistika!$F$63,IF(AND(Deník!$R130&gt;=0,Deník!$R130&lt;=1),"BE",Deník!$R130),""),"")</f>
        <v/>
      </c>
      <c r="Y130" s="13" t="str">
        <f>IF(Deník!$R130&lt;&gt;"",IF(Deník!$B130=Statistika!$F$64,IF(AND(Deník!$R130&gt;=0,Deník!$R130&lt;=1),"BE",Deník!$R130),""),"")</f>
        <v/>
      </c>
      <c r="Z130" s="13" t="str">
        <f>IF(Deník!$R130&lt;&gt;"",IF(Deník!$B130=Statistika!$F$65,IF(AND(Deník!$R130&gt;=0,Deník!$R130&lt;=1),"BE",Deník!$R130),""),"")</f>
        <v/>
      </c>
      <c r="AA130" s="13" t="str">
        <f>IF(Deník!$R130&lt;&gt;"",IF(Deník!$B130=Statistika!$F$66,IF(AND(Deník!$R130&gt;=0,Deník!$R130&lt;=1),"BE",Deník!$R130),""),"")</f>
        <v/>
      </c>
      <c r="AB130" s="13" t="str">
        <f>IF(Deník!$R130&lt;&gt;"",IF(Deník!$B130=Statistika!$F$67,IF(AND(Deník!$R130&gt;=0,Deník!$R130&lt;=1),"BE",Deník!$R130),""),"")</f>
        <v/>
      </c>
      <c r="AC130" s="13" t="str">
        <f>IF(Deník!$R130&lt;&gt;"",IF(Deník!$B130=Statistika!$F$68,IF(AND(Deník!$R130&gt;=0,Deník!$R130&lt;=1),"BE",Deník!$R130),""),"")</f>
        <v/>
      </c>
      <c r="AD130" s="13" t="str">
        <f>IF(Deník!$R130&lt;&gt;"",IF(Deník!$B130=Statistika!$F$69,IF(AND(Deník!$R130&gt;=0,Deník!$R130&lt;=1),"BE",Deník!$R130),""),"")</f>
        <v/>
      </c>
      <c r="AE130" s="601" t="str">
        <f>IF(Deník!$R130&lt;&gt;"",IF(Deník!$B130=Statistika!$F$70,IF(AND(Deník!$R130&gt;=0,Deník!$R130&lt;=1),"BE",Deník!$R130),""),"")</f>
        <v/>
      </c>
      <c r="AF130" s="90"/>
      <c r="AG130" s="63" t="str">
        <f>IF(Deník!$R130&lt;&gt;"",IF(Deník!$J130="L",IF(AND(Deník!$R130&gt;=0,Deník!$R130&lt;=1),"BE",Deník!$R130),""),"")</f>
        <v/>
      </c>
      <c r="AH130" s="13" t="str">
        <f>IF(Deník!$R130&lt;&gt;"",IF(Deník!$J130="S",IF(AND(Deník!$R130&gt;=0,Deník!$R130&lt;=1),"BE",Deník!$R130),""),"")</f>
        <v/>
      </c>
      <c r="AI130" s="95"/>
      <c r="AJ130" s="71" t="str">
        <f>IF(Deník!N131&lt;&gt;"",Deník!N131*-1,"")</f>
        <v/>
      </c>
      <c r="AK130" s="88"/>
      <c r="AL130" s="63" t="str">
        <f>IF(WEEKDAY(Deník!$C130,2)=1,IF(AND(Deník!$R130&gt;=0,Deník!$R130&lt;=1),"BE",Deník!$R130),"")</f>
        <v/>
      </c>
      <c r="AM130" s="13" t="str">
        <f>IF(WEEKDAY(Deník!$C130,2)=2,IF(AND(Deník!$R130&gt;=0,Deník!$R130&lt;=1),"BE",Deník!$R130),"")</f>
        <v/>
      </c>
      <c r="AN130" s="13" t="str">
        <f>IF(WEEKDAY(Deník!$C130,2)=3,IF(AND(Deník!$R130&gt;=0,Deník!$R130&lt;=1),"BE",Deník!$R130),"")</f>
        <v/>
      </c>
      <c r="AO130" s="13" t="str">
        <f>IF(WEEKDAY(Deník!$C130,2)=4,IF(AND(Deník!$R130&gt;=0,Deník!$R130&lt;=1),"BE",Deník!$R130),"")</f>
        <v/>
      </c>
      <c r="AP130" s="60" t="str">
        <f>IF(WEEKDAY(Deník!$C130,2)=5,IF(AND(Deník!$R130&gt;=0,Deník!$R130&lt;=1),"BE",Deník!$R130),"")</f>
        <v/>
      </c>
      <c r="AQ130" s="99"/>
      <c r="AR130" s="100">
        <f>Deník!D130</f>
        <v>0</v>
      </c>
      <c r="AS130" s="63" t="str">
        <f>IF(Deník!$D130&lt;&gt;"",IF(AND(Deník!$D130&gt;=AS$2,Deník!$D130&lt;=AS$3),IF(AND(Deník!$R130&gt;=0,Deník!$R130&lt;=1),"BE",Deník!$R130),""),"")</f>
        <v/>
      </c>
      <c r="AT130" s="63" t="str">
        <f>IF(Deník!$D130&lt;&gt;"",IF(AND(Deník!$D130&gt;=AT$2,Deník!$D130&lt;=AT$3),IF(AND(Deník!$R130&gt;=0,Deník!$R130&lt;=1),"BE",Deník!$R130),""),"")</f>
        <v/>
      </c>
      <c r="AU130" s="63" t="str">
        <f>IF(Deník!$D130&lt;&gt;"",IF(AND(Deník!$D130&gt;=AU$2,Deník!$D130&lt;=AU$3),IF(AND(Deník!$R130&gt;=0,Deník!$R130&lt;=1),"BE",Deník!$R130),""),"")</f>
        <v/>
      </c>
      <c r="AV130" s="63" t="str">
        <f>IF(Deník!$D130&lt;&gt;"",IF(AND(Deník!$D130&gt;=AV$2,Deník!$D130&lt;=AV$3),IF(AND(Deník!$R130&gt;=0,Deník!$R130&lt;=1),"BE",Deník!$R130),""),"")</f>
        <v/>
      </c>
      <c r="AW130" s="63" t="str">
        <f>IF(Deník!$D130&lt;&gt;"",IF(AND(Deník!$D130&gt;=AW$2,Deník!$D130&lt;=AW$3),IF(AND(Deník!$R130&gt;=0,Deník!$R130&lt;=1),"BE",Deník!$R130),""),"")</f>
        <v/>
      </c>
      <c r="AX130" s="63" t="str">
        <f>IF(Deník!$D130&lt;&gt;"",IF(AND(Deník!$D130&gt;=AX$2,Deník!$D130&lt;=AX$3),IF(AND(Deník!$R130&gt;=0,Deník!$R130&lt;=1),"BE",Deník!$R130),""),"")</f>
        <v/>
      </c>
      <c r="AY130" s="63" t="str">
        <f>IF(Deník!$D130&lt;&gt;"",IF(AND(Deník!$D130&gt;=AY$2,Deník!$D130&lt;=AY$3),IF(AND(Deník!$R130&gt;=0,Deník!$R130&lt;=1),"BE",Deník!$R130),""),"")</f>
        <v/>
      </c>
      <c r="AZ130" s="63" t="str">
        <f>IF(Deník!$D130&lt;&gt;"",IF(AND(Deník!$D130&gt;=AZ$2,Deník!$D130&lt;=AZ$3),IF(AND(Deník!$R130&gt;=0,Deník!$R130&lt;=1),"BE",Deník!$R130),""),"")</f>
        <v/>
      </c>
      <c r="BA130" s="63" t="str">
        <f>IF(Deník!$D130&lt;&gt;"",IF(AND(Deník!$D130&gt;=BA$2,Deník!$D130&lt;=BA$3),IF(AND(Deník!$R130&gt;=0,Deník!$R130&lt;=1),"BE",Deník!$R130),""),"")</f>
        <v/>
      </c>
      <c r="BB130" s="63" t="str">
        <f>IF(Deník!$D130&lt;&gt;"",IF(AND(Deník!$D130&gt;=BB$2,Deník!$D130&lt;=BB$3),IF(AND(Deník!$R130&gt;=0,Deník!$R130&lt;=1),"BE",Deník!$R130),""),"")</f>
        <v/>
      </c>
      <c r="BC130" s="71" t="str">
        <f>IF(Deník!$D130&lt;&gt;"",IF(AND(Deník!$D130&gt;=BC$2,Deník!$D130&lt;=BC$3),IF(AND(Deník!$R130&gt;=0,Deník!$R130&lt;=1),"BE",Deník!$R130),""),"")</f>
        <v/>
      </c>
      <c r="BD130" s="20" t="str">
        <f>IF(Deník!$J131="S",(Deník!$M131-Deník!$K131),IF(Deník!$J131="L",(Deník!$K131-Deník!$M131),""))</f>
        <v/>
      </c>
      <c r="BE130" s="20" t="str">
        <f>IF(Deník!$J131="S",(Deník!$K131-Deník!$O131),IF(Deník!$J131="L",(Deník!$O131-Deník!$K131),""))</f>
        <v/>
      </c>
      <c r="BF130" s="20" t="str">
        <f>IF(Deník!$J131="S",(Deník!$K131-Deník!$L131),IF(Deník!$J131="L",(Deník!$L131-Deník!$K131),""))</f>
        <v/>
      </c>
      <c r="BG130" s="20" t="str">
        <f>IF(Deník!$J131="S",(Deník!$K131-Deník!$S131),IF(Deník!$J131="L",(Deník!$S131-Deník!$K131),""))</f>
        <v/>
      </c>
      <c r="BH130" s="20" t="str">
        <f>IF(Deník!$J131="S",(Deník!$K131-Deník!$U131),IF(Deník!$J131="L",(Deník!$U131-Deník!$K131),""))</f>
        <v/>
      </c>
      <c r="BI130" s="20" t="str">
        <f>IF(Deník!$R130&gt;1,Deník!$R130,"")</f>
        <v/>
      </c>
      <c r="BJ130" s="20" t="str">
        <f>IF(Deník!$R130&lt;0,Deník!$R130,"")</f>
        <v/>
      </c>
      <c r="BK130" s="17"/>
      <c r="BM130" s="233" t="str">
        <f>IF(Deník!$R130&lt;&gt;"",IF(Deník!$Y130=Statistika!$F$78,IF(AND(Deník!$R130&gt;=0,Deník!$R130&lt;=1),"BE",Deník!$R130),""),"")</f>
        <v/>
      </c>
      <c r="BN130" s="233" t="str">
        <f>IF(Deník!$R130&lt;&gt;"",IF(Deník!$Y130=Statistika!$F$79,IF(AND(Deník!$R130&gt;=0,Deník!$R130&lt;=1),"BE",Deník!$R130),""),"")</f>
        <v/>
      </c>
      <c r="BO130" s="233" t="str">
        <f>IF(Deník!$R130&lt;&gt;"",IF(Deník!$Y130=Statistika!$F$80,IF(AND(Deník!$R130&gt;=0,Deník!$R130&lt;=1),"BE",Deník!$R130),""),"")</f>
        <v/>
      </c>
      <c r="BP130" s="233" t="str">
        <f>IF(Deník!$R130&lt;&gt;"",IF(Deník!$Y130=Statistika!$F$81,IF(AND(Deník!$R130&gt;=0,Deník!$R130&lt;=1),"BE",Deník!$R130),""),"")</f>
        <v/>
      </c>
      <c r="BQ130" s="233" t="str">
        <f>IF(Deník!$R130&lt;&gt;"",IF(Deník!$Y130=Statistika!$F$82,IF(AND(Deník!$R130&gt;=0,Deník!$R130&lt;=1),"BE",Deník!$R130),""),"")</f>
        <v/>
      </c>
      <c r="BR130" s="233" t="str">
        <f>IF(Deník!$R130&lt;&gt;"",IF(Deník!$Y130=Statistika!$F$83,IF(AND(Deník!$R130&gt;=0,Deník!$R130&lt;=1),"BE",Deník!$R130),""),"")</f>
        <v/>
      </c>
      <c r="BS130" s="233" t="str">
        <f>IF(Deník!$R130&lt;&gt;"",IF(Deník!$Y130=Statistika!$F$84,IF(AND(Deník!$R130&gt;=0,Deník!$R130&lt;=1),"BE",Deník!$R130),""),"")</f>
        <v/>
      </c>
      <c r="BT130" s="233" t="str">
        <f>IF(Deník!$R130&lt;&gt;"",IF(Deník!$Y130=Statistika!$F$85,IF(AND(Deník!$R130&gt;=0,Deník!$R130&lt;=1),"BE",Deník!$R130),""),"")</f>
        <v/>
      </c>
      <c r="BU130" s="233" t="str">
        <f>IF(Deník!$R130&lt;&gt;"",IF(Deník!$Y130=Statistika!$F$86,IF(AND(Deník!$R130&gt;=0,Deník!$R130&lt;=1),"BE",Deník!$R130),""),"")</f>
        <v/>
      </c>
      <c r="BV130" s="233" t="str">
        <f>IF(Deník!$R130&lt;&gt;"",IF(Deník!$Y130=Statistika!$F$87,IF(AND(Deník!$R130&gt;=0,Deník!$R130&lt;=1),"BE",Deník!$R130),""),"")</f>
        <v/>
      </c>
      <c r="BW130" s="233" t="str">
        <f>IF(Deník!$R130&lt;&gt;"",IF(Deník!$Y130=Statistika!$F$88,IF(AND(Deník!$R130&gt;=0,Deník!$R130&lt;=1),"BE",Deník!$R130),""),"")</f>
        <v/>
      </c>
      <c r="BX130" s="233" t="str">
        <f>IF(Deník!$R130&lt;&gt;"",IF(Deník!$Y130=Statistika!$F$89,IF(AND(Deník!$R130&gt;=0,Deník!$R130&lt;=1),"BE",Deník!$R130),""),"")</f>
        <v/>
      </c>
      <c r="BY130" s="233" t="str">
        <f>IF(Deník!$R130&lt;&gt;"",IF(Deník!$Y130=Statistika!$F$90,IF(AND(Deník!$R130&gt;=0,Deník!$R130&lt;=1),"BE",Deník!$R130),""),"")</f>
        <v/>
      </c>
      <c r="BZ130" s="233" t="str">
        <f>IF(Deník!$R130&lt;&gt;"",IF(Deník!$Y130=Statistika!$F$91,IF(AND(Deník!$R130&gt;=0,Deník!$R130&lt;=1),"BE",Deník!$R130),""),"")</f>
        <v/>
      </c>
      <c r="CA130" s="233"/>
      <c r="CB130" s="233" t="str">
        <f>IF(Deník!$R130&lt;&gt;"",IF(Deník!$AB130="SL",IF(AND(Deník!$R130&gt;=0,Deník!$R130&lt;=1),"BE",Deník!$R130),""),"")</f>
        <v/>
      </c>
      <c r="CC130" s="233" t="str">
        <f>IF(Deník!$R130&lt;&gt;"",IF(Deník!$AB130="BE10",IF(AND(Deník!$R130&gt;=0,Deník!$R130&lt;=1),"BE",Deník!$R130),""),"")</f>
        <v/>
      </c>
      <c r="CD130" s="233" t="str">
        <f>IF(Deník!$R130&lt;&gt;"",IF(Deník!$AB130="BE15",IF(AND(Deník!$R130&gt;=0,Deník!$R130&lt;=1),"BE",Deník!$R130),""),"")</f>
        <v/>
      </c>
      <c r="CE130" s="233" t="str">
        <f>IF(Deník!$R130&lt;&gt;"",IF(Deník!$AB130="BE20",IF(AND(Deník!$R130&gt;=0,Deník!$R130&lt;=1),"BE",Deník!$R130),""),"")</f>
        <v/>
      </c>
      <c r="CF130" s="233" t="str">
        <f>IF(Deník!$R130&lt;&gt;"",IF(Deník!$AB130="TP1",IF(AND(Deník!$R130&gt;=0,Deník!$R130&lt;=1),"BE",Deník!$R130),""),"")</f>
        <v/>
      </c>
      <c r="CG130" s="233" t="str">
        <f>IF(Deník!$R130&lt;&gt;"",IF(Deník!$AB130="TP2",IF(AND(Deník!$R130&gt;=0,Deník!$R130&lt;=1),"BE",Deník!$R130),""),"")</f>
        <v/>
      </c>
      <c r="CH130" s="233" t="str">
        <f>IF(Deník!$R130&lt;&gt;"",IF(Deník!$AB130="TP3",IF(AND(Deník!$R130&gt;=0,Deník!$R130&lt;=1),"BE",Deník!$R130),""),"")</f>
        <v/>
      </c>
      <c r="CI130" s="233" t="str">
        <f>IF(Deník!$R130&lt;&gt;"",IF(Deník!$AB130="Trailing SL",IF(AND(Deník!$R130&gt;=0,Deník!$R130&lt;=1),"BE",Deník!$R130),""),"")</f>
        <v/>
      </c>
      <c r="CJ130" s="233" t="str">
        <f>IF(Deník!$R130&lt;&gt;"",IF(Deník!$AB130="Manual",IF(AND(Deník!$R130&gt;=0,Deník!$R130&lt;=1),"BE",Deník!$R130),""),"")</f>
        <v/>
      </c>
      <c r="CK130" s="233"/>
      <c r="CL130" s="233" t="str">
        <f>IF(Deník!$R130&lt;0,IF(Deník!$AC130=Statistika!$F$117,Deník!$R130,""),"")</f>
        <v/>
      </c>
      <c r="CM130" s="233" t="str">
        <f>IF(Deník!$R130&lt;0,IF(Deník!$AC130=Statistika!$F$118,Deník!$R130,""),"")</f>
        <v/>
      </c>
      <c r="CN130" s="233" t="str">
        <f>IF(Deník!$R130&lt;0,IF(Deník!$AC130=Statistika!$F$119,Deník!$R130,""),"")</f>
        <v/>
      </c>
      <c r="CO130" s="233" t="str">
        <f>IF(Deník!$R130&lt;0,IF(Deník!$AC130=Statistika!$F$120,Deník!$R130,""),"")</f>
        <v/>
      </c>
      <c r="CP130" s="233" t="str">
        <f>IF(Deník!$R130&lt;0,IF(Deník!$AC130=Statistika!$F$121,Deník!$R130,""),"")</f>
        <v/>
      </c>
      <c r="CQ130" s="233" t="str">
        <f>IF(Deník!$R130&lt;0,IF(Deník!$AC130=Statistika!$F$122,Deník!$R130,""),"")</f>
        <v/>
      </c>
      <c r="CR130" s="233" t="str">
        <f>IF(Deník!$R130&lt;0,IF(Deník!$AC130=Statistika!$F$123,Deník!$R130,""),"")</f>
        <v/>
      </c>
      <c r="CS130" s="233" t="str">
        <f>IF(Deník!$R130&lt;0,IF(Deník!$AC130=Statistika!$F$124,Deník!$R130,""),"")</f>
        <v/>
      </c>
      <c r="CT130" s="233" t="str">
        <f>IF(Deník!$R130&lt;0,IF(Deník!$AC130=Statistika!$F$125,Deník!$R130,""),"")</f>
        <v/>
      </c>
      <c r="CU130" s="233"/>
      <c r="CV130" s="233" t="str">
        <f>IF(Deník!$R130&lt;0,IF(Deník!$AD130=$CV$2,Deník!$R130,""),"")</f>
        <v/>
      </c>
      <c r="CW130" s="233" t="str">
        <f>IF(Deník!$R130&lt;0,IF(Deník!$AD130=$CW$2,Deník!$R130,""),"")</f>
        <v/>
      </c>
      <c r="CX130" s="233" t="str">
        <f>IF(Deník!$R130&lt;0,IF(Deník!$AD130=$CX$2,Deník!$R130,""),"")</f>
        <v/>
      </c>
      <c r="CY130" s="233" t="str">
        <f>IF(Deník!$R130&lt;0,IF(Deník!$AD130=$CY$2,Deník!$R130,""),"")</f>
        <v/>
      </c>
      <c r="CZ130" s="233" t="str">
        <f>IF(Deník!$R130&lt;0,IF(Deník!$AD130=$CZ$2,Deník!$R130,""),"")</f>
        <v/>
      </c>
      <c r="DL130" s="221">
        <f t="shared" si="8"/>
        <v>93847.029999999984</v>
      </c>
      <c r="DM130" s="220">
        <f t="shared" si="7"/>
        <v>-6.1529700000000132E-2</v>
      </c>
      <c r="DO130" s="50">
        <f>Deník!W131</f>
        <v>0</v>
      </c>
      <c r="DP130" s="102" t="str">
        <f>IF(AND(Deník!W131&gt;0),1,"")</f>
        <v/>
      </c>
      <c r="DQ130" s="102">
        <f>IF(AND(Deník!W131&lt;=0),1,"")</f>
        <v>1</v>
      </c>
      <c r="DR130" s="227"/>
      <c r="DS130" s="228"/>
      <c r="DT130" s="85"/>
      <c r="DU130" s="54">
        <f>IF(MONTH(Deník!$C130)=DU$2,Deník!$W130,"")</f>
        <v>0</v>
      </c>
      <c r="DV130" s="222" t="str">
        <f>IF(MONTH(Deník!$C130)=DV$2,Deník!$W130,"")</f>
        <v/>
      </c>
      <c r="DW130" s="222" t="str">
        <f>IF(MONTH(Deník!$C130)=DW$2,Deník!$W130,"")</f>
        <v/>
      </c>
      <c r="DX130" s="222" t="str">
        <f>IF(MONTH(Deník!$C130)=DX$2,Deník!$W130,"")</f>
        <v/>
      </c>
      <c r="DY130" s="222" t="str">
        <f>IF(MONTH(Deník!$C130)=DY$2,Deník!$W130,"")</f>
        <v/>
      </c>
      <c r="DZ130" s="222" t="str">
        <f>IF(MONTH(Deník!$C130)=DZ$2,Deník!$W130,"")</f>
        <v/>
      </c>
      <c r="EA130" s="222" t="str">
        <f>IF(MONTH(Deník!$C130)=EA$2,Deník!$W130,"")</f>
        <v/>
      </c>
      <c r="EB130" s="222" t="str">
        <f>IF(MONTH(Deník!$C130)=EB$2,Deník!$W130,"")</f>
        <v/>
      </c>
      <c r="EC130" s="222" t="str">
        <f>IF(MONTH(Deník!$C130)=EC$2,Deník!$W130,"")</f>
        <v/>
      </c>
      <c r="ED130" s="222" t="str">
        <f>IF(MONTH(Deník!$C130)=ED$2,Deník!$W130,"")</f>
        <v/>
      </c>
      <c r="EE130" s="222" t="str">
        <f>IF(MONTH(Deník!$C130)=EE$2,Deník!$W130,"")</f>
        <v/>
      </c>
      <c r="EF130" s="222" t="str">
        <f>IF(MONTH(Deník!$C130)=EF$2,Deník!$W130,"")</f>
        <v/>
      </c>
      <c r="EI130" s="600" t="str">
        <f>IF(Deník!$W130&lt;&gt;"",IF(Deník!$B130=Statistika!$F$63,Deník!$W130,""),"")</f>
        <v/>
      </c>
      <c r="EJ130" s="13" t="str">
        <f>IF(Deník!$W130&lt;&gt;"",IF(Deník!$B130=Statistika!$F$64,Deník!$W130,""),"")</f>
        <v/>
      </c>
      <c r="EK130" s="13" t="str">
        <f>IF(Deník!$W130&lt;&gt;"",IF(Deník!$B130=Statistika!$F$65,Deník!$W130,""),"")</f>
        <v/>
      </c>
      <c r="EL130" s="13" t="str">
        <f>IF(Deník!$W130&lt;&gt;"",IF(Deník!$B130=Statistika!$F$66,Deník!$W130,""),"")</f>
        <v/>
      </c>
      <c r="EM130" s="13" t="str">
        <f>IF(Deník!$W130&lt;&gt;"",IF(Deník!$B130=Statistika!$F$67,Deník!$W130,""),"")</f>
        <v/>
      </c>
      <c r="EN130" s="13" t="str">
        <f>IF(Deník!$W130&lt;&gt;"",IF(Deník!$B130=Statistika!$F$68,Deník!$W130,""),"")</f>
        <v/>
      </c>
      <c r="EO130" s="13" t="str">
        <f>IF(Deník!$W130&lt;&gt;"",IF(Deník!$B130=Statistika!$F$69,Deník!$W130,""),"")</f>
        <v/>
      </c>
      <c r="EP130" s="601" t="str">
        <f>IF(Deník!$W130&lt;&gt;"",IF(Deník!$B130=Statistika!$F$70,Deník!$W130,""),"")</f>
        <v/>
      </c>
      <c r="EQ130" s="90"/>
      <c r="ER130" s="63" t="str">
        <f>IF(Deník!$W130&lt;&gt;"",IF(Deník!$J130="L",Deník!$W130,""),"")</f>
        <v/>
      </c>
      <c r="ES130" s="13" t="str">
        <f>IF(Deník!$W130&lt;&gt;"",IF(Deník!$J130="S",Deník!$W130,""),"")</f>
        <v/>
      </c>
      <c r="ET130" s="95"/>
      <c r="EU130" s="88"/>
      <c r="EV130" s="63" t="str">
        <f>IF(WEEKDAY(Deník!$C130,2)=1,Deník!$W130,"")</f>
        <v/>
      </c>
      <c r="EW130" s="13" t="str">
        <f>IF(WEEKDAY(Deník!$C130,2)=2,Deník!$W130,"")</f>
        <v/>
      </c>
      <c r="EX130" s="13" t="str">
        <f>IF(WEEKDAY(Deník!$C130,2)=3,Deník!$W130,"")</f>
        <v/>
      </c>
      <c r="EY130" s="13" t="str">
        <f>IF(WEEKDAY(Deník!$C130,2)=4,Deník!$W130,"")</f>
        <v/>
      </c>
      <c r="EZ130" s="60" t="str">
        <f>IF(WEEKDAY(Deník!$C130,2)=5,Deník!$W130,"")</f>
        <v/>
      </c>
      <c r="FA130" s="99"/>
      <c r="FB130" s="100">
        <f>Deník!D130</f>
        <v>0</v>
      </c>
      <c r="FC130" s="63">
        <f>IF($FB130&lt;&gt;"",IF(AND($FB130&gt;=FC$2,$FB130&lt;=FC$3),Deník!$W130,""))</f>
        <v>0</v>
      </c>
      <c r="FD130" s="63" t="str">
        <f>IF($FB130&lt;&gt;"",IF(AND($FB130&gt;=FD$2,$FB130&lt;=FD$3),Deník!$W130,""))</f>
        <v/>
      </c>
      <c r="FE130" s="63" t="str">
        <f>IF($FB130&lt;&gt;"",IF(AND($FB130&gt;=FE$2,$FB130&lt;=FE$3),Deník!$W130,""))</f>
        <v/>
      </c>
      <c r="FF130" s="63" t="str">
        <f>IF($FB130&lt;&gt;"",IF(AND($FB130&gt;=FF$2,$FB130&lt;=FF$3),Deník!$W130,""))</f>
        <v/>
      </c>
      <c r="FG130" s="63" t="str">
        <f>IF($FB130&lt;&gt;"",IF(AND($FB130&gt;=FG$2,$FB130&lt;=FG$3),Deník!$W130,""))</f>
        <v/>
      </c>
      <c r="FH130" s="63" t="str">
        <f>IF($FB130&lt;&gt;"",IF(AND($FB130&gt;=FH$2,$FB130&lt;=FH$3),Deník!$W130,""))</f>
        <v/>
      </c>
      <c r="FI130" s="63" t="str">
        <f>IF($FB130&lt;&gt;"",IF(AND($FB130&gt;=FI$2,$FB130&lt;=FI$3),Deník!$W130,""))</f>
        <v/>
      </c>
      <c r="FJ130" s="63" t="str">
        <f>IF($FB130&lt;&gt;"",IF(AND($FB130&gt;=FJ$2,$FB130&lt;=FJ$3),Deník!$W130,""))</f>
        <v/>
      </c>
      <c r="FK130" s="63" t="str">
        <f>IF($FB130&lt;&gt;"",IF(AND($FB130&gt;=FK$2,$FB130&lt;=FK$3),Deník!$W130,""))</f>
        <v/>
      </c>
      <c r="FL130" s="63" t="str">
        <f>IF($FB130&lt;&gt;"",IF(AND($FB130&gt;=FL$2,$FB130&lt;=FL$3),Deník!$W130,""))</f>
        <v/>
      </c>
      <c r="FM130" s="63" t="str">
        <f>IF($FB130&lt;&gt;"",IF(AND($FB130&gt;=FM$2,$FB130&lt;=FM$3),Deník!$W130,""))</f>
        <v/>
      </c>
      <c r="FN130" s="13"/>
      <c r="FO130" s="20" t="str">
        <f>IF(Deník!$W130&gt;1,Deník!$W130,"")</f>
        <v/>
      </c>
      <c r="FP130" s="20" t="str">
        <f>IF(Deník!$W130&lt;0,Deník!$W130,"")</f>
        <v/>
      </c>
      <c r="FQ130" s="17"/>
      <c r="FS130" s="233"/>
      <c r="FT130" s="233" t="str">
        <f>IF(Deník!$W130&lt;&gt;"",IF(Deník!$Y130=Statistika!$F$78,Deník!$W130,""),"")</f>
        <v/>
      </c>
      <c r="FU130" s="233" t="str">
        <f>IF(Deník!$W130&lt;&gt;"",IF(Deník!$Y130=Statistika!$F$79,Deník!$W130,""),"")</f>
        <v/>
      </c>
      <c r="FV130" s="233" t="str">
        <f>IF(Deník!$W130&lt;&gt;"",IF(Deník!$Y130=Statistika!$F$80,Deník!$W130,""),"")</f>
        <v/>
      </c>
      <c r="FW130" s="233" t="str">
        <f>IF(Deník!$W130&lt;&gt;"",IF(Deník!$Y130=Statistika!$F$81,Deník!$W130,""),"")</f>
        <v/>
      </c>
      <c r="FX130" s="233" t="str">
        <f>IF(Deník!$W130&lt;&gt;"",IF(Deník!$Y130=Statistika!$F$82,Deník!$W130,""),"")</f>
        <v/>
      </c>
      <c r="FY130" s="233" t="str">
        <f>IF(Deník!$W130&lt;&gt;"",IF(Deník!$Y130=Statistika!$F$83,Deník!$W130,""),"")</f>
        <v/>
      </c>
      <c r="FZ130" s="233" t="str">
        <f>IF(Deník!$W130&lt;&gt;"",IF(Deník!$Y130=Statistika!$F$84,Deník!$W130,""),"")</f>
        <v/>
      </c>
      <c r="GA130" s="233" t="str">
        <f>IF(Deník!$W130&lt;&gt;"",IF(Deník!$Y130=Statistika!$F$85,Deník!$W130,""),"")</f>
        <v/>
      </c>
      <c r="GB130" s="233" t="str">
        <f>IF(Deník!$W130&lt;&gt;"",IF(Deník!$Y130=Statistika!$F$86,Deník!$W130,""),"")</f>
        <v/>
      </c>
      <c r="GC130" s="233" t="str">
        <f>IF(Deník!$W130&lt;&gt;"",IF(Deník!$Y130=Statistika!$F$87,Deník!$W130,""),"")</f>
        <v/>
      </c>
      <c r="GD130" s="233" t="str">
        <f>IF(Deník!$W130&lt;&gt;"",IF(Deník!$Y130=Statistika!$F$88,Deník!$W130,""),"")</f>
        <v/>
      </c>
      <c r="GE130" s="233" t="str">
        <f>IF(Deník!$W130&lt;&gt;"",IF(Deník!$Y130=Statistika!$F$89,Deník!$W130,""),"")</f>
        <v/>
      </c>
      <c r="GF130" s="233" t="str">
        <f>IF(Deník!$W130&lt;&gt;"",IF(Deník!$Y130=Statistika!$F$90,Deník!$W130,""),"")</f>
        <v/>
      </c>
      <c r="GG130" s="233" t="str">
        <f>IF(Deník!$W130&lt;&gt;"",IF(Deník!$Y130=Statistika!$F$91,Deník!$W130,""),"")</f>
        <v/>
      </c>
      <c r="GH130" s="233"/>
      <c r="GI130" s="233" t="str">
        <f>IF(Deník!$W130&lt;&gt;"",IF(Deník!$AB130=Statistika!$L$100,Deník!$W130,""),"")</f>
        <v/>
      </c>
      <c r="GJ130" s="233" t="str">
        <f>IF(Deník!$W130&lt;&gt;"",IF(Deník!$AB130=Statistika!$L$101,Deník!$W130,""),"")</f>
        <v/>
      </c>
      <c r="GK130" s="233" t="str">
        <f>IF(Deník!$W130&lt;&gt;"",IF(Deník!$AB130=Statistika!$L$102,Deník!$W130,""),"")</f>
        <v/>
      </c>
      <c r="GL130" s="233" t="str">
        <f>IF(Deník!$W130&lt;&gt;"",IF(Deník!$AB130=Statistika!$L$103,Deník!$W130,""),"")</f>
        <v/>
      </c>
      <c r="GM130" s="233" t="str">
        <f>IF(Deník!$W130&lt;&gt;"",IF(Deník!$AB130=Statistika!$L$104,Deník!$W130,""),"")</f>
        <v/>
      </c>
      <c r="GN130" s="233" t="str">
        <f>IF(Deník!$W130&lt;&gt;"",IF(Deník!$AB130=Statistika!$L$105,Deník!$W130,""),"")</f>
        <v/>
      </c>
      <c r="GO130" s="233" t="str">
        <f>IF(Deník!$W130&lt;&gt;"",IF(Deník!$AB130=Statistika!$L$106,Deník!$W130,""),"")</f>
        <v/>
      </c>
      <c r="GP130" s="233" t="str">
        <f>IF(Deník!$W130&lt;&gt;"",IF(Deník!$AB130=Statistika!$L$107,Deník!$W130,""),"")</f>
        <v/>
      </c>
      <c r="GQ130" s="233" t="str">
        <f>IF(Deník!$W130&lt;&gt;"",IF(Deník!$AB130=Statistika!$L$108,Deník!$W130,""),"")</f>
        <v/>
      </c>
      <c r="GS130" s="233" t="str">
        <f>IF(Deník!$W130&lt;0,IF(Deník!$AC130=Statistika!$F$117,Deník!$W130,""),"")</f>
        <v/>
      </c>
      <c r="GT130" s="233" t="str">
        <f>IF(Deník!$W130&lt;0,IF(Deník!$AC130=Statistika!$F$118,Deník!$W130,""),"")</f>
        <v/>
      </c>
      <c r="GU130" s="233" t="str">
        <f>IF(Deník!$W130&lt;0,IF(Deník!$AC130=Statistika!$F$119,Deník!$W130,""),"")</f>
        <v/>
      </c>
      <c r="GV130" s="233" t="str">
        <f>IF(Deník!$W130&lt;0,IF(Deník!$AC130=Statistika!$F$120,Deník!$W130,""),"")</f>
        <v/>
      </c>
      <c r="GW130" s="233" t="str">
        <f>IF(Deník!$W130&lt;0,IF(Deník!$AC130=Statistika!$F$121,Deník!$W130,""),"")</f>
        <v/>
      </c>
      <c r="GX130" s="233" t="str">
        <f>IF(Deník!$W130&lt;0,IF(Deník!$AC130=Statistika!$F$122,Deník!$W130,""),"")</f>
        <v/>
      </c>
      <c r="GY130" s="233" t="str">
        <f>IF(Deník!$W130&lt;0,IF(Deník!$AC130=Statistika!$F$123,Deník!$W130,""),"")</f>
        <v/>
      </c>
      <c r="GZ130" s="233" t="str">
        <f>IF(Deník!$W130&lt;0,IF(Deník!$AC130=Statistika!$F$124,Deník!$W130,""),"")</f>
        <v/>
      </c>
      <c r="HA130" s="233" t="str">
        <f>IF(Deník!$W130&lt;0,IF(Deník!$AC130=Statistika!$F$125,Deník!$W130,""),"")</f>
        <v/>
      </c>
      <c r="HC130" s="233" t="str">
        <f>IF(Deník!$W130&lt;0,IF(Deník!$AD130=Statistika!$F$133,Deník!$W130,""),"")</f>
        <v/>
      </c>
      <c r="HD130" s="233" t="str">
        <f>IF(Deník!$W130&lt;0,IF(Deník!$AD130=Statistika!$F$134,Deník!$W130,""),"")</f>
        <v/>
      </c>
      <c r="HE130" s="233" t="str">
        <f>IF(Deník!$W130&lt;0,IF(Deník!$AD130=Statistika!$F$135,Deník!$W130,""),"")</f>
        <v/>
      </c>
      <c r="HF130" s="233" t="str">
        <f>IF(Deník!$W130&lt;0,IF(Deník!$AD130=Statistika!$F$136,Deník!$W130,""),"")</f>
        <v/>
      </c>
      <c r="HG130" s="233" t="str">
        <f>IF(Deník!$W130&lt;0,IF(Deník!$AD130=Statistika!$F$137,Deník!$W130,""),"")</f>
        <v/>
      </c>
      <c r="ID130" s="8">
        <f>Tabulka4[[#This Row],[Sloupec3]]</f>
        <v>0</v>
      </c>
      <c r="IE130" s="17" t="str">
        <f>IF(AND([1]Deník!$C130&gt;='[1]Měsíční shrnutí'!$D$1,[1]Deník!$C130&lt;='[1]Měsíční shrnutí'!$F$1),[1]Deník!$X130,"")</f>
        <v/>
      </c>
    </row>
    <row r="131" spans="1:239">
      <c r="A131" s="8">
        <f>Deník!C132</f>
        <v>0</v>
      </c>
      <c r="B131" s="50" t="str">
        <f>Deník!R132</f>
        <v/>
      </c>
      <c r="C131" s="102" t="str">
        <f>IF(AND(Deník!R132&gt;1,Deník!R132&lt;&gt;""),1,"")</f>
        <v/>
      </c>
      <c r="D131" s="102" t="str">
        <f>IF(AND(Deník!R132&lt;=0,Deník!R132&lt;&gt;""),1,"")</f>
        <v/>
      </c>
      <c r="E131" s="103" t="str">
        <f>IF(AND(Deník!R132&gt;=0,Deník!R132&lt;=1),1,"")</f>
        <v/>
      </c>
      <c r="F131" s="79" t="str">
        <f>IF(Deník!R132&lt;&gt;"",Deník!R132+F130,"")</f>
        <v/>
      </c>
      <c r="G131" s="85"/>
      <c r="H131" s="54" t="str">
        <f>IF(MONTH(Deník!$C131)=H$2,IF(AND(Deník!$R131&gt;=0,Deník!$R131&lt;=1),"BE",Deník!$R131),"")</f>
        <v/>
      </c>
      <c r="I131" s="11" t="str">
        <f>IF(MONTH(Deník!$C131)=I$2,IF(AND(Deník!$R131&gt;=0,Deník!$R131&lt;=1),"BE",Deník!$R131),"")</f>
        <v/>
      </c>
      <c r="J131" s="11" t="str">
        <f>IF(MONTH(Deník!$C131)=J$2,IF(AND(Deník!$R131&gt;=0,Deník!$R131&lt;=1),"BE",Deník!$R131),"")</f>
        <v/>
      </c>
      <c r="K131" s="11" t="str">
        <f>IF(MONTH(Deník!$C131)=K$2,IF(AND(Deník!$R131&gt;=0,Deník!$R131&lt;=1),"BE",Deník!$R131),"")</f>
        <v/>
      </c>
      <c r="L131" s="11" t="str">
        <f>IF(MONTH(Deník!$C131)=L$2,IF(AND(Deník!$R131&gt;=0,Deník!$R131&lt;=1),"BE",Deník!$R131),"")</f>
        <v/>
      </c>
      <c r="M131" s="11" t="str">
        <f>IF(MONTH(Deník!$C131)=M$2,IF(AND(Deník!$R131&gt;=0,Deník!$R131&lt;=1),"BE",Deník!$R131),"")</f>
        <v/>
      </c>
      <c r="N131" s="11" t="str">
        <f>IF(MONTH(Deník!$C131)=N$2,IF(AND(Deník!$R131&gt;=0,Deník!$R131&lt;=1),"BE",Deník!$R131),"")</f>
        <v/>
      </c>
      <c r="O131" s="11" t="str">
        <f>IF(MONTH(Deník!$C131)=O$2,IF(AND(Deník!$R131&gt;=0,Deník!$R131&lt;=1),"BE",Deník!$R131),"")</f>
        <v/>
      </c>
      <c r="P131" s="11" t="str">
        <f>IF(MONTH(Deník!$C131)=P$2,IF(AND(Deník!$R131&gt;=0,Deník!$R131&lt;=1),"BE",Deník!$R131),"")</f>
        <v/>
      </c>
      <c r="Q131" s="11" t="str">
        <f>IF(MONTH(Deník!$C131)=Q$2,IF(AND(Deník!$R131&gt;=0,Deník!$R131&lt;=1),"BE",Deník!$R131),"")</f>
        <v/>
      </c>
      <c r="R131" s="11" t="str">
        <f>IF(MONTH(Deník!$C131)=R$2,IF(AND(Deník!$R131&gt;=0,Deník!$R131&lt;=1),"BE",Deník!$R131),"")</f>
        <v/>
      </c>
      <c r="S131" s="57" t="str">
        <f>IF(MONTH(Deník!$C131)=S$2,IF(AND(Deník!$R131&gt;=0,Deník!$R131&lt;=1),"BE",Deník!$R131),"")</f>
        <v/>
      </c>
      <c r="U131" s="12"/>
      <c r="V131" s="12"/>
      <c r="X131" s="600" t="str">
        <f>IF(Deník!$R131&lt;&gt;"",IF(Deník!$B131=Statistika!$F$63,IF(AND(Deník!$R131&gt;=0,Deník!$R131&lt;=1),"BE",Deník!$R131),""),"")</f>
        <v/>
      </c>
      <c r="Y131" s="13" t="str">
        <f>IF(Deník!$R131&lt;&gt;"",IF(Deník!$B131=Statistika!$F$64,IF(AND(Deník!$R131&gt;=0,Deník!$R131&lt;=1),"BE",Deník!$R131),""),"")</f>
        <v/>
      </c>
      <c r="Z131" s="13" t="str">
        <f>IF(Deník!$R131&lt;&gt;"",IF(Deník!$B131=Statistika!$F$65,IF(AND(Deník!$R131&gt;=0,Deník!$R131&lt;=1),"BE",Deník!$R131),""),"")</f>
        <v/>
      </c>
      <c r="AA131" s="13" t="str">
        <f>IF(Deník!$R131&lt;&gt;"",IF(Deník!$B131=Statistika!$F$66,IF(AND(Deník!$R131&gt;=0,Deník!$R131&lt;=1),"BE",Deník!$R131),""),"")</f>
        <v/>
      </c>
      <c r="AB131" s="13" t="str">
        <f>IF(Deník!$R131&lt;&gt;"",IF(Deník!$B131=Statistika!$F$67,IF(AND(Deník!$R131&gt;=0,Deník!$R131&lt;=1),"BE",Deník!$R131),""),"")</f>
        <v/>
      </c>
      <c r="AC131" s="13" t="str">
        <f>IF(Deník!$R131&lt;&gt;"",IF(Deník!$B131=Statistika!$F$68,IF(AND(Deník!$R131&gt;=0,Deník!$R131&lt;=1),"BE",Deník!$R131),""),"")</f>
        <v/>
      </c>
      <c r="AD131" s="13" t="str">
        <f>IF(Deník!$R131&lt;&gt;"",IF(Deník!$B131=Statistika!$F$69,IF(AND(Deník!$R131&gt;=0,Deník!$R131&lt;=1),"BE",Deník!$R131),""),"")</f>
        <v/>
      </c>
      <c r="AE131" s="601" t="str">
        <f>IF(Deník!$R131&lt;&gt;"",IF(Deník!$B131=Statistika!$F$70,IF(AND(Deník!$R131&gt;=0,Deník!$R131&lt;=1),"BE",Deník!$R131),""),"")</f>
        <v/>
      </c>
      <c r="AF131" s="90"/>
      <c r="AG131" s="63" t="str">
        <f>IF(Deník!$R131&lt;&gt;"",IF(Deník!$J131="L",IF(AND(Deník!$R131&gt;=0,Deník!$R131&lt;=1),"BE",Deník!$R131),""),"")</f>
        <v/>
      </c>
      <c r="AH131" s="13" t="str">
        <f>IF(Deník!$R131&lt;&gt;"",IF(Deník!$J131="S",IF(AND(Deník!$R131&gt;=0,Deník!$R131&lt;=1),"BE",Deník!$R131),""),"")</f>
        <v/>
      </c>
      <c r="AI131" s="95"/>
      <c r="AJ131" s="71" t="str">
        <f>IF(Deník!N132&lt;&gt;"",Deník!N132*-1,"")</f>
        <v/>
      </c>
      <c r="AK131" s="88"/>
      <c r="AL131" s="63" t="str">
        <f>IF(WEEKDAY(Deník!$C131,2)=1,IF(AND(Deník!$R131&gt;=0,Deník!$R131&lt;=1),"BE",Deník!$R131),"")</f>
        <v/>
      </c>
      <c r="AM131" s="13" t="str">
        <f>IF(WEEKDAY(Deník!$C131,2)=2,IF(AND(Deník!$R131&gt;=0,Deník!$R131&lt;=1),"BE",Deník!$R131),"")</f>
        <v/>
      </c>
      <c r="AN131" s="13" t="str">
        <f>IF(WEEKDAY(Deník!$C131,2)=3,IF(AND(Deník!$R131&gt;=0,Deník!$R131&lt;=1),"BE",Deník!$R131),"")</f>
        <v/>
      </c>
      <c r="AO131" s="13" t="str">
        <f>IF(WEEKDAY(Deník!$C131,2)=4,IF(AND(Deník!$R131&gt;=0,Deník!$R131&lt;=1),"BE",Deník!$R131),"")</f>
        <v/>
      </c>
      <c r="AP131" s="60" t="str">
        <f>IF(WEEKDAY(Deník!$C131,2)=5,IF(AND(Deník!$R131&gt;=0,Deník!$R131&lt;=1),"BE",Deník!$R131),"")</f>
        <v/>
      </c>
      <c r="AQ131" s="99"/>
      <c r="AR131" s="100">
        <f>Deník!D131</f>
        <v>0</v>
      </c>
      <c r="AS131" s="63" t="str">
        <f>IF(Deník!$D131&lt;&gt;"",IF(AND(Deník!$D131&gt;=AS$2,Deník!$D131&lt;=AS$3),IF(AND(Deník!$R131&gt;=0,Deník!$R131&lt;=1),"BE",Deník!$R131),""),"")</f>
        <v/>
      </c>
      <c r="AT131" s="63" t="str">
        <f>IF(Deník!$D131&lt;&gt;"",IF(AND(Deník!$D131&gt;=AT$2,Deník!$D131&lt;=AT$3),IF(AND(Deník!$R131&gt;=0,Deník!$R131&lt;=1),"BE",Deník!$R131),""),"")</f>
        <v/>
      </c>
      <c r="AU131" s="63" t="str">
        <f>IF(Deník!$D131&lt;&gt;"",IF(AND(Deník!$D131&gt;=AU$2,Deník!$D131&lt;=AU$3),IF(AND(Deník!$R131&gt;=0,Deník!$R131&lt;=1),"BE",Deník!$R131),""),"")</f>
        <v/>
      </c>
      <c r="AV131" s="63" t="str">
        <f>IF(Deník!$D131&lt;&gt;"",IF(AND(Deník!$D131&gt;=AV$2,Deník!$D131&lt;=AV$3),IF(AND(Deník!$R131&gt;=0,Deník!$R131&lt;=1),"BE",Deník!$R131),""),"")</f>
        <v/>
      </c>
      <c r="AW131" s="63" t="str">
        <f>IF(Deník!$D131&lt;&gt;"",IF(AND(Deník!$D131&gt;=AW$2,Deník!$D131&lt;=AW$3),IF(AND(Deník!$R131&gt;=0,Deník!$R131&lt;=1),"BE",Deník!$R131),""),"")</f>
        <v/>
      </c>
      <c r="AX131" s="63" t="str">
        <f>IF(Deník!$D131&lt;&gt;"",IF(AND(Deník!$D131&gt;=AX$2,Deník!$D131&lt;=AX$3),IF(AND(Deník!$R131&gt;=0,Deník!$R131&lt;=1),"BE",Deník!$R131),""),"")</f>
        <v/>
      </c>
      <c r="AY131" s="63" t="str">
        <f>IF(Deník!$D131&lt;&gt;"",IF(AND(Deník!$D131&gt;=AY$2,Deník!$D131&lt;=AY$3),IF(AND(Deník!$R131&gt;=0,Deník!$R131&lt;=1),"BE",Deník!$R131),""),"")</f>
        <v/>
      </c>
      <c r="AZ131" s="63" t="str">
        <f>IF(Deník!$D131&lt;&gt;"",IF(AND(Deník!$D131&gt;=AZ$2,Deník!$D131&lt;=AZ$3),IF(AND(Deník!$R131&gt;=0,Deník!$R131&lt;=1),"BE",Deník!$R131),""),"")</f>
        <v/>
      </c>
      <c r="BA131" s="63" t="str">
        <f>IF(Deník!$D131&lt;&gt;"",IF(AND(Deník!$D131&gt;=BA$2,Deník!$D131&lt;=BA$3),IF(AND(Deník!$R131&gt;=0,Deník!$R131&lt;=1),"BE",Deník!$R131),""),"")</f>
        <v/>
      </c>
      <c r="BB131" s="63" t="str">
        <f>IF(Deník!$D131&lt;&gt;"",IF(AND(Deník!$D131&gt;=BB$2,Deník!$D131&lt;=BB$3),IF(AND(Deník!$R131&gt;=0,Deník!$R131&lt;=1),"BE",Deník!$R131),""),"")</f>
        <v/>
      </c>
      <c r="BC131" s="71" t="str">
        <f>IF(Deník!$D131&lt;&gt;"",IF(AND(Deník!$D131&gt;=BC$2,Deník!$D131&lt;=BC$3),IF(AND(Deník!$R131&gt;=0,Deník!$R131&lt;=1),"BE",Deník!$R131),""),"")</f>
        <v/>
      </c>
      <c r="BD131" s="20" t="str">
        <f>IF(Deník!$J132="S",(Deník!$M132-Deník!$K132),IF(Deník!$J132="L",(Deník!$K132-Deník!$M132),""))</f>
        <v/>
      </c>
      <c r="BE131" s="20" t="str">
        <f>IF(Deník!$J132="S",(Deník!$K132-Deník!$O132),IF(Deník!$J132="L",(Deník!$O132-Deník!$K132),""))</f>
        <v/>
      </c>
      <c r="BF131" s="20" t="str">
        <f>IF(Deník!$J132="S",(Deník!$K132-Deník!$L132),IF(Deník!$J132="L",(Deník!$L132-Deník!$K132),""))</f>
        <v/>
      </c>
      <c r="BG131" s="20" t="str">
        <f>IF(Deník!$J132="S",(Deník!$K132-Deník!$S132),IF(Deník!$J132="L",(Deník!$S132-Deník!$K132),""))</f>
        <v/>
      </c>
      <c r="BH131" s="20" t="str">
        <f>IF(Deník!$J132="S",(Deník!$K132-Deník!$U132),IF(Deník!$J132="L",(Deník!$U132-Deník!$K132),""))</f>
        <v/>
      </c>
      <c r="BI131" s="20" t="str">
        <f>IF(Deník!$R131&gt;1,Deník!$R131,"")</f>
        <v/>
      </c>
      <c r="BJ131" s="20" t="str">
        <f>IF(Deník!$R131&lt;0,Deník!$R131,"")</f>
        <v/>
      </c>
      <c r="BK131" s="17"/>
      <c r="BM131" s="233" t="str">
        <f>IF(Deník!$R131&lt;&gt;"",IF(Deník!$Y131=Statistika!$F$78,IF(AND(Deník!$R131&gt;=0,Deník!$R131&lt;=1),"BE",Deník!$R131),""),"")</f>
        <v/>
      </c>
      <c r="BN131" s="233" t="str">
        <f>IF(Deník!$R131&lt;&gt;"",IF(Deník!$Y131=Statistika!$F$79,IF(AND(Deník!$R131&gt;=0,Deník!$R131&lt;=1),"BE",Deník!$R131),""),"")</f>
        <v/>
      </c>
      <c r="BO131" s="233" t="str">
        <f>IF(Deník!$R131&lt;&gt;"",IF(Deník!$Y131=Statistika!$F$80,IF(AND(Deník!$R131&gt;=0,Deník!$R131&lt;=1),"BE",Deník!$R131),""),"")</f>
        <v/>
      </c>
      <c r="BP131" s="233" t="str">
        <f>IF(Deník!$R131&lt;&gt;"",IF(Deník!$Y131=Statistika!$F$81,IF(AND(Deník!$R131&gt;=0,Deník!$R131&lt;=1),"BE",Deník!$R131),""),"")</f>
        <v/>
      </c>
      <c r="BQ131" s="233" t="str">
        <f>IF(Deník!$R131&lt;&gt;"",IF(Deník!$Y131=Statistika!$F$82,IF(AND(Deník!$R131&gt;=0,Deník!$R131&lt;=1),"BE",Deník!$R131),""),"")</f>
        <v/>
      </c>
      <c r="BR131" s="233" t="str">
        <f>IF(Deník!$R131&lt;&gt;"",IF(Deník!$Y131=Statistika!$F$83,IF(AND(Deník!$R131&gt;=0,Deník!$R131&lt;=1),"BE",Deník!$R131),""),"")</f>
        <v/>
      </c>
      <c r="BS131" s="233" t="str">
        <f>IF(Deník!$R131&lt;&gt;"",IF(Deník!$Y131=Statistika!$F$84,IF(AND(Deník!$R131&gt;=0,Deník!$R131&lt;=1),"BE",Deník!$R131),""),"")</f>
        <v/>
      </c>
      <c r="BT131" s="233" t="str">
        <f>IF(Deník!$R131&lt;&gt;"",IF(Deník!$Y131=Statistika!$F$85,IF(AND(Deník!$R131&gt;=0,Deník!$R131&lt;=1),"BE",Deník!$R131),""),"")</f>
        <v/>
      </c>
      <c r="BU131" s="233" t="str">
        <f>IF(Deník!$R131&lt;&gt;"",IF(Deník!$Y131=Statistika!$F$86,IF(AND(Deník!$R131&gt;=0,Deník!$R131&lt;=1),"BE",Deník!$R131),""),"")</f>
        <v/>
      </c>
      <c r="BV131" s="233" t="str">
        <f>IF(Deník!$R131&lt;&gt;"",IF(Deník!$Y131=Statistika!$F$87,IF(AND(Deník!$R131&gt;=0,Deník!$R131&lt;=1),"BE",Deník!$R131),""),"")</f>
        <v/>
      </c>
      <c r="BW131" s="233" t="str">
        <f>IF(Deník!$R131&lt;&gt;"",IF(Deník!$Y131=Statistika!$F$88,IF(AND(Deník!$R131&gt;=0,Deník!$R131&lt;=1),"BE",Deník!$R131),""),"")</f>
        <v/>
      </c>
      <c r="BX131" s="233" t="str">
        <f>IF(Deník!$R131&lt;&gt;"",IF(Deník!$Y131=Statistika!$F$89,IF(AND(Deník!$R131&gt;=0,Deník!$R131&lt;=1),"BE",Deník!$R131),""),"")</f>
        <v/>
      </c>
      <c r="BY131" s="233" t="str">
        <f>IF(Deník!$R131&lt;&gt;"",IF(Deník!$Y131=Statistika!$F$90,IF(AND(Deník!$R131&gt;=0,Deník!$R131&lt;=1),"BE",Deník!$R131),""),"")</f>
        <v/>
      </c>
      <c r="BZ131" s="233" t="str">
        <f>IF(Deník!$R131&lt;&gt;"",IF(Deník!$Y131=Statistika!$F$91,IF(AND(Deník!$R131&gt;=0,Deník!$R131&lt;=1),"BE",Deník!$R131),""),"")</f>
        <v/>
      </c>
      <c r="CA131" s="233"/>
      <c r="CB131" s="233" t="str">
        <f>IF(Deník!$R131&lt;&gt;"",IF(Deník!$AB131="SL",IF(AND(Deník!$R131&gt;=0,Deník!$R131&lt;=1),"BE",Deník!$R131),""),"")</f>
        <v/>
      </c>
      <c r="CC131" s="233" t="str">
        <f>IF(Deník!$R131&lt;&gt;"",IF(Deník!$AB131="BE10",IF(AND(Deník!$R131&gt;=0,Deník!$R131&lt;=1),"BE",Deník!$R131),""),"")</f>
        <v/>
      </c>
      <c r="CD131" s="233" t="str">
        <f>IF(Deník!$R131&lt;&gt;"",IF(Deník!$AB131="BE15",IF(AND(Deník!$R131&gt;=0,Deník!$R131&lt;=1),"BE",Deník!$R131),""),"")</f>
        <v/>
      </c>
      <c r="CE131" s="233" t="str">
        <f>IF(Deník!$R131&lt;&gt;"",IF(Deník!$AB131="BE20",IF(AND(Deník!$R131&gt;=0,Deník!$R131&lt;=1),"BE",Deník!$R131),""),"")</f>
        <v/>
      </c>
      <c r="CF131" s="233" t="str">
        <f>IF(Deník!$R131&lt;&gt;"",IF(Deník!$AB131="TP1",IF(AND(Deník!$R131&gt;=0,Deník!$R131&lt;=1),"BE",Deník!$R131),""),"")</f>
        <v/>
      </c>
      <c r="CG131" s="233" t="str">
        <f>IF(Deník!$R131&lt;&gt;"",IF(Deník!$AB131="TP2",IF(AND(Deník!$R131&gt;=0,Deník!$R131&lt;=1),"BE",Deník!$R131),""),"")</f>
        <v/>
      </c>
      <c r="CH131" s="233" t="str">
        <f>IF(Deník!$R131&lt;&gt;"",IF(Deník!$AB131="TP3",IF(AND(Deník!$R131&gt;=0,Deník!$R131&lt;=1),"BE",Deník!$R131),""),"")</f>
        <v/>
      </c>
      <c r="CI131" s="233" t="str">
        <f>IF(Deník!$R131&lt;&gt;"",IF(Deník!$AB131="Trailing SL",IF(AND(Deník!$R131&gt;=0,Deník!$R131&lt;=1),"BE",Deník!$R131),""),"")</f>
        <v/>
      </c>
      <c r="CJ131" s="233" t="str">
        <f>IF(Deník!$R131&lt;&gt;"",IF(Deník!$AB131="Manual",IF(AND(Deník!$R131&gt;=0,Deník!$R131&lt;=1),"BE",Deník!$R131),""),"")</f>
        <v/>
      </c>
      <c r="CK131" s="233"/>
      <c r="CL131" s="233" t="str">
        <f>IF(Deník!$R131&lt;0,IF(Deník!$AC131=Statistika!$F$117,Deník!$R131,""),"")</f>
        <v/>
      </c>
      <c r="CM131" s="233" t="str">
        <f>IF(Deník!$R131&lt;0,IF(Deník!$AC131=Statistika!$F$118,Deník!$R131,""),"")</f>
        <v/>
      </c>
      <c r="CN131" s="233" t="str">
        <f>IF(Deník!$R131&lt;0,IF(Deník!$AC131=Statistika!$F$119,Deník!$R131,""),"")</f>
        <v/>
      </c>
      <c r="CO131" s="233" t="str">
        <f>IF(Deník!$R131&lt;0,IF(Deník!$AC131=Statistika!$F$120,Deník!$R131,""),"")</f>
        <v/>
      </c>
      <c r="CP131" s="233" t="str">
        <f>IF(Deník!$R131&lt;0,IF(Deník!$AC131=Statistika!$F$121,Deník!$R131,""),"")</f>
        <v/>
      </c>
      <c r="CQ131" s="233" t="str">
        <f>IF(Deník!$R131&lt;0,IF(Deník!$AC131=Statistika!$F$122,Deník!$R131,""),"")</f>
        <v/>
      </c>
      <c r="CR131" s="233" t="str">
        <f>IF(Deník!$R131&lt;0,IF(Deník!$AC131=Statistika!$F$123,Deník!$R131,""),"")</f>
        <v/>
      </c>
      <c r="CS131" s="233" t="str">
        <f>IF(Deník!$R131&lt;0,IF(Deník!$AC131=Statistika!$F$124,Deník!$R131,""),"")</f>
        <v/>
      </c>
      <c r="CT131" s="233" t="str">
        <f>IF(Deník!$R131&lt;0,IF(Deník!$AC131=Statistika!$F$125,Deník!$R131,""),"")</f>
        <v/>
      </c>
      <c r="CU131" s="233"/>
      <c r="CV131" s="233" t="str">
        <f>IF(Deník!$R131&lt;0,IF(Deník!$AD131=$CV$2,Deník!$R131,""),"")</f>
        <v/>
      </c>
      <c r="CW131" s="233" t="str">
        <f>IF(Deník!$R131&lt;0,IF(Deník!$AD131=$CW$2,Deník!$R131,""),"")</f>
        <v/>
      </c>
      <c r="CX131" s="233" t="str">
        <f>IF(Deník!$R131&lt;0,IF(Deník!$AD131=$CX$2,Deník!$R131,""),"")</f>
        <v/>
      </c>
      <c r="CY131" s="233" t="str">
        <f>IF(Deník!$R131&lt;0,IF(Deník!$AD131=$CY$2,Deník!$R131,""),"")</f>
        <v/>
      </c>
      <c r="CZ131" s="233" t="str">
        <f>IF(Deník!$R131&lt;0,IF(Deník!$AD131=$CZ$2,Deník!$R131,""),"")</f>
        <v/>
      </c>
      <c r="DL131" s="221">
        <f t="shared" si="8"/>
        <v>93847.029999999984</v>
      </c>
      <c r="DM131" s="220">
        <f t="shared" si="7"/>
        <v>-6.1529700000000132E-2</v>
      </c>
      <c r="DO131" s="50">
        <f>Deník!W132</f>
        <v>0</v>
      </c>
      <c r="DP131" s="102" t="str">
        <f>IF(AND(Deník!W132&gt;0),1,"")</f>
        <v/>
      </c>
      <c r="DQ131" s="102">
        <f>IF(AND(Deník!W132&lt;=0),1,"")</f>
        <v>1</v>
      </c>
      <c r="DR131" s="227"/>
      <c r="DS131" s="228"/>
      <c r="DT131" s="85"/>
      <c r="DU131" s="54">
        <f>IF(MONTH(Deník!$C131)=DU$2,Deník!$W131,"")</f>
        <v>0</v>
      </c>
      <c r="DV131" s="222" t="str">
        <f>IF(MONTH(Deník!$C131)=DV$2,Deník!$W131,"")</f>
        <v/>
      </c>
      <c r="DW131" s="222" t="str">
        <f>IF(MONTH(Deník!$C131)=DW$2,Deník!$W131,"")</f>
        <v/>
      </c>
      <c r="DX131" s="222" t="str">
        <f>IF(MONTH(Deník!$C131)=DX$2,Deník!$W131,"")</f>
        <v/>
      </c>
      <c r="DY131" s="222" t="str">
        <f>IF(MONTH(Deník!$C131)=DY$2,Deník!$W131,"")</f>
        <v/>
      </c>
      <c r="DZ131" s="222" t="str">
        <f>IF(MONTH(Deník!$C131)=DZ$2,Deník!$W131,"")</f>
        <v/>
      </c>
      <c r="EA131" s="222" t="str">
        <f>IF(MONTH(Deník!$C131)=EA$2,Deník!$W131,"")</f>
        <v/>
      </c>
      <c r="EB131" s="222" t="str">
        <f>IF(MONTH(Deník!$C131)=EB$2,Deník!$W131,"")</f>
        <v/>
      </c>
      <c r="EC131" s="222" t="str">
        <f>IF(MONTH(Deník!$C131)=EC$2,Deník!$W131,"")</f>
        <v/>
      </c>
      <c r="ED131" s="222" t="str">
        <f>IF(MONTH(Deník!$C131)=ED$2,Deník!$W131,"")</f>
        <v/>
      </c>
      <c r="EE131" s="222" t="str">
        <f>IF(MONTH(Deník!$C131)=EE$2,Deník!$W131,"")</f>
        <v/>
      </c>
      <c r="EF131" s="222" t="str">
        <f>IF(MONTH(Deník!$C131)=EF$2,Deník!$W131,"")</f>
        <v/>
      </c>
      <c r="EI131" s="600" t="str">
        <f>IF(Deník!$W131&lt;&gt;"",IF(Deník!$B131=Statistika!$F$63,Deník!$W131,""),"")</f>
        <v/>
      </c>
      <c r="EJ131" s="13" t="str">
        <f>IF(Deník!$W131&lt;&gt;"",IF(Deník!$B131=Statistika!$F$64,Deník!$W131,""),"")</f>
        <v/>
      </c>
      <c r="EK131" s="13" t="str">
        <f>IF(Deník!$W131&lt;&gt;"",IF(Deník!$B131=Statistika!$F$65,Deník!$W131,""),"")</f>
        <v/>
      </c>
      <c r="EL131" s="13" t="str">
        <f>IF(Deník!$W131&lt;&gt;"",IF(Deník!$B131=Statistika!$F$66,Deník!$W131,""),"")</f>
        <v/>
      </c>
      <c r="EM131" s="13" t="str">
        <f>IF(Deník!$W131&lt;&gt;"",IF(Deník!$B131=Statistika!$F$67,Deník!$W131,""),"")</f>
        <v/>
      </c>
      <c r="EN131" s="13" t="str">
        <f>IF(Deník!$W131&lt;&gt;"",IF(Deník!$B131=Statistika!$F$68,Deník!$W131,""),"")</f>
        <v/>
      </c>
      <c r="EO131" s="13" t="str">
        <f>IF(Deník!$W131&lt;&gt;"",IF(Deník!$B131=Statistika!$F$69,Deník!$W131,""),"")</f>
        <v/>
      </c>
      <c r="EP131" s="601" t="str">
        <f>IF(Deník!$W131&lt;&gt;"",IF(Deník!$B131=Statistika!$F$70,Deník!$W131,""),"")</f>
        <v/>
      </c>
      <c r="EQ131" s="90"/>
      <c r="ER131" s="63" t="str">
        <f>IF(Deník!$W131&lt;&gt;"",IF(Deník!$J131="L",Deník!$W131,""),"")</f>
        <v/>
      </c>
      <c r="ES131" s="13" t="str">
        <f>IF(Deník!$W131&lt;&gt;"",IF(Deník!$J131="S",Deník!$W131,""),"")</f>
        <v/>
      </c>
      <c r="ET131" s="95"/>
      <c r="EU131" s="88"/>
      <c r="EV131" s="63" t="str">
        <f>IF(WEEKDAY(Deník!$C131,2)=1,Deník!$W131,"")</f>
        <v/>
      </c>
      <c r="EW131" s="13" t="str">
        <f>IF(WEEKDAY(Deník!$C131,2)=2,Deník!$W131,"")</f>
        <v/>
      </c>
      <c r="EX131" s="13" t="str">
        <f>IF(WEEKDAY(Deník!$C131,2)=3,Deník!$W131,"")</f>
        <v/>
      </c>
      <c r="EY131" s="13" t="str">
        <f>IF(WEEKDAY(Deník!$C131,2)=4,Deník!$W131,"")</f>
        <v/>
      </c>
      <c r="EZ131" s="60" t="str">
        <f>IF(WEEKDAY(Deník!$C131,2)=5,Deník!$W131,"")</f>
        <v/>
      </c>
      <c r="FA131" s="99"/>
      <c r="FB131" s="100">
        <f>Deník!D131</f>
        <v>0</v>
      </c>
      <c r="FC131" s="63">
        <f>IF($FB131&lt;&gt;"",IF(AND($FB131&gt;=FC$2,$FB131&lt;=FC$3),Deník!$W131,""))</f>
        <v>0</v>
      </c>
      <c r="FD131" s="63" t="str">
        <f>IF($FB131&lt;&gt;"",IF(AND($FB131&gt;=FD$2,$FB131&lt;=FD$3),Deník!$W131,""))</f>
        <v/>
      </c>
      <c r="FE131" s="63" t="str">
        <f>IF($FB131&lt;&gt;"",IF(AND($FB131&gt;=FE$2,$FB131&lt;=FE$3),Deník!$W131,""))</f>
        <v/>
      </c>
      <c r="FF131" s="63" t="str">
        <f>IF($FB131&lt;&gt;"",IF(AND($FB131&gt;=FF$2,$FB131&lt;=FF$3),Deník!$W131,""))</f>
        <v/>
      </c>
      <c r="FG131" s="63" t="str">
        <f>IF($FB131&lt;&gt;"",IF(AND($FB131&gt;=FG$2,$FB131&lt;=FG$3),Deník!$W131,""))</f>
        <v/>
      </c>
      <c r="FH131" s="63" t="str">
        <f>IF($FB131&lt;&gt;"",IF(AND($FB131&gt;=FH$2,$FB131&lt;=FH$3),Deník!$W131,""))</f>
        <v/>
      </c>
      <c r="FI131" s="63" t="str">
        <f>IF($FB131&lt;&gt;"",IF(AND($FB131&gt;=FI$2,$FB131&lt;=FI$3),Deník!$W131,""))</f>
        <v/>
      </c>
      <c r="FJ131" s="63" t="str">
        <f>IF($FB131&lt;&gt;"",IF(AND($FB131&gt;=FJ$2,$FB131&lt;=FJ$3),Deník!$W131,""))</f>
        <v/>
      </c>
      <c r="FK131" s="63" t="str">
        <f>IF($FB131&lt;&gt;"",IF(AND($FB131&gt;=FK$2,$FB131&lt;=FK$3),Deník!$W131,""))</f>
        <v/>
      </c>
      <c r="FL131" s="63" t="str">
        <f>IF($FB131&lt;&gt;"",IF(AND($FB131&gt;=FL$2,$FB131&lt;=FL$3),Deník!$W131,""))</f>
        <v/>
      </c>
      <c r="FM131" s="63" t="str">
        <f>IF($FB131&lt;&gt;"",IF(AND($FB131&gt;=FM$2,$FB131&lt;=FM$3),Deník!$W131,""))</f>
        <v/>
      </c>
      <c r="FN131" s="13"/>
      <c r="FO131" s="20" t="str">
        <f>IF(Deník!$W131&gt;1,Deník!$W131,"")</f>
        <v/>
      </c>
      <c r="FP131" s="20" t="str">
        <f>IF(Deník!$W131&lt;0,Deník!$W131,"")</f>
        <v/>
      </c>
      <c r="FQ131" s="17"/>
      <c r="FS131" s="233"/>
      <c r="FT131" s="233" t="str">
        <f>IF(Deník!$W131&lt;&gt;"",IF(Deník!$Y131=Statistika!$F$78,Deník!$W131,""),"")</f>
        <v/>
      </c>
      <c r="FU131" s="233" t="str">
        <f>IF(Deník!$W131&lt;&gt;"",IF(Deník!$Y131=Statistika!$F$79,Deník!$W131,""),"")</f>
        <v/>
      </c>
      <c r="FV131" s="233" t="str">
        <f>IF(Deník!$W131&lt;&gt;"",IF(Deník!$Y131=Statistika!$F$80,Deník!$W131,""),"")</f>
        <v/>
      </c>
      <c r="FW131" s="233" t="str">
        <f>IF(Deník!$W131&lt;&gt;"",IF(Deník!$Y131=Statistika!$F$81,Deník!$W131,""),"")</f>
        <v/>
      </c>
      <c r="FX131" s="233" t="str">
        <f>IF(Deník!$W131&lt;&gt;"",IF(Deník!$Y131=Statistika!$F$82,Deník!$W131,""),"")</f>
        <v/>
      </c>
      <c r="FY131" s="233" t="str">
        <f>IF(Deník!$W131&lt;&gt;"",IF(Deník!$Y131=Statistika!$F$83,Deník!$W131,""),"")</f>
        <v/>
      </c>
      <c r="FZ131" s="233" t="str">
        <f>IF(Deník!$W131&lt;&gt;"",IF(Deník!$Y131=Statistika!$F$84,Deník!$W131,""),"")</f>
        <v/>
      </c>
      <c r="GA131" s="233" t="str">
        <f>IF(Deník!$W131&lt;&gt;"",IF(Deník!$Y131=Statistika!$F$85,Deník!$W131,""),"")</f>
        <v/>
      </c>
      <c r="GB131" s="233" t="str">
        <f>IF(Deník!$W131&lt;&gt;"",IF(Deník!$Y131=Statistika!$F$86,Deník!$W131,""),"")</f>
        <v/>
      </c>
      <c r="GC131" s="233" t="str">
        <f>IF(Deník!$W131&lt;&gt;"",IF(Deník!$Y131=Statistika!$F$87,Deník!$W131,""),"")</f>
        <v/>
      </c>
      <c r="GD131" s="233" t="str">
        <f>IF(Deník!$W131&lt;&gt;"",IF(Deník!$Y131=Statistika!$F$88,Deník!$W131,""),"")</f>
        <v/>
      </c>
      <c r="GE131" s="233" t="str">
        <f>IF(Deník!$W131&lt;&gt;"",IF(Deník!$Y131=Statistika!$F$89,Deník!$W131,""),"")</f>
        <v/>
      </c>
      <c r="GF131" s="233" t="str">
        <f>IF(Deník!$W131&lt;&gt;"",IF(Deník!$Y131=Statistika!$F$90,Deník!$W131,""),"")</f>
        <v/>
      </c>
      <c r="GG131" s="233" t="str">
        <f>IF(Deník!$W131&lt;&gt;"",IF(Deník!$Y131=Statistika!$F$91,Deník!$W131,""),"")</f>
        <v/>
      </c>
      <c r="GH131" s="233"/>
      <c r="GI131" s="233" t="str">
        <f>IF(Deník!$W131&lt;&gt;"",IF(Deník!$AB131=Statistika!$L$100,Deník!$W131,""),"")</f>
        <v/>
      </c>
      <c r="GJ131" s="233" t="str">
        <f>IF(Deník!$W131&lt;&gt;"",IF(Deník!$AB131=Statistika!$L$101,Deník!$W131,""),"")</f>
        <v/>
      </c>
      <c r="GK131" s="233" t="str">
        <f>IF(Deník!$W131&lt;&gt;"",IF(Deník!$AB131=Statistika!$L$102,Deník!$W131,""),"")</f>
        <v/>
      </c>
      <c r="GL131" s="233" t="str">
        <f>IF(Deník!$W131&lt;&gt;"",IF(Deník!$AB131=Statistika!$L$103,Deník!$W131,""),"")</f>
        <v/>
      </c>
      <c r="GM131" s="233" t="str">
        <f>IF(Deník!$W131&lt;&gt;"",IF(Deník!$AB131=Statistika!$L$104,Deník!$W131,""),"")</f>
        <v/>
      </c>
      <c r="GN131" s="233" t="str">
        <f>IF(Deník!$W131&lt;&gt;"",IF(Deník!$AB131=Statistika!$L$105,Deník!$W131,""),"")</f>
        <v/>
      </c>
      <c r="GO131" s="233" t="str">
        <f>IF(Deník!$W131&lt;&gt;"",IF(Deník!$AB131=Statistika!$L$106,Deník!$W131,""),"")</f>
        <v/>
      </c>
      <c r="GP131" s="233" t="str">
        <f>IF(Deník!$W131&lt;&gt;"",IF(Deník!$AB131=Statistika!$L$107,Deník!$W131,""),"")</f>
        <v/>
      </c>
      <c r="GQ131" s="233" t="str">
        <f>IF(Deník!$W131&lt;&gt;"",IF(Deník!$AB131=Statistika!$L$108,Deník!$W131,""),"")</f>
        <v/>
      </c>
      <c r="GS131" s="233" t="str">
        <f>IF(Deník!$W131&lt;0,IF(Deník!$AC131=Statistika!$F$117,Deník!$W131,""),"")</f>
        <v/>
      </c>
      <c r="GT131" s="233" t="str">
        <f>IF(Deník!$W131&lt;0,IF(Deník!$AC131=Statistika!$F$118,Deník!$W131,""),"")</f>
        <v/>
      </c>
      <c r="GU131" s="233" t="str">
        <f>IF(Deník!$W131&lt;0,IF(Deník!$AC131=Statistika!$F$119,Deník!$W131,""),"")</f>
        <v/>
      </c>
      <c r="GV131" s="233" t="str">
        <f>IF(Deník!$W131&lt;0,IF(Deník!$AC131=Statistika!$F$120,Deník!$W131,""),"")</f>
        <v/>
      </c>
      <c r="GW131" s="233" t="str">
        <f>IF(Deník!$W131&lt;0,IF(Deník!$AC131=Statistika!$F$121,Deník!$W131,""),"")</f>
        <v/>
      </c>
      <c r="GX131" s="233" t="str">
        <f>IF(Deník!$W131&lt;0,IF(Deník!$AC131=Statistika!$F$122,Deník!$W131,""),"")</f>
        <v/>
      </c>
      <c r="GY131" s="233" t="str">
        <f>IF(Deník!$W131&lt;0,IF(Deník!$AC131=Statistika!$F$123,Deník!$W131,""),"")</f>
        <v/>
      </c>
      <c r="GZ131" s="233" t="str">
        <f>IF(Deník!$W131&lt;0,IF(Deník!$AC131=Statistika!$F$124,Deník!$W131,""),"")</f>
        <v/>
      </c>
      <c r="HA131" s="233" t="str">
        <f>IF(Deník!$W131&lt;0,IF(Deník!$AC131=Statistika!$F$125,Deník!$W131,""),"")</f>
        <v/>
      </c>
      <c r="HC131" s="233" t="str">
        <f>IF(Deník!$W131&lt;0,IF(Deník!$AD131=Statistika!$F$133,Deník!$W131,""),"")</f>
        <v/>
      </c>
      <c r="HD131" s="233" t="str">
        <f>IF(Deník!$W131&lt;0,IF(Deník!$AD131=Statistika!$F$134,Deník!$W131,""),"")</f>
        <v/>
      </c>
      <c r="HE131" s="233" t="str">
        <f>IF(Deník!$W131&lt;0,IF(Deník!$AD131=Statistika!$F$135,Deník!$W131,""),"")</f>
        <v/>
      </c>
      <c r="HF131" s="233" t="str">
        <f>IF(Deník!$W131&lt;0,IF(Deník!$AD131=Statistika!$F$136,Deník!$W131,""),"")</f>
        <v/>
      </c>
      <c r="HG131" s="233" t="str">
        <f>IF(Deník!$W131&lt;0,IF(Deník!$AD131=Statistika!$F$137,Deník!$W131,""),"")</f>
        <v/>
      </c>
      <c r="ID131" s="8">
        <f>Tabulka4[[#This Row],[Sloupec3]]</f>
        <v>0</v>
      </c>
      <c r="IE131" s="17" t="str">
        <f>IF(AND([1]Deník!$C131&gt;='[1]Měsíční shrnutí'!$D$1,[1]Deník!$C131&lt;='[1]Měsíční shrnutí'!$F$1),[1]Deník!$X131,"")</f>
        <v/>
      </c>
    </row>
    <row r="132" spans="1:239">
      <c r="A132" s="8">
        <f>Deník!C133</f>
        <v>0</v>
      </c>
      <c r="B132" s="50" t="str">
        <f>Deník!R133</f>
        <v/>
      </c>
      <c r="C132" s="102" t="str">
        <f>IF(AND(Deník!R133&gt;1,Deník!R133&lt;&gt;""),1,"")</f>
        <v/>
      </c>
      <c r="D132" s="102" t="str">
        <f>IF(AND(Deník!R133&lt;=0,Deník!R133&lt;&gt;""),1,"")</f>
        <v/>
      </c>
      <c r="E132" s="103" t="str">
        <f>IF(AND(Deník!R133&gt;=0,Deník!R133&lt;=1),1,"")</f>
        <v/>
      </c>
      <c r="F132" s="79" t="str">
        <f>IF(Deník!R133&lt;&gt;"",Deník!R133+F131,"")</f>
        <v/>
      </c>
      <c r="G132" s="85"/>
      <c r="H132" s="54" t="str">
        <f>IF(MONTH(Deník!$C132)=H$2,IF(AND(Deník!$R132&gt;=0,Deník!$R132&lt;=1),"BE",Deník!$R132),"")</f>
        <v/>
      </c>
      <c r="I132" s="11" t="str">
        <f>IF(MONTH(Deník!$C132)=I$2,IF(AND(Deník!$R132&gt;=0,Deník!$R132&lt;=1),"BE",Deník!$R132),"")</f>
        <v/>
      </c>
      <c r="J132" s="11" t="str">
        <f>IF(MONTH(Deník!$C132)=J$2,IF(AND(Deník!$R132&gt;=0,Deník!$R132&lt;=1),"BE",Deník!$R132),"")</f>
        <v/>
      </c>
      <c r="K132" s="11" t="str">
        <f>IF(MONTH(Deník!$C132)=K$2,IF(AND(Deník!$R132&gt;=0,Deník!$R132&lt;=1),"BE",Deník!$R132),"")</f>
        <v/>
      </c>
      <c r="L132" s="11" t="str">
        <f>IF(MONTH(Deník!$C132)=L$2,IF(AND(Deník!$R132&gt;=0,Deník!$R132&lt;=1),"BE",Deník!$R132),"")</f>
        <v/>
      </c>
      <c r="M132" s="11" t="str">
        <f>IF(MONTH(Deník!$C132)=M$2,IF(AND(Deník!$R132&gt;=0,Deník!$R132&lt;=1),"BE",Deník!$R132),"")</f>
        <v/>
      </c>
      <c r="N132" s="11" t="str">
        <f>IF(MONTH(Deník!$C132)=N$2,IF(AND(Deník!$R132&gt;=0,Deník!$R132&lt;=1),"BE",Deník!$R132),"")</f>
        <v/>
      </c>
      <c r="O132" s="11" t="str">
        <f>IF(MONTH(Deník!$C132)=O$2,IF(AND(Deník!$R132&gt;=0,Deník!$R132&lt;=1),"BE",Deník!$R132),"")</f>
        <v/>
      </c>
      <c r="P132" s="11" t="str">
        <f>IF(MONTH(Deník!$C132)=P$2,IF(AND(Deník!$R132&gt;=0,Deník!$R132&lt;=1),"BE",Deník!$R132),"")</f>
        <v/>
      </c>
      <c r="Q132" s="11" t="str">
        <f>IF(MONTH(Deník!$C132)=Q$2,IF(AND(Deník!$R132&gt;=0,Deník!$R132&lt;=1),"BE",Deník!$R132),"")</f>
        <v/>
      </c>
      <c r="R132" s="11" t="str">
        <f>IF(MONTH(Deník!$C132)=R$2,IF(AND(Deník!$R132&gt;=0,Deník!$R132&lt;=1),"BE",Deník!$R132),"")</f>
        <v/>
      </c>
      <c r="S132" s="57" t="str">
        <f>IF(MONTH(Deník!$C132)=S$2,IF(AND(Deník!$R132&gt;=0,Deník!$R132&lt;=1),"BE",Deník!$R132),"")</f>
        <v/>
      </c>
      <c r="U132" s="12"/>
      <c r="V132" s="12"/>
      <c r="X132" s="600" t="str">
        <f>IF(Deník!$R132&lt;&gt;"",IF(Deník!$B132=Statistika!$F$63,IF(AND(Deník!$R132&gt;=0,Deník!$R132&lt;=1),"BE",Deník!$R132),""),"")</f>
        <v/>
      </c>
      <c r="Y132" s="13" t="str">
        <f>IF(Deník!$R132&lt;&gt;"",IF(Deník!$B132=Statistika!$F$64,IF(AND(Deník!$R132&gt;=0,Deník!$R132&lt;=1),"BE",Deník!$R132),""),"")</f>
        <v/>
      </c>
      <c r="Z132" s="13" t="str">
        <f>IF(Deník!$R132&lt;&gt;"",IF(Deník!$B132=Statistika!$F$65,IF(AND(Deník!$R132&gt;=0,Deník!$R132&lt;=1),"BE",Deník!$R132),""),"")</f>
        <v/>
      </c>
      <c r="AA132" s="13" t="str">
        <f>IF(Deník!$R132&lt;&gt;"",IF(Deník!$B132=Statistika!$F$66,IF(AND(Deník!$R132&gt;=0,Deník!$R132&lt;=1),"BE",Deník!$R132),""),"")</f>
        <v/>
      </c>
      <c r="AB132" s="13" t="str">
        <f>IF(Deník!$R132&lt;&gt;"",IF(Deník!$B132=Statistika!$F$67,IF(AND(Deník!$R132&gt;=0,Deník!$R132&lt;=1),"BE",Deník!$R132),""),"")</f>
        <v/>
      </c>
      <c r="AC132" s="13" t="str">
        <f>IF(Deník!$R132&lt;&gt;"",IF(Deník!$B132=Statistika!$F$68,IF(AND(Deník!$R132&gt;=0,Deník!$R132&lt;=1),"BE",Deník!$R132),""),"")</f>
        <v/>
      </c>
      <c r="AD132" s="13" t="str">
        <f>IF(Deník!$R132&lt;&gt;"",IF(Deník!$B132=Statistika!$F$69,IF(AND(Deník!$R132&gt;=0,Deník!$R132&lt;=1),"BE",Deník!$R132),""),"")</f>
        <v/>
      </c>
      <c r="AE132" s="601" t="str">
        <f>IF(Deník!$R132&lt;&gt;"",IF(Deník!$B132=Statistika!$F$70,IF(AND(Deník!$R132&gt;=0,Deník!$R132&lt;=1),"BE",Deník!$R132),""),"")</f>
        <v/>
      </c>
      <c r="AF132" s="90"/>
      <c r="AG132" s="63" t="str">
        <f>IF(Deník!$R132&lt;&gt;"",IF(Deník!$J132="L",IF(AND(Deník!$R132&gt;=0,Deník!$R132&lt;=1),"BE",Deník!$R132),""),"")</f>
        <v/>
      </c>
      <c r="AH132" s="13" t="str">
        <f>IF(Deník!$R132&lt;&gt;"",IF(Deník!$J132="S",IF(AND(Deník!$R132&gt;=0,Deník!$R132&lt;=1),"BE",Deník!$R132),""),"")</f>
        <v/>
      </c>
      <c r="AI132" s="95"/>
      <c r="AJ132" s="71" t="str">
        <f>IF(Deník!N133&lt;&gt;"",Deník!N133*-1,"")</f>
        <v/>
      </c>
      <c r="AK132" s="88"/>
      <c r="AL132" s="63" t="str">
        <f>IF(WEEKDAY(Deník!$C132,2)=1,IF(AND(Deník!$R132&gt;=0,Deník!$R132&lt;=1),"BE",Deník!$R132),"")</f>
        <v/>
      </c>
      <c r="AM132" s="13" t="str">
        <f>IF(WEEKDAY(Deník!$C132,2)=2,IF(AND(Deník!$R132&gt;=0,Deník!$R132&lt;=1),"BE",Deník!$R132),"")</f>
        <v/>
      </c>
      <c r="AN132" s="13" t="str">
        <f>IF(WEEKDAY(Deník!$C132,2)=3,IF(AND(Deník!$R132&gt;=0,Deník!$R132&lt;=1),"BE",Deník!$R132),"")</f>
        <v/>
      </c>
      <c r="AO132" s="13" t="str">
        <f>IF(WEEKDAY(Deník!$C132,2)=4,IF(AND(Deník!$R132&gt;=0,Deník!$R132&lt;=1),"BE",Deník!$R132),"")</f>
        <v/>
      </c>
      <c r="AP132" s="60" t="str">
        <f>IF(WEEKDAY(Deník!$C132,2)=5,IF(AND(Deník!$R132&gt;=0,Deník!$R132&lt;=1),"BE",Deník!$R132),"")</f>
        <v/>
      </c>
      <c r="AQ132" s="99"/>
      <c r="AR132" s="100">
        <f>Deník!D132</f>
        <v>0</v>
      </c>
      <c r="AS132" s="63" t="str">
        <f>IF(Deník!$D132&lt;&gt;"",IF(AND(Deník!$D132&gt;=AS$2,Deník!$D132&lt;=AS$3),IF(AND(Deník!$R132&gt;=0,Deník!$R132&lt;=1),"BE",Deník!$R132),""),"")</f>
        <v/>
      </c>
      <c r="AT132" s="63" t="str">
        <f>IF(Deník!$D132&lt;&gt;"",IF(AND(Deník!$D132&gt;=AT$2,Deník!$D132&lt;=AT$3),IF(AND(Deník!$R132&gt;=0,Deník!$R132&lt;=1),"BE",Deník!$R132),""),"")</f>
        <v/>
      </c>
      <c r="AU132" s="63" t="str">
        <f>IF(Deník!$D132&lt;&gt;"",IF(AND(Deník!$D132&gt;=AU$2,Deník!$D132&lt;=AU$3),IF(AND(Deník!$R132&gt;=0,Deník!$R132&lt;=1),"BE",Deník!$R132),""),"")</f>
        <v/>
      </c>
      <c r="AV132" s="63" t="str">
        <f>IF(Deník!$D132&lt;&gt;"",IF(AND(Deník!$D132&gt;=AV$2,Deník!$D132&lt;=AV$3),IF(AND(Deník!$R132&gt;=0,Deník!$R132&lt;=1),"BE",Deník!$R132),""),"")</f>
        <v/>
      </c>
      <c r="AW132" s="63" t="str">
        <f>IF(Deník!$D132&lt;&gt;"",IF(AND(Deník!$D132&gt;=AW$2,Deník!$D132&lt;=AW$3),IF(AND(Deník!$R132&gt;=0,Deník!$R132&lt;=1),"BE",Deník!$R132),""),"")</f>
        <v/>
      </c>
      <c r="AX132" s="63" t="str">
        <f>IF(Deník!$D132&lt;&gt;"",IF(AND(Deník!$D132&gt;=AX$2,Deník!$D132&lt;=AX$3),IF(AND(Deník!$R132&gt;=0,Deník!$R132&lt;=1),"BE",Deník!$R132),""),"")</f>
        <v/>
      </c>
      <c r="AY132" s="63" t="str">
        <f>IF(Deník!$D132&lt;&gt;"",IF(AND(Deník!$D132&gt;=AY$2,Deník!$D132&lt;=AY$3),IF(AND(Deník!$R132&gt;=0,Deník!$R132&lt;=1),"BE",Deník!$R132),""),"")</f>
        <v/>
      </c>
      <c r="AZ132" s="63" t="str">
        <f>IF(Deník!$D132&lt;&gt;"",IF(AND(Deník!$D132&gt;=AZ$2,Deník!$D132&lt;=AZ$3),IF(AND(Deník!$R132&gt;=0,Deník!$R132&lt;=1),"BE",Deník!$R132),""),"")</f>
        <v/>
      </c>
      <c r="BA132" s="63" t="str">
        <f>IF(Deník!$D132&lt;&gt;"",IF(AND(Deník!$D132&gt;=BA$2,Deník!$D132&lt;=BA$3),IF(AND(Deník!$R132&gt;=0,Deník!$R132&lt;=1),"BE",Deník!$R132),""),"")</f>
        <v/>
      </c>
      <c r="BB132" s="63" t="str">
        <f>IF(Deník!$D132&lt;&gt;"",IF(AND(Deník!$D132&gt;=BB$2,Deník!$D132&lt;=BB$3),IF(AND(Deník!$R132&gt;=0,Deník!$R132&lt;=1),"BE",Deník!$R132),""),"")</f>
        <v/>
      </c>
      <c r="BC132" s="71" t="str">
        <f>IF(Deník!$D132&lt;&gt;"",IF(AND(Deník!$D132&gt;=BC$2,Deník!$D132&lt;=BC$3),IF(AND(Deník!$R132&gt;=0,Deník!$R132&lt;=1),"BE",Deník!$R132),""),"")</f>
        <v/>
      </c>
      <c r="BD132" s="20" t="str">
        <f>IF(Deník!$J133="S",(Deník!$M133-Deník!$K133),IF(Deník!$J133="L",(Deník!$K133-Deník!$M133),""))</f>
        <v/>
      </c>
      <c r="BE132" s="20" t="str">
        <f>IF(Deník!$J133="S",(Deník!$K133-Deník!$O133),IF(Deník!$J133="L",(Deník!$O133-Deník!$K133),""))</f>
        <v/>
      </c>
      <c r="BF132" s="20" t="str">
        <f>IF(Deník!$J133="S",(Deník!$K133-Deník!$L133),IF(Deník!$J133="L",(Deník!$L133-Deník!$K133),""))</f>
        <v/>
      </c>
      <c r="BG132" s="20" t="str">
        <f>IF(Deník!$J133="S",(Deník!$K133-Deník!$S133),IF(Deník!$J133="L",(Deník!$S133-Deník!$K133),""))</f>
        <v/>
      </c>
      <c r="BH132" s="20" t="str">
        <f>IF(Deník!$J133="S",(Deník!$K133-Deník!$U133),IF(Deník!$J133="L",(Deník!$U133-Deník!$K133),""))</f>
        <v/>
      </c>
      <c r="BI132" s="20" t="str">
        <f>IF(Deník!$R132&gt;1,Deník!$R132,"")</f>
        <v/>
      </c>
      <c r="BJ132" s="20" t="str">
        <f>IF(Deník!$R132&lt;0,Deník!$R132,"")</f>
        <v/>
      </c>
      <c r="BK132" s="17"/>
      <c r="BM132" s="233" t="str">
        <f>IF(Deník!$R132&lt;&gt;"",IF(Deník!$Y132=Statistika!$F$78,IF(AND(Deník!$R132&gt;=0,Deník!$R132&lt;=1),"BE",Deník!$R132),""),"")</f>
        <v/>
      </c>
      <c r="BN132" s="233" t="str">
        <f>IF(Deník!$R132&lt;&gt;"",IF(Deník!$Y132=Statistika!$F$79,IF(AND(Deník!$R132&gt;=0,Deník!$R132&lt;=1),"BE",Deník!$R132),""),"")</f>
        <v/>
      </c>
      <c r="BO132" s="233" t="str">
        <f>IF(Deník!$R132&lt;&gt;"",IF(Deník!$Y132=Statistika!$F$80,IF(AND(Deník!$R132&gt;=0,Deník!$R132&lt;=1),"BE",Deník!$R132),""),"")</f>
        <v/>
      </c>
      <c r="BP132" s="233" t="str">
        <f>IF(Deník!$R132&lt;&gt;"",IF(Deník!$Y132=Statistika!$F$81,IF(AND(Deník!$R132&gt;=0,Deník!$R132&lt;=1),"BE",Deník!$R132),""),"")</f>
        <v/>
      </c>
      <c r="BQ132" s="233" t="str">
        <f>IF(Deník!$R132&lt;&gt;"",IF(Deník!$Y132=Statistika!$F$82,IF(AND(Deník!$R132&gt;=0,Deník!$R132&lt;=1),"BE",Deník!$R132),""),"")</f>
        <v/>
      </c>
      <c r="BR132" s="233" t="str">
        <f>IF(Deník!$R132&lt;&gt;"",IF(Deník!$Y132=Statistika!$F$83,IF(AND(Deník!$R132&gt;=0,Deník!$R132&lt;=1),"BE",Deník!$R132),""),"")</f>
        <v/>
      </c>
      <c r="BS132" s="233" t="str">
        <f>IF(Deník!$R132&lt;&gt;"",IF(Deník!$Y132=Statistika!$F$84,IF(AND(Deník!$R132&gt;=0,Deník!$R132&lt;=1),"BE",Deník!$R132),""),"")</f>
        <v/>
      </c>
      <c r="BT132" s="233" t="str">
        <f>IF(Deník!$R132&lt;&gt;"",IF(Deník!$Y132=Statistika!$F$85,IF(AND(Deník!$R132&gt;=0,Deník!$R132&lt;=1),"BE",Deník!$R132),""),"")</f>
        <v/>
      </c>
      <c r="BU132" s="233" t="str">
        <f>IF(Deník!$R132&lt;&gt;"",IF(Deník!$Y132=Statistika!$F$86,IF(AND(Deník!$R132&gt;=0,Deník!$R132&lt;=1),"BE",Deník!$R132),""),"")</f>
        <v/>
      </c>
      <c r="BV132" s="233" t="str">
        <f>IF(Deník!$R132&lt;&gt;"",IF(Deník!$Y132=Statistika!$F$87,IF(AND(Deník!$R132&gt;=0,Deník!$R132&lt;=1),"BE",Deník!$R132),""),"")</f>
        <v/>
      </c>
      <c r="BW132" s="233" t="str">
        <f>IF(Deník!$R132&lt;&gt;"",IF(Deník!$Y132=Statistika!$F$88,IF(AND(Deník!$R132&gt;=0,Deník!$R132&lt;=1),"BE",Deník!$R132),""),"")</f>
        <v/>
      </c>
      <c r="BX132" s="233" t="str">
        <f>IF(Deník!$R132&lt;&gt;"",IF(Deník!$Y132=Statistika!$F$89,IF(AND(Deník!$R132&gt;=0,Deník!$R132&lt;=1),"BE",Deník!$R132),""),"")</f>
        <v/>
      </c>
      <c r="BY132" s="233" t="str">
        <f>IF(Deník!$R132&lt;&gt;"",IF(Deník!$Y132=Statistika!$F$90,IF(AND(Deník!$R132&gt;=0,Deník!$R132&lt;=1),"BE",Deník!$R132),""),"")</f>
        <v/>
      </c>
      <c r="BZ132" s="233" t="str">
        <f>IF(Deník!$R132&lt;&gt;"",IF(Deník!$Y132=Statistika!$F$91,IF(AND(Deník!$R132&gt;=0,Deník!$R132&lt;=1),"BE",Deník!$R132),""),"")</f>
        <v/>
      </c>
      <c r="CA132" s="233"/>
      <c r="CB132" s="233" t="str">
        <f>IF(Deník!$R132&lt;&gt;"",IF(Deník!$AB132="SL",IF(AND(Deník!$R132&gt;=0,Deník!$R132&lt;=1),"BE",Deník!$R132),""),"")</f>
        <v/>
      </c>
      <c r="CC132" s="233" t="str">
        <f>IF(Deník!$R132&lt;&gt;"",IF(Deník!$AB132="BE10",IF(AND(Deník!$R132&gt;=0,Deník!$R132&lt;=1),"BE",Deník!$R132),""),"")</f>
        <v/>
      </c>
      <c r="CD132" s="233" t="str">
        <f>IF(Deník!$R132&lt;&gt;"",IF(Deník!$AB132="BE15",IF(AND(Deník!$R132&gt;=0,Deník!$R132&lt;=1),"BE",Deník!$R132),""),"")</f>
        <v/>
      </c>
      <c r="CE132" s="233" t="str">
        <f>IF(Deník!$R132&lt;&gt;"",IF(Deník!$AB132="BE20",IF(AND(Deník!$R132&gt;=0,Deník!$R132&lt;=1),"BE",Deník!$R132),""),"")</f>
        <v/>
      </c>
      <c r="CF132" s="233" t="str">
        <f>IF(Deník!$R132&lt;&gt;"",IF(Deník!$AB132="TP1",IF(AND(Deník!$R132&gt;=0,Deník!$R132&lt;=1),"BE",Deník!$R132),""),"")</f>
        <v/>
      </c>
      <c r="CG132" s="233" t="str">
        <f>IF(Deník!$R132&lt;&gt;"",IF(Deník!$AB132="TP2",IF(AND(Deník!$R132&gt;=0,Deník!$R132&lt;=1),"BE",Deník!$R132),""),"")</f>
        <v/>
      </c>
      <c r="CH132" s="233" t="str">
        <f>IF(Deník!$R132&lt;&gt;"",IF(Deník!$AB132="TP3",IF(AND(Deník!$R132&gt;=0,Deník!$R132&lt;=1),"BE",Deník!$R132),""),"")</f>
        <v/>
      </c>
      <c r="CI132" s="233" t="str">
        <f>IF(Deník!$R132&lt;&gt;"",IF(Deník!$AB132="Trailing SL",IF(AND(Deník!$R132&gt;=0,Deník!$R132&lt;=1),"BE",Deník!$R132),""),"")</f>
        <v/>
      </c>
      <c r="CJ132" s="233" t="str">
        <f>IF(Deník!$R132&lt;&gt;"",IF(Deník!$AB132="Manual",IF(AND(Deník!$R132&gt;=0,Deník!$R132&lt;=1),"BE",Deník!$R132),""),"")</f>
        <v/>
      </c>
      <c r="CK132" s="233"/>
      <c r="CL132" s="233" t="str">
        <f>IF(Deník!$R132&lt;0,IF(Deník!$AC132=Statistika!$F$117,Deník!$R132,""),"")</f>
        <v/>
      </c>
      <c r="CM132" s="233" t="str">
        <f>IF(Deník!$R132&lt;0,IF(Deník!$AC132=Statistika!$F$118,Deník!$R132,""),"")</f>
        <v/>
      </c>
      <c r="CN132" s="233" t="str">
        <f>IF(Deník!$R132&lt;0,IF(Deník!$AC132=Statistika!$F$119,Deník!$R132,""),"")</f>
        <v/>
      </c>
      <c r="CO132" s="233" t="str">
        <f>IF(Deník!$R132&lt;0,IF(Deník!$AC132=Statistika!$F$120,Deník!$R132,""),"")</f>
        <v/>
      </c>
      <c r="CP132" s="233" t="str">
        <f>IF(Deník!$R132&lt;0,IF(Deník!$AC132=Statistika!$F$121,Deník!$R132,""),"")</f>
        <v/>
      </c>
      <c r="CQ132" s="233" t="str">
        <f>IF(Deník!$R132&lt;0,IF(Deník!$AC132=Statistika!$F$122,Deník!$R132,""),"")</f>
        <v/>
      </c>
      <c r="CR132" s="233" t="str">
        <f>IF(Deník!$R132&lt;0,IF(Deník!$AC132=Statistika!$F$123,Deník!$R132,""),"")</f>
        <v/>
      </c>
      <c r="CS132" s="233" t="str">
        <f>IF(Deník!$R132&lt;0,IF(Deník!$AC132=Statistika!$F$124,Deník!$R132,""),"")</f>
        <v/>
      </c>
      <c r="CT132" s="233" t="str">
        <f>IF(Deník!$R132&lt;0,IF(Deník!$AC132=Statistika!$F$125,Deník!$R132,""),"")</f>
        <v/>
      </c>
      <c r="CU132" s="233"/>
      <c r="CV132" s="233" t="str">
        <f>IF(Deník!$R132&lt;0,IF(Deník!$AD132=$CV$2,Deník!$R132,""),"")</f>
        <v/>
      </c>
      <c r="CW132" s="233" t="str">
        <f>IF(Deník!$R132&lt;0,IF(Deník!$AD132=$CW$2,Deník!$R132,""),"")</f>
        <v/>
      </c>
      <c r="CX132" s="233" t="str">
        <f>IF(Deník!$R132&lt;0,IF(Deník!$AD132=$CX$2,Deník!$R132,""),"")</f>
        <v/>
      </c>
      <c r="CY132" s="233" t="str">
        <f>IF(Deník!$R132&lt;0,IF(Deník!$AD132=$CY$2,Deník!$R132,""),"")</f>
        <v/>
      </c>
      <c r="CZ132" s="233" t="str">
        <f>IF(Deník!$R132&lt;0,IF(Deník!$AD132=$CZ$2,Deník!$R132,""),"")</f>
        <v/>
      </c>
      <c r="DL132" s="221">
        <f t="shared" si="8"/>
        <v>93847.029999999984</v>
      </c>
      <c r="DM132" s="220">
        <f t="shared" si="7"/>
        <v>-6.1529700000000132E-2</v>
      </c>
      <c r="DO132" s="50">
        <f>Deník!W133</f>
        <v>0</v>
      </c>
      <c r="DP132" s="102" t="str">
        <f>IF(AND(Deník!W133&gt;0),1,"")</f>
        <v/>
      </c>
      <c r="DQ132" s="102">
        <f>IF(AND(Deník!W133&lt;=0),1,"")</f>
        <v>1</v>
      </c>
      <c r="DR132" s="227"/>
      <c r="DS132" s="228"/>
      <c r="DT132" s="85"/>
      <c r="DU132" s="54">
        <f>IF(MONTH(Deník!$C132)=DU$2,Deník!$W132,"")</f>
        <v>0</v>
      </c>
      <c r="DV132" s="222" t="str">
        <f>IF(MONTH(Deník!$C132)=DV$2,Deník!$W132,"")</f>
        <v/>
      </c>
      <c r="DW132" s="222" t="str">
        <f>IF(MONTH(Deník!$C132)=DW$2,Deník!$W132,"")</f>
        <v/>
      </c>
      <c r="DX132" s="222" t="str">
        <f>IF(MONTH(Deník!$C132)=DX$2,Deník!$W132,"")</f>
        <v/>
      </c>
      <c r="DY132" s="222" t="str">
        <f>IF(MONTH(Deník!$C132)=DY$2,Deník!$W132,"")</f>
        <v/>
      </c>
      <c r="DZ132" s="222" t="str">
        <f>IF(MONTH(Deník!$C132)=DZ$2,Deník!$W132,"")</f>
        <v/>
      </c>
      <c r="EA132" s="222" t="str">
        <f>IF(MONTH(Deník!$C132)=EA$2,Deník!$W132,"")</f>
        <v/>
      </c>
      <c r="EB132" s="222" t="str">
        <f>IF(MONTH(Deník!$C132)=EB$2,Deník!$W132,"")</f>
        <v/>
      </c>
      <c r="EC132" s="222" t="str">
        <f>IF(MONTH(Deník!$C132)=EC$2,Deník!$W132,"")</f>
        <v/>
      </c>
      <c r="ED132" s="222" t="str">
        <f>IF(MONTH(Deník!$C132)=ED$2,Deník!$W132,"")</f>
        <v/>
      </c>
      <c r="EE132" s="222" t="str">
        <f>IF(MONTH(Deník!$C132)=EE$2,Deník!$W132,"")</f>
        <v/>
      </c>
      <c r="EF132" s="222" t="str">
        <f>IF(MONTH(Deník!$C132)=EF$2,Deník!$W132,"")</f>
        <v/>
      </c>
      <c r="EI132" s="600" t="str">
        <f>IF(Deník!$W132&lt;&gt;"",IF(Deník!$B132=Statistika!$F$63,Deník!$W132,""),"")</f>
        <v/>
      </c>
      <c r="EJ132" s="13" t="str">
        <f>IF(Deník!$W132&lt;&gt;"",IF(Deník!$B132=Statistika!$F$64,Deník!$W132,""),"")</f>
        <v/>
      </c>
      <c r="EK132" s="13" t="str">
        <f>IF(Deník!$W132&lt;&gt;"",IF(Deník!$B132=Statistika!$F$65,Deník!$W132,""),"")</f>
        <v/>
      </c>
      <c r="EL132" s="13" t="str">
        <f>IF(Deník!$W132&lt;&gt;"",IF(Deník!$B132=Statistika!$F$66,Deník!$W132,""),"")</f>
        <v/>
      </c>
      <c r="EM132" s="13" t="str">
        <f>IF(Deník!$W132&lt;&gt;"",IF(Deník!$B132=Statistika!$F$67,Deník!$W132,""),"")</f>
        <v/>
      </c>
      <c r="EN132" s="13" t="str">
        <f>IF(Deník!$W132&lt;&gt;"",IF(Deník!$B132=Statistika!$F$68,Deník!$W132,""),"")</f>
        <v/>
      </c>
      <c r="EO132" s="13" t="str">
        <f>IF(Deník!$W132&lt;&gt;"",IF(Deník!$B132=Statistika!$F$69,Deník!$W132,""),"")</f>
        <v/>
      </c>
      <c r="EP132" s="601" t="str">
        <f>IF(Deník!$W132&lt;&gt;"",IF(Deník!$B132=Statistika!$F$70,Deník!$W132,""),"")</f>
        <v/>
      </c>
      <c r="EQ132" s="90"/>
      <c r="ER132" s="63" t="str">
        <f>IF(Deník!$W132&lt;&gt;"",IF(Deník!$J132="L",Deník!$W132,""),"")</f>
        <v/>
      </c>
      <c r="ES132" s="13" t="str">
        <f>IF(Deník!$W132&lt;&gt;"",IF(Deník!$J132="S",Deník!$W132,""),"")</f>
        <v/>
      </c>
      <c r="ET132" s="95"/>
      <c r="EU132" s="88"/>
      <c r="EV132" s="63" t="str">
        <f>IF(WEEKDAY(Deník!$C132,2)=1,Deník!$W132,"")</f>
        <v/>
      </c>
      <c r="EW132" s="13" t="str">
        <f>IF(WEEKDAY(Deník!$C132,2)=2,Deník!$W132,"")</f>
        <v/>
      </c>
      <c r="EX132" s="13" t="str">
        <f>IF(WEEKDAY(Deník!$C132,2)=3,Deník!$W132,"")</f>
        <v/>
      </c>
      <c r="EY132" s="13" t="str">
        <f>IF(WEEKDAY(Deník!$C132,2)=4,Deník!$W132,"")</f>
        <v/>
      </c>
      <c r="EZ132" s="60" t="str">
        <f>IF(WEEKDAY(Deník!$C132,2)=5,Deník!$W132,"")</f>
        <v/>
      </c>
      <c r="FA132" s="99"/>
      <c r="FB132" s="100">
        <f>Deník!D132</f>
        <v>0</v>
      </c>
      <c r="FC132" s="63">
        <f>IF($FB132&lt;&gt;"",IF(AND($FB132&gt;=FC$2,$FB132&lt;=FC$3),Deník!$W132,""))</f>
        <v>0</v>
      </c>
      <c r="FD132" s="63" t="str">
        <f>IF($FB132&lt;&gt;"",IF(AND($FB132&gt;=FD$2,$FB132&lt;=FD$3),Deník!$W132,""))</f>
        <v/>
      </c>
      <c r="FE132" s="63" t="str">
        <f>IF($FB132&lt;&gt;"",IF(AND($FB132&gt;=FE$2,$FB132&lt;=FE$3),Deník!$W132,""))</f>
        <v/>
      </c>
      <c r="FF132" s="63" t="str">
        <f>IF($FB132&lt;&gt;"",IF(AND($FB132&gt;=FF$2,$FB132&lt;=FF$3),Deník!$W132,""))</f>
        <v/>
      </c>
      <c r="FG132" s="63" t="str">
        <f>IF($FB132&lt;&gt;"",IF(AND($FB132&gt;=FG$2,$FB132&lt;=FG$3),Deník!$W132,""))</f>
        <v/>
      </c>
      <c r="FH132" s="63" t="str">
        <f>IF($FB132&lt;&gt;"",IF(AND($FB132&gt;=FH$2,$FB132&lt;=FH$3),Deník!$W132,""))</f>
        <v/>
      </c>
      <c r="FI132" s="63" t="str">
        <f>IF($FB132&lt;&gt;"",IF(AND($FB132&gt;=FI$2,$FB132&lt;=FI$3),Deník!$W132,""))</f>
        <v/>
      </c>
      <c r="FJ132" s="63" t="str">
        <f>IF($FB132&lt;&gt;"",IF(AND($FB132&gt;=FJ$2,$FB132&lt;=FJ$3),Deník!$W132,""))</f>
        <v/>
      </c>
      <c r="FK132" s="63" t="str">
        <f>IF($FB132&lt;&gt;"",IF(AND($FB132&gt;=FK$2,$FB132&lt;=FK$3),Deník!$W132,""))</f>
        <v/>
      </c>
      <c r="FL132" s="63" t="str">
        <f>IF($FB132&lt;&gt;"",IF(AND($FB132&gt;=FL$2,$FB132&lt;=FL$3),Deník!$W132,""))</f>
        <v/>
      </c>
      <c r="FM132" s="63" t="str">
        <f>IF($FB132&lt;&gt;"",IF(AND($FB132&gt;=FM$2,$FB132&lt;=FM$3),Deník!$W132,""))</f>
        <v/>
      </c>
      <c r="FN132" s="13"/>
      <c r="FO132" s="20" t="str">
        <f>IF(Deník!$W132&gt;1,Deník!$W132,"")</f>
        <v/>
      </c>
      <c r="FP132" s="20" t="str">
        <f>IF(Deník!$W132&lt;0,Deník!$W132,"")</f>
        <v/>
      </c>
      <c r="FQ132" s="17"/>
      <c r="FS132" s="233"/>
      <c r="FT132" s="233" t="str">
        <f>IF(Deník!$W132&lt;&gt;"",IF(Deník!$Y132=Statistika!$F$78,Deník!$W132,""),"")</f>
        <v/>
      </c>
      <c r="FU132" s="233" t="str">
        <f>IF(Deník!$W132&lt;&gt;"",IF(Deník!$Y132=Statistika!$F$79,Deník!$W132,""),"")</f>
        <v/>
      </c>
      <c r="FV132" s="233" t="str">
        <f>IF(Deník!$W132&lt;&gt;"",IF(Deník!$Y132=Statistika!$F$80,Deník!$W132,""),"")</f>
        <v/>
      </c>
      <c r="FW132" s="233" t="str">
        <f>IF(Deník!$W132&lt;&gt;"",IF(Deník!$Y132=Statistika!$F$81,Deník!$W132,""),"")</f>
        <v/>
      </c>
      <c r="FX132" s="233" t="str">
        <f>IF(Deník!$W132&lt;&gt;"",IF(Deník!$Y132=Statistika!$F$82,Deník!$W132,""),"")</f>
        <v/>
      </c>
      <c r="FY132" s="233" t="str">
        <f>IF(Deník!$W132&lt;&gt;"",IF(Deník!$Y132=Statistika!$F$83,Deník!$W132,""),"")</f>
        <v/>
      </c>
      <c r="FZ132" s="233" t="str">
        <f>IF(Deník!$W132&lt;&gt;"",IF(Deník!$Y132=Statistika!$F$84,Deník!$W132,""),"")</f>
        <v/>
      </c>
      <c r="GA132" s="233" t="str">
        <f>IF(Deník!$W132&lt;&gt;"",IF(Deník!$Y132=Statistika!$F$85,Deník!$W132,""),"")</f>
        <v/>
      </c>
      <c r="GB132" s="233" t="str">
        <f>IF(Deník!$W132&lt;&gt;"",IF(Deník!$Y132=Statistika!$F$86,Deník!$W132,""),"")</f>
        <v/>
      </c>
      <c r="GC132" s="233" t="str">
        <f>IF(Deník!$W132&lt;&gt;"",IF(Deník!$Y132=Statistika!$F$87,Deník!$W132,""),"")</f>
        <v/>
      </c>
      <c r="GD132" s="233" t="str">
        <f>IF(Deník!$W132&lt;&gt;"",IF(Deník!$Y132=Statistika!$F$88,Deník!$W132,""),"")</f>
        <v/>
      </c>
      <c r="GE132" s="233" t="str">
        <f>IF(Deník!$W132&lt;&gt;"",IF(Deník!$Y132=Statistika!$F$89,Deník!$W132,""),"")</f>
        <v/>
      </c>
      <c r="GF132" s="233" t="str">
        <f>IF(Deník!$W132&lt;&gt;"",IF(Deník!$Y132=Statistika!$F$90,Deník!$W132,""),"")</f>
        <v/>
      </c>
      <c r="GG132" s="233" t="str">
        <f>IF(Deník!$W132&lt;&gt;"",IF(Deník!$Y132=Statistika!$F$91,Deník!$W132,""),"")</f>
        <v/>
      </c>
      <c r="GH132" s="233"/>
      <c r="GI132" s="233" t="str">
        <f>IF(Deník!$W132&lt;&gt;"",IF(Deník!$AB132=Statistika!$L$100,Deník!$W132,""),"")</f>
        <v/>
      </c>
      <c r="GJ132" s="233" t="str">
        <f>IF(Deník!$W132&lt;&gt;"",IF(Deník!$AB132=Statistika!$L$101,Deník!$W132,""),"")</f>
        <v/>
      </c>
      <c r="GK132" s="233" t="str">
        <f>IF(Deník!$W132&lt;&gt;"",IF(Deník!$AB132=Statistika!$L$102,Deník!$W132,""),"")</f>
        <v/>
      </c>
      <c r="GL132" s="233" t="str">
        <f>IF(Deník!$W132&lt;&gt;"",IF(Deník!$AB132=Statistika!$L$103,Deník!$W132,""),"")</f>
        <v/>
      </c>
      <c r="GM132" s="233" t="str">
        <f>IF(Deník!$W132&lt;&gt;"",IF(Deník!$AB132=Statistika!$L$104,Deník!$W132,""),"")</f>
        <v/>
      </c>
      <c r="GN132" s="233" t="str">
        <f>IF(Deník!$W132&lt;&gt;"",IF(Deník!$AB132=Statistika!$L$105,Deník!$W132,""),"")</f>
        <v/>
      </c>
      <c r="GO132" s="233" t="str">
        <f>IF(Deník!$W132&lt;&gt;"",IF(Deník!$AB132=Statistika!$L$106,Deník!$W132,""),"")</f>
        <v/>
      </c>
      <c r="GP132" s="233" t="str">
        <f>IF(Deník!$W132&lt;&gt;"",IF(Deník!$AB132=Statistika!$L$107,Deník!$W132,""),"")</f>
        <v/>
      </c>
      <c r="GQ132" s="233" t="str">
        <f>IF(Deník!$W132&lt;&gt;"",IF(Deník!$AB132=Statistika!$L$108,Deník!$W132,""),"")</f>
        <v/>
      </c>
      <c r="GS132" s="233" t="str">
        <f>IF(Deník!$W132&lt;0,IF(Deník!$AC132=Statistika!$F$117,Deník!$W132,""),"")</f>
        <v/>
      </c>
      <c r="GT132" s="233" t="str">
        <f>IF(Deník!$W132&lt;0,IF(Deník!$AC132=Statistika!$F$118,Deník!$W132,""),"")</f>
        <v/>
      </c>
      <c r="GU132" s="233" t="str">
        <f>IF(Deník!$W132&lt;0,IF(Deník!$AC132=Statistika!$F$119,Deník!$W132,""),"")</f>
        <v/>
      </c>
      <c r="GV132" s="233" t="str">
        <f>IF(Deník!$W132&lt;0,IF(Deník!$AC132=Statistika!$F$120,Deník!$W132,""),"")</f>
        <v/>
      </c>
      <c r="GW132" s="233" t="str">
        <f>IF(Deník!$W132&lt;0,IF(Deník!$AC132=Statistika!$F$121,Deník!$W132,""),"")</f>
        <v/>
      </c>
      <c r="GX132" s="233" t="str">
        <f>IF(Deník!$W132&lt;0,IF(Deník!$AC132=Statistika!$F$122,Deník!$W132,""),"")</f>
        <v/>
      </c>
      <c r="GY132" s="233" t="str">
        <f>IF(Deník!$W132&lt;0,IF(Deník!$AC132=Statistika!$F$123,Deník!$W132,""),"")</f>
        <v/>
      </c>
      <c r="GZ132" s="233" t="str">
        <f>IF(Deník!$W132&lt;0,IF(Deník!$AC132=Statistika!$F$124,Deník!$W132,""),"")</f>
        <v/>
      </c>
      <c r="HA132" s="233" t="str">
        <f>IF(Deník!$W132&lt;0,IF(Deník!$AC132=Statistika!$F$125,Deník!$W132,""),"")</f>
        <v/>
      </c>
      <c r="HC132" s="233" t="str">
        <f>IF(Deník!$W132&lt;0,IF(Deník!$AD132=Statistika!$F$133,Deník!$W132,""),"")</f>
        <v/>
      </c>
      <c r="HD132" s="233" t="str">
        <f>IF(Deník!$W132&lt;0,IF(Deník!$AD132=Statistika!$F$134,Deník!$W132,""),"")</f>
        <v/>
      </c>
      <c r="HE132" s="233" t="str">
        <f>IF(Deník!$W132&lt;0,IF(Deník!$AD132=Statistika!$F$135,Deník!$W132,""),"")</f>
        <v/>
      </c>
      <c r="HF132" s="233" t="str">
        <f>IF(Deník!$W132&lt;0,IF(Deník!$AD132=Statistika!$F$136,Deník!$W132,""),"")</f>
        <v/>
      </c>
      <c r="HG132" s="233" t="str">
        <f>IF(Deník!$W132&lt;0,IF(Deník!$AD132=Statistika!$F$137,Deník!$W132,""),"")</f>
        <v/>
      </c>
      <c r="ID132" s="8">
        <f>Tabulka4[[#This Row],[Sloupec3]]</f>
        <v>0</v>
      </c>
      <c r="IE132" s="17" t="str">
        <f>IF(AND([1]Deník!$C132&gt;='[1]Měsíční shrnutí'!$D$1,[1]Deník!$C132&lt;='[1]Měsíční shrnutí'!$F$1),[1]Deník!$X132,"")</f>
        <v/>
      </c>
    </row>
    <row r="133" spans="1:239">
      <c r="A133" s="8">
        <f>Deník!C134</f>
        <v>0</v>
      </c>
      <c r="B133" s="50" t="str">
        <f>Deník!R134</f>
        <v/>
      </c>
      <c r="C133" s="102" t="str">
        <f>IF(AND(Deník!R134&gt;1,Deník!R134&lt;&gt;""),1,"")</f>
        <v/>
      </c>
      <c r="D133" s="102" t="str">
        <f>IF(AND(Deník!R134&lt;=0,Deník!R134&lt;&gt;""),1,"")</f>
        <v/>
      </c>
      <c r="E133" s="103" t="str">
        <f>IF(AND(Deník!R134&gt;=0,Deník!R134&lt;=1),1,"")</f>
        <v/>
      </c>
      <c r="F133" s="79" t="str">
        <f>IF(Deník!R134&lt;&gt;"",Deník!R134+F132,"")</f>
        <v/>
      </c>
      <c r="G133" s="85"/>
      <c r="H133" s="54" t="str">
        <f>IF(MONTH(Deník!$C133)=H$2,IF(AND(Deník!$R133&gt;=0,Deník!$R133&lt;=1),"BE",Deník!$R133),"")</f>
        <v/>
      </c>
      <c r="I133" s="11" t="str">
        <f>IF(MONTH(Deník!$C133)=I$2,IF(AND(Deník!$R133&gt;=0,Deník!$R133&lt;=1),"BE",Deník!$R133),"")</f>
        <v/>
      </c>
      <c r="J133" s="11" t="str">
        <f>IF(MONTH(Deník!$C133)=J$2,IF(AND(Deník!$R133&gt;=0,Deník!$R133&lt;=1),"BE",Deník!$R133),"")</f>
        <v/>
      </c>
      <c r="K133" s="11" t="str">
        <f>IF(MONTH(Deník!$C133)=K$2,IF(AND(Deník!$R133&gt;=0,Deník!$R133&lt;=1),"BE",Deník!$R133),"")</f>
        <v/>
      </c>
      <c r="L133" s="11" t="str">
        <f>IF(MONTH(Deník!$C133)=L$2,IF(AND(Deník!$R133&gt;=0,Deník!$R133&lt;=1),"BE",Deník!$R133),"")</f>
        <v/>
      </c>
      <c r="M133" s="11" t="str">
        <f>IF(MONTH(Deník!$C133)=M$2,IF(AND(Deník!$R133&gt;=0,Deník!$R133&lt;=1),"BE",Deník!$R133),"")</f>
        <v/>
      </c>
      <c r="N133" s="11" t="str">
        <f>IF(MONTH(Deník!$C133)=N$2,IF(AND(Deník!$R133&gt;=0,Deník!$R133&lt;=1),"BE",Deník!$R133),"")</f>
        <v/>
      </c>
      <c r="O133" s="11" t="str">
        <f>IF(MONTH(Deník!$C133)=O$2,IF(AND(Deník!$R133&gt;=0,Deník!$R133&lt;=1),"BE",Deník!$R133),"")</f>
        <v/>
      </c>
      <c r="P133" s="11" t="str">
        <f>IF(MONTH(Deník!$C133)=P$2,IF(AND(Deník!$R133&gt;=0,Deník!$R133&lt;=1),"BE",Deník!$R133),"")</f>
        <v/>
      </c>
      <c r="Q133" s="11" t="str">
        <f>IF(MONTH(Deník!$C133)=Q$2,IF(AND(Deník!$R133&gt;=0,Deník!$R133&lt;=1),"BE",Deník!$R133),"")</f>
        <v/>
      </c>
      <c r="R133" s="11" t="str">
        <f>IF(MONTH(Deník!$C133)=R$2,IF(AND(Deník!$R133&gt;=0,Deník!$R133&lt;=1),"BE",Deník!$R133),"")</f>
        <v/>
      </c>
      <c r="S133" s="57" t="str">
        <f>IF(MONTH(Deník!$C133)=S$2,IF(AND(Deník!$R133&gt;=0,Deník!$R133&lt;=1),"BE",Deník!$R133),"")</f>
        <v/>
      </c>
      <c r="U133" s="12"/>
      <c r="V133" s="12"/>
      <c r="X133" s="600" t="str">
        <f>IF(Deník!$R133&lt;&gt;"",IF(Deník!$B133=Statistika!$F$63,IF(AND(Deník!$R133&gt;=0,Deník!$R133&lt;=1),"BE",Deník!$R133),""),"")</f>
        <v/>
      </c>
      <c r="Y133" s="13" t="str">
        <f>IF(Deník!$R133&lt;&gt;"",IF(Deník!$B133=Statistika!$F$64,IF(AND(Deník!$R133&gt;=0,Deník!$R133&lt;=1),"BE",Deník!$R133),""),"")</f>
        <v/>
      </c>
      <c r="Z133" s="13" t="str">
        <f>IF(Deník!$R133&lt;&gt;"",IF(Deník!$B133=Statistika!$F$65,IF(AND(Deník!$R133&gt;=0,Deník!$R133&lt;=1),"BE",Deník!$R133),""),"")</f>
        <v/>
      </c>
      <c r="AA133" s="13" t="str">
        <f>IF(Deník!$R133&lt;&gt;"",IF(Deník!$B133=Statistika!$F$66,IF(AND(Deník!$R133&gt;=0,Deník!$R133&lt;=1),"BE",Deník!$R133),""),"")</f>
        <v/>
      </c>
      <c r="AB133" s="13" t="str">
        <f>IF(Deník!$R133&lt;&gt;"",IF(Deník!$B133=Statistika!$F$67,IF(AND(Deník!$R133&gt;=0,Deník!$R133&lt;=1),"BE",Deník!$R133),""),"")</f>
        <v/>
      </c>
      <c r="AC133" s="13" t="str">
        <f>IF(Deník!$R133&lt;&gt;"",IF(Deník!$B133=Statistika!$F$68,IF(AND(Deník!$R133&gt;=0,Deník!$R133&lt;=1),"BE",Deník!$R133),""),"")</f>
        <v/>
      </c>
      <c r="AD133" s="13" t="str">
        <f>IF(Deník!$R133&lt;&gt;"",IF(Deník!$B133=Statistika!$F$69,IF(AND(Deník!$R133&gt;=0,Deník!$R133&lt;=1),"BE",Deník!$R133),""),"")</f>
        <v/>
      </c>
      <c r="AE133" s="601" t="str">
        <f>IF(Deník!$R133&lt;&gt;"",IF(Deník!$B133=Statistika!$F$70,IF(AND(Deník!$R133&gt;=0,Deník!$R133&lt;=1),"BE",Deník!$R133),""),"")</f>
        <v/>
      </c>
      <c r="AF133" s="90"/>
      <c r="AG133" s="63" t="str">
        <f>IF(Deník!$R133&lt;&gt;"",IF(Deník!$J133="L",IF(AND(Deník!$R133&gt;=0,Deník!$R133&lt;=1),"BE",Deník!$R133),""),"")</f>
        <v/>
      </c>
      <c r="AH133" s="13" t="str">
        <f>IF(Deník!$R133&lt;&gt;"",IF(Deník!$J133="S",IF(AND(Deník!$R133&gt;=0,Deník!$R133&lt;=1),"BE",Deník!$R133),""),"")</f>
        <v/>
      </c>
      <c r="AI133" s="95"/>
      <c r="AJ133" s="71" t="str">
        <f>IF(Deník!N134&lt;&gt;"",Deník!N134*-1,"")</f>
        <v/>
      </c>
      <c r="AK133" s="88"/>
      <c r="AL133" s="63" t="str">
        <f>IF(WEEKDAY(Deník!$C133,2)=1,IF(AND(Deník!$R133&gt;=0,Deník!$R133&lt;=1),"BE",Deník!$R133),"")</f>
        <v/>
      </c>
      <c r="AM133" s="13" t="str">
        <f>IF(WEEKDAY(Deník!$C133,2)=2,IF(AND(Deník!$R133&gt;=0,Deník!$R133&lt;=1),"BE",Deník!$R133),"")</f>
        <v/>
      </c>
      <c r="AN133" s="13" t="str">
        <f>IF(WEEKDAY(Deník!$C133,2)=3,IF(AND(Deník!$R133&gt;=0,Deník!$R133&lt;=1),"BE",Deník!$R133),"")</f>
        <v/>
      </c>
      <c r="AO133" s="13" t="str">
        <f>IF(WEEKDAY(Deník!$C133,2)=4,IF(AND(Deník!$R133&gt;=0,Deník!$R133&lt;=1),"BE",Deník!$R133),"")</f>
        <v/>
      </c>
      <c r="AP133" s="60" t="str">
        <f>IF(WEEKDAY(Deník!$C133,2)=5,IF(AND(Deník!$R133&gt;=0,Deník!$R133&lt;=1),"BE",Deník!$R133),"")</f>
        <v/>
      </c>
      <c r="AQ133" s="99"/>
      <c r="AR133" s="100">
        <f>Deník!D133</f>
        <v>0</v>
      </c>
      <c r="AS133" s="63" t="str">
        <f>IF(Deník!$D133&lt;&gt;"",IF(AND(Deník!$D133&gt;=AS$2,Deník!$D133&lt;=AS$3),IF(AND(Deník!$R133&gt;=0,Deník!$R133&lt;=1),"BE",Deník!$R133),""),"")</f>
        <v/>
      </c>
      <c r="AT133" s="63" t="str">
        <f>IF(Deník!$D133&lt;&gt;"",IF(AND(Deník!$D133&gt;=AT$2,Deník!$D133&lt;=AT$3),IF(AND(Deník!$R133&gt;=0,Deník!$R133&lt;=1),"BE",Deník!$R133),""),"")</f>
        <v/>
      </c>
      <c r="AU133" s="63" t="str">
        <f>IF(Deník!$D133&lt;&gt;"",IF(AND(Deník!$D133&gt;=AU$2,Deník!$D133&lt;=AU$3),IF(AND(Deník!$R133&gt;=0,Deník!$R133&lt;=1),"BE",Deník!$R133),""),"")</f>
        <v/>
      </c>
      <c r="AV133" s="63" t="str">
        <f>IF(Deník!$D133&lt;&gt;"",IF(AND(Deník!$D133&gt;=AV$2,Deník!$D133&lt;=AV$3),IF(AND(Deník!$R133&gt;=0,Deník!$R133&lt;=1),"BE",Deník!$R133),""),"")</f>
        <v/>
      </c>
      <c r="AW133" s="63" t="str">
        <f>IF(Deník!$D133&lt;&gt;"",IF(AND(Deník!$D133&gt;=AW$2,Deník!$D133&lt;=AW$3),IF(AND(Deník!$R133&gt;=0,Deník!$R133&lt;=1),"BE",Deník!$R133),""),"")</f>
        <v/>
      </c>
      <c r="AX133" s="63" t="str">
        <f>IF(Deník!$D133&lt;&gt;"",IF(AND(Deník!$D133&gt;=AX$2,Deník!$D133&lt;=AX$3),IF(AND(Deník!$R133&gt;=0,Deník!$R133&lt;=1),"BE",Deník!$R133),""),"")</f>
        <v/>
      </c>
      <c r="AY133" s="63" t="str">
        <f>IF(Deník!$D133&lt;&gt;"",IF(AND(Deník!$D133&gt;=AY$2,Deník!$D133&lt;=AY$3),IF(AND(Deník!$R133&gt;=0,Deník!$R133&lt;=1),"BE",Deník!$R133),""),"")</f>
        <v/>
      </c>
      <c r="AZ133" s="63" t="str">
        <f>IF(Deník!$D133&lt;&gt;"",IF(AND(Deník!$D133&gt;=AZ$2,Deník!$D133&lt;=AZ$3),IF(AND(Deník!$R133&gt;=0,Deník!$R133&lt;=1),"BE",Deník!$R133),""),"")</f>
        <v/>
      </c>
      <c r="BA133" s="63" t="str">
        <f>IF(Deník!$D133&lt;&gt;"",IF(AND(Deník!$D133&gt;=BA$2,Deník!$D133&lt;=BA$3),IF(AND(Deník!$R133&gt;=0,Deník!$R133&lt;=1),"BE",Deník!$R133),""),"")</f>
        <v/>
      </c>
      <c r="BB133" s="63" t="str">
        <f>IF(Deník!$D133&lt;&gt;"",IF(AND(Deník!$D133&gt;=BB$2,Deník!$D133&lt;=BB$3),IF(AND(Deník!$R133&gt;=0,Deník!$R133&lt;=1),"BE",Deník!$R133),""),"")</f>
        <v/>
      </c>
      <c r="BC133" s="71" t="str">
        <f>IF(Deník!$D133&lt;&gt;"",IF(AND(Deník!$D133&gt;=BC$2,Deník!$D133&lt;=BC$3),IF(AND(Deník!$R133&gt;=0,Deník!$R133&lt;=1),"BE",Deník!$R133),""),"")</f>
        <v/>
      </c>
      <c r="BD133" s="20" t="str">
        <f>IF(Deník!$J134="S",(Deník!$M134-Deník!$K134),IF(Deník!$J134="L",(Deník!$K134-Deník!$M134),""))</f>
        <v/>
      </c>
      <c r="BE133" s="20" t="str">
        <f>IF(Deník!$J134="S",(Deník!$K134-Deník!$O134),IF(Deník!$J134="L",(Deník!$O134-Deník!$K134),""))</f>
        <v/>
      </c>
      <c r="BF133" s="20" t="str">
        <f>IF(Deník!$J134="S",(Deník!$K134-Deník!$L134),IF(Deník!$J134="L",(Deník!$L134-Deník!$K134),""))</f>
        <v/>
      </c>
      <c r="BG133" s="20" t="str">
        <f>IF(Deník!$J134="S",(Deník!$K134-Deník!$S134),IF(Deník!$J134="L",(Deník!$S134-Deník!$K134),""))</f>
        <v/>
      </c>
      <c r="BH133" s="20" t="str">
        <f>IF(Deník!$J134="S",(Deník!$K134-Deník!$U134),IF(Deník!$J134="L",(Deník!$U134-Deník!$K134),""))</f>
        <v/>
      </c>
      <c r="BI133" s="20" t="str">
        <f>IF(Deník!$R133&gt;1,Deník!$R133,"")</f>
        <v/>
      </c>
      <c r="BJ133" s="20" t="str">
        <f>IF(Deník!$R133&lt;0,Deník!$R133,"")</f>
        <v/>
      </c>
      <c r="BK133" s="17"/>
      <c r="BM133" s="233" t="str">
        <f>IF(Deník!$R133&lt;&gt;"",IF(Deník!$Y133=Statistika!$F$78,IF(AND(Deník!$R133&gt;=0,Deník!$R133&lt;=1),"BE",Deník!$R133),""),"")</f>
        <v/>
      </c>
      <c r="BN133" s="233" t="str">
        <f>IF(Deník!$R133&lt;&gt;"",IF(Deník!$Y133=Statistika!$F$79,IF(AND(Deník!$R133&gt;=0,Deník!$R133&lt;=1),"BE",Deník!$R133),""),"")</f>
        <v/>
      </c>
      <c r="BO133" s="233" t="str">
        <f>IF(Deník!$R133&lt;&gt;"",IF(Deník!$Y133=Statistika!$F$80,IF(AND(Deník!$R133&gt;=0,Deník!$R133&lt;=1),"BE",Deník!$R133),""),"")</f>
        <v/>
      </c>
      <c r="BP133" s="233" t="str">
        <f>IF(Deník!$R133&lt;&gt;"",IF(Deník!$Y133=Statistika!$F$81,IF(AND(Deník!$R133&gt;=0,Deník!$R133&lt;=1),"BE",Deník!$R133),""),"")</f>
        <v/>
      </c>
      <c r="BQ133" s="233" t="str">
        <f>IF(Deník!$R133&lt;&gt;"",IF(Deník!$Y133=Statistika!$F$82,IF(AND(Deník!$R133&gt;=0,Deník!$R133&lt;=1),"BE",Deník!$R133),""),"")</f>
        <v/>
      </c>
      <c r="BR133" s="233" t="str">
        <f>IF(Deník!$R133&lt;&gt;"",IF(Deník!$Y133=Statistika!$F$83,IF(AND(Deník!$R133&gt;=0,Deník!$R133&lt;=1),"BE",Deník!$R133),""),"")</f>
        <v/>
      </c>
      <c r="BS133" s="233" t="str">
        <f>IF(Deník!$R133&lt;&gt;"",IF(Deník!$Y133=Statistika!$F$84,IF(AND(Deník!$R133&gt;=0,Deník!$R133&lt;=1),"BE",Deník!$R133),""),"")</f>
        <v/>
      </c>
      <c r="BT133" s="233" t="str">
        <f>IF(Deník!$R133&lt;&gt;"",IF(Deník!$Y133=Statistika!$F$85,IF(AND(Deník!$R133&gt;=0,Deník!$R133&lt;=1),"BE",Deník!$R133),""),"")</f>
        <v/>
      </c>
      <c r="BU133" s="233" t="str">
        <f>IF(Deník!$R133&lt;&gt;"",IF(Deník!$Y133=Statistika!$F$86,IF(AND(Deník!$R133&gt;=0,Deník!$R133&lt;=1),"BE",Deník!$R133),""),"")</f>
        <v/>
      </c>
      <c r="BV133" s="233" t="str">
        <f>IF(Deník!$R133&lt;&gt;"",IF(Deník!$Y133=Statistika!$F$87,IF(AND(Deník!$R133&gt;=0,Deník!$R133&lt;=1),"BE",Deník!$R133),""),"")</f>
        <v/>
      </c>
      <c r="BW133" s="233" t="str">
        <f>IF(Deník!$R133&lt;&gt;"",IF(Deník!$Y133=Statistika!$F$88,IF(AND(Deník!$R133&gt;=0,Deník!$R133&lt;=1),"BE",Deník!$R133),""),"")</f>
        <v/>
      </c>
      <c r="BX133" s="233" t="str">
        <f>IF(Deník!$R133&lt;&gt;"",IF(Deník!$Y133=Statistika!$F$89,IF(AND(Deník!$R133&gt;=0,Deník!$R133&lt;=1),"BE",Deník!$R133),""),"")</f>
        <v/>
      </c>
      <c r="BY133" s="233" t="str">
        <f>IF(Deník!$R133&lt;&gt;"",IF(Deník!$Y133=Statistika!$F$90,IF(AND(Deník!$R133&gt;=0,Deník!$R133&lt;=1),"BE",Deník!$R133),""),"")</f>
        <v/>
      </c>
      <c r="BZ133" s="233" t="str">
        <f>IF(Deník!$R133&lt;&gt;"",IF(Deník!$Y133=Statistika!$F$91,IF(AND(Deník!$R133&gt;=0,Deník!$R133&lt;=1),"BE",Deník!$R133),""),"")</f>
        <v/>
      </c>
      <c r="CA133" s="233"/>
      <c r="CB133" s="233" t="str">
        <f>IF(Deník!$R133&lt;&gt;"",IF(Deník!$AB133="SL",IF(AND(Deník!$R133&gt;=0,Deník!$R133&lt;=1),"BE",Deník!$R133),""),"")</f>
        <v/>
      </c>
      <c r="CC133" s="233" t="str">
        <f>IF(Deník!$R133&lt;&gt;"",IF(Deník!$AB133="BE10",IF(AND(Deník!$R133&gt;=0,Deník!$R133&lt;=1),"BE",Deník!$R133),""),"")</f>
        <v/>
      </c>
      <c r="CD133" s="233" t="str">
        <f>IF(Deník!$R133&lt;&gt;"",IF(Deník!$AB133="BE15",IF(AND(Deník!$R133&gt;=0,Deník!$R133&lt;=1),"BE",Deník!$R133),""),"")</f>
        <v/>
      </c>
      <c r="CE133" s="233" t="str">
        <f>IF(Deník!$R133&lt;&gt;"",IF(Deník!$AB133="BE20",IF(AND(Deník!$R133&gt;=0,Deník!$R133&lt;=1),"BE",Deník!$R133),""),"")</f>
        <v/>
      </c>
      <c r="CF133" s="233" t="str">
        <f>IF(Deník!$R133&lt;&gt;"",IF(Deník!$AB133="TP1",IF(AND(Deník!$R133&gt;=0,Deník!$R133&lt;=1),"BE",Deník!$R133),""),"")</f>
        <v/>
      </c>
      <c r="CG133" s="233" t="str">
        <f>IF(Deník!$R133&lt;&gt;"",IF(Deník!$AB133="TP2",IF(AND(Deník!$R133&gt;=0,Deník!$R133&lt;=1),"BE",Deník!$R133),""),"")</f>
        <v/>
      </c>
      <c r="CH133" s="233" t="str">
        <f>IF(Deník!$R133&lt;&gt;"",IF(Deník!$AB133="TP3",IF(AND(Deník!$R133&gt;=0,Deník!$R133&lt;=1),"BE",Deník!$R133),""),"")</f>
        <v/>
      </c>
      <c r="CI133" s="233" t="str">
        <f>IF(Deník!$R133&lt;&gt;"",IF(Deník!$AB133="Trailing SL",IF(AND(Deník!$R133&gt;=0,Deník!$R133&lt;=1),"BE",Deník!$R133),""),"")</f>
        <v/>
      </c>
      <c r="CJ133" s="233" t="str">
        <f>IF(Deník!$R133&lt;&gt;"",IF(Deník!$AB133="Manual",IF(AND(Deník!$R133&gt;=0,Deník!$R133&lt;=1),"BE",Deník!$R133),""),"")</f>
        <v/>
      </c>
      <c r="CK133" s="233"/>
      <c r="CL133" s="233" t="str">
        <f>IF(Deník!$R133&lt;0,IF(Deník!$AC133=Statistika!$F$117,Deník!$R133,""),"")</f>
        <v/>
      </c>
      <c r="CM133" s="233" t="str">
        <f>IF(Deník!$R133&lt;0,IF(Deník!$AC133=Statistika!$F$118,Deník!$R133,""),"")</f>
        <v/>
      </c>
      <c r="CN133" s="233" t="str">
        <f>IF(Deník!$R133&lt;0,IF(Deník!$AC133=Statistika!$F$119,Deník!$R133,""),"")</f>
        <v/>
      </c>
      <c r="CO133" s="233" t="str">
        <f>IF(Deník!$R133&lt;0,IF(Deník!$AC133=Statistika!$F$120,Deník!$R133,""),"")</f>
        <v/>
      </c>
      <c r="CP133" s="233" t="str">
        <f>IF(Deník!$R133&lt;0,IF(Deník!$AC133=Statistika!$F$121,Deník!$R133,""),"")</f>
        <v/>
      </c>
      <c r="CQ133" s="233" t="str">
        <f>IF(Deník!$R133&lt;0,IF(Deník!$AC133=Statistika!$F$122,Deník!$R133,""),"")</f>
        <v/>
      </c>
      <c r="CR133" s="233" t="str">
        <f>IF(Deník!$R133&lt;0,IF(Deník!$AC133=Statistika!$F$123,Deník!$R133,""),"")</f>
        <v/>
      </c>
      <c r="CS133" s="233" t="str">
        <f>IF(Deník!$R133&lt;0,IF(Deník!$AC133=Statistika!$F$124,Deník!$R133,""),"")</f>
        <v/>
      </c>
      <c r="CT133" s="233" t="str">
        <f>IF(Deník!$R133&lt;0,IF(Deník!$AC133=Statistika!$F$125,Deník!$R133,""),"")</f>
        <v/>
      </c>
      <c r="CU133" s="233"/>
      <c r="CV133" s="233" t="str">
        <f>IF(Deník!$R133&lt;0,IF(Deník!$AD133=$CV$2,Deník!$R133,""),"")</f>
        <v/>
      </c>
      <c r="CW133" s="233" t="str">
        <f>IF(Deník!$R133&lt;0,IF(Deník!$AD133=$CW$2,Deník!$R133,""),"")</f>
        <v/>
      </c>
      <c r="CX133" s="233" t="str">
        <f>IF(Deník!$R133&lt;0,IF(Deník!$AD133=$CX$2,Deník!$R133,""),"")</f>
        <v/>
      </c>
      <c r="CY133" s="233" t="str">
        <f>IF(Deník!$R133&lt;0,IF(Deník!$AD133=$CY$2,Deník!$R133,""),"")</f>
        <v/>
      </c>
      <c r="CZ133" s="233" t="str">
        <f>IF(Deník!$R133&lt;0,IF(Deník!$AD133=$CZ$2,Deník!$R133,""),"")</f>
        <v/>
      </c>
      <c r="DL133" s="221">
        <f t="shared" si="8"/>
        <v>93847.029999999984</v>
      </c>
      <c r="DM133" s="220">
        <f t="shared" ref="DM133:DM196" si="9">DL133/MAX($DL$3,DL132)-1</f>
        <v>-6.1529700000000132E-2</v>
      </c>
      <c r="DO133" s="50">
        <f>Deník!W134</f>
        <v>0</v>
      </c>
      <c r="DP133" s="102" t="str">
        <f>IF(AND(Deník!W134&gt;0),1,"")</f>
        <v/>
      </c>
      <c r="DQ133" s="102">
        <f>IF(AND(Deník!W134&lt;=0),1,"")</f>
        <v>1</v>
      </c>
      <c r="DR133" s="227"/>
      <c r="DS133" s="228"/>
      <c r="DT133" s="85"/>
      <c r="DU133" s="54">
        <f>IF(MONTH(Deník!$C133)=DU$2,Deník!$W133,"")</f>
        <v>0</v>
      </c>
      <c r="DV133" s="222" t="str">
        <f>IF(MONTH(Deník!$C133)=DV$2,Deník!$W133,"")</f>
        <v/>
      </c>
      <c r="DW133" s="222" t="str">
        <f>IF(MONTH(Deník!$C133)=DW$2,Deník!$W133,"")</f>
        <v/>
      </c>
      <c r="DX133" s="222" t="str">
        <f>IF(MONTH(Deník!$C133)=DX$2,Deník!$W133,"")</f>
        <v/>
      </c>
      <c r="DY133" s="222" t="str">
        <f>IF(MONTH(Deník!$C133)=DY$2,Deník!$W133,"")</f>
        <v/>
      </c>
      <c r="DZ133" s="222" t="str">
        <f>IF(MONTH(Deník!$C133)=DZ$2,Deník!$W133,"")</f>
        <v/>
      </c>
      <c r="EA133" s="222" t="str">
        <f>IF(MONTH(Deník!$C133)=EA$2,Deník!$W133,"")</f>
        <v/>
      </c>
      <c r="EB133" s="222" t="str">
        <f>IF(MONTH(Deník!$C133)=EB$2,Deník!$W133,"")</f>
        <v/>
      </c>
      <c r="EC133" s="222" t="str">
        <f>IF(MONTH(Deník!$C133)=EC$2,Deník!$W133,"")</f>
        <v/>
      </c>
      <c r="ED133" s="222" t="str">
        <f>IF(MONTH(Deník!$C133)=ED$2,Deník!$W133,"")</f>
        <v/>
      </c>
      <c r="EE133" s="222" t="str">
        <f>IF(MONTH(Deník!$C133)=EE$2,Deník!$W133,"")</f>
        <v/>
      </c>
      <c r="EF133" s="222" t="str">
        <f>IF(MONTH(Deník!$C133)=EF$2,Deník!$W133,"")</f>
        <v/>
      </c>
      <c r="EI133" s="600" t="str">
        <f>IF(Deník!$W133&lt;&gt;"",IF(Deník!$B133=Statistika!$F$63,Deník!$W133,""),"")</f>
        <v/>
      </c>
      <c r="EJ133" s="13" t="str">
        <f>IF(Deník!$W133&lt;&gt;"",IF(Deník!$B133=Statistika!$F$64,Deník!$W133,""),"")</f>
        <v/>
      </c>
      <c r="EK133" s="13" t="str">
        <f>IF(Deník!$W133&lt;&gt;"",IF(Deník!$B133=Statistika!$F$65,Deník!$W133,""),"")</f>
        <v/>
      </c>
      <c r="EL133" s="13" t="str">
        <f>IF(Deník!$W133&lt;&gt;"",IF(Deník!$B133=Statistika!$F$66,Deník!$W133,""),"")</f>
        <v/>
      </c>
      <c r="EM133" s="13" t="str">
        <f>IF(Deník!$W133&lt;&gt;"",IF(Deník!$B133=Statistika!$F$67,Deník!$W133,""),"")</f>
        <v/>
      </c>
      <c r="EN133" s="13" t="str">
        <f>IF(Deník!$W133&lt;&gt;"",IF(Deník!$B133=Statistika!$F$68,Deník!$W133,""),"")</f>
        <v/>
      </c>
      <c r="EO133" s="13" t="str">
        <f>IF(Deník!$W133&lt;&gt;"",IF(Deník!$B133=Statistika!$F$69,Deník!$W133,""),"")</f>
        <v/>
      </c>
      <c r="EP133" s="601" t="str">
        <f>IF(Deník!$W133&lt;&gt;"",IF(Deník!$B133=Statistika!$F$70,Deník!$W133,""),"")</f>
        <v/>
      </c>
      <c r="EQ133" s="90"/>
      <c r="ER133" s="63" t="str">
        <f>IF(Deník!$W133&lt;&gt;"",IF(Deník!$J133="L",Deník!$W133,""),"")</f>
        <v/>
      </c>
      <c r="ES133" s="13" t="str">
        <f>IF(Deník!$W133&lt;&gt;"",IF(Deník!$J133="S",Deník!$W133,""),"")</f>
        <v/>
      </c>
      <c r="ET133" s="95"/>
      <c r="EU133" s="88"/>
      <c r="EV133" s="63" t="str">
        <f>IF(WEEKDAY(Deník!$C133,2)=1,Deník!$W133,"")</f>
        <v/>
      </c>
      <c r="EW133" s="13" t="str">
        <f>IF(WEEKDAY(Deník!$C133,2)=2,Deník!$W133,"")</f>
        <v/>
      </c>
      <c r="EX133" s="13" t="str">
        <f>IF(WEEKDAY(Deník!$C133,2)=3,Deník!$W133,"")</f>
        <v/>
      </c>
      <c r="EY133" s="13" t="str">
        <f>IF(WEEKDAY(Deník!$C133,2)=4,Deník!$W133,"")</f>
        <v/>
      </c>
      <c r="EZ133" s="60" t="str">
        <f>IF(WEEKDAY(Deník!$C133,2)=5,Deník!$W133,"")</f>
        <v/>
      </c>
      <c r="FA133" s="99"/>
      <c r="FB133" s="100">
        <f>Deník!D133</f>
        <v>0</v>
      </c>
      <c r="FC133" s="63">
        <f>IF($FB133&lt;&gt;"",IF(AND($FB133&gt;=FC$2,$FB133&lt;=FC$3),Deník!$W133,""))</f>
        <v>0</v>
      </c>
      <c r="FD133" s="63" t="str">
        <f>IF($FB133&lt;&gt;"",IF(AND($FB133&gt;=FD$2,$FB133&lt;=FD$3),Deník!$W133,""))</f>
        <v/>
      </c>
      <c r="FE133" s="63" t="str">
        <f>IF($FB133&lt;&gt;"",IF(AND($FB133&gt;=FE$2,$FB133&lt;=FE$3),Deník!$W133,""))</f>
        <v/>
      </c>
      <c r="FF133" s="63" t="str">
        <f>IF($FB133&lt;&gt;"",IF(AND($FB133&gt;=FF$2,$FB133&lt;=FF$3),Deník!$W133,""))</f>
        <v/>
      </c>
      <c r="FG133" s="63" t="str">
        <f>IF($FB133&lt;&gt;"",IF(AND($FB133&gt;=FG$2,$FB133&lt;=FG$3),Deník!$W133,""))</f>
        <v/>
      </c>
      <c r="FH133" s="63" t="str">
        <f>IF($FB133&lt;&gt;"",IF(AND($FB133&gt;=FH$2,$FB133&lt;=FH$3),Deník!$W133,""))</f>
        <v/>
      </c>
      <c r="FI133" s="63" t="str">
        <f>IF($FB133&lt;&gt;"",IF(AND($FB133&gt;=FI$2,$FB133&lt;=FI$3),Deník!$W133,""))</f>
        <v/>
      </c>
      <c r="FJ133" s="63" t="str">
        <f>IF($FB133&lt;&gt;"",IF(AND($FB133&gt;=FJ$2,$FB133&lt;=FJ$3),Deník!$W133,""))</f>
        <v/>
      </c>
      <c r="FK133" s="63" t="str">
        <f>IF($FB133&lt;&gt;"",IF(AND($FB133&gt;=FK$2,$FB133&lt;=FK$3),Deník!$W133,""))</f>
        <v/>
      </c>
      <c r="FL133" s="63" t="str">
        <f>IF($FB133&lt;&gt;"",IF(AND($FB133&gt;=FL$2,$FB133&lt;=FL$3),Deník!$W133,""))</f>
        <v/>
      </c>
      <c r="FM133" s="63" t="str">
        <f>IF($FB133&lt;&gt;"",IF(AND($FB133&gt;=FM$2,$FB133&lt;=FM$3),Deník!$W133,""))</f>
        <v/>
      </c>
      <c r="FN133" s="13"/>
      <c r="FO133" s="20" t="str">
        <f>IF(Deník!$W133&gt;1,Deník!$W133,"")</f>
        <v/>
      </c>
      <c r="FP133" s="20" t="str">
        <f>IF(Deník!$W133&lt;0,Deník!$W133,"")</f>
        <v/>
      </c>
      <c r="FQ133" s="17"/>
      <c r="FS133" s="233"/>
      <c r="FT133" s="233" t="str">
        <f>IF(Deník!$W133&lt;&gt;"",IF(Deník!$Y133=Statistika!$F$78,Deník!$W133,""),"")</f>
        <v/>
      </c>
      <c r="FU133" s="233" t="str">
        <f>IF(Deník!$W133&lt;&gt;"",IF(Deník!$Y133=Statistika!$F$79,Deník!$W133,""),"")</f>
        <v/>
      </c>
      <c r="FV133" s="233" t="str">
        <f>IF(Deník!$W133&lt;&gt;"",IF(Deník!$Y133=Statistika!$F$80,Deník!$W133,""),"")</f>
        <v/>
      </c>
      <c r="FW133" s="233" t="str">
        <f>IF(Deník!$W133&lt;&gt;"",IF(Deník!$Y133=Statistika!$F$81,Deník!$W133,""),"")</f>
        <v/>
      </c>
      <c r="FX133" s="233" t="str">
        <f>IF(Deník!$W133&lt;&gt;"",IF(Deník!$Y133=Statistika!$F$82,Deník!$W133,""),"")</f>
        <v/>
      </c>
      <c r="FY133" s="233" t="str">
        <f>IF(Deník!$W133&lt;&gt;"",IF(Deník!$Y133=Statistika!$F$83,Deník!$W133,""),"")</f>
        <v/>
      </c>
      <c r="FZ133" s="233" t="str">
        <f>IF(Deník!$W133&lt;&gt;"",IF(Deník!$Y133=Statistika!$F$84,Deník!$W133,""),"")</f>
        <v/>
      </c>
      <c r="GA133" s="233" t="str">
        <f>IF(Deník!$W133&lt;&gt;"",IF(Deník!$Y133=Statistika!$F$85,Deník!$W133,""),"")</f>
        <v/>
      </c>
      <c r="GB133" s="233" t="str">
        <f>IF(Deník!$W133&lt;&gt;"",IF(Deník!$Y133=Statistika!$F$86,Deník!$W133,""),"")</f>
        <v/>
      </c>
      <c r="GC133" s="233" t="str">
        <f>IF(Deník!$W133&lt;&gt;"",IF(Deník!$Y133=Statistika!$F$87,Deník!$W133,""),"")</f>
        <v/>
      </c>
      <c r="GD133" s="233" t="str">
        <f>IF(Deník!$W133&lt;&gt;"",IF(Deník!$Y133=Statistika!$F$88,Deník!$W133,""),"")</f>
        <v/>
      </c>
      <c r="GE133" s="233" t="str">
        <f>IF(Deník!$W133&lt;&gt;"",IF(Deník!$Y133=Statistika!$F$89,Deník!$W133,""),"")</f>
        <v/>
      </c>
      <c r="GF133" s="233" t="str">
        <f>IF(Deník!$W133&lt;&gt;"",IF(Deník!$Y133=Statistika!$F$90,Deník!$W133,""),"")</f>
        <v/>
      </c>
      <c r="GG133" s="233" t="str">
        <f>IF(Deník!$W133&lt;&gt;"",IF(Deník!$Y133=Statistika!$F$91,Deník!$W133,""),"")</f>
        <v/>
      </c>
      <c r="GH133" s="233"/>
      <c r="GI133" s="233" t="str">
        <f>IF(Deník!$W133&lt;&gt;"",IF(Deník!$AB133=Statistika!$L$100,Deník!$W133,""),"")</f>
        <v/>
      </c>
      <c r="GJ133" s="233" t="str">
        <f>IF(Deník!$W133&lt;&gt;"",IF(Deník!$AB133=Statistika!$L$101,Deník!$W133,""),"")</f>
        <v/>
      </c>
      <c r="GK133" s="233" t="str">
        <f>IF(Deník!$W133&lt;&gt;"",IF(Deník!$AB133=Statistika!$L$102,Deník!$W133,""),"")</f>
        <v/>
      </c>
      <c r="GL133" s="233" t="str">
        <f>IF(Deník!$W133&lt;&gt;"",IF(Deník!$AB133=Statistika!$L$103,Deník!$W133,""),"")</f>
        <v/>
      </c>
      <c r="GM133" s="233" t="str">
        <f>IF(Deník!$W133&lt;&gt;"",IF(Deník!$AB133=Statistika!$L$104,Deník!$W133,""),"")</f>
        <v/>
      </c>
      <c r="GN133" s="233" t="str">
        <f>IF(Deník!$W133&lt;&gt;"",IF(Deník!$AB133=Statistika!$L$105,Deník!$W133,""),"")</f>
        <v/>
      </c>
      <c r="GO133" s="233" t="str">
        <f>IF(Deník!$W133&lt;&gt;"",IF(Deník!$AB133=Statistika!$L$106,Deník!$W133,""),"")</f>
        <v/>
      </c>
      <c r="GP133" s="233" t="str">
        <f>IF(Deník!$W133&lt;&gt;"",IF(Deník!$AB133=Statistika!$L$107,Deník!$W133,""),"")</f>
        <v/>
      </c>
      <c r="GQ133" s="233" t="str">
        <f>IF(Deník!$W133&lt;&gt;"",IF(Deník!$AB133=Statistika!$L$108,Deník!$W133,""),"")</f>
        <v/>
      </c>
      <c r="GS133" s="233" t="str">
        <f>IF(Deník!$W133&lt;0,IF(Deník!$AC133=Statistika!$F$117,Deník!$W133,""),"")</f>
        <v/>
      </c>
      <c r="GT133" s="233" t="str">
        <f>IF(Deník!$W133&lt;0,IF(Deník!$AC133=Statistika!$F$118,Deník!$W133,""),"")</f>
        <v/>
      </c>
      <c r="GU133" s="233" t="str">
        <f>IF(Deník!$W133&lt;0,IF(Deník!$AC133=Statistika!$F$119,Deník!$W133,""),"")</f>
        <v/>
      </c>
      <c r="GV133" s="233" t="str">
        <f>IF(Deník!$W133&lt;0,IF(Deník!$AC133=Statistika!$F$120,Deník!$W133,""),"")</f>
        <v/>
      </c>
      <c r="GW133" s="233" t="str">
        <f>IF(Deník!$W133&lt;0,IF(Deník!$AC133=Statistika!$F$121,Deník!$W133,""),"")</f>
        <v/>
      </c>
      <c r="GX133" s="233" t="str">
        <f>IF(Deník!$W133&lt;0,IF(Deník!$AC133=Statistika!$F$122,Deník!$W133,""),"")</f>
        <v/>
      </c>
      <c r="GY133" s="233" t="str">
        <f>IF(Deník!$W133&lt;0,IF(Deník!$AC133=Statistika!$F$123,Deník!$W133,""),"")</f>
        <v/>
      </c>
      <c r="GZ133" s="233" t="str">
        <f>IF(Deník!$W133&lt;0,IF(Deník!$AC133=Statistika!$F$124,Deník!$W133,""),"")</f>
        <v/>
      </c>
      <c r="HA133" s="233" t="str">
        <f>IF(Deník!$W133&lt;0,IF(Deník!$AC133=Statistika!$F$125,Deník!$W133,""),"")</f>
        <v/>
      </c>
      <c r="HC133" s="233" t="str">
        <f>IF(Deník!$W133&lt;0,IF(Deník!$AD133=Statistika!$F$133,Deník!$W133,""),"")</f>
        <v/>
      </c>
      <c r="HD133" s="233" t="str">
        <f>IF(Deník!$W133&lt;0,IF(Deník!$AD133=Statistika!$F$134,Deník!$W133,""),"")</f>
        <v/>
      </c>
      <c r="HE133" s="233" t="str">
        <f>IF(Deník!$W133&lt;0,IF(Deník!$AD133=Statistika!$F$135,Deník!$W133,""),"")</f>
        <v/>
      </c>
      <c r="HF133" s="233" t="str">
        <f>IF(Deník!$W133&lt;0,IF(Deník!$AD133=Statistika!$F$136,Deník!$W133,""),"")</f>
        <v/>
      </c>
      <c r="HG133" s="233" t="str">
        <f>IF(Deník!$W133&lt;0,IF(Deník!$AD133=Statistika!$F$137,Deník!$W133,""),"")</f>
        <v/>
      </c>
      <c r="ID133" s="8">
        <f>Tabulka4[[#This Row],[Sloupec3]]</f>
        <v>0</v>
      </c>
      <c r="IE133" s="17" t="str">
        <f>IF(AND([1]Deník!$C133&gt;='[1]Měsíční shrnutí'!$D$1,[1]Deník!$C133&lt;='[1]Měsíční shrnutí'!$F$1),[1]Deník!$X133,"")</f>
        <v/>
      </c>
    </row>
    <row r="134" spans="1:239">
      <c r="A134" s="8">
        <f>Deník!C135</f>
        <v>0</v>
      </c>
      <c r="B134" s="50" t="str">
        <f>Deník!R135</f>
        <v/>
      </c>
      <c r="C134" s="102" t="str">
        <f>IF(AND(Deník!R135&gt;1,Deník!R135&lt;&gt;""),1,"")</f>
        <v/>
      </c>
      <c r="D134" s="102" t="str">
        <f>IF(AND(Deník!R135&lt;=0,Deník!R135&lt;&gt;""),1,"")</f>
        <v/>
      </c>
      <c r="E134" s="103" t="str">
        <f>IF(AND(Deník!R135&gt;=0,Deník!R135&lt;=1),1,"")</f>
        <v/>
      </c>
      <c r="F134" s="79" t="str">
        <f>IF(Deník!R135&lt;&gt;"",Deník!R135+F133,"")</f>
        <v/>
      </c>
      <c r="G134" s="85"/>
      <c r="H134" s="54" t="str">
        <f>IF(MONTH(Deník!$C134)=H$2,IF(AND(Deník!$R134&gt;=0,Deník!$R134&lt;=1),"BE",Deník!$R134),"")</f>
        <v/>
      </c>
      <c r="I134" s="11" t="str">
        <f>IF(MONTH(Deník!$C134)=I$2,IF(AND(Deník!$R134&gt;=0,Deník!$R134&lt;=1),"BE",Deník!$R134),"")</f>
        <v/>
      </c>
      <c r="J134" s="11" t="str">
        <f>IF(MONTH(Deník!$C134)=J$2,IF(AND(Deník!$R134&gt;=0,Deník!$R134&lt;=1),"BE",Deník!$R134),"")</f>
        <v/>
      </c>
      <c r="K134" s="11" t="str">
        <f>IF(MONTH(Deník!$C134)=K$2,IF(AND(Deník!$R134&gt;=0,Deník!$R134&lt;=1),"BE",Deník!$R134),"")</f>
        <v/>
      </c>
      <c r="L134" s="11" t="str">
        <f>IF(MONTH(Deník!$C134)=L$2,IF(AND(Deník!$R134&gt;=0,Deník!$R134&lt;=1),"BE",Deník!$R134),"")</f>
        <v/>
      </c>
      <c r="M134" s="11" t="str">
        <f>IF(MONTH(Deník!$C134)=M$2,IF(AND(Deník!$R134&gt;=0,Deník!$R134&lt;=1),"BE",Deník!$R134),"")</f>
        <v/>
      </c>
      <c r="N134" s="11" t="str">
        <f>IF(MONTH(Deník!$C134)=N$2,IF(AND(Deník!$R134&gt;=0,Deník!$R134&lt;=1),"BE",Deník!$R134),"")</f>
        <v/>
      </c>
      <c r="O134" s="11" t="str">
        <f>IF(MONTH(Deník!$C134)=O$2,IF(AND(Deník!$R134&gt;=0,Deník!$R134&lt;=1),"BE",Deník!$R134),"")</f>
        <v/>
      </c>
      <c r="P134" s="11" t="str">
        <f>IF(MONTH(Deník!$C134)=P$2,IF(AND(Deník!$R134&gt;=0,Deník!$R134&lt;=1),"BE",Deník!$R134),"")</f>
        <v/>
      </c>
      <c r="Q134" s="11" t="str">
        <f>IF(MONTH(Deník!$C134)=Q$2,IF(AND(Deník!$R134&gt;=0,Deník!$R134&lt;=1),"BE",Deník!$R134),"")</f>
        <v/>
      </c>
      <c r="R134" s="11" t="str">
        <f>IF(MONTH(Deník!$C134)=R$2,IF(AND(Deník!$R134&gt;=0,Deník!$R134&lt;=1),"BE",Deník!$R134),"")</f>
        <v/>
      </c>
      <c r="S134" s="57" t="str">
        <f>IF(MONTH(Deník!$C134)=S$2,IF(AND(Deník!$R134&gt;=0,Deník!$R134&lt;=1),"BE",Deník!$R134),"")</f>
        <v/>
      </c>
      <c r="U134" s="12"/>
      <c r="V134" s="12"/>
      <c r="X134" s="600" t="str">
        <f>IF(Deník!$R134&lt;&gt;"",IF(Deník!$B134=Statistika!$F$63,IF(AND(Deník!$R134&gt;=0,Deník!$R134&lt;=1),"BE",Deník!$R134),""),"")</f>
        <v/>
      </c>
      <c r="Y134" s="13" t="str">
        <f>IF(Deník!$R134&lt;&gt;"",IF(Deník!$B134=Statistika!$F$64,IF(AND(Deník!$R134&gt;=0,Deník!$R134&lt;=1),"BE",Deník!$R134),""),"")</f>
        <v/>
      </c>
      <c r="Z134" s="13" t="str">
        <f>IF(Deník!$R134&lt;&gt;"",IF(Deník!$B134=Statistika!$F$65,IF(AND(Deník!$R134&gt;=0,Deník!$R134&lt;=1),"BE",Deník!$R134),""),"")</f>
        <v/>
      </c>
      <c r="AA134" s="13" t="str">
        <f>IF(Deník!$R134&lt;&gt;"",IF(Deník!$B134=Statistika!$F$66,IF(AND(Deník!$R134&gt;=0,Deník!$R134&lt;=1),"BE",Deník!$R134),""),"")</f>
        <v/>
      </c>
      <c r="AB134" s="13" t="str">
        <f>IF(Deník!$R134&lt;&gt;"",IF(Deník!$B134=Statistika!$F$67,IF(AND(Deník!$R134&gt;=0,Deník!$R134&lt;=1),"BE",Deník!$R134),""),"")</f>
        <v/>
      </c>
      <c r="AC134" s="13" t="str">
        <f>IF(Deník!$R134&lt;&gt;"",IF(Deník!$B134=Statistika!$F$68,IF(AND(Deník!$R134&gt;=0,Deník!$R134&lt;=1),"BE",Deník!$R134),""),"")</f>
        <v/>
      </c>
      <c r="AD134" s="13" t="str">
        <f>IF(Deník!$R134&lt;&gt;"",IF(Deník!$B134=Statistika!$F$69,IF(AND(Deník!$R134&gt;=0,Deník!$R134&lt;=1),"BE",Deník!$R134),""),"")</f>
        <v/>
      </c>
      <c r="AE134" s="601" t="str">
        <f>IF(Deník!$R134&lt;&gt;"",IF(Deník!$B134=Statistika!$F$70,IF(AND(Deník!$R134&gt;=0,Deník!$R134&lt;=1),"BE",Deník!$R134),""),"")</f>
        <v/>
      </c>
      <c r="AF134" s="90"/>
      <c r="AG134" s="63" t="str">
        <f>IF(Deník!$R134&lt;&gt;"",IF(Deník!$J134="L",IF(AND(Deník!$R134&gt;=0,Deník!$R134&lt;=1),"BE",Deník!$R134),""),"")</f>
        <v/>
      </c>
      <c r="AH134" s="13" t="str">
        <f>IF(Deník!$R134&lt;&gt;"",IF(Deník!$J134="S",IF(AND(Deník!$R134&gt;=0,Deník!$R134&lt;=1),"BE",Deník!$R134),""),"")</f>
        <v/>
      </c>
      <c r="AI134" s="95"/>
      <c r="AJ134" s="71" t="str">
        <f>IF(Deník!N135&lt;&gt;"",Deník!N135*-1,"")</f>
        <v/>
      </c>
      <c r="AK134" s="88"/>
      <c r="AL134" s="63" t="str">
        <f>IF(WEEKDAY(Deník!$C134,2)=1,IF(AND(Deník!$R134&gt;=0,Deník!$R134&lt;=1),"BE",Deník!$R134),"")</f>
        <v/>
      </c>
      <c r="AM134" s="13" t="str">
        <f>IF(WEEKDAY(Deník!$C134,2)=2,IF(AND(Deník!$R134&gt;=0,Deník!$R134&lt;=1),"BE",Deník!$R134),"")</f>
        <v/>
      </c>
      <c r="AN134" s="13" t="str">
        <f>IF(WEEKDAY(Deník!$C134,2)=3,IF(AND(Deník!$R134&gt;=0,Deník!$R134&lt;=1),"BE",Deník!$R134),"")</f>
        <v/>
      </c>
      <c r="AO134" s="13" t="str">
        <f>IF(WEEKDAY(Deník!$C134,2)=4,IF(AND(Deník!$R134&gt;=0,Deník!$R134&lt;=1),"BE",Deník!$R134),"")</f>
        <v/>
      </c>
      <c r="AP134" s="60" t="str">
        <f>IF(WEEKDAY(Deník!$C134,2)=5,IF(AND(Deník!$R134&gt;=0,Deník!$R134&lt;=1),"BE",Deník!$R134),"")</f>
        <v/>
      </c>
      <c r="AQ134" s="99"/>
      <c r="AR134" s="100">
        <f>Deník!D134</f>
        <v>0</v>
      </c>
      <c r="AS134" s="63" t="str">
        <f>IF(Deník!$D134&lt;&gt;"",IF(AND(Deník!$D134&gt;=AS$2,Deník!$D134&lt;=AS$3),IF(AND(Deník!$R134&gt;=0,Deník!$R134&lt;=1),"BE",Deník!$R134),""),"")</f>
        <v/>
      </c>
      <c r="AT134" s="63" t="str">
        <f>IF(Deník!$D134&lt;&gt;"",IF(AND(Deník!$D134&gt;=AT$2,Deník!$D134&lt;=AT$3),IF(AND(Deník!$R134&gt;=0,Deník!$R134&lt;=1),"BE",Deník!$R134),""),"")</f>
        <v/>
      </c>
      <c r="AU134" s="63" t="str">
        <f>IF(Deník!$D134&lt;&gt;"",IF(AND(Deník!$D134&gt;=AU$2,Deník!$D134&lt;=AU$3),IF(AND(Deník!$R134&gt;=0,Deník!$R134&lt;=1),"BE",Deník!$R134),""),"")</f>
        <v/>
      </c>
      <c r="AV134" s="63" t="str">
        <f>IF(Deník!$D134&lt;&gt;"",IF(AND(Deník!$D134&gt;=AV$2,Deník!$D134&lt;=AV$3),IF(AND(Deník!$R134&gt;=0,Deník!$R134&lt;=1),"BE",Deník!$R134),""),"")</f>
        <v/>
      </c>
      <c r="AW134" s="63" t="str">
        <f>IF(Deník!$D134&lt;&gt;"",IF(AND(Deník!$D134&gt;=AW$2,Deník!$D134&lt;=AW$3),IF(AND(Deník!$R134&gt;=0,Deník!$R134&lt;=1),"BE",Deník!$R134),""),"")</f>
        <v/>
      </c>
      <c r="AX134" s="63" t="str">
        <f>IF(Deník!$D134&lt;&gt;"",IF(AND(Deník!$D134&gt;=AX$2,Deník!$D134&lt;=AX$3),IF(AND(Deník!$R134&gt;=0,Deník!$R134&lt;=1),"BE",Deník!$R134),""),"")</f>
        <v/>
      </c>
      <c r="AY134" s="63" t="str">
        <f>IF(Deník!$D134&lt;&gt;"",IF(AND(Deník!$D134&gt;=AY$2,Deník!$D134&lt;=AY$3),IF(AND(Deník!$R134&gt;=0,Deník!$R134&lt;=1),"BE",Deník!$R134),""),"")</f>
        <v/>
      </c>
      <c r="AZ134" s="63" t="str">
        <f>IF(Deník!$D134&lt;&gt;"",IF(AND(Deník!$D134&gt;=AZ$2,Deník!$D134&lt;=AZ$3),IF(AND(Deník!$R134&gt;=0,Deník!$R134&lt;=1),"BE",Deník!$R134),""),"")</f>
        <v/>
      </c>
      <c r="BA134" s="63" t="str">
        <f>IF(Deník!$D134&lt;&gt;"",IF(AND(Deník!$D134&gt;=BA$2,Deník!$D134&lt;=BA$3),IF(AND(Deník!$R134&gt;=0,Deník!$R134&lt;=1),"BE",Deník!$R134),""),"")</f>
        <v/>
      </c>
      <c r="BB134" s="63" t="str">
        <f>IF(Deník!$D134&lt;&gt;"",IF(AND(Deník!$D134&gt;=BB$2,Deník!$D134&lt;=BB$3),IF(AND(Deník!$R134&gt;=0,Deník!$R134&lt;=1),"BE",Deník!$R134),""),"")</f>
        <v/>
      </c>
      <c r="BC134" s="71" t="str">
        <f>IF(Deník!$D134&lt;&gt;"",IF(AND(Deník!$D134&gt;=BC$2,Deník!$D134&lt;=BC$3),IF(AND(Deník!$R134&gt;=0,Deník!$R134&lt;=1),"BE",Deník!$R134),""),"")</f>
        <v/>
      </c>
      <c r="BD134" s="20" t="str">
        <f>IF(Deník!$J135="S",(Deník!$M135-Deník!$K135),IF(Deník!$J135="L",(Deník!$K135-Deník!$M135),""))</f>
        <v/>
      </c>
      <c r="BE134" s="20" t="str">
        <f>IF(Deník!$J135="S",(Deník!$K135-Deník!$O135),IF(Deník!$J135="L",(Deník!$O135-Deník!$K135),""))</f>
        <v/>
      </c>
      <c r="BF134" s="20" t="str">
        <f>IF(Deník!$J135="S",(Deník!$K135-Deník!$L135),IF(Deník!$J135="L",(Deník!$L135-Deník!$K135),""))</f>
        <v/>
      </c>
      <c r="BG134" s="20" t="str">
        <f>IF(Deník!$J135="S",(Deník!$K135-Deník!$S135),IF(Deník!$J135="L",(Deník!$S135-Deník!$K135),""))</f>
        <v/>
      </c>
      <c r="BH134" s="20" t="str">
        <f>IF(Deník!$J135="S",(Deník!$K135-Deník!$U135),IF(Deník!$J135="L",(Deník!$U135-Deník!$K135),""))</f>
        <v/>
      </c>
      <c r="BI134" s="20" t="str">
        <f>IF(Deník!$R134&gt;1,Deník!$R134,"")</f>
        <v/>
      </c>
      <c r="BJ134" s="20" t="str">
        <f>IF(Deník!$R134&lt;0,Deník!$R134,"")</f>
        <v/>
      </c>
      <c r="BK134" s="17"/>
      <c r="BM134" s="233" t="str">
        <f>IF(Deník!$R134&lt;&gt;"",IF(Deník!$Y134=Statistika!$F$78,IF(AND(Deník!$R134&gt;=0,Deník!$R134&lt;=1),"BE",Deník!$R134),""),"")</f>
        <v/>
      </c>
      <c r="BN134" s="233" t="str">
        <f>IF(Deník!$R134&lt;&gt;"",IF(Deník!$Y134=Statistika!$F$79,IF(AND(Deník!$R134&gt;=0,Deník!$R134&lt;=1),"BE",Deník!$R134),""),"")</f>
        <v/>
      </c>
      <c r="BO134" s="233" t="str">
        <f>IF(Deník!$R134&lt;&gt;"",IF(Deník!$Y134=Statistika!$F$80,IF(AND(Deník!$R134&gt;=0,Deník!$R134&lt;=1),"BE",Deník!$R134),""),"")</f>
        <v/>
      </c>
      <c r="BP134" s="233" t="str">
        <f>IF(Deník!$R134&lt;&gt;"",IF(Deník!$Y134=Statistika!$F$81,IF(AND(Deník!$R134&gt;=0,Deník!$R134&lt;=1),"BE",Deník!$R134),""),"")</f>
        <v/>
      </c>
      <c r="BQ134" s="233" t="str">
        <f>IF(Deník!$R134&lt;&gt;"",IF(Deník!$Y134=Statistika!$F$82,IF(AND(Deník!$R134&gt;=0,Deník!$R134&lt;=1),"BE",Deník!$R134),""),"")</f>
        <v/>
      </c>
      <c r="BR134" s="233" t="str">
        <f>IF(Deník!$R134&lt;&gt;"",IF(Deník!$Y134=Statistika!$F$83,IF(AND(Deník!$R134&gt;=0,Deník!$R134&lt;=1),"BE",Deník!$R134),""),"")</f>
        <v/>
      </c>
      <c r="BS134" s="233" t="str">
        <f>IF(Deník!$R134&lt;&gt;"",IF(Deník!$Y134=Statistika!$F$84,IF(AND(Deník!$R134&gt;=0,Deník!$R134&lt;=1),"BE",Deník!$R134),""),"")</f>
        <v/>
      </c>
      <c r="BT134" s="233" t="str">
        <f>IF(Deník!$R134&lt;&gt;"",IF(Deník!$Y134=Statistika!$F$85,IF(AND(Deník!$R134&gt;=0,Deník!$R134&lt;=1),"BE",Deník!$R134),""),"")</f>
        <v/>
      </c>
      <c r="BU134" s="233" t="str">
        <f>IF(Deník!$R134&lt;&gt;"",IF(Deník!$Y134=Statistika!$F$86,IF(AND(Deník!$R134&gt;=0,Deník!$R134&lt;=1),"BE",Deník!$R134),""),"")</f>
        <v/>
      </c>
      <c r="BV134" s="233" t="str">
        <f>IF(Deník!$R134&lt;&gt;"",IF(Deník!$Y134=Statistika!$F$87,IF(AND(Deník!$R134&gt;=0,Deník!$R134&lt;=1),"BE",Deník!$R134),""),"")</f>
        <v/>
      </c>
      <c r="BW134" s="233" t="str">
        <f>IF(Deník!$R134&lt;&gt;"",IF(Deník!$Y134=Statistika!$F$88,IF(AND(Deník!$R134&gt;=0,Deník!$R134&lt;=1),"BE",Deník!$R134),""),"")</f>
        <v/>
      </c>
      <c r="BX134" s="233" t="str">
        <f>IF(Deník!$R134&lt;&gt;"",IF(Deník!$Y134=Statistika!$F$89,IF(AND(Deník!$R134&gt;=0,Deník!$R134&lt;=1),"BE",Deník!$R134),""),"")</f>
        <v/>
      </c>
      <c r="BY134" s="233" t="str">
        <f>IF(Deník!$R134&lt;&gt;"",IF(Deník!$Y134=Statistika!$F$90,IF(AND(Deník!$R134&gt;=0,Deník!$R134&lt;=1),"BE",Deník!$R134),""),"")</f>
        <v/>
      </c>
      <c r="BZ134" s="233" t="str">
        <f>IF(Deník!$R134&lt;&gt;"",IF(Deník!$Y134=Statistika!$F$91,IF(AND(Deník!$R134&gt;=0,Deník!$R134&lt;=1),"BE",Deník!$R134),""),"")</f>
        <v/>
      </c>
      <c r="CA134" s="233"/>
      <c r="CB134" s="233" t="str">
        <f>IF(Deník!$R134&lt;&gt;"",IF(Deník!$AB134="SL",IF(AND(Deník!$R134&gt;=0,Deník!$R134&lt;=1),"BE",Deník!$R134),""),"")</f>
        <v/>
      </c>
      <c r="CC134" s="233" t="str">
        <f>IF(Deník!$R134&lt;&gt;"",IF(Deník!$AB134="BE10",IF(AND(Deník!$R134&gt;=0,Deník!$R134&lt;=1),"BE",Deník!$R134),""),"")</f>
        <v/>
      </c>
      <c r="CD134" s="233" t="str">
        <f>IF(Deník!$R134&lt;&gt;"",IF(Deník!$AB134="BE15",IF(AND(Deník!$R134&gt;=0,Deník!$R134&lt;=1),"BE",Deník!$R134),""),"")</f>
        <v/>
      </c>
      <c r="CE134" s="233" t="str">
        <f>IF(Deník!$R134&lt;&gt;"",IF(Deník!$AB134="BE20",IF(AND(Deník!$R134&gt;=0,Deník!$R134&lt;=1),"BE",Deník!$R134),""),"")</f>
        <v/>
      </c>
      <c r="CF134" s="233" t="str">
        <f>IF(Deník!$R134&lt;&gt;"",IF(Deník!$AB134="TP1",IF(AND(Deník!$R134&gt;=0,Deník!$R134&lt;=1),"BE",Deník!$R134),""),"")</f>
        <v/>
      </c>
      <c r="CG134" s="233" t="str">
        <f>IF(Deník!$R134&lt;&gt;"",IF(Deník!$AB134="TP2",IF(AND(Deník!$R134&gt;=0,Deník!$R134&lt;=1),"BE",Deník!$R134),""),"")</f>
        <v/>
      </c>
      <c r="CH134" s="233" t="str">
        <f>IF(Deník!$R134&lt;&gt;"",IF(Deník!$AB134="TP3",IF(AND(Deník!$R134&gt;=0,Deník!$R134&lt;=1),"BE",Deník!$R134),""),"")</f>
        <v/>
      </c>
      <c r="CI134" s="233" t="str">
        <f>IF(Deník!$R134&lt;&gt;"",IF(Deník!$AB134="Trailing SL",IF(AND(Deník!$R134&gt;=0,Deník!$R134&lt;=1),"BE",Deník!$R134),""),"")</f>
        <v/>
      </c>
      <c r="CJ134" s="233" t="str">
        <f>IF(Deník!$R134&lt;&gt;"",IF(Deník!$AB134="Manual",IF(AND(Deník!$R134&gt;=0,Deník!$R134&lt;=1),"BE",Deník!$R134),""),"")</f>
        <v/>
      </c>
      <c r="CK134" s="233"/>
      <c r="CL134" s="233" t="str">
        <f>IF(Deník!$R134&lt;0,IF(Deník!$AC134=Statistika!$F$117,Deník!$R134,""),"")</f>
        <v/>
      </c>
      <c r="CM134" s="233" t="str">
        <f>IF(Deník!$R134&lt;0,IF(Deník!$AC134=Statistika!$F$118,Deník!$R134,""),"")</f>
        <v/>
      </c>
      <c r="CN134" s="233" t="str">
        <f>IF(Deník!$R134&lt;0,IF(Deník!$AC134=Statistika!$F$119,Deník!$R134,""),"")</f>
        <v/>
      </c>
      <c r="CO134" s="233" t="str">
        <f>IF(Deník!$R134&lt;0,IF(Deník!$AC134=Statistika!$F$120,Deník!$R134,""),"")</f>
        <v/>
      </c>
      <c r="CP134" s="233" t="str">
        <f>IF(Deník!$R134&lt;0,IF(Deník!$AC134=Statistika!$F$121,Deník!$R134,""),"")</f>
        <v/>
      </c>
      <c r="CQ134" s="233" t="str">
        <f>IF(Deník!$R134&lt;0,IF(Deník!$AC134=Statistika!$F$122,Deník!$R134,""),"")</f>
        <v/>
      </c>
      <c r="CR134" s="233" t="str">
        <f>IF(Deník!$R134&lt;0,IF(Deník!$AC134=Statistika!$F$123,Deník!$R134,""),"")</f>
        <v/>
      </c>
      <c r="CS134" s="233" t="str">
        <f>IF(Deník!$R134&lt;0,IF(Deník!$AC134=Statistika!$F$124,Deník!$R134,""),"")</f>
        <v/>
      </c>
      <c r="CT134" s="233" t="str">
        <f>IF(Deník!$R134&lt;0,IF(Deník!$AC134=Statistika!$F$125,Deník!$R134,""),"")</f>
        <v/>
      </c>
      <c r="CU134" s="233"/>
      <c r="CV134" s="233" t="str">
        <f>IF(Deník!$R134&lt;0,IF(Deník!$AD134=$CV$2,Deník!$R134,""),"")</f>
        <v/>
      </c>
      <c r="CW134" s="233" t="str">
        <f>IF(Deník!$R134&lt;0,IF(Deník!$AD134=$CW$2,Deník!$R134,""),"")</f>
        <v/>
      </c>
      <c r="CX134" s="233" t="str">
        <f>IF(Deník!$R134&lt;0,IF(Deník!$AD134=$CX$2,Deník!$R134,""),"")</f>
        <v/>
      </c>
      <c r="CY134" s="233" t="str">
        <f>IF(Deník!$R134&lt;0,IF(Deník!$AD134=$CY$2,Deník!$R134,""),"")</f>
        <v/>
      </c>
      <c r="CZ134" s="233" t="str">
        <f>IF(Deník!$R134&lt;0,IF(Deník!$AD134=$CZ$2,Deník!$R134,""),"")</f>
        <v/>
      </c>
      <c r="DL134" s="221">
        <f t="shared" ref="DL134:DL197" si="10">DL133+DO134</f>
        <v>93847.029999999984</v>
      </c>
      <c r="DM134" s="220">
        <f t="shared" si="9"/>
        <v>-6.1529700000000132E-2</v>
      </c>
      <c r="DO134" s="50">
        <f>Deník!W135</f>
        <v>0</v>
      </c>
      <c r="DP134" s="102" t="str">
        <f>IF(AND(Deník!W135&gt;0),1,"")</f>
        <v/>
      </c>
      <c r="DQ134" s="102">
        <f>IF(AND(Deník!W135&lt;=0),1,"")</f>
        <v>1</v>
      </c>
      <c r="DR134" s="227"/>
      <c r="DS134" s="228"/>
      <c r="DT134" s="85"/>
      <c r="DU134" s="54">
        <f>IF(MONTH(Deník!$C134)=DU$2,Deník!$W134,"")</f>
        <v>0</v>
      </c>
      <c r="DV134" s="222" t="str">
        <f>IF(MONTH(Deník!$C134)=DV$2,Deník!$W134,"")</f>
        <v/>
      </c>
      <c r="DW134" s="222" t="str">
        <f>IF(MONTH(Deník!$C134)=DW$2,Deník!$W134,"")</f>
        <v/>
      </c>
      <c r="DX134" s="222" t="str">
        <f>IF(MONTH(Deník!$C134)=DX$2,Deník!$W134,"")</f>
        <v/>
      </c>
      <c r="DY134" s="222" t="str">
        <f>IF(MONTH(Deník!$C134)=DY$2,Deník!$W134,"")</f>
        <v/>
      </c>
      <c r="DZ134" s="222" t="str">
        <f>IF(MONTH(Deník!$C134)=DZ$2,Deník!$W134,"")</f>
        <v/>
      </c>
      <c r="EA134" s="222" t="str">
        <f>IF(MONTH(Deník!$C134)=EA$2,Deník!$W134,"")</f>
        <v/>
      </c>
      <c r="EB134" s="222" t="str">
        <f>IF(MONTH(Deník!$C134)=EB$2,Deník!$W134,"")</f>
        <v/>
      </c>
      <c r="EC134" s="222" t="str">
        <f>IF(MONTH(Deník!$C134)=EC$2,Deník!$W134,"")</f>
        <v/>
      </c>
      <c r="ED134" s="222" t="str">
        <f>IF(MONTH(Deník!$C134)=ED$2,Deník!$W134,"")</f>
        <v/>
      </c>
      <c r="EE134" s="222" t="str">
        <f>IF(MONTH(Deník!$C134)=EE$2,Deník!$W134,"")</f>
        <v/>
      </c>
      <c r="EF134" s="222" t="str">
        <f>IF(MONTH(Deník!$C134)=EF$2,Deník!$W134,"")</f>
        <v/>
      </c>
      <c r="EI134" s="600" t="str">
        <f>IF(Deník!$W134&lt;&gt;"",IF(Deník!$B134=Statistika!$F$63,Deník!$W134,""),"")</f>
        <v/>
      </c>
      <c r="EJ134" s="13" t="str">
        <f>IF(Deník!$W134&lt;&gt;"",IF(Deník!$B134=Statistika!$F$64,Deník!$W134,""),"")</f>
        <v/>
      </c>
      <c r="EK134" s="13" t="str">
        <f>IF(Deník!$W134&lt;&gt;"",IF(Deník!$B134=Statistika!$F$65,Deník!$W134,""),"")</f>
        <v/>
      </c>
      <c r="EL134" s="13" t="str">
        <f>IF(Deník!$W134&lt;&gt;"",IF(Deník!$B134=Statistika!$F$66,Deník!$W134,""),"")</f>
        <v/>
      </c>
      <c r="EM134" s="13" t="str">
        <f>IF(Deník!$W134&lt;&gt;"",IF(Deník!$B134=Statistika!$F$67,Deník!$W134,""),"")</f>
        <v/>
      </c>
      <c r="EN134" s="13" t="str">
        <f>IF(Deník!$W134&lt;&gt;"",IF(Deník!$B134=Statistika!$F$68,Deník!$W134,""),"")</f>
        <v/>
      </c>
      <c r="EO134" s="13" t="str">
        <f>IF(Deník!$W134&lt;&gt;"",IF(Deník!$B134=Statistika!$F$69,Deník!$W134,""),"")</f>
        <v/>
      </c>
      <c r="EP134" s="601" t="str">
        <f>IF(Deník!$W134&lt;&gt;"",IF(Deník!$B134=Statistika!$F$70,Deník!$W134,""),"")</f>
        <v/>
      </c>
      <c r="EQ134" s="90"/>
      <c r="ER134" s="63" t="str">
        <f>IF(Deník!$W134&lt;&gt;"",IF(Deník!$J134="L",Deník!$W134,""),"")</f>
        <v/>
      </c>
      <c r="ES134" s="13" t="str">
        <f>IF(Deník!$W134&lt;&gt;"",IF(Deník!$J134="S",Deník!$W134,""),"")</f>
        <v/>
      </c>
      <c r="ET134" s="95"/>
      <c r="EU134" s="88"/>
      <c r="EV134" s="63" t="str">
        <f>IF(WEEKDAY(Deník!$C134,2)=1,Deník!$W134,"")</f>
        <v/>
      </c>
      <c r="EW134" s="13" t="str">
        <f>IF(WEEKDAY(Deník!$C134,2)=2,Deník!$W134,"")</f>
        <v/>
      </c>
      <c r="EX134" s="13" t="str">
        <f>IF(WEEKDAY(Deník!$C134,2)=3,Deník!$W134,"")</f>
        <v/>
      </c>
      <c r="EY134" s="13" t="str">
        <f>IF(WEEKDAY(Deník!$C134,2)=4,Deník!$W134,"")</f>
        <v/>
      </c>
      <c r="EZ134" s="60" t="str">
        <f>IF(WEEKDAY(Deník!$C134,2)=5,Deník!$W134,"")</f>
        <v/>
      </c>
      <c r="FA134" s="99"/>
      <c r="FB134" s="100">
        <f>Deník!D134</f>
        <v>0</v>
      </c>
      <c r="FC134" s="63">
        <f>IF($FB134&lt;&gt;"",IF(AND($FB134&gt;=FC$2,$FB134&lt;=FC$3),Deník!$W134,""))</f>
        <v>0</v>
      </c>
      <c r="FD134" s="63" t="str">
        <f>IF($FB134&lt;&gt;"",IF(AND($FB134&gt;=FD$2,$FB134&lt;=FD$3),Deník!$W134,""))</f>
        <v/>
      </c>
      <c r="FE134" s="63" t="str">
        <f>IF($FB134&lt;&gt;"",IF(AND($FB134&gt;=FE$2,$FB134&lt;=FE$3),Deník!$W134,""))</f>
        <v/>
      </c>
      <c r="FF134" s="63" t="str">
        <f>IF($FB134&lt;&gt;"",IF(AND($FB134&gt;=FF$2,$FB134&lt;=FF$3),Deník!$W134,""))</f>
        <v/>
      </c>
      <c r="FG134" s="63" t="str">
        <f>IF($FB134&lt;&gt;"",IF(AND($FB134&gt;=FG$2,$FB134&lt;=FG$3),Deník!$W134,""))</f>
        <v/>
      </c>
      <c r="FH134" s="63" t="str">
        <f>IF($FB134&lt;&gt;"",IF(AND($FB134&gt;=FH$2,$FB134&lt;=FH$3),Deník!$W134,""))</f>
        <v/>
      </c>
      <c r="FI134" s="63" t="str">
        <f>IF($FB134&lt;&gt;"",IF(AND($FB134&gt;=FI$2,$FB134&lt;=FI$3),Deník!$W134,""))</f>
        <v/>
      </c>
      <c r="FJ134" s="63" t="str">
        <f>IF($FB134&lt;&gt;"",IF(AND($FB134&gt;=FJ$2,$FB134&lt;=FJ$3),Deník!$W134,""))</f>
        <v/>
      </c>
      <c r="FK134" s="63" t="str">
        <f>IF($FB134&lt;&gt;"",IF(AND($FB134&gt;=FK$2,$FB134&lt;=FK$3),Deník!$W134,""))</f>
        <v/>
      </c>
      <c r="FL134" s="63" t="str">
        <f>IF($FB134&lt;&gt;"",IF(AND($FB134&gt;=FL$2,$FB134&lt;=FL$3),Deník!$W134,""))</f>
        <v/>
      </c>
      <c r="FM134" s="63" t="str">
        <f>IF($FB134&lt;&gt;"",IF(AND($FB134&gt;=FM$2,$FB134&lt;=FM$3),Deník!$W134,""))</f>
        <v/>
      </c>
      <c r="FN134" s="13"/>
      <c r="FO134" s="20" t="str">
        <f>IF(Deník!$W134&gt;1,Deník!$W134,"")</f>
        <v/>
      </c>
      <c r="FP134" s="20" t="str">
        <f>IF(Deník!$W134&lt;0,Deník!$W134,"")</f>
        <v/>
      </c>
      <c r="FQ134" s="17"/>
      <c r="FS134" s="233"/>
      <c r="FT134" s="233" t="str">
        <f>IF(Deník!$W134&lt;&gt;"",IF(Deník!$Y134=Statistika!$F$78,Deník!$W134,""),"")</f>
        <v/>
      </c>
      <c r="FU134" s="233" t="str">
        <f>IF(Deník!$W134&lt;&gt;"",IF(Deník!$Y134=Statistika!$F$79,Deník!$W134,""),"")</f>
        <v/>
      </c>
      <c r="FV134" s="233" t="str">
        <f>IF(Deník!$W134&lt;&gt;"",IF(Deník!$Y134=Statistika!$F$80,Deník!$W134,""),"")</f>
        <v/>
      </c>
      <c r="FW134" s="233" t="str">
        <f>IF(Deník!$W134&lt;&gt;"",IF(Deník!$Y134=Statistika!$F$81,Deník!$W134,""),"")</f>
        <v/>
      </c>
      <c r="FX134" s="233" t="str">
        <f>IF(Deník!$W134&lt;&gt;"",IF(Deník!$Y134=Statistika!$F$82,Deník!$W134,""),"")</f>
        <v/>
      </c>
      <c r="FY134" s="233" t="str">
        <f>IF(Deník!$W134&lt;&gt;"",IF(Deník!$Y134=Statistika!$F$83,Deník!$W134,""),"")</f>
        <v/>
      </c>
      <c r="FZ134" s="233" t="str">
        <f>IF(Deník!$W134&lt;&gt;"",IF(Deník!$Y134=Statistika!$F$84,Deník!$W134,""),"")</f>
        <v/>
      </c>
      <c r="GA134" s="233" t="str">
        <f>IF(Deník!$W134&lt;&gt;"",IF(Deník!$Y134=Statistika!$F$85,Deník!$W134,""),"")</f>
        <v/>
      </c>
      <c r="GB134" s="233" t="str">
        <f>IF(Deník!$W134&lt;&gt;"",IF(Deník!$Y134=Statistika!$F$86,Deník!$W134,""),"")</f>
        <v/>
      </c>
      <c r="GC134" s="233" t="str">
        <f>IF(Deník!$W134&lt;&gt;"",IF(Deník!$Y134=Statistika!$F$87,Deník!$W134,""),"")</f>
        <v/>
      </c>
      <c r="GD134" s="233" t="str">
        <f>IF(Deník!$W134&lt;&gt;"",IF(Deník!$Y134=Statistika!$F$88,Deník!$W134,""),"")</f>
        <v/>
      </c>
      <c r="GE134" s="233" t="str">
        <f>IF(Deník!$W134&lt;&gt;"",IF(Deník!$Y134=Statistika!$F$89,Deník!$W134,""),"")</f>
        <v/>
      </c>
      <c r="GF134" s="233" t="str">
        <f>IF(Deník!$W134&lt;&gt;"",IF(Deník!$Y134=Statistika!$F$90,Deník!$W134,""),"")</f>
        <v/>
      </c>
      <c r="GG134" s="233" t="str">
        <f>IF(Deník!$W134&lt;&gt;"",IF(Deník!$Y134=Statistika!$F$91,Deník!$W134,""),"")</f>
        <v/>
      </c>
      <c r="GH134" s="233"/>
      <c r="GI134" s="233" t="str">
        <f>IF(Deník!$W134&lt;&gt;"",IF(Deník!$AB134=Statistika!$L$100,Deník!$W134,""),"")</f>
        <v/>
      </c>
      <c r="GJ134" s="233" t="str">
        <f>IF(Deník!$W134&lt;&gt;"",IF(Deník!$AB134=Statistika!$L$101,Deník!$W134,""),"")</f>
        <v/>
      </c>
      <c r="GK134" s="233" t="str">
        <f>IF(Deník!$W134&lt;&gt;"",IF(Deník!$AB134=Statistika!$L$102,Deník!$W134,""),"")</f>
        <v/>
      </c>
      <c r="GL134" s="233" t="str">
        <f>IF(Deník!$W134&lt;&gt;"",IF(Deník!$AB134=Statistika!$L$103,Deník!$W134,""),"")</f>
        <v/>
      </c>
      <c r="GM134" s="233" t="str">
        <f>IF(Deník!$W134&lt;&gt;"",IF(Deník!$AB134=Statistika!$L$104,Deník!$W134,""),"")</f>
        <v/>
      </c>
      <c r="GN134" s="233" t="str">
        <f>IF(Deník!$W134&lt;&gt;"",IF(Deník!$AB134=Statistika!$L$105,Deník!$W134,""),"")</f>
        <v/>
      </c>
      <c r="GO134" s="233" t="str">
        <f>IF(Deník!$W134&lt;&gt;"",IF(Deník!$AB134=Statistika!$L$106,Deník!$W134,""),"")</f>
        <v/>
      </c>
      <c r="GP134" s="233" t="str">
        <f>IF(Deník!$W134&lt;&gt;"",IF(Deník!$AB134=Statistika!$L$107,Deník!$W134,""),"")</f>
        <v/>
      </c>
      <c r="GQ134" s="233" t="str">
        <f>IF(Deník!$W134&lt;&gt;"",IF(Deník!$AB134=Statistika!$L$108,Deník!$W134,""),"")</f>
        <v/>
      </c>
      <c r="GS134" s="233" t="str">
        <f>IF(Deník!$W134&lt;0,IF(Deník!$AC134=Statistika!$F$117,Deník!$W134,""),"")</f>
        <v/>
      </c>
      <c r="GT134" s="233" t="str">
        <f>IF(Deník!$W134&lt;0,IF(Deník!$AC134=Statistika!$F$118,Deník!$W134,""),"")</f>
        <v/>
      </c>
      <c r="GU134" s="233" t="str">
        <f>IF(Deník!$W134&lt;0,IF(Deník!$AC134=Statistika!$F$119,Deník!$W134,""),"")</f>
        <v/>
      </c>
      <c r="GV134" s="233" t="str">
        <f>IF(Deník!$W134&lt;0,IF(Deník!$AC134=Statistika!$F$120,Deník!$W134,""),"")</f>
        <v/>
      </c>
      <c r="GW134" s="233" t="str">
        <f>IF(Deník!$W134&lt;0,IF(Deník!$AC134=Statistika!$F$121,Deník!$W134,""),"")</f>
        <v/>
      </c>
      <c r="GX134" s="233" t="str">
        <f>IF(Deník!$W134&lt;0,IF(Deník!$AC134=Statistika!$F$122,Deník!$W134,""),"")</f>
        <v/>
      </c>
      <c r="GY134" s="233" t="str">
        <f>IF(Deník!$W134&lt;0,IF(Deník!$AC134=Statistika!$F$123,Deník!$W134,""),"")</f>
        <v/>
      </c>
      <c r="GZ134" s="233" t="str">
        <f>IF(Deník!$W134&lt;0,IF(Deník!$AC134=Statistika!$F$124,Deník!$W134,""),"")</f>
        <v/>
      </c>
      <c r="HA134" s="233" t="str">
        <f>IF(Deník!$W134&lt;0,IF(Deník!$AC134=Statistika!$F$125,Deník!$W134,""),"")</f>
        <v/>
      </c>
      <c r="HC134" s="233" t="str">
        <f>IF(Deník!$W134&lt;0,IF(Deník!$AD134=Statistika!$F$133,Deník!$W134,""),"")</f>
        <v/>
      </c>
      <c r="HD134" s="233" t="str">
        <f>IF(Deník!$W134&lt;0,IF(Deník!$AD134=Statistika!$F$134,Deník!$W134,""),"")</f>
        <v/>
      </c>
      <c r="HE134" s="233" t="str">
        <f>IF(Deník!$W134&lt;0,IF(Deník!$AD134=Statistika!$F$135,Deník!$W134,""),"")</f>
        <v/>
      </c>
      <c r="HF134" s="233" t="str">
        <f>IF(Deník!$W134&lt;0,IF(Deník!$AD134=Statistika!$F$136,Deník!$W134,""),"")</f>
        <v/>
      </c>
      <c r="HG134" s="233" t="str">
        <f>IF(Deník!$W134&lt;0,IF(Deník!$AD134=Statistika!$F$137,Deník!$W134,""),"")</f>
        <v/>
      </c>
      <c r="ID134" s="8">
        <f>Tabulka4[[#This Row],[Sloupec3]]</f>
        <v>0</v>
      </c>
      <c r="IE134" s="17" t="str">
        <f>IF(AND([1]Deník!$C134&gt;='[1]Měsíční shrnutí'!$D$1,[1]Deník!$C134&lt;='[1]Měsíční shrnutí'!$F$1),[1]Deník!$X134,"")</f>
        <v/>
      </c>
    </row>
    <row r="135" spans="1:239">
      <c r="A135" s="8">
        <f>Deník!C136</f>
        <v>0</v>
      </c>
      <c r="B135" s="50" t="str">
        <f>Deník!R136</f>
        <v/>
      </c>
      <c r="C135" s="102" t="str">
        <f>IF(AND(Deník!R136&gt;1,Deník!R136&lt;&gt;""),1,"")</f>
        <v/>
      </c>
      <c r="D135" s="102" t="str">
        <f>IF(AND(Deník!R136&lt;=0,Deník!R136&lt;&gt;""),1,"")</f>
        <v/>
      </c>
      <c r="E135" s="103" t="str">
        <f>IF(AND(Deník!R136&gt;=0,Deník!R136&lt;=1),1,"")</f>
        <v/>
      </c>
      <c r="F135" s="79" t="str">
        <f>IF(Deník!R136&lt;&gt;"",Deník!R136+F134,"")</f>
        <v/>
      </c>
      <c r="G135" s="85"/>
      <c r="H135" s="54" t="str">
        <f>IF(MONTH(Deník!$C135)=H$2,IF(AND(Deník!$R135&gt;=0,Deník!$R135&lt;=1),"BE",Deník!$R135),"")</f>
        <v/>
      </c>
      <c r="I135" s="11" t="str">
        <f>IF(MONTH(Deník!$C135)=I$2,IF(AND(Deník!$R135&gt;=0,Deník!$R135&lt;=1),"BE",Deník!$R135),"")</f>
        <v/>
      </c>
      <c r="J135" s="11" t="str">
        <f>IF(MONTH(Deník!$C135)=J$2,IF(AND(Deník!$R135&gt;=0,Deník!$R135&lt;=1),"BE",Deník!$R135),"")</f>
        <v/>
      </c>
      <c r="K135" s="11" t="str">
        <f>IF(MONTH(Deník!$C135)=K$2,IF(AND(Deník!$R135&gt;=0,Deník!$R135&lt;=1),"BE",Deník!$R135),"")</f>
        <v/>
      </c>
      <c r="L135" s="11" t="str">
        <f>IF(MONTH(Deník!$C135)=L$2,IF(AND(Deník!$R135&gt;=0,Deník!$R135&lt;=1),"BE",Deník!$R135),"")</f>
        <v/>
      </c>
      <c r="M135" s="11" t="str">
        <f>IF(MONTH(Deník!$C135)=M$2,IF(AND(Deník!$R135&gt;=0,Deník!$R135&lt;=1),"BE",Deník!$R135),"")</f>
        <v/>
      </c>
      <c r="N135" s="11" t="str">
        <f>IF(MONTH(Deník!$C135)=N$2,IF(AND(Deník!$R135&gt;=0,Deník!$R135&lt;=1),"BE",Deník!$R135),"")</f>
        <v/>
      </c>
      <c r="O135" s="11" t="str">
        <f>IF(MONTH(Deník!$C135)=O$2,IF(AND(Deník!$R135&gt;=0,Deník!$R135&lt;=1),"BE",Deník!$R135),"")</f>
        <v/>
      </c>
      <c r="P135" s="11" t="str">
        <f>IF(MONTH(Deník!$C135)=P$2,IF(AND(Deník!$R135&gt;=0,Deník!$R135&lt;=1),"BE",Deník!$R135),"")</f>
        <v/>
      </c>
      <c r="Q135" s="11" t="str">
        <f>IF(MONTH(Deník!$C135)=Q$2,IF(AND(Deník!$R135&gt;=0,Deník!$R135&lt;=1),"BE",Deník!$R135),"")</f>
        <v/>
      </c>
      <c r="R135" s="11" t="str">
        <f>IF(MONTH(Deník!$C135)=R$2,IF(AND(Deník!$R135&gt;=0,Deník!$R135&lt;=1),"BE",Deník!$R135),"")</f>
        <v/>
      </c>
      <c r="S135" s="57" t="str">
        <f>IF(MONTH(Deník!$C135)=S$2,IF(AND(Deník!$R135&gt;=0,Deník!$R135&lt;=1),"BE",Deník!$R135),"")</f>
        <v/>
      </c>
      <c r="U135" s="12"/>
      <c r="V135" s="12"/>
      <c r="X135" s="600" t="str">
        <f>IF(Deník!$R135&lt;&gt;"",IF(Deník!$B135=Statistika!$F$63,IF(AND(Deník!$R135&gt;=0,Deník!$R135&lt;=1),"BE",Deník!$R135),""),"")</f>
        <v/>
      </c>
      <c r="Y135" s="13" t="str">
        <f>IF(Deník!$R135&lt;&gt;"",IF(Deník!$B135=Statistika!$F$64,IF(AND(Deník!$R135&gt;=0,Deník!$R135&lt;=1),"BE",Deník!$R135),""),"")</f>
        <v/>
      </c>
      <c r="Z135" s="13" t="str">
        <f>IF(Deník!$R135&lt;&gt;"",IF(Deník!$B135=Statistika!$F$65,IF(AND(Deník!$R135&gt;=0,Deník!$R135&lt;=1),"BE",Deník!$R135),""),"")</f>
        <v/>
      </c>
      <c r="AA135" s="13" t="str">
        <f>IF(Deník!$R135&lt;&gt;"",IF(Deník!$B135=Statistika!$F$66,IF(AND(Deník!$R135&gt;=0,Deník!$R135&lt;=1),"BE",Deník!$R135),""),"")</f>
        <v/>
      </c>
      <c r="AB135" s="13" t="str">
        <f>IF(Deník!$R135&lt;&gt;"",IF(Deník!$B135=Statistika!$F$67,IF(AND(Deník!$R135&gt;=0,Deník!$R135&lt;=1),"BE",Deník!$R135),""),"")</f>
        <v/>
      </c>
      <c r="AC135" s="13" t="str">
        <f>IF(Deník!$R135&lt;&gt;"",IF(Deník!$B135=Statistika!$F$68,IF(AND(Deník!$R135&gt;=0,Deník!$R135&lt;=1),"BE",Deník!$R135),""),"")</f>
        <v/>
      </c>
      <c r="AD135" s="13" t="str">
        <f>IF(Deník!$R135&lt;&gt;"",IF(Deník!$B135=Statistika!$F$69,IF(AND(Deník!$R135&gt;=0,Deník!$R135&lt;=1),"BE",Deník!$R135),""),"")</f>
        <v/>
      </c>
      <c r="AE135" s="601" t="str">
        <f>IF(Deník!$R135&lt;&gt;"",IF(Deník!$B135=Statistika!$F$70,IF(AND(Deník!$R135&gt;=0,Deník!$R135&lt;=1),"BE",Deník!$R135),""),"")</f>
        <v/>
      </c>
      <c r="AF135" s="90"/>
      <c r="AG135" s="63" t="str">
        <f>IF(Deník!$R135&lt;&gt;"",IF(Deník!$J135="L",IF(AND(Deník!$R135&gt;=0,Deník!$R135&lt;=1),"BE",Deník!$R135),""),"")</f>
        <v/>
      </c>
      <c r="AH135" s="13" t="str">
        <f>IF(Deník!$R135&lt;&gt;"",IF(Deník!$J135="S",IF(AND(Deník!$R135&gt;=0,Deník!$R135&lt;=1),"BE",Deník!$R135),""),"")</f>
        <v/>
      </c>
      <c r="AI135" s="95"/>
      <c r="AJ135" s="71" t="str">
        <f>IF(Deník!N136&lt;&gt;"",Deník!N136*-1,"")</f>
        <v/>
      </c>
      <c r="AK135" s="88"/>
      <c r="AL135" s="63" t="str">
        <f>IF(WEEKDAY(Deník!$C135,2)=1,IF(AND(Deník!$R135&gt;=0,Deník!$R135&lt;=1),"BE",Deník!$R135),"")</f>
        <v/>
      </c>
      <c r="AM135" s="13" t="str">
        <f>IF(WEEKDAY(Deník!$C135,2)=2,IF(AND(Deník!$R135&gt;=0,Deník!$R135&lt;=1),"BE",Deník!$R135),"")</f>
        <v/>
      </c>
      <c r="AN135" s="13" t="str">
        <f>IF(WEEKDAY(Deník!$C135,2)=3,IF(AND(Deník!$R135&gt;=0,Deník!$R135&lt;=1),"BE",Deník!$R135),"")</f>
        <v/>
      </c>
      <c r="AO135" s="13" t="str">
        <f>IF(WEEKDAY(Deník!$C135,2)=4,IF(AND(Deník!$R135&gt;=0,Deník!$R135&lt;=1),"BE",Deník!$R135),"")</f>
        <v/>
      </c>
      <c r="AP135" s="60" t="str">
        <f>IF(WEEKDAY(Deník!$C135,2)=5,IF(AND(Deník!$R135&gt;=0,Deník!$R135&lt;=1),"BE",Deník!$R135),"")</f>
        <v/>
      </c>
      <c r="AQ135" s="99"/>
      <c r="AR135" s="100">
        <f>Deník!D135</f>
        <v>0</v>
      </c>
      <c r="AS135" s="63" t="str">
        <f>IF(Deník!$D135&lt;&gt;"",IF(AND(Deník!$D135&gt;=AS$2,Deník!$D135&lt;=AS$3),IF(AND(Deník!$R135&gt;=0,Deník!$R135&lt;=1),"BE",Deník!$R135),""),"")</f>
        <v/>
      </c>
      <c r="AT135" s="63" t="str">
        <f>IF(Deník!$D135&lt;&gt;"",IF(AND(Deník!$D135&gt;=AT$2,Deník!$D135&lt;=AT$3),IF(AND(Deník!$R135&gt;=0,Deník!$R135&lt;=1),"BE",Deník!$R135),""),"")</f>
        <v/>
      </c>
      <c r="AU135" s="63" t="str">
        <f>IF(Deník!$D135&lt;&gt;"",IF(AND(Deník!$D135&gt;=AU$2,Deník!$D135&lt;=AU$3),IF(AND(Deník!$R135&gt;=0,Deník!$R135&lt;=1),"BE",Deník!$R135),""),"")</f>
        <v/>
      </c>
      <c r="AV135" s="63" t="str">
        <f>IF(Deník!$D135&lt;&gt;"",IF(AND(Deník!$D135&gt;=AV$2,Deník!$D135&lt;=AV$3),IF(AND(Deník!$R135&gt;=0,Deník!$R135&lt;=1),"BE",Deník!$R135),""),"")</f>
        <v/>
      </c>
      <c r="AW135" s="63" t="str">
        <f>IF(Deník!$D135&lt;&gt;"",IF(AND(Deník!$D135&gt;=AW$2,Deník!$D135&lt;=AW$3),IF(AND(Deník!$R135&gt;=0,Deník!$R135&lt;=1),"BE",Deník!$R135),""),"")</f>
        <v/>
      </c>
      <c r="AX135" s="63" t="str">
        <f>IF(Deník!$D135&lt;&gt;"",IF(AND(Deník!$D135&gt;=AX$2,Deník!$D135&lt;=AX$3),IF(AND(Deník!$R135&gt;=0,Deník!$R135&lt;=1),"BE",Deník!$R135),""),"")</f>
        <v/>
      </c>
      <c r="AY135" s="63" t="str">
        <f>IF(Deník!$D135&lt;&gt;"",IF(AND(Deník!$D135&gt;=AY$2,Deník!$D135&lt;=AY$3),IF(AND(Deník!$R135&gt;=0,Deník!$R135&lt;=1),"BE",Deník!$R135),""),"")</f>
        <v/>
      </c>
      <c r="AZ135" s="63" t="str">
        <f>IF(Deník!$D135&lt;&gt;"",IF(AND(Deník!$D135&gt;=AZ$2,Deník!$D135&lt;=AZ$3),IF(AND(Deník!$R135&gt;=0,Deník!$R135&lt;=1),"BE",Deník!$R135),""),"")</f>
        <v/>
      </c>
      <c r="BA135" s="63" t="str">
        <f>IF(Deník!$D135&lt;&gt;"",IF(AND(Deník!$D135&gt;=BA$2,Deník!$D135&lt;=BA$3),IF(AND(Deník!$R135&gt;=0,Deník!$R135&lt;=1),"BE",Deník!$R135),""),"")</f>
        <v/>
      </c>
      <c r="BB135" s="63" t="str">
        <f>IF(Deník!$D135&lt;&gt;"",IF(AND(Deník!$D135&gt;=BB$2,Deník!$D135&lt;=BB$3),IF(AND(Deník!$R135&gt;=0,Deník!$R135&lt;=1),"BE",Deník!$R135),""),"")</f>
        <v/>
      </c>
      <c r="BC135" s="71" t="str">
        <f>IF(Deník!$D135&lt;&gt;"",IF(AND(Deník!$D135&gt;=BC$2,Deník!$D135&lt;=BC$3),IF(AND(Deník!$R135&gt;=0,Deník!$R135&lt;=1),"BE",Deník!$R135),""),"")</f>
        <v/>
      </c>
      <c r="BD135" s="20" t="str">
        <f>IF(Deník!$J136="S",(Deník!$M136-Deník!$K136),IF(Deník!$J136="L",(Deník!$K136-Deník!$M136),""))</f>
        <v/>
      </c>
      <c r="BE135" s="20" t="str">
        <f>IF(Deník!$J136="S",(Deník!$K136-Deník!$O136),IF(Deník!$J136="L",(Deník!$O136-Deník!$K136),""))</f>
        <v/>
      </c>
      <c r="BF135" s="20" t="str">
        <f>IF(Deník!$J136="S",(Deník!$K136-Deník!$L136),IF(Deník!$J136="L",(Deník!$L136-Deník!$K136),""))</f>
        <v/>
      </c>
      <c r="BG135" s="20" t="str">
        <f>IF(Deník!$J136="S",(Deník!$K136-Deník!$S136),IF(Deník!$J136="L",(Deník!$S136-Deník!$K136),""))</f>
        <v/>
      </c>
      <c r="BH135" s="20" t="str">
        <f>IF(Deník!$J136="S",(Deník!$K136-Deník!$U136),IF(Deník!$J136="L",(Deník!$U136-Deník!$K136),""))</f>
        <v/>
      </c>
      <c r="BI135" s="20" t="str">
        <f>IF(Deník!$R135&gt;1,Deník!$R135,"")</f>
        <v/>
      </c>
      <c r="BJ135" s="20" t="str">
        <f>IF(Deník!$R135&lt;0,Deník!$R135,"")</f>
        <v/>
      </c>
      <c r="BK135" s="17"/>
      <c r="BM135" s="233" t="str">
        <f>IF(Deník!$R135&lt;&gt;"",IF(Deník!$Y135=Statistika!$F$78,IF(AND(Deník!$R135&gt;=0,Deník!$R135&lt;=1),"BE",Deník!$R135),""),"")</f>
        <v/>
      </c>
      <c r="BN135" s="233" t="str">
        <f>IF(Deník!$R135&lt;&gt;"",IF(Deník!$Y135=Statistika!$F$79,IF(AND(Deník!$R135&gt;=0,Deník!$R135&lt;=1),"BE",Deník!$R135),""),"")</f>
        <v/>
      </c>
      <c r="BO135" s="233" t="str">
        <f>IF(Deník!$R135&lt;&gt;"",IF(Deník!$Y135=Statistika!$F$80,IF(AND(Deník!$R135&gt;=0,Deník!$R135&lt;=1),"BE",Deník!$R135),""),"")</f>
        <v/>
      </c>
      <c r="BP135" s="233" t="str">
        <f>IF(Deník!$R135&lt;&gt;"",IF(Deník!$Y135=Statistika!$F$81,IF(AND(Deník!$R135&gt;=0,Deník!$R135&lt;=1),"BE",Deník!$R135),""),"")</f>
        <v/>
      </c>
      <c r="BQ135" s="233" t="str">
        <f>IF(Deník!$R135&lt;&gt;"",IF(Deník!$Y135=Statistika!$F$82,IF(AND(Deník!$R135&gt;=0,Deník!$R135&lt;=1),"BE",Deník!$R135),""),"")</f>
        <v/>
      </c>
      <c r="BR135" s="233" t="str">
        <f>IF(Deník!$R135&lt;&gt;"",IF(Deník!$Y135=Statistika!$F$83,IF(AND(Deník!$R135&gt;=0,Deník!$R135&lt;=1),"BE",Deník!$R135),""),"")</f>
        <v/>
      </c>
      <c r="BS135" s="233" t="str">
        <f>IF(Deník!$R135&lt;&gt;"",IF(Deník!$Y135=Statistika!$F$84,IF(AND(Deník!$R135&gt;=0,Deník!$R135&lt;=1),"BE",Deník!$R135),""),"")</f>
        <v/>
      </c>
      <c r="BT135" s="233" t="str">
        <f>IF(Deník!$R135&lt;&gt;"",IF(Deník!$Y135=Statistika!$F$85,IF(AND(Deník!$R135&gt;=0,Deník!$R135&lt;=1),"BE",Deník!$R135),""),"")</f>
        <v/>
      </c>
      <c r="BU135" s="233" t="str">
        <f>IF(Deník!$R135&lt;&gt;"",IF(Deník!$Y135=Statistika!$F$86,IF(AND(Deník!$R135&gt;=0,Deník!$R135&lt;=1),"BE",Deník!$R135),""),"")</f>
        <v/>
      </c>
      <c r="BV135" s="233" t="str">
        <f>IF(Deník!$R135&lt;&gt;"",IF(Deník!$Y135=Statistika!$F$87,IF(AND(Deník!$R135&gt;=0,Deník!$R135&lt;=1),"BE",Deník!$R135),""),"")</f>
        <v/>
      </c>
      <c r="BW135" s="233" t="str">
        <f>IF(Deník!$R135&lt;&gt;"",IF(Deník!$Y135=Statistika!$F$88,IF(AND(Deník!$R135&gt;=0,Deník!$R135&lt;=1),"BE",Deník!$R135),""),"")</f>
        <v/>
      </c>
      <c r="BX135" s="233" t="str">
        <f>IF(Deník!$R135&lt;&gt;"",IF(Deník!$Y135=Statistika!$F$89,IF(AND(Deník!$R135&gt;=0,Deník!$R135&lt;=1),"BE",Deník!$R135),""),"")</f>
        <v/>
      </c>
      <c r="BY135" s="233" t="str">
        <f>IF(Deník!$R135&lt;&gt;"",IF(Deník!$Y135=Statistika!$F$90,IF(AND(Deník!$R135&gt;=0,Deník!$R135&lt;=1),"BE",Deník!$R135),""),"")</f>
        <v/>
      </c>
      <c r="BZ135" s="233" t="str">
        <f>IF(Deník!$R135&lt;&gt;"",IF(Deník!$Y135=Statistika!$F$91,IF(AND(Deník!$R135&gt;=0,Deník!$R135&lt;=1),"BE",Deník!$R135),""),"")</f>
        <v/>
      </c>
      <c r="CA135" s="233"/>
      <c r="CB135" s="233" t="str">
        <f>IF(Deník!$R135&lt;&gt;"",IF(Deník!$AB135="SL",IF(AND(Deník!$R135&gt;=0,Deník!$R135&lt;=1),"BE",Deník!$R135),""),"")</f>
        <v/>
      </c>
      <c r="CC135" s="233" t="str">
        <f>IF(Deník!$R135&lt;&gt;"",IF(Deník!$AB135="BE10",IF(AND(Deník!$R135&gt;=0,Deník!$R135&lt;=1),"BE",Deník!$R135),""),"")</f>
        <v/>
      </c>
      <c r="CD135" s="233" t="str">
        <f>IF(Deník!$R135&lt;&gt;"",IF(Deník!$AB135="BE15",IF(AND(Deník!$R135&gt;=0,Deník!$R135&lt;=1),"BE",Deník!$R135),""),"")</f>
        <v/>
      </c>
      <c r="CE135" s="233" t="str">
        <f>IF(Deník!$R135&lt;&gt;"",IF(Deník!$AB135="BE20",IF(AND(Deník!$R135&gt;=0,Deník!$R135&lt;=1),"BE",Deník!$R135),""),"")</f>
        <v/>
      </c>
      <c r="CF135" s="233" t="str">
        <f>IF(Deník!$R135&lt;&gt;"",IF(Deník!$AB135="TP1",IF(AND(Deník!$R135&gt;=0,Deník!$R135&lt;=1),"BE",Deník!$R135),""),"")</f>
        <v/>
      </c>
      <c r="CG135" s="233" t="str">
        <f>IF(Deník!$R135&lt;&gt;"",IF(Deník!$AB135="TP2",IF(AND(Deník!$R135&gt;=0,Deník!$R135&lt;=1),"BE",Deník!$R135),""),"")</f>
        <v/>
      </c>
      <c r="CH135" s="233" t="str">
        <f>IF(Deník!$R135&lt;&gt;"",IF(Deník!$AB135="TP3",IF(AND(Deník!$R135&gt;=0,Deník!$R135&lt;=1),"BE",Deník!$R135),""),"")</f>
        <v/>
      </c>
      <c r="CI135" s="233" t="str">
        <f>IF(Deník!$R135&lt;&gt;"",IF(Deník!$AB135="Trailing SL",IF(AND(Deník!$R135&gt;=0,Deník!$R135&lt;=1),"BE",Deník!$R135),""),"")</f>
        <v/>
      </c>
      <c r="CJ135" s="233" t="str">
        <f>IF(Deník!$R135&lt;&gt;"",IF(Deník!$AB135="Manual",IF(AND(Deník!$R135&gt;=0,Deník!$R135&lt;=1),"BE",Deník!$R135),""),"")</f>
        <v/>
      </c>
      <c r="CK135" s="233"/>
      <c r="CL135" s="233" t="str">
        <f>IF(Deník!$R135&lt;0,IF(Deník!$AC135=Statistika!$F$117,Deník!$R135,""),"")</f>
        <v/>
      </c>
      <c r="CM135" s="233" t="str">
        <f>IF(Deník!$R135&lt;0,IF(Deník!$AC135=Statistika!$F$118,Deník!$R135,""),"")</f>
        <v/>
      </c>
      <c r="CN135" s="233" t="str">
        <f>IF(Deník!$R135&lt;0,IF(Deník!$AC135=Statistika!$F$119,Deník!$R135,""),"")</f>
        <v/>
      </c>
      <c r="CO135" s="233" t="str">
        <f>IF(Deník!$R135&lt;0,IF(Deník!$AC135=Statistika!$F$120,Deník!$R135,""),"")</f>
        <v/>
      </c>
      <c r="CP135" s="233" t="str">
        <f>IF(Deník!$R135&lt;0,IF(Deník!$AC135=Statistika!$F$121,Deník!$R135,""),"")</f>
        <v/>
      </c>
      <c r="CQ135" s="233" t="str">
        <f>IF(Deník!$R135&lt;0,IF(Deník!$AC135=Statistika!$F$122,Deník!$R135,""),"")</f>
        <v/>
      </c>
      <c r="CR135" s="233" t="str">
        <f>IF(Deník!$R135&lt;0,IF(Deník!$AC135=Statistika!$F$123,Deník!$R135,""),"")</f>
        <v/>
      </c>
      <c r="CS135" s="233" t="str">
        <f>IF(Deník!$R135&lt;0,IF(Deník!$AC135=Statistika!$F$124,Deník!$R135,""),"")</f>
        <v/>
      </c>
      <c r="CT135" s="233" t="str">
        <f>IF(Deník!$R135&lt;0,IF(Deník!$AC135=Statistika!$F$125,Deník!$R135,""),"")</f>
        <v/>
      </c>
      <c r="CU135" s="233"/>
      <c r="CV135" s="233" t="str">
        <f>IF(Deník!$R135&lt;0,IF(Deník!$AD135=$CV$2,Deník!$R135,""),"")</f>
        <v/>
      </c>
      <c r="CW135" s="233" t="str">
        <f>IF(Deník!$R135&lt;0,IF(Deník!$AD135=$CW$2,Deník!$R135,""),"")</f>
        <v/>
      </c>
      <c r="CX135" s="233" t="str">
        <f>IF(Deník!$R135&lt;0,IF(Deník!$AD135=$CX$2,Deník!$R135,""),"")</f>
        <v/>
      </c>
      <c r="CY135" s="233" t="str">
        <f>IF(Deník!$R135&lt;0,IF(Deník!$AD135=$CY$2,Deník!$R135,""),"")</f>
        <v/>
      </c>
      <c r="CZ135" s="233" t="str">
        <f>IF(Deník!$R135&lt;0,IF(Deník!$AD135=$CZ$2,Deník!$R135,""),"")</f>
        <v/>
      </c>
      <c r="DL135" s="221">
        <f t="shared" si="10"/>
        <v>93847.029999999984</v>
      </c>
      <c r="DM135" s="220">
        <f t="shared" si="9"/>
        <v>-6.1529700000000132E-2</v>
      </c>
      <c r="DO135" s="50">
        <f>Deník!W136</f>
        <v>0</v>
      </c>
      <c r="DP135" s="102" t="str">
        <f>IF(AND(Deník!W136&gt;0),1,"")</f>
        <v/>
      </c>
      <c r="DQ135" s="102">
        <f>IF(AND(Deník!W136&lt;=0),1,"")</f>
        <v>1</v>
      </c>
      <c r="DR135" s="227"/>
      <c r="DS135" s="228"/>
      <c r="DT135" s="85"/>
      <c r="DU135" s="54">
        <f>IF(MONTH(Deník!$C135)=DU$2,Deník!$W135,"")</f>
        <v>0</v>
      </c>
      <c r="DV135" s="222" t="str">
        <f>IF(MONTH(Deník!$C135)=DV$2,Deník!$W135,"")</f>
        <v/>
      </c>
      <c r="DW135" s="222" t="str">
        <f>IF(MONTH(Deník!$C135)=DW$2,Deník!$W135,"")</f>
        <v/>
      </c>
      <c r="DX135" s="222" t="str">
        <f>IF(MONTH(Deník!$C135)=DX$2,Deník!$W135,"")</f>
        <v/>
      </c>
      <c r="DY135" s="222" t="str">
        <f>IF(MONTH(Deník!$C135)=DY$2,Deník!$W135,"")</f>
        <v/>
      </c>
      <c r="DZ135" s="222" t="str">
        <f>IF(MONTH(Deník!$C135)=DZ$2,Deník!$W135,"")</f>
        <v/>
      </c>
      <c r="EA135" s="222" t="str">
        <f>IF(MONTH(Deník!$C135)=EA$2,Deník!$W135,"")</f>
        <v/>
      </c>
      <c r="EB135" s="222" t="str">
        <f>IF(MONTH(Deník!$C135)=EB$2,Deník!$W135,"")</f>
        <v/>
      </c>
      <c r="EC135" s="222" t="str">
        <f>IF(MONTH(Deník!$C135)=EC$2,Deník!$W135,"")</f>
        <v/>
      </c>
      <c r="ED135" s="222" t="str">
        <f>IF(MONTH(Deník!$C135)=ED$2,Deník!$W135,"")</f>
        <v/>
      </c>
      <c r="EE135" s="222" t="str">
        <f>IF(MONTH(Deník!$C135)=EE$2,Deník!$W135,"")</f>
        <v/>
      </c>
      <c r="EF135" s="222" t="str">
        <f>IF(MONTH(Deník!$C135)=EF$2,Deník!$W135,"")</f>
        <v/>
      </c>
      <c r="EI135" s="600" t="str">
        <f>IF(Deník!$W135&lt;&gt;"",IF(Deník!$B135=Statistika!$F$63,Deník!$W135,""),"")</f>
        <v/>
      </c>
      <c r="EJ135" s="13" t="str">
        <f>IF(Deník!$W135&lt;&gt;"",IF(Deník!$B135=Statistika!$F$64,Deník!$W135,""),"")</f>
        <v/>
      </c>
      <c r="EK135" s="13" t="str">
        <f>IF(Deník!$W135&lt;&gt;"",IF(Deník!$B135=Statistika!$F$65,Deník!$W135,""),"")</f>
        <v/>
      </c>
      <c r="EL135" s="13" t="str">
        <f>IF(Deník!$W135&lt;&gt;"",IF(Deník!$B135=Statistika!$F$66,Deník!$W135,""),"")</f>
        <v/>
      </c>
      <c r="EM135" s="13" t="str">
        <f>IF(Deník!$W135&lt;&gt;"",IF(Deník!$B135=Statistika!$F$67,Deník!$W135,""),"")</f>
        <v/>
      </c>
      <c r="EN135" s="13" t="str">
        <f>IF(Deník!$W135&lt;&gt;"",IF(Deník!$B135=Statistika!$F$68,Deník!$W135,""),"")</f>
        <v/>
      </c>
      <c r="EO135" s="13" t="str">
        <f>IF(Deník!$W135&lt;&gt;"",IF(Deník!$B135=Statistika!$F$69,Deník!$W135,""),"")</f>
        <v/>
      </c>
      <c r="EP135" s="601" t="str">
        <f>IF(Deník!$W135&lt;&gt;"",IF(Deník!$B135=Statistika!$F$70,Deník!$W135,""),"")</f>
        <v/>
      </c>
      <c r="EQ135" s="90"/>
      <c r="ER135" s="63" t="str">
        <f>IF(Deník!$W135&lt;&gt;"",IF(Deník!$J135="L",Deník!$W135,""),"")</f>
        <v/>
      </c>
      <c r="ES135" s="13" t="str">
        <f>IF(Deník!$W135&lt;&gt;"",IF(Deník!$J135="S",Deník!$W135,""),"")</f>
        <v/>
      </c>
      <c r="ET135" s="95"/>
      <c r="EU135" s="88"/>
      <c r="EV135" s="63" t="str">
        <f>IF(WEEKDAY(Deník!$C135,2)=1,Deník!$W135,"")</f>
        <v/>
      </c>
      <c r="EW135" s="13" t="str">
        <f>IF(WEEKDAY(Deník!$C135,2)=2,Deník!$W135,"")</f>
        <v/>
      </c>
      <c r="EX135" s="13" t="str">
        <f>IF(WEEKDAY(Deník!$C135,2)=3,Deník!$W135,"")</f>
        <v/>
      </c>
      <c r="EY135" s="13" t="str">
        <f>IF(WEEKDAY(Deník!$C135,2)=4,Deník!$W135,"")</f>
        <v/>
      </c>
      <c r="EZ135" s="60" t="str">
        <f>IF(WEEKDAY(Deník!$C135,2)=5,Deník!$W135,"")</f>
        <v/>
      </c>
      <c r="FA135" s="99"/>
      <c r="FB135" s="100">
        <f>Deník!D135</f>
        <v>0</v>
      </c>
      <c r="FC135" s="63">
        <f>IF($FB135&lt;&gt;"",IF(AND($FB135&gt;=FC$2,$FB135&lt;=FC$3),Deník!$W135,""))</f>
        <v>0</v>
      </c>
      <c r="FD135" s="63" t="str">
        <f>IF($FB135&lt;&gt;"",IF(AND($FB135&gt;=FD$2,$FB135&lt;=FD$3),Deník!$W135,""))</f>
        <v/>
      </c>
      <c r="FE135" s="63" t="str">
        <f>IF($FB135&lt;&gt;"",IF(AND($FB135&gt;=FE$2,$FB135&lt;=FE$3),Deník!$W135,""))</f>
        <v/>
      </c>
      <c r="FF135" s="63" t="str">
        <f>IF($FB135&lt;&gt;"",IF(AND($FB135&gt;=FF$2,$FB135&lt;=FF$3),Deník!$W135,""))</f>
        <v/>
      </c>
      <c r="FG135" s="63" t="str">
        <f>IF($FB135&lt;&gt;"",IF(AND($FB135&gt;=FG$2,$FB135&lt;=FG$3),Deník!$W135,""))</f>
        <v/>
      </c>
      <c r="FH135" s="63" t="str">
        <f>IF($FB135&lt;&gt;"",IF(AND($FB135&gt;=FH$2,$FB135&lt;=FH$3),Deník!$W135,""))</f>
        <v/>
      </c>
      <c r="FI135" s="63" t="str">
        <f>IF($FB135&lt;&gt;"",IF(AND($FB135&gt;=FI$2,$FB135&lt;=FI$3),Deník!$W135,""))</f>
        <v/>
      </c>
      <c r="FJ135" s="63" t="str">
        <f>IF($FB135&lt;&gt;"",IF(AND($FB135&gt;=FJ$2,$FB135&lt;=FJ$3),Deník!$W135,""))</f>
        <v/>
      </c>
      <c r="FK135" s="63" t="str">
        <f>IF($FB135&lt;&gt;"",IF(AND($FB135&gt;=FK$2,$FB135&lt;=FK$3),Deník!$W135,""))</f>
        <v/>
      </c>
      <c r="FL135" s="63" t="str">
        <f>IF($FB135&lt;&gt;"",IF(AND($FB135&gt;=FL$2,$FB135&lt;=FL$3),Deník!$W135,""))</f>
        <v/>
      </c>
      <c r="FM135" s="63" t="str">
        <f>IF($FB135&lt;&gt;"",IF(AND($FB135&gt;=FM$2,$FB135&lt;=FM$3),Deník!$W135,""))</f>
        <v/>
      </c>
      <c r="FN135" s="13"/>
      <c r="FO135" s="20" t="str">
        <f>IF(Deník!$W135&gt;1,Deník!$W135,"")</f>
        <v/>
      </c>
      <c r="FP135" s="20" t="str">
        <f>IF(Deník!$W135&lt;0,Deník!$W135,"")</f>
        <v/>
      </c>
      <c r="FQ135" s="17"/>
      <c r="FS135" s="233"/>
      <c r="FT135" s="233" t="str">
        <f>IF(Deník!$W135&lt;&gt;"",IF(Deník!$Y135=Statistika!$F$78,Deník!$W135,""),"")</f>
        <v/>
      </c>
      <c r="FU135" s="233" t="str">
        <f>IF(Deník!$W135&lt;&gt;"",IF(Deník!$Y135=Statistika!$F$79,Deník!$W135,""),"")</f>
        <v/>
      </c>
      <c r="FV135" s="233" t="str">
        <f>IF(Deník!$W135&lt;&gt;"",IF(Deník!$Y135=Statistika!$F$80,Deník!$W135,""),"")</f>
        <v/>
      </c>
      <c r="FW135" s="233" t="str">
        <f>IF(Deník!$W135&lt;&gt;"",IF(Deník!$Y135=Statistika!$F$81,Deník!$W135,""),"")</f>
        <v/>
      </c>
      <c r="FX135" s="233" t="str">
        <f>IF(Deník!$W135&lt;&gt;"",IF(Deník!$Y135=Statistika!$F$82,Deník!$W135,""),"")</f>
        <v/>
      </c>
      <c r="FY135" s="233" t="str">
        <f>IF(Deník!$W135&lt;&gt;"",IF(Deník!$Y135=Statistika!$F$83,Deník!$W135,""),"")</f>
        <v/>
      </c>
      <c r="FZ135" s="233" t="str">
        <f>IF(Deník!$W135&lt;&gt;"",IF(Deník!$Y135=Statistika!$F$84,Deník!$W135,""),"")</f>
        <v/>
      </c>
      <c r="GA135" s="233" t="str">
        <f>IF(Deník!$W135&lt;&gt;"",IF(Deník!$Y135=Statistika!$F$85,Deník!$W135,""),"")</f>
        <v/>
      </c>
      <c r="GB135" s="233" t="str">
        <f>IF(Deník!$W135&lt;&gt;"",IF(Deník!$Y135=Statistika!$F$86,Deník!$W135,""),"")</f>
        <v/>
      </c>
      <c r="GC135" s="233" t="str">
        <f>IF(Deník!$W135&lt;&gt;"",IF(Deník!$Y135=Statistika!$F$87,Deník!$W135,""),"")</f>
        <v/>
      </c>
      <c r="GD135" s="233" t="str">
        <f>IF(Deník!$W135&lt;&gt;"",IF(Deník!$Y135=Statistika!$F$88,Deník!$W135,""),"")</f>
        <v/>
      </c>
      <c r="GE135" s="233" t="str">
        <f>IF(Deník!$W135&lt;&gt;"",IF(Deník!$Y135=Statistika!$F$89,Deník!$W135,""),"")</f>
        <v/>
      </c>
      <c r="GF135" s="233" t="str">
        <f>IF(Deník!$W135&lt;&gt;"",IF(Deník!$Y135=Statistika!$F$90,Deník!$W135,""),"")</f>
        <v/>
      </c>
      <c r="GG135" s="233" t="str">
        <f>IF(Deník!$W135&lt;&gt;"",IF(Deník!$Y135=Statistika!$F$91,Deník!$W135,""),"")</f>
        <v/>
      </c>
      <c r="GH135" s="233"/>
      <c r="GI135" s="233" t="str">
        <f>IF(Deník!$W135&lt;&gt;"",IF(Deník!$AB135=Statistika!$L$100,Deník!$W135,""),"")</f>
        <v/>
      </c>
      <c r="GJ135" s="233" t="str">
        <f>IF(Deník!$W135&lt;&gt;"",IF(Deník!$AB135=Statistika!$L$101,Deník!$W135,""),"")</f>
        <v/>
      </c>
      <c r="GK135" s="233" t="str">
        <f>IF(Deník!$W135&lt;&gt;"",IF(Deník!$AB135=Statistika!$L$102,Deník!$W135,""),"")</f>
        <v/>
      </c>
      <c r="GL135" s="233" t="str">
        <f>IF(Deník!$W135&lt;&gt;"",IF(Deník!$AB135=Statistika!$L$103,Deník!$W135,""),"")</f>
        <v/>
      </c>
      <c r="GM135" s="233" t="str">
        <f>IF(Deník!$W135&lt;&gt;"",IF(Deník!$AB135=Statistika!$L$104,Deník!$W135,""),"")</f>
        <v/>
      </c>
      <c r="GN135" s="233" t="str">
        <f>IF(Deník!$W135&lt;&gt;"",IF(Deník!$AB135=Statistika!$L$105,Deník!$W135,""),"")</f>
        <v/>
      </c>
      <c r="GO135" s="233" t="str">
        <f>IF(Deník!$W135&lt;&gt;"",IF(Deník!$AB135=Statistika!$L$106,Deník!$W135,""),"")</f>
        <v/>
      </c>
      <c r="GP135" s="233" t="str">
        <f>IF(Deník!$W135&lt;&gt;"",IF(Deník!$AB135=Statistika!$L$107,Deník!$W135,""),"")</f>
        <v/>
      </c>
      <c r="GQ135" s="233" t="str">
        <f>IF(Deník!$W135&lt;&gt;"",IF(Deník!$AB135=Statistika!$L$108,Deník!$W135,""),"")</f>
        <v/>
      </c>
      <c r="GS135" s="233" t="str">
        <f>IF(Deník!$W135&lt;0,IF(Deník!$AC135=Statistika!$F$117,Deník!$W135,""),"")</f>
        <v/>
      </c>
      <c r="GT135" s="233" t="str">
        <f>IF(Deník!$W135&lt;0,IF(Deník!$AC135=Statistika!$F$118,Deník!$W135,""),"")</f>
        <v/>
      </c>
      <c r="GU135" s="233" t="str">
        <f>IF(Deník!$W135&lt;0,IF(Deník!$AC135=Statistika!$F$119,Deník!$W135,""),"")</f>
        <v/>
      </c>
      <c r="GV135" s="233" t="str">
        <f>IF(Deník!$W135&lt;0,IF(Deník!$AC135=Statistika!$F$120,Deník!$W135,""),"")</f>
        <v/>
      </c>
      <c r="GW135" s="233" t="str">
        <f>IF(Deník!$W135&lt;0,IF(Deník!$AC135=Statistika!$F$121,Deník!$W135,""),"")</f>
        <v/>
      </c>
      <c r="GX135" s="233" t="str">
        <f>IF(Deník!$W135&lt;0,IF(Deník!$AC135=Statistika!$F$122,Deník!$W135,""),"")</f>
        <v/>
      </c>
      <c r="GY135" s="233" t="str">
        <f>IF(Deník!$W135&lt;0,IF(Deník!$AC135=Statistika!$F$123,Deník!$W135,""),"")</f>
        <v/>
      </c>
      <c r="GZ135" s="233" t="str">
        <f>IF(Deník!$W135&lt;0,IF(Deník!$AC135=Statistika!$F$124,Deník!$W135,""),"")</f>
        <v/>
      </c>
      <c r="HA135" s="233" t="str">
        <f>IF(Deník!$W135&lt;0,IF(Deník!$AC135=Statistika!$F$125,Deník!$W135,""),"")</f>
        <v/>
      </c>
      <c r="HC135" s="233" t="str">
        <f>IF(Deník!$W135&lt;0,IF(Deník!$AD135=Statistika!$F$133,Deník!$W135,""),"")</f>
        <v/>
      </c>
      <c r="HD135" s="233" t="str">
        <f>IF(Deník!$W135&lt;0,IF(Deník!$AD135=Statistika!$F$134,Deník!$W135,""),"")</f>
        <v/>
      </c>
      <c r="HE135" s="233" t="str">
        <f>IF(Deník!$W135&lt;0,IF(Deník!$AD135=Statistika!$F$135,Deník!$W135,""),"")</f>
        <v/>
      </c>
      <c r="HF135" s="233" t="str">
        <f>IF(Deník!$W135&lt;0,IF(Deník!$AD135=Statistika!$F$136,Deník!$W135,""),"")</f>
        <v/>
      </c>
      <c r="HG135" s="233" t="str">
        <f>IF(Deník!$W135&lt;0,IF(Deník!$AD135=Statistika!$F$137,Deník!$W135,""),"")</f>
        <v/>
      </c>
      <c r="ID135" s="8">
        <f>Tabulka4[[#This Row],[Sloupec3]]</f>
        <v>0</v>
      </c>
      <c r="IE135" s="17" t="str">
        <f>IF(AND([1]Deník!$C135&gt;='[1]Měsíční shrnutí'!$D$1,[1]Deník!$C135&lt;='[1]Měsíční shrnutí'!$F$1),[1]Deník!$X135,"")</f>
        <v/>
      </c>
    </row>
    <row r="136" spans="1:239">
      <c r="A136" s="8">
        <f>Deník!C137</f>
        <v>0</v>
      </c>
      <c r="B136" s="50" t="str">
        <f>Deník!R137</f>
        <v/>
      </c>
      <c r="C136" s="102" t="str">
        <f>IF(AND(Deník!R137&gt;1,Deník!R137&lt;&gt;""),1,"")</f>
        <v/>
      </c>
      <c r="D136" s="102" t="str">
        <f>IF(AND(Deník!R137&lt;=0,Deník!R137&lt;&gt;""),1,"")</f>
        <v/>
      </c>
      <c r="E136" s="103" t="str">
        <f>IF(AND(Deník!R137&gt;=0,Deník!R137&lt;=1),1,"")</f>
        <v/>
      </c>
      <c r="F136" s="79" t="str">
        <f>IF(Deník!R137&lt;&gt;"",Deník!R137+F135,"")</f>
        <v/>
      </c>
      <c r="G136" s="85"/>
      <c r="H136" s="54" t="str">
        <f>IF(MONTH(Deník!$C136)=H$2,IF(AND(Deník!$R136&gt;=0,Deník!$R136&lt;=1),"BE",Deník!$R136),"")</f>
        <v/>
      </c>
      <c r="I136" s="11" t="str">
        <f>IF(MONTH(Deník!$C136)=I$2,IF(AND(Deník!$R136&gt;=0,Deník!$R136&lt;=1),"BE",Deník!$R136),"")</f>
        <v/>
      </c>
      <c r="J136" s="11" t="str">
        <f>IF(MONTH(Deník!$C136)=J$2,IF(AND(Deník!$R136&gt;=0,Deník!$R136&lt;=1),"BE",Deník!$R136),"")</f>
        <v/>
      </c>
      <c r="K136" s="11" t="str">
        <f>IF(MONTH(Deník!$C136)=K$2,IF(AND(Deník!$R136&gt;=0,Deník!$R136&lt;=1),"BE",Deník!$R136),"")</f>
        <v/>
      </c>
      <c r="L136" s="11" t="str">
        <f>IF(MONTH(Deník!$C136)=L$2,IF(AND(Deník!$R136&gt;=0,Deník!$R136&lt;=1),"BE",Deník!$R136),"")</f>
        <v/>
      </c>
      <c r="M136" s="11" t="str">
        <f>IF(MONTH(Deník!$C136)=M$2,IF(AND(Deník!$R136&gt;=0,Deník!$R136&lt;=1),"BE",Deník!$R136),"")</f>
        <v/>
      </c>
      <c r="N136" s="11" t="str">
        <f>IF(MONTH(Deník!$C136)=N$2,IF(AND(Deník!$R136&gt;=0,Deník!$R136&lt;=1),"BE",Deník!$R136),"")</f>
        <v/>
      </c>
      <c r="O136" s="11" t="str">
        <f>IF(MONTH(Deník!$C136)=O$2,IF(AND(Deník!$R136&gt;=0,Deník!$R136&lt;=1),"BE",Deník!$R136),"")</f>
        <v/>
      </c>
      <c r="P136" s="11" t="str">
        <f>IF(MONTH(Deník!$C136)=P$2,IF(AND(Deník!$R136&gt;=0,Deník!$R136&lt;=1),"BE",Deník!$R136),"")</f>
        <v/>
      </c>
      <c r="Q136" s="11" t="str">
        <f>IF(MONTH(Deník!$C136)=Q$2,IF(AND(Deník!$R136&gt;=0,Deník!$R136&lt;=1),"BE",Deník!$R136),"")</f>
        <v/>
      </c>
      <c r="R136" s="11" t="str">
        <f>IF(MONTH(Deník!$C136)=R$2,IF(AND(Deník!$R136&gt;=0,Deník!$R136&lt;=1),"BE",Deník!$R136),"")</f>
        <v/>
      </c>
      <c r="S136" s="57" t="str">
        <f>IF(MONTH(Deník!$C136)=S$2,IF(AND(Deník!$R136&gt;=0,Deník!$R136&lt;=1),"BE",Deník!$R136),"")</f>
        <v/>
      </c>
      <c r="U136" s="12"/>
      <c r="V136" s="12"/>
      <c r="X136" s="600" t="str">
        <f>IF(Deník!$R136&lt;&gt;"",IF(Deník!$B136=Statistika!$F$63,IF(AND(Deník!$R136&gt;=0,Deník!$R136&lt;=1),"BE",Deník!$R136),""),"")</f>
        <v/>
      </c>
      <c r="Y136" s="13" t="str">
        <f>IF(Deník!$R136&lt;&gt;"",IF(Deník!$B136=Statistika!$F$64,IF(AND(Deník!$R136&gt;=0,Deník!$R136&lt;=1),"BE",Deník!$R136),""),"")</f>
        <v/>
      </c>
      <c r="Z136" s="13" t="str">
        <f>IF(Deník!$R136&lt;&gt;"",IF(Deník!$B136=Statistika!$F$65,IF(AND(Deník!$R136&gt;=0,Deník!$R136&lt;=1),"BE",Deník!$R136),""),"")</f>
        <v/>
      </c>
      <c r="AA136" s="13" t="str">
        <f>IF(Deník!$R136&lt;&gt;"",IF(Deník!$B136=Statistika!$F$66,IF(AND(Deník!$R136&gt;=0,Deník!$R136&lt;=1),"BE",Deník!$R136),""),"")</f>
        <v/>
      </c>
      <c r="AB136" s="13" t="str">
        <f>IF(Deník!$R136&lt;&gt;"",IF(Deník!$B136=Statistika!$F$67,IF(AND(Deník!$R136&gt;=0,Deník!$R136&lt;=1),"BE",Deník!$R136),""),"")</f>
        <v/>
      </c>
      <c r="AC136" s="13" t="str">
        <f>IF(Deník!$R136&lt;&gt;"",IF(Deník!$B136=Statistika!$F$68,IF(AND(Deník!$R136&gt;=0,Deník!$R136&lt;=1),"BE",Deník!$R136),""),"")</f>
        <v/>
      </c>
      <c r="AD136" s="13" t="str">
        <f>IF(Deník!$R136&lt;&gt;"",IF(Deník!$B136=Statistika!$F$69,IF(AND(Deník!$R136&gt;=0,Deník!$R136&lt;=1),"BE",Deník!$R136),""),"")</f>
        <v/>
      </c>
      <c r="AE136" s="601" t="str">
        <f>IF(Deník!$R136&lt;&gt;"",IF(Deník!$B136=Statistika!$F$70,IF(AND(Deník!$R136&gt;=0,Deník!$R136&lt;=1),"BE",Deník!$R136),""),"")</f>
        <v/>
      </c>
      <c r="AF136" s="90"/>
      <c r="AG136" s="63" t="str">
        <f>IF(Deník!$R136&lt;&gt;"",IF(Deník!$J136="L",IF(AND(Deník!$R136&gt;=0,Deník!$R136&lt;=1),"BE",Deník!$R136),""),"")</f>
        <v/>
      </c>
      <c r="AH136" s="13" t="str">
        <f>IF(Deník!$R136&lt;&gt;"",IF(Deník!$J136="S",IF(AND(Deník!$R136&gt;=0,Deník!$R136&lt;=1),"BE",Deník!$R136),""),"")</f>
        <v/>
      </c>
      <c r="AI136" s="95"/>
      <c r="AJ136" s="71" t="str">
        <f>IF(Deník!N137&lt;&gt;"",Deník!N137*-1,"")</f>
        <v/>
      </c>
      <c r="AK136" s="88"/>
      <c r="AL136" s="63" t="str">
        <f>IF(WEEKDAY(Deník!$C136,2)=1,IF(AND(Deník!$R136&gt;=0,Deník!$R136&lt;=1),"BE",Deník!$R136),"")</f>
        <v/>
      </c>
      <c r="AM136" s="13" t="str">
        <f>IF(WEEKDAY(Deník!$C136,2)=2,IF(AND(Deník!$R136&gt;=0,Deník!$R136&lt;=1),"BE",Deník!$R136),"")</f>
        <v/>
      </c>
      <c r="AN136" s="13" t="str">
        <f>IF(WEEKDAY(Deník!$C136,2)=3,IF(AND(Deník!$R136&gt;=0,Deník!$R136&lt;=1),"BE",Deník!$R136),"")</f>
        <v/>
      </c>
      <c r="AO136" s="13" t="str">
        <f>IF(WEEKDAY(Deník!$C136,2)=4,IF(AND(Deník!$R136&gt;=0,Deník!$R136&lt;=1),"BE",Deník!$R136),"")</f>
        <v/>
      </c>
      <c r="AP136" s="60" t="str">
        <f>IF(WEEKDAY(Deník!$C136,2)=5,IF(AND(Deník!$R136&gt;=0,Deník!$R136&lt;=1),"BE",Deník!$R136),"")</f>
        <v/>
      </c>
      <c r="AQ136" s="99"/>
      <c r="AR136" s="100">
        <f>Deník!D136</f>
        <v>0</v>
      </c>
      <c r="AS136" s="63" t="str">
        <f>IF(Deník!$D136&lt;&gt;"",IF(AND(Deník!$D136&gt;=AS$2,Deník!$D136&lt;=AS$3),IF(AND(Deník!$R136&gt;=0,Deník!$R136&lt;=1),"BE",Deník!$R136),""),"")</f>
        <v/>
      </c>
      <c r="AT136" s="63" t="str">
        <f>IF(Deník!$D136&lt;&gt;"",IF(AND(Deník!$D136&gt;=AT$2,Deník!$D136&lt;=AT$3),IF(AND(Deník!$R136&gt;=0,Deník!$R136&lt;=1),"BE",Deník!$R136),""),"")</f>
        <v/>
      </c>
      <c r="AU136" s="63" t="str">
        <f>IF(Deník!$D136&lt;&gt;"",IF(AND(Deník!$D136&gt;=AU$2,Deník!$D136&lt;=AU$3),IF(AND(Deník!$R136&gt;=0,Deník!$R136&lt;=1),"BE",Deník!$R136),""),"")</f>
        <v/>
      </c>
      <c r="AV136" s="63" t="str">
        <f>IF(Deník!$D136&lt;&gt;"",IF(AND(Deník!$D136&gt;=AV$2,Deník!$D136&lt;=AV$3),IF(AND(Deník!$R136&gt;=0,Deník!$R136&lt;=1),"BE",Deník!$R136),""),"")</f>
        <v/>
      </c>
      <c r="AW136" s="63" t="str">
        <f>IF(Deník!$D136&lt;&gt;"",IF(AND(Deník!$D136&gt;=AW$2,Deník!$D136&lt;=AW$3),IF(AND(Deník!$R136&gt;=0,Deník!$R136&lt;=1),"BE",Deník!$R136),""),"")</f>
        <v/>
      </c>
      <c r="AX136" s="63" t="str">
        <f>IF(Deník!$D136&lt;&gt;"",IF(AND(Deník!$D136&gt;=AX$2,Deník!$D136&lt;=AX$3),IF(AND(Deník!$R136&gt;=0,Deník!$R136&lt;=1),"BE",Deník!$R136),""),"")</f>
        <v/>
      </c>
      <c r="AY136" s="63" t="str">
        <f>IF(Deník!$D136&lt;&gt;"",IF(AND(Deník!$D136&gt;=AY$2,Deník!$D136&lt;=AY$3),IF(AND(Deník!$R136&gt;=0,Deník!$R136&lt;=1),"BE",Deník!$R136),""),"")</f>
        <v/>
      </c>
      <c r="AZ136" s="63" t="str">
        <f>IF(Deník!$D136&lt;&gt;"",IF(AND(Deník!$D136&gt;=AZ$2,Deník!$D136&lt;=AZ$3),IF(AND(Deník!$R136&gt;=0,Deník!$R136&lt;=1),"BE",Deník!$R136),""),"")</f>
        <v/>
      </c>
      <c r="BA136" s="63" t="str">
        <f>IF(Deník!$D136&lt;&gt;"",IF(AND(Deník!$D136&gt;=BA$2,Deník!$D136&lt;=BA$3),IF(AND(Deník!$R136&gt;=0,Deník!$R136&lt;=1),"BE",Deník!$R136),""),"")</f>
        <v/>
      </c>
      <c r="BB136" s="63" t="str">
        <f>IF(Deník!$D136&lt;&gt;"",IF(AND(Deník!$D136&gt;=BB$2,Deník!$D136&lt;=BB$3),IF(AND(Deník!$R136&gt;=0,Deník!$R136&lt;=1),"BE",Deník!$R136),""),"")</f>
        <v/>
      </c>
      <c r="BC136" s="71" t="str">
        <f>IF(Deník!$D136&lt;&gt;"",IF(AND(Deník!$D136&gt;=BC$2,Deník!$D136&lt;=BC$3),IF(AND(Deník!$R136&gt;=0,Deník!$R136&lt;=1),"BE",Deník!$R136),""),"")</f>
        <v/>
      </c>
      <c r="BD136" s="20" t="str">
        <f>IF(Deník!$J137="S",(Deník!$M137-Deník!$K137),IF(Deník!$J137="L",(Deník!$K137-Deník!$M137),""))</f>
        <v/>
      </c>
      <c r="BE136" s="20" t="str">
        <f>IF(Deník!$J137="S",(Deník!$K137-Deník!$O137),IF(Deník!$J137="L",(Deník!$O137-Deník!$K137),""))</f>
        <v/>
      </c>
      <c r="BF136" s="20" t="str">
        <f>IF(Deník!$J137="S",(Deník!$K137-Deník!$L137),IF(Deník!$J137="L",(Deník!$L137-Deník!$K137),""))</f>
        <v/>
      </c>
      <c r="BG136" s="20" t="str">
        <f>IF(Deník!$J137="S",(Deník!$K137-Deník!$S137),IF(Deník!$J137="L",(Deník!$S137-Deník!$K137),""))</f>
        <v/>
      </c>
      <c r="BH136" s="20" t="str">
        <f>IF(Deník!$J137="S",(Deník!$K137-Deník!$U137),IF(Deník!$J137="L",(Deník!$U137-Deník!$K137),""))</f>
        <v/>
      </c>
      <c r="BI136" s="20" t="str">
        <f>IF(Deník!$R136&gt;1,Deník!$R136,"")</f>
        <v/>
      </c>
      <c r="BJ136" s="20" t="str">
        <f>IF(Deník!$R136&lt;0,Deník!$R136,"")</f>
        <v/>
      </c>
      <c r="BK136" s="17"/>
      <c r="BM136" s="233" t="str">
        <f>IF(Deník!$R136&lt;&gt;"",IF(Deník!$Y136=Statistika!$F$78,IF(AND(Deník!$R136&gt;=0,Deník!$R136&lt;=1),"BE",Deník!$R136),""),"")</f>
        <v/>
      </c>
      <c r="BN136" s="233" t="str">
        <f>IF(Deník!$R136&lt;&gt;"",IF(Deník!$Y136=Statistika!$F$79,IF(AND(Deník!$R136&gt;=0,Deník!$R136&lt;=1),"BE",Deník!$R136),""),"")</f>
        <v/>
      </c>
      <c r="BO136" s="233" t="str">
        <f>IF(Deník!$R136&lt;&gt;"",IF(Deník!$Y136=Statistika!$F$80,IF(AND(Deník!$R136&gt;=0,Deník!$R136&lt;=1),"BE",Deník!$R136),""),"")</f>
        <v/>
      </c>
      <c r="BP136" s="233" t="str">
        <f>IF(Deník!$R136&lt;&gt;"",IF(Deník!$Y136=Statistika!$F$81,IF(AND(Deník!$R136&gt;=0,Deník!$R136&lt;=1),"BE",Deník!$R136),""),"")</f>
        <v/>
      </c>
      <c r="BQ136" s="233" t="str">
        <f>IF(Deník!$R136&lt;&gt;"",IF(Deník!$Y136=Statistika!$F$82,IF(AND(Deník!$R136&gt;=0,Deník!$R136&lt;=1),"BE",Deník!$R136),""),"")</f>
        <v/>
      </c>
      <c r="BR136" s="233" t="str">
        <f>IF(Deník!$R136&lt;&gt;"",IF(Deník!$Y136=Statistika!$F$83,IF(AND(Deník!$R136&gt;=0,Deník!$R136&lt;=1),"BE",Deník!$R136),""),"")</f>
        <v/>
      </c>
      <c r="BS136" s="233" t="str">
        <f>IF(Deník!$R136&lt;&gt;"",IF(Deník!$Y136=Statistika!$F$84,IF(AND(Deník!$R136&gt;=0,Deník!$R136&lt;=1),"BE",Deník!$R136),""),"")</f>
        <v/>
      </c>
      <c r="BT136" s="233" t="str">
        <f>IF(Deník!$R136&lt;&gt;"",IF(Deník!$Y136=Statistika!$F$85,IF(AND(Deník!$R136&gt;=0,Deník!$R136&lt;=1),"BE",Deník!$R136),""),"")</f>
        <v/>
      </c>
      <c r="BU136" s="233" t="str">
        <f>IF(Deník!$R136&lt;&gt;"",IF(Deník!$Y136=Statistika!$F$86,IF(AND(Deník!$R136&gt;=0,Deník!$R136&lt;=1),"BE",Deník!$R136),""),"")</f>
        <v/>
      </c>
      <c r="BV136" s="233" t="str">
        <f>IF(Deník!$R136&lt;&gt;"",IF(Deník!$Y136=Statistika!$F$87,IF(AND(Deník!$R136&gt;=0,Deník!$R136&lt;=1),"BE",Deník!$R136),""),"")</f>
        <v/>
      </c>
      <c r="BW136" s="233" t="str">
        <f>IF(Deník!$R136&lt;&gt;"",IF(Deník!$Y136=Statistika!$F$88,IF(AND(Deník!$R136&gt;=0,Deník!$R136&lt;=1),"BE",Deník!$R136),""),"")</f>
        <v/>
      </c>
      <c r="BX136" s="233" t="str">
        <f>IF(Deník!$R136&lt;&gt;"",IF(Deník!$Y136=Statistika!$F$89,IF(AND(Deník!$R136&gt;=0,Deník!$R136&lt;=1),"BE",Deník!$R136),""),"")</f>
        <v/>
      </c>
      <c r="BY136" s="233" t="str">
        <f>IF(Deník!$R136&lt;&gt;"",IF(Deník!$Y136=Statistika!$F$90,IF(AND(Deník!$R136&gt;=0,Deník!$R136&lt;=1),"BE",Deník!$R136),""),"")</f>
        <v/>
      </c>
      <c r="BZ136" s="233" t="str">
        <f>IF(Deník!$R136&lt;&gt;"",IF(Deník!$Y136=Statistika!$F$91,IF(AND(Deník!$R136&gt;=0,Deník!$R136&lt;=1),"BE",Deník!$R136),""),"")</f>
        <v/>
      </c>
      <c r="CA136" s="233"/>
      <c r="CB136" s="233" t="str">
        <f>IF(Deník!$R136&lt;&gt;"",IF(Deník!$AB136="SL",IF(AND(Deník!$R136&gt;=0,Deník!$R136&lt;=1),"BE",Deník!$R136),""),"")</f>
        <v/>
      </c>
      <c r="CC136" s="233" t="str">
        <f>IF(Deník!$R136&lt;&gt;"",IF(Deník!$AB136="BE10",IF(AND(Deník!$R136&gt;=0,Deník!$R136&lt;=1),"BE",Deník!$R136),""),"")</f>
        <v/>
      </c>
      <c r="CD136" s="233" t="str">
        <f>IF(Deník!$R136&lt;&gt;"",IF(Deník!$AB136="BE15",IF(AND(Deník!$R136&gt;=0,Deník!$R136&lt;=1),"BE",Deník!$R136),""),"")</f>
        <v/>
      </c>
      <c r="CE136" s="233" t="str">
        <f>IF(Deník!$R136&lt;&gt;"",IF(Deník!$AB136="BE20",IF(AND(Deník!$R136&gt;=0,Deník!$R136&lt;=1),"BE",Deník!$R136),""),"")</f>
        <v/>
      </c>
      <c r="CF136" s="233" t="str">
        <f>IF(Deník!$R136&lt;&gt;"",IF(Deník!$AB136="TP1",IF(AND(Deník!$R136&gt;=0,Deník!$R136&lt;=1),"BE",Deník!$R136),""),"")</f>
        <v/>
      </c>
      <c r="CG136" s="233" t="str">
        <f>IF(Deník!$R136&lt;&gt;"",IF(Deník!$AB136="TP2",IF(AND(Deník!$R136&gt;=0,Deník!$R136&lt;=1),"BE",Deník!$R136),""),"")</f>
        <v/>
      </c>
      <c r="CH136" s="233" t="str">
        <f>IF(Deník!$R136&lt;&gt;"",IF(Deník!$AB136="TP3",IF(AND(Deník!$R136&gt;=0,Deník!$R136&lt;=1),"BE",Deník!$R136),""),"")</f>
        <v/>
      </c>
      <c r="CI136" s="233" t="str">
        <f>IF(Deník!$R136&lt;&gt;"",IF(Deník!$AB136="Trailing SL",IF(AND(Deník!$R136&gt;=0,Deník!$R136&lt;=1),"BE",Deník!$R136),""),"")</f>
        <v/>
      </c>
      <c r="CJ136" s="233" t="str">
        <f>IF(Deník!$R136&lt;&gt;"",IF(Deník!$AB136="Manual",IF(AND(Deník!$R136&gt;=0,Deník!$R136&lt;=1),"BE",Deník!$R136),""),"")</f>
        <v/>
      </c>
      <c r="CK136" s="233"/>
      <c r="CL136" s="233" t="str">
        <f>IF(Deník!$R136&lt;0,IF(Deník!$AC136=Statistika!$F$117,Deník!$R136,""),"")</f>
        <v/>
      </c>
      <c r="CM136" s="233" t="str">
        <f>IF(Deník!$R136&lt;0,IF(Deník!$AC136=Statistika!$F$118,Deník!$R136,""),"")</f>
        <v/>
      </c>
      <c r="CN136" s="233" t="str">
        <f>IF(Deník!$R136&lt;0,IF(Deník!$AC136=Statistika!$F$119,Deník!$R136,""),"")</f>
        <v/>
      </c>
      <c r="CO136" s="233" t="str">
        <f>IF(Deník!$R136&lt;0,IF(Deník!$AC136=Statistika!$F$120,Deník!$R136,""),"")</f>
        <v/>
      </c>
      <c r="CP136" s="233" t="str">
        <f>IF(Deník!$R136&lt;0,IF(Deník!$AC136=Statistika!$F$121,Deník!$R136,""),"")</f>
        <v/>
      </c>
      <c r="CQ136" s="233" t="str">
        <f>IF(Deník!$R136&lt;0,IF(Deník!$AC136=Statistika!$F$122,Deník!$R136,""),"")</f>
        <v/>
      </c>
      <c r="CR136" s="233" t="str">
        <f>IF(Deník!$R136&lt;0,IF(Deník!$AC136=Statistika!$F$123,Deník!$R136,""),"")</f>
        <v/>
      </c>
      <c r="CS136" s="233" t="str">
        <f>IF(Deník!$R136&lt;0,IF(Deník!$AC136=Statistika!$F$124,Deník!$R136,""),"")</f>
        <v/>
      </c>
      <c r="CT136" s="233" t="str">
        <f>IF(Deník!$R136&lt;0,IF(Deník!$AC136=Statistika!$F$125,Deník!$R136,""),"")</f>
        <v/>
      </c>
      <c r="CU136" s="233"/>
      <c r="CV136" s="233" t="str">
        <f>IF(Deník!$R136&lt;0,IF(Deník!$AD136=$CV$2,Deník!$R136,""),"")</f>
        <v/>
      </c>
      <c r="CW136" s="233" t="str">
        <f>IF(Deník!$R136&lt;0,IF(Deník!$AD136=$CW$2,Deník!$R136,""),"")</f>
        <v/>
      </c>
      <c r="CX136" s="233" t="str">
        <f>IF(Deník!$R136&lt;0,IF(Deník!$AD136=$CX$2,Deník!$R136,""),"")</f>
        <v/>
      </c>
      <c r="CY136" s="233" t="str">
        <f>IF(Deník!$R136&lt;0,IF(Deník!$AD136=$CY$2,Deník!$R136,""),"")</f>
        <v/>
      </c>
      <c r="CZ136" s="233" t="str">
        <f>IF(Deník!$R136&lt;0,IF(Deník!$AD136=$CZ$2,Deník!$R136,""),"")</f>
        <v/>
      </c>
      <c r="DL136" s="221">
        <f t="shared" si="10"/>
        <v>93847.029999999984</v>
      </c>
      <c r="DM136" s="220">
        <f t="shared" si="9"/>
        <v>-6.1529700000000132E-2</v>
      </c>
      <c r="DO136" s="50">
        <f>Deník!W137</f>
        <v>0</v>
      </c>
      <c r="DP136" s="102" t="str">
        <f>IF(AND(Deník!W137&gt;0),1,"")</f>
        <v/>
      </c>
      <c r="DQ136" s="102">
        <f>IF(AND(Deník!W137&lt;=0),1,"")</f>
        <v>1</v>
      </c>
      <c r="DR136" s="227"/>
      <c r="DS136" s="228"/>
      <c r="DT136" s="85"/>
      <c r="DU136" s="54">
        <f>IF(MONTH(Deník!$C136)=DU$2,Deník!$W136,"")</f>
        <v>0</v>
      </c>
      <c r="DV136" s="222" t="str">
        <f>IF(MONTH(Deník!$C136)=DV$2,Deník!$W136,"")</f>
        <v/>
      </c>
      <c r="DW136" s="222" t="str">
        <f>IF(MONTH(Deník!$C136)=DW$2,Deník!$W136,"")</f>
        <v/>
      </c>
      <c r="DX136" s="222" t="str">
        <f>IF(MONTH(Deník!$C136)=DX$2,Deník!$W136,"")</f>
        <v/>
      </c>
      <c r="DY136" s="222" t="str">
        <f>IF(MONTH(Deník!$C136)=DY$2,Deník!$W136,"")</f>
        <v/>
      </c>
      <c r="DZ136" s="222" t="str">
        <f>IF(MONTH(Deník!$C136)=DZ$2,Deník!$W136,"")</f>
        <v/>
      </c>
      <c r="EA136" s="222" t="str">
        <f>IF(MONTH(Deník!$C136)=EA$2,Deník!$W136,"")</f>
        <v/>
      </c>
      <c r="EB136" s="222" t="str">
        <f>IF(MONTH(Deník!$C136)=EB$2,Deník!$W136,"")</f>
        <v/>
      </c>
      <c r="EC136" s="222" t="str">
        <f>IF(MONTH(Deník!$C136)=EC$2,Deník!$W136,"")</f>
        <v/>
      </c>
      <c r="ED136" s="222" t="str">
        <f>IF(MONTH(Deník!$C136)=ED$2,Deník!$W136,"")</f>
        <v/>
      </c>
      <c r="EE136" s="222" t="str">
        <f>IF(MONTH(Deník!$C136)=EE$2,Deník!$W136,"")</f>
        <v/>
      </c>
      <c r="EF136" s="222" t="str">
        <f>IF(MONTH(Deník!$C136)=EF$2,Deník!$W136,"")</f>
        <v/>
      </c>
      <c r="EI136" s="600" t="str">
        <f>IF(Deník!$W136&lt;&gt;"",IF(Deník!$B136=Statistika!$F$63,Deník!$W136,""),"")</f>
        <v/>
      </c>
      <c r="EJ136" s="13" t="str">
        <f>IF(Deník!$W136&lt;&gt;"",IF(Deník!$B136=Statistika!$F$64,Deník!$W136,""),"")</f>
        <v/>
      </c>
      <c r="EK136" s="13" t="str">
        <f>IF(Deník!$W136&lt;&gt;"",IF(Deník!$B136=Statistika!$F$65,Deník!$W136,""),"")</f>
        <v/>
      </c>
      <c r="EL136" s="13" t="str">
        <f>IF(Deník!$W136&lt;&gt;"",IF(Deník!$B136=Statistika!$F$66,Deník!$W136,""),"")</f>
        <v/>
      </c>
      <c r="EM136" s="13" t="str">
        <f>IF(Deník!$W136&lt;&gt;"",IF(Deník!$B136=Statistika!$F$67,Deník!$W136,""),"")</f>
        <v/>
      </c>
      <c r="EN136" s="13" t="str">
        <f>IF(Deník!$W136&lt;&gt;"",IF(Deník!$B136=Statistika!$F$68,Deník!$W136,""),"")</f>
        <v/>
      </c>
      <c r="EO136" s="13" t="str">
        <f>IF(Deník!$W136&lt;&gt;"",IF(Deník!$B136=Statistika!$F$69,Deník!$W136,""),"")</f>
        <v/>
      </c>
      <c r="EP136" s="601" t="str">
        <f>IF(Deník!$W136&lt;&gt;"",IF(Deník!$B136=Statistika!$F$70,Deník!$W136,""),"")</f>
        <v/>
      </c>
      <c r="EQ136" s="90"/>
      <c r="ER136" s="63" t="str">
        <f>IF(Deník!$W136&lt;&gt;"",IF(Deník!$J136="L",Deník!$W136,""),"")</f>
        <v/>
      </c>
      <c r="ES136" s="13" t="str">
        <f>IF(Deník!$W136&lt;&gt;"",IF(Deník!$J136="S",Deník!$W136,""),"")</f>
        <v/>
      </c>
      <c r="ET136" s="95"/>
      <c r="EU136" s="88"/>
      <c r="EV136" s="63" t="str">
        <f>IF(WEEKDAY(Deník!$C136,2)=1,Deník!$W136,"")</f>
        <v/>
      </c>
      <c r="EW136" s="13" t="str">
        <f>IF(WEEKDAY(Deník!$C136,2)=2,Deník!$W136,"")</f>
        <v/>
      </c>
      <c r="EX136" s="13" t="str">
        <f>IF(WEEKDAY(Deník!$C136,2)=3,Deník!$W136,"")</f>
        <v/>
      </c>
      <c r="EY136" s="13" t="str">
        <f>IF(WEEKDAY(Deník!$C136,2)=4,Deník!$W136,"")</f>
        <v/>
      </c>
      <c r="EZ136" s="60" t="str">
        <f>IF(WEEKDAY(Deník!$C136,2)=5,Deník!$W136,"")</f>
        <v/>
      </c>
      <c r="FA136" s="99"/>
      <c r="FB136" s="100">
        <f>Deník!D136</f>
        <v>0</v>
      </c>
      <c r="FC136" s="63">
        <f>IF($FB136&lt;&gt;"",IF(AND($FB136&gt;=FC$2,$FB136&lt;=FC$3),Deník!$W136,""))</f>
        <v>0</v>
      </c>
      <c r="FD136" s="63" t="str">
        <f>IF($FB136&lt;&gt;"",IF(AND($FB136&gt;=FD$2,$FB136&lt;=FD$3),Deník!$W136,""))</f>
        <v/>
      </c>
      <c r="FE136" s="63" t="str">
        <f>IF($FB136&lt;&gt;"",IF(AND($FB136&gt;=FE$2,$FB136&lt;=FE$3),Deník!$W136,""))</f>
        <v/>
      </c>
      <c r="FF136" s="63" t="str">
        <f>IF($FB136&lt;&gt;"",IF(AND($FB136&gt;=FF$2,$FB136&lt;=FF$3),Deník!$W136,""))</f>
        <v/>
      </c>
      <c r="FG136" s="63" t="str">
        <f>IF($FB136&lt;&gt;"",IF(AND($FB136&gt;=FG$2,$FB136&lt;=FG$3),Deník!$W136,""))</f>
        <v/>
      </c>
      <c r="FH136" s="63" t="str">
        <f>IF($FB136&lt;&gt;"",IF(AND($FB136&gt;=FH$2,$FB136&lt;=FH$3),Deník!$W136,""))</f>
        <v/>
      </c>
      <c r="FI136" s="63" t="str">
        <f>IF($FB136&lt;&gt;"",IF(AND($FB136&gt;=FI$2,$FB136&lt;=FI$3),Deník!$W136,""))</f>
        <v/>
      </c>
      <c r="FJ136" s="63" t="str">
        <f>IF($FB136&lt;&gt;"",IF(AND($FB136&gt;=FJ$2,$FB136&lt;=FJ$3),Deník!$W136,""))</f>
        <v/>
      </c>
      <c r="FK136" s="63" t="str">
        <f>IF($FB136&lt;&gt;"",IF(AND($FB136&gt;=FK$2,$FB136&lt;=FK$3),Deník!$W136,""))</f>
        <v/>
      </c>
      <c r="FL136" s="63" t="str">
        <f>IF($FB136&lt;&gt;"",IF(AND($FB136&gt;=FL$2,$FB136&lt;=FL$3),Deník!$W136,""))</f>
        <v/>
      </c>
      <c r="FM136" s="63" t="str">
        <f>IF($FB136&lt;&gt;"",IF(AND($FB136&gt;=FM$2,$FB136&lt;=FM$3),Deník!$W136,""))</f>
        <v/>
      </c>
      <c r="FN136" s="13"/>
      <c r="FO136" s="20" t="str">
        <f>IF(Deník!$W136&gt;1,Deník!$W136,"")</f>
        <v/>
      </c>
      <c r="FP136" s="20" t="str">
        <f>IF(Deník!$W136&lt;0,Deník!$W136,"")</f>
        <v/>
      </c>
      <c r="FQ136" s="17"/>
      <c r="FS136" s="233"/>
      <c r="FT136" s="233" t="str">
        <f>IF(Deník!$W136&lt;&gt;"",IF(Deník!$Y136=Statistika!$F$78,Deník!$W136,""),"")</f>
        <v/>
      </c>
      <c r="FU136" s="233" t="str">
        <f>IF(Deník!$W136&lt;&gt;"",IF(Deník!$Y136=Statistika!$F$79,Deník!$W136,""),"")</f>
        <v/>
      </c>
      <c r="FV136" s="233" t="str">
        <f>IF(Deník!$W136&lt;&gt;"",IF(Deník!$Y136=Statistika!$F$80,Deník!$W136,""),"")</f>
        <v/>
      </c>
      <c r="FW136" s="233" t="str">
        <f>IF(Deník!$W136&lt;&gt;"",IF(Deník!$Y136=Statistika!$F$81,Deník!$W136,""),"")</f>
        <v/>
      </c>
      <c r="FX136" s="233" t="str">
        <f>IF(Deník!$W136&lt;&gt;"",IF(Deník!$Y136=Statistika!$F$82,Deník!$W136,""),"")</f>
        <v/>
      </c>
      <c r="FY136" s="233" t="str">
        <f>IF(Deník!$W136&lt;&gt;"",IF(Deník!$Y136=Statistika!$F$83,Deník!$W136,""),"")</f>
        <v/>
      </c>
      <c r="FZ136" s="233" t="str">
        <f>IF(Deník!$W136&lt;&gt;"",IF(Deník!$Y136=Statistika!$F$84,Deník!$W136,""),"")</f>
        <v/>
      </c>
      <c r="GA136" s="233" t="str">
        <f>IF(Deník!$W136&lt;&gt;"",IF(Deník!$Y136=Statistika!$F$85,Deník!$W136,""),"")</f>
        <v/>
      </c>
      <c r="GB136" s="233" t="str">
        <f>IF(Deník!$W136&lt;&gt;"",IF(Deník!$Y136=Statistika!$F$86,Deník!$W136,""),"")</f>
        <v/>
      </c>
      <c r="GC136" s="233" t="str">
        <f>IF(Deník!$W136&lt;&gt;"",IF(Deník!$Y136=Statistika!$F$87,Deník!$W136,""),"")</f>
        <v/>
      </c>
      <c r="GD136" s="233" t="str">
        <f>IF(Deník!$W136&lt;&gt;"",IF(Deník!$Y136=Statistika!$F$88,Deník!$W136,""),"")</f>
        <v/>
      </c>
      <c r="GE136" s="233" t="str">
        <f>IF(Deník!$W136&lt;&gt;"",IF(Deník!$Y136=Statistika!$F$89,Deník!$W136,""),"")</f>
        <v/>
      </c>
      <c r="GF136" s="233" t="str">
        <f>IF(Deník!$W136&lt;&gt;"",IF(Deník!$Y136=Statistika!$F$90,Deník!$W136,""),"")</f>
        <v/>
      </c>
      <c r="GG136" s="233" t="str">
        <f>IF(Deník!$W136&lt;&gt;"",IF(Deník!$Y136=Statistika!$F$91,Deník!$W136,""),"")</f>
        <v/>
      </c>
      <c r="GH136" s="233"/>
      <c r="GI136" s="233" t="str">
        <f>IF(Deník!$W136&lt;&gt;"",IF(Deník!$AB136=Statistika!$L$100,Deník!$W136,""),"")</f>
        <v/>
      </c>
      <c r="GJ136" s="233" t="str">
        <f>IF(Deník!$W136&lt;&gt;"",IF(Deník!$AB136=Statistika!$L$101,Deník!$W136,""),"")</f>
        <v/>
      </c>
      <c r="GK136" s="233" t="str">
        <f>IF(Deník!$W136&lt;&gt;"",IF(Deník!$AB136=Statistika!$L$102,Deník!$W136,""),"")</f>
        <v/>
      </c>
      <c r="GL136" s="233" t="str">
        <f>IF(Deník!$W136&lt;&gt;"",IF(Deník!$AB136=Statistika!$L$103,Deník!$W136,""),"")</f>
        <v/>
      </c>
      <c r="GM136" s="233" t="str">
        <f>IF(Deník!$W136&lt;&gt;"",IF(Deník!$AB136=Statistika!$L$104,Deník!$W136,""),"")</f>
        <v/>
      </c>
      <c r="GN136" s="233" t="str">
        <f>IF(Deník!$W136&lt;&gt;"",IF(Deník!$AB136=Statistika!$L$105,Deník!$W136,""),"")</f>
        <v/>
      </c>
      <c r="GO136" s="233" t="str">
        <f>IF(Deník!$W136&lt;&gt;"",IF(Deník!$AB136=Statistika!$L$106,Deník!$W136,""),"")</f>
        <v/>
      </c>
      <c r="GP136" s="233" t="str">
        <f>IF(Deník!$W136&lt;&gt;"",IF(Deník!$AB136=Statistika!$L$107,Deník!$W136,""),"")</f>
        <v/>
      </c>
      <c r="GQ136" s="233" t="str">
        <f>IF(Deník!$W136&lt;&gt;"",IF(Deník!$AB136=Statistika!$L$108,Deník!$W136,""),"")</f>
        <v/>
      </c>
      <c r="GS136" s="233" t="str">
        <f>IF(Deník!$W136&lt;0,IF(Deník!$AC136=Statistika!$F$117,Deník!$W136,""),"")</f>
        <v/>
      </c>
      <c r="GT136" s="233" t="str">
        <f>IF(Deník!$W136&lt;0,IF(Deník!$AC136=Statistika!$F$118,Deník!$W136,""),"")</f>
        <v/>
      </c>
      <c r="GU136" s="233" t="str">
        <f>IF(Deník!$W136&lt;0,IF(Deník!$AC136=Statistika!$F$119,Deník!$W136,""),"")</f>
        <v/>
      </c>
      <c r="GV136" s="233" t="str">
        <f>IF(Deník!$W136&lt;0,IF(Deník!$AC136=Statistika!$F$120,Deník!$W136,""),"")</f>
        <v/>
      </c>
      <c r="GW136" s="233" t="str">
        <f>IF(Deník!$W136&lt;0,IF(Deník!$AC136=Statistika!$F$121,Deník!$W136,""),"")</f>
        <v/>
      </c>
      <c r="GX136" s="233" t="str">
        <f>IF(Deník!$W136&lt;0,IF(Deník!$AC136=Statistika!$F$122,Deník!$W136,""),"")</f>
        <v/>
      </c>
      <c r="GY136" s="233" t="str">
        <f>IF(Deník!$W136&lt;0,IF(Deník!$AC136=Statistika!$F$123,Deník!$W136,""),"")</f>
        <v/>
      </c>
      <c r="GZ136" s="233" t="str">
        <f>IF(Deník!$W136&lt;0,IF(Deník!$AC136=Statistika!$F$124,Deník!$W136,""),"")</f>
        <v/>
      </c>
      <c r="HA136" s="233" t="str">
        <f>IF(Deník!$W136&lt;0,IF(Deník!$AC136=Statistika!$F$125,Deník!$W136,""),"")</f>
        <v/>
      </c>
      <c r="HC136" s="233" t="str">
        <f>IF(Deník!$W136&lt;0,IF(Deník!$AD136=Statistika!$F$133,Deník!$W136,""),"")</f>
        <v/>
      </c>
      <c r="HD136" s="233" t="str">
        <f>IF(Deník!$W136&lt;0,IF(Deník!$AD136=Statistika!$F$134,Deník!$W136,""),"")</f>
        <v/>
      </c>
      <c r="HE136" s="233" t="str">
        <f>IF(Deník!$W136&lt;0,IF(Deník!$AD136=Statistika!$F$135,Deník!$W136,""),"")</f>
        <v/>
      </c>
      <c r="HF136" s="233" t="str">
        <f>IF(Deník!$W136&lt;0,IF(Deník!$AD136=Statistika!$F$136,Deník!$W136,""),"")</f>
        <v/>
      </c>
      <c r="HG136" s="233" t="str">
        <f>IF(Deník!$W136&lt;0,IF(Deník!$AD136=Statistika!$F$137,Deník!$W136,""),"")</f>
        <v/>
      </c>
      <c r="ID136" s="8">
        <f>Tabulka4[[#This Row],[Sloupec3]]</f>
        <v>0</v>
      </c>
      <c r="IE136" s="17" t="str">
        <f>IF(AND([1]Deník!$C136&gt;='[1]Měsíční shrnutí'!$D$1,[1]Deník!$C136&lt;='[1]Měsíční shrnutí'!$F$1),[1]Deník!$X136,"")</f>
        <v/>
      </c>
    </row>
    <row r="137" spans="1:239">
      <c r="A137" s="8">
        <f>Deník!C138</f>
        <v>0</v>
      </c>
      <c r="B137" s="50" t="str">
        <f>Deník!R138</f>
        <v/>
      </c>
      <c r="C137" s="102" t="str">
        <f>IF(AND(Deník!R138&gt;1,Deník!R138&lt;&gt;""),1,"")</f>
        <v/>
      </c>
      <c r="D137" s="102" t="str">
        <f>IF(AND(Deník!R138&lt;=0,Deník!R138&lt;&gt;""),1,"")</f>
        <v/>
      </c>
      <c r="E137" s="103" t="str">
        <f>IF(AND(Deník!R138&gt;=0,Deník!R138&lt;=1),1,"")</f>
        <v/>
      </c>
      <c r="F137" s="79" t="str">
        <f>IF(Deník!R138&lt;&gt;"",Deník!R138+F136,"")</f>
        <v/>
      </c>
      <c r="G137" s="85"/>
      <c r="H137" s="54" t="str">
        <f>IF(MONTH(Deník!$C137)=H$2,IF(AND(Deník!$R137&gt;=0,Deník!$R137&lt;=1),"BE",Deník!$R137),"")</f>
        <v/>
      </c>
      <c r="I137" s="11" t="str">
        <f>IF(MONTH(Deník!$C137)=I$2,IF(AND(Deník!$R137&gt;=0,Deník!$R137&lt;=1),"BE",Deník!$R137),"")</f>
        <v/>
      </c>
      <c r="J137" s="11" t="str">
        <f>IF(MONTH(Deník!$C137)=J$2,IF(AND(Deník!$R137&gt;=0,Deník!$R137&lt;=1),"BE",Deník!$R137),"")</f>
        <v/>
      </c>
      <c r="K137" s="11" t="str">
        <f>IF(MONTH(Deník!$C137)=K$2,IF(AND(Deník!$R137&gt;=0,Deník!$R137&lt;=1),"BE",Deník!$R137),"")</f>
        <v/>
      </c>
      <c r="L137" s="11" t="str">
        <f>IF(MONTH(Deník!$C137)=L$2,IF(AND(Deník!$R137&gt;=0,Deník!$R137&lt;=1),"BE",Deník!$R137),"")</f>
        <v/>
      </c>
      <c r="M137" s="11" t="str">
        <f>IF(MONTH(Deník!$C137)=M$2,IF(AND(Deník!$R137&gt;=0,Deník!$R137&lt;=1),"BE",Deník!$R137),"")</f>
        <v/>
      </c>
      <c r="N137" s="11" t="str">
        <f>IF(MONTH(Deník!$C137)=N$2,IF(AND(Deník!$R137&gt;=0,Deník!$R137&lt;=1),"BE",Deník!$R137),"")</f>
        <v/>
      </c>
      <c r="O137" s="11" t="str">
        <f>IF(MONTH(Deník!$C137)=O$2,IF(AND(Deník!$R137&gt;=0,Deník!$R137&lt;=1),"BE",Deník!$R137),"")</f>
        <v/>
      </c>
      <c r="P137" s="11" t="str">
        <f>IF(MONTH(Deník!$C137)=P$2,IF(AND(Deník!$R137&gt;=0,Deník!$R137&lt;=1),"BE",Deník!$R137),"")</f>
        <v/>
      </c>
      <c r="Q137" s="11" t="str">
        <f>IF(MONTH(Deník!$C137)=Q$2,IF(AND(Deník!$R137&gt;=0,Deník!$R137&lt;=1),"BE",Deník!$R137),"")</f>
        <v/>
      </c>
      <c r="R137" s="11" t="str">
        <f>IF(MONTH(Deník!$C137)=R$2,IF(AND(Deník!$R137&gt;=0,Deník!$R137&lt;=1),"BE",Deník!$R137),"")</f>
        <v/>
      </c>
      <c r="S137" s="57" t="str">
        <f>IF(MONTH(Deník!$C137)=S$2,IF(AND(Deník!$R137&gt;=0,Deník!$R137&lt;=1),"BE",Deník!$R137),"")</f>
        <v/>
      </c>
      <c r="U137" s="12"/>
      <c r="V137" s="12"/>
      <c r="X137" s="600" t="str">
        <f>IF(Deník!$R137&lt;&gt;"",IF(Deník!$B137=Statistika!$F$63,IF(AND(Deník!$R137&gt;=0,Deník!$R137&lt;=1),"BE",Deník!$R137),""),"")</f>
        <v/>
      </c>
      <c r="Y137" s="13" t="str">
        <f>IF(Deník!$R137&lt;&gt;"",IF(Deník!$B137=Statistika!$F$64,IF(AND(Deník!$R137&gt;=0,Deník!$R137&lt;=1),"BE",Deník!$R137),""),"")</f>
        <v/>
      </c>
      <c r="Z137" s="13" t="str">
        <f>IF(Deník!$R137&lt;&gt;"",IF(Deník!$B137=Statistika!$F$65,IF(AND(Deník!$R137&gt;=0,Deník!$R137&lt;=1),"BE",Deník!$R137),""),"")</f>
        <v/>
      </c>
      <c r="AA137" s="13" t="str">
        <f>IF(Deník!$R137&lt;&gt;"",IF(Deník!$B137=Statistika!$F$66,IF(AND(Deník!$R137&gt;=0,Deník!$R137&lt;=1),"BE",Deník!$R137),""),"")</f>
        <v/>
      </c>
      <c r="AB137" s="13" t="str">
        <f>IF(Deník!$R137&lt;&gt;"",IF(Deník!$B137=Statistika!$F$67,IF(AND(Deník!$R137&gt;=0,Deník!$R137&lt;=1),"BE",Deník!$R137),""),"")</f>
        <v/>
      </c>
      <c r="AC137" s="13" t="str">
        <f>IF(Deník!$R137&lt;&gt;"",IF(Deník!$B137=Statistika!$F$68,IF(AND(Deník!$R137&gt;=0,Deník!$R137&lt;=1),"BE",Deník!$R137),""),"")</f>
        <v/>
      </c>
      <c r="AD137" s="13" t="str">
        <f>IF(Deník!$R137&lt;&gt;"",IF(Deník!$B137=Statistika!$F$69,IF(AND(Deník!$R137&gt;=0,Deník!$R137&lt;=1),"BE",Deník!$R137),""),"")</f>
        <v/>
      </c>
      <c r="AE137" s="601" t="str">
        <f>IF(Deník!$R137&lt;&gt;"",IF(Deník!$B137=Statistika!$F$70,IF(AND(Deník!$R137&gt;=0,Deník!$R137&lt;=1),"BE",Deník!$R137),""),"")</f>
        <v/>
      </c>
      <c r="AF137" s="90"/>
      <c r="AG137" s="63" t="str">
        <f>IF(Deník!$R137&lt;&gt;"",IF(Deník!$J137="L",IF(AND(Deník!$R137&gt;=0,Deník!$R137&lt;=1),"BE",Deník!$R137),""),"")</f>
        <v/>
      </c>
      <c r="AH137" s="13" t="str">
        <f>IF(Deník!$R137&lt;&gt;"",IF(Deník!$J137="S",IF(AND(Deník!$R137&gt;=0,Deník!$R137&lt;=1),"BE",Deník!$R137),""),"")</f>
        <v/>
      </c>
      <c r="AI137" s="95"/>
      <c r="AJ137" s="71" t="str">
        <f>IF(Deník!N138&lt;&gt;"",Deník!N138*-1,"")</f>
        <v/>
      </c>
      <c r="AK137" s="88"/>
      <c r="AL137" s="63" t="str">
        <f>IF(WEEKDAY(Deník!$C137,2)=1,IF(AND(Deník!$R137&gt;=0,Deník!$R137&lt;=1),"BE",Deník!$R137),"")</f>
        <v/>
      </c>
      <c r="AM137" s="13" t="str">
        <f>IF(WEEKDAY(Deník!$C137,2)=2,IF(AND(Deník!$R137&gt;=0,Deník!$R137&lt;=1),"BE",Deník!$R137),"")</f>
        <v/>
      </c>
      <c r="AN137" s="13" t="str">
        <f>IF(WEEKDAY(Deník!$C137,2)=3,IF(AND(Deník!$R137&gt;=0,Deník!$R137&lt;=1),"BE",Deník!$R137),"")</f>
        <v/>
      </c>
      <c r="AO137" s="13" t="str">
        <f>IF(WEEKDAY(Deník!$C137,2)=4,IF(AND(Deník!$R137&gt;=0,Deník!$R137&lt;=1),"BE",Deník!$R137),"")</f>
        <v/>
      </c>
      <c r="AP137" s="60" t="str">
        <f>IF(WEEKDAY(Deník!$C137,2)=5,IF(AND(Deník!$R137&gt;=0,Deník!$R137&lt;=1),"BE",Deník!$R137),"")</f>
        <v/>
      </c>
      <c r="AQ137" s="99"/>
      <c r="AR137" s="100">
        <f>Deník!D137</f>
        <v>0</v>
      </c>
      <c r="AS137" s="63" t="str">
        <f>IF(Deník!$D137&lt;&gt;"",IF(AND(Deník!$D137&gt;=AS$2,Deník!$D137&lt;=AS$3),IF(AND(Deník!$R137&gt;=0,Deník!$R137&lt;=1),"BE",Deník!$R137),""),"")</f>
        <v/>
      </c>
      <c r="AT137" s="63" t="str">
        <f>IF(Deník!$D137&lt;&gt;"",IF(AND(Deník!$D137&gt;=AT$2,Deník!$D137&lt;=AT$3),IF(AND(Deník!$R137&gt;=0,Deník!$R137&lt;=1),"BE",Deník!$R137),""),"")</f>
        <v/>
      </c>
      <c r="AU137" s="63" t="str">
        <f>IF(Deník!$D137&lt;&gt;"",IF(AND(Deník!$D137&gt;=AU$2,Deník!$D137&lt;=AU$3),IF(AND(Deník!$R137&gt;=0,Deník!$R137&lt;=1),"BE",Deník!$R137),""),"")</f>
        <v/>
      </c>
      <c r="AV137" s="63" t="str">
        <f>IF(Deník!$D137&lt;&gt;"",IF(AND(Deník!$D137&gt;=AV$2,Deník!$D137&lt;=AV$3),IF(AND(Deník!$R137&gt;=0,Deník!$R137&lt;=1),"BE",Deník!$R137),""),"")</f>
        <v/>
      </c>
      <c r="AW137" s="63" t="str">
        <f>IF(Deník!$D137&lt;&gt;"",IF(AND(Deník!$D137&gt;=AW$2,Deník!$D137&lt;=AW$3),IF(AND(Deník!$R137&gt;=0,Deník!$R137&lt;=1),"BE",Deník!$R137),""),"")</f>
        <v/>
      </c>
      <c r="AX137" s="63" t="str">
        <f>IF(Deník!$D137&lt;&gt;"",IF(AND(Deník!$D137&gt;=AX$2,Deník!$D137&lt;=AX$3),IF(AND(Deník!$R137&gt;=0,Deník!$R137&lt;=1),"BE",Deník!$R137),""),"")</f>
        <v/>
      </c>
      <c r="AY137" s="63" t="str">
        <f>IF(Deník!$D137&lt;&gt;"",IF(AND(Deník!$D137&gt;=AY$2,Deník!$D137&lt;=AY$3),IF(AND(Deník!$R137&gt;=0,Deník!$R137&lt;=1),"BE",Deník!$R137),""),"")</f>
        <v/>
      </c>
      <c r="AZ137" s="63" t="str">
        <f>IF(Deník!$D137&lt;&gt;"",IF(AND(Deník!$D137&gt;=AZ$2,Deník!$D137&lt;=AZ$3),IF(AND(Deník!$R137&gt;=0,Deník!$R137&lt;=1),"BE",Deník!$R137),""),"")</f>
        <v/>
      </c>
      <c r="BA137" s="63" t="str">
        <f>IF(Deník!$D137&lt;&gt;"",IF(AND(Deník!$D137&gt;=BA$2,Deník!$D137&lt;=BA$3),IF(AND(Deník!$R137&gt;=0,Deník!$R137&lt;=1),"BE",Deník!$R137),""),"")</f>
        <v/>
      </c>
      <c r="BB137" s="63" t="str">
        <f>IF(Deník!$D137&lt;&gt;"",IF(AND(Deník!$D137&gt;=BB$2,Deník!$D137&lt;=BB$3),IF(AND(Deník!$R137&gt;=0,Deník!$R137&lt;=1),"BE",Deník!$R137),""),"")</f>
        <v/>
      </c>
      <c r="BC137" s="71" t="str">
        <f>IF(Deník!$D137&lt;&gt;"",IF(AND(Deník!$D137&gt;=BC$2,Deník!$D137&lt;=BC$3),IF(AND(Deník!$R137&gt;=0,Deník!$R137&lt;=1),"BE",Deník!$R137),""),"")</f>
        <v/>
      </c>
      <c r="BD137" s="20" t="str">
        <f>IF(Deník!$J138="S",(Deník!$M138-Deník!$K138),IF(Deník!$J138="L",(Deník!$K138-Deník!$M138),""))</f>
        <v/>
      </c>
      <c r="BE137" s="20" t="str">
        <f>IF(Deník!$J138="S",(Deník!$K138-Deník!$O138),IF(Deník!$J138="L",(Deník!$O138-Deník!$K138),""))</f>
        <v/>
      </c>
      <c r="BF137" s="20" t="str">
        <f>IF(Deník!$J138="S",(Deník!$K138-Deník!$L138),IF(Deník!$J138="L",(Deník!$L138-Deník!$K138),""))</f>
        <v/>
      </c>
      <c r="BG137" s="20" t="str">
        <f>IF(Deník!$J138="S",(Deník!$K138-Deník!$S138),IF(Deník!$J138="L",(Deník!$S138-Deník!$K138),""))</f>
        <v/>
      </c>
      <c r="BH137" s="20" t="str">
        <f>IF(Deník!$J138="S",(Deník!$K138-Deník!$U138),IF(Deník!$J138="L",(Deník!$U138-Deník!$K138),""))</f>
        <v/>
      </c>
      <c r="BI137" s="20" t="str">
        <f>IF(Deník!$R137&gt;1,Deník!$R137,"")</f>
        <v/>
      </c>
      <c r="BJ137" s="20" t="str">
        <f>IF(Deník!$R137&lt;0,Deník!$R137,"")</f>
        <v/>
      </c>
      <c r="BK137" s="17"/>
      <c r="BM137" s="233" t="str">
        <f>IF(Deník!$R137&lt;&gt;"",IF(Deník!$Y137=Statistika!$F$78,IF(AND(Deník!$R137&gt;=0,Deník!$R137&lt;=1),"BE",Deník!$R137),""),"")</f>
        <v/>
      </c>
      <c r="BN137" s="233" t="str">
        <f>IF(Deník!$R137&lt;&gt;"",IF(Deník!$Y137=Statistika!$F$79,IF(AND(Deník!$R137&gt;=0,Deník!$R137&lt;=1),"BE",Deník!$R137),""),"")</f>
        <v/>
      </c>
      <c r="BO137" s="233" t="str">
        <f>IF(Deník!$R137&lt;&gt;"",IF(Deník!$Y137=Statistika!$F$80,IF(AND(Deník!$R137&gt;=0,Deník!$R137&lt;=1),"BE",Deník!$R137),""),"")</f>
        <v/>
      </c>
      <c r="BP137" s="233" t="str">
        <f>IF(Deník!$R137&lt;&gt;"",IF(Deník!$Y137=Statistika!$F$81,IF(AND(Deník!$R137&gt;=0,Deník!$R137&lt;=1),"BE",Deník!$R137),""),"")</f>
        <v/>
      </c>
      <c r="BQ137" s="233" t="str">
        <f>IF(Deník!$R137&lt;&gt;"",IF(Deník!$Y137=Statistika!$F$82,IF(AND(Deník!$R137&gt;=0,Deník!$R137&lt;=1),"BE",Deník!$R137),""),"")</f>
        <v/>
      </c>
      <c r="BR137" s="233" t="str">
        <f>IF(Deník!$R137&lt;&gt;"",IF(Deník!$Y137=Statistika!$F$83,IF(AND(Deník!$R137&gt;=0,Deník!$R137&lt;=1),"BE",Deník!$R137),""),"")</f>
        <v/>
      </c>
      <c r="BS137" s="233" t="str">
        <f>IF(Deník!$R137&lt;&gt;"",IF(Deník!$Y137=Statistika!$F$84,IF(AND(Deník!$R137&gt;=0,Deník!$R137&lt;=1),"BE",Deník!$R137),""),"")</f>
        <v/>
      </c>
      <c r="BT137" s="233" t="str">
        <f>IF(Deník!$R137&lt;&gt;"",IF(Deník!$Y137=Statistika!$F$85,IF(AND(Deník!$R137&gt;=0,Deník!$R137&lt;=1),"BE",Deník!$R137),""),"")</f>
        <v/>
      </c>
      <c r="BU137" s="233" t="str">
        <f>IF(Deník!$R137&lt;&gt;"",IF(Deník!$Y137=Statistika!$F$86,IF(AND(Deník!$R137&gt;=0,Deník!$R137&lt;=1),"BE",Deník!$R137),""),"")</f>
        <v/>
      </c>
      <c r="BV137" s="233" t="str">
        <f>IF(Deník!$R137&lt;&gt;"",IF(Deník!$Y137=Statistika!$F$87,IF(AND(Deník!$R137&gt;=0,Deník!$R137&lt;=1),"BE",Deník!$R137),""),"")</f>
        <v/>
      </c>
      <c r="BW137" s="233" t="str">
        <f>IF(Deník!$R137&lt;&gt;"",IF(Deník!$Y137=Statistika!$F$88,IF(AND(Deník!$R137&gt;=0,Deník!$R137&lt;=1),"BE",Deník!$R137),""),"")</f>
        <v/>
      </c>
      <c r="BX137" s="233" t="str">
        <f>IF(Deník!$R137&lt;&gt;"",IF(Deník!$Y137=Statistika!$F$89,IF(AND(Deník!$R137&gt;=0,Deník!$R137&lt;=1),"BE",Deník!$R137),""),"")</f>
        <v/>
      </c>
      <c r="BY137" s="233" t="str">
        <f>IF(Deník!$R137&lt;&gt;"",IF(Deník!$Y137=Statistika!$F$90,IF(AND(Deník!$R137&gt;=0,Deník!$R137&lt;=1),"BE",Deník!$R137),""),"")</f>
        <v/>
      </c>
      <c r="BZ137" s="233" t="str">
        <f>IF(Deník!$R137&lt;&gt;"",IF(Deník!$Y137=Statistika!$F$91,IF(AND(Deník!$R137&gt;=0,Deník!$R137&lt;=1),"BE",Deník!$R137),""),"")</f>
        <v/>
      </c>
      <c r="CA137" s="233"/>
      <c r="CB137" s="233" t="str">
        <f>IF(Deník!$R137&lt;&gt;"",IF(Deník!$AB137="SL",IF(AND(Deník!$R137&gt;=0,Deník!$R137&lt;=1),"BE",Deník!$R137),""),"")</f>
        <v/>
      </c>
      <c r="CC137" s="233" t="str">
        <f>IF(Deník!$R137&lt;&gt;"",IF(Deník!$AB137="BE10",IF(AND(Deník!$R137&gt;=0,Deník!$R137&lt;=1),"BE",Deník!$R137),""),"")</f>
        <v/>
      </c>
      <c r="CD137" s="233" t="str">
        <f>IF(Deník!$R137&lt;&gt;"",IF(Deník!$AB137="BE15",IF(AND(Deník!$R137&gt;=0,Deník!$R137&lt;=1),"BE",Deník!$R137),""),"")</f>
        <v/>
      </c>
      <c r="CE137" s="233" t="str">
        <f>IF(Deník!$R137&lt;&gt;"",IF(Deník!$AB137="BE20",IF(AND(Deník!$R137&gt;=0,Deník!$R137&lt;=1),"BE",Deník!$R137),""),"")</f>
        <v/>
      </c>
      <c r="CF137" s="233" t="str">
        <f>IF(Deník!$R137&lt;&gt;"",IF(Deník!$AB137="TP1",IF(AND(Deník!$R137&gt;=0,Deník!$R137&lt;=1),"BE",Deník!$R137),""),"")</f>
        <v/>
      </c>
      <c r="CG137" s="233" t="str">
        <f>IF(Deník!$R137&lt;&gt;"",IF(Deník!$AB137="TP2",IF(AND(Deník!$R137&gt;=0,Deník!$R137&lt;=1),"BE",Deník!$R137),""),"")</f>
        <v/>
      </c>
      <c r="CH137" s="233" t="str">
        <f>IF(Deník!$R137&lt;&gt;"",IF(Deník!$AB137="TP3",IF(AND(Deník!$R137&gt;=0,Deník!$R137&lt;=1),"BE",Deník!$R137),""),"")</f>
        <v/>
      </c>
      <c r="CI137" s="233" t="str">
        <f>IF(Deník!$R137&lt;&gt;"",IF(Deník!$AB137="Trailing SL",IF(AND(Deník!$R137&gt;=0,Deník!$R137&lt;=1),"BE",Deník!$R137),""),"")</f>
        <v/>
      </c>
      <c r="CJ137" s="233" t="str">
        <f>IF(Deník!$R137&lt;&gt;"",IF(Deník!$AB137="Manual",IF(AND(Deník!$R137&gt;=0,Deník!$R137&lt;=1),"BE",Deník!$R137),""),"")</f>
        <v/>
      </c>
      <c r="CK137" s="233"/>
      <c r="CL137" s="233" t="str">
        <f>IF(Deník!$R137&lt;0,IF(Deník!$AC137=Statistika!$F$117,Deník!$R137,""),"")</f>
        <v/>
      </c>
      <c r="CM137" s="233" t="str">
        <f>IF(Deník!$R137&lt;0,IF(Deník!$AC137=Statistika!$F$118,Deník!$R137,""),"")</f>
        <v/>
      </c>
      <c r="CN137" s="233" t="str">
        <f>IF(Deník!$R137&lt;0,IF(Deník!$AC137=Statistika!$F$119,Deník!$R137,""),"")</f>
        <v/>
      </c>
      <c r="CO137" s="233" t="str">
        <f>IF(Deník!$R137&lt;0,IF(Deník!$AC137=Statistika!$F$120,Deník!$R137,""),"")</f>
        <v/>
      </c>
      <c r="CP137" s="233" t="str">
        <f>IF(Deník!$R137&lt;0,IF(Deník!$AC137=Statistika!$F$121,Deník!$R137,""),"")</f>
        <v/>
      </c>
      <c r="CQ137" s="233" t="str">
        <f>IF(Deník!$R137&lt;0,IF(Deník!$AC137=Statistika!$F$122,Deník!$R137,""),"")</f>
        <v/>
      </c>
      <c r="CR137" s="233" t="str">
        <f>IF(Deník!$R137&lt;0,IF(Deník!$AC137=Statistika!$F$123,Deník!$R137,""),"")</f>
        <v/>
      </c>
      <c r="CS137" s="233" t="str">
        <f>IF(Deník!$R137&lt;0,IF(Deník!$AC137=Statistika!$F$124,Deník!$R137,""),"")</f>
        <v/>
      </c>
      <c r="CT137" s="233" t="str">
        <f>IF(Deník!$R137&lt;0,IF(Deník!$AC137=Statistika!$F$125,Deník!$R137,""),"")</f>
        <v/>
      </c>
      <c r="CU137" s="233"/>
      <c r="CV137" s="233" t="str">
        <f>IF(Deník!$R137&lt;0,IF(Deník!$AD137=$CV$2,Deník!$R137,""),"")</f>
        <v/>
      </c>
      <c r="CW137" s="233" t="str">
        <f>IF(Deník!$R137&lt;0,IF(Deník!$AD137=$CW$2,Deník!$R137,""),"")</f>
        <v/>
      </c>
      <c r="CX137" s="233" t="str">
        <f>IF(Deník!$R137&lt;0,IF(Deník!$AD137=$CX$2,Deník!$R137,""),"")</f>
        <v/>
      </c>
      <c r="CY137" s="233" t="str">
        <f>IF(Deník!$R137&lt;0,IF(Deník!$AD137=$CY$2,Deník!$R137,""),"")</f>
        <v/>
      </c>
      <c r="CZ137" s="233" t="str">
        <f>IF(Deník!$R137&lt;0,IF(Deník!$AD137=$CZ$2,Deník!$R137,""),"")</f>
        <v/>
      </c>
      <c r="DL137" s="221">
        <f t="shared" si="10"/>
        <v>93847.029999999984</v>
      </c>
      <c r="DM137" s="220">
        <f t="shared" si="9"/>
        <v>-6.1529700000000132E-2</v>
      </c>
      <c r="DO137" s="50">
        <f>Deník!W138</f>
        <v>0</v>
      </c>
      <c r="DP137" s="102" t="str">
        <f>IF(AND(Deník!W138&gt;0),1,"")</f>
        <v/>
      </c>
      <c r="DQ137" s="102">
        <f>IF(AND(Deník!W138&lt;=0),1,"")</f>
        <v>1</v>
      </c>
      <c r="DR137" s="227"/>
      <c r="DS137" s="228"/>
      <c r="DT137" s="85"/>
      <c r="DU137" s="54">
        <f>IF(MONTH(Deník!$C137)=DU$2,Deník!$W137,"")</f>
        <v>0</v>
      </c>
      <c r="DV137" s="222" t="str">
        <f>IF(MONTH(Deník!$C137)=DV$2,Deník!$W137,"")</f>
        <v/>
      </c>
      <c r="DW137" s="222" t="str">
        <f>IF(MONTH(Deník!$C137)=DW$2,Deník!$W137,"")</f>
        <v/>
      </c>
      <c r="DX137" s="222" t="str">
        <f>IF(MONTH(Deník!$C137)=DX$2,Deník!$W137,"")</f>
        <v/>
      </c>
      <c r="DY137" s="222" t="str">
        <f>IF(MONTH(Deník!$C137)=DY$2,Deník!$W137,"")</f>
        <v/>
      </c>
      <c r="DZ137" s="222" t="str">
        <f>IF(MONTH(Deník!$C137)=DZ$2,Deník!$W137,"")</f>
        <v/>
      </c>
      <c r="EA137" s="222" t="str">
        <f>IF(MONTH(Deník!$C137)=EA$2,Deník!$W137,"")</f>
        <v/>
      </c>
      <c r="EB137" s="222" t="str">
        <f>IF(MONTH(Deník!$C137)=EB$2,Deník!$W137,"")</f>
        <v/>
      </c>
      <c r="EC137" s="222" t="str">
        <f>IF(MONTH(Deník!$C137)=EC$2,Deník!$W137,"")</f>
        <v/>
      </c>
      <c r="ED137" s="222" t="str">
        <f>IF(MONTH(Deník!$C137)=ED$2,Deník!$W137,"")</f>
        <v/>
      </c>
      <c r="EE137" s="222" t="str">
        <f>IF(MONTH(Deník!$C137)=EE$2,Deník!$W137,"")</f>
        <v/>
      </c>
      <c r="EF137" s="222" t="str">
        <f>IF(MONTH(Deník!$C137)=EF$2,Deník!$W137,"")</f>
        <v/>
      </c>
      <c r="EI137" s="600" t="str">
        <f>IF(Deník!$W137&lt;&gt;"",IF(Deník!$B137=Statistika!$F$63,Deník!$W137,""),"")</f>
        <v/>
      </c>
      <c r="EJ137" s="13" t="str">
        <f>IF(Deník!$W137&lt;&gt;"",IF(Deník!$B137=Statistika!$F$64,Deník!$W137,""),"")</f>
        <v/>
      </c>
      <c r="EK137" s="13" t="str">
        <f>IF(Deník!$W137&lt;&gt;"",IF(Deník!$B137=Statistika!$F$65,Deník!$W137,""),"")</f>
        <v/>
      </c>
      <c r="EL137" s="13" t="str">
        <f>IF(Deník!$W137&lt;&gt;"",IF(Deník!$B137=Statistika!$F$66,Deník!$W137,""),"")</f>
        <v/>
      </c>
      <c r="EM137" s="13" t="str">
        <f>IF(Deník!$W137&lt;&gt;"",IF(Deník!$B137=Statistika!$F$67,Deník!$W137,""),"")</f>
        <v/>
      </c>
      <c r="EN137" s="13" t="str">
        <f>IF(Deník!$W137&lt;&gt;"",IF(Deník!$B137=Statistika!$F$68,Deník!$W137,""),"")</f>
        <v/>
      </c>
      <c r="EO137" s="13" t="str">
        <f>IF(Deník!$W137&lt;&gt;"",IF(Deník!$B137=Statistika!$F$69,Deník!$W137,""),"")</f>
        <v/>
      </c>
      <c r="EP137" s="601" t="str">
        <f>IF(Deník!$W137&lt;&gt;"",IF(Deník!$B137=Statistika!$F$70,Deník!$W137,""),"")</f>
        <v/>
      </c>
      <c r="EQ137" s="90"/>
      <c r="ER137" s="63" t="str">
        <f>IF(Deník!$W137&lt;&gt;"",IF(Deník!$J137="L",Deník!$W137,""),"")</f>
        <v/>
      </c>
      <c r="ES137" s="13" t="str">
        <f>IF(Deník!$W137&lt;&gt;"",IF(Deník!$J137="S",Deník!$W137,""),"")</f>
        <v/>
      </c>
      <c r="ET137" s="95"/>
      <c r="EU137" s="88"/>
      <c r="EV137" s="63" t="str">
        <f>IF(WEEKDAY(Deník!$C137,2)=1,Deník!$W137,"")</f>
        <v/>
      </c>
      <c r="EW137" s="13" t="str">
        <f>IF(WEEKDAY(Deník!$C137,2)=2,Deník!$W137,"")</f>
        <v/>
      </c>
      <c r="EX137" s="13" t="str">
        <f>IF(WEEKDAY(Deník!$C137,2)=3,Deník!$W137,"")</f>
        <v/>
      </c>
      <c r="EY137" s="13" t="str">
        <f>IF(WEEKDAY(Deník!$C137,2)=4,Deník!$W137,"")</f>
        <v/>
      </c>
      <c r="EZ137" s="60" t="str">
        <f>IF(WEEKDAY(Deník!$C137,2)=5,Deník!$W137,"")</f>
        <v/>
      </c>
      <c r="FA137" s="99"/>
      <c r="FB137" s="100">
        <f>Deník!D137</f>
        <v>0</v>
      </c>
      <c r="FC137" s="63">
        <f>IF($FB137&lt;&gt;"",IF(AND($FB137&gt;=FC$2,$FB137&lt;=FC$3),Deník!$W137,""))</f>
        <v>0</v>
      </c>
      <c r="FD137" s="63" t="str">
        <f>IF($FB137&lt;&gt;"",IF(AND($FB137&gt;=FD$2,$FB137&lt;=FD$3),Deník!$W137,""))</f>
        <v/>
      </c>
      <c r="FE137" s="63" t="str">
        <f>IF($FB137&lt;&gt;"",IF(AND($FB137&gt;=FE$2,$FB137&lt;=FE$3),Deník!$W137,""))</f>
        <v/>
      </c>
      <c r="FF137" s="63" t="str">
        <f>IF($FB137&lt;&gt;"",IF(AND($FB137&gt;=FF$2,$FB137&lt;=FF$3),Deník!$W137,""))</f>
        <v/>
      </c>
      <c r="FG137" s="63" t="str">
        <f>IF($FB137&lt;&gt;"",IF(AND($FB137&gt;=FG$2,$FB137&lt;=FG$3),Deník!$W137,""))</f>
        <v/>
      </c>
      <c r="FH137" s="63" t="str">
        <f>IF($FB137&lt;&gt;"",IF(AND($FB137&gt;=FH$2,$FB137&lt;=FH$3),Deník!$W137,""))</f>
        <v/>
      </c>
      <c r="FI137" s="63" t="str">
        <f>IF($FB137&lt;&gt;"",IF(AND($FB137&gt;=FI$2,$FB137&lt;=FI$3),Deník!$W137,""))</f>
        <v/>
      </c>
      <c r="FJ137" s="63" t="str">
        <f>IF($FB137&lt;&gt;"",IF(AND($FB137&gt;=FJ$2,$FB137&lt;=FJ$3),Deník!$W137,""))</f>
        <v/>
      </c>
      <c r="FK137" s="63" t="str">
        <f>IF($FB137&lt;&gt;"",IF(AND($FB137&gt;=FK$2,$FB137&lt;=FK$3),Deník!$W137,""))</f>
        <v/>
      </c>
      <c r="FL137" s="63" t="str">
        <f>IF($FB137&lt;&gt;"",IF(AND($FB137&gt;=FL$2,$FB137&lt;=FL$3),Deník!$W137,""))</f>
        <v/>
      </c>
      <c r="FM137" s="63" t="str">
        <f>IF($FB137&lt;&gt;"",IF(AND($FB137&gt;=FM$2,$FB137&lt;=FM$3),Deník!$W137,""))</f>
        <v/>
      </c>
      <c r="FN137" s="13"/>
      <c r="FO137" s="20" t="str">
        <f>IF(Deník!$W137&gt;1,Deník!$W137,"")</f>
        <v/>
      </c>
      <c r="FP137" s="20" t="str">
        <f>IF(Deník!$W137&lt;0,Deník!$W137,"")</f>
        <v/>
      </c>
      <c r="FQ137" s="17"/>
      <c r="FS137" s="233"/>
      <c r="FT137" s="233" t="str">
        <f>IF(Deník!$W137&lt;&gt;"",IF(Deník!$Y137=Statistika!$F$78,Deník!$W137,""),"")</f>
        <v/>
      </c>
      <c r="FU137" s="233" t="str">
        <f>IF(Deník!$W137&lt;&gt;"",IF(Deník!$Y137=Statistika!$F$79,Deník!$W137,""),"")</f>
        <v/>
      </c>
      <c r="FV137" s="233" t="str">
        <f>IF(Deník!$W137&lt;&gt;"",IF(Deník!$Y137=Statistika!$F$80,Deník!$W137,""),"")</f>
        <v/>
      </c>
      <c r="FW137" s="233" t="str">
        <f>IF(Deník!$W137&lt;&gt;"",IF(Deník!$Y137=Statistika!$F$81,Deník!$W137,""),"")</f>
        <v/>
      </c>
      <c r="FX137" s="233" t="str">
        <f>IF(Deník!$W137&lt;&gt;"",IF(Deník!$Y137=Statistika!$F$82,Deník!$W137,""),"")</f>
        <v/>
      </c>
      <c r="FY137" s="233" t="str">
        <f>IF(Deník!$W137&lt;&gt;"",IF(Deník!$Y137=Statistika!$F$83,Deník!$W137,""),"")</f>
        <v/>
      </c>
      <c r="FZ137" s="233" t="str">
        <f>IF(Deník!$W137&lt;&gt;"",IF(Deník!$Y137=Statistika!$F$84,Deník!$W137,""),"")</f>
        <v/>
      </c>
      <c r="GA137" s="233" t="str">
        <f>IF(Deník!$W137&lt;&gt;"",IF(Deník!$Y137=Statistika!$F$85,Deník!$W137,""),"")</f>
        <v/>
      </c>
      <c r="GB137" s="233" t="str">
        <f>IF(Deník!$W137&lt;&gt;"",IF(Deník!$Y137=Statistika!$F$86,Deník!$W137,""),"")</f>
        <v/>
      </c>
      <c r="GC137" s="233" t="str">
        <f>IF(Deník!$W137&lt;&gt;"",IF(Deník!$Y137=Statistika!$F$87,Deník!$W137,""),"")</f>
        <v/>
      </c>
      <c r="GD137" s="233" t="str">
        <f>IF(Deník!$W137&lt;&gt;"",IF(Deník!$Y137=Statistika!$F$88,Deník!$W137,""),"")</f>
        <v/>
      </c>
      <c r="GE137" s="233" t="str">
        <f>IF(Deník!$W137&lt;&gt;"",IF(Deník!$Y137=Statistika!$F$89,Deník!$W137,""),"")</f>
        <v/>
      </c>
      <c r="GF137" s="233" t="str">
        <f>IF(Deník!$W137&lt;&gt;"",IF(Deník!$Y137=Statistika!$F$90,Deník!$W137,""),"")</f>
        <v/>
      </c>
      <c r="GG137" s="233" t="str">
        <f>IF(Deník!$W137&lt;&gt;"",IF(Deník!$Y137=Statistika!$F$91,Deník!$W137,""),"")</f>
        <v/>
      </c>
      <c r="GH137" s="233"/>
      <c r="GI137" s="233" t="str">
        <f>IF(Deník!$W137&lt;&gt;"",IF(Deník!$AB137=Statistika!$L$100,Deník!$W137,""),"")</f>
        <v/>
      </c>
      <c r="GJ137" s="233" t="str">
        <f>IF(Deník!$W137&lt;&gt;"",IF(Deník!$AB137=Statistika!$L$101,Deník!$W137,""),"")</f>
        <v/>
      </c>
      <c r="GK137" s="233" t="str">
        <f>IF(Deník!$W137&lt;&gt;"",IF(Deník!$AB137=Statistika!$L$102,Deník!$W137,""),"")</f>
        <v/>
      </c>
      <c r="GL137" s="233" t="str">
        <f>IF(Deník!$W137&lt;&gt;"",IF(Deník!$AB137=Statistika!$L$103,Deník!$W137,""),"")</f>
        <v/>
      </c>
      <c r="GM137" s="233" t="str">
        <f>IF(Deník!$W137&lt;&gt;"",IF(Deník!$AB137=Statistika!$L$104,Deník!$W137,""),"")</f>
        <v/>
      </c>
      <c r="GN137" s="233" t="str">
        <f>IF(Deník!$W137&lt;&gt;"",IF(Deník!$AB137=Statistika!$L$105,Deník!$W137,""),"")</f>
        <v/>
      </c>
      <c r="GO137" s="233" t="str">
        <f>IF(Deník!$W137&lt;&gt;"",IF(Deník!$AB137=Statistika!$L$106,Deník!$W137,""),"")</f>
        <v/>
      </c>
      <c r="GP137" s="233" t="str">
        <f>IF(Deník!$W137&lt;&gt;"",IF(Deník!$AB137=Statistika!$L$107,Deník!$W137,""),"")</f>
        <v/>
      </c>
      <c r="GQ137" s="233" t="str">
        <f>IF(Deník!$W137&lt;&gt;"",IF(Deník!$AB137=Statistika!$L$108,Deník!$W137,""),"")</f>
        <v/>
      </c>
      <c r="GS137" s="233" t="str">
        <f>IF(Deník!$W137&lt;0,IF(Deník!$AC137=Statistika!$F$117,Deník!$W137,""),"")</f>
        <v/>
      </c>
      <c r="GT137" s="233" t="str">
        <f>IF(Deník!$W137&lt;0,IF(Deník!$AC137=Statistika!$F$118,Deník!$W137,""),"")</f>
        <v/>
      </c>
      <c r="GU137" s="233" t="str">
        <f>IF(Deník!$W137&lt;0,IF(Deník!$AC137=Statistika!$F$119,Deník!$W137,""),"")</f>
        <v/>
      </c>
      <c r="GV137" s="233" t="str">
        <f>IF(Deník!$W137&lt;0,IF(Deník!$AC137=Statistika!$F$120,Deník!$W137,""),"")</f>
        <v/>
      </c>
      <c r="GW137" s="233" t="str">
        <f>IF(Deník!$W137&lt;0,IF(Deník!$AC137=Statistika!$F$121,Deník!$W137,""),"")</f>
        <v/>
      </c>
      <c r="GX137" s="233" t="str">
        <f>IF(Deník!$W137&lt;0,IF(Deník!$AC137=Statistika!$F$122,Deník!$W137,""),"")</f>
        <v/>
      </c>
      <c r="GY137" s="233" t="str">
        <f>IF(Deník!$W137&lt;0,IF(Deník!$AC137=Statistika!$F$123,Deník!$W137,""),"")</f>
        <v/>
      </c>
      <c r="GZ137" s="233" t="str">
        <f>IF(Deník!$W137&lt;0,IF(Deník!$AC137=Statistika!$F$124,Deník!$W137,""),"")</f>
        <v/>
      </c>
      <c r="HA137" s="233" t="str">
        <f>IF(Deník!$W137&lt;0,IF(Deník!$AC137=Statistika!$F$125,Deník!$W137,""),"")</f>
        <v/>
      </c>
      <c r="HC137" s="233" t="str">
        <f>IF(Deník!$W137&lt;0,IF(Deník!$AD137=Statistika!$F$133,Deník!$W137,""),"")</f>
        <v/>
      </c>
      <c r="HD137" s="233" t="str">
        <f>IF(Deník!$W137&lt;0,IF(Deník!$AD137=Statistika!$F$134,Deník!$W137,""),"")</f>
        <v/>
      </c>
      <c r="HE137" s="233" t="str">
        <f>IF(Deník!$W137&lt;0,IF(Deník!$AD137=Statistika!$F$135,Deník!$W137,""),"")</f>
        <v/>
      </c>
      <c r="HF137" s="233" t="str">
        <f>IF(Deník!$W137&lt;0,IF(Deník!$AD137=Statistika!$F$136,Deník!$W137,""),"")</f>
        <v/>
      </c>
      <c r="HG137" s="233" t="str">
        <f>IF(Deník!$W137&lt;0,IF(Deník!$AD137=Statistika!$F$137,Deník!$W137,""),"")</f>
        <v/>
      </c>
      <c r="ID137" s="8">
        <f>Tabulka4[[#This Row],[Sloupec3]]</f>
        <v>0</v>
      </c>
      <c r="IE137" s="17" t="str">
        <f>IF(AND([1]Deník!$C137&gt;='[1]Měsíční shrnutí'!$D$1,[1]Deník!$C137&lt;='[1]Měsíční shrnutí'!$F$1),[1]Deník!$X137,"")</f>
        <v/>
      </c>
    </row>
    <row r="138" spans="1:239">
      <c r="A138" s="8">
        <f>Deník!C139</f>
        <v>0</v>
      </c>
      <c r="B138" s="50" t="str">
        <f>Deník!R139</f>
        <v/>
      </c>
      <c r="C138" s="102" t="str">
        <f>IF(AND(Deník!R139&gt;1,Deník!R139&lt;&gt;""),1,"")</f>
        <v/>
      </c>
      <c r="D138" s="102" t="str">
        <f>IF(AND(Deník!R139&lt;=0,Deník!R139&lt;&gt;""),1,"")</f>
        <v/>
      </c>
      <c r="E138" s="103" t="str">
        <f>IF(AND(Deník!R139&gt;=0,Deník!R139&lt;=1),1,"")</f>
        <v/>
      </c>
      <c r="F138" s="79" t="str">
        <f>IF(Deník!R139&lt;&gt;"",Deník!R139+F137,"")</f>
        <v/>
      </c>
      <c r="G138" s="85"/>
      <c r="H138" s="54" t="str">
        <f>IF(MONTH(Deník!$C138)=H$2,IF(AND(Deník!$R138&gt;=0,Deník!$R138&lt;=1),"BE",Deník!$R138),"")</f>
        <v/>
      </c>
      <c r="I138" s="11" t="str">
        <f>IF(MONTH(Deník!$C138)=I$2,IF(AND(Deník!$R138&gt;=0,Deník!$R138&lt;=1),"BE",Deník!$R138),"")</f>
        <v/>
      </c>
      <c r="J138" s="11" t="str">
        <f>IF(MONTH(Deník!$C138)=J$2,IF(AND(Deník!$R138&gt;=0,Deník!$R138&lt;=1),"BE",Deník!$R138),"")</f>
        <v/>
      </c>
      <c r="K138" s="11" t="str">
        <f>IF(MONTH(Deník!$C138)=K$2,IF(AND(Deník!$R138&gt;=0,Deník!$R138&lt;=1),"BE",Deník!$R138),"")</f>
        <v/>
      </c>
      <c r="L138" s="11" t="str">
        <f>IF(MONTH(Deník!$C138)=L$2,IF(AND(Deník!$R138&gt;=0,Deník!$R138&lt;=1),"BE",Deník!$R138),"")</f>
        <v/>
      </c>
      <c r="M138" s="11" t="str">
        <f>IF(MONTH(Deník!$C138)=M$2,IF(AND(Deník!$R138&gt;=0,Deník!$R138&lt;=1),"BE",Deník!$R138),"")</f>
        <v/>
      </c>
      <c r="N138" s="11" t="str">
        <f>IF(MONTH(Deník!$C138)=N$2,IF(AND(Deník!$R138&gt;=0,Deník!$R138&lt;=1),"BE",Deník!$R138),"")</f>
        <v/>
      </c>
      <c r="O138" s="11" t="str">
        <f>IF(MONTH(Deník!$C138)=O$2,IF(AND(Deník!$R138&gt;=0,Deník!$R138&lt;=1),"BE",Deník!$R138),"")</f>
        <v/>
      </c>
      <c r="P138" s="11" t="str">
        <f>IF(MONTH(Deník!$C138)=P$2,IF(AND(Deník!$R138&gt;=0,Deník!$R138&lt;=1),"BE",Deník!$R138),"")</f>
        <v/>
      </c>
      <c r="Q138" s="11" t="str">
        <f>IF(MONTH(Deník!$C138)=Q$2,IF(AND(Deník!$R138&gt;=0,Deník!$R138&lt;=1),"BE",Deník!$R138),"")</f>
        <v/>
      </c>
      <c r="R138" s="11" t="str">
        <f>IF(MONTH(Deník!$C138)=R$2,IF(AND(Deník!$R138&gt;=0,Deník!$R138&lt;=1),"BE",Deník!$R138),"")</f>
        <v/>
      </c>
      <c r="S138" s="57" t="str">
        <f>IF(MONTH(Deník!$C138)=S$2,IF(AND(Deník!$R138&gt;=0,Deník!$R138&lt;=1),"BE",Deník!$R138),"")</f>
        <v/>
      </c>
      <c r="U138" s="12"/>
      <c r="V138" s="12"/>
      <c r="X138" s="600" t="str">
        <f>IF(Deník!$R138&lt;&gt;"",IF(Deník!$B138=Statistika!$F$63,IF(AND(Deník!$R138&gt;=0,Deník!$R138&lt;=1),"BE",Deník!$R138),""),"")</f>
        <v/>
      </c>
      <c r="Y138" s="13" t="str">
        <f>IF(Deník!$R138&lt;&gt;"",IF(Deník!$B138=Statistika!$F$64,IF(AND(Deník!$R138&gt;=0,Deník!$R138&lt;=1),"BE",Deník!$R138),""),"")</f>
        <v/>
      </c>
      <c r="Z138" s="13" t="str">
        <f>IF(Deník!$R138&lt;&gt;"",IF(Deník!$B138=Statistika!$F$65,IF(AND(Deník!$R138&gt;=0,Deník!$R138&lt;=1),"BE",Deník!$R138),""),"")</f>
        <v/>
      </c>
      <c r="AA138" s="13" t="str">
        <f>IF(Deník!$R138&lt;&gt;"",IF(Deník!$B138=Statistika!$F$66,IF(AND(Deník!$R138&gt;=0,Deník!$R138&lt;=1),"BE",Deník!$R138),""),"")</f>
        <v/>
      </c>
      <c r="AB138" s="13" t="str">
        <f>IF(Deník!$R138&lt;&gt;"",IF(Deník!$B138=Statistika!$F$67,IF(AND(Deník!$R138&gt;=0,Deník!$R138&lt;=1),"BE",Deník!$R138),""),"")</f>
        <v/>
      </c>
      <c r="AC138" s="13" t="str">
        <f>IF(Deník!$R138&lt;&gt;"",IF(Deník!$B138=Statistika!$F$68,IF(AND(Deník!$R138&gt;=0,Deník!$R138&lt;=1),"BE",Deník!$R138),""),"")</f>
        <v/>
      </c>
      <c r="AD138" s="13" t="str">
        <f>IF(Deník!$R138&lt;&gt;"",IF(Deník!$B138=Statistika!$F$69,IF(AND(Deník!$R138&gt;=0,Deník!$R138&lt;=1),"BE",Deník!$R138),""),"")</f>
        <v/>
      </c>
      <c r="AE138" s="601" t="str">
        <f>IF(Deník!$R138&lt;&gt;"",IF(Deník!$B138=Statistika!$F$70,IF(AND(Deník!$R138&gt;=0,Deník!$R138&lt;=1),"BE",Deník!$R138),""),"")</f>
        <v/>
      </c>
      <c r="AF138" s="90"/>
      <c r="AG138" s="63" t="str">
        <f>IF(Deník!$R138&lt;&gt;"",IF(Deník!$J138="L",IF(AND(Deník!$R138&gt;=0,Deník!$R138&lt;=1),"BE",Deník!$R138),""),"")</f>
        <v/>
      </c>
      <c r="AH138" s="13" t="str">
        <f>IF(Deník!$R138&lt;&gt;"",IF(Deník!$J138="S",IF(AND(Deník!$R138&gt;=0,Deník!$R138&lt;=1),"BE",Deník!$R138),""),"")</f>
        <v/>
      </c>
      <c r="AI138" s="95"/>
      <c r="AJ138" s="71" t="str">
        <f>IF(Deník!N139&lt;&gt;"",Deník!N139*-1,"")</f>
        <v/>
      </c>
      <c r="AK138" s="88"/>
      <c r="AL138" s="63" t="str">
        <f>IF(WEEKDAY(Deník!$C138,2)=1,IF(AND(Deník!$R138&gt;=0,Deník!$R138&lt;=1),"BE",Deník!$R138),"")</f>
        <v/>
      </c>
      <c r="AM138" s="13" t="str">
        <f>IF(WEEKDAY(Deník!$C138,2)=2,IF(AND(Deník!$R138&gt;=0,Deník!$R138&lt;=1),"BE",Deník!$R138),"")</f>
        <v/>
      </c>
      <c r="AN138" s="13" t="str">
        <f>IF(WEEKDAY(Deník!$C138,2)=3,IF(AND(Deník!$R138&gt;=0,Deník!$R138&lt;=1),"BE",Deník!$R138),"")</f>
        <v/>
      </c>
      <c r="AO138" s="13" t="str">
        <f>IF(WEEKDAY(Deník!$C138,2)=4,IF(AND(Deník!$R138&gt;=0,Deník!$R138&lt;=1),"BE",Deník!$R138),"")</f>
        <v/>
      </c>
      <c r="AP138" s="60" t="str">
        <f>IF(WEEKDAY(Deník!$C138,2)=5,IF(AND(Deník!$R138&gt;=0,Deník!$R138&lt;=1),"BE",Deník!$R138),"")</f>
        <v/>
      </c>
      <c r="AQ138" s="99"/>
      <c r="AR138" s="100">
        <f>Deník!D138</f>
        <v>0</v>
      </c>
      <c r="AS138" s="63" t="str">
        <f>IF(Deník!$D138&lt;&gt;"",IF(AND(Deník!$D138&gt;=AS$2,Deník!$D138&lt;=AS$3),IF(AND(Deník!$R138&gt;=0,Deník!$R138&lt;=1),"BE",Deník!$R138),""),"")</f>
        <v/>
      </c>
      <c r="AT138" s="63" t="str">
        <f>IF(Deník!$D138&lt;&gt;"",IF(AND(Deník!$D138&gt;=AT$2,Deník!$D138&lt;=AT$3),IF(AND(Deník!$R138&gt;=0,Deník!$R138&lt;=1),"BE",Deník!$R138),""),"")</f>
        <v/>
      </c>
      <c r="AU138" s="63" t="str">
        <f>IF(Deník!$D138&lt;&gt;"",IF(AND(Deník!$D138&gt;=AU$2,Deník!$D138&lt;=AU$3),IF(AND(Deník!$R138&gt;=0,Deník!$R138&lt;=1),"BE",Deník!$R138),""),"")</f>
        <v/>
      </c>
      <c r="AV138" s="63" t="str">
        <f>IF(Deník!$D138&lt;&gt;"",IF(AND(Deník!$D138&gt;=AV$2,Deník!$D138&lt;=AV$3),IF(AND(Deník!$R138&gt;=0,Deník!$R138&lt;=1),"BE",Deník!$R138),""),"")</f>
        <v/>
      </c>
      <c r="AW138" s="63" t="str">
        <f>IF(Deník!$D138&lt;&gt;"",IF(AND(Deník!$D138&gt;=AW$2,Deník!$D138&lt;=AW$3),IF(AND(Deník!$R138&gt;=0,Deník!$R138&lt;=1),"BE",Deník!$R138),""),"")</f>
        <v/>
      </c>
      <c r="AX138" s="63" t="str">
        <f>IF(Deník!$D138&lt;&gt;"",IF(AND(Deník!$D138&gt;=AX$2,Deník!$D138&lt;=AX$3),IF(AND(Deník!$R138&gt;=0,Deník!$R138&lt;=1),"BE",Deník!$R138),""),"")</f>
        <v/>
      </c>
      <c r="AY138" s="63" t="str">
        <f>IF(Deník!$D138&lt;&gt;"",IF(AND(Deník!$D138&gt;=AY$2,Deník!$D138&lt;=AY$3),IF(AND(Deník!$R138&gt;=0,Deník!$R138&lt;=1),"BE",Deník!$R138),""),"")</f>
        <v/>
      </c>
      <c r="AZ138" s="63" t="str">
        <f>IF(Deník!$D138&lt;&gt;"",IF(AND(Deník!$D138&gt;=AZ$2,Deník!$D138&lt;=AZ$3),IF(AND(Deník!$R138&gt;=0,Deník!$R138&lt;=1),"BE",Deník!$R138),""),"")</f>
        <v/>
      </c>
      <c r="BA138" s="63" t="str">
        <f>IF(Deník!$D138&lt;&gt;"",IF(AND(Deník!$D138&gt;=BA$2,Deník!$D138&lt;=BA$3),IF(AND(Deník!$R138&gt;=0,Deník!$R138&lt;=1),"BE",Deník!$R138),""),"")</f>
        <v/>
      </c>
      <c r="BB138" s="63" t="str">
        <f>IF(Deník!$D138&lt;&gt;"",IF(AND(Deník!$D138&gt;=BB$2,Deník!$D138&lt;=BB$3),IF(AND(Deník!$R138&gt;=0,Deník!$R138&lt;=1),"BE",Deník!$R138),""),"")</f>
        <v/>
      </c>
      <c r="BC138" s="71" t="str">
        <f>IF(Deník!$D138&lt;&gt;"",IF(AND(Deník!$D138&gt;=BC$2,Deník!$D138&lt;=BC$3),IF(AND(Deník!$R138&gt;=0,Deník!$R138&lt;=1),"BE",Deník!$R138),""),"")</f>
        <v/>
      </c>
      <c r="BD138" s="20" t="str">
        <f>IF(Deník!$J139="S",(Deník!$M139-Deník!$K139),IF(Deník!$J139="L",(Deník!$K139-Deník!$M139),""))</f>
        <v/>
      </c>
      <c r="BE138" s="20" t="str">
        <f>IF(Deník!$J139="S",(Deník!$K139-Deník!$O139),IF(Deník!$J139="L",(Deník!$O139-Deník!$K139),""))</f>
        <v/>
      </c>
      <c r="BF138" s="20" t="str">
        <f>IF(Deník!$J139="S",(Deník!$K139-Deník!$L139),IF(Deník!$J139="L",(Deník!$L139-Deník!$K139),""))</f>
        <v/>
      </c>
      <c r="BG138" s="20" t="str">
        <f>IF(Deník!$J139="S",(Deník!$K139-Deník!$S139),IF(Deník!$J139="L",(Deník!$S139-Deník!$K139),""))</f>
        <v/>
      </c>
      <c r="BH138" s="20" t="str">
        <f>IF(Deník!$J139="S",(Deník!$K139-Deník!$U139),IF(Deník!$J139="L",(Deník!$U139-Deník!$K139),""))</f>
        <v/>
      </c>
      <c r="BI138" s="20" t="str">
        <f>IF(Deník!$R138&gt;1,Deník!$R138,"")</f>
        <v/>
      </c>
      <c r="BJ138" s="20" t="str">
        <f>IF(Deník!$R138&lt;0,Deník!$R138,"")</f>
        <v/>
      </c>
      <c r="BK138" s="17"/>
      <c r="BM138" s="233" t="str">
        <f>IF(Deník!$R138&lt;&gt;"",IF(Deník!$Y138=Statistika!$F$78,IF(AND(Deník!$R138&gt;=0,Deník!$R138&lt;=1),"BE",Deník!$R138),""),"")</f>
        <v/>
      </c>
      <c r="BN138" s="233" t="str">
        <f>IF(Deník!$R138&lt;&gt;"",IF(Deník!$Y138=Statistika!$F$79,IF(AND(Deník!$R138&gt;=0,Deník!$R138&lt;=1),"BE",Deník!$R138),""),"")</f>
        <v/>
      </c>
      <c r="BO138" s="233" t="str">
        <f>IF(Deník!$R138&lt;&gt;"",IF(Deník!$Y138=Statistika!$F$80,IF(AND(Deník!$R138&gt;=0,Deník!$R138&lt;=1),"BE",Deník!$R138),""),"")</f>
        <v/>
      </c>
      <c r="BP138" s="233" t="str">
        <f>IF(Deník!$R138&lt;&gt;"",IF(Deník!$Y138=Statistika!$F$81,IF(AND(Deník!$R138&gt;=0,Deník!$R138&lt;=1),"BE",Deník!$R138),""),"")</f>
        <v/>
      </c>
      <c r="BQ138" s="233" t="str">
        <f>IF(Deník!$R138&lt;&gt;"",IF(Deník!$Y138=Statistika!$F$82,IF(AND(Deník!$R138&gt;=0,Deník!$R138&lt;=1),"BE",Deník!$R138),""),"")</f>
        <v/>
      </c>
      <c r="BR138" s="233" t="str">
        <f>IF(Deník!$R138&lt;&gt;"",IF(Deník!$Y138=Statistika!$F$83,IF(AND(Deník!$R138&gt;=0,Deník!$R138&lt;=1),"BE",Deník!$R138),""),"")</f>
        <v/>
      </c>
      <c r="BS138" s="233" t="str">
        <f>IF(Deník!$R138&lt;&gt;"",IF(Deník!$Y138=Statistika!$F$84,IF(AND(Deník!$R138&gt;=0,Deník!$R138&lt;=1),"BE",Deník!$R138),""),"")</f>
        <v/>
      </c>
      <c r="BT138" s="233" t="str">
        <f>IF(Deník!$R138&lt;&gt;"",IF(Deník!$Y138=Statistika!$F$85,IF(AND(Deník!$R138&gt;=0,Deník!$R138&lt;=1),"BE",Deník!$R138),""),"")</f>
        <v/>
      </c>
      <c r="BU138" s="233" t="str">
        <f>IF(Deník!$R138&lt;&gt;"",IF(Deník!$Y138=Statistika!$F$86,IF(AND(Deník!$R138&gt;=0,Deník!$R138&lt;=1),"BE",Deník!$R138),""),"")</f>
        <v/>
      </c>
      <c r="BV138" s="233" t="str">
        <f>IF(Deník!$R138&lt;&gt;"",IF(Deník!$Y138=Statistika!$F$87,IF(AND(Deník!$R138&gt;=0,Deník!$R138&lt;=1),"BE",Deník!$R138),""),"")</f>
        <v/>
      </c>
      <c r="BW138" s="233" t="str">
        <f>IF(Deník!$R138&lt;&gt;"",IF(Deník!$Y138=Statistika!$F$88,IF(AND(Deník!$R138&gt;=0,Deník!$R138&lt;=1),"BE",Deník!$R138),""),"")</f>
        <v/>
      </c>
      <c r="BX138" s="233" t="str">
        <f>IF(Deník!$R138&lt;&gt;"",IF(Deník!$Y138=Statistika!$F$89,IF(AND(Deník!$R138&gt;=0,Deník!$R138&lt;=1),"BE",Deník!$R138),""),"")</f>
        <v/>
      </c>
      <c r="BY138" s="233" t="str">
        <f>IF(Deník!$R138&lt;&gt;"",IF(Deník!$Y138=Statistika!$F$90,IF(AND(Deník!$R138&gt;=0,Deník!$R138&lt;=1),"BE",Deník!$R138),""),"")</f>
        <v/>
      </c>
      <c r="BZ138" s="233" t="str">
        <f>IF(Deník!$R138&lt;&gt;"",IF(Deník!$Y138=Statistika!$F$91,IF(AND(Deník!$R138&gt;=0,Deník!$R138&lt;=1),"BE",Deník!$R138),""),"")</f>
        <v/>
      </c>
      <c r="CA138" s="233"/>
      <c r="CB138" s="233" t="str">
        <f>IF(Deník!$R138&lt;&gt;"",IF(Deník!$AB138="SL",IF(AND(Deník!$R138&gt;=0,Deník!$R138&lt;=1),"BE",Deník!$R138),""),"")</f>
        <v/>
      </c>
      <c r="CC138" s="233" t="str">
        <f>IF(Deník!$R138&lt;&gt;"",IF(Deník!$AB138="BE10",IF(AND(Deník!$R138&gt;=0,Deník!$R138&lt;=1),"BE",Deník!$R138),""),"")</f>
        <v/>
      </c>
      <c r="CD138" s="233" t="str">
        <f>IF(Deník!$R138&lt;&gt;"",IF(Deník!$AB138="BE15",IF(AND(Deník!$R138&gt;=0,Deník!$R138&lt;=1),"BE",Deník!$R138),""),"")</f>
        <v/>
      </c>
      <c r="CE138" s="233" t="str">
        <f>IF(Deník!$R138&lt;&gt;"",IF(Deník!$AB138="BE20",IF(AND(Deník!$R138&gt;=0,Deník!$R138&lt;=1),"BE",Deník!$R138),""),"")</f>
        <v/>
      </c>
      <c r="CF138" s="233" t="str">
        <f>IF(Deník!$R138&lt;&gt;"",IF(Deník!$AB138="TP1",IF(AND(Deník!$R138&gt;=0,Deník!$R138&lt;=1),"BE",Deník!$R138),""),"")</f>
        <v/>
      </c>
      <c r="CG138" s="233" t="str">
        <f>IF(Deník!$R138&lt;&gt;"",IF(Deník!$AB138="TP2",IF(AND(Deník!$R138&gt;=0,Deník!$R138&lt;=1),"BE",Deník!$R138),""),"")</f>
        <v/>
      </c>
      <c r="CH138" s="233" t="str">
        <f>IF(Deník!$R138&lt;&gt;"",IF(Deník!$AB138="TP3",IF(AND(Deník!$R138&gt;=0,Deník!$R138&lt;=1),"BE",Deník!$R138),""),"")</f>
        <v/>
      </c>
      <c r="CI138" s="233" t="str">
        <f>IF(Deník!$R138&lt;&gt;"",IF(Deník!$AB138="Trailing SL",IF(AND(Deník!$R138&gt;=0,Deník!$R138&lt;=1),"BE",Deník!$R138),""),"")</f>
        <v/>
      </c>
      <c r="CJ138" s="233" t="str">
        <f>IF(Deník!$R138&lt;&gt;"",IF(Deník!$AB138="Manual",IF(AND(Deník!$R138&gt;=0,Deník!$R138&lt;=1),"BE",Deník!$R138),""),"")</f>
        <v/>
      </c>
      <c r="CK138" s="233"/>
      <c r="CL138" s="233" t="str">
        <f>IF(Deník!$R138&lt;0,IF(Deník!$AC138=Statistika!$F$117,Deník!$R138,""),"")</f>
        <v/>
      </c>
      <c r="CM138" s="233" t="str">
        <f>IF(Deník!$R138&lt;0,IF(Deník!$AC138=Statistika!$F$118,Deník!$R138,""),"")</f>
        <v/>
      </c>
      <c r="CN138" s="233" t="str">
        <f>IF(Deník!$R138&lt;0,IF(Deník!$AC138=Statistika!$F$119,Deník!$R138,""),"")</f>
        <v/>
      </c>
      <c r="CO138" s="233" t="str">
        <f>IF(Deník!$R138&lt;0,IF(Deník!$AC138=Statistika!$F$120,Deník!$R138,""),"")</f>
        <v/>
      </c>
      <c r="CP138" s="233" t="str">
        <f>IF(Deník!$R138&lt;0,IF(Deník!$AC138=Statistika!$F$121,Deník!$R138,""),"")</f>
        <v/>
      </c>
      <c r="CQ138" s="233" t="str">
        <f>IF(Deník!$R138&lt;0,IF(Deník!$AC138=Statistika!$F$122,Deník!$R138,""),"")</f>
        <v/>
      </c>
      <c r="CR138" s="233" t="str">
        <f>IF(Deník!$R138&lt;0,IF(Deník!$AC138=Statistika!$F$123,Deník!$R138,""),"")</f>
        <v/>
      </c>
      <c r="CS138" s="233" t="str">
        <f>IF(Deník!$R138&lt;0,IF(Deník!$AC138=Statistika!$F$124,Deník!$R138,""),"")</f>
        <v/>
      </c>
      <c r="CT138" s="233" t="str">
        <f>IF(Deník!$R138&lt;0,IF(Deník!$AC138=Statistika!$F$125,Deník!$R138,""),"")</f>
        <v/>
      </c>
      <c r="CU138" s="233"/>
      <c r="CV138" s="233" t="str">
        <f>IF(Deník!$R138&lt;0,IF(Deník!$AD138=$CV$2,Deník!$R138,""),"")</f>
        <v/>
      </c>
      <c r="CW138" s="233" t="str">
        <f>IF(Deník!$R138&lt;0,IF(Deník!$AD138=$CW$2,Deník!$R138,""),"")</f>
        <v/>
      </c>
      <c r="CX138" s="233" t="str">
        <f>IF(Deník!$R138&lt;0,IF(Deník!$AD138=$CX$2,Deník!$R138,""),"")</f>
        <v/>
      </c>
      <c r="CY138" s="233" t="str">
        <f>IF(Deník!$R138&lt;0,IF(Deník!$AD138=$CY$2,Deník!$R138,""),"")</f>
        <v/>
      </c>
      <c r="CZ138" s="233" t="str">
        <f>IF(Deník!$R138&lt;0,IF(Deník!$AD138=$CZ$2,Deník!$R138,""),"")</f>
        <v/>
      </c>
      <c r="DL138" s="221">
        <f t="shared" si="10"/>
        <v>93847.029999999984</v>
      </c>
      <c r="DM138" s="220">
        <f t="shared" si="9"/>
        <v>-6.1529700000000132E-2</v>
      </c>
      <c r="DO138" s="50">
        <f>Deník!W139</f>
        <v>0</v>
      </c>
      <c r="DP138" s="102" t="str">
        <f>IF(AND(Deník!W139&gt;0),1,"")</f>
        <v/>
      </c>
      <c r="DQ138" s="102">
        <f>IF(AND(Deník!W139&lt;=0),1,"")</f>
        <v>1</v>
      </c>
      <c r="DR138" s="227"/>
      <c r="DS138" s="228"/>
      <c r="DT138" s="85"/>
      <c r="DU138" s="54">
        <f>IF(MONTH(Deník!$C138)=DU$2,Deník!$W138,"")</f>
        <v>0</v>
      </c>
      <c r="DV138" s="222" t="str">
        <f>IF(MONTH(Deník!$C138)=DV$2,Deník!$W138,"")</f>
        <v/>
      </c>
      <c r="DW138" s="222" t="str">
        <f>IF(MONTH(Deník!$C138)=DW$2,Deník!$W138,"")</f>
        <v/>
      </c>
      <c r="DX138" s="222" t="str">
        <f>IF(MONTH(Deník!$C138)=DX$2,Deník!$W138,"")</f>
        <v/>
      </c>
      <c r="DY138" s="222" t="str">
        <f>IF(MONTH(Deník!$C138)=DY$2,Deník!$W138,"")</f>
        <v/>
      </c>
      <c r="DZ138" s="222" t="str">
        <f>IF(MONTH(Deník!$C138)=DZ$2,Deník!$W138,"")</f>
        <v/>
      </c>
      <c r="EA138" s="222" t="str">
        <f>IF(MONTH(Deník!$C138)=EA$2,Deník!$W138,"")</f>
        <v/>
      </c>
      <c r="EB138" s="222" t="str">
        <f>IF(MONTH(Deník!$C138)=EB$2,Deník!$W138,"")</f>
        <v/>
      </c>
      <c r="EC138" s="222" t="str">
        <f>IF(MONTH(Deník!$C138)=EC$2,Deník!$W138,"")</f>
        <v/>
      </c>
      <c r="ED138" s="222" t="str">
        <f>IF(MONTH(Deník!$C138)=ED$2,Deník!$W138,"")</f>
        <v/>
      </c>
      <c r="EE138" s="222" t="str">
        <f>IF(MONTH(Deník!$C138)=EE$2,Deník!$W138,"")</f>
        <v/>
      </c>
      <c r="EF138" s="222" t="str">
        <f>IF(MONTH(Deník!$C138)=EF$2,Deník!$W138,"")</f>
        <v/>
      </c>
      <c r="EI138" s="600" t="str">
        <f>IF(Deník!$W138&lt;&gt;"",IF(Deník!$B138=Statistika!$F$63,Deník!$W138,""),"")</f>
        <v/>
      </c>
      <c r="EJ138" s="13" t="str">
        <f>IF(Deník!$W138&lt;&gt;"",IF(Deník!$B138=Statistika!$F$64,Deník!$W138,""),"")</f>
        <v/>
      </c>
      <c r="EK138" s="13" t="str">
        <f>IF(Deník!$W138&lt;&gt;"",IF(Deník!$B138=Statistika!$F$65,Deník!$W138,""),"")</f>
        <v/>
      </c>
      <c r="EL138" s="13" t="str">
        <f>IF(Deník!$W138&lt;&gt;"",IF(Deník!$B138=Statistika!$F$66,Deník!$W138,""),"")</f>
        <v/>
      </c>
      <c r="EM138" s="13" t="str">
        <f>IF(Deník!$W138&lt;&gt;"",IF(Deník!$B138=Statistika!$F$67,Deník!$W138,""),"")</f>
        <v/>
      </c>
      <c r="EN138" s="13" t="str">
        <f>IF(Deník!$W138&lt;&gt;"",IF(Deník!$B138=Statistika!$F$68,Deník!$W138,""),"")</f>
        <v/>
      </c>
      <c r="EO138" s="13" t="str">
        <f>IF(Deník!$W138&lt;&gt;"",IF(Deník!$B138=Statistika!$F$69,Deník!$W138,""),"")</f>
        <v/>
      </c>
      <c r="EP138" s="601" t="str">
        <f>IF(Deník!$W138&lt;&gt;"",IF(Deník!$B138=Statistika!$F$70,Deník!$W138,""),"")</f>
        <v/>
      </c>
      <c r="EQ138" s="90"/>
      <c r="ER138" s="63" t="str">
        <f>IF(Deník!$W138&lt;&gt;"",IF(Deník!$J138="L",Deník!$W138,""),"")</f>
        <v/>
      </c>
      <c r="ES138" s="13" t="str">
        <f>IF(Deník!$W138&lt;&gt;"",IF(Deník!$J138="S",Deník!$W138,""),"")</f>
        <v/>
      </c>
      <c r="ET138" s="95"/>
      <c r="EU138" s="88"/>
      <c r="EV138" s="63" t="str">
        <f>IF(WEEKDAY(Deník!$C138,2)=1,Deník!$W138,"")</f>
        <v/>
      </c>
      <c r="EW138" s="13" t="str">
        <f>IF(WEEKDAY(Deník!$C138,2)=2,Deník!$W138,"")</f>
        <v/>
      </c>
      <c r="EX138" s="13" t="str">
        <f>IF(WEEKDAY(Deník!$C138,2)=3,Deník!$W138,"")</f>
        <v/>
      </c>
      <c r="EY138" s="13" t="str">
        <f>IF(WEEKDAY(Deník!$C138,2)=4,Deník!$W138,"")</f>
        <v/>
      </c>
      <c r="EZ138" s="60" t="str">
        <f>IF(WEEKDAY(Deník!$C138,2)=5,Deník!$W138,"")</f>
        <v/>
      </c>
      <c r="FA138" s="99"/>
      <c r="FB138" s="100">
        <f>Deník!D138</f>
        <v>0</v>
      </c>
      <c r="FC138" s="63">
        <f>IF($FB138&lt;&gt;"",IF(AND($FB138&gt;=FC$2,$FB138&lt;=FC$3),Deník!$W138,""))</f>
        <v>0</v>
      </c>
      <c r="FD138" s="63" t="str">
        <f>IF($FB138&lt;&gt;"",IF(AND($FB138&gt;=FD$2,$FB138&lt;=FD$3),Deník!$W138,""))</f>
        <v/>
      </c>
      <c r="FE138" s="63" t="str">
        <f>IF($FB138&lt;&gt;"",IF(AND($FB138&gt;=FE$2,$FB138&lt;=FE$3),Deník!$W138,""))</f>
        <v/>
      </c>
      <c r="FF138" s="63" t="str">
        <f>IF($FB138&lt;&gt;"",IF(AND($FB138&gt;=FF$2,$FB138&lt;=FF$3),Deník!$W138,""))</f>
        <v/>
      </c>
      <c r="FG138" s="63" t="str">
        <f>IF($FB138&lt;&gt;"",IF(AND($FB138&gt;=FG$2,$FB138&lt;=FG$3),Deník!$W138,""))</f>
        <v/>
      </c>
      <c r="FH138" s="63" t="str">
        <f>IF($FB138&lt;&gt;"",IF(AND($FB138&gt;=FH$2,$FB138&lt;=FH$3),Deník!$W138,""))</f>
        <v/>
      </c>
      <c r="FI138" s="63" t="str">
        <f>IF($FB138&lt;&gt;"",IF(AND($FB138&gt;=FI$2,$FB138&lt;=FI$3),Deník!$W138,""))</f>
        <v/>
      </c>
      <c r="FJ138" s="63" t="str">
        <f>IF($FB138&lt;&gt;"",IF(AND($FB138&gt;=FJ$2,$FB138&lt;=FJ$3),Deník!$W138,""))</f>
        <v/>
      </c>
      <c r="FK138" s="63" t="str">
        <f>IF($FB138&lt;&gt;"",IF(AND($FB138&gt;=FK$2,$FB138&lt;=FK$3),Deník!$W138,""))</f>
        <v/>
      </c>
      <c r="FL138" s="63" t="str">
        <f>IF($FB138&lt;&gt;"",IF(AND($FB138&gt;=FL$2,$FB138&lt;=FL$3),Deník!$W138,""))</f>
        <v/>
      </c>
      <c r="FM138" s="63" t="str">
        <f>IF($FB138&lt;&gt;"",IF(AND($FB138&gt;=FM$2,$FB138&lt;=FM$3),Deník!$W138,""))</f>
        <v/>
      </c>
      <c r="FN138" s="13"/>
      <c r="FO138" s="20" t="str">
        <f>IF(Deník!$W138&gt;1,Deník!$W138,"")</f>
        <v/>
      </c>
      <c r="FP138" s="20" t="str">
        <f>IF(Deník!$W138&lt;0,Deník!$W138,"")</f>
        <v/>
      </c>
      <c r="FQ138" s="17"/>
      <c r="FS138" s="233"/>
      <c r="FT138" s="233" t="str">
        <f>IF(Deník!$W138&lt;&gt;"",IF(Deník!$Y138=Statistika!$F$78,Deník!$W138,""),"")</f>
        <v/>
      </c>
      <c r="FU138" s="233" t="str">
        <f>IF(Deník!$W138&lt;&gt;"",IF(Deník!$Y138=Statistika!$F$79,Deník!$W138,""),"")</f>
        <v/>
      </c>
      <c r="FV138" s="233" t="str">
        <f>IF(Deník!$W138&lt;&gt;"",IF(Deník!$Y138=Statistika!$F$80,Deník!$W138,""),"")</f>
        <v/>
      </c>
      <c r="FW138" s="233" t="str">
        <f>IF(Deník!$W138&lt;&gt;"",IF(Deník!$Y138=Statistika!$F$81,Deník!$W138,""),"")</f>
        <v/>
      </c>
      <c r="FX138" s="233" t="str">
        <f>IF(Deník!$W138&lt;&gt;"",IF(Deník!$Y138=Statistika!$F$82,Deník!$W138,""),"")</f>
        <v/>
      </c>
      <c r="FY138" s="233" t="str">
        <f>IF(Deník!$W138&lt;&gt;"",IF(Deník!$Y138=Statistika!$F$83,Deník!$W138,""),"")</f>
        <v/>
      </c>
      <c r="FZ138" s="233" t="str">
        <f>IF(Deník!$W138&lt;&gt;"",IF(Deník!$Y138=Statistika!$F$84,Deník!$W138,""),"")</f>
        <v/>
      </c>
      <c r="GA138" s="233" t="str">
        <f>IF(Deník!$W138&lt;&gt;"",IF(Deník!$Y138=Statistika!$F$85,Deník!$W138,""),"")</f>
        <v/>
      </c>
      <c r="GB138" s="233" t="str">
        <f>IF(Deník!$W138&lt;&gt;"",IF(Deník!$Y138=Statistika!$F$86,Deník!$W138,""),"")</f>
        <v/>
      </c>
      <c r="GC138" s="233" t="str">
        <f>IF(Deník!$W138&lt;&gt;"",IF(Deník!$Y138=Statistika!$F$87,Deník!$W138,""),"")</f>
        <v/>
      </c>
      <c r="GD138" s="233" t="str">
        <f>IF(Deník!$W138&lt;&gt;"",IF(Deník!$Y138=Statistika!$F$88,Deník!$W138,""),"")</f>
        <v/>
      </c>
      <c r="GE138" s="233" t="str">
        <f>IF(Deník!$W138&lt;&gt;"",IF(Deník!$Y138=Statistika!$F$89,Deník!$W138,""),"")</f>
        <v/>
      </c>
      <c r="GF138" s="233" t="str">
        <f>IF(Deník!$W138&lt;&gt;"",IF(Deník!$Y138=Statistika!$F$90,Deník!$W138,""),"")</f>
        <v/>
      </c>
      <c r="GG138" s="233" t="str">
        <f>IF(Deník!$W138&lt;&gt;"",IF(Deník!$Y138=Statistika!$F$91,Deník!$W138,""),"")</f>
        <v/>
      </c>
      <c r="GH138" s="233"/>
      <c r="GI138" s="233" t="str">
        <f>IF(Deník!$W138&lt;&gt;"",IF(Deník!$AB138=Statistika!$L$100,Deník!$W138,""),"")</f>
        <v/>
      </c>
      <c r="GJ138" s="233" t="str">
        <f>IF(Deník!$W138&lt;&gt;"",IF(Deník!$AB138=Statistika!$L$101,Deník!$W138,""),"")</f>
        <v/>
      </c>
      <c r="GK138" s="233" t="str">
        <f>IF(Deník!$W138&lt;&gt;"",IF(Deník!$AB138=Statistika!$L$102,Deník!$W138,""),"")</f>
        <v/>
      </c>
      <c r="GL138" s="233" t="str">
        <f>IF(Deník!$W138&lt;&gt;"",IF(Deník!$AB138=Statistika!$L$103,Deník!$W138,""),"")</f>
        <v/>
      </c>
      <c r="GM138" s="233" t="str">
        <f>IF(Deník!$W138&lt;&gt;"",IF(Deník!$AB138=Statistika!$L$104,Deník!$W138,""),"")</f>
        <v/>
      </c>
      <c r="GN138" s="233" t="str">
        <f>IF(Deník!$W138&lt;&gt;"",IF(Deník!$AB138=Statistika!$L$105,Deník!$W138,""),"")</f>
        <v/>
      </c>
      <c r="GO138" s="233" t="str">
        <f>IF(Deník!$W138&lt;&gt;"",IF(Deník!$AB138=Statistika!$L$106,Deník!$W138,""),"")</f>
        <v/>
      </c>
      <c r="GP138" s="233" t="str">
        <f>IF(Deník!$W138&lt;&gt;"",IF(Deník!$AB138=Statistika!$L$107,Deník!$W138,""),"")</f>
        <v/>
      </c>
      <c r="GQ138" s="233" t="str">
        <f>IF(Deník!$W138&lt;&gt;"",IF(Deník!$AB138=Statistika!$L$108,Deník!$W138,""),"")</f>
        <v/>
      </c>
      <c r="GS138" s="233" t="str">
        <f>IF(Deník!$W138&lt;0,IF(Deník!$AC138=Statistika!$F$117,Deník!$W138,""),"")</f>
        <v/>
      </c>
      <c r="GT138" s="233" t="str">
        <f>IF(Deník!$W138&lt;0,IF(Deník!$AC138=Statistika!$F$118,Deník!$W138,""),"")</f>
        <v/>
      </c>
      <c r="GU138" s="233" t="str">
        <f>IF(Deník!$W138&lt;0,IF(Deník!$AC138=Statistika!$F$119,Deník!$W138,""),"")</f>
        <v/>
      </c>
      <c r="GV138" s="233" t="str">
        <f>IF(Deník!$W138&lt;0,IF(Deník!$AC138=Statistika!$F$120,Deník!$W138,""),"")</f>
        <v/>
      </c>
      <c r="GW138" s="233" t="str">
        <f>IF(Deník!$W138&lt;0,IF(Deník!$AC138=Statistika!$F$121,Deník!$W138,""),"")</f>
        <v/>
      </c>
      <c r="GX138" s="233" t="str">
        <f>IF(Deník!$W138&lt;0,IF(Deník!$AC138=Statistika!$F$122,Deník!$W138,""),"")</f>
        <v/>
      </c>
      <c r="GY138" s="233" t="str">
        <f>IF(Deník!$W138&lt;0,IF(Deník!$AC138=Statistika!$F$123,Deník!$W138,""),"")</f>
        <v/>
      </c>
      <c r="GZ138" s="233" t="str">
        <f>IF(Deník!$W138&lt;0,IF(Deník!$AC138=Statistika!$F$124,Deník!$W138,""),"")</f>
        <v/>
      </c>
      <c r="HA138" s="233" t="str">
        <f>IF(Deník!$W138&lt;0,IF(Deník!$AC138=Statistika!$F$125,Deník!$W138,""),"")</f>
        <v/>
      </c>
      <c r="HC138" s="233" t="str">
        <f>IF(Deník!$W138&lt;0,IF(Deník!$AD138=Statistika!$F$133,Deník!$W138,""),"")</f>
        <v/>
      </c>
      <c r="HD138" s="233" t="str">
        <f>IF(Deník!$W138&lt;0,IF(Deník!$AD138=Statistika!$F$134,Deník!$W138,""),"")</f>
        <v/>
      </c>
      <c r="HE138" s="233" t="str">
        <f>IF(Deník!$W138&lt;0,IF(Deník!$AD138=Statistika!$F$135,Deník!$W138,""),"")</f>
        <v/>
      </c>
      <c r="HF138" s="233" t="str">
        <f>IF(Deník!$W138&lt;0,IF(Deník!$AD138=Statistika!$F$136,Deník!$W138,""),"")</f>
        <v/>
      </c>
      <c r="HG138" s="233" t="str">
        <f>IF(Deník!$W138&lt;0,IF(Deník!$AD138=Statistika!$F$137,Deník!$W138,""),"")</f>
        <v/>
      </c>
      <c r="ID138" s="8">
        <f>Tabulka4[[#This Row],[Sloupec3]]</f>
        <v>0</v>
      </c>
      <c r="IE138" s="17" t="str">
        <f>IF(AND([1]Deník!$C138&gt;='[1]Měsíční shrnutí'!$D$1,[1]Deník!$C138&lt;='[1]Měsíční shrnutí'!$F$1),[1]Deník!$X138,"")</f>
        <v/>
      </c>
    </row>
    <row r="139" spans="1:239">
      <c r="A139" s="8">
        <f>Deník!C140</f>
        <v>0</v>
      </c>
      <c r="B139" s="50" t="str">
        <f>Deník!R140</f>
        <v/>
      </c>
      <c r="C139" s="102" t="str">
        <f>IF(AND(Deník!R140&gt;1,Deník!R140&lt;&gt;""),1,"")</f>
        <v/>
      </c>
      <c r="D139" s="102" t="str">
        <f>IF(AND(Deník!R140&lt;=0,Deník!R140&lt;&gt;""),1,"")</f>
        <v/>
      </c>
      <c r="E139" s="103" t="str">
        <f>IF(AND(Deník!R140&gt;=0,Deník!R140&lt;=1),1,"")</f>
        <v/>
      </c>
      <c r="F139" s="79" t="str">
        <f>IF(Deník!R140&lt;&gt;"",Deník!R140+F138,"")</f>
        <v/>
      </c>
      <c r="G139" s="85"/>
      <c r="H139" s="54" t="str">
        <f>IF(MONTH(Deník!$C139)=H$2,IF(AND(Deník!$R139&gt;=0,Deník!$R139&lt;=1),"BE",Deník!$R139),"")</f>
        <v/>
      </c>
      <c r="I139" s="11" t="str">
        <f>IF(MONTH(Deník!$C139)=I$2,IF(AND(Deník!$R139&gt;=0,Deník!$R139&lt;=1),"BE",Deník!$R139),"")</f>
        <v/>
      </c>
      <c r="J139" s="11" t="str">
        <f>IF(MONTH(Deník!$C139)=J$2,IF(AND(Deník!$R139&gt;=0,Deník!$R139&lt;=1),"BE",Deník!$R139),"")</f>
        <v/>
      </c>
      <c r="K139" s="11" t="str">
        <f>IF(MONTH(Deník!$C139)=K$2,IF(AND(Deník!$R139&gt;=0,Deník!$R139&lt;=1),"BE",Deník!$R139),"")</f>
        <v/>
      </c>
      <c r="L139" s="11" t="str">
        <f>IF(MONTH(Deník!$C139)=L$2,IF(AND(Deník!$R139&gt;=0,Deník!$R139&lt;=1),"BE",Deník!$R139),"")</f>
        <v/>
      </c>
      <c r="M139" s="11" t="str">
        <f>IF(MONTH(Deník!$C139)=M$2,IF(AND(Deník!$R139&gt;=0,Deník!$R139&lt;=1),"BE",Deník!$R139),"")</f>
        <v/>
      </c>
      <c r="N139" s="11" t="str">
        <f>IF(MONTH(Deník!$C139)=N$2,IF(AND(Deník!$R139&gt;=0,Deník!$R139&lt;=1),"BE",Deník!$R139),"")</f>
        <v/>
      </c>
      <c r="O139" s="11" t="str">
        <f>IF(MONTH(Deník!$C139)=O$2,IF(AND(Deník!$R139&gt;=0,Deník!$R139&lt;=1),"BE",Deník!$R139),"")</f>
        <v/>
      </c>
      <c r="P139" s="11" t="str">
        <f>IF(MONTH(Deník!$C139)=P$2,IF(AND(Deník!$R139&gt;=0,Deník!$R139&lt;=1),"BE",Deník!$R139),"")</f>
        <v/>
      </c>
      <c r="Q139" s="11" t="str">
        <f>IF(MONTH(Deník!$C139)=Q$2,IF(AND(Deník!$R139&gt;=0,Deník!$R139&lt;=1),"BE",Deník!$R139),"")</f>
        <v/>
      </c>
      <c r="R139" s="11" t="str">
        <f>IF(MONTH(Deník!$C139)=R$2,IF(AND(Deník!$R139&gt;=0,Deník!$R139&lt;=1),"BE",Deník!$R139),"")</f>
        <v/>
      </c>
      <c r="S139" s="57" t="str">
        <f>IF(MONTH(Deník!$C139)=S$2,IF(AND(Deník!$R139&gt;=0,Deník!$R139&lt;=1),"BE",Deník!$R139),"")</f>
        <v/>
      </c>
      <c r="U139" s="12"/>
      <c r="V139" s="12"/>
      <c r="X139" s="600" t="str">
        <f>IF(Deník!$R139&lt;&gt;"",IF(Deník!$B139=Statistika!$F$63,IF(AND(Deník!$R139&gt;=0,Deník!$R139&lt;=1),"BE",Deník!$R139),""),"")</f>
        <v/>
      </c>
      <c r="Y139" s="13" t="str">
        <f>IF(Deník!$R139&lt;&gt;"",IF(Deník!$B139=Statistika!$F$64,IF(AND(Deník!$R139&gt;=0,Deník!$R139&lt;=1),"BE",Deník!$R139),""),"")</f>
        <v/>
      </c>
      <c r="Z139" s="13" t="str">
        <f>IF(Deník!$R139&lt;&gt;"",IF(Deník!$B139=Statistika!$F$65,IF(AND(Deník!$R139&gt;=0,Deník!$R139&lt;=1),"BE",Deník!$R139),""),"")</f>
        <v/>
      </c>
      <c r="AA139" s="13" t="str">
        <f>IF(Deník!$R139&lt;&gt;"",IF(Deník!$B139=Statistika!$F$66,IF(AND(Deník!$R139&gt;=0,Deník!$R139&lt;=1),"BE",Deník!$R139),""),"")</f>
        <v/>
      </c>
      <c r="AB139" s="13" t="str">
        <f>IF(Deník!$R139&lt;&gt;"",IF(Deník!$B139=Statistika!$F$67,IF(AND(Deník!$R139&gt;=0,Deník!$R139&lt;=1),"BE",Deník!$R139),""),"")</f>
        <v/>
      </c>
      <c r="AC139" s="13" t="str">
        <f>IF(Deník!$R139&lt;&gt;"",IF(Deník!$B139=Statistika!$F$68,IF(AND(Deník!$R139&gt;=0,Deník!$R139&lt;=1),"BE",Deník!$R139),""),"")</f>
        <v/>
      </c>
      <c r="AD139" s="13" t="str">
        <f>IF(Deník!$R139&lt;&gt;"",IF(Deník!$B139=Statistika!$F$69,IF(AND(Deník!$R139&gt;=0,Deník!$R139&lt;=1),"BE",Deník!$R139),""),"")</f>
        <v/>
      </c>
      <c r="AE139" s="601" t="str">
        <f>IF(Deník!$R139&lt;&gt;"",IF(Deník!$B139=Statistika!$F$70,IF(AND(Deník!$R139&gt;=0,Deník!$R139&lt;=1),"BE",Deník!$R139),""),"")</f>
        <v/>
      </c>
      <c r="AF139" s="90"/>
      <c r="AG139" s="63" t="str">
        <f>IF(Deník!$R139&lt;&gt;"",IF(Deník!$J139="L",IF(AND(Deník!$R139&gt;=0,Deník!$R139&lt;=1),"BE",Deník!$R139),""),"")</f>
        <v/>
      </c>
      <c r="AH139" s="13" t="str">
        <f>IF(Deník!$R139&lt;&gt;"",IF(Deník!$J139="S",IF(AND(Deník!$R139&gt;=0,Deník!$R139&lt;=1),"BE",Deník!$R139),""),"")</f>
        <v/>
      </c>
      <c r="AI139" s="95"/>
      <c r="AJ139" s="71" t="str">
        <f>IF(Deník!N140&lt;&gt;"",Deník!N140*-1,"")</f>
        <v/>
      </c>
      <c r="AK139" s="88"/>
      <c r="AL139" s="63" t="str">
        <f>IF(WEEKDAY(Deník!$C139,2)=1,IF(AND(Deník!$R139&gt;=0,Deník!$R139&lt;=1),"BE",Deník!$R139),"")</f>
        <v/>
      </c>
      <c r="AM139" s="13" t="str">
        <f>IF(WEEKDAY(Deník!$C139,2)=2,IF(AND(Deník!$R139&gt;=0,Deník!$R139&lt;=1),"BE",Deník!$R139),"")</f>
        <v/>
      </c>
      <c r="AN139" s="13" t="str">
        <f>IF(WEEKDAY(Deník!$C139,2)=3,IF(AND(Deník!$R139&gt;=0,Deník!$R139&lt;=1),"BE",Deník!$R139),"")</f>
        <v/>
      </c>
      <c r="AO139" s="13" t="str">
        <f>IF(WEEKDAY(Deník!$C139,2)=4,IF(AND(Deník!$R139&gt;=0,Deník!$R139&lt;=1),"BE",Deník!$R139),"")</f>
        <v/>
      </c>
      <c r="AP139" s="60" t="str">
        <f>IF(WEEKDAY(Deník!$C139,2)=5,IF(AND(Deník!$R139&gt;=0,Deník!$R139&lt;=1),"BE",Deník!$R139),"")</f>
        <v/>
      </c>
      <c r="AQ139" s="99"/>
      <c r="AR139" s="100">
        <f>Deník!D139</f>
        <v>0</v>
      </c>
      <c r="AS139" s="63" t="str">
        <f>IF(Deník!$D139&lt;&gt;"",IF(AND(Deník!$D139&gt;=AS$2,Deník!$D139&lt;=AS$3),IF(AND(Deník!$R139&gt;=0,Deník!$R139&lt;=1),"BE",Deník!$R139),""),"")</f>
        <v/>
      </c>
      <c r="AT139" s="63" t="str">
        <f>IF(Deník!$D139&lt;&gt;"",IF(AND(Deník!$D139&gt;=AT$2,Deník!$D139&lt;=AT$3),IF(AND(Deník!$R139&gt;=0,Deník!$R139&lt;=1),"BE",Deník!$R139),""),"")</f>
        <v/>
      </c>
      <c r="AU139" s="63" t="str">
        <f>IF(Deník!$D139&lt;&gt;"",IF(AND(Deník!$D139&gt;=AU$2,Deník!$D139&lt;=AU$3),IF(AND(Deník!$R139&gt;=0,Deník!$R139&lt;=1),"BE",Deník!$R139),""),"")</f>
        <v/>
      </c>
      <c r="AV139" s="63" t="str">
        <f>IF(Deník!$D139&lt;&gt;"",IF(AND(Deník!$D139&gt;=AV$2,Deník!$D139&lt;=AV$3),IF(AND(Deník!$R139&gt;=0,Deník!$R139&lt;=1),"BE",Deník!$R139),""),"")</f>
        <v/>
      </c>
      <c r="AW139" s="63" t="str">
        <f>IF(Deník!$D139&lt;&gt;"",IF(AND(Deník!$D139&gt;=AW$2,Deník!$D139&lt;=AW$3),IF(AND(Deník!$R139&gt;=0,Deník!$R139&lt;=1),"BE",Deník!$R139),""),"")</f>
        <v/>
      </c>
      <c r="AX139" s="63" t="str">
        <f>IF(Deník!$D139&lt;&gt;"",IF(AND(Deník!$D139&gt;=AX$2,Deník!$D139&lt;=AX$3),IF(AND(Deník!$R139&gt;=0,Deník!$R139&lt;=1),"BE",Deník!$R139),""),"")</f>
        <v/>
      </c>
      <c r="AY139" s="63" t="str">
        <f>IF(Deník!$D139&lt;&gt;"",IF(AND(Deník!$D139&gt;=AY$2,Deník!$D139&lt;=AY$3),IF(AND(Deník!$R139&gt;=0,Deník!$R139&lt;=1),"BE",Deník!$R139),""),"")</f>
        <v/>
      </c>
      <c r="AZ139" s="63" t="str">
        <f>IF(Deník!$D139&lt;&gt;"",IF(AND(Deník!$D139&gt;=AZ$2,Deník!$D139&lt;=AZ$3),IF(AND(Deník!$R139&gt;=0,Deník!$R139&lt;=1),"BE",Deník!$R139),""),"")</f>
        <v/>
      </c>
      <c r="BA139" s="63" t="str">
        <f>IF(Deník!$D139&lt;&gt;"",IF(AND(Deník!$D139&gt;=BA$2,Deník!$D139&lt;=BA$3),IF(AND(Deník!$R139&gt;=0,Deník!$R139&lt;=1),"BE",Deník!$R139),""),"")</f>
        <v/>
      </c>
      <c r="BB139" s="63" t="str">
        <f>IF(Deník!$D139&lt;&gt;"",IF(AND(Deník!$D139&gt;=BB$2,Deník!$D139&lt;=BB$3),IF(AND(Deník!$R139&gt;=0,Deník!$R139&lt;=1),"BE",Deník!$R139),""),"")</f>
        <v/>
      </c>
      <c r="BC139" s="71" t="str">
        <f>IF(Deník!$D139&lt;&gt;"",IF(AND(Deník!$D139&gt;=BC$2,Deník!$D139&lt;=BC$3),IF(AND(Deník!$R139&gt;=0,Deník!$R139&lt;=1),"BE",Deník!$R139),""),"")</f>
        <v/>
      </c>
      <c r="BD139" s="20" t="str">
        <f>IF(Deník!$J140="S",(Deník!$M140-Deník!$K140),IF(Deník!$J140="L",(Deník!$K140-Deník!$M140),""))</f>
        <v/>
      </c>
      <c r="BE139" s="20" t="str">
        <f>IF(Deník!$J140="S",(Deník!$K140-Deník!$O140),IF(Deník!$J140="L",(Deník!$O140-Deník!$K140),""))</f>
        <v/>
      </c>
      <c r="BF139" s="20" t="str">
        <f>IF(Deník!$J140="S",(Deník!$K140-Deník!$L140),IF(Deník!$J140="L",(Deník!$L140-Deník!$K140),""))</f>
        <v/>
      </c>
      <c r="BG139" s="20" t="str">
        <f>IF(Deník!$J140="S",(Deník!$K140-Deník!$S140),IF(Deník!$J140="L",(Deník!$S140-Deník!$K140),""))</f>
        <v/>
      </c>
      <c r="BH139" s="20" t="str">
        <f>IF(Deník!$J140="S",(Deník!$K140-Deník!$U140),IF(Deník!$J140="L",(Deník!$U140-Deník!$K140),""))</f>
        <v/>
      </c>
      <c r="BI139" s="20" t="str">
        <f>IF(Deník!$R139&gt;1,Deník!$R139,"")</f>
        <v/>
      </c>
      <c r="BJ139" s="20" t="str">
        <f>IF(Deník!$R139&lt;0,Deník!$R139,"")</f>
        <v/>
      </c>
      <c r="BK139" s="17"/>
      <c r="BM139" s="233" t="str">
        <f>IF(Deník!$R139&lt;&gt;"",IF(Deník!$Y139=Statistika!$F$78,IF(AND(Deník!$R139&gt;=0,Deník!$R139&lt;=1),"BE",Deník!$R139),""),"")</f>
        <v/>
      </c>
      <c r="BN139" s="233" t="str">
        <f>IF(Deník!$R139&lt;&gt;"",IF(Deník!$Y139=Statistika!$F$79,IF(AND(Deník!$R139&gt;=0,Deník!$R139&lt;=1),"BE",Deník!$R139),""),"")</f>
        <v/>
      </c>
      <c r="BO139" s="233" t="str">
        <f>IF(Deník!$R139&lt;&gt;"",IF(Deník!$Y139=Statistika!$F$80,IF(AND(Deník!$R139&gt;=0,Deník!$R139&lt;=1),"BE",Deník!$R139),""),"")</f>
        <v/>
      </c>
      <c r="BP139" s="233" t="str">
        <f>IF(Deník!$R139&lt;&gt;"",IF(Deník!$Y139=Statistika!$F$81,IF(AND(Deník!$R139&gt;=0,Deník!$R139&lt;=1),"BE",Deník!$R139),""),"")</f>
        <v/>
      </c>
      <c r="BQ139" s="233" t="str">
        <f>IF(Deník!$R139&lt;&gt;"",IF(Deník!$Y139=Statistika!$F$82,IF(AND(Deník!$R139&gt;=0,Deník!$R139&lt;=1),"BE",Deník!$R139),""),"")</f>
        <v/>
      </c>
      <c r="BR139" s="233" t="str">
        <f>IF(Deník!$R139&lt;&gt;"",IF(Deník!$Y139=Statistika!$F$83,IF(AND(Deník!$R139&gt;=0,Deník!$R139&lt;=1),"BE",Deník!$R139),""),"")</f>
        <v/>
      </c>
      <c r="BS139" s="233" t="str">
        <f>IF(Deník!$R139&lt;&gt;"",IF(Deník!$Y139=Statistika!$F$84,IF(AND(Deník!$R139&gt;=0,Deník!$R139&lt;=1),"BE",Deník!$R139),""),"")</f>
        <v/>
      </c>
      <c r="BT139" s="233" t="str">
        <f>IF(Deník!$R139&lt;&gt;"",IF(Deník!$Y139=Statistika!$F$85,IF(AND(Deník!$R139&gt;=0,Deník!$R139&lt;=1),"BE",Deník!$R139),""),"")</f>
        <v/>
      </c>
      <c r="BU139" s="233" t="str">
        <f>IF(Deník!$R139&lt;&gt;"",IF(Deník!$Y139=Statistika!$F$86,IF(AND(Deník!$R139&gt;=0,Deník!$R139&lt;=1),"BE",Deník!$R139),""),"")</f>
        <v/>
      </c>
      <c r="BV139" s="233" t="str">
        <f>IF(Deník!$R139&lt;&gt;"",IF(Deník!$Y139=Statistika!$F$87,IF(AND(Deník!$R139&gt;=0,Deník!$R139&lt;=1),"BE",Deník!$R139),""),"")</f>
        <v/>
      </c>
      <c r="BW139" s="233" t="str">
        <f>IF(Deník!$R139&lt;&gt;"",IF(Deník!$Y139=Statistika!$F$88,IF(AND(Deník!$R139&gt;=0,Deník!$R139&lt;=1),"BE",Deník!$R139),""),"")</f>
        <v/>
      </c>
      <c r="BX139" s="233" t="str">
        <f>IF(Deník!$R139&lt;&gt;"",IF(Deník!$Y139=Statistika!$F$89,IF(AND(Deník!$R139&gt;=0,Deník!$R139&lt;=1),"BE",Deník!$R139),""),"")</f>
        <v/>
      </c>
      <c r="BY139" s="233" t="str">
        <f>IF(Deník!$R139&lt;&gt;"",IF(Deník!$Y139=Statistika!$F$90,IF(AND(Deník!$R139&gt;=0,Deník!$R139&lt;=1),"BE",Deník!$R139),""),"")</f>
        <v/>
      </c>
      <c r="BZ139" s="233" t="str">
        <f>IF(Deník!$R139&lt;&gt;"",IF(Deník!$Y139=Statistika!$F$91,IF(AND(Deník!$R139&gt;=0,Deník!$R139&lt;=1),"BE",Deník!$R139),""),"")</f>
        <v/>
      </c>
      <c r="CA139" s="233"/>
      <c r="CB139" s="233" t="str">
        <f>IF(Deník!$R139&lt;&gt;"",IF(Deník!$AB139="SL",IF(AND(Deník!$R139&gt;=0,Deník!$R139&lt;=1),"BE",Deník!$R139),""),"")</f>
        <v/>
      </c>
      <c r="CC139" s="233" t="str">
        <f>IF(Deník!$R139&lt;&gt;"",IF(Deník!$AB139="BE10",IF(AND(Deník!$R139&gt;=0,Deník!$R139&lt;=1),"BE",Deník!$R139),""),"")</f>
        <v/>
      </c>
      <c r="CD139" s="233" t="str">
        <f>IF(Deník!$R139&lt;&gt;"",IF(Deník!$AB139="BE15",IF(AND(Deník!$R139&gt;=0,Deník!$R139&lt;=1),"BE",Deník!$R139),""),"")</f>
        <v/>
      </c>
      <c r="CE139" s="233" t="str">
        <f>IF(Deník!$R139&lt;&gt;"",IF(Deník!$AB139="BE20",IF(AND(Deník!$R139&gt;=0,Deník!$R139&lt;=1),"BE",Deník!$R139),""),"")</f>
        <v/>
      </c>
      <c r="CF139" s="233" t="str">
        <f>IF(Deník!$R139&lt;&gt;"",IF(Deník!$AB139="TP1",IF(AND(Deník!$R139&gt;=0,Deník!$R139&lt;=1),"BE",Deník!$R139),""),"")</f>
        <v/>
      </c>
      <c r="CG139" s="233" t="str">
        <f>IF(Deník!$R139&lt;&gt;"",IF(Deník!$AB139="TP2",IF(AND(Deník!$R139&gt;=0,Deník!$R139&lt;=1),"BE",Deník!$R139),""),"")</f>
        <v/>
      </c>
      <c r="CH139" s="233" t="str">
        <f>IF(Deník!$R139&lt;&gt;"",IF(Deník!$AB139="TP3",IF(AND(Deník!$R139&gt;=0,Deník!$R139&lt;=1),"BE",Deník!$R139),""),"")</f>
        <v/>
      </c>
      <c r="CI139" s="233" t="str">
        <f>IF(Deník!$R139&lt;&gt;"",IF(Deník!$AB139="Trailing SL",IF(AND(Deník!$R139&gt;=0,Deník!$R139&lt;=1),"BE",Deník!$R139),""),"")</f>
        <v/>
      </c>
      <c r="CJ139" s="233" t="str">
        <f>IF(Deník!$R139&lt;&gt;"",IF(Deník!$AB139="Manual",IF(AND(Deník!$R139&gt;=0,Deník!$R139&lt;=1),"BE",Deník!$R139),""),"")</f>
        <v/>
      </c>
      <c r="CK139" s="233"/>
      <c r="CL139" s="233" t="str">
        <f>IF(Deník!$R139&lt;0,IF(Deník!$AC139=Statistika!$F$117,Deník!$R139,""),"")</f>
        <v/>
      </c>
      <c r="CM139" s="233" t="str">
        <f>IF(Deník!$R139&lt;0,IF(Deník!$AC139=Statistika!$F$118,Deník!$R139,""),"")</f>
        <v/>
      </c>
      <c r="CN139" s="233" t="str">
        <f>IF(Deník!$R139&lt;0,IF(Deník!$AC139=Statistika!$F$119,Deník!$R139,""),"")</f>
        <v/>
      </c>
      <c r="CO139" s="233" t="str">
        <f>IF(Deník!$R139&lt;0,IF(Deník!$AC139=Statistika!$F$120,Deník!$R139,""),"")</f>
        <v/>
      </c>
      <c r="CP139" s="233" t="str">
        <f>IF(Deník!$R139&lt;0,IF(Deník!$AC139=Statistika!$F$121,Deník!$R139,""),"")</f>
        <v/>
      </c>
      <c r="CQ139" s="233" t="str">
        <f>IF(Deník!$R139&lt;0,IF(Deník!$AC139=Statistika!$F$122,Deník!$R139,""),"")</f>
        <v/>
      </c>
      <c r="CR139" s="233" t="str">
        <f>IF(Deník!$R139&lt;0,IF(Deník!$AC139=Statistika!$F$123,Deník!$R139,""),"")</f>
        <v/>
      </c>
      <c r="CS139" s="233" t="str">
        <f>IF(Deník!$R139&lt;0,IF(Deník!$AC139=Statistika!$F$124,Deník!$R139,""),"")</f>
        <v/>
      </c>
      <c r="CT139" s="233" t="str">
        <f>IF(Deník!$R139&lt;0,IF(Deník!$AC139=Statistika!$F$125,Deník!$R139,""),"")</f>
        <v/>
      </c>
      <c r="CU139" s="233"/>
      <c r="CV139" s="233" t="str">
        <f>IF(Deník!$R139&lt;0,IF(Deník!$AD139=$CV$2,Deník!$R139,""),"")</f>
        <v/>
      </c>
      <c r="CW139" s="233" t="str">
        <f>IF(Deník!$R139&lt;0,IF(Deník!$AD139=$CW$2,Deník!$R139,""),"")</f>
        <v/>
      </c>
      <c r="CX139" s="233" t="str">
        <f>IF(Deník!$R139&lt;0,IF(Deník!$AD139=$CX$2,Deník!$R139,""),"")</f>
        <v/>
      </c>
      <c r="CY139" s="233" t="str">
        <f>IF(Deník!$R139&lt;0,IF(Deník!$AD139=$CY$2,Deník!$R139,""),"")</f>
        <v/>
      </c>
      <c r="CZ139" s="233" t="str">
        <f>IF(Deník!$R139&lt;0,IF(Deník!$AD139=$CZ$2,Deník!$R139,""),"")</f>
        <v/>
      </c>
      <c r="DL139" s="221">
        <f t="shared" si="10"/>
        <v>93847.029999999984</v>
      </c>
      <c r="DM139" s="220">
        <f t="shared" si="9"/>
        <v>-6.1529700000000132E-2</v>
      </c>
      <c r="DO139" s="50">
        <f>Deník!W140</f>
        <v>0</v>
      </c>
      <c r="DP139" s="102" t="str">
        <f>IF(AND(Deník!W140&gt;0),1,"")</f>
        <v/>
      </c>
      <c r="DQ139" s="102">
        <f>IF(AND(Deník!W140&lt;=0),1,"")</f>
        <v>1</v>
      </c>
      <c r="DR139" s="227"/>
      <c r="DS139" s="228"/>
      <c r="DT139" s="85"/>
      <c r="DU139" s="54">
        <f>IF(MONTH(Deník!$C139)=DU$2,Deník!$W139,"")</f>
        <v>0</v>
      </c>
      <c r="DV139" s="222" t="str">
        <f>IF(MONTH(Deník!$C139)=DV$2,Deník!$W139,"")</f>
        <v/>
      </c>
      <c r="DW139" s="222" t="str">
        <f>IF(MONTH(Deník!$C139)=DW$2,Deník!$W139,"")</f>
        <v/>
      </c>
      <c r="DX139" s="222" t="str">
        <f>IF(MONTH(Deník!$C139)=DX$2,Deník!$W139,"")</f>
        <v/>
      </c>
      <c r="DY139" s="222" t="str">
        <f>IF(MONTH(Deník!$C139)=DY$2,Deník!$W139,"")</f>
        <v/>
      </c>
      <c r="DZ139" s="222" t="str">
        <f>IF(MONTH(Deník!$C139)=DZ$2,Deník!$W139,"")</f>
        <v/>
      </c>
      <c r="EA139" s="222" t="str">
        <f>IF(MONTH(Deník!$C139)=EA$2,Deník!$W139,"")</f>
        <v/>
      </c>
      <c r="EB139" s="222" t="str">
        <f>IF(MONTH(Deník!$C139)=EB$2,Deník!$W139,"")</f>
        <v/>
      </c>
      <c r="EC139" s="222" t="str">
        <f>IF(MONTH(Deník!$C139)=EC$2,Deník!$W139,"")</f>
        <v/>
      </c>
      <c r="ED139" s="222" t="str">
        <f>IF(MONTH(Deník!$C139)=ED$2,Deník!$W139,"")</f>
        <v/>
      </c>
      <c r="EE139" s="222" t="str">
        <f>IF(MONTH(Deník!$C139)=EE$2,Deník!$W139,"")</f>
        <v/>
      </c>
      <c r="EF139" s="222" t="str">
        <f>IF(MONTH(Deník!$C139)=EF$2,Deník!$W139,"")</f>
        <v/>
      </c>
      <c r="EI139" s="600" t="str">
        <f>IF(Deník!$W139&lt;&gt;"",IF(Deník!$B139=Statistika!$F$63,Deník!$W139,""),"")</f>
        <v/>
      </c>
      <c r="EJ139" s="13" t="str">
        <f>IF(Deník!$W139&lt;&gt;"",IF(Deník!$B139=Statistika!$F$64,Deník!$W139,""),"")</f>
        <v/>
      </c>
      <c r="EK139" s="13" t="str">
        <f>IF(Deník!$W139&lt;&gt;"",IF(Deník!$B139=Statistika!$F$65,Deník!$W139,""),"")</f>
        <v/>
      </c>
      <c r="EL139" s="13" t="str">
        <f>IF(Deník!$W139&lt;&gt;"",IF(Deník!$B139=Statistika!$F$66,Deník!$W139,""),"")</f>
        <v/>
      </c>
      <c r="EM139" s="13" t="str">
        <f>IF(Deník!$W139&lt;&gt;"",IF(Deník!$B139=Statistika!$F$67,Deník!$W139,""),"")</f>
        <v/>
      </c>
      <c r="EN139" s="13" t="str">
        <f>IF(Deník!$W139&lt;&gt;"",IF(Deník!$B139=Statistika!$F$68,Deník!$W139,""),"")</f>
        <v/>
      </c>
      <c r="EO139" s="13" t="str">
        <f>IF(Deník!$W139&lt;&gt;"",IF(Deník!$B139=Statistika!$F$69,Deník!$W139,""),"")</f>
        <v/>
      </c>
      <c r="EP139" s="601" t="str">
        <f>IF(Deník!$W139&lt;&gt;"",IF(Deník!$B139=Statistika!$F$70,Deník!$W139,""),"")</f>
        <v/>
      </c>
      <c r="EQ139" s="90"/>
      <c r="ER139" s="63" t="str">
        <f>IF(Deník!$W139&lt;&gt;"",IF(Deník!$J139="L",Deník!$W139,""),"")</f>
        <v/>
      </c>
      <c r="ES139" s="13" t="str">
        <f>IF(Deník!$W139&lt;&gt;"",IF(Deník!$J139="S",Deník!$W139,""),"")</f>
        <v/>
      </c>
      <c r="ET139" s="95"/>
      <c r="EU139" s="88"/>
      <c r="EV139" s="63" t="str">
        <f>IF(WEEKDAY(Deník!$C139,2)=1,Deník!$W139,"")</f>
        <v/>
      </c>
      <c r="EW139" s="13" t="str">
        <f>IF(WEEKDAY(Deník!$C139,2)=2,Deník!$W139,"")</f>
        <v/>
      </c>
      <c r="EX139" s="13" t="str">
        <f>IF(WEEKDAY(Deník!$C139,2)=3,Deník!$W139,"")</f>
        <v/>
      </c>
      <c r="EY139" s="13" t="str">
        <f>IF(WEEKDAY(Deník!$C139,2)=4,Deník!$W139,"")</f>
        <v/>
      </c>
      <c r="EZ139" s="60" t="str">
        <f>IF(WEEKDAY(Deník!$C139,2)=5,Deník!$W139,"")</f>
        <v/>
      </c>
      <c r="FA139" s="99"/>
      <c r="FB139" s="100">
        <f>Deník!D139</f>
        <v>0</v>
      </c>
      <c r="FC139" s="63">
        <f>IF($FB139&lt;&gt;"",IF(AND($FB139&gt;=FC$2,$FB139&lt;=FC$3),Deník!$W139,""))</f>
        <v>0</v>
      </c>
      <c r="FD139" s="63" t="str">
        <f>IF($FB139&lt;&gt;"",IF(AND($FB139&gt;=FD$2,$FB139&lt;=FD$3),Deník!$W139,""))</f>
        <v/>
      </c>
      <c r="FE139" s="63" t="str">
        <f>IF($FB139&lt;&gt;"",IF(AND($FB139&gt;=FE$2,$FB139&lt;=FE$3),Deník!$W139,""))</f>
        <v/>
      </c>
      <c r="FF139" s="63" t="str">
        <f>IF($FB139&lt;&gt;"",IF(AND($FB139&gt;=FF$2,$FB139&lt;=FF$3),Deník!$W139,""))</f>
        <v/>
      </c>
      <c r="FG139" s="63" t="str">
        <f>IF($FB139&lt;&gt;"",IF(AND($FB139&gt;=FG$2,$FB139&lt;=FG$3),Deník!$W139,""))</f>
        <v/>
      </c>
      <c r="FH139" s="63" t="str">
        <f>IF($FB139&lt;&gt;"",IF(AND($FB139&gt;=FH$2,$FB139&lt;=FH$3),Deník!$W139,""))</f>
        <v/>
      </c>
      <c r="FI139" s="63" t="str">
        <f>IF($FB139&lt;&gt;"",IF(AND($FB139&gt;=FI$2,$FB139&lt;=FI$3),Deník!$W139,""))</f>
        <v/>
      </c>
      <c r="FJ139" s="63" t="str">
        <f>IF($FB139&lt;&gt;"",IF(AND($FB139&gt;=FJ$2,$FB139&lt;=FJ$3),Deník!$W139,""))</f>
        <v/>
      </c>
      <c r="FK139" s="63" t="str">
        <f>IF($FB139&lt;&gt;"",IF(AND($FB139&gt;=FK$2,$FB139&lt;=FK$3),Deník!$W139,""))</f>
        <v/>
      </c>
      <c r="FL139" s="63" t="str">
        <f>IF($FB139&lt;&gt;"",IF(AND($FB139&gt;=FL$2,$FB139&lt;=FL$3),Deník!$W139,""))</f>
        <v/>
      </c>
      <c r="FM139" s="63" t="str">
        <f>IF($FB139&lt;&gt;"",IF(AND($FB139&gt;=FM$2,$FB139&lt;=FM$3),Deník!$W139,""))</f>
        <v/>
      </c>
      <c r="FN139" s="13"/>
      <c r="FO139" s="20" t="str">
        <f>IF(Deník!$W139&gt;1,Deník!$W139,"")</f>
        <v/>
      </c>
      <c r="FP139" s="20" t="str">
        <f>IF(Deník!$W139&lt;0,Deník!$W139,"")</f>
        <v/>
      </c>
      <c r="FQ139" s="17"/>
      <c r="FS139" s="233"/>
      <c r="FT139" s="233" t="str">
        <f>IF(Deník!$W139&lt;&gt;"",IF(Deník!$Y139=Statistika!$F$78,Deník!$W139,""),"")</f>
        <v/>
      </c>
      <c r="FU139" s="233" t="str">
        <f>IF(Deník!$W139&lt;&gt;"",IF(Deník!$Y139=Statistika!$F$79,Deník!$W139,""),"")</f>
        <v/>
      </c>
      <c r="FV139" s="233" t="str">
        <f>IF(Deník!$W139&lt;&gt;"",IF(Deník!$Y139=Statistika!$F$80,Deník!$W139,""),"")</f>
        <v/>
      </c>
      <c r="FW139" s="233" t="str">
        <f>IF(Deník!$W139&lt;&gt;"",IF(Deník!$Y139=Statistika!$F$81,Deník!$W139,""),"")</f>
        <v/>
      </c>
      <c r="FX139" s="233" t="str">
        <f>IF(Deník!$W139&lt;&gt;"",IF(Deník!$Y139=Statistika!$F$82,Deník!$W139,""),"")</f>
        <v/>
      </c>
      <c r="FY139" s="233" t="str">
        <f>IF(Deník!$W139&lt;&gt;"",IF(Deník!$Y139=Statistika!$F$83,Deník!$W139,""),"")</f>
        <v/>
      </c>
      <c r="FZ139" s="233" t="str">
        <f>IF(Deník!$W139&lt;&gt;"",IF(Deník!$Y139=Statistika!$F$84,Deník!$W139,""),"")</f>
        <v/>
      </c>
      <c r="GA139" s="233" t="str">
        <f>IF(Deník!$W139&lt;&gt;"",IF(Deník!$Y139=Statistika!$F$85,Deník!$W139,""),"")</f>
        <v/>
      </c>
      <c r="GB139" s="233" t="str">
        <f>IF(Deník!$W139&lt;&gt;"",IF(Deník!$Y139=Statistika!$F$86,Deník!$W139,""),"")</f>
        <v/>
      </c>
      <c r="GC139" s="233" t="str">
        <f>IF(Deník!$W139&lt;&gt;"",IF(Deník!$Y139=Statistika!$F$87,Deník!$W139,""),"")</f>
        <v/>
      </c>
      <c r="GD139" s="233" t="str">
        <f>IF(Deník!$W139&lt;&gt;"",IF(Deník!$Y139=Statistika!$F$88,Deník!$W139,""),"")</f>
        <v/>
      </c>
      <c r="GE139" s="233" t="str">
        <f>IF(Deník!$W139&lt;&gt;"",IF(Deník!$Y139=Statistika!$F$89,Deník!$W139,""),"")</f>
        <v/>
      </c>
      <c r="GF139" s="233" t="str">
        <f>IF(Deník!$W139&lt;&gt;"",IF(Deník!$Y139=Statistika!$F$90,Deník!$W139,""),"")</f>
        <v/>
      </c>
      <c r="GG139" s="233" t="str">
        <f>IF(Deník!$W139&lt;&gt;"",IF(Deník!$Y139=Statistika!$F$91,Deník!$W139,""),"")</f>
        <v/>
      </c>
      <c r="GH139" s="233"/>
      <c r="GI139" s="233" t="str">
        <f>IF(Deník!$W139&lt;&gt;"",IF(Deník!$AB139=Statistika!$L$100,Deník!$W139,""),"")</f>
        <v/>
      </c>
      <c r="GJ139" s="233" t="str">
        <f>IF(Deník!$W139&lt;&gt;"",IF(Deník!$AB139=Statistika!$L$101,Deník!$W139,""),"")</f>
        <v/>
      </c>
      <c r="GK139" s="233" t="str">
        <f>IF(Deník!$W139&lt;&gt;"",IF(Deník!$AB139=Statistika!$L$102,Deník!$W139,""),"")</f>
        <v/>
      </c>
      <c r="GL139" s="233" t="str">
        <f>IF(Deník!$W139&lt;&gt;"",IF(Deník!$AB139=Statistika!$L$103,Deník!$W139,""),"")</f>
        <v/>
      </c>
      <c r="GM139" s="233" t="str">
        <f>IF(Deník!$W139&lt;&gt;"",IF(Deník!$AB139=Statistika!$L$104,Deník!$W139,""),"")</f>
        <v/>
      </c>
      <c r="GN139" s="233" t="str">
        <f>IF(Deník!$W139&lt;&gt;"",IF(Deník!$AB139=Statistika!$L$105,Deník!$W139,""),"")</f>
        <v/>
      </c>
      <c r="GO139" s="233" t="str">
        <f>IF(Deník!$W139&lt;&gt;"",IF(Deník!$AB139=Statistika!$L$106,Deník!$W139,""),"")</f>
        <v/>
      </c>
      <c r="GP139" s="233" t="str">
        <f>IF(Deník!$W139&lt;&gt;"",IF(Deník!$AB139=Statistika!$L$107,Deník!$W139,""),"")</f>
        <v/>
      </c>
      <c r="GQ139" s="233" t="str">
        <f>IF(Deník!$W139&lt;&gt;"",IF(Deník!$AB139=Statistika!$L$108,Deník!$W139,""),"")</f>
        <v/>
      </c>
      <c r="GS139" s="233" t="str">
        <f>IF(Deník!$W139&lt;0,IF(Deník!$AC139=Statistika!$F$117,Deník!$W139,""),"")</f>
        <v/>
      </c>
      <c r="GT139" s="233" t="str">
        <f>IF(Deník!$W139&lt;0,IF(Deník!$AC139=Statistika!$F$118,Deník!$W139,""),"")</f>
        <v/>
      </c>
      <c r="GU139" s="233" t="str">
        <f>IF(Deník!$W139&lt;0,IF(Deník!$AC139=Statistika!$F$119,Deník!$W139,""),"")</f>
        <v/>
      </c>
      <c r="GV139" s="233" t="str">
        <f>IF(Deník!$W139&lt;0,IF(Deník!$AC139=Statistika!$F$120,Deník!$W139,""),"")</f>
        <v/>
      </c>
      <c r="GW139" s="233" t="str">
        <f>IF(Deník!$W139&lt;0,IF(Deník!$AC139=Statistika!$F$121,Deník!$W139,""),"")</f>
        <v/>
      </c>
      <c r="GX139" s="233" t="str">
        <f>IF(Deník!$W139&lt;0,IF(Deník!$AC139=Statistika!$F$122,Deník!$W139,""),"")</f>
        <v/>
      </c>
      <c r="GY139" s="233" t="str">
        <f>IF(Deník!$W139&lt;0,IF(Deník!$AC139=Statistika!$F$123,Deník!$W139,""),"")</f>
        <v/>
      </c>
      <c r="GZ139" s="233" t="str">
        <f>IF(Deník!$W139&lt;0,IF(Deník!$AC139=Statistika!$F$124,Deník!$W139,""),"")</f>
        <v/>
      </c>
      <c r="HA139" s="233" t="str">
        <f>IF(Deník!$W139&lt;0,IF(Deník!$AC139=Statistika!$F$125,Deník!$W139,""),"")</f>
        <v/>
      </c>
      <c r="HC139" s="233" t="str">
        <f>IF(Deník!$W139&lt;0,IF(Deník!$AD139=Statistika!$F$133,Deník!$W139,""),"")</f>
        <v/>
      </c>
      <c r="HD139" s="233" t="str">
        <f>IF(Deník!$W139&lt;0,IF(Deník!$AD139=Statistika!$F$134,Deník!$W139,""),"")</f>
        <v/>
      </c>
      <c r="HE139" s="233" t="str">
        <f>IF(Deník!$W139&lt;0,IF(Deník!$AD139=Statistika!$F$135,Deník!$W139,""),"")</f>
        <v/>
      </c>
      <c r="HF139" s="233" t="str">
        <f>IF(Deník!$W139&lt;0,IF(Deník!$AD139=Statistika!$F$136,Deník!$W139,""),"")</f>
        <v/>
      </c>
      <c r="HG139" s="233" t="str">
        <f>IF(Deník!$W139&lt;0,IF(Deník!$AD139=Statistika!$F$137,Deník!$W139,""),"")</f>
        <v/>
      </c>
      <c r="ID139" s="8">
        <f>Tabulka4[[#This Row],[Sloupec3]]</f>
        <v>0</v>
      </c>
      <c r="IE139" s="17" t="str">
        <f>IF(AND([1]Deník!$C139&gt;='[1]Měsíční shrnutí'!$D$1,[1]Deník!$C139&lt;='[1]Měsíční shrnutí'!$F$1),[1]Deník!$X139,"")</f>
        <v/>
      </c>
    </row>
    <row r="140" spans="1:239">
      <c r="A140" s="8">
        <f>Deník!C141</f>
        <v>0</v>
      </c>
      <c r="B140" s="50" t="str">
        <f>Deník!R141</f>
        <v/>
      </c>
      <c r="C140" s="102" t="str">
        <f>IF(AND(Deník!R141&gt;1,Deník!R141&lt;&gt;""),1,"")</f>
        <v/>
      </c>
      <c r="D140" s="102" t="str">
        <f>IF(AND(Deník!R141&lt;=0,Deník!R141&lt;&gt;""),1,"")</f>
        <v/>
      </c>
      <c r="E140" s="103" t="str">
        <f>IF(AND(Deník!R141&gt;=0,Deník!R141&lt;=1),1,"")</f>
        <v/>
      </c>
      <c r="F140" s="79" t="str">
        <f>IF(Deník!R141&lt;&gt;"",Deník!R141+F139,"")</f>
        <v/>
      </c>
      <c r="G140" s="85"/>
      <c r="H140" s="54" t="str">
        <f>IF(MONTH(Deník!$C140)=H$2,IF(AND(Deník!$R140&gt;=0,Deník!$R140&lt;=1),"BE",Deník!$R140),"")</f>
        <v/>
      </c>
      <c r="I140" s="11" t="str">
        <f>IF(MONTH(Deník!$C140)=I$2,IF(AND(Deník!$R140&gt;=0,Deník!$R140&lt;=1),"BE",Deník!$R140),"")</f>
        <v/>
      </c>
      <c r="J140" s="11" t="str">
        <f>IF(MONTH(Deník!$C140)=J$2,IF(AND(Deník!$R140&gt;=0,Deník!$R140&lt;=1),"BE",Deník!$R140),"")</f>
        <v/>
      </c>
      <c r="K140" s="11" t="str">
        <f>IF(MONTH(Deník!$C140)=K$2,IF(AND(Deník!$R140&gt;=0,Deník!$R140&lt;=1),"BE",Deník!$R140),"")</f>
        <v/>
      </c>
      <c r="L140" s="11" t="str">
        <f>IF(MONTH(Deník!$C140)=L$2,IF(AND(Deník!$R140&gt;=0,Deník!$R140&lt;=1),"BE",Deník!$R140),"")</f>
        <v/>
      </c>
      <c r="M140" s="11" t="str">
        <f>IF(MONTH(Deník!$C140)=M$2,IF(AND(Deník!$R140&gt;=0,Deník!$R140&lt;=1),"BE",Deník!$R140),"")</f>
        <v/>
      </c>
      <c r="N140" s="11" t="str">
        <f>IF(MONTH(Deník!$C140)=N$2,IF(AND(Deník!$R140&gt;=0,Deník!$R140&lt;=1),"BE",Deník!$R140),"")</f>
        <v/>
      </c>
      <c r="O140" s="11" t="str">
        <f>IF(MONTH(Deník!$C140)=O$2,IF(AND(Deník!$R140&gt;=0,Deník!$R140&lt;=1),"BE",Deník!$R140),"")</f>
        <v/>
      </c>
      <c r="P140" s="11" t="str">
        <f>IF(MONTH(Deník!$C140)=P$2,IF(AND(Deník!$R140&gt;=0,Deník!$R140&lt;=1),"BE",Deník!$R140),"")</f>
        <v/>
      </c>
      <c r="Q140" s="11" t="str">
        <f>IF(MONTH(Deník!$C140)=Q$2,IF(AND(Deník!$R140&gt;=0,Deník!$R140&lt;=1),"BE",Deník!$R140),"")</f>
        <v/>
      </c>
      <c r="R140" s="11" t="str">
        <f>IF(MONTH(Deník!$C140)=R$2,IF(AND(Deník!$R140&gt;=0,Deník!$R140&lt;=1),"BE",Deník!$R140),"")</f>
        <v/>
      </c>
      <c r="S140" s="57" t="str">
        <f>IF(MONTH(Deník!$C140)=S$2,IF(AND(Deník!$R140&gt;=0,Deník!$R140&lt;=1),"BE",Deník!$R140),"")</f>
        <v/>
      </c>
      <c r="U140" s="12"/>
      <c r="V140" s="12"/>
      <c r="X140" s="600" t="str">
        <f>IF(Deník!$R140&lt;&gt;"",IF(Deník!$B140=Statistika!$F$63,IF(AND(Deník!$R140&gt;=0,Deník!$R140&lt;=1),"BE",Deník!$R140),""),"")</f>
        <v/>
      </c>
      <c r="Y140" s="13" t="str">
        <f>IF(Deník!$R140&lt;&gt;"",IF(Deník!$B140=Statistika!$F$64,IF(AND(Deník!$R140&gt;=0,Deník!$R140&lt;=1),"BE",Deník!$R140),""),"")</f>
        <v/>
      </c>
      <c r="Z140" s="13" t="str">
        <f>IF(Deník!$R140&lt;&gt;"",IF(Deník!$B140=Statistika!$F$65,IF(AND(Deník!$R140&gt;=0,Deník!$R140&lt;=1),"BE",Deník!$R140),""),"")</f>
        <v/>
      </c>
      <c r="AA140" s="13" t="str">
        <f>IF(Deník!$R140&lt;&gt;"",IF(Deník!$B140=Statistika!$F$66,IF(AND(Deník!$R140&gt;=0,Deník!$R140&lt;=1),"BE",Deník!$R140),""),"")</f>
        <v/>
      </c>
      <c r="AB140" s="13" t="str">
        <f>IF(Deník!$R140&lt;&gt;"",IF(Deník!$B140=Statistika!$F$67,IF(AND(Deník!$R140&gt;=0,Deník!$R140&lt;=1),"BE",Deník!$R140),""),"")</f>
        <v/>
      </c>
      <c r="AC140" s="13" t="str">
        <f>IF(Deník!$R140&lt;&gt;"",IF(Deník!$B140=Statistika!$F$68,IF(AND(Deník!$R140&gt;=0,Deník!$R140&lt;=1),"BE",Deník!$R140),""),"")</f>
        <v/>
      </c>
      <c r="AD140" s="13" t="str">
        <f>IF(Deník!$R140&lt;&gt;"",IF(Deník!$B140=Statistika!$F$69,IF(AND(Deník!$R140&gt;=0,Deník!$R140&lt;=1),"BE",Deník!$R140),""),"")</f>
        <v/>
      </c>
      <c r="AE140" s="601" t="str">
        <f>IF(Deník!$R140&lt;&gt;"",IF(Deník!$B140=Statistika!$F$70,IF(AND(Deník!$R140&gt;=0,Deník!$R140&lt;=1),"BE",Deník!$R140),""),"")</f>
        <v/>
      </c>
      <c r="AF140" s="90"/>
      <c r="AG140" s="63" t="str">
        <f>IF(Deník!$R140&lt;&gt;"",IF(Deník!$J140="L",IF(AND(Deník!$R140&gt;=0,Deník!$R140&lt;=1),"BE",Deník!$R140),""),"")</f>
        <v/>
      </c>
      <c r="AH140" s="13" t="str">
        <f>IF(Deník!$R140&lt;&gt;"",IF(Deník!$J140="S",IF(AND(Deník!$R140&gt;=0,Deník!$R140&lt;=1),"BE",Deník!$R140),""),"")</f>
        <v/>
      </c>
      <c r="AI140" s="95"/>
      <c r="AJ140" s="71" t="str">
        <f>IF(Deník!N141&lt;&gt;"",Deník!N141*-1,"")</f>
        <v/>
      </c>
      <c r="AK140" s="88"/>
      <c r="AL140" s="63" t="str">
        <f>IF(WEEKDAY(Deník!$C140,2)=1,IF(AND(Deník!$R140&gt;=0,Deník!$R140&lt;=1),"BE",Deník!$R140),"")</f>
        <v/>
      </c>
      <c r="AM140" s="13" t="str">
        <f>IF(WEEKDAY(Deník!$C140,2)=2,IF(AND(Deník!$R140&gt;=0,Deník!$R140&lt;=1),"BE",Deník!$R140),"")</f>
        <v/>
      </c>
      <c r="AN140" s="13" t="str">
        <f>IF(WEEKDAY(Deník!$C140,2)=3,IF(AND(Deník!$R140&gt;=0,Deník!$R140&lt;=1),"BE",Deník!$R140),"")</f>
        <v/>
      </c>
      <c r="AO140" s="13" t="str">
        <f>IF(WEEKDAY(Deník!$C140,2)=4,IF(AND(Deník!$R140&gt;=0,Deník!$R140&lt;=1),"BE",Deník!$R140),"")</f>
        <v/>
      </c>
      <c r="AP140" s="60" t="str">
        <f>IF(WEEKDAY(Deník!$C140,2)=5,IF(AND(Deník!$R140&gt;=0,Deník!$R140&lt;=1),"BE",Deník!$R140),"")</f>
        <v/>
      </c>
      <c r="AQ140" s="99"/>
      <c r="AR140" s="100">
        <f>Deník!D140</f>
        <v>0</v>
      </c>
      <c r="AS140" s="63" t="str">
        <f>IF(Deník!$D140&lt;&gt;"",IF(AND(Deník!$D140&gt;=AS$2,Deník!$D140&lt;=AS$3),IF(AND(Deník!$R140&gt;=0,Deník!$R140&lt;=1),"BE",Deník!$R140),""),"")</f>
        <v/>
      </c>
      <c r="AT140" s="63" t="str">
        <f>IF(Deník!$D140&lt;&gt;"",IF(AND(Deník!$D140&gt;=AT$2,Deník!$D140&lt;=AT$3),IF(AND(Deník!$R140&gt;=0,Deník!$R140&lt;=1),"BE",Deník!$R140),""),"")</f>
        <v/>
      </c>
      <c r="AU140" s="63" t="str">
        <f>IF(Deník!$D140&lt;&gt;"",IF(AND(Deník!$D140&gt;=AU$2,Deník!$D140&lt;=AU$3),IF(AND(Deník!$R140&gt;=0,Deník!$R140&lt;=1),"BE",Deník!$R140),""),"")</f>
        <v/>
      </c>
      <c r="AV140" s="63" t="str">
        <f>IF(Deník!$D140&lt;&gt;"",IF(AND(Deník!$D140&gt;=AV$2,Deník!$D140&lt;=AV$3),IF(AND(Deník!$R140&gt;=0,Deník!$R140&lt;=1),"BE",Deník!$R140),""),"")</f>
        <v/>
      </c>
      <c r="AW140" s="63" t="str">
        <f>IF(Deník!$D140&lt;&gt;"",IF(AND(Deník!$D140&gt;=AW$2,Deník!$D140&lt;=AW$3),IF(AND(Deník!$R140&gt;=0,Deník!$R140&lt;=1),"BE",Deník!$R140),""),"")</f>
        <v/>
      </c>
      <c r="AX140" s="63" t="str">
        <f>IF(Deník!$D140&lt;&gt;"",IF(AND(Deník!$D140&gt;=AX$2,Deník!$D140&lt;=AX$3),IF(AND(Deník!$R140&gt;=0,Deník!$R140&lt;=1),"BE",Deník!$R140),""),"")</f>
        <v/>
      </c>
      <c r="AY140" s="63" t="str">
        <f>IF(Deník!$D140&lt;&gt;"",IF(AND(Deník!$D140&gt;=AY$2,Deník!$D140&lt;=AY$3),IF(AND(Deník!$R140&gt;=0,Deník!$R140&lt;=1),"BE",Deník!$R140),""),"")</f>
        <v/>
      </c>
      <c r="AZ140" s="63" t="str">
        <f>IF(Deník!$D140&lt;&gt;"",IF(AND(Deník!$D140&gt;=AZ$2,Deník!$D140&lt;=AZ$3),IF(AND(Deník!$R140&gt;=0,Deník!$R140&lt;=1),"BE",Deník!$R140),""),"")</f>
        <v/>
      </c>
      <c r="BA140" s="63" t="str">
        <f>IF(Deník!$D140&lt;&gt;"",IF(AND(Deník!$D140&gt;=BA$2,Deník!$D140&lt;=BA$3),IF(AND(Deník!$R140&gt;=0,Deník!$R140&lt;=1),"BE",Deník!$R140),""),"")</f>
        <v/>
      </c>
      <c r="BB140" s="63" t="str">
        <f>IF(Deník!$D140&lt;&gt;"",IF(AND(Deník!$D140&gt;=BB$2,Deník!$D140&lt;=BB$3),IF(AND(Deník!$R140&gt;=0,Deník!$R140&lt;=1),"BE",Deník!$R140),""),"")</f>
        <v/>
      </c>
      <c r="BC140" s="71" t="str">
        <f>IF(Deník!$D140&lt;&gt;"",IF(AND(Deník!$D140&gt;=BC$2,Deník!$D140&lt;=BC$3),IF(AND(Deník!$R140&gt;=0,Deník!$R140&lt;=1),"BE",Deník!$R140),""),"")</f>
        <v/>
      </c>
      <c r="BD140" s="20" t="str">
        <f>IF(Deník!$J141="S",(Deník!$M141-Deník!$K141),IF(Deník!$J141="L",(Deník!$K141-Deník!$M141),""))</f>
        <v/>
      </c>
      <c r="BE140" s="20" t="str">
        <f>IF(Deník!$J141="S",(Deník!$K141-Deník!$O141),IF(Deník!$J141="L",(Deník!$O141-Deník!$K141),""))</f>
        <v/>
      </c>
      <c r="BF140" s="20" t="str">
        <f>IF(Deník!$J141="S",(Deník!$K141-Deník!$L141),IF(Deník!$J141="L",(Deník!$L141-Deník!$K141),""))</f>
        <v/>
      </c>
      <c r="BG140" s="20" t="str">
        <f>IF(Deník!$J141="S",(Deník!$K141-Deník!$S141),IF(Deník!$J141="L",(Deník!$S141-Deník!$K141),""))</f>
        <v/>
      </c>
      <c r="BH140" s="20" t="str">
        <f>IF(Deník!$J141="S",(Deník!$K141-Deník!$U141),IF(Deník!$J141="L",(Deník!$U141-Deník!$K141),""))</f>
        <v/>
      </c>
      <c r="BI140" s="20" t="str">
        <f>IF(Deník!$R140&gt;1,Deník!$R140,"")</f>
        <v/>
      </c>
      <c r="BJ140" s="20" t="str">
        <f>IF(Deník!$R140&lt;0,Deník!$R140,"")</f>
        <v/>
      </c>
      <c r="BK140" s="17"/>
      <c r="BM140" s="233" t="str">
        <f>IF(Deník!$R140&lt;&gt;"",IF(Deník!$Y140=Statistika!$F$78,IF(AND(Deník!$R140&gt;=0,Deník!$R140&lt;=1),"BE",Deník!$R140),""),"")</f>
        <v/>
      </c>
      <c r="BN140" s="233" t="str">
        <f>IF(Deník!$R140&lt;&gt;"",IF(Deník!$Y140=Statistika!$F$79,IF(AND(Deník!$R140&gt;=0,Deník!$R140&lt;=1),"BE",Deník!$R140),""),"")</f>
        <v/>
      </c>
      <c r="BO140" s="233" t="str">
        <f>IF(Deník!$R140&lt;&gt;"",IF(Deník!$Y140=Statistika!$F$80,IF(AND(Deník!$R140&gt;=0,Deník!$R140&lt;=1),"BE",Deník!$R140),""),"")</f>
        <v/>
      </c>
      <c r="BP140" s="233" t="str">
        <f>IF(Deník!$R140&lt;&gt;"",IF(Deník!$Y140=Statistika!$F$81,IF(AND(Deník!$R140&gt;=0,Deník!$R140&lt;=1),"BE",Deník!$R140),""),"")</f>
        <v/>
      </c>
      <c r="BQ140" s="233" t="str">
        <f>IF(Deník!$R140&lt;&gt;"",IF(Deník!$Y140=Statistika!$F$82,IF(AND(Deník!$R140&gt;=0,Deník!$R140&lt;=1),"BE",Deník!$R140),""),"")</f>
        <v/>
      </c>
      <c r="BR140" s="233" t="str">
        <f>IF(Deník!$R140&lt;&gt;"",IF(Deník!$Y140=Statistika!$F$83,IF(AND(Deník!$R140&gt;=0,Deník!$R140&lt;=1),"BE",Deník!$R140),""),"")</f>
        <v/>
      </c>
      <c r="BS140" s="233" t="str">
        <f>IF(Deník!$R140&lt;&gt;"",IF(Deník!$Y140=Statistika!$F$84,IF(AND(Deník!$R140&gt;=0,Deník!$R140&lt;=1),"BE",Deník!$R140),""),"")</f>
        <v/>
      </c>
      <c r="BT140" s="233" t="str">
        <f>IF(Deník!$R140&lt;&gt;"",IF(Deník!$Y140=Statistika!$F$85,IF(AND(Deník!$R140&gt;=0,Deník!$R140&lt;=1),"BE",Deník!$R140),""),"")</f>
        <v/>
      </c>
      <c r="BU140" s="233" t="str">
        <f>IF(Deník!$R140&lt;&gt;"",IF(Deník!$Y140=Statistika!$F$86,IF(AND(Deník!$R140&gt;=0,Deník!$R140&lt;=1),"BE",Deník!$R140),""),"")</f>
        <v/>
      </c>
      <c r="BV140" s="233" t="str">
        <f>IF(Deník!$R140&lt;&gt;"",IF(Deník!$Y140=Statistika!$F$87,IF(AND(Deník!$R140&gt;=0,Deník!$R140&lt;=1),"BE",Deník!$R140),""),"")</f>
        <v/>
      </c>
      <c r="BW140" s="233" t="str">
        <f>IF(Deník!$R140&lt;&gt;"",IF(Deník!$Y140=Statistika!$F$88,IF(AND(Deník!$R140&gt;=0,Deník!$R140&lt;=1),"BE",Deník!$R140),""),"")</f>
        <v/>
      </c>
      <c r="BX140" s="233" t="str">
        <f>IF(Deník!$R140&lt;&gt;"",IF(Deník!$Y140=Statistika!$F$89,IF(AND(Deník!$R140&gt;=0,Deník!$R140&lt;=1),"BE",Deník!$R140),""),"")</f>
        <v/>
      </c>
      <c r="BY140" s="233" t="str">
        <f>IF(Deník!$R140&lt;&gt;"",IF(Deník!$Y140=Statistika!$F$90,IF(AND(Deník!$R140&gt;=0,Deník!$R140&lt;=1),"BE",Deník!$R140),""),"")</f>
        <v/>
      </c>
      <c r="BZ140" s="233" t="str">
        <f>IF(Deník!$R140&lt;&gt;"",IF(Deník!$Y140=Statistika!$F$91,IF(AND(Deník!$R140&gt;=0,Deník!$R140&lt;=1),"BE",Deník!$R140),""),"")</f>
        <v/>
      </c>
      <c r="CA140" s="233"/>
      <c r="CB140" s="233" t="str">
        <f>IF(Deník!$R140&lt;&gt;"",IF(Deník!$AB140="SL",IF(AND(Deník!$R140&gt;=0,Deník!$R140&lt;=1),"BE",Deník!$R140),""),"")</f>
        <v/>
      </c>
      <c r="CC140" s="233" t="str">
        <f>IF(Deník!$R140&lt;&gt;"",IF(Deník!$AB140="BE10",IF(AND(Deník!$R140&gt;=0,Deník!$R140&lt;=1),"BE",Deník!$R140),""),"")</f>
        <v/>
      </c>
      <c r="CD140" s="233" t="str">
        <f>IF(Deník!$R140&lt;&gt;"",IF(Deník!$AB140="BE15",IF(AND(Deník!$R140&gt;=0,Deník!$R140&lt;=1),"BE",Deník!$R140),""),"")</f>
        <v/>
      </c>
      <c r="CE140" s="233" t="str">
        <f>IF(Deník!$R140&lt;&gt;"",IF(Deník!$AB140="BE20",IF(AND(Deník!$R140&gt;=0,Deník!$R140&lt;=1),"BE",Deník!$R140),""),"")</f>
        <v/>
      </c>
      <c r="CF140" s="233" t="str">
        <f>IF(Deník!$R140&lt;&gt;"",IF(Deník!$AB140="TP1",IF(AND(Deník!$R140&gt;=0,Deník!$R140&lt;=1),"BE",Deník!$R140),""),"")</f>
        <v/>
      </c>
      <c r="CG140" s="233" t="str">
        <f>IF(Deník!$R140&lt;&gt;"",IF(Deník!$AB140="TP2",IF(AND(Deník!$R140&gt;=0,Deník!$R140&lt;=1),"BE",Deník!$R140),""),"")</f>
        <v/>
      </c>
      <c r="CH140" s="233" t="str">
        <f>IF(Deník!$R140&lt;&gt;"",IF(Deník!$AB140="TP3",IF(AND(Deník!$R140&gt;=0,Deník!$R140&lt;=1),"BE",Deník!$R140),""),"")</f>
        <v/>
      </c>
      <c r="CI140" s="233" t="str">
        <f>IF(Deník!$R140&lt;&gt;"",IF(Deník!$AB140="Trailing SL",IF(AND(Deník!$R140&gt;=0,Deník!$R140&lt;=1),"BE",Deník!$R140),""),"")</f>
        <v/>
      </c>
      <c r="CJ140" s="233" t="str">
        <f>IF(Deník!$R140&lt;&gt;"",IF(Deník!$AB140="Manual",IF(AND(Deník!$R140&gt;=0,Deník!$R140&lt;=1),"BE",Deník!$R140),""),"")</f>
        <v/>
      </c>
      <c r="CK140" s="233"/>
      <c r="CL140" s="233" t="str">
        <f>IF(Deník!$R140&lt;0,IF(Deník!$AC140=Statistika!$F$117,Deník!$R140,""),"")</f>
        <v/>
      </c>
      <c r="CM140" s="233" t="str">
        <f>IF(Deník!$R140&lt;0,IF(Deník!$AC140=Statistika!$F$118,Deník!$R140,""),"")</f>
        <v/>
      </c>
      <c r="CN140" s="233" t="str">
        <f>IF(Deník!$R140&lt;0,IF(Deník!$AC140=Statistika!$F$119,Deník!$R140,""),"")</f>
        <v/>
      </c>
      <c r="CO140" s="233" t="str">
        <f>IF(Deník!$R140&lt;0,IF(Deník!$AC140=Statistika!$F$120,Deník!$R140,""),"")</f>
        <v/>
      </c>
      <c r="CP140" s="233" t="str">
        <f>IF(Deník!$R140&lt;0,IF(Deník!$AC140=Statistika!$F$121,Deník!$R140,""),"")</f>
        <v/>
      </c>
      <c r="CQ140" s="233" t="str">
        <f>IF(Deník!$R140&lt;0,IF(Deník!$AC140=Statistika!$F$122,Deník!$R140,""),"")</f>
        <v/>
      </c>
      <c r="CR140" s="233" t="str">
        <f>IF(Deník!$R140&lt;0,IF(Deník!$AC140=Statistika!$F$123,Deník!$R140,""),"")</f>
        <v/>
      </c>
      <c r="CS140" s="233" t="str">
        <f>IF(Deník!$R140&lt;0,IF(Deník!$AC140=Statistika!$F$124,Deník!$R140,""),"")</f>
        <v/>
      </c>
      <c r="CT140" s="233" t="str">
        <f>IF(Deník!$R140&lt;0,IF(Deník!$AC140=Statistika!$F$125,Deník!$R140,""),"")</f>
        <v/>
      </c>
      <c r="CU140" s="233"/>
      <c r="CV140" s="233" t="str">
        <f>IF(Deník!$R140&lt;0,IF(Deník!$AD140=$CV$2,Deník!$R140,""),"")</f>
        <v/>
      </c>
      <c r="CW140" s="233" t="str">
        <f>IF(Deník!$R140&lt;0,IF(Deník!$AD140=$CW$2,Deník!$R140,""),"")</f>
        <v/>
      </c>
      <c r="CX140" s="233" t="str">
        <f>IF(Deník!$R140&lt;0,IF(Deník!$AD140=$CX$2,Deník!$R140,""),"")</f>
        <v/>
      </c>
      <c r="CY140" s="233" t="str">
        <f>IF(Deník!$R140&lt;0,IF(Deník!$AD140=$CY$2,Deník!$R140,""),"")</f>
        <v/>
      </c>
      <c r="CZ140" s="233" t="str">
        <f>IF(Deník!$R140&lt;0,IF(Deník!$AD140=$CZ$2,Deník!$R140,""),"")</f>
        <v/>
      </c>
      <c r="DL140" s="221">
        <f t="shared" si="10"/>
        <v>93847.029999999984</v>
      </c>
      <c r="DM140" s="220">
        <f t="shared" si="9"/>
        <v>-6.1529700000000132E-2</v>
      </c>
      <c r="DO140" s="50">
        <f>Deník!W141</f>
        <v>0</v>
      </c>
      <c r="DP140" s="102" t="str">
        <f>IF(AND(Deník!W141&gt;0),1,"")</f>
        <v/>
      </c>
      <c r="DQ140" s="102">
        <f>IF(AND(Deník!W141&lt;=0),1,"")</f>
        <v>1</v>
      </c>
      <c r="DR140" s="227"/>
      <c r="DS140" s="228"/>
      <c r="DT140" s="85"/>
      <c r="DU140" s="54">
        <f>IF(MONTH(Deník!$C140)=DU$2,Deník!$W140,"")</f>
        <v>0</v>
      </c>
      <c r="DV140" s="222" t="str">
        <f>IF(MONTH(Deník!$C140)=DV$2,Deník!$W140,"")</f>
        <v/>
      </c>
      <c r="DW140" s="222" t="str">
        <f>IF(MONTH(Deník!$C140)=DW$2,Deník!$W140,"")</f>
        <v/>
      </c>
      <c r="DX140" s="222" t="str">
        <f>IF(MONTH(Deník!$C140)=DX$2,Deník!$W140,"")</f>
        <v/>
      </c>
      <c r="DY140" s="222" t="str">
        <f>IF(MONTH(Deník!$C140)=DY$2,Deník!$W140,"")</f>
        <v/>
      </c>
      <c r="DZ140" s="222" t="str">
        <f>IF(MONTH(Deník!$C140)=DZ$2,Deník!$W140,"")</f>
        <v/>
      </c>
      <c r="EA140" s="222" t="str">
        <f>IF(MONTH(Deník!$C140)=EA$2,Deník!$W140,"")</f>
        <v/>
      </c>
      <c r="EB140" s="222" t="str">
        <f>IF(MONTH(Deník!$C140)=EB$2,Deník!$W140,"")</f>
        <v/>
      </c>
      <c r="EC140" s="222" t="str">
        <f>IF(MONTH(Deník!$C140)=EC$2,Deník!$W140,"")</f>
        <v/>
      </c>
      <c r="ED140" s="222" t="str">
        <f>IF(MONTH(Deník!$C140)=ED$2,Deník!$W140,"")</f>
        <v/>
      </c>
      <c r="EE140" s="222" t="str">
        <f>IF(MONTH(Deník!$C140)=EE$2,Deník!$W140,"")</f>
        <v/>
      </c>
      <c r="EF140" s="222" t="str">
        <f>IF(MONTH(Deník!$C140)=EF$2,Deník!$W140,"")</f>
        <v/>
      </c>
      <c r="EI140" s="600" t="str">
        <f>IF(Deník!$W140&lt;&gt;"",IF(Deník!$B140=Statistika!$F$63,Deník!$W140,""),"")</f>
        <v/>
      </c>
      <c r="EJ140" s="13" t="str">
        <f>IF(Deník!$W140&lt;&gt;"",IF(Deník!$B140=Statistika!$F$64,Deník!$W140,""),"")</f>
        <v/>
      </c>
      <c r="EK140" s="13" t="str">
        <f>IF(Deník!$W140&lt;&gt;"",IF(Deník!$B140=Statistika!$F$65,Deník!$W140,""),"")</f>
        <v/>
      </c>
      <c r="EL140" s="13" t="str">
        <f>IF(Deník!$W140&lt;&gt;"",IF(Deník!$B140=Statistika!$F$66,Deník!$W140,""),"")</f>
        <v/>
      </c>
      <c r="EM140" s="13" t="str">
        <f>IF(Deník!$W140&lt;&gt;"",IF(Deník!$B140=Statistika!$F$67,Deník!$W140,""),"")</f>
        <v/>
      </c>
      <c r="EN140" s="13" t="str">
        <f>IF(Deník!$W140&lt;&gt;"",IF(Deník!$B140=Statistika!$F$68,Deník!$W140,""),"")</f>
        <v/>
      </c>
      <c r="EO140" s="13" t="str">
        <f>IF(Deník!$W140&lt;&gt;"",IF(Deník!$B140=Statistika!$F$69,Deník!$W140,""),"")</f>
        <v/>
      </c>
      <c r="EP140" s="601" t="str">
        <f>IF(Deník!$W140&lt;&gt;"",IF(Deník!$B140=Statistika!$F$70,Deník!$W140,""),"")</f>
        <v/>
      </c>
      <c r="EQ140" s="90"/>
      <c r="ER140" s="63" t="str">
        <f>IF(Deník!$W140&lt;&gt;"",IF(Deník!$J140="L",Deník!$W140,""),"")</f>
        <v/>
      </c>
      <c r="ES140" s="13" t="str">
        <f>IF(Deník!$W140&lt;&gt;"",IF(Deník!$J140="S",Deník!$W140,""),"")</f>
        <v/>
      </c>
      <c r="ET140" s="95"/>
      <c r="EU140" s="88"/>
      <c r="EV140" s="63" t="str">
        <f>IF(WEEKDAY(Deník!$C140,2)=1,Deník!$W140,"")</f>
        <v/>
      </c>
      <c r="EW140" s="13" t="str">
        <f>IF(WEEKDAY(Deník!$C140,2)=2,Deník!$W140,"")</f>
        <v/>
      </c>
      <c r="EX140" s="13" t="str">
        <f>IF(WEEKDAY(Deník!$C140,2)=3,Deník!$W140,"")</f>
        <v/>
      </c>
      <c r="EY140" s="13" t="str">
        <f>IF(WEEKDAY(Deník!$C140,2)=4,Deník!$W140,"")</f>
        <v/>
      </c>
      <c r="EZ140" s="60" t="str">
        <f>IF(WEEKDAY(Deník!$C140,2)=5,Deník!$W140,"")</f>
        <v/>
      </c>
      <c r="FA140" s="99"/>
      <c r="FB140" s="100">
        <f>Deník!D140</f>
        <v>0</v>
      </c>
      <c r="FC140" s="63">
        <f>IF($FB140&lt;&gt;"",IF(AND($FB140&gt;=FC$2,$FB140&lt;=FC$3),Deník!$W140,""))</f>
        <v>0</v>
      </c>
      <c r="FD140" s="63" t="str">
        <f>IF($FB140&lt;&gt;"",IF(AND($FB140&gt;=FD$2,$FB140&lt;=FD$3),Deník!$W140,""))</f>
        <v/>
      </c>
      <c r="FE140" s="63" t="str">
        <f>IF($FB140&lt;&gt;"",IF(AND($FB140&gt;=FE$2,$FB140&lt;=FE$3),Deník!$W140,""))</f>
        <v/>
      </c>
      <c r="FF140" s="63" t="str">
        <f>IF($FB140&lt;&gt;"",IF(AND($FB140&gt;=FF$2,$FB140&lt;=FF$3),Deník!$W140,""))</f>
        <v/>
      </c>
      <c r="FG140" s="63" t="str">
        <f>IF($FB140&lt;&gt;"",IF(AND($FB140&gt;=FG$2,$FB140&lt;=FG$3),Deník!$W140,""))</f>
        <v/>
      </c>
      <c r="FH140" s="63" t="str">
        <f>IF($FB140&lt;&gt;"",IF(AND($FB140&gt;=FH$2,$FB140&lt;=FH$3),Deník!$W140,""))</f>
        <v/>
      </c>
      <c r="FI140" s="63" t="str">
        <f>IF($FB140&lt;&gt;"",IF(AND($FB140&gt;=FI$2,$FB140&lt;=FI$3),Deník!$W140,""))</f>
        <v/>
      </c>
      <c r="FJ140" s="63" t="str">
        <f>IF($FB140&lt;&gt;"",IF(AND($FB140&gt;=FJ$2,$FB140&lt;=FJ$3),Deník!$W140,""))</f>
        <v/>
      </c>
      <c r="FK140" s="63" t="str">
        <f>IF($FB140&lt;&gt;"",IF(AND($FB140&gt;=FK$2,$FB140&lt;=FK$3),Deník!$W140,""))</f>
        <v/>
      </c>
      <c r="FL140" s="63" t="str">
        <f>IF($FB140&lt;&gt;"",IF(AND($FB140&gt;=FL$2,$FB140&lt;=FL$3),Deník!$W140,""))</f>
        <v/>
      </c>
      <c r="FM140" s="63" t="str">
        <f>IF($FB140&lt;&gt;"",IF(AND($FB140&gt;=FM$2,$FB140&lt;=FM$3),Deník!$W140,""))</f>
        <v/>
      </c>
      <c r="FN140" s="13"/>
      <c r="FO140" s="20" t="str">
        <f>IF(Deník!$W140&gt;1,Deník!$W140,"")</f>
        <v/>
      </c>
      <c r="FP140" s="20" t="str">
        <f>IF(Deník!$W140&lt;0,Deník!$W140,"")</f>
        <v/>
      </c>
      <c r="FQ140" s="17"/>
      <c r="FS140" s="233"/>
      <c r="FT140" s="233" t="str">
        <f>IF(Deník!$W140&lt;&gt;"",IF(Deník!$Y140=Statistika!$F$78,Deník!$W140,""),"")</f>
        <v/>
      </c>
      <c r="FU140" s="233" t="str">
        <f>IF(Deník!$W140&lt;&gt;"",IF(Deník!$Y140=Statistika!$F$79,Deník!$W140,""),"")</f>
        <v/>
      </c>
      <c r="FV140" s="233" t="str">
        <f>IF(Deník!$W140&lt;&gt;"",IF(Deník!$Y140=Statistika!$F$80,Deník!$W140,""),"")</f>
        <v/>
      </c>
      <c r="FW140" s="233" t="str">
        <f>IF(Deník!$W140&lt;&gt;"",IF(Deník!$Y140=Statistika!$F$81,Deník!$W140,""),"")</f>
        <v/>
      </c>
      <c r="FX140" s="233" t="str">
        <f>IF(Deník!$W140&lt;&gt;"",IF(Deník!$Y140=Statistika!$F$82,Deník!$W140,""),"")</f>
        <v/>
      </c>
      <c r="FY140" s="233" t="str">
        <f>IF(Deník!$W140&lt;&gt;"",IF(Deník!$Y140=Statistika!$F$83,Deník!$W140,""),"")</f>
        <v/>
      </c>
      <c r="FZ140" s="233" t="str">
        <f>IF(Deník!$W140&lt;&gt;"",IF(Deník!$Y140=Statistika!$F$84,Deník!$W140,""),"")</f>
        <v/>
      </c>
      <c r="GA140" s="233" t="str">
        <f>IF(Deník!$W140&lt;&gt;"",IF(Deník!$Y140=Statistika!$F$85,Deník!$W140,""),"")</f>
        <v/>
      </c>
      <c r="GB140" s="233" t="str">
        <f>IF(Deník!$W140&lt;&gt;"",IF(Deník!$Y140=Statistika!$F$86,Deník!$W140,""),"")</f>
        <v/>
      </c>
      <c r="GC140" s="233" t="str">
        <f>IF(Deník!$W140&lt;&gt;"",IF(Deník!$Y140=Statistika!$F$87,Deník!$W140,""),"")</f>
        <v/>
      </c>
      <c r="GD140" s="233" t="str">
        <f>IF(Deník!$W140&lt;&gt;"",IF(Deník!$Y140=Statistika!$F$88,Deník!$W140,""),"")</f>
        <v/>
      </c>
      <c r="GE140" s="233" t="str">
        <f>IF(Deník!$W140&lt;&gt;"",IF(Deník!$Y140=Statistika!$F$89,Deník!$W140,""),"")</f>
        <v/>
      </c>
      <c r="GF140" s="233" t="str">
        <f>IF(Deník!$W140&lt;&gt;"",IF(Deník!$Y140=Statistika!$F$90,Deník!$W140,""),"")</f>
        <v/>
      </c>
      <c r="GG140" s="233" t="str">
        <f>IF(Deník!$W140&lt;&gt;"",IF(Deník!$Y140=Statistika!$F$91,Deník!$W140,""),"")</f>
        <v/>
      </c>
      <c r="GH140" s="233"/>
      <c r="GI140" s="233" t="str">
        <f>IF(Deník!$W140&lt;&gt;"",IF(Deník!$AB140=Statistika!$L$100,Deník!$W140,""),"")</f>
        <v/>
      </c>
      <c r="GJ140" s="233" t="str">
        <f>IF(Deník!$W140&lt;&gt;"",IF(Deník!$AB140=Statistika!$L$101,Deník!$W140,""),"")</f>
        <v/>
      </c>
      <c r="GK140" s="233" t="str">
        <f>IF(Deník!$W140&lt;&gt;"",IF(Deník!$AB140=Statistika!$L$102,Deník!$W140,""),"")</f>
        <v/>
      </c>
      <c r="GL140" s="233" t="str">
        <f>IF(Deník!$W140&lt;&gt;"",IF(Deník!$AB140=Statistika!$L$103,Deník!$W140,""),"")</f>
        <v/>
      </c>
      <c r="GM140" s="233" t="str">
        <f>IF(Deník!$W140&lt;&gt;"",IF(Deník!$AB140=Statistika!$L$104,Deník!$W140,""),"")</f>
        <v/>
      </c>
      <c r="GN140" s="233" t="str">
        <f>IF(Deník!$W140&lt;&gt;"",IF(Deník!$AB140=Statistika!$L$105,Deník!$W140,""),"")</f>
        <v/>
      </c>
      <c r="GO140" s="233" t="str">
        <f>IF(Deník!$W140&lt;&gt;"",IF(Deník!$AB140=Statistika!$L$106,Deník!$W140,""),"")</f>
        <v/>
      </c>
      <c r="GP140" s="233" t="str">
        <f>IF(Deník!$W140&lt;&gt;"",IF(Deník!$AB140=Statistika!$L$107,Deník!$W140,""),"")</f>
        <v/>
      </c>
      <c r="GQ140" s="233" t="str">
        <f>IF(Deník!$W140&lt;&gt;"",IF(Deník!$AB140=Statistika!$L$108,Deník!$W140,""),"")</f>
        <v/>
      </c>
      <c r="GS140" s="233" t="str">
        <f>IF(Deník!$W140&lt;0,IF(Deník!$AC140=Statistika!$F$117,Deník!$W140,""),"")</f>
        <v/>
      </c>
      <c r="GT140" s="233" t="str">
        <f>IF(Deník!$W140&lt;0,IF(Deník!$AC140=Statistika!$F$118,Deník!$W140,""),"")</f>
        <v/>
      </c>
      <c r="GU140" s="233" t="str">
        <f>IF(Deník!$W140&lt;0,IF(Deník!$AC140=Statistika!$F$119,Deník!$W140,""),"")</f>
        <v/>
      </c>
      <c r="GV140" s="233" t="str">
        <f>IF(Deník!$W140&lt;0,IF(Deník!$AC140=Statistika!$F$120,Deník!$W140,""),"")</f>
        <v/>
      </c>
      <c r="GW140" s="233" t="str">
        <f>IF(Deník!$W140&lt;0,IF(Deník!$AC140=Statistika!$F$121,Deník!$W140,""),"")</f>
        <v/>
      </c>
      <c r="GX140" s="233" t="str">
        <f>IF(Deník!$W140&lt;0,IF(Deník!$AC140=Statistika!$F$122,Deník!$W140,""),"")</f>
        <v/>
      </c>
      <c r="GY140" s="233" t="str">
        <f>IF(Deník!$W140&lt;0,IF(Deník!$AC140=Statistika!$F$123,Deník!$W140,""),"")</f>
        <v/>
      </c>
      <c r="GZ140" s="233" t="str">
        <f>IF(Deník!$W140&lt;0,IF(Deník!$AC140=Statistika!$F$124,Deník!$W140,""),"")</f>
        <v/>
      </c>
      <c r="HA140" s="233" t="str">
        <f>IF(Deník!$W140&lt;0,IF(Deník!$AC140=Statistika!$F$125,Deník!$W140,""),"")</f>
        <v/>
      </c>
      <c r="HC140" s="233" t="str">
        <f>IF(Deník!$W140&lt;0,IF(Deník!$AD140=Statistika!$F$133,Deník!$W140,""),"")</f>
        <v/>
      </c>
      <c r="HD140" s="233" t="str">
        <f>IF(Deník!$W140&lt;0,IF(Deník!$AD140=Statistika!$F$134,Deník!$W140,""),"")</f>
        <v/>
      </c>
      <c r="HE140" s="233" t="str">
        <f>IF(Deník!$W140&lt;0,IF(Deník!$AD140=Statistika!$F$135,Deník!$W140,""),"")</f>
        <v/>
      </c>
      <c r="HF140" s="233" t="str">
        <f>IF(Deník!$W140&lt;0,IF(Deník!$AD140=Statistika!$F$136,Deník!$W140,""),"")</f>
        <v/>
      </c>
      <c r="HG140" s="233" t="str">
        <f>IF(Deník!$W140&lt;0,IF(Deník!$AD140=Statistika!$F$137,Deník!$W140,""),"")</f>
        <v/>
      </c>
      <c r="ID140" s="8">
        <f>Tabulka4[[#This Row],[Sloupec3]]</f>
        <v>0</v>
      </c>
      <c r="IE140" s="17" t="str">
        <f>IF(AND([1]Deník!$C140&gt;='[1]Měsíční shrnutí'!$D$1,[1]Deník!$C140&lt;='[1]Měsíční shrnutí'!$F$1),[1]Deník!$X140,"")</f>
        <v/>
      </c>
    </row>
    <row r="141" spans="1:239">
      <c r="A141" s="8">
        <f>Deník!C142</f>
        <v>0</v>
      </c>
      <c r="B141" s="50" t="str">
        <f>Deník!R142</f>
        <v/>
      </c>
      <c r="C141" s="102" t="str">
        <f>IF(AND(Deník!R142&gt;1,Deník!R142&lt;&gt;""),1,"")</f>
        <v/>
      </c>
      <c r="D141" s="102" t="str">
        <f>IF(AND(Deník!R142&lt;=0,Deník!R142&lt;&gt;""),1,"")</f>
        <v/>
      </c>
      <c r="E141" s="103" t="str">
        <f>IF(AND(Deník!R142&gt;=0,Deník!R142&lt;=1),1,"")</f>
        <v/>
      </c>
      <c r="F141" s="79" t="str">
        <f>IF(Deník!R142&lt;&gt;"",Deník!R142+F140,"")</f>
        <v/>
      </c>
      <c r="G141" s="85"/>
      <c r="H141" s="54" t="str">
        <f>IF(MONTH(Deník!$C141)=H$2,IF(AND(Deník!$R141&gt;=0,Deník!$R141&lt;=1),"BE",Deník!$R141),"")</f>
        <v/>
      </c>
      <c r="I141" s="11" t="str">
        <f>IF(MONTH(Deník!$C141)=I$2,IF(AND(Deník!$R141&gt;=0,Deník!$R141&lt;=1),"BE",Deník!$R141),"")</f>
        <v/>
      </c>
      <c r="J141" s="11" t="str">
        <f>IF(MONTH(Deník!$C141)=J$2,IF(AND(Deník!$R141&gt;=0,Deník!$R141&lt;=1),"BE",Deník!$R141),"")</f>
        <v/>
      </c>
      <c r="K141" s="11" t="str">
        <f>IF(MONTH(Deník!$C141)=K$2,IF(AND(Deník!$R141&gt;=0,Deník!$R141&lt;=1),"BE",Deník!$R141),"")</f>
        <v/>
      </c>
      <c r="L141" s="11" t="str">
        <f>IF(MONTH(Deník!$C141)=L$2,IF(AND(Deník!$R141&gt;=0,Deník!$R141&lt;=1),"BE",Deník!$R141),"")</f>
        <v/>
      </c>
      <c r="M141" s="11" t="str">
        <f>IF(MONTH(Deník!$C141)=M$2,IF(AND(Deník!$R141&gt;=0,Deník!$R141&lt;=1),"BE",Deník!$R141),"")</f>
        <v/>
      </c>
      <c r="N141" s="11" t="str">
        <f>IF(MONTH(Deník!$C141)=N$2,IF(AND(Deník!$R141&gt;=0,Deník!$R141&lt;=1),"BE",Deník!$R141),"")</f>
        <v/>
      </c>
      <c r="O141" s="11" t="str">
        <f>IF(MONTH(Deník!$C141)=O$2,IF(AND(Deník!$R141&gt;=0,Deník!$R141&lt;=1),"BE",Deník!$R141),"")</f>
        <v/>
      </c>
      <c r="P141" s="11" t="str">
        <f>IF(MONTH(Deník!$C141)=P$2,IF(AND(Deník!$R141&gt;=0,Deník!$R141&lt;=1),"BE",Deník!$R141),"")</f>
        <v/>
      </c>
      <c r="Q141" s="11" t="str">
        <f>IF(MONTH(Deník!$C141)=Q$2,IF(AND(Deník!$R141&gt;=0,Deník!$R141&lt;=1),"BE",Deník!$R141),"")</f>
        <v/>
      </c>
      <c r="R141" s="11" t="str">
        <f>IF(MONTH(Deník!$C141)=R$2,IF(AND(Deník!$R141&gt;=0,Deník!$R141&lt;=1),"BE",Deník!$R141),"")</f>
        <v/>
      </c>
      <c r="S141" s="57" t="str">
        <f>IF(MONTH(Deník!$C141)=S$2,IF(AND(Deník!$R141&gt;=0,Deník!$R141&lt;=1),"BE",Deník!$R141),"")</f>
        <v/>
      </c>
      <c r="U141" s="12"/>
      <c r="V141" s="12"/>
      <c r="X141" s="600" t="str">
        <f>IF(Deník!$R141&lt;&gt;"",IF(Deník!$B141=Statistika!$F$63,IF(AND(Deník!$R141&gt;=0,Deník!$R141&lt;=1),"BE",Deník!$R141),""),"")</f>
        <v/>
      </c>
      <c r="Y141" s="13" t="str">
        <f>IF(Deník!$R141&lt;&gt;"",IF(Deník!$B141=Statistika!$F$64,IF(AND(Deník!$R141&gt;=0,Deník!$R141&lt;=1),"BE",Deník!$R141),""),"")</f>
        <v/>
      </c>
      <c r="Z141" s="13" t="str">
        <f>IF(Deník!$R141&lt;&gt;"",IF(Deník!$B141=Statistika!$F$65,IF(AND(Deník!$R141&gt;=0,Deník!$R141&lt;=1),"BE",Deník!$R141),""),"")</f>
        <v/>
      </c>
      <c r="AA141" s="13" t="str">
        <f>IF(Deník!$R141&lt;&gt;"",IF(Deník!$B141=Statistika!$F$66,IF(AND(Deník!$R141&gt;=0,Deník!$R141&lt;=1),"BE",Deník!$R141),""),"")</f>
        <v/>
      </c>
      <c r="AB141" s="13" t="str">
        <f>IF(Deník!$R141&lt;&gt;"",IF(Deník!$B141=Statistika!$F$67,IF(AND(Deník!$R141&gt;=0,Deník!$R141&lt;=1),"BE",Deník!$R141),""),"")</f>
        <v/>
      </c>
      <c r="AC141" s="13" t="str">
        <f>IF(Deník!$R141&lt;&gt;"",IF(Deník!$B141=Statistika!$F$68,IF(AND(Deník!$R141&gt;=0,Deník!$R141&lt;=1),"BE",Deník!$R141),""),"")</f>
        <v/>
      </c>
      <c r="AD141" s="13" t="str">
        <f>IF(Deník!$R141&lt;&gt;"",IF(Deník!$B141=Statistika!$F$69,IF(AND(Deník!$R141&gt;=0,Deník!$R141&lt;=1),"BE",Deník!$R141),""),"")</f>
        <v/>
      </c>
      <c r="AE141" s="601" t="str">
        <f>IF(Deník!$R141&lt;&gt;"",IF(Deník!$B141=Statistika!$F$70,IF(AND(Deník!$R141&gt;=0,Deník!$R141&lt;=1),"BE",Deník!$R141),""),"")</f>
        <v/>
      </c>
      <c r="AF141" s="90"/>
      <c r="AG141" s="63" t="str">
        <f>IF(Deník!$R141&lt;&gt;"",IF(Deník!$J141="L",IF(AND(Deník!$R141&gt;=0,Deník!$R141&lt;=1),"BE",Deník!$R141),""),"")</f>
        <v/>
      </c>
      <c r="AH141" s="13" t="str">
        <f>IF(Deník!$R141&lt;&gt;"",IF(Deník!$J141="S",IF(AND(Deník!$R141&gt;=0,Deník!$R141&lt;=1),"BE",Deník!$R141),""),"")</f>
        <v/>
      </c>
      <c r="AI141" s="95"/>
      <c r="AJ141" s="71" t="str">
        <f>IF(Deník!N142&lt;&gt;"",Deník!N142*-1,"")</f>
        <v/>
      </c>
      <c r="AK141" s="88"/>
      <c r="AL141" s="63" t="str">
        <f>IF(WEEKDAY(Deník!$C141,2)=1,IF(AND(Deník!$R141&gt;=0,Deník!$R141&lt;=1),"BE",Deník!$R141),"")</f>
        <v/>
      </c>
      <c r="AM141" s="13" t="str">
        <f>IF(WEEKDAY(Deník!$C141,2)=2,IF(AND(Deník!$R141&gt;=0,Deník!$R141&lt;=1),"BE",Deník!$R141),"")</f>
        <v/>
      </c>
      <c r="AN141" s="13" t="str">
        <f>IF(WEEKDAY(Deník!$C141,2)=3,IF(AND(Deník!$R141&gt;=0,Deník!$R141&lt;=1),"BE",Deník!$R141),"")</f>
        <v/>
      </c>
      <c r="AO141" s="13" t="str">
        <f>IF(WEEKDAY(Deník!$C141,2)=4,IF(AND(Deník!$R141&gt;=0,Deník!$R141&lt;=1),"BE",Deník!$R141),"")</f>
        <v/>
      </c>
      <c r="AP141" s="60" t="str">
        <f>IF(WEEKDAY(Deník!$C141,2)=5,IF(AND(Deník!$R141&gt;=0,Deník!$R141&lt;=1),"BE",Deník!$R141),"")</f>
        <v/>
      </c>
      <c r="AQ141" s="99"/>
      <c r="AR141" s="100">
        <f>Deník!D141</f>
        <v>0</v>
      </c>
      <c r="AS141" s="63" t="str">
        <f>IF(Deník!$D141&lt;&gt;"",IF(AND(Deník!$D141&gt;=AS$2,Deník!$D141&lt;=AS$3),IF(AND(Deník!$R141&gt;=0,Deník!$R141&lt;=1),"BE",Deník!$R141),""),"")</f>
        <v/>
      </c>
      <c r="AT141" s="63" t="str">
        <f>IF(Deník!$D141&lt;&gt;"",IF(AND(Deník!$D141&gt;=AT$2,Deník!$D141&lt;=AT$3),IF(AND(Deník!$R141&gt;=0,Deník!$R141&lt;=1),"BE",Deník!$R141),""),"")</f>
        <v/>
      </c>
      <c r="AU141" s="63" t="str">
        <f>IF(Deník!$D141&lt;&gt;"",IF(AND(Deník!$D141&gt;=AU$2,Deník!$D141&lt;=AU$3),IF(AND(Deník!$R141&gt;=0,Deník!$R141&lt;=1),"BE",Deník!$R141),""),"")</f>
        <v/>
      </c>
      <c r="AV141" s="63" t="str">
        <f>IF(Deník!$D141&lt;&gt;"",IF(AND(Deník!$D141&gt;=AV$2,Deník!$D141&lt;=AV$3),IF(AND(Deník!$R141&gt;=0,Deník!$R141&lt;=1),"BE",Deník!$R141),""),"")</f>
        <v/>
      </c>
      <c r="AW141" s="63" t="str">
        <f>IF(Deník!$D141&lt;&gt;"",IF(AND(Deník!$D141&gt;=AW$2,Deník!$D141&lt;=AW$3),IF(AND(Deník!$R141&gt;=0,Deník!$R141&lt;=1),"BE",Deník!$R141),""),"")</f>
        <v/>
      </c>
      <c r="AX141" s="63" t="str">
        <f>IF(Deník!$D141&lt;&gt;"",IF(AND(Deník!$D141&gt;=AX$2,Deník!$D141&lt;=AX$3),IF(AND(Deník!$R141&gt;=0,Deník!$R141&lt;=1),"BE",Deník!$R141),""),"")</f>
        <v/>
      </c>
      <c r="AY141" s="63" t="str">
        <f>IF(Deník!$D141&lt;&gt;"",IF(AND(Deník!$D141&gt;=AY$2,Deník!$D141&lt;=AY$3),IF(AND(Deník!$R141&gt;=0,Deník!$R141&lt;=1),"BE",Deník!$R141),""),"")</f>
        <v/>
      </c>
      <c r="AZ141" s="63" t="str">
        <f>IF(Deník!$D141&lt;&gt;"",IF(AND(Deník!$D141&gt;=AZ$2,Deník!$D141&lt;=AZ$3),IF(AND(Deník!$R141&gt;=0,Deník!$R141&lt;=1),"BE",Deník!$R141),""),"")</f>
        <v/>
      </c>
      <c r="BA141" s="63" t="str">
        <f>IF(Deník!$D141&lt;&gt;"",IF(AND(Deník!$D141&gt;=BA$2,Deník!$D141&lt;=BA$3),IF(AND(Deník!$R141&gt;=0,Deník!$R141&lt;=1),"BE",Deník!$R141),""),"")</f>
        <v/>
      </c>
      <c r="BB141" s="63" t="str">
        <f>IF(Deník!$D141&lt;&gt;"",IF(AND(Deník!$D141&gt;=BB$2,Deník!$D141&lt;=BB$3),IF(AND(Deník!$R141&gt;=0,Deník!$R141&lt;=1),"BE",Deník!$R141),""),"")</f>
        <v/>
      </c>
      <c r="BC141" s="71" t="str">
        <f>IF(Deník!$D141&lt;&gt;"",IF(AND(Deník!$D141&gt;=BC$2,Deník!$D141&lt;=BC$3),IF(AND(Deník!$R141&gt;=0,Deník!$R141&lt;=1),"BE",Deník!$R141),""),"")</f>
        <v/>
      </c>
      <c r="BD141" s="20" t="str">
        <f>IF(Deník!$J142="S",(Deník!$M142-Deník!$K142),IF(Deník!$J142="L",(Deník!$K142-Deník!$M142),""))</f>
        <v/>
      </c>
      <c r="BE141" s="20" t="str">
        <f>IF(Deník!$J142="S",(Deník!$K142-Deník!$O142),IF(Deník!$J142="L",(Deník!$O142-Deník!$K142),""))</f>
        <v/>
      </c>
      <c r="BF141" s="20" t="str">
        <f>IF(Deník!$J142="S",(Deník!$K142-Deník!$L142),IF(Deník!$J142="L",(Deník!$L142-Deník!$K142),""))</f>
        <v/>
      </c>
      <c r="BG141" s="20" t="str">
        <f>IF(Deník!$J142="S",(Deník!$K142-Deník!$S142),IF(Deník!$J142="L",(Deník!$S142-Deník!$K142),""))</f>
        <v/>
      </c>
      <c r="BH141" s="20" t="str">
        <f>IF(Deník!$J142="S",(Deník!$K142-Deník!$U142),IF(Deník!$J142="L",(Deník!$U142-Deník!$K142),""))</f>
        <v/>
      </c>
      <c r="BI141" s="20" t="str">
        <f>IF(Deník!$R141&gt;1,Deník!$R141,"")</f>
        <v/>
      </c>
      <c r="BJ141" s="20" t="str">
        <f>IF(Deník!$R141&lt;0,Deník!$R141,"")</f>
        <v/>
      </c>
      <c r="BK141" s="17"/>
      <c r="BM141" s="233" t="str">
        <f>IF(Deník!$R141&lt;&gt;"",IF(Deník!$Y141=Statistika!$F$78,IF(AND(Deník!$R141&gt;=0,Deník!$R141&lt;=1),"BE",Deník!$R141),""),"")</f>
        <v/>
      </c>
      <c r="BN141" s="233" t="str">
        <f>IF(Deník!$R141&lt;&gt;"",IF(Deník!$Y141=Statistika!$F$79,IF(AND(Deník!$R141&gt;=0,Deník!$R141&lt;=1),"BE",Deník!$R141),""),"")</f>
        <v/>
      </c>
      <c r="BO141" s="233" t="str">
        <f>IF(Deník!$R141&lt;&gt;"",IF(Deník!$Y141=Statistika!$F$80,IF(AND(Deník!$R141&gt;=0,Deník!$R141&lt;=1),"BE",Deník!$R141),""),"")</f>
        <v/>
      </c>
      <c r="BP141" s="233" t="str">
        <f>IF(Deník!$R141&lt;&gt;"",IF(Deník!$Y141=Statistika!$F$81,IF(AND(Deník!$R141&gt;=0,Deník!$R141&lt;=1),"BE",Deník!$R141),""),"")</f>
        <v/>
      </c>
      <c r="BQ141" s="233" t="str">
        <f>IF(Deník!$R141&lt;&gt;"",IF(Deník!$Y141=Statistika!$F$82,IF(AND(Deník!$R141&gt;=0,Deník!$R141&lt;=1),"BE",Deník!$R141),""),"")</f>
        <v/>
      </c>
      <c r="BR141" s="233" t="str">
        <f>IF(Deník!$R141&lt;&gt;"",IF(Deník!$Y141=Statistika!$F$83,IF(AND(Deník!$R141&gt;=0,Deník!$R141&lt;=1),"BE",Deník!$R141),""),"")</f>
        <v/>
      </c>
      <c r="BS141" s="233" t="str">
        <f>IF(Deník!$R141&lt;&gt;"",IF(Deník!$Y141=Statistika!$F$84,IF(AND(Deník!$R141&gt;=0,Deník!$R141&lt;=1),"BE",Deník!$R141),""),"")</f>
        <v/>
      </c>
      <c r="BT141" s="233" t="str">
        <f>IF(Deník!$R141&lt;&gt;"",IF(Deník!$Y141=Statistika!$F$85,IF(AND(Deník!$R141&gt;=0,Deník!$R141&lt;=1),"BE",Deník!$R141),""),"")</f>
        <v/>
      </c>
      <c r="BU141" s="233" t="str">
        <f>IF(Deník!$R141&lt;&gt;"",IF(Deník!$Y141=Statistika!$F$86,IF(AND(Deník!$R141&gt;=0,Deník!$R141&lt;=1),"BE",Deník!$R141),""),"")</f>
        <v/>
      </c>
      <c r="BV141" s="233" t="str">
        <f>IF(Deník!$R141&lt;&gt;"",IF(Deník!$Y141=Statistika!$F$87,IF(AND(Deník!$R141&gt;=0,Deník!$R141&lt;=1),"BE",Deník!$R141),""),"")</f>
        <v/>
      </c>
      <c r="BW141" s="233" t="str">
        <f>IF(Deník!$R141&lt;&gt;"",IF(Deník!$Y141=Statistika!$F$88,IF(AND(Deník!$R141&gt;=0,Deník!$R141&lt;=1),"BE",Deník!$R141),""),"")</f>
        <v/>
      </c>
      <c r="BX141" s="233" t="str">
        <f>IF(Deník!$R141&lt;&gt;"",IF(Deník!$Y141=Statistika!$F$89,IF(AND(Deník!$R141&gt;=0,Deník!$R141&lt;=1),"BE",Deník!$R141),""),"")</f>
        <v/>
      </c>
      <c r="BY141" s="233" t="str">
        <f>IF(Deník!$R141&lt;&gt;"",IF(Deník!$Y141=Statistika!$F$90,IF(AND(Deník!$R141&gt;=0,Deník!$R141&lt;=1),"BE",Deník!$R141),""),"")</f>
        <v/>
      </c>
      <c r="BZ141" s="233" t="str">
        <f>IF(Deník!$R141&lt;&gt;"",IF(Deník!$Y141=Statistika!$F$91,IF(AND(Deník!$R141&gt;=0,Deník!$R141&lt;=1),"BE",Deník!$R141),""),"")</f>
        <v/>
      </c>
      <c r="CA141" s="233"/>
      <c r="CB141" s="233" t="str">
        <f>IF(Deník!$R141&lt;&gt;"",IF(Deník!$AB141="SL",IF(AND(Deník!$R141&gt;=0,Deník!$R141&lt;=1),"BE",Deník!$R141),""),"")</f>
        <v/>
      </c>
      <c r="CC141" s="233" t="str">
        <f>IF(Deník!$R141&lt;&gt;"",IF(Deník!$AB141="BE10",IF(AND(Deník!$R141&gt;=0,Deník!$R141&lt;=1),"BE",Deník!$R141),""),"")</f>
        <v/>
      </c>
      <c r="CD141" s="233" t="str">
        <f>IF(Deník!$R141&lt;&gt;"",IF(Deník!$AB141="BE15",IF(AND(Deník!$R141&gt;=0,Deník!$R141&lt;=1),"BE",Deník!$R141),""),"")</f>
        <v/>
      </c>
      <c r="CE141" s="233" t="str">
        <f>IF(Deník!$R141&lt;&gt;"",IF(Deník!$AB141="BE20",IF(AND(Deník!$R141&gt;=0,Deník!$R141&lt;=1),"BE",Deník!$R141),""),"")</f>
        <v/>
      </c>
      <c r="CF141" s="233" t="str">
        <f>IF(Deník!$R141&lt;&gt;"",IF(Deník!$AB141="TP1",IF(AND(Deník!$R141&gt;=0,Deník!$R141&lt;=1),"BE",Deník!$R141),""),"")</f>
        <v/>
      </c>
      <c r="CG141" s="233" t="str">
        <f>IF(Deník!$R141&lt;&gt;"",IF(Deník!$AB141="TP2",IF(AND(Deník!$R141&gt;=0,Deník!$R141&lt;=1),"BE",Deník!$R141),""),"")</f>
        <v/>
      </c>
      <c r="CH141" s="233" t="str">
        <f>IF(Deník!$R141&lt;&gt;"",IF(Deník!$AB141="TP3",IF(AND(Deník!$R141&gt;=0,Deník!$R141&lt;=1),"BE",Deník!$R141),""),"")</f>
        <v/>
      </c>
      <c r="CI141" s="233" t="str">
        <f>IF(Deník!$R141&lt;&gt;"",IF(Deník!$AB141="Trailing SL",IF(AND(Deník!$R141&gt;=0,Deník!$R141&lt;=1),"BE",Deník!$R141),""),"")</f>
        <v/>
      </c>
      <c r="CJ141" s="233" t="str">
        <f>IF(Deník!$R141&lt;&gt;"",IF(Deník!$AB141="Manual",IF(AND(Deník!$R141&gt;=0,Deník!$R141&lt;=1),"BE",Deník!$R141),""),"")</f>
        <v/>
      </c>
      <c r="CK141" s="233"/>
      <c r="CL141" s="233" t="str">
        <f>IF(Deník!$R141&lt;0,IF(Deník!$AC141=Statistika!$F$117,Deník!$R141,""),"")</f>
        <v/>
      </c>
      <c r="CM141" s="233" t="str">
        <f>IF(Deník!$R141&lt;0,IF(Deník!$AC141=Statistika!$F$118,Deník!$R141,""),"")</f>
        <v/>
      </c>
      <c r="CN141" s="233" t="str">
        <f>IF(Deník!$R141&lt;0,IF(Deník!$AC141=Statistika!$F$119,Deník!$R141,""),"")</f>
        <v/>
      </c>
      <c r="CO141" s="233" t="str">
        <f>IF(Deník!$R141&lt;0,IF(Deník!$AC141=Statistika!$F$120,Deník!$R141,""),"")</f>
        <v/>
      </c>
      <c r="CP141" s="233" t="str">
        <f>IF(Deník!$R141&lt;0,IF(Deník!$AC141=Statistika!$F$121,Deník!$R141,""),"")</f>
        <v/>
      </c>
      <c r="CQ141" s="233" t="str">
        <f>IF(Deník!$R141&lt;0,IF(Deník!$AC141=Statistika!$F$122,Deník!$R141,""),"")</f>
        <v/>
      </c>
      <c r="CR141" s="233" t="str">
        <f>IF(Deník!$R141&lt;0,IF(Deník!$AC141=Statistika!$F$123,Deník!$R141,""),"")</f>
        <v/>
      </c>
      <c r="CS141" s="233" t="str">
        <f>IF(Deník!$R141&lt;0,IF(Deník!$AC141=Statistika!$F$124,Deník!$R141,""),"")</f>
        <v/>
      </c>
      <c r="CT141" s="233" t="str">
        <f>IF(Deník!$R141&lt;0,IF(Deník!$AC141=Statistika!$F$125,Deník!$R141,""),"")</f>
        <v/>
      </c>
      <c r="CU141" s="233"/>
      <c r="CV141" s="233" t="str">
        <f>IF(Deník!$R141&lt;0,IF(Deník!$AD141=$CV$2,Deník!$R141,""),"")</f>
        <v/>
      </c>
      <c r="CW141" s="233" t="str">
        <f>IF(Deník!$R141&lt;0,IF(Deník!$AD141=$CW$2,Deník!$R141,""),"")</f>
        <v/>
      </c>
      <c r="CX141" s="233" t="str">
        <f>IF(Deník!$R141&lt;0,IF(Deník!$AD141=$CX$2,Deník!$R141,""),"")</f>
        <v/>
      </c>
      <c r="CY141" s="233" t="str">
        <f>IF(Deník!$R141&lt;0,IF(Deník!$AD141=$CY$2,Deník!$R141,""),"")</f>
        <v/>
      </c>
      <c r="CZ141" s="233" t="str">
        <f>IF(Deník!$R141&lt;0,IF(Deník!$AD141=$CZ$2,Deník!$R141,""),"")</f>
        <v/>
      </c>
      <c r="DL141" s="221">
        <f t="shared" si="10"/>
        <v>93847.029999999984</v>
      </c>
      <c r="DM141" s="220">
        <f t="shared" si="9"/>
        <v>-6.1529700000000132E-2</v>
      </c>
      <c r="DO141" s="50">
        <f>Deník!W142</f>
        <v>0</v>
      </c>
      <c r="DP141" s="102" t="str">
        <f>IF(AND(Deník!W142&gt;0),1,"")</f>
        <v/>
      </c>
      <c r="DQ141" s="102">
        <f>IF(AND(Deník!W142&lt;=0),1,"")</f>
        <v>1</v>
      </c>
      <c r="DR141" s="227"/>
      <c r="DS141" s="228"/>
      <c r="DT141" s="85"/>
      <c r="DU141" s="54">
        <f>IF(MONTH(Deník!$C141)=DU$2,Deník!$W141,"")</f>
        <v>0</v>
      </c>
      <c r="DV141" s="222" t="str">
        <f>IF(MONTH(Deník!$C141)=DV$2,Deník!$W141,"")</f>
        <v/>
      </c>
      <c r="DW141" s="222" t="str">
        <f>IF(MONTH(Deník!$C141)=DW$2,Deník!$W141,"")</f>
        <v/>
      </c>
      <c r="DX141" s="222" t="str">
        <f>IF(MONTH(Deník!$C141)=DX$2,Deník!$W141,"")</f>
        <v/>
      </c>
      <c r="DY141" s="222" t="str">
        <f>IF(MONTH(Deník!$C141)=DY$2,Deník!$W141,"")</f>
        <v/>
      </c>
      <c r="DZ141" s="222" t="str">
        <f>IF(MONTH(Deník!$C141)=DZ$2,Deník!$W141,"")</f>
        <v/>
      </c>
      <c r="EA141" s="222" t="str">
        <f>IF(MONTH(Deník!$C141)=EA$2,Deník!$W141,"")</f>
        <v/>
      </c>
      <c r="EB141" s="222" t="str">
        <f>IF(MONTH(Deník!$C141)=EB$2,Deník!$W141,"")</f>
        <v/>
      </c>
      <c r="EC141" s="222" t="str">
        <f>IF(MONTH(Deník!$C141)=EC$2,Deník!$W141,"")</f>
        <v/>
      </c>
      <c r="ED141" s="222" t="str">
        <f>IF(MONTH(Deník!$C141)=ED$2,Deník!$W141,"")</f>
        <v/>
      </c>
      <c r="EE141" s="222" t="str">
        <f>IF(MONTH(Deník!$C141)=EE$2,Deník!$W141,"")</f>
        <v/>
      </c>
      <c r="EF141" s="222" t="str">
        <f>IF(MONTH(Deník!$C141)=EF$2,Deník!$W141,"")</f>
        <v/>
      </c>
      <c r="EI141" s="600" t="str">
        <f>IF(Deník!$W141&lt;&gt;"",IF(Deník!$B141=Statistika!$F$63,Deník!$W141,""),"")</f>
        <v/>
      </c>
      <c r="EJ141" s="13" t="str">
        <f>IF(Deník!$W141&lt;&gt;"",IF(Deník!$B141=Statistika!$F$64,Deník!$W141,""),"")</f>
        <v/>
      </c>
      <c r="EK141" s="13" t="str">
        <f>IF(Deník!$W141&lt;&gt;"",IF(Deník!$B141=Statistika!$F$65,Deník!$W141,""),"")</f>
        <v/>
      </c>
      <c r="EL141" s="13" t="str">
        <f>IF(Deník!$W141&lt;&gt;"",IF(Deník!$B141=Statistika!$F$66,Deník!$W141,""),"")</f>
        <v/>
      </c>
      <c r="EM141" s="13" t="str">
        <f>IF(Deník!$W141&lt;&gt;"",IF(Deník!$B141=Statistika!$F$67,Deník!$W141,""),"")</f>
        <v/>
      </c>
      <c r="EN141" s="13" t="str">
        <f>IF(Deník!$W141&lt;&gt;"",IF(Deník!$B141=Statistika!$F$68,Deník!$W141,""),"")</f>
        <v/>
      </c>
      <c r="EO141" s="13" t="str">
        <f>IF(Deník!$W141&lt;&gt;"",IF(Deník!$B141=Statistika!$F$69,Deník!$W141,""),"")</f>
        <v/>
      </c>
      <c r="EP141" s="601" t="str">
        <f>IF(Deník!$W141&lt;&gt;"",IF(Deník!$B141=Statistika!$F$70,Deník!$W141,""),"")</f>
        <v/>
      </c>
      <c r="EQ141" s="90"/>
      <c r="ER141" s="63" t="str">
        <f>IF(Deník!$W141&lt;&gt;"",IF(Deník!$J141="L",Deník!$W141,""),"")</f>
        <v/>
      </c>
      <c r="ES141" s="13" t="str">
        <f>IF(Deník!$W141&lt;&gt;"",IF(Deník!$J141="S",Deník!$W141,""),"")</f>
        <v/>
      </c>
      <c r="ET141" s="95"/>
      <c r="EU141" s="88"/>
      <c r="EV141" s="63" t="str">
        <f>IF(WEEKDAY(Deník!$C141,2)=1,Deník!$W141,"")</f>
        <v/>
      </c>
      <c r="EW141" s="13" t="str">
        <f>IF(WEEKDAY(Deník!$C141,2)=2,Deník!$W141,"")</f>
        <v/>
      </c>
      <c r="EX141" s="13" t="str">
        <f>IF(WEEKDAY(Deník!$C141,2)=3,Deník!$W141,"")</f>
        <v/>
      </c>
      <c r="EY141" s="13" t="str">
        <f>IF(WEEKDAY(Deník!$C141,2)=4,Deník!$W141,"")</f>
        <v/>
      </c>
      <c r="EZ141" s="60" t="str">
        <f>IF(WEEKDAY(Deník!$C141,2)=5,Deník!$W141,"")</f>
        <v/>
      </c>
      <c r="FA141" s="99"/>
      <c r="FB141" s="100">
        <f>Deník!D141</f>
        <v>0</v>
      </c>
      <c r="FC141" s="63">
        <f>IF($FB141&lt;&gt;"",IF(AND($FB141&gt;=FC$2,$FB141&lt;=FC$3),Deník!$W141,""))</f>
        <v>0</v>
      </c>
      <c r="FD141" s="63" t="str">
        <f>IF($FB141&lt;&gt;"",IF(AND($FB141&gt;=FD$2,$FB141&lt;=FD$3),Deník!$W141,""))</f>
        <v/>
      </c>
      <c r="FE141" s="63" t="str">
        <f>IF($FB141&lt;&gt;"",IF(AND($FB141&gt;=FE$2,$FB141&lt;=FE$3),Deník!$W141,""))</f>
        <v/>
      </c>
      <c r="FF141" s="63" t="str">
        <f>IF($FB141&lt;&gt;"",IF(AND($FB141&gt;=FF$2,$FB141&lt;=FF$3),Deník!$W141,""))</f>
        <v/>
      </c>
      <c r="FG141" s="63" t="str">
        <f>IF($FB141&lt;&gt;"",IF(AND($FB141&gt;=FG$2,$FB141&lt;=FG$3),Deník!$W141,""))</f>
        <v/>
      </c>
      <c r="FH141" s="63" t="str">
        <f>IF($FB141&lt;&gt;"",IF(AND($FB141&gt;=FH$2,$FB141&lt;=FH$3),Deník!$W141,""))</f>
        <v/>
      </c>
      <c r="FI141" s="63" t="str">
        <f>IF($FB141&lt;&gt;"",IF(AND($FB141&gt;=FI$2,$FB141&lt;=FI$3),Deník!$W141,""))</f>
        <v/>
      </c>
      <c r="FJ141" s="63" t="str">
        <f>IF($FB141&lt;&gt;"",IF(AND($FB141&gt;=FJ$2,$FB141&lt;=FJ$3),Deník!$W141,""))</f>
        <v/>
      </c>
      <c r="FK141" s="63" t="str">
        <f>IF($FB141&lt;&gt;"",IF(AND($FB141&gt;=FK$2,$FB141&lt;=FK$3),Deník!$W141,""))</f>
        <v/>
      </c>
      <c r="FL141" s="63" t="str">
        <f>IF($FB141&lt;&gt;"",IF(AND($FB141&gt;=FL$2,$FB141&lt;=FL$3),Deník!$W141,""))</f>
        <v/>
      </c>
      <c r="FM141" s="63" t="str">
        <f>IF($FB141&lt;&gt;"",IF(AND($FB141&gt;=FM$2,$FB141&lt;=FM$3),Deník!$W141,""))</f>
        <v/>
      </c>
      <c r="FN141" s="13"/>
      <c r="FO141" s="20" t="str">
        <f>IF(Deník!$W141&gt;1,Deník!$W141,"")</f>
        <v/>
      </c>
      <c r="FP141" s="20" t="str">
        <f>IF(Deník!$W141&lt;0,Deník!$W141,"")</f>
        <v/>
      </c>
      <c r="FQ141" s="17"/>
      <c r="FS141" s="233"/>
      <c r="FT141" s="233" t="str">
        <f>IF(Deník!$W141&lt;&gt;"",IF(Deník!$Y141=Statistika!$F$78,Deník!$W141,""),"")</f>
        <v/>
      </c>
      <c r="FU141" s="233" t="str">
        <f>IF(Deník!$W141&lt;&gt;"",IF(Deník!$Y141=Statistika!$F$79,Deník!$W141,""),"")</f>
        <v/>
      </c>
      <c r="FV141" s="233" t="str">
        <f>IF(Deník!$W141&lt;&gt;"",IF(Deník!$Y141=Statistika!$F$80,Deník!$W141,""),"")</f>
        <v/>
      </c>
      <c r="FW141" s="233" t="str">
        <f>IF(Deník!$W141&lt;&gt;"",IF(Deník!$Y141=Statistika!$F$81,Deník!$W141,""),"")</f>
        <v/>
      </c>
      <c r="FX141" s="233" t="str">
        <f>IF(Deník!$W141&lt;&gt;"",IF(Deník!$Y141=Statistika!$F$82,Deník!$W141,""),"")</f>
        <v/>
      </c>
      <c r="FY141" s="233" t="str">
        <f>IF(Deník!$W141&lt;&gt;"",IF(Deník!$Y141=Statistika!$F$83,Deník!$W141,""),"")</f>
        <v/>
      </c>
      <c r="FZ141" s="233" t="str">
        <f>IF(Deník!$W141&lt;&gt;"",IF(Deník!$Y141=Statistika!$F$84,Deník!$W141,""),"")</f>
        <v/>
      </c>
      <c r="GA141" s="233" t="str">
        <f>IF(Deník!$W141&lt;&gt;"",IF(Deník!$Y141=Statistika!$F$85,Deník!$W141,""),"")</f>
        <v/>
      </c>
      <c r="GB141" s="233" t="str">
        <f>IF(Deník!$W141&lt;&gt;"",IF(Deník!$Y141=Statistika!$F$86,Deník!$W141,""),"")</f>
        <v/>
      </c>
      <c r="GC141" s="233" t="str">
        <f>IF(Deník!$W141&lt;&gt;"",IF(Deník!$Y141=Statistika!$F$87,Deník!$W141,""),"")</f>
        <v/>
      </c>
      <c r="GD141" s="233" t="str">
        <f>IF(Deník!$W141&lt;&gt;"",IF(Deník!$Y141=Statistika!$F$88,Deník!$W141,""),"")</f>
        <v/>
      </c>
      <c r="GE141" s="233" t="str">
        <f>IF(Deník!$W141&lt;&gt;"",IF(Deník!$Y141=Statistika!$F$89,Deník!$W141,""),"")</f>
        <v/>
      </c>
      <c r="GF141" s="233" t="str">
        <f>IF(Deník!$W141&lt;&gt;"",IF(Deník!$Y141=Statistika!$F$90,Deník!$W141,""),"")</f>
        <v/>
      </c>
      <c r="GG141" s="233" t="str">
        <f>IF(Deník!$W141&lt;&gt;"",IF(Deník!$Y141=Statistika!$F$91,Deník!$W141,""),"")</f>
        <v/>
      </c>
      <c r="GH141" s="233"/>
      <c r="GI141" s="233" t="str">
        <f>IF(Deník!$W141&lt;&gt;"",IF(Deník!$AB141=Statistika!$L$100,Deník!$W141,""),"")</f>
        <v/>
      </c>
      <c r="GJ141" s="233" t="str">
        <f>IF(Deník!$W141&lt;&gt;"",IF(Deník!$AB141=Statistika!$L$101,Deník!$W141,""),"")</f>
        <v/>
      </c>
      <c r="GK141" s="233" t="str">
        <f>IF(Deník!$W141&lt;&gt;"",IF(Deník!$AB141=Statistika!$L$102,Deník!$W141,""),"")</f>
        <v/>
      </c>
      <c r="GL141" s="233" t="str">
        <f>IF(Deník!$W141&lt;&gt;"",IF(Deník!$AB141=Statistika!$L$103,Deník!$W141,""),"")</f>
        <v/>
      </c>
      <c r="GM141" s="233" t="str">
        <f>IF(Deník!$W141&lt;&gt;"",IF(Deník!$AB141=Statistika!$L$104,Deník!$W141,""),"")</f>
        <v/>
      </c>
      <c r="GN141" s="233" t="str">
        <f>IF(Deník!$W141&lt;&gt;"",IF(Deník!$AB141=Statistika!$L$105,Deník!$W141,""),"")</f>
        <v/>
      </c>
      <c r="GO141" s="233" t="str">
        <f>IF(Deník!$W141&lt;&gt;"",IF(Deník!$AB141=Statistika!$L$106,Deník!$W141,""),"")</f>
        <v/>
      </c>
      <c r="GP141" s="233" t="str">
        <f>IF(Deník!$W141&lt;&gt;"",IF(Deník!$AB141=Statistika!$L$107,Deník!$W141,""),"")</f>
        <v/>
      </c>
      <c r="GQ141" s="233" t="str">
        <f>IF(Deník!$W141&lt;&gt;"",IF(Deník!$AB141=Statistika!$L$108,Deník!$W141,""),"")</f>
        <v/>
      </c>
      <c r="GS141" s="233" t="str">
        <f>IF(Deník!$W141&lt;0,IF(Deník!$AC141=Statistika!$F$117,Deník!$W141,""),"")</f>
        <v/>
      </c>
      <c r="GT141" s="233" t="str">
        <f>IF(Deník!$W141&lt;0,IF(Deník!$AC141=Statistika!$F$118,Deník!$W141,""),"")</f>
        <v/>
      </c>
      <c r="GU141" s="233" t="str">
        <f>IF(Deník!$W141&lt;0,IF(Deník!$AC141=Statistika!$F$119,Deník!$W141,""),"")</f>
        <v/>
      </c>
      <c r="GV141" s="233" t="str">
        <f>IF(Deník!$W141&lt;0,IF(Deník!$AC141=Statistika!$F$120,Deník!$W141,""),"")</f>
        <v/>
      </c>
      <c r="GW141" s="233" t="str">
        <f>IF(Deník!$W141&lt;0,IF(Deník!$AC141=Statistika!$F$121,Deník!$W141,""),"")</f>
        <v/>
      </c>
      <c r="GX141" s="233" t="str">
        <f>IF(Deník!$W141&lt;0,IF(Deník!$AC141=Statistika!$F$122,Deník!$W141,""),"")</f>
        <v/>
      </c>
      <c r="GY141" s="233" t="str">
        <f>IF(Deník!$W141&lt;0,IF(Deník!$AC141=Statistika!$F$123,Deník!$W141,""),"")</f>
        <v/>
      </c>
      <c r="GZ141" s="233" t="str">
        <f>IF(Deník!$W141&lt;0,IF(Deník!$AC141=Statistika!$F$124,Deník!$W141,""),"")</f>
        <v/>
      </c>
      <c r="HA141" s="233" t="str">
        <f>IF(Deník!$W141&lt;0,IF(Deník!$AC141=Statistika!$F$125,Deník!$W141,""),"")</f>
        <v/>
      </c>
      <c r="HC141" s="233" t="str">
        <f>IF(Deník!$W141&lt;0,IF(Deník!$AD141=Statistika!$F$133,Deník!$W141,""),"")</f>
        <v/>
      </c>
      <c r="HD141" s="233" t="str">
        <f>IF(Deník!$W141&lt;0,IF(Deník!$AD141=Statistika!$F$134,Deník!$W141,""),"")</f>
        <v/>
      </c>
      <c r="HE141" s="233" t="str">
        <f>IF(Deník!$W141&lt;0,IF(Deník!$AD141=Statistika!$F$135,Deník!$W141,""),"")</f>
        <v/>
      </c>
      <c r="HF141" s="233" t="str">
        <f>IF(Deník!$W141&lt;0,IF(Deník!$AD141=Statistika!$F$136,Deník!$W141,""),"")</f>
        <v/>
      </c>
      <c r="HG141" s="233" t="str">
        <f>IF(Deník!$W141&lt;0,IF(Deník!$AD141=Statistika!$F$137,Deník!$W141,""),"")</f>
        <v/>
      </c>
      <c r="ID141" s="8">
        <f>Tabulka4[[#This Row],[Sloupec3]]</f>
        <v>0</v>
      </c>
      <c r="IE141" s="17" t="str">
        <f>IF(AND([1]Deník!$C141&gt;='[1]Měsíční shrnutí'!$D$1,[1]Deník!$C141&lt;='[1]Měsíční shrnutí'!$F$1),[1]Deník!$X141,"")</f>
        <v/>
      </c>
    </row>
    <row r="142" spans="1:239">
      <c r="A142" s="8">
        <f>Deník!C143</f>
        <v>0</v>
      </c>
      <c r="B142" s="50" t="str">
        <f>Deník!R143</f>
        <v/>
      </c>
      <c r="C142" s="102" t="str">
        <f>IF(AND(Deník!R143&gt;1,Deník!R143&lt;&gt;""),1,"")</f>
        <v/>
      </c>
      <c r="D142" s="102" t="str">
        <f>IF(AND(Deník!R143&lt;=0,Deník!R143&lt;&gt;""),1,"")</f>
        <v/>
      </c>
      <c r="E142" s="103" t="str">
        <f>IF(AND(Deník!R143&gt;=0,Deník!R143&lt;=1),1,"")</f>
        <v/>
      </c>
      <c r="F142" s="79" t="str">
        <f>IF(Deník!R143&lt;&gt;"",Deník!R143+F141,"")</f>
        <v/>
      </c>
      <c r="G142" s="85"/>
      <c r="H142" s="54" t="str">
        <f>IF(MONTH(Deník!$C142)=H$2,IF(AND(Deník!$R142&gt;=0,Deník!$R142&lt;=1),"BE",Deník!$R142),"")</f>
        <v/>
      </c>
      <c r="I142" s="11" t="str">
        <f>IF(MONTH(Deník!$C142)=I$2,IF(AND(Deník!$R142&gt;=0,Deník!$R142&lt;=1),"BE",Deník!$R142),"")</f>
        <v/>
      </c>
      <c r="J142" s="11" t="str">
        <f>IF(MONTH(Deník!$C142)=J$2,IF(AND(Deník!$R142&gt;=0,Deník!$R142&lt;=1),"BE",Deník!$R142),"")</f>
        <v/>
      </c>
      <c r="K142" s="11" t="str">
        <f>IF(MONTH(Deník!$C142)=K$2,IF(AND(Deník!$R142&gt;=0,Deník!$R142&lt;=1),"BE",Deník!$R142),"")</f>
        <v/>
      </c>
      <c r="L142" s="11" t="str">
        <f>IF(MONTH(Deník!$C142)=L$2,IF(AND(Deník!$R142&gt;=0,Deník!$R142&lt;=1),"BE",Deník!$R142),"")</f>
        <v/>
      </c>
      <c r="M142" s="11" t="str">
        <f>IF(MONTH(Deník!$C142)=M$2,IF(AND(Deník!$R142&gt;=0,Deník!$R142&lt;=1),"BE",Deník!$R142),"")</f>
        <v/>
      </c>
      <c r="N142" s="11" t="str">
        <f>IF(MONTH(Deník!$C142)=N$2,IF(AND(Deník!$R142&gt;=0,Deník!$R142&lt;=1),"BE",Deník!$R142),"")</f>
        <v/>
      </c>
      <c r="O142" s="11" t="str">
        <f>IF(MONTH(Deník!$C142)=O$2,IF(AND(Deník!$R142&gt;=0,Deník!$R142&lt;=1),"BE",Deník!$R142),"")</f>
        <v/>
      </c>
      <c r="P142" s="11" t="str">
        <f>IF(MONTH(Deník!$C142)=P$2,IF(AND(Deník!$R142&gt;=0,Deník!$R142&lt;=1),"BE",Deník!$R142),"")</f>
        <v/>
      </c>
      <c r="Q142" s="11" t="str">
        <f>IF(MONTH(Deník!$C142)=Q$2,IF(AND(Deník!$R142&gt;=0,Deník!$R142&lt;=1),"BE",Deník!$R142),"")</f>
        <v/>
      </c>
      <c r="R142" s="11" t="str">
        <f>IF(MONTH(Deník!$C142)=R$2,IF(AND(Deník!$R142&gt;=0,Deník!$R142&lt;=1),"BE",Deník!$R142),"")</f>
        <v/>
      </c>
      <c r="S142" s="57" t="str">
        <f>IF(MONTH(Deník!$C142)=S$2,IF(AND(Deník!$R142&gt;=0,Deník!$R142&lt;=1),"BE",Deník!$R142),"")</f>
        <v/>
      </c>
      <c r="U142" s="12"/>
      <c r="V142" s="12"/>
      <c r="X142" s="600" t="str">
        <f>IF(Deník!$R142&lt;&gt;"",IF(Deník!$B142=Statistika!$F$63,IF(AND(Deník!$R142&gt;=0,Deník!$R142&lt;=1),"BE",Deník!$R142),""),"")</f>
        <v/>
      </c>
      <c r="Y142" s="13" t="str">
        <f>IF(Deník!$R142&lt;&gt;"",IF(Deník!$B142=Statistika!$F$64,IF(AND(Deník!$R142&gt;=0,Deník!$R142&lt;=1),"BE",Deník!$R142),""),"")</f>
        <v/>
      </c>
      <c r="Z142" s="13" t="str">
        <f>IF(Deník!$R142&lt;&gt;"",IF(Deník!$B142=Statistika!$F$65,IF(AND(Deník!$R142&gt;=0,Deník!$R142&lt;=1),"BE",Deník!$R142),""),"")</f>
        <v/>
      </c>
      <c r="AA142" s="13" t="str">
        <f>IF(Deník!$R142&lt;&gt;"",IF(Deník!$B142=Statistika!$F$66,IF(AND(Deník!$R142&gt;=0,Deník!$R142&lt;=1),"BE",Deník!$R142),""),"")</f>
        <v/>
      </c>
      <c r="AB142" s="13" t="str">
        <f>IF(Deník!$R142&lt;&gt;"",IF(Deník!$B142=Statistika!$F$67,IF(AND(Deník!$R142&gt;=0,Deník!$R142&lt;=1),"BE",Deník!$R142),""),"")</f>
        <v/>
      </c>
      <c r="AC142" s="13" t="str">
        <f>IF(Deník!$R142&lt;&gt;"",IF(Deník!$B142=Statistika!$F$68,IF(AND(Deník!$R142&gt;=0,Deník!$R142&lt;=1),"BE",Deník!$R142),""),"")</f>
        <v/>
      </c>
      <c r="AD142" s="13" t="str">
        <f>IF(Deník!$R142&lt;&gt;"",IF(Deník!$B142=Statistika!$F$69,IF(AND(Deník!$R142&gt;=0,Deník!$R142&lt;=1),"BE",Deník!$R142),""),"")</f>
        <v/>
      </c>
      <c r="AE142" s="601" t="str">
        <f>IF(Deník!$R142&lt;&gt;"",IF(Deník!$B142=Statistika!$F$70,IF(AND(Deník!$R142&gt;=0,Deník!$R142&lt;=1),"BE",Deník!$R142),""),"")</f>
        <v/>
      </c>
      <c r="AF142" s="90"/>
      <c r="AG142" s="63" t="str">
        <f>IF(Deník!$R142&lt;&gt;"",IF(Deník!$J142="L",IF(AND(Deník!$R142&gt;=0,Deník!$R142&lt;=1),"BE",Deník!$R142),""),"")</f>
        <v/>
      </c>
      <c r="AH142" s="13" t="str">
        <f>IF(Deník!$R142&lt;&gt;"",IF(Deník!$J142="S",IF(AND(Deník!$R142&gt;=0,Deník!$R142&lt;=1),"BE",Deník!$R142),""),"")</f>
        <v/>
      </c>
      <c r="AI142" s="95"/>
      <c r="AJ142" s="71" t="str">
        <f>IF(Deník!N143&lt;&gt;"",Deník!N143*-1,"")</f>
        <v/>
      </c>
      <c r="AK142" s="88"/>
      <c r="AL142" s="63" t="str">
        <f>IF(WEEKDAY(Deník!$C142,2)=1,IF(AND(Deník!$R142&gt;=0,Deník!$R142&lt;=1),"BE",Deník!$R142),"")</f>
        <v/>
      </c>
      <c r="AM142" s="13" t="str">
        <f>IF(WEEKDAY(Deník!$C142,2)=2,IF(AND(Deník!$R142&gt;=0,Deník!$R142&lt;=1),"BE",Deník!$R142),"")</f>
        <v/>
      </c>
      <c r="AN142" s="13" t="str">
        <f>IF(WEEKDAY(Deník!$C142,2)=3,IF(AND(Deník!$R142&gt;=0,Deník!$R142&lt;=1),"BE",Deník!$R142),"")</f>
        <v/>
      </c>
      <c r="AO142" s="13" t="str">
        <f>IF(WEEKDAY(Deník!$C142,2)=4,IF(AND(Deník!$R142&gt;=0,Deník!$R142&lt;=1),"BE",Deník!$R142),"")</f>
        <v/>
      </c>
      <c r="AP142" s="60" t="str">
        <f>IF(WEEKDAY(Deník!$C142,2)=5,IF(AND(Deník!$R142&gt;=0,Deník!$R142&lt;=1),"BE",Deník!$R142),"")</f>
        <v/>
      </c>
      <c r="AQ142" s="99"/>
      <c r="AR142" s="100">
        <f>Deník!D142</f>
        <v>0</v>
      </c>
      <c r="AS142" s="63" t="str">
        <f>IF(Deník!$D142&lt;&gt;"",IF(AND(Deník!$D142&gt;=AS$2,Deník!$D142&lt;=AS$3),IF(AND(Deník!$R142&gt;=0,Deník!$R142&lt;=1),"BE",Deník!$R142),""),"")</f>
        <v/>
      </c>
      <c r="AT142" s="63" t="str">
        <f>IF(Deník!$D142&lt;&gt;"",IF(AND(Deník!$D142&gt;=AT$2,Deník!$D142&lt;=AT$3),IF(AND(Deník!$R142&gt;=0,Deník!$R142&lt;=1),"BE",Deník!$R142),""),"")</f>
        <v/>
      </c>
      <c r="AU142" s="63" t="str">
        <f>IF(Deník!$D142&lt;&gt;"",IF(AND(Deník!$D142&gt;=AU$2,Deník!$D142&lt;=AU$3),IF(AND(Deník!$R142&gt;=0,Deník!$R142&lt;=1),"BE",Deník!$R142),""),"")</f>
        <v/>
      </c>
      <c r="AV142" s="63" t="str">
        <f>IF(Deník!$D142&lt;&gt;"",IF(AND(Deník!$D142&gt;=AV$2,Deník!$D142&lt;=AV$3),IF(AND(Deník!$R142&gt;=0,Deník!$R142&lt;=1),"BE",Deník!$R142),""),"")</f>
        <v/>
      </c>
      <c r="AW142" s="63" t="str">
        <f>IF(Deník!$D142&lt;&gt;"",IF(AND(Deník!$D142&gt;=AW$2,Deník!$D142&lt;=AW$3),IF(AND(Deník!$R142&gt;=0,Deník!$R142&lt;=1),"BE",Deník!$R142),""),"")</f>
        <v/>
      </c>
      <c r="AX142" s="63" t="str">
        <f>IF(Deník!$D142&lt;&gt;"",IF(AND(Deník!$D142&gt;=AX$2,Deník!$D142&lt;=AX$3),IF(AND(Deník!$R142&gt;=0,Deník!$R142&lt;=1),"BE",Deník!$R142),""),"")</f>
        <v/>
      </c>
      <c r="AY142" s="63" t="str">
        <f>IF(Deník!$D142&lt;&gt;"",IF(AND(Deník!$D142&gt;=AY$2,Deník!$D142&lt;=AY$3),IF(AND(Deník!$R142&gt;=0,Deník!$R142&lt;=1),"BE",Deník!$R142),""),"")</f>
        <v/>
      </c>
      <c r="AZ142" s="63" t="str">
        <f>IF(Deník!$D142&lt;&gt;"",IF(AND(Deník!$D142&gt;=AZ$2,Deník!$D142&lt;=AZ$3),IF(AND(Deník!$R142&gt;=0,Deník!$R142&lt;=1),"BE",Deník!$R142),""),"")</f>
        <v/>
      </c>
      <c r="BA142" s="63" t="str">
        <f>IF(Deník!$D142&lt;&gt;"",IF(AND(Deník!$D142&gt;=BA$2,Deník!$D142&lt;=BA$3),IF(AND(Deník!$R142&gt;=0,Deník!$R142&lt;=1),"BE",Deník!$R142),""),"")</f>
        <v/>
      </c>
      <c r="BB142" s="63" t="str">
        <f>IF(Deník!$D142&lt;&gt;"",IF(AND(Deník!$D142&gt;=BB$2,Deník!$D142&lt;=BB$3),IF(AND(Deník!$R142&gt;=0,Deník!$R142&lt;=1),"BE",Deník!$R142),""),"")</f>
        <v/>
      </c>
      <c r="BC142" s="71" t="str">
        <f>IF(Deník!$D142&lt;&gt;"",IF(AND(Deník!$D142&gt;=BC$2,Deník!$D142&lt;=BC$3),IF(AND(Deník!$R142&gt;=0,Deník!$R142&lt;=1),"BE",Deník!$R142),""),"")</f>
        <v/>
      </c>
      <c r="BD142" s="20" t="str">
        <f>IF(Deník!$J143="S",(Deník!$M143-Deník!$K143),IF(Deník!$J143="L",(Deník!$K143-Deník!$M143),""))</f>
        <v/>
      </c>
      <c r="BE142" s="20" t="str">
        <f>IF(Deník!$J143="S",(Deník!$K143-Deník!$O143),IF(Deník!$J143="L",(Deník!$O143-Deník!$K143),""))</f>
        <v/>
      </c>
      <c r="BF142" s="20" t="str">
        <f>IF(Deník!$J143="S",(Deník!$K143-Deník!$L143),IF(Deník!$J143="L",(Deník!$L143-Deník!$K143),""))</f>
        <v/>
      </c>
      <c r="BG142" s="20" t="str">
        <f>IF(Deník!$J143="S",(Deník!$K143-Deník!$S143),IF(Deník!$J143="L",(Deník!$S143-Deník!$K143),""))</f>
        <v/>
      </c>
      <c r="BH142" s="20" t="str">
        <f>IF(Deník!$J143="S",(Deník!$K143-Deník!$U143),IF(Deník!$J143="L",(Deník!$U143-Deník!$K143),""))</f>
        <v/>
      </c>
      <c r="BI142" s="20" t="str">
        <f>IF(Deník!$R142&gt;1,Deník!$R142,"")</f>
        <v/>
      </c>
      <c r="BJ142" s="20" t="str">
        <f>IF(Deník!$R142&lt;0,Deník!$R142,"")</f>
        <v/>
      </c>
      <c r="BK142" s="17"/>
      <c r="BM142" s="233" t="str">
        <f>IF(Deník!$R142&lt;&gt;"",IF(Deník!$Y142=Statistika!$F$78,IF(AND(Deník!$R142&gt;=0,Deník!$R142&lt;=1),"BE",Deník!$R142),""),"")</f>
        <v/>
      </c>
      <c r="BN142" s="233" t="str">
        <f>IF(Deník!$R142&lt;&gt;"",IF(Deník!$Y142=Statistika!$F$79,IF(AND(Deník!$R142&gt;=0,Deník!$R142&lt;=1),"BE",Deník!$R142),""),"")</f>
        <v/>
      </c>
      <c r="BO142" s="233" t="str">
        <f>IF(Deník!$R142&lt;&gt;"",IF(Deník!$Y142=Statistika!$F$80,IF(AND(Deník!$R142&gt;=0,Deník!$R142&lt;=1),"BE",Deník!$R142),""),"")</f>
        <v/>
      </c>
      <c r="BP142" s="233" t="str">
        <f>IF(Deník!$R142&lt;&gt;"",IF(Deník!$Y142=Statistika!$F$81,IF(AND(Deník!$R142&gt;=0,Deník!$R142&lt;=1),"BE",Deník!$R142),""),"")</f>
        <v/>
      </c>
      <c r="BQ142" s="233" t="str">
        <f>IF(Deník!$R142&lt;&gt;"",IF(Deník!$Y142=Statistika!$F$82,IF(AND(Deník!$R142&gt;=0,Deník!$R142&lt;=1),"BE",Deník!$R142),""),"")</f>
        <v/>
      </c>
      <c r="BR142" s="233" t="str">
        <f>IF(Deník!$R142&lt;&gt;"",IF(Deník!$Y142=Statistika!$F$83,IF(AND(Deník!$R142&gt;=0,Deník!$R142&lt;=1),"BE",Deník!$R142),""),"")</f>
        <v/>
      </c>
      <c r="BS142" s="233" t="str">
        <f>IF(Deník!$R142&lt;&gt;"",IF(Deník!$Y142=Statistika!$F$84,IF(AND(Deník!$R142&gt;=0,Deník!$R142&lt;=1),"BE",Deník!$R142),""),"")</f>
        <v/>
      </c>
      <c r="BT142" s="233" t="str">
        <f>IF(Deník!$R142&lt;&gt;"",IF(Deník!$Y142=Statistika!$F$85,IF(AND(Deník!$R142&gt;=0,Deník!$R142&lt;=1),"BE",Deník!$R142),""),"")</f>
        <v/>
      </c>
      <c r="BU142" s="233" t="str">
        <f>IF(Deník!$R142&lt;&gt;"",IF(Deník!$Y142=Statistika!$F$86,IF(AND(Deník!$R142&gt;=0,Deník!$R142&lt;=1),"BE",Deník!$R142),""),"")</f>
        <v/>
      </c>
      <c r="BV142" s="233" t="str">
        <f>IF(Deník!$R142&lt;&gt;"",IF(Deník!$Y142=Statistika!$F$87,IF(AND(Deník!$R142&gt;=0,Deník!$R142&lt;=1),"BE",Deník!$R142),""),"")</f>
        <v/>
      </c>
      <c r="BW142" s="233" t="str">
        <f>IF(Deník!$R142&lt;&gt;"",IF(Deník!$Y142=Statistika!$F$88,IF(AND(Deník!$R142&gt;=0,Deník!$R142&lt;=1),"BE",Deník!$R142),""),"")</f>
        <v/>
      </c>
      <c r="BX142" s="233" t="str">
        <f>IF(Deník!$R142&lt;&gt;"",IF(Deník!$Y142=Statistika!$F$89,IF(AND(Deník!$R142&gt;=0,Deník!$R142&lt;=1),"BE",Deník!$R142),""),"")</f>
        <v/>
      </c>
      <c r="BY142" s="233" t="str">
        <f>IF(Deník!$R142&lt;&gt;"",IF(Deník!$Y142=Statistika!$F$90,IF(AND(Deník!$R142&gt;=0,Deník!$R142&lt;=1),"BE",Deník!$R142),""),"")</f>
        <v/>
      </c>
      <c r="BZ142" s="233" t="str">
        <f>IF(Deník!$R142&lt;&gt;"",IF(Deník!$Y142=Statistika!$F$91,IF(AND(Deník!$R142&gt;=0,Deník!$R142&lt;=1),"BE",Deník!$R142),""),"")</f>
        <v/>
      </c>
      <c r="CA142" s="233"/>
      <c r="CB142" s="233" t="str">
        <f>IF(Deník!$R142&lt;&gt;"",IF(Deník!$AB142="SL",IF(AND(Deník!$R142&gt;=0,Deník!$R142&lt;=1),"BE",Deník!$R142),""),"")</f>
        <v/>
      </c>
      <c r="CC142" s="233" t="str">
        <f>IF(Deník!$R142&lt;&gt;"",IF(Deník!$AB142="BE10",IF(AND(Deník!$R142&gt;=0,Deník!$R142&lt;=1),"BE",Deník!$R142),""),"")</f>
        <v/>
      </c>
      <c r="CD142" s="233" t="str">
        <f>IF(Deník!$R142&lt;&gt;"",IF(Deník!$AB142="BE15",IF(AND(Deník!$R142&gt;=0,Deník!$R142&lt;=1),"BE",Deník!$R142),""),"")</f>
        <v/>
      </c>
      <c r="CE142" s="233" t="str">
        <f>IF(Deník!$R142&lt;&gt;"",IF(Deník!$AB142="BE20",IF(AND(Deník!$R142&gt;=0,Deník!$R142&lt;=1),"BE",Deník!$R142),""),"")</f>
        <v/>
      </c>
      <c r="CF142" s="233" t="str">
        <f>IF(Deník!$R142&lt;&gt;"",IF(Deník!$AB142="TP1",IF(AND(Deník!$R142&gt;=0,Deník!$R142&lt;=1),"BE",Deník!$R142),""),"")</f>
        <v/>
      </c>
      <c r="CG142" s="233" t="str">
        <f>IF(Deník!$R142&lt;&gt;"",IF(Deník!$AB142="TP2",IF(AND(Deník!$R142&gt;=0,Deník!$R142&lt;=1),"BE",Deník!$R142),""),"")</f>
        <v/>
      </c>
      <c r="CH142" s="233" t="str">
        <f>IF(Deník!$R142&lt;&gt;"",IF(Deník!$AB142="TP3",IF(AND(Deník!$R142&gt;=0,Deník!$R142&lt;=1),"BE",Deník!$R142),""),"")</f>
        <v/>
      </c>
      <c r="CI142" s="233" t="str">
        <f>IF(Deník!$R142&lt;&gt;"",IF(Deník!$AB142="Trailing SL",IF(AND(Deník!$R142&gt;=0,Deník!$R142&lt;=1),"BE",Deník!$R142),""),"")</f>
        <v/>
      </c>
      <c r="CJ142" s="233" t="str">
        <f>IF(Deník!$R142&lt;&gt;"",IF(Deník!$AB142="Manual",IF(AND(Deník!$R142&gt;=0,Deník!$R142&lt;=1),"BE",Deník!$R142),""),"")</f>
        <v/>
      </c>
      <c r="CK142" s="233"/>
      <c r="CL142" s="233" t="str">
        <f>IF(Deník!$R142&lt;0,IF(Deník!$AC142=Statistika!$F$117,Deník!$R142,""),"")</f>
        <v/>
      </c>
      <c r="CM142" s="233" t="str">
        <f>IF(Deník!$R142&lt;0,IF(Deník!$AC142=Statistika!$F$118,Deník!$R142,""),"")</f>
        <v/>
      </c>
      <c r="CN142" s="233" t="str">
        <f>IF(Deník!$R142&lt;0,IF(Deník!$AC142=Statistika!$F$119,Deník!$R142,""),"")</f>
        <v/>
      </c>
      <c r="CO142" s="233" t="str">
        <f>IF(Deník!$R142&lt;0,IF(Deník!$AC142=Statistika!$F$120,Deník!$R142,""),"")</f>
        <v/>
      </c>
      <c r="CP142" s="233" t="str">
        <f>IF(Deník!$R142&lt;0,IF(Deník!$AC142=Statistika!$F$121,Deník!$R142,""),"")</f>
        <v/>
      </c>
      <c r="CQ142" s="233" t="str">
        <f>IF(Deník!$R142&lt;0,IF(Deník!$AC142=Statistika!$F$122,Deník!$R142,""),"")</f>
        <v/>
      </c>
      <c r="CR142" s="233" t="str">
        <f>IF(Deník!$R142&lt;0,IF(Deník!$AC142=Statistika!$F$123,Deník!$R142,""),"")</f>
        <v/>
      </c>
      <c r="CS142" s="233" t="str">
        <f>IF(Deník!$R142&lt;0,IF(Deník!$AC142=Statistika!$F$124,Deník!$R142,""),"")</f>
        <v/>
      </c>
      <c r="CT142" s="233" t="str">
        <f>IF(Deník!$R142&lt;0,IF(Deník!$AC142=Statistika!$F$125,Deník!$R142,""),"")</f>
        <v/>
      </c>
      <c r="CU142" s="233"/>
      <c r="CV142" s="233" t="str">
        <f>IF(Deník!$R142&lt;0,IF(Deník!$AD142=$CV$2,Deník!$R142,""),"")</f>
        <v/>
      </c>
      <c r="CW142" s="233" t="str">
        <f>IF(Deník!$R142&lt;0,IF(Deník!$AD142=$CW$2,Deník!$R142,""),"")</f>
        <v/>
      </c>
      <c r="CX142" s="233" t="str">
        <f>IF(Deník!$R142&lt;0,IF(Deník!$AD142=$CX$2,Deník!$R142,""),"")</f>
        <v/>
      </c>
      <c r="CY142" s="233" t="str">
        <f>IF(Deník!$R142&lt;0,IF(Deník!$AD142=$CY$2,Deník!$R142,""),"")</f>
        <v/>
      </c>
      <c r="CZ142" s="233" t="str">
        <f>IF(Deník!$R142&lt;0,IF(Deník!$AD142=$CZ$2,Deník!$R142,""),"")</f>
        <v/>
      </c>
      <c r="DL142" s="221">
        <f t="shared" si="10"/>
        <v>93847.029999999984</v>
      </c>
      <c r="DM142" s="220">
        <f t="shared" si="9"/>
        <v>-6.1529700000000132E-2</v>
      </c>
      <c r="DO142" s="50">
        <f>Deník!W143</f>
        <v>0</v>
      </c>
      <c r="DP142" s="102" t="str">
        <f>IF(AND(Deník!W143&gt;0),1,"")</f>
        <v/>
      </c>
      <c r="DQ142" s="102">
        <f>IF(AND(Deník!W143&lt;=0),1,"")</f>
        <v>1</v>
      </c>
      <c r="DR142" s="227"/>
      <c r="DS142" s="228"/>
      <c r="DT142" s="85"/>
      <c r="DU142" s="54">
        <f>IF(MONTH(Deník!$C142)=DU$2,Deník!$W142,"")</f>
        <v>0</v>
      </c>
      <c r="DV142" s="222" t="str">
        <f>IF(MONTH(Deník!$C142)=DV$2,Deník!$W142,"")</f>
        <v/>
      </c>
      <c r="DW142" s="222" t="str">
        <f>IF(MONTH(Deník!$C142)=DW$2,Deník!$W142,"")</f>
        <v/>
      </c>
      <c r="DX142" s="222" t="str">
        <f>IF(MONTH(Deník!$C142)=DX$2,Deník!$W142,"")</f>
        <v/>
      </c>
      <c r="DY142" s="222" t="str">
        <f>IF(MONTH(Deník!$C142)=DY$2,Deník!$W142,"")</f>
        <v/>
      </c>
      <c r="DZ142" s="222" t="str">
        <f>IF(MONTH(Deník!$C142)=DZ$2,Deník!$W142,"")</f>
        <v/>
      </c>
      <c r="EA142" s="222" t="str">
        <f>IF(MONTH(Deník!$C142)=EA$2,Deník!$W142,"")</f>
        <v/>
      </c>
      <c r="EB142" s="222" t="str">
        <f>IF(MONTH(Deník!$C142)=EB$2,Deník!$W142,"")</f>
        <v/>
      </c>
      <c r="EC142" s="222" t="str">
        <f>IF(MONTH(Deník!$C142)=EC$2,Deník!$W142,"")</f>
        <v/>
      </c>
      <c r="ED142" s="222" t="str">
        <f>IF(MONTH(Deník!$C142)=ED$2,Deník!$W142,"")</f>
        <v/>
      </c>
      <c r="EE142" s="222" t="str">
        <f>IF(MONTH(Deník!$C142)=EE$2,Deník!$W142,"")</f>
        <v/>
      </c>
      <c r="EF142" s="222" t="str">
        <f>IF(MONTH(Deník!$C142)=EF$2,Deník!$W142,"")</f>
        <v/>
      </c>
      <c r="EI142" s="600" t="str">
        <f>IF(Deník!$W142&lt;&gt;"",IF(Deník!$B142=Statistika!$F$63,Deník!$W142,""),"")</f>
        <v/>
      </c>
      <c r="EJ142" s="13" t="str">
        <f>IF(Deník!$W142&lt;&gt;"",IF(Deník!$B142=Statistika!$F$64,Deník!$W142,""),"")</f>
        <v/>
      </c>
      <c r="EK142" s="13" t="str">
        <f>IF(Deník!$W142&lt;&gt;"",IF(Deník!$B142=Statistika!$F$65,Deník!$W142,""),"")</f>
        <v/>
      </c>
      <c r="EL142" s="13" t="str">
        <f>IF(Deník!$W142&lt;&gt;"",IF(Deník!$B142=Statistika!$F$66,Deník!$W142,""),"")</f>
        <v/>
      </c>
      <c r="EM142" s="13" t="str">
        <f>IF(Deník!$W142&lt;&gt;"",IF(Deník!$B142=Statistika!$F$67,Deník!$W142,""),"")</f>
        <v/>
      </c>
      <c r="EN142" s="13" t="str">
        <f>IF(Deník!$W142&lt;&gt;"",IF(Deník!$B142=Statistika!$F$68,Deník!$W142,""),"")</f>
        <v/>
      </c>
      <c r="EO142" s="13" t="str">
        <f>IF(Deník!$W142&lt;&gt;"",IF(Deník!$B142=Statistika!$F$69,Deník!$W142,""),"")</f>
        <v/>
      </c>
      <c r="EP142" s="601" t="str">
        <f>IF(Deník!$W142&lt;&gt;"",IF(Deník!$B142=Statistika!$F$70,Deník!$W142,""),"")</f>
        <v/>
      </c>
      <c r="EQ142" s="90"/>
      <c r="ER142" s="63" t="str">
        <f>IF(Deník!$W142&lt;&gt;"",IF(Deník!$J142="L",Deník!$W142,""),"")</f>
        <v/>
      </c>
      <c r="ES142" s="13" t="str">
        <f>IF(Deník!$W142&lt;&gt;"",IF(Deník!$J142="S",Deník!$W142,""),"")</f>
        <v/>
      </c>
      <c r="ET142" s="95"/>
      <c r="EU142" s="88"/>
      <c r="EV142" s="63" t="str">
        <f>IF(WEEKDAY(Deník!$C142,2)=1,Deník!$W142,"")</f>
        <v/>
      </c>
      <c r="EW142" s="13" t="str">
        <f>IF(WEEKDAY(Deník!$C142,2)=2,Deník!$W142,"")</f>
        <v/>
      </c>
      <c r="EX142" s="13" t="str">
        <f>IF(WEEKDAY(Deník!$C142,2)=3,Deník!$W142,"")</f>
        <v/>
      </c>
      <c r="EY142" s="13" t="str">
        <f>IF(WEEKDAY(Deník!$C142,2)=4,Deník!$W142,"")</f>
        <v/>
      </c>
      <c r="EZ142" s="60" t="str">
        <f>IF(WEEKDAY(Deník!$C142,2)=5,Deník!$W142,"")</f>
        <v/>
      </c>
      <c r="FA142" s="99"/>
      <c r="FB142" s="100">
        <f>Deník!D142</f>
        <v>0</v>
      </c>
      <c r="FC142" s="63">
        <f>IF($FB142&lt;&gt;"",IF(AND($FB142&gt;=FC$2,$FB142&lt;=FC$3),Deník!$W142,""))</f>
        <v>0</v>
      </c>
      <c r="FD142" s="63" t="str">
        <f>IF($FB142&lt;&gt;"",IF(AND($FB142&gt;=FD$2,$FB142&lt;=FD$3),Deník!$W142,""))</f>
        <v/>
      </c>
      <c r="FE142" s="63" t="str">
        <f>IF($FB142&lt;&gt;"",IF(AND($FB142&gt;=FE$2,$FB142&lt;=FE$3),Deník!$W142,""))</f>
        <v/>
      </c>
      <c r="FF142" s="63" t="str">
        <f>IF($FB142&lt;&gt;"",IF(AND($FB142&gt;=FF$2,$FB142&lt;=FF$3),Deník!$W142,""))</f>
        <v/>
      </c>
      <c r="FG142" s="63" t="str">
        <f>IF($FB142&lt;&gt;"",IF(AND($FB142&gt;=FG$2,$FB142&lt;=FG$3),Deník!$W142,""))</f>
        <v/>
      </c>
      <c r="FH142" s="63" t="str">
        <f>IF($FB142&lt;&gt;"",IF(AND($FB142&gt;=FH$2,$FB142&lt;=FH$3),Deník!$W142,""))</f>
        <v/>
      </c>
      <c r="FI142" s="63" t="str">
        <f>IF($FB142&lt;&gt;"",IF(AND($FB142&gt;=FI$2,$FB142&lt;=FI$3),Deník!$W142,""))</f>
        <v/>
      </c>
      <c r="FJ142" s="63" t="str">
        <f>IF($FB142&lt;&gt;"",IF(AND($FB142&gt;=FJ$2,$FB142&lt;=FJ$3),Deník!$W142,""))</f>
        <v/>
      </c>
      <c r="FK142" s="63" t="str">
        <f>IF($FB142&lt;&gt;"",IF(AND($FB142&gt;=FK$2,$FB142&lt;=FK$3),Deník!$W142,""))</f>
        <v/>
      </c>
      <c r="FL142" s="63" t="str">
        <f>IF($FB142&lt;&gt;"",IF(AND($FB142&gt;=FL$2,$FB142&lt;=FL$3),Deník!$W142,""))</f>
        <v/>
      </c>
      <c r="FM142" s="63" t="str">
        <f>IF($FB142&lt;&gt;"",IF(AND($FB142&gt;=FM$2,$FB142&lt;=FM$3),Deník!$W142,""))</f>
        <v/>
      </c>
      <c r="FN142" s="13"/>
      <c r="FO142" s="20" t="str">
        <f>IF(Deník!$W142&gt;1,Deník!$W142,"")</f>
        <v/>
      </c>
      <c r="FP142" s="20" t="str">
        <f>IF(Deník!$W142&lt;0,Deník!$W142,"")</f>
        <v/>
      </c>
      <c r="FQ142" s="17"/>
      <c r="FS142" s="233"/>
      <c r="FT142" s="233" t="str">
        <f>IF(Deník!$W142&lt;&gt;"",IF(Deník!$Y142=Statistika!$F$78,Deník!$W142,""),"")</f>
        <v/>
      </c>
      <c r="FU142" s="233" t="str">
        <f>IF(Deník!$W142&lt;&gt;"",IF(Deník!$Y142=Statistika!$F$79,Deník!$W142,""),"")</f>
        <v/>
      </c>
      <c r="FV142" s="233" t="str">
        <f>IF(Deník!$W142&lt;&gt;"",IF(Deník!$Y142=Statistika!$F$80,Deník!$W142,""),"")</f>
        <v/>
      </c>
      <c r="FW142" s="233" t="str">
        <f>IF(Deník!$W142&lt;&gt;"",IF(Deník!$Y142=Statistika!$F$81,Deník!$W142,""),"")</f>
        <v/>
      </c>
      <c r="FX142" s="233" t="str">
        <f>IF(Deník!$W142&lt;&gt;"",IF(Deník!$Y142=Statistika!$F$82,Deník!$W142,""),"")</f>
        <v/>
      </c>
      <c r="FY142" s="233" t="str">
        <f>IF(Deník!$W142&lt;&gt;"",IF(Deník!$Y142=Statistika!$F$83,Deník!$W142,""),"")</f>
        <v/>
      </c>
      <c r="FZ142" s="233" t="str">
        <f>IF(Deník!$W142&lt;&gt;"",IF(Deník!$Y142=Statistika!$F$84,Deník!$W142,""),"")</f>
        <v/>
      </c>
      <c r="GA142" s="233" t="str">
        <f>IF(Deník!$W142&lt;&gt;"",IF(Deník!$Y142=Statistika!$F$85,Deník!$W142,""),"")</f>
        <v/>
      </c>
      <c r="GB142" s="233" t="str">
        <f>IF(Deník!$W142&lt;&gt;"",IF(Deník!$Y142=Statistika!$F$86,Deník!$W142,""),"")</f>
        <v/>
      </c>
      <c r="GC142" s="233" t="str">
        <f>IF(Deník!$W142&lt;&gt;"",IF(Deník!$Y142=Statistika!$F$87,Deník!$W142,""),"")</f>
        <v/>
      </c>
      <c r="GD142" s="233" t="str">
        <f>IF(Deník!$W142&lt;&gt;"",IF(Deník!$Y142=Statistika!$F$88,Deník!$W142,""),"")</f>
        <v/>
      </c>
      <c r="GE142" s="233" t="str">
        <f>IF(Deník!$W142&lt;&gt;"",IF(Deník!$Y142=Statistika!$F$89,Deník!$W142,""),"")</f>
        <v/>
      </c>
      <c r="GF142" s="233" t="str">
        <f>IF(Deník!$W142&lt;&gt;"",IF(Deník!$Y142=Statistika!$F$90,Deník!$W142,""),"")</f>
        <v/>
      </c>
      <c r="GG142" s="233" t="str">
        <f>IF(Deník!$W142&lt;&gt;"",IF(Deník!$Y142=Statistika!$F$91,Deník!$W142,""),"")</f>
        <v/>
      </c>
      <c r="GH142" s="233"/>
      <c r="GI142" s="233" t="str">
        <f>IF(Deník!$W142&lt;&gt;"",IF(Deník!$AB142=Statistika!$L$100,Deník!$W142,""),"")</f>
        <v/>
      </c>
      <c r="GJ142" s="233" t="str">
        <f>IF(Deník!$W142&lt;&gt;"",IF(Deník!$AB142=Statistika!$L$101,Deník!$W142,""),"")</f>
        <v/>
      </c>
      <c r="GK142" s="233" t="str">
        <f>IF(Deník!$W142&lt;&gt;"",IF(Deník!$AB142=Statistika!$L$102,Deník!$W142,""),"")</f>
        <v/>
      </c>
      <c r="GL142" s="233" t="str">
        <f>IF(Deník!$W142&lt;&gt;"",IF(Deník!$AB142=Statistika!$L$103,Deník!$W142,""),"")</f>
        <v/>
      </c>
      <c r="GM142" s="233" t="str">
        <f>IF(Deník!$W142&lt;&gt;"",IF(Deník!$AB142=Statistika!$L$104,Deník!$W142,""),"")</f>
        <v/>
      </c>
      <c r="GN142" s="233" t="str">
        <f>IF(Deník!$W142&lt;&gt;"",IF(Deník!$AB142=Statistika!$L$105,Deník!$W142,""),"")</f>
        <v/>
      </c>
      <c r="GO142" s="233" t="str">
        <f>IF(Deník!$W142&lt;&gt;"",IF(Deník!$AB142=Statistika!$L$106,Deník!$W142,""),"")</f>
        <v/>
      </c>
      <c r="GP142" s="233" t="str">
        <f>IF(Deník!$W142&lt;&gt;"",IF(Deník!$AB142=Statistika!$L$107,Deník!$W142,""),"")</f>
        <v/>
      </c>
      <c r="GQ142" s="233" t="str">
        <f>IF(Deník!$W142&lt;&gt;"",IF(Deník!$AB142=Statistika!$L$108,Deník!$W142,""),"")</f>
        <v/>
      </c>
      <c r="GS142" s="233" t="str">
        <f>IF(Deník!$W142&lt;0,IF(Deník!$AC142=Statistika!$F$117,Deník!$W142,""),"")</f>
        <v/>
      </c>
      <c r="GT142" s="233" t="str">
        <f>IF(Deník!$W142&lt;0,IF(Deník!$AC142=Statistika!$F$118,Deník!$W142,""),"")</f>
        <v/>
      </c>
      <c r="GU142" s="233" t="str">
        <f>IF(Deník!$W142&lt;0,IF(Deník!$AC142=Statistika!$F$119,Deník!$W142,""),"")</f>
        <v/>
      </c>
      <c r="GV142" s="233" t="str">
        <f>IF(Deník!$W142&lt;0,IF(Deník!$AC142=Statistika!$F$120,Deník!$W142,""),"")</f>
        <v/>
      </c>
      <c r="GW142" s="233" t="str">
        <f>IF(Deník!$W142&lt;0,IF(Deník!$AC142=Statistika!$F$121,Deník!$W142,""),"")</f>
        <v/>
      </c>
      <c r="GX142" s="233" t="str">
        <f>IF(Deník!$W142&lt;0,IF(Deník!$AC142=Statistika!$F$122,Deník!$W142,""),"")</f>
        <v/>
      </c>
      <c r="GY142" s="233" t="str">
        <f>IF(Deník!$W142&lt;0,IF(Deník!$AC142=Statistika!$F$123,Deník!$W142,""),"")</f>
        <v/>
      </c>
      <c r="GZ142" s="233" t="str">
        <f>IF(Deník!$W142&lt;0,IF(Deník!$AC142=Statistika!$F$124,Deník!$W142,""),"")</f>
        <v/>
      </c>
      <c r="HA142" s="233" t="str">
        <f>IF(Deník!$W142&lt;0,IF(Deník!$AC142=Statistika!$F$125,Deník!$W142,""),"")</f>
        <v/>
      </c>
      <c r="HC142" s="233" t="str">
        <f>IF(Deník!$W142&lt;0,IF(Deník!$AD142=Statistika!$F$133,Deník!$W142,""),"")</f>
        <v/>
      </c>
      <c r="HD142" s="233" t="str">
        <f>IF(Deník!$W142&lt;0,IF(Deník!$AD142=Statistika!$F$134,Deník!$W142,""),"")</f>
        <v/>
      </c>
      <c r="HE142" s="233" t="str">
        <f>IF(Deník!$W142&lt;0,IF(Deník!$AD142=Statistika!$F$135,Deník!$W142,""),"")</f>
        <v/>
      </c>
      <c r="HF142" s="233" t="str">
        <f>IF(Deník!$W142&lt;0,IF(Deník!$AD142=Statistika!$F$136,Deník!$W142,""),"")</f>
        <v/>
      </c>
      <c r="HG142" s="233" t="str">
        <f>IF(Deník!$W142&lt;0,IF(Deník!$AD142=Statistika!$F$137,Deník!$W142,""),"")</f>
        <v/>
      </c>
      <c r="ID142" s="8">
        <f>Tabulka4[[#This Row],[Sloupec3]]</f>
        <v>0</v>
      </c>
      <c r="IE142" s="17" t="str">
        <f>IF(AND([1]Deník!$C142&gt;='[1]Měsíční shrnutí'!$D$1,[1]Deník!$C142&lt;='[1]Měsíční shrnutí'!$F$1),[1]Deník!$X142,"")</f>
        <v/>
      </c>
    </row>
    <row r="143" spans="1:239">
      <c r="A143" s="8">
        <f>Deník!C144</f>
        <v>0</v>
      </c>
      <c r="B143" s="50" t="str">
        <f>Deník!R144</f>
        <v/>
      </c>
      <c r="C143" s="102" t="str">
        <f>IF(AND(Deník!R144&gt;1,Deník!R144&lt;&gt;""),1,"")</f>
        <v/>
      </c>
      <c r="D143" s="102" t="str">
        <f>IF(AND(Deník!R144&lt;=0,Deník!R144&lt;&gt;""),1,"")</f>
        <v/>
      </c>
      <c r="E143" s="103" t="str">
        <f>IF(AND(Deník!R144&gt;=0,Deník!R144&lt;=1),1,"")</f>
        <v/>
      </c>
      <c r="F143" s="79" t="str">
        <f>IF(Deník!R144&lt;&gt;"",Deník!R144+F142,"")</f>
        <v/>
      </c>
      <c r="G143" s="85"/>
      <c r="H143" s="54" t="str">
        <f>IF(MONTH(Deník!$C143)=H$2,IF(AND(Deník!$R143&gt;=0,Deník!$R143&lt;=1),"BE",Deník!$R143),"")</f>
        <v/>
      </c>
      <c r="I143" s="11" t="str">
        <f>IF(MONTH(Deník!$C143)=I$2,IF(AND(Deník!$R143&gt;=0,Deník!$R143&lt;=1),"BE",Deník!$R143),"")</f>
        <v/>
      </c>
      <c r="J143" s="11" t="str">
        <f>IF(MONTH(Deník!$C143)=J$2,IF(AND(Deník!$R143&gt;=0,Deník!$R143&lt;=1),"BE",Deník!$R143),"")</f>
        <v/>
      </c>
      <c r="K143" s="11" t="str">
        <f>IF(MONTH(Deník!$C143)=K$2,IF(AND(Deník!$R143&gt;=0,Deník!$R143&lt;=1),"BE",Deník!$R143),"")</f>
        <v/>
      </c>
      <c r="L143" s="11" t="str">
        <f>IF(MONTH(Deník!$C143)=L$2,IF(AND(Deník!$R143&gt;=0,Deník!$R143&lt;=1),"BE",Deník!$R143),"")</f>
        <v/>
      </c>
      <c r="M143" s="11" t="str">
        <f>IF(MONTH(Deník!$C143)=M$2,IF(AND(Deník!$R143&gt;=0,Deník!$R143&lt;=1),"BE",Deník!$R143),"")</f>
        <v/>
      </c>
      <c r="N143" s="11" t="str">
        <f>IF(MONTH(Deník!$C143)=N$2,IF(AND(Deník!$R143&gt;=0,Deník!$R143&lt;=1),"BE",Deník!$R143),"")</f>
        <v/>
      </c>
      <c r="O143" s="11" t="str">
        <f>IF(MONTH(Deník!$C143)=O$2,IF(AND(Deník!$R143&gt;=0,Deník!$R143&lt;=1),"BE",Deník!$R143),"")</f>
        <v/>
      </c>
      <c r="P143" s="11" t="str">
        <f>IF(MONTH(Deník!$C143)=P$2,IF(AND(Deník!$R143&gt;=0,Deník!$R143&lt;=1),"BE",Deník!$R143),"")</f>
        <v/>
      </c>
      <c r="Q143" s="11" t="str">
        <f>IF(MONTH(Deník!$C143)=Q$2,IF(AND(Deník!$R143&gt;=0,Deník!$R143&lt;=1),"BE",Deník!$R143),"")</f>
        <v/>
      </c>
      <c r="R143" s="11" t="str">
        <f>IF(MONTH(Deník!$C143)=R$2,IF(AND(Deník!$R143&gt;=0,Deník!$R143&lt;=1),"BE",Deník!$R143),"")</f>
        <v/>
      </c>
      <c r="S143" s="57" t="str">
        <f>IF(MONTH(Deník!$C143)=S$2,IF(AND(Deník!$R143&gt;=0,Deník!$R143&lt;=1),"BE",Deník!$R143),"")</f>
        <v/>
      </c>
      <c r="U143" s="12"/>
      <c r="V143" s="12"/>
      <c r="X143" s="600" t="str">
        <f>IF(Deník!$R143&lt;&gt;"",IF(Deník!$B143=Statistika!$F$63,IF(AND(Deník!$R143&gt;=0,Deník!$R143&lt;=1),"BE",Deník!$R143),""),"")</f>
        <v/>
      </c>
      <c r="Y143" s="13" t="str">
        <f>IF(Deník!$R143&lt;&gt;"",IF(Deník!$B143=Statistika!$F$64,IF(AND(Deník!$R143&gt;=0,Deník!$R143&lt;=1),"BE",Deník!$R143),""),"")</f>
        <v/>
      </c>
      <c r="Z143" s="13" t="str">
        <f>IF(Deník!$R143&lt;&gt;"",IF(Deník!$B143=Statistika!$F$65,IF(AND(Deník!$R143&gt;=0,Deník!$R143&lt;=1),"BE",Deník!$R143),""),"")</f>
        <v/>
      </c>
      <c r="AA143" s="13" t="str">
        <f>IF(Deník!$R143&lt;&gt;"",IF(Deník!$B143=Statistika!$F$66,IF(AND(Deník!$R143&gt;=0,Deník!$R143&lt;=1),"BE",Deník!$R143),""),"")</f>
        <v/>
      </c>
      <c r="AB143" s="13" t="str">
        <f>IF(Deník!$R143&lt;&gt;"",IF(Deník!$B143=Statistika!$F$67,IF(AND(Deník!$R143&gt;=0,Deník!$R143&lt;=1),"BE",Deník!$R143),""),"")</f>
        <v/>
      </c>
      <c r="AC143" s="13" t="str">
        <f>IF(Deník!$R143&lt;&gt;"",IF(Deník!$B143=Statistika!$F$68,IF(AND(Deník!$R143&gt;=0,Deník!$R143&lt;=1),"BE",Deník!$R143),""),"")</f>
        <v/>
      </c>
      <c r="AD143" s="13" t="str">
        <f>IF(Deník!$R143&lt;&gt;"",IF(Deník!$B143=Statistika!$F$69,IF(AND(Deník!$R143&gt;=0,Deník!$R143&lt;=1),"BE",Deník!$R143),""),"")</f>
        <v/>
      </c>
      <c r="AE143" s="601" t="str">
        <f>IF(Deník!$R143&lt;&gt;"",IF(Deník!$B143=Statistika!$F$70,IF(AND(Deník!$R143&gt;=0,Deník!$R143&lt;=1),"BE",Deník!$R143),""),"")</f>
        <v/>
      </c>
      <c r="AF143" s="90"/>
      <c r="AG143" s="63" t="str">
        <f>IF(Deník!$R143&lt;&gt;"",IF(Deník!$J143="L",IF(AND(Deník!$R143&gt;=0,Deník!$R143&lt;=1),"BE",Deník!$R143),""),"")</f>
        <v/>
      </c>
      <c r="AH143" s="13" t="str">
        <f>IF(Deník!$R143&lt;&gt;"",IF(Deník!$J143="S",IF(AND(Deník!$R143&gt;=0,Deník!$R143&lt;=1),"BE",Deník!$R143),""),"")</f>
        <v/>
      </c>
      <c r="AI143" s="95"/>
      <c r="AJ143" s="71" t="str">
        <f>IF(Deník!N144&lt;&gt;"",Deník!N144*-1,"")</f>
        <v/>
      </c>
      <c r="AK143" s="88"/>
      <c r="AL143" s="63" t="str">
        <f>IF(WEEKDAY(Deník!$C143,2)=1,IF(AND(Deník!$R143&gt;=0,Deník!$R143&lt;=1),"BE",Deník!$R143),"")</f>
        <v/>
      </c>
      <c r="AM143" s="13" t="str">
        <f>IF(WEEKDAY(Deník!$C143,2)=2,IF(AND(Deník!$R143&gt;=0,Deník!$R143&lt;=1),"BE",Deník!$R143),"")</f>
        <v/>
      </c>
      <c r="AN143" s="13" t="str">
        <f>IF(WEEKDAY(Deník!$C143,2)=3,IF(AND(Deník!$R143&gt;=0,Deník!$R143&lt;=1),"BE",Deník!$R143),"")</f>
        <v/>
      </c>
      <c r="AO143" s="13" t="str">
        <f>IF(WEEKDAY(Deník!$C143,2)=4,IF(AND(Deník!$R143&gt;=0,Deník!$R143&lt;=1),"BE",Deník!$R143),"")</f>
        <v/>
      </c>
      <c r="AP143" s="60" t="str">
        <f>IF(WEEKDAY(Deník!$C143,2)=5,IF(AND(Deník!$R143&gt;=0,Deník!$R143&lt;=1),"BE",Deník!$R143),"")</f>
        <v/>
      </c>
      <c r="AQ143" s="99"/>
      <c r="AR143" s="100">
        <f>Deník!D143</f>
        <v>0</v>
      </c>
      <c r="AS143" s="63" t="str">
        <f>IF(Deník!$D143&lt;&gt;"",IF(AND(Deník!$D143&gt;=AS$2,Deník!$D143&lt;=AS$3),IF(AND(Deník!$R143&gt;=0,Deník!$R143&lt;=1),"BE",Deník!$R143),""),"")</f>
        <v/>
      </c>
      <c r="AT143" s="63" t="str">
        <f>IF(Deník!$D143&lt;&gt;"",IF(AND(Deník!$D143&gt;=AT$2,Deník!$D143&lt;=AT$3),IF(AND(Deník!$R143&gt;=0,Deník!$R143&lt;=1),"BE",Deník!$R143),""),"")</f>
        <v/>
      </c>
      <c r="AU143" s="63" t="str">
        <f>IF(Deník!$D143&lt;&gt;"",IF(AND(Deník!$D143&gt;=AU$2,Deník!$D143&lt;=AU$3),IF(AND(Deník!$R143&gt;=0,Deník!$R143&lt;=1),"BE",Deník!$R143),""),"")</f>
        <v/>
      </c>
      <c r="AV143" s="63" t="str">
        <f>IF(Deník!$D143&lt;&gt;"",IF(AND(Deník!$D143&gt;=AV$2,Deník!$D143&lt;=AV$3),IF(AND(Deník!$R143&gt;=0,Deník!$R143&lt;=1),"BE",Deník!$R143),""),"")</f>
        <v/>
      </c>
      <c r="AW143" s="63" t="str">
        <f>IF(Deník!$D143&lt;&gt;"",IF(AND(Deník!$D143&gt;=AW$2,Deník!$D143&lt;=AW$3),IF(AND(Deník!$R143&gt;=0,Deník!$R143&lt;=1),"BE",Deník!$R143),""),"")</f>
        <v/>
      </c>
      <c r="AX143" s="63" t="str">
        <f>IF(Deník!$D143&lt;&gt;"",IF(AND(Deník!$D143&gt;=AX$2,Deník!$D143&lt;=AX$3),IF(AND(Deník!$R143&gt;=0,Deník!$R143&lt;=1),"BE",Deník!$R143),""),"")</f>
        <v/>
      </c>
      <c r="AY143" s="63" t="str">
        <f>IF(Deník!$D143&lt;&gt;"",IF(AND(Deník!$D143&gt;=AY$2,Deník!$D143&lt;=AY$3),IF(AND(Deník!$R143&gt;=0,Deník!$R143&lt;=1),"BE",Deník!$R143),""),"")</f>
        <v/>
      </c>
      <c r="AZ143" s="63" t="str">
        <f>IF(Deník!$D143&lt;&gt;"",IF(AND(Deník!$D143&gt;=AZ$2,Deník!$D143&lt;=AZ$3),IF(AND(Deník!$R143&gt;=0,Deník!$R143&lt;=1),"BE",Deník!$R143),""),"")</f>
        <v/>
      </c>
      <c r="BA143" s="63" t="str">
        <f>IF(Deník!$D143&lt;&gt;"",IF(AND(Deník!$D143&gt;=BA$2,Deník!$D143&lt;=BA$3),IF(AND(Deník!$R143&gt;=0,Deník!$R143&lt;=1),"BE",Deník!$R143),""),"")</f>
        <v/>
      </c>
      <c r="BB143" s="63" t="str">
        <f>IF(Deník!$D143&lt;&gt;"",IF(AND(Deník!$D143&gt;=BB$2,Deník!$D143&lt;=BB$3),IF(AND(Deník!$R143&gt;=0,Deník!$R143&lt;=1),"BE",Deník!$R143),""),"")</f>
        <v/>
      </c>
      <c r="BC143" s="71" t="str">
        <f>IF(Deník!$D143&lt;&gt;"",IF(AND(Deník!$D143&gt;=BC$2,Deník!$D143&lt;=BC$3),IF(AND(Deník!$R143&gt;=0,Deník!$R143&lt;=1),"BE",Deník!$R143),""),"")</f>
        <v/>
      </c>
      <c r="BD143" s="20" t="str">
        <f>IF(Deník!$J144="S",(Deník!$M144-Deník!$K144),IF(Deník!$J144="L",(Deník!$K144-Deník!$M144),""))</f>
        <v/>
      </c>
      <c r="BE143" s="20" t="str">
        <f>IF(Deník!$J144="S",(Deník!$K144-Deník!$O144),IF(Deník!$J144="L",(Deník!$O144-Deník!$K144),""))</f>
        <v/>
      </c>
      <c r="BF143" s="20" t="str">
        <f>IF(Deník!$J144="S",(Deník!$K144-Deník!$L144),IF(Deník!$J144="L",(Deník!$L144-Deník!$K144),""))</f>
        <v/>
      </c>
      <c r="BG143" s="20" t="str">
        <f>IF(Deník!$J144="S",(Deník!$K144-Deník!$S144),IF(Deník!$J144="L",(Deník!$S144-Deník!$K144),""))</f>
        <v/>
      </c>
      <c r="BH143" s="20" t="str">
        <f>IF(Deník!$J144="S",(Deník!$K144-Deník!$U144),IF(Deník!$J144="L",(Deník!$U144-Deník!$K144),""))</f>
        <v/>
      </c>
      <c r="BI143" s="20" t="str">
        <f>IF(Deník!$R143&gt;1,Deník!$R143,"")</f>
        <v/>
      </c>
      <c r="BJ143" s="20" t="str">
        <f>IF(Deník!$R143&lt;0,Deník!$R143,"")</f>
        <v/>
      </c>
      <c r="BK143" s="17"/>
      <c r="BM143" s="233" t="str">
        <f>IF(Deník!$R143&lt;&gt;"",IF(Deník!$Y143=Statistika!$F$78,IF(AND(Deník!$R143&gt;=0,Deník!$R143&lt;=1),"BE",Deník!$R143),""),"")</f>
        <v/>
      </c>
      <c r="BN143" s="233" t="str">
        <f>IF(Deník!$R143&lt;&gt;"",IF(Deník!$Y143=Statistika!$F$79,IF(AND(Deník!$R143&gt;=0,Deník!$R143&lt;=1),"BE",Deník!$R143),""),"")</f>
        <v/>
      </c>
      <c r="BO143" s="233" t="str">
        <f>IF(Deník!$R143&lt;&gt;"",IF(Deník!$Y143=Statistika!$F$80,IF(AND(Deník!$R143&gt;=0,Deník!$R143&lt;=1),"BE",Deník!$R143),""),"")</f>
        <v/>
      </c>
      <c r="BP143" s="233" t="str">
        <f>IF(Deník!$R143&lt;&gt;"",IF(Deník!$Y143=Statistika!$F$81,IF(AND(Deník!$R143&gt;=0,Deník!$R143&lt;=1),"BE",Deník!$R143),""),"")</f>
        <v/>
      </c>
      <c r="BQ143" s="233" t="str">
        <f>IF(Deník!$R143&lt;&gt;"",IF(Deník!$Y143=Statistika!$F$82,IF(AND(Deník!$R143&gt;=0,Deník!$R143&lt;=1),"BE",Deník!$R143),""),"")</f>
        <v/>
      </c>
      <c r="BR143" s="233" t="str">
        <f>IF(Deník!$R143&lt;&gt;"",IF(Deník!$Y143=Statistika!$F$83,IF(AND(Deník!$R143&gt;=0,Deník!$R143&lt;=1),"BE",Deník!$R143),""),"")</f>
        <v/>
      </c>
      <c r="BS143" s="233" t="str">
        <f>IF(Deník!$R143&lt;&gt;"",IF(Deník!$Y143=Statistika!$F$84,IF(AND(Deník!$R143&gt;=0,Deník!$R143&lt;=1),"BE",Deník!$R143),""),"")</f>
        <v/>
      </c>
      <c r="BT143" s="233" t="str">
        <f>IF(Deník!$R143&lt;&gt;"",IF(Deník!$Y143=Statistika!$F$85,IF(AND(Deník!$R143&gt;=0,Deník!$R143&lt;=1),"BE",Deník!$R143),""),"")</f>
        <v/>
      </c>
      <c r="BU143" s="233" t="str">
        <f>IF(Deník!$R143&lt;&gt;"",IF(Deník!$Y143=Statistika!$F$86,IF(AND(Deník!$R143&gt;=0,Deník!$R143&lt;=1),"BE",Deník!$R143),""),"")</f>
        <v/>
      </c>
      <c r="BV143" s="233" t="str">
        <f>IF(Deník!$R143&lt;&gt;"",IF(Deník!$Y143=Statistika!$F$87,IF(AND(Deník!$R143&gt;=0,Deník!$R143&lt;=1),"BE",Deník!$R143),""),"")</f>
        <v/>
      </c>
      <c r="BW143" s="233" t="str">
        <f>IF(Deník!$R143&lt;&gt;"",IF(Deník!$Y143=Statistika!$F$88,IF(AND(Deník!$R143&gt;=0,Deník!$R143&lt;=1),"BE",Deník!$R143),""),"")</f>
        <v/>
      </c>
      <c r="BX143" s="233" t="str">
        <f>IF(Deník!$R143&lt;&gt;"",IF(Deník!$Y143=Statistika!$F$89,IF(AND(Deník!$R143&gt;=0,Deník!$R143&lt;=1),"BE",Deník!$R143),""),"")</f>
        <v/>
      </c>
      <c r="BY143" s="233" t="str">
        <f>IF(Deník!$R143&lt;&gt;"",IF(Deník!$Y143=Statistika!$F$90,IF(AND(Deník!$R143&gt;=0,Deník!$R143&lt;=1),"BE",Deník!$R143),""),"")</f>
        <v/>
      </c>
      <c r="BZ143" s="233" t="str">
        <f>IF(Deník!$R143&lt;&gt;"",IF(Deník!$Y143=Statistika!$F$91,IF(AND(Deník!$R143&gt;=0,Deník!$R143&lt;=1),"BE",Deník!$R143),""),"")</f>
        <v/>
      </c>
      <c r="CA143" s="233"/>
      <c r="CB143" s="233" t="str">
        <f>IF(Deník!$R143&lt;&gt;"",IF(Deník!$AB143="SL",IF(AND(Deník!$R143&gt;=0,Deník!$R143&lt;=1),"BE",Deník!$R143),""),"")</f>
        <v/>
      </c>
      <c r="CC143" s="233" t="str">
        <f>IF(Deník!$R143&lt;&gt;"",IF(Deník!$AB143="BE10",IF(AND(Deník!$R143&gt;=0,Deník!$R143&lt;=1),"BE",Deník!$R143),""),"")</f>
        <v/>
      </c>
      <c r="CD143" s="233" t="str">
        <f>IF(Deník!$R143&lt;&gt;"",IF(Deník!$AB143="BE15",IF(AND(Deník!$R143&gt;=0,Deník!$R143&lt;=1),"BE",Deník!$R143),""),"")</f>
        <v/>
      </c>
      <c r="CE143" s="233" t="str">
        <f>IF(Deník!$R143&lt;&gt;"",IF(Deník!$AB143="BE20",IF(AND(Deník!$R143&gt;=0,Deník!$R143&lt;=1),"BE",Deník!$R143),""),"")</f>
        <v/>
      </c>
      <c r="CF143" s="233" t="str">
        <f>IF(Deník!$R143&lt;&gt;"",IF(Deník!$AB143="TP1",IF(AND(Deník!$R143&gt;=0,Deník!$R143&lt;=1),"BE",Deník!$R143),""),"")</f>
        <v/>
      </c>
      <c r="CG143" s="233" t="str">
        <f>IF(Deník!$R143&lt;&gt;"",IF(Deník!$AB143="TP2",IF(AND(Deník!$R143&gt;=0,Deník!$R143&lt;=1),"BE",Deník!$R143),""),"")</f>
        <v/>
      </c>
      <c r="CH143" s="233" t="str">
        <f>IF(Deník!$R143&lt;&gt;"",IF(Deník!$AB143="TP3",IF(AND(Deník!$R143&gt;=0,Deník!$R143&lt;=1),"BE",Deník!$R143),""),"")</f>
        <v/>
      </c>
      <c r="CI143" s="233" t="str">
        <f>IF(Deník!$R143&lt;&gt;"",IF(Deník!$AB143="Trailing SL",IF(AND(Deník!$R143&gt;=0,Deník!$R143&lt;=1),"BE",Deník!$R143),""),"")</f>
        <v/>
      </c>
      <c r="CJ143" s="233" t="str">
        <f>IF(Deník!$R143&lt;&gt;"",IF(Deník!$AB143="Manual",IF(AND(Deník!$R143&gt;=0,Deník!$R143&lt;=1),"BE",Deník!$R143),""),"")</f>
        <v/>
      </c>
      <c r="CK143" s="233"/>
      <c r="CL143" s="233" t="str">
        <f>IF(Deník!$R143&lt;0,IF(Deník!$AC143=Statistika!$F$117,Deník!$R143,""),"")</f>
        <v/>
      </c>
      <c r="CM143" s="233" t="str">
        <f>IF(Deník!$R143&lt;0,IF(Deník!$AC143=Statistika!$F$118,Deník!$R143,""),"")</f>
        <v/>
      </c>
      <c r="CN143" s="233" t="str">
        <f>IF(Deník!$R143&lt;0,IF(Deník!$AC143=Statistika!$F$119,Deník!$R143,""),"")</f>
        <v/>
      </c>
      <c r="CO143" s="233" t="str">
        <f>IF(Deník!$R143&lt;0,IF(Deník!$AC143=Statistika!$F$120,Deník!$R143,""),"")</f>
        <v/>
      </c>
      <c r="CP143" s="233" t="str">
        <f>IF(Deník!$R143&lt;0,IF(Deník!$AC143=Statistika!$F$121,Deník!$R143,""),"")</f>
        <v/>
      </c>
      <c r="CQ143" s="233" t="str">
        <f>IF(Deník!$R143&lt;0,IF(Deník!$AC143=Statistika!$F$122,Deník!$R143,""),"")</f>
        <v/>
      </c>
      <c r="CR143" s="233" t="str">
        <f>IF(Deník!$R143&lt;0,IF(Deník!$AC143=Statistika!$F$123,Deník!$R143,""),"")</f>
        <v/>
      </c>
      <c r="CS143" s="233" t="str">
        <f>IF(Deník!$R143&lt;0,IF(Deník!$AC143=Statistika!$F$124,Deník!$R143,""),"")</f>
        <v/>
      </c>
      <c r="CT143" s="233" t="str">
        <f>IF(Deník!$R143&lt;0,IF(Deník!$AC143=Statistika!$F$125,Deník!$R143,""),"")</f>
        <v/>
      </c>
      <c r="CU143" s="233"/>
      <c r="CV143" s="233" t="str">
        <f>IF(Deník!$R143&lt;0,IF(Deník!$AD143=$CV$2,Deník!$R143,""),"")</f>
        <v/>
      </c>
      <c r="CW143" s="233" t="str">
        <f>IF(Deník!$R143&lt;0,IF(Deník!$AD143=$CW$2,Deník!$R143,""),"")</f>
        <v/>
      </c>
      <c r="CX143" s="233" t="str">
        <f>IF(Deník!$R143&lt;0,IF(Deník!$AD143=$CX$2,Deník!$R143,""),"")</f>
        <v/>
      </c>
      <c r="CY143" s="233" t="str">
        <f>IF(Deník!$R143&lt;0,IF(Deník!$AD143=$CY$2,Deník!$R143,""),"")</f>
        <v/>
      </c>
      <c r="CZ143" s="233" t="str">
        <f>IF(Deník!$R143&lt;0,IF(Deník!$AD143=$CZ$2,Deník!$R143,""),"")</f>
        <v/>
      </c>
      <c r="DL143" s="221">
        <f t="shared" si="10"/>
        <v>93847.029999999984</v>
      </c>
      <c r="DM143" s="220">
        <f t="shared" si="9"/>
        <v>-6.1529700000000132E-2</v>
      </c>
      <c r="DO143" s="50">
        <f>Deník!W144</f>
        <v>0</v>
      </c>
      <c r="DP143" s="102" t="str">
        <f>IF(AND(Deník!W144&gt;0),1,"")</f>
        <v/>
      </c>
      <c r="DQ143" s="102">
        <f>IF(AND(Deník!W144&lt;=0),1,"")</f>
        <v>1</v>
      </c>
      <c r="DR143" s="227"/>
      <c r="DS143" s="228"/>
      <c r="DT143" s="85"/>
      <c r="DU143" s="54">
        <f>IF(MONTH(Deník!$C143)=DU$2,Deník!$W143,"")</f>
        <v>0</v>
      </c>
      <c r="DV143" s="222" t="str">
        <f>IF(MONTH(Deník!$C143)=DV$2,Deník!$W143,"")</f>
        <v/>
      </c>
      <c r="DW143" s="222" t="str">
        <f>IF(MONTH(Deník!$C143)=DW$2,Deník!$W143,"")</f>
        <v/>
      </c>
      <c r="DX143" s="222" t="str">
        <f>IF(MONTH(Deník!$C143)=DX$2,Deník!$W143,"")</f>
        <v/>
      </c>
      <c r="DY143" s="222" t="str">
        <f>IF(MONTH(Deník!$C143)=DY$2,Deník!$W143,"")</f>
        <v/>
      </c>
      <c r="DZ143" s="222" t="str">
        <f>IF(MONTH(Deník!$C143)=DZ$2,Deník!$W143,"")</f>
        <v/>
      </c>
      <c r="EA143" s="222" t="str">
        <f>IF(MONTH(Deník!$C143)=EA$2,Deník!$W143,"")</f>
        <v/>
      </c>
      <c r="EB143" s="222" t="str">
        <f>IF(MONTH(Deník!$C143)=EB$2,Deník!$W143,"")</f>
        <v/>
      </c>
      <c r="EC143" s="222" t="str">
        <f>IF(MONTH(Deník!$C143)=EC$2,Deník!$W143,"")</f>
        <v/>
      </c>
      <c r="ED143" s="222" t="str">
        <f>IF(MONTH(Deník!$C143)=ED$2,Deník!$W143,"")</f>
        <v/>
      </c>
      <c r="EE143" s="222" t="str">
        <f>IF(MONTH(Deník!$C143)=EE$2,Deník!$W143,"")</f>
        <v/>
      </c>
      <c r="EF143" s="222" t="str">
        <f>IF(MONTH(Deník!$C143)=EF$2,Deník!$W143,"")</f>
        <v/>
      </c>
      <c r="EI143" s="600" t="str">
        <f>IF(Deník!$W143&lt;&gt;"",IF(Deník!$B143=Statistika!$F$63,Deník!$W143,""),"")</f>
        <v/>
      </c>
      <c r="EJ143" s="13" t="str">
        <f>IF(Deník!$W143&lt;&gt;"",IF(Deník!$B143=Statistika!$F$64,Deník!$W143,""),"")</f>
        <v/>
      </c>
      <c r="EK143" s="13" t="str">
        <f>IF(Deník!$W143&lt;&gt;"",IF(Deník!$B143=Statistika!$F$65,Deník!$W143,""),"")</f>
        <v/>
      </c>
      <c r="EL143" s="13" t="str">
        <f>IF(Deník!$W143&lt;&gt;"",IF(Deník!$B143=Statistika!$F$66,Deník!$W143,""),"")</f>
        <v/>
      </c>
      <c r="EM143" s="13" t="str">
        <f>IF(Deník!$W143&lt;&gt;"",IF(Deník!$B143=Statistika!$F$67,Deník!$W143,""),"")</f>
        <v/>
      </c>
      <c r="EN143" s="13" t="str">
        <f>IF(Deník!$W143&lt;&gt;"",IF(Deník!$B143=Statistika!$F$68,Deník!$W143,""),"")</f>
        <v/>
      </c>
      <c r="EO143" s="13" t="str">
        <f>IF(Deník!$W143&lt;&gt;"",IF(Deník!$B143=Statistika!$F$69,Deník!$W143,""),"")</f>
        <v/>
      </c>
      <c r="EP143" s="601" t="str">
        <f>IF(Deník!$W143&lt;&gt;"",IF(Deník!$B143=Statistika!$F$70,Deník!$W143,""),"")</f>
        <v/>
      </c>
      <c r="EQ143" s="90"/>
      <c r="ER143" s="63" t="str">
        <f>IF(Deník!$W143&lt;&gt;"",IF(Deník!$J143="L",Deník!$W143,""),"")</f>
        <v/>
      </c>
      <c r="ES143" s="13" t="str">
        <f>IF(Deník!$W143&lt;&gt;"",IF(Deník!$J143="S",Deník!$W143,""),"")</f>
        <v/>
      </c>
      <c r="ET143" s="95"/>
      <c r="EU143" s="88"/>
      <c r="EV143" s="63" t="str">
        <f>IF(WEEKDAY(Deník!$C143,2)=1,Deník!$W143,"")</f>
        <v/>
      </c>
      <c r="EW143" s="13" t="str">
        <f>IF(WEEKDAY(Deník!$C143,2)=2,Deník!$W143,"")</f>
        <v/>
      </c>
      <c r="EX143" s="13" t="str">
        <f>IF(WEEKDAY(Deník!$C143,2)=3,Deník!$W143,"")</f>
        <v/>
      </c>
      <c r="EY143" s="13" t="str">
        <f>IF(WEEKDAY(Deník!$C143,2)=4,Deník!$W143,"")</f>
        <v/>
      </c>
      <c r="EZ143" s="60" t="str">
        <f>IF(WEEKDAY(Deník!$C143,2)=5,Deník!$W143,"")</f>
        <v/>
      </c>
      <c r="FA143" s="99"/>
      <c r="FB143" s="100">
        <f>Deník!D143</f>
        <v>0</v>
      </c>
      <c r="FC143" s="63">
        <f>IF($FB143&lt;&gt;"",IF(AND($FB143&gt;=FC$2,$FB143&lt;=FC$3),Deník!$W143,""))</f>
        <v>0</v>
      </c>
      <c r="FD143" s="63" t="str">
        <f>IF($FB143&lt;&gt;"",IF(AND($FB143&gt;=FD$2,$FB143&lt;=FD$3),Deník!$W143,""))</f>
        <v/>
      </c>
      <c r="FE143" s="63" t="str">
        <f>IF($FB143&lt;&gt;"",IF(AND($FB143&gt;=FE$2,$FB143&lt;=FE$3),Deník!$W143,""))</f>
        <v/>
      </c>
      <c r="FF143" s="63" t="str">
        <f>IF($FB143&lt;&gt;"",IF(AND($FB143&gt;=FF$2,$FB143&lt;=FF$3),Deník!$W143,""))</f>
        <v/>
      </c>
      <c r="FG143" s="63" t="str">
        <f>IF($FB143&lt;&gt;"",IF(AND($FB143&gt;=FG$2,$FB143&lt;=FG$3),Deník!$W143,""))</f>
        <v/>
      </c>
      <c r="FH143" s="63" t="str">
        <f>IF($FB143&lt;&gt;"",IF(AND($FB143&gt;=FH$2,$FB143&lt;=FH$3),Deník!$W143,""))</f>
        <v/>
      </c>
      <c r="FI143" s="63" t="str">
        <f>IF($FB143&lt;&gt;"",IF(AND($FB143&gt;=FI$2,$FB143&lt;=FI$3),Deník!$W143,""))</f>
        <v/>
      </c>
      <c r="FJ143" s="63" t="str">
        <f>IF($FB143&lt;&gt;"",IF(AND($FB143&gt;=FJ$2,$FB143&lt;=FJ$3),Deník!$W143,""))</f>
        <v/>
      </c>
      <c r="FK143" s="63" t="str">
        <f>IF($FB143&lt;&gt;"",IF(AND($FB143&gt;=FK$2,$FB143&lt;=FK$3),Deník!$W143,""))</f>
        <v/>
      </c>
      <c r="FL143" s="63" t="str">
        <f>IF($FB143&lt;&gt;"",IF(AND($FB143&gt;=FL$2,$FB143&lt;=FL$3),Deník!$W143,""))</f>
        <v/>
      </c>
      <c r="FM143" s="63" t="str">
        <f>IF($FB143&lt;&gt;"",IF(AND($FB143&gt;=FM$2,$FB143&lt;=FM$3),Deník!$W143,""))</f>
        <v/>
      </c>
      <c r="FN143" s="13"/>
      <c r="FO143" s="20" t="str">
        <f>IF(Deník!$W143&gt;1,Deník!$W143,"")</f>
        <v/>
      </c>
      <c r="FP143" s="20" t="str">
        <f>IF(Deník!$W143&lt;0,Deník!$W143,"")</f>
        <v/>
      </c>
      <c r="FQ143" s="17"/>
      <c r="FS143" s="233"/>
      <c r="FT143" s="233" t="str">
        <f>IF(Deník!$W143&lt;&gt;"",IF(Deník!$Y143=Statistika!$F$78,Deník!$W143,""),"")</f>
        <v/>
      </c>
      <c r="FU143" s="233" t="str">
        <f>IF(Deník!$W143&lt;&gt;"",IF(Deník!$Y143=Statistika!$F$79,Deník!$W143,""),"")</f>
        <v/>
      </c>
      <c r="FV143" s="233" t="str">
        <f>IF(Deník!$W143&lt;&gt;"",IF(Deník!$Y143=Statistika!$F$80,Deník!$W143,""),"")</f>
        <v/>
      </c>
      <c r="FW143" s="233" t="str">
        <f>IF(Deník!$W143&lt;&gt;"",IF(Deník!$Y143=Statistika!$F$81,Deník!$W143,""),"")</f>
        <v/>
      </c>
      <c r="FX143" s="233" t="str">
        <f>IF(Deník!$W143&lt;&gt;"",IF(Deník!$Y143=Statistika!$F$82,Deník!$W143,""),"")</f>
        <v/>
      </c>
      <c r="FY143" s="233" t="str">
        <f>IF(Deník!$W143&lt;&gt;"",IF(Deník!$Y143=Statistika!$F$83,Deník!$W143,""),"")</f>
        <v/>
      </c>
      <c r="FZ143" s="233" t="str">
        <f>IF(Deník!$W143&lt;&gt;"",IF(Deník!$Y143=Statistika!$F$84,Deník!$W143,""),"")</f>
        <v/>
      </c>
      <c r="GA143" s="233" t="str">
        <f>IF(Deník!$W143&lt;&gt;"",IF(Deník!$Y143=Statistika!$F$85,Deník!$W143,""),"")</f>
        <v/>
      </c>
      <c r="GB143" s="233" t="str">
        <f>IF(Deník!$W143&lt;&gt;"",IF(Deník!$Y143=Statistika!$F$86,Deník!$W143,""),"")</f>
        <v/>
      </c>
      <c r="GC143" s="233" t="str">
        <f>IF(Deník!$W143&lt;&gt;"",IF(Deník!$Y143=Statistika!$F$87,Deník!$W143,""),"")</f>
        <v/>
      </c>
      <c r="GD143" s="233" t="str">
        <f>IF(Deník!$W143&lt;&gt;"",IF(Deník!$Y143=Statistika!$F$88,Deník!$W143,""),"")</f>
        <v/>
      </c>
      <c r="GE143" s="233" t="str">
        <f>IF(Deník!$W143&lt;&gt;"",IF(Deník!$Y143=Statistika!$F$89,Deník!$W143,""),"")</f>
        <v/>
      </c>
      <c r="GF143" s="233" t="str">
        <f>IF(Deník!$W143&lt;&gt;"",IF(Deník!$Y143=Statistika!$F$90,Deník!$W143,""),"")</f>
        <v/>
      </c>
      <c r="GG143" s="233" t="str">
        <f>IF(Deník!$W143&lt;&gt;"",IF(Deník!$Y143=Statistika!$F$91,Deník!$W143,""),"")</f>
        <v/>
      </c>
      <c r="GH143" s="233"/>
      <c r="GI143" s="233" t="str">
        <f>IF(Deník!$W143&lt;&gt;"",IF(Deník!$AB143=Statistika!$L$100,Deník!$W143,""),"")</f>
        <v/>
      </c>
      <c r="GJ143" s="233" t="str">
        <f>IF(Deník!$W143&lt;&gt;"",IF(Deník!$AB143=Statistika!$L$101,Deník!$W143,""),"")</f>
        <v/>
      </c>
      <c r="GK143" s="233" t="str">
        <f>IF(Deník!$W143&lt;&gt;"",IF(Deník!$AB143=Statistika!$L$102,Deník!$W143,""),"")</f>
        <v/>
      </c>
      <c r="GL143" s="233" t="str">
        <f>IF(Deník!$W143&lt;&gt;"",IF(Deník!$AB143=Statistika!$L$103,Deník!$W143,""),"")</f>
        <v/>
      </c>
      <c r="GM143" s="233" t="str">
        <f>IF(Deník!$W143&lt;&gt;"",IF(Deník!$AB143=Statistika!$L$104,Deník!$W143,""),"")</f>
        <v/>
      </c>
      <c r="GN143" s="233" t="str">
        <f>IF(Deník!$W143&lt;&gt;"",IF(Deník!$AB143=Statistika!$L$105,Deník!$W143,""),"")</f>
        <v/>
      </c>
      <c r="GO143" s="233" t="str">
        <f>IF(Deník!$W143&lt;&gt;"",IF(Deník!$AB143=Statistika!$L$106,Deník!$W143,""),"")</f>
        <v/>
      </c>
      <c r="GP143" s="233" t="str">
        <f>IF(Deník!$W143&lt;&gt;"",IF(Deník!$AB143=Statistika!$L$107,Deník!$W143,""),"")</f>
        <v/>
      </c>
      <c r="GQ143" s="233" t="str">
        <f>IF(Deník!$W143&lt;&gt;"",IF(Deník!$AB143=Statistika!$L$108,Deník!$W143,""),"")</f>
        <v/>
      </c>
      <c r="GS143" s="233" t="str">
        <f>IF(Deník!$W143&lt;0,IF(Deník!$AC143=Statistika!$F$117,Deník!$W143,""),"")</f>
        <v/>
      </c>
      <c r="GT143" s="233" t="str">
        <f>IF(Deník!$W143&lt;0,IF(Deník!$AC143=Statistika!$F$118,Deník!$W143,""),"")</f>
        <v/>
      </c>
      <c r="GU143" s="233" t="str">
        <f>IF(Deník!$W143&lt;0,IF(Deník!$AC143=Statistika!$F$119,Deník!$W143,""),"")</f>
        <v/>
      </c>
      <c r="GV143" s="233" t="str">
        <f>IF(Deník!$W143&lt;0,IF(Deník!$AC143=Statistika!$F$120,Deník!$W143,""),"")</f>
        <v/>
      </c>
      <c r="GW143" s="233" t="str">
        <f>IF(Deník!$W143&lt;0,IF(Deník!$AC143=Statistika!$F$121,Deník!$W143,""),"")</f>
        <v/>
      </c>
      <c r="GX143" s="233" t="str">
        <f>IF(Deník!$W143&lt;0,IF(Deník!$AC143=Statistika!$F$122,Deník!$W143,""),"")</f>
        <v/>
      </c>
      <c r="GY143" s="233" t="str">
        <f>IF(Deník!$W143&lt;0,IF(Deník!$AC143=Statistika!$F$123,Deník!$W143,""),"")</f>
        <v/>
      </c>
      <c r="GZ143" s="233" t="str">
        <f>IF(Deník!$W143&lt;0,IF(Deník!$AC143=Statistika!$F$124,Deník!$W143,""),"")</f>
        <v/>
      </c>
      <c r="HA143" s="233" t="str">
        <f>IF(Deník!$W143&lt;0,IF(Deník!$AC143=Statistika!$F$125,Deník!$W143,""),"")</f>
        <v/>
      </c>
      <c r="HC143" s="233" t="str">
        <f>IF(Deník!$W143&lt;0,IF(Deník!$AD143=Statistika!$F$133,Deník!$W143,""),"")</f>
        <v/>
      </c>
      <c r="HD143" s="233" t="str">
        <f>IF(Deník!$W143&lt;0,IF(Deník!$AD143=Statistika!$F$134,Deník!$W143,""),"")</f>
        <v/>
      </c>
      <c r="HE143" s="233" t="str">
        <f>IF(Deník!$W143&lt;0,IF(Deník!$AD143=Statistika!$F$135,Deník!$W143,""),"")</f>
        <v/>
      </c>
      <c r="HF143" s="233" t="str">
        <f>IF(Deník!$W143&lt;0,IF(Deník!$AD143=Statistika!$F$136,Deník!$W143,""),"")</f>
        <v/>
      </c>
      <c r="HG143" s="233" t="str">
        <f>IF(Deník!$W143&lt;0,IF(Deník!$AD143=Statistika!$F$137,Deník!$W143,""),"")</f>
        <v/>
      </c>
      <c r="ID143" s="8">
        <f>Tabulka4[[#This Row],[Sloupec3]]</f>
        <v>0</v>
      </c>
      <c r="IE143" s="17" t="str">
        <f>IF(AND([1]Deník!$C143&gt;='[1]Měsíční shrnutí'!$D$1,[1]Deník!$C143&lt;='[1]Měsíční shrnutí'!$F$1),[1]Deník!$X143,"")</f>
        <v/>
      </c>
    </row>
    <row r="144" spans="1:239">
      <c r="A144" s="8">
        <f>Deník!C145</f>
        <v>0</v>
      </c>
      <c r="B144" s="50" t="str">
        <f>Deník!R145</f>
        <v/>
      </c>
      <c r="C144" s="102" t="str">
        <f>IF(AND(Deník!R145&gt;1,Deník!R145&lt;&gt;""),1,"")</f>
        <v/>
      </c>
      <c r="D144" s="102" t="str">
        <f>IF(AND(Deník!R145&lt;=0,Deník!R145&lt;&gt;""),1,"")</f>
        <v/>
      </c>
      <c r="E144" s="103" t="str">
        <f>IF(AND(Deník!R145&gt;=0,Deník!R145&lt;=1),1,"")</f>
        <v/>
      </c>
      <c r="F144" s="79" t="str">
        <f>IF(Deník!R145&lt;&gt;"",Deník!R145+F143,"")</f>
        <v/>
      </c>
      <c r="G144" s="85"/>
      <c r="H144" s="54" t="str">
        <f>IF(MONTH(Deník!$C144)=H$2,IF(AND(Deník!$R144&gt;=0,Deník!$R144&lt;=1),"BE",Deník!$R144),"")</f>
        <v/>
      </c>
      <c r="I144" s="11" t="str">
        <f>IF(MONTH(Deník!$C144)=I$2,IF(AND(Deník!$R144&gt;=0,Deník!$R144&lt;=1),"BE",Deník!$R144),"")</f>
        <v/>
      </c>
      <c r="J144" s="11" t="str">
        <f>IF(MONTH(Deník!$C144)=J$2,IF(AND(Deník!$R144&gt;=0,Deník!$R144&lt;=1),"BE",Deník!$R144),"")</f>
        <v/>
      </c>
      <c r="K144" s="11" t="str">
        <f>IF(MONTH(Deník!$C144)=K$2,IF(AND(Deník!$R144&gt;=0,Deník!$R144&lt;=1),"BE",Deník!$R144),"")</f>
        <v/>
      </c>
      <c r="L144" s="11" t="str">
        <f>IF(MONTH(Deník!$C144)=L$2,IF(AND(Deník!$R144&gt;=0,Deník!$R144&lt;=1),"BE",Deník!$R144),"")</f>
        <v/>
      </c>
      <c r="M144" s="11" t="str">
        <f>IF(MONTH(Deník!$C144)=M$2,IF(AND(Deník!$R144&gt;=0,Deník!$R144&lt;=1),"BE",Deník!$R144),"")</f>
        <v/>
      </c>
      <c r="N144" s="11" t="str">
        <f>IF(MONTH(Deník!$C144)=N$2,IF(AND(Deník!$R144&gt;=0,Deník!$R144&lt;=1),"BE",Deník!$R144),"")</f>
        <v/>
      </c>
      <c r="O144" s="11" t="str">
        <f>IF(MONTH(Deník!$C144)=O$2,IF(AND(Deník!$R144&gt;=0,Deník!$R144&lt;=1),"BE",Deník!$R144),"")</f>
        <v/>
      </c>
      <c r="P144" s="11" t="str">
        <f>IF(MONTH(Deník!$C144)=P$2,IF(AND(Deník!$R144&gt;=0,Deník!$R144&lt;=1),"BE",Deník!$R144),"")</f>
        <v/>
      </c>
      <c r="Q144" s="11" t="str">
        <f>IF(MONTH(Deník!$C144)=Q$2,IF(AND(Deník!$R144&gt;=0,Deník!$R144&lt;=1),"BE",Deník!$R144),"")</f>
        <v/>
      </c>
      <c r="R144" s="11" t="str">
        <f>IF(MONTH(Deník!$C144)=R$2,IF(AND(Deník!$R144&gt;=0,Deník!$R144&lt;=1),"BE",Deník!$R144),"")</f>
        <v/>
      </c>
      <c r="S144" s="57" t="str">
        <f>IF(MONTH(Deník!$C144)=S$2,IF(AND(Deník!$R144&gt;=0,Deník!$R144&lt;=1),"BE",Deník!$R144),"")</f>
        <v/>
      </c>
      <c r="U144" s="12"/>
      <c r="V144" s="12"/>
      <c r="X144" s="600" t="str">
        <f>IF(Deník!$R144&lt;&gt;"",IF(Deník!$B144=Statistika!$F$63,IF(AND(Deník!$R144&gt;=0,Deník!$R144&lt;=1),"BE",Deník!$R144),""),"")</f>
        <v/>
      </c>
      <c r="Y144" s="13" t="str">
        <f>IF(Deník!$R144&lt;&gt;"",IF(Deník!$B144=Statistika!$F$64,IF(AND(Deník!$R144&gt;=0,Deník!$R144&lt;=1),"BE",Deník!$R144),""),"")</f>
        <v/>
      </c>
      <c r="Z144" s="13" t="str">
        <f>IF(Deník!$R144&lt;&gt;"",IF(Deník!$B144=Statistika!$F$65,IF(AND(Deník!$R144&gt;=0,Deník!$R144&lt;=1),"BE",Deník!$R144),""),"")</f>
        <v/>
      </c>
      <c r="AA144" s="13" t="str">
        <f>IF(Deník!$R144&lt;&gt;"",IF(Deník!$B144=Statistika!$F$66,IF(AND(Deník!$R144&gt;=0,Deník!$R144&lt;=1),"BE",Deník!$R144),""),"")</f>
        <v/>
      </c>
      <c r="AB144" s="13" t="str">
        <f>IF(Deník!$R144&lt;&gt;"",IF(Deník!$B144=Statistika!$F$67,IF(AND(Deník!$R144&gt;=0,Deník!$R144&lt;=1),"BE",Deník!$R144),""),"")</f>
        <v/>
      </c>
      <c r="AC144" s="13" t="str">
        <f>IF(Deník!$R144&lt;&gt;"",IF(Deník!$B144=Statistika!$F$68,IF(AND(Deník!$R144&gt;=0,Deník!$R144&lt;=1),"BE",Deník!$R144),""),"")</f>
        <v/>
      </c>
      <c r="AD144" s="13" t="str">
        <f>IF(Deník!$R144&lt;&gt;"",IF(Deník!$B144=Statistika!$F$69,IF(AND(Deník!$R144&gt;=0,Deník!$R144&lt;=1),"BE",Deník!$R144),""),"")</f>
        <v/>
      </c>
      <c r="AE144" s="601" t="str">
        <f>IF(Deník!$R144&lt;&gt;"",IF(Deník!$B144=Statistika!$F$70,IF(AND(Deník!$R144&gt;=0,Deník!$R144&lt;=1),"BE",Deník!$R144),""),"")</f>
        <v/>
      </c>
      <c r="AF144" s="90"/>
      <c r="AG144" s="63" t="str">
        <f>IF(Deník!$R144&lt;&gt;"",IF(Deník!$J144="L",IF(AND(Deník!$R144&gt;=0,Deník!$R144&lt;=1),"BE",Deník!$R144),""),"")</f>
        <v/>
      </c>
      <c r="AH144" s="13" t="str">
        <f>IF(Deník!$R144&lt;&gt;"",IF(Deník!$J144="S",IF(AND(Deník!$R144&gt;=0,Deník!$R144&lt;=1),"BE",Deník!$R144),""),"")</f>
        <v/>
      </c>
      <c r="AI144" s="95"/>
      <c r="AJ144" s="71" t="str">
        <f>IF(Deník!N145&lt;&gt;"",Deník!N145*-1,"")</f>
        <v/>
      </c>
      <c r="AK144" s="88"/>
      <c r="AL144" s="63" t="str">
        <f>IF(WEEKDAY(Deník!$C144,2)=1,IF(AND(Deník!$R144&gt;=0,Deník!$R144&lt;=1),"BE",Deník!$R144),"")</f>
        <v/>
      </c>
      <c r="AM144" s="13" t="str">
        <f>IF(WEEKDAY(Deník!$C144,2)=2,IF(AND(Deník!$R144&gt;=0,Deník!$R144&lt;=1),"BE",Deník!$R144),"")</f>
        <v/>
      </c>
      <c r="AN144" s="13" t="str">
        <f>IF(WEEKDAY(Deník!$C144,2)=3,IF(AND(Deník!$R144&gt;=0,Deník!$R144&lt;=1),"BE",Deník!$R144),"")</f>
        <v/>
      </c>
      <c r="AO144" s="13" t="str">
        <f>IF(WEEKDAY(Deník!$C144,2)=4,IF(AND(Deník!$R144&gt;=0,Deník!$R144&lt;=1),"BE",Deník!$R144),"")</f>
        <v/>
      </c>
      <c r="AP144" s="60" t="str">
        <f>IF(WEEKDAY(Deník!$C144,2)=5,IF(AND(Deník!$R144&gt;=0,Deník!$R144&lt;=1),"BE",Deník!$R144),"")</f>
        <v/>
      </c>
      <c r="AQ144" s="99"/>
      <c r="AR144" s="100">
        <f>Deník!D144</f>
        <v>0</v>
      </c>
      <c r="AS144" s="63" t="str">
        <f>IF(Deník!$D144&lt;&gt;"",IF(AND(Deník!$D144&gt;=AS$2,Deník!$D144&lt;=AS$3),IF(AND(Deník!$R144&gt;=0,Deník!$R144&lt;=1),"BE",Deník!$R144),""),"")</f>
        <v/>
      </c>
      <c r="AT144" s="63" t="str">
        <f>IF(Deník!$D144&lt;&gt;"",IF(AND(Deník!$D144&gt;=AT$2,Deník!$D144&lt;=AT$3),IF(AND(Deník!$R144&gt;=0,Deník!$R144&lt;=1),"BE",Deník!$R144),""),"")</f>
        <v/>
      </c>
      <c r="AU144" s="63" t="str">
        <f>IF(Deník!$D144&lt;&gt;"",IF(AND(Deník!$D144&gt;=AU$2,Deník!$D144&lt;=AU$3),IF(AND(Deník!$R144&gt;=0,Deník!$R144&lt;=1),"BE",Deník!$R144),""),"")</f>
        <v/>
      </c>
      <c r="AV144" s="63" t="str">
        <f>IF(Deník!$D144&lt;&gt;"",IF(AND(Deník!$D144&gt;=AV$2,Deník!$D144&lt;=AV$3),IF(AND(Deník!$R144&gt;=0,Deník!$R144&lt;=1),"BE",Deník!$R144),""),"")</f>
        <v/>
      </c>
      <c r="AW144" s="63" t="str">
        <f>IF(Deník!$D144&lt;&gt;"",IF(AND(Deník!$D144&gt;=AW$2,Deník!$D144&lt;=AW$3),IF(AND(Deník!$R144&gt;=0,Deník!$R144&lt;=1),"BE",Deník!$R144),""),"")</f>
        <v/>
      </c>
      <c r="AX144" s="63" t="str">
        <f>IF(Deník!$D144&lt;&gt;"",IF(AND(Deník!$D144&gt;=AX$2,Deník!$D144&lt;=AX$3),IF(AND(Deník!$R144&gt;=0,Deník!$R144&lt;=1),"BE",Deník!$R144),""),"")</f>
        <v/>
      </c>
      <c r="AY144" s="63" t="str">
        <f>IF(Deník!$D144&lt;&gt;"",IF(AND(Deník!$D144&gt;=AY$2,Deník!$D144&lt;=AY$3),IF(AND(Deník!$R144&gt;=0,Deník!$R144&lt;=1),"BE",Deník!$R144),""),"")</f>
        <v/>
      </c>
      <c r="AZ144" s="63" t="str">
        <f>IF(Deník!$D144&lt;&gt;"",IF(AND(Deník!$D144&gt;=AZ$2,Deník!$D144&lt;=AZ$3),IF(AND(Deník!$R144&gt;=0,Deník!$R144&lt;=1),"BE",Deník!$R144),""),"")</f>
        <v/>
      </c>
      <c r="BA144" s="63" t="str">
        <f>IF(Deník!$D144&lt;&gt;"",IF(AND(Deník!$D144&gt;=BA$2,Deník!$D144&lt;=BA$3),IF(AND(Deník!$R144&gt;=0,Deník!$R144&lt;=1),"BE",Deník!$R144),""),"")</f>
        <v/>
      </c>
      <c r="BB144" s="63" t="str">
        <f>IF(Deník!$D144&lt;&gt;"",IF(AND(Deník!$D144&gt;=BB$2,Deník!$D144&lt;=BB$3),IF(AND(Deník!$R144&gt;=0,Deník!$R144&lt;=1),"BE",Deník!$R144),""),"")</f>
        <v/>
      </c>
      <c r="BC144" s="71" t="str">
        <f>IF(Deník!$D144&lt;&gt;"",IF(AND(Deník!$D144&gt;=BC$2,Deník!$D144&lt;=BC$3),IF(AND(Deník!$R144&gt;=0,Deník!$R144&lt;=1),"BE",Deník!$R144),""),"")</f>
        <v/>
      </c>
      <c r="BD144" s="20" t="str">
        <f>IF(Deník!$J145="S",(Deník!$M145-Deník!$K145),IF(Deník!$J145="L",(Deník!$K145-Deník!$M145),""))</f>
        <v/>
      </c>
      <c r="BE144" s="20" t="str">
        <f>IF(Deník!$J145="S",(Deník!$K145-Deník!$O145),IF(Deník!$J145="L",(Deník!$O145-Deník!$K145),""))</f>
        <v/>
      </c>
      <c r="BF144" s="20" t="str">
        <f>IF(Deník!$J145="S",(Deník!$K145-Deník!$L145),IF(Deník!$J145="L",(Deník!$L145-Deník!$K145),""))</f>
        <v/>
      </c>
      <c r="BG144" s="20" t="str">
        <f>IF(Deník!$J145="S",(Deník!$K145-Deník!$S145),IF(Deník!$J145="L",(Deník!$S145-Deník!$K145),""))</f>
        <v/>
      </c>
      <c r="BH144" s="20" t="str">
        <f>IF(Deník!$J145="S",(Deník!$K145-Deník!$U145),IF(Deník!$J145="L",(Deník!$U145-Deník!$K145),""))</f>
        <v/>
      </c>
      <c r="BI144" s="20" t="str">
        <f>IF(Deník!$R144&gt;1,Deník!$R144,"")</f>
        <v/>
      </c>
      <c r="BJ144" s="20" t="str">
        <f>IF(Deník!$R144&lt;0,Deník!$R144,"")</f>
        <v/>
      </c>
      <c r="BK144" s="17"/>
      <c r="BM144" s="233" t="str">
        <f>IF(Deník!$R144&lt;&gt;"",IF(Deník!$Y144=Statistika!$F$78,IF(AND(Deník!$R144&gt;=0,Deník!$R144&lt;=1),"BE",Deník!$R144),""),"")</f>
        <v/>
      </c>
      <c r="BN144" s="233" t="str">
        <f>IF(Deník!$R144&lt;&gt;"",IF(Deník!$Y144=Statistika!$F$79,IF(AND(Deník!$R144&gt;=0,Deník!$R144&lt;=1),"BE",Deník!$R144),""),"")</f>
        <v/>
      </c>
      <c r="BO144" s="233" t="str">
        <f>IF(Deník!$R144&lt;&gt;"",IF(Deník!$Y144=Statistika!$F$80,IF(AND(Deník!$R144&gt;=0,Deník!$R144&lt;=1),"BE",Deník!$R144),""),"")</f>
        <v/>
      </c>
      <c r="BP144" s="233" t="str">
        <f>IF(Deník!$R144&lt;&gt;"",IF(Deník!$Y144=Statistika!$F$81,IF(AND(Deník!$R144&gt;=0,Deník!$R144&lt;=1),"BE",Deník!$R144),""),"")</f>
        <v/>
      </c>
      <c r="BQ144" s="233" t="str">
        <f>IF(Deník!$R144&lt;&gt;"",IF(Deník!$Y144=Statistika!$F$82,IF(AND(Deník!$R144&gt;=0,Deník!$R144&lt;=1),"BE",Deník!$R144),""),"")</f>
        <v/>
      </c>
      <c r="BR144" s="233" t="str">
        <f>IF(Deník!$R144&lt;&gt;"",IF(Deník!$Y144=Statistika!$F$83,IF(AND(Deník!$R144&gt;=0,Deník!$R144&lt;=1),"BE",Deník!$R144),""),"")</f>
        <v/>
      </c>
      <c r="BS144" s="233" t="str">
        <f>IF(Deník!$R144&lt;&gt;"",IF(Deník!$Y144=Statistika!$F$84,IF(AND(Deník!$R144&gt;=0,Deník!$R144&lt;=1),"BE",Deník!$R144),""),"")</f>
        <v/>
      </c>
      <c r="BT144" s="233" t="str">
        <f>IF(Deník!$R144&lt;&gt;"",IF(Deník!$Y144=Statistika!$F$85,IF(AND(Deník!$R144&gt;=0,Deník!$R144&lt;=1),"BE",Deník!$R144),""),"")</f>
        <v/>
      </c>
      <c r="BU144" s="233" t="str">
        <f>IF(Deník!$R144&lt;&gt;"",IF(Deník!$Y144=Statistika!$F$86,IF(AND(Deník!$R144&gt;=0,Deník!$R144&lt;=1),"BE",Deník!$R144),""),"")</f>
        <v/>
      </c>
      <c r="BV144" s="233" t="str">
        <f>IF(Deník!$R144&lt;&gt;"",IF(Deník!$Y144=Statistika!$F$87,IF(AND(Deník!$R144&gt;=0,Deník!$R144&lt;=1),"BE",Deník!$R144),""),"")</f>
        <v/>
      </c>
      <c r="BW144" s="233" t="str">
        <f>IF(Deník!$R144&lt;&gt;"",IF(Deník!$Y144=Statistika!$F$88,IF(AND(Deník!$R144&gt;=0,Deník!$R144&lt;=1),"BE",Deník!$R144),""),"")</f>
        <v/>
      </c>
      <c r="BX144" s="233" t="str">
        <f>IF(Deník!$R144&lt;&gt;"",IF(Deník!$Y144=Statistika!$F$89,IF(AND(Deník!$R144&gt;=0,Deník!$R144&lt;=1),"BE",Deník!$R144),""),"")</f>
        <v/>
      </c>
      <c r="BY144" s="233" t="str">
        <f>IF(Deník!$R144&lt;&gt;"",IF(Deník!$Y144=Statistika!$F$90,IF(AND(Deník!$R144&gt;=0,Deník!$R144&lt;=1),"BE",Deník!$R144),""),"")</f>
        <v/>
      </c>
      <c r="BZ144" s="233" t="str">
        <f>IF(Deník!$R144&lt;&gt;"",IF(Deník!$Y144=Statistika!$F$91,IF(AND(Deník!$R144&gt;=0,Deník!$R144&lt;=1),"BE",Deník!$R144),""),"")</f>
        <v/>
      </c>
      <c r="CA144" s="233"/>
      <c r="CB144" s="233" t="str">
        <f>IF(Deník!$R144&lt;&gt;"",IF(Deník!$AB144="SL",IF(AND(Deník!$R144&gt;=0,Deník!$R144&lt;=1),"BE",Deník!$R144),""),"")</f>
        <v/>
      </c>
      <c r="CC144" s="233" t="str">
        <f>IF(Deník!$R144&lt;&gt;"",IF(Deník!$AB144="BE10",IF(AND(Deník!$R144&gt;=0,Deník!$R144&lt;=1),"BE",Deník!$R144),""),"")</f>
        <v/>
      </c>
      <c r="CD144" s="233" t="str">
        <f>IF(Deník!$R144&lt;&gt;"",IF(Deník!$AB144="BE15",IF(AND(Deník!$R144&gt;=0,Deník!$R144&lt;=1),"BE",Deník!$R144),""),"")</f>
        <v/>
      </c>
      <c r="CE144" s="233" t="str">
        <f>IF(Deník!$R144&lt;&gt;"",IF(Deník!$AB144="BE20",IF(AND(Deník!$R144&gt;=0,Deník!$R144&lt;=1),"BE",Deník!$R144),""),"")</f>
        <v/>
      </c>
      <c r="CF144" s="233" t="str">
        <f>IF(Deník!$R144&lt;&gt;"",IF(Deník!$AB144="TP1",IF(AND(Deník!$R144&gt;=0,Deník!$R144&lt;=1),"BE",Deník!$R144),""),"")</f>
        <v/>
      </c>
      <c r="CG144" s="233" t="str">
        <f>IF(Deník!$R144&lt;&gt;"",IF(Deník!$AB144="TP2",IF(AND(Deník!$R144&gt;=0,Deník!$R144&lt;=1),"BE",Deník!$R144),""),"")</f>
        <v/>
      </c>
      <c r="CH144" s="233" t="str">
        <f>IF(Deník!$R144&lt;&gt;"",IF(Deník!$AB144="TP3",IF(AND(Deník!$R144&gt;=0,Deník!$R144&lt;=1),"BE",Deník!$R144),""),"")</f>
        <v/>
      </c>
      <c r="CI144" s="233" t="str">
        <f>IF(Deník!$R144&lt;&gt;"",IF(Deník!$AB144="Trailing SL",IF(AND(Deník!$R144&gt;=0,Deník!$R144&lt;=1),"BE",Deník!$R144),""),"")</f>
        <v/>
      </c>
      <c r="CJ144" s="233" t="str">
        <f>IF(Deník!$R144&lt;&gt;"",IF(Deník!$AB144="Manual",IF(AND(Deník!$R144&gt;=0,Deník!$R144&lt;=1),"BE",Deník!$R144),""),"")</f>
        <v/>
      </c>
      <c r="CK144" s="233"/>
      <c r="CL144" s="233" t="str">
        <f>IF(Deník!$R144&lt;0,IF(Deník!$AC144=Statistika!$F$117,Deník!$R144,""),"")</f>
        <v/>
      </c>
      <c r="CM144" s="233" t="str">
        <f>IF(Deník!$R144&lt;0,IF(Deník!$AC144=Statistika!$F$118,Deník!$R144,""),"")</f>
        <v/>
      </c>
      <c r="CN144" s="233" t="str">
        <f>IF(Deník!$R144&lt;0,IF(Deník!$AC144=Statistika!$F$119,Deník!$R144,""),"")</f>
        <v/>
      </c>
      <c r="CO144" s="233" t="str">
        <f>IF(Deník!$R144&lt;0,IF(Deník!$AC144=Statistika!$F$120,Deník!$R144,""),"")</f>
        <v/>
      </c>
      <c r="CP144" s="233" t="str">
        <f>IF(Deník!$R144&lt;0,IF(Deník!$AC144=Statistika!$F$121,Deník!$R144,""),"")</f>
        <v/>
      </c>
      <c r="CQ144" s="233" t="str">
        <f>IF(Deník!$R144&lt;0,IF(Deník!$AC144=Statistika!$F$122,Deník!$R144,""),"")</f>
        <v/>
      </c>
      <c r="CR144" s="233" t="str">
        <f>IF(Deník!$R144&lt;0,IF(Deník!$AC144=Statistika!$F$123,Deník!$R144,""),"")</f>
        <v/>
      </c>
      <c r="CS144" s="233" t="str">
        <f>IF(Deník!$R144&lt;0,IF(Deník!$AC144=Statistika!$F$124,Deník!$R144,""),"")</f>
        <v/>
      </c>
      <c r="CT144" s="233" t="str">
        <f>IF(Deník!$R144&lt;0,IF(Deník!$AC144=Statistika!$F$125,Deník!$R144,""),"")</f>
        <v/>
      </c>
      <c r="CU144" s="233"/>
      <c r="CV144" s="233" t="str">
        <f>IF(Deník!$R144&lt;0,IF(Deník!$AD144=$CV$2,Deník!$R144,""),"")</f>
        <v/>
      </c>
      <c r="CW144" s="233" t="str">
        <f>IF(Deník!$R144&lt;0,IF(Deník!$AD144=$CW$2,Deník!$R144,""),"")</f>
        <v/>
      </c>
      <c r="CX144" s="233" t="str">
        <f>IF(Deník!$R144&lt;0,IF(Deník!$AD144=$CX$2,Deník!$R144,""),"")</f>
        <v/>
      </c>
      <c r="CY144" s="233" t="str">
        <f>IF(Deník!$R144&lt;0,IF(Deník!$AD144=$CY$2,Deník!$R144,""),"")</f>
        <v/>
      </c>
      <c r="CZ144" s="233" t="str">
        <f>IF(Deník!$R144&lt;0,IF(Deník!$AD144=$CZ$2,Deník!$R144,""),"")</f>
        <v/>
      </c>
      <c r="DL144" s="221">
        <f t="shared" si="10"/>
        <v>93847.029999999984</v>
      </c>
      <c r="DM144" s="220">
        <f t="shared" si="9"/>
        <v>-6.1529700000000132E-2</v>
      </c>
      <c r="DO144" s="50">
        <f>Deník!W145</f>
        <v>0</v>
      </c>
      <c r="DP144" s="102" t="str">
        <f>IF(AND(Deník!W145&gt;0),1,"")</f>
        <v/>
      </c>
      <c r="DQ144" s="102">
        <f>IF(AND(Deník!W145&lt;=0),1,"")</f>
        <v>1</v>
      </c>
      <c r="DR144" s="227"/>
      <c r="DS144" s="228"/>
      <c r="DT144" s="85"/>
      <c r="DU144" s="54">
        <f>IF(MONTH(Deník!$C144)=DU$2,Deník!$W144,"")</f>
        <v>0</v>
      </c>
      <c r="DV144" s="222" t="str">
        <f>IF(MONTH(Deník!$C144)=DV$2,Deník!$W144,"")</f>
        <v/>
      </c>
      <c r="DW144" s="222" t="str">
        <f>IF(MONTH(Deník!$C144)=DW$2,Deník!$W144,"")</f>
        <v/>
      </c>
      <c r="DX144" s="222" t="str">
        <f>IF(MONTH(Deník!$C144)=DX$2,Deník!$W144,"")</f>
        <v/>
      </c>
      <c r="DY144" s="222" t="str">
        <f>IF(MONTH(Deník!$C144)=DY$2,Deník!$W144,"")</f>
        <v/>
      </c>
      <c r="DZ144" s="222" t="str">
        <f>IF(MONTH(Deník!$C144)=DZ$2,Deník!$W144,"")</f>
        <v/>
      </c>
      <c r="EA144" s="222" t="str">
        <f>IF(MONTH(Deník!$C144)=EA$2,Deník!$W144,"")</f>
        <v/>
      </c>
      <c r="EB144" s="222" t="str">
        <f>IF(MONTH(Deník!$C144)=EB$2,Deník!$W144,"")</f>
        <v/>
      </c>
      <c r="EC144" s="222" t="str">
        <f>IF(MONTH(Deník!$C144)=EC$2,Deník!$W144,"")</f>
        <v/>
      </c>
      <c r="ED144" s="222" t="str">
        <f>IF(MONTH(Deník!$C144)=ED$2,Deník!$W144,"")</f>
        <v/>
      </c>
      <c r="EE144" s="222" t="str">
        <f>IF(MONTH(Deník!$C144)=EE$2,Deník!$W144,"")</f>
        <v/>
      </c>
      <c r="EF144" s="222" t="str">
        <f>IF(MONTH(Deník!$C144)=EF$2,Deník!$W144,"")</f>
        <v/>
      </c>
      <c r="EI144" s="600" t="str">
        <f>IF(Deník!$W144&lt;&gt;"",IF(Deník!$B144=Statistika!$F$63,Deník!$W144,""),"")</f>
        <v/>
      </c>
      <c r="EJ144" s="13" t="str">
        <f>IF(Deník!$W144&lt;&gt;"",IF(Deník!$B144=Statistika!$F$64,Deník!$W144,""),"")</f>
        <v/>
      </c>
      <c r="EK144" s="13" t="str">
        <f>IF(Deník!$W144&lt;&gt;"",IF(Deník!$B144=Statistika!$F$65,Deník!$W144,""),"")</f>
        <v/>
      </c>
      <c r="EL144" s="13" t="str">
        <f>IF(Deník!$W144&lt;&gt;"",IF(Deník!$B144=Statistika!$F$66,Deník!$W144,""),"")</f>
        <v/>
      </c>
      <c r="EM144" s="13" t="str">
        <f>IF(Deník!$W144&lt;&gt;"",IF(Deník!$B144=Statistika!$F$67,Deník!$W144,""),"")</f>
        <v/>
      </c>
      <c r="EN144" s="13" t="str">
        <f>IF(Deník!$W144&lt;&gt;"",IF(Deník!$B144=Statistika!$F$68,Deník!$W144,""),"")</f>
        <v/>
      </c>
      <c r="EO144" s="13" t="str">
        <f>IF(Deník!$W144&lt;&gt;"",IF(Deník!$B144=Statistika!$F$69,Deník!$W144,""),"")</f>
        <v/>
      </c>
      <c r="EP144" s="601" t="str">
        <f>IF(Deník!$W144&lt;&gt;"",IF(Deník!$B144=Statistika!$F$70,Deník!$W144,""),"")</f>
        <v/>
      </c>
      <c r="EQ144" s="90"/>
      <c r="ER144" s="63" t="str">
        <f>IF(Deník!$W144&lt;&gt;"",IF(Deník!$J144="L",Deník!$W144,""),"")</f>
        <v/>
      </c>
      <c r="ES144" s="13" t="str">
        <f>IF(Deník!$W144&lt;&gt;"",IF(Deník!$J144="S",Deník!$W144,""),"")</f>
        <v/>
      </c>
      <c r="ET144" s="95"/>
      <c r="EU144" s="88"/>
      <c r="EV144" s="63" t="str">
        <f>IF(WEEKDAY(Deník!$C144,2)=1,Deník!$W144,"")</f>
        <v/>
      </c>
      <c r="EW144" s="13" t="str">
        <f>IF(WEEKDAY(Deník!$C144,2)=2,Deník!$W144,"")</f>
        <v/>
      </c>
      <c r="EX144" s="13" t="str">
        <f>IF(WEEKDAY(Deník!$C144,2)=3,Deník!$W144,"")</f>
        <v/>
      </c>
      <c r="EY144" s="13" t="str">
        <f>IF(WEEKDAY(Deník!$C144,2)=4,Deník!$W144,"")</f>
        <v/>
      </c>
      <c r="EZ144" s="60" t="str">
        <f>IF(WEEKDAY(Deník!$C144,2)=5,Deník!$W144,"")</f>
        <v/>
      </c>
      <c r="FA144" s="99"/>
      <c r="FB144" s="100">
        <f>Deník!D144</f>
        <v>0</v>
      </c>
      <c r="FC144" s="63">
        <f>IF($FB144&lt;&gt;"",IF(AND($FB144&gt;=FC$2,$FB144&lt;=FC$3),Deník!$W144,""))</f>
        <v>0</v>
      </c>
      <c r="FD144" s="63" t="str">
        <f>IF($FB144&lt;&gt;"",IF(AND($FB144&gt;=FD$2,$FB144&lt;=FD$3),Deník!$W144,""))</f>
        <v/>
      </c>
      <c r="FE144" s="63" t="str">
        <f>IF($FB144&lt;&gt;"",IF(AND($FB144&gt;=FE$2,$FB144&lt;=FE$3),Deník!$W144,""))</f>
        <v/>
      </c>
      <c r="FF144" s="63" t="str">
        <f>IF($FB144&lt;&gt;"",IF(AND($FB144&gt;=FF$2,$FB144&lt;=FF$3),Deník!$W144,""))</f>
        <v/>
      </c>
      <c r="FG144" s="63" t="str">
        <f>IF($FB144&lt;&gt;"",IF(AND($FB144&gt;=FG$2,$FB144&lt;=FG$3),Deník!$W144,""))</f>
        <v/>
      </c>
      <c r="FH144" s="63" t="str">
        <f>IF($FB144&lt;&gt;"",IF(AND($FB144&gt;=FH$2,$FB144&lt;=FH$3),Deník!$W144,""))</f>
        <v/>
      </c>
      <c r="FI144" s="63" t="str">
        <f>IF($FB144&lt;&gt;"",IF(AND($FB144&gt;=FI$2,$FB144&lt;=FI$3),Deník!$W144,""))</f>
        <v/>
      </c>
      <c r="FJ144" s="63" t="str">
        <f>IF($FB144&lt;&gt;"",IF(AND($FB144&gt;=FJ$2,$FB144&lt;=FJ$3),Deník!$W144,""))</f>
        <v/>
      </c>
      <c r="FK144" s="63" t="str">
        <f>IF($FB144&lt;&gt;"",IF(AND($FB144&gt;=FK$2,$FB144&lt;=FK$3),Deník!$W144,""))</f>
        <v/>
      </c>
      <c r="FL144" s="63" t="str">
        <f>IF($FB144&lt;&gt;"",IF(AND($FB144&gt;=FL$2,$FB144&lt;=FL$3),Deník!$W144,""))</f>
        <v/>
      </c>
      <c r="FM144" s="63" t="str">
        <f>IF($FB144&lt;&gt;"",IF(AND($FB144&gt;=FM$2,$FB144&lt;=FM$3),Deník!$W144,""))</f>
        <v/>
      </c>
      <c r="FN144" s="13"/>
      <c r="FO144" s="20" t="str">
        <f>IF(Deník!$W144&gt;1,Deník!$W144,"")</f>
        <v/>
      </c>
      <c r="FP144" s="20" t="str">
        <f>IF(Deník!$W144&lt;0,Deník!$W144,"")</f>
        <v/>
      </c>
      <c r="FQ144" s="17"/>
      <c r="FS144" s="233"/>
      <c r="FT144" s="233" t="str">
        <f>IF(Deník!$W144&lt;&gt;"",IF(Deník!$Y144=Statistika!$F$78,Deník!$W144,""),"")</f>
        <v/>
      </c>
      <c r="FU144" s="233" t="str">
        <f>IF(Deník!$W144&lt;&gt;"",IF(Deník!$Y144=Statistika!$F$79,Deník!$W144,""),"")</f>
        <v/>
      </c>
      <c r="FV144" s="233" t="str">
        <f>IF(Deník!$W144&lt;&gt;"",IF(Deník!$Y144=Statistika!$F$80,Deník!$W144,""),"")</f>
        <v/>
      </c>
      <c r="FW144" s="233" t="str">
        <f>IF(Deník!$W144&lt;&gt;"",IF(Deník!$Y144=Statistika!$F$81,Deník!$W144,""),"")</f>
        <v/>
      </c>
      <c r="FX144" s="233" t="str">
        <f>IF(Deník!$W144&lt;&gt;"",IF(Deník!$Y144=Statistika!$F$82,Deník!$W144,""),"")</f>
        <v/>
      </c>
      <c r="FY144" s="233" t="str">
        <f>IF(Deník!$W144&lt;&gt;"",IF(Deník!$Y144=Statistika!$F$83,Deník!$W144,""),"")</f>
        <v/>
      </c>
      <c r="FZ144" s="233" t="str">
        <f>IF(Deník!$W144&lt;&gt;"",IF(Deník!$Y144=Statistika!$F$84,Deník!$W144,""),"")</f>
        <v/>
      </c>
      <c r="GA144" s="233" t="str">
        <f>IF(Deník!$W144&lt;&gt;"",IF(Deník!$Y144=Statistika!$F$85,Deník!$W144,""),"")</f>
        <v/>
      </c>
      <c r="GB144" s="233" t="str">
        <f>IF(Deník!$W144&lt;&gt;"",IF(Deník!$Y144=Statistika!$F$86,Deník!$W144,""),"")</f>
        <v/>
      </c>
      <c r="GC144" s="233" t="str">
        <f>IF(Deník!$W144&lt;&gt;"",IF(Deník!$Y144=Statistika!$F$87,Deník!$W144,""),"")</f>
        <v/>
      </c>
      <c r="GD144" s="233" t="str">
        <f>IF(Deník!$W144&lt;&gt;"",IF(Deník!$Y144=Statistika!$F$88,Deník!$W144,""),"")</f>
        <v/>
      </c>
      <c r="GE144" s="233" t="str">
        <f>IF(Deník!$W144&lt;&gt;"",IF(Deník!$Y144=Statistika!$F$89,Deník!$W144,""),"")</f>
        <v/>
      </c>
      <c r="GF144" s="233" t="str">
        <f>IF(Deník!$W144&lt;&gt;"",IF(Deník!$Y144=Statistika!$F$90,Deník!$W144,""),"")</f>
        <v/>
      </c>
      <c r="GG144" s="233" t="str">
        <f>IF(Deník!$W144&lt;&gt;"",IF(Deník!$Y144=Statistika!$F$91,Deník!$W144,""),"")</f>
        <v/>
      </c>
      <c r="GH144" s="233"/>
      <c r="GI144" s="233" t="str">
        <f>IF(Deník!$W144&lt;&gt;"",IF(Deník!$AB144=Statistika!$L$100,Deník!$W144,""),"")</f>
        <v/>
      </c>
      <c r="GJ144" s="233" t="str">
        <f>IF(Deník!$W144&lt;&gt;"",IF(Deník!$AB144=Statistika!$L$101,Deník!$W144,""),"")</f>
        <v/>
      </c>
      <c r="GK144" s="233" t="str">
        <f>IF(Deník!$W144&lt;&gt;"",IF(Deník!$AB144=Statistika!$L$102,Deník!$W144,""),"")</f>
        <v/>
      </c>
      <c r="GL144" s="233" t="str">
        <f>IF(Deník!$W144&lt;&gt;"",IF(Deník!$AB144=Statistika!$L$103,Deník!$W144,""),"")</f>
        <v/>
      </c>
      <c r="GM144" s="233" t="str">
        <f>IF(Deník!$W144&lt;&gt;"",IF(Deník!$AB144=Statistika!$L$104,Deník!$W144,""),"")</f>
        <v/>
      </c>
      <c r="GN144" s="233" t="str">
        <f>IF(Deník!$W144&lt;&gt;"",IF(Deník!$AB144=Statistika!$L$105,Deník!$W144,""),"")</f>
        <v/>
      </c>
      <c r="GO144" s="233" t="str">
        <f>IF(Deník!$W144&lt;&gt;"",IF(Deník!$AB144=Statistika!$L$106,Deník!$W144,""),"")</f>
        <v/>
      </c>
      <c r="GP144" s="233" t="str">
        <f>IF(Deník!$W144&lt;&gt;"",IF(Deník!$AB144=Statistika!$L$107,Deník!$W144,""),"")</f>
        <v/>
      </c>
      <c r="GQ144" s="233" t="str">
        <f>IF(Deník!$W144&lt;&gt;"",IF(Deník!$AB144=Statistika!$L$108,Deník!$W144,""),"")</f>
        <v/>
      </c>
      <c r="GS144" s="233" t="str">
        <f>IF(Deník!$W144&lt;0,IF(Deník!$AC144=Statistika!$F$117,Deník!$W144,""),"")</f>
        <v/>
      </c>
      <c r="GT144" s="233" t="str">
        <f>IF(Deník!$W144&lt;0,IF(Deník!$AC144=Statistika!$F$118,Deník!$W144,""),"")</f>
        <v/>
      </c>
      <c r="GU144" s="233" t="str">
        <f>IF(Deník!$W144&lt;0,IF(Deník!$AC144=Statistika!$F$119,Deník!$W144,""),"")</f>
        <v/>
      </c>
      <c r="GV144" s="233" t="str">
        <f>IF(Deník!$W144&lt;0,IF(Deník!$AC144=Statistika!$F$120,Deník!$W144,""),"")</f>
        <v/>
      </c>
      <c r="GW144" s="233" t="str">
        <f>IF(Deník!$W144&lt;0,IF(Deník!$AC144=Statistika!$F$121,Deník!$W144,""),"")</f>
        <v/>
      </c>
      <c r="GX144" s="233" t="str">
        <f>IF(Deník!$W144&lt;0,IF(Deník!$AC144=Statistika!$F$122,Deník!$W144,""),"")</f>
        <v/>
      </c>
      <c r="GY144" s="233" t="str">
        <f>IF(Deník!$W144&lt;0,IF(Deník!$AC144=Statistika!$F$123,Deník!$W144,""),"")</f>
        <v/>
      </c>
      <c r="GZ144" s="233" t="str">
        <f>IF(Deník!$W144&lt;0,IF(Deník!$AC144=Statistika!$F$124,Deník!$W144,""),"")</f>
        <v/>
      </c>
      <c r="HA144" s="233" t="str">
        <f>IF(Deník!$W144&lt;0,IF(Deník!$AC144=Statistika!$F$125,Deník!$W144,""),"")</f>
        <v/>
      </c>
      <c r="HC144" s="233" t="str">
        <f>IF(Deník!$W144&lt;0,IF(Deník!$AD144=Statistika!$F$133,Deník!$W144,""),"")</f>
        <v/>
      </c>
      <c r="HD144" s="233" t="str">
        <f>IF(Deník!$W144&lt;0,IF(Deník!$AD144=Statistika!$F$134,Deník!$W144,""),"")</f>
        <v/>
      </c>
      <c r="HE144" s="233" t="str">
        <f>IF(Deník!$W144&lt;0,IF(Deník!$AD144=Statistika!$F$135,Deník!$W144,""),"")</f>
        <v/>
      </c>
      <c r="HF144" s="233" t="str">
        <f>IF(Deník!$W144&lt;0,IF(Deník!$AD144=Statistika!$F$136,Deník!$W144,""),"")</f>
        <v/>
      </c>
      <c r="HG144" s="233" t="str">
        <f>IF(Deník!$W144&lt;0,IF(Deník!$AD144=Statistika!$F$137,Deník!$W144,""),"")</f>
        <v/>
      </c>
      <c r="ID144" s="8">
        <f>Tabulka4[[#This Row],[Sloupec3]]</f>
        <v>0</v>
      </c>
      <c r="IE144" s="17" t="str">
        <f>IF(AND([1]Deník!$C144&gt;='[1]Měsíční shrnutí'!$D$1,[1]Deník!$C144&lt;='[1]Měsíční shrnutí'!$F$1),[1]Deník!$X144,"")</f>
        <v/>
      </c>
    </row>
    <row r="145" spans="1:239">
      <c r="A145" s="8">
        <f>Deník!C146</f>
        <v>0</v>
      </c>
      <c r="B145" s="50" t="str">
        <f>Deník!R146</f>
        <v/>
      </c>
      <c r="C145" s="102" t="str">
        <f>IF(AND(Deník!R146&gt;1,Deník!R146&lt;&gt;""),1,"")</f>
        <v/>
      </c>
      <c r="D145" s="102" t="str">
        <f>IF(AND(Deník!R146&lt;=0,Deník!R146&lt;&gt;""),1,"")</f>
        <v/>
      </c>
      <c r="E145" s="103" t="str">
        <f>IF(AND(Deník!R146&gt;=0,Deník!R146&lt;=1),1,"")</f>
        <v/>
      </c>
      <c r="F145" s="79" t="str">
        <f>IF(Deník!R146&lt;&gt;"",Deník!R146+F144,"")</f>
        <v/>
      </c>
      <c r="G145" s="85"/>
      <c r="H145" s="54" t="str">
        <f>IF(MONTH(Deník!$C145)=H$2,IF(AND(Deník!$R145&gt;=0,Deník!$R145&lt;=1),"BE",Deník!$R145),"")</f>
        <v/>
      </c>
      <c r="I145" s="11" t="str">
        <f>IF(MONTH(Deník!$C145)=I$2,IF(AND(Deník!$R145&gt;=0,Deník!$R145&lt;=1),"BE",Deník!$R145),"")</f>
        <v/>
      </c>
      <c r="J145" s="11" t="str">
        <f>IF(MONTH(Deník!$C145)=J$2,IF(AND(Deník!$R145&gt;=0,Deník!$R145&lt;=1),"BE",Deník!$R145),"")</f>
        <v/>
      </c>
      <c r="K145" s="11" t="str">
        <f>IF(MONTH(Deník!$C145)=K$2,IF(AND(Deník!$R145&gt;=0,Deník!$R145&lt;=1),"BE",Deník!$R145),"")</f>
        <v/>
      </c>
      <c r="L145" s="11" t="str">
        <f>IF(MONTH(Deník!$C145)=L$2,IF(AND(Deník!$R145&gt;=0,Deník!$R145&lt;=1),"BE",Deník!$R145),"")</f>
        <v/>
      </c>
      <c r="M145" s="11" t="str">
        <f>IF(MONTH(Deník!$C145)=M$2,IF(AND(Deník!$R145&gt;=0,Deník!$R145&lt;=1),"BE",Deník!$R145),"")</f>
        <v/>
      </c>
      <c r="N145" s="11" t="str">
        <f>IF(MONTH(Deník!$C145)=N$2,IF(AND(Deník!$R145&gt;=0,Deník!$R145&lt;=1),"BE",Deník!$R145),"")</f>
        <v/>
      </c>
      <c r="O145" s="11" t="str">
        <f>IF(MONTH(Deník!$C145)=O$2,IF(AND(Deník!$R145&gt;=0,Deník!$R145&lt;=1),"BE",Deník!$R145),"")</f>
        <v/>
      </c>
      <c r="P145" s="11" t="str">
        <f>IF(MONTH(Deník!$C145)=P$2,IF(AND(Deník!$R145&gt;=0,Deník!$R145&lt;=1),"BE",Deník!$R145),"")</f>
        <v/>
      </c>
      <c r="Q145" s="11" t="str">
        <f>IF(MONTH(Deník!$C145)=Q$2,IF(AND(Deník!$R145&gt;=0,Deník!$R145&lt;=1),"BE",Deník!$R145),"")</f>
        <v/>
      </c>
      <c r="R145" s="11" t="str">
        <f>IF(MONTH(Deník!$C145)=R$2,IF(AND(Deník!$R145&gt;=0,Deník!$R145&lt;=1),"BE",Deník!$R145),"")</f>
        <v/>
      </c>
      <c r="S145" s="57" t="str">
        <f>IF(MONTH(Deník!$C145)=S$2,IF(AND(Deník!$R145&gt;=0,Deník!$R145&lt;=1),"BE",Deník!$R145),"")</f>
        <v/>
      </c>
      <c r="U145" s="12"/>
      <c r="V145" s="12"/>
      <c r="X145" s="600" t="str">
        <f>IF(Deník!$R145&lt;&gt;"",IF(Deník!$B145=Statistika!$F$63,IF(AND(Deník!$R145&gt;=0,Deník!$R145&lt;=1),"BE",Deník!$R145),""),"")</f>
        <v/>
      </c>
      <c r="Y145" s="13" t="str">
        <f>IF(Deník!$R145&lt;&gt;"",IF(Deník!$B145=Statistika!$F$64,IF(AND(Deník!$R145&gt;=0,Deník!$R145&lt;=1),"BE",Deník!$R145),""),"")</f>
        <v/>
      </c>
      <c r="Z145" s="13" t="str">
        <f>IF(Deník!$R145&lt;&gt;"",IF(Deník!$B145=Statistika!$F$65,IF(AND(Deník!$R145&gt;=0,Deník!$R145&lt;=1),"BE",Deník!$R145),""),"")</f>
        <v/>
      </c>
      <c r="AA145" s="13" t="str">
        <f>IF(Deník!$R145&lt;&gt;"",IF(Deník!$B145=Statistika!$F$66,IF(AND(Deník!$R145&gt;=0,Deník!$R145&lt;=1),"BE",Deník!$R145),""),"")</f>
        <v/>
      </c>
      <c r="AB145" s="13" t="str">
        <f>IF(Deník!$R145&lt;&gt;"",IF(Deník!$B145=Statistika!$F$67,IF(AND(Deník!$R145&gt;=0,Deník!$R145&lt;=1),"BE",Deník!$R145),""),"")</f>
        <v/>
      </c>
      <c r="AC145" s="13" t="str">
        <f>IF(Deník!$R145&lt;&gt;"",IF(Deník!$B145=Statistika!$F$68,IF(AND(Deník!$R145&gt;=0,Deník!$R145&lt;=1),"BE",Deník!$R145),""),"")</f>
        <v/>
      </c>
      <c r="AD145" s="13" t="str">
        <f>IF(Deník!$R145&lt;&gt;"",IF(Deník!$B145=Statistika!$F$69,IF(AND(Deník!$R145&gt;=0,Deník!$R145&lt;=1),"BE",Deník!$R145),""),"")</f>
        <v/>
      </c>
      <c r="AE145" s="601" t="str">
        <f>IF(Deník!$R145&lt;&gt;"",IF(Deník!$B145=Statistika!$F$70,IF(AND(Deník!$R145&gt;=0,Deník!$R145&lt;=1),"BE",Deník!$R145),""),"")</f>
        <v/>
      </c>
      <c r="AF145" s="90"/>
      <c r="AG145" s="63" t="str">
        <f>IF(Deník!$R145&lt;&gt;"",IF(Deník!$J145="L",IF(AND(Deník!$R145&gt;=0,Deník!$R145&lt;=1),"BE",Deník!$R145),""),"")</f>
        <v/>
      </c>
      <c r="AH145" s="13" t="str">
        <f>IF(Deník!$R145&lt;&gt;"",IF(Deník!$J145="S",IF(AND(Deník!$R145&gt;=0,Deník!$R145&lt;=1),"BE",Deník!$R145),""),"")</f>
        <v/>
      </c>
      <c r="AI145" s="95"/>
      <c r="AJ145" s="71" t="str">
        <f>IF(Deník!N146&lt;&gt;"",Deník!N146*-1,"")</f>
        <v/>
      </c>
      <c r="AK145" s="88"/>
      <c r="AL145" s="63" t="str">
        <f>IF(WEEKDAY(Deník!$C145,2)=1,IF(AND(Deník!$R145&gt;=0,Deník!$R145&lt;=1),"BE",Deník!$R145),"")</f>
        <v/>
      </c>
      <c r="AM145" s="13" t="str">
        <f>IF(WEEKDAY(Deník!$C145,2)=2,IF(AND(Deník!$R145&gt;=0,Deník!$R145&lt;=1),"BE",Deník!$R145),"")</f>
        <v/>
      </c>
      <c r="AN145" s="13" t="str">
        <f>IF(WEEKDAY(Deník!$C145,2)=3,IF(AND(Deník!$R145&gt;=0,Deník!$R145&lt;=1),"BE",Deník!$R145),"")</f>
        <v/>
      </c>
      <c r="AO145" s="13" t="str">
        <f>IF(WEEKDAY(Deník!$C145,2)=4,IF(AND(Deník!$R145&gt;=0,Deník!$R145&lt;=1),"BE",Deník!$R145),"")</f>
        <v/>
      </c>
      <c r="AP145" s="60" t="str">
        <f>IF(WEEKDAY(Deník!$C145,2)=5,IF(AND(Deník!$R145&gt;=0,Deník!$R145&lt;=1),"BE",Deník!$R145),"")</f>
        <v/>
      </c>
      <c r="AQ145" s="99"/>
      <c r="AR145" s="100">
        <f>Deník!D145</f>
        <v>0</v>
      </c>
      <c r="AS145" s="63" t="str">
        <f>IF(Deník!$D145&lt;&gt;"",IF(AND(Deník!$D145&gt;=AS$2,Deník!$D145&lt;=AS$3),IF(AND(Deník!$R145&gt;=0,Deník!$R145&lt;=1),"BE",Deník!$R145),""),"")</f>
        <v/>
      </c>
      <c r="AT145" s="63" t="str">
        <f>IF(Deník!$D145&lt;&gt;"",IF(AND(Deník!$D145&gt;=AT$2,Deník!$D145&lt;=AT$3),IF(AND(Deník!$R145&gt;=0,Deník!$R145&lt;=1),"BE",Deník!$R145),""),"")</f>
        <v/>
      </c>
      <c r="AU145" s="63" t="str">
        <f>IF(Deník!$D145&lt;&gt;"",IF(AND(Deník!$D145&gt;=AU$2,Deník!$D145&lt;=AU$3),IF(AND(Deník!$R145&gt;=0,Deník!$R145&lt;=1),"BE",Deník!$R145),""),"")</f>
        <v/>
      </c>
      <c r="AV145" s="63" t="str">
        <f>IF(Deník!$D145&lt;&gt;"",IF(AND(Deník!$D145&gt;=AV$2,Deník!$D145&lt;=AV$3),IF(AND(Deník!$R145&gt;=0,Deník!$R145&lt;=1),"BE",Deník!$R145),""),"")</f>
        <v/>
      </c>
      <c r="AW145" s="63" t="str">
        <f>IF(Deník!$D145&lt;&gt;"",IF(AND(Deník!$D145&gt;=AW$2,Deník!$D145&lt;=AW$3),IF(AND(Deník!$R145&gt;=0,Deník!$R145&lt;=1),"BE",Deník!$R145),""),"")</f>
        <v/>
      </c>
      <c r="AX145" s="63" t="str">
        <f>IF(Deník!$D145&lt;&gt;"",IF(AND(Deník!$D145&gt;=AX$2,Deník!$D145&lt;=AX$3),IF(AND(Deník!$R145&gt;=0,Deník!$R145&lt;=1),"BE",Deník!$R145),""),"")</f>
        <v/>
      </c>
      <c r="AY145" s="63" t="str">
        <f>IF(Deník!$D145&lt;&gt;"",IF(AND(Deník!$D145&gt;=AY$2,Deník!$D145&lt;=AY$3),IF(AND(Deník!$R145&gt;=0,Deník!$R145&lt;=1),"BE",Deník!$R145),""),"")</f>
        <v/>
      </c>
      <c r="AZ145" s="63" t="str">
        <f>IF(Deník!$D145&lt;&gt;"",IF(AND(Deník!$D145&gt;=AZ$2,Deník!$D145&lt;=AZ$3),IF(AND(Deník!$R145&gt;=0,Deník!$R145&lt;=1),"BE",Deník!$R145),""),"")</f>
        <v/>
      </c>
      <c r="BA145" s="63" t="str">
        <f>IF(Deník!$D145&lt;&gt;"",IF(AND(Deník!$D145&gt;=BA$2,Deník!$D145&lt;=BA$3),IF(AND(Deník!$R145&gt;=0,Deník!$R145&lt;=1),"BE",Deník!$R145),""),"")</f>
        <v/>
      </c>
      <c r="BB145" s="63" t="str">
        <f>IF(Deník!$D145&lt;&gt;"",IF(AND(Deník!$D145&gt;=BB$2,Deník!$D145&lt;=BB$3),IF(AND(Deník!$R145&gt;=0,Deník!$R145&lt;=1),"BE",Deník!$R145),""),"")</f>
        <v/>
      </c>
      <c r="BC145" s="71" t="str">
        <f>IF(Deník!$D145&lt;&gt;"",IF(AND(Deník!$D145&gt;=BC$2,Deník!$D145&lt;=BC$3),IF(AND(Deník!$R145&gt;=0,Deník!$R145&lt;=1),"BE",Deník!$R145),""),"")</f>
        <v/>
      </c>
      <c r="BD145" s="20" t="str">
        <f>IF(Deník!$J146="S",(Deník!$M146-Deník!$K146),IF(Deník!$J146="L",(Deník!$K146-Deník!$M146),""))</f>
        <v/>
      </c>
      <c r="BE145" s="20" t="str">
        <f>IF(Deník!$J146="S",(Deník!$K146-Deník!$O146),IF(Deník!$J146="L",(Deník!$O146-Deník!$K146),""))</f>
        <v/>
      </c>
      <c r="BF145" s="20" t="str">
        <f>IF(Deník!$J146="S",(Deník!$K146-Deník!$L146),IF(Deník!$J146="L",(Deník!$L146-Deník!$K146),""))</f>
        <v/>
      </c>
      <c r="BG145" s="20" t="str">
        <f>IF(Deník!$J146="S",(Deník!$K146-Deník!$S146),IF(Deník!$J146="L",(Deník!$S146-Deník!$K146),""))</f>
        <v/>
      </c>
      <c r="BH145" s="20" t="str">
        <f>IF(Deník!$J146="S",(Deník!$K146-Deník!$U146),IF(Deník!$J146="L",(Deník!$U146-Deník!$K146),""))</f>
        <v/>
      </c>
      <c r="BI145" s="20" t="str">
        <f>IF(Deník!$R145&gt;1,Deník!$R145,"")</f>
        <v/>
      </c>
      <c r="BJ145" s="20" t="str">
        <f>IF(Deník!$R145&lt;0,Deník!$R145,"")</f>
        <v/>
      </c>
      <c r="BK145" s="17"/>
      <c r="BM145" s="233" t="str">
        <f>IF(Deník!$R145&lt;&gt;"",IF(Deník!$Y145=Statistika!$F$78,IF(AND(Deník!$R145&gt;=0,Deník!$R145&lt;=1),"BE",Deník!$R145),""),"")</f>
        <v/>
      </c>
      <c r="BN145" s="233" t="str">
        <f>IF(Deník!$R145&lt;&gt;"",IF(Deník!$Y145=Statistika!$F$79,IF(AND(Deník!$R145&gt;=0,Deník!$R145&lt;=1),"BE",Deník!$R145),""),"")</f>
        <v/>
      </c>
      <c r="BO145" s="233" t="str">
        <f>IF(Deník!$R145&lt;&gt;"",IF(Deník!$Y145=Statistika!$F$80,IF(AND(Deník!$R145&gt;=0,Deník!$R145&lt;=1),"BE",Deník!$R145),""),"")</f>
        <v/>
      </c>
      <c r="BP145" s="233" t="str">
        <f>IF(Deník!$R145&lt;&gt;"",IF(Deník!$Y145=Statistika!$F$81,IF(AND(Deník!$R145&gt;=0,Deník!$R145&lt;=1),"BE",Deník!$R145),""),"")</f>
        <v/>
      </c>
      <c r="BQ145" s="233" t="str">
        <f>IF(Deník!$R145&lt;&gt;"",IF(Deník!$Y145=Statistika!$F$82,IF(AND(Deník!$R145&gt;=0,Deník!$R145&lt;=1),"BE",Deník!$R145),""),"")</f>
        <v/>
      </c>
      <c r="BR145" s="233" t="str">
        <f>IF(Deník!$R145&lt;&gt;"",IF(Deník!$Y145=Statistika!$F$83,IF(AND(Deník!$R145&gt;=0,Deník!$R145&lt;=1),"BE",Deník!$R145),""),"")</f>
        <v/>
      </c>
      <c r="BS145" s="233" t="str">
        <f>IF(Deník!$R145&lt;&gt;"",IF(Deník!$Y145=Statistika!$F$84,IF(AND(Deník!$R145&gt;=0,Deník!$R145&lt;=1),"BE",Deník!$R145),""),"")</f>
        <v/>
      </c>
      <c r="BT145" s="233" t="str">
        <f>IF(Deník!$R145&lt;&gt;"",IF(Deník!$Y145=Statistika!$F$85,IF(AND(Deník!$R145&gt;=0,Deník!$R145&lt;=1),"BE",Deník!$R145),""),"")</f>
        <v/>
      </c>
      <c r="BU145" s="233" t="str">
        <f>IF(Deník!$R145&lt;&gt;"",IF(Deník!$Y145=Statistika!$F$86,IF(AND(Deník!$R145&gt;=0,Deník!$R145&lt;=1),"BE",Deník!$R145),""),"")</f>
        <v/>
      </c>
      <c r="BV145" s="233" t="str">
        <f>IF(Deník!$R145&lt;&gt;"",IF(Deník!$Y145=Statistika!$F$87,IF(AND(Deník!$R145&gt;=0,Deník!$R145&lt;=1),"BE",Deník!$R145),""),"")</f>
        <v/>
      </c>
      <c r="BW145" s="233" t="str">
        <f>IF(Deník!$R145&lt;&gt;"",IF(Deník!$Y145=Statistika!$F$88,IF(AND(Deník!$R145&gt;=0,Deník!$R145&lt;=1),"BE",Deník!$R145),""),"")</f>
        <v/>
      </c>
      <c r="BX145" s="233" t="str">
        <f>IF(Deník!$R145&lt;&gt;"",IF(Deník!$Y145=Statistika!$F$89,IF(AND(Deník!$R145&gt;=0,Deník!$R145&lt;=1),"BE",Deník!$R145),""),"")</f>
        <v/>
      </c>
      <c r="BY145" s="233" t="str">
        <f>IF(Deník!$R145&lt;&gt;"",IF(Deník!$Y145=Statistika!$F$90,IF(AND(Deník!$R145&gt;=0,Deník!$R145&lt;=1),"BE",Deník!$R145),""),"")</f>
        <v/>
      </c>
      <c r="BZ145" s="233" t="str">
        <f>IF(Deník!$R145&lt;&gt;"",IF(Deník!$Y145=Statistika!$F$91,IF(AND(Deník!$R145&gt;=0,Deník!$R145&lt;=1),"BE",Deník!$R145),""),"")</f>
        <v/>
      </c>
      <c r="CA145" s="233"/>
      <c r="CB145" s="233" t="str">
        <f>IF(Deník!$R145&lt;&gt;"",IF(Deník!$AB145="SL",IF(AND(Deník!$R145&gt;=0,Deník!$R145&lt;=1),"BE",Deník!$R145),""),"")</f>
        <v/>
      </c>
      <c r="CC145" s="233" t="str">
        <f>IF(Deník!$R145&lt;&gt;"",IF(Deník!$AB145="BE10",IF(AND(Deník!$R145&gt;=0,Deník!$R145&lt;=1),"BE",Deník!$R145),""),"")</f>
        <v/>
      </c>
      <c r="CD145" s="233" t="str">
        <f>IF(Deník!$R145&lt;&gt;"",IF(Deník!$AB145="BE15",IF(AND(Deník!$R145&gt;=0,Deník!$R145&lt;=1),"BE",Deník!$R145),""),"")</f>
        <v/>
      </c>
      <c r="CE145" s="233" t="str">
        <f>IF(Deník!$R145&lt;&gt;"",IF(Deník!$AB145="BE20",IF(AND(Deník!$R145&gt;=0,Deník!$R145&lt;=1),"BE",Deník!$R145),""),"")</f>
        <v/>
      </c>
      <c r="CF145" s="233" t="str">
        <f>IF(Deník!$R145&lt;&gt;"",IF(Deník!$AB145="TP1",IF(AND(Deník!$R145&gt;=0,Deník!$R145&lt;=1),"BE",Deník!$R145),""),"")</f>
        <v/>
      </c>
      <c r="CG145" s="233" t="str">
        <f>IF(Deník!$R145&lt;&gt;"",IF(Deník!$AB145="TP2",IF(AND(Deník!$R145&gt;=0,Deník!$R145&lt;=1),"BE",Deník!$R145),""),"")</f>
        <v/>
      </c>
      <c r="CH145" s="233" t="str">
        <f>IF(Deník!$R145&lt;&gt;"",IF(Deník!$AB145="TP3",IF(AND(Deník!$R145&gt;=0,Deník!$R145&lt;=1),"BE",Deník!$R145),""),"")</f>
        <v/>
      </c>
      <c r="CI145" s="233" t="str">
        <f>IF(Deník!$R145&lt;&gt;"",IF(Deník!$AB145="Trailing SL",IF(AND(Deník!$R145&gt;=0,Deník!$R145&lt;=1),"BE",Deník!$R145),""),"")</f>
        <v/>
      </c>
      <c r="CJ145" s="233" t="str">
        <f>IF(Deník!$R145&lt;&gt;"",IF(Deník!$AB145="Manual",IF(AND(Deník!$R145&gt;=0,Deník!$R145&lt;=1),"BE",Deník!$R145),""),"")</f>
        <v/>
      </c>
      <c r="CK145" s="233"/>
      <c r="CL145" s="233" t="str">
        <f>IF(Deník!$R145&lt;0,IF(Deník!$AC145=Statistika!$F$117,Deník!$R145,""),"")</f>
        <v/>
      </c>
      <c r="CM145" s="233" t="str">
        <f>IF(Deník!$R145&lt;0,IF(Deník!$AC145=Statistika!$F$118,Deník!$R145,""),"")</f>
        <v/>
      </c>
      <c r="CN145" s="233" t="str">
        <f>IF(Deník!$R145&lt;0,IF(Deník!$AC145=Statistika!$F$119,Deník!$R145,""),"")</f>
        <v/>
      </c>
      <c r="CO145" s="233" t="str">
        <f>IF(Deník!$R145&lt;0,IF(Deník!$AC145=Statistika!$F$120,Deník!$R145,""),"")</f>
        <v/>
      </c>
      <c r="CP145" s="233" t="str">
        <f>IF(Deník!$R145&lt;0,IF(Deník!$AC145=Statistika!$F$121,Deník!$R145,""),"")</f>
        <v/>
      </c>
      <c r="CQ145" s="233" t="str">
        <f>IF(Deník!$R145&lt;0,IF(Deník!$AC145=Statistika!$F$122,Deník!$R145,""),"")</f>
        <v/>
      </c>
      <c r="CR145" s="233" t="str">
        <f>IF(Deník!$R145&lt;0,IF(Deník!$AC145=Statistika!$F$123,Deník!$R145,""),"")</f>
        <v/>
      </c>
      <c r="CS145" s="233" t="str">
        <f>IF(Deník!$R145&lt;0,IF(Deník!$AC145=Statistika!$F$124,Deník!$R145,""),"")</f>
        <v/>
      </c>
      <c r="CT145" s="233" t="str">
        <f>IF(Deník!$R145&lt;0,IF(Deník!$AC145=Statistika!$F$125,Deník!$R145,""),"")</f>
        <v/>
      </c>
      <c r="CU145" s="233"/>
      <c r="CV145" s="233" t="str">
        <f>IF(Deník!$R145&lt;0,IF(Deník!$AD145=$CV$2,Deník!$R145,""),"")</f>
        <v/>
      </c>
      <c r="CW145" s="233" t="str">
        <f>IF(Deník!$R145&lt;0,IF(Deník!$AD145=$CW$2,Deník!$R145,""),"")</f>
        <v/>
      </c>
      <c r="CX145" s="233" t="str">
        <f>IF(Deník!$R145&lt;0,IF(Deník!$AD145=$CX$2,Deník!$R145,""),"")</f>
        <v/>
      </c>
      <c r="CY145" s="233" t="str">
        <f>IF(Deník!$R145&lt;0,IF(Deník!$AD145=$CY$2,Deník!$R145,""),"")</f>
        <v/>
      </c>
      <c r="CZ145" s="233" t="str">
        <f>IF(Deník!$R145&lt;0,IF(Deník!$AD145=$CZ$2,Deník!$R145,""),"")</f>
        <v/>
      </c>
      <c r="DL145" s="221">
        <f t="shared" si="10"/>
        <v>93847.029999999984</v>
      </c>
      <c r="DM145" s="220">
        <f t="shared" si="9"/>
        <v>-6.1529700000000132E-2</v>
      </c>
      <c r="DO145" s="50">
        <f>Deník!W146</f>
        <v>0</v>
      </c>
      <c r="DP145" s="102" t="str">
        <f>IF(AND(Deník!W146&gt;0),1,"")</f>
        <v/>
      </c>
      <c r="DQ145" s="102">
        <f>IF(AND(Deník!W146&lt;=0),1,"")</f>
        <v>1</v>
      </c>
      <c r="DR145" s="227"/>
      <c r="DS145" s="228"/>
      <c r="DT145" s="85"/>
      <c r="DU145" s="54">
        <f>IF(MONTH(Deník!$C145)=DU$2,Deník!$W145,"")</f>
        <v>0</v>
      </c>
      <c r="DV145" s="222" t="str">
        <f>IF(MONTH(Deník!$C145)=DV$2,Deník!$W145,"")</f>
        <v/>
      </c>
      <c r="DW145" s="222" t="str">
        <f>IF(MONTH(Deník!$C145)=DW$2,Deník!$W145,"")</f>
        <v/>
      </c>
      <c r="DX145" s="222" t="str">
        <f>IF(MONTH(Deník!$C145)=DX$2,Deník!$W145,"")</f>
        <v/>
      </c>
      <c r="DY145" s="222" t="str">
        <f>IF(MONTH(Deník!$C145)=DY$2,Deník!$W145,"")</f>
        <v/>
      </c>
      <c r="DZ145" s="222" t="str">
        <f>IF(MONTH(Deník!$C145)=DZ$2,Deník!$W145,"")</f>
        <v/>
      </c>
      <c r="EA145" s="222" t="str">
        <f>IF(MONTH(Deník!$C145)=EA$2,Deník!$W145,"")</f>
        <v/>
      </c>
      <c r="EB145" s="222" t="str">
        <f>IF(MONTH(Deník!$C145)=EB$2,Deník!$W145,"")</f>
        <v/>
      </c>
      <c r="EC145" s="222" t="str">
        <f>IF(MONTH(Deník!$C145)=EC$2,Deník!$W145,"")</f>
        <v/>
      </c>
      <c r="ED145" s="222" t="str">
        <f>IF(MONTH(Deník!$C145)=ED$2,Deník!$W145,"")</f>
        <v/>
      </c>
      <c r="EE145" s="222" t="str">
        <f>IF(MONTH(Deník!$C145)=EE$2,Deník!$W145,"")</f>
        <v/>
      </c>
      <c r="EF145" s="222" t="str">
        <f>IF(MONTH(Deník!$C145)=EF$2,Deník!$W145,"")</f>
        <v/>
      </c>
      <c r="EI145" s="600" t="str">
        <f>IF(Deník!$W145&lt;&gt;"",IF(Deník!$B145=Statistika!$F$63,Deník!$W145,""),"")</f>
        <v/>
      </c>
      <c r="EJ145" s="13" t="str">
        <f>IF(Deník!$W145&lt;&gt;"",IF(Deník!$B145=Statistika!$F$64,Deník!$W145,""),"")</f>
        <v/>
      </c>
      <c r="EK145" s="13" t="str">
        <f>IF(Deník!$W145&lt;&gt;"",IF(Deník!$B145=Statistika!$F$65,Deník!$W145,""),"")</f>
        <v/>
      </c>
      <c r="EL145" s="13" t="str">
        <f>IF(Deník!$W145&lt;&gt;"",IF(Deník!$B145=Statistika!$F$66,Deník!$W145,""),"")</f>
        <v/>
      </c>
      <c r="EM145" s="13" t="str">
        <f>IF(Deník!$W145&lt;&gt;"",IF(Deník!$B145=Statistika!$F$67,Deník!$W145,""),"")</f>
        <v/>
      </c>
      <c r="EN145" s="13" t="str">
        <f>IF(Deník!$W145&lt;&gt;"",IF(Deník!$B145=Statistika!$F$68,Deník!$W145,""),"")</f>
        <v/>
      </c>
      <c r="EO145" s="13" t="str">
        <f>IF(Deník!$W145&lt;&gt;"",IF(Deník!$B145=Statistika!$F$69,Deník!$W145,""),"")</f>
        <v/>
      </c>
      <c r="EP145" s="601" t="str">
        <f>IF(Deník!$W145&lt;&gt;"",IF(Deník!$B145=Statistika!$F$70,Deník!$W145,""),"")</f>
        <v/>
      </c>
      <c r="EQ145" s="90"/>
      <c r="ER145" s="63" t="str">
        <f>IF(Deník!$W145&lt;&gt;"",IF(Deník!$J145="L",Deník!$W145,""),"")</f>
        <v/>
      </c>
      <c r="ES145" s="13" t="str">
        <f>IF(Deník!$W145&lt;&gt;"",IF(Deník!$J145="S",Deník!$W145,""),"")</f>
        <v/>
      </c>
      <c r="ET145" s="95"/>
      <c r="EU145" s="88"/>
      <c r="EV145" s="63" t="str">
        <f>IF(WEEKDAY(Deník!$C145,2)=1,Deník!$W145,"")</f>
        <v/>
      </c>
      <c r="EW145" s="13" t="str">
        <f>IF(WEEKDAY(Deník!$C145,2)=2,Deník!$W145,"")</f>
        <v/>
      </c>
      <c r="EX145" s="13" t="str">
        <f>IF(WEEKDAY(Deník!$C145,2)=3,Deník!$W145,"")</f>
        <v/>
      </c>
      <c r="EY145" s="13" t="str">
        <f>IF(WEEKDAY(Deník!$C145,2)=4,Deník!$W145,"")</f>
        <v/>
      </c>
      <c r="EZ145" s="60" t="str">
        <f>IF(WEEKDAY(Deník!$C145,2)=5,Deník!$W145,"")</f>
        <v/>
      </c>
      <c r="FA145" s="99"/>
      <c r="FB145" s="100">
        <f>Deník!D145</f>
        <v>0</v>
      </c>
      <c r="FC145" s="63">
        <f>IF($FB145&lt;&gt;"",IF(AND($FB145&gt;=FC$2,$FB145&lt;=FC$3),Deník!$W145,""))</f>
        <v>0</v>
      </c>
      <c r="FD145" s="63" t="str">
        <f>IF($FB145&lt;&gt;"",IF(AND($FB145&gt;=FD$2,$FB145&lt;=FD$3),Deník!$W145,""))</f>
        <v/>
      </c>
      <c r="FE145" s="63" t="str">
        <f>IF($FB145&lt;&gt;"",IF(AND($FB145&gt;=FE$2,$FB145&lt;=FE$3),Deník!$W145,""))</f>
        <v/>
      </c>
      <c r="FF145" s="63" t="str">
        <f>IF($FB145&lt;&gt;"",IF(AND($FB145&gt;=FF$2,$FB145&lt;=FF$3),Deník!$W145,""))</f>
        <v/>
      </c>
      <c r="FG145" s="63" t="str">
        <f>IF($FB145&lt;&gt;"",IF(AND($FB145&gt;=FG$2,$FB145&lt;=FG$3),Deník!$W145,""))</f>
        <v/>
      </c>
      <c r="FH145" s="63" t="str">
        <f>IF($FB145&lt;&gt;"",IF(AND($FB145&gt;=FH$2,$FB145&lt;=FH$3),Deník!$W145,""))</f>
        <v/>
      </c>
      <c r="FI145" s="63" t="str">
        <f>IF($FB145&lt;&gt;"",IF(AND($FB145&gt;=FI$2,$FB145&lt;=FI$3),Deník!$W145,""))</f>
        <v/>
      </c>
      <c r="FJ145" s="63" t="str">
        <f>IF($FB145&lt;&gt;"",IF(AND($FB145&gt;=FJ$2,$FB145&lt;=FJ$3),Deník!$W145,""))</f>
        <v/>
      </c>
      <c r="FK145" s="63" t="str">
        <f>IF($FB145&lt;&gt;"",IF(AND($FB145&gt;=FK$2,$FB145&lt;=FK$3),Deník!$W145,""))</f>
        <v/>
      </c>
      <c r="FL145" s="63" t="str">
        <f>IF($FB145&lt;&gt;"",IF(AND($FB145&gt;=FL$2,$FB145&lt;=FL$3),Deník!$W145,""))</f>
        <v/>
      </c>
      <c r="FM145" s="63" t="str">
        <f>IF($FB145&lt;&gt;"",IF(AND($FB145&gt;=FM$2,$FB145&lt;=FM$3),Deník!$W145,""))</f>
        <v/>
      </c>
      <c r="FN145" s="13"/>
      <c r="FO145" s="20" t="str">
        <f>IF(Deník!$W145&gt;1,Deník!$W145,"")</f>
        <v/>
      </c>
      <c r="FP145" s="20" t="str">
        <f>IF(Deník!$W145&lt;0,Deník!$W145,"")</f>
        <v/>
      </c>
      <c r="FQ145" s="17"/>
      <c r="FS145" s="233"/>
      <c r="FT145" s="233" t="str">
        <f>IF(Deník!$W145&lt;&gt;"",IF(Deník!$Y145=Statistika!$F$78,Deník!$W145,""),"")</f>
        <v/>
      </c>
      <c r="FU145" s="233" t="str">
        <f>IF(Deník!$W145&lt;&gt;"",IF(Deník!$Y145=Statistika!$F$79,Deník!$W145,""),"")</f>
        <v/>
      </c>
      <c r="FV145" s="233" t="str">
        <f>IF(Deník!$W145&lt;&gt;"",IF(Deník!$Y145=Statistika!$F$80,Deník!$W145,""),"")</f>
        <v/>
      </c>
      <c r="FW145" s="233" t="str">
        <f>IF(Deník!$W145&lt;&gt;"",IF(Deník!$Y145=Statistika!$F$81,Deník!$W145,""),"")</f>
        <v/>
      </c>
      <c r="FX145" s="233" t="str">
        <f>IF(Deník!$W145&lt;&gt;"",IF(Deník!$Y145=Statistika!$F$82,Deník!$W145,""),"")</f>
        <v/>
      </c>
      <c r="FY145" s="233" t="str">
        <f>IF(Deník!$W145&lt;&gt;"",IF(Deník!$Y145=Statistika!$F$83,Deník!$W145,""),"")</f>
        <v/>
      </c>
      <c r="FZ145" s="233" t="str">
        <f>IF(Deník!$W145&lt;&gt;"",IF(Deník!$Y145=Statistika!$F$84,Deník!$W145,""),"")</f>
        <v/>
      </c>
      <c r="GA145" s="233" t="str">
        <f>IF(Deník!$W145&lt;&gt;"",IF(Deník!$Y145=Statistika!$F$85,Deník!$W145,""),"")</f>
        <v/>
      </c>
      <c r="GB145" s="233" t="str">
        <f>IF(Deník!$W145&lt;&gt;"",IF(Deník!$Y145=Statistika!$F$86,Deník!$W145,""),"")</f>
        <v/>
      </c>
      <c r="GC145" s="233" t="str">
        <f>IF(Deník!$W145&lt;&gt;"",IF(Deník!$Y145=Statistika!$F$87,Deník!$W145,""),"")</f>
        <v/>
      </c>
      <c r="GD145" s="233" t="str">
        <f>IF(Deník!$W145&lt;&gt;"",IF(Deník!$Y145=Statistika!$F$88,Deník!$W145,""),"")</f>
        <v/>
      </c>
      <c r="GE145" s="233" t="str">
        <f>IF(Deník!$W145&lt;&gt;"",IF(Deník!$Y145=Statistika!$F$89,Deník!$W145,""),"")</f>
        <v/>
      </c>
      <c r="GF145" s="233" t="str">
        <f>IF(Deník!$W145&lt;&gt;"",IF(Deník!$Y145=Statistika!$F$90,Deník!$W145,""),"")</f>
        <v/>
      </c>
      <c r="GG145" s="233" t="str">
        <f>IF(Deník!$W145&lt;&gt;"",IF(Deník!$Y145=Statistika!$F$91,Deník!$W145,""),"")</f>
        <v/>
      </c>
      <c r="GH145" s="233"/>
      <c r="GI145" s="233" t="str">
        <f>IF(Deník!$W145&lt;&gt;"",IF(Deník!$AB145=Statistika!$L$100,Deník!$W145,""),"")</f>
        <v/>
      </c>
      <c r="GJ145" s="233" t="str">
        <f>IF(Deník!$W145&lt;&gt;"",IF(Deník!$AB145=Statistika!$L$101,Deník!$W145,""),"")</f>
        <v/>
      </c>
      <c r="GK145" s="233" t="str">
        <f>IF(Deník!$W145&lt;&gt;"",IF(Deník!$AB145=Statistika!$L$102,Deník!$W145,""),"")</f>
        <v/>
      </c>
      <c r="GL145" s="233" t="str">
        <f>IF(Deník!$W145&lt;&gt;"",IF(Deník!$AB145=Statistika!$L$103,Deník!$W145,""),"")</f>
        <v/>
      </c>
      <c r="GM145" s="233" t="str">
        <f>IF(Deník!$W145&lt;&gt;"",IF(Deník!$AB145=Statistika!$L$104,Deník!$W145,""),"")</f>
        <v/>
      </c>
      <c r="GN145" s="233" t="str">
        <f>IF(Deník!$W145&lt;&gt;"",IF(Deník!$AB145=Statistika!$L$105,Deník!$W145,""),"")</f>
        <v/>
      </c>
      <c r="GO145" s="233" t="str">
        <f>IF(Deník!$W145&lt;&gt;"",IF(Deník!$AB145=Statistika!$L$106,Deník!$W145,""),"")</f>
        <v/>
      </c>
      <c r="GP145" s="233" t="str">
        <f>IF(Deník!$W145&lt;&gt;"",IF(Deník!$AB145=Statistika!$L$107,Deník!$W145,""),"")</f>
        <v/>
      </c>
      <c r="GQ145" s="233" t="str">
        <f>IF(Deník!$W145&lt;&gt;"",IF(Deník!$AB145=Statistika!$L$108,Deník!$W145,""),"")</f>
        <v/>
      </c>
      <c r="GS145" s="233" t="str">
        <f>IF(Deník!$W145&lt;0,IF(Deník!$AC145=Statistika!$F$117,Deník!$W145,""),"")</f>
        <v/>
      </c>
      <c r="GT145" s="233" t="str">
        <f>IF(Deník!$W145&lt;0,IF(Deník!$AC145=Statistika!$F$118,Deník!$W145,""),"")</f>
        <v/>
      </c>
      <c r="GU145" s="233" t="str">
        <f>IF(Deník!$W145&lt;0,IF(Deník!$AC145=Statistika!$F$119,Deník!$W145,""),"")</f>
        <v/>
      </c>
      <c r="GV145" s="233" t="str">
        <f>IF(Deník!$W145&lt;0,IF(Deník!$AC145=Statistika!$F$120,Deník!$W145,""),"")</f>
        <v/>
      </c>
      <c r="GW145" s="233" t="str">
        <f>IF(Deník!$W145&lt;0,IF(Deník!$AC145=Statistika!$F$121,Deník!$W145,""),"")</f>
        <v/>
      </c>
      <c r="GX145" s="233" t="str">
        <f>IF(Deník!$W145&lt;0,IF(Deník!$AC145=Statistika!$F$122,Deník!$W145,""),"")</f>
        <v/>
      </c>
      <c r="GY145" s="233" t="str">
        <f>IF(Deník!$W145&lt;0,IF(Deník!$AC145=Statistika!$F$123,Deník!$W145,""),"")</f>
        <v/>
      </c>
      <c r="GZ145" s="233" t="str">
        <f>IF(Deník!$W145&lt;0,IF(Deník!$AC145=Statistika!$F$124,Deník!$W145,""),"")</f>
        <v/>
      </c>
      <c r="HA145" s="233" t="str">
        <f>IF(Deník!$W145&lt;0,IF(Deník!$AC145=Statistika!$F$125,Deník!$W145,""),"")</f>
        <v/>
      </c>
      <c r="HC145" s="233" t="str">
        <f>IF(Deník!$W145&lt;0,IF(Deník!$AD145=Statistika!$F$133,Deník!$W145,""),"")</f>
        <v/>
      </c>
      <c r="HD145" s="233" t="str">
        <f>IF(Deník!$W145&lt;0,IF(Deník!$AD145=Statistika!$F$134,Deník!$W145,""),"")</f>
        <v/>
      </c>
      <c r="HE145" s="233" t="str">
        <f>IF(Deník!$W145&lt;0,IF(Deník!$AD145=Statistika!$F$135,Deník!$W145,""),"")</f>
        <v/>
      </c>
      <c r="HF145" s="233" t="str">
        <f>IF(Deník!$W145&lt;0,IF(Deník!$AD145=Statistika!$F$136,Deník!$W145,""),"")</f>
        <v/>
      </c>
      <c r="HG145" s="233" t="str">
        <f>IF(Deník!$W145&lt;0,IF(Deník!$AD145=Statistika!$F$137,Deník!$W145,""),"")</f>
        <v/>
      </c>
      <c r="ID145" s="8">
        <f>Tabulka4[[#This Row],[Sloupec3]]</f>
        <v>0</v>
      </c>
      <c r="IE145" s="17" t="str">
        <f>IF(AND([1]Deník!$C145&gt;='[1]Měsíční shrnutí'!$D$1,[1]Deník!$C145&lt;='[1]Měsíční shrnutí'!$F$1),[1]Deník!$X145,"")</f>
        <v/>
      </c>
    </row>
    <row r="146" spans="1:239">
      <c r="A146" s="8">
        <f>Deník!C147</f>
        <v>0</v>
      </c>
      <c r="B146" s="50" t="str">
        <f>Deník!R147</f>
        <v/>
      </c>
      <c r="C146" s="102" t="str">
        <f>IF(AND(Deník!R147&gt;1,Deník!R147&lt;&gt;""),1,"")</f>
        <v/>
      </c>
      <c r="D146" s="102" t="str">
        <f>IF(AND(Deník!R147&lt;=0,Deník!R147&lt;&gt;""),1,"")</f>
        <v/>
      </c>
      <c r="E146" s="103" t="str">
        <f>IF(AND(Deník!R147&gt;=0,Deník!R147&lt;=1),1,"")</f>
        <v/>
      </c>
      <c r="F146" s="79" t="str">
        <f>IF(Deník!R147&lt;&gt;"",Deník!R147+F145,"")</f>
        <v/>
      </c>
      <c r="G146" s="85"/>
      <c r="H146" s="54" t="str">
        <f>IF(MONTH(Deník!$C146)=H$2,IF(AND(Deník!$R146&gt;=0,Deník!$R146&lt;=1),"BE",Deník!$R146),"")</f>
        <v/>
      </c>
      <c r="I146" s="11" t="str">
        <f>IF(MONTH(Deník!$C146)=I$2,IF(AND(Deník!$R146&gt;=0,Deník!$R146&lt;=1),"BE",Deník!$R146),"")</f>
        <v/>
      </c>
      <c r="J146" s="11" t="str">
        <f>IF(MONTH(Deník!$C146)=J$2,IF(AND(Deník!$R146&gt;=0,Deník!$R146&lt;=1),"BE",Deník!$R146),"")</f>
        <v/>
      </c>
      <c r="K146" s="11" t="str">
        <f>IF(MONTH(Deník!$C146)=K$2,IF(AND(Deník!$R146&gt;=0,Deník!$R146&lt;=1),"BE",Deník!$R146),"")</f>
        <v/>
      </c>
      <c r="L146" s="11" t="str">
        <f>IF(MONTH(Deník!$C146)=L$2,IF(AND(Deník!$R146&gt;=0,Deník!$R146&lt;=1),"BE",Deník!$R146),"")</f>
        <v/>
      </c>
      <c r="M146" s="11" t="str">
        <f>IF(MONTH(Deník!$C146)=M$2,IF(AND(Deník!$R146&gt;=0,Deník!$R146&lt;=1),"BE",Deník!$R146),"")</f>
        <v/>
      </c>
      <c r="N146" s="11" t="str">
        <f>IF(MONTH(Deník!$C146)=N$2,IF(AND(Deník!$R146&gt;=0,Deník!$R146&lt;=1),"BE",Deník!$R146),"")</f>
        <v/>
      </c>
      <c r="O146" s="11" t="str">
        <f>IF(MONTH(Deník!$C146)=O$2,IF(AND(Deník!$R146&gt;=0,Deník!$R146&lt;=1),"BE",Deník!$R146),"")</f>
        <v/>
      </c>
      <c r="P146" s="11" t="str">
        <f>IF(MONTH(Deník!$C146)=P$2,IF(AND(Deník!$R146&gt;=0,Deník!$R146&lt;=1),"BE",Deník!$R146),"")</f>
        <v/>
      </c>
      <c r="Q146" s="11" t="str">
        <f>IF(MONTH(Deník!$C146)=Q$2,IF(AND(Deník!$R146&gt;=0,Deník!$R146&lt;=1),"BE",Deník!$R146),"")</f>
        <v/>
      </c>
      <c r="R146" s="11" t="str">
        <f>IF(MONTH(Deník!$C146)=R$2,IF(AND(Deník!$R146&gt;=0,Deník!$R146&lt;=1),"BE",Deník!$R146),"")</f>
        <v/>
      </c>
      <c r="S146" s="57" t="str">
        <f>IF(MONTH(Deník!$C146)=S$2,IF(AND(Deník!$R146&gt;=0,Deník!$R146&lt;=1),"BE",Deník!$R146),"")</f>
        <v/>
      </c>
      <c r="U146" s="12"/>
      <c r="V146" s="12"/>
      <c r="X146" s="600" t="str">
        <f>IF(Deník!$R146&lt;&gt;"",IF(Deník!$B146=Statistika!$F$63,IF(AND(Deník!$R146&gt;=0,Deník!$R146&lt;=1),"BE",Deník!$R146),""),"")</f>
        <v/>
      </c>
      <c r="Y146" s="13" t="str">
        <f>IF(Deník!$R146&lt;&gt;"",IF(Deník!$B146=Statistika!$F$64,IF(AND(Deník!$R146&gt;=0,Deník!$R146&lt;=1),"BE",Deník!$R146),""),"")</f>
        <v/>
      </c>
      <c r="Z146" s="13" t="str">
        <f>IF(Deník!$R146&lt;&gt;"",IF(Deník!$B146=Statistika!$F$65,IF(AND(Deník!$R146&gt;=0,Deník!$R146&lt;=1),"BE",Deník!$R146),""),"")</f>
        <v/>
      </c>
      <c r="AA146" s="13" t="str">
        <f>IF(Deník!$R146&lt;&gt;"",IF(Deník!$B146=Statistika!$F$66,IF(AND(Deník!$R146&gt;=0,Deník!$R146&lt;=1),"BE",Deník!$R146),""),"")</f>
        <v/>
      </c>
      <c r="AB146" s="13" t="str">
        <f>IF(Deník!$R146&lt;&gt;"",IF(Deník!$B146=Statistika!$F$67,IF(AND(Deník!$R146&gt;=0,Deník!$R146&lt;=1),"BE",Deník!$R146),""),"")</f>
        <v/>
      </c>
      <c r="AC146" s="13" t="str">
        <f>IF(Deník!$R146&lt;&gt;"",IF(Deník!$B146=Statistika!$F$68,IF(AND(Deník!$R146&gt;=0,Deník!$R146&lt;=1),"BE",Deník!$R146),""),"")</f>
        <v/>
      </c>
      <c r="AD146" s="13" t="str">
        <f>IF(Deník!$R146&lt;&gt;"",IF(Deník!$B146=Statistika!$F$69,IF(AND(Deník!$R146&gt;=0,Deník!$R146&lt;=1),"BE",Deník!$R146),""),"")</f>
        <v/>
      </c>
      <c r="AE146" s="601" t="str">
        <f>IF(Deník!$R146&lt;&gt;"",IF(Deník!$B146=Statistika!$F$70,IF(AND(Deník!$R146&gt;=0,Deník!$R146&lt;=1),"BE",Deník!$R146),""),"")</f>
        <v/>
      </c>
      <c r="AF146" s="90"/>
      <c r="AG146" s="63" t="str">
        <f>IF(Deník!$R146&lt;&gt;"",IF(Deník!$J146="L",IF(AND(Deník!$R146&gt;=0,Deník!$R146&lt;=1),"BE",Deník!$R146),""),"")</f>
        <v/>
      </c>
      <c r="AH146" s="13" t="str">
        <f>IF(Deník!$R146&lt;&gt;"",IF(Deník!$J146="S",IF(AND(Deník!$R146&gt;=0,Deník!$R146&lt;=1),"BE",Deník!$R146),""),"")</f>
        <v/>
      </c>
      <c r="AI146" s="95"/>
      <c r="AJ146" s="71" t="str">
        <f>IF(Deník!N147&lt;&gt;"",Deník!N147*-1,"")</f>
        <v/>
      </c>
      <c r="AK146" s="88"/>
      <c r="AL146" s="63" t="str">
        <f>IF(WEEKDAY(Deník!$C146,2)=1,IF(AND(Deník!$R146&gt;=0,Deník!$R146&lt;=1),"BE",Deník!$R146),"")</f>
        <v/>
      </c>
      <c r="AM146" s="13" t="str">
        <f>IF(WEEKDAY(Deník!$C146,2)=2,IF(AND(Deník!$R146&gt;=0,Deník!$R146&lt;=1),"BE",Deník!$R146),"")</f>
        <v/>
      </c>
      <c r="AN146" s="13" t="str">
        <f>IF(WEEKDAY(Deník!$C146,2)=3,IF(AND(Deník!$R146&gt;=0,Deník!$R146&lt;=1),"BE",Deník!$R146),"")</f>
        <v/>
      </c>
      <c r="AO146" s="13" t="str">
        <f>IF(WEEKDAY(Deník!$C146,2)=4,IF(AND(Deník!$R146&gt;=0,Deník!$R146&lt;=1),"BE",Deník!$R146),"")</f>
        <v/>
      </c>
      <c r="AP146" s="60" t="str">
        <f>IF(WEEKDAY(Deník!$C146,2)=5,IF(AND(Deník!$R146&gt;=0,Deník!$R146&lt;=1),"BE",Deník!$R146),"")</f>
        <v/>
      </c>
      <c r="AQ146" s="99"/>
      <c r="AR146" s="100">
        <f>Deník!D146</f>
        <v>0</v>
      </c>
      <c r="AS146" s="63" t="str">
        <f>IF(Deník!$D146&lt;&gt;"",IF(AND(Deník!$D146&gt;=AS$2,Deník!$D146&lt;=AS$3),IF(AND(Deník!$R146&gt;=0,Deník!$R146&lt;=1),"BE",Deník!$R146),""),"")</f>
        <v/>
      </c>
      <c r="AT146" s="63" t="str">
        <f>IF(Deník!$D146&lt;&gt;"",IF(AND(Deník!$D146&gt;=AT$2,Deník!$D146&lt;=AT$3),IF(AND(Deník!$R146&gt;=0,Deník!$R146&lt;=1),"BE",Deník!$R146),""),"")</f>
        <v/>
      </c>
      <c r="AU146" s="63" t="str">
        <f>IF(Deník!$D146&lt;&gt;"",IF(AND(Deník!$D146&gt;=AU$2,Deník!$D146&lt;=AU$3),IF(AND(Deník!$R146&gt;=0,Deník!$R146&lt;=1),"BE",Deník!$R146),""),"")</f>
        <v/>
      </c>
      <c r="AV146" s="63" t="str">
        <f>IF(Deník!$D146&lt;&gt;"",IF(AND(Deník!$D146&gt;=AV$2,Deník!$D146&lt;=AV$3),IF(AND(Deník!$R146&gt;=0,Deník!$R146&lt;=1),"BE",Deník!$R146),""),"")</f>
        <v/>
      </c>
      <c r="AW146" s="63" t="str">
        <f>IF(Deník!$D146&lt;&gt;"",IF(AND(Deník!$D146&gt;=AW$2,Deník!$D146&lt;=AW$3),IF(AND(Deník!$R146&gt;=0,Deník!$R146&lt;=1),"BE",Deník!$R146),""),"")</f>
        <v/>
      </c>
      <c r="AX146" s="63" t="str">
        <f>IF(Deník!$D146&lt;&gt;"",IF(AND(Deník!$D146&gt;=AX$2,Deník!$D146&lt;=AX$3),IF(AND(Deník!$R146&gt;=0,Deník!$R146&lt;=1),"BE",Deník!$R146),""),"")</f>
        <v/>
      </c>
      <c r="AY146" s="63" t="str">
        <f>IF(Deník!$D146&lt;&gt;"",IF(AND(Deník!$D146&gt;=AY$2,Deník!$D146&lt;=AY$3),IF(AND(Deník!$R146&gt;=0,Deník!$R146&lt;=1),"BE",Deník!$R146),""),"")</f>
        <v/>
      </c>
      <c r="AZ146" s="63" t="str">
        <f>IF(Deník!$D146&lt;&gt;"",IF(AND(Deník!$D146&gt;=AZ$2,Deník!$D146&lt;=AZ$3),IF(AND(Deník!$R146&gt;=0,Deník!$R146&lt;=1),"BE",Deník!$R146),""),"")</f>
        <v/>
      </c>
      <c r="BA146" s="63" t="str">
        <f>IF(Deník!$D146&lt;&gt;"",IF(AND(Deník!$D146&gt;=BA$2,Deník!$D146&lt;=BA$3),IF(AND(Deník!$R146&gt;=0,Deník!$R146&lt;=1),"BE",Deník!$R146),""),"")</f>
        <v/>
      </c>
      <c r="BB146" s="63" t="str">
        <f>IF(Deník!$D146&lt;&gt;"",IF(AND(Deník!$D146&gt;=BB$2,Deník!$D146&lt;=BB$3),IF(AND(Deník!$R146&gt;=0,Deník!$R146&lt;=1),"BE",Deník!$R146),""),"")</f>
        <v/>
      </c>
      <c r="BC146" s="71" t="str">
        <f>IF(Deník!$D146&lt;&gt;"",IF(AND(Deník!$D146&gt;=BC$2,Deník!$D146&lt;=BC$3),IF(AND(Deník!$R146&gt;=0,Deník!$R146&lt;=1),"BE",Deník!$R146),""),"")</f>
        <v/>
      </c>
      <c r="BD146" s="20" t="str">
        <f>IF(Deník!$J147="S",(Deník!$M147-Deník!$K147),IF(Deník!$J147="L",(Deník!$K147-Deník!$M147),""))</f>
        <v/>
      </c>
      <c r="BE146" s="20" t="str">
        <f>IF(Deník!$J147="S",(Deník!$K147-Deník!$O147),IF(Deník!$J147="L",(Deník!$O147-Deník!$K147),""))</f>
        <v/>
      </c>
      <c r="BF146" s="20" t="str">
        <f>IF(Deník!$J147="S",(Deník!$K147-Deník!$L147),IF(Deník!$J147="L",(Deník!$L147-Deník!$K147),""))</f>
        <v/>
      </c>
      <c r="BG146" s="20" t="str">
        <f>IF(Deník!$J147="S",(Deník!$K147-Deník!$S147),IF(Deník!$J147="L",(Deník!$S147-Deník!$K147),""))</f>
        <v/>
      </c>
      <c r="BH146" s="20" t="str">
        <f>IF(Deník!$J147="S",(Deník!$K147-Deník!$U147),IF(Deník!$J147="L",(Deník!$U147-Deník!$K147),""))</f>
        <v/>
      </c>
      <c r="BI146" s="20" t="str">
        <f>IF(Deník!$R146&gt;1,Deník!$R146,"")</f>
        <v/>
      </c>
      <c r="BJ146" s="20" t="str">
        <f>IF(Deník!$R146&lt;0,Deník!$R146,"")</f>
        <v/>
      </c>
      <c r="BK146" s="17"/>
      <c r="BM146" s="233" t="str">
        <f>IF(Deník!$R146&lt;&gt;"",IF(Deník!$Y146=Statistika!$F$78,IF(AND(Deník!$R146&gt;=0,Deník!$R146&lt;=1),"BE",Deník!$R146),""),"")</f>
        <v/>
      </c>
      <c r="BN146" s="233" t="str">
        <f>IF(Deník!$R146&lt;&gt;"",IF(Deník!$Y146=Statistika!$F$79,IF(AND(Deník!$R146&gt;=0,Deník!$R146&lt;=1),"BE",Deník!$R146),""),"")</f>
        <v/>
      </c>
      <c r="BO146" s="233" t="str">
        <f>IF(Deník!$R146&lt;&gt;"",IF(Deník!$Y146=Statistika!$F$80,IF(AND(Deník!$R146&gt;=0,Deník!$R146&lt;=1),"BE",Deník!$R146),""),"")</f>
        <v/>
      </c>
      <c r="BP146" s="233" t="str">
        <f>IF(Deník!$R146&lt;&gt;"",IF(Deník!$Y146=Statistika!$F$81,IF(AND(Deník!$R146&gt;=0,Deník!$R146&lt;=1),"BE",Deník!$R146),""),"")</f>
        <v/>
      </c>
      <c r="BQ146" s="233" t="str">
        <f>IF(Deník!$R146&lt;&gt;"",IF(Deník!$Y146=Statistika!$F$82,IF(AND(Deník!$R146&gt;=0,Deník!$R146&lt;=1),"BE",Deník!$R146),""),"")</f>
        <v/>
      </c>
      <c r="BR146" s="233" t="str">
        <f>IF(Deník!$R146&lt;&gt;"",IF(Deník!$Y146=Statistika!$F$83,IF(AND(Deník!$R146&gt;=0,Deník!$R146&lt;=1),"BE",Deník!$R146),""),"")</f>
        <v/>
      </c>
      <c r="BS146" s="233" t="str">
        <f>IF(Deník!$R146&lt;&gt;"",IF(Deník!$Y146=Statistika!$F$84,IF(AND(Deník!$R146&gt;=0,Deník!$R146&lt;=1),"BE",Deník!$R146),""),"")</f>
        <v/>
      </c>
      <c r="BT146" s="233" t="str">
        <f>IF(Deník!$R146&lt;&gt;"",IF(Deník!$Y146=Statistika!$F$85,IF(AND(Deník!$R146&gt;=0,Deník!$R146&lt;=1),"BE",Deník!$R146),""),"")</f>
        <v/>
      </c>
      <c r="BU146" s="233" t="str">
        <f>IF(Deník!$R146&lt;&gt;"",IF(Deník!$Y146=Statistika!$F$86,IF(AND(Deník!$R146&gt;=0,Deník!$R146&lt;=1),"BE",Deník!$R146),""),"")</f>
        <v/>
      </c>
      <c r="BV146" s="233" t="str">
        <f>IF(Deník!$R146&lt;&gt;"",IF(Deník!$Y146=Statistika!$F$87,IF(AND(Deník!$R146&gt;=0,Deník!$R146&lt;=1),"BE",Deník!$R146),""),"")</f>
        <v/>
      </c>
      <c r="BW146" s="233" t="str">
        <f>IF(Deník!$R146&lt;&gt;"",IF(Deník!$Y146=Statistika!$F$88,IF(AND(Deník!$R146&gt;=0,Deník!$R146&lt;=1),"BE",Deník!$R146),""),"")</f>
        <v/>
      </c>
      <c r="BX146" s="233" t="str">
        <f>IF(Deník!$R146&lt;&gt;"",IF(Deník!$Y146=Statistika!$F$89,IF(AND(Deník!$R146&gt;=0,Deník!$R146&lt;=1),"BE",Deník!$R146),""),"")</f>
        <v/>
      </c>
      <c r="BY146" s="233" t="str">
        <f>IF(Deník!$R146&lt;&gt;"",IF(Deník!$Y146=Statistika!$F$90,IF(AND(Deník!$R146&gt;=0,Deník!$R146&lt;=1),"BE",Deník!$R146),""),"")</f>
        <v/>
      </c>
      <c r="BZ146" s="233" t="str">
        <f>IF(Deník!$R146&lt;&gt;"",IF(Deník!$Y146=Statistika!$F$91,IF(AND(Deník!$R146&gt;=0,Deník!$R146&lt;=1),"BE",Deník!$R146),""),"")</f>
        <v/>
      </c>
      <c r="CA146" s="233"/>
      <c r="CB146" s="233" t="str">
        <f>IF(Deník!$R146&lt;&gt;"",IF(Deník!$AB146="SL",IF(AND(Deník!$R146&gt;=0,Deník!$R146&lt;=1),"BE",Deník!$R146),""),"")</f>
        <v/>
      </c>
      <c r="CC146" s="233" t="str">
        <f>IF(Deník!$R146&lt;&gt;"",IF(Deník!$AB146="BE10",IF(AND(Deník!$R146&gt;=0,Deník!$R146&lt;=1),"BE",Deník!$R146),""),"")</f>
        <v/>
      </c>
      <c r="CD146" s="233" t="str">
        <f>IF(Deník!$R146&lt;&gt;"",IF(Deník!$AB146="BE15",IF(AND(Deník!$R146&gt;=0,Deník!$R146&lt;=1),"BE",Deník!$R146),""),"")</f>
        <v/>
      </c>
      <c r="CE146" s="233" t="str">
        <f>IF(Deník!$R146&lt;&gt;"",IF(Deník!$AB146="BE20",IF(AND(Deník!$R146&gt;=0,Deník!$R146&lt;=1),"BE",Deník!$R146),""),"")</f>
        <v/>
      </c>
      <c r="CF146" s="233" t="str">
        <f>IF(Deník!$R146&lt;&gt;"",IF(Deník!$AB146="TP1",IF(AND(Deník!$R146&gt;=0,Deník!$R146&lt;=1),"BE",Deník!$R146),""),"")</f>
        <v/>
      </c>
      <c r="CG146" s="233" t="str">
        <f>IF(Deník!$R146&lt;&gt;"",IF(Deník!$AB146="TP2",IF(AND(Deník!$R146&gt;=0,Deník!$R146&lt;=1),"BE",Deník!$R146),""),"")</f>
        <v/>
      </c>
      <c r="CH146" s="233" t="str">
        <f>IF(Deník!$R146&lt;&gt;"",IF(Deník!$AB146="TP3",IF(AND(Deník!$R146&gt;=0,Deník!$R146&lt;=1),"BE",Deník!$R146),""),"")</f>
        <v/>
      </c>
      <c r="CI146" s="233" t="str">
        <f>IF(Deník!$R146&lt;&gt;"",IF(Deník!$AB146="Trailing SL",IF(AND(Deník!$R146&gt;=0,Deník!$R146&lt;=1),"BE",Deník!$R146),""),"")</f>
        <v/>
      </c>
      <c r="CJ146" s="233" t="str">
        <f>IF(Deník!$R146&lt;&gt;"",IF(Deník!$AB146="Manual",IF(AND(Deník!$R146&gt;=0,Deník!$R146&lt;=1),"BE",Deník!$R146),""),"")</f>
        <v/>
      </c>
      <c r="CK146" s="233"/>
      <c r="CL146" s="233" t="str">
        <f>IF(Deník!$R146&lt;0,IF(Deník!$AC146=Statistika!$F$117,Deník!$R146,""),"")</f>
        <v/>
      </c>
      <c r="CM146" s="233" t="str">
        <f>IF(Deník!$R146&lt;0,IF(Deník!$AC146=Statistika!$F$118,Deník!$R146,""),"")</f>
        <v/>
      </c>
      <c r="CN146" s="233" t="str">
        <f>IF(Deník!$R146&lt;0,IF(Deník!$AC146=Statistika!$F$119,Deník!$R146,""),"")</f>
        <v/>
      </c>
      <c r="CO146" s="233" t="str">
        <f>IF(Deník!$R146&lt;0,IF(Deník!$AC146=Statistika!$F$120,Deník!$R146,""),"")</f>
        <v/>
      </c>
      <c r="CP146" s="233" t="str">
        <f>IF(Deník!$R146&lt;0,IF(Deník!$AC146=Statistika!$F$121,Deník!$R146,""),"")</f>
        <v/>
      </c>
      <c r="CQ146" s="233" t="str">
        <f>IF(Deník!$R146&lt;0,IF(Deník!$AC146=Statistika!$F$122,Deník!$R146,""),"")</f>
        <v/>
      </c>
      <c r="CR146" s="233" t="str">
        <f>IF(Deník!$R146&lt;0,IF(Deník!$AC146=Statistika!$F$123,Deník!$R146,""),"")</f>
        <v/>
      </c>
      <c r="CS146" s="233" t="str">
        <f>IF(Deník!$R146&lt;0,IF(Deník!$AC146=Statistika!$F$124,Deník!$R146,""),"")</f>
        <v/>
      </c>
      <c r="CT146" s="233" t="str">
        <f>IF(Deník!$R146&lt;0,IF(Deník!$AC146=Statistika!$F$125,Deník!$R146,""),"")</f>
        <v/>
      </c>
      <c r="CU146" s="233"/>
      <c r="CV146" s="233" t="str">
        <f>IF(Deník!$R146&lt;0,IF(Deník!$AD146=$CV$2,Deník!$R146,""),"")</f>
        <v/>
      </c>
      <c r="CW146" s="233" t="str">
        <f>IF(Deník!$R146&lt;0,IF(Deník!$AD146=$CW$2,Deník!$R146,""),"")</f>
        <v/>
      </c>
      <c r="CX146" s="233" t="str">
        <f>IF(Deník!$R146&lt;0,IF(Deník!$AD146=$CX$2,Deník!$R146,""),"")</f>
        <v/>
      </c>
      <c r="CY146" s="233" t="str">
        <f>IF(Deník!$R146&lt;0,IF(Deník!$AD146=$CY$2,Deník!$R146,""),"")</f>
        <v/>
      </c>
      <c r="CZ146" s="233" t="str">
        <f>IF(Deník!$R146&lt;0,IF(Deník!$AD146=$CZ$2,Deník!$R146,""),"")</f>
        <v/>
      </c>
      <c r="DL146" s="221">
        <f t="shared" si="10"/>
        <v>93847.029999999984</v>
      </c>
      <c r="DM146" s="220">
        <f t="shared" si="9"/>
        <v>-6.1529700000000132E-2</v>
      </c>
      <c r="DO146" s="50">
        <f>Deník!W147</f>
        <v>0</v>
      </c>
      <c r="DP146" s="102" t="str">
        <f>IF(AND(Deník!W147&gt;0),1,"")</f>
        <v/>
      </c>
      <c r="DQ146" s="102">
        <f>IF(AND(Deník!W147&lt;=0),1,"")</f>
        <v>1</v>
      </c>
      <c r="DR146" s="227"/>
      <c r="DS146" s="228"/>
      <c r="DT146" s="85"/>
      <c r="DU146" s="54">
        <f>IF(MONTH(Deník!$C146)=DU$2,Deník!$W146,"")</f>
        <v>0</v>
      </c>
      <c r="DV146" s="222" t="str">
        <f>IF(MONTH(Deník!$C146)=DV$2,Deník!$W146,"")</f>
        <v/>
      </c>
      <c r="DW146" s="222" t="str">
        <f>IF(MONTH(Deník!$C146)=DW$2,Deník!$W146,"")</f>
        <v/>
      </c>
      <c r="DX146" s="222" t="str">
        <f>IF(MONTH(Deník!$C146)=DX$2,Deník!$W146,"")</f>
        <v/>
      </c>
      <c r="DY146" s="222" t="str">
        <f>IF(MONTH(Deník!$C146)=DY$2,Deník!$W146,"")</f>
        <v/>
      </c>
      <c r="DZ146" s="222" t="str">
        <f>IF(MONTH(Deník!$C146)=DZ$2,Deník!$W146,"")</f>
        <v/>
      </c>
      <c r="EA146" s="222" t="str">
        <f>IF(MONTH(Deník!$C146)=EA$2,Deník!$W146,"")</f>
        <v/>
      </c>
      <c r="EB146" s="222" t="str">
        <f>IF(MONTH(Deník!$C146)=EB$2,Deník!$W146,"")</f>
        <v/>
      </c>
      <c r="EC146" s="222" t="str">
        <f>IF(MONTH(Deník!$C146)=EC$2,Deník!$W146,"")</f>
        <v/>
      </c>
      <c r="ED146" s="222" t="str">
        <f>IF(MONTH(Deník!$C146)=ED$2,Deník!$W146,"")</f>
        <v/>
      </c>
      <c r="EE146" s="222" t="str">
        <f>IF(MONTH(Deník!$C146)=EE$2,Deník!$W146,"")</f>
        <v/>
      </c>
      <c r="EF146" s="222" t="str">
        <f>IF(MONTH(Deník!$C146)=EF$2,Deník!$W146,"")</f>
        <v/>
      </c>
      <c r="EI146" s="600" t="str">
        <f>IF(Deník!$W146&lt;&gt;"",IF(Deník!$B146=Statistika!$F$63,Deník!$W146,""),"")</f>
        <v/>
      </c>
      <c r="EJ146" s="13" t="str">
        <f>IF(Deník!$W146&lt;&gt;"",IF(Deník!$B146=Statistika!$F$64,Deník!$W146,""),"")</f>
        <v/>
      </c>
      <c r="EK146" s="13" t="str">
        <f>IF(Deník!$W146&lt;&gt;"",IF(Deník!$B146=Statistika!$F$65,Deník!$W146,""),"")</f>
        <v/>
      </c>
      <c r="EL146" s="13" t="str">
        <f>IF(Deník!$W146&lt;&gt;"",IF(Deník!$B146=Statistika!$F$66,Deník!$W146,""),"")</f>
        <v/>
      </c>
      <c r="EM146" s="13" t="str">
        <f>IF(Deník!$W146&lt;&gt;"",IF(Deník!$B146=Statistika!$F$67,Deník!$W146,""),"")</f>
        <v/>
      </c>
      <c r="EN146" s="13" t="str">
        <f>IF(Deník!$W146&lt;&gt;"",IF(Deník!$B146=Statistika!$F$68,Deník!$W146,""),"")</f>
        <v/>
      </c>
      <c r="EO146" s="13" t="str">
        <f>IF(Deník!$W146&lt;&gt;"",IF(Deník!$B146=Statistika!$F$69,Deník!$W146,""),"")</f>
        <v/>
      </c>
      <c r="EP146" s="601" t="str">
        <f>IF(Deník!$W146&lt;&gt;"",IF(Deník!$B146=Statistika!$F$70,Deník!$W146,""),"")</f>
        <v/>
      </c>
      <c r="EQ146" s="90"/>
      <c r="ER146" s="63" t="str">
        <f>IF(Deník!$W146&lt;&gt;"",IF(Deník!$J146="L",Deník!$W146,""),"")</f>
        <v/>
      </c>
      <c r="ES146" s="13" t="str">
        <f>IF(Deník!$W146&lt;&gt;"",IF(Deník!$J146="S",Deník!$W146,""),"")</f>
        <v/>
      </c>
      <c r="ET146" s="95"/>
      <c r="EU146" s="88"/>
      <c r="EV146" s="63" t="str">
        <f>IF(WEEKDAY(Deník!$C146,2)=1,Deník!$W146,"")</f>
        <v/>
      </c>
      <c r="EW146" s="13" t="str">
        <f>IF(WEEKDAY(Deník!$C146,2)=2,Deník!$W146,"")</f>
        <v/>
      </c>
      <c r="EX146" s="13" t="str">
        <f>IF(WEEKDAY(Deník!$C146,2)=3,Deník!$W146,"")</f>
        <v/>
      </c>
      <c r="EY146" s="13" t="str">
        <f>IF(WEEKDAY(Deník!$C146,2)=4,Deník!$W146,"")</f>
        <v/>
      </c>
      <c r="EZ146" s="60" t="str">
        <f>IF(WEEKDAY(Deník!$C146,2)=5,Deník!$W146,"")</f>
        <v/>
      </c>
      <c r="FA146" s="99"/>
      <c r="FB146" s="100">
        <f>Deník!D146</f>
        <v>0</v>
      </c>
      <c r="FC146" s="63">
        <f>IF($FB146&lt;&gt;"",IF(AND($FB146&gt;=FC$2,$FB146&lt;=FC$3),Deník!$W146,""))</f>
        <v>0</v>
      </c>
      <c r="FD146" s="63" t="str">
        <f>IF($FB146&lt;&gt;"",IF(AND($FB146&gt;=FD$2,$FB146&lt;=FD$3),Deník!$W146,""))</f>
        <v/>
      </c>
      <c r="FE146" s="63" t="str">
        <f>IF($FB146&lt;&gt;"",IF(AND($FB146&gt;=FE$2,$FB146&lt;=FE$3),Deník!$W146,""))</f>
        <v/>
      </c>
      <c r="FF146" s="63" t="str">
        <f>IF($FB146&lt;&gt;"",IF(AND($FB146&gt;=FF$2,$FB146&lt;=FF$3),Deník!$W146,""))</f>
        <v/>
      </c>
      <c r="FG146" s="63" t="str">
        <f>IF($FB146&lt;&gt;"",IF(AND($FB146&gt;=FG$2,$FB146&lt;=FG$3),Deník!$W146,""))</f>
        <v/>
      </c>
      <c r="FH146" s="63" t="str">
        <f>IF($FB146&lt;&gt;"",IF(AND($FB146&gt;=FH$2,$FB146&lt;=FH$3),Deník!$W146,""))</f>
        <v/>
      </c>
      <c r="FI146" s="63" t="str">
        <f>IF($FB146&lt;&gt;"",IF(AND($FB146&gt;=FI$2,$FB146&lt;=FI$3),Deník!$W146,""))</f>
        <v/>
      </c>
      <c r="FJ146" s="63" t="str">
        <f>IF($FB146&lt;&gt;"",IF(AND($FB146&gt;=FJ$2,$FB146&lt;=FJ$3),Deník!$W146,""))</f>
        <v/>
      </c>
      <c r="FK146" s="63" t="str">
        <f>IF($FB146&lt;&gt;"",IF(AND($FB146&gt;=FK$2,$FB146&lt;=FK$3),Deník!$W146,""))</f>
        <v/>
      </c>
      <c r="FL146" s="63" t="str">
        <f>IF($FB146&lt;&gt;"",IF(AND($FB146&gt;=FL$2,$FB146&lt;=FL$3),Deník!$W146,""))</f>
        <v/>
      </c>
      <c r="FM146" s="63" t="str">
        <f>IF($FB146&lt;&gt;"",IF(AND($FB146&gt;=FM$2,$FB146&lt;=FM$3),Deník!$W146,""))</f>
        <v/>
      </c>
      <c r="FN146" s="13"/>
      <c r="FO146" s="20" t="str">
        <f>IF(Deník!$W146&gt;1,Deník!$W146,"")</f>
        <v/>
      </c>
      <c r="FP146" s="20" t="str">
        <f>IF(Deník!$W146&lt;0,Deník!$W146,"")</f>
        <v/>
      </c>
      <c r="FQ146" s="17"/>
      <c r="FS146" s="233"/>
      <c r="FT146" s="233" t="str">
        <f>IF(Deník!$W146&lt;&gt;"",IF(Deník!$Y146=Statistika!$F$78,Deník!$W146,""),"")</f>
        <v/>
      </c>
      <c r="FU146" s="233" t="str">
        <f>IF(Deník!$W146&lt;&gt;"",IF(Deník!$Y146=Statistika!$F$79,Deník!$W146,""),"")</f>
        <v/>
      </c>
      <c r="FV146" s="233" t="str">
        <f>IF(Deník!$W146&lt;&gt;"",IF(Deník!$Y146=Statistika!$F$80,Deník!$W146,""),"")</f>
        <v/>
      </c>
      <c r="FW146" s="233" t="str">
        <f>IF(Deník!$W146&lt;&gt;"",IF(Deník!$Y146=Statistika!$F$81,Deník!$W146,""),"")</f>
        <v/>
      </c>
      <c r="FX146" s="233" t="str">
        <f>IF(Deník!$W146&lt;&gt;"",IF(Deník!$Y146=Statistika!$F$82,Deník!$W146,""),"")</f>
        <v/>
      </c>
      <c r="FY146" s="233" t="str">
        <f>IF(Deník!$W146&lt;&gt;"",IF(Deník!$Y146=Statistika!$F$83,Deník!$W146,""),"")</f>
        <v/>
      </c>
      <c r="FZ146" s="233" t="str">
        <f>IF(Deník!$W146&lt;&gt;"",IF(Deník!$Y146=Statistika!$F$84,Deník!$W146,""),"")</f>
        <v/>
      </c>
      <c r="GA146" s="233" t="str">
        <f>IF(Deník!$W146&lt;&gt;"",IF(Deník!$Y146=Statistika!$F$85,Deník!$W146,""),"")</f>
        <v/>
      </c>
      <c r="GB146" s="233" t="str">
        <f>IF(Deník!$W146&lt;&gt;"",IF(Deník!$Y146=Statistika!$F$86,Deník!$W146,""),"")</f>
        <v/>
      </c>
      <c r="GC146" s="233" t="str">
        <f>IF(Deník!$W146&lt;&gt;"",IF(Deník!$Y146=Statistika!$F$87,Deník!$W146,""),"")</f>
        <v/>
      </c>
      <c r="GD146" s="233" t="str">
        <f>IF(Deník!$W146&lt;&gt;"",IF(Deník!$Y146=Statistika!$F$88,Deník!$W146,""),"")</f>
        <v/>
      </c>
      <c r="GE146" s="233" t="str">
        <f>IF(Deník!$W146&lt;&gt;"",IF(Deník!$Y146=Statistika!$F$89,Deník!$W146,""),"")</f>
        <v/>
      </c>
      <c r="GF146" s="233" t="str">
        <f>IF(Deník!$W146&lt;&gt;"",IF(Deník!$Y146=Statistika!$F$90,Deník!$W146,""),"")</f>
        <v/>
      </c>
      <c r="GG146" s="233" t="str">
        <f>IF(Deník!$W146&lt;&gt;"",IF(Deník!$Y146=Statistika!$F$91,Deník!$W146,""),"")</f>
        <v/>
      </c>
      <c r="GH146" s="233"/>
      <c r="GI146" s="233" t="str">
        <f>IF(Deník!$W146&lt;&gt;"",IF(Deník!$AB146=Statistika!$L$100,Deník!$W146,""),"")</f>
        <v/>
      </c>
      <c r="GJ146" s="233" t="str">
        <f>IF(Deník!$W146&lt;&gt;"",IF(Deník!$AB146=Statistika!$L$101,Deník!$W146,""),"")</f>
        <v/>
      </c>
      <c r="GK146" s="233" t="str">
        <f>IF(Deník!$W146&lt;&gt;"",IF(Deník!$AB146=Statistika!$L$102,Deník!$W146,""),"")</f>
        <v/>
      </c>
      <c r="GL146" s="233" t="str">
        <f>IF(Deník!$W146&lt;&gt;"",IF(Deník!$AB146=Statistika!$L$103,Deník!$W146,""),"")</f>
        <v/>
      </c>
      <c r="GM146" s="233" t="str">
        <f>IF(Deník!$W146&lt;&gt;"",IF(Deník!$AB146=Statistika!$L$104,Deník!$W146,""),"")</f>
        <v/>
      </c>
      <c r="GN146" s="233" t="str">
        <f>IF(Deník!$W146&lt;&gt;"",IF(Deník!$AB146=Statistika!$L$105,Deník!$W146,""),"")</f>
        <v/>
      </c>
      <c r="GO146" s="233" t="str">
        <f>IF(Deník!$W146&lt;&gt;"",IF(Deník!$AB146=Statistika!$L$106,Deník!$W146,""),"")</f>
        <v/>
      </c>
      <c r="GP146" s="233" t="str">
        <f>IF(Deník!$W146&lt;&gt;"",IF(Deník!$AB146=Statistika!$L$107,Deník!$W146,""),"")</f>
        <v/>
      </c>
      <c r="GQ146" s="233" t="str">
        <f>IF(Deník!$W146&lt;&gt;"",IF(Deník!$AB146=Statistika!$L$108,Deník!$W146,""),"")</f>
        <v/>
      </c>
      <c r="GS146" s="233" t="str">
        <f>IF(Deník!$W146&lt;0,IF(Deník!$AC146=Statistika!$F$117,Deník!$W146,""),"")</f>
        <v/>
      </c>
      <c r="GT146" s="233" t="str">
        <f>IF(Deník!$W146&lt;0,IF(Deník!$AC146=Statistika!$F$118,Deník!$W146,""),"")</f>
        <v/>
      </c>
      <c r="GU146" s="233" t="str">
        <f>IF(Deník!$W146&lt;0,IF(Deník!$AC146=Statistika!$F$119,Deník!$W146,""),"")</f>
        <v/>
      </c>
      <c r="GV146" s="233" t="str">
        <f>IF(Deník!$W146&lt;0,IF(Deník!$AC146=Statistika!$F$120,Deník!$W146,""),"")</f>
        <v/>
      </c>
      <c r="GW146" s="233" t="str">
        <f>IF(Deník!$W146&lt;0,IF(Deník!$AC146=Statistika!$F$121,Deník!$W146,""),"")</f>
        <v/>
      </c>
      <c r="GX146" s="233" t="str">
        <f>IF(Deník!$W146&lt;0,IF(Deník!$AC146=Statistika!$F$122,Deník!$W146,""),"")</f>
        <v/>
      </c>
      <c r="GY146" s="233" t="str">
        <f>IF(Deník!$W146&lt;0,IF(Deník!$AC146=Statistika!$F$123,Deník!$W146,""),"")</f>
        <v/>
      </c>
      <c r="GZ146" s="233" t="str">
        <f>IF(Deník!$W146&lt;0,IF(Deník!$AC146=Statistika!$F$124,Deník!$W146,""),"")</f>
        <v/>
      </c>
      <c r="HA146" s="233" t="str">
        <f>IF(Deník!$W146&lt;0,IF(Deník!$AC146=Statistika!$F$125,Deník!$W146,""),"")</f>
        <v/>
      </c>
      <c r="HC146" s="233" t="str">
        <f>IF(Deník!$W146&lt;0,IF(Deník!$AD146=Statistika!$F$133,Deník!$W146,""),"")</f>
        <v/>
      </c>
      <c r="HD146" s="233" t="str">
        <f>IF(Deník!$W146&lt;0,IF(Deník!$AD146=Statistika!$F$134,Deník!$W146,""),"")</f>
        <v/>
      </c>
      <c r="HE146" s="233" t="str">
        <f>IF(Deník!$W146&lt;0,IF(Deník!$AD146=Statistika!$F$135,Deník!$W146,""),"")</f>
        <v/>
      </c>
      <c r="HF146" s="233" t="str">
        <f>IF(Deník!$W146&lt;0,IF(Deník!$AD146=Statistika!$F$136,Deník!$W146,""),"")</f>
        <v/>
      </c>
      <c r="HG146" s="233" t="str">
        <f>IF(Deník!$W146&lt;0,IF(Deník!$AD146=Statistika!$F$137,Deník!$W146,""),"")</f>
        <v/>
      </c>
      <c r="ID146" s="8">
        <f>Tabulka4[[#This Row],[Sloupec3]]</f>
        <v>0</v>
      </c>
      <c r="IE146" s="17" t="str">
        <f>IF(AND([1]Deník!$C146&gt;='[1]Měsíční shrnutí'!$D$1,[1]Deník!$C146&lt;='[1]Měsíční shrnutí'!$F$1),[1]Deník!$X146,"")</f>
        <v/>
      </c>
    </row>
    <row r="147" spans="1:239">
      <c r="A147" s="8">
        <f>Deník!C148</f>
        <v>0</v>
      </c>
      <c r="B147" s="50" t="str">
        <f>Deník!R148</f>
        <v/>
      </c>
      <c r="C147" s="102" t="str">
        <f>IF(AND(Deník!R148&gt;1,Deník!R148&lt;&gt;""),1,"")</f>
        <v/>
      </c>
      <c r="D147" s="102" t="str">
        <f>IF(AND(Deník!R148&lt;=0,Deník!R148&lt;&gt;""),1,"")</f>
        <v/>
      </c>
      <c r="E147" s="103" t="str">
        <f>IF(AND(Deník!R148&gt;=0,Deník!R148&lt;=1),1,"")</f>
        <v/>
      </c>
      <c r="F147" s="79" t="str">
        <f>IF(Deník!R148&lt;&gt;"",Deník!R148+F146,"")</f>
        <v/>
      </c>
      <c r="G147" s="85"/>
      <c r="H147" s="54" t="str">
        <f>IF(MONTH(Deník!$C147)=H$2,IF(AND(Deník!$R147&gt;=0,Deník!$R147&lt;=1),"BE",Deník!$R147),"")</f>
        <v/>
      </c>
      <c r="I147" s="11" t="str">
        <f>IF(MONTH(Deník!$C147)=I$2,IF(AND(Deník!$R147&gt;=0,Deník!$R147&lt;=1),"BE",Deník!$R147),"")</f>
        <v/>
      </c>
      <c r="J147" s="11" t="str">
        <f>IF(MONTH(Deník!$C147)=J$2,IF(AND(Deník!$R147&gt;=0,Deník!$R147&lt;=1),"BE",Deník!$R147),"")</f>
        <v/>
      </c>
      <c r="K147" s="11" t="str">
        <f>IF(MONTH(Deník!$C147)=K$2,IF(AND(Deník!$R147&gt;=0,Deník!$R147&lt;=1),"BE",Deník!$R147),"")</f>
        <v/>
      </c>
      <c r="L147" s="11" t="str">
        <f>IF(MONTH(Deník!$C147)=L$2,IF(AND(Deník!$R147&gt;=0,Deník!$R147&lt;=1),"BE",Deník!$R147),"")</f>
        <v/>
      </c>
      <c r="M147" s="11" t="str">
        <f>IF(MONTH(Deník!$C147)=M$2,IF(AND(Deník!$R147&gt;=0,Deník!$R147&lt;=1),"BE",Deník!$R147),"")</f>
        <v/>
      </c>
      <c r="N147" s="11" t="str">
        <f>IF(MONTH(Deník!$C147)=N$2,IF(AND(Deník!$R147&gt;=0,Deník!$R147&lt;=1),"BE",Deník!$R147),"")</f>
        <v/>
      </c>
      <c r="O147" s="11" t="str">
        <f>IF(MONTH(Deník!$C147)=O$2,IF(AND(Deník!$R147&gt;=0,Deník!$R147&lt;=1),"BE",Deník!$R147),"")</f>
        <v/>
      </c>
      <c r="P147" s="11" t="str">
        <f>IF(MONTH(Deník!$C147)=P$2,IF(AND(Deník!$R147&gt;=0,Deník!$R147&lt;=1),"BE",Deník!$R147),"")</f>
        <v/>
      </c>
      <c r="Q147" s="11" t="str">
        <f>IF(MONTH(Deník!$C147)=Q$2,IF(AND(Deník!$R147&gt;=0,Deník!$R147&lt;=1),"BE",Deník!$R147),"")</f>
        <v/>
      </c>
      <c r="R147" s="11" t="str">
        <f>IF(MONTH(Deník!$C147)=R$2,IF(AND(Deník!$R147&gt;=0,Deník!$R147&lt;=1),"BE",Deník!$R147),"")</f>
        <v/>
      </c>
      <c r="S147" s="57" t="str">
        <f>IF(MONTH(Deník!$C147)=S$2,IF(AND(Deník!$R147&gt;=0,Deník!$R147&lt;=1),"BE",Deník!$R147),"")</f>
        <v/>
      </c>
      <c r="U147" s="12"/>
      <c r="V147" s="12"/>
      <c r="X147" s="600" t="str">
        <f>IF(Deník!$R147&lt;&gt;"",IF(Deník!$B147=Statistika!$F$63,IF(AND(Deník!$R147&gt;=0,Deník!$R147&lt;=1),"BE",Deník!$R147),""),"")</f>
        <v/>
      </c>
      <c r="Y147" s="13" t="str">
        <f>IF(Deník!$R147&lt;&gt;"",IF(Deník!$B147=Statistika!$F$64,IF(AND(Deník!$R147&gt;=0,Deník!$R147&lt;=1),"BE",Deník!$R147),""),"")</f>
        <v/>
      </c>
      <c r="Z147" s="13" t="str">
        <f>IF(Deník!$R147&lt;&gt;"",IF(Deník!$B147=Statistika!$F$65,IF(AND(Deník!$R147&gt;=0,Deník!$R147&lt;=1),"BE",Deník!$R147),""),"")</f>
        <v/>
      </c>
      <c r="AA147" s="13" t="str">
        <f>IF(Deník!$R147&lt;&gt;"",IF(Deník!$B147=Statistika!$F$66,IF(AND(Deník!$R147&gt;=0,Deník!$R147&lt;=1),"BE",Deník!$R147),""),"")</f>
        <v/>
      </c>
      <c r="AB147" s="13" t="str">
        <f>IF(Deník!$R147&lt;&gt;"",IF(Deník!$B147=Statistika!$F$67,IF(AND(Deník!$R147&gt;=0,Deník!$R147&lt;=1),"BE",Deník!$R147),""),"")</f>
        <v/>
      </c>
      <c r="AC147" s="13" t="str">
        <f>IF(Deník!$R147&lt;&gt;"",IF(Deník!$B147=Statistika!$F$68,IF(AND(Deník!$R147&gt;=0,Deník!$R147&lt;=1),"BE",Deník!$R147),""),"")</f>
        <v/>
      </c>
      <c r="AD147" s="13" t="str">
        <f>IF(Deník!$R147&lt;&gt;"",IF(Deník!$B147=Statistika!$F$69,IF(AND(Deník!$R147&gt;=0,Deník!$R147&lt;=1),"BE",Deník!$R147),""),"")</f>
        <v/>
      </c>
      <c r="AE147" s="601" t="str">
        <f>IF(Deník!$R147&lt;&gt;"",IF(Deník!$B147=Statistika!$F$70,IF(AND(Deník!$R147&gt;=0,Deník!$R147&lt;=1),"BE",Deník!$R147),""),"")</f>
        <v/>
      </c>
      <c r="AF147" s="90"/>
      <c r="AG147" s="63" t="str">
        <f>IF(Deník!$R147&lt;&gt;"",IF(Deník!$J147="L",IF(AND(Deník!$R147&gt;=0,Deník!$R147&lt;=1),"BE",Deník!$R147),""),"")</f>
        <v/>
      </c>
      <c r="AH147" s="13" t="str">
        <f>IF(Deník!$R147&lt;&gt;"",IF(Deník!$J147="S",IF(AND(Deník!$R147&gt;=0,Deník!$R147&lt;=1),"BE",Deník!$R147),""),"")</f>
        <v/>
      </c>
      <c r="AI147" s="95"/>
      <c r="AJ147" s="71" t="str">
        <f>IF(Deník!N148&lt;&gt;"",Deník!N148*-1,"")</f>
        <v/>
      </c>
      <c r="AK147" s="88"/>
      <c r="AL147" s="63" t="str">
        <f>IF(WEEKDAY(Deník!$C147,2)=1,IF(AND(Deník!$R147&gt;=0,Deník!$R147&lt;=1),"BE",Deník!$R147),"")</f>
        <v/>
      </c>
      <c r="AM147" s="13" t="str">
        <f>IF(WEEKDAY(Deník!$C147,2)=2,IF(AND(Deník!$R147&gt;=0,Deník!$R147&lt;=1),"BE",Deník!$R147),"")</f>
        <v/>
      </c>
      <c r="AN147" s="13" t="str">
        <f>IF(WEEKDAY(Deník!$C147,2)=3,IF(AND(Deník!$R147&gt;=0,Deník!$R147&lt;=1),"BE",Deník!$R147),"")</f>
        <v/>
      </c>
      <c r="AO147" s="13" t="str">
        <f>IF(WEEKDAY(Deník!$C147,2)=4,IF(AND(Deník!$R147&gt;=0,Deník!$R147&lt;=1),"BE",Deník!$R147),"")</f>
        <v/>
      </c>
      <c r="AP147" s="60" t="str">
        <f>IF(WEEKDAY(Deník!$C147,2)=5,IF(AND(Deník!$R147&gt;=0,Deník!$R147&lt;=1),"BE",Deník!$R147),"")</f>
        <v/>
      </c>
      <c r="AQ147" s="99"/>
      <c r="AR147" s="100">
        <f>Deník!D147</f>
        <v>0</v>
      </c>
      <c r="AS147" s="63" t="str">
        <f>IF(Deník!$D147&lt;&gt;"",IF(AND(Deník!$D147&gt;=AS$2,Deník!$D147&lt;=AS$3),IF(AND(Deník!$R147&gt;=0,Deník!$R147&lt;=1),"BE",Deník!$R147),""),"")</f>
        <v/>
      </c>
      <c r="AT147" s="63" t="str">
        <f>IF(Deník!$D147&lt;&gt;"",IF(AND(Deník!$D147&gt;=AT$2,Deník!$D147&lt;=AT$3),IF(AND(Deník!$R147&gt;=0,Deník!$R147&lt;=1),"BE",Deník!$R147),""),"")</f>
        <v/>
      </c>
      <c r="AU147" s="63" t="str">
        <f>IF(Deník!$D147&lt;&gt;"",IF(AND(Deník!$D147&gt;=AU$2,Deník!$D147&lt;=AU$3),IF(AND(Deník!$R147&gt;=0,Deník!$R147&lt;=1),"BE",Deník!$R147),""),"")</f>
        <v/>
      </c>
      <c r="AV147" s="63" t="str">
        <f>IF(Deník!$D147&lt;&gt;"",IF(AND(Deník!$D147&gt;=AV$2,Deník!$D147&lt;=AV$3),IF(AND(Deník!$R147&gt;=0,Deník!$R147&lt;=1),"BE",Deník!$R147),""),"")</f>
        <v/>
      </c>
      <c r="AW147" s="63" t="str">
        <f>IF(Deník!$D147&lt;&gt;"",IF(AND(Deník!$D147&gt;=AW$2,Deník!$D147&lt;=AW$3),IF(AND(Deník!$R147&gt;=0,Deník!$R147&lt;=1),"BE",Deník!$R147),""),"")</f>
        <v/>
      </c>
      <c r="AX147" s="63" t="str">
        <f>IF(Deník!$D147&lt;&gt;"",IF(AND(Deník!$D147&gt;=AX$2,Deník!$D147&lt;=AX$3),IF(AND(Deník!$R147&gt;=0,Deník!$R147&lt;=1),"BE",Deník!$R147),""),"")</f>
        <v/>
      </c>
      <c r="AY147" s="63" t="str">
        <f>IF(Deník!$D147&lt;&gt;"",IF(AND(Deník!$D147&gt;=AY$2,Deník!$D147&lt;=AY$3),IF(AND(Deník!$R147&gt;=0,Deník!$R147&lt;=1),"BE",Deník!$R147),""),"")</f>
        <v/>
      </c>
      <c r="AZ147" s="63" t="str">
        <f>IF(Deník!$D147&lt;&gt;"",IF(AND(Deník!$D147&gt;=AZ$2,Deník!$D147&lt;=AZ$3),IF(AND(Deník!$R147&gt;=0,Deník!$R147&lt;=1),"BE",Deník!$R147),""),"")</f>
        <v/>
      </c>
      <c r="BA147" s="63" t="str">
        <f>IF(Deník!$D147&lt;&gt;"",IF(AND(Deník!$D147&gt;=BA$2,Deník!$D147&lt;=BA$3),IF(AND(Deník!$R147&gt;=0,Deník!$R147&lt;=1),"BE",Deník!$R147),""),"")</f>
        <v/>
      </c>
      <c r="BB147" s="63" t="str">
        <f>IF(Deník!$D147&lt;&gt;"",IF(AND(Deník!$D147&gt;=BB$2,Deník!$D147&lt;=BB$3),IF(AND(Deník!$R147&gt;=0,Deník!$R147&lt;=1),"BE",Deník!$R147),""),"")</f>
        <v/>
      </c>
      <c r="BC147" s="71" t="str">
        <f>IF(Deník!$D147&lt;&gt;"",IF(AND(Deník!$D147&gt;=BC$2,Deník!$D147&lt;=BC$3),IF(AND(Deník!$R147&gt;=0,Deník!$R147&lt;=1),"BE",Deník!$R147),""),"")</f>
        <v/>
      </c>
      <c r="BD147" s="20" t="str">
        <f>IF(Deník!$J148="S",(Deník!$M148-Deník!$K148),IF(Deník!$J148="L",(Deník!$K148-Deník!$M148),""))</f>
        <v/>
      </c>
      <c r="BE147" s="20" t="str">
        <f>IF(Deník!$J148="S",(Deník!$K148-Deník!$O148),IF(Deník!$J148="L",(Deník!$O148-Deník!$K148),""))</f>
        <v/>
      </c>
      <c r="BF147" s="20" t="str">
        <f>IF(Deník!$J148="S",(Deník!$K148-Deník!$L148),IF(Deník!$J148="L",(Deník!$L148-Deník!$K148),""))</f>
        <v/>
      </c>
      <c r="BG147" s="20" t="str">
        <f>IF(Deník!$J148="S",(Deník!$K148-Deník!$S148),IF(Deník!$J148="L",(Deník!$S148-Deník!$K148),""))</f>
        <v/>
      </c>
      <c r="BH147" s="20" t="str">
        <f>IF(Deník!$J148="S",(Deník!$K148-Deník!$U148),IF(Deník!$J148="L",(Deník!$U148-Deník!$K148),""))</f>
        <v/>
      </c>
      <c r="BI147" s="20" t="str">
        <f>IF(Deník!$R147&gt;1,Deník!$R147,"")</f>
        <v/>
      </c>
      <c r="BJ147" s="20" t="str">
        <f>IF(Deník!$R147&lt;0,Deník!$R147,"")</f>
        <v/>
      </c>
      <c r="BK147" s="17"/>
      <c r="BM147" s="233" t="str">
        <f>IF(Deník!$R147&lt;&gt;"",IF(Deník!$Y147=Statistika!$F$78,IF(AND(Deník!$R147&gt;=0,Deník!$R147&lt;=1),"BE",Deník!$R147),""),"")</f>
        <v/>
      </c>
      <c r="BN147" s="233" t="str">
        <f>IF(Deník!$R147&lt;&gt;"",IF(Deník!$Y147=Statistika!$F$79,IF(AND(Deník!$R147&gt;=0,Deník!$R147&lt;=1),"BE",Deník!$R147),""),"")</f>
        <v/>
      </c>
      <c r="BO147" s="233" t="str">
        <f>IF(Deník!$R147&lt;&gt;"",IF(Deník!$Y147=Statistika!$F$80,IF(AND(Deník!$R147&gt;=0,Deník!$R147&lt;=1),"BE",Deník!$R147),""),"")</f>
        <v/>
      </c>
      <c r="BP147" s="233" t="str">
        <f>IF(Deník!$R147&lt;&gt;"",IF(Deník!$Y147=Statistika!$F$81,IF(AND(Deník!$R147&gt;=0,Deník!$R147&lt;=1),"BE",Deník!$R147),""),"")</f>
        <v/>
      </c>
      <c r="BQ147" s="233" t="str">
        <f>IF(Deník!$R147&lt;&gt;"",IF(Deník!$Y147=Statistika!$F$82,IF(AND(Deník!$R147&gt;=0,Deník!$R147&lt;=1),"BE",Deník!$R147),""),"")</f>
        <v/>
      </c>
      <c r="BR147" s="233" t="str">
        <f>IF(Deník!$R147&lt;&gt;"",IF(Deník!$Y147=Statistika!$F$83,IF(AND(Deník!$R147&gt;=0,Deník!$R147&lt;=1),"BE",Deník!$R147),""),"")</f>
        <v/>
      </c>
      <c r="BS147" s="233" t="str">
        <f>IF(Deník!$R147&lt;&gt;"",IF(Deník!$Y147=Statistika!$F$84,IF(AND(Deník!$R147&gt;=0,Deník!$R147&lt;=1),"BE",Deník!$R147),""),"")</f>
        <v/>
      </c>
      <c r="BT147" s="233" t="str">
        <f>IF(Deník!$R147&lt;&gt;"",IF(Deník!$Y147=Statistika!$F$85,IF(AND(Deník!$R147&gt;=0,Deník!$R147&lt;=1),"BE",Deník!$R147),""),"")</f>
        <v/>
      </c>
      <c r="BU147" s="233" t="str">
        <f>IF(Deník!$R147&lt;&gt;"",IF(Deník!$Y147=Statistika!$F$86,IF(AND(Deník!$R147&gt;=0,Deník!$R147&lt;=1),"BE",Deník!$R147),""),"")</f>
        <v/>
      </c>
      <c r="BV147" s="233" t="str">
        <f>IF(Deník!$R147&lt;&gt;"",IF(Deník!$Y147=Statistika!$F$87,IF(AND(Deník!$R147&gt;=0,Deník!$R147&lt;=1),"BE",Deník!$R147),""),"")</f>
        <v/>
      </c>
      <c r="BW147" s="233" t="str">
        <f>IF(Deník!$R147&lt;&gt;"",IF(Deník!$Y147=Statistika!$F$88,IF(AND(Deník!$R147&gt;=0,Deník!$R147&lt;=1),"BE",Deník!$R147),""),"")</f>
        <v/>
      </c>
      <c r="BX147" s="233" t="str">
        <f>IF(Deník!$R147&lt;&gt;"",IF(Deník!$Y147=Statistika!$F$89,IF(AND(Deník!$R147&gt;=0,Deník!$R147&lt;=1),"BE",Deník!$R147),""),"")</f>
        <v/>
      </c>
      <c r="BY147" s="233" t="str">
        <f>IF(Deník!$R147&lt;&gt;"",IF(Deník!$Y147=Statistika!$F$90,IF(AND(Deník!$R147&gt;=0,Deník!$R147&lt;=1),"BE",Deník!$R147),""),"")</f>
        <v/>
      </c>
      <c r="BZ147" s="233" t="str">
        <f>IF(Deník!$R147&lt;&gt;"",IF(Deník!$Y147=Statistika!$F$91,IF(AND(Deník!$R147&gt;=0,Deník!$R147&lt;=1),"BE",Deník!$R147),""),"")</f>
        <v/>
      </c>
      <c r="CA147" s="233"/>
      <c r="CB147" s="233" t="str">
        <f>IF(Deník!$R147&lt;&gt;"",IF(Deník!$AB147="SL",IF(AND(Deník!$R147&gt;=0,Deník!$R147&lt;=1),"BE",Deník!$R147),""),"")</f>
        <v/>
      </c>
      <c r="CC147" s="233" t="str">
        <f>IF(Deník!$R147&lt;&gt;"",IF(Deník!$AB147="BE10",IF(AND(Deník!$R147&gt;=0,Deník!$R147&lt;=1),"BE",Deník!$R147),""),"")</f>
        <v/>
      </c>
      <c r="CD147" s="233" t="str">
        <f>IF(Deník!$R147&lt;&gt;"",IF(Deník!$AB147="BE15",IF(AND(Deník!$R147&gt;=0,Deník!$R147&lt;=1),"BE",Deník!$R147),""),"")</f>
        <v/>
      </c>
      <c r="CE147" s="233" t="str">
        <f>IF(Deník!$R147&lt;&gt;"",IF(Deník!$AB147="BE20",IF(AND(Deník!$R147&gt;=0,Deník!$R147&lt;=1),"BE",Deník!$R147),""),"")</f>
        <v/>
      </c>
      <c r="CF147" s="233" t="str">
        <f>IF(Deník!$R147&lt;&gt;"",IF(Deník!$AB147="TP1",IF(AND(Deník!$R147&gt;=0,Deník!$R147&lt;=1),"BE",Deník!$R147),""),"")</f>
        <v/>
      </c>
      <c r="CG147" s="233" t="str">
        <f>IF(Deník!$R147&lt;&gt;"",IF(Deník!$AB147="TP2",IF(AND(Deník!$R147&gt;=0,Deník!$R147&lt;=1),"BE",Deník!$R147),""),"")</f>
        <v/>
      </c>
      <c r="CH147" s="233" t="str">
        <f>IF(Deník!$R147&lt;&gt;"",IF(Deník!$AB147="TP3",IF(AND(Deník!$R147&gt;=0,Deník!$R147&lt;=1),"BE",Deník!$R147),""),"")</f>
        <v/>
      </c>
      <c r="CI147" s="233" t="str">
        <f>IF(Deník!$R147&lt;&gt;"",IF(Deník!$AB147="Trailing SL",IF(AND(Deník!$R147&gt;=0,Deník!$R147&lt;=1),"BE",Deník!$R147),""),"")</f>
        <v/>
      </c>
      <c r="CJ147" s="233" t="str">
        <f>IF(Deník!$R147&lt;&gt;"",IF(Deník!$AB147="Manual",IF(AND(Deník!$R147&gt;=0,Deník!$R147&lt;=1),"BE",Deník!$R147),""),"")</f>
        <v/>
      </c>
      <c r="CK147" s="233"/>
      <c r="CL147" s="233" t="str">
        <f>IF(Deník!$R147&lt;0,IF(Deník!$AC147=Statistika!$F$117,Deník!$R147,""),"")</f>
        <v/>
      </c>
      <c r="CM147" s="233" t="str">
        <f>IF(Deník!$R147&lt;0,IF(Deník!$AC147=Statistika!$F$118,Deník!$R147,""),"")</f>
        <v/>
      </c>
      <c r="CN147" s="233" t="str">
        <f>IF(Deník!$R147&lt;0,IF(Deník!$AC147=Statistika!$F$119,Deník!$R147,""),"")</f>
        <v/>
      </c>
      <c r="CO147" s="233" t="str">
        <f>IF(Deník!$R147&lt;0,IF(Deník!$AC147=Statistika!$F$120,Deník!$R147,""),"")</f>
        <v/>
      </c>
      <c r="CP147" s="233" t="str">
        <f>IF(Deník!$R147&lt;0,IF(Deník!$AC147=Statistika!$F$121,Deník!$R147,""),"")</f>
        <v/>
      </c>
      <c r="CQ147" s="233" t="str">
        <f>IF(Deník!$R147&lt;0,IF(Deník!$AC147=Statistika!$F$122,Deník!$R147,""),"")</f>
        <v/>
      </c>
      <c r="CR147" s="233" t="str">
        <f>IF(Deník!$R147&lt;0,IF(Deník!$AC147=Statistika!$F$123,Deník!$R147,""),"")</f>
        <v/>
      </c>
      <c r="CS147" s="233" t="str">
        <f>IF(Deník!$R147&lt;0,IF(Deník!$AC147=Statistika!$F$124,Deník!$R147,""),"")</f>
        <v/>
      </c>
      <c r="CT147" s="233" t="str">
        <f>IF(Deník!$R147&lt;0,IF(Deník!$AC147=Statistika!$F$125,Deník!$R147,""),"")</f>
        <v/>
      </c>
      <c r="CU147" s="233"/>
      <c r="CV147" s="233" t="str">
        <f>IF(Deník!$R147&lt;0,IF(Deník!$AD147=$CV$2,Deník!$R147,""),"")</f>
        <v/>
      </c>
      <c r="CW147" s="233" t="str">
        <f>IF(Deník!$R147&lt;0,IF(Deník!$AD147=$CW$2,Deník!$R147,""),"")</f>
        <v/>
      </c>
      <c r="CX147" s="233" t="str">
        <f>IF(Deník!$R147&lt;0,IF(Deník!$AD147=$CX$2,Deník!$R147,""),"")</f>
        <v/>
      </c>
      <c r="CY147" s="233" t="str">
        <f>IF(Deník!$R147&lt;0,IF(Deník!$AD147=$CY$2,Deník!$R147,""),"")</f>
        <v/>
      </c>
      <c r="CZ147" s="233" t="str">
        <f>IF(Deník!$R147&lt;0,IF(Deník!$AD147=$CZ$2,Deník!$R147,""),"")</f>
        <v/>
      </c>
      <c r="DL147" s="221">
        <f t="shared" si="10"/>
        <v>93847.029999999984</v>
      </c>
      <c r="DM147" s="220">
        <f t="shared" si="9"/>
        <v>-6.1529700000000132E-2</v>
      </c>
      <c r="DO147" s="50">
        <f>Deník!W148</f>
        <v>0</v>
      </c>
      <c r="DP147" s="102" t="str">
        <f>IF(AND(Deník!W148&gt;0),1,"")</f>
        <v/>
      </c>
      <c r="DQ147" s="102">
        <f>IF(AND(Deník!W148&lt;=0),1,"")</f>
        <v>1</v>
      </c>
      <c r="DR147" s="227"/>
      <c r="DS147" s="228"/>
      <c r="DT147" s="85"/>
      <c r="DU147" s="54">
        <f>IF(MONTH(Deník!$C147)=DU$2,Deník!$W147,"")</f>
        <v>0</v>
      </c>
      <c r="DV147" s="222" t="str">
        <f>IF(MONTH(Deník!$C147)=DV$2,Deník!$W147,"")</f>
        <v/>
      </c>
      <c r="DW147" s="222" t="str">
        <f>IF(MONTH(Deník!$C147)=DW$2,Deník!$W147,"")</f>
        <v/>
      </c>
      <c r="DX147" s="222" t="str">
        <f>IF(MONTH(Deník!$C147)=DX$2,Deník!$W147,"")</f>
        <v/>
      </c>
      <c r="DY147" s="222" t="str">
        <f>IF(MONTH(Deník!$C147)=DY$2,Deník!$W147,"")</f>
        <v/>
      </c>
      <c r="DZ147" s="222" t="str">
        <f>IF(MONTH(Deník!$C147)=DZ$2,Deník!$W147,"")</f>
        <v/>
      </c>
      <c r="EA147" s="222" t="str">
        <f>IF(MONTH(Deník!$C147)=EA$2,Deník!$W147,"")</f>
        <v/>
      </c>
      <c r="EB147" s="222" t="str">
        <f>IF(MONTH(Deník!$C147)=EB$2,Deník!$W147,"")</f>
        <v/>
      </c>
      <c r="EC147" s="222" t="str">
        <f>IF(MONTH(Deník!$C147)=EC$2,Deník!$W147,"")</f>
        <v/>
      </c>
      <c r="ED147" s="222" t="str">
        <f>IF(MONTH(Deník!$C147)=ED$2,Deník!$W147,"")</f>
        <v/>
      </c>
      <c r="EE147" s="222" t="str">
        <f>IF(MONTH(Deník!$C147)=EE$2,Deník!$W147,"")</f>
        <v/>
      </c>
      <c r="EF147" s="222" t="str">
        <f>IF(MONTH(Deník!$C147)=EF$2,Deník!$W147,"")</f>
        <v/>
      </c>
      <c r="EI147" s="600" t="str">
        <f>IF(Deník!$W147&lt;&gt;"",IF(Deník!$B147=Statistika!$F$63,Deník!$W147,""),"")</f>
        <v/>
      </c>
      <c r="EJ147" s="13" t="str">
        <f>IF(Deník!$W147&lt;&gt;"",IF(Deník!$B147=Statistika!$F$64,Deník!$W147,""),"")</f>
        <v/>
      </c>
      <c r="EK147" s="13" t="str">
        <f>IF(Deník!$W147&lt;&gt;"",IF(Deník!$B147=Statistika!$F$65,Deník!$W147,""),"")</f>
        <v/>
      </c>
      <c r="EL147" s="13" t="str">
        <f>IF(Deník!$W147&lt;&gt;"",IF(Deník!$B147=Statistika!$F$66,Deník!$W147,""),"")</f>
        <v/>
      </c>
      <c r="EM147" s="13" t="str">
        <f>IF(Deník!$W147&lt;&gt;"",IF(Deník!$B147=Statistika!$F$67,Deník!$W147,""),"")</f>
        <v/>
      </c>
      <c r="EN147" s="13" t="str">
        <f>IF(Deník!$W147&lt;&gt;"",IF(Deník!$B147=Statistika!$F$68,Deník!$W147,""),"")</f>
        <v/>
      </c>
      <c r="EO147" s="13" t="str">
        <f>IF(Deník!$W147&lt;&gt;"",IF(Deník!$B147=Statistika!$F$69,Deník!$W147,""),"")</f>
        <v/>
      </c>
      <c r="EP147" s="601" t="str">
        <f>IF(Deník!$W147&lt;&gt;"",IF(Deník!$B147=Statistika!$F$70,Deník!$W147,""),"")</f>
        <v/>
      </c>
      <c r="EQ147" s="90"/>
      <c r="ER147" s="63" t="str">
        <f>IF(Deník!$W147&lt;&gt;"",IF(Deník!$J147="L",Deník!$W147,""),"")</f>
        <v/>
      </c>
      <c r="ES147" s="13" t="str">
        <f>IF(Deník!$W147&lt;&gt;"",IF(Deník!$J147="S",Deník!$W147,""),"")</f>
        <v/>
      </c>
      <c r="ET147" s="95"/>
      <c r="EU147" s="88"/>
      <c r="EV147" s="63" t="str">
        <f>IF(WEEKDAY(Deník!$C147,2)=1,Deník!$W147,"")</f>
        <v/>
      </c>
      <c r="EW147" s="13" t="str">
        <f>IF(WEEKDAY(Deník!$C147,2)=2,Deník!$W147,"")</f>
        <v/>
      </c>
      <c r="EX147" s="13" t="str">
        <f>IF(WEEKDAY(Deník!$C147,2)=3,Deník!$W147,"")</f>
        <v/>
      </c>
      <c r="EY147" s="13" t="str">
        <f>IF(WEEKDAY(Deník!$C147,2)=4,Deník!$W147,"")</f>
        <v/>
      </c>
      <c r="EZ147" s="60" t="str">
        <f>IF(WEEKDAY(Deník!$C147,2)=5,Deník!$W147,"")</f>
        <v/>
      </c>
      <c r="FA147" s="99"/>
      <c r="FB147" s="100">
        <f>Deník!D147</f>
        <v>0</v>
      </c>
      <c r="FC147" s="63">
        <f>IF($FB147&lt;&gt;"",IF(AND($FB147&gt;=FC$2,$FB147&lt;=FC$3),Deník!$W147,""))</f>
        <v>0</v>
      </c>
      <c r="FD147" s="63" t="str">
        <f>IF($FB147&lt;&gt;"",IF(AND($FB147&gt;=FD$2,$FB147&lt;=FD$3),Deník!$W147,""))</f>
        <v/>
      </c>
      <c r="FE147" s="63" t="str">
        <f>IF($FB147&lt;&gt;"",IF(AND($FB147&gt;=FE$2,$FB147&lt;=FE$3),Deník!$W147,""))</f>
        <v/>
      </c>
      <c r="FF147" s="63" t="str">
        <f>IF($FB147&lt;&gt;"",IF(AND($FB147&gt;=FF$2,$FB147&lt;=FF$3),Deník!$W147,""))</f>
        <v/>
      </c>
      <c r="FG147" s="63" t="str">
        <f>IF($FB147&lt;&gt;"",IF(AND($FB147&gt;=FG$2,$FB147&lt;=FG$3),Deník!$W147,""))</f>
        <v/>
      </c>
      <c r="FH147" s="63" t="str">
        <f>IF($FB147&lt;&gt;"",IF(AND($FB147&gt;=FH$2,$FB147&lt;=FH$3),Deník!$W147,""))</f>
        <v/>
      </c>
      <c r="FI147" s="63" t="str">
        <f>IF($FB147&lt;&gt;"",IF(AND($FB147&gt;=FI$2,$FB147&lt;=FI$3),Deník!$W147,""))</f>
        <v/>
      </c>
      <c r="FJ147" s="63" t="str">
        <f>IF($FB147&lt;&gt;"",IF(AND($FB147&gt;=FJ$2,$FB147&lt;=FJ$3),Deník!$W147,""))</f>
        <v/>
      </c>
      <c r="FK147" s="63" t="str">
        <f>IF($FB147&lt;&gt;"",IF(AND($FB147&gt;=FK$2,$FB147&lt;=FK$3),Deník!$W147,""))</f>
        <v/>
      </c>
      <c r="FL147" s="63" t="str">
        <f>IF($FB147&lt;&gt;"",IF(AND($FB147&gt;=FL$2,$FB147&lt;=FL$3),Deník!$W147,""))</f>
        <v/>
      </c>
      <c r="FM147" s="63" t="str">
        <f>IF($FB147&lt;&gt;"",IF(AND($FB147&gt;=FM$2,$FB147&lt;=FM$3),Deník!$W147,""))</f>
        <v/>
      </c>
      <c r="FN147" s="13"/>
      <c r="FO147" s="20" t="str">
        <f>IF(Deník!$W147&gt;1,Deník!$W147,"")</f>
        <v/>
      </c>
      <c r="FP147" s="20" t="str">
        <f>IF(Deník!$W147&lt;0,Deník!$W147,"")</f>
        <v/>
      </c>
      <c r="FQ147" s="17"/>
      <c r="FS147" s="233"/>
      <c r="FT147" s="233" t="str">
        <f>IF(Deník!$W147&lt;&gt;"",IF(Deník!$Y147=Statistika!$F$78,Deník!$W147,""),"")</f>
        <v/>
      </c>
      <c r="FU147" s="233" t="str">
        <f>IF(Deník!$W147&lt;&gt;"",IF(Deník!$Y147=Statistika!$F$79,Deník!$W147,""),"")</f>
        <v/>
      </c>
      <c r="FV147" s="233" t="str">
        <f>IF(Deník!$W147&lt;&gt;"",IF(Deník!$Y147=Statistika!$F$80,Deník!$W147,""),"")</f>
        <v/>
      </c>
      <c r="FW147" s="233" t="str">
        <f>IF(Deník!$W147&lt;&gt;"",IF(Deník!$Y147=Statistika!$F$81,Deník!$W147,""),"")</f>
        <v/>
      </c>
      <c r="FX147" s="233" t="str">
        <f>IF(Deník!$W147&lt;&gt;"",IF(Deník!$Y147=Statistika!$F$82,Deník!$W147,""),"")</f>
        <v/>
      </c>
      <c r="FY147" s="233" t="str">
        <f>IF(Deník!$W147&lt;&gt;"",IF(Deník!$Y147=Statistika!$F$83,Deník!$W147,""),"")</f>
        <v/>
      </c>
      <c r="FZ147" s="233" t="str">
        <f>IF(Deník!$W147&lt;&gt;"",IF(Deník!$Y147=Statistika!$F$84,Deník!$W147,""),"")</f>
        <v/>
      </c>
      <c r="GA147" s="233" t="str">
        <f>IF(Deník!$W147&lt;&gt;"",IF(Deník!$Y147=Statistika!$F$85,Deník!$W147,""),"")</f>
        <v/>
      </c>
      <c r="GB147" s="233" t="str">
        <f>IF(Deník!$W147&lt;&gt;"",IF(Deník!$Y147=Statistika!$F$86,Deník!$W147,""),"")</f>
        <v/>
      </c>
      <c r="GC147" s="233" t="str">
        <f>IF(Deník!$W147&lt;&gt;"",IF(Deník!$Y147=Statistika!$F$87,Deník!$W147,""),"")</f>
        <v/>
      </c>
      <c r="GD147" s="233" t="str">
        <f>IF(Deník!$W147&lt;&gt;"",IF(Deník!$Y147=Statistika!$F$88,Deník!$W147,""),"")</f>
        <v/>
      </c>
      <c r="GE147" s="233" t="str">
        <f>IF(Deník!$W147&lt;&gt;"",IF(Deník!$Y147=Statistika!$F$89,Deník!$W147,""),"")</f>
        <v/>
      </c>
      <c r="GF147" s="233" t="str">
        <f>IF(Deník!$W147&lt;&gt;"",IF(Deník!$Y147=Statistika!$F$90,Deník!$W147,""),"")</f>
        <v/>
      </c>
      <c r="GG147" s="233" t="str">
        <f>IF(Deník!$W147&lt;&gt;"",IF(Deník!$Y147=Statistika!$F$91,Deník!$W147,""),"")</f>
        <v/>
      </c>
      <c r="GH147" s="233"/>
      <c r="GI147" s="233" t="str">
        <f>IF(Deník!$W147&lt;&gt;"",IF(Deník!$AB147=Statistika!$L$100,Deník!$W147,""),"")</f>
        <v/>
      </c>
      <c r="GJ147" s="233" t="str">
        <f>IF(Deník!$W147&lt;&gt;"",IF(Deník!$AB147=Statistika!$L$101,Deník!$W147,""),"")</f>
        <v/>
      </c>
      <c r="GK147" s="233" t="str">
        <f>IF(Deník!$W147&lt;&gt;"",IF(Deník!$AB147=Statistika!$L$102,Deník!$W147,""),"")</f>
        <v/>
      </c>
      <c r="GL147" s="233" t="str">
        <f>IF(Deník!$W147&lt;&gt;"",IF(Deník!$AB147=Statistika!$L$103,Deník!$W147,""),"")</f>
        <v/>
      </c>
      <c r="GM147" s="233" t="str">
        <f>IF(Deník!$W147&lt;&gt;"",IF(Deník!$AB147=Statistika!$L$104,Deník!$W147,""),"")</f>
        <v/>
      </c>
      <c r="GN147" s="233" t="str">
        <f>IF(Deník!$W147&lt;&gt;"",IF(Deník!$AB147=Statistika!$L$105,Deník!$W147,""),"")</f>
        <v/>
      </c>
      <c r="GO147" s="233" t="str">
        <f>IF(Deník!$W147&lt;&gt;"",IF(Deník!$AB147=Statistika!$L$106,Deník!$W147,""),"")</f>
        <v/>
      </c>
      <c r="GP147" s="233" t="str">
        <f>IF(Deník!$W147&lt;&gt;"",IF(Deník!$AB147=Statistika!$L$107,Deník!$W147,""),"")</f>
        <v/>
      </c>
      <c r="GQ147" s="233" t="str">
        <f>IF(Deník!$W147&lt;&gt;"",IF(Deník!$AB147=Statistika!$L$108,Deník!$W147,""),"")</f>
        <v/>
      </c>
      <c r="GS147" s="233" t="str">
        <f>IF(Deník!$W147&lt;0,IF(Deník!$AC147=Statistika!$F$117,Deník!$W147,""),"")</f>
        <v/>
      </c>
      <c r="GT147" s="233" t="str">
        <f>IF(Deník!$W147&lt;0,IF(Deník!$AC147=Statistika!$F$118,Deník!$W147,""),"")</f>
        <v/>
      </c>
      <c r="GU147" s="233" t="str">
        <f>IF(Deník!$W147&lt;0,IF(Deník!$AC147=Statistika!$F$119,Deník!$W147,""),"")</f>
        <v/>
      </c>
      <c r="GV147" s="233" t="str">
        <f>IF(Deník!$W147&lt;0,IF(Deník!$AC147=Statistika!$F$120,Deník!$W147,""),"")</f>
        <v/>
      </c>
      <c r="GW147" s="233" t="str">
        <f>IF(Deník!$W147&lt;0,IF(Deník!$AC147=Statistika!$F$121,Deník!$W147,""),"")</f>
        <v/>
      </c>
      <c r="GX147" s="233" t="str">
        <f>IF(Deník!$W147&lt;0,IF(Deník!$AC147=Statistika!$F$122,Deník!$W147,""),"")</f>
        <v/>
      </c>
      <c r="GY147" s="233" t="str">
        <f>IF(Deník!$W147&lt;0,IF(Deník!$AC147=Statistika!$F$123,Deník!$W147,""),"")</f>
        <v/>
      </c>
      <c r="GZ147" s="233" t="str">
        <f>IF(Deník!$W147&lt;0,IF(Deník!$AC147=Statistika!$F$124,Deník!$W147,""),"")</f>
        <v/>
      </c>
      <c r="HA147" s="233" t="str">
        <f>IF(Deník!$W147&lt;0,IF(Deník!$AC147=Statistika!$F$125,Deník!$W147,""),"")</f>
        <v/>
      </c>
      <c r="HC147" s="233" t="str">
        <f>IF(Deník!$W147&lt;0,IF(Deník!$AD147=Statistika!$F$133,Deník!$W147,""),"")</f>
        <v/>
      </c>
      <c r="HD147" s="233" t="str">
        <f>IF(Deník!$W147&lt;0,IF(Deník!$AD147=Statistika!$F$134,Deník!$W147,""),"")</f>
        <v/>
      </c>
      <c r="HE147" s="233" t="str">
        <f>IF(Deník!$W147&lt;0,IF(Deník!$AD147=Statistika!$F$135,Deník!$W147,""),"")</f>
        <v/>
      </c>
      <c r="HF147" s="233" t="str">
        <f>IF(Deník!$W147&lt;0,IF(Deník!$AD147=Statistika!$F$136,Deník!$W147,""),"")</f>
        <v/>
      </c>
      <c r="HG147" s="233" t="str">
        <f>IF(Deník!$W147&lt;0,IF(Deník!$AD147=Statistika!$F$137,Deník!$W147,""),"")</f>
        <v/>
      </c>
      <c r="ID147" s="8">
        <f>Tabulka4[[#This Row],[Sloupec3]]</f>
        <v>0</v>
      </c>
      <c r="IE147" s="17" t="str">
        <f>IF(AND([1]Deník!$C147&gt;='[1]Měsíční shrnutí'!$D$1,[1]Deník!$C147&lt;='[1]Měsíční shrnutí'!$F$1),[1]Deník!$X147,"")</f>
        <v/>
      </c>
    </row>
    <row r="148" spans="1:239">
      <c r="A148" s="8">
        <f>Deník!C149</f>
        <v>0</v>
      </c>
      <c r="B148" s="50" t="str">
        <f>Deník!R149</f>
        <v/>
      </c>
      <c r="C148" s="102" t="str">
        <f>IF(AND(Deník!R149&gt;1,Deník!R149&lt;&gt;""),1,"")</f>
        <v/>
      </c>
      <c r="D148" s="102" t="str">
        <f>IF(AND(Deník!R149&lt;=0,Deník!R149&lt;&gt;""),1,"")</f>
        <v/>
      </c>
      <c r="E148" s="103" t="str">
        <f>IF(AND(Deník!R149&gt;=0,Deník!R149&lt;=1),1,"")</f>
        <v/>
      </c>
      <c r="F148" s="79" t="str">
        <f>IF(Deník!R149&lt;&gt;"",Deník!R149+F147,"")</f>
        <v/>
      </c>
      <c r="G148" s="85"/>
      <c r="H148" s="54" t="str">
        <f>IF(MONTH(Deník!$C148)=H$2,IF(AND(Deník!$R148&gt;=0,Deník!$R148&lt;=1),"BE",Deník!$R148),"")</f>
        <v/>
      </c>
      <c r="I148" s="11" t="str">
        <f>IF(MONTH(Deník!$C148)=I$2,IF(AND(Deník!$R148&gt;=0,Deník!$R148&lt;=1),"BE",Deník!$R148),"")</f>
        <v/>
      </c>
      <c r="J148" s="11" t="str">
        <f>IF(MONTH(Deník!$C148)=J$2,IF(AND(Deník!$R148&gt;=0,Deník!$R148&lt;=1),"BE",Deník!$R148),"")</f>
        <v/>
      </c>
      <c r="K148" s="11" t="str">
        <f>IF(MONTH(Deník!$C148)=K$2,IF(AND(Deník!$R148&gt;=0,Deník!$R148&lt;=1),"BE",Deník!$R148),"")</f>
        <v/>
      </c>
      <c r="L148" s="11" t="str">
        <f>IF(MONTH(Deník!$C148)=L$2,IF(AND(Deník!$R148&gt;=0,Deník!$R148&lt;=1),"BE",Deník!$R148),"")</f>
        <v/>
      </c>
      <c r="M148" s="11" t="str">
        <f>IF(MONTH(Deník!$C148)=M$2,IF(AND(Deník!$R148&gt;=0,Deník!$R148&lt;=1),"BE",Deník!$R148),"")</f>
        <v/>
      </c>
      <c r="N148" s="11" t="str">
        <f>IF(MONTH(Deník!$C148)=N$2,IF(AND(Deník!$R148&gt;=0,Deník!$R148&lt;=1),"BE",Deník!$R148),"")</f>
        <v/>
      </c>
      <c r="O148" s="11" t="str">
        <f>IF(MONTH(Deník!$C148)=O$2,IF(AND(Deník!$R148&gt;=0,Deník!$R148&lt;=1),"BE",Deník!$R148),"")</f>
        <v/>
      </c>
      <c r="P148" s="11" t="str">
        <f>IF(MONTH(Deník!$C148)=P$2,IF(AND(Deník!$R148&gt;=0,Deník!$R148&lt;=1),"BE",Deník!$R148),"")</f>
        <v/>
      </c>
      <c r="Q148" s="11" t="str">
        <f>IF(MONTH(Deník!$C148)=Q$2,IF(AND(Deník!$R148&gt;=0,Deník!$R148&lt;=1),"BE",Deník!$R148),"")</f>
        <v/>
      </c>
      <c r="R148" s="11" t="str">
        <f>IF(MONTH(Deník!$C148)=R$2,IF(AND(Deník!$R148&gt;=0,Deník!$R148&lt;=1),"BE",Deník!$R148),"")</f>
        <v/>
      </c>
      <c r="S148" s="57" t="str">
        <f>IF(MONTH(Deník!$C148)=S$2,IF(AND(Deník!$R148&gt;=0,Deník!$R148&lt;=1),"BE",Deník!$R148),"")</f>
        <v/>
      </c>
      <c r="U148" s="12"/>
      <c r="V148" s="12"/>
      <c r="X148" s="600" t="str">
        <f>IF(Deník!$R148&lt;&gt;"",IF(Deník!$B148=Statistika!$F$63,IF(AND(Deník!$R148&gt;=0,Deník!$R148&lt;=1),"BE",Deník!$R148),""),"")</f>
        <v/>
      </c>
      <c r="Y148" s="13" t="str">
        <f>IF(Deník!$R148&lt;&gt;"",IF(Deník!$B148=Statistika!$F$64,IF(AND(Deník!$R148&gt;=0,Deník!$R148&lt;=1),"BE",Deník!$R148),""),"")</f>
        <v/>
      </c>
      <c r="Z148" s="13" t="str">
        <f>IF(Deník!$R148&lt;&gt;"",IF(Deník!$B148=Statistika!$F$65,IF(AND(Deník!$R148&gt;=0,Deník!$R148&lt;=1),"BE",Deník!$R148),""),"")</f>
        <v/>
      </c>
      <c r="AA148" s="13" t="str">
        <f>IF(Deník!$R148&lt;&gt;"",IF(Deník!$B148=Statistika!$F$66,IF(AND(Deník!$R148&gt;=0,Deník!$R148&lt;=1),"BE",Deník!$R148),""),"")</f>
        <v/>
      </c>
      <c r="AB148" s="13" t="str">
        <f>IF(Deník!$R148&lt;&gt;"",IF(Deník!$B148=Statistika!$F$67,IF(AND(Deník!$R148&gt;=0,Deník!$R148&lt;=1),"BE",Deník!$R148),""),"")</f>
        <v/>
      </c>
      <c r="AC148" s="13" t="str">
        <f>IF(Deník!$R148&lt;&gt;"",IF(Deník!$B148=Statistika!$F$68,IF(AND(Deník!$R148&gt;=0,Deník!$R148&lt;=1),"BE",Deník!$R148),""),"")</f>
        <v/>
      </c>
      <c r="AD148" s="13" t="str">
        <f>IF(Deník!$R148&lt;&gt;"",IF(Deník!$B148=Statistika!$F$69,IF(AND(Deník!$R148&gt;=0,Deník!$R148&lt;=1),"BE",Deník!$R148),""),"")</f>
        <v/>
      </c>
      <c r="AE148" s="601" t="str">
        <f>IF(Deník!$R148&lt;&gt;"",IF(Deník!$B148=Statistika!$F$70,IF(AND(Deník!$R148&gt;=0,Deník!$R148&lt;=1),"BE",Deník!$R148),""),"")</f>
        <v/>
      </c>
      <c r="AF148" s="90"/>
      <c r="AG148" s="63" t="str">
        <f>IF(Deník!$R148&lt;&gt;"",IF(Deník!$J148="L",IF(AND(Deník!$R148&gt;=0,Deník!$R148&lt;=1),"BE",Deník!$R148),""),"")</f>
        <v/>
      </c>
      <c r="AH148" s="13" t="str">
        <f>IF(Deník!$R148&lt;&gt;"",IF(Deník!$J148="S",IF(AND(Deník!$R148&gt;=0,Deník!$R148&lt;=1),"BE",Deník!$R148),""),"")</f>
        <v/>
      </c>
      <c r="AI148" s="95"/>
      <c r="AJ148" s="71" t="str">
        <f>IF(Deník!N149&lt;&gt;"",Deník!N149*-1,"")</f>
        <v/>
      </c>
      <c r="AK148" s="88"/>
      <c r="AL148" s="63" t="str">
        <f>IF(WEEKDAY(Deník!$C148,2)=1,IF(AND(Deník!$R148&gt;=0,Deník!$R148&lt;=1),"BE",Deník!$R148),"")</f>
        <v/>
      </c>
      <c r="AM148" s="13" t="str">
        <f>IF(WEEKDAY(Deník!$C148,2)=2,IF(AND(Deník!$R148&gt;=0,Deník!$R148&lt;=1),"BE",Deník!$R148),"")</f>
        <v/>
      </c>
      <c r="AN148" s="13" t="str">
        <f>IF(WEEKDAY(Deník!$C148,2)=3,IF(AND(Deník!$R148&gt;=0,Deník!$R148&lt;=1),"BE",Deník!$R148),"")</f>
        <v/>
      </c>
      <c r="AO148" s="13" t="str">
        <f>IF(WEEKDAY(Deník!$C148,2)=4,IF(AND(Deník!$R148&gt;=0,Deník!$R148&lt;=1),"BE",Deník!$R148),"")</f>
        <v/>
      </c>
      <c r="AP148" s="60" t="str">
        <f>IF(WEEKDAY(Deník!$C148,2)=5,IF(AND(Deník!$R148&gt;=0,Deník!$R148&lt;=1),"BE",Deník!$R148),"")</f>
        <v/>
      </c>
      <c r="AQ148" s="99"/>
      <c r="AR148" s="100">
        <f>Deník!D148</f>
        <v>0</v>
      </c>
      <c r="AS148" s="63" t="str">
        <f>IF(Deník!$D148&lt;&gt;"",IF(AND(Deník!$D148&gt;=AS$2,Deník!$D148&lt;=AS$3),IF(AND(Deník!$R148&gt;=0,Deník!$R148&lt;=1),"BE",Deník!$R148),""),"")</f>
        <v/>
      </c>
      <c r="AT148" s="63" t="str">
        <f>IF(Deník!$D148&lt;&gt;"",IF(AND(Deník!$D148&gt;=AT$2,Deník!$D148&lt;=AT$3),IF(AND(Deník!$R148&gt;=0,Deník!$R148&lt;=1),"BE",Deník!$R148),""),"")</f>
        <v/>
      </c>
      <c r="AU148" s="63" t="str">
        <f>IF(Deník!$D148&lt;&gt;"",IF(AND(Deník!$D148&gt;=AU$2,Deník!$D148&lt;=AU$3),IF(AND(Deník!$R148&gt;=0,Deník!$R148&lt;=1),"BE",Deník!$R148),""),"")</f>
        <v/>
      </c>
      <c r="AV148" s="63" t="str">
        <f>IF(Deník!$D148&lt;&gt;"",IF(AND(Deník!$D148&gt;=AV$2,Deník!$D148&lt;=AV$3),IF(AND(Deník!$R148&gt;=0,Deník!$R148&lt;=1),"BE",Deník!$R148),""),"")</f>
        <v/>
      </c>
      <c r="AW148" s="63" t="str">
        <f>IF(Deník!$D148&lt;&gt;"",IF(AND(Deník!$D148&gt;=AW$2,Deník!$D148&lt;=AW$3),IF(AND(Deník!$R148&gt;=0,Deník!$R148&lt;=1),"BE",Deník!$R148),""),"")</f>
        <v/>
      </c>
      <c r="AX148" s="63" t="str">
        <f>IF(Deník!$D148&lt;&gt;"",IF(AND(Deník!$D148&gt;=AX$2,Deník!$D148&lt;=AX$3),IF(AND(Deník!$R148&gt;=0,Deník!$R148&lt;=1),"BE",Deník!$R148),""),"")</f>
        <v/>
      </c>
      <c r="AY148" s="63" t="str">
        <f>IF(Deník!$D148&lt;&gt;"",IF(AND(Deník!$D148&gt;=AY$2,Deník!$D148&lt;=AY$3),IF(AND(Deník!$R148&gt;=0,Deník!$R148&lt;=1),"BE",Deník!$R148),""),"")</f>
        <v/>
      </c>
      <c r="AZ148" s="63" t="str">
        <f>IF(Deník!$D148&lt;&gt;"",IF(AND(Deník!$D148&gt;=AZ$2,Deník!$D148&lt;=AZ$3),IF(AND(Deník!$R148&gt;=0,Deník!$R148&lt;=1),"BE",Deník!$R148),""),"")</f>
        <v/>
      </c>
      <c r="BA148" s="63" t="str">
        <f>IF(Deník!$D148&lt;&gt;"",IF(AND(Deník!$D148&gt;=BA$2,Deník!$D148&lt;=BA$3),IF(AND(Deník!$R148&gt;=0,Deník!$R148&lt;=1),"BE",Deník!$R148),""),"")</f>
        <v/>
      </c>
      <c r="BB148" s="63" t="str">
        <f>IF(Deník!$D148&lt;&gt;"",IF(AND(Deník!$D148&gt;=BB$2,Deník!$D148&lt;=BB$3),IF(AND(Deník!$R148&gt;=0,Deník!$R148&lt;=1),"BE",Deník!$R148),""),"")</f>
        <v/>
      </c>
      <c r="BC148" s="71" t="str">
        <f>IF(Deník!$D148&lt;&gt;"",IF(AND(Deník!$D148&gt;=BC$2,Deník!$D148&lt;=BC$3),IF(AND(Deník!$R148&gt;=0,Deník!$R148&lt;=1),"BE",Deník!$R148),""),"")</f>
        <v/>
      </c>
      <c r="BD148" s="20" t="str">
        <f>IF(Deník!$J149="S",(Deník!$M149-Deník!$K149),IF(Deník!$J149="L",(Deník!$K149-Deník!$M149),""))</f>
        <v/>
      </c>
      <c r="BE148" s="20" t="str">
        <f>IF(Deník!$J149="S",(Deník!$K149-Deník!$O149),IF(Deník!$J149="L",(Deník!$O149-Deník!$K149),""))</f>
        <v/>
      </c>
      <c r="BF148" s="20" t="str">
        <f>IF(Deník!$J149="S",(Deník!$K149-Deník!$L149),IF(Deník!$J149="L",(Deník!$L149-Deník!$K149),""))</f>
        <v/>
      </c>
      <c r="BG148" s="20" t="str">
        <f>IF(Deník!$J149="S",(Deník!$K149-Deník!$S149),IF(Deník!$J149="L",(Deník!$S149-Deník!$K149),""))</f>
        <v/>
      </c>
      <c r="BH148" s="20" t="str">
        <f>IF(Deník!$J149="S",(Deník!$K149-Deník!$U149),IF(Deník!$J149="L",(Deník!$U149-Deník!$K149),""))</f>
        <v/>
      </c>
      <c r="BI148" s="20" t="str">
        <f>IF(Deník!$R148&gt;1,Deník!$R148,"")</f>
        <v/>
      </c>
      <c r="BJ148" s="20" t="str">
        <f>IF(Deník!$R148&lt;0,Deník!$R148,"")</f>
        <v/>
      </c>
      <c r="BK148" s="17"/>
      <c r="BM148" s="233" t="str">
        <f>IF(Deník!$R148&lt;&gt;"",IF(Deník!$Y148=Statistika!$F$78,IF(AND(Deník!$R148&gt;=0,Deník!$R148&lt;=1),"BE",Deník!$R148),""),"")</f>
        <v/>
      </c>
      <c r="BN148" s="233" t="str">
        <f>IF(Deník!$R148&lt;&gt;"",IF(Deník!$Y148=Statistika!$F$79,IF(AND(Deník!$R148&gt;=0,Deník!$R148&lt;=1),"BE",Deník!$R148),""),"")</f>
        <v/>
      </c>
      <c r="BO148" s="233" t="str">
        <f>IF(Deník!$R148&lt;&gt;"",IF(Deník!$Y148=Statistika!$F$80,IF(AND(Deník!$R148&gt;=0,Deník!$R148&lt;=1),"BE",Deník!$R148),""),"")</f>
        <v/>
      </c>
      <c r="BP148" s="233" t="str">
        <f>IF(Deník!$R148&lt;&gt;"",IF(Deník!$Y148=Statistika!$F$81,IF(AND(Deník!$R148&gt;=0,Deník!$R148&lt;=1),"BE",Deník!$R148),""),"")</f>
        <v/>
      </c>
      <c r="BQ148" s="233" t="str">
        <f>IF(Deník!$R148&lt;&gt;"",IF(Deník!$Y148=Statistika!$F$82,IF(AND(Deník!$R148&gt;=0,Deník!$R148&lt;=1),"BE",Deník!$R148),""),"")</f>
        <v/>
      </c>
      <c r="BR148" s="233" t="str">
        <f>IF(Deník!$R148&lt;&gt;"",IF(Deník!$Y148=Statistika!$F$83,IF(AND(Deník!$R148&gt;=0,Deník!$R148&lt;=1),"BE",Deník!$R148),""),"")</f>
        <v/>
      </c>
      <c r="BS148" s="233" t="str">
        <f>IF(Deník!$R148&lt;&gt;"",IF(Deník!$Y148=Statistika!$F$84,IF(AND(Deník!$R148&gt;=0,Deník!$R148&lt;=1),"BE",Deník!$R148),""),"")</f>
        <v/>
      </c>
      <c r="BT148" s="233" t="str">
        <f>IF(Deník!$R148&lt;&gt;"",IF(Deník!$Y148=Statistika!$F$85,IF(AND(Deník!$R148&gt;=0,Deník!$R148&lt;=1),"BE",Deník!$R148),""),"")</f>
        <v/>
      </c>
      <c r="BU148" s="233" t="str">
        <f>IF(Deník!$R148&lt;&gt;"",IF(Deník!$Y148=Statistika!$F$86,IF(AND(Deník!$R148&gt;=0,Deník!$R148&lt;=1),"BE",Deník!$R148),""),"")</f>
        <v/>
      </c>
      <c r="BV148" s="233" t="str">
        <f>IF(Deník!$R148&lt;&gt;"",IF(Deník!$Y148=Statistika!$F$87,IF(AND(Deník!$R148&gt;=0,Deník!$R148&lt;=1),"BE",Deník!$R148),""),"")</f>
        <v/>
      </c>
      <c r="BW148" s="233" t="str">
        <f>IF(Deník!$R148&lt;&gt;"",IF(Deník!$Y148=Statistika!$F$88,IF(AND(Deník!$R148&gt;=0,Deník!$R148&lt;=1),"BE",Deník!$R148),""),"")</f>
        <v/>
      </c>
      <c r="BX148" s="233" t="str">
        <f>IF(Deník!$R148&lt;&gt;"",IF(Deník!$Y148=Statistika!$F$89,IF(AND(Deník!$R148&gt;=0,Deník!$R148&lt;=1),"BE",Deník!$R148),""),"")</f>
        <v/>
      </c>
      <c r="BY148" s="233" t="str">
        <f>IF(Deník!$R148&lt;&gt;"",IF(Deník!$Y148=Statistika!$F$90,IF(AND(Deník!$R148&gt;=0,Deník!$R148&lt;=1),"BE",Deník!$R148),""),"")</f>
        <v/>
      </c>
      <c r="BZ148" s="233" t="str">
        <f>IF(Deník!$R148&lt;&gt;"",IF(Deník!$Y148=Statistika!$F$91,IF(AND(Deník!$R148&gt;=0,Deník!$R148&lt;=1),"BE",Deník!$R148),""),"")</f>
        <v/>
      </c>
      <c r="CA148" s="233"/>
      <c r="CB148" s="233" t="str">
        <f>IF(Deník!$R148&lt;&gt;"",IF(Deník!$AB148="SL",IF(AND(Deník!$R148&gt;=0,Deník!$R148&lt;=1),"BE",Deník!$R148),""),"")</f>
        <v/>
      </c>
      <c r="CC148" s="233" t="str">
        <f>IF(Deník!$R148&lt;&gt;"",IF(Deník!$AB148="BE10",IF(AND(Deník!$R148&gt;=0,Deník!$R148&lt;=1),"BE",Deník!$R148),""),"")</f>
        <v/>
      </c>
      <c r="CD148" s="233" t="str">
        <f>IF(Deník!$R148&lt;&gt;"",IF(Deník!$AB148="BE15",IF(AND(Deník!$R148&gt;=0,Deník!$R148&lt;=1),"BE",Deník!$R148),""),"")</f>
        <v/>
      </c>
      <c r="CE148" s="233" t="str">
        <f>IF(Deník!$R148&lt;&gt;"",IF(Deník!$AB148="BE20",IF(AND(Deník!$R148&gt;=0,Deník!$R148&lt;=1),"BE",Deník!$R148),""),"")</f>
        <v/>
      </c>
      <c r="CF148" s="233" t="str">
        <f>IF(Deník!$R148&lt;&gt;"",IF(Deník!$AB148="TP1",IF(AND(Deník!$R148&gt;=0,Deník!$R148&lt;=1),"BE",Deník!$R148),""),"")</f>
        <v/>
      </c>
      <c r="CG148" s="233" t="str">
        <f>IF(Deník!$R148&lt;&gt;"",IF(Deník!$AB148="TP2",IF(AND(Deník!$R148&gt;=0,Deník!$R148&lt;=1),"BE",Deník!$R148),""),"")</f>
        <v/>
      </c>
      <c r="CH148" s="233" t="str">
        <f>IF(Deník!$R148&lt;&gt;"",IF(Deník!$AB148="TP3",IF(AND(Deník!$R148&gt;=0,Deník!$R148&lt;=1),"BE",Deník!$R148),""),"")</f>
        <v/>
      </c>
      <c r="CI148" s="233" t="str">
        <f>IF(Deník!$R148&lt;&gt;"",IF(Deník!$AB148="Trailing SL",IF(AND(Deník!$R148&gt;=0,Deník!$R148&lt;=1),"BE",Deník!$R148),""),"")</f>
        <v/>
      </c>
      <c r="CJ148" s="233" t="str">
        <f>IF(Deník!$R148&lt;&gt;"",IF(Deník!$AB148="Manual",IF(AND(Deník!$R148&gt;=0,Deník!$R148&lt;=1),"BE",Deník!$R148),""),"")</f>
        <v/>
      </c>
      <c r="CK148" s="233"/>
      <c r="CL148" s="233" t="str">
        <f>IF(Deník!$R148&lt;0,IF(Deník!$AC148=Statistika!$F$117,Deník!$R148,""),"")</f>
        <v/>
      </c>
      <c r="CM148" s="233" t="str">
        <f>IF(Deník!$R148&lt;0,IF(Deník!$AC148=Statistika!$F$118,Deník!$R148,""),"")</f>
        <v/>
      </c>
      <c r="CN148" s="233" t="str">
        <f>IF(Deník!$R148&lt;0,IF(Deník!$AC148=Statistika!$F$119,Deník!$R148,""),"")</f>
        <v/>
      </c>
      <c r="CO148" s="233" t="str">
        <f>IF(Deník!$R148&lt;0,IF(Deník!$AC148=Statistika!$F$120,Deník!$R148,""),"")</f>
        <v/>
      </c>
      <c r="CP148" s="233" t="str">
        <f>IF(Deník!$R148&lt;0,IF(Deník!$AC148=Statistika!$F$121,Deník!$R148,""),"")</f>
        <v/>
      </c>
      <c r="CQ148" s="233" t="str">
        <f>IF(Deník!$R148&lt;0,IF(Deník!$AC148=Statistika!$F$122,Deník!$R148,""),"")</f>
        <v/>
      </c>
      <c r="CR148" s="233" t="str">
        <f>IF(Deník!$R148&lt;0,IF(Deník!$AC148=Statistika!$F$123,Deník!$R148,""),"")</f>
        <v/>
      </c>
      <c r="CS148" s="233" t="str">
        <f>IF(Deník!$R148&lt;0,IF(Deník!$AC148=Statistika!$F$124,Deník!$R148,""),"")</f>
        <v/>
      </c>
      <c r="CT148" s="233" t="str">
        <f>IF(Deník!$R148&lt;0,IF(Deník!$AC148=Statistika!$F$125,Deník!$R148,""),"")</f>
        <v/>
      </c>
      <c r="CU148" s="233"/>
      <c r="CV148" s="233" t="str">
        <f>IF(Deník!$R148&lt;0,IF(Deník!$AD148=$CV$2,Deník!$R148,""),"")</f>
        <v/>
      </c>
      <c r="CW148" s="233" t="str">
        <f>IF(Deník!$R148&lt;0,IF(Deník!$AD148=$CW$2,Deník!$R148,""),"")</f>
        <v/>
      </c>
      <c r="CX148" s="233" t="str">
        <f>IF(Deník!$R148&lt;0,IF(Deník!$AD148=$CX$2,Deník!$R148,""),"")</f>
        <v/>
      </c>
      <c r="CY148" s="233" t="str">
        <f>IF(Deník!$R148&lt;0,IF(Deník!$AD148=$CY$2,Deník!$R148,""),"")</f>
        <v/>
      </c>
      <c r="CZ148" s="233" t="str">
        <f>IF(Deník!$R148&lt;0,IF(Deník!$AD148=$CZ$2,Deník!$R148,""),"")</f>
        <v/>
      </c>
      <c r="DL148" s="221">
        <f t="shared" si="10"/>
        <v>93847.029999999984</v>
      </c>
      <c r="DM148" s="220">
        <f t="shared" si="9"/>
        <v>-6.1529700000000132E-2</v>
      </c>
      <c r="DO148" s="50">
        <f>Deník!W149</f>
        <v>0</v>
      </c>
      <c r="DP148" s="102" t="str">
        <f>IF(AND(Deník!W149&gt;0),1,"")</f>
        <v/>
      </c>
      <c r="DQ148" s="102">
        <f>IF(AND(Deník!W149&lt;=0),1,"")</f>
        <v>1</v>
      </c>
      <c r="DR148" s="227"/>
      <c r="DS148" s="228"/>
      <c r="DT148" s="85"/>
      <c r="DU148" s="54">
        <f>IF(MONTH(Deník!$C148)=DU$2,Deník!$W148,"")</f>
        <v>0</v>
      </c>
      <c r="DV148" s="222" t="str">
        <f>IF(MONTH(Deník!$C148)=DV$2,Deník!$W148,"")</f>
        <v/>
      </c>
      <c r="DW148" s="222" t="str">
        <f>IF(MONTH(Deník!$C148)=DW$2,Deník!$W148,"")</f>
        <v/>
      </c>
      <c r="DX148" s="222" t="str">
        <f>IF(MONTH(Deník!$C148)=DX$2,Deník!$W148,"")</f>
        <v/>
      </c>
      <c r="DY148" s="222" t="str">
        <f>IF(MONTH(Deník!$C148)=DY$2,Deník!$W148,"")</f>
        <v/>
      </c>
      <c r="DZ148" s="222" t="str">
        <f>IF(MONTH(Deník!$C148)=DZ$2,Deník!$W148,"")</f>
        <v/>
      </c>
      <c r="EA148" s="222" t="str">
        <f>IF(MONTH(Deník!$C148)=EA$2,Deník!$W148,"")</f>
        <v/>
      </c>
      <c r="EB148" s="222" t="str">
        <f>IF(MONTH(Deník!$C148)=EB$2,Deník!$W148,"")</f>
        <v/>
      </c>
      <c r="EC148" s="222" t="str">
        <f>IF(MONTH(Deník!$C148)=EC$2,Deník!$W148,"")</f>
        <v/>
      </c>
      <c r="ED148" s="222" t="str">
        <f>IF(MONTH(Deník!$C148)=ED$2,Deník!$W148,"")</f>
        <v/>
      </c>
      <c r="EE148" s="222" t="str">
        <f>IF(MONTH(Deník!$C148)=EE$2,Deník!$W148,"")</f>
        <v/>
      </c>
      <c r="EF148" s="222" t="str">
        <f>IF(MONTH(Deník!$C148)=EF$2,Deník!$W148,"")</f>
        <v/>
      </c>
      <c r="EI148" s="600" t="str">
        <f>IF(Deník!$W148&lt;&gt;"",IF(Deník!$B148=Statistika!$F$63,Deník!$W148,""),"")</f>
        <v/>
      </c>
      <c r="EJ148" s="13" t="str">
        <f>IF(Deník!$W148&lt;&gt;"",IF(Deník!$B148=Statistika!$F$64,Deník!$W148,""),"")</f>
        <v/>
      </c>
      <c r="EK148" s="13" t="str">
        <f>IF(Deník!$W148&lt;&gt;"",IF(Deník!$B148=Statistika!$F$65,Deník!$W148,""),"")</f>
        <v/>
      </c>
      <c r="EL148" s="13" t="str">
        <f>IF(Deník!$W148&lt;&gt;"",IF(Deník!$B148=Statistika!$F$66,Deník!$W148,""),"")</f>
        <v/>
      </c>
      <c r="EM148" s="13" t="str">
        <f>IF(Deník!$W148&lt;&gt;"",IF(Deník!$B148=Statistika!$F$67,Deník!$W148,""),"")</f>
        <v/>
      </c>
      <c r="EN148" s="13" t="str">
        <f>IF(Deník!$W148&lt;&gt;"",IF(Deník!$B148=Statistika!$F$68,Deník!$W148,""),"")</f>
        <v/>
      </c>
      <c r="EO148" s="13" t="str">
        <f>IF(Deník!$W148&lt;&gt;"",IF(Deník!$B148=Statistika!$F$69,Deník!$W148,""),"")</f>
        <v/>
      </c>
      <c r="EP148" s="601" t="str">
        <f>IF(Deník!$W148&lt;&gt;"",IF(Deník!$B148=Statistika!$F$70,Deník!$W148,""),"")</f>
        <v/>
      </c>
      <c r="EQ148" s="90"/>
      <c r="ER148" s="63" t="str">
        <f>IF(Deník!$W148&lt;&gt;"",IF(Deník!$J148="L",Deník!$W148,""),"")</f>
        <v/>
      </c>
      <c r="ES148" s="13" t="str">
        <f>IF(Deník!$W148&lt;&gt;"",IF(Deník!$J148="S",Deník!$W148,""),"")</f>
        <v/>
      </c>
      <c r="ET148" s="95"/>
      <c r="EU148" s="88"/>
      <c r="EV148" s="63" t="str">
        <f>IF(WEEKDAY(Deník!$C148,2)=1,Deník!$W148,"")</f>
        <v/>
      </c>
      <c r="EW148" s="13" t="str">
        <f>IF(WEEKDAY(Deník!$C148,2)=2,Deník!$W148,"")</f>
        <v/>
      </c>
      <c r="EX148" s="13" t="str">
        <f>IF(WEEKDAY(Deník!$C148,2)=3,Deník!$W148,"")</f>
        <v/>
      </c>
      <c r="EY148" s="13" t="str">
        <f>IF(WEEKDAY(Deník!$C148,2)=4,Deník!$W148,"")</f>
        <v/>
      </c>
      <c r="EZ148" s="60" t="str">
        <f>IF(WEEKDAY(Deník!$C148,2)=5,Deník!$W148,"")</f>
        <v/>
      </c>
      <c r="FA148" s="99"/>
      <c r="FB148" s="100">
        <f>Deník!D148</f>
        <v>0</v>
      </c>
      <c r="FC148" s="63">
        <f>IF($FB148&lt;&gt;"",IF(AND($FB148&gt;=FC$2,$FB148&lt;=FC$3),Deník!$W148,""))</f>
        <v>0</v>
      </c>
      <c r="FD148" s="63" t="str">
        <f>IF($FB148&lt;&gt;"",IF(AND($FB148&gt;=FD$2,$FB148&lt;=FD$3),Deník!$W148,""))</f>
        <v/>
      </c>
      <c r="FE148" s="63" t="str">
        <f>IF($FB148&lt;&gt;"",IF(AND($FB148&gt;=FE$2,$FB148&lt;=FE$3),Deník!$W148,""))</f>
        <v/>
      </c>
      <c r="FF148" s="63" t="str">
        <f>IF($FB148&lt;&gt;"",IF(AND($FB148&gt;=FF$2,$FB148&lt;=FF$3),Deník!$W148,""))</f>
        <v/>
      </c>
      <c r="FG148" s="63" t="str">
        <f>IF($FB148&lt;&gt;"",IF(AND($FB148&gt;=FG$2,$FB148&lt;=FG$3),Deník!$W148,""))</f>
        <v/>
      </c>
      <c r="FH148" s="63" t="str">
        <f>IF($FB148&lt;&gt;"",IF(AND($FB148&gt;=FH$2,$FB148&lt;=FH$3),Deník!$W148,""))</f>
        <v/>
      </c>
      <c r="FI148" s="63" t="str">
        <f>IF($FB148&lt;&gt;"",IF(AND($FB148&gt;=FI$2,$FB148&lt;=FI$3),Deník!$W148,""))</f>
        <v/>
      </c>
      <c r="FJ148" s="63" t="str">
        <f>IF($FB148&lt;&gt;"",IF(AND($FB148&gt;=FJ$2,$FB148&lt;=FJ$3),Deník!$W148,""))</f>
        <v/>
      </c>
      <c r="FK148" s="63" t="str">
        <f>IF($FB148&lt;&gt;"",IF(AND($FB148&gt;=FK$2,$FB148&lt;=FK$3),Deník!$W148,""))</f>
        <v/>
      </c>
      <c r="FL148" s="63" t="str">
        <f>IF($FB148&lt;&gt;"",IF(AND($FB148&gt;=FL$2,$FB148&lt;=FL$3),Deník!$W148,""))</f>
        <v/>
      </c>
      <c r="FM148" s="63" t="str">
        <f>IF($FB148&lt;&gt;"",IF(AND($FB148&gt;=FM$2,$FB148&lt;=FM$3),Deník!$W148,""))</f>
        <v/>
      </c>
      <c r="FN148" s="13"/>
      <c r="FO148" s="20" t="str">
        <f>IF(Deník!$W148&gt;1,Deník!$W148,"")</f>
        <v/>
      </c>
      <c r="FP148" s="20" t="str">
        <f>IF(Deník!$W148&lt;0,Deník!$W148,"")</f>
        <v/>
      </c>
      <c r="FQ148" s="17"/>
      <c r="FS148" s="233"/>
      <c r="FT148" s="233" t="str">
        <f>IF(Deník!$W148&lt;&gt;"",IF(Deník!$Y148=Statistika!$F$78,Deník!$W148,""),"")</f>
        <v/>
      </c>
      <c r="FU148" s="233" t="str">
        <f>IF(Deník!$W148&lt;&gt;"",IF(Deník!$Y148=Statistika!$F$79,Deník!$W148,""),"")</f>
        <v/>
      </c>
      <c r="FV148" s="233" t="str">
        <f>IF(Deník!$W148&lt;&gt;"",IF(Deník!$Y148=Statistika!$F$80,Deník!$W148,""),"")</f>
        <v/>
      </c>
      <c r="FW148" s="233" t="str">
        <f>IF(Deník!$W148&lt;&gt;"",IF(Deník!$Y148=Statistika!$F$81,Deník!$W148,""),"")</f>
        <v/>
      </c>
      <c r="FX148" s="233" t="str">
        <f>IF(Deník!$W148&lt;&gt;"",IF(Deník!$Y148=Statistika!$F$82,Deník!$W148,""),"")</f>
        <v/>
      </c>
      <c r="FY148" s="233" t="str">
        <f>IF(Deník!$W148&lt;&gt;"",IF(Deník!$Y148=Statistika!$F$83,Deník!$W148,""),"")</f>
        <v/>
      </c>
      <c r="FZ148" s="233" t="str">
        <f>IF(Deník!$W148&lt;&gt;"",IF(Deník!$Y148=Statistika!$F$84,Deník!$W148,""),"")</f>
        <v/>
      </c>
      <c r="GA148" s="233" t="str">
        <f>IF(Deník!$W148&lt;&gt;"",IF(Deník!$Y148=Statistika!$F$85,Deník!$W148,""),"")</f>
        <v/>
      </c>
      <c r="GB148" s="233" t="str">
        <f>IF(Deník!$W148&lt;&gt;"",IF(Deník!$Y148=Statistika!$F$86,Deník!$W148,""),"")</f>
        <v/>
      </c>
      <c r="GC148" s="233" t="str">
        <f>IF(Deník!$W148&lt;&gt;"",IF(Deník!$Y148=Statistika!$F$87,Deník!$W148,""),"")</f>
        <v/>
      </c>
      <c r="GD148" s="233" t="str">
        <f>IF(Deník!$W148&lt;&gt;"",IF(Deník!$Y148=Statistika!$F$88,Deník!$W148,""),"")</f>
        <v/>
      </c>
      <c r="GE148" s="233" t="str">
        <f>IF(Deník!$W148&lt;&gt;"",IF(Deník!$Y148=Statistika!$F$89,Deník!$W148,""),"")</f>
        <v/>
      </c>
      <c r="GF148" s="233" t="str">
        <f>IF(Deník!$W148&lt;&gt;"",IF(Deník!$Y148=Statistika!$F$90,Deník!$W148,""),"")</f>
        <v/>
      </c>
      <c r="GG148" s="233" t="str">
        <f>IF(Deník!$W148&lt;&gt;"",IF(Deník!$Y148=Statistika!$F$91,Deník!$W148,""),"")</f>
        <v/>
      </c>
      <c r="GH148" s="233"/>
      <c r="GI148" s="233" t="str">
        <f>IF(Deník!$W148&lt;&gt;"",IF(Deník!$AB148=Statistika!$L$100,Deník!$W148,""),"")</f>
        <v/>
      </c>
      <c r="GJ148" s="233" t="str">
        <f>IF(Deník!$W148&lt;&gt;"",IF(Deník!$AB148=Statistika!$L$101,Deník!$W148,""),"")</f>
        <v/>
      </c>
      <c r="GK148" s="233" t="str">
        <f>IF(Deník!$W148&lt;&gt;"",IF(Deník!$AB148=Statistika!$L$102,Deník!$W148,""),"")</f>
        <v/>
      </c>
      <c r="GL148" s="233" t="str">
        <f>IF(Deník!$W148&lt;&gt;"",IF(Deník!$AB148=Statistika!$L$103,Deník!$W148,""),"")</f>
        <v/>
      </c>
      <c r="GM148" s="233" t="str">
        <f>IF(Deník!$W148&lt;&gt;"",IF(Deník!$AB148=Statistika!$L$104,Deník!$W148,""),"")</f>
        <v/>
      </c>
      <c r="GN148" s="233" t="str">
        <f>IF(Deník!$W148&lt;&gt;"",IF(Deník!$AB148=Statistika!$L$105,Deník!$W148,""),"")</f>
        <v/>
      </c>
      <c r="GO148" s="233" t="str">
        <f>IF(Deník!$W148&lt;&gt;"",IF(Deník!$AB148=Statistika!$L$106,Deník!$W148,""),"")</f>
        <v/>
      </c>
      <c r="GP148" s="233" t="str">
        <f>IF(Deník!$W148&lt;&gt;"",IF(Deník!$AB148=Statistika!$L$107,Deník!$W148,""),"")</f>
        <v/>
      </c>
      <c r="GQ148" s="233" t="str">
        <f>IF(Deník!$W148&lt;&gt;"",IF(Deník!$AB148=Statistika!$L$108,Deník!$W148,""),"")</f>
        <v/>
      </c>
      <c r="GS148" s="233" t="str">
        <f>IF(Deník!$W148&lt;0,IF(Deník!$AC148=Statistika!$F$117,Deník!$W148,""),"")</f>
        <v/>
      </c>
      <c r="GT148" s="233" t="str">
        <f>IF(Deník!$W148&lt;0,IF(Deník!$AC148=Statistika!$F$118,Deník!$W148,""),"")</f>
        <v/>
      </c>
      <c r="GU148" s="233" t="str">
        <f>IF(Deník!$W148&lt;0,IF(Deník!$AC148=Statistika!$F$119,Deník!$W148,""),"")</f>
        <v/>
      </c>
      <c r="GV148" s="233" t="str">
        <f>IF(Deník!$W148&lt;0,IF(Deník!$AC148=Statistika!$F$120,Deník!$W148,""),"")</f>
        <v/>
      </c>
      <c r="GW148" s="233" t="str">
        <f>IF(Deník!$W148&lt;0,IF(Deník!$AC148=Statistika!$F$121,Deník!$W148,""),"")</f>
        <v/>
      </c>
      <c r="GX148" s="233" t="str">
        <f>IF(Deník!$W148&lt;0,IF(Deník!$AC148=Statistika!$F$122,Deník!$W148,""),"")</f>
        <v/>
      </c>
      <c r="GY148" s="233" t="str">
        <f>IF(Deník!$W148&lt;0,IF(Deník!$AC148=Statistika!$F$123,Deník!$W148,""),"")</f>
        <v/>
      </c>
      <c r="GZ148" s="233" t="str">
        <f>IF(Deník!$W148&lt;0,IF(Deník!$AC148=Statistika!$F$124,Deník!$W148,""),"")</f>
        <v/>
      </c>
      <c r="HA148" s="233" t="str">
        <f>IF(Deník!$W148&lt;0,IF(Deník!$AC148=Statistika!$F$125,Deník!$W148,""),"")</f>
        <v/>
      </c>
      <c r="HC148" s="233" t="str">
        <f>IF(Deník!$W148&lt;0,IF(Deník!$AD148=Statistika!$F$133,Deník!$W148,""),"")</f>
        <v/>
      </c>
      <c r="HD148" s="233" t="str">
        <f>IF(Deník!$W148&lt;0,IF(Deník!$AD148=Statistika!$F$134,Deník!$W148,""),"")</f>
        <v/>
      </c>
      <c r="HE148" s="233" t="str">
        <f>IF(Deník!$W148&lt;0,IF(Deník!$AD148=Statistika!$F$135,Deník!$W148,""),"")</f>
        <v/>
      </c>
      <c r="HF148" s="233" t="str">
        <f>IF(Deník!$W148&lt;0,IF(Deník!$AD148=Statistika!$F$136,Deník!$W148,""),"")</f>
        <v/>
      </c>
      <c r="HG148" s="233" t="str">
        <f>IF(Deník!$W148&lt;0,IF(Deník!$AD148=Statistika!$F$137,Deník!$W148,""),"")</f>
        <v/>
      </c>
      <c r="ID148" s="8">
        <f>Tabulka4[[#This Row],[Sloupec3]]</f>
        <v>0</v>
      </c>
      <c r="IE148" s="17" t="str">
        <f>IF(AND([1]Deník!$C148&gt;='[1]Měsíční shrnutí'!$D$1,[1]Deník!$C148&lt;='[1]Měsíční shrnutí'!$F$1),[1]Deník!$X148,"")</f>
        <v/>
      </c>
    </row>
    <row r="149" spans="1:239">
      <c r="A149" s="8">
        <f>Deník!C150</f>
        <v>0</v>
      </c>
      <c r="B149" s="50" t="str">
        <f>Deník!R150</f>
        <v/>
      </c>
      <c r="C149" s="102" t="str">
        <f>IF(AND(Deník!R150&gt;1,Deník!R150&lt;&gt;""),1,"")</f>
        <v/>
      </c>
      <c r="D149" s="102" t="str">
        <f>IF(AND(Deník!R150&lt;=0,Deník!R150&lt;&gt;""),1,"")</f>
        <v/>
      </c>
      <c r="E149" s="103" t="str">
        <f>IF(AND(Deník!R150&gt;=0,Deník!R150&lt;=1),1,"")</f>
        <v/>
      </c>
      <c r="F149" s="79" t="str">
        <f>IF(Deník!R150&lt;&gt;"",Deník!R150+F148,"")</f>
        <v/>
      </c>
      <c r="G149" s="85"/>
      <c r="H149" s="54" t="str">
        <f>IF(MONTH(Deník!$C149)=H$2,IF(AND(Deník!$R149&gt;=0,Deník!$R149&lt;=1),"BE",Deník!$R149),"")</f>
        <v/>
      </c>
      <c r="I149" s="11" t="str">
        <f>IF(MONTH(Deník!$C149)=I$2,IF(AND(Deník!$R149&gt;=0,Deník!$R149&lt;=1),"BE",Deník!$R149),"")</f>
        <v/>
      </c>
      <c r="J149" s="11" t="str">
        <f>IF(MONTH(Deník!$C149)=J$2,IF(AND(Deník!$R149&gt;=0,Deník!$R149&lt;=1),"BE",Deník!$R149),"")</f>
        <v/>
      </c>
      <c r="K149" s="11" t="str">
        <f>IF(MONTH(Deník!$C149)=K$2,IF(AND(Deník!$R149&gt;=0,Deník!$R149&lt;=1),"BE",Deník!$R149),"")</f>
        <v/>
      </c>
      <c r="L149" s="11" t="str">
        <f>IF(MONTH(Deník!$C149)=L$2,IF(AND(Deník!$R149&gt;=0,Deník!$R149&lt;=1),"BE",Deník!$R149),"")</f>
        <v/>
      </c>
      <c r="M149" s="11" t="str">
        <f>IF(MONTH(Deník!$C149)=M$2,IF(AND(Deník!$R149&gt;=0,Deník!$R149&lt;=1),"BE",Deník!$R149),"")</f>
        <v/>
      </c>
      <c r="N149" s="11" t="str">
        <f>IF(MONTH(Deník!$C149)=N$2,IF(AND(Deník!$R149&gt;=0,Deník!$R149&lt;=1),"BE",Deník!$R149),"")</f>
        <v/>
      </c>
      <c r="O149" s="11" t="str">
        <f>IF(MONTH(Deník!$C149)=O$2,IF(AND(Deník!$R149&gt;=0,Deník!$R149&lt;=1),"BE",Deník!$R149),"")</f>
        <v/>
      </c>
      <c r="P149" s="11" t="str">
        <f>IF(MONTH(Deník!$C149)=P$2,IF(AND(Deník!$R149&gt;=0,Deník!$R149&lt;=1),"BE",Deník!$R149),"")</f>
        <v/>
      </c>
      <c r="Q149" s="11" t="str">
        <f>IF(MONTH(Deník!$C149)=Q$2,IF(AND(Deník!$R149&gt;=0,Deník!$R149&lt;=1),"BE",Deník!$R149),"")</f>
        <v/>
      </c>
      <c r="R149" s="11" t="str">
        <f>IF(MONTH(Deník!$C149)=R$2,IF(AND(Deník!$R149&gt;=0,Deník!$R149&lt;=1),"BE",Deník!$R149),"")</f>
        <v/>
      </c>
      <c r="S149" s="57" t="str">
        <f>IF(MONTH(Deník!$C149)=S$2,IF(AND(Deník!$R149&gt;=0,Deník!$R149&lt;=1),"BE",Deník!$R149),"")</f>
        <v/>
      </c>
      <c r="U149" s="12"/>
      <c r="V149" s="12"/>
      <c r="X149" s="600" t="str">
        <f>IF(Deník!$R149&lt;&gt;"",IF(Deník!$B149=Statistika!$F$63,IF(AND(Deník!$R149&gt;=0,Deník!$R149&lt;=1),"BE",Deník!$R149),""),"")</f>
        <v/>
      </c>
      <c r="Y149" s="13" t="str">
        <f>IF(Deník!$R149&lt;&gt;"",IF(Deník!$B149=Statistika!$F$64,IF(AND(Deník!$R149&gt;=0,Deník!$R149&lt;=1),"BE",Deník!$R149),""),"")</f>
        <v/>
      </c>
      <c r="Z149" s="13" t="str">
        <f>IF(Deník!$R149&lt;&gt;"",IF(Deník!$B149=Statistika!$F$65,IF(AND(Deník!$R149&gt;=0,Deník!$R149&lt;=1),"BE",Deník!$R149),""),"")</f>
        <v/>
      </c>
      <c r="AA149" s="13" t="str">
        <f>IF(Deník!$R149&lt;&gt;"",IF(Deník!$B149=Statistika!$F$66,IF(AND(Deník!$R149&gt;=0,Deník!$R149&lt;=1),"BE",Deník!$R149),""),"")</f>
        <v/>
      </c>
      <c r="AB149" s="13" t="str">
        <f>IF(Deník!$R149&lt;&gt;"",IF(Deník!$B149=Statistika!$F$67,IF(AND(Deník!$R149&gt;=0,Deník!$R149&lt;=1),"BE",Deník!$R149),""),"")</f>
        <v/>
      </c>
      <c r="AC149" s="13" t="str">
        <f>IF(Deník!$R149&lt;&gt;"",IF(Deník!$B149=Statistika!$F$68,IF(AND(Deník!$R149&gt;=0,Deník!$R149&lt;=1),"BE",Deník!$R149),""),"")</f>
        <v/>
      </c>
      <c r="AD149" s="13" t="str">
        <f>IF(Deník!$R149&lt;&gt;"",IF(Deník!$B149=Statistika!$F$69,IF(AND(Deník!$R149&gt;=0,Deník!$R149&lt;=1),"BE",Deník!$R149),""),"")</f>
        <v/>
      </c>
      <c r="AE149" s="601" t="str">
        <f>IF(Deník!$R149&lt;&gt;"",IF(Deník!$B149=Statistika!$F$70,IF(AND(Deník!$R149&gt;=0,Deník!$R149&lt;=1),"BE",Deník!$R149),""),"")</f>
        <v/>
      </c>
      <c r="AF149" s="90"/>
      <c r="AG149" s="63" t="str">
        <f>IF(Deník!$R149&lt;&gt;"",IF(Deník!$J149="L",IF(AND(Deník!$R149&gt;=0,Deník!$R149&lt;=1),"BE",Deník!$R149),""),"")</f>
        <v/>
      </c>
      <c r="AH149" s="13" t="str">
        <f>IF(Deník!$R149&lt;&gt;"",IF(Deník!$J149="S",IF(AND(Deník!$R149&gt;=0,Deník!$R149&lt;=1),"BE",Deník!$R149),""),"")</f>
        <v/>
      </c>
      <c r="AI149" s="95"/>
      <c r="AJ149" s="71" t="str">
        <f>IF(Deník!N150&lt;&gt;"",Deník!N150*-1,"")</f>
        <v/>
      </c>
      <c r="AK149" s="88"/>
      <c r="AL149" s="63" t="str">
        <f>IF(WEEKDAY(Deník!$C149,2)=1,IF(AND(Deník!$R149&gt;=0,Deník!$R149&lt;=1),"BE",Deník!$R149),"")</f>
        <v/>
      </c>
      <c r="AM149" s="13" t="str">
        <f>IF(WEEKDAY(Deník!$C149,2)=2,IF(AND(Deník!$R149&gt;=0,Deník!$R149&lt;=1),"BE",Deník!$R149),"")</f>
        <v/>
      </c>
      <c r="AN149" s="13" t="str">
        <f>IF(WEEKDAY(Deník!$C149,2)=3,IF(AND(Deník!$R149&gt;=0,Deník!$R149&lt;=1),"BE",Deník!$R149),"")</f>
        <v/>
      </c>
      <c r="AO149" s="13" t="str">
        <f>IF(WEEKDAY(Deník!$C149,2)=4,IF(AND(Deník!$R149&gt;=0,Deník!$R149&lt;=1),"BE",Deník!$R149),"")</f>
        <v/>
      </c>
      <c r="AP149" s="60" t="str">
        <f>IF(WEEKDAY(Deník!$C149,2)=5,IF(AND(Deník!$R149&gt;=0,Deník!$R149&lt;=1),"BE",Deník!$R149),"")</f>
        <v/>
      </c>
      <c r="AQ149" s="99"/>
      <c r="AR149" s="100">
        <f>Deník!D149</f>
        <v>0</v>
      </c>
      <c r="AS149" s="63" t="str">
        <f>IF(Deník!$D149&lt;&gt;"",IF(AND(Deník!$D149&gt;=AS$2,Deník!$D149&lt;=AS$3),IF(AND(Deník!$R149&gt;=0,Deník!$R149&lt;=1),"BE",Deník!$R149),""),"")</f>
        <v/>
      </c>
      <c r="AT149" s="63" t="str">
        <f>IF(Deník!$D149&lt;&gt;"",IF(AND(Deník!$D149&gt;=AT$2,Deník!$D149&lt;=AT$3),IF(AND(Deník!$R149&gt;=0,Deník!$R149&lt;=1),"BE",Deník!$R149),""),"")</f>
        <v/>
      </c>
      <c r="AU149" s="63" t="str">
        <f>IF(Deník!$D149&lt;&gt;"",IF(AND(Deník!$D149&gt;=AU$2,Deník!$D149&lt;=AU$3),IF(AND(Deník!$R149&gt;=0,Deník!$R149&lt;=1),"BE",Deník!$R149),""),"")</f>
        <v/>
      </c>
      <c r="AV149" s="63" t="str">
        <f>IF(Deník!$D149&lt;&gt;"",IF(AND(Deník!$D149&gt;=AV$2,Deník!$D149&lt;=AV$3),IF(AND(Deník!$R149&gt;=0,Deník!$R149&lt;=1),"BE",Deník!$R149),""),"")</f>
        <v/>
      </c>
      <c r="AW149" s="63" t="str">
        <f>IF(Deník!$D149&lt;&gt;"",IF(AND(Deník!$D149&gt;=AW$2,Deník!$D149&lt;=AW$3),IF(AND(Deník!$R149&gt;=0,Deník!$R149&lt;=1),"BE",Deník!$R149),""),"")</f>
        <v/>
      </c>
      <c r="AX149" s="63" t="str">
        <f>IF(Deník!$D149&lt;&gt;"",IF(AND(Deník!$D149&gt;=AX$2,Deník!$D149&lt;=AX$3),IF(AND(Deník!$R149&gt;=0,Deník!$R149&lt;=1),"BE",Deník!$R149),""),"")</f>
        <v/>
      </c>
      <c r="AY149" s="63" t="str">
        <f>IF(Deník!$D149&lt;&gt;"",IF(AND(Deník!$D149&gt;=AY$2,Deník!$D149&lt;=AY$3),IF(AND(Deník!$R149&gt;=0,Deník!$R149&lt;=1),"BE",Deník!$R149),""),"")</f>
        <v/>
      </c>
      <c r="AZ149" s="63" t="str">
        <f>IF(Deník!$D149&lt;&gt;"",IF(AND(Deník!$D149&gt;=AZ$2,Deník!$D149&lt;=AZ$3),IF(AND(Deník!$R149&gt;=0,Deník!$R149&lt;=1),"BE",Deník!$R149),""),"")</f>
        <v/>
      </c>
      <c r="BA149" s="63" t="str">
        <f>IF(Deník!$D149&lt;&gt;"",IF(AND(Deník!$D149&gt;=BA$2,Deník!$D149&lt;=BA$3),IF(AND(Deník!$R149&gt;=0,Deník!$R149&lt;=1),"BE",Deník!$R149),""),"")</f>
        <v/>
      </c>
      <c r="BB149" s="63" t="str">
        <f>IF(Deník!$D149&lt;&gt;"",IF(AND(Deník!$D149&gt;=BB$2,Deník!$D149&lt;=BB$3),IF(AND(Deník!$R149&gt;=0,Deník!$R149&lt;=1),"BE",Deník!$R149),""),"")</f>
        <v/>
      </c>
      <c r="BC149" s="71" t="str">
        <f>IF(Deník!$D149&lt;&gt;"",IF(AND(Deník!$D149&gt;=BC$2,Deník!$D149&lt;=BC$3),IF(AND(Deník!$R149&gt;=0,Deník!$R149&lt;=1),"BE",Deník!$R149),""),"")</f>
        <v/>
      </c>
      <c r="BD149" s="20" t="str">
        <f>IF(Deník!$J150="S",(Deník!$M150-Deník!$K150),IF(Deník!$J150="L",(Deník!$K150-Deník!$M150),""))</f>
        <v/>
      </c>
      <c r="BE149" s="20" t="str">
        <f>IF(Deník!$J150="S",(Deník!$K150-Deník!$O150),IF(Deník!$J150="L",(Deník!$O150-Deník!$K150),""))</f>
        <v/>
      </c>
      <c r="BF149" s="20" t="str">
        <f>IF(Deník!$J150="S",(Deník!$K150-Deník!$L150),IF(Deník!$J150="L",(Deník!$L150-Deník!$K150),""))</f>
        <v/>
      </c>
      <c r="BG149" s="20" t="str">
        <f>IF(Deník!$J150="S",(Deník!$K150-Deník!$S150),IF(Deník!$J150="L",(Deník!$S150-Deník!$K150),""))</f>
        <v/>
      </c>
      <c r="BH149" s="20" t="str">
        <f>IF(Deník!$J150="S",(Deník!$K150-Deník!$U150),IF(Deník!$J150="L",(Deník!$U150-Deník!$K150),""))</f>
        <v/>
      </c>
      <c r="BI149" s="20" t="str">
        <f>IF(Deník!$R149&gt;1,Deník!$R149,"")</f>
        <v/>
      </c>
      <c r="BJ149" s="20" t="str">
        <f>IF(Deník!$R149&lt;0,Deník!$R149,"")</f>
        <v/>
      </c>
      <c r="BK149" s="17"/>
      <c r="BM149" s="233" t="str">
        <f>IF(Deník!$R149&lt;&gt;"",IF(Deník!$Y149=Statistika!$F$78,IF(AND(Deník!$R149&gt;=0,Deník!$R149&lt;=1),"BE",Deník!$R149),""),"")</f>
        <v/>
      </c>
      <c r="BN149" s="233" t="str">
        <f>IF(Deník!$R149&lt;&gt;"",IF(Deník!$Y149=Statistika!$F$79,IF(AND(Deník!$R149&gt;=0,Deník!$R149&lt;=1),"BE",Deník!$R149),""),"")</f>
        <v/>
      </c>
      <c r="BO149" s="233" t="str">
        <f>IF(Deník!$R149&lt;&gt;"",IF(Deník!$Y149=Statistika!$F$80,IF(AND(Deník!$R149&gt;=0,Deník!$R149&lt;=1),"BE",Deník!$R149),""),"")</f>
        <v/>
      </c>
      <c r="BP149" s="233" t="str">
        <f>IF(Deník!$R149&lt;&gt;"",IF(Deník!$Y149=Statistika!$F$81,IF(AND(Deník!$R149&gt;=0,Deník!$R149&lt;=1),"BE",Deník!$R149),""),"")</f>
        <v/>
      </c>
      <c r="BQ149" s="233" t="str">
        <f>IF(Deník!$R149&lt;&gt;"",IF(Deník!$Y149=Statistika!$F$82,IF(AND(Deník!$R149&gt;=0,Deník!$R149&lt;=1),"BE",Deník!$R149),""),"")</f>
        <v/>
      </c>
      <c r="BR149" s="233" t="str">
        <f>IF(Deník!$R149&lt;&gt;"",IF(Deník!$Y149=Statistika!$F$83,IF(AND(Deník!$R149&gt;=0,Deník!$R149&lt;=1),"BE",Deník!$R149),""),"")</f>
        <v/>
      </c>
      <c r="BS149" s="233" t="str">
        <f>IF(Deník!$R149&lt;&gt;"",IF(Deník!$Y149=Statistika!$F$84,IF(AND(Deník!$R149&gt;=0,Deník!$R149&lt;=1),"BE",Deník!$R149),""),"")</f>
        <v/>
      </c>
      <c r="BT149" s="233" t="str">
        <f>IF(Deník!$R149&lt;&gt;"",IF(Deník!$Y149=Statistika!$F$85,IF(AND(Deník!$R149&gt;=0,Deník!$R149&lt;=1),"BE",Deník!$R149),""),"")</f>
        <v/>
      </c>
      <c r="BU149" s="233" t="str">
        <f>IF(Deník!$R149&lt;&gt;"",IF(Deník!$Y149=Statistika!$F$86,IF(AND(Deník!$R149&gt;=0,Deník!$R149&lt;=1),"BE",Deník!$R149),""),"")</f>
        <v/>
      </c>
      <c r="BV149" s="233" t="str">
        <f>IF(Deník!$R149&lt;&gt;"",IF(Deník!$Y149=Statistika!$F$87,IF(AND(Deník!$R149&gt;=0,Deník!$R149&lt;=1),"BE",Deník!$R149),""),"")</f>
        <v/>
      </c>
      <c r="BW149" s="233" t="str">
        <f>IF(Deník!$R149&lt;&gt;"",IF(Deník!$Y149=Statistika!$F$88,IF(AND(Deník!$R149&gt;=0,Deník!$R149&lt;=1),"BE",Deník!$R149),""),"")</f>
        <v/>
      </c>
      <c r="BX149" s="233" t="str">
        <f>IF(Deník!$R149&lt;&gt;"",IF(Deník!$Y149=Statistika!$F$89,IF(AND(Deník!$R149&gt;=0,Deník!$R149&lt;=1),"BE",Deník!$R149),""),"")</f>
        <v/>
      </c>
      <c r="BY149" s="233" t="str">
        <f>IF(Deník!$R149&lt;&gt;"",IF(Deník!$Y149=Statistika!$F$90,IF(AND(Deník!$R149&gt;=0,Deník!$R149&lt;=1),"BE",Deník!$R149),""),"")</f>
        <v/>
      </c>
      <c r="BZ149" s="233" t="str">
        <f>IF(Deník!$R149&lt;&gt;"",IF(Deník!$Y149=Statistika!$F$91,IF(AND(Deník!$R149&gt;=0,Deník!$R149&lt;=1),"BE",Deník!$R149),""),"")</f>
        <v/>
      </c>
      <c r="CA149" s="233"/>
      <c r="CB149" s="233" t="str">
        <f>IF(Deník!$R149&lt;&gt;"",IF(Deník!$AB149="SL",IF(AND(Deník!$R149&gt;=0,Deník!$R149&lt;=1),"BE",Deník!$R149),""),"")</f>
        <v/>
      </c>
      <c r="CC149" s="233" t="str">
        <f>IF(Deník!$R149&lt;&gt;"",IF(Deník!$AB149="BE10",IF(AND(Deník!$R149&gt;=0,Deník!$R149&lt;=1),"BE",Deník!$R149),""),"")</f>
        <v/>
      </c>
      <c r="CD149" s="233" t="str">
        <f>IF(Deník!$R149&lt;&gt;"",IF(Deník!$AB149="BE15",IF(AND(Deník!$R149&gt;=0,Deník!$R149&lt;=1),"BE",Deník!$R149),""),"")</f>
        <v/>
      </c>
      <c r="CE149" s="233" t="str">
        <f>IF(Deník!$R149&lt;&gt;"",IF(Deník!$AB149="BE20",IF(AND(Deník!$R149&gt;=0,Deník!$R149&lt;=1),"BE",Deník!$R149),""),"")</f>
        <v/>
      </c>
      <c r="CF149" s="233" t="str">
        <f>IF(Deník!$R149&lt;&gt;"",IF(Deník!$AB149="TP1",IF(AND(Deník!$R149&gt;=0,Deník!$R149&lt;=1),"BE",Deník!$R149),""),"")</f>
        <v/>
      </c>
      <c r="CG149" s="233" t="str">
        <f>IF(Deník!$R149&lt;&gt;"",IF(Deník!$AB149="TP2",IF(AND(Deník!$R149&gt;=0,Deník!$R149&lt;=1),"BE",Deník!$R149),""),"")</f>
        <v/>
      </c>
      <c r="CH149" s="233" t="str">
        <f>IF(Deník!$R149&lt;&gt;"",IF(Deník!$AB149="TP3",IF(AND(Deník!$R149&gt;=0,Deník!$R149&lt;=1),"BE",Deník!$R149),""),"")</f>
        <v/>
      </c>
      <c r="CI149" s="233" t="str">
        <f>IF(Deník!$R149&lt;&gt;"",IF(Deník!$AB149="Trailing SL",IF(AND(Deník!$R149&gt;=0,Deník!$R149&lt;=1),"BE",Deník!$R149),""),"")</f>
        <v/>
      </c>
      <c r="CJ149" s="233" t="str">
        <f>IF(Deník!$R149&lt;&gt;"",IF(Deník!$AB149="Manual",IF(AND(Deník!$R149&gt;=0,Deník!$R149&lt;=1),"BE",Deník!$R149),""),"")</f>
        <v/>
      </c>
      <c r="CK149" s="233"/>
      <c r="CL149" s="233" t="str">
        <f>IF(Deník!$R149&lt;0,IF(Deník!$AC149=Statistika!$F$117,Deník!$R149,""),"")</f>
        <v/>
      </c>
      <c r="CM149" s="233" t="str">
        <f>IF(Deník!$R149&lt;0,IF(Deník!$AC149=Statistika!$F$118,Deník!$R149,""),"")</f>
        <v/>
      </c>
      <c r="CN149" s="233" t="str">
        <f>IF(Deník!$R149&lt;0,IF(Deník!$AC149=Statistika!$F$119,Deník!$R149,""),"")</f>
        <v/>
      </c>
      <c r="CO149" s="233" t="str">
        <f>IF(Deník!$R149&lt;0,IF(Deník!$AC149=Statistika!$F$120,Deník!$R149,""),"")</f>
        <v/>
      </c>
      <c r="CP149" s="233" t="str">
        <f>IF(Deník!$R149&lt;0,IF(Deník!$AC149=Statistika!$F$121,Deník!$R149,""),"")</f>
        <v/>
      </c>
      <c r="CQ149" s="233" t="str">
        <f>IF(Deník!$R149&lt;0,IF(Deník!$AC149=Statistika!$F$122,Deník!$R149,""),"")</f>
        <v/>
      </c>
      <c r="CR149" s="233" t="str">
        <f>IF(Deník!$R149&lt;0,IF(Deník!$AC149=Statistika!$F$123,Deník!$R149,""),"")</f>
        <v/>
      </c>
      <c r="CS149" s="233" t="str">
        <f>IF(Deník!$R149&lt;0,IF(Deník!$AC149=Statistika!$F$124,Deník!$R149,""),"")</f>
        <v/>
      </c>
      <c r="CT149" s="233" t="str">
        <f>IF(Deník!$R149&lt;0,IF(Deník!$AC149=Statistika!$F$125,Deník!$R149,""),"")</f>
        <v/>
      </c>
      <c r="CU149" s="233"/>
      <c r="CV149" s="233" t="str">
        <f>IF(Deník!$R149&lt;0,IF(Deník!$AD149=$CV$2,Deník!$R149,""),"")</f>
        <v/>
      </c>
      <c r="CW149" s="233" t="str">
        <f>IF(Deník!$R149&lt;0,IF(Deník!$AD149=$CW$2,Deník!$R149,""),"")</f>
        <v/>
      </c>
      <c r="CX149" s="233" t="str">
        <f>IF(Deník!$R149&lt;0,IF(Deník!$AD149=$CX$2,Deník!$R149,""),"")</f>
        <v/>
      </c>
      <c r="CY149" s="233" t="str">
        <f>IF(Deník!$R149&lt;0,IF(Deník!$AD149=$CY$2,Deník!$R149,""),"")</f>
        <v/>
      </c>
      <c r="CZ149" s="233" t="str">
        <f>IF(Deník!$R149&lt;0,IF(Deník!$AD149=$CZ$2,Deník!$R149,""),"")</f>
        <v/>
      </c>
      <c r="DL149" s="221">
        <f t="shared" si="10"/>
        <v>93847.029999999984</v>
      </c>
      <c r="DM149" s="220">
        <f t="shared" si="9"/>
        <v>-6.1529700000000132E-2</v>
      </c>
      <c r="DO149" s="50">
        <f>Deník!W150</f>
        <v>0</v>
      </c>
      <c r="DP149" s="102" t="str">
        <f>IF(AND(Deník!W150&gt;0),1,"")</f>
        <v/>
      </c>
      <c r="DQ149" s="102">
        <f>IF(AND(Deník!W150&lt;=0),1,"")</f>
        <v>1</v>
      </c>
      <c r="DR149" s="227"/>
      <c r="DS149" s="228"/>
      <c r="DT149" s="85"/>
      <c r="DU149" s="54">
        <f>IF(MONTH(Deník!$C149)=DU$2,Deník!$W149,"")</f>
        <v>0</v>
      </c>
      <c r="DV149" s="222" t="str">
        <f>IF(MONTH(Deník!$C149)=DV$2,Deník!$W149,"")</f>
        <v/>
      </c>
      <c r="DW149" s="222" t="str">
        <f>IF(MONTH(Deník!$C149)=DW$2,Deník!$W149,"")</f>
        <v/>
      </c>
      <c r="DX149" s="222" t="str">
        <f>IF(MONTH(Deník!$C149)=DX$2,Deník!$W149,"")</f>
        <v/>
      </c>
      <c r="DY149" s="222" t="str">
        <f>IF(MONTH(Deník!$C149)=DY$2,Deník!$W149,"")</f>
        <v/>
      </c>
      <c r="DZ149" s="222" t="str">
        <f>IF(MONTH(Deník!$C149)=DZ$2,Deník!$W149,"")</f>
        <v/>
      </c>
      <c r="EA149" s="222" t="str">
        <f>IF(MONTH(Deník!$C149)=EA$2,Deník!$W149,"")</f>
        <v/>
      </c>
      <c r="EB149" s="222" t="str">
        <f>IF(MONTH(Deník!$C149)=EB$2,Deník!$W149,"")</f>
        <v/>
      </c>
      <c r="EC149" s="222" t="str">
        <f>IF(MONTH(Deník!$C149)=EC$2,Deník!$W149,"")</f>
        <v/>
      </c>
      <c r="ED149" s="222" t="str">
        <f>IF(MONTH(Deník!$C149)=ED$2,Deník!$W149,"")</f>
        <v/>
      </c>
      <c r="EE149" s="222" t="str">
        <f>IF(MONTH(Deník!$C149)=EE$2,Deník!$W149,"")</f>
        <v/>
      </c>
      <c r="EF149" s="222" t="str">
        <f>IF(MONTH(Deník!$C149)=EF$2,Deník!$W149,"")</f>
        <v/>
      </c>
      <c r="EI149" s="600" t="str">
        <f>IF(Deník!$W149&lt;&gt;"",IF(Deník!$B149=Statistika!$F$63,Deník!$W149,""),"")</f>
        <v/>
      </c>
      <c r="EJ149" s="13" t="str">
        <f>IF(Deník!$W149&lt;&gt;"",IF(Deník!$B149=Statistika!$F$64,Deník!$W149,""),"")</f>
        <v/>
      </c>
      <c r="EK149" s="13" t="str">
        <f>IF(Deník!$W149&lt;&gt;"",IF(Deník!$B149=Statistika!$F$65,Deník!$W149,""),"")</f>
        <v/>
      </c>
      <c r="EL149" s="13" t="str">
        <f>IF(Deník!$W149&lt;&gt;"",IF(Deník!$B149=Statistika!$F$66,Deník!$W149,""),"")</f>
        <v/>
      </c>
      <c r="EM149" s="13" t="str">
        <f>IF(Deník!$W149&lt;&gt;"",IF(Deník!$B149=Statistika!$F$67,Deník!$W149,""),"")</f>
        <v/>
      </c>
      <c r="EN149" s="13" t="str">
        <f>IF(Deník!$W149&lt;&gt;"",IF(Deník!$B149=Statistika!$F$68,Deník!$W149,""),"")</f>
        <v/>
      </c>
      <c r="EO149" s="13" t="str">
        <f>IF(Deník!$W149&lt;&gt;"",IF(Deník!$B149=Statistika!$F$69,Deník!$W149,""),"")</f>
        <v/>
      </c>
      <c r="EP149" s="601" t="str">
        <f>IF(Deník!$W149&lt;&gt;"",IF(Deník!$B149=Statistika!$F$70,Deník!$W149,""),"")</f>
        <v/>
      </c>
      <c r="EQ149" s="90"/>
      <c r="ER149" s="63" t="str">
        <f>IF(Deník!$W149&lt;&gt;"",IF(Deník!$J149="L",Deník!$W149,""),"")</f>
        <v/>
      </c>
      <c r="ES149" s="13" t="str">
        <f>IF(Deník!$W149&lt;&gt;"",IF(Deník!$J149="S",Deník!$W149,""),"")</f>
        <v/>
      </c>
      <c r="ET149" s="95"/>
      <c r="EU149" s="88"/>
      <c r="EV149" s="63" t="str">
        <f>IF(WEEKDAY(Deník!$C149,2)=1,Deník!$W149,"")</f>
        <v/>
      </c>
      <c r="EW149" s="13" t="str">
        <f>IF(WEEKDAY(Deník!$C149,2)=2,Deník!$W149,"")</f>
        <v/>
      </c>
      <c r="EX149" s="13" t="str">
        <f>IF(WEEKDAY(Deník!$C149,2)=3,Deník!$W149,"")</f>
        <v/>
      </c>
      <c r="EY149" s="13" t="str">
        <f>IF(WEEKDAY(Deník!$C149,2)=4,Deník!$W149,"")</f>
        <v/>
      </c>
      <c r="EZ149" s="60" t="str">
        <f>IF(WEEKDAY(Deník!$C149,2)=5,Deník!$W149,"")</f>
        <v/>
      </c>
      <c r="FA149" s="99"/>
      <c r="FB149" s="100">
        <f>Deník!D149</f>
        <v>0</v>
      </c>
      <c r="FC149" s="63">
        <f>IF($FB149&lt;&gt;"",IF(AND($FB149&gt;=FC$2,$FB149&lt;=FC$3),Deník!$W149,""))</f>
        <v>0</v>
      </c>
      <c r="FD149" s="63" t="str">
        <f>IF($FB149&lt;&gt;"",IF(AND($FB149&gt;=FD$2,$FB149&lt;=FD$3),Deník!$W149,""))</f>
        <v/>
      </c>
      <c r="FE149" s="63" t="str">
        <f>IF($FB149&lt;&gt;"",IF(AND($FB149&gt;=FE$2,$FB149&lt;=FE$3),Deník!$W149,""))</f>
        <v/>
      </c>
      <c r="FF149" s="63" t="str">
        <f>IF($FB149&lt;&gt;"",IF(AND($FB149&gt;=FF$2,$FB149&lt;=FF$3),Deník!$W149,""))</f>
        <v/>
      </c>
      <c r="FG149" s="63" t="str">
        <f>IF($FB149&lt;&gt;"",IF(AND($FB149&gt;=FG$2,$FB149&lt;=FG$3),Deník!$W149,""))</f>
        <v/>
      </c>
      <c r="FH149" s="63" t="str">
        <f>IF($FB149&lt;&gt;"",IF(AND($FB149&gt;=FH$2,$FB149&lt;=FH$3),Deník!$W149,""))</f>
        <v/>
      </c>
      <c r="FI149" s="63" t="str">
        <f>IF($FB149&lt;&gt;"",IF(AND($FB149&gt;=FI$2,$FB149&lt;=FI$3),Deník!$W149,""))</f>
        <v/>
      </c>
      <c r="FJ149" s="63" t="str">
        <f>IF($FB149&lt;&gt;"",IF(AND($FB149&gt;=FJ$2,$FB149&lt;=FJ$3),Deník!$W149,""))</f>
        <v/>
      </c>
      <c r="FK149" s="63" t="str">
        <f>IF($FB149&lt;&gt;"",IF(AND($FB149&gt;=FK$2,$FB149&lt;=FK$3),Deník!$W149,""))</f>
        <v/>
      </c>
      <c r="FL149" s="63" t="str">
        <f>IF($FB149&lt;&gt;"",IF(AND($FB149&gt;=FL$2,$FB149&lt;=FL$3),Deník!$W149,""))</f>
        <v/>
      </c>
      <c r="FM149" s="63" t="str">
        <f>IF($FB149&lt;&gt;"",IF(AND($FB149&gt;=FM$2,$FB149&lt;=FM$3),Deník!$W149,""))</f>
        <v/>
      </c>
      <c r="FN149" s="13"/>
      <c r="FO149" s="20" t="str">
        <f>IF(Deník!$W149&gt;1,Deník!$W149,"")</f>
        <v/>
      </c>
      <c r="FP149" s="20" t="str">
        <f>IF(Deník!$W149&lt;0,Deník!$W149,"")</f>
        <v/>
      </c>
      <c r="FQ149" s="17"/>
      <c r="FS149" s="233"/>
      <c r="FT149" s="233" t="str">
        <f>IF(Deník!$W149&lt;&gt;"",IF(Deník!$Y149=Statistika!$F$78,Deník!$W149,""),"")</f>
        <v/>
      </c>
      <c r="FU149" s="233" t="str">
        <f>IF(Deník!$W149&lt;&gt;"",IF(Deník!$Y149=Statistika!$F$79,Deník!$W149,""),"")</f>
        <v/>
      </c>
      <c r="FV149" s="233" t="str">
        <f>IF(Deník!$W149&lt;&gt;"",IF(Deník!$Y149=Statistika!$F$80,Deník!$W149,""),"")</f>
        <v/>
      </c>
      <c r="FW149" s="233" t="str">
        <f>IF(Deník!$W149&lt;&gt;"",IF(Deník!$Y149=Statistika!$F$81,Deník!$W149,""),"")</f>
        <v/>
      </c>
      <c r="FX149" s="233" t="str">
        <f>IF(Deník!$W149&lt;&gt;"",IF(Deník!$Y149=Statistika!$F$82,Deník!$W149,""),"")</f>
        <v/>
      </c>
      <c r="FY149" s="233" t="str">
        <f>IF(Deník!$W149&lt;&gt;"",IF(Deník!$Y149=Statistika!$F$83,Deník!$W149,""),"")</f>
        <v/>
      </c>
      <c r="FZ149" s="233" t="str">
        <f>IF(Deník!$W149&lt;&gt;"",IF(Deník!$Y149=Statistika!$F$84,Deník!$W149,""),"")</f>
        <v/>
      </c>
      <c r="GA149" s="233" t="str">
        <f>IF(Deník!$W149&lt;&gt;"",IF(Deník!$Y149=Statistika!$F$85,Deník!$W149,""),"")</f>
        <v/>
      </c>
      <c r="GB149" s="233" t="str">
        <f>IF(Deník!$W149&lt;&gt;"",IF(Deník!$Y149=Statistika!$F$86,Deník!$W149,""),"")</f>
        <v/>
      </c>
      <c r="GC149" s="233" t="str">
        <f>IF(Deník!$W149&lt;&gt;"",IF(Deník!$Y149=Statistika!$F$87,Deník!$W149,""),"")</f>
        <v/>
      </c>
      <c r="GD149" s="233" t="str">
        <f>IF(Deník!$W149&lt;&gt;"",IF(Deník!$Y149=Statistika!$F$88,Deník!$W149,""),"")</f>
        <v/>
      </c>
      <c r="GE149" s="233" t="str">
        <f>IF(Deník!$W149&lt;&gt;"",IF(Deník!$Y149=Statistika!$F$89,Deník!$W149,""),"")</f>
        <v/>
      </c>
      <c r="GF149" s="233" t="str">
        <f>IF(Deník!$W149&lt;&gt;"",IF(Deník!$Y149=Statistika!$F$90,Deník!$W149,""),"")</f>
        <v/>
      </c>
      <c r="GG149" s="233" t="str">
        <f>IF(Deník!$W149&lt;&gt;"",IF(Deník!$Y149=Statistika!$F$91,Deník!$W149,""),"")</f>
        <v/>
      </c>
      <c r="GH149" s="233"/>
      <c r="GI149" s="233" t="str">
        <f>IF(Deník!$W149&lt;&gt;"",IF(Deník!$AB149=Statistika!$L$100,Deník!$W149,""),"")</f>
        <v/>
      </c>
      <c r="GJ149" s="233" t="str">
        <f>IF(Deník!$W149&lt;&gt;"",IF(Deník!$AB149=Statistika!$L$101,Deník!$W149,""),"")</f>
        <v/>
      </c>
      <c r="GK149" s="233" t="str">
        <f>IF(Deník!$W149&lt;&gt;"",IF(Deník!$AB149=Statistika!$L$102,Deník!$W149,""),"")</f>
        <v/>
      </c>
      <c r="GL149" s="233" t="str">
        <f>IF(Deník!$W149&lt;&gt;"",IF(Deník!$AB149=Statistika!$L$103,Deník!$W149,""),"")</f>
        <v/>
      </c>
      <c r="GM149" s="233" t="str">
        <f>IF(Deník!$W149&lt;&gt;"",IF(Deník!$AB149=Statistika!$L$104,Deník!$W149,""),"")</f>
        <v/>
      </c>
      <c r="GN149" s="233" t="str">
        <f>IF(Deník!$W149&lt;&gt;"",IF(Deník!$AB149=Statistika!$L$105,Deník!$W149,""),"")</f>
        <v/>
      </c>
      <c r="GO149" s="233" t="str">
        <f>IF(Deník!$W149&lt;&gt;"",IF(Deník!$AB149=Statistika!$L$106,Deník!$W149,""),"")</f>
        <v/>
      </c>
      <c r="GP149" s="233" t="str">
        <f>IF(Deník!$W149&lt;&gt;"",IF(Deník!$AB149=Statistika!$L$107,Deník!$W149,""),"")</f>
        <v/>
      </c>
      <c r="GQ149" s="233" t="str">
        <f>IF(Deník!$W149&lt;&gt;"",IF(Deník!$AB149=Statistika!$L$108,Deník!$W149,""),"")</f>
        <v/>
      </c>
      <c r="GS149" s="233" t="str">
        <f>IF(Deník!$W149&lt;0,IF(Deník!$AC149=Statistika!$F$117,Deník!$W149,""),"")</f>
        <v/>
      </c>
      <c r="GT149" s="233" t="str">
        <f>IF(Deník!$W149&lt;0,IF(Deník!$AC149=Statistika!$F$118,Deník!$W149,""),"")</f>
        <v/>
      </c>
      <c r="GU149" s="233" t="str">
        <f>IF(Deník!$W149&lt;0,IF(Deník!$AC149=Statistika!$F$119,Deník!$W149,""),"")</f>
        <v/>
      </c>
      <c r="GV149" s="233" t="str">
        <f>IF(Deník!$W149&lt;0,IF(Deník!$AC149=Statistika!$F$120,Deník!$W149,""),"")</f>
        <v/>
      </c>
      <c r="GW149" s="233" t="str">
        <f>IF(Deník!$W149&lt;0,IF(Deník!$AC149=Statistika!$F$121,Deník!$W149,""),"")</f>
        <v/>
      </c>
      <c r="GX149" s="233" t="str">
        <f>IF(Deník!$W149&lt;0,IF(Deník!$AC149=Statistika!$F$122,Deník!$W149,""),"")</f>
        <v/>
      </c>
      <c r="GY149" s="233" t="str">
        <f>IF(Deník!$W149&lt;0,IF(Deník!$AC149=Statistika!$F$123,Deník!$W149,""),"")</f>
        <v/>
      </c>
      <c r="GZ149" s="233" t="str">
        <f>IF(Deník!$W149&lt;0,IF(Deník!$AC149=Statistika!$F$124,Deník!$W149,""),"")</f>
        <v/>
      </c>
      <c r="HA149" s="233" t="str">
        <f>IF(Deník!$W149&lt;0,IF(Deník!$AC149=Statistika!$F$125,Deník!$W149,""),"")</f>
        <v/>
      </c>
      <c r="HC149" s="233" t="str">
        <f>IF(Deník!$W149&lt;0,IF(Deník!$AD149=Statistika!$F$133,Deník!$W149,""),"")</f>
        <v/>
      </c>
      <c r="HD149" s="233" t="str">
        <f>IF(Deník!$W149&lt;0,IF(Deník!$AD149=Statistika!$F$134,Deník!$W149,""),"")</f>
        <v/>
      </c>
      <c r="HE149" s="233" t="str">
        <f>IF(Deník!$W149&lt;0,IF(Deník!$AD149=Statistika!$F$135,Deník!$W149,""),"")</f>
        <v/>
      </c>
      <c r="HF149" s="233" t="str">
        <f>IF(Deník!$W149&lt;0,IF(Deník!$AD149=Statistika!$F$136,Deník!$W149,""),"")</f>
        <v/>
      </c>
      <c r="HG149" s="233" t="str">
        <f>IF(Deník!$W149&lt;0,IF(Deník!$AD149=Statistika!$F$137,Deník!$W149,""),"")</f>
        <v/>
      </c>
      <c r="ID149" s="8">
        <f>Tabulka4[[#This Row],[Sloupec3]]</f>
        <v>0</v>
      </c>
      <c r="IE149" s="17" t="str">
        <f>IF(AND([1]Deník!$C149&gt;='[1]Měsíční shrnutí'!$D$1,[1]Deník!$C149&lt;='[1]Měsíční shrnutí'!$F$1),[1]Deník!$X149,"")</f>
        <v/>
      </c>
    </row>
    <row r="150" spans="1:239">
      <c r="A150" s="8">
        <f>Deník!C151</f>
        <v>0</v>
      </c>
      <c r="B150" s="50" t="str">
        <f>Deník!R151</f>
        <v/>
      </c>
      <c r="C150" s="102" t="str">
        <f>IF(AND(Deník!R151&gt;1,Deník!R151&lt;&gt;""),1,"")</f>
        <v/>
      </c>
      <c r="D150" s="102" t="str">
        <f>IF(AND(Deník!R151&lt;=0,Deník!R151&lt;&gt;""),1,"")</f>
        <v/>
      </c>
      <c r="E150" s="103" t="str">
        <f>IF(AND(Deník!R151&gt;=0,Deník!R151&lt;=1),1,"")</f>
        <v/>
      </c>
      <c r="F150" s="79" t="str">
        <f>IF(Deník!R151&lt;&gt;"",Deník!R151+F149,"")</f>
        <v/>
      </c>
      <c r="G150" s="85"/>
      <c r="H150" s="54" t="str">
        <f>IF(MONTH(Deník!$C150)=H$2,IF(AND(Deník!$R150&gt;=0,Deník!$R150&lt;=1),"BE",Deník!$R150),"")</f>
        <v/>
      </c>
      <c r="I150" s="11" t="str">
        <f>IF(MONTH(Deník!$C150)=I$2,IF(AND(Deník!$R150&gt;=0,Deník!$R150&lt;=1),"BE",Deník!$R150),"")</f>
        <v/>
      </c>
      <c r="J150" s="11" t="str">
        <f>IF(MONTH(Deník!$C150)=J$2,IF(AND(Deník!$R150&gt;=0,Deník!$R150&lt;=1),"BE",Deník!$R150),"")</f>
        <v/>
      </c>
      <c r="K150" s="11" t="str">
        <f>IF(MONTH(Deník!$C150)=K$2,IF(AND(Deník!$R150&gt;=0,Deník!$R150&lt;=1),"BE",Deník!$R150),"")</f>
        <v/>
      </c>
      <c r="L150" s="11" t="str">
        <f>IF(MONTH(Deník!$C150)=L$2,IF(AND(Deník!$R150&gt;=0,Deník!$R150&lt;=1),"BE",Deník!$R150),"")</f>
        <v/>
      </c>
      <c r="M150" s="11" t="str">
        <f>IF(MONTH(Deník!$C150)=M$2,IF(AND(Deník!$R150&gt;=0,Deník!$R150&lt;=1),"BE",Deník!$R150),"")</f>
        <v/>
      </c>
      <c r="N150" s="11" t="str">
        <f>IF(MONTH(Deník!$C150)=N$2,IF(AND(Deník!$R150&gt;=0,Deník!$R150&lt;=1),"BE",Deník!$R150),"")</f>
        <v/>
      </c>
      <c r="O150" s="11" t="str">
        <f>IF(MONTH(Deník!$C150)=O$2,IF(AND(Deník!$R150&gt;=0,Deník!$R150&lt;=1),"BE",Deník!$R150),"")</f>
        <v/>
      </c>
      <c r="P150" s="11" t="str">
        <f>IF(MONTH(Deník!$C150)=P$2,IF(AND(Deník!$R150&gt;=0,Deník!$R150&lt;=1),"BE",Deník!$R150),"")</f>
        <v/>
      </c>
      <c r="Q150" s="11" t="str">
        <f>IF(MONTH(Deník!$C150)=Q$2,IF(AND(Deník!$R150&gt;=0,Deník!$R150&lt;=1),"BE",Deník!$R150),"")</f>
        <v/>
      </c>
      <c r="R150" s="11" t="str">
        <f>IF(MONTH(Deník!$C150)=R$2,IF(AND(Deník!$R150&gt;=0,Deník!$R150&lt;=1),"BE",Deník!$R150),"")</f>
        <v/>
      </c>
      <c r="S150" s="57" t="str">
        <f>IF(MONTH(Deník!$C150)=S$2,IF(AND(Deník!$R150&gt;=0,Deník!$R150&lt;=1),"BE",Deník!$R150),"")</f>
        <v/>
      </c>
      <c r="U150" s="12"/>
      <c r="V150" s="12"/>
      <c r="X150" s="600" t="str">
        <f>IF(Deník!$R150&lt;&gt;"",IF(Deník!$B150=Statistika!$F$63,IF(AND(Deník!$R150&gt;=0,Deník!$R150&lt;=1),"BE",Deník!$R150),""),"")</f>
        <v/>
      </c>
      <c r="Y150" s="13" t="str">
        <f>IF(Deník!$R150&lt;&gt;"",IF(Deník!$B150=Statistika!$F$64,IF(AND(Deník!$R150&gt;=0,Deník!$R150&lt;=1),"BE",Deník!$R150),""),"")</f>
        <v/>
      </c>
      <c r="Z150" s="13" t="str">
        <f>IF(Deník!$R150&lt;&gt;"",IF(Deník!$B150=Statistika!$F$65,IF(AND(Deník!$R150&gt;=0,Deník!$R150&lt;=1),"BE",Deník!$R150),""),"")</f>
        <v/>
      </c>
      <c r="AA150" s="13" t="str">
        <f>IF(Deník!$R150&lt;&gt;"",IF(Deník!$B150=Statistika!$F$66,IF(AND(Deník!$R150&gt;=0,Deník!$R150&lt;=1),"BE",Deník!$R150),""),"")</f>
        <v/>
      </c>
      <c r="AB150" s="13" t="str">
        <f>IF(Deník!$R150&lt;&gt;"",IF(Deník!$B150=Statistika!$F$67,IF(AND(Deník!$R150&gt;=0,Deník!$R150&lt;=1),"BE",Deník!$R150),""),"")</f>
        <v/>
      </c>
      <c r="AC150" s="13" t="str">
        <f>IF(Deník!$R150&lt;&gt;"",IF(Deník!$B150=Statistika!$F$68,IF(AND(Deník!$R150&gt;=0,Deník!$R150&lt;=1),"BE",Deník!$R150),""),"")</f>
        <v/>
      </c>
      <c r="AD150" s="13" t="str">
        <f>IF(Deník!$R150&lt;&gt;"",IF(Deník!$B150=Statistika!$F$69,IF(AND(Deník!$R150&gt;=0,Deník!$R150&lt;=1),"BE",Deník!$R150),""),"")</f>
        <v/>
      </c>
      <c r="AE150" s="601" t="str">
        <f>IF(Deník!$R150&lt;&gt;"",IF(Deník!$B150=Statistika!$F$70,IF(AND(Deník!$R150&gt;=0,Deník!$R150&lt;=1),"BE",Deník!$R150),""),"")</f>
        <v/>
      </c>
      <c r="AF150" s="90"/>
      <c r="AG150" s="63" t="str">
        <f>IF(Deník!$R150&lt;&gt;"",IF(Deník!$J150="L",IF(AND(Deník!$R150&gt;=0,Deník!$R150&lt;=1),"BE",Deník!$R150),""),"")</f>
        <v/>
      </c>
      <c r="AH150" s="13" t="str">
        <f>IF(Deník!$R150&lt;&gt;"",IF(Deník!$J150="S",IF(AND(Deník!$R150&gt;=0,Deník!$R150&lt;=1),"BE",Deník!$R150),""),"")</f>
        <v/>
      </c>
      <c r="AI150" s="95"/>
      <c r="AJ150" s="71" t="str">
        <f>IF(Deník!N151&lt;&gt;"",Deník!N151*-1,"")</f>
        <v/>
      </c>
      <c r="AK150" s="88"/>
      <c r="AL150" s="63" t="str">
        <f>IF(WEEKDAY(Deník!$C150,2)=1,IF(AND(Deník!$R150&gt;=0,Deník!$R150&lt;=1),"BE",Deník!$R150),"")</f>
        <v/>
      </c>
      <c r="AM150" s="13" t="str">
        <f>IF(WEEKDAY(Deník!$C150,2)=2,IF(AND(Deník!$R150&gt;=0,Deník!$R150&lt;=1),"BE",Deník!$R150),"")</f>
        <v/>
      </c>
      <c r="AN150" s="13" t="str">
        <f>IF(WEEKDAY(Deník!$C150,2)=3,IF(AND(Deník!$R150&gt;=0,Deník!$R150&lt;=1),"BE",Deník!$R150),"")</f>
        <v/>
      </c>
      <c r="AO150" s="13" t="str">
        <f>IF(WEEKDAY(Deník!$C150,2)=4,IF(AND(Deník!$R150&gt;=0,Deník!$R150&lt;=1),"BE",Deník!$R150),"")</f>
        <v/>
      </c>
      <c r="AP150" s="60" t="str">
        <f>IF(WEEKDAY(Deník!$C150,2)=5,IF(AND(Deník!$R150&gt;=0,Deník!$R150&lt;=1),"BE",Deník!$R150),"")</f>
        <v/>
      </c>
      <c r="AQ150" s="99"/>
      <c r="AR150" s="100">
        <f>Deník!D150</f>
        <v>0</v>
      </c>
      <c r="AS150" s="63" t="str">
        <f>IF(Deník!$D150&lt;&gt;"",IF(AND(Deník!$D150&gt;=AS$2,Deník!$D150&lt;=AS$3),IF(AND(Deník!$R150&gt;=0,Deník!$R150&lt;=1),"BE",Deník!$R150),""),"")</f>
        <v/>
      </c>
      <c r="AT150" s="63" t="str">
        <f>IF(Deník!$D150&lt;&gt;"",IF(AND(Deník!$D150&gt;=AT$2,Deník!$D150&lt;=AT$3),IF(AND(Deník!$R150&gt;=0,Deník!$R150&lt;=1),"BE",Deník!$R150),""),"")</f>
        <v/>
      </c>
      <c r="AU150" s="63" t="str">
        <f>IF(Deník!$D150&lt;&gt;"",IF(AND(Deník!$D150&gt;=AU$2,Deník!$D150&lt;=AU$3),IF(AND(Deník!$R150&gt;=0,Deník!$R150&lt;=1),"BE",Deník!$R150),""),"")</f>
        <v/>
      </c>
      <c r="AV150" s="63" t="str">
        <f>IF(Deník!$D150&lt;&gt;"",IF(AND(Deník!$D150&gt;=AV$2,Deník!$D150&lt;=AV$3),IF(AND(Deník!$R150&gt;=0,Deník!$R150&lt;=1),"BE",Deník!$R150),""),"")</f>
        <v/>
      </c>
      <c r="AW150" s="63" t="str">
        <f>IF(Deník!$D150&lt;&gt;"",IF(AND(Deník!$D150&gt;=AW$2,Deník!$D150&lt;=AW$3),IF(AND(Deník!$R150&gt;=0,Deník!$R150&lt;=1),"BE",Deník!$R150),""),"")</f>
        <v/>
      </c>
      <c r="AX150" s="63" t="str">
        <f>IF(Deník!$D150&lt;&gt;"",IF(AND(Deník!$D150&gt;=AX$2,Deník!$D150&lt;=AX$3),IF(AND(Deník!$R150&gt;=0,Deník!$R150&lt;=1),"BE",Deník!$R150),""),"")</f>
        <v/>
      </c>
      <c r="AY150" s="63" t="str">
        <f>IF(Deník!$D150&lt;&gt;"",IF(AND(Deník!$D150&gt;=AY$2,Deník!$D150&lt;=AY$3),IF(AND(Deník!$R150&gt;=0,Deník!$R150&lt;=1),"BE",Deník!$R150),""),"")</f>
        <v/>
      </c>
      <c r="AZ150" s="63" t="str">
        <f>IF(Deník!$D150&lt;&gt;"",IF(AND(Deník!$D150&gt;=AZ$2,Deník!$D150&lt;=AZ$3),IF(AND(Deník!$R150&gt;=0,Deník!$R150&lt;=1),"BE",Deník!$R150),""),"")</f>
        <v/>
      </c>
      <c r="BA150" s="63" t="str">
        <f>IF(Deník!$D150&lt;&gt;"",IF(AND(Deník!$D150&gt;=BA$2,Deník!$D150&lt;=BA$3),IF(AND(Deník!$R150&gt;=0,Deník!$R150&lt;=1),"BE",Deník!$R150),""),"")</f>
        <v/>
      </c>
      <c r="BB150" s="63" t="str">
        <f>IF(Deník!$D150&lt;&gt;"",IF(AND(Deník!$D150&gt;=BB$2,Deník!$D150&lt;=BB$3),IF(AND(Deník!$R150&gt;=0,Deník!$R150&lt;=1),"BE",Deník!$R150),""),"")</f>
        <v/>
      </c>
      <c r="BC150" s="71" t="str">
        <f>IF(Deník!$D150&lt;&gt;"",IF(AND(Deník!$D150&gt;=BC$2,Deník!$D150&lt;=BC$3),IF(AND(Deník!$R150&gt;=0,Deník!$R150&lt;=1),"BE",Deník!$R150),""),"")</f>
        <v/>
      </c>
      <c r="BD150" s="20" t="str">
        <f>IF(Deník!$J151="S",(Deník!$M151-Deník!$K151),IF(Deník!$J151="L",(Deník!$K151-Deník!$M151),""))</f>
        <v/>
      </c>
      <c r="BE150" s="20" t="str">
        <f>IF(Deník!$J151="S",(Deník!$K151-Deník!$O151),IF(Deník!$J151="L",(Deník!$O151-Deník!$K151),""))</f>
        <v/>
      </c>
      <c r="BF150" s="20" t="str">
        <f>IF(Deník!$J151="S",(Deník!$K151-Deník!$L151),IF(Deník!$J151="L",(Deník!$L151-Deník!$K151),""))</f>
        <v/>
      </c>
      <c r="BG150" s="20" t="str">
        <f>IF(Deník!$J151="S",(Deník!$K151-Deník!$S151),IF(Deník!$J151="L",(Deník!$S151-Deník!$K151),""))</f>
        <v/>
      </c>
      <c r="BH150" s="20" t="str">
        <f>IF(Deník!$J151="S",(Deník!$K151-Deník!$U151),IF(Deník!$J151="L",(Deník!$U151-Deník!$K151),""))</f>
        <v/>
      </c>
      <c r="BI150" s="20" t="str">
        <f>IF(Deník!$R150&gt;1,Deník!$R150,"")</f>
        <v/>
      </c>
      <c r="BJ150" s="20" t="str">
        <f>IF(Deník!$R150&lt;0,Deník!$R150,"")</f>
        <v/>
      </c>
      <c r="BK150" s="17"/>
      <c r="BM150" s="233" t="str">
        <f>IF(Deník!$R150&lt;&gt;"",IF(Deník!$Y150=Statistika!$F$78,IF(AND(Deník!$R150&gt;=0,Deník!$R150&lt;=1),"BE",Deník!$R150),""),"")</f>
        <v/>
      </c>
      <c r="BN150" s="233" t="str">
        <f>IF(Deník!$R150&lt;&gt;"",IF(Deník!$Y150=Statistika!$F$79,IF(AND(Deník!$R150&gt;=0,Deník!$R150&lt;=1),"BE",Deník!$R150),""),"")</f>
        <v/>
      </c>
      <c r="BO150" s="233" t="str">
        <f>IF(Deník!$R150&lt;&gt;"",IF(Deník!$Y150=Statistika!$F$80,IF(AND(Deník!$R150&gt;=0,Deník!$R150&lt;=1),"BE",Deník!$R150),""),"")</f>
        <v/>
      </c>
      <c r="BP150" s="233" t="str">
        <f>IF(Deník!$R150&lt;&gt;"",IF(Deník!$Y150=Statistika!$F$81,IF(AND(Deník!$R150&gt;=0,Deník!$R150&lt;=1),"BE",Deník!$R150),""),"")</f>
        <v/>
      </c>
      <c r="BQ150" s="233" t="str">
        <f>IF(Deník!$R150&lt;&gt;"",IF(Deník!$Y150=Statistika!$F$82,IF(AND(Deník!$R150&gt;=0,Deník!$R150&lt;=1),"BE",Deník!$R150),""),"")</f>
        <v/>
      </c>
      <c r="BR150" s="233" t="str">
        <f>IF(Deník!$R150&lt;&gt;"",IF(Deník!$Y150=Statistika!$F$83,IF(AND(Deník!$R150&gt;=0,Deník!$R150&lt;=1),"BE",Deník!$R150),""),"")</f>
        <v/>
      </c>
      <c r="BS150" s="233" t="str">
        <f>IF(Deník!$R150&lt;&gt;"",IF(Deník!$Y150=Statistika!$F$84,IF(AND(Deník!$R150&gt;=0,Deník!$R150&lt;=1),"BE",Deník!$R150),""),"")</f>
        <v/>
      </c>
      <c r="BT150" s="233" t="str">
        <f>IF(Deník!$R150&lt;&gt;"",IF(Deník!$Y150=Statistika!$F$85,IF(AND(Deník!$R150&gt;=0,Deník!$R150&lt;=1),"BE",Deník!$R150),""),"")</f>
        <v/>
      </c>
      <c r="BU150" s="233" t="str">
        <f>IF(Deník!$R150&lt;&gt;"",IF(Deník!$Y150=Statistika!$F$86,IF(AND(Deník!$R150&gt;=0,Deník!$R150&lt;=1),"BE",Deník!$R150),""),"")</f>
        <v/>
      </c>
      <c r="BV150" s="233" t="str">
        <f>IF(Deník!$R150&lt;&gt;"",IF(Deník!$Y150=Statistika!$F$87,IF(AND(Deník!$R150&gt;=0,Deník!$R150&lt;=1),"BE",Deník!$R150),""),"")</f>
        <v/>
      </c>
      <c r="BW150" s="233" t="str">
        <f>IF(Deník!$R150&lt;&gt;"",IF(Deník!$Y150=Statistika!$F$88,IF(AND(Deník!$R150&gt;=0,Deník!$R150&lt;=1),"BE",Deník!$R150),""),"")</f>
        <v/>
      </c>
      <c r="BX150" s="233" t="str">
        <f>IF(Deník!$R150&lt;&gt;"",IF(Deník!$Y150=Statistika!$F$89,IF(AND(Deník!$R150&gt;=0,Deník!$R150&lt;=1),"BE",Deník!$R150),""),"")</f>
        <v/>
      </c>
      <c r="BY150" s="233" t="str">
        <f>IF(Deník!$R150&lt;&gt;"",IF(Deník!$Y150=Statistika!$F$90,IF(AND(Deník!$R150&gt;=0,Deník!$R150&lt;=1),"BE",Deník!$R150),""),"")</f>
        <v/>
      </c>
      <c r="BZ150" s="233" t="str">
        <f>IF(Deník!$R150&lt;&gt;"",IF(Deník!$Y150=Statistika!$F$91,IF(AND(Deník!$R150&gt;=0,Deník!$R150&lt;=1),"BE",Deník!$R150),""),"")</f>
        <v/>
      </c>
      <c r="CA150" s="233"/>
      <c r="CB150" s="233" t="str">
        <f>IF(Deník!$R150&lt;&gt;"",IF(Deník!$AB150="SL",IF(AND(Deník!$R150&gt;=0,Deník!$R150&lt;=1),"BE",Deník!$R150),""),"")</f>
        <v/>
      </c>
      <c r="CC150" s="233" t="str">
        <f>IF(Deník!$R150&lt;&gt;"",IF(Deník!$AB150="BE10",IF(AND(Deník!$R150&gt;=0,Deník!$R150&lt;=1),"BE",Deník!$R150),""),"")</f>
        <v/>
      </c>
      <c r="CD150" s="233" t="str">
        <f>IF(Deník!$R150&lt;&gt;"",IF(Deník!$AB150="BE15",IF(AND(Deník!$R150&gt;=0,Deník!$R150&lt;=1),"BE",Deník!$R150),""),"")</f>
        <v/>
      </c>
      <c r="CE150" s="233" t="str">
        <f>IF(Deník!$R150&lt;&gt;"",IF(Deník!$AB150="BE20",IF(AND(Deník!$R150&gt;=0,Deník!$R150&lt;=1),"BE",Deník!$R150),""),"")</f>
        <v/>
      </c>
      <c r="CF150" s="233" t="str">
        <f>IF(Deník!$R150&lt;&gt;"",IF(Deník!$AB150="TP1",IF(AND(Deník!$R150&gt;=0,Deník!$R150&lt;=1),"BE",Deník!$R150),""),"")</f>
        <v/>
      </c>
      <c r="CG150" s="233" t="str">
        <f>IF(Deník!$R150&lt;&gt;"",IF(Deník!$AB150="TP2",IF(AND(Deník!$R150&gt;=0,Deník!$R150&lt;=1),"BE",Deník!$R150),""),"")</f>
        <v/>
      </c>
      <c r="CH150" s="233" t="str">
        <f>IF(Deník!$R150&lt;&gt;"",IF(Deník!$AB150="TP3",IF(AND(Deník!$R150&gt;=0,Deník!$R150&lt;=1),"BE",Deník!$R150),""),"")</f>
        <v/>
      </c>
      <c r="CI150" s="233" t="str">
        <f>IF(Deník!$R150&lt;&gt;"",IF(Deník!$AB150="Trailing SL",IF(AND(Deník!$R150&gt;=0,Deník!$R150&lt;=1),"BE",Deník!$R150),""),"")</f>
        <v/>
      </c>
      <c r="CJ150" s="233" t="str">
        <f>IF(Deník!$R150&lt;&gt;"",IF(Deník!$AB150="Manual",IF(AND(Deník!$R150&gt;=0,Deník!$R150&lt;=1),"BE",Deník!$R150),""),"")</f>
        <v/>
      </c>
      <c r="CK150" s="233"/>
      <c r="CL150" s="233" t="str">
        <f>IF(Deník!$R150&lt;0,IF(Deník!$AC150=Statistika!$F$117,Deník!$R150,""),"")</f>
        <v/>
      </c>
      <c r="CM150" s="233" t="str">
        <f>IF(Deník!$R150&lt;0,IF(Deník!$AC150=Statistika!$F$118,Deník!$R150,""),"")</f>
        <v/>
      </c>
      <c r="CN150" s="233" t="str">
        <f>IF(Deník!$R150&lt;0,IF(Deník!$AC150=Statistika!$F$119,Deník!$R150,""),"")</f>
        <v/>
      </c>
      <c r="CO150" s="233" t="str">
        <f>IF(Deník!$R150&lt;0,IF(Deník!$AC150=Statistika!$F$120,Deník!$R150,""),"")</f>
        <v/>
      </c>
      <c r="CP150" s="233" t="str">
        <f>IF(Deník!$R150&lt;0,IF(Deník!$AC150=Statistika!$F$121,Deník!$R150,""),"")</f>
        <v/>
      </c>
      <c r="CQ150" s="233" t="str">
        <f>IF(Deník!$R150&lt;0,IF(Deník!$AC150=Statistika!$F$122,Deník!$R150,""),"")</f>
        <v/>
      </c>
      <c r="CR150" s="233" t="str">
        <f>IF(Deník!$R150&lt;0,IF(Deník!$AC150=Statistika!$F$123,Deník!$R150,""),"")</f>
        <v/>
      </c>
      <c r="CS150" s="233" t="str">
        <f>IF(Deník!$R150&lt;0,IF(Deník!$AC150=Statistika!$F$124,Deník!$R150,""),"")</f>
        <v/>
      </c>
      <c r="CT150" s="233" t="str">
        <f>IF(Deník!$R150&lt;0,IF(Deník!$AC150=Statistika!$F$125,Deník!$R150,""),"")</f>
        <v/>
      </c>
      <c r="CU150" s="233"/>
      <c r="CV150" s="233" t="str">
        <f>IF(Deník!$R150&lt;0,IF(Deník!$AD150=$CV$2,Deník!$R150,""),"")</f>
        <v/>
      </c>
      <c r="CW150" s="233" t="str">
        <f>IF(Deník!$R150&lt;0,IF(Deník!$AD150=$CW$2,Deník!$R150,""),"")</f>
        <v/>
      </c>
      <c r="CX150" s="233" t="str">
        <f>IF(Deník!$R150&lt;0,IF(Deník!$AD150=$CX$2,Deník!$R150,""),"")</f>
        <v/>
      </c>
      <c r="CY150" s="233" t="str">
        <f>IF(Deník!$R150&lt;0,IF(Deník!$AD150=$CY$2,Deník!$R150,""),"")</f>
        <v/>
      </c>
      <c r="CZ150" s="233" t="str">
        <f>IF(Deník!$R150&lt;0,IF(Deník!$AD150=$CZ$2,Deník!$R150,""),"")</f>
        <v/>
      </c>
      <c r="DL150" s="221">
        <f t="shared" si="10"/>
        <v>93847.029999999984</v>
      </c>
      <c r="DM150" s="220">
        <f t="shared" si="9"/>
        <v>-6.1529700000000132E-2</v>
      </c>
      <c r="DO150" s="50">
        <f>Deník!W151</f>
        <v>0</v>
      </c>
      <c r="DP150" s="102" t="str">
        <f>IF(AND(Deník!W151&gt;0),1,"")</f>
        <v/>
      </c>
      <c r="DQ150" s="102">
        <f>IF(AND(Deník!W151&lt;=0),1,"")</f>
        <v>1</v>
      </c>
      <c r="DR150" s="227"/>
      <c r="DS150" s="228"/>
      <c r="DT150" s="85"/>
      <c r="DU150" s="54">
        <f>IF(MONTH(Deník!$C150)=DU$2,Deník!$W150,"")</f>
        <v>0</v>
      </c>
      <c r="DV150" s="222" t="str">
        <f>IF(MONTH(Deník!$C150)=DV$2,Deník!$W150,"")</f>
        <v/>
      </c>
      <c r="DW150" s="222" t="str">
        <f>IF(MONTH(Deník!$C150)=DW$2,Deník!$W150,"")</f>
        <v/>
      </c>
      <c r="DX150" s="222" t="str">
        <f>IF(MONTH(Deník!$C150)=DX$2,Deník!$W150,"")</f>
        <v/>
      </c>
      <c r="DY150" s="222" t="str">
        <f>IF(MONTH(Deník!$C150)=DY$2,Deník!$W150,"")</f>
        <v/>
      </c>
      <c r="DZ150" s="222" t="str">
        <f>IF(MONTH(Deník!$C150)=DZ$2,Deník!$W150,"")</f>
        <v/>
      </c>
      <c r="EA150" s="222" t="str">
        <f>IF(MONTH(Deník!$C150)=EA$2,Deník!$W150,"")</f>
        <v/>
      </c>
      <c r="EB150" s="222" t="str">
        <f>IF(MONTH(Deník!$C150)=EB$2,Deník!$W150,"")</f>
        <v/>
      </c>
      <c r="EC150" s="222" t="str">
        <f>IF(MONTH(Deník!$C150)=EC$2,Deník!$W150,"")</f>
        <v/>
      </c>
      <c r="ED150" s="222" t="str">
        <f>IF(MONTH(Deník!$C150)=ED$2,Deník!$W150,"")</f>
        <v/>
      </c>
      <c r="EE150" s="222" t="str">
        <f>IF(MONTH(Deník!$C150)=EE$2,Deník!$W150,"")</f>
        <v/>
      </c>
      <c r="EF150" s="222" t="str">
        <f>IF(MONTH(Deník!$C150)=EF$2,Deník!$W150,"")</f>
        <v/>
      </c>
      <c r="EI150" s="600" t="str">
        <f>IF(Deník!$W150&lt;&gt;"",IF(Deník!$B150=Statistika!$F$63,Deník!$W150,""),"")</f>
        <v/>
      </c>
      <c r="EJ150" s="13" t="str">
        <f>IF(Deník!$W150&lt;&gt;"",IF(Deník!$B150=Statistika!$F$64,Deník!$W150,""),"")</f>
        <v/>
      </c>
      <c r="EK150" s="13" t="str">
        <f>IF(Deník!$W150&lt;&gt;"",IF(Deník!$B150=Statistika!$F$65,Deník!$W150,""),"")</f>
        <v/>
      </c>
      <c r="EL150" s="13" t="str">
        <f>IF(Deník!$W150&lt;&gt;"",IF(Deník!$B150=Statistika!$F$66,Deník!$W150,""),"")</f>
        <v/>
      </c>
      <c r="EM150" s="13" t="str">
        <f>IF(Deník!$W150&lt;&gt;"",IF(Deník!$B150=Statistika!$F$67,Deník!$W150,""),"")</f>
        <v/>
      </c>
      <c r="EN150" s="13" t="str">
        <f>IF(Deník!$W150&lt;&gt;"",IF(Deník!$B150=Statistika!$F$68,Deník!$W150,""),"")</f>
        <v/>
      </c>
      <c r="EO150" s="13" t="str">
        <f>IF(Deník!$W150&lt;&gt;"",IF(Deník!$B150=Statistika!$F$69,Deník!$W150,""),"")</f>
        <v/>
      </c>
      <c r="EP150" s="601" t="str">
        <f>IF(Deník!$W150&lt;&gt;"",IF(Deník!$B150=Statistika!$F$70,Deník!$W150,""),"")</f>
        <v/>
      </c>
      <c r="EQ150" s="90"/>
      <c r="ER150" s="63" t="str">
        <f>IF(Deník!$W150&lt;&gt;"",IF(Deník!$J150="L",Deník!$W150,""),"")</f>
        <v/>
      </c>
      <c r="ES150" s="13" t="str">
        <f>IF(Deník!$W150&lt;&gt;"",IF(Deník!$J150="S",Deník!$W150,""),"")</f>
        <v/>
      </c>
      <c r="ET150" s="95"/>
      <c r="EU150" s="88"/>
      <c r="EV150" s="63" t="str">
        <f>IF(WEEKDAY(Deník!$C150,2)=1,Deník!$W150,"")</f>
        <v/>
      </c>
      <c r="EW150" s="13" t="str">
        <f>IF(WEEKDAY(Deník!$C150,2)=2,Deník!$W150,"")</f>
        <v/>
      </c>
      <c r="EX150" s="13" t="str">
        <f>IF(WEEKDAY(Deník!$C150,2)=3,Deník!$W150,"")</f>
        <v/>
      </c>
      <c r="EY150" s="13" t="str">
        <f>IF(WEEKDAY(Deník!$C150,2)=4,Deník!$W150,"")</f>
        <v/>
      </c>
      <c r="EZ150" s="60" t="str">
        <f>IF(WEEKDAY(Deník!$C150,2)=5,Deník!$W150,"")</f>
        <v/>
      </c>
      <c r="FA150" s="99"/>
      <c r="FB150" s="100">
        <f>Deník!D150</f>
        <v>0</v>
      </c>
      <c r="FC150" s="63">
        <f>IF($FB150&lt;&gt;"",IF(AND($FB150&gt;=FC$2,$FB150&lt;=FC$3),Deník!$W150,""))</f>
        <v>0</v>
      </c>
      <c r="FD150" s="63" t="str">
        <f>IF($FB150&lt;&gt;"",IF(AND($FB150&gt;=FD$2,$FB150&lt;=FD$3),Deník!$W150,""))</f>
        <v/>
      </c>
      <c r="FE150" s="63" t="str">
        <f>IF($FB150&lt;&gt;"",IF(AND($FB150&gt;=FE$2,$FB150&lt;=FE$3),Deník!$W150,""))</f>
        <v/>
      </c>
      <c r="FF150" s="63" t="str">
        <f>IF($FB150&lt;&gt;"",IF(AND($FB150&gt;=FF$2,$FB150&lt;=FF$3),Deník!$W150,""))</f>
        <v/>
      </c>
      <c r="FG150" s="63" t="str">
        <f>IF($FB150&lt;&gt;"",IF(AND($FB150&gt;=FG$2,$FB150&lt;=FG$3),Deník!$W150,""))</f>
        <v/>
      </c>
      <c r="FH150" s="63" t="str">
        <f>IF($FB150&lt;&gt;"",IF(AND($FB150&gt;=FH$2,$FB150&lt;=FH$3),Deník!$W150,""))</f>
        <v/>
      </c>
      <c r="FI150" s="63" t="str">
        <f>IF($FB150&lt;&gt;"",IF(AND($FB150&gt;=FI$2,$FB150&lt;=FI$3),Deník!$W150,""))</f>
        <v/>
      </c>
      <c r="FJ150" s="63" t="str">
        <f>IF($FB150&lt;&gt;"",IF(AND($FB150&gt;=FJ$2,$FB150&lt;=FJ$3),Deník!$W150,""))</f>
        <v/>
      </c>
      <c r="FK150" s="63" t="str">
        <f>IF($FB150&lt;&gt;"",IF(AND($FB150&gt;=FK$2,$FB150&lt;=FK$3),Deník!$W150,""))</f>
        <v/>
      </c>
      <c r="FL150" s="63" t="str">
        <f>IF($FB150&lt;&gt;"",IF(AND($FB150&gt;=FL$2,$FB150&lt;=FL$3),Deník!$W150,""))</f>
        <v/>
      </c>
      <c r="FM150" s="63" t="str">
        <f>IF($FB150&lt;&gt;"",IF(AND($FB150&gt;=FM$2,$FB150&lt;=FM$3),Deník!$W150,""))</f>
        <v/>
      </c>
      <c r="FN150" s="13"/>
      <c r="FO150" s="20" t="str">
        <f>IF(Deník!$W150&gt;1,Deník!$W150,"")</f>
        <v/>
      </c>
      <c r="FP150" s="20" t="str">
        <f>IF(Deník!$W150&lt;0,Deník!$W150,"")</f>
        <v/>
      </c>
      <c r="FQ150" s="17"/>
      <c r="FS150" s="233"/>
      <c r="FT150" s="233" t="str">
        <f>IF(Deník!$W150&lt;&gt;"",IF(Deník!$Y150=Statistika!$F$78,Deník!$W150,""),"")</f>
        <v/>
      </c>
      <c r="FU150" s="233" t="str">
        <f>IF(Deník!$W150&lt;&gt;"",IF(Deník!$Y150=Statistika!$F$79,Deník!$W150,""),"")</f>
        <v/>
      </c>
      <c r="FV150" s="233" t="str">
        <f>IF(Deník!$W150&lt;&gt;"",IF(Deník!$Y150=Statistika!$F$80,Deník!$W150,""),"")</f>
        <v/>
      </c>
      <c r="FW150" s="233" t="str">
        <f>IF(Deník!$W150&lt;&gt;"",IF(Deník!$Y150=Statistika!$F$81,Deník!$W150,""),"")</f>
        <v/>
      </c>
      <c r="FX150" s="233" t="str">
        <f>IF(Deník!$W150&lt;&gt;"",IF(Deník!$Y150=Statistika!$F$82,Deník!$W150,""),"")</f>
        <v/>
      </c>
      <c r="FY150" s="233" t="str">
        <f>IF(Deník!$W150&lt;&gt;"",IF(Deník!$Y150=Statistika!$F$83,Deník!$W150,""),"")</f>
        <v/>
      </c>
      <c r="FZ150" s="233" t="str">
        <f>IF(Deník!$W150&lt;&gt;"",IF(Deník!$Y150=Statistika!$F$84,Deník!$W150,""),"")</f>
        <v/>
      </c>
      <c r="GA150" s="233" t="str">
        <f>IF(Deník!$W150&lt;&gt;"",IF(Deník!$Y150=Statistika!$F$85,Deník!$W150,""),"")</f>
        <v/>
      </c>
      <c r="GB150" s="233" t="str">
        <f>IF(Deník!$W150&lt;&gt;"",IF(Deník!$Y150=Statistika!$F$86,Deník!$W150,""),"")</f>
        <v/>
      </c>
      <c r="GC150" s="233" t="str">
        <f>IF(Deník!$W150&lt;&gt;"",IF(Deník!$Y150=Statistika!$F$87,Deník!$W150,""),"")</f>
        <v/>
      </c>
      <c r="GD150" s="233" t="str">
        <f>IF(Deník!$W150&lt;&gt;"",IF(Deník!$Y150=Statistika!$F$88,Deník!$W150,""),"")</f>
        <v/>
      </c>
      <c r="GE150" s="233" t="str">
        <f>IF(Deník!$W150&lt;&gt;"",IF(Deník!$Y150=Statistika!$F$89,Deník!$W150,""),"")</f>
        <v/>
      </c>
      <c r="GF150" s="233" t="str">
        <f>IF(Deník!$W150&lt;&gt;"",IF(Deník!$Y150=Statistika!$F$90,Deník!$W150,""),"")</f>
        <v/>
      </c>
      <c r="GG150" s="233" t="str">
        <f>IF(Deník!$W150&lt;&gt;"",IF(Deník!$Y150=Statistika!$F$91,Deník!$W150,""),"")</f>
        <v/>
      </c>
      <c r="GH150" s="233"/>
      <c r="GI150" s="233" t="str">
        <f>IF(Deník!$W150&lt;&gt;"",IF(Deník!$AB150=Statistika!$L$100,Deník!$W150,""),"")</f>
        <v/>
      </c>
      <c r="GJ150" s="233" t="str">
        <f>IF(Deník!$W150&lt;&gt;"",IF(Deník!$AB150=Statistika!$L$101,Deník!$W150,""),"")</f>
        <v/>
      </c>
      <c r="GK150" s="233" t="str">
        <f>IF(Deník!$W150&lt;&gt;"",IF(Deník!$AB150=Statistika!$L$102,Deník!$W150,""),"")</f>
        <v/>
      </c>
      <c r="GL150" s="233" t="str">
        <f>IF(Deník!$W150&lt;&gt;"",IF(Deník!$AB150=Statistika!$L$103,Deník!$W150,""),"")</f>
        <v/>
      </c>
      <c r="GM150" s="233" t="str">
        <f>IF(Deník!$W150&lt;&gt;"",IF(Deník!$AB150=Statistika!$L$104,Deník!$W150,""),"")</f>
        <v/>
      </c>
      <c r="GN150" s="233" t="str">
        <f>IF(Deník!$W150&lt;&gt;"",IF(Deník!$AB150=Statistika!$L$105,Deník!$W150,""),"")</f>
        <v/>
      </c>
      <c r="GO150" s="233" t="str">
        <f>IF(Deník!$W150&lt;&gt;"",IF(Deník!$AB150=Statistika!$L$106,Deník!$W150,""),"")</f>
        <v/>
      </c>
      <c r="GP150" s="233" t="str">
        <f>IF(Deník!$W150&lt;&gt;"",IF(Deník!$AB150=Statistika!$L$107,Deník!$W150,""),"")</f>
        <v/>
      </c>
      <c r="GQ150" s="233" t="str">
        <f>IF(Deník!$W150&lt;&gt;"",IF(Deník!$AB150=Statistika!$L$108,Deník!$W150,""),"")</f>
        <v/>
      </c>
      <c r="GS150" s="233" t="str">
        <f>IF(Deník!$W150&lt;0,IF(Deník!$AC150=Statistika!$F$117,Deník!$W150,""),"")</f>
        <v/>
      </c>
      <c r="GT150" s="233" t="str">
        <f>IF(Deník!$W150&lt;0,IF(Deník!$AC150=Statistika!$F$118,Deník!$W150,""),"")</f>
        <v/>
      </c>
      <c r="GU150" s="233" t="str">
        <f>IF(Deník!$W150&lt;0,IF(Deník!$AC150=Statistika!$F$119,Deník!$W150,""),"")</f>
        <v/>
      </c>
      <c r="GV150" s="233" t="str">
        <f>IF(Deník!$W150&lt;0,IF(Deník!$AC150=Statistika!$F$120,Deník!$W150,""),"")</f>
        <v/>
      </c>
      <c r="GW150" s="233" t="str">
        <f>IF(Deník!$W150&lt;0,IF(Deník!$AC150=Statistika!$F$121,Deník!$W150,""),"")</f>
        <v/>
      </c>
      <c r="GX150" s="233" t="str">
        <f>IF(Deník!$W150&lt;0,IF(Deník!$AC150=Statistika!$F$122,Deník!$W150,""),"")</f>
        <v/>
      </c>
      <c r="GY150" s="233" t="str">
        <f>IF(Deník!$W150&lt;0,IF(Deník!$AC150=Statistika!$F$123,Deník!$W150,""),"")</f>
        <v/>
      </c>
      <c r="GZ150" s="233" t="str">
        <f>IF(Deník!$W150&lt;0,IF(Deník!$AC150=Statistika!$F$124,Deník!$W150,""),"")</f>
        <v/>
      </c>
      <c r="HA150" s="233" t="str">
        <f>IF(Deník!$W150&lt;0,IF(Deník!$AC150=Statistika!$F$125,Deník!$W150,""),"")</f>
        <v/>
      </c>
      <c r="HC150" s="233" t="str">
        <f>IF(Deník!$W150&lt;0,IF(Deník!$AD150=Statistika!$F$133,Deník!$W150,""),"")</f>
        <v/>
      </c>
      <c r="HD150" s="233" t="str">
        <f>IF(Deník!$W150&lt;0,IF(Deník!$AD150=Statistika!$F$134,Deník!$W150,""),"")</f>
        <v/>
      </c>
      <c r="HE150" s="233" t="str">
        <f>IF(Deník!$W150&lt;0,IF(Deník!$AD150=Statistika!$F$135,Deník!$W150,""),"")</f>
        <v/>
      </c>
      <c r="HF150" s="233" t="str">
        <f>IF(Deník!$W150&lt;0,IF(Deník!$AD150=Statistika!$F$136,Deník!$W150,""),"")</f>
        <v/>
      </c>
      <c r="HG150" s="233" t="str">
        <f>IF(Deník!$W150&lt;0,IF(Deník!$AD150=Statistika!$F$137,Deník!$W150,""),"")</f>
        <v/>
      </c>
      <c r="ID150" s="8">
        <f>Tabulka4[[#This Row],[Sloupec3]]</f>
        <v>0</v>
      </c>
      <c r="IE150" s="17" t="str">
        <f>IF(AND([1]Deník!$C150&gt;='[1]Měsíční shrnutí'!$D$1,[1]Deník!$C150&lt;='[1]Měsíční shrnutí'!$F$1),[1]Deník!$X150,"")</f>
        <v/>
      </c>
    </row>
    <row r="151" spans="1:239">
      <c r="A151" s="8">
        <f>Deník!C152</f>
        <v>0</v>
      </c>
      <c r="B151" s="50" t="str">
        <f>Deník!R152</f>
        <v/>
      </c>
      <c r="C151" s="102" t="str">
        <f>IF(AND(Deník!R152&gt;1,Deník!R152&lt;&gt;""),1,"")</f>
        <v/>
      </c>
      <c r="D151" s="102" t="str">
        <f>IF(AND(Deník!R152&lt;=0,Deník!R152&lt;&gt;""),1,"")</f>
        <v/>
      </c>
      <c r="E151" s="103" t="str">
        <f>IF(AND(Deník!R152&gt;=0,Deník!R152&lt;=1),1,"")</f>
        <v/>
      </c>
      <c r="F151" s="79" t="str">
        <f>IF(Deník!R152&lt;&gt;"",Deník!R152+F150,"")</f>
        <v/>
      </c>
      <c r="G151" s="85"/>
      <c r="H151" s="54" t="str">
        <f>IF(MONTH(Deník!$C151)=H$2,IF(AND(Deník!$R151&gt;=0,Deník!$R151&lt;=1),"BE",Deník!$R151),"")</f>
        <v/>
      </c>
      <c r="I151" s="11" t="str">
        <f>IF(MONTH(Deník!$C151)=I$2,IF(AND(Deník!$R151&gt;=0,Deník!$R151&lt;=1),"BE",Deník!$R151),"")</f>
        <v/>
      </c>
      <c r="J151" s="11" t="str">
        <f>IF(MONTH(Deník!$C151)=J$2,IF(AND(Deník!$R151&gt;=0,Deník!$R151&lt;=1),"BE",Deník!$R151),"")</f>
        <v/>
      </c>
      <c r="K151" s="11" t="str">
        <f>IF(MONTH(Deník!$C151)=K$2,IF(AND(Deník!$R151&gt;=0,Deník!$R151&lt;=1),"BE",Deník!$R151),"")</f>
        <v/>
      </c>
      <c r="L151" s="11" t="str">
        <f>IF(MONTH(Deník!$C151)=L$2,IF(AND(Deník!$R151&gt;=0,Deník!$R151&lt;=1),"BE",Deník!$R151),"")</f>
        <v/>
      </c>
      <c r="M151" s="11" t="str">
        <f>IF(MONTH(Deník!$C151)=M$2,IF(AND(Deník!$R151&gt;=0,Deník!$R151&lt;=1),"BE",Deník!$R151),"")</f>
        <v/>
      </c>
      <c r="N151" s="11" t="str">
        <f>IF(MONTH(Deník!$C151)=N$2,IF(AND(Deník!$R151&gt;=0,Deník!$R151&lt;=1),"BE",Deník!$R151),"")</f>
        <v/>
      </c>
      <c r="O151" s="11" t="str">
        <f>IF(MONTH(Deník!$C151)=O$2,IF(AND(Deník!$R151&gt;=0,Deník!$R151&lt;=1),"BE",Deník!$R151),"")</f>
        <v/>
      </c>
      <c r="P151" s="11" t="str">
        <f>IF(MONTH(Deník!$C151)=P$2,IF(AND(Deník!$R151&gt;=0,Deník!$R151&lt;=1),"BE",Deník!$R151),"")</f>
        <v/>
      </c>
      <c r="Q151" s="11" t="str">
        <f>IF(MONTH(Deník!$C151)=Q$2,IF(AND(Deník!$R151&gt;=0,Deník!$R151&lt;=1),"BE",Deník!$R151),"")</f>
        <v/>
      </c>
      <c r="R151" s="11" t="str">
        <f>IF(MONTH(Deník!$C151)=R$2,IF(AND(Deník!$R151&gt;=0,Deník!$R151&lt;=1),"BE",Deník!$R151),"")</f>
        <v/>
      </c>
      <c r="S151" s="57" t="str">
        <f>IF(MONTH(Deník!$C151)=S$2,IF(AND(Deník!$R151&gt;=0,Deník!$R151&lt;=1),"BE",Deník!$R151),"")</f>
        <v/>
      </c>
      <c r="U151" s="12"/>
      <c r="V151" s="12"/>
      <c r="X151" s="600" t="str">
        <f>IF(Deník!$R151&lt;&gt;"",IF(Deník!$B151=Statistika!$F$63,IF(AND(Deník!$R151&gt;=0,Deník!$R151&lt;=1),"BE",Deník!$R151),""),"")</f>
        <v/>
      </c>
      <c r="Y151" s="13" t="str">
        <f>IF(Deník!$R151&lt;&gt;"",IF(Deník!$B151=Statistika!$F$64,IF(AND(Deník!$R151&gt;=0,Deník!$R151&lt;=1),"BE",Deník!$R151),""),"")</f>
        <v/>
      </c>
      <c r="Z151" s="13" t="str">
        <f>IF(Deník!$R151&lt;&gt;"",IF(Deník!$B151=Statistika!$F$65,IF(AND(Deník!$R151&gt;=0,Deník!$R151&lt;=1),"BE",Deník!$R151),""),"")</f>
        <v/>
      </c>
      <c r="AA151" s="13" t="str">
        <f>IF(Deník!$R151&lt;&gt;"",IF(Deník!$B151=Statistika!$F$66,IF(AND(Deník!$R151&gt;=0,Deník!$R151&lt;=1),"BE",Deník!$R151),""),"")</f>
        <v/>
      </c>
      <c r="AB151" s="13" t="str">
        <f>IF(Deník!$R151&lt;&gt;"",IF(Deník!$B151=Statistika!$F$67,IF(AND(Deník!$R151&gt;=0,Deník!$R151&lt;=1),"BE",Deník!$R151),""),"")</f>
        <v/>
      </c>
      <c r="AC151" s="13" t="str">
        <f>IF(Deník!$R151&lt;&gt;"",IF(Deník!$B151=Statistika!$F$68,IF(AND(Deník!$R151&gt;=0,Deník!$R151&lt;=1),"BE",Deník!$R151),""),"")</f>
        <v/>
      </c>
      <c r="AD151" s="13" t="str">
        <f>IF(Deník!$R151&lt;&gt;"",IF(Deník!$B151=Statistika!$F$69,IF(AND(Deník!$R151&gt;=0,Deník!$R151&lt;=1),"BE",Deník!$R151),""),"")</f>
        <v/>
      </c>
      <c r="AE151" s="601" t="str">
        <f>IF(Deník!$R151&lt;&gt;"",IF(Deník!$B151=Statistika!$F$70,IF(AND(Deník!$R151&gt;=0,Deník!$R151&lt;=1),"BE",Deník!$R151),""),"")</f>
        <v/>
      </c>
      <c r="AF151" s="90"/>
      <c r="AG151" s="63" t="str">
        <f>IF(Deník!$R151&lt;&gt;"",IF(Deník!$J151="L",IF(AND(Deník!$R151&gt;=0,Deník!$R151&lt;=1),"BE",Deník!$R151),""),"")</f>
        <v/>
      </c>
      <c r="AH151" s="13" t="str">
        <f>IF(Deník!$R151&lt;&gt;"",IF(Deník!$J151="S",IF(AND(Deník!$R151&gt;=0,Deník!$R151&lt;=1),"BE",Deník!$R151),""),"")</f>
        <v/>
      </c>
      <c r="AI151" s="95"/>
      <c r="AJ151" s="71" t="str">
        <f>IF(Deník!N152&lt;&gt;"",Deník!N152*-1,"")</f>
        <v/>
      </c>
      <c r="AK151" s="88"/>
      <c r="AL151" s="63" t="str">
        <f>IF(WEEKDAY(Deník!$C151,2)=1,IF(AND(Deník!$R151&gt;=0,Deník!$R151&lt;=1),"BE",Deník!$R151),"")</f>
        <v/>
      </c>
      <c r="AM151" s="13" t="str">
        <f>IF(WEEKDAY(Deník!$C151,2)=2,IF(AND(Deník!$R151&gt;=0,Deník!$R151&lt;=1),"BE",Deník!$R151),"")</f>
        <v/>
      </c>
      <c r="AN151" s="13" t="str">
        <f>IF(WEEKDAY(Deník!$C151,2)=3,IF(AND(Deník!$R151&gt;=0,Deník!$R151&lt;=1),"BE",Deník!$R151),"")</f>
        <v/>
      </c>
      <c r="AO151" s="13" t="str">
        <f>IF(WEEKDAY(Deník!$C151,2)=4,IF(AND(Deník!$R151&gt;=0,Deník!$R151&lt;=1),"BE",Deník!$R151),"")</f>
        <v/>
      </c>
      <c r="AP151" s="60" t="str">
        <f>IF(WEEKDAY(Deník!$C151,2)=5,IF(AND(Deník!$R151&gt;=0,Deník!$R151&lt;=1),"BE",Deník!$R151),"")</f>
        <v/>
      </c>
      <c r="AQ151" s="99"/>
      <c r="AR151" s="100">
        <f>Deník!D151</f>
        <v>0</v>
      </c>
      <c r="AS151" s="63" t="str">
        <f>IF(Deník!$D151&lt;&gt;"",IF(AND(Deník!$D151&gt;=AS$2,Deník!$D151&lt;=AS$3),IF(AND(Deník!$R151&gt;=0,Deník!$R151&lt;=1),"BE",Deník!$R151),""),"")</f>
        <v/>
      </c>
      <c r="AT151" s="63" t="str">
        <f>IF(Deník!$D151&lt;&gt;"",IF(AND(Deník!$D151&gt;=AT$2,Deník!$D151&lt;=AT$3),IF(AND(Deník!$R151&gt;=0,Deník!$R151&lt;=1),"BE",Deník!$R151),""),"")</f>
        <v/>
      </c>
      <c r="AU151" s="63" t="str">
        <f>IF(Deník!$D151&lt;&gt;"",IF(AND(Deník!$D151&gt;=AU$2,Deník!$D151&lt;=AU$3),IF(AND(Deník!$R151&gt;=0,Deník!$R151&lt;=1),"BE",Deník!$R151),""),"")</f>
        <v/>
      </c>
      <c r="AV151" s="63" t="str">
        <f>IF(Deník!$D151&lt;&gt;"",IF(AND(Deník!$D151&gt;=AV$2,Deník!$D151&lt;=AV$3),IF(AND(Deník!$R151&gt;=0,Deník!$R151&lt;=1),"BE",Deník!$R151),""),"")</f>
        <v/>
      </c>
      <c r="AW151" s="63" t="str">
        <f>IF(Deník!$D151&lt;&gt;"",IF(AND(Deník!$D151&gt;=AW$2,Deník!$D151&lt;=AW$3),IF(AND(Deník!$R151&gt;=0,Deník!$R151&lt;=1),"BE",Deník!$R151),""),"")</f>
        <v/>
      </c>
      <c r="AX151" s="63" t="str">
        <f>IF(Deník!$D151&lt;&gt;"",IF(AND(Deník!$D151&gt;=AX$2,Deník!$D151&lt;=AX$3),IF(AND(Deník!$R151&gt;=0,Deník!$R151&lt;=1),"BE",Deník!$R151),""),"")</f>
        <v/>
      </c>
      <c r="AY151" s="63" t="str">
        <f>IF(Deník!$D151&lt;&gt;"",IF(AND(Deník!$D151&gt;=AY$2,Deník!$D151&lt;=AY$3),IF(AND(Deník!$R151&gt;=0,Deník!$R151&lt;=1),"BE",Deník!$R151),""),"")</f>
        <v/>
      </c>
      <c r="AZ151" s="63" t="str">
        <f>IF(Deník!$D151&lt;&gt;"",IF(AND(Deník!$D151&gt;=AZ$2,Deník!$D151&lt;=AZ$3),IF(AND(Deník!$R151&gt;=0,Deník!$R151&lt;=1),"BE",Deník!$R151),""),"")</f>
        <v/>
      </c>
      <c r="BA151" s="63" t="str">
        <f>IF(Deník!$D151&lt;&gt;"",IF(AND(Deník!$D151&gt;=BA$2,Deník!$D151&lt;=BA$3),IF(AND(Deník!$R151&gt;=0,Deník!$R151&lt;=1),"BE",Deník!$R151),""),"")</f>
        <v/>
      </c>
      <c r="BB151" s="63" t="str">
        <f>IF(Deník!$D151&lt;&gt;"",IF(AND(Deník!$D151&gt;=BB$2,Deník!$D151&lt;=BB$3),IF(AND(Deník!$R151&gt;=0,Deník!$R151&lt;=1),"BE",Deník!$R151),""),"")</f>
        <v/>
      </c>
      <c r="BC151" s="71" t="str">
        <f>IF(Deník!$D151&lt;&gt;"",IF(AND(Deník!$D151&gt;=BC$2,Deník!$D151&lt;=BC$3),IF(AND(Deník!$R151&gt;=0,Deník!$R151&lt;=1),"BE",Deník!$R151),""),"")</f>
        <v/>
      </c>
      <c r="BD151" s="20" t="str">
        <f>IF(Deník!$J152="S",(Deník!$M152-Deník!$K152),IF(Deník!$J152="L",(Deník!$K152-Deník!$M152),""))</f>
        <v/>
      </c>
      <c r="BE151" s="20" t="str">
        <f>IF(Deník!$J152="S",(Deník!$K152-Deník!$O152),IF(Deník!$J152="L",(Deník!$O152-Deník!$K152),""))</f>
        <v/>
      </c>
      <c r="BF151" s="20" t="str">
        <f>IF(Deník!$J152="S",(Deník!$K152-Deník!$L152),IF(Deník!$J152="L",(Deník!$L152-Deník!$K152),""))</f>
        <v/>
      </c>
      <c r="BG151" s="20" t="str">
        <f>IF(Deník!$J152="S",(Deník!$K152-Deník!$S152),IF(Deník!$J152="L",(Deník!$S152-Deník!$K152),""))</f>
        <v/>
      </c>
      <c r="BH151" s="20" t="str">
        <f>IF(Deník!$J152="S",(Deník!$K152-Deník!$U152),IF(Deník!$J152="L",(Deník!$U152-Deník!$K152),""))</f>
        <v/>
      </c>
      <c r="BI151" s="20" t="str">
        <f>IF(Deník!$R151&gt;1,Deník!$R151,"")</f>
        <v/>
      </c>
      <c r="BJ151" s="20" t="str">
        <f>IF(Deník!$R151&lt;0,Deník!$R151,"")</f>
        <v/>
      </c>
      <c r="BK151" s="17"/>
      <c r="BM151" s="233" t="str">
        <f>IF(Deník!$R151&lt;&gt;"",IF(Deník!$Y151=Statistika!$F$78,IF(AND(Deník!$R151&gt;=0,Deník!$R151&lt;=1),"BE",Deník!$R151),""),"")</f>
        <v/>
      </c>
      <c r="BN151" s="233" t="str">
        <f>IF(Deník!$R151&lt;&gt;"",IF(Deník!$Y151=Statistika!$F$79,IF(AND(Deník!$R151&gt;=0,Deník!$R151&lt;=1),"BE",Deník!$R151),""),"")</f>
        <v/>
      </c>
      <c r="BO151" s="233" t="str">
        <f>IF(Deník!$R151&lt;&gt;"",IF(Deník!$Y151=Statistika!$F$80,IF(AND(Deník!$R151&gt;=0,Deník!$R151&lt;=1),"BE",Deník!$R151),""),"")</f>
        <v/>
      </c>
      <c r="BP151" s="233" t="str">
        <f>IF(Deník!$R151&lt;&gt;"",IF(Deník!$Y151=Statistika!$F$81,IF(AND(Deník!$R151&gt;=0,Deník!$R151&lt;=1),"BE",Deník!$R151),""),"")</f>
        <v/>
      </c>
      <c r="BQ151" s="233" t="str">
        <f>IF(Deník!$R151&lt;&gt;"",IF(Deník!$Y151=Statistika!$F$82,IF(AND(Deník!$R151&gt;=0,Deník!$R151&lt;=1),"BE",Deník!$R151),""),"")</f>
        <v/>
      </c>
      <c r="BR151" s="233" t="str">
        <f>IF(Deník!$R151&lt;&gt;"",IF(Deník!$Y151=Statistika!$F$83,IF(AND(Deník!$R151&gt;=0,Deník!$R151&lt;=1),"BE",Deník!$R151),""),"")</f>
        <v/>
      </c>
      <c r="BS151" s="233" t="str">
        <f>IF(Deník!$R151&lt;&gt;"",IF(Deník!$Y151=Statistika!$F$84,IF(AND(Deník!$R151&gt;=0,Deník!$R151&lt;=1),"BE",Deník!$R151),""),"")</f>
        <v/>
      </c>
      <c r="BT151" s="233" t="str">
        <f>IF(Deník!$R151&lt;&gt;"",IF(Deník!$Y151=Statistika!$F$85,IF(AND(Deník!$R151&gt;=0,Deník!$R151&lt;=1),"BE",Deník!$R151),""),"")</f>
        <v/>
      </c>
      <c r="BU151" s="233" t="str">
        <f>IF(Deník!$R151&lt;&gt;"",IF(Deník!$Y151=Statistika!$F$86,IF(AND(Deník!$R151&gt;=0,Deník!$R151&lt;=1),"BE",Deník!$R151),""),"")</f>
        <v/>
      </c>
      <c r="BV151" s="233" t="str">
        <f>IF(Deník!$R151&lt;&gt;"",IF(Deník!$Y151=Statistika!$F$87,IF(AND(Deník!$R151&gt;=0,Deník!$R151&lt;=1),"BE",Deník!$R151),""),"")</f>
        <v/>
      </c>
      <c r="BW151" s="233" t="str">
        <f>IF(Deník!$R151&lt;&gt;"",IF(Deník!$Y151=Statistika!$F$88,IF(AND(Deník!$R151&gt;=0,Deník!$R151&lt;=1),"BE",Deník!$R151),""),"")</f>
        <v/>
      </c>
      <c r="BX151" s="233" t="str">
        <f>IF(Deník!$R151&lt;&gt;"",IF(Deník!$Y151=Statistika!$F$89,IF(AND(Deník!$R151&gt;=0,Deník!$R151&lt;=1),"BE",Deník!$R151),""),"")</f>
        <v/>
      </c>
      <c r="BY151" s="233" t="str">
        <f>IF(Deník!$R151&lt;&gt;"",IF(Deník!$Y151=Statistika!$F$90,IF(AND(Deník!$R151&gt;=0,Deník!$R151&lt;=1),"BE",Deník!$R151),""),"")</f>
        <v/>
      </c>
      <c r="BZ151" s="233" t="str">
        <f>IF(Deník!$R151&lt;&gt;"",IF(Deník!$Y151=Statistika!$F$91,IF(AND(Deník!$R151&gt;=0,Deník!$R151&lt;=1),"BE",Deník!$R151),""),"")</f>
        <v/>
      </c>
      <c r="CA151" s="233"/>
      <c r="CB151" s="233" t="str">
        <f>IF(Deník!$R151&lt;&gt;"",IF(Deník!$AB151="SL",IF(AND(Deník!$R151&gt;=0,Deník!$R151&lt;=1),"BE",Deník!$R151),""),"")</f>
        <v/>
      </c>
      <c r="CC151" s="233" t="str">
        <f>IF(Deník!$R151&lt;&gt;"",IF(Deník!$AB151="BE10",IF(AND(Deník!$R151&gt;=0,Deník!$R151&lt;=1),"BE",Deník!$R151),""),"")</f>
        <v/>
      </c>
      <c r="CD151" s="233" t="str">
        <f>IF(Deník!$R151&lt;&gt;"",IF(Deník!$AB151="BE15",IF(AND(Deník!$R151&gt;=0,Deník!$R151&lt;=1),"BE",Deník!$R151),""),"")</f>
        <v/>
      </c>
      <c r="CE151" s="233" t="str">
        <f>IF(Deník!$R151&lt;&gt;"",IF(Deník!$AB151="BE20",IF(AND(Deník!$R151&gt;=0,Deník!$R151&lt;=1),"BE",Deník!$R151),""),"")</f>
        <v/>
      </c>
      <c r="CF151" s="233" t="str">
        <f>IF(Deník!$R151&lt;&gt;"",IF(Deník!$AB151="TP1",IF(AND(Deník!$R151&gt;=0,Deník!$R151&lt;=1),"BE",Deník!$R151),""),"")</f>
        <v/>
      </c>
      <c r="CG151" s="233" t="str">
        <f>IF(Deník!$R151&lt;&gt;"",IF(Deník!$AB151="TP2",IF(AND(Deník!$R151&gt;=0,Deník!$R151&lt;=1),"BE",Deník!$R151),""),"")</f>
        <v/>
      </c>
      <c r="CH151" s="233" t="str">
        <f>IF(Deník!$R151&lt;&gt;"",IF(Deník!$AB151="TP3",IF(AND(Deník!$R151&gt;=0,Deník!$R151&lt;=1),"BE",Deník!$R151),""),"")</f>
        <v/>
      </c>
      <c r="CI151" s="233" t="str">
        <f>IF(Deník!$R151&lt;&gt;"",IF(Deník!$AB151="Trailing SL",IF(AND(Deník!$R151&gt;=0,Deník!$R151&lt;=1),"BE",Deník!$R151),""),"")</f>
        <v/>
      </c>
      <c r="CJ151" s="233" t="str">
        <f>IF(Deník!$R151&lt;&gt;"",IF(Deník!$AB151="Manual",IF(AND(Deník!$R151&gt;=0,Deník!$R151&lt;=1),"BE",Deník!$R151),""),"")</f>
        <v/>
      </c>
      <c r="CK151" s="233"/>
      <c r="CL151" s="233" t="str">
        <f>IF(Deník!$R151&lt;0,IF(Deník!$AC151=Statistika!$F$117,Deník!$R151,""),"")</f>
        <v/>
      </c>
      <c r="CM151" s="233" t="str">
        <f>IF(Deník!$R151&lt;0,IF(Deník!$AC151=Statistika!$F$118,Deník!$R151,""),"")</f>
        <v/>
      </c>
      <c r="CN151" s="233" t="str">
        <f>IF(Deník!$R151&lt;0,IF(Deník!$AC151=Statistika!$F$119,Deník!$R151,""),"")</f>
        <v/>
      </c>
      <c r="CO151" s="233" t="str">
        <f>IF(Deník!$R151&lt;0,IF(Deník!$AC151=Statistika!$F$120,Deník!$R151,""),"")</f>
        <v/>
      </c>
      <c r="CP151" s="233" t="str">
        <f>IF(Deník!$R151&lt;0,IF(Deník!$AC151=Statistika!$F$121,Deník!$R151,""),"")</f>
        <v/>
      </c>
      <c r="CQ151" s="233" t="str">
        <f>IF(Deník!$R151&lt;0,IF(Deník!$AC151=Statistika!$F$122,Deník!$R151,""),"")</f>
        <v/>
      </c>
      <c r="CR151" s="233" t="str">
        <f>IF(Deník!$R151&lt;0,IF(Deník!$AC151=Statistika!$F$123,Deník!$R151,""),"")</f>
        <v/>
      </c>
      <c r="CS151" s="233" t="str">
        <f>IF(Deník!$R151&lt;0,IF(Deník!$AC151=Statistika!$F$124,Deník!$R151,""),"")</f>
        <v/>
      </c>
      <c r="CT151" s="233" t="str">
        <f>IF(Deník!$R151&lt;0,IF(Deník!$AC151=Statistika!$F$125,Deník!$R151,""),"")</f>
        <v/>
      </c>
      <c r="CU151" s="233"/>
      <c r="CV151" s="233" t="str">
        <f>IF(Deník!$R151&lt;0,IF(Deník!$AD151=$CV$2,Deník!$R151,""),"")</f>
        <v/>
      </c>
      <c r="CW151" s="233" t="str">
        <f>IF(Deník!$R151&lt;0,IF(Deník!$AD151=$CW$2,Deník!$R151,""),"")</f>
        <v/>
      </c>
      <c r="CX151" s="233" t="str">
        <f>IF(Deník!$R151&lt;0,IF(Deník!$AD151=$CX$2,Deník!$R151,""),"")</f>
        <v/>
      </c>
      <c r="CY151" s="233" t="str">
        <f>IF(Deník!$R151&lt;0,IF(Deník!$AD151=$CY$2,Deník!$R151,""),"")</f>
        <v/>
      </c>
      <c r="CZ151" s="233" t="str">
        <f>IF(Deník!$R151&lt;0,IF(Deník!$AD151=$CZ$2,Deník!$R151,""),"")</f>
        <v/>
      </c>
      <c r="DL151" s="221">
        <f t="shared" si="10"/>
        <v>93847.029999999984</v>
      </c>
      <c r="DM151" s="220">
        <f t="shared" si="9"/>
        <v>-6.1529700000000132E-2</v>
      </c>
      <c r="DO151" s="50">
        <f>Deník!W152</f>
        <v>0</v>
      </c>
      <c r="DP151" s="102" t="str">
        <f>IF(AND(Deník!W152&gt;0),1,"")</f>
        <v/>
      </c>
      <c r="DQ151" s="102">
        <f>IF(AND(Deník!W152&lt;=0),1,"")</f>
        <v>1</v>
      </c>
      <c r="DR151" s="227"/>
      <c r="DS151" s="228"/>
      <c r="DT151" s="85"/>
      <c r="DU151" s="54">
        <f>IF(MONTH(Deník!$C151)=DU$2,Deník!$W151,"")</f>
        <v>0</v>
      </c>
      <c r="DV151" s="222" t="str">
        <f>IF(MONTH(Deník!$C151)=DV$2,Deník!$W151,"")</f>
        <v/>
      </c>
      <c r="DW151" s="222" t="str">
        <f>IF(MONTH(Deník!$C151)=DW$2,Deník!$W151,"")</f>
        <v/>
      </c>
      <c r="DX151" s="222" t="str">
        <f>IF(MONTH(Deník!$C151)=DX$2,Deník!$W151,"")</f>
        <v/>
      </c>
      <c r="DY151" s="222" t="str">
        <f>IF(MONTH(Deník!$C151)=DY$2,Deník!$W151,"")</f>
        <v/>
      </c>
      <c r="DZ151" s="222" t="str">
        <f>IF(MONTH(Deník!$C151)=DZ$2,Deník!$W151,"")</f>
        <v/>
      </c>
      <c r="EA151" s="222" t="str">
        <f>IF(MONTH(Deník!$C151)=EA$2,Deník!$W151,"")</f>
        <v/>
      </c>
      <c r="EB151" s="222" t="str">
        <f>IF(MONTH(Deník!$C151)=EB$2,Deník!$W151,"")</f>
        <v/>
      </c>
      <c r="EC151" s="222" t="str">
        <f>IF(MONTH(Deník!$C151)=EC$2,Deník!$W151,"")</f>
        <v/>
      </c>
      <c r="ED151" s="222" t="str">
        <f>IF(MONTH(Deník!$C151)=ED$2,Deník!$W151,"")</f>
        <v/>
      </c>
      <c r="EE151" s="222" t="str">
        <f>IF(MONTH(Deník!$C151)=EE$2,Deník!$W151,"")</f>
        <v/>
      </c>
      <c r="EF151" s="222" t="str">
        <f>IF(MONTH(Deník!$C151)=EF$2,Deník!$W151,"")</f>
        <v/>
      </c>
      <c r="EI151" s="600" t="str">
        <f>IF(Deník!$W151&lt;&gt;"",IF(Deník!$B151=Statistika!$F$63,Deník!$W151,""),"")</f>
        <v/>
      </c>
      <c r="EJ151" s="13" t="str">
        <f>IF(Deník!$W151&lt;&gt;"",IF(Deník!$B151=Statistika!$F$64,Deník!$W151,""),"")</f>
        <v/>
      </c>
      <c r="EK151" s="13" t="str">
        <f>IF(Deník!$W151&lt;&gt;"",IF(Deník!$B151=Statistika!$F$65,Deník!$W151,""),"")</f>
        <v/>
      </c>
      <c r="EL151" s="13" t="str">
        <f>IF(Deník!$W151&lt;&gt;"",IF(Deník!$B151=Statistika!$F$66,Deník!$W151,""),"")</f>
        <v/>
      </c>
      <c r="EM151" s="13" t="str">
        <f>IF(Deník!$W151&lt;&gt;"",IF(Deník!$B151=Statistika!$F$67,Deník!$W151,""),"")</f>
        <v/>
      </c>
      <c r="EN151" s="13" t="str">
        <f>IF(Deník!$W151&lt;&gt;"",IF(Deník!$B151=Statistika!$F$68,Deník!$W151,""),"")</f>
        <v/>
      </c>
      <c r="EO151" s="13" t="str">
        <f>IF(Deník!$W151&lt;&gt;"",IF(Deník!$B151=Statistika!$F$69,Deník!$W151,""),"")</f>
        <v/>
      </c>
      <c r="EP151" s="601" t="str">
        <f>IF(Deník!$W151&lt;&gt;"",IF(Deník!$B151=Statistika!$F$70,Deník!$W151,""),"")</f>
        <v/>
      </c>
      <c r="EQ151" s="90"/>
      <c r="ER151" s="63" t="str">
        <f>IF(Deník!$W151&lt;&gt;"",IF(Deník!$J151="L",Deník!$W151,""),"")</f>
        <v/>
      </c>
      <c r="ES151" s="13" t="str">
        <f>IF(Deník!$W151&lt;&gt;"",IF(Deník!$J151="S",Deník!$W151,""),"")</f>
        <v/>
      </c>
      <c r="ET151" s="95"/>
      <c r="EU151" s="88"/>
      <c r="EV151" s="63" t="str">
        <f>IF(WEEKDAY(Deník!$C151,2)=1,Deník!$W151,"")</f>
        <v/>
      </c>
      <c r="EW151" s="13" t="str">
        <f>IF(WEEKDAY(Deník!$C151,2)=2,Deník!$W151,"")</f>
        <v/>
      </c>
      <c r="EX151" s="13" t="str">
        <f>IF(WEEKDAY(Deník!$C151,2)=3,Deník!$W151,"")</f>
        <v/>
      </c>
      <c r="EY151" s="13" t="str">
        <f>IF(WEEKDAY(Deník!$C151,2)=4,Deník!$W151,"")</f>
        <v/>
      </c>
      <c r="EZ151" s="60" t="str">
        <f>IF(WEEKDAY(Deník!$C151,2)=5,Deník!$W151,"")</f>
        <v/>
      </c>
      <c r="FA151" s="99"/>
      <c r="FB151" s="100">
        <f>Deník!D151</f>
        <v>0</v>
      </c>
      <c r="FC151" s="63">
        <f>IF($FB151&lt;&gt;"",IF(AND($FB151&gt;=FC$2,$FB151&lt;=FC$3),Deník!$W151,""))</f>
        <v>0</v>
      </c>
      <c r="FD151" s="63" t="str">
        <f>IF($FB151&lt;&gt;"",IF(AND($FB151&gt;=FD$2,$FB151&lt;=FD$3),Deník!$W151,""))</f>
        <v/>
      </c>
      <c r="FE151" s="63" t="str">
        <f>IF($FB151&lt;&gt;"",IF(AND($FB151&gt;=FE$2,$FB151&lt;=FE$3),Deník!$W151,""))</f>
        <v/>
      </c>
      <c r="FF151" s="63" t="str">
        <f>IF($FB151&lt;&gt;"",IF(AND($FB151&gt;=FF$2,$FB151&lt;=FF$3),Deník!$W151,""))</f>
        <v/>
      </c>
      <c r="FG151" s="63" t="str">
        <f>IF($FB151&lt;&gt;"",IF(AND($FB151&gt;=FG$2,$FB151&lt;=FG$3),Deník!$W151,""))</f>
        <v/>
      </c>
      <c r="FH151" s="63" t="str">
        <f>IF($FB151&lt;&gt;"",IF(AND($FB151&gt;=FH$2,$FB151&lt;=FH$3),Deník!$W151,""))</f>
        <v/>
      </c>
      <c r="FI151" s="63" t="str">
        <f>IF($FB151&lt;&gt;"",IF(AND($FB151&gt;=FI$2,$FB151&lt;=FI$3),Deník!$W151,""))</f>
        <v/>
      </c>
      <c r="FJ151" s="63" t="str">
        <f>IF($FB151&lt;&gt;"",IF(AND($FB151&gt;=FJ$2,$FB151&lt;=FJ$3),Deník!$W151,""))</f>
        <v/>
      </c>
      <c r="FK151" s="63" t="str">
        <f>IF($FB151&lt;&gt;"",IF(AND($FB151&gt;=FK$2,$FB151&lt;=FK$3),Deník!$W151,""))</f>
        <v/>
      </c>
      <c r="FL151" s="63" t="str">
        <f>IF($FB151&lt;&gt;"",IF(AND($FB151&gt;=FL$2,$FB151&lt;=FL$3),Deník!$W151,""))</f>
        <v/>
      </c>
      <c r="FM151" s="63" t="str">
        <f>IF($FB151&lt;&gt;"",IF(AND($FB151&gt;=FM$2,$FB151&lt;=FM$3),Deník!$W151,""))</f>
        <v/>
      </c>
      <c r="FN151" s="13"/>
      <c r="FO151" s="20" t="str">
        <f>IF(Deník!$W151&gt;1,Deník!$W151,"")</f>
        <v/>
      </c>
      <c r="FP151" s="20" t="str">
        <f>IF(Deník!$W151&lt;0,Deník!$W151,"")</f>
        <v/>
      </c>
      <c r="FQ151" s="17"/>
      <c r="FS151" s="233"/>
      <c r="FT151" s="233" t="str">
        <f>IF(Deník!$W151&lt;&gt;"",IF(Deník!$Y151=Statistika!$F$78,Deník!$W151,""),"")</f>
        <v/>
      </c>
      <c r="FU151" s="233" t="str">
        <f>IF(Deník!$W151&lt;&gt;"",IF(Deník!$Y151=Statistika!$F$79,Deník!$W151,""),"")</f>
        <v/>
      </c>
      <c r="FV151" s="233" t="str">
        <f>IF(Deník!$W151&lt;&gt;"",IF(Deník!$Y151=Statistika!$F$80,Deník!$W151,""),"")</f>
        <v/>
      </c>
      <c r="FW151" s="233" t="str">
        <f>IF(Deník!$W151&lt;&gt;"",IF(Deník!$Y151=Statistika!$F$81,Deník!$W151,""),"")</f>
        <v/>
      </c>
      <c r="FX151" s="233" t="str">
        <f>IF(Deník!$W151&lt;&gt;"",IF(Deník!$Y151=Statistika!$F$82,Deník!$W151,""),"")</f>
        <v/>
      </c>
      <c r="FY151" s="233" t="str">
        <f>IF(Deník!$W151&lt;&gt;"",IF(Deník!$Y151=Statistika!$F$83,Deník!$W151,""),"")</f>
        <v/>
      </c>
      <c r="FZ151" s="233" t="str">
        <f>IF(Deník!$W151&lt;&gt;"",IF(Deník!$Y151=Statistika!$F$84,Deník!$W151,""),"")</f>
        <v/>
      </c>
      <c r="GA151" s="233" t="str">
        <f>IF(Deník!$W151&lt;&gt;"",IF(Deník!$Y151=Statistika!$F$85,Deník!$W151,""),"")</f>
        <v/>
      </c>
      <c r="GB151" s="233" t="str">
        <f>IF(Deník!$W151&lt;&gt;"",IF(Deník!$Y151=Statistika!$F$86,Deník!$W151,""),"")</f>
        <v/>
      </c>
      <c r="GC151" s="233" t="str">
        <f>IF(Deník!$W151&lt;&gt;"",IF(Deník!$Y151=Statistika!$F$87,Deník!$W151,""),"")</f>
        <v/>
      </c>
      <c r="GD151" s="233" t="str">
        <f>IF(Deník!$W151&lt;&gt;"",IF(Deník!$Y151=Statistika!$F$88,Deník!$W151,""),"")</f>
        <v/>
      </c>
      <c r="GE151" s="233" t="str">
        <f>IF(Deník!$W151&lt;&gt;"",IF(Deník!$Y151=Statistika!$F$89,Deník!$W151,""),"")</f>
        <v/>
      </c>
      <c r="GF151" s="233" t="str">
        <f>IF(Deník!$W151&lt;&gt;"",IF(Deník!$Y151=Statistika!$F$90,Deník!$W151,""),"")</f>
        <v/>
      </c>
      <c r="GG151" s="233" t="str">
        <f>IF(Deník!$W151&lt;&gt;"",IF(Deník!$Y151=Statistika!$F$91,Deník!$W151,""),"")</f>
        <v/>
      </c>
      <c r="GH151" s="233"/>
      <c r="GI151" s="233" t="str">
        <f>IF(Deník!$W151&lt;&gt;"",IF(Deník!$AB151=Statistika!$L$100,Deník!$W151,""),"")</f>
        <v/>
      </c>
      <c r="GJ151" s="233" t="str">
        <f>IF(Deník!$W151&lt;&gt;"",IF(Deník!$AB151=Statistika!$L$101,Deník!$W151,""),"")</f>
        <v/>
      </c>
      <c r="GK151" s="233" t="str">
        <f>IF(Deník!$W151&lt;&gt;"",IF(Deník!$AB151=Statistika!$L$102,Deník!$W151,""),"")</f>
        <v/>
      </c>
      <c r="GL151" s="233" t="str">
        <f>IF(Deník!$W151&lt;&gt;"",IF(Deník!$AB151=Statistika!$L$103,Deník!$W151,""),"")</f>
        <v/>
      </c>
      <c r="GM151" s="233" t="str">
        <f>IF(Deník!$W151&lt;&gt;"",IF(Deník!$AB151=Statistika!$L$104,Deník!$W151,""),"")</f>
        <v/>
      </c>
      <c r="GN151" s="233" t="str">
        <f>IF(Deník!$W151&lt;&gt;"",IF(Deník!$AB151=Statistika!$L$105,Deník!$W151,""),"")</f>
        <v/>
      </c>
      <c r="GO151" s="233" t="str">
        <f>IF(Deník!$W151&lt;&gt;"",IF(Deník!$AB151=Statistika!$L$106,Deník!$W151,""),"")</f>
        <v/>
      </c>
      <c r="GP151" s="233" t="str">
        <f>IF(Deník!$W151&lt;&gt;"",IF(Deník!$AB151=Statistika!$L$107,Deník!$W151,""),"")</f>
        <v/>
      </c>
      <c r="GQ151" s="233" t="str">
        <f>IF(Deník!$W151&lt;&gt;"",IF(Deník!$AB151=Statistika!$L$108,Deník!$W151,""),"")</f>
        <v/>
      </c>
      <c r="GS151" s="233" t="str">
        <f>IF(Deník!$W151&lt;0,IF(Deník!$AC151=Statistika!$F$117,Deník!$W151,""),"")</f>
        <v/>
      </c>
      <c r="GT151" s="233" t="str">
        <f>IF(Deník!$W151&lt;0,IF(Deník!$AC151=Statistika!$F$118,Deník!$W151,""),"")</f>
        <v/>
      </c>
      <c r="GU151" s="233" t="str">
        <f>IF(Deník!$W151&lt;0,IF(Deník!$AC151=Statistika!$F$119,Deník!$W151,""),"")</f>
        <v/>
      </c>
      <c r="GV151" s="233" t="str">
        <f>IF(Deník!$W151&lt;0,IF(Deník!$AC151=Statistika!$F$120,Deník!$W151,""),"")</f>
        <v/>
      </c>
      <c r="GW151" s="233" t="str">
        <f>IF(Deník!$W151&lt;0,IF(Deník!$AC151=Statistika!$F$121,Deník!$W151,""),"")</f>
        <v/>
      </c>
      <c r="GX151" s="233" t="str">
        <f>IF(Deník!$W151&lt;0,IF(Deník!$AC151=Statistika!$F$122,Deník!$W151,""),"")</f>
        <v/>
      </c>
      <c r="GY151" s="233" t="str">
        <f>IF(Deník!$W151&lt;0,IF(Deník!$AC151=Statistika!$F$123,Deník!$W151,""),"")</f>
        <v/>
      </c>
      <c r="GZ151" s="233" t="str">
        <f>IF(Deník!$W151&lt;0,IF(Deník!$AC151=Statistika!$F$124,Deník!$W151,""),"")</f>
        <v/>
      </c>
      <c r="HA151" s="233" t="str">
        <f>IF(Deník!$W151&lt;0,IF(Deník!$AC151=Statistika!$F$125,Deník!$W151,""),"")</f>
        <v/>
      </c>
      <c r="HC151" s="233" t="str">
        <f>IF(Deník!$W151&lt;0,IF(Deník!$AD151=Statistika!$F$133,Deník!$W151,""),"")</f>
        <v/>
      </c>
      <c r="HD151" s="233" t="str">
        <f>IF(Deník!$W151&lt;0,IF(Deník!$AD151=Statistika!$F$134,Deník!$W151,""),"")</f>
        <v/>
      </c>
      <c r="HE151" s="233" t="str">
        <f>IF(Deník!$W151&lt;0,IF(Deník!$AD151=Statistika!$F$135,Deník!$W151,""),"")</f>
        <v/>
      </c>
      <c r="HF151" s="233" t="str">
        <f>IF(Deník!$W151&lt;0,IF(Deník!$AD151=Statistika!$F$136,Deník!$W151,""),"")</f>
        <v/>
      </c>
      <c r="HG151" s="233" t="str">
        <f>IF(Deník!$W151&lt;0,IF(Deník!$AD151=Statistika!$F$137,Deník!$W151,""),"")</f>
        <v/>
      </c>
      <c r="ID151" s="8">
        <f>Tabulka4[[#This Row],[Sloupec3]]</f>
        <v>0</v>
      </c>
      <c r="IE151" s="17" t="str">
        <f>IF(AND([1]Deník!$C151&gt;='[1]Měsíční shrnutí'!$D$1,[1]Deník!$C151&lt;='[1]Měsíční shrnutí'!$F$1),[1]Deník!$X151,"")</f>
        <v/>
      </c>
    </row>
    <row r="152" spans="1:239">
      <c r="A152" s="8">
        <f>Deník!C153</f>
        <v>0</v>
      </c>
      <c r="B152" s="50" t="str">
        <f>Deník!R153</f>
        <v/>
      </c>
      <c r="C152" s="102" t="str">
        <f>IF(AND(Deník!R153&gt;1,Deník!R153&lt;&gt;""),1,"")</f>
        <v/>
      </c>
      <c r="D152" s="102" t="str">
        <f>IF(AND(Deník!R153&lt;=0,Deník!R153&lt;&gt;""),1,"")</f>
        <v/>
      </c>
      <c r="E152" s="103" t="str">
        <f>IF(AND(Deník!R153&gt;=0,Deník!R153&lt;=1),1,"")</f>
        <v/>
      </c>
      <c r="F152" s="79" t="str">
        <f>IF(Deník!R153&lt;&gt;"",Deník!R153+F151,"")</f>
        <v/>
      </c>
      <c r="G152" s="85"/>
      <c r="H152" s="54" t="str">
        <f>IF(MONTH(Deník!$C152)=H$2,IF(AND(Deník!$R152&gt;=0,Deník!$R152&lt;=1),"BE",Deník!$R152),"")</f>
        <v/>
      </c>
      <c r="I152" s="11" t="str">
        <f>IF(MONTH(Deník!$C152)=I$2,IF(AND(Deník!$R152&gt;=0,Deník!$R152&lt;=1),"BE",Deník!$R152),"")</f>
        <v/>
      </c>
      <c r="J152" s="11" t="str">
        <f>IF(MONTH(Deník!$C152)=J$2,IF(AND(Deník!$R152&gt;=0,Deník!$R152&lt;=1),"BE",Deník!$R152),"")</f>
        <v/>
      </c>
      <c r="K152" s="11" t="str">
        <f>IF(MONTH(Deník!$C152)=K$2,IF(AND(Deník!$R152&gt;=0,Deník!$R152&lt;=1),"BE",Deník!$R152),"")</f>
        <v/>
      </c>
      <c r="L152" s="11" t="str">
        <f>IF(MONTH(Deník!$C152)=L$2,IF(AND(Deník!$R152&gt;=0,Deník!$R152&lt;=1),"BE",Deník!$R152),"")</f>
        <v/>
      </c>
      <c r="M152" s="11" t="str">
        <f>IF(MONTH(Deník!$C152)=M$2,IF(AND(Deník!$R152&gt;=0,Deník!$R152&lt;=1),"BE",Deník!$R152),"")</f>
        <v/>
      </c>
      <c r="N152" s="11" t="str">
        <f>IF(MONTH(Deník!$C152)=N$2,IF(AND(Deník!$R152&gt;=0,Deník!$R152&lt;=1),"BE",Deník!$R152),"")</f>
        <v/>
      </c>
      <c r="O152" s="11" t="str">
        <f>IF(MONTH(Deník!$C152)=O$2,IF(AND(Deník!$R152&gt;=0,Deník!$R152&lt;=1),"BE",Deník!$R152),"")</f>
        <v/>
      </c>
      <c r="P152" s="11" t="str">
        <f>IF(MONTH(Deník!$C152)=P$2,IF(AND(Deník!$R152&gt;=0,Deník!$R152&lt;=1),"BE",Deník!$R152),"")</f>
        <v/>
      </c>
      <c r="Q152" s="11" t="str">
        <f>IF(MONTH(Deník!$C152)=Q$2,IF(AND(Deník!$R152&gt;=0,Deník!$R152&lt;=1),"BE",Deník!$R152),"")</f>
        <v/>
      </c>
      <c r="R152" s="11" t="str">
        <f>IF(MONTH(Deník!$C152)=R$2,IF(AND(Deník!$R152&gt;=0,Deník!$R152&lt;=1),"BE",Deník!$R152),"")</f>
        <v/>
      </c>
      <c r="S152" s="57" t="str">
        <f>IF(MONTH(Deník!$C152)=S$2,IF(AND(Deník!$R152&gt;=0,Deník!$R152&lt;=1),"BE",Deník!$R152),"")</f>
        <v/>
      </c>
      <c r="U152" s="12"/>
      <c r="V152" s="12"/>
      <c r="X152" s="600" t="str">
        <f>IF(Deník!$R152&lt;&gt;"",IF(Deník!$B152=Statistika!$F$63,IF(AND(Deník!$R152&gt;=0,Deník!$R152&lt;=1),"BE",Deník!$R152),""),"")</f>
        <v/>
      </c>
      <c r="Y152" s="13" t="str">
        <f>IF(Deník!$R152&lt;&gt;"",IF(Deník!$B152=Statistika!$F$64,IF(AND(Deník!$R152&gt;=0,Deník!$R152&lt;=1),"BE",Deník!$R152),""),"")</f>
        <v/>
      </c>
      <c r="Z152" s="13" t="str">
        <f>IF(Deník!$R152&lt;&gt;"",IF(Deník!$B152=Statistika!$F$65,IF(AND(Deník!$R152&gt;=0,Deník!$R152&lt;=1),"BE",Deník!$R152),""),"")</f>
        <v/>
      </c>
      <c r="AA152" s="13" t="str">
        <f>IF(Deník!$R152&lt;&gt;"",IF(Deník!$B152=Statistika!$F$66,IF(AND(Deník!$R152&gt;=0,Deník!$R152&lt;=1),"BE",Deník!$R152),""),"")</f>
        <v/>
      </c>
      <c r="AB152" s="13" t="str">
        <f>IF(Deník!$R152&lt;&gt;"",IF(Deník!$B152=Statistika!$F$67,IF(AND(Deník!$R152&gt;=0,Deník!$R152&lt;=1),"BE",Deník!$R152),""),"")</f>
        <v/>
      </c>
      <c r="AC152" s="13" t="str">
        <f>IF(Deník!$R152&lt;&gt;"",IF(Deník!$B152=Statistika!$F$68,IF(AND(Deník!$R152&gt;=0,Deník!$R152&lt;=1),"BE",Deník!$R152),""),"")</f>
        <v/>
      </c>
      <c r="AD152" s="13" t="str">
        <f>IF(Deník!$R152&lt;&gt;"",IF(Deník!$B152=Statistika!$F$69,IF(AND(Deník!$R152&gt;=0,Deník!$R152&lt;=1),"BE",Deník!$R152),""),"")</f>
        <v/>
      </c>
      <c r="AE152" s="601" t="str">
        <f>IF(Deník!$R152&lt;&gt;"",IF(Deník!$B152=Statistika!$F$70,IF(AND(Deník!$R152&gt;=0,Deník!$R152&lt;=1),"BE",Deník!$R152),""),"")</f>
        <v/>
      </c>
      <c r="AF152" s="90"/>
      <c r="AG152" s="63" t="str">
        <f>IF(Deník!$R152&lt;&gt;"",IF(Deník!$J152="L",IF(AND(Deník!$R152&gt;=0,Deník!$R152&lt;=1),"BE",Deník!$R152),""),"")</f>
        <v/>
      </c>
      <c r="AH152" s="13" t="str">
        <f>IF(Deník!$R152&lt;&gt;"",IF(Deník!$J152="S",IF(AND(Deník!$R152&gt;=0,Deník!$R152&lt;=1),"BE",Deník!$R152),""),"")</f>
        <v/>
      </c>
      <c r="AI152" s="95"/>
      <c r="AJ152" s="71" t="str">
        <f>IF(Deník!N153&lt;&gt;"",Deník!N153*-1,"")</f>
        <v/>
      </c>
      <c r="AK152" s="88"/>
      <c r="AL152" s="63" t="str">
        <f>IF(WEEKDAY(Deník!$C152,2)=1,IF(AND(Deník!$R152&gt;=0,Deník!$R152&lt;=1),"BE",Deník!$R152),"")</f>
        <v/>
      </c>
      <c r="AM152" s="13" t="str">
        <f>IF(WEEKDAY(Deník!$C152,2)=2,IF(AND(Deník!$R152&gt;=0,Deník!$R152&lt;=1),"BE",Deník!$R152),"")</f>
        <v/>
      </c>
      <c r="AN152" s="13" t="str">
        <f>IF(WEEKDAY(Deník!$C152,2)=3,IF(AND(Deník!$R152&gt;=0,Deník!$R152&lt;=1),"BE",Deník!$R152),"")</f>
        <v/>
      </c>
      <c r="AO152" s="13" t="str">
        <f>IF(WEEKDAY(Deník!$C152,2)=4,IF(AND(Deník!$R152&gt;=0,Deník!$R152&lt;=1),"BE",Deník!$R152),"")</f>
        <v/>
      </c>
      <c r="AP152" s="60" t="str">
        <f>IF(WEEKDAY(Deník!$C152,2)=5,IF(AND(Deník!$R152&gt;=0,Deník!$R152&lt;=1),"BE",Deník!$R152),"")</f>
        <v/>
      </c>
      <c r="AQ152" s="99"/>
      <c r="AR152" s="100">
        <f>Deník!D152</f>
        <v>0</v>
      </c>
      <c r="AS152" s="63" t="str">
        <f>IF(Deník!$D152&lt;&gt;"",IF(AND(Deník!$D152&gt;=AS$2,Deník!$D152&lt;=AS$3),IF(AND(Deník!$R152&gt;=0,Deník!$R152&lt;=1),"BE",Deník!$R152),""),"")</f>
        <v/>
      </c>
      <c r="AT152" s="63" t="str">
        <f>IF(Deník!$D152&lt;&gt;"",IF(AND(Deník!$D152&gt;=AT$2,Deník!$D152&lt;=AT$3),IF(AND(Deník!$R152&gt;=0,Deník!$R152&lt;=1),"BE",Deník!$R152),""),"")</f>
        <v/>
      </c>
      <c r="AU152" s="63" t="str">
        <f>IF(Deník!$D152&lt;&gt;"",IF(AND(Deník!$D152&gt;=AU$2,Deník!$D152&lt;=AU$3),IF(AND(Deník!$R152&gt;=0,Deník!$R152&lt;=1),"BE",Deník!$R152),""),"")</f>
        <v/>
      </c>
      <c r="AV152" s="63" t="str">
        <f>IF(Deník!$D152&lt;&gt;"",IF(AND(Deník!$D152&gt;=AV$2,Deník!$D152&lt;=AV$3),IF(AND(Deník!$R152&gt;=0,Deník!$R152&lt;=1),"BE",Deník!$R152),""),"")</f>
        <v/>
      </c>
      <c r="AW152" s="63" t="str">
        <f>IF(Deník!$D152&lt;&gt;"",IF(AND(Deník!$D152&gt;=AW$2,Deník!$D152&lt;=AW$3),IF(AND(Deník!$R152&gt;=0,Deník!$R152&lt;=1),"BE",Deník!$R152),""),"")</f>
        <v/>
      </c>
      <c r="AX152" s="63" t="str">
        <f>IF(Deník!$D152&lt;&gt;"",IF(AND(Deník!$D152&gt;=AX$2,Deník!$D152&lt;=AX$3),IF(AND(Deník!$R152&gt;=0,Deník!$R152&lt;=1),"BE",Deník!$R152),""),"")</f>
        <v/>
      </c>
      <c r="AY152" s="63" t="str">
        <f>IF(Deník!$D152&lt;&gt;"",IF(AND(Deník!$D152&gt;=AY$2,Deník!$D152&lt;=AY$3),IF(AND(Deník!$R152&gt;=0,Deník!$R152&lt;=1),"BE",Deník!$R152),""),"")</f>
        <v/>
      </c>
      <c r="AZ152" s="63" t="str">
        <f>IF(Deník!$D152&lt;&gt;"",IF(AND(Deník!$D152&gt;=AZ$2,Deník!$D152&lt;=AZ$3),IF(AND(Deník!$R152&gt;=0,Deník!$R152&lt;=1),"BE",Deník!$R152),""),"")</f>
        <v/>
      </c>
      <c r="BA152" s="63" t="str">
        <f>IF(Deník!$D152&lt;&gt;"",IF(AND(Deník!$D152&gt;=BA$2,Deník!$D152&lt;=BA$3),IF(AND(Deník!$R152&gt;=0,Deník!$R152&lt;=1),"BE",Deník!$R152),""),"")</f>
        <v/>
      </c>
      <c r="BB152" s="63" t="str">
        <f>IF(Deník!$D152&lt;&gt;"",IF(AND(Deník!$D152&gt;=BB$2,Deník!$D152&lt;=BB$3),IF(AND(Deník!$R152&gt;=0,Deník!$R152&lt;=1),"BE",Deník!$R152),""),"")</f>
        <v/>
      </c>
      <c r="BC152" s="71" t="str">
        <f>IF(Deník!$D152&lt;&gt;"",IF(AND(Deník!$D152&gt;=BC$2,Deník!$D152&lt;=BC$3),IF(AND(Deník!$R152&gt;=0,Deník!$R152&lt;=1),"BE",Deník!$R152),""),"")</f>
        <v/>
      </c>
      <c r="BD152" s="20" t="str">
        <f>IF(Deník!$J153="S",(Deník!$M153-Deník!$K153),IF(Deník!$J153="L",(Deník!$K153-Deník!$M153),""))</f>
        <v/>
      </c>
      <c r="BE152" s="20" t="str">
        <f>IF(Deník!$J153="S",(Deník!$K153-Deník!$O153),IF(Deník!$J153="L",(Deník!$O153-Deník!$K153),""))</f>
        <v/>
      </c>
      <c r="BF152" s="20" t="str">
        <f>IF(Deník!$J153="S",(Deník!$K153-Deník!$L153),IF(Deník!$J153="L",(Deník!$L153-Deník!$K153),""))</f>
        <v/>
      </c>
      <c r="BG152" s="20" t="str">
        <f>IF(Deník!$J153="S",(Deník!$K153-Deník!$S153),IF(Deník!$J153="L",(Deník!$S153-Deník!$K153),""))</f>
        <v/>
      </c>
      <c r="BH152" s="20" t="str">
        <f>IF(Deník!$J153="S",(Deník!$K153-Deník!$U153),IF(Deník!$J153="L",(Deník!$U153-Deník!$K153),""))</f>
        <v/>
      </c>
      <c r="BI152" s="20" t="str">
        <f>IF(Deník!$R152&gt;1,Deník!$R152,"")</f>
        <v/>
      </c>
      <c r="BJ152" s="20" t="str">
        <f>IF(Deník!$R152&lt;0,Deník!$R152,"")</f>
        <v/>
      </c>
      <c r="BK152" s="17"/>
      <c r="BM152" s="233" t="str">
        <f>IF(Deník!$R152&lt;&gt;"",IF(Deník!$Y152=Statistika!$F$78,IF(AND(Deník!$R152&gt;=0,Deník!$R152&lt;=1),"BE",Deník!$R152),""),"")</f>
        <v/>
      </c>
      <c r="BN152" s="233" t="str">
        <f>IF(Deník!$R152&lt;&gt;"",IF(Deník!$Y152=Statistika!$F$79,IF(AND(Deník!$R152&gt;=0,Deník!$R152&lt;=1),"BE",Deník!$R152),""),"")</f>
        <v/>
      </c>
      <c r="BO152" s="233" t="str">
        <f>IF(Deník!$R152&lt;&gt;"",IF(Deník!$Y152=Statistika!$F$80,IF(AND(Deník!$R152&gt;=0,Deník!$R152&lt;=1),"BE",Deník!$R152),""),"")</f>
        <v/>
      </c>
      <c r="BP152" s="233" t="str">
        <f>IF(Deník!$R152&lt;&gt;"",IF(Deník!$Y152=Statistika!$F$81,IF(AND(Deník!$R152&gt;=0,Deník!$R152&lt;=1),"BE",Deník!$R152),""),"")</f>
        <v/>
      </c>
      <c r="BQ152" s="233" t="str">
        <f>IF(Deník!$R152&lt;&gt;"",IF(Deník!$Y152=Statistika!$F$82,IF(AND(Deník!$R152&gt;=0,Deník!$R152&lt;=1),"BE",Deník!$R152),""),"")</f>
        <v/>
      </c>
      <c r="BR152" s="233" t="str">
        <f>IF(Deník!$R152&lt;&gt;"",IF(Deník!$Y152=Statistika!$F$83,IF(AND(Deník!$R152&gt;=0,Deník!$R152&lt;=1),"BE",Deník!$R152),""),"")</f>
        <v/>
      </c>
      <c r="BS152" s="233" t="str">
        <f>IF(Deník!$R152&lt;&gt;"",IF(Deník!$Y152=Statistika!$F$84,IF(AND(Deník!$R152&gt;=0,Deník!$R152&lt;=1),"BE",Deník!$R152),""),"")</f>
        <v/>
      </c>
      <c r="BT152" s="233" t="str">
        <f>IF(Deník!$R152&lt;&gt;"",IF(Deník!$Y152=Statistika!$F$85,IF(AND(Deník!$R152&gt;=0,Deník!$R152&lt;=1),"BE",Deník!$R152),""),"")</f>
        <v/>
      </c>
      <c r="BU152" s="233" t="str">
        <f>IF(Deník!$R152&lt;&gt;"",IF(Deník!$Y152=Statistika!$F$86,IF(AND(Deník!$R152&gt;=0,Deník!$R152&lt;=1),"BE",Deník!$R152),""),"")</f>
        <v/>
      </c>
      <c r="BV152" s="233" t="str">
        <f>IF(Deník!$R152&lt;&gt;"",IF(Deník!$Y152=Statistika!$F$87,IF(AND(Deník!$R152&gt;=0,Deník!$R152&lt;=1),"BE",Deník!$R152),""),"")</f>
        <v/>
      </c>
      <c r="BW152" s="233" t="str">
        <f>IF(Deník!$R152&lt;&gt;"",IF(Deník!$Y152=Statistika!$F$88,IF(AND(Deník!$R152&gt;=0,Deník!$R152&lt;=1),"BE",Deník!$R152),""),"")</f>
        <v/>
      </c>
      <c r="BX152" s="233" t="str">
        <f>IF(Deník!$R152&lt;&gt;"",IF(Deník!$Y152=Statistika!$F$89,IF(AND(Deník!$R152&gt;=0,Deník!$R152&lt;=1),"BE",Deník!$R152),""),"")</f>
        <v/>
      </c>
      <c r="BY152" s="233" t="str">
        <f>IF(Deník!$R152&lt;&gt;"",IF(Deník!$Y152=Statistika!$F$90,IF(AND(Deník!$R152&gt;=0,Deník!$R152&lt;=1),"BE",Deník!$R152),""),"")</f>
        <v/>
      </c>
      <c r="BZ152" s="233" t="str">
        <f>IF(Deník!$R152&lt;&gt;"",IF(Deník!$Y152=Statistika!$F$91,IF(AND(Deník!$R152&gt;=0,Deník!$R152&lt;=1),"BE",Deník!$R152),""),"")</f>
        <v/>
      </c>
      <c r="CA152" s="233"/>
      <c r="CB152" s="233" t="str">
        <f>IF(Deník!$R152&lt;&gt;"",IF(Deník!$AB152="SL",IF(AND(Deník!$R152&gt;=0,Deník!$R152&lt;=1),"BE",Deník!$R152),""),"")</f>
        <v/>
      </c>
      <c r="CC152" s="233" t="str">
        <f>IF(Deník!$R152&lt;&gt;"",IF(Deník!$AB152="BE10",IF(AND(Deník!$R152&gt;=0,Deník!$R152&lt;=1),"BE",Deník!$R152),""),"")</f>
        <v/>
      </c>
      <c r="CD152" s="233" t="str">
        <f>IF(Deník!$R152&lt;&gt;"",IF(Deník!$AB152="BE15",IF(AND(Deník!$R152&gt;=0,Deník!$R152&lt;=1),"BE",Deník!$R152),""),"")</f>
        <v/>
      </c>
      <c r="CE152" s="233" t="str">
        <f>IF(Deník!$R152&lt;&gt;"",IF(Deník!$AB152="BE20",IF(AND(Deník!$R152&gt;=0,Deník!$R152&lt;=1),"BE",Deník!$R152),""),"")</f>
        <v/>
      </c>
      <c r="CF152" s="233" t="str">
        <f>IF(Deník!$R152&lt;&gt;"",IF(Deník!$AB152="TP1",IF(AND(Deník!$R152&gt;=0,Deník!$R152&lt;=1),"BE",Deník!$R152),""),"")</f>
        <v/>
      </c>
      <c r="CG152" s="233" t="str">
        <f>IF(Deník!$R152&lt;&gt;"",IF(Deník!$AB152="TP2",IF(AND(Deník!$R152&gt;=0,Deník!$R152&lt;=1),"BE",Deník!$R152),""),"")</f>
        <v/>
      </c>
      <c r="CH152" s="233" t="str">
        <f>IF(Deník!$R152&lt;&gt;"",IF(Deník!$AB152="TP3",IF(AND(Deník!$R152&gt;=0,Deník!$R152&lt;=1),"BE",Deník!$R152),""),"")</f>
        <v/>
      </c>
      <c r="CI152" s="233" t="str">
        <f>IF(Deník!$R152&lt;&gt;"",IF(Deník!$AB152="Trailing SL",IF(AND(Deník!$R152&gt;=0,Deník!$R152&lt;=1),"BE",Deník!$R152),""),"")</f>
        <v/>
      </c>
      <c r="CJ152" s="233" t="str">
        <f>IF(Deník!$R152&lt;&gt;"",IF(Deník!$AB152="Manual",IF(AND(Deník!$R152&gt;=0,Deník!$R152&lt;=1),"BE",Deník!$R152),""),"")</f>
        <v/>
      </c>
      <c r="CK152" s="233"/>
      <c r="CL152" s="233" t="str">
        <f>IF(Deník!$R152&lt;0,IF(Deník!$AC152=Statistika!$F$117,Deník!$R152,""),"")</f>
        <v/>
      </c>
      <c r="CM152" s="233" t="str">
        <f>IF(Deník!$R152&lt;0,IF(Deník!$AC152=Statistika!$F$118,Deník!$R152,""),"")</f>
        <v/>
      </c>
      <c r="CN152" s="233" t="str">
        <f>IF(Deník!$R152&lt;0,IF(Deník!$AC152=Statistika!$F$119,Deník!$R152,""),"")</f>
        <v/>
      </c>
      <c r="CO152" s="233" t="str">
        <f>IF(Deník!$R152&lt;0,IF(Deník!$AC152=Statistika!$F$120,Deník!$R152,""),"")</f>
        <v/>
      </c>
      <c r="CP152" s="233" t="str">
        <f>IF(Deník!$R152&lt;0,IF(Deník!$AC152=Statistika!$F$121,Deník!$R152,""),"")</f>
        <v/>
      </c>
      <c r="CQ152" s="233" t="str">
        <f>IF(Deník!$R152&lt;0,IF(Deník!$AC152=Statistika!$F$122,Deník!$R152,""),"")</f>
        <v/>
      </c>
      <c r="CR152" s="233" t="str">
        <f>IF(Deník!$R152&lt;0,IF(Deník!$AC152=Statistika!$F$123,Deník!$R152,""),"")</f>
        <v/>
      </c>
      <c r="CS152" s="233" t="str">
        <f>IF(Deník!$R152&lt;0,IF(Deník!$AC152=Statistika!$F$124,Deník!$R152,""),"")</f>
        <v/>
      </c>
      <c r="CT152" s="233" t="str">
        <f>IF(Deník!$R152&lt;0,IF(Deník!$AC152=Statistika!$F$125,Deník!$R152,""),"")</f>
        <v/>
      </c>
      <c r="CU152" s="233"/>
      <c r="CV152" s="233" t="str">
        <f>IF(Deník!$R152&lt;0,IF(Deník!$AD152=$CV$2,Deník!$R152,""),"")</f>
        <v/>
      </c>
      <c r="CW152" s="233" t="str">
        <f>IF(Deník!$R152&lt;0,IF(Deník!$AD152=$CW$2,Deník!$R152,""),"")</f>
        <v/>
      </c>
      <c r="CX152" s="233" t="str">
        <f>IF(Deník!$R152&lt;0,IF(Deník!$AD152=$CX$2,Deník!$R152,""),"")</f>
        <v/>
      </c>
      <c r="CY152" s="233" t="str">
        <f>IF(Deník!$R152&lt;0,IF(Deník!$AD152=$CY$2,Deník!$R152,""),"")</f>
        <v/>
      </c>
      <c r="CZ152" s="233" t="str">
        <f>IF(Deník!$R152&lt;0,IF(Deník!$AD152=$CZ$2,Deník!$R152,""),"")</f>
        <v/>
      </c>
      <c r="DL152" s="221">
        <f t="shared" si="10"/>
        <v>93847.029999999984</v>
      </c>
      <c r="DM152" s="220">
        <f t="shared" si="9"/>
        <v>-6.1529700000000132E-2</v>
      </c>
      <c r="DO152" s="50">
        <f>Deník!W153</f>
        <v>0</v>
      </c>
      <c r="DP152" s="102" t="str">
        <f>IF(AND(Deník!W153&gt;0),1,"")</f>
        <v/>
      </c>
      <c r="DQ152" s="102">
        <f>IF(AND(Deník!W153&lt;=0),1,"")</f>
        <v>1</v>
      </c>
      <c r="DR152" s="227"/>
      <c r="DS152" s="228"/>
      <c r="DT152" s="85"/>
      <c r="DU152" s="54">
        <f>IF(MONTH(Deník!$C152)=DU$2,Deník!$W152,"")</f>
        <v>0</v>
      </c>
      <c r="DV152" s="222" t="str">
        <f>IF(MONTH(Deník!$C152)=DV$2,Deník!$W152,"")</f>
        <v/>
      </c>
      <c r="DW152" s="222" t="str">
        <f>IF(MONTH(Deník!$C152)=DW$2,Deník!$W152,"")</f>
        <v/>
      </c>
      <c r="DX152" s="222" t="str">
        <f>IF(MONTH(Deník!$C152)=DX$2,Deník!$W152,"")</f>
        <v/>
      </c>
      <c r="DY152" s="222" t="str">
        <f>IF(MONTH(Deník!$C152)=DY$2,Deník!$W152,"")</f>
        <v/>
      </c>
      <c r="DZ152" s="222" t="str">
        <f>IF(MONTH(Deník!$C152)=DZ$2,Deník!$W152,"")</f>
        <v/>
      </c>
      <c r="EA152" s="222" t="str">
        <f>IF(MONTH(Deník!$C152)=EA$2,Deník!$W152,"")</f>
        <v/>
      </c>
      <c r="EB152" s="222" t="str">
        <f>IF(MONTH(Deník!$C152)=EB$2,Deník!$W152,"")</f>
        <v/>
      </c>
      <c r="EC152" s="222" t="str">
        <f>IF(MONTH(Deník!$C152)=EC$2,Deník!$W152,"")</f>
        <v/>
      </c>
      <c r="ED152" s="222" t="str">
        <f>IF(MONTH(Deník!$C152)=ED$2,Deník!$W152,"")</f>
        <v/>
      </c>
      <c r="EE152" s="222" t="str">
        <f>IF(MONTH(Deník!$C152)=EE$2,Deník!$W152,"")</f>
        <v/>
      </c>
      <c r="EF152" s="222" t="str">
        <f>IF(MONTH(Deník!$C152)=EF$2,Deník!$W152,"")</f>
        <v/>
      </c>
      <c r="EI152" s="600" t="str">
        <f>IF(Deník!$W152&lt;&gt;"",IF(Deník!$B152=Statistika!$F$63,Deník!$W152,""),"")</f>
        <v/>
      </c>
      <c r="EJ152" s="13" t="str">
        <f>IF(Deník!$W152&lt;&gt;"",IF(Deník!$B152=Statistika!$F$64,Deník!$W152,""),"")</f>
        <v/>
      </c>
      <c r="EK152" s="13" t="str">
        <f>IF(Deník!$W152&lt;&gt;"",IF(Deník!$B152=Statistika!$F$65,Deník!$W152,""),"")</f>
        <v/>
      </c>
      <c r="EL152" s="13" t="str">
        <f>IF(Deník!$W152&lt;&gt;"",IF(Deník!$B152=Statistika!$F$66,Deník!$W152,""),"")</f>
        <v/>
      </c>
      <c r="EM152" s="13" t="str">
        <f>IF(Deník!$W152&lt;&gt;"",IF(Deník!$B152=Statistika!$F$67,Deník!$W152,""),"")</f>
        <v/>
      </c>
      <c r="EN152" s="13" t="str">
        <f>IF(Deník!$W152&lt;&gt;"",IF(Deník!$B152=Statistika!$F$68,Deník!$W152,""),"")</f>
        <v/>
      </c>
      <c r="EO152" s="13" t="str">
        <f>IF(Deník!$W152&lt;&gt;"",IF(Deník!$B152=Statistika!$F$69,Deník!$W152,""),"")</f>
        <v/>
      </c>
      <c r="EP152" s="601" t="str">
        <f>IF(Deník!$W152&lt;&gt;"",IF(Deník!$B152=Statistika!$F$70,Deník!$W152,""),"")</f>
        <v/>
      </c>
      <c r="EQ152" s="90"/>
      <c r="ER152" s="63" t="str">
        <f>IF(Deník!$W152&lt;&gt;"",IF(Deník!$J152="L",Deník!$W152,""),"")</f>
        <v/>
      </c>
      <c r="ES152" s="13" t="str">
        <f>IF(Deník!$W152&lt;&gt;"",IF(Deník!$J152="S",Deník!$W152,""),"")</f>
        <v/>
      </c>
      <c r="ET152" s="95"/>
      <c r="EU152" s="88"/>
      <c r="EV152" s="63" t="str">
        <f>IF(WEEKDAY(Deník!$C152,2)=1,Deník!$W152,"")</f>
        <v/>
      </c>
      <c r="EW152" s="13" t="str">
        <f>IF(WEEKDAY(Deník!$C152,2)=2,Deník!$W152,"")</f>
        <v/>
      </c>
      <c r="EX152" s="13" t="str">
        <f>IF(WEEKDAY(Deník!$C152,2)=3,Deník!$W152,"")</f>
        <v/>
      </c>
      <c r="EY152" s="13" t="str">
        <f>IF(WEEKDAY(Deník!$C152,2)=4,Deník!$W152,"")</f>
        <v/>
      </c>
      <c r="EZ152" s="60" t="str">
        <f>IF(WEEKDAY(Deník!$C152,2)=5,Deník!$W152,"")</f>
        <v/>
      </c>
      <c r="FA152" s="99"/>
      <c r="FB152" s="100">
        <f>Deník!D152</f>
        <v>0</v>
      </c>
      <c r="FC152" s="63">
        <f>IF($FB152&lt;&gt;"",IF(AND($FB152&gt;=FC$2,$FB152&lt;=FC$3),Deník!$W152,""))</f>
        <v>0</v>
      </c>
      <c r="FD152" s="63" t="str">
        <f>IF($FB152&lt;&gt;"",IF(AND($FB152&gt;=FD$2,$FB152&lt;=FD$3),Deník!$W152,""))</f>
        <v/>
      </c>
      <c r="FE152" s="63" t="str">
        <f>IF($FB152&lt;&gt;"",IF(AND($FB152&gt;=FE$2,$FB152&lt;=FE$3),Deník!$W152,""))</f>
        <v/>
      </c>
      <c r="FF152" s="63" t="str">
        <f>IF($FB152&lt;&gt;"",IF(AND($FB152&gt;=FF$2,$FB152&lt;=FF$3),Deník!$W152,""))</f>
        <v/>
      </c>
      <c r="FG152" s="63" t="str">
        <f>IF($FB152&lt;&gt;"",IF(AND($FB152&gt;=FG$2,$FB152&lt;=FG$3),Deník!$W152,""))</f>
        <v/>
      </c>
      <c r="FH152" s="63" t="str">
        <f>IF($FB152&lt;&gt;"",IF(AND($FB152&gt;=FH$2,$FB152&lt;=FH$3),Deník!$W152,""))</f>
        <v/>
      </c>
      <c r="FI152" s="63" t="str">
        <f>IF($FB152&lt;&gt;"",IF(AND($FB152&gt;=FI$2,$FB152&lt;=FI$3),Deník!$W152,""))</f>
        <v/>
      </c>
      <c r="FJ152" s="63" t="str">
        <f>IF($FB152&lt;&gt;"",IF(AND($FB152&gt;=FJ$2,$FB152&lt;=FJ$3),Deník!$W152,""))</f>
        <v/>
      </c>
      <c r="FK152" s="63" t="str">
        <f>IF($FB152&lt;&gt;"",IF(AND($FB152&gt;=FK$2,$FB152&lt;=FK$3),Deník!$W152,""))</f>
        <v/>
      </c>
      <c r="FL152" s="63" t="str">
        <f>IF($FB152&lt;&gt;"",IF(AND($FB152&gt;=FL$2,$FB152&lt;=FL$3),Deník!$W152,""))</f>
        <v/>
      </c>
      <c r="FM152" s="63" t="str">
        <f>IF($FB152&lt;&gt;"",IF(AND($FB152&gt;=FM$2,$FB152&lt;=FM$3),Deník!$W152,""))</f>
        <v/>
      </c>
      <c r="FN152" s="13"/>
      <c r="FO152" s="20" t="str">
        <f>IF(Deník!$W152&gt;1,Deník!$W152,"")</f>
        <v/>
      </c>
      <c r="FP152" s="20" t="str">
        <f>IF(Deník!$W152&lt;0,Deník!$W152,"")</f>
        <v/>
      </c>
      <c r="FQ152" s="17"/>
      <c r="FS152" s="233"/>
      <c r="FT152" s="233" t="str">
        <f>IF(Deník!$W152&lt;&gt;"",IF(Deník!$Y152=Statistika!$F$78,Deník!$W152,""),"")</f>
        <v/>
      </c>
      <c r="FU152" s="233" t="str">
        <f>IF(Deník!$W152&lt;&gt;"",IF(Deník!$Y152=Statistika!$F$79,Deník!$W152,""),"")</f>
        <v/>
      </c>
      <c r="FV152" s="233" t="str">
        <f>IF(Deník!$W152&lt;&gt;"",IF(Deník!$Y152=Statistika!$F$80,Deník!$W152,""),"")</f>
        <v/>
      </c>
      <c r="FW152" s="233" t="str">
        <f>IF(Deník!$W152&lt;&gt;"",IF(Deník!$Y152=Statistika!$F$81,Deník!$W152,""),"")</f>
        <v/>
      </c>
      <c r="FX152" s="233" t="str">
        <f>IF(Deník!$W152&lt;&gt;"",IF(Deník!$Y152=Statistika!$F$82,Deník!$W152,""),"")</f>
        <v/>
      </c>
      <c r="FY152" s="233" t="str">
        <f>IF(Deník!$W152&lt;&gt;"",IF(Deník!$Y152=Statistika!$F$83,Deník!$W152,""),"")</f>
        <v/>
      </c>
      <c r="FZ152" s="233" t="str">
        <f>IF(Deník!$W152&lt;&gt;"",IF(Deník!$Y152=Statistika!$F$84,Deník!$W152,""),"")</f>
        <v/>
      </c>
      <c r="GA152" s="233" t="str">
        <f>IF(Deník!$W152&lt;&gt;"",IF(Deník!$Y152=Statistika!$F$85,Deník!$W152,""),"")</f>
        <v/>
      </c>
      <c r="GB152" s="233" t="str">
        <f>IF(Deník!$W152&lt;&gt;"",IF(Deník!$Y152=Statistika!$F$86,Deník!$W152,""),"")</f>
        <v/>
      </c>
      <c r="GC152" s="233" t="str">
        <f>IF(Deník!$W152&lt;&gt;"",IF(Deník!$Y152=Statistika!$F$87,Deník!$W152,""),"")</f>
        <v/>
      </c>
      <c r="GD152" s="233" t="str">
        <f>IF(Deník!$W152&lt;&gt;"",IF(Deník!$Y152=Statistika!$F$88,Deník!$W152,""),"")</f>
        <v/>
      </c>
      <c r="GE152" s="233" t="str">
        <f>IF(Deník!$W152&lt;&gt;"",IF(Deník!$Y152=Statistika!$F$89,Deník!$W152,""),"")</f>
        <v/>
      </c>
      <c r="GF152" s="233" t="str">
        <f>IF(Deník!$W152&lt;&gt;"",IF(Deník!$Y152=Statistika!$F$90,Deník!$W152,""),"")</f>
        <v/>
      </c>
      <c r="GG152" s="233" t="str">
        <f>IF(Deník!$W152&lt;&gt;"",IF(Deník!$Y152=Statistika!$F$91,Deník!$W152,""),"")</f>
        <v/>
      </c>
      <c r="GH152" s="233"/>
      <c r="GI152" s="233" t="str">
        <f>IF(Deník!$W152&lt;&gt;"",IF(Deník!$AB152=Statistika!$L$100,Deník!$W152,""),"")</f>
        <v/>
      </c>
      <c r="GJ152" s="233" t="str">
        <f>IF(Deník!$W152&lt;&gt;"",IF(Deník!$AB152=Statistika!$L$101,Deník!$W152,""),"")</f>
        <v/>
      </c>
      <c r="GK152" s="233" t="str">
        <f>IF(Deník!$W152&lt;&gt;"",IF(Deník!$AB152=Statistika!$L$102,Deník!$W152,""),"")</f>
        <v/>
      </c>
      <c r="GL152" s="233" t="str">
        <f>IF(Deník!$W152&lt;&gt;"",IF(Deník!$AB152=Statistika!$L$103,Deník!$W152,""),"")</f>
        <v/>
      </c>
      <c r="GM152" s="233" t="str">
        <f>IF(Deník!$W152&lt;&gt;"",IF(Deník!$AB152=Statistika!$L$104,Deník!$W152,""),"")</f>
        <v/>
      </c>
      <c r="GN152" s="233" t="str">
        <f>IF(Deník!$W152&lt;&gt;"",IF(Deník!$AB152=Statistika!$L$105,Deník!$W152,""),"")</f>
        <v/>
      </c>
      <c r="GO152" s="233" t="str">
        <f>IF(Deník!$W152&lt;&gt;"",IF(Deník!$AB152=Statistika!$L$106,Deník!$W152,""),"")</f>
        <v/>
      </c>
      <c r="GP152" s="233" t="str">
        <f>IF(Deník!$W152&lt;&gt;"",IF(Deník!$AB152=Statistika!$L$107,Deník!$W152,""),"")</f>
        <v/>
      </c>
      <c r="GQ152" s="233" t="str">
        <f>IF(Deník!$W152&lt;&gt;"",IF(Deník!$AB152=Statistika!$L$108,Deník!$W152,""),"")</f>
        <v/>
      </c>
      <c r="GS152" s="233" t="str">
        <f>IF(Deník!$W152&lt;0,IF(Deník!$AC152=Statistika!$F$117,Deník!$W152,""),"")</f>
        <v/>
      </c>
      <c r="GT152" s="233" t="str">
        <f>IF(Deník!$W152&lt;0,IF(Deník!$AC152=Statistika!$F$118,Deník!$W152,""),"")</f>
        <v/>
      </c>
      <c r="GU152" s="233" t="str">
        <f>IF(Deník!$W152&lt;0,IF(Deník!$AC152=Statistika!$F$119,Deník!$W152,""),"")</f>
        <v/>
      </c>
      <c r="GV152" s="233" t="str">
        <f>IF(Deník!$W152&lt;0,IF(Deník!$AC152=Statistika!$F$120,Deník!$W152,""),"")</f>
        <v/>
      </c>
      <c r="GW152" s="233" t="str">
        <f>IF(Deník!$W152&lt;0,IF(Deník!$AC152=Statistika!$F$121,Deník!$W152,""),"")</f>
        <v/>
      </c>
      <c r="GX152" s="233" t="str">
        <f>IF(Deník!$W152&lt;0,IF(Deník!$AC152=Statistika!$F$122,Deník!$W152,""),"")</f>
        <v/>
      </c>
      <c r="GY152" s="233" t="str">
        <f>IF(Deník!$W152&lt;0,IF(Deník!$AC152=Statistika!$F$123,Deník!$W152,""),"")</f>
        <v/>
      </c>
      <c r="GZ152" s="233" t="str">
        <f>IF(Deník!$W152&lt;0,IF(Deník!$AC152=Statistika!$F$124,Deník!$W152,""),"")</f>
        <v/>
      </c>
      <c r="HA152" s="233" t="str">
        <f>IF(Deník!$W152&lt;0,IF(Deník!$AC152=Statistika!$F$125,Deník!$W152,""),"")</f>
        <v/>
      </c>
      <c r="HC152" s="233" t="str">
        <f>IF(Deník!$W152&lt;0,IF(Deník!$AD152=Statistika!$F$133,Deník!$W152,""),"")</f>
        <v/>
      </c>
      <c r="HD152" s="233" t="str">
        <f>IF(Deník!$W152&lt;0,IF(Deník!$AD152=Statistika!$F$134,Deník!$W152,""),"")</f>
        <v/>
      </c>
      <c r="HE152" s="233" t="str">
        <f>IF(Deník!$W152&lt;0,IF(Deník!$AD152=Statistika!$F$135,Deník!$W152,""),"")</f>
        <v/>
      </c>
      <c r="HF152" s="233" t="str">
        <f>IF(Deník!$W152&lt;0,IF(Deník!$AD152=Statistika!$F$136,Deník!$W152,""),"")</f>
        <v/>
      </c>
      <c r="HG152" s="233" t="str">
        <f>IF(Deník!$W152&lt;0,IF(Deník!$AD152=Statistika!$F$137,Deník!$W152,""),"")</f>
        <v/>
      </c>
      <c r="ID152" s="8">
        <f>Tabulka4[[#This Row],[Sloupec3]]</f>
        <v>0</v>
      </c>
      <c r="IE152" s="17" t="str">
        <f>IF(AND([1]Deník!$C152&gt;='[1]Měsíční shrnutí'!$D$1,[1]Deník!$C152&lt;='[1]Měsíční shrnutí'!$F$1),[1]Deník!$X152,"")</f>
        <v/>
      </c>
    </row>
    <row r="153" spans="1:239">
      <c r="A153" s="8">
        <f>Deník!C154</f>
        <v>0</v>
      </c>
      <c r="B153" s="50" t="str">
        <f>Deník!R154</f>
        <v/>
      </c>
      <c r="C153" s="102" t="str">
        <f>IF(AND(Deník!R154&gt;1,Deník!R154&lt;&gt;""),1,"")</f>
        <v/>
      </c>
      <c r="D153" s="102" t="str">
        <f>IF(AND(Deník!R154&lt;=0,Deník!R154&lt;&gt;""),1,"")</f>
        <v/>
      </c>
      <c r="E153" s="103" t="str">
        <f>IF(AND(Deník!R154&gt;=0,Deník!R154&lt;=1),1,"")</f>
        <v/>
      </c>
      <c r="F153" s="79" t="str">
        <f>IF(Deník!R154&lt;&gt;"",Deník!R154+F152,"")</f>
        <v/>
      </c>
      <c r="G153" s="85"/>
      <c r="H153" s="54" t="str">
        <f>IF(MONTH(Deník!$C153)=H$2,IF(AND(Deník!$R153&gt;=0,Deník!$R153&lt;=1),"BE",Deník!$R153),"")</f>
        <v/>
      </c>
      <c r="I153" s="11" t="str">
        <f>IF(MONTH(Deník!$C153)=I$2,IF(AND(Deník!$R153&gt;=0,Deník!$R153&lt;=1),"BE",Deník!$R153),"")</f>
        <v/>
      </c>
      <c r="J153" s="11" t="str">
        <f>IF(MONTH(Deník!$C153)=J$2,IF(AND(Deník!$R153&gt;=0,Deník!$R153&lt;=1),"BE",Deník!$R153),"")</f>
        <v/>
      </c>
      <c r="K153" s="11" t="str">
        <f>IF(MONTH(Deník!$C153)=K$2,IF(AND(Deník!$R153&gt;=0,Deník!$R153&lt;=1),"BE",Deník!$R153),"")</f>
        <v/>
      </c>
      <c r="L153" s="11" t="str">
        <f>IF(MONTH(Deník!$C153)=L$2,IF(AND(Deník!$R153&gt;=0,Deník!$R153&lt;=1),"BE",Deník!$R153),"")</f>
        <v/>
      </c>
      <c r="M153" s="11" t="str">
        <f>IF(MONTH(Deník!$C153)=M$2,IF(AND(Deník!$R153&gt;=0,Deník!$R153&lt;=1),"BE",Deník!$R153),"")</f>
        <v/>
      </c>
      <c r="N153" s="11" t="str">
        <f>IF(MONTH(Deník!$C153)=N$2,IF(AND(Deník!$R153&gt;=0,Deník!$R153&lt;=1),"BE",Deník!$R153),"")</f>
        <v/>
      </c>
      <c r="O153" s="11" t="str">
        <f>IF(MONTH(Deník!$C153)=O$2,IF(AND(Deník!$R153&gt;=0,Deník!$R153&lt;=1),"BE",Deník!$R153),"")</f>
        <v/>
      </c>
      <c r="P153" s="11" t="str">
        <f>IF(MONTH(Deník!$C153)=P$2,IF(AND(Deník!$R153&gt;=0,Deník!$R153&lt;=1),"BE",Deník!$R153),"")</f>
        <v/>
      </c>
      <c r="Q153" s="11" t="str">
        <f>IF(MONTH(Deník!$C153)=Q$2,IF(AND(Deník!$R153&gt;=0,Deník!$R153&lt;=1),"BE",Deník!$R153),"")</f>
        <v/>
      </c>
      <c r="R153" s="11" t="str">
        <f>IF(MONTH(Deník!$C153)=R$2,IF(AND(Deník!$R153&gt;=0,Deník!$R153&lt;=1),"BE",Deník!$R153),"")</f>
        <v/>
      </c>
      <c r="S153" s="57" t="str">
        <f>IF(MONTH(Deník!$C153)=S$2,IF(AND(Deník!$R153&gt;=0,Deník!$R153&lt;=1),"BE",Deník!$R153),"")</f>
        <v/>
      </c>
      <c r="U153" s="12"/>
      <c r="V153" s="12"/>
      <c r="X153" s="600" t="str">
        <f>IF(Deník!$R153&lt;&gt;"",IF(Deník!$B153=Statistika!$F$63,IF(AND(Deník!$R153&gt;=0,Deník!$R153&lt;=1),"BE",Deník!$R153),""),"")</f>
        <v/>
      </c>
      <c r="Y153" s="13" t="str">
        <f>IF(Deník!$R153&lt;&gt;"",IF(Deník!$B153=Statistika!$F$64,IF(AND(Deník!$R153&gt;=0,Deník!$R153&lt;=1),"BE",Deník!$R153),""),"")</f>
        <v/>
      </c>
      <c r="Z153" s="13" t="str">
        <f>IF(Deník!$R153&lt;&gt;"",IF(Deník!$B153=Statistika!$F$65,IF(AND(Deník!$R153&gt;=0,Deník!$R153&lt;=1),"BE",Deník!$R153),""),"")</f>
        <v/>
      </c>
      <c r="AA153" s="13" t="str">
        <f>IF(Deník!$R153&lt;&gt;"",IF(Deník!$B153=Statistika!$F$66,IF(AND(Deník!$R153&gt;=0,Deník!$R153&lt;=1),"BE",Deník!$R153),""),"")</f>
        <v/>
      </c>
      <c r="AB153" s="13" t="str">
        <f>IF(Deník!$R153&lt;&gt;"",IF(Deník!$B153=Statistika!$F$67,IF(AND(Deník!$R153&gt;=0,Deník!$R153&lt;=1),"BE",Deník!$R153),""),"")</f>
        <v/>
      </c>
      <c r="AC153" s="13" t="str">
        <f>IF(Deník!$R153&lt;&gt;"",IF(Deník!$B153=Statistika!$F$68,IF(AND(Deník!$R153&gt;=0,Deník!$R153&lt;=1),"BE",Deník!$R153),""),"")</f>
        <v/>
      </c>
      <c r="AD153" s="13" t="str">
        <f>IF(Deník!$R153&lt;&gt;"",IF(Deník!$B153=Statistika!$F$69,IF(AND(Deník!$R153&gt;=0,Deník!$R153&lt;=1),"BE",Deník!$R153),""),"")</f>
        <v/>
      </c>
      <c r="AE153" s="601" t="str">
        <f>IF(Deník!$R153&lt;&gt;"",IF(Deník!$B153=Statistika!$F$70,IF(AND(Deník!$R153&gt;=0,Deník!$R153&lt;=1),"BE",Deník!$R153),""),"")</f>
        <v/>
      </c>
      <c r="AF153" s="90"/>
      <c r="AG153" s="63" t="str">
        <f>IF(Deník!$R153&lt;&gt;"",IF(Deník!$J153="L",IF(AND(Deník!$R153&gt;=0,Deník!$R153&lt;=1),"BE",Deník!$R153),""),"")</f>
        <v/>
      </c>
      <c r="AH153" s="13" t="str">
        <f>IF(Deník!$R153&lt;&gt;"",IF(Deník!$J153="S",IF(AND(Deník!$R153&gt;=0,Deník!$R153&lt;=1),"BE",Deník!$R153),""),"")</f>
        <v/>
      </c>
      <c r="AI153" s="95"/>
      <c r="AJ153" s="71" t="str">
        <f>IF(Deník!N154&lt;&gt;"",Deník!N154*-1,"")</f>
        <v/>
      </c>
      <c r="AK153" s="88"/>
      <c r="AL153" s="63" t="str">
        <f>IF(WEEKDAY(Deník!$C153,2)=1,IF(AND(Deník!$R153&gt;=0,Deník!$R153&lt;=1),"BE",Deník!$R153),"")</f>
        <v/>
      </c>
      <c r="AM153" s="13" t="str">
        <f>IF(WEEKDAY(Deník!$C153,2)=2,IF(AND(Deník!$R153&gt;=0,Deník!$R153&lt;=1),"BE",Deník!$R153),"")</f>
        <v/>
      </c>
      <c r="AN153" s="13" t="str">
        <f>IF(WEEKDAY(Deník!$C153,2)=3,IF(AND(Deník!$R153&gt;=0,Deník!$R153&lt;=1),"BE",Deník!$R153),"")</f>
        <v/>
      </c>
      <c r="AO153" s="13" t="str">
        <f>IF(WEEKDAY(Deník!$C153,2)=4,IF(AND(Deník!$R153&gt;=0,Deník!$R153&lt;=1),"BE",Deník!$R153),"")</f>
        <v/>
      </c>
      <c r="AP153" s="60" t="str">
        <f>IF(WEEKDAY(Deník!$C153,2)=5,IF(AND(Deník!$R153&gt;=0,Deník!$R153&lt;=1),"BE",Deník!$R153),"")</f>
        <v/>
      </c>
      <c r="AQ153" s="99"/>
      <c r="AR153" s="100">
        <f>Deník!D153</f>
        <v>0</v>
      </c>
      <c r="AS153" s="63" t="str">
        <f>IF(Deník!$D153&lt;&gt;"",IF(AND(Deník!$D153&gt;=AS$2,Deník!$D153&lt;=AS$3),IF(AND(Deník!$R153&gt;=0,Deník!$R153&lt;=1),"BE",Deník!$R153),""),"")</f>
        <v/>
      </c>
      <c r="AT153" s="63" t="str">
        <f>IF(Deník!$D153&lt;&gt;"",IF(AND(Deník!$D153&gt;=AT$2,Deník!$D153&lt;=AT$3),IF(AND(Deník!$R153&gt;=0,Deník!$R153&lt;=1),"BE",Deník!$R153),""),"")</f>
        <v/>
      </c>
      <c r="AU153" s="63" t="str">
        <f>IF(Deník!$D153&lt;&gt;"",IF(AND(Deník!$D153&gt;=AU$2,Deník!$D153&lt;=AU$3),IF(AND(Deník!$R153&gt;=0,Deník!$R153&lt;=1),"BE",Deník!$R153),""),"")</f>
        <v/>
      </c>
      <c r="AV153" s="63" t="str">
        <f>IF(Deník!$D153&lt;&gt;"",IF(AND(Deník!$D153&gt;=AV$2,Deník!$D153&lt;=AV$3),IF(AND(Deník!$R153&gt;=0,Deník!$R153&lt;=1),"BE",Deník!$R153),""),"")</f>
        <v/>
      </c>
      <c r="AW153" s="63" t="str">
        <f>IF(Deník!$D153&lt;&gt;"",IF(AND(Deník!$D153&gt;=AW$2,Deník!$D153&lt;=AW$3),IF(AND(Deník!$R153&gt;=0,Deník!$R153&lt;=1),"BE",Deník!$R153),""),"")</f>
        <v/>
      </c>
      <c r="AX153" s="63" t="str">
        <f>IF(Deník!$D153&lt;&gt;"",IF(AND(Deník!$D153&gt;=AX$2,Deník!$D153&lt;=AX$3),IF(AND(Deník!$R153&gt;=0,Deník!$R153&lt;=1),"BE",Deník!$R153),""),"")</f>
        <v/>
      </c>
      <c r="AY153" s="63" t="str">
        <f>IF(Deník!$D153&lt;&gt;"",IF(AND(Deník!$D153&gt;=AY$2,Deník!$D153&lt;=AY$3),IF(AND(Deník!$R153&gt;=0,Deník!$R153&lt;=1),"BE",Deník!$R153),""),"")</f>
        <v/>
      </c>
      <c r="AZ153" s="63" t="str">
        <f>IF(Deník!$D153&lt;&gt;"",IF(AND(Deník!$D153&gt;=AZ$2,Deník!$D153&lt;=AZ$3),IF(AND(Deník!$R153&gt;=0,Deník!$R153&lt;=1),"BE",Deník!$R153),""),"")</f>
        <v/>
      </c>
      <c r="BA153" s="63" t="str">
        <f>IF(Deník!$D153&lt;&gt;"",IF(AND(Deník!$D153&gt;=BA$2,Deník!$D153&lt;=BA$3),IF(AND(Deník!$R153&gt;=0,Deník!$R153&lt;=1),"BE",Deník!$R153),""),"")</f>
        <v/>
      </c>
      <c r="BB153" s="63" t="str">
        <f>IF(Deník!$D153&lt;&gt;"",IF(AND(Deník!$D153&gt;=BB$2,Deník!$D153&lt;=BB$3),IF(AND(Deník!$R153&gt;=0,Deník!$R153&lt;=1),"BE",Deník!$R153),""),"")</f>
        <v/>
      </c>
      <c r="BC153" s="71" t="str">
        <f>IF(Deník!$D153&lt;&gt;"",IF(AND(Deník!$D153&gt;=BC$2,Deník!$D153&lt;=BC$3),IF(AND(Deník!$R153&gt;=0,Deník!$R153&lt;=1),"BE",Deník!$R153),""),"")</f>
        <v/>
      </c>
      <c r="BD153" s="20" t="str">
        <f>IF(Deník!$J154="S",(Deník!$M154-Deník!$K154),IF(Deník!$J154="L",(Deník!$K154-Deník!$M154),""))</f>
        <v/>
      </c>
      <c r="BE153" s="20" t="str">
        <f>IF(Deník!$J154="S",(Deník!$K154-Deník!$O154),IF(Deník!$J154="L",(Deník!$O154-Deník!$K154),""))</f>
        <v/>
      </c>
      <c r="BF153" s="20" t="str">
        <f>IF(Deník!$J154="S",(Deník!$K154-Deník!$L154),IF(Deník!$J154="L",(Deník!$L154-Deník!$K154),""))</f>
        <v/>
      </c>
      <c r="BG153" s="20" t="str">
        <f>IF(Deník!$J154="S",(Deník!$K154-Deník!$S154),IF(Deník!$J154="L",(Deník!$S154-Deník!$K154),""))</f>
        <v/>
      </c>
      <c r="BH153" s="20" t="str">
        <f>IF(Deník!$J154="S",(Deník!$K154-Deník!$U154),IF(Deník!$J154="L",(Deník!$U154-Deník!$K154),""))</f>
        <v/>
      </c>
      <c r="BI153" s="20" t="str">
        <f>IF(Deník!$R153&gt;1,Deník!$R153,"")</f>
        <v/>
      </c>
      <c r="BJ153" s="20" t="str">
        <f>IF(Deník!$R153&lt;0,Deník!$R153,"")</f>
        <v/>
      </c>
      <c r="BK153" s="17"/>
      <c r="BM153" s="233" t="str">
        <f>IF(Deník!$R153&lt;&gt;"",IF(Deník!$Y153=Statistika!$F$78,IF(AND(Deník!$R153&gt;=0,Deník!$R153&lt;=1),"BE",Deník!$R153),""),"")</f>
        <v/>
      </c>
      <c r="BN153" s="233" t="str">
        <f>IF(Deník!$R153&lt;&gt;"",IF(Deník!$Y153=Statistika!$F$79,IF(AND(Deník!$R153&gt;=0,Deník!$R153&lt;=1),"BE",Deník!$R153),""),"")</f>
        <v/>
      </c>
      <c r="BO153" s="233" t="str">
        <f>IF(Deník!$R153&lt;&gt;"",IF(Deník!$Y153=Statistika!$F$80,IF(AND(Deník!$R153&gt;=0,Deník!$R153&lt;=1),"BE",Deník!$R153),""),"")</f>
        <v/>
      </c>
      <c r="BP153" s="233" t="str">
        <f>IF(Deník!$R153&lt;&gt;"",IF(Deník!$Y153=Statistika!$F$81,IF(AND(Deník!$R153&gt;=0,Deník!$R153&lt;=1),"BE",Deník!$R153),""),"")</f>
        <v/>
      </c>
      <c r="BQ153" s="233" t="str">
        <f>IF(Deník!$R153&lt;&gt;"",IF(Deník!$Y153=Statistika!$F$82,IF(AND(Deník!$R153&gt;=0,Deník!$R153&lt;=1),"BE",Deník!$R153),""),"")</f>
        <v/>
      </c>
      <c r="BR153" s="233" t="str">
        <f>IF(Deník!$R153&lt;&gt;"",IF(Deník!$Y153=Statistika!$F$83,IF(AND(Deník!$R153&gt;=0,Deník!$R153&lt;=1),"BE",Deník!$R153),""),"")</f>
        <v/>
      </c>
      <c r="BS153" s="233" t="str">
        <f>IF(Deník!$R153&lt;&gt;"",IF(Deník!$Y153=Statistika!$F$84,IF(AND(Deník!$R153&gt;=0,Deník!$R153&lt;=1),"BE",Deník!$R153),""),"")</f>
        <v/>
      </c>
      <c r="BT153" s="233" t="str">
        <f>IF(Deník!$R153&lt;&gt;"",IF(Deník!$Y153=Statistika!$F$85,IF(AND(Deník!$R153&gt;=0,Deník!$R153&lt;=1),"BE",Deník!$R153),""),"")</f>
        <v/>
      </c>
      <c r="BU153" s="233" t="str">
        <f>IF(Deník!$R153&lt;&gt;"",IF(Deník!$Y153=Statistika!$F$86,IF(AND(Deník!$R153&gt;=0,Deník!$R153&lt;=1),"BE",Deník!$R153),""),"")</f>
        <v/>
      </c>
      <c r="BV153" s="233" t="str">
        <f>IF(Deník!$R153&lt;&gt;"",IF(Deník!$Y153=Statistika!$F$87,IF(AND(Deník!$R153&gt;=0,Deník!$R153&lt;=1),"BE",Deník!$R153),""),"")</f>
        <v/>
      </c>
      <c r="BW153" s="233" t="str">
        <f>IF(Deník!$R153&lt;&gt;"",IF(Deník!$Y153=Statistika!$F$88,IF(AND(Deník!$R153&gt;=0,Deník!$R153&lt;=1),"BE",Deník!$R153),""),"")</f>
        <v/>
      </c>
      <c r="BX153" s="233" t="str">
        <f>IF(Deník!$R153&lt;&gt;"",IF(Deník!$Y153=Statistika!$F$89,IF(AND(Deník!$R153&gt;=0,Deník!$R153&lt;=1),"BE",Deník!$R153),""),"")</f>
        <v/>
      </c>
      <c r="BY153" s="233" t="str">
        <f>IF(Deník!$R153&lt;&gt;"",IF(Deník!$Y153=Statistika!$F$90,IF(AND(Deník!$R153&gt;=0,Deník!$R153&lt;=1),"BE",Deník!$R153),""),"")</f>
        <v/>
      </c>
      <c r="BZ153" s="233" t="str">
        <f>IF(Deník!$R153&lt;&gt;"",IF(Deník!$Y153=Statistika!$F$91,IF(AND(Deník!$R153&gt;=0,Deník!$R153&lt;=1),"BE",Deník!$R153),""),"")</f>
        <v/>
      </c>
      <c r="CA153" s="233"/>
      <c r="CB153" s="233" t="str">
        <f>IF(Deník!$R153&lt;&gt;"",IF(Deník!$AB153="SL",IF(AND(Deník!$R153&gt;=0,Deník!$R153&lt;=1),"BE",Deník!$R153),""),"")</f>
        <v/>
      </c>
      <c r="CC153" s="233" t="str">
        <f>IF(Deník!$R153&lt;&gt;"",IF(Deník!$AB153="BE10",IF(AND(Deník!$R153&gt;=0,Deník!$R153&lt;=1),"BE",Deník!$R153),""),"")</f>
        <v/>
      </c>
      <c r="CD153" s="233" t="str">
        <f>IF(Deník!$R153&lt;&gt;"",IF(Deník!$AB153="BE15",IF(AND(Deník!$R153&gt;=0,Deník!$R153&lt;=1),"BE",Deník!$R153),""),"")</f>
        <v/>
      </c>
      <c r="CE153" s="233" t="str">
        <f>IF(Deník!$R153&lt;&gt;"",IF(Deník!$AB153="BE20",IF(AND(Deník!$R153&gt;=0,Deník!$R153&lt;=1),"BE",Deník!$R153),""),"")</f>
        <v/>
      </c>
      <c r="CF153" s="233" t="str">
        <f>IF(Deník!$R153&lt;&gt;"",IF(Deník!$AB153="TP1",IF(AND(Deník!$R153&gt;=0,Deník!$R153&lt;=1),"BE",Deník!$R153),""),"")</f>
        <v/>
      </c>
      <c r="CG153" s="233" t="str">
        <f>IF(Deník!$R153&lt;&gt;"",IF(Deník!$AB153="TP2",IF(AND(Deník!$R153&gt;=0,Deník!$R153&lt;=1),"BE",Deník!$R153),""),"")</f>
        <v/>
      </c>
      <c r="CH153" s="233" t="str">
        <f>IF(Deník!$R153&lt;&gt;"",IF(Deník!$AB153="TP3",IF(AND(Deník!$R153&gt;=0,Deník!$R153&lt;=1),"BE",Deník!$R153),""),"")</f>
        <v/>
      </c>
      <c r="CI153" s="233" t="str">
        <f>IF(Deník!$R153&lt;&gt;"",IF(Deník!$AB153="Trailing SL",IF(AND(Deník!$R153&gt;=0,Deník!$R153&lt;=1),"BE",Deník!$R153),""),"")</f>
        <v/>
      </c>
      <c r="CJ153" s="233" t="str">
        <f>IF(Deník!$R153&lt;&gt;"",IF(Deník!$AB153="Manual",IF(AND(Deník!$R153&gt;=0,Deník!$R153&lt;=1),"BE",Deník!$R153),""),"")</f>
        <v/>
      </c>
      <c r="CK153" s="233"/>
      <c r="CL153" s="233" t="str">
        <f>IF(Deník!$R153&lt;0,IF(Deník!$AC153=Statistika!$F$117,Deník!$R153,""),"")</f>
        <v/>
      </c>
      <c r="CM153" s="233" t="str">
        <f>IF(Deník!$R153&lt;0,IF(Deník!$AC153=Statistika!$F$118,Deník!$R153,""),"")</f>
        <v/>
      </c>
      <c r="CN153" s="233" t="str">
        <f>IF(Deník!$R153&lt;0,IF(Deník!$AC153=Statistika!$F$119,Deník!$R153,""),"")</f>
        <v/>
      </c>
      <c r="CO153" s="233" t="str">
        <f>IF(Deník!$R153&lt;0,IF(Deník!$AC153=Statistika!$F$120,Deník!$R153,""),"")</f>
        <v/>
      </c>
      <c r="CP153" s="233" t="str">
        <f>IF(Deník!$R153&lt;0,IF(Deník!$AC153=Statistika!$F$121,Deník!$R153,""),"")</f>
        <v/>
      </c>
      <c r="CQ153" s="233" t="str">
        <f>IF(Deník!$R153&lt;0,IF(Deník!$AC153=Statistika!$F$122,Deník!$R153,""),"")</f>
        <v/>
      </c>
      <c r="CR153" s="233" t="str">
        <f>IF(Deník!$R153&lt;0,IF(Deník!$AC153=Statistika!$F$123,Deník!$R153,""),"")</f>
        <v/>
      </c>
      <c r="CS153" s="233" t="str">
        <f>IF(Deník!$R153&lt;0,IF(Deník!$AC153=Statistika!$F$124,Deník!$R153,""),"")</f>
        <v/>
      </c>
      <c r="CT153" s="233" t="str">
        <f>IF(Deník!$R153&lt;0,IF(Deník!$AC153=Statistika!$F$125,Deník!$R153,""),"")</f>
        <v/>
      </c>
      <c r="CU153" s="233"/>
      <c r="CV153" s="233" t="str">
        <f>IF(Deník!$R153&lt;0,IF(Deník!$AD153=$CV$2,Deník!$R153,""),"")</f>
        <v/>
      </c>
      <c r="CW153" s="233" t="str">
        <f>IF(Deník!$R153&lt;0,IF(Deník!$AD153=$CW$2,Deník!$R153,""),"")</f>
        <v/>
      </c>
      <c r="CX153" s="233" t="str">
        <f>IF(Deník!$R153&lt;0,IF(Deník!$AD153=$CX$2,Deník!$R153,""),"")</f>
        <v/>
      </c>
      <c r="CY153" s="233" t="str">
        <f>IF(Deník!$R153&lt;0,IF(Deník!$AD153=$CY$2,Deník!$R153,""),"")</f>
        <v/>
      </c>
      <c r="CZ153" s="233" t="str">
        <f>IF(Deník!$R153&lt;0,IF(Deník!$AD153=$CZ$2,Deník!$R153,""),"")</f>
        <v/>
      </c>
      <c r="DL153" s="221">
        <f t="shared" si="10"/>
        <v>93847.029999999984</v>
      </c>
      <c r="DM153" s="220">
        <f t="shared" si="9"/>
        <v>-6.1529700000000132E-2</v>
      </c>
      <c r="DO153" s="50">
        <f>Deník!W154</f>
        <v>0</v>
      </c>
      <c r="DP153" s="102" t="str">
        <f>IF(AND(Deník!W154&gt;0),1,"")</f>
        <v/>
      </c>
      <c r="DQ153" s="102">
        <f>IF(AND(Deník!W154&lt;=0),1,"")</f>
        <v>1</v>
      </c>
      <c r="DR153" s="227"/>
      <c r="DS153" s="228"/>
      <c r="DT153" s="85"/>
      <c r="DU153" s="54">
        <f>IF(MONTH(Deník!$C153)=DU$2,Deník!$W153,"")</f>
        <v>0</v>
      </c>
      <c r="DV153" s="222" t="str">
        <f>IF(MONTH(Deník!$C153)=DV$2,Deník!$W153,"")</f>
        <v/>
      </c>
      <c r="DW153" s="222" t="str">
        <f>IF(MONTH(Deník!$C153)=DW$2,Deník!$W153,"")</f>
        <v/>
      </c>
      <c r="DX153" s="222" t="str">
        <f>IF(MONTH(Deník!$C153)=DX$2,Deník!$W153,"")</f>
        <v/>
      </c>
      <c r="DY153" s="222" t="str">
        <f>IF(MONTH(Deník!$C153)=DY$2,Deník!$W153,"")</f>
        <v/>
      </c>
      <c r="DZ153" s="222" t="str">
        <f>IF(MONTH(Deník!$C153)=DZ$2,Deník!$W153,"")</f>
        <v/>
      </c>
      <c r="EA153" s="222" t="str">
        <f>IF(MONTH(Deník!$C153)=EA$2,Deník!$W153,"")</f>
        <v/>
      </c>
      <c r="EB153" s="222" t="str">
        <f>IF(MONTH(Deník!$C153)=EB$2,Deník!$W153,"")</f>
        <v/>
      </c>
      <c r="EC153" s="222" t="str">
        <f>IF(MONTH(Deník!$C153)=EC$2,Deník!$W153,"")</f>
        <v/>
      </c>
      <c r="ED153" s="222" t="str">
        <f>IF(MONTH(Deník!$C153)=ED$2,Deník!$W153,"")</f>
        <v/>
      </c>
      <c r="EE153" s="222" t="str">
        <f>IF(MONTH(Deník!$C153)=EE$2,Deník!$W153,"")</f>
        <v/>
      </c>
      <c r="EF153" s="222" t="str">
        <f>IF(MONTH(Deník!$C153)=EF$2,Deník!$W153,"")</f>
        <v/>
      </c>
      <c r="EI153" s="600" t="str">
        <f>IF(Deník!$W153&lt;&gt;"",IF(Deník!$B153=Statistika!$F$63,Deník!$W153,""),"")</f>
        <v/>
      </c>
      <c r="EJ153" s="13" t="str">
        <f>IF(Deník!$W153&lt;&gt;"",IF(Deník!$B153=Statistika!$F$64,Deník!$W153,""),"")</f>
        <v/>
      </c>
      <c r="EK153" s="13" t="str">
        <f>IF(Deník!$W153&lt;&gt;"",IF(Deník!$B153=Statistika!$F$65,Deník!$W153,""),"")</f>
        <v/>
      </c>
      <c r="EL153" s="13" t="str">
        <f>IF(Deník!$W153&lt;&gt;"",IF(Deník!$B153=Statistika!$F$66,Deník!$W153,""),"")</f>
        <v/>
      </c>
      <c r="EM153" s="13" t="str">
        <f>IF(Deník!$W153&lt;&gt;"",IF(Deník!$B153=Statistika!$F$67,Deník!$W153,""),"")</f>
        <v/>
      </c>
      <c r="EN153" s="13" t="str">
        <f>IF(Deník!$W153&lt;&gt;"",IF(Deník!$B153=Statistika!$F$68,Deník!$W153,""),"")</f>
        <v/>
      </c>
      <c r="EO153" s="13" t="str">
        <f>IF(Deník!$W153&lt;&gt;"",IF(Deník!$B153=Statistika!$F$69,Deník!$W153,""),"")</f>
        <v/>
      </c>
      <c r="EP153" s="601" t="str">
        <f>IF(Deník!$W153&lt;&gt;"",IF(Deník!$B153=Statistika!$F$70,Deník!$W153,""),"")</f>
        <v/>
      </c>
      <c r="EQ153" s="90"/>
      <c r="ER153" s="63" t="str">
        <f>IF(Deník!$W153&lt;&gt;"",IF(Deník!$J153="L",Deník!$W153,""),"")</f>
        <v/>
      </c>
      <c r="ES153" s="13" t="str">
        <f>IF(Deník!$W153&lt;&gt;"",IF(Deník!$J153="S",Deník!$W153,""),"")</f>
        <v/>
      </c>
      <c r="ET153" s="95"/>
      <c r="EU153" s="88"/>
      <c r="EV153" s="63" t="str">
        <f>IF(WEEKDAY(Deník!$C153,2)=1,Deník!$W153,"")</f>
        <v/>
      </c>
      <c r="EW153" s="13" t="str">
        <f>IF(WEEKDAY(Deník!$C153,2)=2,Deník!$W153,"")</f>
        <v/>
      </c>
      <c r="EX153" s="13" t="str">
        <f>IF(WEEKDAY(Deník!$C153,2)=3,Deník!$W153,"")</f>
        <v/>
      </c>
      <c r="EY153" s="13" t="str">
        <f>IF(WEEKDAY(Deník!$C153,2)=4,Deník!$W153,"")</f>
        <v/>
      </c>
      <c r="EZ153" s="60" t="str">
        <f>IF(WEEKDAY(Deník!$C153,2)=5,Deník!$W153,"")</f>
        <v/>
      </c>
      <c r="FA153" s="99"/>
      <c r="FB153" s="100">
        <f>Deník!D153</f>
        <v>0</v>
      </c>
      <c r="FC153" s="63">
        <f>IF($FB153&lt;&gt;"",IF(AND($FB153&gt;=FC$2,$FB153&lt;=FC$3),Deník!$W153,""))</f>
        <v>0</v>
      </c>
      <c r="FD153" s="63" t="str">
        <f>IF($FB153&lt;&gt;"",IF(AND($FB153&gt;=FD$2,$FB153&lt;=FD$3),Deník!$W153,""))</f>
        <v/>
      </c>
      <c r="FE153" s="63" t="str">
        <f>IF($FB153&lt;&gt;"",IF(AND($FB153&gt;=FE$2,$FB153&lt;=FE$3),Deník!$W153,""))</f>
        <v/>
      </c>
      <c r="FF153" s="63" t="str">
        <f>IF($FB153&lt;&gt;"",IF(AND($FB153&gt;=FF$2,$FB153&lt;=FF$3),Deník!$W153,""))</f>
        <v/>
      </c>
      <c r="FG153" s="63" t="str">
        <f>IF($FB153&lt;&gt;"",IF(AND($FB153&gt;=FG$2,$FB153&lt;=FG$3),Deník!$W153,""))</f>
        <v/>
      </c>
      <c r="FH153" s="63" t="str">
        <f>IF($FB153&lt;&gt;"",IF(AND($FB153&gt;=FH$2,$FB153&lt;=FH$3),Deník!$W153,""))</f>
        <v/>
      </c>
      <c r="FI153" s="63" t="str">
        <f>IF($FB153&lt;&gt;"",IF(AND($FB153&gt;=FI$2,$FB153&lt;=FI$3),Deník!$W153,""))</f>
        <v/>
      </c>
      <c r="FJ153" s="63" t="str">
        <f>IF($FB153&lt;&gt;"",IF(AND($FB153&gt;=FJ$2,$FB153&lt;=FJ$3),Deník!$W153,""))</f>
        <v/>
      </c>
      <c r="FK153" s="63" t="str">
        <f>IF($FB153&lt;&gt;"",IF(AND($FB153&gt;=FK$2,$FB153&lt;=FK$3),Deník!$W153,""))</f>
        <v/>
      </c>
      <c r="FL153" s="63" t="str">
        <f>IF($FB153&lt;&gt;"",IF(AND($FB153&gt;=FL$2,$FB153&lt;=FL$3),Deník!$W153,""))</f>
        <v/>
      </c>
      <c r="FM153" s="63" t="str">
        <f>IF($FB153&lt;&gt;"",IF(AND($FB153&gt;=FM$2,$FB153&lt;=FM$3),Deník!$W153,""))</f>
        <v/>
      </c>
      <c r="FN153" s="13"/>
      <c r="FO153" s="20" t="str">
        <f>IF(Deník!$W153&gt;1,Deník!$W153,"")</f>
        <v/>
      </c>
      <c r="FP153" s="20" t="str">
        <f>IF(Deník!$W153&lt;0,Deník!$W153,"")</f>
        <v/>
      </c>
      <c r="FQ153" s="17"/>
      <c r="FS153" s="233"/>
      <c r="FT153" s="233" t="str">
        <f>IF(Deník!$W153&lt;&gt;"",IF(Deník!$Y153=Statistika!$F$78,Deník!$W153,""),"")</f>
        <v/>
      </c>
      <c r="FU153" s="233" t="str">
        <f>IF(Deník!$W153&lt;&gt;"",IF(Deník!$Y153=Statistika!$F$79,Deník!$W153,""),"")</f>
        <v/>
      </c>
      <c r="FV153" s="233" t="str">
        <f>IF(Deník!$W153&lt;&gt;"",IF(Deník!$Y153=Statistika!$F$80,Deník!$W153,""),"")</f>
        <v/>
      </c>
      <c r="FW153" s="233" t="str">
        <f>IF(Deník!$W153&lt;&gt;"",IF(Deník!$Y153=Statistika!$F$81,Deník!$W153,""),"")</f>
        <v/>
      </c>
      <c r="FX153" s="233" t="str">
        <f>IF(Deník!$W153&lt;&gt;"",IF(Deník!$Y153=Statistika!$F$82,Deník!$W153,""),"")</f>
        <v/>
      </c>
      <c r="FY153" s="233" t="str">
        <f>IF(Deník!$W153&lt;&gt;"",IF(Deník!$Y153=Statistika!$F$83,Deník!$W153,""),"")</f>
        <v/>
      </c>
      <c r="FZ153" s="233" t="str">
        <f>IF(Deník!$W153&lt;&gt;"",IF(Deník!$Y153=Statistika!$F$84,Deník!$W153,""),"")</f>
        <v/>
      </c>
      <c r="GA153" s="233" t="str">
        <f>IF(Deník!$W153&lt;&gt;"",IF(Deník!$Y153=Statistika!$F$85,Deník!$W153,""),"")</f>
        <v/>
      </c>
      <c r="GB153" s="233" t="str">
        <f>IF(Deník!$W153&lt;&gt;"",IF(Deník!$Y153=Statistika!$F$86,Deník!$W153,""),"")</f>
        <v/>
      </c>
      <c r="GC153" s="233" t="str">
        <f>IF(Deník!$W153&lt;&gt;"",IF(Deník!$Y153=Statistika!$F$87,Deník!$W153,""),"")</f>
        <v/>
      </c>
      <c r="GD153" s="233" t="str">
        <f>IF(Deník!$W153&lt;&gt;"",IF(Deník!$Y153=Statistika!$F$88,Deník!$W153,""),"")</f>
        <v/>
      </c>
      <c r="GE153" s="233" t="str">
        <f>IF(Deník!$W153&lt;&gt;"",IF(Deník!$Y153=Statistika!$F$89,Deník!$W153,""),"")</f>
        <v/>
      </c>
      <c r="GF153" s="233" t="str">
        <f>IF(Deník!$W153&lt;&gt;"",IF(Deník!$Y153=Statistika!$F$90,Deník!$W153,""),"")</f>
        <v/>
      </c>
      <c r="GG153" s="233" t="str">
        <f>IF(Deník!$W153&lt;&gt;"",IF(Deník!$Y153=Statistika!$F$91,Deník!$W153,""),"")</f>
        <v/>
      </c>
      <c r="GH153" s="233"/>
      <c r="GI153" s="233" t="str">
        <f>IF(Deník!$W153&lt;&gt;"",IF(Deník!$AB153=Statistika!$L$100,Deník!$W153,""),"")</f>
        <v/>
      </c>
      <c r="GJ153" s="233" t="str">
        <f>IF(Deník!$W153&lt;&gt;"",IF(Deník!$AB153=Statistika!$L$101,Deník!$W153,""),"")</f>
        <v/>
      </c>
      <c r="GK153" s="233" t="str">
        <f>IF(Deník!$W153&lt;&gt;"",IF(Deník!$AB153=Statistika!$L$102,Deník!$W153,""),"")</f>
        <v/>
      </c>
      <c r="GL153" s="233" t="str">
        <f>IF(Deník!$W153&lt;&gt;"",IF(Deník!$AB153=Statistika!$L$103,Deník!$W153,""),"")</f>
        <v/>
      </c>
      <c r="GM153" s="233" t="str">
        <f>IF(Deník!$W153&lt;&gt;"",IF(Deník!$AB153=Statistika!$L$104,Deník!$W153,""),"")</f>
        <v/>
      </c>
      <c r="GN153" s="233" t="str">
        <f>IF(Deník!$W153&lt;&gt;"",IF(Deník!$AB153=Statistika!$L$105,Deník!$W153,""),"")</f>
        <v/>
      </c>
      <c r="GO153" s="233" t="str">
        <f>IF(Deník!$W153&lt;&gt;"",IF(Deník!$AB153=Statistika!$L$106,Deník!$W153,""),"")</f>
        <v/>
      </c>
      <c r="GP153" s="233" t="str">
        <f>IF(Deník!$W153&lt;&gt;"",IF(Deník!$AB153=Statistika!$L$107,Deník!$W153,""),"")</f>
        <v/>
      </c>
      <c r="GQ153" s="233" t="str">
        <f>IF(Deník!$W153&lt;&gt;"",IF(Deník!$AB153=Statistika!$L$108,Deník!$W153,""),"")</f>
        <v/>
      </c>
      <c r="GS153" s="233" t="str">
        <f>IF(Deník!$W153&lt;0,IF(Deník!$AC153=Statistika!$F$117,Deník!$W153,""),"")</f>
        <v/>
      </c>
      <c r="GT153" s="233" t="str">
        <f>IF(Deník!$W153&lt;0,IF(Deník!$AC153=Statistika!$F$118,Deník!$W153,""),"")</f>
        <v/>
      </c>
      <c r="GU153" s="233" t="str">
        <f>IF(Deník!$W153&lt;0,IF(Deník!$AC153=Statistika!$F$119,Deník!$W153,""),"")</f>
        <v/>
      </c>
      <c r="GV153" s="233" t="str">
        <f>IF(Deník!$W153&lt;0,IF(Deník!$AC153=Statistika!$F$120,Deník!$W153,""),"")</f>
        <v/>
      </c>
      <c r="GW153" s="233" t="str">
        <f>IF(Deník!$W153&lt;0,IF(Deník!$AC153=Statistika!$F$121,Deník!$W153,""),"")</f>
        <v/>
      </c>
      <c r="GX153" s="233" t="str">
        <f>IF(Deník!$W153&lt;0,IF(Deník!$AC153=Statistika!$F$122,Deník!$W153,""),"")</f>
        <v/>
      </c>
      <c r="GY153" s="233" t="str">
        <f>IF(Deník!$W153&lt;0,IF(Deník!$AC153=Statistika!$F$123,Deník!$W153,""),"")</f>
        <v/>
      </c>
      <c r="GZ153" s="233" t="str">
        <f>IF(Deník!$W153&lt;0,IF(Deník!$AC153=Statistika!$F$124,Deník!$W153,""),"")</f>
        <v/>
      </c>
      <c r="HA153" s="233" t="str">
        <f>IF(Deník!$W153&lt;0,IF(Deník!$AC153=Statistika!$F$125,Deník!$W153,""),"")</f>
        <v/>
      </c>
      <c r="HC153" s="233" t="str">
        <f>IF(Deník!$W153&lt;0,IF(Deník!$AD153=Statistika!$F$133,Deník!$W153,""),"")</f>
        <v/>
      </c>
      <c r="HD153" s="233" t="str">
        <f>IF(Deník!$W153&lt;0,IF(Deník!$AD153=Statistika!$F$134,Deník!$W153,""),"")</f>
        <v/>
      </c>
      <c r="HE153" s="233" t="str">
        <f>IF(Deník!$W153&lt;0,IF(Deník!$AD153=Statistika!$F$135,Deník!$W153,""),"")</f>
        <v/>
      </c>
      <c r="HF153" s="233" t="str">
        <f>IF(Deník!$W153&lt;0,IF(Deník!$AD153=Statistika!$F$136,Deník!$W153,""),"")</f>
        <v/>
      </c>
      <c r="HG153" s="233" t="str">
        <f>IF(Deník!$W153&lt;0,IF(Deník!$AD153=Statistika!$F$137,Deník!$W153,""),"")</f>
        <v/>
      </c>
      <c r="ID153" s="8">
        <f>Tabulka4[[#This Row],[Sloupec3]]</f>
        <v>0</v>
      </c>
      <c r="IE153" s="17" t="str">
        <f>IF(AND([1]Deník!$C153&gt;='[1]Měsíční shrnutí'!$D$1,[1]Deník!$C153&lt;='[1]Měsíční shrnutí'!$F$1),[1]Deník!$X153,"")</f>
        <v/>
      </c>
    </row>
    <row r="154" spans="1:239">
      <c r="A154" s="8">
        <f>Deník!C155</f>
        <v>0</v>
      </c>
      <c r="B154" s="50" t="str">
        <f>Deník!R155</f>
        <v/>
      </c>
      <c r="C154" s="102" t="str">
        <f>IF(AND(Deník!R155&gt;1,Deník!R155&lt;&gt;""),1,"")</f>
        <v/>
      </c>
      <c r="D154" s="102" t="str">
        <f>IF(AND(Deník!R155&lt;=0,Deník!R155&lt;&gt;""),1,"")</f>
        <v/>
      </c>
      <c r="E154" s="103" t="str">
        <f>IF(AND(Deník!R155&gt;=0,Deník!R155&lt;=1),1,"")</f>
        <v/>
      </c>
      <c r="F154" s="79" t="str">
        <f>IF(Deník!R155&lt;&gt;"",Deník!R155+F153,"")</f>
        <v/>
      </c>
      <c r="G154" s="85"/>
      <c r="H154" s="54" t="str">
        <f>IF(MONTH(Deník!$C154)=H$2,IF(AND(Deník!$R154&gt;=0,Deník!$R154&lt;=1),"BE",Deník!$R154),"")</f>
        <v/>
      </c>
      <c r="I154" s="11" t="str">
        <f>IF(MONTH(Deník!$C154)=I$2,IF(AND(Deník!$R154&gt;=0,Deník!$R154&lt;=1),"BE",Deník!$R154),"")</f>
        <v/>
      </c>
      <c r="J154" s="11" t="str">
        <f>IF(MONTH(Deník!$C154)=J$2,IF(AND(Deník!$R154&gt;=0,Deník!$R154&lt;=1),"BE",Deník!$R154),"")</f>
        <v/>
      </c>
      <c r="K154" s="11" t="str">
        <f>IF(MONTH(Deník!$C154)=K$2,IF(AND(Deník!$R154&gt;=0,Deník!$R154&lt;=1),"BE",Deník!$R154),"")</f>
        <v/>
      </c>
      <c r="L154" s="11" t="str">
        <f>IF(MONTH(Deník!$C154)=L$2,IF(AND(Deník!$R154&gt;=0,Deník!$R154&lt;=1),"BE",Deník!$R154),"")</f>
        <v/>
      </c>
      <c r="M154" s="11" t="str">
        <f>IF(MONTH(Deník!$C154)=M$2,IF(AND(Deník!$R154&gt;=0,Deník!$R154&lt;=1),"BE",Deník!$R154),"")</f>
        <v/>
      </c>
      <c r="N154" s="11" t="str">
        <f>IF(MONTH(Deník!$C154)=N$2,IF(AND(Deník!$R154&gt;=0,Deník!$R154&lt;=1),"BE",Deník!$R154),"")</f>
        <v/>
      </c>
      <c r="O154" s="11" t="str">
        <f>IF(MONTH(Deník!$C154)=O$2,IF(AND(Deník!$R154&gt;=0,Deník!$R154&lt;=1),"BE",Deník!$R154),"")</f>
        <v/>
      </c>
      <c r="P154" s="11" t="str">
        <f>IF(MONTH(Deník!$C154)=P$2,IF(AND(Deník!$R154&gt;=0,Deník!$R154&lt;=1),"BE",Deník!$R154),"")</f>
        <v/>
      </c>
      <c r="Q154" s="11" t="str">
        <f>IF(MONTH(Deník!$C154)=Q$2,IF(AND(Deník!$R154&gt;=0,Deník!$R154&lt;=1),"BE",Deník!$R154),"")</f>
        <v/>
      </c>
      <c r="R154" s="11" t="str">
        <f>IF(MONTH(Deník!$C154)=R$2,IF(AND(Deník!$R154&gt;=0,Deník!$R154&lt;=1),"BE",Deník!$R154),"")</f>
        <v/>
      </c>
      <c r="S154" s="57" t="str">
        <f>IF(MONTH(Deník!$C154)=S$2,IF(AND(Deník!$R154&gt;=0,Deník!$R154&lt;=1),"BE",Deník!$R154),"")</f>
        <v/>
      </c>
      <c r="U154" s="12"/>
      <c r="V154" s="12"/>
      <c r="X154" s="600" t="str">
        <f>IF(Deník!$R154&lt;&gt;"",IF(Deník!$B154=Statistika!$F$63,IF(AND(Deník!$R154&gt;=0,Deník!$R154&lt;=1),"BE",Deník!$R154),""),"")</f>
        <v/>
      </c>
      <c r="Y154" s="13" t="str">
        <f>IF(Deník!$R154&lt;&gt;"",IF(Deník!$B154=Statistika!$F$64,IF(AND(Deník!$R154&gt;=0,Deník!$R154&lt;=1),"BE",Deník!$R154),""),"")</f>
        <v/>
      </c>
      <c r="Z154" s="13" t="str">
        <f>IF(Deník!$R154&lt;&gt;"",IF(Deník!$B154=Statistika!$F$65,IF(AND(Deník!$R154&gt;=0,Deník!$R154&lt;=1),"BE",Deník!$R154),""),"")</f>
        <v/>
      </c>
      <c r="AA154" s="13" t="str">
        <f>IF(Deník!$R154&lt;&gt;"",IF(Deník!$B154=Statistika!$F$66,IF(AND(Deník!$R154&gt;=0,Deník!$R154&lt;=1),"BE",Deník!$R154),""),"")</f>
        <v/>
      </c>
      <c r="AB154" s="13" t="str">
        <f>IF(Deník!$R154&lt;&gt;"",IF(Deník!$B154=Statistika!$F$67,IF(AND(Deník!$R154&gt;=0,Deník!$R154&lt;=1),"BE",Deník!$R154),""),"")</f>
        <v/>
      </c>
      <c r="AC154" s="13" t="str">
        <f>IF(Deník!$R154&lt;&gt;"",IF(Deník!$B154=Statistika!$F$68,IF(AND(Deník!$R154&gt;=0,Deník!$R154&lt;=1),"BE",Deník!$R154),""),"")</f>
        <v/>
      </c>
      <c r="AD154" s="13" t="str">
        <f>IF(Deník!$R154&lt;&gt;"",IF(Deník!$B154=Statistika!$F$69,IF(AND(Deník!$R154&gt;=0,Deník!$R154&lt;=1),"BE",Deník!$R154),""),"")</f>
        <v/>
      </c>
      <c r="AE154" s="601" t="str">
        <f>IF(Deník!$R154&lt;&gt;"",IF(Deník!$B154=Statistika!$F$70,IF(AND(Deník!$R154&gt;=0,Deník!$R154&lt;=1),"BE",Deník!$R154),""),"")</f>
        <v/>
      </c>
      <c r="AF154" s="90"/>
      <c r="AG154" s="63" t="str">
        <f>IF(Deník!$R154&lt;&gt;"",IF(Deník!$J154="L",IF(AND(Deník!$R154&gt;=0,Deník!$R154&lt;=1),"BE",Deník!$R154),""),"")</f>
        <v/>
      </c>
      <c r="AH154" s="13" t="str">
        <f>IF(Deník!$R154&lt;&gt;"",IF(Deník!$J154="S",IF(AND(Deník!$R154&gt;=0,Deník!$R154&lt;=1),"BE",Deník!$R154),""),"")</f>
        <v/>
      </c>
      <c r="AI154" s="95"/>
      <c r="AJ154" s="71" t="str">
        <f>IF(Deník!N155&lt;&gt;"",Deník!N155*-1,"")</f>
        <v/>
      </c>
      <c r="AK154" s="88"/>
      <c r="AL154" s="63" t="str">
        <f>IF(WEEKDAY(Deník!$C154,2)=1,IF(AND(Deník!$R154&gt;=0,Deník!$R154&lt;=1),"BE",Deník!$R154),"")</f>
        <v/>
      </c>
      <c r="AM154" s="13" t="str">
        <f>IF(WEEKDAY(Deník!$C154,2)=2,IF(AND(Deník!$R154&gt;=0,Deník!$R154&lt;=1),"BE",Deník!$R154),"")</f>
        <v/>
      </c>
      <c r="AN154" s="13" t="str">
        <f>IF(WEEKDAY(Deník!$C154,2)=3,IF(AND(Deník!$R154&gt;=0,Deník!$R154&lt;=1),"BE",Deník!$R154),"")</f>
        <v/>
      </c>
      <c r="AO154" s="13" t="str">
        <f>IF(WEEKDAY(Deník!$C154,2)=4,IF(AND(Deník!$R154&gt;=0,Deník!$R154&lt;=1),"BE",Deník!$R154),"")</f>
        <v/>
      </c>
      <c r="AP154" s="60" t="str">
        <f>IF(WEEKDAY(Deník!$C154,2)=5,IF(AND(Deník!$R154&gt;=0,Deník!$R154&lt;=1),"BE",Deník!$R154),"")</f>
        <v/>
      </c>
      <c r="AQ154" s="99"/>
      <c r="AR154" s="100">
        <f>Deník!D154</f>
        <v>0</v>
      </c>
      <c r="AS154" s="63" t="str">
        <f>IF(Deník!$D154&lt;&gt;"",IF(AND(Deník!$D154&gt;=AS$2,Deník!$D154&lt;=AS$3),IF(AND(Deník!$R154&gt;=0,Deník!$R154&lt;=1),"BE",Deník!$R154),""),"")</f>
        <v/>
      </c>
      <c r="AT154" s="63" t="str">
        <f>IF(Deník!$D154&lt;&gt;"",IF(AND(Deník!$D154&gt;=AT$2,Deník!$D154&lt;=AT$3),IF(AND(Deník!$R154&gt;=0,Deník!$R154&lt;=1),"BE",Deník!$R154),""),"")</f>
        <v/>
      </c>
      <c r="AU154" s="63" t="str">
        <f>IF(Deník!$D154&lt;&gt;"",IF(AND(Deník!$D154&gt;=AU$2,Deník!$D154&lt;=AU$3),IF(AND(Deník!$R154&gt;=0,Deník!$R154&lt;=1),"BE",Deník!$R154),""),"")</f>
        <v/>
      </c>
      <c r="AV154" s="63" t="str">
        <f>IF(Deník!$D154&lt;&gt;"",IF(AND(Deník!$D154&gt;=AV$2,Deník!$D154&lt;=AV$3),IF(AND(Deník!$R154&gt;=0,Deník!$R154&lt;=1),"BE",Deník!$R154),""),"")</f>
        <v/>
      </c>
      <c r="AW154" s="63" t="str">
        <f>IF(Deník!$D154&lt;&gt;"",IF(AND(Deník!$D154&gt;=AW$2,Deník!$D154&lt;=AW$3),IF(AND(Deník!$R154&gt;=0,Deník!$R154&lt;=1),"BE",Deník!$R154),""),"")</f>
        <v/>
      </c>
      <c r="AX154" s="63" t="str">
        <f>IF(Deník!$D154&lt;&gt;"",IF(AND(Deník!$D154&gt;=AX$2,Deník!$D154&lt;=AX$3),IF(AND(Deník!$R154&gt;=0,Deník!$R154&lt;=1),"BE",Deník!$R154),""),"")</f>
        <v/>
      </c>
      <c r="AY154" s="63" t="str">
        <f>IF(Deník!$D154&lt;&gt;"",IF(AND(Deník!$D154&gt;=AY$2,Deník!$D154&lt;=AY$3),IF(AND(Deník!$R154&gt;=0,Deník!$R154&lt;=1),"BE",Deník!$R154),""),"")</f>
        <v/>
      </c>
      <c r="AZ154" s="63" t="str">
        <f>IF(Deník!$D154&lt;&gt;"",IF(AND(Deník!$D154&gt;=AZ$2,Deník!$D154&lt;=AZ$3),IF(AND(Deník!$R154&gt;=0,Deník!$R154&lt;=1),"BE",Deník!$R154),""),"")</f>
        <v/>
      </c>
      <c r="BA154" s="63" t="str">
        <f>IF(Deník!$D154&lt;&gt;"",IF(AND(Deník!$D154&gt;=BA$2,Deník!$D154&lt;=BA$3),IF(AND(Deník!$R154&gt;=0,Deník!$R154&lt;=1),"BE",Deník!$R154),""),"")</f>
        <v/>
      </c>
      <c r="BB154" s="63" t="str">
        <f>IF(Deník!$D154&lt;&gt;"",IF(AND(Deník!$D154&gt;=BB$2,Deník!$D154&lt;=BB$3),IF(AND(Deník!$R154&gt;=0,Deník!$R154&lt;=1),"BE",Deník!$R154),""),"")</f>
        <v/>
      </c>
      <c r="BC154" s="71" t="str">
        <f>IF(Deník!$D154&lt;&gt;"",IF(AND(Deník!$D154&gt;=BC$2,Deník!$D154&lt;=BC$3),IF(AND(Deník!$R154&gt;=0,Deník!$R154&lt;=1),"BE",Deník!$R154),""),"")</f>
        <v/>
      </c>
      <c r="BD154" s="20" t="str">
        <f>IF(Deník!$J155="S",(Deník!$M155-Deník!$K155),IF(Deník!$J155="L",(Deník!$K155-Deník!$M155),""))</f>
        <v/>
      </c>
      <c r="BE154" s="20" t="str">
        <f>IF(Deník!$J155="S",(Deník!$K155-Deník!$O155),IF(Deník!$J155="L",(Deník!$O155-Deník!$K155),""))</f>
        <v/>
      </c>
      <c r="BF154" s="20" t="str">
        <f>IF(Deník!$J155="S",(Deník!$K155-Deník!$L155),IF(Deník!$J155="L",(Deník!$L155-Deník!$K155),""))</f>
        <v/>
      </c>
      <c r="BG154" s="20" t="str">
        <f>IF(Deník!$J155="S",(Deník!$K155-Deník!$S155),IF(Deník!$J155="L",(Deník!$S155-Deník!$K155),""))</f>
        <v/>
      </c>
      <c r="BH154" s="20" t="str">
        <f>IF(Deník!$J155="S",(Deník!$K155-Deník!$U155),IF(Deník!$J155="L",(Deník!$U155-Deník!$K155),""))</f>
        <v/>
      </c>
      <c r="BI154" s="20" t="str">
        <f>IF(Deník!$R154&gt;1,Deník!$R154,"")</f>
        <v/>
      </c>
      <c r="BJ154" s="20" t="str">
        <f>IF(Deník!$R154&lt;0,Deník!$R154,"")</f>
        <v/>
      </c>
      <c r="BK154" s="17"/>
      <c r="BM154" s="233" t="str">
        <f>IF(Deník!$R154&lt;&gt;"",IF(Deník!$Y154=Statistika!$F$78,IF(AND(Deník!$R154&gt;=0,Deník!$R154&lt;=1),"BE",Deník!$R154),""),"")</f>
        <v/>
      </c>
      <c r="BN154" s="233" t="str">
        <f>IF(Deník!$R154&lt;&gt;"",IF(Deník!$Y154=Statistika!$F$79,IF(AND(Deník!$R154&gt;=0,Deník!$R154&lt;=1),"BE",Deník!$R154),""),"")</f>
        <v/>
      </c>
      <c r="BO154" s="233" t="str">
        <f>IF(Deník!$R154&lt;&gt;"",IF(Deník!$Y154=Statistika!$F$80,IF(AND(Deník!$R154&gt;=0,Deník!$R154&lt;=1),"BE",Deník!$R154),""),"")</f>
        <v/>
      </c>
      <c r="BP154" s="233" t="str">
        <f>IF(Deník!$R154&lt;&gt;"",IF(Deník!$Y154=Statistika!$F$81,IF(AND(Deník!$R154&gt;=0,Deník!$R154&lt;=1),"BE",Deník!$R154),""),"")</f>
        <v/>
      </c>
      <c r="BQ154" s="233" t="str">
        <f>IF(Deník!$R154&lt;&gt;"",IF(Deník!$Y154=Statistika!$F$82,IF(AND(Deník!$R154&gt;=0,Deník!$R154&lt;=1),"BE",Deník!$R154),""),"")</f>
        <v/>
      </c>
      <c r="BR154" s="233" t="str">
        <f>IF(Deník!$R154&lt;&gt;"",IF(Deník!$Y154=Statistika!$F$83,IF(AND(Deník!$R154&gt;=0,Deník!$R154&lt;=1),"BE",Deník!$R154),""),"")</f>
        <v/>
      </c>
      <c r="BS154" s="233" t="str">
        <f>IF(Deník!$R154&lt;&gt;"",IF(Deník!$Y154=Statistika!$F$84,IF(AND(Deník!$R154&gt;=0,Deník!$R154&lt;=1),"BE",Deník!$R154),""),"")</f>
        <v/>
      </c>
      <c r="BT154" s="233" t="str">
        <f>IF(Deník!$R154&lt;&gt;"",IF(Deník!$Y154=Statistika!$F$85,IF(AND(Deník!$R154&gt;=0,Deník!$R154&lt;=1),"BE",Deník!$R154),""),"")</f>
        <v/>
      </c>
      <c r="BU154" s="233" t="str">
        <f>IF(Deník!$R154&lt;&gt;"",IF(Deník!$Y154=Statistika!$F$86,IF(AND(Deník!$R154&gt;=0,Deník!$R154&lt;=1),"BE",Deník!$R154),""),"")</f>
        <v/>
      </c>
      <c r="BV154" s="233" t="str">
        <f>IF(Deník!$R154&lt;&gt;"",IF(Deník!$Y154=Statistika!$F$87,IF(AND(Deník!$R154&gt;=0,Deník!$R154&lt;=1),"BE",Deník!$R154),""),"")</f>
        <v/>
      </c>
      <c r="BW154" s="233" t="str">
        <f>IF(Deník!$R154&lt;&gt;"",IF(Deník!$Y154=Statistika!$F$88,IF(AND(Deník!$R154&gt;=0,Deník!$R154&lt;=1),"BE",Deník!$R154),""),"")</f>
        <v/>
      </c>
      <c r="BX154" s="233" t="str">
        <f>IF(Deník!$R154&lt;&gt;"",IF(Deník!$Y154=Statistika!$F$89,IF(AND(Deník!$R154&gt;=0,Deník!$R154&lt;=1),"BE",Deník!$R154),""),"")</f>
        <v/>
      </c>
      <c r="BY154" s="233" t="str">
        <f>IF(Deník!$R154&lt;&gt;"",IF(Deník!$Y154=Statistika!$F$90,IF(AND(Deník!$R154&gt;=0,Deník!$R154&lt;=1),"BE",Deník!$R154),""),"")</f>
        <v/>
      </c>
      <c r="BZ154" s="233" t="str">
        <f>IF(Deník!$R154&lt;&gt;"",IF(Deník!$Y154=Statistika!$F$91,IF(AND(Deník!$R154&gt;=0,Deník!$R154&lt;=1),"BE",Deník!$R154),""),"")</f>
        <v/>
      </c>
      <c r="CA154" s="233"/>
      <c r="CB154" s="233" t="str">
        <f>IF(Deník!$R154&lt;&gt;"",IF(Deník!$AB154="SL",IF(AND(Deník!$R154&gt;=0,Deník!$R154&lt;=1),"BE",Deník!$R154),""),"")</f>
        <v/>
      </c>
      <c r="CC154" s="233" t="str">
        <f>IF(Deník!$R154&lt;&gt;"",IF(Deník!$AB154="BE10",IF(AND(Deník!$R154&gt;=0,Deník!$R154&lt;=1),"BE",Deník!$R154),""),"")</f>
        <v/>
      </c>
      <c r="CD154" s="233" t="str">
        <f>IF(Deník!$R154&lt;&gt;"",IF(Deník!$AB154="BE15",IF(AND(Deník!$R154&gt;=0,Deník!$R154&lt;=1),"BE",Deník!$R154),""),"")</f>
        <v/>
      </c>
      <c r="CE154" s="233" t="str">
        <f>IF(Deník!$R154&lt;&gt;"",IF(Deník!$AB154="BE20",IF(AND(Deník!$R154&gt;=0,Deník!$R154&lt;=1),"BE",Deník!$R154),""),"")</f>
        <v/>
      </c>
      <c r="CF154" s="233" t="str">
        <f>IF(Deník!$R154&lt;&gt;"",IF(Deník!$AB154="TP1",IF(AND(Deník!$R154&gt;=0,Deník!$R154&lt;=1),"BE",Deník!$R154),""),"")</f>
        <v/>
      </c>
      <c r="CG154" s="233" t="str">
        <f>IF(Deník!$R154&lt;&gt;"",IF(Deník!$AB154="TP2",IF(AND(Deník!$R154&gt;=0,Deník!$R154&lt;=1),"BE",Deník!$R154),""),"")</f>
        <v/>
      </c>
      <c r="CH154" s="233" t="str">
        <f>IF(Deník!$R154&lt;&gt;"",IF(Deník!$AB154="TP3",IF(AND(Deník!$R154&gt;=0,Deník!$R154&lt;=1),"BE",Deník!$R154),""),"")</f>
        <v/>
      </c>
      <c r="CI154" s="233" t="str">
        <f>IF(Deník!$R154&lt;&gt;"",IF(Deník!$AB154="Trailing SL",IF(AND(Deník!$R154&gt;=0,Deník!$R154&lt;=1),"BE",Deník!$R154),""),"")</f>
        <v/>
      </c>
      <c r="CJ154" s="233" t="str">
        <f>IF(Deník!$R154&lt;&gt;"",IF(Deník!$AB154="Manual",IF(AND(Deník!$R154&gt;=0,Deník!$R154&lt;=1),"BE",Deník!$R154),""),"")</f>
        <v/>
      </c>
      <c r="CK154" s="233"/>
      <c r="CL154" s="233" t="str">
        <f>IF(Deník!$R154&lt;0,IF(Deník!$AC154=Statistika!$F$117,Deník!$R154,""),"")</f>
        <v/>
      </c>
      <c r="CM154" s="233" t="str">
        <f>IF(Deník!$R154&lt;0,IF(Deník!$AC154=Statistika!$F$118,Deník!$R154,""),"")</f>
        <v/>
      </c>
      <c r="CN154" s="233" t="str">
        <f>IF(Deník!$R154&lt;0,IF(Deník!$AC154=Statistika!$F$119,Deník!$R154,""),"")</f>
        <v/>
      </c>
      <c r="CO154" s="233" t="str">
        <f>IF(Deník!$R154&lt;0,IF(Deník!$AC154=Statistika!$F$120,Deník!$R154,""),"")</f>
        <v/>
      </c>
      <c r="CP154" s="233" t="str">
        <f>IF(Deník!$R154&lt;0,IF(Deník!$AC154=Statistika!$F$121,Deník!$R154,""),"")</f>
        <v/>
      </c>
      <c r="CQ154" s="233" t="str">
        <f>IF(Deník!$R154&lt;0,IF(Deník!$AC154=Statistika!$F$122,Deník!$R154,""),"")</f>
        <v/>
      </c>
      <c r="CR154" s="233" t="str">
        <f>IF(Deník!$R154&lt;0,IF(Deník!$AC154=Statistika!$F$123,Deník!$R154,""),"")</f>
        <v/>
      </c>
      <c r="CS154" s="233" t="str">
        <f>IF(Deník!$R154&lt;0,IF(Deník!$AC154=Statistika!$F$124,Deník!$R154,""),"")</f>
        <v/>
      </c>
      <c r="CT154" s="233" t="str">
        <f>IF(Deník!$R154&lt;0,IF(Deník!$AC154=Statistika!$F$125,Deník!$R154,""),"")</f>
        <v/>
      </c>
      <c r="CU154" s="233"/>
      <c r="CV154" s="233" t="str">
        <f>IF(Deník!$R154&lt;0,IF(Deník!$AD154=$CV$2,Deník!$R154,""),"")</f>
        <v/>
      </c>
      <c r="CW154" s="233" t="str">
        <f>IF(Deník!$R154&lt;0,IF(Deník!$AD154=$CW$2,Deník!$R154,""),"")</f>
        <v/>
      </c>
      <c r="CX154" s="233" t="str">
        <f>IF(Deník!$R154&lt;0,IF(Deník!$AD154=$CX$2,Deník!$R154,""),"")</f>
        <v/>
      </c>
      <c r="CY154" s="233" t="str">
        <f>IF(Deník!$R154&lt;0,IF(Deník!$AD154=$CY$2,Deník!$R154,""),"")</f>
        <v/>
      </c>
      <c r="CZ154" s="233" t="str">
        <f>IF(Deník!$R154&lt;0,IF(Deník!$AD154=$CZ$2,Deník!$R154,""),"")</f>
        <v/>
      </c>
      <c r="DL154" s="221">
        <f t="shared" si="10"/>
        <v>93847.029999999984</v>
      </c>
      <c r="DM154" s="220">
        <f t="shared" si="9"/>
        <v>-6.1529700000000132E-2</v>
      </c>
      <c r="DO154" s="50">
        <f>Deník!W155</f>
        <v>0</v>
      </c>
      <c r="DP154" s="102" t="str">
        <f>IF(AND(Deník!W155&gt;0),1,"")</f>
        <v/>
      </c>
      <c r="DQ154" s="102">
        <f>IF(AND(Deník!W155&lt;=0),1,"")</f>
        <v>1</v>
      </c>
      <c r="DR154" s="227"/>
      <c r="DS154" s="228"/>
      <c r="DT154" s="85"/>
      <c r="DU154" s="54">
        <f>IF(MONTH(Deník!$C154)=DU$2,Deník!$W154,"")</f>
        <v>0</v>
      </c>
      <c r="DV154" s="222" t="str">
        <f>IF(MONTH(Deník!$C154)=DV$2,Deník!$W154,"")</f>
        <v/>
      </c>
      <c r="DW154" s="222" t="str">
        <f>IF(MONTH(Deník!$C154)=DW$2,Deník!$W154,"")</f>
        <v/>
      </c>
      <c r="DX154" s="222" t="str">
        <f>IF(MONTH(Deník!$C154)=DX$2,Deník!$W154,"")</f>
        <v/>
      </c>
      <c r="DY154" s="222" t="str">
        <f>IF(MONTH(Deník!$C154)=DY$2,Deník!$W154,"")</f>
        <v/>
      </c>
      <c r="DZ154" s="222" t="str">
        <f>IF(MONTH(Deník!$C154)=DZ$2,Deník!$W154,"")</f>
        <v/>
      </c>
      <c r="EA154" s="222" t="str">
        <f>IF(MONTH(Deník!$C154)=EA$2,Deník!$W154,"")</f>
        <v/>
      </c>
      <c r="EB154" s="222" t="str">
        <f>IF(MONTH(Deník!$C154)=EB$2,Deník!$W154,"")</f>
        <v/>
      </c>
      <c r="EC154" s="222" t="str">
        <f>IF(MONTH(Deník!$C154)=EC$2,Deník!$W154,"")</f>
        <v/>
      </c>
      <c r="ED154" s="222" t="str">
        <f>IF(MONTH(Deník!$C154)=ED$2,Deník!$W154,"")</f>
        <v/>
      </c>
      <c r="EE154" s="222" t="str">
        <f>IF(MONTH(Deník!$C154)=EE$2,Deník!$W154,"")</f>
        <v/>
      </c>
      <c r="EF154" s="222" t="str">
        <f>IF(MONTH(Deník!$C154)=EF$2,Deník!$W154,"")</f>
        <v/>
      </c>
      <c r="EI154" s="600" t="str">
        <f>IF(Deník!$W154&lt;&gt;"",IF(Deník!$B154=Statistika!$F$63,Deník!$W154,""),"")</f>
        <v/>
      </c>
      <c r="EJ154" s="13" t="str">
        <f>IF(Deník!$W154&lt;&gt;"",IF(Deník!$B154=Statistika!$F$64,Deník!$W154,""),"")</f>
        <v/>
      </c>
      <c r="EK154" s="13" t="str">
        <f>IF(Deník!$W154&lt;&gt;"",IF(Deník!$B154=Statistika!$F$65,Deník!$W154,""),"")</f>
        <v/>
      </c>
      <c r="EL154" s="13" t="str">
        <f>IF(Deník!$W154&lt;&gt;"",IF(Deník!$B154=Statistika!$F$66,Deník!$W154,""),"")</f>
        <v/>
      </c>
      <c r="EM154" s="13" t="str">
        <f>IF(Deník!$W154&lt;&gt;"",IF(Deník!$B154=Statistika!$F$67,Deník!$W154,""),"")</f>
        <v/>
      </c>
      <c r="EN154" s="13" t="str">
        <f>IF(Deník!$W154&lt;&gt;"",IF(Deník!$B154=Statistika!$F$68,Deník!$W154,""),"")</f>
        <v/>
      </c>
      <c r="EO154" s="13" t="str">
        <f>IF(Deník!$W154&lt;&gt;"",IF(Deník!$B154=Statistika!$F$69,Deník!$W154,""),"")</f>
        <v/>
      </c>
      <c r="EP154" s="601" t="str">
        <f>IF(Deník!$W154&lt;&gt;"",IF(Deník!$B154=Statistika!$F$70,Deník!$W154,""),"")</f>
        <v/>
      </c>
      <c r="EQ154" s="90"/>
      <c r="ER154" s="63" t="str">
        <f>IF(Deník!$W154&lt;&gt;"",IF(Deník!$J154="L",Deník!$W154,""),"")</f>
        <v/>
      </c>
      <c r="ES154" s="13" t="str">
        <f>IF(Deník!$W154&lt;&gt;"",IF(Deník!$J154="S",Deník!$W154,""),"")</f>
        <v/>
      </c>
      <c r="ET154" s="95"/>
      <c r="EU154" s="88"/>
      <c r="EV154" s="63" t="str">
        <f>IF(WEEKDAY(Deník!$C154,2)=1,Deník!$W154,"")</f>
        <v/>
      </c>
      <c r="EW154" s="13" t="str">
        <f>IF(WEEKDAY(Deník!$C154,2)=2,Deník!$W154,"")</f>
        <v/>
      </c>
      <c r="EX154" s="13" t="str">
        <f>IF(WEEKDAY(Deník!$C154,2)=3,Deník!$W154,"")</f>
        <v/>
      </c>
      <c r="EY154" s="13" t="str">
        <f>IF(WEEKDAY(Deník!$C154,2)=4,Deník!$W154,"")</f>
        <v/>
      </c>
      <c r="EZ154" s="60" t="str">
        <f>IF(WEEKDAY(Deník!$C154,2)=5,Deník!$W154,"")</f>
        <v/>
      </c>
      <c r="FA154" s="99"/>
      <c r="FB154" s="100">
        <f>Deník!D154</f>
        <v>0</v>
      </c>
      <c r="FC154" s="63">
        <f>IF($FB154&lt;&gt;"",IF(AND($FB154&gt;=FC$2,$FB154&lt;=FC$3),Deník!$W154,""))</f>
        <v>0</v>
      </c>
      <c r="FD154" s="63" t="str">
        <f>IF($FB154&lt;&gt;"",IF(AND($FB154&gt;=FD$2,$FB154&lt;=FD$3),Deník!$W154,""))</f>
        <v/>
      </c>
      <c r="FE154" s="63" t="str">
        <f>IF($FB154&lt;&gt;"",IF(AND($FB154&gt;=FE$2,$FB154&lt;=FE$3),Deník!$W154,""))</f>
        <v/>
      </c>
      <c r="FF154" s="63" t="str">
        <f>IF($FB154&lt;&gt;"",IF(AND($FB154&gt;=FF$2,$FB154&lt;=FF$3),Deník!$W154,""))</f>
        <v/>
      </c>
      <c r="FG154" s="63" t="str">
        <f>IF($FB154&lt;&gt;"",IF(AND($FB154&gt;=FG$2,$FB154&lt;=FG$3),Deník!$W154,""))</f>
        <v/>
      </c>
      <c r="FH154" s="63" t="str">
        <f>IF($FB154&lt;&gt;"",IF(AND($FB154&gt;=FH$2,$FB154&lt;=FH$3),Deník!$W154,""))</f>
        <v/>
      </c>
      <c r="FI154" s="63" t="str">
        <f>IF($FB154&lt;&gt;"",IF(AND($FB154&gt;=FI$2,$FB154&lt;=FI$3),Deník!$W154,""))</f>
        <v/>
      </c>
      <c r="FJ154" s="63" t="str">
        <f>IF($FB154&lt;&gt;"",IF(AND($FB154&gt;=FJ$2,$FB154&lt;=FJ$3),Deník!$W154,""))</f>
        <v/>
      </c>
      <c r="FK154" s="63" t="str">
        <f>IF($FB154&lt;&gt;"",IF(AND($FB154&gt;=FK$2,$FB154&lt;=FK$3),Deník!$W154,""))</f>
        <v/>
      </c>
      <c r="FL154" s="63" t="str">
        <f>IF($FB154&lt;&gt;"",IF(AND($FB154&gt;=FL$2,$FB154&lt;=FL$3),Deník!$W154,""))</f>
        <v/>
      </c>
      <c r="FM154" s="63" t="str">
        <f>IF($FB154&lt;&gt;"",IF(AND($FB154&gt;=FM$2,$FB154&lt;=FM$3),Deník!$W154,""))</f>
        <v/>
      </c>
      <c r="FN154" s="13"/>
      <c r="FO154" s="20" t="str">
        <f>IF(Deník!$W154&gt;1,Deník!$W154,"")</f>
        <v/>
      </c>
      <c r="FP154" s="20" t="str">
        <f>IF(Deník!$W154&lt;0,Deník!$W154,"")</f>
        <v/>
      </c>
      <c r="FQ154" s="17"/>
      <c r="FS154" s="233"/>
      <c r="FT154" s="233" t="str">
        <f>IF(Deník!$W154&lt;&gt;"",IF(Deník!$Y154=Statistika!$F$78,Deník!$W154,""),"")</f>
        <v/>
      </c>
      <c r="FU154" s="233" t="str">
        <f>IF(Deník!$W154&lt;&gt;"",IF(Deník!$Y154=Statistika!$F$79,Deník!$W154,""),"")</f>
        <v/>
      </c>
      <c r="FV154" s="233" t="str">
        <f>IF(Deník!$W154&lt;&gt;"",IF(Deník!$Y154=Statistika!$F$80,Deník!$W154,""),"")</f>
        <v/>
      </c>
      <c r="FW154" s="233" t="str">
        <f>IF(Deník!$W154&lt;&gt;"",IF(Deník!$Y154=Statistika!$F$81,Deník!$W154,""),"")</f>
        <v/>
      </c>
      <c r="FX154" s="233" t="str">
        <f>IF(Deník!$W154&lt;&gt;"",IF(Deník!$Y154=Statistika!$F$82,Deník!$W154,""),"")</f>
        <v/>
      </c>
      <c r="FY154" s="233" t="str">
        <f>IF(Deník!$W154&lt;&gt;"",IF(Deník!$Y154=Statistika!$F$83,Deník!$W154,""),"")</f>
        <v/>
      </c>
      <c r="FZ154" s="233" t="str">
        <f>IF(Deník!$W154&lt;&gt;"",IF(Deník!$Y154=Statistika!$F$84,Deník!$W154,""),"")</f>
        <v/>
      </c>
      <c r="GA154" s="233" t="str">
        <f>IF(Deník!$W154&lt;&gt;"",IF(Deník!$Y154=Statistika!$F$85,Deník!$W154,""),"")</f>
        <v/>
      </c>
      <c r="GB154" s="233" t="str">
        <f>IF(Deník!$W154&lt;&gt;"",IF(Deník!$Y154=Statistika!$F$86,Deník!$W154,""),"")</f>
        <v/>
      </c>
      <c r="GC154" s="233" t="str">
        <f>IF(Deník!$W154&lt;&gt;"",IF(Deník!$Y154=Statistika!$F$87,Deník!$W154,""),"")</f>
        <v/>
      </c>
      <c r="GD154" s="233" t="str">
        <f>IF(Deník!$W154&lt;&gt;"",IF(Deník!$Y154=Statistika!$F$88,Deník!$W154,""),"")</f>
        <v/>
      </c>
      <c r="GE154" s="233" t="str">
        <f>IF(Deník!$W154&lt;&gt;"",IF(Deník!$Y154=Statistika!$F$89,Deník!$W154,""),"")</f>
        <v/>
      </c>
      <c r="GF154" s="233" t="str">
        <f>IF(Deník!$W154&lt;&gt;"",IF(Deník!$Y154=Statistika!$F$90,Deník!$W154,""),"")</f>
        <v/>
      </c>
      <c r="GG154" s="233" t="str">
        <f>IF(Deník!$W154&lt;&gt;"",IF(Deník!$Y154=Statistika!$F$91,Deník!$W154,""),"")</f>
        <v/>
      </c>
      <c r="GH154" s="233"/>
      <c r="GI154" s="233" t="str">
        <f>IF(Deník!$W154&lt;&gt;"",IF(Deník!$AB154=Statistika!$L$100,Deník!$W154,""),"")</f>
        <v/>
      </c>
      <c r="GJ154" s="233" t="str">
        <f>IF(Deník!$W154&lt;&gt;"",IF(Deník!$AB154=Statistika!$L$101,Deník!$W154,""),"")</f>
        <v/>
      </c>
      <c r="GK154" s="233" t="str">
        <f>IF(Deník!$W154&lt;&gt;"",IF(Deník!$AB154=Statistika!$L$102,Deník!$W154,""),"")</f>
        <v/>
      </c>
      <c r="GL154" s="233" t="str">
        <f>IF(Deník!$W154&lt;&gt;"",IF(Deník!$AB154=Statistika!$L$103,Deník!$W154,""),"")</f>
        <v/>
      </c>
      <c r="GM154" s="233" t="str">
        <f>IF(Deník!$W154&lt;&gt;"",IF(Deník!$AB154=Statistika!$L$104,Deník!$W154,""),"")</f>
        <v/>
      </c>
      <c r="GN154" s="233" t="str">
        <f>IF(Deník!$W154&lt;&gt;"",IF(Deník!$AB154=Statistika!$L$105,Deník!$W154,""),"")</f>
        <v/>
      </c>
      <c r="GO154" s="233" t="str">
        <f>IF(Deník!$W154&lt;&gt;"",IF(Deník!$AB154=Statistika!$L$106,Deník!$W154,""),"")</f>
        <v/>
      </c>
      <c r="GP154" s="233" t="str">
        <f>IF(Deník!$W154&lt;&gt;"",IF(Deník!$AB154=Statistika!$L$107,Deník!$W154,""),"")</f>
        <v/>
      </c>
      <c r="GQ154" s="233" t="str">
        <f>IF(Deník!$W154&lt;&gt;"",IF(Deník!$AB154=Statistika!$L$108,Deník!$W154,""),"")</f>
        <v/>
      </c>
      <c r="GS154" s="233" t="str">
        <f>IF(Deník!$W154&lt;0,IF(Deník!$AC154=Statistika!$F$117,Deník!$W154,""),"")</f>
        <v/>
      </c>
      <c r="GT154" s="233" t="str">
        <f>IF(Deník!$W154&lt;0,IF(Deník!$AC154=Statistika!$F$118,Deník!$W154,""),"")</f>
        <v/>
      </c>
      <c r="GU154" s="233" t="str">
        <f>IF(Deník!$W154&lt;0,IF(Deník!$AC154=Statistika!$F$119,Deník!$W154,""),"")</f>
        <v/>
      </c>
      <c r="GV154" s="233" t="str">
        <f>IF(Deník!$W154&lt;0,IF(Deník!$AC154=Statistika!$F$120,Deník!$W154,""),"")</f>
        <v/>
      </c>
      <c r="GW154" s="233" t="str">
        <f>IF(Deník!$W154&lt;0,IF(Deník!$AC154=Statistika!$F$121,Deník!$W154,""),"")</f>
        <v/>
      </c>
      <c r="GX154" s="233" t="str">
        <f>IF(Deník!$W154&lt;0,IF(Deník!$AC154=Statistika!$F$122,Deník!$W154,""),"")</f>
        <v/>
      </c>
      <c r="GY154" s="233" t="str">
        <f>IF(Deník!$W154&lt;0,IF(Deník!$AC154=Statistika!$F$123,Deník!$W154,""),"")</f>
        <v/>
      </c>
      <c r="GZ154" s="233" t="str">
        <f>IF(Deník!$W154&lt;0,IF(Deník!$AC154=Statistika!$F$124,Deník!$W154,""),"")</f>
        <v/>
      </c>
      <c r="HA154" s="233" t="str">
        <f>IF(Deník!$W154&lt;0,IF(Deník!$AC154=Statistika!$F$125,Deník!$W154,""),"")</f>
        <v/>
      </c>
      <c r="HC154" s="233" t="str">
        <f>IF(Deník!$W154&lt;0,IF(Deník!$AD154=Statistika!$F$133,Deník!$W154,""),"")</f>
        <v/>
      </c>
      <c r="HD154" s="233" t="str">
        <f>IF(Deník!$W154&lt;0,IF(Deník!$AD154=Statistika!$F$134,Deník!$W154,""),"")</f>
        <v/>
      </c>
      <c r="HE154" s="233" t="str">
        <f>IF(Deník!$W154&lt;0,IF(Deník!$AD154=Statistika!$F$135,Deník!$W154,""),"")</f>
        <v/>
      </c>
      <c r="HF154" s="233" t="str">
        <f>IF(Deník!$W154&lt;0,IF(Deník!$AD154=Statistika!$F$136,Deník!$W154,""),"")</f>
        <v/>
      </c>
      <c r="HG154" s="233" t="str">
        <f>IF(Deník!$W154&lt;0,IF(Deník!$AD154=Statistika!$F$137,Deník!$W154,""),"")</f>
        <v/>
      </c>
      <c r="ID154" s="8">
        <f>Tabulka4[[#This Row],[Sloupec3]]</f>
        <v>0</v>
      </c>
      <c r="IE154" s="17" t="str">
        <f>IF(AND([1]Deník!$C154&gt;='[1]Měsíční shrnutí'!$D$1,[1]Deník!$C154&lt;='[1]Měsíční shrnutí'!$F$1),[1]Deník!$X154,"")</f>
        <v/>
      </c>
    </row>
    <row r="155" spans="1:239">
      <c r="A155" s="8">
        <f>Deník!C156</f>
        <v>0</v>
      </c>
      <c r="B155" s="50" t="str">
        <f>Deník!R156</f>
        <v/>
      </c>
      <c r="C155" s="102" t="str">
        <f>IF(AND(Deník!R156&gt;1,Deník!R156&lt;&gt;""),1,"")</f>
        <v/>
      </c>
      <c r="D155" s="102" t="str">
        <f>IF(AND(Deník!R156&lt;=0,Deník!R156&lt;&gt;""),1,"")</f>
        <v/>
      </c>
      <c r="E155" s="103" t="str">
        <f>IF(AND(Deník!R156&gt;=0,Deník!R156&lt;=1),1,"")</f>
        <v/>
      </c>
      <c r="F155" s="79" t="str">
        <f>IF(Deník!R156&lt;&gt;"",Deník!R156+F154,"")</f>
        <v/>
      </c>
      <c r="G155" s="85"/>
      <c r="H155" s="54" t="str">
        <f>IF(MONTH(Deník!$C155)=H$2,IF(AND(Deník!$R155&gt;=0,Deník!$R155&lt;=1),"BE",Deník!$R155),"")</f>
        <v/>
      </c>
      <c r="I155" s="11" t="str">
        <f>IF(MONTH(Deník!$C155)=I$2,IF(AND(Deník!$R155&gt;=0,Deník!$R155&lt;=1),"BE",Deník!$R155),"")</f>
        <v/>
      </c>
      <c r="J155" s="11" t="str">
        <f>IF(MONTH(Deník!$C155)=J$2,IF(AND(Deník!$R155&gt;=0,Deník!$R155&lt;=1),"BE",Deník!$R155),"")</f>
        <v/>
      </c>
      <c r="K155" s="11" t="str">
        <f>IF(MONTH(Deník!$C155)=K$2,IF(AND(Deník!$R155&gt;=0,Deník!$R155&lt;=1),"BE",Deník!$R155),"")</f>
        <v/>
      </c>
      <c r="L155" s="11" t="str">
        <f>IF(MONTH(Deník!$C155)=L$2,IF(AND(Deník!$R155&gt;=0,Deník!$R155&lt;=1),"BE",Deník!$R155),"")</f>
        <v/>
      </c>
      <c r="M155" s="11" t="str">
        <f>IF(MONTH(Deník!$C155)=M$2,IF(AND(Deník!$R155&gt;=0,Deník!$R155&lt;=1),"BE",Deník!$R155),"")</f>
        <v/>
      </c>
      <c r="N155" s="11" t="str">
        <f>IF(MONTH(Deník!$C155)=N$2,IF(AND(Deník!$R155&gt;=0,Deník!$R155&lt;=1),"BE",Deník!$R155),"")</f>
        <v/>
      </c>
      <c r="O155" s="11" t="str">
        <f>IF(MONTH(Deník!$C155)=O$2,IF(AND(Deník!$R155&gt;=0,Deník!$R155&lt;=1),"BE",Deník!$R155),"")</f>
        <v/>
      </c>
      <c r="P155" s="11" t="str">
        <f>IF(MONTH(Deník!$C155)=P$2,IF(AND(Deník!$R155&gt;=0,Deník!$R155&lt;=1),"BE",Deník!$R155),"")</f>
        <v/>
      </c>
      <c r="Q155" s="11" t="str">
        <f>IF(MONTH(Deník!$C155)=Q$2,IF(AND(Deník!$R155&gt;=0,Deník!$R155&lt;=1),"BE",Deník!$R155),"")</f>
        <v/>
      </c>
      <c r="R155" s="11" t="str">
        <f>IF(MONTH(Deník!$C155)=R$2,IF(AND(Deník!$R155&gt;=0,Deník!$R155&lt;=1),"BE",Deník!$R155),"")</f>
        <v/>
      </c>
      <c r="S155" s="57" t="str">
        <f>IF(MONTH(Deník!$C155)=S$2,IF(AND(Deník!$R155&gt;=0,Deník!$R155&lt;=1),"BE",Deník!$R155),"")</f>
        <v/>
      </c>
      <c r="U155" s="12"/>
      <c r="V155" s="12"/>
      <c r="X155" s="600" t="str">
        <f>IF(Deník!$R155&lt;&gt;"",IF(Deník!$B155=Statistika!$F$63,IF(AND(Deník!$R155&gt;=0,Deník!$R155&lt;=1),"BE",Deník!$R155),""),"")</f>
        <v/>
      </c>
      <c r="Y155" s="13" t="str">
        <f>IF(Deník!$R155&lt;&gt;"",IF(Deník!$B155=Statistika!$F$64,IF(AND(Deník!$R155&gt;=0,Deník!$R155&lt;=1),"BE",Deník!$R155),""),"")</f>
        <v/>
      </c>
      <c r="Z155" s="13" t="str">
        <f>IF(Deník!$R155&lt;&gt;"",IF(Deník!$B155=Statistika!$F$65,IF(AND(Deník!$R155&gt;=0,Deník!$R155&lt;=1),"BE",Deník!$R155),""),"")</f>
        <v/>
      </c>
      <c r="AA155" s="13" t="str">
        <f>IF(Deník!$R155&lt;&gt;"",IF(Deník!$B155=Statistika!$F$66,IF(AND(Deník!$R155&gt;=0,Deník!$R155&lt;=1),"BE",Deník!$R155),""),"")</f>
        <v/>
      </c>
      <c r="AB155" s="13" t="str">
        <f>IF(Deník!$R155&lt;&gt;"",IF(Deník!$B155=Statistika!$F$67,IF(AND(Deník!$R155&gt;=0,Deník!$R155&lt;=1),"BE",Deník!$R155),""),"")</f>
        <v/>
      </c>
      <c r="AC155" s="13" t="str">
        <f>IF(Deník!$R155&lt;&gt;"",IF(Deník!$B155=Statistika!$F$68,IF(AND(Deník!$R155&gt;=0,Deník!$R155&lt;=1),"BE",Deník!$R155),""),"")</f>
        <v/>
      </c>
      <c r="AD155" s="13" t="str">
        <f>IF(Deník!$R155&lt;&gt;"",IF(Deník!$B155=Statistika!$F$69,IF(AND(Deník!$R155&gt;=0,Deník!$R155&lt;=1),"BE",Deník!$R155),""),"")</f>
        <v/>
      </c>
      <c r="AE155" s="601" t="str">
        <f>IF(Deník!$R155&lt;&gt;"",IF(Deník!$B155=Statistika!$F$70,IF(AND(Deník!$R155&gt;=0,Deník!$R155&lt;=1),"BE",Deník!$R155),""),"")</f>
        <v/>
      </c>
      <c r="AF155" s="90"/>
      <c r="AG155" s="63" t="str">
        <f>IF(Deník!$R155&lt;&gt;"",IF(Deník!$J155="L",IF(AND(Deník!$R155&gt;=0,Deník!$R155&lt;=1),"BE",Deník!$R155),""),"")</f>
        <v/>
      </c>
      <c r="AH155" s="13" t="str">
        <f>IF(Deník!$R155&lt;&gt;"",IF(Deník!$J155="S",IF(AND(Deník!$R155&gt;=0,Deník!$R155&lt;=1),"BE",Deník!$R155),""),"")</f>
        <v/>
      </c>
      <c r="AI155" s="95"/>
      <c r="AJ155" s="71" t="str">
        <f>IF(Deník!N156&lt;&gt;"",Deník!N156*-1,"")</f>
        <v/>
      </c>
      <c r="AK155" s="88"/>
      <c r="AL155" s="63" t="str">
        <f>IF(WEEKDAY(Deník!$C155,2)=1,IF(AND(Deník!$R155&gt;=0,Deník!$R155&lt;=1),"BE",Deník!$R155),"")</f>
        <v/>
      </c>
      <c r="AM155" s="13" t="str">
        <f>IF(WEEKDAY(Deník!$C155,2)=2,IF(AND(Deník!$R155&gt;=0,Deník!$R155&lt;=1),"BE",Deník!$R155),"")</f>
        <v/>
      </c>
      <c r="AN155" s="13" t="str">
        <f>IF(WEEKDAY(Deník!$C155,2)=3,IF(AND(Deník!$R155&gt;=0,Deník!$R155&lt;=1),"BE",Deník!$R155),"")</f>
        <v/>
      </c>
      <c r="AO155" s="13" t="str">
        <f>IF(WEEKDAY(Deník!$C155,2)=4,IF(AND(Deník!$R155&gt;=0,Deník!$R155&lt;=1),"BE",Deník!$R155),"")</f>
        <v/>
      </c>
      <c r="AP155" s="60" t="str">
        <f>IF(WEEKDAY(Deník!$C155,2)=5,IF(AND(Deník!$R155&gt;=0,Deník!$R155&lt;=1),"BE",Deník!$R155),"")</f>
        <v/>
      </c>
      <c r="AQ155" s="99"/>
      <c r="AR155" s="100">
        <f>Deník!D155</f>
        <v>0</v>
      </c>
      <c r="AS155" s="63" t="str">
        <f>IF(Deník!$D155&lt;&gt;"",IF(AND(Deník!$D155&gt;=AS$2,Deník!$D155&lt;=AS$3),IF(AND(Deník!$R155&gt;=0,Deník!$R155&lt;=1),"BE",Deník!$R155),""),"")</f>
        <v/>
      </c>
      <c r="AT155" s="63" t="str">
        <f>IF(Deník!$D155&lt;&gt;"",IF(AND(Deník!$D155&gt;=AT$2,Deník!$D155&lt;=AT$3),IF(AND(Deník!$R155&gt;=0,Deník!$R155&lt;=1),"BE",Deník!$R155),""),"")</f>
        <v/>
      </c>
      <c r="AU155" s="63" t="str">
        <f>IF(Deník!$D155&lt;&gt;"",IF(AND(Deník!$D155&gt;=AU$2,Deník!$D155&lt;=AU$3),IF(AND(Deník!$R155&gt;=0,Deník!$R155&lt;=1),"BE",Deník!$R155),""),"")</f>
        <v/>
      </c>
      <c r="AV155" s="63" t="str">
        <f>IF(Deník!$D155&lt;&gt;"",IF(AND(Deník!$D155&gt;=AV$2,Deník!$D155&lt;=AV$3),IF(AND(Deník!$R155&gt;=0,Deník!$R155&lt;=1),"BE",Deník!$R155),""),"")</f>
        <v/>
      </c>
      <c r="AW155" s="63" t="str">
        <f>IF(Deník!$D155&lt;&gt;"",IF(AND(Deník!$D155&gt;=AW$2,Deník!$D155&lt;=AW$3),IF(AND(Deník!$R155&gt;=0,Deník!$R155&lt;=1),"BE",Deník!$R155),""),"")</f>
        <v/>
      </c>
      <c r="AX155" s="63" t="str">
        <f>IF(Deník!$D155&lt;&gt;"",IF(AND(Deník!$D155&gt;=AX$2,Deník!$D155&lt;=AX$3),IF(AND(Deník!$R155&gt;=0,Deník!$R155&lt;=1),"BE",Deník!$R155),""),"")</f>
        <v/>
      </c>
      <c r="AY155" s="63" t="str">
        <f>IF(Deník!$D155&lt;&gt;"",IF(AND(Deník!$D155&gt;=AY$2,Deník!$D155&lt;=AY$3),IF(AND(Deník!$R155&gt;=0,Deník!$R155&lt;=1),"BE",Deník!$R155),""),"")</f>
        <v/>
      </c>
      <c r="AZ155" s="63" t="str">
        <f>IF(Deník!$D155&lt;&gt;"",IF(AND(Deník!$D155&gt;=AZ$2,Deník!$D155&lt;=AZ$3),IF(AND(Deník!$R155&gt;=0,Deník!$R155&lt;=1),"BE",Deník!$R155),""),"")</f>
        <v/>
      </c>
      <c r="BA155" s="63" t="str">
        <f>IF(Deník!$D155&lt;&gt;"",IF(AND(Deník!$D155&gt;=BA$2,Deník!$D155&lt;=BA$3),IF(AND(Deník!$R155&gt;=0,Deník!$R155&lt;=1),"BE",Deník!$R155),""),"")</f>
        <v/>
      </c>
      <c r="BB155" s="63" t="str">
        <f>IF(Deník!$D155&lt;&gt;"",IF(AND(Deník!$D155&gt;=BB$2,Deník!$D155&lt;=BB$3),IF(AND(Deník!$R155&gt;=0,Deník!$R155&lt;=1),"BE",Deník!$R155),""),"")</f>
        <v/>
      </c>
      <c r="BC155" s="71" t="str">
        <f>IF(Deník!$D155&lt;&gt;"",IF(AND(Deník!$D155&gt;=BC$2,Deník!$D155&lt;=BC$3),IF(AND(Deník!$R155&gt;=0,Deník!$R155&lt;=1),"BE",Deník!$R155),""),"")</f>
        <v/>
      </c>
      <c r="BD155" s="20" t="str">
        <f>IF(Deník!$J156="S",(Deník!$M156-Deník!$K156),IF(Deník!$J156="L",(Deník!$K156-Deník!$M156),""))</f>
        <v/>
      </c>
      <c r="BE155" s="20" t="str">
        <f>IF(Deník!$J156="S",(Deník!$K156-Deník!$O156),IF(Deník!$J156="L",(Deník!$O156-Deník!$K156),""))</f>
        <v/>
      </c>
      <c r="BF155" s="20" t="str">
        <f>IF(Deník!$J156="S",(Deník!$K156-Deník!$L156),IF(Deník!$J156="L",(Deník!$L156-Deník!$K156),""))</f>
        <v/>
      </c>
      <c r="BG155" s="20" t="str">
        <f>IF(Deník!$J156="S",(Deník!$K156-Deník!$S156),IF(Deník!$J156="L",(Deník!$S156-Deník!$K156),""))</f>
        <v/>
      </c>
      <c r="BH155" s="20" t="str">
        <f>IF(Deník!$J156="S",(Deník!$K156-Deník!$U156),IF(Deník!$J156="L",(Deník!$U156-Deník!$K156),""))</f>
        <v/>
      </c>
      <c r="BI155" s="20" t="str">
        <f>IF(Deník!$R155&gt;1,Deník!$R155,"")</f>
        <v/>
      </c>
      <c r="BJ155" s="20" t="str">
        <f>IF(Deník!$R155&lt;0,Deník!$R155,"")</f>
        <v/>
      </c>
      <c r="BK155" s="17"/>
      <c r="BM155" s="233" t="str">
        <f>IF(Deník!$R155&lt;&gt;"",IF(Deník!$Y155=Statistika!$F$78,IF(AND(Deník!$R155&gt;=0,Deník!$R155&lt;=1),"BE",Deník!$R155),""),"")</f>
        <v/>
      </c>
      <c r="BN155" s="233" t="str">
        <f>IF(Deník!$R155&lt;&gt;"",IF(Deník!$Y155=Statistika!$F$79,IF(AND(Deník!$R155&gt;=0,Deník!$R155&lt;=1),"BE",Deník!$R155),""),"")</f>
        <v/>
      </c>
      <c r="BO155" s="233" t="str">
        <f>IF(Deník!$R155&lt;&gt;"",IF(Deník!$Y155=Statistika!$F$80,IF(AND(Deník!$R155&gt;=0,Deník!$R155&lt;=1),"BE",Deník!$R155),""),"")</f>
        <v/>
      </c>
      <c r="BP155" s="233" t="str">
        <f>IF(Deník!$R155&lt;&gt;"",IF(Deník!$Y155=Statistika!$F$81,IF(AND(Deník!$R155&gt;=0,Deník!$R155&lt;=1),"BE",Deník!$R155),""),"")</f>
        <v/>
      </c>
      <c r="BQ155" s="233" t="str">
        <f>IF(Deník!$R155&lt;&gt;"",IF(Deník!$Y155=Statistika!$F$82,IF(AND(Deník!$R155&gt;=0,Deník!$R155&lt;=1),"BE",Deník!$R155),""),"")</f>
        <v/>
      </c>
      <c r="BR155" s="233" t="str">
        <f>IF(Deník!$R155&lt;&gt;"",IF(Deník!$Y155=Statistika!$F$83,IF(AND(Deník!$R155&gt;=0,Deník!$R155&lt;=1),"BE",Deník!$R155),""),"")</f>
        <v/>
      </c>
      <c r="BS155" s="233" t="str">
        <f>IF(Deník!$R155&lt;&gt;"",IF(Deník!$Y155=Statistika!$F$84,IF(AND(Deník!$R155&gt;=0,Deník!$R155&lt;=1),"BE",Deník!$R155),""),"")</f>
        <v/>
      </c>
      <c r="BT155" s="233" t="str">
        <f>IF(Deník!$R155&lt;&gt;"",IF(Deník!$Y155=Statistika!$F$85,IF(AND(Deník!$R155&gt;=0,Deník!$R155&lt;=1),"BE",Deník!$R155),""),"")</f>
        <v/>
      </c>
      <c r="BU155" s="233" t="str">
        <f>IF(Deník!$R155&lt;&gt;"",IF(Deník!$Y155=Statistika!$F$86,IF(AND(Deník!$R155&gt;=0,Deník!$R155&lt;=1),"BE",Deník!$R155),""),"")</f>
        <v/>
      </c>
      <c r="BV155" s="233" t="str">
        <f>IF(Deník!$R155&lt;&gt;"",IF(Deník!$Y155=Statistika!$F$87,IF(AND(Deník!$R155&gt;=0,Deník!$R155&lt;=1),"BE",Deník!$R155),""),"")</f>
        <v/>
      </c>
      <c r="BW155" s="233" t="str">
        <f>IF(Deník!$R155&lt;&gt;"",IF(Deník!$Y155=Statistika!$F$88,IF(AND(Deník!$R155&gt;=0,Deník!$R155&lt;=1),"BE",Deník!$R155),""),"")</f>
        <v/>
      </c>
      <c r="BX155" s="233" t="str">
        <f>IF(Deník!$R155&lt;&gt;"",IF(Deník!$Y155=Statistika!$F$89,IF(AND(Deník!$R155&gt;=0,Deník!$R155&lt;=1),"BE",Deník!$R155),""),"")</f>
        <v/>
      </c>
      <c r="BY155" s="233" t="str">
        <f>IF(Deník!$R155&lt;&gt;"",IF(Deník!$Y155=Statistika!$F$90,IF(AND(Deník!$R155&gt;=0,Deník!$R155&lt;=1),"BE",Deník!$R155),""),"")</f>
        <v/>
      </c>
      <c r="BZ155" s="233" t="str">
        <f>IF(Deník!$R155&lt;&gt;"",IF(Deník!$Y155=Statistika!$F$91,IF(AND(Deník!$R155&gt;=0,Deník!$R155&lt;=1),"BE",Deník!$R155),""),"")</f>
        <v/>
      </c>
      <c r="CA155" s="233"/>
      <c r="CB155" s="233" t="str">
        <f>IF(Deník!$R155&lt;&gt;"",IF(Deník!$AB155="SL",IF(AND(Deník!$R155&gt;=0,Deník!$R155&lt;=1),"BE",Deník!$R155),""),"")</f>
        <v/>
      </c>
      <c r="CC155" s="233" t="str">
        <f>IF(Deník!$R155&lt;&gt;"",IF(Deník!$AB155="BE10",IF(AND(Deník!$R155&gt;=0,Deník!$R155&lt;=1),"BE",Deník!$R155),""),"")</f>
        <v/>
      </c>
      <c r="CD155" s="233" t="str">
        <f>IF(Deník!$R155&lt;&gt;"",IF(Deník!$AB155="BE15",IF(AND(Deník!$R155&gt;=0,Deník!$R155&lt;=1),"BE",Deník!$R155),""),"")</f>
        <v/>
      </c>
      <c r="CE155" s="233" t="str">
        <f>IF(Deník!$R155&lt;&gt;"",IF(Deník!$AB155="BE20",IF(AND(Deník!$R155&gt;=0,Deník!$R155&lt;=1),"BE",Deník!$R155),""),"")</f>
        <v/>
      </c>
      <c r="CF155" s="233" t="str">
        <f>IF(Deník!$R155&lt;&gt;"",IF(Deník!$AB155="TP1",IF(AND(Deník!$R155&gt;=0,Deník!$R155&lt;=1),"BE",Deník!$R155),""),"")</f>
        <v/>
      </c>
      <c r="CG155" s="233" t="str">
        <f>IF(Deník!$R155&lt;&gt;"",IF(Deník!$AB155="TP2",IF(AND(Deník!$R155&gt;=0,Deník!$R155&lt;=1),"BE",Deník!$R155),""),"")</f>
        <v/>
      </c>
      <c r="CH155" s="233" t="str">
        <f>IF(Deník!$R155&lt;&gt;"",IF(Deník!$AB155="TP3",IF(AND(Deník!$R155&gt;=0,Deník!$R155&lt;=1),"BE",Deník!$R155),""),"")</f>
        <v/>
      </c>
      <c r="CI155" s="233" t="str">
        <f>IF(Deník!$R155&lt;&gt;"",IF(Deník!$AB155="Trailing SL",IF(AND(Deník!$R155&gt;=0,Deník!$R155&lt;=1),"BE",Deník!$R155),""),"")</f>
        <v/>
      </c>
      <c r="CJ155" s="233" t="str">
        <f>IF(Deník!$R155&lt;&gt;"",IF(Deník!$AB155="Manual",IF(AND(Deník!$R155&gt;=0,Deník!$R155&lt;=1),"BE",Deník!$R155),""),"")</f>
        <v/>
      </c>
      <c r="CK155" s="233"/>
      <c r="CL155" s="233" t="str">
        <f>IF(Deník!$R155&lt;0,IF(Deník!$AC155=Statistika!$F$117,Deník!$R155,""),"")</f>
        <v/>
      </c>
      <c r="CM155" s="233" t="str">
        <f>IF(Deník!$R155&lt;0,IF(Deník!$AC155=Statistika!$F$118,Deník!$R155,""),"")</f>
        <v/>
      </c>
      <c r="CN155" s="233" t="str">
        <f>IF(Deník!$R155&lt;0,IF(Deník!$AC155=Statistika!$F$119,Deník!$R155,""),"")</f>
        <v/>
      </c>
      <c r="CO155" s="233" t="str">
        <f>IF(Deník!$R155&lt;0,IF(Deník!$AC155=Statistika!$F$120,Deník!$R155,""),"")</f>
        <v/>
      </c>
      <c r="CP155" s="233" t="str">
        <f>IF(Deník!$R155&lt;0,IF(Deník!$AC155=Statistika!$F$121,Deník!$R155,""),"")</f>
        <v/>
      </c>
      <c r="CQ155" s="233" t="str">
        <f>IF(Deník!$R155&lt;0,IF(Deník!$AC155=Statistika!$F$122,Deník!$R155,""),"")</f>
        <v/>
      </c>
      <c r="CR155" s="233" t="str">
        <f>IF(Deník!$R155&lt;0,IF(Deník!$AC155=Statistika!$F$123,Deník!$R155,""),"")</f>
        <v/>
      </c>
      <c r="CS155" s="233" t="str">
        <f>IF(Deník!$R155&lt;0,IF(Deník!$AC155=Statistika!$F$124,Deník!$R155,""),"")</f>
        <v/>
      </c>
      <c r="CT155" s="233" t="str">
        <f>IF(Deník!$R155&lt;0,IF(Deník!$AC155=Statistika!$F$125,Deník!$R155,""),"")</f>
        <v/>
      </c>
      <c r="CU155" s="233"/>
      <c r="CV155" s="233" t="str">
        <f>IF(Deník!$R155&lt;0,IF(Deník!$AD155=$CV$2,Deník!$R155,""),"")</f>
        <v/>
      </c>
      <c r="CW155" s="233" t="str">
        <f>IF(Deník!$R155&lt;0,IF(Deník!$AD155=$CW$2,Deník!$R155,""),"")</f>
        <v/>
      </c>
      <c r="CX155" s="233" t="str">
        <f>IF(Deník!$R155&lt;0,IF(Deník!$AD155=$CX$2,Deník!$R155,""),"")</f>
        <v/>
      </c>
      <c r="CY155" s="233" t="str">
        <f>IF(Deník!$R155&lt;0,IF(Deník!$AD155=$CY$2,Deník!$R155,""),"")</f>
        <v/>
      </c>
      <c r="CZ155" s="233" t="str">
        <f>IF(Deník!$R155&lt;0,IF(Deník!$AD155=$CZ$2,Deník!$R155,""),"")</f>
        <v/>
      </c>
      <c r="DL155" s="221">
        <f t="shared" si="10"/>
        <v>93847.029999999984</v>
      </c>
      <c r="DM155" s="220">
        <f t="shared" si="9"/>
        <v>-6.1529700000000132E-2</v>
      </c>
      <c r="DO155" s="50">
        <f>Deník!W156</f>
        <v>0</v>
      </c>
      <c r="DP155" s="102" t="str">
        <f>IF(AND(Deník!W156&gt;0),1,"")</f>
        <v/>
      </c>
      <c r="DQ155" s="102">
        <f>IF(AND(Deník!W156&lt;=0),1,"")</f>
        <v>1</v>
      </c>
      <c r="DR155" s="227"/>
      <c r="DS155" s="228"/>
      <c r="DT155" s="85"/>
      <c r="DU155" s="54">
        <f>IF(MONTH(Deník!$C155)=DU$2,Deník!$W155,"")</f>
        <v>0</v>
      </c>
      <c r="DV155" s="222" t="str">
        <f>IF(MONTH(Deník!$C155)=DV$2,Deník!$W155,"")</f>
        <v/>
      </c>
      <c r="DW155" s="222" t="str">
        <f>IF(MONTH(Deník!$C155)=DW$2,Deník!$W155,"")</f>
        <v/>
      </c>
      <c r="DX155" s="222" t="str">
        <f>IF(MONTH(Deník!$C155)=DX$2,Deník!$W155,"")</f>
        <v/>
      </c>
      <c r="DY155" s="222" t="str">
        <f>IF(MONTH(Deník!$C155)=DY$2,Deník!$W155,"")</f>
        <v/>
      </c>
      <c r="DZ155" s="222" t="str">
        <f>IF(MONTH(Deník!$C155)=DZ$2,Deník!$W155,"")</f>
        <v/>
      </c>
      <c r="EA155" s="222" t="str">
        <f>IF(MONTH(Deník!$C155)=EA$2,Deník!$W155,"")</f>
        <v/>
      </c>
      <c r="EB155" s="222" t="str">
        <f>IF(MONTH(Deník!$C155)=EB$2,Deník!$W155,"")</f>
        <v/>
      </c>
      <c r="EC155" s="222" t="str">
        <f>IF(MONTH(Deník!$C155)=EC$2,Deník!$W155,"")</f>
        <v/>
      </c>
      <c r="ED155" s="222" t="str">
        <f>IF(MONTH(Deník!$C155)=ED$2,Deník!$W155,"")</f>
        <v/>
      </c>
      <c r="EE155" s="222" t="str">
        <f>IF(MONTH(Deník!$C155)=EE$2,Deník!$W155,"")</f>
        <v/>
      </c>
      <c r="EF155" s="222" t="str">
        <f>IF(MONTH(Deník!$C155)=EF$2,Deník!$W155,"")</f>
        <v/>
      </c>
      <c r="EI155" s="600" t="str">
        <f>IF(Deník!$W155&lt;&gt;"",IF(Deník!$B155=Statistika!$F$63,Deník!$W155,""),"")</f>
        <v/>
      </c>
      <c r="EJ155" s="13" t="str">
        <f>IF(Deník!$W155&lt;&gt;"",IF(Deník!$B155=Statistika!$F$64,Deník!$W155,""),"")</f>
        <v/>
      </c>
      <c r="EK155" s="13" t="str">
        <f>IF(Deník!$W155&lt;&gt;"",IF(Deník!$B155=Statistika!$F$65,Deník!$W155,""),"")</f>
        <v/>
      </c>
      <c r="EL155" s="13" t="str">
        <f>IF(Deník!$W155&lt;&gt;"",IF(Deník!$B155=Statistika!$F$66,Deník!$W155,""),"")</f>
        <v/>
      </c>
      <c r="EM155" s="13" t="str">
        <f>IF(Deník!$W155&lt;&gt;"",IF(Deník!$B155=Statistika!$F$67,Deník!$W155,""),"")</f>
        <v/>
      </c>
      <c r="EN155" s="13" t="str">
        <f>IF(Deník!$W155&lt;&gt;"",IF(Deník!$B155=Statistika!$F$68,Deník!$W155,""),"")</f>
        <v/>
      </c>
      <c r="EO155" s="13" t="str">
        <f>IF(Deník!$W155&lt;&gt;"",IF(Deník!$B155=Statistika!$F$69,Deník!$W155,""),"")</f>
        <v/>
      </c>
      <c r="EP155" s="601" t="str">
        <f>IF(Deník!$W155&lt;&gt;"",IF(Deník!$B155=Statistika!$F$70,Deník!$W155,""),"")</f>
        <v/>
      </c>
      <c r="EQ155" s="90"/>
      <c r="ER155" s="63" t="str">
        <f>IF(Deník!$W155&lt;&gt;"",IF(Deník!$J155="L",Deník!$W155,""),"")</f>
        <v/>
      </c>
      <c r="ES155" s="13" t="str">
        <f>IF(Deník!$W155&lt;&gt;"",IF(Deník!$J155="S",Deník!$W155,""),"")</f>
        <v/>
      </c>
      <c r="ET155" s="95"/>
      <c r="EU155" s="88"/>
      <c r="EV155" s="63" t="str">
        <f>IF(WEEKDAY(Deník!$C155,2)=1,Deník!$W155,"")</f>
        <v/>
      </c>
      <c r="EW155" s="13" t="str">
        <f>IF(WEEKDAY(Deník!$C155,2)=2,Deník!$W155,"")</f>
        <v/>
      </c>
      <c r="EX155" s="13" t="str">
        <f>IF(WEEKDAY(Deník!$C155,2)=3,Deník!$W155,"")</f>
        <v/>
      </c>
      <c r="EY155" s="13" t="str">
        <f>IF(WEEKDAY(Deník!$C155,2)=4,Deník!$W155,"")</f>
        <v/>
      </c>
      <c r="EZ155" s="60" t="str">
        <f>IF(WEEKDAY(Deník!$C155,2)=5,Deník!$W155,"")</f>
        <v/>
      </c>
      <c r="FA155" s="99"/>
      <c r="FB155" s="100">
        <f>Deník!D155</f>
        <v>0</v>
      </c>
      <c r="FC155" s="63">
        <f>IF($FB155&lt;&gt;"",IF(AND($FB155&gt;=FC$2,$FB155&lt;=FC$3),Deník!$W155,""))</f>
        <v>0</v>
      </c>
      <c r="FD155" s="63" t="str">
        <f>IF($FB155&lt;&gt;"",IF(AND($FB155&gt;=FD$2,$FB155&lt;=FD$3),Deník!$W155,""))</f>
        <v/>
      </c>
      <c r="FE155" s="63" t="str">
        <f>IF($FB155&lt;&gt;"",IF(AND($FB155&gt;=FE$2,$FB155&lt;=FE$3),Deník!$W155,""))</f>
        <v/>
      </c>
      <c r="FF155" s="63" t="str">
        <f>IF($FB155&lt;&gt;"",IF(AND($FB155&gt;=FF$2,$FB155&lt;=FF$3),Deník!$W155,""))</f>
        <v/>
      </c>
      <c r="FG155" s="63" t="str">
        <f>IF($FB155&lt;&gt;"",IF(AND($FB155&gt;=FG$2,$FB155&lt;=FG$3),Deník!$W155,""))</f>
        <v/>
      </c>
      <c r="FH155" s="63" t="str">
        <f>IF($FB155&lt;&gt;"",IF(AND($FB155&gt;=FH$2,$FB155&lt;=FH$3),Deník!$W155,""))</f>
        <v/>
      </c>
      <c r="FI155" s="63" t="str">
        <f>IF($FB155&lt;&gt;"",IF(AND($FB155&gt;=FI$2,$FB155&lt;=FI$3),Deník!$W155,""))</f>
        <v/>
      </c>
      <c r="FJ155" s="63" t="str">
        <f>IF($FB155&lt;&gt;"",IF(AND($FB155&gt;=FJ$2,$FB155&lt;=FJ$3),Deník!$W155,""))</f>
        <v/>
      </c>
      <c r="FK155" s="63" t="str">
        <f>IF($FB155&lt;&gt;"",IF(AND($FB155&gt;=FK$2,$FB155&lt;=FK$3),Deník!$W155,""))</f>
        <v/>
      </c>
      <c r="FL155" s="63" t="str">
        <f>IF($FB155&lt;&gt;"",IF(AND($FB155&gt;=FL$2,$FB155&lt;=FL$3),Deník!$W155,""))</f>
        <v/>
      </c>
      <c r="FM155" s="63" t="str">
        <f>IF($FB155&lt;&gt;"",IF(AND($FB155&gt;=FM$2,$FB155&lt;=FM$3),Deník!$W155,""))</f>
        <v/>
      </c>
      <c r="FN155" s="13"/>
      <c r="FO155" s="20" t="str">
        <f>IF(Deník!$W155&gt;1,Deník!$W155,"")</f>
        <v/>
      </c>
      <c r="FP155" s="20" t="str">
        <f>IF(Deník!$W155&lt;0,Deník!$W155,"")</f>
        <v/>
      </c>
      <c r="FQ155" s="17"/>
      <c r="FS155" s="233"/>
      <c r="FT155" s="233" t="str">
        <f>IF(Deník!$W155&lt;&gt;"",IF(Deník!$Y155=Statistika!$F$78,Deník!$W155,""),"")</f>
        <v/>
      </c>
      <c r="FU155" s="233" t="str">
        <f>IF(Deník!$W155&lt;&gt;"",IF(Deník!$Y155=Statistika!$F$79,Deník!$W155,""),"")</f>
        <v/>
      </c>
      <c r="FV155" s="233" t="str">
        <f>IF(Deník!$W155&lt;&gt;"",IF(Deník!$Y155=Statistika!$F$80,Deník!$W155,""),"")</f>
        <v/>
      </c>
      <c r="FW155" s="233" t="str">
        <f>IF(Deník!$W155&lt;&gt;"",IF(Deník!$Y155=Statistika!$F$81,Deník!$W155,""),"")</f>
        <v/>
      </c>
      <c r="FX155" s="233" t="str">
        <f>IF(Deník!$W155&lt;&gt;"",IF(Deník!$Y155=Statistika!$F$82,Deník!$W155,""),"")</f>
        <v/>
      </c>
      <c r="FY155" s="233" t="str">
        <f>IF(Deník!$W155&lt;&gt;"",IF(Deník!$Y155=Statistika!$F$83,Deník!$W155,""),"")</f>
        <v/>
      </c>
      <c r="FZ155" s="233" t="str">
        <f>IF(Deník!$W155&lt;&gt;"",IF(Deník!$Y155=Statistika!$F$84,Deník!$W155,""),"")</f>
        <v/>
      </c>
      <c r="GA155" s="233" t="str">
        <f>IF(Deník!$W155&lt;&gt;"",IF(Deník!$Y155=Statistika!$F$85,Deník!$W155,""),"")</f>
        <v/>
      </c>
      <c r="GB155" s="233" t="str">
        <f>IF(Deník!$W155&lt;&gt;"",IF(Deník!$Y155=Statistika!$F$86,Deník!$W155,""),"")</f>
        <v/>
      </c>
      <c r="GC155" s="233" t="str">
        <f>IF(Deník!$W155&lt;&gt;"",IF(Deník!$Y155=Statistika!$F$87,Deník!$W155,""),"")</f>
        <v/>
      </c>
      <c r="GD155" s="233" t="str">
        <f>IF(Deník!$W155&lt;&gt;"",IF(Deník!$Y155=Statistika!$F$88,Deník!$W155,""),"")</f>
        <v/>
      </c>
      <c r="GE155" s="233" t="str">
        <f>IF(Deník!$W155&lt;&gt;"",IF(Deník!$Y155=Statistika!$F$89,Deník!$W155,""),"")</f>
        <v/>
      </c>
      <c r="GF155" s="233" t="str">
        <f>IF(Deník!$W155&lt;&gt;"",IF(Deník!$Y155=Statistika!$F$90,Deník!$W155,""),"")</f>
        <v/>
      </c>
      <c r="GG155" s="233" t="str">
        <f>IF(Deník!$W155&lt;&gt;"",IF(Deník!$Y155=Statistika!$F$91,Deník!$W155,""),"")</f>
        <v/>
      </c>
      <c r="GH155" s="233"/>
      <c r="GI155" s="233" t="str">
        <f>IF(Deník!$W155&lt;&gt;"",IF(Deník!$AB155=Statistika!$L$100,Deník!$W155,""),"")</f>
        <v/>
      </c>
      <c r="GJ155" s="233" t="str">
        <f>IF(Deník!$W155&lt;&gt;"",IF(Deník!$AB155=Statistika!$L$101,Deník!$W155,""),"")</f>
        <v/>
      </c>
      <c r="GK155" s="233" t="str">
        <f>IF(Deník!$W155&lt;&gt;"",IF(Deník!$AB155=Statistika!$L$102,Deník!$W155,""),"")</f>
        <v/>
      </c>
      <c r="GL155" s="233" t="str">
        <f>IF(Deník!$W155&lt;&gt;"",IF(Deník!$AB155=Statistika!$L$103,Deník!$W155,""),"")</f>
        <v/>
      </c>
      <c r="GM155" s="233" t="str">
        <f>IF(Deník!$W155&lt;&gt;"",IF(Deník!$AB155=Statistika!$L$104,Deník!$W155,""),"")</f>
        <v/>
      </c>
      <c r="GN155" s="233" t="str">
        <f>IF(Deník!$W155&lt;&gt;"",IF(Deník!$AB155=Statistika!$L$105,Deník!$W155,""),"")</f>
        <v/>
      </c>
      <c r="GO155" s="233" t="str">
        <f>IF(Deník!$W155&lt;&gt;"",IF(Deník!$AB155=Statistika!$L$106,Deník!$W155,""),"")</f>
        <v/>
      </c>
      <c r="GP155" s="233" t="str">
        <f>IF(Deník!$W155&lt;&gt;"",IF(Deník!$AB155=Statistika!$L$107,Deník!$W155,""),"")</f>
        <v/>
      </c>
      <c r="GQ155" s="233" t="str">
        <f>IF(Deník!$W155&lt;&gt;"",IF(Deník!$AB155=Statistika!$L$108,Deník!$W155,""),"")</f>
        <v/>
      </c>
      <c r="GS155" s="233" t="str">
        <f>IF(Deník!$W155&lt;0,IF(Deník!$AC155=Statistika!$F$117,Deník!$W155,""),"")</f>
        <v/>
      </c>
      <c r="GT155" s="233" t="str">
        <f>IF(Deník!$W155&lt;0,IF(Deník!$AC155=Statistika!$F$118,Deník!$W155,""),"")</f>
        <v/>
      </c>
      <c r="GU155" s="233" t="str">
        <f>IF(Deník!$W155&lt;0,IF(Deník!$AC155=Statistika!$F$119,Deník!$W155,""),"")</f>
        <v/>
      </c>
      <c r="GV155" s="233" t="str">
        <f>IF(Deník!$W155&lt;0,IF(Deník!$AC155=Statistika!$F$120,Deník!$W155,""),"")</f>
        <v/>
      </c>
      <c r="GW155" s="233" t="str">
        <f>IF(Deník!$W155&lt;0,IF(Deník!$AC155=Statistika!$F$121,Deník!$W155,""),"")</f>
        <v/>
      </c>
      <c r="GX155" s="233" t="str">
        <f>IF(Deník!$W155&lt;0,IF(Deník!$AC155=Statistika!$F$122,Deník!$W155,""),"")</f>
        <v/>
      </c>
      <c r="GY155" s="233" t="str">
        <f>IF(Deník!$W155&lt;0,IF(Deník!$AC155=Statistika!$F$123,Deník!$W155,""),"")</f>
        <v/>
      </c>
      <c r="GZ155" s="233" t="str">
        <f>IF(Deník!$W155&lt;0,IF(Deník!$AC155=Statistika!$F$124,Deník!$W155,""),"")</f>
        <v/>
      </c>
      <c r="HA155" s="233" t="str">
        <f>IF(Deník!$W155&lt;0,IF(Deník!$AC155=Statistika!$F$125,Deník!$W155,""),"")</f>
        <v/>
      </c>
      <c r="HC155" s="233" t="str">
        <f>IF(Deník!$W155&lt;0,IF(Deník!$AD155=Statistika!$F$133,Deník!$W155,""),"")</f>
        <v/>
      </c>
      <c r="HD155" s="233" t="str">
        <f>IF(Deník!$W155&lt;0,IF(Deník!$AD155=Statistika!$F$134,Deník!$W155,""),"")</f>
        <v/>
      </c>
      <c r="HE155" s="233" t="str">
        <f>IF(Deník!$W155&lt;0,IF(Deník!$AD155=Statistika!$F$135,Deník!$W155,""),"")</f>
        <v/>
      </c>
      <c r="HF155" s="233" t="str">
        <f>IF(Deník!$W155&lt;0,IF(Deník!$AD155=Statistika!$F$136,Deník!$W155,""),"")</f>
        <v/>
      </c>
      <c r="HG155" s="233" t="str">
        <f>IF(Deník!$W155&lt;0,IF(Deník!$AD155=Statistika!$F$137,Deník!$W155,""),"")</f>
        <v/>
      </c>
      <c r="ID155" s="8">
        <f>Tabulka4[[#This Row],[Sloupec3]]</f>
        <v>0</v>
      </c>
      <c r="IE155" s="17" t="str">
        <f>IF(AND([1]Deník!$C155&gt;='[1]Měsíční shrnutí'!$D$1,[1]Deník!$C155&lt;='[1]Měsíční shrnutí'!$F$1),[1]Deník!$X155,"")</f>
        <v/>
      </c>
    </row>
    <row r="156" spans="1:239">
      <c r="A156" s="8">
        <f>Deník!C157</f>
        <v>0</v>
      </c>
      <c r="B156" s="50" t="str">
        <f>Deník!R157</f>
        <v/>
      </c>
      <c r="C156" s="102" t="str">
        <f>IF(AND(Deník!R157&gt;1,Deník!R157&lt;&gt;""),1,"")</f>
        <v/>
      </c>
      <c r="D156" s="102" t="str">
        <f>IF(AND(Deník!R157&lt;=0,Deník!R157&lt;&gt;""),1,"")</f>
        <v/>
      </c>
      <c r="E156" s="103" t="str">
        <f>IF(AND(Deník!R157&gt;=0,Deník!R157&lt;=1),1,"")</f>
        <v/>
      </c>
      <c r="F156" s="79" t="str">
        <f>IF(Deník!R157&lt;&gt;"",Deník!R157+F155,"")</f>
        <v/>
      </c>
      <c r="G156" s="85"/>
      <c r="H156" s="54" t="str">
        <f>IF(MONTH(Deník!$C156)=H$2,IF(AND(Deník!$R156&gt;=0,Deník!$R156&lt;=1),"BE",Deník!$R156),"")</f>
        <v/>
      </c>
      <c r="I156" s="11" t="str">
        <f>IF(MONTH(Deník!$C156)=I$2,IF(AND(Deník!$R156&gt;=0,Deník!$R156&lt;=1),"BE",Deník!$R156),"")</f>
        <v/>
      </c>
      <c r="J156" s="11" t="str">
        <f>IF(MONTH(Deník!$C156)=J$2,IF(AND(Deník!$R156&gt;=0,Deník!$R156&lt;=1),"BE",Deník!$R156),"")</f>
        <v/>
      </c>
      <c r="K156" s="11" t="str">
        <f>IF(MONTH(Deník!$C156)=K$2,IF(AND(Deník!$R156&gt;=0,Deník!$R156&lt;=1),"BE",Deník!$R156),"")</f>
        <v/>
      </c>
      <c r="L156" s="11" t="str">
        <f>IF(MONTH(Deník!$C156)=L$2,IF(AND(Deník!$R156&gt;=0,Deník!$R156&lt;=1),"BE",Deník!$R156),"")</f>
        <v/>
      </c>
      <c r="M156" s="11" t="str">
        <f>IF(MONTH(Deník!$C156)=M$2,IF(AND(Deník!$R156&gt;=0,Deník!$R156&lt;=1),"BE",Deník!$R156),"")</f>
        <v/>
      </c>
      <c r="N156" s="11" t="str">
        <f>IF(MONTH(Deník!$C156)=N$2,IF(AND(Deník!$R156&gt;=0,Deník!$R156&lt;=1),"BE",Deník!$R156),"")</f>
        <v/>
      </c>
      <c r="O156" s="11" t="str">
        <f>IF(MONTH(Deník!$C156)=O$2,IF(AND(Deník!$R156&gt;=0,Deník!$R156&lt;=1),"BE",Deník!$R156),"")</f>
        <v/>
      </c>
      <c r="P156" s="11" t="str">
        <f>IF(MONTH(Deník!$C156)=P$2,IF(AND(Deník!$R156&gt;=0,Deník!$R156&lt;=1),"BE",Deník!$R156),"")</f>
        <v/>
      </c>
      <c r="Q156" s="11" t="str">
        <f>IF(MONTH(Deník!$C156)=Q$2,IF(AND(Deník!$R156&gt;=0,Deník!$R156&lt;=1),"BE",Deník!$R156),"")</f>
        <v/>
      </c>
      <c r="R156" s="11" t="str">
        <f>IF(MONTH(Deník!$C156)=R$2,IF(AND(Deník!$R156&gt;=0,Deník!$R156&lt;=1),"BE",Deník!$R156),"")</f>
        <v/>
      </c>
      <c r="S156" s="57" t="str">
        <f>IF(MONTH(Deník!$C156)=S$2,IF(AND(Deník!$R156&gt;=0,Deník!$R156&lt;=1),"BE",Deník!$R156),"")</f>
        <v/>
      </c>
      <c r="U156" s="12"/>
      <c r="V156" s="12"/>
      <c r="X156" s="600" t="str">
        <f>IF(Deník!$R156&lt;&gt;"",IF(Deník!$B156=Statistika!$F$63,IF(AND(Deník!$R156&gt;=0,Deník!$R156&lt;=1),"BE",Deník!$R156),""),"")</f>
        <v/>
      </c>
      <c r="Y156" s="13" t="str">
        <f>IF(Deník!$R156&lt;&gt;"",IF(Deník!$B156=Statistika!$F$64,IF(AND(Deník!$R156&gt;=0,Deník!$R156&lt;=1),"BE",Deník!$R156),""),"")</f>
        <v/>
      </c>
      <c r="Z156" s="13" t="str">
        <f>IF(Deník!$R156&lt;&gt;"",IF(Deník!$B156=Statistika!$F$65,IF(AND(Deník!$R156&gt;=0,Deník!$R156&lt;=1),"BE",Deník!$R156),""),"")</f>
        <v/>
      </c>
      <c r="AA156" s="13" t="str">
        <f>IF(Deník!$R156&lt;&gt;"",IF(Deník!$B156=Statistika!$F$66,IF(AND(Deník!$R156&gt;=0,Deník!$R156&lt;=1),"BE",Deník!$R156),""),"")</f>
        <v/>
      </c>
      <c r="AB156" s="13" t="str">
        <f>IF(Deník!$R156&lt;&gt;"",IF(Deník!$B156=Statistika!$F$67,IF(AND(Deník!$R156&gt;=0,Deník!$R156&lt;=1),"BE",Deník!$R156),""),"")</f>
        <v/>
      </c>
      <c r="AC156" s="13" t="str">
        <f>IF(Deník!$R156&lt;&gt;"",IF(Deník!$B156=Statistika!$F$68,IF(AND(Deník!$R156&gt;=0,Deník!$R156&lt;=1),"BE",Deník!$R156),""),"")</f>
        <v/>
      </c>
      <c r="AD156" s="13" t="str">
        <f>IF(Deník!$R156&lt;&gt;"",IF(Deník!$B156=Statistika!$F$69,IF(AND(Deník!$R156&gt;=0,Deník!$R156&lt;=1),"BE",Deník!$R156),""),"")</f>
        <v/>
      </c>
      <c r="AE156" s="601" t="str">
        <f>IF(Deník!$R156&lt;&gt;"",IF(Deník!$B156=Statistika!$F$70,IF(AND(Deník!$R156&gt;=0,Deník!$R156&lt;=1),"BE",Deník!$R156),""),"")</f>
        <v/>
      </c>
      <c r="AF156" s="90"/>
      <c r="AG156" s="63" t="str">
        <f>IF(Deník!$R156&lt;&gt;"",IF(Deník!$J156="L",IF(AND(Deník!$R156&gt;=0,Deník!$R156&lt;=1),"BE",Deník!$R156),""),"")</f>
        <v/>
      </c>
      <c r="AH156" s="13" t="str">
        <f>IF(Deník!$R156&lt;&gt;"",IF(Deník!$J156="S",IF(AND(Deník!$R156&gt;=0,Deník!$R156&lt;=1),"BE",Deník!$R156),""),"")</f>
        <v/>
      </c>
      <c r="AI156" s="95"/>
      <c r="AJ156" s="71" t="str">
        <f>IF(Deník!N157&lt;&gt;"",Deník!N157*-1,"")</f>
        <v/>
      </c>
      <c r="AK156" s="88"/>
      <c r="AL156" s="63" t="str">
        <f>IF(WEEKDAY(Deník!$C156,2)=1,IF(AND(Deník!$R156&gt;=0,Deník!$R156&lt;=1),"BE",Deník!$R156),"")</f>
        <v/>
      </c>
      <c r="AM156" s="13" t="str">
        <f>IF(WEEKDAY(Deník!$C156,2)=2,IF(AND(Deník!$R156&gt;=0,Deník!$R156&lt;=1),"BE",Deník!$R156),"")</f>
        <v/>
      </c>
      <c r="AN156" s="13" t="str">
        <f>IF(WEEKDAY(Deník!$C156,2)=3,IF(AND(Deník!$R156&gt;=0,Deník!$R156&lt;=1),"BE",Deník!$R156),"")</f>
        <v/>
      </c>
      <c r="AO156" s="13" t="str">
        <f>IF(WEEKDAY(Deník!$C156,2)=4,IF(AND(Deník!$R156&gt;=0,Deník!$R156&lt;=1),"BE",Deník!$R156),"")</f>
        <v/>
      </c>
      <c r="AP156" s="60" t="str">
        <f>IF(WEEKDAY(Deník!$C156,2)=5,IF(AND(Deník!$R156&gt;=0,Deník!$R156&lt;=1),"BE",Deník!$R156),"")</f>
        <v/>
      </c>
      <c r="AQ156" s="99"/>
      <c r="AR156" s="100">
        <f>Deník!D156</f>
        <v>0</v>
      </c>
      <c r="AS156" s="63" t="str">
        <f>IF(Deník!$D156&lt;&gt;"",IF(AND(Deník!$D156&gt;=AS$2,Deník!$D156&lt;=AS$3),IF(AND(Deník!$R156&gt;=0,Deník!$R156&lt;=1),"BE",Deník!$R156),""),"")</f>
        <v/>
      </c>
      <c r="AT156" s="63" t="str">
        <f>IF(Deník!$D156&lt;&gt;"",IF(AND(Deník!$D156&gt;=AT$2,Deník!$D156&lt;=AT$3),IF(AND(Deník!$R156&gt;=0,Deník!$R156&lt;=1),"BE",Deník!$R156),""),"")</f>
        <v/>
      </c>
      <c r="AU156" s="63" t="str">
        <f>IF(Deník!$D156&lt;&gt;"",IF(AND(Deník!$D156&gt;=AU$2,Deník!$D156&lt;=AU$3),IF(AND(Deník!$R156&gt;=0,Deník!$R156&lt;=1),"BE",Deník!$R156),""),"")</f>
        <v/>
      </c>
      <c r="AV156" s="63" t="str">
        <f>IF(Deník!$D156&lt;&gt;"",IF(AND(Deník!$D156&gt;=AV$2,Deník!$D156&lt;=AV$3),IF(AND(Deník!$R156&gt;=0,Deník!$R156&lt;=1),"BE",Deník!$R156),""),"")</f>
        <v/>
      </c>
      <c r="AW156" s="63" t="str">
        <f>IF(Deník!$D156&lt;&gt;"",IF(AND(Deník!$D156&gt;=AW$2,Deník!$D156&lt;=AW$3),IF(AND(Deník!$R156&gt;=0,Deník!$R156&lt;=1),"BE",Deník!$R156),""),"")</f>
        <v/>
      </c>
      <c r="AX156" s="63" t="str">
        <f>IF(Deník!$D156&lt;&gt;"",IF(AND(Deník!$D156&gt;=AX$2,Deník!$D156&lt;=AX$3),IF(AND(Deník!$R156&gt;=0,Deník!$R156&lt;=1),"BE",Deník!$R156),""),"")</f>
        <v/>
      </c>
      <c r="AY156" s="63" t="str">
        <f>IF(Deník!$D156&lt;&gt;"",IF(AND(Deník!$D156&gt;=AY$2,Deník!$D156&lt;=AY$3),IF(AND(Deník!$R156&gt;=0,Deník!$R156&lt;=1),"BE",Deník!$R156),""),"")</f>
        <v/>
      </c>
      <c r="AZ156" s="63" t="str">
        <f>IF(Deník!$D156&lt;&gt;"",IF(AND(Deník!$D156&gt;=AZ$2,Deník!$D156&lt;=AZ$3),IF(AND(Deník!$R156&gt;=0,Deník!$R156&lt;=1),"BE",Deník!$R156),""),"")</f>
        <v/>
      </c>
      <c r="BA156" s="63" t="str">
        <f>IF(Deník!$D156&lt;&gt;"",IF(AND(Deník!$D156&gt;=BA$2,Deník!$D156&lt;=BA$3),IF(AND(Deník!$R156&gt;=0,Deník!$R156&lt;=1),"BE",Deník!$R156),""),"")</f>
        <v/>
      </c>
      <c r="BB156" s="63" t="str">
        <f>IF(Deník!$D156&lt;&gt;"",IF(AND(Deník!$D156&gt;=BB$2,Deník!$D156&lt;=BB$3),IF(AND(Deník!$R156&gt;=0,Deník!$R156&lt;=1),"BE",Deník!$R156),""),"")</f>
        <v/>
      </c>
      <c r="BC156" s="71" t="str">
        <f>IF(Deník!$D156&lt;&gt;"",IF(AND(Deník!$D156&gt;=BC$2,Deník!$D156&lt;=BC$3),IF(AND(Deník!$R156&gt;=0,Deník!$R156&lt;=1),"BE",Deník!$R156),""),"")</f>
        <v/>
      </c>
      <c r="BD156" s="20" t="str">
        <f>IF(Deník!$J157="S",(Deník!$M157-Deník!$K157),IF(Deník!$J157="L",(Deník!$K157-Deník!$M157),""))</f>
        <v/>
      </c>
      <c r="BE156" s="20" t="str">
        <f>IF(Deník!$J157="S",(Deník!$K157-Deník!$O157),IF(Deník!$J157="L",(Deník!$O157-Deník!$K157),""))</f>
        <v/>
      </c>
      <c r="BF156" s="20" t="str">
        <f>IF(Deník!$J157="S",(Deník!$K157-Deník!$L157),IF(Deník!$J157="L",(Deník!$L157-Deník!$K157),""))</f>
        <v/>
      </c>
      <c r="BG156" s="20" t="str">
        <f>IF(Deník!$J157="S",(Deník!$K157-Deník!$S157),IF(Deník!$J157="L",(Deník!$S157-Deník!$K157),""))</f>
        <v/>
      </c>
      <c r="BH156" s="20" t="str">
        <f>IF(Deník!$J157="S",(Deník!$K157-Deník!$U157),IF(Deník!$J157="L",(Deník!$U157-Deník!$K157),""))</f>
        <v/>
      </c>
      <c r="BI156" s="20" t="str">
        <f>IF(Deník!$R156&gt;1,Deník!$R156,"")</f>
        <v/>
      </c>
      <c r="BJ156" s="20" t="str">
        <f>IF(Deník!$R156&lt;0,Deník!$R156,"")</f>
        <v/>
      </c>
      <c r="BK156" s="17"/>
      <c r="BM156" s="233" t="str">
        <f>IF(Deník!$R156&lt;&gt;"",IF(Deník!$Y156=Statistika!$F$78,IF(AND(Deník!$R156&gt;=0,Deník!$R156&lt;=1),"BE",Deník!$R156),""),"")</f>
        <v/>
      </c>
      <c r="BN156" s="233" t="str">
        <f>IF(Deník!$R156&lt;&gt;"",IF(Deník!$Y156=Statistika!$F$79,IF(AND(Deník!$R156&gt;=0,Deník!$R156&lt;=1),"BE",Deník!$R156),""),"")</f>
        <v/>
      </c>
      <c r="BO156" s="233" t="str">
        <f>IF(Deník!$R156&lt;&gt;"",IF(Deník!$Y156=Statistika!$F$80,IF(AND(Deník!$R156&gt;=0,Deník!$R156&lt;=1),"BE",Deník!$R156),""),"")</f>
        <v/>
      </c>
      <c r="BP156" s="233" t="str">
        <f>IF(Deník!$R156&lt;&gt;"",IF(Deník!$Y156=Statistika!$F$81,IF(AND(Deník!$R156&gt;=0,Deník!$R156&lt;=1),"BE",Deník!$R156),""),"")</f>
        <v/>
      </c>
      <c r="BQ156" s="233" t="str">
        <f>IF(Deník!$R156&lt;&gt;"",IF(Deník!$Y156=Statistika!$F$82,IF(AND(Deník!$R156&gt;=0,Deník!$R156&lt;=1),"BE",Deník!$R156),""),"")</f>
        <v/>
      </c>
      <c r="BR156" s="233" t="str">
        <f>IF(Deník!$R156&lt;&gt;"",IF(Deník!$Y156=Statistika!$F$83,IF(AND(Deník!$R156&gt;=0,Deník!$R156&lt;=1),"BE",Deník!$R156),""),"")</f>
        <v/>
      </c>
      <c r="BS156" s="233" t="str">
        <f>IF(Deník!$R156&lt;&gt;"",IF(Deník!$Y156=Statistika!$F$84,IF(AND(Deník!$R156&gt;=0,Deník!$R156&lt;=1),"BE",Deník!$R156),""),"")</f>
        <v/>
      </c>
      <c r="BT156" s="233" t="str">
        <f>IF(Deník!$R156&lt;&gt;"",IF(Deník!$Y156=Statistika!$F$85,IF(AND(Deník!$R156&gt;=0,Deník!$R156&lt;=1),"BE",Deník!$R156),""),"")</f>
        <v/>
      </c>
      <c r="BU156" s="233" t="str">
        <f>IF(Deník!$R156&lt;&gt;"",IF(Deník!$Y156=Statistika!$F$86,IF(AND(Deník!$R156&gt;=0,Deník!$R156&lt;=1),"BE",Deník!$R156),""),"")</f>
        <v/>
      </c>
      <c r="BV156" s="233" t="str">
        <f>IF(Deník!$R156&lt;&gt;"",IF(Deník!$Y156=Statistika!$F$87,IF(AND(Deník!$R156&gt;=0,Deník!$R156&lt;=1),"BE",Deník!$R156),""),"")</f>
        <v/>
      </c>
      <c r="BW156" s="233" t="str">
        <f>IF(Deník!$R156&lt;&gt;"",IF(Deník!$Y156=Statistika!$F$88,IF(AND(Deník!$R156&gt;=0,Deník!$R156&lt;=1),"BE",Deník!$R156),""),"")</f>
        <v/>
      </c>
      <c r="BX156" s="233" t="str">
        <f>IF(Deník!$R156&lt;&gt;"",IF(Deník!$Y156=Statistika!$F$89,IF(AND(Deník!$R156&gt;=0,Deník!$R156&lt;=1),"BE",Deník!$R156),""),"")</f>
        <v/>
      </c>
      <c r="BY156" s="233" t="str">
        <f>IF(Deník!$R156&lt;&gt;"",IF(Deník!$Y156=Statistika!$F$90,IF(AND(Deník!$R156&gt;=0,Deník!$R156&lt;=1),"BE",Deník!$R156),""),"")</f>
        <v/>
      </c>
      <c r="BZ156" s="233" t="str">
        <f>IF(Deník!$R156&lt;&gt;"",IF(Deník!$Y156=Statistika!$F$91,IF(AND(Deník!$R156&gt;=0,Deník!$R156&lt;=1),"BE",Deník!$R156),""),"")</f>
        <v/>
      </c>
      <c r="CA156" s="233"/>
      <c r="CB156" s="233" t="str">
        <f>IF(Deník!$R156&lt;&gt;"",IF(Deník!$AB156="SL",IF(AND(Deník!$R156&gt;=0,Deník!$R156&lt;=1),"BE",Deník!$R156),""),"")</f>
        <v/>
      </c>
      <c r="CC156" s="233" t="str">
        <f>IF(Deník!$R156&lt;&gt;"",IF(Deník!$AB156="BE10",IF(AND(Deník!$R156&gt;=0,Deník!$R156&lt;=1),"BE",Deník!$R156),""),"")</f>
        <v/>
      </c>
      <c r="CD156" s="233" t="str">
        <f>IF(Deník!$R156&lt;&gt;"",IF(Deník!$AB156="BE15",IF(AND(Deník!$R156&gt;=0,Deník!$R156&lt;=1),"BE",Deník!$R156),""),"")</f>
        <v/>
      </c>
      <c r="CE156" s="233" t="str">
        <f>IF(Deník!$R156&lt;&gt;"",IF(Deník!$AB156="BE20",IF(AND(Deník!$R156&gt;=0,Deník!$R156&lt;=1),"BE",Deník!$R156),""),"")</f>
        <v/>
      </c>
      <c r="CF156" s="233" t="str">
        <f>IF(Deník!$R156&lt;&gt;"",IF(Deník!$AB156="TP1",IF(AND(Deník!$R156&gt;=0,Deník!$R156&lt;=1),"BE",Deník!$R156),""),"")</f>
        <v/>
      </c>
      <c r="CG156" s="233" t="str">
        <f>IF(Deník!$R156&lt;&gt;"",IF(Deník!$AB156="TP2",IF(AND(Deník!$R156&gt;=0,Deník!$R156&lt;=1),"BE",Deník!$R156),""),"")</f>
        <v/>
      </c>
      <c r="CH156" s="233" t="str">
        <f>IF(Deník!$R156&lt;&gt;"",IF(Deník!$AB156="TP3",IF(AND(Deník!$R156&gt;=0,Deník!$R156&lt;=1),"BE",Deník!$R156),""),"")</f>
        <v/>
      </c>
      <c r="CI156" s="233" t="str">
        <f>IF(Deník!$R156&lt;&gt;"",IF(Deník!$AB156="Trailing SL",IF(AND(Deník!$R156&gt;=0,Deník!$R156&lt;=1),"BE",Deník!$R156),""),"")</f>
        <v/>
      </c>
      <c r="CJ156" s="233" t="str">
        <f>IF(Deník!$R156&lt;&gt;"",IF(Deník!$AB156="Manual",IF(AND(Deník!$R156&gt;=0,Deník!$R156&lt;=1),"BE",Deník!$R156),""),"")</f>
        <v/>
      </c>
      <c r="CK156" s="233"/>
      <c r="CL156" s="233" t="str">
        <f>IF(Deník!$R156&lt;0,IF(Deník!$AC156=Statistika!$F$117,Deník!$R156,""),"")</f>
        <v/>
      </c>
      <c r="CM156" s="233" t="str">
        <f>IF(Deník!$R156&lt;0,IF(Deník!$AC156=Statistika!$F$118,Deník!$R156,""),"")</f>
        <v/>
      </c>
      <c r="CN156" s="233" t="str">
        <f>IF(Deník!$R156&lt;0,IF(Deník!$AC156=Statistika!$F$119,Deník!$R156,""),"")</f>
        <v/>
      </c>
      <c r="CO156" s="233" t="str">
        <f>IF(Deník!$R156&lt;0,IF(Deník!$AC156=Statistika!$F$120,Deník!$R156,""),"")</f>
        <v/>
      </c>
      <c r="CP156" s="233" t="str">
        <f>IF(Deník!$R156&lt;0,IF(Deník!$AC156=Statistika!$F$121,Deník!$R156,""),"")</f>
        <v/>
      </c>
      <c r="CQ156" s="233" t="str">
        <f>IF(Deník!$R156&lt;0,IF(Deník!$AC156=Statistika!$F$122,Deník!$R156,""),"")</f>
        <v/>
      </c>
      <c r="CR156" s="233" t="str">
        <f>IF(Deník!$R156&lt;0,IF(Deník!$AC156=Statistika!$F$123,Deník!$R156,""),"")</f>
        <v/>
      </c>
      <c r="CS156" s="233" t="str">
        <f>IF(Deník!$R156&lt;0,IF(Deník!$AC156=Statistika!$F$124,Deník!$R156,""),"")</f>
        <v/>
      </c>
      <c r="CT156" s="233" t="str">
        <f>IF(Deník!$R156&lt;0,IF(Deník!$AC156=Statistika!$F$125,Deník!$R156,""),"")</f>
        <v/>
      </c>
      <c r="CU156" s="233"/>
      <c r="CV156" s="233" t="str">
        <f>IF(Deník!$R156&lt;0,IF(Deník!$AD156=$CV$2,Deník!$R156,""),"")</f>
        <v/>
      </c>
      <c r="CW156" s="233" t="str">
        <f>IF(Deník!$R156&lt;0,IF(Deník!$AD156=$CW$2,Deník!$R156,""),"")</f>
        <v/>
      </c>
      <c r="CX156" s="233" t="str">
        <f>IF(Deník!$R156&lt;0,IF(Deník!$AD156=$CX$2,Deník!$R156,""),"")</f>
        <v/>
      </c>
      <c r="CY156" s="233" t="str">
        <f>IF(Deník!$R156&lt;0,IF(Deník!$AD156=$CY$2,Deník!$R156,""),"")</f>
        <v/>
      </c>
      <c r="CZ156" s="233" t="str">
        <f>IF(Deník!$R156&lt;0,IF(Deník!$AD156=$CZ$2,Deník!$R156,""),"")</f>
        <v/>
      </c>
      <c r="DL156" s="221">
        <f t="shared" si="10"/>
        <v>93847.029999999984</v>
      </c>
      <c r="DM156" s="220">
        <f t="shared" si="9"/>
        <v>-6.1529700000000132E-2</v>
      </c>
      <c r="DO156" s="50">
        <f>Deník!W157</f>
        <v>0</v>
      </c>
      <c r="DP156" s="102" t="str">
        <f>IF(AND(Deník!W157&gt;0),1,"")</f>
        <v/>
      </c>
      <c r="DQ156" s="102">
        <f>IF(AND(Deník!W157&lt;=0),1,"")</f>
        <v>1</v>
      </c>
      <c r="DR156" s="227"/>
      <c r="DS156" s="228"/>
      <c r="DT156" s="85"/>
      <c r="DU156" s="54">
        <f>IF(MONTH(Deník!$C156)=DU$2,Deník!$W156,"")</f>
        <v>0</v>
      </c>
      <c r="DV156" s="222" t="str">
        <f>IF(MONTH(Deník!$C156)=DV$2,Deník!$W156,"")</f>
        <v/>
      </c>
      <c r="DW156" s="222" t="str">
        <f>IF(MONTH(Deník!$C156)=DW$2,Deník!$W156,"")</f>
        <v/>
      </c>
      <c r="DX156" s="222" t="str">
        <f>IF(MONTH(Deník!$C156)=DX$2,Deník!$W156,"")</f>
        <v/>
      </c>
      <c r="DY156" s="222" t="str">
        <f>IF(MONTH(Deník!$C156)=DY$2,Deník!$W156,"")</f>
        <v/>
      </c>
      <c r="DZ156" s="222" t="str">
        <f>IF(MONTH(Deník!$C156)=DZ$2,Deník!$W156,"")</f>
        <v/>
      </c>
      <c r="EA156" s="222" t="str">
        <f>IF(MONTH(Deník!$C156)=EA$2,Deník!$W156,"")</f>
        <v/>
      </c>
      <c r="EB156" s="222" t="str">
        <f>IF(MONTH(Deník!$C156)=EB$2,Deník!$W156,"")</f>
        <v/>
      </c>
      <c r="EC156" s="222" t="str">
        <f>IF(MONTH(Deník!$C156)=EC$2,Deník!$W156,"")</f>
        <v/>
      </c>
      <c r="ED156" s="222" t="str">
        <f>IF(MONTH(Deník!$C156)=ED$2,Deník!$W156,"")</f>
        <v/>
      </c>
      <c r="EE156" s="222" t="str">
        <f>IF(MONTH(Deník!$C156)=EE$2,Deník!$W156,"")</f>
        <v/>
      </c>
      <c r="EF156" s="222" t="str">
        <f>IF(MONTH(Deník!$C156)=EF$2,Deník!$W156,"")</f>
        <v/>
      </c>
      <c r="EI156" s="600" t="str">
        <f>IF(Deník!$W156&lt;&gt;"",IF(Deník!$B156=Statistika!$F$63,Deník!$W156,""),"")</f>
        <v/>
      </c>
      <c r="EJ156" s="13" t="str">
        <f>IF(Deník!$W156&lt;&gt;"",IF(Deník!$B156=Statistika!$F$64,Deník!$W156,""),"")</f>
        <v/>
      </c>
      <c r="EK156" s="13" t="str">
        <f>IF(Deník!$W156&lt;&gt;"",IF(Deník!$B156=Statistika!$F$65,Deník!$W156,""),"")</f>
        <v/>
      </c>
      <c r="EL156" s="13" t="str">
        <f>IF(Deník!$W156&lt;&gt;"",IF(Deník!$B156=Statistika!$F$66,Deník!$W156,""),"")</f>
        <v/>
      </c>
      <c r="EM156" s="13" t="str">
        <f>IF(Deník!$W156&lt;&gt;"",IF(Deník!$B156=Statistika!$F$67,Deník!$W156,""),"")</f>
        <v/>
      </c>
      <c r="EN156" s="13" t="str">
        <f>IF(Deník!$W156&lt;&gt;"",IF(Deník!$B156=Statistika!$F$68,Deník!$W156,""),"")</f>
        <v/>
      </c>
      <c r="EO156" s="13" t="str">
        <f>IF(Deník!$W156&lt;&gt;"",IF(Deník!$B156=Statistika!$F$69,Deník!$W156,""),"")</f>
        <v/>
      </c>
      <c r="EP156" s="601" t="str">
        <f>IF(Deník!$W156&lt;&gt;"",IF(Deník!$B156=Statistika!$F$70,Deník!$W156,""),"")</f>
        <v/>
      </c>
      <c r="EQ156" s="90"/>
      <c r="ER156" s="63" t="str">
        <f>IF(Deník!$W156&lt;&gt;"",IF(Deník!$J156="L",Deník!$W156,""),"")</f>
        <v/>
      </c>
      <c r="ES156" s="13" t="str">
        <f>IF(Deník!$W156&lt;&gt;"",IF(Deník!$J156="S",Deník!$W156,""),"")</f>
        <v/>
      </c>
      <c r="ET156" s="95"/>
      <c r="EU156" s="88"/>
      <c r="EV156" s="63" t="str">
        <f>IF(WEEKDAY(Deník!$C156,2)=1,Deník!$W156,"")</f>
        <v/>
      </c>
      <c r="EW156" s="13" t="str">
        <f>IF(WEEKDAY(Deník!$C156,2)=2,Deník!$W156,"")</f>
        <v/>
      </c>
      <c r="EX156" s="13" t="str">
        <f>IF(WEEKDAY(Deník!$C156,2)=3,Deník!$W156,"")</f>
        <v/>
      </c>
      <c r="EY156" s="13" t="str">
        <f>IF(WEEKDAY(Deník!$C156,2)=4,Deník!$W156,"")</f>
        <v/>
      </c>
      <c r="EZ156" s="60" t="str">
        <f>IF(WEEKDAY(Deník!$C156,2)=5,Deník!$W156,"")</f>
        <v/>
      </c>
      <c r="FA156" s="99"/>
      <c r="FB156" s="100">
        <f>Deník!D156</f>
        <v>0</v>
      </c>
      <c r="FC156" s="63">
        <f>IF($FB156&lt;&gt;"",IF(AND($FB156&gt;=FC$2,$FB156&lt;=FC$3),Deník!$W156,""))</f>
        <v>0</v>
      </c>
      <c r="FD156" s="63" t="str">
        <f>IF($FB156&lt;&gt;"",IF(AND($FB156&gt;=FD$2,$FB156&lt;=FD$3),Deník!$W156,""))</f>
        <v/>
      </c>
      <c r="FE156" s="63" t="str">
        <f>IF($FB156&lt;&gt;"",IF(AND($FB156&gt;=FE$2,$FB156&lt;=FE$3),Deník!$W156,""))</f>
        <v/>
      </c>
      <c r="FF156" s="63" t="str">
        <f>IF($FB156&lt;&gt;"",IF(AND($FB156&gt;=FF$2,$FB156&lt;=FF$3),Deník!$W156,""))</f>
        <v/>
      </c>
      <c r="FG156" s="63" t="str">
        <f>IF($FB156&lt;&gt;"",IF(AND($FB156&gt;=FG$2,$FB156&lt;=FG$3),Deník!$W156,""))</f>
        <v/>
      </c>
      <c r="FH156" s="63" t="str">
        <f>IF($FB156&lt;&gt;"",IF(AND($FB156&gt;=FH$2,$FB156&lt;=FH$3),Deník!$W156,""))</f>
        <v/>
      </c>
      <c r="FI156" s="63" t="str">
        <f>IF($FB156&lt;&gt;"",IF(AND($FB156&gt;=FI$2,$FB156&lt;=FI$3),Deník!$W156,""))</f>
        <v/>
      </c>
      <c r="FJ156" s="63" t="str">
        <f>IF($FB156&lt;&gt;"",IF(AND($FB156&gt;=FJ$2,$FB156&lt;=FJ$3),Deník!$W156,""))</f>
        <v/>
      </c>
      <c r="FK156" s="63" t="str">
        <f>IF($FB156&lt;&gt;"",IF(AND($FB156&gt;=FK$2,$FB156&lt;=FK$3),Deník!$W156,""))</f>
        <v/>
      </c>
      <c r="FL156" s="63" t="str">
        <f>IF($FB156&lt;&gt;"",IF(AND($FB156&gt;=FL$2,$FB156&lt;=FL$3),Deník!$W156,""))</f>
        <v/>
      </c>
      <c r="FM156" s="63" t="str">
        <f>IF($FB156&lt;&gt;"",IF(AND($FB156&gt;=FM$2,$FB156&lt;=FM$3),Deník!$W156,""))</f>
        <v/>
      </c>
      <c r="FN156" s="13"/>
      <c r="FO156" s="20" t="str">
        <f>IF(Deník!$W156&gt;1,Deník!$W156,"")</f>
        <v/>
      </c>
      <c r="FP156" s="20" t="str">
        <f>IF(Deník!$W156&lt;0,Deník!$W156,"")</f>
        <v/>
      </c>
      <c r="FQ156" s="17"/>
      <c r="FS156" s="233"/>
      <c r="FT156" s="233" t="str">
        <f>IF(Deník!$W156&lt;&gt;"",IF(Deník!$Y156=Statistika!$F$78,Deník!$W156,""),"")</f>
        <v/>
      </c>
      <c r="FU156" s="233" t="str">
        <f>IF(Deník!$W156&lt;&gt;"",IF(Deník!$Y156=Statistika!$F$79,Deník!$W156,""),"")</f>
        <v/>
      </c>
      <c r="FV156" s="233" t="str">
        <f>IF(Deník!$W156&lt;&gt;"",IF(Deník!$Y156=Statistika!$F$80,Deník!$W156,""),"")</f>
        <v/>
      </c>
      <c r="FW156" s="233" t="str">
        <f>IF(Deník!$W156&lt;&gt;"",IF(Deník!$Y156=Statistika!$F$81,Deník!$W156,""),"")</f>
        <v/>
      </c>
      <c r="FX156" s="233" t="str">
        <f>IF(Deník!$W156&lt;&gt;"",IF(Deník!$Y156=Statistika!$F$82,Deník!$W156,""),"")</f>
        <v/>
      </c>
      <c r="FY156" s="233" t="str">
        <f>IF(Deník!$W156&lt;&gt;"",IF(Deník!$Y156=Statistika!$F$83,Deník!$W156,""),"")</f>
        <v/>
      </c>
      <c r="FZ156" s="233" t="str">
        <f>IF(Deník!$W156&lt;&gt;"",IF(Deník!$Y156=Statistika!$F$84,Deník!$W156,""),"")</f>
        <v/>
      </c>
      <c r="GA156" s="233" t="str">
        <f>IF(Deník!$W156&lt;&gt;"",IF(Deník!$Y156=Statistika!$F$85,Deník!$W156,""),"")</f>
        <v/>
      </c>
      <c r="GB156" s="233" t="str">
        <f>IF(Deník!$W156&lt;&gt;"",IF(Deník!$Y156=Statistika!$F$86,Deník!$W156,""),"")</f>
        <v/>
      </c>
      <c r="GC156" s="233" t="str">
        <f>IF(Deník!$W156&lt;&gt;"",IF(Deník!$Y156=Statistika!$F$87,Deník!$W156,""),"")</f>
        <v/>
      </c>
      <c r="GD156" s="233" t="str">
        <f>IF(Deník!$W156&lt;&gt;"",IF(Deník!$Y156=Statistika!$F$88,Deník!$W156,""),"")</f>
        <v/>
      </c>
      <c r="GE156" s="233" t="str">
        <f>IF(Deník!$W156&lt;&gt;"",IF(Deník!$Y156=Statistika!$F$89,Deník!$W156,""),"")</f>
        <v/>
      </c>
      <c r="GF156" s="233" t="str">
        <f>IF(Deník!$W156&lt;&gt;"",IF(Deník!$Y156=Statistika!$F$90,Deník!$W156,""),"")</f>
        <v/>
      </c>
      <c r="GG156" s="233" t="str">
        <f>IF(Deník!$W156&lt;&gt;"",IF(Deník!$Y156=Statistika!$F$91,Deník!$W156,""),"")</f>
        <v/>
      </c>
      <c r="GH156" s="233"/>
      <c r="GI156" s="233" t="str">
        <f>IF(Deník!$W156&lt;&gt;"",IF(Deník!$AB156=Statistika!$L$100,Deník!$W156,""),"")</f>
        <v/>
      </c>
      <c r="GJ156" s="233" t="str">
        <f>IF(Deník!$W156&lt;&gt;"",IF(Deník!$AB156=Statistika!$L$101,Deník!$W156,""),"")</f>
        <v/>
      </c>
      <c r="GK156" s="233" t="str">
        <f>IF(Deník!$W156&lt;&gt;"",IF(Deník!$AB156=Statistika!$L$102,Deník!$W156,""),"")</f>
        <v/>
      </c>
      <c r="GL156" s="233" t="str">
        <f>IF(Deník!$W156&lt;&gt;"",IF(Deník!$AB156=Statistika!$L$103,Deník!$W156,""),"")</f>
        <v/>
      </c>
      <c r="GM156" s="233" t="str">
        <f>IF(Deník!$W156&lt;&gt;"",IF(Deník!$AB156=Statistika!$L$104,Deník!$W156,""),"")</f>
        <v/>
      </c>
      <c r="GN156" s="233" t="str">
        <f>IF(Deník!$W156&lt;&gt;"",IF(Deník!$AB156=Statistika!$L$105,Deník!$W156,""),"")</f>
        <v/>
      </c>
      <c r="GO156" s="233" t="str">
        <f>IF(Deník!$W156&lt;&gt;"",IF(Deník!$AB156=Statistika!$L$106,Deník!$W156,""),"")</f>
        <v/>
      </c>
      <c r="GP156" s="233" t="str">
        <f>IF(Deník!$W156&lt;&gt;"",IF(Deník!$AB156=Statistika!$L$107,Deník!$W156,""),"")</f>
        <v/>
      </c>
      <c r="GQ156" s="233" t="str">
        <f>IF(Deník!$W156&lt;&gt;"",IF(Deník!$AB156=Statistika!$L$108,Deník!$W156,""),"")</f>
        <v/>
      </c>
      <c r="GS156" s="233" t="str">
        <f>IF(Deník!$W156&lt;0,IF(Deník!$AC156=Statistika!$F$117,Deník!$W156,""),"")</f>
        <v/>
      </c>
      <c r="GT156" s="233" t="str">
        <f>IF(Deník!$W156&lt;0,IF(Deník!$AC156=Statistika!$F$118,Deník!$W156,""),"")</f>
        <v/>
      </c>
      <c r="GU156" s="233" t="str">
        <f>IF(Deník!$W156&lt;0,IF(Deník!$AC156=Statistika!$F$119,Deník!$W156,""),"")</f>
        <v/>
      </c>
      <c r="GV156" s="233" t="str">
        <f>IF(Deník!$W156&lt;0,IF(Deník!$AC156=Statistika!$F$120,Deník!$W156,""),"")</f>
        <v/>
      </c>
      <c r="GW156" s="233" t="str">
        <f>IF(Deník!$W156&lt;0,IF(Deník!$AC156=Statistika!$F$121,Deník!$W156,""),"")</f>
        <v/>
      </c>
      <c r="GX156" s="233" t="str">
        <f>IF(Deník!$W156&lt;0,IF(Deník!$AC156=Statistika!$F$122,Deník!$W156,""),"")</f>
        <v/>
      </c>
      <c r="GY156" s="233" t="str">
        <f>IF(Deník!$W156&lt;0,IF(Deník!$AC156=Statistika!$F$123,Deník!$W156,""),"")</f>
        <v/>
      </c>
      <c r="GZ156" s="233" t="str">
        <f>IF(Deník!$W156&lt;0,IF(Deník!$AC156=Statistika!$F$124,Deník!$W156,""),"")</f>
        <v/>
      </c>
      <c r="HA156" s="233" t="str">
        <f>IF(Deník!$W156&lt;0,IF(Deník!$AC156=Statistika!$F$125,Deník!$W156,""),"")</f>
        <v/>
      </c>
      <c r="HC156" s="233" t="str">
        <f>IF(Deník!$W156&lt;0,IF(Deník!$AD156=Statistika!$F$133,Deník!$W156,""),"")</f>
        <v/>
      </c>
      <c r="HD156" s="233" t="str">
        <f>IF(Deník!$W156&lt;0,IF(Deník!$AD156=Statistika!$F$134,Deník!$W156,""),"")</f>
        <v/>
      </c>
      <c r="HE156" s="233" t="str">
        <f>IF(Deník!$W156&lt;0,IF(Deník!$AD156=Statistika!$F$135,Deník!$W156,""),"")</f>
        <v/>
      </c>
      <c r="HF156" s="233" t="str">
        <f>IF(Deník!$W156&lt;0,IF(Deník!$AD156=Statistika!$F$136,Deník!$W156,""),"")</f>
        <v/>
      </c>
      <c r="HG156" s="233" t="str">
        <f>IF(Deník!$W156&lt;0,IF(Deník!$AD156=Statistika!$F$137,Deník!$W156,""),"")</f>
        <v/>
      </c>
      <c r="ID156" s="8">
        <f>Tabulka4[[#This Row],[Sloupec3]]</f>
        <v>0</v>
      </c>
      <c r="IE156" s="17" t="str">
        <f>IF(AND([1]Deník!$C156&gt;='[1]Měsíční shrnutí'!$D$1,[1]Deník!$C156&lt;='[1]Měsíční shrnutí'!$F$1),[1]Deník!$X156,"")</f>
        <v/>
      </c>
    </row>
    <row r="157" spans="1:239">
      <c r="A157" s="8">
        <f>Deník!C158</f>
        <v>0</v>
      </c>
      <c r="B157" s="50" t="str">
        <f>Deník!R158</f>
        <v/>
      </c>
      <c r="C157" s="102" t="str">
        <f>IF(AND(Deník!R158&gt;1,Deník!R158&lt;&gt;""),1,"")</f>
        <v/>
      </c>
      <c r="D157" s="102" t="str">
        <f>IF(AND(Deník!R158&lt;=0,Deník!R158&lt;&gt;""),1,"")</f>
        <v/>
      </c>
      <c r="E157" s="103" t="str">
        <f>IF(AND(Deník!R158&gt;=0,Deník!R158&lt;=1),1,"")</f>
        <v/>
      </c>
      <c r="F157" s="79" t="str">
        <f>IF(Deník!R158&lt;&gt;"",Deník!R158+F156,"")</f>
        <v/>
      </c>
      <c r="G157" s="85"/>
      <c r="H157" s="54" t="str">
        <f>IF(MONTH(Deník!$C157)=H$2,IF(AND(Deník!$R157&gt;=0,Deník!$R157&lt;=1),"BE",Deník!$R157),"")</f>
        <v/>
      </c>
      <c r="I157" s="11" t="str">
        <f>IF(MONTH(Deník!$C157)=I$2,IF(AND(Deník!$R157&gt;=0,Deník!$R157&lt;=1),"BE",Deník!$R157),"")</f>
        <v/>
      </c>
      <c r="J157" s="11" t="str">
        <f>IF(MONTH(Deník!$C157)=J$2,IF(AND(Deník!$R157&gt;=0,Deník!$R157&lt;=1),"BE",Deník!$R157),"")</f>
        <v/>
      </c>
      <c r="K157" s="11" t="str">
        <f>IF(MONTH(Deník!$C157)=K$2,IF(AND(Deník!$R157&gt;=0,Deník!$R157&lt;=1),"BE",Deník!$R157),"")</f>
        <v/>
      </c>
      <c r="L157" s="11" t="str">
        <f>IF(MONTH(Deník!$C157)=L$2,IF(AND(Deník!$R157&gt;=0,Deník!$R157&lt;=1),"BE",Deník!$R157),"")</f>
        <v/>
      </c>
      <c r="M157" s="11" t="str">
        <f>IF(MONTH(Deník!$C157)=M$2,IF(AND(Deník!$R157&gt;=0,Deník!$R157&lt;=1),"BE",Deník!$R157),"")</f>
        <v/>
      </c>
      <c r="N157" s="11" t="str">
        <f>IF(MONTH(Deník!$C157)=N$2,IF(AND(Deník!$R157&gt;=0,Deník!$R157&lt;=1),"BE",Deník!$R157),"")</f>
        <v/>
      </c>
      <c r="O157" s="11" t="str">
        <f>IF(MONTH(Deník!$C157)=O$2,IF(AND(Deník!$R157&gt;=0,Deník!$R157&lt;=1),"BE",Deník!$R157),"")</f>
        <v/>
      </c>
      <c r="P157" s="11" t="str">
        <f>IF(MONTH(Deník!$C157)=P$2,IF(AND(Deník!$R157&gt;=0,Deník!$R157&lt;=1),"BE",Deník!$R157),"")</f>
        <v/>
      </c>
      <c r="Q157" s="11" t="str">
        <f>IF(MONTH(Deník!$C157)=Q$2,IF(AND(Deník!$R157&gt;=0,Deník!$R157&lt;=1),"BE",Deník!$R157),"")</f>
        <v/>
      </c>
      <c r="R157" s="11" t="str">
        <f>IF(MONTH(Deník!$C157)=R$2,IF(AND(Deník!$R157&gt;=0,Deník!$R157&lt;=1),"BE",Deník!$R157),"")</f>
        <v/>
      </c>
      <c r="S157" s="57" t="str">
        <f>IF(MONTH(Deník!$C157)=S$2,IF(AND(Deník!$R157&gt;=0,Deník!$R157&lt;=1),"BE",Deník!$R157),"")</f>
        <v/>
      </c>
      <c r="U157" s="12"/>
      <c r="V157" s="12"/>
      <c r="X157" s="600" t="str">
        <f>IF(Deník!$R157&lt;&gt;"",IF(Deník!$B157=Statistika!$F$63,IF(AND(Deník!$R157&gt;=0,Deník!$R157&lt;=1),"BE",Deník!$R157),""),"")</f>
        <v/>
      </c>
      <c r="Y157" s="13" t="str">
        <f>IF(Deník!$R157&lt;&gt;"",IF(Deník!$B157=Statistika!$F$64,IF(AND(Deník!$R157&gt;=0,Deník!$R157&lt;=1),"BE",Deník!$R157),""),"")</f>
        <v/>
      </c>
      <c r="Z157" s="13" t="str">
        <f>IF(Deník!$R157&lt;&gt;"",IF(Deník!$B157=Statistika!$F$65,IF(AND(Deník!$R157&gt;=0,Deník!$R157&lt;=1),"BE",Deník!$R157),""),"")</f>
        <v/>
      </c>
      <c r="AA157" s="13" t="str">
        <f>IF(Deník!$R157&lt;&gt;"",IF(Deník!$B157=Statistika!$F$66,IF(AND(Deník!$R157&gt;=0,Deník!$R157&lt;=1),"BE",Deník!$R157),""),"")</f>
        <v/>
      </c>
      <c r="AB157" s="13" t="str">
        <f>IF(Deník!$R157&lt;&gt;"",IF(Deník!$B157=Statistika!$F$67,IF(AND(Deník!$R157&gt;=0,Deník!$R157&lt;=1),"BE",Deník!$R157),""),"")</f>
        <v/>
      </c>
      <c r="AC157" s="13" t="str">
        <f>IF(Deník!$R157&lt;&gt;"",IF(Deník!$B157=Statistika!$F$68,IF(AND(Deník!$R157&gt;=0,Deník!$R157&lt;=1),"BE",Deník!$R157),""),"")</f>
        <v/>
      </c>
      <c r="AD157" s="13" t="str">
        <f>IF(Deník!$R157&lt;&gt;"",IF(Deník!$B157=Statistika!$F$69,IF(AND(Deník!$R157&gt;=0,Deník!$R157&lt;=1),"BE",Deník!$R157),""),"")</f>
        <v/>
      </c>
      <c r="AE157" s="601" t="str">
        <f>IF(Deník!$R157&lt;&gt;"",IF(Deník!$B157=Statistika!$F$70,IF(AND(Deník!$R157&gt;=0,Deník!$R157&lt;=1),"BE",Deník!$R157),""),"")</f>
        <v/>
      </c>
      <c r="AF157" s="90"/>
      <c r="AG157" s="63" t="str">
        <f>IF(Deník!$R157&lt;&gt;"",IF(Deník!$J157="L",IF(AND(Deník!$R157&gt;=0,Deník!$R157&lt;=1),"BE",Deník!$R157),""),"")</f>
        <v/>
      </c>
      <c r="AH157" s="13" t="str">
        <f>IF(Deník!$R157&lt;&gt;"",IF(Deník!$J157="S",IF(AND(Deník!$R157&gt;=0,Deník!$R157&lt;=1),"BE",Deník!$R157),""),"")</f>
        <v/>
      </c>
      <c r="AI157" s="95"/>
      <c r="AJ157" s="71" t="str">
        <f>IF(Deník!N158&lt;&gt;"",Deník!N158*-1,"")</f>
        <v/>
      </c>
      <c r="AK157" s="88"/>
      <c r="AL157" s="63" t="str">
        <f>IF(WEEKDAY(Deník!$C157,2)=1,IF(AND(Deník!$R157&gt;=0,Deník!$R157&lt;=1),"BE",Deník!$R157),"")</f>
        <v/>
      </c>
      <c r="AM157" s="13" t="str">
        <f>IF(WEEKDAY(Deník!$C157,2)=2,IF(AND(Deník!$R157&gt;=0,Deník!$R157&lt;=1),"BE",Deník!$R157),"")</f>
        <v/>
      </c>
      <c r="AN157" s="13" t="str">
        <f>IF(WEEKDAY(Deník!$C157,2)=3,IF(AND(Deník!$R157&gt;=0,Deník!$R157&lt;=1),"BE",Deník!$R157),"")</f>
        <v/>
      </c>
      <c r="AO157" s="13" t="str">
        <f>IF(WEEKDAY(Deník!$C157,2)=4,IF(AND(Deník!$R157&gt;=0,Deník!$R157&lt;=1),"BE",Deník!$R157),"")</f>
        <v/>
      </c>
      <c r="AP157" s="60" t="str">
        <f>IF(WEEKDAY(Deník!$C157,2)=5,IF(AND(Deník!$R157&gt;=0,Deník!$R157&lt;=1),"BE",Deník!$R157),"")</f>
        <v/>
      </c>
      <c r="AQ157" s="99"/>
      <c r="AR157" s="100">
        <f>Deník!D157</f>
        <v>0</v>
      </c>
      <c r="AS157" s="63" t="str">
        <f>IF(Deník!$D157&lt;&gt;"",IF(AND(Deník!$D157&gt;=AS$2,Deník!$D157&lt;=AS$3),IF(AND(Deník!$R157&gt;=0,Deník!$R157&lt;=1),"BE",Deník!$R157),""),"")</f>
        <v/>
      </c>
      <c r="AT157" s="63" t="str">
        <f>IF(Deník!$D157&lt;&gt;"",IF(AND(Deník!$D157&gt;=AT$2,Deník!$D157&lt;=AT$3),IF(AND(Deník!$R157&gt;=0,Deník!$R157&lt;=1),"BE",Deník!$R157),""),"")</f>
        <v/>
      </c>
      <c r="AU157" s="63" t="str">
        <f>IF(Deník!$D157&lt;&gt;"",IF(AND(Deník!$D157&gt;=AU$2,Deník!$D157&lt;=AU$3),IF(AND(Deník!$R157&gt;=0,Deník!$R157&lt;=1),"BE",Deník!$R157),""),"")</f>
        <v/>
      </c>
      <c r="AV157" s="63" t="str">
        <f>IF(Deník!$D157&lt;&gt;"",IF(AND(Deník!$D157&gt;=AV$2,Deník!$D157&lt;=AV$3),IF(AND(Deník!$R157&gt;=0,Deník!$R157&lt;=1),"BE",Deník!$R157),""),"")</f>
        <v/>
      </c>
      <c r="AW157" s="63" t="str">
        <f>IF(Deník!$D157&lt;&gt;"",IF(AND(Deník!$D157&gt;=AW$2,Deník!$D157&lt;=AW$3),IF(AND(Deník!$R157&gt;=0,Deník!$R157&lt;=1),"BE",Deník!$R157),""),"")</f>
        <v/>
      </c>
      <c r="AX157" s="63" t="str">
        <f>IF(Deník!$D157&lt;&gt;"",IF(AND(Deník!$D157&gt;=AX$2,Deník!$D157&lt;=AX$3),IF(AND(Deník!$R157&gt;=0,Deník!$R157&lt;=1),"BE",Deník!$R157),""),"")</f>
        <v/>
      </c>
      <c r="AY157" s="63" t="str">
        <f>IF(Deník!$D157&lt;&gt;"",IF(AND(Deník!$D157&gt;=AY$2,Deník!$D157&lt;=AY$3),IF(AND(Deník!$R157&gt;=0,Deník!$R157&lt;=1),"BE",Deník!$R157),""),"")</f>
        <v/>
      </c>
      <c r="AZ157" s="63" t="str">
        <f>IF(Deník!$D157&lt;&gt;"",IF(AND(Deník!$D157&gt;=AZ$2,Deník!$D157&lt;=AZ$3),IF(AND(Deník!$R157&gt;=0,Deník!$R157&lt;=1),"BE",Deník!$R157),""),"")</f>
        <v/>
      </c>
      <c r="BA157" s="63" t="str">
        <f>IF(Deník!$D157&lt;&gt;"",IF(AND(Deník!$D157&gt;=BA$2,Deník!$D157&lt;=BA$3),IF(AND(Deník!$R157&gt;=0,Deník!$R157&lt;=1),"BE",Deník!$R157),""),"")</f>
        <v/>
      </c>
      <c r="BB157" s="63" t="str">
        <f>IF(Deník!$D157&lt;&gt;"",IF(AND(Deník!$D157&gt;=BB$2,Deník!$D157&lt;=BB$3),IF(AND(Deník!$R157&gt;=0,Deník!$R157&lt;=1),"BE",Deník!$R157),""),"")</f>
        <v/>
      </c>
      <c r="BC157" s="71" t="str">
        <f>IF(Deník!$D157&lt;&gt;"",IF(AND(Deník!$D157&gt;=BC$2,Deník!$D157&lt;=BC$3),IF(AND(Deník!$R157&gt;=0,Deník!$R157&lt;=1),"BE",Deník!$R157),""),"")</f>
        <v/>
      </c>
      <c r="BD157" s="20" t="str">
        <f>IF(Deník!$J158="S",(Deník!$M158-Deník!$K158),IF(Deník!$J158="L",(Deník!$K158-Deník!$M158),""))</f>
        <v/>
      </c>
      <c r="BE157" s="20" t="str">
        <f>IF(Deník!$J158="S",(Deník!$K158-Deník!$O158),IF(Deník!$J158="L",(Deník!$O158-Deník!$K158),""))</f>
        <v/>
      </c>
      <c r="BF157" s="20" t="str">
        <f>IF(Deník!$J158="S",(Deník!$K158-Deník!$L158),IF(Deník!$J158="L",(Deník!$L158-Deník!$K158),""))</f>
        <v/>
      </c>
      <c r="BG157" s="20" t="str">
        <f>IF(Deník!$J158="S",(Deník!$K158-Deník!$S158),IF(Deník!$J158="L",(Deník!$S158-Deník!$K158),""))</f>
        <v/>
      </c>
      <c r="BH157" s="20" t="str">
        <f>IF(Deník!$J158="S",(Deník!$K158-Deník!$U158),IF(Deník!$J158="L",(Deník!$U158-Deník!$K158),""))</f>
        <v/>
      </c>
      <c r="BI157" s="20" t="str">
        <f>IF(Deník!$R157&gt;1,Deník!$R157,"")</f>
        <v/>
      </c>
      <c r="BJ157" s="20" t="str">
        <f>IF(Deník!$R157&lt;0,Deník!$R157,"")</f>
        <v/>
      </c>
      <c r="BK157" s="17"/>
      <c r="BM157" s="233" t="str">
        <f>IF(Deník!$R157&lt;&gt;"",IF(Deník!$Y157=Statistika!$F$78,IF(AND(Deník!$R157&gt;=0,Deník!$R157&lt;=1),"BE",Deník!$R157),""),"")</f>
        <v/>
      </c>
      <c r="BN157" s="233" t="str">
        <f>IF(Deník!$R157&lt;&gt;"",IF(Deník!$Y157=Statistika!$F$79,IF(AND(Deník!$R157&gt;=0,Deník!$R157&lt;=1),"BE",Deník!$R157),""),"")</f>
        <v/>
      </c>
      <c r="BO157" s="233" t="str">
        <f>IF(Deník!$R157&lt;&gt;"",IF(Deník!$Y157=Statistika!$F$80,IF(AND(Deník!$R157&gt;=0,Deník!$R157&lt;=1),"BE",Deník!$R157),""),"")</f>
        <v/>
      </c>
      <c r="BP157" s="233" t="str">
        <f>IF(Deník!$R157&lt;&gt;"",IF(Deník!$Y157=Statistika!$F$81,IF(AND(Deník!$R157&gt;=0,Deník!$R157&lt;=1),"BE",Deník!$R157),""),"")</f>
        <v/>
      </c>
      <c r="BQ157" s="233" t="str">
        <f>IF(Deník!$R157&lt;&gt;"",IF(Deník!$Y157=Statistika!$F$82,IF(AND(Deník!$R157&gt;=0,Deník!$R157&lt;=1),"BE",Deník!$R157),""),"")</f>
        <v/>
      </c>
      <c r="BR157" s="233" t="str">
        <f>IF(Deník!$R157&lt;&gt;"",IF(Deník!$Y157=Statistika!$F$83,IF(AND(Deník!$R157&gt;=0,Deník!$R157&lt;=1),"BE",Deník!$R157),""),"")</f>
        <v/>
      </c>
      <c r="BS157" s="233" t="str">
        <f>IF(Deník!$R157&lt;&gt;"",IF(Deník!$Y157=Statistika!$F$84,IF(AND(Deník!$R157&gt;=0,Deník!$R157&lt;=1),"BE",Deník!$R157),""),"")</f>
        <v/>
      </c>
      <c r="BT157" s="233" t="str">
        <f>IF(Deník!$R157&lt;&gt;"",IF(Deník!$Y157=Statistika!$F$85,IF(AND(Deník!$R157&gt;=0,Deník!$R157&lt;=1),"BE",Deník!$R157),""),"")</f>
        <v/>
      </c>
      <c r="BU157" s="233" t="str">
        <f>IF(Deník!$R157&lt;&gt;"",IF(Deník!$Y157=Statistika!$F$86,IF(AND(Deník!$R157&gt;=0,Deník!$R157&lt;=1),"BE",Deník!$R157),""),"")</f>
        <v/>
      </c>
      <c r="BV157" s="233" t="str">
        <f>IF(Deník!$R157&lt;&gt;"",IF(Deník!$Y157=Statistika!$F$87,IF(AND(Deník!$R157&gt;=0,Deník!$R157&lt;=1),"BE",Deník!$R157),""),"")</f>
        <v/>
      </c>
      <c r="BW157" s="233" t="str">
        <f>IF(Deník!$R157&lt;&gt;"",IF(Deník!$Y157=Statistika!$F$88,IF(AND(Deník!$R157&gt;=0,Deník!$R157&lt;=1),"BE",Deník!$R157),""),"")</f>
        <v/>
      </c>
      <c r="BX157" s="233" t="str">
        <f>IF(Deník!$R157&lt;&gt;"",IF(Deník!$Y157=Statistika!$F$89,IF(AND(Deník!$R157&gt;=0,Deník!$R157&lt;=1),"BE",Deník!$R157),""),"")</f>
        <v/>
      </c>
      <c r="BY157" s="233" t="str">
        <f>IF(Deník!$R157&lt;&gt;"",IF(Deník!$Y157=Statistika!$F$90,IF(AND(Deník!$R157&gt;=0,Deník!$R157&lt;=1),"BE",Deník!$R157),""),"")</f>
        <v/>
      </c>
      <c r="BZ157" s="233" t="str">
        <f>IF(Deník!$R157&lt;&gt;"",IF(Deník!$Y157=Statistika!$F$91,IF(AND(Deník!$R157&gt;=0,Deník!$R157&lt;=1),"BE",Deník!$R157),""),"")</f>
        <v/>
      </c>
      <c r="CA157" s="233"/>
      <c r="CB157" s="233" t="str">
        <f>IF(Deník!$R157&lt;&gt;"",IF(Deník!$AB157="SL",IF(AND(Deník!$R157&gt;=0,Deník!$R157&lt;=1),"BE",Deník!$R157),""),"")</f>
        <v/>
      </c>
      <c r="CC157" s="233" t="str">
        <f>IF(Deník!$R157&lt;&gt;"",IF(Deník!$AB157="BE10",IF(AND(Deník!$R157&gt;=0,Deník!$R157&lt;=1),"BE",Deník!$R157),""),"")</f>
        <v/>
      </c>
      <c r="CD157" s="233" t="str">
        <f>IF(Deník!$R157&lt;&gt;"",IF(Deník!$AB157="BE15",IF(AND(Deník!$R157&gt;=0,Deník!$R157&lt;=1),"BE",Deník!$R157),""),"")</f>
        <v/>
      </c>
      <c r="CE157" s="233" t="str">
        <f>IF(Deník!$R157&lt;&gt;"",IF(Deník!$AB157="BE20",IF(AND(Deník!$R157&gt;=0,Deník!$R157&lt;=1),"BE",Deník!$R157),""),"")</f>
        <v/>
      </c>
      <c r="CF157" s="233" t="str">
        <f>IF(Deník!$R157&lt;&gt;"",IF(Deník!$AB157="TP1",IF(AND(Deník!$R157&gt;=0,Deník!$R157&lt;=1),"BE",Deník!$R157),""),"")</f>
        <v/>
      </c>
      <c r="CG157" s="233" t="str">
        <f>IF(Deník!$R157&lt;&gt;"",IF(Deník!$AB157="TP2",IF(AND(Deník!$R157&gt;=0,Deník!$R157&lt;=1),"BE",Deník!$R157),""),"")</f>
        <v/>
      </c>
      <c r="CH157" s="233" t="str">
        <f>IF(Deník!$R157&lt;&gt;"",IF(Deník!$AB157="TP3",IF(AND(Deník!$R157&gt;=0,Deník!$R157&lt;=1),"BE",Deník!$R157),""),"")</f>
        <v/>
      </c>
      <c r="CI157" s="233" t="str">
        <f>IF(Deník!$R157&lt;&gt;"",IF(Deník!$AB157="Trailing SL",IF(AND(Deník!$R157&gt;=0,Deník!$R157&lt;=1),"BE",Deník!$R157),""),"")</f>
        <v/>
      </c>
      <c r="CJ157" s="233" t="str">
        <f>IF(Deník!$R157&lt;&gt;"",IF(Deník!$AB157="Manual",IF(AND(Deník!$R157&gt;=0,Deník!$R157&lt;=1),"BE",Deník!$R157),""),"")</f>
        <v/>
      </c>
      <c r="CK157" s="233"/>
      <c r="CL157" s="233" t="str">
        <f>IF(Deník!$R157&lt;0,IF(Deník!$AC157=Statistika!$F$117,Deník!$R157,""),"")</f>
        <v/>
      </c>
      <c r="CM157" s="233" t="str">
        <f>IF(Deník!$R157&lt;0,IF(Deník!$AC157=Statistika!$F$118,Deník!$R157,""),"")</f>
        <v/>
      </c>
      <c r="CN157" s="233" t="str">
        <f>IF(Deník!$R157&lt;0,IF(Deník!$AC157=Statistika!$F$119,Deník!$R157,""),"")</f>
        <v/>
      </c>
      <c r="CO157" s="233" t="str">
        <f>IF(Deník!$R157&lt;0,IF(Deník!$AC157=Statistika!$F$120,Deník!$R157,""),"")</f>
        <v/>
      </c>
      <c r="CP157" s="233" t="str">
        <f>IF(Deník!$R157&lt;0,IF(Deník!$AC157=Statistika!$F$121,Deník!$R157,""),"")</f>
        <v/>
      </c>
      <c r="CQ157" s="233" t="str">
        <f>IF(Deník!$R157&lt;0,IF(Deník!$AC157=Statistika!$F$122,Deník!$R157,""),"")</f>
        <v/>
      </c>
      <c r="CR157" s="233" t="str">
        <f>IF(Deník!$R157&lt;0,IF(Deník!$AC157=Statistika!$F$123,Deník!$R157,""),"")</f>
        <v/>
      </c>
      <c r="CS157" s="233" t="str">
        <f>IF(Deník!$R157&lt;0,IF(Deník!$AC157=Statistika!$F$124,Deník!$R157,""),"")</f>
        <v/>
      </c>
      <c r="CT157" s="233" t="str">
        <f>IF(Deník!$R157&lt;0,IF(Deník!$AC157=Statistika!$F$125,Deník!$R157,""),"")</f>
        <v/>
      </c>
      <c r="CU157" s="233"/>
      <c r="CV157" s="233" t="str">
        <f>IF(Deník!$R157&lt;0,IF(Deník!$AD157=$CV$2,Deník!$R157,""),"")</f>
        <v/>
      </c>
      <c r="CW157" s="233" t="str">
        <f>IF(Deník!$R157&lt;0,IF(Deník!$AD157=$CW$2,Deník!$R157,""),"")</f>
        <v/>
      </c>
      <c r="CX157" s="233" t="str">
        <f>IF(Deník!$R157&lt;0,IF(Deník!$AD157=$CX$2,Deník!$R157,""),"")</f>
        <v/>
      </c>
      <c r="CY157" s="233" t="str">
        <f>IF(Deník!$R157&lt;0,IF(Deník!$AD157=$CY$2,Deník!$R157,""),"")</f>
        <v/>
      </c>
      <c r="CZ157" s="233" t="str">
        <f>IF(Deník!$R157&lt;0,IF(Deník!$AD157=$CZ$2,Deník!$R157,""),"")</f>
        <v/>
      </c>
      <c r="DL157" s="221">
        <f t="shared" si="10"/>
        <v>93847.029999999984</v>
      </c>
      <c r="DM157" s="220">
        <f t="shared" si="9"/>
        <v>-6.1529700000000132E-2</v>
      </c>
      <c r="DO157" s="50">
        <f>Deník!W158</f>
        <v>0</v>
      </c>
      <c r="DP157" s="102" t="str">
        <f>IF(AND(Deník!W158&gt;0),1,"")</f>
        <v/>
      </c>
      <c r="DQ157" s="102">
        <f>IF(AND(Deník!W158&lt;=0),1,"")</f>
        <v>1</v>
      </c>
      <c r="DR157" s="227"/>
      <c r="DS157" s="228"/>
      <c r="DT157" s="85"/>
      <c r="DU157" s="54">
        <f>IF(MONTH(Deník!$C157)=DU$2,Deník!$W157,"")</f>
        <v>0</v>
      </c>
      <c r="DV157" s="222" t="str">
        <f>IF(MONTH(Deník!$C157)=DV$2,Deník!$W157,"")</f>
        <v/>
      </c>
      <c r="DW157" s="222" t="str">
        <f>IF(MONTH(Deník!$C157)=DW$2,Deník!$W157,"")</f>
        <v/>
      </c>
      <c r="DX157" s="222" t="str">
        <f>IF(MONTH(Deník!$C157)=DX$2,Deník!$W157,"")</f>
        <v/>
      </c>
      <c r="DY157" s="222" t="str">
        <f>IF(MONTH(Deník!$C157)=DY$2,Deník!$W157,"")</f>
        <v/>
      </c>
      <c r="DZ157" s="222" t="str">
        <f>IF(MONTH(Deník!$C157)=DZ$2,Deník!$W157,"")</f>
        <v/>
      </c>
      <c r="EA157" s="222" t="str">
        <f>IF(MONTH(Deník!$C157)=EA$2,Deník!$W157,"")</f>
        <v/>
      </c>
      <c r="EB157" s="222" t="str">
        <f>IF(MONTH(Deník!$C157)=EB$2,Deník!$W157,"")</f>
        <v/>
      </c>
      <c r="EC157" s="222" t="str">
        <f>IF(MONTH(Deník!$C157)=EC$2,Deník!$W157,"")</f>
        <v/>
      </c>
      <c r="ED157" s="222" t="str">
        <f>IF(MONTH(Deník!$C157)=ED$2,Deník!$W157,"")</f>
        <v/>
      </c>
      <c r="EE157" s="222" t="str">
        <f>IF(MONTH(Deník!$C157)=EE$2,Deník!$W157,"")</f>
        <v/>
      </c>
      <c r="EF157" s="222" t="str">
        <f>IF(MONTH(Deník!$C157)=EF$2,Deník!$W157,"")</f>
        <v/>
      </c>
      <c r="EI157" s="600" t="str">
        <f>IF(Deník!$W157&lt;&gt;"",IF(Deník!$B157=Statistika!$F$63,Deník!$W157,""),"")</f>
        <v/>
      </c>
      <c r="EJ157" s="13" t="str">
        <f>IF(Deník!$W157&lt;&gt;"",IF(Deník!$B157=Statistika!$F$64,Deník!$W157,""),"")</f>
        <v/>
      </c>
      <c r="EK157" s="13" t="str">
        <f>IF(Deník!$W157&lt;&gt;"",IF(Deník!$B157=Statistika!$F$65,Deník!$W157,""),"")</f>
        <v/>
      </c>
      <c r="EL157" s="13" t="str">
        <f>IF(Deník!$W157&lt;&gt;"",IF(Deník!$B157=Statistika!$F$66,Deník!$W157,""),"")</f>
        <v/>
      </c>
      <c r="EM157" s="13" t="str">
        <f>IF(Deník!$W157&lt;&gt;"",IF(Deník!$B157=Statistika!$F$67,Deník!$W157,""),"")</f>
        <v/>
      </c>
      <c r="EN157" s="13" t="str">
        <f>IF(Deník!$W157&lt;&gt;"",IF(Deník!$B157=Statistika!$F$68,Deník!$W157,""),"")</f>
        <v/>
      </c>
      <c r="EO157" s="13" t="str">
        <f>IF(Deník!$W157&lt;&gt;"",IF(Deník!$B157=Statistika!$F$69,Deník!$W157,""),"")</f>
        <v/>
      </c>
      <c r="EP157" s="601" t="str">
        <f>IF(Deník!$W157&lt;&gt;"",IF(Deník!$B157=Statistika!$F$70,Deník!$W157,""),"")</f>
        <v/>
      </c>
      <c r="EQ157" s="90"/>
      <c r="ER157" s="63" t="str">
        <f>IF(Deník!$W157&lt;&gt;"",IF(Deník!$J157="L",Deník!$W157,""),"")</f>
        <v/>
      </c>
      <c r="ES157" s="13" t="str">
        <f>IF(Deník!$W157&lt;&gt;"",IF(Deník!$J157="S",Deník!$W157,""),"")</f>
        <v/>
      </c>
      <c r="ET157" s="95"/>
      <c r="EU157" s="88"/>
      <c r="EV157" s="63" t="str">
        <f>IF(WEEKDAY(Deník!$C157,2)=1,Deník!$W157,"")</f>
        <v/>
      </c>
      <c r="EW157" s="13" t="str">
        <f>IF(WEEKDAY(Deník!$C157,2)=2,Deník!$W157,"")</f>
        <v/>
      </c>
      <c r="EX157" s="13" t="str">
        <f>IF(WEEKDAY(Deník!$C157,2)=3,Deník!$W157,"")</f>
        <v/>
      </c>
      <c r="EY157" s="13" t="str">
        <f>IF(WEEKDAY(Deník!$C157,2)=4,Deník!$W157,"")</f>
        <v/>
      </c>
      <c r="EZ157" s="60" t="str">
        <f>IF(WEEKDAY(Deník!$C157,2)=5,Deník!$W157,"")</f>
        <v/>
      </c>
      <c r="FA157" s="99"/>
      <c r="FB157" s="100">
        <f>Deník!D157</f>
        <v>0</v>
      </c>
      <c r="FC157" s="63">
        <f>IF($FB157&lt;&gt;"",IF(AND($FB157&gt;=FC$2,$FB157&lt;=FC$3),Deník!$W157,""))</f>
        <v>0</v>
      </c>
      <c r="FD157" s="63" t="str">
        <f>IF($FB157&lt;&gt;"",IF(AND($FB157&gt;=FD$2,$FB157&lt;=FD$3),Deník!$W157,""))</f>
        <v/>
      </c>
      <c r="FE157" s="63" t="str">
        <f>IF($FB157&lt;&gt;"",IF(AND($FB157&gt;=FE$2,$FB157&lt;=FE$3),Deník!$W157,""))</f>
        <v/>
      </c>
      <c r="FF157" s="63" t="str">
        <f>IF($FB157&lt;&gt;"",IF(AND($FB157&gt;=FF$2,$FB157&lt;=FF$3),Deník!$W157,""))</f>
        <v/>
      </c>
      <c r="FG157" s="63" t="str">
        <f>IF($FB157&lt;&gt;"",IF(AND($FB157&gt;=FG$2,$FB157&lt;=FG$3),Deník!$W157,""))</f>
        <v/>
      </c>
      <c r="FH157" s="63" t="str">
        <f>IF($FB157&lt;&gt;"",IF(AND($FB157&gt;=FH$2,$FB157&lt;=FH$3),Deník!$W157,""))</f>
        <v/>
      </c>
      <c r="FI157" s="63" t="str">
        <f>IF($FB157&lt;&gt;"",IF(AND($FB157&gt;=FI$2,$FB157&lt;=FI$3),Deník!$W157,""))</f>
        <v/>
      </c>
      <c r="FJ157" s="63" t="str">
        <f>IF($FB157&lt;&gt;"",IF(AND($FB157&gt;=FJ$2,$FB157&lt;=FJ$3),Deník!$W157,""))</f>
        <v/>
      </c>
      <c r="FK157" s="63" t="str">
        <f>IF($FB157&lt;&gt;"",IF(AND($FB157&gt;=FK$2,$FB157&lt;=FK$3),Deník!$W157,""))</f>
        <v/>
      </c>
      <c r="FL157" s="63" t="str">
        <f>IF($FB157&lt;&gt;"",IF(AND($FB157&gt;=FL$2,$FB157&lt;=FL$3),Deník!$W157,""))</f>
        <v/>
      </c>
      <c r="FM157" s="63" t="str">
        <f>IF($FB157&lt;&gt;"",IF(AND($FB157&gt;=FM$2,$FB157&lt;=FM$3),Deník!$W157,""))</f>
        <v/>
      </c>
      <c r="FN157" s="13"/>
      <c r="FO157" s="20" t="str">
        <f>IF(Deník!$W157&gt;1,Deník!$W157,"")</f>
        <v/>
      </c>
      <c r="FP157" s="20" t="str">
        <f>IF(Deník!$W157&lt;0,Deník!$W157,"")</f>
        <v/>
      </c>
      <c r="FQ157" s="17"/>
      <c r="FS157" s="233"/>
      <c r="FT157" s="233" t="str">
        <f>IF(Deník!$W157&lt;&gt;"",IF(Deník!$Y157=Statistika!$F$78,Deník!$W157,""),"")</f>
        <v/>
      </c>
      <c r="FU157" s="233" t="str">
        <f>IF(Deník!$W157&lt;&gt;"",IF(Deník!$Y157=Statistika!$F$79,Deník!$W157,""),"")</f>
        <v/>
      </c>
      <c r="FV157" s="233" t="str">
        <f>IF(Deník!$W157&lt;&gt;"",IF(Deník!$Y157=Statistika!$F$80,Deník!$W157,""),"")</f>
        <v/>
      </c>
      <c r="FW157" s="233" t="str">
        <f>IF(Deník!$W157&lt;&gt;"",IF(Deník!$Y157=Statistika!$F$81,Deník!$W157,""),"")</f>
        <v/>
      </c>
      <c r="FX157" s="233" t="str">
        <f>IF(Deník!$W157&lt;&gt;"",IF(Deník!$Y157=Statistika!$F$82,Deník!$W157,""),"")</f>
        <v/>
      </c>
      <c r="FY157" s="233" t="str">
        <f>IF(Deník!$W157&lt;&gt;"",IF(Deník!$Y157=Statistika!$F$83,Deník!$W157,""),"")</f>
        <v/>
      </c>
      <c r="FZ157" s="233" t="str">
        <f>IF(Deník!$W157&lt;&gt;"",IF(Deník!$Y157=Statistika!$F$84,Deník!$W157,""),"")</f>
        <v/>
      </c>
      <c r="GA157" s="233" t="str">
        <f>IF(Deník!$W157&lt;&gt;"",IF(Deník!$Y157=Statistika!$F$85,Deník!$W157,""),"")</f>
        <v/>
      </c>
      <c r="GB157" s="233" t="str">
        <f>IF(Deník!$W157&lt;&gt;"",IF(Deník!$Y157=Statistika!$F$86,Deník!$W157,""),"")</f>
        <v/>
      </c>
      <c r="GC157" s="233" t="str">
        <f>IF(Deník!$W157&lt;&gt;"",IF(Deník!$Y157=Statistika!$F$87,Deník!$W157,""),"")</f>
        <v/>
      </c>
      <c r="GD157" s="233" t="str">
        <f>IF(Deník!$W157&lt;&gt;"",IF(Deník!$Y157=Statistika!$F$88,Deník!$W157,""),"")</f>
        <v/>
      </c>
      <c r="GE157" s="233" t="str">
        <f>IF(Deník!$W157&lt;&gt;"",IF(Deník!$Y157=Statistika!$F$89,Deník!$W157,""),"")</f>
        <v/>
      </c>
      <c r="GF157" s="233" t="str">
        <f>IF(Deník!$W157&lt;&gt;"",IF(Deník!$Y157=Statistika!$F$90,Deník!$W157,""),"")</f>
        <v/>
      </c>
      <c r="GG157" s="233" t="str">
        <f>IF(Deník!$W157&lt;&gt;"",IF(Deník!$Y157=Statistika!$F$91,Deník!$W157,""),"")</f>
        <v/>
      </c>
      <c r="GH157" s="233"/>
      <c r="GI157" s="233" t="str">
        <f>IF(Deník!$W157&lt;&gt;"",IF(Deník!$AB157=Statistika!$L$100,Deník!$W157,""),"")</f>
        <v/>
      </c>
      <c r="GJ157" s="233" t="str">
        <f>IF(Deník!$W157&lt;&gt;"",IF(Deník!$AB157=Statistika!$L$101,Deník!$W157,""),"")</f>
        <v/>
      </c>
      <c r="GK157" s="233" t="str">
        <f>IF(Deník!$W157&lt;&gt;"",IF(Deník!$AB157=Statistika!$L$102,Deník!$W157,""),"")</f>
        <v/>
      </c>
      <c r="GL157" s="233" t="str">
        <f>IF(Deník!$W157&lt;&gt;"",IF(Deník!$AB157=Statistika!$L$103,Deník!$W157,""),"")</f>
        <v/>
      </c>
      <c r="GM157" s="233" t="str">
        <f>IF(Deník!$W157&lt;&gt;"",IF(Deník!$AB157=Statistika!$L$104,Deník!$W157,""),"")</f>
        <v/>
      </c>
      <c r="GN157" s="233" t="str">
        <f>IF(Deník!$W157&lt;&gt;"",IF(Deník!$AB157=Statistika!$L$105,Deník!$W157,""),"")</f>
        <v/>
      </c>
      <c r="GO157" s="233" t="str">
        <f>IF(Deník!$W157&lt;&gt;"",IF(Deník!$AB157=Statistika!$L$106,Deník!$W157,""),"")</f>
        <v/>
      </c>
      <c r="GP157" s="233" t="str">
        <f>IF(Deník!$W157&lt;&gt;"",IF(Deník!$AB157=Statistika!$L$107,Deník!$W157,""),"")</f>
        <v/>
      </c>
      <c r="GQ157" s="233" t="str">
        <f>IF(Deník!$W157&lt;&gt;"",IF(Deník!$AB157=Statistika!$L$108,Deník!$W157,""),"")</f>
        <v/>
      </c>
      <c r="GS157" s="233" t="str">
        <f>IF(Deník!$W157&lt;0,IF(Deník!$AC157=Statistika!$F$117,Deník!$W157,""),"")</f>
        <v/>
      </c>
      <c r="GT157" s="233" t="str">
        <f>IF(Deník!$W157&lt;0,IF(Deník!$AC157=Statistika!$F$118,Deník!$W157,""),"")</f>
        <v/>
      </c>
      <c r="GU157" s="233" t="str">
        <f>IF(Deník!$W157&lt;0,IF(Deník!$AC157=Statistika!$F$119,Deník!$W157,""),"")</f>
        <v/>
      </c>
      <c r="GV157" s="233" t="str">
        <f>IF(Deník!$W157&lt;0,IF(Deník!$AC157=Statistika!$F$120,Deník!$W157,""),"")</f>
        <v/>
      </c>
      <c r="GW157" s="233" t="str">
        <f>IF(Deník!$W157&lt;0,IF(Deník!$AC157=Statistika!$F$121,Deník!$W157,""),"")</f>
        <v/>
      </c>
      <c r="GX157" s="233" t="str">
        <f>IF(Deník!$W157&lt;0,IF(Deník!$AC157=Statistika!$F$122,Deník!$W157,""),"")</f>
        <v/>
      </c>
      <c r="GY157" s="233" t="str">
        <f>IF(Deník!$W157&lt;0,IF(Deník!$AC157=Statistika!$F$123,Deník!$W157,""),"")</f>
        <v/>
      </c>
      <c r="GZ157" s="233" t="str">
        <f>IF(Deník!$W157&lt;0,IF(Deník!$AC157=Statistika!$F$124,Deník!$W157,""),"")</f>
        <v/>
      </c>
      <c r="HA157" s="233" t="str">
        <f>IF(Deník!$W157&lt;0,IF(Deník!$AC157=Statistika!$F$125,Deník!$W157,""),"")</f>
        <v/>
      </c>
      <c r="HC157" s="233" t="str">
        <f>IF(Deník!$W157&lt;0,IF(Deník!$AD157=Statistika!$F$133,Deník!$W157,""),"")</f>
        <v/>
      </c>
      <c r="HD157" s="233" t="str">
        <f>IF(Deník!$W157&lt;0,IF(Deník!$AD157=Statistika!$F$134,Deník!$W157,""),"")</f>
        <v/>
      </c>
      <c r="HE157" s="233" t="str">
        <f>IF(Deník!$W157&lt;0,IF(Deník!$AD157=Statistika!$F$135,Deník!$W157,""),"")</f>
        <v/>
      </c>
      <c r="HF157" s="233" t="str">
        <f>IF(Deník!$W157&lt;0,IF(Deník!$AD157=Statistika!$F$136,Deník!$W157,""),"")</f>
        <v/>
      </c>
      <c r="HG157" s="233" t="str">
        <f>IF(Deník!$W157&lt;0,IF(Deník!$AD157=Statistika!$F$137,Deník!$W157,""),"")</f>
        <v/>
      </c>
      <c r="ID157" s="8">
        <f>Tabulka4[[#This Row],[Sloupec3]]</f>
        <v>0</v>
      </c>
      <c r="IE157" s="17" t="str">
        <f>IF(AND([1]Deník!$C157&gt;='[1]Měsíční shrnutí'!$D$1,[1]Deník!$C157&lt;='[1]Měsíční shrnutí'!$F$1),[1]Deník!$X157,"")</f>
        <v/>
      </c>
    </row>
    <row r="158" spans="1:239">
      <c r="A158" s="8">
        <f>Deník!C159</f>
        <v>0</v>
      </c>
      <c r="B158" s="50" t="str">
        <f>Deník!R159</f>
        <v/>
      </c>
      <c r="C158" s="102" t="str">
        <f>IF(AND(Deník!R159&gt;1,Deník!R159&lt;&gt;""),1,"")</f>
        <v/>
      </c>
      <c r="D158" s="102" t="str">
        <f>IF(AND(Deník!R159&lt;=0,Deník!R159&lt;&gt;""),1,"")</f>
        <v/>
      </c>
      <c r="E158" s="103" t="str">
        <f>IF(AND(Deník!R159&gt;=0,Deník!R159&lt;=1),1,"")</f>
        <v/>
      </c>
      <c r="F158" s="79" t="str">
        <f>IF(Deník!R159&lt;&gt;"",Deník!R159+F157,"")</f>
        <v/>
      </c>
      <c r="G158" s="85"/>
      <c r="H158" s="54" t="str">
        <f>IF(MONTH(Deník!$C158)=H$2,IF(AND(Deník!$R158&gt;=0,Deník!$R158&lt;=1),"BE",Deník!$R158),"")</f>
        <v/>
      </c>
      <c r="I158" s="11" t="str">
        <f>IF(MONTH(Deník!$C158)=I$2,IF(AND(Deník!$R158&gt;=0,Deník!$R158&lt;=1),"BE",Deník!$R158),"")</f>
        <v/>
      </c>
      <c r="J158" s="11" t="str">
        <f>IF(MONTH(Deník!$C158)=J$2,IF(AND(Deník!$R158&gt;=0,Deník!$R158&lt;=1),"BE",Deník!$R158),"")</f>
        <v/>
      </c>
      <c r="K158" s="11" t="str">
        <f>IF(MONTH(Deník!$C158)=K$2,IF(AND(Deník!$R158&gt;=0,Deník!$R158&lt;=1),"BE",Deník!$R158),"")</f>
        <v/>
      </c>
      <c r="L158" s="11" t="str">
        <f>IF(MONTH(Deník!$C158)=L$2,IF(AND(Deník!$R158&gt;=0,Deník!$R158&lt;=1),"BE",Deník!$R158),"")</f>
        <v/>
      </c>
      <c r="M158" s="11" t="str">
        <f>IF(MONTH(Deník!$C158)=M$2,IF(AND(Deník!$R158&gt;=0,Deník!$R158&lt;=1),"BE",Deník!$R158),"")</f>
        <v/>
      </c>
      <c r="N158" s="11" t="str">
        <f>IF(MONTH(Deník!$C158)=N$2,IF(AND(Deník!$R158&gt;=0,Deník!$R158&lt;=1),"BE",Deník!$R158),"")</f>
        <v/>
      </c>
      <c r="O158" s="11" t="str">
        <f>IF(MONTH(Deník!$C158)=O$2,IF(AND(Deník!$R158&gt;=0,Deník!$R158&lt;=1),"BE",Deník!$R158),"")</f>
        <v/>
      </c>
      <c r="P158" s="11" t="str">
        <f>IF(MONTH(Deník!$C158)=P$2,IF(AND(Deník!$R158&gt;=0,Deník!$R158&lt;=1),"BE",Deník!$R158),"")</f>
        <v/>
      </c>
      <c r="Q158" s="11" t="str">
        <f>IF(MONTH(Deník!$C158)=Q$2,IF(AND(Deník!$R158&gt;=0,Deník!$R158&lt;=1),"BE",Deník!$R158),"")</f>
        <v/>
      </c>
      <c r="R158" s="11" t="str">
        <f>IF(MONTH(Deník!$C158)=R$2,IF(AND(Deník!$R158&gt;=0,Deník!$R158&lt;=1),"BE",Deník!$R158),"")</f>
        <v/>
      </c>
      <c r="S158" s="57" t="str">
        <f>IF(MONTH(Deník!$C158)=S$2,IF(AND(Deník!$R158&gt;=0,Deník!$R158&lt;=1),"BE",Deník!$R158),"")</f>
        <v/>
      </c>
      <c r="U158" s="12"/>
      <c r="V158" s="12"/>
      <c r="X158" s="600" t="str">
        <f>IF(Deník!$R158&lt;&gt;"",IF(Deník!$B158=Statistika!$F$63,IF(AND(Deník!$R158&gt;=0,Deník!$R158&lt;=1),"BE",Deník!$R158),""),"")</f>
        <v/>
      </c>
      <c r="Y158" s="13" t="str">
        <f>IF(Deník!$R158&lt;&gt;"",IF(Deník!$B158=Statistika!$F$64,IF(AND(Deník!$R158&gt;=0,Deník!$R158&lt;=1),"BE",Deník!$R158),""),"")</f>
        <v/>
      </c>
      <c r="Z158" s="13" t="str">
        <f>IF(Deník!$R158&lt;&gt;"",IF(Deník!$B158=Statistika!$F$65,IF(AND(Deník!$R158&gt;=0,Deník!$R158&lt;=1),"BE",Deník!$R158),""),"")</f>
        <v/>
      </c>
      <c r="AA158" s="13" t="str">
        <f>IF(Deník!$R158&lt;&gt;"",IF(Deník!$B158=Statistika!$F$66,IF(AND(Deník!$R158&gt;=0,Deník!$R158&lt;=1),"BE",Deník!$R158),""),"")</f>
        <v/>
      </c>
      <c r="AB158" s="13" t="str">
        <f>IF(Deník!$R158&lt;&gt;"",IF(Deník!$B158=Statistika!$F$67,IF(AND(Deník!$R158&gt;=0,Deník!$R158&lt;=1),"BE",Deník!$R158),""),"")</f>
        <v/>
      </c>
      <c r="AC158" s="13" t="str">
        <f>IF(Deník!$R158&lt;&gt;"",IF(Deník!$B158=Statistika!$F$68,IF(AND(Deník!$R158&gt;=0,Deník!$R158&lt;=1),"BE",Deník!$R158),""),"")</f>
        <v/>
      </c>
      <c r="AD158" s="13" t="str">
        <f>IF(Deník!$R158&lt;&gt;"",IF(Deník!$B158=Statistika!$F$69,IF(AND(Deník!$R158&gt;=0,Deník!$R158&lt;=1),"BE",Deník!$R158),""),"")</f>
        <v/>
      </c>
      <c r="AE158" s="601" t="str">
        <f>IF(Deník!$R158&lt;&gt;"",IF(Deník!$B158=Statistika!$F$70,IF(AND(Deník!$R158&gt;=0,Deník!$R158&lt;=1),"BE",Deník!$R158),""),"")</f>
        <v/>
      </c>
      <c r="AF158" s="90"/>
      <c r="AG158" s="63" t="str">
        <f>IF(Deník!$R158&lt;&gt;"",IF(Deník!$J158="L",IF(AND(Deník!$R158&gt;=0,Deník!$R158&lt;=1),"BE",Deník!$R158),""),"")</f>
        <v/>
      </c>
      <c r="AH158" s="13" t="str">
        <f>IF(Deník!$R158&lt;&gt;"",IF(Deník!$J158="S",IF(AND(Deník!$R158&gt;=0,Deník!$R158&lt;=1),"BE",Deník!$R158),""),"")</f>
        <v/>
      </c>
      <c r="AI158" s="95"/>
      <c r="AJ158" s="71" t="str">
        <f>IF(Deník!N159&lt;&gt;"",Deník!N159*-1,"")</f>
        <v/>
      </c>
      <c r="AK158" s="88"/>
      <c r="AL158" s="63" t="str">
        <f>IF(WEEKDAY(Deník!$C158,2)=1,IF(AND(Deník!$R158&gt;=0,Deník!$R158&lt;=1),"BE",Deník!$R158),"")</f>
        <v/>
      </c>
      <c r="AM158" s="13" t="str">
        <f>IF(WEEKDAY(Deník!$C158,2)=2,IF(AND(Deník!$R158&gt;=0,Deník!$R158&lt;=1),"BE",Deník!$R158),"")</f>
        <v/>
      </c>
      <c r="AN158" s="13" t="str">
        <f>IF(WEEKDAY(Deník!$C158,2)=3,IF(AND(Deník!$R158&gt;=0,Deník!$R158&lt;=1),"BE",Deník!$R158),"")</f>
        <v/>
      </c>
      <c r="AO158" s="13" t="str">
        <f>IF(WEEKDAY(Deník!$C158,2)=4,IF(AND(Deník!$R158&gt;=0,Deník!$R158&lt;=1),"BE",Deník!$R158),"")</f>
        <v/>
      </c>
      <c r="AP158" s="60" t="str">
        <f>IF(WEEKDAY(Deník!$C158,2)=5,IF(AND(Deník!$R158&gt;=0,Deník!$R158&lt;=1),"BE",Deník!$R158),"")</f>
        <v/>
      </c>
      <c r="AQ158" s="99"/>
      <c r="AR158" s="100">
        <f>Deník!D158</f>
        <v>0</v>
      </c>
      <c r="AS158" s="63" t="str">
        <f>IF(Deník!$D158&lt;&gt;"",IF(AND(Deník!$D158&gt;=AS$2,Deník!$D158&lt;=AS$3),IF(AND(Deník!$R158&gt;=0,Deník!$R158&lt;=1),"BE",Deník!$R158),""),"")</f>
        <v/>
      </c>
      <c r="AT158" s="63" t="str">
        <f>IF(Deník!$D158&lt;&gt;"",IF(AND(Deník!$D158&gt;=AT$2,Deník!$D158&lt;=AT$3),IF(AND(Deník!$R158&gt;=0,Deník!$R158&lt;=1),"BE",Deník!$R158),""),"")</f>
        <v/>
      </c>
      <c r="AU158" s="63" t="str">
        <f>IF(Deník!$D158&lt;&gt;"",IF(AND(Deník!$D158&gt;=AU$2,Deník!$D158&lt;=AU$3),IF(AND(Deník!$R158&gt;=0,Deník!$R158&lt;=1),"BE",Deník!$R158),""),"")</f>
        <v/>
      </c>
      <c r="AV158" s="63" t="str">
        <f>IF(Deník!$D158&lt;&gt;"",IF(AND(Deník!$D158&gt;=AV$2,Deník!$D158&lt;=AV$3),IF(AND(Deník!$R158&gt;=0,Deník!$R158&lt;=1),"BE",Deník!$R158),""),"")</f>
        <v/>
      </c>
      <c r="AW158" s="63" t="str">
        <f>IF(Deník!$D158&lt;&gt;"",IF(AND(Deník!$D158&gt;=AW$2,Deník!$D158&lt;=AW$3),IF(AND(Deník!$R158&gt;=0,Deník!$R158&lt;=1),"BE",Deník!$R158),""),"")</f>
        <v/>
      </c>
      <c r="AX158" s="63" t="str">
        <f>IF(Deník!$D158&lt;&gt;"",IF(AND(Deník!$D158&gt;=AX$2,Deník!$D158&lt;=AX$3),IF(AND(Deník!$R158&gt;=0,Deník!$R158&lt;=1),"BE",Deník!$R158),""),"")</f>
        <v/>
      </c>
      <c r="AY158" s="63" t="str">
        <f>IF(Deník!$D158&lt;&gt;"",IF(AND(Deník!$D158&gt;=AY$2,Deník!$D158&lt;=AY$3),IF(AND(Deník!$R158&gt;=0,Deník!$R158&lt;=1),"BE",Deník!$R158),""),"")</f>
        <v/>
      </c>
      <c r="AZ158" s="63" t="str">
        <f>IF(Deník!$D158&lt;&gt;"",IF(AND(Deník!$D158&gt;=AZ$2,Deník!$D158&lt;=AZ$3),IF(AND(Deník!$R158&gt;=0,Deník!$R158&lt;=1),"BE",Deník!$R158),""),"")</f>
        <v/>
      </c>
      <c r="BA158" s="63" t="str">
        <f>IF(Deník!$D158&lt;&gt;"",IF(AND(Deník!$D158&gt;=BA$2,Deník!$D158&lt;=BA$3),IF(AND(Deník!$R158&gt;=0,Deník!$R158&lt;=1),"BE",Deník!$R158),""),"")</f>
        <v/>
      </c>
      <c r="BB158" s="63" t="str">
        <f>IF(Deník!$D158&lt;&gt;"",IF(AND(Deník!$D158&gt;=BB$2,Deník!$D158&lt;=BB$3),IF(AND(Deník!$R158&gt;=0,Deník!$R158&lt;=1),"BE",Deník!$R158),""),"")</f>
        <v/>
      </c>
      <c r="BC158" s="71" t="str">
        <f>IF(Deník!$D158&lt;&gt;"",IF(AND(Deník!$D158&gt;=BC$2,Deník!$D158&lt;=BC$3),IF(AND(Deník!$R158&gt;=0,Deník!$R158&lt;=1),"BE",Deník!$R158),""),"")</f>
        <v/>
      </c>
      <c r="BD158" s="20" t="str">
        <f>IF(Deník!$J159="S",(Deník!$M159-Deník!$K159),IF(Deník!$J159="L",(Deník!$K159-Deník!$M159),""))</f>
        <v/>
      </c>
      <c r="BE158" s="20" t="str">
        <f>IF(Deník!$J159="S",(Deník!$K159-Deník!$O159),IF(Deník!$J159="L",(Deník!$O159-Deník!$K159),""))</f>
        <v/>
      </c>
      <c r="BF158" s="20" t="str">
        <f>IF(Deník!$J159="S",(Deník!$K159-Deník!$L159),IF(Deník!$J159="L",(Deník!$L159-Deník!$K159),""))</f>
        <v/>
      </c>
      <c r="BG158" s="20" t="str">
        <f>IF(Deník!$J159="S",(Deník!$K159-Deník!$S159),IF(Deník!$J159="L",(Deník!$S159-Deník!$K159),""))</f>
        <v/>
      </c>
      <c r="BH158" s="20" t="str">
        <f>IF(Deník!$J159="S",(Deník!$K159-Deník!$U159),IF(Deník!$J159="L",(Deník!$U159-Deník!$K159),""))</f>
        <v/>
      </c>
      <c r="BI158" s="20" t="str">
        <f>IF(Deník!$R158&gt;1,Deník!$R158,"")</f>
        <v/>
      </c>
      <c r="BJ158" s="20" t="str">
        <f>IF(Deník!$R158&lt;0,Deník!$R158,"")</f>
        <v/>
      </c>
      <c r="BK158" s="17"/>
      <c r="BM158" s="233" t="str">
        <f>IF(Deník!$R158&lt;&gt;"",IF(Deník!$Y158=Statistika!$F$78,IF(AND(Deník!$R158&gt;=0,Deník!$R158&lt;=1),"BE",Deník!$R158),""),"")</f>
        <v/>
      </c>
      <c r="BN158" s="233" t="str">
        <f>IF(Deník!$R158&lt;&gt;"",IF(Deník!$Y158=Statistika!$F$79,IF(AND(Deník!$R158&gt;=0,Deník!$R158&lt;=1),"BE",Deník!$R158),""),"")</f>
        <v/>
      </c>
      <c r="BO158" s="233" t="str">
        <f>IF(Deník!$R158&lt;&gt;"",IF(Deník!$Y158=Statistika!$F$80,IF(AND(Deník!$R158&gt;=0,Deník!$R158&lt;=1),"BE",Deník!$R158),""),"")</f>
        <v/>
      </c>
      <c r="BP158" s="233" t="str">
        <f>IF(Deník!$R158&lt;&gt;"",IF(Deník!$Y158=Statistika!$F$81,IF(AND(Deník!$R158&gt;=0,Deník!$R158&lt;=1),"BE",Deník!$R158),""),"")</f>
        <v/>
      </c>
      <c r="BQ158" s="233" t="str">
        <f>IF(Deník!$R158&lt;&gt;"",IF(Deník!$Y158=Statistika!$F$82,IF(AND(Deník!$R158&gt;=0,Deník!$R158&lt;=1),"BE",Deník!$R158),""),"")</f>
        <v/>
      </c>
      <c r="BR158" s="233" t="str">
        <f>IF(Deník!$R158&lt;&gt;"",IF(Deník!$Y158=Statistika!$F$83,IF(AND(Deník!$R158&gt;=0,Deník!$R158&lt;=1),"BE",Deník!$R158),""),"")</f>
        <v/>
      </c>
      <c r="BS158" s="233" t="str">
        <f>IF(Deník!$R158&lt;&gt;"",IF(Deník!$Y158=Statistika!$F$84,IF(AND(Deník!$R158&gt;=0,Deník!$R158&lt;=1),"BE",Deník!$R158),""),"")</f>
        <v/>
      </c>
      <c r="BT158" s="233" t="str">
        <f>IF(Deník!$R158&lt;&gt;"",IF(Deník!$Y158=Statistika!$F$85,IF(AND(Deník!$R158&gt;=0,Deník!$R158&lt;=1),"BE",Deník!$R158),""),"")</f>
        <v/>
      </c>
      <c r="BU158" s="233" t="str">
        <f>IF(Deník!$R158&lt;&gt;"",IF(Deník!$Y158=Statistika!$F$86,IF(AND(Deník!$R158&gt;=0,Deník!$R158&lt;=1),"BE",Deník!$R158),""),"")</f>
        <v/>
      </c>
      <c r="BV158" s="233" t="str">
        <f>IF(Deník!$R158&lt;&gt;"",IF(Deník!$Y158=Statistika!$F$87,IF(AND(Deník!$R158&gt;=0,Deník!$R158&lt;=1),"BE",Deník!$R158),""),"")</f>
        <v/>
      </c>
      <c r="BW158" s="233" t="str">
        <f>IF(Deník!$R158&lt;&gt;"",IF(Deník!$Y158=Statistika!$F$88,IF(AND(Deník!$R158&gt;=0,Deník!$R158&lt;=1),"BE",Deník!$R158),""),"")</f>
        <v/>
      </c>
      <c r="BX158" s="233" t="str">
        <f>IF(Deník!$R158&lt;&gt;"",IF(Deník!$Y158=Statistika!$F$89,IF(AND(Deník!$R158&gt;=0,Deník!$R158&lt;=1),"BE",Deník!$R158),""),"")</f>
        <v/>
      </c>
      <c r="BY158" s="233" t="str">
        <f>IF(Deník!$R158&lt;&gt;"",IF(Deník!$Y158=Statistika!$F$90,IF(AND(Deník!$R158&gt;=0,Deník!$R158&lt;=1),"BE",Deník!$R158),""),"")</f>
        <v/>
      </c>
      <c r="BZ158" s="233" t="str">
        <f>IF(Deník!$R158&lt;&gt;"",IF(Deník!$Y158=Statistika!$F$91,IF(AND(Deník!$R158&gt;=0,Deník!$R158&lt;=1),"BE",Deník!$R158),""),"")</f>
        <v/>
      </c>
      <c r="CA158" s="233"/>
      <c r="CB158" s="233" t="str">
        <f>IF(Deník!$R158&lt;&gt;"",IF(Deník!$AB158="SL",IF(AND(Deník!$R158&gt;=0,Deník!$R158&lt;=1),"BE",Deník!$R158),""),"")</f>
        <v/>
      </c>
      <c r="CC158" s="233" t="str">
        <f>IF(Deník!$R158&lt;&gt;"",IF(Deník!$AB158="BE10",IF(AND(Deník!$R158&gt;=0,Deník!$R158&lt;=1),"BE",Deník!$R158),""),"")</f>
        <v/>
      </c>
      <c r="CD158" s="233" t="str">
        <f>IF(Deník!$R158&lt;&gt;"",IF(Deník!$AB158="BE15",IF(AND(Deník!$R158&gt;=0,Deník!$R158&lt;=1),"BE",Deník!$R158),""),"")</f>
        <v/>
      </c>
      <c r="CE158" s="233" t="str">
        <f>IF(Deník!$R158&lt;&gt;"",IF(Deník!$AB158="BE20",IF(AND(Deník!$R158&gt;=0,Deník!$R158&lt;=1),"BE",Deník!$R158),""),"")</f>
        <v/>
      </c>
      <c r="CF158" s="233" t="str">
        <f>IF(Deník!$R158&lt;&gt;"",IF(Deník!$AB158="TP1",IF(AND(Deník!$R158&gt;=0,Deník!$R158&lt;=1),"BE",Deník!$R158),""),"")</f>
        <v/>
      </c>
      <c r="CG158" s="233" t="str">
        <f>IF(Deník!$R158&lt;&gt;"",IF(Deník!$AB158="TP2",IF(AND(Deník!$R158&gt;=0,Deník!$R158&lt;=1),"BE",Deník!$R158),""),"")</f>
        <v/>
      </c>
      <c r="CH158" s="233" t="str">
        <f>IF(Deník!$R158&lt;&gt;"",IF(Deník!$AB158="TP3",IF(AND(Deník!$R158&gt;=0,Deník!$R158&lt;=1),"BE",Deník!$R158),""),"")</f>
        <v/>
      </c>
      <c r="CI158" s="233" t="str">
        <f>IF(Deník!$R158&lt;&gt;"",IF(Deník!$AB158="Trailing SL",IF(AND(Deník!$R158&gt;=0,Deník!$R158&lt;=1),"BE",Deník!$R158),""),"")</f>
        <v/>
      </c>
      <c r="CJ158" s="233" t="str">
        <f>IF(Deník!$R158&lt;&gt;"",IF(Deník!$AB158="Manual",IF(AND(Deník!$R158&gt;=0,Deník!$R158&lt;=1),"BE",Deník!$R158),""),"")</f>
        <v/>
      </c>
      <c r="CK158" s="233"/>
      <c r="CL158" s="233" t="str">
        <f>IF(Deník!$R158&lt;0,IF(Deník!$AC158=Statistika!$F$117,Deník!$R158,""),"")</f>
        <v/>
      </c>
      <c r="CM158" s="233" t="str">
        <f>IF(Deník!$R158&lt;0,IF(Deník!$AC158=Statistika!$F$118,Deník!$R158,""),"")</f>
        <v/>
      </c>
      <c r="CN158" s="233" t="str">
        <f>IF(Deník!$R158&lt;0,IF(Deník!$AC158=Statistika!$F$119,Deník!$R158,""),"")</f>
        <v/>
      </c>
      <c r="CO158" s="233" t="str">
        <f>IF(Deník!$R158&lt;0,IF(Deník!$AC158=Statistika!$F$120,Deník!$R158,""),"")</f>
        <v/>
      </c>
      <c r="CP158" s="233" t="str">
        <f>IF(Deník!$R158&lt;0,IF(Deník!$AC158=Statistika!$F$121,Deník!$R158,""),"")</f>
        <v/>
      </c>
      <c r="CQ158" s="233" t="str">
        <f>IF(Deník!$R158&lt;0,IF(Deník!$AC158=Statistika!$F$122,Deník!$R158,""),"")</f>
        <v/>
      </c>
      <c r="CR158" s="233" t="str">
        <f>IF(Deník!$R158&lt;0,IF(Deník!$AC158=Statistika!$F$123,Deník!$R158,""),"")</f>
        <v/>
      </c>
      <c r="CS158" s="233" t="str">
        <f>IF(Deník!$R158&lt;0,IF(Deník!$AC158=Statistika!$F$124,Deník!$R158,""),"")</f>
        <v/>
      </c>
      <c r="CT158" s="233" t="str">
        <f>IF(Deník!$R158&lt;0,IF(Deník!$AC158=Statistika!$F$125,Deník!$R158,""),"")</f>
        <v/>
      </c>
      <c r="CU158" s="233"/>
      <c r="CV158" s="233" t="str">
        <f>IF(Deník!$R158&lt;0,IF(Deník!$AD158=$CV$2,Deník!$R158,""),"")</f>
        <v/>
      </c>
      <c r="CW158" s="233" t="str">
        <f>IF(Deník!$R158&lt;0,IF(Deník!$AD158=$CW$2,Deník!$R158,""),"")</f>
        <v/>
      </c>
      <c r="CX158" s="233" t="str">
        <f>IF(Deník!$R158&lt;0,IF(Deník!$AD158=$CX$2,Deník!$R158,""),"")</f>
        <v/>
      </c>
      <c r="CY158" s="233" t="str">
        <f>IF(Deník!$R158&lt;0,IF(Deník!$AD158=$CY$2,Deník!$R158,""),"")</f>
        <v/>
      </c>
      <c r="CZ158" s="233" t="str">
        <f>IF(Deník!$R158&lt;0,IF(Deník!$AD158=$CZ$2,Deník!$R158,""),"")</f>
        <v/>
      </c>
      <c r="DL158" s="221">
        <f t="shared" si="10"/>
        <v>93847.029999999984</v>
      </c>
      <c r="DM158" s="220">
        <f t="shared" si="9"/>
        <v>-6.1529700000000132E-2</v>
      </c>
      <c r="DO158" s="50">
        <f>Deník!W159</f>
        <v>0</v>
      </c>
      <c r="DP158" s="102" t="str">
        <f>IF(AND(Deník!W159&gt;0),1,"")</f>
        <v/>
      </c>
      <c r="DQ158" s="102">
        <f>IF(AND(Deník!W159&lt;=0),1,"")</f>
        <v>1</v>
      </c>
      <c r="DR158" s="227"/>
      <c r="DS158" s="228"/>
      <c r="DT158" s="85"/>
      <c r="DU158" s="54">
        <f>IF(MONTH(Deník!$C158)=DU$2,Deník!$W158,"")</f>
        <v>0</v>
      </c>
      <c r="DV158" s="222" t="str">
        <f>IF(MONTH(Deník!$C158)=DV$2,Deník!$W158,"")</f>
        <v/>
      </c>
      <c r="DW158" s="222" t="str">
        <f>IF(MONTH(Deník!$C158)=DW$2,Deník!$W158,"")</f>
        <v/>
      </c>
      <c r="DX158" s="222" t="str">
        <f>IF(MONTH(Deník!$C158)=DX$2,Deník!$W158,"")</f>
        <v/>
      </c>
      <c r="DY158" s="222" t="str">
        <f>IF(MONTH(Deník!$C158)=DY$2,Deník!$W158,"")</f>
        <v/>
      </c>
      <c r="DZ158" s="222" t="str">
        <f>IF(MONTH(Deník!$C158)=DZ$2,Deník!$W158,"")</f>
        <v/>
      </c>
      <c r="EA158" s="222" t="str">
        <f>IF(MONTH(Deník!$C158)=EA$2,Deník!$W158,"")</f>
        <v/>
      </c>
      <c r="EB158" s="222" t="str">
        <f>IF(MONTH(Deník!$C158)=EB$2,Deník!$W158,"")</f>
        <v/>
      </c>
      <c r="EC158" s="222" t="str">
        <f>IF(MONTH(Deník!$C158)=EC$2,Deník!$W158,"")</f>
        <v/>
      </c>
      <c r="ED158" s="222" t="str">
        <f>IF(MONTH(Deník!$C158)=ED$2,Deník!$W158,"")</f>
        <v/>
      </c>
      <c r="EE158" s="222" t="str">
        <f>IF(MONTH(Deník!$C158)=EE$2,Deník!$W158,"")</f>
        <v/>
      </c>
      <c r="EF158" s="222" t="str">
        <f>IF(MONTH(Deník!$C158)=EF$2,Deník!$W158,"")</f>
        <v/>
      </c>
      <c r="EI158" s="600" t="str">
        <f>IF(Deník!$W158&lt;&gt;"",IF(Deník!$B158=Statistika!$F$63,Deník!$W158,""),"")</f>
        <v/>
      </c>
      <c r="EJ158" s="13" t="str">
        <f>IF(Deník!$W158&lt;&gt;"",IF(Deník!$B158=Statistika!$F$64,Deník!$W158,""),"")</f>
        <v/>
      </c>
      <c r="EK158" s="13" t="str">
        <f>IF(Deník!$W158&lt;&gt;"",IF(Deník!$B158=Statistika!$F$65,Deník!$W158,""),"")</f>
        <v/>
      </c>
      <c r="EL158" s="13" t="str">
        <f>IF(Deník!$W158&lt;&gt;"",IF(Deník!$B158=Statistika!$F$66,Deník!$W158,""),"")</f>
        <v/>
      </c>
      <c r="EM158" s="13" t="str">
        <f>IF(Deník!$W158&lt;&gt;"",IF(Deník!$B158=Statistika!$F$67,Deník!$W158,""),"")</f>
        <v/>
      </c>
      <c r="EN158" s="13" t="str">
        <f>IF(Deník!$W158&lt;&gt;"",IF(Deník!$B158=Statistika!$F$68,Deník!$W158,""),"")</f>
        <v/>
      </c>
      <c r="EO158" s="13" t="str">
        <f>IF(Deník!$W158&lt;&gt;"",IF(Deník!$B158=Statistika!$F$69,Deník!$W158,""),"")</f>
        <v/>
      </c>
      <c r="EP158" s="601" t="str">
        <f>IF(Deník!$W158&lt;&gt;"",IF(Deník!$B158=Statistika!$F$70,Deník!$W158,""),"")</f>
        <v/>
      </c>
      <c r="EQ158" s="90"/>
      <c r="ER158" s="63" t="str">
        <f>IF(Deník!$W158&lt;&gt;"",IF(Deník!$J158="L",Deník!$W158,""),"")</f>
        <v/>
      </c>
      <c r="ES158" s="13" t="str">
        <f>IF(Deník!$W158&lt;&gt;"",IF(Deník!$J158="S",Deník!$W158,""),"")</f>
        <v/>
      </c>
      <c r="ET158" s="95"/>
      <c r="EU158" s="88"/>
      <c r="EV158" s="63" t="str">
        <f>IF(WEEKDAY(Deník!$C158,2)=1,Deník!$W158,"")</f>
        <v/>
      </c>
      <c r="EW158" s="13" t="str">
        <f>IF(WEEKDAY(Deník!$C158,2)=2,Deník!$W158,"")</f>
        <v/>
      </c>
      <c r="EX158" s="13" t="str">
        <f>IF(WEEKDAY(Deník!$C158,2)=3,Deník!$W158,"")</f>
        <v/>
      </c>
      <c r="EY158" s="13" t="str">
        <f>IF(WEEKDAY(Deník!$C158,2)=4,Deník!$W158,"")</f>
        <v/>
      </c>
      <c r="EZ158" s="60" t="str">
        <f>IF(WEEKDAY(Deník!$C158,2)=5,Deník!$W158,"")</f>
        <v/>
      </c>
      <c r="FA158" s="99"/>
      <c r="FB158" s="100">
        <f>Deník!D158</f>
        <v>0</v>
      </c>
      <c r="FC158" s="63">
        <f>IF($FB158&lt;&gt;"",IF(AND($FB158&gt;=FC$2,$FB158&lt;=FC$3),Deník!$W158,""))</f>
        <v>0</v>
      </c>
      <c r="FD158" s="63" t="str">
        <f>IF($FB158&lt;&gt;"",IF(AND($FB158&gt;=FD$2,$FB158&lt;=FD$3),Deník!$W158,""))</f>
        <v/>
      </c>
      <c r="FE158" s="63" t="str">
        <f>IF($FB158&lt;&gt;"",IF(AND($FB158&gt;=FE$2,$FB158&lt;=FE$3),Deník!$W158,""))</f>
        <v/>
      </c>
      <c r="FF158" s="63" t="str">
        <f>IF($FB158&lt;&gt;"",IF(AND($FB158&gt;=FF$2,$FB158&lt;=FF$3),Deník!$W158,""))</f>
        <v/>
      </c>
      <c r="FG158" s="63" t="str">
        <f>IF($FB158&lt;&gt;"",IF(AND($FB158&gt;=FG$2,$FB158&lt;=FG$3),Deník!$W158,""))</f>
        <v/>
      </c>
      <c r="FH158" s="63" t="str">
        <f>IF($FB158&lt;&gt;"",IF(AND($FB158&gt;=FH$2,$FB158&lt;=FH$3),Deník!$W158,""))</f>
        <v/>
      </c>
      <c r="FI158" s="63" t="str">
        <f>IF($FB158&lt;&gt;"",IF(AND($FB158&gt;=FI$2,$FB158&lt;=FI$3),Deník!$W158,""))</f>
        <v/>
      </c>
      <c r="FJ158" s="63" t="str">
        <f>IF($FB158&lt;&gt;"",IF(AND($FB158&gt;=FJ$2,$FB158&lt;=FJ$3),Deník!$W158,""))</f>
        <v/>
      </c>
      <c r="FK158" s="63" t="str">
        <f>IF($FB158&lt;&gt;"",IF(AND($FB158&gt;=FK$2,$FB158&lt;=FK$3),Deník!$W158,""))</f>
        <v/>
      </c>
      <c r="FL158" s="63" t="str">
        <f>IF($FB158&lt;&gt;"",IF(AND($FB158&gt;=FL$2,$FB158&lt;=FL$3),Deník!$W158,""))</f>
        <v/>
      </c>
      <c r="FM158" s="63" t="str">
        <f>IF($FB158&lt;&gt;"",IF(AND($FB158&gt;=FM$2,$FB158&lt;=FM$3),Deník!$W158,""))</f>
        <v/>
      </c>
      <c r="FN158" s="13"/>
      <c r="FO158" s="20" t="str">
        <f>IF(Deník!$W158&gt;1,Deník!$W158,"")</f>
        <v/>
      </c>
      <c r="FP158" s="20" t="str">
        <f>IF(Deník!$W158&lt;0,Deník!$W158,"")</f>
        <v/>
      </c>
      <c r="FQ158" s="17"/>
      <c r="FS158" s="233"/>
      <c r="FT158" s="233" t="str">
        <f>IF(Deník!$W158&lt;&gt;"",IF(Deník!$Y158=Statistika!$F$78,Deník!$W158,""),"")</f>
        <v/>
      </c>
      <c r="FU158" s="233" t="str">
        <f>IF(Deník!$W158&lt;&gt;"",IF(Deník!$Y158=Statistika!$F$79,Deník!$W158,""),"")</f>
        <v/>
      </c>
      <c r="FV158" s="233" t="str">
        <f>IF(Deník!$W158&lt;&gt;"",IF(Deník!$Y158=Statistika!$F$80,Deník!$W158,""),"")</f>
        <v/>
      </c>
      <c r="FW158" s="233" t="str">
        <f>IF(Deník!$W158&lt;&gt;"",IF(Deník!$Y158=Statistika!$F$81,Deník!$W158,""),"")</f>
        <v/>
      </c>
      <c r="FX158" s="233" t="str">
        <f>IF(Deník!$W158&lt;&gt;"",IF(Deník!$Y158=Statistika!$F$82,Deník!$W158,""),"")</f>
        <v/>
      </c>
      <c r="FY158" s="233" t="str">
        <f>IF(Deník!$W158&lt;&gt;"",IF(Deník!$Y158=Statistika!$F$83,Deník!$W158,""),"")</f>
        <v/>
      </c>
      <c r="FZ158" s="233" t="str">
        <f>IF(Deník!$W158&lt;&gt;"",IF(Deník!$Y158=Statistika!$F$84,Deník!$W158,""),"")</f>
        <v/>
      </c>
      <c r="GA158" s="233" t="str">
        <f>IF(Deník!$W158&lt;&gt;"",IF(Deník!$Y158=Statistika!$F$85,Deník!$W158,""),"")</f>
        <v/>
      </c>
      <c r="GB158" s="233" t="str">
        <f>IF(Deník!$W158&lt;&gt;"",IF(Deník!$Y158=Statistika!$F$86,Deník!$W158,""),"")</f>
        <v/>
      </c>
      <c r="GC158" s="233" t="str">
        <f>IF(Deník!$W158&lt;&gt;"",IF(Deník!$Y158=Statistika!$F$87,Deník!$W158,""),"")</f>
        <v/>
      </c>
      <c r="GD158" s="233" t="str">
        <f>IF(Deník!$W158&lt;&gt;"",IF(Deník!$Y158=Statistika!$F$88,Deník!$W158,""),"")</f>
        <v/>
      </c>
      <c r="GE158" s="233" t="str">
        <f>IF(Deník!$W158&lt;&gt;"",IF(Deník!$Y158=Statistika!$F$89,Deník!$W158,""),"")</f>
        <v/>
      </c>
      <c r="GF158" s="233" t="str">
        <f>IF(Deník!$W158&lt;&gt;"",IF(Deník!$Y158=Statistika!$F$90,Deník!$W158,""),"")</f>
        <v/>
      </c>
      <c r="GG158" s="233" t="str">
        <f>IF(Deník!$W158&lt;&gt;"",IF(Deník!$Y158=Statistika!$F$91,Deník!$W158,""),"")</f>
        <v/>
      </c>
      <c r="GH158" s="233"/>
      <c r="GI158" s="233" t="str">
        <f>IF(Deník!$W158&lt;&gt;"",IF(Deník!$AB158=Statistika!$L$100,Deník!$W158,""),"")</f>
        <v/>
      </c>
      <c r="GJ158" s="233" t="str">
        <f>IF(Deník!$W158&lt;&gt;"",IF(Deník!$AB158=Statistika!$L$101,Deník!$W158,""),"")</f>
        <v/>
      </c>
      <c r="GK158" s="233" t="str">
        <f>IF(Deník!$W158&lt;&gt;"",IF(Deník!$AB158=Statistika!$L$102,Deník!$W158,""),"")</f>
        <v/>
      </c>
      <c r="GL158" s="233" t="str">
        <f>IF(Deník!$W158&lt;&gt;"",IF(Deník!$AB158=Statistika!$L$103,Deník!$W158,""),"")</f>
        <v/>
      </c>
      <c r="GM158" s="233" t="str">
        <f>IF(Deník!$W158&lt;&gt;"",IF(Deník!$AB158=Statistika!$L$104,Deník!$W158,""),"")</f>
        <v/>
      </c>
      <c r="GN158" s="233" t="str">
        <f>IF(Deník!$W158&lt;&gt;"",IF(Deník!$AB158=Statistika!$L$105,Deník!$W158,""),"")</f>
        <v/>
      </c>
      <c r="GO158" s="233" t="str">
        <f>IF(Deník!$W158&lt;&gt;"",IF(Deník!$AB158=Statistika!$L$106,Deník!$W158,""),"")</f>
        <v/>
      </c>
      <c r="GP158" s="233" t="str">
        <f>IF(Deník!$W158&lt;&gt;"",IF(Deník!$AB158=Statistika!$L$107,Deník!$W158,""),"")</f>
        <v/>
      </c>
      <c r="GQ158" s="233" t="str">
        <f>IF(Deník!$W158&lt;&gt;"",IF(Deník!$AB158=Statistika!$L$108,Deník!$W158,""),"")</f>
        <v/>
      </c>
      <c r="GS158" s="233" t="str">
        <f>IF(Deník!$W158&lt;0,IF(Deník!$AC158=Statistika!$F$117,Deník!$W158,""),"")</f>
        <v/>
      </c>
      <c r="GT158" s="233" t="str">
        <f>IF(Deník!$W158&lt;0,IF(Deník!$AC158=Statistika!$F$118,Deník!$W158,""),"")</f>
        <v/>
      </c>
      <c r="GU158" s="233" t="str">
        <f>IF(Deník!$W158&lt;0,IF(Deník!$AC158=Statistika!$F$119,Deník!$W158,""),"")</f>
        <v/>
      </c>
      <c r="GV158" s="233" t="str">
        <f>IF(Deník!$W158&lt;0,IF(Deník!$AC158=Statistika!$F$120,Deník!$W158,""),"")</f>
        <v/>
      </c>
      <c r="GW158" s="233" t="str">
        <f>IF(Deník!$W158&lt;0,IF(Deník!$AC158=Statistika!$F$121,Deník!$W158,""),"")</f>
        <v/>
      </c>
      <c r="GX158" s="233" t="str">
        <f>IF(Deník!$W158&lt;0,IF(Deník!$AC158=Statistika!$F$122,Deník!$W158,""),"")</f>
        <v/>
      </c>
      <c r="GY158" s="233" t="str">
        <f>IF(Deník!$W158&lt;0,IF(Deník!$AC158=Statistika!$F$123,Deník!$W158,""),"")</f>
        <v/>
      </c>
      <c r="GZ158" s="233" t="str">
        <f>IF(Deník!$W158&lt;0,IF(Deník!$AC158=Statistika!$F$124,Deník!$W158,""),"")</f>
        <v/>
      </c>
      <c r="HA158" s="233" t="str">
        <f>IF(Deník!$W158&lt;0,IF(Deník!$AC158=Statistika!$F$125,Deník!$W158,""),"")</f>
        <v/>
      </c>
      <c r="HC158" s="233" t="str">
        <f>IF(Deník!$W158&lt;0,IF(Deník!$AD158=Statistika!$F$133,Deník!$W158,""),"")</f>
        <v/>
      </c>
      <c r="HD158" s="233" t="str">
        <f>IF(Deník!$W158&lt;0,IF(Deník!$AD158=Statistika!$F$134,Deník!$W158,""),"")</f>
        <v/>
      </c>
      <c r="HE158" s="233" t="str">
        <f>IF(Deník!$W158&lt;0,IF(Deník!$AD158=Statistika!$F$135,Deník!$W158,""),"")</f>
        <v/>
      </c>
      <c r="HF158" s="233" t="str">
        <f>IF(Deník!$W158&lt;0,IF(Deník!$AD158=Statistika!$F$136,Deník!$W158,""),"")</f>
        <v/>
      </c>
      <c r="HG158" s="233" t="str">
        <f>IF(Deník!$W158&lt;0,IF(Deník!$AD158=Statistika!$F$137,Deník!$W158,""),"")</f>
        <v/>
      </c>
      <c r="ID158" s="8">
        <f>Tabulka4[[#This Row],[Sloupec3]]</f>
        <v>0</v>
      </c>
      <c r="IE158" s="17" t="str">
        <f>IF(AND([1]Deník!$C158&gt;='[1]Měsíční shrnutí'!$D$1,[1]Deník!$C158&lt;='[1]Měsíční shrnutí'!$F$1),[1]Deník!$X158,"")</f>
        <v/>
      </c>
    </row>
    <row r="159" spans="1:239">
      <c r="A159" s="8">
        <f>Deník!C160</f>
        <v>0</v>
      </c>
      <c r="B159" s="50" t="str">
        <f>Deník!R160</f>
        <v/>
      </c>
      <c r="C159" s="102" t="str">
        <f>IF(AND(Deník!R160&gt;1,Deník!R160&lt;&gt;""),1,"")</f>
        <v/>
      </c>
      <c r="D159" s="102" t="str">
        <f>IF(AND(Deník!R160&lt;=0,Deník!R160&lt;&gt;""),1,"")</f>
        <v/>
      </c>
      <c r="E159" s="103" t="str">
        <f>IF(AND(Deník!R160&gt;=0,Deník!R160&lt;=1),1,"")</f>
        <v/>
      </c>
      <c r="F159" s="79" t="str">
        <f>IF(Deník!R160&lt;&gt;"",Deník!R160+F158,"")</f>
        <v/>
      </c>
      <c r="G159" s="85"/>
      <c r="H159" s="54" t="str">
        <f>IF(MONTH(Deník!$C159)=H$2,IF(AND(Deník!$R159&gt;=0,Deník!$R159&lt;=1),"BE",Deník!$R159),"")</f>
        <v/>
      </c>
      <c r="I159" s="11" t="str">
        <f>IF(MONTH(Deník!$C159)=I$2,IF(AND(Deník!$R159&gt;=0,Deník!$R159&lt;=1),"BE",Deník!$R159),"")</f>
        <v/>
      </c>
      <c r="J159" s="11" t="str">
        <f>IF(MONTH(Deník!$C159)=J$2,IF(AND(Deník!$R159&gt;=0,Deník!$R159&lt;=1),"BE",Deník!$R159),"")</f>
        <v/>
      </c>
      <c r="K159" s="11" t="str">
        <f>IF(MONTH(Deník!$C159)=K$2,IF(AND(Deník!$R159&gt;=0,Deník!$R159&lt;=1),"BE",Deník!$R159),"")</f>
        <v/>
      </c>
      <c r="L159" s="11" t="str">
        <f>IF(MONTH(Deník!$C159)=L$2,IF(AND(Deník!$R159&gt;=0,Deník!$R159&lt;=1),"BE",Deník!$R159),"")</f>
        <v/>
      </c>
      <c r="M159" s="11" t="str">
        <f>IF(MONTH(Deník!$C159)=M$2,IF(AND(Deník!$R159&gt;=0,Deník!$R159&lt;=1),"BE",Deník!$R159),"")</f>
        <v/>
      </c>
      <c r="N159" s="11" t="str">
        <f>IF(MONTH(Deník!$C159)=N$2,IF(AND(Deník!$R159&gt;=0,Deník!$R159&lt;=1),"BE",Deník!$R159),"")</f>
        <v/>
      </c>
      <c r="O159" s="11" t="str">
        <f>IF(MONTH(Deník!$C159)=O$2,IF(AND(Deník!$R159&gt;=0,Deník!$R159&lt;=1),"BE",Deník!$R159),"")</f>
        <v/>
      </c>
      <c r="P159" s="11" t="str">
        <f>IF(MONTH(Deník!$C159)=P$2,IF(AND(Deník!$R159&gt;=0,Deník!$R159&lt;=1),"BE",Deník!$R159),"")</f>
        <v/>
      </c>
      <c r="Q159" s="11" t="str">
        <f>IF(MONTH(Deník!$C159)=Q$2,IF(AND(Deník!$R159&gt;=0,Deník!$R159&lt;=1),"BE",Deník!$R159),"")</f>
        <v/>
      </c>
      <c r="R159" s="11" t="str">
        <f>IF(MONTH(Deník!$C159)=R$2,IF(AND(Deník!$R159&gt;=0,Deník!$R159&lt;=1),"BE",Deník!$R159),"")</f>
        <v/>
      </c>
      <c r="S159" s="57" t="str">
        <f>IF(MONTH(Deník!$C159)=S$2,IF(AND(Deník!$R159&gt;=0,Deník!$R159&lt;=1),"BE",Deník!$R159),"")</f>
        <v/>
      </c>
      <c r="U159" s="12"/>
      <c r="V159" s="12"/>
      <c r="X159" s="600" t="str">
        <f>IF(Deník!$R159&lt;&gt;"",IF(Deník!$B159=Statistika!$F$63,IF(AND(Deník!$R159&gt;=0,Deník!$R159&lt;=1),"BE",Deník!$R159),""),"")</f>
        <v/>
      </c>
      <c r="Y159" s="13" t="str">
        <f>IF(Deník!$R159&lt;&gt;"",IF(Deník!$B159=Statistika!$F$64,IF(AND(Deník!$R159&gt;=0,Deník!$R159&lt;=1),"BE",Deník!$R159),""),"")</f>
        <v/>
      </c>
      <c r="Z159" s="13" t="str">
        <f>IF(Deník!$R159&lt;&gt;"",IF(Deník!$B159=Statistika!$F$65,IF(AND(Deník!$R159&gt;=0,Deník!$R159&lt;=1),"BE",Deník!$R159),""),"")</f>
        <v/>
      </c>
      <c r="AA159" s="13" t="str">
        <f>IF(Deník!$R159&lt;&gt;"",IF(Deník!$B159=Statistika!$F$66,IF(AND(Deník!$R159&gt;=0,Deník!$R159&lt;=1),"BE",Deník!$R159),""),"")</f>
        <v/>
      </c>
      <c r="AB159" s="13" t="str">
        <f>IF(Deník!$R159&lt;&gt;"",IF(Deník!$B159=Statistika!$F$67,IF(AND(Deník!$R159&gt;=0,Deník!$R159&lt;=1),"BE",Deník!$R159),""),"")</f>
        <v/>
      </c>
      <c r="AC159" s="13" t="str">
        <f>IF(Deník!$R159&lt;&gt;"",IF(Deník!$B159=Statistika!$F$68,IF(AND(Deník!$R159&gt;=0,Deník!$R159&lt;=1),"BE",Deník!$R159),""),"")</f>
        <v/>
      </c>
      <c r="AD159" s="13" t="str">
        <f>IF(Deník!$R159&lt;&gt;"",IF(Deník!$B159=Statistika!$F$69,IF(AND(Deník!$R159&gt;=0,Deník!$R159&lt;=1),"BE",Deník!$R159),""),"")</f>
        <v/>
      </c>
      <c r="AE159" s="601" t="str">
        <f>IF(Deník!$R159&lt;&gt;"",IF(Deník!$B159=Statistika!$F$70,IF(AND(Deník!$R159&gt;=0,Deník!$R159&lt;=1),"BE",Deník!$R159),""),"")</f>
        <v/>
      </c>
      <c r="AF159" s="90"/>
      <c r="AG159" s="63" t="str">
        <f>IF(Deník!$R159&lt;&gt;"",IF(Deník!$J159="L",IF(AND(Deník!$R159&gt;=0,Deník!$R159&lt;=1),"BE",Deník!$R159),""),"")</f>
        <v/>
      </c>
      <c r="AH159" s="13" t="str">
        <f>IF(Deník!$R159&lt;&gt;"",IF(Deník!$J159="S",IF(AND(Deník!$R159&gt;=0,Deník!$R159&lt;=1),"BE",Deník!$R159),""),"")</f>
        <v/>
      </c>
      <c r="AI159" s="95"/>
      <c r="AJ159" s="71" t="str">
        <f>IF(Deník!N160&lt;&gt;"",Deník!N160*-1,"")</f>
        <v/>
      </c>
      <c r="AK159" s="88"/>
      <c r="AL159" s="63" t="str">
        <f>IF(WEEKDAY(Deník!$C159,2)=1,IF(AND(Deník!$R159&gt;=0,Deník!$R159&lt;=1),"BE",Deník!$R159),"")</f>
        <v/>
      </c>
      <c r="AM159" s="13" t="str">
        <f>IF(WEEKDAY(Deník!$C159,2)=2,IF(AND(Deník!$R159&gt;=0,Deník!$R159&lt;=1),"BE",Deník!$R159),"")</f>
        <v/>
      </c>
      <c r="AN159" s="13" t="str">
        <f>IF(WEEKDAY(Deník!$C159,2)=3,IF(AND(Deník!$R159&gt;=0,Deník!$R159&lt;=1),"BE",Deník!$R159),"")</f>
        <v/>
      </c>
      <c r="AO159" s="13" t="str">
        <f>IF(WEEKDAY(Deník!$C159,2)=4,IF(AND(Deník!$R159&gt;=0,Deník!$R159&lt;=1),"BE",Deník!$R159),"")</f>
        <v/>
      </c>
      <c r="AP159" s="60" t="str">
        <f>IF(WEEKDAY(Deník!$C159,2)=5,IF(AND(Deník!$R159&gt;=0,Deník!$R159&lt;=1),"BE",Deník!$R159),"")</f>
        <v/>
      </c>
      <c r="AQ159" s="99"/>
      <c r="AR159" s="100">
        <f>Deník!D159</f>
        <v>0</v>
      </c>
      <c r="AS159" s="63" t="str">
        <f>IF(Deník!$D159&lt;&gt;"",IF(AND(Deník!$D159&gt;=AS$2,Deník!$D159&lt;=AS$3),IF(AND(Deník!$R159&gt;=0,Deník!$R159&lt;=1),"BE",Deník!$R159),""),"")</f>
        <v/>
      </c>
      <c r="AT159" s="63" t="str">
        <f>IF(Deník!$D159&lt;&gt;"",IF(AND(Deník!$D159&gt;=AT$2,Deník!$D159&lt;=AT$3),IF(AND(Deník!$R159&gt;=0,Deník!$R159&lt;=1),"BE",Deník!$R159),""),"")</f>
        <v/>
      </c>
      <c r="AU159" s="63" t="str">
        <f>IF(Deník!$D159&lt;&gt;"",IF(AND(Deník!$D159&gt;=AU$2,Deník!$D159&lt;=AU$3),IF(AND(Deník!$R159&gt;=0,Deník!$R159&lt;=1),"BE",Deník!$R159),""),"")</f>
        <v/>
      </c>
      <c r="AV159" s="63" t="str">
        <f>IF(Deník!$D159&lt;&gt;"",IF(AND(Deník!$D159&gt;=AV$2,Deník!$D159&lt;=AV$3),IF(AND(Deník!$R159&gt;=0,Deník!$R159&lt;=1),"BE",Deník!$R159),""),"")</f>
        <v/>
      </c>
      <c r="AW159" s="63" t="str">
        <f>IF(Deník!$D159&lt;&gt;"",IF(AND(Deník!$D159&gt;=AW$2,Deník!$D159&lt;=AW$3),IF(AND(Deník!$R159&gt;=0,Deník!$R159&lt;=1),"BE",Deník!$R159),""),"")</f>
        <v/>
      </c>
      <c r="AX159" s="63" t="str">
        <f>IF(Deník!$D159&lt;&gt;"",IF(AND(Deník!$D159&gt;=AX$2,Deník!$D159&lt;=AX$3),IF(AND(Deník!$R159&gt;=0,Deník!$R159&lt;=1),"BE",Deník!$R159),""),"")</f>
        <v/>
      </c>
      <c r="AY159" s="63" t="str">
        <f>IF(Deník!$D159&lt;&gt;"",IF(AND(Deník!$D159&gt;=AY$2,Deník!$D159&lt;=AY$3),IF(AND(Deník!$R159&gt;=0,Deník!$R159&lt;=1),"BE",Deník!$R159),""),"")</f>
        <v/>
      </c>
      <c r="AZ159" s="63" t="str">
        <f>IF(Deník!$D159&lt;&gt;"",IF(AND(Deník!$D159&gt;=AZ$2,Deník!$D159&lt;=AZ$3),IF(AND(Deník!$R159&gt;=0,Deník!$R159&lt;=1),"BE",Deník!$R159),""),"")</f>
        <v/>
      </c>
      <c r="BA159" s="63" t="str">
        <f>IF(Deník!$D159&lt;&gt;"",IF(AND(Deník!$D159&gt;=BA$2,Deník!$D159&lt;=BA$3),IF(AND(Deník!$R159&gt;=0,Deník!$R159&lt;=1),"BE",Deník!$R159),""),"")</f>
        <v/>
      </c>
      <c r="BB159" s="63" t="str">
        <f>IF(Deník!$D159&lt;&gt;"",IF(AND(Deník!$D159&gt;=BB$2,Deník!$D159&lt;=BB$3),IF(AND(Deník!$R159&gt;=0,Deník!$R159&lt;=1),"BE",Deník!$R159),""),"")</f>
        <v/>
      </c>
      <c r="BC159" s="71" t="str">
        <f>IF(Deník!$D159&lt;&gt;"",IF(AND(Deník!$D159&gt;=BC$2,Deník!$D159&lt;=BC$3),IF(AND(Deník!$R159&gt;=0,Deník!$R159&lt;=1),"BE",Deník!$R159),""),"")</f>
        <v/>
      </c>
      <c r="BD159" s="20" t="str">
        <f>IF(Deník!$J160="S",(Deník!$M160-Deník!$K160),IF(Deník!$J160="L",(Deník!$K160-Deník!$M160),""))</f>
        <v/>
      </c>
      <c r="BE159" s="20" t="str">
        <f>IF(Deník!$J160="S",(Deník!$K160-Deník!$O160),IF(Deník!$J160="L",(Deník!$O160-Deník!$K160),""))</f>
        <v/>
      </c>
      <c r="BF159" s="20" t="str">
        <f>IF(Deník!$J160="S",(Deník!$K160-Deník!$L160),IF(Deník!$J160="L",(Deník!$L160-Deník!$K160),""))</f>
        <v/>
      </c>
      <c r="BG159" s="20" t="str">
        <f>IF(Deník!$J160="S",(Deník!$K160-Deník!$S160),IF(Deník!$J160="L",(Deník!$S160-Deník!$K160),""))</f>
        <v/>
      </c>
      <c r="BH159" s="20" t="str">
        <f>IF(Deník!$J160="S",(Deník!$K160-Deník!$U160),IF(Deník!$J160="L",(Deník!$U160-Deník!$K160),""))</f>
        <v/>
      </c>
      <c r="BI159" s="20" t="str">
        <f>IF(Deník!$R159&gt;1,Deník!$R159,"")</f>
        <v/>
      </c>
      <c r="BJ159" s="20" t="str">
        <f>IF(Deník!$R159&lt;0,Deník!$R159,"")</f>
        <v/>
      </c>
      <c r="BK159" s="17"/>
      <c r="BM159" s="233" t="str">
        <f>IF(Deník!$R159&lt;&gt;"",IF(Deník!$Y159=Statistika!$F$78,IF(AND(Deník!$R159&gt;=0,Deník!$R159&lt;=1),"BE",Deník!$R159),""),"")</f>
        <v/>
      </c>
      <c r="BN159" s="233" t="str">
        <f>IF(Deník!$R159&lt;&gt;"",IF(Deník!$Y159=Statistika!$F$79,IF(AND(Deník!$R159&gt;=0,Deník!$R159&lt;=1),"BE",Deník!$R159),""),"")</f>
        <v/>
      </c>
      <c r="BO159" s="233" t="str">
        <f>IF(Deník!$R159&lt;&gt;"",IF(Deník!$Y159=Statistika!$F$80,IF(AND(Deník!$R159&gt;=0,Deník!$R159&lt;=1),"BE",Deník!$R159),""),"")</f>
        <v/>
      </c>
      <c r="BP159" s="233" t="str">
        <f>IF(Deník!$R159&lt;&gt;"",IF(Deník!$Y159=Statistika!$F$81,IF(AND(Deník!$R159&gt;=0,Deník!$R159&lt;=1),"BE",Deník!$R159),""),"")</f>
        <v/>
      </c>
      <c r="BQ159" s="233" t="str">
        <f>IF(Deník!$R159&lt;&gt;"",IF(Deník!$Y159=Statistika!$F$82,IF(AND(Deník!$R159&gt;=0,Deník!$R159&lt;=1),"BE",Deník!$R159),""),"")</f>
        <v/>
      </c>
      <c r="BR159" s="233" t="str">
        <f>IF(Deník!$R159&lt;&gt;"",IF(Deník!$Y159=Statistika!$F$83,IF(AND(Deník!$R159&gt;=0,Deník!$R159&lt;=1),"BE",Deník!$R159),""),"")</f>
        <v/>
      </c>
      <c r="BS159" s="233" t="str">
        <f>IF(Deník!$R159&lt;&gt;"",IF(Deník!$Y159=Statistika!$F$84,IF(AND(Deník!$R159&gt;=0,Deník!$R159&lt;=1),"BE",Deník!$R159),""),"")</f>
        <v/>
      </c>
      <c r="BT159" s="233" t="str">
        <f>IF(Deník!$R159&lt;&gt;"",IF(Deník!$Y159=Statistika!$F$85,IF(AND(Deník!$R159&gt;=0,Deník!$R159&lt;=1),"BE",Deník!$R159),""),"")</f>
        <v/>
      </c>
      <c r="BU159" s="233" t="str">
        <f>IF(Deník!$R159&lt;&gt;"",IF(Deník!$Y159=Statistika!$F$86,IF(AND(Deník!$R159&gt;=0,Deník!$R159&lt;=1),"BE",Deník!$R159),""),"")</f>
        <v/>
      </c>
      <c r="BV159" s="233" t="str">
        <f>IF(Deník!$R159&lt;&gt;"",IF(Deník!$Y159=Statistika!$F$87,IF(AND(Deník!$R159&gt;=0,Deník!$R159&lt;=1),"BE",Deník!$R159),""),"")</f>
        <v/>
      </c>
      <c r="BW159" s="233" t="str">
        <f>IF(Deník!$R159&lt;&gt;"",IF(Deník!$Y159=Statistika!$F$88,IF(AND(Deník!$R159&gt;=0,Deník!$R159&lt;=1),"BE",Deník!$R159),""),"")</f>
        <v/>
      </c>
      <c r="BX159" s="233" t="str">
        <f>IF(Deník!$R159&lt;&gt;"",IF(Deník!$Y159=Statistika!$F$89,IF(AND(Deník!$R159&gt;=0,Deník!$R159&lt;=1),"BE",Deník!$R159),""),"")</f>
        <v/>
      </c>
      <c r="BY159" s="233" t="str">
        <f>IF(Deník!$R159&lt;&gt;"",IF(Deník!$Y159=Statistika!$F$90,IF(AND(Deník!$R159&gt;=0,Deník!$R159&lt;=1),"BE",Deník!$R159),""),"")</f>
        <v/>
      </c>
      <c r="BZ159" s="233" t="str">
        <f>IF(Deník!$R159&lt;&gt;"",IF(Deník!$Y159=Statistika!$F$91,IF(AND(Deník!$R159&gt;=0,Deník!$R159&lt;=1),"BE",Deník!$R159),""),"")</f>
        <v/>
      </c>
      <c r="CA159" s="233"/>
      <c r="CB159" s="233" t="str">
        <f>IF(Deník!$R159&lt;&gt;"",IF(Deník!$AB159="SL",IF(AND(Deník!$R159&gt;=0,Deník!$R159&lt;=1),"BE",Deník!$R159),""),"")</f>
        <v/>
      </c>
      <c r="CC159" s="233" t="str">
        <f>IF(Deník!$R159&lt;&gt;"",IF(Deník!$AB159="BE10",IF(AND(Deník!$R159&gt;=0,Deník!$R159&lt;=1),"BE",Deník!$R159),""),"")</f>
        <v/>
      </c>
      <c r="CD159" s="233" t="str">
        <f>IF(Deník!$R159&lt;&gt;"",IF(Deník!$AB159="BE15",IF(AND(Deník!$R159&gt;=0,Deník!$R159&lt;=1),"BE",Deník!$R159),""),"")</f>
        <v/>
      </c>
      <c r="CE159" s="233" t="str">
        <f>IF(Deník!$R159&lt;&gt;"",IF(Deník!$AB159="BE20",IF(AND(Deník!$R159&gt;=0,Deník!$R159&lt;=1),"BE",Deník!$R159),""),"")</f>
        <v/>
      </c>
      <c r="CF159" s="233" t="str">
        <f>IF(Deník!$R159&lt;&gt;"",IF(Deník!$AB159="TP1",IF(AND(Deník!$R159&gt;=0,Deník!$R159&lt;=1),"BE",Deník!$R159),""),"")</f>
        <v/>
      </c>
      <c r="CG159" s="233" t="str">
        <f>IF(Deník!$R159&lt;&gt;"",IF(Deník!$AB159="TP2",IF(AND(Deník!$R159&gt;=0,Deník!$R159&lt;=1),"BE",Deník!$R159),""),"")</f>
        <v/>
      </c>
      <c r="CH159" s="233" t="str">
        <f>IF(Deník!$R159&lt;&gt;"",IF(Deník!$AB159="TP3",IF(AND(Deník!$R159&gt;=0,Deník!$R159&lt;=1),"BE",Deník!$R159),""),"")</f>
        <v/>
      </c>
      <c r="CI159" s="233" t="str">
        <f>IF(Deník!$R159&lt;&gt;"",IF(Deník!$AB159="Trailing SL",IF(AND(Deník!$R159&gt;=0,Deník!$R159&lt;=1),"BE",Deník!$R159),""),"")</f>
        <v/>
      </c>
      <c r="CJ159" s="233" t="str">
        <f>IF(Deník!$R159&lt;&gt;"",IF(Deník!$AB159="Manual",IF(AND(Deník!$R159&gt;=0,Deník!$R159&lt;=1),"BE",Deník!$R159),""),"")</f>
        <v/>
      </c>
      <c r="CK159" s="233"/>
      <c r="CL159" s="233" t="str">
        <f>IF(Deník!$R159&lt;0,IF(Deník!$AC159=Statistika!$F$117,Deník!$R159,""),"")</f>
        <v/>
      </c>
      <c r="CM159" s="233" t="str">
        <f>IF(Deník!$R159&lt;0,IF(Deník!$AC159=Statistika!$F$118,Deník!$R159,""),"")</f>
        <v/>
      </c>
      <c r="CN159" s="233" t="str">
        <f>IF(Deník!$R159&lt;0,IF(Deník!$AC159=Statistika!$F$119,Deník!$R159,""),"")</f>
        <v/>
      </c>
      <c r="CO159" s="233" t="str">
        <f>IF(Deník!$R159&lt;0,IF(Deník!$AC159=Statistika!$F$120,Deník!$R159,""),"")</f>
        <v/>
      </c>
      <c r="CP159" s="233" t="str">
        <f>IF(Deník!$R159&lt;0,IF(Deník!$AC159=Statistika!$F$121,Deník!$R159,""),"")</f>
        <v/>
      </c>
      <c r="CQ159" s="233" t="str">
        <f>IF(Deník!$R159&lt;0,IF(Deník!$AC159=Statistika!$F$122,Deník!$R159,""),"")</f>
        <v/>
      </c>
      <c r="CR159" s="233" t="str">
        <f>IF(Deník!$R159&lt;0,IF(Deník!$AC159=Statistika!$F$123,Deník!$R159,""),"")</f>
        <v/>
      </c>
      <c r="CS159" s="233" t="str">
        <f>IF(Deník!$R159&lt;0,IF(Deník!$AC159=Statistika!$F$124,Deník!$R159,""),"")</f>
        <v/>
      </c>
      <c r="CT159" s="233" t="str">
        <f>IF(Deník!$R159&lt;0,IF(Deník!$AC159=Statistika!$F$125,Deník!$R159,""),"")</f>
        <v/>
      </c>
      <c r="CU159" s="233"/>
      <c r="CV159" s="233" t="str">
        <f>IF(Deník!$R159&lt;0,IF(Deník!$AD159=$CV$2,Deník!$R159,""),"")</f>
        <v/>
      </c>
      <c r="CW159" s="233" t="str">
        <f>IF(Deník!$R159&lt;0,IF(Deník!$AD159=$CW$2,Deník!$R159,""),"")</f>
        <v/>
      </c>
      <c r="CX159" s="233" t="str">
        <f>IF(Deník!$R159&lt;0,IF(Deník!$AD159=$CX$2,Deník!$R159,""),"")</f>
        <v/>
      </c>
      <c r="CY159" s="233" t="str">
        <f>IF(Deník!$R159&lt;0,IF(Deník!$AD159=$CY$2,Deník!$R159,""),"")</f>
        <v/>
      </c>
      <c r="CZ159" s="233" t="str">
        <f>IF(Deník!$R159&lt;0,IF(Deník!$AD159=$CZ$2,Deník!$R159,""),"")</f>
        <v/>
      </c>
      <c r="DL159" s="221">
        <f t="shared" si="10"/>
        <v>93847.029999999984</v>
      </c>
      <c r="DM159" s="220">
        <f t="shared" si="9"/>
        <v>-6.1529700000000132E-2</v>
      </c>
      <c r="DO159" s="50">
        <f>Deník!W160</f>
        <v>0</v>
      </c>
      <c r="DP159" s="102" t="str">
        <f>IF(AND(Deník!W160&gt;0),1,"")</f>
        <v/>
      </c>
      <c r="DQ159" s="102">
        <f>IF(AND(Deník!W160&lt;=0),1,"")</f>
        <v>1</v>
      </c>
      <c r="DR159" s="227"/>
      <c r="DS159" s="228"/>
      <c r="DT159" s="85"/>
      <c r="DU159" s="54">
        <f>IF(MONTH(Deník!$C159)=DU$2,Deník!$W159,"")</f>
        <v>0</v>
      </c>
      <c r="DV159" s="222" t="str">
        <f>IF(MONTH(Deník!$C159)=DV$2,Deník!$W159,"")</f>
        <v/>
      </c>
      <c r="DW159" s="222" t="str">
        <f>IF(MONTH(Deník!$C159)=DW$2,Deník!$W159,"")</f>
        <v/>
      </c>
      <c r="DX159" s="222" t="str">
        <f>IF(MONTH(Deník!$C159)=DX$2,Deník!$W159,"")</f>
        <v/>
      </c>
      <c r="DY159" s="222" t="str">
        <f>IF(MONTH(Deník!$C159)=DY$2,Deník!$W159,"")</f>
        <v/>
      </c>
      <c r="DZ159" s="222" t="str">
        <f>IF(MONTH(Deník!$C159)=DZ$2,Deník!$W159,"")</f>
        <v/>
      </c>
      <c r="EA159" s="222" t="str">
        <f>IF(MONTH(Deník!$C159)=EA$2,Deník!$W159,"")</f>
        <v/>
      </c>
      <c r="EB159" s="222" t="str">
        <f>IF(MONTH(Deník!$C159)=EB$2,Deník!$W159,"")</f>
        <v/>
      </c>
      <c r="EC159" s="222" t="str">
        <f>IF(MONTH(Deník!$C159)=EC$2,Deník!$W159,"")</f>
        <v/>
      </c>
      <c r="ED159" s="222" t="str">
        <f>IF(MONTH(Deník!$C159)=ED$2,Deník!$W159,"")</f>
        <v/>
      </c>
      <c r="EE159" s="222" t="str">
        <f>IF(MONTH(Deník!$C159)=EE$2,Deník!$W159,"")</f>
        <v/>
      </c>
      <c r="EF159" s="222" t="str">
        <f>IF(MONTH(Deník!$C159)=EF$2,Deník!$W159,"")</f>
        <v/>
      </c>
      <c r="EI159" s="600" t="str">
        <f>IF(Deník!$W159&lt;&gt;"",IF(Deník!$B159=Statistika!$F$63,Deník!$W159,""),"")</f>
        <v/>
      </c>
      <c r="EJ159" s="13" t="str">
        <f>IF(Deník!$W159&lt;&gt;"",IF(Deník!$B159=Statistika!$F$64,Deník!$W159,""),"")</f>
        <v/>
      </c>
      <c r="EK159" s="13" t="str">
        <f>IF(Deník!$W159&lt;&gt;"",IF(Deník!$B159=Statistika!$F$65,Deník!$W159,""),"")</f>
        <v/>
      </c>
      <c r="EL159" s="13" t="str">
        <f>IF(Deník!$W159&lt;&gt;"",IF(Deník!$B159=Statistika!$F$66,Deník!$W159,""),"")</f>
        <v/>
      </c>
      <c r="EM159" s="13" t="str">
        <f>IF(Deník!$W159&lt;&gt;"",IF(Deník!$B159=Statistika!$F$67,Deník!$W159,""),"")</f>
        <v/>
      </c>
      <c r="EN159" s="13" t="str">
        <f>IF(Deník!$W159&lt;&gt;"",IF(Deník!$B159=Statistika!$F$68,Deník!$W159,""),"")</f>
        <v/>
      </c>
      <c r="EO159" s="13" t="str">
        <f>IF(Deník!$W159&lt;&gt;"",IF(Deník!$B159=Statistika!$F$69,Deník!$W159,""),"")</f>
        <v/>
      </c>
      <c r="EP159" s="601" t="str">
        <f>IF(Deník!$W159&lt;&gt;"",IF(Deník!$B159=Statistika!$F$70,Deník!$W159,""),"")</f>
        <v/>
      </c>
      <c r="EQ159" s="90"/>
      <c r="ER159" s="63" t="str">
        <f>IF(Deník!$W159&lt;&gt;"",IF(Deník!$J159="L",Deník!$W159,""),"")</f>
        <v/>
      </c>
      <c r="ES159" s="13" t="str">
        <f>IF(Deník!$W159&lt;&gt;"",IF(Deník!$J159="S",Deník!$W159,""),"")</f>
        <v/>
      </c>
      <c r="ET159" s="95"/>
      <c r="EU159" s="88"/>
      <c r="EV159" s="63" t="str">
        <f>IF(WEEKDAY(Deník!$C159,2)=1,Deník!$W159,"")</f>
        <v/>
      </c>
      <c r="EW159" s="13" t="str">
        <f>IF(WEEKDAY(Deník!$C159,2)=2,Deník!$W159,"")</f>
        <v/>
      </c>
      <c r="EX159" s="13" t="str">
        <f>IF(WEEKDAY(Deník!$C159,2)=3,Deník!$W159,"")</f>
        <v/>
      </c>
      <c r="EY159" s="13" t="str">
        <f>IF(WEEKDAY(Deník!$C159,2)=4,Deník!$W159,"")</f>
        <v/>
      </c>
      <c r="EZ159" s="60" t="str">
        <f>IF(WEEKDAY(Deník!$C159,2)=5,Deník!$W159,"")</f>
        <v/>
      </c>
      <c r="FA159" s="99"/>
      <c r="FB159" s="100">
        <f>Deník!D159</f>
        <v>0</v>
      </c>
      <c r="FC159" s="63">
        <f>IF($FB159&lt;&gt;"",IF(AND($FB159&gt;=FC$2,$FB159&lt;=FC$3),Deník!$W159,""))</f>
        <v>0</v>
      </c>
      <c r="FD159" s="63" t="str">
        <f>IF($FB159&lt;&gt;"",IF(AND($FB159&gt;=FD$2,$FB159&lt;=FD$3),Deník!$W159,""))</f>
        <v/>
      </c>
      <c r="FE159" s="63" t="str">
        <f>IF($FB159&lt;&gt;"",IF(AND($FB159&gt;=FE$2,$FB159&lt;=FE$3),Deník!$W159,""))</f>
        <v/>
      </c>
      <c r="FF159" s="63" t="str">
        <f>IF($FB159&lt;&gt;"",IF(AND($FB159&gt;=FF$2,$FB159&lt;=FF$3),Deník!$W159,""))</f>
        <v/>
      </c>
      <c r="FG159" s="63" t="str">
        <f>IF($FB159&lt;&gt;"",IF(AND($FB159&gt;=FG$2,$FB159&lt;=FG$3),Deník!$W159,""))</f>
        <v/>
      </c>
      <c r="FH159" s="63" t="str">
        <f>IF($FB159&lt;&gt;"",IF(AND($FB159&gt;=FH$2,$FB159&lt;=FH$3),Deník!$W159,""))</f>
        <v/>
      </c>
      <c r="FI159" s="63" t="str">
        <f>IF($FB159&lt;&gt;"",IF(AND($FB159&gt;=FI$2,$FB159&lt;=FI$3),Deník!$W159,""))</f>
        <v/>
      </c>
      <c r="FJ159" s="63" t="str">
        <f>IF($FB159&lt;&gt;"",IF(AND($FB159&gt;=FJ$2,$FB159&lt;=FJ$3),Deník!$W159,""))</f>
        <v/>
      </c>
      <c r="FK159" s="63" t="str">
        <f>IF($FB159&lt;&gt;"",IF(AND($FB159&gt;=FK$2,$FB159&lt;=FK$3),Deník!$W159,""))</f>
        <v/>
      </c>
      <c r="FL159" s="63" t="str">
        <f>IF($FB159&lt;&gt;"",IF(AND($FB159&gt;=FL$2,$FB159&lt;=FL$3),Deník!$W159,""))</f>
        <v/>
      </c>
      <c r="FM159" s="63" t="str">
        <f>IF($FB159&lt;&gt;"",IF(AND($FB159&gt;=FM$2,$FB159&lt;=FM$3),Deník!$W159,""))</f>
        <v/>
      </c>
      <c r="FN159" s="13"/>
      <c r="FO159" s="20" t="str">
        <f>IF(Deník!$W159&gt;1,Deník!$W159,"")</f>
        <v/>
      </c>
      <c r="FP159" s="20" t="str">
        <f>IF(Deník!$W159&lt;0,Deník!$W159,"")</f>
        <v/>
      </c>
      <c r="FQ159" s="17"/>
      <c r="FS159" s="233"/>
      <c r="FT159" s="233" t="str">
        <f>IF(Deník!$W159&lt;&gt;"",IF(Deník!$Y159=Statistika!$F$78,Deník!$W159,""),"")</f>
        <v/>
      </c>
      <c r="FU159" s="233" t="str">
        <f>IF(Deník!$W159&lt;&gt;"",IF(Deník!$Y159=Statistika!$F$79,Deník!$W159,""),"")</f>
        <v/>
      </c>
      <c r="FV159" s="233" t="str">
        <f>IF(Deník!$W159&lt;&gt;"",IF(Deník!$Y159=Statistika!$F$80,Deník!$W159,""),"")</f>
        <v/>
      </c>
      <c r="FW159" s="233" t="str">
        <f>IF(Deník!$W159&lt;&gt;"",IF(Deník!$Y159=Statistika!$F$81,Deník!$W159,""),"")</f>
        <v/>
      </c>
      <c r="FX159" s="233" t="str">
        <f>IF(Deník!$W159&lt;&gt;"",IF(Deník!$Y159=Statistika!$F$82,Deník!$W159,""),"")</f>
        <v/>
      </c>
      <c r="FY159" s="233" t="str">
        <f>IF(Deník!$W159&lt;&gt;"",IF(Deník!$Y159=Statistika!$F$83,Deník!$W159,""),"")</f>
        <v/>
      </c>
      <c r="FZ159" s="233" t="str">
        <f>IF(Deník!$W159&lt;&gt;"",IF(Deník!$Y159=Statistika!$F$84,Deník!$W159,""),"")</f>
        <v/>
      </c>
      <c r="GA159" s="233" t="str">
        <f>IF(Deník!$W159&lt;&gt;"",IF(Deník!$Y159=Statistika!$F$85,Deník!$W159,""),"")</f>
        <v/>
      </c>
      <c r="GB159" s="233" t="str">
        <f>IF(Deník!$W159&lt;&gt;"",IF(Deník!$Y159=Statistika!$F$86,Deník!$W159,""),"")</f>
        <v/>
      </c>
      <c r="GC159" s="233" t="str">
        <f>IF(Deník!$W159&lt;&gt;"",IF(Deník!$Y159=Statistika!$F$87,Deník!$W159,""),"")</f>
        <v/>
      </c>
      <c r="GD159" s="233" t="str">
        <f>IF(Deník!$W159&lt;&gt;"",IF(Deník!$Y159=Statistika!$F$88,Deník!$W159,""),"")</f>
        <v/>
      </c>
      <c r="GE159" s="233" t="str">
        <f>IF(Deník!$W159&lt;&gt;"",IF(Deník!$Y159=Statistika!$F$89,Deník!$W159,""),"")</f>
        <v/>
      </c>
      <c r="GF159" s="233" t="str">
        <f>IF(Deník!$W159&lt;&gt;"",IF(Deník!$Y159=Statistika!$F$90,Deník!$W159,""),"")</f>
        <v/>
      </c>
      <c r="GG159" s="233" t="str">
        <f>IF(Deník!$W159&lt;&gt;"",IF(Deník!$Y159=Statistika!$F$91,Deník!$W159,""),"")</f>
        <v/>
      </c>
      <c r="GH159" s="233"/>
      <c r="GI159" s="233" t="str">
        <f>IF(Deník!$W159&lt;&gt;"",IF(Deník!$AB159=Statistika!$L$100,Deník!$W159,""),"")</f>
        <v/>
      </c>
      <c r="GJ159" s="233" t="str">
        <f>IF(Deník!$W159&lt;&gt;"",IF(Deník!$AB159=Statistika!$L$101,Deník!$W159,""),"")</f>
        <v/>
      </c>
      <c r="GK159" s="233" t="str">
        <f>IF(Deník!$W159&lt;&gt;"",IF(Deník!$AB159=Statistika!$L$102,Deník!$W159,""),"")</f>
        <v/>
      </c>
      <c r="GL159" s="233" t="str">
        <f>IF(Deník!$W159&lt;&gt;"",IF(Deník!$AB159=Statistika!$L$103,Deník!$W159,""),"")</f>
        <v/>
      </c>
      <c r="GM159" s="233" t="str">
        <f>IF(Deník!$W159&lt;&gt;"",IF(Deník!$AB159=Statistika!$L$104,Deník!$W159,""),"")</f>
        <v/>
      </c>
      <c r="GN159" s="233" t="str">
        <f>IF(Deník!$W159&lt;&gt;"",IF(Deník!$AB159=Statistika!$L$105,Deník!$W159,""),"")</f>
        <v/>
      </c>
      <c r="GO159" s="233" t="str">
        <f>IF(Deník!$W159&lt;&gt;"",IF(Deník!$AB159=Statistika!$L$106,Deník!$W159,""),"")</f>
        <v/>
      </c>
      <c r="GP159" s="233" t="str">
        <f>IF(Deník!$W159&lt;&gt;"",IF(Deník!$AB159=Statistika!$L$107,Deník!$W159,""),"")</f>
        <v/>
      </c>
      <c r="GQ159" s="233" t="str">
        <f>IF(Deník!$W159&lt;&gt;"",IF(Deník!$AB159=Statistika!$L$108,Deník!$W159,""),"")</f>
        <v/>
      </c>
      <c r="GS159" s="233" t="str">
        <f>IF(Deník!$W159&lt;0,IF(Deník!$AC159=Statistika!$F$117,Deník!$W159,""),"")</f>
        <v/>
      </c>
      <c r="GT159" s="233" t="str">
        <f>IF(Deník!$W159&lt;0,IF(Deník!$AC159=Statistika!$F$118,Deník!$W159,""),"")</f>
        <v/>
      </c>
      <c r="GU159" s="233" t="str">
        <f>IF(Deník!$W159&lt;0,IF(Deník!$AC159=Statistika!$F$119,Deník!$W159,""),"")</f>
        <v/>
      </c>
      <c r="GV159" s="233" t="str">
        <f>IF(Deník!$W159&lt;0,IF(Deník!$AC159=Statistika!$F$120,Deník!$W159,""),"")</f>
        <v/>
      </c>
      <c r="GW159" s="233" t="str">
        <f>IF(Deník!$W159&lt;0,IF(Deník!$AC159=Statistika!$F$121,Deník!$W159,""),"")</f>
        <v/>
      </c>
      <c r="GX159" s="233" t="str">
        <f>IF(Deník!$W159&lt;0,IF(Deník!$AC159=Statistika!$F$122,Deník!$W159,""),"")</f>
        <v/>
      </c>
      <c r="GY159" s="233" t="str">
        <f>IF(Deník!$W159&lt;0,IF(Deník!$AC159=Statistika!$F$123,Deník!$W159,""),"")</f>
        <v/>
      </c>
      <c r="GZ159" s="233" t="str">
        <f>IF(Deník!$W159&lt;0,IF(Deník!$AC159=Statistika!$F$124,Deník!$W159,""),"")</f>
        <v/>
      </c>
      <c r="HA159" s="233" t="str">
        <f>IF(Deník!$W159&lt;0,IF(Deník!$AC159=Statistika!$F$125,Deník!$W159,""),"")</f>
        <v/>
      </c>
      <c r="HC159" s="233" t="str">
        <f>IF(Deník!$W159&lt;0,IF(Deník!$AD159=Statistika!$F$133,Deník!$W159,""),"")</f>
        <v/>
      </c>
      <c r="HD159" s="233" t="str">
        <f>IF(Deník!$W159&lt;0,IF(Deník!$AD159=Statistika!$F$134,Deník!$W159,""),"")</f>
        <v/>
      </c>
      <c r="HE159" s="233" t="str">
        <f>IF(Deník!$W159&lt;0,IF(Deník!$AD159=Statistika!$F$135,Deník!$W159,""),"")</f>
        <v/>
      </c>
      <c r="HF159" s="233" t="str">
        <f>IF(Deník!$W159&lt;0,IF(Deník!$AD159=Statistika!$F$136,Deník!$W159,""),"")</f>
        <v/>
      </c>
      <c r="HG159" s="233" t="str">
        <f>IF(Deník!$W159&lt;0,IF(Deník!$AD159=Statistika!$F$137,Deník!$W159,""),"")</f>
        <v/>
      </c>
      <c r="ID159" s="8">
        <f>Tabulka4[[#This Row],[Sloupec3]]</f>
        <v>0</v>
      </c>
      <c r="IE159" s="17" t="str">
        <f>IF(AND([1]Deník!$C159&gt;='[1]Měsíční shrnutí'!$D$1,[1]Deník!$C159&lt;='[1]Měsíční shrnutí'!$F$1),[1]Deník!$X159,"")</f>
        <v/>
      </c>
    </row>
    <row r="160" spans="1:239">
      <c r="A160" s="8">
        <f>Deník!C161</f>
        <v>0</v>
      </c>
      <c r="B160" s="50" t="str">
        <f>Deník!R161</f>
        <v/>
      </c>
      <c r="C160" s="102" t="str">
        <f>IF(AND(Deník!R161&gt;1,Deník!R161&lt;&gt;""),1,"")</f>
        <v/>
      </c>
      <c r="D160" s="102" t="str">
        <f>IF(AND(Deník!R161&lt;=0,Deník!R161&lt;&gt;""),1,"")</f>
        <v/>
      </c>
      <c r="E160" s="103" t="str">
        <f>IF(AND(Deník!R161&gt;=0,Deník!R161&lt;=1),1,"")</f>
        <v/>
      </c>
      <c r="F160" s="79" t="str">
        <f>IF(Deník!R161&lt;&gt;"",Deník!R161+F159,"")</f>
        <v/>
      </c>
      <c r="G160" s="85"/>
      <c r="H160" s="54" t="str">
        <f>IF(MONTH(Deník!$C160)=H$2,IF(AND(Deník!$R160&gt;=0,Deník!$R160&lt;=1),"BE",Deník!$R160),"")</f>
        <v/>
      </c>
      <c r="I160" s="11" t="str">
        <f>IF(MONTH(Deník!$C160)=I$2,IF(AND(Deník!$R160&gt;=0,Deník!$R160&lt;=1),"BE",Deník!$R160),"")</f>
        <v/>
      </c>
      <c r="J160" s="11" t="str">
        <f>IF(MONTH(Deník!$C160)=J$2,IF(AND(Deník!$R160&gt;=0,Deník!$R160&lt;=1),"BE",Deník!$R160),"")</f>
        <v/>
      </c>
      <c r="K160" s="11" t="str">
        <f>IF(MONTH(Deník!$C160)=K$2,IF(AND(Deník!$R160&gt;=0,Deník!$R160&lt;=1),"BE",Deník!$R160),"")</f>
        <v/>
      </c>
      <c r="L160" s="11" t="str">
        <f>IF(MONTH(Deník!$C160)=L$2,IF(AND(Deník!$R160&gt;=0,Deník!$R160&lt;=1),"BE",Deník!$R160),"")</f>
        <v/>
      </c>
      <c r="M160" s="11" t="str">
        <f>IF(MONTH(Deník!$C160)=M$2,IF(AND(Deník!$R160&gt;=0,Deník!$R160&lt;=1),"BE",Deník!$R160),"")</f>
        <v/>
      </c>
      <c r="N160" s="11" t="str">
        <f>IF(MONTH(Deník!$C160)=N$2,IF(AND(Deník!$R160&gt;=0,Deník!$R160&lt;=1),"BE",Deník!$R160),"")</f>
        <v/>
      </c>
      <c r="O160" s="11" t="str">
        <f>IF(MONTH(Deník!$C160)=O$2,IF(AND(Deník!$R160&gt;=0,Deník!$R160&lt;=1),"BE",Deník!$R160),"")</f>
        <v/>
      </c>
      <c r="P160" s="11" t="str">
        <f>IF(MONTH(Deník!$C160)=P$2,IF(AND(Deník!$R160&gt;=0,Deník!$R160&lt;=1),"BE",Deník!$R160),"")</f>
        <v/>
      </c>
      <c r="Q160" s="11" t="str">
        <f>IF(MONTH(Deník!$C160)=Q$2,IF(AND(Deník!$R160&gt;=0,Deník!$R160&lt;=1),"BE",Deník!$R160),"")</f>
        <v/>
      </c>
      <c r="R160" s="11" t="str">
        <f>IF(MONTH(Deník!$C160)=R$2,IF(AND(Deník!$R160&gt;=0,Deník!$R160&lt;=1),"BE",Deník!$R160),"")</f>
        <v/>
      </c>
      <c r="S160" s="57" t="str">
        <f>IF(MONTH(Deník!$C160)=S$2,IF(AND(Deník!$R160&gt;=0,Deník!$R160&lt;=1),"BE",Deník!$R160),"")</f>
        <v/>
      </c>
      <c r="U160" s="12"/>
      <c r="V160" s="12"/>
      <c r="X160" s="600" t="str">
        <f>IF(Deník!$R160&lt;&gt;"",IF(Deník!$B160=Statistika!$F$63,IF(AND(Deník!$R160&gt;=0,Deník!$R160&lt;=1),"BE",Deník!$R160),""),"")</f>
        <v/>
      </c>
      <c r="Y160" s="13" t="str">
        <f>IF(Deník!$R160&lt;&gt;"",IF(Deník!$B160=Statistika!$F$64,IF(AND(Deník!$R160&gt;=0,Deník!$R160&lt;=1),"BE",Deník!$R160),""),"")</f>
        <v/>
      </c>
      <c r="Z160" s="13" t="str">
        <f>IF(Deník!$R160&lt;&gt;"",IF(Deník!$B160=Statistika!$F$65,IF(AND(Deník!$R160&gt;=0,Deník!$R160&lt;=1),"BE",Deník!$R160),""),"")</f>
        <v/>
      </c>
      <c r="AA160" s="13" t="str">
        <f>IF(Deník!$R160&lt;&gt;"",IF(Deník!$B160=Statistika!$F$66,IF(AND(Deník!$R160&gt;=0,Deník!$R160&lt;=1),"BE",Deník!$R160),""),"")</f>
        <v/>
      </c>
      <c r="AB160" s="13" t="str">
        <f>IF(Deník!$R160&lt;&gt;"",IF(Deník!$B160=Statistika!$F$67,IF(AND(Deník!$R160&gt;=0,Deník!$R160&lt;=1),"BE",Deník!$R160),""),"")</f>
        <v/>
      </c>
      <c r="AC160" s="13" t="str">
        <f>IF(Deník!$R160&lt;&gt;"",IF(Deník!$B160=Statistika!$F$68,IF(AND(Deník!$R160&gt;=0,Deník!$R160&lt;=1),"BE",Deník!$R160),""),"")</f>
        <v/>
      </c>
      <c r="AD160" s="13" t="str">
        <f>IF(Deník!$R160&lt;&gt;"",IF(Deník!$B160=Statistika!$F$69,IF(AND(Deník!$R160&gt;=0,Deník!$R160&lt;=1),"BE",Deník!$R160),""),"")</f>
        <v/>
      </c>
      <c r="AE160" s="601" t="str">
        <f>IF(Deník!$R160&lt;&gt;"",IF(Deník!$B160=Statistika!$F$70,IF(AND(Deník!$R160&gt;=0,Deník!$R160&lt;=1),"BE",Deník!$R160),""),"")</f>
        <v/>
      </c>
      <c r="AF160" s="90"/>
      <c r="AG160" s="63" t="str">
        <f>IF(Deník!$R160&lt;&gt;"",IF(Deník!$J160="L",IF(AND(Deník!$R160&gt;=0,Deník!$R160&lt;=1),"BE",Deník!$R160),""),"")</f>
        <v/>
      </c>
      <c r="AH160" s="13" t="str">
        <f>IF(Deník!$R160&lt;&gt;"",IF(Deník!$J160="S",IF(AND(Deník!$R160&gt;=0,Deník!$R160&lt;=1),"BE",Deník!$R160),""),"")</f>
        <v/>
      </c>
      <c r="AI160" s="95"/>
      <c r="AJ160" s="71" t="str">
        <f>IF(Deník!N161&lt;&gt;"",Deník!N161*-1,"")</f>
        <v/>
      </c>
      <c r="AK160" s="88"/>
      <c r="AL160" s="63" t="str">
        <f>IF(WEEKDAY(Deník!$C160,2)=1,IF(AND(Deník!$R160&gt;=0,Deník!$R160&lt;=1),"BE",Deník!$R160),"")</f>
        <v/>
      </c>
      <c r="AM160" s="13" t="str">
        <f>IF(WEEKDAY(Deník!$C160,2)=2,IF(AND(Deník!$R160&gt;=0,Deník!$R160&lt;=1),"BE",Deník!$R160),"")</f>
        <v/>
      </c>
      <c r="AN160" s="13" t="str">
        <f>IF(WEEKDAY(Deník!$C160,2)=3,IF(AND(Deník!$R160&gt;=0,Deník!$R160&lt;=1),"BE",Deník!$R160),"")</f>
        <v/>
      </c>
      <c r="AO160" s="13" t="str">
        <f>IF(WEEKDAY(Deník!$C160,2)=4,IF(AND(Deník!$R160&gt;=0,Deník!$R160&lt;=1),"BE",Deník!$R160),"")</f>
        <v/>
      </c>
      <c r="AP160" s="60" t="str">
        <f>IF(WEEKDAY(Deník!$C160,2)=5,IF(AND(Deník!$R160&gt;=0,Deník!$R160&lt;=1),"BE",Deník!$R160),"")</f>
        <v/>
      </c>
      <c r="AQ160" s="99"/>
      <c r="AR160" s="100">
        <f>Deník!D160</f>
        <v>0</v>
      </c>
      <c r="AS160" s="63" t="str">
        <f>IF(Deník!$D160&lt;&gt;"",IF(AND(Deník!$D160&gt;=AS$2,Deník!$D160&lt;=AS$3),IF(AND(Deník!$R160&gt;=0,Deník!$R160&lt;=1),"BE",Deník!$R160),""),"")</f>
        <v/>
      </c>
      <c r="AT160" s="63" t="str">
        <f>IF(Deník!$D160&lt;&gt;"",IF(AND(Deník!$D160&gt;=AT$2,Deník!$D160&lt;=AT$3),IF(AND(Deník!$R160&gt;=0,Deník!$R160&lt;=1),"BE",Deník!$R160),""),"")</f>
        <v/>
      </c>
      <c r="AU160" s="63" t="str">
        <f>IF(Deník!$D160&lt;&gt;"",IF(AND(Deník!$D160&gt;=AU$2,Deník!$D160&lt;=AU$3),IF(AND(Deník!$R160&gt;=0,Deník!$R160&lt;=1),"BE",Deník!$R160),""),"")</f>
        <v/>
      </c>
      <c r="AV160" s="63" t="str">
        <f>IF(Deník!$D160&lt;&gt;"",IF(AND(Deník!$D160&gt;=AV$2,Deník!$D160&lt;=AV$3),IF(AND(Deník!$R160&gt;=0,Deník!$R160&lt;=1),"BE",Deník!$R160),""),"")</f>
        <v/>
      </c>
      <c r="AW160" s="63" t="str">
        <f>IF(Deník!$D160&lt;&gt;"",IF(AND(Deník!$D160&gt;=AW$2,Deník!$D160&lt;=AW$3),IF(AND(Deník!$R160&gt;=0,Deník!$R160&lt;=1),"BE",Deník!$R160),""),"")</f>
        <v/>
      </c>
      <c r="AX160" s="63" t="str">
        <f>IF(Deník!$D160&lt;&gt;"",IF(AND(Deník!$D160&gt;=AX$2,Deník!$D160&lt;=AX$3),IF(AND(Deník!$R160&gt;=0,Deník!$R160&lt;=1),"BE",Deník!$R160),""),"")</f>
        <v/>
      </c>
      <c r="AY160" s="63" t="str">
        <f>IF(Deník!$D160&lt;&gt;"",IF(AND(Deník!$D160&gt;=AY$2,Deník!$D160&lt;=AY$3),IF(AND(Deník!$R160&gt;=0,Deník!$R160&lt;=1),"BE",Deník!$R160),""),"")</f>
        <v/>
      </c>
      <c r="AZ160" s="63" t="str">
        <f>IF(Deník!$D160&lt;&gt;"",IF(AND(Deník!$D160&gt;=AZ$2,Deník!$D160&lt;=AZ$3),IF(AND(Deník!$R160&gt;=0,Deník!$R160&lt;=1),"BE",Deník!$R160),""),"")</f>
        <v/>
      </c>
      <c r="BA160" s="63" t="str">
        <f>IF(Deník!$D160&lt;&gt;"",IF(AND(Deník!$D160&gt;=BA$2,Deník!$D160&lt;=BA$3),IF(AND(Deník!$R160&gt;=0,Deník!$R160&lt;=1),"BE",Deník!$R160),""),"")</f>
        <v/>
      </c>
      <c r="BB160" s="63" t="str">
        <f>IF(Deník!$D160&lt;&gt;"",IF(AND(Deník!$D160&gt;=BB$2,Deník!$D160&lt;=BB$3),IF(AND(Deník!$R160&gt;=0,Deník!$R160&lt;=1),"BE",Deník!$R160),""),"")</f>
        <v/>
      </c>
      <c r="BC160" s="71" t="str">
        <f>IF(Deník!$D160&lt;&gt;"",IF(AND(Deník!$D160&gt;=BC$2,Deník!$D160&lt;=BC$3),IF(AND(Deník!$R160&gt;=0,Deník!$R160&lt;=1),"BE",Deník!$R160),""),"")</f>
        <v/>
      </c>
      <c r="BD160" s="20" t="str">
        <f>IF(Deník!$J161="S",(Deník!$M161-Deník!$K161),IF(Deník!$J161="L",(Deník!$K161-Deník!$M161),""))</f>
        <v/>
      </c>
      <c r="BE160" s="20" t="str">
        <f>IF(Deník!$J161="S",(Deník!$K161-Deník!$O161),IF(Deník!$J161="L",(Deník!$O161-Deník!$K161),""))</f>
        <v/>
      </c>
      <c r="BF160" s="20" t="str">
        <f>IF(Deník!$J161="S",(Deník!$K161-Deník!$L161),IF(Deník!$J161="L",(Deník!$L161-Deník!$K161),""))</f>
        <v/>
      </c>
      <c r="BG160" s="20" t="str">
        <f>IF(Deník!$J161="S",(Deník!$K161-Deník!$S161),IF(Deník!$J161="L",(Deník!$S161-Deník!$K161),""))</f>
        <v/>
      </c>
      <c r="BH160" s="20" t="str">
        <f>IF(Deník!$J161="S",(Deník!$K161-Deník!$U161),IF(Deník!$J161="L",(Deník!$U161-Deník!$K161),""))</f>
        <v/>
      </c>
      <c r="BI160" s="20" t="str">
        <f>IF(Deník!$R160&gt;1,Deník!$R160,"")</f>
        <v/>
      </c>
      <c r="BJ160" s="20" t="str">
        <f>IF(Deník!$R160&lt;0,Deník!$R160,"")</f>
        <v/>
      </c>
      <c r="BK160" s="17"/>
      <c r="BM160" s="233" t="str">
        <f>IF(Deník!$R160&lt;&gt;"",IF(Deník!$Y160=Statistika!$F$78,IF(AND(Deník!$R160&gt;=0,Deník!$R160&lt;=1),"BE",Deník!$R160),""),"")</f>
        <v/>
      </c>
      <c r="BN160" s="233" t="str">
        <f>IF(Deník!$R160&lt;&gt;"",IF(Deník!$Y160=Statistika!$F$79,IF(AND(Deník!$R160&gt;=0,Deník!$R160&lt;=1),"BE",Deník!$R160),""),"")</f>
        <v/>
      </c>
      <c r="BO160" s="233" t="str">
        <f>IF(Deník!$R160&lt;&gt;"",IF(Deník!$Y160=Statistika!$F$80,IF(AND(Deník!$R160&gt;=0,Deník!$R160&lt;=1),"BE",Deník!$R160),""),"")</f>
        <v/>
      </c>
      <c r="BP160" s="233" t="str">
        <f>IF(Deník!$R160&lt;&gt;"",IF(Deník!$Y160=Statistika!$F$81,IF(AND(Deník!$R160&gt;=0,Deník!$R160&lt;=1),"BE",Deník!$R160),""),"")</f>
        <v/>
      </c>
      <c r="BQ160" s="233" t="str">
        <f>IF(Deník!$R160&lt;&gt;"",IF(Deník!$Y160=Statistika!$F$82,IF(AND(Deník!$R160&gt;=0,Deník!$R160&lt;=1),"BE",Deník!$R160),""),"")</f>
        <v/>
      </c>
      <c r="BR160" s="233" t="str">
        <f>IF(Deník!$R160&lt;&gt;"",IF(Deník!$Y160=Statistika!$F$83,IF(AND(Deník!$R160&gt;=0,Deník!$R160&lt;=1),"BE",Deník!$R160),""),"")</f>
        <v/>
      </c>
      <c r="BS160" s="233" t="str">
        <f>IF(Deník!$R160&lt;&gt;"",IF(Deník!$Y160=Statistika!$F$84,IF(AND(Deník!$R160&gt;=0,Deník!$R160&lt;=1),"BE",Deník!$R160),""),"")</f>
        <v/>
      </c>
      <c r="BT160" s="233" t="str">
        <f>IF(Deník!$R160&lt;&gt;"",IF(Deník!$Y160=Statistika!$F$85,IF(AND(Deník!$R160&gt;=0,Deník!$R160&lt;=1),"BE",Deník!$R160),""),"")</f>
        <v/>
      </c>
      <c r="BU160" s="233" t="str">
        <f>IF(Deník!$R160&lt;&gt;"",IF(Deník!$Y160=Statistika!$F$86,IF(AND(Deník!$R160&gt;=0,Deník!$R160&lt;=1),"BE",Deník!$R160),""),"")</f>
        <v/>
      </c>
      <c r="BV160" s="233" t="str">
        <f>IF(Deník!$R160&lt;&gt;"",IF(Deník!$Y160=Statistika!$F$87,IF(AND(Deník!$R160&gt;=0,Deník!$R160&lt;=1),"BE",Deník!$R160),""),"")</f>
        <v/>
      </c>
      <c r="BW160" s="233" t="str">
        <f>IF(Deník!$R160&lt;&gt;"",IF(Deník!$Y160=Statistika!$F$88,IF(AND(Deník!$R160&gt;=0,Deník!$R160&lt;=1),"BE",Deník!$R160),""),"")</f>
        <v/>
      </c>
      <c r="BX160" s="233" t="str">
        <f>IF(Deník!$R160&lt;&gt;"",IF(Deník!$Y160=Statistika!$F$89,IF(AND(Deník!$R160&gt;=0,Deník!$R160&lt;=1),"BE",Deník!$R160),""),"")</f>
        <v/>
      </c>
      <c r="BY160" s="233" t="str">
        <f>IF(Deník!$R160&lt;&gt;"",IF(Deník!$Y160=Statistika!$F$90,IF(AND(Deník!$R160&gt;=0,Deník!$R160&lt;=1),"BE",Deník!$R160),""),"")</f>
        <v/>
      </c>
      <c r="BZ160" s="233" t="str">
        <f>IF(Deník!$R160&lt;&gt;"",IF(Deník!$Y160=Statistika!$F$91,IF(AND(Deník!$R160&gt;=0,Deník!$R160&lt;=1),"BE",Deník!$R160),""),"")</f>
        <v/>
      </c>
      <c r="CA160" s="233"/>
      <c r="CB160" s="233" t="str">
        <f>IF(Deník!$R160&lt;&gt;"",IF(Deník!$AB160="SL",IF(AND(Deník!$R160&gt;=0,Deník!$R160&lt;=1),"BE",Deník!$R160),""),"")</f>
        <v/>
      </c>
      <c r="CC160" s="233" t="str">
        <f>IF(Deník!$R160&lt;&gt;"",IF(Deník!$AB160="BE10",IF(AND(Deník!$R160&gt;=0,Deník!$R160&lt;=1),"BE",Deník!$R160),""),"")</f>
        <v/>
      </c>
      <c r="CD160" s="233" t="str">
        <f>IF(Deník!$R160&lt;&gt;"",IF(Deník!$AB160="BE15",IF(AND(Deník!$R160&gt;=0,Deník!$R160&lt;=1),"BE",Deník!$R160),""),"")</f>
        <v/>
      </c>
      <c r="CE160" s="233" t="str">
        <f>IF(Deník!$R160&lt;&gt;"",IF(Deník!$AB160="BE20",IF(AND(Deník!$R160&gt;=0,Deník!$R160&lt;=1),"BE",Deník!$R160),""),"")</f>
        <v/>
      </c>
      <c r="CF160" s="233" t="str">
        <f>IF(Deník!$R160&lt;&gt;"",IF(Deník!$AB160="TP1",IF(AND(Deník!$R160&gt;=0,Deník!$R160&lt;=1),"BE",Deník!$R160),""),"")</f>
        <v/>
      </c>
      <c r="CG160" s="233" t="str">
        <f>IF(Deník!$R160&lt;&gt;"",IF(Deník!$AB160="TP2",IF(AND(Deník!$R160&gt;=0,Deník!$R160&lt;=1),"BE",Deník!$R160),""),"")</f>
        <v/>
      </c>
      <c r="CH160" s="233" t="str">
        <f>IF(Deník!$R160&lt;&gt;"",IF(Deník!$AB160="TP3",IF(AND(Deník!$R160&gt;=0,Deník!$R160&lt;=1),"BE",Deník!$R160),""),"")</f>
        <v/>
      </c>
      <c r="CI160" s="233" t="str">
        <f>IF(Deník!$R160&lt;&gt;"",IF(Deník!$AB160="Trailing SL",IF(AND(Deník!$R160&gt;=0,Deník!$R160&lt;=1),"BE",Deník!$R160),""),"")</f>
        <v/>
      </c>
      <c r="CJ160" s="233" t="str">
        <f>IF(Deník!$R160&lt;&gt;"",IF(Deník!$AB160="Manual",IF(AND(Deník!$R160&gt;=0,Deník!$R160&lt;=1),"BE",Deník!$R160),""),"")</f>
        <v/>
      </c>
      <c r="CK160" s="233"/>
      <c r="CL160" s="233" t="str">
        <f>IF(Deník!$R160&lt;0,IF(Deník!$AC160=Statistika!$F$117,Deník!$R160,""),"")</f>
        <v/>
      </c>
      <c r="CM160" s="233" t="str">
        <f>IF(Deník!$R160&lt;0,IF(Deník!$AC160=Statistika!$F$118,Deník!$R160,""),"")</f>
        <v/>
      </c>
      <c r="CN160" s="233" t="str">
        <f>IF(Deník!$R160&lt;0,IF(Deník!$AC160=Statistika!$F$119,Deník!$R160,""),"")</f>
        <v/>
      </c>
      <c r="CO160" s="233" t="str">
        <f>IF(Deník!$R160&lt;0,IF(Deník!$AC160=Statistika!$F$120,Deník!$R160,""),"")</f>
        <v/>
      </c>
      <c r="CP160" s="233" t="str">
        <f>IF(Deník!$R160&lt;0,IF(Deník!$AC160=Statistika!$F$121,Deník!$R160,""),"")</f>
        <v/>
      </c>
      <c r="CQ160" s="233" t="str">
        <f>IF(Deník!$R160&lt;0,IF(Deník!$AC160=Statistika!$F$122,Deník!$R160,""),"")</f>
        <v/>
      </c>
      <c r="CR160" s="233" t="str">
        <f>IF(Deník!$R160&lt;0,IF(Deník!$AC160=Statistika!$F$123,Deník!$R160,""),"")</f>
        <v/>
      </c>
      <c r="CS160" s="233" t="str">
        <f>IF(Deník!$R160&lt;0,IF(Deník!$AC160=Statistika!$F$124,Deník!$R160,""),"")</f>
        <v/>
      </c>
      <c r="CT160" s="233" t="str">
        <f>IF(Deník!$R160&lt;0,IF(Deník!$AC160=Statistika!$F$125,Deník!$R160,""),"")</f>
        <v/>
      </c>
      <c r="CU160" s="233"/>
      <c r="CV160" s="233" t="str">
        <f>IF(Deník!$R160&lt;0,IF(Deník!$AD160=$CV$2,Deník!$R160,""),"")</f>
        <v/>
      </c>
      <c r="CW160" s="233" t="str">
        <f>IF(Deník!$R160&lt;0,IF(Deník!$AD160=$CW$2,Deník!$R160,""),"")</f>
        <v/>
      </c>
      <c r="CX160" s="233" t="str">
        <f>IF(Deník!$R160&lt;0,IF(Deník!$AD160=$CX$2,Deník!$R160,""),"")</f>
        <v/>
      </c>
      <c r="CY160" s="233" t="str">
        <f>IF(Deník!$R160&lt;0,IF(Deník!$AD160=$CY$2,Deník!$R160,""),"")</f>
        <v/>
      </c>
      <c r="CZ160" s="233" t="str">
        <f>IF(Deník!$R160&lt;0,IF(Deník!$AD160=$CZ$2,Deník!$R160,""),"")</f>
        <v/>
      </c>
      <c r="DL160" s="221">
        <f t="shared" si="10"/>
        <v>93847.029999999984</v>
      </c>
      <c r="DM160" s="220">
        <f t="shared" si="9"/>
        <v>-6.1529700000000132E-2</v>
      </c>
      <c r="DO160" s="50">
        <f>Deník!W161</f>
        <v>0</v>
      </c>
      <c r="DP160" s="102" t="str">
        <f>IF(AND(Deník!W161&gt;0),1,"")</f>
        <v/>
      </c>
      <c r="DQ160" s="102">
        <f>IF(AND(Deník!W161&lt;=0),1,"")</f>
        <v>1</v>
      </c>
      <c r="DR160" s="227"/>
      <c r="DS160" s="228"/>
      <c r="DT160" s="85"/>
      <c r="DU160" s="54">
        <f>IF(MONTH(Deník!$C160)=DU$2,Deník!$W160,"")</f>
        <v>0</v>
      </c>
      <c r="DV160" s="222" t="str">
        <f>IF(MONTH(Deník!$C160)=DV$2,Deník!$W160,"")</f>
        <v/>
      </c>
      <c r="DW160" s="222" t="str">
        <f>IF(MONTH(Deník!$C160)=DW$2,Deník!$W160,"")</f>
        <v/>
      </c>
      <c r="DX160" s="222" t="str">
        <f>IF(MONTH(Deník!$C160)=DX$2,Deník!$W160,"")</f>
        <v/>
      </c>
      <c r="DY160" s="222" t="str">
        <f>IF(MONTH(Deník!$C160)=DY$2,Deník!$W160,"")</f>
        <v/>
      </c>
      <c r="DZ160" s="222" t="str">
        <f>IF(MONTH(Deník!$C160)=DZ$2,Deník!$W160,"")</f>
        <v/>
      </c>
      <c r="EA160" s="222" t="str">
        <f>IF(MONTH(Deník!$C160)=EA$2,Deník!$W160,"")</f>
        <v/>
      </c>
      <c r="EB160" s="222" t="str">
        <f>IF(MONTH(Deník!$C160)=EB$2,Deník!$W160,"")</f>
        <v/>
      </c>
      <c r="EC160" s="222" t="str">
        <f>IF(MONTH(Deník!$C160)=EC$2,Deník!$W160,"")</f>
        <v/>
      </c>
      <c r="ED160" s="222" t="str">
        <f>IF(MONTH(Deník!$C160)=ED$2,Deník!$W160,"")</f>
        <v/>
      </c>
      <c r="EE160" s="222" t="str">
        <f>IF(MONTH(Deník!$C160)=EE$2,Deník!$W160,"")</f>
        <v/>
      </c>
      <c r="EF160" s="222" t="str">
        <f>IF(MONTH(Deník!$C160)=EF$2,Deník!$W160,"")</f>
        <v/>
      </c>
      <c r="EI160" s="600" t="str">
        <f>IF(Deník!$W160&lt;&gt;"",IF(Deník!$B160=Statistika!$F$63,Deník!$W160,""),"")</f>
        <v/>
      </c>
      <c r="EJ160" s="13" t="str">
        <f>IF(Deník!$W160&lt;&gt;"",IF(Deník!$B160=Statistika!$F$64,Deník!$W160,""),"")</f>
        <v/>
      </c>
      <c r="EK160" s="13" t="str">
        <f>IF(Deník!$W160&lt;&gt;"",IF(Deník!$B160=Statistika!$F$65,Deník!$W160,""),"")</f>
        <v/>
      </c>
      <c r="EL160" s="13" t="str">
        <f>IF(Deník!$W160&lt;&gt;"",IF(Deník!$B160=Statistika!$F$66,Deník!$W160,""),"")</f>
        <v/>
      </c>
      <c r="EM160" s="13" t="str">
        <f>IF(Deník!$W160&lt;&gt;"",IF(Deník!$B160=Statistika!$F$67,Deník!$W160,""),"")</f>
        <v/>
      </c>
      <c r="EN160" s="13" t="str">
        <f>IF(Deník!$W160&lt;&gt;"",IF(Deník!$B160=Statistika!$F$68,Deník!$W160,""),"")</f>
        <v/>
      </c>
      <c r="EO160" s="13" t="str">
        <f>IF(Deník!$W160&lt;&gt;"",IF(Deník!$B160=Statistika!$F$69,Deník!$W160,""),"")</f>
        <v/>
      </c>
      <c r="EP160" s="601" t="str">
        <f>IF(Deník!$W160&lt;&gt;"",IF(Deník!$B160=Statistika!$F$70,Deník!$W160,""),"")</f>
        <v/>
      </c>
      <c r="EQ160" s="90"/>
      <c r="ER160" s="63" t="str">
        <f>IF(Deník!$W160&lt;&gt;"",IF(Deník!$J160="L",Deník!$W160,""),"")</f>
        <v/>
      </c>
      <c r="ES160" s="13" t="str">
        <f>IF(Deník!$W160&lt;&gt;"",IF(Deník!$J160="S",Deník!$W160,""),"")</f>
        <v/>
      </c>
      <c r="ET160" s="95"/>
      <c r="EU160" s="88"/>
      <c r="EV160" s="63" t="str">
        <f>IF(WEEKDAY(Deník!$C160,2)=1,Deník!$W160,"")</f>
        <v/>
      </c>
      <c r="EW160" s="13" t="str">
        <f>IF(WEEKDAY(Deník!$C160,2)=2,Deník!$W160,"")</f>
        <v/>
      </c>
      <c r="EX160" s="13" t="str">
        <f>IF(WEEKDAY(Deník!$C160,2)=3,Deník!$W160,"")</f>
        <v/>
      </c>
      <c r="EY160" s="13" t="str">
        <f>IF(WEEKDAY(Deník!$C160,2)=4,Deník!$W160,"")</f>
        <v/>
      </c>
      <c r="EZ160" s="60" t="str">
        <f>IF(WEEKDAY(Deník!$C160,2)=5,Deník!$W160,"")</f>
        <v/>
      </c>
      <c r="FA160" s="99"/>
      <c r="FB160" s="100">
        <f>Deník!D160</f>
        <v>0</v>
      </c>
      <c r="FC160" s="63">
        <f>IF($FB160&lt;&gt;"",IF(AND($FB160&gt;=FC$2,$FB160&lt;=FC$3),Deník!$W160,""))</f>
        <v>0</v>
      </c>
      <c r="FD160" s="63" t="str">
        <f>IF($FB160&lt;&gt;"",IF(AND($FB160&gt;=FD$2,$FB160&lt;=FD$3),Deník!$W160,""))</f>
        <v/>
      </c>
      <c r="FE160" s="63" t="str">
        <f>IF($FB160&lt;&gt;"",IF(AND($FB160&gt;=FE$2,$FB160&lt;=FE$3),Deník!$W160,""))</f>
        <v/>
      </c>
      <c r="FF160" s="63" t="str">
        <f>IF($FB160&lt;&gt;"",IF(AND($FB160&gt;=FF$2,$FB160&lt;=FF$3),Deník!$W160,""))</f>
        <v/>
      </c>
      <c r="FG160" s="63" t="str">
        <f>IF($FB160&lt;&gt;"",IF(AND($FB160&gt;=FG$2,$FB160&lt;=FG$3),Deník!$W160,""))</f>
        <v/>
      </c>
      <c r="FH160" s="63" t="str">
        <f>IF($FB160&lt;&gt;"",IF(AND($FB160&gt;=FH$2,$FB160&lt;=FH$3),Deník!$W160,""))</f>
        <v/>
      </c>
      <c r="FI160" s="63" t="str">
        <f>IF($FB160&lt;&gt;"",IF(AND($FB160&gt;=FI$2,$FB160&lt;=FI$3),Deník!$W160,""))</f>
        <v/>
      </c>
      <c r="FJ160" s="63" t="str">
        <f>IF($FB160&lt;&gt;"",IF(AND($FB160&gt;=FJ$2,$FB160&lt;=FJ$3),Deník!$W160,""))</f>
        <v/>
      </c>
      <c r="FK160" s="63" t="str">
        <f>IF($FB160&lt;&gt;"",IF(AND($FB160&gt;=FK$2,$FB160&lt;=FK$3),Deník!$W160,""))</f>
        <v/>
      </c>
      <c r="FL160" s="63" t="str">
        <f>IF($FB160&lt;&gt;"",IF(AND($FB160&gt;=FL$2,$FB160&lt;=FL$3),Deník!$W160,""))</f>
        <v/>
      </c>
      <c r="FM160" s="63" t="str">
        <f>IF($FB160&lt;&gt;"",IF(AND($FB160&gt;=FM$2,$FB160&lt;=FM$3),Deník!$W160,""))</f>
        <v/>
      </c>
      <c r="FN160" s="13"/>
      <c r="FO160" s="20" t="str">
        <f>IF(Deník!$W160&gt;1,Deník!$W160,"")</f>
        <v/>
      </c>
      <c r="FP160" s="20" t="str">
        <f>IF(Deník!$W160&lt;0,Deník!$W160,"")</f>
        <v/>
      </c>
      <c r="FQ160" s="17"/>
      <c r="FS160" s="233"/>
      <c r="FT160" s="233" t="str">
        <f>IF(Deník!$W160&lt;&gt;"",IF(Deník!$Y160=Statistika!$F$78,Deník!$W160,""),"")</f>
        <v/>
      </c>
      <c r="FU160" s="233" t="str">
        <f>IF(Deník!$W160&lt;&gt;"",IF(Deník!$Y160=Statistika!$F$79,Deník!$W160,""),"")</f>
        <v/>
      </c>
      <c r="FV160" s="233" t="str">
        <f>IF(Deník!$W160&lt;&gt;"",IF(Deník!$Y160=Statistika!$F$80,Deník!$W160,""),"")</f>
        <v/>
      </c>
      <c r="FW160" s="233" t="str">
        <f>IF(Deník!$W160&lt;&gt;"",IF(Deník!$Y160=Statistika!$F$81,Deník!$W160,""),"")</f>
        <v/>
      </c>
      <c r="FX160" s="233" t="str">
        <f>IF(Deník!$W160&lt;&gt;"",IF(Deník!$Y160=Statistika!$F$82,Deník!$W160,""),"")</f>
        <v/>
      </c>
      <c r="FY160" s="233" t="str">
        <f>IF(Deník!$W160&lt;&gt;"",IF(Deník!$Y160=Statistika!$F$83,Deník!$W160,""),"")</f>
        <v/>
      </c>
      <c r="FZ160" s="233" t="str">
        <f>IF(Deník!$W160&lt;&gt;"",IF(Deník!$Y160=Statistika!$F$84,Deník!$W160,""),"")</f>
        <v/>
      </c>
      <c r="GA160" s="233" t="str">
        <f>IF(Deník!$W160&lt;&gt;"",IF(Deník!$Y160=Statistika!$F$85,Deník!$W160,""),"")</f>
        <v/>
      </c>
      <c r="GB160" s="233" t="str">
        <f>IF(Deník!$W160&lt;&gt;"",IF(Deník!$Y160=Statistika!$F$86,Deník!$W160,""),"")</f>
        <v/>
      </c>
      <c r="GC160" s="233" t="str">
        <f>IF(Deník!$W160&lt;&gt;"",IF(Deník!$Y160=Statistika!$F$87,Deník!$W160,""),"")</f>
        <v/>
      </c>
      <c r="GD160" s="233" t="str">
        <f>IF(Deník!$W160&lt;&gt;"",IF(Deník!$Y160=Statistika!$F$88,Deník!$W160,""),"")</f>
        <v/>
      </c>
      <c r="GE160" s="233" t="str">
        <f>IF(Deník!$W160&lt;&gt;"",IF(Deník!$Y160=Statistika!$F$89,Deník!$W160,""),"")</f>
        <v/>
      </c>
      <c r="GF160" s="233" t="str">
        <f>IF(Deník!$W160&lt;&gt;"",IF(Deník!$Y160=Statistika!$F$90,Deník!$W160,""),"")</f>
        <v/>
      </c>
      <c r="GG160" s="233" t="str">
        <f>IF(Deník!$W160&lt;&gt;"",IF(Deník!$Y160=Statistika!$F$91,Deník!$W160,""),"")</f>
        <v/>
      </c>
      <c r="GH160" s="233"/>
      <c r="GI160" s="233" t="str">
        <f>IF(Deník!$W160&lt;&gt;"",IF(Deník!$AB160=Statistika!$L$100,Deník!$W160,""),"")</f>
        <v/>
      </c>
      <c r="GJ160" s="233" t="str">
        <f>IF(Deník!$W160&lt;&gt;"",IF(Deník!$AB160=Statistika!$L$101,Deník!$W160,""),"")</f>
        <v/>
      </c>
      <c r="GK160" s="233" t="str">
        <f>IF(Deník!$W160&lt;&gt;"",IF(Deník!$AB160=Statistika!$L$102,Deník!$W160,""),"")</f>
        <v/>
      </c>
      <c r="GL160" s="233" t="str">
        <f>IF(Deník!$W160&lt;&gt;"",IF(Deník!$AB160=Statistika!$L$103,Deník!$W160,""),"")</f>
        <v/>
      </c>
      <c r="GM160" s="233" t="str">
        <f>IF(Deník!$W160&lt;&gt;"",IF(Deník!$AB160=Statistika!$L$104,Deník!$W160,""),"")</f>
        <v/>
      </c>
      <c r="GN160" s="233" t="str">
        <f>IF(Deník!$W160&lt;&gt;"",IF(Deník!$AB160=Statistika!$L$105,Deník!$W160,""),"")</f>
        <v/>
      </c>
      <c r="GO160" s="233" t="str">
        <f>IF(Deník!$W160&lt;&gt;"",IF(Deník!$AB160=Statistika!$L$106,Deník!$W160,""),"")</f>
        <v/>
      </c>
      <c r="GP160" s="233" t="str">
        <f>IF(Deník!$W160&lt;&gt;"",IF(Deník!$AB160=Statistika!$L$107,Deník!$W160,""),"")</f>
        <v/>
      </c>
      <c r="GQ160" s="233" t="str">
        <f>IF(Deník!$W160&lt;&gt;"",IF(Deník!$AB160=Statistika!$L$108,Deník!$W160,""),"")</f>
        <v/>
      </c>
      <c r="GS160" s="233" t="str">
        <f>IF(Deník!$W160&lt;0,IF(Deník!$AC160=Statistika!$F$117,Deník!$W160,""),"")</f>
        <v/>
      </c>
      <c r="GT160" s="233" t="str">
        <f>IF(Deník!$W160&lt;0,IF(Deník!$AC160=Statistika!$F$118,Deník!$W160,""),"")</f>
        <v/>
      </c>
      <c r="GU160" s="233" t="str">
        <f>IF(Deník!$W160&lt;0,IF(Deník!$AC160=Statistika!$F$119,Deník!$W160,""),"")</f>
        <v/>
      </c>
      <c r="GV160" s="233" t="str">
        <f>IF(Deník!$W160&lt;0,IF(Deník!$AC160=Statistika!$F$120,Deník!$W160,""),"")</f>
        <v/>
      </c>
      <c r="GW160" s="233" t="str">
        <f>IF(Deník!$W160&lt;0,IF(Deník!$AC160=Statistika!$F$121,Deník!$W160,""),"")</f>
        <v/>
      </c>
      <c r="GX160" s="233" t="str">
        <f>IF(Deník!$W160&lt;0,IF(Deník!$AC160=Statistika!$F$122,Deník!$W160,""),"")</f>
        <v/>
      </c>
      <c r="GY160" s="233" t="str">
        <f>IF(Deník!$W160&lt;0,IF(Deník!$AC160=Statistika!$F$123,Deník!$W160,""),"")</f>
        <v/>
      </c>
      <c r="GZ160" s="233" t="str">
        <f>IF(Deník!$W160&lt;0,IF(Deník!$AC160=Statistika!$F$124,Deník!$W160,""),"")</f>
        <v/>
      </c>
      <c r="HA160" s="233" t="str">
        <f>IF(Deník!$W160&lt;0,IF(Deník!$AC160=Statistika!$F$125,Deník!$W160,""),"")</f>
        <v/>
      </c>
      <c r="HC160" s="233" t="str">
        <f>IF(Deník!$W160&lt;0,IF(Deník!$AD160=Statistika!$F$133,Deník!$W160,""),"")</f>
        <v/>
      </c>
      <c r="HD160" s="233" t="str">
        <f>IF(Deník!$W160&lt;0,IF(Deník!$AD160=Statistika!$F$134,Deník!$W160,""),"")</f>
        <v/>
      </c>
      <c r="HE160" s="233" t="str">
        <f>IF(Deník!$W160&lt;0,IF(Deník!$AD160=Statistika!$F$135,Deník!$W160,""),"")</f>
        <v/>
      </c>
      <c r="HF160" s="233" t="str">
        <f>IF(Deník!$W160&lt;0,IF(Deník!$AD160=Statistika!$F$136,Deník!$W160,""),"")</f>
        <v/>
      </c>
      <c r="HG160" s="233" t="str">
        <f>IF(Deník!$W160&lt;0,IF(Deník!$AD160=Statistika!$F$137,Deník!$W160,""),"")</f>
        <v/>
      </c>
      <c r="ID160" s="8">
        <f>Tabulka4[[#This Row],[Sloupec3]]</f>
        <v>0</v>
      </c>
      <c r="IE160" s="17" t="str">
        <f>IF(AND([1]Deník!$C160&gt;='[1]Měsíční shrnutí'!$D$1,[1]Deník!$C160&lt;='[1]Měsíční shrnutí'!$F$1),[1]Deník!$X160,"")</f>
        <v/>
      </c>
    </row>
    <row r="161" spans="1:239">
      <c r="A161" s="8">
        <f>Deník!C162</f>
        <v>0</v>
      </c>
      <c r="B161" s="50" t="str">
        <f>Deník!R162</f>
        <v/>
      </c>
      <c r="C161" s="102" t="str">
        <f>IF(AND(Deník!R162&gt;1,Deník!R162&lt;&gt;""),1,"")</f>
        <v/>
      </c>
      <c r="D161" s="102" t="str">
        <f>IF(AND(Deník!R162&lt;=0,Deník!R162&lt;&gt;""),1,"")</f>
        <v/>
      </c>
      <c r="E161" s="103" t="str">
        <f>IF(AND(Deník!R162&gt;=0,Deník!R162&lt;=1),1,"")</f>
        <v/>
      </c>
      <c r="F161" s="79" t="str">
        <f>IF(Deník!R162&lt;&gt;"",Deník!R162+F160,"")</f>
        <v/>
      </c>
      <c r="G161" s="85"/>
      <c r="H161" s="54" t="str">
        <f>IF(MONTH(Deník!$C161)=H$2,IF(AND(Deník!$R161&gt;=0,Deník!$R161&lt;=1),"BE",Deník!$R161),"")</f>
        <v/>
      </c>
      <c r="I161" s="11" t="str">
        <f>IF(MONTH(Deník!$C161)=I$2,IF(AND(Deník!$R161&gt;=0,Deník!$R161&lt;=1),"BE",Deník!$R161),"")</f>
        <v/>
      </c>
      <c r="J161" s="11" t="str">
        <f>IF(MONTH(Deník!$C161)=J$2,IF(AND(Deník!$R161&gt;=0,Deník!$R161&lt;=1),"BE",Deník!$R161),"")</f>
        <v/>
      </c>
      <c r="K161" s="11" t="str">
        <f>IF(MONTH(Deník!$C161)=K$2,IF(AND(Deník!$R161&gt;=0,Deník!$R161&lt;=1),"BE",Deník!$R161),"")</f>
        <v/>
      </c>
      <c r="L161" s="11" t="str">
        <f>IF(MONTH(Deník!$C161)=L$2,IF(AND(Deník!$R161&gt;=0,Deník!$R161&lt;=1),"BE",Deník!$R161),"")</f>
        <v/>
      </c>
      <c r="M161" s="11" t="str">
        <f>IF(MONTH(Deník!$C161)=M$2,IF(AND(Deník!$R161&gt;=0,Deník!$R161&lt;=1),"BE",Deník!$R161),"")</f>
        <v/>
      </c>
      <c r="N161" s="11" t="str">
        <f>IF(MONTH(Deník!$C161)=N$2,IF(AND(Deník!$R161&gt;=0,Deník!$R161&lt;=1),"BE",Deník!$R161),"")</f>
        <v/>
      </c>
      <c r="O161" s="11" t="str">
        <f>IF(MONTH(Deník!$C161)=O$2,IF(AND(Deník!$R161&gt;=0,Deník!$R161&lt;=1),"BE",Deník!$R161),"")</f>
        <v/>
      </c>
      <c r="P161" s="11" t="str">
        <f>IF(MONTH(Deník!$C161)=P$2,IF(AND(Deník!$R161&gt;=0,Deník!$R161&lt;=1),"BE",Deník!$R161),"")</f>
        <v/>
      </c>
      <c r="Q161" s="11" t="str">
        <f>IF(MONTH(Deník!$C161)=Q$2,IF(AND(Deník!$R161&gt;=0,Deník!$R161&lt;=1),"BE",Deník!$R161),"")</f>
        <v/>
      </c>
      <c r="R161" s="11" t="str">
        <f>IF(MONTH(Deník!$C161)=R$2,IF(AND(Deník!$R161&gt;=0,Deník!$R161&lt;=1),"BE",Deník!$R161),"")</f>
        <v/>
      </c>
      <c r="S161" s="57" t="str">
        <f>IF(MONTH(Deník!$C161)=S$2,IF(AND(Deník!$R161&gt;=0,Deník!$R161&lt;=1),"BE",Deník!$R161),"")</f>
        <v/>
      </c>
      <c r="U161" s="12"/>
      <c r="V161" s="12"/>
      <c r="X161" s="600" t="str">
        <f>IF(Deník!$R161&lt;&gt;"",IF(Deník!$B161=Statistika!$F$63,IF(AND(Deník!$R161&gt;=0,Deník!$R161&lt;=1),"BE",Deník!$R161),""),"")</f>
        <v/>
      </c>
      <c r="Y161" s="13" t="str">
        <f>IF(Deník!$R161&lt;&gt;"",IF(Deník!$B161=Statistika!$F$64,IF(AND(Deník!$R161&gt;=0,Deník!$R161&lt;=1),"BE",Deník!$R161),""),"")</f>
        <v/>
      </c>
      <c r="Z161" s="13" t="str">
        <f>IF(Deník!$R161&lt;&gt;"",IF(Deník!$B161=Statistika!$F$65,IF(AND(Deník!$R161&gt;=0,Deník!$R161&lt;=1),"BE",Deník!$R161),""),"")</f>
        <v/>
      </c>
      <c r="AA161" s="13" t="str">
        <f>IF(Deník!$R161&lt;&gt;"",IF(Deník!$B161=Statistika!$F$66,IF(AND(Deník!$R161&gt;=0,Deník!$R161&lt;=1),"BE",Deník!$R161),""),"")</f>
        <v/>
      </c>
      <c r="AB161" s="13" t="str">
        <f>IF(Deník!$R161&lt;&gt;"",IF(Deník!$B161=Statistika!$F$67,IF(AND(Deník!$R161&gt;=0,Deník!$R161&lt;=1),"BE",Deník!$R161),""),"")</f>
        <v/>
      </c>
      <c r="AC161" s="13" t="str">
        <f>IF(Deník!$R161&lt;&gt;"",IF(Deník!$B161=Statistika!$F$68,IF(AND(Deník!$R161&gt;=0,Deník!$R161&lt;=1),"BE",Deník!$R161),""),"")</f>
        <v/>
      </c>
      <c r="AD161" s="13" t="str">
        <f>IF(Deník!$R161&lt;&gt;"",IF(Deník!$B161=Statistika!$F$69,IF(AND(Deník!$R161&gt;=0,Deník!$R161&lt;=1),"BE",Deník!$R161),""),"")</f>
        <v/>
      </c>
      <c r="AE161" s="601" t="str">
        <f>IF(Deník!$R161&lt;&gt;"",IF(Deník!$B161=Statistika!$F$70,IF(AND(Deník!$R161&gt;=0,Deník!$R161&lt;=1),"BE",Deník!$R161),""),"")</f>
        <v/>
      </c>
      <c r="AF161" s="90"/>
      <c r="AG161" s="63" t="str">
        <f>IF(Deník!$R161&lt;&gt;"",IF(Deník!$J161="L",IF(AND(Deník!$R161&gt;=0,Deník!$R161&lt;=1),"BE",Deník!$R161),""),"")</f>
        <v/>
      </c>
      <c r="AH161" s="13" t="str">
        <f>IF(Deník!$R161&lt;&gt;"",IF(Deník!$J161="S",IF(AND(Deník!$R161&gt;=0,Deník!$R161&lt;=1),"BE",Deník!$R161),""),"")</f>
        <v/>
      </c>
      <c r="AI161" s="95"/>
      <c r="AJ161" s="71" t="str">
        <f>IF(Deník!N162&lt;&gt;"",Deník!N162*-1,"")</f>
        <v/>
      </c>
      <c r="AK161" s="88"/>
      <c r="AL161" s="63" t="str">
        <f>IF(WEEKDAY(Deník!$C161,2)=1,IF(AND(Deník!$R161&gt;=0,Deník!$R161&lt;=1),"BE",Deník!$R161),"")</f>
        <v/>
      </c>
      <c r="AM161" s="13" t="str">
        <f>IF(WEEKDAY(Deník!$C161,2)=2,IF(AND(Deník!$R161&gt;=0,Deník!$R161&lt;=1),"BE",Deník!$R161),"")</f>
        <v/>
      </c>
      <c r="AN161" s="13" t="str">
        <f>IF(WEEKDAY(Deník!$C161,2)=3,IF(AND(Deník!$R161&gt;=0,Deník!$R161&lt;=1),"BE",Deník!$R161),"")</f>
        <v/>
      </c>
      <c r="AO161" s="13" t="str">
        <f>IF(WEEKDAY(Deník!$C161,2)=4,IF(AND(Deník!$R161&gt;=0,Deník!$R161&lt;=1),"BE",Deník!$R161),"")</f>
        <v/>
      </c>
      <c r="AP161" s="60" t="str">
        <f>IF(WEEKDAY(Deník!$C161,2)=5,IF(AND(Deník!$R161&gt;=0,Deník!$R161&lt;=1),"BE",Deník!$R161),"")</f>
        <v/>
      </c>
      <c r="AQ161" s="99"/>
      <c r="AR161" s="100">
        <f>Deník!D161</f>
        <v>0</v>
      </c>
      <c r="AS161" s="63" t="str">
        <f>IF(Deník!$D161&lt;&gt;"",IF(AND(Deník!$D161&gt;=AS$2,Deník!$D161&lt;=AS$3),IF(AND(Deník!$R161&gt;=0,Deník!$R161&lt;=1),"BE",Deník!$R161),""),"")</f>
        <v/>
      </c>
      <c r="AT161" s="63" t="str">
        <f>IF(Deník!$D161&lt;&gt;"",IF(AND(Deník!$D161&gt;=AT$2,Deník!$D161&lt;=AT$3),IF(AND(Deník!$R161&gt;=0,Deník!$R161&lt;=1),"BE",Deník!$R161),""),"")</f>
        <v/>
      </c>
      <c r="AU161" s="63" t="str">
        <f>IF(Deník!$D161&lt;&gt;"",IF(AND(Deník!$D161&gt;=AU$2,Deník!$D161&lt;=AU$3),IF(AND(Deník!$R161&gt;=0,Deník!$R161&lt;=1),"BE",Deník!$R161),""),"")</f>
        <v/>
      </c>
      <c r="AV161" s="63" t="str">
        <f>IF(Deník!$D161&lt;&gt;"",IF(AND(Deník!$D161&gt;=AV$2,Deník!$D161&lt;=AV$3),IF(AND(Deník!$R161&gt;=0,Deník!$R161&lt;=1),"BE",Deník!$R161),""),"")</f>
        <v/>
      </c>
      <c r="AW161" s="63" t="str">
        <f>IF(Deník!$D161&lt;&gt;"",IF(AND(Deník!$D161&gt;=AW$2,Deník!$D161&lt;=AW$3),IF(AND(Deník!$R161&gt;=0,Deník!$R161&lt;=1),"BE",Deník!$R161),""),"")</f>
        <v/>
      </c>
      <c r="AX161" s="63" t="str">
        <f>IF(Deník!$D161&lt;&gt;"",IF(AND(Deník!$D161&gt;=AX$2,Deník!$D161&lt;=AX$3),IF(AND(Deník!$R161&gt;=0,Deník!$R161&lt;=1),"BE",Deník!$R161),""),"")</f>
        <v/>
      </c>
      <c r="AY161" s="63" t="str">
        <f>IF(Deník!$D161&lt;&gt;"",IF(AND(Deník!$D161&gt;=AY$2,Deník!$D161&lt;=AY$3),IF(AND(Deník!$R161&gt;=0,Deník!$R161&lt;=1),"BE",Deník!$R161),""),"")</f>
        <v/>
      </c>
      <c r="AZ161" s="63" t="str">
        <f>IF(Deník!$D161&lt;&gt;"",IF(AND(Deník!$D161&gt;=AZ$2,Deník!$D161&lt;=AZ$3),IF(AND(Deník!$R161&gt;=0,Deník!$R161&lt;=1),"BE",Deník!$R161),""),"")</f>
        <v/>
      </c>
      <c r="BA161" s="63" t="str">
        <f>IF(Deník!$D161&lt;&gt;"",IF(AND(Deník!$D161&gt;=BA$2,Deník!$D161&lt;=BA$3),IF(AND(Deník!$R161&gt;=0,Deník!$R161&lt;=1),"BE",Deník!$R161),""),"")</f>
        <v/>
      </c>
      <c r="BB161" s="63" t="str">
        <f>IF(Deník!$D161&lt;&gt;"",IF(AND(Deník!$D161&gt;=BB$2,Deník!$D161&lt;=BB$3),IF(AND(Deník!$R161&gt;=0,Deník!$R161&lt;=1),"BE",Deník!$R161),""),"")</f>
        <v/>
      </c>
      <c r="BC161" s="71" t="str">
        <f>IF(Deník!$D161&lt;&gt;"",IF(AND(Deník!$D161&gt;=BC$2,Deník!$D161&lt;=BC$3),IF(AND(Deník!$R161&gt;=0,Deník!$R161&lt;=1),"BE",Deník!$R161),""),"")</f>
        <v/>
      </c>
      <c r="BD161" s="20" t="str">
        <f>IF(Deník!$J162="S",(Deník!$M162-Deník!$K162),IF(Deník!$J162="L",(Deník!$K162-Deník!$M162),""))</f>
        <v/>
      </c>
      <c r="BE161" s="20" t="str">
        <f>IF(Deník!$J162="S",(Deník!$K162-Deník!$O162),IF(Deník!$J162="L",(Deník!$O162-Deník!$K162),""))</f>
        <v/>
      </c>
      <c r="BF161" s="20" t="str">
        <f>IF(Deník!$J162="S",(Deník!$K162-Deník!$L162),IF(Deník!$J162="L",(Deník!$L162-Deník!$K162),""))</f>
        <v/>
      </c>
      <c r="BG161" s="20" t="str">
        <f>IF(Deník!$J162="S",(Deník!$K162-Deník!$S162),IF(Deník!$J162="L",(Deník!$S162-Deník!$K162),""))</f>
        <v/>
      </c>
      <c r="BH161" s="20" t="str">
        <f>IF(Deník!$J162="S",(Deník!$K162-Deník!$U162),IF(Deník!$J162="L",(Deník!$U162-Deník!$K162),""))</f>
        <v/>
      </c>
      <c r="BI161" s="20" t="str">
        <f>IF(Deník!$R161&gt;1,Deník!$R161,"")</f>
        <v/>
      </c>
      <c r="BJ161" s="20" t="str">
        <f>IF(Deník!$R161&lt;0,Deník!$R161,"")</f>
        <v/>
      </c>
      <c r="BK161" s="17"/>
      <c r="BM161" s="233" t="str">
        <f>IF(Deník!$R161&lt;&gt;"",IF(Deník!$Y161=Statistika!$F$78,IF(AND(Deník!$R161&gt;=0,Deník!$R161&lt;=1),"BE",Deník!$R161),""),"")</f>
        <v/>
      </c>
      <c r="BN161" s="233" t="str">
        <f>IF(Deník!$R161&lt;&gt;"",IF(Deník!$Y161=Statistika!$F$79,IF(AND(Deník!$R161&gt;=0,Deník!$R161&lt;=1),"BE",Deník!$R161),""),"")</f>
        <v/>
      </c>
      <c r="BO161" s="233" t="str">
        <f>IF(Deník!$R161&lt;&gt;"",IF(Deník!$Y161=Statistika!$F$80,IF(AND(Deník!$R161&gt;=0,Deník!$R161&lt;=1),"BE",Deník!$R161),""),"")</f>
        <v/>
      </c>
      <c r="BP161" s="233" t="str">
        <f>IF(Deník!$R161&lt;&gt;"",IF(Deník!$Y161=Statistika!$F$81,IF(AND(Deník!$R161&gt;=0,Deník!$R161&lt;=1),"BE",Deník!$R161),""),"")</f>
        <v/>
      </c>
      <c r="BQ161" s="233" t="str">
        <f>IF(Deník!$R161&lt;&gt;"",IF(Deník!$Y161=Statistika!$F$82,IF(AND(Deník!$R161&gt;=0,Deník!$R161&lt;=1),"BE",Deník!$R161),""),"")</f>
        <v/>
      </c>
      <c r="BR161" s="233" t="str">
        <f>IF(Deník!$R161&lt;&gt;"",IF(Deník!$Y161=Statistika!$F$83,IF(AND(Deník!$R161&gt;=0,Deník!$R161&lt;=1),"BE",Deník!$R161),""),"")</f>
        <v/>
      </c>
      <c r="BS161" s="233" t="str">
        <f>IF(Deník!$R161&lt;&gt;"",IF(Deník!$Y161=Statistika!$F$84,IF(AND(Deník!$R161&gt;=0,Deník!$R161&lt;=1),"BE",Deník!$R161),""),"")</f>
        <v/>
      </c>
      <c r="BT161" s="233" t="str">
        <f>IF(Deník!$R161&lt;&gt;"",IF(Deník!$Y161=Statistika!$F$85,IF(AND(Deník!$R161&gt;=0,Deník!$R161&lt;=1),"BE",Deník!$R161),""),"")</f>
        <v/>
      </c>
      <c r="BU161" s="233" t="str">
        <f>IF(Deník!$R161&lt;&gt;"",IF(Deník!$Y161=Statistika!$F$86,IF(AND(Deník!$R161&gt;=0,Deník!$R161&lt;=1),"BE",Deník!$R161),""),"")</f>
        <v/>
      </c>
      <c r="BV161" s="233" t="str">
        <f>IF(Deník!$R161&lt;&gt;"",IF(Deník!$Y161=Statistika!$F$87,IF(AND(Deník!$R161&gt;=0,Deník!$R161&lt;=1),"BE",Deník!$R161),""),"")</f>
        <v/>
      </c>
      <c r="BW161" s="233" t="str">
        <f>IF(Deník!$R161&lt;&gt;"",IF(Deník!$Y161=Statistika!$F$88,IF(AND(Deník!$R161&gt;=0,Deník!$R161&lt;=1),"BE",Deník!$R161),""),"")</f>
        <v/>
      </c>
      <c r="BX161" s="233" t="str">
        <f>IF(Deník!$R161&lt;&gt;"",IF(Deník!$Y161=Statistika!$F$89,IF(AND(Deník!$R161&gt;=0,Deník!$R161&lt;=1),"BE",Deník!$R161),""),"")</f>
        <v/>
      </c>
      <c r="BY161" s="233" t="str">
        <f>IF(Deník!$R161&lt;&gt;"",IF(Deník!$Y161=Statistika!$F$90,IF(AND(Deník!$R161&gt;=0,Deník!$R161&lt;=1),"BE",Deník!$R161),""),"")</f>
        <v/>
      </c>
      <c r="BZ161" s="233" t="str">
        <f>IF(Deník!$R161&lt;&gt;"",IF(Deník!$Y161=Statistika!$F$91,IF(AND(Deník!$R161&gt;=0,Deník!$R161&lt;=1),"BE",Deník!$R161),""),"")</f>
        <v/>
      </c>
      <c r="CA161" s="233"/>
      <c r="CB161" s="233" t="str">
        <f>IF(Deník!$R161&lt;&gt;"",IF(Deník!$AB161="SL",IF(AND(Deník!$R161&gt;=0,Deník!$R161&lt;=1),"BE",Deník!$R161),""),"")</f>
        <v/>
      </c>
      <c r="CC161" s="233" t="str">
        <f>IF(Deník!$R161&lt;&gt;"",IF(Deník!$AB161="BE10",IF(AND(Deník!$R161&gt;=0,Deník!$R161&lt;=1),"BE",Deník!$R161),""),"")</f>
        <v/>
      </c>
      <c r="CD161" s="233" t="str">
        <f>IF(Deník!$R161&lt;&gt;"",IF(Deník!$AB161="BE15",IF(AND(Deník!$R161&gt;=0,Deník!$R161&lt;=1),"BE",Deník!$R161),""),"")</f>
        <v/>
      </c>
      <c r="CE161" s="233" t="str">
        <f>IF(Deník!$R161&lt;&gt;"",IF(Deník!$AB161="BE20",IF(AND(Deník!$R161&gt;=0,Deník!$R161&lt;=1),"BE",Deník!$R161),""),"")</f>
        <v/>
      </c>
      <c r="CF161" s="233" t="str">
        <f>IF(Deník!$R161&lt;&gt;"",IF(Deník!$AB161="TP1",IF(AND(Deník!$R161&gt;=0,Deník!$R161&lt;=1),"BE",Deník!$R161),""),"")</f>
        <v/>
      </c>
      <c r="CG161" s="233" t="str">
        <f>IF(Deník!$R161&lt;&gt;"",IF(Deník!$AB161="TP2",IF(AND(Deník!$R161&gt;=0,Deník!$R161&lt;=1),"BE",Deník!$R161),""),"")</f>
        <v/>
      </c>
      <c r="CH161" s="233" t="str">
        <f>IF(Deník!$R161&lt;&gt;"",IF(Deník!$AB161="TP3",IF(AND(Deník!$R161&gt;=0,Deník!$R161&lt;=1),"BE",Deník!$R161),""),"")</f>
        <v/>
      </c>
      <c r="CI161" s="233" t="str">
        <f>IF(Deník!$R161&lt;&gt;"",IF(Deník!$AB161="Trailing SL",IF(AND(Deník!$R161&gt;=0,Deník!$R161&lt;=1),"BE",Deník!$R161),""),"")</f>
        <v/>
      </c>
      <c r="CJ161" s="233" t="str">
        <f>IF(Deník!$R161&lt;&gt;"",IF(Deník!$AB161="Manual",IF(AND(Deník!$R161&gt;=0,Deník!$R161&lt;=1),"BE",Deník!$R161),""),"")</f>
        <v/>
      </c>
      <c r="CK161" s="233"/>
      <c r="CL161" s="233" t="str">
        <f>IF(Deník!$R161&lt;0,IF(Deník!$AC161=Statistika!$F$117,Deník!$R161,""),"")</f>
        <v/>
      </c>
      <c r="CM161" s="233" t="str">
        <f>IF(Deník!$R161&lt;0,IF(Deník!$AC161=Statistika!$F$118,Deník!$R161,""),"")</f>
        <v/>
      </c>
      <c r="CN161" s="233" t="str">
        <f>IF(Deník!$R161&lt;0,IF(Deník!$AC161=Statistika!$F$119,Deník!$R161,""),"")</f>
        <v/>
      </c>
      <c r="CO161" s="233" t="str">
        <f>IF(Deník!$R161&lt;0,IF(Deník!$AC161=Statistika!$F$120,Deník!$R161,""),"")</f>
        <v/>
      </c>
      <c r="CP161" s="233" t="str">
        <f>IF(Deník!$R161&lt;0,IF(Deník!$AC161=Statistika!$F$121,Deník!$R161,""),"")</f>
        <v/>
      </c>
      <c r="CQ161" s="233" t="str">
        <f>IF(Deník!$R161&lt;0,IF(Deník!$AC161=Statistika!$F$122,Deník!$R161,""),"")</f>
        <v/>
      </c>
      <c r="CR161" s="233" t="str">
        <f>IF(Deník!$R161&lt;0,IF(Deník!$AC161=Statistika!$F$123,Deník!$R161,""),"")</f>
        <v/>
      </c>
      <c r="CS161" s="233" t="str">
        <f>IF(Deník!$R161&lt;0,IF(Deník!$AC161=Statistika!$F$124,Deník!$R161,""),"")</f>
        <v/>
      </c>
      <c r="CT161" s="233" t="str">
        <f>IF(Deník!$R161&lt;0,IF(Deník!$AC161=Statistika!$F$125,Deník!$R161,""),"")</f>
        <v/>
      </c>
      <c r="CU161" s="233"/>
      <c r="CV161" s="233" t="str">
        <f>IF(Deník!$R161&lt;0,IF(Deník!$AD161=$CV$2,Deník!$R161,""),"")</f>
        <v/>
      </c>
      <c r="CW161" s="233" t="str">
        <f>IF(Deník!$R161&lt;0,IF(Deník!$AD161=$CW$2,Deník!$R161,""),"")</f>
        <v/>
      </c>
      <c r="CX161" s="233" t="str">
        <f>IF(Deník!$R161&lt;0,IF(Deník!$AD161=$CX$2,Deník!$R161,""),"")</f>
        <v/>
      </c>
      <c r="CY161" s="233" t="str">
        <f>IF(Deník!$R161&lt;0,IF(Deník!$AD161=$CY$2,Deník!$R161,""),"")</f>
        <v/>
      </c>
      <c r="CZ161" s="233" t="str">
        <f>IF(Deník!$R161&lt;0,IF(Deník!$AD161=$CZ$2,Deník!$R161,""),"")</f>
        <v/>
      </c>
      <c r="DL161" s="221">
        <f t="shared" si="10"/>
        <v>93847.029999999984</v>
      </c>
      <c r="DM161" s="220">
        <f t="shared" si="9"/>
        <v>-6.1529700000000132E-2</v>
      </c>
      <c r="DO161" s="50">
        <f>Deník!W162</f>
        <v>0</v>
      </c>
      <c r="DP161" s="102" t="str">
        <f>IF(AND(Deník!W162&gt;0),1,"")</f>
        <v/>
      </c>
      <c r="DQ161" s="102">
        <f>IF(AND(Deník!W162&lt;=0),1,"")</f>
        <v>1</v>
      </c>
      <c r="DR161" s="227"/>
      <c r="DS161" s="228"/>
      <c r="DT161" s="85"/>
      <c r="DU161" s="54">
        <f>IF(MONTH(Deník!$C161)=DU$2,Deník!$W161,"")</f>
        <v>0</v>
      </c>
      <c r="DV161" s="222" t="str">
        <f>IF(MONTH(Deník!$C161)=DV$2,Deník!$W161,"")</f>
        <v/>
      </c>
      <c r="DW161" s="222" t="str">
        <f>IF(MONTH(Deník!$C161)=DW$2,Deník!$W161,"")</f>
        <v/>
      </c>
      <c r="DX161" s="222" t="str">
        <f>IF(MONTH(Deník!$C161)=DX$2,Deník!$W161,"")</f>
        <v/>
      </c>
      <c r="DY161" s="222" t="str">
        <f>IF(MONTH(Deník!$C161)=DY$2,Deník!$W161,"")</f>
        <v/>
      </c>
      <c r="DZ161" s="222" t="str">
        <f>IF(MONTH(Deník!$C161)=DZ$2,Deník!$W161,"")</f>
        <v/>
      </c>
      <c r="EA161" s="222" t="str">
        <f>IF(MONTH(Deník!$C161)=EA$2,Deník!$W161,"")</f>
        <v/>
      </c>
      <c r="EB161" s="222" t="str">
        <f>IF(MONTH(Deník!$C161)=EB$2,Deník!$W161,"")</f>
        <v/>
      </c>
      <c r="EC161" s="222" t="str">
        <f>IF(MONTH(Deník!$C161)=EC$2,Deník!$W161,"")</f>
        <v/>
      </c>
      <c r="ED161" s="222" t="str">
        <f>IF(MONTH(Deník!$C161)=ED$2,Deník!$W161,"")</f>
        <v/>
      </c>
      <c r="EE161" s="222" t="str">
        <f>IF(MONTH(Deník!$C161)=EE$2,Deník!$W161,"")</f>
        <v/>
      </c>
      <c r="EF161" s="222" t="str">
        <f>IF(MONTH(Deník!$C161)=EF$2,Deník!$W161,"")</f>
        <v/>
      </c>
      <c r="EI161" s="600" t="str">
        <f>IF(Deník!$W161&lt;&gt;"",IF(Deník!$B161=Statistika!$F$63,Deník!$W161,""),"")</f>
        <v/>
      </c>
      <c r="EJ161" s="13" t="str">
        <f>IF(Deník!$W161&lt;&gt;"",IF(Deník!$B161=Statistika!$F$64,Deník!$W161,""),"")</f>
        <v/>
      </c>
      <c r="EK161" s="13" t="str">
        <f>IF(Deník!$W161&lt;&gt;"",IF(Deník!$B161=Statistika!$F$65,Deník!$W161,""),"")</f>
        <v/>
      </c>
      <c r="EL161" s="13" t="str">
        <f>IF(Deník!$W161&lt;&gt;"",IF(Deník!$B161=Statistika!$F$66,Deník!$W161,""),"")</f>
        <v/>
      </c>
      <c r="EM161" s="13" t="str">
        <f>IF(Deník!$W161&lt;&gt;"",IF(Deník!$B161=Statistika!$F$67,Deník!$W161,""),"")</f>
        <v/>
      </c>
      <c r="EN161" s="13" t="str">
        <f>IF(Deník!$W161&lt;&gt;"",IF(Deník!$B161=Statistika!$F$68,Deník!$W161,""),"")</f>
        <v/>
      </c>
      <c r="EO161" s="13" t="str">
        <f>IF(Deník!$W161&lt;&gt;"",IF(Deník!$B161=Statistika!$F$69,Deník!$W161,""),"")</f>
        <v/>
      </c>
      <c r="EP161" s="601" t="str">
        <f>IF(Deník!$W161&lt;&gt;"",IF(Deník!$B161=Statistika!$F$70,Deník!$W161,""),"")</f>
        <v/>
      </c>
      <c r="EQ161" s="90"/>
      <c r="ER161" s="63" t="str">
        <f>IF(Deník!$W161&lt;&gt;"",IF(Deník!$J161="L",Deník!$W161,""),"")</f>
        <v/>
      </c>
      <c r="ES161" s="13" t="str">
        <f>IF(Deník!$W161&lt;&gt;"",IF(Deník!$J161="S",Deník!$W161,""),"")</f>
        <v/>
      </c>
      <c r="ET161" s="95"/>
      <c r="EU161" s="88"/>
      <c r="EV161" s="63" t="str">
        <f>IF(WEEKDAY(Deník!$C161,2)=1,Deník!$W161,"")</f>
        <v/>
      </c>
      <c r="EW161" s="13" t="str">
        <f>IF(WEEKDAY(Deník!$C161,2)=2,Deník!$W161,"")</f>
        <v/>
      </c>
      <c r="EX161" s="13" t="str">
        <f>IF(WEEKDAY(Deník!$C161,2)=3,Deník!$W161,"")</f>
        <v/>
      </c>
      <c r="EY161" s="13" t="str">
        <f>IF(WEEKDAY(Deník!$C161,2)=4,Deník!$W161,"")</f>
        <v/>
      </c>
      <c r="EZ161" s="60" t="str">
        <f>IF(WEEKDAY(Deník!$C161,2)=5,Deník!$W161,"")</f>
        <v/>
      </c>
      <c r="FA161" s="99"/>
      <c r="FB161" s="100">
        <f>Deník!D161</f>
        <v>0</v>
      </c>
      <c r="FC161" s="63">
        <f>IF($FB161&lt;&gt;"",IF(AND($FB161&gt;=FC$2,$FB161&lt;=FC$3),Deník!$W161,""))</f>
        <v>0</v>
      </c>
      <c r="FD161" s="63" t="str">
        <f>IF($FB161&lt;&gt;"",IF(AND($FB161&gt;=FD$2,$FB161&lt;=FD$3),Deník!$W161,""))</f>
        <v/>
      </c>
      <c r="FE161" s="63" t="str">
        <f>IF($FB161&lt;&gt;"",IF(AND($FB161&gt;=FE$2,$FB161&lt;=FE$3),Deník!$W161,""))</f>
        <v/>
      </c>
      <c r="FF161" s="63" t="str">
        <f>IF($FB161&lt;&gt;"",IF(AND($FB161&gt;=FF$2,$FB161&lt;=FF$3),Deník!$W161,""))</f>
        <v/>
      </c>
      <c r="FG161" s="63" t="str">
        <f>IF($FB161&lt;&gt;"",IF(AND($FB161&gt;=FG$2,$FB161&lt;=FG$3),Deník!$W161,""))</f>
        <v/>
      </c>
      <c r="FH161" s="63" t="str">
        <f>IF($FB161&lt;&gt;"",IF(AND($FB161&gt;=FH$2,$FB161&lt;=FH$3),Deník!$W161,""))</f>
        <v/>
      </c>
      <c r="FI161" s="63" t="str">
        <f>IF($FB161&lt;&gt;"",IF(AND($FB161&gt;=FI$2,$FB161&lt;=FI$3),Deník!$W161,""))</f>
        <v/>
      </c>
      <c r="FJ161" s="63" t="str">
        <f>IF($FB161&lt;&gt;"",IF(AND($FB161&gt;=FJ$2,$FB161&lt;=FJ$3),Deník!$W161,""))</f>
        <v/>
      </c>
      <c r="FK161" s="63" t="str">
        <f>IF($FB161&lt;&gt;"",IF(AND($FB161&gt;=FK$2,$FB161&lt;=FK$3),Deník!$W161,""))</f>
        <v/>
      </c>
      <c r="FL161" s="63" t="str">
        <f>IF($FB161&lt;&gt;"",IF(AND($FB161&gt;=FL$2,$FB161&lt;=FL$3),Deník!$W161,""))</f>
        <v/>
      </c>
      <c r="FM161" s="63" t="str">
        <f>IF($FB161&lt;&gt;"",IF(AND($FB161&gt;=FM$2,$FB161&lt;=FM$3),Deník!$W161,""))</f>
        <v/>
      </c>
      <c r="FN161" s="13"/>
      <c r="FO161" s="20" t="str">
        <f>IF(Deník!$W161&gt;1,Deník!$W161,"")</f>
        <v/>
      </c>
      <c r="FP161" s="20" t="str">
        <f>IF(Deník!$W161&lt;0,Deník!$W161,"")</f>
        <v/>
      </c>
      <c r="FQ161" s="17"/>
      <c r="FS161" s="233"/>
      <c r="FT161" s="233" t="str">
        <f>IF(Deník!$W161&lt;&gt;"",IF(Deník!$Y161=Statistika!$F$78,Deník!$W161,""),"")</f>
        <v/>
      </c>
      <c r="FU161" s="233" t="str">
        <f>IF(Deník!$W161&lt;&gt;"",IF(Deník!$Y161=Statistika!$F$79,Deník!$W161,""),"")</f>
        <v/>
      </c>
      <c r="FV161" s="233" t="str">
        <f>IF(Deník!$W161&lt;&gt;"",IF(Deník!$Y161=Statistika!$F$80,Deník!$W161,""),"")</f>
        <v/>
      </c>
      <c r="FW161" s="233" t="str">
        <f>IF(Deník!$W161&lt;&gt;"",IF(Deník!$Y161=Statistika!$F$81,Deník!$W161,""),"")</f>
        <v/>
      </c>
      <c r="FX161" s="233" t="str">
        <f>IF(Deník!$W161&lt;&gt;"",IF(Deník!$Y161=Statistika!$F$82,Deník!$W161,""),"")</f>
        <v/>
      </c>
      <c r="FY161" s="233" t="str">
        <f>IF(Deník!$W161&lt;&gt;"",IF(Deník!$Y161=Statistika!$F$83,Deník!$W161,""),"")</f>
        <v/>
      </c>
      <c r="FZ161" s="233" t="str">
        <f>IF(Deník!$W161&lt;&gt;"",IF(Deník!$Y161=Statistika!$F$84,Deník!$W161,""),"")</f>
        <v/>
      </c>
      <c r="GA161" s="233" t="str">
        <f>IF(Deník!$W161&lt;&gt;"",IF(Deník!$Y161=Statistika!$F$85,Deník!$W161,""),"")</f>
        <v/>
      </c>
      <c r="GB161" s="233" t="str">
        <f>IF(Deník!$W161&lt;&gt;"",IF(Deník!$Y161=Statistika!$F$86,Deník!$W161,""),"")</f>
        <v/>
      </c>
      <c r="GC161" s="233" t="str">
        <f>IF(Deník!$W161&lt;&gt;"",IF(Deník!$Y161=Statistika!$F$87,Deník!$W161,""),"")</f>
        <v/>
      </c>
      <c r="GD161" s="233" t="str">
        <f>IF(Deník!$W161&lt;&gt;"",IF(Deník!$Y161=Statistika!$F$88,Deník!$W161,""),"")</f>
        <v/>
      </c>
      <c r="GE161" s="233" t="str">
        <f>IF(Deník!$W161&lt;&gt;"",IF(Deník!$Y161=Statistika!$F$89,Deník!$W161,""),"")</f>
        <v/>
      </c>
      <c r="GF161" s="233" t="str">
        <f>IF(Deník!$W161&lt;&gt;"",IF(Deník!$Y161=Statistika!$F$90,Deník!$W161,""),"")</f>
        <v/>
      </c>
      <c r="GG161" s="233" t="str">
        <f>IF(Deník!$W161&lt;&gt;"",IF(Deník!$Y161=Statistika!$F$91,Deník!$W161,""),"")</f>
        <v/>
      </c>
      <c r="GH161" s="233"/>
      <c r="GI161" s="233" t="str">
        <f>IF(Deník!$W161&lt;&gt;"",IF(Deník!$AB161=Statistika!$L$100,Deník!$W161,""),"")</f>
        <v/>
      </c>
      <c r="GJ161" s="233" t="str">
        <f>IF(Deník!$W161&lt;&gt;"",IF(Deník!$AB161=Statistika!$L$101,Deník!$W161,""),"")</f>
        <v/>
      </c>
      <c r="GK161" s="233" t="str">
        <f>IF(Deník!$W161&lt;&gt;"",IF(Deník!$AB161=Statistika!$L$102,Deník!$W161,""),"")</f>
        <v/>
      </c>
      <c r="GL161" s="233" t="str">
        <f>IF(Deník!$W161&lt;&gt;"",IF(Deník!$AB161=Statistika!$L$103,Deník!$W161,""),"")</f>
        <v/>
      </c>
      <c r="GM161" s="233" t="str">
        <f>IF(Deník!$W161&lt;&gt;"",IF(Deník!$AB161=Statistika!$L$104,Deník!$W161,""),"")</f>
        <v/>
      </c>
      <c r="GN161" s="233" t="str">
        <f>IF(Deník!$W161&lt;&gt;"",IF(Deník!$AB161=Statistika!$L$105,Deník!$W161,""),"")</f>
        <v/>
      </c>
      <c r="GO161" s="233" t="str">
        <f>IF(Deník!$W161&lt;&gt;"",IF(Deník!$AB161=Statistika!$L$106,Deník!$W161,""),"")</f>
        <v/>
      </c>
      <c r="GP161" s="233" t="str">
        <f>IF(Deník!$W161&lt;&gt;"",IF(Deník!$AB161=Statistika!$L$107,Deník!$W161,""),"")</f>
        <v/>
      </c>
      <c r="GQ161" s="233" t="str">
        <f>IF(Deník!$W161&lt;&gt;"",IF(Deník!$AB161=Statistika!$L$108,Deník!$W161,""),"")</f>
        <v/>
      </c>
      <c r="GS161" s="233" t="str">
        <f>IF(Deník!$W161&lt;0,IF(Deník!$AC161=Statistika!$F$117,Deník!$W161,""),"")</f>
        <v/>
      </c>
      <c r="GT161" s="233" t="str">
        <f>IF(Deník!$W161&lt;0,IF(Deník!$AC161=Statistika!$F$118,Deník!$W161,""),"")</f>
        <v/>
      </c>
      <c r="GU161" s="233" t="str">
        <f>IF(Deník!$W161&lt;0,IF(Deník!$AC161=Statistika!$F$119,Deník!$W161,""),"")</f>
        <v/>
      </c>
      <c r="GV161" s="233" t="str">
        <f>IF(Deník!$W161&lt;0,IF(Deník!$AC161=Statistika!$F$120,Deník!$W161,""),"")</f>
        <v/>
      </c>
      <c r="GW161" s="233" t="str">
        <f>IF(Deník!$W161&lt;0,IF(Deník!$AC161=Statistika!$F$121,Deník!$W161,""),"")</f>
        <v/>
      </c>
      <c r="GX161" s="233" t="str">
        <f>IF(Deník!$W161&lt;0,IF(Deník!$AC161=Statistika!$F$122,Deník!$W161,""),"")</f>
        <v/>
      </c>
      <c r="GY161" s="233" t="str">
        <f>IF(Deník!$W161&lt;0,IF(Deník!$AC161=Statistika!$F$123,Deník!$W161,""),"")</f>
        <v/>
      </c>
      <c r="GZ161" s="233" t="str">
        <f>IF(Deník!$W161&lt;0,IF(Deník!$AC161=Statistika!$F$124,Deník!$W161,""),"")</f>
        <v/>
      </c>
      <c r="HA161" s="233" t="str">
        <f>IF(Deník!$W161&lt;0,IF(Deník!$AC161=Statistika!$F$125,Deník!$W161,""),"")</f>
        <v/>
      </c>
      <c r="HC161" s="233" t="str">
        <f>IF(Deník!$W161&lt;0,IF(Deník!$AD161=Statistika!$F$133,Deník!$W161,""),"")</f>
        <v/>
      </c>
      <c r="HD161" s="233" t="str">
        <f>IF(Deník!$W161&lt;0,IF(Deník!$AD161=Statistika!$F$134,Deník!$W161,""),"")</f>
        <v/>
      </c>
      <c r="HE161" s="233" t="str">
        <f>IF(Deník!$W161&lt;0,IF(Deník!$AD161=Statistika!$F$135,Deník!$W161,""),"")</f>
        <v/>
      </c>
      <c r="HF161" s="233" t="str">
        <f>IF(Deník!$W161&lt;0,IF(Deník!$AD161=Statistika!$F$136,Deník!$W161,""),"")</f>
        <v/>
      </c>
      <c r="HG161" s="233" t="str">
        <f>IF(Deník!$W161&lt;0,IF(Deník!$AD161=Statistika!$F$137,Deník!$W161,""),"")</f>
        <v/>
      </c>
      <c r="ID161" s="8">
        <f>Tabulka4[[#This Row],[Sloupec3]]</f>
        <v>0</v>
      </c>
      <c r="IE161" s="17" t="str">
        <f>IF(AND([1]Deník!$C161&gt;='[1]Měsíční shrnutí'!$D$1,[1]Deník!$C161&lt;='[1]Měsíční shrnutí'!$F$1),[1]Deník!$X161,"")</f>
        <v/>
      </c>
    </row>
    <row r="162" spans="1:239">
      <c r="A162" s="8">
        <f>Deník!C163</f>
        <v>0</v>
      </c>
      <c r="B162" s="50" t="str">
        <f>Deník!R163</f>
        <v/>
      </c>
      <c r="C162" s="102" t="str">
        <f>IF(AND(Deník!R163&gt;1,Deník!R163&lt;&gt;""),1,"")</f>
        <v/>
      </c>
      <c r="D162" s="102" t="str">
        <f>IF(AND(Deník!R163&lt;=0,Deník!R163&lt;&gt;""),1,"")</f>
        <v/>
      </c>
      <c r="E162" s="103" t="str">
        <f>IF(AND(Deník!R163&gt;=0,Deník!R163&lt;=1),1,"")</f>
        <v/>
      </c>
      <c r="F162" s="79" t="str">
        <f>IF(Deník!R163&lt;&gt;"",Deník!R163+F161,"")</f>
        <v/>
      </c>
      <c r="G162" s="85"/>
      <c r="H162" s="54" t="str">
        <f>IF(MONTH(Deník!$C162)=H$2,IF(AND(Deník!$R162&gt;=0,Deník!$R162&lt;=1),"BE",Deník!$R162),"")</f>
        <v/>
      </c>
      <c r="I162" s="11" t="str">
        <f>IF(MONTH(Deník!$C162)=I$2,IF(AND(Deník!$R162&gt;=0,Deník!$R162&lt;=1),"BE",Deník!$R162),"")</f>
        <v/>
      </c>
      <c r="J162" s="11" t="str">
        <f>IF(MONTH(Deník!$C162)=J$2,IF(AND(Deník!$R162&gt;=0,Deník!$R162&lt;=1),"BE",Deník!$R162),"")</f>
        <v/>
      </c>
      <c r="K162" s="11" t="str">
        <f>IF(MONTH(Deník!$C162)=K$2,IF(AND(Deník!$R162&gt;=0,Deník!$R162&lt;=1),"BE",Deník!$R162),"")</f>
        <v/>
      </c>
      <c r="L162" s="11" t="str">
        <f>IF(MONTH(Deník!$C162)=L$2,IF(AND(Deník!$R162&gt;=0,Deník!$R162&lt;=1),"BE",Deník!$R162),"")</f>
        <v/>
      </c>
      <c r="M162" s="11" t="str">
        <f>IF(MONTH(Deník!$C162)=M$2,IF(AND(Deník!$R162&gt;=0,Deník!$R162&lt;=1),"BE",Deník!$R162),"")</f>
        <v/>
      </c>
      <c r="N162" s="11" t="str">
        <f>IF(MONTH(Deník!$C162)=N$2,IF(AND(Deník!$R162&gt;=0,Deník!$R162&lt;=1),"BE",Deník!$R162),"")</f>
        <v/>
      </c>
      <c r="O162" s="11" t="str">
        <f>IF(MONTH(Deník!$C162)=O$2,IF(AND(Deník!$R162&gt;=0,Deník!$R162&lt;=1),"BE",Deník!$R162),"")</f>
        <v/>
      </c>
      <c r="P162" s="11" t="str">
        <f>IF(MONTH(Deník!$C162)=P$2,IF(AND(Deník!$R162&gt;=0,Deník!$R162&lt;=1),"BE",Deník!$R162),"")</f>
        <v/>
      </c>
      <c r="Q162" s="11" t="str">
        <f>IF(MONTH(Deník!$C162)=Q$2,IF(AND(Deník!$R162&gt;=0,Deník!$R162&lt;=1),"BE",Deník!$R162),"")</f>
        <v/>
      </c>
      <c r="R162" s="11" t="str">
        <f>IF(MONTH(Deník!$C162)=R$2,IF(AND(Deník!$R162&gt;=0,Deník!$R162&lt;=1),"BE",Deník!$R162),"")</f>
        <v/>
      </c>
      <c r="S162" s="57" t="str">
        <f>IF(MONTH(Deník!$C162)=S$2,IF(AND(Deník!$R162&gt;=0,Deník!$R162&lt;=1),"BE",Deník!$R162),"")</f>
        <v/>
      </c>
      <c r="U162" s="12"/>
      <c r="V162" s="12"/>
      <c r="X162" s="600" t="str">
        <f>IF(Deník!$R162&lt;&gt;"",IF(Deník!$B162=Statistika!$F$63,IF(AND(Deník!$R162&gt;=0,Deník!$R162&lt;=1),"BE",Deník!$R162),""),"")</f>
        <v/>
      </c>
      <c r="Y162" s="13" t="str">
        <f>IF(Deník!$R162&lt;&gt;"",IF(Deník!$B162=Statistika!$F$64,IF(AND(Deník!$R162&gt;=0,Deník!$R162&lt;=1),"BE",Deník!$R162),""),"")</f>
        <v/>
      </c>
      <c r="Z162" s="13" t="str">
        <f>IF(Deník!$R162&lt;&gt;"",IF(Deník!$B162=Statistika!$F$65,IF(AND(Deník!$R162&gt;=0,Deník!$R162&lt;=1),"BE",Deník!$R162),""),"")</f>
        <v/>
      </c>
      <c r="AA162" s="13" t="str">
        <f>IF(Deník!$R162&lt;&gt;"",IF(Deník!$B162=Statistika!$F$66,IF(AND(Deník!$R162&gt;=0,Deník!$R162&lt;=1),"BE",Deník!$R162),""),"")</f>
        <v/>
      </c>
      <c r="AB162" s="13" t="str">
        <f>IF(Deník!$R162&lt;&gt;"",IF(Deník!$B162=Statistika!$F$67,IF(AND(Deník!$R162&gt;=0,Deník!$R162&lt;=1),"BE",Deník!$R162),""),"")</f>
        <v/>
      </c>
      <c r="AC162" s="13" t="str">
        <f>IF(Deník!$R162&lt;&gt;"",IF(Deník!$B162=Statistika!$F$68,IF(AND(Deník!$R162&gt;=0,Deník!$R162&lt;=1),"BE",Deník!$R162),""),"")</f>
        <v/>
      </c>
      <c r="AD162" s="13" t="str">
        <f>IF(Deník!$R162&lt;&gt;"",IF(Deník!$B162=Statistika!$F$69,IF(AND(Deník!$R162&gt;=0,Deník!$R162&lt;=1),"BE",Deník!$R162),""),"")</f>
        <v/>
      </c>
      <c r="AE162" s="601" t="str">
        <f>IF(Deník!$R162&lt;&gt;"",IF(Deník!$B162=Statistika!$F$70,IF(AND(Deník!$R162&gt;=0,Deník!$R162&lt;=1),"BE",Deník!$R162),""),"")</f>
        <v/>
      </c>
      <c r="AF162" s="90"/>
      <c r="AG162" s="63" t="str">
        <f>IF(Deník!$R162&lt;&gt;"",IF(Deník!$J162="L",IF(AND(Deník!$R162&gt;=0,Deník!$R162&lt;=1),"BE",Deník!$R162),""),"")</f>
        <v/>
      </c>
      <c r="AH162" s="13" t="str">
        <f>IF(Deník!$R162&lt;&gt;"",IF(Deník!$J162="S",IF(AND(Deník!$R162&gt;=0,Deník!$R162&lt;=1),"BE",Deník!$R162),""),"")</f>
        <v/>
      </c>
      <c r="AI162" s="95"/>
      <c r="AJ162" s="71" t="str">
        <f>IF(Deník!N163&lt;&gt;"",Deník!N163*-1,"")</f>
        <v/>
      </c>
      <c r="AK162" s="88"/>
      <c r="AL162" s="63" t="str">
        <f>IF(WEEKDAY(Deník!$C162,2)=1,IF(AND(Deník!$R162&gt;=0,Deník!$R162&lt;=1),"BE",Deník!$R162),"")</f>
        <v/>
      </c>
      <c r="AM162" s="13" t="str">
        <f>IF(WEEKDAY(Deník!$C162,2)=2,IF(AND(Deník!$R162&gt;=0,Deník!$R162&lt;=1),"BE",Deník!$R162),"")</f>
        <v/>
      </c>
      <c r="AN162" s="13" t="str">
        <f>IF(WEEKDAY(Deník!$C162,2)=3,IF(AND(Deník!$R162&gt;=0,Deník!$R162&lt;=1),"BE",Deník!$R162),"")</f>
        <v/>
      </c>
      <c r="AO162" s="13" t="str">
        <f>IF(WEEKDAY(Deník!$C162,2)=4,IF(AND(Deník!$R162&gt;=0,Deník!$R162&lt;=1),"BE",Deník!$R162),"")</f>
        <v/>
      </c>
      <c r="AP162" s="60" t="str">
        <f>IF(WEEKDAY(Deník!$C162,2)=5,IF(AND(Deník!$R162&gt;=0,Deník!$R162&lt;=1),"BE",Deník!$R162),"")</f>
        <v/>
      </c>
      <c r="AQ162" s="99"/>
      <c r="AR162" s="100">
        <f>Deník!D162</f>
        <v>0</v>
      </c>
      <c r="AS162" s="63" t="str">
        <f>IF(Deník!$D162&lt;&gt;"",IF(AND(Deník!$D162&gt;=AS$2,Deník!$D162&lt;=AS$3),IF(AND(Deník!$R162&gt;=0,Deník!$R162&lt;=1),"BE",Deník!$R162),""),"")</f>
        <v/>
      </c>
      <c r="AT162" s="63" t="str">
        <f>IF(Deník!$D162&lt;&gt;"",IF(AND(Deník!$D162&gt;=AT$2,Deník!$D162&lt;=AT$3),IF(AND(Deník!$R162&gt;=0,Deník!$R162&lt;=1),"BE",Deník!$R162),""),"")</f>
        <v/>
      </c>
      <c r="AU162" s="63" t="str">
        <f>IF(Deník!$D162&lt;&gt;"",IF(AND(Deník!$D162&gt;=AU$2,Deník!$D162&lt;=AU$3),IF(AND(Deník!$R162&gt;=0,Deník!$R162&lt;=1),"BE",Deník!$R162),""),"")</f>
        <v/>
      </c>
      <c r="AV162" s="63" t="str">
        <f>IF(Deník!$D162&lt;&gt;"",IF(AND(Deník!$D162&gt;=AV$2,Deník!$D162&lt;=AV$3),IF(AND(Deník!$R162&gt;=0,Deník!$R162&lt;=1),"BE",Deník!$R162),""),"")</f>
        <v/>
      </c>
      <c r="AW162" s="63" t="str">
        <f>IF(Deník!$D162&lt;&gt;"",IF(AND(Deník!$D162&gt;=AW$2,Deník!$D162&lt;=AW$3),IF(AND(Deník!$R162&gt;=0,Deník!$R162&lt;=1),"BE",Deník!$R162),""),"")</f>
        <v/>
      </c>
      <c r="AX162" s="63" t="str">
        <f>IF(Deník!$D162&lt;&gt;"",IF(AND(Deník!$D162&gt;=AX$2,Deník!$D162&lt;=AX$3),IF(AND(Deník!$R162&gt;=0,Deník!$R162&lt;=1),"BE",Deník!$R162),""),"")</f>
        <v/>
      </c>
      <c r="AY162" s="63" t="str">
        <f>IF(Deník!$D162&lt;&gt;"",IF(AND(Deník!$D162&gt;=AY$2,Deník!$D162&lt;=AY$3),IF(AND(Deník!$R162&gt;=0,Deník!$R162&lt;=1),"BE",Deník!$R162),""),"")</f>
        <v/>
      </c>
      <c r="AZ162" s="63" t="str">
        <f>IF(Deník!$D162&lt;&gt;"",IF(AND(Deník!$D162&gt;=AZ$2,Deník!$D162&lt;=AZ$3),IF(AND(Deník!$R162&gt;=0,Deník!$R162&lt;=1),"BE",Deník!$R162),""),"")</f>
        <v/>
      </c>
      <c r="BA162" s="63" t="str">
        <f>IF(Deník!$D162&lt;&gt;"",IF(AND(Deník!$D162&gt;=BA$2,Deník!$D162&lt;=BA$3),IF(AND(Deník!$R162&gt;=0,Deník!$R162&lt;=1),"BE",Deník!$R162),""),"")</f>
        <v/>
      </c>
      <c r="BB162" s="63" t="str">
        <f>IF(Deník!$D162&lt;&gt;"",IF(AND(Deník!$D162&gt;=BB$2,Deník!$D162&lt;=BB$3),IF(AND(Deník!$R162&gt;=0,Deník!$R162&lt;=1),"BE",Deník!$R162),""),"")</f>
        <v/>
      </c>
      <c r="BC162" s="71" t="str">
        <f>IF(Deník!$D162&lt;&gt;"",IF(AND(Deník!$D162&gt;=BC$2,Deník!$D162&lt;=BC$3),IF(AND(Deník!$R162&gt;=0,Deník!$R162&lt;=1),"BE",Deník!$R162),""),"")</f>
        <v/>
      </c>
      <c r="BD162" s="20" t="str">
        <f>IF(Deník!$J163="S",(Deník!$M163-Deník!$K163),IF(Deník!$J163="L",(Deník!$K163-Deník!$M163),""))</f>
        <v/>
      </c>
      <c r="BE162" s="20" t="str">
        <f>IF(Deník!$J163="S",(Deník!$K163-Deník!$O163),IF(Deník!$J163="L",(Deník!$O163-Deník!$K163),""))</f>
        <v/>
      </c>
      <c r="BF162" s="20" t="str">
        <f>IF(Deník!$J163="S",(Deník!$K163-Deník!$L163),IF(Deník!$J163="L",(Deník!$L163-Deník!$K163),""))</f>
        <v/>
      </c>
      <c r="BG162" s="20" t="str">
        <f>IF(Deník!$J163="S",(Deník!$K163-Deník!$S163),IF(Deník!$J163="L",(Deník!$S163-Deník!$K163),""))</f>
        <v/>
      </c>
      <c r="BH162" s="20" t="str">
        <f>IF(Deník!$J163="S",(Deník!$K163-Deník!$U163),IF(Deník!$J163="L",(Deník!$U163-Deník!$K163),""))</f>
        <v/>
      </c>
      <c r="BI162" s="20" t="str">
        <f>IF(Deník!$R162&gt;1,Deník!$R162,"")</f>
        <v/>
      </c>
      <c r="BJ162" s="20" t="str">
        <f>IF(Deník!$R162&lt;0,Deník!$R162,"")</f>
        <v/>
      </c>
      <c r="BK162" s="17"/>
      <c r="BM162" s="233" t="str">
        <f>IF(Deník!$R162&lt;&gt;"",IF(Deník!$Y162=Statistika!$F$78,IF(AND(Deník!$R162&gt;=0,Deník!$R162&lt;=1),"BE",Deník!$R162),""),"")</f>
        <v/>
      </c>
      <c r="BN162" s="233" t="str">
        <f>IF(Deník!$R162&lt;&gt;"",IF(Deník!$Y162=Statistika!$F$79,IF(AND(Deník!$R162&gt;=0,Deník!$R162&lt;=1),"BE",Deník!$R162),""),"")</f>
        <v/>
      </c>
      <c r="BO162" s="233" t="str">
        <f>IF(Deník!$R162&lt;&gt;"",IF(Deník!$Y162=Statistika!$F$80,IF(AND(Deník!$R162&gt;=0,Deník!$R162&lt;=1),"BE",Deník!$R162),""),"")</f>
        <v/>
      </c>
      <c r="BP162" s="233" t="str">
        <f>IF(Deník!$R162&lt;&gt;"",IF(Deník!$Y162=Statistika!$F$81,IF(AND(Deník!$R162&gt;=0,Deník!$R162&lt;=1),"BE",Deník!$R162),""),"")</f>
        <v/>
      </c>
      <c r="BQ162" s="233" t="str">
        <f>IF(Deník!$R162&lt;&gt;"",IF(Deník!$Y162=Statistika!$F$82,IF(AND(Deník!$R162&gt;=0,Deník!$R162&lt;=1),"BE",Deník!$R162),""),"")</f>
        <v/>
      </c>
      <c r="BR162" s="233" t="str">
        <f>IF(Deník!$R162&lt;&gt;"",IF(Deník!$Y162=Statistika!$F$83,IF(AND(Deník!$R162&gt;=0,Deník!$R162&lt;=1),"BE",Deník!$R162),""),"")</f>
        <v/>
      </c>
      <c r="BS162" s="233" t="str">
        <f>IF(Deník!$R162&lt;&gt;"",IF(Deník!$Y162=Statistika!$F$84,IF(AND(Deník!$R162&gt;=0,Deník!$R162&lt;=1),"BE",Deník!$R162),""),"")</f>
        <v/>
      </c>
      <c r="BT162" s="233" t="str">
        <f>IF(Deník!$R162&lt;&gt;"",IF(Deník!$Y162=Statistika!$F$85,IF(AND(Deník!$R162&gt;=0,Deník!$R162&lt;=1),"BE",Deník!$R162),""),"")</f>
        <v/>
      </c>
      <c r="BU162" s="233" t="str">
        <f>IF(Deník!$R162&lt;&gt;"",IF(Deník!$Y162=Statistika!$F$86,IF(AND(Deník!$R162&gt;=0,Deník!$R162&lt;=1),"BE",Deník!$R162),""),"")</f>
        <v/>
      </c>
      <c r="BV162" s="233" t="str">
        <f>IF(Deník!$R162&lt;&gt;"",IF(Deník!$Y162=Statistika!$F$87,IF(AND(Deník!$R162&gt;=0,Deník!$R162&lt;=1),"BE",Deník!$R162),""),"")</f>
        <v/>
      </c>
      <c r="BW162" s="233" t="str">
        <f>IF(Deník!$R162&lt;&gt;"",IF(Deník!$Y162=Statistika!$F$88,IF(AND(Deník!$R162&gt;=0,Deník!$R162&lt;=1),"BE",Deník!$R162),""),"")</f>
        <v/>
      </c>
      <c r="BX162" s="233" t="str">
        <f>IF(Deník!$R162&lt;&gt;"",IF(Deník!$Y162=Statistika!$F$89,IF(AND(Deník!$R162&gt;=0,Deník!$R162&lt;=1),"BE",Deník!$R162),""),"")</f>
        <v/>
      </c>
      <c r="BY162" s="233" t="str">
        <f>IF(Deník!$R162&lt;&gt;"",IF(Deník!$Y162=Statistika!$F$90,IF(AND(Deník!$R162&gt;=0,Deník!$R162&lt;=1),"BE",Deník!$R162),""),"")</f>
        <v/>
      </c>
      <c r="BZ162" s="233" t="str">
        <f>IF(Deník!$R162&lt;&gt;"",IF(Deník!$Y162=Statistika!$F$91,IF(AND(Deník!$R162&gt;=0,Deník!$R162&lt;=1),"BE",Deník!$R162),""),"")</f>
        <v/>
      </c>
      <c r="CA162" s="233"/>
      <c r="CB162" s="233" t="str">
        <f>IF(Deník!$R162&lt;&gt;"",IF(Deník!$AB162="SL",IF(AND(Deník!$R162&gt;=0,Deník!$R162&lt;=1),"BE",Deník!$R162),""),"")</f>
        <v/>
      </c>
      <c r="CC162" s="233" t="str">
        <f>IF(Deník!$R162&lt;&gt;"",IF(Deník!$AB162="BE10",IF(AND(Deník!$R162&gt;=0,Deník!$R162&lt;=1),"BE",Deník!$R162),""),"")</f>
        <v/>
      </c>
      <c r="CD162" s="233" t="str">
        <f>IF(Deník!$R162&lt;&gt;"",IF(Deník!$AB162="BE15",IF(AND(Deník!$R162&gt;=0,Deník!$R162&lt;=1),"BE",Deník!$R162),""),"")</f>
        <v/>
      </c>
      <c r="CE162" s="233" t="str">
        <f>IF(Deník!$R162&lt;&gt;"",IF(Deník!$AB162="BE20",IF(AND(Deník!$R162&gt;=0,Deník!$R162&lt;=1),"BE",Deník!$R162),""),"")</f>
        <v/>
      </c>
      <c r="CF162" s="233" t="str">
        <f>IF(Deník!$R162&lt;&gt;"",IF(Deník!$AB162="TP1",IF(AND(Deník!$R162&gt;=0,Deník!$R162&lt;=1),"BE",Deník!$R162),""),"")</f>
        <v/>
      </c>
      <c r="CG162" s="233" t="str">
        <f>IF(Deník!$R162&lt;&gt;"",IF(Deník!$AB162="TP2",IF(AND(Deník!$R162&gt;=0,Deník!$R162&lt;=1),"BE",Deník!$R162),""),"")</f>
        <v/>
      </c>
      <c r="CH162" s="233" t="str">
        <f>IF(Deník!$R162&lt;&gt;"",IF(Deník!$AB162="TP3",IF(AND(Deník!$R162&gt;=0,Deník!$R162&lt;=1),"BE",Deník!$R162),""),"")</f>
        <v/>
      </c>
      <c r="CI162" s="233" t="str">
        <f>IF(Deník!$R162&lt;&gt;"",IF(Deník!$AB162="Trailing SL",IF(AND(Deník!$R162&gt;=0,Deník!$R162&lt;=1),"BE",Deník!$R162),""),"")</f>
        <v/>
      </c>
      <c r="CJ162" s="233" t="str">
        <f>IF(Deník!$R162&lt;&gt;"",IF(Deník!$AB162="Manual",IF(AND(Deník!$R162&gt;=0,Deník!$R162&lt;=1),"BE",Deník!$R162),""),"")</f>
        <v/>
      </c>
      <c r="CK162" s="233"/>
      <c r="CL162" s="233" t="str">
        <f>IF(Deník!$R162&lt;0,IF(Deník!$AC162=Statistika!$F$117,Deník!$R162,""),"")</f>
        <v/>
      </c>
      <c r="CM162" s="233" t="str">
        <f>IF(Deník!$R162&lt;0,IF(Deník!$AC162=Statistika!$F$118,Deník!$R162,""),"")</f>
        <v/>
      </c>
      <c r="CN162" s="233" t="str">
        <f>IF(Deník!$R162&lt;0,IF(Deník!$AC162=Statistika!$F$119,Deník!$R162,""),"")</f>
        <v/>
      </c>
      <c r="CO162" s="233" t="str">
        <f>IF(Deník!$R162&lt;0,IF(Deník!$AC162=Statistika!$F$120,Deník!$R162,""),"")</f>
        <v/>
      </c>
      <c r="CP162" s="233" t="str">
        <f>IF(Deník!$R162&lt;0,IF(Deník!$AC162=Statistika!$F$121,Deník!$R162,""),"")</f>
        <v/>
      </c>
      <c r="CQ162" s="233" t="str">
        <f>IF(Deník!$R162&lt;0,IF(Deník!$AC162=Statistika!$F$122,Deník!$R162,""),"")</f>
        <v/>
      </c>
      <c r="CR162" s="233" t="str">
        <f>IF(Deník!$R162&lt;0,IF(Deník!$AC162=Statistika!$F$123,Deník!$R162,""),"")</f>
        <v/>
      </c>
      <c r="CS162" s="233" t="str">
        <f>IF(Deník!$R162&lt;0,IF(Deník!$AC162=Statistika!$F$124,Deník!$R162,""),"")</f>
        <v/>
      </c>
      <c r="CT162" s="233" t="str">
        <f>IF(Deník!$R162&lt;0,IF(Deník!$AC162=Statistika!$F$125,Deník!$R162,""),"")</f>
        <v/>
      </c>
      <c r="CU162" s="233"/>
      <c r="CV162" s="233" t="str">
        <f>IF(Deník!$R162&lt;0,IF(Deník!$AD162=$CV$2,Deník!$R162,""),"")</f>
        <v/>
      </c>
      <c r="CW162" s="233" t="str">
        <f>IF(Deník!$R162&lt;0,IF(Deník!$AD162=$CW$2,Deník!$R162,""),"")</f>
        <v/>
      </c>
      <c r="CX162" s="233" t="str">
        <f>IF(Deník!$R162&lt;0,IF(Deník!$AD162=$CX$2,Deník!$R162,""),"")</f>
        <v/>
      </c>
      <c r="CY162" s="233" t="str">
        <f>IF(Deník!$R162&lt;0,IF(Deník!$AD162=$CY$2,Deník!$R162,""),"")</f>
        <v/>
      </c>
      <c r="CZ162" s="233" t="str">
        <f>IF(Deník!$R162&lt;0,IF(Deník!$AD162=$CZ$2,Deník!$R162,""),"")</f>
        <v/>
      </c>
      <c r="DL162" s="221">
        <f t="shared" si="10"/>
        <v>93847.029999999984</v>
      </c>
      <c r="DM162" s="220">
        <f t="shared" si="9"/>
        <v>-6.1529700000000132E-2</v>
      </c>
      <c r="DO162" s="50">
        <f>Deník!W163</f>
        <v>0</v>
      </c>
      <c r="DP162" s="102" t="str">
        <f>IF(AND(Deník!W163&gt;0),1,"")</f>
        <v/>
      </c>
      <c r="DQ162" s="102">
        <f>IF(AND(Deník!W163&lt;=0),1,"")</f>
        <v>1</v>
      </c>
      <c r="DR162" s="227"/>
      <c r="DS162" s="228"/>
      <c r="DT162" s="85"/>
      <c r="DU162" s="54">
        <f>IF(MONTH(Deník!$C162)=DU$2,Deník!$W162,"")</f>
        <v>0</v>
      </c>
      <c r="DV162" s="222" t="str">
        <f>IF(MONTH(Deník!$C162)=DV$2,Deník!$W162,"")</f>
        <v/>
      </c>
      <c r="DW162" s="222" t="str">
        <f>IF(MONTH(Deník!$C162)=DW$2,Deník!$W162,"")</f>
        <v/>
      </c>
      <c r="DX162" s="222" t="str">
        <f>IF(MONTH(Deník!$C162)=DX$2,Deník!$W162,"")</f>
        <v/>
      </c>
      <c r="DY162" s="222" t="str">
        <f>IF(MONTH(Deník!$C162)=DY$2,Deník!$W162,"")</f>
        <v/>
      </c>
      <c r="DZ162" s="222" t="str">
        <f>IF(MONTH(Deník!$C162)=DZ$2,Deník!$W162,"")</f>
        <v/>
      </c>
      <c r="EA162" s="222" t="str">
        <f>IF(MONTH(Deník!$C162)=EA$2,Deník!$W162,"")</f>
        <v/>
      </c>
      <c r="EB162" s="222" t="str">
        <f>IF(MONTH(Deník!$C162)=EB$2,Deník!$W162,"")</f>
        <v/>
      </c>
      <c r="EC162" s="222" t="str">
        <f>IF(MONTH(Deník!$C162)=EC$2,Deník!$W162,"")</f>
        <v/>
      </c>
      <c r="ED162" s="222" t="str">
        <f>IF(MONTH(Deník!$C162)=ED$2,Deník!$W162,"")</f>
        <v/>
      </c>
      <c r="EE162" s="222" t="str">
        <f>IF(MONTH(Deník!$C162)=EE$2,Deník!$W162,"")</f>
        <v/>
      </c>
      <c r="EF162" s="222" t="str">
        <f>IF(MONTH(Deník!$C162)=EF$2,Deník!$W162,"")</f>
        <v/>
      </c>
      <c r="EI162" s="600" t="str">
        <f>IF(Deník!$W162&lt;&gt;"",IF(Deník!$B162=Statistika!$F$63,Deník!$W162,""),"")</f>
        <v/>
      </c>
      <c r="EJ162" s="13" t="str">
        <f>IF(Deník!$W162&lt;&gt;"",IF(Deník!$B162=Statistika!$F$64,Deník!$W162,""),"")</f>
        <v/>
      </c>
      <c r="EK162" s="13" t="str">
        <f>IF(Deník!$W162&lt;&gt;"",IF(Deník!$B162=Statistika!$F$65,Deník!$W162,""),"")</f>
        <v/>
      </c>
      <c r="EL162" s="13" t="str">
        <f>IF(Deník!$W162&lt;&gt;"",IF(Deník!$B162=Statistika!$F$66,Deník!$W162,""),"")</f>
        <v/>
      </c>
      <c r="EM162" s="13" t="str">
        <f>IF(Deník!$W162&lt;&gt;"",IF(Deník!$B162=Statistika!$F$67,Deník!$W162,""),"")</f>
        <v/>
      </c>
      <c r="EN162" s="13" t="str">
        <f>IF(Deník!$W162&lt;&gt;"",IF(Deník!$B162=Statistika!$F$68,Deník!$W162,""),"")</f>
        <v/>
      </c>
      <c r="EO162" s="13" t="str">
        <f>IF(Deník!$W162&lt;&gt;"",IF(Deník!$B162=Statistika!$F$69,Deník!$W162,""),"")</f>
        <v/>
      </c>
      <c r="EP162" s="601" t="str">
        <f>IF(Deník!$W162&lt;&gt;"",IF(Deník!$B162=Statistika!$F$70,Deník!$W162,""),"")</f>
        <v/>
      </c>
      <c r="EQ162" s="90"/>
      <c r="ER162" s="63" t="str">
        <f>IF(Deník!$W162&lt;&gt;"",IF(Deník!$J162="L",Deník!$W162,""),"")</f>
        <v/>
      </c>
      <c r="ES162" s="13" t="str">
        <f>IF(Deník!$W162&lt;&gt;"",IF(Deník!$J162="S",Deník!$W162,""),"")</f>
        <v/>
      </c>
      <c r="ET162" s="95"/>
      <c r="EU162" s="88"/>
      <c r="EV162" s="63" t="str">
        <f>IF(WEEKDAY(Deník!$C162,2)=1,Deník!$W162,"")</f>
        <v/>
      </c>
      <c r="EW162" s="13" t="str">
        <f>IF(WEEKDAY(Deník!$C162,2)=2,Deník!$W162,"")</f>
        <v/>
      </c>
      <c r="EX162" s="13" t="str">
        <f>IF(WEEKDAY(Deník!$C162,2)=3,Deník!$W162,"")</f>
        <v/>
      </c>
      <c r="EY162" s="13" t="str">
        <f>IF(WEEKDAY(Deník!$C162,2)=4,Deník!$W162,"")</f>
        <v/>
      </c>
      <c r="EZ162" s="60" t="str">
        <f>IF(WEEKDAY(Deník!$C162,2)=5,Deník!$W162,"")</f>
        <v/>
      </c>
      <c r="FA162" s="99"/>
      <c r="FB162" s="100">
        <f>Deník!D162</f>
        <v>0</v>
      </c>
      <c r="FC162" s="63">
        <f>IF($FB162&lt;&gt;"",IF(AND($FB162&gt;=FC$2,$FB162&lt;=FC$3),Deník!$W162,""))</f>
        <v>0</v>
      </c>
      <c r="FD162" s="63" t="str">
        <f>IF($FB162&lt;&gt;"",IF(AND($FB162&gt;=FD$2,$FB162&lt;=FD$3),Deník!$W162,""))</f>
        <v/>
      </c>
      <c r="FE162" s="63" t="str">
        <f>IF($FB162&lt;&gt;"",IF(AND($FB162&gt;=FE$2,$FB162&lt;=FE$3),Deník!$W162,""))</f>
        <v/>
      </c>
      <c r="FF162" s="63" t="str">
        <f>IF($FB162&lt;&gt;"",IF(AND($FB162&gt;=FF$2,$FB162&lt;=FF$3),Deník!$W162,""))</f>
        <v/>
      </c>
      <c r="FG162" s="63" t="str">
        <f>IF($FB162&lt;&gt;"",IF(AND($FB162&gt;=FG$2,$FB162&lt;=FG$3),Deník!$W162,""))</f>
        <v/>
      </c>
      <c r="FH162" s="63" t="str">
        <f>IF($FB162&lt;&gt;"",IF(AND($FB162&gt;=FH$2,$FB162&lt;=FH$3),Deník!$W162,""))</f>
        <v/>
      </c>
      <c r="FI162" s="63" t="str">
        <f>IF($FB162&lt;&gt;"",IF(AND($FB162&gt;=FI$2,$FB162&lt;=FI$3),Deník!$W162,""))</f>
        <v/>
      </c>
      <c r="FJ162" s="63" t="str">
        <f>IF($FB162&lt;&gt;"",IF(AND($FB162&gt;=FJ$2,$FB162&lt;=FJ$3),Deník!$W162,""))</f>
        <v/>
      </c>
      <c r="FK162" s="63" t="str">
        <f>IF($FB162&lt;&gt;"",IF(AND($FB162&gt;=FK$2,$FB162&lt;=FK$3),Deník!$W162,""))</f>
        <v/>
      </c>
      <c r="FL162" s="63" t="str">
        <f>IF($FB162&lt;&gt;"",IF(AND($FB162&gt;=FL$2,$FB162&lt;=FL$3),Deník!$W162,""))</f>
        <v/>
      </c>
      <c r="FM162" s="63" t="str">
        <f>IF($FB162&lt;&gt;"",IF(AND($FB162&gt;=FM$2,$FB162&lt;=FM$3),Deník!$W162,""))</f>
        <v/>
      </c>
      <c r="FN162" s="13"/>
      <c r="FO162" s="20" t="str">
        <f>IF(Deník!$W162&gt;1,Deník!$W162,"")</f>
        <v/>
      </c>
      <c r="FP162" s="20" t="str">
        <f>IF(Deník!$W162&lt;0,Deník!$W162,"")</f>
        <v/>
      </c>
      <c r="FQ162" s="17"/>
      <c r="FS162" s="233"/>
      <c r="FT162" s="233" t="str">
        <f>IF(Deník!$W162&lt;&gt;"",IF(Deník!$Y162=Statistika!$F$78,Deník!$W162,""),"")</f>
        <v/>
      </c>
      <c r="FU162" s="233" t="str">
        <f>IF(Deník!$W162&lt;&gt;"",IF(Deník!$Y162=Statistika!$F$79,Deník!$W162,""),"")</f>
        <v/>
      </c>
      <c r="FV162" s="233" t="str">
        <f>IF(Deník!$W162&lt;&gt;"",IF(Deník!$Y162=Statistika!$F$80,Deník!$W162,""),"")</f>
        <v/>
      </c>
      <c r="FW162" s="233" t="str">
        <f>IF(Deník!$W162&lt;&gt;"",IF(Deník!$Y162=Statistika!$F$81,Deník!$W162,""),"")</f>
        <v/>
      </c>
      <c r="FX162" s="233" t="str">
        <f>IF(Deník!$W162&lt;&gt;"",IF(Deník!$Y162=Statistika!$F$82,Deník!$W162,""),"")</f>
        <v/>
      </c>
      <c r="FY162" s="233" t="str">
        <f>IF(Deník!$W162&lt;&gt;"",IF(Deník!$Y162=Statistika!$F$83,Deník!$W162,""),"")</f>
        <v/>
      </c>
      <c r="FZ162" s="233" t="str">
        <f>IF(Deník!$W162&lt;&gt;"",IF(Deník!$Y162=Statistika!$F$84,Deník!$W162,""),"")</f>
        <v/>
      </c>
      <c r="GA162" s="233" t="str">
        <f>IF(Deník!$W162&lt;&gt;"",IF(Deník!$Y162=Statistika!$F$85,Deník!$W162,""),"")</f>
        <v/>
      </c>
      <c r="GB162" s="233" t="str">
        <f>IF(Deník!$W162&lt;&gt;"",IF(Deník!$Y162=Statistika!$F$86,Deník!$W162,""),"")</f>
        <v/>
      </c>
      <c r="GC162" s="233" t="str">
        <f>IF(Deník!$W162&lt;&gt;"",IF(Deník!$Y162=Statistika!$F$87,Deník!$W162,""),"")</f>
        <v/>
      </c>
      <c r="GD162" s="233" t="str">
        <f>IF(Deník!$W162&lt;&gt;"",IF(Deník!$Y162=Statistika!$F$88,Deník!$W162,""),"")</f>
        <v/>
      </c>
      <c r="GE162" s="233" t="str">
        <f>IF(Deník!$W162&lt;&gt;"",IF(Deník!$Y162=Statistika!$F$89,Deník!$W162,""),"")</f>
        <v/>
      </c>
      <c r="GF162" s="233" t="str">
        <f>IF(Deník!$W162&lt;&gt;"",IF(Deník!$Y162=Statistika!$F$90,Deník!$W162,""),"")</f>
        <v/>
      </c>
      <c r="GG162" s="233" t="str">
        <f>IF(Deník!$W162&lt;&gt;"",IF(Deník!$Y162=Statistika!$F$91,Deník!$W162,""),"")</f>
        <v/>
      </c>
      <c r="GH162" s="233"/>
      <c r="GI162" s="233" t="str">
        <f>IF(Deník!$W162&lt;&gt;"",IF(Deník!$AB162=Statistika!$L$100,Deník!$W162,""),"")</f>
        <v/>
      </c>
      <c r="GJ162" s="233" t="str">
        <f>IF(Deník!$W162&lt;&gt;"",IF(Deník!$AB162=Statistika!$L$101,Deník!$W162,""),"")</f>
        <v/>
      </c>
      <c r="GK162" s="233" t="str">
        <f>IF(Deník!$W162&lt;&gt;"",IF(Deník!$AB162=Statistika!$L$102,Deník!$W162,""),"")</f>
        <v/>
      </c>
      <c r="GL162" s="233" t="str">
        <f>IF(Deník!$W162&lt;&gt;"",IF(Deník!$AB162=Statistika!$L$103,Deník!$W162,""),"")</f>
        <v/>
      </c>
      <c r="GM162" s="233" t="str">
        <f>IF(Deník!$W162&lt;&gt;"",IF(Deník!$AB162=Statistika!$L$104,Deník!$W162,""),"")</f>
        <v/>
      </c>
      <c r="GN162" s="233" t="str">
        <f>IF(Deník!$W162&lt;&gt;"",IF(Deník!$AB162=Statistika!$L$105,Deník!$W162,""),"")</f>
        <v/>
      </c>
      <c r="GO162" s="233" t="str">
        <f>IF(Deník!$W162&lt;&gt;"",IF(Deník!$AB162=Statistika!$L$106,Deník!$W162,""),"")</f>
        <v/>
      </c>
      <c r="GP162" s="233" t="str">
        <f>IF(Deník!$W162&lt;&gt;"",IF(Deník!$AB162=Statistika!$L$107,Deník!$W162,""),"")</f>
        <v/>
      </c>
      <c r="GQ162" s="233" t="str">
        <f>IF(Deník!$W162&lt;&gt;"",IF(Deník!$AB162=Statistika!$L$108,Deník!$W162,""),"")</f>
        <v/>
      </c>
      <c r="GS162" s="233" t="str">
        <f>IF(Deník!$W162&lt;0,IF(Deník!$AC162=Statistika!$F$117,Deník!$W162,""),"")</f>
        <v/>
      </c>
      <c r="GT162" s="233" t="str">
        <f>IF(Deník!$W162&lt;0,IF(Deník!$AC162=Statistika!$F$118,Deník!$W162,""),"")</f>
        <v/>
      </c>
      <c r="GU162" s="233" t="str">
        <f>IF(Deník!$W162&lt;0,IF(Deník!$AC162=Statistika!$F$119,Deník!$W162,""),"")</f>
        <v/>
      </c>
      <c r="GV162" s="233" t="str">
        <f>IF(Deník!$W162&lt;0,IF(Deník!$AC162=Statistika!$F$120,Deník!$W162,""),"")</f>
        <v/>
      </c>
      <c r="GW162" s="233" t="str">
        <f>IF(Deník!$W162&lt;0,IF(Deník!$AC162=Statistika!$F$121,Deník!$W162,""),"")</f>
        <v/>
      </c>
      <c r="GX162" s="233" t="str">
        <f>IF(Deník!$W162&lt;0,IF(Deník!$AC162=Statistika!$F$122,Deník!$W162,""),"")</f>
        <v/>
      </c>
      <c r="GY162" s="233" t="str">
        <f>IF(Deník!$W162&lt;0,IF(Deník!$AC162=Statistika!$F$123,Deník!$W162,""),"")</f>
        <v/>
      </c>
      <c r="GZ162" s="233" t="str">
        <f>IF(Deník!$W162&lt;0,IF(Deník!$AC162=Statistika!$F$124,Deník!$W162,""),"")</f>
        <v/>
      </c>
      <c r="HA162" s="233" t="str">
        <f>IF(Deník!$W162&lt;0,IF(Deník!$AC162=Statistika!$F$125,Deník!$W162,""),"")</f>
        <v/>
      </c>
      <c r="HC162" s="233" t="str">
        <f>IF(Deník!$W162&lt;0,IF(Deník!$AD162=Statistika!$F$133,Deník!$W162,""),"")</f>
        <v/>
      </c>
      <c r="HD162" s="233" t="str">
        <f>IF(Deník!$W162&lt;0,IF(Deník!$AD162=Statistika!$F$134,Deník!$W162,""),"")</f>
        <v/>
      </c>
      <c r="HE162" s="233" t="str">
        <f>IF(Deník!$W162&lt;0,IF(Deník!$AD162=Statistika!$F$135,Deník!$W162,""),"")</f>
        <v/>
      </c>
      <c r="HF162" s="233" t="str">
        <f>IF(Deník!$W162&lt;0,IF(Deník!$AD162=Statistika!$F$136,Deník!$W162,""),"")</f>
        <v/>
      </c>
      <c r="HG162" s="233" t="str">
        <f>IF(Deník!$W162&lt;0,IF(Deník!$AD162=Statistika!$F$137,Deník!$W162,""),"")</f>
        <v/>
      </c>
      <c r="ID162" s="8">
        <f>Tabulka4[[#This Row],[Sloupec3]]</f>
        <v>0</v>
      </c>
      <c r="IE162" s="17" t="str">
        <f>IF(AND([1]Deník!$C162&gt;='[1]Měsíční shrnutí'!$D$1,[1]Deník!$C162&lt;='[1]Měsíční shrnutí'!$F$1),[1]Deník!$X162,"")</f>
        <v/>
      </c>
    </row>
    <row r="163" spans="1:239">
      <c r="A163" s="8">
        <f>Deník!C164</f>
        <v>0</v>
      </c>
      <c r="B163" s="50" t="str">
        <f>Deník!R164</f>
        <v/>
      </c>
      <c r="C163" s="102" t="str">
        <f>IF(AND(Deník!R164&gt;1,Deník!R164&lt;&gt;""),1,"")</f>
        <v/>
      </c>
      <c r="D163" s="102" t="str">
        <f>IF(AND(Deník!R164&lt;=0,Deník!R164&lt;&gt;""),1,"")</f>
        <v/>
      </c>
      <c r="E163" s="103" t="str">
        <f>IF(AND(Deník!R164&gt;=0,Deník!R164&lt;=1),1,"")</f>
        <v/>
      </c>
      <c r="F163" s="79" t="str">
        <f>IF(Deník!R164&lt;&gt;"",Deník!R164+F162,"")</f>
        <v/>
      </c>
      <c r="G163" s="85"/>
      <c r="H163" s="54" t="str">
        <f>IF(MONTH(Deník!$C163)=H$2,IF(AND(Deník!$R163&gt;=0,Deník!$R163&lt;=1),"BE",Deník!$R163),"")</f>
        <v/>
      </c>
      <c r="I163" s="11" t="str">
        <f>IF(MONTH(Deník!$C163)=I$2,IF(AND(Deník!$R163&gt;=0,Deník!$R163&lt;=1),"BE",Deník!$R163),"")</f>
        <v/>
      </c>
      <c r="J163" s="11" t="str">
        <f>IF(MONTH(Deník!$C163)=J$2,IF(AND(Deník!$R163&gt;=0,Deník!$R163&lt;=1),"BE",Deník!$R163),"")</f>
        <v/>
      </c>
      <c r="K163" s="11" t="str">
        <f>IF(MONTH(Deník!$C163)=K$2,IF(AND(Deník!$R163&gt;=0,Deník!$R163&lt;=1),"BE",Deník!$R163),"")</f>
        <v/>
      </c>
      <c r="L163" s="11" t="str">
        <f>IF(MONTH(Deník!$C163)=L$2,IF(AND(Deník!$R163&gt;=0,Deník!$R163&lt;=1),"BE",Deník!$R163),"")</f>
        <v/>
      </c>
      <c r="M163" s="11" t="str">
        <f>IF(MONTH(Deník!$C163)=M$2,IF(AND(Deník!$R163&gt;=0,Deník!$R163&lt;=1),"BE",Deník!$R163),"")</f>
        <v/>
      </c>
      <c r="N163" s="11" t="str">
        <f>IF(MONTH(Deník!$C163)=N$2,IF(AND(Deník!$R163&gt;=0,Deník!$R163&lt;=1),"BE",Deník!$R163),"")</f>
        <v/>
      </c>
      <c r="O163" s="11" t="str">
        <f>IF(MONTH(Deník!$C163)=O$2,IF(AND(Deník!$R163&gt;=0,Deník!$R163&lt;=1),"BE",Deník!$R163),"")</f>
        <v/>
      </c>
      <c r="P163" s="11" t="str">
        <f>IF(MONTH(Deník!$C163)=P$2,IF(AND(Deník!$R163&gt;=0,Deník!$R163&lt;=1),"BE",Deník!$R163),"")</f>
        <v/>
      </c>
      <c r="Q163" s="11" t="str">
        <f>IF(MONTH(Deník!$C163)=Q$2,IF(AND(Deník!$R163&gt;=0,Deník!$R163&lt;=1),"BE",Deník!$R163),"")</f>
        <v/>
      </c>
      <c r="R163" s="11" t="str">
        <f>IF(MONTH(Deník!$C163)=R$2,IF(AND(Deník!$R163&gt;=0,Deník!$R163&lt;=1),"BE",Deník!$R163),"")</f>
        <v/>
      </c>
      <c r="S163" s="57" t="str">
        <f>IF(MONTH(Deník!$C163)=S$2,IF(AND(Deník!$R163&gt;=0,Deník!$R163&lt;=1),"BE",Deník!$R163),"")</f>
        <v/>
      </c>
      <c r="U163" s="12"/>
      <c r="V163" s="12"/>
      <c r="X163" s="600" t="str">
        <f>IF(Deník!$R163&lt;&gt;"",IF(Deník!$B163=Statistika!$F$63,IF(AND(Deník!$R163&gt;=0,Deník!$R163&lt;=1),"BE",Deník!$R163),""),"")</f>
        <v/>
      </c>
      <c r="Y163" s="13" t="str">
        <f>IF(Deník!$R163&lt;&gt;"",IF(Deník!$B163=Statistika!$F$64,IF(AND(Deník!$R163&gt;=0,Deník!$R163&lt;=1),"BE",Deník!$R163),""),"")</f>
        <v/>
      </c>
      <c r="Z163" s="13" t="str">
        <f>IF(Deník!$R163&lt;&gt;"",IF(Deník!$B163=Statistika!$F$65,IF(AND(Deník!$R163&gt;=0,Deník!$R163&lt;=1),"BE",Deník!$R163),""),"")</f>
        <v/>
      </c>
      <c r="AA163" s="13" t="str">
        <f>IF(Deník!$R163&lt;&gt;"",IF(Deník!$B163=Statistika!$F$66,IF(AND(Deník!$R163&gt;=0,Deník!$R163&lt;=1),"BE",Deník!$R163),""),"")</f>
        <v/>
      </c>
      <c r="AB163" s="13" t="str">
        <f>IF(Deník!$R163&lt;&gt;"",IF(Deník!$B163=Statistika!$F$67,IF(AND(Deník!$R163&gt;=0,Deník!$R163&lt;=1),"BE",Deník!$R163),""),"")</f>
        <v/>
      </c>
      <c r="AC163" s="13" t="str">
        <f>IF(Deník!$R163&lt;&gt;"",IF(Deník!$B163=Statistika!$F$68,IF(AND(Deník!$R163&gt;=0,Deník!$R163&lt;=1),"BE",Deník!$R163),""),"")</f>
        <v/>
      </c>
      <c r="AD163" s="13" t="str">
        <f>IF(Deník!$R163&lt;&gt;"",IF(Deník!$B163=Statistika!$F$69,IF(AND(Deník!$R163&gt;=0,Deník!$R163&lt;=1),"BE",Deník!$R163),""),"")</f>
        <v/>
      </c>
      <c r="AE163" s="601" t="str">
        <f>IF(Deník!$R163&lt;&gt;"",IF(Deník!$B163=Statistika!$F$70,IF(AND(Deník!$R163&gt;=0,Deník!$R163&lt;=1),"BE",Deník!$R163),""),"")</f>
        <v/>
      </c>
      <c r="AF163" s="90"/>
      <c r="AG163" s="63" t="str">
        <f>IF(Deník!$R163&lt;&gt;"",IF(Deník!$J163="L",IF(AND(Deník!$R163&gt;=0,Deník!$R163&lt;=1),"BE",Deník!$R163),""),"")</f>
        <v/>
      </c>
      <c r="AH163" s="13" t="str">
        <f>IF(Deník!$R163&lt;&gt;"",IF(Deník!$J163="S",IF(AND(Deník!$R163&gt;=0,Deník!$R163&lt;=1),"BE",Deník!$R163),""),"")</f>
        <v/>
      </c>
      <c r="AI163" s="95"/>
      <c r="AJ163" s="71" t="str">
        <f>IF(Deník!N164&lt;&gt;"",Deník!N164*-1,"")</f>
        <v/>
      </c>
      <c r="AK163" s="88"/>
      <c r="AL163" s="63" t="str">
        <f>IF(WEEKDAY(Deník!$C163,2)=1,IF(AND(Deník!$R163&gt;=0,Deník!$R163&lt;=1),"BE",Deník!$R163),"")</f>
        <v/>
      </c>
      <c r="AM163" s="13" t="str">
        <f>IF(WEEKDAY(Deník!$C163,2)=2,IF(AND(Deník!$R163&gt;=0,Deník!$R163&lt;=1),"BE",Deník!$R163),"")</f>
        <v/>
      </c>
      <c r="AN163" s="13" t="str">
        <f>IF(WEEKDAY(Deník!$C163,2)=3,IF(AND(Deník!$R163&gt;=0,Deník!$R163&lt;=1),"BE",Deník!$R163),"")</f>
        <v/>
      </c>
      <c r="AO163" s="13" t="str">
        <f>IF(WEEKDAY(Deník!$C163,2)=4,IF(AND(Deník!$R163&gt;=0,Deník!$R163&lt;=1),"BE",Deník!$R163),"")</f>
        <v/>
      </c>
      <c r="AP163" s="60" t="str">
        <f>IF(WEEKDAY(Deník!$C163,2)=5,IF(AND(Deník!$R163&gt;=0,Deník!$R163&lt;=1),"BE",Deník!$R163),"")</f>
        <v/>
      </c>
      <c r="AQ163" s="99"/>
      <c r="AR163" s="100">
        <f>Deník!D163</f>
        <v>0</v>
      </c>
      <c r="AS163" s="63" t="str">
        <f>IF(Deník!$D163&lt;&gt;"",IF(AND(Deník!$D163&gt;=AS$2,Deník!$D163&lt;=AS$3),IF(AND(Deník!$R163&gt;=0,Deník!$R163&lt;=1),"BE",Deník!$R163),""),"")</f>
        <v/>
      </c>
      <c r="AT163" s="63" t="str">
        <f>IF(Deník!$D163&lt;&gt;"",IF(AND(Deník!$D163&gt;=AT$2,Deník!$D163&lt;=AT$3),IF(AND(Deník!$R163&gt;=0,Deník!$R163&lt;=1),"BE",Deník!$R163),""),"")</f>
        <v/>
      </c>
      <c r="AU163" s="63" t="str">
        <f>IF(Deník!$D163&lt;&gt;"",IF(AND(Deník!$D163&gt;=AU$2,Deník!$D163&lt;=AU$3),IF(AND(Deník!$R163&gt;=0,Deník!$R163&lt;=1),"BE",Deník!$R163),""),"")</f>
        <v/>
      </c>
      <c r="AV163" s="63" t="str">
        <f>IF(Deník!$D163&lt;&gt;"",IF(AND(Deník!$D163&gt;=AV$2,Deník!$D163&lt;=AV$3),IF(AND(Deník!$R163&gt;=0,Deník!$R163&lt;=1),"BE",Deník!$R163),""),"")</f>
        <v/>
      </c>
      <c r="AW163" s="63" t="str">
        <f>IF(Deník!$D163&lt;&gt;"",IF(AND(Deník!$D163&gt;=AW$2,Deník!$D163&lt;=AW$3),IF(AND(Deník!$R163&gt;=0,Deník!$R163&lt;=1),"BE",Deník!$R163),""),"")</f>
        <v/>
      </c>
      <c r="AX163" s="63" t="str">
        <f>IF(Deník!$D163&lt;&gt;"",IF(AND(Deník!$D163&gt;=AX$2,Deník!$D163&lt;=AX$3),IF(AND(Deník!$R163&gt;=0,Deník!$R163&lt;=1),"BE",Deník!$R163),""),"")</f>
        <v/>
      </c>
      <c r="AY163" s="63" t="str">
        <f>IF(Deník!$D163&lt;&gt;"",IF(AND(Deník!$D163&gt;=AY$2,Deník!$D163&lt;=AY$3),IF(AND(Deník!$R163&gt;=0,Deník!$R163&lt;=1),"BE",Deník!$R163),""),"")</f>
        <v/>
      </c>
      <c r="AZ163" s="63" t="str">
        <f>IF(Deník!$D163&lt;&gt;"",IF(AND(Deník!$D163&gt;=AZ$2,Deník!$D163&lt;=AZ$3),IF(AND(Deník!$R163&gt;=0,Deník!$R163&lt;=1),"BE",Deník!$R163),""),"")</f>
        <v/>
      </c>
      <c r="BA163" s="63" t="str">
        <f>IF(Deník!$D163&lt;&gt;"",IF(AND(Deník!$D163&gt;=BA$2,Deník!$D163&lt;=BA$3),IF(AND(Deník!$R163&gt;=0,Deník!$R163&lt;=1),"BE",Deník!$R163),""),"")</f>
        <v/>
      </c>
      <c r="BB163" s="63" t="str">
        <f>IF(Deník!$D163&lt;&gt;"",IF(AND(Deník!$D163&gt;=BB$2,Deník!$D163&lt;=BB$3),IF(AND(Deník!$R163&gt;=0,Deník!$R163&lt;=1),"BE",Deník!$R163),""),"")</f>
        <v/>
      </c>
      <c r="BC163" s="71" t="str">
        <f>IF(Deník!$D163&lt;&gt;"",IF(AND(Deník!$D163&gt;=BC$2,Deník!$D163&lt;=BC$3),IF(AND(Deník!$R163&gt;=0,Deník!$R163&lt;=1),"BE",Deník!$R163),""),"")</f>
        <v/>
      </c>
      <c r="BD163" s="20" t="str">
        <f>IF(Deník!$J164="S",(Deník!$M164-Deník!$K164),IF(Deník!$J164="L",(Deník!$K164-Deník!$M164),""))</f>
        <v/>
      </c>
      <c r="BE163" s="20" t="str">
        <f>IF(Deník!$J164="S",(Deník!$K164-Deník!$O164),IF(Deník!$J164="L",(Deník!$O164-Deník!$K164),""))</f>
        <v/>
      </c>
      <c r="BF163" s="20" t="str">
        <f>IF(Deník!$J164="S",(Deník!$K164-Deník!$L164),IF(Deník!$J164="L",(Deník!$L164-Deník!$K164),""))</f>
        <v/>
      </c>
      <c r="BG163" s="20" t="str">
        <f>IF(Deník!$J164="S",(Deník!$K164-Deník!$S164),IF(Deník!$J164="L",(Deník!$S164-Deník!$K164),""))</f>
        <v/>
      </c>
      <c r="BH163" s="20" t="str">
        <f>IF(Deník!$J164="S",(Deník!$K164-Deník!$U164),IF(Deník!$J164="L",(Deník!$U164-Deník!$K164),""))</f>
        <v/>
      </c>
      <c r="BI163" s="20" t="str">
        <f>IF(Deník!$R163&gt;1,Deník!$R163,"")</f>
        <v/>
      </c>
      <c r="BJ163" s="20" t="str">
        <f>IF(Deník!$R163&lt;0,Deník!$R163,"")</f>
        <v/>
      </c>
      <c r="BK163" s="17"/>
      <c r="BM163" s="233" t="str">
        <f>IF(Deník!$R163&lt;&gt;"",IF(Deník!$Y163=Statistika!$F$78,IF(AND(Deník!$R163&gt;=0,Deník!$R163&lt;=1),"BE",Deník!$R163),""),"")</f>
        <v/>
      </c>
      <c r="BN163" s="233" t="str">
        <f>IF(Deník!$R163&lt;&gt;"",IF(Deník!$Y163=Statistika!$F$79,IF(AND(Deník!$R163&gt;=0,Deník!$R163&lt;=1),"BE",Deník!$R163),""),"")</f>
        <v/>
      </c>
      <c r="BO163" s="233" t="str">
        <f>IF(Deník!$R163&lt;&gt;"",IF(Deník!$Y163=Statistika!$F$80,IF(AND(Deník!$R163&gt;=0,Deník!$R163&lt;=1),"BE",Deník!$R163),""),"")</f>
        <v/>
      </c>
      <c r="BP163" s="233" t="str">
        <f>IF(Deník!$R163&lt;&gt;"",IF(Deník!$Y163=Statistika!$F$81,IF(AND(Deník!$R163&gt;=0,Deník!$R163&lt;=1),"BE",Deník!$R163),""),"")</f>
        <v/>
      </c>
      <c r="BQ163" s="233" t="str">
        <f>IF(Deník!$R163&lt;&gt;"",IF(Deník!$Y163=Statistika!$F$82,IF(AND(Deník!$R163&gt;=0,Deník!$R163&lt;=1),"BE",Deník!$R163),""),"")</f>
        <v/>
      </c>
      <c r="BR163" s="233" t="str">
        <f>IF(Deník!$R163&lt;&gt;"",IF(Deník!$Y163=Statistika!$F$83,IF(AND(Deník!$R163&gt;=0,Deník!$R163&lt;=1),"BE",Deník!$R163),""),"")</f>
        <v/>
      </c>
      <c r="BS163" s="233" t="str">
        <f>IF(Deník!$R163&lt;&gt;"",IF(Deník!$Y163=Statistika!$F$84,IF(AND(Deník!$R163&gt;=0,Deník!$R163&lt;=1),"BE",Deník!$R163),""),"")</f>
        <v/>
      </c>
      <c r="BT163" s="233" t="str">
        <f>IF(Deník!$R163&lt;&gt;"",IF(Deník!$Y163=Statistika!$F$85,IF(AND(Deník!$R163&gt;=0,Deník!$R163&lt;=1),"BE",Deník!$R163),""),"")</f>
        <v/>
      </c>
      <c r="BU163" s="233" t="str">
        <f>IF(Deník!$R163&lt;&gt;"",IF(Deník!$Y163=Statistika!$F$86,IF(AND(Deník!$R163&gt;=0,Deník!$R163&lt;=1),"BE",Deník!$R163),""),"")</f>
        <v/>
      </c>
      <c r="BV163" s="233" t="str">
        <f>IF(Deník!$R163&lt;&gt;"",IF(Deník!$Y163=Statistika!$F$87,IF(AND(Deník!$R163&gt;=0,Deník!$R163&lt;=1),"BE",Deník!$R163),""),"")</f>
        <v/>
      </c>
      <c r="BW163" s="233" t="str">
        <f>IF(Deník!$R163&lt;&gt;"",IF(Deník!$Y163=Statistika!$F$88,IF(AND(Deník!$R163&gt;=0,Deník!$R163&lt;=1),"BE",Deník!$R163),""),"")</f>
        <v/>
      </c>
      <c r="BX163" s="233" t="str">
        <f>IF(Deník!$R163&lt;&gt;"",IF(Deník!$Y163=Statistika!$F$89,IF(AND(Deník!$R163&gt;=0,Deník!$R163&lt;=1),"BE",Deník!$R163),""),"")</f>
        <v/>
      </c>
      <c r="BY163" s="233" t="str">
        <f>IF(Deník!$R163&lt;&gt;"",IF(Deník!$Y163=Statistika!$F$90,IF(AND(Deník!$R163&gt;=0,Deník!$R163&lt;=1),"BE",Deník!$R163),""),"")</f>
        <v/>
      </c>
      <c r="BZ163" s="233" t="str">
        <f>IF(Deník!$R163&lt;&gt;"",IF(Deník!$Y163=Statistika!$F$91,IF(AND(Deník!$R163&gt;=0,Deník!$R163&lt;=1),"BE",Deník!$R163),""),"")</f>
        <v/>
      </c>
      <c r="CA163" s="233"/>
      <c r="CB163" s="233" t="str">
        <f>IF(Deník!$R163&lt;&gt;"",IF(Deník!$AB163="SL",IF(AND(Deník!$R163&gt;=0,Deník!$R163&lt;=1),"BE",Deník!$R163),""),"")</f>
        <v/>
      </c>
      <c r="CC163" s="233" t="str">
        <f>IF(Deník!$R163&lt;&gt;"",IF(Deník!$AB163="BE10",IF(AND(Deník!$R163&gt;=0,Deník!$R163&lt;=1),"BE",Deník!$R163),""),"")</f>
        <v/>
      </c>
      <c r="CD163" s="233" t="str">
        <f>IF(Deník!$R163&lt;&gt;"",IF(Deník!$AB163="BE15",IF(AND(Deník!$R163&gt;=0,Deník!$R163&lt;=1),"BE",Deník!$R163),""),"")</f>
        <v/>
      </c>
      <c r="CE163" s="233" t="str">
        <f>IF(Deník!$R163&lt;&gt;"",IF(Deník!$AB163="BE20",IF(AND(Deník!$R163&gt;=0,Deník!$R163&lt;=1),"BE",Deník!$R163),""),"")</f>
        <v/>
      </c>
      <c r="CF163" s="233" t="str">
        <f>IF(Deník!$R163&lt;&gt;"",IF(Deník!$AB163="TP1",IF(AND(Deník!$R163&gt;=0,Deník!$R163&lt;=1),"BE",Deník!$R163),""),"")</f>
        <v/>
      </c>
      <c r="CG163" s="233" t="str">
        <f>IF(Deník!$R163&lt;&gt;"",IF(Deník!$AB163="TP2",IF(AND(Deník!$R163&gt;=0,Deník!$R163&lt;=1),"BE",Deník!$R163),""),"")</f>
        <v/>
      </c>
      <c r="CH163" s="233" t="str">
        <f>IF(Deník!$R163&lt;&gt;"",IF(Deník!$AB163="TP3",IF(AND(Deník!$R163&gt;=0,Deník!$R163&lt;=1),"BE",Deník!$R163),""),"")</f>
        <v/>
      </c>
      <c r="CI163" s="233" t="str">
        <f>IF(Deník!$R163&lt;&gt;"",IF(Deník!$AB163="Trailing SL",IF(AND(Deník!$R163&gt;=0,Deník!$R163&lt;=1),"BE",Deník!$R163),""),"")</f>
        <v/>
      </c>
      <c r="CJ163" s="233" t="str">
        <f>IF(Deník!$R163&lt;&gt;"",IF(Deník!$AB163="Manual",IF(AND(Deník!$R163&gt;=0,Deník!$R163&lt;=1),"BE",Deník!$R163),""),"")</f>
        <v/>
      </c>
      <c r="CK163" s="233"/>
      <c r="CL163" s="233" t="str">
        <f>IF(Deník!$R163&lt;0,IF(Deník!$AC163=Statistika!$F$117,Deník!$R163,""),"")</f>
        <v/>
      </c>
      <c r="CM163" s="233" t="str">
        <f>IF(Deník!$R163&lt;0,IF(Deník!$AC163=Statistika!$F$118,Deník!$R163,""),"")</f>
        <v/>
      </c>
      <c r="CN163" s="233" t="str">
        <f>IF(Deník!$R163&lt;0,IF(Deník!$AC163=Statistika!$F$119,Deník!$R163,""),"")</f>
        <v/>
      </c>
      <c r="CO163" s="233" t="str">
        <f>IF(Deník!$R163&lt;0,IF(Deník!$AC163=Statistika!$F$120,Deník!$R163,""),"")</f>
        <v/>
      </c>
      <c r="CP163" s="233" t="str">
        <f>IF(Deník!$R163&lt;0,IF(Deník!$AC163=Statistika!$F$121,Deník!$R163,""),"")</f>
        <v/>
      </c>
      <c r="CQ163" s="233" t="str">
        <f>IF(Deník!$R163&lt;0,IF(Deník!$AC163=Statistika!$F$122,Deník!$R163,""),"")</f>
        <v/>
      </c>
      <c r="CR163" s="233" t="str">
        <f>IF(Deník!$R163&lt;0,IF(Deník!$AC163=Statistika!$F$123,Deník!$R163,""),"")</f>
        <v/>
      </c>
      <c r="CS163" s="233" t="str">
        <f>IF(Deník!$R163&lt;0,IF(Deník!$AC163=Statistika!$F$124,Deník!$R163,""),"")</f>
        <v/>
      </c>
      <c r="CT163" s="233" t="str">
        <f>IF(Deník!$R163&lt;0,IF(Deník!$AC163=Statistika!$F$125,Deník!$R163,""),"")</f>
        <v/>
      </c>
      <c r="CU163" s="233"/>
      <c r="CV163" s="233" t="str">
        <f>IF(Deník!$R163&lt;0,IF(Deník!$AD163=$CV$2,Deník!$R163,""),"")</f>
        <v/>
      </c>
      <c r="CW163" s="233" t="str">
        <f>IF(Deník!$R163&lt;0,IF(Deník!$AD163=$CW$2,Deník!$R163,""),"")</f>
        <v/>
      </c>
      <c r="CX163" s="233" t="str">
        <f>IF(Deník!$R163&lt;0,IF(Deník!$AD163=$CX$2,Deník!$R163,""),"")</f>
        <v/>
      </c>
      <c r="CY163" s="233" t="str">
        <f>IF(Deník!$R163&lt;0,IF(Deník!$AD163=$CY$2,Deník!$R163,""),"")</f>
        <v/>
      </c>
      <c r="CZ163" s="233" t="str">
        <f>IF(Deník!$R163&lt;0,IF(Deník!$AD163=$CZ$2,Deník!$R163,""),"")</f>
        <v/>
      </c>
      <c r="DL163" s="221">
        <f t="shared" si="10"/>
        <v>93847.029999999984</v>
      </c>
      <c r="DM163" s="220">
        <f t="shared" si="9"/>
        <v>-6.1529700000000132E-2</v>
      </c>
      <c r="DO163" s="50">
        <f>Deník!W164</f>
        <v>0</v>
      </c>
      <c r="DP163" s="102" t="str">
        <f>IF(AND(Deník!W164&gt;0),1,"")</f>
        <v/>
      </c>
      <c r="DQ163" s="102">
        <f>IF(AND(Deník!W164&lt;=0),1,"")</f>
        <v>1</v>
      </c>
      <c r="DR163" s="227"/>
      <c r="DS163" s="228"/>
      <c r="DT163" s="85"/>
      <c r="DU163" s="54">
        <f>IF(MONTH(Deník!$C163)=DU$2,Deník!$W163,"")</f>
        <v>0</v>
      </c>
      <c r="DV163" s="222" t="str">
        <f>IF(MONTH(Deník!$C163)=DV$2,Deník!$W163,"")</f>
        <v/>
      </c>
      <c r="DW163" s="222" t="str">
        <f>IF(MONTH(Deník!$C163)=DW$2,Deník!$W163,"")</f>
        <v/>
      </c>
      <c r="DX163" s="222" t="str">
        <f>IF(MONTH(Deník!$C163)=DX$2,Deník!$W163,"")</f>
        <v/>
      </c>
      <c r="DY163" s="222" t="str">
        <f>IF(MONTH(Deník!$C163)=DY$2,Deník!$W163,"")</f>
        <v/>
      </c>
      <c r="DZ163" s="222" t="str">
        <f>IF(MONTH(Deník!$C163)=DZ$2,Deník!$W163,"")</f>
        <v/>
      </c>
      <c r="EA163" s="222" t="str">
        <f>IF(MONTH(Deník!$C163)=EA$2,Deník!$W163,"")</f>
        <v/>
      </c>
      <c r="EB163" s="222" t="str">
        <f>IF(MONTH(Deník!$C163)=EB$2,Deník!$W163,"")</f>
        <v/>
      </c>
      <c r="EC163" s="222" t="str">
        <f>IF(MONTH(Deník!$C163)=EC$2,Deník!$W163,"")</f>
        <v/>
      </c>
      <c r="ED163" s="222" t="str">
        <f>IF(MONTH(Deník!$C163)=ED$2,Deník!$W163,"")</f>
        <v/>
      </c>
      <c r="EE163" s="222" t="str">
        <f>IF(MONTH(Deník!$C163)=EE$2,Deník!$W163,"")</f>
        <v/>
      </c>
      <c r="EF163" s="222" t="str">
        <f>IF(MONTH(Deník!$C163)=EF$2,Deník!$W163,"")</f>
        <v/>
      </c>
      <c r="EI163" s="600" t="str">
        <f>IF(Deník!$W163&lt;&gt;"",IF(Deník!$B163=Statistika!$F$63,Deník!$W163,""),"")</f>
        <v/>
      </c>
      <c r="EJ163" s="13" t="str">
        <f>IF(Deník!$W163&lt;&gt;"",IF(Deník!$B163=Statistika!$F$64,Deník!$W163,""),"")</f>
        <v/>
      </c>
      <c r="EK163" s="13" t="str">
        <f>IF(Deník!$W163&lt;&gt;"",IF(Deník!$B163=Statistika!$F$65,Deník!$W163,""),"")</f>
        <v/>
      </c>
      <c r="EL163" s="13" t="str">
        <f>IF(Deník!$W163&lt;&gt;"",IF(Deník!$B163=Statistika!$F$66,Deník!$W163,""),"")</f>
        <v/>
      </c>
      <c r="EM163" s="13" t="str">
        <f>IF(Deník!$W163&lt;&gt;"",IF(Deník!$B163=Statistika!$F$67,Deník!$W163,""),"")</f>
        <v/>
      </c>
      <c r="EN163" s="13" t="str">
        <f>IF(Deník!$W163&lt;&gt;"",IF(Deník!$B163=Statistika!$F$68,Deník!$W163,""),"")</f>
        <v/>
      </c>
      <c r="EO163" s="13" t="str">
        <f>IF(Deník!$W163&lt;&gt;"",IF(Deník!$B163=Statistika!$F$69,Deník!$W163,""),"")</f>
        <v/>
      </c>
      <c r="EP163" s="601" t="str">
        <f>IF(Deník!$W163&lt;&gt;"",IF(Deník!$B163=Statistika!$F$70,Deník!$W163,""),"")</f>
        <v/>
      </c>
      <c r="EQ163" s="90"/>
      <c r="ER163" s="63" t="str">
        <f>IF(Deník!$W163&lt;&gt;"",IF(Deník!$J163="L",Deník!$W163,""),"")</f>
        <v/>
      </c>
      <c r="ES163" s="13" t="str">
        <f>IF(Deník!$W163&lt;&gt;"",IF(Deník!$J163="S",Deník!$W163,""),"")</f>
        <v/>
      </c>
      <c r="ET163" s="95"/>
      <c r="EU163" s="88"/>
      <c r="EV163" s="63" t="str">
        <f>IF(WEEKDAY(Deník!$C163,2)=1,Deník!$W163,"")</f>
        <v/>
      </c>
      <c r="EW163" s="13" t="str">
        <f>IF(WEEKDAY(Deník!$C163,2)=2,Deník!$W163,"")</f>
        <v/>
      </c>
      <c r="EX163" s="13" t="str">
        <f>IF(WEEKDAY(Deník!$C163,2)=3,Deník!$W163,"")</f>
        <v/>
      </c>
      <c r="EY163" s="13" t="str">
        <f>IF(WEEKDAY(Deník!$C163,2)=4,Deník!$W163,"")</f>
        <v/>
      </c>
      <c r="EZ163" s="60" t="str">
        <f>IF(WEEKDAY(Deník!$C163,2)=5,Deník!$W163,"")</f>
        <v/>
      </c>
      <c r="FA163" s="99"/>
      <c r="FB163" s="100">
        <f>Deník!D163</f>
        <v>0</v>
      </c>
      <c r="FC163" s="63">
        <f>IF($FB163&lt;&gt;"",IF(AND($FB163&gt;=FC$2,$FB163&lt;=FC$3),Deník!$W163,""))</f>
        <v>0</v>
      </c>
      <c r="FD163" s="63" t="str">
        <f>IF($FB163&lt;&gt;"",IF(AND($FB163&gt;=FD$2,$FB163&lt;=FD$3),Deník!$W163,""))</f>
        <v/>
      </c>
      <c r="FE163" s="63" t="str">
        <f>IF($FB163&lt;&gt;"",IF(AND($FB163&gt;=FE$2,$FB163&lt;=FE$3),Deník!$W163,""))</f>
        <v/>
      </c>
      <c r="FF163" s="63" t="str">
        <f>IF($FB163&lt;&gt;"",IF(AND($FB163&gt;=FF$2,$FB163&lt;=FF$3),Deník!$W163,""))</f>
        <v/>
      </c>
      <c r="FG163" s="63" t="str">
        <f>IF($FB163&lt;&gt;"",IF(AND($FB163&gt;=FG$2,$FB163&lt;=FG$3),Deník!$W163,""))</f>
        <v/>
      </c>
      <c r="FH163" s="63" t="str">
        <f>IF($FB163&lt;&gt;"",IF(AND($FB163&gt;=FH$2,$FB163&lt;=FH$3),Deník!$W163,""))</f>
        <v/>
      </c>
      <c r="FI163" s="63" t="str">
        <f>IF($FB163&lt;&gt;"",IF(AND($FB163&gt;=FI$2,$FB163&lt;=FI$3),Deník!$W163,""))</f>
        <v/>
      </c>
      <c r="FJ163" s="63" t="str">
        <f>IF($FB163&lt;&gt;"",IF(AND($FB163&gt;=FJ$2,$FB163&lt;=FJ$3),Deník!$W163,""))</f>
        <v/>
      </c>
      <c r="FK163" s="63" t="str">
        <f>IF($FB163&lt;&gt;"",IF(AND($FB163&gt;=FK$2,$FB163&lt;=FK$3),Deník!$W163,""))</f>
        <v/>
      </c>
      <c r="FL163" s="63" t="str">
        <f>IF($FB163&lt;&gt;"",IF(AND($FB163&gt;=FL$2,$FB163&lt;=FL$3),Deník!$W163,""))</f>
        <v/>
      </c>
      <c r="FM163" s="63" t="str">
        <f>IF($FB163&lt;&gt;"",IF(AND($FB163&gt;=FM$2,$FB163&lt;=FM$3),Deník!$W163,""))</f>
        <v/>
      </c>
      <c r="FN163" s="13"/>
      <c r="FO163" s="20" t="str">
        <f>IF(Deník!$W163&gt;1,Deník!$W163,"")</f>
        <v/>
      </c>
      <c r="FP163" s="20" t="str">
        <f>IF(Deník!$W163&lt;0,Deník!$W163,"")</f>
        <v/>
      </c>
      <c r="FQ163" s="17"/>
      <c r="FS163" s="233"/>
      <c r="FT163" s="233" t="str">
        <f>IF(Deník!$W163&lt;&gt;"",IF(Deník!$Y163=Statistika!$F$78,Deník!$W163,""),"")</f>
        <v/>
      </c>
      <c r="FU163" s="233" t="str">
        <f>IF(Deník!$W163&lt;&gt;"",IF(Deník!$Y163=Statistika!$F$79,Deník!$W163,""),"")</f>
        <v/>
      </c>
      <c r="FV163" s="233" t="str">
        <f>IF(Deník!$W163&lt;&gt;"",IF(Deník!$Y163=Statistika!$F$80,Deník!$W163,""),"")</f>
        <v/>
      </c>
      <c r="FW163" s="233" t="str">
        <f>IF(Deník!$W163&lt;&gt;"",IF(Deník!$Y163=Statistika!$F$81,Deník!$W163,""),"")</f>
        <v/>
      </c>
      <c r="FX163" s="233" t="str">
        <f>IF(Deník!$W163&lt;&gt;"",IF(Deník!$Y163=Statistika!$F$82,Deník!$W163,""),"")</f>
        <v/>
      </c>
      <c r="FY163" s="233" t="str">
        <f>IF(Deník!$W163&lt;&gt;"",IF(Deník!$Y163=Statistika!$F$83,Deník!$W163,""),"")</f>
        <v/>
      </c>
      <c r="FZ163" s="233" t="str">
        <f>IF(Deník!$W163&lt;&gt;"",IF(Deník!$Y163=Statistika!$F$84,Deník!$W163,""),"")</f>
        <v/>
      </c>
      <c r="GA163" s="233" t="str">
        <f>IF(Deník!$W163&lt;&gt;"",IF(Deník!$Y163=Statistika!$F$85,Deník!$W163,""),"")</f>
        <v/>
      </c>
      <c r="GB163" s="233" t="str">
        <f>IF(Deník!$W163&lt;&gt;"",IF(Deník!$Y163=Statistika!$F$86,Deník!$W163,""),"")</f>
        <v/>
      </c>
      <c r="GC163" s="233" t="str">
        <f>IF(Deník!$W163&lt;&gt;"",IF(Deník!$Y163=Statistika!$F$87,Deník!$W163,""),"")</f>
        <v/>
      </c>
      <c r="GD163" s="233" t="str">
        <f>IF(Deník!$W163&lt;&gt;"",IF(Deník!$Y163=Statistika!$F$88,Deník!$W163,""),"")</f>
        <v/>
      </c>
      <c r="GE163" s="233" t="str">
        <f>IF(Deník!$W163&lt;&gt;"",IF(Deník!$Y163=Statistika!$F$89,Deník!$W163,""),"")</f>
        <v/>
      </c>
      <c r="GF163" s="233" t="str">
        <f>IF(Deník!$W163&lt;&gt;"",IF(Deník!$Y163=Statistika!$F$90,Deník!$W163,""),"")</f>
        <v/>
      </c>
      <c r="GG163" s="233" t="str">
        <f>IF(Deník!$W163&lt;&gt;"",IF(Deník!$Y163=Statistika!$F$91,Deník!$W163,""),"")</f>
        <v/>
      </c>
      <c r="GH163" s="233"/>
      <c r="GI163" s="233" t="str">
        <f>IF(Deník!$W163&lt;&gt;"",IF(Deník!$AB163=Statistika!$L$100,Deník!$W163,""),"")</f>
        <v/>
      </c>
      <c r="GJ163" s="233" t="str">
        <f>IF(Deník!$W163&lt;&gt;"",IF(Deník!$AB163=Statistika!$L$101,Deník!$W163,""),"")</f>
        <v/>
      </c>
      <c r="GK163" s="233" t="str">
        <f>IF(Deník!$W163&lt;&gt;"",IF(Deník!$AB163=Statistika!$L$102,Deník!$W163,""),"")</f>
        <v/>
      </c>
      <c r="GL163" s="233" t="str">
        <f>IF(Deník!$W163&lt;&gt;"",IF(Deník!$AB163=Statistika!$L$103,Deník!$W163,""),"")</f>
        <v/>
      </c>
      <c r="GM163" s="233" t="str">
        <f>IF(Deník!$W163&lt;&gt;"",IF(Deník!$AB163=Statistika!$L$104,Deník!$W163,""),"")</f>
        <v/>
      </c>
      <c r="GN163" s="233" t="str">
        <f>IF(Deník!$W163&lt;&gt;"",IF(Deník!$AB163=Statistika!$L$105,Deník!$W163,""),"")</f>
        <v/>
      </c>
      <c r="GO163" s="233" t="str">
        <f>IF(Deník!$W163&lt;&gt;"",IF(Deník!$AB163=Statistika!$L$106,Deník!$W163,""),"")</f>
        <v/>
      </c>
      <c r="GP163" s="233" t="str">
        <f>IF(Deník!$W163&lt;&gt;"",IF(Deník!$AB163=Statistika!$L$107,Deník!$W163,""),"")</f>
        <v/>
      </c>
      <c r="GQ163" s="233" t="str">
        <f>IF(Deník!$W163&lt;&gt;"",IF(Deník!$AB163=Statistika!$L$108,Deník!$W163,""),"")</f>
        <v/>
      </c>
      <c r="GS163" s="233" t="str">
        <f>IF(Deník!$W163&lt;0,IF(Deník!$AC163=Statistika!$F$117,Deník!$W163,""),"")</f>
        <v/>
      </c>
      <c r="GT163" s="233" t="str">
        <f>IF(Deník!$W163&lt;0,IF(Deník!$AC163=Statistika!$F$118,Deník!$W163,""),"")</f>
        <v/>
      </c>
      <c r="GU163" s="233" t="str">
        <f>IF(Deník!$W163&lt;0,IF(Deník!$AC163=Statistika!$F$119,Deník!$W163,""),"")</f>
        <v/>
      </c>
      <c r="GV163" s="233" t="str">
        <f>IF(Deník!$W163&lt;0,IF(Deník!$AC163=Statistika!$F$120,Deník!$W163,""),"")</f>
        <v/>
      </c>
      <c r="GW163" s="233" t="str">
        <f>IF(Deník!$W163&lt;0,IF(Deník!$AC163=Statistika!$F$121,Deník!$W163,""),"")</f>
        <v/>
      </c>
      <c r="GX163" s="233" t="str">
        <f>IF(Deník!$W163&lt;0,IF(Deník!$AC163=Statistika!$F$122,Deník!$W163,""),"")</f>
        <v/>
      </c>
      <c r="GY163" s="233" t="str">
        <f>IF(Deník!$W163&lt;0,IF(Deník!$AC163=Statistika!$F$123,Deník!$W163,""),"")</f>
        <v/>
      </c>
      <c r="GZ163" s="233" t="str">
        <f>IF(Deník!$W163&lt;0,IF(Deník!$AC163=Statistika!$F$124,Deník!$W163,""),"")</f>
        <v/>
      </c>
      <c r="HA163" s="233" t="str">
        <f>IF(Deník!$W163&lt;0,IF(Deník!$AC163=Statistika!$F$125,Deník!$W163,""),"")</f>
        <v/>
      </c>
      <c r="HC163" s="233" t="str">
        <f>IF(Deník!$W163&lt;0,IF(Deník!$AD163=Statistika!$F$133,Deník!$W163,""),"")</f>
        <v/>
      </c>
      <c r="HD163" s="233" t="str">
        <f>IF(Deník!$W163&lt;0,IF(Deník!$AD163=Statistika!$F$134,Deník!$W163,""),"")</f>
        <v/>
      </c>
      <c r="HE163" s="233" t="str">
        <f>IF(Deník!$W163&lt;0,IF(Deník!$AD163=Statistika!$F$135,Deník!$W163,""),"")</f>
        <v/>
      </c>
      <c r="HF163" s="233" t="str">
        <f>IF(Deník!$W163&lt;0,IF(Deník!$AD163=Statistika!$F$136,Deník!$W163,""),"")</f>
        <v/>
      </c>
      <c r="HG163" s="233" t="str">
        <f>IF(Deník!$W163&lt;0,IF(Deník!$AD163=Statistika!$F$137,Deník!$W163,""),"")</f>
        <v/>
      </c>
      <c r="ID163" s="8">
        <f>Tabulka4[[#This Row],[Sloupec3]]</f>
        <v>0</v>
      </c>
      <c r="IE163" s="17" t="str">
        <f>IF(AND([1]Deník!$C163&gt;='[1]Měsíční shrnutí'!$D$1,[1]Deník!$C163&lt;='[1]Měsíční shrnutí'!$F$1),[1]Deník!$X163,"")</f>
        <v/>
      </c>
    </row>
    <row r="164" spans="1:239">
      <c r="A164" s="8">
        <f>Deník!C165</f>
        <v>0</v>
      </c>
      <c r="B164" s="50" t="str">
        <f>Deník!R165</f>
        <v/>
      </c>
      <c r="C164" s="102" t="str">
        <f>IF(AND(Deník!R165&gt;1,Deník!R165&lt;&gt;""),1,"")</f>
        <v/>
      </c>
      <c r="D164" s="102" t="str">
        <f>IF(AND(Deník!R165&lt;=0,Deník!R165&lt;&gt;""),1,"")</f>
        <v/>
      </c>
      <c r="E164" s="103" t="str">
        <f>IF(AND(Deník!R165&gt;=0,Deník!R165&lt;=1),1,"")</f>
        <v/>
      </c>
      <c r="F164" s="79" t="str">
        <f>IF(Deník!R165&lt;&gt;"",Deník!R165+F163,"")</f>
        <v/>
      </c>
      <c r="G164" s="85"/>
      <c r="H164" s="54" t="str">
        <f>IF(MONTH(Deník!$C164)=H$2,IF(AND(Deník!$R164&gt;=0,Deník!$R164&lt;=1),"BE",Deník!$R164),"")</f>
        <v/>
      </c>
      <c r="I164" s="11" t="str">
        <f>IF(MONTH(Deník!$C164)=I$2,IF(AND(Deník!$R164&gt;=0,Deník!$R164&lt;=1),"BE",Deník!$R164),"")</f>
        <v/>
      </c>
      <c r="J164" s="11" t="str">
        <f>IF(MONTH(Deník!$C164)=J$2,IF(AND(Deník!$R164&gt;=0,Deník!$R164&lt;=1),"BE",Deník!$R164),"")</f>
        <v/>
      </c>
      <c r="K164" s="11" t="str">
        <f>IF(MONTH(Deník!$C164)=K$2,IF(AND(Deník!$R164&gt;=0,Deník!$R164&lt;=1),"BE",Deník!$R164),"")</f>
        <v/>
      </c>
      <c r="L164" s="11" t="str">
        <f>IF(MONTH(Deník!$C164)=L$2,IF(AND(Deník!$R164&gt;=0,Deník!$R164&lt;=1),"BE",Deník!$R164),"")</f>
        <v/>
      </c>
      <c r="M164" s="11" t="str">
        <f>IF(MONTH(Deník!$C164)=M$2,IF(AND(Deník!$R164&gt;=0,Deník!$R164&lt;=1),"BE",Deník!$R164),"")</f>
        <v/>
      </c>
      <c r="N164" s="11" t="str">
        <f>IF(MONTH(Deník!$C164)=N$2,IF(AND(Deník!$R164&gt;=0,Deník!$R164&lt;=1),"BE",Deník!$R164),"")</f>
        <v/>
      </c>
      <c r="O164" s="11" t="str">
        <f>IF(MONTH(Deník!$C164)=O$2,IF(AND(Deník!$R164&gt;=0,Deník!$R164&lt;=1),"BE",Deník!$R164),"")</f>
        <v/>
      </c>
      <c r="P164" s="11" t="str">
        <f>IF(MONTH(Deník!$C164)=P$2,IF(AND(Deník!$R164&gt;=0,Deník!$R164&lt;=1),"BE",Deník!$R164),"")</f>
        <v/>
      </c>
      <c r="Q164" s="11" t="str">
        <f>IF(MONTH(Deník!$C164)=Q$2,IF(AND(Deník!$R164&gt;=0,Deník!$R164&lt;=1),"BE",Deník!$R164),"")</f>
        <v/>
      </c>
      <c r="R164" s="11" t="str">
        <f>IF(MONTH(Deník!$C164)=R$2,IF(AND(Deník!$R164&gt;=0,Deník!$R164&lt;=1),"BE",Deník!$R164),"")</f>
        <v/>
      </c>
      <c r="S164" s="57" t="str">
        <f>IF(MONTH(Deník!$C164)=S$2,IF(AND(Deník!$R164&gt;=0,Deník!$R164&lt;=1),"BE",Deník!$R164),"")</f>
        <v/>
      </c>
      <c r="U164" s="12"/>
      <c r="V164" s="12"/>
      <c r="X164" s="600" t="str">
        <f>IF(Deník!$R164&lt;&gt;"",IF(Deník!$B164=Statistika!$F$63,IF(AND(Deník!$R164&gt;=0,Deník!$R164&lt;=1),"BE",Deník!$R164),""),"")</f>
        <v/>
      </c>
      <c r="Y164" s="13" t="str">
        <f>IF(Deník!$R164&lt;&gt;"",IF(Deník!$B164=Statistika!$F$64,IF(AND(Deník!$R164&gt;=0,Deník!$R164&lt;=1),"BE",Deník!$R164),""),"")</f>
        <v/>
      </c>
      <c r="Z164" s="13" t="str">
        <f>IF(Deník!$R164&lt;&gt;"",IF(Deník!$B164=Statistika!$F$65,IF(AND(Deník!$R164&gt;=0,Deník!$R164&lt;=1),"BE",Deník!$R164),""),"")</f>
        <v/>
      </c>
      <c r="AA164" s="13" t="str">
        <f>IF(Deník!$R164&lt;&gt;"",IF(Deník!$B164=Statistika!$F$66,IF(AND(Deník!$R164&gt;=0,Deník!$R164&lt;=1),"BE",Deník!$R164),""),"")</f>
        <v/>
      </c>
      <c r="AB164" s="13" t="str">
        <f>IF(Deník!$R164&lt;&gt;"",IF(Deník!$B164=Statistika!$F$67,IF(AND(Deník!$R164&gt;=0,Deník!$R164&lt;=1),"BE",Deník!$R164),""),"")</f>
        <v/>
      </c>
      <c r="AC164" s="13" t="str">
        <f>IF(Deník!$R164&lt;&gt;"",IF(Deník!$B164=Statistika!$F$68,IF(AND(Deník!$R164&gt;=0,Deník!$R164&lt;=1),"BE",Deník!$R164),""),"")</f>
        <v/>
      </c>
      <c r="AD164" s="13" t="str">
        <f>IF(Deník!$R164&lt;&gt;"",IF(Deník!$B164=Statistika!$F$69,IF(AND(Deník!$R164&gt;=0,Deník!$R164&lt;=1),"BE",Deník!$R164),""),"")</f>
        <v/>
      </c>
      <c r="AE164" s="601" t="str">
        <f>IF(Deník!$R164&lt;&gt;"",IF(Deník!$B164=Statistika!$F$70,IF(AND(Deník!$R164&gt;=0,Deník!$R164&lt;=1),"BE",Deník!$R164),""),"")</f>
        <v/>
      </c>
      <c r="AF164" s="90"/>
      <c r="AG164" s="63" t="str">
        <f>IF(Deník!$R164&lt;&gt;"",IF(Deník!$J164="L",IF(AND(Deník!$R164&gt;=0,Deník!$R164&lt;=1),"BE",Deník!$R164),""),"")</f>
        <v/>
      </c>
      <c r="AH164" s="13" t="str">
        <f>IF(Deník!$R164&lt;&gt;"",IF(Deník!$J164="S",IF(AND(Deník!$R164&gt;=0,Deník!$R164&lt;=1),"BE",Deník!$R164),""),"")</f>
        <v/>
      </c>
      <c r="AI164" s="95"/>
      <c r="AJ164" s="71" t="str">
        <f>IF(Deník!N165&lt;&gt;"",Deník!N165*-1,"")</f>
        <v/>
      </c>
      <c r="AK164" s="88"/>
      <c r="AL164" s="63" t="str">
        <f>IF(WEEKDAY(Deník!$C164,2)=1,IF(AND(Deník!$R164&gt;=0,Deník!$R164&lt;=1),"BE",Deník!$R164),"")</f>
        <v/>
      </c>
      <c r="AM164" s="13" t="str">
        <f>IF(WEEKDAY(Deník!$C164,2)=2,IF(AND(Deník!$R164&gt;=0,Deník!$R164&lt;=1),"BE",Deník!$R164),"")</f>
        <v/>
      </c>
      <c r="AN164" s="13" t="str">
        <f>IF(WEEKDAY(Deník!$C164,2)=3,IF(AND(Deník!$R164&gt;=0,Deník!$R164&lt;=1),"BE",Deník!$R164),"")</f>
        <v/>
      </c>
      <c r="AO164" s="13" t="str">
        <f>IF(WEEKDAY(Deník!$C164,2)=4,IF(AND(Deník!$R164&gt;=0,Deník!$R164&lt;=1),"BE",Deník!$R164),"")</f>
        <v/>
      </c>
      <c r="AP164" s="60" t="str">
        <f>IF(WEEKDAY(Deník!$C164,2)=5,IF(AND(Deník!$R164&gt;=0,Deník!$R164&lt;=1),"BE",Deník!$R164),"")</f>
        <v/>
      </c>
      <c r="AQ164" s="99"/>
      <c r="AR164" s="100">
        <f>Deník!D164</f>
        <v>0</v>
      </c>
      <c r="AS164" s="63" t="str">
        <f>IF(Deník!$D164&lt;&gt;"",IF(AND(Deník!$D164&gt;=AS$2,Deník!$D164&lt;=AS$3),IF(AND(Deník!$R164&gt;=0,Deník!$R164&lt;=1),"BE",Deník!$R164),""),"")</f>
        <v/>
      </c>
      <c r="AT164" s="63" t="str">
        <f>IF(Deník!$D164&lt;&gt;"",IF(AND(Deník!$D164&gt;=AT$2,Deník!$D164&lt;=AT$3),IF(AND(Deník!$R164&gt;=0,Deník!$R164&lt;=1),"BE",Deník!$R164),""),"")</f>
        <v/>
      </c>
      <c r="AU164" s="63" t="str">
        <f>IF(Deník!$D164&lt;&gt;"",IF(AND(Deník!$D164&gt;=AU$2,Deník!$D164&lt;=AU$3),IF(AND(Deník!$R164&gt;=0,Deník!$R164&lt;=1),"BE",Deník!$R164),""),"")</f>
        <v/>
      </c>
      <c r="AV164" s="63" t="str">
        <f>IF(Deník!$D164&lt;&gt;"",IF(AND(Deník!$D164&gt;=AV$2,Deník!$D164&lt;=AV$3),IF(AND(Deník!$R164&gt;=0,Deník!$R164&lt;=1),"BE",Deník!$R164),""),"")</f>
        <v/>
      </c>
      <c r="AW164" s="63" t="str">
        <f>IF(Deník!$D164&lt;&gt;"",IF(AND(Deník!$D164&gt;=AW$2,Deník!$D164&lt;=AW$3),IF(AND(Deník!$R164&gt;=0,Deník!$R164&lt;=1),"BE",Deník!$R164),""),"")</f>
        <v/>
      </c>
      <c r="AX164" s="63" t="str">
        <f>IF(Deník!$D164&lt;&gt;"",IF(AND(Deník!$D164&gt;=AX$2,Deník!$D164&lt;=AX$3),IF(AND(Deník!$R164&gt;=0,Deník!$R164&lt;=1),"BE",Deník!$R164),""),"")</f>
        <v/>
      </c>
      <c r="AY164" s="63" t="str">
        <f>IF(Deník!$D164&lt;&gt;"",IF(AND(Deník!$D164&gt;=AY$2,Deník!$D164&lt;=AY$3),IF(AND(Deník!$R164&gt;=0,Deník!$R164&lt;=1),"BE",Deník!$R164),""),"")</f>
        <v/>
      </c>
      <c r="AZ164" s="63" t="str">
        <f>IF(Deník!$D164&lt;&gt;"",IF(AND(Deník!$D164&gt;=AZ$2,Deník!$D164&lt;=AZ$3),IF(AND(Deník!$R164&gt;=0,Deník!$R164&lt;=1),"BE",Deník!$R164),""),"")</f>
        <v/>
      </c>
      <c r="BA164" s="63" t="str">
        <f>IF(Deník!$D164&lt;&gt;"",IF(AND(Deník!$D164&gt;=BA$2,Deník!$D164&lt;=BA$3),IF(AND(Deník!$R164&gt;=0,Deník!$R164&lt;=1),"BE",Deník!$R164),""),"")</f>
        <v/>
      </c>
      <c r="BB164" s="63" t="str">
        <f>IF(Deník!$D164&lt;&gt;"",IF(AND(Deník!$D164&gt;=BB$2,Deník!$D164&lt;=BB$3),IF(AND(Deník!$R164&gt;=0,Deník!$R164&lt;=1),"BE",Deník!$R164),""),"")</f>
        <v/>
      </c>
      <c r="BC164" s="71" t="str">
        <f>IF(Deník!$D164&lt;&gt;"",IF(AND(Deník!$D164&gt;=BC$2,Deník!$D164&lt;=BC$3),IF(AND(Deník!$R164&gt;=0,Deník!$R164&lt;=1),"BE",Deník!$R164),""),"")</f>
        <v/>
      </c>
      <c r="BD164" s="20" t="str">
        <f>IF(Deník!$J165="S",(Deník!$M165-Deník!$K165),IF(Deník!$J165="L",(Deník!$K165-Deník!$M165),""))</f>
        <v/>
      </c>
      <c r="BE164" s="20" t="str">
        <f>IF(Deník!$J165="S",(Deník!$K165-Deník!$O165),IF(Deník!$J165="L",(Deník!$O165-Deník!$K165),""))</f>
        <v/>
      </c>
      <c r="BF164" s="20" t="str">
        <f>IF(Deník!$J165="S",(Deník!$K165-Deník!$L165),IF(Deník!$J165="L",(Deník!$L165-Deník!$K165),""))</f>
        <v/>
      </c>
      <c r="BG164" s="20" t="str">
        <f>IF(Deník!$J165="S",(Deník!$K165-Deník!$S165),IF(Deník!$J165="L",(Deník!$S165-Deník!$K165),""))</f>
        <v/>
      </c>
      <c r="BH164" s="20" t="str">
        <f>IF(Deník!$J165="S",(Deník!$K165-Deník!$U165),IF(Deník!$J165="L",(Deník!$U165-Deník!$K165),""))</f>
        <v/>
      </c>
      <c r="BI164" s="20" t="str">
        <f>IF(Deník!$R164&gt;1,Deník!$R164,"")</f>
        <v/>
      </c>
      <c r="BJ164" s="20" t="str">
        <f>IF(Deník!$R164&lt;0,Deník!$R164,"")</f>
        <v/>
      </c>
      <c r="BK164" s="17"/>
      <c r="BM164" s="233" t="str">
        <f>IF(Deník!$R164&lt;&gt;"",IF(Deník!$Y164=Statistika!$F$78,IF(AND(Deník!$R164&gt;=0,Deník!$R164&lt;=1),"BE",Deník!$R164),""),"")</f>
        <v/>
      </c>
      <c r="BN164" s="233" t="str">
        <f>IF(Deník!$R164&lt;&gt;"",IF(Deník!$Y164=Statistika!$F$79,IF(AND(Deník!$R164&gt;=0,Deník!$R164&lt;=1),"BE",Deník!$R164),""),"")</f>
        <v/>
      </c>
      <c r="BO164" s="233" t="str">
        <f>IF(Deník!$R164&lt;&gt;"",IF(Deník!$Y164=Statistika!$F$80,IF(AND(Deník!$R164&gt;=0,Deník!$R164&lt;=1),"BE",Deník!$R164),""),"")</f>
        <v/>
      </c>
      <c r="BP164" s="233" t="str">
        <f>IF(Deník!$R164&lt;&gt;"",IF(Deník!$Y164=Statistika!$F$81,IF(AND(Deník!$R164&gt;=0,Deník!$R164&lt;=1),"BE",Deník!$R164),""),"")</f>
        <v/>
      </c>
      <c r="BQ164" s="233" t="str">
        <f>IF(Deník!$R164&lt;&gt;"",IF(Deník!$Y164=Statistika!$F$82,IF(AND(Deník!$R164&gt;=0,Deník!$R164&lt;=1),"BE",Deník!$R164),""),"")</f>
        <v/>
      </c>
      <c r="BR164" s="233" t="str">
        <f>IF(Deník!$R164&lt;&gt;"",IF(Deník!$Y164=Statistika!$F$83,IF(AND(Deník!$R164&gt;=0,Deník!$R164&lt;=1),"BE",Deník!$R164),""),"")</f>
        <v/>
      </c>
      <c r="BS164" s="233" t="str">
        <f>IF(Deník!$R164&lt;&gt;"",IF(Deník!$Y164=Statistika!$F$84,IF(AND(Deník!$R164&gt;=0,Deník!$R164&lt;=1),"BE",Deník!$R164),""),"")</f>
        <v/>
      </c>
      <c r="BT164" s="233" t="str">
        <f>IF(Deník!$R164&lt;&gt;"",IF(Deník!$Y164=Statistika!$F$85,IF(AND(Deník!$R164&gt;=0,Deník!$R164&lt;=1),"BE",Deník!$R164),""),"")</f>
        <v/>
      </c>
      <c r="BU164" s="233" t="str">
        <f>IF(Deník!$R164&lt;&gt;"",IF(Deník!$Y164=Statistika!$F$86,IF(AND(Deník!$R164&gt;=0,Deník!$R164&lt;=1),"BE",Deník!$R164),""),"")</f>
        <v/>
      </c>
      <c r="BV164" s="233" t="str">
        <f>IF(Deník!$R164&lt;&gt;"",IF(Deník!$Y164=Statistika!$F$87,IF(AND(Deník!$R164&gt;=0,Deník!$R164&lt;=1),"BE",Deník!$R164),""),"")</f>
        <v/>
      </c>
      <c r="BW164" s="233" t="str">
        <f>IF(Deník!$R164&lt;&gt;"",IF(Deník!$Y164=Statistika!$F$88,IF(AND(Deník!$R164&gt;=0,Deník!$R164&lt;=1),"BE",Deník!$R164),""),"")</f>
        <v/>
      </c>
      <c r="BX164" s="233" t="str">
        <f>IF(Deník!$R164&lt;&gt;"",IF(Deník!$Y164=Statistika!$F$89,IF(AND(Deník!$R164&gt;=0,Deník!$R164&lt;=1),"BE",Deník!$R164),""),"")</f>
        <v/>
      </c>
      <c r="BY164" s="233" t="str">
        <f>IF(Deník!$R164&lt;&gt;"",IF(Deník!$Y164=Statistika!$F$90,IF(AND(Deník!$R164&gt;=0,Deník!$R164&lt;=1),"BE",Deník!$R164),""),"")</f>
        <v/>
      </c>
      <c r="BZ164" s="233" t="str">
        <f>IF(Deník!$R164&lt;&gt;"",IF(Deník!$Y164=Statistika!$F$91,IF(AND(Deník!$R164&gt;=0,Deník!$R164&lt;=1),"BE",Deník!$R164),""),"")</f>
        <v/>
      </c>
      <c r="CA164" s="233"/>
      <c r="CB164" s="233" t="str">
        <f>IF(Deník!$R164&lt;&gt;"",IF(Deník!$AB164="SL",IF(AND(Deník!$R164&gt;=0,Deník!$R164&lt;=1),"BE",Deník!$R164),""),"")</f>
        <v/>
      </c>
      <c r="CC164" s="233" t="str">
        <f>IF(Deník!$R164&lt;&gt;"",IF(Deník!$AB164="BE10",IF(AND(Deník!$R164&gt;=0,Deník!$R164&lt;=1),"BE",Deník!$R164),""),"")</f>
        <v/>
      </c>
      <c r="CD164" s="233" t="str">
        <f>IF(Deník!$R164&lt;&gt;"",IF(Deník!$AB164="BE15",IF(AND(Deník!$R164&gt;=0,Deník!$R164&lt;=1),"BE",Deník!$R164),""),"")</f>
        <v/>
      </c>
      <c r="CE164" s="233" t="str">
        <f>IF(Deník!$R164&lt;&gt;"",IF(Deník!$AB164="BE20",IF(AND(Deník!$R164&gt;=0,Deník!$R164&lt;=1),"BE",Deník!$R164),""),"")</f>
        <v/>
      </c>
      <c r="CF164" s="233" t="str">
        <f>IF(Deník!$R164&lt;&gt;"",IF(Deník!$AB164="TP1",IF(AND(Deník!$R164&gt;=0,Deník!$R164&lt;=1),"BE",Deník!$R164),""),"")</f>
        <v/>
      </c>
      <c r="CG164" s="233" t="str">
        <f>IF(Deník!$R164&lt;&gt;"",IF(Deník!$AB164="TP2",IF(AND(Deník!$R164&gt;=0,Deník!$R164&lt;=1),"BE",Deník!$R164),""),"")</f>
        <v/>
      </c>
      <c r="CH164" s="233" t="str">
        <f>IF(Deník!$R164&lt;&gt;"",IF(Deník!$AB164="TP3",IF(AND(Deník!$R164&gt;=0,Deník!$R164&lt;=1),"BE",Deník!$R164),""),"")</f>
        <v/>
      </c>
      <c r="CI164" s="233" t="str">
        <f>IF(Deník!$R164&lt;&gt;"",IF(Deník!$AB164="Trailing SL",IF(AND(Deník!$R164&gt;=0,Deník!$R164&lt;=1),"BE",Deník!$R164),""),"")</f>
        <v/>
      </c>
      <c r="CJ164" s="233" t="str">
        <f>IF(Deník!$R164&lt;&gt;"",IF(Deník!$AB164="Manual",IF(AND(Deník!$R164&gt;=0,Deník!$R164&lt;=1),"BE",Deník!$R164),""),"")</f>
        <v/>
      </c>
      <c r="CK164" s="233"/>
      <c r="CL164" s="233" t="str">
        <f>IF(Deník!$R164&lt;0,IF(Deník!$AC164=Statistika!$F$117,Deník!$R164,""),"")</f>
        <v/>
      </c>
      <c r="CM164" s="233" t="str">
        <f>IF(Deník!$R164&lt;0,IF(Deník!$AC164=Statistika!$F$118,Deník!$R164,""),"")</f>
        <v/>
      </c>
      <c r="CN164" s="233" t="str">
        <f>IF(Deník!$R164&lt;0,IF(Deník!$AC164=Statistika!$F$119,Deník!$R164,""),"")</f>
        <v/>
      </c>
      <c r="CO164" s="233" t="str">
        <f>IF(Deník!$R164&lt;0,IF(Deník!$AC164=Statistika!$F$120,Deník!$R164,""),"")</f>
        <v/>
      </c>
      <c r="CP164" s="233" t="str">
        <f>IF(Deník!$R164&lt;0,IF(Deník!$AC164=Statistika!$F$121,Deník!$R164,""),"")</f>
        <v/>
      </c>
      <c r="CQ164" s="233" t="str">
        <f>IF(Deník!$R164&lt;0,IF(Deník!$AC164=Statistika!$F$122,Deník!$R164,""),"")</f>
        <v/>
      </c>
      <c r="CR164" s="233" t="str">
        <f>IF(Deník!$R164&lt;0,IF(Deník!$AC164=Statistika!$F$123,Deník!$R164,""),"")</f>
        <v/>
      </c>
      <c r="CS164" s="233" t="str">
        <f>IF(Deník!$R164&lt;0,IF(Deník!$AC164=Statistika!$F$124,Deník!$R164,""),"")</f>
        <v/>
      </c>
      <c r="CT164" s="233" t="str">
        <f>IF(Deník!$R164&lt;0,IF(Deník!$AC164=Statistika!$F$125,Deník!$R164,""),"")</f>
        <v/>
      </c>
      <c r="CU164" s="233"/>
      <c r="CV164" s="233" t="str">
        <f>IF(Deník!$R164&lt;0,IF(Deník!$AD164=$CV$2,Deník!$R164,""),"")</f>
        <v/>
      </c>
      <c r="CW164" s="233" t="str">
        <f>IF(Deník!$R164&lt;0,IF(Deník!$AD164=$CW$2,Deník!$R164,""),"")</f>
        <v/>
      </c>
      <c r="CX164" s="233" t="str">
        <f>IF(Deník!$R164&lt;0,IF(Deník!$AD164=$CX$2,Deník!$R164,""),"")</f>
        <v/>
      </c>
      <c r="CY164" s="233" t="str">
        <f>IF(Deník!$R164&lt;0,IF(Deník!$AD164=$CY$2,Deník!$R164,""),"")</f>
        <v/>
      </c>
      <c r="CZ164" s="233" t="str">
        <f>IF(Deník!$R164&lt;0,IF(Deník!$AD164=$CZ$2,Deník!$R164,""),"")</f>
        <v/>
      </c>
      <c r="DL164" s="221">
        <f t="shared" si="10"/>
        <v>93847.029999999984</v>
      </c>
      <c r="DM164" s="220">
        <f t="shared" si="9"/>
        <v>-6.1529700000000132E-2</v>
      </c>
      <c r="DO164" s="50">
        <f>Deník!W165</f>
        <v>0</v>
      </c>
      <c r="DP164" s="102" t="str">
        <f>IF(AND(Deník!W165&gt;0),1,"")</f>
        <v/>
      </c>
      <c r="DQ164" s="102">
        <f>IF(AND(Deník!W165&lt;=0),1,"")</f>
        <v>1</v>
      </c>
      <c r="DR164" s="227"/>
      <c r="DS164" s="228"/>
      <c r="DT164" s="85"/>
      <c r="DU164" s="54">
        <f>IF(MONTH(Deník!$C164)=DU$2,Deník!$W164,"")</f>
        <v>0</v>
      </c>
      <c r="DV164" s="222" t="str">
        <f>IF(MONTH(Deník!$C164)=DV$2,Deník!$W164,"")</f>
        <v/>
      </c>
      <c r="DW164" s="222" t="str">
        <f>IF(MONTH(Deník!$C164)=DW$2,Deník!$W164,"")</f>
        <v/>
      </c>
      <c r="DX164" s="222" t="str">
        <f>IF(MONTH(Deník!$C164)=DX$2,Deník!$W164,"")</f>
        <v/>
      </c>
      <c r="DY164" s="222" t="str">
        <f>IF(MONTH(Deník!$C164)=DY$2,Deník!$W164,"")</f>
        <v/>
      </c>
      <c r="DZ164" s="222" t="str">
        <f>IF(MONTH(Deník!$C164)=DZ$2,Deník!$W164,"")</f>
        <v/>
      </c>
      <c r="EA164" s="222" t="str">
        <f>IF(MONTH(Deník!$C164)=EA$2,Deník!$W164,"")</f>
        <v/>
      </c>
      <c r="EB164" s="222" t="str">
        <f>IF(MONTH(Deník!$C164)=EB$2,Deník!$W164,"")</f>
        <v/>
      </c>
      <c r="EC164" s="222" t="str">
        <f>IF(MONTH(Deník!$C164)=EC$2,Deník!$W164,"")</f>
        <v/>
      </c>
      <c r="ED164" s="222" t="str">
        <f>IF(MONTH(Deník!$C164)=ED$2,Deník!$W164,"")</f>
        <v/>
      </c>
      <c r="EE164" s="222" t="str">
        <f>IF(MONTH(Deník!$C164)=EE$2,Deník!$W164,"")</f>
        <v/>
      </c>
      <c r="EF164" s="222" t="str">
        <f>IF(MONTH(Deník!$C164)=EF$2,Deník!$W164,"")</f>
        <v/>
      </c>
      <c r="EI164" s="600" t="str">
        <f>IF(Deník!$W164&lt;&gt;"",IF(Deník!$B164=Statistika!$F$63,Deník!$W164,""),"")</f>
        <v/>
      </c>
      <c r="EJ164" s="13" t="str">
        <f>IF(Deník!$W164&lt;&gt;"",IF(Deník!$B164=Statistika!$F$64,Deník!$W164,""),"")</f>
        <v/>
      </c>
      <c r="EK164" s="13" t="str">
        <f>IF(Deník!$W164&lt;&gt;"",IF(Deník!$B164=Statistika!$F$65,Deník!$W164,""),"")</f>
        <v/>
      </c>
      <c r="EL164" s="13" t="str">
        <f>IF(Deník!$W164&lt;&gt;"",IF(Deník!$B164=Statistika!$F$66,Deník!$W164,""),"")</f>
        <v/>
      </c>
      <c r="EM164" s="13" t="str">
        <f>IF(Deník!$W164&lt;&gt;"",IF(Deník!$B164=Statistika!$F$67,Deník!$W164,""),"")</f>
        <v/>
      </c>
      <c r="EN164" s="13" t="str">
        <f>IF(Deník!$W164&lt;&gt;"",IF(Deník!$B164=Statistika!$F$68,Deník!$W164,""),"")</f>
        <v/>
      </c>
      <c r="EO164" s="13" t="str">
        <f>IF(Deník!$W164&lt;&gt;"",IF(Deník!$B164=Statistika!$F$69,Deník!$W164,""),"")</f>
        <v/>
      </c>
      <c r="EP164" s="601" t="str">
        <f>IF(Deník!$W164&lt;&gt;"",IF(Deník!$B164=Statistika!$F$70,Deník!$W164,""),"")</f>
        <v/>
      </c>
      <c r="EQ164" s="90"/>
      <c r="ER164" s="63" t="str">
        <f>IF(Deník!$W164&lt;&gt;"",IF(Deník!$J164="L",Deník!$W164,""),"")</f>
        <v/>
      </c>
      <c r="ES164" s="13" t="str">
        <f>IF(Deník!$W164&lt;&gt;"",IF(Deník!$J164="S",Deník!$W164,""),"")</f>
        <v/>
      </c>
      <c r="ET164" s="95"/>
      <c r="EU164" s="88"/>
      <c r="EV164" s="63" t="str">
        <f>IF(WEEKDAY(Deník!$C164,2)=1,Deník!$W164,"")</f>
        <v/>
      </c>
      <c r="EW164" s="13" t="str">
        <f>IF(WEEKDAY(Deník!$C164,2)=2,Deník!$W164,"")</f>
        <v/>
      </c>
      <c r="EX164" s="13" t="str">
        <f>IF(WEEKDAY(Deník!$C164,2)=3,Deník!$W164,"")</f>
        <v/>
      </c>
      <c r="EY164" s="13" t="str">
        <f>IF(WEEKDAY(Deník!$C164,2)=4,Deník!$W164,"")</f>
        <v/>
      </c>
      <c r="EZ164" s="60" t="str">
        <f>IF(WEEKDAY(Deník!$C164,2)=5,Deník!$W164,"")</f>
        <v/>
      </c>
      <c r="FA164" s="99"/>
      <c r="FB164" s="100">
        <f>Deník!D164</f>
        <v>0</v>
      </c>
      <c r="FC164" s="63">
        <f>IF($FB164&lt;&gt;"",IF(AND($FB164&gt;=FC$2,$FB164&lt;=FC$3),Deník!$W164,""))</f>
        <v>0</v>
      </c>
      <c r="FD164" s="63" t="str">
        <f>IF($FB164&lt;&gt;"",IF(AND($FB164&gt;=FD$2,$FB164&lt;=FD$3),Deník!$W164,""))</f>
        <v/>
      </c>
      <c r="FE164" s="63" t="str">
        <f>IF($FB164&lt;&gt;"",IF(AND($FB164&gt;=FE$2,$FB164&lt;=FE$3),Deník!$W164,""))</f>
        <v/>
      </c>
      <c r="FF164" s="63" t="str">
        <f>IF($FB164&lt;&gt;"",IF(AND($FB164&gt;=FF$2,$FB164&lt;=FF$3),Deník!$W164,""))</f>
        <v/>
      </c>
      <c r="FG164" s="63" t="str">
        <f>IF($FB164&lt;&gt;"",IF(AND($FB164&gt;=FG$2,$FB164&lt;=FG$3),Deník!$W164,""))</f>
        <v/>
      </c>
      <c r="FH164" s="63" t="str">
        <f>IF($FB164&lt;&gt;"",IF(AND($FB164&gt;=FH$2,$FB164&lt;=FH$3),Deník!$W164,""))</f>
        <v/>
      </c>
      <c r="FI164" s="63" t="str">
        <f>IF($FB164&lt;&gt;"",IF(AND($FB164&gt;=FI$2,$FB164&lt;=FI$3),Deník!$W164,""))</f>
        <v/>
      </c>
      <c r="FJ164" s="63" t="str">
        <f>IF($FB164&lt;&gt;"",IF(AND($FB164&gt;=FJ$2,$FB164&lt;=FJ$3),Deník!$W164,""))</f>
        <v/>
      </c>
      <c r="FK164" s="63" t="str">
        <f>IF($FB164&lt;&gt;"",IF(AND($FB164&gt;=FK$2,$FB164&lt;=FK$3),Deník!$W164,""))</f>
        <v/>
      </c>
      <c r="FL164" s="63" t="str">
        <f>IF($FB164&lt;&gt;"",IF(AND($FB164&gt;=FL$2,$FB164&lt;=FL$3),Deník!$W164,""))</f>
        <v/>
      </c>
      <c r="FM164" s="63" t="str">
        <f>IF($FB164&lt;&gt;"",IF(AND($FB164&gt;=FM$2,$FB164&lt;=FM$3),Deník!$W164,""))</f>
        <v/>
      </c>
      <c r="FN164" s="13"/>
      <c r="FO164" s="20" t="str">
        <f>IF(Deník!$W164&gt;1,Deník!$W164,"")</f>
        <v/>
      </c>
      <c r="FP164" s="20" t="str">
        <f>IF(Deník!$W164&lt;0,Deník!$W164,"")</f>
        <v/>
      </c>
      <c r="FQ164" s="17"/>
      <c r="FS164" s="233"/>
      <c r="FT164" s="233" t="str">
        <f>IF(Deník!$W164&lt;&gt;"",IF(Deník!$Y164=Statistika!$F$78,Deník!$W164,""),"")</f>
        <v/>
      </c>
      <c r="FU164" s="233" t="str">
        <f>IF(Deník!$W164&lt;&gt;"",IF(Deník!$Y164=Statistika!$F$79,Deník!$W164,""),"")</f>
        <v/>
      </c>
      <c r="FV164" s="233" t="str">
        <f>IF(Deník!$W164&lt;&gt;"",IF(Deník!$Y164=Statistika!$F$80,Deník!$W164,""),"")</f>
        <v/>
      </c>
      <c r="FW164" s="233" t="str">
        <f>IF(Deník!$W164&lt;&gt;"",IF(Deník!$Y164=Statistika!$F$81,Deník!$W164,""),"")</f>
        <v/>
      </c>
      <c r="FX164" s="233" t="str">
        <f>IF(Deník!$W164&lt;&gt;"",IF(Deník!$Y164=Statistika!$F$82,Deník!$W164,""),"")</f>
        <v/>
      </c>
      <c r="FY164" s="233" t="str">
        <f>IF(Deník!$W164&lt;&gt;"",IF(Deník!$Y164=Statistika!$F$83,Deník!$W164,""),"")</f>
        <v/>
      </c>
      <c r="FZ164" s="233" t="str">
        <f>IF(Deník!$W164&lt;&gt;"",IF(Deník!$Y164=Statistika!$F$84,Deník!$W164,""),"")</f>
        <v/>
      </c>
      <c r="GA164" s="233" t="str">
        <f>IF(Deník!$W164&lt;&gt;"",IF(Deník!$Y164=Statistika!$F$85,Deník!$W164,""),"")</f>
        <v/>
      </c>
      <c r="GB164" s="233" t="str">
        <f>IF(Deník!$W164&lt;&gt;"",IF(Deník!$Y164=Statistika!$F$86,Deník!$W164,""),"")</f>
        <v/>
      </c>
      <c r="GC164" s="233" t="str">
        <f>IF(Deník!$W164&lt;&gt;"",IF(Deník!$Y164=Statistika!$F$87,Deník!$W164,""),"")</f>
        <v/>
      </c>
      <c r="GD164" s="233" t="str">
        <f>IF(Deník!$W164&lt;&gt;"",IF(Deník!$Y164=Statistika!$F$88,Deník!$W164,""),"")</f>
        <v/>
      </c>
      <c r="GE164" s="233" t="str">
        <f>IF(Deník!$W164&lt;&gt;"",IF(Deník!$Y164=Statistika!$F$89,Deník!$W164,""),"")</f>
        <v/>
      </c>
      <c r="GF164" s="233" t="str">
        <f>IF(Deník!$W164&lt;&gt;"",IF(Deník!$Y164=Statistika!$F$90,Deník!$W164,""),"")</f>
        <v/>
      </c>
      <c r="GG164" s="233" t="str">
        <f>IF(Deník!$W164&lt;&gt;"",IF(Deník!$Y164=Statistika!$F$91,Deník!$W164,""),"")</f>
        <v/>
      </c>
      <c r="GH164" s="233"/>
      <c r="GI164" s="233" t="str">
        <f>IF(Deník!$W164&lt;&gt;"",IF(Deník!$AB164=Statistika!$L$100,Deník!$W164,""),"")</f>
        <v/>
      </c>
      <c r="GJ164" s="233" t="str">
        <f>IF(Deník!$W164&lt;&gt;"",IF(Deník!$AB164=Statistika!$L$101,Deník!$W164,""),"")</f>
        <v/>
      </c>
      <c r="GK164" s="233" t="str">
        <f>IF(Deník!$W164&lt;&gt;"",IF(Deník!$AB164=Statistika!$L$102,Deník!$W164,""),"")</f>
        <v/>
      </c>
      <c r="GL164" s="233" t="str">
        <f>IF(Deník!$W164&lt;&gt;"",IF(Deník!$AB164=Statistika!$L$103,Deník!$W164,""),"")</f>
        <v/>
      </c>
      <c r="GM164" s="233" t="str">
        <f>IF(Deník!$W164&lt;&gt;"",IF(Deník!$AB164=Statistika!$L$104,Deník!$W164,""),"")</f>
        <v/>
      </c>
      <c r="GN164" s="233" t="str">
        <f>IF(Deník!$W164&lt;&gt;"",IF(Deník!$AB164=Statistika!$L$105,Deník!$W164,""),"")</f>
        <v/>
      </c>
      <c r="GO164" s="233" t="str">
        <f>IF(Deník!$W164&lt;&gt;"",IF(Deník!$AB164=Statistika!$L$106,Deník!$W164,""),"")</f>
        <v/>
      </c>
      <c r="GP164" s="233" t="str">
        <f>IF(Deník!$W164&lt;&gt;"",IF(Deník!$AB164=Statistika!$L$107,Deník!$W164,""),"")</f>
        <v/>
      </c>
      <c r="GQ164" s="233" t="str">
        <f>IF(Deník!$W164&lt;&gt;"",IF(Deník!$AB164=Statistika!$L$108,Deník!$W164,""),"")</f>
        <v/>
      </c>
      <c r="GS164" s="233" t="str">
        <f>IF(Deník!$W164&lt;0,IF(Deník!$AC164=Statistika!$F$117,Deník!$W164,""),"")</f>
        <v/>
      </c>
      <c r="GT164" s="233" t="str">
        <f>IF(Deník!$W164&lt;0,IF(Deník!$AC164=Statistika!$F$118,Deník!$W164,""),"")</f>
        <v/>
      </c>
      <c r="GU164" s="233" t="str">
        <f>IF(Deník!$W164&lt;0,IF(Deník!$AC164=Statistika!$F$119,Deník!$W164,""),"")</f>
        <v/>
      </c>
      <c r="GV164" s="233" t="str">
        <f>IF(Deník!$W164&lt;0,IF(Deník!$AC164=Statistika!$F$120,Deník!$W164,""),"")</f>
        <v/>
      </c>
      <c r="GW164" s="233" t="str">
        <f>IF(Deník!$W164&lt;0,IF(Deník!$AC164=Statistika!$F$121,Deník!$W164,""),"")</f>
        <v/>
      </c>
      <c r="GX164" s="233" t="str">
        <f>IF(Deník!$W164&lt;0,IF(Deník!$AC164=Statistika!$F$122,Deník!$W164,""),"")</f>
        <v/>
      </c>
      <c r="GY164" s="233" t="str">
        <f>IF(Deník!$W164&lt;0,IF(Deník!$AC164=Statistika!$F$123,Deník!$W164,""),"")</f>
        <v/>
      </c>
      <c r="GZ164" s="233" t="str">
        <f>IF(Deník!$W164&lt;0,IF(Deník!$AC164=Statistika!$F$124,Deník!$W164,""),"")</f>
        <v/>
      </c>
      <c r="HA164" s="233" t="str">
        <f>IF(Deník!$W164&lt;0,IF(Deník!$AC164=Statistika!$F$125,Deník!$W164,""),"")</f>
        <v/>
      </c>
      <c r="HC164" s="233" t="str">
        <f>IF(Deník!$W164&lt;0,IF(Deník!$AD164=Statistika!$F$133,Deník!$W164,""),"")</f>
        <v/>
      </c>
      <c r="HD164" s="233" t="str">
        <f>IF(Deník!$W164&lt;0,IF(Deník!$AD164=Statistika!$F$134,Deník!$W164,""),"")</f>
        <v/>
      </c>
      <c r="HE164" s="233" t="str">
        <f>IF(Deník!$W164&lt;0,IF(Deník!$AD164=Statistika!$F$135,Deník!$W164,""),"")</f>
        <v/>
      </c>
      <c r="HF164" s="233" t="str">
        <f>IF(Deník!$W164&lt;0,IF(Deník!$AD164=Statistika!$F$136,Deník!$W164,""),"")</f>
        <v/>
      </c>
      <c r="HG164" s="233" t="str">
        <f>IF(Deník!$W164&lt;0,IF(Deník!$AD164=Statistika!$F$137,Deník!$W164,""),"")</f>
        <v/>
      </c>
      <c r="ID164" s="8">
        <f>Tabulka4[[#This Row],[Sloupec3]]</f>
        <v>0</v>
      </c>
      <c r="IE164" s="17" t="str">
        <f>IF(AND([1]Deník!$C164&gt;='[1]Měsíční shrnutí'!$D$1,[1]Deník!$C164&lt;='[1]Měsíční shrnutí'!$F$1),[1]Deník!$X164,"")</f>
        <v/>
      </c>
    </row>
    <row r="165" spans="1:239">
      <c r="A165" s="8">
        <f>Deník!C166</f>
        <v>0</v>
      </c>
      <c r="B165" s="50" t="str">
        <f>Deník!R166</f>
        <v/>
      </c>
      <c r="C165" s="102" t="str">
        <f>IF(AND(Deník!R166&gt;1,Deník!R166&lt;&gt;""),1,"")</f>
        <v/>
      </c>
      <c r="D165" s="102" t="str">
        <f>IF(AND(Deník!R166&lt;=0,Deník!R166&lt;&gt;""),1,"")</f>
        <v/>
      </c>
      <c r="E165" s="103" t="str">
        <f>IF(AND(Deník!R166&gt;=0,Deník!R166&lt;=1),1,"")</f>
        <v/>
      </c>
      <c r="F165" s="79" t="str">
        <f>IF(Deník!R166&lt;&gt;"",Deník!R166+F164,"")</f>
        <v/>
      </c>
      <c r="G165" s="85"/>
      <c r="H165" s="54" t="str">
        <f>IF(MONTH(Deník!$C165)=H$2,IF(AND(Deník!$R165&gt;=0,Deník!$R165&lt;=1),"BE",Deník!$R165),"")</f>
        <v/>
      </c>
      <c r="I165" s="11" t="str">
        <f>IF(MONTH(Deník!$C165)=I$2,IF(AND(Deník!$R165&gt;=0,Deník!$R165&lt;=1),"BE",Deník!$R165),"")</f>
        <v/>
      </c>
      <c r="J165" s="11" t="str">
        <f>IF(MONTH(Deník!$C165)=J$2,IF(AND(Deník!$R165&gt;=0,Deník!$R165&lt;=1),"BE",Deník!$R165),"")</f>
        <v/>
      </c>
      <c r="K165" s="11" t="str">
        <f>IF(MONTH(Deník!$C165)=K$2,IF(AND(Deník!$R165&gt;=0,Deník!$R165&lt;=1),"BE",Deník!$R165),"")</f>
        <v/>
      </c>
      <c r="L165" s="11" t="str">
        <f>IF(MONTH(Deník!$C165)=L$2,IF(AND(Deník!$R165&gt;=0,Deník!$R165&lt;=1),"BE",Deník!$R165),"")</f>
        <v/>
      </c>
      <c r="M165" s="11" t="str">
        <f>IF(MONTH(Deník!$C165)=M$2,IF(AND(Deník!$R165&gt;=0,Deník!$R165&lt;=1),"BE",Deník!$R165),"")</f>
        <v/>
      </c>
      <c r="N165" s="11" t="str">
        <f>IF(MONTH(Deník!$C165)=N$2,IF(AND(Deník!$R165&gt;=0,Deník!$R165&lt;=1),"BE",Deník!$R165),"")</f>
        <v/>
      </c>
      <c r="O165" s="11" t="str">
        <f>IF(MONTH(Deník!$C165)=O$2,IF(AND(Deník!$R165&gt;=0,Deník!$R165&lt;=1),"BE",Deník!$R165),"")</f>
        <v/>
      </c>
      <c r="P165" s="11" t="str">
        <f>IF(MONTH(Deník!$C165)=P$2,IF(AND(Deník!$R165&gt;=0,Deník!$R165&lt;=1),"BE",Deník!$R165),"")</f>
        <v/>
      </c>
      <c r="Q165" s="11" t="str">
        <f>IF(MONTH(Deník!$C165)=Q$2,IF(AND(Deník!$R165&gt;=0,Deník!$R165&lt;=1),"BE",Deník!$R165),"")</f>
        <v/>
      </c>
      <c r="R165" s="11" t="str">
        <f>IF(MONTH(Deník!$C165)=R$2,IF(AND(Deník!$R165&gt;=0,Deník!$R165&lt;=1),"BE",Deník!$R165),"")</f>
        <v/>
      </c>
      <c r="S165" s="57" t="str">
        <f>IF(MONTH(Deník!$C165)=S$2,IF(AND(Deník!$R165&gt;=0,Deník!$R165&lt;=1),"BE",Deník!$R165),"")</f>
        <v/>
      </c>
      <c r="U165" s="12"/>
      <c r="V165" s="12"/>
      <c r="X165" s="600" t="str">
        <f>IF(Deník!$R165&lt;&gt;"",IF(Deník!$B165=Statistika!$F$63,IF(AND(Deník!$R165&gt;=0,Deník!$R165&lt;=1),"BE",Deník!$R165),""),"")</f>
        <v/>
      </c>
      <c r="Y165" s="13" t="str">
        <f>IF(Deník!$R165&lt;&gt;"",IF(Deník!$B165=Statistika!$F$64,IF(AND(Deník!$R165&gt;=0,Deník!$R165&lt;=1),"BE",Deník!$R165),""),"")</f>
        <v/>
      </c>
      <c r="Z165" s="13" t="str">
        <f>IF(Deník!$R165&lt;&gt;"",IF(Deník!$B165=Statistika!$F$65,IF(AND(Deník!$R165&gt;=0,Deník!$R165&lt;=1),"BE",Deník!$R165),""),"")</f>
        <v/>
      </c>
      <c r="AA165" s="13" t="str">
        <f>IF(Deník!$R165&lt;&gt;"",IF(Deník!$B165=Statistika!$F$66,IF(AND(Deník!$R165&gt;=0,Deník!$R165&lt;=1),"BE",Deník!$R165),""),"")</f>
        <v/>
      </c>
      <c r="AB165" s="13" t="str">
        <f>IF(Deník!$R165&lt;&gt;"",IF(Deník!$B165=Statistika!$F$67,IF(AND(Deník!$R165&gt;=0,Deník!$R165&lt;=1),"BE",Deník!$R165),""),"")</f>
        <v/>
      </c>
      <c r="AC165" s="13" t="str">
        <f>IF(Deník!$R165&lt;&gt;"",IF(Deník!$B165=Statistika!$F$68,IF(AND(Deník!$R165&gt;=0,Deník!$R165&lt;=1),"BE",Deník!$R165),""),"")</f>
        <v/>
      </c>
      <c r="AD165" s="13" t="str">
        <f>IF(Deník!$R165&lt;&gt;"",IF(Deník!$B165=Statistika!$F$69,IF(AND(Deník!$R165&gt;=0,Deník!$R165&lt;=1),"BE",Deník!$R165),""),"")</f>
        <v/>
      </c>
      <c r="AE165" s="601" t="str">
        <f>IF(Deník!$R165&lt;&gt;"",IF(Deník!$B165=Statistika!$F$70,IF(AND(Deník!$R165&gt;=0,Deník!$R165&lt;=1),"BE",Deník!$R165),""),"")</f>
        <v/>
      </c>
      <c r="AF165" s="90"/>
      <c r="AG165" s="63" t="str">
        <f>IF(Deník!$R165&lt;&gt;"",IF(Deník!$J165="L",IF(AND(Deník!$R165&gt;=0,Deník!$R165&lt;=1),"BE",Deník!$R165),""),"")</f>
        <v/>
      </c>
      <c r="AH165" s="13" t="str">
        <f>IF(Deník!$R165&lt;&gt;"",IF(Deník!$J165="S",IF(AND(Deník!$R165&gt;=0,Deník!$R165&lt;=1),"BE",Deník!$R165),""),"")</f>
        <v/>
      </c>
      <c r="AI165" s="95"/>
      <c r="AJ165" s="71" t="str">
        <f>IF(Deník!N166&lt;&gt;"",Deník!N166*-1,"")</f>
        <v/>
      </c>
      <c r="AK165" s="88"/>
      <c r="AL165" s="63" t="str">
        <f>IF(WEEKDAY(Deník!$C165,2)=1,IF(AND(Deník!$R165&gt;=0,Deník!$R165&lt;=1),"BE",Deník!$R165),"")</f>
        <v/>
      </c>
      <c r="AM165" s="13" t="str">
        <f>IF(WEEKDAY(Deník!$C165,2)=2,IF(AND(Deník!$R165&gt;=0,Deník!$R165&lt;=1),"BE",Deník!$R165),"")</f>
        <v/>
      </c>
      <c r="AN165" s="13" t="str">
        <f>IF(WEEKDAY(Deník!$C165,2)=3,IF(AND(Deník!$R165&gt;=0,Deník!$R165&lt;=1),"BE",Deník!$R165),"")</f>
        <v/>
      </c>
      <c r="AO165" s="13" t="str">
        <f>IF(WEEKDAY(Deník!$C165,2)=4,IF(AND(Deník!$R165&gt;=0,Deník!$R165&lt;=1),"BE",Deník!$R165),"")</f>
        <v/>
      </c>
      <c r="AP165" s="60" t="str">
        <f>IF(WEEKDAY(Deník!$C165,2)=5,IF(AND(Deník!$R165&gt;=0,Deník!$R165&lt;=1),"BE",Deník!$R165),"")</f>
        <v/>
      </c>
      <c r="AQ165" s="99"/>
      <c r="AR165" s="100">
        <f>Deník!D165</f>
        <v>0</v>
      </c>
      <c r="AS165" s="63" t="str">
        <f>IF(Deník!$D165&lt;&gt;"",IF(AND(Deník!$D165&gt;=AS$2,Deník!$D165&lt;=AS$3),IF(AND(Deník!$R165&gt;=0,Deník!$R165&lt;=1),"BE",Deník!$R165),""),"")</f>
        <v/>
      </c>
      <c r="AT165" s="63" t="str">
        <f>IF(Deník!$D165&lt;&gt;"",IF(AND(Deník!$D165&gt;=AT$2,Deník!$D165&lt;=AT$3),IF(AND(Deník!$R165&gt;=0,Deník!$R165&lt;=1),"BE",Deník!$R165),""),"")</f>
        <v/>
      </c>
      <c r="AU165" s="63" t="str">
        <f>IF(Deník!$D165&lt;&gt;"",IF(AND(Deník!$D165&gt;=AU$2,Deník!$D165&lt;=AU$3),IF(AND(Deník!$R165&gt;=0,Deník!$R165&lt;=1),"BE",Deník!$R165),""),"")</f>
        <v/>
      </c>
      <c r="AV165" s="63" t="str">
        <f>IF(Deník!$D165&lt;&gt;"",IF(AND(Deník!$D165&gt;=AV$2,Deník!$D165&lt;=AV$3),IF(AND(Deník!$R165&gt;=0,Deník!$R165&lt;=1),"BE",Deník!$R165),""),"")</f>
        <v/>
      </c>
      <c r="AW165" s="63" t="str">
        <f>IF(Deník!$D165&lt;&gt;"",IF(AND(Deník!$D165&gt;=AW$2,Deník!$D165&lt;=AW$3),IF(AND(Deník!$R165&gt;=0,Deník!$R165&lt;=1),"BE",Deník!$R165),""),"")</f>
        <v/>
      </c>
      <c r="AX165" s="63" t="str">
        <f>IF(Deník!$D165&lt;&gt;"",IF(AND(Deník!$D165&gt;=AX$2,Deník!$D165&lt;=AX$3),IF(AND(Deník!$R165&gt;=0,Deník!$R165&lt;=1),"BE",Deník!$R165),""),"")</f>
        <v/>
      </c>
      <c r="AY165" s="63" t="str">
        <f>IF(Deník!$D165&lt;&gt;"",IF(AND(Deník!$D165&gt;=AY$2,Deník!$D165&lt;=AY$3),IF(AND(Deník!$R165&gt;=0,Deník!$R165&lt;=1),"BE",Deník!$R165),""),"")</f>
        <v/>
      </c>
      <c r="AZ165" s="63" t="str">
        <f>IF(Deník!$D165&lt;&gt;"",IF(AND(Deník!$D165&gt;=AZ$2,Deník!$D165&lt;=AZ$3),IF(AND(Deník!$R165&gt;=0,Deník!$R165&lt;=1),"BE",Deník!$R165),""),"")</f>
        <v/>
      </c>
      <c r="BA165" s="63" t="str">
        <f>IF(Deník!$D165&lt;&gt;"",IF(AND(Deník!$D165&gt;=BA$2,Deník!$D165&lt;=BA$3),IF(AND(Deník!$R165&gt;=0,Deník!$R165&lt;=1),"BE",Deník!$R165),""),"")</f>
        <v/>
      </c>
      <c r="BB165" s="63" t="str">
        <f>IF(Deník!$D165&lt;&gt;"",IF(AND(Deník!$D165&gt;=BB$2,Deník!$D165&lt;=BB$3),IF(AND(Deník!$R165&gt;=0,Deník!$R165&lt;=1),"BE",Deník!$R165),""),"")</f>
        <v/>
      </c>
      <c r="BC165" s="71" t="str">
        <f>IF(Deník!$D165&lt;&gt;"",IF(AND(Deník!$D165&gt;=BC$2,Deník!$D165&lt;=BC$3),IF(AND(Deník!$R165&gt;=0,Deník!$R165&lt;=1),"BE",Deník!$R165),""),"")</f>
        <v/>
      </c>
      <c r="BD165" s="20" t="str">
        <f>IF(Deník!$J166="S",(Deník!$M166-Deník!$K166),IF(Deník!$J166="L",(Deník!$K166-Deník!$M166),""))</f>
        <v/>
      </c>
      <c r="BE165" s="20" t="str">
        <f>IF(Deník!$J166="S",(Deník!$K166-Deník!$O166),IF(Deník!$J166="L",(Deník!$O166-Deník!$K166),""))</f>
        <v/>
      </c>
      <c r="BF165" s="20" t="str">
        <f>IF(Deník!$J166="S",(Deník!$K166-Deník!$L166),IF(Deník!$J166="L",(Deník!$L166-Deník!$K166),""))</f>
        <v/>
      </c>
      <c r="BG165" s="20" t="str">
        <f>IF(Deník!$J166="S",(Deník!$K166-Deník!$S166),IF(Deník!$J166="L",(Deník!$S166-Deník!$K166),""))</f>
        <v/>
      </c>
      <c r="BH165" s="20" t="str">
        <f>IF(Deník!$J166="S",(Deník!$K166-Deník!$U166),IF(Deník!$J166="L",(Deník!$U166-Deník!$K166),""))</f>
        <v/>
      </c>
      <c r="BI165" s="20" t="str">
        <f>IF(Deník!$R165&gt;1,Deník!$R165,"")</f>
        <v/>
      </c>
      <c r="BJ165" s="20" t="str">
        <f>IF(Deník!$R165&lt;0,Deník!$R165,"")</f>
        <v/>
      </c>
      <c r="BK165" s="17"/>
      <c r="BM165" s="233" t="str">
        <f>IF(Deník!$R165&lt;&gt;"",IF(Deník!$Y165=Statistika!$F$78,IF(AND(Deník!$R165&gt;=0,Deník!$R165&lt;=1),"BE",Deník!$R165),""),"")</f>
        <v/>
      </c>
      <c r="BN165" s="233" t="str">
        <f>IF(Deník!$R165&lt;&gt;"",IF(Deník!$Y165=Statistika!$F$79,IF(AND(Deník!$R165&gt;=0,Deník!$R165&lt;=1),"BE",Deník!$R165),""),"")</f>
        <v/>
      </c>
      <c r="BO165" s="233" t="str">
        <f>IF(Deník!$R165&lt;&gt;"",IF(Deník!$Y165=Statistika!$F$80,IF(AND(Deník!$R165&gt;=0,Deník!$R165&lt;=1),"BE",Deník!$R165),""),"")</f>
        <v/>
      </c>
      <c r="BP165" s="233" t="str">
        <f>IF(Deník!$R165&lt;&gt;"",IF(Deník!$Y165=Statistika!$F$81,IF(AND(Deník!$R165&gt;=0,Deník!$R165&lt;=1),"BE",Deník!$R165),""),"")</f>
        <v/>
      </c>
      <c r="BQ165" s="233" t="str">
        <f>IF(Deník!$R165&lt;&gt;"",IF(Deník!$Y165=Statistika!$F$82,IF(AND(Deník!$R165&gt;=0,Deník!$R165&lt;=1),"BE",Deník!$R165),""),"")</f>
        <v/>
      </c>
      <c r="BR165" s="233" t="str">
        <f>IF(Deník!$R165&lt;&gt;"",IF(Deník!$Y165=Statistika!$F$83,IF(AND(Deník!$R165&gt;=0,Deník!$R165&lt;=1),"BE",Deník!$R165),""),"")</f>
        <v/>
      </c>
      <c r="BS165" s="233" t="str">
        <f>IF(Deník!$R165&lt;&gt;"",IF(Deník!$Y165=Statistika!$F$84,IF(AND(Deník!$R165&gt;=0,Deník!$R165&lt;=1),"BE",Deník!$R165),""),"")</f>
        <v/>
      </c>
      <c r="BT165" s="233" t="str">
        <f>IF(Deník!$R165&lt;&gt;"",IF(Deník!$Y165=Statistika!$F$85,IF(AND(Deník!$R165&gt;=0,Deník!$R165&lt;=1),"BE",Deník!$R165),""),"")</f>
        <v/>
      </c>
      <c r="BU165" s="233" t="str">
        <f>IF(Deník!$R165&lt;&gt;"",IF(Deník!$Y165=Statistika!$F$86,IF(AND(Deník!$R165&gt;=0,Deník!$R165&lt;=1),"BE",Deník!$R165),""),"")</f>
        <v/>
      </c>
      <c r="BV165" s="233" t="str">
        <f>IF(Deník!$R165&lt;&gt;"",IF(Deník!$Y165=Statistika!$F$87,IF(AND(Deník!$R165&gt;=0,Deník!$R165&lt;=1),"BE",Deník!$R165),""),"")</f>
        <v/>
      </c>
      <c r="BW165" s="233" t="str">
        <f>IF(Deník!$R165&lt;&gt;"",IF(Deník!$Y165=Statistika!$F$88,IF(AND(Deník!$R165&gt;=0,Deník!$R165&lt;=1),"BE",Deník!$R165),""),"")</f>
        <v/>
      </c>
      <c r="BX165" s="233" t="str">
        <f>IF(Deník!$R165&lt;&gt;"",IF(Deník!$Y165=Statistika!$F$89,IF(AND(Deník!$R165&gt;=0,Deník!$R165&lt;=1),"BE",Deník!$R165),""),"")</f>
        <v/>
      </c>
      <c r="BY165" s="233" t="str">
        <f>IF(Deník!$R165&lt;&gt;"",IF(Deník!$Y165=Statistika!$F$90,IF(AND(Deník!$R165&gt;=0,Deník!$R165&lt;=1),"BE",Deník!$R165),""),"")</f>
        <v/>
      </c>
      <c r="BZ165" s="233" t="str">
        <f>IF(Deník!$R165&lt;&gt;"",IF(Deník!$Y165=Statistika!$F$91,IF(AND(Deník!$R165&gt;=0,Deník!$R165&lt;=1),"BE",Deník!$R165),""),"")</f>
        <v/>
      </c>
      <c r="CA165" s="233"/>
      <c r="CB165" s="233" t="str">
        <f>IF(Deník!$R165&lt;&gt;"",IF(Deník!$AB165="SL",IF(AND(Deník!$R165&gt;=0,Deník!$R165&lt;=1),"BE",Deník!$R165),""),"")</f>
        <v/>
      </c>
      <c r="CC165" s="233" t="str">
        <f>IF(Deník!$R165&lt;&gt;"",IF(Deník!$AB165="BE10",IF(AND(Deník!$R165&gt;=0,Deník!$R165&lt;=1),"BE",Deník!$R165),""),"")</f>
        <v/>
      </c>
      <c r="CD165" s="233" t="str">
        <f>IF(Deník!$R165&lt;&gt;"",IF(Deník!$AB165="BE15",IF(AND(Deník!$R165&gt;=0,Deník!$R165&lt;=1),"BE",Deník!$R165),""),"")</f>
        <v/>
      </c>
      <c r="CE165" s="233" t="str">
        <f>IF(Deník!$R165&lt;&gt;"",IF(Deník!$AB165="BE20",IF(AND(Deník!$R165&gt;=0,Deník!$R165&lt;=1),"BE",Deník!$R165),""),"")</f>
        <v/>
      </c>
      <c r="CF165" s="233" t="str">
        <f>IF(Deník!$R165&lt;&gt;"",IF(Deník!$AB165="TP1",IF(AND(Deník!$R165&gt;=0,Deník!$R165&lt;=1),"BE",Deník!$R165),""),"")</f>
        <v/>
      </c>
      <c r="CG165" s="233" t="str">
        <f>IF(Deník!$R165&lt;&gt;"",IF(Deník!$AB165="TP2",IF(AND(Deník!$R165&gt;=0,Deník!$R165&lt;=1),"BE",Deník!$R165),""),"")</f>
        <v/>
      </c>
      <c r="CH165" s="233" t="str">
        <f>IF(Deník!$R165&lt;&gt;"",IF(Deník!$AB165="TP3",IF(AND(Deník!$R165&gt;=0,Deník!$R165&lt;=1),"BE",Deník!$R165),""),"")</f>
        <v/>
      </c>
      <c r="CI165" s="233" t="str">
        <f>IF(Deník!$R165&lt;&gt;"",IF(Deník!$AB165="Trailing SL",IF(AND(Deník!$R165&gt;=0,Deník!$R165&lt;=1),"BE",Deník!$R165),""),"")</f>
        <v/>
      </c>
      <c r="CJ165" s="233" t="str">
        <f>IF(Deník!$R165&lt;&gt;"",IF(Deník!$AB165="Manual",IF(AND(Deník!$R165&gt;=0,Deník!$R165&lt;=1),"BE",Deník!$R165),""),"")</f>
        <v/>
      </c>
      <c r="CK165" s="233"/>
      <c r="CL165" s="233" t="str">
        <f>IF(Deník!$R165&lt;0,IF(Deník!$AC165=Statistika!$F$117,Deník!$R165,""),"")</f>
        <v/>
      </c>
      <c r="CM165" s="233" t="str">
        <f>IF(Deník!$R165&lt;0,IF(Deník!$AC165=Statistika!$F$118,Deník!$R165,""),"")</f>
        <v/>
      </c>
      <c r="CN165" s="233" t="str">
        <f>IF(Deník!$R165&lt;0,IF(Deník!$AC165=Statistika!$F$119,Deník!$R165,""),"")</f>
        <v/>
      </c>
      <c r="CO165" s="233" t="str">
        <f>IF(Deník!$R165&lt;0,IF(Deník!$AC165=Statistika!$F$120,Deník!$R165,""),"")</f>
        <v/>
      </c>
      <c r="CP165" s="233" t="str">
        <f>IF(Deník!$R165&lt;0,IF(Deník!$AC165=Statistika!$F$121,Deník!$R165,""),"")</f>
        <v/>
      </c>
      <c r="CQ165" s="233" t="str">
        <f>IF(Deník!$R165&lt;0,IF(Deník!$AC165=Statistika!$F$122,Deník!$R165,""),"")</f>
        <v/>
      </c>
      <c r="CR165" s="233" t="str">
        <f>IF(Deník!$R165&lt;0,IF(Deník!$AC165=Statistika!$F$123,Deník!$R165,""),"")</f>
        <v/>
      </c>
      <c r="CS165" s="233" t="str">
        <f>IF(Deník!$R165&lt;0,IF(Deník!$AC165=Statistika!$F$124,Deník!$R165,""),"")</f>
        <v/>
      </c>
      <c r="CT165" s="233" t="str">
        <f>IF(Deník!$R165&lt;0,IF(Deník!$AC165=Statistika!$F$125,Deník!$R165,""),"")</f>
        <v/>
      </c>
      <c r="CU165" s="233"/>
      <c r="CV165" s="233" t="str">
        <f>IF(Deník!$R165&lt;0,IF(Deník!$AD165=$CV$2,Deník!$R165,""),"")</f>
        <v/>
      </c>
      <c r="CW165" s="233" t="str">
        <f>IF(Deník!$R165&lt;0,IF(Deník!$AD165=$CW$2,Deník!$R165,""),"")</f>
        <v/>
      </c>
      <c r="CX165" s="233" t="str">
        <f>IF(Deník!$R165&lt;0,IF(Deník!$AD165=$CX$2,Deník!$R165,""),"")</f>
        <v/>
      </c>
      <c r="CY165" s="233" t="str">
        <f>IF(Deník!$R165&lt;0,IF(Deník!$AD165=$CY$2,Deník!$R165,""),"")</f>
        <v/>
      </c>
      <c r="CZ165" s="233" t="str">
        <f>IF(Deník!$R165&lt;0,IF(Deník!$AD165=$CZ$2,Deník!$R165,""),"")</f>
        <v/>
      </c>
      <c r="DL165" s="221">
        <f t="shared" si="10"/>
        <v>93847.029999999984</v>
      </c>
      <c r="DM165" s="220">
        <f t="shared" si="9"/>
        <v>-6.1529700000000132E-2</v>
      </c>
      <c r="DO165" s="50">
        <f>Deník!W166</f>
        <v>0</v>
      </c>
      <c r="DP165" s="102" t="str">
        <f>IF(AND(Deník!W166&gt;0),1,"")</f>
        <v/>
      </c>
      <c r="DQ165" s="102">
        <f>IF(AND(Deník!W166&lt;=0),1,"")</f>
        <v>1</v>
      </c>
      <c r="DR165" s="227"/>
      <c r="DS165" s="228"/>
      <c r="DT165" s="85"/>
      <c r="DU165" s="54">
        <f>IF(MONTH(Deník!$C165)=DU$2,Deník!$W165,"")</f>
        <v>0</v>
      </c>
      <c r="DV165" s="222" t="str">
        <f>IF(MONTH(Deník!$C165)=DV$2,Deník!$W165,"")</f>
        <v/>
      </c>
      <c r="DW165" s="222" t="str">
        <f>IF(MONTH(Deník!$C165)=DW$2,Deník!$W165,"")</f>
        <v/>
      </c>
      <c r="DX165" s="222" t="str">
        <f>IF(MONTH(Deník!$C165)=DX$2,Deník!$W165,"")</f>
        <v/>
      </c>
      <c r="DY165" s="222" t="str">
        <f>IF(MONTH(Deník!$C165)=DY$2,Deník!$W165,"")</f>
        <v/>
      </c>
      <c r="DZ165" s="222" t="str">
        <f>IF(MONTH(Deník!$C165)=DZ$2,Deník!$W165,"")</f>
        <v/>
      </c>
      <c r="EA165" s="222" t="str">
        <f>IF(MONTH(Deník!$C165)=EA$2,Deník!$W165,"")</f>
        <v/>
      </c>
      <c r="EB165" s="222" t="str">
        <f>IF(MONTH(Deník!$C165)=EB$2,Deník!$W165,"")</f>
        <v/>
      </c>
      <c r="EC165" s="222" t="str">
        <f>IF(MONTH(Deník!$C165)=EC$2,Deník!$W165,"")</f>
        <v/>
      </c>
      <c r="ED165" s="222" t="str">
        <f>IF(MONTH(Deník!$C165)=ED$2,Deník!$W165,"")</f>
        <v/>
      </c>
      <c r="EE165" s="222" t="str">
        <f>IF(MONTH(Deník!$C165)=EE$2,Deník!$W165,"")</f>
        <v/>
      </c>
      <c r="EF165" s="222" t="str">
        <f>IF(MONTH(Deník!$C165)=EF$2,Deník!$W165,"")</f>
        <v/>
      </c>
      <c r="EI165" s="600" t="str">
        <f>IF(Deník!$W165&lt;&gt;"",IF(Deník!$B165=Statistika!$F$63,Deník!$W165,""),"")</f>
        <v/>
      </c>
      <c r="EJ165" s="13" t="str">
        <f>IF(Deník!$W165&lt;&gt;"",IF(Deník!$B165=Statistika!$F$64,Deník!$W165,""),"")</f>
        <v/>
      </c>
      <c r="EK165" s="13" t="str">
        <f>IF(Deník!$W165&lt;&gt;"",IF(Deník!$B165=Statistika!$F$65,Deník!$W165,""),"")</f>
        <v/>
      </c>
      <c r="EL165" s="13" t="str">
        <f>IF(Deník!$W165&lt;&gt;"",IF(Deník!$B165=Statistika!$F$66,Deník!$W165,""),"")</f>
        <v/>
      </c>
      <c r="EM165" s="13" t="str">
        <f>IF(Deník!$W165&lt;&gt;"",IF(Deník!$B165=Statistika!$F$67,Deník!$W165,""),"")</f>
        <v/>
      </c>
      <c r="EN165" s="13" t="str">
        <f>IF(Deník!$W165&lt;&gt;"",IF(Deník!$B165=Statistika!$F$68,Deník!$W165,""),"")</f>
        <v/>
      </c>
      <c r="EO165" s="13" t="str">
        <f>IF(Deník!$W165&lt;&gt;"",IF(Deník!$B165=Statistika!$F$69,Deník!$W165,""),"")</f>
        <v/>
      </c>
      <c r="EP165" s="601" t="str">
        <f>IF(Deník!$W165&lt;&gt;"",IF(Deník!$B165=Statistika!$F$70,Deník!$W165,""),"")</f>
        <v/>
      </c>
      <c r="EQ165" s="90"/>
      <c r="ER165" s="63" t="str">
        <f>IF(Deník!$W165&lt;&gt;"",IF(Deník!$J165="L",Deník!$W165,""),"")</f>
        <v/>
      </c>
      <c r="ES165" s="13" t="str">
        <f>IF(Deník!$W165&lt;&gt;"",IF(Deník!$J165="S",Deník!$W165,""),"")</f>
        <v/>
      </c>
      <c r="ET165" s="95"/>
      <c r="EU165" s="88"/>
      <c r="EV165" s="63" t="str">
        <f>IF(WEEKDAY(Deník!$C165,2)=1,Deník!$W165,"")</f>
        <v/>
      </c>
      <c r="EW165" s="13" t="str">
        <f>IF(WEEKDAY(Deník!$C165,2)=2,Deník!$W165,"")</f>
        <v/>
      </c>
      <c r="EX165" s="13" t="str">
        <f>IF(WEEKDAY(Deník!$C165,2)=3,Deník!$W165,"")</f>
        <v/>
      </c>
      <c r="EY165" s="13" t="str">
        <f>IF(WEEKDAY(Deník!$C165,2)=4,Deník!$W165,"")</f>
        <v/>
      </c>
      <c r="EZ165" s="60" t="str">
        <f>IF(WEEKDAY(Deník!$C165,2)=5,Deník!$W165,"")</f>
        <v/>
      </c>
      <c r="FA165" s="99"/>
      <c r="FB165" s="100">
        <f>Deník!D165</f>
        <v>0</v>
      </c>
      <c r="FC165" s="63">
        <f>IF($FB165&lt;&gt;"",IF(AND($FB165&gt;=FC$2,$FB165&lt;=FC$3),Deník!$W165,""))</f>
        <v>0</v>
      </c>
      <c r="FD165" s="63" t="str">
        <f>IF($FB165&lt;&gt;"",IF(AND($FB165&gt;=FD$2,$FB165&lt;=FD$3),Deník!$W165,""))</f>
        <v/>
      </c>
      <c r="FE165" s="63" t="str">
        <f>IF($FB165&lt;&gt;"",IF(AND($FB165&gt;=FE$2,$FB165&lt;=FE$3),Deník!$W165,""))</f>
        <v/>
      </c>
      <c r="FF165" s="63" t="str">
        <f>IF($FB165&lt;&gt;"",IF(AND($FB165&gt;=FF$2,$FB165&lt;=FF$3),Deník!$W165,""))</f>
        <v/>
      </c>
      <c r="FG165" s="63" t="str">
        <f>IF($FB165&lt;&gt;"",IF(AND($FB165&gt;=FG$2,$FB165&lt;=FG$3),Deník!$W165,""))</f>
        <v/>
      </c>
      <c r="FH165" s="63" t="str">
        <f>IF($FB165&lt;&gt;"",IF(AND($FB165&gt;=FH$2,$FB165&lt;=FH$3),Deník!$W165,""))</f>
        <v/>
      </c>
      <c r="FI165" s="63" t="str">
        <f>IF($FB165&lt;&gt;"",IF(AND($FB165&gt;=FI$2,$FB165&lt;=FI$3),Deník!$W165,""))</f>
        <v/>
      </c>
      <c r="FJ165" s="63" t="str">
        <f>IF($FB165&lt;&gt;"",IF(AND($FB165&gt;=FJ$2,$FB165&lt;=FJ$3),Deník!$W165,""))</f>
        <v/>
      </c>
      <c r="FK165" s="63" t="str">
        <f>IF($FB165&lt;&gt;"",IF(AND($FB165&gt;=FK$2,$FB165&lt;=FK$3),Deník!$W165,""))</f>
        <v/>
      </c>
      <c r="FL165" s="63" t="str">
        <f>IF($FB165&lt;&gt;"",IF(AND($FB165&gt;=FL$2,$FB165&lt;=FL$3),Deník!$W165,""))</f>
        <v/>
      </c>
      <c r="FM165" s="63" t="str">
        <f>IF($FB165&lt;&gt;"",IF(AND($FB165&gt;=FM$2,$FB165&lt;=FM$3),Deník!$W165,""))</f>
        <v/>
      </c>
      <c r="FN165" s="13"/>
      <c r="FO165" s="20" t="str">
        <f>IF(Deník!$W165&gt;1,Deník!$W165,"")</f>
        <v/>
      </c>
      <c r="FP165" s="20" t="str">
        <f>IF(Deník!$W165&lt;0,Deník!$W165,"")</f>
        <v/>
      </c>
      <c r="FQ165" s="17"/>
      <c r="FS165" s="233"/>
      <c r="FT165" s="233" t="str">
        <f>IF(Deník!$W165&lt;&gt;"",IF(Deník!$Y165=Statistika!$F$78,Deník!$W165,""),"")</f>
        <v/>
      </c>
      <c r="FU165" s="233" t="str">
        <f>IF(Deník!$W165&lt;&gt;"",IF(Deník!$Y165=Statistika!$F$79,Deník!$W165,""),"")</f>
        <v/>
      </c>
      <c r="FV165" s="233" t="str">
        <f>IF(Deník!$W165&lt;&gt;"",IF(Deník!$Y165=Statistika!$F$80,Deník!$W165,""),"")</f>
        <v/>
      </c>
      <c r="FW165" s="233" t="str">
        <f>IF(Deník!$W165&lt;&gt;"",IF(Deník!$Y165=Statistika!$F$81,Deník!$W165,""),"")</f>
        <v/>
      </c>
      <c r="FX165" s="233" t="str">
        <f>IF(Deník!$W165&lt;&gt;"",IF(Deník!$Y165=Statistika!$F$82,Deník!$W165,""),"")</f>
        <v/>
      </c>
      <c r="FY165" s="233" t="str">
        <f>IF(Deník!$W165&lt;&gt;"",IF(Deník!$Y165=Statistika!$F$83,Deník!$W165,""),"")</f>
        <v/>
      </c>
      <c r="FZ165" s="233" t="str">
        <f>IF(Deník!$W165&lt;&gt;"",IF(Deník!$Y165=Statistika!$F$84,Deník!$W165,""),"")</f>
        <v/>
      </c>
      <c r="GA165" s="233" t="str">
        <f>IF(Deník!$W165&lt;&gt;"",IF(Deník!$Y165=Statistika!$F$85,Deník!$W165,""),"")</f>
        <v/>
      </c>
      <c r="GB165" s="233" t="str">
        <f>IF(Deník!$W165&lt;&gt;"",IF(Deník!$Y165=Statistika!$F$86,Deník!$W165,""),"")</f>
        <v/>
      </c>
      <c r="GC165" s="233" t="str">
        <f>IF(Deník!$W165&lt;&gt;"",IF(Deník!$Y165=Statistika!$F$87,Deník!$W165,""),"")</f>
        <v/>
      </c>
      <c r="GD165" s="233" t="str">
        <f>IF(Deník!$W165&lt;&gt;"",IF(Deník!$Y165=Statistika!$F$88,Deník!$W165,""),"")</f>
        <v/>
      </c>
      <c r="GE165" s="233" t="str">
        <f>IF(Deník!$W165&lt;&gt;"",IF(Deník!$Y165=Statistika!$F$89,Deník!$W165,""),"")</f>
        <v/>
      </c>
      <c r="GF165" s="233" t="str">
        <f>IF(Deník!$W165&lt;&gt;"",IF(Deník!$Y165=Statistika!$F$90,Deník!$W165,""),"")</f>
        <v/>
      </c>
      <c r="GG165" s="233" t="str">
        <f>IF(Deník!$W165&lt;&gt;"",IF(Deník!$Y165=Statistika!$F$91,Deník!$W165,""),"")</f>
        <v/>
      </c>
      <c r="GH165" s="233"/>
      <c r="GI165" s="233" t="str">
        <f>IF(Deník!$W165&lt;&gt;"",IF(Deník!$AB165=Statistika!$L$100,Deník!$W165,""),"")</f>
        <v/>
      </c>
      <c r="GJ165" s="233" t="str">
        <f>IF(Deník!$W165&lt;&gt;"",IF(Deník!$AB165=Statistika!$L$101,Deník!$W165,""),"")</f>
        <v/>
      </c>
      <c r="GK165" s="233" t="str">
        <f>IF(Deník!$W165&lt;&gt;"",IF(Deník!$AB165=Statistika!$L$102,Deník!$W165,""),"")</f>
        <v/>
      </c>
      <c r="GL165" s="233" t="str">
        <f>IF(Deník!$W165&lt;&gt;"",IF(Deník!$AB165=Statistika!$L$103,Deník!$W165,""),"")</f>
        <v/>
      </c>
      <c r="GM165" s="233" t="str">
        <f>IF(Deník!$W165&lt;&gt;"",IF(Deník!$AB165=Statistika!$L$104,Deník!$W165,""),"")</f>
        <v/>
      </c>
      <c r="GN165" s="233" t="str">
        <f>IF(Deník!$W165&lt;&gt;"",IF(Deník!$AB165=Statistika!$L$105,Deník!$W165,""),"")</f>
        <v/>
      </c>
      <c r="GO165" s="233" t="str">
        <f>IF(Deník!$W165&lt;&gt;"",IF(Deník!$AB165=Statistika!$L$106,Deník!$W165,""),"")</f>
        <v/>
      </c>
      <c r="GP165" s="233" t="str">
        <f>IF(Deník!$W165&lt;&gt;"",IF(Deník!$AB165=Statistika!$L$107,Deník!$W165,""),"")</f>
        <v/>
      </c>
      <c r="GQ165" s="233" t="str">
        <f>IF(Deník!$W165&lt;&gt;"",IF(Deník!$AB165=Statistika!$L$108,Deník!$W165,""),"")</f>
        <v/>
      </c>
      <c r="GS165" s="233" t="str">
        <f>IF(Deník!$W165&lt;0,IF(Deník!$AC165=Statistika!$F$117,Deník!$W165,""),"")</f>
        <v/>
      </c>
      <c r="GT165" s="233" t="str">
        <f>IF(Deník!$W165&lt;0,IF(Deník!$AC165=Statistika!$F$118,Deník!$W165,""),"")</f>
        <v/>
      </c>
      <c r="GU165" s="233" t="str">
        <f>IF(Deník!$W165&lt;0,IF(Deník!$AC165=Statistika!$F$119,Deník!$W165,""),"")</f>
        <v/>
      </c>
      <c r="GV165" s="233" t="str">
        <f>IF(Deník!$W165&lt;0,IF(Deník!$AC165=Statistika!$F$120,Deník!$W165,""),"")</f>
        <v/>
      </c>
      <c r="GW165" s="233" t="str">
        <f>IF(Deník!$W165&lt;0,IF(Deník!$AC165=Statistika!$F$121,Deník!$W165,""),"")</f>
        <v/>
      </c>
      <c r="GX165" s="233" t="str">
        <f>IF(Deník!$W165&lt;0,IF(Deník!$AC165=Statistika!$F$122,Deník!$W165,""),"")</f>
        <v/>
      </c>
      <c r="GY165" s="233" t="str">
        <f>IF(Deník!$W165&lt;0,IF(Deník!$AC165=Statistika!$F$123,Deník!$W165,""),"")</f>
        <v/>
      </c>
      <c r="GZ165" s="233" t="str">
        <f>IF(Deník!$W165&lt;0,IF(Deník!$AC165=Statistika!$F$124,Deník!$W165,""),"")</f>
        <v/>
      </c>
      <c r="HA165" s="233" t="str">
        <f>IF(Deník!$W165&lt;0,IF(Deník!$AC165=Statistika!$F$125,Deník!$W165,""),"")</f>
        <v/>
      </c>
      <c r="HC165" s="233" t="str">
        <f>IF(Deník!$W165&lt;0,IF(Deník!$AD165=Statistika!$F$133,Deník!$W165,""),"")</f>
        <v/>
      </c>
      <c r="HD165" s="233" t="str">
        <f>IF(Deník!$W165&lt;0,IF(Deník!$AD165=Statistika!$F$134,Deník!$W165,""),"")</f>
        <v/>
      </c>
      <c r="HE165" s="233" t="str">
        <f>IF(Deník!$W165&lt;0,IF(Deník!$AD165=Statistika!$F$135,Deník!$W165,""),"")</f>
        <v/>
      </c>
      <c r="HF165" s="233" t="str">
        <f>IF(Deník!$W165&lt;0,IF(Deník!$AD165=Statistika!$F$136,Deník!$W165,""),"")</f>
        <v/>
      </c>
      <c r="HG165" s="233" t="str">
        <f>IF(Deník!$W165&lt;0,IF(Deník!$AD165=Statistika!$F$137,Deník!$W165,""),"")</f>
        <v/>
      </c>
      <c r="ID165" s="8">
        <f>Tabulka4[[#This Row],[Sloupec3]]</f>
        <v>0</v>
      </c>
      <c r="IE165" s="17" t="str">
        <f>IF(AND([1]Deník!$C165&gt;='[1]Měsíční shrnutí'!$D$1,[1]Deník!$C165&lt;='[1]Měsíční shrnutí'!$F$1),[1]Deník!$X165,"")</f>
        <v/>
      </c>
    </row>
    <row r="166" spans="1:239">
      <c r="A166" s="8">
        <f>Deník!C167</f>
        <v>0</v>
      </c>
      <c r="B166" s="50" t="str">
        <f>Deník!R167</f>
        <v/>
      </c>
      <c r="C166" s="102" t="str">
        <f>IF(AND(Deník!R167&gt;1,Deník!R167&lt;&gt;""),1,"")</f>
        <v/>
      </c>
      <c r="D166" s="102" t="str">
        <f>IF(AND(Deník!R167&lt;=0,Deník!R167&lt;&gt;""),1,"")</f>
        <v/>
      </c>
      <c r="E166" s="103" t="str">
        <f>IF(AND(Deník!R167&gt;=0,Deník!R167&lt;=1),1,"")</f>
        <v/>
      </c>
      <c r="F166" s="79" t="str">
        <f>IF(Deník!R167&lt;&gt;"",Deník!R167+F165,"")</f>
        <v/>
      </c>
      <c r="G166" s="85"/>
      <c r="H166" s="54" t="str">
        <f>IF(MONTH(Deník!$C166)=H$2,IF(AND(Deník!$R166&gt;=0,Deník!$R166&lt;=1),"BE",Deník!$R166),"")</f>
        <v/>
      </c>
      <c r="I166" s="11" t="str">
        <f>IF(MONTH(Deník!$C166)=I$2,IF(AND(Deník!$R166&gt;=0,Deník!$R166&lt;=1),"BE",Deník!$R166),"")</f>
        <v/>
      </c>
      <c r="J166" s="11" t="str">
        <f>IF(MONTH(Deník!$C166)=J$2,IF(AND(Deník!$R166&gt;=0,Deník!$R166&lt;=1),"BE",Deník!$R166),"")</f>
        <v/>
      </c>
      <c r="K166" s="11" t="str">
        <f>IF(MONTH(Deník!$C166)=K$2,IF(AND(Deník!$R166&gt;=0,Deník!$R166&lt;=1),"BE",Deník!$R166),"")</f>
        <v/>
      </c>
      <c r="L166" s="11" t="str">
        <f>IF(MONTH(Deník!$C166)=L$2,IF(AND(Deník!$R166&gt;=0,Deník!$R166&lt;=1),"BE",Deník!$R166),"")</f>
        <v/>
      </c>
      <c r="M166" s="11" t="str">
        <f>IF(MONTH(Deník!$C166)=M$2,IF(AND(Deník!$R166&gt;=0,Deník!$R166&lt;=1),"BE",Deník!$R166),"")</f>
        <v/>
      </c>
      <c r="N166" s="11" t="str">
        <f>IF(MONTH(Deník!$C166)=N$2,IF(AND(Deník!$R166&gt;=0,Deník!$R166&lt;=1),"BE",Deník!$R166),"")</f>
        <v/>
      </c>
      <c r="O166" s="11" t="str">
        <f>IF(MONTH(Deník!$C166)=O$2,IF(AND(Deník!$R166&gt;=0,Deník!$R166&lt;=1),"BE",Deník!$R166),"")</f>
        <v/>
      </c>
      <c r="P166" s="11" t="str">
        <f>IF(MONTH(Deník!$C166)=P$2,IF(AND(Deník!$R166&gt;=0,Deník!$R166&lt;=1),"BE",Deník!$R166),"")</f>
        <v/>
      </c>
      <c r="Q166" s="11" t="str">
        <f>IF(MONTH(Deník!$C166)=Q$2,IF(AND(Deník!$R166&gt;=0,Deník!$R166&lt;=1),"BE",Deník!$R166),"")</f>
        <v/>
      </c>
      <c r="R166" s="11" t="str">
        <f>IF(MONTH(Deník!$C166)=R$2,IF(AND(Deník!$R166&gt;=0,Deník!$R166&lt;=1),"BE",Deník!$R166),"")</f>
        <v/>
      </c>
      <c r="S166" s="57" t="str">
        <f>IF(MONTH(Deník!$C166)=S$2,IF(AND(Deník!$R166&gt;=0,Deník!$R166&lt;=1),"BE",Deník!$R166),"")</f>
        <v/>
      </c>
      <c r="U166" s="12"/>
      <c r="V166" s="12"/>
      <c r="X166" s="600" t="str">
        <f>IF(Deník!$R166&lt;&gt;"",IF(Deník!$B166=Statistika!$F$63,IF(AND(Deník!$R166&gt;=0,Deník!$R166&lt;=1),"BE",Deník!$R166),""),"")</f>
        <v/>
      </c>
      <c r="Y166" s="13" t="str">
        <f>IF(Deník!$R166&lt;&gt;"",IF(Deník!$B166=Statistika!$F$64,IF(AND(Deník!$R166&gt;=0,Deník!$R166&lt;=1),"BE",Deník!$R166),""),"")</f>
        <v/>
      </c>
      <c r="Z166" s="13" t="str">
        <f>IF(Deník!$R166&lt;&gt;"",IF(Deník!$B166=Statistika!$F$65,IF(AND(Deník!$R166&gt;=0,Deník!$R166&lt;=1),"BE",Deník!$R166),""),"")</f>
        <v/>
      </c>
      <c r="AA166" s="13" t="str">
        <f>IF(Deník!$R166&lt;&gt;"",IF(Deník!$B166=Statistika!$F$66,IF(AND(Deník!$R166&gt;=0,Deník!$R166&lt;=1),"BE",Deník!$R166),""),"")</f>
        <v/>
      </c>
      <c r="AB166" s="13" t="str">
        <f>IF(Deník!$R166&lt;&gt;"",IF(Deník!$B166=Statistika!$F$67,IF(AND(Deník!$R166&gt;=0,Deník!$R166&lt;=1),"BE",Deník!$R166),""),"")</f>
        <v/>
      </c>
      <c r="AC166" s="13" t="str">
        <f>IF(Deník!$R166&lt;&gt;"",IF(Deník!$B166=Statistika!$F$68,IF(AND(Deník!$R166&gt;=0,Deník!$R166&lt;=1),"BE",Deník!$R166),""),"")</f>
        <v/>
      </c>
      <c r="AD166" s="13" t="str">
        <f>IF(Deník!$R166&lt;&gt;"",IF(Deník!$B166=Statistika!$F$69,IF(AND(Deník!$R166&gt;=0,Deník!$R166&lt;=1),"BE",Deník!$R166),""),"")</f>
        <v/>
      </c>
      <c r="AE166" s="601" t="str">
        <f>IF(Deník!$R166&lt;&gt;"",IF(Deník!$B166=Statistika!$F$70,IF(AND(Deník!$R166&gt;=0,Deník!$R166&lt;=1),"BE",Deník!$R166),""),"")</f>
        <v/>
      </c>
      <c r="AF166" s="90"/>
      <c r="AG166" s="63" t="str">
        <f>IF(Deník!$R166&lt;&gt;"",IF(Deník!$J166="L",IF(AND(Deník!$R166&gt;=0,Deník!$R166&lt;=1),"BE",Deník!$R166),""),"")</f>
        <v/>
      </c>
      <c r="AH166" s="13" t="str">
        <f>IF(Deník!$R166&lt;&gt;"",IF(Deník!$J166="S",IF(AND(Deník!$R166&gt;=0,Deník!$R166&lt;=1),"BE",Deník!$R166),""),"")</f>
        <v/>
      </c>
      <c r="AI166" s="95"/>
      <c r="AJ166" s="71" t="str">
        <f>IF(Deník!N167&lt;&gt;"",Deník!N167*-1,"")</f>
        <v/>
      </c>
      <c r="AK166" s="88"/>
      <c r="AL166" s="63" t="str">
        <f>IF(WEEKDAY(Deník!$C166,2)=1,IF(AND(Deník!$R166&gt;=0,Deník!$R166&lt;=1),"BE",Deník!$R166),"")</f>
        <v/>
      </c>
      <c r="AM166" s="13" t="str">
        <f>IF(WEEKDAY(Deník!$C166,2)=2,IF(AND(Deník!$R166&gt;=0,Deník!$R166&lt;=1),"BE",Deník!$R166),"")</f>
        <v/>
      </c>
      <c r="AN166" s="13" t="str">
        <f>IF(WEEKDAY(Deník!$C166,2)=3,IF(AND(Deník!$R166&gt;=0,Deník!$R166&lt;=1),"BE",Deník!$R166),"")</f>
        <v/>
      </c>
      <c r="AO166" s="13" t="str">
        <f>IF(WEEKDAY(Deník!$C166,2)=4,IF(AND(Deník!$R166&gt;=0,Deník!$R166&lt;=1),"BE",Deník!$R166),"")</f>
        <v/>
      </c>
      <c r="AP166" s="60" t="str">
        <f>IF(WEEKDAY(Deník!$C166,2)=5,IF(AND(Deník!$R166&gt;=0,Deník!$R166&lt;=1),"BE",Deník!$R166),"")</f>
        <v/>
      </c>
      <c r="AQ166" s="99"/>
      <c r="AR166" s="100">
        <f>Deník!D166</f>
        <v>0</v>
      </c>
      <c r="AS166" s="63" t="str">
        <f>IF(Deník!$D166&lt;&gt;"",IF(AND(Deník!$D166&gt;=AS$2,Deník!$D166&lt;=AS$3),IF(AND(Deník!$R166&gt;=0,Deník!$R166&lt;=1),"BE",Deník!$R166),""),"")</f>
        <v/>
      </c>
      <c r="AT166" s="63" t="str">
        <f>IF(Deník!$D166&lt;&gt;"",IF(AND(Deník!$D166&gt;=AT$2,Deník!$D166&lt;=AT$3),IF(AND(Deník!$R166&gt;=0,Deník!$R166&lt;=1),"BE",Deník!$R166),""),"")</f>
        <v/>
      </c>
      <c r="AU166" s="63" t="str">
        <f>IF(Deník!$D166&lt;&gt;"",IF(AND(Deník!$D166&gt;=AU$2,Deník!$D166&lt;=AU$3),IF(AND(Deník!$R166&gt;=0,Deník!$R166&lt;=1),"BE",Deník!$R166),""),"")</f>
        <v/>
      </c>
      <c r="AV166" s="63" t="str">
        <f>IF(Deník!$D166&lt;&gt;"",IF(AND(Deník!$D166&gt;=AV$2,Deník!$D166&lt;=AV$3),IF(AND(Deník!$R166&gt;=0,Deník!$R166&lt;=1),"BE",Deník!$R166),""),"")</f>
        <v/>
      </c>
      <c r="AW166" s="63" t="str">
        <f>IF(Deník!$D166&lt;&gt;"",IF(AND(Deník!$D166&gt;=AW$2,Deník!$D166&lt;=AW$3),IF(AND(Deník!$R166&gt;=0,Deník!$R166&lt;=1),"BE",Deník!$R166),""),"")</f>
        <v/>
      </c>
      <c r="AX166" s="63" t="str">
        <f>IF(Deník!$D166&lt;&gt;"",IF(AND(Deník!$D166&gt;=AX$2,Deník!$D166&lt;=AX$3),IF(AND(Deník!$R166&gt;=0,Deník!$R166&lt;=1),"BE",Deník!$R166),""),"")</f>
        <v/>
      </c>
      <c r="AY166" s="63" t="str">
        <f>IF(Deník!$D166&lt;&gt;"",IF(AND(Deník!$D166&gt;=AY$2,Deník!$D166&lt;=AY$3),IF(AND(Deník!$R166&gt;=0,Deník!$R166&lt;=1),"BE",Deník!$R166),""),"")</f>
        <v/>
      </c>
      <c r="AZ166" s="63" t="str">
        <f>IF(Deník!$D166&lt;&gt;"",IF(AND(Deník!$D166&gt;=AZ$2,Deník!$D166&lt;=AZ$3),IF(AND(Deník!$R166&gt;=0,Deník!$R166&lt;=1),"BE",Deník!$R166),""),"")</f>
        <v/>
      </c>
      <c r="BA166" s="63" t="str">
        <f>IF(Deník!$D166&lt;&gt;"",IF(AND(Deník!$D166&gt;=BA$2,Deník!$D166&lt;=BA$3),IF(AND(Deník!$R166&gt;=0,Deník!$R166&lt;=1),"BE",Deník!$R166),""),"")</f>
        <v/>
      </c>
      <c r="BB166" s="63" t="str">
        <f>IF(Deník!$D166&lt;&gt;"",IF(AND(Deník!$D166&gt;=BB$2,Deník!$D166&lt;=BB$3),IF(AND(Deník!$R166&gt;=0,Deník!$R166&lt;=1),"BE",Deník!$R166),""),"")</f>
        <v/>
      </c>
      <c r="BC166" s="71" t="str">
        <f>IF(Deník!$D166&lt;&gt;"",IF(AND(Deník!$D166&gt;=BC$2,Deník!$D166&lt;=BC$3),IF(AND(Deník!$R166&gt;=0,Deník!$R166&lt;=1),"BE",Deník!$R166),""),"")</f>
        <v/>
      </c>
      <c r="BD166" s="20" t="str">
        <f>IF(Deník!$J167="S",(Deník!$M167-Deník!$K167),IF(Deník!$J167="L",(Deník!$K167-Deník!$M167),""))</f>
        <v/>
      </c>
      <c r="BE166" s="20" t="str">
        <f>IF(Deník!$J167="S",(Deník!$K167-Deník!$O167),IF(Deník!$J167="L",(Deník!$O167-Deník!$K167),""))</f>
        <v/>
      </c>
      <c r="BF166" s="20" t="str">
        <f>IF(Deník!$J167="S",(Deník!$K167-Deník!$L167),IF(Deník!$J167="L",(Deník!$L167-Deník!$K167),""))</f>
        <v/>
      </c>
      <c r="BG166" s="20" t="str">
        <f>IF(Deník!$J167="S",(Deník!$K167-Deník!$S167),IF(Deník!$J167="L",(Deník!$S167-Deník!$K167),""))</f>
        <v/>
      </c>
      <c r="BH166" s="20" t="str">
        <f>IF(Deník!$J167="S",(Deník!$K167-Deník!$U167),IF(Deník!$J167="L",(Deník!$U167-Deník!$K167),""))</f>
        <v/>
      </c>
      <c r="BI166" s="20" t="str">
        <f>IF(Deník!$R166&gt;1,Deník!$R166,"")</f>
        <v/>
      </c>
      <c r="BJ166" s="20" t="str">
        <f>IF(Deník!$R166&lt;0,Deník!$R166,"")</f>
        <v/>
      </c>
      <c r="BK166" s="17"/>
      <c r="BM166" s="233" t="str">
        <f>IF(Deník!$R166&lt;&gt;"",IF(Deník!$Y166=Statistika!$F$78,IF(AND(Deník!$R166&gt;=0,Deník!$R166&lt;=1),"BE",Deník!$R166),""),"")</f>
        <v/>
      </c>
      <c r="BN166" s="233" t="str">
        <f>IF(Deník!$R166&lt;&gt;"",IF(Deník!$Y166=Statistika!$F$79,IF(AND(Deník!$R166&gt;=0,Deník!$R166&lt;=1),"BE",Deník!$R166),""),"")</f>
        <v/>
      </c>
      <c r="BO166" s="233" t="str">
        <f>IF(Deník!$R166&lt;&gt;"",IF(Deník!$Y166=Statistika!$F$80,IF(AND(Deník!$R166&gt;=0,Deník!$R166&lt;=1),"BE",Deník!$R166),""),"")</f>
        <v/>
      </c>
      <c r="BP166" s="233" t="str">
        <f>IF(Deník!$R166&lt;&gt;"",IF(Deník!$Y166=Statistika!$F$81,IF(AND(Deník!$R166&gt;=0,Deník!$R166&lt;=1),"BE",Deník!$R166),""),"")</f>
        <v/>
      </c>
      <c r="BQ166" s="233" t="str">
        <f>IF(Deník!$R166&lt;&gt;"",IF(Deník!$Y166=Statistika!$F$82,IF(AND(Deník!$R166&gt;=0,Deník!$R166&lt;=1),"BE",Deník!$R166),""),"")</f>
        <v/>
      </c>
      <c r="BR166" s="233" t="str">
        <f>IF(Deník!$R166&lt;&gt;"",IF(Deník!$Y166=Statistika!$F$83,IF(AND(Deník!$R166&gt;=0,Deník!$R166&lt;=1),"BE",Deník!$R166),""),"")</f>
        <v/>
      </c>
      <c r="BS166" s="233" t="str">
        <f>IF(Deník!$R166&lt;&gt;"",IF(Deník!$Y166=Statistika!$F$84,IF(AND(Deník!$R166&gt;=0,Deník!$R166&lt;=1),"BE",Deník!$R166),""),"")</f>
        <v/>
      </c>
      <c r="BT166" s="233" t="str">
        <f>IF(Deník!$R166&lt;&gt;"",IF(Deník!$Y166=Statistika!$F$85,IF(AND(Deník!$R166&gt;=0,Deník!$R166&lt;=1),"BE",Deník!$R166),""),"")</f>
        <v/>
      </c>
      <c r="BU166" s="233" t="str">
        <f>IF(Deník!$R166&lt;&gt;"",IF(Deník!$Y166=Statistika!$F$86,IF(AND(Deník!$R166&gt;=0,Deník!$R166&lt;=1),"BE",Deník!$R166),""),"")</f>
        <v/>
      </c>
      <c r="BV166" s="233" t="str">
        <f>IF(Deník!$R166&lt;&gt;"",IF(Deník!$Y166=Statistika!$F$87,IF(AND(Deník!$R166&gt;=0,Deník!$R166&lt;=1),"BE",Deník!$R166),""),"")</f>
        <v/>
      </c>
      <c r="BW166" s="233" t="str">
        <f>IF(Deník!$R166&lt;&gt;"",IF(Deník!$Y166=Statistika!$F$88,IF(AND(Deník!$R166&gt;=0,Deník!$R166&lt;=1),"BE",Deník!$R166),""),"")</f>
        <v/>
      </c>
      <c r="BX166" s="233" t="str">
        <f>IF(Deník!$R166&lt;&gt;"",IF(Deník!$Y166=Statistika!$F$89,IF(AND(Deník!$R166&gt;=0,Deník!$R166&lt;=1),"BE",Deník!$R166),""),"")</f>
        <v/>
      </c>
      <c r="BY166" s="233" t="str">
        <f>IF(Deník!$R166&lt;&gt;"",IF(Deník!$Y166=Statistika!$F$90,IF(AND(Deník!$R166&gt;=0,Deník!$R166&lt;=1),"BE",Deník!$R166),""),"")</f>
        <v/>
      </c>
      <c r="BZ166" s="233" t="str">
        <f>IF(Deník!$R166&lt;&gt;"",IF(Deník!$Y166=Statistika!$F$91,IF(AND(Deník!$R166&gt;=0,Deník!$R166&lt;=1),"BE",Deník!$R166),""),"")</f>
        <v/>
      </c>
      <c r="CA166" s="233"/>
      <c r="CB166" s="233" t="str">
        <f>IF(Deník!$R166&lt;&gt;"",IF(Deník!$AB166="SL",IF(AND(Deník!$R166&gt;=0,Deník!$R166&lt;=1),"BE",Deník!$R166),""),"")</f>
        <v/>
      </c>
      <c r="CC166" s="233" t="str">
        <f>IF(Deník!$R166&lt;&gt;"",IF(Deník!$AB166="BE10",IF(AND(Deník!$R166&gt;=0,Deník!$R166&lt;=1),"BE",Deník!$R166),""),"")</f>
        <v/>
      </c>
      <c r="CD166" s="233" t="str">
        <f>IF(Deník!$R166&lt;&gt;"",IF(Deník!$AB166="BE15",IF(AND(Deník!$R166&gt;=0,Deník!$R166&lt;=1),"BE",Deník!$R166),""),"")</f>
        <v/>
      </c>
      <c r="CE166" s="233" t="str">
        <f>IF(Deník!$R166&lt;&gt;"",IF(Deník!$AB166="BE20",IF(AND(Deník!$R166&gt;=0,Deník!$R166&lt;=1),"BE",Deník!$R166),""),"")</f>
        <v/>
      </c>
      <c r="CF166" s="233" t="str">
        <f>IF(Deník!$R166&lt;&gt;"",IF(Deník!$AB166="TP1",IF(AND(Deník!$R166&gt;=0,Deník!$R166&lt;=1),"BE",Deník!$R166),""),"")</f>
        <v/>
      </c>
      <c r="CG166" s="233" t="str">
        <f>IF(Deník!$R166&lt;&gt;"",IF(Deník!$AB166="TP2",IF(AND(Deník!$R166&gt;=0,Deník!$R166&lt;=1),"BE",Deník!$R166),""),"")</f>
        <v/>
      </c>
      <c r="CH166" s="233" t="str">
        <f>IF(Deník!$R166&lt;&gt;"",IF(Deník!$AB166="TP3",IF(AND(Deník!$R166&gt;=0,Deník!$R166&lt;=1),"BE",Deník!$R166),""),"")</f>
        <v/>
      </c>
      <c r="CI166" s="233" t="str">
        <f>IF(Deník!$R166&lt;&gt;"",IF(Deník!$AB166="Trailing SL",IF(AND(Deník!$R166&gt;=0,Deník!$R166&lt;=1),"BE",Deník!$R166),""),"")</f>
        <v/>
      </c>
      <c r="CJ166" s="233" t="str">
        <f>IF(Deník!$R166&lt;&gt;"",IF(Deník!$AB166="Manual",IF(AND(Deník!$R166&gt;=0,Deník!$R166&lt;=1),"BE",Deník!$R166),""),"")</f>
        <v/>
      </c>
      <c r="CK166" s="233"/>
      <c r="CL166" s="233" t="str">
        <f>IF(Deník!$R166&lt;0,IF(Deník!$AC166=Statistika!$F$117,Deník!$R166,""),"")</f>
        <v/>
      </c>
      <c r="CM166" s="233" t="str">
        <f>IF(Deník!$R166&lt;0,IF(Deník!$AC166=Statistika!$F$118,Deník!$R166,""),"")</f>
        <v/>
      </c>
      <c r="CN166" s="233" t="str">
        <f>IF(Deník!$R166&lt;0,IF(Deník!$AC166=Statistika!$F$119,Deník!$R166,""),"")</f>
        <v/>
      </c>
      <c r="CO166" s="233" t="str">
        <f>IF(Deník!$R166&lt;0,IF(Deník!$AC166=Statistika!$F$120,Deník!$R166,""),"")</f>
        <v/>
      </c>
      <c r="CP166" s="233" t="str">
        <f>IF(Deník!$R166&lt;0,IF(Deník!$AC166=Statistika!$F$121,Deník!$R166,""),"")</f>
        <v/>
      </c>
      <c r="CQ166" s="233" t="str">
        <f>IF(Deník!$R166&lt;0,IF(Deník!$AC166=Statistika!$F$122,Deník!$R166,""),"")</f>
        <v/>
      </c>
      <c r="CR166" s="233" t="str">
        <f>IF(Deník!$R166&lt;0,IF(Deník!$AC166=Statistika!$F$123,Deník!$R166,""),"")</f>
        <v/>
      </c>
      <c r="CS166" s="233" t="str">
        <f>IF(Deník!$R166&lt;0,IF(Deník!$AC166=Statistika!$F$124,Deník!$R166,""),"")</f>
        <v/>
      </c>
      <c r="CT166" s="233" t="str">
        <f>IF(Deník!$R166&lt;0,IF(Deník!$AC166=Statistika!$F$125,Deník!$R166,""),"")</f>
        <v/>
      </c>
      <c r="CU166" s="233"/>
      <c r="CV166" s="233" t="str">
        <f>IF(Deník!$R166&lt;0,IF(Deník!$AD166=$CV$2,Deník!$R166,""),"")</f>
        <v/>
      </c>
      <c r="CW166" s="233" t="str">
        <f>IF(Deník!$R166&lt;0,IF(Deník!$AD166=$CW$2,Deník!$R166,""),"")</f>
        <v/>
      </c>
      <c r="CX166" s="233" t="str">
        <f>IF(Deník!$R166&lt;0,IF(Deník!$AD166=$CX$2,Deník!$R166,""),"")</f>
        <v/>
      </c>
      <c r="CY166" s="233" t="str">
        <f>IF(Deník!$R166&lt;0,IF(Deník!$AD166=$CY$2,Deník!$R166,""),"")</f>
        <v/>
      </c>
      <c r="CZ166" s="233" t="str">
        <f>IF(Deník!$R166&lt;0,IF(Deník!$AD166=$CZ$2,Deník!$R166,""),"")</f>
        <v/>
      </c>
      <c r="DL166" s="221">
        <f t="shared" si="10"/>
        <v>93847.029999999984</v>
      </c>
      <c r="DM166" s="220">
        <f t="shared" si="9"/>
        <v>-6.1529700000000132E-2</v>
      </c>
      <c r="DO166" s="50">
        <f>Deník!W167</f>
        <v>0</v>
      </c>
      <c r="DP166" s="102" t="str">
        <f>IF(AND(Deník!W167&gt;0),1,"")</f>
        <v/>
      </c>
      <c r="DQ166" s="102">
        <f>IF(AND(Deník!W167&lt;=0),1,"")</f>
        <v>1</v>
      </c>
      <c r="DR166" s="227"/>
      <c r="DS166" s="228"/>
      <c r="DT166" s="85"/>
      <c r="DU166" s="54">
        <f>IF(MONTH(Deník!$C166)=DU$2,Deník!$W166,"")</f>
        <v>0</v>
      </c>
      <c r="DV166" s="222" t="str">
        <f>IF(MONTH(Deník!$C166)=DV$2,Deník!$W166,"")</f>
        <v/>
      </c>
      <c r="DW166" s="222" t="str">
        <f>IF(MONTH(Deník!$C166)=DW$2,Deník!$W166,"")</f>
        <v/>
      </c>
      <c r="DX166" s="222" t="str">
        <f>IF(MONTH(Deník!$C166)=DX$2,Deník!$W166,"")</f>
        <v/>
      </c>
      <c r="DY166" s="222" t="str">
        <f>IF(MONTH(Deník!$C166)=DY$2,Deník!$W166,"")</f>
        <v/>
      </c>
      <c r="DZ166" s="222" t="str">
        <f>IF(MONTH(Deník!$C166)=DZ$2,Deník!$W166,"")</f>
        <v/>
      </c>
      <c r="EA166" s="222" t="str">
        <f>IF(MONTH(Deník!$C166)=EA$2,Deník!$W166,"")</f>
        <v/>
      </c>
      <c r="EB166" s="222" t="str">
        <f>IF(MONTH(Deník!$C166)=EB$2,Deník!$W166,"")</f>
        <v/>
      </c>
      <c r="EC166" s="222" t="str">
        <f>IF(MONTH(Deník!$C166)=EC$2,Deník!$W166,"")</f>
        <v/>
      </c>
      <c r="ED166" s="222" t="str">
        <f>IF(MONTH(Deník!$C166)=ED$2,Deník!$W166,"")</f>
        <v/>
      </c>
      <c r="EE166" s="222" t="str">
        <f>IF(MONTH(Deník!$C166)=EE$2,Deník!$W166,"")</f>
        <v/>
      </c>
      <c r="EF166" s="222" t="str">
        <f>IF(MONTH(Deník!$C166)=EF$2,Deník!$W166,"")</f>
        <v/>
      </c>
      <c r="EI166" s="600" t="str">
        <f>IF(Deník!$W166&lt;&gt;"",IF(Deník!$B166=Statistika!$F$63,Deník!$W166,""),"")</f>
        <v/>
      </c>
      <c r="EJ166" s="13" t="str">
        <f>IF(Deník!$W166&lt;&gt;"",IF(Deník!$B166=Statistika!$F$64,Deník!$W166,""),"")</f>
        <v/>
      </c>
      <c r="EK166" s="13" t="str">
        <f>IF(Deník!$W166&lt;&gt;"",IF(Deník!$B166=Statistika!$F$65,Deník!$W166,""),"")</f>
        <v/>
      </c>
      <c r="EL166" s="13" t="str">
        <f>IF(Deník!$W166&lt;&gt;"",IF(Deník!$B166=Statistika!$F$66,Deník!$W166,""),"")</f>
        <v/>
      </c>
      <c r="EM166" s="13" t="str">
        <f>IF(Deník!$W166&lt;&gt;"",IF(Deník!$B166=Statistika!$F$67,Deník!$W166,""),"")</f>
        <v/>
      </c>
      <c r="EN166" s="13" t="str">
        <f>IF(Deník!$W166&lt;&gt;"",IF(Deník!$B166=Statistika!$F$68,Deník!$W166,""),"")</f>
        <v/>
      </c>
      <c r="EO166" s="13" t="str">
        <f>IF(Deník!$W166&lt;&gt;"",IF(Deník!$B166=Statistika!$F$69,Deník!$W166,""),"")</f>
        <v/>
      </c>
      <c r="EP166" s="601" t="str">
        <f>IF(Deník!$W166&lt;&gt;"",IF(Deník!$B166=Statistika!$F$70,Deník!$W166,""),"")</f>
        <v/>
      </c>
      <c r="EQ166" s="90"/>
      <c r="ER166" s="63" t="str">
        <f>IF(Deník!$W166&lt;&gt;"",IF(Deník!$J166="L",Deník!$W166,""),"")</f>
        <v/>
      </c>
      <c r="ES166" s="13" t="str">
        <f>IF(Deník!$W166&lt;&gt;"",IF(Deník!$J166="S",Deník!$W166,""),"")</f>
        <v/>
      </c>
      <c r="ET166" s="95"/>
      <c r="EU166" s="88"/>
      <c r="EV166" s="63" t="str">
        <f>IF(WEEKDAY(Deník!$C166,2)=1,Deník!$W166,"")</f>
        <v/>
      </c>
      <c r="EW166" s="13" t="str">
        <f>IF(WEEKDAY(Deník!$C166,2)=2,Deník!$W166,"")</f>
        <v/>
      </c>
      <c r="EX166" s="13" t="str">
        <f>IF(WEEKDAY(Deník!$C166,2)=3,Deník!$W166,"")</f>
        <v/>
      </c>
      <c r="EY166" s="13" t="str">
        <f>IF(WEEKDAY(Deník!$C166,2)=4,Deník!$W166,"")</f>
        <v/>
      </c>
      <c r="EZ166" s="60" t="str">
        <f>IF(WEEKDAY(Deník!$C166,2)=5,Deník!$W166,"")</f>
        <v/>
      </c>
      <c r="FA166" s="99"/>
      <c r="FB166" s="100">
        <f>Deník!D166</f>
        <v>0</v>
      </c>
      <c r="FC166" s="63">
        <f>IF($FB166&lt;&gt;"",IF(AND($FB166&gt;=FC$2,$FB166&lt;=FC$3),Deník!$W166,""))</f>
        <v>0</v>
      </c>
      <c r="FD166" s="63" t="str">
        <f>IF($FB166&lt;&gt;"",IF(AND($FB166&gt;=FD$2,$FB166&lt;=FD$3),Deník!$W166,""))</f>
        <v/>
      </c>
      <c r="FE166" s="63" t="str">
        <f>IF($FB166&lt;&gt;"",IF(AND($FB166&gt;=FE$2,$FB166&lt;=FE$3),Deník!$W166,""))</f>
        <v/>
      </c>
      <c r="FF166" s="63" t="str">
        <f>IF($FB166&lt;&gt;"",IF(AND($FB166&gt;=FF$2,$FB166&lt;=FF$3),Deník!$W166,""))</f>
        <v/>
      </c>
      <c r="FG166" s="63" t="str">
        <f>IF($FB166&lt;&gt;"",IF(AND($FB166&gt;=FG$2,$FB166&lt;=FG$3),Deník!$W166,""))</f>
        <v/>
      </c>
      <c r="FH166" s="63" t="str">
        <f>IF($FB166&lt;&gt;"",IF(AND($FB166&gt;=FH$2,$FB166&lt;=FH$3),Deník!$W166,""))</f>
        <v/>
      </c>
      <c r="FI166" s="63" t="str">
        <f>IF($FB166&lt;&gt;"",IF(AND($FB166&gt;=FI$2,$FB166&lt;=FI$3),Deník!$W166,""))</f>
        <v/>
      </c>
      <c r="FJ166" s="63" t="str">
        <f>IF($FB166&lt;&gt;"",IF(AND($FB166&gt;=FJ$2,$FB166&lt;=FJ$3),Deník!$W166,""))</f>
        <v/>
      </c>
      <c r="FK166" s="63" t="str">
        <f>IF($FB166&lt;&gt;"",IF(AND($FB166&gt;=FK$2,$FB166&lt;=FK$3),Deník!$W166,""))</f>
        <v/>
      </c>
      <c r="FL166" s="63" t="str">
        <f>IF($FB166&lt;&gt;"",IF(AND($FB166&gt;=FL$2,$FB166&lt;=FL$3),Deník!$W166,""))</f>
        <v/>
      </c>
      <c r="FM166" s="63" t="str">
        <f>IF($FB166&lt;&gt;"",IF(AND($FB166&gt;=FM$2,$FB166&lt;=FM$3),Deník!$W166,""))</f>
        <v/>
      </c>
      <c r="FN166" s="13"/>
      <c r="FO166" s="20" t="str">
        <f>IF(Deník!$W166&gt;1,Deník!$W166,"")</f>
        <v/>
      </c>
      <c r="FP166" s="20" t="str">
        <f>IF(Deník!$W166&lt;0,Deník!$W166,"")</f>
        <v/>
      </c>
      <c r="FQ166" s="17"/>
      <c r="FS166" s="233"/>
      <c r="FT166" s="233" t="str">
        <f>IF(Deník!$W166&lt;&gt;"",IF(Deník!$Y166=Statistika!$F$78,Deník!$W166,""),"")</f>
        <v/>
      </c>
      <c r="FU166" s="233" t="str">
        <f>IF(Deník!$W166&lt;&gt;"",IF(Deník!$Y166=Statistika!$F$79,Deník!$W166,""),"")</f>
        <v/>
      </c>
      <c r="FV166" s="233" t="str">
        <f>IF(Deník!$W166&lt;&gt;"",IF(Deník!$Y166=Statistika!$F$80,Deník!$W166,""),"")</f>
        <v/>
      </c>
      <c r="FW166" s="233" t="str">
        <f>IF(Deník!$W166&lt;&gt;"",IF(Deník!$Y166=Statistika!$F$81,Deník!$W166,""),"")</f>
        <v/>
      </c>
      <c r="FX166" s="233" t="str">
        <f>IF(Deník!$W166&lt;&gt;"",IF(Deník!$Y166=Statistika!$F$82,Deník!$W166,""),"")</f>
        <v/>
      </c>
      <c r="FY166" s="233" t="str">
        <f>IF(Deník!$W166&lt;&gt;"",IF(Deník!$Y166=Statistika!$F$83,Deník!$W166,""),"")</f>
        <v/>
      </c>
      <c r="FZ166" s="233" t="str">
        <f>IF(Deník!$W166&lt;&gt;"",IF(Deník!$Y166=Statistika!$F$84,Deník!$W166,""),"")</f>
        <v/>
      </c>
      <c r="GA166" s="233" t="str">
        <f>IF(Deník!$W166&lt;&gt;"",IF(Deník!$Y166=Statistika!$F$85,Deník!$W166,""),"")</f>
        <v/>
      </c>
      <c r="GB166" s="233" t="str">
        <f>IF(Deník!$W166&lt;&gt;"",IF(Deník!$Y166=Statistika!$F$86,Deník!$W166,""),"")</f>
        <v/>
      </c>
      <c r="GC166" s="233" t="str">
        <f>IF(Deník!$W166&lt;&gt;"",IF(Deník!$Y166=Statistika!$F$87,Deník!$W166,""),"")</f>
        <v/>
      </c>
      <c r="GD166" s="233" t="str">
        <f>IF(Deník!$W166&lt;&gt;"",IF(Deník!$Y166=Statistika!$F$88,Deník!$W166,""),"")</f>
        <v/>
      </c>
      <c r="GE166" s="233" t="str">
        <f>IF(Deník!$W166&lt;&gt;"",IF(Deník!$Y166=Statistika!$F$89,Deník!$W166,""),"")</f>
        <v/>
      </c>
      <c r="GF166" s="233" t="str">
        <f>IF(Deník!$W166&lt;&gt;"",IF(Deník!$Y166=Statistika!$F$90,Deník!$W166,""),"")</f>
        <v/>
      </c>
      <c r="GG166" s="233" t="str">
        <f>IF(Deník!$W166&lt;&gt;"",IF(Deník!$Y166=Statistika!$F$91,Deník!$W166,""),"")</f>
        <v/>
      </c>
      <c r="GH166" s="233"/>
      <c r="GI166" s="233" t="str">
        <f>IF(Deník!$W166&lt;&gt;"",IF(Deník!$AB166=Statistika!$L$100,Deník!$W166,""),"")</f>
        <v/>
      </c>
      <c r="GJ166" s="233" t="str">
        <f>IF(Deník!$W166&lt;&gt;"",IF(Deník!$AB166=Statistika!$L$101,Deník!$W166,""),"")</f>
        <v/>
      </c>
      <c r="GK166" s="233" t="str">
        <f>IF(Deník!$W166&lt;&gt;"",IF(Deník!$AB166=Statistika!$L$102,Deník!$W166,""),"")</f>
        <v/>
      </c>
      <c r="GL166" s="233" t="str">
        <f>IF(Deník!$W166&lt;&gt;"",IF(Deník!$AB166=Statistika!$L$103,Deník!$W166,""),"")</f>
        <v/>
      </c>
      <c r="GM166" s="233" t="str">
        <f>IF(Deník!$W166&lt;&gt;"",IF(Deník!$AB166=Statistika!$L$104,Deník!$W166,""),"")</f>
        <v/>
      </c>
      <c r="GN166" s="233" t="str">
        <f>IF(Deník!$W166&lt;&gt;"",IF(Deník!$AB166=Statistika!$L$105,Deník!$W166,""),"")</f>
        <v/>
      </c>
      <c r="GO166" s="233" t="str">
        <f>IF(Deník!$W166&lt;&gt;"",IF(Deník!$AB166=Statistika!$L$106,Deník!$W166,""),"")</f>
        <v/>
      </c>
      <c r="GP166" s="233" t="str">
        <f>IF(Deník!$W166&lt;&gt;"",IF(Deník!$AB166=Statistika!$L$107,Deník!$W166,""),"")</f>
        <v/>
      </c>
      <c r="GQ166" s="233" t="str">
        <f>IF(Deník!$W166&lt;&gt;"",IF(Deník!$AB166=Statistika!$L$108,Deník!$W166,""),"")</f>
        <v/>
      </c>
      <c r="GS166" s="233" t="str">
        <f>IF(Deník!$W166&lt;0,IF(Deník!$AC166=Statistika!$F$117,Deník!$W166,""),"")</f>
        <v/>
      </c>
      <c r="GT166" s="233" t="str">
        <f>IF(Deník!$W166&lt;0,IF(Deník!$AC166=Statistika!$F$118,Deník!$W166,""),"")</f>
        <v/>
      </c>
      <c r="GU166" s="233" t="str">
        <f>IF(Deník!$W166&lt;0,IF(Deník!$AC166=Statistika!$F$119,Deník!$W166,""),"")</f>
        <v/>
      </c>
      <c r="GV166" s="233" t="str">
        <f>IF(Deník!$W166&lt;0,IF(Deník!$AC166=Statistika!$F$120,Deník!$W166,""),"")</f>
        <v/>
      </c>
      <c r="GW166" s="233" t="str">
        <f>IF(Deník!$W166&lt;0,IF(Deník!$AC166=Statistika!$F$121,Deník!$W166,""),"")</f>
        <v/>
      </c>
      <c r="GX166" s="233" t="str">
        <f>IF(Deník!$W166&lt;0,IF(Deník!$AC166=Statistika!$F$122,Deník!$W166,""),"")</f>
        <v/>
      </c>
      <c r="GY166" s="233" t="str">
        <f>IF(Deník!$W166&lt;0,IF(Deník!$AC166=Statistika!$F$123,Deník!$W166,""),"")</f>
        <v/>
      </c>
      <c r="GZ166" s="233" t="str">
        <f>IF(Deník!$W166&lt;0,IF(Deník!$AC166=Statistika!$F$124,Deník!$W166,""),"")</f>
        <v/>
      </c>
      <c r="HA166" s="233" t="str">
        <f>IF(Deník!$W166&lt;0,IF(Deník!$AC166=Statistika!$F$125,Deník!$W166,""),"")</f>
        <v/>
      </c>
      <c r="HC166" s="233" t="str">
        <f>IF(Deník!$W166&lt;0,IF(Deník!$AD166=Statistika!$F$133,Deník!$W166,""),"")</f>
        <v/>
      </c>
      <c r="HD166" s="233" t="str">
        <f>IF(Deník!$W166&lt;0,IF(Deník!$AD166=Statistika!$F$134,Deník!$W166,""),"")</f>
        <v/>
      </c>
      <c r="HE166" s="233" t="str">
        <f>IF(Deník!$W166&lt;0,IF(Deník!$AD166=Statistika!$F$135,Deník!$W166,""),"")</f>
        <v/>
      </c>
      <c r="HF166" s="233" t="str">
        <f>IF(Deník!$W166&lt;0,IF(Deník!$AD166=Statistika!$F$136,Deník!$W166,""),"")</f>
        <v/>
      </c>
      <c r="HG166" s="233" t="str">
        <f>IF(Deník!$W166&lt;0,IF(Deník!$AD166=Statistika!$F$137,Deník!$W166,""),"")</f>
        <v/>
      </c>
      <c r="ID166" s="8">
        <f>Tabulka4[[#This Row],[Sloupec3]]</f>
        <v>0</v>
      </c>
      <c r="IE166" s="17" t="str">
        <f>IF(AND([1]Deník!$C166&gt;='[1]Měsíční shrnutí'!$D$1,[1]Deník!$C166&lt;='[1]Měsíční shrnutí'!$F$1),[1]Deník!$X166,"")</f>
        <v/>
      </c>
    </row>
    <row r="167" spans="1:239">
      <c r="A167" s="8">
        <f>Deník!C168</f>
        <v>0</v>
      </c>
      <c r="B167" s="50" t="str">
        <f>Deník!R168</f>
        <v/>
      </c>
      <c r="C167" s="102" t="str">
        <f>IF(AND(Deník!R168&gt;1,Deník!R168&lt;&gt;""),1,"")</f>
        <v/>
      </c>
      <c r="D167" s="102" t="str">
        <f>IF(AND(Deník!R168&lt;=0,Deník!R168&lt;&gt;""),1,"")</f>
        <v/>
      </c>
      <c r="E167" s="103" t="str">
        <f>IF(AND(Deník!R168&gt;=0,Deník!R168&lt;=1),1,"")</f>
        <v/>
      </c>
      <c r="F167" s="79" t="str">
        <f>IF(Deník!R168&lt;&gt;"",Deník!R168+F166,"")</f>
        <v/>
      </c>
      <c r="G167" s="85"/>
      <c r="H167" s="54" t="str">
        <f>IF(MONTH(Deník!$C167)=H$2,IF(AND(Deník!$R167&gt;=0,Deník!$R167&lt;=1),"BE",Deník!$R167),"")</f>
        <v/>
      </c>
      <c r="I167" s="11" t="str">
        <f>IF(MONTH(Deník!$C167)=I$2,IF(AND(Deník!$R167&gt;=0,Deník!$R167&lt;=1),"BE",Deník!$R167),"")</f>
        <v/>
      </c>
      <c r="J167" s="11" t="str">
        <f>IF(MONTH(Deník!$C167)=J$2,IF(AND(Deník!$R167&gt;=0,Deník!$R167&lt;=1),"BE",Deník!$R167),"")</f>
        <v/>
      </c>
      <c r="K167" s="11" t="str">
        <f>IF(MONTH(Deník!$C167)=K$2,IF(AND(Deník!$R167&gt;=0,Deník!$R167&lt;=1),"BE",Deník!$R167),"")</f>
        <v/>
      </c>
      <c r="L167" s="11" t="str">
        <f>IF(MONTH(Deník!$C167)=L$2,IF(AND(Deník!$R167&gt;=0,Deník!$R167&lt;=1),"BE",Deník!$R167),"")</f>
        <v/>
      </c>
      <c r="M167" s="11" t="str">
        <f>IF(MONTH(Deník!$C167)=M$2,IF(AND(Deník!$R167&gt;=0,Deník!$R167&lt;=1),"BE",Deník!$R167),"")</f>
        <v/>
      </c>
      <c r="N167" s="11" t="str">
        <f>IF(MONTH(Deník!$C167)=N$2,IF(AND(Deník!$R167&gt;=0,Deník!$R167&lt;=1),"BE",Deník!$R167),"")</f>
        <v/>
      </c>
      <c r="O167" s="11" t="str">
        <f>IF(MONTH(Deník!$C167)=O$2,IF(AND(Deník!$R167&gt;=0,Deník!$R167&lt;=1),"BE",Deník!$R167),"")</f>
        <v/>
      </c>
      <c r="P167" s="11" t="str">
        <f>IF(MONTH(Deník!$C167)=P$2,IF(AND(Deník!$R167&gt;=0,Deník!$R167&lt;=1),"BE",Deník!$R167),"")</f>
        <v/>
      </c>
      <c r="Q167" s="11" t="str">
        <f>IF(MONTH(Deník!$C167)=Q$2,IF(AND(Deník!$R167&gt;=0,Deník!$R167&lt;=1),"BE",Deník!$R167),"")</f>
        <v/>
      </c>
      <c r="R167" s="11" t="str">
        <f>IF(MONTH(Deník!$C167)=R$2,IF(AND(Deník!$R167&gt;=0,Deník!$R167&lt;=1),"BE",Deník!$R167),"")</f>
        <v/>
      </c>
      <c r="S167" s="57" t="str">
        <f>IF(MONTH(Deník!$C167)=S$2,IF(AND(Deník!$R167&gt;=0,Deník!$R167&lt;=1),"BE",Deník!$R167),"")</f>
        <v/>
      </c>
      <c r="U167" s="12"/>
      <c r="V167" s="12"/>
      <c r="X167" s="600" t="str">
        <f>IF(Deník!$R167&lt;&gt;"",IF(Deník!$B167=Statistika!$F$63,IF(AND(Deník!$R167&gt;=0,Deník!$R167&lt;=1),"BE",Deník!$R167),""),"")</f>
        <v/>
      </c>
      <c r="Y167" s="13" t="str">
        <f>IF(Deník!$R167&lt;&gt;"",IF(Deník!$B167=Statistika!$F$64,IF(AND(Deník!$R167&gt;=0,Deník!$R167&lt;=1),"BE",Deník!$R167),""),"")</f>
        <v/>
      </c>
      <c r="Z167" s="13" t="str">
        <f>IF(Deník!$R167&lt;&gt;"",IF(Deník!$B167=Statistika!$F$65,IF(AND(Deník!$R167&gt;=0,Deník!$R167&lt;=1),"BE",Deník!$R167),""),"")</f>
        <v/>
      </c>
      <c r="AA167" s="13" t="str">
        <f>IF(Deník!$R167&lt;&gt;"",IF(Deník!$B167=Statistika!$F$66,IF(AND(Deník!$R167&gt;=0,Deník!$R167&lt;=1),"BE",Deník!$R167),""),"")</f>
        <v/>
      </c>
      <c r="AB167" s="13" t="str">
        <f>IF(Deník!$R167&lt;&gt;"",IF(Deník!$B167=Statistika!$F$67,IF(AND(Deník!$R167&gt;=0,Deník!$R167&lt;=1),"BE",Deník!$R167),""),"")</f>
        <v/>
      </c>
      <c r="AC167" s="13" t="str">
        <f>IF(Deník!$R167&lt;&gt;"",IF(Deník!$B167=Statistika!$F$68,IF(AND(Deník!$R167&gt;=0,Deník!$R167&lt;=1),"BE",Deník!$R167),""),"")</f>
        <v/>
      </c>
      <c r="AD167" s="13" t="str">
        <f>IF(Deník!$R167&lt;&gt;"",IF(Deník!$B167=Statistika!$F$69,IF(AND(Deník!$R167&gt;=0,Deník!$R167&lt;=1),"BE",Deník!$R167),""),"")</f>
        <v/>
      </c>
      <c r="AE167" s="601" t="str">
        <f>IF(Deník!$R167&lt;&gt;"",IF(Deník!$B167=Statistika!$F$70,IF(AND(Deník!$R167&gt;=0,Deník!$R167&lt;=1),"BE",Deník!$R167),""),"")</f>
        <v/>
      </c>
      <c r="AF167" s="90"/>
      <c r="AG167" s="63" t="str">
        <f>IF(Deník!$R167&lt;&gt;"",IF(Deník!$J167="L",IF(AND(Deník!$R167&gt;=0,Deník!$R167&lt;=1),"BE",Deník!$R167),""),"")</f>
        <v/>
      </c>
      <c r="AH167" s="13" t="str">
        <f>IF(Deník!$R167&lt;&gt;"",IF(Deník!$J167="S",IF(AND(Deník!$R167&gt;=0,Deník!$R167&lt;=1),"BE",Deník!$R167),""),"")</f>
        <v/>
      </c>
      <c r="AI167" s="95"/>
      <c r="AJ167" s="71" t="str">
        <f>IF(Deník!N168&lt;&gt;"",Deník!N168*-1,"")</f>
        <v/>
      </c>
      <c r="AK167" s="88"/>
      <c r="AL167" s="63" t="str">
        <f>IF(WEEKDAY(Deník!$C167,2)=1,IF(AND(Deník!$R167&gt;=0,Deník!$R167&lt;=1),"BE",Deník!$R167),"")</f>
        <v/>
      </c>
      <c r="AM167" s="13" t="str">
        <f>IF(WEEKDAY(Deník!$C167,2)=2,IF(AND(Deník!$R167&gt;=0,Deník!$R167&lt;=1),"BE",Deník!$R167),"")</f>
        <v/>
      </c>
      <c r="AN167" s="13" t="str">
        <f>IF(WEEKDAY(Deník!$C167,2)=3,IF(AND(Deník!$R167&gt;=0,Deník!$R167&lt;=1),"BE",Deník!$R167),"")</f>
        <v/>
      </c>
      <c r="AO167" s="13" t="str">
        <f>IF(WEEKDAY(Deník!$C167,2)=4,IF(AND(Deník!$R167&gt;=0,Deník!$R167&lt;=1),"BE",Deník!$R167),"")</f>
        <v/>
      </c>
      <c r="AP167" s="60" t="str">
        <f>IF(WEEKDAY(Deník!$C167,2)=5,IF(AND(Deník!$R167&gt;=0,Deník!$R167&lt;=1),"BE",Deník!$R167),"")</f>
        <v/>
      </c>
      <c r="AQ167" s="99"/>
      <c r="AR167" s="100">
        <f>Deník!D167</f>
        <v>0</v>
      </c>
      <c r="AS167" s="63" t="str">
        <f>IF(Deník!$D167&lt;&gt;"",IF(AND(Deník!$D167&gt;=AS$2,Deník!$D167&lt;=AS$3),IF(AND(Deník!$R167&gt;=0,Deník!$R167&lt;=1),"BE",Deník!$R167),""),"")</f>
        <v/>
      </c>
      <c r="AT167" s="63" t="str">
        <f>IF(Deník!$D167&lt;&gt;"",IF(AND(Deník!$D167&gt;=AT$2,Deník!$D167&lt;=AT$3),IF(AND(Deník!$R167&gt;=0,Deník!$R167&lt;=1),"BE",Deník!$R167),""),"")</f>
        <v/>
      </c>
      <c r="AU167" s="63" t="str">
        <f>IF(Deník!$D167&lt;&gt;"",IF(AND(Deník!$D167&gt;=AU$2,Deník!$D167&lt;=AU$3),IF(AND(Deník!$R167&gt;=0,Deník!$R167&lt;=1),"BE",Deník!$R167),""),"")</f>
        <v/>
      </c>
      <c r="AV167" s="63" t="str">
        <f>IF(Deník!$D167&lt;&gt;"",IF(AND(Deník!$D167&gt;=AV$2,Deník!$D167&lt;=AV$3),IF(AND(Deník!$R167&gt;=0,Deník!$R167&lt;=1),"BE",Deník!$R167),""),"")</f>
        <v/>
      </c>
      <c r="AW167" s="63" t="str">
        <f>IF(Deník!$D167&lt;&gt;"",IF(AND(Deník!$D167&gt;=AW$2,Deník!$D167&lt;=AW$3),IF(AND(Deník!$R167&gt;=0,Deník!$R167&lt;=1),"BE",Deník!$R167),""),"")</f>
        <v/>
      </c>
      <c r="AX167" s="63" t="str">
        <f>IF(Deník!$D167&lt;&gt;"",IF(AND(Deník!$D167&gt;=AX$2,Deník!$D167&lt;=AX$3),IF(AND(Deník!$R167&gt;=0,Deník!$R167&lt;=1),"BE",Deník!$R167),""),"")</f>
        <v/>
      </c>
      <c r="AY167" s="63" t="str">
        <f>IF(Deník!$D167&lt;&gt;"",IF(AND(Deník!$D167&gt;=AY$2,Deník!$D167&lt;=AY$3),IF(AND(Deník!$R167&gt;=0,Deník!$R167&lt;=1),"BE",Deník!$R167),""),"")</f>
        <v/>
      </c>
      <c r="AZ167" s="63" t="str">
        <f>IF(Deník!$D167&lt;&gt;"",IF(AND(Deník!$D167&gt;=AZ$2,Deník!$D167&lt;=AZ$3),IF(AND(Deník!$R167&gt;=0,Deník!$R167&lt;=1),"BE",Deník!$R167),""),"")</f>
        <v/>
      </c>
      <c r="BA167" s="63" t="str">
        <f>IF(Deník!$D167&lt;&gt;"",IF(AND(Deník!$D167&gt;=BA$2,Deník!$D167&lt;=BA$3),IF(AND(Deník!$R167&gt;=0,Deník!$R167&lt;=1),"BE",Deník!$R167),""),"")</f>
        <v/>
      </c>
      <c r="BB167" s="63" t="str">
        <f>IF(Deník!$D167&lt;&gt;"",IF(AND(Deník!$D167&gt;=BB$2,Deník!$D167&lt;=BB$3),IF(AND(Deník!$R167&gt;=0,Deník!$R167&lt;=1),"BE",Deník!$R167),""),"")</f>
        <v/>
      </c>
      <c r="BC167" s="71" t="str">
        <f>IF(Deník!$D167&lt;&gt;"",IF(AND(Deník!$D167&gt;=BC$2,Deník!$D167&lt;=BC$3),IF(AND(Deník!$R167&gt;=0,Deník!$R167&lt;=1),"BE",Deník!$R167),""),"")</f>
        <v/>
      </c>
      <c r="BD167" s="20" t="str">
        <f>IF(Deník!$J168="S",(Deník!$M168-Deník!$K168),IF(Deník!$J168="L",(Deník!$K168-Deník!$M168),""))</f>
        <v/>
      </c>
      <c r="BE167" s="20" t="str">
        <f>IF(Deník!$J168="S",(Deník!$K168-Deník!$O168),IF(Deník!$J168="L",(Deník!$O168-Deník!$K168),""))</f>
        <v/>
      </c>
      <c r="BF167" s="20" t="str">
        <f>IF(Deník!$J168="S",(Deník!$K168-Deník!$L168),IF(Deník!$J168="L",(Deník!$L168-Deník!$K168),""))</f>
        <v/>
      </c>
      <c r="BG167" s="20" t="str">
        <f>IF(Deník!$J168="S",(Deník!$K168-Deník!$S168),IF(Deník!$J168="L",(Deník!$S168-Deník!$K168),""))</f>
        <v/>
      </c>
      <c r="BH167" s="20" t="str">
        <f>IF(Deník!$J168="S",(Deník!$K168-Deník!$U168),IF(Deník!$J168="L",(Deník!$U168-Deník!$K168),""))</f>
        <v/>
      </c>
      <c r="BI167" s="20" t="str">
        <f>IF(Deník!$R167&gt;1,Deník!$R167,"")</f>
        <v/>
      </c>
      <c r="BJ167" s="20" t="str">
        <f>IF(Deník!$R167&lt;0,Deník!$R167,"")</f>
        <v/>
      </c>
      <c r="BK167" s="17"/>
      <c r="BM167" s="233" t="str">
        <f>IF(Deník!$R167&lt;&gt;"",IF(Deník!$Y167=Statistika!$F$78,IF(AND(Deník!$R167&gt;=0,Deník!$R167&lt;=1),"BE",Deník!$R167),""),"")</f>
        <v/>
      </c>
      <c r="BN167" s="233" t="str">
        <f>IF(Deník!$R167&lt;&gt;"",IF(Deník!$Y167=Statistika!$F$79,IF(AND(Deník!$R167&gt;=0,Deník!$R167&lt;=1),"BE",Deník!$R167),""),"")</f>
        <v/>
      </c>
      <c r="BO167" s="233" t="str">
        <f>IF(Deník!$R167&lt;&gt;"",IF(Deník!$Y167=Statistika!$F$80,IF(AND(Deník!$R167&gt;=0,Deník!$R167&lt;=1),"BE",Deník!$R167),""),"")</f>
        <v/>
      </c>
      <c r="BP167" s="233" t="str">
        <f>IF(Deník!$R167&lt;&gt;"",IF(Deník!$Y167=Statistika!$F$81,IF(AND(Deník!$R167&gt;=0,Deník!$R167&lt;=1),"BE",Deník!$R167),""),"")</f>
        <v/>
      </c>
      <c r="BQ167" s="233" t="str">
        <f>IF(Deník!$R167&lt;&gt;"",IF(Deník!$Y167=Statistika!$F$82,IF(AND(Deník!$R167&gt;=0,Deník!$R167&lt;=1),"BE",Deník!$R167),""),"")</f>
        <v/>
      </c>
      <c r="BR167" s="233" t="str">
        <f>IF(Deník!$R167&lt;&gt;"",IF(Deník!$Y167=Statistika!$F$83,IF(AND(Deník!$R167&gt;=0,Deník!$R167&lt;=1),"BE",Deník!$R167),""),"")</f>
        <v/>
      </c>
      <c r="BS167" s="233" t="str">
        <f>IF(Deník!$R167&lt;&gt;"",IF(Deník!$Y167=Statistika!$F$84,IF(AND(Deník!$R167&gt;=0,Deník!$R167&lt;=1),"BE",Deník!$R167),""),"")</f>
        <v/>
      </c>
      <c r="BT167" s="233" t="str">
        <f>IF(Deník!$R167&lt;&gt;"",IF(Deník!$Y167=Statistika!$F$85,IF(AND(Deník!$R167&gt;=0,Deník!$R167&lt;=1),"BE",Deník!$R167),""),"")</f>
        <v/>
      </c>
      <c r="BU167" s="233" t="str">
        <f>IF(Deník!$R167&lt;&gt;"",IF(Deník!$Y167=Statistika!$F$86,IF(AND(Deník!$R167&gt;=0,Deník!$R167&lt;=1),"BE",Deník!$R167),""),"")</f>
        <v/>
      </c>
      <c r="BV167" s="233" t="str">
        <f>IF(Deník!$R167&lt;&gt;"",IF(Deník!$Y167=Statistika!$F$87,IF(AND(Deník!$R167&gt;=0,Deník!$R167&lt;=1),"BE",Deník!$R167),""),"")</f>
        <v/>
      </c>
      <c r="BW167" s="233" t="str">
        <f>IF(Deník!$R167&lt;&gt;"",IF(Deník!$Y167=Statistika!$F$88,IF(AND(Deník!$R167&gt;=0,Deník!$R167&lt;=1),"BE",Deník!$R167),""),"")</f>
        <v/>
      </c>
      <c r="BX167" s="233" t="str">
        <f>IF(Deník!$R167&lt;&gt;"",IF(Deník!$Y167=Statistika!$F$89,IF(AND(Deník!$R167&gt;=0,Deník!$R167&lt;=1),"BE",Deník!$R167),""),"")</f>
        <v/>
      </c>
      <c r="BY167" s="233" t="str">
        <f>IF(Deník!$R167&lt;&gt;"",IF(Deník!$Y167=Statistika!$F$90,IF(AND(Deník!$R167&gt;=0,Deník!$R167&lt;=1),"BE",Deník!$R167),""),"")</f>
        <v/>
      </c>
      <c r="BZ167" s="233" t="str">
        <f>IF(Deník!$R167&lt;&gt;"",IF(Deník!$Y167=Statistika!$F$91,IF(AND(Deník!$R167&gt;=0,Deník!$R167&lt;=1),"BE",Deník!$R167),""),"")</f>
        <v/>
      </c>
      <c r="CA167" s="233"/>
      <c r="CB167" s="233" t="str">
        <f>IF(Deník!$R167&lt;&gt;"",IF(Deník!$AB167="SL",IF(AND(Deník!$R167&gt;=0,Deník!$R167&lt;=1),"BE",Deník!$R167),""),"")</f>
        <v/>
      </c>
      <c r="CC167" s="233" t="str">
        <f>IF(Deník!$R167&lt;&gt;"",IF(Deník!$AB167="BE10",IF(AND(Deník!$R167&gt;=0,Deník!$R167&lt;=1),"BE",Deník!$R167),""),"")</f>
        <v/>
      </c>
      <c r="CD167" s="233" t="str">
        <f>IF(Deník!$R167&lt;&gt;"",IF(Deník!$AB167="BE15",IF(AND(Deník!$R167&gt;=0,Deník!$R167&lt;=1),"BE",Deník!$R167),""),"")</f>
        <v/>
      </c>
      <c r="CE167" s="233" t="str">
        <f>IF(Deník!$R167&lt;&gt;"",IF(Deník!$AB167="BE20",IF(AND(Deník!$R167&gt;=0,Deník!$R167&lt;=1),"BE",Deník!$R167),""),"")</f>
        <v/>
      </c>
      <c r="CF167" s="233" t="str">
        <f>IF(Deník!$R167&lt;&gt;"",IF(Deník!$AB167="TP1",IF(AND(Deník!$R167&gt;=0,Deník!$R167&lt;=1),"BE",Deník!$R167),""),"")</f>
        <v/>
      </c>
      <c r="CG167" s="233" t="str">
        <f>IF(Deník!$R167&lt;&gt;"",IF(Deník!$AB167="TP2",IF(AND(Deník!$R167&gt;=0,Deník!$R167&lt;=1),"BE",Deník!$R167),""),"")</f>
        <v/>
      </c>
      <c r="CH167" s="233" t="str">
        <f>IF(Deník!$R167&lt;&gt;"",IF(Deník!$AB167="TP3",IF(AND(Deník!$R167&gt;=0,Deník!$R167&lt;=1),"BE",Deník!$R167),""),"")</f>
        <v/>
      </c>
      <c r="CI167" s="233" t="str">
        <f>IF(Deník!$R167&lt;&gt;"",IF(Deník!$AB167="Trailing SL",IF(AND(Deník!$R167&gt;=0,Deník!$R167&lt;=1),"BE",Deník!$R167),""),"")</f>
        <v/>
      </c>
      <c r="CJ167" s="233" t="str">
        <f>IF(Deník!$R167&lt;&gt;"",IF(Deník!$AB167="Manual",IF(AND(Deník!$R167&gt;=0,Deník!$R167&lt;=1),"BE",Deník!$R167),""),"")</f>
        <v/>
      </c>
      <c r="CK167" s="233"/>
      <c r="CL167" s="233" t="str">
        <f>IF(Deník!$R167&lt;0,IF(Deník!$AC167=Statistika!$F$117,Deník!$R167,""),"")</f>
        <v/>
      </c>
      <c r="CM167" s="233" t="str">
        <f>IF(Deník!$R167&lt;0,IF(Deník!$AC167=Statistika!$F$118,Deník!$R167,""),"")</f>
        <v/>
      </c>
      <c r="CN167" s="233" t="str">
        <f>IF(Deník!$R167&lt;0,IF(Deník!$AC167=Statistika!$F$119,Deník!$R167,""),"")</f>
        <v/>
      </c>
      <c r="CO167" s="233" t="str">
        <f>IF(Deník!$R167&lt;0,IF(Deník!$AC167=Statistika!$F$120,Deník!$R167,""),"")</f>
        <v/>
      </c>
      <c r="CP167" s="233" t="str">
        <f>IF(Deník!$R167&lt;0,IF(Deník!$AC167=Statistika!$F$121,Deník!$R167,""),"")</f>
        <v/>
      </c>
      <c r="CQ167" s="233" t="str">
        <f>IF(Deník!$R167&lt;0,IF(Deník!$AC167=Statistika!$F$122,Deník!$R167,""),"")</f>
        <v/>
      </c>
      <c r="CR167" s="233" t="str">
        <f>IF(Deník!$R167&lt;0,IF(Deník!$AC167=Statistika!$F$123,Deník!$R167,""),"")</f>
        <v/>
      </c>
      <c r="CS167" s="233" t="str">
        <f>IF(Deník!$R167&lt;0,IF(Deník!$AC167=Statistika!$F$124,Deník!$R167,""),"")</f>
        <v/>
      </c>
      <c r="CT167" s="233" t="str">
        <f>IF(Deník!$R167&lt;0,IF(Deník!$AC167=Statistika!$F$125,Deník!$R167,""),"")</f>
        <v/>
      </c>
      <c r="CU167" s="233"/>
      <c r="CV167" s="233" t="str">
        <f>IF(Deník!$R167&lt;0,IF(Deník!$AD167=$CV$2,Deník!$R167,""),"")</f>
        <v/>
      </c>
      <c r="CW167" s="233" t="str">
        <f>IF(Deník!$R167&lt;0,IF(Deník!$AD167=$CW$2,Deník!$R167,""),"")</f>
        <v/>
      </c>
      <c r="CX167" s="233" t="str">
        <f>IF(Deník!$R167&lt;0,IF(Deník!$AD167=$CX$2,Deník!$R167,""),"")</f>
        <v/>
      </c>
      <c r="CY167" s="233" t="str">
        <f>IF(Deník!$R167&lt;0,IF(Deník!$AD167=$CY$2,Deník!$R167,""),"")</f>
        <v/>
      </c>
      <c r="CZ167" s="233" t="str">
        <f>IF(Deník!$R167&lt;0,IF(Deník!$AD167=$CZ$2,Deník!$R167,""),"")</f>
        <v/>
      </c>
      <c r="DL167" s="221">
        <f t="shared" si="10"/>
        <v>93847.029999999984</v>
      </c>
      <c r="DM167" s="220">
        <f t="shared" si="9"/>
        <v>-6.1529700000000132E-2</v>
      </c>
      <c r="DO167" s="50">
        <f>Deník!W168</f>
        <v>0</v>
      </c>
      <c r="DP167" s="102" t="str">
        <f>IF(AND(Deník!W168&gt;0),1,"")</f>
        <v/>
      </c>
      <c r="DQ167" s="102">
        <f>IF(AND(Deník!W168&lt;=0),1,"")</f>
        <v>1</v>
      </c>
      <c r="DR167" s="227"/>
      <c r="DS167" s="228"/>
      <c r="DT167" s="85"/>
      <c r="DU167" s="54">
        <f>IF(MONTH(Deník!$C167)=DU$2,Deník!$W167,"")</f>
        <v>0</v>
      </c>
      <c r="DV167" s="222" t="str">
        <f>IF(MONTH(Deník!$C167)=DV$2,Deník!$W167,"")</f>
        <v/>
      </c>
      <c r="DW167" s="222" t="str">
        <f>IF(MONTH(Deník!$C167)=DW$2,Deník!$W167,"")</f>
        <v/>
      </c>
      <c r="DX167" s="222" t="str">
        <f>IF(MONTH(Deník!$C167)=DX$2,Deník!$W167,"")</f>
        <v/>
      </c>
      <c r="DY167" s="222" t="str">
        <f>IF(MONTH(Deník!$C167)=DY$2,Deník!$W167,"")</f>
        <v/>
      </c>
      <c r="DZ167" s="222" t="str">
        <f>IF(MONTH(Deník!$C167)=DZ$2,Deník!$W167,"")</f>
        <v/>
      </c>
      <c r="EA167" s="222" t="str">
        <f>IF(MONTH(Deník!$C167)=EA$2,Deník!$W167,"")</f>
        <v/>
      </c>
      <c r="EB167" s="222" t="str">
        <f>IF(MONTH(Deník!$C167)=EB$2,Deník!$W167,"")</f>
        <v/>
      </c>
      <c r="EC167" s="222" t="str">
        <f>IF(MONTH(Deník!$C167)=EC$2,Deník!$W167,"")</f>
        <v/>
      </c>
      <c r="ED167" s="222" t="str">
        <f>IF(MONTH(Deník!$C167)=ED$2,Deník!$W167,"")</f>
        <v/>
      </c>
      <c r="EE167" s="222" t="str">
        <f>IF(MONTH(Deník!$C167)=EE$2,Deník!$W167,"")</f>
        <v/>
      </c>
      <c r="EF167" s="222" t="str">
        <f>IF(MONTH(Deník!$C167)=EF$2,Deník!$W167,"")</f>
        <v/>
      </c>
      <c r="EI167" s="600" t="str">
        <f>IF(Deník!$W167&lt;&gt;"",IF(Deník!$B167=Statistika!$F$63,Deník!$W167,""),"")</f>
        <v/>
      </c>
      <c r="EJ167" s="13" t="str">
        <f>IF(Deník!$W167&lt;&gt;"",IF(Deník!$B167=Statistika!$F$64,Deník!$W167,""),"")</f>
        <v/>
      </c>
      <c r="EK167" s="13" t="str">
        <f>IF(Deník!$W167&lt;&gt;"",IF(Deník!$B167=Statistika!$F$65,Deník!$W167,""),"")</f>
        <v/>
      </c>
      <c r="EL167" s="13" t="str">
        <f>IF(Deník!$W167&lt;&gt;"",IF(Deník!$B167=Statistika!$F$66,Deník!$W167,""),"")</f>
        <v/>
      </c>
      <c r="EM167" s="13" t="str">
        <f>IF(Deník!$W167&lt;&gt;"",IF(Deník!$B167=Statistika!$F$67,Deník!$W167,""),"")</f>
        <v/>
      </c>
      <c r="EN167" s="13" t="str">
        <f>IF(Deník!$W167&lt;&gt;"",IF(Deník!$B167=Statistika!$F$68,Deník!$W167,""),"")</f>
        <v/>
      </c>
      <c r="EO167" s="13" t="str">
        <f>IF(Deník!$W167&lt;&gt;"",IF(Deník!$B167=Statistika!$F$69,Deník!$W167,""),"")</f>
        <v/>
      </c>
      <c r="EP167" s="601" t="str">
        <f>IF(Deník!$W167&lt;&gt;"",IF(Deník!$B167=Statistika!$F$70,Deník!$W167,""),"")</f>
        <v/>
      </c>
      <c r="EQ167" s="90"/>
      <c r="ER167" s="63" t="str">
        <f>IF(Deník!$W167&lt;&gt;"",IF(Deník!$J167="L",Deník!$W167,""),"")</f>
        <v/>
      </c>
      <c r="ES167" s="13" t="str">
        <f>IF(Deník!$W167&lt;&gt;"",IF(Deník!$J167="S",Deník!$W167,""),"")</f>
        <v/>
      </c>
      <c r="ET167" s="95"/>
      <c r="EU167" s="88"/>
      <c r="EV167" s="63" t="str">
        <f>IF(WEEKDAY(Deník!$C167,2)=1,Deník!$W167,"")</f>
        <v/>
      </c>
      <c r="EW167" s="13" t="str">
        <f>IF(WEEKDAY(Deník!$C167,2)=2,Deník!$W167,"")</f>
        <v/>
      </c>
      <c r="EX167" s="13" t="str">
        <f>IF(WEEKDAY(Deník!$C167,2)=3,Deník!$W167,"")</f>
        <v/>
      </c>
      <c r="EY167" s="13" t="str">
        <f>IF(WEEKDAY(Deník!$C167,2)=4,Deník!$W167,"")</f>
        <v/>
      </c>
      <c r="EZ167" s="60" t="str">
        <f>IF(WEEKDAY(Deník!$C167,2)=5,Deník!$W167,"")</f>
        <v/>
      </c>
      <c r="FA167" s="99"/>
      <c r="FB167" s="100">
        <f>Deník!D167</f>
        <v>0</v>
      </c>
      <c r="FC167" s="63">
        <f>IF($FB167&lt;&gt;"",IF(AND($FB167&gt;=FC$2,$FB167&lt;=FC$3),Deník!$W167,""))</f>
        <v>0</v>
      </c>
      <c r="FD167" s="63" t="str">
        <f>IF($FB167&lt;&gt;"",IF(AND($FB167&gt;=FD$2,$FB167&lt;=FD$3),Deník!$W167,""))</f>
        <v/>
      </c>
      <c r="FE167" s="63" t="str">
        <f>IF($FB167&lt;&gt;"",IF(AND($FB167&gt;=FE$2,$FB167&lt;=FE$3),Deník!$W167,""))</f>
        <v/>
      </c>
      <c r="FF167" s="63" t="str">
        <f>IF($FB167&lt;&gt;"",IF(AND($FB167&gt;=FF$2,$FB167&lt;=FF$3),Deník!$W167,""))</f>
        <v/>
      </c>
      <c r="FG167" s="63" t="str">
        <f>IF($FB167&lt;&gt;"",IF(AND($FB167&gt;=FG$2,$FB167&lt;=FG$3),Deník!$W167,""))</f>
        <v/>
      </c>
      <c r="FH167" s="63" t="str">
        <f>IF($FB167&lt;&gt;"",IF(AND($FB167&gt;=FH$2,$FB167&lt;=FH$3),Deník!$W167,""))</f>
        <v/>
      </c>
      <c r="FI167" s="63" t="str">
        <f>IF($FB167&lt;&gt;"",IF(AND($FB167&gt;=FI$2,$FB167&lt;=FI$3),Deník!$W167,""))</f>
        <v/>
      </c>
      <c r="FJ167" s="63" t="str">
        <f>IF($FB167&lt;&gt;"",IF(AND($FB167&gt;=FJ$2,$FB167&lt;=FJ$3),Deník!$W167,""))</f>
        <v/>
      </c>
      <c r="FK167" s="63" t="str">
        <f>IF($FB167&lt;&gt;"",IF(AND($FB167&gt;=FK$2,$FB167&lt;=FK$3),Deník!$W167,""))</f>
        <v/>
      </c>
      <c r="FL167" s="63" t="str">
        <f>IF($FB167&lt;&gt;"",IF(AND($FB167&gt;=FL$2,$FB167&lt;=FL$3),Deník!$W167,""))</f>
        <v/>
      </c>
      <c r="FM167" s="63" t="str">
        <f>IF($FB167&lt;&gt;"",IF(AND($FB167&gt;=FM$2,$FB167&lt;=FM$3),Deník!$W167,""))</f>
        <v/>
      </c>
      <c r="FN167" s="13"/>
      <c r="FO167" s="20" t="str">
        <f>IF(Deník!$W167&gt;1,Deník!$W167,"")</f>
        <v/>
      </c>
      <c r="FP167" s="20" t="str">
        <f>IF(Deník!$W167&lt;0,Deník!$W167,"")</f>
        <v/>
      </c>
      <c r="FQ167" s="17"/>
      <c r="FS167" s="233"/>
      <c r="FT167" s="233" t="str">
        <f>IF(Deník!$W167&lt;&gt;"",IF(Deník!$Y167=Statistika!$F$78,Deník!$W167,""),"")</f>
        <v/>
      </c>
      <c r="FU167" s="233" t="str">
        <f>IF(Deník!$W167&lt;&gt;"",IF(Deník!$Y167=Statistika!$F$79,Deník!$W167,""),"")</f>
        <v/>
      </c>
      <c r="FV167" s="233" t="str">
        <f>IF(Deník!$W167&lt;&gt;"",IF(Deník!$Y167=Statistika!$F$80,Deník!$W167,""),"")</f>
        <v/>
      </c>
      <c r="FW167" s="233" t="str">
        <f>IF(Deník!$W167&lt;&gt;"",IF(Deník!$Y167=Statistika!$F$81,Deník!$W167,""),"")</f>
        <v/>
      </c>
      <c r="FX167" s="233" t="str">
        <f>IF(Deník!$W167&lt;&gt;"",IF(Deník!$Y167=Statistika!$F$82,Deník!$W167,""),"")</f>
        <v/>
      </c>
      <c r="FY167" s="233" t="str">
        <f>IF(Deník!$W167&lt;&gt;"",IF(Deník!$Y167=Statistika!$F$83,Deník!$W167,""),"")</f>
        <v/>
      </c>
      <c r="FZ167" s="233" t="str">
        <f>IF(Deník!$W167&lt;&gt;"",IF(Deník!$Y167=Statistika!$F$84,Deník!$W167,""),"")</f>
        <v/>
      </c>
      <c r="GA167" s="233" t="str">
        <f>IF(Deník!$W167&lt;&gt;"",IF(Deník!$Y167=Statistika!$F$85,Deník!$W167,""),"")</f>
        <v/>
      </c>
      <c r="GB167" s="233" t="str">
        <f>IF(Deník!$W167&lt;&gt;"",IF(Deník!$Y167=Statistika!$F$86,Deník!$W167,""),"")</f>
        <v/>
      </c>
      <c r="GC167" s="233" t="str">
        <f>IF(Deník!$W167&lt;&gt;"",IF(Deník!$Y167=Statistika!$F$87,Deník!$W167,""),"")</f>
        <v/>
      </c>
      <c r="GD167" s="233" t="str">
        <f>IF(Deník!$W167&lt;&gt;"",IF(Deník!$Y167=Statistika!$F$88,Deník!$W167,""),"")</f>
        <v/>
      </c>
      <c r="GE167" s="233" t="str">
        <f>IF(Deník!$W167&lt;&gt;"",IF(Deník!$Y167=Statistika!$F$89,Deník!$W167,""),"")</f>
        <v/>
      </c>
      <c r="GF167" s="233" t="str">
        <f>IF(Deník!$W167&lt;&gt;"",IF(Deník!$Y167=Statistika!$F$90,Deník!$W167,""),"")</f>
        <v/>
      </c>
      <c r="GG167" s="233" t="str">
        <f>IF(Deník!$W167&lt;&gt;"",IF(Deník!$Y167=Statistika!$F$91,Deník!$W167,""),"")</f>
        <v/>
      </c>
      <c r="GH167" s="233"/>
      <c r="GI167" s="233" t="str">
        <f>IF(Deník!$W167&lt;&gt;"",IF(Deník!$AB167=Statistika!$L$100,Deník!$W167,""),"")</f>
        <v/>
      </c>
      <c r="GJ167" s="233" t="str">
        <f>IF(Deník!$W167&lt;&gt;"",IF(Deník!$AB167=Statistika!$L$101,Deník!$W167,""),"")</f>
        <v/>
      </c>
      <c r="GK167" s="233" t="str">
        <f>IF(Deník!$W167&lt;&gt;"",IF(Deník!$AB167=Statistika!$L$102,Deník!$W167,""),"")</f>
        <v/>
      </c>
      <c r="GL167" s="233" t="str">
        <f>IF(Deník!$W167&lt;&gt;"",IF(Deník!$AB167=Statistika!$L$103,Deník!$W167,""),"")</f>
        <v/>
      </c>
      <c r="GM167" s="233" t="str">
        <f>IF(Deník!$W167&lt;&gt;"",IF(Deník!$AB167=Statistika!$L$104,Deník!$W167,""),"")</f>
        <v/>
      </c>
      <c r="GN167" s="233" t="str">
        <f>IF(Deník!$W167&lt;&gt;"",IF(Deník!$AB167=Statistika!$L$105,Deník!$W167,""),"")</f>
        <v/>
      </c>
      <c r="GO167" s="233" t="str">
        <f>IF(Deník!$W167&lt;&gt;"",IF(Deník!$AB167=Statistika!$L$106,Deník!$W167,""),"")</f>
        <v/>
      </c>
      <c r="GP167" s="233" t="str">
        <f>IF(Deník!$W167&lt;&gt;"",IF(Deník!$AB167=Statistika!$L$107,Deník!$W167,""),"")</f>
        <v/>
      </c>
      <c r="GQ167" s="233" t="str">
        <f>IF(Deník!$W167&lt;&gt;"",IF(Deník!$AB167=Statistika!$L$108,Deník!$W167,""),"")</f>
        <v/>
      </c>
      <c r="GS167" s="233" t="str">
        <f>IF(Deník!$W167&lt;0,IF(Deník!$AC167=Statistika!$F$117,Deník!$W167,""),"")</f>
        <v/>
      </c>
      <c r="GT167" s="233" t="str">
        <f>IF(Deník!$W167&lt;0,IF(Deník!$AC167=Statistika!$F$118,Deník!$W167,""),"")</f>
        <v/>
      </c>
      <c r="GU167" s="233" t="str">
        <f>IF(Deník!$W167&lt;0,IF(Deník!$AC167=Statistika!$F$119,Deník!$W167,""),"")</f>
        <v/>
      </c>
      <c r="GV167" s="233" t="str">
        <f>IF(Deník!$W167&lt;0,IF(Deník!$AC167=Statistika!$F$120,Deník!$W167,""),"")</f>
        <v/>
      </c>
      <c r="GW167" s="233" t="str">
        <f>IF(Deník!$W167&lt;0,IF(Deník!$AC167=Statistika!$F$121,Deník!$W167,""),"")</f>
        <v/>
      </c>
      <c r="GX167" s="233" t="str">
        <f>IF(Deník!$W167&lt;0,IF(Deník!$AC167=Statistika!$F$122,Deník!$W167,""),"")</f>
        <v/>
      </c>
      <c r="GY167" s="233" t="str">
        <f>IF(Deník!$W167&lt;0,IF(Deník!$AC167=Statistika!$F$123,Deník!$W167,""),"")</f>
        <v/>
      </c>
      <c r="GZ167" s="233" t="str">
        <f>IF(Deník!$W167&lt;0,IF(Deník!$AC167=Statistika!$F$124,Deník!$W167,""),"")</f>
        <v/>
      </c>
      <c r="HA167" s="233" t="str">
        <f>IF(Deník!$W167&lt;0,IF(Deník!$AC167=Statistika!$F$125,Deník!$W167,""),"")</f>
        <v/>
      </c>
      <c r="HC167" s="233" t="str">
        <f>IF(Deník!$W167&lt;0,IF(Deník!$AD167=Statistika!$F$133,Deník!$W167,""),"")</f>
        <v/>
      </c>
      <c r="HD167" s="233" t="str">
        <f>IF(Deník!$W167&lt;0,IF(Deník!$AD167=Statistika!$F$134,Deník!$W167,""),"")</f>
        <v/>
      </c>
      <c r="HE167" s="233" t="str">
        <f>IF(Deník!$W167&lt;0,IF(Deník!$AD167=Statistika!$F$135,Deník!$W167,""),"")</f>
        <v/>
      </c>
      <c r="HF167" s="233" t="str">
        <f>IF(Deník!$W167&lt;0,IF(Deník!$AD167=Statistika!$F$136,Deník!$W167,""),"")</f>
        <v/>
      </c>
      <c r="HG167" s="233" t="str">
        <f>IF(Deník!$W167&lt;0,IF(Deník!$AD167=Statistika!$F$137,Deník!$W167,""),"")</f>
        <v/>
      </c>
      <c r="ID167" s="8">
        <f>Tabulka4[[#This Row],[Sloupec3]]</f>
        <v>0</v>
      </c>
      <c r="IE167" s="17" t="str">
        <f>IF(AND([1]Deník!$C167&gt;='[1]Měsíční shrnutí'!$D$1,[1]Deník!$C167&lt;='[1]Měsíční shrnutí'!$F$1),[1]Deník!$X167,"")</f>
        <v/>
      </c>
    </row>
    <row r="168" spans="1:239">
      <c r="A168" s="8">
        <f>Deník!C169</f>
        <v>0</v>
      </c>
      <c r="B168" s="50" t="str">
        <f>Deník!R169</f>
        <v/>
      </c>
      <c r="C168" s="102" t="str">
        <f>IF(AND(Deník!R169&gt;1,Deník!R169&lt;&gt;""),1,"")</f>
        <v/>
      </c>
      <c r="D168" s="102" t="str">
        <f>IF(AND(Deník!R169&lt;=0,Deník!R169&lt;&gt;""),1,"")</f>
        <v/>
      </c>
      <c r="E168" s="103" t="str">
        <f>IF(AND(Deník!R169&gt;=0,Deník!R169&lt;=1),1,"")</f>
        <v/>
      </c>
      <c r="F168" s="79" t="str">
        <f>IF(Deník!R169&lt;&gt;"",Deník!R169+F167,"")</f>
        <v/>
      </c>
      <c r="G168" s="85"/>
      <c r="H168" s="54" t="str">
        <f>IF(MONTH(Deník!$C168)=H$2,IF(AND(Deník!$R168&gt;=0,Deník!$R168&lt;=1),"BE",Deník!$R168),"")</f>
        <v/>
      </c>
      <c r="I168" s="11" t="str">
        <f>IF(MONTH(Deník!$C168)=I$2,IF(AND(Deník!$R168&gt;=0,Deník!$R168&lt;=1),"BE",Deník!$R168),"")</f>
        <v/>
      </c>
      <c r="J168" s="11" t="str">
        <f>IF(MONTH(Deník!$C168)=J$2,IF(AND(Deník!$R168&gt;=0,Deník!$R168&lt;=1),"BE",Deník!$R168),"")</f>
        <v/>
      </c>
      <c r="K168" s="11" t="str">
        <f>IF(MONTH(Deník!$C168)=K$2,IF(AND(Deník!$R168&gt;=0,Deník!$R168&lt;=1),"BE",Deník!$R168),"")</f>
        <v/>
      </c>
      <c r="L168" s="11" t="str">
        <f>IF(MONTH(Deník!$C168)=L$2,IF(AND(Deník!$R168&gt;=0,Deník!$R168&lt;=1),"BE",Deník!$R168),"")</f>
        <v/>
      </c>
      <c r="M168" s="11" t="str">
        <f>IF(MONTH(Deník!$C168)=M$2,IF(AND(Deník!$R168&gt;=0,Deník!$R168&lt;=1),"BE",Deník!$R168),"")</f>
        <v/>
      </c>
      <c r="N168" s="11" t="str">
        <f>IF(MONTH(Deník!$C168)=N$2,IF(AND(Deník!$R168&gt;=0,Deník!$R168&lt;=1),"BE",Deník!$R168),"")</f>
        <v/>
      </c>
      <c r="O168" s="11" t="str">
        <f>IF(MONTH(Deník!$C168)=O$2,IF(AND(Deník!$R168&gt;=0,Deník!$R168&lt;=1),"BE",Deník!$R168),"")</f>
        <v/>
      </c>
      <c r="P168" s="11" t="str">
        <f>IF(MONTH(Deník!$C168)=P$2,IF(AND(Deník!$R168&gt;=0,Deník!$R168&lt;=1),"BE",Deník!$R168),"")</f>
        <v/>
      </c>
      <c r="Q168" s="11" t="str">
        <f>IF(MONTH(Deník!$C168)=Q$2,IF(AND(Deník!$R168&gt;=0,Deník!$R168&lt;=1),"BE",Deník!$R168),"")</f>
        <v/>
      </c>
      <c r="R168" s="11" t="str">
        <f>IF(MONTH(Deník!$C168)=R$2,IF(AND(Deník!$R168&gt;=0,Deník!$R168&lt;=1),"BE",Deník!$R168),"")</f>
        <v/>
      </c>
      <c r="S168" s="57" t="str">
        <f>IF(MONTH(Deník!$C168)=S$2,IF(AND(Deník!$R168&gt;=0,Deník!$R168&lt;=1),"BE",Deník!$R168),"")</f>
        <v/>
      </c>
      <c r="U168" s="12"/>
      <c r="V168" s="12"/>
      <c r="X168" s="600" t="str">
        <f>IF(Deník!$R168&lt;&gt;"",IF(Deník!$B168=Statistika!$F$63,IF(AND(Deník!$R168&gt;=0,Deník!$R168&lt;=1),"BE",Deník!$R168),""),"")</f>
        <v/>
      </c>
      <c r="Y168" s="13" t="str">
        <f>IF(Deník!$R168&lt;&gt;"",IF(Deník!$B168=Statistika!$F$64,IF(AND(Deník!$R168&gt;=0,Deník!$R168&lt;=1),"BE",Deník!$R168),""),"")</f>
        <v/>
      </c>
      <c r="Z168" s="13" t="str">
        <f>IF(Deník!$R168&lt;&gt;"",IF(Deník!$B168=Statistika!$F$65,IF(AND(Deník!$R168&gt;=0,Deník!$R168&lt;=1),"BE",Deník!$R168),""),"")</f>
        <v/>
      </c>
      <c r="AA168" s="13" t="str">
        <f>IF(Deník!$R168&lt;&gt;"",IF(Deník!$B168=Statistika!$F$66,IF(AND(Deník!$R168&gt;=0,Deník!$R168&lt;=1),"BE",Deník!$R168),""),"")</f>
        <v/>
      </c>
      <c r="AB168" s="13" t="str">
        <f>IF(Deník!$R168&lt;&gt;"",IF(Deník!$B168=Statistika!$F$67,IF(AND(Deník!$R168&gt;=0,Deník!$R168&lt;=1),"BE",Deník!$R168),""),"")</f>
        <v/>
      </c>
      <c r="AC168" s="13" t="str">
        <f>IF(Deník!$R168&lt;&gt;"",IF(Deník!$B168=Statistika!$F$68,IF(AND(Deník!$R168&gt;=0,Deník!$R168&lt;=1),"BE",Deník!$R168),""),"")</f>
        <v/>
      </c>
      <c r="AD168" s="13" t="str">
        <f>IF(Deník!$R168&lt;&gt;"",IF(Deník!$B168=Statistika!$F$69,IF(AND(Deník!$R168&gt;=0,Deník!$R168&lt;=1),"BE",Deník!$R168),""),"")</f>
        <v/>
      </c>
      <c r="AE168" s="601" t="str">
        <f>IF(Deník!$R168&lt;&gt;"",IF(Deník!$B168=Statistika!$F$70,IF(AND(Deník!$R168&gt;=0,Deník!$R168&lt;=1),"BE",Deník!$R168),""),"")</f>
        <v/>
      </c>
      <c r="AF168" s="90"/>
      <c r="AG168" s="63" t="str">
        <f>IF(Deník!$R168&lt;&gt;"",IF(Deník!$J168="L",IF(AND(Deník!$R168&gt;=0,Deník!$R168&lt;=1),"BE",Deník!$R168),""),"")</f>
        <v/>
      </c>
      <c r="AH168" s="13" t="str">
        <f>IF(Deník!$R168&lt;&gt;"",IF(Deník!$J168="S",IF(AND(Deník!$R168&gt;=0,Deník!$R168&lt;=1),"BE",Deník!$R168),""),"")</f>
        <v/>
      </c>
      <c r="AI168" s="95"/>
      <c r="AJ168" s="71" t="str">
        <f>IF(Deník!N169&lt;&gt;"",Deník!N169*-1,"")</f>
        <v/>
      </c>
      <c r="AK168" s="88"/>
      <c r="AL168" s="63" t="str">
        <f>IF(WEEKDAY(Deník!$C168,2)=1,IF(AND(Deník!$R168&gt;=0,Deník!$R168&lt;=1),"BE",Deník!$R168),"")</f>
        <v/>
      </c>
      <c r="AM168" s="13" t="str">
        <f>IF(WEEKDAY(Deník!$C168,2)=2,IF(AND(Deník!$R168&gt;=0,Deník!$R168&lt;=1),"BE",Deník!$R168),"")</f>
        <v/>
      </c>
      <c r="AN168" s="13" t="str">
        <f>IF(WEEKDAY(Deník!$C168,2)=3,IF(AND(Deník!$R168&gt;=0,Deník!$R168&lt;=1),"BE",Deník!$R168),"")</f>
        <v/>
      </c>
      <c r="AO168" s="13" t="str">
        <f>IF(WEEKDAY(Deník!$C168,2)=4,IF(AND(Deník!$R168&gt;=0,Deník!$R168&lt;=1),"BE",Deník!$R168),"")</f>
        <v/>
      </c>
      <c r="AP168" s="60" t="str">
        <f>IF(WEEKDAY(Deník!$C168,2)=5,IF(AND(Deník!$R168&gt;=0,Deník!$R168&lt;=1),"BE",Deník!$R168),"")</f>
        <v/>
      </c>
      <c r="AQ168" s="99"/>
      <c r="AR168" s="100">
        <f>Deník!D168</f>
        <v>0</v>
      </c>
      <c r="AS168" s="63" t="str">
        <f>IF(Deník!$D168&lt;&gt;"",IF(AND(Deník!$D168&gt;=AS$2,Deník!$D168&lt;=AS$3),IF(AND(Deník!$R168&gt;=0,Deník!$R168&lt;=1),"BE",Deník!$R168),""),"")</f>
        <v/>
      </c>
      <c r="AT168" s="63" t="str">
        <f>IF(Deník!$D168&lt;&gt;"",IF(AND(Deník!$D168&gt;=AT$2,Deník!$D168&lt;=AT$3),IF(AND(Deník!$R168&gt;=0,Deník!$R168&lt;=1),"BE",Deník!$R168),""),"")</f>
        <v/>
      </c>
      <c r="AU168" s="63" t="str">
        <f>IF(Deník!$D168&lt;&gt;"",IF(AND(Deník!$D168&gt;=AU$2,Deník!$D168&lt;=AU$3),IF(AND(Deník!$R168&gt;=0,Deník!$R168&lt;=1),"BE",Deník!$R168),""),"")</f>
        <v/>
      </c>
      <c r="AV168" s="63" t="str">
        <f>IF(Deník!$D168&lt;&gt;"",IF(AND(Deník!$D168&gt;=AV$2,Deník!$D168&lt;=AV$3),IF(AND(Deník!$R168&gt;=0,Deník!$R168&lt;=1),"BE",Deník!$R168),""),"")</f>
        <v/>
      </c>
      <c r="AW168" s="63" t="str">
        <f>IF(Deník!$D168&lt;&gt;"",IF(AND(Deník!$D168&gt;=AW$2,Deník!$D168&lt;=AW$3),IF(AND(Deník!$R168&gt;=0,Deník!$R168&lt;=1),"BE",Deník!$R168),""),"")</f>
        <v/>
      </c>
      <c r="AX168" s="63" t="str">
        <f>IF(Deník!$D168&lt;&gt;"",IF(AND(Deník!$D168&gt;=AX$2,Deník!$D168&lt;=AX$3),IF(AND(Deník!$R168&gt;=0,Deník!$R168&lt;=1),"BE",Deník!$R168),""),"")</f>
        <v/>
      </c>
      <c r="AY168" s="63" t="str">
        <f>IF(Deník!$D168&lt;&gt;"",IF(AND(Deník!$D168&gt;=AY$2,Deník!$D168&lt;=AY$3),IF(AND(Deník!$R168&gt;=0,Deník!$R168&lt;=1),"BE",Deník!$R168),""),"")</f>
        <v/>
      </c>
      <c r="AZ168" s="63" t="str">
        <f>IF(Deník!$D168&lt;&gt;"",IF(AND(Deník!$D168&gt;=AZ$2,Deník!$D168&lt;=AZ$3),IF(AND(Deník!$R168&gt;=0,Deník!$R168&lt;=1),"BE",Deník!$R168),""),"")</f>
        <v/>
      </c>
      <c r="BA168" s="63" t="str">
        <f>IF(Deník!$D168&lt;&gt;"",IF(AND(Deník!$D168&gt;=BA$2,Deník!$D168&lt;=BA$3),IF(AND(Deník!$R168&gt;=0,Deník!$R168&lt;=1),"BE",Deník!$R168),""),"")</f>
        <v/>
      </c>
      <c r="BB168" s="63" t="str">
        <f>IF(Deník!$D168&lt;&gt;"",IF(AND(Deník!$D168&gt;=BB$2,Deník!$D168&lt;=BB$3),IF(AND(Deník!$R168&gt;=0,Deník!$R168&lt;=1),"BE",Deník!$R168),""),"")</f>
        <v/>
      </c>
      <c r="BC168" s="71" t="str">
        <f>IF(Deník!$D168&lt;&gt;"",IF(AND(Deník!$D168&gt;=BC$2,Deník!$D168&lt;=BC$3),IF(AND(Deník!$R168&gt;=0,Deník!$R168&lt;=1),"BE",Deník!$R168),""),"")</f>
        <v/>
      </c>
      <c r="BD168" s="20" t="str">
        <f>IF(Deník!$J169="S",(Deník!$M169-Deník!$K169),IF(Deník!$J169="L",(Deník!$K169-Deník!$M169),""))</f>
        <v/>
      </c>
      <c r="BE168" s="20" t="str">
        <f>IF(Deník!$J169="S",(Deník!$K169-Deník!$O169),IF(Deník!$J169="L",(Deník!$O169-Deník!$K169),""))</f>
        <v/>
      </c>
      <c r="BF168" s="20" t="str">
        <f>IF(Deník!$J169="S",(Deník!$K169-Deník!$L169),IF(Deník!$J169="L",(Deník!$L169-Deník!$K169),""))</f>
        <v/>
      </c>
      <c r="BG168" s="20" t="str">
        <f>IF(Deník!$J169="S",(Deník!$K169-Deník!$S169),IF(Deník!$J169="L",(Deník!$S169-Deník!$K169),""))</f>
        <v/>
      </c>
      <c r="BH168" s="20" t="str">
        <f>IF(Deník!$J169="S",(Deník!$K169-Deník!$U169),IF(Deník!$J169="L",(Deník!$U169-Deník!$K169),""))</f>
        <v/>
      </c>
      <c r="BI168" s="20" t="str">
        <f>IF(Deník!$R168&gt;1,Deník!$R168,"")</f>
        <v/>
      </c>
      <c r="BJ168" s="20" t="str">
        <f>IF(Deník!$R168&lt;0,Deník!$R168,"")</f>
        <v/>
      </c>
      <c r="BK168" s="17"/>
      <c r="BM168" s="233" t="str">
        <f>IF(Deník!$R168&lt;&gt;"",IF(Deník!$Y168=Statistika!$F$78,IF(AND(Deník!$R168&gt;=0,Deník!$R168&lt;=1),"BE",Deník!$R168),""),"")</f>
        <v/>
      </c>
      <c r="BN168" s="233" t="str">
        <f>IF(Deník!$R168&lt;&gt;"",IF(Deník!$Y168=Statistika!$F$79,IF(AND(Deník!$R168&gt;=0,Deník!$R168&lt;=1),"BE",Deník!$R168),""),"")</f>
        <v/>
      </c>
      <c r="BO168" s="233" t="str">
        <f>IF(Deník!$R168&lt;&gt;"",IF(Deník!$Y168=Statistika!$F$80,IF(AND(Deník!$R168&gt;=0,Deník!$R168&lt;=1),"BE",Deník!$R168),""),"")</f>
        <v/>
      </c>
      <c r="BP168" s="233" t="str">
        <f>IF(Deník!$R168&lt;&gt;"",IF(Deník!$Y168=Statistika!$F$81,IF(AND(Deník!$R168&gt;=0,Deník!$R168&lt;=1),"BE",Deník!$R168),""),"")</f>
        <v/>
      </c>
      <c r="BQ168" s="233" t="str">
        <f>IF(Deník!$R168&lt;&gt;"",IF(Deník!$Y168=Statistika!$F$82,IF(AND(Deník!$R168&gt;=0,Deník!$R168&lt;=1),"BE",Deník!$R168),""),"")</f>
        <v/>
      </c>
      <c r="BR168" s="233" t="str">
        <f>IF(Deník!$R168&lt;&gt;"",IF(Deník!$Y168=Statistika!$F$83,IF(AND(Deník!$R168&gt;=0,Deník!$R168&lt;=1),"BE",Deník!$R168),""),"")</f>
        <v/>
      </c>
      <c r="BS168" s="233" t="str">
        <f>IF(Deník!$R168&lt;&gt;"",IF(Deník!$Y168=Statistika!$F$84,IF(AND(Deník!$R168&gt;=0,Deník!$R168&lt;=1),"BE",Deník!$R168),""),"")</f>
        <v/>
      </c>
      <c r="BT168" s="233" t="str">
        <f>IF(Deník!$R168&lt;&gt;"",IF(Deník!$Y168=Statistika!$F$85,IF(AND(Deník!$R168&gt;=0,Deník!$R168&lt;=1),"BE",Deník!$R168),""),"")</f>
        <v/>
      </c>
      <c r="BU168" s="233" t="str">
        <f>IF(Deník!$R168&lt;&gt;"",IF(Deník!$Y168=Statistika!$F$86,IF(AND(Deník!$R168&gt;=0,Deník!$R168&lt;=1),"BE",Deník!$R168),""),"")</f>
        <v/>
      </c>
      <c r="BV168" s="233" t="str">
        <f>IF(Deník!$R168&lt;&gt;"",IF(Deník!$Y168=Statistika!$F$87,IF(AND(Deník!$R168&gt;=0,Deník!$R168&lt;=1),"BE",Deník!$R168),""),"")</f>
        <v/>
      </c>
      <c r="BW168" s="233" t="str">
        <f>IF(Deník!$R168&lt;&gt;"",IF(Deník!$Y168=Statistika!$F$88,IF(AND(Deník!$R168&gt;=0,Deník!$R168&lt;=1),"BE",Deník!$R168),""),"")</f>
        <v/>
      </c>
      <c r="BX168" s="233" t="str">
        <f>IF(Deník!$R168&lt;&gt;"",IF(Deník!$Y168=Statistika!$F$89,IF(AND(Deník!$R168&gt;=0,Deník!$R168&lt;=1),"BE",Deník!$R168),""),"")</f>
        <v/>
      </c>
      <c r="BY168" s="233" t="str">
        <f>IF(Deník!$R168&lt;&gt;"",IF(Deník!$Y168=Statistika!$F$90,IF(AND(Deník!$R168&gt;=0,Deník!$R168&lt;=1),"BE",Deník!$R168),""),"")</f>
        <v/>
      </c>
      <c r="BZ168" s="233" t="str">
        <f>IF(Deník!$R168&lt;&gt;"",IF(Deník!$Y168=Statistika!$F$91,IF(AND(Deník!$R168&gt;=0,Deník!$R168&lt;=1),"BE",Deník!$R168),""),"")</f>
        <v/>
      </c>
      <c r="CA168" s="233"/>
      <c r="CB168" s="233" t="str">
        <f>IF(Deník!$R168&lt;&gt;"",IF(Deník!$AB168="SL",IF(AND(Deník!$R168&gt;=0,Deník!$R168&lt;=1),"BE",Deník!$R168),""),"")</f>
        <v/>
      </c>
      <c r="CC168" s="233" t="str">
        <f>IF(Deník!$R168&lt;&gt;"",IF(Deník!$AB168="BE10",IF(AND(Deník!$R168&gt;=0,Deník!$R168&lt;=1),"BE",Deník!$R168),""),"")</f>
        <v/>
      </c>
      <c r="CD168" s="233" t="str">
        <f>IF(Deník!$R168&lt;&gt;"",IF(Deník!$AB168="BE15",IF(AND(Deník!$R168&gt;=0,Deník!$R168&lt;=1),"BE",Deník!$R168),""),"")</f>
        <v/>
      </c>
      <c r="CE168" s="233" t="str">
        <f>IF(Deník!$R168&lt;&gt;"",IF(Deník!$AB168="BE20",IF(AND(Deník!$R168&gt;=0,Deník!$R168&lt;=1),"BE",Deník!$R168),""),"")</f>
        <v/>
      </c>
      <c r="CF168" s="233" t="str">
        <f>IF(Deník!$R168&lt;&gt;"",IF(Deník!$AB168="TP1",IF(AND(Deník!$R168&gt;=0,Deník!$R168&lt;=1),"BE",Deník!$R168),""),"")</f>
        <v/>
      </c>
      <c r="CG168" s="233" t="str">
        <f>IF(Deník!$R168&lt;&gt;"",IF(Deník!$AB168="TP2",IF(AND(Deník!$R168&gt;=0,Deník!$R168&lt;=1),"BE",Deník!$R168),""),"")</f>
        <v/>
      </c>
      <c r="CH168" s="233" t="str">
        <f>IF(Deník!$R168&lt;&gt;"",IF(Deník!$AB168="TP3",IF(AND(Deník!$R168&gt;=0,Deník!$R168&lt;=1),"BE",Deník!$R168),""),"")</f>
        <v/>
      </c>
      <c r="CI168" s="233" t="str">
        <f>IF(Deník!$R168&lt;&gt;"",IF(Deník!$AB168="Trailing SL",IF(AND(Deník!$R168&gt;=0,Deník!$R168&lt;=1),"BE",Deník!$R168),""),"")</f>
        <v/>
      </c>
      <c r="CJ168" s="233" t="str">
        <f>IF(Deník!$R168&lt;&gt;"",IF(Deník!$AB168="Manual",IF(AND(Deník!$R168&gt;=0,Deník!$R168&lt;=1),"BE",Deník!$R168),""),"")</f>
        <v/>
      </c>
      <c r="CK168" s="233"/>
      <c r="CL168" s="233" t="str">
        <f>IF(Deník!$R168&lt;0,IF(Deník!$AC168=Statistika!$F$117,Deník!$R168,""),"")</f>
        <v/>
      </c>
      <c r="CM168" s="233" t="str">
        <f>IF(Deník!$R168&lt;0,IF(Deník!$AC168=Statistika!$F$118,Deník!$R168,""),"")</f>
        <v/>
      </c>
      <c r="CN168" s="233" t="str">
        <f>IF(Deník!$R168&lt;0,IF(Deník!$AC168=Statistika!$F$119,Deník!$R168,""),"")</f>
        <v/>
      </c>
      <c r="CO168" s="233" t="str">
        <f>IF(Deník!$R168&lt;0,IF(Deník!$AC168=Statistika!$F$120,Deník!$R168,""),"")</f>
        <v/>
      </c>
      <c r="CP168" s="233" t="str">
        <f>IF(Deník!$R168&lt;0,IF(Deník!$AC168=Statistika!$F$121,Deník!$R168,""),"")</f>
        <v/>
      </c>
      <c r="CQ168" s="233" t="str">
        <f>IF(Deník!$R168&lt;0,IF(Deník!$AC168=Statistika!$F$122,Deník!$R168,""),"")</f>
        <v/>
      </c>
      <c r="CR168" s="233" t="str">
        <f>IF(Deník!$R168&lt;0,IF(Deník!$AC168=Statistika!$F$123,Deník!$R168,""),"")</f>
        <v/>
      </c>
      <c r="CS168" s="233" t="str">
        <f>IF(Deník!$R168&lt;0,IF(Deník!$AC168=Statistika!$F$124,Deník!$R168,""),"")</f>
        <v/>
      </c>
      <c r="CT168" s="233" t="str">
        <f>IF(Deník!$R168&lt;0,IF(Deník!$AC168=Statistika!$F$125,Deník!$R168,""),"")</f>
        <v/>
      </c>
      <c r="CU168" s="233"/>
      <c r="CV168" s="233" t="str">
        <f>IF(Deník!$R168&lt;0,IF(Deník!$AD168=$CV$2,Deník!$R168,""),"")</f>
        <v/>
      </c>
      <c r="CW168" s="233" t="str">
        <f>IF(Deník!$R168&lt;0,IF(Deník!$AD168=$CW$2,Deník!$R168,""),"")</f>
        <v/>
      </c>
      <c r="CX168" s="233" t="str">
        <f>IF(Deník!$R168&lt;0,IF(Deník!$AD168=$CX$2,Deník!$R168,""),"")</f>
        <v/>
      </c>
      <c r="CY168" s="233" t="str">
        <f>IF(Deník!$R168&lt;0,IF(Deník!$AD168=$CY$2,Deník!$R168,""),"")</f>
        <v/>
      </c>
      <c r="CZ168" s="233" t="str">
        <f>IF(Deník!$R168&lt;0,IF(Deník!$AD168=$CZ$2,Deník!$R168,""),"")</f>
        <v/>
      </c>
      <c r="DL168" s="221">
        <f t="shared" si="10"/>
        <v>93847.029999999984</v>
      </c>
      <c r="DM168" s="220">
        <f t="shared" si="9"/>
        <v>-6.1529700000000132E-2</v>
      </c>
      <c r="DO168" s="50">
        <f>Deník!W169</f>
        <v>0</v>
      </c>
      <c r="DP168" s="102" t="str">
        <f>IF(AND(Deník!W169&gt;0),1,"")</f>
        <v/>
      </c>
      <c r="DQ168" s="102">
        <f>IF(AND(Deník!W169&lt;=0),1,"")</f>
        <v>1</v>
      </c>
      <c r="DR168" s="227"/>
      <c r="DS168" s="228"/>
      <c r="DT168" s="85"/>
      <c r="DU168" s="54">
        <f>IF(MONTH(Deník!$C168)=DU$2,Deník!$W168,"")</f>
        <v>0</v>
      </c>
      <c r="DV168" s="222" t="str">
        <f>IF(MONTH(Deník!$C168)=DV$2,Deník!$W168,"")</f>
        <v/>
      </c>
      <c r="DW168" s="222" t="str">
        <f>IF(MONTH(Deník!$C168)=DW$2,Deník!$W168,"")</f>
        <v/>
      </c>
      <c r="DX168" s="222" t="str">
        <f>IF(MONTH(Deník!$C168)=DX$2,Deník!$W168,"")</f>
        <v/>
      </c>
      <c r="DY168" s="222" t="str">
        <f>IF(MONTH(Deník!$C168)=DY$2,Deník!$W168,"")</f>
        <v/>
      </c>
      <c r="DZ168" s="222" t="str">
        <f>IF(MONTH(Deník!$C168)=DZ$2,Deník!$W168,"")</f>
        <v/>
      </c>
      <c r="EA168" s="222" t="str">
        <f>IF(MONTH(Deník!$C168)=EA$2,Deník!$W168,"")</f>
        <v/>
      </c>
      <c r="EB168" s="222" t="str">
        <f>IF(MONTH(Deník!$C168)=EB$2,Deník!$W168,"")</f>
        <v/>
      </c>
      <c r="EC168" s="222" t="str">
        <f>IF(MONTH(Deník!$C168)=EC$2,Deník!$W168,"")</f>
        <v/>
      </c>
      <c r="ED168" s="222" t="str">
        <f>IF(MONTH(Deník!$C168)=ED$2,Deník!$W168,"")</f>
        <v/>
      </c>
      <c r="EE168" s="222" t="str">
        <f>IF(MONTH(Deník!$C168)=EE$2,Deník!$W168,"")</f>
        <v/>
      </c>
      <c r="EF168" s="222" t="str">
        <f>IF(MONTH(Deník!$C168)=EF$2,Deník!$W168,"")</f>
        <v/>
      </c>
      <c r="EI168" s="600" t="str">
        <f>IF(Deník!$W168&lt;&gt;"",IF(Deník!$B168=Statistika!$F$63,Deník!$W168,""),"")</f>
        <v/>
      </c>
      <c r="EJ168" s="13" t="str">
        <f>IF(Deník!$W168&lt;&gt;"",IF(Deník!$B168=Statistika!$F$64,Deník!$W168,""),"")</f>
        <v/>
      </c>
      <c r="EK168" s="13" t="str">
        <f>IF(Deník!$W168&lt;&gt;"",IF(Deník!$B168=Statistika!$F$65,Deník!$W168,""),"")</f>
        <v/>
      </c>
      <c r="EL168" s="13" t="str">
        <f>IF(Deník!$W168&lt;&gt;"",IF(Deník!$B168=Statistika!$F$66,Deník!$W168,""),"")</f>
        <v/>
      </c>
      <c r="EM168" s="13" t="str">
        <f>IF(Deník!$W168&lt;&gt;"",IF(Deník!$B168=Statistika!$F$67,Deník!$W168,""),"")</f>
        <v/>
      </c>
      <c r="EN168" s="13" t="str">
        <f>IF(Deník!$W168&lt;&gt;"",IF(Deník!$B168=Statistika!$F$68,Deník!$W168,""),"")</f>
        <v/>
      </c>
      <c r="EO168" s="13" t="str">
        <f>IF(Deník!$W168&lt;&gt;"",IF(Deník!$B168=Statistika!$F$69,Deník!$W168,""),"")</f>
        <v/>
      </c>
      <c r="EP168" s="601" t="str">
        <f>IF(Deník!$W168&lt;&gt;"",IF(Deník!$B168=Statistika!$F$70,Deník!$W168,""),"")</f>
        <v/>
      </c>
      <c r="EQ168" s="90"/>
      <c r="ER168" s="63" t="str">
        <f>IF(Deník!$W168&lt;&gt;"",IF(Deník!$J168="L",Deník!$W168,""),"")</f>
        <v/>
      </c>
      <c r="ES168" s="13" t="str">
        <f>IF(Deník!$W168&lt;&gt;"",IF(Deník!$J168="S",Deník!$W168,""),"")</f>
        <v/>
      </c>
      <c r="ET168" s="95"/>
      <c r="EU168" s="88"/>
      <c r="EV168" s="63" t="str">
        <f>IF(WEEKDAY(Deník!$C168,2)=1,Deník!$W168,"")</f>
        <v/>
      </c>
      <c r="EW168" s="13" t="str">
        <f>IF(WEEKDAY(Deník!$C168,2)=2,Deník!$W168,"")</f>
        <v/>
      </c>
      <c r="EX168" s="13" t="str">
        <f>IF(WEEKDAY(Deník!$C168,2)=3,Deník!$W168,"")</f>
        <v/>
      </c>
      <c r="EY168" s="13" t="str">
        <f>IF(WEEKDAY(Deník!$C168,2)=4,Deník!$W168,"")</f>
        <v/>
      </c>
      <c r="EZ168" s="60" t="str">
        <f>IF(WEEKDAY(Deník!$C168,2)=5,Deník!$W168,"")</f>
        <v/>
      </c>
      <c r="FA168" s="99"/>
      <c r="FB168" s="100">
        <f>Deník!D168</f>
        <v>0</v>
      </c>
      <c r="FC168" s="63">
        <f>IF($FB168&lt;&gt;"",IF(AND($FB168&gt;=FC$2,$FB168&lt;=FC$3),Deník!$W168,""))</f>
        <v>0</v>
      </c>
      <c r="FD168" s="63" t="str">
        <f>IF($FB168&lt;&gt;"",IF(AND($FB168&gt;=FD$2,$FB168&lt;=FD$3),Deník!$W168,""))</f>
        <v/>
      </c>
      <c r="FE168" s="63" t="str">
        <f>IF($FB168&lt;&gt;"",IF(AND($FB168&gt;=FE$2,$FB168&lt;=FE$3),Deník!$W168,""))</f>
        <v/>
      </c>
      <c r="FF168" s="63" t="str">
        <f>IF($FB168&lt;&gt;"",IF(AND($FB168&gt;=FF$2,$FB168&lt;=FF$3),Deník!$W168,""))</f>
        <v/>
      </c>
      <c r="FG168" s="63" t="str">
        <f>IF($FB168&lt;&gt;"",IF(AND($FB168&gt;=FG$2,$FB168&lt;=FG$3),Deník!$W168,""))</f>
        <v/>
      </c>
      <c r="FH168" s="63" t="str">
        <f>IF($FB168&lt;&gt;"",IF(AND($FB168&gt;=FH$2,$FB168&lt;=FH$3),Deník!$W168,""))</f>
        <v/>
      </c>
      <c r="FI168" s="63" t="str">
        <f>IF($FB168&lt;&gt;"",IF(AND($FB168&gt;=FI$2,$FB168&lt;=FI$3),Deník!$W168,""))</f>
        <v/>
      </c>
      <c r="FJ168" s="63" t="str">
        <f>IF($FB168&lt;&gt;"",IF(AND($FB168&gt;=FJ$2,$FB168&lt;=FJ$3),Deník!$W168,""))</f>
        <v/>
      </c>
      <c r="FK168" s="63" t="str">
        <f>IF($FB168&lt;&gt;"",IF(AND($FB168&gt;=FK$2,$FB168&lt;=FK$3),Deník!$W168,""))</f>
        <v/>
      </c>
      <c r="FL168" s="63" t="str">
        <f>IF($FB168&lt;&gt;"",IF(AND($FB168&gt;=FL$2,$FB168&lt;=FL$3),Deník!$W168,""))</f>
        <v/>
      </c>
      <c r="FM168" s="63" t="str">
        <f>IF($FB168&lt;&gt;"",IF(AND($FB168&gt;=FM$2,$FB168&lt;=FM$3),Deník!$W168,""))</f>
        <v/>
      </c>
      <c r="FN168" s="13"/>
      <c r="FO168" s="20" t="str">
        <f>IF(Deník!$W168&gt;1,Deník!$W168,"")</f>
        <v/>
      </c>
      <c r="FP168" s="20" t="str">
        <f>IF(Deník!$W168&lt;0,Deník!$W168,"")</f>
        <v/>
      </c>
      <c r="FQ168" s="17"/>
      <c r="FS168" s="233"/>
      <c r="FT168" s="233" t="str">
        <f>IF(Deník!$W168&lt;&gt;"",IF(Deník!$Y168=Statistika!$F$78,Deník!$W168,""),"")</f>
        <v/>
      </c>
      <c r="FU168" s="233" t="str">
        <f>IF(Deník!$W168&lt;&gt;"",IF(Deník!$Y168=Statistika!$F$79,Deník!$W168,""),"")</f>
        <v/>
      </c>
      <c r="FV168" s="233" t="str">
        <f>IF(Deník!$W168&lt;&gt;"",IF(Deník!$Y168=Statistika!$F$80,Deník!$W168,""),"")</f>
        <v/>
      </c>
      <c r="FW168" s="233" t="str">
        <f>IF(Deník!$W168&lt;&gt;"",IF(Deník!$Y168=Statistika!$F$81,Deník!$W168,""),"")</f>
        <v/>
      </c>
      <c r="FX168" s="233" t="str">
        <f>IF(Deník!$W168&lt;&gt;"",IF(Deník!$Y168=Statistika!$F$82,Deník!$W168,""),"")</f>
        <v/>
      </c>
      <c r="FY168" s="233" t="str">
        <f>IF(Deník!$W168&lt;&gt;"",IF(Deník!$Y168=Statistika!$F$83,Deník!$W168,""),"")</f>
        <v/>
      </c>
      <c r="FZ168" s="233" t="str">
        <f>IF(Deník!$W168&lt;&gt;"",IF(Deník!$Y168=Statistika!$F$84,Deník!$W168,""),"")</f>
        <v/>
      </c>
      <c r="GA168" s="233" t="str">
        <f>IF(Deník!$W168&lt;&gt;"",IF(Deník!$Y168=Statistika!$F$85,Deník!$W168,""),"")</f>
        <v/>
      </c>
      <c r="GB168" s="233" t="str">
        <f>IF(Deník!$W168&lt;&gt;"",IF(Deník!$Y168=Statistika!$F$86,Deník!$W168,""),"")</f>
        <v/>
      </c>
      <c r="GC168" s="233" t="str">
        <f>IF(Deník!$W168&lt;&gt;"",IF(Deník!$Y168=Statistika!$F$87,Deník!$W168,""),"")</f>
        <v/>
      </c>
      <c r="GD168" s="233" t="str">
        <f>IF(Deník!$W168&lt;&gt;"",IF(Deník!$Y168=Statistika!$F$88,Deník!$W168,""),"")</f>
        <v/>
      </c>
      <c r="GE168" s="233" t="str">
        <f>IF(Deník!$W168&lt;&gt;"",IF(Deník!$Y168=Statistika!$F$89,Deník!$W168,""),"")</f>
        <v/>
      </c>
      <c r="GF168" s="233" t="str">
        <f>IF(Deník!$W168&lt;&gt;"",IF(Deník!$Y168=Statistika!$F$90,Deník!$W168,""),"")</f>
        <v/>
      </c>
      <c r="GG168" s="233" t="str">
        <f>IF(Deník!$W168&lt;&gt;"",IF(Deník!$Y168=Statistika!$F$91,Deník!$W168,""),"")</f>
        <v/>
      </c>
      <c r="GH168" s="233"/>
      <c r="GI168" s="233" t="str">
        <f>IF(Deník!$W168&lt;&gt;"",IF(Deník!$AB168=Statistika!$L$100,Deník!$W168,""),"")</f>
        <v/>
      </c>
      <c r="GJ168" s="233" t="str">
        <f>IF(Deník!$W168&lt;&gt;"",IF(Deník!$AB168=Statistika!$L$101,Deník!$W168,""),"")</f>
        <v/>
      </c>
      <c r="GK168" s="233" t="str">
        <f>IF(Deník!$W168&lt;&gt;"",IF(Deník!$AB168=Statistika!$L$102,Deník!$W168,""),"")</f>
        <v/>
      </c>
      <c r="GL168" s="233" t="str">
        <f>IF(Deník!$W168&lt;&gt;"",IF(Deník!$AB168=Statistika!$L$103,Deník!$W168,""),"")</f>
        <v/>
      </c>
      <c r="GM168" s="233" t="str">
        <f>IF(Deník!$W168&lt;&gt;"",IF(Deník!$AB168=Statistika!$L$104,Deník!$W168,""),"")</f>
        <v/>
      </c>
      <c r="GN168" s="233" t="str">
        <f>IF(Deník!$W168&lt;&gt;"",IF(Deník!$AB168=Statistika!$L$105,Deník!$W168,""),"")</f>
        <v/>
      </c>
      <c r="GO168" s="233" t="str">
        <f>IF(Deník!$W168&lt;&gt;"",IF(Deník!$AB168=Statistika!$L$106,Deník!$W168,""),"")</f>
        <v/>
      </c>
      <c r="GP168" s="233" t="str">
        <f>IF(Deník!$W168&lt;&gt;"",IF(Deník!$AB168=Statistika!$L$107,Deník!$W168,""),"")</f>
        <v/>
      </c>
      <c r="GQ168" s="233" t="str">
        <f>IF(Deník!$W168&lt;&gt;"",IF(Deník!$AB168=Statistika!$L$108,Deník!$W168,""),"")</f>
        <v/>
      </c>
      <c r="GS168" s="233" t="str">
        <f>IF(Deník!$W168&lt;0,IF(Deník!$AC168=Statistika!$F$117,Deník!$W168,""),"")</f>
        <v/>
      </c>
      <c r="GT168" s="233" t="str">
        <f>IF(Deník!$W168&lt;0,IF(Deník!$AC168=Statistika!$F$118,Deník!$W168,""),"")</f>
        <v/>
      </c>
      <c r="GU168" s="233" t="str">
        <f>IF(Deník!$W168&lt;0,IF(Deník!$AC168=Statistika!$F$119,Deník!$W168,""),"")</f>
        <v/>
      </c>
      <c r="GV168" s="233" t="str">
        <f>IF(Deník!$W168&lt;0,IF(Deník!$AC168=Statistika!$F$120,Deník!$W168,""),"")</f>
        <v/>
      </c>
      <c r="GW168" s="233" t="str">
        <f>IF(Deník!$W168&lt;0,IF(Deník!$AC168=Statistika!$F$121,Deník!$W168,""),"")</f>
        <v/>
      </c>
      <c r="GX168" s="233" t="str">
        <f>IF(Deník!$W168&lt;0,IF(Deník!$AC168=Statistika!$F$122,Deník!$W168,""),"")</f>
        <v/>
      </c>
      <c r="GY168" s="233" t="str">
        <f>IF(Deník!$W168&lt;0,IF(Deník!$AC168=Statistika!$F$123,Deník!$W168,""),"")</f>
        <v/>
      </c>
      <c r="GZ168" s="233" t="str">
        <f>IF(Deník!$W168&lt;0,IF(Deník!$AC168=Statistika!$F$124,Deník!$W168,""),"")</f>
        <v/>
      </c>
      <c r="HA168" s="233" t="str">
        <f>IF(Deník!$W168&lt;0,IF(Deník!$AC168=Statistika!$F$125,Deník!$W168,""),"")</f>
        <v/>
      </c>
      <c r="HC168" s="233" t="str">
        <f>IF(Deník!$W168&lt;0,IF(Deník!$AD168=Statistika!$F$133,Deník!$W168,""),"")</f>
        <v/>
      </c>
      <c r="HD168" s="233" t="str">
        <f>IF(Deník!$W168&lt;0,IF(Deník!$AD168=Statistika!$F$134,Deník!$W168,""),"")</f>
        <v/>
      </c>
      <c r="HE168" s="233" t="str">
        <f>IF(Deník!$W168&lt;0,IF(Deník!$AD168=Statistika!$F$135,Deník!$W168,""),"")</f>
        <v/>
      </c>
      <c r="HF168" s="233" t="str">
        <f>IF(Deník!$W168&lt;0,IF(Deník!$AD168=Statistika!$F$136,Deník!$W168,""),"")</f>
        <v/>
      </c>
      <c r="HG168" s="233" t="str">
        <f>IF(Deník!$W168&lt;0,IF(Deník!$AD168=Statistika!$F$137,Deník!$W168,""),"")</f>
        <v/>
      </c>
      <c r="ID168" s="8">
        <f>Tabulka4[[#This Row],[Sloupec3]]</f>
        <v>0</v>
      </c>
      <c r="IE168" s="17" t="str">
        <f>IF(AND([1]Deník!$C168&gt;='[1]Měsíční shrnutí'!$D$1,[1]Deník!$C168&lt;='[1]Měsíční shrnutí'!$F$1),[1]Deník!$X168,"")</f>
        <v/>
      </c>
    </row>
    <row r="169" spans="1:239">
      <c r="A169" s="8">
        <f>Deník!C170</f>
        <v>0</v>
      </c>
      <c r="B169" s="50" t="str">
        <f>Deník!R170</f>
        <v/>
      </c>
      <c r="C169" s="102" t="str">
        <f>IF(AND(Deník!R170&gt;1,Deník!R170&lt;&gt;""),1,"")</f>
        <v/>
      </c>
      <c r="D169" s="102" t="str">
        <f>IF(AND(Deník!R170&lt;=0,Deník!R170&lt;&gt;""),1,"")</f>
        <v/>
      </c>
      <c r="E169" s="103" t="str">
        <f>IF(AND(Deník!R170&gt;=0,Deník!R170&lt;=1),1,"")</f>
        <v/>
      </c>
      <c r="F169" s="79" t="str">
        <f>IF(Deník!R170&lt;&gt;"",Deník!R170+F168,"")</f>
        <v/>
      </c>
      <c r="G169" s="85"/>
      <c r="H169" s="54" t="str">
        <f>IF(MONTH(Deník!$C169)=H$2,IF(AND(Deník!$R169&gt;=0,Deník!$R169&lt;=1),"BE",Deník!$R169),"")</f>
        <v/>
      </c>
      <c r="I169" s="11" t="str">
        <f>IF(MONTH(Deník!$C169)=I$2,IF(AND(Deník!$R169&gt;=0,Deník!$R169&lt;=1),"BE",Deník!$R169),"")</f>
        <v/>
      </c>
      <c r="J169" s="11" t="str">
        <f>IF(MONTH(Deník!$C169)=J$2,IF(AND(Deník!$R169&gt;=0,Deník!$R169&lt;=1),"BE",Deník!$R169),"")</f>
        <v/>
      </c>
      <c r="K169" s="11" t="str">
        <f>IF(MONTH(Deník!$C169)=K$2,IF(AND(Deník!$R169&gt;=0,Deník!$R169&lt;=1),"BE",Deník!$R169),"")</f>
        <v/>
      </c>
      <c r="L169" s="11" t="str">
        <f>IF(MONTH(Deník!$C169)=L$2,IF(AND(Deník!$R169&gt;=0,Deník!$R169&lt;=1),"BE",Deník!$R169),"")</f>
        <v/>
      </c>
      <c r="M169" s="11" t="str">
        <f>IF(MONTH(Deník!$C169)=M$2,IF(AND(Deník!$R169&gt;=0,Deník!$R169&lt;=1),"BE",Deník!$R169),"")</f>
        <v/>
      </c>
      <c r="N169" s="11" t="str">
        <f>IF(MONTH(Deník!$C169)=N$2,IF(AND(Deník!$R169&gt;=0,Deník!$R169&lt;=1),"BE",Deník!$R169),"")</f>
        <v/>
      </c>
      <c r="O169" s="11" t="str">
        <f>IF(MONTH(Deník!$C169)=O$2,IF(AND(Deník!$R169&gt;=0,Deník!$R169&lt;=1),"BE",Deník!$R169),"")</f>
        <v/>
      </c>
      <c r="P169" s="11" t="str">
        <f>IF(MONTH(Deník!$C169)=P$2,IF(AND(Deník!$R169&gt;=0,Deník!$R169&lt;=1),"BE",Deník!$R169),"")</f>
        <v/>
      </c>
      <c r="Q169" s="11" t="str">
        <f>IF(MONTH(Deník!$C169)=Q$2,IF(AND(Deník!$R169&gt;=0,Deník!$R169&lt;=1),"BE",Deník!$R169),"")</f>
        <v/>
      </c>
      <c r="R169" s="11" t="str">
        <f>IF(MONTH(Deník!$C169)=R$2,IF(AND(Deník!$R169&gt;=0,Deník!$R169&lt;=1),"BE",Deník!$R169),"")</f>
        <v/>
      </c>
      <c r="S169" s="57" t="str">
        <f>IF(MONTH(Deník!$C169)=S$2,IF(AND(Deník!$R169&gt;=0,Deník!$R169&lt;=1),"BE",Deník!$R169),"")</f>
        <v/>
      </c>
      <c r="U169" s="12"/>
      <c r="V169" s="12"/>
      <c r="X169" s="600" t="str">
        <f>IF(Deník!$R169&lt;&gt;"",IF(Deník!$B169=Statistika!$F$63,IF(AND(Deník!$R169&gt;=0,Deník!$R169&lt;=1),"BE",Deník!$R169),""),"")</f>
        <v/>
      </c>
      <c r="Y169" s="13" t="str">
        <f>IF(Deník!$R169&lt;&gt;"",IF(Deník!$B169=Statistika!$F$64,IF(AND(Deník!$R169&gt;=0,Deník!$R169&lt;=1),"BE",Deník!$R169),""),"")</f>
        <v/>
      </c>
      <c r="Z169" s="13" t="str">
        <f>IF(Deník!$R169&lt;&gt;"",IF(Deník!$B169=Statistika!$F$65,IF(AND(Deník!$R169&gt;=0,Deník!$R169&lt;=1),"BE",Deník!$R169),""),"")</f>
        <v/>
      </c>
      <c r="AA169" s="13" t="str">
        <f>IF(Deník!$R169&lt;&gt;"",IF(Deník!$B169=Statistika!$F$66,IF(AND(Deník!$R169&gt;=0,Deník!$R169&lt;=1),"BE",Deník!$R169),""),"")</f>
        <v/>
      </c>
      <c r="AB169" s="13" t="str">
        <f>IF(Deník!$R169&lt;&gt;"",IF(Deník!$B169=Statistika!$F$67,IF(AND(Deník!$R169&gt;=0,Deník!$R169&lt;=1),"BE",Deník!$R169),""),"")</f>
        <v/>
      </c>
      <c r="AC169" s="13" t="str">
        <f>IF(Deník!$R169&lt;&gt;"",IF(Deník!$B169=Statistika!$F$68,IF(AND(Deník!$R169&gt;=0,Deník!$R169&lt;=1),"BE",Deník!$R169),""),"")</f>
        <v/>
      </c>
      <c r="AD169" s="13" t="str">
        <f>IF(Deník!$R169&lt;&gt;"",IF(Deník!$B169=Statistika!$F$69,IF(AND(Deník!$R169&gt;=0,Deník!$R169&lt;=1),"BE",Deník!$R169),""),"")</f>
        <v/>
      </c>
      <c r="AE169" s="601" t="str">
        <f>IF(Deník!$R169&lt;&gt;"",IF(Deník!$B169=Statistika!$F$70,IF(AND(Deník!$R169&gt;=0,Deník!$R169&lt;=1),"BE",Deník!$R169),""),"")</f>
        <v/>
      </c>
      <c r="AF169" s="90"/>
      <c r="AG169" s="63" t="str">
        <f>IF(Deník!$R169&lt;&gt;"",IF(Deník!$J169="L",IF(AND(Deník!$R169&gt;=0,Deník!$R169&lt;=1),"BE",Deník!$R169),""),"")</f>
        <v/>
      </c>
      <c r="AH169" s="13" t="str">
        <f>IF(Deník!$R169&lt;&gt;"",IF(Deník!$J169="S",IF(AND(Deník!$R169&gt;=0,Deník!$R169&lt;=1),"BE",Deník!$R169),""),"")</f>
        <v/>
      </c>
      <c r="AI169" s="95"/>
      <c r="AJ169" s="71" t="str">
        <f>IF(Deník!N170&lt;&gt;"",Deník!N170*-1,"")</f>
        <v/>
      </c>
      <c r="AK169" s="88"/>
      <c r="AL169" s="63" t="str">
        <f>IF(WEEKDAY(Deník!$C169,2)=1,IF(AND(Deník!$R169&gt;=0,Deník!$R169&lt;=1),"BE",Deník!$R169),"")</f>
        <v/>
      </c>
      <c r="AM169" s="13" t="str">
        <f>IF(WEEKDAY(Deník!$C169,2)=2,IF(AND(Deník!$R169&gt;=0,Deník!$R169&lt;=1),"BE",Deník!$R169),"")</f>
        <v/>
      </c>
      <c r="AN169" s="13" t="str">
        <f>IF(WEEKDAY(Deník!$C169,2)=3,IF(AND(Deník!$R169&gt;=0,Deník!$R169&lt;=1),"BE",Deník!$R169),"")</f>
        <v/>
      </c>
      <c r="AO169" s="13" t="str">
        <f>IF(WEEKDAY(Deník!$C169,2)=4,IF(AND(Deník!$R169&gt;=0,Deník!$R169&lt;=1),"BE",Deník!$R169),"")</f>
        <v/>
      </c>
      <c r="AP169" s="60" t="str">
        <f>IF(WEEKDAY(Deník!$C169,2)=5,IF(AND(Deník!$R169&gt;=0,Deník!$R169&lt;=1),"BE",Deník!$R169),"")</f>
        <v/>
      </c>
      <c r="AQ169" s="99"/>
      <c r="AR169" s="100">
        <f>Deník!D169</f>
        <v>0</v>
      </c>
      <c r="AS169" s="63" t="str">
        <f>IF(Deník!$D169&lt;&gt;"",IF(AND(Deník!$D169&gt;=AS$2,Deník!$D169&lt;=AS$3),IF(AND(Deník!$R169&gt;=0,Deník!$R169&lt;=1),"BE",Deník!$R169),""),"")</f>
        <v/>
      </c>
      <c r="AT169" s="63" t="str">
        <f>IF(Deník!$D169&lt;&gt;"",IF(AND(Deník!$D169&gt;=AT$2,Deník!$D169&lt;=AT$3),IF(AND(Deník!$R169&gt;=0,Deník!$R169&lt;=1),"BE",Deník!$R169),""),"")</f>
        <v/>
      </c>
      <c r="AU169" s="63" t="str">
        <f>IF(Deník!$D169&lt;&gt;"",IF(AND(Deník!$D169&gt;=AU$2,Deník!$D169&lt;=AU$3),IF(AND(Deník!$R169&gt;=0,Deník!$R169&lt;=1),"BE",Deník!$R169),""),"")</f>
        <v/>
      </c>
      <c r="AV169" s="63" t="str">
        <f>IF(Deník!$D169&lt;&gt;"",IF(AND(Deník!$D169&gt;=AV$2,Deník!$D169&lt;=AV$3),IF(AND(Deník!$R169&gt;=0,Deník!$R169&lt;=1),"BE",Deník!$R169),""),"")</f>
        <v/>
      </c>
      <c r="AW169" s="63" t="str">
        <f>IF(Deník!$D169&lt;&gt;"",IF(AND(Deník!$D169&gt;=AW$2,Deník!$D169&lt;=AW$3),IF(AND(Deník!$R169&gt;=0,Deník!$R169&lt;=1),"BE",Deník!$R169),""),"")</f>
        <v/>
      </c>
      <c r="AX169" s="63" t="str">
        <f>IF(Deník!$D169&lt;&gt;"",IF(AND(Deník!$D169&gt;=AX$2,Deník!$D169&lt;=AX$3),IF(AND(Deník!$R169&gt;=0,Deník!$R169&lt;=1),"BE",Deník!$R169),""),"")</f>
        <v/>
      </c>
      <c r="AY169" s="63" t="str">
        <f>IF(Deník!$D169&lt;&gt;"",IF(AND(Deník!$D169&gt;=AY$2,Deník!$D169&lt;=AY$3),IF(AND(Deník!$R169&gt;=0,Deník!$R169&lt;=1),"BE",Deník!$R169),""),"")</f>
        <v/>
      </c>
      <c r="AZ169" s="63" t="str">
        <f>IF(Deník!$D169&lt;&gt;"",IF(AND(Deník!$D169&gt;=AZ$2,Deník!$D169&lt;=AZ$3),IF(AND(Deník!$R169&gt;=0,Deník!$R169&lt;=1),"BE",Deník!$R169),""),"")</f>
        <v/>
      </c>
      <c r="BA169" s="63" t="str">
        <f>IF(Deník!$D169&lt;&gt;"",IF(AND(Deník!$D169&gt;=BA$2,Deník!$D169&lt;=BA$3),IF(AND(Deník!$R169&gt;=0,Deník!$R169&lt;=1),"BE",Deník!$R169),""),"")</f>
        <v/>
      </c>
      <c r="BB169" s="63" t="str">
        <f>IF(Deník!$D169&lt;&gt;"",IF(AND(Deník!$D169&gt;=BB$2,Deník!$D169&lt;=BB$3),IF(AND(Deník!$R169&gt;=0,Deník!$R169&lt;=1),"BE",Deník!$R169),""),"")</f>
        <v/>
      </c>
      <c r="BC169" s="71" t="str">
        <f>IF(Deník!$D169&lt;&gt;"",IF(AND(Deník!$D169&gt;=BC$2,Deník!$D169&lt;=BC$3),IF(AND(Deník!$R169&gt;=0,Deník!$R169&lt;=1),"BE",Deník!$R169),""),"")</f>
        <v/>
      </c>
      <c r="BD169" s="20" t="str">
        <f>IF(Deník!$J170="S",(Deník!$M170-Deník!$K170),IF(Deník!$J170="L",(Deník!$K170-Deník!$M170),""))</f>
        <v/>
      </c>
      <c r="BE169" s="20" t="str">
        <f>IF(Deník!$J170="S",(Deník!$K170-Deník!$O170),IF(Deník!$J170="L",(Deník!$O170-Deník!$K170),""))</f>
        <v/>
      </c>
      <c r="BF169" s="20" t="str">
        <f>IF(Deník!$J170="S",(Deník!$K170-Deník!$L170),IF(Deník!$J170="L",(Deník!$L170-Deník!$K170),""))</f>
        <v/>
      </c>
      <c r="BG169" s="20" t="str">
        <f>IF(Deník!$J170="S",(Deník!$K170-Deník!$S170),IF(Deník!$J170="L",(Deník!$S170-Deník!$K170),""))</f>
        <v/>
      </c>
      <c r="BH169" s="20" t="str">
        <f>IF(Deník!$J170="S",(Deník!$K170-Deník!$U170),IF(Deník!$J170="L",(Deník!$U170-Deník!$K170),""))</f>
        <v/>
      </c>
      <c r="BI169" s="20" t="str">
        <f>IF(Deník!$R169&gt;1,Deník!$R169,"")</f>
        <v/>
      </c>
      <c r="BJ169" s="20" t="str">
        <f>IF(Deník!$R169&lt;0,Deník!$R169,"")</f>
        <v/>
      </c>
      <c r="BK169" s="17"/>
      <c r="BM169" s="233" t="str">
        <f>IF(Deník!$R169&lt;&gt;"",IF(Deník!$Y169=Statistika!$F$78,IF(AND(Deník!$R169&gt;=0,Deník!$R169&lt;=1),"BE",Deník!$R169),""),"")</f>
        <v/>
      </c>
      <c r="BN169" s="233" t="str">
        <f>IF(Deník!$R169&lt;&gt;"",IF(Deník!$Y169=Statistika!$F$79,IF(AND(Deník!$R169&gt;=0,Deník!$R169&lt;=1),"BE",Deník!$R169),""),"")</f>
        <v/>
      </c>
      <c r="BO169" s="233" t="str">
        <f>IF(Deník!$R169&lt;&gt;"",IF(Deník!$Y169=Statistika!$F$80,IF(AND(Deník!$R169&gt;=0,Deník!$R169&lt;=1),"BE",Deník!$R169),""),"")</f>
        <v/>
      </c>
      <c r="BP169" s="233" t="str">
        <f>IF(Deník!$R169&lt;&gt;"",IF(Deník!$Y169=Statistika!$F$81,IF(AND(Deník!$R169&gt;=0,Deník!$R169&lt;=1),"BE",Deník!$R169),""),"")</f>
        <v/>
      </c>
      <c r="BQ169" s="233" t="str">
        <f>IF(Deník!$R169&lt;&gt;"",IF(Deník!$Y169=Statistika!$F$82,IF(AND(Deník!$R169&gt;=0,Deník!$R169&lt;=1),"BE",Deník!$R169),""),"")</f>
        <v/>
      </c>
      <c r="BR169" s="233" t="str">
        <f>IF(Deník!$R169&lt;&gt;"",IF(Deník!$Y169=Statistika!$F$83,IF(AND(Deník!$R169&gt;=0,Deník!$R169&lt;=1),"BE",Deník!$R169),""),"")</f>
        <v/>
      </c>
      <c r="BS169" s="233" t="str">
        <f>IF(Deník!$R169&lt;&gt;"",IF(Deník!$Y169=Statistika!$F$84,IF(AND(Deník!$R169&gt;=0,Deník!$R169&lt;=1),"BE",Deník!$R169),""),"")</f>
        <v/>
      </c>
      <c r="BT169" s="233" t="str">
        <f>IF(Deník!$R169&lt;&gt;"",IF(Deník!$Y169=Statistika!$F$85,IF(AND(Deník!$R169&gt;=0,Deník!$R169&lt;=1),"BE",Deník!$R169),""),"")</f>
        <v/>
      </c>
      <c r="BU169" s="233" t="str">
        <f>IF(Deník!$R169&lt;&gt;"",IF(Deník!$Y169=Statistika!$F$86,IF(AND(Deník!$R169&gt;=0,Deník!$R169&lt;=1),"BE",Deník!$R169),""),"")</f>
        <v/>
      </c>
      <c r="BV169" s="233" t="str">
        <f>IF(Deník!$R169&lt;&gt;"",IF(Deník!$Y169=Statistika!$F$87,IF(AND(Deník!$R169&gt;=0,Deník!$R169&lt;=1),"BE",Deník!$R169),""),"")</f>
        <v/>
      </c>
      <c r="BW169" s="233" t="str">
        <f>IF(Deník!$R169&lt;&gt;"",IF(Deník!$Y169=Statistika!$F$88,IF(AND(Deník!$R169&gt;=0,Deník!$R169&lt;=1),"BE",Deník!$R169),""),"")</f>
        <v/>
      </c>
      <c r="BX169" s="233" t="str">
        <f>IF(Deník!$R169&lt;&gt;"",IF(Deník!$Y169=Statistika!$F$89,IF(AND(Deník!$R169&gt;=0,Deník!$R169&lt;=1),"BE",Deník!$R169),""),"")</f>
        <v/>
      </c>
      <c r="BY169" s="233" t="str">
        <f>IF(Deník!$R169&lt;&gt;"",IF(Deník!$Y169=Statistika!$F$90,IF(AND(Deník!$R169&gt;=0,Deník!$R169&lt;=1),"BE",Deník!$R169),""),"")</f>
        <v/>
      </c>
      <c r="BZ169" s="233" t="str">
        <f>IF(Deník!$R169&lt;&gt;"",IF(Deník!$Y169=Statistika!$F$91,IF(AND(Deník!$R169&gt;=0,Deník!$R169&lt;=1),"BE",Deník!$R169),""),"")</f>
        <v/>
      </c>
      <c r="CA169" s="233"/>
      <c r="CB169" s="233" t="str">
        <f>IF(Deník!$R169&lt;&gt;"",IF(Deník!$AB169="SL",IF(AND(Deník!$R169&gt;=0,Deník!$R169&lt;=1),"BE",Deník!$R169),""),"")</f>
        <v/>
      </c>
      <c r="CC169" s="233" t="str">
        <f>IF(Deník!$R169&lt;&gt;"",IF(Deník!$AB169="BE10",IF(AND(Deník!$R169&gt;=0,Deník!$R169&lt;=1),"BE",Deník!$R169),""),"")</f>
        <v/>
      </c>
      <c r="CD169" s="233" t="str">
        <f>IF(Deník!$R169&lt;&gt;"",IF(Deník!$AB169="BE15",IF(AND(Deník!$R169&gt;=0,Deník!$R169&lt;=1),"BE",Deník!$R169),""),"")</f>
        <v/>
      </c>
      <c r="CE169" s="233" t="str">
        <f>IF(Deník!$R169&lt;&gt;"",IF(Deník!$AB169="BE20",IF(AND(Deník!$R169&gt;=0,Deník!$R169&lt;=1),"BE",Deník!$R169),""),"")</f>
        <v/>
      </c>
      <c r="CF169" s="233" t="str">
        <f>IF(Deník!$R169&lt;&gt;"",IF(Deník!$AB169="TP1",IF(AND(Deník!$R169&gt;=0,Deník!$R169&lt;=1),"BE",Deník!$R169),""),"")</f>
        <v/>
      </c>
      <c r="CG169" s="233" t="str">
        <f>IF(Deník!$R169&lt;&gt;"",IF(Deník!$AB169="TP2",IF(AND(Deník!$R169&gt;=0,Deník!$R169&lt;=1),"BE",Deník!$R169),""),"")</f>
        <v/>
      </c>
      <c r="CH169" s="233" t="str">
        <f>IF(Deník!$R169&lt;&gt;"",IF(Deník!$AB169="TP3",IF(AND(Deník!$R169&gt;=0,Deník!$R169&lt;=1),"BE",Deník!$R169),""),"")</f>
        <v/>
      </c>
      <c r="CI169" s="233" t="str">
        <f>IF(Deník!$R169&lt;&gt;"",IF(Deník!$AB169="Trailing SL",IF(AND(Deník!$R169&gt;=0,Deník!$R169&lt;=1),"BE",Deník!$R169),""),"")</f>
        <v/>
      </c>
      <c r="CJ169" s="233" t="str">
        <f>IF(Deník!$R169&lt;&gt;"",IF(Deník!$AB169="Manual",IF(AND(Deník!$R169&gt;=0,Deník!$R169&lt;=1),"BE",Deník!$R169),""),"")</f>
        <v/>
      </c>
      <c r="CK169" s="233"/>
      <c r="CL169" s="233" t="str">
        <f>IF(Deník!$R169&lt;0,IF(Deník!$AC169=Statistika!$F$117,Deník!$R169,""),"")</f>
        <v/>
      </c>
      <c r="CM169" s="233" t="str">
        <f>IF(Deník!$R169&lt;0,IF(Deník!$AC169=Statistika!$F$118,Deník!$R169,""),"")</f>
        <v/>
      </c>
      <c r="CN169" s="233" t="str">
        <f>IF(Deník!$R169&lt;0,IF(Deník!$AC169=Statistika!$F$119,Deník!$R169,""),"")</f>
        <v/>
      </c>
      <c r="CO169" s="233" t="str">
        <f>IF(Deník!$R169&lt;0,IF(Deník!$AC169=Statistika!$F$120,Deník!$R169,""),"")</f>
        <v/>
      </c>
      <c r="CP169" s="233" t="str">
        <f>IF(Deník!$R169&lt;0,IF(Deník!$AC169=Statistika!$F$121,Deník!$R169,""),"")</f>
        <v/>
      </c>
      <c r="CQ169" s="233" t="str">
        <f>IF(Deník!$R169&lt;0,IF(Deník!$AC169=Statistika!$F$122,Deník!$R169,""),"")</f>
        <v/>
      </c>
      <c r="CR169" s="233" t="str">
        <f>IF(Deník!$R169&lt;0,IF(Deník!$AC169=Statistika!$F$123,Deník!$R169,""),"")</f>
        <v/>
      </c>
      <c r="CS169" s="233" t="str">
        <f>IF(Deník!$R169&lt;0,IF(Deník!$AC169=Statistika!$F$124,Deník!$R169,""),"")</f>
        <v/>
      </c>
      <c r="CT169" s="233" t="str">
        <f>IF(Deník!$R169&lt;0,IF(Deník!$AC169=Statistika!$F$125,Deník!$R169,""),"")</f>
        <v/>
      </c>
      <c r="CU169" s="233"/>
      <c r="CV169" s="233" t="str">
        <f>IF(Deník!$R169&lt;0,IF(Deník!$AD169=$CV$2,Deník!$R169,""),"")</f>
        <v/>
      </c>
      <c r="CW169" s="233" t="str">
        <f>IF(Deník!$R169&lt;0,IF(Deník!$AD169=$CW$2,Deník!$R169,""),"")</f>
        <v/>
      </c>
      <c r="CX169" s="233" t="str">
        <f>IF(Deník!$R169&lt;0,IF(Deník!$AD169=$CX$2,Deník!$R169,""),"")</f>
        <v/>
      </c>
      <c r="CY169" s="233" t="str">
        <f>IF(Deník!$R169&lt;0,IF(Deník!$AD169=$CY$2,Deník!$R169,""),"")</f>
        <v/>
      </c>
      <c r="CZ169" s="233" t="str">
        <f>IF(Deník!$R169&lt;0,IF(Deník!$AD169=$CZ$2,Deník!$R169,""),"")</f>
        <v/>
      </c>
      <c r="DL169" s="221">
        <f t="shared" si="10"/>
        <v>93847.029999999984</v>
      </c>
      <c r="DM169" s="220">
        <f t="shared" si="9"/>
        <v>-6.1529700000000132E-2</v>
      </c>
      <c r="DO169" s="50">
        <f>Deník!W170</f>
        <v>0</v>
      </c>
      <c r="DP169" s="102" t="str">
        <f>IF(AND(Deník!W170&gt;0),1,"")</f>
        <v/>
      </c>
      <c r="DQ169" s="102">
        <f>IF(AND(Deník!W170&lt;=0),1,"")</f>
        <v>1</v>
      </c>
      <c r="DR169" s="227"/>
      <c r="DS169" s="228"/>
      <c r="DT169" s="85"/>
      <c r="DU169" s="54">
        <f>IF(MONTH(Deník!$C169)=DU$2,Deník!$W169,"")</f>
        <v>0</v>
      </c>
      <c r="DV169" s="222" t="str">
        <f>IF(MONTH(Deník!$C169)=DV$2,Deník!$W169,"")</f>
        <v/>
      </c>
      <c r="DW169" s="222" t="str">
        <f>IF(MONTH(Deník!$C169)=DW$2,Deník!$W169,"")</f>
        <v/>
      </c>
      <c r="DX169" s="222" t="str">
        <f>IF(MONTH(Deník!$C169)=DX$2,Deník!$W169,"")</f>
        <v/>
      </c>
      <c r="DY169" s="222" t="str">
        <f>IF(MONTH(Deník!$C169)=DY$2,Deník!$W169,"")</f>
        <v/>
      </c>
      <c r="DZ169" s="222" t="str">
        <f>IF(MONTH(Deník!$C169)=DZ$2,Deník!$W169,"")</f>
        <v/>
      </c>
      <c r="EA169" s="222" t="str">
        <f>IF(MONTH(Deník!$C169)=EA$2,Deník!$W169,"")</f>
        <v/>
      </c>
      <c r="EB169" s="222" t="str">
        <f>IF(MONTH(Deník!$C169)=EB$2,Deník!$W169,"")</f>
        <v/>
      </c>
      <c r="EC169" s="222" t="str">
        <f>IF(MONTH(Deník!$C169)=EC$2,Deník!$W169,"")</f>
        <v/>
      </c>
      <c r="ED169" s="222" t="str">
        <f>IF(MONTH(Deník!$C169)=ED$2,Deník!$W169,"")</f>
        <v/>
      </c>
      <c r="EE169" s="222" t="str">
        <f>IF(MONTH(Deník!$C169)=EE$2,Deník!$W169,"")</f>
        <v/>
      </c>
      <c r="EF169" s="222" t="str">
        <f>IF(MONTH(Deník!$C169)=EF$2,Deník!$W169,"")</f>
        <v/>
      </c>
      <c r="EI169" s="600" t="str">
        <f>IF(Deník!$W169&lt;&gt;"",IF(Deník!$B169=Statistika!$F$63,Deník!$W169,""),"")</f>
        <v/>
      </c>
      <c r="EJ169" s="13" t="str">
        <f>IF(Deník!$W169&lt;&gt;"",IF(Deník!$B169=Statistika!$F$64,Deník!$W169,""),"")</f>
        <v/>
      </c>
      <c r="EK169" s="13" t="str">
        <f>IF(Deník!$W169&lt;&gt;"",IF(Deník!$B169=Statistika!$F$65,Deník!$W169,""),"")</f>
        <v/>
      </c>
      <c r="EL169" s="13" t="str">
        <f>IF(Deník!$W169&lt;&gt;"",IF(Deník!$B169=Statistika!$F$66,Deník!$W169,""),"")</f>
        <v/>
      </c>
      <c r="EM169" s="13" t="str">
        <f>IF(Deník!$W169&lt;&gt;"",IF(Deník!$B169=Statistika!$F$67,Deník!$W169,""),"")</f>
        <v/>
      </c>
      <c r="EN169" s="13" t="str">
        <f>IF(Deník!$W169&lt;&gt;"",IF(Deník!$B169=Statistika!$F$68,Deník!$W169,""),"")</f>
        <v/>
      </c>
      <c r="EO169" s="13" t="str">
        <f>IF(Deník!$W169&lt;&gt;"",IF(Deník!$B169=Statistika!$F$69,Deník!$W169,""),"")</f>
        <v/>
      </c>
      <c r="EP169" s="601" t="str">
        <f>IF(Deník!$W169&lt;&gt;"",IF(Deník!$B169=Statistika!$F$70,Deník!$W169,""),"")</f>
        <v/>
      </c>
      <c r="EQ169" s="90"/>
      <c r="ER169" s="63" t="str">
        <f>IF(Deník!$W169&lt;&gt;"",IF(Deník!$J169="L",Deník!$W169,""),"")</f>
        <v/>
      </c>
      <c r="ES169" s="13" t="str">
        <f>IF(Deník!$W169&lt;&gt;"",IF(Deník!$J169="S",Deník!$W169,""),"")</f>
        <v/>
      </c>
      <c r="ET169" s="95"/>
      <c r="EU169" s="88"/>
      <c r="EV169" s="63" t="str">
        <f>IF(WEEKDAY(Deník!$C169,2)=1,Deník!$W169,"")</f>
        <v/>
      </c>
      <c r="EW169" s="13" t="str">
        <f>IF(WEEKDAY(Deník!$C169,2)=2,Deník!$W169,"")</f>
        <v/>
      </c>
      <c r="EX169" s="13" t="str">
        <f>IF(WEEKDAY(Deník!$C169,2)=3,Deník!$W169,"")</f>
        <v/>
      </c>
      <c r="EY169" s="13" t="str">
        <f>IF(WEEKDAY(Deník!$C169,2)=4,Deník!$W169,"")</f>
        <v/>
      </c>
      <c r="EZ169" s="60" t="str">
        <f>IF(WEEKDAY(Deník!$C169,2)=5,Deník!$W169,"")</f>
        <v/>
      </c>
      <c r="FA169" s="99"/>
      <c r="FB169" s="100">
        <f>Deník!D169</f>
        <v>0</v>
      </c>
      <c r="FC169" s="63">
        <f>IF($FB169&lt;&gt;"",IF(AND($FB169&gt;=FC$2,$FB169&lt;=FC$3),Deník!$W169,""))</f>
        <v>0</v>
      </c>
      <c r="FD169" s="63" t="str">
        <f>IF($FB169&lt;&gt;"",IF(AND($FB169&gt;=FD$2,$FB169&lt;=FD$3),Deník!$W169,""))</f>
        <v/>
      </c>
      <c r="FE169" s="63" t="str">
        <f>IF($FB169&lt;&gt;"",IF(AND($FB169&gt;=FE$2,$FB169&lt;=FE$3),Deník!$W169,""))</f>
        <v/>
      </c>
      <c r="FF169" s="63" t="str">
        <f>IF($FB169&lt;&gt;"",IF(AND($FB169&gt;=FF$2,$FB169&lt;=FF$3),Deník!$W169,""))</f>
        <v/>
      </c>
      <c r="FG169" s="63" t="str">
        <f>IF($FB169&lt;&gt;"",IF(AND($FB169&gt;=FG$2,$FB169&lt;=FG$3),Deník!$W169,""))</f>
        <v/>
      </c>
      <c r="FH169" s="63" t="str">
        <f>IF($FB169&lt;&gt;"",IF(AND($FB169&gt;=FH$2,$FB169&lt;=FH$3),Deník!$W169,""))</f>
        <v/>
      </c>
      <c r="FI169" s="63" t="str">
        <f>IF($FB169&lt;&gt;"",IF(AND($FB169&gt;=FI$2,$FB169&lt;=FI$3),Deník!$W169,""))</f>
        <v/>
      </c>
      <c r="FJ169" s="63" t="str">
        <f>IF($FB169&lt;&gt;"",IF(AND($FB169&gt;=FJ$2,$FB169&lt;=FJ$3),Deník!$W169,""))</f>
        <v/>
      </c>
      <c r="FK169" s="63" t="str">
        <f>IF($FB169&lt;&gt;"",IF(AND($FB169&gt;=FK$2,$FB169&lt;=FK$3),Deník!$W169,""))</f>
        <v/>
      </c>
      <c r="FL169" s="63" t="str">
        <f>IF($FB169&lt;&gt;"",IF(AND($FB169&gt;=FL$2,$FB169&lt;=FL$3),Deník!$W169,""))</f>
        <v/>
      </c>
      <c r="FM169" s="63" t="str">
        <f>IF($FB169&lt;&gt;"",IF(AND($FB169&gt;=FM$2,$FB169&lt;=FM$3),Deník!$W169,""))</f>
        <v/>
      </c>
      <c r="FN169" s="13"/>
      <c r="FO169" s="20" t="str">
        <f>IF(Deník!$W169&gt;1,Deník!$W169,"")</f>
        <v/>
      </c>
      <c r="FP169" s="20" t="str">
        <f>IF(Deník!$W169&lt;0,Deník!$W169,"")</f>
        <v/>
      </c>
      <c r="FQ169" s="17"/>
      <c r="FS169" s="233"/>
      <c r="FT169" s="233" t="str">
        <f>IF(Deník!$W169&lt;&gt;"",IF(Deník!$Y169=Statistika!$F$78,Deník!$W169,""),"")</f>
        <v/>
      </c>
      <c r="FU169" s="233" t="str">
        <f>IF(Deník!$W169&lt;&gt;"",IF(Deník!$Y169=Statistika!$F$79,Deník!$W169,""),"")</f>
        <v/>
      </c>
      <c r="FV169" s="233" t="str">
        <f>IF(Deník!$W169&lt;&gt;"",IF(Deník!$Y169=Statistika!$F$80,Deník!$W169,""),"")</f>
        <v/>
      </c>
      <c r="FW169" s="233" t="str">
        <f>IF(Deník!$W169&lt;&gt;"",IF(Deník!$Y169=Statistika!$F$81,Deník!$W169,""),"")</f>
        <v/>
      </c>
      <c r="FX169" s="233" t="str">
        <f>IF(Deník!$W169&lt;&gt;"",IF(Deník!$Y169=Statistika!$F$82,Deník!$W169,""),"")</f>
        <v/>
      </c>
      <c r="FY169" s="233" t="str">
        <f>IF(Deník!$W169&lt;&gt;"",IF(Deník!$Y169=Statistika!$F$83,Deník!$W169,""),"")</f>
        <v/>
      </c>
      <c r="FZ169" s="233" t="str">
        <f>IF(Deník!$W169&lt;&gt;"",IF(Deník!$Y169=Statistika!$F$84,Deník!$W169,""),"")</f>
        <v/>
      </c>
      <c r="GA169" s="233" t="str">
        <f>IF(Deník!$W169&lt;&gt;"",IF(Deník!$Y169=Statistika!$F$85,Deník!$W169,""),"")</f>
        <v/>
      </c>
      <c r="GB169" s="233" t="str">
        <f>IF(Deník!$W169&lt;&gt;"",IF(Deník!$Y169=Statistika!$F$86,Deník!$W169,""),"")</f>
        <v/>
      </c>
      <c r="GC169" s="233" t="str">
        <f>IF(Deník!$W169&lt;&gt;"",IF(Deník!$Y169=Statistika!$F$87,Deník!$W169,""),"")</f>
        <v/>
      </c>
      <c r="GD169" s="233" t="str">
        <f>IF(Deník!$W169&lt;&gt;"",IF(Deník!$Y169=Statistika!$F$88,Deník!$W169,""),"")</f>
        <v/>
      </c>
      <c r="GE169" s="233" t="str">
        <f>IF(Deník!$W169&lt;&gt;"",IF(Deník!$Y169=Statistika!$F$89,Deník!$W169,""),"")</f>
        <v/>
      </c>
      <c r="GF169" s="233" t="str">
        <f>IF(Deník!$W169&lt;&gt;"",IF(Deník!$Y169=Statistika!$F$90,Deník!$W169,""),"")</f>
        <v/>
      </c>
      <c r="GG169" s="233" t="str">
        <f>IF(Deník!$W169&lt;&gt;"",IF(Deník!$Y169=Statistika!$F$91,Deník!$W169,""),"")</f>
        <v/>
      </c>
      <c r="GH169" s="233"/>
      <c r="GI169" s="233" t="str">
        <f>IF(Deník!$W169&lt;&gt;"",IF(Deník!$AB169=Statistika!$L$100,Deník!$W169,""),"")</f>
        <v/>
      </c>
      <c r="GJ169" s="233" t="str">
        <f>IF(Deník!$W169&lt;&gt;"",IF(Deník!$AB169=Statistika!$L$101,Deník!$W169,""),"")</f>
        <v/>
      </c>
      <c r="GK169" s="233" t="str">
        <f>IF(Deník!$W169&lt;&gt;"",IF(Deník!$AB169=Statistika!$L$102,Deník!$W169,""),"")</f>
        <v/>
      </c>
      <c r="GL169" s="233" t="str">
        <f>IF(Deník!$W169&lt;&gt;"",IF(Deník!$AB169=Statistika!$L$103,Deník!$W169,""),"")</f>
        <v/>
      </c>
      <c r="GM169" s="233" t="str">
        <f>IF(Deník!$W169&lt;&gt;"",IF(Deník!$AB169=Statistika!$L$104,Deník!$W169,""),"")</f>
        <v/>
      </c>
      <c r="GN169" s="233" t="str">
        <f>IF(Deník!$W169&lt;&gt;"",IF(Deník!$AB169=Statistika!$L$105,Deník!$W169,""),"")</f>
        <v/>
      </c>
      <c r="GO169" s="233" t="str">
        <f>IF(Deník!$W169&lt;&gt;"",IF(Deník!$AB169=Statistika!$L$106,Deník!$W169,""),"")</f>
        <v/>
      </c>
      <c r="GP169" s="233" t="str">
        <f>IF(Deník!$W169&lt;&gt;"",IF(Deník!$AB169=Statistika!$L$107,Deník!$W169,""),"")</f>
        <v/>
      </c>
      <c r="GQ169" s="233" t="str">
        <f>IF(Deník!$W169&lt;&gt;"",IF(Deník!$AB169=Statistika!$L$108,Deník!$W169,""),"")</f>
        <v/>
      </c>
      <c r="GS169" s="233" t="str">
        <f>IF(Deník!$W169&lt;0,IF(Deník!$AC169=Statistika!$F$117,Deník!$W169,""),"")</f>
        <v/>
      </c>
      <c r="GT169" s="233" t="str">
        <f>IF(Deník!$W169&lt;0,IF(Deník!$AC169=Statistika!$F$118,Deník!$W169,""),"")</f>
        <v/>
      </c>
      <c r="GU169" s="233" t="str">
        <f>IF(Deník!$W169&lt;0,IF(Deník!$AC169=Statistika!$F$119,Deník!$W169,""),"")</f>
        <v/>
      </c>
      <c r="GV169" s="233" t="str">
        <f>IF(Deník!$W169&lt;0,IF(Deník!$AC169=Statistika!$F$120,Deník!$W169,""),"")</f>
        <v/>
      </c>
      <c r="GW169" s="233" t="str">
        <f>IF(Deník!$W169&lt;0,IF(Deník!$AC169=Statistika!$F$121,Deník!$W169,""),"")</f>
        <v/>
      </c>
      <c r="GX169" s="233" t="str">
        <f>IF(Deník!$W169&lt;0,IF(Deník!$AC169=Statistika!$F$122,Deník!$W169,""),"")</f>
        <v/>
      </c>
      <c r="GY169" s="233" t="str">
        <f>IF(Deník!$W169&lt;0,IF(Deník!$AC169=Statistika!$F$123,Deník!$W169,""),"")</f>
        <v/>
      </c>
      <c r="GZ169" s="233" t="str">
        <f>IF(Deník!$W169&lt;0,IF(Deník!$AC169=Statistika!$F$124,Deník!$W169,""),"")</f>
        <v/>
      </c>
      <c r="HA169" s="233" t="str">
        <f>IF(Deník!$W169&lt;0,IF(Deník!$AC169=Statistika!$F$125,Deník!$W169,""),"")</f>
        <v/>
      </c>
      <c r="HC169" s="233" t="str">
        <f>IF(Deník!$W169&lt;0,IF(Deník!$AD169=Statistika!$F$133,Deník!$W169,""),"")</f>
        <v/>
      </c>
      <c r="HD169" s="233" t="str">
        <f>IF(Deník!$W169&lt;0,IF(Deník!$AD169=Statistika!$F$134,Deník!$W169,""),"")</f>
        <v/>
      </c>
      <c r="HE169" s="233" t="str">
        <f>IF(Deník!$W169&lt;0,IF(Deník!$AD169=Statistika!$F$135,Deník!$W169,""),"")</f>
        <v/>
      </c>
      <c r="HF169" s="233" t="str">
        <f>IF(Deník!$W169&lt;0,IF(Deník!$AD169=Statistika!$F$136,Deník!$W169,""),"")</f>
        <v/>
      </c>
      <c r="HG169" s="233" t="str">
        <f>IF(Deník!$W169&lt;0,IF(Deník!$AD169=Statistika!$F$137,Deník!$W169,""),"")</f>
        <v/>
      </c>
      <c r="ID169" s="8">
        <f>Tabulka4[[#This Row],[Sloupec3]]</f>
        <v>0</v>
      </c>
      <c r="IE169" s="17" t="str">
        <f>IF(AND([1]Deník!$C169&gt;='[1]Měsíční shrnutí'!$D$1,[1]Deník!$C169&lt;='[1]Měsíční shrnutí'!$F$1),[1]Deník!$X169,"")</f>
        <v/>
      </c>
    </row>
    <row r="170" spans="1:239">
      <c r="A170" s="8">
        <f>Deník!C171</f>
        <v>0</v>
      </c>
      <c r="B170" s="50" t="str">
        <f>Deník!R171</f>
        <v/>
      </c>
      <c r="C170" s="102" t="str">
        <f>IF(AND(Deník!R171&gt;1,Deník!R171&lt;&gt;""),1,"")</f>
        <v/>
      </c>
      <c r="D170" s="102" t="str">
        <f>IF(AND(Deník!R171&lt;=0,Deník!R171&lt;&gt;""),1,"")</f>
        <v/>
      </c>
      <c r="E170" s="103" t="str">
        <f>IF(AND(Deník!R171&gt;=0,Deník!R171&lt;=1),1,"")</f>
        <v/>
      </c>
      <c r="F170" s="79" t="str">
        <f>IF(Deník!R171&lt;&gt;"",Deník!R171+F169,"")</f>
        <v/>
      </c>
      <c r="G170" s="85"/>
      <c r="H170" s="54" t="str">
        <f>IF(MONTH(Deník!$C170)=H$2,IF(AND(Deník!$R170&gt;=0,Deník!$R170&lt;=1),"BE",Deník!$R170),"")</f>
        <v/>
      </c>
      <c r="I170" s="11" t="str">
        <f>IF(MONTH(Deník!$C170)=I$2,IF(AND(Deník!$R170&gt;=0,Deník!$R170&lt;=1),"BE",Deník!$R170),"")</f>
        <v/>
      </c>
      <c r="J170" s="11" t="str">
        <f>IF(MONTH(Deník!$C170)=J$2,IF(AND(Deník!$R170&gt;=0,Deník!$R170&lt;=1),"BE",Deník!$R170),"")</f>
        <v/>
      </c>
      <c r="K170" s="11" t="str">
        <f>IF(MONTH(Deník!$C170)=K$2,IF(AND(Deník!$R170&gt;=0,Deník!$R170&lt;=1),"BE",Deník!$R170),"")</f>
        <v/>
      </c>
      <c r="L170" s="11" t="str">
        <f>IF(MONTH(Deník!$C170)=L$2,IF(AND(Deník!$R170&gt;=0,Deník!$R170&lt;=1),"BE",Deník!$R170),"")</f>
        <v/>
      </c>
      <c r="M170" s="11" t="str">
        <f>IF(MONTH(Deník!$C170)=M$2,IF(AND(Deník!$R170&gt;=0,Deník!$R170&lt;=1),"BE",Deník!$R170),"")</f>
        <v/>
      </c>
      <c r="N170" s="11" t="str">
        <f>IF(MONTH(Deník!$C170)=N$2,IF(AND(Deník!$R170&gt;=0,Deník!$R170&lt;=1),"BE",Deník!$R170),"")</f>
        <v/>
      </c>
      <c r="O170" s="11" t="str">
        <f>IF(MONTH(Deník!$C170)=O$2,IF(AND(Deník!$R170&gt;=0,Deník!$R170&lt;=1),"BE",Deník!$R170),"")</f>
        <v/>
      </c>
      <c r="P170" s="11" t="str">
        <f>IF(MONTH(Deník!$C170)=P$2,IF(AND(Deník!$R170&gt;=0,Deník!$R170&lt;=1),"BE",Deník!$R170),"")</f>
        <v/>
      </c>
      <c r="Q170" s="11" t="str">
        <f>IF(MONTH(Deník!$C170)=Q$2,IF(AND(Deník!$R170&gt;=0,Deník!$R170&lt;=1),"BE",Deník!$R170),"")</f>
        <v/>
      </c>
      <c r="R170" s="11" t="str">
        <f>IF(MONTH(Deník!$C170)=R$2,IF(AND(Deník!$R170&gt;=0,Deník!$R170&lt;=1),"BE",Deník!$R170),"")</f>
        <v/>
      </c>
      <c r="S170" s="57" t="str">
        <f>IF(MONTH(Deník!$C170)=S$2,IF(AND(Deník!$R170&gt;=0,Deník!$R170&lt;=1),"BE",Deník!$R170),"")</f>
        <v/>
      </c>
      <c r="U170" s="12"/>
      <c r="V170" s="12"/>
      <c r="X170" s="600" t="str">
        <f>IF(Deník!$R170&lt;&gt;"",IF(Deník!$B170=Statistika!$F$63,IF(AND(Deník!$R170&gt;=0,Deník!$R170&lt;=1),"BE",Deník!$R170),""),"")</f>
        <v/>
      </c>
      <c r="Y170" s="13" t="str">
        <f>IF(Deník!$R170&lt;&gt;"",IF(Deník!$B170=Statistika!$F$64,IF(AND(Deník!$R170&gt;=0,Deník!$R170&lt;=1),"BE",Deník!$R170),""),"")</f>
        <v/>
      </c>
      <c r="Z170" s="13" t="str">
        <f>IF(Deník!$R170&lt;&gt;"",IF(Deník!$B170=Statistika!$F$65,IF(AND(Deník!$R170&gt;=0,Deník!$R170&lt;=1),"BE",Deník!$R170),""),"")</f>
        <v/>
      </c>
      <c r="AA170" s="13" t="str">
        <f>IF(Deník!$R170&lt;&gt;"",IF(Deník!$B170=Statistika!$F$66,IF(AND(Deník!$R170&gt;=0,Deník!$R170&lt;=1),"BE",Deník!$R170),""),"")</f>
        <v/>
      </c>
      <c r="AB170" s="13" t="str">
        <f>IF(Deník!$R170&lt;&gt;"",IF(Deník!$B170=Statistika!$F$67,IF(AND(Deník!$R170&gt;=0,Deník!$R170&lt;=1),"BE",Deník!$R170),""),"")</f>
        <v/>
      </c>
      <c r="AC170" s="13" t="str">
        <f>IF(Deník!$R170&lt;&gt;"",IF(Deník!$B170=Statistika!$F$68,IF(AND(Deník!$R170&gt;=0,Deník!$R170&lt;=1),"BE",Deník!$R170),""),"")</f>
        <v/>
      </c>
      <c r="AD170" s="13" t="str">
        <f>IF(Deník!$R170&lt;&gt;"",IF(Deník!$B170=Statistika!$F$69,IF(AND(Deník!$R170&gt;=0,Deník!$R170&lt;=1),"BE",Deník!$R170),""),"")</f>
        <v/>
      </c>
      <c r="AE170" s="601" t="str">
        <f>IF(Deník!$R170&lt;&gt;"",IF(Deník!$B170=Statistika!$F$70,IF(AND(Deník!$R170&gt;=0,Deník!$R170&lt;=1),"BE",Deník!$R170),""),"")</f>
        <v/>
      </c>
      <c r="AF170" s="90"/>
      <c r="AG170" s="63" t="str">
        <f>IF(Deník!$R170&lt;&gt;"",IF(Deník!$J170="L",IF(AND(Deník!$R170&gt;=0,Deník!$R170&lt;=1),"BE",Deník!$R170),""),"")</f>
        <v/>
      </c>
      <c r="AH170" s="13" t="str">
        <f>IF(Deník!$R170&lt;&gt;"",IF(Deník!$J170="S",IF(AND(Deník!$R170&gt;=0,Deník!$R170&lt;=1),"BE",Deník!$R170),""),"")</f>
        <v/>
      </c>
      <c r="AI170" s="95"/>
      <c r="AJ170" s="71" t="str">
        <f>IF(Deník!N171&lt;&gt;"",Deník!N171*-1,"")</f>
        <v/>
      </c>
      <c r="AK170" s="88"/>
      <c r="AL170" s="63" t="str">
        <f>IF(WEEKDAY(Deník!$C170,2)=1,IF(AND(Deník!$R170&gt;=0,Deník!$R170&lt;=1),"BE",Deník!$R170),"")</f>
        <v/>
      </c>
      <c r="AM170" s="13" t="str">
        <f>IF(WEEKDAY(Deník!$C170,2)=2,IF(AND(Deník!$R170&gt;=0,Deník!$R170&lt;=1),"BE",Deník!$R170),"")</f>
        <v/>
      </c>
      <c r="AN170" s="13" t="str">
        <f>IF(WEEKDAY(Deník!$C170,2)=3,IF(AND(Deník!$R170&gt;=0,Deník!$R170&lt;=1),"BE",Deník!$R170),"")</f>
        <v/>
      </c>
      <c r="AO170" s="13" t="str">
        <f>IF(WEEKDAY(Deník!$C170,2)=4,IF(AND(Deník!$R170&gt;=0,Deník!$R170&lt;=1),"BE",Deník!$R170),"")</f>
        <v/>
      </c>
      <c r="AP170" s="60" t="str">
        <f>IF(WEEKDAY(Deník!$C170,2)=5,IF(AND(Deník!$R170&gt;=0,Deník!$R170&lt;=1),"BE",Deník!$R170),"")</f>
        <v/>
      </c>
      <c r="AQ170" s="99"/>
      <c r="AR170" s="100">
        <f>Deník!D170</f>
        <v>0</v>
      </c>
      <c r="AS170" s="63" t="str">
        <f>IF(Deník!$D170&lt;&gt;"",IF(AND(Deník!$D170&gt;=AS$2,Deník!$D170&lt;=AS$3),IF(AND(Deník!$R170&gt;=0,Deník!$R170&lt;=1),"BE",Deník!$R170),""),"")</f>
        <v/>
      </c>
      <c r="AT170" s="63" t="str">
        <f>IF(Deník!$D170&lt;&gt;"",IF(AND(Deník!$D170&gt;=AT$2,Deník!$D170&lt;=AT$3),IF(AND(Deník!$R170&gt;=0,Deník!$R170&lt;=1),"BE",Deník!$R170),""),"")</f>
        <v/>
      </c>
      <c r="AU170" s="63" t="str">
        <f>IF(Deník!$D170&lt;&gt;"",IF(AND(Deník!$D170&gt;=AU$2,Deník!$D170&lt;=AU$3),IF(AND(Deník!$R170&gt;=0,Deník!$R170&lt;=1),"BE",Deník!$R170),""),"")</f>
        <v/>
      </c>
      <c r="AV170" s="63" t="str">
        <f>IF(Deník!$D170&lt;&gt;"",IF(AND(Deník!$D170&gt;=AV$2,Deník!$D170&lt;=AV$3),IF(AND(Deník!$R170&gt;=0,Deník!$R170&lt;=1),"BE",Deník!$R170),""),"")</f>
        <v/>
      </c>
      <c r="AW170" s="63" t="str">
        <f>IF(Deník!$D170&lt;&gt;"",IF(AND(Deník!$D170&gt;=AW$2,Deník!$D170&lt;=AW$3),IF(AND(Deník!$R170&gt;=0,Deník!$R170&lt;=1),"BE",Deník!$R170),""),"")</f>
        <v/>
      </c>
      <c r="AX170" s="63" t="str">
        <f>IF(Deník!$D170&lt;&gt;"",IF(AND(Deník!$D170&gt;=AX$2,Deník!$D170&lt;=AX$3),IF(AND(Deník!$R170&gt;=0,Deník!$R170&lt;=1),"BE",Deník!$R170),""),"")</f>
        <v/>
      </c>
      <c r="AY170" s="63" t="str">
        <f>IF(Deník!$D170&lt;&gt;"",IF(AND(Deník!$D170&gt;=AY$2,Deník!$D170&lt;=AY$3),IF(AND(Deník!$R170&gt;=0,Deník!$R170&lt;=1),"BE",Deník!$R170),""),"")</f>
        <v/>
      </c>
      <c r="AZ170" s="63" t="str">
        <f>IF(Deník!$D170&lt;&gt;"",IF(AND(Deník!$D170&gt;=AZ$2,Deník!$D170&lt;=AZ$3),IF(AND(Deník!$R170&gt;=0,Deník!$R170&lt;=1),"BE",Deník!$R170),""),"")</f>
        <v/>
      </c>
      <c r="BA170" s="63" t="str">
        <f>IF(Deník!$D170&lt;&gt;"",IF(AND(Deník!$D170&gt;=BA$2,Deník!$D170&lt;=BA$3),IF(AND(Deník!$R170&gt;=0,Deník!$R170&lt;=1),"BE",Deník!$R170),""),"")</f>
        <v/>
      </c>
      <c r="BB170" s="63" t="str">
        <f>IF(Deník!$D170&lt;&gt;"",IF(AND(Deník!$D170&gt;=BB$2,Deník!$D170&lt;=BB$3),IF(AND(Deník!$R170&gt;=0,Deník!$R170&lt;=1),"BE",Deník!$R170),""),"")</f>
        <v/>
      </c>
      <c r="BC170" s="71" t="str">
        <f>IF(Deník!$D170&lt;&gt;"",IF(AND(Deník!$D170&gt;=BC$2,Deník!$D170&lt;=BC$3),IF(AND(Deník!$R170&gt;=0,Deník!$R170&lt;=1),"BE",Deník!$R170),""),"")</f>
        <v/>
      </c>
      <c r="BD170" s="20" t="str">
        <f>IF(Deník!$J171="S",(Deník!$M171-Deník!$K171),IF(Deník!$J171="L",(Deník!$K171-Deník!$M171),""))</f>
        <v/>
      </c>
      <c r="BE170" s="20" t="str">
        <f>IF(Deník!$J171="S",(Deník!$K171-Deník!$O171),IF(Deník!$J171="L",(Deník!$O171-Deník!$K171),""))</f>
        <v/>
      </c>
      <c r="BF170" s="20" t="str">
        <f>IF(Deník!$J171="S",(Deník!$K171-Deník!$L171),IF(Deník!$J171="L",(Deník!$L171-Deník!$K171),""))</f>
        <v/>
      </c>
      <c r="BG170" s="20" t="str">
        <f>IF(Deník!$J171="S",(Deník!$K171-Deník!$S171),IF(Deník!$J171="L",(Deník!$S171-Deník!$K171),""))</f>
        <v/>
      </c>
      <c r="BH170" s="20" t="str">
        <f>IF(Deník!$J171="S",(Deník!$K171-Deník!$U171),IF(Deník!$J171="L",(Deník!$U171-Deník!$K171),""))</f>
        <v/>
      </c>
      <c r="BI170" s="20" t="str">
        <f>IF(Deník!$R170&gt;1,Deník!$R170,"")</f>
        <v/>
      </c>
      <c r="BJ170" s="20" t="str">
        <f>IF(Deník!$R170&lt;0,Deník!$R170,"")</f>
        <v/>
      </c>
      <c r="BK170" s="17"/>
      <c r="BM170" s="233" t="str">
        <f>IF(Deník!$R170&lt;&gt;"",IF(Deník!$Y170=Statistika!$F$78,IF(AND(Deník!$R170&gt;=0,Deník!$R170&lt;=1),"BE",Deník!$R170),""),"")</f>
        <v/>
      </c>
      <c r="BN170" s="233" t="str">
        <f>IF(Deník!$R170&lt;&gt;"",IF(Deník!$Y170=Statistika!$F$79,IF(AND(Deník!$R170&gt;=0,Deník!$R170&lt;=1),"BE",Deník!$R170),""),"")</f>
        <v/>
      </c>
      <c r="BO170" s="233" t="str">
        <f>IF(Deník!$R170&lt;&gt;"",IF(Deník!$Y170=Statistika!$F$80,IF(AND(Deník!$R170&gt;=0,Deník!$R170&lt;=1),"BE",Deník!$R170),""),"")</f>
        <v/>
      </c>
      <c r="BP170" s="233" t="str">
        <f>IF(Deník!$R170&lt;&gt;"",IF(Deník!$Y170=Statistika!$F$81,IF(AND(Deník!$R170&gt;=0,Deník!$R170&lt;=1),"BE",Deník!$R170),""),"")</f>
        <v/>
      </c>
      <c r="BQ170" s="233" t="str">
        <f>IF(Deník!$R170&lt;&gt;"",IF(Deník!$Y170=Statistika!$F$82,IF(AND(Deník!$R170&gt;=0,Deník!$R170&lt;=1),"BE",Deník!$R170),""),"")</f>
        <v/>
      </c>
      <c r="BR170" s="233" t="str">
        <f>IF(Deník!$R170&lt;&gt;"",IF(Deník!$Y170=Statistika!$F$83,IF(AND(Deník!$R170&gt;=0,Deník!$R170&lt;=1),"BE",Deník!$R170),""),"")</f>
        <v/>
      </c>
      <c r="BS170" s="233" t="str">
        <f>IF(Deník!$R170&lt;&gt;"",IF(Deník!$Y170=Statistika!$F$84,IF(AND(Deník!$R170&gt;=0,Deník!$R170&lt;=1),"BE",Deník!$R170),""),"")</f>
        <v/>
      </c>
      <c r="BT170" s="233" t="str">
        <f>IF(Deník!$R170&lt;&gt;"",IF(Deník!$Y170=Statistika!$F$85,IF(AND(Deník!$R170&gt;=0,Deník!$R170&lt;=1),"BE",Deník!$R170),""),"")</f>
        <v/>
      </c>
      <c r="BU170" s="233" t="str">
        <f>IF(Deník!$R170&lt;&gt;"",IF(Deník!$Y170=Statistika!$F$86,IF(AND(Deník!$R170&gt;=0,Deník!$R170&lt;=1),"BE",Deník!$R170),""),"")</f>
        <v/>
      </c>
      <c r="BV170" s="233" t="str">
        <f>IF(Deník!$R170&lt;&gt;"",IF(Deník!$Y170=Statistika!$F$87,IF(AND(Deník!$R170&gt;=0,Deník!$R170&lt;=1),"BE",Deník!$R170),""),"")</f>
        <v/>
      </c>
      <c r="BW170" s="233" t="str">
        <f>IF(Deník!$R170&lt;&gt;"",IF(Deník!$Y170=Statistika!$F$88,IF(AND(Deník!$R170&gt;=0,Deník!$R170&lt;=1),"BE",Deník!$R170),""),"")</f>
        <v/>
      </c>
      <c r="BX170" s="233" t="str">
        <f>IF(Deník!$R170&lt;&gt;"",IF(Deník!$Y170=Statistika!$F$89,IF(AND(Deník!$R170&gt;=0,Deník!$R170&lt;=1),"BE",Deník!$R170),""),"")</f>
        <v/>
      </c>
      <c r="BY170" s="233" t="str">
        <f>IF(Deník!$R170&lt;&gt;"",IF(Deník!$Y170=Statistika!$F$90,IF(AND(Deník!$R170&gt;=0,Deník!$R170&lt;=1),"BE",Deník!$R170),""),"")</f>
        <v/>
      </c>
      <c r="BZ170" s="233" t="str">
        <f>IF(Deník!$R170&lt;&gt;"",IF(Deník!$Y170=Statistika!$F$91,IF(AND(Deník!$R170&gt;=0,Deník!$R170&lt;=1),"BE",Deník!$R170),""),"")</f>
        <v/>
      </c>
      <c r="CA170" s="233"/>
      <c r="CB170" s="233" t="str">
        <f>IF(Deník!$R170&lt;&gt;"",IF(Deník!$AB170="SL",IF(AND(Deník!$R170&gt;=0,Deník!$R170&lt;=1),"BE",Deník!$R170),""),"")</f>
        <v/>
      </c>
      <c r="CC170" s="233" t="str">
        <f>IF(Deník!$R170&lt;&gt;"",IF(Deník!$AB170="BE10",IF(AND(Deník!$R170&gt;=0,Deník!$R170&lt;=1),"BE",Deník!$R170),""),"")</f>
        <v/>
      </c>
      <c r="CD170" s="233" t="str">
        <f>IF(Deník!$R170&lt;&gt;"",IF(Deník!$AB170="BE15",IF(AND(Deník!$R170&gt;=0,Deník!$R170&lt;=1),"BE",Deník!$R170),""),"")</f>
        <v/>
      </c>
      <c r="CE170" s="233" t="str">
        <f>IF(Deník!$R170&lt;&gt;"",IF(Deník!$AB170="BE20",IF(AND(Deník!$R170&gt;=0,Deník!$R170&lt;=1),"BE",Deník!$R170),""),"")</f>
        <v/>
      </c>
      <c r="CF170" s="233" t="str">
        <f>IF(Deník!$R170&lt;&gt;"",IF(Deník!$AB170="TP1",IF(AND(Deník!$R170&gt;=0,Deník!$R170&lt;=1),"BE",Deník!$R170),""),"")</f>
        <v/>
      </c>
      <c r="CG170" s="233" t="str">
        <f>IF(Deník!$R170&lt;&gt;"",IF(Deník!$AB170="TP2",IF(AND(Deník!$R170&gt;=0,Deník!$R170&lt;=1),"BE",Deník!$R170),""),"")</f>
        <v/>
      </c>
      <c r="CH170" s="233" t="str">
        <f>IF(Deník!$R170&lt;&gt;"",IF(Deník!$AB170="TP3",IF(AND(Deník!$R170&gt;=0,Deník!$R170&lt;=1),"BE",Deník!$R170),""),"")</f>
        <v/>
      </c>
      <c r="CI170" s="233" t="str">
        <f>IF(Deník!$R170&lt;&gt;"",IF(Deník!$AB170="Trailing SL",IF(AND(Deník!$R170&gt;=0,Deník!$R170&lt;=1),"BE",Deník!$R170),""),"")</f>
        <v/>
      </c>
      <c r="CJ170" s="233" t="str">
        <f>IF(Deník!$R170&lt;&gt;"",IF(Deník!$AB170="Manual",IF(AND(Deník!$R170&gt;=0,Deník!$R170&lt;=1),"BE",Deník!$R170),""),"")</f>
        <v/>
      </c>
      <c r="CK170" s="233"/>
      <c r="CL170" s="233" t="str">
        <f>IF(Deník!$R170&lt;0,IF(Deník!$AC170=Statistika!$F$117,Deník!$R170,""),"")</f>
        <v/>
      </c>
      <c r="CM170" s="233" t="str">
        <f>IF(Deník!$R170&lt;0,IF(Deník!$AC170=Statistika!$F$118,Deník!$R170,""),"")</f>
        <v/>
      </c>
      <c r="CN170" s="233" t="str">
        <f>IF(Deník!$R170&lt;0,IF(Deník!$AC170=Statistika!$F$119,Deník!$R170,""),"")</f>
        <v/>
      </c>
      <c r="CO170" s="233" t="str">
        <f>IF(Deník!$R170&lt;0,IF(Deník!$AC170=Statistika!$F$120,Deník!$R170,""),"")</f>
        <v/>
      </c>
      <c r="CP170" s="233" t="str">
        <f>IF(Deník!$R170&lt;0,IF(Deník!$AC170=Statistika!$F$121,Deník!$R170,""),"")</f>
        <v/>
      </c>
      <c r="CQ170" s="233" t="str">
        <f>IF(Deník!$R170&lt;0,IF(Deník!$AC170=Statistika!$F$122,Deník!$R170,""),"")</f>
        <v/>
      </c>
      <c r="CR170" s="233" t="str">
        <f>IF(Deník!$R170&lt;0,IF(Deník!$AC170=Statistika!$F$123,Deník!$R170,""),"")</f>
        <v/>
      </c>
      <c r="CS170" s="233" t="str">
        <f>IF(Deník!$R170&lt;0,IF(Deník!$AC170=Statistika!$F$124,Deník!$R170,""),"")</f>
        <v/>
      </c>
      <c r="CT170" s="233" t="str">
        <f>IF(Deník!$R170&lt;0,IF(Deník!$AC170=Statistika!$F$125,Deník!$R170,""),"")</f>
        <v/>
      </c>
      <c r="CU170" s="233"/>
      <c r="CV170" s="233" t="str">
        <f>IF(Deník!$R170&lt;0,IF(Deník!$AD170=$CV$2,Deník!$R170,""),"")</f>
        <v/>
      </c>
      <c r="CW170" s="233" t="str">
        <f>IF(Deník!$R170&lt;0,IF(Deník!$AD170=$CW$2,Deník!$R170,""),"")</f>
        <v/>
      </c>
      <c r="CX170" s="233" t="str">
        <f>IF(Deník!$R170&lt;0,IF(Deník!$AD170=$CX$2,Deník!$R170,""),"")</f>
        <v/>
      </c>
      <c r="CY170" s="233" t="str">
        <f>IF(Deník!$R170&lt;0,IF(Deník!$AD170=$CY$2,Deník!$R170,""),"")</f>
        <v/>
      </c>
      <c r="CZ170" s="233" t="str">
        <f>IF(Deník!$R170&lt;0,IF(Deník!$AD170=$CZ$2,Deník!$R170,""),"")</f>
        <v/>
      </c>
      <c r="DL170" s="221">
        <f t="shared" si="10"/>
        <v>93847.029999999984</v>
      </c>
      <c r="DM170" s="220">
        <f t="shared" si="9"/>
        <v>-6.1529700000000132E-2</v>
      </c>
      <c r="DO170" s="50">
        <f>Deník!W171</f>
        <v>0</v>
      </c>
      <c r="DP170" s="102" t="str">
        <f>IF(AND(Deník!W171&gt;0),1,"")</f>
        <v/>
      </c>
      <c r="DQ170" s="102">
        <f>IF(AND(Deník!W171&lt;=0),1,"")</f>
        <v>1</v>
      </c>
      <c r="DR170" s="227"/>
      <c r="DS170" s="228"/>
      <c r="DT170" s="85"/>
      <c r="DU170" s="54">
        <f>IF(MONTH(Deník!$C170)=DU$2,Deník!$W170,"")</f>
        <v>0</v>
      </c>
      <c r="DV170" s="222" t="str">
        <f>IF(MONTH(Deník!$C170)=DV$2,Deník!$W170,"")</f>
        <v/>
      </c>
      <c r="DW170" s="222" t="str">
        <f>IF(MONTH(Deník!$C170)=DW$2,Deník!$W170,"")</f>
        <v/>
      </c>
      <c r="DX170" s="222" t="str">
        <f>IF(MONTH(Deník!$C170)=DX$2,Deník!$W170,"")</f>
        <v/>
      </c>
      <c r="DY170" s="222" t="str">
        <f>IF(MONTH(Deník!$C170)=DY$2,Deník!$W170,"")</f>
        <v/>
      </c>
      <c r="DZ170" s="222" t="str">
        <f>IF(MONTH(Deník!$C170)=DZ$2,Deník!$W170,"")</f>
        <v/>
      </c>
      <c r="EA170" s="222" t="str">
        <f>IF(MONTH(Deník!$C170)=EA$2,Deník!$W170,"")</f>
        <v/>
      </c>
      <c r="EB170" s="222" t="str">
        <f>IF(MONTH(Deník!$C170)=EB$2,Deník!$W170,"")</f>
        <v/>
      </c>
      <c r="EC170" s="222" t="str">
        <f>IF(MONTH(Deník!$C170)=EC$2,Deník!$W170,"")</f>
        <v/>
      </c>
      <c r="ED170" s="222" t="str">
        <f>IF(MONTH(Deník!$C170)=ED$2,Deník!$W170,"")</f>
        <v/>
      </c>
      <c r="EE170" s="222" t="str">
        <f>IF(MONTH(Deník!$C170)=EE$2,Deník!$W170,"")</f>
        <v/>
      </c>
      <c r="EF170" s="222" t="str">
        <f>IF(MONTH(Deník!$C170)=EF$2,Deník!$W170,"")</f>
        <v/>
      </c>
      <c r="EI170" s="600" t="str">
        <f>IF(Deník!$W170&lt;&gt;"",IF(Deník!$B170=Statistika!$F$63,Deník!$W170,""),"")</f>
        <v/>
      </c>
      <c r="EJ170" s="13" t="str">
        <f>IF(Deník!$W170&lt;&gt;"",IF(Deník!$B170=Statistika!$F$64,Deník!$W170,""),"")</f>
        <v/>
      </c>
      <c r="EK170" s="13" t="str">
        <f>IF(Deník!$W170&lt;&gt;"",IF(Deník!$B170=Statistika!$F$65,Deník!$W170,""),"")</f>
        <v/>
      </c>
      <c r="EL170" s="13" t="str">
        <f>IF(Deník!$W170&lt;&gt;"",IF(Deník!$B170=Statistika!$F$66,Deník!$W170,""),"")</f>
        <v/>
      </c>
      <c r="EM170" s="13" t="str">
        <f>IF(Deník!$W170&lt;&gt;"",IF(Deník!$B170=Statistika!$F$67,Deník!$W170,""),"")</f>
        <v/>
      </c>
      <c r="EN170" s="13" t="str">
        <f>IF(Deník!$W170&lt;&gt;"",IF(Deník!$B170=Statistika!$F$68,Deník!$W170,""),"")</f>
        <v/>
      </c>
      <c r="EO170" s="13" t="str">
        <f>IF(Deník!$W170&lt;&gt;"",IF(Deník!$B170=Statistika!$F$69,Deník!$W170,""),"")</f>
        <v/>
      </c>
      <c r="EP170" s="601" t="str">
        <f>IF(Deník!$W170&lt;&gt;"",IF(Deník!$B170=Statistika!$F$70,Deník!$W170,""),"")</f>
        <v/>
      </c>
      <c r="EQ170" s="90"/>
      <c r="ER170" s="63" t="str">
        <f>IF(Deník!$W170&lt;&gt;"",IF(Deník!$J170="L",Deník!$W170,""),"")</f>
        <v/>
      </c>
      <c r="ES170" s="13" t="str">
        <f>IF(Deník!$W170&lt;&gt;"",IF(Deník!$J170="S",Deník!$W170,""),"")</f>
        <v/>
      </c>
      <c r="ET170" s="95"/>
      <c r="EU170" s="88"/>
      <c r="EV170" s="63" t="str">
        <f>IF(WEEKDAY(Deník!$C170,2)=1,Deník!$W170,"")</f>
        <v/>
      </c>
      <c r="EW170" s="13" t="str">
        <f>IF(WEEKDAY(Deník!$C170,2)=2,Deník!$W170,"")</f>
        <v/>
      </c>
      <c r="EX170" s="13" t="str">
        <f>IF(WEEKDAY(Deník!$C170,2)=3,Deník!$W170,"")</f>
        <v/>
      </c>
      <c r="EY170" s="13" t="str">
        <f>IF(WEEKDAY(Deník!$C170,2)=4,Deník!$W170,"")</f>
        <v/>
      </c>
      <c r="EZ170" s="60" t="str">
        <f>IF(WEEKDAY(Deník!$C170,2)=5,Deník!$W170,"")</f>
        <v/>
      </c>
      <c r="FA170" s="99"/>
      <c r="FB170" s="100">
        <f>Deník!D170</f>
        <v>0</v>
      </c>
      <c r="FC170" s="63">
        <f>IF($FB170&lt;&gt;"",IF(AND($FB170&gt;=FC$2,$FB170&lt;=FC$3),Deník!$W170,""))</f>
        <v>0</v>
      </c>
      <c r="FD170" s="63" t="str">
        <f>IF($FB170&lt;&gt;"",IF(AND($FB170&gt;=FD$2,$FB170&lt;=FD$3),Deník!$W170,""))</f>
        <v/>
      </c>
      <c r="FE170" s="63" t="str">
        <f>IF($FB170&lt;&gt;"",IF(AND($FB170&gt;=FE$2,$FB170&lt;=FE$3),Deník!$W170,""))</f>
        <v/>
      </c>
      <c r="FF170" s="63" t="str">
        <f>IF($FB170&lt;&gt;"",IF(AND($FB170&gt;=FF$2,$FB170&lt;=FF$3),Deník!$W170,""))</f>
        <v/>
      </c>
      <c r="FG170" s="63" t="str">
        <f>IF($FB170&lt;&gt;"",IF(AND($FB170&gt;=FG$2,$FB170&lt;=FG$3),Deník!$W170,""))</f>
        <v/>
      </c>
      <c r="FH170" s="63" t="str">
        <f>IF($FB170&lt;&gt;"",IF(AND($FB170&gt;=FH$2,$FB170&lt;=FH$3),Deník!$W170,""))</f>
        <v/>
      </c>
      <c r="FI170" s="63" t="str">
        <f>IF($FB170&lt;&gt;"",IF(AND($FB170&gt;=FI$2,$FB170&lt;=FI$3),Deník!$W170,""))</f>
        <v/>
      </c>
      <c r="FJ170" s="63" t="str">
        <f>IF($FB170&lt;&gt;"",IF(AND($FB170&gt;=FJ$2,$FB170&lt;=FJ$3),Deník!$W170,""))</f>
        <v/>
      </c>
      <c r="FK170" s="63" t="str">
        <f>IF($FB170&lt;&gt;"",IF(AND($FB170&gt;=FK$2,$FB170&lt;=FK$3),Deník!$W170,""))</f>
        <v/>
      </c>
      <c r="FL170" s="63" t="str">
        <f>IF($FB170&lt;&gt;"",IF(AND($FB170&gt;=FL$2,$FB170&lt;=FL$3),Deník!$W170,""))</f>
        <v/>
      </c>
      <c r="FM170" s="63" t="str">
        <f>IF($FB170&lt;&gt;"",IF(AND($FB170&gt;=FM$2,$FB170&lt;=FM$3),Deník!$W170,""))</f>
        <v/>
      </c>
      <c r="FN170" s="13"/>
      <c r="FO170" s="20" t="str">
        <f>IF(Deník!$W170&gt;1,Deník!$W170,"")</f>
        <v/>
      </c>
      <c r="FP170" s="20" t="str">
        <f>IF(Deník!$W170&lt;0,Deník!$W170,"")</f>
        <v/>
      </c>
      <c r="FQ170" s="17"/>
      <c r="FS170" s="233"/>
      <c r="FT170" s="233" t="str">
        <f>IF(Deník!$W170&lt;&gt;"",IF(Deník!$Y170=Statistika!$F$78,Deník!$W170,""),"")</f>
        <v/>
      </c>
      <c r="FU170" s="233" t="str">
        <f>IF(Deník!$W170&lt;&gt;"",IF(Deník!$Y170=Statistika!$F$79,Deník!$W170,""),"")</f>
        <v/>
      </c>
      <c r="FV170" s="233" t="str">
        <f>IF(Deník!$W170&lt;&gt;"",IF(Deník!$Y170=Statistika!$F$80,Deník!$W170,""),"")</f>
        <v/>
      </c>
      <c r="FW170" s="233" t="str">
        <f>IF(Deník!$W170&lt;&gt;"",IF(Deník!$Y170=Statistika!$F$81,Deník!$W170,""),"")</f>
        <v/>
      </c>
      <c r="FX170" s="233" t="str">
        <f>IF(Deník!$W170&lt;&gt;"",IF(Deník!$Y170=Statistika!$F$82,Deník!$W170,""),"")</f>
        <v/>
      </c>
      <c r="FY170" s="233" t="str">
        <f>IF(Deník!$W170&lt;&gt;"",IF(Deník!$Y170=Statistika!$F$83,Deník!$W170,""),"")</f>
        <v/>
      </c>
      <c r="FZ170" s="233" t="str">
        <f>IF(Deník!$W170&lt;&gt;"",IF(Deník!$Y170=Statistika!$F$84,Deník!$W170,""),"")</f>
        <v/>
      </c>
      <c r="GA170" s="233" t="str">
        <f>IF(Deník!$W170&lt;&gt;"",IF(Deník!$Y170=Statistika!$F$85,Deník!$W170,""),"")</f>
        <v/>
      </c>
      <c r="GB170" s="233" t="str">
        <f>IF(Deník!$W170&lt;&gt;"",IF(Deník!$Y170=Statistika!$F$86,Deník!$W170,""),"")</f>
        <v/>
      </c>
      <c r="GC170" s="233" t="str">
        <f>IF(Deník!$W170&lt;&gt;"",IF(Deník!$Y170=Statistika!$F$87,Deník!$W170,""),"")</f>
        <v/>
      </c>
      <c r="GD170" s="233" t="str">
        <f>IF(Deník!$W170&lt;&gt;"",IF(Deník!$Y170=Statistika!$F$88,Deník!$W170,""),"")</f>
        <v/>
      </c>
      <c r="GE170" s="233" t="str">
        <f>IF(Deník!$W170&lt;&gt;"",IF(Deník!$Y170=Statistika!$F$89,Deník!$W170,""),"")</f>
        <v/>
      </c>
      <c r="GF170" s="233" t="str">
        <f>IF(Deník!$W170&lt;&gt;"",IF(Deník!$Y170=Statistika!$F$90,Deník!$W170,""),"")</f>
        <v/>
      </c>
      <c r="GG170" s="233" t="str">
        <f>IF(Deník!$W170&lt;&gt;"",IF(Deník!$Y170=Statistika!$F$91,Deník!$W170,""),"")</f>
        <v/>
      </c>
      <c r="GH170" s="233"/>
      <c r="GI170" s="233" t="str">
        <f>IF(Deník!$W170&lt;&gt;"",IF(Deník!$AB170=Statistika!$L$100,Deník!$W170,""),"")</f>
        <v/>
      </c>
      <c r="GJ170" s="233" t="str">
        <f>IF(Deník!$W170&lt;&gt;"",IF(Deník!$AB170=Statistika!$L$101,Deník!$W170,""),"")</f>
        <v/>
      </c>
      <c r="GK170" s="233" t="str">
        <f>IF(Deník!$W170&lt;&gt;"",IF(Deník!$AB170=Statistika!$L$102,Deník!$W170,""),"")</f>
        <v/>
      </c>
      <c r="GL170" s="233" t="str">
        <f>IF(Deník!$W170&lt;&gt;"",IF(Deník!$AB170=Statistika!$L$103,Deník!$W170,""),"")</f>
        <v/>
      </c>
      <c r="GM170" s="233" t="str">
        <f>IF(Deník!$W170&lt;&gt;"",IF(Deník!$AB170=Statistika!$L$104,Deník!$W170,""),"")</f>
        <v/>
      </c>
      <c r="GN170" s="233" t="str">
        <f>IF(Deník!$W170&lt;&gt;"",IF(Deník!$AB170=Statistika!$L$105,Deník!$W170,""),"")</f>
        <v/>
      </c>
      <c r="GO170" s="233" t="str">
        <f>IF(Deník!$W170&lt;&gt;"",IF(Deník!$AB170=Statistika!$L$106,Deník!$W170,""),"")</f>
        <v/>
      </c>
      <c r="GP170" s="233" t="str">
        <f>IF(Deník!$W170&lt;&gt;"",IF(Deník!$AB170=Statistika!$L$107,Deník!$W170,""),"")</f>
        <v/>
      </c>
      <c r="GQ170" s="233" t="str">
        <f>IF(Deník!$W170&lt;&gt;"",IF(Deník!$AB170=Statistika!$L$108,Deník!$W170,""),"")</f>
        <v/>
      </c>
      <c r="GS170" s="233" t="str">
        <f>IF(Deník!$W170&lt;0,IF(Deník!$AC170=Statistika!$F$117,Deník!$W170,""),"")</f>
        <v/>
      </c>
      <c r="GT170" s="233" t="str">
        <f>IF(Deník!$W170&lt;0,IF(Deník!$AC170=Statistika!$F$118,Deník!$W170,""),"")</f>
        <v/>
      </c>
      <c r="GU170" s="233" t="str">
        <f>IF(Deník!$W170&lt;0,IF(Deník!$AC170=Statistika!$F$119,Deník!$W170,""),"")</f>
        <v/>
      </c>
      <c r="GV170" s="233" t="str">
        <f>IF(Deník!$W170&lt;0,IF(Deník!$AC170=Statistika!$F$120,Deník!$W170,""),"")</f>
        <v/>
      </c>
      <c r="GW170" s="233" t="str">
        <f>IF(Deník!$W170&lt;0,IF(Deník!$AC170=Statistika!$F$121,Deník!$W170,""),"")</f>
        <v/>
      </c>
      <c r="GX170" s="233" t="str">
        <f>IF(Deník!$W170&lt;0,IF(Deník!$AC170=Statistika!$F$122,Deník!$W170,""),"")</f>
        <v/>
      </c>
      <c r="GY170" s="233" t="str">
        <f>IF(Deník!$W170&lt;0,IF(Deník!$AC170=Statistika!$F$123,Deník!$W170,""),"")</f>
        <v/>
      </c>
      <c r="GZ170" s="233" t="str">
        <f>IF(Deník!$W170&lt;0,IF(Deník!$AC170=Statistika!$F$124,Deník!$W170,""),"")</f>
        <v/>
      </c>
      <c r="HA170" s="233" t="str">
        <f>IF(Deník!$W170&lt;0,IF(Deník!$AC170=Statistika!$F$125,Deník!$W170,""),"")</f>
        <v/>
      </c>
      <c r="HC170" s="233" t="str">
        <f>IF(Deník!$W170&lt;0,IF(Deník!$AD170=Statistika!$F$133,Deník!$W170,""),"")</f>
        <v/>
      </c>
      <c r="HD170" s="233" t="str">
        <f>IF(Deník!$W170&lt;0,IF(Deník!$AD170=Statistika!$F$134,Deník!$W170,""),"")</f>
        <v/>
      </c>
      <c r="HE170" s="233" t="str">
        <f>IF(Deník!$W170&lt;0,IF(Deník!$AD170=Statistika!$F$135,Deník!$W170,""),"")</f>
        <v/>
      </c>
      <c r="HF170" s="233" t="str">
        <f>IF(Deník!$W170&lt;0,IF(Deník!$AD170=Statistika!$F$136,Deník!$W170,""),"")</f>
        <v/>
      </c>
      <c r="HG170" s="233" t="str">
        <f>IF(Deník!$W170&lt;0,IF(Deník!$AD170=Statistika!$F$137,Deník!$W170,""),"")</f>
        <v/>
      </c>
      <c r="ID170" s="8">
        <f>Tabulka4[[#This Row],[Sloupec3]]</f>
        <v>0</v>
      </c>
      <c r="IE170" s="17" t="str">
        <f>IF(AND([1]Deník!$C170&gt;='[1]Měsíční shrnutí'!$D$1,[1]Deník!$C170&lt;='[1]Měsíční shrnutí'!$F$1),[1]Deník!$X170,"")</f>
        <v/>
      </c>
    </row>
    <row r="171" spans="1:239">
      <c r="A171" s="8">
        <f>Deník!C172</f>
        <v>0</v>
      </c>
      <c r="B171" s="50" t="str">
        <f>Deník!R172</f>
        <v/>
      </c>
      <c r="C171" s="102" t="str">
        <f>IF(AND(Deník!R172&gt;1,Deník!R172&lt;&gt;""),1,"")</f>
        <v/>
      </c>
      <c r="D171" s="102" t="str">
        <f>IF(AND(Deník!R172&lt;=0,Deník!R172&lt;&gt;""),1,"")</f>
        <v/>
      </c>
      <c r="E171" s="103" t="str">
        <f>IF(AND(Deník!R172&gt;=0,Deník!R172&lt;=1),1,"")</f>
        <v/>
      </c>
      <c r="F171" s="79" t="str">
        <f>IF(Deník!R172&lt;&gt;"",Deník!R172+F170,"")</f>
        <v/>
      </c>
      <c r="G171" s="85"/>
      <c r="H171" s="54" t="str">
        <f>IF(MONTH(Deník!$C171)=H$2,IF(AND(Deník!$R171&gt;=0,Deník!$R171&lt;=1),"BE",Deník!$R171),"")</f>
        <v/>
      </c>
      <c r="I171" s="11" t="str">
        <f>IF(MONTH(Deník!$C171)=I$2,IF(AND(Deník!$R171&gt;=0,Deník!$R171&lt;=1),"BE",Deník!$R171),"")</f>
        <v/>
      </c>
      <c r="J171" s="11" t="str">
        <f>IF(MONTH(Deník!$C171)=J$2,IF(AND(Deník!$R171&gt;=0,Deník!$R171&lt;=1),"BE",Deník!$R171),"")</f>
        <v/>
      </c>
      <c r="K171" s="11" t="str">
        <f>IF(MONTH(Deník!$C171)=K$2,IF(AND(Deník!$R171&gt;=0,Deník!$R171&lt;=1),"BE",Deník!$R171),"")</f>
        <v/>
      </c>
      <c r="L171" s="11" t="str">
        <f>IF(MONTH(Deník!$C171)=L$2,IF(AND(Deník!$R171&gt;=0,Deník!$R171&lt;=1),"BE",Deník!$R171),"")</f>
        <v/>
      </c>
      <c r="M171" s="11" t="str">
        <f>IF(MONTH(Deník!$C171)=M$2,IF(AND(Deník!$R171&gt;=0,Deník!$R171&lt;=1),"BE",Deník!$R171),"")</f>
        <v/>
      </c>
      <c r="N171" s="11" t="str">
        <f>IF(MONTH(Deník!$C171)=N$2,IF(AND(Deník!$R171&gt;=0,Deník!$R171&lt;=1),"BE",Deník!$R171),"")</f>
        <v/>
      </c>
      <c r="O171" s="11" t="str">
        <f>IF(MONTH(Deník!$C171)=O$2,IF(AND(Deník!$R171&gt;=0,Deník!$R171&lt;=1),"BE",Deník!$R171),"")</f>
        <v/>
      </c>
      <c r="P171" s="11" t="str">
        <f>IF(MONTH(Deník!$C171)=P$2,IF(AND(Deník!$R171&gt;=0,Deník!$R171&lt;=1),"BE",Deník!$R171),"")</f>
        <v/>
      </c>
      <c r="Q171" s="11" t="str">
        <f>IF(MONTH(Deník!$C171)=Q$2,IF(AND(Deník!$R171&gt;=0,Deník!$R171&lt;=1),"BE",Deník!$R171),"")</f>
        <v/>
      </c>
      <c r="R171" s="11" t="str">
        <f>IF(MONTH(Deník!$C171)=R$2,IF(AND(Deník!$R171&gt;=0,Deník!$R171&lt;=1),"BE",Deník!$R171),"")</f>
        <v/>
      </c>
      <c r="S171" s="57" t="str">
        <f>IF(MONTH(Deník!$C171)=S$2,IF(AND(Deník!$R171&gt;=0,Deník!$R171&lt;=1),"BE",Deník!$R171),"")</f>
        <v/>
      </c>
      <c r="U171" s="12"/>
      <c r="V171" s="12"/>
      <c r="X171" s="600" t="str">
        <f>IF(Deník!$R171&lt;&gt;"",IF(Deník!$B171=Statistika!$F$63,IF(AND(Deník!$R171&gt;=0,Deník!$R171&lt;=1),"BE",Deník!$R171),""),"")</f>
        <v/>
      </c>
      <c r="Y171" s="13" t="str">
        <f>IF(Deník!$R171&lt;&gt;"",IF(Deník!$B171=Statistika!$F$64,IF(AND(Deník!$R171&gt;=0,Deník!$R171&lt;=1),"BE",Deník!$R171),""),"")</f>
        <v/>
      </c>
      <c r="Z171" s="13" t="str">
        <f>IF(Deník!$R171&lt;&gt;"",IF(Deník!$B171=Statistika!$F$65,IF(AND(Deník!$R171&gt;=0,Deník!$R171&lt;=1),"BE",Deník!$R171),""),"")</f>
        <v/>
      </c>
      <c r="AA171" s="13" t="str">
        <f>IF(Deník!$R171&lt;&gt;"",IF(Deník!$B171=Statistika!$F$66,IF(AND(Deník!$R171&gt;=0,Deník!$R171&lt;=1),"BE",Deník!$R171),""),"")</f>
        <v/>
      </c>
      <c r="AB171" s="13" t="str">
        <f>IF(Deník!$R171&lt;&gt;"",IF(Deník!$B171=Statistika!$F$67,IF(AND(Deník!$R171&gt;=0,Deník!$R171&lt;=1),"BE",Deník!$R171),""),"")</f>
        <v/>
      </c>
      <c r="AC171" s="13" t="str">
        <f>IF(Deník!$R171&lt;&gt;"",IF(Deník!$B171=Statistika!$F$68,IF(AND(Deník!$R171&gt;=0,Deník!$R171&lt;=1),"BE",Deník!$R171),""),"")</f>
        <v/>
      </c>
      <c r="AD171" s="13" t="str">
        <f>IF(Deník!$R171&lt;&gt;"",IF(Deník!$B171=Statistika!$F$69,IF(AND(Deník!$R171&gt;=0,Deník!$R171&lt;=1),"BE",Deník!$R171),""),"")</f>
        <v/>
      </c>
      <c r="AE171" s="601" t="str">
        <f>IF(Deník!$R171&lt;&gt;"",IF(Deník!$B171=Statistika!$F$70,IF(AND(Deník!$R171&gt;=0,Deník!$R171&lt;=1),"BE",Deník!$R171),""),"")</f>
        <v/>
      </c>
      <c r="AF171" s="90"/>
      <c r="AG171" s="63" t="str">
        <f>IF(Deník!$R171&lt;&gt;"",IF(Deník!$J171="L",IF(AND(Deník!$R171&gt;=0,Deník!$R171&lt;=1),"BE",Deník!$R171),""),"")</f>
        <v/>
      </c>
      <c r="AH171" s="13" t="str">
        <f>IF(Deník!$R171&lt;&gt;"",IF(Deník!$J171="S",IF(AND(Deník!$R171&gt;=0,Deník!$R171&lt;=1),"BE",Deník!$R171),""),"")</f>
        <v/>
      </c>
      <c r="AI171" s="95"/>
      <c r="AJ171" s="71" t="str">
        <f>IF(Deník!N172&lt;&gt;"",Deník!N172*-1,"")</f>
        <v/>
      </c>
      <c r="AK171" s="88"/>
      <c r="AL171" s="63" t="str">
        <f>IF(WEEKDAY(Deník!$C171,2)=1,IF(AND(Deník!$R171&gt;=0,Deník!$R171&lt;=1),"BE",Deník!$R171),"")</f>
        <v/>
      </c>
      <c r="AM171" s="13" t="str">
        <f>IF(WEEKDAY(Deník!$C171,2)=2,IF(AND(Deník!$R171&gt;=0,Deník!$R171&lt;=1),"BE",Deník!$R171),"")</f>
        <v/>
      </c>
      <c r="AN171" s="13" t="str">
        <f>IF(WEEKDAY(Deník!$C171,2)=3,IF(AND(Deník!$R171&gt;=0,Deník!$R171&lt;=1),"BE",Deník!$R171),"")</f>
        <v/>
      </c>
      <c r="AO171" s="13" t="str">
        <f>IF(WEEKDAY(Deník!$C171,2)=4,IF(AND(Deník!$R171&gt;=0,Deník!$R171&lt;=1),"BE",Deník!$R171),"")</f>
        <v/>
      </c>
      <c r="AP171" s="60" t="str">
        <f>IF(WEEKDAY(Deník!$C171,2)=5,IF(AND(Deník!$R171&gt;=0,Deník!$R171&lt;=1),"BE",Deník!$R171),"")</f>
        <v/>
      </c>
      <c r="AQ171" s="99"/>
      <c r="AR171" s="100">
        <f>Deník!D171</f>
        <v>0</v>
      </c>
      <c r="AS171" s="63" t="str">
        <f>IF(Deník!$D171&lt;&gt;"",IF(AND(Deník!$D171&gt;=AS$2,Deník!$D171&lt;=AS$3),IF(AND(Deník!$R171&gt;=0,Deník!$R171&lt;=1),"BE",Deník!$R171),""),"")</f>
        <v/>
      </c>
      <c r="AT171" s="63" t="str">
        <f>IF(Deník!$D171&lt;&gt;"",IF(AND(Deník!$D171&gt;=AT$2,Deník!$D171&lt;=AT$3),IF(AND(Deník!$R171&gt;=0,Deník!$R171&lt;=1),"BE",Deník!$R171),""),"")</f>
        <v/>
      </c>
      <c r="AU171" s="63" t="str">
        <f>IF(Deník!$D171&lt;&gt;"",IF(AND(Deník!$D171&gt;=AU$2,Deník!$D171&lt;=AU$3),IF(AND(Deník!$R171&gt;=0,Deník!$R171&lt;=1),"BE",Deník!$R171),""),"")</f>
        <v/>
      </c>
      <c r="AV171" s="63" t="str">
        <f>IF(Deník!$D171&lt;&gt;"",IF(AND(Deník!$D171&gt;=AV$2,Deník!$D171&lt;=AV$3),IF(AND(Deník!$R171&gt;=0,Deník!$R171&lt;=1),"BE",Deník!$R171),""),"")</f>
        <v/>
      </c>
      <c r="AW171" s="63" t="str">
        <f>IF(Deník!$D171&lt;&gt;"",IF(AND(Deník!$D171&gt;=AW$2,Deník!$D171&lt;=AW$3),IF(AND(Deník!$R171&gt;=0,Deník!$R171&lt;=1),"BE",Deník!$R171),""),"")</f>
        <v/>
      </c>
      <c r="AX171" s="63" t="str">
        <f>IF(Deník!$D171&lt;&gt;"",IF(AND(Deník!$D171&gt;=AX$2,Deník!$D171&lt;=AX$3),IF(AND(Deník!$R171&gt;=0,Deník!$R171&lt;=1),"BE",Deník!$R171),""),"")</f>
        <v/>
      </c>
      <c r="AY171" s="63" t="str">
        <f>IF(Deník!$D171&lt;&gt;"",IF(AND(Deník!$D171&gt;=AY$2,Deník!$D171&lt;=AY$3),IF(AND(Deník!$R171&gt;=0,Deník!$R171&lt;=1),"BE",Deník!$R171),""),"")</f>
        <v/>
      </c>
      <c r="AZ171" s="63" t="str">
        <f>IF(Deník!$D171&lt;&gt;"",IF(AND(Deník!$D171&gt;=AZ$2,Deník!$D171&lt;=AZ$3),IF(AND(Deník!$R171&gt;=0,Deník!$R171&lt;=1),"BE",Deník!$R171),""),"")</f>
        <v/>
      </c>
      <c r="BA171" s="63" t="str">
        <f>IF(Deník!$D171&lt;&gt;"",IF(AND(Deník!$D171&gt;=BA$2,Deník!$D171&lt;=BA$3),IF(AND(Deník!$R171&gt;=0,Deník!$R171&lt;=1),"BE",Deník!$R171),""),"")</f>
        <v/>
      </c>
      <c r="BB171" s="63" t="str">
        <f>IF(Deník!$D171&lt;&gt;"",IF(AND(Deník!$D171&gt;=BB$2,Deník!$D171&lt;=BB$3),IF(AND(Deník!$R171&gt;=0,Deník!$R171&lt;=1),"BE",Deník!$R171),""),"")</f>
        <v/>
      </c>
      <c r="BC171" s="71" t="str">
        <f>IF(Deník!$D171&lt;&gt;"",IF(AND(Deník!$D171&gt;=BC$2,Deník!$D171&lt;=BC$3),IF(AND(Deník!$R171&gt;=0,Deník!$R171&lt;=1),"BE",Deník!$R171),""),"")</f>
        <v/>
      </c>
      <c r="BD171" s="20" t="str">
        <f>IF(Deník!$J172="S",(Deník!$M172-Deník!$K172),IF(Deník!$J172="L",(Deník!$K172-Deník!$M172),""))</f>
        <v/>
      </c>
      <c r="BE171" s="20" t="str">
        <f>IF(Deník!$J172="S",(Deník!$K172-Deník!$O172),IF(Deník!$J172="L",(Deník!$O172-Deník!$K172),""))</f>
        <v/>
      </c>
      <c r="BF171" s="20" t="str">
        <f>IF(Deník!$J172="S",(Deník!$K172-Deník!$L172),IF(Deník!$J172="L",(Deník!$L172-Deník!$K172),""))</f>
        <v/>
      </c>
      <c r="BG171" s="20" t="str">
        <f>IF(Deník!$J172="S",(Deník!$K172-Deník!$S172),IF(Deník!$J172="L",(Deník!$S172-Deník!$K172),""))</f>
        <v/>
      </c>
      <c r="BH171" s="20" t="str">
        <f>IF(Deník!$J172="S",(Deník!$K172-Deník!$U172),IF(Deník!$J172="L",(Deník!$U172-Deník!$K172),""))</f>
        <v/>
      </c>
      <c r="BI171" s="20" t="str">
        <f>IF(Deník!$R171&gt;1,Deník!$R171,"")</f>
        <v/>
      </c>
      <c r="BJ171" s="20" t="str">
        <f>IF(Deník!$R171&lt;0,Deník!$R171,"")</f>
        <v/>
      </c>
      <c r="BK171" s="17"/>
      <c r="BM171" s="233" t="str">
        <f>IF(Deník!$R171&lt;&gt;"",IF(Deník!$Y171=Statistika!$F$78,IF(AND(Deník!$R171&gt;=0,Deník!$R171&lt;=1),"BE",Deník!$R171),""),"")</f>
        <v/>
      </c>
      <c r="BN171" s="233" t="str">
        <f>IF(Deník!$R171&lt;&gt;"",IF(Deník!$Y171=Statistika!$F$79,IF(AND(Deník!$R171&gt;=0,Deník!$R171&lt;=1),"BE",Deník!$R171),""),"")</f>
        <v/>
      </c>
      <c r="BO171" s="233" t="str">
        <f>IF(Deník!$R171&lt;&gt;"",IF(Deník!$Y171=Statistika!$F$80,IF(AND(Deník!$R171&gt;=0,Deník!$R171&lt;=1),"BE",Deník!$R171),""),"")</f>
        <v/>
      </c>
      <c r="BP171" s="233" t="str">
        <f>IF(Deník!$R171&lt;&gt;"",IF(Deník!$Y171=Statistika!$F$81,IF(AND(Deník!$R171&gt;=0,Deník!$R171&lt;=1),"BE",Deník!$R171),""),"")</f>
        <v/>
      </c>
      <c r="BQ171" s="233" t="str">
        <f>IF(Deník!$R171&lt;&gt;"",IF(Deník!$Y171=Statistika!$F$82,IF(AND(Deník!$R171&gt;=0,Deník!$R171&lt;=1),"BE",Deník!$R171),""),"")</f>
        <v/>
      </c>
      <c r="BR171" s="233" t="str">
        <f>IF(Deník!$R171&lt;&gt;"",IF(Deník!$Y171=Statistika!$F$83,IF(AND(Deník!$R171&gt;=0,Deník!$R171&lt;=1),"BE",Deník!$R171),""),"")</f>
        <v/>
      </c>
      <c r="BS171" s="233" t="str">
        <f>IF(Deník!$R171&lt;&gt;"",IF(Deník!$Y171=Statistika!$F$84,IF(AND(Deník!$R171&gt;=0,Deník!$R171&lt;=1),"BE",Deník!$R171),""),"")</f>
        <v/>
      </c>
      <c r="BT171" s="233" t="str">
        <f>IF(Deník!$R171&lt;&gt;"",IF(Deník!$Y171=Statistika!$F$85,IF(AND(Deník!$R171&gt;=0,Deník!$R171&lt;=1),"BE",Deník!$R171),""),"")</f>
        <v/>
      </c>
      <c r="BU171" s="233" t="str">
        <f>IF(Deník!$R171&lt;&gt;"",IF(Deník!$Y171=Statistika!$F$86,IF(AND(Deník!$R171&gt;=0,Deník!$R171&lt;=1),"BE",Deník!$R171),""),"")</f>
        <v/>
      </c>
      <c r="BV171" s="233" t="str">
        <f>IF(Deník!$R171&lt;&gt;"",IF(Deník!$Y171=Statistika!$F$87,IF(AND(Deník!$R171&gt;=0,Deník!$R171&lt;=1),"BE",Deník!$R171),""),"")</f>
        <v/>
      </c>
      <c r="BW171" s="233" t="str">
        <f>IF(Deník!$R171&lt;&gt;"",IF(Deník!$Y171=Statistika!$F$88,IF(AND(Deník!$R171&gt;=0,Deník!$R171&lt;=1),"BE",Deník!$R171),""),"")</f>
        <v/>
      </c>
      <c r="BX171" s="233" t="str">
        <f>IF(Deník!$R171&lt;&gt;"",IF(Deník!$Y171=Statistika!$F$89,IF(AND(Deník!$R171&gt;=0,Deník!$R171&lt;=1),"BE",Deník!$R171),""),"")</f>
        <v/>
      </c>
      <c r="BY171" s="233" t="str">
        <f>IF(Deník!$R171&lt;&gt;"",IF(Deník!$Y171=Statistika!$F$90,IF(AND(Deník!$R171&gt;=0,Deník!$R171&lt;=1),"BE",Deník!$R171),""),"")</f>
        <v/>
      </c>
      <c r="BZ171" s="233" t="str">
        <f>IF(Deník!$R171&lt;&gt;"",IF(Deník!$Y171=Statistika!$F$91,IF(AND(Deník!$R171&gt;=0,Deník!$R171&lt;=1),"BE",Deník!$R171),""),"")</f>
        <v/>
      </c>
      <c r="CA171" s="233"/>
      <c r="CB171" s="233" t="str">
        <f>IF(Deník!$R171&lt;&gt;"",IF(Deník!$AB171="SL",IF(AND(Deník!$R171&gt;=0,Deník!$R171&lt;=1),"BE",Deník!$R171),""),"")</f>
        <v/>
      </c>
      <c r="CC171" s="233" t="str">
        <f>IF(Deník!$R171&lt;&gt;"",IF(Deník!$AB171="BE10",IF(AND(Deník!$R171&gt;=0,Deník!$R171&lt;=1),"BE",Deník!$R171),""),"")</f>
        <v/>
      </c>
      <c r="CD171" s="233" t="str">
        <f>IF(Deník!$R171&lt;&gt;"",IF(Deník!$AB171="BE15",IF(AND(Deník!$R171&gt;=0,Deník!$R171&lt;=1),"BE",Deník!$R171),""),"")</f>
        <v/>
      </c>
      <c r="CE171" s="233" t="str">
        <f>IF(Deník!$R171&lt;&gt;"",IF(Deník!$AB171="BE20",IF(AND(Deník!$R171&gt;=0,Deník!$R171&lt;=1),"BE",Deník!$R171),""),"")</f>
        <v/>
      </c>
      <c r="CF171" s="233" t="str">
        <f>IF(Deník!$R171&lt;&gt;"",IF(Deník!$AB171="TP1",IF(AND(Deník!$R171&gt;=0,Deník!$R171&lt;=1),"BE",Deník!$R171),""),"")</f>
        <v/>
      </c>
      <c r="CG171" s="233" t="str">
        <f>IF(Deník!$R171&lt;&gt;"",IF(Deník!$AB171="TP2",IF(AND(Deník!$R171&gt;=0,Deník!$R171&lt;=1),"BE",Deník!$R171),""),"")</f>
        <v/>
      </c>
      <c r="CH171" s="233" t="str">
        <f>IF(Deník!$R171&lt;&gt;"",IF(Deník!$AB171="TP3",IF(AND(Deník!$R171&gt;=0,Deník!$R171&lt;=1),"BE",Deník!$R171),""),"")</f>
        <v/>
      </c>
      <c r="CI171" s="233" t="str">
        <f>IF(Deník!$R171&lt;&gt;"",IF(Deník!$AB171="Trailing SL",IF(AND(Deník!$R171&gt;=0,Deník!$R171&lt;=1),"BE",Deník!$R171),""),"")</f>
        <v/>
      </c>
      <c r="CJ171" s="233" t="str">
        <f>IF(Deník!$R171&lt;&gt;"",IF(Deník!$AB171="Manual",IF(AND(Deník!$R171&gt;=0,Deník!$R171&lt;=1),"BE",Deník!$R171),""),"")</f>
        <v/>
      </c>
      <c r="CK171" s="233"/>
      <c r="CL171" s="233" t="str">
        <f>IF(Deník!$R171&lt;0,IF(Deník!$AC171=Statistika!$F$117,Deník!$R171,""),"")</f>
        <v/>
      </c>
      <c r="CM171" s="233" t="str">
        <f>IF(Deník!$R171&lt;0,IF(Deník!$AC171=Statistika!$F$118,Deník!$R171,""),"")</f>
        <v/>
      </c>
      <c r="CN171" s="233" t="str">
        <f>IF(Deník!$R171&lt;0,IF(Deník!$AC171=Statistika!$F$119,Deník!$R171,""),"")</f>
        <v/>
      </c>
      <c r="CO171" s="233" t="str">
        <f>IF(Deník!$R171&lt;0,IF(Deník!$AC171=Statistika!$F$120,Deník!$R171,""),"")</f>
        <v/>
      </c>
      <c r="CP171" s="233" t="str">
        <f>IF(Deník!$R171&lt;0,IF(Deník!$AC171=Statistika!$F$121,Deník!$R171,""),"")</f>
        <v/>
      </c>
      <c r="CQ171" s="233" t="str">
        <f>IF(Deník!$R171&lt;0,IF(Deník!$AC171=Statistika!$F$122,Deník!$R171,""),"")</f>
        <v/>
      </c>
      <c r="CR171" s="233" t="str">
        <f>IF(Deník!$R171&lt;0,IF(Deník!$AC171=Statistika!$F$123,Deník!$R171,""),"")</f>
        <v/>
      </c>
      <c r="CS171" s="233" t="str">
        <f>IF(Deník!$R171&lt;0,IF(Deník!$AC171=Statistika!$F$124,Deník!$R171,""),"")</f>
        <v/>
      </c>
      <c r="CT171" s="233" t="str">
        <f>IF(Deník!$R171&lt;0,IF(Deník!$AC171=Statistika!$F$125,Deník!$R171,""),"")</f>
        <v/>
      </c>
      <c r="CU171" s="233"/>
      <c r="CV171" s="233" t="str">
        <f>IF(Deník!$R171&lt;0,IF(Deník!$AD171=$CV$2,Deník!$R171,""),"")</f>
        <v/>
      </c>
      <c r="CW171" s="233" t="str">
        <f>IF(Deník!$R171&lt;0,IF(Deník!$AD171=$CW$2,Deník!$R171,""),"")</f>
        <v/>
      </c>
      <c r="CX171" s="233" t="str">
        <f>IF(Deník!$R171&lt;0,IF(Deník!$AD171=$CX$2,Deník!$R171,""),"")</f>
        <v/>
      </c>
      <c r="CY171" s="233" t="str">
        <f>IF(Deník!$R171&lt;0,IF(Deník!$AD171=$CY$2,Deník!$R171,""),"")</f>
        <v/>
      </c>
      <c r="CZ171" s="233" t="str">
        <f>IF(Deník!$R171&lt;0,IF(Deník!$AD171=$CZ$2,Deník!$R171,""),"")</f>
        <v/>
      </c>
      <c r="DL171" s="221">
        <f t="shared" si="10"/>
        <v>93847.029999999984</v>
      </c>
      <c r="DM171" s="220">
        <f t="shared" si="9"/>
        <v>-6.1529700000000132E-2</v>
      </c>
      <c r="DO171" s="50">
        <f>Deník!W172</f>
        <v>0</v>
      </c>
      <c r="DP171" s="102" t="str">
        <f>IF(AND(Deník!W172&gt;0),1,"")</f>
        <v/>
      </c>
      <c r="DQ171" s="102">
        <f>IF(AND(Deník!W172&lt;=0),1,"")</f>
        <v>1</v>
      </c>
      <c r="DR171" s="227"/>
      <c r="DS171" s="228"/>
      <c r="DT171" s="85"/>
      <c r="DU171" s="54">
        <f>IF(MONTH(Deník!$C171)=DU$2,Deník!$W171,"")</f>
        <v>0</v>
      </c>
      <c r="DV171" s="222" t="str">
        <f>IF(MONTH(Deník!$C171)=DV$2,Deník!$W171,"")</f>
        <v/>
      </c>
      <c r="DW171" s="222" t="str">
        <f>IF(MONTH(Deník!$C171)=DW$2,Deník!$W171,"")</f>
        <v/>
      </c>
      <c r="DX171" s="222" t="str">
        <f>IF(MONTH(Deník!$C171)=DX$2,Deník!$W171,"")</f>
        <v/>
      </c>
      <c r="DY171" s="222" t="str">
        <f>IF(MONTH(Deník!$C171)=DY$2,Deník!$W171,"")</f>
        <v/>
      </c>
      <c r="DZ171" s="222" t="str">
        <f>IF(MONTH(Deník!$C171)=DZ$2,Deník!$W171,"")</f>
        <v/>
      </c>
      <c r="EA171" s="222" t="str">
        <f>IF(MONTH(Deník!$C171)=EA$2,Deník!$W171,"")</f>
        <v/>
      </c>
      <c r="EB171" s="222" t="str">
        <f>IF(MONTH(Deník!$C171)=EB$2,Deník!$W171,"")</f>
        <v/>
      </c>
      <c r="EC171" s="222" t="str">
        <f>IF(MONTH(Deník!$C171)=EC$2,Deník!$W171,"")</f>
        <v/>
      </c>
      <c r="ED171" s="222" t="str">
        <f>IF(MONTH(Deník!$C171)=ED$2,Deník!$W171,"")</f>
        <v/>
      </c>
      <c r="EE171" s="222" t="str">
        <f>IF(MONTH(Deník!$C171)=EE$2,Deník!$W171,"")</f>
        <v/>
      </c>
      <c r="EF171" s="222" t="str">
        <f>IF(MONTH(Deník!$C171)=EF$2,Deník!$W171,"")</f>
        <v/>
      </c>
      <c r="EI171" s="600" t="str">
        <f>IF(Deník!$W171&lt;&gt;"",IF(Deník!$B171=Statistika!$F$63,Deník!$W171,""),"")</f>
        <v/>
      </c>
      <c r="EJ171" s="13" t="str">
        <f>IF(Deník!$W171&lt;&gt;"",IF(Deník!$B171=Statistika!$F$64,Deník!$W171,""),"")</f>
        <v/>
      </c>
      <c r="EK171" s="13" t="str">
        <f>IF(Deník!$W171&lt;&gt;"",IF(Deník!$B171=Statistika!$F$65,Deník!$W171,""),"")</f>
        <v/>
      </c>
      <c r="EL171" s="13" t="str">
        <f>IF(Deník!$W171&lt;&gt;"",IF(Deník!$B171=Statistika!$F$66,Deník!$W171,""),"")</f>
        <v/>
      </c>
      <c r="EM171" s="13" t="str">
        <f>IF(Deník!$W171&lt;&gt;"",IF(Deník!$B171=Statistika!$F$67,Deník!$W171,""),"")</f>
        <v/>
      </c>
      <c r="EN171" s="13" t="str">
        <f>IF(Deník!$W171&lt;&gt;"",IF(Deník!$B171=Statistika!$F$68,Deník!$W171,""),"")</f>
        <v/>
      </c>
      <c r="EO171" s="13" t="str">
        <f>IF(Deník!$W171&lt;&gt;"",IF(Deník!$B171=Statistika!$F$69,Deník!$W171,""),"")</f>
        <v/>
      </c>
      <c r="EP171" s="601" t="str">
        <f>IF(Deník!$W171&lt;&gt;"",IF(Deník!$B171=Statistika!$F$70,Deník!$W171,""),"")</f>
        <v/>
      </c>
      <c r="EQ171" s="90"/>
      <c r="ER171" s="63" t="str">
        <f>IF(Deník!$W171&lt;&gt;"",IF(Deník!$J171="L",Deník!$W171,""),"")</f>
        <v/>
      </c>
      <c r="ES171" s="13" t="str">
        <f>IF(Deník!$W171&lt;&gt;"",IF(Deník!$J171="S",Deník!$W171,""),"")</f>
        <v/>
      </c>
      <c r="ET171" s="95"/>
      <c r="EU171" s="88"/>
      <c r="EV171" s="63" t="str">
        <f>IF(WEEKDAY(Deník!$C171,2)=1,Deník!$W171,"")</f>
        <v/>
      </c>
      <c r="EW171" s="13" t="str">
        <f>IF(WEEKDAY(Deník!$C171,2)=2,Deník!$W171,"")</f>
        <v/>
      </c>
      <c r="EX171" s="13" t="str">
        <f>IF(WEEKDAY(Deník!$C171,2)=3,Deník!$W171,"")</f>
        <v/>
      </c>
      <c r="EY171" s="13" t="str">
        <f>IF(WEEKDAY(Deník!$C171,2)=4,Deník!$W171,"")</f>
        <v/>
      </c>
      <c r="EZ171" s="60" t="str">
        <f>IF(WEEKDAY(Deník!$C171,2)=5,Deník!$W171,"")</f>
        <v/>
      </c>
      <c r="FA171" s="99"/>
      <c r="FB171" s="100">
        <f>Deník!D171</f>
        <v>0</v>
      </c>
      <c r="FC171" s="63">
        <f>IF($FB171&lt;&gt;"",IF(AND($FB171&gt;=FC$2,$FB171&lt;=FC$3),Deník!$W171,""))</f>
        <v>0</v>
      </c>
      <c r="FD171" s="63" t="str">
        <f>IF($FB171&lt;&gt;"",IF(AND($FB171&gt;=FD$2,$FB171&lt;=FD$3),Deník!$W171,""))</f>
        <v/>
      </c>
      <c r="FE171" s="63" t="str">
        <f>IF($FB171&lt;&gt;"",IF(AND($FB171&gt;=FE$2,$FB171&lt;=FE$3),Deník!$W171,""))</f>
        <v/>
      </c>
      <c r="FF171" s="63" t="str">
        <f>IF($FB171&lt;&gt;"",IF(AND($FB171&gt;=FF$2,$FB171&lt;=FF$3),Deník!$W171,""))</f>
        <v/>
      </c>
      <c r="FG171" s="63" t="str">
        <f>IF($FB171&lt;&gt;"",IF(AND($FB171&gt;=FG$2,$FB171&lt;=FG$3),Deník!$W171,""))</f>
        <v/>
      </c>
      <c r="FH171" s="63" t="str">
        <f>IF($FB171&lt;&gt;"",IF(AND($FB171&gt;=FH$2,$FB171&lt;=FH$3),Deník!$W171,""))</f>
        <v/>
      </c>
      <c r="FI171" s="63" t="str">
        <f>IF($FB171&lt;&gt;"",IF(AND($FB171&gt;=FI$2,$FB171&lt;=FI$3),Deník!$W171,""))</f>
        <v/>
      </c>
      <c r="FJ171" s="63" t="str">
        <f>IF($FB171&lt;&gt;"",IF(AND($FB171&gt;=FJ$2,$FB171&lt;=FJ$3),Deník!$W171,""))</f>
        <v/>
      </c>
      <c r="FK171" s="63" t="str">
        <f>IF($FB171&lt;&gt;"",IF(AND($FB171&gt;=FK$2,$FB171&lt;=FK$3),Deník!$W171,""))</f>
        <v/>
      </c>
      <c r="FL171" s="63" t="str">
        <f>IF($FB171&lt;&gt;"",IF(AND($FB171&gt;=FL$2,$FB171&lt;=FL$3),Deník!$W171,""))</f>
        <v/>
      </c>
      <c r="FM171" s="63" t="str">
        <f>IF($FB171&lt;&gt;"",IF(AND($FB171&gt;=FM$2,$FB171&lt;=FM$3),Deník!$W171,""))</f>
        <v/>
      </c>
      <c r="FN171" s="13"/>
      <c r="FO171" s="20" t="str">
        <f>IF(Deník!$W171&gt;1,Deník!$W171,"")</f>
        <v/>
      </c>
      <c r="FP171" s="20" t="str">
        <f>IF(Deník!$W171&lt;0,Deník!$W171,"")</f>
        <v/>
      </c>
      <c r="FQ171" s="17"/>
      <c r="FS171" s="233"/>
      <c r="FT171" s="233" t="str">
        <f>IF(Deník!$W171&lt;&gt;"",IF(Deník!$Y171=Statistika!$F$78,Deník!$W171,""),"")</f>
        <v/>
      </c>
      <c r="FU171" s="233" t="str">
        <f>IF(Deník!$W171&lt;&gt;"",IF(Deník!$Y171=Statistika!$F$79,Deník!$W171,""),"")</f>
        <v/>
      </c>
      <c r="FV171" s="233" t="str">
        <f>IF(Deník!$W171&lt;&gt;"",IF(Deník!$Y171=Statistika!$F$80,Deník!$W171,""),"")</f>
        <v/>
      </c>
      <c r="FW171" s="233" t="str">
        <f>IF(Deník!$W171&lt;&gt;"",IF(Deník!$Y171=Statistika!$F$81,Deník!$W171,""),"")</f>
        <v/>
      </c>
      <c r="FX171" s="233" t="str">
        <f>IF(Deník!$W171&lt;&gt;"",IF(Deník!$Y171=Statistika!$F$82,Deník!$W171,""),"")</f>
        <v/>
      </c>
      <c r="FY171" s="233" t="str">
        <f>IF(Deník!$W171&lt;&gt;"",IF(Deník!$Y171=Statistika!$F$83,Deník!$W171,""),"")</f>
        <v/>
      </c>
      <c r="FZ171" s="233" t="str">
        <f>IF(Deník!$W171&lt;&gt;"",IF(Deník!$Y171=Statistika!$F$84,Deník!$W171,""),"")</f>
        <v/>
      </c>
      <c r="GA171" s="233" t="str">
        <f>IF(Deník!$W171&lt;&gt;"",IF(Deník!$Y171=Statistika!$F$85,Deník!$W171,""),"")</f>
        <v/>
      </c>
      <c r="GB171" s="233" t="str">
        <f>IF(Deník!$W171&lt;&gt;"",IF(Deník!$Y171=Statistika!$F$86,Deník!$W171,""),"")</f>
        <v/>
      </c>
      <c r="GC171" s="233" t="str">
        <f>IF(Deník!$W171&lt;&gt;"",IF(Deník!$Y171=Statistika!$F$87,Deník!$W171,""),"")</f>
        <v/>
      </c>
      <c r="GD171" s="233" t="str">
        <f>IF(Deník!$W171&lt;&gt;"",IF(Deník!$Y171=Statistika!$F$88,Deník!$W171,""),"")</f>
        <v/>
      </c>
      <c r="GE171" s="233" t="str">
        <f>IF(Deník!$W171&lt;&gt;"",IF(Deník!$Y171=Statistika!$F$89,Deník!$W171,""),"")</f>
        <v/>
      </c>
      <c r="GF171" s="233" t="str">
        <f>IF(Deník!$W171&lt;&gt;"",IF(Deník!$Y171=Statistika!$F$90,Deník!$W171,""),"")</f>
        <v/>
      </c>
      <c r="GG171" s="233" t="str">
        <f>IF(Deník!$W171&lt;&gt;"",IF(Deník!$Y171=Statistika!$F$91,Deník!$W171,""),"")</f>
        <v/>
      </c>
      <c r="GH171" s="233"/>
      <c r="GI171" s="233" t="str">
        <f>IF(Deník!$W171&lt;&gt;"",IF(Deník!$AB171=Statistika!$L$100,Deník!$W171,""),"")</f>
        <v/>
      </c>
      <c r="GJ171" s="233" t="str">
        <f>IF(Deník!$W171&lt;&gt;"",IF(Deník!$AB171=Statistika!$L$101,Deník!$W171,""),"")</f>
        <v/>
      </c>
      <c r="GK171" s="233" t="str">
        <f>IF(Deník!$W171&lt;&gt;"",IF(Deník!$AB171=Statistika!$L$102,Deník!$W171,""),"")</f>
        <v/>
      </c>
      <c r="GL171" s="233" t="str">
        <f>IF(Deník!$W171&lt;&gt;"",IF(Deník!$AB171=Statistika!$L$103,Deník!$W171,""),"")</f>
        <v/>
      </c>
      <c r="GM171" s="233" t="str">
        <f>IF(Deník!$W171&lt;&gt;"",IF(Deník!$AB171=Statistika!$L$104,Deník!$W171,""),"")</f>
        <v/>
      </c>
      <c r="GN171" s="233" t="str">
        <f>IF(Deník!$W171&lt;&gt;"",IF(Deník!$AB171=Statistika!$L$105,Deník!$W171,""),"")</f>
        <v/>
      </c>
      <c r="GO171" s="233" t="str">
        <f>IF(Deník!$W171&lt;&gt;"",IF(Deník!$AB171=Statistika!$L$106,Deník!$W171,""),"")</f>
        <v/>
      </c>
      <c r="GP171" s="233" t="str">
        <f>IF(Deník!$W171&lt;&gt;"",IF(Deník!$AB171=Statistika!$L$107,Deník!$W171,""),"")</f>
        <v/>
      </c>
      <c r="GQ171" s="233" t="str">
        <f>IF(Deník!$W171&lt;&gt;"",IF(Deník!$AB171=Statistika!$L$108,Deník!$W171,""),"")</f>
        <v/>
      </c>
      <c r="GS171" s="233" t="str">
        <f>IF(Deník!$W171&lt;0,IF(Deník!$AC171=Statistika!$F$117,Deník!$W171,""),"")</f>
        <v/>
      </c>
      <c r="GT171" s="233" t="str">
        <f>IF(Deník!$W171&lt;0,IF(Deník!$AC171=Statistika!$F$118,Deník!$W171,""),"")</f>
        <v/>
      </c>
      <c r="GU171" s="233" t="str">
        <f>IF(Deník!$W171&lt;0,IF(Deník!$AC171=Statistika!$F$119,Deník!$W171,""),"")</f>
        <v/>
      </c>
      <c r="GV171" s="233" t="str">
        <f>IF(Deník!$W171&lt;0,IF(Deník!$AC171=Statistika!$F$120,Deník!$W171,""),"")</f>
        <v/>
      </c>
      <c r="GW171" s="233" t="str">
        <f>IF(Deník!$W171&lt;0,IF(Deník!$AC171=Statistika!$F$121,Deník!$W171,""),"")</f>
        <v/>
      </c>
      <c r="GX171" s="233" t="str">
        <f>IF(Deník!$W171&lt;0,IF(Deník!$AC171=Statistika!$F$122,Deník!$W171,""),"")</f>
        <v/>
      </c>
      <c r="GY171" s="233" t="str">
        <f>IF(Deník!$W171&lt;0,IF(Deník!$AC171=Statistika!$F$123,Deník!$W171,""),"")</f>
        <v/>
      </c>
      <c r="GZ171" s="233" t="str">
        <f>IF(Deník!$W171&lt;0,IF(Deník!$AC171=Statistika!$F$124,Deník!$W171,""),"")</f>
        <v/>
      </c>
      <c r="HA171" s="233" t="str">
        <f>IF(Deník!$W171&lt;0,IF(Deník!$AC171=Statistika!$F$125,Deník!$W171,""),"")</f>
        <v/>
      </c>
      <c r="HC171" s="233" t="str">
        <f>IF(Deník!$W171&lt;0,IF(Deník!$AD171=Statistika!$F$133,Deník!$W171,""),"")</f>
        <v/>
      </c>
      <c r="HD171" s="233" t="str">
        <f>IF(Deník!$W171&lt;0,IF(Deník!$AD171=Statistika!$F$134,Deník!$W171,""),"")</f>
        <v/>
      </c>
      <c r="HE171" s="233" t="str">
        <f>IF(Deník!$W171&lt;0,IF(Deník!$AD171=Statistika!$F$135,Deník!$W171,""),"")</f>
        <v/>
      </c>
      <c r="HF171" s="233" t="str">
        <f>IF(Deník!$W171&lt;0,IF(Deník!$AD171=Statistika!$F$136,Deník!$W171,""),"")</f>
        <v/>
      </c>
      <c r="HG171" s="233" t="str">
        <f>IF(Deník!$W171&lt;0,IF(Deník!$AD171=Statistika!$F$137,Deník!$W171,""),"")</f>
        <v/>
      </c>
      <c r="ID171" s="8">
        <f>Tabulka4[[#This Row],[Sloupec3]]</f>
        <v>0</v>
      </c>
      <c r="IE171" s="17" t="str">
        <f>IF(AND([1]Deník!$C171&gt;='[1]Měsíční shrnutí'!$D$1,[1]Deník!$C171&lt;='[1]Měsíční shrnutí'!$F$1),[1]Deník!$X171,"")</f>
        <v/>
      </c>
    </row>
    <row r="172" spans="1:239">
      <c r="A172" s="8">
        <f>Deník!C173</f>
        <v>0</v>
      </c>
      <c r="B172" s="50" t="str">
        <f>Deník!R173</f>
        <v/>
      </c>
      <c r="C172" s="102" t="str">
        <f>IF(AND(Deník!R173&gt;1,Deník!R173&lt;&gt;""),1,"")</f>
        <v/>
      </c>
      <c r="D172" s="102" t="str">
        <f>IF(AND(Deník!R173&lt;=0,Deník!R173&lt;&gt;""),1,"")</f>
        <v/>
      </c>
      <c r="E172" s="103" t="str">
        <f>IF(AND(Deník!R173&gt;=0,Deník!R173&lt;=1),1,"")</f>
        <v/>
      </c>
      <c r="F172" s="79" t="str">
        <f>IF(Deník!R173&lt;&gt;"",Deník!R173+F171,"")</f>
        <v/>
      </c>
      <c r="G172" s="85"/>
      <c r="H172" s="54" t="str">
        <f>IF(MONTH(Deník!$C172)=H$2,IF(AND(Deník!$R172&gt;=0,Deník!$R172&lt;=1),"BE",Deník!$R172),"")</f>
        <v/>
      </c>
      <c r="I172" s="11" t="str">
        <f>IF(MONTH(Deník!$C172)=I$2,IF(AND(Deník!$R172&gt;=0,Deník!$R172&lt;=1),"BE",Deník!$R172),"")</f>
        <v/>
      </c>
      <c r="J172" s="11" t="str">
        <f>IF(MONTH(Deník!$C172)=J$2,IF(AND(Deník!$R172&gt;=0,Deník!$R172&lt;=1),"BE",Deník!$R172),"")</f>
        <v/>
      </c>
      <c r="K172" s="11" t="str">
        <f>IF(MONTH(Deník!$C172)=K$2,IF(AND(Deník!$R172&gt;=0,Deník!$R172&lt;=1),"BE",Deník!$R172),"")</f>
        <v/>
      </c>
      <c r="L172" s="11" t="str">
        <f>IF(MONTH(Deník!$C172)=L$2,IF(AND(Deník!$R172&gt;=0,Deník!$R172&lt;=1),"BE",Deník!$R172),"")</f>
        <v/>
      </c>
      <c r="M172" s="11" t="str">
        <f>IF(MONTH(Deník!$C172)=M$2,IF(AND(Deník!$R172&gt;=0,Deník!$R172&lt;=1),"BE",Deník!$R172),"")</f>
        <v/>
      </c>
      <c r="N172" s="11" t="str">
        <f>IF(MONTH(Deník!$C172)=N$2,IF(AND(Deník!$R172&gt;=0,Deník!$R172&lt;=1),"BE",Deník!$R172),"")</f>
        <v/>
      </c>
      <c r="O172" s="11" t="str">
        <f>IF(MONTH(Deník!$C172)=O$2,IF(AND(Deník!$R172&gt;=0,Deník!$R172&lt;=1),"BE",Deník!$R172),"")</f>
        <v/>
      </c>
      <c r="P172" s="11" t="str">
        <f>IF(MONTH(Deník!$C172)=P$2,IF(AND(Deník!$R172&gt;=0,Deník!$R172&lt;=1),"BE",Deník!$R172),"")</f>
        <v/>
      </c>
      <c r="Q172" s="11" t="str">
        <f>IF(MONTH(Deník!$C172)=Q$2,IF(AND(Deník!$R172&gt;=0,Deník!$R172&lt;=1),"BE",Deník!$R172),"")</f>
        <v/>
      </c>
      <c r="R172" s="11" t="str">
        <f>IF(MONTH(Deník!$C172)=R$2,IF(AND(Deník!$R172&gt;=0,Deník!$R172&lt;=1),"BE",Deník!$R172),"")</f>
        <v/>
      </c>
      <c r="S172" s="57" t="str">
        <f>IF(MONTH(Deník!$C172)=S$2,IF(AND(Deník!$R172&gt;=0,Deník!$R172&lt;=1),"BE",Deník!$R172),"")</f>
        <v/>
      </c>
      <c r="U172" s="12"/>
      <c r="V172" s="12"/>
      <c r="X172" s="600" t="str">
        <f>IF(Deník!$R172&lt;&gt;"",IF(Deník!$B172=Statistika!$F$63,IF(AND(Deník!$R172&gt;=0,Deník!$R172&lt;=1),"BE",Deník!$R172),""),"")</f>
        <v/>
      </c>
      <c r="Y172" s="13" t="str">
        <f>IF(Deník!$R172&lt;&gt;"",IF(Deník!$B172=Statistika!$F$64,IF(AND(Deník!$R172&gt;=0,Deník!$R172&lt;=1),"BE",Deník!$R172),""),"")</f>
        <v/>
      </c>
      <c r="Z172" s="13" t="str">
        <f>IF(Deník!$R172&lt;&gt;"",IF(Deník!$B172=Statistika!$F$65,IF(AND(Deník!$R172&gt;=0,Deník!$R172&lt;=1),"BE",Deník!$R172),""),"")</f>
        <v/>
      </c>
      <c r="AA172" s="13" t="str">
        <f>IF(Deník!$R172&lt;&gt;"",IF(Deník!$B172=Statistika!$F$66,IF(AND(Deník!$R172&gt;=0,Deník!$R172&lt;=1),"BE",Deník!$R172),""),"")</f>
        <v/>
      </c>
      <c r="AB172" s="13" t="str">
        <f>IF(Deník!$R172&lt;&gt;"",IF(Deník!$B172=Statistika!$F$67,IF(AND(Deník!$R172&gt;=0,Deník!$R172&lt;=1),"BE",Deník!$R172),""),"")</f>
        <v/>
      </c>
      <c r="AC172" s="13" t="str">
        <f>IF(Deník!$R172&lt;&gt;"",IF(Deník!$B172=Statistika!$F$68,IF(AND(Deník!$R172&gt;=0,Deník!$R172&lt;=1),"BE",Deník!$R172),""),"")</f>
        <v/>
      </c>
      <c r="AD172" s="13" t="str">
        <f>IF(Deník!$R172&lt;&gt;"",IF(Deník!$B172=Statistika!$F$69,IF(AND(Deník!$R172&gt;=0,Deník!$R172&lt;=1),"BE",Deník!$R172),""),"")</f>
        <v/>
      </c>
      <c r="AE172" s="601" t="str">
        <f>IF(Deník!$R172&lt;&gt;"",IF(Deník!$B172=Statistika!$F$70,IF(AND(Deník!$R172&gt;=0,Deník!$R172&lt;=1),"BE",Deník!$R172),""),"")</f>
        <v/>
      </c>
      <c r="AF172" s="90"/>
      <c r="AG172" s="63" t="str">
        <f>IF(Deník!$R172&lt;&gt;"",IF(Deník!$J172="L",IF(AND(Deník!$R172&gt;=0,Deník!$R172&lt;=1),"BE",Deník!$R172),""),"")</f>
        <v/>
      </c>
      <c r="AH172" s="13" t="str">
        <f>IF(Deník!$R172&lt;&gt;"",IF(Deník!$J172="S",IF(AND(Deník!$R172&gt;=0,Deník!$R172&lt;=1),"BE",Deník!$R172),""),"")</f>
        <v/>
      </c>
      <c r="AI172" s="95"/>
      <c r="AJ172" s="71" t="str">
        <f>IF(Deník!N173&lt;&gt;"",Deník!N173*-1,"")</f>
        <v/>
      </c>
      <c r="AK172" s="88"/>
      <c r="AL172" s="63" t="str">
        <f>IF(WEEKDAY(Deník!$C172,2)=1,IF(AND(Deník!$R172&gt;=0,Deník!$R172&lt;=1),"BE",Deník!$R172),"")</f>
        <v/>
      </c>
      <c r="AM172" s="13" t="str">
        <f>IF(WEEKDAY(Deník!$C172,2)=2,IF(AND(Deník!$R172&gt;=0,Deník!$R172&lt;=1),"BE",Deník!$R172),"")</f>
        <v/>
      </c>
      <c r="AN172" s="13" t="str">
        <f>IF(WEEKDAY(Deník!$C172,2)=3,IF(AND(Deník!$R172&gt;=0,Deník!$R172&lt;=1),"BE",Deník!$R172),"")</f>
        <v/>
      </c>
      <c r="AO172" s="13" t="str">
        <f>IF(WEEKDAY(Deník!$C172,2)=4,IF(AND(Deník!$R172&gt;=0,Deník!$R172&lt;=1),"BE",Deník!$R172),"")</f>
        <v/>
      </c>
      <c r="AP172" s="60" t="str">
        <f>IF(WEEKDAY(Deník!$C172,2)=5,IF(AND(Deník!$R172&gt;=0,Deník!$R172&lt;=1),"BE",Deník!$R172),"")</f>
        <v/>
      </c>
      <c r="AQ172" s="99"/>
      <c r="AR172" s="100">
        <f>Deník!D172</f>
        <v>0</v>
      </c>
      <c r="AS172" s="63" t="str">
        <f>IF(Deník!$D172&lt;&gt;"",IF(AND(Deník!$D172&gt;=AS$2,Deník!$D172&lt;=AS$3),IF(AND(Deník!$R172&gt;=0,Deník!$R172&lt;=1),"BE",Deník!$R172),""),"")</f>
        <v/>
      </c>
      <c r="AT172" s="63" t="str">
        <f>IF(Deník!$D172&lt;&gt;"",IF(AND(Deník!$D172&gt;=AT$2,Deník!$D172&lt;=AT$3),IF(AND(Deník!$R172&gt;=0,Deník!$R172&lt;=1),"BE",Deník!$R172),""),"")</f>
        <v/>
      </c>
      <c r="AU172" s="63" t="str">
        <f>IF(Deník!$D172&lt;&gt;"",IF(AND(Deník!$D172&gt;=AU$2,Deník!$D172&lt;=AU$3),IF(AND(Deník!$R172&gt;=0,Deník!$R172&lt;=1),"BE",Deník!$R172),""),"")</f>
        <v/>
      </c>
      <c r="AV172" s="63" t="str">
        <f>IF(Deník!$D172&lt;&gt;"",IF(AND(Deník!$D172&gt;=AV$2,Deník!$D172&lt;=AV$3),IF(AND(Deník!$R172&gt;=0,Deník!$R172&lt;=1),"BE",Deník!$R172),""),"")</f>
        <v/>
      </c>
      <c r="AW172" s="63" t="str">
        <f>IF(Deník!$D172&lt;&gt;"",IF(AND(Deník!$D172&gt;=AW$2,Deník!$D172&lt;=AW$3),IF(AND(Deník!$R172&gt;=0,Deník!$R172&lt;=1),"BE",Deník!$R172),""),"")</f>
        <v/>
      </c>
      <c r="AX172" s="63" t="str">
        <f>IF(Deník!$D172&lt;&gt;"",IF(AND(Deník!$D172&gt;=AX$2,Deník!$D172&lt;=AX$3),IF(AND(Deník!$R172&gt;=0,Deník!$R172&lt;=1),"BE",Deník!$R172),""),"")</f>
        <v/>
      </c>
      <c r="AY172" s="63" t="str">
        <f>IF(Deník!$D172&lt;&gt;"",IF(AND(Deník!$D172&gt;=AY$2,Deník!$D172&lt;=AY$3),IF(AND(Deník!$R172&gt;=0,Deník!$R172&lt;=1),"BE",Deník!$R172),""),"")</f>
        <v/>
      </c>
      <c r="AZ172" s="63" t="str">
        <f>IF(Deník!$D172&lt;&gt;"",IF(AND(Deník!$D172&gt;=AZ$2,Deník!$D172&lt;=AZ$3),IF(AND(Deník!$R172&gt;=0,Deník!$R172&lt;=1),"BE",Deník!$R172),""),"")</f>
        <v/>
      </c>
      <c r="BA172" s="63" t="str">
        <f>IF(Deník!$D172&lt;&gt;"",IF(AND(Deník!$D172&gt;=BA$2,Deník!$D172&lt;=BA$3),IF(AND(Deník!$R172&gt;=0,Deník!$R172&lt;=1),"BE",Deník!$R172),""),"")</f>
        <v/>
      </c>
      <c r="BB172" s="63" t="str">
        <f>IF(Deník!$D172&lt;&gt;"",IF(AND(Deník!$D172&gt;=BB$2,Deník!$D172&lt;=BB$3),IF(AND(Deník!$R172&gt;=0,Deník!$R172&lt;=1),"BE",Deník!$R172),""),"")</f>
        <v/>
      </c>
      <c r="BC172" s="71" t="str">
        <f>IF(Deník!$D172&lt;&gt;"",IF(AND(Deník!$D172&gt;=BC$2,Deník!$D172&lt;=BC$3),IF(AND(Deník!$R172&gt;=0,Deník!$R172&lt;=1),"BE",Deník!$R172),""),"")</f>
        <v/>
      </c>
      <c r="BD172" s="20" t="str">
        <f>IF(Deník!$J173="S",(Deník!$M173-Deník!$K173),IF(Deník!$J173="L",(Deník!$K173-Deník!$M173),""))</f>
        <v/>
      </c>
      <c r="BE172" s="20" t="str">
        <f>IF(Deník!$J173="S",(Deník!$K173-Deník!$O173),IF(Deník!$J173="L",(Deník!$O173-Deník!$K173),""))</f>
        <v/>
      </c>
      <c r="BF172" s="20" t="str">
        <f>IF(Deník!$J173="S",(Deník!$K173-Deník!$L173),IF(Deník!$J173="L",(Deník!$L173-Deník!$K173),""))</f>
        <v/>
      </c>
      <c r="BG172" s="20" t="str">
        <f>IF(Deník!$J173="S",(Deník!$K173-Deník!$S173),IF(Deník!$J173="L",(Deník!$S173-Deník!$K173),""))</f>
        <v/>
      </c>
      <c r="BH172" s="20" t="str">
        <f>IF(Deník!$J173="S",(Deník!$K173-Deník!$U173),IF(Deník!$J173="L",(Deník!$U173-Deník!$K173),""))</f>
        <v/>
      </c>
      <c r="BI172" s="20" t="str">
        <f>IF(Deník!$R172&gt;1,Deník!$R172,"")</f>
        <v/>
      </c>
      <c r="BJ172" s="20" t="str">
        <f>IF(Deník!$R172&lt;0,Deník!$R172,"")</f>
        <v/>
      </c>
      <c r="BK172" s="17"/>
      <c r="BM172" s="233" t="str">
        <f>IF(Deník!$R172&lt;&gt;"",IF(Deník!$Y172=Statistika!$F$78,IF(AND(Deník!$R172&gt;=0,Deník!$R172&lt;=1),"BE",Deník!$R172),""),"")</f>
        <v/>
      </c>
      <c r="BN172" s="233" t="str">
        <f>IF(Deník!$R172&lt;&gt;"",IF(Deník!$Y172=Statistika!$F$79,IF(AND(Deník!$R172&gt;=0,Deník!$R172&lt;=1),"BE",Deník!$R172),""),"")</f>
        <v/>
      </c>
      <c r="BO172" s="233" t="str">
        <f>IF(Deník!$R172&lt;&gt;"",IF(Deník!$Y172=Statistika!$F$80,IF(AND(Deník!$R172&gt;=0,Deník!$R172&lt;=1),"BE",Deník!$R172),""),"")</f>
        <v/>
      </c>
      <c r="BP172" s="233" t="str">
        <f>IF(Deník!$R172&lt;&gt;"",IF(Deník!$Y172=Statistika!$F$81,IF(AND(Deník!$R172&gt;=0,Deník!$R172&lt;=1),"BE",Deník!$R172),""),"")</f>
        <v/>
      </c>
      <c r="BQ172" s="233" t="str">
        <f>IF(Deník!$R172&lt;&gt;"",IF(Deník!$Y172=Statistika!$F$82,IF(AND(Deník!$R172&gt;=0,Deník!$R172&lt;=1),"BE",Deník!$R172),""),"")</f>
        <v/>
      </c>
      <c r="BR172" s="233" t="str">
        <f>IF(Deník!$R172&lt;&gt;"",IF(Deník!$Y172=Statistika!$F$83,IF(AND(Deník!$R172&gt;=0,Deník!$R172&lt;=1),"BE",Deník!$R172),""),"")</f>
        <v/>
      </c>
      <c r="BS172" s="233" t="str">
        <f>IF(Deník!$R172&lt;&gt;"",IF(Deník!$Y172=Statistika!$F$84,IF(AND(Deník!$R172&gt;=0,Deník!$R172&lt;=1),"BE",Deník!$R172),""),"")</f>
        <v/>
      </c>
      <c r="BT172" s="233" t="str">
        <f>IF(Deník!$R172&lt;&gt;"",IF(Deník!$Y172=Statistika!$F$85,IF(AND(Deník!$R172&gt;=0,Deník!$R172&lt;=1),"BE",Deník!$R172),""),"")</f>
        <v/>
      </c>
      <c r="BU172" s="233" t="str">
        <f>IF(Deník!$R172&lt;&gt;"",IF(Deník!$Y172=Statistika!$F$86,IF(AND(Deník!$R172&gt;=0,Deník!$R172&lt;=1),"BE",Deník!$R172),""),"")</f>
        <v/>
      </c>
      <c r="BV172" s="233" t="str">
        <f>IF(Deník!$R172&lt;&gt;"",IF(Deník!$Y172=Statistika!$F$87,IF(AND(Deník!$R172&gt;=0,Deník!$R172&lt;=1),"BE",Deník!$R172),""),"")</f>
        <v/>
      </c>
      <c r="BW172" s="233" t="str">
        <f>IF(Deník!$R172&lt;&gt;"",IF(Deník!$Y172=Statistika!$F$88,IF(AND(Deník!$R172&gt;=0,Deník!$R172&lt;=1),"BE",Deník!$R172),""),"")</f>
        <v/>
      </c>
      <c r="BX172" s="233" t="str">
        <f>IF(Deník!$R172&lt;&gt;"",IF(Deník!$Y172=Statistika!$F$89,IF(AND(Deník!$R172&gt;=0,Deník!$R172&lt;=1),"BE",Deník!$R172),""),"")</f>
        <v/>
      </c>
      <c r="BY172" s="233" t="str">
        <f>IF(Deník!$R172&lt;&gt;"",IF(Deník!$Y172=Statistika!$F$90,IF(AND(Deník!$R172&gt;=0,Deník!$R172&lt;=1),"BE",Deník!$R172),""),"")</f>
        <v/>
      </c>
      <c r="BZ172" s="233" t="str">
        <f>IF(Deník!$R172&lt;&gt;"",IF(Deník!$Y172=Statistika!$F$91,IF(AND(Deník!$R172&gt;=0,Deník!$R172&lt;=1),"BE",Deník!$R172),""),"")</f>
        <v/>
      </c>
      <c r="CA172" s="233"/>
      <c r="CB172" s="233" t="str">
        <f>IF(Deník!$R172&lt;&gt;"",IF(Deník!$AB172="SL",IF(AND(Deník!$R172&gt;=0,Deník!$R172&lt;=1),"BE",Deník!$R172),""),"")</f>
        <v/>
      </c>
      <c r="CC172" s="233" t="str">
        <f>IF(Deník!$R172&lt;&gt;"",IF(Deník!$AB172="BE10",IF(AND(Deník!$R172&gt;=0,Deník!$R172&lt;=1),"BE",Deník!$R172),""),"")</f>
        <v/>
      </c>
      <c r="CD172" s="233" t="str">
        <f>IF(Deník!$R172&lt;&gt;"",IF(Deník!$AB172="BE15",IF(AND(Deník!$R172&gt;=0,Deník!$R172&lt;=1),"BE",Deník!$R172),""),"")</f>
        <v/>
      </c>
      <c r="CE172" s="233" t="str">
        <f>IF(Deník!$R172&lt;&gt;"",IF(Deník!$AB172="BE20",IF(AND(Deník!$R172&gt;=0,Deník!$R172&lt;=1),"BE",Deník!$R172),""),"")</f>
        <v/>
      </c>
      <c r="CF172" s="233" t="str">
        <f>IF(Deník!$R172&lt;&gt;"",IF(Deník!$AB172="TP1",IF(AND(Deník!$R172&gt;=0,Deník!$R172&lt;=1),"BE",Deník!$R172),""),"")</f>
        <v/>
      </c>
      <c r="CG172" s="233" t="str">
        <f>IF(Deník!$R172&lt;&gt;"",IF(Deník!$AB172="TP2",IF(AND(Deník!$R172&gt;=0,Deník!$R172&lt;=1),"BE",Deník!$R172),""),"")</f>
        <v/>
      </c>
      <c r="CH172" s="233" t="str">
        <f>IF(Deník!$R172&lt;&gt;"",IF(Deník!$AB172="TP3",IF(AND(Deník!$R172&gt;=0,Deník!$R172&lt;=1),"BE",Deník!$R172),""),"")</f>
        <v/>
      </c>
      <c r="CI172" s="233" t="str">
        <f>IF(Deník!$R172&lt;&gt;"",IF(Deník!$AB172="Trailing SL",IF(AND(Deník!$R172&gt;=0,Deník!$R172&lt;=1),"BE",Deník!$R172),""),"")</f>
        <v/>
      </c>
      <c r="CJ172" s="233" t="str">
        <f>IF(Deník!$R172&lt;&gt;"",IF(Deník!$AB172="Manual",IF(AND(Deník!$R172&gt;=0,Deník!$R172&lt;=1),"BE",Deník!$R172),""),"")</f>
        <v/>
      </c>
      <c r="CK172" s="233"/>
      <c r="CL172" s="233" t="str">
        <f>IF(Deník!$R172&lt;0,IF(Deník!$AC172=Statistika!$F$117,Deník!$R172,""),"")</f>
        <v/>
      </c>
      <c r="CM172" s="233" t="str">
        <f>IF(Deník!$R172&lt;0,IF(Deník!$AC172=Statistika!$F$118,Deník!$R172,""),"")</f>
        <v/>
      </c>
      <c r="CN172" s="233" t="str">
        <f>IF(Deník!$R172&lt;0,IF(Deník!$AC172=Statistika!$F$119,Deník!$R172,""),"")</f>
        <v/>
      </c>
      <c r="CO172" s="233" t="str">
        <f>IF(Deník!$R172&lt;0,IF(Deník!$AC172=Statistika!$F$120,Deník!$R172,""),"")</f>
        <v/>
      </c>
      <c r="CP172" s="233" t="str">
        <f>IF(Deník!$R172&lt;0,IF(Deník!$AC172=Statistika!$F$121,Deník!$R172,""),"")</f>
        <v/>
      </c>
      <c r="CQ172" s="233" t="str">
        <f>IF(Deník!$R172&lt;0,IF(Deník!$AC172=Statistika!$F$122,Deník!$R172,""),"")</f>
        <v/>
      </c>
      <c r="CR172" s="233" t="str">
        <f>IF(Deník!$R172&lt;0,IF(Deník!$AC172=Statistika!$F$123,Deník!$R172,""),"")</f>
        <v/>
      </c>
      <c r="CS172" s="233" t="str">
        <f>IF(Deník!$R172&lt;0,IF(Deník!$AC172=Statistika!$F$124,Deník!$R172,""),"")</f>
        <v/>
      </c>
      <c r="CT172" s="233" t="str">
        <f>IF(Deník!$R172&lt;0,IF(Deník!$AC172=Statistika!$F$125,Deník!$R172,""),"")</f>
        <v/>
      </c>
      <c r="CU172" s="233"/>
      <c r="CV172" s="233" t="str">
        <f>IF(Deník!$R172&lt;0,IF(Deník!$AD172=$CV$2,Deník!$R172,""),"")</f>
        <v/>
      </c>
      <c r="CW172" s="233" t="str">
        <f>IF(Deník!$R172&lt;0,IF(Deník!$AD172=$CW$2,Deník!$R172,""),"")</f>
        <v/>
      </c>
      <c r="CX172" s="233" t="str">
        <f>IF(Deník!$R172&lt;0,IF(Deník!$AD172=$CX$2,Deník!$R172,""),"")</f>
        <v/>
      </c>
      <c r="CY172" s="233" t="str">
        <f>IF(Deník!$R172&lt;0,IF(Deník!$AD172=$CY$2,Deník!$R172,""),"")</f>
        <v/>
      </c>
      <c r="CZ172" s="233" t="str">
        <f>IF(Deník!$R172&lt;0,IF(Deník!$AD172=$CZ$2,Deník!$R172,""),"")</f>
        <v/>
      </c>
      <c r="DL172" s="221">
        <f t="shared" si="10"/>
        <v>93847.029999999984</v>
      </c>
      <c r="DM172" s="220">
        <f t="shared" si="9"/>
        <v>-6.1529700000000132E-2</v>
      </c>
      <c r="DO172" s="50">
        <f>Deník!W173</f>
        <v>0</v>
      </c>
      <c r="DP172" s="102" t="str">
        <f>IF(AND(Deník!W173&gt;0),1,"")</f>
        <v/>
      </c>
      <c r="DQ172" s="102">
        <f>IF(AND(Deník!W173&lt;=0),1,"")</f>
        <v>1</v>
      </c>
      <c r="DR172" s="227"/>
      <c r="DS172" s="228"/>
      <c r="DT172" s="85"/>
      <c r="DU172" s="54">
        <f>IF(MONTH(Deník!$C172)=DU$2,Deník!$W172,"")</f>
        <v>0</v>
      </c>
      <c r="DV172" s="222" t="str">
        <f>IF(MONTH(Deník!$C172)=DV$2,Deník!$W172,"")</f>
        <v/>
      </c>
      <c r="DW172" s="222" t="str">
        <f>IF(MONTH(Deník!$C172)=DW$2,Deník!$W172,"")</f>
        <v/>
      </c>
      <c r="DX172" s="222" t="str">
        <f>IF(MONTH(Deník!$C172)=DX$2,Deník!$W172,"")</f>
        <v/>
      </c>
      <c r="DY172" s="222" t="str">
        <f>IF(MONTH(Deník!$C172)=DY$2,Deník!$W172,"")</f>
        <v/>
      </c>
      <c r="DZ172" s="222" t="str">
        <f>IF(MONTH(Deník!$C172)=DZ$2,Deník!$W172,"")</f>
        <v/>
      </c>
      <c r="EA172" s="222" t="str">
        <f>IF(MONTH(Deník!$C172)=EA$2,Deník!$W172,"")</f>
        <v/>
      </c>
      <c r="EB172" s="222" t="str">
        <f>IF(MONTH(Deník!$C172)=EB$2,Deník!$W172,"")</f>
        <v/>
      </c>
      <c r="EC172" s="222" t="str">
        <f>IF(MONTH(Deník!$C172)=EC$2,Deník!$W172,"")</f>
        <v/>
      </c>
      <c r="ED172" s="222" t="str">
        <f>IF(MONTH(Deník!$C172)=ED$2,Deník!$W172,"")</f>
        <v/>
      </c>
      <c r="EE172" s="222" t="str">
        <f>IF(MONTH(Deník!$C172)=EE$2,Deník!$W172,"")</f>
        <v/>
      </c>
      <c r="EF172" s="222" t="str">
        <f>IF(MONTH(Deník!$C172)=EF$2,Deník!$W172,"")</f>
        <v/>
      </c>
      <c r="EI172" s="600" t="str">
        <f>IF(Deník!$W172&lt;&gt;"",IF(Deník!$B172=Statistika!$F$63,Deník!$W172,""),"")</f>
        <v/>
      </c>
      <c r="EJ172" s="13" t="str">
        <f>IF(Deník!$W172&lt;&gt;"",IF(Deník!$B172=Statistika!$F$64,Deník!$W172,""),"")</f>
        <v/>
      </c>
      <c r="EK172" s="13" t="str">
        <f>IF(Deník!$W172&lt;&gt;"",IF(Deník!$B172=Statistika!$F$65,Deník!$W172,""),"")</f>
        <v/>
      </c>
      <c r="EL172" s="13" t="str">
        <f>IF(Deník!$W172&lt;&gt;"",IF(Deník!$B172=Statistika!$F$66,Deník!$W172,""),"")</f>
        <v/>
      </c>
      <c r="EM172" s="13" t="str">
        <f>IF(Deník!$W172&lt;&gt;"",IF(Deník!$B172=Statistika!$F$67,Deník!$W172,""),"")</f>
        <v/>
      </c>
      <c r="EN172" s="13" t="str">
        <f>IF(Deník!$W172&lt;&gt;"",IF(Deník!$B172=Statistika!$F$68,Deník!$W172,""),"")</f>
        <v/>
      </c>
      <c r="EO172" s="13" t="str">
        <f>IF(Deník!$W172&lt;&gt;"",IF(Deník!$B172=Statistika!$F$69,Deník!$W172,""),"")</f>
        <v/>
      </c>
      <c r="EP172" s="601" t="str">
        <f>IF(Deník!$W172&lt;&gt;"",IF(Deník!$B172=Statistika!$F$70,Deník!$W172,""),"")</f>
        <v/>
      </c>
      <c r="EQ172" s="90"/>
      <c r="ER172" s="63" t="str">
        <f>IF(Deník!$W172&lt;&gt;"",IF(Deník!$J172="L",Deník!$W172,""),"")</f>
        <v/>
      </c>
      <c r="ES172" s="13" t="str">
        <f>IF(Deník!$W172&lt;&gt;"",IF(Deník!$J172="S",Deník!$W172,""),"")</f>
        <v/>
      </c>
      <c r="ET172" s="95"/>
      <c r="EU172" s="88"/>
      <c r="EV172" s="63" t="str">
        <f>IF(WEEKDAY(Deník!$C172,2)=1,Deník!$W172,"")</f>
        <v/>
      </c>
      <c r="EW172" s="13" t="str">
        <f>IF(WEEKDAY(Deník!$C172,2)=2,Deník!$W172,"")</f>
        <v/>
      </c>
      <c r="EX172" s="13" t="str">
        <f>IF(WEEKDAY(Deník!$C172,2)=3,Deník!$W172,"")</f>
        <v/>
      </c>
      <c r="EY172" s="13" t="str">
        <f>IF(WEEKDAY(Deník!$C172,2)=4,Deník!$W172,"")</f>
        <v/>
      </c>
      <c r="EZ172" s="60" t="str">
        <f>IF(WEEKDAY(Deník!$C172,2)=5,Deník!$W172,"")</f>
        <v/>
      </c>
      <c r="FA172" s="99"/>
      <c r="FB172" s="100">
        <f>Deník!D172</f>
        <v>0</v>
      </c>
      <c r="FC172" s="63">
        <f>IF($FB172&lt;&gt;"",IF(AND($FB172&gt;=FC$2,$FB172&lt;=FC$3),Deník!$W172,""))</f>
        <v>0</v>
      </c>
      <c r="FD172" s="63" t="str">
        <f>IF($FB172&lt;&gt;"",IF(AND($FB172&gt;=FD$2,$FB172&lt;=FD$3),Deník!$W172,""))</f>
        <v/>
      </c>
      <c r="FE172" s="63" t="str">
        <f>IF($FB172&lt;&gt;"",IF(AND($FB172&gt;=FE$2,$FB172&lt;=FE$3),Deník!$W172,""))</f>
        <v/>
      </c>
      <c r="FF172" s="63" t="str">
        <f>IF($FB172&lt;&gt;"",IF(AND($FB172&gt;=FF$2,$FB172&lt;=FF$3),Deník!$W172,""))</f>
        <v/>
      </c>
      <c r="FG172" s="63" t="str">
        <f>IF($FB172&lt;&gt;"",IF(AND($FB172&gt;=FG$2,$FB172&lt;=FG$3),Deník!$W172,""))</f>
        <v/>
      </c>
      <c r="FH172" s="63" t="str">
        <f>IF($FB172&lt;&gt;"",IF(AND($FB172&gt;=FH$2,$FB172&lt;=FH$3),Deník!$W172,""))</f>
        <v/>
      </c>
      <c r="FI172" s="63" t="str">
        <f>IF($FB172&lt;&gt;"",IF(AND($FB172&gt;=FI$2,$FB172&lt;=FI$3),Deník!$W172,""))</f>
        <v/>
      </c>
      <c r="FJ172" s="63" t="str">
        <f>IF($FB172&lt;&gt;"",IF(AND($FB172&gt;=FJ$2,$FB172&lt;=FJ$3),Deník!$W172,""))</f>
        <v/>
      </c>
      <c r="FK172" s="63" t="str">
        <f>IF($FB172&lt;&gt;"",IF(AND($FB172&gt;=FK$2,$FB172&lt;=FK$3),Deník!$W172,""))</f>
        <v/>
      </c>
      <c r="FL172" s="63" t="str">
        <f>IF($FB172&lt;&gt;"",IF(AND($FB172&gt;=FL$2,$FB172&lt;=FL$3),Deník!$W172,""))</f>
        <v/>
      </c>
      <c r="FM172" s="63" t="str">
        <f>IF($FB172&lt;&gt;"",IF(AND($FB172&gt;=FM$2,$FB172&lt;=FM$3),Deník!$W172,""))</f>
        <v/>
      </c>
      <c r="FN172" s="13"/>
      <c r="FO172" s="20" t="str">
        <f>IF(Deník!$W172&gt;1,Deník!$W172,"")</f>
        <v/>
      </c>
      <c r="FP172" s="20" t="str">
        <f>IF(Deník!$W172&lt;0,Deník!$W172,"")</f>
        <v/>
      </c>
      <c r="FQ172" s="17"/>
      <c r="FS172" s="233"/>
      <c r="FT172" s="233" t="str">
        <f>IF(Deník!$W172&lt;&gt;"",IF(Deník!$Y172=Statistika!$F$78,Deník!$W172,""),"")</f>
        <v/>
      </c>
      <c r="FU172" s="233" t="str">
        <f>IF(Deník!$W172&lt;&gt;"",IF(Deník!$Y172=Statistika!$F$79,Deník!$W172,""),"")</f>
        <v/>
      </c>
      <c r="FV172" s="233" t="str">
        <f>IF(Deník!$W172&lt;&gt;"",IF(Deník!$Y172=Statistika!$F$80,Deník!$W172,""),"")</f>
        <v/>
      </c>
      <c r="FW172" s="233" t="str">
        <f>IF(Deník!$W172&lt;&gt;"",IF(Deník!$Y172=Statistika!$F$81,Deník!$W172,""),"")</f>
        <v/>
      </c>
      <c r="FX172" s="233" t="str">
        <f>IF(Deník!$W172&lt;&gt;"",IF(Deník!$Y172=Statistika!$F$82,Deník!$W172,""),"")</f>
        <v/>
      </c>
      <c r="FY172" s="233" t="str">
        <f>IF(Deník!$W172&lt;&gt;"",IF(Deník!$Y172=Statistika!$F$83,Deník!$W172,""),"")</f>
        <v/>
      </c>
      <c r="FZ172" s="233" t="str">
        <f>IF(Deník!$W172&lt;&gt;"",IF(Deník!$Y172=Statistika!$F$84,Deník!$W172,""),"")</f>
        <v/>
      </c>
      <c r="GA172" s="233" t="str">
        <f>IF(Deník!$W172&lt;&gt;"",IF(Deník!$Y172=Statistika!$F$85,Deník!$W172,""),"")</f>
        <v/>
      </c>
      <c r="GB172" s="233" t="str">
        <f>IF(Deník!$W172&lt;&gt;"",IF(Deník!$Y172=Statistika!$F$86,Deník!$W172,""),"")</f>
        <v/>
      </c>
      <c r="GC172" s="233" t="str">
        <f>IF(Deník!$W172&lt;&gt;"",IF(Deník!$Y172=Statistika!$F$87,Deník!$W172,""),"")</f>
        <v/>
      </c>
      <c r="GD172" s="233" t="str">
        <f>IF(Deník!$W172&lt;&gt;"",IF(Deník!$Y172=Statistika!$F$88,Deník!$W172,""),"")</f>
        <v/>
      </c>
      <c r="GE172" s="233" t="str">
        <f>IF(Deník!$W172&lt;&gt;"",IF(Deník!$Y172=Statistika!$F$89,Deník!$W172,""),"")</f>
        <v/>
      </c>
      <c r="GF172" s="233" t="str">
        <f>IF(Deník!$W172&lt;&gt;"",IF(Deník!$Y172=Statistika!$F$90,Deník!$W172,""),"")</f>
        <v/>
      </c>
      <c r="GG172" s="233" t="str">
        <f>IF(Deník!$W172&lt;&gt;"",IF(Deník!$Y172=Statistika!$F$91,Deník!$W172,""),"")</f>
        <v/>
      </c>
      <c r="GH172" s="233"/>
      <c r="GI172" s="233" t="str">
        <f>IF(Deník!$W172&lt;&gt;"",IF(Deník!$AB172=Statistika!$L$100,Deník!$W172,""),"")</f>
        <v/>
      </c>
      <c r="GJ172" s="233" t="str">
        <f>IF(Deník!$W172&lt;&gt;"",IF(Deník!$AB172=Statistika!$L$101,Deník!$W172,""),"")</f>
        <v/>
      </c>
      <c r="GK172" s="233" t="str">
        <f>IF(Deník!$W172&lt;&gt;"",IF(Deník!$AB172=Statistika!$L$102,Deník!$W172,""),"")</f>
        <v/>
      </c>
      <c r="GL172" s="233" t="str">
        <f>IF(Deník!$W172&lt;&gt;"",IF(Deník!$AB172=Statistika!$L$103,Deník!$W172,""),"")</f>
        <v/>
      </c>
      <c r="GM172" s="233" t="str">
        <f>IF(Deník!$W172&lt;&gt;"",IF(Deník!$AB172=Statistika!$L$104,Deník!$W172,""),"")</f>
        <v/>
      </c>
      <c r="GN172" s="233" t="str">
        <f>IF(Deník!$W172&lt;&gt;"",IF(Deník!$AB172=Statistika!$L$105,Deník!$W172,""),"")</f>
        <v/>
      </c>
      <c r="GO172" s="233" t="str">
        <f>IF(Deník!$W172&lt;&gt;"",IF(Deník!$AB172=Statistika!$L$106,Deník!$W172,""),"")</f>
        <v/>
      </c>
      <c r="GP172" s="233" t="str">
        <f>IF(Deník!$W172&lt;&gt;"",IF(Deník!$AB172=Statistika!$L$107,Deník!$W172,""),"")</f>
        <v/>
      </c>
      <c r="GQ172" s="233" t="str">
        <f>IF(Deník!$W172&lt;&gt;"",IF(Deník!$AB172=Statistika!$L$108,Deník!$W172,""),"")</f>
        <v/>
      </c>
      <c r="GS172" s="233" t="str">
        <f>IF(Deník!$W172&lt;0,IF(Deník!$AC172=Statistika!$F$117,Deník!$W172,""),"")</f>
        <v/>
      </c>
      <c r="GT172" s="233" t="str">
        <f>IF(Deník!$W172&lt;0,IF(Deník!$AC172=Statistika!$F$118,Deník!$W172,""),"")</f>
        <v/>
      </c>
      <c r="GU172" s="233" t="str">
        <f>IF(Deník!$W172&lt;0,IF(Deník!$AC172=Statistika!$F$119,Deník!$W172,""),"")</f>
        <v/>
      </c>
      <c r="GV172" s="233" t="str">
        <f>IF(Deník!$W172&lt;0,IF(Deník!$AC172=Statistika!$F$120,Deník!$W172,""),"")</f>
        <v/>
      </c>
      <c r="GW172" s="233" t="str">
        <f>IF(Deník!$W172&lt;0,IF(Deník!$AC172=Statistika!$F$121,Deník!$W172,""),"")</f>
        <v/>
      </c>
      <c r="GX172" s="233" t="str">
        <f>IF(Deník!$W172&lt;0,IF(Deník!$AC172=Statistika!$F$122,Deník!$W172,""),"")</f>
        <v/>
      </c>
      <c r="GY172" s="233" t="str">
        <f>IF(Deník!$W172&lt;0,IF(Deník!$AC172=Statistika!$F$123,Deník!$W172,""),"")</f>
        <v/>
      </c>
      <c r="GZ172" s="233" t="str">
        <f>IF(Deník!$W172&lt;0,IF(Deník!$AC172=Statistika!$F$124,Deník!$W172,""),"")</f>
        <v/>
      </c>
      <c r="HA172" s="233" t="str">
        <f>IF(Deník!$W172&lt;0,IF(Deník!$AC172=Statistika!$F$125,Deník!$W172,""),"")</f>
        <v/>
      </c>
      <c r="HC172" s="233" t="str">
        <f>IF(Deník!$W172&lt;0,IF(Deník!$AD172=Statistika!$F$133,Deník!$W172,""),"")</f>
        <v/>
      </c>
      <c r="HD172" s="233" t="str">
        <f>IF(Deník!$W172&lt;0,IF(Deník!$AD172=Statistika!$F$134,Deník!$W172,""),"")</f>
        <v/>
      </c>
      <c r="HE172" s="233" t="str">
        <f>IF(Deník!$W172&lt;0,IF(Deník!$AD172=Statistika!$F$135,Deník!$W172,""),"")</f>
        <v/>
      </c>
      <c r="HF172" s="233" t="str">
        <f>IF(Deník!$W172&lt;0,IF(Deník!$AD172=Statistika!$F$136,Deník!$W172,""),"")</f>
        <v/>
      </c>
      <c r="HG172" s="233" t="str">
        <f>IF(Deník!$W172&lt;0,IF(Deník!$AD172=Statistika!$F$137,Deník!$W172,""),"")</f>
        <v/>
      </c>
      <c r="ID172" s="8">
        <f>Tabulka4[[#This Row],[Sloupec3]]</f>
        <v>0</v>
      </c>
      <c r="IE172" s="17" t="str">
        <f>IF(AND([1]Deník!$C172&gt;='[1]Měsíční shrnutí'!$D$1,[1]Deník!$C172&lt;='[1]Měsíční shrnutí'!$F$1),[1]Deník!$X172,"")</f>
        <v/>
      </c>
    </row>
    <row r="173" spans="1:239">
      <c r="A173" s="8">
        <f>Deník!C174</f>
        <v>0</v>
      </c>
      <c r="B173" s="50" t="str">
        <f>Deník!R174</f>
        <v/>
      </c>
      <c r="C173" s="102" t="str">
        <f>IF(AND(Deník!R174&gt;1,Deník!R174&lt;&gt;""),1,"")</f>
        <v/>
      </c>
      <c r="D173" s="102" t="str">
        <f>IF(AND(Deník!R174&lt;=0,Deník!R174&lt;&gt;""),1,"")</f>
        <v/>
      </c>
      <c r="E173" s="103" t="str">
        <f>IF(AND(Deník!R174&gt;=0,Deník!R174&lt;=1),1,"")</f>
        <v/>
      </c>
      <c r="F173" s="79" t="str">
        <f>IF(Deník!R174&lt;&gt;"",Deník!R174+F172,"")</f>
        <v/>
      </c>
      <c r="G173" s="85"/>
      <c r="H173" s="54" t="str">
        <f>IF(MONTH(Deník!$C173)=H$2,IF(AND(Deník!$R173&gt;=0,Deník!$R173&lt;=1),"BE",Deník!$R173),"")</f>
        <v/>
      </c>
      <c r="I173" s="11" t="str">
        <f>IF(MONTH(Deník!$C173)=I$2,IF(AND(Deník!$R173&gt;=0,Deník!$R173&lt;=1),"BE",Deník!$R173),"")</f>
        <v/>
      </c>
      <c r="J173" s="11" t="str">
        <f>IF(MONTH(Deník!$C173)=J$2,IF(AND(Deník!$R173&gt;=0,Deník!$R173&lt;=1),"BE",Deník!$R173),"")</f>
        <v/>
      </c>
      <c r="K173" s="11" t="str">
        <f>IF(MONTH(Deník!$C173)=K$2,IF(AND(Deník!$R173&gt;=0,Deník!$R173&lt;=1),"BE",Deník!$R173),"")</f>
        <v/>
      </c>
      <c r="L173" s="11" t="str">
        <f>IF(MONTH(Deník!$C173)=L$2,IF(AND(Deník!$R173&gt;=0,Deník!$R173&lt;=1),"BE",Deník!$R173),"")</f>
        <v/>
      </c>
      <c r="M173" s="11" t="str">
        <f>IF(MONTH(Deník!$C173)=M$2,IF(AND(Deník!$R173&gt;=0,Deník!$R173&lt;=1),"BE",Deník!$R173),"")</f>
        <v/>
      </c>
      <c r="N173" s="11" t="str">
        <f>IF(MONTH(Deník!$C173)=N$2,IF(AND(Deník!$R173&gt;=0,Deník!$R173&lt;=1),"BE",Deník!$R173),"")</f>
        <v/>
      </c>
      <c r="O173" s="11" t="str">
        <f>IF(MONTH(Deník!$C173)=O$2,IF(AND(Deník!$R173&gt;=0,Deník!$R173&lt;=1),"BE",Deník!$R173),"")</f>
        <v/>
      </c>
      <c r="P173" s="11" t="str">
        <f>IF(MONTH(Deník!$C173)=P$2,IF(AND(Deník!$R173&gt;=0,Deník!$R173&lt;=1),"BE",Deník!$R173),"")</f>
        <v/>
      </c>
      <c r="Q173" s="11" t="str">
        <f>IF(MONTH(Deník!$C173)=Q$2,IF(AND(Deník!$R173&gt;=0,Deník!$R173&lt;=1),"BE",Deník!$R173),"")</f>
        <v/>
      </c>
      <c r="R173" s="11" t="str">
        <f>IF(MONTH(Deník!$C173)=R$2,IF(AND(Deník!$R173&gt;=0,Deník!$R173&lt;=1),"BE",Deník!$R173),"")</f>
        <v/>
      </c>
      <c r="S173" s="57" t="str">
        <f>IF(MONTH(Deník!$C173)=S$2,IF(AND(Deník!$R173&gt;=0,Deník!$R173&lt;=1),"BE",Deník!$R173),"")</f>
        <v/>
      </c>
      <c r="U173" s="12"/>
      <c r="V173" s="12"/>
      <c r="X173" s="600" t="str">
        <f>IF(Deník!$R173&lt;&gt;"",IF(Deník!$B173=Statistika!$F$63,IF(AND(Deník!$R173&gt;=0,Deník!$R173&lt;=1),"BE",Deník!$R173),""),"")</f>
        <v/>
      </c>
      <c r="Y173" s="13" t="str">
        <f>IF(Deník!$R173&lt;&gt;"",IF(Deník!$B173=Statistika!$F$64,IF(AND(Deník!$R173&gt;=0,Deník!$R173&lt;=1),"BE",Deník!$R173),""),"")</f>
        <v/>
      </c>
      <c r="Z173" s="13" t="str">
        <f>IF(Deník!$R173&lt;&gt;"",IF(Deník!$B173=Statistika!$F$65,IF(AND(Deník!$R173&gt;=0,Deník!$R173&lt;=1),"BE",Deník!$R173),""),"")</f>
        <v/>
      </c>
      <c r="AA173" s="13" t="str">
        <f>IF(Deník!$R173&lt;&gt;"",IF(Deník!$B173=Statistika!$F$66,IF(AND(Deník!$R173&gt;=0,Deník!$R173&lt;=1),"BE",Deník!$R173),""),"")</f>
        <v/>
      </c>
      <c r="AB173" s="13" t="str">
        <f>IF(Deník!$R173&lt;&gt;"",IF(Deník!$B173=Statistika!$F$67,IF(AND(Deník!$R173&gt;=0,Deník!$R173&lt;=1),"BE",Deník!$R173),""),"")</f>
        <v/>
      </c>
      <c r="AC173" s="13" t="str">
        <f>IF(Deník!$R173&lt;&gt;"",IF(Deník!$B173=Statistika!$F$68,IF(AND(Deník!$R173&gt;=0,Deník!$R173&lt;=1),"BE",Deník!$R173),""),"")</f>
        <v/>
      </c>
      <c r="AD173" s="13" t="str">
        <f>IF(Deník!$R173&lt;&gt;"",IF(Deník!$B173=Statistika!$F$69,IF(AND(Deník!$R173&gt;=0,Deník!$R173&lt;=1),"BE",Deník!$R173),""),"")</f>
        <v/>
      </c>
      <c r="AE173" s="601" t="str">
        <f>IF(Deník!$R173&lt;&gt;"",IF(Deník!$B173=Statistika!$F$70,IF(AND(Deník!$R173&gt;=0,Deník!$R173&lt;=1),"BE",Deník!$R173),""),"")</f>
        <v/>
      </c>
      <c r="AF173" s="90"/>
      <c r="AG173" s="63" t="str">
        <f>IF(Deník!$R173&lt;&gt;"",IF(Deník!$J173="L",IF(AND(Deník!$R173&gt;=0,Deník!$R173&lt;=1),"BE",Deník!$R173),""),"")</f>
        <v/>
      </c>
      <c r="AH173" s="13" t="str">
        <f>IF(Deník!$R173&lt;&gt;"",IF(Deník!$J173="S",IF(AND(Deník!$R173&gt;=0,Deník!$R173&lt;=1),"BE",Deník!$R173),""),"")</f>
        <v/>
      </c>
      <c r="AI173" s="95"/>
      <c r="AJ173" s="71" t="str">
        <f>IF(Deník!N174&lt;&gt;"",Deník!N174*-1,"")</f>
        <v/>
      </c>
      <c r="AK173" s="88"/>
      <c r="AL173" s="63" t="str">
        <f>IF(WEEKDAY(Deník!$C173,2)=1,IF(AND(Deník!$R173&gt;=0,Deník!$R173&lt;=1),"BE",Deník!$R173),"")</f>
        <v/>
      </c>
      <c r="AM173" s="13" t="str">
        <f>IF(WEEKDAY(Deník!$C173,2)=2,IF(AND(Deník!$R173&gt;=0,Deník!$R173&lt;=1),"BE",Deník!$R173),"")</f>
        <v/>
      </c>
      <c r="AN173" s="13" t="str">
        <f>IF(WEEKDAY(Deník!$C173,2)=3,IF(AND(Deník!$R173&gt;=0,Deník!$R173&lt;=1),"BE",Deník!$R173),"")</f>
        <v/>
      </c>
      <c r="AO173" s="13" t="str">
        <f>IF(WEEKDAY(Deník!$C173,2)=4,IF(AND(Deník!$R173&gt;=0,Deník!$R173&lt;=1),"BE",Deník!$R173),"")</f>
        <v/>
      </c>
      <c r="AP173" s="60" t="str">
        <f>IF(WEEKDAY(Deník!$C173,2)=5,IF(AND(Deník!$R173&gt;=0,Deník!$R173&lt;=1),"BE",Deník!$R173),"")</f>
        <v/>
      </c>
      <c r="AQ173" s="99"/>
      <c r="AR173" s="100">
        <f>Deník!D173</f>
        <v>0</v>
      </c>
      <c r="AS173" s="63" t="str">
        <f>IF(Deník!$D173&lt;&gt;"",IF(AND(Deník!$D173&gt;=AS$2,Deník!$D173&lt;=AS$3),IF(AND(Deník!$R173&gt;=0,Deník!$R173&lt;=1),"BE",Deník!$R173),""),"")</f>
        <v/>
      </c>
      <c r="AT173" s="63" t="str">
        <f>IF(Deník!$D173&lt;&gt;"",IF(AND(Deník!$D173&gt;=AT$2,Deník!$D173&lt;=AT$3),IF(AND(Deník!$R173&gt;=0,Deník!$R173&lt;=1),"BE",Deník!$R173),""),"")</f>
        <v/>
      </c>
      <c r="AU173" s="63" t="str">
        <f>IF(Deník!$D173&lt;&gt;"",IF(AND(Deník!$D173&gt;=AU$2,Deník!$D173&lt;=AU$3),IF(AND(Deník!$R173&gt;=0,Deník!$R173&lt;=1),"BE",Deník!$R173),""),"")</f>
        <v/>
      </c>
      <c r="AV173" s="63" t="str">
        <f>IF(Deník!$D173&lt;&gt;"",IF(AND(Deník!$D173&gt;=AV$2,Deník!$D173&lt;=AV$3),IF(AND(Deník!$R173&gt;=0,Deník!$R173&lt;=1),"BE",Deník!$R173),""),"")</f>
        <v/>
      </c>
      <c r="AW173" s="63" t="str">
        <f>IF(Deník!$D173&lt;&gt;"",IF(AND(Deník!$D173&gt;=AW$2,Deník!$D173&lt;=AW$3),IF(AND(Deník!$R173&gt;=0,Deník!$R173&lt;=1),"BE",Deník!$R173),""),"")</f>
        <v/>
      </c>
      <c r="AX173" s="63" t="str">
        <f>IF(Deník!$D173&lt;&gt;"",IF(AND(Deník!$D173&gt;=AX$2,Deník!$D173&lt;=AX$3),IF(AND(Deník!$R173&gt;=0,Deník!$R173&lt;=1),"BE",Deník!$R173),""),"")</f>
        <v/>
      </c>
      <c r="AY173" s="63" t="str">
        <f>IF(Deník!$D173&lt;&gt;"",IF(AND(Deník!$D173&gt;=AY$2,Deník!$D173&lt;=AY$3),IF(AND(Deník!$R173&gt;=0,Deník!$R173&lt;=1),"BE",Deník!$R173),""),"")</f>
        <v/>
      </c>
      <c r="AZ173" s="63" t="str">
        <f>IF(Deník!$D173&lt;&gt;"",IF(AND(Deník!$D173&gt;=AZ$2,Deník!$D173&lt;=AZ$3),IF(AND(Deník!$R173&gt;=0,Deník!$R173&lt;=1),"BE",Deník!$R173),""),"")</f>
        <v/>
      </c>
      <c r="BA173" s="63" t="str">
        <f>IF(Deník!$D173&lt;&gt;"",IF(AND(Deník!$D173&gt;=BA$2,Deník!$D173&lt;=BA$3),IF(AND(Deník!$R173&gt;=0,Deník!$R173&lt;=1),"BE",Deník!$R173),""),"")</f>
        <v/>
      </c>
      <c r="BB173" s="63" t="str">
        <f>IF(Deník!$D173&lt;&gt;"",IF(AND(Deník!$D173&gt;=BB$2,Deník!$D173&lt;=BB$3),IF(AND(Deník!$R173&gt;=0,Deník!$R173&lt;=1),"BE",Deník!$R173),""),"")</f>
        <v/>
      </c>
      <c r="BC173" s="71" t="str">
        <f>IF(Deník!$D173&lt;&gt;"",IF(AND(Deník!$D173&gt;=BC$2,Deník!$D173&lt;=BC$3),IF(AND(Deník!$R173&gt;=0,Deník!$R173&lt;=1),"BE",Deník!$R173),""),"")</f>
        <v/>
      </c>
      <c r="BD173" s="20" t="str">
        <f>IF(Deník!$J174="S",(Deník!$M174-Deník!$K174),IF(Deník!$J174="L",(Deník!$K174-Deník!$M174),""))</f>
        <v/>
      </c>
      <c r="BE173" s="20" t="str">
        <f>IF(Deník!$J174="S",(Deník!$K174-Deník!$O174),IF(Deník!$J174="L",(Deník!$O174-Deník!$K174),""))</f>
        <v/>
      </c>
      <c r="BF173" s="20" t="str">
        <f>IF(Deník!$J174="S",(Deník!$K174-Deník!$L174),IF(Deník!$J174="L",(Deník!$L174-Deník!$K174),""))</f>
        <v/>
      </c>
      <c r="BG173" s="20" t="str">
        <f>IF(Deník!$J174="S",(Deník!$K174-Deník!$S174),IF(Deník!$J174="L",(Deník!$S174-Deník!$K174),""))</f>
        <v/>
      </c>
      <c r="BH173" s="20" t="str">
        <f>IF(Deník!$J174="S",(Deník!$K174-Deník!$U174),IF(Deník!$J174="L",(Deník!$U174-Deník!$K174),""))</f>
        <v/>
      </c>
      <c r="BI173" s="20" t="str">
        <f>IF(Deník!$R173&gt;1,Deník!$R173,"")</f>
        <v/>
      </c>
      <c r="BJ173" s="20" t="str">
        <f>IF(Deník!$R173&lt;0,Deník!$R173,"")</f>
        <v/>
      </c>
      <c r="BK173" s="17"/>
      <c r="BM173" s="233" t="str">
        <f>IF(Deník!$R173&lt;&gt;"",IF(Deník!$Y173=Statistika!$F$78,IF(AND(Deník!$R173&gt;=0,Deník!$R173&lt;=1),"BE",Deník!$R173),""),"")</f>
        <v/>
      </c>
      <c r="BN173" s="233" t="str">
        <f>IF(Deník!$R173&lt;&gt;"",IF(Deník!$Y173=Statistika!$F$79,IF(AND(Deník!$R173&gt;=0,Deník!$R173&lt;=1),"BE",Deník!$R173),""),"")</f>
        <v/>
      </c>
      <c r="BO173" s="233" t="str">
        <f>IF(Deník!$R173&lt;&gt;"",IF(Deník!$Y173=Statistika!$F$80,IF(AND(Deník!$R173&gt;=0,Deník!$R173&lt;=1),"BE",Deník!$R173),""),"")</f>
        <v/>
      </c>
      <c r="BP173" s="233" t="str">
        <f>IF(Deník!$R173&lt;&gt;"",IF(Deník!$Y173=Statistika!$F$81,IF(AND(Deník!$R173&gt;=0,Deník!$R173&lt;=1),"BE",Deník!$R173),""),"")</f>
        <v/>
      </c>
      <c r="BQ173" s="233" t="str">
        <f>IF(Deník!$R173&lt;&gt;"",IF(Deník!$Y173=Statistika!$F$82,IF(AND(Deník!$R173&gt;=0,Deník!$R173&lt;=1),"BE",Deník!$R173),""),"")</f>
        <v/>
      </c>
      <c r="BR173" s="233" t="str">
        <f>IF(Deník!$R173&lt;&gt;"",IF(Deník!$Y173=Statistika!$F$83,IF(AND(Deník!$R173&gt;=0,Deník!$R173&lt;=1),"BE",Deník!$R173),""),"")</f>
        <v/>
      </c>
      <c r="BS173" s="233" t="str">
        <f>IF(Deník!$R173&lt;&gt;"",IF(Deník!$Y173=Statistika!$F$84,IF(AND(Deník!$R173&gt;=0,Deník!$R173&lt;=1),"BE",Deník!$R173),""),"")</f>
        <v/>
      </c>
      <c r="BT173" s="233" t="str">
        <f>IF(Deník!$R173&lt;&gt;"",IF(Deník!$Y173=Statistika!$F$85,IF(AND(Deník!$R173&gt;=0,Deník!$R173&lt;=1),"BE",Deník!$R173),""),"")</f>
        <v/>
      </c>
      <c r="BU173" s="233" t="str">
        <f>IF(Deník!$R173&lt;&gt;"",IF(Deník!$Y173=Statistika!$F$86,IF(AND(Deník!$R173&gt;=0,Deník!$R173&lt;=1),"BE",Deník!$R173),""),"")</f>
        <v/>
      </c>
      <c r="BV173" s="233" t="str">
        <f>IF(Deník!$R173&lt;&gt;"",IF(Deník!$Y173=Statistika!$F$87,IF(AND(Deník!$R173&gt;=0,Deník!$R173&lt;=1),"BE",Deník!$R173),""),"")</f>
        <v/>
      </c>
      <c r="BW173" s="233" t="str">
        <f>IF(Deník!$R173&lt;&gt;"",IF(Deník!$Y173=Statistika!$F$88,IF(AND(Deník!$R173&gt;=0,Deník!$R173&lt;=1),"BE",Deník!$R173),""),"")</f>
        <v/>
      </c>
      <c r="BX173" s="233" t="str">
        <f>IF(Deník!$R173&lt;&gt;"",IF(Deník!$Y173=Statistika!$F$89,IF(AND(Deník!$R173&gt;=0,Deník!$R173&lt;=1),"BE",Deník!$R173),""),"")</f>
        <v/>
      </c>
      <c r="BY173" s="233" t="str">
        <f>IF(Deník!$R173&lt;&gt;"",IF(Deník!$Y173=Statistika!$F$90,IF(AND(Deník!$R173&gt;=0,Deník!$R173&lt;=1),"BE",Deník!$R173),""),"")</f>
        <v/>
      </c>
      <c r="BZ173" s="233" t="str">
        <f>IF(Deník!$R173&lt;&gt;"",IF(Deník!$Y173=Statistika!$F$91,IF(AND(Deník!$R173&gt;=0,Deník!$R173&lt;=1),"BE",Deník!$R173),""),"")</f>
        <v/>
      </c>
      <c r="CA173" s="233"/>
      <c r="CB173" s="233" t="str">
        <f>IF(Deník!$R173&lt;&gt;"",IF(Deník!$AB173="SL",IF(AND(Deník!$R173&gt;=0,Deník!$R173&lt;=1),"BE",Deník!$R173),""),"")</f>
        <v/>
      </c>
      <c r="CC173" s="233" t="str">
        <f>IF(Deník!$R173&lt;&gt;"",IF(Deník!$AB173="BE10",IF(AND(Deník!$R173&gt;=0,Deník!$R173&lt;=1),"BE",Deník!$R173),""),"")</f>
        <v/>
      </c>
      <c r="CD173" s="233" t="str">
        <f>IF(Deník!$R173&lt;&gt;"",IF(Deník!$AB173="BE15",IF(AND(Deník!$R173&gt;=0,Deník!$R173&lt;=1),"BE",Deník!$R173),""),"")</f>
        <v/>
      </c>
      <c r="CE173" s="233" t="str">
        <f>IF(Deník!$R173&lt;&gt;"",IF(Deník!$AB173="BE20",IF(AND(Deník!$R173&gt;=0,Deník!$R173&lt;=1),"BE",Deník!$R173),""),"")</f>
        <v/>
      </c>
      <c r="CF173" s="233" t="str">
        <f>IF(Deník!$R173&lt;&gt;"",IF(Deník!$AB173="TP1",IF(AND(Deník!$R173&gt;=0,Deník!$R173&lt;=1),"BE",Deník!$R173),""),"")</f>
        <v/>
      </c>
      <c r="CG173" s="233" t="str">
        <f>IF(Deník!$R173&lt;&gt;"",IF(Deník!$AB173="TP2",IF(AND(Deník!$R173&gt;=0,Deník!$R173&lt;=1),"BE",Deník!$R173),""),"")</f>
        <v/>
      </c>
      <c r="CH173" s="233" t="str">
        <f>IF(Deník!$R173&lt;&gt;"",IF(Deník!$AB173="TP3",IF(AND(Deník!$R173&gt;=0,Deník!$R173&lt;=1),"BE",Deník!$R173),""),"")</f>
        <v/>
      </c>
      <c r="CI173" s="233" t="str">
        <f>IF(Deník!$R173&lt;&gt;"",IF(Deník!$AB173="Trailing SL",IF(AND(Deník!$R173&gt;=0,Deník!$R173&lt;=1),"BE",Deník!$R173),""),"")</f>
        <v/>
      </c>
      <c r="CJ173" s="233" t="str">
        <f>IF(Deník!$R173&lt;&gt;"",IF(Deník!$AB173="Manual",IF(AND(Deník!$R173&gt;=0,Deník!$R173&lt;=1),"BE",Deník!$R173),""),"")</f>
        <v/>
      </c>
      <c r="CK173" s="233"/>
      <c r="CL173" s="233" t="str">
        <f>IF(Deník!$R173&lt;0,IF(Deník!$AC173=Statistika!$F$117,Deník!$R173,""),"")</f>
        <v/>
      </c>
      <c r="CM173" s="233" t="str">
        <f>IF(Deník!$R173&lt;0,IF(Deník!$AC173=Statistika!$F$118,Deník!$R173,""),"")</f>
        <v/>
      </c>
      <c r="CN173" s="233" t="str">
        <f>IF(Deník!$R173&lt;0,IF(Deník!$AC173=Statistika!$F$119,Deník!$R173,""),"")</f>
        <v/>
      </c>
      <c r="CO173" s="233" t="str">
        <f>IF(Deník!$R173&lt;0,IF(Deník!$AC173=Statistika!$F$120,Deník!$R173,""),"")</f>
        <v/>
      </c>
      <c r="CP173" s="233" t="str">
        <f>IF(Deník!$R173&lt;0,IF(Deník!$AC173=Statistika!$F$121,Deník!$R173,""),"")</f>
        <v/>
      </c>
      <c r="CQ173" s="233" t="str">
        <f>IF(Deník!$R173&lt;0,IF(Deník!$AC173=Statistika!$F$122,Deník!$R173,""),"")</f>
        <v/>
      </c>
      <c r="CR173" s="233" t="str">
        <f>IF(Deník!$R173&lt;0,IF(Deník!$AC173=Statistika!$F$123,Deník!$R173,""),"")</f>
        <v/>
      </c>
      <c r="CS173" s="233" t="str">
        <f>IF(Deník!$R173&lt;0,IF(Deník!$AC173=Statistika!$F$124,Deník!$R173,""),"")</f>
        <v/>
      </c>
      <c r="CT173" s="233" t="str">
        <f>IF(Deník!$R173&lt;0,IF(Deník!$AC173=Statistika!$F$125,Deník!$R173,""),"")</f>
        <v/>
      </c>
      <c r="CU173" s="233"/>
      <c r="CV173" s="233" t="str">
        <f>IF(Deník!$R173&lt;0,IF(Deník!$AD173=$CV$2,Deník!$R173,""),"")</f>
        <v/>
      </c>
      <c r="CW173" s="233" t="str">
        <f>IF(Deník!$R173&lt;0,IF(Deník!$AD173=$CW$2,Deník!$R173,""),"")</f>
        <v/>
      </c>
      <c r="CX173" s="233" t="str">
        <f>IF(Deník!$R173&lt;0,IF(Deník!$AD173=$CX$2,Deník!$R173,""),"")</f>
        <v/>
      </c>
      <c r="CY173" s="233" t="str">
        <f>IF(Deník!$R173&lt;0,IF(Deník!$AD173=$CY$2,Deník!$R173,""),"")</f>
        <v/>
      </c>
      <c r="CZ173" s="233" t="str">
        <f>IF(Deník!$R173&lt;0,IF(Deník!$AD173=$CZ$2,Deník!$R173,""),"")</f>
        <v/>
      </c>
      <c r="DL173" s="221">
        <f t="shared" si="10"/>
        <v>93847.029999999984</v>
      </c>
      <c r="DM173" s="220">
        <f t="shared" si="9"/>
        <v>-6.1529700000000132E-2</v>
      </c>
      <c r="DO173" s="50">
        <f>Deník!W174</f>
        <v>0</v>
      </c>
      <c r="DP173" s="102" t="str">
        <f>IF(AND(Deník!W174&gt;0),1,"")</f>
        <v/>
      </c>
      <c r="DQ173" s="102">
        <f>IF(AND(Deník!W174&lt;=0),1,"")</f>
        <v>1</v>
      </c>
      <c r="DR173" s="227"/>
      <c r="DS173" s="228"/>
      <c r="DT173" s="85"/>
      <c r="DU173" s="54">
        <f>IF(MONTH(Deník!$C173)=DU$2,Deník!$W173,"")</f>
        <v>0</v>
      </c>
      <c r="DV173" s="222" t="str">
        <f>IF(MONTH(Deník!$C173)=DV$2,Deník!$W173,"")</f>
        <v/>
      </c>
      <c r="DW173" s="222" t="str">
        <f>IF(MONTH(Deník!$C173)=DW$2,Deník!$W173,"")</f>
        <v/>
      </c>
      <c r="DX173" s="222" t="str">
        <f>IF(MONTH(Deník!$C173)=DX$2,Deník!$W173,"")</f>
        <v/>
      </c>
      <c r="DY173" s="222" t="str">
        <f>IF(MONTH(Deník!$C173)=DY$2,Deník!$W173,"")</f>
        <v/>
      </c>
      <c r="DZ173" s="222" t="str">
        <f>IF(MONTH(Deník!$C173)=DZ$2,Deník!$W173,"")</f>
        <v/>
      </c>
      <c r="EA173" s="222" t="str">
        <f>IF(MONTH(Deník!$C173)=EA$2,Deník!$W173,"")</f>
        <v/>
      </c>
      <c r="EB173" s="222" t="str">
        <f>IF(MONTH(Deník!$C173)=EB$2,Deník!$W173,"")</f>
        <v/>
      </c>
      <c r="EC173" s="222" t="str">
        <f>IF(MONTH(Deník!$C173)=EC$2,Deník!$W173,"")</f>
        <v/>
      </c>
      <c r="ED173" s="222" t="str">
        <f>IF(MONTH(Deník!$C173)=ED$2,Deník!$W173,"")</f>
        <v/>
      </c>
      <c r="EE173" s="222" t="str">
        <f>IF(MONTH(Deník!$C173)=EE$2,Deník!$W173,"")</f>
        <v/>
      </c>
      <c r="EF173" s="222" t="str">
        <f>IF(MONTH(Deník!$C173)=EF$2,Deník!$W173,"")</f>
        <v/>
      </c>
      <c r="EI173" s="600" t="str">
        <f>IF(Deník!$W173&lt;&gt;"",IF(Deník!$B173=Statistika!$F$63,Deník!$W173,""),"")</f>
        <v/>
      </c>
      <c r="EJ173" s="13" t="str">
        <f>IF(Deník!$W173&lt;&gt;"",IF(Deník!$B173=Statistika!$F$64,Deník!$W173,""),"")</f>
        <v/>
      </c>
      <c r="EK173" s="13" t="str">
        <f>IF(Deník!$W173&lt;&gt;"",IF(Deník!$B173=Statistika!$F$65,Deník!$W173,""),"")</f>
        <v/>
      </c>
      <c r="EL173" s="13" t="str">
        <f>IF(Deník!$W173&lt;&gt;"",IF(Deník!$B173=Statistika!$F$66,Deník!$W173,""),"")</f>
        <v/>
      </c>
      <c r="EM173" s="13" t="str">
        <f>IF(Deník!$W173&lt;&gt;"",IF(Deník!$B173=Statistika!$F$67,Deník!$W173,""),"")</f>
        <v/>
      </c>
      <c r="EN173" s="13" t="str">
        <f>IF(Deník!$W173&lt;&gt;"",IF(Deník!$B173=Statistika!$F$68,Deník!$W173,""),"")</f>
        <v/>
      </c>
      <c r="EO173" s="13" t="str">
        <f>IF(Deník!$W173&lt;&gt;"",IF(Deník!$B173=Statistika!$F$69,Deník!$W173,""),"")</f>
        <v/>
      </c>
      <c r="EP173" s="601" t="str">
        <f>IF(Deník!$W173&lt;&gt;"",IF(Deník!$B173=Statistika!$F$70,Deník!$W173,""),"")</f>
        <v/>
      </c>
      <c r="EQ173" s="90"/>
      <c r="ER173" s="63" t="str">
        <f>IF(Deník!$W173&lt;&gt;"",IF(Deník!$J173="L",Deník!$W173,""),"")</f>
        <v/>
      </c>
      <c r="ES173" s="13" t="str">
        <f>IF(Deník!$W173&lt;&gt;"",IF(Deník!$J173="S",Deník!$W173,""),"")</f>
        <v/>
      </c>
      <c r="ET173" s="95"/>
      <c r="EU173" s="88"/>
      <c r="EV173" s="63" t="str">
        <f>IF(WEEKDAY(Deník!$C173,2)=1,Deník!$W173,"")</f>
        <v/>
      </c>
      <c r="EW173" s="13" t="str">
        <f>IF(WEEKDAY(Deník!$C173,2)=2,Deník!$W173,"")</f>
        <v/>
      </c>
      <c r="EX173" s="13" t="str">
        <f>IF(WEEKDAY(Deník!$C173,2)=3,Deník!$W173,"")</f>
        <v/>
      </c>
      <c r="EY173" s="13" t="str">
        <f>IF(WEEKDAY(Deník!$C173,2)=4,Deník!$W173,"")</f>
        <v/>
      </c>
      <c r="EZ173" s="60" t="str">
        <f>IF(WEEKDAY(Deník!$C173,2)=5,Deník!$W173,"")</f>
        <v/>
      </c>
      <c r="FA173" s="99"/>
      <c r="FB173" s="100">
        <f>Deník!D173</f>
        <v>0</v>
      </c>
      <c r="FC173" s="63">
        <f>IF($FB173&lt;&gt;"",IF(AND($FB173&gt;=FC$2,$FB173&lt;=FC$3),Deník!$W173,""))</f>
        <v>0</v>
      </c>
      <c r="FD173" s="63" t="str">
        <f>IF($FB173&lt;&gt;"",IF(AND($FB173&gt;=FD$2,$FB173&lt;=FD$3),Deník!$W173,""))</f>
        <v/>
      </c>
      <c r="FE173" s="63" t="str">
        <f>IF($FB173&lt;&gt;"",IF(AND($FB173&gt;=FE$2,$FB173&lt;=FE$3),Deník!$W173,""))</f>
        <v/>
      </c>
      <c r="FF173" s="63" t="str">
        <f>IF($FB173&lt;&gt;"",IF(AND($FB173&gt;=FF$2,$FB173&lt;=FF$3),Deník!$W173,""))</f>
        <v/>
      </c>
      <c r="FG173" s="63" t="str">
        <f>IF($FB173&lt;&gt;"",IF(AND($FB173&gt;=FG$2,$FB173&lt;=FG$3),Deník!$W173,""))</f>
        <v/>
      </c>
      <c r="FH173" s="63" t="str">
        <f>IF($FB173&lt;&gt;"",IF(AND($FB173&gt;=FH$2,$FB173&lt;=FH$3),Deník!$W173,""))</f>
        <v/>
      </c>
      <c r="FI173" s="63" t="str">
        <f>IF($FB173&lt;&gt;"",IF(AND($FB173&gt;=FI$2,$FB173&lt;=FI$3),Deník!$W173,""))</f>
        <v/>
      </c>
      <c r="FJ173" s="63" t="str">
        <f>IF($FB173&lt;&gt;"",IF(AND($FB173&gt;=FJ$2,$FB173&lt;=FJ$3),Deník!$W173,""))</f>
        <v/>
      </c>
      <c r="FK173" s="63" t="str">
        <f>IF($FB173&lt;&gt;"",IF(AND($FB173&gt;=FK$2,$FB173&lt;=FK$3),Deník!$W173,""))</f>
        <v/>
      </c>
      <c r="FL173" s="63" t="str">
        <f>IF($FB173&lt;&gt;"",IF(AND($FB173&gt;=FL$2,$FB173&lt;=FL$3),Deník!$W173,""))</f>
        <v/>
      </c>
      <c r="FM173" s="63" t="str">
        <f>IF($FB173&lt;&gt;"",IF(AND($FB173&gt;=FM$2,$FB173&lt;=FM$3),Deník!$W173,""))</f>
        <v/>
      </c>
      <c r="FN173" s="13"/>
      <c r="FO173" s="20" t="str">
        <f>IF(Deník!$W173&gt;1,Deník!$W173,"")</f>
        <v/>
      </c>
      <c r="FP173" s="20" t="str">
        <f>IF(Deník!$W173&lt;0,Deník!$W173,"")</f>
        <v/>
      </c>
      <c r="FQ173" s="17"/>
      <c r="FS173" s="233"/>
      <c r="FT173" s="233" t="str">
        <f>IF(Deník!$W173&lt;&gt;"",IF(Deník!$Y173=Statistika!$F$78,Deník!$W173,""),"")</f>
        <v/>
      </c>
      <c r="FU173" s="233" t="str">
        <f>IF(Deník!$W173&lt;&gt;"",IF(Deník!$Y173=Statistika!$F$79,Deník!$W173,""),"")</f>
        <v/>
      </c>
      <c r="FV173" s="233" t="str">
        <f>IF(Deník!$W173&lt;&gt;"",IF(Deník!$Y173=Statistika!$F$80,Deník!$W173,""),"")</f>
        <v/>
      </c>
      <c r="FW173" s="233" t="str">
        <f>IF(Deník!$W173&lt;&gt;"",IF(Deník!$Y173=Statistika!$F$81,Deník!$W173,""),"")</f>
        <v/>
      </c>
      <c r="FX173" s="233" t="str">
        <f>IF(Deník!$W173&lt;&gt;"",IF(Deník!$Y173=Statistika!$F$82,Deník!$W173,""),"")</f>
        <v/>
      </c>
      <c r="FY173" s="233" t="str">
        <f>IF(Deník!$W173&lt;&gt;"",IF(Deník!$Y173=Statistika!$F$83,Deník!$W173,""),"")</f>
        <v/>
      </c>
      <c r="FZ173" s="233" t="str">
        <f>IF(Deník!$W173&lt;&gt;"",IF(Deník!$Y173=Statistika!$F$84,Deník!$W173,""),"")</f>
        <v/>
      </c>
      <c r="GA173" s="233" t="str">
        <f>IF(Deník!$W173&lt;&gt;"",IF(Deník!$Y173=Statistika!$F$85,Deník!$W173,""),"")</f>
        <v/>
      </c>
      <c r="GB173" s="233" t="str">
        <f>IF(Deník!$W173&lt;&gt;"",IF(Deník!$Y173=Statistika!$F$86,Deník!$W173,""),"")</f>
        <v/>
      </c>
      <c r="GC173" s="233" t="str">
        <f>IF(Deník!$W173&lt;&gt;"",IF(Deník!$Y173=Statistika!$F$87,Deník!$W173,""),"")</f>
        <v/>
      </c>
      <c r="GD173" s="233" t="str">
        <f>IF(Deník!$W173&lt;&gt;"",IF(Deník!$Y173=Statistika!$F$88,Deník!$W173,""),"")</f>
        <v/>
      </c>
      <c r="GE173" s="233" t="str">
        <f>IF(Deník!$W173&lt;&gt;"",IF(Deník!$Y173=Statistika!$F$89,Deník!$W173,""),"")</f>
        <v/>
      </c>
      <c r="GF173" s="233" t="str">
        <f>IF(Deník!$W173&lt;&gt;"",IF(Deník!$Y173=Statistika!$F$90,Deník!$W173,""),"")</f>
        <v/>
      </c>
      <c r="GG173" s="233" t="str">
        <f>IF(Deník!$W173&lt;&gt;"",IF(Deník!$Y173=Statistika!$F$91,Deník!$W173,""),"")</f>
        <v/>
      </c>
      <c r="GH173" s="233"/>
      <c r="GI173" s="233" t="str">
        <f>IF(Deník!$W173&lt;&gt;"",IF(Deník!$AB173=Statistika!$L$100,Deník!$W173,""),"")</f>
        <v/>
      </c>
      <c r="GJ173" s="233" t="str">
        <f>IF(Deník!$W173&lt;&gt;"",IF(Deník!$AB173=Statistika!$L$101,Deník!$W173,""),"")</f>
        <v/>
      </c>
      <c r="GK173" s="233" t="str">
        <f>IF(Deník!$W173&lt;&gt;"",IF(Deník!$AB173=Statistika!$L$102,Deník!$W173,""),"")</f>
        <v/>
      </c>
      <c r="GL173" s="233" t="str">
        <f>IF(Deník!$W173&lt;&gt;"",IF(Deník!$AB173=Statistika!$L$103,Deník!$W173,""),"")</f>
        <v/>
      </c>
      <c r="GM173" s="233" t="str">
        <f>IF(Deník!$W173&lt;&gt;"",IF(Deník!$AB173=Statistika!$L$104,Deník!$W173,""),"")</f>
        <v/>
      </c>
      <c r="GN173" s="233" t="str">
        <f>IF(Deník!$W173&lt;&gt;"",IF(Deník!$AB173=Statistika!$L$105,Deník!$W173,""),"")</f>
        <v/>
      </c>
      <c r="GO173" s="233" t="str">
        <f>IF(Deník!$W173&lt;&gt;"",IF(Deník!$AB173=Statistika!$L$106,Deník!$W173,""),"")</f>
        <v/>
      </c>
      <c r="GP173" s="233" t="str">
        <f>IF(Deník!$W173&lt;&gt;"",IF(Deník!$AB173=Statistika!$L$107,Deník!$W173,""),"")</f>
        <v/>
      </c>
      <c r="GQ173" s="233" t="str">
        <f>IF(Deník!$W173&lt;&gt;"",IF(Deník!$AB173=Statistika!$L$108,Deník!$W173,""),"")</f>
        <v/>
      </c>
      <c r="GS173" s="233" t="str">
        <f>IF(Deník!$W173&lt;0,IF(Deník!$AC173=Statistika!$F$117,Deník!$W173,""),"")</f>
        <v/>
      </c>
      <c r="GT173" s="233" t="str">
        <f>IF(Deník!$W173&lt;0,IF(Deník!$AC173=Statistika!$F$118,Deník!$W173,""),"")</f>
        <v/>
      </c>
      <c r="GU173" s="233" t="str">
        <f>IF(Deník!$W173&lt;0,IF(Deník!$AC173=Statistika!$F$119,Deník!$W173,""),"")</f>
        <v/>
      </c>
      <c r="GV173" s="233" t="str">
        <f>IF(Deník!$W173&lt;0,IF(Deník!$AC173=Statistika!$F$120,Deník!$W173,""),"")</f>
        <v/>
      </c>
      <c r="GW173" s="233" t="str">
        <f>IF(Deník!$W173&lt;0,IF(Deník!$AC173=Statistika!$F$121,Deník!$W173,""),"")</f>
        <v/>
      </c>
      <c r="GX173" s="233" t="str">
        <f>IF(Deník!$W173&lt;0,IF(Deník!$AC173=Statistika!$F$122,Deník!$W173,""),"")</f>
        <v/>
      </c>
      <c r="GY173" s="233" t="str">
        <f>IF(Deník!$W173&lt;0,IF(Deník!$AC173=Statistika!$F$123,Deník!$W173,""),"")</f>
        <v/>
      </c>
      <c r="GZ173" s="233" t="str">
        <f>IF(Deník!$W173&lt;0,IF(Deník!$AC173=Statistika!$F$124,Deník!$W173,""),"")</f>
        <v/>
      </c>
      <c r="HA173" s="233" t="str">
        <f>IF(Deník!$W173&lt;0,IF(Deník!$AC173=Statistika!$F$125,Deník!$W173,""),"")</f>
        <v/>
      </c>
      <c r="HC173" s="233" t="str">
        <f>IF(Deník!$W173&lt;0,IF(Deník!$AD173=Statistika!$F$133,Deník!$W173,""),"")</f>
        <v/>
      </c>
      <c r="HD173" s="233" t="str">
        <f>IF(Deník!$W173&lt;0,IF(Deník!$AD173=Statistika!$F$134,Deník!$W173,""),"")</f>
        <v/>
      </c>
      <c r="HE173" s="233" t="str">
        <f>IF(Deník!$W173&lt;0,IF(Deník!$AD173=Statistika!$F$135,Deník!$W173,""),"")</f>
        <v/>
      </c>
      <c r="HF173" s="233" t="str">
        <f>IF(Deník!$W173&lt;0,IF(Deník!$AD173=Statistika!$F$136,Deník!$W173,""),"")</f>
        <v/>
      </c>
      <c r="HG173" s="233" t="str">
        <f>IF(Deník!$W173&lt;0,IF(Deník!$AD173=Statistika!$F$137,Deník!$W173,""),"")</f>
        <v/>
      </c>
      <c r="ID173" s="8">
        <f>Tabulka4[[#This Row],[Sloupec3]]</f>
        <v>0</v>
      </c>
      <c r="IE173" s="17" t="str">
        <f>IF(AND([1]Deník!$C173&gt;='[1]Měsíční shrnutí'!$D$1,[1]Deník!$C173&lt;='[1]Měsíční shrnutí'!$F$1),[1]Deník!$X173,"")</f>
        <v/>
      </c>
    </row>
    <row r="174" spans="1:239">
      <c r="A174" s="8">
        <f>Deník!C175</f>
        <v>0</v>
      </c>
      <c r="B174" s="50" t="str">
        <f>Deník!R175</f>
        <v/>
      </c>
      <c r="C174" s="102" t="str">
        <f>IF(AND(Deník!R175&gt;1,Deník!R175&lt;&gt;""),1,"")</f>
        <v/>
      </c>
      <c r="D174" s="102" t="str">
        <f>IF(AND(Deník!R175&lt;=0,Deník!R175&lt;&gt;""),1,"")</f>
        <v/>
      </c>
      <c r="E174" s="103" t="str">
        <f>IF(AND(Deník!R175&gt;=0,Deník!R175&lt;=1),1,"")</f>
        <v/>
      </c>
      <c r="F174" s="79" t="str">
        <f>IF(Deník!R175&lt;&gt;"",Deník!R175+F173,"")</f>
        <v/>
      </c>
      <c r="G174" s="85"/>
      <c r="H174" s="54" t="str">
        <f>IF(MONTH(Deník!$C174)=H$2,IF(AND(Deník!$R174&gt;=0,Deník!$R174&lt;=1),"BE",Deník!$R174),"")</f>
        <v/>
      </c>
      <c r="I174" s="11" t="str">
        <f>IF(MONTH(Deník!$C174)=I$2,IF(AND(Deník!$R174&gt;=0,Deník!$R174&lt;=1),"BE",Deník!$R174),"")</f>
        <v/>
      </c>
      <c r="J174" s="11" t="str">
        <f>IF(MONTH(Deník!$C174)=J$2,IF(AND(Deník!$R174&gt;=0,Deník!$R174&lt;=1),"BE",Deník!$R174),"")</f>
        <v/>
      </c>
      <c r="K174" s="11" t="str">
        <f>IF(MONTH(Deník!$C174)=K$2,IF(AND(Deník!$R174&gt;=0,Deník!$R174&lt;=1),"BE",Deník!$R174),"")</f>
        <v/>
      </c>
      <c r="L174" s="11" t="str">
        <f>IF(MONTH(Deník!$C174)=L$2,IF(AND(Deník!$R174&gt;=0,Deník!$R174&lt;=1),"BE",Deník!$R174),"")</f>
        <v/>
      </c>
      <c r="M174" s="11" t="str">
        <f>IF(MONTH(Deník!$C174)=M$2,IF(AND(Deník!$R174&gt;=0,Deník!$R174&lt;=1),"BE",Deník!$R174),"")</f>
        <v/>
      </c>
      <c r="N174" s="11" t="str">
        <f>IF(MONTH(Deník!$C174)=N$2,IF(AND(Deník!$R174&gt;=0,Deník!$R174&lt;=1),"BE",Deník!$R174),"")</f>
        <v/>
      </c>
      <c r="O174" s="11" t="str">
        <f>IF(MONTH(Deník!$C174)=O$2,IF(AND(Deník!$R174&gt;=0,Deník!$R174&lt;=1),"BE",Deník!$R174),"")</f>
        <v/>
      </c>
      <c r="P174" s="11" t="str">
        <f>IF(MONTH(Deník!$C174)=P$2,IF(AND(Deník!$R174&gt;=0,Deník!$R174&lt;=1),"BE",Deník!$R174),"")</f>
        <v/>
      </c>
      <c r="Q174" s="11" t="str">
        <f>IF(MONTH(Deník!$C174)=Q$2,IF(AND(Deník!$R174&gt;=0,Deník!$R174&lt;=1),"BE",Deník!$R174),"")</f>
        <v/>
      </c>
      <c r="R174" s="11" t="str">
        <f>IF(MONTH(Deník!$C174)=R$2,IF(AND(Deník!$R174&gt;=0,Deník!$R174&lt;=1),"BE",Deník!$R174),"")</f>
        <v/>
      </c>
      <c r="S174" s="57" t="str">
        <f>IF(MONTH(Deník!$C174)=S$2,IF(AND(Deník!$R174&gt;=0,Deník!$R174&lt;=1),"BE",Deník!$R174),"")</f>
        <v/>
      </c>
      <c r="U174" s="12"/>
      <c r="V174" s="12"/>
      <c r="X174" s="600" t="str">
        <f>IF(Deník!$R174&lt;&gt;"",IF(Deník!$B174=Statistika!$F$63,IF(AND(Deník!$R174&gt;=0,Deník!$R174&lt;=1),"BE",Deník!$R174),""),"")</f>
        <v/>
      </c>
      <c r="Y174" s="13" t="str">
        <f>IF(Deník!$R174&lt;&gt;"",IF(Deník!$B174=Statistika!$F$64,IF(AND(Deník!$R174&gt;=0,Deník!$R174&lt;=1),"BE",Deník!$R174),""),"")</f>
        <v/>
      </c>
      <c r="Z174" s="13" t="str">
        <f>IF(Deník!$R174&lt;&gt;"",IF(Deník!$B174=Statistika!$F$65,IF(AND(Deník!$R174&gt;=0,Deník!$R174&lt;=1),"BE",Deník!$R174),""),"")</f>
        <v/>
      </c>
      <c r="AA174" s="13" t="str">
        <f>IF(Deník!$R174&lt;&gt;"",IF(Deník!$B174=Statistika!$F$66,IF(AND(Deník!$R174&gt;=0,Deník!$R174&lt;=1),"BE",Deník!$R174),""),"")</f>
        <v/>
      </c>
      <c r="AB174" s="13" t="str">
        <f>IF(Deník!$R174&lt;&gt;"",IF(Deník!$B174=Statistika!$F$67,IF(AND(Deník!$R174&gt;=0,Deník!$R174&lt;=1),"BE",Deník!$R174),""),"")</f>
        <v/>
      </c>
      <c r="AC174" s="13" t="str">
        <f>IF(Deník!$R174&lt;&gt;"",IF(Deník!$B174=Statistika!$F$68,IF(AND(Deník!$R174&gt;=0,Deník!$R174&lt;=1),"BE",Deník!$R174),""),"")</f>
        <v/>
      </c>
      <c r="AD174" s="13" t="str">
        <f>IF(Deník!$R174&lt;&gt;"",IF(Deník!$B174=Statistika!$F$69,IF(AND(Deník!$R174&gt;=0,Deník!$R174&lt;=1),"BE",Deník!$R174),""),"")</f>
        <v/>
      </c>
      <c r="AE174" s="601" t="str">
        <f>IF(Deník!$R174&lt;&gt;"",IF(Deník!$B174=Statistika!$F$70,IF(AND(Deník!$R174&gt;=0,Deník!$R174&lt;=1),"BE",Deník!$R174),""),"")</f>
        <v/>
      </c>
      <c r="AF174" s="90"/>
      <c r="AG174" s="63" t="str">
        <f>IF(Deník!$R174&lt;&gt;"",IF(Deník!$J174="L",IF(AND(Deník!$R174&gt;=0,Deník!$R174&lt;=1),"BE",Deník!$R174),""),"")</f>
        <v/>
      </c>
      <c r="AH174" s="13" t="str">
        <f>IF(Deník!$R174&lt;&gt;"",IF(Deník!$J174="S",IF(AND(Deník!$R174&gt;=0,Deník!$R174&lt;=1),"BE",Deník!$R174),""),"")</f>
        <v/>
      </c>
      <c r="AI174" s="95"/>
      <c r="AJ174" s="71" t="str">
        <f>IF(Deník!N175&lt;&gt;"",Deník!N175*-1,"")</f>
        <v/>
      </c>
      <c r="AK174" s="88"/>
      <c r="AL174" s="63" t="str">
        <f>IF(WEEKDAY(Deník!$C174,2)=1,IF(AND(Deník!$R174&gt;=0,Deník!$R174&lt;=1),"BE",Deník!$R174),"")</f>
        <v/>
      </c>
      <c r="AM174" s="13" t="str">
        <f>IF(WEEKDAY(Deník!$C174,2)=2,IF(AND(Deník!$R174&gt;=0,Deník!$R174&lt;=1),"BE",Deník!$R174),"")</f>
        <v/>
      </c>
      <c r="AN174" s="13" t="str">
        <f>IF(WEEKDAY(Deník!$C174,2)=3,IF(AND(Deník!$R174&gt;=0,Deník!$R174&lt;=1),"BE",Deník!$R174),"")</f>
        <v/>
      </c>
      <c r="AO174" s="13" t="str">
        <f>IF(WEEKDAY(Deník!$C174,2)=4,IF(AND(Deník!$R174&gt;=0,Deník!$R174&lt;=1),"BE",Deník!$R174),"")</f>
        <v/>
      </c>
      <c r="AP174" s="60" t="str">
        <f>IF(WEEKDAY(Deník!$C174,2)=5,IF(AND(Deník!$R174&gt;=0,Deník!$R174&lt;=1),"BE",Deník!$R174),"")</f>
        <v/>
      </c>
      <c r="AQ174" s="99"/>
      <c r="AR174" s="100">
        <f>Deník!D174</f>
        <v>0</v>
      </c>
      <c r="AS174" s="63" t="str">
        <f>IF(Deník!$D174&lt;&gt;"",IF(AND(Deník!$D174&gt;=AS$2,Deník!$D174&lt;=AS$3),IF(AND(Deník!$R174&gt;=0,Deník!$R174&lt;=1),"BE",Deník!$R174),""),"")</f>
        <v/>
      </c>
      <c r="AT174" s="63" t="str">
        <f>IF(Deník!$D174&lt;&gt;"",IF(AND(Deník!$D174&gt;=AT$2,Deník!$D174&lt;=AT$3),IF(AND(Deník!$R174&gt;=0,Deník!$R174&lt;=1),"BE",Deník!$R174),""),"")</f>
        <v/>
      </c>
      <c r="AU174" s="63" t="str">
        <f>IF(Deník!$D174&lt;&gt;"",IF(AND(Deník!$D174&gt;=AU$2,Deník!$D174&lt;=AU$3),IF(AND(Deník!$R174&gt;=0,Deník!$R174&lt;=1),"BE",Deník!$R174),""),"")</f>
        <v/>
      </c>
      <c r="AV174" s="63" t="str">
        <f>IF(Deník!$D174&lt;&gt;"",IF(AND(Deník!$D174&gt;=AV$2,Deník!$D174&lt;=AV$3),IF(AND(Deník!$R174&gt;=0,Deník!$R174&lt;=1),"BE",Deník!$R174),""),"")</f>
        <v/>
      </c>
      <c r="AW174" s="63" t="str">
        <f>IF(Deník!$D174&lt;&gt;"",IF(AND(Deník!$D174&gt;=AW$2,Deník!$D174&lt;=AW$3),IF(AND(Deník!$R174&gt;=0,Deník!$R174&lt;=1),"BE",Deník!$R174),""),"")</f>
        <v/>
      </c>
      <c r="AX174" s="63" t="str">
        <f>IF(Deník!$D174&lt;&gt;"",IF(AND(Deník!$D174&gt;=AX$2,Deník!$D174&lt;=AX$3),IF(AND(Deník!$R174&gt;=0,Deník!$R174&lt;=1),"BE",Deník!$R174),""),"")</f>
        <v/>
      </c>
      <c r="AY174" s="63" t="str">
        <f>IF(Deník!$D174&lt;&gt;"",IF(AND(Deník!$D174&gt;=AY$2,Deník!$D174&lt;=AY$3),IF(AND(Deník!$R174&gt;=0,Deník!$R174&lt;=1),"BE",Deník!$R174),""),"")</f>
        <v/>
      </c>
      <c r="AZ174" s="63" t="str">
        <f>IF(Deník!$D174&lt;&gt;"",IF(AND(Deník!$D174&gt;=AZ$2,Deník!$D174&lt;=AZ$3),IF(AND(Deník!$R174&gt;=0,Deník!$R174&lt;=1),"BE",Deník!$R174),""),"")</f>
        <v/>
      </c>
      <c r="BA174" s="63" t="str">
        <f>IF(Deník!$D174&lt;&gt;"",IF(AND(Deník!$D174&gt;=BA$2,Deník!$D174&lt;=BA$3),IF(AND(Deník!$R174&gt;=0,Deník!$R174&lt;=1),"BE",Deník!$R174),""),"")</f>
        <v/>
      </c>
      <c r="BB174" s="63" t="str">
        <f>IF(Deník!$D174&lt;&gt;"",IF(AND(Deník!$D174&gt;=BB$2,Deník!$D174&lt;=BB$3),IF(AND(Deník!$R174&gt;=0,Deník!$R174&lt;=1),"BE",Deník!$R174),""),"")</f>
        <v/>
      </c>
      <c r="BC174" s="71" t="str">
        <f>IF(Deník!$D174&lt;&gt;"",IF(AND(Deník!$D174&gt;=BC$2,Deník!$D174&lt;=BC$3),IF(AND(Deník!$R174&gt;=0,Deník!$R174&lt;=1),"BE",Deník!$R174),""),"")</f>
        <v/>
      </c>
      <c r="BD174" s="20" t="str">
        <f>IF(Deník!$J175="S",(Deník!$M175-Deník!$K175),IF(Deník!$J175="L",(Deník!$K175-Deník!$M175),""))</f>
        <v/>
      </c>
      <c r="BE174" s="20" t="str">
        <f>IF(Deník!$J175="S",(Deník!$K175-Deník!$O175),IF(Deník!$J175="L",(Deník!$O175-Deník!$K175),""))</f>
        <v/>
      </c>
      <c r="BF174" s="20" t="str">
        <f>IF(Deník!$J175="S",(Deník!$K175-Deník!$L175),IF(Deník!$J175="L",(Deník!$L175-Deník!$K175),""))</f>
        <v/>
      </c>
      <c r="BG174" s="20" t="str">
        <f>IF(Deník!$J175="S",(Deník!$K175-Deník!$S175),IF(Deník!$J175="L",(Deník!$S175-Deník!$K175),""))</f>
        <v/>
      </c>
      <c r="BH174" s="20" t="str">
        <f>IF(Deník!$J175="S",(Deník!$K175-Deník!$U175),IF(Deník!$J175="L",(Deník!$U175-Deník!$K175),""))</f>
        <v/>
      </c>
      <c r="BI174" s="20" t="str">
        <f>IF(Deník!$R174&gt;1,Deník!$R174,"")</f>
        <v/>
      </c>
      <c r="BJ174" s="20" t="str">
        <f>IF(Deník!$R174&lt;0,Deník!$R174,"")</f>
        <v/>
      </c>
      <c r="BK174" s="17"/>
      <c r="BM174" s="233" t="str">
        <f>IF(Deník!$R174&lt;&gt;"",IF(Deník!$Y174=Statistika!$F$78,IF(AND(Deník!$R174&gt;=0,Deník!$R174&lt;=1),"BE",Deník!$R174),""),"")</f>
        <v/>
      </c>
      <c r="BN174" s="233" t="str">
        <f>IF(Deník!$R174&lt;&gt;"",IF(Deník!$Y174=Statistika!$F$79,IF(AND(Deník!$R174&gt;=0,Deník!$R174&lt;=1),"BE",Deník!$R174),""),"")</f>
        <v/>
      </c>
      <c r="BO174" s="233" t="str">
        <f>IF(Deník!$R174&lt;&gt;"",IF(Deník!$Y174=Statistika!$F$80,IF(AND(Deník!$R174&gt;=0,Deník!$R174&lt;=1),"BE",Deník!$R174),""),"")</f>
        <v/>
      </c>
      <c r="BP174" s="233" t="str">
        <f>IF(Deník!$R174&lt;&gt;"",IF(Deník!$Y174=Statistika!$F$81,IF(AND(Deník!$R174&gt;=0,Deník!$R174&lt;=1),"BE",Deník!$R174),""),"")</f>
        <v/>
      </c>
      <c r="BQ174" s="233" t="str">
        <f>IF(Deník!$R174&lt;&gt;"",IF(Deník!$Y174=Statistika!$F$82,IF(AND(Deník!$R174&gt;=0,Deník!$R174&lt;=1),"BE",Deník!$R174),""),"")</f>
        <v/>
      </c>
      <c r="BR174" s="233" t="str">
        <f>IF(Deník!$R174&lt;&gt;"",IF(Deník!$Y174=Statistika!$F$83,IF(AND(Deník!$R174&gt;=0,Deník!$R174&lt;=1),"BE",Deník!$R174),""),"")</f>
        <v/>
      </c>
      <c r="BS174" s="233" t="str">
        <f>IF(Deník!$R174&lt;&gt;"",IF(Deník!$Y174=Statistika!$F$84,IF(AND(Deník!$R174&gt;=0,Deník!$R174&lt;=1),"BE",Deník!$R174),""),"")</f>
        <v/>
      </c>
      <c r="BT174" s="233" t="str">
        <f>IF(Deník!$R174&lt;&gt;"",IF(Deník!$Y174=Statistika!$F$85,IF(AND(Deník!$R174&gt;=0,Deník!$R174&lt;=1),"BE",Deník!$R174),""),"")</f>
        <v/>
      </c>
      <c r="BU174" s="233" t="str">
        <f>IF(Deník!$R174&lt;&gt;"",IF(Deník!$Y174=Statistika!$F$86,IF(AND(Deník!$R174&gt;=0,Deník!$R174&lt;=1),"BE",Deník!$R174),""),"")</f>
        <v/>
      </c>
      <c r="BV174" s="233" t="str">
        <f>IF(Deník!$R174&lt;&gt;"",IF(Deník!$Y174=Statistika!$F$87,IF(AND(Deník!$R174&gt;=0,Deník!$R174&lt;=1),"BE",Deník!$R174),""),"")</f>
        <v/>
      </c>
      <c r="BW174" s="233" t="str">
        <f>IF(Deník!$R174&lt;&gt;"",IF(Deník!$Y174=Statistika!$F$88,IF(AND(Deník!$R174&gt;=0,Deník!$R174&lt;=1),"BE",Deník!$R174),""),"")</f>
        <v/>
      </c>
      <c r="BX174" s="233" t="str">
        <f>IF(Deník!$R174&lt;&gt;"",IF(Deník!$Y174=Statistika!$F$89,IF(AND(Deník!$R174&gt;=0,Deník!$R174&lt;=1),"BE",Deník!$R174),""),"")</f>
        <v/>
      </c>
      <c r="BY174" s="233" t="str">
        <f>IF(Deník!$R174&lt;&gt;"",IF(Deník!$Y174=Statistika!$F$90,IF(AND(Deník!$R174&gt;=0,Deník!$R174&lt;=1),"BE",Deník!$R174),""),"")</f>
        <v/>
      </c>
      <c r="BZ174" s="233" t="str">
        <f>IF(Deník!$R174&lt;&gt;"",IF(Deník!$Y174=Statistika!$F$91,IF(AND(Deník!$R174&gt;=0,Deník!$R174&lt;=1),"BE",Deník!$R174),""),"")</f>
        <v/>
      </c>
      <c r="CA174" s="233"/>
      <c r="CB174" s="233" t="str">
        <f>IF(Deník!$R174&lt;&gt;"",IF(Deník!$AB174="SL",IF(AND(Deník!$R174&gt;=0,Deník!$R174&lt;=1),"BE",Deník!$R174),""),"")</f>
        <v/>
      </c>
      <c r="CC174" s="233" t="str">
        <f>IF(Deník!$R174&lt;&gt;"",IF(Deník!$AB174="BE10",IF(AND(Deník!$R174&gt;=0,Deník!$R174&lt;=1),"BE",Deník!$R174),""),"")</f>
        <v/>
      </c>
      <c r="CD174" s="233" t="str">
        <f>IF(Deník!$R174&lt;&gt;"",IF(Deník!$AB174="BE15",IF(AND(Deník!$R174&gt;=0,Deník!$R174&lt;=1),"BE",Deník!$R174),""),"")</f>
        <v/>
      </c>
      <c r="CE174" s="233" t="str">
        <f>IF(Deník!$R174&lt;&gt;"",IF(Deník!$AB174="BE20",IF(AND(Deník!$R174&gt;=0,Deník!$R174&lt;=1),"BE",Deník!$R174),""),"")</f>
        <v/>
      </c>
      <c r="CF174" s="233" t="str">
        <f>IF(Deník!$R174&lt;&gt;"",IF(Deník!$AB174="TP1",IF(AND(Deník!$R174&gt;=0,Deník!$R174&lt;=1),"BE",Deník!$R174),""),"")</f>
        <v/>
      </c>
      <c r="CG174" s="233" t="str">
        <f>IF(Deník!$R174&lt;&gt;"",IF(Deník!$AB174="TP2",IF(AND(Deník!$R174&gt;=0,Deník!$R174&lt;=1),"BE",Deník!$R174),""),"")</f>
        <v/>
      </c>
      <c r="CH174" s="233" t="str">
        <f>IF(Deník!$R174&lt;&gt;"",IF(Deník!$AB174="TP3",IF(AND(Deník!$R174&gt;=0,Deník!$R174&lt;=1),"BE",Deník!$R174),""),"")</f>
        <v/>
      </c>
      <c r="CI174" s="233" t="str">
        <f>IF(Deník!$R174&lt;&gt;"",IF(Deník!$AB174="Trailing SL",IF(AND(Deník!$R174&gt;=0,Deník!$R174&lt;=1),"BE",Deník!$R174),""),"")</f>
        <v/>
      </c>
      <c r="CJ174" s="233" t="str">
        <f>IF(Deník!$R174&lt;&gt;"",IF(Deník!$AB174="Manual",IF(AND(Deník!$R174&gt;=0,Deník!$R174&lt;=1),"BE",Deník!$R174),""),"")</f>
        <v/>
      </c>
      <c r="CK174" s="233"/>
      <c r="CL174" s="233" t="str">
        <f>IF(Deník!$R174&lt;0,IF(Deník!$AC174=Statistika!$F$117,Deník!$R174,""),"")</f>
        <v/>
      </c>
      <c r="CM174" s="233" t="str">
        <f>IF(Deník!$R174&lt;0,IF(Deník!$AC174=Statistika!$F$118,Deník!$R174,""),"")</f>
        <v/>
      </c>
      <c r="CN174" s="233" t="str">
        <f>IF(Deník!$R174&lt;0,IF(Deník!$AC174=Statistika!$F$119,Deník!$R174,""),"")</f>
        <v/>
      </c>
      <c r="CO174" s="233" t="str">
        <f>IF(Deník!$R174&lt;0,IF(Deník!$AC174=Statistika!$F$120,Deník!$R174,""),"")</f>
        <v/>
      </c>
      <c r="CP174" s="233" t="str">
        <f>IF(Deník!$R174&lt;0,IF(Deník!$AC174=Statistika!$F$121,Deník!$R174,""),"")</f>
        <v/>
      </c>
      <c r="CQ174" s="233" t="str">
        <f>IF(Deník!$R174&lt;0,IF(Deník!$AC174=Statistika!$F$122,Deník!$R174,""),"")</f>
        <v/>
      </c>
      <c r="CR174" s="233" t="str">
        <f>IF(Deník!$R174&lt;0,IF(Deník!$AC174=Statistika!$F$123,Deník!$R174,""),"")</f>
        <v/>
      </c>
      <c r="CS174" s="233" t="str">
        <f>IF(Deník!$R174&lt;0,IF(Deník!$AC174=Statistika!$F$124,Deník!$R174,""),"")</f>
        <v/>
      </c>
      <c r="CT174" s="233" t="str">
        <f>IF(Deník!$R174&lt;0,IF(Deník!$AC174=Statistika!$F$125,Deník!$R174,""),"")</f>
        <v/>
      </c>
      <c r="CU174" s="233"/>
      <c r="CV174" s="233" t="str">
        <f>IF(Deník!$R174&lt;0,IF(Deník!$AD174=$CV$2,Deník!$R174,""),"")</f>
        <v/>
      </c>
      <c r="CW174" s="233" t="str">
        <f>IF(Deník!$R174&lt;0,IF(Deník!$AD174=$CW$2,Deník!$R174,""),"")</f>
        <v/>
      </c>
      <c r="CX174" s="233" t="str">
        <f>IF(Deník!$R174&lt;0,IF(Deník!$AD174=$CX$2,Deník!$R174,""),"")</f>
        <v/>
      </c>
      <c r="CY174" s="233" t="str">
        <f>IF(Deník!$R174&lt;0,IF(Deník!$AD174=$CY$2,Deník!$R174,""),"")</f>
        <v/>
      </c>
      <c r="CZ174" s="233" t="str">
        <f>IF(Deník!$R174&lt;0,IF(Deník!$AD174=$CZ$2,Deník!$R174,""),"")</f>
        <v/>
      </c>
      <c r="DL174" s="221">
        <f t="shared" si="10"/>
        <v>93847.029999999984</v>
      </c>
      <c r="DM174" s="220">
        <f t="shared" si="9"/>
        <v>-6.1529700000000132E-2</v>
      </c>
      <c r="DO174" s="50">
        <f>Deník!W175</f>
        <v>0</v>
      </c>
      <c r="DP174" s="102" t="str">
        <f>IF(AND(Deník!W175&gt;0),1,"")</f>
        <v/>
      </c>
      <c r="DQ174" s="102">
        <f>IF(AND(Deník!W175&lt;=0),1,"")</f>
        <v>1</v>
      </c>
      <c r="DR174" s="227"/>
      <c r="DS174" s="228"/>
      <c r="DT174" s="85"/>
      <c r="DU174" s="54">
        <f>IF(MONTH(Deník!$C174)=DU$2,Deník!$W174,"")</f>
        <v>0</v>
      </c>
      <c r="DV174" s="222" t="str">
        <f>IF(MONTH(Deník!$C174)=DV$2,Deník!$W174,"")</f>
        <v/>
      </c>
      <c r="DW174" s="222" t="str">
        <f>IF(MONTH(Deník!$C174)=DW$2,Deník!$W174,"")</f>
        <v/>
      </c>
      <c r="DX174" s="222" t="str">
        <f>IF(MONTH(Deník!$C174)=DX$2,Deník!$W174,"")</f>
        <v/>
      </c>
      <c r="DY174" s="222" t="str">
        <f>IF(MONTH(Deník!$C174)=DY$2,Deník!$W174,"")</f>
        <v/>
      </c>
      <c r="DZ174" s="222" t="str">
        <f>IF(MONTH(Deník!$C174)=DZ$2,Deník!$W174,"")</f>
        <v/>
      </c>
      <c r="EA174" s="222" t="str">
        <f>IF(MONTH(Deník!$C174)=EA$2,Deník!$W174,"")</f>
        <v/>
      </c>
      <c r="EB174" s="222" t="str">
        <f>IF(MONTH(Deník!$C174)=EB$2,Deník!$W174,"")</f>
        <v/>
      </c>
      <c r="EC174" s="222" t="str">
        <f>IF(MONTH(Deník!$C174)=EC$2,Deník!$W174,"")</f>
        <v/>
      </c>
      <c r="ED174" s="222" t="str">
        <f>IF(MONTH(Deník!$C174)=ED$2,Deník!$W174,"")</f>
        <v/>
      </c>
      <c r="EE174" s="222" t="str">
        <f>IF(MONTH(Deník!$C174)=EE$2,Deník!$W174,"")</f>
        <v/>
      </c>
      <c r="EF174" s="222" t="str">
        <f>IF(MONTH(Deník!$C174)=EF$2,Deník!$W174,"")</f>
        <v/>
      </c>
      <c r="EI174" s="600" t="str">
        <f>IF(Deník!$W174&lt;&gt;"",IF(Deník!$B174=Statistika!$F$63,Deník!$W174,""),"")</f>
        <v/>
      </c>
      <c r="EJ174" s="13" t="str">
        <f>IF(Deník!$W174&lt;&gt;"",IF(Deník!$B174=Statistika!$F$64,Deník!$W174,""),"")</f>
        <v/>
      </c>
      <c r="EK174" s="13" t="str">
        <f>IF(Deník!$W174&lt;&gt;"",IF(Deník!$B174=Statistika!$F$65,Deník!$W174,""),"")</f>
        <v/>
      </c>
      <c r="EL174" s="13" t="str">
        <f>IF(Deník!$W174&lt;&gt;"",IF(Deník!$B174=Statistika!$F$66,Deník!$W174,""),"")</f>
        <v/>
      </c>
      <c r="EM174" s="13" t="str">
        <f>IF(Deník!$W174&lt;&gt;"",IF(Deník!$B174=Statistika!$F$67,Deník!$W174,""),"")</f>
        <v/>
      </c>
      <c r="EN174" s="13" t="str">
        <f>IF(Deník!$W174&lt;&gt;"",IF(Deník!$B174=Statistika!$F$68,Deník!$W174,""),"")</f>
        <v/>
      </c>
      <c r="EO174" s="13" t="str">
        <f>IF(Deník!$W174&lt;&gt;"",IF(Deník!$B174=Statistika!$F$69,Deník!$W174,""),"")</f>
        <v/>
      </c>
      <c r="EP174" s="601" t="str">
        <f>IF(Deník!$W174&lt;&gt;"",IF(Deník!$B174=Statistika!$F$70,Deník!$W174,""),"")</f>
        <v/>
      </c>
      <c r="EQ174" s="90"/>
      <c r="ER174" s="63" t="str">
        <f>IF(Deník!$W174&lt;&gt;"",IF(Deník!$J174="L",Deník!$W174,""),"")</f>
        <v/>
      </c>
      <c r="ES174" s="13" t="str">
        <f>IF(Deník!$W174&lt;&gt;"",IF(Deník!$J174="S",Deník!$W174,""),"")</f>
        <v/>
      </c>
      <c r="ET174" s="95"/>
      <c r="EU174" s="88"/>
      <c r="EV174" s="63" t="str">
        <f>IF(WEEKDAY(Deník!$C174,2)=1,Deník!$W174,"")</f>
        <v/>
      </c>
      <c r="EW174" s="13" t="str">
        <f>IF(WEEKDAY(Deník!$C174,2)=2,Deník!$W174,"")</f>
        <v/>
      </c>
      <c r="EX174" s="13" t="str">
        <f>IF(WEEKDAY(Deník!$C174,2)=3,Deník!$W174,"")</f>
        <v/>
      </c>
      <c r="EY174" s="13" t="str">
        <f>IF(WEEKDAY(Deník!$C174,2)=4,Deník!$W174,"")</f>
        <v/>
      </c>
      <c r="EZ174" s="60" t="str">
        <f>IF(WEEKDAY(Deník!$C174,2)=5,Deník!$W174,"")</f>
        <v/>
      </c>
      <c r="FA174" s="99"/>
      <c r="FB174" s="100">
        <f>Deník!D174</f>
        <v>0</v>
      </c>
      <c r="FC174" s="63">
        <f>IF($FB174&lt;&gt;"",IF(AND($FB174&gt;=FC$2,$FB174&lt;=FC$3),Deník!$W174,""))</f>
        <v>0</v>
      </c>
      <c r="FD174" s="63" t="str">
        <f>IF($FB174&lt;&gt;"",IF(AND($FB174&gt;=FD$2,$FB174&lt;=FD$3),Deník!$W174,""))</f>
        <v/>
      </c>
      <c r="FE174" s="63" t="str">
        <f>IF($FB174&lt;&gt;"",IF(AND($FB174&gt;=FE$2,$FB174&lt;=FE$3),Deník!$W174,""))</f>
        <v/>
      </c>
      <c r="FF174" s="63" t="str">
        <f>IF($FB174&lt;&gt;"",IF(AND($FB174&gt;=FF$2,$FB174&lt;=FF$3),Deník!$W174,""))</f>
        <v/>
      </c>
      <c r="FG174" s="63" t="str">
        <f>IF($FB174&lt;&gt;"",IF(AND($FB174&gt;=FG$2,$FB174&lt;=FG$3),Deník!$W174,""))</f>
        <v/>
      </c>
      <c r="FH174" s="63" t="str">
        <f>IF($FB174&lt;&gt;"",IF(AND($FB174&gt;=FH$2,$FB174&lt;=FH$3),Deník!$W174,""))</f>
        <v/>
      </c>
      <c r="FI174" s="63" t="str">
        <f>IF($FB174&lt;&gt;"",IF(AND($FB174&gt;=FI$2,$FB174&lt;=FI$3),Deník!$W174,""))</f>
        <v/>
      </c>
      <c r="FJ174" s="63" t="str">
        <f>IF($FB174&lt;&gt;"",IF(AND($FB174&gt;=FJ$2,$FB174&lt;=FJ$3),Deník!$W174,""))</f>
        <v/>
      </c>
      <c r="FK174" s="63" t="str">
        <f>IF($FB174&lt;&gt;"",IF(AND($FB174&gt;=FK$2,$FB174&lt;=FK$3),Deník!$W174,""))</f>
        <v/>
      </c>
      <c r="FL174" s="63" t="str">
        <f>IF($FB174&lt;&gt;"",IF(AND($FB174&gt;=FL$2,$FB174&lt;=FL$3),Deník!$W174,""))</f>
        <v/>
      </c>
      <c r="FM174" s="63" t="str">
        <f>IF($FB174&lt;&gt;"",IF(AND($FB174&gt;=FM$2,$FB174&lt;=FM$3),Deník!$W174,""))</f>
        <v/>
      </c>
      <c r="FN174" s="13"/>
      <c r="FO174" s="20" t="str">
        <f>IF(Deník!$W174&gt;1,Deník!$W174,"")</f>
        <v/>
      </c>
      <c r="FP174" s="20" t="str">
        <f>IF(Deník!$W174&lt;0,Deník!$W174,"")</f>
        <v/>
      </c>
      <c r="FQ174" s="17"/>
      <c r="FS174" s="233"/>
      <c r="FT174" s="233" t="str">
        <f>IF(Deník!$W174&lt;&gt;"",IF(Deník!$Y174=Statistika!$F$78,Deník!$W174,""),"")</f>
        <v/>
      </c>
      <c r="FU174" s="233" t="str">
        <f>IF(Deník!$W174&lt;&gt;"",IF(Deník!$Y174=Statistika!$F$79,Deník!$W174,""),"")</f>
        <v/>
      </c>
      <c r="FV174" s="233" t="str">
        <f>IF(Deník!$W174&lt;&gt;"",IF(Deník!$Y174=Statistika!$F$80,Deník!$W174,""),"")</f>
        <v/>
      </c>
      <c r="FW174" s="233" t="str">
        <f>IF(Deník!$W174&lt;&gt;"",IF(Deník!$Y174=Statistika!$F$81,Deník!$W174,""),"")</f>
        <v/>
      </c>
      <c r="FX174" s="233" t="str">
        <f>IF(Deník!$W174&lt;&gt;"",IF(Deník!$Y174=Statistika!$F$82,Deník!$W174,""),"")</f>
        <v/>
      </c>
      <c r="FY174" s="233" t="str">
        <f>IF(Deník!$W174&lt;&gt;"",IF(Deník!$Y174=Statistika!$F$83,Deník!$W174,""),"")</f>
        <v/>
      </c>
      <c r="FZ174" s="233" t="str">
        <f>IF(Deník!$W174&lt;&gt;"",IF(Deník!$Y174=Statistika!$F$84,Deník!$W174,""),"")</f>
        <v/>
      </c>
      <c r="GA174" s="233" t="str">
        <f>IF(Deník!$W174&lt;&gt;"",IF(Deník!$Y174=Statistika!$F$85,Deník!$W174,""),"")</f>
        <v/>
      </c>
      <c r="GB174" s="233" t="str">
        <f>IF(Deník!$W174&lt;&gt;"",IF(Deník!$Y174=Statistika!$F$86,Deník!$W174,""),"")</f>
        <v/>
      </c>
      <c r="GC174" s="233" t="str">
        <f>IF(Deník!$W174&lt;&gt;"",IF(Deník!$Y174=Statistika!$F$87,Deník!$W174,""),"")</f>
        <v/>
      </c>
      <c r="GD174" s="233" t="str">
        <f>IF(Deník!$W174&lt;&gt;"",IF(Deník!$Y174=Statistika!$F$88,Deník!$W174,""),"")</f>
        <v/>
      </c>
      <c r="GE174" s="233" t="str">
        <f>IF(Deník!$W174&lt;&gt;"",IF(Deník!$Y174=Statistika!$F$89,Deník!$W174,""),"")</f>
        <v/>
      </c>
      <c r="GF174" s="233" t="str">
        <f>IF(Deník!$W174&lt;&gt;"",IF(Deník!$Y174=Statistika!$F$90,Deník!$W174,""),"")</f>
        <v/>
      </c>
      <c r="GG174" s="233" t="str">
        <f>IF(Deník!$W174&lt;&gt;"",IF(Deník!$Y174=Statistika!$F$91,Deník!$W174,""),"")</f>
        <v/>
      </c>
      <c r="GH174" s="233"/>
      <c r="GI174" s="233" t="str">
        <f>IF(Deník!$W174&lt;&gt;"",IF(Deník!$AB174=Statistika!$L$100,Deník!$W174,""),"")</f>
        <v/>
      </c>
      <c r="GJ174" s="233" t="str">
        <f>IF(Deník!$W174&lt;&gt;"",IF(Deník!$AB174=Statistika!$L$101,Deník!$W174,""),"")</f>
        <v/>
      </c>
      <c r="GK174" s="233" t="str">
        <f>IF(Deník!$W174&lt;&gt;"",IF(Deník!$AB174=Statistika!$L$102,Deník!$W174,""),"")</f>
        <v/>
      </c>
      <c r="GL174" s="233" t="str">
        <f>IF(Deník!$W174&lt;&gt;"",IF(Deník!$AB174=Statistika!$L$103,Deník!$W174,""),"")</f>
        <v/>
      </c>
      <c r="GM174" s="233" t="str">
        <f>IF(Deník!$W174&lt;&gt;"",IF(Deník!$AB174=Statistika!$L$104,Deník!$W174,""),"")</f>
        <v/>
      </c>
      <c r="GN174" s="233" t="str">
        <f>IF(Deník!$W174&lt;&gt;"",IF(Deník!$AB174=Statistika!$L$105,Deník!$W174,""),"")</f>
        <v/>
      </c>
      <c r="GO174" s="233" t="str">
        <f>IF(Deník!$W174&lt;&gt;"",IF(Deník!$AB174=Statistika!$L$106,Deník!$W174,""),"")</f>
        <v/>
      </c>
      <c r="GP174" s="233" t="str">
        <f>IF(Deník!$W174&lt;&gt;"",IF(Deník!$AB174=Statistika!$L$107,Deník!$W174,""),"")</f>
        <v/>
      </c>
      <c r="GQ174" s="233" t="str">
        <f>IF(Deník!$W174&lt;&gt;"",IF(Deník!$AB174=Statistika!$L$108,Deník!$W174,""),"")</f>
        <v/>
      </c>
      <c r="GS174" s="233" t="str">
        <f>IF(Deník!$W174&lt;0,IF(Deník!$AC174=Statistika!$F$117,Deník!$W174,""),"")</f>
        <v/>
      </c>
      <c r="GT174" s="233" t="str">
        <f>IF(Deník!$W174&lt;0,IF(Deník!$AC174=Statistika!$F$118,Deník!$W174,""),"")</f>
        <v/>
      </c>
      <c r="GU174" s="233" t="str">
        <f>IF(Deník!$W174&lt;0,IF(Deník!$AC174=Statistika!$F$119,Deník!$W174,""),"")</f>
        <v/>
      </c>
      <c r="GV174" s="233" t="str">
        <f>IF(Deník!$W174&lt;0,IF(Deník!$AC174=Statistika!$F$120,Deník!$W174,""),"")</f>
        <v/>
      </c>
      <c r="GW174" s="233" t="str">
        <f>IF(Deník!$W174&lt;0,IF(Deník!$AC174=Statistika!$F$121,Deník!$W174,""),"")</f>
        <v/>
      </c>
      <c r="GX174" s="233" t="str">
        <f>IF(Deník!$W174&lt;0,IF(Deník!$AC174=Statistika!$F$122,Deník!$W174,""),"")</f>
        <v/>
      </c>
      <c r="GY174" s="233" t="str">
        <f>IF(Deník!$W174&lt;0,IF(Deník!$AC174=Statistika!$F$123,Deník!$W174,""),"")</f>
        <v/>
      </c>
      <c r="GZ174" s="233" t="str">
        <f>IF(Deník!$W174&lt;0,IF(Deník!$AC174=Statistika!$F$124,Deník!$W174,""),"")</f>
        <v/>
      </c>
      <c r="HA174" s="233" t="str">
        <f>IF(Deník!$W174&lt;0,IF(Deník!$AC174=Statistika!$F$125,Deník!$W174,""),"")</f>
        <v/>
      </c>
      <c r="HC174" s="233" t="str">
        <f>IF(Deník!$W174&lt;0,IF(Deník!$AD174=Statistika!$F$133,Deník!$W174,""),"")</f>
        <v/>
      </c>
      <c r="HD174" s="233" t="str">
        <f>IF(Deník!$W174&lt;0,IF(Deník!$AD174=Statistika!$F$134,Deník!$W174,""),"")</f>
        <v/>
      </c>
      <c r="HE174" s="233" t="str">
        <f>IF(Deník!$W174&lt;0,IF(Deník!$AD174=Statistika!$F$135,Deník!$W174,""),"")</f>
        <v/>
      </c>
      <c r="HF174" s="233" t="str">
        <f>IF(Deník!$W174&lt;0,IF(Deník!$AD174=Statistika!$F$136,Deník!$W174,""),"")</f>
        <v/>
      </c>
      <c r="HG174" s="233" t="str">
        <f>IF(Deník!$W174&lt;0,IF(Deník!$AD174=Statistika!$F$137,Deník!$W174,""),"")</f>
        <v/>
      </c>
      <c r="ID174" s="8">
        <f>Tabulka4[[#This Row],[Sloupec3]]</f>
        <v>0</v>
      </c>
      <c r="IE174" s="17" t="str">
        <f>IF(AND([1]Deník!$C174&gt;='[1]Měsíční shrnutí'!$D$1,[1]Deník!$C174&lt;='[1]Měsíční shrnutí'!$F$1),[1]Deník!$X174,"")</f>
        <v/>
      </c>
    </row>
    <row r="175" spans="1:239">
      <c r="A175" s="8">
        <f>Deník!C176</f>
        <v>0</v>
      </c>
      <c r="B175" s="50" t="str">
        <f>Deník!R176</f>
        <v/>
      </c>
      <c r="C175" s="102" t="str">
        <f>IF(AND(Deník!R176&gt;1,Deník!R176&lt;&gt;""),1,"")</f>
        <v/>
      </c>
      <c r="D175" s="102" t="str">
        <f>IF(AND(Deník!R176&lt;=0,Deník!R176&lt;&gt;""),1,"")</f>
        <v/>
      </c>
      <c r="E175" s="103" t="str">
        <f>IF(AND(Deník!R176&gt;=0,Deník!R176&lt;=1),1,"")</f>
        <v/>
      </c>
      <c r="F175" s="79" t="str">
        <f>IF(Deník!R176&lt;&gt;"",Deník!R176+F174,"")</f>
        <v/>
      </c>
      <c r="G175" s="85"/>
      <c r="H175" s="54" t="str">
        <f>IF(MONTH(Deník!$C175)=H$2,IF(AND(Deník!$R175&gt;=0,Deník!$R175&lt;=1),"BE",Deník!$R175),"")</f>
        <v/>
      </c>
      <c r="I175" s="11" t="str">
        <f>IF(MONTH(Deník!$C175)=I$2,IF(AND(Deník!$R175&gt;=0,Deník!$R175&lt;=1),"BE",Deník!$R175),"")</f>
        <v/>
      </c>
      <c r="J175" s="11" t="str">
        <f>IF(MONTH(Deník!$C175)=J$2,IF(AND(Deník!$R175&gt;=0,Deník!$R175&lt;=1),"BE",Deník!$R175),"")</f>
        <v/>
      </c>
      <c r="K175" s="11" t="str">
        <f>IF(MONTH(Deník!$C175)=K$2,IF(AND(Deník!$R175&gt;=0,Deník!$R175&lt;=1),"BE",Deník!$R175),"")</f>
        <v/>
      </c>
      <c r="L175" s="11" t="str">
        <f>IF(MONTH(Deník!$C175)=L$2,IF(AND(Deník!$R175&gt;=0,Deník!$R175&lt;=1),"BE",Deník!$R175),"")</f>
        <v/>
      </c>
      <c r="M175" s="11" t="str">
        <f>IF(MONTH(Deník!$C175)=M$2,IF(AND(Deník!$R175&gt;=0,Deník!$R175&lt;=1),"BE",Deník!$R175),"")</f>
        <v/>
      </c>
      <c r="N175" s="11" t="str">
        <f>IF(MONTH(Deník!$C175)=N$2,IF(AND(Deník!$R175&gt;=0,Deník!$R175&lt;=1),"BE",Deník!$R175),"")</f>
        <v/>
      </c>
      <c r="O175" s="11" t="str">
        <f>IF(MONTH(Deník!$C175)=O$2,IF(AND(Deník!$R175&gt;=0,Deník!$R175&lt;=1),"BE",Deník!$R175),"")</f>
        <v/>
      </c>
      <c r="P175" s="11" t="str">
        <f>IF(MONTH(Deník!$C175)=P$2,IF(AND(Deník!$R175&gt;=0,Deník!$R175&lt;=1),"BE",Deník!$R175),"")</f>
        <v/>
      </c>
      <c r="Q175" s="11" t="str">
        <f>IF(MONTH(Deník!$C175)=Q$2,IF(AND(Deník!$R175&gt;=0,Deník!$R175&lt;=1),"BE",Deník!$R175),"")</f>
        <v/>
      </c>
      <c r="R175" s="11" t="str">
        <f>IF(MONTH(Deník!$C175)=R$2,IF(AND(Deník!$R175&gt;=0,Deník!$R175&lt;=1),"BE",Deník!$R175),"")</f>
        <v/>
      </c>
      <c r="S175" s="57" t="str">
        <f>IF(MONTH(Deník!$C175)=S$2,IF(AND(Deník!$R175&gt;=0,Deník!$R175&lt;=1),"BE",Deník!$R175),"")</f>
        <v/>
      </c>
      <c r="U175" s="12"/>
      <c r="V175" s="12"/>
      <c r="X175" s="600" t="str">
        <f>IF(Deník!$R175&lt;&gt;"",IF(Deník!$B175=Statistika!$F$63,IF(AND(Deník!$R175&gt;=0,Deník!$R175&lt;=1),"BE",Deník!$R175),""),"")</f>
        <v/>
      </c>
      <c r="Y175" s="13" t="str">
        <f>IF(Deník!$R175&lt;&gt;"",IF(Deník!$B175=Statistika!$F$64,IF(AND(Deník!$R175&gt;=0,Deník!$R175&lt;=1),"BE",Deník!$R175),""),"")</f>
        <v/>
      </c>
      <c r="Z175" s="13" t="str">
        <f>IF(Deník!$R175&lt;&gt;"",IF(Deník!$B175=Statistika!$F$65,IF(AND(Deník!$R175&gt;=0,Deník!$R175&lt;=1),"BE",Deník!$R175),""),"")</f>
        <v/>
      </c>
      <c r="AA175" s="13" t="str">
        <f>IF(Deník!$R175&lt;&gt;"",IF(Deník!$B175=Statistika!$F$66,IF(AND(Deník!$R175&gt;=0,Deník!$R175&lt;=1),"BE",Deník!$R175),""),"")</f>
        <v/>
      </c>
      <c r="AB175" s="13" t="str">
        <f>IF(Deník!$R175&lt;&gt;"",IF(Deník!$B175=Statistika!$F$67,IF(AND(Deník!$R175&gt;=0,Deník!$R175&lt;=1),"BE",Deník!$R175),""),"")</f>
        <v/>
      </c>
      <c r="AC175" s="13" t="str">
        <f>IF(Deník!$R175&lt;&gt;"",IF(Deník!$B175=Statistika!$F$68,IF(AND(Deník!$R175&gt;=0,Deník!$R175&lt;=1),"BE",Deník!$R175),""),"")</f>
        <v/>
      </c>
      <c r="AD175" s="13" t="str">
        <f>IF(Deník!$R175&lt;&gt;"",IF(Deník!$B175=Statistika!$F$69,IF(AND(Deník!$R175&gt;=0,Deník!$R175&lt;=1),"BE",Deník!$R175),""),"")</f>
        <v/>
      </c>
      <c r="AE175" s="601" t="str">
        <f>IF(Deník!$R175&lt;&gt;"",IF(Deník!$B175=Statistika!$F$70,IF(AND(Deník!$R175&gt;=0,Deník!$R175&lt;=1),"BE",Deník!$R175),""),"")</f>
        <v/>
      </c>
      <c r="AF175" s="90"/>
      <c r="AG175" s="63" t="str">
        <f>IF(Deník!$R175&lt;&gt;"",IF(Deník!$J175="L",IF(AND(Deník!$R175&gt;=0,Deník!$R175&lt;=1),"BE",Deník!$R175),""),"")</f>
        <v/>
      </c>
      <c r="AH175" s="13" t="str">
        <f>IF(Deník!$R175&lt;&gt;"",IF(Deník!$J175="S",IF(AND(Deník!$R175&gt;=0,Deník!$R175&lt;=1),"BE",Deník!$R175),""),"")</f>
        <v/>
      </c>
      <c r="AI175" s="95"/>
      <c r="AJ175" s="71" t="str">
        <f>IF(Deník!N176&lt;&gt;"",Deník!N176*-1,"")</f>
        <v/>
      </c>
      <c r="AK175" s="88"/>
      <c r="AL175" s="63" t="str">
        <f>IF(WEEKDAY(Deník!$C175,2)=1,IF(AND(Deník!$R175&gt;=0,Deník!$R175&lt;=1),"BE",Deník!$R175),"")</f>
        <v/>
      </c>
      <c r="AM175" s="13" t="str">
        <f>IF(WEEKDAY(Deník!$C175,2)=2,IF(AND(Deník!$R175&gt;=0,Deník!$R175&lt;=1),"BE",Deník!$R175),"")</f>
        <v/>
      </c>
      <c r="AN175" s="13" t="str">
        <f>IF(WEEKDAY(Deník!$C175,2)=3,IF(AND(Deník!$R175&gt;=0,Deník!$R175&lt;=1),"BE",Deník!$R175),"")</f>
        <v/>
      </c>
      <c r="AO175" s="13" t="str">
        <f>IF(WEEKDAY(Deník!$C175,2)=4,IF(AND(Deník!$R175&gt;=0,Deník!$R175&lt;=1),"BE",Deník!$R175),"")</f>
        <v/>
      </c>
      <c r="AP175" s="60" t="str">
        <f>IF(WEEKDAY(Deník!$C175,2)=5,IF(AND(Deník!$R175&gt;=0,Deník!$R175&lt;=1),"BE",Deník!$R175),"")</f>
        <v/>
      </c>
      <c r="AQ175" s="99"/>
      <c r="AR175" s="100">
        <f>Deník!D175</f>
        <v>0</v>
      </c>
      <c r="AS175" s="63" t="str">
        <f>IF(Deník!$D175&lt;&gt;"",IF(AND(Deník!$D175&gt;=AS$2,Deník!$D175&lt;=AS$3),IF(AND(Deník!$R175&gt;=0,Deník!$R175&lt;=1),"BE",Deník!$R175),""),"")</f>
        <v/>
      </c>
      <c r="AT175" s="63" t="str">
        <f>IF(Deník!$D175&lt;&gt;"",IF(AND(Deník!$D175&gt;=AT$2,Deník!$D175&lt;=AT$3),IF(AND(Deník!$R175&gt;=0,Deník!$R175&lt;=1),"BE",Deník!$R175),""),"")</f>
        <v/>
      </c>
      <c r="AU175" s="63" t="str">
        <f>IF(Deník!$D175&lt;&gt;"",IF(AND(Deník!$D175&gt;=AU$2,Deník!$D175&lt;=AU$3),IF(AND(Deník!$R175&gt;=0,Deník!$R175&lt;=1),"BE",Deník!$R175),""),"")</f>
        <v/>
      </c>
      <c r="AV175" s="63" t="str">
        <f>IF(Deník!$D175&lt;&gt;"",IF(AND(Deník!$D175&gt;=AV$2,Deník!$D175&lt;=AV$3),IF(AND(Deník!$R175&gt;=0,Deník!$R175&lt;=1),"BE",Deník!$R175),""),"")</f>
        <v/>
      </c>
      <c r="AW175" s="63" t="str">
        <f>IF(Deník!$D175&lt;&gt;"",IF(AND(Deník!$D175&gt;=AW$2,Deník!$D175&lt;=AW$3),IF(AND(Deník!$R175&gt;=0,Deník!$R175&lt;=1),"BE",Deník!$R175),""),"")</f>
        <v/>
      </c>
      <c r="AX175" s="63" t="str">
        <f>IF(Deník!$D175&lt;&gt;"",IF(AND(Deník!$D175&gt;=AX$2,Deník!$D175&lt;=AX$3),IF(AND(Deník!$R175&gt;=0,Deník!$R175&lt;=1),"BE",Deník!$R175),""),"")</f>
        <v/>
      </c>
      <c r="AY175" s="63" t="str">
        <f>IF(Deník!$D175&lt;&gt;"",IF(AND(Deník!$D175&gt;=AY$2,Deník!$D175&lt;=AY$3),IF(AND(Deník!$R175&gt;=0,Deník!$R175&lt;=1),"BE",Deník!$R175),""),"")</f>
        <v/>
      </c>
      <c r="AZ175" s="63" t="str">
        <f>IF(Deník!$D175&lt;&gt;"",IF(AND(Deník!$D175&gt;=AZ$2,Deník!$D175&lt;=AZ$3),IF(AND(Deník!$R175&gt;=0,Deník!$R175&lt;=1),"BE",Deník!$R175),""),"")</f>
        <v/>
      </c>
      <c r="BA175" s="63" t="str">
        <f>IF(Deník!$D175&lt;&gt;"",IF(AND(Deník!$D175&gt;=BA$2,Deník!$D175&lt;=BA$3),IF(AND(Deník!$R175&gt;=0,Deník!$R175&lt;=1),"BE",Deník!$R175),""),"")</f>
        <v/>
      </c>
      <c r="BB175" s="63" t="str">
        <f>IF(Deník!$D175&lt;&gt;"",IF(AND(Deník!$D175&gt;=BB$2,Deník!$D175&lt;=BB$3),IF(AND(Deník!$R175&gt;=0,Deník!$R175&lt;=1),"BE",Deník!$R175),""),"")</f>
        <v/>
      </c>
      <c r="BC175" s="71" t="str">
        <f>IF(Deník!$D175&lt;&gt;"",IF(AND(Deník!$D175&gt;=BC$2,Deník!$D175&lt;=BC$3),IF(AND(Deník!$R175&gt;=0,Deník!$R175&lt;=1),"BE",Deník!$R175),""),"")</f>
        <v/>
      </c>
      <c r="BD175" s="20" t="str">
        <f>IF(Deník!$J176="S",(Deník!$M176-Deník!$K176),IF(Deník!$J176="L",(Deník!$K176-Deník!$M176),""))</f>
        <v/>
      </c>
      <c r="BE175" s="20" t="str">
        <f>IF(Deník!$J176="S",(Deník!$K176-Deník!$O176),IF(Deník!$J176="L",(Deník!$O176-Deník!$K176),""))</f>
        <v/>
      </c>
      <c r="BF175" s="20" t="str">
        <f>IF(Deník!$J176="S",(Deník!$K176-Deník!$L176),IF(Deník!$J176="L",(Deník!$L176-Deník!$K176),""))</f>
        <v/>
      </c>
      <c r="BG175" s="20" t="str">
        <f>IF(Deník!$J176="S",(Deník!$K176-Deník!$S176),IF(Deník!$J176="L",(Deník!$S176-Deník!$K176),""))</f>
        <v/>
      </c>
      <c r="BH175" s="20" t="str">
        <f>IF(Deník!$J176="S",(Deník!$K176-Deník!$U176),IF(Deník!$J176="L",(Deník!$U176-Deník!$K176),""))</f>
        <v/>
      </c>
      <c r="BI175" s="20" t="str">
        <f>IF(Deník!$R175&gt;1,Deník!$R175,"")</f>
        <v/>
      </c>
      <c r="BJ175" s="20" t="str">
        <f>IF(Deník!$R175&lt;0,Deník!$R175,"")</f>
        <v/>
      </c>
      <c r="BK175" s="17"/>
      <c r="BM175" s="233" t="str">
        <f>IF(Deník!$R175&lt;&gt;"",IF(Deník!$Y175=Statistika!$F$78,IF(AND(Deník!$R175&gt;=0,Deník!$R175&lt;=1),"BE",Deník!$R175),""),"")</f>
        <v/>
      </c>
      <c r="BN175" s="233" t="str">
        <f>IF(Deník!$R175&lt;&gt;"",IF(Deník!$Y175=Statistika!$F$79,IF(AND(Deník!$R175&gt;=0,Deník!$R175&lt;=1),"BE",Deník!$R175),""),"")</f>
        <v/>
      </c>
      <c r="BO175" s="233" t="str">
        <f>IF(Deník!$R175&lt;&gt;"",IF(Deník!$Y175=Statistika!$F$80,IF(AND(Deník!$R175&gt;=0,Deník!$R175&lt;=1),"BE",Deník!$R175),""),"")</f>
        <v/>
      </c>
      <c r="BP175" s="233" t="str">
        <f>IF(Deník!$R175&lt;&gt;"",IF(Deník!$Y175=Statistika!$F$81,IF(AND(Deník!$R175&gt;=0,Deník!$R175&lt;=1),"BE",Deník!$R175),""),"")</f>
        <v/>
      </c>
      <c r="BQ175" s="233" t="str">
        <f>IF(Deník!$R175&lt;&gt;"",IF(Deník!$Y175=Statistika!$F$82,IF(AND(Deník!$R175&gt;=0,Deník!$R175&lt;=1),"BE",Deník!$R175),""),"")</f>
        <v/>
      </c>
      <c r="BR175" s="233" t="str">
        <f>IF(Deník!$R175&lt;&gt;"",IF(Deník!$Y175=Statistika!$F$83,IF(AND(Deník!$R175&gt;=0,Deník!$R175&lt;=1),"BE",Deník!$R175),""),"")</f>
        <v/>
      </c>
      <c r="BS175" s="233" t="str">
        <f>IF(Deník!$R175&lt;&gt;"",IF(Deník!$Y175=Statistika!$F$84,IF(AND(Deník!$R175&gt;=0,Deník!$R175&lt;=1),"BE",Deník!$R175),""),"")</f>
        <v/>
      </c>
      <c r="BT175" s="233" t="str">
        <f>IF(Deník!$R175&lt;&gt;"",IF(Deník!$Y175=Statistika!$F$85,IF(AND(Deník!$R175&gt;=0,Deník!$R175&lt;=1),"BE",Deník!$R175),""),"")</f>
        <v/>
      </c>
      <c r="BU175" s="233" t="str">
        <f>IF(Deník!$R175&lt;&gt;"",IF(Deník!$Y175=Statistika!$F$86,IF(AND(Deník!$R175&gt;=0,Deník!$R175&lt;=1),"BE",Deník!$R175),""),"")</f>
        <v/>
      </c>
      <c r="BV175" s="233" t="str">
        <f>IF(Deník!$R175&lt;&gt;"",IF(Deník!$Y175=Statistika!$F$87,IF(AND(Deník!$R175&gt;=0,Deník!$R175&lt;=1),"BE",Deník!$R175),""),"")</f>
        <v/>
      </c>
      <c r="BW175" s="233" t="str">
        <f>IF(Deník!$R175&lt;&gt;"",IF(Deník!$Y175=Statistika!$F$88,IF(AND(Deník!$R175&gt;=0,Deník!$R175&lt;=1),"BE",Deník!$R175),""),"")</f>
        <v/>
      </c>
      <c r="BX175" s="233" t="str">
        <f>IF(Deník!$R175&lt;&gt;"",IF(Deník!$Y175=Statistika!$F$89,IF(AND(Deník!$R175&gt;=0,Deník!$R175&lt;=1),"BE",Deník!$R175),""),"")</f>
        <v/>
      </c>
      <c r="BY175" s="233" t="str">
        <f>IF(Deník!$R175&lt;&gt;"",IF(Deník!$Y175=Statistika!$F$90,IF(AND(Deník!$R175&gt;=0,Deník!$R175&lt;=1),"BE",Deník!$R175),""),"")</f>
        <v/>
      </c>
      <c r="BZ175" s="233" t="str">
        <f>IF(Deník!$R175&lt;&gt;"",IF(Deník!$Y175=Statistika!$F$91,IF(AND(Deník!$R175&gt;=0,Deník!$R175&lt;=1),"BE",Deník!$R175),""),"")</f>
        <v/>
      </c>
      <c r="CA175" s="233"/>
      <c r="CB175" s="233" t="str">
        <f>IF(Deník!$R175&lt;&gt;"",IF(Deník!$AB175="SL",IF(AND(Deník!$R175&gt;=0,Deník!$R175&lt;=1),"BE",Deník!$R175),""),"")</f>
        <v/>
      </c>
      <c r="CC175" s="233" t="str">
        <f>IF(Deník!$R175&lt;&gt;"",IF(Deník!$AB175="BE10",IF(AND(Deník!$R175&gt;=0,Deník!$R175&lt;=1),"BE",Deník!$R175),""),"")</f>
        <v/>
      </c>
      <c r="CD175" s="233" t="str">
        <f>IF(Deník!$R175&lt;&gt;"",IF(Deník!$AB175="BE15",IF(AND(Deník!$R175&gt;=0,Deník!$R175&lt;=1),"BE",Deník!$R175),""),"")</f>
        <v/>
      </c>
      <c r="CE175" s="233" t="str">
        <f>IF(Deník!$R175&lt;&gt;"",IF(Deník!$AB175="BE20",IF(AND(Deník!$R175&gt;=0,Deník!$R175&lt;=1),"BE",Deník!$R175),""),"")</f>
        <v/>
      </c>
      <c r="CF175" s="233" t="str">
        <f>IF(Deník!$R175&lt;&gt;"",IF(Deník!$AB175="TP1",IF(AND(Deník!$R175&gt;=0,Deník!$R175&lt;=1),"BE",Deník!$R175),""),"")</f>
        <v/>
      </c>
      <c r="CG175" s="233" t="str">
        <f>IF(Deník!$R175&lt;&gt;"",IF(Deník!$AB175="TP2",IF(AND(Deník!$R175&gt;=0,Deník!$R175&lt;=1),"BE",Deník!$R175),""),"")</f>
        <v/>
      </c>
      <c r="CH175" s="233" t="str">
        <f>IF(Deník!$R175&lt;&gt;"",IF(Deník!$AB175="TP3",IF(AND(Deník!$R175&gt;=0,Deník!$R175&lt;=1),"BE",Deník!$R175),""),"")</f>
        <v/>
      </c>
      <c r="CI175" s="233" t="str">
        <f>IF(Deník!$R175&lt;&gt;"",IF(Deník!$AB175="Trailing SL",IF(AND(Deník!$R175&gt;=0,Deník!$R175&lt;=1),"BE",Deník!$R175),""),"")</f>
        <v/>
      </c>
      <c r="CJ175" s="233" t="str">
        <f>IF(Deník!$R175&lt;&gt;"",IF(Deník!$AB175="Manual",IF(AND(Deník!$R175&gt;=0,Deník!$R175&lt;=1),"BE",Deník!$R175),""),"")</f>
        <v/>
      </c>
      <c r="CK175" s="233"/>
      <c r="CL175" s="233" t="str">
        <f>IF(Deník!$R175&lt;0,IF(Deník!$AC175=Statistika!$F$117,Deník!$R175,""),"")</f>
        <v/>
      </c>
      <c r="CM175" s="233" t="str">
        <f>IF(Deník!$R175&lt;0,IF(Deník!$AC175=Statistika!$F$118,Deník!$R175,""),"")</f>
        <v/>
      </c>
      <c r="CN175" s="233" t="str">
        <f>IF(Deník!$R175&lt;0,IF(Deník!$AC175=Statistika!$F$119,Deník!$R175,""),"")</f>
        <v/>
      </c>
      <c r="CO175" s="233" t="str">
        <f>IF(Deník!$R175&lt;0,IF(Deník!$AC175=Statistika!$F$120,Deník!$R175,""),"")</f>
        <v/>
      </c>
      <c r="CP175" s="233" t="str">
        <f>IF(Deník!$R175&lt;0,IF(Deník!$AC175=Statistika!$F$121,Deník!$R175,""),"")</f>
        <v/>
      </c>
      <c r="CQ175" s="233" t="str">
        <f>IF(Deník!$R175&lt;0,IF(Deník!$AC175=Statistika!$F$122,Deník!$R175,""),"")</f>
        <v/>
      </c>
      <c r="CR175" s="233" t="str">
        <f>IF(Deník!$R175&lt;0,IF(Deník!$AC175=Statistika!$F$123,Deník!$R175,""),"")</f>
        <v/>
      </c>
      <c r="CS175" s="233" t="str">
        <f>IF(Deník!$R175&lt;0,IF(Deník!$AC175=Statistika!$F$124,Deník!$R175,""),"")</f>
        <v/>
      </c>
      <c r="CT175" s="233" t="str">
        <f>IF(Deník!$R175&lt;0,IF(Deník!$AC175=Statistika!$F$125,Deník!$R175,""),"")</f>
        <v/>
      </c>
      <c r="CU175" s="233"/>
      <c r="CV175" s="233" t="str">
        <f>IF(Deník!$R175&lt;0,IF(Deník!$AD175=$CV$2,Deník!$R175,""),"")</f>
        <v/>
      </c>
      <c r="CW175" s="233" t="str">
        <f>IF(Deník!$R175&lt;0,IF(Deník!$AD175=$CW$2,Deník!$R175,""),"")</f>
        <v/>
      </c>
      <c r="CX175" s="233" t="str">
        <f>IF(Deník!$R175&lt;0,IF(Deník!$AD175=$CX$2,Deník!$R175,""),"")</f>
        <v/>
      </c>
      <c r="CY175" s="233" t="str">
        <f>IF(Deník!$R175&lt;0,IF(Deník!$AD175=$CY$2,Deník!$R175,""),"")</f>
        <v/>
      </c>
      <c r="CZ175" s="233" t="str">
        <f>IF(Deník!$R175&lt;0,IF(Deník!$AD175=$CZ$2,Deník!$R175,""),"")</f>
        <v/>
      </c>
      <c r="DL175" s="221">
        <f t="shared" si="10"/>
        <v>93847.029999999984</v>
      </c>
      <c r="DM175" s="220">
        <f t="shared" si="9"/>
        <v>-6.1529700000000132E-2</v>
      </c>
      <c r="DO175" s="50">
        <f>Deník!W176</f>
        <v>0</v>
      </c>
      <c r="DP175" s="102" t="str">
        <f>IF(AND(Deník!W176&gt;0),1,"")</f>
        <v/>
      </c>
      <c r="DQ175" s="102">
        <f>IF(AND(Deník!W176&lt;=0),1,"")</f>
        <v>1</v>
      </c>
      <c r="DR175" s="227"/>
      <c r="DS175" s="228"/>
      <c r="DT175" s="85"/>
      <c r="DU175" s="54">
        <f>IF(MONTH(Deník!$C175)=DU$2,Deník!$W175,"")</f>
        <v>0</v>
      </c>
      <c r="DV175" s="222" t="str">
        <f>IF(MONTH(Deník!$C175)=DV$2,Deník!$W175,"")</f>
        <v/>
      </c>
      <c r="DW175" s="222" t="str">
        <f>IF(MONTH(Deník!$C175)=DW$2,Deník!$W175,"")</f>
        <v/>
      </c>
      <c r="DX175" s="222" t="str">
        <f>IF(MONTH(Deník!$C175)=DX$2,Deník!$W175,"")</f>
        <v/>
      </c>
      <c r="DY175" s="222" t="str">
        <f>IF(MONTH(Deník!$C175)=DY$2,Deník!$W175,"")</f>
        <v/>
      </c>
      <c r="DZ175" s="222" t="str">
        <f>IF(MONTH(Deník!$C175)=DZ$2,Deník!$W175,"")</f>
        <v/>
      </c>
      <c r="EA175" s="222" t="str">
        <f>IF(MONTH(Deník!$C175)=EA$2,Deník!$W175,"")</f>
        <v/>
      </c>
      <c r="EB175" s="222" t="str">
        <f>IF(MONTH(Deník!$C175)=EB$2,Deník!$W175,"")</f>
        <v/>
      </c>
      <c r="EC175" s="222" t="str">
        <f>IF(MONTH(Deník!$C175)=EC$2,Deník!$W175,"")</f>
        <v/>
      </c>
      <c r="ED175" s="222" t="str">
        <f>IF(MONTH(Deník!$C175)=ED$2,Deník!$W175,"")</f>
        <v/>
      </c>
      <c r="EE175" s="222" t="str">
        <f>IF(MONTH(Deník!$C175)=EE$2,Deník!$W175,"")</f>
        <v/>
      </c>
      <c r="EF175" s="222" t="str">
        <f>IF(MONTH(Deník!$C175)=EF$2,Deník!$W175,"")</f>
        <v/>
      </c>
      <c r="EI175" s="600" t="str">
        <f>IF(Deník!$W175&lt;&gt;"",IF(Deník!$B175=Statistika!$F$63,Deník!$W175,""),"")</f>
        <v/>
      </c>
      <c r="EJ175" s="13" t="str">
        <f>IF(Deník!$W175&lt;&gt;"",IF(Deník!$B175=Statistika!$F$64,Deník!$W175,""),"")</f>
        <v/>
      </c>
      <c r="EK175" s="13" t="str">
        <f>IF(Deník!$W175&lt;&gt;"",IF(Deník!$B175=Statistika!$F$65,Deník!$W175,""),"")</f>
        <v/>
      </c>
      <c r="EL175" s="13" t="str">
        <f>IF(Deník!$W175&lt;&gt;"",IF(Deník!$B175=Statistika!$F$66,Deník!$W175,""),"")</f>
        <v/>
      </c>
      <c r="EM175" s="13" t="str">
        <f>IF(Deník!$W175&lt;&gt;"",IF(Deník!$B175=Statistika!$F$67,Deník!$W175,""),"")</f>
        <v/>
      </c>
      <c r="EN175" s="13" t="str">
        <f>IF(Deník!$W175&lt;&gt;"",IF(Deník!$B175=Statistika!$F$68,Deník!$W175,""),"")</f>
        <v/>
      </c>
      <c r="EO175" s="13" t="str">
        <f>IF(Deník!$W175&lt;&gt;"",IF(Deník!$B175=Statistika!$F$69,Deník!$W175,""),"")</f>
        <v/>
      </c>
      <c r="EP175" s="601" t="str">
        <f>IF(Deník!$W175&lt;&gt;"",IF(Deník!$B175=Statistika!$F$70,Deník!$W175,""),"")</f>
        <v/>
      </c>
      <c r="EQ175" s="90"/>
      <c r="ER175" s="63" t="str">
        <f>IF(Deník!$W175&lt;&gt;"",IF(Deník!$J175="L",Deník!$W175,""),"")</f>
        <v/>
      </c>
      <c r="ES175" s="13" t="str">
        <f>IF(Deník!$W175&lt;&gt;"",IF(Deník!$J175="S",Deník!$W175,""),"")</f>
        <v/>
      </c>
      <c r="ET175" s="95"/>
      <c r="EU175" s="88"/>
      <c r="EV175" s="63" t="str">
        <f>IF(WEEKDAY(Deník!$C175,2)=1,Deník!$W175,"")</f>
        <v/>
      </c>
      <c r="EW175" s="13" t="str">
        <f>IF(WEEKDAY(Deník!$C175,2)=2,Deník!$W175,"")</f>
        <v/>
      </c>
      <c r="EX175" s="13" t="str">
        <f>IF(WEEKDAY(Deník!$C175,2)=3,Deník!$W175,"")</f>
        <v/>
      </c>
      <c r="EY175" s="13" t="str">
        <f>IF(WEEKDAY(Deník!$C175,2)=4,Deník!$W175,"")</f>
        <v/>
      </c>
      <c r="EZ175" s="60" t="str">
        <f>IF(WEEKDAY(Deník!$C175,2)=5,Deník!$W175,"")</f>
        <v/>
      </c>
      <c r="FA175" s="99"/>
      <c r="FB175" s="100">
        <f>Deník!D175</f>
        <v>0</v>
      </c>
      <c r="FC175" s="63">
        <f>IF($FB175&lt;&gt;"",IF(AND($FB175&gt;=FC$2,$FB175&lt;=FC$3),Deník!$W175,""))</f>
        <v>0</v>
      </c>
      <c r="FD175" s="63" t="str">
        <f>IF($FB175&lt;&gt;"",IF(AND($FB175&gt;=FD$2,$FB175&lt;=FD$3),Deník!$W175,""))</f>
        <v/>
      </c>
      <c r="FE175" s="63" t="str">
        <f>IF($FB175&lt;&gt;"",IF(AND($FB175&gt;=FE$2,$FB175&lt;=FE$3),Deník!$W175,""))</f>
        <v/>
      </c>
      <c r="FF175" s="63" t="str">
        <f>IF($FB175&lt;&gt;"",IF(AND($FB175&gt;=FF$2,$FB175&lt;=FF$3),Deník!$W175,""))</f>
        <v/>
      </c>
      <c r="FG175" s="63" t="str">
        <f>IF($FB175&lt;&gt;"",IF(AND($FB175&gt;=FG$2,$FB175&lt;=FG$3),Deník!$W175,""))</f>
        <v/>
      </c>
      <c r="FH175" s="63" t="str">
        <f>IF($FB175&lt;&gt;"",IF(AND($FB175&gt;=FH$2,$FB175&lt;=FH$3),Deník!$W175,""))</f>
        <v/>
      </c>
      <c r="FI175" s="63" t="str">
        <f>IF($FB175&lt;&gt;"",IF(AND($FB175&gt;=FI$2,$FB175&lt;=FI$3),Deník!$W175,""))</f>
        <v/>
      </c>
      <c r="FJ175" s="63" t="str">
        <f>IF($FB175&lt;&gt;"",IF(AND($FB175&gt;=FJ$2,$FB175&lt;=FJ$3),Deník!$W175,""))</f>
        <v/>
      </c>
      <c r="FK175" s="63" t="str">
        <f>IF($FB175&lt;&gt;"",IF(AND($FB175&gt;=FK$2,$FB175&lt;=FK$3),Deník!$W175,""))</f>
        <v/>
      </c>
      <c r="FL175" s="63" t="str">
        <f>IF($FB175&lt;&gt;"",IF(AND($FB175&gt;=FL$2,$FB175&lt;=FL$3),Deník!$W175,""))</f>
        <v/>
      </c>
      <c r="FM175" s="63" t="str">
        <f>IF($FB175&lt;&gt;"",IF(AND($FB175&gt;=FM$2,$FB175&lt;=FM$3),Deník!$W175,""))</f>
        <v/>
      </c>
      <c r="FN175" s="13"/>
      <c r="FO175" s="20" t="str">
        <f>IF(Deník!$W175&gt;1,Deník!$W175,"")</f>
        <v/>
      </c>
      <c r="FP175" s="20" t="str">
        <f>IF(Deník!$W175&lt;0,Deník!$W175,"")</f>
        <v/>
      </c>
      <c r="FQ175" s="17"/>
      <c r="FS175" s="233"/>
      <c r="FT175" s="233" t="str">
        <f>IF(Deník!$W175&lt;&gt;"",IF(Deník!$Y175=Statistika!$F$78,Deník!$W175,""),"")</f>
        <v/>
      </c>
      <c r="FU175" s="233" t="str">
        <f>IF(Deník!$W175&lt;&gt;"",IF(Deník!$Y175=Statistika!$F$79,Deník!$W175,""),"")</f>
        <v/>
      </c>
      <c r="FV175" s="233" t="str">
        <f>IF(Deník!$W175&lt;&gt;"",IF(Deník!$Y175=Statistika!$F$80,Deník!$W175,""),"")</f>
        <v/>
      </c>
      <c r="FW175" s="233" t="str">
        <f>IF(Deník!$W175&lt;&gt;"",IF(Deník!$Y175=Statistika!$F$81,Deník!$W175,""),"")</f>
        <v/>
      </c>
      <c r="FX175" s="233" t="str">
        <f>IF(Deník!$W175&lt;&gt;"",IF(Deník!$Y175=Statistika!$F$82,Deník!$W175,""),"")</f>
        <v/>
      </c>
      <c r="FY175" s="233" t="str">
        <f>IF(Deník!$W175&lt;&gt;"",IF(Deník!$Y175=Statistika!$F$83,Deník!$W175,""),"")</f>
        <v/>
      </c>
      <c r="FZ175" s="233" t="str">
        <f>IF(Deník!$W175&lt;&gt;"",IF(Deník!$Y175=Statistika!$F$84,Deník!$W175,""),"")</f>
        <v/>
      </c>
      <c r="GA175" s="233" t="str">
        <f>IF(Deník!$W175&lt;&gt;"",IF(Deník!$Y175=Statistika!$F$85,Deník!$W175,""),"")</f>
        <v/>
      </c>
      <c r="GB175" s="233" t="str">
        <f>IF(Deník!$W175&lt;&gt;"",IF(Deník!$Y175=Statistika!$F$86,Deník!$W175,""),"")</f>
        <v/>
      </c>
      <c r="GC175" s="233" t="str">
        <f>IF(Deník!$W175&lt;&gt;"",IF(Deník!$Y175=Statistika!$F$87,Deník!$W175,""),"")</f>
        <v/>
      </c>
      <c r="GD175" s="233" t="str">
        <f>IF(Deník!$W175&lt;&gt;"",IF(Deník!$Y175=Statistika!$F$88,Deník!$W175,""),"")</f>
        <v/>
      </c>
      <c r="GE175" s="233" t="str">
        <f>IF(Deník!$W175&lt;&gt;"",IF(Deník!$Y175=Statistika!$F$89,Deník!$W175,""),"")</f>
        <v/>
      </c>
      <c r="GF175" s="233" t="str">
        <f>IF(Deník!$W175&lt;&gt;"",IF(Deník!$Y175=Statistika!$F$90,Deník!$W175,""),"")</f>
        <v/>
      </c>
      <c r="GG175" s="233" t="str">
        <f>IF(Deník!$W175&lt;&gt;"",IF(Deník!$Y175=Statistika!$F$91,Deník!$W175,""),"")</f>
        <v/>
      </c>
      <c r="GH175" s="233"/>
      <c r="GI175" s="233" t="str">
        <f>IF(Deník!$W175&lt;&gt;"",IF(Deník!$AB175=Statistika!$L$100,Deník!$W175,""),"")</f>
        <v/>
      </c>
      <c r="GJ175" s="233" t="str">
        <f>IF(Deník!$W175&lt;&gt;"",IF(Deník!$AB175=Statistika!$L$101,Deník!$W175,""),"")</f>
        <v/>
      </c>
      <c r="GK175" s="233" t="str">
        <f>IF(Deník!$W175&lt;&gt;"",IF(Deník!$AB175=Statistika!$L$102,Deník!$W175,""),"")</f>
        <v/>
      </c>
      <c r="GL175" s="233" t="str">
        <f>IF(Deník!$W175&lt;&gt;"",IF(Deník!$AB175=Statistika!$L$103,Deník!$W175,""),"")</f>
        <v/>
      </c>
      <c r="GM175" s="233" t="str">
        <f>IF(Deník!$W175&lt;&gt;"",IF(Deník!$AB175=Statistika!$L$104,Deník!$W175,""),"")</f>
        <v/>
      </c>
      <c r="GN175" s="233" t="str">
        <f>IF(Deník!$W175&lt;&gt;"",IF(Deník!$AB175=Statistika!$L$105,Deník!$W175,""),"")</f>
        <v/>
      </c>
      <c r="GO175" s="233" t="str">
        <f>IF(Deník!$W175&lt;&gt;"",IF(Deník!$AB175=Statistika!$L$106,Deník!$W175,""),"")</f>
        <v/>
      </c>
      <c r="GP175" s="233" t="str">
        <f>IF(Deník!$W175&lt;&gt;"",IF(Deník!$AB175=Statistika!$L$107,Deník!$W175,""),"")</f>
        <v/>
      </c>
      <c r="GQ175" s="233" t="str">
        <f>IF(Deník!$W175&lt;&gt;"",IF(Deník!$AB175=Statistika!$L$108,Deník!$W175,""),"")</f>
        <v/>
      </c>
      <c r="GS175" s="233" t="str">
        <f>IF(Deník!$W175&lt;0,IF(Deník!$AC175=Statistika!$F$117,Deník!$W175,""),"")</f>
        <v/>
      </c>
      <c r="GT175" s="233" t="str">
        <f>IF(Deník!$W175&lt;0,IF(Deník!$AC175=Statistika!$F$118,Deník!$W175,""),"")</f>
        <v/>
      </c>
      <c r="GU175" s="233" t="str">
        <f>IF(Deník!$W175&lt;0,IF(Deník!$AC175=Statistika!$F$119,Deník!$W175,""),"")</f>
        <v/>
      </c>
      <c r="GV175" s="233" t="str">
        <f>IF(Deník!$W175&lt;0,IF(Deník!$AC175=Statistika!$F$120,Deník!$W175,""),"")</f>
        <v/>
      </c>
      <c r="GW175" s="233" t="str">
        <f>IF(Deník!$W175&lt;0,IF(Deník!$AC175=Statistika!$F$121,Deník!$W175,""),"")</f>
        <v/>
      </c>
      <c r="GX175" s="233" t="str">
        <f>IF(Deník!$W175&lt;0,IF(Deník!$AC175=Statistika!$F$122,Deník!$W175,""),"")</f>
        <v/>
      </c>
      <c r="GY175" s="233" t="str">
        <f>IF(Deník!$W175&lt;0,IF(Deník!$AC175=Statistika!$F$123,Deník!$W175,""),"")</f>
        <v/>
      </c>
      <c r="GZ175" s="233" t="str">
        <f>IF(Deník!$W175&lt;0,IF(Deník!$AC175=Statistika!$F$124,Deník!$W175,""),"")</f>
        <v/>
      </c>
      <c r="HA175" s="233" t="str">
        <f>IF(Deník!$W175&lt;0,IF(Deník!$AC175=Statistika!$F$125,Deník!$W175,""),"")</f>
        <v/>
      </c>
      <c r="HC175" s="233" t="str">
        <f>IF(Deník!$W175&lt;0,IF(Deník!$AD175=Statistika!$F$133,Deník!$W175,""),"")</f>
        <v/>
      </c>
      <c r="HD175" s="233" t="str">
        <f>IF(Deník!$W175&lt;0,IF(Deník!$AD175=Statistika!$F$134,Deník!$W175,""),"")</f>
        <v/>
      </c>
      <c r="HE175" s="233" t="str">
        <f>IF(Deník!$W175&lt;0,IF(Deník!$AD175=Statistika!$F$135,Deník!$W175,""),"")</f>
        <v/>
      </c>
      <c r="HF175" s="233" t="str">
        <f>IF(Deník!$W175&lt;0,IF(Deník!$AD175=Statistika!$F$136,Deník!$W175,""),"")</f>
        <v/>
      </c>
      <c r="HG175" s="233" t="str">
        <f>IF(Deník!$W175&lt;0,IF(Deník!$AD175=Statistika!$F$137,Deník!$W175,""),"")</f>
        <v/>
      </c>
      <c r="ID175" s="8">
        <f>Tabulka4[[#This Row],[Sloupec3]]</f>
        <v>0</v>
      </c>
      <c r="IE175" s="17" t="str">
        <f>IF(AND([1]Deník!$C175&gt;='[1]Měsíční shrnutí'!$D$1,[1]Deník!$C175&lt;='[1]Měsíční shrnutí'!$F$1),[1]Deník!$X175,"")</f>
        <v/>
      </c>
    </row>
    <row r="176" spans="1:239">
      <c r="A176" s="8">
        <f>Deník!C177</f>
        <v>0</v>
      </c>
      <c r="B176" s="50" t="str">
        <f>Deník!R177</f>
        <v/>
      </c>
      <c r="C176" s="102" t="str">
        <f>IF(AND(Deník!R177&gt;1,Deník!R177&lt;&gt;""),1,"")</f>
        <v/>
      </c>
      <c r="D176" s="102" t="str">
        <f>IF(AND(Deník!R177&lt;=0,Deník!R177&lt;&gt;""),1,"")</f>
        <v/>
      </c>
      <c r="E176" s="103" t="str">
        <f>IF(AND(Deník!R177&gt;=0,Deník!R177&lt;=1),1,"")</f>
        <v/>
      </c>
      <c r="F176" s="79" t="str">
        <f>IF(Deník!R177&lt;&gt;"",Deník!R177+F175,"")</f>
        <v/>
      </c>
      <c r="G176" s="85"/>
      <c r="H176" s="54" t="str">
        <f>IF(MONTH(Deník!$C176)=H$2,IF(AND(Deník!$R176&gt;=0,Deník!$R176&lt;=1),"BE",Deník!$R176),"")</f>
        <v/>
      </c>
      <c r="I176" s="11" t="str">
        <f>IF(MONTH(Deník!$C176)=I$2,IF(AND(Deník!$R176&gt;=0,Deník!$R176&lt;=1),"BE",Deník!$R176),"")</f>
        <v/>
      </c>
      <c r="J176" s="11" t="str">
        <f>IF(MONTH(Deník!$C176)=J$2,IF(AND(Deník!$R176&gt;=0,Deník!$R176&lt;=1),"BE",Deník!$R176),"")</f>
        <v/>
      </c>
      <c r="K176" s="11" t="str">
        <f>IF(MONTH(Deník!$C176)=K$2,IF(AND(Deník!$R176&gt;=0,Deník!$R176&lt;=1),"BE",Deník!$R176),"")</f>
        <v/>
      </c>
      <c r="L176" s="11" t="str">
        <f>IF(MONTH(Deník!$C176)=L$2,IF(AND(Deník!$R176&gt;=0,Deník!$R176&lt;=1),"BE",Deník!$R176),"")</f>
        <v/>
      </c>
      <c r="M176" s="11" t="str">
        <f>IF(MONTH(Deník!$C176)=M$2,IF(AND(Deník!$R176&gt;=0,Deník!$R176&lt;=1),"BE",Deník!$R176),"")</f>
        <v/>
      </c>
      <c r="N176" s="11" t="str">
        <f>IF(MONTH(Deník!$C176)=N$2,IF(AND(Deník!$R176&gt;=0,Deník!$R176&lt;=1),"BE",Deník!$R176),"")</f>
        <v/>
      </c>
      <c r="O176" s="11" t="str">
        <f>IF(MONTH(Deník!$C176)=O$2,IF(AND(Deník!$R176&gt;=0,Deník!$R176&lt;=1),"BE",Deník!$R176),"")</f>
        <v/>
      </c>
      <c r="P176" s="11" t="str">
        <f>IF(MONTH(Deník!$C176)=P$2,IF(AND(Deník!$R176&gt;=0,Deník!$R176&lt;=1),"BE",Deník!$R176),"")</f>
        <v/>
      </c>
      <c r="Q176" s="11" t="str">
        <f>IF(MONTH(Deník!$C176)=Q$2,IF(AND(Deník!$R176&gt;=0,Deník!$R176&lt;=1),"BE",Deník!$R176),"")</f>
        <v/>
      </c>
      <c r="R176" s="11" t="str">
        <f>IF(MONTH(Deník!$C176)=R$2,IF(AND(Deník!$R176&gt;=0,Deník!$R176&lt;=1),"BE",Deník!$R176),"")</f>
        <v/>
      </c>
      <c r="S176" s="57" t="str">
        <f>IF(MONTH(Deník!$C176)=S$2,IF(AND(Deník!$R176&gt;=0,Deník!$R176&lt;=1),"BE",Deník!$R176),"")</f>
        <v/>
      </c>
      <c r="U176" s="12"/>
      <c r="V176" s="12"/>
      <c r="X176" s="600" t="str">
        <f>IF(Deník!$R176&lt;&gt;"",IF(Deník!$B176=Statistika!$F$63,IF(AND(Deník!$R176&gt;=0,Deník!$R176&lt;=1),"BE",Deník!$R176),""),"")</f>
        <v/>
      </c>
      <c r="Y176" s="13" t="str">
        <f>IF(Deník!$R176&lt;&gt;"",IF(Deník!$B176=Statistika!$F$64,IF(AND(Deník!$R176&gt;=0,Deník!$R176&lt;=1),"BE",Deník!$R176),""),"")</f>
        <v/>
      </c>
      <c r="Z176" s="13" t="str">
        <f>IF(Deník!$R176&lt;&gt;"",IF(Deník!$B176=Statistika!$F$65,IF(AND(Deník!$R176&gt;=0,Deník!$R176&lt;=1),"BE",Deník!$R176),""),"")</f>
        <v/>
      </c>
      <c r="AA176" s="13" t="str">
        <f>IF(Deník!$R176&lt;&gt;"",IF(Deník!$B176=Statistika!$F$66,IF(AND(Deník!$R176&gt;=0,Deník!$R176&lt;=1),"BE",Deník!$R176),""),"")</f>
        <v/>
      </c>
      <c r="AB176" s="13" t="str">
        <f>IF(Deník!$R176&lt;&gt;"",IF(Deník!$B176=Statistika!$F$67,IF(AND(Deník!$R176&gt;=0,Deník!$R176&lt;=1),"BE",Deník!$R176),""),"")</f>
        <v/>
      </c>
      <c r="AC176" s="13" t="str">
        <f>IF(Deník!$R176&lt;&gt;"",IF(Deník!$B176=Statistika!$F$68,IF(AND(Deník!$R176&gt;=0,Deník!$R176&lt;=1),"BE",Deník!$R176),""),"")</f>
        <v/>
      </c>
      <c r="AD176" s="13" t="str">
        <f>IF(Deník!$R176&lt;&gt;"",IF(Deník!$B176=Statistika!$F$69,IF(AND(Deník!$R176&gt;=0,Deník!$R176&lt;=1),"BE",Deník!$R176),""),"")</f>
        <v/>
      </c>
      <c r="AE176" s="601" t="str">
        <f>IF(Deník!$R176&lt;&gt;"",IF(Deník!$B176=Statistika!$F$70,IF(AND(Deník!$R176&gt;=0,Deník!$R176&lt;=1),"BE",Deník!$R176),""),"")</f>
        <v/>
      </c>
      <c r="AF176" s="90"/>
      <c r="AG176" s="63" t="str">
        <f>IF(Deník!$R176&lt;&gt;"",IF(Deník!$J176="L",IF(AND(Deník!$R176&gt;=0,Deník!$R176&lt;=1),"BE",Deník!$R176),""),"")</f>
        <v/>
      </c>
      <c r="AH176" s="13" t="str">
        <f>IF(Deník!$R176&lt;&gt;"",IF(Deník!$J176="S",IF(AND(Deník!$R176&gt;=0,Deník!$R176&lt;=1),"BE",Deník!$R176),""),"")</f>
        <v/>
      </c>
      <c r="AI176" s="95"/>
      <c r="AJ176" s="71" t="str">
        <f>IF(Deník!N177&lt;&gt;"",Deník!N177*-1,"")</f>
        <v/>
      </c>
      <c r="AK176" s="88"/>
      <c r="AL176" s="63" t="str">
        <f>IF(WEEKDAY(Deník!$C176,2)=1,IF(AND(Deník!$R176&gt;=0,Deník!$R176&lt;=1),"BE",Deník!$R176),"")</f>
        <v/>
      </c>
      <c r="AM176" s="13" t="str">
        <f>IF(WEEKDAY(Deník!$C176,2)=2,IF(AND(Deník!$R176&gt;=0,Deník!$R176&lt;=1),"BE",Deník!$R176),"")</f>
        <v/>
      </c>
      <c r="AN176" s="13" t="str">
        <f>IF(WEEKDAY(Deník!$C176,2)=3,IF(AND(Deník!$R176&gt;=0,Deník!$R176&lt;=1),"BE",Deník!$R176),"")</f>
        <v/>
      </c>
      <c r="AO176" s="13" t="str">
        <f>IF(WEEKDAY(Deník!$C176,2)=4,IF(AND(Deník!$R176&gt;=0,Deník!$R176&lt;=1),"BE",Deník!$R176),"")</f>
        <v/>
      </c>
      <c r="AP176" s="60" t="str">
        <f>IF(WEEKDAY(Deník!$C176,2)=5,IF(AND(Deník!$R176&gt;=0,Deník!$R176&lt;=1),"BE",Deník!$R176),"")</f>
        <v/>
      </c>
      <c r="AQ176" s="99"/>
      <c r="AR176" s="100">
        <f>Deník!D176</f>
        <v>0</v>
      </c>
      <c r="AS176" s="63" t="str">
        <f>IF(Deník!$D176&lt;&gt;"",IF(AND(Deník!$D176&gt;=AS$2,Deník!$D176&lt;=AS$3),IF(AND(Deník!$R176&gt;=0,Deník!$R176&lt;=1),"BE",Deník!$R176),""),"")</f>
        <v/>
      </c>
      <c r="AT176" s="63" t="str">
        <f>IF(Deník!$D176&lt;&gt;"",IF(AND(Deník!$D176&gt;=AT$2,Deník!$D176&lt;=AT$3),IF(AND(Deník!$R176&gt;=0,Deník!$R176&lt;=1),"BE",Deník!$R176),""),"")</f>
        <v/>
      </c>
      <c r="AU176" s="63" t="str">
        <f>IF(Deník!$D176&lt;&gt;"",IF(AND(Deník!$D176&gt;=AU$2,Deník!$D176&lt;=AU$3),IF(AND(Deník!$R176&gt;=0,Deník!$R176&lt;=1),"BE",Deník!$R176),""),"")</f>
        <v/>
      </c>
      <c r="AV176" s="63" t="str">
        <f>IF(Deník!$D176&lt;&gt;"",IF(AND(Deník!$D176&gt;=AV$2,Deník!$D176&lt;=AV$3),IF(AND(Deník!$R176&gt;=0,Deník!$R176&lt;=1),"BE",Deník!$R176),""),"")</f>
        <v/>
      </c>
      <c r="AW176" s="63" t="str">
        <f>IF(Deník!$D176&lt;&gt;"",IF(AND(Deník!$D176&gt;=AW$2,Deník!$D176&lt;=AW$3),IF(AND(Deník!$R176&gt;=0,Deník!$R176&lt;=1),"BE",Deník!$R176),""),"")</f>
        <v/>
      </c>
      <c r="AX176" s="63" t="str">
        <f>IF(Deník!$D176&lt;&gt;"",IF(AND(Deník!$D176&gt;=AX$2,Deník!$D176&lt;=AX$3),IF(AND(Deník!$R176&gt;=0,Deník!$R176&lt;=1),"BE",Deník!$R176),""),"")</f>
        <v/>
      </c>
      <c r="AY176" s="63" t="str">
        <f>IF(Deník!$D176&lt;&gt;"",IF(AND(Deník!$D176&gt;=AY$2,Deník!$D176&lt;=AY$3),IF(AND(Deník!$R176&gt;=0,Deník!$R176&lt;=1),"BE",Deník!$R176),""),"")</f>
        <v/>
      </c>
      <c r="AZ176" s="63" t="str">
        <f>IF(Deník!$D176&lt;&gt;"",IF(AND(Deník!$D176&gt;=AZ$2,Deník!$D176&lt;=AZ$3),IF(AND(Deník!$R176&gt;=0,Deník!$R176&lt;=1),"BE",Deník!$R176),""),"")</f>
        <v/>
      </c>
      <c r="BA176" s="63" t="str">
        <f>IF(Deník!$D176&lt;&gt;"",IF(AND(Deník!$D176&gt;=BA$2,Deník!$D176&lt;=BA$3),IF(AND(Deník!$R176&gt;=0,Deník!$R176&lt;=1),"BE",Deník!$R176),""),"")</f>
        <v/>
      </c>
      <c r="BB176" s="63" t="str">
        <f>IF(Deník!$D176&lt;&gt;"",IF(AND(Deník!$D176&gt;=BB$2,Deník!$D176&lt;=BB$3),IF(AND(Deník!$R176&gt;=0,Deník!$R176&lt;=1),"BE",Deník!$R176),""),"")</f>
        <v/>
      </c>
      <c r="BC176" s="71" t="str">
        <f>IF(Deník!$D176&lt;&gt;"",IF(AND(Deník!$D176&gt;=BC$2,Deník!$D176&lt;=BC$3),IF(AND(Deník!$R176&gt;=0,Deník!$R176&lt;=1),"BE",Deník!$R176),""),"")</f>
        <v/>
      </c>
      <c r="BD176" s="20" t="str">
        <f>IF(Deník!$J177="S",(Deník!$M177-Deník!$K177),IF(Deník!$J177="L",(Deník!$K177-Deník!$M177),""))</f>
        <v/>
      </c>
      <c r="BE176" s="20" t="str">
        <f>IF(Deník!$J177="S",(Deník!$K177-Deník!$O177),IF(Deník!$J177="L",(Deník!$O177-Deník!$K177),""))</f>
        <v/>
      </c>
      <c r="BF176" s="20" t="str">
        <f>IF(Deník!$J177="S",(Deník!$K177-Deník!$L177),IF(Deník!$J177="L",(Deník!$L177-Deník!$K177),""))</f>
        <v/>
      </c>
      <c r="BG176" s="20" t="str">
        <f>IF(Deník!$J177="S",(Deník!$K177-Deník!$S177),IF(Deník!$J177="L",(Deník!$S177-Deník!$K177),""))</f>
        <v/>
      </c>
      <c r="BH176" s="20" t="str">
        <f>IF(Deník!$J177="S",(Deník!$K177-Deník!$U177),IF(Deník!$J177="L",(Deník!$U177-Deník!$K177),""))</f>
        <v/>
      </c>
      <c r="BI176" s="20" t="str">
        <f>IF(Deník!$R176&gt;1,Deník!$R176,"")</f>
        <v/>
      </c>
      <c r="BJ176" s="20" t="str">
        <f>IF(Deník!$R176&lt;0,Deník!$R176,"")</f>
        <v/>
      </c>
      <c r="BK176" s="17"/>
      <c r="BM176" s="233" t="str">
        <f>IF(Deník!$R176&lt;&gt;"",IF(Deník!$Y176=Statistika!$F$78,IF(AND(Deník!$R176&gt;=0,Deník!$R176&lt;=1),"BE",Deník!$R176),""),"")</f>
        <v/>
      </c>
      <c r="BN176" s="233" t="str">
        <f>IF(Deník!$R176&lt;&gt;"",IF(Deník!$Y176=Statistika!$F$79,IF(AND(Deník!$R176&gt;=0,Deník!$R176&lt;=1),"BE",Deník!$R176),""),"")</f>
        <v/>
      </c>
      <c r="BO176" s="233" t="str">
        <f>IF(Deník!$R176&lt;&gt;"",IF(Deník!$Y176=Statistika!$F$80,IF(AND(Deník!$R176&gt;=0,Deník!$R176&lt;=1),"BE",Deník!$R176),""),"")</f>
        <v/>
      </c>
      <c r="BP176" s="233" t="str">
        <f>IF(Deník!$R176&lt;&gt;"",IF(Deník!$Y176=Statistika!$F$81,IF(AND(Deník!$R176&gt;=0,Deník!$R176&lt;=1),"BE",Deník!$R176),""),"")</f>
        <v/>
      </c>
      <c r="BQ176" s="233" t="str">
        <f>IF(Deník!$R176&lt;&gt;"",IF(Deník!$Y176=Statistika!$F$82,IF(AND(Deník!$R176&gt;=0,Deník!$R176&lt;=1),"BE",Deník!$R176),""),"")</f>
        <v/>
      </c>
      <c r="BR176" s="233" t="str">
        <f>IF(Deník!$R176&lt;&gt;"",IF(Deník!$Y176=Statistika!$F$83,IF(AND(Deník!$R176&gt;=0,Deník!$R176&lt;=1),"BE",Deník!$R176),""),"")</f>
        <v/>
      </c>
      <c r="BS176" s="233" t="str">
        <f>IF(Deník!$R176&lt;&gt;"",IF(Deník!$Y176=Statistika!$F$84,IF(AND(Deník!$R176&gt;=0,Deník!$R176&lt;=1),"BE",Deník!$R176),""),"")</f>
        <v/>
      </c>
      <c r="BT176" s="233" t="str">
        <f>IF(Deník!$R176&lt;&gt;"",IF(Deník!$Y176=Statistika!$F$85,IF(AND(Deník!$R176&gt;=0,Deník!$R176&lt;=1),"BE",Deník!$R176),""),"")</f>
        <v/>
      </c>
      <c r="BU176" s="233" t="str">
        <f>IF(Deník!$R176&lt;&gt;"",IF(Deník!$Y176=Statistika!$F$86,IF(AND(Deník!$R176&gt;=0,Deník!$R176&lt;=1),"BE",Deník!$R176),""),"")</f>
        <v/>
      </c>
      <c r="BV176" s="233" t="str">
        <f>IF(Deník!$R176&lt;&gt;"",IF(Deník!$Y176=Statistika!$F$87,IF(AND(Deník!$R176&gt;=0,Deník!$R176&lt;=1),"BE",Deník!$R176),""),"")</f>
        <v/>
      </c>
      <c r="BW176" s="233" t="str">
        <f>IF(Deník!$R176&lt;&gt;"",IF(Deník!$Y176=Statistika!$F$88,IF(AND(Deník!$R176&gt;=0,Deník!$R176&lt;=1),"BE",Deník!$R176),""),"")</f>
        <v/>
      </c>
      <c r="BX176" s="233" t="str">
        <f>IF(Deník!$R176&lt;&gt;"",IF(Deník!$Y176=Statistika!$F$89,IF(AND(Deník!$R176&gt;=0,Deník!$R176&lt;=1),"BE",Deník!$R176),""),"")</f>
        <v/>
      </c>
      <c r="BY176" s="233" t="str">
        <f>IF(Deník!$R176&lt;&gt;"",IF(Deník!$Y176=Statistika!$F$90,IF(AND(Deník!$R176&gt;=0,Deník!$R176&lt;=1),"BE",Deník!$R176),""),"")</f>
        <v/>
      </c>
      <c r="BZ176" s="233" t="str">
        <f>IF(Deník!$R176&lt;&gt;"",IF(Deník!$Y176=Statistika!$F$91,IF(AND(Deník!$R176&gt;=0,Deník!$R176&lt;=1),"BE",Deník!$R176),""),"")</f>
        <v/>
      </c>
      <c r="CA176" s="233"/>
      <c r="CB176" s="233" t="str">
        <f>IF(Deník!$R176&lt;&gt;"",IF(Deník!$AB176="SL",IF(AND(Deník!$R176&gt;=0,Deník!$R176&lt;=1),"BE",Deník!$R176),""),"")</f>
        <v/>
      </c>
      <c r="CC176" s="233" t="str">
        <f>IF(Deník!$R176&lt;&gt;"",IF(Deník!$AB176="BE10",IF(AND(Deník!$R176&gt;=0,Deník!$R176&lt;=1),"BE",Deník!$R176),""),"")</f>
        <v/>
      </c>
      <c r="CD176" s="233" t="str">
        <f>IF(Deník!$R176&lt;&gt;"",IF(Deník!$AB176="BE15",IF(AND(Deník!$R176&gt;=0,Deník!$R176&lt;=1),"BE",Deník!$R176),""),"")</f>
        <v/>
      </c>
      <c r="CE176" s="233" t="str">
        <f>IF(Deník!$R176&lt;&gt;"",IF(Deník!$AB176="BE20",IF(AND(Deník!$R176&gt;=0,Deník!$R176&lt;=1),"BE",Deník!$R176),""),"")</f>
        <v/>
      </c>
      <c r="CF176" s="233" t="str">
        <f>IF(Deník!$R176&lt;&gt;"",IF(Deník!$AB176="TP1",IF(AND(Deník!$R176&gt;=0,Deník!$R176&lt;=1),"BE",Deník!$R176),""),"")</f>
        <v/>
      </c>
      <c r="CG176" s="233" t="str">
        <f>IF(Deník!$R176&lt;&gt;"",IF(Deník!$AB176="TP2",IF(AND(Deník!$R176&gt;=0,Deník!$R176&lt;=1),"BE",Deník!$R176),""),"")</f>
        <v/>
      </c>
      <c r="CH176" s="233" t="str">
        <f>IF(Deník!$R176&lt;&gt;"",IF(Deník!$AB176="TP3",IF(AND(Deník!$R176&gt;=0,Deník!$R176&lt;=1),"BE",Deník!$R176),""),"")</f>
        <v/>
      </c>
      <c r="CI176" s="233" t="str">
        <f>IF(Deník!$R176&lt;&gt;"",IF(Deník!$AB176="Trailing SL",IF(AND(Deník!$R176&gt;=0,Deník!$R176&lt;=1),"BE",Deník!$R176),""),"")</f>
        <v/>
      </c>
      <c r="CJ176" s="233" t="str">
        <f>IF(Deník!$R176&lt;&gt;"",IF(Deník!$AB176="Manual",IF(AND(Deník!$R176&gt;=0,Deník!$R176&lt;=1),"BE",Deník!$R176),""),"")</f>
        <v/>
      </c>
      <c r="CK176" s="233"/>
      <c r="CL176" s="233" t="str">
        <f>IF(Deník!$R176&lt;0,IF(Deník!$AC176=Statistika!$F$117,Deník!$R176,""),"")</f>
        <v/>
      </c>
      <c r="CM176" s="233" t="str">
        <f>IF(Deník!$R176&lt;0,IF(Deník!$AC176=Statistika!$F$118,Deník!$R176,""),"")</f>
        <v/>
      </c>
      <c r="CN176" s="233" t="str">
        <f>IF(Deník!$R176&lt;0,IF(Deník!$AC176=Statistika!$F$119,Deník!$R176,""),"")</f>
        <v/>
      </c>
      <c r="CO176" s="233" t="str">
        <f>IF(Deník!$R176&lt;0,IF(Deník!$AC176=Statistika!$F$120,Deník!$R176,""),"")</f>
        <v/>
      </c>
      <c r="CP176" s="233" t="str">
        <f>IF(Deník!$R176&lt;0,IF(Deník!$AC176=Statistika!$F$121,Deník!$R176,""),"")</f>
        <v/>
      </c>
      <c r="CQ176" s="233" t="str">
        <f>IF(Deník!$R176&lt;0,IF(Deník!$AC176=Statistika!$F$122,Deník!$R176,""),"")</f>
        <v/>
      </c>
      <c r="CR176" s="233" t="str">
        <f>IF(Deník!$R176&lt;0,IF(Deník!$AC176=Statistika!$F$123,Deník!$R176,""),"")</f>
        <v/>
      </c>
      <c r="CS176" s="233" t="str">
        <f>IF(Deník!$R176&lt;0,IF(Deník!$AC176=Statistika!$F$124,Deník!$R176,""),"")</f>
        <v/>
      </c>
      <c r="CT176" s="233" t="str">
        <f>IF(Deník!$R176&lt;0,IF(Deník!$AC176=Statistika!$F$125,Deník!$R176,""),"")</f>
        <v/>
      </c>
      <c r="CU176" s="233"/>
      <c r="CV176" s="233" t="str">
        <f>IF(Deník!$R176&lt;0,IF(Deník!$AD176=$CV$2,Deník!$R176,""),"")</f>
        <v/>
      </c>
      <c r="CW176" s="233" t="str">
        <f>IF(Deník!$R176&lt;0,IF(Deník!$AD176=$CW$2,Deník!$R176,""),"")</f>
        <v/>
      </c>
      <c r="CX176" s="233" t="str">
        <f>IF(Deník!$R176&lt;0,IF(Deník!$AD176=$CX$2,Deník!$R176,""),"")</f>
        <v/>
      </c>
      <c r="CY176" s="233" t="str">
        <f>IF(Deník!$R176&lt;0,IF(Deník!$AD176=$CY$2,Deník!$R176,""),"")</f>
        <v/>
      </c>
      <c r="CZ176" s="233" t="str">
        <f>IF(Deník!$R176&lt;0,IF(Deník!$AD176=$CZ$2,Deník!$R176,""),"")</f>
        <v/>
      </c>
      <c r="DL176" s="221">
        <f t="shared" si="10"/>
        <v>93847.029999999984</v>
      </c>
      <c r="DM176" s="220">
        <f t="shared" si="9"/>
        <v>-6.1529700000000132E-2</v>
      </c>
      <c r="DO176" s="50">
        <f>Deník!W177</f>
        <v>0</v>
      </c>
      <c r="DP176" s="102" t="str">
        <f>IF(AND(Deník!W177&gt;0),1,"")</f>
        <v/>
      </c>
      <c r="DQ176" s="102">
        <f>IF(AND(Deník!W177&lt;=0),1,"")</f>
        <v>1</v>
      </c>
      <c r="DR176" s="227"/>
      <c r="DS176" s="228"/>
      <c r="DT176" s="85"/>
      <c r="DU176" s="54">
        <f>IF(MONTH(Deník!$C176)=DU$2,Deník!$W176,"")</f>
        <v>0</v>
      </c>
      <c r="DV176" s="222" t="str">
        <f>IF(MONTH(Deník!$C176)=DV$2,Deník!$W176,"")</f>
        <v/>
      </c>
      <c r="DW176" s="222" t="str">
        <f>IF(MONTH(Deník!$C176)=DW$2,Deník!$W176,"")</f>
        <v/>
      </c>
      <c r="DX176" s="222" t="str">
        <f>IF(MONTH(Deník!$C176)=DX$2,Deník!$W176,"")</f>
        <v/>
      </c>
      <c r="DY176" s="222" t="str">
        <f>IF(MONTH(Deník!$C176)=DY$2,Deník!$W176,"")</f>
        <v/>
      </c>
      <c r="DZ176" s="222" t="str">
        <f>IF(MONTH(Deník!$C176)=DZ$2,Deník!$W176,"")</f>
        <v/>
      </c>
      <c r="EA176" s="222" t="str">
        <f>IF(MONTH(Deník!$C176)=EA$2,Deník!$W176,"")</f>
        <v/>
      </c>
      <c r="EB176" s="222" t="str">
        <f>IF(MONTH(Deník!$C176)=EB$2,Deník!$W176,"")</f>
        <v/>
      </c>
      <c r="EC176" s="222" t="str">
        <f>IF(MONTH(Deník!$C176)=EC$2,Deník!$W176,"")</f>
        <v/>
      </c>
      <c r="ED176" s="222" t="str">
        <f>IF(MONTH(Deník!$C176)=ED$2,Deník!$W176,"")</f>
        <v/>
      </c>
      <c r="EE176" s="222" t="str">
        <f>IF(MONTH(Deník!$C176)=EE$2,Deník!$W176,"")</f>
        <v/>
      </c>
      <c r="EF176" s="222" t="str">
        <f>IF(MONTH(Deník!$C176)=EF$2,Deník!$W176,"")</f>
        <v/>
      </c>
      <c r="EI176" s="600" t="str">
        <f>IF(Deník!$W176&lt;&gt;"",IF(Deník!$B176=Statistika!$F$63,Deník!$W176,""),"")</f>
        <v/>
      </c>
      <c r="EJ176" s="13" t="str">
        <f>IF(Deník!$W176&lt;&gt;"",IF(Deník!$B176=Statistika!$F$64,Deník!$W176,""),"")</f>
        <v/>
      </c>
      <c r="EK176" s="13" t="str">
        <f>IF(Deník!$W176&lt;&gt;"",IF(Deník!$B176=Statistika!$F$65,Deník!$W176,""),"")</f>
        <v/>
      </c>
      <c r="EL176" s="13" t="str">
        <f>IF(Deník!$W176&lt;&gt;"",IF(Deník!$B176=Statistika!$F$66,Deník!$W176,""),"")</f>
        <v/>
      </c>
      <c r="EM176" s="13" t="str">
        <f>IF(Deník!$W176&lt;&gt;"",IF(Deník!$B176=Statistika!$F$67,Deník!$W176,""),"")</f>
        <v/>
      </c>
      <c r="EN176" s="13" t="str">
        <f>IF(Deník!$W176&lt;&gt;"",IF(Deník!$B176=Statistika!$F$68,Deník!$W176,""),"")</f>
        <v/>
      </c>
      <c r="EO176" s="13" t="str">
        <f>IF(Deník!$W176&lt;&gt;"",IF(Deník!$B176=Statistika!$F$69,Deník!$W176,""),"")</f>
        <v/>
      </c>
      <c r="EP176" s="601" t="str">
        <f>IF(Deník!$W176&lt;&gt;"",IF(Deník!$B176=Statistika!$F$70,Deník!$W176,""),"")</f>
        <v/>
      </c>
      <c r="EQ176" s="90"/>
      <c r="ER176" s="63" t="str">
        <f>IF(Deník!$W176&lt;&gt;"",IF(Deník!$J176="L",Deník!$W176,""),"")</f>
        <v/>
      </c>
      <c r="ES176" s="13" t="str">
        <f>IF(Deník!$W176&lt;&gt;"",IF(Deník!$J176="S",Deník!$W176,""),"")</f>
        <v/>
      </c>
      <c r="ET176" s="95"/>
      <c r="EU176" s="88"/>
      <c r="EV176" s="63" t="str">
        <f>IF(WEEKDAY(Deník!$C176,2)=1,Deník!$W176,"")</f>
        <v/>
      </c>
      <c r="EW176" s="13" t="str">
        <f>IF(WEEKDAY(Deník!$C176,2)=2,Deník!$W176,"")</f>
        <v/>
      </c>
      <c r="EX176" s="13" t="str">
        <f>IF(WEEKDAY(Deník!$C176,2)=3,Deník!$W176,"")</f>
        <v/>
      </c>
      <c r="EY176" s="13" t="str">
        <f>IF(WEEKDAY(Deník!$C176,2)=4,Deník!$W176,"")</f>
        <v/>
      </c>
      <c r="EZ176" s="60" t="str">
        <f>IF(WEEKDAY(Deník!$C176,2)=5,Deník!$W176,"")</f>
        <v/>
      </c>
      <c r="FA176" s="99"/>
      <c r="FB176" s="100">
        <f>Deník!D176</f>
        <v>0</v>
      </c>
      <c r="FC176" s="63">
        <f>IF($FB176&lt;&gt;"",IF(AND($FB176&gt;=FC$2,$FB176&lt;=FC$3),Deník!$W176,""))</f>
        <v>0</v>
      </c>
      <c r="FD176" s="63" t="str">
        <f>IF($FB176&lt;&gt;"",IF(AND($FB176&gt;=FD$2,$FB176&lt;=FD$3),Deník!$W176,""))</f>
        <v/>
      </c>
      <c r="FE176" s="63" t="str">
        <f>IF($FB176&lt;&gt;"",IF(AND($FB176&gt;=FE$2,$FB176&lt;=FE$3),Deník!$W176,""))</f>
        <v/>
      </c>
      <c r="FF176" s="63" t="str">
        <f>IF($FB176&lt;&gt;"",IF(AND($FB176&gt;=FF$2,$FB176&lt;=FF$3),Deník!$W176,""))</f>
        <v/>
      </c>
      <c r="FG176" s="63" t="str">
        <f>IF($FB176&lt;&gt;"",IF(AND($FB176&gt;=FG$2,$FB176&lt;=FG$3),Deník!$W176,""))</f>
        <v/>
      </c>
      <c r="FH176" s="63" t="str">
        <f>IF($FB176&lt;&gt;"",IF(AND($FB176&gt;=FH$2,$FB176&lt;=FH$3),Deník!$W176,""))</f>
        <v/>
      </c>
      <c r="FI176" s="63" t="str">
        <f>IF($FB176&lt;&gt;"",IF(AND($FB176&gt;=FI$2,$FB176&lt;=FI$3),Deník!$W176,""))</f>
        <v/>
      </c>
      <c r="FJ176" s="63" t="str">
        <f>IF($FB176&lt;&gt;"",IF(AND($FB176&gt;=FJ$2,$FB176&lt;=FJ$3),Deník!$W176,""))</f>
        <v/>
      </c>
      <c r="FK176" s="63" t="str">
        <f>IF($FB176&lt;&gt;"",IF(AND($FB176&gt;=FK$2,$FB176&lt;=FK$3),Deník!$W176,""))</f>
        <v/>
      </c>
      <c r="FL176" s="63" t="str">
        <f>IF($FB176&lt;&gt;"",IF(AND($FB176&gt;=FL$2,$FB176&lt;=FL$3),Deník!$W176,""))</f>
        <v/>
      </c>
      <c r="FM176" s="63" t="str">
        <f>IF($FB176&lt;&gt;"",IF(AND($FB176&gt;=FM$2,$FB176&lt;=FM$3),Deník!$W176,""))</f>
        <v/>
      </c>
      <c r="FN176" s="13"/>
      <c r="FO176" s="20" t="str">
        <f>IF(Deník!$W176&gt;1,Deník!$W176,"")</f>
        <v/>
      </c>
      <c r="FP176" s="20" t="str">
        <f>IF(Deník!$W176&lt;0,Deník!$W176,"")</f>
        <v/>
      </c>
      <c r="FQ176" s="17"/>
      <c r="FS176" s="233"/>
      <c r="FT176" s="233" t="str">
        <f>IF(Deník!$W176&lt;&gt;"",IF(Deník!$Y176=Statistika!$F$78,Deník!$W176,""),"")</f>
        <v/>
      </c>
      <c r="FU176" s="233" t="str">
        <f>IF(Deník!$W176&lt;&gt;"",IF(Deník!$Y176=Statistika!$F$79,Deník!$W176,""),"")</f>
        <v/>
      </c>
      <c r="FV176" s="233" t="str">
        <f>IF(Deník!$W176&lt;&gt;"",IF(Deník!$Y176=Statistika!$F$80,Deník!$W176,""),"")</f>
        <v/>
      </c>
      <c r="FW176" s="233" t="str">
        <f>IF(Deník!$W176&lt;&gt;"",IF(Deník!$Y176=Statistika!$F$81,Deník!$W176,""),"")</f>
        <v/>
      </c>
      <c r="FX176" s="233" t="str">
        <f>IF(Deník!$W176&lt;&gt;"",IF(Deník!$Y176=Statistika!$F$82,Deník!$W176,""),"")</f>
        <v/>
      </c>
      <c r="FY176" s="233" t="str">
        <f>IF(Deník!$W176&lt;&gt;"",IF(Deník!$Y176=Statistika!$F$83,Deník!$W176,""),"")</f>
        <v/>
      </c>
      <c r="FZ176" s="233" t="str">
        <f>IF(Deník!$W176&lt;&gt;"",IF(Deník!$Y176=Statistika!$F$84,Deník!$W176,""),"")</f>
        <v/>
      </c>
      <c r="GA176" s="233" t="str">
        <f>IF(Deník!$W176&lt;&gt;"",IF(Deník!$Y176=Statistika!$F$85,Deník!$W176,""),"")</f>
        <v/>
      </c>
      <c r="GB176" s="233" t="str">
        <f>IF(Deník!$W176&lt;&gt;"",IF(Deník!$Y176=Statistika!$F$86,Deník!$W176,""),"")</f>
        <v/>
      </c>
      <c r="GC176" s="233" t="str">
        <f>IF(Deník!$W176&lt;&gt;"",IF(Deník!$Y176=Statistika!$F$87,Deník!$W176,""),"")</f>
        <v/>
      </c>
      <c r="GD176" s="233" t="str">
        <f>IF(Deník!$W176&lt;&gt;"",IF(Deník!$Y176=Statistika!$F$88,Deník!$W176,""),"")</f>
        <v/>
      </c>
      <c r="GE176" s="233" t="str">
        <f>IF(Deník!$W176&lt;&gt;"",IF(Deník!$Y176=Statistika!$F$89,Deník!$W176,""),"")</f>
        <v/>
      </c>
      <c r="GF176" s="233" t="str">
        <f>IF(Deník!$W176&lt;&gt;"",IF(Deník!$Y176=Statistika!$F$90,Deník!$W176,""),"")</f>
        <v/>
      </c>
      <c r="GG176" s="233" t="str">
        <f>IF(Deník!$W176&lt;&gt;"",IF(Deník!$Y176=Statistika!$F$91,Deník!$W176,""),"")</f>
        <v/>
      </c>
      <c r="GH176" s="233"/>
      <c r="GI176" s="233" t="str">
        <f>IF(Deník!$W176&lt;&gt;"",IF(Deník!$AB176=Statistika!$L$100,Deník!$W176,""),"")</f>
        <v/>
      </c>
      <c r="GJ176" s="233" t="str">
        <f>IF(Deník!$W176&lt;&gt;"",IF(Deník!$AB176=Statistika!$L$101,Deník!$W176,""),"")</f>
        <v/>
      </c>
      <c r="GK176" s="233" t="str">
        <f>IF(Deník!$W176&lt;&gt;"",IF(Deník!$AB176=Statistika!$L$102,Deník!$W176,""),"")</f>
        <v/>
      </c>
      <c r="GL176" s="233" t="str">
        <f>IF(Deník!$W176&lt;&gt;"",IF(Deník!$AB176=Statistika!$L$103,Deník!$W176,""),"")</f>
        <v/>
      </c>
      <c r="GM176" s="233" t="str">
        <f>IF(Deník!$W176&lt;&gt;"",IF(Deník!$AB176=Statistika!$L$104,Deník!$W176,""),"")</f>
        <v/>
      </c>
      <c r="GN176" s="233" t="str">
        <f>IF(Deník!$W176&lt;&gt;"",IF(Deník!$AB176=Statistika!$L$105,Deník!$W176,""),"")</f>
        <v/>
      </c>
      <c r="GO176" s="233" t="str">
        <f>IF(Deník!$W176&lt;&gt;"",IF(Deník!$AB176=Statistika!$L$106,Deník!$W176,""),"")</f>
        <v/>
      </c>
      <c r="GP176" s="233" t="str">
        <f>IF(Deník!$W176&lt;&gt;"",IF(Deník!$AB176=Statistika!$L$107,Deník!$W176,""),"")</f>
        <v/>
      </c>
      <c r="GQ176" s="233" t="str">
        <f>IF(Deník!$W176&lt;&gt;"",IF(Deník!$AB176=Statistika!$L$108,Deník!$W176,""),"")</f>
        <v/>
      </c>
      <c r="GS176" s="233" t="str">
        <f>IF(Deník!$W176&lt;0,IF(Deník!$AC176=Statistika!$F$117,Deník!$W176,""),"")</f>
        <v/>
      </c>
      <c r="GT176" s="233" t="str">
        <f>IF(Deník!$W176&lt;0,IF(Deník!$AC176=Statistika!$F$118,Deník!$W176,""),"")</f>
        <v/>
      </c>
      <c r="GU176" s="233" t="str">
        <f>IF(Deník!$W176&lt;0,IF(Deník!$AC176=Statistika!$F$119,Deník!$W176,""),"")</f>
        <v/>
      </c>
      <c r="GV176" s="233" t="str">
        <f>IF(Deník!$W176&lt;0,IF(Deník!$AC176=Statistika!$F$120,Deník!$W176,""),"")</f>
        <v/>
      </c>
      <c r="GW176" s="233" t="str">
        <f>IF(Deník!$W176&lt;0,IF(Deník!$AC176=Statistika!$F$121,Deník!$W176,""),"")</f>
        <v/>
      </c>
      <c r="GX176" s="233" t="str">
        <f>IF(Deník!$W176&lt;0,IF(Deník!$AC176=Statistika!$F$122,Deník!$W176,""),"")</f>
        <v/>
      </c>
      <c r="GY176" s="233" t="str">
        <f>IF(Deník!$W176&lt;0,IF(Deník!$AC176=Statistika!$F$123,Deník!$W176,""),"")</f>
        <v/>
      </c>
      <c r="GZ176" s="233" t="str">
        <f>IF(Deník!$W176&lt;0,IF(Deník!$AC176=Statistika!$F$124,Deník!$W176,""),"")</f>
        <v/>
      </c>
      <c r="HA176" s="233" t="str">
        <f>IF(Deník!$W176&lt;0,IF(Deník!$AC176=Statistika!$F$125,Deník!$W176,""),"")</f>
        <v/>
      </c>
      <c r="HC176" s="233" t="str">
        <f>IF(Deník!$W176&lt;0,IF(Deník!$AD176=Statistika!$F$133,Deník!$W176,""),"")</f>
        <v/>
      </c>
      <c r="HD176" s="233" t="str">
        <f>IF(Deník!$W176&lt;0,IF(Deník!$AD176=Statistika!$F$134,Deník!$W176,""),"")</f>
        <v/>
      </c>
      <c r="HE176" s="233" t="str">
        <f>IF(Deník!$W176&lt;0,IF(Deník!$AD176=Statistika!$F$135,Deník!$W176,""),"")</f>
        <v/>
      </c>
      <c r="HF176" s="233" t="str">
        <f>IF(Deník!$W176&lt;0,IF(Deník!$AD176=Statistika!$F$136,Deník!$W176,""),"")</f>
        <v/>
      </c>
      <c r="HG176" s="233" t="str">
        <f>IF(Deník!$W176&lt;0,IF(Deník!$AD176=Statistika!$F$137,Deník!$W176,""),"")</f>
        <v/>
      </c>
      <c r="ID176" s="8">
        <f>Tabulka4[[#This Row],[Sloupec3]]</f>
        <v>0</v>
      </c>
      <c r="IE176" s="17" t="str">
        <f>IF(AND([1]Deník!$C176&gt;='[1]Měsíční shrnutí'!$D$1,[1]Deník!$C176&lt;='[1]Měsíční shrnutí'!$F$1),[1]Deník!$X176,"")</f>
        <v/>
      </c>
    </row>
    <row r="177" spans="1:239">
      <c r="A177" s="8">
        <f>Deník!C178</f>
        <v>0</v>
      </c>
      <c r="B177" s="50" t="str">
        <f>Deník!R178</f>
        <v/>
      </c>
      <c r="C177" s="102" t="str">
        <f>IF(AND(Deník!R178&gt;1,Deník!R178&lt;&gt;""),1,"")</f>
        <v/>
      </c>
      <c r="D177" s="102" t="str">
        <f>IF(AND(Deník!R178&lt;=0,Deník!R178&lt;&gt;""),1,"")</f>
        <v/>
      </c>
      <c r="E177" s="103" t="str">
        <f>IF(AND(Deník!R178&gt;=0,Deník!R178&lt;=1),1,"")</f>
        <v/>
      </c>
      <c r="F177" s="79" t="str">
        <f>IF(Deník!R178&lt;&gt;"",Deník!R178+F176,"")</f>
        <v/>
      </c>
      <c r="G177" s="85"/>
      <c r="H177" s="54" t="str">
        <f>IF(MONTH(Deník!$C177)=H$2,IF(AND(Deník!$R177&gt;=0,Deník!$R177&lt;=1),"BE",Deník!$R177),"")</f>
        <v/>
      </c>
      <c r="I177" s="11" t="str">
        <f>IF(MONTH(Deník!$C177)=I$2,IF(AND(Deník!$R177&gt;=0,Deník!$R177&lt;=1),"BE",Deník!$R177),"")</f>
        <v/>
      </c>
      <c r="J177" s="11" t="str">
        <f>IF(MONTH(Deník!$C177)=J$2,IF(AND(Deník!$R177&gt;=0,Deník!$R177&lt;=1),"BE",Deník!$R177),"")</f>
        <v/>
      </c>
      <c r="K177" s="11" t="str">
        <f>IF(MONTH(Deník!$C177)=K$2,IF(AND(Deník!$R177&gt;=0,Deník!$R177&lt;=1),"BE",Deník!$R177),"")</f>
        <v/>
      </c>
      <c r="L177" s="11" t="str">
        <f>IF(MONTH(Deník!$C177)=L$2,IF(AND(Deník!$R177&gt;=0,Deník!$R177&lt;=1),"BE",Deník!$R177),"")</f>
        <v/>
      </c>
      <c r="M177" s="11" t="str">
        <f>IF(MONTH(Deník!$C177)=M$2,IF(AND(Deník!$R177&gt;=0,Deník!$R177&lt;=1),"BE",Deník!$R177),"")</f>
        <v/>
      </c>
      <c r="N177" s="11" t="str">
        <f>IF(MONTH(Deník!$C177)=N$2,IF(AND(Deník!$R177&gt;=0,Deník!$R177&lt;=1),"BE",Deník!$R177),"")</f>
        <v/>
      </c>
      <c r="O177" s="11" t="str">
        <f>IF(MONTH(Deník!$C177)=O$2,IF(AND(Deník!$R177&gt;=0,Deník!$R177&lt;=1),"BE",Deník!$R177),"")</f>
        <v/>
      </c>
      <c r="P177" s="11" t="str">
        <f>IF(MONTH(Deník!$C177)=P$2,IF(AND(Deník!$R177&gt;=0,Deník!$R177&lt;=1),"BE",Deník!$R177),"")</f>
        <v/>
      </c>
      <c r="Q177" s="11" t="str">
        <f>IF(MONTH(Deník!$C177)=Q$2,IF(AND(Deník!$R177&gt;=0,Deník!$R177&lt;=1),"BE",Deník!$R177),"")</f>
        <v/>
      </c>
      <c r="R177" s="11" t="str">
        <f>IF(MONTH(Deník!$C177)=R$2,IF(AND(Deník!$R177&gt;=0,Deník!$R177&lt;=1),"BE",Deník!$R177),"")</f>
        <v/>
      </c>
      <c r="S177" s="57" t="str">
        <f>IF(MONTH(Deník!$C177)=S$2,IF(AND(Deník!$R177&gt;=0,Deník!$R177&lt;=1),"BE",Deník!$R177),"")</f>
        <v/>
      </c>
      <c r="U177" s="12"/>
      <c r="V177" s="12"/>
      <c r="X177" s="600" t="str">
        <f>IF(Deník!$R177&lt;&gt;"",IF(Deník!$B177=Statistika!$F$63,IF(AND(Deník!$R177&gt;=0,Deník!$R177&lt;=1),"BE",Deník!$R177),""),"")</f>
        <v/>
      </c>
      <c r="Y177" s="13" t="str">
        <f>IF(Deník!$R177&lt;&gt;"",IF(Deník!$B177=Statistika!$F$64,IF(AND(Deník!$R177&gt;=0,Deník!$R177&lt;=1),"BE",Deník!$R177),""),"")</f>
        <v/>
      </c>
      <c r="Z177" s="13" t="str">
        <f>IF(Deník!$R177&lt;&gt;"",IF(Deník!$B177=Statistika!$F$65,IF(AND(Deník!$R177&gt;=0,Deník!$R177&lt;=1),"BE",Deník!$R177),""),"")</f>
        <v/>
      </c>
      <c r="AA177" s="13" t="str">
        <f>IF(Deník!$R177&lt;&gt;"",IF(Deník!$B177=Statistika!$F$66,IF(AND(Deník!$R177&gt;=0,Deník!$R177&lt;=1),"BE",Deník!$R177),""),"")</f>
        <v/>
      </c>
      <c r="AB177" s="13" t="str">
        <f>IF(Deník!$R177&lt;&gt;"",IF(Deník!$B177=Statistika!$F$67,IF(AND(Deník!$R177&gt;=0,Deník!$R177&lt;=1),"BE",Deník!$R177),""),"")</f>
        <v/>
      </c>
      <c r="AC177" s="13" t="str">
        <f>IF(Deník!$R177&lt;&gt;"",IF(Deník!$B177=Statistika!$F$68,IF(AND(Deník!$R177&gt;=0,Deník!$R177&lt;=1),"BE",Deník!$R177),""),"")</f>
        <v/>
      </c>
      <c r="AD177" s="13" t="str">
        <f>IF(Deník!$R177&lt;&gt;"",IF(Deník!$B177=Statistika!$F$69,IF(AND(Deník!$R177&gt;=0,Deník!$R177&lt;=1),"BE",Deník!$R177),""),"")</f>
        <v/>
      </c>
      <c r="AE177" s="601" t="str">
        <f>IF(Deník!$R177&lt;&gt;"",IF(Deník!$B177=Statistika!$F$70,IF(AND(Deník!$R177&gt;=0,Deník!$R177&lt;=1),"BE",Deník!$R177),""),"")</f>
        <v/>
      </c>
      <c r="AF177" s="90"/>
      <c r="AG177" s="63" t="str">
        <f>IF(Deník!$R177&lt;&gt;"",IF(Deník!$J177="L",IF(AND(Deník!$R177&gt;=0,Deník!$R177&lt;=1),"BE",Deník!$R177),""),"")</f>
        <v/>
      </c>
      <c r="AH177" s="13" t="str">
        <f>IF(Deník!$R177&lt;&gt;"",IF(Deník!$J177="S",IF(AND(Deník!$R177&gt;=0,Deník!$R177&lt;=1),"BE",Deník!$R177),""),"")</f>
        <v/>
      </c>
      <c r="AI177" s="95"/>
      <c r="AJ177" s="71" t="str">
        <f>IF(Deník!N178&lt;&gt;"",Deník!N178*-1,"")</f>
        <v/>
      </c>
      <c r="AK177" s="88"/>
      <c r="AL177" s="63" t="str">
        <f>IF(WEEKDAY(Deník!$C177,2)=1,IF(AND(Deník!$R177&gt;=0,Deník!$R177&lt;=1),"BE",Deník!$R177),"")</f>
        <v/>
      </c>
      <c r="AM177" s="13" t="str">
        <f>IF(WEEKDAY(Deník!$C177,2)=2,IF(AND(Deník!$R177&gt;=0,Deník!$R177&lt;=1),"BE",Deník!$R177),"")</f>
        <v/>
      </c>
      <c r="AN177" s="13" t="str">
        <f>IF(WEEKDAY(Deník!$C177,2)=3,IF(AND(Deník!$R177&gt;=0,Deník!$R177&lt;=1),"BE",Deník!$R177),"")</f>
        <v/>
      </c>
      <c r="AO177" s="13" t="str">
        <f>IF(WEEKDAY(Deník!$C177,2)=4,IF(AND(Deník!$R177&gt;=0,Deník!$R177&lt;=1),"BE",Deník!$R177),"")</f>
        <v/>
      </c>
      <c r="AP177" s="60" t="str">
        <f>IF(WEEKDAY(Deník!$C177,2)=5,IF(AND(Deník!$R177&gt;=0,Deník!$R177&lt;=1),"BE",Deník!$R177),"")</f>
        <v/>
      </c>
      <c r="AQ177" s="99"/>
      <c r="AR177" s="100">
        <f>Deník!D177</f>
        <v>0</v>
      </c>
      <c r="AS177" s="63" t="str">
        <f>IF(Deník!$D177&lt;&gt;"",IF(AND(Deník!$D177&gt;=AS$2,Deník!$D177&lt;=AS$3),IF(AND(Deník!$R177&gt;=0,Deník!$R177&lt;=1),"BE",Deník!$R177),""),"")</f>
        <v/>
      </c>
      <c r="AT177" s="63" t="str">
        <f>IF(Deník!$D177&lt;&gt;"",IF(AND(Deník!$D177&gt;=AT$2,Deník!$D177&lt;=AT$3),IF(AND(Deník!$R177&gt;=0,Deník!$R177&lt;=1),"BE",Deník!$R177),""),"")</f>
        <v/>
      </c>
      <c r="AU177" s="63" t="str">
        <f>IF(Deník!$D177&lt;&gt;"",IF(AND(Deník!$D177&gt;=AU$2,Deník!$D177&lt;=AU$3),IF(AND(Deník!$R177&gt;=0,Deník!$R177&lt;=1),"BE",Deník!$R177),""),"")</f>
        <v/>
      </c>
      <c r="AV177" s="63" t="str">
        <f>IF(Deník!$D177&lt;&gt;"",IF(AND(Deník!$D177&gt;=AV$2,Deník!$D177&lt;=AV$3),IF(AND(Deník!$R177&gt;=0,Deník!$R177&lt;=1),"BE",Deník!$R177),""),"")</f>
        <v/>
      </c>
      <c r="AW177" s="63" t="str">
        <f>IF(Deník!$D177&lt;&gt;"",IF(AND(Deník!$D177&gt;=AW$2,Deník!$D177&lt;=AW$3),IF(AND(Deník!$R177&gt;=0,Deník!$R177&lt;=1),"BE",Deník!$R177),""),"")</f>
        <v/>
      </c>
      <c r="AX177" s="63" t="str">
        <f>IF(Deník!$D177&lt;&gt;"",IF(AND(Deník!$D177&gt;=AX$2,Deník!$D177&lt;=AX$3),IF(AND(Deník!$R177&gt;=0,Deník!$R177&lt;=1),"BE",Deník!$R177),""),"")</f>
        <v/>
      </c>
      <c r="AY177" s="63" t="str">
        <f>IF(Deník!$D177&lt;&gt;"",IF(AND(Deník!$D177&gt;=AY$2,Deník!$D177&lt;=AY$3),IF(AND(Deník!$R177&gt;=0,Deník!$R177&lt;=1),"BE",Deník!$R177),""),"")</f>
        <v/>
      </c>
      <c r="AZ177" s="63" t="str">
        <f>IF(Deník!$D177&lt;&gt;"",IF(AND(Deník!$D177&gt;=AZ$2,Deník!$D177&lt;=AZ$3),IF(AND(Deník!$R177&gt;=0,Deník!$R177&lt;=1),"BE",Deník!$R177),""),"")</f>
        <v/>
      </c>
      <c r="BA177" s="63" t="str">
        <f>IF(Deník!$D177&lt;&gt;"",IF(AND(Deník!$D177&gt;=BA$2,Deník!$D177&lt;=BA$3),IF(AND(Deník!$R177&gt;=0,Deník!$R177&lt;=1),"BE",Deník!$R177),""),"")</f>
        <v/>
      </c>
      <c r="BB177" s="63" t="str">
        <f>IF(Deník!$D177&lt;&gt;"",IF(AND(Deník!$D177&gt;=BB$2,Deník!$D177&lt;=BB$3),IF(AND(Deník!$R177&gt;=0,Deník!$R177&lt;=1),"BE",Deník!$R177),""),"")</f>
        <v/>
      </c>
      <c r="BC177" s="71" t="str">
        <f>IF(Deník!$D177&lt;&gt;"",IF(AND(Deník!$D177&gt;=BC$2,Deník!$D177&lt;=BC$3),IF(AND(Deník!$R177&gt;=0,Deník!$R177&lt;=1),"BE",Deník!$R177),""),"")</f>
        <v/>
      </c>
      <c r="BD177" s="20" t="str">
        <f>IF(Deník!$J178="S",(Deník!$M178-Deník!$K178),IF(Deník!$J178="L",(Deník!$K178-Deník!$M178),""))</f>
        <v/>
      </c>
      <c r="BE177" s="20" t="str">
        <f>IF(Deník!$J178="S",(Deník!$K178-Deník!$O178),IF(Deník!$J178="L",(Deník!$O178-Deník!$K178),""))</f>
        <v/>
      </c>
      <c r="BF177" s="20" t="str">
        <f>IF(Deník!$J178="S",(Deník!$K178-Deník!$L178),IF(Deník!$J178="L",(Deník!$L178-Deník!$K178),""))</f>
        <v/>
      </c>
      <c r="BG177" s="20" t="str">
        <f>IF(Deník!$J178="S",(Deník!$K178-Deník!$S178),IF(Deník!$J178="L",(Deník!$S178-Deník!$K178),""))</f>
        <v/>
      </c>
      <c r="BH177" s="20" t="str">
        <f>IF(Deník!$J178="S",(Deník!$K178-Deník!$U178),IF(Deník!$J178="L",(Deník!$U178-Deník!$K178),""))</f>
        <v/>
      </c>
      <c r="BI177" s="20" t="str">
        <f>IF(Deník!$R177&gt;1,Deník!$R177,"")</f>
        <v/>
      </c>
      <c r="BJ177" s="20" t="str">
        <f>IF(Deník!$R177&lt;0,Deník!$R177,"")</f>
        <v/>
      </c>
      <c r="BK177" s="17"/>
      <c r="BM177" s="233" t="str">
        <f>IF(Deník!$R177&lt;&gt;"",IF(Deník!$Y177=Statistika!$F$78,IF(AND(Deník!$R177&gt;=0,Deník!$R177&lt;=1),"BE",Deník!$R177),""),"")</f>
        <v/>
      </c>
      <c r="BN177" s="233" t="str">
        <f>IF(Deník!$R177&lt;&gt;"",IF(Deník!$Y177=Statistika!$F$79,IF(AND(Deník!$R177&gt;=0,Deník!$R177&lt;=1),"BE",Deník!$R177),""),"")</f>
        <v/>
      </c>
      <c r="BO177" s="233" t="str">
        <f>IF(Deník!$R177&lt;&gt;"",IF(Deník!$Y177=Statistika!$F$80,IF(AND(Deník!$R177&gt;=0,Deník!$R177&lt;=1),"BE",Deník!$R177),""),"")</f>
        <v/>
      </c>
      <c r="BP177" s="233" t="str">
        <f>IF(Deník!$R177&lt;&gt;"",IF(Deník!$Y177=Statistika!$F$81,IF(AND(Deník!$R177&gt;=0,Deník!$R177&lt;=1),"BE",Deník!$R177),""),"")</f>
        <v/>
      </c>
      <c r="BQ177" s="233" t="str">
        <f>IF(Deník!$R177&lt;&gt;"",IF(Deník!$Y177=Statistika!$F$82,IF(AND(Deník!$R177&gt;=0,Deník!$R177&lt;=1),"BE",Deník!$R177),""),"")</f>
        <v/>
      </c>
      <c r="BR177" s="233" t="str">
        <f>IF(Deník!$R177&lt;&gt;"",IF(Deník!$Y177=Statistika!$F$83,IF(AND(Deník!$R177&gt;=0,Deník!$R177&lt;=1),"BE",Deník!$R177),""),"")</f>
        <v/>
      </c>
      <c r="BS177" s="233" t="str">
        <f>IF(Deník!$R177&lt;&gt;"",IF(Deník!$Y177=Statistika!$F$84,IF(AND(Deník!$R177&gt;=0,Deník!$R177&lt;=1),"BE",Deník!$R177),""),"")</f>
        <v/>
      </c>
      <c r="BT177" s="233" t="str">
        <f>IF(Deník!$R177&lt;&gt;"",IF(Deník!$Y177=Statistika!$F$85,IF(AND(Deník!$R177&gt;=0,Deník!$R177&lt;=1),"BE",Deník!$R177),""),"")</f>
        <v/>
      </c>
      <c r="BU177" s="233" t="str">
        <f>IF(Deník!$R177&lt;&gt;"",IF(Deník!$Y177=Statistika!$F$86,IF(AND(Deník!$R177&gt;=0,Deník!$R177&lt;=1),"BE",Deník!$R177),""),"")</f>
        <v/>
      </c>
      <c r="BV177" s="233" t="str">
        <f>IF(Deník!$R177&lt;&gt;"",IF(Deník!$Y177=Statistika!$F$87,IF(AND(Deník!$R177&gt;=0,Deník!$R177&lt;=1),"BE",Deník!$R177),""),"")</f>
        <v/>
      </c>
      <c r="BW177" s="233" t="str">
        <f>IF(Deník!$R177&lt;&gt;"",IF(Deník!$Y177=Statistika!$F$88,IF(AND(Deník!$R177&gt;=0,Deník!$R177&lt;=1),"BE",Deník!$R177),""),"")</f>
        <v/>
      </c>
      <c r="BX177" s="233" t="str">
        <f>IF(Deník!$R177&lt;&gt;"",IF(Deník!$Y177=Statistika!$F$89,IF(AND(Deník!$R177&gt;=0,Deník!$R177&lt;=1),"BE",Deník!$R177),""),"")</f>
        <v/>
      </c>
      <c r="BY177" s="233" t="str">
        <f>IF(Deník!$R177&lt;&gt;"",IF(Deník!$Y177=Statistika!$F$90,IF(AND(Deník!$R177&gt;=0,Deník!$R177&lt;=1),"BE",Deník!$R177),""),"")</f>
        <v/>
      </c>
      <c r="BZ177" s="233" t="str">
        <f>IF(Deník!$R177&lt;&gt;"",IF(Deník!$Y177=Statistika!$F$91,IF(AND(Deník!$R177&gt;=0,Deník!$R177&lt;=1),"BE",Deník!$R177),""),"")</f>
        <v/>
      </c>
      <c r="CA177" s="233"/>
      <c r="CB177" s="233" t="str">
        <f>IF(Deník!$R177&lt;&gt;"",IF(Deník!$AB177="SL",IF(AND(Deník!$R177&gt;=0,Deník!$R177&lt;=1),"BE",Deník!$R177),""),"")</f>
        <v/>
      </c>
      <c r="CC177" s="233" t="str">
        <f>IF(Deník!$R177&lt;&gt;"",IF(Deník!$AB177="BE10",IF(AND(Deník!$R177&gt;=0,Deník!$R177&lt;=1),"BE",Deník!$R177),""),"")</f>
        <v/>
      </c>
      <c r="CD177" s="233" t="str">
        <f>IF(Deník!$R177&lt;&gt;"",IF(Deník!$AB177="BE15",IF(AND(Deník!$R177&gt;=0,Deník!$R177&lt;=1),"BE",Deník!$R177),""),"")</f>
        <v/>
      </c>
      <c r="CE177" s="233" t="str">
        <f>IF(Deník!$R177&lt;&gt;"",IF(Deník!$AB177="BE20",IF(AND(Deník!$R177&gt;=0,Deník!$R177&lt;=1),"BE",Deník!$R177),""),"")</f>
        <v/>
      </c>
      <c r="CF177" s="233" t="str">
        <f>IF(Deník!$R177&lt;&gt;"",IF(Deník!$AB177="TP1",IF(AND(Deník!$R177&gt;=0,Deník!$R177&lt;=1),"BE",Deník!$R177),""),"")</f>
        <v/>
      </c>
      <c r="CG177" s="233" t="str">
        <f>IF(Deník!$R177&lt;&gt;"",IF(Deník!$AB177="TP2",IF(AND(Deník!$R177&gt;=0,Deník!$R177&lt;=1),"BE",Deník!$R177),""),"")</f>
        <v/>
      </c>
      <c r="CH177" s="233" t="str">
        <f>IF(Deník!$R177&lt;&gt;"",IF(Deník!$AB177="TP3",IF(AND(Deník!$R177&gt;=0,Deník!$R177&lt;=1),"BE",Deník!$R177),""),"")</f>
        <v/>
      </c>
      <c r="CI177" s="233" t="str">
        <f>IF(Deník!$R177&lt;&gt;"",IF(Deník!$AB177="Trailing SL",IF(AND(Deník!$R177&gt;=0,Deník!$R177&lt;=1),"BE",Deník!$R177),""),"")</f>
        <v/>
      </c>
      <c r="CJ177" s="233" t="str">
        <f>IF(Deník!$R177&lt;&gt;"",IF(Deník!$AB177="Manual",IF(AND(Deník!$R177&gt;=0,Deník!$R177&lt;=1),"BE",Deník!$R177),""),"")</f>
        <v/>
      </c>
      <c r="CK177" s="233"/>
      <c r="CL177" s="233" t="str">
        <f>IF(Deník!$R177&lt;0,IF(Deník!$AC177=Statistika!$F$117,Deník!$R177,""),"")</f>
        <v/>
      </c>
      <c r="CM177" s="233" t="str">
        <f>IF(Deník!$R177&lt;0,IF(Deník!$AC177=Statistika!$F$118,Deník!$R177,""),"")</f>
        <v/>
      </c>
      <c r="CN177" s="233" t="str">
        <f>IF(Deník!$R177&lt;0,IF(Deník!$AC177=Statistika!$F$119,Deník!$R177,""),"")</f>
        <v/>
      </c>
      <c r="CO177" s="233" t="str">
        <f>IF(Deník!$R177&lt;0,IF(Deník!$AC177=Statistika!$F$120,Deník!$R177,""),"")</f>
        <v/>
      </c>
      <c r="CP177" s="233" t="str">
        <f>IF(Deník!$R177&lt;0,IF(Deník!$AC177=Statistika!$F$121,Deník!$R177,""),"")</f>
        <v/>
      </c>
      <c r="CQ177" s="233" t="str">
        <f>IF(Deník!$R177&lt;0,IF(Deník!$AC177=Statistika!$F$122,Deník!$R177,""),"")</f>
        <v/>
      </c>
      <c r="CR177" s="233" t="str">
        <f>IF(Deník!$R177&lt;0,IF(Deník!$AC177=Statistika!$F$123,Deník!$R177,""),"")</f>
        <v/>
      </c>
      <c r="CS177" s="233" t="str">
        <f>IF(Deník!$R177&lt;0,IF(Deník!$AC177=Statistika!$F$124,Deník!$R177,""),"")</f>
        <v/>
      </c>
      <c r="CT177" s="233" t="str">
        <f>IF(Deník!$R177&lt;0,IF(Deník!$AC177=Statistika!$F$125,Deník!$R177,""),"")</f>
        <v/>
      </c>
      <c r="CU177" s="233"/>
      <c r="CV177" s="233" t="str">
        <f>IF(Deník!$R177&lt;0,IF(Deník!$AD177=$CV$2,Deník!$R177,""),"")</f>
        <v/>
      </c>
      <c r="CW177" s="233" t="str">
        <f>IF(Deník!$R177&lt;0,IF(Deník!$AD177=$CW$2,Deník!$R177,""),"")</f>
        <v/>
      </c>
      <c r="CX177" s="233" t="str">
        <f>IF(Deník!$R177&lt;0,IF(Deník!$AD177=$CX$2,Deník!$R177,""),"")</f>
        <v/>
      </c>
      <c r="CY177" s="233" t="str">
        <f>IF(Deník!$R177&lt;0,IF(Deník!$AD177=$CY$2,Deník!$R177,""),"")</f>
        <v/>
      </c>
      <c r="CZ177" s="233" t="str">
        <f>IF(Deník!$R177&lt;0,IF(Deník!$AD177=$CZ$2,Deník!$R177,""),"")</f>
        <v/>
      </c>
      <c r="DL177" s="221">
        <f t="shared" si="10"/>
        <v>93847.029999999984</v>
      </c>
      <c r="DM177" s="220">
        <f t="shared" si="9"/>
        <v>-6.1529700000000132E-2</v>
      </c>
      <c r="DO177" s="50">
        <f>Deník!W178</f>
        <v>0</v>
      </c>
      <c r="DP177" s="102" t="str">
        <f>IF(AND(Deník!W178&gt;0),1,"")</f>
        <v/>
      </c>
      <c r="DQ177" s="102">
        <f>IF(AND(Deník!W178&lt;=0),1,"")</f>
        <v>1</v>
      </c>
      <c r="DR177" s="227"/>
      <c r="DS177" s="228"/>
      <c r="DT177" s="85"/>
      <c r="DU177" s="54">
        <f>IF(MONTH(Deník!$C177)=DU$2,Deník!$W177,"")</f>
        <v>0</v>
      </c>
      <c r="DV177" s="222" t="str">
        <f>IF(MONTH(Deník!$C177)=DV$2,Deník!$W177,"")</f>
        <v/>
      </c>
      <c r="DW177" s="222" t="str">
        <f>IF(MONTH(Deník!$C177)=DW$2,Deník!$W177,"")</f>
        <v/>
      </c>
      <c r="DX177" s="222" t="str">
        <f>IF(MONTH(Deník!$C177)=DX$2,Deník!$W177,"")</f>
        <v/>
      </c>
      <c r="DY177" s="222" t="str">
        <f>IF(MONTH(Deník!$C177)=DY$2,Deník!$W177,"")</f>
        <v/>
      </c>
      <c r="DZ177" s="222" t="str">
        <f>IF(MONTH(Deník!$C177)=DZ$2,Deník!$W177,"")</f>
        <v/>
      </c>
      <c r="EA177" s="222" t="str">
        <f>IF(MONTH(Deník!$C177)=EA$2,Deník!$W177,"")</f>
        <v/>
      </c>
      <c r="EB177" s="222" t="str">
        <f>IF(MONTH(Deník!$C177)=EB$2,Deník!$W177,"")</f>
        <v/>
      </c>
      <c r="EC177" s="222" t="str">
        <f>IF(MONTH(Deník!$C177)=EC$2,Deník!$W177,"")</f>
        <v/>
      </c>
      <c r="ED177" s="222" t="str">
        <f>IF(MONTH(Deník!$C177)=ED$2,Deník!$W177,"")</f>
        <v/>
      </c>
      <c r="EE177" s="222" t="str">
        <f>IF(MONTH(Deník!$C177)=EE$2,Deník!$W177,"")</f>
        <v/>
      </c>
      <c r="EF177" s="222" t="str">
        <f>IF(MONTH(Deník!$C177)=EF$2,Deník!$W177,"")</f>
        <v/>
      </c>
      <c r="EI177" s="600" t="str">
        <f>IF(Deník!$W177&lt;&gt;"",IF(Deník!$B177=Statistika!$F$63,Deník!$W177,""),"")</f>
        <v/>
      </c>
      <c r="EJ177" s="13" t="str">
        <f>IF(Deník!$W177&lt;&gt;"",IF(Deník!$B177=Statistika!$F$64,Deník!$W177,""),"")</f>
        <v/>
      </c>
      <c r="EK177" s="13" t="str">
        <f>IF(Deník!$W177&lt;&gt;"",IF(Deník!$B177=Statistika!$F$65,Deník!$W177,""),"")</f>
        <v/>
      </c>
      <c r="EL177" s="13" t="str">
        <f>IF(Deník!$W177&lt;&gt;"",IF(Deník!$B177=Statistika!$F$66,Deník!$W177,""),"")</f>
        <v/>
      </c>
      <c r="EM177" s="13" t="str">
        <f>IF(Deník!$W177&lt;&gt;"",IF(Deník!$B177=Statistika!$F$67,Deník!$W177,""),"")</f>
        <v/>
      </c>
      <c r="EN177" s="13" t="str">
        <f>IF(Deník!$W177&lt;&gt;"",IF(Deník!$B177=Statistika!$F$68,Deník!$W177,""),"")</f>
        <v/>
      </c>
      <c r="EO177" s="13" t="str">
        <f>IF(Deník!$W177&lt;&gt;"",IF(Deník!$B177=Statistika!$F$69,Deník!$W177,""),"")</f>
        <v/>
      </c>
      <c r="EP177" s="601" t="str">
        <f>IF(Deník!$W177&lt;&gt;"",IF(Deník!$B177=Statistika!$F$70,Deník!$W177,""),"")</f>
        <v/>
      </c>
      <c r="EQ177" s="90"/>
      <c r="ER177" s="63" t="str">
        <f>IF(Deník!$W177&lt;&gt;"",IF(Deník!$J177="L",Deník!$W177,""),"")</f>
        <v/>
      </c>
      <c r="ES177" s="13" t="str">
        <f>IF(Deník!$W177&lt;&gt;"",IF(Deník!$J177="S",Deník!$W177,""),"")</f>
        <v/>
      </c>
      <c r="ET177" s="95"/>
      <c r="EU177" s="88"/>
      <c r="EV177" s="63" t="str">
        <f>IF(WEEKDAY(Deník!$C177,2)=1,Deník!$W177,"")</f>
        <v/>
      </c>
      <c r="EW177" s="13" t="str">
        <f>IF(WEEKDAY(Deník!$C177,2)=2,Deník!$W177,"")</f>
        <v/>
      </c>
      <c r="EX177" s="13" t="str">
        <f>IF(WEEKDAY(Deník!$C177,2)=3,Deník!$W177,"")</f>
        <v/>
      </c>
      <c r="EY177" s="13" t="str">
        <f>IF(WEEKDAY(Deník!$C177,2)=4,Deník!$W177,"")</f>
        <v/>
      </c>
      <c r="EZ177" s="60" t="str">
        <f>IF(WEEKDAY(Deník!$C177,2)=5,Deník!$W177,"")</f>
        <v/>
      </c>
      <c r="FA177" s="99"/>
      <c r="FB177" s="100">
        <f>Deník!D177</f>
        <v>0</v>
      </c>
      <c r="FC177" s="63">
        <f>IF($FB177&lt;&gt;"",IF(AND($FB177&gt;=FC$2,$FB177&lt;=FC$3),Deník!$W177,""))</f>
        <v>0</v>
      </c>
      <c r="FD177" s="63" t="str">
        <f>IF($FB177&lt;&gt;"",IF(AND($FB177&gt;=FD$2,$FB177&lt;=FD$3),Deník!$W177,""))</f>
        <v/>
      </c>
      <c r="FE177" s="63" t="str">
        <f>IF($FB177&lt;&gt;"",IF(AND($FB177&gt;=FE$2,$FB177&lt;=FE$3),Deník!$W177,""))</f>
        <v/>
      </c>
      <c r="FF177" s="63" t="str">
        <f>IF($FB177&lt;&gt;"",IF(AND($FB177&gt;=FF$2,$FB177&lt;=FF$3),Deník!$W177,""))</f>
        <v/>
      </c>
      <c r="FG177" s="63" t="str">
        <f>IF($FB177&lt;&gt;"",IF(AND($FB177&gt;=FG$2,$FB177&lt;=FG$3),Deník!$W177,""))</f>
        <v/>
      </c>
      <c r="FH177" s="63" t="str">
        <f>IF($FB177&lt;&gt;"",IF(AND($FB177&gt;=FH$2,$FB177&lt;=FH$3),Deník!$W177,""))</f>
        <v/>
      </c>
      <c r="FI177" s="63" t="str">
        <f>IF($FB177&lt;&gt;"",IF(AND($FB177&gt;=FI$2,$FB177&lt;=FI$3),Deník!$W177,""))</f>
        <v/>
      </c>
      <c r="FJ177" s="63" t="str">
        <f>IF($FB177&lt;&gt;"",IF(AND($FB177&gt;=FJ$2,$FB177&lt;=FJ$3),Deník!$W177,""))</f>
        <v/>
      </c>
      <c r="FK177" s="63" t="str">
        <f>IF($FB177&lt;&gt;"",IF(AND($FB177&gt;=FK$2,$FB177&lt;=FK$3),Deník!$W177,""))</f>
        <v/>
      </c>
      <c r="FL177" s="63" t="str">
        <f>IF($FB177&lt;&gt;"",IF(AND($FB177&gt;=FL$2,$FB177&lt;=FL$3),Deník!$W177,""))</f>
        <v/>
      </c>
      <c r="FM177" s="63" t="str">
        <f>IF($FB177&lt;&gt;"",IF(AND($FB177&gt;=FM$2,$FB177&lt;=FM$3),Deník!$W177,""))</f>
        <v/>
      </c>
      <c r="FN177" s="13"/>
      <c r="FO177" s="20" t="str">
        <f>IF(Deník!$W177&gt;1,Deník!$W177,"")</f>
        <v/>
      </c>
      <c r="FP177" s="20" t="str">
        <f>IF(Deník!$W177&lt;0,Deník!$W177,"")</f>
        <v/>
      </c>
      <c r="FQ177" s="17"/>
      <c r="FS177" s="233"/>
      <c r="FT177" s="233" t="str">
        <f>IF(Deník!$W177&lt;&gt;"",IF(Deník!$Y177=Statistika!$F$78,Deník!$W177,""),"")</f>
        <v/>
      </c>
      <c r="FU177" s="233" t="str">
        <f>IF(Deník!$W177&lt;&gt;"",IF(Deník!$Y177=Statistika!$F$79,Deník!$W177,""),"")</f>
        <v/>
      </c>
      <c r="FV177" s="233" t="str">
        <f>IF(Deník!$W177&lt;&gt;"",IF(Deník!$Y177=Statistika!$F$80,Deník!$W177,""),"")</f>
        <v/>
      </c>
      <c r="FW177" s="233" t="str">
        <f>IF(Deník!$W177&lt;&gt;"",IF(Deník!$Y177=Statistika!$F$81,Deník!$W177,""),"")</f>
        <v/>
      </c>
      <c r="FX177" s="233" t="str">
        <f>IF(Deník!$W177&lt;&gt;"",IF(Deník!$Y177=Statistika!$F$82,Deník!$W177,""),"")</f>
        <v/>
      </c>
      <c r="FY177" s="233" t="str">
        <f>IF(Deník!$W177&lt;&gt;"",IF(Deník!$Y177=Statistika!$F$83,Deník!$W177,""),"")</f>
        <v/>
      </c>
      <c r="FZ177" s="233" t="str">
        <f>IF(Deník!$W177&lt;&gt;"",IF(Deník!$Y177=Statistika!$F$84,Deník!$W177,""),"")</f>
        <v/>
      </c>
      <c r="GA177" s="233" t="str">
        <f>IF(Deník!$W177&lt;&gt;"",IF(Deník!$Y177=Statistika!$F$85,Deník!$W177,""),"")</f>
        <v/>
      </c>
      <c r="GB177" s="233" t="str">
        <f>IF(Deník!$W177&lt;&gt;"",IF(Deník!$Y177=Statistika!$F$86,Deník!$W177,""),"")</f>
        <v/>
      </c>
      <c r="GC177" s="233" t="str">
        <f>IF(Deník!$W177&lt;&gt;"",IF(Deník!$Y177=Statistika!$F$87,Deník!$W177,""),"")</f>
        <v/>
      </c>
      <c r="GD177" s="233" t="str">
        <f>IF(Deník!$W177&lt;&gt;"",IF(Deník!$Y177=Statistika!$F$88,Deník!$W177,""),"")</f>
        <v/>
      </c>
      <c r="GE177" s="233" t="str">
        <f>IF(Deník!$W177&lt;&gt;"",IF(Deník!$Y177=Statistika!$F$89,Deník!$W177,""),"")</f>
        <v/>
      </c>
      <c r="GF177" s="233" t="str">
        <f>IF(Deník!$W177&lt;&gt;"",IF(Deník!$Y177=Statistika!$F$90,Deník!$W177,""),"")</f>
        <v/>
      </c>
      <c r="GG177" s="233" t="str">
        <f>IF(Deník!$W177&lt;&gt;"",IF(Deník!$Y177=Statistika!$F$91,Deník!$W177,""),"")</f>
        <v/>
      </c>
      <c r="GH177" s="233"/>
      <c r="GI177" s="233" t="str">
        <f>IF(Deník!$W177&lt;&gt;"",IF(Deník!$AB177=Statistika!$L$100,Deník!$W177,""),"")</f>
        <v/>
      </c>
      <c r="GJ177" s="233" t="str">
        <f>IF(Deník!$W177&lt;&gt;"",IF(Deník!$AB177=Statistika!$L$101,Deník!$W177,""),"")</f>
        <v/>
      </c>
      <c r="GK177" s="233" t="str">
        <f>IF(Deník!$W177&lt;&gt;"",IF(Deník!$AB177=Statistika!$L$102,Deník!$W177,""),"")</f>
        <v/>
      </c>
      <c r="GL177" s="233" t="str">
        <f>IF(Deník!$W177&lt;&gt;"",IF(Deník!$AB177=Statistika!$L$103,Deník!$W177,""),"")</f>
        <v/>
      </c>
      <c r="GM177" s="233" t="str">
        <f>IF(Deník!$W177&lt;&gt;"",IF(Deník!$AB177=Statistika!$L$104,Deník!$W177,""),"")</f>
        <v/>
      </c>
      <c r="GN177" s="233" t="str">
        <f>IF(Deník!$W177&lt;&gt;"",IF(Deník!$AB177=Statistika!$L$105,Deník!$W177,""),"")</f>
        <v/>
      </c>
      <c r="GO177" s="233" t="str">
        <f>IF(Deník!$W177&lt;&gt;"",IF(Deník!$AB177=Statistika!$L$106,Deník!$W177,""),"")</f>
        <v/>
      </c>
      <c r="GP177" s="233" t="str">
        <f>IF(Deník!$W177&lt;&gt;"",IF(Deník!$AB177=Statistika!$L$107,Deník!$W177,""),"")</f>
        <v/>
      </c>
      <c r="GQ177" s="233" t="str">
        <f>IF(Deník!$W177&lt;&gt;"",IF(Deník!$AB177=Statistika!$L$108,Deník!$W177,""),"")</f>
        <v/>
      </c>
      <c r="GS177" s="233" t="str">
        <f>IF(Deník!$W177&lt;0,IF(Deník!$AC177=Statistika!$F$117,Deník!$W177,""),"")</f>
        <v/>
      </c>
      <c r="GT177" s="233" t="str">
        <f>IF(Deník!$W177&lt;0,IF(Deník!$AC177=Statistika!$F$118,Deník!$W177,""),"")</f>
        <v/>
      </c>
      <c r="GU177" s="233" t="str">
        <f>IF(Deník!$W177&lt;0,IF(Deník!$AC177=Statistika!$F$119,Deník!$W177,""),"")</f>
        <v/>
      </c>
      <c r="GV177" s="233" t="str">
        <f>IF(Deník!$W177&lt;0,IF(Deník!$AC177=Statistika!$F$120,Deník!$W177,""),"")</f>
        <v/>
      </c>
      <c r="GW177" s="233" t="str">
        <f>IF(Deník!$W177&lt;0,IF(Deník!$AC177=Statistika!$F$121,Deník!$W177,""),"")</f>
        <v/>
      </c>
      <c r="GX177" s="233" t="str">
        <f>IF(Deník!$W177&lt;0,IF(Deník!$AC177=Statistika!$F$122,Deník!$W177,""),"")</f>
        <v/>
      </c>
      <c r="GY177" s="233" t="str">
        <f>IF(Deník!$W177&lt;0,IF(Deník!$AC177=Statistika!$F$123,Deník!$W177,""),"")</f>
        <v/>
      </c>
      <c r="GZ177" s="233" t="str">
        <f>IF(Deník!$W177&lt;0,IF(Deník!$AC177=Statistika!$F$124,Deník!$W177,""),"")</f>
        <v/>
      </c>
      <c r="HA177" s="233" t="str">
        <f>IF(Deník!$W177&lt;0,IF(Deník!$AC177=Statistika!$F$125,Deník!$W177,""),"")</f>
        <v/>
      </c>
      <c r="HC177" s="233" t="str">
        <f>IF(Deník!$W177&lt;0,IF(Deník!$AD177=Statistika!$F$133,Deník!$W177,""),"")</f>
        <v/>
      </c>
      <c r="HD177" s="233" t="str">
        <f>IF(Deník!$W177&lt;0,IF(Deník!$AD177=Statistika!$F$134,Deník!$W177,""),"")</f>
        <v/>
      </c>
      <c r="HE177" s="233" t="str">
        <f>IF(Deník!$W177&lt;0,IF(Deník!$AD177=Statistika!$F$135,Deník!$W177,""),"")</f>
        <v/>
      </c>
      <c r="HF177" s="233" t="str">
        <f>IF(Deník!$W177&lt;0,IF(Deník!$AD177=Statistika!$F$136,Deník!$W177,""),"")</f>
        <v/>
      </c>
      <c r="HG177" s="233" t="str">
        <f>IF(Deník!$W177&lt;0,IF(Deník!$AD177=Statistika!$F$137,Deník!$W177,""),"")</f>
        <v/>
      </c>
      <c r="ID177" s="8">
        <f>Tabulka4[[#This Row],[Sloupec3]]</f>
        <v>0</v>
      </c>
      <c r="IE177" s="17" t="str">
        <f>IF(AND([1]Deník!$C177&gt;='[1]Měsíční shrnutí'!$D$1,[1]Deník!$C177&lt;='[1]Měsíční shrnutí'!$F$1),[1]Deník!$X177,"")</f>
        <v/>
      </c>
    </row>
    <row r="178" spans="1:239">
      <c r="A178" s="8">
        <f>Deník!C179</f>
        <v>0</v>
      </c>
      <c r="B178" s="50" t="str">
        <f>Deník!R179</f>
        <v/>
      </c>
      <c r="C178" s="102" t="str">
        <f>IF(AND(Deník!R179&gt;1,Deník!R179&lt;&gt;""),1,"")</f>
        <v/>
      </c>
      <c r="D178" s="102" t="str">
        <f>IF(AND(Deník!R179&lt;=0,Deník!R179&lt;&gt;""),1,"")</f>
        <v/>
      </c>
      <c r="E178" s="103" t="str">
        <f>IF(AND(Deník!R179&gt;=0,Deník!R179&lt;=1),1,"")</f>
        <v/>
      </c>
      <c r="F178" s="79" t="str">
        <f>IF(Deník!R179&lt;&gt;"",Deník!R179+F177,"")</f>
        <v/>
      </c>
      <c r="G178" s="85"/>
      <c r="H178" s="54" t="str">
        <f>IF(MONTH(Deník!$C178)=H$2,IF(AND(Deník!$R178&gt;=0,Deník!$R178&lt;=1),"BE",Deník!$R178),"")</f>
        <v/>
      </c>
      <c r="I178" s="11" t="str">
        <f>IF(MONTH(Deník!$C178)=I$2,IF(AND(Deník!$R178&gt;=0,Deník!$R178&lt;=1),"BE",Deník!$R178),"")</f>
        <v/>
      </c>
      <c r="J178" s="11" t="str">
        <f>IF(MONTH(Deník!$C178)=J$2,IF(AND(Deník!$R178&gt;=0,Deník!$R178&lt;=1),"BE",Deník!$R178),"")</f>
        <v/>
      </c>
      <c r="K178" s="11" t="str">
        <f>IF(MONTH(Deník!$C178)=K$2,IF(AND(Deník!$R178&gt;=0,Deník!$R178&lt;=1),"BE",Deník!$R178),"")</f>
        <v/>
      </c>
      <c r="L178" s="11" t="str">
        <f>IF(MONTH(Deník!$C178)=L$2,IF(AND(Deník!$R178&gt;=0,Deník!$R178&lt;=1),"BE",Deník!$R178),"")</f>
        <v/>
      </c>
      <c r="M178" s="11" t="str">
        <f>IF(MONTH(Deník!$C178)=M$2,IF(AND(Deník!$R178&gt;=0,Deník!$R178&lt;=1),"BE",Deník!$R178),"")</f>
        <v/>
      </c>
      <c r="N178" s="11" t="str">
        <f>IF(MONTH(Deník!$C178)=N$2,IF(AND(Deník!$R178&gt;=0,Deník!$R178&lt;=1),"BE",Deník!$R178),"")</f>
        <v/>
      </c>
      <c r="O178" s="11" t="str">
        <f>IF(MONTH(Deník!$C178)=O$2,IF(AND(Deník!$R178&gt;=0,Deník!$R178&lt;=1),"BE",Deník!$R178),"")</f>
        <v/>
      </c>
      <c r="P178" s="11" t="str">
        <f>IF(MONTH(Deník!$C178)=P$2,IF(AND(Deník!$R178&gt;=0,Deník!$R178&lt;=1),"BE",Deník!$R178),"")</f>
        <v/>
      </c>
      <c r="Q178" s="11" t="str">
        <f>IF(MONTH(Deník!$C178)=Q$2,IF(AND(Deník!$R178&gt;=0,Deník!$R178&lt;=1),"BE",Deník!$R178),"")</f>
        <v/>
      </c>
      <c r="R178" s="11" t="str">
        <f>IF(MONTH(Deník!$C178)=R$2,IF(AND(Deník!$R178&gt;=0,Deník!$R178&lt;=1),"BE",Deník!$R178),"")</f>
        <v/>
      </c>
      <c r="S178" s="57" t="str">
        <f>IF(MONTH(Deník!$C178)=S$2,IF(AND(Deník!$R178&gt;=0,Deník!$R178&lt;=1),"BE",Deník!$R178),"")</f>
        <v/>
      </c>
      <c r="U178" s="12"/>
      <c r="V178" s="12"/>
      <c r="X178" s="600" t="str">
        <f>IF(Deník!$R178&lt;&gt;"",IF(Deník!$B178=Statistika!$F$63,IF(AND(Deník!$R178&gt;=0,Deník!$R178&lt;=1),"BE",Deník!$R178),""),"")</f>
        <v/>
      </c>
      <c r="Y178" s="13" t="str">
        <f>IF(Deník!$R178&lt;&gt;"",IF(Deník!$B178=Statistika!$F$64,IF(AND(Deník!$R178&gt;=0,Deník!$R178&lt;=1),"BE",Deník!$R178),""),"")</f>
        <v/>
      </c>
      <c r="Z178" s="13" t="str">
        <f>IF(Deník!$R178&lt;&gt;"",IF(Deník!$B178=Statistika!$F$65,IF(AND(Deník!$R178&gt;=0,Deník!$R178&lt;=1),"BE",Deník!$R178),""),"")</f>
        <v/>
      </c>
      <c r="AA178" s="13" t="str">
        <f>IF(Deník!$R178&lt;&gt;"",IF(Deník!$B178=Statistika!$F$66,IF(AND(Deník!$R178&gt;=0,Deník!$R178&lt;=1),"BE",Deník!$R178),""),"")</f>
        <v/>
      </c>
      <c r="AB178" s="13" t="str">
        <f>IF(Deník!$R178&lt;&gt;"",IF(Deník!$B178=Statistika!$F$67,IF(AND(Deník!$R178&gt;=0,Deník!$R178&lt;=1),"BE",Deník!$R178),""),"")</f>
        <v/>
      </c>
      <c r="AC178" s="13" t="str">
        <f>IF(Deník!$R178&lt;&gt;"",IF(Deník!$B178=Statistika!$F$68,IF(AND(Deník!$R178&gt;=0,Deník!$R178&lt;=1),"BE",Deník!$R178),""),"")</f>
        <v/>
      </c>
      <c r="AD178" s="13" t="str">
        <f>IF(Deník!$R178&lt;&gt;"",IF(Deník!$B178=Statistika!$F$69,IF(AND(Deník!$R178&gt;=0,Deník!$R178&lt;=1),"BE",Deník!$R178),""),"")</f>
        <v/>
      </c>
      <c r="AE178" s="601" t="str">
        <f>IF(Deník!$R178&lt;&gt;"",IF(Deník!$B178=Statistika!$F$70,IF(AND(Deník!$R178&gt;=0,Deník!$R178&lt;=1),"BE",Deník!$R178),""),"")</f>
        <v/>
      </c>
      <c r="AF178" s="90"/>
      <c r="AG178" s="63" t="str">
        <f>IF(Deník!$R178&lt;&gt;"",IF(Deník!$J178="L",IF(AND(Deník!$R178&gt;=0,Deník!$R178&lt;=1),"BE",Deník!$R178),""),"")</f>
        <v/>
      </c>
      <c r="AH178" s="13" t="str">
        <f>IF(Deník!$R178&lt;&gt;"",IF(Deník!$J178="S",IF(AND(Deník!$R178&gt;=0,Deník!$R178&lt;=1),"BE",Deník!$R178),""),"")</f>
        <v/>
      </c>
      <c r="AI178" s="95"/>
      <c r="AJ178" s="71" t="str">
        <f>IF(Deník!N179&lt;&gt;"",Deník!N179*-1,"")</f>
        <v/>
      </c>
      <c r="AK178" s="88"/>
      <c r="AL178" s="63" t="str">
        <f>IF(WEEKDAY(Deník!$C178,2)=1,IF(AND(Deník!$R178&gt;=0,Deník!$R178&lt;=1),"BE",Deník!$R178),"")</f>
        <v/>
      </c>
      <c r="AM178" s="13" t="str">
        <f>IF(WEEKDAY(Deník!$C178,2)=2,IF(AND(Deník!$R178&gt;=0,Deník!$R178&lt;=1),"BE",Deník!$R178),"")</f>
        <v/>
      </c>
      <c r="AN178" s="13" t="str">
        <f>IF(WEEKDAY(Deník!$C178,2)=3,IF(AND(Deník!$R178&gt;=0,Deník!$R178&lt;=1),"BE",Deník!$R178),"")</f>
        <v/>
      </c>
      <c r="AO178" s="13" t="str">
        <f>IF(WEEKDAY(Deník!$C178,2)=4,IF(AND(Deník!$R178&gt;=0,Deník!$R178&lt;=1),"BE",Deník!$R178),"")</f>
        <v/>
      </c>
      <c r="AP178" s="60" t="str">
        <f>IF(WEEKDAY(Deník!$C178,2)=5,IF(AND(Deník!$R178&gt;=0,Deník!$R178&lt;=1),"BE",Deník!$R178),"")</f>
        <v/>
      </c>
      <c r="AQ178" s="99"/>
      <c r="AR178" s="100">
        <f>Deník!D178</f>
        <v>0</v>
      </c>
      <c r="AS178" s="63" t="str">
        <f>IF(Deník!$D178&lt;&gt;"",IF(AND(Deník!$D178&gt;=AS$2,Deník!$D178&lt;=AS$3),IF(AND(Deník!$R178&gt;=0,Deník!$R178&lt;=1),"BE",Deník!$R178),""),"")</f>
        <v/>
      </c>
      <c r="AT178" s="63" t="str">
        <f>IF(Deník!$D178&lt;&gt;"",IF(AND(Deník!$D178&gt;=AT$2,Deník!$D178&lt;=AT$3),IF(AND(Deník!$R178&gt;=0,Deník!$R178&lt;=1),"BE",Deník!$R178),""),"")</f>
        <v/>
      </c>
      <c r="AU178" s="63" t="str">
        <f>IF(Deník!$D178&lt;&gt;"",IF(AND(Deník!$D178&gt;=AU$2,Deník!$D178&lt;=AU$3),IF(AND(Deník!$R178&gt;=0,Deník!$R178&lt;=1),"BE",Deník!$R178),""),"")</f>
        <v/>
      </c>
      <c r="AV178" s="63" t="str">
        <f>IF(Deník!$D178&lt;&gt;"",IF(AND(Deník!$D178&gt;=AV$2,Deník!$D178&lt;=AV$3),IF(AND(Deník!$R178&gt;=0,Deník!$R178&lt;=1),"BE",Deník!$R178),""),"")</f>
        <v/>
      </c>
      <c r="AW178" s="63" t="str">
        <f>IF(Deník!$D178&lt;&gt;"",IF(AND(Deník!$D178&gt;=AW$2,Deník!$D178&lt;=AW$3),IF(AND(Deník!$R178&gt;=0,Deník!$R178&lt;=1),"BE",Deník!$R178),""),"")</f>
        <v/>
      </c>
      <c r="AX178" s="63" t="str">
        <f>IF(Deník!$D178&lt;&gt;"",IF(AND(Deník!$D178&gt;=AX$2,Deník!$D178&lt;=AX$3),IF(AND(Deník!$R178&gt;=0,Deník!$R178&lt;=1),"BE",Deník!$R178),""),"")</f>
        <v/>
      </c>
      <c r="AY178" s="63" t="str">
        <f>IF(Deník!$D178&lt;&gt;"",IF(AND(Deník!$D178&gt;=AY$2,Deník!$D178&lt;=AY$3),IF(AND(Deník!$R178&gt;=0,Deník!$R178&lt;=1),"BE",Deník!$R178),""),"")</f>
        <v/>
      </c>
      <c r="AZ178" s="63" t="str">
        <f>IF(Deník!$D178&lt;&gt;"",IF(AND(Deník!$D178&gt;=AZ$2,Deník!$D178&lt;=AZ$3),IF(AND(Deník!$R178&gt;=0,Deník!$R178&lt;=1),"BE",Deník!$R178),""),"")</f>
        <v/>
      </c>
      <c r="BA178" s="63" t="str">
        <f>IF(Deník!$D178&lt;&gt;"",IF(AND(Deník!$D178&gt;=BA$2,Deník!$D178&lt;=BA$3),IF(AND(Deník!$R178&gt;=0,Deník!$R178&lt;=1),"BE",Deník!$R178),""),"")</f>
        <v/>
      </c>
      <c r="BB178" s="63" t="str">
        <f>IF(Deník!$D178&lt;&gt;"",IF(AND(Deník!$D178&gt;=BB$2,Deník!$D178&lt;=BB$3),IF(AND(Deník!$R178&gt;=0,Deník!$R178&lt;=1),"BE",Deník!$R178),""),"")</f>
        <v/>
      </c>
      <c r="BC178" s="71" t="str">
        <f>IF(Deník!$D178&lt;&gt;"",IF(AND(Deník!$D178&gt;=BC$2,Deník!$D178&lt;=BC$3),IF(AND(Deník!$R178&gt;=0,Deník!$R178&lt;=1),"BE",Deník!$R178),""),"")</f>
        <v/>
      </c>
      <c r="BD178" s="20" t="str">
        <f>IF(Deník!$J179="S",(Deník!$M179-Deník!$K179),IF(Deník!$J179="L",(Deník!$K179-Deník!$M179),""))</f>
        <v/>
      </c>
      <c r="BE178" s="20" t="str">
        <f>IF(Deník!$J179="S",(Deník!$K179-Deník!$O179),IF(Deník!$J179="L",(Deník!$O179-Deník!$K179),""))</f>
        <v/>
      </c>
      <c r="BF178" s="20" t="str">
        <f>IF(Deník!$J179="S",(Deník!$K179-Deník!$L179),IF(Deník!$J179="L",(Deník!$L179-Deník!$K179),""))</f>
        <v/>
      </c>
      <c r="BG178" s="20" t="str">
        <f>IF(Deník!$J179="S",(Deník!$K179-Deník!$S179),IF(Deník!$J179="L",(Deník!$S179-Deník!$K179),""))</f>
        <v/>
      </c>
      <c r="BH178" s="20" t="str">
        <f>IF(Deník!$J179="S",(Deník!$K179-Deník!$U179),IF(Deník!$J179="L",(Deník!$U179-Deník!$K179),""))</f>
        <v/>
      </c>
      <c r="BI178" s="20" t="str">
        <f>IF(Deník!$R178&gt;1,Deník!$R178,"")</f>
        <v/>
      </c>
      <c r="BJ178" s="20" t="str">
        <f>IF(Deník!$R178&lt;0,Deník!$R178,"")</f>
        <v/>
      </c>
      <c r="BK178" s="17"/>
      <c r="BM178" s="233" t="str">
        <f>IF(Deník!$R178&lt;&gt;"",IF(Deník!$Y178=Statistika!$F$78,IF(AND(Deník!$R178&gt;=0,Deník!$R178&lt;=1),"BE",Deník!$R178),""),"")</f>
        <v/>
      </c>
      <c r="BN178" s="233" t="str">
        <f>IF(Deník!$R178&lt;&gt;"",IF(Deník!$Y178=Statistika!$F$79,IF(AND(Deník!$R178&gt;=0,Deník!$R178&lt;=1),"BE",Deník!$R178),""),"")</f>
        <v/>
      </c>
      <c r="BO178" s="233" t="str">
        <f>IF(Deník!$R178&lt;&gt;"",IF(Deník!$Y178=Statistika!$F$80,IF(AND(Deník!$R178&gt;=0,Deník!$R178&lt;=1),"BE",Deník!$R178),""),"")</f>
        <v/>
      </c>
      <c r="BP178" s="233" t="str">
        <f>IF(Deník!$R178&lt;&gt;"",IF(Deník!$Y178=Statistika!$F$81,IF(AND(Deník!$R178&gt;=0,Deník!$R178&lt;=1),"BE",Deník!$R178),""),"")</f>
        <v/>
      </c>
      <c r="BQ178" s="233" t="str">
        <f>IF(Deník!$R178&lt;&gt;"",IF(Deník!$Y178=Statistika!$F$82,IF(AND(Deník!$R178&gt;=0,Deník!$R178&lt;=1),"BE",Deník!$R178),""),"")</f>
        <v/>
      </c>
      <c r="BR178" s="233" t="str">
        <f>IF(Deník!$R178&lt;&gt;"",IF(Deník!$Y178=Statistika!$F$83,IF(AND(Deník!$R178&gt;=0,Deník!$R178&lt;=1),"BE",Deník!$R178),""),"")</f>
        <v/>
      </c>
      <c r="BS178" s="233" t="str">
        <f>IF(Deník!$R178&lt;&gt;"",IF(Deník!$Y178=Statistika!$F$84,IF(AND(Deník!$R178&gt;=0,Deník!$R178&lt;=1),"BE",Deník!$R178),""),"")</f>
        <v/>
      </c>
      <c r="BT178" s="233" t="str">
        <f>IF(Deník!$R178&lt;&gt;"",IF(Deník!$Y178=Statistika!$F$85,IF(AND(Deník!$R178&gt;=0,Deník!$R178&lt;=1),"BE",Deník!$R178),""),"")</f>
        <v/>
      </c>
      <c r="BU178" s="233" t="str">
        <f>IF(Deník!$R178&lt;&gt;"",IF(Deník!$Y178=Statistika!$F$86,IF(AND(Deník!$R178&gt;=0,Deník!$R178&lt;=1),"BE",Deník!$R178),""),"")</f>
        <v/>
      </c>
      <c r="BV178" s="233" t="str">
        <f>IF(Deník!$R178&lt;&gt;"",IF(Deník!$Y178=Statistika!$F$87,IF(AND(Deník!$R178&gt;=0,Deník!$R178&lt;=1),"BE",Deník!$R178),""),"")</f>
        <v/>
      </c>
      <c r="BW178" s="233" t="str">
        <f>IF(Deník!$R178&lt;&gt;"",IF(Deník!$Y178=Statistika!$F$88,IF(AND(Deník!$R178&gt;=0,Deník!$R178&lt;=1),"BE",Deník!$R178),""),"")</f>
        <v/>
      </c>
      <c r="BX178" s="233" t="str">
        <f>IF(Deník!$R178&lt;&gt;"",IF(Deník!$Y178=Statistika!$F$89,IF(AND(Deník!$R178&gt;=0,Deník!$R178&lt;=1),"BE",Deník!$R178),""),"")</f>
        <v/>
      </c>
      <c r="BY178" s="233" t="str">
        <f>IF(Deník!$R178&lt;&gt;"",IF(Deník!$Y178=Statistika!$F$90,IF(AND(Deník!$R178&gt;=0,Deník!$R178&lt;=1),"BE",Deník!$R178),""),"")</f>
        <v/>
      </c>
      <c r="BZ178" s="233" t="str">
        <f>IF(Deník!$R178&lt;&gt;"",IF(Deník!$Y178=Statistika!$F$91,IF(AND(Deník!$R178&gt;=0,Deník!$R178&lt;=1),"BE",Deník!$R178),""),"")</f>
        <v/>
      </c>
      <c r="CA178" s="233"/>
      <c r="CB178" s="233" t="str">
        <f>IF(Deník!$R178&lt;&gt;"",IF(Deník!$AB178="SL",IF(AND(Deník!$R178&gt;=0,Deník!$R178&lt;=1),"BE",Deník!$R178),""),"")</f>
        <v/>
      </c>
      <c r="CC178" s="233" t="str">
        <f>IF(Deník!$R178&lt;&gt;"",IF(Deník!$AB178="BE10",IF(AND(Deník!$R178&gt;=0,Deník!$R178&lt;=1),"BE",Deník!$R178),""),"")</f>
        <v/>
      </c>
      <c r="CD178" s="233" t="str">
        <f>IF(Deník!$R178&lt;&gt;"",IF(Deník!$AB178="BE15",IF(AND(Deník!$R178&gt;=0,Deník!$R178&lt;=1),"BE",Deník!$R178),""),"")</f>
        <v/>
      </c>
      <c r="CE178" s="233" t="str">
        <f>IF(Deník!$R178&lt;&gt;"",IF(Deník!$AB178="BE20",IF(AND(Deník!$R178&gt;=0,Deník!$R178&lt;=1),"BE",Deník!$R178),""),"")</f>
        <v/>
      </c>
      <c r="CF178" s="233" t="str">
        <f>IF(Deník!$R178&lt;&gt;"",IF(Deník!$AB178="TP1",IF(AND(Deník!$R178&gt;=0,Deník!$R178&lt;=1),"BE",Deník!$R178),""),"")</f>
        <v/>
      </c>
      <c r="CG178" s="233" t="str">
        <f>IF(Deník!$R178&lt;&gt;"",IF(Deník!$AB178="TP2",IF(AND(Deník!$R178&gt;=0,Deník!$R178&lt;=1),"BE",Deník!$R178),""),"")</f>
        <v/>
      </c>
      <c r="CH178" s="233" t="str">
        <f>IF(Deník!$R178&lt;&gt;"",IF(Deník!$AB178="TP3",IF(AND(Deník!$R178&gt;=0,Deník!$R178&lt;=1),"BE",Deník!$R178),""),"")</f>
        <v/>
      </c>
      <c r="CI178" s="233" t="str">
        <f>IF(Deník!$R178&lt;&gt;"",IF(Deník!$AB178="Trailing SL",IF(AND(Deník!$R178&gt;=0,Deník!$R178&lt;=1),"BE",Deník!$R178),""),"")</f>
        <v/>
      </c>
      <c r="CJ178" s="233" t="str">
        <f>IF(Deník!$R178&lt;&gt;"",IF(Deník!$AB178="Manual",IF(AND(Deník!$R178&gt;=0,Deník!$R178&lt;=1),"BE",Deník!$R178),""),"")</f>
        <v/>
      </c>
      <c r="CK178" s="233"/>
      <c r="CL178" s="233" t="str">
        <f>IF(Deník!$R178&lt;0,IF(Deník!$AC178=Statistika!$F$117,Deník!$R178,""),"")</f>
        <v/>
      </c>
      <c r="CM178" s="233" t="str">
        <f>IF(Deník!$R178&lt;0,IF(Deník!$AC178=Statistika!$F$118,Deník!$R178,""),"")</f>
        <v/>
      </c>
      <c r="CN178" s="233" t="str">
        <f>IF(Deník!$R178&lt;0,IF(Deník!$AC178=Statistika!$F$119,Deník!$R178,""),"")</f>
        <v/>
      </c>
      <c r="CO178" s="233" t="str">
        <f>IF(Deník!$R178&lt;0,IF(Deník!$AC178=Statistika!$F$120,Deník!$R178,""),"")</f>
        <v/>
      </c>
      <c r="CP178" s="233" t="str">
        <f>IF(Deník!$R178&lt;0,IF(Deník!$AC178=Statistika!$F$121,Deník!$R178,""),"")</f>
        <v/>
      </c>
      <c r="CQ178" s="233" t="str">
        <f>IF(Deník!$R178&lt;0,IF(Deník!$AC178=Statistika!$F$122,Deník!$R178,""),"")</f>
        <v/>
      </c>
      <c r="CR178" s="233" t="str">
        <f>IF(Deník!$R178&lt;0,IF(Deník!$AC178=Statistika!$F$123,Deník!$R178,""),"")</f>
        <v/>
      </c>
      <c r="CS178" s="233" t="str">
        <f>IF(Deník!$R178&lt;0,IF(Deník!$AC178=Statistika!$F$124,Deník!$R178,""),"")</f>
        <v/>
      </c>
      <c r="CT178" s="233" t="str">
        <f>IF(Deník!$R178&lt;0,IF(Deník!$AC178=Statistika!$F$125,Deník!$R178,""),"")</f>
        <v/>
      </c>
      <c r="CU178" s="233"/>
      <c r="CV178" s="233" t="str">
        <f>IF(Deník!$R178&lt;0,IF(Deník!$AD178=$CV$2,Deník!$R178,""),"")</f>
        <v/>
      </c>
      <c r="CW178" s="233" t="str">
        <f>IF(Deník!$R178&lt;0,IF(Deník!$AD178=$CW$2,Deník!$R178,""),"")</f>
        <v/>
      </c>
      <c r="CX178" s="233" t="str">
        <f>IF(Deník!$R178&lt;0,IF(Deník!$AD178=$CX$2,Deník!$R178,""),"")</f>
        <v/>
      </c>
      <c r="CY178" s="233" t="str">
        <f>IF(Deník!$R178&lt;0,IF(Deník!$AD178=$CY$2,Deník!$R178,""),"")</f>
        <v/>
      </c>
      <c r="CZ178" s="233" t="str">
        <f>IF(Deník!$R178&lt;0,IF(Deník!$AD178=$CZ$2,Deník!$R178,""),"")</f>
        <v/>
      </c>
      <c r="DL178" s="221">
        <f t="shared" si="10"/>
        <v>93847.029999999984</v>
      </c>
      <c r="DM178" s="220">
        <f t="shared" si="9"/>
        <v>-6.1529700000000132E-2</v>
      </c>
      <c r="DO178" s="50">
        <f>Deník!W179</f>
        <v>0</v>
      </c>
      <c r="DP178" s="102" t="str">
        <f>IF(AND(Deník!W179&gt;0),1,"")</f>
        <v/>
      </c>
      <c r="DQ178" s="102">
        <f>IF(AND(Deník!W179&lt;=0),1,"")</f>
        <v>1</v>
      </c>
      <c r="DR178" s="227"/>
      <c r="DS178" s="228"/>
      <c r="DT178" s="85"/>
      <c r="DU178" s="54">
        <f>IF(MONTH(Deník!$C178)=DU$2,Deník!$W178,"")</f>
        <v>0</v>
      </c>
      <c r="DV178" s="222" t="str">
        <f>IF(MONTH(Deník!$C178)=DV$2,Deník!$W178,"")</f>
        <v/>
      </c>
      <c r="DW178" s="222" t="str">
        <f>IF(MONTH(Deník!$C178)=DW$2,Deník!$W178,"")</f>
        <v/>
      </c>
      <c r="DX178" s="222" t="str">
        <f>IF(MONTH(Deník!$C178)=DX$2,Deník!$W178,"")</f>
        <v/>
      </c>
      <c r="DY178" s="222" t="str">
        <f>IF(MONTH(Deník!$C178)=DY$2,Deník!$W178,"")</f>
        <v/>
      </c>
      <c r="DZ178" s="222" t="str">
        <f>IF(MONTH(Deník!$C178)=DZ$2,Deník!$W178,"")</f>
        <v/>
      </c>
      <c r="EA178" s="222" t="str">
        <f>IF(MONTH(Deník!$C178)=EA$2,Deník!$W178,"")</f>
        <v/>
      </c>
      <c r="EB178" s="222" t="str">
        <f>IF(MONTH(Deník!$C178)=EB$2,Deník!$W178,"")</f>
        <v/>
      </c>
      <c r="EC178" s="222" t="str">
        <f>IF(MONTH(Deník!$C178)=EC$2,Deník!$W178,"")</f>
        <v/>
      </c>
      <c r="ED178" s="222" t="str">
        <f>IF(MONTH(Deník!$C178)=ED$2,Deník!$W178,"")</f>
        <v/>
      </c>
      <c r="EE178" s="222" t="str">
        <f>IF(MONTH(Deník!$C178)=EE$2,Deník!$W178,"")</f>
        <v/>
      </c>
      <c r="EF178" s="222" t="str">
        <f>IF(MONTH(Deník!$C178)=EF$2,Deník!$W178,"")</f>
        <v/>
      </c>
      <c r="EI178" s="600" t="str">
        <f>IF(Deník!$W178&lt;&gt;"",IF(Deník!$B178=Statistika!$F$63,Deník!$W178,""),"")</f>
        <v/>
      </c>
      <c r="EJ178" s="13" t="str">
        <f>IF(Deník!$W178&lt;&gt;"",IF(Deník!$B178=Statistika!$F$64,Deník!$W178,""),"")</f>
        <v/>
      </c>
      <c r="EK178" s="13" t="str">
        <f>IF(Deník!$W178&lt;&gt;"",IF(Deník!$B178=Statistika!$F$65,Deník!$W178,""),"")</f>
        <v/>
      </c>
      <c r="EL178" s="13" t="str">
        <f>IF(Deník!$W178&lt;&gt;"",IF(Deník!$B178=Statistika!$F$66,Deník!$W178,""),"")</f>
        <v/>
      </c>
      <c r="EM178" s="13" t="str">
        <f>IF(Deník!$W178&lt;&gt;"",IF(Deník!$B178=Statistika!$F$67,Deník!$W178,""),"")</f>
        <v/>
      </c>
      <c r="EN178" s="13" t="str">
        <f>IF(Deník!$W178&lt;&gt;"",IF(Deník!$B178=Statistika!$F$68,Deník!$W178,""),"")</f>
        <v/>
      </c>
      <c r="EO178" s="13" t="str">
        <f>IF(Deník!$W178&lt;&gt;"",IF(Deník!$B178=Statistika!$F$69,Deník!$W178,""),"")</f>
        <v/>
      </c>
      <c r="EP178" s="601" t="str">
        <f>IF(Deník!$W178&lt;&gt;"",IF(Deník!$B178=Statistika!$F$70,Deník!$W178,""),"")</f>
        <v/>
      </c>
      <c r="EQ178" s="90"/>
      <c r="ER178" s="63" t="str">
        <f>IF(Deník!$W178&lt;&gt;"",IF(Deník!$J178="L",Deník!$W178,""),"")</f>
        <v/>
      </c>
      <c r="ES178" s="13" t="str">
        <f>IF(Deník!$W178&lt;&gt;"",IF(Deník!$J178="S",Deník!$W178,""),"")</f>
        <v/>
      </c>
      <c r="ET178" s="95"/>
      <c r="EU178" s="88"/>
      <c r="EV178" s="63" t="str">
        <f>IF(WEEKDAY(Deník!$C178,2)=1,Deník!$W178,"")</f>
        <v/>
      </c>
      <c r="EW178" s="13" t="str">
        <f>IF(WEEKDAY(Deník!$C178,2)=2,Deník!$W178,"")</f>
        <v/>
      </c>
      <c r="EX178" s="13" t="str">
        <f>IF(WEEKDAY(Deník!$C178,2)=3,Deník!$W178,"")</f>
        <v/>
      </c>
      <c r="EY178" s="13" t="str">
        <f>IF(WEEKDAY(Deník!$C178,2)=4,Deník!$W178,"")</f>
        <v/>
      </c>
      <c r="EZ178" s="60" t="str">
        <f>IF(WEEKDAY(Deník!$C178,2)=5,Deník!$W178,"")</f>
        <v/>
      </c>
      <c r="FA178" s="99"/>
      <c r="FB178" s="100">
        <f>Deník!D178</f>
        <v>0</v>
      </c>
      <c r="FC178" s="63">
        <f>IF($FB178&lt;&gt;"",IF(AND($FB178&gt;=FC$2,$FB178&lt;=FC$3),Deník!$W178,""))</f>
        <v>0</v>
      </c>
      <c r="FD178" s="63" t="str">
        <f>IF($FB178&lt;&gt;"",IF(AND($FB178&gt;=FD$2,$FB178&lt;=FD$3),Deník!$W178,""))</f>
        <v/>
      </c>
      <c r="FE178" s="63" t="str">
        <f>IF($FB178&lt;&gt;"",IF(AND($FB178&gt;=FE$2,$FB178&lt;=FE$3),Deník!$W178,""))</f>
        <v/>
      </c>
      <c r="FF178" s="63" t="str">
        <f>IF($FB178&lt;&gt;"",IF(AND($FB178&gt;=FF$2,$FB178&lt;=FF$3),Deník!$W178,""))</f>
        <v/>
      </c>
      <c r="FG178" s="63" t="str">
        <f>IF($FB178&lt;&gt;"",IF(AND($FB178&gt;=FG$2,$FB178&lt;=FG$3),Deník!$W178,""))</f>
        <v/>
      </c>
      <c r="FH178" s="63" t="str">
        <f>IF($FB178&lt;&gt;"",IF(AND($FB178&gt;=FH$2,$FB178&lt;=FH$3),Deník!$W178,""))</f>
        <v/>
      </c>
      <c r="FI178" s="63" t="str">
        <f>IF($FB178&lt;&gt;"",IF(AND($FB178&gt;=FI$2,$FB178&lt;=FI$3),Deník!$W178,""))</f>
        <v/>
      </c>
      <c r="FJ178" s="63" t="str">
        <f>IF($FB178&lt;&gt;"",IF(AND($FB178&gt;=FJ$2,$FB178&lt;=FJ$3),Deník!$W178,""))</f>
        <v/>
      </c>
      <c r="FK178" s="63" t="str">
        <f>IF($FB178&lt;&gt;"",IF(AND($FB178&gt;=FK$2,$FB178&lt;=FK$3),Deník!$W178,""))</f>
        <v/>
      </c>
      <c r="FL178" s="63" t="str">
        <f>IF($FB178&lt;&gt;"",IF(AND($FB178&gt;=FL$2,$FB178&lt;=FL$3),Deník!$W178,""))</f>
        <v/>
      </c>
      <c r="FM178" s="63" t="str">
        <f>IF($FB178&lt;&gt;"",IF(AND($FB178&gt;=FM$2,$FB178&lt;=FM$3),Deník!$W178,""))</f>
        <v/>
      </c>
      <c r="FN178" s="13"/>
      <c r="FO178" s="20" t="str">
        <f>IF(Deník!$W178&gt;1,Deník!$W178,"")</f>
        <v/>
      </c>
      <c r="FP178" s="20" t="str">
        <f>IF(Deník!$W178&lt;0,Deník!$W178,"")</f>
        <v/>
      </c>
      <c r="FQ178" s="17"/>
      <c r="FS178" s="233"/>
      <c r="FT178" s="233" t="str">
        <f>IF(Deník!$W178&lt;&gt;"",IF(Deník!$Y178=Statistika!$F$78,Deník!$W178,""),"")</f>
        <v/>
      </c>
      <c r="FU178" s="233" t="str">
        <f>IF(Deník!$W178&lt;&gt;"",IF(Deník!$Y178=Statistika!$F$79,Deník!$W178,""),"")</f>
        <v/>
      </c>
      <c r="FV178" s="233" t="str">
        <f>IF(Deník!$W178&lt;&gt;"",IF(Deník!$Y178=Statistika!$F$80,Deník!$W178,""),"")</f>
        <v/>
      </c>
      <c r="FW178" s="233" t="str">
        <f>IF(Deník!$W178&lt;&gt;"",IF(Deník!$Y178=Statistika!$F$81,Deník!$W178,""),"")</f>
        <v/>
      </c>
      <c r="FX178" s="233" t="str">
        <f>IF(Deník!$W178&lt;&gt;"",IF(Deník!$Y178=Statistika!$F$82,Deník!$W178,""),"")</f>
        <v/>
      </c>
      <c r="FY178" s="233" t="str">
        <f>IF(Deník!$W178&lt;&gt;"",IF(Deník!$Y178=Statistika!$F$83,Deník!$W178,""),"")</f>
        <v/>
      </c>
      <c r="FZ178" s="233" t="str">
        <f>IF(Deník!$W178&lt;&gt;"",IF(Deník!$Y178=Statistika!$F$84,Deník!$W178,""),"")</f>
        <v/>
      </c>
      <c r="GA178" s="233" t="str">
        <f>IF(Deník!$W178&lt;&gt;"",IF(Deník!$Y178=Statistika!$F$85,Deník!$W178,""),"")</f>
        <v/>
      </c>
      <c r="GB178" s="233" t="str">
        <f>IF(Deník!$W178&lt;&gt;"",IF(Deník!$Y178=Statistika!$F$86,Deník!$W178,""),"")</f>
        <v/>
      </c>
      <c r="GC178" s="233" t="str">
        <f>IF(Deník!$W178&lt;&gt;"",IF(Deník!$Y178=Statistika!$F$87,Deník!$W178,""),"")</f>
        <v/>
      </c>
      <c r="GD178" s="233" t="str">
        <f>IF(Deník!$W178&lt;&gt;"",IF(Deník!$Y178=Statistika!$F$88,Deník!$W178,""),"")</f>
        <v/>
      </c>
      <c r="GE178" s="233" t="str">
        <f>IF(Deník!$W178&lt;&gt;"",IF(Deník!$Y178=Statistika!$F$89,Deník!$W178,""),"")</f>
        <v/>
      </c>
      <c r="GF178" s="233" t="str">
        <f>IF(Deník!$W178&lt;&gt;"",IF(Deník!$Y178=Statistika!$F$90,Deník!$W178,""),"")</f>
        <v/>
      </c>
      <c r="GG178" s="233" t="str">
        <f>IF(Deník!$W178&lt;&gt;"",IF(Deník!$Y178=Statistika!$F$91,Deník!$W178,""),"")</f>
        <v/>
      </c>
      <c r="GH178" s="233"/>
      <c r="GI178" s="233" t="str">
        <f>IF(Deník!$W178&lt;&gt;"",IF(Deník!$AB178=Statistika!$L$100,Deník!$W178,""),"")</f>
        <v/>
      </c>
      <c r="GJ178" s="233" t="str">
        <f>IF(Deník!$W178&lt;&gt;"",IF(Deník!$AB178=Statistika!$L$101,Deník!$W178,""),"")</f>
        <v/>
      </c>
      <c r="GK178" s="233" t="str">
        <f>IF(Deník!$W178&lt;&gt;"",IF(Deník!$AB178=Statistika!$L$102,Deník!$W178,""),"")</f>
        <v/>
      </c>
      <c r="GL178" s="233" t="str">
        <f>IF(Deník!$W178&lt;&gt;"",IF(Deník!$AB178=Statistika!$L$103,Deník!$W178,""),"")</f>
        <v/>
      </c>
      <c r="GM178" s="233" t="str">
        <f>IF(Deník!$W178&lt;&gt;"",IF(Deník!$AB178=Statistika!$L$104,Deník!$W178,""),"")</f>
        <v/>
      </c>
      <c r="GN178" s="233" t="str">
        <f>IF(Deník!$W178&lt;&gt;"",IF(Deník!$AB178=Statistika!$L$105,Deník!$W178,""),"")</f>
        <v/>
      </c>
      <c r="GO178" s="233" t="str">
        <f>IF(Deník!$W178&lt;&gt;"",IF(Deník!$AB178=Statistika!$L$106,Deník!$W178,""),"")</f>
        <v/>
      </c>
      <c r="GP178" s="233" t="str">
        <f>IF(Deník!$W178&lt;&gt;"",IF(Deník!$AB178=Statistika!$L$107,Deník!$W178,""),"")</f>
        <v/>
      </c>
      <c r="GQ178" s="233" t="str">
        <f>IF(Deník!$W178&lt;&gt;"",IF(Deník!$AB178=Statistika!$L$108,Deník!$W178,""),"")</f>
        <v/>
      </c>
      <c r="GS178" s="233" t="str">
        <f>IF(Deník!$W178&lt;0,IF(Deník!$AC178=Statistika!$F$117,Deník!$W178,""),"")</f>
        <v/>
      </c>
      <c r="GT178" s="233" t="str">
        <f>IF(Deník!$W178&lt;0,IF(Deník!$AC178=Statistika!$F$118,Deník!$W178,""),"")</f>
        <v/>
      </c>
      <c r="GU178" s="233" t="str">
        <f>IF(Deník!$W178&lt;0,IF(Deník!$AC178=Statistika!$F$119,Deník!$W178,""),"")</f>
        <v/>
      </c>
      <c r="GV178" s="233" t="str">
        <f>IF(Deník!$W178&lt;0,IF(Deník!$AC178=Statistika!$F$120,Deník!$W178,""),"")</f>
        <v/>
      </c>
      <c r="GW178" s="233" t="str">
        <f>IF(Deník!$W178&lt;0,IF(Deník!$AC178=Statistika!$F$121,Deník!$W178,""),"")</f>
        <v/>
      </c>
      <c r="GX178" s="233" t="str">
        <f>IF(Deník!$W178&lt;0,IF(Deník!$AC178=Statistika!$F$122,Deník!$W178,""),"")</f>
        <v/>
      </c>
      <c r="GY178" s="233" t="str">
        <f>IF(Deník!$W178&lt;0,IF(Deník!$AC178=Statistika!$F$123,Deník!$W178,""),"")</f>
        <v/>
      </c>
      <c r="GZ178" s="233" t="str">
        <f>IF(Deník!$W178&lt;0,IF(Deník!$AC178=Statistika!$F$124,Deník!$W178,""),"")</f>
        <v/>
      </c>
      <c r="HA178" s="233" t="str">
        <f>IF(Deník!$W178&lt;0,IF(Deník!$AC178=Statistika!$F$125,Deník!$W178,""),"")</f>
        <v/>
      </c>
      <c r="HC178" s="233" t="str">
        <f>IF(Deník!$W178&lt;0,IF(Deník!$AD178=Statistika!$F$133,Deník!$W178,""),"")</f>
        <v/>
      </c>
      <c r="HD178" s="233" t="str">
        <f>IF(Deník!$W178&lt;0,IF(Deník!$AD178=Statistika!$F$134,Deník!$W178,""),"")</f>
        <v/>
      </c>
      <c r="HE178" s="233" t="str">
        <f>IF(Deník!$W178&lt;0,IF(Deník!$AD178=Statistika!$F$135,Deník!$W178,""),"")</f>
        <v/>
      </c>
      <c r="HF178" s="233" t="str">
        <f>IF(Deník!$W178&lt;0,IF(Deník!$AD178=Statistika!$F$136,Deník!$W178,""),"")</f>
        <v/>
      </c>
      <c r="HG178" s="233" t="str">
        <f>IF(Deník!$W178&lt;0,IF(Deník!$AD178=Statistika!$F$137,Deník!$W178,""),"")</f>
        <v/>
      </c>
      <c r="ID178" s="8">
        <f>Tabulka4[[#This Row],[Sloupec3]]</f>
        <v>0</v>
      </c>
      <c r="IE178" s="17" t="str">
        <f>IF(AND([1]Deník!$C178&gt;='[1]Měsíční shrnutí'!$D$1,[1]Deník!$C178&lt;='[1]Měsíční shrnutí'!$F$1),[1]Deník!$X178,"")</f>
        <v/>
      </c>
    </row>
    <row r="179" spans="1:239">
      <c r="A179" s="8">
        <f>Deník!C180</f>
        <v>0</v>
      </c>
      <c r="B179" s="50" t="str">
        <f>Deník!R180</f>
        <v/>
      </c>
      <c r="C179" s="102" t="str">
        <f>IF(AND(Deník!R180&gt;1,Deník!R180&lt;&gt;""),1,"")</f>
        <v/>
      </c>
      <c r="D179" s="102" t="str">
        <f>IF(AND(Deník!R180&lt;=0,Deník!R180&lt;&gt;""),1,"")</f>
        <v/>
      </c>
      <c r="E179" s="103" t="str">
        <f>IF(AND(Deník!R180&gt;=0,Deník!R180&lt;=1),1,"")</f>
        <v/>
      </c>
      <c r="F179" s="79" t="str">
        <f>IF(Deník!R180&lt;&gt;"",Deník!R180+F178,"")</f>
        <v/>
      </c>
      <c r="G179" s="85"/>
      <c r="H179" s="54" t="str">
        <f>IF(MONTH(Deník!$C179)=H$2,IF(AND(Deník!$R179&gt;=0,Deník!$R179&lt;=1),"BE",Deník!$R179),"")</f>
        <v/>
      </c>
      <c r="I179" s="11" t="str">
        <f>IF(MONTH(Deník!$C179)=I$2,IF(AND(Deník!$R179&gt;=0,Deník!$R179&lt;=1),"BE",Deník!$R179),"")</f>
        <v/>
      </c>
      <c r="J179" s="11" t="str">
        <f>IF(MONTH(Deník!$C179)=J$2,IF(AND(Deník!$R179&gt;=0,Deník!$R179&lt;=1),"BE",Deník!$R179),"")</f>
        <v/>
      </c>
      <c r="K179" s="11" t="str">
        <f>IF(MONTH(Deník!$C179)=K$2,IF(AND(Deník!$R179&gt;=0,Deník!$R179&lt;=1),"BE",Deník!$R179),"")</f>
        <v/>
      </c>
      <c r="L179" s="11" t="str">
        <f>IF(MONTH(Deník!$C179)=L$2,IF(AND(Deník!$R179&gt;=0,Deník!$R179&lt;=1),"BE",Deník!$R179),"")</f>
        <v/>
      </c>
      <c r="M179" s="11" t="str">
        <f>IF(MONTH(Deník!$C179)=M$2,IF(AND(Deník!$R179&gt;=0,Deník!$R179&lt;=1),"BE",Deník!$R179),"")</f>
        <v/>
      </c>
      <c r="N179" s="11" t="str">
        <f>IF(MONTH(Deník!$C179)=N$2,IF(AND(Deník!$R179&gt;=0,Deník!$R179&lt;=1),"BE",Deník!$R179),"")</f>
        <v/>
      </c>
      <c r="O179" s="11" t="str">
        <f>IF(MONTH(Deník!$C179)=O$2,IF(AND(Deník!$R179&gt;=0,Deník!$R179&lt;=1),"BE",Deník!$R179),"")</f>
        <v/>
      </c>
      <c r="P179" s="11" t="str">
        <f>IF(MONTH(Deník!$C179)=P$2,IF(AND(Deník!$R179&gt;=0,Deník!$R179&lt;=1),"BE",Deník!$R179),"")</f>
        <v/>
      </c>
      <c r="Q179" s="11" t="str">
        <f>IF(MONTH(Deník!$C179)=Q$2,IF(AND(Deník!$R179&gt;=0,Deník!$R179&lt;=1),"BE",Deník!$R179),"")</f>
        <v/>
      </c>
      <c r="R179" s="11" t="str">
        <f>IF(MONTH(Deník!$C179)=R$2,IF(AND(Deník!$R179&gt;=0,Deník!$R179&lt;=1),"BE",Deník!$R179),"")</f>
        <v/>
      </c>
      <c r="S179" s="57" t="str">
        <f>IF(MONTH(Deník!$C179)=S$2,IF(AND(Deník!$R179&gt;=0,Deník!$R179&lt;=1),"BE",Deník!$R179),"")</f>
        <v/>
      </c>
      <c r="U179" s="12"/>
      <c r="V179" s="12"/>
      <c r="X179" s="600" t="str">
        <f>IF(Deník!$R179&lt;&gt;"",IF(Deník!$B179=Statistika!$F$63,IF(AND(Deník!$R179&gt;=0,Deník!$R179&lt;=1),"BE",Deník!$R179),""),"")</f>
        <v/>
      </c>
      <c r="Y179" s="13" t="str">
        <f>IF(Deník!$R179&lt;&gt;"",IF(Deník!$B179=Statistika!$F$64,IF(AND(Deník!$R179&gt;=0,Deník!$R179&lt;=1),"BE",Deník!$R179),""),"")</f>
        <v/>
      </c>
      <c r="Z179" s="13" t="str">
        <f>IF(Deník!$R179&lt;&gt;"",IF(Deník!$B179=Statistika!$F$65,IF(AND(Deník!$R179&gt;=0,Deník!$R179&lt;=1),"BE",Deník!$R179),""),"")</f>
        <v/>
      </c>
      <c r="AA179" s="13" t="str">
        <f>IF(Deník!$R179&lt;&gt;"",IF(Deník!$B179=Statistika!$F$66,IF(AND(Deník!$R179&gt;=0,Deník!$R179&lt;=1),"BE",Deník!$R179),""),"")</f>
        <v/>
      </c>
      <c r="AB179" s="13" t="str">
        <f>IF(Deník!$R179&lt;&gt;"",IF(Deník!$B179=Statistika!$F$67,IF(AND(Deník!$R179&gt;=0,Deník!$R179&lt;=1),"BE",Deník!$R179),""),"")</f>
        <v/>
      </c>
      <c r="AC179" s="13" t="str">
        <f>IF(Deník!$R179&lt;&gt;"",IF(Deník!$B179=Statistika!$F$68,IF(AND(Deník!$R179&gt;=0,Deník!$R179&lt;=1),"BE",Deník!$R179),""),"")</f>
        <v/>
      </c>
      <c r="AD179" s="13" t="str">
        <f>IF(Deník!$R179&lt;&gt;"",IF(Deník!$B179=Statistika!$F$69,IF(AND(Deník!$R179&gt;=0,Deník!$R179&lt;=1),"BE",Deník!$R179),""),"")</f>
        <v/>
      </c>
      <c r="AE179" s="601" t="str">
        <f>IF(Deník!$R179&lt;&gt;"",IF(Deník!$B179=Statistika!$F$70,IF(AND(Deník!$R179&gt;=0,Deník!$R179&lt;=1),"BE",Deník!$R179),""),"")</f>
        <v/>
      </c>
      <c r="AF179" s="90"/>
      <c r="AG179" s="63" t="str">
        <f>IF(Deník!$R179&lt;&gt;"",IF(Deník!$J179="L",IF(AND(Deník!$R179&gt;=0,Deník!$R179&lt;=1),"BE",Deník!$R179),""),"")</f>
        <v/>
      </c>
      <c r="AH179" s="13" t="str">
        <f>IF(Deník!$R179&lt;&gt;"",IF(Deník!$J179="S",IF(AND(Deník!$R179&gt;=0,Deník!$R179&lt;=1),"BE",Deník!$R179),""),"")</f>
        <v/>
      </c>
      <c r="AI179" s="95"/>
      <c r="AJ179" s="71" t="str">
        <f>IF(Deník!N180&lt;&gt;"",Deník!N180*-1,"")</f>
        <v/>
      </c>
      <c r="AK179" s="88"/>
      <c r="AL179" s="63" t="str">
        <f>IF(WEEKDAY(Deník!$C179,2)=1,IF(AND(Deník!$R179&gt;=0,Deník!$R179&lt;=1),"BE",Deník!$R179),"")</f>
        <v/>
      </c>
      <c r="AM179" s="13" t="str">
        <f>IF(WEEKDAY(Deník!$C179,2)=2,IF(AND(Deník!$R179&gt;=0,Deník!$R179&lt;=1),"BE",Deník!$R179),"")</f>
        <v/>
      </c>
      <c r="AN179" s="13" t="str">
        <f>IF(WEEKDAY(Deník!$C179,2)=3,IF(AND(Deník!$R179&gt;=0,Deník!$R179&lt;=1),"BE",Deník!$R179),"")</f>
        <v/>
      </c>
      <c r="AO179" s="13" t="str">
        <f>IF(WEEKDAY(Deník!$C179,2)=4,IF(AND(Deník!$R179&gt;=0,Deník!$R179&lt;=1),"BE",Deník!$R179),"")</f>
        <v/>
      </c>
      <c r="AP179" s="60" t="str">
        <f>IF(WEEKDAY(Deník!$C179,2)=5,IF(AND(Deník!$R179&gt;=0,Deník!$R179&lt;=1),"BE",Deník!$R179),"")</f>
        <v/>
      </c>
      <c r="AQ179" s="99"/>
      <c r="AR179" s="100">
        <f>Deník!D179</f>
        <v>0</v>
      </c>
      <c r="AS179" s="63" t="str">
        <f>IF(Deník!$D179&lt;&gt;"",IF(AND(Deník!$D179&gt;=AS$2,Deník!$D179&lt;=AS$3),IF(AND(Deník!$R179&gt;=0,Deník!$R179&lt;=1),"BE",Deník!$R179),""),"")</f>
        <v/>
      </c>
      <c r="AT179" s="63" t="str">
        <f>IF(Deník!$D179&lt;&gt;"",IF(AND(Deník!$D179&gt;=AT$2,Deník!$D179&lt;=AT$3),IF(AND(Deník!$R179&gt;=0,Deník!$R179&lt;=1),"BE",Deník!$R179),""),"")</f>
        <v/>
      </c>
      <c r="AU179" s="63" t="str">
        <f>IF(Deník!$D179&lt;&gt;"",IF(AND(Deník!$D179&gt;=AU$2,Deník!$D179&lt;=AU$3),IF(AND(Deník!$R179&gt;=0,Deník!$R179&lt;=1),"BE",Deník!$R179),""),"")</f>
        <v/>
      </c>
      <c r="AV179" s="63" t="str">
        <f>IF(Deník!$D179&lt;&gt;"",IF(AND(Deník!$D179&gt;=AV$2,Deník!$D179&lt;=AV$3),IF(AND(Deník!$R179&gt;=0,Deník!$R179&lt;=1),"BE",Deník!$R179),""),"")</f>
        <v/>
      </c>
      <c r="AW179" s="63" t="str">
        <f>IF(Deník!$D179&lt;&gt;"",IF(AND(Deník!$D179&gt;=AW$2,Deník!$D179&lt;=AW$3),IF(AND(Deník!$R179&gt;=0,Deník!$R179&lt;=1),"BE",Deník!$R179),""),"")</f>
        <v/>
      </c>
      <c r="AX179" s="63" t="str">
        <f>IF(Deník!$D179&lt;&gt;"",IF(AND(Deník!$D179&gt;=AX$2,Deník!$D179&lt;=AX$3),IF(AND(Deník!$R179&gt;=0,Deník!$R179&lt;=1),"BE",Deník!$R179),""),"")</f>
        <v/>
      </c>
      <c r="AY179" s="63" t="str">
        <f>IF(Deník!$D179&lt;&gt;"",IF(AND(Deník!$D179&gt;=AY$2,Deník!$D179&lt;=AY$3),IF(AND(Deník!$R179&gt;=0,Deník!$R179&lt;=1),"BE",Deník!$R179),""),"")</f>
        <v/>
      </c>
      <c r="AZ179" s="63" t="str">
        <f>IF(Deník!$D179&lt;&gt;"",IF(AND(Deník!$D179&gt;=AZ$2,Deník!$D179&lt;=AZ$3),IF(AND(Deník!$R179&gt;=0,Deník!$R179&lt;=1),"BE",Deník!$R179),""),"")</f>
        <v/>
      </c>
      <c r="BA179" s="63" t="str">
        <f>IF(Deník!$D179&lt;&gt;"",IF(AND(Deník!$D179&gt;=BA$2,Deník!$D179&lt;=BA$3),IF(AND(Deník!$R179&gt;=0,Deník!$R179&lt;=1),"BE",Deník!$R179),""),"")</f>
        <v/>
      </c>
      <c r="BB179" s="63" t="str">
        <f>IF(Deník!$D179&lt;&gt;"",IF(AND(Deník!$D179&gt;=BB$2,Deník!$D179&lt;=BB$3),IF(AND(Deník!$R179&gt;=0,Deník!$R179&lt;=1),"BE",Deník!$R179),""),"")</f>
        <v/>
      </c>
      <c r="BC179" s="71" t="str">
        <f>IF(Deník!$D179&lt;&gt;"",IF(AND(Deník!$D179&gt;=BC$2,Deník!$D179&lt;=BC$3),IF(AND(Deník!$R179&gt;=0,Deník!$R179&lt;=1),"BE",Deník!$R179),""),"")</f>
        <v/>
      </c>
      <c r="BD179" s="20" t="str">
        <f>IF(Deník!$J180="S",(Deník!$M180-Deník!$K180),IF(Deník!$J180="L",(Deník!$K180-Deník!$M180),""))</f>
        <v/>
      </c>
      <c r="BE179" s="20" t="str">
        <f>IF(Deník!$J180="S",(Deník!$K180-Deník!$O180),IF(Deník!$J180="L",(Deník!$O180-Deník!$K180),""))</f>
        <v/>
      </c>
      <c r="BF179" s="20" t="str">
        <f>IF(Deník!$J180="S",(Deník!$K180-Deník!$L180),IF(Deník!$J180="L",(Deník!$L180-Deník!$K180),""))</f>
        <v/>
      </c>
      <c r="BG179" s="20" t="str">
        <f>IF(Deník!$J180="S",(Deník!$K180-Deník!$S180),IF(Deník!$J180="L",(Deník!$S180-Deník!$K180),""))</f>
        <v/>
      </c>
      <c r="BH179" s="20" t="str">
        <f>IF(Deník!$J180="S",(Deník!$K180-Deník!$U180),IF(Deník!$J180="L",(Deník!$U180-Deník!$K180),""))</f>
        <v/>
      </c>
      <c r="BI179" s="20" t="str">
        <f>IF(Deník!$R179&gt;1,Deník!$R179,"")</f>
        <v/>
      </c>
      <c r="BJ179" s="20" t="str">
        <f>IF(Deník!$R179&lt;0,Deník!$R179,"")</f>
        <v/>
      </c>
      <c r="BK179" s="17"/>
      <c r="BM179" s="233" t="str">
        <f>IF(Deník!$R179&lt;&gt;"",IF(Deník!$Y179=Statistika!$F$78,IF(AND(Deník!$R179&gt;=0,Deník!$R179&lt;=1),"BE",Deník!$R179),""),"")</f>
        <v/>
      </c>
      <c r="BN179" s="233" t="str">
        <f>IF(Deník!$R179&lt;&gt;"",IF(Deník!$Y179=Statistika!$F$79,IF(AND(Deník!$R179&gt;=0,Deník!$R179&lt;=1),"BE",Deník!$R179),""),"")</f>
        <v/>
      </c>
      <c r="BO179" s="233" t="str">
        <f>IF(Deník!$R179&lt;&gt;"",IF(Deník!$Y179=Statistika!$F$80,IF(AND(Deník!$R179&gt;=0,Deník!$R179&lt;=1),"BE",Deník!$R179),""),"")</f>
        <v/>
      </c>
      <c r="BP179" s="233" t="str">
        <f>IF(Deník!$R179&lt;&gt;"",IF(Deník!$Y179=Statistika!$F$81,IF(AND(Deník!$R179&gt;=0,Deník!$R179&lt;=1),"BE",Deník!$R179),""),"")</f>
        <v/>
      </c>
      <c r="BQ179" s="233" t="str">
        <f>IF(Deník!$R179&lt;&gt;"",IF(Deník!$Y179=Statistika!$F$82,IF(AND(Deník!$R179&gt;=0,Deník!$R179&lt;=1),"BE",Deník!$R179),""),"")</f>
        <v/>
      </c>
      <c r="BR179" s="233" t="str">
        <f>IF(Deník!$R179&lt;&gt;"",IF(Deník!$Y179=Statistika!$F$83,IF(AND(Deník!$R179&gt;=0,Deník!$R179&lt;=1),"BE",Deník!$R179),""),"")</f>
        <v/>
      </c>
      <c r="BS179" s="233" t="str">
        <f>IF(Deník!$R179&lt;&gt;"",IF(Deník!$Y179=Statistika!$F$84,IF(AND(Deník!$R179&gt;=0,Deník!$R179&lt;=1),"BE",Deník!$R179),""),"")</f>
        <v/>
      </c>
      <c r="BT179" s="233" t="str">
        <f>IF(Deník!$R179&lt;&gt;"",IF(Deník!$Y179=Statistika!$F$85,IF(AND(Deník!$R179&gt;=0,Deník!$R179&lt;=1),"BE",Deník!$R179),""),"")</f>
        <v/>
      </c>
      <c r="BU179" s="233" t="str">
        <f>IF(Deník!$R179&lt;&gt;"",IF(Deník!$Y179=Statistika!$F$86,IF(AND(Deník!$R179&gt;=0,Deník!$R179&lt;=1),"BE",Deník!$R179),""),"")</f>
        <v/>
      </c>
      <c r="BV179" s="233" t="str">
        <f>IF(Deník!$R179&lt;&gt;"",IF(Deník!$Y179=Statistika!$F$87,IF(AND(Deník!$R179&gt;=0,Deník!$R179&lt;=1),"BE",Deník!$R179),""),"")</f>
        <v/>
      </c>
      <c r="BW179" s="233" t="str">
        <f>IF(Deník!$R179&lt;&gt;"",IF(Deník!$Y179=Statistika!$F$88,IF(AND(Deník!$R179&gt;=0,Deník!$R179&lt;=1),"BE",Deník!$R179),""),"")</f>
        <v/>
      </c>
      <c r="BX179" s="233" t="str">
        <f>IF(Deník!$R179&lt;&gt;"",IF(Deník!$Y179=Statistika!$F$89,IF(AND(Deník!$R179&gt;=0,Deník!$R179&lt;=1),"BE",Deník!$R179),""),"")</f>
        <v/>
      </c>
      <c r="BY179" s="233" t="str">
        <f>IF(Deník!$R179&lt;&gt;"",IF(Deník!$Y179=Statistika!$F$90,IF(AND(Deník!$R179&gt;=0,Deník!$R179&lt;=1),"BE",Deník!$R179),""),"")</f>
        <v/>
      </c>
      <c r="BZ179" s="233" t="str">
        <f>IF(Deník!$R179&lt;&gt;"",IF(Deník!$Y179=Statistika!$F$91,IF(AND(Deník!$R179&gt;=0,Deník!$R179&lt;=1),"BE",Deník!$R179),""),"")</f>
        <v/>
      </c>
      <c r="CA179" s="233"/>
      <c r="CB179" s="233" t="str">
        <f>IF(Deník!$R179&lt;&gt;"",IF(Deník!$AB179="SL",IF(AND(Deník!$R179&gt;=0,Deník!$R179&lt;=1),"BE",Deník!$R179),""),"")</f>
        <v/>
      </c>
      <c r="CC179" s="233" t="str">
        <f>IF(Deník!$R179&lt;&gt;"",IF(Deník!$AB179="BE10",IF(AND(Deník!$R179&gt;=0,Deník!$R179&lt;=1),"BE",Deník!$R179),""),"")</f>
        <v/>
      </c>
      <c r="CD179" s="233" t="str">
        <f>IF(Deník!$R179&lt;&gt;"",IF(Deník!$AB179="BE15",IF(AND(Deník!$R179&gt;=0,Deník!$R179&lt;=1),"BE",Deník!$R179),""),"")</f>
        <v/>
      </c>
      <c r="CE179" s="233" t="str">
        <f>IF(Deník!$R179&lt;&gt;"",IF(Deník!$AB179="BE20",IF(AND(Deník!$R179&gt;=0,Deník!$R179&lt;=1),"BE",Deník!$R179),""),"")</f>
        <v/>
      </c>
      <c r="CF179" s="233" t="str">
        <f>IF(Deník!$R179&lt;&gt;"",IF(Deník!$AB179="TP1",IF(AND(Deník!$R179&gt;=0,Deník!$R179&lt;=1),"BE",Deník!$R179),""),"")</f>
        <v/>
      </c>
      <c r="CG179" s="233" t="str">
        <f>IF(Deník!$R179&lt;&gt;"",IF(Deník!$AB179="TP2",IF(AND(Deník!$R179&gt;=0,Deník!$R179&lt;=1),"BE",Deník!$R179),""),"")</f>
        <v/>
      </c>
      <c r="CH179" s="233" t="str">
        <f>IF(Deník!$R179&lt;&gt;"",IF(Deník!$AB179="TP3",IF(AND(Deník!$R179&gt;=0,Deník!$R179&lt;=1),"BE",Deník!$R179),""),"")</f>
        <v/>
      </c>
      <c r="CI179" s="233" t="str">
        <f>IF(Deník!$R179&lt;&gt;"",IF(Deník!$AB179="Trailing SL",IF(AND(Deník!$R179&gt;=0,Deník!$R179&lt;=1),"BE",Deník!$R179),""),"")</f>
        <v/>
      </c>
      <c r="CJ179" s="233" t="str">
        <f>IF(Deník!$R179&lt;&gt;"",IF(Deník!$AB179="Manual",IF(AND(Deník!$R179&gt;=0,Deník!$R179&lt;=1),"BE",Deník!$R179),""),"")</f>
        <v/>
      </c>
      <c r="CK179" s="233"/>
      <c r="CL179" s="233" t="str">
        <f>IF(Deník!$R179&lt;0,IF(Deník!$AC179=Statistika!$F$117,Deník!$R179,""),"")</f>
        <v/>
      </c>
      <c r="CM179" s="233" t="str">
        <f>IF(Deník!$R179&lt;0,IF(Deník!$AC179=Statistika!$F$118,Deník!$R179,""),"")</f>
        <v/>
      </c>
      <c r="CN179" s="233" t="str">
        <f>IF(Deník!$R179&lt;0,IF(Deník!$AC179=Statistika!$F$119,Deník!$R179,""),"")</f>
        <v/>
      </c>
      <c r="CO179" s="233" t="str">
        <f>IF(Deník!$R179&lt;0,IF(Deník!$AC179=Statistika!$F$120,Deník!$R179,""),"")</f>
        <v/>
      </c>
      <c r="CP179" s="233" t="str">
        <f>IF(Deník!$R179&lt;0,IF(Deník!$AC179=Statistika!$F$121,Deník!$R179,""),"")</f>
        <v/>
      </c>
      <c r="CQ179" s="233" t="str">
        <f>IF(Deník!$R179&lt;0,IF(Deník!$AC179=Statistika!$F$122,Deník!$R179,""),"")</f>
        <v/>
      </c>
      <c r="CR179" s="233" t="str">
        <f>IF(Deník!$R179&lt;0,IF(Deník!$AC179=Statistika!$F$123,Deník!$R179,""),"")</f>
        <v/>
      </c>
      <c r="CS179" s="233" t="str">
        <f>IF(Deník!$R179&lt;0,IF(Deník!$AC179=Statistika!$F$124,Deník!$R179,""),"")</f>
        <v/>
      </c>
      <c r="CT179" s="233" t="str">
        <f>IF(Deník!$R179&lt;0,IF(Deník!$AC179=Statistika!$F$125,Deník!$R179,""),"")</f>
        <v/>
      </c>
      <c r="CU179" s="233"/>
      <c r="CV179" s="233" t="str">
        <f>IF(Deník!$R179&lt;0,IF(Deník!$AD179=$CV$2,Deník!$R179,""),"")</f>
        <v/>
      </c>
      <c r="CW179" s="233" t="str">
        <f>IF(Deník!$R179&lt;0,IF(Deník!$AD179=$CW$2,Deník!$R179,""),"")</f>
        <v/>
      </c>
      <c r="CX179" s="233" t="str">
        <f>IF(Deník!$R179&lt;0,IF(Deník!$AD179=$CX$2,Deník!$R179,""),"")</f>
        <v/>
      </c>
      <c r="CY179" s="233" t="str">
        <f>IF(Deník!$R179&lt;0,IF(Deník!$AD179=$CY$2,Deník!$R179,""),"")</f>
        <v/>
      </c>
      <c r="CZ179" s="233" t="str">
        <f>IF(Deník!$R179&lt;0,IF(Deník!$AD179=$CZ$2,Deník!$R179,""),"")</f>
        <v/>
      </c>
      <c r="DL179" s="221">
        <f t="shared" si="10"/>
        <v>93847.029999999984</v>
      </c>
      <c r="DM179" s="220">
        <f t="shared" si="9"/>
        <v>-6.1529700000000132E-2</v>
      </c>
      <c r="DO179" s="50">
        <f>Deník!W180</f>
        <v>0</v>
      </c>
      <c r="DP179" s="102" t="str">
        <f>IF(AND(Deník!W180&gt;0),1,"")</f>
        <v/>
      </c>
      <c r="DQ179" s="102">
        <f>IF(AND(Deník!W180&lt;=0),1,"")</f>
        <v>1</v>
      </c>
      <c r="DR179" s="227"/>
      <c r="DS179" s="228"/>
      <c r="DT179" s="85"/>
      <c r="DU179" s="54">
        <f>IF(MONTH(Deník!$C179)=DU$2,Deník!$W179,"")</f>
        <v>0</v>
      </c>
      <c r="DV179" s="222" t="str">
        <f>IF(MONTH(Deník!$C179)=DV$2,Deník!$W179,"")</f>
        <v/>
      </c>
      <c r="DW179" s="222" t="str">
        <f>IF(MONTH(Deník!$C179)=DW$2,Deník!$W179,"")</f>
        <v/>
      </c>
      <c r="DX179" s="222" t="str">
        <f>IF(MONTH(Deník!$C179)=DX$2,Deník!$W179,"")</f>
        <v/>
      </c>
      <c r="DY179" s="222" t="str">
        <f>IF(MONTH(Deník!$C179)=DY$2,Deník!$W179,"")</f>
        <v/>
      </c>
      <c r="DZ179" s="222" t="str">
        <f>IF(MONTH(Deník!$C179)=DZ$2,Deník!$W179,"")</f>
        <v/>
      </c>
      <c r="EA179" s="222" t="str">
        <f>IF(MONTH(Deník!$C179)=EA$2,Deník!$W179,"")</f>
        <v/>
      </c>
      <c r="EB179" s="222" t="str">
        <f>IF(MONTH(Deník!$C179)=EB$2,Deník!$W179,"")</f>
        <v/>
      </c>
      <c r="EC179" s="222" t="str">
        <f>IF(MONTH(Deník!$C179)=EC$2,Deník!$W179,"")</f>
        <v/>
      </c>
      <c r="ED179" s="222" t="str">
        <f>IF(MONTH(Deník!$C179)=ED$2,Deník!$W179,"")</f>
        <v/>
      </c>
      <c r="EE179" s="222" t="str">
        <f>IF(MONTH(Deník!$C179)=EE$2,Deník!$W179,"")</f>
        <v/>
      </c>
      <c r="EF179" s="222" t="str">
        <f>IF(MONTH(Deník!$C179)=EF$2,Deník!$W179,"")</f>
        <v/>
      </c>
      <c r="EI179" s="600" t="str">
        <f>IF(Deník!$W179&lt;&gt;"",IF(Deník!$B179=Statistika!$F$63,Deník!$W179,""),"")</f>
        <v/>
      </c>
      <c r="EJ179" s="13" t="str">
        <f>IF(Deník!$W179&lt;&gt;"",IF(Deník!$B179=Statistika!$F$64,Deník!$W179,""),"")</f>
        <v/>
      </c>
      <c r="EK179" s="13" t="str">
        <f>IF(Deník!$W179&lt;&gt;"",IF(Deník!$B179=Statistika!$F$65,Deník!$W179,""),"")</f>
        <v/>
      </c>
      <c r="EL179" s="13" t="str">
        <f>IF(Deník!$W179&lt;&gt;"",IF(Deník!$B179=Statistika!$F$66,Deník!$W179,""),"")</f>
        <v/>
      </c>
      <c r="EM179" s="13" t="str">
        <f>IF(Deník!$W179&lt;&gt;"",IF(Deník!$B179=Statistika!$F$67,Deník!$W179,""),"")</f>
        <v/>
      </c>
      <c r="EN179" s="13" t="str">
        <f>IF(Deník!$W179&lt;&gt;"",IF(Deník!$B179=Statistika!$F$68,Deník!$W179,""),"")</f>
        <v/>
      </c>
      <c r="EO179" s="13" t="str">
        <f>IF(Deník!$W179&lt;&gt;"",IF(Deník!$B179=Statistika!$F$69,Deník!$W179,""),"")</f>
        <v/>
      </c>
      <c r="EP179" s="601" t="str">
        <f>IF(Deník!$W179&lt;&gt;"",IF(Deník!$B179=Statistika!$F$70,Deník!$W179,""),"")</f>
        <v/>
      </c>
      <c r="EQ179" s="90"/>
      <c r="ER179" s="63" t="str">
        <f>IF(Deník!$W179&lt;&gt;"",IF(Deník!$J179="L",Deník!$W179,""),"")</f>
        <v/>
      </c>
      <c r="ES179" s="13" t="str">
        <f>IF(Deník!$W179&lt;&gt;"",IF(Deník!$J179="S",Deník!$W179,""),"")</f>
        <v/>
      </c>
      <c r="ET179" s="95"/>
      <c r="EU179" s="88"/>
      <c r="EV179" s="63" t="str">
        <f>IF(WEEKDAY(Deník!$C179,2)=1,Deník!$W179,"")</f>
        <v/>
      </c>
      <c r="EW179" s="13" t="str">
        <f>IF(WEEKDAY(Deník!$C179,2)=2,Deník!$W179,"")</f>
        <v/>
      </c>
      <c r="EX179" s="13" t="str">
        <f>IF(WEEKDAY(Deník!$C179,2)=3,Deník!$W179,"")</f>
        <v/>
      </c>
      <c r="EY179" s="13" t="str">
        <f>IF(WEEKDAY(Deník!$C179,2)=4,Deník!$W179,"")</f>
        <v/>
      </c>
      <c r="EZ179" s="60" t="str">
        <f>IF(WEEKDAY(Deník!$C179,2)=5,Deník!$W179,"")</f>
        <v/>
      </c>
      <c r="FA179" s="99"/>
      <c r="FB179" s="100">
        <f>Deník!D179</f>
        <v>0</v>
      </c>
      <c r="FC179" s="63">
        <f>IF($FB179&lt;&gt;"",IF(AND($FB179&gt;=FC$2,$FB179&lt;=FC$3),Deník!$W179,""))</f>
        <v>0</v>
      </c>
      <c r="FD179" s="63" t="str">
        <f>IF($FB179&lt;&gt;"",IF(AND($FB179&gt;=FD$2,$FB179&lt;=FD$3),Deník!$W179,""))</f>
        <v/>
      </c>
      <c r="FE179" s="63" t="str">
        <f>IF($FB179&lt;&gt;"",IF(AND($FB179&gt;=FE$2,$FB179&lt;=FE$3),Deník!$W179,""))</f>
        <v/>
      </c>
      <c r="FF179" s="63" t="str">
        <f>IF($FB179&lt;&gt;"",IF(AND($FB179&gt;=FF$2,$FB179&lt;=FF$3),Deník!$W179,""))</f>
        <v/>
      </c>
      <c r="FG179" s="63" t="str">
        <f>IF($FB179&lt;&gt;"",IF(AND($FB179&gt;=FG$2,$FB179&lt;=FG$3),Deník!$W179,""))</f>
        <v/>
      </c>
      <c r="FH179" s="63" t="str">
        <f>IF($FB179&lt;&gt;"",IF(AND($FB179&gt;=FH$2,$FB179&lt;=FH$3),Deník!$W179,""))</f>
        <v/>
      </c>
      <c r="FI179" s="63" t="str">
        <f>IF($FB179&lt;&gt;"",IF(AND($FB179&gt;=FI$2,$FB179&lt;=FI$3),Deník!$W179,""))</f>
        <v/>
      </c>
      <c r="FJ179" s="63" t="str">
        <f>IF($FB179&lt;&gt;"",IF(AND($FB179&gt;=FJ$2,$FB179&lt;=FJ$3),Deník!$W179,""))</f>
        <v/>
      </c>
      <c r="FK179" s="63" t="str">
        <f>IF($FB179&lt;&gt;"",IF(AND($FB179&gt;=FK$2,$FB179&lt;=FK$3),Deník!$W179,""))</f>
        <v/>
      </c>
      <c r="FL179" s="63" t="str">
        <f>IF($FB179&lt;&gt;"",IF(AND($FB179&gt;=FL$2,$FB179&lt;=FL$3),Deník!$W179,""))</f>
        <v/>
      </c>
      <c r="FM179" s="63" t="str">
        <f>IF($FB179&lt;&gt;"",IF(AND($FB179&gt;=FM$2,$FB179&lt;=FM$3),Deník!$W179,""))</f>
        <v/>
      </c>
      <c r="FN179" s="13"/>
      <c r="FO179" s="20" t="str">
        <f>IF(Deník!$W179&gt;1,Deník!$W179,"")</f>
        <v/>
      </c>
      <c r="FP179" s="20" t="str">
        <f>IF(Deník!$W179&lt;0,Deník!$W179,"")</f>
        <v/>
      </c>
      <c r="FQ179" s="17"/>
      <c r="FS179" s="233"/>
      <c r="FT179" s="233" t="str">
        <f>IF(Deník!$W179&lt;&gt;"",IF(Deník!$Y179=Statistika!$F$78,Deník!$W179,""),"")</f>
        <v/>
      </c>
      <c r="FU179" s="233" t="str">
        <f>IF(Deník!$W179&lt;&gt;"",IF(Deník!$Y179=Statistika!$F$79,Deník!$W179,""),"")</f>
        <v/>
      </c>
      <c r="FV179" s="233" t="str">
        <f>IF(Deník!$W179&lt;&gt;"",IF(Deník!$Y179=Statistika!$F$80,Deník!$W179,""),"")</f>
        <v/>
      </c>
      <c r="FW179" s="233" t="str">
        <f>IF(Deník!$W179&lt;&gt;"",IF(Deník!$Y179=Statistika!$F$81,Deník!$W179,""),"")</f>
        <v/>
      </c>
      <c r="FX179" s="233" t="str">
        <f>IF(Deník!$W179&lt;&gt;"",IF(Deník!$Y179=Statistika!$F$82,Deník!$W179,""),"")</f>
        <v/>
      </c>
      <c r="FY179" s="233" t="str">
        <f>IF(Deník!$W179&lt;&gt;"",IF(Deník!$Y179=Statistika!$F$83,Deník!$W179,""),"")</f>
        <v/>
      </c>
      <c r="FZ179" s="233" t="str">
        <f>IF(Deník!$W179&lt;&gt;"",IF(Deník!$Y179=Statistika!$F$84,Deník!$W179,""),"")</f>
        <v/>
      </c>
      <c r="GA179" s="233" t="str">
        <f>IF(Deník!$W179&lt;&gt;"",IF(Deník!$Y179=Statistika!$F$85,Deník!$W179,""),"")</f>
        <v/>
      </c>
      <c r="GB179" s="233" t="str">
        <f>IF(Deník!$W179&lt;&gt;"",IF(Deník!$Y179=Statistika!$F$86,Deník!$W179,""),"")</f>
        <v/>
      </c>
      <c r="GC179" s="233" t="str">
        <f>IF(Deník!$W179&lt;&gt;"",IF(Deník!$Y179=Statistika!$F$87,Deník!$W179,""),"")</f>
        <v/>
      </c>
      <c r="GD179" s="233" t="str">
        <f>IF(Deník!$W179&lt;&gt;"",IF(Deník!$Y179=Statistika!$F$88,Deník!$W179,""),"")</f>
        <v/>
      </c>
      <c r="GE179" s="233" t="str">
        <f>IF(Deník!$W179&lt;&gt;"",IF(Deník!$Y179=Statistika!$F$89,Deník!$W179,""),"")</f>
        <v/>
      </c>
      <c r="GF179" s="233" t="str">
        <f>IF(Deník!$W179&lt;&gt;"",IF(Deník!$Y179=Statistika!$F$90,Deník!$W179,""),"")</f>
        <v/>
      </c>
      <c r="GG179" s="233" t="str">
        <f>IF(Deník!$W179&lt;&gt;"",IF(Deník!$Y179=Statistika!$F$91,Deník!$W179,""),"")</f>
        <v/>
      </c>
      <c r="GH179" s="233"/>
      <c r="GI179" s="233" t="str">
        <f>IF(Deník!$W179&lt;&gt;"",IF(Deník!$AB179=Statistika!$L$100,Deník!$W179,""),"")</f>
        <v/>
      </c>
      <c r="GJ179" s="233" t="str">
        <f>IF(Deník!$W179&lt;&gt;"",IF(Deník!$AB179=Statistika!$L$101,Deník!$W179,""),"")</f>
        <v/>
      </c>
      <c r="GK179" s="233" t="str">
        <f>IF(Deník!$W179&lt;&gt;"",IF(Deník!$AB179=Statistika!$L$102,Deník!$W179,""),"")</f>
        <v/>
      </c>
      <c r="GL179" s="233" t="str">
        <f>IF(Deník!$W179&lt;&gt;"",IF(Deník!$AB179=Statistika!$L$103,Deník!$W179,""),"")</f>
        <v/>
      </c>
      <c r="GM179" s="233" t="str">
        <f>IF(Deník!$W179&lt;&gt;"",IF(Deník!$AB179=Statistika!$L$104,Deník!$W179,""),"")</f>
        <v/>
      </c>
      <c r="GN179" s="233" t="str">
        <f>IF(Deník!$W179&lt;&gt;"",IF(Deník!$AB179=Statistika!$L$105,Deník!$W179,""),"")</f>
        <v/>
      </c>
      <c r="GO179" s="233" t="str">
        <f>IF(Deník!$W179&lt;&gt;"",IF(Deník!$AB179=Statistika!$L$106,Deník!$W179,""),"")</f>
        <v/>
      </c>
      <c r="GP179" s="233" t="str">
        <f>IF(Deník!$W179&lt;&gt;"",IF(Deník!$AB179=Statistika!$L$107,Deník!$W179,""),"")</f>
        <v/>
      </c>
      <c r="GQ179" s="233" t="str">
        <f>IF(Deník!$W179&lt;&gt;"",IF(Deník!$AB179=Statistika!$L$108,Deník!$W179,""),"")</f>
        <v/>
      </c>
      <c r="GS179" s="233" t="str">
        <f>IF(Deník!$W179&lt;0,IF(Deník!$AC179=Statistika!$F$117,Deník!$W179,""),"")</f>
        <v/>
      </c>
      <c r="GT179" s="233" t="str">
        <f>IF(Deník!$W179&lt;0,IF(Deník!$AC179=Statistika!$F$118,Deník!$W179,""),"")</f>
        <v/>
      </c>
      <c r="GU179" s="233" t="str">
        <f>IF(Deník!$W179&lt;0,IF(Deník!$AC179=Statistika!$F$119,Deník!$W179,""),"")</f>
        <v/>
      </c>
      <c r="GV179" s="233" t="str">
        <f>IF(Deník!$W179&lt;0,IF(Deník!$AC179=Statistika!$F$120,Deník!$W179,""),"")</f>
        <v/>
      </c>
      <c r="GW179" s="233" t="str">
        <f>IF(Deník!$W179&lt;0,IF(Deník!$AC179=Statistika!$F$121,Deník!$W179,""),"")</f>
        <v/>
      </c>
      <c r="GX179" s="233" t="str">
        <f>IF(Deník!$W179&lt;0,IF(Deník!$AC179=Statistika!$F$122,Deník!$W179,""),"")</f>
        <v/>
      </c>
      <c r="GY179" s="233" t="str">
        <f>IF(Deník!$W179&lt;0,IF(Deník!$AC179=Statistika!$F$123,Deník!$W179,""),"")</f>
        <v/>
      </c>
      <c r="GZ179" s="233" t="str">
        <f>IF(Deník!$W179&lt;0,IF(Deník!$AC179=Statistika!$F$124,Deník!$W179,""),"")</f>
        <v/>
      </c>
      <c r="HA179" s="233" t="str">
        <f>IF(Deník!$W179&lt;0,IF(Deník!$AC179=Statistika!$F$125,Deník!$W179,""),"")</f>
        <v/>
      </c>
      <c r="HC179" s="233" t="str">
        <f>IF(Deník!$W179&lt;0,IF(Deník!$AD179=Statistika!$F$133,Deník!$W179,""),"")</f>
        <v/>
      </c>
      <c r="HD179" s="233" t="str">
        <f>IF(Deník!$W179&lt;0,IF(Deník!$AD179=Statistika!$F$134,Deník!$W179,""),"")</f>
        <v/>
      </c>
      <c r="HE179" s="233" t="str">
        <f>IF(Deník!$W179&lt;0,IF(Deník!$AD179=Statistika!$F$135,Deník!$W179,""),"")</f>
        <v/>
      </c>
      <c r="HF179" s="233" t="str">
        <f>IF(Deník!$W179&lt;0,IF(Deník!$AD179=Statistika!$F$136,Deník!$W179,""),"")</f>
        <v/>
      </c>
      <c r="HG179" s="233" t="str">
        <f>IF(Deník!$W179&lt;0,IF(Deník!$AD179=Statistika!$F$137,Deník!$W179,""),"")</f>
        <v/>
      </c>
      <c r="ID179" s="8">
        <f>Tabulka4[[#This Row],[Sloupec3]]</f>
        <v>0</v>
      </c>
      <c r="IE179" s="17" t="str">
        <f>IF(AND([1]Deník!$C179&gt;='[1]Měsíční shrnutí'!$D$1,[1]Deník!$C179&lt;='[1]Měsíční shrnutí'!$F$1),[1]Deník!$X179,"")</f>
        <v/>
      </c>
    </row>
    <row r="180" spans="1:239">
      <c r="A180" s="8">
        <f>Deník!C181</f>
        <v>0</v>
      </c>
      <c r="B180" s="50" t="str">
        <f>Deník!R181</f>
        <v/>
      </c>
      <c r="C180" s="102" t="str">
        <f>IF(AND(Deník!R181&gt;1,Deník!R181&lt;&gt;""),1,"")</f>
        <v/>
      </c>
      <c r="D180" s="102" t="str">
        <f>IF(AND(Deník!R181&lt;=0,Deník!R181&lt;&gt;""),1,"")</f>
        <v/>
      </c>
      <c r="E180" s="103" t="str">
        <f>IF(AND(Deník!R181&gt;=0,Deník!R181&lt;=1),1,"")</f>
        <v/>
      </c>
      <c r="F180" s="79" t="str">
        <f>IF(Deník!R181&lt;&gt;"",Deník!R181+F179,"")</f>
        <v/>
      </c>
      <c r="G180" s="85"/>
      <c r="H180" s="54" t="str">
        <f>IF(MONTH(Deník!$C180)=H$2,IF(AND(Deník!$R180&gt;=0,Deník!$R180&lt;=1),"BE",Deník!$R180),"")</f>
        <v/>
      </c>
      <c r="I180" s="11" t="str">
        <f>IF(MONTH(Deník!$C180)=I$2,IF(AND(Deník!$R180&gt;=0,Deník!$R180&lt;=1),"BE",Deník!$R180),"")</f>
        <v/>
      </c>
      <c r="J180" s="11" t="str">
        <f>IF(MONTH(Deník!$C180)=J$2,IF(AND(Deník!$R180&gt;=0,Deník!$R180&lt;=1),"BE",Deník!$R180),"")</f>
        <v/>
      </c>
      <c r="K180" s="11" t="str">
        <f>IF(MONTH(Deník!$C180)=K$2,IF(AND(Deník!$R180&gt;=0,Deník!$R180&lt;=1),"BE",Deník!$R180),"")</f>
        <v/>
      </c>
      <c r="L180" s="11" t="str">
        <f>IF(MONTH(Deník!$C180)=L$2,IF(AND(Deník!$R180&gt;=0,Deník!$R180&lt;=1),"BE",Deník!$R180),"")</f>
        <v/>
      </c>
      <c r="M180" s="11" t="str">
        <f>IF(MONTH(Deník!$C180)=M$2,IF(AND(Deník!$R180&gt;=0,Deník!$R180&lt;=1),"BE",Deník!$R180),"")</f>
        <v/>
      </c>
      <c r="N180" s="11" t="str">
        <f>IF(MONTH(Deník!$C180)=N$2,IF(AND(Deník!$R180&gt;=0,Deník!$R180&lt;=1),"BE",Deník!$R180),"")</f>
        <v/>
      </c>
      <c r="O180" s="11" t="str">
        <f>IF(MONTH(Deník!$C180)=O$2,IF(AND(Deník!$R180&gt;=0,Deník!$R180&lt;=1),"BE",Deník!$R180),"")</f>
        <v/>
      </c>
      <c r="P180" s="11" t="str">
        <f>IF(MONTH(Deník!$C180)=P$2,IF(AND(Deník!$R180&gt;=0,Deník!$R180&lt;=1),"BE",Deník!$R180),"")</f>
        <v/>
      </c>
      <c r="Q180" s="11" t="str">
        <f>IF(MONTH(Deník!$C180)=Q$2,IF(AND(Deník!$R180&gt;=0,Deník!$R180&lt;=1),"BE",Deník!$R180),"")</f>
        <v/>
      </c>
      <c r="R180" s="11" t="str">
        <f>IF(MONTH(Deník!$C180)=R$2,IF(AND(Deník!$R180&gt;=0,Deník!$R180&lt;=1),"BE",Deník!$R180),"")</f>
        <v/>
      </c>
      <c r="S180" s="57" t="str">
        <f>IF(MONTH(Deník!$C180)=S$2,IF(AND(Deník!$R180&gt;=0,Deník!$R180&lt;=1),"BE",Deník!$R180),"")</f>
        <v/>
      </c>
      <c r="U180" s="12"/>
      <c r="V180" s="12"/>
      <c r="X180" s="600" t="str">
        <f>IF(Deník!$R180&lt;&gt;"",IF(Deník!$B180=Statistika!$F$63,IF(AND(Deník!$R180&gt;=0,Deník!$R180&lt;=1),"BE",Deník!$R180),""),"")</f>
        <v/>
      </c>
      <c r="Y180" s="13" t="str">
        <f>IF(Deník!$R180&lt;&gt;"",IF(Deník!$B180=Statistika!$F$64,IF(AND(Deník!$R180&gt;=0,Deník!$R180&lt;=1),"BE",Deník!$R180),""),"")</f>
        <v/>
      </c>
      <c r="Z180" s="13" t="str">
        <f>IF(Deník!$R180&lt;&gt;"",IF(Deník!$B180=Statistika!$F$65,IF(AND(Deník!$R180&gt;=0,Deník!$R180&lt;=1),"BE",Deník!$R180),""),"")</f>
        <v/>
      </c>
      <c r="AA180" s="13" t="str">
        <f>IF(Deník!$R180&lt;&gt;"",IF(Deník!$B180=Statistika!$F$66,IF(AND(Deník!$R180&gt;=0,Deník!$R180&lt;=1),"BE",Deník!$R180),""),"")</f>
        <v/>
      </c>
      <c r="AB180" s="13" t="str">
        <f>IF(Deník!$R180&lt;&gt;"",IF(Deník!$B180=Statistika!$F$67,IF(AND(Deník!$R180&gt;=0,Deník!$R180&lt;=1),"BE",Deník!$R180),""),"")</f>
        <v/>
      </c>
      <c r="AC180" s="13" t="str">
        <f>IF(Deník!$R180&lt;&gt;"",IF(Deník!$B180=Statistika!$F$68,IF(AND(Deník!$R180&gt;=0,Deník!$R180&lt;=1),"BE",Deník!$R180),""),"")</f>
        <v/>
      </c>
      <c r="AD180" s="13" t="str">
        <f>IF(Deník!$R180&lt;&gt;"",IF(Deník!$B180=Statistika!$F$69,IF(AND(Deník!$R180&gt;=0,Deník!$R180&lt;=1),"BE",Deník!$R180),""),"")</f>
        <v/>
      </c>
      <c r="AE180" s="601" t="str">
        <f>IF(Deník!$R180&lt;&gt;"",IF(Deník!$B180=Statistika!$F$70,IF(AND(Deník!$R180&gt;=0,Deník!$R180&lt;=1),"BE",Deník!$R180),""),"")</f>
        <v/>
      </c>
      <c r="AF180" s="90"/>
      <c r="AG180" s="63" t="str">
        <f>IF(Deník!$R180&lt;&gt;"",IF(Deník!$J180="L",IF(AND(Deník!$R180&gt;=0,Deník!$R180&lt;=1),"BE",Deník!$R180),""),"")</f>
        <v/>
      </c>
      <c r="AH180" s="13" t="str">
        <f>IF(Deník!$R180&lt;&gt;"",IF(Deník!$J180="S",IF(AND(Deník!$R180&gt;=0,Deník!$R180&lt;=1),"BE",Deník!$R180),""),"")</f>
        <v/>
      </c>
      <c r="AI180" s="95"/>
      <c r="AJ180" s="71" t="str">
        <f>IF(Deník!N181&lt;&gt;"",Deník!N181*-1,"")</f>
        <v/>
      </c>
      <c r="AK180" s="88"/>
      <c r="AL180" s="63" t="str">
        <f>IF(WEEKDAY(Deník!$C180,2)=1,IF(AND(Deník!$R180&gt;=0,Deník!$R180&lt;=1),"BE",Deník!$R180),"")</f>
        <v/>
      </c>
      <c r="AM180" s="13" t="str">
        <f>IF(WEEKDAY(Deník!$C180,2)=2,IF(AND(Deník!$R180&gt;=0,Deník!$R180&lt;=1),"BE",Deník!$R180),"")</f>
        <v/>
      </c>
      <c r="AN180" s="13" t="str">
        <f>IF(WEEKDAY(Deník!$C180,2)=3,IF(AND(Deník!$R180&gt;=0,Deník!$R180&lt;=1),"BE",Deník!$R180),"")</f>
        <v/>
      </c>
      <c r="AO180" s="13" t="str">
        <f>IF(WEEKDAY(Deník!$C180,2)=4,IF(AND(Deník!$R180&gt;=0,Deník!$R180&lt;=1),"BE",Deník!$R180),"")</f>
        <v/>
      </c>
      <c r="AP180" s="60" t="str">
        <f>IF(WEEKDAY(Deník!$C180,2)=5,IF(AND(Deník!$R180&gt;=0,Deník!$R180&lt;=1),"BE",Deník!$R180),"")</f>
        <v/>
      </c>
      <c r="AQ180" s="99"/>
      <c r="AR180" s="100">
        <f>Deník!D180</f>
        <v>0</v>
      </c>
      <c r="AS180" s="63" t="str">
        <f>IF(Deník!$D180&lt;&gt;"",IF(AND(Deník!$D180&gt;=AS$2,Deník!$D180&lt;=AS$3),IF(AND(Deník!$R180&gt;=0,Deník!$R180&lt;=1),"BE",Deník!$R180),""),"")</f>
        <v/>
      </c>
      <c r="AT180" s="63" t="str">
        <f>IF(Deník!$D180&lt;&gt;"",IF(AND(Deník!$D180&gt;=AT$2,Deník!$D180&lt;=AT$3),IF(AND(Deník!$R180&gt;=0,Deník!$R180&lt;=1),"BE",Deník!$R180),""),"")</f>
        <v/>
      </c>
      <c r="AU180" s="63" t="str">
        <f>IF(Deník!$D180&lt;&gt;"",IF(AND(Deník!$D180&gt;=AU$2,Deník!$D180&lt;=AU$3),IF(AND(Deník!$R180&gt;=0,Deník!$R180&lt;=1),"BE",Deník!$R180),""),"")</f>
        <v/>
      </c>
      <c r="AV180" s="63" t="str">
        <f>IF(Deník!$D180&lt;&gt;"",IF(AND(Deník!$D180&gt;=AV$2,Deník!$D180&lt;=AV$3),IF(AND(Deník!$R180&gt;=0,Deník!$R180&lt;=1),"BE",Deník!$R180),""),"")</f>
        <v/>
      </c>
      <c r="AW180" s="63" t="str">
        <f>IF(Deník!$D180&lt;&gt;"",IF(AND(Deník!$D180&gt;=AW$2,Deník!$D180&lt;=AW$3),IF(AND(Deník!$R180&gt;=0,Deník!$R180&lt;=1),"BE",Deník!$R180),""),"")</f>
        <v/>
      </c>
      <c r="AX180" s="63" t="str">
        <f>IF(Deník!$D180&lt;&gt;"",IF(AND(Deník!$D180&gt;=AX$2,Deník!$D180&lt;=AX$3),IF(AND(Deník!$R180&gt;=0,Deník!$R180&lt;=1),"BE",Deník!$R180),""),"")</f>
        <v/>
      </c>
      <c r="AY180" s="63" t="str">
        <f>IF(Deník!$D180&lt;&gt;"",IF(AND(Deník!$D180&gt;=AY$2,Deník!$D180&lt;=AY$3),IF(AND(Deník!$R180&gt;=0,Deník!$R180&lt;=1),"BE",Deník!$R180),""),"")</f>
        <v/>
      </c>
      <c r="AZ180" s="63" t="str">
        <f>IF(Deník!$D180&lt;&gt;"",IF(AND(Deník!$D180&gt;=AZ$2,Deník!$D180&lt;=AZ$3),IF(AND(Deník!$R180&gt;=0,Deník!$R180&lt;=1),"BE",Deník!$R180),""),"")</f>
        <v/>
      </c>
      <c r="BA180" s="63" t="str">
        <f>IF(Deník!$D180&lt;&gt;"",IF(AND(Deník!$D180&gt;=BA$2,Deník!$D180&lt;=BA$3),IF(AND(Deník!$R180&gt;=0,Deník!$R180&lt;=1),"BE",Deník!$R180),""),"")</f>
        <v/>
      </c>
      <c r="BB180" s="63" t="str">
        <f>IF(Deník!$D180&lt;&gt;"",IF(AND(Deník!$D180&gt;=BB$2,Deník!$D180&lt;=BB$3),IF(AND(Deník!$R180&gt;=0,Deník!$R180&lt;=1),"BE",Deník!$R180),""),"")</f>
        <v/>
      </c>
      <c r="BC180" s="71" t="str">
        <f>IF(Deník!$D180&lt;&gt;"",IF(AND(Deník!$D180&gt;=BC$2,Deník!$D180&lt;=BC$3),IF(AND(Deník!$R180&gt;=0,Deník!$R180&lt;=1),"BE",Deník!$R180),""),"")</f>
        <v/>
      </c>
      <c r="BD180" s="20" t="str">
        <f>IF(Deník!$J181="S",(Deník!$M181-Deník!$K181),IF(Deník!$J181="L",(Deník!$K181-Deník!$M181),""))</f>
        <v/>
      </c>
      <c r="BE180" s="20" t="str">
        <f>IF(Deník!$J181="S",(Deník!$K181-Deník!$O181),IF(Deník!$J181="L",(Deník!$O181-Deník!$K181),""))</f>
        <v/>
      </c>
      <c r="BF180" s="20" t="str">
        <f>IF(Deník!$J181="S",(Deník!$K181-Deník!$L181),IF(Deník!$J181="L",(Deník!$L181-Deník!$K181),""))</f>
        <v/>
      </c>
      <c r="BG180" s="20" t="str">
        <f>IF(Deník!$J181="S",(Deník!$K181-Deník!$S181),IF(Deník!$J181="L",(Deník!$S181-Deník!$K181),""))</f>
        <v/>
      </c>
      <c r="BH180" s="20" t="str">
        <f>IF(Deník!$J181="S",(Deník!$K181-Deník!$U181),IF(Deník!$J181="L",(Deník!$U181-Deník!$K181),""))</f>
        <v/>
      </c>
      <c r="BI180" s="20" t="str">
        <f>IF(Deník!$R180&gt;1,Deník!$R180,"")</f>
        <v/>
      </c>
      <c r="BJ180" s="20" t="str">
        <f>IF(Deník!$R180&lt;0,Deník!$R180,"")</f>
        <v/>
      </c>
      <c r="BK180" s="17"/>
      <c r="BM180" s="233" t="str">
        <f>IF(Deník!$R180&lt;&gt;"",IF(Deník!$Y180=Statistika!$F$78,IF(AND(Deník!$R180&gt;=0,Deník!$R180&lt;=1),"BE",Deník!$R180),""),"")</f>
        <v/>
      </c>
      <c r="BN180" s="233" t="str">
        <f>IF(Deník!$R180&lt;&gt;"",IF(Deník!$Y180=Statistika!$F$79,IF(AND(Deník!$R180&gt;=0,Deník!$R180&lt;=1),"BE",Deník!$R180),""),"")</f>
        <v/>
      </c>
      <c r="BO180" s="233" t="str">
        <f>IF(Deník!$R180&lt;&gt;"",IF(Deník!$Y180=Statistika!$F$80,IF(AND(Deník!$R180&gt;=0,Deník!$R180&lt;=1),"BE",Deník!$R180),""),"")</f>
        <v/>
      </c>
      <c r="BP180" s="233" t="str">
        <f>IF(Deník!$R180&lt;&gt;"",IF(Deník!$Y180=Statistika!$F$81,IF(AND(Deník!$R180&gt;=0,Deník!$R180&lt;=1),"BE",Deník!$R180),""),"")</f>
        <v/>
      </c>
      <c r="BQ180" s="233" t="str">
        <f>IF(Deník!$R180&lt;&gt;"",IF(Deník!$Y180=Statistika!$F$82,IF(AND(Deník!$R180&gt;=0,Deník!$R180&lt;=1),"BE",Deník!$R180),""),"")</f>
        <v/>
      </c>
      <c r="BR180" s="233" t="str">
        <f>IF(Deník!$R180&lt;&gt;"",IF(Deník!$Y180=Statistika!$F$83,IF(AND(Deník!$R180&gt;=0,Deník!$R180&lt;=1),"BE",Deník!$R180),""),"")</f>
        <v/>
      </c>
      <c r="BS180" s="233" t="str">
        <f>IF(Deník!$R180&lt;&gt;"",IF(Deník!$Y180=Statistika!$F$84,IF(AND(Deník!$R180&gt;=0,Deník!$R180&lt;=1),"BE",Deník!$R180),""),"")</f>
        <v/>
      </c>
      <c r="BT180" s="233" t="str">
        <f>IF(Deník!$R180&lt;&gt;"",IF(Deník!$Y180=Statistika!$F$85,IF(AND(Deník!$R180&gt;=0,Deník!$R180&lt;=1),"BE",Deník!$R180),""),"")</f>
        <v/>
      </c>
      <c r="BU180" s="233" t="str">
        <f>IF(Deník!$R180&lt;&gt;"",IF(Deník!$Y180=Statistika!$F$86,IF(AND(Deník!$R180&gt;=0,Deník!$R180&lt;=1),"BE",Deník!$R180),""),"")</f>
        <v/>
      </c>
      <c r="BV180" s="233" t="str">
        <f>IF(Deník!$R180&lt;&gt;"",IF(Deník!$Y180=Statistika!$F$87,IF(AND(Deník!$R180&gt;=0,Deník!$R180&lt;=1),"BE",Deník!$R180),""),"")</f>
        <v/>
      </c>
      <c r="BW180" s="233" t="str">
        <f>IF(Deník!$R180&lt;&gt;"",IF(Deník!$Y180=Statistika!$F$88,IF(AND(Deník!$R180&gt;=0,Deník!$R180&lt;=1),"BE",Deník!$R180),""),"")</f>
        <v/>
      </c>
      <c r="BX180" s="233" t="str">
        <f>IF(Deník!$R180&lt;&gt;"",IF(Deník!$Y180=Statistika!$F$89,IF(AND(Deník!$R180&gt;=0,Deník!$R180&lt;=1),"BE",Deník!$R180),""),"")</f>
        <v/>
      </c>
      <c r="BY180" s="233" t="str">
        <f>IF(Deník!$R180&lt;&gt;"",IF(Deník!$Y180=Statistika!$F$90,IF(AND(Deník!$R180&gt;=0,Deník!$R180&lt;=1),"BE",Deník!$R180),""),"")</f>
        <v/>
      </c>
      <c r="BZ180" s="233" t="str">
        <f>IF(Deník!$R180&lt;&gt;"",IF(Deník!$Y180=Statistika!$F$91,IF(AND(Deník!$R180&gt;=0,Deník!$R180&lt;=1),"BE",Deník!$R180),""),"")</f>
        <v/>
      </c>
      <c r="CA180" s="233"/>
      <c r="CB180" s="233" t="str">
        <f>IF(Deník!$R180&lt;&gt;"",IF(Deník!$AB180="SL",IF(AND(Deník!$R180&gt;=0,Deník!$R180&lt;=1),"BE",Deník!$R180),""),"")</f>
        <v/>
      </c>
      <c r="CC180" s="233" t="str">
        <f>IF(Deník!$R180&lt;&gt;"",IF(Deník!$AB180="BE10",IF(AND(Deník!$R180&gt;=0,Deník!$R180&lt;=1),"BE",Deník!$R180),""),"")</f>
        <v/>
      </c>
      <c r="CD180" s="233" t="str">
        <f>IF(Deník!$R180&lt;&gt;"",IF(Deník!$AB180="BE15",IF(AND(Deník!$R180&gt;=0,Deník!$R180&lt;=1),"BE",Deník!$R180),""),"")</f>
        <v/>
      </c>
      <c r="CE180" s="233" t="str">
        <f>IF(Deník!$R180&lt;&gt;"",IF(Deník!$AB180="BE20",IF(AND(Deník!$R180&gt;=0,Deník!$R180&lt;=1),"BE",Deník!$R180),""),"")</f>
        <v/>
      </c>
      <c r="CF180" s="233" t="str">
        <f>IF(Deník!$R180&lt;&gt;"",IF(Deník!$AB180="TP1",IF(AND(Deník!$R180&gt;=0,Deník!$R180&lt;=1),"BE",Deník!$R180),""),"")</f>
        <v/>
      </c>
      <c r="CG180" s="233" t="str">
        <f>IF(Deník!$R180&lt;&gt;"",IF(Deník!$AB180="TP2",IF(AND(Deník!$R180&gt;=0,Deník!$R180&lt;=1),"BE",Deník!$R180),""),"")</f>
        <v/>
      </c>
      <c r="CH180" s="233" t="str">
        <f>IF(Deník!$R180&lt;&gt;"",IF(Deník!$AB180="TP3",IF(AND(Deník!$R180&gt;=0,Deník!$R180&lt;=1),"BE",Deník!$R180),""),"")</f>
        <v/>
      </c>
      <c r="CI180" s="233" t="str">
        <f>IF(Deník!$R180&lt;&gt;"",IF(Deník!$AB180="Trailing SL",IF(AND(Deník!$R180&gt;=0,Deník!$R180&lt;=1),"BE",Deník!$R180),""),"")</f>
        <v/>
      </c>
      <c r="CJ180" s="233" t="str">
        <f>IF(Deník!$R180&lt;&gt;"",IF(Deník!$AB180="Manual",IF(AND(Deník!$R180&gt;=0,Deník!$R180&lt;=1),"BE",Deník!$R180),""),"")</f>
        <v/>
      </c>
      <c r="CK180" s="233"/>
      <c r="CL180" s="233" t="str">
        <f>IF(Deník!$R180&lt;0,IF(Deník!$AC180=Statistika!$F$117,Deník!$R180,""),"")</f>
        <v/>
      </c>
      <c r="CM180" s="233" t="str">
        <f>IF(Deník!$R180&lt;0,IF(Deník!$AC180=Statistika!$F$118,Deník!$R180,""),"")</f>
        <v/>
      </c>
      <c r="CN180" s="233" t="str">
        <f>IF(Deník!$R180&lt;0,IF(Deník!$AC180=Statistika!$F$119,Deník!$R180,""),"")</f>
        <v/>
      </c>
      <c r="CO180" s="233" t="str">
        <f>IF(Deník!$R180&lt;0,IF(Deník!$AC180=Statistika!$F$120,Deník!$R180,""),"")</f>
        <v/>
      </c>
      <c r="CP180" s="233" t="str">
        <f>IF(Deník!$R180&lt;0,IF(Deník!$AC180=Statistika!$F$121,Deník!$R180,""),"")</f>
        <v/>
      </c>
      <c r="CQ180" s="233" t="str">
        <f>IF(Deník!$R180&lt;0,IF(Deník!$AC180=Statistika!$F$122,Deník!$R180,""),"")</f>
        <v/>
      </c>
      <c r="CR180" s="233" t="str">
        <f>IF(Deník!$R180&lt;0,IF(Deník!$AC180=Statistika!$F$123,Deník!$R180,""),"")</f>
        <v/>
      </c>
      <c r="CS180" s="233" t="str">
        <f>IF(Deník!$R180&lt;0,IF(Deník!$AC180=Statistika!$F$124,Deník!$R180,""),"")</f>
        <v/>
      </c>
      <c r="CT180" s="233" t="str">
        <f>IF(Deník!$R180&lt;0,IF(Deník!$AC180=Statistika!$F$125,Deník!$R180,""),"")</f>
        <v/>
      </c>
      <c r="CU180" s="233"/>
      <c r="CV180" s="233" t="str">
        <f>IF(Deník!$R180&lt;0,IF(Deník!$AD180=$CV$2,Deník!$R180,""),"")</f>
        <v/>
      </c>
      <c r="CW180" s="233" t="str">
        <f>IF(Deník!$R180&lt;0,IF(Deník!$AD180=$CW$2,Deník!$R180,""),"")</f>
        <v/>
      </c>
      <c r="CX180" s="233" t="str">
        <f>IF(Deník!$R180&lt;0,IF(Deník!$AD180=$CX$2,Deník!$R180,""),"")</f>
        <v/>
      </c>
      <c r="CY180" s="233" t="str">
        <f>IF(Deník!$R180&lt;0,IF(Deník!$AD180=$CY$2,Deník!$R180,""),"")</f>
        <v/>
      </c>
      <c r="CZ180" s="233" t="str">
        <f>IF(Deník!$R180&lt;0,IF(Deník!$AD180=$CZ$2,Deník!$R180,""),"")</f>
        <v/>
      </c>
      <c r="DL180" s="221">
        <f t="shared" si="10"/>
        <v>93847.029999999984</v>
      </c>
      <c r="DM180" s="220">
        <f t="shared" si="9"/>
        <v>-6.1529700000000132E-2</v>
      </c>
      <c r="DO180" s="50">
        <f>Deník!W181</f>
        <v>0</v>
      </c>
      <c r="DP180" s="102" t="str">
        <f>IF(AND(Deník!W181&gt;0),1,"")</f>
        <v/>
      </c>
      <c r="DQ180" s="102">
        <f>IF(AND(Deník!W181&lt;=0),1,"")</f>
        <v>1</v>
      </c>
      <c r="DR180" s="227"/>
      <c r="DS180" s="228"/>
      <c r="DT180" s="85"/>
      <c r="DU180" s="54">
        <f>IF(MONTH(Deník!$C180)=DU$2,Deník!$W180,"")</f>
        <v>0</v>
      </c>
      <c r="DV180" s="222" t="str">
        <f>IF(MONTH(Deník!$C180)=DV$2,Deník!$W180,"")</f>
        <v/>
      </c>
      <c r="DW180" s="222" t="str">
        <f>IF(MONTH(Deník!$C180)=DW$2,Deník!$W180,"")</f>
        <v/>
      </c>
      <c r="DX180" s="222" t="str">
        <f>IF(MONTH(Deník!$C180)=DX$2,Deník!$W180,"")</f>
        <v/>
      </c>
      <c r="DY180" s="222" t="str">
        <f>IF(MONTH(Deník!$C180)=DY$2,Deník!$W180,"")</f>
        <v/>
      </c>
      <c r="DZ180" s="222" t="str">
        <f>IF(MONTH(Deník!$C180)=DZ$2,Deník!$W180,"")</f>
        <v/>
      </c>
      <c r="EA180" s="222" t="str">
        <f>IF(MONTH(Deník!$C180)=EA$2,Deník!$W180,"")</f>
        <v/>
      </c>
      <c r="EB180" s="222" t="str">
        <f>IF(MONTH(Deník!$C180)=EB$2,Deník!$W180,"")</f>
        <v/>
      </c>
      <c r="EC180" s="222" t="str">
        <f>IF(MONTH(Deník!$C180)=EC$2,Deník!$W180,"")</f>
        <v/>
      </c>
      <c r="ED180" s="222" t="str">
        <f>IF(MONTH(Deník!$C180)=ED$2,Deník!$W180,"")</f>
        <v/>
      </c>
      <c r="EE180" s="222" t="str">
        <f>IF(MONTH(Deník!$C180)=EE$2,Deník!$W180,"")</f>
        <v/>
      </c>
      <c r="EF180" s="222" t="str">
        <f>IF(MONTH(Deník!$C180)=EF$2,Deník!$W180,"")</f>
        <v/>
      </c>
      <c r="EI180" s="600" t="str">
        <f>IF(Deník!$W180&lt;&gt;"",IF(Deník!$B180=Statistika!$F$63,Deník!$W180,""),"")</f>
        <v/>
      </c>
      <c r="EJ180" s="13" t="str">
        <f>IF(Deník!$W180&lt;&gt;"",IF(Deník!$B180=Statistika!$F$64,Deník!$W180,""),"")</f>
        <v/>
      </c>
      <c r="EK180" s="13" t="str">
        <f>IF(Deník!$W180&lt;&gt;"",IF(Deník!$B180=Statistika!$F$65,Deník!$W180,""),"")</f>
        <v/>
      </c>
      <c r="EL180" s="13" t="str">
        <f>IF(Deník!$W180&lt;&gt;"",IF(Deník!$B180=Statistika!$F$66,Deník!$W180,""),"")</f>
        <v/>
      </c>
      <c r="EM180" s="13" t="str">
        <f>IF(Deník!$W180&lt;&gt;"",IF(Deník!$B180=Statistika!$F$67,Deník!$W180,""),"")</f>
        <v/>
      </c>
      <c r="EN180" s="13" t="str">
        <f>IF(Deník!$W180&lt;&gt;"",IF(Deník!$B180=Statistika!$F$68,Deník!$W180,""),"")</f>
        <v/>
      </c>
      <c r="EO180" s="13" t="str">
        <f>IF(Deník!$W180&lt;&gt;"",IF(Deník!$B180=Statistika!$F$69,Deník!$W180,""),"")</f>
        <v/>
      </c>
      <c r="EP180" s="601" t="str">
        <f>IF(Deník!$W180&lt;&gt;"",IF(Deník!$B180=Statistika!$F$70,Deník!$W180,""),"")</f>
        <v/>
      </c>
      <c r="EQ180" s="90"/>
      <c r="ER180" s="63" t="str">
        <f>IF(Deník!$W180&lt;&gt;"",IF(Deník!$J180="L",Deník!$W180,""),"")</f>
        <v/>
      </c>
      <c r="ES180" s="13" t="str">
        <f>IF(Deník!$W180&lt;&gt;"",IF(Deník!$J180="S",Deník!$W180,""),"")</f>
        <v/>
      </c>
      <c r="ET180" s="95"/>
      <c r="EU180" s="88"/>
      <c r="EV180" s="63" t="str">
        <f>IF(WEEKDAY(Deník!$C180,2)=1,Deník!$W180,"")</f>
        <v/>
      </c>
      <c r="EW180" s="13" t="str">
        <f>IF(WEEKDAY(Deník!$C180,2)=2,Deník!$W180,"")</f>
        <v/>
      </c>
      <c r="EX180" s="13" t="str">
        <f>IF(WEEKDAY(Deník!$C180,2)=3,Deník!$W180,"")</f>
        <v/>
      </c>
      <c r="EY180" s="13" t="str">
        <f>IF(WEEKDAY(Deník!$C180,2)=4,Deník!$W180,"")</f>
        <v/>
      </c>
      <c r="EZ180" s="60" t="str">
        <f>IF(WEEKDAY(Deník!$C180,2)=5,Deník!$W180,"")</f>
        <v/>
      </c>
      <c r="FA180" s="99"/>
      <c r="FB180" s="100">
        <f>Deník!D180</f>
        <v>0</v>
      </c>
      <c r="FC180" s="63">
        <f>IF($FB180&lt;&gt;"",IF(AND($FB180&gt;=FC$2,$FB180&lt;=FC$3),Deník!$W180,""))</f>
        <v>0</v>
      </c>
      <c r="FD180" s="63" t="str">
        <f>IF($FB180&lt;&gt;"",IF(AND($FB180&gt;=FD$2,$FB180&lt;=FD$3),Deník!$W180,""))</f>
        <v/>
      </c>
      <c r="FE180" s="63" t="str">
        <f>IF($FB180&lt;&gt;"",IF(AND($FB180&gt;=FE$2,$FB180&lt;=FE$3),Deník!$W180,""))</f>
        <v/>
      </c>
      <c r="FF180" s="63" t="str">
        <f>IF($FB180&lt;&gt;"",IF(AND($FB180&gt;=FF$2,$FB180&lt;=FF$3),Deník!$W180,""))</f>
        <v/>
      </c>
      <c r="FG180" s="63" t="str">
        <f>IF($FB180&lt;&gt;"",IF(AND($FB180&gt;=FG$2,$FB180&lt;=FG$3),Deník!$W180,""))</f>
        <v/>
      </c>
      <c r="FH180" s="63" t="str">
        <f>IF($FB180&lt;&gt;"",IF(AND($FB180&gt;=FH$2,$FB180&lt;=FH$3),Deník!$W180,""))</f>
        <v/>
      </c>
      <c r="FI180" s="63" t="str">
        <f>IF($FB180&lt;&gt;"",IF(AND($FB180&gt;=FI$2,$FB180&lt;=FI$3),Deník!$W180,""))</f>
        <v/>
      </c>
      <c r="FJ180" s="63" t="str">
        <f>IF($FB180&lt;&gt;"",IF(AND($FB180&gt;=FJ$2,$FB180&lt;=FJ$3),Deník!$W180,""))</f>
        <v/>
      </c>
      <c r="FK180" s="63" t="str">
        <f>IF($FB180&lt;&gt;"",IF(AND($FB180&gt;=FK$2,$FB180&lt;=FK$3),Deník!$W180,""))</f>
        <v/>
      </c>
      <c r="FL180" s="63" t="str">
        <f>IF($FB180&lt;&gt;"",IF(AND($FB180&gt;=FL$2,$FB180&lt;=FL$3),Deník!$W180,""))</f>
        <v/>
      </c>
      <c r="FM180" s="63" t="str">
        <f>IF($FB180&lt;&gt;"",IF(AND($FB180&gt;=FM$2,$FB180&lt;=FM$3),Deník!$W180,""))</f>
        <v/>
      </c>
      <c r="FN180" s="13"/>
      <c r="FO180" s="20" t="str">
        <f>IF(Deník!$W180&gt;1,Deník!$W180,"")</f>
        <v/>
      </c>
      <c r="FP180" s="20" t="str">
        <f>IF(Deník!$W180&lt;0,Deník!$W180,"")</f>
        <v/>
      </c>
      <c r="FQ180" s="17"/>
      <c r="FS180" s="233"/>
      <c r="FT180" s="233" t="str">
        <f>IF(Deník!$W180&lt;&gt;"",IF(Deník!$Y180=Statistika!$F$78,Deník!$W180,""),"")</f>
        <v/>
      </c>
      <c r="FU180" s="233" t="str">
        <f>IF(Deník!$W180&lt;&gt;"",IF(Deník!$Y180=Statistika!$F$79,Deník!$W180,""),"")</f>
        <v/>
      </c>
      <c r="FV180" s="233" t="str">
        <f>IF(Deník!$W180&lt;&gt;"",IF(Deník!$Y180=Statistika!$F$80,Deník!$W180,""),"")</f>
        <v/>
      </c>
      <c r="FW180" s="233" t="str">
        <f>IF(Deník!$W180&lt;&gt;"",IF(Deník!$Y180=Statistika!$F$81,Deník!$W180,""),"")</f>
        <v/>
      </c>
      <c r="FX180" s="233" t="str">
        <f>IF(Deník!$W180&lt;&gt;"",IF(Deník!$Y180=Statistika!$F$82,Deník!$W180,""),"")</f>
        <v/>
      </c>
      <c r="FY180" s="233" t="str">
        <f>IF(Deník!$W180&lt;&gt;"",IF(Deník!$Y180=Statistika!$F$83,Deník!$W180,""),"")</f>
        <v/>
      </c>
      <c r="FZ180" s="233" t="str">
        <f>IF(Deník!$W180&lt;&gt;"",IF(Deník!$Y180=Statistika!$F$84,Deník!$W180,""),"")</f>
        <v/>
      </c>
      <c r="GA180" s="233" t="str">
        <f>IF(Deník!$W180&lt;&gt;"",IF(Deník!$Y180=Statistika!$F$85,Deník!$W180,""),"")</f>
        <v/>
      </c>
      <c r="GB180" s="233" t="str">
        <f>IF(Deník!$W180&lt;&gt;"",IF(Deník!$Y180=Statistika!$F$86,Deník!$W180,""),"")</f>
        <v/>
      </c>
      <c r="GC180" s="233" t="str">
        <f>IF(Deník!$W180&lt;&gt;"",IF(Deník!$Y180=Statistika!$F$87,Deník!$W180,""),"")</f>
        <v/>
      </c>
      <c r="GD180" s="233" t="str">
        <f>IF(Deník!$W180&lt;&gt;"",IF(Deník!$Y180=Statistika!$F$88,Deník!$W180,""),"")</f>
        <v/>
      </c>
      <c r="GE180" s="233" t="str">
        <f>IF(Deník!$W180&lt;&gt;"",IF(Deník!$Y180=Statistika!$F$89,Deník!$W180,""),"")</f>
        <v/>
      </c>
      <c r="GF180" s="233" t="str">
        <f>IF(Deník!$W180&lt;&gt;"",IF(Deník!$Y180=Statistika!$F$90,Deník!$W180,""),"")</f>
        <v/>
      </c>
      <c r="GG180" s="233" t="str">
        <f>IF(Deník!$W180&lt;&gt;"",IF(Deník!$Y180=Statistika!$F$91,Deník!$W180,""),"")</f>
        <v/>
      </c>
      <c r="GH180" s="233"/>
      <c r="GI180" s="233" t="str">
        <f>IF(Deník!$W180&lt;&gt;"",IF(Deník!$AB180=Statistika!$L$100,Deník!$W180,""),"")</f>
        <v/>
      </c>
      <c r="GJ180" s="233" t="str">
        <f>IF(Deník!$W180&lt;&gt;"",IF(Deník!$AB180=Statistika!$L$101,Deník!$W180,""),"")</f>
        <v/>
      </c>
      <c r="GK180" s="233" t="str">
        <f>IF(Deník!$W180&lt;&gt;"",IF(Deník!$AB180=Statistika!$L$102,Deník!$W180,""),"")</f>
        <v/>
      </c>
      <c r="GL180" s="233" t="str">
        <f>IF(Deník!$W180&lt;&gt;"",IF(Deník!$AB180=Statistika!$L$103,Deník!$W180,""),"")</f>
        <v/>
      </c>
      <c r="GM180" s="233" t="str">
        <f>IF(Deník!$W180&lt;&gt;"",IF(Deník!$AB180=Statistika!$L$104,Deník!$W180,""),"")</f>
        <v/>
      </c>
      <c r="GN180" s="233" t="str">
        <f>IF(Deník!$W180&lt;&gt;"",IF(Deník!$AB180=Statistika!$L$105,Deník!$W180,""),"")</f>
        <v/>
      </c>
      <c r="GO180" s="233" t="str">
        <f>IF(Deník!$W180&lt;&gt;"",IF(Deník!$AB180=Statistika!$L$106,Deník!$W180,""),"")</f>
        <v/>
      </c>
      <c r="GP180" s="233" t="str">
        <f>IF(Deník!$W180&lt;&gt;"",IF(Deník!$AB180=Statistika!$L$107,Deník!$W180,""),"")</f>
        <v/>
      </c>
      <c r="GQ180" s="233" t="str">
        <f>IF(Deník!$W180&lt;&gt;"",IF(Deník!$AB180=Statistika!$L$108,Deník!$W180,""),"")</f>
        <v/>
      </c>
      <c r="GS180" s="233" t="str">
        <f>IF(Deník!$W180&lt;0,IF(Deník!$AC180=Statistika!$F$117,Deník!$W180,""),"")</f>
        <v/>
      </c>
      <c r="GT180" s="233" t="str">
        <f>IF(Deník!$W180&lt;0,IF(Deník!$AC180=Statistika!$F$118,Deník!$W180,""),"")</f>
        <v/>
      </c>
      <c r="GU180" s="233" t="str">
        <f>IF(Deník!$W180&lt;0,IF(Deník!$AC180=Statistika!$F$119,Deník!$W180,""),"")</f>
        <v/>
      </c>
      <c r="GV180" s="233" t="str">
        <f>IF(Deník!$W180&lt;0,IF(Deník!$AC180=Statistika!$F$120,Deník!$W180,""),"")</f>
        <v/>
      </c>
      <c r="GW180" s="233" t="str">
        <f>IF(Deník!$W180&lt;0,IF(Deník!$AC180=Statistika!$F$121,Deník!$W180,""),"")</f>
        <v/>
      </c>
      <c r="GX180" s="233" t="str">
        <f>IF(Deník!$W180&lt;0,IF(Deník!$AC180=Statistika!$F$122,Deník!$W180,""),"")</f>
        <v/>
      </c>
      <c r="GY180" s="233" t="str">
        <f>IF(Deník!$W180&lt;0,IF(Deník!$AC180=Statistika!$F$123,Deník!$W180,""),"")</f>
        <v/>
      </c>
      <c r="GZ180" s="233" t="str">
        <f>IF(Deník!$W180&lt;0,IF(Deník!$AC180=Statistika!$F$124,Deník!$W180,""),"")</f>
        <v/>
      </c>
      <c r="HA180" s="233" t="str">
        <f>IF(Deník!$W180&lt;0,IF(Deník!$AC180=Statistika!$F$125,Deník!$W180,""),"")</f>
        <v/>
      </c>
      <c r="HC180" s="233" t="str">
        <f>IF(Deník!$W180&lt;0,IF(Deník!$AD180=Statistika!$F$133,Deník!$W180,""),"")</f>
        <v/>
      </c>
      <c r="HD180" s="233" t="str">
        <f>IF(Deník!$W180&lt;0,IF(Deník!$AD180=Statistika!$F$134,Deník!$W180,""),"")</f>
        <v/>
      </c>
      <c r="HE180" s="233" t="str">
        <f>IF(Deník!$W180&lt;0,IF(Deník!$AD180=Statistika!$F$135,Deník!$W180,""),"")</f>
        <v/>
      </c>
      <c r="HF180" s="233" t="str">
        <f>IF(Deník!$W180&lt;0,IF(Deník!$AD180=Statistika!$F$136,Deník!$W180,""),"")</f>
        <v/>
      </c>
      <c r="HG180" s="233" t="str">
        <f>IF(Deník!$W180&lt;0,IF(Deník!$AD180=Statistika!$F$137,Deník!$W180,""),"")</f>
        <v/>
      </c>
      <c r="ID180" s="8">
        <f>Tabulka4[[#This Row],[Sloupec3]]</f>
        <v>0</v>
      </c>
      <c r="IE180" s="17" t="str">
        <f>IF(AND([1]Deník!$C180&gt;='[1]Měsíční shrnutí'!$D$1,[1]Deník!$C180&lt;='[1]Měsíční shrnutí'!$F$1),[1]Deník!$X180,"")</f>
        <v/>
      </c>
    </row>
    <row r="181" spans="1:239">
      <c r="A181" s="8">
        <f>Deník!C182</f>
        <v>0</v>
      </c>
      <c r="B181" s="50" t="str">
        <f>Deník!R182</f>
        <v/>
      </c>
      <c r="C181" s="102" t="str">
        <f>IF(AND(Deník!R182&gt;1,Deník!R182&lt;&gt;""),1,"")</f>
        <v/>
      </c>
      <c r="D181" s="102" t="str">
        <f>IF(AND(Deník!R182&lt;=0,Deník!R182&lt;&gt;""),1,"")</f>
        <v/>
      </c>
      <c r="E181" s="103" t="str">
        <f>IF(AND(Deník!R182&gt;=0,Deník!R182&lt;=1),1,"")</f>
        <v/>
      </c>
      <c r="F181" s="79" t="str">
        <f>IF(Deník!R182&lt;&gt;"",Deník!R182+F180,"")</f>
        <v/>
      </c>
      <c r="G181" s="85"/>
      <c r="H181" s="54" t="str">
        <f>IF(MONTH(Deník!$C181)=H$2,IF(AND(Deník!$R181&gt;=0,Deník!$R181&lt;=1),"BE",Deník!$R181),"")</f>
        <v/>
      </c>
      <c r="I181" s="11" t="str">
        <f>IF(MONTH(Deník!$C181)=I$2,IF(AND(Deník!$R181&gt;=0,Deník!$R181&lt;=1),"BE",Deník!$R181),"")</f>
        <v/>
      </c>
      <c r="J181" s="11" t="str">
        <f>IF(MONTH(Deník!$C181)=J$2,IF(AND(Deník!$R181&gt;=0,Deník!$R181&lt;=1),"BE",Deník!$R181),"")</f>
        <v/>
      </c>
      <c r="K181" s="11" t="str">
        <f>IF(MONTH(Deník!$C181)=K$2,IF(AND(Deník!$R181&gt;=0,Deník!$R181&lt;=1),"BE",Deník!$R181),"")</f>
        <v/>
      </c>
      <c r="L181" s="11" t="str">
        <f>IF(MONTH(Deník!$C181)=L$2,IF(AND(Deník!$R181&gt;=0,Deník!$R181&lt;=1),"BE",Deník!$R181),"")</f>
        <v/>
      </c>
      <c r="M181" s="11" t="str">
        <f>IF(MONTH(Deník!$C181)=M$2,IF(AND(Deník!$R181&gt;=0,Deník!$R181&lt;=1),"BE",Deník!$R181),"")</f>
        <v/>
      </c>
      <c r="N181" s="11" t="str">
        <f>IF(MONTH(Deník!$C181)=N$2,IF(AND(Deník!$R181&gt;=0,Deník!$R181&lt;=1),"BE",Deník!$R181),"")</f>
        <v/>
      </c>
      <c r="O181" s="11" t="str">
        <f>IF(MONTH(Deník!$C181)=O$2,IF(AND(Deník!$R181&gt;=0,Deník!$R181&lt;=1),"BE",Deník!$R181),"")</f>
        <v/>
      </c>
      <c r="P181" s="11" t="str">
        <f>IF(MONTH(Deník!$C181)=P$2,IF(AND(Deník!$R181&gt;=0,Deník!$R181&lt;=1),"BE",Deník!$R181),"")</f>
        <v/>
      </c>
      <c r="Q181" s="11" t="str">
        <f>IF(MONTH(Deník!$C181)=Q$2,IF(AND(Deník!$R181&gt;=0,Deník!$R181&lt;=1),"BE",Deník!$R181),"")</f>
        <v/>
      </c>
      <c r="R181" s="11" t="str">
        <f>IF(MONTH(Deník!$C181)=R$2,IF(AND(Deník!$R181&gt;=0,Deník!$R181&lt;=1),"BE",Deník!$R181),"")</f>
        <v/>
      </c>
      <c r="S181" s="57" t="str">
        <f>IF(MONTH(Deník!$C181)=S$2,IF(AND(Deník!$R181&gt;=0,Deník!$R181&lt;=1),"BE",Deník!$R181),"")</f>
        <v/>
      </c>
      <c r="U181" s="12"/>
      <c r="V181" s="12"/>
      <c r="X181" s="600" t="str">
        <f>IF(Deník!$R181&lt;&gt;"",IF(Deník!$B181=Statistika!$F$63,IF(AND(Deník!$R181&gt;=0,Deník!$R181&lt;=1),"BE",Deník!$R181),""),"")</f>
        <v/>
      </c>
      <c r="Y181" s="13" t="str">
        <f>IF(Deník!$R181&lt;&gt;"",IF(Deník!$B181=Statistika!$F$64,IF(AND(Deník!$R181&gt;=0,Deník!$R181&lt;=1),"BE",Deník!$R181),""),"")</f>
        <v/>
      </c>
      <c r="Z181" s="13" t="str">
        <f>IF(Deník!$R181&lt;&gt;"",IF(Deník!$B181=Statistika!$F$65,IF(AND(Deník!$R181&gt;=0,Deník!$R181&lt;=1),"BE",Deník!$R181),""),"")</f>
        <v/>
      </c>
      <c r="AA181" s="13" t="str">
        <f>IF(Deník!$R181&lt;&gt;"",IF(Deník!$B181=Statistika!$F$66,IF(AND(Deník!$R181&gt;=0,Deník!$R181&lt;=1),"BE",Deník!$R181),""),"")</f>
        <v/>
      </c>
      <c r="AB181" s="13" t="str">
        <f>IF(Deník!$R181&lt;&gt;"",IF(Deník!$B181=Statistika!$F$67,IF(AND(Deník!$R181&gt;=0,Deník!$R181&lt;=1),"BE",Deník!$R181),""),"")</f>
        <v/>
      </c>
      <c r="AC181" s="13" t="str">
        <f>IF(Deník!$R181&lt;&gt;"",IF(Deník!$B181=Statistika!$F$68,IF(AND(Deník!$R181&gt;=0,Deník!$R181&lt;=1),"BE",Deník!$R181),""),"")</f>
        <v/>
      </c>
      <c r="AD181" s="13" t="str">
        <f>IF(Deník!$R181&lt;&gt;"",IF(Deník!$B181=Statistika!$F$69,IF(AND(Deník!$R181&gt;=0,Deník!$R181&lt;=1),"BE",Deník!$R181),""),"")</f>
        <v/>
      </c>
      <c r="AE181" s="601" t="str">
        <f>IF(Deník!$R181&lt;&gt;"",IF(Deník!$B181=Statistika!$F$70,IF(AND(Deník!$R181&gt;=0,Deník!$R181&lt;=1),"BE",Deník!$R181),""),"")</f>
        <v/>
      </c>
      <c r="AF181" s="90"/>
      <c r="AG181" s="63" t="str">
        <f>IF(Deník!$R181&lt;&gt;"",IF(Deník!$J181="L",IF(AND(Deník!$R181&gt;=0,Deník!$R181&lt;=1),"BE",Deník!$R181),""),"")</f>
        <v/>
      </c>
      <c r="AH181" s="13" t="str">
        <f>IF(Deník!$R181&lt;&gt;"",IF(Deník!$J181="S",IF(AND(Deník!$R181&gt;=0,Deník!$R181&lt;=1),"BE",Deník!$R181),""),"")</f>
        <v/>
      </c>
      <c r="AI181" s="95"/>
      <c r="AJ181" s="71" t="str">
        <f>IF(Deník!N182&lt;&gt;"",Deník!N182*-1,"")</f>
        <v/>
      </c>
      <c r="AK181" s="88"/>
      <c r="AL181" s="63" t="str">
        <f>IF(WEEKDAY(Deník!$C181,2)=1,IF(AND(Deník!$R181&gt;=0,Deník!$R181&lt;=1),"BE",Deník!$R181),"")</f>
        <v/>
      </c>
      <c r="AM181" s="13" t="str">
        <f>IF(WEEKDAY(Deník!$C181,2)=2,IF(AND(Deník!$R181&gt;=0,Deník!$R181&lt;=1),"BE",Deník!$R181),"")</f>
        <v/>
      </c>
      <c r="AN181" s="13" t="str">
        <f>IF(WEEKDAY(Deník!$C181,2)=3,IF(AND(Deník!$R181&gt;=0,Deník!$R181&lt;=1),"BE",Deník!$R181),"")</f>
        <v/>
      </c>
      <c r="AO181" s="13" t="str">
        <f>IF(WEEKDAY(Deník!$C181,2)=4,IF(AND(Deník!$R181&gt;=0,Deník!$R181&lt;=1),"BE",Deník!$R181),"")</f>
        <v/>
      </c>
      <c r="AP181" s="60" t="str">
        <f>IF(WEEKDAY(Deník!$C181,2)=5,IF(AND(Deník!$R181&gt;=0,Deník!$R181&lt;=1),"BE",Deník!$R181),"")</f>
        <v/>
      </c>
      <c r="AQ181" s="99"/>
      <c r="AR181" s="100">
        <f>Deník!D181</f>
        <v>0</v>
      </c>
      <c r="AS181" s="63" t="str">
        <f>IF(Deník!$D181&lt;&gt;"",IF(AND(Deník!$D181&gt;=AS$2,Deník!$D181&lt;=AS$3),IF(AND(Deník!$R181&gt;=0,Deník!$R181&lt;=1),"BE",Deník!$R181),""),"")</f>
        <v/>
      </c>
      <c r="AT181" s="63" t="str">
        <f>IF(Deník!$D181&lt;&gt;"",IF(AND(Deník!$D181&gt;=AT$2,Deník!$D181&lt;=AT$3),IF(AND(Deník!$R181&gt;=0,Deník!$R181&lt;=1),"BE",Deník!$R181),""),"")</f>
        <v/>
      </c>
      <c r="AU181" s="63" t="str">
        <f>IF(Deník!$D181&lt;&gt;"",IF(AND(Deník!$D181&gt;=AU$2,Deník!$D181&lt;=AU$3),IF(AND(Deník!$R181&gt;=0,Deník!$R181&lt;=1),"BE",Deník!$R181),""),"")</f>
        <v/>
      </c>
      <c r="AV181" s="63" t="str">
        <f>IF(Deník!$D181&lt;&gt;"",IF(AND(Deník!$D181&gt;=AV$2,Deník!$D181&lt;=AV$3),IF(AND(Deník!$R181&gt;=0,Deník!$R181&lt;=1),"BE",Deník!$R181),""),"")</f>
        <v/>
      </c>
      <c r="AW181" s="63" t="str">
        <f>IF(Deník!$D181&lt;&gt;"",IF(AND(Deník!$D181&gt;=AW$2,Deník!$D181&lt;=AW$3),IF(AND(Deník!$R181&gt;=0,Deník!$R181&lt;=1),"BE",Deník!$R181),""),"")</f>
        <v/>
      </c>
      <c r="AX181" s="63" t="str">
        <f>IF(Deník!$D181&lt;&gt;"",IF(AND(Deník!$D181&gt;=AX$2,Deník!$D181&lt;=AX$3),IF(AND(Deník!$R181&gt;=0,Deník!$R181&lt;=1),"BE",Deník!$R181),""),"")</f>
        <v/>
      </c>
      <c r="AY181" s="63" t="str">
        <f>IF(Deník!$D181&lt;&gt;"",IF(AND(Deník!$D181&gt;=AY$2,Deník!$D181&lt;=AY$3),IF(AND(Deník!$R181&gt;=0,Deník!$R181&lt;=1),"BE",Deník!$R181),""),"")</f>
        <v/>
      </c>
      <c r="AZ181" s="63" t="str">
        <f>IF(Deník!$D181&lt;&gt;"",IF(AND(Deník!$D181&gt;=AZ$2,Deník!$D181&lt;=AZ$3),IF(AND(Deník!$R181&gt;=0,Deník!$R181&lt;=1),"BE",Deník!$R181),""),"")</f>
        <v/>
      </c>
      <c r="BA181" s="63" t="str">
        <f>IF(Deník!$D181&lt;&gt;"",IF(AND(Deník!$D181&gt;=BA$2,Deník!$D181&lt;=BA$3),IF(AND(Deník!$R181&gt;=0,Deník!$R181&lt;=1),"BE",Deník!$R181),""),"")</f>
        <v/>
      </c>
      <c r="BB181" s="63" t="str">
        <f>IF(Deník!$D181&lt;&gt;"",IF(AND(Deník!$D181&gt;=BB$2,Deník!$D181&lt;=BB$3),IF(AND(Deník!$R181&gt;=0,Deník!$R181&lt;=1),"BE",Deník!$R181),""),"")</f>
        <v/>
      </c>
      <c r="BC181" s="71" t="str">
        <f>IF(Deník!$D181&lt;&gt;"",IF(AND(Deník!$D181&gt;=BC$2,Deník!$D181&lt;=BC$3),IF(AND(Deník!$R181&gt;=0,Deník!$R181&lt;=1),"BE",Deník!$R181),""),"")</f>
        <v/>
      </c>
      <c r="BD181" s="20" t="str">
        <f>IF(Deník!$J182="S",(Deník!$M182-Deník!$K182),IF(Deník!$J182="L",(Deník!$K182-Deník!$M182),""))</f>
        <v/>
      </c>
      <c r="BE181" s="20" t="str">
        <f>IF(Deník!$J182="S",(Deník!$K182-Deník!$O182),IF(Deník!$J182="L",(Deník!$O182-Deník!$K182),""))</f>
        <v/>
      </c>
      <c r="BF181" s="20" t="str">
        <f>IF(Deník!$J182="S",(Deník!$K182-Deník!$L182),IF(Deník!$J182="L",(Deník!$L182-Deník!$K182),""))</f>
        <v/>
      </c>
      <c r="BG181" s="20" t="str">
        <f>IF(Deník!$J182="S",(Deník!$K182-Deník!$S182),IF(Deník!$J182="L",(Deník!$S182-Deník!$K182),""))</f>
        <v/>
      </c>
      <c r="BH181" s="20" t="str">
        <f>IF(Deník!$J182="S",(Deník!$K182-Deník!$U182),IF(Deník!$J182="L",(Deník!$U182-Deník!$K182),""))</f>
        <v/>
      </c>
      <c r="BI181" s="20" t="str">
        <f>IF(Deník!$R181&gt;1,Deník!$R181,"")</f>
        <v/>
      </c>
      <c r="BJ181" s="20" t="str">
        <f>IF(Deník!$R181&lt;0,Deník!$R181,"")</f>
        <v/>
      </c>
      <c r="BK181" s="17"/>
      <c r="BM181" s="233" t="str">
        <f>IF(Deník!$R181&lt;&gt;"",IF(Deník!$Y181=Statistika!$F$78,IF(AND(Deník!$R181&gt;=0,Deník!$R181&lt;=1),"BE",Deník!$R181),""),"")</f>
        <v/>
      </c>
      <c r="BN181" s="233" t="str">
        <f>IF(Deník!$R181&lt;&gt;"",IF(Deník!$Y181=Statistika!$F$79,IF(AND(Deník!$R181&gt;=0,Deník!$R181&lt;=1),"BE",Deník!$R181),""),"")</f>
        <v/>
      </c>
      <c r="BO181" s="233" t="str">
        <f>IF(Deník!$R181&lt;&gt;"",IF(Deník!$Y181=Statistika!$F$80,IF(AND(Deník!$R181&gt;=0,Deník!$R181&lt;=1),"BE",Deník!$R181),""),"")</f>
        <v/>
      </c>
      <c r="BP181" s="233" t="str">
        <f>IF(Deník!$R181&lt;&gt;"",IF(Deník!$Y181=Statistika!$F$81,IF(AND(Deník!$R181&gt;=0,Deník!$R181&lt;=1),"BE",Deník!$R181),""),"")</f>
        <v/>
      </c>
      <c r="BQ181" s="233" t="str">
        <f>IF(Deník!$R181&lt;&gt;"",IF(Deník!$Y181=Statistika!$F$82,IF(AND(Deník!$R181&gt;=0,Deník!$R181&lt;=1),"BE",Deník!$R181),""),"")</f>
        <v/>
      </c>
      <c r="BR181" s="233" t="str">
        <f>IF(Deník!$R181&lt;&gt;"",IF(Deník!$Y181=Statistika!$F$83,IF(AND(Deník!$R181&gt;=0,Deník!$R181&lt;=1),"BE",Deník!$R181),""),"")</f>
        <v/>
      </c>
      <c r="BS181" s="233" t="str">
        <f>IF(Deník!$R181&lt;&gt;"",IF(Deník!$Y181=Statistika!$F$84,IF(AND(Deník!$R181&gt;=0,Deník!$R181&lt;=1),"BE",Deník!$R181),""),"")</f>
        <v/>
      </c>
      <c r="BT181" s="233" t="str">
        <f>IF(Deník!$R181&lt;&gt;"",IF(Deník!$Y181=Statistika!$F$85,IF(AND(Deník!$R181&gt;=0,Deník!$R181&lt;=1),"BE",Deník!$R181),""),"")</f>
        <v/>
      </c>
      <c r="BU181" s="233" t="str">
        <f>IF(Deník!$R181&lt;&gt;"",IF(Deník!$Y181=Statistika!$F$86,IF(AND(Deník!$R181&gt;=0,Deník!$R181&lt;=1),"BE",Deník!$R181),""),"")</f>
        <v/>
      </c>
      <c r="BV181" s="233" t="str">
        <f>IF(Deník!$R181&lt;&gt;"",IF(Deník!$Y181=Statistika!$F$87,IF(AND(Deník!$R181&gt;=0,Deník!$R181&lt;=1),"BE",Deník!$R181),""),"")</f>
        <v/>
      </c>
      <c r="BW181" s="233" t="str">
        <f>IF(Deník!$R181&lt;&gt;"",IF(Deník!$Y181=Statistika!$F$88,IF(AND(Deník!$R181&gt;=0,Deník!$R181&lt;=1),"BE",Deník!$R181),""),"")</f>
        <v/>
      </c>
      <c r="BX181" s="233" t="str">
        <f>IF(Deník!$R181&lt;&gt;"",IF(Deník!$Y181=Statistika!$F$89,IF(AND(Deník!$R181&gt;=0,Deník!$R181&lt;=1),"BE",Deník!$R181),""),"")</f>
        <v/>
      </c>
      <c r="BY181" s="233" t="str">
        <f>IF(Deník!$R181&lt;&gt;"",IF(Deník!$Y181=Statistika!$F$90,IF(AND(Deník!$R181&gt;=0,Deník!$R181&lt;=1),"BE",Deník!$R181),""),"")</f>
        <v/>
      </c>
      <c r="BZ181" s="233" t="str">
        <f>IF(Deník!$R181&lt;&gt;"",IF(Deník!$Y181=Statistika!$F$91,IF(AND(Deník!$R181&gt;=0,Deník!$R181&lt;=1),"BE",Deník!$R181),""),"")</f>
        <v/>
      </c>
      <c r="CA181" s="233"/>
      <c r="CB181" s="233" t="str">
        <f>IF(Deník!$R181&lt;&gt;"",IF(Deník!$AB181="SL",IF(AND(Deník!$R181&gt;=0,Deník!$R181&lt;=1),"BE",Deník!$R181),""),"")</f>
        <v/>
      </c>
      <c r="CC181" s="233" t="str">
        <f>IF(Deník!$R181&lt;&gt;"",IF(Deník!$AB181="BE10",IF(AND(Deník!$R181&gt;=0,Deník!$R181&lt;=1),"BE",Deník!$R181),""),"")</f>
        <v/>
      </c>
      <c r="CD181" s="233" t="str">
        <f>IF(Deník!$R181&lt;&gt;"",IF(Deník!$AB181="BE15",IF(AND(Deník!$R181&gt;=0,Deník!$R181&lt;=1),"BE",Deník!$R181),""),"")</f>
        <v/>
      </c>
      <c r="CE181" s="233" t="str">
        <f>IF(Deník!$R181&lt;&gt;"",IF(Deník!$AB181="BE20",IF(AND(Deník!$R181&gt;=0,Deník!$R181&lt;=1),"BE",Deník!$R181),""),"")</f>
        <v/>
      </c>
      <c r="CF181" s="233" t="str">
        <f>IF(Deník!$R181&lt;&gt;"",IF(Deník!$AB181="TP1",IF(AND(Deník!$R181&gt;=0,Deník!$R181&lt;=1),"BE",Deník!$R181),""),"")</f>
        <v/>
      </c>
      <c r="CG181" s="233" t="str">
        <f>IF(Deník!$R181&lt;&gt;"",IF(Deník!$AB181="TP2",IF(AND(Deník!$R181&gt;=0,Deník!$R181&lt;=1),"BE",Deník!$R181),""),"")</f>
        <v/>
      </c>
      <c r="CH181" s="233" t="str">
        <f>IF(Deník!$R181&lt;&gt;"",IF(Deník!$AB181="TP3",IF(AND(Deník!$R181&gt;=0,Deník!$R181&lt;=1),"BE",Deník!$R181),""),"")</f>
        <v/>
      </c>
      <c r="CI181" s="233" t="str">
        <f>IF(Deník!$R181&lt;&gt;"",IF(Deník!$AB181="Trailing SL",IF(AND(Deník!$R181&gt;=0,Deník!$R181&lt;=1),"BE",Deník!$R181),""),"")</f>
        <v/>
      </c>
      <c r="CJ181" s="233" t="str">
        <f>IF(Deník!$R181&lt;&gt;"",IF(Deník!$AB181="Manual",IF(AND(Deník!$R181&gt;=0,Deník!$R181&lt;=1),"BE",Deník!$R181),""),"")</f>
        <v/>
      </c>
      <c r="CK181" s="233"/>
      <c r="CL181" s="233" t="str">
        <f>IF(Deník!$R181&lt;0,IF(Deník!$AC181=Statistika!$F$117,Deník!$R181,""),"")</f>
        <v/>
      </c>
      <c r="CM181" s="233" t="str">
        <f>IF(Deník!$R181&lt;0,IF(Deník!$AC181=Statistika!$F$118,Deník!$R181,""),"")</f>
        <v/>
      </c>
      <c r="CN181" s="233" t="str">
        <f>IF(Deník!$R181&lt;0,IF(Deník!$AC181=Statistika!$F$119,Deník!$R181,""),"")</f>
        <v/>
      </c>
      <c r="CO181" s="233" t="str">
        <f>IF(Deník!$R181&lt;0,IF(Deník!$AC181=Statistika!$F$120,Deník!$R181,""),"")</f>
        <v/>
      </c>
      <c r="CP181" s="233" t="str">
        <f>IF(Deník!$R181&lt;0,IF(Deník!$AC181=Statistika!$F$121,Deník!$R181,""),"")</f>
        <v/>
      </c>
      <c r="CQ181" s="233" t="str">
        <f>IF(Deník!$R181&lt;0,IF(Deník!$AC181=Statistika!$F$122,Deník!$R181,""),"")</f>
        <v/>
      </c>
      <c r="CR181" s="233" t="str">
        <f>IF(Deník!$R181&lt;0,IF(Deník!$AC181=Statistika!$F$123,Deník!$R181,""),"")</f>
        <v/>
      </c>
      <c r="CS181" s="233" t="str">
        <f>IF(Deník!$R181&lt;0,IF(Deník!$AC181=Statistika!$F$124,Deník!$R181,""),"")</f>
        <v/>
      </c>
      <c r="CT181" s="233" t="str">
        <f>IF(Deník!$R181&lt;0,IF(Deník!$AC181=Statistika!$F$125,Deník!$R181,""),"")</f>
        <v/>
      </c>
      <c r="CU181" s="233"/>
      <c r="CV181" s="233" t="str">
        <f>IF(Deník!$R181&lt;0,IF(Deník!$AD181=$CV$2,Deník!$R181,""),"")</f>
        <v/>
      </c>
      <c r="CW181" s="233" t="str">
        <f>IF(Deník!$R181&lt;0,IF(Deník!$AD181=$CW$2,Deník!$R181,""),"")</f>
        <v/>
      </c>
      <c r="CX181" s="233" t="str">
        <f>IF(Deník!$R181&lt;0,IF(Deník!$AD181=$CX$2,Deník!$R181,""),"")</f>
        <v/>
      </c>
      <c r="CY181" s="233" t="str">
        <f>IF(Deník!$R181&lt;0,IF(Deník!$AD181=$CY$2,Deník!$R181,""),"")</f>
        <v/>
      </c>
      <c r="CZ181" s="233" t="str">
        <f>IF(Deník!$R181&lt;0,IF(Deník!$AD181=$CZ$2,Deník!$R181,""),"")</f>
        <v/>
      </c>
      <c r="DL181" s="221">
        <f t="shared" si="10"/>
        <v>93847.029999999984</v>
      </c>
      <c r="DM181" s="220">
        <f t="shared" si="9"/>
        <v>-6.1529700000000132E-2</v>
      </c>
      <c r="DO181" s="50">
        <f>Deník!W182</f>
        <v>0</v>
      </c>
      <c r="DP181" s="102" t="str">
        <f>IF(AND(Deník!W182&gt;0),1,"")</f>
        <v/>
      </c>
      <c r="DQ181" s="102">
        <f>IF(AND(Deník!W182&lt;=0),1,"")</f>
        <v>1</v>
      </c>
      <c r="DR181" s="227"/>
      <c r="DS181" s="228"/>
      <c r="DT181" s="85"/>
      <c r="DU181" s="54">
        <f>IF(MONTH(Deník!$C181)=DU$2,Deník!$W181,"")</f>
        <v>0</v>
      </c>
      <c r="DV181" s="222" t="str">
        <f>IF(MONTH(Deník!$C181)=DV$2,Deník!$W181,"")</f>
        <v/>
      </c>
      <c r="DW181" s="222" t="str">
        <f>IF(MONTH(Deník!$C181)=DW$2,Deník!$W181,"")</f>
        <v/>
      </c>
      <c r="DX181" s="222" t="str">
        <f>IF(MONTH(Deník!$C181)=DX$2,Deník!$W181,"")</f>
        <v/>
      </c>
      <c r="DY181" s="222" t="str">
        <f>IF(MONTH(Deník!$C181)=DY$2,Deník!$W181,"")</f>
        <v/>
      </c>
      <c r="DZ181" s="222" t="str">
        <f>IF(MONTH(Deník!$C181)=DZ$2,Deník!$W181,"")</f>
        <v/>
      </c>
      <c r="EA181" s="222" t="str">
        <f>IF(MONTH(Deník!$C181)=EA$2,Deník!$W181,"")</f>
        <v/>
      </c>
      <c r="EB181" s="222" t="str">
        <f>IF(MONTH(Deník!$C181)=EB$2,Deník!$W181,"")</f>
        <v/>
      </c>
      <c r="EC181" s="222" t="str">
        <f>IF(MONTH(Deník!$C181)=EC$2,Deník!$W181,"")</f>
        <v/>
      </c>
      <c r="ED181" s="222" t="str">
        <f>IF(MONTH(Deník!$C181)=ED$2,Deník!$W181,"")</f>
        <v/>
      </c>
      <c r="EE181" s="222" t="str">
        <f>IF(MONTH(Deník!$C181)=EE$2,Deník!$W181,"")</f>
        <v/>
      </c>
      <c r="EF181" s="222" t="str">
        <f>IF(MONTH(Deník!$C181)=EF$2,Deník!$W181,"")</f>
        <v/>
      </c>
      <c r="EI181" s="600" t="str">
        <f>IF(Deník!$W181&lt;&gt;"",IF(Deník!$B181=Statistika!$F$63,Deník!$W181,""),"")</f>
        <v/>
      </c>
      <c r="EJ181" s="13" t="str">
        <f>IF(Deník!$W181&lt;&gt;"",IF(Deník!$B181=Statistika!$F$64,Deník!$W181,""),"")</f>
        <v/>
      </c>
      <c r="EK181" s="13" t="str">
        <f>IF(Deník!$W181&lt;&gt;"",IF(Deník!$B181=Statistika!$F$65,Deník!$W181,""),"")</f>
        <v/>
      </c>
      <c r="EL181" s="13" t="str">
        <f>IF(Deník!$W181&lt;&gt;"",IF(Deník!$B181=Statistika!$F$66,Deník!$W181,""),"")</f>
        <v/>
      </c>
      <c r="EM181" s="13" t="str">
        <f>IF(Deník!$W181&lt;&gt;"",IF(Deník!$B181=Statistika!$F$67,Deník!$W181,""),"")</f>
        <v/>
      </c>
      <c r="EN181" s="13" t="str">
        <f>IF(Deník!$W181&lt;&gt;"",IF(Deník!$B181=Statistika!$F$68,Deník!$W181,""),"")</f>
        <v/>
      </c>
      <c r="EO181" s="13" t="str">
        <f>IF(Deník!$W181&lt;&gt;"",IF(Deník!$B181=Statistika!$F$69,Deník!$W181,""),"")</f>
        <v/>
      </c>
      <c r="EP181" s="601" t="str">
        <f>IF(Deník!$W181&lt;&gt;"",IF(Deník!$B181=Statistika!$F$70,Deník!$W181,""),"")</f>
        <v/>
      </c>
      <c r="EQ181" s="90"/>
      <c r="ER181" s="63" t="str">
        <f>IF(Deník!$W181&lt;&gt;"",IF(Deník!$J181="L",Deník!$W181,""),"")</f>
        <v/>
      </c>
      <c r="ES181" s="13" t="str">
        <f>IF(Deník!$W181&lt;&gt;"",IF(Deník!$J181="S",Deník!$W181,""),"")</f>
        <v/>
      </c>
      <c r="ET181" s="95"/>
      <c r="EU181" s="88"/>
      <c r="EV181" s="63" t="str">
        <f>IF(WEEKDAY(Deník!$C181,2)=1,Deník!$W181,"")</f>
        <v/>
      </c>
      <c r="EW181" s="13" t="str">
        <f>IF(WEEKDAY(Deník!$C181,2)=2,Deník!$W181,"")</f>
        <v/>
      </c>
      <c r="EX181" s="13" t="str">
        <f>IF(WEEKDAY(Deník!$C181,2)=3,Deník!$W181,"")</f>
        <v/>
      </c>
      <c r="EY181" s="13" t="str">
        <f>IF(WEEKDAY(Deník!$C181,2)=4,Deník!$W181,"")</f>
        <v/>
      </c>
      <c r="EZ181" s="60" t="str">
        <f>IF(WEEKDAY(Deník!$C181,2)=5,Deník!$W181,"")</f>
        <v/>
      </c>
      <c r="FA181" s="99"/>
      <c r="FB181" s="100">
        <f>Deník!D181</f>
        <v>0</v>
      </c>
      <c r="FC181" s="63">
        <f>IF($FB181&lt;&gt;"",IF(AND($FB181&gt;=FC$2,$FB181&lt;=FC$3),Deník!$W181,""))</f>
        <v>0</v>
      </c>
      <c r="FD181" s="63" t="str">
        <f>IF($FB181&lt;&gt;"",IF(AND($FB181&gt;=FD$2,$FB181&lt;=FD$3),Deník!$W181,""))</f>
        <v/>
      </c>
      <c r="FE181" s="63" t="str">
        <f>IF($FB181&lt;&gt;"",IF(AND($FB181&gt;=FE$2,$FB181&lt;=FE$3),Deník!$W181,""))</f>
        <v/>
      </c>
      <c r="FF181" s="63" t="str">
        <f>IF($FB181&lt;&gt;"",IF(AND($FB181&gt;=FF$2,$FB181&lt;=FF$3),Deník!$W181,""))</f>
        <v/>
      </c>
      <c r="FG181" s="63" t="str">
        <f>IF($FB181&lt;&gt;"",IF(AND($FB181&gt;=FG$2,$FB181&lt;=FG$3),Deník!$W181,""))</f>
        <v/>
      </c>
      <c r="FH181" s="63" t="str">
        <f>IF($FB181&lt;&gt;"",IF(AND($FB181&gt;=FH$2,$FB181&lt;=FH$3),Deník!$W181,""))</f>
        <v/>
      </c>
      <c r="FI181" s="63" t="str">
        <f>IF($FB181&lt;&gt;"",IF(AND($FB181&gt;=FI$2,$FB181&lt;=FI$3),Deník!$W181,""))</f>
        <v/>
      </c>
      <c r="FJ181" s="63" t="str">
        <f>IF($FB181&lt;&gt;"",IF(AND($FB181&gt;=FJ$2,$FB181&lt;=FJ$3),Deník!$W181,""))</f>
        <v/>
      </c>
      <c r="FK181" s="63" t="str">
        <f>IF($FB181&lt;&gt;"",IF(AND($FB181&gt;=FK$2,$FB181&lt;=FK$3),Deník!$W181,""))</f>
        <v/>
      </c>
      <c r="FL181" s="63" t="str">
        <f>IF($FB181&lt;&gt;"",IF(AND($FB181&gt;=FL$2,$FB181&lt;=FL$3),Deník!$W181,""))</f>
        <v/>
      </c>
      <c r="FM181" s="63" t="str">
        <f>IF($FB181&lt;&gt;"",IF(AND($FB181&gt;=FM$2,$FB181&lt;=FM$3),Deník!$W181,""))</f>
        <v/>
      </c>
      <c r="FN181" s="13"/>
      <c r="FO181" s="20" t="str">
        <f>IF(Deník!$W181&gt;1,Deník!$W181,"")</f>
        <v/>
      </c>
      <c r="FP181" s="20" t="str">
        <f>IF(Deník!$W181&lt;0,Deník!$W181,"")</f>
        <v/>
      </c>
      <c r="FQ181" s="17"/>
      <c r="FS181" s="233"/>
      <c r="FT181" s="233" t="str">
        <f>IF(Deník!$W181&lt;&gt;"",IF(Deník!$Y181=Statistika!$F$78,Deník!$W181,""),"")</f>
        <v/>
      </c>
      <c r="FU181" s="233" t="str">
        <f>IF(Deník!$W181&lt;&gt;"",IF(Deník!$Y181=Statistika!$F$79,Deník!$W181,""),"")</f>
        <v/>
      </c>
      <c r="FV181" s="233" t="str">
        <f>IF(Deník!$W181&lt;&gt;"",IF(Deník!$Y181=Statistika!$F$80,Deník!$W181,""),"")</f>
        <v/>
      </c>
      <c r="FW181" s="233" t="str">
        <f>IF(Deník!$W181&lt;&gt;"",IF(Deník!$Y181=Statistika!$F$81,Deník!$W181,""),"")</f>
        <v/>
      </c>
      <c r="FX181" s="233" t="str">
        <f>IF(Deník!$W181&lt;&gt;"",IF(Deník!$Y181=Statistika!$F$82,Deník!$W181,""),"")</f>
        <v/>
      </c>
      <c r="FY181" s="233" t="str">
        <f>IF(Deník!$W181&lt;&gt;"",IF(Deník!$Y181=Statistika!$F$83,Deník!$W181,""),"")</f>
        <v/>
      </c>
      <c r="FZ181" s="233" t="str">
        <f>IF(Deník!$W181&lt;&gt;"",IF(Deník!$Y181=Statistika!$F$84,Deník!$W181,""),"")</f>
        <v/>
      </c>
      <c r="GA181" s="233" t="str">
        <f>IF(Deník!$W181&lt;&gt;"",IF(Deník!$Y181=Statistika!$F$85,Deník!$W181,""),"")</f>
        <v/>
      </c>
      <c r="GB181" s="233" t="str">
        <f>IF(Deník!$W181&lt;&gt;"",IF(Deník!$Y181=Statistika!$F$86,Deník!$W181,""),"")</f>
        <v/>
      </c>
      <c r="GC181" s="233" t="str">
        <f>IF(Deník!$W181&lt;&gt;"",IF(Deník!$Y181=Statistika!$F$87,Deník!$W181,""),"")</f>
        <v/>
      </c>
      <c r="GD181" s="233" t="str">
        <f>IF(Deník!$W181&lt;&gt;"",IF(Deník!$Y181=Statistika!$F$88,Deník!$W181,""),"")</f>
        <v/>
      </c>
      <c r="GE181" s="233" t="str">
        <f>IF(Deník!$W181&lt;&gt;"",IF(Deník!$Y181=Statistika!$F$89,Deník!$W181,""),"")</f>
        <v/>
      </c>
      <c r="GF181" s="233" t="str">
        <f>IF(Deník!$W181&lt;&gt;"",IF(Deník!$Y181=Statistika!$F$90,Deník!$W181,""),"")</f>
        <v/>
      </c>
      <c r="GG181" s="233" t="str">
        <f>IF(Deník!$W181&lt;&gt;"",IF(Deník!$Y181=Statistika!$F$91,Deník!$W181,""),"")</f>
        <v/>
      </c>
      <c r="GH181" s="233"/>
      <c r="GI181" s="233" t="str">
        <f>IF(Deník!$W181&lt;&gt;"",IF(Deník!$AB181=Statistika!$L$100,Deník!$W181,""),"")</f>
        <v/>
      </c>
      <c r="GJ181" s="233" t="str">
        <f>IF(Deník!$W181&lt;&gt;"",IF(Deník!$AB181=Statistika!$L$101,Deník!$W181,""),"")</f>
        <v/>
      </c>
      <c r="GK181" s="233" t="str">
        <f>IF(Deník!$W181&lt;&gt;"",IF(Deník!$AB181=Statistika!$L$102,Deník!$W181,""),"")</f>
        <v/>
      </c>
      <c r="GL181" s="233" t="str">
        <f>IF(Deník!$W181&lt;&gt;"",IF(Deník!$AB181=Statistika!$L$103,Deník!$W181,""),"")</f>
        <v/>
      </c>
      <c r="GM181" s="233" t="str">
        <f>IF(Deník!$W181&lt;&gt;"",IF(Deník!$AB181=Statistika!$L$104,Deník!$W181,""),"")</f>
        <v/>
      </c>
      <c r="GN181" s="233" t="str">
        <f>IF(Deník!$W181&lt;&gt;"",IF(Deník!$AB181=Statistika!$L$105,Deník!$W181,""),"")</f>
        <v/>
      </c>
      <c r="GO181" s="233" t="str">
        <f>IF(Deník!$W181&lt;&gt;"",IF(Deník!$AB181=Statistika!$L$106,Deník!$W181,""),"")</f>
        <v/>
      </c>
      <c r="GP181" s="233" t="str">
        <f>IF(Deník!$W181&lt;&gt;"",IF(Deník!$AB181=Statistika!$L$107,Deník!$W181,""),"")</f>
        <v/>
      </c>
      <c r="GQ181" s="233" t="str">
        <f>IF(Deník!$W181&lt;&gt;"",IF(Deník!$AB181=Statistika!$L$108,Deník!$W181,""),"")</f>
        <v/>
      </c>
      <c r="GS181" s="233" t="str">
        <f>IF(Deník!$W181&lt;0,IF(Deník!$AC181=Statistika!$F$117,Deník!$W181,""),"")</f>
        <v/>
      </c>
      <c r="GT181" s="233" t="str">
        <f>IF(Deník!$W181&lt;0,IF(Deník!$AC181=Statistika!$F$118,Deník!$W181,""),"")</f>
        <v/>
      </c>
      <c r="GU181" s="233" t="str">
        <f>IF(Deník!$W181&lt;0,IF(Deník!$AC181=Statistika!$F$119,Deník!$W181,""),"")</f>
        <v/>
      </c>
      <c r="GV181" s="233" t="str">
        <f>IF(Deník!$W181&lt;0,IF(Deník!$AC181=Statistika!$F$120,Deník!$W181,""),"")</f>
        <v/>
      </c>
      <c r="GW181" s="233" t="str">
        <f>IF(Deník!$W181&lt;0,IF(Deník!$AC181=Statistika!$F$121,Deník!$W181,""),"")</f>
        <v/>
      </c>
      <c r="GX181" s="233" t="str">
        <f>IF(Deník!$W181&lt;0,IF(Deník!$AC181=Statistika!$F$122,Deník!$W181,""),"")</f>
        <v/>
      </c>
      <c r="GY181" s="233" t="str">
        <f>IF(Deník!$W181&lt;0,IF(Deník!$AC181=Statistika!$F$123,Deník!$W181,""),"")</f>
        <v/>
      </c>
      <c r="GZ181" s="233" t="str">
        <f>IF(Deník!$W181&lt;0,IF(Deník!$AC181=Statistika!$F$124,Deník!$W181,""),"")</f>
        <v/>
      </c>
      <c r="HA181" s="233" t="str">
        <f>IF(Deník!$W181&lt;0,IF(Deník!$AC181=Statistika!$F$125,Deník!$W181,""),"")</f>
        <v/>
      </c>
      <c r="HC181" s="233" t="str">
        <f>IF(Deník!$W181&lt;0,IF(Deník!$AD181=Statistika!$F$133,Deník!$W181,""),"")</f>
        <v/>
      </c>
      <c r="HD181" s="233" t="str">
        <f>IF(Deník!$W181&lt;0,IF(Deník!$AD181=Statistika!$F$134,Deník!$W181,""),"")</f>
        <v/>
      </c>
      <c r="HE181" s="233" t="str">
        <f>IF(Deník!$W181&lt;0,IF(Deník!$AD181=Statistika!$F$135,Deník!$W181,""),"")</f>
        <v/>
      </c>
      <c r="HF181" s="233" t="str">
        <f>IF(Deník!$W181&lt;0,IF(Deník!$AD181=Statistika!$F$136,Deník!$W181,""),"")</f>
        <v/>
      </c>
      <c r="HG181" s="233" t="str">
        <f>IF(Deník!$W181&lt;0,IF(Deník!$AD181=Statistika!$F$137,Deník!$W181,""),"")</f>
        <v/>
      </c>
      <c r="ID181" s="8">
        <f>Tabulka4[[#This Row],[Sloupec3]]</f>
        <v>0</v>
      </c>
      <c r="IE181" s="17" t="str">
        <f>IF(AND([1]Deník!$C181&gt;='[1]Měsíční shrnutí'!$D$1,[1]Deník!$C181&lt;='[1]Měsíční shrnutí'!$F$1),[1]Deník!$X181,"")</f>
        <v/>
      </c>
    </row>
    <row r="182" spans="1:239">
      <c r="A182" s="8">
        <f>Deník!C183</f>
        <v>0</v>
      </c>
      <c r="B182" s="50" t="str">
        <f>Deník!R183</f>
        <v/>
      </c>
      <c r="C182" s="102" t="str">
        <f>IF(AND(Deník!R183&gt;1,Deník!R183&lt;&gt;""),1,"")</f>
        <v/>
      </c>
      <c r="D182" s="102" t="str">
        <f>IF(AND(Deník!R183&lt;=0,Deník!R183&lt;&gt;""),1,"")</f>
        <v/>
      </c>
      <c r="E182" s="103" t="str">
        <f>IF(AND(Deník!R183&gt;=0,Deník!R183&lt;=1),1,"")</f>
        <v/>
      </c>
      <c r="F182" s="79" t="str">
        <f>IF(Deník!R183&lt;&gt;"",Deník!R183+F181,"")</f>
        <v/>
      </c>
      <c r="G182" s="85"/>
      <c r="H182" s="54" t="str">
        <f>IF(MONTH(Deník!$C182)=H$2,IF(AND(Deník!$R182&gt;=0,Deník!$R182&lt;=1),"BE",Deník!$R182),"")</f>
        <v/>
      </c>
      <c r="I182" s="11" t="str">
        <f>IF(MONTH(Deník!$C182)=I$2,IF(AND(Deník!$R182&gt;=0,Deník!$R182&lt;=1),"BE",Deník!$R182),"")</f>
        <v/>
      </c>
      <c r="J182" s="11" t="str">
        <f>IF(MONTH(Deník!$C182)=J$2,IF(AND(Deník!$R182&gt;=0,Deník!$R182&lt;=1),"BE",Deník!$R182),"")</f>
        <v/>
      </c>
      <c r="K182" s="11" t="str">
        <f>IF(MONTH(Deník!$C182)=K$2,IF(AND(Deník!$R182&gt;=0,Deník!$R182&lt;=1),"BE",Deník!$R182),"")</f>
        <v/>
      </c>
      <c r="L182" s="11" t="str">
        <f>IF(MONTH(Deník!$C182)=L$2,IF(AND(Deník!$R182&gt;=0,Deník!$R182&lt;=1),"BE",Deník!$R182),"")</f>
        <v/>
      </c>
      <c r="M182" s="11" t="str">
        <f>IF(MONTH(Deník!$C182)=M$2,IF(AND(Deník!$R182&gt;=0,Deník!$R182&lt;=1),"BE",Deník!$R182),"")</f>
        <v/>
      </c>
      <c r="N182" s="11" t="str">
        <f>IF(MONTH(Deník!$C182)=N$2,IF(AND(Deník!$R182&gt;=0,Deník!$R182&lt;=1),"BE",Deník!$R182),"")</f>
        <v/>
      </c>
      <c r="O182" s="11" t="str">
        <f>IF(MONTH(Deník!$C182)=O$2,IF(AND(Deník!$R182&gt;=0,Deník!$R182&lt;=1),"BE",Deník!$R182),"")</f>
        <v/>
      </c>
      <c r="P182" s="11" t="str">
        <f>IF(MONTH(Deník!$C182)=P$2,IF(AND(Deník!$R182&gt;=0,Deník!$R182&lt;=1),"BE",Deník!$R182),"")</f>
        <v/>
      </c>
      <c r="Q182" s="11" t="str">
        <f>IF(MONTH(Deník!$C182)=Q$2,IF(AND(Deník!$R182&gt;=0,Deník!$R182&lt;=1),"BE",Deník!$R182),"")</f>
        <v/>
      </c>
      <c r="R182" s="11" t="str">
        <f>IF(MONTH(Deník!$C182)=R$2,IF(AND(Deník!$R182&gt;=0,Deník!$R182&lt;=1),"BE",Deník!$R182),"")</f>
        <v/>
      </c>
      <c r="S182" s="57" t="str">
        <f>IF(MONTH(Deník!$C182)=S$2,IF(AND(Deník!$R182&gt;=0,Deník!$R182&lt;=1),"BE",Deník!$R182),"")</f>
        <v/>
      </c>
      <c r="U182" s="12"/>
      <c r="V182" s="12"/>
      <c r="X182" s="600" t="str">
        <f>IF(Deník!$R182&lt;&gt;"",IF(Deník!$B182=Statistika!$F$63,IF(AND(Deník!$R182&gt;=0,Deník!$R182&lt;=1),"BE",Deník!$R182),""),"")</f>
        <v/>
      </c>
      <c r="Y182" s="13" t="str">
        <f>IF(Deník!$R182&lt;&gt;"",IF(Deník!$B182=Statistika!$F$64,IF(AND(Deník!$R182&gt;=0,Deník!$R182&lt;=1),"BE",Deník!$R182),""),"")</f>
        <v/>
      </c>
      <c r="Z182" s="13" t="str">
        <f>IF(Deník!$R182&lt;&gt;"",IF(Deník!$B182=Statistika!$F$65,IF(AND(Deník!$R182&gt;=0,Deník!$R182&lt;=1),"BE",Deník!$R182),""),"")</f>
        <v/>
      </c>
      <c r="AA182" s="13" t="str">
        <f>IF(Deník!$R182&lt;&gt;"",IF(Deník!$B182=Statistika!$F$66,IF(AND(Deník!$R182&gt;=0,Deník!$R182&lt;=1),"BE",Deník!$R182),""),"")</f>
        <v/>
      </c>
      <c r="AB182" s="13" t="str">
        <f>IF(Deník!$R182&lt;&gt;"",IF(Deník!$B182=Statistika!$F$67,IF(AND(Deník!$R182&gt;=0,Deník!$R182&lt;=1),"BE",Deník!$R182),""),"")</f>
        <v/>
      </c>
      <c r="AC182" s="13" t="str">
        <f>IF(Deník!$R182&lt;&gt;"",IF(Deník!$B182=Statistika!$F$68,IF(AND(Deník!$R182&gt;=0,Deník!$R182&lt;=1),"BE",Deník!$R182),""),"")</f>
        <v/>
      </c>
      <c r="AD182" s="13" t="str">
        <f>IF(Deník!$R182&lt;&gt;"",IF(Deník!$B182=Statistika!$F$69,IF(AND(Deník!$R182&gt;=0,Deník!$R182&lt;=1),"BE",Deník!$R182),""),"")</f>
        <v/>
      </c>
      <c r="AE182" s="601" t="str">
        <f>IF(Deník!$R182&lt;&gt;"",IF(Deník!$B182=Statistika!$F$70,IF(AND(Deník!$R182&gt;=0,Deník!$R182&lt;=1),"BE",Deník!$R182),""),"")</f>
        <v/>
      </c>
      <c r="AF182" s="90"/>
      <c r="AG182" s="63" t="str">
        <f>IF(Deník!$R182&lt;&gt;"",IF(Deník!$J182="L",IF(AND(Deník!$R182&gt;=0,Deník!$R182&lt;=1),"BE",Deník!$R182),""),"")</f>
        <v/>
      </c>
      <c r="AH182" s="13" t="str">
        <f>IF(Deník!$R182&lt;&gt;"",IF(Deník!$J182="S",IF(AND(Deník!$R182&gt;=0,Deník!$R182&lt;=1),"BE",Deník!$R182),""),"")</f>
        <v/>
      </c>
      <c r="AI182" s="95"/>
      <c r="AJ182" s="71" t="str">
        <f>IF(Deník!N183&lt;&gt;"",Deník!N183*-1,"")</f>
        <v/>
      </c>
      <c r="AK182" s="88"/>
      <c r="AL182" s="63" t="str">
        <f>IF(WEEKDAY(Deník!$C182,2)=1,IF(AND(Deník!$R182&gt;=0,Deník!$R182&lt;=1),"BE",Deník!$R182),"")</f>
        <v/>
      </c>
      <c r="AM182" s="13" t="str">
        <f>IF(WEEKDAY(Deník!$C182,2)=2,IF(AND(Deník!$R182&gt;=0,Deník!$R182&lt;=1),"BE",Deník!$R182),"")</f>
        <v/>
      </c>
      <c r="AN182" s="13" t="str">
        <f>IF(WEEKDAY(Deník!$C182,2)=3,IF(AND(Deník!$R182&gt;=0,Deník!$R182&lt;=1),"BE",Deník!$R182),"")</f>
        <v/>
      </c>
      <c r="AO182" s="13" t="str">
        <f>IF(WEEKDAY(Deník!$C182,2)=4,IF(AND(Deník!$R182&gt;=0,Deník!$R182&lt;=1),"BE",Deník!$R182),"")</f>
        <v/>
      </c>
      <c r="AP182" s="60" t="str">
        <f>IF(WEEKDAY(Deník!$C182,2)=5,IF(AND(Deník!$R182&gt;=0,Deník!$R182&lt;=1),"BE",Deník!$R182),"")</f>
        <v/>
      </c>
      <c r="AQ182" s="99"/>
      <c r="AR182" s="100">
        <f>Deník!D182</f>
        <v>0</v>
      </c>
      <c r="AS182" s="63" t="str">
        <f>IF(Deník!$D182&lt;&gt;"",IF(AND(Deník!$D182&gt;=AS$2,Deník!$D182&lt;=AS$3),IF(AND(Deník!$R182&gt;=0,Deník!$R182&lt;=1),"BE",Deník!$R182),""),"")</f>
        <v/>
      </c>
      <c r="AT182" s="63" t="str">
        <f>IF(Deník!$D182&lt;&gt;"",IF(AND(Deník!$D182&gt;=AT$2,Deník!$D182&lt;=AT$3),IF(AND(Deník!$R182&gt;=0,Deník!$R182&lt;=1),"BE",Deník!$R182),""),"")</f>
        <v/>
      </c>
      <c r="AU182" s="63" t="str">
        <f>IF(Deník!$D182&lt;&gt;"",IF(AND(Deník!$D182&gt;=AU$2,Deník!$D182&lt;=AU$3),IF(AND(Deník!$R182&gt;=0,Deník!$R182&lt;=1),"BE",Deník!$R182),""),"")</f>
        <v/>
      </c>
      <c r="AV182" s="63" t="str">
        <f>IF(Deník!$D182&lt;&gt;"",IF(AND(Deník!$D182&gt;=AV$2,Deník!$D182&lt;=AV$3),IF(AND(Deník!$R182&gt;=0,Deník!$R182&lt;=1),"BE",Deník!$R182),""),"")</f>
        <v/>
      </c>
      <c r="AW182" s="63" t="str">
        <f>IF(Deník!$D182&lt;&gt;"",IF(AND(Deník!$D182&gt;=AW$2,Deník!$D182&lt;=AW$3),IF(AND(Deník!$R182&gt;=0,Deník!$R182&lt;=1),"BE",Deník!$R182),""),"")</f>
        <v/>
      </c>
      <c r="AX182" s="63" t="str">
        <f>IF(Deník!$D182&lt;&gt;"",IF(AND(Deník!$D182&gt;=AX$2,Deník!$D182&lt;=AX$3),IF(AND(Deník!$R182&gt;=0,Deník!$R182&lt;=1),"BE",Deník!$R182),""),"")</f>
        <v/>
      </c>
      <c r="AY182" s="63" t="str">
        <f>IF(Deník!$D182&lt;&gt;"",IF(AND(Deník!$D182&gt;=AY$2,Deník!$D182&lt;=AY$3),IF(AND(Deník!$R182&gt;=0,Deník!$R182&lt;=1),"BE",Deník!$R182),""),"")</f>
        <v/>
      </c>
      <c r="AZ182" s="63" t="str">
        <f>IF(Deník!$D182&lt;&gt;"",IF(AND(Deník!$D182&gt;=AZ$2,Deník!$D182&lt;=AZ$3),IF(AND(Deník!$R182&gt;=0,Deník!$R182&lt;=1),"BE",Deník!$R182),""),"")</f>
        <v/>
      </c>
      <c r="BA182" s="63" t="str">
        <f>IF(Deník!$D182&lt;&gt;"",IF(AND(Deník!$D182&gt;=BA$2,Deník!$D182&lt;=BA$3),IF(AND(Deník!$R182&gt;=0,Deník!$R182&lt;=1),"BE",Deník!$R182),""),"")</f>
        <v/>
      </c>
      <c r="BB182" s="63" t="str">
        <f>IF(Deník!$D182&lt;&gt;"",IF(AND(Deník!$D182&gt;=BB$2,Deník!$D182&lt;=BB$3),IF(AND(Deník!$R182&gt;=0,Deník!$R182&lt;=1),"BE",Deník!$R182),""),"")</f>
        <v/>
      </c>
      <c r="BC182" s="71" t="str">
        <f>IF(Deník!$D182&lt;&gt;"",IF(AND(Deník!$D182&gt;=BC$2,Deník!$D182&lt;=BC$3),IF(AND(Deník!$R182&gt;=0,Deník!$R182&lt;=1),"BE",Deník!$R182),""),"")</f>
        <v/>
      </c>
      <c r="BD182" s="20" t="str">
        <f>IF(Deník!$J183="S",(Deník!$M183-Deník!$K183),IF(Deník!$J183="L",(Deník!$K183-Deník!$M183),""))</f>
        <v/>
      </c>
      <c r="BE182" s="20" t="str">
        <f>IF(Deník!$J183="S",(Deník!$K183-Deník!$O183),IF(Deník!$J183="L",(Deník!$O183-Deník!$K183),""))</f>
        <v/>
      </c>
      <c r="BF182" s="20" t="str">
        <f>IF(Deník!$J183="S",(Deník!$K183-Deník!$L183),IF(Deník!$J183="L",(Deník!$L183-Deník!$K183),""))</f>
        <v/>
      </c>
      <c r="BG182" s="20" t="str">
        <f>IF(Deník!$J183="S",(Deník!$K183-Deník!$S183),IF(Deník!$J183="L",(Deník!$S183-Deník!$K183),""))</f>
        <v/>
      </c>
      <c r="BH182" s="20" t="str">
        <f>IF(Deník!$J183="S",(Deník!$K183-Deník!$U183),IF(Deník!$J183="L",(Deník!$U183-Deník!$K183),""))</f>
        <v/>
      </c>
      <c r="BI182" s="20" t="str">
        <f>IF(Deník!$R182&gt;1,Deník!$R182,"")</f>
        <v/>
      </c>
      <c r="BJ182" s="20" t="str">
        <f>IF(Deník!$R182&lt;0,Deník!$R182,"")</f>
        <v/>
      </c>
      <c r="BK182" s="17"/>
      <c r="BM182" s="233" t="str">
        <f>IF(Deník!$R182&lt;&gt;"",IF(Deník!$Y182=Statistika!$F$78,IF(AND(Deník!$R182&gt;=0,Deník!$R182&lt;=1),"BE",Deník!$R182),""),"")</f>
        <v/>
      </c>
      <c r="BN182" s="233" t="str">
        <f>IF(Deník!$R182&lt;&gt;"",IF(Deník!$Y182=Statistika!$F$79,IF(AND(Deník!$R182&gt;=0,Deník!$R182&lt;=1),"BE",Deník!$R182),""),"")</f>
        <v/>
      </c>
      <c r="BO182" s="233" t="str">
        <f>IF(Deník!$R182&lt;&gt;"",IF(Deník!$Y182=Statistika!$F$80,IF(AND(Deník!$R182&gt;=0,Deník!$R182&lt;=1),"BE",Deník!$R182),""),"")</f>
        <v/>
      </c>
      <c r="BP182" s="233" t="str">
        <f>IF(Deník!$R182&lt;&gt;"",IF(Deník!$Y182=Statistika!$F$81,IF(AND(Deník!$R182&gt;=0,Deník!$R182&lt;=1),"BE",Deník!$R182),""),"")</f>
        <v/>
      </c>
      <c r="BQ182" s="233" t="str">
        <f>IF(Deník!$R182&lt;&gt;"",IF(Deník!$Y182=Statistika!$F$82,IF(AND(Deník!$R182&gt;=0,Deník!$R182&lt;=1),"BE",Deník!$R182),""),"")</f>
        <v/>
      </c>
      <c r="BR182" s="233" t="str">
        <f>IF(Deník!$R182&lt;&gt;"",IF(Deník!$Y182=Statistika!$F$83,IF(AND(Deník!$R182&gt;=0,Deník!$R182&lt;=1),"BE",Deník!$R182),""),"")</f>
        <v/>
      </c>
      <c r="BS182" s="233" t="str">
        <f>IF(Deník!$R182&lt;&gt;"",IF(Deník!$Y182=Statistika!$F$84,IF(AND(Deník!$R182&gt;=0,Deník!$R182&lt;=1),"BE",Deník!$R182),""),"")</f>
        <v/>
      </c>
      <c r="BT182" s="233" t="str">
        <f>IF(Deník!$R182&lt;&gt;"",IF(Deník!$Y182=Statistika!$F$85,IF(AND(Deník!$R182&gt;=0,Deník!$R182&lt;=1),"BE",Deník!$R182),""),"")</f>
        <v/>
      </c>
      <c r="BU182" s="233" t="str">
        <f>IF(Deník!$R182&lt;&gt;"",IF(Deník!$Y182=Statistika!$F$86,IF(AND(Deník!$R182&gt;=0,Deník!$R182&lt;=1),"BE",Deník!$R182),""),"")</f>
        <v/>
      </c>
      <c r="BV182" s="233" t="str">
        <f>IF(Deník!$R182&lt;&gt;"",IF(Deník!$Y182=Statistika!$F$87,IF(AND(Deník!$R182&gt;=0,Deník!$R182&lt;=1),"BE",Deník!$R182),""),"")</f>
        <v/>
      </c>
      <c r="BW182" s="233" t="str">
        <f>IF(Deník!$R182&lt;&gt;"",IF(Deník!$Y182=Statistika!$F$88,IF(AND(Deník!$R182&gt;=0,Deník!$R182&lt;=1),"BE",Deník!$R182),""),"")</f>
        <v/>
      </c>
      <c r="BX182" s="233" t="str">
        <f>IF(Deník!$R182&lt;&gt;"",IF(Deník!$Y182=Statistika!$F$89,IF(AND(Deník!$R182&gt;=0,Deník!$R182&lt;=1),"BE",Deník!$R182),""),"")</f>
        <v/>
      </c>
      <c r="BY182" s="233" t="str">
        <f>IF(Deník!$R182&lt;&gt;"",IF(Deník!$Y182=Statistika!$F$90,IF(AND(Deník!$R182&gt;=0,Deník!$R182&lt;=1),"BE",Deník!$R182),""),"")</f>
        <v/>
      </c>
      <c r="BZ182" s="233" t="str">
        <f>IF(Deník!$R182&lt;&gt;"",IF(Deník!$Y182=Statistika!$F$91,IF(AND(Deník!$R182&gt;=0,Deník!$R182&lt;=1),"BE",Deník!$R182),""),"")</f>
        <v/>
      </c>
      <c r="CA182" s="233"/>
      <c r="CB182" s="233" t="str">
        <f>IF(Deník!$R182&lt;&gt;"",IF(Deník!$AB182="SL",IF(AND(Deník!$R182&gt;=0,Deník!$R182&lt;=1),"BE",Deník!$R182),""),"")</f>
        <v/>
      </c>
      <c r="CC182" s="233" t="str">
        <f>IF(Deník!$R182&lt;&gt;"",IF(Deník!$AB182="BE10",IF(AND(Deník!$R182&gt;=0,Deník!$R182&lt;=1),"BE",Deník!$R182),""),"")</f>
        <v/>
      </c>
      <c r="CD182" s="233" t="str">
        <f>IF(Deník!$R182&lt;&gt;"",IF(Deník!$AB182="BE15",IF(AND(Deník!$R182&gt;=0,Deník!$R182&lt;=1),"BE",Deník!$R182),""),"")</f>
        <v/>
      </c>
      <c r="CE182" s="233" t="str">
        <f>IF(Deník!$R182&lt;&gt;"",IF(Deník!$AB182="BE20",IF(AND(Deník!$R182&gt;=0,Deník!$R182&lt;=1),"BE",Deník!$R182),""),"")</f>
        <v/>
      </c>
      <c r="CF182" s="233" t="str">
        <f>IF(Deník!$R182&lt;&gt;"",IF(Deník!$AB182="TP1",IF(AND(Deník!$R182&gt;=0,Deník!$R182&lt;=1),"BE",Deník!$R182),""),"")</f>
        <v/>
      </c>
      <c r="CG182" s="233" t="str">
        <f>IF(Deník!$R182&lt;&gt;"",IF(Deník!$AB182="TP2",IF(AND(Deník!$R182&gt;=0,Deník!$R182&lt;=1),"BE",Deník!$R182),""),"")</f>
        <v/>
      </c>
      <c r="CH182" s="233" t="str">
        <f>IF(Deník!$R182&lt;&gt;"",IF(Deník!$AB182="TP3",IF(AND(Deník!$R182&gt;=0,Deník!$R182&lt;=1),"BE",Deník!$R182),""),"")</f>
        <v/>
      </c>
      <c r="CI182" s="233" t="str">
        <f>IF(Deník!$R182&lt;&gt;"",IF(Deník!$AB182="Trailing SL",IF(AND(Deník!$R182&gt;=0,Deník!$R182&lt;=1),"BE",Deník!$R182),""),"")</f>
        <v/>
      </c>
      <c r="CJ182" s="233" t="str">
        <f>IF(Deník!$R182&lt;&gt;"",IF(Deník!$AB182="Manual",IF(AND(Deník!$R182&gt;=0,Deník!$R182&lt;=1),"BE",Deník!$R182),""),"")</f>
        <v/>
      </c>
      <c r="CK182" s="233"/>
      <c r="CL182" s="233" t="str">
        <f>IF(Deník!$R182&lt;0,IF(Deník!$AC182=Statistika!$F$117,Deník!$R182,""),"")</f>
        <v/>
      </c>
      <c r="CM182" s="233" t="str">
        <f>IF(Deník!$R182&lt;0,IF(Deník!$AC182=Statistika!$F$118,Deník!$R182,""),"")</f>
        <v/>
      </c>
      <c r="CN182" s="233" t="str">
        <f>IF(Deník!$R182&lt;0,IF(Deník!$AC182=Statistika!$F$119,Deník!$R182,""),"")</f>
        <v/>
      </c>
      <c r="CO182" s="233" t="str">
        <f>IF(Deník!$R182&lt;0,IF(Deník!$AC182=Statistika!$F$120,Deník!$R182,""),"")</f>
        <v/>
      </c>
      <c r="CP182" s="233" t="str">
        <f>IF(Deník!$R182&lt;0,IF(Deník!$AC182=Statistika!$F$121,Deník!$R182,""),"")</f>
        <v/>
      </c>
      <c r="CQ182" s="233" t="str">
        <f>IF(Deník!$R182&lt;0,IF(Deník!$AC182=Statistika!$F$122,Deník!$R182,""),"")</f>
        <v/>
      </c>
      <c r="CR182" s="233" t="str">
        <f>IF(Deník!$R182&lt;0,IF(Deník!$AC182=Statistika!$F$123,Deník!$R182,""),"")</f>
        <v/>
      </c>
      <c r="CS182" s="233" t="str">
        <f>IF(Deník!$R182&lt;0,IF(Deník!$AC182=Statistika!$F$124,Deník!$R182,""),"")</f>
        <v/>
      </c>
      <c r="CT182" s="233" t="str">
        <f>IF(Deník!$R182&lt;0,IF(Deník!$AC182=Statistika!$F$125,Deník!$R182,""),"")</f>
        <v/>
      </c>
      <c r="CU182" s="233"/>
      <c r="CV182" s="233" t="str">
        <f>IF(Deník!$R182&lt;0,IF(Deník!$AD182=$CV$2,Deník!$R182,""),"")</f>
        <v/>
      </c>
      <c r="CW182" s="233" t="str">
        <f>IF(Deník!$R182&lt;0,IF(Deník!$AD182=$CW$2,Deník!$R182,""),"")</f>
        <v/>
      </c>
      <c r="CX182" s="233" t="str">
        <f>IF(Deník!$R182&lt;0,IF(Deník!$AD182=$CX$2,Deník!$R182,""),"")</f>
        <v/>
      </c>
      <c r="CY182" s="233" t="str">
        <f>IF(Deník!$R182&lt;0,IF(Deník!$AD182=$CY$2,Deník!$R182,""),"")</f>
        <v/>
      </c>
      <c r="CZ182" s="233" t="str">
        <f>IF(Deník!$R182&lt;0,IF(Deník!$AD182=$CZ$2,Deník!$R182,""),"")</f>
        <v/>
      </c>
      <c r="DL182" s="221">
        <f t="shared" si="10"/>
        <v>93847.029999999984</v>
      </c>
      <c r="DM182" s="220">
        <f t="shared" si="9"/>
        <v>-6.1529700000000132E-2</v>
      </c>
      <c r="DO182" s="50">
        <f>Deník!W183</f>
        <v>0</v>
      </c>
      <c r="DP182" s="102" t="str">
        <f>IF(AND(Deník!W183&gt;0),1,"")</f>
        <v/>
      </c>
      <c r="DQ182" s="102">
        <f>IF(AND(Deník!W183&lt;=0),1,"")</f>
        <v>1</v>
      </c>
      <c r="DR182" s="227"/>
      <c r="DS182" s="228"/>
      <c r="DT182" s="85"/>
      <c r="DU182" s="54">
        <f>IF(MONTH(Deník!$C182)=DU$2,Deník!$W182,"")</f>
        <v>0</v>
      </c>
      <c r="DV182" s="222" t="str">
        <f>IF(MONTH(Deník!$C182)=DV$2,Deník!$W182,"")</f>
        <v/>
      </c>
      <c r="DW182" s="222" t="str">
        <f>IF(MONTH(Deník!$C182)=DW$2,Deník!$W182,"")</f>
        <v/>
      </c>
      <c r="DX182" s="222" t="str">
        <f>IF(MONTH(Deník!$C182)=DX$2,Deník!$W182,"")</f>
        <v/>
      </c>
      <c r="DY182" s="222" t="str">
        <f>IF(MONTH(Deník!$C182)=DY$2,Deník!$W182,"")</f>
        <v/>
      </c>
      <c r="DZ182" s="222" t="str">
        <f>IF(MONTH(Deník!$C182)=DZ$2,Deník!$W182,"")</f>
        <v/>
      </c>
      <c r="EA182" s="222" t="str">
        <f>IF(MONTH(Deník!$C182)=EA$2,Deník!$W182,"")</f>
        <v/>
      </c>
      <c r="EB182" s="222" t="str">
        <f>IF(MONTH(Deník!$C182)=EB$2,Deník!$W182,"")</f>
        <v/>
      </c>
      <c r="EC182" s="222" t="str">
        <f>IF(MONTH(Deník!$C182)=EC$2,Deník!$W182,"")</f>
        <v/>
      </c>
      <c r="ED182" s="222" t="str">
        <f>IF(MONTH(Deník!$C182)=ED$2,Deník!$W182,"")</f>
        <v/>
      </c>
      <c r="EE182" s="222" t="str">
        <f>IF(MONTH(Deník!$C182)=EE$2,Deník!$W182,"")</f>
        <v/>
      </c>
      <c r="EF182" s="222" t="str">
        <f>IF(MONTH(Deník!$C182)=EF$2,Deník!$W182,"")</f>
        <v/>
      </c>
      <c r="EI182" s="600" t="str">
        <f>IF(Deník!$W182&lt;&gt;"",IF(Deník!$B182=Statistika!$F$63,Deník!$W182,""),"")</f>
        <v/>
      </c>
      <c r="EJ182" s="13" t="str">
        <f>IF(Deník!$W182&lt;&gt;"",IF(Deník!$B182=Statistika!$F$64,Deník!$W182,""),"")</f>
        <v/>
      </c>
      <c r="EK182" s="13" t="str">
        <f>IF(Deník!$W182&lt;&gt;"",IF(Deník!$B182=Statistika!$F$65,Deník!$W182,""),"")</f>
        <v/>
      </c>
      <c r="EL182" s="13" t="str">
        <f>IF(Deník!$W182&lt;&gt;"",IF(Deník!$B182=Statistika!$F$66,Deník!$W182,""),"")</f>
        <v/>
      </c>
      <c r="EM182" s="13" t="str">
        <f>IF(Deník!$W182&lt;&gt;"",IF(Deník!$B182=Statistika!$F$67,Deník!$W182,""),"")</f>
        <v/>
      </c>
      <c r="EN182" s="13" t="str">
        <f>IF(Deník!$W182&lt;&gt;"",IF(Deník!$B182=Statistika!$F$68,Deník!$W182,""),"")</f>
        <v/>
      </c>
      <c r="EO182" s="13" t="str">
        <f>IF(Deník!$W182&lt;&gt;"",IF(Deník!$B182=Statistika!$F$69,Deník!$W182,""),"")</f>
        <v/>
      </c>
      <c r="EP182" s="601" t="str">
        <f>IF(Deník!$W182&lt;&gt;"",IF(Deník!$B182=Statistika!$F$70,Deník!$W182,""),"")</f>
        <v/>
      </c>
      <c r="EQ182" s="90"/>
      <c r="ER182" s="63" t="str">
        <f>IF(Deník!$W182&lt;&gt;"",IF(Deník!$J182="L",Deník!$W182,""),"")</f>
        <v/>
      </c>
      <c r="ES182" s="13" t="str">
        <f>IF(Deník!$W182&lt;&gt;"",IF(Deník!$J182="S",Deník!$W182,""),"")</f>
        <v/>
      </c>
      <c r="ET182" s="95"/>
      <c r="EU182" s="88"/>
      <c r="EV182" s="63" t="str">
        <f>IF(WEEKDAY(Deník!$C182,2)=1,Deník!$W182,"")</f>
        <v/>
      </c>
      <c r="EW182" s="13" t="str">
        <f>IF(WEEKDAY(Deník!$C182,2)=2,Deník!$W182,"")</f>
        <v/>
      </c>
      <c r="EX182" s="13" t="str">
        <f>IF(WEEKDAY(Deník!$C182,2)=3,Deník!$W182,"")</f>
        <v/>
      </c>
      <c r="EY182" s="13" t="str">
        <f>IF(WEEKDAY(Deník!$C182,2)=4,Deník!$W182,"")</f>
        <v/>
      </c>
      <c r="EZ182" s="60" t="str">
        <f>IF(WEEKDAY(Deník!$C182,2)=5,Deník!$W182,"")</f>
        <v/>
      </c>
      <c r="FA182" s="99"/>
      <c r="FB182" s="100">
        <f>Deník!D182</f>
        <v>0</v>
      </c>
      <c r="FC182" s="63">
        <f>IF($FB182&lt;&gt;"",IF(AND($FB182&gt;=FC$2,$FB182&lt;=FC$3),Deník!$W182,""))</f>
        <v>0</v>
      </c>
      <c r="FD182" s="63" t="str">
        <f>IF($FB182&lt;&gt;"",IF(AND($FB182&gt;=FD$2,$FB182&lt;=FD$3),Deník!$W182,""))</f>
        <v/>
      </c>
      <c r="FE182" s="63" t="str">
        <f>IF($FB182&lt;&gt;"",IF(AND($FB182&gt;=FE$2,$FB182&lt;=FE$3),Deník!$W182,""))</f>
        <v/>
      </c>
      <c r="FF182" s="63" t="str">
        <f>IF($FB182&lt;&gt;"",IF(AND($FB182&gt;=FF$2,$FB182&lt;=FF$3),Deník!$W182,""))</f>
        <v/>
      </c>
      <c r="FG182" s="63" t="str">
        <f>IF($FB182&lt;&gt;"",IF(AND($FB182&gt;=FG$2,$FB182&lt;=FG$3),Deník!$W182,""))</f>
        <v/>
      </c>
      <c r="FH182" s="63" t="str">
        <f>IF($FB182&lt;&gt;"",IF(AND($FB182&gt;=FH$2,$FB182&lt;=FH$3),Deník!$W182,""))</f>
        <v/>
      </c>
      <c r="FI182" s="63" t="str">
        <f>IF($FB182&lt;&gt;"",IF(AND($FB182&gt;=FI$2,$FB182&lt;=FI$3),Deník!$W182,""))</f>
        <v/>
      </c>
      <c r="FJ182" s="63" t="str">
        <f>IF($FB182&lt;&gt;"",IF(AND($FB182&gt;=FJ$2,$FB182&lt;=FJ$3),Deník!$W182,""))</f>
        <v/>
      </c>
      <c r="FK182" s="63" t="str">
        <f>IF($FB182&lt;&gt;"",IF(AND($FB182&gt;=FK$2,$FB182&lt;=FK$3),Deník!$W182,""))</f>
        <v/>
      </c>
      <c r="FL182" s="63" t="str">
        <f>IF($FB182&lt;&gt;"",IF(AND($FB182&gt;=FL$2,$FB182&lt;=FL$3),Deník!$W182,""))</f>
        <v/>
      </c>
      <c r="FM182" s="63" t="str">
        <f>IF($FB182&lt;&gt;"",IF(AND($FB182&gt;=FM$2,$FB182&lt;=FM$3),Deník!$W182,""))</f>
        <v/>
      </c>
      <c r="FN182" s="13"/>
      <c r="FO182" s="20" t="str">
        <f>IF(Deník!$W182&gt;1,Deník!$W182,"")</f>
        <v/>
      </c>
      <c r="FP182" s="20" t="str">
        <f>IF(Deník!$W182&lt;0,Deník!$W182,"")</f>
        <v/>
      </c>
      <c r="FQ182" s="17"/>
      <c r="FS182" s="233"/>
      <c r="FT182" s="233" t="str">
        <f>IF(Deník!$W182&lt;&gt;"",IF(Deník!$Y182=Statistika!$F$78,Deník!$W182,""),"")</f>
        <v/>
      </c>
      <c r="FU182" s="233" t="str">
        <f>IF(Deník!$W182&lt;&gt;"",IF(Deník!$Y182=Statistika!$F$79,Deník!$W182,""),"")</f>
        <v/>
      </c>
      <c r="FV182" s="233" t="str">
        <f>IF(Deník!$W182&lt;&gt;"",IF(Deník!$Y182=Statistika!$F$80,Deník!$W182,""),"")</f>
        <v/>
      </c>
      <c r="FW182" s="233" t="str">
        <f>IF(Deník!$W182&lt;&gt;"",IF(Deník!$Y182=Statistika!$F$81,Deník!$W182,""),"")</f>
        <v/>
      </c>
      <c r="FX182" s="233" t="str">
        <f>IF(Deník!$W182&lt;&gt;"",IF(Deník!$Y182=Statistika!$F$82,Deník!$W182,""),"")</f>
        <v/>
      </c>
      <c r="FY182" s="233" t="str">
        <f>IF(Deník!$W182&lt;&gt;"",IF(Deník!$Y182=Statistika!$F$83,Deník!$W182,""),"")</f>
        <v/>
      </c>
      <c r="FZ182" s="233" t="str">
        <f>IF(Deník!$W182&lt;&gt;"",IF(Deník!$Y182=Statistika!$F$84,Deník!$W182,""),"")</f>
        <v/>
      </c>
      <c r="GA182" s="233" t="str">
        <f>IF(Deník!$W182&lt;&gt;"",IF(Deník!$Y182=Statistika!$F$85,Deník!$W182,""),"")</f>
        <v/>
      </c>
      <c r="GB182" s="233" t="str">
        <f>IF(Deník!$W182&lt;&gt;"",IF(Deník!$Y182=Statistika!$F$86,Deník!$W182,""),"")</f>
        <v/>
      </c>
      <c r="GC182" s="233" t="str">
        <f>IF(Deník!$W182&lt;&gt;"",IF(Deník!$Y182=Statistika!$F$87,Deník!$W182,""),"")</f>
        <v/>
      </c>
      <c r="GD182" s="233" t="str">
        <f>IF(Deník!$W182&lt;&gt;"",IF(Deník!$Y182=Statistika!$F$88,Deník!$W182,""),"")</f>
        <v/>
      </c>
      <c r="GE182" s="233" t="str">
        <f>IF(Deník!$W182&lt;&gt;"",IF(Deník!$Y182=Statistika!$F$89,Deník!$W182,""),"")</f>
        <v/>
      </c>
      <c r="GF182" s="233" t="str">
        <f>IF(Deník!$W182&lt;&gt;"",IF(Deník!$Y182=Statistika!$F$90,Deník!$W182,""),"")</f>
        <v/>
      </c>
      <c r="GG182" s="233" t="str">
        <f>IF(Deník!$W182&lt;&gt;"",IF(Deník!$Y182=Statistika!$F$91,Deník!$W182,""),"")</f>
        <v/>
      </c>
      <c r="GH182" s="233"/>
      <c r="GI182" s="233" t="str">
        <f>IF(Deník!$W182&lt;&gt;"",IF(Deník!$AB182=Statistika!$L$100,Deník!$W182,""),"")</f>
        <v/>
      </c>
      <c r="GJ182" s="233" t="str">
        <f>IF(Deník!$W182&lt;&gt;"",IF(Deník!$AB182=Statistika!$L$101,Deník!$W182,""),"")</f>
        <v/>
      </c>
      <c r="GK182" s="233" t="str">
        <f>IF(Deník!$W182&lt;&gt;"",IF(Deník!$AB182=Statistika!$L$102,Deník!$W182,""),"")</f>
        <v/>
      </c>
      <c r="GL182" s="233" t="str">
        <f>IF(Deník!$W182&lt;&gt;"",IF(Deník!$AB182=Statistika!$L$103,Deník!$W182,""),"")</f>
        <v/>
      </c>
      <c r="GM182" s="233" t="str">
        <f>IF(Deník!$W182&lt;&gt;"",IF(Deník!$AB182=Statistika!$L$104,Deník!$W182,""),"")</f>
        <v/>
      </c>
      <c r="GN182" s="233" t="str">
        <f>IF(Deník!$W182&lt;&gt;"",IF(Deník!$AB182=Statistika!$L$105,Deník!$W182,""),"")</f>
        <v/>
      </c>
      <c r="GO182" s="233" t="str">
        <f>IF(Deník!$W182&lt;&gt;"",IF(Deník!$AB182=Statistika!$L$106,Deník!$W182,""),"")</f>
        <v/>
      </c>
      <c r="GP182" s="233" t="str">
        <f>IF(Deník!$W182&lt;&gt;"",IF(Deník!$AB182=Statistika!$L$107,Deník!$W182,""),"")</f>
        <v/>
      </c>
      <c r="GQ182" s="233" t="str">
        <f>IF(Deník!$W182&lt;&gt;"",IF(Deník!$AB182=Statistika!$L$108,Deník!$W182,""),"")</f>
        <v/>
      </c>
      <c r="GS182" s="233" t="str">
        <f>IF(Deník!$W182&lt;0,IF(Deník!$AC182=Statistika!$F$117,Deník!$W182,""),"")</f>
        <v/>
      </c>
      <c r="GT182" s="233" t="str">
        <f>IF(Deník!$W182&lt;0,IF(Deník!$AC182=Statistika!$F$118,Deník!$W182,""),"")</f>
        <v/>
      </c>
      <c r="GU182" s="233" t="str">
        <f>IF(Deník!$W182&lt;0,IF(Deník!$AC182=Statistika!$F$119,Deník!$W182,""),"")</f>
        <v/>
      </c>
      <c r="GV182" s="233" t="str">
        <f>IF(Deník!$W182&lt;0,IF(Deník!$AC182=Statistika!$F$120,Deník!$W182,""),"")</f>
        <v/>
      </c>
      <c r="GW182" s="233" t="str">
        <f>IF(Deník!$W182&lt;0,IF(Deník!$AC182=Statistika!$F$121,Deník!$W182,""),"")</f>
        <v/>
      </c>
      <c r="GX182" s="233" t="str">
        <f>IF(Deník!$W182&lt;0,IF(Deník!$AC182=Statistika!$F$122,Deník!$W182,""),"")</f>
        <v/>
      </c>
      <c r="GY182" s="233" t="str">
        <f>IF(Deník!$W182&lt;0,IF(Deník!$AC182=Statistika!$F$123,Deník!$W182,""),"")</f>
        <v/>
      </c>
      <c r="GZ182" s="233" t="str">
        <f>IF(Deník!$W182&lt;0,IF(Deník!$AC182=Statistika!$F$124,Deník!$W182,""),"")</f>
        <v/>
      </c>
      <c r="HA182" s="233" t="str">
        <f>IF(Deník!$W182&lt;0,IF(Deník!$AC182=Statistika!$F$125,Deník!$W182,""),"")</f>
        <v/>
      </c>
      <c r="HC182" s="233" t="str">
        <f>IF(Deník!$W182&lt;0,IF(Deník!$AD182=Statistika!$F$133,Deník!$W182,""),"")</f>
        <v/>
      </c>
      <c r="HD182" s="233" t="str">
        <f>IF(Deník!$W182&lt;0,IF(Deník!$AD182=Statistika!$F$134,Deník!$W182,""),"")</f>
        <v/>
      </c>
      <c r="HE182" s="233" t="str">
        <f>IF(Deník!$W182&lt;0,IF(Deník!$AD182=Statistika!$F$135,Deník!$W182,""),"")</f>
        <v/>
      </c>
      <c r="HF182" s="233" t="str">
        <f>IF(Deník!$W182&lt;0,IF(Deník!$AD182=Statistika!$F$136,Deník!$W182,""),"")</f>
        <v/>
      </c>
      <c r="HG182" s="233" t="str">
        <f>IF(Deník!$W182&lt;0,IF(Deník!$AD182=Statistika!$F$137,Deník!$W182,""),"")</f>
        <v/>
      </c>
      <c r="ID182" s="8">
        <f>Tabulka4[[#This Row],[Sloupec3]]</f>
        <v>0</v>
      </c>
      <c r="IE182" s="17" t="str">
        <f>IF(AND([1]Deník!$C182&gt;='[1]Měsíční shrnutí'!$D$1,[1]Deník!$C182&lt;='[1]Měsíční shrnutí'!$F$1),[1]Deník!$X182,"")</f>
        <v/>
      </c>
    </row>
    <row r="183" spans="1:239">
      <c r="A183" s="8">
        <f>Deník!C184</f>
        <v>0</v>
      </c>
      <c r="B183" s="50" t="str">
        <f>Deník!R184</f>
        <v/>
      </c>
      <c r="C183" s="102" t="str">
        <f>IF(AND(Deník!R184&gt;1,Deník!R184&lt;&gt;""),1,"")</f>
        <v/>
      </c>
      <c r="D183" s="102" t="str">
        <f>IF(AND(Deník!R184&lt;=0,Deník!R184&lt;&gt;""),1,"")</f>
        <v/>
      </c>
      <c r="E183" s="103" t="str">
        <f>IF(AND(Deník!R184&gt;=0,Deník!R184&lt;=1),1,"")</f>
        <v/>
      </c>
      <c r="F183" s="79" t="str">
        <f>IF(Deník!R184&lt;&gt;"",Deník!R184+F182,"")</f>
        <v/>
      </c>
      <c r="G183" s="85"/>
      <c r="H183" s="54" t="str">
        <f>IF(MONTH(Deník!$C183)=H$2,IF(AND(Deník!$R183&gt;=0,Deník!$R183&lt;=1),"BE",Deník!$R183),"")</f>
        <v/>
      </c>
      <c r="I183" s="11" t="str">
        <f>IF(MONTH(Deník!$C183)=I$2,IF(AND(Deník!$R183&gt;=0,Deník!$R183&lt;=1),"BE",Deník!$R183),"")</f>
        <v/>
      </c>
      <c r="J183" s="11" t="str">
        <f>IF(MONTH(Deník!$C183)=J$2,IF(AND(Deník!$R183&gt;=0,Deník!$R183&lt;=1),"BE",Deník!$R183),"")</f>
        <v/>
      </c>
      <c r="K183" s="11" t="str">
        <f>IF(MONTH(Deník!$C183)=K$2,IF(AND(Deník!$R183&gt;=0,Deník!$R183&lt;=1),"BE",Deník!$R183),"")</f>
        <v/>
      </c>
      <c r="L183" s="11" t="str">
        <f>IF(MONTH(Deník!$C183)=L$2,IF(AND(Deník!$R183&gt;=0,Deník!$R183&lt;=1),"BE",Deník!$R183),"")</f>
        <v/>
      </c>
      <c r="M183" s="11" t="str">
        <f>IF(MONTH(Deník!$C183)=M$2,IF(AND(Deník!$R183&gt;=0,Deník!$R183&lt;=1),"BE",Deník!$R183),"")</f>
        <v/>
      </c>
      <c r="N183" s="11" t="str">
        <f>IF(MONTH(Deník!$C183)=N$2,IF(AND(Deník!$R183&gt;=0,Deník!$R183&lt;=1),"BE",Deník!$R183),"")</f>
        <v/>
      </c>
      <c r="O183" s="11" t="str">
        <f>IF(MONTH(Deník!$C183)=O$2,IF(AND(Deník!$R183&gt;=0,Deník!$R183&lt;=1),"BE",Deník!$R183),"")</f>
        <v/>
      </c>
      <c r="P183" s="11" t="str">
        <f>IF(MONTH(Deník!$C183)=P$2,IF(AND(Deník!$R183&gt;=0,Deník!$R183&lt;=1),"BE",Deník!$R183),"")</f>
        <v/>
      </c>
      <c r="Q183" s="11" t="str">
        <f>IF(MONTH(Deník!$C183)=Q$2,IF(AND(Deník!$R183&gt;=0,Deník!$R183&lt;=1),"BE",Deník!$R183),"")</f>
        <v/>
      </c>
      <c r="R183" s="11" t="str">
        <f>IF(MONTH(Deník!$C183)=R$2,IF(AND(Deník!$R183&gt;=0,Deník!$R183&lt;=1),"BE",Deník!$R183),"")</f>
        <v/>
      </c>
      <c r="S183" s="57" t="str">
        <f>IF(MONTH(Deník!$C183)=S$2,IF(AND(Deník!$R183&gt;=0,Deník!$R183&lt;=1),"BE",Deník!$R183),"")</f>
        <v/>
      </c>
      <c r="U183" s="12"/>
      <c r="V183" s="12"/>
      <c r="X183" s="600" t="str">
        <f>IF(Deník!$R183&lt;&gt;"",IF(Deník!$B183=Statistika!$F$63,IF(AND(Deník!$R183&gt;=0,Deník!$R183&lt;=1),"BE",Deník!$R183),""),"")</f>
        <v/>
      </c>
      <c r="Y183" s="13" t="str">
        <f>IF(Deník!$R183&lt;&gt;"",IF(Deník!$B183=Statistika!$F$64,IF(AND(Deník!$R183&gt;=0,Deník!$R183&lt;=1),"BE",Deník!$R183),""),"")</f>
        <v/>
      </c>
      <c r="Z183" s="13" t="str">
        <f>IF(Deník!$R183&lt;&gt;"",IF(Deník!$B183=Statistika!$F$65,IF(AND(Deník!$R183&gt;=0,Deník!$R183&lt;=1),"BE",Deník!$R183),""),"")</f>
        <v/>
      </c>
      <c r="AA183" s="13" t="str">
        <f>IF(Deník!$R183&lt;&gt;"",IF(Deník!$B183=Statistika!$F$66,IF(AND(Deník!$R183&gt;=0,Deník!$R183&lt;=1),"BE",Deník!$R183),""),"")</f>
        <v/>
      </c>
      <c r="AB183" s="13" t="str">
        <f>IF(Deník!$R183&lt;&gt;"",IF(Deník!$B183=Statistika!$F$67,IF(AND(Deník!$R183&gt;=0,Deník!$R183&lt;=1),"BE",Deník!$R183),""),"")</f>
        <v/>
      </c>
      <c r="AC183" s="13" t="str">
        <f>IF(Deník!$R183&lt;&gt;"",IF(Deník!$B183=Statistika!$F$68,IF(AND(Deník!$R183&gt;=0,Deník!$R183&lt;=1),"BE",Deník!$R183),""),"")</f>
        <v/>
      </c>
      <c r="AD183" s="13" t="str">
        <f>IF(Deník!$R183&lt;&gt;"",IF(Deník!$B183=Statistika!$F$69,IF(AND(Deník!$R183&gt;=0,Deník!$R183&lt;=1),"BE",Deník!$R183),""),"")</f>
        <v/>
      </c>
      <c r="AE183" s="601" t="str">
        <f>IF(Deník!$R183&lt;&gt;"",IF(Deník!$B183=Statistika!$F$70,IF(AND(Deník!$R183&gt;=0,Deník!$R183&lt;=1),"BE",Deník!$R183),""),"")</f>
        <v/>
      </c>
      <c r="AF183" s="90"/>
      <c r="AG183" s="63" t="str">
        <f>IF(Deník!$R183&lt;&gt;"",IF(Deník!$J183="L",IF(AND(Deník!$R183&gt;=0,Deník!$R183&lt;=1),"BE",Deník!$R183),""),"")</f>
        <v/>
      </c>
      <c r="AH183" s="13" t="str">
        <f>IF(Deník!$R183&lt;&gt;"",IF(Deník!$J183="S",IF(AND(Deník!$R183&gt;=0,Deník!$R183&lt;=1),"BE",Deník!$R183),""),"")</f>
        <v/>
      </c>
      <c r="AI183" s="95"/>
      <c r="AJ183" s="71" t="str">
        <f>IF(Deník!N184&lt;&gt;"",Deník!N184*-1,"")</f>
        <v/>
      </c>
      <c r="AK183" s="88"/>
      <c r="AL183" s="63" t="str">
        <f>IF(WEEKDAY(Deník!$C183,2)=1,IF(AND(Deník!$R183&gt;=0,Deník!$R183&lt;=1),"BE",Deník!$R183),"")</f>
        <v/>
      </c>
      <c r="AM183" s="13" t="str">
        <f>IF(WEEKDAY(Deník!$C183,2)=2,IF(AND(Deník!$R183&gt;=0,Deník!$R183&lt;=1),"BE",Deník!$R183),"")</f>
        <v/>
      </c>
      <c r="AN183" s="13" t="str">
        <f>IF(WEEKDAY(Deník!$C183,2)=3,IF(AND(Deník!$R183&gt;=0,Deník!$R183&lt;=1),"BE",Deník!$R183),"")</f>
        <v/>
      </c>
      <c r="AO183" s="13" t="str">
        <f>IF(WEEKDAY(Deník!$C183,2)=4,IF(AND(Deník!$R183&gt;=0,Deník!$R183&lt;=1),"BE",Deník!$R183),"")</f>
        <v/>
      </c>
      <c r="AP183" s="60" t="str">
        <f>IF(WEEKDAY(Deník!$C183,2)=5,IF(AND(Deník!$R183&gt;=0,Deník!$R183&lt;=1),"BE",Deník!$R183),"")</f>
        <v/>
      </c>
      <c r="AQ183" s="99"/>
      <c r="AR183" s="100">
        <f>Deník!D183</f>
        <v>0</v>
      </c>
      <c r="AS183" s="63" t="str">
        <f>IF(Deník!$D183&lt;&gt;"",IF(AND(Deník!$D183&gt;=AS$2,Deník!$D183&lt;=AS$3),IF(AND(Deník!$R183&gt;=0,Deník!$R183&lt;=1),"BE",Deník!$R183),""),"")</f>
        <v/>
      </c>
      <c r="AT183" s="63" t="str">
        <f>IF(Deník!$D183&lt;&gt;"",IF(AND(Deník!$D183&gt;=AT$2,Deník!$D183&lt;=AT$3),IF(AND(Deník!$R183&gt;=0,Deník!$R183&lt;=1),"BE",Deník!$R183),""),"")</f>
        <v/>
      </c>
      <c r="AU183" s="63" t="str">
        <f>IF(Deník!$D183&lt;&gt;"",IF(AND(Deník!$D183&gt;=AU$2,Deník!$D183&lt;=AU$3),IF(AND(Deník!$R183&gt;=0,Deník!$R183&lt;=1),"BE",Deník!$R183),""),"")</f>
        <v/>
      </c>
      <c r="AV183" s="63" t="str">
        <f>IF(Deník!$D183&lt;&gt;"",IF(AND(Deník!$D183&gt;=AV$2,Deník!$D183&lt;=AV$3),IF(AND(Deník!$R183&gt;=0,Deník!$R183&lt;=1),"BE",Deník!$R183),""),"")</f>
        <v/>
      </c>
      <c r="AW183" s="63" t="str">
        <f>IF(Deník!$D183&lt;&gt;"",IF(AND(Deník!$D183&gt;=AW$2,Deník!$D183&lt;=AW$3),IF(AND(Deník!$R183&gt;=0,Deník!$R183&lt;=1),"BE",Deník!$R183),""),"")</f>
        <v/>
      </c>
      <c r="AX183" s="63" t="str">
        <f>IF(Deník!$D183&lt;&gt;"",IF(AND(Deník!$D183&gt;=AX$2,Deník!$D183&lt;=AX$3),IF(AND(Deník!$R183&gt;=0,Deník!$R183&lt;=1),"BE",Deník!$R183),""),"")</f>
        <v/>
      </c>
      <c r="AY183" s="63" t="str">
        <f>IF(Deník!$D183&lt;&gt;"",IF(AND(Deník!$D183&gt;=AY$2,Deník!$D183&lt;=AY$3),IF(AND(Deník!$R183&gt;=0,Deník!$R183&lt;=1),"BE",Deník!$R183),""),"")</f>
        <v/>
      </c>
      <c r="AZ183" s="63" t="str">
        <f>IF(Deník!$D183&lt;&gt;"",IF(AND(Deník!$D183&gt;=AZ$2,Deník!$D183&lt;=AZ$3),IF(AND(Deník!$R183&gt;=0,Deník!$R183&lt;=1),"BE",Deník!$R183),""),"")</f>
        <v/>
      </c>
      <c r="BA183" s="63" t="str">
        <f>IF(Deník!$D183&lt;&gt;"",IF(AND(Deník!$D183&gt;=BA$2,Deník!$D183&lt;=BA$3),IF(AND(Deník!$R183&gt;=0,Deník!$R183&lt;=1),"BE",Deník!$R183),""),"")</f>
        <v/>
      </c>
      <c r="BB183" s="63" t="str">
        <f>IF(Deník!$D183&lt;&gt;"",IF(AND(Deník!$D183&gt;=BB$2,Deník!$D183&lt;=BB$3),IF(AND(Deník!$R183&gt;=0,Deník!$R183&lt;=1),"BE",Deník!$R183),""),"")</f>
        <v/>
      </c>
      <c r="BC183" s="71" t="str">
        <f>IF(Deník!$D183&lt;&gt;"",IF(AND(Deník!$D183&gt;=BC$2,Deník!$D183&lt;=BC$3),IF(AND(Deník!$R183&gt;=0,Deník!$R183&lt;=1),"BE",Deník!$R183),""),"")</f>
        <v/>
      </c>
      <c r="BD183" s="20" t="str">
        <f>IF(Deník!$J184="S",(Deník!$M184-Deník!$K184),IF(Deník!$J184="L",(Deník!$K184-Deník!$M184),""))</f>
        <v/>
      </c>
      <c r="BE183" s="20" t="str">
        <f>IF(Deník!$J184="S",(Deník!$K184-Deník!$O184),IF(Deník!$J184="L",(Deník!$O184-Deník!$K184),""))</f>
        <v/>
      </c>
      <c r="BF183" s="20" t="str">
        <f>IF(Deník!$J184="S",(Deník!$K184-Deník!$L184),IF(Deník!$J184="L",(Deník!$L184-Deník!$K184),""))</f>
        <v/>
      </c>
      <c r="BG183" s="20" t="str">
        <f>IF(Deník!$J184="S",(Deník!$K184-Deník!$S184),IF(Deník!$J184="L",(Deník!$S184-Deník!$K184),""))</f>
        <v/>
      </c>
      <c r="BH183" s="20" t="str">
        <f>IF(Deník!$J184="S",(Deník!$K184-Deník!$U184),IF(Deník!$J184="L",(Deník!$U184-Deník!$K184),""))</f>
        <v/>
      </c>
      <c r="BI183" s="20" t="str">
        <f>IF(Deník!$R183&gt;1,Deník!$R183,"")</f>
        <v/>
      </c>
      <c r="BJ183" s="20" t="str">
        <f>IF(Deník!$R183&lt;0,Deník!$R183,"")</f>
        <v/>
      </c>
      <c r="BK183" s="17"/>
      <c r="BM183" s="233" t="str">
        <f>IF(Deník!$R183&lt;&gt;"",IF(Deník!$Y183=Statistika!$F$78,IF(AND(Deník!$R183&gt;=0,Deník!$R183&lt;=1),"BE",Deník!$R183),""),"")</f>
        <v/>
      </c>
      <c r="BN183" s="233" t="str">
        <f>IF(Deník!$R183&lt;&gt;"",IF(Deník!$Y183=Statistika!$F$79,IF(AND(Deník!$R183&gt;=0,Deník!$R183&lt;=1),"BE",Deník!$R183),""),"")</f>
        <v/>
      </c>
      <c r="BO183" s="233" t="str">
        <f>IF(Deník!$R183&lt;&gt;"",IF(Deník!$Y183=Statistika!$F$80,IF(AND(Deník!$R183&gt;=0,Deník!$R183&lt;=1),"BE",Deník!$R183),""),"")</f>
        <v/>
      </c>
      <c r="BP183" s="233" t="str">
        <f>IF(Deník!$R183&lt;&gt;"",IF(Deník!$Y183=Statistika!$F$81,IF(AND(Deník!$R183&gt;=0,Deník!$R183&lt;=1),"BE",Deník!$R183),""),"")</f>
        <v/>
      </c>
      <c r="BQ183" s="233" t="str">
        <f>IF(Deník!$R183&lt;&gt;"",IF(Deník!$Y183=Statistika!$F$82,IF(AND(Deník!$R183&gt;=0,Deník!$R183&lt;=1),"BE",Deník!$R183),""),"")</f>
        <v/>
      </c>
      <c r="BR183" s="233" t="str">
        <f>IF(Deník!$R183&lt;&gt;"",IF(Deník!$Y183=Statistika!$F$83,IF(AND(Deník!$R183&gt;=0,Deník!$R183&lt;=1),"BE",Deník!$R183),""),"")</f>
        <v/>
      </c>
      <c r="BS183" s="233" t="str">
        <f>IF(Deník!$R183&lt;&gt;"",IF(Deník!$Y183=Statistika!$F$84,IF(AND(Deník!$R183&gt;=0,Deník!$R183&lt;=1),"BE",Deník!$R183),""),"")</f>
        <v/>
      </c>
      <c r="BT183" s="233" t="str">
        <f>IF(Deník!$R183&lt;&gt;"",IF(Deník!$Y183=Statistika!$F$85,IF(AND(Deník!$R183&gt;=0,Deník!$R183&lt;=1),"BE",Deník!$R183),""),"")</f>
        <v/>
      </c>
      <c r="BU183" s="233" t="str">
        <f>IF(Deník!$R183&lt;&gt;"",IF(Deník!$Y183=Statistika!$F$86,IF(AND(Deník!$R183&gt;=0,Deník!$R183&lt;=1),"BE",Deník!$R183),""),"")</f>
        <v/>
      </c>
      <c r="BV183" s="233" t="str">
        <f>IF(Deník!$R183&lt;&gt;"",IF(Deník!$Y183=Statistika!$F$87,IF(AND(Deník!$R183&gt;=0,Deník!$R183&lt;=1),"BE",Deník!$R183),""),"")</f>
        <v/>
      </c>
      <c r="BW183" s="233" t="str">
        <f>IF(Deník!$R183&lt;&gt;"",IF(Deník!$Y183=Statistika!$F$88,IF(AND(Deník!$R183&gt;=0,Deník!$R183&lt;=1),"BE",Deník!$R183),""),"")</f>
        <v/>
      </c>
      <c r="BX183" s="233" t="str">
        <f>IF(Deník!$R183&lt;&gt;"",IF(Deník!$Y183=Statistika!$F$89,IF(AND(Deník!$R183&gt;=0,Deník!$R183&lt;=1),"BE",Deník!$R183),""),"")</f>
        <v/>
      </c>
      <c r="BY183" s="233" t="str">
        <f>IF(Deník!$R183&lt;&gt;"",IF(Deník!$Y183=Statistika!$F$90,IF(AND(Deník!$R183&gt;=0,Deník!$R183&lt;=1),"BE",Deník!$R183),""),"")</f>
        <v/>
      </c>
      <c r="BZ183" s="233" t="str">
        <f>IF(Deník!$R183&lt;&gt;"",IF(Deník!$Y183=Statistika!$F$91,IF(AND(Deník!$R183&gt;=0,Deník!$R183&lt;=1),"BE",Deník!$R183),""),"")</f>
        <v/>
      </c>
      <c r="CA183" s="233"/>
      <c r="CB183" s="233" t="str">
        <f>IF(Deník!$R183&lt;&gt;"",IF(Deník!$AB183="SL",IF(AND(Deník!$R183&gt;=0,Deník!$R183&lt;=1),"BE",Deník!$R183),""),"")</f>
        <v/>
      </c>
      <c r="CC183" s="233" t="str">
        <f>IF(Deník!$R183&lt;&gt;"",IF(Deník!$AB183="BE10",IF(AND(Deník!$R183&gt;=0,Deník!$R183&lt;=1),"BE",Deník!$R183),""),"")</f>
        <v/>
      </c>
      <c r="CD183" s="233" t="str">
        <f>IF(Deník!$R183&lt;&gt;"",IF(Deník!$AB183="BE15",IF(AND(Deník!$R183&gt;=0,Deník!$R183&lt;=1),"BE",Deník!$R183),""),"")</f>
        <v/>
      </c>
      <c r="CE183" s="233" t="str">
        <f>IF(Deník!$R183&lt;&gt;"",IF(Deník!$AB183="BE20",IF(AND(Deník!$R183&gt;=0,Deník!$R183&lt;=1),"BE",Deník!$R183),""),"")</f>
        <v/>
      </c>
      <c r="CF183" s="233" t="str">
        <f>IF(Deník!$R183&lt;&gt;"",IF(Deník!$AB183="TP1",IF(AND(Deník!$R183&gt;=0,Deník!$R183&lt;=1),"BE",Deník!$R183),""),"")</f>
        <v/>
      </c>
      <c r="CG183" s="233" t="str">
        <f>IF(Deník!$R183&lt;&gt;"",IF(Deník!$AB183="TP2",IF(AND(Deník!$R183&gt;=0,Deník!$R183&lt;=1),"BE",Deník!$R183),""),"")</f>
        <v/>
      </c>
      <c r="CH183" s="233" t="str">
        <f>IF(Deník!$R183&lt;&gt;"",IF(Deník!$AB183="TP3",IF(AND(Deník!$R183&gt;=0,Deník!$R183&lt;=1),"BE",Deník!$R183),""),"")</f>
        <v/>
      </c>
      <c r="CI183" s="233" t="str">
        <f>IF(Deník!$R183&lt;&gt;"",IF(Deník!$AB183="Trailing SL",IF(AND(Deník!$R183&gt;=0,Deník!$R183&lt;=1),"BE",Deník!$R183),""),"")</f>
        <v/>
      </c>
      <c r="CJ183" s="233" t="str">
        <f>IF(Deník!$R183&lt;&gt;"",IF(Deník!$AB183="Manual",IF(AND(Deník!$R183&gt;=0,Deník!$R183&lt;=1),"BE",Deník!$R183),""),"")</f>
        <v/>
      </c>
      <c r="CK183" s="233"/>
      <c r="CL183" s="233" t="str">
        <f>IF(Deník!$R183&lt;0,IF(Deník!$AC183=Statistika!$F$117,Deník!$R183,""),"")</f>
        <v/>
      </c>
      <c r="CM183" s="233" t="str">
        <f>IF(Deník!$R183&lt;0,IF(Deník!$AC183=Statistika!$F$118,Deník!$R183,""),"")</f>
        <v/>
      </c>
      <c r="CN183" s="233" t="str">
        <f>IF(Deník!$R183&lt;0,IF(Deník!$AC183=Statistika!$F$119,Deník!$R183,""),"")</f>
        <v/>
      </c>
      <c r="CO183" s="233" t="str">
        <f>IF(Deník!$R183&lt;0,IF(Deník!$AC183=Statistika!$F$120,Deník!$R183,""),"")</f>
        <v/>
      </c>
      <c r="CP183" s="233" t="str">
        <f>IF(Deník!$R183&lt;0,IF(Deník!$AC183=Statistika!$F$121,Deník!$R183,""),"")</f>
        <v/>
      </c>
      <c r="CQ183" s="233" t="str">
        <f>IF(Deník!$R183&lt;0,IF(Deník!$AC183=Statistika!$F$122,Deník!$R183,""),"")</f>
        <v/>
      </c>
      <c r="CR183" s="233" t="str">
        <f>IF(Deník!$R183&lt;0,IF(Deník!$AC183=Statistika!$F$123,Deník!$R183,""),"")</f>
        <v/>
      </c>
      <c r="CS183" s="233" t="str">
        <f>IF(Deník!$R183&lt;0,IF(Deník!$AC183=Statistika!$F$124,Deník!$R183,""),"")</f>
        <v/>
      </c>
      <c r="CT183" s="233" t="str">
        <f>IF(Deník!$R183&lt;0,IF(Deník!$AC183=Statistika!$F$125,Deník!$R183,""),"")</f>
        <v/>
      </c>
      <c r="CU183" s="233"/>
      <c r="CV183" s="233" t="str">
        <f>IF(Deník!$R183&lt;0,IF(Deník!$AD183=$CV$2,Deník!$R183,""),"")</f>
        <v/>
      </c>
      <c r="CW183" s="233" t="str">
        <f>IF(Deník!$R183&lt;0,IF(Deník!$AD183=$CW$2,Deník!$R183,""),"")</f>
        <v/>
      </c>
      <c r="CX183" s="233" t="str">
        <f>IF(Deník!$R183&lt;0,IF(Deník!$AD183=$CX$2,Deník!$R183,""),"")</f>
        <v/>
      </c>
      <c r="CY183" s="233" t="str">
        <f>IF(Deník!$R183&lt;0,IF(Deník!$AD183=$CY$2,Deník!$R183,""),"")</f>
        <v/>
      </c>
      <c r="CZ183" s="233" t="str">
        <f>IF(Deník!$R183&lt;0,IF(Deník!$AD183=$CZ$2,Deník!$R183,""),"")</f>
        <v/>
      </c>
      <c r="DL183" s="221">
        <f t="shared" si="10"/>
        <v>93847.029999999984</v>
      </c>
      <c r="DM183" s="220">
        <f t="shared" si="9"/>
        <v>-6.1529700000000132E-2</v>
      </c>
      <c r="DO183" s="50">
        <f>Deník!W184</f>
        <v>0</v>
      </c>
      <c r="DP183" s="102" t="str">
        <f>IF(AND(Deník!W184&gt;0),1,"")</f>
        <v/>
      </c>
      <c r="DQ183" s="102">
        <f>IF(AND(Deník!W184&lt;=0),1,"")</f>
        <v>1</v>
      </c>
      <c r="DR183" s="227"/>
      <c r="DS183" s="228"/>
      <c r="DT183" s="85"/>
      <c r="DU183" s="54">
        <f>IF(MONTH(Deník!$C183)=DU$2,Deník!$W183,"")</f>
        <v>0</v>
      </c>
      <c r="DV183" s="222" t="str">
        <f>IF(MONTH(Deník!$C183)=DV$2,Deník!$W183,"")</f>
        <v/>
      </c>
      <c r="DW183" s="222" t="str">
        <f>IF(MONTH(Deník!$C183)=DW$2,Deník!$W183,"")</f>
        <v/>
      </c>
      <c r="DX183" s="222" t="str">
        <f>IF(MONTH(Deník!$C183)=DX$2,Deník!$W183,"")</f>
        <v/>
      </c>
      <c r="DY183" s="222" t="str">
        <f>IF(MONTH(Deník!$C183)=DY$2,Deník!$W183,"")</f>
        <v/>
      </c>
      <c r="DZ183" s="222" t="str">
        <f>IF(MONTH(Deník!$C183)=DZ$2,Deník!$W183,"")</f>
        <v/>
      </c>
      <c r="EA183" s="222" t="str">
        <f>IF(MONTH(Deník!$C183)=EA$2,Deník!$W183,"")</f>
        <v/>
      </c>
      <c r="EB183" s="222" t="str">
        <f>IF(MONTH(Deník!$C183)=EB$2,Deník!$W183,"")</f>
        <v/>
      </c>
      <c r="EC183" s="222" t="str">
        <f>IF(MONTH(Deník!$C183)=EC$2,Deník!$W183,"")</f>
        <v/>
      </c>
      <c r="ED183" s="222" t="str">
        <f>IF(MONTH(Deník!$C183)=ED$2,Deník!$W183,"")</f>
        <v/>
      </c>
      <c r="EE183" s="222" t="str">
        <f>IF(MONTH(Deník!$C183)=EE$2,Deník!$W183,"")</f>
        <v/>
      </c>
      <c r="EF183" s="222" t="str">
        <f>IF(MONTH(Deník!$C183)=EF$2,Deník!$W183,"")</f>
        <v/>
      </c>
      <c r="EI183" s="600" t="str">
        <f>IF(Deník!$W183&lt;&gt;"",IF(Deník!$B183=Statistika!$F$63,Deník!$W183,""),"")</f>
        <v/>
      </c>
      <c r="EJ183" s="13" t="str">
        <f>IF(Deník!$W183&lt;&gt;"",IF(Deník!$B183=Statistika!$F$64,Deník!$W183,""),"")</f>
        <v/>
      </c>
      <c r="EK183" s="13" t="str">
        <f>IF(Deník!$W183&lt;&gt;"",IF(Deník!$B183=Statistika!$F$65,Deník!$W183,""),"")</f>
        <v/>
      </c>
      <c r="EL183" s="13" t="str">
        <f>IF(Deník!$W183&lt;&gt;"",IF(Deník!$B183=Statistika!$F$66,Deník!$W183,""),"")</f>
        <v/>
      </c>
      <c r="EM183" s="13" t="str">
        <f>IF(Deník!$W183&lt;&gt;"",IF(Deník!$B183=Statistika!$F$67,Deník!$W183,""),"")</f>
        <v/>
      </c>
      <c r="EN183" s="13" t="str">
        <f>IF(Deník!$W183&lt;&gt;"",IF(Deník!$B183=Statistika!$F$68,Deník!$W183,""),"")</f>
        <v/>
      </c>
      <c r="EO183" s="13" t="str">
        <f>IF(Deník!$W183&lt;&gt;"",IF(Deník!$B183=Statistika!$F$69,Deník!$W183,""),"")</f>
        <v/>
      </c>
      <c r="EP183" s="601" t="str">
        <f>IF(Deník!$W183&lt;&gt;"",IF(Deník!$B183=Statistika!$F$70,Deník!$W183,""),"")</f>
        <v/>
      </c>
      <c r="EQ183" s="90"/>
      <c r="ER183" s="63" t="str">
        <f>IF(Deník!$W183&lt;&gt;"",IF(Deník!$J183="L",Deník!$W183,""),"")</f>
        <v/>
      </c>
      <c r="ES183" s="13" t="str">
        <f>IF(Deník!$W183&lt;&gt;"",IF(Deník!$J183="S",Deník!$W183,""),"")</f>
        <v/>
      </c>
      <c r="ET183" s="95"/>
      <c r="EU183" s="88"/>
      <c r="EV183" s="63" t="str">
        <f>IF(WEEKDAY(Deník!$C183,2)=1,Deník!$W183,"")</f>
        <v/>
      </c>
      <c r="EW183" s="13" t="str">
        <f>IF(WEEKDAY(Deník!$C183,2)=2,Deník!$W183,"")</f>
        <v/>
      </c>
      <c r="EX183" s="13" t="str">
        <f>IF(WEEKDAY(Deník!$C183,2)=3,Deník!$W183,"")</f>
        <v/>
      </c>
      <c r="EY183" s="13" t="str">
        <f>IF(WEEKDAY(Deník!$C183,2)=4,Deník!$W183,"")</f>
        <v/>
      </c>
      <c r="EZ183" s="60" t="str">
        <f>IF(WEEKDAY(Deník!$C183,2)=5,Deník!$W183,"")</f>
        <v/>
      </c>
      <c r="FA183" s="99"/>
      <c r="FB183" s="100">
        <f>Deník!D183</f>
        <v>0</v>
      </c>
      <c r="FC183" s="63">
        <f>IF($FB183&lt;&gt;"",IF(AND($FB183&gt;=FC$2,$FB183&lt;=FC$3),Deník!$W183,""))</f>
        <v>0</v>
      </c>
      <c r="FD183" s="63" t="str">
        <f>IF($FB183&lt;&gt;"",IF(AND($FB183&gt;=FD$2,$FB183&lt;=FD$3),Deník!$W183,""))</f>
        <v/>
      </c>
      <c r="FE183" s="63" t="str">
        <f>IF($FB183&lt;&gt;"",IF(AND($FB183&gt;=FE$2,$FB183&lt;=FE$3),Deník!$W183,""))</f>
        <v/>
      </c>
      <c r="FF183" s="63" t="str">
        <f>IF($FB183&lt;&gt;"",IF(AND($FB183&gt;=FF$2,$FB183&lt;=FF$3),Deník!$W183,""))</f>
        <v/>
      </c>
      <c r="FG183" s="63" t="str">
        <f>IF($FB183&lt;&gt;"",IF(AND($FB183&gt;=FG$2,$FB183&lt;=FG$3),Deník!$W183,""))</f>
        <v/>
      </c>
      <c r="FH183" s="63" t="str">
        <f>IF($FB183&lt;&gt;"",IF(AND($FB183&gt;=FH$2,$FB183&lt;=FH$3),Deník!$W183,""))</f>
        <v/>
      </c>
      <c r="FI183" s="63" t="str">
        <f>IF($FB183&lt;&gt;"",IF(AND($FB183&gt;=FI$2,$FB183&lt;=FI$3),Deník!$W183,""))</f>
        <v/>
      </c>
      <c r="FJ183" s="63" t="str">
        <f>IF($FB183&lt;&gt;"",IF(AND($FB183&gt;=FJ$2,$FB183&lt;=FJ$3),Deník!$W183,""))</f>
        <v/>
      </c>
      <c r="FK183" s="63" t="str">
        <f>IF($FB183&lt;&gt;"",IF(AND($FB183&gt;=FK$2,$FB183&lt;=FK$3),Deník!$W183,""))</f>
        <v/>
      </c>
      <c r="FL183" s="63" t="str">
        <f>IF($FB183&lt;&gt;"",IF(AND($FB183&gt;=FL$2,$FB183&lt;=FL$3),Deník!$W183,""))</f>
        <v/>
      </c>
      <c r="FM183" s="63" t="str">
        <f>IF($FB183&lt;&gt;"",IF(AND($FB183&gt;=FM$2,$FB183&lt;=FM$3),Deník!$W183,""))</f>
        <v/>
      </c>
      <c r="FN183" s="13"/>
      <c r="FO183" s="20" t="str">
        <f>IF(Deník!$W183&gt;1,Deník!$W183,"")</f>
        <v/>
      </c>
      <c r="FP183" s="20" t="str">
        <f>IF(Deník!$W183&lt;0,Deník!$W183,"")</f>
        <v/>
      </c>
      <c r="FQ183" s="17"/>
      <c r="FS183" s="233"/>
      <c r="FT183" s="233" t="str">
        <f>IF(Deník!$W183&lt;&gt;"",IF(Deník!$Y183=Statistika!$F$78,Deník!$W183,""),"")</f>
        <v/>
      </c>
      <c r="FU183" s="233" t="str">
        <f>IF(Deník!$W183&lt;&gt;"",IF(Deník!$Y183=Statistika!$F$79,Deník!$W183,""),"")</f>
        <v/>
      </c>
      <c r="FV183" s="233" t="str">
        <f>IF(Deník!$W183&lt;&gt;"",IF(Deník!$Y183=Statistika!$F$80,Deník!$W183,""),"")</f>
        <v/>
      </c>
      <c r="FW183" s="233" t="str">
        <f>IF(Deník!$W183&lt;&gt;"",IF(Deník!$Y183=Statistika!$F$81,Deník!$W183,""),"")</f>
        <v/>
      </c>
      <c r="FX183" s="233" t="str">
        <f>IF(Deník!$W183&lt;&gt;"",IF(Deník!$Y183=Statistika!$F$82,Deník!$W183,""),"")</f>
        <v/>
      </c>
      <c r="FY183" s="233" t="str">
        <f>IF(Deník!$W183&lt;&gt;"",IF(Deník!$Y183=Statistika!$F$83,Deník!$W183,""),"")</f>
        <v/>
      </c>
      <c r="FZ183" s="233" t="str">
        <f>IF(Deník!$W183&lt;&gt;"",IF(Deník!$Y183=Statistika!$F$84,Deník!$W183,""),"")</f>
        <v/>
      </c>
      <c r="GA183" s="233" t="str">
        <f>IF(Deník!$W183&lt;&gt;"",IF(Deník!$Y183=Statistika!$F$85,Deník!$W183,""),"")</f>
        <v/>
      </c>
      <c r="GB183" s="233" t="str">
        <f>IF(Deník!$W183&lt;&gt;"",IF(Deník!$Y183=Statistika!$F$86,Deník!$W183,""),"")</f>
        <v/>
      </c>
      <c r="GC183" s="233" t="str">
        <f>IF(Deník!$W183&lt;&gt;"",IF(Deník!$Y183=Statistika!$F$87,Deník!$W183,""),"")</f>
        <v/>
      </c>
      <c r="GD183" s="233" t="str">
        <f>IF(Deník!$W183&lt;&gt;"",IF(Deník!$Y183=Statistika!$F$88,Deník!$W183,""),"")</f>
        <v/>
      </c>
      <c r="GE183" s="233" t="str">
        <f>IF(Deník!$W183&lt;&gt;"",IF(Deník!$Y183=Statistika!$F$89,Deník!$W183,""),"")</f>
        <v/>
      </c>
      <c r="GF183" s="233" t="str">
        <f>IF(Deník!$W183&lt;&gt;"",IF(Deník!$Y183=Statistika!$F$90,Deník!$W183,""),"")</f>
        <v/>
      </c>
      <c r="GG183" s="233" t="str">
        <f>IF(Deník!$W183&lt;&gt;"",IF(Deník!$Y183=Statistika!$F$91,Deník!$W183,""),"")</f>
        <v/>
      </c>
      <c r="GH183" s="233"/>
      <c r="GI183" s="233" t="str">
        <f>IF(Deník!$W183&lt;&gt;"",IF(Deník!$AB183=Statistika!$L$100,Deník!$W183,""),"")</f>
        <v/>
      </c>
      <c r="GJ183" s="233" t="str">
        <f>IF(Deník!$W183&lt;&gt;"",IF(Deník!$AB183=Statistika!$L$101,Deník!$W183,""),"")</f>
        <v/>
      </c>
      <c r="GK183" s="233" t="str">
        <f>IF(Deník!$W183&lt;&gt;"",IF(Deník!$AB183=Statistika!$L$102,Deník!$W183,""),"")</f>
        <v/>
      </c>
      <c r="GL183" s="233" t="str">
        <f>IF(Deník!$W183&lt;&gt;"",IF(Deník!$AB183=Statistika!$L$103,Deník!$W183,""),"")</f>
        <v/>
      </c>
      <c r="GM183" s="233" t="str">
        <f>IF(Deník!$W183&lt;&gt;"",IF(Deník!$AB183=Statistika!$L$104,Deník!$W183,""),"")</f>
        <v/>
      </c>
      <c r="GN183" s="233" t="str">
        <f>IF(Deník!$W183&lt;&gt;"",IF(Deník!$AB183=Statistika!$L$105,Deník!$W183,""),"")</f>
        <v/>
      </c>
      <c r="GO183" s="233" t="str">
        <f>IF(Deník!$W183&lt;&gt;"",IF(Deník!$AB183=Statistika!$L$106,Deník!$W183,""),"")</f>
        <v/>
      </c>
      <c r="GP183" s="233" t="str">
        <f>IF(Deník!$W183&lt;&gt;"",IF(Deník!$AB183=Statistika!$L$107,Deník!$W183,""),"")</f>
        <v/>
      </c>
      <c r="GQ183" s="233" t="str">
        <f>IF(Deník!$W183&lt;&gt;"",IF(Deník!$AB183=Statistika!$L$108,Deník!$W183,""),"")</f>
        <v/>
      </c>
      <c r="GS183" s="233" t="str">
        <f>IF(Deník!$W183&lt;0,IF(Deník!$AC183=Statistika!$F$117,Deník!$W183,""),"")</f>
        <v/>
      </c>
      <c r="GT183" s="233" t="str">
        <f>IF(Deník!$W183&lt;0,IF(Deník!$AC183=Statistika!$F$118,Deník!$W183,""),"")</f>
        <v/>
      </c>
      <c r="GU183" s="233" t="str">
        <f>IF(Deník!$W183&lt;0,IF(Deník!$AC183=Statistika!$F$119,Deník!$W183,""),"")</f>
        <v/>
      </c>
      <c r="GV183" s="233" t="str">
        <f>IF(Deník!$W183&lt;0,IF(Deník!$AC183=Statistika!$F$120,Deník!$W183,""),"")</f>
        <v/>
      </c>
      <c r="GW183" s="233" t="str">
        <f>IF(Deník!$W183&lt;0,IF(Deník!$AC183=Statistika!$F$121,Deník!$W183,""),"")</f>
        <v/>
      </c>
      <c r="GX183" s="233" t="str">
        <f>IF(Deník!$W183&lt;0,IF(Deník!$AC183=Statistika!$F$122,Deník!$W183,""),"")</f>
        <v/>
      </c>
      <c r="GY183" s="233" t="str">
        <f>IF(Deník!$W183&lt;0,IF(Deník!$AC183=Statistika!$F$123,Deník!$W183,""),"")</f>
        <v/>
      </c>
      <c r="GZ183" s="233" t="str">
        <f>IF(Deník!$W183&lt;0,IF(Deník!$AC183=Statistika!$F$124,Deník!$W183,""),"")</f>
        <v/>
      </c>
      <c r="HA183" s="233" t="str">
        <f>IF(Deník!$W183&lt;0,IF(Deník!$AC183=Statistika!$F$125,Deník!$W183,""),"")</f>
        <v/>
      </c>
      <c r="HC183" s="233" t="str">
        <f>IF(Deník!$W183&lt;0,IF(Deník!$AD183=Statistika!$F$133,Deník!$W183,""),"")</f>
        <v/>
      </c>
      <c r="HD183" s="233" t="str">
        <f>IF(Deník!$W183&lt;0,IF(Deník!$AD183=Statistika!$F$134,Deník!$W183,""),"")</f>
        <v/>
      </c>
      <c r="HE183" s="233" t="str">
        <f>IF(Deník!$W183&lt;0,IF(Deník!$AD183=Statistika!$F$135,Deník!$W183,""),"")</f>
        <v/>
      </c>
      <c r="HF183" s="233" t="str">
        <f>IF(Deník!$W183&lt;0,IF(Deník!$AD183=Statistika!$F$136,Deník!$W183,""),"")</f>
        <v/>
      </c>
      <c r="HG183" s="233" t="str">
        <f>IF(Deník!$W183&lt;0,IF(Deník!$AD183=Statistika!$F$137,Deník!$W183,""),"")</f>
        <v/>
      </c>
      <c r="ID183" s="8">
        <f>Tabulka4[[#This Row],[Sloupec3]]</f>
        <v>0</v>
      </c>
      <c r="IE183" s="17" t="str">
        <f>IF(AND([1]Deník!$C183&gt;='[1]Měsíční shrnutí'!$D$1,[1]Deník!$C183&lt;='[1]Měsíční shrnutí'!$F$1),[1]Deník!$X183,"")</f>
        <v/>
      </c>
    </row>
    <row r="184" spans="1:239">
      <c r="A184" s="8">
        <f>Deník!C185</f>
        <v>0</v>
      </c>
      <c r="B184" s="50" t="str">
        <f>Deník!R185</f>
        <v/>
      </c>
      <c r="C184" s="102" t="str">
        <f>IF(AND(Deník!R185&gt;1,Deník!R185&lt;&gt;""),1,"")</f>
        <v/>
      </c>
      <c r="D184" s="102" t="str">
        <f>IF(AND(Deník!R185&lt;=0,Deník!R185&lt;&gt;""),1,"")</f>
        <v/>
      </c>
      <c r="E184" s="103" t="str">
        <f>IF(AND(Deník!R185&gt;=0,Deník!R185&lt;=1),1,"")</f>
        <v/>
      </c>
      <c r="F184" s="79" t="str">
        <f>IF(Deník!R185&lt;&gt;"",Deník!R185+F183,"")</f>
        <v/>
      </c>
      <c r="G184" s="85"/>
      <c r="H184" s="54" t="str">
        <f>IF(MONTH(Deník!$C184)=H$2,IF(AND(Deník!$R184&gt;=0,Deník!$R184&lt;=1),"BE",Deník!$R184),"")</f>
        <v/>
      </c>
      <c r="I184" s="11" t="str">
        <f>IF(MONTH(Deník!$C184)=I$2,IF(AND(Deník!$R184&gt;=0,Deník!$R184&lt;=1),"BE",Deník!$R184),"")</f>
        <v/>
      </c>
      <c r="J184" s="11" t="str">
        <f>IF(MONTH(Deník!$C184)=J$2,IF(AND(Deník!$R184&gt;=0,Deník!$R184&lt;=1),"BE",Deník!$R184),"")</f>
        <v/>
      </c>
      <c r="K184" s="11" t="str">
        <f>IF(MONTH(Deník!$C184)=K$2,IF(AND(Deník!$R184&gt;=0,Deník!$R184&lt;=1),"BE",Deník!$R184),"")</f>
        <v/>
      </c>
      <c r="L184" s="11" t="str">
        <f>IF(MONTH(Deník!$C184)=L$2,IF(AND(Deník!$R184&gt;=0,Deník!$R184&lt;=1),"BE",Deník!$R184),"")</f>
        <v/>
      </c>
      <c r="M184" s="11" t="str">
        <f>IF(MONTH(Deník!$C184)=M$2,IF(AND(Deník!$R184&gt;=0,Deník!$R184&lt;=1),"BE",Deník!$R184),"")</f>
        <v/>
      </c>
      <c r="N184" s="11" t="str">
        <f>IF(MONTH(Deník!$C184)=N$2,IF(AND(Deník!$R184&gt;=0,Deník!$R184&lt;=1),"BE",Deník!$R184),"")</f>
        <v/>
      </c>
      <c r="O184" s="11" t="str">
        <f>IF(MONTH(Deník!$C184)=O$2,IF(AND(Deník!$R184&gt;=0,Deník!$R184&lt;=1),"BE",Deník!$R184),"")</f>
        <v/>
      </c>
      <c r="P184" s="11" t="str">
        <f>IF(MONTH(Deník!$C184)=P$2,IF(AND(Deník!$R184&gt;=0,Deník!$R184&lt;=1),"BE",Deník!$R184),"")</f>
        <v/>
      </c>
      <c r="Q184" s="11" t="str">
        <f>IF(MONTH(Deník!$C184)=Q$2,IF(AND(Deník!$R184&gt;=0,Deník!$R184&lt;=1),"BE",Deník!$R184),"")</f>
        <v/>
      </c>
      <c r="R184" s="11" t="str">
        <f>IF(MONTH(Deník!$C184)=R$2,IF(AND(Deník!$R184&gt;=0,Deník!$R184&lt;=1),"BE",Deník!$R184),"")</f>
        <v/>
      </c>
      <c r="S184" s="57" t="str">
        <f>IF(MONTH(Deník!$C184)=S$2,IF(AND(Deník!$R184&gt;=0,Deník!$R184&lt;=1),"BE",Deník!$R184),"")</f>
        <v/>
      </c>
      <c r="U184" s="12"/>
      <c r="V184" s="12"/>
      <c r="X184" s="600" t="str">
        <f>IF(Deník!$R184&lt;&gt;"",IF(Deník!$B184=Statistika!$F$63,IF(AND(Deník!$R184&gt;=0,Deník!$R184&lt;=1),"BE",Deník!$R184),""),"")</f>
        <v/>
      </c>
      <c r="Y184" s="13" t="str">
        <f>IF(Deník!$R184&lt;&gt;"",IF(Deník!$B184=Statistika!$F$64,IF(AND(Deník!$R184&gt;=0,Deník!$R184&lt;=1),"BE",Deník!$R184),""),"")</f>
        <v/>
      </c>
      <c r="Z184" s="13" t="str">
        <f>IF(Deník!$R184&lt;&gt;"",IF(Deník!$B184=Statistika!$F$65,IF(AND(Deník!$R184&gt;=0,Deník!$R184&lt;=1),"BE",Deník!$R184),""),"")</f>
        <v/>
      </c>
      <c r="AA184" s="13" t="str">
        <f>IF(Deník!$R184&lt;&gt;"",IF(Deník!$B184=Statistika!$F$66,IF(AND(Deník!$R184&gt;=0,Deník!$R184&lt;=1),"BE",Deník!$R184),""),"")</f>
        <v/>
      </c>
      <c r="AB184" s="13" t="str">
        <f>IF(Deník!$R184&lt;&gt;"",IF(Deník!$B184=Statistika!$F$67,IF(AND(Deník!$R184&gt;=0,Deník!$R184&lt;=1),"BE",Deník!$R184),""),"")</f>
        <v/>
      </c>
      <c r="AC184" s="13" t="str">
        <f>IF(Deník!$R184&lt;&gt;"",IF(Deník!$B184=Statistika!$F$68,IF(AND(Deník!$R184&gt;=0,Deník!$R184&lt;=1),"BE",Deník!$R184),""),"")</f>
        <v/>
      </c>
      <c r="AD184" s="13" t="str">
        <f>IF(Deník!$R184&lt;&gt;"",IF(Deník!$B184=Statistika!$F$69,IF(AND(Deník!$R184&gt;=0,Deník!$R184&lt;=1),"BE",Deník!$R184),""),"")</f>
        <v/>
      </c>
      <c r="AE184" s="601" t="str">
        <f>IF(Deník!$R184&lt;&gt;"",IF(Deník!$B184=Statistika!$F$70,IF(AND(Deník!$R184&gt;=0,Deník!$R184&lt;=1),"BE",Deník!$R184),""),"")</f>
        <v/>
      </c>
      <c r="AF184" s="90"/>
      <c r="AG184" s="63" t="str">
        <f>IF(Deník!$R184&lt;&gt;"",IF(Deník!$J184="L",IF(AND(Deník!$R184&gt;=0,Deník!$R184&lt;=1),"BE",Deník!$R184),""),"")</f>
        <v/>
      </c>
      <c r="AH184" s="13" t="str">
        <f>IF(Deník!$R184&lt;&gt;"",IF(Deník!$J184="S",IF(AND(Deník!$R184&gt;=0,Deník!$R184&lt;=1),"BE",Deník!$R184),""),"")</f>
        <v/>
      </c>
      <c r="AI184" s="95"/>
      <c r="AJ184" s="71" t="str">
        <f>IF(Deník!N185&lt;&gt;"",Deník!N185*-1,"")</f>
        <v/>
      </c>
      <c r="AK184" s="88"/>
      <c r="AL184" s="63" t="str">
        <f>IF(WEEKDAY(Deník!$C184,2)=1,IF(AND(Deník!$R184&gt;=0,Deník!$R184&lt;=1),"BE",Deník!$R184),"")</f>
        <v/>
      </c>
      <c r="AM184" s="13" t="str">
        <f>IF(WEEKDAY(Deník!$C184,2)=2,IF(AND(Deník!$R184&gt;=0,Deník!$R184&lt;=1),"BE",Deník!$R184),"")</f>
        <v/>
      </c>
      <c r="AN184" s="13" t="str">
        <f>IF(WEEKDAY(Deník!$C184,2)=3,IF(AND(Deník!$R184&gt;=0,Deník!$R184&lt;=1),"BE",Deník!$R184),"")</f>
        <v/>
      </c>
      <c r="AO184" s="13" t="str">
        <f>IF(WEEKDAY(Deník!$C184,2)=4,IF(AND(Deník!$R184&gt;=0,Deník!$R184&lt;=1),"BE",Deník!$R184),"")</f>
        <v/>
      </c>
      <c r="AP184" s="60" t="str">
        <f>IF(WEEKDAY(Deník!$C184,2)=5,IF(AND(Deník!$R184&gt;=0,Deník!$R184&lt;=1),"BE",Deník!$R184),"")</f>
        <v/>
      </c>
      <c r="AQ184" s="99"/>
      <c r="AR184" s="100">
        <f>Deník!D184</f>
        <v>0</v>
      </c>
      <c r="AS184" s="63" t="str">
        <f>IF(Deník!$D184&lt;&gt;"",IF(AND(Deník!$D184&gt;=AS$2,Deník!$D184&lt;=AS$3),IF(AND(Deník!$R184&gt;=0,Deník!$R184&lt;=1),"BE",Deník!$R184),""),"")</f>
        <v/>
      </c>
      <c r="AT184" s="63" t="str">
        <f>IF(Deník!$D184&lt;&gt;"",IF(AND(Deník!$D184&gt;=AT$2,Deník!$D184&lt;=AT$3),IF(AND(Deník!$R184&gt;=0,Deník!$R184&lt;=1),"BE",Deník!$R184),""),"")</f>
        <v/>
      </c>
      <c r="AU184" s="63" t="str">
        <f>IF(Deník!$D184&lt;&gt;"",IF(AND(Deník!$D184&gt;=AU$2,Deník!$D184&lt;=AU$3),IF(AND(Deník!$R184&gt;=0,Deník!$R184&lt;=1),"BE",Deník!$R184),""),"")</f>
        <v/>
      </c>
      <c r="AV184" s="63" t="str">
        <f>IF(Deník!$D184&lt;&gt;"",IF(AND(Deník!$D184&gt;=AV$2,Deník!$D184&lt;=AV$3),IF(AND(Deník!$R184&gt;=0,Deník!$R184&lt;=1),"BE",Deník!$R184),""),"")</f>
        <v/>
      </c>
      <c r="AW184" s="63" t="str">
        <f>IF(Deník!$D184&lt;&gt;"",IF(AND(Deník!$D184&gt;=AW$2,Deník!$D184&lt;=AW$3),IF(AND(Deník!$R184&gt;=0,Deník!$R184&lt;=1),"BE",Deník!$R184),""),"")</f>
        <v/>
      </c>
      <c r="AX184" s="63" t="str">
        <f>IF(Deník!$D184&lt;&gt;"",IF(AND(Deník!$D184&gt;=AX$2,Deník!$D184&lt;=AX$3),IF(AND(Deník!$R184&gt;=0,Deník!$R184&lt;=1),"BE",Deník!$R184),""),"")</f>
        <v/>
      </c>
      <c r="AY184" s="63" t="str">
        <f>IF(Deník!$D184&lt;&gt;"",IF(AND(Deník!$D184&gt;=AY$2,Deník!$D184&lt;=AY$3),IF(AND(Deník!$R184&gt;=0,Deník!$R184&lt;=1),"BE",Deník!$R184),""),"")</f>
        <v/>
      </c>
      <c r="AZ184" s="63" t="str">
        <f>IF(Deník!$D184&lt;&gt;"",IF(AND(Deník!$D184&gt;=AZ$2,Deník!$D184&lt;=AZ$3),IF(AND(Deník!$R184&gt;=0,Deník!$R184&lt;=1),"BE",Deník!$R184),""),"")</f>
        <v/>
      </c>
      <c r="BA184" s="63" t="str">
        <f>IF(Deník!$D184&lt;&gt;"",IF(AND(Deník!$D184&gt;=BA$2,Deník!$D184&lt;=BA$3),IF(AND(Deník!$R184&gt;=0,Deník!$R184&lt;=1),"BE",Deník!$R184),""),"")</f>
        <v/>
      </c>
      <c r="BB184" s="63" t="str">
        <f>IF(Deník!$D184&lt;&gt;"",IF(AND(Deník!$D184&gt;=BB$2,Deník!$D184&lt;=BB$3),IF(AND(Deník!$R184&gt;=0,Deník!$R184&lt;=1),"BE",Deník!$R184),""),"")</f>
        <v/>
      </c>
      <c r="BC184" s="71" t="str">
        <f>IF(Deník!$D184&lt;&gt;"",IF(AND(Deník!$D184&gt;=BC$2,Deník!$D184&lt;=BC$3),IF(AND(Deník!$R184&gt;=0,Deník!$R184&lt;=1),"BE",Deník!$R184),""),"")</f>
        <v/>
      </c>
      <c r="BD184" s="20" t="str">
        <f>IF(Deník!$J185="S",(Deník!$M185-Deník!$K185),IF(Deník!$J185="L",(Deník!$K185-Deník!$M185),""))</f>
        <v/>
      </c>
      <c r="BE184" s="20" t="str">
        <f>IF(Deník!$J185="S",(Deník!$K185-Deník!$O185),IF(Deník!$J185="L",(Deník!$O185-Deník!$K185),""))</f>
        <v/>
      </c>
      <c r="BF184" s="20" t="str">
        <f>IF(Deník!$J185="S",(Deník!$K185-Deník!$L185),IF(Deník!$J185="L",(Deník!$L185-Deník!$K185),""))</f>
        <v/>
      </c>
      <c r="BG184" s="20" t="str">
        <f>IF(Deník!$J185="S",(Deník!$K185-Deník!$S185),IF(Deník!$J185="L",(Deník!$S185-Deník!$K185),""))</f>
        <v/>
      </c>
      <c r="BH184" s="20" t="str">
        <f>IF(Deník!$J185="S",(Deník!$K185-Deník!$U185),IF(Deník!$J185="L",(Deník!$U185-Deník!$K185),""))</f>
        <v/>
      </c>
      <c r="BI184" s="20" t="str">
        <f>IF(Deník!$R184&gt;1,Deník!$R184,"")</f>
        <v/>
      </c>
      <c r="BJ184" s="20" t="str">
        <f>IF(Deník!$R184&lt;0,Deník!$R184,"")</f>
        <v/>
      </c>
      <c r="BK184" s="17"/>
      <c r="BM184" s="233" t="str">
        <f>IF(Deník!$R184&lt;&gt;"",IF(Deník!$Y184=Statistika!$F$78,IF(AND(Deník!$R184&gt;=0,Deník!$R184&lt;=1),"BE",Deník!$R184),""),"")</f>
        <v/>
      </c>
      <c r="BN184" s="233" t="str">
        <f>IF(Deník!$R184&lt;&gt;"",IF(Deník!$Y184=Statistika!$F$79,IF(AND(Deník!$R184&gt;=0,Deník!$R184&lt;=1),"BE",Deník!$R184),""),"")</f>
        <v/>
      </c>
      <c r="BO184" s="233" t="str">
        <f>IF(Deník!$R184&lt;&gt;"",IF(Deník!$Y184=Statistika!$F$80,IF(AND(Deník!$R184&gt;=0,Deník!$R184&lt;=1),"BE",Deník!$R184),""),"")</f>
        <v/>
      </c>
      <c r="BP184" s="233" t="str">
        <f>IF(Deník!$R184&lt;&gt;"",IF(Deník!$Y184=Statistika!$F$81,IF(AND(Deník!$R184&gt;=0,Deník!$R184&lt;=1),"BE",Deník!$R184),""),"")</f>
        <v/>
      </c>
      <c r="BQ184" s="233" t="str">
        <f>IF(Deník!$R184&lt;&gt;"",IF(Deník!$Y184=Statistika!$F$82,IF(AND(Deník!$R184&gt;=0,Deník!$R184&lt;=1),"BE",Deník!$R184),""),"")</f>
        <v/>
      </c>
      <c r="BR184" s="233" t="str">
        <f>IF(Deník!$R184&lt;&gt;"",IF(Deník!$Y184=Statistika!$F$83,IF(AND(Deník!$R184&gt;=0,Deník!$R184&lt;=1),"BE",Deník!$R184),""),"")</f>
        <v/>
      </c>
      <c r="BS184" s="233" t="str">
        <f>IF(Deník!$R184&lt;&gt;"",IF(Deník!$Y184=Statistika!$F$84,IF(AND(Deník!$R184&gt;=0,Deník!$R184&lt;=1),"BE",Deník!$R184),""),"")</f>
        <v/>
      </c>
      <c r="BT184" s="233" t="str">
        <f>IF(Deník!$R184&lt;&gt;"",IF(Deník!$Y184=Statistika!$F$85,IF(AND(Deník!$R184&gt;=0,Deník!$R184&lt;=1),"BE",Deník!$R184),""),"")</f>
        <v/>
      </c>
      <c r="BU184" s="233" t="str">
        <f>IF(Deník!$R184&lt;&gt;"",IF(Deník!$Y184=Statistika!$F$86,IF(AND(Deník!$R184&gt;=0,Deník!$R184&lt;=1),"BE",Deník!$R184),""),"")</f>
        <v/>
      </c>
      <c r="BV184" s="233" t="str">
        <f>IF(Deník!$R184&lt;&gt;"",IF(Deník!$Y184=Statistika!$F$87,IF(AND(Deník!$R184&gt;=0,Deník!$R184&lt;=1),"BE",Deník!$R184),""),"")</f>
        <v/>
      </c>
      <c r="BW184" s="233" t="str">
        <f>IF(Deník!$R184&lt;&gt;"",IF(Deník!$Y184=Statistika!$F$88,IF(AND(Deník!$R184&gt;=0,Deník!$R184&lt;=1),"BE",Deník!$R184),""),"")</f>
        <v/>
      </c>
      <c r="BX184" s="233" t="str">
        <f>IF(Deník!$R184&lt;&gt;"",IF(Deník!$Y184=Statistika!$F$89,IF(AND(Deník!$R184&gt;=0,Deník!$R184&lt;=1),"BE",Deník!$R184),""),"")</f>
        <v/>
      </c>
      <c r="BY184" s="233" t="str">
        <f>IF(Deník!$R184&lt;&gt;"",IF(Deník!$Y184=Statistika!$F$90,IF(AND(Deník!$R184&gt;=0,Deník!$R184&lt;=1),"BE",Deník!$R184),""),"")</f>
        <v/>
      </c>
      <c r="BZ184" s="233" t="str">
        <f>IF(Deník!$R184&lt;&gt;"",IF(Deník!$Y184=Statistika!$F$91,IF(AND(Deník!$R184&gt;=0,Deník!$R184&lt;=1),"BE",Deník!$R184),""),"")</f>
        <v/>
      </c>
      <c r="CA184" s="233"/>
      <c r="CB184" s="233" t="str">
        <f>IF(Deník!$R184&lt;&gt;"",IF(Deník!$AB184="SL",IF(AND(Deník!$R184&gt;=0,Deník!$R184&lt;=1),"BE",Deník!$R184),""),"")</f>
        <v/>
      </c>
      <c r="CC184" s="233" t="str">
        <f>IF(Deník!$R184&lt;&gt;"",IF(Deník!$AB184="BE10",IF(AND(Deník!$R184&gt;=0,Deník!$R184&lt;=1),"BE",Deník!$R184),""),"")</f>
        <v/>
      </c>
      <c r="CD184" s="233" t="str">
        <f>IF(Deník!$R184&lt;&gt;"",IF(Deník!$AB184="BE15",IF(AND(Deník!$R184&gt;=0,Deník!$R184&lt;=1),"BE",Deník!$R184),""),"")</f>
        <v/>
      </c>
      <c r="CE184" s="233" t="str">
        <f>IF(Deník!$R184&lt;&gt;"",IF(Deník!$AB184="BE20",IF(AND(Deník!$R184&gt;=0,Deník!$R184&lt;=1),"BE",Deník!$R184),""),"")</f>
        <v/>
      </c>
      <c r="CF184" s="233" t="str">
        <f>IF(Deník!$R184&lt;&gt;"",IF(Deník!$AB184="TP1",IF(AND(Deník!$R184&gt;=0,Deník!$R184&lt;=1),"BE",Deník!$R184),""),"")</f>
        <v/>
      </c>
      <c r="CG184" s="233" t="str">
        <f>IF(Deník!$R184&lt;&gt;"",IF(Deník!$AB184="TP2",IF(AND(Deník!$R184&gt;=0,Deník!$R184&lt;=1),"BE",Deník!$R184),""),"")</f>
        <v/>
      </c>
      <c r="CH184" s="233" t="str">
        <f>IF(Deník!$R184&lt;&gt;"",IF(Deník!$AB184="TP3",IF(AND(Deník!$R184&gt;=0,Deník!$R184&lt;=1),"BE",Deník!$R184),""),"")</f>
        <v/>
      </c>
      <c r="CI184" s="233" t="str">
        <f>IF(Deník!$R184&lt;&gt;"",IF(Deník!$AB184="Trailing SL",IF(AND(Deník!$R184&gt;=0,Deník!$R184&lt;=1),"BE",Deník!$R184),""),"")</f>
        <v/>
      </c>
      <c r="CJ184" s="233" t="str">
        <f>IF(Deník!$R184&lt;&gt;"",IF(Deník!$AB184="Manual",IF(AND(Deník!$R184&gt;=0,Deník!$R184&lt;=1),"BE",Deník!$R184),""),"")</f>
        <v/>
      </c>
      <c r="CK184" s="233"/>
      <c r="CL184" s="233" t="str">
        <f>IF(Deník!$R184&lt;0,IF(Deník!$AC184=Statistika!$F$117,Deník!$R184,""),"")</f>
        <v/>
      </c>
      <c r="CM184" s="233" t="str">
        <f>IF(Deník!$R184&lt;0,IF(Deník!$AC184=Statistika!$F$118,Deník!$R184,""),"")</f>
        <v/>
      </c>
      <c r="CN184" s="233" t="str">
        <f>IF(Deník!$R184&lt;0,IF(Deník!$AC184=Statistika!$F$119,Deník!$R184,""),"")</f>
        <v/>
      </c>
      <c r="CO184" s="233" t="str">
        <f>IF(Deník!$R184&lt;0,IF(Deník!$AC184=Statistika!$F$120,Deník!$R184,""),"")</f>
        <v/>
      </c>
      <c r="CP184" s="233" t="str">
        <f>IF(Deník!$R184&lt;0,IF(Deník!$AC184=Statistika!$F$121,Deník!$R184,""),"")</f>
        <v/>
      </c>
      <c r="CQ184" s="233" t="str">
        <f>IF(Deník!$R184&lt;0,IF(Deník!$AC184=Statistika!$F$122,Deník!$R184,""),"")</f>
        <v/>
      </c>
      <c r="CR184" s="233" t="str">
        <f>IF(Deník!$R184&lt;0,IF(Deník!$AC184=Statistika!$F$123,Deník!$R184,""),"")</f>
        <v/>
      </c>
      <c r="CS184" s="233" t="str">
        <f>IF(Deník!$R184&lt;0,IF(Deník!$AC184=Statistika!$F$124,Deník!$R184,""),"")</f>
        <v/>
      </c>
      <c r="CT184" s="233" t="str">
        <f>IF(Deník!$R184&lt;0,IF(Deník!$AC184=Statistika!$F$125,Deník!$R184,""),"")</f>
        <v/>
      </c>
      <c r="CU184" s="233"/>
      <c r="CV184" s="233" t="str">
        <f>IF(Deník!$R184&lt;0,IF(Deník!$AD184=$CV$2,Deník!$R184,""),"")</f>
        <v/>
      </c>
      <c r="CW184" s="233" t="str">
        <f>IF(Deník!$R184&lt;0,IF(Deník!$AD184=$CW$2,Deník!$R184,""),"")</f>
        <v/>
      </c>
      <c r="CX184" s="233" t="str">
        <f>IF(Deník!$R184&lt;0,IF(Deník!$AD184=$CX$2,Deník!$R184,""),"")</f>
        <v/>
      </c>
      <c r="CY184" s="233" t="str">
        <f>IF(Deník!$R184&lt;0,IF(Deník!$AD184=$CY$2,Deník!$R184,""),"")</f>
        <v/>
      </c>
      <c r="CZ184" s="233" t="str">
        <f>IF(Deník!$R184&lt;0,IF(Deník!$AD184=$CZ$2,Deník!$R184,""),"")</f>
        <v/>
      </c>
      <c r="DL184" s="221">
        <f t="shared" si="10"/>
        <v>93847.029999999984</v>
      </c>
      <c r="DM184" s="220">
        <f t="shared" si="9"/>
        <v>-6.1529700000000132E-2</v>
      </c>
      <c r="DO184" s="50">
        <f>Deník!W185</f>
        <v>0</v>
      </c>
      <c r="DP184" s="102" t="str">
        <f>IF(AND(Deník!W185&gt;0),1,"")</f>
        <v/>
      </c>
      <c r="DQ184" s="102">
        <f>IF(AND(Deník!W185&lt;=0),1,"")</f>
        <v>1</v>
      </c>
      <c r="DR184" s="227"/>
      <c r="DS184" s="228"/>
      <c r="DT184" s="85"/>
      <c r="DU184" s="54">
        <f>IF(MONTH(Deník!$C184)=DU$2,Deník!$W184,"")</f>
        <v>0</v>
      </c>
      <c r="DV184" s="222" t="str">
        <f>IF(MONTH(Deník!$C184)=DV$2,Deník!$W184,"")</f>
        <v/>
      </c>
      <c r="DW184" s="222" t="str">
        <f>IF(MONTH(Deník!$C184)=DW$2,Deník!$W184,"")</f>
        <v/>
      </c>
      <c r="DX184" s="222" t="str">
        <f>IF(MONTH(Deník!$C184)=DX$2,Deník!$W184,"")</f>
        <v/>
      </c>
      <c r="DY184" s="222" t="str">
        <f>IF(MONTH(Deník!$C184)=DY$2,Deník!$W184,"")</f>
        <v/>
      </c>
      <c r="DZ184" s="222" t="str">
        <f>IF(MONTH(Deník!$C184)=DZ$2,Deník!$W184,"")</f>
        <v/>
      </c>
      <c r="EA184" s="222" t="str">
        <f>IF(MONTH(Deník!$C184)=EA$2,Deník!$W184,"")</f>
        <v/>
      </c>
      <c r="EB184" s="222" t="str">
        <f>IF(MONTH(Deník!$C184)=EB$2,Deník!$W184,"")</f>
        <v/>
      </c>
      <c r="EC184" s="222" t="str">
        <f>IF(MONTH(Deník!$C184)=EC$2,Deník!$W184,"")</f>
        <v/>
      </c>
      <c r="ED184" s="222" t="str">
        <f>IF(MONTH(Deník!$C184)=ED$2,Deník!$W184,"")</f>
        <v/>
      </c>
      <c r="EE184" s="222" t="str">
        <f>IF(MONTH(Deník!$C184)=EE$2,Deník!$W184,"")</f>
        <v/>
      </c>
      <c r="EF184" s="222" t="str">
        <f>IF(MONTH(Deník!$C184)=EF$2,Deník!$W184,"")</f>
        <v/>
      </c>
      <c r="EI184" s="600" t="str">
        <f>IF(Deník!$W184&lt;&gt;"",IF(Deník!$B184=Statistika!$F$63,Deník!$W184,""),"")</f>
        <v/>
      </c>
      <c r="EJ184" s="13" t="str">
        <f>IF(Deník!$W184&lt;&gt;"",IF(Deník!$B184=Statistika!$F$64,Deník!$W184,""),"")</f>
        <v/>
      </c>
      <c r="EK184" s="13" t="str">
        <f>IF(Deník!$W184&lt;&gt;"",IF(Deník!$B184=Statistika!$F$65,Deník!$W184,""),"")</f>
        <v/>
      </c>
      <c r="EL184" s="13" t="str">
        <f>IF(Deník!$W184&lt;&gt;"",IF(Deník!$B184=Statistika!$F$66,Deník!$W184,""),"")</f>
        <v/>
      </c>
      <c r="EM184" s="13" t="str">
        <f>IF(Deník!$W184&lt;&gt;"",IF(Deník!$B184=Statistika!$F$67,Deník!$W184,""),"")</f>
        <v/>
      </c>
      <c r="EN184" s="13" t="str">
        <f>IF(Deník!$W184&lt;&gt;"",IF(Deník!$B184=Statistika!$F$68,Deník!$W184,""),"")</f>
        <v/>
      </c>
      <c r="EO184" s="13" t="str">
        <f>IF(Deník!$W184&lt;&gt;"",IF(Deník!$B184=Statistika!$F$69,Deník!$W184,""),"")</f>
        <v/>
      </c>
      <c r="EP184" s="601" t="str">
        <f>IF(Deník!$W184&lt;&gt;"",IF(Deník!$B184=Statistika!$F$70,Deník!$W184,""),"")</f>
        <v/>
      </c>
      <c r="EQ184" s="90"/>
      <c r="ER184" s="63" t="str">
        <f>IF(Deník!$W184&lt;&gt;"",IF(Deník!$J184="L",Deník!$W184,""),"")</f>
        <v/>
      </c>
      <c r="ES184" s="13" t="str">
        <f>IF(Deník!$W184&lt;&gt;"",IF(Deník!$J184="S",Deník!$W184,""),"")</f>
        <v/>
      </c>
      <c r="ET184" s="95"/>
      <c r="EU184" s="88"/>
      <c r="EV184" s="63" t="str">
        <f>IF(WEEKDAY(Deník!$C184,2)=1,Deník!$W184,"")</f>
        <v/>
      </c>
      <c r="EW184" s="13" t="str">
        <f>IF(WEEKDAY(Deník!$C184,2)=2,Deník!$W184,"")</f>
        <v/>
      </c>
      <c r="EX184" s="13" t="str">
        <f>IF(WEEKDAY(Deník!$C184,2)=3,Deník!$W184,"")</f>
        <v/>
      </c>
      <c r="EY184" s="13" t="str">
        <f>IF(WEEKDAY(Deník!$C184,2)=4,Deník!$W184,"")</f>
        <v/>
      </c>
      <c r="EZ184" s="60" t="str">
        <f>IF(WEEKDAY(Deník!$C184,2)=5,Deník!$W184,"")</f>
        <v/>
      </c>
      <c r="FA184" s="99"/>
      <c r="FB184" s="100">
        <f>Deník!D184</f>
        <v>0</v>
      </c>
      <c r="FC184" s="63">
        <f>IF($FB184&lt;&gt;"",IF(AND($FB184&gt;=FC$2,$FB184&lt;=FC$3),Deník!$W184,""))</f>
        <v>0</v>
      </c>
      <c r="FD184" s="63" t="str">
        <f>IF($FB184&lt;&gt;"",IF(AND($FB184&gt;=FD$2,$FB184&lt;=FD$3),Deník!$W184,""))</f>
        <v/>
      </c>
      <c r="FE184" s="63" t="str">
        <f>IF($FB184&lt;&gt;"",IF(AND($FB184&gt;=FE$2,$FB184&lt;=FE$3),Deník!$W184,""))</f>
        <v/>
      </c>
      <c r="FF184" s="63" t="str">
        <f>IF($FB184&lt;&gt;"",IF(AND($FB184&gt;=FF$2,$FB184&lt;=FF$3),Deník!$W184,""))</f>
        <v/>
      </c>
      <c r="FG184" s="63" t="str">
        <f>IF($FB184&lt;&gt;"",IF(AND($FB184&gt;=FG$2,$FB184&lt;=FG$3),Deník!$W184,""))</f>
        <v/>
      </c>
      <c r="FH184" s="63" t="str">
        <f>IF($FB184&lt;&gt;"",IF(AND($FB184&gt;=FH$2,$FB184&lt;=FH$3),Deník!$W184,""))</f>
        <v/>
      </c>
      <c r="FI184" s="63" t="str">
        <f>IF($FB184&lt;&gt;"",IF(AND($FB184&gt;=FI$2,$FB184&lt;=FI$3),Deník!$W184,""))</f>
        <v/>
      </c>
      <c r="FJ184" s="63" t="str">
        <f>IF($FB184&lt;&gt;"",IF(AND($FB184&gt;=FJ$2,$FB184&lt;=FJ$3),Deník!$W184,""))</f>
        <v/>
      </c>
      <c r="FK184" s="63" t="str">
        <f>IF($FB184&lt;&gt;"",IF(AND($FB184&gt;=FK$2,$FB184&lt;=FK$3),Deník!$W184,""))</f>
        <v/>
      </c>
      <c r="FL184" s="63" t="str">
        <f>IF($FB184&lt;&gt;"",IF(AND($FB184&gt;=FL$2,$FB184&lt;=FL$3),Deník!$W184,""))</f>
        <v/>
      </c>
      <c r="FM184" s="63" t="str">
        <f>IF($FB184&lt;&gt;"",IF(AND($FB184&gt;=FM$2,$FB184&lt;=FM$3),Deník!$W184,""))</f>
        <v/>
      </c>
      <c r="FN184" s="13"/>
      <c r="FO184" s="20" t="str">
        <f>IF(Deník!$W184&gt;1,Deník!$W184,"")</f>
        <v/>
      </c>
      <c r="FP184" s="20" t="str">
        <f>IF(Deník!$W184&lt;0,Deník!$W184,"")</f>
        <v/>
      </c>
      <c r="FQ184" s="17"/>
      <c r="FS184" s="233"/>
      <c r="FT184" s="233" t="str">
        <f>IF(Deník!$W184&lt;&gt;"",IF(Deník!$Y184=Statistika!$F$78,Deník!$W184,""),"")</f>
        <v/>
      </c>
      <c r="FU184" s="233" t="str">
        <f>IF(Deník!$W184&lt;&gt;"",IF(Deník!$Y184=Statistika!$F$79,Deník!$W184,""),"")</f>
        <v/>
      </c>
      <c r="FV184" s="233" t="str">
        <f>IF(Deník!$W184&lt;&gt;"",IF(Deník!$Y184=Statistika!$F$80,Deník!$W184,""),"")</f>
        <v/>
      </c>
      <c r="FW184" s="233" t="str">
        <f>IF(Deník!$W184&lt;&gt;"",IF(Deník!$Y184=Statistika!$F$81,Deník!$W184,""),"")</f>
        <v/>
      </c>
      <c r="FX184" s="233" t="str">
        <f>IF(Deník!$W184&lt;&gt;"",IF(Deník!$Y184=Statistika!$F$82,Deník!$W184,""),"")</f>
        <v/>
      </c>
      <c r="FY184" s="233" t="str">
        <f>IF(Deník!$W184&lt;&gt;"",IF(Deník!$Y184=Statistika!$F$83,Deník!$W184,""),"")</f>
        <v/>
      </c>
      <c r="FZ184" s="233" t="str">
        <f>IF(Deník!$W184&lt;&gt;"",IF(Deník!$Y184=Statistika!$F$84,Deník!$W184,""),"")</f>
        <v/>
      </c>
      <c r="GA184" s="233" t="str">
        <f>IF(Deník!$W184&lt;&gt;"",IF(Deník!$Y184=Statistika!$F$85,Deník!$W184,""),"")</f>
        <v/>
      </c>
      <c r="GB184" s="233" t="str">
        <f>IF(Deník!$W184&lt;&gt;"",IF(Deník!$Y184=Statistika!$F$86,Deník!$W184,""),"")</f>
        <v/>
      </c>
      <c r="GC184" s="233" t="str">
        <f>IF(Deník!$W184&lt;&gt;"",IF(Deník!$Y184=Statistika!$F$87,Deník!$W184,""),"")</f>
        <v/>
      </c>
      <c r="GD184" s="233" t="str">
        <f>IF(Deník!$W184&lt;&gt;"",IF(Deník!$Y184=Statistika!$F$88,Deník!$W184,""),"")</f>
        <v/>
      </c>
      <c r="GE184" s="233" t="str">
        <f>IF(Deník!$W184&lt;&gt;"",IF(Deník!$Y184=Statistika!$F$89,Deník!$W184,""),"")</f>
        <v/>
      </c>
      <c r="GF184" s="233" t="str">
        <f>IF(Deník!$W184&lt;&gt;"",IF(Deník!$Y184=Statistika!$F$90,Deník!$W184,""),"")</f>
        <v/>
      </c>
      <c r="GG184" s="233" t="str">
        <f>IF(Deník!$W184&lt;&gt;"",IF(Deník!$Y184=Statistika!$F$91,Deník!$W184,""),"")</f>
        <v/>
      </c>
      <c r="GH184" s="233"/>
      <c r="GI184" s="233" t="str">
        <f>IF(Deník!$W184&lt;&gt;"",IF(Deník!$AB184=Statistika!$L$100,Deník!$W184,""),"")</f>
        <v/>
      </c>
      <c r="GJ184" s="233" t="str">
        <f>IF(Deník!$W184&lt;&gt;"",IF(Deník!$AB184=Statistika!$L$101,Deník!$W184,""),"")</f>
        <v/>
      </c>
      <c r="GK184" s="233" t="str">
        <f>IF(Deník!$W184&lt;&gt;"",IF(Deník!$AB184=Statistika!$L$102,Deník!$W184,""),"")</f>
        <v/>
      </c>
      <c r="GL184" s="233" t="str">
        <f>IF(Deník!$W184&lt;&gt;"",IF(Deník!$AB184=Statistika!$L$103,Deník!$W184,""),"")</f>
        <v/>
      </c>
      <c r="GM184" s="233" t="str">
        <f>IF(Deník!$W184&lt;&gt;"",IF(Deník!$AB184=Statistika!$L$104,Deník!$W184,""),"")</f>
        <v/>
      </c>
      <c r="GN184" s="233" t="str">
        <f>IF(Deník!$W184&lt;&gt;"",IF(Deník!$AB184=Statistika!$L$105,Deník!$W184,""),"")</f>
        <v/>
      </c>
      <c r="GO184" s="233" t="str">
        <f>IF(Deník!$W184&lt;&gt;"",IF(Deník!$AB184=Statistika!$L$106,Deník!$W184,""),"")</f>
        <v/>
      </c>
      <c r="GP184" s="233" t="str">
        <f>IF(Deník!$W184&lt;&gt;"",IF(Deník!$AB184=Statistika!$L$107,Deník!$W184,""),"")</f>
        <v/>
      </c>
      <c r="GQ184" s="233" t="str">
        <f>IF(Deník!$W184&lt;&gt;"",IF(Deník!$AB184=Statistika!$L$108,Deník!$W184,""),"")</f>
        <v/>
      </c>
      <c r="GS184" s="233" t="str">
        <f>IF(Deník!$W184&lt;0,IF(Deník!$AC184=Statistika!$F$117,Deník!$W184,""),"")</f>
        <v/>
      </c>
      <c r="GT184" s="233" t="str">
        <f>IF(Deník!$W184&lt;0,IF(Deník!$AC184=Statistika!$F$118,Deník!$W184,""),"")</f>
        <v/>
      </c>
      <c r="GU184" s="233" t="str">
        <f>IF(Deník!$W184&lt;0,IF(Deník!$AC184=Statistika!$F$119,Deník!$W184,""),"")</f>
        <v/>
      </c>
      <c r="GV184" s="233" t="str">
        <f>IF(Deník!$W184&lt;0,IF(Deník!$AC184=Statistika!$F$120,Deník!$W184,""),"")</f>
        <v/>
      </c>
      <c r="GW184" s="233" t="str">
        <f>IF(Deník!$W184&lt;0,IF(Deník!$AC184=Statistika!$F$121,Deník!$W184,""),"")</f>
        <v/>
      </c>
      <c r="GX184" s="233" t="str">
        <f>IF(Deník!$W184&lt;0,IF(Deník!$AC184=Statistika!$F$122,Deník!$W184,""),"")</f>
        <v/>
      </c>
      <c r="GY184" s="233" t="str">
        <f>IF(Deník!$W184&lt;0,IF(Deník!$AC184=Statistika!$F$123,Deník!$W184,""),"")</f>
        <v/>
      </c>
      <c r="GZ184" s="233" t="str">
        <f>IF(Deník!$W184&lt;0,IF(Deník!$AC184=Statistika!$F$124,Deník!$W184,""),"")</f>
        <v/>
      </c>
      <c r="HA184" s="233" t="str">
        <f>IF(Deník!$W184&lt;0,IF(Deník!$AC184=Statistika!$F$125,Deník!$W184,""),"")</f>
        <v/>
      </c>
      <c r="HC184" s="233" t="str">
        <f>IF(Deník!$W184&lt;0,IF(Deník!$AD184=Statistika!$F$133,Deník!$W184,""),"")</f>
        <v/>
      </c>
      <c r="HD184" s="233" t="str">
        <f>IF(Deník!$W184&lt;0,IF(Deník!$AD184=Statistika!$F$134,Deník!$W184,""),"")</f>
        <v/>
      </c>
      <c r="HE184" s="233" t="str">
        <f>IF(Deník!$W184&lt;0,IF(Deník!$AD184=Statistika!$F$135,Deník!$W184,""),"")</f>
        <v/>
      </c>
      <c r="HF184" s="233" t="str">
        <f>IF(Deník!$W184&lt;0,IF(Deník!$AD184=Statistika!$F$136,Deník!$W184,""),"")</f>
        <v/>
      </c>
      <c r="HG184" s="233" t="str">
        <f>IF(Deník!$W184&lt;0,IF(Deník!$AD184=Statistika!$F$137,Deník!$W184,""),"")</f>
        <v/>
      </c>
      <c r="ID184" s="8">
        <f>Tabulka4[[#This Row],[Sloupec3]]</f>
        <v>0</v>
      </c>
      <c r="IE184" s="17" t="str">
        <f>IF(AND([1]Deník!$C184&gt;='[1]Měsíční shrnutí'!$D$1,[1]Deník!$C184&lt;='[1]Měsíční shrnutí'!$F$1),[1]Deník!$X184,"")</f>
        <v/>
      </c>
    </row>
    <row r="185" spans="1:239">
      <c r="A185" s="8">
        <f>Deník!C186</f>
        <v>0</v>
      </c>
      <c r="B185" s="50" t="str">
        <f>Deník!R186</f>
        <v/>
      </c>
      <c r="C185" s="102" t="str">
        <f>IF(AND(Deník!R186&gt;1,Deník!R186&lt;&gt;""),1,"")</f>
        <v/>
      </c>
      <c r="D185" s="102" t="str">
        <f>IF(AND(Deník!R186&lt;=0,Deník!R186&lt;&gt;""),1,"")</f>
        <v/>
      </c>
      <c r="E185" s="103" t="str">
        <f>IF(AND(Deník!R186&gt;=0,Deník!R186&lt;=1),1,"")</f>
        <v/>
      </c>
      <c r="F185" s="79" t="str">
        <f>IF(Deník!R186&lt;&gt;"",Deník!R186+F184,"")</f>
        <v/>
      </c>
      <c r="G185" s="85"/>
      <c r="H185" s="54" t="str">
        <f>IF(MONTH(Deník!$C185)=H$2,IF(AND(Deník!$R185&gt;=0,Deník!$R185&lt;=1),"BE",Deník!$R185),"")</f>
        <v/>
      </c>
      <c r="I185" s="11" t="str">
        <f>IF(MONTH(Deník!$C185)=I$2,IF(AND(Deník!$R185&gt;=0,Deník!$R185&lt;=1),"BE",Deník!$R185),"")</f>
        <v/>
      </c>
      <c r="J185" s="11" t="str">
        <f>IF(MONTH(Deník!$C185)=J$2,IF(AND(Deník!$R185&gt;=0,Deník!$R185&lt;=1),"BE",Deník!$R185),"")</f>
        <v/>
      </c>
      <c r="K185" s="11" t="str">
        <f>IF(MONTH(Deník!$C185)=K$2,IF(AND(Deník!$R185&gt;=0,Deník!$R185&lt;=1),"BE",Deník!$R185),"")</f>
        <v/>
      </c>
      <c r="L185" s="11" t="str">
        <f>IF(MONTH(Deník!$C185)=L$2,IF(AND(Deník!$R185&gt;=0,Deník!$R185&lt;=1),"BE",Deník!$R185),"")</f>
        <v/>
      </c>
      <c r="M185" s="11" t="str">
        <f>IF(MONTH(Deník!$C185)=M$2,IF(AND(Deník!$R185&gt;=0,Deník!$R185&lt;=1),"BE",Deník!$R185),"")</f>
        <v/>
      </c>
      <c r="N185" s="11" t="str">
        <f>IF(MONTH(Deník!$C185)=N$2,IF(AND(Deník!$R185&gt;=0,Deník!$R185&lt;=1),"BE",Deník!$R185),"")</f>
        <v/>
      </c>
      <c r="O185" s="11" t="str">
        <f>IF(MONTH(Deník!$C185)=O$2,IF(AND(Deník!$R185&gt;=0,Deník!$R185&lt;=1),"BE",Deník!$R185),"")</f>
        <v/>
      </c>
      <c r="P185" s="11" t="str">
        <f>IF(MONTH(Deník!$C185)=P$2,IF(AND(Deník!$R185&gt;=0,Deník!$R185&lt;=1),"BE",Deník!$R185),"")</f>
        <v/>
      </c>
      <c r="Q185" s="11" t="str">
        <f>IF(MONTH(Deník!$C185)=Q$2,IF(AND(Deník!$R185&gt;=0,Deník!$R185&lt;=1),"BE",Deník!$R185),"")</f>
        <v/>
      </c>
      <c r="R185" s="11" t="str">
        <f>IF(MONTH(Deník!$C185)=R$2,IF(AND(Deník!$R185&gt;=0,Deník!$R185&lt;=1),"BE",Deník!$R185),"")</f>
        <v/>
      </c>
      <c r="S185" s="57" t="str">
        <f>IF(MONTH(Deník!$C185)=S$2,IF(AND(Deník!$R185&gt;=0,Deník!$R185&lt;=1),"BE",Deník!$R185),"")</f>
        <v/>
      </c>
      <c r="U185" s="12"/>
      <c r="V185" s="12"/>
      <c r="X185" s="600" t="str">
        <f>IF(Deník!$R185&lt;&gt;"",IF(Deník!$B185=Statistika!$F$63,IF(AND(Deník!$R185&gt;=0,Deník!$R185&lt;=1),"BE",Deník!$R185),""),"")</f>
        <v/>
      </c>
      <c r="Y185" s="13" t="str">
        <f>IF(Deník!$R185&lt;&gt;"",IF(Deník!$B185=Statistika!$F$64,IF(AND(Deník!$R185&gt;=0,Deník!$R185&lt;=1),"BE",Deník!$R185),""),"")</f>
        <v/>
      </c>
      <c r="Z185" s="13" t="str">
        <f>IF(Deník!$R185&lt;&gt;"",IF(Deník!$B185=Statistika!$F$65,IF(AND(Deník!$R185&gt;=0,Deník!$R185&lt;=1),"BE",Deník!$R185),""),"")</f>
        <v/>
      </c>
      <c r="AA185" s="13" t="str">
        <f>IF(Deník!$R185&lt;&gt;"",IF(Deník!$B185=Statistika!$F$66,IF(AND(Deník!$R185&gt;=0,Deník!$R185&lt;=1),"BE",Deník!$R185),""),"")</f>
        <v/>
      </c>
      <c r="AB185" s="13" t="str">
        <f>IF(Deník!$R185&lt;&gt;"",IF(Deník!$B185=Statistika!$F$67,IF(AND(Deník!$R185&gt;=0,Deník!$R185&lt;=1),"BE",Deník!$R185),""),"")</f>
        <v/>
      </c>
      <c r="AC185" s="13" t="str">
        <f>IF(Deník!$R185&lt;&gt;"",IF(Deník!$B185=Statistika!$F$68,IF(AND(Deník!$R185&gt;=0,Deník!$R185&lt;=1),"BE",Deník!$R185),""),"")</f>
        <v/>
      </c>
      <c r="AD185" s="13" t="str">
        <f>IF(Deník!$R185&lt;&gt;"",IF(Deník!$B185=Statistika!$F$69,IF(AND(Deník!$R185&gt;=0,Deník!$R185&lt;=1),"BE",Deník!$R185),""),"")</f>
        <v/>
      </c>
      <c r="AE185" s="601" t="str">
        <f>IF(Deník!$R185&lt;&gt;"",IF(Deník!$B185=Statistika!$F$70,IF(AND(Deník!$R185&gt;=0,Deník!$R185&lt;=1),"BE",Deník!$R185),""),"")</f>
        <v/>
      </c>
      <c r="AF185" s="90"/>
      <c r="AG185" s="63" t="str">
        <f>IF(Deník!$R185&lt;&gt;"",IF(Deník!$J185="L",IF(AND(Deník!$R185&gt;=0,Deník!$R185&lt;=1),"BE",Deník!$R185),""),"")</f>
        <v/>
      </c>
      <c r="AH185" s="13" t="str">
        <f>IF(Deník!$R185&lt;&gt;"",IF(Deník!$J185="S",IF(AND(Deník!$R185&gt;=0,Deník!$R185&lt;=1),"BE",Deník!$R185),""),"")</f>
        <v/>
      </c>
      <c r="AI185" s="95"/>
      <c r="AJ185" s="71" t="str">
        <f>IF(Deník!N186&lt;&gt;"",Deník!N186*-1,"")</f>
        <v/>
      </c>
      <c r="AK185" s="88"/>
      <c r="AL185" s="63" t="str">
        <f>IF(WEEKDAY(Deník!$C185,2)=1,IF(AND(Deník!$R185&gt;=0,Deník!$R185&lt;=1),"BE",Deník!$R185),"")</f>
        <v/>
      </c>
      <c r="AM185" s="13" t="str">
        <f>IF(WEEKDAY(Deník!$C185,2)=2,IF(AND(Deník!$R185&gt;=0,Deník!$R185&lt;=1),"BE",Deník!$R185),"")</f>
        <v/>
      </c>
      <c r="AN185" s="13" t="str">
        <f>IF(WEEKDAY(Deník!$C185,2)=3,IF(AND(Deník!$R185&gt;=0,Deník!$R185&lt;=1),"BE",Deník!$R185),"")</f>
        <v/>
      </c>
      <c r="AO185" s="13" t="str">
        <f>IF(WEEKDAY(Deník!$C185,2)=4,IF(AND(Deník!$R185&gt;=0,Deník!$R185&lt;=1),"BE",Deník!$R185),"")</f>
        <v/>
      </c>
      <c r="AP185" s="60" t="str">
        <f>IF(WEEKDAY(Deník!$C185,2)=5,IF(AND(Deník!$R185&gt;=0,Deník!$R185&lt;=1),"BE",Deník!$R185),"")</f>
        <v/>
      </c>
      <c r="AQ185" s="99"/>
      <c r="AR185" s="100">
        <f>Deník!D185</f>
        <v>0</v>
      </c>
      <c r="AS185" s="63" t="str">
        <f>IF(Deník!$D185&lt;&gt;"",IF(AND(Deník!$D185&gt;=AS$2,Deník!$D185&lt;=AS$3),IF(AND(Deník!$R185&gt;=0,Deník!$R185&lt;=1),"BE",Deník!$R185),""),"")</f>
        <v/>
      </c>
      <c r="AT185" s="63" t="str">
        <f>IF(Deník!$D185&lt;&gt;"",IF(AND(Deník!$D185&gt;=AT$2,Deník!$D185&lt;=AT$3),IF(AND(Deník!$R185&gt;=0,Deník!$R185&lt;=1),"BE",Deník!$R185),""),"")</f>
        <v/>
      </c>
      <c r="AU185" s="63" t="str">
        <f>IF(Deník!$D185&lt;&gt;"",IF(AND(Deník!$D185&gt;=AU$2,Deník!$D185&lt;=AU$3),IF(AND(Deník!$R185&gt;=0,Deník!$R185&lt;=1),"BE",Deník!$R185),""),"")</f>
        <v/>
      </c>
      <c r="AV185" s="63" t="str">
        <f>IF(Deník!$D185&lt;&gt;"",IF(AND(Deník!$D185&gt;=AV$2,Deník!$D185&lt;=AV$3),IF(AND(Deník!$R185&gt;=0,Deník!$R185&lt;=1),"BE",Deník!$R185),""),"")</f>
        <v/>
      </c>
      <c r="AW185" s="63" t="str">
        <f>IF(Deník!$D185&lt;&gt;"",IF(AND(Deník!$D185&gt;=AW$2,Deník!$D185&lt;=AW$3),IF(AND(Deník!$R185&gt;=0,Deník!$R185&lt;=1),"BE",Deník!$R185),""),"")</f>
        <v/>
      </c>
      <c r="AX185" s="63" t="str">
        <f>IF(Deník!$D185&lt;&gt;"",IF(AND(Deník!$D185&gt;=AX$2,Deník!$D185&lt;=AX$3),IF(AND(Deník!$R185&gt;=0,Deník!$R185&lt;=1),"BE",Deník!$R185),""),"")</f>
        <v/>
      </c>
      <c r="AY185" s="63" t="str">
        <f>IF(Deník!$D185&lt;&gt;"",IF(AND(Deník!$D185&gt;=AY$2,Deník!$D185&lt;=AY$3),IF(AND(Deník!$R185&gt;=0,Deník!$R185&lt;=1),"BE",Deník!$R185),""),"")</f>
        <v/>
      </c>
      <c r="AZ185" s="63" t="str">
        <f>IF(Deník!$D185&lt;&gt;"",IF(AND(Deník!$D185&gt;=AZ$2,Deník!$D185&lt;=AZ$3),IF(AND(Deník!$R185&gt;=0,Deník!$R185&lt;=1),"BE",Deník!$R185),""),"")</f>
        <v/>
      </c>
      <c r="BA185" s="63" t="str">
        <f>IF(Deník!$D185&lt;&gt;"",IF(AND(Deník!$D185&gt;=BA$2,Deník!$D185&lt;=BA$3),IF(AND(Deník!$R185&gt;=0,Deník!$R185&lt;=1),"BE",Deník!$R185),""),"")</f>
        <v/>
      </c>
      <c r="BB185" s="63" t="str">
        <f>IF(Deník!$D185&lt;&gt;"",IF(AND(Deník!$D185&gt;=BB$2,Deník!$D185&lt;=BB$3),IF(AND(Deník!$R185&gt;=0,Deník!$R185&lt;=1),"BE",Deník!$R185),""),"")</f>
        <v/>
      </c>
      <c r="BC185" s="71" t="str">
        <f>IF(Deník!$D185&lt;&gt;"",IF(AND(Deník!$D185&gt;=BC$2,Deník!$D185&lt;=BC$3),IF(AND(Deník!$R185&gt;=0,Deník!$R185&lt;=1),"BE",Deník!$R185),""),"")</f>
        <v/>
      </c>
      <c r="BD185" s="20" t="str">
        <f>IF(Deník!$J186="S",(Deník!$M186-Deník!$K186),IF(Deník!$J186="L",(Deník!$K186-Deník!$M186),""))</f>
        <v/>
      </c>
      <c r="BE185" s="20" t="str">
        <f>IF(Deník!$J186="S",(Deník!$K186-Deník!$O186),IF(Deník!$J186="L",(Deník!$O186-Deník!$K186),""))</f>
        <v/>
      </c>
      <c r="BF185" s="20" t="str">
        <f>IF(Deník!$J186="S",(Deník!$K186-Deník!$L186),IF(Deník!$J186="L",(Deník!$L186-Deník!$K186),""))</f>
        <v/>
      </c>
      <c r="BG185" s="20" t="str">
        <f>IF(Deník!$J186="S",(Deník!$K186-Deník!$S186),IF(Deník!$J186="L",(Deník!$S186-Deník!$K186),""))</f>
        <v/>
      </c>
      <c r="BH185" s="20" t="str">
        <f>IF(Deník!$J186="S",(Deník!$K186-Deník!$U186),IF(Deník!$J186="L",(Deník!$U186-Deník!$K186),""))</f>
        <v/>
      </c>
      <c r="BI185" s="20" t="str">
        <f>IF(Deník!$R185&gt;1,Deník!$R185,"")</f>
        <v/>
      </c>
      <c r="BJ185" s="20" t="str">
        <f>IF(Deník!$R185&lt;0,Deník!$R185,"")</f>
        <v/>
      </c>
      <c r="BK185" s="17"/>
      <c r="BM185" s="233" t="str">
        <f>IF(Deník!$R185&lt;&gt;"",IF(Deník!$Y185=Statistika!$F$78,IF(AND(Deník!$R185&gt;=0,Deník!$R185&lt;=1),"BE",Deník!$R185),""),"")</f>
        <v/>
      </c>
      <c r="BN185" s="233" t="str">
        <f>IF(Deník!$R185&lt;&gt;"",IF(Deník!$Y185=Statistika!$F$79,IF(AND(Deník!$R185&gt;=0,Deník!$R185&lt;=1),"BE",Deník!$R185),""),"")</f>
        <v/>
      </c>
      <c r="BO185" s="233" t="str">
        <f>IF(Deník!$R185&lt;&gt;"",IF(Deník!$Y185=Statistika!$F$80,IF(AND(Deník!$R185&gt;=0,Deník!$R185&lt;=1),"BE",Deník!$R185),""),"")</f>
        <v/>
      </c>
      <c r="BP185" s="233" t="str">
        <f>IF(Deník!$R185&lt;&gt;"",IF(Deník!$Y185=Statistika!$F$81,IF(AND(Deník!$R185&gt;=0,Deník!$R185&lt;=1),"BE",Deník!$R185),""),"")</f>
        <v/>
      </c>
      <c r="BQ185" s="233" t="str">
        <f>IF(Deník!$R185&lt;&gt;"",IF(Deník!$Y185=Statistika!$F$82,IF(AND(Deník!$R185&gt;=0,Deník!$R185&lt;=1),"BE",Deník!$R185),""),"")</f>
        <v/>
      </c>
      <c r="BR185" s="233" t="str">
        <f>IF(Deník!$R185&lt;&gt;"",IF(Deník!$Y185=Statistika!$F$83,IF(AND(Deník!$R185&gt;=0,Deník!$R185&lt;=1),"BE",Deník!$R185),""),"")</f>
        <v/>
      </c>
      <c r="BS185" s="233" t="str">
        <f>IF(Deník!$R185&lt;&gt;"",IF(Deník!$Y185=Statistika!$F$84,IF(AND(Deník!$R185&gt;=0,Deník!$R185&lt;=1),"BE",Deník!$R185),""),"")</f>
        <v/>
      </c>
      <c r="BT185" s="233" t="str">
        <f>IF(Deník!$R185&lt;&gt;"",IF(Deník!$Y185=Statistika!$F$85,IF(AND(Deník!$R185&gt;=0,Deník!$R185&lt;=1),"BE",Deník!$R185),""),"")</f>
        <v/>
      </c>
      <c r="BU185" s="233" t="str">
        <f>IF(Deník!$R185&lt;&gt;"",IF(Deník!$Y185=Statistika!$F$86,IF(AND(Deník!$R185&gt;=0,Deník!$R185&lt;=1),"BE",Deník!$R185),""),"")</f>
        <v/>
      </c>
      <c r="BV185" s="233" t="str">
        <f>IF(Deník!$R185&lt;&gt;"",IF(Deník!$Y185=Statistika!$F$87,IF(AND(Deník!$R185&gt;=0,Deník!$R185&lt;=1),"BE",Deník!$R185),""),"")</f>
        <v/>
      </c>
      <c r="BW185" s="233" t="str">
        <f>IF(Deník!$R185&lt;&gt;"",IF(Deník!$Y185=Statistika!$F$88,IF(AND(Deník!$R185&gt;=0,Deník!$R185&lt;=1),"BE",Deník!$R185),""),"")</f>
        <v/>
      </c>
      <c r="BX185" s="233" t="str">
        <f>IF(Deník!$R185&lt;&gt;"",IF(Deník!$Y185=Statistika!$F$89,IF(AND(Deník!$R185&gt;=0,Deník!$R185&lt;=1),"BE",Deník!$R185),""),"")</f>
        <v/>
      </c>
      <c r="BY185" s="233" t="str">
        <f>IF(Deník!$R185&lt;&gt;"",IF(Deník!$Y185=Statistika!$F$90,IF(AND(Deník!$R185&gt;=0,Deník!$R185&lt;=1),"BE",Deník!$R185),""),"")</f>
        <v/>
      </c>
      <c r="BZ185" s="233" t="str">
        <f>IF(Deník!$R185&lt;&gt;"",IF(Deník!$Y185=Statistika!$F$91,IF(AND(Deník!$R185&gt;=0,Deník!$R185&lt;=1),"BE",Deník!$R185),""),"")</f>
        <v/>
      </c>
      <c r="CA185" s="233"/>
      <c r="CB185" s="233" t="str">
        <f>IF(Deník!$R185&lt;&gt;"",IF(Deník!$AB185="SL",IF(AND(Deník!$R185&gt;=0,Deník!$R185&lt;=1),"BE",Deník!$R185),""),"")</f>
        <v/>
      </c>
      <c r="CC185" s="233" t="str">
        <f>IF(Deník!$R185&lt;&gt;"",IF(Deník!$AB185="BE10",IF(AND(Deník!$R185&gt;=0,Deník!$R185&lt;=1),"BE",Deník!$R185),""),"")</f>
        <v/>
      </c>
      <c r="CD185" s="233" t="str">
        <f>IF(Deník!$R185&lt;&gt;"",IF(Deník!$AB185="BE15",IF(AND(Deník!$R185&gt;=0,Deník!$R185&lt;=1),"BE",Deník!$R185),""),"")</f>
        <v/>
      </c>
      <c r="CE185" s="233" t="str">
        <f>IF(Deník!$R185&lt;&gt;"",IF(Deník!$AB185="BE20",IF(AND(Deník!$R185&gt;=0,Deník!$R185&lt;=1),"BE",Deník!$R185),""),"")</f>
        <v/>
      </c>
      <c r="CF185" s="233" t="str">
        <f>IF(Deník!$R185&lt;&gt;"",IF(Deník!$AB185="TP1",IF(AND(Deník!$R185&gt;=0,Deník!$R185&lt;=1),"BE",Deník!$R185),""),"")</f>
        <v/>
      </c>
      <c r="CG185" s="233" t="str">
        <f>IF(Deník!$R185&lt;&gt;"",IF(Deník!$AB185="TP2",IF(AND(Deník!$R185&gt;=0,Deník!$R185&lt;=1),"BE",Deník!$R185),""),"")</f>
        <v/>
      </c>
      <c r="CH185" s="233" t="str">
        <f>IF(Deník!$R185&lt;&gt;"",IF(Deník!$AB185="TP3",IF(AND(Deník!$R185&gt;=0,Deník!$R185&lt;=1),"BE",Deník!$R185),""),"")</f>
        <v/>
      </c>
      <c r="CI185" s="233" t="str">
        <f>IF(Deník!$R185&lt;&gt;"",IF(Deník!$AB185="Trailing SL",IF(AND(Deník!$R185&gt;=0,Deník!$R185&lt;=1),"BE",Deník!$R185),""),"")</f>
        <v/>
      </c>
      <c r="CJ185" s="233" t="str">
        <f>IF(Deník!$R185&lt;&gt;"",IF(Deník!$AB185="Manual",IF(AND(Deník!$R185&gt;=0,Deník!$R185&lt;=1),"BE",Deník!$R185),""),"")</f>
        <v/>
      </c>
      <c r="CK185" s="233"/>
      <c r="CL185" s="233" t="str">
        <f>IF(Deník!$R185&lt;0,IF(Deník!$AC185=Statistika!$F$117,Deník!$R185,""),"")</f>
        <v/>
      </c>
      <c r="CM185" s="233" t="str">
        <f>IF(Deník!$R185&lt;0,IF(Deník!$AC185=Statistika!$F$118,Deník!$R185,""),"")</f>
        <v/>
      </c>
      <c r="CN185" s="233" t="str">
        <f>IF(Deník!$R185&lt;0,IF(Deník!$AC185=Statistika!$F$119,Deník!$R185,""),"")</f>
        <v/>
      </c>
      <c r="CO185" s="233" t="str">
        <f>IF(Deník!$R185&lt;0,IF(Deník!$AC185=Statistika!$F$120,Deník!$R185,""),"")</f>
        <v/>
      </c>
      <c r="CP185" s="233" t="str">
        <f>IF(Deník!$R185&lt;0,IF(Deník!$AC185=Statistika!$F$121,Deník!$R185,""),"")</f>
        <v/>
      </c>
      <c r="CQ185" s="233" t="str">
        <f>IF(Deník!$R185&lt;0,IF(Deník!$AC185=Statistika!$F$122,Deník!$R185,""),"")</f>
        <v/>
      </c>
      <c r="CR185" s="233" t="str">
        <f>IF(Deník!$R185&lt;0,IF(Deník!$AC185=Statistika!$F$123,Deník!$R185,""),"")</f>
        <v/>
      </c>
      <c r="CS185" s="233" t="str">
        <f>IF(Deník!$R185&lt;0,IF(Deník!$AC185=Statistika!$F$124,Deník!$R185,""),"")</f>
        <v/>
      </c>
      <c r="CT185" s="233" t="str">
        <f>IF(Deník!$R185&lt;0,IF(Deník!$AC185=Statistika!$F$125,Deník!$R185,""),"")</f>
        <v/>
      </c>
      <c r="CU185" s="233"/>
      <c r="CV185" s="233" t="str">
        <f>IF(Deník!$R185&lt;0,IF(Deník!$AD185=$CV$2,Deník!$R185,""),"")</f>
        <v/>
      </c>
      <c r="CW185" s="233" t="str">
        <f>IF(Deník!$R185&lt;0,IF(Deník!$AD185=$CW$2,Deník!$R185,""),"")</f>
        <v/>
      </c>
      <c r="CX185" s="233" t="str">
        <f>IF(Deník!$R185&lt;0,IF(Deník!$AD185=$CX$2,Deník!$R185,""),"")</f>
        <v/>
      </c>
      <c r="CY185" s="233" t="str">
        <f>IF(Deník!$R185&lt;0,IF(Deník!$AD185=$CY$2,Deník!$R185,""),"")</f>
        <v/>
      </c>
      <c r="CZ185" s="233" t="str">
        <f>IF(Deník!$R185&lt;0,IF(Deník!$AD185=$CZ$2,Deník!$R185,""),"")</f>
        <v/>
      </c>
      <c r="DL185" s="221">
        <f t="shared" si="10"/>
        <v>93847.029999999984</v>
      </c>
      <c r="DM185" s="220">
        <f t="shared" si="9"/>
        <v>-6.1529700000000132E-2</v>
      </c>
      <c r="DO185" s="50">
        <f>Deník!W186</f>
        <v>0</v>
      </c>
      <c r="DP185" s="102" t="str">
        <f>IF(AND(Deník!W186&gt;0),1,"")</f>
        <v/>
      </c>
      <c r="DQ185" s="102">
        <f>IF(AND(Deník!W186&lt;=0),1,"")</f>
        <v>1</v>
      </c>
      <c r="DR185" s="227"/>
      <c r="DS185" s="228"/>
      <c r="DT185" s="85"/>
      <c r="DU185" s="54">
        <f>IF(MONTH(Deník!$C185)=DU$2,Deník!$W185,"")</f>
        <v>0</v>
      </c>
      <c r="DV185" s="222" t="str">
        <f>IF(MONTH(Deník!$C185)=DV$2,Deník!$W185,"")</f>
        <v/>
      </c>
      <c r="DW185" s="222" t="str">
        <f>IF(MONTH(Deník!$C185)=DW$2,Deník!$W185,"")</f>
        <v/>
      </c>
      <c r="DX185" s="222" t="str">
        <f>IF(MONTH(Deník!$C185)=DX$2,Deník!$W185,"")</f>
        <v/>
      </c>
      <c r="DY185" s="222" t="str">
        <f>IF(MONTH(Deník!$C185)=DY$2,Deník!$W185,"")</f>
        <v/>
      </c>
      <c r="DZ185" s="222" t="str">
        <f>IF(MONTH(Deník!$C185)=DZ$2,Deník!$W185,"")</f>
        <v/>
      </c>
      <c r="EA185" s="222" t="str">
        <f>IF(MONTH(Deník!$C185)=EA$2,Deník!$W185,"")</f>
        <v/>
      </c>
      <c r="EB185" s="222" t="str">
        <f>IF(MONTH(Deník!$C185)=EB$2,Deník!$W185,"")</f>
        <v/>
      </c>
      <c r="EC185" s="222" t="str">
        <f>IF(MONTH(Deník!$C185)=EC$2,Deník!$W185,"")</f>
        <v/>
      </c>
      <c r="ED185" s="222" t="str">
        <f>IF(MONTH(Deník!$C185)=ED$2,Deník!$W185,"")</f>
        <v/>
      </c>
      <c r="EE185" s="222" t="str">
        <f>IF(MONTH(Deník!$C185)=EE$2,Deník!$W185,"")</f>
        <v/>
      </c>
      <c r="EF185" s="222" t="str">
        <f>IF(MONTH(Deník!$C185)=EF$2,Deník!$W185,"")</f>
        <v/>
      </c>
      <c r="EI185" s="600" t="str">
        <f>IF(Deník!$W185&lt;&gt;"",IF(Deník!$B185=Statistika!$F$63,Deník!$W185,""),"")</f>
        <v/>
      </c>
      <c r="EJ185" s="13" t="str">
        <f>IF(Deník!$W185&lt;&gt;"",IF(Deník!$B185=Statistika!$F$64,Deník!$W185,""),"")</f>
        <v/>
      </c>
      <c r="EK185" s="13" t="str">
        <f>IF(Deník!$W185&lt;&gt;"",IF(Deník!$B185=Statistika!$F$65,Deník!$W185,""),"")</f>
        <v/>
      </c>
      <c r="EL185" s="13" t="str">
        <f>IF(Deník!$W185&lt;&gt;"",IF(Deník!$B185=Statistika!$F$66,Deník!$W185,""),"")</f>
        <v/>
      </c>
      <c r="EM185" s="13" t="str">
        <f>IF(Deník!$W185&lt;&gt;"",IF(Deník!$B185=Statistika!$F$67,Deník!$W185,""),"")</f>
        <v/>
      </c>
      <c r="EN185" s="13" t="str">
        <f>IF(Deník!$W185&lt;&gt;"",IF(Deník!$B185=Statistika!$F$68,Deník!$W185,""),"")</f>
        <v/>
      </c>
      <c r="EO185" s="13" t="str">
        <f>IF(Deník!$W185&lt;&gt;"",IF(Deník!$B185=Statistika!$F$69,Deník!$W185,""),"")</f>
        <v/>
      </c>
      <c r="EP185" s="601" t="str">
        <f>IF(Deník!$W185&lt;&gt;"",IF(Deník!$B185=Statistika!$F$70,Deník!$W185,""),"")</f>
        <v/>
      </c>
      <c r="EQ185" s="90"/>
      <c r="ER185" s="63" t="str">
        <f>IF(Deník!$W185&lt;&gt;"",IF(Deník!$J185="L",Deník!$W185,""),"")</f>
        <v/>
      </c>
      <c r="ES185" s="13" t="str">
        <f>IF(Deník!$W185&lt;&gt;"",IF(Deník!$J185="S",Deník!$W185,""),"")</f>
        <v/>
      </c>
      <c r="ET185" s="95"/>
      <c r="EU185" s="88"/>
      <c r="EV185" s="63" t="str">
        <f>IF(WEEKDAY(Deník!$C185,2)=1,Deník!$W185,"")</f>
        <v/>
      </c>
      <c r="EW185" s="13" t="str">
        <f>IF(WEEKDAY(Deník!$C185,2)=2,Deník!$W185,"")</f>
        <v/>
      </c>
      <c r="EX185" s="13" t="str">
        <f>IF(WEEKDAY(Deník!$C185,2)=3,Deník!$W185,"")</f>
        <v/>
      </c>
      <c r="EY185" s="13" t="str">
        <f>IF(WEEKDAY(Deník!$C185,2)=4,Deník!$W185,"")</f>
        <v/>
      </c>
      <c r="EZ185" s="60" t="str">
        <f>IF(WEEKDAY(Deník!$C185,2)=5,Deník!$W185,"")</f>
        <v/>
      </c>
      <c r="FA185" s="99"/>
      <c r="FB185" s="100">
        <f>Deník!D185</f>
        <v>0</v>
      </c>
      <c r="FC185" s="63">
        <f>IF($FB185&lt;&gt;"",IF(AND($FB185&gt;=FC$2,$FB185&lt;=FC$3),Deník!$W185,""))</f>
        <v>0</v>
      </c>
      <c r="FD185" s="63" t="str">
        <f>IF($FB185&lt;&gt;"",IF(AND($FB185&gt;=FD$2,$FB185&lt;=FD$3),Deník!$W185,""))</f>
        <v/>
      </c>
      <c r="FE185" s="63" t="str">
        <f>IF($FB185&lt;&gt;"",IF(AND($FB185&gt;=FE$2,$FB185&lt;=FE$3),Deník!$W185,""))</f>
        <v/>
      </c>
      <c r="FF185" s="63" t="str">
        <f>IF($FB185&lt;&gt;"",IF(AND($FB185&gt;=FF$2,$FB185&lt;=FF$3),Deník!$W185,""))</f>
        <v/>
      </c>
      <c r="FG185" s="63" t="str">
        <f>IF($FB185&lt;&gt;"",IF(AND($FB185&gt;=FG$2,$FB185&lt;=FG$3),Deník!$W185,""))</f>
        <v/>
      </c>
      <c r="FH185" s="63" t="str">
        <f>IF($FB185&lt;&gt;"",IF(AND($FB185&gt;=FH$2,$FB185&lt;=FH$3),Deník!$W185,""))</f>
        <v/>
      </c>
      <c r="FI185" s="63" t="str">
        <f>IF($FB185&lt;&gt;"",IF(AND($FB185&gt;=FI$2,$FB185&lt;=FI$3),Deník!$W185,""))</f>
        <v/>
      </c>
      <c r="FJ185" s="63" t="str">
        <f>IF($FB185&lt;&gt;"",IF(AND($FB185&gt;=FJ$2,$FB185&lt;=FJ$3),Deník!$W185,""))</f>
        <v/>
      </c>
      <c r="FK185" s="63" t="str">
        <f>IF($FB185&lt;&gt;"",IF(AND($FB185&gt;=FK$2,$FB185&lt;=FK$3),Deník!$W185,""))</f>
        <v/>
      </c>
      <c r="FL185" s="63" t="str">
        <f>IF($FB185&lt;&gt;"",IF(AND($FB185&gt;=FL$2,$FB185&lt;=FL$3),Deník!$W185,""))</f>
        <v/>
      </c>
      <c r="FM185" s="63" t="str">
        <f>IF($FB185&lt;&gt;"",IF(AND($FB185&gt;=FM$2,$FB185&lt;=FM$3),Deník!$W185,""))</f>
        <v/>
      </c>
      <c r="FN185" s="13"/>
      <c r="FO185" s="20" t="str">
        <f>IF(Deník!$W185&gt;1,Deník!$W185,"")</f>
        <v/>
      </c>
      <c r="FP185" s="20" t="str">
        <f>IF(Deník!$W185&lt;0,Deník!$W185,"")</f>
        <v/>
      </c>
      <c r="FQ185" s="17"/>
      <c r="FS185" s="233"/>
      <c r="FT185" s="233" t="str">
        <f>IF(Deník!$W185&lt;&gt;"",IF(Deník!$Y185=Statistika!$F$78,Deník!$W185,""),"")</f>
        <v/>
      </c>
      <c r="FU185" s="233" t="str">
        <f>IF(Deník!$W185&lt;&gt;"",IF(Deník!$Y185=Statistika!$F$79,Deník!$W185,""),"")</f>
        <v/>
      </c>
      <c r="FV185" s="233" t="str">
        <f>IF(Deník!$W185&lt;&gt;"",IF(Deník!$Y185=Statistika!$F$80,Deník!$W185,""),"")</f>
        <v/>
      </c>
      <c r="FW185" s="233" t="str">
        <f>IF(Deník!$W185&lt;&gt;"",IF(Deník!$Y185=Statistika!$F$81,Deník!$W185,""),"")</f>
        <v/>
      </c>
      <c r="FX185" s="233" t="str">
        <f>IF(Deník!$W185&lt;&gt;"",IF(Deník!$Y185=Statistika!$F$82,Deník!$W185,""),"")</f>
        <v/>
      </c>
      <c r="FY185" s="233" t="str">
        <f>IF(Deník!$W185&lt;&gt;"",IF(Deník!$Y185=Statistika!$F$83,Deník!$W185,""),"")</f>
        <v/>
      </c>
      <c r="FZ185" s="233" t="str">
        <f>IF(Deník!$W185&lt;&gt;"",IF(Deník!$Y185=Statistika!$F$84,Deník!$W185,""),"")</f>
        <v/>
      </c>
      <c r="GA185" s="233" t="str">
        <f>IF(Deník!$W185&lt;&gt;"",IF(Deník!$Y185=Statistika!$F$85,Deník!$W185,""),"")</f>
        <v/>
      </c>
      <c r="GB185" s="233" t="str">
        <f>IF(Deník!$W185&lt;&gt;"",IF(Deník!$Y185=Statistika!$F$86,Deník!$W185,""),"")</f>
        <v/>
      </c>
      <c r="GC185" s="233" t="str">
        <f>IF(Deník!$W185&lt;&gt;"",IF(Deník!$Y185=Statistika!$F$87,Deník!$W185,""),"")</f>
        <v/>
      </c>
      <c r="GD185" s="233" t="str">
        <f>IF(Deník!$W185&lt;&gt;"",IF(Deník!$Y185=Statistika!$F$88,Deník!$W185,""),"")</f>
        <v/>
      </c>
      <c r="GE185" s="233" t="str">
        <f>IF(Deník!$W185&lt;&gt;"",IF(Deník!$Y185=Statistika!$F$89,Deník!$W185,""),"")</f>
        <v/>
      </c>
      <c r="GF185" s="233" t="str">
        <f>IF(Deník!$W185&lt;&gt;"",IF(Deník!$Y185=Statistika!$F$90,Deník!$W185,""),"")</f>
        <v/>
      </c>
      <c r="GG185" s="233" t="str">
        <f>IF(Deník!$W185&lt;&gt;"",IF(Deník!$Y185=Statistika!$F$91,Deník!$W185,""),"")</f>
        <v/>
      </c>
      <c r="GH185" s="233"/>
      <c r="GI185" s="233" t="str">
        <f>IF(Deník!$W185&lt;&gt;"",IF(Deník!$AB185=Statistika!$L$100,Deník!$W185,""),"")</f>
        <v/>
      </c>
      <c r="GJ185" s="233" t="str">
        <f>IF(Deník!$W185&lt;&gt;"",IF(Deník!$AB185=Statistika!$L$101,Deník!$W185,""),"")</f>
        <v/>
      </c>
      <c r="GK185" s="233" t="str">
        <f>IF(Deník!$W185&lt;&gt;"",IF(Deník!$AB185=Statistika!$L$102,Deník!$W185,""),"")</f>
        <v/>
      </c>
      <c r="GL185" s="233" t="str">
        <f>IF(Deník!$W185&lt;&gt;"",IF(Deník!$AB185=Statistika!$L$103,Deník!$W185,""),"")</f>
        <v/>
      </c>
      <c r="GM185" s="233" t="str">
        <f>IF(Deník!$W185&lt;&gt;"",IF(Deník!$AB185=Statistika!$L$104,Deník!$W185,""),"")</f>
        <v/>
      </c>
      <c r="GN185" s="233" t="str">
        <f>IF(Deník!$W185&lt;&gt;"",IF(Deník!$AB185=Statistika!$L$105,Deník!$W185,""),"")</f>
        <v/>
      </c>
      <c r="GO185" s="233" t="str">
        <f>IF(Deník!$W185&lt;&gt;"",IF(Deník!$AB185=Statistika!$L$106,Deník!$W185,""),"")</f>
        <v/>
      </c>
      <c r="GP185" s="233" t="str">
        <f>IF(Deník!$W185&lt;&gt;"",IF(Deník!$AB185=Statistika!$L$107,Deník!$W185,""),"")</f>
        <v/>
      </c>
      <c r="GQ185" s="233" t="str">
        <f>IF(Deník!$W185&lt;&gt;"",IF(Deník!$AB185=Statistika!$L$108,Deník!$W185,""),"")</f>
        <v/>
      </c>
      <c r="GS185" s="233" t="str">
        <f>IF(Deník!$W185&lt;0,IF(Deník!$AC185=Statistika!$F$117,Deník!$W185,""),"")</f>
        <v/>
      </c>
      <c r="GT185" s="233" t="str">
        <f>IF(Deník!$W185&lt;0,IF(Deník!$AC185=Statistika!$F$118,Deník!$W185,""),"")</f>
        <v/>
      </c>
      <c r="GU185" s="233" t="str">
        <f>IF(Deník!$W185&lt;0,IF(Deník!$AC185=Statistika!$F$119,Deník!$W185,""),"")</f>
        <v/>
      </c>
      <c r="GV185" s="233" t="str">
        <f>IF(Deník!$W185&lt;0,IF(Deník!$AC185=Statistika!$F$120,Deník!$W185,""),"")</f>
        <v/>
      </c>
      <c r="GW185" s="233" t="str">
        <f>IF(Deník!$W185&lt;0,IF(Deník!$AC185=Statistika!$F$121,Deník!$W185,""),"")</f>
        <v/>
      </c>
      <c r="GX185" s="233" t="str">
        <f>IF(Deník!$W185&lt;0,IF(Deník!$AC185=Statistika!$F$122,Deník!$W185,""),"")</f>
        <v/>
      </c>
      <c r="GY185" s="233" t="str">
        <f>IF(Deník!$W185&lt;0,IF(Deník!$AC185=Statistika!$F$123,Deník!$W185,""),"")</f>
        <v/>
      </c>
      <c r="GZ185" s="233" t="str">
        <f>IF(Deník!$W185&lt;0,IF(Deník!$AC185=Statistika!$F$124,Deník!$W185,""),"")</f>
        <v/>
      </c>
      <c r="HA185" s="233" t="str">
        <f>IF(Deník!$W185&lt;0,IF(Deník!$AC185=Statistika!$F$125,Deník!$W185,""),"")</f>
        <v/>
      </c>
      <c r="HC185" s="233" t="str">
        <f>IF(Deník!$W185&lt;0,IF(Deník!$AD185=Statistika!$F$133,Deník!$W185,""),"")</f>
        <v/>
      </c>
      <c r="HD185" s="233" t="str">
        <f>IF(Deník!$W185&lt;0,IF(Deník!$AD185=Statistika!$F$134,Deník!$W185,""),"")</f>
        <v/>
      </c>
      <c r="HE185" s="233" t="str">
        <f>IF(Deník!$W185&lt;0,IF(Deník!$AD185=Statistika!$F$135,Deník!$W185,""),"")</f>
        <v/>
      </c>
      <c r="HF185" s="233" t="str">
        <f>IF(Deník!$W185&lt;0,IF(Deník!$AD185=Statistika!$F$136,Deník!$W185,""),"")</f>
        <v/>
      </c>
      <c r="HG185" s="233" t="str">
        <f>IF(Deník!$W185&lt;0,IF(Deník!$AD185=Statistika!$F$137,Deník!$W185,""),"")</f>
        <v/>
      </c>
      <c r="ID185" s="8">
        <f>Tabulka4[[#This Row],[Sloupec3]]</f>
        <v>0</v>
      </c>
      <c r="IE185" s="17" t="str">
        <f>IF(AND([1]Deník!$C185&gt;='[1]Měsíční shrnutí'!$D$1,[1]Deník!$C185&lt;='[1]Měsíční shrnutí'!$F$1),[1]Deník!$X185,"")</f>
        <v/>
      </c>
    </row>
    <row r="186" spans="1:239">
      <c r="A186" s="8">
        <f>Deník!C187</f>
        <v>0</v>
      </c>
      <c r="B186" s="50" t="str">
        <f>Deník!R187</f>
        <v/>
      </c>
      <c r="C186" s="102" t="str">
        <f>IF(AND(Deník!R187&gt;1,Deník!R187&lt;&gt;""),1,"")</f>
        <v/>
      </c>
      <c r="D186" s="102" t="str">
        <f>IF(AND(Deník!R187&lt;=0,Deník!R187&lt;&gt;""),1,"")</f>
        <v/>
      </c>
      <c r="E186" s="103" t="str">
        <f>IF(AND(Deník!R187&gt;=0,Deník!R187&lt;=1),1,"")</f>
        <v/>
      </c>
      <c r="F186" s="79" t="str">
        <f>IF(Deník!R187&lt;&gt;"",Deník!R187+F185,"")</f>
        <v/>
      </c>
      <c r="G186" s="85"/>
      <c r="H186" s="54" t="str">
        <f>IF(MONTH(Deník!$C186)=H$2,IF(AND(Deník!$R186&gt;=0,Deník!$R186&lt;=1),"BE",Deník!$R186),"")</f>
        <v/>
      </c>
      <c r="I186" s="11" t="str">
        <f>IF(MONTH(Deník!$C186)=I$2,IF(AND(Deník!$R186&gt;=0,Deník!$R186&lt;=1),"BE",Deník!$R186),"")</f>
        <v/>
      </c>
      <c r="J186" s="11" t="str">
        <f>IF(MONTH(Deník!$C186)=J$2,IF(AND(Deník!$R186&gt;=0,Deník!$R186&lt;=1),"BE",Deník!$R186),"")</f>
        <v/>
      </c>
      <c r="K186" s="11" t="str">
        <f>IF(MONTH(Deník!$C186)=K$2,IF(AND(Deník!$R186&gt;=0,Deník!$R186&lt;=1),"BE",Deník!$R186),"")</f>
        <v/>
      </c>
      <c r="L186" s="11" t="str">
        <f>IF(MONTH(Deník!$C186)=L$2,IF(AND(Deník!$R186&gt;=0,Deník!$R186&lt;=1),"BE",Deník!$R186),"")</f>
        <v/>
      </c>
      <c r="M186" s="11" t="str">
        <f>IF(MONTH(Deník!$C186)=M$2,IF(AND(Deník!$R186&gt;=0,Deník!$R186&lt;=1),"BE",Deník!$R186),"")</f>
        <v/>
      </c>
      <c r="N186" s="11" t="str">
        <f>IF(MONTH(Deník!$C186)=N$2,IF(AND(Deník!$R186&gt;=0,Deník!$R186&lt;=1),"BE",Deník!$R186),"")</f>
        <v/>
      </c>
      <c r="O186" s="11" t="str">
        <f>IF(MONTH(Deník!$C186)=O$2,IF(AND(Deník!$R186&gt;=0,Deník!$R186&lt;=1),"BE",Deník!$R186),"")</f>
        <v/>
      </c>
      <c r="P186" s="11" t="str">
        <f>IF(MONTH(Deník!$C186)=P$2,IF(AND(Deník!$R186&gt;=0,Deník!$R186&lt;=1),"BE",Deník!$R186),"")</f>
        <v/>
      </c>
      <c r="Q186" s="11" t="str">
        <f>IF(MONTH(Deník!$C186)=Q$2,IF(AND(Deník!$R186&gt;=0,Deník!$R186&lt;=1),"BE",Deník!$R186),"")</f>
        <v/>
      </c>
      <c r="R186" s="11" t="str">
        <f>IF(MONTH(Deník!$C186)=R$2,IF(AND(Deník!$R186&gt;=0,Deník!$R186&lt;=1),"BE",Deník!$R186),"")</f>
        <v/>
      </c>
      <c r="S186" s="57" t="str">
        <f>IF(MONTH(Deník!$C186)=S$2,IF(AND(Deník!$R186&gt;=0,Deník!$R186&lt;=1),"BE",Deník!$R186),"")</f>
        <v/>
      </c>
      <c r="U186" s="12"/>
      <c r="V186" s="12"/>
      <c r="X186" s="600" t="str">
        <f>IF(Deník!$R186&lt;&gt;"",IF(Deník!$B186=Statistika!$F$63,IF(AND(Deník!$R186&gt;=0,Deník!$R186&lt;=1),"BE",Deník!$R186),""),"")</f>
        <v/>
      </c>
      <c r="Y186" s="13" t="str">
        <f>IF(Deník!$R186&lt;&gt;"",IF(Deník!$B186=Statistika!$F$64,IF(AND(Deník!$R186&gt;=0,Deník!$R186&lt;=1),"BE",Deník!$R186),""),"")</f>
        <v/>
      </c>
      <c r="Z186" s="13" t="str">
        <f>IF(Deník!$R186&lt;&gt;"",IF(Deník!$B186=Statistika!$F$65,IF(AND(Deník!$R186&gt;=0,Deník!$R186&lt;=1),"BE",Deník!$R186),""),"")</f>
        <v/>
      </c>
      <c r="AA186" s="13" t="str">
        <f>IF(Deník!$R186&lt;&gt;"",IF(Deník!$B186=Statistika!$F$66,IF(AND(Deník!$R186&gt;=0,Deník!$R186&lt;=1),"BE",Deník!$R186),""),"")</f>
        <v/>
      </c>
      <c r="AB186" s="13" t="str">
        <f>IF(Deník!$R186&lt;&gt;"",IF(Deník!$B186=Statistika!$F$67,IF(AND(Deník!$R186&gt;=0,Deník!$R186&lt;=1),"BE",Deník!$R186),""),"")</f>
        <v/>
      </c>
      <c r="AC186" s="13" t="str">
        <f>IF(Deník!$R186&lt;&gt;"",IF(Deník!$B186=Statistika!$F$68,IF(AND(Deník!$R186&gt;=0,Deník!$R186&lt;=1),"BE",Deník!$R186),""),"")</f>
        <v/>
      </c>
      <c r="AD186" s="13" t="str">
        <f>IF(Deník!$R186&lt;&gt;"",IF(Deník!$B186=Statistika!$F$69,IF(AND(Deník!$R186&gt;=0,Deník!$R186&lt;=1),"BE",Deník!$R186),""),"")</f>
        <v/>
      </c>
      <c r="AE186" s="601" t="str">
        <f>IF(Deník!$R186&lt;&gt;"",IF(Deník!$B186=Statistika!$F$70,IF(AND(Deník!$R186&gt;=0,Deník!$R186&lt;=1),"BE",Deník!$R186),""),"")</f>
        <v/>
      </c>
      <c r="AF186" s="90"/>
      <c r="AG186" s="63" t="str">
        <f>IF(Deník!$R186&lt;&gt;"",IF(Deník!$J186="L",IF(AND(Deník!$R186&gt;=0,Deník!$R186&lt;=1),"BE",Deník!$R186),""),"")</f>
        <v/>
      </c>
      <c r="AH186" s="13" t="str">
        <f>IF(Deník!$R186&lt;&gt;"",IF(Deník!$J186="S",IF(AND(Deník!$R186&gt;=0,Deník!$R186&lt;=1),"BE",Deník!$R186),""),"")</f>
        <v/>
      </c>
      <c r="AI186" s="95"/>
      <c r="AJ186" s="71" t="str">
        <f>IF(Deník!N187&lt;&gt;"",Deník!N187*-1,"")</f>
        <v/>
      </c>
      <c r="AK186" s="88"/>
      <c r="AL186" s="63" t="str">
        <f>IF(WEEKDAY(Deník!$C186,2)=1,IF(AND(Deník!$R186&gt;=0,Deník!$R186&lt;=1),"BE",Deník!$R186),"")</f>
        <v/>
      </c>
      <c r="AM186" s="13" t="str">
        <f>IF(WEEKDAY(Deník!$C186,2)=2,IF(AND(Deník!$R186&gt;=0,Deník!$R186&lt;=1),"BE",Deník!$R186),"")</f>
        <v/>
      </c>
      <c r="AN186" s="13" t="str">
        <f>IF(WEEKDAY(Deník!$C186,2)=3,IF(AND(Deník!$R186&gt;=0,Deník!$R186&lt;=1),"BE",Deník!$R186),"")</f>
        <v/>
      </c>
      <c r="AO186" s="13" t="str">
        <f>IF(WEEKDAY(Deník!$C186,2)=4,IF(AND(Deník!$R186&gt;=0,Deník!$R186&lt;=1),"BE",Deník!$R186),"")</f>
        <v/>
      </c>
      <c r="AP186" s="60" t="str">
        <f>IF(WEEKDAY(Deník!$C186,2)=5,IF(AND(Deník!$R186&gt;=0,Deník!$R186&lt;=1),"BE",Deník!$R186),"")</f>
        <v/>
      </c>
      <c r="AQ186" s="99"/>
      <c r="AR186" s="100">
        <f>Deník!D186</f>
        <v>0</v>
      </c>
      <c r="AS186" s="63" t="str">
        <f>IF(Deník!$D186&lt;&gt;"",IF(AND(Deník!$D186&gt;=AS$2,Deník!$D186&lt;=AS$3),IF(AND(Deník!$R186&gt;=0,Deník!$R186&lt;=1),"BE",Deník!$R186),""),"")</f>
        <v/>
      </c>
      <c r="AT186" s="63" t="str">
        <f>IF(Deník!$D186&lt;&gt;"",IF(AND(Deník!$D186&gt;=AT$2,Deník!$D186&lt;=AT$3),IF(AND(Deník!$R186&gt;=0,Deník!$R186&lt;=1),"BE",Deník!$R186),""),"")</f>
        <v/>
      </c>
      <c r="AU186" s="63" t="str">
        <f>IF(Deník!$D186&lt;&gt;"",IF(AND(Deník!$D186&gt;=AU$2,Deník!$D186&lt;=AU$3),IF(AND(Deník!$R186&gt;=0,Deník!$R186&lt;=1),"BE",Deník!$R186),""),"")</f>
        <v/>
      </c>
      <c r="AV186" s="63" t="str">
        <f>IF(Deník!$D186&lt;&gt;"",IF(AND(Deník!$D186&gt;=AV$2,Deník!$D186&lt;=AV$3),IF(AND(Deník!$R186&gt;=0,Deník!$R186&lt;=1),"BE",Deník!$R186),""),"")</f>
        <v/>
      </c>
      <c r="AW186" s="63" t="str">
        <f>IF(Deník!$D186&lt;&gt;"",IF(AND(Deník!$D186&gt;=AW$2,Deník!$D186&lt;=AW$3),IF(AND(Deník!$R186&gt;=0,Deník!$R186&lt;=1),"BE",Deník!$R186),""),"")</f>
        <v/>
      </c>
      <c r="AX186" s="63" t="str">
        <f>IF(Deník!$D186&lt;&gt;"",IF(AND(Deník!$D186&gt;=AX$2,Deník!$D186&lt;=AX$3),IF(AND(Deník!$R186&gt;=0,Deník!$R186&lt;=1),"BE",Deník!$R186),""),"")</f>
        <v/>
      </c>
      <c r="AY186" s="63" t="str">
        <f>IF(Deník!$D186&lt;&gt;"",IF(AND(Deník!$D186&gt;=AY$2,Deník!$D186&lt;=AY$3),IF(AND(Deník!$R186&gt;=0,Deník!$R186&lt;=1),"BE",Deník!$R186),""),"")</f>
        <v/>
      </c>
      <c r="AZ186" s="63" t="str">
        <f>IF(Deník!$D186&lt;&gt;"",IF(AND(Deník!$D186&gt;=AZ$2,Deník!$D186&lt;=AZ$3),IF(AND(Deník!$R186&gt;=0,Deník!$R186&lt;=1),"BE",Deník!$R186),""),"")</f>
        <v/>
      </c>
      <c r="BA186" s="63" t="str">
        <f>IF(Deník!$D186&lt;&gt;"",IF(AND(Deník!$D186&gt;=BA$2,Deník!$D186&lt;=BA$3),IF(AND(Deník!$R186&gt;=0,Deník!$R186&lt;=1),"BE",Deník!$R186),""),"")</f>
        <v/>
      </c>
      <c r="BB186" s="63" t="str">
        <f>IF(Deník!$D186&lt;&gt;"",IF(AND(Deník!$D186&gt;=BB$2,Deník!$D186&lt;=BB$3),IF(AND(Deník!$R186&gt;=0,Deník!$R186&lt;=1),"BE",Deník!$R186),""),"")</f>
        <v/>
      </c>
      <c r="BC186" s="71" t="str">
        <f>IF(Deník!$D186&lt;&gt;"",IF(AND(Deník!$D186&gt;=BC$2,Deník!$D186&lt;=BC$3),IF(AND(Deník!$R186&gt;=0,Deník!$R186&lt;=1),"BE",Deník!$R186),""),"")</f>
        <v/>
      </c>
      <c r="BD186" s="20" t="str">
        <f>IF(Deník!$J187="S",(Deník!$M187-Deník!$K187),IF(Deník!$J187="L",(Deník!$K187-Deník!$M187),""))</f>
        <v/>
      </c>
      <c r="BE186" s="20" t="str">
        <f>IF(Deník!$J187="S",(Deník!$K187-Deník!$O187),IF(Deník!$J187="L",(Deník!$O187-Deník!$K187),""))</f>
        <v/>
      </c>
      <c r="BF186" s="20" t="str">
        <f>IF(Deník!$J187="S",(Deník!$K187-Deník!$L187),IF(Deník!$J187="L",(Deník!$L187-Deník!$K187),""))</f>
        <v/>
      </c>
      <c r="BG186" s="20" t="str">
        <f>IF(Deník!$J187="S",(Deník!$K187-Deník!$S187),IF(Deník!$J187="L",(Deník!$S187-Deník!$K187),""))</f>
        <v/>
      </c>
      <c r="BH186" s="20" t="str">
        <f>IF(Deník!$J187="S",(Deník!$K187-Deník!$U187),IF(Deník!$J187="L",(Deník!$U187-Deník!$K187),""))</f>
        <v/>
      </c>
      <c r="BI186" s="20" t="str">
        <f>IF(Deník!$R186&gt;1,Deník!$R186,"")</f>
        <v/>
      </c>
      <c r="BJ186" s="20" t="str">
        <f>IF(Deník!$R186&lt;0,Deník!$R186,"")</f>
        <v/>
      </c>
      <c r="BK186" s="17"/>
      <c r="BM186" s="233" t="str">
        <f>IF(Deník!$R186&lt;&gt;"",IF(Deník!$Y186=Statistika!$F$78,IF(AND(Deník!$R186&gt;=0,Deník!$R186&lt;=1),"BE",Deník!$R186),""),"")</f>
        <v/>
      </c>
      <c r="BN186" s="233" t="str">
        <f>IF(Deník!$R186&lt;&gt;"",IF(Deník!$Y186=Statistika!$F$79,IF(AND(Deník!$R186&gt;=0,Deník!$R186&lt;=1),"BE",Deník!$R186),""),"")</f>
        <v/>
      </c>
      <c r="BO186" s="233" t="str">
        <f>IF(Deník!$R186&lt;&gt;"",IF(Deník!$Y186=Statistika!$F$80,IF(AND(Deník!$R186&gt;=0,Deník!$R186&lt;=1),"BE",Deník!$R186),""),"")</f>
        <v/>
      </c>
      <c r="BP186" s="233" t="str">
        <f>IF(Deník!$R186&lt;&gt;"",IF(Deník!$Y186=Statistika!$F$81,IF(AND(Deník!$R186&gt;=0,Deník!$R186&lt;=1),"BE",Deník!$R186),""),"")</f>
        <v/>
      </c>
      <c r="BQ186" s="233" t="str">
        <f>IF(Deník!$R186&lt;&gt;"",IF(Deník!$Y186=Statistika!$F$82,IF(AND(Deník!$R186&gt;=0,Deník!$R186&lt;=1),"BE",Deník!$R186),""),"")</f>
        <v/>
      </c>
      <c r="BR186" s="233" t="str">
        <f>IF(Deník!$R186&lt;&gt;"",IF(Deník!$Y186=Statistika!$F$83,IF(AND(Deník!$R186&gt;=0,Deník!$R186&lt;=1),"BE",Deník!$R186),""),"")</f>
        <v/>
      </c>
      <c r="BS186" s="233" t="str">
        <f>IF(Deník!$R186&lt;&gt;"",IF(Deník!$Y186=Statistika!$F$84,IF(AND(Deník!$R186&gt;=0,Deník!$R186&lt;=1),"BE",Deník!$R186),""),"")</f>
        <v/>
      </c>
      <c r="BT186" s="233" t="str">
        <f>IF(Deník!$R186&lt;&gt;"",IF(Deník!$Y186=Statistika!$F$85,IF(AND(Deník!$R186&gt;=0,Deník!$R186&lt;=1),"BE",Deník!$R186),""),"")</f>
        <v/>
      </c>
      <c r="BU186" s="233" t="str">
        <f>IF(Deník!$R186&lt;&gt;"",IF(Deník!$Y186=Statistika!$F$86,IF(AND(Deník!$R186&gt;=0,Deník!$R186&lt;=1),"BE",Deník!$R186),""),"")</f>
        <v/>
      </c>
      <c r="BV186" s="233" t="str">
        <f>IF(Deník!$R186&lt;&gt;"",IF(Deník!$Y186=Statistika!$F$87,IF(AND(Deník!$R186&gt;=0,Deník!$R186&lt;=1),"BE",Deník!$R186),""),"")</f>
        <v/>
      </c>
      <c r="BW186" s="233" t="str">
        <f>IF(Deník!$R186&lt;&gt;"",IF(Deník!$Y186=Statistika!$F$88,IF(AND(Deník!$R186&gt;=0,Deník!$R186&lt;=1),"BE",Deník!$R186),""),"")</f>
        <v/>
      </c>
      <c r="BX186" s="233" t="str">
        <f>IF(Deník!$R186&lt;&gt;"",IF(Deník!$Y186=Statistika!$F$89,IF(AND(Deník!$R186&gt;=0,Deník!$R186&lt;=1),"BE",Deník!$R186),""),"")</f>
        <v/>
      </c>
      <c r="BY186" s="233" t="str">
        <f>IF(Deník!$R186&lt;&gt;"",IF(Deník!$Y186=Statistika!$F$90,IF(AND(Deník!$R186&gt;=0,Deník!$R186&lt;=1),"BE",Deník!$R186),""),"")</f>
        <v/>
      </c>
      <c r="BZ186" s="233" t="str">
        <f>IF(Deník!$R186&lt;&gt;"",IF(Deník!$Y186=Statistika!$F$91,IF(AND(Deník!$R186&gt;=0,Deník!$R186&lt;=1),"BE",Deník!$R186),""),"")</f>
        <v/>
      </c>
      <c r="CA186" s="233"/>
      <c r="CB186" s="233" t="str">
        <f>IF(Deník!$R186&lt;&gt;"",IF(Deník!$AB186="SL",IF(AND(Deník!$R186&gt;=0,Deník!$R186&lt;=1),"BE",Deník!$R186),""),"")</f>
        <v/>
      </c>
      <c r="CC186" s="233" t="str">
        <f>IF(Deník!$R186&lt;&gt;"",IF(Deník!$AB186="BE10",IF(AND(Deník!$R186&gt;=0,Deník!$R186&lt;=1),"BE",Deník!$R186),""),"")</f>
        <v/>
      </c>
      <c r="CD186" s="233" t="str">
        <f>IF(Deník!$R186&lt;&gt;"",IF(Deník!$AB186="BE15",IF(AND(Deník!$R186&gt;=0,Deník!$R186&lt;=1),"BE",Deník!$R186),""),"")</f>
        <v/>
      </c>
      <c r="CE186" s="233" t="str">
        <f>IF(Deník!$R186&lt;&gt;"",IF(Deník!$AB186="BE20",IF(AND(Deník!$R186&gt;=0,Deník!$R186&lt;=1),"BE",Deník!$R186),""),"")</f>
        <v/>
      </c>
      <c r="CF186" s="233" t="str">
        <f>IF(Deník!$R186&lt;&gt;"",IF(Deník!$AB186="TP1",IF(AND(Deník!$R186&gt;=0,Deník!$R186&lt;=1),"BE",Deník!$R186),""),"")</f>
        <v/>
      </c>
      <c r="CG186" s="233" t="str">
        <f>IF(Deník!$R186&lt;&gt;"",IF(Deník!$AB186="TP2",IF(AND(Deník!$R186&gt;=0,Deník!$R186&lt;=1),"BE",Deník!$R186),""),"")</f>
        <v/>
      </c>
      <c r="CH186" s="233" t="str">
        <f>IF(Deník!$R186&lt;&gt;"",IF(Deník!$AB186="TP3",IF(AND(Deník!$R186&gt;=0,Deník!$R186&lt;=1),"BE",Deník!$R186),""),"")</f>
        <v/>
      </c>
      <c r="CI186" s="233" t="str">
        <f>IF(Deník!$R186&lt;&gt;"",IF(Deník!$AB186="Trailing SL",IF(AND(Deník!$R186&gt;=0,Deník!$R186&lt;=1),"BE",Deník!$R186),""),"")</f>
        <v/>
      </c>
      <c r="CJ186" s="233" t="str">
        <f>IF(Deník!$R186&lt;&gt;"",IF(Deník!$AB186="Manual",IF(AND(Deník!$R186&gt;=0,Deník!$R186&lt;=1),"BE",Deník!$R186),""),"")</f>
        <v/>
      </c>
      <c r="CK186" s="233"/>
      <c r="CL186" s="233" t="str">
        <f>IF(Deník!$R186&lt;0,IF(Deník!$AC186=Statistika!$F$117,Deník!$R186,""),"")</f>
        <v/>
      </c>
      <c r="CM186" s="233" t="str">
        <f>IF(Deník!$R186&lt;0,IF(Deník!$AC186=Statistika!$F$118,Deník!$R186,""),"")</f>
        <v/>
      </c>
      <c r="CN186" s="233" t="str">
        <f>IF(Deník!$R186&lt;0,IF(Deník!$AC186=Statistika!$F$119,Deník!$R186,""),"")</f>
        <v/>
      </c>
      <c r="CO186" s="233" t="str">
        <f>IF(Deník!$R186&lt;0,IF(Deník!$AC186=Statistika!$F$120,Deník!$R186,""),"")</f>
        <v/>
      </c>
      <c r="CP186" s="233" t="str">
        <f>IF(Deník!$R186&lt;0,IF(Deník!$AC186=Statistika!$F$121,Deník!$R186,""),"")</f>
        <v/>
      </c>
      <c r="CQ186" s="233" t="str">
        <f>IF(Deník!$R186&lt;0,IF(Deník!$AC186=Statistika!$F$122,Deník!$R186,""),"")</f>
        <v/>
      </c>
      <c r="CR186" s="233" t="str">
        <f>IF(Deník!$R186&lt;0,IF(Deník!$AC186=Statistika!$F$123,Deník!$R186,""),"")</f>
        <v/>
      </c>
      <c r="CS186" s="233" t="str">
        <f>IF(Deník!$R186&lt;0,IF(Deník!$AC186=Statistika!$F$124,Deník!$R186,""),"")</f>
        <v/>
      </c>
      <c r="CT186" s="233" t="str">
        <f>IF(Deník!$R186&lt;0,IF(Deník!$AC186=Statistika!$F$125,Deník!$R186,""),"")</f>
        <v/>
      </c>
      <c r="CU186" s="233"/>
      <c r="CV186" s="233" t="str">
        <f>IF(Deník!$R186&lt;0,IF(Deník!$AD186=$CV$2,Deník!$R186,""),"")</f>
        <v/>
      </c>
      <c r="CW186" s="233" t="str">
        <f>IF(Deník!$R186&lt;0,IF(Deník!$AD186=$CW$2,Deník!$R186,""),"")</f>
        <v/>
      </c>
      <c r="CX186" s="233" t="str">
        <f>IF(Deník!$R186&lt;0,IF(Deník!$AD186=$CX$2,Deník!$R186,""),"")</f>
        <v/>
      </c>
      <c r="CY186" s="233" t="str">
        <f>IF(Deník!$R186&lt;0,IF(Deník!$AD186=$CY$2,Deník!$R186,""),"")</f>
        <v/>
      </c>
      <c r="CZ186" s="233" t="str">
        <f>IF(Deník!$R186&lt;0,IF(Deník!$AD186=$CZ$2,Deník!$R186,""),"")</f>
        <v/>
      </c>
      <c r="DL186" s="221">
        <f t="shared" si="10"/>
        <v>93847.029999999984</v>
      </c>
      <c r="DM186" s="220">
        <f t="shared" si="9"/>
        <v>-6.1529700000000132E-2</v>
      </c>
      <c r="DO186" s="50">
        <f>Deník!W187</f>
        <v>0</v>
      </c>
      <c r="DP186" s="102" t="str">
        <f>IF(AND(Deník!W187&gt;0),1,"")</f>
        <v/>
      </c>
      <c r="DQ186" s="102">
        <f>IF(AND(Deník!W187&lt;=0),1,"")</f>
        <v>1</v>
      </c>
      <c r="DR186" s="227"/>
      <c r="DS186" s="228"/>
      <c r="DT186" s="85"/>
      <c r="DU186" s="54">
        <f>IF(MONTH(Deník!$C186)=DU$2,Deník!$W186,"")</f>
        <v>0</v>
      </c>
      <c r="DV186" s="222" t="str">
        <f>IF(MONTH(Deník!$C186)=DV$2,Deník!$W186,"")</f>
        <v/>
      </c>
      <c r="DW186" s="222" t="str">
        <f>IF(MONTH(Deník!$C186)=DW$2,Deník!$W186,"")</f>
        <v/>
      </c>
      <c r="DX186" s="222" t="str">
        <f>IF(MONTH(Deník!$C186)=DX$2,Deník!$W186,"")</f>
        <v/>
      </c>
      <c r="DY186" s="222" t="str">
        <f>IF(MONTH(Deník!$C186)=DY$2,Deník!$W186,"")</f>
        <v/>
      </c>
      <c r="DZ186" s="222" t="str">
        <f>IF(MONTH(Deník!$C186)=DZ$2,Deník!$W186,"")</f>
        <v/>
      </c>
      <c r="EA186" s="222" t="str">
        <f>IF(MONTH(Deník!$C186)=EA$2,Deník!$W186,"")</f>
        <v/>
      </c>
      <c r="EB186" s="222" t="str">
        <f>IF(MONTH(Deník!$C186)=EB$2,Deník!$W186,"")</f>
        <v/>
      </c>
      <c r="EC186" s="222" t="str">
        <f>IF(MONTH(Deník!$C186)=EC$2,Deník!$W186,"")</f>
        <v/>
      </c>
      <c r="ED186" s="222" t="str">
        <f>IF(MONTH(Deník!$C186)=ED$2,Deník!$W186,"")</f>
        <v/>
      </c>
      <c r="EE186" s="222" t="str">
        <f>IF(MONTH(Deník!$C186)=EE$2,Deník!$W186,"")</f>
        <v/>
      </c>
      <c r="EF186" s="222" t="str">
        <f>IF(MONTH(Deník!$C186)=EF$2,Deník!$W186,"")</f>
        <v/>
      </c>
      <c r="EI186" s="600" t="str">
        <f>IF(Deník!$W186&lt;&gt;"",IF(Deník!$B186=Statistika!$F$63,Deník!$W186,""),"")</f>
        <v/>
      </c>
      <c r="EJ186" s="13" t="str">
        <f>IF(Deník!$W186&lt;&gt;"",IF(Deník!$B186=Statistika!$F$64,Deník!$W186,""),"")</f>
        <v/>
      </c>
      <c r="EK186" s="13" t="str">
        <f>IF(Deník!$W186&lt;&gt;"",IF(Deník!$B186=Statistika!$F$65,Deník!$W186,""),"")</f>
        <v/>
      </c>
      <c r="EL186" s="13" t="str">
        <f>IF(Deník!$W186&lt;&gt;"",IF(Deník!$B186=Statistika!$F$66,Deník!$W186,""),"")</f>
        <v/>
      </c>
      <c r="EM186" s="13" t="str">
        <f>IF(Deník!$W186&lt;&gt;"",IF(Deník!$B186=Statistika!$F$67,Deník!$W186,""),"")</f>
        <v/>
      </c>
      <c r="EN186" s="13" t="str">
        <f>IF(Deník!$W186&lt;&gt;"",IF(Deník!$B186=Statistika!$F$68,Deník!$W186,""),"")</f>
        <v/>
      </c>
      <c r="EO186" s="13" t="str">
        <f>IF(Deník!$W186&lt;&gt;"",IF(Deník!$B186=Statistika!$F$69,Deník!$W186,""),"")</f>
        <v/>
      </c>
      <c r="EP186" s="601" t="str">
        <f>IF(Deník!$W186&lt;&gt;"",IF(Deník!$B186=Statistika!$F$70,Deník!$W186,""),"")</f>
        <v/>
      </c>
      <c r="EQ186" s="90"/>
      <c r="ER186" s="63" t="str">
        <f>IF(Deník!$W186&lt;&gt;"",IF(Deník!$J186="L",Deník!$W186,""),"")</f>
        <v/>
      </c>
      <c r="ES186" s="13" t="str">
        <f>IF(Deník!$W186&lt;&gt;"",IF(Deník!$J186="S",Deník!$W186,""),"")</f>
        <v/>
      </c>
      <c r="ET186" s="95"/>
      <c r="EU186" s="88"/>
      <c r="EV186" s="63" t="str">
        <f>IF(WEEKDAY(Deník!$C186,2)=1,Deník!$W186,"")</f>
        <v/>
      </c>
      <c r="EW186" s="13" t="str">
        <f>IF(WEEKDAY(Deník!$C186,2)=2,Deník!$W186,"")</f>
        <v/>
      </c>
      <c r="EX186" s="13" t="str">
        <f>IF(WEEKDAY(Deník!$C186,2)=3,Deník!$W186,"")</f>
        <v/>
      </c>
      <c r="EY186" s="13" t="str">
        <f>IF(WEEKDAY(Deník!$C186,2)=4,Deník!$W186,"")</f>
        <v/>
      </c>
      <c r="EZ186" s="60" t="str">
        <f>IF(WEEKDAY(Deník!$C186,2)=5,Deník!$W186,"")</f>
        <v/>
      </c>
      <c r="FA186" s="99"/>
      <c r="FB186" s="100">
        <f>Deník!D186</f>
        <v>0</v>
      </c>
      <c r="FC186" s="63">
        <f>IF($FB186&lt;&gt;"",IF(AND($FB186&gt;=FC$2,$FB186&lt;=FC$3),Deník!$W186,""))</f>
        <v>0</v>
      </c>
      <c r="FD186" s="63" t="str">
        <f>IF($FB186&lt;&gt;"",IF(AND($FB186&gt;=FD$2,$FB186&lt;=FD$3),Deník!$W186,""))</f>
        <v/>
      </c>
      <c r="FE186" s="63" t="str">
        <f>IF($FB186&lt;&gt;"",IF(AND($FB186&gt;=FE$2,$FB186&lt;=FE$3),Deník!$W186,""))</f>
        <v/>
      </c>
      <c r="FF186" s="63" t="str">
        <f>IF($FB186&lt;&gt;"",IF(AND($FB186&gt;=FF$2,$FB186&lt;=FF$3),Deník!$W186,""))</f>
        <v/>
      </c>
      <c r="FG186" s="63" t="str">
        <f>IF($FB186&lt;&gt;"",IF(AND($FB186&gt;=FG$2,$FB186&lt;=FG$3),Deník!$W186,""))</f>
        <v/>
      </c>
      <c r="FH186" s="63" t="str">
        <f>IF($FB186&lt;&gt;"",IF(AND($FB186&gt;=FH$2,$FB186&lt;=FH$3),Deník!$W186,""))</f>
        <v/>
      </c>
      <c r="FI186" s="63" t="str">
        <f>IF($FB186&lt;&gt;"",IF(AND($FB186&gt;=FI$2,$FB186&lt;=FI$3),Deník!$W186,""))</f>
        <v/>
      </c>
      <c r="FJ186" s="63" t="str">
        <f>IF($FB186&lt;&gt;"",IF(AND($FB186&gt;=FJ$2,$FB186&lt;=FJ$3),Deník!$W186,""))</f>
        <v/>
      </c>
      <c r="FK186" s="63" t="str">
        <f>IF($FB186&lt;&gt;"",IF(AND($FB186&gt;=FK$2,$FB186&lt;=FK$3),Deník!$W186,""))</f>
        <v/>
      </c>
      <c r="FL186" s="63" t="str">
        <f>IF($FB186&lt;&gt;"",IF(AND($FB186&gt;=FL$2,$FB186&lt;=FL$3),Deník!$W186,""))</f>
        <v/>
      </c>
      <c r="FM186" s="63" t="str">
        <f>IF($FB186&lt;&gt;"",IF(AND($FB186&gt;=FM$2,$FB186&lt;=FM$3),Deník!$W186,""))</f>
        <v/>
      </c>
      <c r="FN186" s="13"/>
      <c r="FO186" s="20" t="str">
        <f>IF(Deník!$W186&gt;1,Deník!$W186,"")</f>
        <v/>
      </c>
      <c r="FP186" s="20" t="str">
        <f>IF(Deník!$W186&lt;0,Deník!$W186,"")</f>
        <v/>
      </c>
      <c r="FQ186" s="17"/>
      <c r="FS186" s="233"/>
      <c r="FT186" s="233" t="str">
        <f>IF(Deník!$W186&lt;&gt;"",IF(Deník!$Y186=Statistika!$F$78,Deník!$W186,""),"")</f>
        <v/>
      </c>
      <c r="FU186" s="233" t="str">
        <f>IF(Deník!$W186&lt;&gt;"",IF(Deník!$Y186=Statistika!$F$79,Deník!$W186,""),"")</f>
        <v/>
      </c>
      <c r="FV186" s="233" t="str">
        <f>IF(Deník!$W186&lt;&gt;"",IF(Deník!$Y186=Statistika!$F$80,Deník!$W186,""),"")</f>
        <v/>
      </c>
      <c r="FW186" s="233" t="str">
        <f>IF(Deník!$W186&lt;&gt;"",IF(Deník!$Y186=Statistika!$F$81,Deník!$W186,""),"")</f>
        <v/>
      </c>
      <c r="FX186" s="233" t="str">
        <f>IF(Deník!$W186&lt;&gt;"",IF(Deník!$Y186=Statistika!$F$82,Deník!$W186,""),"")</f>
        <v/>
      </c>
      <c r="FY186" s="233" t="str">
        <f>IF(Deník!$W186&lt;&gt;"",IF(Deník!$Y186=Statistika!$F$83,Deník!$W186,""),"")</f>
        <v/>
      </c>
      <c r="FZ186" s="233" t="str">
        <f>IF(Deník!$W186&lt;&gt;"",IF(Deník!$Y186=Statistika!$F$84,Deník!$W186,""),"")</f>
        <v/>
      </c>
      <c r="GA186" s="233" t="str">
        <f>IF(Deník!$W186&lt;&gt;"",IF(Deník!$Y186=Statistika!$F$85,Deník!$W186,""),"")</f>
        <v/>
      </c>
      <c r="GB186" s="233" t="str">
        <f>IF(Deník!$W186&lt;&gt;"",IF(Deník!$Y186=Statistika!$F$86,Deník!$W186,""),"")</f>
        <v/>
      </c>
      <c r="GC186" s="233" t="str">
        <f>IF(Deník!$W186&lt;&gt;"",IF(Deník!$Y186=Statistika!$F$87,Deník!$W186,""),"")</f>
        <v/>
      </c>
      <c r="GD186" s="233" t="str">
        <f>IF(Deník!$W186&lt;&gt;"",IF(Deník!$Y186=Statistika!$F$88,Deník!$W186,""),"")</f>
        <v/>
      </c>
      <c r="GE186" s="233" t="str">
        <f>IF(Deník!$W186&lt;&gt;"",IF(Deník!$Y186=Statistika!$F$89,Deník!$W186,""),"")</f>
        <v/>
      </c>
      <c r="GF186" s="233" t="str">
        <f>IF(Deník!$W186&lt;&gt;"",IF(Deník!$Y186=Statistika!$F$90,Deník!$W186,""),"")</f>
        <v/>
      </c>
      <c r="GG186" s="233" t="str">
        <f>IF(Deník!$W186&lt;&gt;"",IF(Deník!$Y186=Statistika!$F$91,Deník!$W186,""),"")</f>
        <v/>
      </c>
      <c r="GH186" s="233"/>
      <c r="GI186" s="233" t="str">
        <f>IF(Deník!$W186&lt;&gt;"",IF(Deník!$AB186=Statistika!$L$100,Deník!$W186,""),"")</f>
        <v/>
      </c>
      <c r="GJ186" s="233" t="str">
        <f>IF(Deník!$W186&lt;&gt;"",IF(Deník!$AB186=Statistika!$L$101,Deník!$W186,""),"")</f>
        <v/>
      </c>
      <c r="GK186" s="233" t="str">
        <f>IF(Deník!$W186&lt;&gt;"",IF(Deník!$AB186=Statistika!$L$102,Deník!$W186,""),"")</f>
        <v/>
      </c>
      <c r="GL186" s="233" t="str">
        <f>IF(Deník!$W186&lt;&gt;"",IF(Deník!$AB186=Statistika!$L$103,Deník!$W186,""),"")</f>
        <v/>
      </c>
      <c r="GM186" s="233" t="str">
        <f>IF(Deník!$W186&lt;&gt;"",IF(Deník!$AB186=Statistika!$L$104,Deník!$W186,""),"")</f>
        <v/>
      </c>
      <c r="GN186" s="233" t="str">
        <f>IF(Deník!$W186&lt;&gt;"",IF(Deník!$AB186=Statistika!$L$105,Deník!$W186,""),"")</f>
        <v/>
      </c>
      <c r="GO186" s="233" t="str">
        <f>IF(Deník!$W186&lt;&gt;"",IF(Deník!$AB186=Statistika!$L$106,Deník!$W186,""),"")</f>
        <v/>
      </c>
      <c r="GP186" s="233" t="str">
        <f>IF(Deník!$W186&lt;&gt;"",IF(Deník!$AB186=Statistika!$L$107,Deník!$W186,""),"")</f>
        <v/>
      </c>
      <c r="GQ186" s="233" t="str">
        <f>IF(Deník!$W186&lt;&gt;"",IF(Deník!$AB186=Statistika!$L$108,Deník!$W186,""),"")</f>
        <v/>
      </c>
      <c r="GS186" s="233" t="str">
        <f>IF(Deník!$W186&lt;0,IF(Deník!$AC186=Statistika!$F$117,Deník!$W186,""),"")</f>
        <v/>
      </c>
      <c r="GT186" s="233" t="str">
        <f>IF(Deník!$W186&lt;0,IF(Deník!$AC186=Statistika!$F$118,Deník!$W186,""),"")</f>
        <v/>
      </c>
      <c r="GU186" s="233" t="str">
        <f>IF(Deník!$W186&lt;0,IF(Deník!$AC186=Statistika!$F$119,Deník!$W186,""),"")</f>
        <v/>
      </c>
      <c r="GV186" s="233" t="str">
        <f>IF(Deník!$W186&lt;0,IF(Deník!$AC186=Statistika!$F$120,Deník!$W186,""),"")</f>
        <v/>
      </c>
      <c r="GW186" s="233" t="str">
        <f>IF(Deník!$W186&lt;0,IF(Deník!$AC186=Statistika!$F$121,Deník!$W186,""),"")</f>
        <v/>
      </c>
      <c r="GX186" s="233" t="str">
        <f>IF(Deník!$W186&lt;0,IF(Deník!$AC186=Statistika!$F$122,Deník!$W186,""),"")</f>
        <v/>
      </c>
      <c r="GY186" s="233" t="str">
        <f>IF(Deník!$W186&lt;0,IF(Deník!$AC186=Statistika!$F$123,Deník!$W186,""),"")</f>
        <v/>
      </c>
      <c r="GZ186" s="233" t="str">
        <f>IF(Deník!$W186&lt;0,IF(Deník!$AC186=Statistika!$F$124,Deník!$W186,""),"")</f>
        <v/>
      </c>
      <c r="HA186" s="233" t="str">
        <f>IF(Deník!$W186&lt;0,IF(Deník!$AC186=Statistika!$F$125,Deník!$W186,""),"")</f>
        <v/>
      </c>
      <c r="HC186" s="233" t="str">
        <f>IF(Deník!$W186&lt;0,IF(Deník!$AD186=Statistika!$F$133,Deník!$W186,""),"")</f>
        <v/>
      </c>
      <c r="HD186" s="233" t="str">
        <f>IF(Deník!$W186&lt;0,IF(Deník!$AD186=Statistika!$F$134,Deník!$W186,""),"")</f>
        <v/>
      </c>
      <c r="HE186" s="233" t="str">
        <f>IF(Deník!$W186&lt;0,IF(Deník!$AD186=Statistika!$F$135,Deník!$W186,""),"")</f>
        <v/>
      </c>
      <c r="HF186" s="233" t="str">
        <f>IF(Deník!$W186&lt;0,IF(Deník!$AD186=Statistika!$F$136,Deník!$W186,""),"")</f>
        <v/>
      </c>
      <c r="HG186" s="233" t="str">
        <f>IF(Deník!$W186&lt;0,IF(Deník!$AD186=Statistika!$F$137,Deník!$W186,""),"")</f>
        <v/>
      </c>
      <c r="ID186" s="8">
        <f>Tabulka4[[#This Row],[Sloupec3]]</f>
        <v>0</v>
      </c>
      <c r="IE186" s="17" t="str">
        <f>IF(AND([1]Deník!$C186&gt;='[1]Měsíční shrnutí'!$D$1,[1]Deník!$C186&lt;='[1]Měsíční shrnutí'!$F$1),[1]Deník!$X186,"")</f>
        <v/>
      </c>
    </row>
    <row r="187" spans="1:239">
      <c r="A187" s="8">
        <f>Deník!C188</f>
        <v>0</v>
      </c>
      <c r="B187" s="50" t="str">
        <f>Deník!R188</f>
        <v/>
      </c>
      <c r="C187" s="102" t="str">
        <f>IF(AND(Deník!R188&gt;1,Deník!R188&lt;&gt;""),1,"")</f>
        <v/>
      </c>
      <c r="D187" s="102" t="str">
        <f>IF(AND(Deník!R188&lt;=0,Deník!R188&lt;&gt;""),1,"")</f>
        <v/>
      </c>
      <c r="E187" s="103" t="str">
        <f>IF(AND(Deník!R188&gt;=0,Deník!R188&lt;=1),1,"")</f>
        <v/>
      </c>
      <c r="F187" s="79" t="str">
        <f>IF(Deník!R188&lt;&gt;"",Deník!R188+F186,"")</f>
        <v/>
      </c>
      <c r="G187" s="85"/>
      <c r="H187" s="54" t="str">
        <f>IF(MONTH(Deník!$C187)=H$2,IF(AND(Deník!$R187&gt;=0,Deník!$R187&lt;=1),"BE",Deník!$R187),"")</f>
        <v/>
      </c>
      <c r="I187" s="11" t="str">
        <f>IF(MONTH(Deník!$C187)=I$2,IF(AND(Deník!$R187&gt;=0,Deník!$R187&lt;=1),"BE",Deník!$R187),"")</f>
        <v/>
      </c>
      <c r="J187" s="11" t="str">
        <f>IF(MONTH(Deník!$C187)=J$2,IF(AND(Deník!$R187&gt;=0,Deník!$R187&lt;=1),"BE",Deník!$R187),"")</f>
        <v/>
      </c>
      <c r="K187" s="11" t="str">
        <f>IF(MONTH(Deník!$C187)=K$2,IF(AND(Deník!$R187&gt;=0,Deník!$R187&lt;=1),"BE",Deník!$R187),"")</f>
        <v/>
      </c>
      <c r="L187" s="11" t="str">
        <f>IF(MONTH(Deník!$C187)=L$2,IF(AND(Deník!$R187&gt;=0,Deník!$R187&lt;=1),"BE",Deník!$R187),"")</f>
        <v/>
      </c>
      <c r="M187" s="11" t="str">
        <f>IF(MONTH(Deník!$C187)=M$2,IF(AND(Deník!$R187&gt;=0,Deník!$R187&lt;=1),"BE",Deník!$R187),"")</f>
        <v/>
      </c>
      <c r="N187" s="11" t="str">
        <f>IF(MONTH(Deník!$C187)=N$2,IF(AND(Deník!$R187&gt;=0,Deník!$R187&lt;=1),"BE",Deník!$R187),"")</f>
        <v/>
      </c>
      <c r="O187" s="11" t="str">
        <f>IF(MONTH(Deník!$C187)=O$2,IF(AND(Deník!$R187&gt;=0,Deník!$R187&lt;=1),"BE",Deník!$R187),"")</f>
        <v/>
      </c>
      <c r="P187" s="11" t="str">
        <f>IF(MONTH(Deník!$C187)=P$2,IF(AND(Deník!$R187&gt;=0,Deník!$R187&lt;=1),"BE",Deník!$R187),"")</f>
        <v/>
      </c>
      <c r="Q187" s="11" t="str">
        <f>IF(MONTH(Deník!$C187)=Q$2,IF(AND(Deník!$R187&gt;=0,Deník!$R187&lt;=1),"BE",Deník!$R187),"")</f>
        <v/>
      </c>
      <c r="R187" s="11" t="str">
        <f>IF(MONTH(Deník!$C187)=R$2,IF(AND(Deník!$R187&gt;=0,Deník!$R187&lt;=1),"BE",Deník!$R187),"")</f>
        <v/>
      </c>
      <c r="S187" s="57" t="str">
        <f>IF(MONTH(Deník!$C187)=S$2,IF(AND(Deník!$R187&gt;=0,Deník!$R187&lt;=1),"BE",Deník!$R187),"")</f>
        <v/>
      </c>
      <c r="U187" s="12"/>
      <c r="V187" s="12"/>
      <c r="X187" s="600" t="str">
        <f>IF(Deník!$R187&lt;&gt;"",IF(Deník!$B187=Statistika!$F$63,IF(AND(Deník!$R187&gt;=0,Deník!$R187&lt;=1),"BE",Deník!$R187),""),"")</f>
        <v/>
      </c>
      <c r="Y187" s="13" t="str">
        <f>IF(Deník!$R187&lt;&gt;"",IF(Deník!$B187=Statistika!$F$64,IF(AND(Deník!$R187&gt;=0,Deník!$R187&lt;=1),"BE",Deník!$R187),""),"")</f>
        <v/>
      </c>
      <c r="Z187" s="13" t="str">
        <f>IF(Deník!$R187&lt;&gt;"",IF(Deník!$B187=Statistika!$F$65,IF(AND(Deník!$R187&gt;=0,Deník!$R187&lt;=1),"BE",Deník!$R187),""),"")</f>
        <v/>
      </c>
      <c r="AA187" s="13" t="str">
        <f>IF(Deník!$R187&lt;&gt;"",IF(Deník!$B187=Statistika!$F$66,IF(AND(Deník!$R187&gt;=0,Deník!$R187&lt;=1),"BE",Deník!$R187),""),"")</f>
        <v/>
      </c>
      <c r="AB187" s="13" t="str">
        <f>IF(Deník!$R187&lt;&gt;"",IF(Deník!$B187=Statistika!$F$67,IF(AND(Deník!$R187&gt;=0,Deník!$R187&lt;=1),"BE",Deník!$R187),""),"")</f>
        <v/>
      </c>
      <c r="AC187" s="13" t="str">
        <f>IF(Deník!$R187&lt;&gt;"",IF(Deník!$B187=Statistika!$F$68,IF(AND(Deník!$R187&gt;=0,Deník!$R187&lt;=1),"BE",Deník!$R187),""),"")</f>
        <v/>
      </c>
      <c r="AD187" s="13" t="str">
        <f>IF(Deník!$R187&lt;&gt;"",IF(Deník!$B187=Statistika!$F$69,IF(AND(Deník!$R187&gt;=0,Deník!$R187&lt;=1),"BE",Deník!$R187),""),"")</f>
        <v/>
      </c>
      <c r="AE187" s="601" t="str">
        <f>IF(Deník!$R187&lt;&gt;"",IF(Deník!$B187=Statistika!$F$70,IF(AND(Deník!$R187&gt;=0,Deník!$R187&lt;=1),"BE",Deník!$R187),""),"")</f>
        <v/>
      </c>
      <c r="AF187" s="90"/>
      <c r="AG187" s="63" t="str">
        <f>IF(Deník!$R187&lt;&gt;"",IF(Deník!$J187="L",IF(AND(Deník!$R187&gt;=0,Deník!$R187&lt;=1),"BE",Deník!$R187),""),"")</f>
        <v/>
      </c>
      <c r="AH187" s="13" t="str">
        <f>IF(Deník!$R187&lt;&gt;"",IF(Deník!$J187="S",IF(AND(Deník!$R187&gt;=0,Deník!$R187&lt;=1),"BE",Deník!$R187),""),"")</f>
        <v/>
      </c>
      <c r="AI187" s="95"/>
      <c r="AJ187" s="71" t="str">
        <f>IF(Deník!N188&lt;&gt;"",Deník!N188*-1,"")</f>
        <v/>
      </c>
      <c r="AK187" s="88"/>
      <c r="AL187" s="63" t="str">
        <f>IF(WEEKDAY(Deník!$C187,2)=1,IF(AND(Deník!$R187&gt;=0,Deník!$R187&lt;=1),"BE",Deník!$R187),"")</f>
        <v/>
      </c>
      <c r="AM187" s="13" t="str">
        <f>IF(WEEKDAY(Deník!$C187,2)=2,IF(AND(Deník!$R187&gt;=0,Deník!$R187&lt;=1),"BE",Deník!$R187),"")</f>
        <v/>
      </c>
      <c r="AN187" s="13" t="str">
        <f>IF(WEEKDAY(Deník!$C187,2)=3,IF(AND(Deník!$R187&gt;=0,Deník!$R187&lt;=1),"BE",Deník!$R187),"")</f>
        <v/>
      </c>
      <c r="AO187" s="13" t="str">
        <f>IF(WEEKDAY(Deník!$C187,2)=4,IF(AND(Deník!$R187&gt;=0,Deník!$R187&lt;=1),"BE",Deník!$R187),"")</f>
        <v/>
      </c>
      <c r="AP187" s="60" t="str">
        <f>IF(WEEKDAY(Deník!$C187,2)=5,IF(AND(Deník!$R187&gt;=0,Deník!$R187&lt;=1),"BE",Deník!$R187),"")</f>
        <v/>
      </c>
      <c r="AQ187" s="99"/>
      <c r="AR187" s="100">
        <f>Deník!D187</f>
        <v>0</v>
      </c>
      <c r="AS187" s="63" t="str">
        <f>IF(Deník!$D187&lt;&gt;"",IF(AND(Deník!$D187&gt;=AS$2,Deník!$D187&lt;=AS$3),IF(AND(Deník!$R187&gt;=0,Deník!$R187&lt;=1),"BE",Deník!$R187),""),"")</f>
        <v/>
      </c>
      <c r="AT187" s="63" t="str">
        <f>IF(Deník!$D187&lt;&gt;"",IF(AND(Deník!$D187&gt;=AT$2,Deník!$D187&lt;=AT$3),IF(AND(Deník!$R187&gt;=0,Deník!$R187&lt;=1),"BE",Deník!$R187),""),"")</f>
        <v/>
      </c>
      <c r="AU187" s="63" t="str">
        <f>IF(Deník!$D187&lt;&gt;"",IF(AND(Deník!$D187&gt;=AU$2,Deník!$D187&lt;=AU$3),IF(AND(Deník!$R187&gt;=0,Deník!$R187&lt;=1),"BE",Deník!$R187),""),"")</f>
        <v/>
      </c>
      <c r="AV187" s="63" t="str">
        <f>IF(Deník!$D187&lt;&gt;"",IF(AND(Deník!$D187&gt;=AV$2,Deník!$D187&lt;=AV$3),IF(AND(Deník!$R187&gt;=0,Deník!$R187&lt;=1),"BE",Deník!$R187),""),"")</f>
        <v/>
      </c>
      <c r="AW187" s="63" t="str">
        <f>IF(Deník!$D187&lt;&gt;"",IF(AND(Deník!$D187&gt;=AW$2,Deník!$D187&lt;=AW$3),IF(AND(Deník!$R187&gt;=0,Deník!$R187&lt;=1),"BE",Deník!$R187),""),"")</f>
        <v/>
      </c>
      <c r="AX187" s="63" t="str">
        <f>IF(Deník!$D187&lt;&gt;"",IF(AND(Deník!$D187&gt;=AX$2,Deník!$D187&lt;=AX$3),IF(AND(Deník!$R187&gt;=0,Deník!$R187&lt;=1),"BE",Deník!$R187),""),"")</f>
        <v/>
      </c>
      <c r="AY187" s="63" t="str">
        <f>IF(Deník!$D187&lt;&gt;"",IF(AND(Deník!$D187&gt;=AY$2,Deník!$D187&lt;=AY$3),IF(AND(Deník!$R187&gt;=0,Deník!$R187&lt;=1),"BE",Deník!$R187),""),"")</f>
        <v/>
      </c>
      <c r="AZ187" s="63" t="str">
        <f>IF(Deník!$D187&lt;&gt;"",IF(AND(Deník!$D187&gt;=AZ$2,Deník!$D187&lt;=AZ$3),IF(AND(Deník!$R187&gt;=0,Deník!$R187&lt;=1),"BE",Deník!$R187),""),"")</f>
        <v/>
      </c>
      <c r="BA187" s="63" t="str">
        <f>IF(Deník!$D187&lt;&gt;"",IF(AND(Deník!$D187&gt;=BA$2,Deník!$D187&lt;=BA$3),IF(AND(Deník!$R187&gt;=0,Deník!$R187&lt;=1),"BE",Deník!$R187),""),"")</f>
        <v/>
      </c>
      <c r="BB187" s="63" t="str">
        <f>IF(Deník!$D187&lt;&gt;"",IF(AND(Deník!$D187&gt;=BB$2,Deník!$D187&lt;=BB$3),IF(AND(Deník!$R187&gt;=0,Deník!$R187&lt;=1),"BE",Deník!$R187),""),"")</f>
        <v/>
      </c>
      <c r="BC187" s="71" t="str">
        <f>IF(Deník!$D187&lt;&gt;"",IF(AND(Deník!$D187&gt;=BC$2,Deník!$D187&lt;=BC$3),IF(AND(Deník!$R187&gt;=0,Deník!$R187&lt;=1),"BE",Deník!$R187),""),"")</f>
        <v/>
      </c>
      <c r="BD187" s="20" t="str">
        <f>IF(Deník!$J188="S",(Deník!$M188-Deník!$K188),IF(Deník!$J188="L",(Deník!$K188-Deník!$M188),""))</f>
        <v/>
      </c>
      <c r="BE187" s="20" t="str">
        <f>IF(Deník!$J188="S",(Deník!$K188-Deník!$O188),IF(Deník!$J188="L",(Deník!$O188-Deník!$K188),""))</f>
        <v/>
      </c>
      <c r="BF187" s="20" t="str">
        <f>IF(Deník!$J188="S",(Deník!$K188-Deník!$L188),IF(Deník!$J188="L",(Deník!$L188-Deník!$K188),""))</f>
        <v/>
      </c>
      <c r="BG187" s="20" t="str">
        <f>IF(Deník!$J188="S",(Deník!$K188-Deník!$S188),IF(Deník!$J188="L",(Deník!$S188-Deník!$K188),""))</f>
        <v/>
      </c>
      <c r="BH187" s="20" t="str">
        <f>IF(Deník!$J188="S",(Deník!$K188-Deník!$U188),IF(Deník!$J188="L",(Deník!$U188-Deník!$K188),""))</f>
        <v/>
      </c>
      <c r="BI187" s="20" t="str">
        <f>IF(Deník!$R187&gt;1,Deník!$R187,"")</f>
        <v/>
      </c>
      <c r="BJ187" s="20" t="str">
        <f>IF(Deník!$R187&lt;0,Deník!$R187,"")</f>
        <v/>
      </c>
      <c r="BK187" s="17"/>
      <c r="BM187" s="233" t="str">
        <f>IF(Deník!$R187&lt;&gt;"",IF(Deník!$Y187=Statistika!$F$78,IF(AND(Deník!$R187&gt;=0,Deník!$R187&lt;=1),"BE",Deník!$R187),""),"")</f>
        <v/>
      </c>
      <c r="BN187" s="233" t="str">
        <f>IF(Deník!$R187&lt;&gt;"",IF(Deník!$Y187=Statistika!$F$79,IF(AND(Deník!$R187&gt;=0,Deník!$R187&lt;=1),"BE",Deník!$R187),""),"")</f>
        <v/>
      </c>
      <c r="BO187" s="233" t="str">
        <f>IF(Deník!$R187&lt;&gt;"",IF(Deník!$Y187=Statistika!$F$80,IF(AND(Deník!$R187&gt;=0,Deník!$R187&lt;=1),"BE",Deník!$R187),""),"")</f>
        <v/>
      </c>
      <c r="BP187" s="233" t="str">
        <f>IF(Deník!$R187&lt;&gt;"",IF(Deník!$Y187=Statistika!$F$81,IF(AND(Deník!$R187&gt;=0,Deník!$R187&lt;=1),"BE",Deník!$R187),""),"")</f>
        <v/>
      </c>
      <c r="BQ187" s="233" t="str">
        <f>IF(Deník!$R187&lt;&gt;"",IF(Deník!$Y187=Statistika!$F$82,IF(AND(Deník!$R187&gt;=0,Deník!$R187&lt;=1),"BE",Deník!$R187),""),"")</f>
        <v/>
      </c>
      <c r="BR187" s="233" t="str">
        <f>IF(Deník!$R187&lt;&gt;"",IF(Deník!$Y187=Statistika!$F$83,IF(AND(Deník!$R187&gt;=0,Deník!$R187&lt;=1),"BE",Deník!$R187),""),"")</f>
        <v/>
      </c>
      <c r="BS187" s="233" t="str">
        <f>IF(Deník!$R187&lt;&gt;"",IF(Deník!$Y187=Statistika!$F$84,IF(AND(Deník!$R187&gt;=0,Deník!$R187&lt;=1),"BE",Deník!$R187),""),"")</f>
        <v/>
      </c>
      <c r="BT187" s="233" t="str">
        <f>IF(Deník!$R187&lt;&gt;"",IF(Deník!$Y187=Statistika!$F$85,IF(AND(Deník!$R187&gt;=0,Deník!$R187&lt;=1),"BE",Deník!$R187),""),"")</f>
        <v/>
      </c>
      <c r="BU187" s="233" t="str">
        <f>IF(Deník!$R187&lt;&gt;"",IF(Deník!$Y187=Statistika!$F$86,IF(AND(Deník!$R187&gt;=0,Deník!$R187&lt;=1),"BE",Deník!$R187),""),"")</f>
        <v/>
      </c>
      <c r="BV187" s="233" t="str">
        <f>IF(Deník!$R187&lt;&gt;"",IF(Deník!$Y187=Statistika!$F$87,IF(AND(Deník!$R187&gt;=0,Deník!$R187&lt;=1),"BE",Deník!$R187),""),"")</f>
        <v/>
      </c>
      <c r="BW187" s="233" t="str">
        <f>IF(Deník!$R187&lt;&gt;"",IF(Deník!$Y187=Statistika!$F$88,IF(AND(Deník!$R187&gt;=0,Deník!$R187&lt;=1),"BE",Deník!$R187),""),"")</f>
        <v/>
      </c>
      <c r="BX187" s="233" t="str">
        <f>IF(Deník!$R187&lt;&gt;"",IF(Deník!$Y187=Statistika!$F$89,IF(AND(Deník!$R187&gt;=0,Deník!$R187&lt;=1),"BE",Deník!$R187),""),"")</f>
        <v/>
      </c>
      <c r="BY187" s="233" t="str">
        <f>IF(Deník!$R187&lt;&gt;"",IF(Deník!$Y187=Statistika!$F$90,IF(AND(Deník!$R187&gt;=0,Deník!$R187&lt;=1),"BE",Deník!$R187),""),"")</f>
        <v/>
      </c>
      <c r="BZ187" s="233" t="str">
        <f>IF(Deník!$R187&lt;&gt;"",IF(Deník!$Y187=Statistika!$F$91,IF(AND(Deník!$R187&gt;=0,Deník!$R187&lt;=1),"BE",Deník!$R187),""),"")</f>
        <v/>
      </c>
      <c r="CA187" s="233"/>
      <c r="CB187" s="233" t="str">
        <f>IF(Deník!$R187&lt;&gt;"",IF(Deník!$AB187="SL",IF(AND(Deník!$R187&gt;=0,Deník!$R187&lt;=1),"BE",Deník!$R187),""),"")</f>
        <v/>
      </c>
      <c r="CC187" s="233" t="str">
        <f>IF(Deník!$R187&lt;&gt;"",IF(Deník!$AB187="BE10",IF(AND(Deník!$R187&gt;=0,Deník!$R187&lt;=1),"BE",Deník!$R187),""),"")</f>
        <v/>
      </c>
      <c r="CD187" s="233" t="str">
        <f>IF(Deník!$R187&lt;&gt;"",IF(Deník!$AB187="BE15",IF(AND(Deník!$R187&gt;=0,Deník!$R187&lt;=1),"BE",Deník!$R187),""),"")</f>
        <v/>
      </c>
      <c r="CE187" s="233" t="str">
        <f>IF(Deník!$R187&lt;&gt;"",IF(Deník!$AB187="BE20",IF(AND(Deník!$R187&gt;=0,Deník!$R187&lt;=1),"BE",Deník!$R187),""),"")</f>
        <v/>
      </c>
      <c r="CF187" s="233" t="str">
        <f>IF(Deník!$R187&lt;&gt;"",IF(Deník!$AB187="TP1",IF(AND(Deník!$R187&gt;=0,Deník!$R187&lt;=1),"BE",Deník!$R187),""),"")</f>
        <v/>
      </c>
      <c r="CG187" s="233" t="str">
        <f>IF(Deník!$R187&lt;&gt;"",IF(Deník!$AB187="TP2",IF(AND(Deník!$R187&gt;=0,Deník!$R187&lt;=1),"BE",Deník!$R187),""),"")</f>
        <v/>
      </c>
      <c r="CH187" s="233" t="str">
        <f>IF(Deník!$R187&lt;&gt;"",IF(Deník!$AB187="TP3",IF(AND(Deník!$R187&gt;=0,Deník!$R187&lt;=1),"BE",Deník!$R187),""),"")</f>
        <v/>
      </c>
      <c r="CI187" s="233" t="str">
        <f>IF(Deník!$R187&lt;&gt;"",IF(Deník!$AB187="Trailing SL",IF(AND(Deník!$R187&gt;=0,Deník!$R187&lt;=1),"BE",Deník!$R187),""),"")</f>
        <v/>
      </c>
      <c r="CJ187" s="233" t="str">
        <f>IF(Deník!$R187&lt;&gt;"",IF(Deník!$AB187="Manual",IF(AND(Deník!$R187&gt;=0,Deník!$R187&lt;=1),"BE",Deník!$R187),""),"")</f>
        <v/>
      </c>
      <c r="CK187" s="233"/>
      <c r="CL187" s="233" t="str">
        <f>IF(Deník!$R187&lt;0,IF(Deník!$AC187=Statistika!$F$117,Deník!$R187,""),"")</f>
        <v/>
      </c>
      <c r="CM187" s="233" t="str">
        <f>IF(Deník!$R187&lt;0,IF(Deník!$AC187=Statistika!$F$118,Deník!$R187,""),"")</f>
        <v/>
      </c>
      <c r="CN187" s="233" t="str">
        <f>IF(Deník!$R187&lt;0,IF(Deník!$AC187=Statistika!$F$119,Deník!$R187,""),"")</f>
        <v/>
      </c>
      <c r="CO187" s="233" t="str">
        <f>IF(Deník!$R187&lt;0,IF(Deník!$AC187=Statistika!$F$120,Deník!$R187,""),"")</f>
        <v/>
      </c>
      <c r="CP187" s="233" t="str">
        <f>IF(Deník!$R187&lt;0,IF(Deník!$AC187=Statistika!$F$121,Deník!$R187,""),"")</f>
        <v/>
      </c>
      <c r="CQ187" s="233" t="str">
        <f>IF(Deník!$R187&lt;0,IF(Deník!$AC187=Statistika!$F$122,Deník!$R187,""),"")</f>
        <v/>
      </c>
      <c r="CR187" s="233" t="str">
        <f>IF(Deník!$R187&lt;0,IF(Deník!$AC187=Statistika!$F$123,Deník!$R187,""),"")</f>
        <v/>
      </c>
      <c r="CS187" s="233" t="str">
        <f>IF(Deník!$R187&lt;0,IF(Deník!$AC187=Statistika!$F$124,Deník!$R187,""),"")</f>
        <v/>
      </c>
      <c r="CT187" s="233" t="str">
        <f>IF(Deník!$R187&lt;0,IF(Deník!$AC187=Statistika!$F$125,Deník!$R187,""),"")</f>
        <v/>
      </c>
      <c r="CU187" s="233"/>
      <c r="CV187" s="233" t="str">
        <f>IF(Deník!$R187&lt;0,IF(Deník!$AD187=$CV$2,Deník!$R187,""),"")</f>
        <v/>
      </c>
      <c r="CW187" s="233" t="str">
        <f>IF(Deník!$R187&lt;0,IF(Deník!$AD187=$CW$2,Deník!$R187,""),"")</f>
        <v/>
      </c>
      <c r="CX187" s="233" t="str">
        <f>IF(Deník!$R187&lt;0,IF(Deník!$AD187=$CX$2,Deník!$R187,""),"")</f>
        <v/>
      </c>
      <c r="CY187" s="233" t="str">
        <f>IF(Deník!$R187&lt;0,IF(Deník!$AD187=$CY$2,Deník!$R187,""),"")</f>
        <v/>
      </c>
      <c r="CZ187" s="233" t="str">
        <f>IF(Deník!$R187&lt;0,IF(Deník!$AD187=$CZ$2,Deník!$R187,""),"")</f>
        <v/>
      </c>
      <c r="DL187" s="221">
        <f t="shared" si="10"/>
        <v>93847.029999999984</v>
      </c>
      <c r="DM187" s="220">
        <f t="shared" si="9"/>
        <v>-6.1529700000000132E-2</v>
      </c>
      <c r="DO187" s="50">
        <f>Deník!W188</f>
        <v>0</v>
      </c>
      <c r="DP187" s="102" t="str">
        <f>IF(AND(Deník!W188&gt;0),1,"")</f>
        <v/>
      </c>
      <c r="DQ187" s="102">
        <f>IF(AND(Deník!W188&lt;=0),1,"")</f>
        <v>1</v>
      </c>
      <c r="DR187" s="227"/>
      <c r="DS187" s="228"/>
      <c r="DT187" s="85"/>
      <c r="DU187" s="54">
        <f>IF(MONTH(Deník!$C187)=DU$2,Deník!$W187,"")</f>
        <v>0</v>
      </c>
      <c r="DV187" s="222" t="str">
        <f>IF(MONTH(Deník!$C187)=DV$2,Deník!$W187,"")</f>
        <v/>
      </c>
      <c r="DW187" s="222" t="str">
        <f>IF(MONTH(Deník!$C187)=DW$2,Deník!$W187,"")</f>
        <v/>
      </c>
      <c r="DX187" s="222" t="str">
        <f>IF(MONTH(Deník!$C187)=DX$2,Deník!$W187,"")</f>
        <v/>
      </c>
      <c r="DY187" s="222" t="str">
        <f>IF(MONTH(Deník!$C187)=DY$2,Deník!$W187,"")</f>
        <v/>
      </c>
      <c r="DZ187" s="222" t="str">
        <f>IF(MONTH(Deník!$C187)=DZ$2,Deník!$W187,"")</f>
        <v/>
      </c>
      <c r="EA187" s="222" t="str">
        <f>IF(MONTH(Deník!$C187)=EA$2,Deník!$W187,"")</f>
        <v/>
      </c>
      <c r="EB187" s="222" t="str">
        <f>IF(MONTH(Deník!$C187)=EB$2,Deník!$W187,"")</f>
        <v/>
      </c>
      <c r="EC187" s="222" t="str">
        <f>IF(MONTH(Deník!$C187)=EC$2,Deník!$W187,"")</f>
        <v/>
      </c>
      <c r="ED187" s="222" t="str">
        <f>IF(MONTH(Deník!$C187)=ED$2,Deník!$W187,"")</f>
        <v/>
      </c>
      <c r="EE187" s="222" t="str">
        <f>IF(MONTH(Deník!$C187)=EE$2,Deník!$W187,"")</f>
        <v/>
      </c>
      <c r="EF187" s="222" t="str">
        <f>IF(MONTH(Deník!$C187)=EF$2,Deník!$W187,"")</f>
        <v/>
      </c>
      <c r="EI187" s="600" t="str">
        <f>IF(Deník!$W187&lt;&gt;"",IF(Deník!$B187=Statistika!$F$63,Deník!$W187,""),"")</f>
        <v/>
      </c>
      <c r="EJ187" s="13" t="str">
        <f>IF(Deník!$W187&lt;&gt;"",IF(Deník!$B187=Statistika!$F$64,Deník!$W187,""),"")</f>
        <v/>
      </c>
      <c r="EK187" s="13" t="str">
        <f>IF(Deník!$W187&lt;&gt;"",IF(Deník!$B187=Statistika!$F$65,Deník!$W187,""),"")</f>
        <v/>
      </c>
      <c r="EL187" s="13" t="str">
        <f>IF(Deník!$W187&lt;&gt;"",IF(Deník!$B187=Statistika!$F$66,Deník!$W187,""),"")</f>
        <v/>
      </c>
      <c r="EM187" s="13" t="str">
        <f>IF(Deník!$W187&lt;&gt;"",IF(Deník!$B187=Statistika!$F$67,Deník!$W187,""),"")</f>
        <v/>
      </c>
      <c r="EN187" s="13" t="str">
        <f>IF(Deník!$W187&lt;&gt;"",IF(Deník!$B187=Statistika!$F$68,Deník!$W187,""),"")</f>
        <v/>
      </c>
      <c r="EO187" s="13" t="str">
        <f>IF(Deník!$W187&lt;&gt;"",IF(Deník!$B187=Statistika!$F$69,Deník!$W187,""),"")</f>
        <v/>
      </c>
      <c r="EP187" s="601" t="str">
        <f>IF(Deník!$W187&lt;&gt;"",IF(Deník!$B187=Statistika!$F$70,Deník!$W187,""),"")</f>
        <v/>
      </c>
      <c r="EQ187" s="90"/>
      <c r="ER187" s="63" t="str">
        <f>IF(Deník!$W187&lt;&gt;"",IF(Deník!$J187="L",Deník!$W187,""),"")</f>
        <v/>
      </c>
      <c r="ES187" s="13" t="str">
        <f>IF(Deník!$W187&lt;&gt;"",IF(Deník!$J187="S",Deník!$W187,""),"")</f>
        <v/>
      </c>
      <c r="ET187" s="95"/>
      <c r="EU187" s="88"/>
      <c r="EV187" s="63" t="str">
        <f>IF(WEEKDAY(Deník!$C187,2)=1,Deník!$W187,"")</f>
        <v/>
      </c>
      <c r="EW187" s="13" t="str">
        <f>IF(WEEKDAY(Deník!$C187,2)=2,Deník!$W187,"")</f>
        <v/>
      </c>
      <c r="EX187" s="13" t="str">
        <f>IF(WEEKDAY(Deník!$C187,2)=3,Deník!$W187,"")</f>
        <v/>
      </c>
      <c r="EY187" s="13" t="str">
        <f>IF(WEEKDAY(Deník!$C187,2)=4,Deník!$W187,"")</f>
        <v/>
      </c>
      <c r="EZ187" s="60" t="str">
        <f>IF(WEEKDAY(Deník!$C187,2)=5,Deník!$W187,"")</f>
        <v/>
      </c>
      <c r="FA187" s="99"/>
      <c r="FB187" s="100">
        <f>Deník!D187</f>
        <v>0</v>
      </c>
      <c r="FC187" s="63">
        <f>IF($FB187&lt;&gt;"",IF(AND($FB187&gt;=FC$2,$FB187&lt;=FC$3),Deník!$W187,""))</f>
        <v>0</v>
      </c>
      <c r="FD187" s="63" t="str">
        <f>IF($FB187&lt;&gt;"",IF(AND($FB187&gt;=FD$2,$FB187&lt;=FD$3),Deník!$W187,""))</f>
        <v/>
      </c>
      <c r="FE187" s="63" t="str">
        <f>IF($FB187&lt;&gt;"",IF(AND($FB187&gt;=FE$2,$FB187&lt;=FE$3),Deník!$W187,""))</f>
        <v/>
      </c>
      <c r="FF187" s="63" t="str">
        <f>IF($FB187&lt;&gt;"",IF(AND($FB187&gt;=FF$2,$FB187&lt;=FF$3),Deník!$W187,""))</f>
        <v/>
      </c>
      <c r="FG187" s="63" t="str">
        <f>IF($FB187&lt;&gt;"",IF(AND($FB187&gt;=FG$2,$FB187&lt;=FG$3),Deník!$W187,""))</f>
        <v/>
      </c>
      <c r="FH187" s="63" t="str">
        <f>IF($FB187&lt;&gt;"",IF(AND($FB187&gt;=FH$2,$FB187&lt;=FH$3),Deník!$W187,""))</f>
        <v/>
      </c>
      <c r="FI187" s="63" t="str">
        <f>IF($FB187&lt;&gt;"",IF(AND($FB187&gt;=FI$2,$FB187&lt;=FI$3),Deník!$W187,""))</f>
        <v/>
      </c>
      <c r="FJ187" s="63" t="str">
        <f>IF($FB187&lt;&gt;"",IF(AND($FB187&gt;=FJ$2,$FB187&lt;=FJ$3),Deník!$W187,""))</f>
        <v/>
      </c>
      <c r="FK187" s="63" t="str">
        <f>IF($FB187&lt;&gt;"",IF(AND($FB187&gt;=FK$2,$FB187&lt;=FK$3),Deník!$W187,""))</f>
        <v/>
      </c>
      <c r="FL187" s="63" t="str">
        <f>IF($FB187&lt;&gt;"",IF(AND($FB187&gt;=FL$2,$FB187&lt;=FL$3),Deník!$W187,""))</f>
        <v/>
      </c>
      <c r="FM187" s="63" t="str">
        <f>IF($FB187&lt;&gt;"",IF(AND($FB187&gt;=FM$2,$FB187&lt;=FM$3),Deník!$W187,""))</f>
        <v/>
      </c>
      <c r="FN187" s="13"/>
      <c r="FO187" s="20" t="str">
        <f>IF(Deník!$W187&gt;1,Deník!$W187,"")</f>
        <v/>
      </c>
      <c r="FP187" s="20" t="str">
        <f>IF(Deník!$W187&lt;0,Deník!$W187,"")</f>
        <v/>
      </c>
      <c r="FQ187" s="17"/>
      <c r="FS187" s="233"/>
      <c r="FT187" s="233" t="str">
        <f>IF(Deník!$W187&lt;&gt;"",IF(Deník!$Y187=Statistika!$F$78,Deník!$W187,""),"")</f>
        <v/>
      </c>
      <c r="FU187" s="233" t="str">
        <f>IF(Deník!$W187&lt;&gt;"",IF(Deník!$Y187=Statistika!$F$79,Deník!$W187,""),"")</f>
        <v/>
      </c>
      <c r="FV187" s="233" t="str">
        <f>IF(Deník!$W187&lt;&gt;"",IF(Deník!$Y187=Statistika!$F$80,Deník!$W187,""),"")</f>
        <v/>
      </c>
      <c r="FW187" s="233" t="str">
        <f>IF(Deník!$W187&lt;&gt;"",IF(Deník!$Y187=Statistika!$F$81,Deník!$W187,""),"")</f>
        <v/>
      </c>
      <c r="FX187" s="233" t="str">
        <f>IF(Deník!$W187&lt;&gt;"",IF(Deník!$Y187=Statistika!$F$82,Deník!$W187,""),"")</f>
        <v/>
      </c>
      <c r="FY187" s="233" t="str">
        <f>IF(Deník!$W187&lt;&gt;"",IF(Deník!$Y187=Statistika!$F$83,Deník!$W187,""),"")</f>
        <v/>
      </c>
      <c r="FZ187" s="233" t="str">
        <f>IF(Deník!$W187&lt;&gt;"",IF(Deník!$Y187=Statistika!$F$84,Deník!$W187,""),"")</f>
        <v/>
      </c>
      <c r="GA187" s="233" t="str">
        <f>IF(Deník!$W187&lt;&gt;"",IF(Deník!$Y187=Statistika!$F$85,Deník!$W187,""),"")</f>
        <v/>
      </c>
      <c r="GB187" s="233" t="str">
        <f>IF(Deník!$W187&lt;&gt;"",IF(Deník!$Y187=Statistika!$F$86,Deník!$W187,""),"")</f>
        <v/>
      </c>
      <c r="GC187" s="233" t="str">
        <f>IF(Deník!$W187&lt;&gt;"",IF(Deník!$Y187=Statistika!$F$87,Deník!$W187,""),"")</f>
        <v/>
      </c>
      <c r="GD187" s="233" t="str">
        <f>IF(Deník!$W187&lt;&gt;"",IF(Deník!$Y187=Statistika!$F$88,Deník!$W187,""),"")</f>
        <v/>
      </c>
      <c r="GE187" s="233" t="str">
        <f>IF(Deník!$W187&lt;&gt;"",IF(Deník!$Y187=Statistika!$F$89,Deník!$W187,""),"")</f>
        <v/>
      </c>
      <c r="GF187" s="233" t="str">
        <f>IF(Deník!$W187&lt;&gt;"",IF(Deník!$Y187=Statistika!$F$90,Deník!$W187,""),"")</f>
        <v/>
      </c>
      <c r="GG187" s="233" t="str">
        <f>IF(Deník!$W187&lt;&gt;"",IF(Deník!$Y187=Statistika!$F$91,Deník!$W187,""),"")</f>
        <v/>
      </c>
      <c r="GH187" s="233"/>
      <c r="GI187" s="233" t="str">
        <f>IF(Deník!$W187&lt;&gt;"",IF(Deník!$AB187=Statistika!$L$100,Deník!$W187,""),"")</f>
        <v/>
      </c>
      <c r="GJ187" s="233" t="str">
        <f>IF(Deník!$W187&lt;&gt;"",IF(Deník!$AB187=Statistika!$L$101,Deník!$W187,""),"")</f>
        <v/>
      </c>
      <c r="GK187" s="233" t="str">
        <f>IF(Deník!$W187&lt;&gt;"",IF(Deník!$AB187=Statistika!$L$102,Deník!$W187,""),"")</f>
        <v/>
      </c>
      <c r="GL187" s="233" t="str">
        <f>IF(Deník!$W187&lt;&gt;"",IF(Deník!$AB187=Statistika!$L$103,Deník!$W187,""),"")</f>
        <v/>
      </c>
      <c r="GM187" s="233" t="str">
        <f>IF(Deník!$W187&lt;&gt;"",IF(Deník!$AB187=Statistika!$L$104,Deník!$W187,""),"")</f>
        <v/>
      </c>
      <c r="GN187" s="233" t="str">
        <f>IF(Deník!$W187&lt;&gt;"",IF(Deník!$AB187=Statistika!$L$105,Deník!$W187,""),"")</f>
        <v/>
      </c>
      <c r="GO187" s="233" t="str">
        <f>IF(Deník!$W187&lt;&gt;"",IF(Deník!$AB187=Statistika!$L$106,Deník!$W187,""),"")</f>
        <v/>
      </c>
      <c r="GP187" s="233" t="str">
        <f>IF(Deník!$W187&lt;&gt;"",IF(Deník!$AB187=Statistika!$L$107,Deník!$W187,""),"")</f>
        <v/>
      </c>
      <c r="GQ187" s="233" t="str">
        <f>IF(Deník!$W187&lt;&gt;"",IF(Deník!$AB187=Statistika!$L$108,Deník!$W187,""),"")</f>
        <v/>
      </c>
      <c r="GS187" s="233" t="str">
        <f>IF(Deník!$W187&lt;0,IF(Deník!$AC187=Statistika!$F$117,Deník!$W187,""),"")</f>
        <v/>
      </c>
      <c r="GT187" s="233" t="str">
        <f>IF(Deník!$W187&lt;0,IF(Deník!$AC187=Statistika!$F$118,Deník!$W187,""),"")</f>
        <v/>
      </c>
      <c r="GU187" s="233" t="str">
        <f>IF(Deník!$W187&lt;0,IF(Deník!$AC187=Statistika!$F$119,Deník!$W187,""),"")</f>
        <v/>
      </c>
      <c r="GV187" s="233" t="str">
        <f>IF(Deník!$W187&lt;0,IF(Deník!$AC187=Statistika!$F$120,Deník!$W187,""),"")</f>
        <v/>
      </c>
      <c r="GW187" s="233" t="str">
        <f>IF(Deník!$W187&lt;0,IF(Deník!$AC187=Statistika!$F$121,Deník!$W187,""),"")</f>
        <v/>
      </c>
      <c r="GX187" s="233" t="str">
        <f>IF(Deník!$W187&lt;0,IF(Deník!$AC187=Statistika!$F$122,Deník!$W187,""),"")</f>
        <v/>
      </c>
      <c r="GY187" s="233" t="str">
        <f>IF(Deník!$W187&lt;0,IF(Deník!$AC187=Statistika!$F$123,Deník!$W187,""),"")</f>
        <v/>
      </c>
      <c r="GZ187" s="233" t="str">
        <f>IF(Deník!$W187&lt;0,IF(Deník!$AC187=Statistika!$F$124,Deník!$W187,""),"")</f>
        <v/>
      </c>
      <c r="HA187" s="233" t="str">
        <f>IF(Deník!$W187&lt;0,IF(Deník!$AC187=Statistika!$F$125,Deník!$W187,""),"")</f>
        <v/>
      </c>
      <c r="HC187" s="233" t="str">
        <f>IF(Deník!$W187&lt;0,IF(Deník!$AD187=Statistika!$F$133,Deník!$W187,""),"")</f>
        <v/>
      </c>
      <c r="HD187" s="233" t="str">
        <f>IF(Deník!$W187&lt;0,IF(Deník!$AD187=Statistika!$F$134,Deník!$W187,""),"")</f>
        <v/>
      </c>
      <c r="HE187" s="233" t="str">
        <f>IF(Deník!$W187&lt;0,IF(Deník!$AD187=Statistika!$F$135,Deník!$W187,""),"")</f>
        <v/>
      </c>
      <c r="HF187" s="233" t="str">
        <f>IF(Deník!$W187&lt;0,IF(Deník!$AD187=Statistika!$F$136,Deník!$W187,""),"")</f>
        <v/>
      </c>
      <c r="HG187" s="233" t="str">
        <f>IF(Deník!$W187&lt;0,IF(Deník!$AD187=Statistika!$F$137,Deník!$W187,""),"")</f>
        <v/>
      </c>
      <c r="ID187" s="8">
        <f>Tabulka4[[#This Row],[Sloupec3]]</f>
        <v>0</v>
      </c>
      <c r="IE187" s="17" t="str">
        <f>IF(AND([1]Deník!$C187&gt;='[1]Měsíční shrnutí'!$D$1,[1]Deník!$C187&lt;='[1]Měsíční shrnutí'!$F$1),[1]Deník!$X187,"")</f>
        <v/>
      </c>
    </row>
    <row r="188" spans="1:239">
      <c r="A188" s="8">
        <f>Deník!C189</f>
        <v>0</v>
      </c>
      <c r="B188" s="50" t="str">
        <f>Deník!R189</f>
        <v/>
      </c>
      <c r="C188" s="102" t="str">
        <f>IF(AND(Deník!R189&gt;1,Deník!R189&lt;&gt;""),1,"")</f>
        <v/>
      </c>
      <c r="D188" s="102" t="str">
        <f>IF(AND(Deník!R189&lt;=0,Deník!R189&lt;&gt;""),1,"")</f>
        <v/>
      </c>
      <c r="E188" s="103" t="str">
        <f>IF(AND(Deník!R189&gt;=0,Deník!R189&lt;=1),1,"")</f>
        <v/>
      </c>
      <c r="F188" s="79" t="str">
        <f>IF(Deník!R189&lt;&gt;"",Deník!R189+F187,"")</f>
        <v/>
      </c>
      <c r="G188" s="85"/>
      <c r="H188" s="54" t="str">
        <f>IF(MONTH(Deník!$C188)=H$2,IF(AND(Deník!$R188&gt;=0,Deník!$R188&lt;=1),"BE",Deník!$R188),"")</f>
        <v/>
      </c>
      <c r="I188" s="11" t="str">
        <f>IF(MONTH(Deník!$C188)=I$2,IF(AND(Deník!$R188&gt;=0,Deník!$R188&lt;=1),"BE",Deník!$R188),"")</f>
        <v/>
      </c>
      <c r="J188" s="11" t="str">
        <f>IF(MONTH(Deník!$C188)=J$2,IF(AND(Deník!$R188&gt;=0,Deník!$R188&lt;=1),"BE",Deník!$R188),"")</f>
        <v/>
      </c>
      <c r="K188" s="11" t="str">
        <f>IF(MONTH(Deník!$C188)=K$2,IF(AND(Deník!$R188&gt;=0,Deník!$R188&lt;=1),"BE",Deník!$R188),"")</f>
        <v/>
      </c>
      <c r="L188" s="11" t="str">
        <f>IF(MONTH(Deník!$C188)=L$2,IF(AND(Deník!$R188&gt;=0,Deník!$R188&lt;=1),"BE",Deník!$R188),"")</f>
        <v/>
      </c>
      <c r="M188" s="11" t="str">
        <f>IF(MONTH(Deník!$C188)=M$2,IF(AND(Deník!$R188&gt;=0,Deník!$R188&lt;=1),"BE",Deník!$R188),"")</f>
        <v/>
      </c>
      <c r="N188" s="11" t="str">
        <f>IF(MONTH(Deník!$C188)=N$2,IF(AND(Deník!$R188&gt;=0,Deník!$R188&lt;=1),"BE",Deník!$R188),"")</f>
        <v/>
      </c>
      <c r="O188" s="11" t="str">
        <f>IF(MONTH(Deník!$C188)=O$2,IF(AND(Deník!$R188&gt;=0,Deník!$R188&lt;=1),"BE",Deník!$R188),"")</f>
        <v/>
      </c>
      <c r="P188" s="11" t="str">
        <f>IF(MONTH(Deník!$C188)=P$2,IF(AND(Deník!$R188&gt;=0,Deník!$R188&lt;=1),"BE",Deník!$R188),"")</f>
        <v/>
      </c>
      <c r="Q188" s="11" t="str">
        <f>IF(MONTH(Deník!$C188)=Q$2,IF(AND(Deník!$R188&gt;=0,Deník!$R188&lt;=1),"BE",Deník!$R188),"")</f>
        <v/>
      </c>
      <c r="R188" s="11" t="str">
        <f>IF(MONTH(Deník!$C188)=R$2,IF(AND(Deník!$R188&gt;=0,Deník!$R188&lt;=1),"BE",Deník!$R188),"")</f>
        <v/>
      </c>
      <c r="S188" s="57" t="str">
        <f>IF(MONTH(Deník!$C188)=S$2,IF(AND(Deník!$R188&gt;=0,Deník!$R188&lt;=1),"BE",Deník!$R188),"")</f>
        <v/>
      </c>
      <c r="U188" s="12"/>
      <c r="V188" s="12"/>
      <c r="X188" s="600" t="str">
        <f>IF(Deník!$R188&lt;&gt;"",IF(Deník!$B188=Statistika!$F$63,IF(AND(Deník!$R188&gt;=0,Deník!$R188&lt;=1),"BE",Deník!$R188),""),"")</f>
        <v/>
      </c>
      <c r="Y188" s="13" t="str">
        <f>IF(Deník!$R188&lt;&gt;"",IF(Deník!$B188=Statistika!$F$64,IF(AND(Deník!$R188&gt;=0,Deník!$R188&lt;=1),"BE",Deník!$R188),""),"")</f>
        <v/>
      </c>
      <c r="Z188" s="13" t="str">
        <f>IF(Deník!$R188&lt;&gt;"",IF(Deník!$B188=Statistika!$F$65,IF(AND(Deník!$R188&gt;=0,Deník!$R188&lt;=1),"BE",Deník!$R188),""),"")</f>
        <v/>
      </c>
      <c r="AA188" s="13" t="str">
        <f>IF(Deník!$R188&lt;&gt;"",IF(Deník!$B188=Statistika!$F$66,IF(AND(Deník!$R188&gt;=0,Deník!$R188&lt;=1),"BE",Deník!$R188),""),"")</f>
        <v/>
      </c>
      <c r="AB188" s="13" t="str">
        <f>IF(Deník!$R188&lt;&gt;"",IF(Deník!$B188=Statistika!$F$67,IF(AND(Deník!$R188&gt;=0,Deník!$R188&lt;=1),"BE",Deník!$R188),""),"")</f>
        <v/>
      </c>
      <c r="AC188" s="13" t="str">
        <f>IF(Deník!$R188&lt;&gt;"",IF(Deník!$B188=Statistika!$F$68,IF(AND(Deník!$R188&gt;=0,Deník!$R188&lt;=1),"BE",Deník!$R188),""),"")</f>
        <v/>
      </c>
      <c r="AD188" s="13" t="str">
        <f>IF(Deník!$R188&lt;&gt;"",IF(Deník!$B188=Statistika!$F$69,IF(AND(Deník!$R188&gt;=0,Deník!$R188&lt;=1),"BE",Deník!$R188),""),"")</f>
        <v/>
      </c>
      <c r="AE188" s="601" t="str">
        <f>IF(Deník!$R188&lt;&gt;"",IF(Deník!$B188=Statistika!$F$70,IF(AND(Deník!$R188&gt;=0,Deník!$R188&lt;=1),"BE",Deník!$R188),""),"")</f>
        <v/>
      </c>
      <c r="AF188" s="90"/>
      <c r="AG188" s="63" t="str">
        <f>IF(Deník!$R188&lt;&gt;"",IF(Deník!$J188="L",IF(AND(Deník!$R188&gt;=0,Deník!$R188&lt;=1),"BE",Deník!$R188),""),"")</f>
        <v/>
      </c>
      <c r="AH188" s="13" t="str">
        <f>IF(Deník!$R188&lt;&gt;"",IF(Deník!$J188="S",IF(AND(Deník!$R188&gt;=0,Deník!$R188&lt;=1),"BE",Deník!$R188),""),"")</f>
        <v/>
      </c>
      <c r="AI188" s="95"/>
      <c r="AJ188" s="71" t="str">
        <f>IF(Deník!N189&lt;&gt;"",Deník!N189*-1,"")</f>
        <v/>
      </c>
      <c r="AK188" s="88"/>
      <c r="AL188" s="63" t="str">
        <f>IF(WEEKDAY(Deník!$C188,2)=1,IF(AND(Deník!$R188&gt;=0,Deník!$R188&lt;=1),"BE",Deník!$R188),"")</f>
        <v/>
      </c>
      <c r="AM188" s="13" t="str">
        <f>IF(WEEKDAY(Deník!$C188,2)=2,IF(AND(Deník!$R188&gt;=0,Deník!$R188&lt;=1),"BE",Deník!$R188),"")</f>
        <v/>
      </c>
      <c r="AN188" s="13" t="str">
        <f>IF(WEEKDAY(Deník!$C188,2)=3,IF(AND(Deník!$R188&gt;=0,Deník!$R188&lt;=1),"BE",Deník!$R188),"")</f>
        <v/>
      </c>
      <c r="AO188" s="13" t="str">
        <f>IF(WEEKDAY(Deník!$C188,2)=4,IF(AND(Deník!$R188&gt;=0,Deník!$R188&lt;=1),"BE",Deník!$R188),"")</f>
        <v/>
      </c>
      <c r="AP188" s="60" t="str">
        <f>IF(WEEKDAY(Deník!$C188,2)=5,IF(AND(Deník!$R188&gt;=0,Deník!$R188&lt;=1),"BE",Deník!$R188),"")</f>
        <v/>
      </c>
      <c r="AQ188" s="99"/>
      <c r="AR188" s="100">
        <f>Deník!D188</f>
        <v>0</v>
      </c>
      <c r="AS188" s="63" t="str">
        <f>IF(Deník!$D188&lt;&gt;"",IF(AND(Deník!$D188&gt;=AS$2,Deník!$D188&lt;=AS$3),IF(AND(Deník!$R188&gt;=0,Deník!$R188&lt;=1),"BE",Deník!$R188),""),"")</f>
        <v/>
      </c>
      <c r="AT188" s="63" t="str">
        <f>IF(Deník!$D188&lt;&gt;"",IF(AND(Deník!$D188&gt;=AT$2,Deník!$D188&lt;=AT$3),IF(AND(Deník!$R188&gt;=0,Deník!$R188&lt;=1),"BE",Deník!$R188),""),"")</f>
        <v/>
      </c>
      <c r="AU188" s="63" t="str">
        <f>IF(Deník!$D188&lt;&gt;"",IF(AND(Deník!$D188&gt;=AU$2,Deník!$D188&lt;=AU$3),IF(AND(Deník!$R188&gt;=0,Deník!$R188&lt;=1),"BE",Deník!$R188),""),"")</f>
        <v/>
      </c>
      <c r="AV188" s="63" t="str">
        <f>IF(Deník!$D188&lt;&gt;"",IF(AND(Deník!$D188&gt;=AV$2,Deník!$D188&lt;=AV$3),IF(AND(Deník!$R188&gt;=0,Deník!$R188&lt;=1),"BE",Deník!$R188),""),"")</f>
        <v/>
      </c>
      <c r="AW188" s="63" t="str">
        <f>IF(Deník!$D188&lt;&gt;"",IF(AND(Deník!$D188&gt;=AW$2,Deník!$D188&lt;=AW$3),IF(AND(Deník!$R188&gt;=0,Deník!$R188&lt;=1),"BE",Deník!$R188),""),"")</f>
        <v/>
      </c>
      <c r="AX188" s="63" t="str">
        <f>IF(Deník!$D188&lt;&gt;"",IF(AND(Deník!$D188&gt;=AX$2,Deník!$D188&lt;=AX$3),IF(AND(Deník!$R188&gt;=0,Deník!$R188&lt;=1),"BE",Deník!$R188),""),"")</f>
        <v/>
      </c>
      <c r="AY188" s="63" t="str">
        <f>IF(Deník!$D188&lt;&gt;"",IF(AND(Deník!$D188&gt;=AY$2,Deník!$D188&lt;=AY$3),IF(AND(Deník!$R188&gt;=0,Deník!$R188&lt;=1),"BE",Deník!$R188),""),"")</f>
        <v/>
      </c>
      <c r="AZ188" s="63" t="str">
        <f>IF(Deník!$D188&lt;&gt;"",IF(AND(Deník!$D188&gt;=AZ$2,Deník!$D188&lt;=AZ$3),IF(AND(Deník!$R188&gt;=0,Deník!$R188&lt;=1),"BE",Deník!$R188),""),"")</f>
        <v/>
      </c>
      <c r="BA188" s="63" t="str">
        <f>IF(Deník!$D188&lt;&gt;"",IF(AND(Deník!$D188&gt;=BA$2,Deník!$D188&lt;=BA$3),IF(AND(Deník!$R188&gt;=0,Deník!$R188&lt;=1),"BE",Deník!$R188),""),"")</f>
        <v/>
      </c>
      <c r="BB188" s="63" t="str">
        <f>IF(Deník!$D188&lt;&gt;"",IF(AND(Deník!$D188&gt;=BB$2,Deník!$D188&lt;=BB$3),IF(AND(Deník!$R188&gt;=0,Deník!$R188&lt;=1),"BE",Deník!$R188),""),"")</f>
        <v/>
      </c>
      <c r="BC188" s="71" t="str">
        <f>IF(Deník!$D188&lt;&gt;"",IF(AND(Deník!$D188&gt;=BC$2,Deník!$D188&lt;=BC$3),IF(AND(Deník!$R188&gt;=0,Deník!$R188&lt;=1),"BE",Deník!$R188),""),"")</f>
        <v/>
      </c>
      <c r="BD188" s="20" t="str">
        <f>IF(Deník!$J189="S",(Deník!$M189-Deník!$K189),IF(Deník!$J189="L",(Deník!$K189-Deník!$M189),""))</f>
        <v/>
      </c>
      <c r="BE188" s="20" t="str">
        <f>IF(Deník!$J189="S",(Deník!$K189-Deník!$O189),IF(Deník!$J189="L",(Deník!$O189-Deník!$K189),""))</f>
        <v/>
      </c>
      <c r="BF188" s="20" t="str">
        <f>IF(Deník!$J189="S",(Deník!$K189-Deník!$L189),IF(Deník!$J189="L",(Deník!$L189-Deník!$K189),""))</f>
        <v/>
      </c>
      <c r="BG188" s="20" t="str">
        <f>IF(Deník!$J189="S",(Deník!$K189-Deník!$S189),IF(Deník!$J189="L",(Deník!$S189-Deník!$K189),""))</f>
        <v/>
      </c>
      <c r="BH188" s="20" t="str">
        <f>IF(Deník!$J189="S",(Deník!$K189-Deník!$U189),IF(Deník!$J189="L",(Deník!$U189-Deník!$K189),""))</f>
        <v/>
      </c>
      <c r="BI188" s="20" t="str">
        <f>IF(Deník!$R188&gt;1,Deník!$R188,"")</f>
        <v/>
      </c>
      <c r="BJ188" s="20" t="str">
        <f>IF(Deník!$R188&lt;0,Deník!$R188,"")</f>
        <v/>
      </c>
      <c r="BK188" s="17"/>
      <c r="BM188" s="233" t="str">
        <f>IF(Deník!$R188&lt;&gt;"",IF(Deník!$Y188=Statistika!$F$78,IF(AND(Deník!$R188&gt;=0,Deník!$R188&lt;=1),"BE",Deník!$R188),""),"")</f>
        <v/>
      </c>
      <c r="BN188" s="233" t="str">
        <f>IF(Deník!$R188&lt;&gt;"",IF(Deník!$Y188=Statistika!$F$79,IF(AND(Deník!$R188&gt;=0,Deník!$R188&lt;=1),"BE",Deník!$R188),""),"")</f>
        <v/>
      </c>
      <c r="BO188" s="233" t="str">
        <f>IF(Deník!$R188&lt;&gt;"",IF(Deník!$Y188=Statistika!$F$80,IF(AND(Deník!$R188&gt;=0,Deník!$R188&lt;=1),"BE",Deník!$R188),""),"")</f>
        <v/>
      </c>
      <c r="BP188" s="233" t="str">
        <f>IF(Deník!$R188&lt;&gt;"",IF(Deník!$Y188=Statistika!$F$81,IF(AND(Deník!$R188&gt;=0,Deník!$R188&lt;=1),"BE",Deník!$R188),""),"")</f>
        <v/>
      </c>
      <c r="BQ188" s="233" t="str">
        <f>IF(Deník!$R188&lt;&gt;"",IF(Deník!$Y188=Statistika!$F$82,IF(AND(Deník!$R188&gt;=0,Deník!$R188&lt;=1),"BE",Deník!$R188),""),"")</f>
        <v/>
      </c>
      <c r="BR188" s="233" t="str">
        <f>IF(Deník!$R188&lt;&gt;"",IF(Deník!$Y188=Statistika!$F$83,IF(AND(Deník!$R188&gt;=0,Deník!$R188&lt;=1),"BE",Deník!$R188),""),"")</f>
        <v/>
      </c>
      <c r="BS188" s="233" t="str">
        <f>IF(Deník!$R188&lt;&gt;"",IF(Deník!$Y188=Statistika!$F$84,IF(AND(Deník!$R188&gt;=0,Deník!$R188&lt;=1),"BE",Deník!$R188),""),"")</f>
        <v/>
      </c>
      <c r="BT188" s="233" t="str">
        <f>IF(Deník!$R188&lt;&gt;"",IF(Deník!$Y188=Statistika!$F$85,IF(AND(Deník!$R188&gt;=0,Deník!$R188&lt;=1),"BE",Deník!$R188),""),"")</f>
        <v/>
      </c>
      <c r="BU188" s="233" t="str">
        <f>IF(Deník!$R188&lt;&gt;"",IF(Deník!$Y188=Statistika!$F$86,IF(AND(Deník!$R188&gt;=0,Deník!$R188&lt;=1),"BE",Deník!$R188),""),"")</f>
        <v/>
      </c>
      <c r="BV188" s="233" t="str">
        <f>IF(Deník!$R188&lt;&gt;"",IF(Deník!$Y188=Statistika!$F$87,IF(AND(Deník!$R188&gt;=0,Deník!$R188&lt;=1),"BE",Deník!$R188),""),"")</f>
        <v/>
      </c>
      <c r="BW188" s="233" t="str">
        <f>IF(Deník!$R188&lt;&gt;"",IF(Deník!$Y188=Statistika!$F$88,IF(AND(Deník!$R188&gt;=0,Deník!$R188&lt;=1),"BE",Deník!$R188),""),"")</f>
        <v/>
      </c>
      <c r="BX188" s="233" t="str">
        <f>IF(Deník!$R188&lt;&gt;"",IF(Deník!$Y188=Statistika!$F$89,IF(AND(Deník!$R188&gt;=0,Deník!$R188&lt;=1),"BE",Deník!$R188),""),"")</f>
        <v/>
      </c>
      <c r="BY188" s="233" t="str">
        <f>IF(Deník!$R188&lt;&gt;"",IF(Deník!$Y188=Statistika!$F$90,IF(AND(Deník!$R188&gt;=0,Deník!$R188&lt;=1),"BE",Deník!$R188),""),"")</f>
        <v/>
      </c>
      <c r="BZ188" s="233" t="str">
        <f>IF(Deník!$R188&lt;&gt;"",IF(Deník!$Y188=Statistika!$F$91,IF(AND(Deník!$R188&gt;=0,Deník!$R188&lt;=1),"BE",Deník!$R188),""),"")</f>
        <v/>
      </c>
      <c r="CA188" s="233"/>
      <c r="CB188" s="233" t="str">
        <f>IF(Deník!$R188&lt;&gt;"",IF(Deník!$AB188="SL",IF(AND(Deník!$R188&gt;=0,Deník!$R188&lt;=1),"BE",Deník!$R188),""),"")</f>
        <v/>
      </c>
      <c r="CC188" s="233" t="str">
        <f>IF(Deník!$R188&lt;&gt;"",IF(Deník!$AB188="BE10",IF(AND(Deník!$R188&gt;=0,Deník!$R188&lt;=1),"BE",Deník!$R188),""),"")</f>
        <v/>
      </c>
      <c r="CD188" s="233" t="str">
        <f>IF(Deník!$R188&lt;&gt;"",IF(Deník!$AB188="BE15",IF(AND(Deník!$R188&gt;=0,Deník!$R188&lt;=1),"BE",Deník!$R188),""),"")</f>
        <v/>
      </c>
      <c r="CE188" s="233" t="str">
        <f>IF(Deník!$R188&lt;&gt;"",IF(Deník!$AB188="BE20",IF(AND(Deník!$R188&gt;=0,Deník!$R188&lt;=1),"BE",Deník!$R188),""),"")</f>
        <v/>
      </c>
      <c r="CF188" s="233" t="str">
        <f>IF(Deník!$R188&lt;&gt;"",IF(Deník!$AB188="TP1",IF(AND(Deník!$R188&gt;=0,Deník!$R188&lt;=1),"BE",Deník!$R188),""),"")</f>
        <v/>
      </c>
      <c r="CG188" s="233" t="str">
        <f>IF(Deník!$R188&lt;&gt;"",IF(Deník!$AB188="TP2",IF(AND(Deník!$R188&gt;=0,Deník!$R188&lt;=1),"BE",Deník!$R188),""),"")</f>
        <v/>
      </c>
      <c r="CH188" s="233" t="str">
        <f>IF(Deník!$R188&lt;&gt;"",IF(Deník!$AB188="TP3",IF(AND(Deník!$R188&gt;=0,Deník!$R188&lt;=1),"BE",Deník!$R188),""),"")</f>
        <v/>
      </c>
      <c r="CI188" s="233" t="str">
        <f>IF(Deník!$R188&lt;&gt;"",IF(Deník!$AB188="Trailing SL",IF(AND(Deník!$R188&gt;=0,Deník!$R188&lt;=1),"BE",Deník!$R188),""),"")</f>
        <v/>
      </c>
      <c r="CJ188" s="233" t="str">
        <f>IF(Deník!$R188&lt;&gt;"",IF(Deník!$AB188="Manual",IF(AND(Deník!$R188&gt;=0,Deník!$R188&lt;=1),"BE",Deník!$R188),""),"")</f>
        <v/>
      </c>
      <c r="CK188" s="233"/>
      <c r="CL188" s="233" t="str">
        <f>IF(Deník!$R188&lt;0,IF(Deník!$AC188=Statistika!$F$117,Deník!$R188,""),"")</f>
        <v/>
      </c>
      <c r="CM188" s="233" t="str">
        <f>IF(Deník!$R188&lt;0,IF(Deník!$AC188=Statistika!$F$118,Deník!$R188,""),"")</f>
        <v/>
      </c>
      <c r="CN188" s="233" t="str">
        <f>IF(Deník!$R188&lt;0,IF(Deník!$AC188=Statistika!$F$119,Deník!$R188,""),"")</f>
        <v/>
      </c>
      <c r="CO188" s="233" t="str">
        <f>IF(Deník!$R188&lt;0,IF(Deník!$AC188=Statistika!$F$120,Deník!$R188,""),"")</f>
        <v/>
      </c>
      <c r="CP188" s="233" t="str">
        <f>IF(Deník!$R188&lt;0,IF(Deník!$AC188=Statistika!$F$121,Deník!$R188,""),"")</f>
        <v/>
      </c>
      <c r="CQ188" s="233" t="str">
        <f>IF(Deník!$R188&lt;0,IF(Deník!$AC188=Statistika!$F$122,Deník!$R188,""),"")</f>
        <v/>
      </c>
      <c r="CR188" s="233" t="str">
        <f>IF(Deník!$R188&lt;0,IF(Deník!$AC188=Statistika!$F$123,Deník!$R188,""),"")</f>
        <v/>
      </c>
      <c r="CS188" s="233" t="str">
        <f>IF(Deník!$R188&lt;0,IF(Deník!$AC188=Statistika!$F$124,Deník!$R188,""),"")</f>
        <v/>
      </c>
      <c r="CT188" s="233" t="str">
        <f>IF(Deník!$R188&lt;0,IF(Deník!$AC188=Statistika!$F$125,Deník!$R188,""),"")</f>
        <v/>
      </c>
      <c r="CU188" s="233"/>
      <c r="CV188" s="233" t="str">
        <f>IF(Deník!$R188&lt;0,IF(Deník!$AD188=$CV$2,Deník!$R188,""),"")</f>
        <v/>
      </c>
      <c r="CW188" s="233" t="str">
        <f>IF(Deník!$R188&lt;0,IF(Deník!$AD188=$CW$2,Deník!$R188,""),"")</f>
        <v/>
      </c>
      <c r="CX188" s="233" t="str">
        <f>IF(Deník!$R188&lt;0,IF(Deník!$AD188=$CX$2,Deník!$R188,""),"")</f>
        <v/>
      </c>
      <c r="CY188" s="233" t="str">
        <f>IF(Deník!$R188&lt;0,IF(Deník!$AD188=$CY$2,Deník!$R188,""),"")</f>
        <v/>
      </c>
      <c r="CZ188" s="233" t="str">
        <f>IF(Deník!$R188&lt;0,IF(Deník!$AD188=$CZ$2,Deník!$R188,""),"")</f>
        <v/>
      </c>
      <c r="DL188" s="221">
        <f t="shared" si="10"/>
        <v>93847.029999999984</v>
      </c>
      <c r="DM188" s="220">
        <f t="shared" si="9"/>
        <v>-6.1529700000000132E-2</v>
      </c>
      <c r="DO188" s="50">
        <f>Deník!W189</f>
        <v>0</v>
      </c>
      <c r="DP188" s="102" t="str">
        <f>IF(AND(Deník!W189&gt;0),1,"")</f>
        <v/>
      </c>
      <c r="DQ188" s="102">
        <f>IF(AND(Deník!W189&lt;=0),1,"")</f>
        <v>1</v>
      </c>
      <c r="DR188" s="227"/>
      <c r="DS188" s="228"/>
      <c r="DT188" s="85"/>
      <c r="DU188" s="54">
        <f>IF(MONTH(Deník!$C188)=DU$2,Deník!$W188,"")</f>
        <v>0</v>
      </c>
      <c r="DV188" s="222" t="str">
        <f>IF(MONTH(Deník!$C188)=DV$2,Deník!$W188,"")</f>
        <v/>
      </c>
      <c r="DW188" s="222" t="str">
        <f>IF(MONTH(Deník!$C188)=DW$2,Deník!$W188,"")</f>
        <v/>
      </c>
      <c r="DX188" s="222" t="str">
        <f>IF(MONTH(Deník!$C188)=DX$2,Deník!$W188,"")</f>
        <v/>
      </c>
      <c r="DY188" s="222" t="str">
        <f>IF(MONTH(Deník!$C188)=DY$2,Deník!$W188,"")</f>
        <v/>
      </c>
      <c r="DZ188" s="222" t="str">
        <f>IF(MONTH(Deník!$C188)=DZ$2,Deník!$W188,"")</f>
        <v/>
      </c>
      <c r="EA188" s="222" t="str">
        <f>IF(MONTH(Deník!$C188)=EA$2,Deník!$W188,"")</f>
        <v/>
      </c>
      <c r="EB188" s="222" t="str">
        <f>IF(MONTH(Deník!$C188)=EB$2,Deník!$W188,"")</f>
        <v/>
      </c>
      <c r="EC188" s="222" t="str">
        <f>IF(MONTH(Deník!$C188)=EC$2,Deník!$W188,"")</f>
        <v/>
      </c>
      <c r="ED188" s="222" t="str">
        <f>IF(MONTH(Deník!$C188)=ED$2,Deník!$W188,"")</f>
        <v/>
      </c>
      <c r="EE188" s="222" t="str">
        <f>IF(MONTH(Deník!$C188)=EE$2,Deník!$W188,"")</f>
        <v/>
      </c>
      <c r="EF188" s="222" t="str">
        <f>IF(MONTH(Deník!$C188)=EF$2,Deník!$W188,"")</f>
        <v/>
      </c>
      <c r="EI188" s="600" t="str">
        <f>IF(Deník!$W188&lt;&gt;"",IF(Deník!$B188=Statistika!$F$63,Deník!$W188,""),"")</f>
        <v/>
      </c>
      <c r="EJ188" s="13" t="str">
        <f>IF(Deník!$W188&lt;&gt;"",IF(Deník!$B188=Statistika!$F$64,Deník!$W188,""),"")</f>
        <v/>
      </c>
      <c r="EK188" s="13" t="str">
        <f>IF(Deník!$W188&lt;&gt;"",IF(Deník!$B188=Statistika!$F$65,Deník!$W188,""),"")</f>
        <v/>
      </c>
      <c r="EL188" s="13" t="str">
        <f>IF(Deník!$W188&lt;&gt;"",IF(Deník!$B188=Statistika!$F$66,Deník!$W188,""),"")</f>
        <v/>
      </c>
      <c r="EM188" s="13" t="str">
        <f>IF(Deník!$W188&lt;&gt;"",IF(Deník!$B188=Statistika!$F$67,Deník!$W188,""),"")</f>
        <v/>
      </c>
      <c r="EN188" s="13" t="str">
        <f>IF(Deník!$W188&lt;&gt;"",IF(Deník!$B188=Statistika!$F$68,Deník!$W188,""),"")</f>
        <v/>
      </c>
      <c r="EO188" s="13" t="str">
        <f>IF(Deník!$W188&lt;&gt;"",IF(Deník!$B188=Statistika!$F$69,Deník!$W188,""),"")</f>
        <v/>
      </c>
      <c r="EP188" s="601" t="str">
        <f>IF(Deník!$W188&lt;&gt;"",IF(Deník!$B188=Statistika!$F$70,Deník!$W188,""),"")</f>
        <v/>
      </c>
      <c r="EQ188" s="90"/>
      <c r="ER188" s="63" t="str">
        <f>IF(Deník!$W188&lt;&gt;"",IF(Deník!$J188="L",Deník!$W188,""),"")</f>
        <v/>
      </c>
      <c r="ES188" s="13" t="str">
        <f>IF(Deník!$W188&lt;&gt;"",IF(Deník!$J188="S",Deník!$W188,""),"")</f>
        <v/>
      </c>
      <c r="ET188" s="95"/>
      <c r="EU188" s="88"/>
      <c r="EV188" s="63" t="str">
        <f>IF(WEEKDAY(Deník!$C188,2)=1,Deník!$W188,"")</f>
        <v/>
      </c>
      <c r="EW188" s="13" t="str">
        <f>IF(WEEKDAY(Deník!$C188,2)=2,Deník!$W188,"")</f>
        <v/>
      </c>
      <c r="EX188" s="13" t="str">
        <f>IF(WEEKDAY(Deník!$C188,2)=3,Deník!$W188,"")</f>
        <v/>
      </c>
      <c r="EY188" s="13" t="str">
        <f>IF(WEEKDAY(Deník!$C188,2)=4,Deník!$W188,"")</f>
        <v/>
      </c>
      <c r="EZ188" s="60" t="str">
        <f>IF(WEEKDAY(Deník!$C188,2)=5,Deník!$W188,"")</f>
        <v/>
      </c>
      <c r="FA188" s="99"/>
      <c r="FB188" s="100">
        <f>Deník!D188</f>
        <v>0</v>
      </c>
      <c r="FC188" s="63">
        <f>IF($FB188&lt;&gt;"",IF(AND($FB188&gt;=FC$2,$FB188&lt;=FC$3),Deník!$W188,""))</f>
        <v>0</v>
      </c>
      <c r="FD188" s="63" t="str">
        <f>IF($FB188&lt;&gt;"",IF(AND($FB188&gt;=FD$2,$FB188&lt;=FD$3),Deník!$W188,""))</f>
        <v/>
      </c>
      <c r="FE188" s="63" t="str">
        <f>IF($FB188&lt;&gt;"",IF(AND($FB188&gt;=FE$2,$FB188&lt;=FE$3),Deník!$W188,""))</f>
        <v/>
      </c>
      <c r="FF188" s="63" t="str">
        <f>IF($FB188&lt;&gt;"",IF(AND($FB188&gt;=FF$2,$FB188&lt;=FF$3),Deník!$W188,""))</f>
        <v/>
      </c>
      <c r="FG188" s="63" t="str">
        <f>IF($FB188&lt;&gt;"",IF(AND($FB188&gt;=FG$2,$FB188&lt;=FG$3),Deník!$W188,""))</f>
        <v/>
      </c>
      <c r="FH188" s="63" t="str">
        <f>IF($FB188&lt;&gt;"",IF(AND($FB188&gt;=FH$2,$FB188&lt;=FH$3),Deník!$W188,""))</f>
        <v/>
      </c>
      <c r="FI188" s="63" t="str">
        <f>IF($FB188&lt;&gt;"",IF(AND($FB188&gt;=FI$2,$FB188&lt;=FI$3),Deník!$W188,""))</f>
        <v/>
      </c>
      <c r="FJ188" s="63" t="str">
        <f>IF($FB188&lt;&gt;"",IF(AND($FB188&gt;=FJ$2,$FB188&lt;=FJ$3),Deník!$W188,""))</f>
        <v/>
      </c>
      <c r="FK188" s="63" t="str">
        <f>IF($FB188&lt;&gt;"",IF(AND($FB188&gt;=FK$2,$FB188&lt;=FK$3),Deník!$W188,""))</f>
        <v/>
      </c>
      <c r="FL188" s="63" t="str">
        <f>IF($FB188&lt;&gt;"",IF(AND($FB188&gt;=FL$2,$FB188&lt;=FL$3),Deník!$W188,""))</f>
        <v/>
      </c>
      <c r="FM188" s="63" t="str">
        <f>IF($FB188&lt;&gt;"",IF(AND($FB188&gt;=FM$2,$FB188&lt;=FM$3),Deník!$W188,""))</f>
        <v/>
      </c>
      <c r="FN188" s="13"/>
      <c r="FO188" s="20" t="str">
        <f>IF(Deník!$W188&gt;1,Deník!$W188,"")</f>
        <v/>
      </c>
      <c r="FP188" s="20" t="str">
        <f>IF(Deník!$W188&lt;0,Deník!$W188,"")</f>
        <v/>
      </c>
      <c r="FQ188" s="17"/>
      <c r="FS188" s="233"/>
      <c r="FT188" s="233" t="str">
        <f>IF(Deník!$W188&lt;&gt;"",IF(Deník!$Y188=Statistika!$F$78,Deník!$W188,""),"")</f>
        <v/>
      </c>
      <c r="FU188" s="233" t="str">
        <f>IF(Deník!$W188&lt;&gt;"",IF(Deník!$Y188=Statistika!$F$79,Deník!$W188,""),"")</f>
        <v/>
      </c>
      <c r="FV188" s="233" t="str">
        <f>IF(Deník!$W188&lt;&gt;"",IF(Deník!$Y188=Statistika!$F$80,Deník!$W188,""),"")</f>
        <v/>
      </c>
      <c r="FW188" s="233" t="str">
        <f>IF(Deník!$W188&lt;&gt;"",IF(Deník!$Y188=Statistika!$F$81,Deník!$W188,""),"")</f>
        <v/>
      </c>
      <c r="FX188" s="233" t="str">
        <f>IF(Deník!$W188&lt;&gt;"",IF(Deník!$Y188=Statistika!$F$82,Deník!$W188,""),"")</f>
        <v/>
      </c>
      <c r="FY188" s="233" t="str">
        <f>IF(Deník!$W188&lt;&gt;"",IF(Deník!$Y188=Statistika!$F$83,Deník!$W188,""),"")</f>
        <v/>
      </c>
      <c r="FZ188" s="233" t="str">
        <f>IF(Deník!$W188&lt;&gt;"",IF(Deník!$Y188=Statistika!$F$84,Deník!$W188,""),"")</f>
        <v/>
      </c>
      <c r="GA188" s="233" t="str">
        <f>IF(Deník!$W188&lt;&gt;"",IF(Deník!$Y188=Statistika!$F$85,Deník!$W188,""),"")</f>
        <v/>
      </c>
      <c r="GB188" s="233" t="str">
        <f>IF(Deník!$W188&lt;&gt;"",IF(Deník!$Y188=Statistika!$F$86,Deník!$W188,""),"")</f>
        <v/>
      </c>
      <c r="GC188" s="233" t="str">
        <f>IF(Deník!$W188&lt;&gt;"",IF(Deník!$Y188=Statistika!$F$87,Deník!$W188,""),"")</f>
        <v/>
      </c>
      <c r="GD188" s="233" t="str">
        <f>IF(Deník!$W188&lt;&gt;"",IF(Deník!$Y188=Statistika!$F$88,Deník!$W188,""),"")</f>
        <v/>
      </c>
      <c r="GE188" s="233" t="str">
        <f>IF(Deník!$W188&lt;&gt;"",IF(Deník!$Y188=Statistika!$F$89,Deník!$W188,""),"")</f>
        <v/>
      </c>
      <c r="GF188" s="233" t="str">
        <f>IF(Deník!$W188&lt;&gt;"",IF(Deník!$Y188=Statistika!$F$90,Deník!$W188,""),"")</f>
        <v/>
      </c>
      <c r="GG188" s="233" t="str">
        <f>IF(Deník!$W188&lt;&gt;"",IF(Deník!$Y188=Statistika!$F$91,Deník!$W188,""),"")</f>
        <v/>
      </c>
      <c r="GH188" s="233"/>
      <c r="GI188" s="233" t="str">
        <f>IF(Deník!$W188&lt;&gt;"",IF(Deník!$AB188=Statistika!$L$100,Deník!$W188,""),"")</f>
        <v/>
      </c>
      <c r="GJ188" s="233" t="str">
        <f>IF(Deník!$W188&lt;&gt;"",IF(Deník!$AB188=Statistika!$L$101,Deník!$W188,""),"")</f>
        <v/>
      </c>
      <c r="GK188" s="233" t="str">
        <f>IF(Deník!$W188&lt;&gt;"",IF(Deník!$AB188=Statistika!$L$102,Deník!$W188,""),"")</f>
        <v/>
      </c>
      <c r="GL188" s="233" t="str">
        <f>IF(Deník!$W188&lt;&gt;"",IF(Deník!$AB188=Statistika!$L$103,Deník!$W188,""),"")</f>
        <v/>
      </c>
      <c r="GM188" s="233" t="str">
        <f>IF(Deník!$W188&lt;&gt;"",IF(Deník!$AB188=Statistika!$L$104,Deník!$W188,""),"")</f>
        <v/>
      </c>
      <c r="GN188" s="233" t="str">
        <f>IF(Deník!$W188&lt;&gt;"",IF(Deník!$AB188=Statistika!$L$105,Deník!$W188,""),"")</f>
        <v/>
      </c>
      <c r="GO188" s="233" t="str">
        <f>IF(Deník!$W188&lt;&gt;"",IF(Deník!$AB188=Statistika!$L$106,Deník!$W188,""),"")</f>
        <v/>
      </c>
      <c r="GP188" s="233" t="str">
        <f>IF(Deník!$W188&lt;&gt;"",IF(Deník!$AB188=Statistika!$L$107,Deník!$W188,""),"")</f>
        <v/>
      </c>
      <c r="GQ188" s="233" t="str">
        <f>IF(Deník!$W188&lt;&gt;"",IF(Deník!$AB188=Statistika!$L$108,Deník!$W188,""),"")</f>
        <v/>
      </c>
      <c r="GS188" s="233" t="str">
        <f>IF(Deník!$W188&lt;0,IF(Deník!$AC188=Statistika!$F$117,Deník!$W188,""),"")</f>
        <v/>
      </c>
      <c r="GT188" s="233" t="str">
        <f>IF(Deník!$W188&lt;0,IF(Deník!$AC188=Statistika!$F$118,Deník!$W188,""),"")</f>
        <v/>
      </c>
      <c r="GU188" s="233" t="str">
        <f>IF(Deník!$W188&lt;0,IF(Deník!$AC188=Statistika!$F$119,Deník!$W188,""),"")</f>
        <v/>
      </c>
      <c r="GV188" s="233" t="str">
        <f>IF(Deník!$W188&lt;0,IF(Deník!$AC188=Statistika!$F$120,Deník!$W188,""),"")</f>
        <v/>
      </c>
      <c r="GW188" s="233" t="str">
        <f>IF(Deník!$W188&lt;0,IF(Deník!$AC188=Statistika!$F$121,Deník!$W188,""),"")</f>
        <v/>
      </c>
      <c r="GX188" s="233" t="str">
        <f>IF(Deník!$W188&lt;0,IF(Deník!$AC188=Statistika!$F$122,Deník!$W188,""),"")</f>
        <v/>
      </c>
      <c r="GY188" s="233" t="str">
        <f>IF(Deník!$W188&lt;0,IF(Deník!$AC188=Statistika!$F$123,Deník!$W188,""),"")</f>
        <v/>
      </c>
      <c r="GZ188" s="233" t="str">
        <f>IF(Deník!$W188&lt;0,IF(Deník!$AC188=Statistika!$F$124,Deník!$W188,""),"")</f>
        <v/>
      </c>
      <c r="HA188" s="233" t="str">
        <f>IF(Deník!$W188&lt;0,IF(Deník!$AC188=Statistika!$F$125,Deník!$W188,""),"")</f>
        <v/>
      </c>
      <c r="HC188" s="233" t="str">
        <f>IF(Deník!$W188&lt;0,IF(Deník!$AD188=Statistika!$F$133,Deník!$W188,""),"")</f>
        <v/>
      </c>
      <c r="HD188" s="233" t="str">
        <f>IF(Deník!$W188&lt;0,IF(Deník!$AD188=Statistika!$F$134,Deník!$W188,""),"")</f>
        <v/>
      </c>
      <c r="HE188" s="233" t="str">
        <f>IF(Deník!$W188&lt;0,IF(Deník!$AD188=Statistika!$F$135,Deník!$W188,""),"")</f>
        <v/>
      </c>
      <c r="HF188" s="233" t="str">
        <f>IF(Deník!$W188&lt;0,IF(Deník!$AD188=Statistika!$F$136,Deník!$W188,""),"")</f>
        <v/>
      </c>
      <c r="HG188" s="233" t="str">
        <f>IF(Deník!$W188&lt;0,IF(Deník!$AD188=Statistika!$F$137,Deník!$W188,""),"")</f>
        <v/>
      </c>
      <c r="ID188" s="8">
        <f>Tabulka4[[#This Row],[Sloupec3]]</f>
        <v>0</v>
      </c>
      <c r="IE188" s="17" t="str">
        <f>IF(AND([1]Deník!$C188&gt;='[1]Měsíční shrnutí'!$D$1,[1]Deník!$C188&lt;='[1]Měsíční shrnutí'!$F$1),[1]Deník!$X188,"")</f>
        <v/>
      </c>
    </row>
    <row r="189" spans="1:239">
      <c r="A189" s="8">
        <f>Deník!C190</f>
        <v>0</v>
      </c>
      <c r="B189" s="50" t="str">
        <f>Deník!R190</f>
        <v/>
      </c>
      <c r="C189" s="102" t="str">
        <f>IF(AND(Deník!R190&gt;1,Deník!R190&lt;&gt;""),1,"")</f>
        <v/>
      </c>
      <c r="D189" s="102" t="str">
        <f>IF(AND(Deník!R190&lt;=0,Deník!R190&lt;&gt;""),1,"")</f>
        <v/>
      </c>
      <c r="E189" s="103" t="str">
        <f>IF(AND(Deník!R190&gt;=0,Deník!R190&lt;=1),1,"")</f>
        <v/>
      </c>
      <c r="F189" s="79" t="str">
        <f>IF(Deník!R190&lt;&gt;"",Deník!R190+F188,"")</f>
        <v/>
      </c>
      <c r="G189" s="85"/>
      <c r="H189" s="54" t="str">
        <f>IF(MONTH(Deník!$C189)=H$2,IF(AND(Deník!$R189&gt;=0,Deník!$R189&lt;=1),"BE",Deník!$R189),"")</f>
        <v/>
      </c>
      <c r="I189" s="11" t="str">
        <f>IF(MONTH(Deník!$C189)=I$2,IF(AND(Deník!$R189&gt;=0,Deník!$R189&lt;=1),"BE",Deník!$R189),"")</f>
        <v/>
      </c>
      <c r="J189" s="11" t="str">
        <f>IF(MONTH(Deník!$C189)=J$2,IF(AND(Deník!$R189&gt;=0,Deník!$R189&lt;=1),"BE",Deník!$R189),"")</f>
        <v/>
      </c>
      <c r="K189" s="11" t="str">
        <f>IF(MONTH(Deník!$C189)=K$2,IF(AND(Deník!$R189&gt;=0,Deník!$R189&lt;=1),"BE",Deník!$R189),"")</f>
        <v/>
      </c>
      <c r="L189" s="11" t="str">
        <f>IF(MONTH(Deník!$C189)=L$2,IF(AND(Deník!$R189&gt;=0,Deník!$R189&lt;=1),"BE",Deník!$R189),"")</f>
        <v/>
      </c>
      <c r="M189" s="11" t="str">
        <f>IF(MONTH(Deník!$C189)=M$2,IF(AND(Deník!$R189&gt;=0,Deník!$R189&lt;=1),"BE",Deník!$R189),"")</f>
        <v/>
      </c>
      <c r="N189" s="11" t="str">
        <f>IF(MONTH(Deník!$C189)=N$2,IF(AND(Deník!$R189&gt;=0,Deník!$R189&lt;=1),"BE",Deník!$R189),"")</f>
        <v/>
      </c>
      <c r="O189" s="11" t="str">
        <f>IF(MONTH(Deník!$C189)=O$2,IF(AND(Deník!$R189&gt;=0,Deník!$R189&lt;=1),"BE",Deník!$R189),"")</f>
        <v/>
      </c>
      <c r="P189" s="11" t="str">
        <f>IF(MONTH(Deník!$C189)=P$2,IF(AND(Deník!$R189&gt;=0,Deník!$R189&lt;=1),"BE",Deník!$R189),"")</f>
        <v/>
      </c>
      <c r="Q189" s="11" t="str">
        <f>IF(MONTH(Deník!$C189)=Q$2,IF(AND(Deník!$R189&gt;=0,Deník!$R189&lt;=1),"BE",Deník!$R189),"")</f>
        <v/>
      </c>
      <c r="R189" s="11" t="str">
        <f>IF(MONTH(Deník!$C189)=R$2,IF(AND(Deník!$R189&gt;=0,Deník!$R189&lt;=1),"BE",Deník!$R189),"")</f>
        <v/>
      </c>
      <c r="S189" s="57" t="str">
        <f>IF(MONTH(Deník!$C189)=S$2,IF(AND(Deník!$R189&gt;=0,Deník!$R189&lt;=1),"BE",Deník!$R189),"")</f>
        <v/>
      </c>
      <c r="U189" s="12"/>
      <c r="V189" s="12"/>
      <c r="X189" s="600" t="str">
        <f>IF(Deník!$R189&lt;&gt;"",IF(Deník!$B189=Statistika!$F$63,IF(AND(Deník!$R189&gt;=0,Deník!$R189&lt;=1),"BE",Deník!$R189),""),"")</f>
        <v/>
      </c>
      <c r="Y189" s="13" t="str">
        <f>IF(Deník!$R189&lt;&gt;"",IF(Deník!$B189=Statistika!$F$64,IF(AND(Deník!$R189&gt;=0,Deník!$R189&lt;=1),"BE",Deník!$R189),""),"")</f>
        <v/>
      </c>
      <c r="Z189" s="13" t="str">
        <f>IF(Deník!$R189&lt;&gt;"",IF(Deník!$B189=Statistika!$F$65,IF(AND(Deník!$R189&gt;=0,Deník!$R189&lt;=1),"BE",Deník!$R189),""),"")</f>
        <v/>
      </c>
      <c r="AA189" s="13" t="str">
        <f>IF(Deník!$R189&lt;&gt;"",IF(Deník!$B189=Statistika!$F$66,IF(AND(Deník!$R189&gt;=0,Deník!$R189&lt;=1),"BE",Deník!$R189),""),"")</f>
        <v/>
      </c>
      <c r="AB189" s="13" t="str">
        <f>IF(Deník!$R189&lt;&gt;"",IF(Deník!$B189=Statistika!$F$67,IF(AND(Deník!$R189&gt;=0,Deník!$R189&lt;=1),"BE",Deník!$R189),""),"")</f>
        <v/>
      </c>
      <c r="AC189" s="13" t="str">
        <f>IF(Deník!$R189&lt;&gt;"",IF(Deník!$B189=Statistika!$F$68,IF(AND(Deník!$R189&gt;=0,Deník!$R189&lt;=1),"BE",Deník!$R189),""),"")</f>
        <v/>
      </c>
      <c r="AD189" s="13" t="str">
        <f>IF(Deník!$R189&lt;&gt;"",IF(Deník!$B189=Statistika!$F$69,IF(AND(Deník!$R189&gt;=0,Deník!$R189&lt;=1),"BE",Deník!$R189),""),"")</f>
        <v/>
      </c>
      <c r="AE189" s="601" t="str">
        <f>IF(Deník!$R189&lt;&gt;"",IF(Deník!$B189=Statistika!$F$70,IF(AND(Deník!$R189&gt;=0,Deník!$R189&lt;=1),"BE",Deník!$R189),""),"")</f>
        <v/>
      </c>
      <c r="AF189" s="90"/>
      <c r="AG189" s="63" t="str">
        <f>IF(Deník!$R189&lt;&gt;"",IF(Deník!$J189="L",IF(AND(Deník!$R189&gt;=0,Deník!$R189&lt;=1),"BE",Deník!$R189),""),"")</f>
        <v/>
      </c>
      <c r="AH189" s="13" t="str">
        <f>IF(Deník!$R189&lt;&gt;"",IF(Deník!$J189="S",IF(AND(Deník!$R189&gt;=0,Deník!$R189&lt;=1),"BE",Deník!$R189),""),"")</f>
        <v/>
      </c>
      <c r="AI189" s="95"/>
      <c r="AJ189" s="71" t="str">
        <f>IF(Deník!N190&lt;&gt;"",Deník!N190*-1,"")</f>
        <v/>
      </c>
      <c r="AK189" s="88"/>
      <c r="AL189" s="63" t="str">
        <f>IF(WEEKDAY(Deník!$C189,2)=1,IF(AND(Deník!$R189&gt;=0,Deník!$R189&lt;=1),"BE",Deník!$R189),"")</f>
        <v/>
      </c>
      <c r="AM189" s="13" t="str">
        <f>IF(WEEKDAY(Deník!$C189,2)=2,IF(AND(Deník!$R189&gt;=0,Deník!$R189&lt;=1),"BE",Deník!$R189),"")</f>
        <v/>
      </c>
      <c r="AN189" s="13" t="str">
        <f>IF(WEEKDAY(Deník!$C189,2)=3,IF(AND(Deník!$R189&gt;=0,Deník!$R189&lt;=1),"BE",Deník!$R189),"")</f>
        <v/>
      </c>
      <c r="AO189" s="13" t="str">
        <f>IF(WEEKDAY(Deník!$C189,2)=4,IF(AND(Deník!$R189&gt;=0,Deník!$R189&lt;=1),"BE",Deník!$R189),"")</f>
        <v/>
      </c>
      <c r="AP189" s="60" t="str">
        <f>IF(WEEKDAY(Deník!$C189,2)=5,IF(AND(Deník!$R189&gt;=0,Deník!$R189&lt;=1),"BE",Deník!$R189),"")</f>
        <v/>
      </c>
      <c r="AQ189" s="99"/>
      <c r="AR189" s="100">
        <f>Deník!D189</f>
        <v>0</v>
      </c>
      <c r="AS189" s="63" t="str">
        <f>IF(Deník!$D189&lt;&gt;"",IF(AND(Deník!$D189&gt;=AS$2,Deník!$D189&lt;=AS$3),IF(AND(Deník!$R189&gt;=0,Deník!$R189&lt;=1),"BE",Deník!$R189),""),"")</f>
        <v/>
      </c>
      <c r="AT189" s="63" t="str">
        <f>IF(Deník!$D189&lt;&gt;"",IF(AND(Deník!$D189&gt;=AT$2,Deník!$D189&lt;=AT$3),IF(AND(Deník!$R189&gt;=0,Deník!$R189&lt;=1),"BE",Deník!$R189),""),"")</f>
        <v/>
      </c>
      <c r="AU189" s="63" t="str">
        <f>IF(Deník!$D189&lt;&gt;"",IF(AND(Deník!$D189&gt;=AU$2,Deník!$D189&lt;=AU$3),IF(AND(Deník!$R189&gt;=0,Deník!$R189&lt;=1),"BE",Deník!$R189),""),"")</f>
        <v/>
      </c>
      <c r="AV189" s="63" t="str">
        <f>IF(Deník!$D189&lt;&gt;"",IF(AND(Deník!$D189&gt;=AV$2,Deník!$D189&lt;=AV$3),IF(AND(Deník!$R189&gt;=0,Deník!$R189&lt;=1),"BE",Deník!$R189),""),"")</f>
        <v/>
      </c>
      <c r="AW189" s="63" t="str">
        <f>IF(Deník!$D189&lt;&gt;"",IF(AND(Deník!$D189&gt;=AW$2,Deník!$D189&lt;=AW$3),IF(AND(Deník!$R189&gt;=0,Deník!$R189&lt;=1),"BE",Deník!$R189),""),"")</f>
        <v/>
      </c>
      <c r="AX189" s="63" t="str">
        <f>IF(Deník!$D189&lt;&gt;"",IF(AND(Deník!$D189&gt;=AX$2,Deník!$D189&lt;=AX$3),IF(AND(Deník!$R189&gt;=0,Deník!$R189&lt;=1),"BE",Deník!$R189),""),"")</f>
        <v/>
      </c>
      <c r="AY189" s="63" t="str">
        <f>IF(Deník!$D189&lt;&gt;"",IF(AND(Deník!$D189&gt;=AY$2,Deník!$D189&lt;=AY$3),IF(AND(Deník!$R189&gt;=0,Deník!$R189&lt;=1),"BE",Deník!$R189),""),"")</f>
        <v/>
      </c>
      <c r="AZ189" s="63" t="str">
        <f>IF(Deník!$D189&lt;&gt;"",IF(AND(Deník!$D189&gt;=AZ$2,Deník!$D189&lt;=AZ$3),IF(AND(Deník!$R189&gt;=0,Deník!$R189&lt;=1),"BE",Deník!$R189),""),"")</f>
        <v/>
      </c>
      <c r="BA189" s="63" t="str">
        <f>IF(Deník!$D189&lt;&gt;"",IF(AND(Deník!$D189&gt;=BA$2,Deník!$D189&lt;=BA$3),IF(AND(Deník!$R189&gt;=0,Deník!$R189&lt;=1),"BE",Deník!$R189),""),"")</f>
        <v/>
      </c>
      <c r="BB189" s="63" t="str">
        <f>IF(Deník!$D189&lt;&gt;"",IF(AND(Deník!$D189&gt;=BB$2,Deník!$D189&lt;=BB$3),IF(AND(Deník!$R189&gt;=0,Deník!$R189&lt;=1),"BE",Deník!$R189),""),"")</f>
        <v/>
      </c>
      <c r="BC189" s="71" t="str">
        <f>IF(Deník!$D189&lt;&gt;"",IF(AND(Deník!$D189&gt;=BC$2,Deník!$D189&lt;=BC$3),IF(AND(Deník!$R189&gt;=0,Deník!$R189&lt;=1),"BE",Deník!$R189),""),"")</f>
        <v/>
      </c>
      <c r="BD189" s="20" t="str">
        <f>IF(Deník!$J190="S",(Deník!$M190-Deník!$K190),IF(Deník!$J190="L",(Deník!$K190-Deník!$M190),""))</f>
        <v/>
      </c>
      <c r="BE189" s="20" t="str">
        <f>IF(Deník!$J190="S",(Deník!$K190-Deník!$O190),IF(Deník!$J190="L",(Deník!$O190-Deník!$K190),""))</f>
        <v/>
      </c>
      <c r="BF189" s="20" t="str">
        <f>IF(Deník!$J190="S",(Deník!$K190-Deník!$L190),IF(Deník!$J190="L",(Deník!$L190-Deník!$K190),""))</f>
        <v/>
      </c>
      <c r="BG189" s="20" t="str">
        <f>IF(Deník!$J190="S",(Deník!$K190-Deník!$S190),IF(Deník!$J190="L",(Deník!$S190-Deník!$K190),""))</f>
        <v/>
      </c>
      <c r="BH189" s="20" t="str">
        <f>IF(Deník!$J190="S",(Deník!$K190-Deník!$U190),IF(Deník!$J190="L",(Deník!$U190-Deník!$K190),""))</f>
        <v/>
      </c>
      <c r="BI189" s="20" t="str">
        <f>IF(Deník!$R189&gt;1,Deník!$R189,"")</f>
        <v/>
      </c>
      <c r="BJ189" s="20" t="str">
        <f>IF(Deník!$R189&lt;0,Deník!$R189,"")</f>
        <v/>
      </c>
      <c r="BK189" s="17"/>
      <c r="BM189" s="233" t="str">
        <f>IF(Deník!$R189&lt;&gt;"",IF(Deník!$Y189=Statistika!$F$78,IF(AND(Deník!$R189&gt;=0,Deník!$R189&lt;=1),"BE",Deník!$R189),""),"")</f>
        <v/>
      </c>
      <c r="BN189" s="233" t="str">
        <f>IF(Deník!$R189&lt;&gt;"",IF(Deník!$Y189=Statistika!$F$79,IF(AND(Deník!$R189&gt;=0,Deník!$R189&lt;=1),"BE",Deník!$R189),""),"")</f>
        <v/>
      </c>
      <c r="BO189" s="233" t="str">
        <f>IF(Deník!$R189&lt;&gt;"",IF(Deník!$Y189=Statistika!$F$80,IF(AND(Deník!$R189&gt;=0,Deník!$R189&lt;=1),"BE",Deník!$R189),""),"")</f>
        <v/>
      </c>
      <c r="BP189" s="233" t="str">
        <f>IF(Deník!$R189&lt;&gt;"",IF(Deník!$Y189=Statistika!$F$81,IF(AND(Deník!$R189&gt;=0,Deník!$R189&lt;=1),"BE",Deník!$R189),""),"")</f>
        <v/>
      </c>
      <c r="BQ189" s="233" t="str">
        <f>IF(Deník!$R189&lt;&gt;"",IF(Deník!$Y189=Statistika!$F$82,IF(AND(Deník!$R189&gt;=0,Deník!$R189&lt;=1),"BE",Deník!$R189),""),"")</f>
        <v/>
      </c>
      <c r="BR189" s="233" t="str">
        <f>IF(Deník!$R189&lt;&gt;"",IF(Deník!$Y189=Statistika!$F$83,IF(AND(Deník!$R189&gt;=0,Deník!$R189&lt;=1),"BE",Deník!$R189),""),"")</f>
        <v/>
      </c>
      <c r="BS189" s="233" t="str">
        <f>IF(Deník!$R189&lt;&gt;"",IF(Deník!$Y189=Statistika!$F$84,IF(AND(Deník!$R189&gt;=0,Deník!$R189&lt;=1),"BE",Deník!$R189),""),"")</f>
        <v/>
      </c>
      <c r="BT189" s="233" t="str">
        <f>IF(Deník!$R189&lt;&gt;"",IF(Deník!$Y189=Statistika!$F$85,IF(AND(Deník!$R189&gt;=0,Deník!$R189&lt;=1),"BE",Deník!$R189),""),"")</f>
        <v/>
      </c>
      <c r="BU189" s="233" t="str">
        <f>IF(Deník!$R189&lt;&gt;"",IF(Deník!$Y189=Statistika!$F$86,IF(AND(Deník!$R189&gt;=0,Deník!$R189&lt;=1),"BE",Deník!$R189),""),"")</f>
        <v/>
      </c>
      <c r="BV189" s="233" t="str">
        <f>IF(Deník!$R189&lt;&gt;"",IF(Deník!$Y189=Statistika!$F$87,IF(AND(Deník!$R189&gt;=0,Deník!$R189&lt;=1),"BE",Deník!$R189),""),"")</f>
        <v/>
      </c>
      <c r="BW189" s="233" t="str">
        <f>IF(Deník!$R189&lt;&gt;"",IF(Deník!$Y189=Statistika!$F$88,IF(AND(Deník!$R189&gt;=0,Deník!$R189&lt;=1),"BE",Deník!$R189),""),"")</f>
        <v/>
      </c>
      <c r="BX189" s="233" t="str">
        <f>IF(Deník!$R189&lt;&gt;"",IF(Deník!$Y189=Statistika!$F$89,IF(AND(Deník!$R189&gt;=0,Deník!$R189&lt;=1),"BE",Deník!$R189),""),"")</f>
        <v/>
      </c>
      <c r="BY189" s="233" t="str">
        <f>IF(Deník!$R189&lt;&gt;"",IF(Deník!$Y189=Statistika!$F$90,IF(AND(Deník!$R189&gt;=0,Deník!$R189&lt;=1),"BE",Deník!$R189),""),"")</f>
        <v/>
      </c>
      <c r="BZ189" s="233" t="str">
        <f>IF(Deník!$R189&lt;&gt;"",IF(Deník!$Y189=Statistika!$F$91,IF(AND(Deník!$R189&gt;=0,Deník!$R189&lt;=1),"BE",Deník!$R189),""),"")</f>
        <v/>
      </c>
      <c r="CA189" s="233"/>
      <c r="CB189" s="233" t="str">
        <f>IF(Deník!$R189&lt;&gt;"",IF(Deník!$AB189="SL",IF(AND(Deník!$R189&gt;=0,Deník!$R189&lt;=1),"BE",Deník!$R189),""),"")</f>
        <v/>
      </c>
      <c r="CC189" s="233" t="str">
        <f>IF(Deník!$R189&lt;&gt;"",IF(Deník!$AB189="BE10",IF(AND(Deník!$R189&gt;=0,Deník!$R189&lt;=1),"BE",Deník!$R189),""),"")</f>
        <v/>
      </c>
      <c r="CD189" s="233" t="str">
        <f>IF(Deník!$R189&lt;&gt;"",IF(Deník!$AB189="BE15",IF(AND(Deník!$R189&gt;=0,Deník!$R189&lt;=1),"BE",Deník!$R189),""),"")</f>
        <v/>
      </c>
      <c r="CE189" s="233" t="str">
        <f>IF(Deník!$R189&lt;&gt;"",IF(Deník!$AB189="BE20",IF(AND(Deník!$R189&gt;=0,Deník!$R189&lt;=1),"BE",Deník!$R189),""),"")</f>
        <v/>
      </c>
      <c r="CF189" s="233" t="str">
        <f>IF(Deník!$R189&lt;&gt;"",IF(Deník!$AB189="TP1",IF(AND(Deník!$R189&gt;=0,Deník!$R189&lt;=1),"BE",Deník!$R189),""),"")</f>
        <v/>
      </c>
      <c r="CG189" s="233" t="str">
        <f>IF(Deník!$R189&lt;&gt;"",IF(Deník!$AB189="TP2",IF(AND(Deník!$R189&gt;=0,Deník!$R189&lt;=1),"BE",Deník!$R189),""),"")</f>
        <v/>
      </c>
      <c r="CH189" s="233" t="str">
        <f>IF(Deník!$R189&lt;&gt;"",IF(Deník!$AB189="TP3",IF(AND(Deník!$R189&gt;=0,Deník!$R189&lt;=1),"BE",Deník!$R189),""),"")</f>
        <v/>
      </c>
      <c r="CI189" s="233" t="str">
        <f>IF(Deník!$R189&lt;&gt;"",IF(Deník!$AB189="Trailing SL",IF(AND(Deník!$R189&gt;=0,Deník!$R189&lt;=1),"BE",Deník!$R189),""),"")</f>
        <v/>
      </c>
      <c r="CJ189" s="233" t="str">
        <f>IF(Deník!$R189&lt;&gt;"",IF(Deník!$AB189="Manual",IF(AND(Deník!$R189&gt;=0,Deník!$R189&lt;=1),"BE",Deník!$R189),""),"")</f>
        <v/>
      </c>
      <c r="CK189" s="233"/>
      <c r="CL189" s="233" t="str">
        <f>IF(Deník!$R189&lt;0,IF(Deník!$AC189=Statistika!$F$117,Deník!$R189,""),"")</f>
        <v/>
      </c>
      <c r="CM189" s="233" t="str">
        <f>IF(Deník!$R189&lt;0,IF(Deník!$AC189=Statistika!$F$118,Deník!$R189,""),"")</f>
        <v/>
      </c>
      <c r="CN189" s="233" t="str">
        <f>IF(Deník!$R189&lt;0,IF(Deník!$AC189=Statistika!$F$119,Deník!$R189,""),"")</f>
        <v/>
      </c>
      <c r="CO189" s="233" t="str">
        <f>IF(Deník!$R189&lt;0,IF(Deník!$AC189=Statistika!$F$120,Deník!$R189,""),"")</f>
        <v/>
      </c>
      <c r="CP189" s="233" t="str">
        <f>IF(Deník!$R189&lt;0,IF(Deník!$AC189=Statistika!$F$121,Deník!$R189,""),"")</f>
        <v/>
      </c>
      <c r="CQ189" s="233" t="str">
        <f>IF(Deník!$R189&lt;0,IF(Deník!$AC189=Statistika!$F$122,Deník!$R189,""),"")</f>
        <v/>
      </c>
      <c r="CR189" s="233" t="str">
        <f>IF(Deník!$R189&lt;0,IF(Deník!$AC189=Statistika!$F$123,Deník!$R189,""),"")</f>
        <v/>
      </c>
      <c r="CS189" s="233" t="str">
        <f>IF(Deník!$R189&lt;0,IF(Deník!$AC189=Statistika!$F$124,Deník!$R189,""),"")</f>
        <v/>
      </c>
      <c r="CT189" s="233" t="str">
        <f>IF(Deník!$R189&lt;0,IF(Deník!$AC189=Statistika!$F$125,Deník!$R189,""),"")</f>
        <v/>
      </c>
      <c r="CU189" s="233"/>
      <c r="CV189" s="233" t="str">
        <f>IF(Deník!$R189&lt;0,IF(Deník!$AD189=$CV$2,Deník!$R189,""),"")</f>
        <v/>
      </c>
      <c r="CW189" s="233" t="str">
        <f>IF(Deník!$R189&lt;0,IF(Deník!$AD189=$CW$2,Deník!$R189,""),"")</f>
        <v/>
      </c>
      <c r="CX189" s="233" t="str">
        <f>IF(Deník!$R189&lt;0,IF(Deník!$AD189=$CX$2,Deník!$R189,""),"")</f>
        <v/>
      </c>
      <c r="CY189" s="233" t="str">
        <f>IF(Deník!$R189&lt;0,IF(Deník!$AD189=$CY$2,Deník!$R189,""),"")</f>
        <v/>
      </c>
      <c r="CZ189" s="233" t="str">
        <f>IF(Deník!$R189&lt;0,IF(Deník!$AD189=$CZ$2,Deník!$R189,""),"")</f>
        <v/>
      </c>
      <c r="DL189" s="221">
        <f t="shared" si="10"/>
        <v>93847.029999999984</v>
      </c>
      <c r="DM189" s="220">
        <f t="shared" si="9"/>
        <v>-6.1529700000000132E-2</v>
      </c>
      <c r="DO189" s="50">
        <f>Deník!W190</f>
        <v>0</v>
      </c>
      <c r="DP189" s="102" t="str">
        <f>IF(AND(Deník!W190&gt;0),1,"")</f>
        <v/>
      </c>
      <c r="DQ189" s="102">
        <f>IF(AND(Deník!W190&lt;=0),1,"")</f>
        <v>1</v>
      </c>
      <c r="DR189" s="227"/>
      <c r="DS189" s="228"/>
      <c r="DT189" s="85"/>
      <c r="DU189" s="54">
        <f>IF(MONTH(Deník!$C189)=DU$2,Deník!$W189,"")</f>
        <v>0</v>
      </c>
      <c r="DV189" s="222" t="str">
        <f>IF(MONTH(Deník!$C189)=DV$2,Deník!$W189,"")</f>
        <v/>
      </c>
      <c r="DW189" s="222" t="str">
        <f>IF(MONTH(Deník!$C189)=DW$2,Deník!$W189,"")</f>
        <v/>
      </c>
      <c r="DX189" s="222" t="str">
        <f>IF(MONTH(Deník!$C189)=DX$2,Deník!$W189,"")</f>
        <v/>
      </c>
      <c r="DY189" s="222" t="str">
        <f>IF(MONTH(Deník!$C189)=DY$2,Deník!$W189,"")</f>
        <v/>
      </c>
      <c r="DZ189" s="222" t="str">
        <f>IF(MONTH(Deník!$C189)=DZ$2,Deník!$W189,"")</f>
        <v/>
      </c>
      <c r="EA189" s="222" t="str">
        <f>IF(MONTH(Deník!$C189)=EA$2,Deník!$W189,"")</f>
        <v/>
      </c>
      <c r="EB189" s="222" t="str">
        <f>IF(MONTH(Deník!$C189)=EB$2,Deník!$W189,"")</f>
        <v/>
      </c>
      <c r="EC189" s="222" t="str">
        <f>IF(MONTH(Deník!$C189)=EC$2,Deník!$W189,"")</f>
        <v/>
      </c>
      <c r="ED189" s="222" t="str">
        <f>IF(MONTH(Deník!$C189)=ED$2,Deník!$W189,"")</f>
        <v/>
      </c>
      <c r="EE189" s="222" t="str">
        <f>IF(MONTH(Deník!$C189)=EE$2,Deník!$W189,"")</f>
        <v/>
      </c>
      <c r="EF189" s="222" t="str">
        <f>IF(MONTH(Deník!$C189)=EF$2,Deník!$W189,"")</f>
        <v/>
      </c>
      <c r="EI189" s="600" t="str">
        <f>IF(Deník!$W189&lt;&gt;"",IF(Deník!$B189=Statistika!$F$63,Deník!$W189,""),"")</f>
        <v/>
      </c>
      <c r="EJ189" s="13" t="str">
        <f>IF(Deník!$W189&lt;&gt;"",IF(Deník!$B189=Statistika!$F$64,Deník!$W189,""),"")</f>
        <v/>
      </c>
      <c r="EK189" s="13" t="str">
        <f>IF(Deník!$W189&lt;&gt;"",IF(Deník!$B189=Statistika!$F$65,Deník!$W189,""),"")</f>
        <v/>
      </c>
      <c r="EL189" s="13" t="str">
        <f>IF(Deník!$W189&lt;&gt;"",IF(Deník!$B189=Statistika!$F$66,Deník!$W189,""),"")</f>
        <v/>
      </c>
      <c r="EM189" s="13" t="str">
        <f>IF(Deník!$W189&lt;&gt;"",IF(Deník!$B189=Statistika!$F$67,Deník!$W189,""),"")</f>
        <v/>
      </c>
      <c r="EN189" s="13" t="str">
        <f>IF(Deník!$W189&lt;&gt;"",IF(Deník!$B189=Statistika!$F$68,Deník!$W189,""),"")</f>
        <v/>
      </c>
      <c r="EO189" s="13" t="str">
        <f>IF(Deník!$W189&lt;&gt;"",IF(Deník!$B189=Statistika!$F$69,Deník!$W189,""),"")</f>
        <v/>
      </c>
      <c r="EP189" s="601" t="str">
        <f>IF(Deník!$W189&lt;&gt;"",IF(Deník!$B189=Statistika!$F$70,Deník!$W189,""),"")</f>
        <v/>
      </c>
      <c r="EQ189" s="90"/>
      <c r="ER189" s="63" t="str">
        <f>IF(Deník!$W189&lt;&gt;"",IF(Deník!$J189="L",Deník!$W189,""),"")</f>
        <v/>
      </c>
      <c r="ES189" s="13" t="str">
        <f>IF(Deník!$W189&lt;&gt;"",IF(Deník!$J189="S",Deník!$W189,""),"")</f>
        <v/>
      </c>
      <c r="ET189" s="95"/>
      <c r="EU189" s="88"/>
      <c r="EV189" s="63" t="str">
        <f>IF(WEEKDAY(Deník!$C189,2)=1,Deník!$W189,"")</f>
        <v/>
      </c>
      <c r="EW189" s="13" t="str">
        <f>IF(WEEKDAY(Deník!$C189,2)=2,Deník!$W189,"")</f>
        <v/>
      </c>
      <c r="EX189" s="13" t="str">
        <f>IF(WEEKDAY(Deník!$C189,2)=3,Deník!$W189,"")</f>
        <v/>
      </c>
      <c r="EY189" s="13" t="str">
        <f>IF(WEEKDAY(Deník!$C189,2)=4,Deník!$W189,"")</f>
        <v/>
      </c>
      <c r="EZ189" s="60" t="str">
        <f>IF(WEEKDAY(Deník!$C189,2)=5,Deník!$W189,"")</f>
        <v/>
      </c>
      <c r="FA189" s="99"/>
      <c r="FB189" s="100">
        <f>Deník!D189</f>
        <v>0</v>
      </c>
      <c r="FC189" s="63">
        <f>IF($FB189&lt;&gt;"",IF(AND($FB189&gt;=FC$2,$FB189&lt;=FC$3),Deník!$W189,""))</f>
        <v>0</v>
      </c>
      <c r="FD189" s="63" t="str">
        <f>IF($FB189&lt;&gt;"",IF(AND($FB189&gt;=FD$2,$FB189&lt;=FD$3),Deník!$W189,""))</f>
        <v/>
      </c>
      <c r="FE189" s="63" t="str">
        <f>IF($FB189&lt;&gt;"",IF(AND($FB189&gt;=FE$2,$FB189&lt;=FE$3),Deník!$W189,""))</f>
        <v/>
      </c>
      <c r="FF189" s="63" t="str">
        <f>IF($FB189&lt;&gt;"",IF(AND($FB189&gt;=FF$2,$FB189&lt;=FF$3),Deník!$W189,""))</f>
        <v/>
      </c>
      <c r="FG189" s="63" t="str">
        <f>IF($FB189&lt;&gt;"",IF(AND($FB189&gt;=FG$2,$FB189&lt;=FG$3),Deník!$W189,""))</f>
        <v/>
      </c>
      <c r="FH189" s="63" t="str">
        <f>IF($FB189&lt;&gt;"",IF(AND($FB189&gt;=FH$2,$FB189&lt;=FH$3),Deník!$W189,""))</f>
        <v/>
      </c>
      <c r="FI189" s="63" t="str">
        <f>IF($FB189&lt;&gt;"",IF(AND($FB189&gt;=FI$2,$FB189&lt;=FI$3),Deník!$W189,""))</f>
        <v/>
      </c>
      <c r="FJ189" s="63" t="str">
        <f>IF($FB189&lt;&gt;"",IF(AND($FB189&gt;=FJ$2,$FB189&lt;=FJ$3),Deník!$W189,""))</f>
        <v/>
      </c>
      <c r="FK189" s="63" t="str">
        <f>IF($FB189&lt;&gt;"",IF(AND($FB189&gt;=FK$2,$FB189&lt;=FK$3),Deník!$W189,""))</f>
        <v/>
      </c>
      <c r="FL189" s="63" t="str">
        <f>IF($FB189&lt;&gt;"",IF(AND($FB189&gt;=FL$2,$FB189&lt;=FL$3),Deník!$W189,""))</f>
        <v/>
      </c>
      <c r="FM189" s="63" t="str">
        <f>IF($FB189&lt;&gt;"",IF(AND($FB189&gt;=FM$2,$FB189&lt;=FM$3),Deník!$W189,""))</f>
        <v/>
      </c>
      <c r="FN189" s="13"/>
      <c r="FO189" s="20" t="str">
        <f>IF(Deník!$W189&gt;1,Deník!$W189,"")</f>
        <v/>
      </c>
      <c r="FP189" s="20" t="str">
        <f>IF(Deník!$W189&lt;0,Deník!$W189,"")</f>
        <v/>
      </c>
      <c r="FQ189" s="17"/>
      <c r="FS189" s="233"/>
      <c r="FT189" s="233" t="str">
        <f>IF(Deník!$W189&lt;&gt;"",IF(Deník!$Y189=Statistika!$F$78,Deník!$W189,""),"")</f>
        <v/>
      </c>
      <c r="FU189" s="233" t="str">
        <f>IF(Deník!$W189&lt;&gt;"",IF(Deník!$Y189=Statistika!$F$79,Deník!$W189,""),"")</f>
        <v/>
      </c>
      <c r="FV189" s="233" t="str">
        <f>IF(Deník!$W189&lt;&gt;"",IF(Deník!$Y189=Statistika!$F$80,Deník!$W189,""),"")</f>
        <v/>
      </c>
      <c r="FW189" s="233" t="str">
        <f>IF(Deník!$W189&lt;&gt;"",IF(Deník!$Y189=Statistika!$F$81,Deník!$W189,""),"")</f>
        <v/>
      </c>
      <c r="FX189" s="233" t="str">
        <f>IF(Deník!$W189&lt;&gt;"",IF(Deník!$Y189=Statistika!$F$82,Deník!$W189,""),"")</f>
        <v/>
      </c>
      <c r="FY189" s="233" t="str">
        <f>IF(Deník!$W189&lt;&gt;"",IF(Deník!$Y189=Statistika!$F$83,Deník!$W189,""),"")</f>
        <v/>
      </c>
      <c r="FZ189" s="233" t="str">
        <f>IF(Deník!$W189&lt;&gt;"",IF(Deník!$Y189=Statistika!$F$84,Deník!$W189,""),"")</f>
        <v/>
      </c>
      <c r="GA189" s="233" t="str">
        <f>IF(Deník!$W189&lt;&gt;"",IF(Deník!$Y189=Statistika!$F$85,Deník!$W189,""),"")</f>
        <v/>
      </c>
      <c r="GB189" s="233" t="str">
        <f>IF(Deník!$W189&lt;&gt;"",IF(Deník!$Y189=Statistika!$F$86,Deník!$W189,""),"")</f>
        <v/>
      </c>
      <c r="GC189" s="233" t="str">
        <f>IF(Deník!$W189&lt;&gt;"",IF(Deník!$Y189=Statistika!$F$87,Deník!$W189,""),"")</f>
        <v/>
      </c>
      <c r="GD189" s="233" t="str">
        <f>IF(Deník!$W189&lt;&gt;"",IF(Deník!$Y189=Statistika!$F$88,Deník!$W189,""),"")</f>
        <v/>
      </c>
      <c r="GE189" s="233" t="str">
        <f>IF(Deník!$W189&lt;&gt;"",IF(Deník!$Y189=Statistika!$F$89,Deník!$W189,""),"")</f>
        <v/>
      </c>
      <c r="GF189" s="233" t="str">
        <f>IF(Deník!$W189&lt;&gt;"",IF(Deník!$Y189=Statistika!$F$90,Deník!$W189,""),"")</f>
        <v/>
      </c>
      <c r="GG189" s="233" t="str">
        <f>IF(Deník!$W189&lt;&gt;"",IF(Deník!$Y189=Statistika!$F$91,Deník!$W189,""),"")</f>
        <v/>
      </c>
      <c r="GH189" s="233"/>
      <c r="GI189" s="233" t="str">
        <f>IF(Deník!$W189&lt;&gt;"",IF(Deník!$AB189=Statistika!$L$100,Deník!$W189,""),"")</f>
        <v/>
      </c>
      <c r="GJ189" s="233" t="str">
        <f>IF(Deník!$W189&lt;&gt;"",IF(Deník!$AB189=Statistika!$L$101,Deník!$W189,""),"")</f>
        <v/>
      </c>
      <c r="GK189" s="233" t="str">
        <f>IF(Deník!$W189&lt;&gt;"",IF(Deník!$AB189=Statistika!$L$102,Deník!$W189,""),"")</f>
        <v/>
      </c>
      <c r="GL189" s="233" t="str">
        <f>IF(Deník!$W189&lt;&gt;"",IF(Deník!$AB189=Statistika!$L$103,Deník!$W189,""),"")</f>
        <v/>
      </c>
      <c r="GM189" s="233" t="str">
        <f>IF(Deník!$W189&lt;&gt;"",IF(Deník!$AB189=Statistika!$L$104,Deník!$W189,""),"")</f>
        <v/>
      </c>
      <c r="GN189" s="233" t="str">
        <f>IF(Deník!$W189&lt;&gt;"",IF(Deník!$AB189=Statistika!$L$105,Deník!$W189,""),"")</f>
        <v/>
      </c>
      <c r="GO189" s="233" t="str">
        <f>IF(Deník!$W189&lt;&gt;"",IF(Deník!$AB189=Statistika!$L$106,Deník!$W189,""),"")</f>
        <v/>
      </c>
      <c r="GP189" s="233" t="str">
        <f>IF(Deník!$W189&lt;&gt;"",IF(Deník!$AB189=Statistika!$L$107,Deník!$W189,""),"")</f>
        <v/>
      </c>
      <c r="GQ189" s="233" t="str">
        <f>IF(Deník!$W189&lt;&gt;"",IF(Deník!$AB189=Statistika!$L$108,Deník!$W189,""),"")</f>
        <v/>
      </c>
      <c r="GS189" s="233" t="str">
        <f>IF(Deník!$W189&lt;0,IF(Deník!$AC189=Statistika!$F$117,Deník!$W189,""),"")</f>
        <v/>
      </c>
      <c r="GT189" s="233" t="str">
        <f>IF(Deník!$W189&lt;0,IF(Deník!$AC189=Statistika!$F$118,Deník!$W189,""),"")</f>
        <v/>
      </c>
      <c r="GU189" s="233" t="str">
        <f>IF(Deník!$W189&lt;0,IF(Deník!$AC189=Statistika!$F$119,Deník!$W189,""),"")</f>
        <v/>
      </c>
      <c r="GV189" s="233" t="str">
        <f>IF(Deník!$W189&lt;0,IF(Deník!$AC189=Statistika!$F$120,Deník!$W189,""),"")</f>
        <v/>
      </c>
      <c r="GW189" s="233" t="str">
        <f>IF(Deník!$W189&lt;0,IF(Deník!$AC189=Statistika!$F$121,Deník!$W189,""),"")</f>
        <v/>
      </c>
      <c r="GX189" s="233" t="str">
        <f>IF(Deník!$W189&lt;0,IF(Deník!$AC189=Statistika!$F$122,Deník!$W189,""),"")</f>
        <v/>
      </c>
      <c r="GY189" s="233" t="str">
        <f>IF(Deník!$W189&lt;0,IF(Deník!$AC189=Statistika!$F$123,Deník!$W189,""),"")</f>
        <v/>
      </c>
      <c r="GZ189" s="233" t="str">
        <f>IF(Deník!$W189&lt;0,IF(Deník!$AC189=Statistika!$F$124,Deník!$W189,""),"")</f>
        <v/>
      </c>
      <c r="HA189" s="233" t="str">
        <f>IF(Deník!$W189&lt;0,IF(Deník!$AC189=Statistika!$F$125,Deník!$W189,""),"")</f>
        <v/>
      </c>
      <c r="HC189" s="233" t="str">
        <f>IF(Deník!$W189&lt;0,IF(Deník!$AD189=Statistika!$F$133,Deník!$W189,""),"")</f>
        <v/>
      </c>
      <c r="HD189" s="233" t="str">
        <f>IF(Deník!$W189&lt;0,IF(Deník!$AD189=Statistika!$F$134,Deník!$W189,""),"")</f>
        <v/>
      </c>
      <c r="HE189" s="233" t="str">
        <f>IF(Deník!$W189&lt;0,IF(Deník!$AD189=Statistika!$F$135,Deník!$W189,""),"")</f>
        <v/>
      </c>
      <c r="HF189" s="233" t="str">
        <f>IF(Deník!$W189&lt;0,IF(Deník!$AD189=Statistika!$F$136,Deník!$W189,""),"")</f>
        <v/>
      </c>
      <c r="HG189" s="233" t="str">
        <f>IF(Deník!$W189&lt;0,IF(Deník!$AD189=Statistika!$F$137,Deník!$W189,""),"")</f>
        <v/>
      </c>
      <c r="ID189" s="8">
        <f>Tabulka4[[#This Row],[Sloupec3]]</f>
        <v>0</v>
      </c>
      <c r="IE189" s="17" t="str">
        <f>IF(AND([1]Deník!$C189&gt;='[1]Měsíční shrnutí'!$D$1,[1]Deník!$C189&lt;='[1]Měsíční shrnutí'!$F$1),[1]Deník!$X189,"")</f>
        <v/>
      </c>
    </row>
    <row r="190" spans="1:239">
      <c r="A190" s="8">
        <f>Deník!C191</f>
        <v>0</v>
      </c>
      <c r="B190" s="50" t="str">
        <f>Deník!R191</f>
        <v/>
      </c>
      <c r="C190" s="102" t="str">
        <f>IF(AND(Deník!R191&gt;1,Deník!R191&lt;&gt;""),1,"")</f>
        <v/>
      </c>
      <c r="D190" s="102" t="str">
        <f>IF(AND(Deník!R191&lt;=0,Deník!R191&lt;&gt;""),1,"")</f>
        <v/>
      </c>
      <c r="E190" s="103" t="str">
        <f>IF(AND(Deník!R191&gt;=0,Deník!R191&lt;=1),1,"")</f>
        <v/>
      </c>
      <c r="F190" s="79" t="str">
        <f>IF(Deník!R191&lt;&gt;"",Deník!R191+F189,"")</f>
        <v/>
      </c>
      <c r="G190" s="85"/>
      <c r="H190" s="54" t="str">
        <f>IF(MONTH(Deník!$C190)=H$2,IF(AND(Deník!$R190&gt;=0,Deník!$R190&lt;=1),"BE",Deník!$R190),"")</f>
        <v/>
      </c>
      <c r="I190" s="11" t="str">
        <f>IF(MONTH(Deník!$C190)=I$2,IF(AND(Deník!$R190&gt;=0,Deník!$R190&lt;=1),"BE",Deník!$R190),"")</f>
        <v/>
      </c>
      <c r="J190" s="11" t="str">
        <f>IF(MONTH(Deník!$C190)=J$2,IF(AND(Deník!$R190&gt;=0,Deník!$R190&lt;=1),"BE",Deník!$R190),"")</f>
        <v/>
      </c>
      <c r="K190" s="11" t="str">
        <f>IF(MONTH(Deník!$C190)=K$2,IF(AND(Deník!$R190&gt;=0,Deník!$R190&lt;=1),"BE",Deník!$R190),"")</f>
        <v/>
      </c>
      <c r="L190" s="11" t="str">
        <f>IF(MONTH(Deník!$C190)=L$2,IF(AND(Deník!$R190&gt;=0,Deník!$R190&lt;=1),"BE",Deník!$R190),"")</f>
        <v/>
      </c>
      <c r="M190" s="11" t="str">
        <f>IF(MONTH(Deník!$C190)=M$2,IF(AND(Deník!$R190&gt;=0,Deník!$R190&lt;=1),"BE",Deník!$R190),"")</f>
        <v/>
      </c>
      <c r="N190" s="11" t="str">
        <f>IF(MONTH(Deník!$C190)=N$2,IF(AND(Deník!$R190&gt;=0,Deník!$R190&lt;=1),"BE",Deník!$R190),"")</f>
        <v/>
      </c>
      <c r="O190" s="11" t="str">
        <f>IF(MONTH(Deník!$C190)=O$2,IF(AND(Deník!$R190&gt;=0,Deník!$R190&lt;=1),"BE",Deník!$R190),"")</f>
        <v/>
      </c>
      <c r="P190" s="11" t="str">
        <f>IF(MONTH(Deník!$C190)=P$2,IF(AND(Deník!$R190&gt;=0,Deník!$R190&lt;=1),"BE",Deník!$R190),"")</f>
        <v/>
      </c>
      <c r="Q190" s="11" t="str">
        <f>IF(MONTH(Deník!$C190)=Q$2,IF(AND(Deník!$R190&gt;=0,Deník!$R190&lt;=1),"BE",Deník!$R190),"")</f>
        <v/>
      </c>
      <c r="R190" s="11" t="str">
        <f>IF(MONTH(Deník!$C190)=R$2,IF(AND(Deník!$R190&gt;=0,Deník!$R190&lt;=1),"BE",Deník!$R190),"")</f>
        <v/>
      </c>
      <c r="S190" s="57" t="str">
        <f>IF(MONTH(Deník!$C190)=S$2,IF(AND(Deník!$R190&gt;=0,Deník!$R190&lt;=1),"BE",Deník!$R190),"")</f>
        <v/>
      </c>
      <c r="U190" s="12"/>
      <c r="V190" s="12"/>
      <c r="X190" s="600" t="str">
        <f>IF(Deník!$R190&lt;&gt;"",IF(Deník!$B190=Statistika!$F$63,IF(AND(Deník!$R190&gt;=0,Deník!$R190&lt;=1),"BE",Deník!$R190),""),"")</f>
        <v/>
      </c>
      <c r="Y190" s="13" t="str">
        <f>IF(Deník!$R190&lt;&gt;"",IF(Deník!$B190=Statistika!$F$64,IF(AND(Deník!$R190&gt;=0,Deník!$R190&lt;=1),"BE",Deník!$R190),""),"")</f>
        <v/>
      </c>
      <c r="Z190" s="13" t="str">
        <f>IF(Deník!$R190&lt;&gt;"",IF(Deník!$B190=Statistika!$F$65,IF(AND(Deník!$R190&gt;=0,Deník!$R190&lt;=1),"BE",Deník!$R190),""),"")</f>
        <v/>
      </c>
      <c r="AA190" s="13" t="str">
        <f>IF(Deník!$R190&lt;&gt;"",IF(Deník!$B190=Statistika!$F$66,IF(AND(Deník!$R190&gt;=0,Deník!$R190&lt;=1),"BE",Deník!$R190),""),"")</f>
        <v/>
      </c>
      <c r="AB190" s="13" t="str">
        <f>IF(Deník!$R190&lt;&gt;"",IF(Deník!$B190=Statistika!$F$67,IF(AND(Deník!$R190&gt;=0,Deník!$R190&lt;=1),"BE",Deník!$R190),""),"")</f>
        <v/>
      </c>
      <c r="AC190" s="13" t="str">
        <f>IF(Deník!$R190&lt;&gt;"",IF(Deník!$B190=Statistika!$F$68,IF(AND(Deník!$R190&gt;=0,Deník!$R190&lt;=1),"BE",Deník!$R190),""),"")</f>
        <v/>
      </c>
      <c r="AD190" s="13" t="str">
        <f>IF(Deník!$R190&lt;&gt;"",IF(Deník!$B190=Statistika!$F$69,IF(AND(Deník!$R190&gt;=0,Deník!$R190&lt;=1),"BE",Deník!$R190),""),"")</f>
        <v/>
      </c>
      <c r="AE190" s="601" t="str">
        <f>IF(Deník!$R190&lt;&gt;"",IF(Deník!$B190=Statistika!$F$70,IF(AND(Deník!$R190&gt;=0,Deník!$R190&lt;=1),"BE",Deník!$R190),""),"")</f>
        <v/>
      </c>
      <c r="AF190" s="90"/>
      <c r="AG190" s="63" t="str">
        <f>IF(Deník!$R190&lt;&gt;"",IF(Deník!$J190="L",IF(AND(Deník!$R190&gt;=0,Deník!$R190&lt;=1),"BE",Deník!$R190),""),"")</f>
        <v/>
      </c>
      <c r="AH190" s="13" t="str">
        <f>IF(Deník!$R190&lt;&gt;"",IF(Deník!$J190="S",IF(AND(Deník!$R190&gt;=0,Deník!$R190&lt;=1),"BE",Deník!$R190),""),"")</f>
        <v/>
      </c>
      <c r="AI190" s="95"/>
      <c r="AJ190" s="71" t="str">
        <f>IF(Deník!N191&lt;&gt;"",Deník!N191*-1,"")</f>
        <v/>
      </c>
      <c r="AK190" s="88"/>
      <c r="AL190" s="63" t="str">
        <f>IF(WEEKDAY(Deník!$C190,2)=1,IF(AND(Deník!$R190&gt;=0,Deník!$R190&lt;=1),"BE",Deník!$R190),"")</f>
        <v/>
      </c>
      <c r="AM190" s="13" t="str">
        <f>IF(WEEKDAY(Deník!$C190,2)=2,IF(AND(Deník!$R190&gt;=0,Deník!$R190&lt;=1),"BE",Deník!$R190),"")</f>
        <v/>
      </c>
      <c r="AN190" s="13" t="str">
        <f>IF(WEEKDAY(Deník!$C190,2)=3,IF(AND(Deník!$R190&gt;=0,Deník!$R190&lt;=1),"BE",Deník!$R190),"")</f>
        <v/>
      </c>
      <c r="AO190" s="13" t="str">
        <f>IF(WEEKDAY(Deník!$C190,2)=4,IF(AND(Deník!$R190&gt;=0,Deník!$R190&lt;=1),"BE",Deník!$R190),"")</f>
        <v/>
      </c>
      <c r="AP190" s="60" t="str">
        <f>IF(WEEKDAY(Deník!$C190,2)=5,IF(AND(Deník!$R190&gt;=0,Deník!$R190&lt;=1),"BE",Deník!$R190),"")</f>
        <v/>
      </c>
      <c r="AQ190" s="99"/>
      <c r="AR190" s="100">
        <f>Deník!D190</f>
        <v>0</v>
      </c>
      <c r="AS190" s="63" t="str">
        <f>IF(Deník!$D190&lt;&gt;"",IF(AND(Deník!$D190&gt;=AS$2,Deník!$D190&lt;=AS$3),IF(AND(Deník!$R190&gt;=0,Deník!$R190&lt;=1),"BE",Deník!$R190),""),"")</f>
        <v/>
      </c>
      <c r="AT190" s="63" t="str">
        <f>IF(Deník!$D190&lt;&gt;"",IF(AND(Deník!$D190&gt;=AT$2,Deník!$D190&lt;=AT$3),IF(AND(Deník!$R190&gt;=0,Deník!$R190&lt;=1),"BE",Deník!$R190),""),"")</f>
        <v/>
      </c>
      <c r="AU190" s="63" t="str">
        <f>IF(Deník!$D190&lt;&gt;"",IF(AND(Deník!$D190&gt;=AU$2,Deník!$D190&lt;=AU$3),IF(AND(Deník!$R190&gt;=0,Deník!$R190&lt;=1),"BE",Deník!$R190),""),"")</f>
        <v/>
      </c>
      <c r="AV190" s="63" t="str">
        <f>IF(Deník!$D190&lt;&gt;"",IF(AND(Deník!$D190&gt;=AV$2,Deník!$D190&lt;=AV$3),IF(AND(Deník!$R190&gt;=0,Deník!$R190&lt;=1),"BE",Deník!$R190),""),"")</f>
        <v/>
      </c>
      <c r="AW190" s="63" t="str">
        <f>IF(Deník!$D190&lt;&gt;"",IF(AND(Deník!$D190&gt;=AW$2,Deník!$D190&lt;=AW$3),IF(AND(Deník!$R190&gt;=0,Deník!$R190&lt;=1),"BE",Deník!$R190),""),"")</f>
        <v/>
      </c>
      <c r="AX190" s="63" t="str">
        <f>IF(Deník!$D190&lt;&gt;"",IF(AND(Deník!$D190&gt;=AX$2,Deník!$D190&lt;=AX$3),IF(AND(Deník!$R190&gt;=0,Deník!$R190&lt;=1),"BE",Deník!$R190),""),"")</f>
        <v/>
      </c>
      <c r="AY190" s="63" t="str">
        <f>IF(Deník!$D190&lt;&gt;"",IF(AND(Deník!$D190&gt;=AY$2,Deník!$D190&lt;=AY$3),IF(AND(Deník!$R190&gt;=0,Deník!$R190&lt;=1),"BE",Deník!$R190),""),"")</f>
        <v/>
      </c>
      <c r="AZ190" s="63" t="str">
        <f>IF(Deník!$D190&lt;&gt;"",IF(AND(Deník!$D190&gt;=AZ$2,Deník!$D190&lt;=AZ$3),IF(AND(Deník!$R190&gt;=0,Deník!$R190&lt;=1),"BE",Deník!$R190),""),"")</f>
        <v/>
      </c>
      <c r="BA190" s="63" t="str">
        <f>IF(Deník!$D190&lt;&gt;"",IF(AND(Deník!$D190&gt;=BA$2,Deník!$D190&lt;=BA$3),IF(AND(Deník!$R190&gt;=0,Deník!$R190&lt;=1),"BE",Deník!$R190),""),"")</f>
        <v/>
      </c>
      <c r="BB190" s="63" t="str">
        <f>IF(Deník!$D190&lt;&gt;"",IF(AND(Deník!$D190&gt;=BB$2,Deník!$D190&lt;=BB$3),IF(AND(Deník!$R190&gt;=0,Deník!$R190&lt;=1),"BE",Deník!$R190),""),"")</f>
        <v/>
      </c>
      <c r="BC190" s="71" t="str">
        <f>IF(Deník!$D190&lt;&gt;"",IF(AND(Deník!$D190&gt;=BC$2,Deník!$D190&lt;=BC$3),IF(AND(Deník!$R190&gt;=0,Deník!$R190&lt;=1),"BE",Deník!$R190),""),"")</f>
        <v/>
      </c>
      <c r="BD190" s="20" t="str">
        <f>IF(Deník!$J191="S",(Deník!$M191-Deník!$K191),IF(Deník!$J191="L",(Deník!$K191-Deník!$M191),""))</f>
        <v/>
      </c>
      <c r="BE190" s="20" t="str">
        <f>IF(Deník!$J191="S",(Deník!$K191-Deník!$O191),IF(Deník!$J191="L",(Deník!$O191-Deník!$K191),""))</f>
        <v/>
      </c>
      <c r="BF190" s="20" t="str">
        <f>IF(Deník!$J191="S",(Deník!$K191-Deník!$L191),IF(Deník!$J191="L",(Deník!$L191-Deník!$K191),""))</f>
        <v/>
      </c>
      <c r="BG190" s="20" t="str">
        <f>IF(Deník!$J191="S",(Deník!$K191-Deník!$S191),IF(Deník!$J191="L",(Deník!$S191-Deník!$K191),""))</f>
        <v/>
      </c>
      <c r="BH190" s="20" t="str">
        <f>IF(Deník!$J191="S",(Deník!$K191-Deník!$U191),IF(Deník!$J191="L",(Deník!$U191-Deník!$K191),""))</f>
        <v/>
      </c>
      <c r="BI190" s="20" t="str">
        <f>IF(Deník!$R190&gt;1,Deník!$R190,"")</f>
        <v/>
      </c>
      <c r="BJ190" s="20" t="str">
        <f>IF(Deník!$R190&lt;0,Deník!$R190,"")</f>
        <v/>
      </c>
      <c r="BK190" s="17"/>
      <c r="BM190" s="233" t="str">
        <f>IF(Deník!$R190&lt;&gt;"",IF(Deník!$Y190=Statistika!$F$78,IF(AND(Deník!$R190&gt;=0,Deník!$R190&lt;=1),"BE",Deník!$R190),""),"")</f>
        <v/>
      </c>
      <c r="BN190" s="233" t="str">
        <f>IF(Deník!$R190&lt;&gt;"",IF(Deník!$Y190=Statistika!$F$79,IF(AND(Deník!$R190&gt;=0,Deník!$R190&lt;=1),"BE",Deník!$R190),""),"")</f>
        <v/>
      </c>
      <c r="BO190" s="233" t="str">
        <f>IF(Deník!$R190&lt;&gt;"",IF(Deník!$Y190=Statistika!$F$80,IF(AND(Deník!$R190&gt;=0,Deník!$R190&lt;=1),"BE",Deník!$R190),""),"")</f>
        <v/>
      </c>
      <c r="BP190" s="233" t="str">
        <f>IF(Deník!$R190&lt;&gt;"",IF(Deník!$Y190=Statistika!$F$81,IF(AND(Deník!$R190&gt;=0,Deník!$R190&lt;=1),"BE",Deník!$R190),""),"")</f>
        <v/>
      </c>
      <c r="BQ190" s="233" t="str">
        <f>IF(Deník!$R190&lt;&gt;"",IF(Deník!$Y190=Statistika!$F$82,IF(AND(Deník!$R190&gt;=0,Deník!$R190&lt;=1),"BE",Deník!$R190),""),"")</f>
        <v/>
      </c>
      <c r="BR190" s="233" t="str">
        <f>IF(Deník!$R190&lt;&gt;"",IF(Deník!$Y190=Statistika!$F$83,IF(AND(Deník!$R190&gt;=0,Deník!$R190&lt;=1),"BE",Deník!$R190),""),"")</f>
        <v/>
      </c>
      <c r="BS190" s="233" t="str">
        <f>IF(Deník!$R190&lt;&gt;"",IF(Deník!$Y190=Statistika!$F$84,IF(AND(Deník!$R190&gt;=0,Deník!$R190&lt;=1),"BE",Deník!$R190),""),"")</f>
        <v/>
      </c>
      <c r="BT190" s="233" t="str">
        <f>IF(Deník!$R190&lt;&gt;"",IF(Deník!$Y190=Statistika!$F$85,IF(AND(Deník!$R190&gt;=0,Deník!$R190&lt;=1),"BE",Deník!$R190),""),"")</f>
        <v/>
      </c>
      <c r="BU190" s="233" t="str">
        <f>IF(Deník!$R190&lt;&gt;"",IF(Deník!$Y190=Statistika!$F$86,IF(AND(Deník!$R190&gt;=0,Deník!$R190&lt;=1),"BE",Deník!$R190),""),"")</f>
        <v/>
      </c>
      <c r="BV190" s="233" t="str">
        <f>IF(Deník!$R190&lt;&gt;"",IF(Deník!$Y190=Statistika!$F$87,IF(AND(Deník!$R190&gt;=0,Deník!$R190&lt;=1),"BE",Deník!$R190),""),"")</f>
        <v/>
      </c>
      <c r="BW190" s="233" t="str">
        <f>IF(Deník!$R190&lt;&gt;"",IF(Deník!$Y190=Statistika!$F$88,IF(AND(Deník!$R190&gt;=0,Deník!$R190&lt;=1),"BE",Deník!$R190),""),"")</f>
        <v/>
      </c>
      <c r="BX190" s="233" t="str">
        <f>IF(Deník!$R190&lt;&gt;"",IF(Deník!$Y190=Statistika!$F$89,IF(AND(Deník!$R190&gt;=0,Deník!$R190&lt;=1),"BE",Deník!$R190),""),"")</f>
        <v/>
      </c>
      <c r="BY190" s="233" t="str">
        <f>IF(Deník!$R190&lt;&gt;"",IF(Deník!$Y190=Statistika!$F$90,IF(AND(Deník!$R190&gt;=0,Deník!$R190&lt;=1),"BE",Deník!$R190),""),"")</f>
        <v/>
      </c>
      <c r="BZ190" s="233" t="str">
        <f>IF(Deník!$R190&lt;&gt;"",IF(Deník!$Y190=Statistika!$F$91,IF(AND(Deník!$R190&gt;=0,Deník!$R190&lt;=1),"BE",Deník!$R190),""),"")</f>
        <v/>
      </c>
      <c r="CA190" s="233"/>
      <c r="CB190" s="233" t="str">
        <f>IF(Deník!$R190&lt;&gt;"",IF(Deník!$AB190="SL",IF(AND(Deník!$R190&gt;=0,Deník!$R190&lt;=1),"BE",Deník!$R190),""),"")</f>
        <v/>
      </c>
      <c r="CC190" s="233" t="str">
        <f>IF(Deník!$R190&lt;&gt;"",IF(Deník!$AB190="BE10",IF(AND(Deník!$R190&gt;=0,Deník!$R190&lt;=1),"BE",Deník!$R190),""),"")</f>
        <v/>
      </c>
      <c r="CD190" s="233" t="str">
        <f>IF(Deník!$R190&lt;&gt;"",IF(Deník!$AB190="BE15",IF(AND(Deník!$R190&gt;=0,Deník!$R190&lt;=1),"BE",Deník!$R190),""),"")</f>
        <v/>
      </c>
      <c r="CE190" s="233" t="str">
        <f>IF(Deník!$R190&lt;&gt;"",IF(Deník!$AB190="BE20",IF(AND(Deník!$R190&gt;=0,Deník!$R190&lt;=1),"BE",Deník!$R190),""),"")</f>
        <v/>
      </c>
      <c r="CF190" s="233" t="str">
        <f>IF(Deník!$R190&lt;&gt;"",IF(Deník!$AB190="TP1",IF(AND(Deník!$R190&gt;=0,Deník!$R190&lt;=1),"BE",Deník!$R190),""),"")</f>
        <v/>
      </c>
      <c r="CG190" s="233" t="str">
        <f>IF(Deník!$R190&lt;&gt;"",IF(Deník!$AB190="TP2",IF(AND(Deník!$R190&gt;=0,Deník!$R190&lt;=1),"BE",Deník!$R190),""),"")</f>
        <v/>
      </c>
      <c r="CH190" s="233" t="str">
        <f>IF(Deník!$R190&lt;&gt;"",IF(Deník!$AB190="TP3",IF(AND(Deník!$R190&gt;=0,Deník!$R190&lt;=1),"BE",Deník!$R190),""),"")</f>
        <v/>
      </c>
      <c r="CI190" s="233" t="str">
        <f>IF(Deník!$R190&lt;&gt;"",IF(Deník!$AB190="Trailing SL",IF(AND(Deník!$R190&gt;=0,Deník!$R190&lt;=1),"BE",Deník!$R190),""),"")</f>
        <v/>
      </c>
      <c r="CJ190" s="233" t="str">
        <f>IF(Deník!$R190&lt;&gt;"",IF(Deník!$AB190="Manual",IF(AND(Deník!$R190&gt;=0,Deník!$R190&lt;=1),"BE",Deník!$R190),""),"")</f>
        <v/>
      </c>
      <c r="CK190" s="233"/>
      <c r="CL190" s="233" t="str">
        <f>IF(Deník!$R190&lt;0,IF(Deník!$AC190=Statistika!$F$117,Deník!$R190,""),"")</f>
        <v/>
      </c>
      <c r="CM190" s="233" t="str">
        <f>IF(Deník!$R190&lt;0,IF(Deník!$AC190=Statistika!$F$118,Deník!$R190,""),"")</f>
        <v/>
      </c>
      <c r="CN190" s="233" t="str">
        <f>IF(Deník!$R190&lt;0,IF(Deník!$AC190=Statistika!$F$119,Deník!$R190,""),"")</f>
        <v/>
      </c>
      <c r="CO190" s="233" t="str">
        <f>IF(Deník!$R190&lt;0,IF(Deník!$AC190=Statistika!$F$120,Deník!$R190,""),"")</f>
        <v/>
      </c>
      <c r="CP190" s="233" t="str">
        <f>IF(Deník!$R190&lt;0,IF(Deník!$AC190=Statistika!$F$121,Deník!$R190,""),"")</f>
        <v/>
      </c>
      <c r="CQ190" s="233" t="str">
        <f>IF(Deník!$R190&lt;0,IF(Deník!$AC190=Statistika!$F$122,Deník!$R190,""),"")</f>
        <v/>
      </c>
      <c r="CR190" s="233" t="str">
        <f>IF(Deník!$R190&lt;0,IF(Deník!$AC190=Statistika!$F$123,Deník!$R190,""),"")</f>
        <v/>
      </c>
      <c r="CS190" s="233" t="str">
        <f>IF(Deník!$R190&lt;0,IF(Deník!$AC190=Statistika!$F$124,Deník!$R190,""),"")</f>
        <v/>
      </c>
      <c r="CT190" s="233" t="str">
        <f>IF(Deník!$R190&lt;0,IF(Deník!$AC190=Statistika!$F$125,Deník!$R190,""),"")</f>
        <v/>
      </c>
      <c r="CU190" s="233"/>
      <c r="CV190" s="233" t="str">
        <f>IF(Deník!$R190&lt;0,IF(Deník!$AD190=$CV$2,Deník!$R190,""),"")</f>
        <v/>
      </c>
      <c r="CW190" s="233" t="str">
        <f>IF(Deník!$R190&lt;0,IF(Deník!$AD190=$CW$2,Deník!$R190,""),"")</f>
        <v/>
      </c>
      <c r="CX190" s="233" t="str">
        <f>IF(Deník!$R190&lt;0,IF(Deník!$AD190=$CX$2,Deník!$R190,""),"")</f>
        <v/>
      </c>
      <c r="CY190" s="233" t="str">
        <f>IF(Deník!$R190&lt;0,IF(Deník!$AD190=$CY$2,Deník!$R190,""),"")</f>
        <v/>
      </c>
      <c r="CZ190" s="233" t="str">
        <f>IF(Deník!$R190&lt;0,IF(Deník!$AD190=$CZ$2,Deník!$R190,""),"")</f>
        <v/>
      </c>
      <c r="DL190" s="221">
        <f t="shared" si="10"/>
        <v>93847.029999999984</v>
      </c>
      <c r="DM190" s="220">
        <f t="shared" si="9"/>
        <v>-6.1529700000000132E-2</v>
      </c>
      <c r="DO190" s="50">
        <f>Deník!W191</f>
        <v>0</v>
      </c>
      <c r="DP190" s="102" t="str">
        <f>IF(AND(Deník!W191&gt;0),1,"")</f>
        <v/>
      </c>
      <c r="DQ190" s="102">
        <f>IF(AND(Deník!W191&lt;=0),1,"")</f>
        <v>1</v>
      </c>
      <c r="DR190" s="227"/>
      <c r="DS190" s="228"/>
      <c r="DT190" s="85"/>
      <c r="DU190" s="54">
        <f>IF(MONTH(Deník!$C190)=DU$2,Deník!$W190,"")</f>
        <v>0</v>
      </c>
      <c r="DV190" s="222" t="str">
        <f>IF(MONTH(Deník!$C190)=DV$2,Deník!$W190,"")</f>
        <v/>
      </c>
      <c r="DW190" s="222" t="str">
        <f>IF(MONTH(Deník!$C190)=DW$2,Deník!$W190,"")</f>
        <v/>
      </c>
      <c r="DX190" s="222" t="str">
        <f>IF(MONTH(Deník!$C190)=DX$2,Deník!$W190,"")</f>
        <v/>
      </c>
      <c r="DY190" s="222" t="str">
        <f>IF(MONTH(Deník!$C190)=DY$2,Deník!$W190,"")</f>
        <v/>
      </c>
      <c r="DZ190" s="222" t="str">
        <f>IF(MONTH(Deník!$C190)=DZ$2,Deník!$W190,"")</f>
        <v/>
      </c>
      <c r="EA190" s="222" t="str">
        <f>IF(MONTH(Deník!$C190)=EA$2,Deník!$W190,"")</f>
        <v/>
      </c>
      <c r="EB190" s="222" t="str">
        <f>IF(MONTH(Deník!$C190)=EB$2,Deník!$W190,"")</f>
        <v/>
      </c>
      <c r="EC190" s="222" t="str">
        <f>IF(MONTH(Deník!$C190)=EC$2,Deník!$W190,"")</f>
        <v/>
      </c>
      <c r="ED190" s="222" t="str">
        <f>IF(MONTH(Deník!$C190)=ED$2,Deník!$W190,"")</f>
        <v/>
      </c>
      <c r="EE190" s="222" t="str">
        <f>IF(MONTH(Deník!$C190)=EE$2,Deník!$W190,"")</f>
        <v/>
      </c>
      <c r="EF190" s="222" t="str">
        <f>IF(MONTH(Deník!$C190)=EF$2,Deník!$W190,"")</f>
        <v/>
      </c>
      <c r="EI190" s="600" t="str">
        <f>IF(Deník!$W190&lt;&gt;"",IF(Deník!$B190=Statistika!$F$63,Deník!$W190,""),"")</f>
        <v/>
      </c>
      <c r="EJ190" s="13" t="str">
        <f>IF(Deník!$W190&lt;&gt;"",IF(Deník!$B190=Statistika!$F$64,Deník!$W190,""),"")</f>
        <v/>
      </c>
      <c r="EK190" s="13" t="str">
        <f>IF(Deník!$W190&lt;&gt;"",IF(Deník!$B190=Statistika!$F$65,Deník!$W190,""),"")</f>
        <v/>
      </c>
      <c r="EL190" s="13" t="str">
        <f>IF(Deník!$W190&lt;&gt;"",IF(Deník!$B190=Statistika!$F$66,Deník!$W190,""),"")</f>
        <v/>
      </c>
      <c r="EM190" s="13" t="str">
        <f>IF(Deník!$W190&lt;&gt;"",IF(Deník!$B190=Statistika!$F$67,Deník!$W190,""),"")</f>
        <v/>
      </c>
      <c r="EN190" s="13" t="str">
        <f>IF(Deník!$W190&lt;&gt;"",IF(Deník!$B190=Statistika!$F$68,Deník!$W190,""),"")</f>
        <v/>
      </c>
      <c r="EO190" s="13" t="str">
        <f>IF(Deník!$W190&lt;&gt;"",IF(Deník!$B190=Statistika!$F$69,Deník!$W190,""),"")</f>
        <v/>
      </c>
      <c r="EP190" s="601" t="str">
        <f>IF(Deník!$W190&lt;&gt;"",IF(Deník!$B190=Statistika!$F$70,Deník!$W190,""),"")</f>
        <v/>
      </c>
      <c r="EQ190" s="90"/>
      <c r="ER190" s="63" t="str">
        <f>IF(Deník!$W190&lt;&gt;"",IF(Deník!$J190="L",Deník!$W190,""),"")</f>
        <v/>
      </c>
      <c r="ES190" s="13" t="str">
        <f>IF(Deník!$W190&lt;&gt;"",IF(Deník!$J190="S",Deník!$W190,""),"")</f>
        <v/>
      </c>
      <c r="ET190" s="95"/>
      <c r="EU190" s="88"/>
      <c r="EV190" s="63" t="str">
        <f>IF(WEEKDAY(Deník!$C190,2)=1,Deník!$W190,"")</f>
        <v/>
      </c>
      <c r="EW190" s="13" t="str">
        <f>IF(WEEKDAY(Deník!$C190,2)=2,Deník!$W190,"")</f>
        <v/>
      </c>
      <c r="EX190" s="13" t="str">
        <f>IF(WEEKDAY(Deník!$C190,2)=3,Deník!$W190,"")</f>
        <v/>
      </c>
      <c r="EY190" s="13" t="str">
        <f>IF(WEEKDAY(Deník!$C190,2)=4,Deník!$W190,"")</f>
        <v/>
      </c>
      <c r="EZ190" s="60" t="str">
        <f>IF(WEEKDAY(Deník!$C190,2)=5,Deník!$W190,"")</f>
        <v/>
      </c>
      <c r="FA190" s="99"/>
      <c r="FB190" s="100">
        <f>Deník!D190</f>
        <v>0</v>
      </c>
      <c r="FC190" s="63">
        <f>IF($FB190&lt;&gt;"",IF(AND($FB190&gt;=FC$2,$FB190&lt;=FC$3),Deník!$W190,""))</f>
        <v>0</v>
      </c>
      <c r="FD190" s="63" t="str">
        <f>IF($FB190&lt;&gt;"",IF(AND($FB190&gt;=FD$2,$FB190&lt;=FD$3),Deník!$W190,""))</f>
        <v/>
      </c>
      <c r="FE190" s="63" t="str">
        <f>IF($FB190&lt;&gt;"",IF(AND($FB190&gt;=FE$2,$FB190&lt;=FE$3),Deník!$W190,""))</f>
        <v/>
      </c>
      <c r="FF190" s="63" t="str">
        <f>IF($FB190&lt;&gt;"",IF(AND($FB190&gt;=FF$2,$FB190&lt;=FF$3),Deník!$W190,""))</f>
        <v/>
      </c>
      <c r="FG190" s="63" t="str">
        <f>IF($FB190&lt;&gt;"",IF(AND($FB190&gt;=FG$2,$FB190&lt;=FG$3),Deník!$W190,""))</f>
        <v/>
      </c>
      <c r="FH190" s="63" t="str">
        <f>IF($FB190&lt;&gt;"",IF(AND($FB190&gt;=FH$2,$FB190&lt;=FH$3),Deník!$W190,""))</f>
        <v/>
      </c>
      <c r="FI190" s="63" t="str">
        <f>IF($FB190&lt;&gt;"",IF(AND($FB190&gt;=FI$2,$FB190&lt;=FI$3),Deník!$W190,""))</f>
        <v/>
      </c>
      <c r="FJ190" s="63" t="str">
        <f>IF($FB190&lt;&gt;"",IF(AND($FB190&gt;=FJ$2,$FB190&lt;=FJ$3),Deník!$W190,""))</f>
        <v/>
      </c>
      <c r="FK190" s="63" t="str">
        <f>IF($FB190&lt;&gt;"",IF(AND($FB190&gt;=FK$2,$FB190&lt;=FK$3),Deník!$W190,""))</f>
        <v/>
      </c>
      <c r="FL190" s="63" t="str">
        <f>IF($FB190&lt;&gt;"",IF(AND($FB190&gt;=FL$2,$FB190&lt;=FL$3),Deník!$W190,""))</f>
        <v/>
      </c>
      <c r="FM190" s="63" t="str">
        <f>IF($FB190&lt;&gt;"",IF(AND($FB190&gt;=FM$2,$FB190&lt;=FM$3),Deník!$W190,""))</f>
        <v/>
      </c>
      <c r="FN190" s="13"/>
      <c r="FO190" s="20" t="str">
        <f>IF(Deník!$W190&gt;1,Deník!$W190,"")</f>
        <v/>
      </c>
      <c r="FP190" s="20" t="str">
        <f>IF(Deník!$W190&lt;0,Deník!$W190,"")</f>
        <v/>
      </c>
      <c r="FQ190" s="17"/>
      <c r="FS190" s="233"/>
      <c r="FT190" s="233" t="str">
        <f>IF(Deník!$W190&lt;&gt;"",IF(Deník!$Y190=Statistika!$F$78,Deník!$W190,""),"")</f>
        <v/>
      </c>
      <c r="FU190" s="233" t="str">
        <f>IF(Deník!$W190&lt;&gt;"",IF(Deník!$Y190=Statistika!$F$79,Deník!$W190,""),"")</f>
        <v/>
      </c>
      <c r="FV190" s="233" t="str">
        <f>IF(Deník!$W190&lt;&gt;"",IF(Deník!$Y190=Statistika!$F$80,Deník!$W190,""),"")</f>
        <v/>
      </c>
      <c r="FW190" s="233" t="str">
        <f>IF(Deník!$W190&lt;&gt;"",IF(Deník!$Y190=Statistika!$F$81,Deník!$W190,""),"")</f>
        <v/>
      </c>
      <c r="FX190" s="233" t="str">
        <f>IF(Deník!$W190&lt;&gt;"",IF(Deník!$Y190=Statistika!$F$82,Deník!$W190,""),"")</f>
        <v/>
      </c>
      <c r="FY190" s="233" t="str">
        <f>IF(Deník!$W190&lt;&gt;"",IF(Deník!$Y190=Statistika!$F$83,Deník!$W190,""),"")</f>
        <v/>
      </c>
      <c r="FZ190" s="233" t="str">
        <f>IF(Deník!$W190&lt;&gt;"",IF(Deník!$Y190=Statistika!$F$84,Deník!$W190,""),"")</f>
        <v/>
      </c>
      <c r="GA190" s="233" t="str">
        <f>IF(Deník!$W190&lt;&gt;"",IF(Deník!$Y190=Statistika!$F$85,Deník!$W190,""),"")</f>
        <v/>
      </c>
      <c r="GB190" s="233" t="str">
        <f>IF(Deník!$W190&lt;&gt;"",IF(Deník!$Y190=Statistika!$F$86,Deník!$W190,""),"")</f>
        <v/>
      </c>
      <c r="GC190" s="233" t="str">
        <f>IF(Deník!$W190&lt;&gt;"",IF(Deník!$Y190=Statistika!$F$87,Deník!$W190,""),"")</f>
        <v/>
      </c>
      <c r="GD190" s="233" t="str">
        <f>IF(Deník!$W190&lt;&gt;"",IF(Deník!$Y190=Statistika!$F$88,Deník!$W190,""),"")</f>
        <v/>
      </c>
      <c r="GE190" s="233" t="str">
        <f>IF(Deník!$W190&lt;&gt;"",IF(Deník!$Y190=Statistika!$F$89,Deník!$W190,""),"")</f>
        <v/>
      </c>
      <c r="GF190" s="233" t="str">
        <f>IF(Deník!$W190&lt;&gt;"",IF(Deník!$Y190=Statistika!$F$90,Deník!$W190,""),"")</f>
        <v/>
      </c>
      <c r="GG190" s="233" t="str">
        <f>IF(Deník!$W190&lt;&gt;"",IF(Deník!$Y190=Statistika!$F$91,Deník!$W190,""),"")</f>
        <v/>
      </c>
      <c r="GH190" s="233"/>
      <c r="GI190" s="233" t="str">
        <f>IF(Deník!$W190&lt;&gt;"",IF(Deník!$AB190=Statistika!$L$100,Deník!$W190,""),"")</f>
        <v/>
      </c>
      <c r="GJ190" s="233" t="str">
        <f>IF(Deník!$W190&lt;&gt;"",IF(Deník!$AB190=Statistika!$L$101,Deník!$W190,""),"")</f>
        <v/>
      </c>
      <c r="GK190" s="233" t="str">
        <f>IF(Deník!$W190&lt;&gt;"",IF(Deník!$AB190=Statistika!$L$102,Deník!$W190,""),"")</f>
        <v/>
      </c>
      <c r="GL190" s="233" t="str">
        <f>IF(Deník!$W190&lt;&gt;"",IF(Deník!$AB190=Statistika!$L$103,Deník!$W190,""),"")</f>
        <v/>
      </c>
      <c r="GM190" s="233" t="str">
        <f>IF(Deník!$W190&lt;&gt;"",IF(Deník!$AB190=Statistika!$L$104,Deník!$W190,""),"")</f>
        <v/>
      </c>
      <c r="GN190" s="233" t="str">
        <f>IF(Deník!$W190&lt;&gt;"",IF(Deník!$AB190=Statistika!$L$105,Deník!$W190,""),"")</f>
        <v/>
      </c>
      <c r="GO190" s="233" t="str">
        <f>IF(Deník!$W190&lt;&gt;"",IF(Deník!$AB190=Statistika!$L$106,Deník!$W190,""),"")</f>
        <v/>
      </c>
      <c r="GP190" s="233" t="str">
        <f>IF(Deník!$W190&lt;&gt;"",IF(Deník!$AB190=Statistika!$L$107,Deník!$W190,""),"")</f>
        <v/>
      </c>
      <c r="GQ190" s="233" t="str">
        <f>IF(Deník!$W190&lt;&gt;"",IF(Deník!$AB190=Statistika!$L$108,Deník!$W190,""),"")</f>
        <v/>
      </c>
      <c r="GS190" s="233" t="str">
        <f>IF(Deník!$W190&lt;0,IF(Deník!$AC190=Statistika!$F$117,Deník!$W190,""),"")</f>
        <v/>
      </c>
      <c r="GT190" s="233" t="str">
        <f>IF(Deník!$W190&lt;0,IF(Deník!$AC190=Statistika!$F$118,Deník!$W190,""),"")</f>
        <v/>
      </c>
      <c r="GU190" s="233" t="str">
        <f>IF(Deník!$W190&lt;0,IF(Deník!$AC190=Statistika!$F$119,Deník!$W190,""),"")</f>
        <v/>
      </c>
      <c r="GV190" s="233" t="str">
        <f>IF(Deník!$W190&lt;0,IF(Deník!$AC190=Statistika!$F$120,Deník!$W190,""),"")</f>
        <v/>
      </c>
      <c r="GW190" s="233" t="str">
        <f>IF(Deník!$W190&lt;0,IF(Deník!$AC190=Statistika!$F$121,Deník!$W190,""),"")</f>
        <v/>
      </c>
      <c r="GX190" s="233" t="str">
        <f>IF(Deník!$W190&lt;0,IF(Deník!$AC190=Statistika!$F$122,Deník!$W190,""),"")</f>
        <v/>
      </c>
      <c r="GY190" s="233" t="str">
        <f>IF(Deník!$W190&lt;0,IF(Deník!$AC190=Statistika!$F$123,Deník!$W190,""),"")</f>
        <v/>
      </c>
      <c r="GZ190" s="233" t="str">
        <f>IF(Deník!$W190&lt;0,IF(Deník!$AC190=Statistika!$F$124,Deník!$W190,""),"")</f>
        <v/>
      </c>
      <c r="HA190" s="233" t="str">
        <f>IF(Deník!$W190&lt;0,IF(Deník!$AC190=Statistika!$F$125,Deník!$W190,""),"")</f>
        <v/>
      </c>
      <c r="HC190" s="233" t="str">
        <f>IF(Deník!$W190&lt;0,IF(Deník!$AD190=Statistika!$F$133,Deník!$W190,""),"")</f>
        <v/>
      </c>
      <c r="HD190" s="233" t="str">
        <f>IF(Deník!$W190&lt;0,IF(Deník!$AD190=Statistika!$F$134,Deník!$W190,""),"")</f>
        <v/>
      </c>
      <c r="HE190" s="233" t="str">
        <f>IF(Deník!$W190&lt;0,IF(Deník!$AD190=Statistika!$F$135,Deník!$W190,""),"")</f>
        <v/>
      </c>
      <c r="HF190" s="233" t="str">
        <f>IF(Deník!$W190&lt;0,IF(Deník!$AD190=Statistika!$F$136,Deník!$W190,""),"")</f>
        <v/>
      </c>
      <c r="HG190" s="233" t="str">
        <f>IF(Deník!$W190&lt;0,IF(Deník!$AD190=Statistika!$F$137,Deník!$W190,""),"")</f>
        <v/>
      </c>
      <c r="ID190" s="8">
        <f>Tabulka4[[#This Row],[Sloupec3]]</f>
        <v>0</v>
      </c>
      <c r="IE190" s="17" t="str">
        <f>IF(AND([1]Deník!$C190&gt;='[1]Měsíční shrnutí'!$D$1,[1]Deník!$C190&lt;='[1]Měsíční shrnutí'!$F$1),[1]Deník!$X190,"")</f>
        <v/>
      </c>
    </row>
    <row r="191" spans="1:239">
      <c r="A191" s="8">
        <f>Deník!C192</f>
        <v>0</v>
      </c>
      <c r="B191" s="50" t="str">
        <f>Deník!R192</f>
        <v/>
      </c>
      <c r="C191" s="102" t="str">
        <f>IF(AND(Deník!R192&gt;1,Deník!R192&lt;&gt;""),1,"")</f>
        <v/>
      </c>
      <c r="D191" s="102" t="str">
        <f>IF(AND(Deník!R192&lt;=0,Deník!R192&lt;&gt;""),1,"")</f>
        <v/>
      </c>
      <c r="E191" s="103" t="str">
        <f>IF(AND(Deník!R192&gt;=0,Deník!R192&lt;=1),1,"")</f>
        <v/>
      </c>
      <c r="F191" s="79" t="str">
        <f>IF(Deník!R192&lt;&gt;"",Deník!R192+F190,"")</f>
        <v/>
      </c>
      <c r="G191" s="85"/>
      <c r="H191" s="54" t="str">
        <f>IF(MONTH(Deník!$C191)=H$2,IF(AND(Deník!$R191&gt;=0,Deník!$R191&lt;=1),"BE",Deník!$R191),"")</f>
        <v/>
      </c>
      <c r="I191" s="11" t="str">
        <f>IF(MONTH(Deník!$C191)=I$2,IF(AND(Deník!$R191&gt;=0,Deník!$R191&lt;=1),"BE",Deník!$R191),"")</f>
        <v/>
      </c>
      <c r="J191" s="11" t="str">
        <f>IF(MONTH(Deník!$C191)=J$2,IF(AND(Deník!$R191&gt;=0,Deník!$R191&lt;=1),"BE",Deník!$R191),"")</f>
        <v/>
      </c>
      <c r="K191" s="11" t="str">
        <f>IF(MONTH(Deník!$C191)=K$2,IF(AND(Deník!$R191&gt;=0,Deník!$R191&lt;=1),"BE",Deník!$R191),"")</f>
        <v/>
      </c>
      <c r="L191" s="11" t="str">
        <f>IF(MONTH(Deník!$C191)=L$2,IF(AND(Deník!$R191&gt;=0,Deník!$R191&lt;=1),"BE",Deník!$R191),"")</f>
        <v/>
      </c>
      <c r="M191" s="11" t="str">
        <f>IF(MONTH(Deník!$C191)=M$2,IF(AND(Deník!$R191&gt;=0,Deník!$R191&lt;=1),"BE",Deník!$R191),"")</f>
        <v/>
      </c>
      <c r="N191" s="11" t="str">
        <f>IF(MONTH(Deník!$C191)=N$2,IF(AND(Deník!$R191&gt;=0,Deník!$R191&lt;=1),"BE",Deník!$R191),"")</f>
        <v/>
      </c>
      <c r="O191" s="11" t="str">
        <f>IF(MONTH(Deník!$C191)=O$2,IF(AND(Deník!$R191&gt;=0,Deník!$R191&lt;=1),"BE",Deník!$R191),"")</f>
        <v/>
      </c>
      <c r="P191" s="11" t="str">
        <f>IF(MONTH(Deník!$C191)=P$2,IF(AND(Deník!$R191&gt;=0,Deník!$R191&lt;=1),"BE",Deník!$R191),"")</f>
        <v/>
      </c>
      <c r="Q191" s="11" t="str">
        <f>IF(MONTH(Deník!$C191)=Q$2,IF(AND(Deník!$R191&gt;=0,Deník!$R191&lt;=1),"BE",Deník!$R191),"")</f>
        <v/>
      </c>
      <c r="R191" s="11" t="str">
        <f>IF(MONTH(Deník!$C191)=R$2,IF(AND(Deník!$R191&gt;=0,Deník!$R191&lt;=1),"BE",Deník!$R191),"")</f>
        <v/>
      </c>
      <c r="S191" s="57" t="str">
        <f>IF(MONTH(Deník!$C191)=S$2,IF(AND(Deník!$R191&gt;=0,Deník!$R191&lt;=1),"BE",Deník!$R191),"")</f>
        <v/>
      </c>
      <c r="U191" s="12"/>
      <c r="V191" s="12"/>
      <c r="X191" s="600" t="str">
        <f>IF(Deník!$R191&lt;&gt;"",IF(Deník!$B191=Statistika!$F$63,IF(AND(Deník!$R191&gt;=0,Deník!$R191&lt;=1),"BE",Deník!$R191),""),"")</f>
        <v/>
      </c>
      <c r="Y191" s="13" t="str">
        <f>IF(Deník!$R191&lt;&gt;"",IF(Deník!$B191=Statistika!$F$64,IF(AND(Deník!$R191&gt;=0,Deník!$R191&lt;=1),"BE",Deník!$R191),""),"")</f>
        <v/>
      </c>
      <c r="Z191" s="13" t="str">
        <f>IF(Deník!$R191&lt;&gt;"",IF(Deník!$B191=Statistika!$F$65,IF(AND(Deník!$R191&gt;=0,Deník!$R191&lt;=1),"BE",Deník!$R191),""),"")</f>
        <v/>
      </c>
      <c r="AA191" s="13" t="str">
        <f>IF(Deník!$R191&lt;&gt;"",IF(Deník!$B191=Statistika!$F$66,IF(AND(Deník!$R191&gt;=0,Deník!$R191&lt;=1),"BE",Deník!$R191),""),"")</f>
        <v/>
      </c>
      <c r="AB191" s="13" t="str">
        <f>IF(Deník!$R191&lt;&gt;"",IF(Deník!$B191=Statistika!$F$67,IF(AND(Deník!$R191&gt;=0,Deník!$R191&lt;=1),"BE",Deník!$R191),""),"")</f>
        <v/>
      </c>
      <c r="AC191" s="13" t="str">
        <f>IF(Deník!$R191&lt;&gt;"",IF(Deník!$B191=Statistika!$F$68,IF(AND(Deník!$R191&gt;=0,Deník!$R191&lt;=1),"BE",Deník!$R191),""),"")</f>
        <v/>
      </c>
      <c r="AD191" s="13" t="str">
        <f>IF(Deník!$R191&lt;&gt;"",IF(Deník!$B191=Statistika!$F$69,IF(AND(Deník!$R191&gt;=0,Deník!$R191&lt;=1),"BE",Deník!$R191),""),"")</f>
        <v/>
      </c>
      <c r="AE191" s="601" t="str">
        <f>IF(Deník!$R191&lt;&gt;"",IF(Deník!$B191=Statistika!$F$70,IF(AND(Deník!$R191&gt;=0,Deník!$R191&lt;=1),"BE",Deník!$R191),""),"")</f>
        <v/>
      </c>
      <c r="AF191" s="90"/>
      <c r="AG191" s="63" t="str">
        <f>IF(Deník!$R191&lt;&gt;"",IF(Deník!$J191="L",IF(AND(Deník!$R191&gt;=0,Deník!$R191&lt;=1),"BE",Deník!$R191),""),"")</f>
        <v/>
      </c>
      <c r="AH191" s="13" t="str">
        <f>IF(Deník!$R191&lt;&gt;"",IF(Deník!$J191="S",IF(AND(Deník!$R191&gt;=0,Deník!$R191&lt;=1),"BE",Deník!$R191),""),"")</f>
        <v/>
      </c>
      <c r="AI191" s="95"/>
      <c r="AJ191" s="71" t="str">
        <f>IF(Deník!N192&lt;&gt;"",Deník!N192*-1,"")</f>
        <v/>
      </c>
      <c r="AK191" s="88"/>
      <c r="AL191" s="63" t="str">
        <f>IF(WEEKDAY(Deník!$C191,2)=1,IF(AND(Deník!$R191&gt;=0,Deník!$R191&lt;=1),"BE",Deník!$R191),"")</f>
        <v/>
      </c>
      <c r="AM191" s="13" t="str">
        <f>IF(WEEKDAY(Deník!$C191,2)=2,IF(AND(Deník!$R191&gt;=0,Deník!$R191&lt;=1),"BE",Deník!$R191),"")</f>
        <v/>
      </c>
      <c r="AN191" s="13" t="str">
        <f>IF(WEEKDAY(Deník!$C191,2)=3,IF(AND(Deník!$R191&gt;=0,Deník!$R191&lt;=1),"BE",Deník!$R191),"")</f>
        <v/>
      </c>
      <c r="AO191" s="13" t="str">
        <f>IF(WEEKDAY(Deník!$C191,2)=4,IF(AND(Deník!$R191&gt;=0,Deník!$R191&lt;=1),"BE",Deník!$R191),"")</f>
        <v/>
      </c>
      <c r="AP191" s="60" t="str">
        <f>IF(WEEKDAY(Deník!$C191,2)=5,IF(AND(Deník!$R191&gt;=0,Deník!$R191&lt;=1),"BE",Deník!$R191),"")</f>
        <v/>
      </c>
      <c r="AQ191" s="99"/>
      <c r="AR191" s="100">
        <f>Deník!D191</f>
        <v>0</v>
      </c>
      <c r="AS191" s="63" t="str">
        <f>IF(Deník!$D191&lt;&gt;"",IF(AND(Deník!$D191&gt;=AS$2,Deník!$D191&lt;=AS$3),IF(AND(Deník!$R191&gt;=0,Deník!$R191&lt;=1),"BE",Deník!$R191),""),"")</f>
        <v/>
      </c>
      <c r="AT191" s="63" t="str">
        <f>IF(Deník!$D191&lt;&gt;"",IF(AND(Deník!$D191&gt;=AT$2,Deník!$D191&lt;=AT$3),IF(AND(Deník!$R191&gt;=0,Deník!$R191&lt;=1),"BE",Deník!$R191),""),"")</f>
        <v/>
      </c>
      <c r="AU191" s="63" t="str">
        <f>IF(Deník!$D191&lt;&gt;"",IF(AND(Deník!$D191&gt;=AU$2,Deník!$D191&lt;=AU$3),IF(AND(Deník!$R191&gt;=0,Deník!$R191&lt;=1),"BE",Deník!$R191),""),"")</f>
        <v/>
      </c>
      <c r="AV191" s="63" t="str">
        <f>IF(Deník!$D191&lt;&gt;"",IF(AND(Deník!$D191&gt;=AV$2,Deník!$D191&lt;=AV$3),IF(AND(Deník!$R191&gt;=0,Deník!$R191&lt;=1),"BE",Deník!$R191),""),"")</f>
        <v/>
      </c>
      <c r="AW191" s="63" t="str">
        <f>IF(Deník!$D191&lt;&gt;"",IF(AND(Deník!$D191&gt;=AW$2,Deník!$D191&lt;=AW$3),IF(AND(Deník!$R191&gt;=0,Deník!$R191&lt;=1),"BE",Deník!$R191),""),"")</f>
        <v/>
      </c>
      <c r="AX191" s="63" t="str">
        <f>IF(Deník!$D191&lt;&gt;"",IF(AND(Deník!$D191&gt;=AX$2,Deník!$D191&lt;=AX$3),IF(AND(Deník!$R191&gt;=0,Deník!$R191&lt;=1),"BE",Deník!$R191),""),"")</f>
        <v/>
      </c>
      <c r="AY191" s="63" t="str">
        <f>IF(Deník!$D191&lt;&gt;"",IF(AND(Deník!$D191&gt;=AY$2,Deník!$D191&lt;=AY$3),IF(AND(Deník!$R191&gt;=0,Deník!$R191&lt;=1),"BE",Deník!$R191),""),"")</f>
        <v/>
      </c>
      <c r="AZ191" s="63" t="str">
        <f>IF(Deník!$D191&lt;&gt;"",IF(AND(Deník!$D191&gt;=AZ$2,Deník!$D191&lt;=AZ$3),IF(AND(Deník!$R191&gt;=0,Deník!$R191&lt;=1),"BE",Deník!$R191),""),"")</f>
        <v/>
      </c>
      <c r="BA191" s="63" t="str">
        <f>IF(Deník!$D191&lt;&gt;"",IF(AND(Deník!$D191&gt;=BA$2,Deník!$D191&lt;=BA$3),IF(AND(Deník!$R191&gt;=0,Deník!$R191&lt;=1),"BE",Deník!$R191),""),"")</f>
        <v/>
      </c>
      <c r="BB191" s="63" t="str">
        <f>IF(Deník!$D191&lt;&gt;"",IF(AND(Deník!$D191&gt;=BB$2,Deník!$D191&lt;=BB$3),IF(AND(Deník!$R191&gt;=0,Deník!$R191&lt;=1),"BE",Deník!$R191),""),"")</f>
        <v/>
      </c>
      <c r="BC191" s="71" t="str">
        <f>IF(Deník!$D191&lt;&gt;"",IF(AND(Deník!$D191&gt;=BC$2,Deník!$D191&lt;=BC$3),IF(AND(Deník!$R191&gt;=0,Deník!$R191&lt;=1),"BE",Deník!$R191),""),"")</f>
        <v/>
      </c>
      <c r="BD191" s="20" t="str">
        <f>IF(Deník!$J192="S",(Deník!$M192-Deník!$K192),IF(Deník!$J192="L",(Deník!$K192-Deník!$M192),""))</f>
        <v/>
      </c>
      <c r="BE191" s="20" t="str">
        <f>IF(Deník!$J192="S",(Deník!$K192-Deník!$O192),IF(Deník!$J192="L",(Deník!$O192-Deník!$K192),""))</f>
        <v/>
      </c>
      <c r="BF191" s="20" t="str">
        <f>IF(Deník!$J192="S",(Deník!$K192-Deník!$L192),IF(Deník!$J192="L",(Deník!$L192-Deník!$K192),""))</f>
        <v/>
      </c>
      <c r="BG191" s="20" t="str">
        <f>IF(Deník!$J192="S",(Deník!$K192-Deník!$S192),IF(Deník!$J192="L",(Deník!$S192-Deník!$K192),""))</f>
        <v/>
      </c>
      <c r="BH191" s="20" t="str">
        <f>IF(Deník!$J192="S",(Deník!$K192-Deník!$U192),IF(Deník!$J192="L",(Deník!$U192-Deník!$K192),""))</f>
        <v/>
      </c>
      <c r="BI191" s="20" t="str">
        <f>IF(Deník!$R191&gt;1,Deník!$R191,"")</f>
        <v/>
      </c>
      <c r="BJ191" s="20" t="str">
        <f>IF(Deník!$R191&lt;0,Deník!$R191,"")</f>
        <v/>
      </c>
      <c r="BK191" s="17"/>
      <c r="BM191" s="233" t="str">
        <f>IF(Deník!$R191&lt;&gt;"",IF(Deník!$Y191=Statistika!$F$78,IF(AND(Deník!$R191&gt;=0,Deník!$R191&lt;=1),"BE",Deník!$R191),""),"")</f>
        <v/>
      </c>
      <c r="BN191" s="233" t="str">
        <f>IF(Deník!$R191&lt;&gt;"",IF(Deník!$Y191=Statistika!$F$79,IF(AND(Deník!$R191&gt;=0,Deník!$R191&lt;=1),"BE",Deník!$R191),""),"")</f>
        <v/>
      </c>
      <c r="BO191" s="233" t="str">
        <f>IF(Deník!$R191&lt;&gt;"",IF(Deník!$Y191=Statistika!$F$80,IF(AND(Deník!$R191&gt;=0,Deník!$R191&lt;=1),"BE",Deník!$R191),""),"")</f>
        <v/>
      </c>
      <c r="BP191" s="233" t="str">
        <f>IF(Deník!$R191&lt;&gt;"",IF(Deník!$Y191=Statistika!$F$81,IF(AND(Deník!$R191&gt;=0,Deník!$R191&lt;=1),"BE",Deník!$R191),""),"")</f>
        <v/>
      </c>
      <c r="BQ191" s="233" t="str">
        <f>IF(Deník!$R191&lt;&gt;"",IF(Deník!$Y191=Statistika!$F$82,IF(AND(Deník!$R191&gt;=0,Deník!$R191&lt;=1),"BE",Deník!$R191),""),"")</f>
        <v/>
      </c>
      <c r="BR191" s="233" t="str">
        <f>IF(Deník!$R191&lt;&gt;"",IF(Deník!$Y191=Statistika!$F$83,IF(AND(Deník!$R191&gt;=0,Deník!$R191&lt;=1),"BE",Deník!$R191),""),"")</f>
        <v/>
      </c>
      <c r="BS191" s="233" t="str">
        <f>IF(Deník!$R191&lt;&gt;"",IF(Deník!$Y191=Statistika!$F$84,IF(AND(Deník!$R191&gt;=0,Deník!$R191&lt;=1),"BE",Deník!$R191),""),"")</f>
        <v/>
      </c>
      <c r="BT191" s="233" t="str">
        <f>IF(Deník!$R191&lt;&gt;"",IF(Deník!$Y191=Statistika!$F$85,IF(AND(Deník!$R191&gt;=0,Deník!$R191&lt;=1),"BE",Deník!$R191),""),"")</f>
        <v/>
      </c>
      <c r="BU191" s="233" t="str">
        <f>IF(Deník!$R191&lt;&gt;"",IF(Deník!$Y191=Statistika!$F$86,IF(AND(Deník!$R191&gt;=0,Deník!$R191&lt;=1),"BE",Deník!$R191),""),"")</f>
        <v/>
      </c>
      <c r="BV191" s="233" t="str">
        <f>IF(Deník!$R191&lt;&gt;"",IF(Deník!$Y191=Statistika!$F$87,IF(AND(Deník!$R191&gt;=0,Deník!$R191&lt;=1),"BE",Deník!$R191),""),"")</f>
        <v/>
      </c>
      <c r="BW191" s="233" t="str">
        <f>IF(Deník!$R191&lt;&gt;"",IF(Deník!$Y191=Statistika!$F$88,IF(AND(Deník!$R191&gt;=0,Deník!$R191&lt;=1),"BE",Deník!$R191),""),"")</f>
        <v/>
      </c>
      <c r="BX191" s="233" t="str">
        <f>IF(Deník!$R191&lt;&gt;"",IF(Deník!$Y191=Statistika!$F$89,IF(AND(Deník!$R191&gt;=0,Deník!$R191&lt;=1),"BE",Deník!$R191),""),"")</f>
        <v/>
      </c>
      <c r="BY191" s="233" t="str">
        <f>IF(Deník!$R191&lt;&gt;"",IF(Deník!$Y191=Statistika!$F$90,IF(AND(Deník!$R191&gt;=0,Deník!$R191&lt;=1),"BE",Deník!$R191),""),"")</f>
        <v/>
      </c>
      <c r="BZ191" s="233" t="str">
        <f>IF(Deník!$R191&lt;&gt;"",IF(Deník!$Y191=Statistika!$F$91,IF(AND(Deník!$R191&gt;=0,Deník!$R191&lt;=1),"BE",Deník!$R191),""),"")</f>
        <v/>
      </c>
      <c r="CA191" s="233"/>
      <c r="CB191" s="233" t="str">
        <f>IF(Deník!$R191&lt;&gt;"",IF(Deník!$AB191="SL",IF(AND(Deník!$R191&gt;=0,Deník!$R191&lt;=1),"BE",Deník!$R191),""),"")</f>
        <v/>
      </c>
      <c r="CC191" s="233" t="str">
        <f>IF(Deník!$R191&lt;&gt;"",IF(Deník!$AB191="BE10",IF(AND(Deník!$R191&gt;=0,Deník!$R191&lt;=1),"BE",Deník!$R191),""),"")</f>
        <v/>
      </c>
      <c r="CD191" s="233" t="str">
        <f>IF(Deník!$R191&lt;&gt;"",IF(Deník!$AB191="BE15",IF(AND(Deník!$R191&gt;=0,Deník!$R191&lt;=1),"BE",Deník!$R191),""),"")</f>
        <v/>
      </c>
      <c r="CE191" s="233" t="str">
        <f>IF(Deník!$R191&lt;&gt;"",IF(Deník!$AB191="BE20",IF(AND(Deník!$R191&gt;=0,Deník!$R191&lt;=1),"BE",Deník!$R191),""),"")</f>
        <v/>
      </c>
      <c r="CF191" s="233" t="str">
        <f>IF(Deník!$R191&lt;&gt;"",IF(Deník!$AB191="TP1",IF(AND(Deník!$R191&gt;=0,Deník!$R191&lt;=1),"BE",Deník!$R191),""),"")</f>
        <v/>
      </c>
      <c r="CG191" s="233" t="str">
        <f>IF(Deník!$R191&lt;&gt;"",IF(Deník!$AB191="TP2",IF(AND(Deník!$R191&gt;=0,Deník!$R191&lt;=1),"BE",Deník!$R191),""),"")</f>
        <v/>
      </c>
      <c r="CH191" s="233" t="str">
        <f>IF(Deník!$R191&lt;&gt;"",IF(Deník!$AB191="TP3",IF(AND(Deník!$R191&gt;=0,Deník!$R191&lt;=1),"BE",Deník!$R191),""),"")</f>
        <v/>
      </c>
      <c r="CI191" s="233" t="str">
        <f>IF(Deník!$R191&lt;&gt;"",IF(Deník!$AB191="Trailing SL",IF(AND(Deník!$R191&gt;=0,Deník!$R191&lt;=1),"BE",Deník!$R191),""),"")</f>
        <v/>
      </c>
      <c r="CJ191" s="233" t="str">
        <f>IF(Deník!$R191&lt;&gt;"",IF(Deník!$AB191="Manual",IF(AND(Deník!$R191&gt;=0,Deník!$R191&lt;=1),"BE",Deník!$R191),""),"")</f>
        <v/>
      </c>
      <c r="CK191" s="233"/>
      <c r="CL191" s="233" t="str">
        <f>IF(Deník!$R191&lt;0,IF(Deník!$AC191=Statistika!$F$117,Deník!$R191,""),"")</f>
        <v/>
      </c>
      <c r="CM191" s="233" t="str">
        <f>IF(Deník!$R191&lt;0,IF(Deník!$AC191=Statistika!$F$118,Deník!$R191,""),"")</f>
        <v/>
      </c>
      <c r="CN191" s="233" t="str">
        <f>IF(Deník!$R191&lt;0,IF(Deník!$AC191=Statistika!$F$119,Deník!$R191,""),"")</f>
        <v/>
      </c>
      <c r="CO191" s="233" t="str">
        <f>IF(Deník!$R191&lt;0,IF(Deník!$AC191=Statistika!$F$120,Deník!$R191,""),"")</f>
        <v/>
      </c>
      <c r="CP191" s="233" t="str">
        <f>IF(Deník!$R191&lt;0,IF(Deník!$AC191=Statistika!$F$121,Deník!$R191,""),"")</f>
        <v/>
      </c>
      <c r="CQ191" s="233" t="str">
        <f>IF(Deník!$R191&lt;0,IF(Deník!$AC191=Statistika!$F$122,Deník!$R191,""),"")</f>
        <v/>
      </c>
      <c r="CR191" s="233" t="str">
        <f>IF(Deník!$R191&lt;0,IF(Deník!$AC191=Statistika!$F$123,Deník!$R191,""),"")</f>
        <v/>
      </c>
      <c r="CS191" s="233" t="str">
        <f>IF(Deník!$R191&lt;0,IF(Deník!$AC191=Statistika!$F$124,Deník!$R191,""),"")</f>
        <v/>
      </c>
      <c r="CT191" s="233" t="str">
        <f>IF(Deník!$R191&lt;0,IF(Deník!$AC191=Statistika!$F$125,Deník!$R191,""),"")</f>
        <v/>
      </c>
      <c r="CU191" s="233"/>
      <c r="CV191" s="233" t="str">
        <f>IF(Deník!$R191&lt;0,IF(Deník!$AD191=$CV$2,Deník!$R191,""),"")</f>
        <v/>
      </c>
      <c r="CW191" s="233" t="str">
        <f>IF(Deník!$R191&lt;0,IF(Deník!$AD191=$CW$2,Deník!$R191,""),"")</f>
        <v/>
      </c>
      <c r="CX191" s="233" t="str">
        <f>IF(Deník!$R191&lt;0,IF(Deník!$AD191=$CX$2,Deník!$R191,""),"")</f>
        <v/>
      </c>
      <c r="CY191" s="233" t="str">
        <f>IF(Deník!$R191&lt;0,IF(Deník!$AD191=$CY$2,Deník!$R191,""),"")</f>
        <v/>
      </c>
      <c r="CZ191" s="233" t="str">
        <f>IF(Deník!$R191&lt;0,IF(Deník!$AD191=$CZ$2,Deník!$R191,""),"")</f>
        <v/>
      </c>
      <c r="DL191" s="221">
        <f t="shared" si="10"/>
        <v>93847.029999999984</v>
      </c>
      <c r="DM191" s="220">
        <f t="shared" si="9"/>
        <v>-6.1529700000000132E-2</v>
      </c>
      <c r="DO191" s="50">
        <f>Deník!W192</f>
        <v>0</v>
      </c>
      <c r="DP191" s="102" t="str">
        <f>IF(AND(Deník!W192&gt;0),1,"")</f>
        <v/>
      </c>
      <c r="DQ191" s="102">
        <f>IF(AND(Deník!W192&lt;=0),1,"")</f>
        <v>1</v>
      </c>
      <c r="DR191" s="227"/>
      <c r="DS191" s="228"/>
      <c r="DT191" s="85"/>
      <c r="DU191" s="54">
        <f>IF(MONTH(Deník!$C191)=DU$2,Deník!$W191,"")</f>
        <v>0</v>
      </c>
      <c r="DV191" s="222" t="str">
        <f>IF(MONTH(Deník!$C191)=DV$2,Deník!$W191,"")</f>
        <v/>
      </c>
      <c r="DW191" s="222" t="str">
        <f>IF(MONTH(Deník!$C191)=DW$2,Deník!$W191,"")</f>
        <v/>
      </c>
      <c r="DX191" s="222" t="str">
        <f>IF(MONTH(Deník!$C191)=DX$2,Deník!$W191,"")</f>
        <v/>
      </c>
      <c r="DY191" s="222" t="str">
        <f>IF(MONTH(Deník!$C191)=DY$2,Deník!$W191,"")</f>
        <v/>
      </c>
      <c r="DZ191" s="222" t="str">
        <f>IF(MONTH(Deník!$C191)=DZ$2,Deník!$W191,"")</f>
        <v/>
      </c>
      <c r="EA191" s="222" t="str">
        <f>IF(MONTH(Deník!$C191)=EA$2,Deník!$W191,"")</f>
        <v/>
      </c>
      <c r="EB191" s="222" t="str">
        <f>IF(MONTH(Deník!$C191)=EB$2,Deník!$W191,"")</f>
        <v/>
      </c>
      <c r="EC191" s="222" t="str">
        <f>IF(MONTH(Deník!$C191)=EC$2,Deník!$W191,"")</f>
        <v/>
      </c>
      <c r="ED191" s="222" t="str">
        <f>IF(MONTH(Deník!$C191)=ED$2,Deník!$W191,"")</f>
        <v/>
      </c>
      <c r="EE191" s="222" t="str">
        <f>IF(MONTH(Deník!$C191)=EE$2,Deník!$W191,"")</f>
        <v/>
      </c>
      <c r="EF191" s="222" t="str">
        <f>IF(MONTH(Deník!$C191)=EF$2,Deník!$W191,"")</f>
        <v/>
      </c>
      <c r="EI191" s="600" t="str">
        <f>IF(Deník!$W191&lt;&gt;"",IF(Deník!$B191=Statistika!$F$63,Deník!$W191,""),"")</f>
        <v/>
      </c>
      <c r="EJ191" s="13" t="str">
        <f>IF(Deník!$W191&lt;&gt;"",IF(Deník!$B191=Statistika!$F$64,Deník!$W191,""),"")</f>
        <v/>
      </c>
      <c r="EK191" s="13" t="str">
        <f>IF(Deník!$W191&lt;&gt;"",IF(Deník!$B191=Statistika!$F$65,Deník!$W191,""),"")</f>
        <v/>
      </c>
      <c r="EL191" s="13" t="str">
        <f>IF(Deník!$W191&lt;&gt;"",IF(Deník!$B191=Statistika!$F$66,Deník!$W191,""),"")</f>
        <v/>
      </c>
      <c r="EM191" s="13" t="str">
        <f>IF(Deník!$W191&lt;&gt;"",IF(Deník!$B191=Statistika!$F$67,Deník!$W191,""),"")</f>
        <v/>
      </c>
      <c r="EN191" s="13" t="str">
        <f>IF(Deník!$W191&lt;&gt;"",IF(Deník!$B191=Statistika!$F$68,Deník!$W191,""),"")</f>
        <v/>
      </c>
      <c r="EO191" s="13" t="str">
        <f>IF(Deník!$W191&lt;&gt;"",IF(Deník!$B191=Statistika!$F$69,Deník!$W191,""),"")</f>
        <v/>
      </c>
      <c r="EP191" s="601" t="str">
        <f>IF(Deník!$W191&lt;&gt;"",IF(Deník!$B191=Statistika!$F$70,Deník!$W191,""),"")</f>
        <v/>
      </c>
      <c r="EQ191" s="90"/>
      <c r="ER191" s="63" t="str">
        <f>IF(Deník!$W191&lt;&gt;"",IF(Deník!$J191="L",Deník!$W191,""),"")</f>
        <v/>
      </c>
      <c r="ES191" s="13" t="str">
        <f>IF(Deník!$W191&lt;&gt;"",IF(Deník!$J191="S",Deník!$W191,""),"")</f>
        <v/>
      </c>
      <c r="ET191" s="95"/>
      <c r="EU191" s="88"/>
      <c r="EV191" s="63" t="str">
        <f>IF(WEEKDAY(Deník!$C191,2)=1,Deník!$W191,"")</f>
        <v/>
      </c>
      <c r="EW191" s="13" t="str">
        <f>IF(WEEKDAY(Deník!$C191,2)=2,Deník!$W191,"")</f>
        <v/>
      </c>
      <c r="EX191" s="13" t="str">
        <f>IF(WEEKDAY(Deník!$C191,2)=3,Deník!$W191,"")</f>
        <v/>
      </c>
      <c r="EY191" s="13" t="str">
        <f>IF(WEEKDAY(Deník!$C191,2)=4,Deník!$W191,"")</f>
        <v/>
      </c>
      <c r="EZ191" s="60" t="str">
        <f>IF(WEEKDAY(Deník!$C191,2)=5,Deník!$W191,"")</f>
        <v/>
      </c>
      <c r="FA191" s="99"/>
      <c r="FB191" s="100">
        <f>Deník!D191</f>
        <v>0</v>
      </c>
      <c r="FC191" s="63">
        <f>IF($FB191&lt;&gt;"",IF(AND($FB191&gt;=FC$2,$FB191&lt;=FC$3),Deník!$W191,""))</f>
        <v>0</v>
      </c>
      <c r="FD191" s="63" t="str">
        <f>IF($FB191&lt;&gt;"",IF(AND($FB191&gt;=FD$2,$FB191&lt;=FD$3),Deník!$W191,""))</f>
        <v/>
      </c>
      <c r="FE191" s="63" t="str">
        <f>IF($FB191&lt;&gt;"",IF(AND($FB191&gt;=FE$2,$FB191&lt;=FE$3),Deník!$W191,""))</f>
        <v/>
      </c>
      <c r="FF191" s="63" t="str">
        <f>IF($FB191&lt;&gt;"",IF(AND($FB191&gt;=FF$2,$FB191&lt;=FF$3),Deník!$W191,""))</f>
        <v/>
      </c>
      <c r="FG191" s="63" t="str">
        <f>IF($FB191&lt;&gt;"",IF(AND($FB191&gt;=FG$2,$FB191&lt;=FG$3),Deník!$W191,""))</f>
        <v/>
      </c>
      <c r="FH191" s="63" t="str">
        <f>IF($FB191&lt;&gt;"",IF(AND($FB191&gt;=FH$2,$FB191&lt;=FH$3),Deník!$W191,""))</f>
        <v/>
      </c>
      <c r="FI191" s="63" t="str">
        <f>IF($FB191&lt;&gt;"",IF(AND($FB191&gt;=FI$2,$FB191&lt;=FI$3),Deník!$W191,""))</f>
        <v/>
      </c>
      <c r="FJ191" s="63" t="str">
        <f>IF($FB191&lt;&gt;"",IF(AND($FB191&gt;=FJ$2,$FB191&lt;=FJ$3),Deník!$W191,""))</f>
        <v/>
      </c>
      <c r="FK191" s="63" t="str">
        <f>IF($FB191&lt;&gt;"",IF(AND($FB191&gt;=FK$2,$FB191&lt;=FK$3),Deník!$W191,""))</f>
        <v/>
      </c>
      <c r="FL191" s="63" t="str">
        <f>IF($FB191&lt;&gt;"",IF(AND($FB191&gt;=FL$2,$FB191&lt;=FL$3),Deník!$W191,""))</f>
        <v/>
      </c>
      <c r="FM191" s="63" t="str">
        <f>IF($FB191&lt;&gt;"",IF(AND($FB191&gt;=FM$2,$FB191&lt;=FM$3),Deník!$W191,""))</f>
        <v/>
      </c>
      <c r="FN191" s="13"/>
      <c r="FO191" s="20" t="str">
        <f>IF(Deník!$W191&gt;1,Deník!$W191,"")</f>
        <v/>
      </c>
      <c r="FP191" s="20" t="str">
        <f>IF(Deník!$W191&lt;0,Deník!$W191,"")</f>
        <v/>
      </c>
      <c r="FQ191" s="17"/>
      <c r="FS191" s="233"/>
      <c r="FT191" s="233" t="str">
        <f>IF(Deník!$W191&lt;&gt;"",IF(Deník!$Y191=Statistika!$F$78,Deník!$W191,""),"")</f>
        <v/>
      </c>
      <c r="FU191" s="233" t="str">
        <f>IF(Deník!$W191&lt;&gt;"",IF(Deník!$Y191=Statistika!$F$79,Deník!$W191,""),"")</f>
        <v/>
      </c>
      <c r="FV191" s="233" t="str">
        <f>IF(Deník!$W191&lt;&gt;"",IF(Deník!$Y191=Statistika!$F$80,Deník!$W191,""),"")</f>
        <v/>
      </c>
      <c r="FW191" s="233" t="str">
        <f>IF(Deník!$W191&lt;&gt;"",IF(Deník!$Y191=Statistika!$F$81,Deník!$W191,""),"")</f>
        <v/>
      </c>
      <c r="FX191" s="233" t="str">
        <f>IF(Deník!$W191&lt;&gt;"",IF(Deník!$Y191=Statistika!$F$82,Deník!$W191,""),"")</f>
        <v/>
      </c>
      <c r="FY191" s="233" t="str">
        <f>IF(Deník!$W191&lt;&gt;"",IF(Deník!$Y191=Statistika!$F$83,Deník!$W191,""),"")</f>
        <v/>
      </c>
      <c r="FZ191" s="233" t="str">
        <f>IF(Deník!$W191&lt;&gt;"",IF(Deník!$Y191=Statistika!$F$84,Deník!$W191,""),"")</f>
        <v/>
      </c>
      <c r="GA191" s="233" t="str">
        <f>IF(Deník!$W191&lt;&gt;"",IF(Deník!$Y191=Statistika!$F$85,Deník!$W191,""),"")</f>
        <v/>
      </c>
      <c r="GB191" s="233" t="str">
        <f>IF(Deník!$W191&lt;&gt;"",IF(Deník!$Y191=Statistika!$F$86,Deník!$W191,""),"")</f>
        <v/>
      </c>
      <c r="GC191" s="233" t="str">
        <f>IF(Deník!$W191&lt;&gt;"",IF(Deník!$Y191=Statistika!$F$87,Deník!$W191,""),"")</f>
        <v/>
      </c>
      <c r="GD191" s="233" t="str">
        <f>IF(Deník!$W191&lt;&gt;"",IF(Deník!$Y191=Statistika!$F$88,Deník!$W191,""),"")</f>
        <v/>
      </c>
      <c r="GE191" s="233" t="str">
        <f>IF(Deník!$W191&lt;&gt;"",IF(Deník!$Y191=Statistika!$F$89,Deník!$W191,""),"")</f>
        <v/>
      </c>
      <c r="GF191" s="233" t="str">
        <f>IF(Deník!$W191&lt;&gt;"",IF(Deník!$Y191=Statistika!$F$90,Deník!$W191,""),"")</f>
        <v/>
      </c>
      <c r="GG191" s="233" t="str">
        <f>IF(Deník!$W191&lt;&gt;"",IF(Deník!$Y191=Statistika!$F$91,Deník!$W191,""),"")</f>
        <v/>
      </c>
      <c r="GH191" s="233"/>
      <c r="GI191" s="233" t="str">
        <f>IF(Deník!$W191&lt;&gt;"",IF(Deník!$AB191=Statistika!$L$100,Deník!$W191,""),"")</f>
        <v/>
      </c>
      <c r="GJ191" s="233" t="str">
        <f>IF(Deník!$W191&lt;&gt;"",IF(Deník!$AB191=Statistika!$L$101,Deník!$W191,""),"")</f>
        <v/>
      </c>
      <c r="GK191" s="233" t="str">
        <f>IF(Deník!$W191&lt;&gt;"",IF(Deník!$AB191=Statistika!$L$102,Deník!$W191,""),"")</f>
        <v/>
      </c>
      <c r="GL191" s="233" t="str">
        <f>IF(Deník!$W191&lt;&gt;"",IF(Deník!$AB191=Statistika!$L$103,Deník!$W191,""),"")</f>
        <v/>
      </c>
      <c r="GM191" s="233" t="str">
        <f>IF(Deník!$W191&lt;&gt;"",IF(Deník!$AB191=Statistika!$L$104,Deník!$W191,""),"")</f>
        <v/>
      </c>
      <c r="GN191" s="233" t="str">
        <f>IF(Deník!$W191&lt;&gt;"",IF(Deník!$AB191=Statistika!$L$105,Deník!$W191,""),"")</f>
        <v/>
      </c>
      <c r="GO191" s="233" t="str">
        <f>IF(Deník!$W191&lt;&gt;"",IF(Deník!$AB191=Statistika!$L$106,Deník!$W191,""),"")</f>
        <v/>
      </c>
      <c r="GP191" s="233" t="str">
        <f>IF(Deník!$W191&lt;&gt;"",IF(Deník!$AB191=Statistika!$L$107,Deník!$W191,""),"")</f>
        <v/>
      </c>
      <c r="GQ191" s="233" t="str">
        <f>IF(Deník!$W191&lt;&gt;"",IF(Deník!$AB191=Statistika!$L$108,Deník!$W191,""),"")</f>
        <v/>
      </c>
      <c r="GS191" s="233" t="str">
        <f>IF(Deník!$W191&lt;0,IF(Deník!$AC191=Statistika!$F$117,Deník!$W191,""),"")</f>
        <v/>
      </c>
      <c r="GT191" s="233" t="str">
        <f>IF(Deník!$W191&lt;0,IF(Deník!$AC191=Statistika!$F$118,Deník!$W191,""),"")</f>
        <v/>
      </c>
      <c r="GU191" s="233" t="str">
        <f>IF(Deník!$W191&lt;0,IF(Deník!$AC191=Statistika!$F$119,Deník!$W191,""),"")</f>
        <v/>
      </c>
      <c r="GV191" s="233" t="str">
        <f>IF(Deník!$W191&lt;0,IF(Deník!$AC191=Statistika!$F$120,Deník!$W191,""),"")</f>
        <v/>
      </c>
      <c r="GW191" s="233" t="str">
        <f>IF(Deník!$W191&lt;0,IF(Deník!$AC191=Statistika!$F$121,Deník!$W191,""),"")</f>
        <v/>
      </c>
      <c r="GX191" s="233" t="str">
        <f>IF(Deník!$W191&lt;0,IF(Deník!$AC191=Statistika!$F$122,Deník!$W191,""),"")</f>
        <v/>
      </c>
      <c r="GY191" s="233" t="str">
        <f>IF(Deník!$W191&lt;0,IF(Deník!$AC191=Statistika!$F$123,Deník!$W191,""),"")</f>
        <v/>
      </c>
      <c r="GZ191" s="233" t="str">
        <f>IF(Deník!$W191&lt;0,IF(Deník!$AC191=Statistika!$F$124,Deník!$W191,""),"")</f>
        <v/>
      </c>
      <c r="HA191" s="233" t="str">
        <f>IF(Deník!$W191&lt;0,IF(Deník!$AC191=Statistika!$F$125,Deník!$W191,""),"")</f>
        <v/>
      </c>
      <c r="HC191" s="233" t="str">
        <f>IF(Deník!$W191&lt;0,IF(Deník!$AD191=Statistika!$F$133,Deník!$W191,""),"")</f>
        <v/>
      </c>
      <c r="HD191" s="233" t="str">
        <f>IF(Deník!$W191&lt;0,IF(Deník!$AD191=Statistika!$F$134,Deník!$W191,""),"")</f>
        <v/>
      </c>
      <c r="HE191" s="233" t="str">
        <f>IF(Deník!$W191&lt;0,IF(Deník!$AD191=Statistika!$F$135,Deník!$W191,""),"")</f>
        <v/>
      </c>
      <c r="HF191" s="233" t="str">
        <f>IF(Deník!$W191&lt;0,IF(Deník!$AD191=Statistika!$F$136,Deník!$W191,""),"")</f>
        <v/>
      </c>
      <c r="HG191" s="233" t="str">
        <f>IF(Deník!$W191&lt;0,IF(Deník!$AD191=Statistika!$F$137,Deník!$W191,""),"")</f>
        <v/>
      </c>
      <c r="ID191" s="8">
        <f>Tabulka4[[#This Row],[Sloupec3]]</f>
        <v>0</v>
      </c>
      <c r="IE191" s="17" t="str">
        <f>IF(AND([1]Deník!$C191&gt;='[1]Měsíční shrnutí'!$D$1,[1]Deník!$C191&lt;='[1]Měsíční shrnutí'!$F$1),[1]Deník!$X191,"")</f>
        <v/>
      </c>
    </row>
    <row r="192" spans="1:239">
      <c r="A192" s="8">
        <f>Deník!C193</f>
        <v>0</v>
      </c>
      <c r="B192" s="50" t="str">
        <f>Deník!R193</f>
        <v/>
      </c>
      <c r="C192" s="102" t="str">
        <f>IF(AND(Deník!R193&gt;1,Deník!R193&lt;&gt;""),1,"")</f>
        <v/>
      </c>
      <c r="D192" s="102" t="str">
        <f>IF(AND(Deník!R193&lt;=0,Deník!R193&lt;&gt;""),1,"")</f>
        <v/>
      </c>
      <c r="E192" s="103" t="str">
        <f>IF(AND(Deník!R193&gt;=0,Deník!R193&lt;=1),1,"")</f>
        <v/>
      </c>
      <c r="F192" s="79" t="str">
        <f>IF(Deník!R193&lt;&gt;"",Deník!R193+F191,"")</f>
        <v/>
      </c>
      <c r="G192" s="85"/>
      <c r="H192" s="54" t="str">
        <f>IF(MONTH(Deník!$C192)=H$2,IF(AND(Deník!$R192&gt;=0,Deník!$R192&lt;=1),"BE",Deník!$R192),"")</f>
        <v/>
      </c>
      <c r="I192" s="11" t="str">
        <f>IF(MONTH(Deník!$C192)=I$2,IF(AND(Deník!$R192&gt;=0,Deník!$R192&lt;=1),"BE",Deník!$R192),"")</f>
        <v/>
      </c>
      <c r="J192" s="11" t="str">
        <f>IF(MONTH(Deník!$C192)=J$2,IF(AND(Deník!$R192&gt;=0,Deník!$R192&lt;=1),"BE",Deník!$R192),"")</f>
        <v/>
      </c>
      <c r="K192" s="11" t="str">
        <f>IF(MONTH(Deník!$C192)=K$2,IF(AND(Deník!$R192&gt;=0,Deník!$R192&lt;=1),"BE",Deník!$R192),"")</f>
        <v/>
      </c>
      <c r="L192" s="11" t="str">
        <f>IF(MONTH(Deník!$C192)=L$2,IF(AND(Deník!$R192&gt;=0,Deník!$R192&lt;=1),"BE",Deník!$R192),"")</f>
        <v/>
      </c>
      <c r="M192" s="11" t="str">
        <f>IF(MONTH(Deník!$C192)=M$2,IF(AND(Deník!$R192&gt;=0,Deník!$R192&lt;=1),"BE",Deník!$R192),"")</f>
        <v/>
      </c>
      <c r="N192" s="11" t="str">
        <f>IF(MONTH(Deník!$C192)=N$2,IF(AND(Deník!$R192&gt;=0,Deník!$R192&lt;=1),"BE",Deník!$R192),"")</f>
        <v/>
      </c>
      <c r="O192" s="11" t="str">
        <f>IF(MONTH(Deník!$C192)=O$2,IF(AND(Deník!$R192&gt;=0,Deník!$R192&lt;=1),"BE",Deník!$R192),"")</f>
        <v/>
      </c>
      <c r="P192" s="11" t="str">
        <f>IF(MONTH(Deník!$C192)=P$2,IF(AND(Deník!$R192&gt;=0,Deník!$R192&lt;=1),"BE",Deník!$R192),"")</f>
        <v/>
      </c>
      <c r="Q192" s="11" t="str">
        <f>IF(MONTH(Deník!$C192)=Q$2,IF(AND(Deník!$R192&gt;=0,Deník!$R192&lt;=1),"BE",Deník!$R192),"")</f>
        <v/>
      </c>
      <c r="R192" s="11" t="str">
        <f>IF(MONTH(Deník!$C192)=R$2,IF(AND(Deník!$R192&gt;=0,Deník!$R192&lt;=1),"BE",Deník!$R192),"")</f>
        <v/>
      </c>
      <c r="S192" s="57" t="str">
        <f>IF(MONTH(Deník!$C192)=S$2,IF(AND(Deník!$R192&gt;=0,Deník!$R192&lt;=1),"BE",Deník!$R192),"")</f>
        <v/>
      </c>
      <c r="U192" s="12"/>
      <c r="V192" s="12"/>
      <c r="X192" s="600" t="str">
        <f>IF(Deník!$R192&lt;&gt;"",IF(Deník!$B192=Statistika!$F$63,IF(AND(Deník!$R192&gt;=0,Deník!$R192&lt;=1),"BE",Deník!$R192),""),"")</f>
        <v/>
      </c>
      <c r="Y192" s="13" t="str">
        <f>IF(Deník!$R192&lt;&gt;"",IF(Deník!$B192=Statistika!$F$64,IF(AND(Deník!$R192&gt;=0,Deník!$R192&lt;=1),"BE",Deník!$R192),""),"")</f>
        <v/>
      </c>
      <c r="Z192" s="13" t="str">
        <f>IF(Deník!$R192&lt;&gt;"",IF(Deník!$B192=Statistika!$F$65,IF(AND(Deník!$R192&gt;=0,Deník!$R192&lt;=1),"BE",Deník!$R192),""),"")</f>
        <v/>
      </c>
      <c r="AA192" s="13" t="str">
        <f>IF(Deník!$R192&lt;&gt;"",IF(Deník!$B192=Statistika!$F$66,IF(AND(Deník!$R192&gt;=0,Deník!$R192&lt;=1),"BE",Deník!$R192),""),"")</f>
        <v/>
      </c>
      <c r="AB192" s="13" t="str">
        <f>IF(Deník!$R192&lt;&gt;"",IF(Deník!$B192=Statistika!$F$67,IF(AND(Deník!$R192&gt;=0,Deník!$R192&lt;=1),"BE",Deník!$R192),""),"")</f>
        <v/>
      </c>
      <c r="AC192" s="13" t="str">
        <f>IF(Deník!$R192&lt;&gt;"",IF(Deník!$B192=Statistika!$F$68,IF(AND(Deník!$R192&gt;=0,Deník!$R192&lt;=1),"BE",Deník!$R192),""),"")</f>
        <v/>
      </c>
      <c r="AD192" s="13" t="str">
        <f>IF(Deník!$R192&lt;&gt;"",IF(Deník!$B192=Statistika!$F$69,IF(AND(Deník!$R192&gt;=0,Deník!$R192&lt;=1),"BE",Deník!$R192),""),"")</f>
        <v/>
      </c>
      <c r="AE192" s="601" t="str">
        <f>IF(Deník!$R192&lt;&gt;"",IF(Deník!$B192=Statistika!$F$70,IF(AND(Deník!$R192&gt;=0,Deník!$R192&lt;=1),"BE",Deník!$R192),""),"")</f>
        <v/>
      </c>
      <c r="AF192" s="90"/>
      <c r="AG192" s="63" t="str">
        <f>IF(Deník!$R192&lt;&gt;"",IF(Deník!$J192="L",IF(AND(Deník!$R192&gt;=0,Deník!$R192&lt;=1),"BE",Deník!$R192),""),"")</f>
        <v/>
      </c>
      <c r="AH192" s="13" t="str">
        <f>IF(Deník!$R192&lt;&gt;"",IF(Deník!$J192="S",IF(AND(Deník!$R192&gt;=0,Deník!$R192&lt;=1),"BE",Deník!$R192),""),"")</f>
        <v/>
      </c>
      <c r="AI192" s="95"/>
      <c r="AJ192" s="71" t="str">
        <f>IF(Deník!N193&lt;&gt;"",Deník!N193*-1,"")</f>
        <v/>
      </c>
      <c r="AK192" s="88"/>
      <c r="AL192" s="63" t="str">
        <f>IF(WEEKDAY(Deník!$C192,2)=1,IF(AND(Deník!$R192&gt;=0,Deník!$R192&lt;=1),"BE",Deník!$R192),"")</f>
        <v/>
      </c>
      <c r="AM192" s="13" t="str">
        <f>IF(WEEKDAY(Deník!$C192,2)=2,IF(AND(Deník!$R192&gt;=0,Deník!$R192&lt;=1),"BE",Deník!$R192),"")</f>
        <v/>
      </c>
      <c r="AN192" s="13" t="str">
        <f>IF(WEEKDAY(Deník!$C192,2)=3,IF(AND(Deník!$R192&gt;=0,Deník!$R192&lt;=1),"BE",Deník!$R192),"")</f>
        <v/>
      </c>
      <c r="AO192" s="13" t="str">
        <f>IF(WEEKDAY(Deník!$C192,2)=4,IF(AND(Deník!$R192&gt;=0,Deník!$R192&lt;=1),"BE",Deník!$R192),"")</f>
        <v/>
      </c>
      <c r="AP192" s="60" t="str">
        <f>IF(WEEKDAY(Deník!$C192,2)=5,IF(AND(Deník!$R192&gt;=0,Deník!$R192&lt;=1),"BE",Deník!$R192),"")</f>
        <v/>
      </c>
      <c r="AQ192" s="99"/>
      <c r="AR192" s="100">
        <f>Deník!D192</f>
        <v>0</v>
      </c>
      <c r="AS192" s="63" t="str">
        <f>IF(Deník!$D192&lt;&gt;"",IF(AND(Deník!$D192&gt;=AS$2,Deník!$D192&lt;=AS$3),IF(AND(Deník!$R192&gt;=0,Deník!$R192&lt;=1),"BE",Deník!$R192),""),"")</f>
        <v/>
      </c>
      <c r="AT192" s="63" t="str">
        <f>IF(Deník!$D192&lt;&gt;"",IF(AND(Deník!$D192&gt;=AT$2,Deník!$D192&lt;=AT$3),IF(AND(Deník!$R192&gt;=0,Deník!$R192&lt;=1),"BE",Deník!$R192),""),"")</f>
        <v/>
      </c>
      <c r="AU192" s="63" t="str">
        <f>IF(Deník!$D192&lt;&gt;"",IF(AND(Deník!$D192&gt;=AU$2,Deník!$D192&lt;=AU$3),IF(AND(Deník!$R192&gt;=0,Deník!$R192&lt;=1),"BE",Deník!$R192),""),"")</f>
        <v/>
      </c>
      <c r="AV192" s="63" t="str">
        <f>IF(Deník!$D192&lt;&gt;"",IF(AND(Deník!$D192&gt;=AV$2,Deník!$D192&lt;=AV$3),IF(AND(Deník!$R192&gt;=0,Deník!$R192&lt;=1),"BE",Deník!$R192),""),"")</f>
        <v/>
      </c>
      <c r="AW192" s="63" t="str">
        <f>IF(Deník!$D192&lt;&gt;"",IF(AND(Deník!$D192&gt;=AW$2,Deník!$D192&lt;=AW$3),IF(AND(Deník!$R192&gt;=0,Deník!$R192&lt;=1),"BE",Deník!$R192),""),"")</f>
        <v/>
      </c>
      <c r="AX192" s="63" t="str">
        <f>IF(Deník!$D192&lt;&gt;"",IF(AND(Deník!$D192&gt;=AX$2,Deník!$D192&lt;=AX$3),IF(AND(Deník!$R192&gt;=0,Deník!$R192&lt;=1),"BE",Deník!$R192),""),"")</f>
        <v/>
      </c>
      <c r="AY192" s="63" t="str">
        <f>IF(Deník!$D192&lt;&gt;"",IF(AND(Deník!$D192&gt;=AY$2,Deník!$D192&lt;=AY$3),IF(AND(Deník!$R192&gt;=0,Deník!$R192&lt;=1),"BE",Deník!$R192),""),"")</f>
        <v/>
      </c>
      <c r="AZ192" s="63" t="str">
        <f>IF(Deník!$D192&lt;&gt;"",IF(AND(Deník!$D192&gt;=AZ$2,Deník!$D192&lt;=AZ$3),IF(AND(Deník!$R192&gt;=0,Deník!$R192&lt;=1),"BE",Deník!$R192),""),"")</f>
        <v/>
      </c>
      <c r="BA192" s="63" t="str">
        <f>IF(Deník!$D192&lt;&gt;"",IF(AND(Deník!$D192&gt;=BA$2,Deník!$D192&lt;=BA$3),IF(AND(Deník!$R192&gt;=0,Deník!$R192&lt;=1),"BE",Deník!$R192),""),"")</f>
        <v/>
      </c>
      <c r="BB192" s="63" t="str">
        <f>IF(Deník!$D192&lt;&gt;"",IF(AND(Deník!$D192&gt;=BB$2,Deník!$D192&lt;=BB$3),IF(AND(Deník!$R192&gt;=0,Deník!$R192&lt;=1),"BE",Deník!$R192),""),"")</f>
        <v/>
      </c>
      <c r="BC192" s="71" t="str">
        <f>IF(Deník!$D192&lt;&gt;"",IF(AND(Deník!$D192&gt;=BC$2,Deník!$D192&lt;=BC$3),IF(AND(Deník!$R192&gt;=0,Deník!$R192&lt;=1),"BE",Deník!$R192),""),"")</f>
        <v/>
      </c>
      <c r="BD192" s="20" t="str">
        <f>IF(Deník!$J193="S",(Deník!$M193-Deník!$K193),IF(Deník!$J193="L",(Deník!$K193-Deník!$M193),""))</f>
        <v/>
      </c>
      <c r="BE192" s="20" t="str">
        <f>IF(Deník!$J193="S",(Deník!$K193-Deník!$O193),IF(Deník!$J193="L",(Deník!$O193-Deník!$K193),""))</f>
        <v/>
      </c>
      <c r="BF192" s="20" t="str">
        <f>IF(Deník!$J193="S",(Deník!$K193-Deník!$L193),IF(Deník!$J193="L",(Deník!$L193-Deník!$K193),""))</f>
        <v/>
      </c>
      <c r="BG192" s="20" t="str">
        <f>IF(Deník!$J193="S",(Deník!$K193-Deník!$S193),IF(Deník!$J193="L",(Deník!$S193-Deník!$K193),""))</f>
        <v/>
      </c>
      <c r="BH192" s="20" t="str">
        <f>IF(Deník!$J193="S",(Deník!$K193-Deník!$U193),IF(Deník!$J193="L",(Deník!$U193-Deník!$K193),""))</f>
        <v/>
      </c>
      <c r="BI192" s="20" t="str">
        <f>IF(Deník!$R192&gt;1,Deník!$R192,"")</f>
        <v/>
      </c>
      <c r="BJ192" s="20" t="str">
        <f>IF(Deník!$R192&lt;0,Deník!$R192,"")</f>
        <v/>
      </c>
      <c r="BK192" s="17"/>
      <c r="BM192" s="233" t="str">
        <f>IF(Deník!$R192&lt;&gt;"",IF(Deník!$Y192=Statistika!$F$78,IF(AND(Deník!$R192&gt;=0,Deník!$R192&lt;=1),"BE",Deník!$R192),""),"")</f>
        <v/>
      </c>
      <c r="BN192" s="233" t="str">
        <f>IF(Deník!$R192&lt;&gt;"",IF(Deník!$Y192=Statistika!$F$79,IF(AND(Deník!$R192&gt;=0,Deník!$R192&lt;=1),"BE",Deník!$R192),""),"")</f>
        <v/>
      </c>
      <c r="BO192" s="233" t="str">
        <f>IF(Deník!$R192&lt;&gt;"",IF(Deník!$Y192=Statistika!$F$80,IF(AND(Deník!$R192&gt;=0,Deník!$R192&lt;=1),"BE",Deník!$R192),""),"")</f>
        <v/>
      </c>
      <c r="BP192" s="233" t="str">
        <f>IF(Deník!$R192&lt;&gt;"",IF(Deník!$Y192=Statistika!$F$81,IF(AND(Deník!$R192&gt;=0,Deník!$R192&lt;=1),"BE",Deník!$R192),""),"")</f>
        <v/>
      </c>
      <c r="BQ192" s="233" t="str">
        <f>IF(Deník!$R192&lt;&gt;"",IF(Deník!$Y192=Statistika!$F$82,IF(AND(Deník!$R192&gt;=0,Deník!$R192&lt;=1),"BE",Deník!$R192),""),"")</f>
        <v/>
      </c>
      <c r="BR192" s="233" t="str">
        <f>IF(Deník!$R192&lt;&gt;"",IF(Deník!$Y192=Statistika!$F$83,IF(AND(Deník!$R192&gt;=0,Deník!$R192&lt;=1),"BE",Deník!$R192),""),"")</f>
        <v/>
      </c>
      <c r="BS192" s="233" t="str">
        <f>IF(Deník!$R192&lt;&gt;"",IF(Deník!$Y192=Statistika!$F$84,IF(AND(Deník!$R192&gt;=0,Deník!$R192&lt;=1),"BE",Deník!$R192),""),"")</f>
        <v/>
      </c>
      <c r="BT192" s="233" t="str">
        <f>IF(Deník!$R192&lt;&gt;"",IF(Deník!$Y192=Statistika!$F$85,IF(AND(Deník!$R192&gt;=0,Deník!$R192&lt;=1),"BE",Deník!$R192),""),"")</f>
        <v/>
      </c>
      <c r="BU192" s="233" t="str">
        <f>IF(Deník!$R192&lt;&gt;"",IF(Deník!$Y192=Statistika!$F$86,IF(AND(Deník!$R192&gt;=0,Deník!$R192&lt;=1),"BE",Deník!$R192),""),"")</f>
        <v/>
      </c>
      <c r="BV192" s="233" t="str">
        <f>IF(Deník!$R192&lt;&gt;"",IF(Deník!$Y192=Statistika!$F$87,IF(AND(Deník!$R192&gt;=0,Deník!$R192&lt;=1),"BE",Deník!$R192),""),"")</f>
        <v/>
      </c>
      <c r="BW192" s="233" t="str">
        <f>IF(Deník!$R192&lt;&gt;"",IF(Deník!$Y192=Statistika!$F$88,IF(AND(Deník!$R192&gt;=0,Deník!$R192&lt;=1),"BE",Deník!$R192),""),"")</f>
        <v/>
      </c>
      <c r="BX192" s="233" t="str">
        <f>IF(Deník!$R192&lt;&gt;"",IF(Deník!$Y192=Statistika!$F$89,IF(AND(Deník!$R192&gt;=0,Deník!$R192&lt;=1),"BE",Deník!$R192),""),"")</f>
        <v/>
      </c>
      <c r="BY192" s="233" t="str">
        <f>IF(Deník!$R192&lt;&gt;"",IF(Deník!$Y192=Statistika!$F$90,IF(AND(Deník!$R192&gt;=0,Deník!$R192&lt;=1),"BE",Deník!$R192),""),"")</f>
        <v/>
      </c>
      <c r="BZ192" s="233" t="str">
        <f>IF(Deník!$R192&lt;&gt;"",IF(Deník!$Y192=Statistika!$F$91,IF(AND(Deník!$R192&gt;=0,Deník!$R192&lt;=1),"BE",Deník!$R192),""),"")</f>
        <v/>
      </c>
      <c r="CA192" s="233"/>
      <c r="CB192" s="233" t="str">
        <f>IF(Deník!$R192&lt;&gt;"",IF(Deník!$AB192="SL",IF(AND(Deník!$R192&gt;=0,Deník!$R192&lt;=1),"BE",Deník!$R192),""),"")</f>
        <v/>
      </c>
      <c r="CC192" s="233" t="str">
        <f>IF(Deník!$R192&lt;&gt;"",IF(Deník!$AB192="BE10",IF(AND(Deník!$R192&gt;=0,Deník!$R192&lt;=1),"BE",Deník!$R192),""),"")</f>
        <v/>
      </c>
      <c r="CD192" s="233" t="str">
        <f>IF(Deník!$R192&lt;&gt;"",IF(Deník!$AB192="BE15",IF(AND(Deník!$R192&gt;=0,Deník!$R192&lt;=1),"BE",Deník!$R192),""),"")</f>
        <v/>
      </c>
      <c r="CE192" s="233" t="str">
        <f>IF(Deník!$R192&lt;&gt;"",IF(Deník!$AB192="BE20",IF(AND(Deník!$R192&gt;=0,Deník!$R192&lt;=1),"BE",Deník!$R192),""),"")</f>
        <v/>
      </c>
      <c r="CF192" s="233" t="str">
        <f>IF(Deník!$R192&lt;&gt;"",IF(Deník!$AB192="TP1",IF(AND(Deník!$R192&gt;=0,Deník!$R192&lt;=1),"BE",Deník!$R192),""),"")</f>
        <v/>
      </c>
      <c r="CG192" s="233" t="str">
        <f>IF(Deník!$R192&lt;&gt;"",IF(Deník!$AB192="TP2",IF(AND(Deník!$R192&gt;=0,Deník!$R192&lt;=1),"BE",Deník!$R192),""),"")</f>
        <v/>
      </c>
      <c r="CH192" s="233" t="str">
        <f>IF(Deník!$R192&lt;&gt;"",IF(Deník!$AB192="TP3",IF(AND(Deník!$R192&gt;=0,Deník!$R192&lt;=1),"BE",Deník!$R192),""),"")</f>
        <v/>
      </c>
      <c r="CI192" s="233" t="str">
        <f>IF(Deník!$R192&lt;&gt;"",IF(Deník!$AB192="Trailing SL",IF(AND(Deník!$R192&gt;=0,Deník!$R192&lt;=1),"BE",Deník!$R192),""),"")</f>
        <v/>
      </c>
      <c r="CJ192" s="233" t="str">
        <f>IF(Deník!$R192&lt;&gt;"",IF(Deník!$AB192="Manual",IF(AND(Deník!$R192&gt;=0,Deník!$R192&lt;=1),"BE",Deník!$R192),""),"")</f>
        <v/>
      </c>
      <c r="CK192" s="233"/>
      <c r="CL192" s="233" t="str">
        <f>IF(Deník!$R192&lt;0,IF(Deník!$AC192=Statistika!$F$117,Deník!$R192,""),"")</f>
        <v/>
      </c>
      <c r="CM192" s="233" t="str">
        <f>IF(Deník!$R192&lt;0,IF(Deník!$AC192=Statistika!$F$118,Deník!$R192,""),"")</f>
        <v/>
      </c>
      <c r="CN192" s="233" t="str">
        <f>IF(Deník!$R192&lt;0,IF(Deník!$AC192=Statistika!$F$119,Deník!$R192,""),"")</f>
        <v/>
      </c>
      <c r="CO192" s="233" t="str">
        <f>IF(Deník!$R192&lt;0,IF(Deník!$AC192=Statistika!$F$120,Deník!$R192,""),"")</f>
        <v/>
      </c>
      <c r="CP192" s="233" t="str">
        <f>IF(Deník!$R192&lt;0,IF(Deník!$AC192=Statistika!$F$121,Deník!$R192,""),"")</f>
        <v/>
      </c>
      <c r="CQ192" s="233" t="str">
        <f>IF(Deník!$R192&lt;0,IF(Deník!$AC192=Statistika!$F$122,Deník!$R192,""),"")</f>
        <v/>
      </c>
      <c r="CR192" s="233" t="str">
        <f>IF(Deník!$R192&lt;0,IF(Deník!$AC192=Statistika!$F$123,Deník!$R192,""),"")</f>
        <v/>
      </c>
      <c r="CS192" s="233" t="str">
        <f>IF(Deník!$R192&lt;0,IF(Deník!$AC192=Statistika!$F$124,Deník!$R192,""),"")</f>
        <v/>
      </c>
      <c r="CT192" s="233" t="str">
        <f>IF(Deník!$R192&lt;0,IF(Deník!$AC192=Statistika!$F$125,Deník!$R192,""),"")</f>
        <v/>
      </c>
      <c r="CU192" s="233"/>
      <c r="CV192" s="233" t="str">
        <f>IF(Deník!$R192&lt;0,IF(Deník!$AD192=$CV$2,Deník!$R192,""),"")</f>
        <v/>
      </c>
      <c r="CW192" s="233" t="str">
        <f>IF(Deník!$R192&lt;0,IF(Deník!$AD192=$CW$2,Deník!$R192,""),"")</f>
        <v/>
      </c>
      <c r="CX192" s="233" t="str">
        <f>IF(Deník!$R192&lt;0,IF(Deník!$AD192=$CX$2,Deník!$R192,""),"")</f>
        <v/>
      </c>
      <c r="CY192" s="233" t="str">
        <f>IF(Deník!$R192&lt;0,IF(Deník!$AD192=$CY$2,Deník!$R192,""),"")</f>
        <v/>
      </c>
      <c r="CZ192" s="233" t="str">
        <f>IF(Deník!$R192&lt;0,IF(Deník!$AD192=$CZ$2,Deník!$R192,""),"")</f>
        <v/>
      </c>
      <c r="DL192" s="221">
        <f t="shared" si="10"/>
        <v>93847.029999999984</v>
      </c>
      <c r="DM192" s="220">
        <f t="shared" si="9"/>
        <v>-6.1529700000000132E-2</v>
      </c>
      <c r="DO192" s="50">
        <f>Deník!W193</f>
        <v>0</v>
      </c>
      <c r="DP192" s="102" t="str">
        <f>IF(AND(Deník!W193&gt;0),1,"")</f>
        <v/>
      </c>
      <c r="DQ192" s="102">
        <f>IF(AND(Deník!W193&lt;=0),1,"")</f>
        <v>1</v>
      </c>
      <c r="DR192" s="227"/>
      <c r="DS192" s="228"/>
      <c r="DT192" s="85"/>
      <c r="DU192" s="54">
        <f>IF(MONTH(Deník!$C192)=DU$2,Deník!$W192,"")</f>
        <v>0</v>
      </c>
      <c r="DV192" s="222" t="str">
        <f>IF(MONTH(Deník!$C192)=DV$2,Deník!$W192,"")</f>
        <v/>
      </c>
      <c r="DW192" s="222" t="str">
        <f>IF(MONTH(Deník!$C192)=DW$2,Deník!$W192,"")</f>
        <v/>
      </c>
      <c r="DX192" s="222" t="str">
        <f>IF(MONTH(Deník!$C192)=DX$2,Deník!$W192,"")</f>
        <v/>
      </c>
      <c r="DY192" s="222" t="str">
        <f>IF(MONTH(Deník!$C192)=DY$2,Deník!$W192,"")</f>
        <v/>
      </c>
      <c r="DZ192" s="222" t="str">
        <f>IF(MONTH(Deník!$C192)=DZ$2,Deník!$W192,"")</f>
        <v/>
      </c>
      <c r="EA192" s="222" t="str">
        <f>IF(MONTH(Deník!$C192)=EA$2,Deník!$W192,"")</f>
        <v/>
      </c>
      <c r="EB192" s="222" t="str">
        <f>IF(MONTH(Deník!$C192)=EB$2,Deník!$W192,"")</f>
        <v/>
      </c>
      <c r="EC192" s="222" t="str">
        <f>IF(MONTH(Deník!$C192)=EC$2,Deník!$W192,"")</f>
        <v/>
      </c>
      <c r="ED192" s="222" t="str">
        <f>IF(MONTH(Deník!$C192)=ED$2,Deník!$W192,"")</f>
        <v/>
      </c>
      <c r="EE192" s="222" t="str">
        <f>IF(MONTH(Deník!$C192)=EE$2,Deník!$W192,"")</f>
        <v/>
      </c>
      <c r="EF192" s="222" t="str">
        <f>IF(MONTH(Deník!$C192)=EF$2,Deník!$W192,"")</f>
        <v/>
      </c>
      <c r="EI192" s="600" t="str">
        <f>IF(Deník!$W192&lt;&gt;"",IF(Deník!$B192=Statistika!$F$63,Deník!$W192,""),"")</f>
        <v/>
      </c>
      <c r="EJ192" s="13" t="str">
        <f>IF(Deník!$W192&lt;&gt;"",IF(Deník!$B192=Statistika!$F$64,Deník!$W192,""),"")</f>
        <v/>
      </c>
      <c r="EK192" s="13" t="str">
        <f>IF(Deník!$W192&lt;&gt;"",IF(Deník!$B192=Statistika!$F$65,Deník!$W192,""),"")</f>
        <v/>
      </c>
      <c r="EL192" s="13" t="str">
        <f>IF(Deník!$W192&lt;&gt;"",IF(Deník!$B192=Statistika!$F$66,Deník!$W192,""),"")</f>
        <v/>
      </c>
      <c r="EM192" s="13" t="str">
        <f>IF(Deník!$W192&lt;&gt;"",IF(Deník!$B192=Statistika!$F$67,Deník!$W192,""),"")</f>
        <v/>
      </c>
      <c r="EN192" s="13" t="str">
        <f>IF(Deník!$W192&lt;&gt;"",IF(Deník!$B192=Statistika!$F$68,Deník!$W192,""),"")</f>
        <v/>
      </c>
      <c r="EO192" s="13" t="str">
        <f>IF(Deník!$W192&lt;&gt;"",IF(Deník!$B192=Statistika!$F$69,Deník!$W192,""),"")</f>
        <v/>
      </c>
      <c r="EP192" s="601" t="str">
        <f>IF(Deník!$W192&lt;&gt;"",IF(Deník!$B192=Statistika!$F$70,Deník!$W192,""),"")</f>
        <v/>
      </c>
      <c r="EQ192" s="90"/>
      <c r="ER192" s="63" t="str">
        <f>IF(Deník!$W192&lt;&gt;"",IF(Deník!$J192="L",Deník!$W192,""),"")</f>
        <v/>
      </c>
      <c r="ES192" s="13" t="str">
        <f>IF(Deník!$W192&lt;&gt;"",IF(Deník!$J192="S",Deník!$W192,""),"")</f>
        <v/>
      </c>
      <c r="ET192" s="95"/>
      <c r="EU192" s="88"/>
      <c r="EV192" s="63" t="str">
        <f>IF(WEEKDAY(Deník!$C192,2)=1,Deník!$W192,"")</f>
        <v/>
      </c>
      <c r="EW192" s="13" t="str">
        <f>IF(WEEKDAY(Deník!$C192,2)=2,Deník!$W192,"")</f>
        <v/>
      </c>
      <c r="EX192" s="13" t="str">
        <f>IF(WEEKDAY(Deník!$C192,2)=3,Deník!$W192,"")</f>
        <v/>
      </c>
      <c r="EY192" s="13" t="str">
        <f>IF(WEEKDAY(Deník!$C192,2)=4,Deník!$W192,"")</f>
        <v/>
      </c>
      <c r="EZ192" s="60" t="str">
        <f>IF(WEEKDAY(Deník!$C192,2)=5,Deník!$W192,"")</f>
        <v/>
      </c>
      <c r="FA192" s="99"/>
      <c r="FB192" s="100">
        <f>Deník!D192</f>
        <v>0</v>
      </c>
      <c r="FC192" s="63">
        <f>IF($FB192&lt;&gt;"",IF(AND($FB192&gt;=FC$2,$FB192&lt;=FC$3),Deník!$W192,""))</f>
        <v>0</v>
      </c>
      <c r="FD192" s="63" t="str">
        <f>IF($FB192&lt;&gt;"",IF(AND($FB192&gt;=FD$2,$FB192&lt;=FD$3),Deník!$W192,""))</f>
        <v/>
      </c>
      <c r="FE192" s="63" t="str">
        <f>IF($FB192&lt;&gt;"",IF(AND($FB192&gt;=FE$2,$FB192&lt;=FE$3),Deník!$W192,""))</f>
        <v/>
      </c>
      <c r="FF192" s="63" t="str">
        <f>IF($FB192&lt;&gt;"",IF(AND($FB192&gt;=FF$2,$FB192&lt;=FF$3),Deník!$W192,""))</f>
        <v/>
      </c>
      <c r="FG192" s="63" t="str">
        <f>IF($FB192&lt;&gt;"",IF(AND($FB192&gt;=FG$2,$FB192&lt;=FG$3),Deník!$W192,""))</f>
        <v/>
      </c>
      <c r="FH192" s="63" t="str">
        <f>IF($FB192&lt;&gt;"",IF(AND($FB192&gt;=FH$2,$FB192&lt;=FH$3),Deník!$W192,""))</f>
        <v/>
      </c>
      <c r="FI192" s="63" t="str">
        <f>IF($FB192&lt;&gt;"",IF(AND($FB192&gt;=FI$2,$FB192&lt;=FI$3),Deník!$W192,""))</f>
        <v/>
      </c>
      <c r="FJ192" s="63" t="str">
        <f>IF($FB192&lt;&gt;"",IF(AND($FB192&gt;=FJ$2,$FB192&lt;=FJ$3),Deník!$W192,""))</f>
        <v/>
      </c>
      <c r="FK192" s="63" t="str">
        <f>IF($FB192&lt;&gt;"",IF(AND($FB192&gt;=FK$2,$FB192&lt;=FK$3),Deník!$W192,""))</f>
        <v/>
      </c>
      <c r="FL192" s="63" t="str">
        <f>IF($FB192&lt;&gt;"",IF(AND($FB192&gt;=FL$2,$FB192&lt;=FL$3),Deník!$W192,""))</f>
        <v/>
      </c>
      <c r="FM192" s="63" t="str">
        <f>IF($FB192&lt;&gt;"",IF(AND($FB192&gt;=FM$2,$FB192&lt;=FM$3),Deník!$W192,""))</f>
        <v/>
      </c>
      <c r="FN192" s="13"/>
      <c r="FO192" s="20" t="str">
        <f>IF(Deník!$W192&gt;1,Deník!$W192,"")</f>
        <v/>
      </c>
      <c r="FP192" s="20" t="str">
        <f>IF(Deník!$W192&lt;0,Deník!$W192,"")</f>
        <v/>
      </c>
      <c r="FQ192" s="17"/>
      <c r="FS192" s="233"/>
      <c r="FT192" s="233" t="str">
        <f>IF(Deník!$W192&lt;&gt;"",IF(Deník!$Y192=Statistika!$F$78,Deník!$W192,""),"")</f>
        <v/>
      </c>
      <c r="FU192" s="233" t="str">
        <f>IF(Deník!$W192&lt;&gt;"",IF(Deník!$Y192=Statistika!$F$79,Deník!$W192,""),"")</f>
        <v/>
      </c>
      <c r="FV192" s="233" t="str">
        <f>IF(Deník!$W192&lt;&gt;"",IF(Deník!$Y192=Statistika!$F$80,Deník!$W192,""),"")</f>
        <v/>
      </c>
      <c r="FW192" s="233" t="str">
        <f>IF(Deník!$W192&lt;&gt;"",IF(Deník!$Y192=Statistika!$F$81,Deník!$W192,""),"")</f>
        <v/>
      </c>
      <c r="FX192" s="233" t="str">
        <f>IF(Deník!$W192&lt;&gt;"",IF(Deník!$Y192=Statistika!$F$82,Deník!$W192,""),"")</f>
        <v/>
      </c>
      <c r="FY192" s="233" t="str">
        <f>IF(Deník!$W192&lt;&gt;"",IF(Deník!$Y192=Statistika!$F$83,Deník!$W192,""),"")</f>
        <v/>
      </c>
      <c r="FZ192" s="233" t="str">
        <f>IF(Deník!$W192&lt;&gt;"",IF(Deník!$Y192=Statistika!$F$84,Deník!$W192,""),"")</f>
        <v/>
      </c>
      <c r="GA192" s="233" t="str">
        <f>IF(Deník!$W192&lt;&gt;"",IF(Deník!$Y192=Statistika!$F$85,Deník!$W192,""),"")</f>
        <v/>
      </c>
      <c r="GB192" s="233" t="str">
        <f>IF(Deník!$W192&lt;&gt;"",IF(Deník!$Y192=Statistika!$F$86,Deník!$W192,""),"")</f>
        <v/>
      </c>
      <c r="GC192" s="233" t="str">
        <f>IF(Deník!$W192&lt;&gt;"",IF(Deník!$Y192=Statistika!$F$87,Deník!$W192,""),"")</f>
        <v/>
      </c>
      <c r="GD192" s="233" t="str">
        <f>IF(Deník!$W192&lt;&gt;"",IF(Deník!$Y192=Statistika!$F$88,Deník!$W192,""),"")</f>
        <v/>
      </c>
      <c r="GE192" s="233" t="str">
        <f>IF(Deník!$W192&lt;&gt;"",IF(Deník!$Y192=Statistika!$F$89,Deník!$W192,""),"")</f>
        <v/>
      </c>
      <c r="GF192" s="233" t="str">
        <f>IF(Deník!$W192&lt;&gt;"",IF(Deník!$Y192=Statistika!$F$90,Deník!$W192,""),"")</f>
        <v/>
      </c>
      <c r="GG192" s="233" t="str">
        <f>IF(Deník!$W192&lt;&gt;"",IF(Deník!$Y192=Statistika!$F$91,Deník!$W192,""),"")</f>
        <v/>
      </c>
      <c r="GH192" s="233"/>
      <c r="GI192" s="233" t="str">
        <f>IF(Deník!$W192&lt;&gt;"",IF(Deník!$AB192=Statistika!$L$100,Deník!$W192,""),"")</f>
        <v/>
      </c>
      <c r="GJ192" s="233" t="str">
        <f>IF(Deník!$W192&lt;&gt;"",IF(Deník!$AB192=Statistika!$L$101,Deník!$W192,""),"")</f>
        <v/>
      </c>
      <c r="GK192" s="233" t="str">
        <f>IF(Deník!$W192&lt;&gt;"",IF(Deník!$AB192=Statistika!$L$102,Deník!$W192,""),"")</f>
        <v/>
      </c>
      <c r="GL192" s="233" t="str">
        <f>IF(Deník!$W192&lt;&gt;"",IF(Deník!$AB192=Statistika!$L$103,Deník!$W192,""),"")</f>
        <v/>
      </c>
      <c r="GM192" s="233" t="str">
        <f>IF(Deník!$W192&lt;&gt;"",IF(Deník!$AB192=Statistika!$L$104,Deník!$W192,""),"")</f>
        <v/>
      </c>
      <c r="GN192" s="233" t="str">
        <f>IF(Deník!$W192&lt;&gt;"",IF(Deník!$AB192=Statistika!$L$105,Deník!$W192,""),"")</f>
        <v/>
      </c>
      <c r="GO192" s="233" t="str">
        <f>IF(Deník!$W192&lt;&gt;"",IF(Deník!$AB192=Statistika!$L$106,Deník!$W192,""),"")</f>
        <v/>
      </c>
      <c r="GP192" s="233" t="str">
        <f>IF(Deník!$W192&lt;&gt;"",IF(Deník!$AB192=Statistika!$L$107,Deník!$W192,""),"")</f>
        <v/>
      </c>
      <c r="GQ192" s="233" t="str">
        <f>IF(Deník!$W192&lt;&gt;"",IF(Deník!$AB192=Statistika!$L$108,Deník!$W192,""),"")</f>
        <v/>
      </c>
      <c r="GS192" s="233" t="str">
        <f>IF(Deník!$W192&lt;0,IF(Deník!$AC192=Statistika!$F$117,Deník!$W192,""),"")</f>
        <v/>
      </c>
      <c r="GT192" s="233" t="str">
        <f>IF(Deník!$W192&lt;0,IF(Deník!$AC192=Statistika!$F$118,Deník!$W192,""),"")</f>
        <v/>
      </c>
      <c r="GU192" s="233" t="str">
        <f>IF(Deník!$W192&lt;0,IF(Deník!$AC192=Statistika!$F$119,Deník!$W192,""),"")</f>
        <v/>
      </c>
      <c r="GV192" s="233" t="str">
        <f>IF(Deník!$W192&lt;0,IF(Deník!$AC192=Statistika!$F$120,Deník!$W192,""),"")</f>
        <v/>
      </c>
      <c r="GW192" s="233" t="str">
        <f>IF(Deník!$W192&lt;0,IF(Deník!$AC192=Statistika!$F$121,Deník!$W192,""),"")</f>
        <v/>
      </c>
      <c r="GX192" s="233" t="str">
        <f>IF(Deník!$W192&lt;0,IF(Deník!$AC192=Statistika!$F$122,Deník!$W192,""),"")</f>
        <v/>
      </c>
      <c r="GY192" s="233" t="str">
        <f>IF(Deník!$W192&lt;0,IF(Deník!$AC192=Statistika!$F$123,Deník!$W192,""),"")</f>
        <v/>
      </c>
      <c r="GZ192" s="233" t="str">
        <f>IF(Deník!$W192&lt;0,IF(Deník!$AC192=Statistika!$F$124,Deník!$W192,""),"")</f>
        <v/>
      </c>
      <c r="HA192" s="233" t="str">
        <f>IF(Deník!$W192&lt;0,IF(Deník!$AC192=Statistika!$F$125,Deník!$W192,""),"")</f>
        <v/>
      </c>
      <c r="HC192" s="233" t="str">
        <f>IF(Deník!$W192&lt;0,IF(Deník!$AD192=Statistika!$F$133,Deník!$W192,""),"")</f>
        <v/>
      </c>
      <c r="HD192" s="233" t="str">
        <f>IF(Deník!$W192&lt;0,IF(Deník!$AD192=Statistika!$F$134,Deník!$W192,""),"")</f>
        <v/>
      </c>
      <c r="HE192" s="233" t="str">
        <f>IF(Deník!$W192&lt;0,IF(Deník!$AD192=Statistika!$F$135,Deník!$W192,""),"")</f>
        <v/>
      </c>
      <c r="HF192" s="233" t="str">
        <f>IF(Deník!$W192&lt;0,IF(Deník!$AD192=Statistika!$F$136,Deník!$W192,""),"")</f>
        <v/>
      </c>
      <c r="HG192" s="233" t="str">
        <f>IF(Deník!$W192&lt;0,IF(Deník!$AD192=Statistika!$F$137,Deník!$W192,""),"")</f>
        <v/>
      </c>
      <c r="ID192" s="8">
        <f>Tabulka4[[#This Row],[Sloupec3]]</f>
        <v>0</v>
      </c>
      <c r="IE192" s="17" t="str">
        <f>IF(AND([1]Deník!$C192&gt;='[1]Měsíční shrnutí'!$D$1,[1]Deník!$C192&lt;='[1]Měsíční shrnutí'!$F$1),[1]Deník!$X192,"")</f>
        <v/>
      </c>
    </row>
    <row r="193" spans="1:239">
      <c r="A193" s="8">
        <f>Deník!C194</f>
        <v>0</v>
      </c>
      <c r="B193" s="50" t="str">
        <f>Deník!R194</f>
        <v/>
      </c>
      <c r="C193" s="102" t="str">
        <f>IF(AND(Deník!R194&gt;1,Deník!R194&lt;&gt;""),1,"")</f>
        <v/>
      </c>
      <c r="D193" s="102" t="str">
        <f>IF(AND(Deník!R194&lt;=0,Deník!R194&lt;&gt;""),1,"")</f>
        <v/>
      </c>
      <c r="E193" s="103" t="str">
        <f>IF(AND(Deník!R194&gt;=0,Deník!R194&lt;=1),1,"")</f>
        <v/>
      </c>
      <c r="F193" s="79" t="str">
        <f>IF(Deník!R194&lt;&gt;"",Deník!R194+F192,"")</f>
        <v/>
      </c>
      <c r="G193" s="85"/>
      <c r="H193" s="54" t="str">
        <f>IF(MONTH(Deník!$C193)=H$2,IF(AND(Deník!$R193&gt;=0,Deník!$R193&lt;=1),"BE",Deník!$R193),"")</f>
        <v/>
      </c>
      <c r="I193" s="11" t="str">
        <f>IF(MONTH(Deník!$C193)=I$2,IF(AND(Deník!$R193&gt;=0,Deník!$R193&lt;=1),"BE",Deník!$R193),"")</f>
        <v/>
      </c>
      <c r="J193" s="11" t="str">
        <f>IF(MONTH(Deník!$C193)=J$2,IF(AND(Deník!$R193&gt;=0,Deník!$R193&lt;=1),"BE",Deník!$R193),"")</f>
        <v/>
      </c>
      <c r="K193" s="11" t="str">
        <f>IF(MONTH(Deník!$C193)=K$2,IF(AND(Deník!$R193&gt;=0,Deník!$R193&lt;=1),"BE",Deník!$R193),"")</f>
        <v/>
      </c>
      <c r="L193" s="11" t="str">
        <f>IF(MONTH(Deník!$C193)=L$2,IF(AND(Deník!$R193&gt;=0,Deník!$R193&lt;=1),"BE",Deník!$R193),"")</f>
        <v/>
      </c>
      <c r="M193" s="11" t="str">
        <f>IF(MONTH(Deník!$C193)=M$2,IF(AND(Deník!$R193&gt;=0,Deník!$R193&lt;=1),"BE",Deník!$R193),"")</f>
        <v/>
      </c>
      <c r="N193" s="11" t="str">
        <f>IF(MONTH(Deník!$C193)=N$2,IF(AND(Deník!$R193&gt;=0,Deník!$R193&lt;=1),"BE",Deník!$R193),"")</f>
        <v/>
      </c>
      <c r="O193" s="11" t="str">
        <f>IF(MONTH(Deník!$C193)=O$2,IF(AND(Deník!$R193&gt;=0,Deník!$R193&lt;=1),"BE",Deník!$R193),"")</f>
        <v/>
      </c>
      <c r="P193" s="11" t="str">
        <f>IF(MONTH(Deník!$C193)=P$2,IF(AND(Deník!$R193&gt;=0,Deník!$R193&lt;=1),"BE",Deník!$R193),"")</f>
        <v/>
      </c>
      <c r="Q193" s="11" t="str">
        <f>IF(MONTH(Deník!$C193)=Q$2,IF(AND(Deník!$R193&gt;=0,Deník!$R193&lt;=1),"BE",Deník!$R193),"")</f>
        <v/>
      </c>
      <c r="R193" s="11" t="str">
        <f>IF(MONTH(Deník!$C193)=R$2,IF(AND(Deník!$R193&gt;=0,Deník!$R193&lt;=1),"BE",Deník!$R193),"")</f>
        <v/>
      </c>
      <c r="S193" s="57" t="str">
        <f>IF(MONTH(Deník!$C193)=S$2,IF(AND(Deník!$R193&gt;=0,Deník!$R193&lt;=1),"BE",Deník!$R193),"")</f>
        <v/>
      </c>
      <c r="U193" s="12"/>
      <c r="V193" s="12"/>
      <c r="X193" s="600" t="str">
        <f>IF(Deník!$R193&lt;&gt;"",IF(Deník!$B193=Statistika!$F$63,IF(AND(Deník!$R193&gt;=0,Deník!$R193&lt;=1),"BE",Deník!$R193),""),"")</f>
        <v/>
      </c>
      <c r="Y193" s="13" t="str">
        <f>IF(Deník!$R193&lt;&gt;"",IF(Deník!$B193=Statistika!$F$64,IF(AND(Deník!$R193&gt;=0,Deník!$R193&lt;=1),"BE",Deník!$R193),""),"")</f>
        <v/>
      </c>
      <c r="Z193" s="13" t="str">
        <f>IF(Deník!$R193&lt;&gt;"",IF(Deník!$B193=Statistika!$F$65,IF(AND(Deník!$R193&gt;=0,Deník!$R193&lt;=1),"BE",Deník!$R193),""),"")</f>
        <v/>
      </c>
      <c r="AA193" s="13" t="str">
        <f>IF(Deník!$R193&lt;&gt;"",IF(Deník!$B193=Statistika!$F$66,IF(AND(Deník!$R193&gt;=0,Deník!$R193&lt;=1),"BE",Deník!$R193),""),"")</f>
        <v/>
      </c>
      <c r="AB193" s="13" t="str">
        <f>IF(Deník!$R193&lt;&gt;"",IF(Deník!$B193=Statistika!$F$67,IF(AND(Deník!$R193&gt;=0,Deník!$R193&lt;=1),"BE",Deník!$R193),""),"")</f>
        <v/>
      </c>
      <c r="AC193" s="13" t="str">
        <f>IF(Deník!$R193&lt;&gt;"",IF(Deník!$B193=Statistika!$F$68,IF(AND(Deník!$R193&gt;=0,Deník!$R193&lt;=1),"BE",Deník!$R193),""),"")</f>
        <v/>
      </c>
      <c r="AD193" s="13" t="str">
        <f>IF(Deník!$R193&lt;&gt;"",IF(Deník!$B193=Statistika!$F$69,IF(AND(Deník!$R193&gt;=0,Deník!$R193&lt;=1),"BE",Deník!$R193),""),"")</f>
        <v/>
      </c>
      <c r="AE193" s="601" t="str">
        <f>IF(Deník!$R193&lt;&gt;"",IF(Deník!$B193=Statistika!$F$70,IF(AND(Deník!$R193&gt;=0,Deník!$R193&lt;=1),"BE",Deník!$R193),""),"")</f>
        <v/>
      </c>
      <c r="AF193" s="90"/>
      <c r="AG193" s="63" t="str">
        <f>IF(Deník!$R193&lt;&gt;"",IF(Deník!$J193="L",IF(AND(Deník!$R193&gt;=0,Deník!$R193&lt;=1),"BE",Deník!$R193),""),"")</f>
        <v/>
      </c>
      <c r="AH193" s="13" t="str">
        <f>IF(Deník!$R193&lt;&gt;"",IF(Deník!$J193="S",IF(AND(Deník!$R193&gt;=0,Deník!$R193&lt;=1),"BE",Deník!$R193),""),"")</f>
        <v/>
      </c>
      <c r="AI193" s="95"/>
      <c r="AJ193" s="71" t="str">
        <f>IF(Deník!N194&lt;&gt;"",Deník!N194*-1,"")</f>
        <v/>
      </c>
      <c r="AK193" s="88"/>
      <c r="AL193" s="63" t="str">
        <f>IF(WEEKDAY(Deník!$C193,2)=1,IF(AND(Deník!$R193&gt;=0,Deník!$R193&lt;=1),"BE",Deník!$R193),"")</f>
        <v/>
      </c>
      <c r="AM193" s="13" t="str">
        <f>IF(WEEKDAY(Deník!$C193,2)=2,IF(AND(Deník!$R193&gt;=0,Deník!$R193&lt;=1),"BE",Deník!$R193),"")</f>
        <v/>
      </c>
      <c r="AN193" s="13" t="str">
        <f>IF(WEEKDAY(Deník!$C193,2)=3,IF(AND(Deník!$R193&gt;=0,Deník!$R193&lt;=1),"BE",Deník!$R193),"")</f>
        <v/>
      </c>
      <c r="AO193" s="13" t="str">
        <f>IF(WEEKDAY(Deník!$C193,2)=4,IF(AND(Deník!$R193&gt;=0,Deník!$R193&lt;=1),"BE",Deník!$R193),"")</f>
        <v/>
      </c>
      <c r="AP193" s="60" t="str">
        <f>IF(WEEKDAY(Deník!$C193,2)=5,IF(AND(Deník!$R193&gt;=0,Deník!$R193&lt;=1),"BE",Deník!$R193),"")</f>
        <v/>
      </c>
      <c r="AQ193" s="99"/>
      <c r="AR193" s="100">
        <f>Deník!D193</f>
        <v>0</v>
      </c>
      <c r="AS193" s="63" t="str">
        <f>IF(Deník!$D193&lt;&gt;"",IF(AND(Deník!$D193&gt;=AS$2,Deník!$D193&lt;=AS$3),IF(AND(Deník!$R193&gt;=0,Deník!$R193&lt;=1),"BE",Deník!$R193),""),"")</f>
        <v/>
      </c>
      <c r="AT193" s="63" t="str">
        <f>IF(Deník!$D193&lt;&gt;"",IF(AND(Deník!$D193&gt;=AT$2,Deník!$D193&lt;=AT$3),IF(AND(Deník!$R193&gt;=0,Deník!$R193&lt;=1),"BE",Deník!$R193),""),"")</f>
        <v/>
      </c>
      <c r="AU193" s="63" t="str">
        <f>IF(Deník!$D193&lt;&gt;"",IF(AND(Deník!$D193&gt;=AU$2,Deník!$D193&lt;=AU$3),IF(AND(Deník!$R193&gt;=0,Deník!$R193&lt;=1),"BE",Deník!$R193),""),"")</f>
        <v/>
      </c>
      <c r="AV193" s="63" t="str">
        <f>IF(Deník!$D193&lt;&gt;"",IF(AND(Deník!$D193&gt;=AV$2,Deník!$D193&lt;=AV$3),IF(AND(Deník!$R193&gt;=0,Deník!$R193&lt;=1),"BE",Deník!$R193),""),"")</f>
        <v/>
      </c>
      <c r="AW193" s="63" t="str">
        <f>IF(Deník!$D193&lt;&gt;"",IF(AND(Deník!$D193&gt;=AW$2,Deník!$D193&lt;=AW$3),IF(AND(Deník!$R193&gt;=0,Deník!$R193&lt;=1),"BE",Deník!$R193),""),"")</f>
        <v/>
      </c>
      <c r="AX193" s="63" t="str">
        <f>IF(Deník!$D193&lt;&gt;"",IF(AND(Deník!$D193&gt;=AX$2,Deník!$D193&lt;=AX$3),IF(AND(Deník!$R193&gt;=0,Deník!$R193&lt;=1),"BE",Deník!$R193),""),"")</f>
        <v/>
      </c>
      <c r="AY193" s="63" t="str">
        <f>IF(Deník!$D193&lt;&gt;"",IF(AND(Deník!$D193&gt;=AY$2,Deník!$D193&lt;=AY$3),IF(AND(Deník!$R193&gt;=0,Deník!$R193&lt;=1),"BE",Deník!$R193),""),"")</f>
        <v/>
      </c>
      <c r="AZ193" s="63" t="str">
        <f>IF(Deník!$D193&lt;&gt;"",IF(AND(Deník!$D193&gt;=AZ$2,Deník!$D193&lt;=AZ$3),IF(AND(Deník!$R193&gt;=0,Deník!$R193&lt;=1),"BE",Deník!$R193),""),"")</f>
        <v/>
      </c>
      <c r="BA193" s="63" t="str">
        <f>IF(Deník!$D193&lt;&gt;"",IF(AND(Deník!$D193&gt;=BA$2,Deník!$D193&lt;=BA$3),IF(AND(Deník!$R193&gt;=0,Deník!$R193&lt;=1),"BE",Deník!$R193),""),"")</f>
        <v/>
      </c>
      <c r="BB193" s="63" t="str">
        <f>IF(Deník!$D193&lt;&gt;"",IF(AND(Deník!$D193&gt;=BB$2,Deník!$D193&lt;=BB$3),IF(AND(Deník!$R193&gt;=0,Deník!$R193&lt;=1),"BE",Deník!$R193),""),"")</f>
        <v/>
      </c>
      <c r="BC193" s="71" t="str">
        <f>IF(Deník!$D193&lt;&gt;"",IF(AND(Deník!$D193&gt;=BC$2,Deník!$D193&lt;=BC$3),IF(AND(Deník!$R193&gt;=0,Deník!$R193&lt;=1),"BE",Deník!$R193),""),"")</f>
        <v/>
      </c>
      <c r="BD193" s="20" t="str">
        <f>IF(Deník!$J194="S",(Deník!$M194-Deník!$K194),IF(Deník!$J194="L",(Deník!$K194-Deník!$M194),""))</f>
        <v/>
      </c>
      <c r="BE193" s="20" t="str">
        <f>IF(Deník!$J194="S",(Deník!$K194-Deník!$O194),IF(Deník!$J194="L",(Deník!$O194-Deník!$K194),""))</f>
        <v/>
      </c>
      <c r="BF193" s="20" t="str">
        <f>IF(Deník!$J194="S",(Deník!$K194-Deník!$L194),IF(Deník!$J194="L",(Deník!$L194-Deník!$K194),""))</f>
        <v/>
      </c>
      <c r="BG193" s="20" t="str">
        <f>IF(Deník!$J194="S",(Deník!$K194-Deník!$S194),IF(Deník!$J194="L",(Deník!$S194-Deník!$K194),""))</f>
        <v/>
      </c>
      <c r="BH193" s="20" t="str">
        <f>IF(Deník!$J194="S",(Deník!$K194-Deník!$U194),IF(Deník!$J194="L",(Deník!$U194-Deník!$K194),""))</f>
        <v/>
      </c>
      <c r="BI193" s="20" t="str">
        <f>IF(Deník!$R193&gt;1,Deník!$R193,"")</f>
        <v/>
      </c>
      <c r="BJ193" s="20" t="str">
        <f>IF(Deník!$R193&lt;0,Deník!$R193,"")</f>
        <v/>
      </c>
      <c r="BK193" s="17"/>
      <c r="BM193" s="233" t="str">
        <f>IF(Deník!$R193&lt;&gt;"",IF(Deník!$Y193=Statistika!$F$78,IF(AND(Deník!$R193&gt;=0,Deník!$R193&lt;=1),"BE",Deník!$R193),""),"")</f>
        <v/>
      </c>
      <c r="BN193" s="233" t="str">
        <f>IF(Deník!$R193&lt;&gt;"",IF(Deník!$Y193=Statistika!$F$79,IF(AND(Deník!$R193&gt;=0,Deník!$R193&lt;=1),"BE",Deník!$R193),""),"")</f>
        <v/>
      </c>
      <c r="BO193" s="233" t="str">
        <f>IF(Deník!$R193&lt;&gt;"",IF(Deník!$Y193=Statistika!$F$80,IF(AND(Deník!$R193&gt;=0,Deník!$R193&lt;=1),"BE",Deník!$R193),""),"")</f>
        <v/>
      </c>
      <c r="BP193" s="233" t="str">
        <f>IF(Deník!$R193&lt;&gt;"",IF(Deník!$Y193=Statistika!$F$81,IF(AND(Deník!$R193&gt;=0,Deník!$R193&lt;=1),"BE",Deník!$R193),""),"")</f>
        <v/>
      </c>
      <c r="BQ193" s="233" t="str">
        <f>IF(Deník!$R193&lt;&gt;"",IF(Deník!$Y193=Statistika!$F$82,IF(AND(Deník!$R193&gt;=0,Deník!$R193&lt;=1),"BE",Deník!$R193),""),"")</f>
        <v/>
      </c>
      <c r="BR193" s="233" t="str">
        <f>IF(Deník!$R193&lt;&gt;"",IF(Deník!$Y193=Statistika!$F$83,IF(AND(Deník!$R193&gt;=0,Deník!$R193&lt;=1),"BE",Deník!$R193),""),"")</f>
        <v/>
      </c>
      <c r="BS193" s="233" t="str">
        <f>IF(Deník!$R193&lt;&gt;"",IF(Deník!$Y193=Statistika!$F$84,IF(AND(Deník!$R193&gt;=0,Deník!$R193&lt;=1),"BE",Deník!$R193),""),"")</f>
        <v/>
      </c>
      <c r="BT193" s="233" t="str">
        <f>IF(Deník!$R193&lt;&gt;"",IF(Deník!$Y193=Statistika!$F$85,IF(AND(Deník!$R193&gt;=0,Deník!$R193&lt;=1),"BE",Deník!$R193),""),"")</f>
        <v/>
      </c>
      <c r="BU193" s="233" t="str">
        <f>IF(Deník!$R193&lt;&gt;"",IF(Deník!$Y193=Statistika!$F$86,IF(AND(Deník!$R193&gt;=0,Deník!$R193&lt;=1),"BE",Deník!$R193),""),"")</f>
        <v/>
      </c>
      <c r="BV193" s="233" t="str">
        <f>IF(Deník!$R193&lt;&gt;"",IF(Deník!$Y193=Statistika!$F$87,IF(AND(Deník!$R193&gt;=0,Deník!$R193&lt;=1),"BE",Deník!$R193),""),"")</f>
        <v/>
      </c>
      <c r="BW193" s="233" t="str">
        <f>IF(Deník!$R193&lt;&gt;"",IF(Deník!$Y193=Statistika!$F$88,IF(AND(Deník!$R193&gt;=0,Deník!$R193&lt;=1),"BE",Deník!$R193),""),"")</f>
        <v/>
      </c>
      <c r="BX193" s="233" t="str">
        <f>IF(Deník!$R193&lt;&gt;"",IF(Deník!$Y193=Statistika!$F$89,IF(AND(Deník!$R193&gt;=0,Deník!$R193&lt;=1),"BE",Deník!$R193),""),"")</f>
        <v/>
      </c>
      <c r="BY193" s="233" t="str">
        <f>IF(Deník!$R193&lt;&gt;"",IF(Deník!$Y193=Statistika!$F$90,IF(AND(Deník!$R193&gt;=0,Deník!$R193&lt;=1),"BE",Deník!$R193),""),"")</f>
        <v/>
      </c>
      <c r="BZ193" s="233" t="str">
        <f>IF(Deník!$R193&lt;&gt;"",IF(Deník!$Y193=Statistika!$F$91,IF(AND(Deník!$R193&gt;=0,Deník!$R193&lt;=1),"BE",Deník!$R193),""),"")</f>
        <v/>
      </c>
      <c r="CA193" s="233"/>
      <c r="CB193" s="233" t="str">
        <f>IF(Deník!$R193&lt;&gt;"",IF(Deník!$AB193="SL",IF(AND(Deník!$R193&gt;=0,Deník!$R193&lt;=1),"BE",Deník!$R193),""),"")</f>
        <v/>
      </c>
      <c r="CC193" s="233" t="str">
        <f>IF(Deník!$R193&lt;&gt;"",IF(Deník!$AB193="BE10",IF(AND(Deník!$R193&gt;=0,Deník!$R193&lt;=1),"BE",Deník!$R193),""),"")</f>
        <v/>
      </c>
      <c r="CD193" s="233" t="str">
        <f>IF(Deník!$R193&lt;&gt;"",IF(Deník!$AB193="BE15",IF(AND(Deník!$R193&gt;=0,Deník!$R193&lt;=1),"BE",Deník!$R193),""),"")</f>
        <v/>
      </c>
      <c r="CE193" s="233" t="str">
        <f>IF(Deník!$R193&lt;&gt;"",IF(Deník!$AB193="BE20",IF(AND(Deník!$R193&gt;=0,Deník!$R193&lt;=1),"BE",Deník!$R193),""),"")</f>
        <v/>
      </c>
      <c r="CF193" s="233" t="str">
        <f>IF(Deník!$R193&lt;&gt;"",IF(Deník!$AB193="TP1",IF(AND(Deník!$R193&gt;=0,Deník!$R193&lt;=1),"BE",Deník!$R193),""),"")</f>
        <v/>
      </c>
      <c r="CG193" s="233" t="str">
        <f>IF(Deník!$R193&lt;&gt;"",IF(Deník!$AB193="TP2",IF(AND(Deník!$R193&gt;=0,Deník!$R193&lt;=1),"BE",Deník!$R193),""),"")</f>
        <v/>
      </c>
      <c r="CH193" s="233" t="str">
        <f>IF(Deník!$R193&lt;&gt;"",IF(Deník!$AB193="TP3",IF(AND(Deník!$R193&gt;=0,Deník!$R193&lt;=1),"BE",Deník!$R193),""),"")</f>
        <v/>
      </c>
      <c r="CI193" s="233" t="str">
        <f>IF(Deník!$R193&lt;&gt;"",IF(Deník!$AB193="Trailing SL",IF(AND(Deník!$R193&gt;=0,Deník!$R193&lt;=1),"BE",Deník!$R193),""),"")</f>
        <v/>
      </c>
      <c r="CJ193" s="233" t="str">
        <f>IF(Deník!$R193&lt;&gt;"",IF(Deník!$AB193="Manual",IF(AND(Deník!$R193&gt;=0,Deník!$R193&lt;=1),"BE",Deník!$R193),""),"")</f>
        <v/>
      </c>
      <c r="CK193" s="233"/>
      <c r="CL193" s="233" t="str">
        <f>IF(Deník!$R193&lt;0,IF(Deník!$AC193=Statistika!$F$117,Deník!$R193,""),"")</f>
        <v/>
      </c>
      <c r="CM193" s="233" t="str">
        <f>IF(Deník!$R193&lt;0,IF(Deník!$AC193=Statistika!$F$118,Deník!$R193,""),"")</f>
        <v/>
      </c>
      <c r="CN193" s="233" t="str">
        <f>IF(Deník!$R193&lt;0,IF(Deník!$AC193=Statistika!$F$119,Deník!$R193,""),"")</f>
        <v/>
      </c>
      <c r="CO193" s="233" t="str">
        <f>IF(Deník!$R193&lt;0,IF(Deník!$AC193=Statistika!$F$120,Deník!$R193,""),"")</f>
        <v/>
      </c>
      <c r="CP193" s="233" t="str">
        <f>IF(Deník!$R193&lt;0,IF(Deník!$AC193=Statistika!$F$121,Deník!$R193,""),"")</f>
        <v/>
      </c>
      <c r="CQ193" s="233" t="str">
        <f>IF(Deník!$R193&lt;0,IF(Deník!$AC193=Statistika!$F$122,Deník!$R193,""),"")</f>
        <v/>
      </c>
      <c r="CR193" s="233" t="str">
        <f>IF(Deník!$R193&lt;0,IF(Deník!$AC193=Statistika!$F$123,Deník!$R193,""),"")</f>
        <v/>
      </c>
      <c r="CS193" s="233" t="str">
        <f>IF(Deník!$R193&lt;0,IF(Deník!$AC193=Statistika!$F$124,Deník!$R193,""),"")</f>
        <v/>
      </c>
      <c r="CT193" s="233" t="str">
        <f>IF(Deník!$R193&lt;0,IF(Deník!$AC193=Statistika!$F$125,Deník!$R193,""),"")</f>
        <v/>
      </c>
      <c r="CU193" s="233"/>
      <c r="CV193" s="233" t="str">
        <f>IF(Deník!$R193&lt;0,IF(Deník!$AD193=$CV$2,Deník!$R193,""),"")</f>
        <v/>
      </c>
      <c r="CW193" s="233" t="str">
        <f>IF(Deník!$R193&lt;0,IF(Deník!$AD193=$CW$2,Deník!$R193,""),"")</f>
        <v/>
      </c>
      <c r="CX193" s="233" t="str">
        <f>IF(Deník!$R193&lt;0,IF(Deník!$AD193=$CX$2,Deník!$R193,""),"")</f>
        <v/>
      </c>
      <c r="CY193" s="233" t="str">
        <f>IF(Deník!$R193&lt;0,IF(Deník!$AD193=$CY$2,Deník!$R193,""),"")</f>
        <v/>
      </c>
      <c r="CZ193" s="233" t="str">
        <f>IF(Deník!$R193&lt;0,IF(Deník!$AD193=$CZ$2,Deník!$R193,""),"")</f>
        <v/>
      </c>
      <c r="DL193" s="221">
        <f t="shared" si="10"/>
        <v>93847.029999999984</v>
      </c>
      <c r="DM193" s="220">
        <f t="shared" si="9"/>
        <v>-6.1529700000000132E-2</v>
      </c>
      <c r="DO193" s="50">
        <f>Deník!W194</f>
        <v>0</v>
      </c>
      <c r="DP193" s="102" t="str">
        <f>IF(AND(Deník!W194&gt;0),1,"")</f>
        <v/>
      </c>
      <c r="DQ193" s="102">
        <f>IF(AND(Deník!W194&lt;=0),1,"")</f>
        <v>1</v>
      </c>
      <c r="DR193" s="227"/>
      <c r="DS193" s="228"/>
      <c r="DT193" s="85"/>
      <c r="DU193" s="54">
        <f>IF(MONTH(Deník!$C193)=DU$2,Deník!$W193,"")</f>
        <v>0</v>
      </c>
      <c r="DV193" s="222" t="str">
        <f>IF(MONTH(Deník!$C193)=DV$2,Deník!$W193,"")</f>
        <v/>
      </c>
      <c r="DW193" s="222" t="str">
        <f>IF(MONTH(Deník!$C193)=DW$2,Deník!$W193,"")</f>
        <v/>
      </c>
      <c r="DX193" s="222" t="str">
        <f>IF(MONTH(Deník!$C193)=DX$2,Deník!$W193,"")</f>
        <v/>
      </c>
      <c r="DY193" s="222" t="str">
        <f>IF(MONTH(Deník!$C193)=DY$2,Deník!$W193,"")</f>
        <v/>
      </c>
      <c r="DZ193" s="222" t="str">
        <f>IF(MONTH(Deník!$C193)=DZ$2,Deník!$W193,"")</f>
        <v/>
      </c>
      <c r="EA193" s="222" t="str">
        <f>IF(MONTH(Deník!$C193)=EA$2,Deník!$W193,"")</f>
        <v/>
      </c>
      <c r="EB193" s="222" t="str">
        <f>IF(MONTH(Deník!$C193)=EB$2,Deník!$W193,"")</f>
        <v/>
      </c>
      <c r="EC193" s="222" t="str">
        <f>IF(MONTH(Deník!$C193)=EC$2,Deník!$W193,"")</f>
        <v/>
      </c>
      <c r="ED193" s="222" t="str">
        <f>IF(MONTH(Deník!$C193)=ED$2,Deník!$W193,"")</f>
        <v/>
      </c>
      <c r="EE193" s="222" t="str">
        <f>IF(MONTH(Deník!$C193)=EE$2,Deník!$W193,"")</f>
        <v/>
      </c>
      <c r="EF193" s="222" t="str">
        <f>IF(MONTH(Deník!$C193)=EF$2,Deník!$W193,"")</f>
        <v/>
      </c>
      <c r="EI193" s="600" t="str">
        <f>IF(Deník!$W193&lt;&gt;"",IF(Deník!$B193=Statistika!$F$63,Deník!$W193,""),"")</f>
        <v/>
      </c>
      <c r="EJ193" s="13" t="str">
        <f>IF(Deník!$W193&lt;&gt;"",IF(Deník!$B193=Statistika!$F$64,Deník!$W193,""),"")</f>
        <v/>
      </c>
      <c r="EK193" s="13" t="str">
        <f>IF(Deník!$W193&lt;&gt;"",IF(Deník!$B193=Statistika!$F$65,Deník!$W193,""),"")</f>
        <v/>
      </c>
      <c r="EL193" s="13" t="str">
        <f>IF(Deník!$W193&lt;&gt;"",IF(Deník!$B193=Statistika!$F$66,Deník!$W193,""),"")</f>
        <v/>
      </c>
      <c r="EM193" s="13" t="str">
        <f>IF(Deník!$W193&lt;&gt;"",IF(Deník!$B193=Statistika!$F$67,Deník!$W193,""),"")</f>
        <v/>
      </c>
      <c r="EN193" s="13" t="str">
        <f>IF(Deník!$W193&lt;&gt;"",IF(Deník!$B193=Statistika!$F$68,Deník!$W193,""),"")</f>
        <v/>
      </c>
      <c r="EO193" s="13" t="str">
        <f>IF(Deník!$W193&lt;&gt;"",IF(Deník!$B193=Statistika!$F$69,Deník!$W193,""),"")</f>
        <v/>
      </c>
      <c r="EP193" s="601" t="str">
        <f>IF(Deník!$W193&lt;&gt;"",IF(Deník!$B193=Statistika!$F$70,Deník!$W193,""),"")</f>
        <v/>
      </c>
      <c r="EQ193" s="90"/>
      <c r="ER193" s="63" t="str">
        <f>IF(Deník!$W193&lt;&gt;"",IF(Deník!$J193="L",Deník!$W193,""),"")</f>
        <v/>
      </c>
      <c r="ES193" s="13" t="str">
        <f>IF(Deník!$W193&lt;&gt;"",IF(Deník!$J193="S",Deník!$W193,""),"")</f>
        <v/>
      </c>
      <c r="ET193" s="95"/>
      <c r="EU193" s="88"/>
      <c r="EV193" s="63" t="str">
        <f>IF(WEEKDAY(Deník!$C193,2)=1,Deník!$W193,"")</f>
        <v/>
      </c>
      <c r="EW193" s="13" t="str">
        <f>IF(WEEKDAY(Deník!$C193,2)=2,Deník!$W193,"")</f>
        <v/>
      </c>
      <c r="EX193" s="13" t="str">
        <f>IF(WEEKDAY(Deník!$C193,2)=3,Deník!$W193,"")</f>
        <v/>
      </c>
      <c r="EY193" s="13" t="str">
        <f>IF(WEEKDAY(Deník!$C193,2)=4,Deník!$W193,"")</f>
        <v/>
      </c>
      <c r="EZ193" s="60" t="str">
        <f>IF(WEEKDAY(Deník!$C193,2)=5,Deník!$W193,"")</f>
        <v/>
      </c>
      <c r="FA193" s="99"/>
      <c r="FB193" s="100">
        <f>Deník!D193</f>
        <v>0</v>
      </c>
      <c r="FC193" s="63">
        <f>IF($FB193&lt;&gt;"",IF(AND($FB193&gt;=FC$2,$FB193&lt;=FC$3),Deník!$W193,""))</f>
        <v>0</v>
      </c>
      <c r="FD193" s="63" t="str">
        <f>IF($FB193&lt;&gt;"",IF(AND($FB193&gt;=FD$2,$FB193&lt;=FD$3),Deník!$W193,""))</f>
        <v/>
      </c>
      <c r="FE193" s="63" t="str">
        <f>IF($FB193&lt;&gt;"",IF(AND($FB193&gt;=FE$2,$FB193&lt;=FE$3),Deník!$W193,""))</f>
        <v/>
      </c>
      <c r="FF193" s="63" t="str">
        <f>IF($FB193&lt;&gt;"",IF(AND($FB193&gt;=FF$2,$FB193&lt;=FF$3),Deník!$W193,""))</f>
        <v/>
      </c>
      <c r="FG193" s="63" t="str">
        <f>IF($FB193&lt;&gt;"",IF(AND($FB193&gt;=FG$2,$FB193&lt;=FG$3),Deník!$W193,""))</f>
        <v/>
      </c>
      <c r="FH193" s="63" t="str">
        <f>IF($FB193&lt;&gt;"",IF(AND($FB193&gt;=FH$2,$FB193&lt;=FH$3),Deník!$W193,""))</f>
        <v/>
      </c>
      <c r="FI193" s="63" t="str">
        <f>IF($FB193&lt;&gt;"",IF(AND($FB193&gt;=FI$2,$FB193&lt;=FI$3),Deník!$W193,""))</f>
        <v/>
      </c>
      <c r="FJ193" s="63" t="str">
        <f>IF($FB193&lt;&gt;"",IF(AND($FB193&gt;=FJ$2,$FB193&lt;=FJ$3),Deník!$W193,""))</f>
        <v/>
      </c>
      <c r="FK193" s="63" t="str">
        <f>IF($FB193&lt;&gt;"",IF(AND($FB193&gt;=FK$2,$FB193&lt;=FK$3),Deník!$W193,""))</f>
        <v/>
      </c>
      <c r="FL193" s="63" t="str">
        <f>IF($FB193&lt;&gt;"",IF(AND($FB193&gt;=FL$2,$FB193&lt;=FL$3),Deník!$W193,""))</f>
        <v/>
      </c>
      <c r="FM193" s="63" t="str">
        <f>IF($FB193&lt;&gt;"",IF(AND($FB193&gt;=FM$2,$FB193&lt;=FM$3),Deník!$W193,""))</f>
        <v/>
      </c>
      <c r="FN193" s="13"/>
      <c r="FO193" s="20" t="str">
        <f>IF(Deník!$W193&gt;1,Deník!$W193,"")</f>
        <v/>
      </c>
      <c r="FP193" s="20" t="str">
        <f>IF(Deník!$W193&lt;0,Deník!$W193,"")</f>
        <v/>
      </c>
      <c r="FQ193" s="17"/>
      <c r="FS193" s="233"/>
      <c r="FT193" s="233" t="str">
        <f>IF(Deník!$W193&lt;&gt;"",IF(Deník!$Y193=Statistika!$F$78,Deník!$W193,""),"")</f>
        <v/>
      </c>
      <c r="FU193" s="233" t="str">
        <f>IF(Deník!$W193&lt;&gt;"",IF(Deník!$Y193=Statistika!$F$79,Deník!$W193,""),"")</f>
        <v/>
      </c>
      <c r="FV193" s="233" t="str">
        <f>IF(Deník!$W193&lt;&gt;"",IF(Deník!$Y193=Statistika!$F$80,Deník!$W193,""),"")</f>
        <v/>
      </c>
      <c r="FW193" s="233" t="str">
        <f>IF(Deník!$W193&lt;&gt;"",IF(Deník!$Y193=Statistika!$F$81,Deník!$W193,""),"")</f>
        <v/>
      </c>
      <c r="FX193" s="233" t="str">
        <f>IF(Deník!$W193&lt;&gt;"",IF(Deník!$Y193=Statistika!$F$82,Deník!$W193,""),"")</f>
        <v/>
      </c>
      <c r="FY193" s="233" t="str">
        <f>IF(Deník!$W193&lt;&gt;"",IF(Deník!$Y193=Statistika!$F$83,Deník!$W193,""),"")</f>
        <v/>
      </c>
      <c r="FZ193" s="233" t="str">
        <f>IF(Deník!$W193&lt;&gt;"",IF(Deník!$Y193=Statistika!$F$84,Deník!$W193,""),"")</f>
        <v/>
      </c>
      <c r="GA193" s="233" t="str">
        <f>IF(Deník!$W193&lt;&gt;"",IF(Deník!$Y193=Statistika!$F$85,Deník!$W193,""),"")</f>
        <v/>
      </c>
      <c r="GB193" s="233" t="str">
        <f>IF(Deník!$W193&lt;&gt;"",IF(Deník!$Y193=Statistika!$F$86,Deník!$W193,""),"")</f>
        <v/>
      </c>
      <c r="GC193" s="233" t="str">
        <f>IF(Deník!$W193&lt;&gt;"",IF(Deník!$Y193=Statistika!$F$87,Deník!$W193,""),"")</f>
        <v/>
      </c>
      <c r="GD193" s="233" t="str">
        <f>IF(Deník!$W193&lt;&gt;"",IF(Deník!$Y193=Statistika!$F$88,Deník!$W193,""),"")</f>
        <v/>
      </c>
      <c r="GE193" s="233" t="str">
        <f>IF(Deník!$W193&lt;&gt;"",IF(Deník!$Y193=Statistika!$F$89,Deník!$W193,""),"")</f>
        <v/>
      </c>
      <c r="GF193" s="233" t="str">
        <f>IF(Deník!$W193&lt;&gt;"",IF(Deník!$Y193=Statistika!$F$90,Deník!$W193,""),"")</f>
        <v/>
      </c>
      <c r="GG193" s="233" t="str">
        <f>IF(Deník!$W193&lt;&gt;"",IF(Deník!$Y193=Statistika!$F$91,Deník!$W193,""),"")</f>
        <v/>
      </c>
      <c r="GH193" s="233"/>
      <c r="GI193" s="233" t="str">
        <f>IF(Deník!$W193&lt;&gt;"",IF(Deník!$AB193=Statistika!$L$100,Deník!$W193,""),"")</f>
        <v/>
      </c>
      <c r="GJ193" s="233" t="str">
        <f>IF(Deník!$W193&lt;&gt;"",IF(Deník!$AB193=Statistika!$L$101,Deník!$W193,""),"")</f>
        <v/>
      </c>
      <c r="GK193" s="233" t="str">
        <f>IF(Deník!$W193&lt;&gt;"",IF(Deník!$AB193=Statistika!$L$102,Deník!$W193,""),"")</f>
        <v/>
      </c>
      <c r="GL193" s="233" t="str">
        <f>IF(Deník!$W193&lt;&gt;"",IF(Deník!$AB193=Statistika!$L$103,Deník!$W193,""),"")</f>
        <v/>
      </c>
      <c r="GM193" s="233" t="str">
        <f>IF(Deník!$W193&lt;&gt;"",IF(Deník!$AB193=Statistika!$L$104,Deník!$W193,""),"")</f>
        <v/>
      </c>
      <c r="GN193" s="233" t="str">
        <f>IF(Deník!$W193&lt;&gt;"",IF(Deník!$AB193=Statistika!$L$105,Deník!$W193,""),"")</f>
        <v/>
      </c>
      <c r="GO193" s="233" t="str">
        <f>IF(Deník!$W193&lt;&gt;"",IF(Deník!$AB193=Statistika!$L$106,Deník!$W193,""),"")</f>
        <v/>
      </c>
      <c r="GP193" s="233" t="str">
        <f>IF(Deník!$W193&lt;&gt;"",IF(Deník!$AB193=Statistika!$L$107,Deník!$W193,""),"")</f>
        <v/>
      </c>
      <c r="GQ193" s="233" t="str">
        <f>IF(Deník!$W193&lt;&gt;"",IF(Deník!$AB193=Statistika!$L$108,Deník!$W193,""),"")</f>
        <v/>
      </c>
      <c r="GS193" s="233" t="str">
        <f>IF(Deník!$W193&lt;0,IF(Deník!$AC193=Statistika!$F$117,Deník!$W193,""),"")</f>
        <v/>
      </c>
      <c r="GT193" s="233" t="str">
        <f>IF(Deník!$W193&lt;0,IF(Deník!$AC193=Statistika!$F$118,Deník!$W193,""),"")</f>
        <v/>
      </c>
      <c r="GU193" s="233" t="str">
        <f>IF(Deník!$W193&lt;0,IF(Deník!$AC193=Statistika!$F$119,Deník!$W193,""),"")</f>
        <v/>
      </c>
      <c r="GV193" s="233" t="str">
        <f>IF(Deník!$W193&lt;0,IF(Deník!$AC193=Statistika!$F$120,Deník!$W193,""),"")</f>
        <v/>
      </c>
      <c r="GW193" s="233" t="str">
        <f>IF(Deník!$W193&lt;0,IF(Deník!$AC193=Statistika!$F$121,Deník!$W193,""),"")</f>
        <v/>
      </c>
      <c r="GX193" s="233" t="str">
        <f>IF(Deník!$W193&lt;0,IF(Deník!$AC193=Statistika!$F$122,Deník!$W193,""),"")</f>
        <v/>
      </c>
      <c r="GY193" s="233" t="str">
        <f>IF(Deník!$W193&lt;0,IF(Deník!$AC193=Statistika!$F$123,Deník!$W193,""),"")</f>
        <v/>
      </c>
      <c r="GZ193" s="233" t="str">
        <f>IF(Deník!$W193&lt;0,IF(Deník!$AC193=Statistika!$F$124,Deník!$W193,""),"")</f>
        <v/>
      </c>
      <c r="HA193" s="233" t="str">
        <f>IF(Deník!$W193&lt;0,IF(Deník!$AC193=Statistika!$F$125,Deník!$W193,""),"")</f>
        <v/>
      </c>
      <c r="HC193" s="233" t="str">
        <f>IF(Deník!$W193&lt;0,IF(Deník!$AD193=Statistika!$F$133,Deník!$W193,""),"")</f>
        <v/>
      </c>
      <c r="HD193" s="233" t="str">
        <f>IF(Deník!$W193&lt;0,IF(Deník!$AD193=Statistika!$F$134,Deník!$W193,""),"")</f>
        <v/>
      </c>
      <c r="HE193" s="233" t="str">
        <f>IF(Deník!$W193&lt;0,IF(Deník!$AD193=Statistika!$F$135,Deník!$W193,""),"")</f>
        <v/>
      </c>
      <c r="HF193" s="233" t="str">
        <f>IF(Deník!$W193&lt;0,IF(Deník!$AD193=Statistika!$F$136,Deník!$W193,""),"")</f>
        <v/>
      </c>
      <c r="HG193" s="233" t="str">
        <f>IF(Deník!$W193&lt;0,IF(Deník!$AD193=Statistika!$F$137,Deník!$W193,""),"")</f>
        <v/>
      </c>
      <c r="ID193" s="8">
        <f>Tabulka4[[#This Row],[Sloupec3]]</f>
        <v>0</v>
      </c>
      <c r="IE193" s="17" t="str">
        <f>IF(AND([1]Deník!$C193&gt;='[1]Měsíční shrnutí'!$D$1,[1]Deník!$C193&lt;='[1]Měsíční shrnutí'!$F$1),[1]Deník!$X193,"")</f>
        <v/>
      </c>
    </row>
    <row r="194" spans="1:239">
      <c r="A194" s="8">
        <f>Deník!C195</f>
        <v>0</v>
      </c>
      <c r="B194" s="50" t="str">
        <f>Deník!R195</f>
        <v/>
      </c>
      <c r="C194" s="102" t="str">
        <f>IF(AND(Deník!R195&gt;1,Deník!R195&lt;&gt;""),1,"")</f>
        <v/>
      </c>
      <c r="D194" s="102" t="str">
        <f>IF(AND(Deník!R195&lt;=0,Deník!R195&lt;&gt;""),1,"")</f>
        <v/>
      </c>
      <c r="E194" s="103" t="str">
        <f>IF(AND(Deník!R195&gt;=0,Deník!R195&lt;=1),1,"")</f>
        <v/>
      </c>
      <c r="F194" s="79" t="str">
        <f>IF(Deník!R195&lt;&gt;"",Deník!R195+F193,"")</f>
        <v/>
      </c>
      <c r="G194" s="85"/>
      <c r="H194" s="54" t="str">
        <f>IF(MONTH(Deník!$C194)=H$2,IF(AND(Deník!$R194&gt;=0,Deník!$R194&lt;=1),"BE",Deník!$R194),"")</f>
        <v/>
      </c>
      <c r="I194" s="11" t="str">
        <f>IF(MONTH(Deník!$C194)=I$2,IF(AND(Deník!$R194&gt;=0,Deník!$R194&lt;=1),"BE",Deník!$R194),"")</f>
        <v/>
      </c>
      <c r="J194" s="11" t="str">
        <f>IF(MONTH(Deník!$C194)=J$2,IF(AND(Deník!$R194&gt;=0,Deník!$R194&lt;=1),"BE",Deník!$R194),"")</f>
        <v/>
      </c>
      <c r="K194" s="11" t="str">
        <f>IF(MONTH(Deník!$C194)=K$2,IF(AND(Deník!$R194&gt;=0,Deník!$R194&lt;=1),"BE",Deník!$R194),"")</f>
        <v/>
      </c>
      <c r="L194" s="11" t="str">
        <f>IF(MONTH(Deník!$C194)=L$2,IF(AND(Deník!$R194&gt;=0,Deník!$R194&lt;=1),"BE",Deník!$R194),"")</f>
        <v/>
      </c>
      <c r="M194" s="11" t="str">
        <f>IF(MONTH(Deník!$C194)=M$2,IF(AND(Deník!$R194&gt;=0,Deník!$R194&lt;=1),"BE",Deník!$R194),"")</f>
        <v/>
      </c>
      <c r="N194" s="11" t="str">
        <f>IF(MONTH(Deník!$C194)=N$2,IF(AND(Deník!$R194&gt;=0,Deník!$R194&lt;=1),"BE",Deník!$R194),"")</f>
        <v/>
      </c>
      <c r="O194" s="11" t="str">
        <f>IF(MONTH(Deník!$C194)=O$2,IF(AND(Deník!$R194&gt;=0,Deník!$R194&lt;=1),"BE",Deník!$R194),"")</f>
        <v/>
      </c>
      <c r="P194" s="11" t="str">
        <f>IF(MONTH(Deník!$C194)=P$2,IF(AND(Deník!$R194&gt;=0,Deník!$R194&lt;=1),"BE",Deník!$R194),"")</f>
        <v/>
      </c>
      <c r="Q194" s="11" t="str">
        <f>IF(MONTH(Deník!$C194)=Q$2,IF(AND(Deník!$R194&gt;=0,Deník!$R194&lt;=1),"BE",Deník!$R194),"")</f>
        <v/>
      </c>
      <c r="R194" s="11" t="str">
        <f>IF(MONTH(Deník!$C194)=R$2,IF(AND(Deník!$R194&gt;=0,Deník!$R194&lt;=1),"BE",Deník!$R194),"")</f>
        <v/>
      </c>
      <c r="S194" s="57" t="str">
        <f>IF(MONTH(Deník!$C194)=S$2,IF(AND(Deník!$R194&gt;=0,Deník!$R194&lt;=1),"BE",Deník!$R194),"")</f>
        <v/>
      </c>
      <c r="U194" s="12"/>
      <c r="V194" s="12"/>
      <c r="X194" s="600" t="str">
        <f>IF(Deník!$R194&lt;&gt;"",IF(Deník!$B194=Statistika!$F$63,IF(AND(Deník!$R194&gt;=0,Deník!$R194&lt;=1),"BE",Deník!$R194),""),"")</f>
        <v/>
      </c>
      <c r="Y194" s="13" t="str">
        <f>IF(Deník!$R194&lt;&gt;"",IF(Deník!$B194=Statistika!$F$64,IF(AND(Deník!$R194&gt;=0,Deník!$R194&lt;=1),"BE",Deník!$R194),""),"")</f>
        <v/>
      </c>
      <c r="Z194" s="13" t="str">
        <f>IF(Deník!$R194&lt;&gt;"",IF(Deník!$B194=Statistika!$F$65,IF(AND(Deník!$R194&gt;=0,Deník!$R194&lt;=1),"BE",Deník!$R194),""),"")</f>
        <v/>
      </c>
      <c r="AA194" s="13" t="str">
        <f>IF(Deník!$R194&lt;&gt;"",IF(Deník!$B194=Statistika!$F$66,IF(AND(Deník!$R194&gt;=0,Deník!$R194&lt;=1),"BE",Deník!$R194),""),"")</f>
        <v/>
      </c>
      <c r="AB194" s="13" t="str">
        <f>IF(Deník!$R194&lt;&gt;"",IF(Deník!$B194=Statistika!$F$67,IF(AND(Deník!$R194&gt;=0,Deník!$R194&lt;=1),"BE",Deník!$R194),""),"")</f>
        <v/>
      </c>
      <c r="AC194" s="13" t="str">
        <f>IF(Deník!$R194&lt;&gt;"",IF(Deník!$B194=Statistika!$F$68,IF(AND(Deník!$R194&gt;=0,Deník!$R194&lt;=1),"BE",Deník!$R194),""),"")</f>
        <v/>
      </c>
      <c r="AD194" s="13" t="str">
        <f>IF(Deník!$R194&lt;&gt;"",IF(Deník!$B194=Statistika!$F$69,IF(AND(Deník!$R194&gt;=0,Deník!$R194&lt;=1),"BE",Deník!$R194),""),"")</f>
        <v/>
      </c>
      <c r="AE194" s="601" t="str">
        <f>IF(Deník!$R194&lt;&gt;"",IF(Deník!$B194=Statistika!$F$70,IF(AND(Deník!$R194&gt;=0,Deník!$R194&lt;=1),"BE",Deník!$R194),""),"")</f>
        <v/>
      </c>
      <c r="AF194" s="90"/>
      <c r="AG194" s="63" t="str">
        <f>IF(Deník!$R194&lt;&gt;"",IF(Deník!$J194="L",IF(AND(Deník!$R194&gt;=0,Deník!$R194&lt;=1),"BE",Deník!$R194),""),"")</f>
        <v/>
      </c>
      <c r="AH194" s="13" t="str">
        <f>IF(Deník!$R194&lt;&gt;"",IF(Deník!$J194="S",IF(AND(Deník!$R194&gt;=0,Deník!$R194&lt;=1),"BE",Deník!$R194),""),"")</f>
        <v/>
      </c>
      <c r="AI194" s="95"/>
      <c r="AJ194" s="71" t="str">
        <f>IF(Deník!N195&lt;&gt;"",Deník!N195*-1,"")</f>
        <v/>
      </c>
      <c r="AK194" s="88"/>
      <c r="AL194" s="63" t="str">
        <f>IF(WEEKDAY(Deník!$C194,2)=1,IF(AND(Deník!$R194&gt;=0,Deník!$R194&lt;=1),"BE",Deník!$R194),"")</f>
        <v/>
      </c>
      <c r="AM194" s="13" t="str">
        <f>IF(WEEKDAY(Deník!$C194,2)=2,IF(AND(Deník!$R194&gt;=0,Deník!$R194&lt;=1),"BE",Deník!$R194),"")</f>
        <v/>
      </c>
      <c r="AN194" s="13" t="str">
        <f>IF(WEEKDAY(Deník!$C194,2)=3,IF(AND(Deník!$R194&gt;=0,Deník!$R194&lt;=1),"BE",Deník!$R194),"")</f>
        <v/>
      </c>
      <c r="AO194" s="13" t="str">
        <f>IF(WEEKDAY(Deník!$C194,2)=4,IF(AND(Deník!$R194&gt;=0,Deník!$R194&lt;=1),"BE",Deník!$R194),"")</f>
        <v/>
      </c>
      <c r="AP194" s="60" t="str">
        <f>IF(WEEKDAY(Deník!$C194,2)=5,IF(AND(Deník!$R194&gt;=0,Deník!$R194&lt;=1),"BE",Deník!$R194),"")</f>
        <v/>
      </c>
      <c r="AQ194" s="99"/>
      <c r="AR194" s="100">
        <f>Deník!D194</f>
        <v>0</v>
      </c>
      <c r="AS194" s="63" t="str">
        <f>IF(Deník!$D194&lt;&gt;"",IF(AND(Deník!$D194&gt;=AS$2,Deník!$D194&lt;=AS$3),IF(AND(Deník!$R194&gt;=0,Deník!$R194&lt;=1),"BE",Deník!$R194),""),"")</f>
        <v/>
      </c>
      <c r="AT194" s="63" t="str">
        <f>IF(Deník!$D194&lt;&gt;"",IF(AND(Deník!$D194&gt;=AT$2,Deník!$D194&lt;=AT$3),IF(AND(Deník!$R194&gt;=0,Deník!$R194&lt;=1),"BE",Deník!$R194),""),"")</f>
        <v/>
      </c>
      <c r="AU194" s="63" t="str">
        <f>IF(Deník!$D194&lt;&gt;"",IF(AND(Deník!$D194&gt;=AU$2,Deník!$D194&lt;=AU$3),IF(AND(Deník!$R194&gt;=0,Deník!$R194&lt;=1),"BE",Deník!$R194),""),"")</f>
        <v/>
      </c>
      <c r="AV194" s="63" t="str">
        <f>IF(Deník!$D194&lt;&gt;"",IF(AND(Deník!$D194&gt;=AV$2,Deník!$D194&lt;=AV$3),IF(AND(Deník!$R194&gt;=0,Deník!$R194&lt;=1),"BE",Deník!$R194),""),"")</f>
        <v/>
      </c>
      <c r="AW194" s="63" t="str">
        <f>IF(Deník!$D194&lt;&gt;"",IF(AND(Deník!$D194&gt;=AW$2,Deník!$D194&lt;=AW$3),IF(AND(Deník!$R194&gt;=0,Deník!$R194&lt;=1),"BE",Deník!$R194),""),"")</f>
        <v/>
      </c>
      <c r="AX194" s="63" t="str">
        <f>IF(Deník!$D194&lt;&gt;"",IF(AND(Deník!$D194&gt;=AX$2,Deník!$D194&lt;=AX$3),IF(AND(Deník!$R194&gt;=0,Deník!$R194&lt;=1),"BE",Deník!$R194),""),"")</f>
        <v/>
      </c>
      <c r="AY194" s="63" t="str">
        <f>IF(Deník!$D194&lt;&gt;"",IF(AND(Deník!$D194&gt;=AY$2,Deník!$D194&lt;=AY$3),IF(AND(Deník!$R194&gt;=0,Deník!$R194&lt;=1),"BE",Deník!$R194),""),"")</f>
        <v/>
      </c>
      <c r="AZ194" s="63" t="str">
        <f>IF(Deník!$D194&lt;&gt;"",IF(AND(Deník!$D194&gt;=AZ$2,Deník!$D194&lt;=AZ$3),IF(AND(Deník!$R194&gt;=0,Deník!$R194&lt;=1),"BE",Deník!$R194),""),"")</f>
        <v/>
      </c>
      <c r="BA194" s="63" t="str">
        <f>IF(Deník!$D194&lt;&gt;"",IF(AND(Deník!$D194&gt;=BA$2,Deník!$D194&lt;=BA$3),IF(AND(Deník!$R194&gt;=0,Deník!$R194&lt;=1),"BE",Deník!$R194),""),"")</f>
        <v/>
      </c>
      <c r="BB194" s="63" t="str">
        <f>IF(Deník!$D194&lt;&gt;"",IF(AND(Deník!$D194&gt;=BB$2,Deník!$D194&lt;=BB$3),IF(AND(Deník!$R194&gt;=0,Deník!$R194&lt;=1),"BE",Deník!$R194),""),"")</f>
        <v/>
      </c>
      <c r="BC194" s="71" t="str">
        <f>IF(Deník!$D194&lt;&gt;"",IF(AND(Deník!$D194&gt;=BC$2,Deník!$D194&lt;=BC$3),IF(AND(Deník!$R194&gt;=0,Deník!$R194&lt;=1),"BE",Deník!$R194),""),"")</f>
        <v/>
      </c>
      <c r="BD194" s="20" t="str">
        <f>IF(Deník!$J195="S",(Deník!$M195-Deník!$K195),IF(Deník!$J195="L",(Deník!$K195-Deník!$M195),""))</f>
        <v/>
      </c>
      <c r="BE194" s="20" t="str">
        <f>IF(Deník!$J195="S",(Deník!$K195-Deník!$O195),IF(Deník!$J195="L",(Deník!$O195-Deník!$K195),""))</f>
        <v/>
      </c>
      <c r="BF194" s="20" t="str">
        <f>IF(Deník!$J195="S",(Deník!$K195-Deník!$L195),IF(Deník!$J195="L",(Deník!$L195-Deník!$K195),""))</f>
        <v/>
      </c>
      <c r="BG194" s="20" t="str">
        <f>IF(Deník!$J195="S",(Deník!$K195-Deník!$S195),IF(Deník!$J195="L",(Deník!$S195-Deník!$K195),""))</f>
        <v/>
      </c>
      <c r="BH194" s="20" t="str">
        <f>IF(Deník!$J195="S",(Deník!$K195-Deník!$U195),IF(Deník!$J195="L",(Deník!$U195-Deník!$K195),""))</f>
        <v/>
      </c>
      <c r="BI194" s="20" t="str">
        <f>IF(Deník!$R194&gt;1,Deník!$R194,"")</f>
        <v/>
      </c>
      <c r="BJ194" s="20" t="str">
        <f>IF(Deník!$R194&lt;0,Deník!$R194,"")</f>
        <v/>
      </c>
      <c r="BK194" s="17"/>
      <c r="BM194" s="233" t="str">
        <f>IF(Deník!$R194&lt;&gt;"",IF(Deník!$Y194=Statistika!$F$78,IF(AND(Deník!$R194&gt;=0,Deník!$R194&lt;=1),"BE",Deník!$R194),""),"")</f>
        <v/>
      </c>
      <c r="BN194" s="233" t="str">
        <f>IF(Deník!$R194&lt;&gt;"",IF(Deník!$Y194=Statistika!$F$79,IF(AND(Deník!$R194&gt;=0,Deník!$R194&lt;=1),"BE",Deník!$R194),""),"")</f>
        <v/>
      </c>
      <c r="BO194" s="233" t="str">
        <f>IF(Deník!$R194&lt;&gt;"",IF(Deník!$Y194=Statistika!$F$80,IF(AND(Deník!$R194&gt;=0,Deník!$R194&lt;=1),"BE",Deník!$R194),""),"")</f>
        <v/>
      </c>
      <c r="BP194" s="233" t="str">
        <f>IF(Deník!$R194&lt;&gt;"",IF(Deník!$Y194=Statistika!$F$81,IF(AND(Deník!$R194&gt;=0,Deník!$R194&lt;=1),"BE",Deník!$R194),""),"")</f>
        <v/>
      </c>
      <c r="BQ194" s="233" t="str">
        <f>IF(Deník!$R194&lt;&gt;"",IF(Deník!$Y194=Statistika!$F$82,IF(AND(Deník!$R194&gt;=0,Deník!$R194&lt;=1),"BE",Deník!$R194),""),"")</f>
        <v/>
      </c>
      <c r="BR194" s="233" t="str">
        <f>IF(Deník!$R194&lt;&gt;"",IF(Deník!$Y194=Statistika!$F$83,IF(AND(Deník!$R194&gt;=0,Deník!$R194&lt;=1),"BE",Deník!$R194),""),"")</f>
        <v/>
      </c>
      <c r="BS194" s="233" t="str">
        <f>IF(Deník!$R194&lt;&gt;"",IF(Deník!$Y194=Statistika!$F$84,IF(AND(Deník!$R194&gt;=0,Deník!$R194&lt;=1),"BE",Deník!$R194),""),"")</f>
        <v/>
      </c>
      <c r="BT194" s="233" t="str">
        <f>IF(Deník!$R194&lt;&gt;"",IF(Deník!$Y194=Statistika!$F$85,IF(AND(Deník!$R194&gt;=0,Deník!$R194&lt;=1),"BE",Deník!$R194),""),"")</f>
        <v/>
      </c>
      <c r="BU194" s="233" t="str">
        <f>IF(Deník!$R194&lt;&gt;"",IF(Deník!$Y194=Statistika!$F$86,IF(AND(Deník!$R194&gt;=0,Deník!$R194&lt;=1),"BE",Deník!$R194),""),"")</f>
        <v/>
      </c>
      <c r="BV194" s="233" t="str">
        <f>IF(Deník!$R194&lt;&gt;"",IF(Deník!$Y194=Statistika!$F$87,IF(AND(Deník!$R194&gt;=0,Deník!$R194&lt;=1),"BE",Deník!$R194),""),"")</f>
        <v/>
      </c>
      <c r="BW194" s="233" t="str">
        <f>IF(Deník!$R194&lt;&gt;"",IF(Deník!$Y194=Statistika!$F$88,IF(AND(Deník!$R194&gt;=0,Deník!$R194&lt;=1),"BE",Deník!$R194),""),"")</f>
        <v/>
      </c>
      <c r="BX194" s="233" t="str">
        <f>IF(Deník!$R194&lt;&gt;"",IF(Deník!$Y194=Statistika!$F$89,IF(AND(Deník!$R194&gt;=0,Deník!$R194&lt;=1),"BE",Deník!$R194),""),"")</f>
        <v/>
      </c>
      <c r="BY194" s="233" t="str">
        <f>IF(Deník!$R194&lt;&gt;"",IF(Deník!$Y194=Statistika!$F$90,IF(AND(Deník!$R194&gt;=0,Deník!$R194&lt;=1),"BE",Deník!$R194),""),"")</f>
        <v/>
      </c>
      <c r="BZ194" s="233" t="str">
        <f>IF(Deník!$R194&lt;&gt;"",IF(Deník!$Y194=Statistika!$F$91,IF(AND(Deník!$R194&gt;=0,Deník!$R194&lt;=1),"BE",Deník!$R194),""),"")</f>
        <v/>
      </c>
      <c r="CA194" s="233"/>
      <c r="CB194" s="233" t="str">
        <f>IF(Deník!$R194&lt;&gt;"",IF(Deník!$AB194="SL",IF(AND(Deník!$R194&gt;=0,Deník!$R194&lt;=1),"BE",Deník!$R194),""),"")</f>
        <v/>
      </c>
      <c r="CC194" s="233" t="str">
        <f>IF(Deník!$R194&lt;&gt;"",IF(Deník!$AB194="BE10",IF(AND(Deník!$R194&gt;=0,Deník!$R194&lt;=1),"BE",Deník!$R194),""),"")</f>
        <v/>
      </c>
      <c r="CD194" s="233" t="str">
        <f>IF(Deník!$R194&lt;&gt;"",IF(Deník!$AB194="BE15",IF(AND(Deník!$R194&gt;=0,Deník!$R194&lt;=1),"BE",Deník!$R194),""),"")</f>
        <v/>
      </c>
      <c r="CE194" s="233" t="str">
        <f>IF(Deník!$R194&lt;&gt;"",IF(Deník!$AB194="BE20",IF(AND(Deník!$R194&gt;=0,Deník!$R194&lt;=1),"BE",Deník!$R194),""),"")</f>
        <v/>
      </c>
      <c r="CF194" s="233" t="str">
        <f>IF(Deník!$R194&lt;&gt;"",IF(Deník!$AB194="TP1",IF(AND(Deník!$R194&gt;=0,Deník!$R194&lt;=1),"BE",Deník!$R194),""),"")</f>
        <v/>
      </c>
      <c r="CG194" s="233" t="str">
        <f>IF(Deník!$R194&lt;&gt;"",IF(Deník!$AB194="TP2",IF(AND(Deník!$R194&gt;=0,Deník!$R194&lt;=1),"BE",Deník!$R194),""),"")</f>
        <v/>
      </c>
      <c r="CH194" s="233" t="str">
        <f>IF(Deník!$R194&lt;&gt;"",IF(Deník!$AB194="TP3",IF(AND(Deník!$R194&gt;=0,Deník!$R194&lt;=1),"BE",Deník!$R194),""),"")</f>
        <v/>
      </c>
      <c r="CI194" s="233" t="str">
        <f>IF(Deník!$R194&lt;&gt;"",IF(Deník!$AB194="Trailing SL",IF(AND(Deník!$R194&gt;=0,Deník!$R194&lt;=1),"BE",Deník!$R194),""),"")</f>
        <v/>
      </c>
      <c r="CJ194" s="233" t="str">
        <f>IF(Deník!$R194&lt;&gt;"",IF(Deník!$AB194="Manual",IF(AND(Deník!$R194&gt;=0,Deník!$R194&lt;=1),"BE",Deník!$R194),""),"")</f>
        <v/>
      </c>
      <c r="CK194" s="233"/>
      <c r="CL194" s="233" t="str">
        <f>IF(Deník!$R194&lt;0,IF(Deník!$AC194=Statistika!$F$117,Deník!$R194,""),"")</f>
        <v/>
      </c>
      <c r="CM194" s="233" t="str">
        <f>IF(Deník!$R194&lt;0,IF(Deník!$AC194=Statistika!$F$118,Deník!$R194,""),"")</f>
        <v/>
      </c>
      <c r="CN194" s="233" t="str">
        <f>IF(Deník!$R194&lt;0,IF(Deník!$AC194=Statistika!$F$119,Deník!$R194,""),"")</f>
        <v/>
      </c>
      <c r="CO194" s="233" t="str">
        <f>IF(Deník!$R194&lt;0,IF(Deník!$AC194=Statistika!$F$120,Deník!$R194,""),"")</f>
        <v/>
      </c>
      <c r="CP194" s="233" t="str">
        <f>IF(Deník!$R194&lt;0,IF(Deník!$AC194=Statistika!$F$121,Deník!$R194,""),"")</f>
        <v/>
      </c>
      <c r="CQ194" s="233" t="str">
        <f>IF(Deník!$R194&lt;0,IF(Deník!$AC194=Statistika!$F$122,Deník!$R194,""),"")</f>
        <v/>
      </c>
      <c r="CR194" s="233" t="str">
        <f>IF(Deník!$R194&lt;0,IF(Deník!$AC194=Statistika!$F$123,Deník!$R194,""),"")</f>
        <v/>
      </c>
      <c r="CS194" s="233" t="str">
        <f>IF(Deník!$R194&lt;0,IF(Deník!$AC194=Statistika!$F$124,Deník!$R194,""),"")</f>
        <v/>
      </c>
      <c r="CT194" s="233" t="str">
        <f>IF(Deník!$R194&lt;0,IF(Deník!$AC194=Statistika!$F$125,Deník!$R194,""),"")</f>
        <v/>
      </c>
      <c r="CU194" s="233"/>
      <c r="CV194" s="233" t="str">
        <f>IF(Deník!$R194&lt;0,IF(Deník!$AD194=$CV$2,Deník!$R194,""),"")</f>
        <v/>
      </c>
      <c r="CW194" s="233" t="str">
        <f>IF(Deník!$R194&lt;0,IF(Deník!$AD194=$CW$2,Deník!$R194,""),"")</f>
        <v/>
      </c>
      <c r="CX194" s="233" t="str">
        <f>IF(Deník!$R194&lt;0,IF(Deník!$AD194=$CX$2,Deník!$R194,""),"")</f>
        <v/>
      </c>
      <c r="CY194" s="233" t="str">
        <f>IF(Deník!$R194&lt;0,IF(Deník!$AD194=$CY$2,Deník!$R194,""),"")</f>
        <v/>
      </c>
      <c r="CZ194" s="233" t="str">
        <f>IF(Deník!$R194&lt;0,IF(Deník!$AD194=$CZ$2,Deník!$R194,""),"")</f>
        <v/>
      </c>
      <c r="DL194" s="221">
        <f t="shared" si="10"/>
        <v>93847.029999999984</v>
      </c>
      <c r="DM194" s="220">
        <f t="shared" si="9"/>
        <v>-6.1529700000000132E-2</v>
      </c>
      <c r="DO194" s="50">
        <f>Deník!W195</f>
        <v>0</v>
      </c>
      <c r="DP194" s="102" t="str">
        <f>IF(AND(Deník!W195&gt;0),1,"")</f>
        <v/>
      </c>
      <c r="DQ194" s="102">
        <f>IF(AND(Deník!W195&lt;=0),1,"")</f>
        <v>1</v>
      </c>
      <c r="DR194" s="227"/>
      <c r="DS194" s="228"/>
      <c r="DT194" s="85"/>
      <c r="DU194" s="54">
        <f>IF(MONTH(Deník!$C194)=DU$2,Deník!$W194,"")</f>
        <v>0</v>
      </c>
      <c r="DV194" s="222" t="str">
        <f>IF(MONTH(Deník!$C194)=DV$2,Deník!$W194,"")</f>
        <v/>
      </c>
      <c r="DW194" s="222" t="str">
        <f>IF(MONTH(Deník!$C194)=DW$2,Deník!$W194,"")</f>
        <v/>
      </c>
      <c r="DX194" s="222" t="str">
        <f>IF(MONTH(Deník!$C194)=DX$2,Deník!$W194,"")</f>
        <v/>
      </c>
      <c r="DY194" s="222" t="str">
        <f>IF(MONTH(Deník!$C194)=DY$2,Deník!$W194,"")</f>
        <v/>
      </c>
      <c r="DZ194" s="222" t="str">
        <f>IF(MONTH(Deník!$C194)=DZ$2,Deník!$W194,"")</f>
        <v/>
      </c>
      <c r="EA194" s="222" t="str">
        <f>IF(MONTH(Deník!$C194)=EA$2,Deník!$W194,"")</f>
        <v/>
      </c>
      <c r="EB194" s="222" t="str">
        <f>IF(MONTH(Deník!$C194)=EB$2,Deník!$W194,"")</f>
        <v/>
      </c>
      <c r="EC194" s="222" t="str">
        <f>IF(MONTH(Deník!$C194)=EC$2,Deník!$W194,"")</f>
        <v/>
      </c>
      <c r="ED194" s="222" t="str">
        <f>IF(MONTH(Deník!$C194)=ED$2,Deník!$W194,"")</f>
        <v/>
      </c>
      <c r="EE194" s="222" t="str">
        <f>IF(MONTH(Deník!$C194)=EE$2,Deník!$W194,"")</f>
        <v/>
      </c>
      <c r="EF194" s="222" t="str">
        <f>IF(MONTH(Deník!$C194)=EF$2,Deník!$W194,"")</f>
        <v/>
      </c>
      <c r="EI194" s="600" t="str">
        <f>IF(Deník!$W194&lt;&gt;"",IF(Deník!$B194=Statistika!$F$63,Deník!$W194,""),"")</f>
        <v/>
      </c>
      <c r="EJ194" s="13" t="str">
        <f>IF(Deník!$W194&lt;&gt;"",IF(Deník!$B194=Statistika!$F$64,Deník!$W194,""),"")</f>
        <v/>
      </c>
      <c r="EK194" s="13" t="str">
        <f>IF(Deník!$W194&lt;&gt;"",IF(Deník!$B194=Statistika!$F$65,Deník!$W194,""),"")</f>
        <v/>
      </c>
      <c r="EL194" s="13" t="str">
        <f>IF(Deník!$W194&lt;&gt;"",IF(Deník!$B194=Statistika!$F$66,Deník!$W194,""),"")</f>
        <v/>
      </c>
      <c r="EM194" s="13" t="str">
        <f>IF(Deník!$W194&lt;&gt;"",IF(Deník!$B194=Statistika!$F$67,Deník!$W194,""),"")</f>
        <v/>
      </c>
      <c r="EN194" s="13" t="str">
        <f>IF(Deník!$W194&lt;&gt;"",IF(Deník!$B194=Statistika!$F$68,Deník!$W194,""),"")</f>
        <v/>
      </c>
      <c r="EO194" s="13" t="str">
        <f>IF(Deník!$W194&lt;&gt;"",IF(Deník!$B194=Statistika!$F$69,Deník!$W194,""),"")</f>
        <v/>
      </c>
      <c r="EP194" s="601" t="str">
        <f>IF(Deník!$W194&lt;&gt;"",IF(Deník!$B194=Statistika!$F$70,Deník!$W194,""),"")</f>
        <v/>
      </c>
      <c r="EQ194" s="90"/>
      <c r="ER194" s="63" t="str">
        <f>IF(Deník!$W194&lt;&gt;"",IF(Deník!$J194="L",Deník!$W194,""),"")</f>
        <v/>
      </c>
      <c r="ES194" s="13" t="str">
        <f>IF(Deník!$W194&lt;&gt;"",IF(Deník!$J194="S",Deník!$W194,""),"")</f>
        <v/>
      </c>
      <c r="ET194" s="95"/>
      <c r="EU194" s="88"/>
      <c r="EV194" s="63" t="str">
        <f>IF(WEEKDAY(Deník!$C194,2)=1,Deník!$W194,"")</f>
        <v/>
      </c>
      <c r="EW194" s="13" t="str">
        <f>IF(WEEKDAY(Deník!$C194,2)=2,Deník!$W194,"")</f>
        <v/>
      </c>
      <c r="EX194" s="13" t="str">
        <f>IF(WEEKDAY(Deník!$C194,2)=3,Deník!$W194,"")</f>
        <v/>
      </c>
      <c r="EY194" s="13" t="str">
        <f>IF(WEEKDAY(Deník!$C194,2)=4,Deník!$W194,"")</f>
        <v/>
      </c>
      <c r="EZ194" s="60" t="str">
        <f>IF(WEEKDAY(Deník!$C194,2)=5,Deník!$W194,"")</f>
        <v/>
      </c>
      <c r="FA194" s="99"/>
      <c r="FB194" s="100">
        <f>Deník!D194</f>
        <v>0</v>
      </c>
      <c r="FC194" s="63">
        <f>IF($FB194&lt;&gt;"",IF(AND($FB194&gt;=FC$2,$FB194&lt;=FC$3),Deník!$W194,""))</f>
        <v>0</v>
      </c>
      <c r="FD194" s="63" t="str">
        <f>IF($FB194&lt;&gt;"",IF(AND($FB194&gt;=FD$2,$FB194&lt;=FD$3),Deník!$W194,""))</f>
        <v/>
      </c>
      <c r="FE194" s="63" t="str">
        <f>IF($FB194&lt;&gt;"",IF(AND($FB194&gt;=FE$2,$FB194&lt;=FE$3),Deník!$W194,""))</f>
        <v/>
      </c>
      <c r="FF194" s="63" t="str">
        <f>IF($FB194&lt;&gt;"",IF(AND($FB194&gt;=FF$2,$FB194&lt;=FF$3),Deník!$W194,""))</f>
        <v/>
      </c>
      <c r="FG194" s="63" t="str">
        <f>IF($FB194&lt;&gt;"",IF(AND($FB194&gt;=FG$2,$FB194&lt;=FG$3),Deník!$W194,""))</f>
        <v/>
      </c>
      <c r="FH194" s="63" t="str">
        <f>IF($FB194&lt;&gt;"",IF(AND($FB194&gt;=FH$2,$FB194&lt;=FH$3),Deník!$W194,""))</f>
        <v/>
      </c>
      <c r="FI194" s="63" t="str">
        <f>IF($FB194&lt;&gt;"",IF(AND($FB194&gt;=FI$2,$FB194&lt;=FI$3),Deník!$W194,""))</f>
        <v/>
      </c>
      <c r="FJ194" s="63" t="str">
        <f>IF($FB194&lt;&gt;"",IF(AND($FB194&gt;=FJ$2,$FB194&lt;=FJ$3),Deník!$W194,""))</f>
        <v/>
      </c>
      <c r="FK194" s="63" t="str">
        <f>IF($FB194&lt;&gt;"",IF(AND($FB194&gt;=FK$2,$FB194&lt;=FK$3),Deník!$W194,""))</f>
        <v/>
      </c>
      <c r="FL194" s="63" t="str">
        <f>IF($FB194&lt;&gt;"",IF(AND($FB194&gt;=FL$2,$FB194&lt;=FL$3),Deník!$W194,""))</f>
        <v/>
      </c>
      <c r="FM194" s="63" t="str">
        <f>IF($FB194&lt;&gt;"",IF(AND($FB194&gt;=FM$2,$FB194&lt;=FM$3),Deník!$W194,""))</f>
        <v/>
      </c>
      <c r="FN194" s="13"/>
      <c r="FO194" s="20" t="str">
        <f>IF(Deník!$W194&gt;1,Deník!$W194,"")</f>
        <v/>
      </c>
      <c r="FP194" s="20" t="str">
        <f>IF(Deník!$W194&lt;0,Deník!$W194,"")</f>
        <v/>
      </c>
      <c r="FQ194" s="17"/>
      <c r="FS194" s="233"/>
      <c r="FT194" s="233" t="str">
        <f>IF(Deník!$W194&lt;&gt;"",IF(Deník!$Y194=Statistika!$F$78,Deník!$W194,""),"")</f>
        <v/>
      </c>
      <c r="FU194" s="233" t="str">
        <f>IF(Deník!$W194&lt;&gt;"",IF(Deník!$Y194=Statistika!$F$79,Deník!$W194,""),"")</f>
        <v/>
      </c>
      <c r="FV194" s="233" t="str">
        <f>IF(Deník!$W194&lt;&gt;"",IF(Deník!$Y194=Statistika!$F$80,Deník!$W194,""),"")</f>
        <v/>
      </c>
      <c r="FW194" s="233" t="str">
        <f>IF(Deník!$W194&lt;&gt;"",IF(Deník!$Y194=Statistika!$F$81,Deník!$W194,""),"")</f>
        <v/>
      </c>
      <c r="FX194" s="233" t="str">
        <f>IF(Deník!$W194&lt;&gt;"",IF(Deník!$Y194=Statistika!$F$82,Deník!$W194,""),"")</f>
        <v/>
      </c>
      <c r="FY194" s="233" t="str">
        <f>IF(Deník!$W194&lt;&gt;"",IF(Deník!$Y194=Statistika!$F$83,Deník!$W194,""),"")</f>
        <v/>
      </c>
      <c r="FZ194" s="233" t="str">
        <f>IF(Deník!$W194&lt;&gt;"",IF(Deník!$Y194=Statistika!$F$84,Deník!$W194,""),"")</f>
        <v/>
      </c>
      <c r="GA194" s="233" t="str">
        <f>IF(Deník!$W194&lt;&gt;"",IF(Deník!$Y194=Statistika!$F$85,Deník!$W194,""),"")</f>
        <v/>
      </c>
      <c r="GB194" s="233" t="str">
        <f>IF(Deník!$W194&lt;&gt;"",IF(Deník!$Y194=Statistika!$F$86,Deník!$W194,""),"")</f>
        <v/>
      </c>
      <c r="GC194" s="233" t="str">
        <f>IF(Deník!$W194&lt;&gt;"",IF(Deník!$Y194=Statistika!$F$87,Deník!$W194,""),"")</f>
        <v/>
      </c>
      <c r="GD194" s="233" t="str">
        <f>IF(Deník!$W194&lt;&gt;"",IF(Deník!$Y194=Statistika!$F$88,Deník!$W194,""),"")</f>
        <v/>
      </c>
      <c r="GE194" s="233" t="str">
        <f>IF(Deník!$W194&lt;&gt;"",IF(Deník!$Y194=Statistika!$F$89,Deník!$W194,""),"")</f>
        <v/>
      </c>
      <c r="GF194" s="233" t="str">
        <f>IF(Deník!$W194&lt;&gt;"",IF(Deník!$Y194=Statistika!$F$90,Deník!$W194,""),"")</f>
        <v/>
      </c>
      <c r="GG194" s="233" t="str">
        <f>IF(Deník!$W194&lt;&gt;"",IF(Deník!$Y194=Statistika!$F$91,Deník!$W194,""),"")</f>
        <v/>
      </c>
      <c r="GH194" s="233"/>
      <c r="GI194" s="233" t="str">
        <f>IF(Deník!$W194&lt;&gt;"",IF(Deník!$AB194=Statistika!$L$100,Deník!$W194,""),"")</f>
        <v/>
      </c>
      <c r="GJ194" s="233" t="str">
        <f>IF(Deník!$W194&lt;&gt;"",IF(Deník!$AB194=Statistika!$L$101,Deník!$W194,""),"")</f>
        <v/>
      </c>
      <c r="GK194" s="233" t="str">
        <f>IF(Deník!$W194&lt;&gt;"",IF(Deník!$AB194=Statistika!$L$102,Deník!$W194,""),"")</f>
        <v/>
      </c>
      <c r="GL194" s="233" t="str">
        <f>IF(Deník!$W194&lt;&gt;"",IF(Deník!$AB194=Statistika!$L$103,Deník!$W194,""),"")</f>
        <v/>
      </c>
      <c r="GM194" s="233" t="str">
        <f>IF(Deník!$W194&lt;&gt;"",IF(Deník!$AB194=Statistika!$L$104,Deník!$W194,""),"")</f>
        <v/>
      </c>
      <c r="GN194" s="233" t="str">
        <f>IF(Deník!$W194&lt;&gt;"",IF(Deník!$AB194=Statistika!$L$105,Deník!$W194,""),"")</f>
        <v/>
      </c>
      <c r="GO194" s="233" t="str">
        <f>IF(Deník!$W194&lt;&gt;"",IF(Deník!$AB194=Statistika!$L$106,Deník!$W194,""),"")</f>
        <v/>
      </c>
      <c r="GP194" s="233" t="str">
        <f>IF(Deník!$W194&lt;&gt;"",IF(Deník!$AB194=Statistika!$L$107,Deník!$W194,""),"")</f>
        <v/>
      </c>
      <c r="GQ194" s="233" t="str">
        <f>IF(Deník!$W194&lt;&gt;"",IF(Deník!$AB194=Statistika!$L$108,Deník!$W194,""),"")</f>
        <v/>
      </c>
      <c r="GS194" s="233" t="str">
        <f>IF(Deník!$W194&lt;0,IF(Deník!$AC194=Statistika!$F$117,Deník!$W194,""),"")</f>
        <v/>
      </c>
      <c r="GT194" s="233" t="str">
        <f>IF(Deník!$W194&lt;0,IF(Deník!$AC194=Statistika!$F$118,Deník!$W194,""),"")</f>
        <v/>
      </c>
      <c r="GU194" s="233" t="str">
        <f>IF(Deník!$W194&lt;0,IF(Deník!$AC194=Statistika!$F$119,Deník!$W194,""),"")</f>
        <v/>
      </c>
      <c r="GV194" s="233" t="str">
        <f>IF(Deník!$W194&lt;0,IF(Deník!$AC194=Statistika!$F$120,Deník!$W194,""),"")</f>
        <v/>
      </c>
      <c r="GW194" s="233" t="str">
        <f>IF(Deník!$W194&lt;0,IF(Deník!$AC194=Statistika!$F$121,Deník!$W194,""),"")</f>
        <v/>
      </c>
      <c r="GX194" s="233" t="str">
        <f>IF(Deník!$W194&lt;0,IF(Deník!$AC194=Statistika!$F$122,Deník!$W194,""),"")</f>
        <v/>
      </c>
      <c r="GY194" s="233" t="str">
        <f>IF(Deník!$W194&lt;0,IF(Deník!$AC194=Statistika!$F$123,Deník!$W194,""),"")</f>
        <v/>
      </c>
      <c r="GZ194" s="233" t="str">
        <f>IF(Deník!$W194&lt;0,IF(Deník!$AC194=Statistika!$F$124,Deník!$W194,""),"")</f>
        <v/>
      </c>
      <c r="HA194" s="233" t="str">
        <f>IF(Deník!$W194&lt;0,IF(Deník!$AC194=Statistika!$F$125,Deník!$W194,""),"")</f>
        <v/>
      </c>
      <c r="HC194" s="233" t="str">
        <f>IF(Deník!$W194&lt;0,IF(Deník!$AD194=Statistika!$F$133,Deník!$W194,""),"")</f>
        <v/>
      </c>
      <c r="HD194" s="233" t="str">
        <f>IF(Deník!$W194&lt;0,IF(Deník!$AD194=Statistika!$F$134,Deník!$W194,""),"")</f>
        <v/>
      </c>
      <c r="HE194" s="233" t="str">
        <f>IF(Deník!$W194&lt;0,IF(Deník!$AD194=Statistika!$F$135,Deník!$W194,""),"")</f>
        <v/>
      </c>
      <c r="HF194" s="233" t="str">
        <f>IF(Deník!$W194&lt;0,IF(Deník!$AD194=Statistika!$F$136,Deník!$W194,""),"")</f>
        <v/>
      </c>
      <c r="HG194" s="233" t="str">
        <f>IF(Deník!$W194&lt;0,IF(Deník!$AD194=Statistika!$F$137,Deník!$W194,""),"")</f>
        <v/>
      </c>
      <c r="ID194" s="8">
        <f>Tabulka4[[#This Row],[Sloupec3]]</f>
        <v>0</v>
      </c>
      <c r="IE194" s="17" t="str">
        <f>IF(AND([1]Deník!$C194&gt;='[1]Měsíční shrnutí'!$D$1,[1]Deník!$C194&lt;='[1]Měsíční shrnutí'!$F$1),[1]Deník!$X194,"")</f>
        <v/>
      </c>
    </row>
    <row r="195" spans="1:239">
      <c r="A195" s="8">
        <f>Deník!C196</f>
        <v>0</v>
      </c>
      <c r="B195" s="50" t="str">
        <f>Deník!R196</f>
        <v/>
      </c>
      <c r="C195" s="102" t="str">
        <f>IF(AND(Deník!R196&gt;1,Deník!R196&lt;&gt;""),1,"")</f>
        <v/>
      </c>
      <c r="D195" s="102" t="str">
        <f>IF(AND(Deník!R196&lt;=0,Deník!R196&lt;&gt;""),1,"")</f>
        <v/>
      </c>
      <c r="E195" s="103" t="str">
        <f>IF(AND(Deník!R196&gt;=0,Deník!R196&lt;=1),1,"")</f>
        <v/>
      </c>
      <c r="F195" s="79" t="str">
        <f>IF(Deník!R196&lt;&gt;"",Deník!R196+F194,"")</f>
        <v/>
      </c>
      <c r="G195" s="85"/>
      <c r="H195" s="54" t="str">
        <f>IF(MONTH(Deník!$C195)=H$2,IF(AND(Deník!$R195&gt;=0,Deník!$R195&lt;=1),"BE",Deník!$R195),"")</f>
        <v/>
      </c>
      <c r="I195" s="11" t="str">
        <f>IF(MONTH(Deník!$C195)=I$2,IF(AND(Deník!$R195&gt;=0,Deník!$R195&lt;=1),"BE",Deník!$R195),"")</f>
        <v/>
      </c>
      <c r="J195" s="11" t="str">
        <f>IF(MONTH(Deník!$C195)=J$2,IF(AND(Deník!$R195&gt;=0,Deník!$R195&lt;=1),"BE",Deník!$R195),"")</f>
        <v/>
      </c>
      <c r="K195" s="11" t="str">
        <f>IF(MONTH(Deník!$C195)=K$2,IF(AND(Deník!$R195&gt;=0,Deník!$R195&lt;=1),"BE",Deník!$R195),"")</f>
        <v/>
      </c>
      <c r="L195" s="11" t="str">
        <f>IF(MONTH(Deník!$C195)=L$2,IF(AND(Deník!$R195&gt;=0,Deník!$R195&lt;=1),"BE",Deník!$R195),"")</f>
        <v/>
      </c>
      <c r="M195" s="11" t="str">
        <f>IF(MONTH(Deník!$C195)=M$2,IF(AND(Deník!$R195&gt;=0,Deník!$R195&lt;=1),"BE",Deník!$R195),"")</f>
        <v/>
      </c>
      <c r="N195" s="11" t="str">
        <f>IF(MONTH(Deník!$C195)=N$2,IF(AND(Deník!$R195&gt;=0,Deník!$R195&lt;=1),"BE",Deník!$R195),"")</f>
        <v/>
      </c>
      <c r="O195" s="11" t="str">
        <f>IF(MONTH(Deník!$C195)=O$2,IF(AND(Deník!$R195&gt;=0,Deník!$R195&lt;=1),"BE",Deník!$R195),"")</f>
        <v/>
      </c>
      <c r="P195" s="11" t="str">
        <f>IF(MONTH(Deník!$C195)=P$2,IF(AND(Deník!$R195&gt;=0,Deník!$R195&lt;=1),"BE",Deník!$R195),"")</f>
        <v/>
      </c>
      <c r="Q195" s="11" t="str">
        <f>IF(MONTH(Deník!$C195)=Q$2,IF(AND(Deník!$R195&gt;=0,Deník!$R195&lt;=1),"BE",Deník!$R195),"")</f>
        <v/>
      </c>
      <c r="R195" s="11" t="str">
        <f>IF(MONTH(Deník!$C195)=R$2,IF(AND(Deník!$R195&gt;=0,Deník!$R195&lt;=1),"BE",Deník!$R195),"")</f>
        <v/>
      </c>
      <c r="S195" s="57" t="str">
        <f>IF(MONTH(Deník!$C195)=S$2,IF(AND(Deník!$R195&gt;=0,Deník!$R195&lt;=1),"BE",Deník!$R195),"")</f>
        <v/>
      </c>
      <c r="U195" s="12"/>
      <c r="V195" s="12"/>
      <c r="X195" s="600" t="str">
        <f>IF(Deník!$R195&lt;&gt;"",IF(Deník!$B195=Statistika!$F$63,IF(AND(Deník!$R195&gt;=0,Deník!$R195&lt;=1),"BE",Deník!$R195),""),"")</f>
        <v/>
      </c>
      <c r="Y195" s="13" t="str">
        <f>IF(Deník!$R195&lt;&gt;"",IF(Deník!$B195=Statistika!$F$64,IF(AND(Deník!$R195&gt;=0,Deník!$R195&lt;=1),"BE",Deník!$R195),""),"")</f>
        <v/>
      </c>
      <c r="Z195" s="13" t="str">
        <f>IF(Deník!$R195&lt;&gt;"",IF(Deník!$B195=Statistika!$F$65,IF(AND(Deník!$R195&gt;=0,Deník!$R195&lt;=1),"BE",Deník!$R195),""),"")</f>
        <v/>
      </c>
      <c r="AA195" s="13" t="str">
        <f>IF(Deník!$R195&lt;&gt;"",IF(Deník!$B195=Statistika!$F$66,IF(AND(Deník!$R195&gt;=0,Deník!$R195&lt;=1),"BE",Deník!$R195),""),"")</f>
        <v/>
      </c>
      <c r="AB195" s="13" t="str">
        <f>IF(Deník!$R195&lt;&gt;"",IF(Deník!$B195=Statistika!$F$67,IF(AND(Deník!$R195&gt;=0,Deník!$R195&lt;=1),"BE",Deník!$R195),""),"")</f>
        <v/>
      </c>
      <c r="AC195" s="13" t="str">
        <f>IF(Deník!$R195&lt;&gt;"",IF(Deník!$B195=Statistika!$F$68,IF(AND(Deník!$R195&gt;=0,Deník!$R195&lt;=1),"BE",Deník!$R195),""),"")</f>
        <v/>
      </c>
      <c r="AD195" s="13" t="str">
        <f>IF(Deník!$R195&lt;&gt;"",IF(Deník!$B195=Statistika!$F$69,IF(AND(Deník!$R195&gt;=0,Deník!$R195&lt;=1),"BE",Deník!$R195),""),"")</f>
        <v/>
      </c>
      <c r="AE195" s="601" t="str">
        <f>IF(Deník!$R195&lt;&gt;"",IF(Deník!$B195=Statistika!$F$70,IF(AND(Deník!$R195&gt;=0,Deník!$R195&lt;=1),"BE",Deník!$R195),""),"")</f>
        <v/>
      </c>
      <c r="AF195" s="90"/>
      <c r="AG195" s="63" t="str">
        <f>IF(Deník!$R195&lt;&gt;"",IF(Deník!$J195="L",IF(AND(Deník!$R195&gt;=0,Deník!$R195&lt;=1),"BE",Deník!$R195),""),"")</f>
        <v/>
      </c>
      <c r="AH195" s="13" t="str">
        <f>IF(Deník!$R195&lt;&gt;"",IF(Deník!$J195="S",IF(AND(Deník!$R195&gt;=0,Deník!$R195&lt;=1),"BE",Deník!$R195),""),"")</f>
        <v/>
      </c>
      <c r="AI195" s="95"/>
      <c r="AJ195" s="71" t="str">
        <f>IF(Deník!N196&lt;&gt;"",Deník!N196*-1,"")</f>
        <v/>
      </c>
      <c r="AK195" s="88"/>
      <c r="AL195" s="63" t="str">
        <f>IF(WEEKDAY(Deník!$C195,2)=1,IF(AND(Deník!$R195&gt;=0,Deník!$R195&lt;=1),"BE",Deník!$R195),"")</f>
        <v/>
      </c>
      <c r="AM195" s="13" t="str">
        <f>IF(WEEKDAY(Deník!$C195,2)=2,IF(AND(Deník!$R195&gt;=0,Deník!$R195&lt;=1),"BE",Deník!$R195),"")</f>
        <v/>
      </c>
      <c r="AN195" s="13" t="str">
        <f>IF(WEEKDAY(Deník!$C195,2)=3,IF(AND(Deník!$R195&gt;=0,Deník!$R195&lt;=1),"BE",Deník!$R195),"")</f>
        <v/>
      </c>
      <c r="AO195" s="13" t="str">
        <f>IF(WEEKDAY(Deník!$C195,2)=4,IF(AND(Deník!$R195&gt;=0,Deník!$R195&lt;=1),"BE",Deník!$R195),"")</f>
        <v/>
      </c>
      <c r="AP195" s="60" t="str">
        <f>IF(WEEKDAY(Deník!$C195,2)=5,IF(AND(Deník!$R195&gt;=0,Deník!$R195&lt;=1),"BE",Deník!$R195),"")</f>
        <v/>
      </c>
      <c r="AQ195" s="99"/>
      <c r="AR195" s="100">
        <f>Deník!D195</f>
        <v>0</v>
      </c>
      <c r="AS195" s="63" t="str">
        <f>IF(Deník!$D195&lt;&gt;"",IF(AND(Deník!$D195&gt;=AS$2,Deník!$D195&lt;=AS$3),IF(AND(Deník!$R195&gt;=0,Deník!$R195&lt;=1),"BE",Deník!$R195),""),"")</f>
        <v/>
      </c>
      <c r="AT195" s="63" t="str">
        <f>IF(Deník!$D195&lt;&gt;"",IF(AND(Deník!$D195&gt;=AT$2,Deník!$D195&lt;=AT$3),IF(AND(Deník!$R195&gt;=0,Deník!$R195&lt;=1),"BE",Deník!$R195),""),"")</f>
        <v/>
      </c>
      <c r="AU195" s="63" t="str">
        <f>IF(Deník!$D195&lt;&gt;"",IF(AND(Deník!$D195&gt;=AU$2,Deník!$D195&lt;=AU$3),IF(AND(Deník!$R195&gt;=0,Deník!$R195&lt;=1),"BE",Deník!$R195),""),"")</f>
        <v/>
      </c>
      <c r="AV195" s="63" t="str">
        <f>IF(Deník!$D195&lt;&gt;"",IF(AND(Deník!$D195&gt;=AV$2,Deník!$D195&lt;=AV$3),IF(AND(Deník!$R195&gt;=0,Deník!$R195&lt;=1),"BE",Deník!$R195),""),"")</f>
        <v/>
      </c>
      <c r="AW195" s="63" t="str">
        <f>IF(Deník!$D195&lt;&gt;"",IF(AND(Deník!$D195&gt;=AW$2,Deník!$D195&lt;=AW$3),IF(AND(Deník!$R195&gt;=0,Deník!$R195&lt;=1),"BE",Deník!$R195),""),"")</f>
        <v/>
      </c>
      <c r="AX195" s="63" t="str">
        <f>IF(Deník!$D195&lt;&gt;"",IF(AND(Deník!$D195&gt;=AX$2,Deník!$D195&lt;=AX$3),IF(AND(Deník!$R195&gt;=0,Deník!$R195&lt;=1),"BE",Deník!$R195),""),"")</f>
        <v/>
      </c>
      <c r="AY195" s="63" t="str">
        <f>IF(Deník!$D195&lt;&gt;"",IF(AND(Deník!$D195&gt;=AY$2,Deník!$D195&lt;=AY$3),IF(AND(Deník!$R195&gt;=0,Deník!$R195&lt;=1),"BE",Deník!$R195),""),"")</f>
        <v/>
      </c>
      <c r="AZ195" s="63" t="str">
        <f>IF(Deník!$D195&lt;&gt;"",IF(AND(Deník!$D195&gt;=AZ$2,Deník!$D195&lt;=AZ$3),IF(AND(Deník!$R195&gt;=0,Deník!$R195&lt;=1),"BE",Deník!$R195),""),"")</f>
        <v/>
      </c>
      <c r="BA195" s="63" t="str">
        <f>IF(Deník!$D195&lt;&gt;"",IF(AND(Deník!$D195&gt;=BA$2,Deník!$D195&lt;=BA$3),IF(AND(Deník!$R195&gt;=0,Deník!$R195&lt;=1),"BE",Deník!$R195),""),"")</f>
        <v/>
      </c>
      <c r="BB195" s="63" t="str">
        <f>IF(Deník!$D195&lt;&gt;"",IF(AND(Deník!$D195&gt;=BB$2,Deník!$D195&lt;=BB$3),IF(AND(Deník!$R195&gt;=0,Deník!$R195&lt;=1),"BE",Deník!$R195),""),"")</f>
        <v/>
      </c>
      <c r="BC195" s="71" t="str">
        <f>IF(Deník!$D195&lt;&gt;"",IF(AND(Deník!$D195&gt;=BC$2,Deník!$D195&lt;=BC$3),IF(AND(Deník!$R195&gt;=0,Deník!$R195&lt;=1),"BE",Deník!$R195),""),"")</f>
        <v/>
      </c>
      <c r="BD195" s="20" t="str">
        <f>IF(Deník!$J196="S",(Deník!$M196-Deník!$K196),IF(Deník!$J196="L",(Deník!$K196-Deník!$M196),""))</f>
        <v/>
      </c>
      <c r="BE195" s="20" t="str">
        <f>IF(Deník!$J196="S",(Deník!$K196-Deník!$O196),IF(Deník!$J196="L",(Deník!$O196-Deník!$K196),""))</f>
        <v/>
      </c>
      <c r="BF195" s="20" t="str">
        <f>IF(Deník!$J196="S",(Deník!$K196-Deník!$L196),IF(Deník!$J196="L",(Deník!$L196-Deník!$K196),""))</f>
        <v/>
      </c>
      <c r="BG195" s="20" t="str">
        <f>IF(Deník!$J196="S",(Deník!$K196-Deník!$S196),IF(Deník!$J196="L",(Deník!$S196-Deník!$K196),""))</f>
        <v/>
      </c>
      <c r="BH195" s="20" t="str">
        <f>IF(Deník!$J196="S",(Deník!$K196-Deník!$U196),IF(Deník!$J196="L",(Deník!$U196-Deník!$K196),""))</f>
        <v/>
      </c>
      <c r="BI195" s="20" t="str">
        <f>IF(Deník!$R195&gt;1,Deník!$R195,"")</f>
        <v/>
      </c>
      <c r="BJ195" s="20" t="str">
        <f>IF(Deník!$R195&lt;0,Deník!$R195,"")</f>
        <v/>
      </c>
      <c r="BK195" s="17"/>
      <c r="BM195" s="233" t="str">
        <f>IF(Deník!$R195&lt;&gt;"",IF(Deník!$Y195=Statistika!$F$78,IF(AND(Deník!$R195&gt;=0,Deník!$R195&lt;=1),"BE",Deník!$R195),""),"")</f>
        <v/>
      </c>
      <c r="BN195" s="233" t="str">
        <f>IF(Deník!$R195&lt;&gt;"",IF(Deník!$Y195=Statistika!$F$79,IF(AND(Deník!$R195&gt;=0,Deník!$R195&lt;=1),"BE",Deník!$R195),""),"")</f>
        <v/>
      </c>
      <c r="BO195" s="233" t="str">
        <f>IF(Deník!$R195&lt;&gt;"",IF(Deník!$Y195=Statistika!$F$80,IF(AND(Deník!$R195&gt;=0,Deník!$R195&lt;=1),"BE",Deník!$R195),""),"")</f>
        <v/>
      </c>
      <c r="BP195" s="233" t="str">
        <f>IF(Deník!$R195&lt;&gt;"",IF(Deník!$Y195=Statistika!$F$81,IF(AND(Deník!$R195&gt;=0,Deník!$R195&lt;=1),"BE",Deník!$R195),""),"")</f>
        <v/>
      </c>
      <c r="BQ195" s="233" t="str">
        <f>IF(Deník!$R195&lt;&gt;"",IF(Deník!$Y195=Statistika!$F$82,IF(AND(Deník!$R195&gt;=0,Deník!$R195&lt;=1),"BE",Deník!$R195),""),"")</f>
        <v/>
      </c>
      <c r="BR195" s="233" t="str">
        <f>IF(Deník!$R195&lt;&gt;"",IF(Deník!$Y195=Statistika!$F$83,IF(AND(Deník!$R195&gt;=0,Deník!$R195&lt;=1),"BE",Deník!$R195),""),"")</f>
        <v/>
      </c>
      <c r="BS195" s="233" t="str">
        <f>IF(Deník!$R195&lt;&gt;"",IF(Deník!$Y195=Statistika!$F$84,IF(AND(Deník!$R195&gt;=0,Deník!$R195&lt;=1),"BE",Deník!$R195),""),"")</f>
        <v/>
      </c>
      <c r="BT195" s="233" t="str">
        <f>IF(Deník!$R195&lt;&gt;"",IF(Deník!$Y195=Statistika!$F$85,IF(AND(Deník!$R195&gt;=0,Deník!$R195&lt;=1),"BE",Deník!$R195),""),"")</f>
        <v/>
      </c>
      <c r="BU195" s="233" t="str">
        <f>IF(Deník!$R195&lt;&gt;"",IF(Deník!$Y195=Statistika!$F$86,IF(AND(Deník!$R195&gt;=0,Deník!$R195&lt;=1),"BE",Deník!$R195),""),"")</f>
        <v/>
      </c>
      <c r="BV195" s="233" t="str">
        <f>IF(Deník!$R195&lt;&gt;"",IF(Deník!$Y195=Statistika!$F$87,IF(AND(Deník!$R195&gt;=0,Deník!$R195&lt;=1),"BE",Deník!$R195),""),"")</f>
        <v/>
      </c>
      <c r="BW195" s="233" t="str">
        <f>IF(Deník!$R195&lt;&gt;"",IF(Deník!$Y195=Statistika!$F$88,IF(AND(Deník!$R195&gt;=0,Deník!$R195&lt;=1),"BE",Deník!$R195),""),"")</f>
        <v/>
      </c>
      <c r="BX195" s="233" t="str">
        <f>IF(Deník!$R195&lt;&gt;"",IF(Deník!$Y195=Statistika!$F$89,IF(AND(Deník!$R195&gt;=0,Deník!$R195&lt;=1),"BE",Deník!$R195),""),"")</f>
        <v/>
      </c>
      <c r="BY195" s="233" t="str">
        <f>IF(Deník!$R195&lt;&gt;"",IF(Deník!$Y195=Statistika!$F$90,IF(AND(Deník!$R195&gt;=0,Deník!$R195&lt;=1),"BE",Deník!$R195),""),"")</f>
        <v/>
      </c>
      <c r="BZ195" s="233" t="str">
        <f>IF(Deník!$R195&lt;&gt;"",IF(Deník!$Y195=Statistika!$F$91,IF(AND(Deník!$R195&gt;=0,Deník!$R195&lt;=1),"BE",Deník!$R195),""),"")</f>
        <v/>
      </c>
      <c r="CA195" s="233"/>
      <c r="CB195" s="233" t="str">
        <f>IF(Deník!$R195&lt;&gt;"",IF(Deník!$AB195="SL",IF(AND(Deník!$R195&gt;=0,Deník!$R195&lt;=1),"BE",Deník!$R195),""),"")</f>
        <v/>
      </c>
      <c r="CC195" s="233" t="str">
        <f>IF(Deník!$R195&lt;&gt;"",IF(Deník!$AB195="BE10",IF(AND(Deník!$R195&gt;=0,Deník!$R195&lt;=1),"BE",Deník!$R195),""),"")</f>
        <v/>
      </c>
      <c r="CD195" s="233" t="str">
        <f>IF(Deník!$R195&lt;&gt;"",IF(Deník!$AB195="BE15",IF(AND(Deník!$R195&gt;=0,Deník!$R195&lt;=1),"BE",Deník!$R195),""),"")</f>
        <v/>
      </c>
      <c r="CE195" s="233" t="str">
        <f>IF(Deník!$R195&lt;&gt;"",IF(Deník!$AB195="BE20",IF(AND(Deník!$R195&gt;=0,Deník!$R195&lt;=1),"BE",Deník!$R195),""),"")</f>
        <v/>
      </c>
      <c r="CF195" s="233" t="str">
        <f>IF(Deník!$R195&lt;&gt;"",IF(Deník!$AB195="TP1",IF(AND(Deník!$R195&gt;=0,Deník!$R195&lt;=1),"BE",Deník!$R195),""),"")</f>
        <v/>
      </c>
      <c r="CG195" s="233" t="str">
        <f>IF(Deník!$R195&lt;&gt;"",IF(Deník!$AB195="TP2",IF(AND(Deník!$R195&gt;=0,Deník!$R195&lt;=1),"BE",Deník!$R195),""),"")</f>
        <v/>
      </c>
      <c r="CH195" s="233" t="str">
        <f>IF(Deník!$R195&lt;&gt;"",IF(Deník!$AB195="TP3",IF(AND(Deník!$R195&gt;=0,Deník!$R195&lt;=1),"BE",Deník!$R195),""),"")</f>
        <v/>
      </c>
      <c r="CI195" s="233" t="str">
        <f>IF(Deník!$R195&lt;&gt;"",IF(Deník!$AB195="Trailing SL",IF(AND(Deník!$R195&gt;=0,Deník!$R195&lt;=1),"BE",Deník!$R195),""),"")</f>
        <v/>
      </c>
      <c r="CJ195" s="233" t="str">
        <f>IF(Deník!$R195&lt;&gt;"",IF(Deník!$AB195="Manual",IF(AND(Deník!$R195&gt;=0,Deník!$R195&lt;=1),"BE",Deník!$R195),""),"")</f>
        <v/>
      </c>
      <c r="CK195" s="233"/>
      <c r="CL195" s="233" t="str">
        <f>IF(Deník!$R195&lt;0,IF(Deník!$AC195=Statistika!$F$117,Deník!$R195,""),"")</f>
        <v/>
      </c>
      <c r="CM195" s="233" t="str">
        <f>IF(Deník!$R195&lt;0,IF(Deník!$AC195=Statistika!$F$118,Deník!$R195,""),"")</f>
        <v/>
      </c>
      <c r="CN195" s="233" t="str">
        <f>IF(Deník!$R195&lt;0,IF(Deník!$AC195=Statistika!$F$119,Deník!$R195,""),"")</f>
        <v/>
      </c>
      <c r="CO195" s="233" t="str">
        <f>IF(Deník!$R195&lt;0,IF(Deník!$AC195=Statistika!$F$120,Deník!$R195,""),"")</f>
        <v/>
      </c>
      <c r="CP195" s="233" t="str">
        <f>IF(Deník!$R195&lt;0,IF(Deník!$AC195=Statistika!$F$121,Deník!$R195,""),"")</f>
        <v/>
      </c>
      <c r="CQ195" s="233" t="str">
        <f>IF(Deník!$R195&lt;0,IF(Deník!$AC195=Statistika!$F$122,Deník!$R195,""),"")</f>
        <v/>
      </c>
      <c r="CR195" s="233" t="str">
        <f>IF(Deník!$R195&lt;0,IF(Deník!$AC195=Statistika!$F$123,Deník!$R195,""),"")</f>
        <v/>
      </c>
      <c r="CS195" s="233" t="str">
        <f>IF(Deník!$R195&lt;0,IF(Deník!$AC195=Statistika!$F$124,Deník!$R195,""),"")</f>
        <v/>
      </c>
      <c r="CT195" s="233" t="str">
        <f>IF(Deník!$R195&lt;0,IF(Deník!$AC195=Statistika!$F$125,Deník!$R195,""),"")</f>
        <v/>
      </c>
      <c r="CU195" s="233"/>
      <c r="CV195" s="233" t="str">
        <f>IF(Deník!$R195&lt;0,IF(Deník!$AD195=$CV$2,Deník!$R195,""),"")</f>
        <v/>
      </c>
      <c r="CW195" s="233" t="str">
        <f>IF(Deník!$R195&lt;0,IF(Deník!$AD195=$CW$2,Deník!$R195,""),"")</f>
        <v/>
      </c>
      <c r="CX195" s="233" t="str">
        <f>IF(Deník!$R195&lt;0,IF(Deník!$AD195=$CX$2,Deník!$R195,""),"")</f>
        <v/>
      </c>
      <c r="CY195" s="233" t="str">
        <f>IF(Deník!$R195&lt;0,IF(Deník!$AD195=$CY$2,Deník!$R195,""),"")</f>
        <v/>
      </c>
      <c r="CZ195" s="233" t="str">
        <f>IF(Deník!$R195&lt;0,IF(Deník!$AD195=$CZ$2,Deník!$R195,""),"")</f>
        <v/>
      </c>
      <c r="DL195" s="221">
        <f t="shared" si="10"/>
        <v>93847.029999999984</v>
      </c>
      <c r="DM195" s="220">
        <f t="shared" si="9"/>
        <v>-6.1529700000000132E-2</v>
      </c>
      <c r="DO195" s="50">
        <f>Deník!W196</f>
        <v>0</v>
      </c>
      <c r="DP195" s="102" t="str">
        <f>IF(AND(Deník!W196&gt;0),1,"")</f>
        <v/>
      </c>
      <c r="DQ195" s="102">
        <f>IF(AND(Deník!W196&lt;=0),1,"")</f>
        <v>1</v>
      </c>
      <c r="DR195" s="227"/>
      <c r="DS195" s="228"/>
      <c r="DT195" s="85"/>
      <c r="DU195" s="54">
        <f>IF(MONTH(Deník!$C195)=DU$2,Deník!$W195,"")</f>
        <v>0</v>
      </c>
      <c r="DV195" s="222" t="str">
        <f>IF(MONTH(Deník!$C195)=DV$2,Deník!$W195,"")</f>
        <v/>
      </c>
      <c r="DW195" s="222" t="str">
        <f>IF(MONTH(Deník!$C195)=DW$2,Deník!$W195,"")</f>
        <v/>
      </c>
      <c r="DX195" s="222" t="str">
        <f>IF(MONTH(Deník!$C195)=DX$2,Deník!$W195,"")</f>
        <v/>
      </c>
      <c r="DY195" s="222" t="str">
        <f>IF(MONTH(Deník!$C195)=DY$2,Deník!$W195,"")</f>
        <v/>
      </c>
      <c r="DZ195" s="222" t="str">
        <f>IF(MONTH(Deník!$C195)=DZ$2,Deník!$W195,"")</f>
        <v/>
      </c>
      <c r="EA195" s="222" t="str">
        <f>IF(MONTH(Deník!$C195)=EA$2,Deník!$W195,"")</f>
        <v/>
      </c>
      <c r="EB195" s="222" t="str">
        <f>IF(MONTH(Deník!$C195)=EB$2,Deník!$W195,"")</f>
        <v/>
      </c>
      <c r="EC195" s="222" t="str">
        <f>IF(MONTH(Deník!$C195)=EC$2,Deník!$W195,"")</f>
        <v/>
      </c>
      <c r="ED195" s="222" t="str">
        <f>IF(MONTH(Deník!$C195)=ED$2,Deník!$W195,"")</f>
        <v/>
      </c>
      <c r="EE195" s="222" t="str">
        <f>IF(MONTH(Deník!$C195)=EE$2,Deník!$W195,"")</f>
        <v/>
      </c>
      <c r="EF195" s="222" t="str">
        <f>IF(MONTH(Deník!$C195)=EF$2,Deník!$W195,"")</f>
        <v/>
      </c>
      <c r="EI195" s="600" t="str">
        <f>IF(Deník!$W195&lt;&gt;"",IF(Deník!$B195=Statistika!$F$63,Deník!$W195,""),"")</f>
        <v/>
      </c>
      <c r="EJ195" s="13" t="str">
        <f>IF(Deník!$W195&lt;&gt;"",IF(Deník!$B195=Statistika!$F$64,Deník!$W195,""),"")</f>
        <v/>
      </c>
      <c r="EK195" s="13" t="str">
        <f>IF(Deník!$W195&lt;&gt;"",IF(Deník!$B195=Statistika!$F$65,Deník!$W195,""),"")</f>
        <v/>
      </c>
      <c r="EL195" s="13" t="str">
        <f>IF(Deník!$W195&lt;&gt;"",IF(Deník!$B195=Statistika!$F$66,Deník!$W195,""),"")</f>
        <v/>
      </c>
      <c r="EM195" s="13" t="str">
        <f>IF(Deník!$W195&lt;&gt;"",IF(Deník!$B195=Statistika!$F$67,Deník!$W195,""),"")</f>
        <v/>
      </c>
      <c r="EN195" s="13" t="str">
        <f>IF(Deník!$W195&lt;&gt;"",IF(Deník!$B195=Statistika!$F$68,Deník!$W195,""),"")</f>
        <v/>
      </c>
      <c r="EO195" s="13" t="str">
        <f>IF(Deník!$W195&lt;&gt;"",IF(Deník!$B195=Statistika!$F$69,Deník!$W195,""),"")</f>
        <v/>
      </c>
      <c r="EP195" s="601" t="str">
        <f>IF(Deník!$W195&lt;&gt;"",IF(Deník!$B195=Statistika!$F$70,Deník!$W195,""),"")</f>
        <v/>
      </c>
      <c r="EQ195" s="90"/>
      <c r="ER195" s="63" t="str">
        <f>IF(Deník!$W195&lt;&gt;"",IF(Deník!$J195="L",Deník!$W195,""),"")</f>
        <v/>
      </c>
      <c r="ES195" s="13" t="str">
        <f>IF(Deník!$W195&lt;&gt;"",IF(Deník!$J195="S",Deník!$W195,""),"")</f>
        <v/>
      </c>
      <c r="ET195" s="95"/>
      <c r="EU195" s="88"/>
      <c r="EV195" s="63" t="str">
        <f>IF(WEEKDAY(Deník!$C195,2)=1,Deník!$W195,"")</f>
        <v/>
      </c>
      <c r="EW195" s="13" t="str">
        <f>IF(WEEKDAY(Deník!$C195,2)=2,Deník!$W195,"")</f>
        <v/>
      </c>
      <c r="EX195" s="13" t="str">
        <f>IF(WEEKDAY(Deník!$C195,2)=3,Deník!$W195,"")</f>
        <v/>
      </c>
      <c r="EY195" s="13" t="str">
        <f>IF(WEEKDAY(Deník!$C195,2)=4,Deník!$W195,"")</f>
        <v/>
      </c>
      <c r="EZ195" s="60" t="str">
        <f>IF(WEEKDAY(Deník!$C195,2)=5,Deník!$W195,"")</f>
        <v/>
      </c>
      <c r="FA195" s="99"/>
      <c r="FB195" s="100">
        <f>Deník!D195</f>
        <v>0</v>
      </c>
      <c r="FC195" s="63">
        <f>IF($FB195&lt;&gt;"",IF(AND($FB195&gt;=FC$2,$FB195&lt;=FC$3),Deník!$W195,""))</f>
        <v>0</v>
      </c>
      <c r="FD195" s="63" t="str">
        <f>IF($FB195&lt;&gt;"",IF(AND($FB195&gt;=FD$2,$FB195&lt;=FD$3),Deník!$W195,""))</f>
        <v/>
      </c>
      <c r="FE195" s="63" t="str">
        <f>IF($FB195&lt;&gt;"",IF(AND($FB195&gt;=FE$2,$FB195&lt;=FE$3),Deník!$W195,""))</f>
        <v/>
      </c>
      <c r="FF195" s="63" t="str">
        <f>IF($FB195&lt;&gt;"",IF(AND($FB195&gt;=FF$2,$FB195&lt;=FF$3),Deník!$W195,""))</f>
        <v/>
      </c>
      <c r="FG195" s="63" t="str">
        <f>IF($FB195&lt;&gt;"",IF(AND($FB195&gt;=FG$2,$FB195&lt;=FG$3),Deník!$W195,""))</f>
        <v/>
      </c>
      <c r="FH195" s="63" t="str">
        <f>IF($FB195&lt;&gt;"",IF(AND($FB195&gt;=FH$2,$FB195&lt;=FH$3),Deník!$W195,""))</f>
        <v/>
      </c>
      <c r="FI195" s="63" t="str">
        <f>IF($FB195&lt;&gt;"",IF(AND($FB195&gt;=FI$2,$FB195&lt;=FI$3),Deník!$W195,""))</f>
        <v/>
      </c>
      <c r="FJ195" s="63" t="str">
        <f>IF($FB195&lt;&gt;"",IF(AND($FB195&gt;=FJ$2,$FB195&lt;=FJ$3),Deník!$W195,""))</f>
        <v/>
      </c>
      <c r="FK195" s="63" t="str">
        <f>IF($FB195&lt;&gt;"",IF(AND($FB195&gt;=FK$2,$FB195&lt;=FK$3),Deník!$W195,""))</f>
        <v/>
      </c>
      <c r="FL195" s="63" t="str">
        <f>IF($FB195&lt;&gt;"",IF(AND($FB195&gt;=FL$2,$FB195&lt;=FL$3),Deník!$W195,""))</f>
        <v/>
      </c>
      <c r="FM195" s="63" t="str">
        <f>IF($FB195&lt;&gt;"",IF(AND($FB195&gt;=FM$2,$FB195&lt;=FM$3),Deník!$W195,""))</f>
        <v/>
      </c>
      <c r="FN195" s="13"/>
      <c r="FO195" s="20" t="str">
        <f>IF(Deník!$W195&gt;1,Deník!$W195,"")</f>
        <v/>
      </c>
      <c r="FP195" s="20" t="str">
        <f>IF(Deník!$W195&lt;0,Deník!$W195,"")</f>
        <v/>
      </c>
      <c r="FQ195" s="17"/>
      <c r="FS195" s="233"/>
      <c r="FT195" s="233" t="str">
        <f>IF(Deník!$W195&lt;&gt;"",IF(Deník!$Y195=Statistika!$F$78,Deník!$W195,""),"")</f>
        <v/>
      </c>
      <c r="FU195" s="233" t="str">
        <f>IF(Deník!$W195&lt;&gt;"",IF(Deník!$Y195=Statistika!$F$79,Deník!$W195,""),"")</f>
        <v/>
      </c>
      <c r="FV195" s="233" t="str">
        <f>IF(Deník!$W195&lt;&gt;"",IF(Deník!$Y195=Statistika!$F$80,Deník!$W195,""),"")</f>
        <v/>
      </c>
      <c r="FW195" s="233" t="str">
        <f>IF(Deník!$W195&lt;&gt;"",IF(Deník!$Y195=Statistika!$F$81,Deník!$W195,""),"")</f>
        <v/>
      </c>
      <c r="FX195" s="233" t="str">
        <f>IF(Deník!$W195&lt;&gt;"",IF(Deník!$Y195=Statistika!$F$82,Deník!$W195,""),"")</f>
        <v/>
      </c>
      <c r="FY195" s="233" t="str">
        <f>IF(Deník!$W195&lt;&gt;"",IF(Deník!$Y195=Statistika!$F$83,Deník!$W195,""),"")</f>
        <v/>
      </c>
      <c r="FZ195" s="233" t="str">
        <f>IF(Deník!$W195&lt;&gt;"",IF(Deník!$Y195=Statistika!$F$84,Deník!$W195,""),"")</f>
        <v/>
      </c>
      <c r="GA195" s="233" t="str">
        <f>IF(Deník!$W195&lt;&gt;"",IF(Deník!$Y195=Statistika!$F$85,Deník!$W195,""),"")</f>
        <v/>
      </c>
      <c r="GB195" s="233" t="str">
        <f>IF(Deník!$W195&lt;&gt;"",IF(Deník!$Y195=Statistika!$F$86,Deník!$W195,""),"")</f>
        <v/>
      </c>
      <c r="GC195" s="233" t="str">
        <f>IF(Deník!$W195&lt;&gt;"",IF(Deník!$Y195=Statistika!$F$87,Deník!$W195,""),"")</f>
        <v/>
      </c>
      <c r="GD195" s="233" t="str">
        <f>IF(Deník!$W195&lt;&gt;"",IF(Deník!$Y195=Statistika!$F$88,Deník!$W195,""),"")</f>
        <v/>
      </c>
      <c r="GE195" s="233" t="str">
        <f>IF(Deník!$W195&lt;&gt;"",IF(Deník!$Y195=Statistika!$F$89,Deník!$W195,""),"")</f>
        <v/>
      </c>
      <c r="GF195" s="233" t="str">
        <f>IF(Deník!$W195&lt;&gt;"",IF(Deník!$Y195=Statistika!$F$90,Deník!$W195,""),"")</f>
        <v/>
      </c>
      <c r="GG195" s="233" t="str">
        <f>IF(Deník!$W195&lt;&gt;"",IF(Deník!$Y195=Statistika!$F$91,Deník!$W195,""),"")</f>
        <v/>
      </c>
      <c r="GH195" s="233"/>
      <c r="GI195" s="233" t="str">
        <f>IF(Deník!$W195&lt;&gt;"",IF(Deník!$AB195=Statistika!$L$100,Deník!$W195,""),"")</f>
        <v/>
      </c>
      <c r="GJ195" s="233" t="str">
        <f>IF(Deník!$W195&lt;&gt;"",IF(Deník!$AB195=Statistika!$L$101,Deník!$W195,""),"")</f>
        <v/>
      </c>
      <c r="GK195" s="233" t="str">
        <f>IF(Deník!$W195&lt;&gt;"",IF(Deník!$AB195=Statistika!$L$102,Deník!$W195,""),"")</f>
        <v/>
      </c>
      <c r="GL195" s="233" t="str">
        <f>IF(Deník!$W195&lt;&gt;"",IF(Deník!$AB195=Statistika!$L$103,Deník!$W195,""),"")</f>
        <v/>
      </c>
      <c r="GM195" s="233" t="str">
        <f>IF(Deník!$W195&lt;&gt;"",IF(Deník!$AB195=Statistika!$L$104,Deník!$W195,""),"")</f>
        <v/>
      </c>
      <c r="GN195" s="233" t="str">
        <f>IF(Deník!$W195&lt;&gt;"",IF(Deník!$AB195=Statistika!$L$105,Deník!$W195,""),"")</f>
        <v/>
      </c>
      <c r="GO195" s="233" t="str">
        <f>IF(Deník!$W195&lt;&gt;"",IF(Deník!$AB195=Statistika!$L$106,Deník!$W195,""),"")</f>
        <v/>
      </c>
      <c r="GP195" s="233" t="str">
        <f>IF(Deník!$W195&lt;&gt;"",IF(Deník!$AB195=Statistika!$L$107,Deník!$W195,""),"")</f>
        <v/>
      </c>
      <c r="GQ195" s="233" t="str">
        <f>IF(Deník!$W195&lt;&gt;"",IF(Deník!$AB195=Statistika!$L$108,Deník!$W195,""),"")</f>
        <v/>
      </c>
      <c r="GS195" s="233" t="str">
        <f>IF(Deník!$W195&lt;0,IF(Deník!$AC195=Statistika!$F$117,Deník!$W195,""),"")</f>
        <v/>
      </c>
      <c r="GT195" s="233" t="str">
        <f>IF(Deník!$W195&lt;0,IF(Deník!$AC195=Statistika!$F$118,Deník!$W195,""),"")</f>
        <v/>
      </c>
      <c r="GU195" s="233" t="str">
        <f>IF(Deník!$W195&lt;0,IF(Deník!$AC195=Statistika!$F$119,Deník!$W195,""),"")</f>
        <v/>
      </c>
      <c r="GV195" s="233" t="str">
        <f>IF(Deník!$W195&lt;0,IF(Deník!$AC195=Statistika!$F$120,Deník!$W195,""),"")</f>
        <v/>
      </c>
      <c r="GW195" s="233" t="str">
        <f>IF(Deník!$W195&lt;0,IF(Deník!$AC195=Statistika!$F$121,Deník!$W195,""),"")</f>
        <v/>
      </c>
      <c r="GX195" s="233" t="str">
        <f>IF(Deník!$W195&lt;0,IF(Deník!$AC195=Statistika!$F$122,Deník!$W195,""),"")</f>
        <v/>
      </c>
      <c r="GY195" s="233" t="str">
        <f>IF(Deník!$W195&lt;0,IF(Deník!$AC195=Statistika!$F$123,Deník!$W195,""),"")</f>
        <v/>
      </c>
      <c r="GZ195" s="233" t="str">
        <f>IF(Deník!$W195&lt;0,IF(Deník!$AC195=Statistika!$F$124,Deník!$W195,""),"")</f>
        <v/>
      </c>
      <c r="HA195" s="233" t="str">
        <f>IF(Deník!$W195&lt;0,IF(Deník!$AC195=Statistika!$F$125,Deník!$W195,""),"")</f>
        <v/>
      </c>
      <c r="HC195" s="233" t="str">
        <f>IF(Deník!$W195&lt;0,IF(Deník!$AD195=Statistika!$F$133,Deník!$W195,""),"")</f>
        <v/>
      </c>
      <c r="HD195" s="233" t="str">
        <f>IF(Deník!$W195&lt;0,IF(Deník!$AD195=Statistika!$F$134,Deník!$W195,""),"")</f>
        <v/>
      </c>
      <c r="HE195" s="233" t="str">
        <f>IF(Deník!$W195&lt;0,IF(Deník!$AD195=Statistika!$F$135,Deník!$W195,""),"")</f>
        <v/>
      </c>
      <c r="HF195" s="233" t="str">
        <f>IF(Deník!$W195&lt;0,IF(Deník!$AD195=Statistika!$F$136,Deník!$W195,""),"")</f>
        <v/>
      </c>
      <c r="HG195" s="233" t="str">
        <f>IF(Deník!$W195&lt;0,IF(Deník!$AD195=Statistika!$F$137,Deník!$W195,""),"")</f>
        <v/>
      </c>
      <c r="ID195" s="8">
        <f>Tabulka4[[#This Row],[Sloupec3]]</f>
        <v>0</v>
      </c>
      <c r="IE195" s="17" t="str">
        <f>IF(AND([1]Deník!$C195&gt;='[1]Měsíční shrnutí'!$D$1,[1]Deník!$C195&lt;='[1]Měsíční shrnutí'!$F$1),[1]Deník!$X195,"")</f>
        <v/>
      </c>
    </row>
    <row r="196" spans="1:239">
      <c r="A196" s="8">
        <f>Deník!C197</f>
        <v>0</v>
      </c>
      <c r="B196" s="50" t="str">
        <f>Deník!R197</f>
        <v/>
      </c>
      <c r="C196" s="102" t="str">
        <f>IF(AND(Deník!R197&gt;1,Deník!R197&lt;&gt;""),1,"")</f>
        <v/>
      </c>
      <c r="D196" s="102" t="str">
        <f>IF(AND(Deník!R197&lt;=0,Deník!R197&lt;&gt;""),1,"")</f>
        <v/>
      </c>
      <c r="E196" s="103" t="str">
        <f>IF(AND(Deník!R197&gt;=0,Deník!R197&lt;=1),1,"")</f>
        <v/>
      </c>
      <c r="F196" s="79" t="str">
        <f>IF(Deník!R197&lt;&gt;"",Deník!R197+F195,"")</f>
        <v/>
      </c>
      <c r="G196" s="85"/>
      <c r="H196" s="54" t="str">
        <f>IF(MONTH(Deník!$C196)=H$2,IF(AND(Deník!$R196&gt;=0,Deník!$R196&lt;=1),"BE",Deník!$R196),"")</f>
        <v/>
      </c>
      <c r="I196" s="11" t="str">
        <f>IF(MONTH(Deník!$C196)=I$2,IF(AND(Deník!$R196&gt;=0,Deník!$R196&lt;=1),"BE",Deník!$R196),"")</f>
        <v/>
      </c>
      <c r="J196" s="11" t="str">
        <f>IF(MONTH(Deník!$C196)=J$2,IF(AND(Deník!$R196&gt;=0,Deník!$R196&lt;=1),"BE",Deník!$R196),"")</f>
        <v/>
      </c>
      <c r="K196" s="11" t="str">
        <f>IF(MONTH(Deník!$C196)=K$2,IF(AND(Deník!$R196&gt;=0,Deník!$R196&lt;=1),"BE",Deník!$R196),"")</f>
        <v/>
      </c>
      <c r="L196" s="11" t="str">
        <f>IF(MONTH(Deník!$C196)=L$2,IF(AND(Deník!$R196&gt;=0,Deník!$R196&lt;=1),"BE",Deník!$R196),"")</f>
        <v/>
      </c>
      <c r="M196" s="11" t="str">
        <f>IF(MONTH(Deník!$C196)=M$2,IF(AND(Deník!$R196&gt;=0,Deník!$R196&lt;=1),"BE",Deník!$R196),"")</f>
        <v/>
      </c>
      <c r="N196" s="11" t="str">
        <f>IF(MONTH(Deník!$C196)=N$2,IF(AND(Deník!$R196&gt;=0,Deník!$R196&lt;=1),"BE",Deník!$R196),"")</f>
        <v/>
      </c>
      <c r="O196" s="11" t="str">
        <f>IF(MONTH(Deník!$C196)=O$2,IF(AND(Deník!$R196&gt;=0,Deník!$R196&lt;=1),"BE",Deník!$R196),"")</f>
        <v/>
      </c>
      <c r="P196" s="11" t="str">
        <f>IF(MONTH(Deník!$C196)=P$2,IF(AND(Deník!$R196&gt;=0,Deník!$R196&lt;=1),"BE",Deník!$R196),"")</f>
        <v/>
      </c>
      <c r="Q196" s="11" t="str">
        <f>IF(MONTH(Deník!$C196)=Q$2,IF(AND(Deník!$R196&gt;=0,Deník!$R196&lt;=1),"BE",Deník!$R196),"")</f>
        <v/>
      </c>
      <c r="R196" s="11" t="str">
        <f>IF(MONTH(Deník!$C196)=R$2,IF(AND(Deník!$R196&gt;=0,Deník!$R196&lt;=1),"BE",Deník!$R196),"")</f>
        <v/>
      </c>
      <c r="S196" s="57" t="str">
        <f>IF(MONTH(Deník!$C196)=S$2,IF(AND(Deník!$R196&gt;=0,Deník!$R196&lt;=1),"BE",Deník!$R196),"")</f>
        <v/>
      </c>
      <c r="U196" s="12"/>
      <c r="V196" s="12"/>
      <c r="X196" s="600" t="str">
        <f>IF(Deník!$R196&lt;&gt;"",IF(Deník!$B196=Statistika!$F$63,IF(AND(Deník!$R196&gt;=0,Deník!$R196&lt;=1),"BE",Deník!$R196),""),"")</f>
        <v/>
      </c>
      <c r="Y196" s="13" t="str">
        <f>IF(Deník!$R196&lt;&gt;"",IF(Deník!$B196=Statistika!$F$64,IF(AND(Deník!$R196&gt;=0,Deník!$R196&lt;=1),"BE",Deník!$R196),""),"")</f>
        <v/>
      </c>
      <c r="Z196" s="13" t="str">
        <f>IF(Deník!$R196&lt;&gt;"",IF(Deník!$B196=Statistika!$F$65,IF(AND(Deník!$R196&gt;=0,Deník!$R196&lt;=1),"BE",Deník!$R196),""),"")</f>
        <v/>
      </c>
      <c r="AA196" s="13" t="str">
        <f>IF(Deník!$R196&lt;&gt;"",IF(Deník!$B196=Statistika!$F$66,IF(AND(Deník!$R196&gt;=0,Deník!$R196&lt;=1),"BE",Deník!$R196),""),"")</f>
        <v/>
      </c>
      <c r="AB196" s="13" t="str">
        <f>IF(Deník!$R196&lt;&gt;"",IF(Deník!$B196=Statistika!$F$67,IF(AND(Deník!$R196&gt;=0,Deník!$R196&lt;=1),"BE",Deník!$R196),""),"")</f>
        <v/>
      </c>
      <c r="AC196" s="13" t="str">
        <f>IF(Deník!$R196&lt;&gt;"",IF(Deník!$B196=Statistika!$F$68,IF(AND(Deník!$R196&gt;=0,Deník!$R196&lt;=1),"BE",Deník!$R196),""),"")</f>
        <v/>
      </c>
      <c r="AD196" s="13" t="str">
        <f>IF(Deník!$R196&lt;&gt;"",IF(Deník!$B196=Statistika!$F$69,IF(AND(Deník!$R196&gt;=0,Deník!$R196&lt;=1),"BE",Deník!$R196),""),"")</f>
        <v/>
      </c>
      <c r="AE196" s="601" t="str">
        <f>IF(Deník!$R196&lt;&gt;"",IF(Deník!$B196=Statistika!$F$70,IF(AND(Deník!$R196&gt;=0,Deník!$R196&lt;=1),"BE",Deník!$R196),""),"")</f>
        <v/>
      </c>
      <c r="AF196" s="90"/>
      <c r="AG196" s="63" t="str">
        <f>IF(Deník!$R196&lt;&gt;"",IF(Deník!$J196="L",IF(AND(Deník!$R196&gt;=0,Deník!$R196&lt;=1),"BE",Deník!$R196),""),"")</f>
        <v/>
      </c>
      <c r="AH196" s="13" t="str">
        <f>IF(Deník!$R196&lt;&gt;"",IF(Deník!$J196="S",IF(AND(Deník!$R196&gt;=0,Deník!$R196&lt;=1),"BE",Deník!$R196),""),"")</f>
        <v/>
      </c>
      <c r="AI196" s="95"/>
      <c r="AJ196" s="71" t="str">
        <f>IF(Deník!N197&lt;&gt;"",Deník!N197*-1,"")</f>
        <v/>
      </c>
      <c r="AK196" s="88"/>
      <c r="AL196" s="63" t="str">
        <f>IF(WEEKDAY(Deník!$C196,2)=1,IF(AND(Deník!$R196&gt;=0,Deník!$R196&lt;=1),"BE",Deník!$R196),"")</f>
        <v/>
      </c>
      <c r="AM196" s="13" t="str">
        <f>IF(WEEKDAY(Deník!$C196,2)=2,IF(AND(Deník!$R196&gt;=0,Deník!$R196&lt;=1),"BE",Deník!$R196),"")</f>
        <v/>
      </c>
      <c r="AN196" s="13" t="str">
        <f>IF(WEEKDAY(Deník!$C196,2)=3,IF(AND(Deník!$R196&gt;=0,Deník!$R196&lt;=1),"BE",Deník!$R196),"")</f>
        <v/>
      </c>
      <c r="AO196" s="13" t="str">
        <f>IF(WEEKDAY(Deník!$C196,2)=4,IF(AND(Deník!$R196&gt;=0,Deník!$R196&lt;=1),"BE",Deník!$R196),"")</f>
        <v/>
      </c>
      <c r="AP196" s="60" t="str">
        <f>IF(WEEKDAY(Deník!$C196,2)=5,IF(AND(Deník!$R196&gt;=0,Deník!$R196&lt;=1),"BE",Deník!$R196),"")</f>
        <v/>
      </c>
      <c r="AQ196" s="99"/>
      <c r="AR196" s="100">
        <f>Deník!D196</f>
        <v>0</v>
      </c>
      <c r="AS196" s="63" t="str">
        <f>IF(Deník!$D196&lt;&gt;"",IF(AND(Deník!$D196&gt;=AS$2,Deník!$D196&lt;=AS$3),IF(AND(Deník!$R196&gt;=0,Deník!$R196&lt;=1),"BE",Deník!$R196),""),"")</f>
        <v/>
      </c>
      <c r="AT196" s="63" t="str">
        <f>IF(Deník!$D196&lt;&gt;"",IF(AND(Deník!$D196&gt;=AT$2,Deník!$D196&lt;=AT$3),IF(AND(Deník!$R196&gt;=0,Deník!$R196&lt;=1),"BE",Deník!$R196),""),"")</f>
        <v/>
      </c>
      <c r="AU196" s="63" t="str">
        <f>IF(Deník!$D196&lt;&gt;"",IF(AND(Deník!$D196&gt;=AU$2,Deník!$D196&lt;=AU$3),IF(AND(Deník!$R196&gt;=0,Deník!$R196&lt;=1),"BE",Deník!$R196),""),"")</f>
        <v/>
      </c>
      <c r="AV196" s="63" t="str">
        <f>IF(Deník!$D196&lt;&gt;"",IF(AND(Deník!$D196&gt;=AV$2,Deník!$D196&lt;=AV$3),IF(AND(Deník!$R196&gt;=0,Deník!$R196&lt;=1),"BE",Deník!$R196),""),"")</f>
        <v/>
      </c>
      <c r="AW196" s="63" t="str">
        <f>IF(Deník!$D196&lt;&gt;"",IF(AND(Deník!$D196&gt;=AW$2,Deník!$D196&lt;=AW$3),IF(AND(Deník!$R196&gt;=0,Deník!$R196&lt;=1),"BE",Deník!$R196),""),"")</f>
        <v/>
      </c>
      <c r="AX196" s="63" t="str">
        <f>IF(Deník!$D196&lt;&gt;"",IF(AND(Deník!$D196&gt;=AX$2,Deník!$D196&lt;=AX$3),IF(AND(Deník!$R196&gt;=0,Deník!$R196&lt;=1),"BE",Deník!$R196),""),"")</f>
        <v/>
      </c>
      <c r="AY196" s="63" t="str">
        <f>IF(Deník!$D196&lt;&gt;"",IF(AND(Deník!$D196&gt;=AY$2,Deník!$D196&lt;=AY$3),IF(AND(Deník!$R196&gt;=0,Deník!$R196&lt;=1),"BE",Deník!$R196),""),"")</f>
        <v/>
      </c>
      <c r="AZ196" s="63" t="str">
        <f>IF(Deník!$D196&lt;&gt;"",IF(AND(Deník!$D196&gt;=AZ$2,Deník!$D196&lt;=AZ$3),IF(AND(Deník!$R196&gt;=0,Deník!$R196&lt;=1),"BE",Deník!$R196),""),"")</f>
        <v/>
      </c>
      <c r="BA196" s="63" t="str">
        <f>IF(Deník!$D196&lt;&gt;"",IF(AND(Deník!$D196&gt;=BA$2,Deník!$D196&lt;=BA$3),IF(AND(Deník!$R196&gt;=0,Deník!$R196&lt;=1),"BE",Deník!$R196),""),"")</f>
        <v/>
      </c>
      <c r="BB196" s="63" t="str">
        <f>IF(Deník!$D196&lt;&gt;"",IF(AND(Deník!$D196&gt;=BB$2,Deník!$D196&lt;=BB$3),IF(AND(Deník!$R196&gt;=0,Deník!$R196&lt;=1),"BE",Deník!$R196),""),"")</f>
        <v/>
      </c>
      <c r="BC196" s="71" t="str">
        <f>IF(Deník!$D196&lt;&gt;"",IF(AND(Deník!$D196&gt;=BC$2,Deník!$D196&lt;=BC$3),IF(AND(Deník!$R196&gt;=0,Deník!$R196&lt;=1),"BE",Deník!$R196),""),"")</f>
        <v/>
      </c>
      <c r="BD196" s="20" t="str">
        <f>IF(Deník!$J197="S",(Deník!$M197-Deník!$K197),IF(Deník!$J197="L",(Deník!$K197-Deník!$M197),""))</f>
        <v/>
      </c>
      <c r="BE196" s="20" t="str">
        <f>IF(Deník!$J197="S",(Deník!$K197-Deník!$O197),IF(Deník!$J197="L",(Deník!$O197-Deník!$K197),""))</f>
        <v/>
      </c>
      <c r="BF196" s="20" t="str">
        <f>IF(Deník!$J197="S",(Deník!$K197-Deník!$L197),IF(Deník!$J197="L",(Deník!$L197-Deník!$K197),""))</f>
        <v/>
      </c>
      <c r="BG196" s="20" t="str">
        <f>IF(Deník!$J197="S",(Deník!$K197-Deník!$S197),IF(Deník!$J197="L",(Deník!$S197-Deník!$K197),""))</f>
        <v/>
      </c>
      <c r="BH196" s="20" t="str">
        <f>IF(Deník!$J197="S",(Deník!$K197-Deník!$U197),IF(Deník!$J197="L",(Deník!$U197-Deník!$K197),""))</f>
        <v/>
      </c>
      <c r="BI196" s="20" t="str">
        <f>IF(Deník!$R196&gt;1,Deník!$R196,"")</f>
        <v/>
      </c>
      <c r="BJ196" s="20" t="str">
        <f>IF(Deník!$R196&lt;0,Deník!$R196,"")</f>
        <v/>
      </c>
      <c r="BK196" s="17"/>
      <c r="BM196" s="233" t="str">
        <f>IF(Deník!$R196&lt;&gt;"",IF(Deník!$Y196=Statistika!$F$78,IF(AND(Deník!$R196&gt;=0,Deník!$R196&lt;=1),"BE",Deník!$R196),""),"")</f>
        <v/>
      </c>
      <c r="BN196" s="233" t="str">
        <f>IF(Deník!$R196&lt;&gt;"",IF(Deník!$Y196=Statistika!$F$79,IF(AND(Deník!$R196&gt;=0,Deník!$R196&lt;=1),"BE",Deník!$R196),""),"")</f>
        <v/>
      </c>
      <c r="BO196" s="233" t="str">
        <f>IF(Deník!$R196&lt;&gt;"",IF(Deník!$Y196=Statistika!$F$80,IF(AND(Deník!$R196&gt;=0,Deník!$R196&lt;=1),"BE",Deník!$R196),""),"")</f>
        <v/>
      </c>
      <c r="BP196" s="233" t="str">
        <f>IF(Deník!$R196&lt;&gt;"",IF(Deník!$Y196=Statistika!$F$81,IF(AND(Deník!$R196&gt;=0,Deník!$R196&lt;=1),"BE",Deník!$R196),""),"")</f>
        <v/>
      </c>
      <c r="BQ196" s="233" t="str">
        <f>IF(Deník!$R196&lt;&gt;"",IF(Deník!$Y196=Statistika!$F$82,IF(AND(Deník!$R196&gt;=0,Deník!$R196&lt;=1),"BE",Deník!$R196),""),"")</f>
        <v/>
      </c>
      <c r="BR196" s="233" t="str">
        <f>IF(Deník!$R196&lt;&gt;"",IF(Deník!$Y196=Statistika!$F$83,IF(AND(Deník!$R196&gt;=0,Deník!$R196&lt;=1),"BE",Deník!$R196),""),"")</f>
        <v/>
      </c>
      <c r="BS196" s="233" t="str">
        <f>IF(Deník!$R196&lt;&gt;"",IF(Deník!$Y196=Statistika!$F$84,IF(AND(Deník!$R196&gt;=0,Deník!$R196&lt;=1),"BE",Deník!$R196),""),"")</f>
        <v/>
      </c>
      <c r="BT196" s="233" t="str">
        <f>IF(Deník!$R196&lt;&gt;"",IF(Deník!$Y196=Statistika!$F$85,IF(AND(Deník!$R196&gt;=0,Deník!$R196&lt;=1),"BE",Deník!$R196),""),"")</f>
        <v/>
      </c>
      <c r="BU196" s="233" t="str">
        <f>IF(Deník!$R196&lt;&gt;"",IF(Deník!$Y196=Statistika!$F$86,IF(AND(Deník!$R196&gt;=0,Deník!$R196&lt;=1),"BE",Deník!$R196),""),"")</f>
        <v/>
      </c>
      <c r="BV196" s="233" t="str">
        <f>IF(Deník!$R196&lt;&gt;"",IF(Deník!$Y196=Statistika!$F$87,IF(AND(Deník!$R196&gt;=0,Deník!$R196&lt;=1),"BE",Deník!$R196),""),"")</f>
        <v/>
      </c>
      <c r="BW196" s="233" t="str">
        <f>IF(Deník!$R196&lt;&gt;"",IF(Deník!$Y196=Statistika!$F$88,IF(AND(Deník!$R196&gt;=0,Deník!$R196&lt;=1),"BE",Deník!$R196),""),"")</f>
        <v/>
      </c>
      <c r="BX196" s="233" t="str">
        <f>IF(Deník!$R196&lt;&gt;"",IF(Deník!$Y196=Statistika!$F$89,IF(AND(Deník!$R196&gt;=0,Deník!$R196&lt;=1),"BE",Deník!$R196),""),"")</f>
        <v/>
      </c>
      <c r="BY196" s="233" t="str">
        <f>IF(Deník!$R196&lt;&gt;"",IF(Deník!$Y196=Statistika!$F$90,IF(AND(Deník!$R196&gt;=0,Deník!$R196&lt;=1),"BE",Deník!$R196),""),"")</f>
        <v/>
      </c>
      <c r="BZ196" s="233" t="str">
        <f>IF(Deník!$R196&lt;&gt;"",IF(Deník!$Y196=Statistika!$F$91,IF(AND(Deník!$R196&gt;=0,Deník!$R196&lt;=1),"BE",Deník!$R196),""),"")</f>
        <v/>
      </c>
      <c r="CA196" s="233"/>
      <c r="CB196" s="233" t="str">
        <f>IF(Deník!$R196&lt;&gt;"",IF(Deník!$AB196="SL",IF(AND(Deník!$R196&gt;=0,Deník!$R196&lt;=1),"BE",Deník!$R196),""),"")</f>
        <v/>
      </c>
      <c r="CC196" s="233" t="str">
        <f>IF(Deník!$R196&lt;&gt;"",IF(Deník!$AB196="BE10",IF(AND(Deník!$R196&gt;=0,Deník!$R196&lt;=1),"BE",Deník!$R196),""),"")</f>
        <v/>
      </c>
      <c r="CD196" s="233" t="str">
        <f>IF(Deník!$R196&lt;&gt;"",IF(Deník!$AB196="BE15",IF(AND(Deník!$R196&gt;=0,Deník!$R196&lt;=1),"BE",Deník!$R196),""),"")</f>
        <v/>
      </c>
      <c r="CE196" s="233" t="str">
        <f>IF(Deník!$R196&lt;&gt;"",IF(Deník!$AB196="BE20",IF(AND(Deník!$R196&gt;=0,Deník!$R196&lt;=1),"BE",Deník!$R196),""),"")</f>
        <v/>
      </c>
      <c r="CF196" s="233" t="str">
        <f>IF(Deník!$R196&lt;&gt;"",IF(Deník!$AB196="TP1",IF(AND(Deník!$R196&gt;=0,Deník!$R196&lt;=1),"BE",Deník!$R196),""),"")</f>
        <v/>
      </c>
      <c r="CG196" s="233" t="str">
        <f>IF(Deník!$R196&lt;&gt;"",IF(Deník!$AB196="TP2",IF(AND(Deník!$R196&gt;=0,Deník!$R196&lt;=1),"BE",Deník!$R196),""),"")</f>
        <v/>
      </c>
      <c r="CH196" s="233" t="str">
        <f>IF(Deník!$R196&lt;&gt;"",IF(Deník!$AB196="TP3",IF(AND(Deník!$R196&gt;=0,Deník!$R196&lt;=1),"BE",Deník!$R196),""),"")</f>
        <v/>
      </c>
      <c r="CI196" s="233" t="str">
        <f>IF(Deník!$R196&lt;&gt;"",IF(Deník!$AB196="Trailing SL",IF(AND(Deník!$R196&gt;=0,Deník!$R196&lt;=1),"BE",Deník!$R196),""),"")</f>
        <v/>
      </c>
      <c r="CJ196" s="233" t="str">
        <f>IF(Deník!$R196&lt;&gt;"",IF(Deník!$AB196="Manual",IF(AND(Deník!$R196&gt;=0,Deník!$R196&lt;=1),"BE",Deník!$R196),""),"")</f>
        <v/>
      </c>
      <c r="CK196" s="233"/>
      <c r="CL196" s="233" t="str">
        <f>IF(Deník!$R196&lt;0,IF(Deník!$AC196=Statistika!$F$117,Deník!$R196,""),"")</f>
        <v/>
      </c>
      <c r="CM196" s="233" t="str">
        <f>IF(Deník!$R196&lt;0,IF(Deník!$AC196=Statistika!$F$118,Deník!$R196,""),"")</f>
        <v/>
      </c>
      <c r="CN196" s="233" t="str">
        <f>IF(Deník!$R196&lt;0,IF(Deník!$AC196=Statistika!$F$119,Deník!$R196,""),"")</f>
        <v/>
      </c>
      <c r="CO196" s="233" t="str">
        <f>IF(Deník!$R196&lt;0,IF(Deník!$AC196=Statistika!$F$120,Deník!$R196,""),"")</f>
        <v/>
      </c>
      <c r="CP196" s="233" t="str">
        <f>IF(Deník!$R196&lt;0,IF(Deník!$AC196=Statistika!$F$121,Deník!$R196,""),"")</f>
        <v/>
      </c>
      <c r="CQ196" s="233" t="str">
        <f>IF(Deník!$R196&lt;0,IF(Deník!$AC196=Statistika!$F$122,Deník!$R196,""),"")</f>
        <v/>
      </c>
      <c r="CR196" s="233" t="str">
        <f>IF(Deník!$R196&lt;0,IF(Deník!$AC196=Statistika!$F$123,Deník!$R196,""),"")</f>
        <v/>
      </c>
      <c r="CS196" s="233" t="str">
        <f>IF(Deník!$R196&lt;0,IF(Deník!$AC196=Statistika!$F$124,Deník!$R196,""),"")</f>
        <v/>
      </c>
      <c r="CT196" s="233" t="str">
        <f>IF(Deník!$R196&lt;0,IF(Deník!$AC196=Statistika!$F$125,Deník!$R196,""),"")</f>
        <v/>
      </c>
      <c r="CU196" s="233"/>
      <c r="CV196" s="233" t="str">
        <f>IF(Deník!$R196&lt;0,IF(Deník!$AD196=$CV$2,Deník!$R196,""),"")</f>
        <v/>
      </c>
      <c r="CW196" s="233" t="str">
        <f>IF(Deník!$R196&lt;0,IF(Deník!$AD196=$CW$2,Deník!$R196,""),"")</f>
        <v/>
      </c>
      <c r="CX196" s="233" t="str">
        <f>IF(Deník!$R196&lt;0,IF(Deník!$AD196=$CX$2,Deník!$R196,""),"")</f>
        <v/>
      </c>
      <c r="CY196" s="233" t="str">
        <f>IF(Deník!$R196&lt;0,IF(Deník!$AD196=$CY$2,Deník!$R196,""),"")</f>
        <v/>
      </c>
      <c r="CZ196" s="233" t="str">
        <f>IF(Deník!$R196&lt;0,IF(Deník!$AD196=$CZ$2,Deník!$R196,""),"")</f>
        <v/>
      </c>
      <c r="DL196" s="221">
        <f t="shared" si="10"/>
        <v>93847.029999999984</v>
      </c>
      <c r="DM196" s="220">
        <f t="shared" si="9"/>
        <v>-6.1529700000000132E-2</v>
      </c>
      <c r="DO196" s="50">
        <f>Deník!W197</f>
        <v>0</v>
      </c>
      <c r="DP196" s="102" t="str">
        <f>IF(AND(Deník!W197&gt;0),1,"")</f>
        <v/>
      </c>
      <c r="DQ196" s="102">
        <f>IF(AND(Deník!W197&lt;=0),1,"")</f>
        <v>1</v>
      </c>
      <c r="DR196" s="227"/>
      <c r="DS196" s="228"/>
      <c r="DT196" s="85"/>
      <c r="DU196" s="54">
        <f>IF(MONTH(Deník!$C196)=DU$2,Deník!$W196,"")</f>
        <v>0</v>
      </c>
      <c r="DV196" s="222" t="str">
        <f>IF(MONTH(Deník!$C196)=DV$2,Deník!$W196,"")</f>
        <v/>
      </c>
      <c r="DW196" s="222" t="str">
        <f>IF(MONTH(Deník!$C196)=DW$2,Deník!$W196,"")</f>
        <v/>
      </c>
      <c r="DX196" s="222" t="str">
        <f>IF(MONTH(Deník!$C196)=DX$2,Deník!$W196,"")</f>
        <v/>
      </c>
      <c r="DY196" s="222" t="str">
        <f>IF(MONTH(Deník!$C196)=DY$2,Deník!$W196,"")</f>
        <v/>
      </c>
      <c r="DZ196" s="222" t="str">
        <f>IF(MONTH(Deník!$C196)=DZ$2,Deník!$W196,"")</f>
        <v/>
      </c>
      <c r="EA196" s="222" t="str">
        <f>IF(MONTH(Deník!$C196)=EA$2,Deník!$W196,"")</f>
        <v/>
      </c>
      <c r="EB196" s="222" t="str">
        <f>IF(MONTH(Deník!$C196)=EB$2,Deník!$W196,"")</f>
        <v/>
      </c>
      <c r="EC196" s="222" t="str">
        <f>IF(MONTH(Deník!$C196)=EC$2,Deník!$W196,"")</f>
        <v/>
      </c>
      <c r="ED196" s="222" t="str">
        <f>IF(MONTH(Deník!$C196)=ED$2,Deník!$W196,"")</f>
        <v/>
      </c>
      <c r="EE196" s="222" t="str">
        <f>IF(MONTH(Deník!$C196)=EE$2,Deník!$W196,"")</f>
        <v/>
      </c>
      <c r="EF196" s="222" t="str">
        <f>IF(MONTH(Deník!$C196)=EF$2,Deník!$W196,"")</f>
        <v/>
      </c>
      <c r="EI196" s="600" t="str">
        <f>IF(Deník!$W196&lt;&gt;"",IF(Deník!$B196=Statistika!$F$63,Deník!$W196,""),"")</f>
        <v/>
      </c>
      <c r="EJ196" s="13" t="str">
        <f>IF(Deník!$W196&lt;&gt;"",IF(Deník!$B196=Statistika!$F$64,Deník!$W196,""),"")</f>
        <v/>
      </c>
      <c r="EK196" s="13" t="str">
        <f>IF(Deník!$W196&lt;&gt;"",IF(Deník!$B196=Statistika!$F$65,Deník!$W196,""),"")</f>
        <v/>
      </c>
      <c r="EL196" s="13" t="str">
        <f>IF(Deník!$W196&lt;&gt;"",IF(Deník!$B196=Statistika!$F$66,Deník!$W196,""),"")</f>
        <v/>
      </c>
      <c r="EM196" s="13" t="str">
        <f>IF(Deník!$W196&lt;&gt;"",IF(Deník!$B196=Statistika!$F$67,Deník!$W196,""),"")</f>
        <v/>
      </c>
      <c r="EN196" s="13" t="str">
        <f>IF(Deník!$W196&lt;&gt;"",IF(Deník!$B196=Statistika!$F$68,Deník!$W196,""),"")</f>
        <v/>
      </c>
      <c r="EO196" s="13" t="str">
        <f>IF(Deník!$W196&lt;&gt;"",IF(Deník!$B196=Statistika!$F$69,Deník!$W196,""),"")</f>
        <v/>
      </c>
      <c r="EP196" s="601" t="str">
        <f>IF(Deník!$W196&lt;&gt;"",IF(Deník!$B196=Statistika!$F$70,Deník!$W196,""),"")</f>
        <v/>
      </c>
      <c r="EQ196" s="90"/>
      <c r="ER196" s="63" t="str">
        <f>IF(Deník!$W196&lt;&gt;"",IF(Deník!$J196="L",Deník!$W196,""),"")</f>
        <v/>
      </c>
      <c r="ES196" s="13" t="str">
        <f>IF(Deník!$W196&lt;&gt;"",IF(Deník!$J196="S",Deník!$W196,""),"")</f>
        <v/>
      </c>
      <c r="ET196" s="95"/>
      <c r="EU196" s="88"/>
      <c r="EV196" s="63" t="str">
        <f>IF(WEEKDAY(Deník!$C196,2)=1,Deník!$W196,"")</f>
        <v/>
      </c>
      <c r="EW196" s="13" t="str">
        <f>IF(WEEKDAY(Deník!$C196,2)=2,Deník!$W196,"")</f>
        <v/>
      </c>
      <c r="EX196" s="13" t="str">
        <f>IF(WEEKDAY(Deník!$C196,2)=3,Deník!$W196,"")</f>
        <v/>
      </c>
      <c r="EY196" s="13" t="str">
        <f>IF(WEEKDAY(Deník!$C196,2)=4,Deník!$W196,"")</f>
        <v/>
      </c>
      <c r="EZ196" s="60" t="str">
        <f>IF(WEEKDAY(Deník!$C196,2)=5,Deník!$W196,"")</f>
        <v/>
      </c>
      <c r="FA196" s="99"/>
      <c r="FB196" s="100">
        <f>Deník!D196</f>
        <v>0</v>
      </c>
      <c r="FC196" s="63">
        <f>IF($FB196&lt;&gt;"",IF(AND($FB196&gt;=FC$2,$FB196&lt;=FC$3),Deník!$W196,""))</f>
        <v>0</v>
      </c>
      <c r="FD196" s="63" t="str">
        <f>IF($FB196&lt;&gt;"",IF(AND($FB196&gt;=FD$2,$FB196&lt;=FD$3),Deník!$W196,""))</f>
        <v/>
      </c>
      <c r="FE196" s="63" t="str">
        <f>IF($FB196&lt;&gt;"",IF(AND($FB196&gt;=FE$2,$FB196&lt;=FE$3),Deník!$W196,""))</f>
        <v/>
      </c>
      <c r="FF196" s="63" t="str">
        <f>IF($FB196&lt;&gt;"",IF(AND($FB196&gt;=FF$2,$FB196&lt;=FF$3),Deník!$W196,""))</f>
        <v/>
      </c>
      <c r="FG196" s="63" t="str">
        <f>IF($FB196&lt;&gt;"",IF(AND($FB196&gt;=FG$2,$FB196&lt;=FG$3),Deník!$W196,""))</f>
        <v/>
      </c>
      <c r="FH196" s="63" t="str">
        <f>IF($FB196&lt;&gt;"",IF(AND($FB196&gt;=FH$2,$FB196&lt;=FH$3),Deník!$W196,""))</f>
        <v/>
      </c>
      <c r="FI196" s="63" t="str">
        <f>IF($FB196&lt;&gt;"",IF(AND($FB196&gt;=FI$2,$FB196&lt;=FI$3),Deník!$W196,""))</f>
        <v/>
      </c>
      <c r="FJ196" s="63" t="str">
        <f>IF($FB196&lt;&gt;"",IF(AND($FB196&gt;=FJ$2,$FB196&lt;=FJ$3),Deník!$W196,""))</f>
        <v/>
      </c>
      <c r="FK196" s="63" t="str">
        <f>IF($FB196&lt;&gt;"",IF(AND($FB196&gt;=FK$2,$FB196&lt;=FK$3),Deník!$W196,""))</f>
        <v/>
      </c>
      <c r="FL196" s="63" t="str">
        <f>IF($FB196&lt;&gt;"",IF(AND($FB196&gt;=FL$2,$FB196&lt;=FL$3),Deník!$W196,""))</f>
        <v/>
      </c>
      <c r="FM196" s="63" t="str">
        <f>IF($FB196&lt;&gt;"",IF(AND($FB196&gt;=FM$2,$FB196&lt;=FM$3),Deník!$W196,""))</f>
        <v/>
      </c>
      <c r="FN196" s="13"/>
      <c r="FO196" s="20" t="str">
        <f>IF(Deník!$W196&gt;1,Deník!$W196,"")</f>
        <v/>
      </c>
      <c r="FP196" s="20" t="str">
        <f>IF(Deník!$W196&lt;0,Deník!$W196,"")</f>
        <v/>
      </c>
      <c r="FQ196" s="17"/>
      <c r="FS196" s="233"/>
      <c r="FT196" s="233" t="str">
        <f>IF(Deník!$W196&lt;&gt;"",IF(Deník!$Y196=Statistika!$F$78,Deník!$W196,""),"")</f>
        <v/>
      </c>
      <c r="FU196" s="233" t="str">
        <f>IF(Deník!$W196&lt;&gt;"",IF(Deník!$Y196=Statistika!$F$79,Deník!$W196,""),"")</f>
        <v/>
      </c>
      <c r="FV196" s="233" t="str">
        <f>IF(Deník!$W196&lt;&gt;"",IF(Deník!$Y196=Statistika!$F$80,Deník!$W196,""),"")</f>
        <v/>
      </c>
      <c r="FW196" s="233" t="str">
        <f>IF(Deník!$W196&lt;&gt;"",IF(Deník!$Y196=Statistika!$F$81,Deník!$W196,""),"")</f>
        <v/>
      </c>
      <c r="FX196" s="233" t="str">
        <f>IF(Deník!$W196&lt;&gt;"",IF(Deník!$Y196=Statistika!$F$82,Deník!$W196,""),"")</f>
        <v/>
      </c>
      <c r="FY196" s="233" t="str">
        <f>IF(Deník!$W196&lt;&gt;"",IF(Deník!$Y196=Statistika!$F$83,Deník!$W196,""),"")</f>
        <v/>
      </c>
      <c r="FZ196" s="233" t="str">
        <f>IF(Deník!$W196&lt;&gt;"",IF(Deník!$Y196=Statistika!$F$84,Deník!$W196,""),"")</f>
        <v/>
      </c>
      <c r="GA196" s="233" t="str">
        <f>IF(Deník!$W196&lt;&gt;"",IF(Deník!$Y196=Statistika!$F$85,Deník!$W196,""),"")</f>
        <v/>
      </c>
      <c r="GB196" s="233" t="str">
        <f>IF(Deník!$W196&lt;&gt;"",IF(Deník!$Y196=Statistika!$F$86,Deník!$W196,""),"")</f>
        <v/>
      </c>
      <c r="GC196" s="233" t="str">
        <f>IF(Deník!$W196&lt;&gt;"",IF(Deník!$Y196=Statistika!$F$87,Deník!$W196,""),"")</f>
        <v/>
      </c>
      <c r="GD196" s="233" t="str">
        <f>IF(Deník!$W196&lt;&gt;"",IF(Deník!$Y196=Statistika!$F$88,Deník!$W196,""),"")</f>
        <v/>
      </c>
      <c r="GE196" s="233" t="str">
        <f>IF(Deník!$W196&lt;&gt;"",IF(Deník!$Y196=Statistika!$F$89,Deník!$W196,""),"")</f>
        <v/>
      </c>
      <c r="GF196" s="233" t="str">
        <f>IF(Deník!$W196&lt;&gt;"",IF(Deník!$Y196=Statistika!$F$90,Deník!$W196,""),"")</f>
        <v/>
      </c>
      <c r="GG196" s="233" t="str">
        <f>IF(Deník!$W196&lt;&gt;"",IF(Deník!$Y196=Statistika!$F$91,Deník!$W196,""),"")</f>
        <v/>
      </c>
      <c r="GH196" s="233"/>
      <c r="GI196" s="233" t="str">
        <f>IF(Deník!$W196&lt;&gt;"",IF(Deník!$AB196=Statistika!$L$100,Deník!$W196,""),"")</f>
        <v/>
      </c>
      <c r="GJ196" s="233" t="str">
        <f>IF(Deník!$W196&lt;&gt;"",IF(Deník!$AB196=Statistika!$L$101,Deník!$W196,""),"")</f>
        <v/>
      </c>
      <c r="GK196" s="233" t="str">
        <f>IF(Deník!$W196&lt;&gt;"",IF(Deník!$AB196=Statistika!$L$102,Deník!$W196,""),"")</f>
        <v/>
      </c>
      <c r="GL196" s="233" t="str">
        <f>IF(Deník!$W196&lt;&gt;"",IF(Deník!$AB196=Statistika!$L$103,Deník!$W196,""),"")</f>
        <v/>
      </c>
      <c r="GM196" s="233" t="str">
        <f>IF(Deník!$W196&lt;&gt;"",IF(Deník!$AB196=Statistika!$L$104,Deník!$W196,""),"")</f>
        <v/>
      </c>
      <c r="GN196" s="233" t="str">
        <f>IF(Deník!$W196&lt;&gt;"",IF(Deník!$AB196=Statistika!$L$105,Deník!$W196,""),"")</f>
        <v/>
      </c>
      <c r="GO196" s="233" t="str">
        <f>IF(Deník!$W196&lt;&gt;"",IF(Deník!$AB196=Statistika!$L$106,Deník!$W196,""),"")</f>
        <v/>
      </c>
      <c r="GP196" s="233" t="str">
        <f>IF(Deník!$W196&lt;&gt;"",IF(Deník!$AB196=Statistika!$L$107,Deník!$W196,""),"")</f>
        <v/>
      </c>
      <c r="GQ196" s="233" t="str">
        <f>IF(Deník!$W196&lt;&gt;"",IF(Deník!$AB196=Statistika!$L$108,Deník!$W196,""),"")</f>
        <v/>
      </c>
      <c r="GS196" s="233" t="str">
        <f>IF(Deník!$W196&lt;0,IF(Deník!$AC196=Statistika!$F$117,Deník!$W196,""),"")</f>
        <v/>
      </c>
      <c r="GT196" s="233" t="str">
        <f>IF(Deník!$W196&lt;0,IF(Deník!$AC196=Statistika!$F$118,Deník!$W196,""),"")</f>
        <v/>
      </c>
      <c r="GU196" s="233" t="str">
        <f>IF(Deník!$W196&lt;0,IF(Deník!$AC196=Statistika!$F$119,Deník!$W196,""),"")</f>
        <v/>
      </c>
      <c r="GV196" s="233" t="str">
        <f>IF(Deník!$W196&lt;0,IF(Deník!$AC196=Statistika!$F$120,Deník!$W196,""),"")</f>
        <v/>
      </c>
      <c r="GW196" s="233" t="str">
        <f>IF(Deník!$W196&lt;0,IF(Deník!$AC196=Statistika!$F$121,Deník!$W196,""),"")</f>
        <v/>
      </c>
      <c r="GX196" s="233" t="str">
        <f>IF(Deník!$W196&lt;0,IF(Deník!$AC196=Statistika!$F$122,Deník!$W196,""),"")</f>
        <v/>
      </c>
      <c r="GY196" s="233" t="str">
        <f>IF(Deník!$W196&lt;0,IF(Deník!$AC196=Statistika!$F$123,Deník!$W196,""),"")</f>
        <v/>
      </c>
      <c r="GZ196" s="233" t="str">
        <f>IF(Deník!$W196&lt;0,IF(Deník!$AC196=Statistika!$F$124,Deník!$W196,""),"")</f>
        <v/>
      </c>
      <c r="HA196" s="233" t="str">
        <f>IF(Deník!$W196&lt;0,IF(Deník!$AC196=Statistika!$F$125,Deník!$W196,""),"")</f>
        <v/>
      </c>
      <c r="HC196" s="233" t="str">
        <f>IF(Deník!$W196&lt;0,IF(Deník!$AD196=Statistika!$F$133,Deník!$W196,""),"")</f>
        <v/>
      </c>
      <c r="HD196" s="233" t="str">
        <f>IF(Deník!$W196&lt;0,IF(Deník!$AD196=Statistika!$F$134,Deník!$W196,""),"")</f>
        <v/>
      </c>
      <c r="HE196" s="233" t="str">
        <f>IF(Deník!$W196&lt;0,IF(Deník!$AD196=Statistika!$F$135,Deník!$W196,""),"")</f>
        <v/>
      </c>
      <c r="HF196" s="233" t="str">
        <f>IF(Deník!$W196&lt;0,IF(Deník!$AD196=Statistika!$F$136,Deník!$W196,""),"")</f>
        <v/>
      </c>
      <c r="HG196" s="233" t="str">
        <f>IF(Deník!$W196&lt;0,IF(Deník!$AD196=Statistika!$F$137,Deník!$W196,""),"")</f>
        <v/>
      </c>
      <c r="ID196" s="8">
        <f>Tabulka4[[#This Row],[Sloupec3]]</f>
        <v>0</v>
      </c>
      <c r="IE196" s="17" t="str">
        <f>IF(AND([1]Deník!$C196&gt;='[1]Měsíční shrnutí'!$D$1,[1]Deník!$C196&lt;='[1]Měsíční shrnutí'!$F$1),[1]Deník!$X196,"")</f>
        <v/>
      </c>
    </row>
    <row r="197" spans="1:239">
      <c r="A197" s="8">
        <f>Deník!C198</f>
        <v>0</v>
      </c>
      <c r="B197" s="50" t="str">
        <f>Deník!R198</f>
        <v/>
      </c>
      <c r="C197" s="102" t="str">
        <f>IF(AND(Deník!R198&gt;1,Deník!R198&lt;&gt;""),1,"")</f>
        <v/>
      </c>
      <c r="D197" s="102" t="str">
        <f>IF(AND(Deník!R198&lt;=0,Deník!R198&lt;&gt;""),1,"")</f>
        <v/>
      </c>
      <c r="E197" s="103" t="str">
        <f>IF(AND(Deník!R198&gt;=0,Deník!R198&lt;=1),1,"")</f>
        <v/>
      </c>
      <c r="F197" s="79" t="str">
        <f>IF(Deník!R198&lt;&gt;"",Deník!R198+F196,"")</f>
        <v/>
      </c>
      <c r="G197" s="85"/>
      <c r="H197" s="54" t="str">
        <f>IF(MONTH(Deník!$C197)=H$2,IF(AND(Deník!$R197&gt;=0,Deník!$R197&lt;=1),"BE",Deník!$R197),"")</f>
        <v/>
      </c>
      <c r="I197" s="11" t="str">
        <f>IF(MONTH(Deník!$C197)=I$2,IF(AND(Deník!$R197&gt;=0,Deník!$R197&lt;=1),"BE",Deník!$R197),"")</f>
        <v/>
      </c>
      <c r="J197" s="11" t="str">
        <f>IF(MONTH(Deník!$C197)=J$2,IF(AND(Deník!$R197&gt;=0,Deník!$R197&lt;=1),"BE",Deník!$R197),"")</f>
        <v/>
      </c>
      <c r="K197" s="11" t="str">
        <f>IF(MONTH(Deník!$C197)=K$2,IF(AND(Deník!$R197&gt;=0,Deník!$R197&lt;=1),"BE",Deník!$R197),"")</f>
        <v/>
      </c>
      <c r="L197" s="11" t="str">
        <f>IF(MONTH(Deník!$C197)=L$2,IF(AND(Deník!$R197&gt;=0,Deník!$R197&lt;=1),"BE",Deník!$R197),"")</f>
        <v/>
      </c>
      <c r="M197" s="11" t="str">
        <f>IF(MONTH(Deník!$C197)=M$2,IF(AND(Deník!$R197&gt;=0,Deník!$R197&lt;=1),"BE",Deník!$R197),"")</f>
        <v/>
      </c>
      <c r="N197" s="11" t="str">
        <f>IF(MONTH(Deník!$C197)=N$2,IF(AND(Deník!$R197&gt;=0,Deník!$R197&lt;=1),"BE",Deník!$R197),"")</f>
        <v/>
      </c>
      <c r="O197" s="11" t="str">
        <f>IF(MONTH(Deník!$C197)=O$2,IF(AND(Deník!$R197&gt;=0,Deník!$R197&lt;=1),"BE",Deník!$R197),"")</f>
        <v/>
      </c>
      <c r="P197" s="11" t="str">
        <f>IF(MONTH(Deník!$C197)=P$2,IF(AND(Deník!$R197&gt;=0,Deník!$R197&lt;=1),"BE",Deník!$R197),"")</f>
        <v/>
      </c>
      <c r="Q197" s="11" t="str">
        <f>IF(MONTH(Deník!$C197)=Q$2,IF(AND(Deník!$R197&gt;=0,Deník!$R197&lt;=1),"BE",Deník!$R197),"")</f>
        <v/>
      </c>
      <c r="R197" s="11" t="str">
        <f>IF(MONTH(Deník!$C197)=R$2,IF(AND(Deník!$R197&gt;=0,Deník!$R197&lt;=1),"BE",Deník!$R197),"")</f>
        <v/>
      </c>
      <c r="S197" s="57" t="str">
        <f>IF(MONTH(Deník!$C197)=S$2,IF(AND(Deník!$R197&gt;=0,Deník!$R197&lt;=1),"BE",Deník!$R197),"")</f>
        <v/>
      </c>
      <c r="U197" s="12"/>
      <c r="V197" s="12"/>
      <c r="X197" s="600" t="str">
        <f>IF(Deník!$R197&lt;&gt;"",IF(Deník!$B197=Statistika!$F$63,IF(AND(Deník!$R197&gt;=0,Deník!$R197&lt;=1),"BE",Deník!$R197),""),"")</f>
        <v/>
      </c>
      <c r="Y197" s="13" t="str">
        <f>IF(Deník!$R197&lt;&gt;"",IF(Deník!$B197=Statistika!$F$64,IF(AND(Deník!$R197&gt;=0,Deník!$R197&lt;=1),"BE",Deník!$R197),""),"")</f>
        <v/>
      </c>
      <c r="Z197" s="13" t="str">
        <f>IF(Deník!$R197&lt;&gt;"",IF(Deník!$B197=Statistika!$F$65,IF(AND(Deník!$R197&gt;=0,Deník!$R197&lt;=1),"BE",Deník!$R197),""),"")</f>
        <v/>
      </c>
      <c r="AA197" s="13" t="str">
        <f>IF(Deník!$R197&lt;&gt;"",IF(Deník!$B197=Statistika!$F$66,IF(AND(Deník!$R197&gt;=0,Deník!$R197&lt;=1),"BE",Deník!$R197),""),"")</f>
        <v/>
      </c>
      <c r="AB197" s="13" t="str">
        <f>IF(Deník!$R197&lt;&gt;"",IF(Deník!$B197=Statistika!$F$67,IF(AND(Deník!$R197&gt;=0,Deník!$R197&lt;=1),"BE",Deník!$R197),""),"")</f>
        <v/>
      </c>
      <c r="AC197" s="13" t="str">
        <f>IF(Deník!$R197&lt;&gt;"",IF(Deník!$B197=Statistika!$F$68,IF(AND(Deník!$R197&gt;=0,Deník!$R197&lt;=1),"BE",Deník!$R197),""),"")</f>
        <v/>
      </c>
      <c r="AD197" s="13" t="str">
        <f>IF(Deník!$R197&lt;&gt;"",IF(Deník!$B197=Statistika!$F$69,IF(AND(Deník!$R197&gt;=0,Deník!$R197&lt;=1),"BE",Deník!$R197),""),"")</f>
        <v/>
      </c>
      <c r="AE197" s="601" t="str">
        <f>IF(Deník!$R197&lt;&gt;"",IF(Deník!$B197=Statistika!$F$70,IF(AND(Deník!$R197&gt;=0,Deník!$R197&lt;=1),"BE",Deník!$R197),""),"")</f>
        <v/>
      </c>
      <c r="AF197" s="90"/>
      <c r="AG197" s="63" t="str">
        <f>IF(Deník!$R197&lt;&gt;"",IF(Deník!$J197="L",IF(AND(Deník!$R197&gt;=0,Deník!$R197&lt;=1),"BE",Deník!$R197),""),"")</f>
        <v/>
      </c>
      <c r="AH197" s="13" t="str">
        <f>IF(Deník!$R197&lt;&gt;"",IF(Deník!$J197="S",IF(AND(Deník!$R197&gt;=0,Deník!$R197&lt;=1),"BE",Deník!$R197),""),"")</f>
        <v/>
      </c>
      <c r="AI197" s="95"/>
      <c r="AJ197" s="71" t="str">
        <f>IF(Deník!N198&lt;&gt;"",Deník!N198*-1,"")</f>
        <v/>
      </c>
      <c r="AK197" s="88"/>
      <c r="AL197" s="63" t="str">
        <f>IF(WEEKDAY(Deník!$C197,2)=1,IF(AND(Deník!$R197&gt;=0,Deník!$R197&lt;=1),"BE",Deník!$R197),"")</f>
        <v/>
      </c>
      <c r="AM197" s="13" t="str">
        <f>IF(WEEKDAY(Deník!$C197,2)=2,IF(AND(Deník!$R197&gt;=0,Deník!$R197&lt;=1),"BE",Deník!$R197),"")</f>
        <v/>
      </c>
      <c r="AN197" s="13" t="str">
        <f>IF(WEEKDAY(Deník!$C197,2)=3,IF(AND(Deník!$R197&gt;=0,Deník!$R197&lt;=1),"BE",Deník!$R197),"")</f>
        <v/>
      </c>
      <c r="AO197" s="13" t="str">
        <f>IF(WEEKDAY(Deník!$C197,2)=4,IF(AND(Deník!$R197&gt;=0,Deník!$R197&lt;=1),"BE",Deník!$R197),"")</f>
        <v/>
      </c>
      <c r="AP197" s="60" t="str">
        <f>IF(WEEKDAY(Deník!$C197,2)=5,IF(AND(Deník!$R197&gt;=0,Deník!$R197&lt;=1),"BE",Deník!$R197),"")</f>
        <v/>
      </c>
      <c r="AQ197" s="99"/>
      <c r="AR197" s="100">
        <f>Deník!D197</f>
        <v>0</v>
      </c>
      <c r="AS197" s="63" t="str">
        <f>IF(Deník!$D197&lt;&gt;"",IF(AND(Deník!$D197&gt;=AS$2,Deník!$D197&lt;=AS$3),IF(AND(Deník!$R197&gt;=0,Deník!$R197&lt;=1),"BE",Deník!$R197),""),"")</f>
        <v/>
      </c>
      <c r="AT197" s="63" t="str">
        <f>IF(Deník!$D197&lt;&gt;"",IF(AND(Deník!$D197&gt;=AT$2,Deník!$D197&lt;=AT$3),IF(AND(Deník!$R197&gt;=0,Deník!$R197&lt;=1),"BE",Deník!$R197),""),"")</f>
        <v/>
      </c>
      <c r="AU197" s="63" t="str">
        <f>IF(Deník!$D197&lt;&gt;"",IF(AND(Deník!$D197&gt;=AU$2,Deník!$D197&lt;=AU$3),IF(AND(Deník!$R197&gt;=0,Deník!$R197&lt;=1),"BE",Deník!$R197),""),"")</f>
        <v/>
      </c>
      <c r="AV197" s="63" t="str">
        <f>IF(Deník!$D197&lt;&gt;"",IF(AND(Deník!$D197&gt;=AV$2,Deník!$D197&lt;=AV$3),IF(AND(Deník!$R197&gt;=0,Deník!$R197&lt;=1),"BE",Deník!$R197),""),"")</f>
        <v/>
      </c>
      <c r="AW197" s="63" t="str">
        <f>IF(Deník!$D197&lt;&gt;"",IF(AND(Deník!$D197&gt;=AW$2,Deník!$D197&lt;=AW$3),IF(AND(Deník!$R197&gt;=0,Deník!$R197&lt;=1),"BE",Deník!$R197),""),"")</f>
        <v/>
      </c>
      <c r="AX197" s="63" t="str">
        <f>IF(Deník!$D197&lt;&gt;"",IF(AND(Deník!$D197&gt;=AX$2,Deník!$D197&lt;=AX$3),IF(AND(Deník!$R197&gt;=0,Deník!$R197&lt;=1),"BE",Deník!$R197),""),"")</f>
        <v/>
      </c>
      <c r="AY197" s="63" t="str">
        <f>IF(Deník!$D197&lt;&gt;"",IF(AND(Deník!$D197&gt;=AY$2,Deník!$D197&lt;=AY$3),IF(AND(Deník!$R197&gt;=0,Deník!$R197&lt;=1),"BE",Deník!$R197),""),"")</f>
        <v/>
      </c>
      <c r="AZ197" s="63" t="str">
        <f>IF(Deník!$D197&lt;&gt;"",IF(AND(Deník!$D197&gt;=AZ$2,Deník!$D197&lt;=AZ$3),IF(AND(Deník!$R197&gt;=0,Deník!$R197&lt;=1),"BE",Deník!$R197),""),"")</f>
        <v/>
      </c>
      <c r="BA197" s="63" t="str">
        <f>IF(Deník!$D197&lt;&gt;"",IF(AND(Deník!$D197&gt;=BA$2,Deník!$D197&lt;=BA$3),IF(AND(Deník!$R197&gt;=0,Deník!$R197&lt;=1),"BE",Deník!$R197),""),"")</f>
        <v/>
      </c>
      <c r="BB197" s="63" t="str">
        <f>IF(Deník!$D197&lt;&gt;"",IF(AND(Deník!$D197&gt;=BB$2,Deník!$D197&lt;=BB$3),IF(AND(Deník!$R197&gt;=0,Deník!$R197&lt;=1),"BE",Deník!$R197),""),"")</f>
        <v/>
      </c>
      <c r="BC197" s="71" t="str">
        <f>IF(Deník!$D197&lt;&gt;"",IF(AND(Deník!$D197&gt;=BC$2,Deník!$D197&lt;=BC$3),IF(AND(Deník!$R197&gt;=0,Deník!$R197&lt;=1),"BE",Deník!$R197),""),"")</f>
        <v/>
      </c>
      <c r="BD197" s="20" t="str">
        <f>IF(Deník!$J198="S",(Deník!$M198-Deník!$K198),IF(Deník!$J198="L",(Deník!$K198-Deník!$M198),""))</f>
        <v/>
      </c>
      <c r="BE197" s="20" t="str">
        <f>IF(Deník!$J198="S",(Deník!$K198-Deník!$O198),IF(Deník!$J198="L",(Deník!$O198-Deník!$K198),""))</f>
        <v/>
      </c>
      <c r="BF197" s="20" t="str">
        <f>IF(Deník!$J198="S",(Deník!$K198-Deník!$L198),IF(Deník!$J198="L",(Deník!$L198-Deník!$K198),""))</f>
        <v/>
      </c>
      <c r="BG197" s="20" t="str">
        <f>IF(Deník!$J198="S",(Deník!$K198-Deník!$S198),IF(Deník!$J198="L",(Deník!$S198-Deník!$K198),""))</f>
        <v/>
      </c>
      <c r="BH197" s="20" t="str">
        <f>IF(Deník!$J198="S",(Deník!$K198-Deník!$U198),IF(Deník!$J198="L",(Deník!$U198-Deník!$K198),""))</f>
        <v/>
      </c>
      <c r="BI197" s="20" t="str">
        <f>IF(Deník!$R197&gt;1,Deník!$R197,"")</f>
        <v/>
      </c>
      <c r="BJ197" s="20" t="str">
        <f>IF(Deník!$R197&lt;0,Deník!$R197,"")</f>
        <v/>
      </c>
      <c r="BK197" s="17"/>
      <c r="BM197" s="233" t="str">
        <f>IF(Deník!$R197&lt;&gt;"",IF(Deník!$Y197=Statistika!$F$78,IF(AND(Deník!$R197&gt;=0,Deník!$R197&lt;=1),"BE",Deník!$R197),""),"")</f>
        <v/>
      </c>
      <c r="BN197" s="233" t="str">
        <f>IF(Deník!$R197&lt;&gt;"",IF(Deník!$Y197=Statistika!$F$79,IF(AND(Deník!$R197&gt;=0,Deník!$R197&lt;=1),"BE",Deník!$R197),""),"")</f>
        <v/>
      </c>
      <c r="BO197" s="233" t="str">
        <f>IF(Deník!$R197&lt;&gt;"",IF(Deník!$Y197=Statistika!$F$80,IF(AND(Deník!$R197&gt;=0,Deník!$R197&lt;=1),"BE",Deník!$R197),""),"")</f>
        <v/>
      </c>
      <c r="BP197" s="233" t="str">
        <f>IF(Deník!$R197&lt;&gt;"",IF(Deník!$Y197=Statistika!$F$81,IF(AND(Deník!$R197&gt;=0,Deník!$R197&lt;=1),"BE",Deník!$R197),""),"")</f>
        <v/>
      </c>
      <c r="BQ197" s="233" t="str">
        <f>IF(Deník!$R197&lt;&gt;"",IF(Deník!$Y197=Statistika!$F$82,IF(AND(Deník!$R197&gt;=0,Deník!$R197&lt;=1),"BE",Deník!$R197),""),"")</f>
        <v/>
      </c>
      <c r="BR197" s="233" t="str">
        <f>IF(Deník!$R197&lt;&gt;"",IF(Deník!$Y197=Statistika!$F$83,IF(AND(Deník!$R197&gt;=0,Deník!$R197&lt;=1),"BE",Deník!$R197),""),"")</f>
        <v/>
      </c>
      <c r="BS197" s="233" t="str">
        <f>IF(Deník!$R197&lt;&gt;"",IF(Deník!$Y197=Statistika!$F$84,IF(AND(Deník!$R197&gt;=0,Deník!$R197&lt;=1),"BE",Deník!$R197),""),"")</f>
        <v/>
      </c>
      <c r="BT197" s="233" t="str">
        <f>IF(Deník!$R197&lt;&gt;"",IF(Deník!$Y197=Statistika!$F$85,IF(AND(Deník!$R197&gt;=0,Deník!$R197&lt;=1),"BE",Deník!$R197),""),"")</f>
        <v/>
      </c>
      <c r="BU197" s="233" t="str">
        <f>IF(Deník!$R197&lt;&gt;"",IF(Deník!$Y197=Statistika!$F$86,IF(AND(Deník!$R197&gt;=0,Deník!$R197&lt;=1),"BE",Deník!$R197),""),"")</f>
        <v/>
      </c>
      <c r="BV197" s="233" t="str">
        <f>IF(Deník!$R197&lt;&gt;"",IF(Deník!$Y197=Statistika!$F$87,IF(AND(Deník!$R197&gt;=0,Deník!$R197&lt;=1),"BE",Deník!$R197),""),"")</f>
        <v/>
      </c>
      <c r="BW197" s="233" t="str">
        <f>IF(Deník!$R197&lt;&gt;"",IF(Deník!$Y197=Statistika!$F$88,IF(AND(Deník!$R197&gt;=0,Deník!$R197&lt;=1),"BE",Deník!$R197),""),"")</f>
        <v/>
      </c>
      <c r="BX197" s="233" t="str">
        <f>IF(Deník!$R197&lt;&gt;"",IF(Deník!$Y197=Statistika!$F$89,IF(AND(Deník!$R197&gt;=0,Deník!$R197&lt;=1),"BE",Deník!$R197),""),"")</f>
        <v/>
      </c>
      <c r="BY197" s="233" t="str">
        <f>IF(Deník!$R197&lt;&gt;"",IF(Deník!$Y197=Statistika!$F$90,IF(AND(Deník!$R197&gt;=0,Deník!$R197&lt;=1),"BE",Deník!$R197),""),"")</f>
        <v/>
      </c>
      <c r="BZ197" s="233" t="str">
        <f>IF(Deník!$R197&lt;&gt;"",IF(Deník!$Y197=Statistika!$F$91,IF(AND(Deník!$R197&gt;=0,Deník!$R197&lt;=1),"BE",Deník!$R197),""),"")</f>
        <v/>
      </c>
      <c r="CA197" s="233"/>
      <c r="CB197" s="233" t="str">
        <f>IF(Deník!$R197&lt;&gt;"",IF(Deník!$AB197="SL",IF(AND(Deník!$R197&gt;=0,Deník!$R197&lt;=1),"BE",Deník!$R197),""),"")</f>
        <v/>
      </c>
      <c r="CC197" s="233" t="str">
        <f>IF(Deník!$R197&lt;&gt;"",IF(Deník!$AB197="BE10",IF(AND(Deník!$R197&gt;=0,Deník!$R197&lt;=1),"BE",Deník!$R197),""),"")</f>
        <v/>
      </c>
      <c r="CD197" s="233" t="str">
        <f>IF(Deník!$R197&lt;&gt;"",IF(Deník!$AB197="BE15",IF(AND(Deník!$R197&gt;=0,Deník!$R197&lt;=1),"BE",Deník!$R197),""),"")</f>
        <v/>
      </c>
      <c r="CE197" s="233" t="str">
        <f>IF(Deník!$R197&lt;&gt;"",IF(Deník!$AB197="BE20",IF(AND(Deník!$R197&gt;=0,Deník!$R197&lt;=1),"BE",Deník!$R197),""),"")</f>
        <v/>
      </c>
      <c r="CF197" s="233" t="str">
        <f>IF(Deník!$R197&lt;&gt;"",IF(Deník!$AB197="TP1",IF(AND(Deník!$R197&gt;=0,Deník!$R197&lt;=1),"BE",Deník!$R197),""),"")</f>
        <v/>
      </c>
      <c r="CG197" s="233" t="str">
        <f>IF(Deník!$R197&lt;&gt;"",IF(Deník!$AB197="TP2",IF(AND(Deník!$R197&gt;=0,Deník!$R197&lt;=1),"BE",Deník!$R197),""),"")</f>
        <v/>
      </c>
      <c r="CH197" s="233" t="str">
        <f>IF(Deník!$R197&lt;&gt;"",IF(Deník!$AB197="TP3",IF(AND(Deník!$R197&gt;=0,Deník!$R197&lt;=1),"BE",Deník!$R197),""),"")</f>
        <v/>
      </c>
      <c r="CI197" s="233" t="str">
        <f>IF(Deník!$R197&lt;&gt;"",IF(Deník!$AB197="Trailing SL",IF(AND(Deník!$R197&gt;=0,Deník!$R197&lt;=1),"BE",Deník!$R197),""),"")</f>
        <v/>
      </c>
      <c r="CJ197" s="233" t="str">
        <f>IF(Deník!$R197&lt;&gt;"",IF(Deník!$AB197="Manual",IF(AND(Deník!$R197&gt;=0,Deník!$R197&lt;=1),"BE",Deník!$R197),""),"")</f>
        <v/>
      </c>
      <c r="CK197" s="233"/>
      <c r="CL197" s="233" t="str">
        <f>IF(Deník!$R197&lt;0,IF(Deník!$AC197=Statistika!$F$117,Deník!$R197,""),"")</f>
        <v/>
      </c>
      <c r="CM197" s="233" t="str">
        <f>IF(Deník!$R197&lt;0,IF(Deník!$AC197=Statistika!$F$118,Deník!$R197,""),"")</f>
        <v/>
      </c>
      <c r="CN197" s="233" t="str">
        <f>IF(Deník!$R197&lt;0,IF(Deník!$AC197=Statistika!$F$119,Deník!$R197,""),"")</f>
        <v/>
      </c>
      <c r="CO197" s="233" t="str">
        <f>IF(Deník!$R197&lt;0,IF(Deník!$AC197=Statistika!$F$120,Deník!$R197,""),"")</f>
        <v/>
      </c>
      <c r="CP197" s="233" t="str">
        <f>IF(Deník!$R197&lt;0,IF(Deník!$AC197=Statistika!$F$121,Deník!$R197,""),"")</f>
        <v/>
      </c>
      <c r="CQ197" s="233" t="str">
        <f>IF(Deník!$R197&lt;0,IF(Deník!$AC197=Statistika!$F$122,Deník!$R197,""),"")</f>
        <v/>
      </c>
      <c r="CR197" s="233" t="str">
        <f>IF(Deník!$R197&lt;0,IF(Deník!$AC197=Statistika!$F$123,Deník!$R197,""),"")</f>
        <v/>
      </c>
      <c r="CS197" s="233" t="str">
        <f>IF(Deník!$R197&lt;0,IF(Deník!$AC197=Statistika!$F$124,Deník!$R197,""),"")</f>
        <v/>
      </c>
      <c r="CT197" s="233" t="str">
        <f>IF(Deník!$R197&lt;0,IF(Deník!$AC197=Statistika!$F$125,Deník!$R197,""),"")</f>
        <v/>
      </c>
      <c r="CU197" s="233"/>
      <c r="CV197" s="233" t="str">
        <f>IF(Deník!$R197&lt;0,IF(Deník!$AD197=$CV$2,Deník!$R197,""),"")</f>
        <v/>
      </c>
      <c r="CW197" s="233" t="str">
        <f>IF(Deník!$R197&lt;0,IF(Deník!$AD197=$CW$2,Deník!$R197,""),"")</f>
        <v/>
      </c>
      <c r="CX197" s="233" t="str">
        <f>IF(Deník!$R197&lt;0,IF(Deník!$AD197=$CX$2,Deník!$R197,""),"")</f>
        <v/>
      </c>
      <c r="CY197" s="233" t="str">
        <f>IF(Deník!$R197&lt;0,IF(Deník!$AD197=$CY$2,Deník!$R197,""),"")</f>
        <v/>
      </c>
      <c r="CZ197" s="233" t="str">
        <f>IF(Deník!$R197&lt;0,IF(Deník!$AD197=$CZ$2,Deník!$R197,""),"")</f>
        <v/>
      </c>
      <c r="DL197" s="221">
        <f t="shared" si="10"/>
        <v>93847.029999999984</v>
      </c>
      <c r="DM197" s="220">
        <f t="shared" ref="DM197:DM260" si="11">DL197/MAX($DL$3,DL196)-1</f>
        <v>-6.1529700000000132E-2</v>
      </c>
      <c r="DO197" s="50">
        <f>Deník!W198</f>
        <v>0</v>
      </c>
      <c r="DP197" s="102" t="str">
        <f>IF(AND(Deník!W198&gt;0),1,"")</f>
        <v/>
      </c>
      <c r="DQ197" s="102">
        <f>IF(AND(Deník!W198&lt;=0),1,"")</f>
        <v>1</v>
      </c>
      <c r="DR197" s="227"/>
      <c r="DS197" s="228"/>
      <c r="DT197" s="85"/>
      <c r="DU197" s="54">
        <f>IF(MONTH(Deník!$C197)=DU$2,Deník!$W197,"")</f>
        <v>0</v>
      </c>
      <c r="DV197" s="222" t="str">
        <f>IF(MONTH(Deník!$C197)=DV$2,Deník!$W197,"")</f>
        <v/>
      </c>
      <c r="DW197" s="222" t="str">
        <f>IF(MONTH(Deník!$C197)=DW$2,Deník!$W197,"")</f>
        <v/>
      </c>
      <c r="DX197" s="222" t="str">
        <f>IF(MONTH(Deník!$C197)=DX$2,Deník!$W197,"")</f>
        <v/>
      </c>
      <c r="DY197" s="222" t="str">
        <f>IF(MONTH(Deník!$C197)=DY$2,Deník!$W197,"")</f>
        <v/>
      </c>
      <c r="DZ197" s="222" t="str">
        <f>IF(MONTH(Deník!$C197)=DZ$2,Deník!$W197,"")</f>
        <v/>
      </c>
      <c r="EA197" s="222" t="str">
        <f>IF(MONTH(Deník!$C197)=EA$2,Deník!$W197,"")</f>
        <v/>
      </c>
      <c r="EB197" s="222" t="str">
        <f>IF(MONTH(Deník!$C197)=EB$2,Deník!$W197,"")</f>
        <v/>
      </c>
      <c r="EC197" s="222" t="str">
        <f>IF(MONTH(Deník!$C197)=EC$2,Deník!$W197,"")</f>
        <v/>
      </c>
      <c r="ED197" s="222" t="str">
        <f>IF(MONTH(Deník!$C197)=ED$2,Deník!$W197,"")</f>
        <v/>
      </c>
      <c r="EE197" s="222" t="str">
        <f>IF(MONTH(Deník!$C197)=EE$2,Deník!$W197,"")</f>
        <v/>
      </c>
      <c r="EF197" s="222" t="str">
        <f>IF(MONTH(Deník!$C197)=EF$2,Deník!$W197,"")</f>
        <v/>
      </c>
      <c r="EI197" s="600" t="str">
        <f>IF(Deník!$W197&lt;&gt;"",IF(Deník!$B197=Statistika!$F$63,Deník!$W197,""),"")</f>
        <v/>
      </c>
      <c r="EJ197" s="13" t="str">
        <f>IF(Deník!$W197&lt;&gt;"",IF(Deník!$B197=Statistika!$F$64,Deník!$W197,""),"")</f>
        <v/>
      </c>
      <c r="EK197" s="13" t="str">
        <f>IF(Deník!$W197&lt;&gt;"",IF(Deník!$B197=Statistika!$F$65,Deník!$W197,""),"")</f>
        <v/>
      </c>
      <c r="EL197" s="13" t="str">
        <f>IF(Deník!$W197&lt;&gt;"",IF(Deník!$B197=Statistika!$F$66,Deník!$W197,""),"")</f>
        <v/>
      </c>
      <c r="EM197" s="13" t="str">
        <f>IF(Deník!$W197&lt;&gt;"",IF(Deník!$B197=Statistika!$F$67,Deník!$W197,""),"")</f>
        <v/>
      </c>
      <c r="EN197" s="13" t="str">
        <f>IF(Deník!$W197&lt;&gt;"",IF(Deník!$B197=Statistika!$F$68,Deník!$W197,""),"")</f>
        <v/>
      </c>
      <c r="EO197" s="13" t="str">
        <f>IF(Deník!$W197&lt;&gt;"",IF(Deník!$B197=Statistika!$F$69,Deník!$W197,""),"")</f>
        <v/>
      </c>
      <c r="EP197" s="601" t="str">
        <f>IF(Deník!$W197&lt;&gt;"",IF(Deník!$B197=Statistika!$F$70,Deník!$W197,""),"")</f>
        <v/>
      </c>
      <c r="EQ197" s="90"/>
      <c r="ER197" s="63" t="str">
        <f>IF(Deník!$W197&lt;&gt;"",IF(Deník!$J197="L",Deník!$W197,""),"")</f>
        <v/>
      </c>
      <c r="ES197" s="13" t="str">
        <f>IF(Deník!$W197&lt;&gt;"",IF(Deník!$J197="S",Deník!$W197,""),"")</f>
        <v/>
      </c>
      <c r="ET197" s="95"/>
      <c r="EU197" s="88"/>
      <c r="EV197" s="63" t="str">
        <f>IF(WEEKDAY(Deník!$C197,2)=1,Deník!$W197,"")</f>
        <v/>
      </c>
      <c r="EW197" s="13" t="str">
        <f>IF(WEEKDAY(Deník!$C197,2)=2,Deník!$W197,"")</f>
        <v/>
      </c>
      <c r="EX197" s="13" t="str">
        <f>IF(WEEKDAY(Deník!$C197,2)=3,Deník!$W197,"")</f>
        <v/>
      </c>
      <c r="EY197" s="13" t="str">
        <f>IF(WEEKDAY(Deník!$C197,2)=4,Deník!$W197,"")</f>
        <v/>
      </c>
      <c r="EZ197" s="60" t="str">
        <f>IF(WEEKDAY(Deník!$C197,2)=5,Deník!$W197,"")</f>
        <v/>
      </c>
      <c r="FA197" s="99"/>
      <c r="FB197" s="100">
        <f>Deník!D197</f>
        <v>0</v>
      </c>
      <c r="FC197" s="63">
        <f>IF($FB197&lt;&gt;"",IF(AND($FB197&gt;=FC$2,$FB197&lt;=FC$3),Deník!$W197,""))</f>
        <v>0</v>
      </c>
      <c r="FD197" s="63" t="str">
        <f>IF($FB197&lt;&gt;"",IF(AND($FB197&gt;=FD$2,$FB197&lt;=FD$3),Deník!$W197,""))</f>
        <v/>
      </c>
      <c r="FE197" s="63" t="str">
        <f>IF($FB197&lt;&gt;"",IF(AND($FB197&gt;=FE$2,$FB197&lt;=FE$3),Deník!$W197,""))</f>
        <v/>
      </c>
      <c r="FF197" s="63" t="str">
        <f>IF($FB197&lt;&gt;"",IF(AND($FB197&gt;=FF$2,$FB197&lt;=FF$3),Deník!$W197,""))</f>
        <v/>
      </c>
      <c r="FG197" s="63" t="str">
        <f>IF($FB197&lt;&gt;"",IF(AND($FB197&gt;=FG$2,$FB197&lt;=FG$3),Deník!$W197,""))</f>
        <v/>
      </c>
      <c r="FH197" s="63" t="str">
        <f>IF($FB197&lt;&gt;"",IF(AND($FB197&gt;=FH$2,$FB197&lt;=FH$3),Deník!$W197,""))</f>
        <v/>
      </c>
      <c r="FI197" s="63" t="str">
        <f>IF($FB197&lt;&gt;"",IF(AND($FB197&gt;=FI$2,$FB197&lt;=FI$3),Deník!$W197,""))</f>
        <v/>
      </c>
      <c r="FJ197" s="63" t="str">
        <f>IF($FB197&lt;&gt;"",IF(AND($FB197&gt;=FJ$2,$FB197&lt;=FJ$3),Deník!$W197,""))</f>
        <v/>
      </c>
      <c r="FK197" s="63" t="str">
        <f>IF($FB197&lt;&gt;"",IF(AND($FB197&gt;=FK$2,$FB197&lt;=FK$3),Deník!$W197,""))</f>
        <v/>
      </c>
      <c r="FL197" s="63" t="str">
        <f>IF($FB197&lt;&gt;"",IF(AND($FB197&gt;=FL$2,$FB197&lt;=FL$3),Deník!$W197,""))</f>
        <v/>
      </c>
      <c r="FM197" s="63" t="str">
        <f>IF($FB197&lt;&gt;"",IF(AND($FB197&gt;=FM$2,$FB197&lt;=FM$3),Deník!$W197,""))</f>
        <v/>
      </c>
      <c r="FN197" s="13"/>
      <c r="FO197" s="20" t="str">
        <f>IF(Deník!$W197&gt;1,Deník!$W197,"")</f>
        <v/>
      </c>
      <c r="FP197" s="20" t="str">
        <f>IF(Deník!$W197&lt;0,Deník!$W197,"")</f>
        <v/>
      </c>
      <c r="FQ197" s="17"/>
      <c r="FS197" s="233"/>
      <c r="FT197" s="233" t="str">
        <f>IF(Deník!$W197&lt;&gt;"",IF(Deník!$Y197=Statistika!$F$78,Deník!$W197,""),"")</f>
        <v/>
      </c>
      <c r="FU197" s="233" t="str">
        <f>IF(Deník!$W197&lt;&gt;"",IF(Deník!$Y197=Statistika!$F$79,Deník!$W197,""),"")</f>
        <v/>
      </c>
      <c r="FV197" s="233" t="str">
        <f>IF(Deník!$W197&lt;&gt;"",IF(Deník!$Y197=Statistika!$F$80,Deník!$W197,""),"")</f>
        <v/>
      </c>
      <c r="FW197" s="233" t="str">
        <f>IF(Deník!$W197&lt;&gt;"",IF(Deník!$Y197=Statistika!$F$81,Deník!$W197,""),"")</f>
        <v/>
      </c>
      <c r="FX197" s="233" t="str">
        <f>IF(Deník!$W197&lt;&gt;"",IF(Deník!$Y197=Statistika!$F$82,Deník!$W197,""),"")</f>
        <v/>
      </c>
      <c r="FY197" s="233" t="str">
        <f>IF(Deník!$W197&lt;&gt;"",IF(Deník!$Y197=Statistika!$F$83,Deník!$W197,""),"")</f>
        <v/>
      </c>
      <c r="FZ197" s="233" t="str">
        <f>IF(Deník!$W197&lt;&gt;"",IF(Deník!$Y197=Statistika!$F$84,Deník!$W197,""),"")</f>
        <v/>
      </c>
      <c r="GA197" s="233" t="str">
        <f>IF(Deník!$W197&lt;&gt;"",IF(Deník!$Y197=Statistika!$F$85,Deník!$W197,""),"")</f>
        <v/>
      </c>
      <c r="GB197" s="233" t="str">
        <f>IF(Deník!$W197&lt;&gt;"",IF(Deník!$Y197=Statistika!$F$86,Deník!$W197,""),"")</f>
        <v/>
      </c>
      <c r="GC197" s="233" t="str">
        <f>IF(Deník!$W197&lt;&gt;"",IF(Deník!$Y197=Statistika!$F$87,Deník!$W197,""),"")</f>
        <v/>
      </c>
      <c r="GD197" s="233" t="str">
        <f>IF(Deník!$W197&lt;&gt;"",IF(Deník!$Y197=Statistika!$F$88,Deník!$W197,""),"")</f>
        <v/>
      </c>
      <c r="GE197" s="233" t="str">
        <f>IF(Deník!$W197&lt;&gt;"",IF(Deník!$Y197=Statistika!$F$89,Deník!$W197,""),"")</f>
        <v/>
      </c>
      <c r="GF197" s="233" t="str">
        <f>IF(Deník!$W197&lt;&gt;"",IF(Deník!$Y197=Statistika!$F$90,Deník!$W197,""),"")</f>
        <v/>
      </c>
      <c r="GG197" s="233" t="str">
        <f>IF(Deník!$W197&lt;&gt;"",IF(Deník!$Y197=Statistika!$F$91,Deník!$W197,""),"")</f>
        <v/>
      </c>
      <c r="GH197" s="233"/>
      <c r="GI197" s="233" t="str">
        <f>IF(Deník!$W197&lt;&gt;"",IF(Deník!$AB197=Statistika!$L$100,Deník!$W197,""),"")</f>
        <v/>
      </c>
      <c r="GJ197" s="233" t="str">
        <f>IF(Deník!$W197&lt;&gt;"",IF(Deník!$AB197=Statistika!$L$101,Deník!$W197,""),"")</f>
        <v/>
      </c>
      <c r="GK197" s="233" t="str">
        <f>IF(Deník!$W197&lt;&gt;"",IF(Deník!$AB197=Statistika!$L$102,Deník!$W197,""),"")</f>
        <v/>
      </c>
      <c r="GL197" s="233" t="str">
        <f>IF(Deník!$W197&lt;&gt;"",IF(Deník!$AB197=Statistika!$L$103,Deník!$W197,""),"")</f>
        <v/>
      </c>
      <c r="GM197" s="233" t="str">
        <f>IF(Deník!$W197&lt;&gt;"",IF(Deník!$AB197=Statistika!$L$104,Deník!$W197,""),"")</f>
        <v/>
      </c>
      <c r="GN197" s="233" t="str">
        <f>IF(Deník!$W197&lt;&gt;"",IF(Deník!$AB197=Statistika!$L$105,Deník!$W197,""),"")</f>
        <v/>
      </c>
      <c r="GO197" s="233" t="str">
        <f>IF(Deník!$W197&lt;&gt;"",IF(Deník!$AB197=Statistika!$L$106,Deník!$W197,""),"")</f>
        <v/>
      </c>
      <c r="GP197" s="233" t="str">
        <f>IF(Deník!$W197&lt;&gt;"",IF(Deník!$AB197=Statistika!$L$107,Deník!$W197,""),"")</f>
        <v/>
      </c>
      <c r="GQ197" s="233" t="str">
        <f>IF(Deník!$W197&lt;&gt;"",IF(Deník!$AB197=Statistika!$L$108,Deník!$W197,""),"")</f>
        <v/>
      </c>
      <c r="GS197" s="233" t="str">
        <f>IF(Deník!$W197&lt;0,IF(Deník!$AC197=Statistika!$F$117,Deník!$W197,""),"")</f>
        <v/>
      </c>
      <c r="GT197" s="233" t="str">
        <f>IF(Deník!$W197&lt;0,IF(Deník!$AC197=Statistika!$F$118,Deník!$W197,""),"")</f>
        <v/>
      </c>
      <c r="GU197" s="233" t="str">
        <f>IF(Deník!$W197&lt;0,IF(Deník!$AC197=Statistika!$F$119,Deník!$W197,""),"")</f>
        <v/>
      </c>
      <c r="GV197" s="233" t="str">
        <f>IF(Deník!$W197&lt;0,IF(Deník!$AC197=Statistika!$F$120,Deník!$W197,""),"")</f>
        <v/>
      </c>
      <c r="GW197" s="233" t="str">
        <f>IF(Deník!$W197&lt;0,IF(Deník!$AC197=Statistika!$F$121,Deník!$W197,""),"")</f>
        <v/>
      </c>
      <c r="GX197" s="233" t="str">
        <f>IF(Deník!$W197&lt;0,IF(Deník!$AC197=Statistika!$F$122,Deník!$W197,""),"")</f>
        <v/>
      </c>
      <c r="GY197" s="233" t="str">
        <f>IF(Deník!$W197&lt;0,IF(Deník!$AC197=Statistika!$F$123,Deník!$W197,""),"")</f>
        <v/>
      </c>
      <c r="GZ197" s="233" t="str">
        <f>IF(Deník!$W197&lt;0,IF(Deník!$AC197=Statistika!$F$124,Deník!$W197,""),"")</f>
        <v/>
      </c>
      <c r="HA197" s="233" t="str">
        <f>IF(Deník!$W197&lt;0,IF(Deník!$AC197=Statistika!$F$125,Deník!$W197,""),"")</f>
        <v/>
      </c>
      <c r="HC197" s="233" t="str">
        <f>IF(Deník!$W197&lt;0,IF(Deník!$AD197=Statistika!$F$133,Deník!$W197,""),"")</f>
        <v/>
      </c>
      <c r="HD197" s="233" t="str">
        <f>IF(Deník!$W197&lt;0,IF(Deník!$AD197=Statistika!$F$134,Deník!$W197,""),"")</f>
        <v/>
      </c>
      <c r="HE197" s="233" t="str">
        <f>IF(Deník!$W197&lt;0,IF(Deník!$AD197=Statistika!$F$135,Deník!$W197,""),"")</f>
        <v/>
      </c>
      <c r="HF197" s="233" t="str">
        <f>IF(Deník!$W197&lt;0,IF(Deník!$AD197=Statistika!$F$136,Deník!$W197,""),"")</f>
        <v/>
      </c>
      <c r="HG197" s="233" t="str">
        <f>IF(Deník!$W197&lt;0,IF(Deník!$AD197=Statistika!$F$137,Deník!$W197,""),"")</f>
        <v/>
      </c>
      <c r="ID197" s="8">
        <f>Tabulka4[[#This Row],[Sloupec3]]</f>
        <v>0</v>
      </c>
      <c r="IE197" s="17" t="str">
        <f>IF(AND([1]Deník!$C197&gt;='[1]Měsíční shrnutí'!$D$1,[1]Deník!$C197&lt;='[1]Měsíční shrnutí'!$F$1),[1]Deník!$X197,"")</f>
        <v/>
      </c>
    </row>
    <row r="198" spans="1:239">
      <c r="A198" s="8">
        <f>Deník!C199</f>
        <v>0</v>
      </c>
      <c r="B198" s="50" t="str">
        <f>Deník!R199</f>
        <v/>
      </c>
      <c r="C198" s="102" t="str">
        <f>IF(AND(Deník!R199&gt;1,Deník!R199&lt;&gt;""),1,"")</f>
        <v/>
      </c>
      <c r="D198" s="102" t="str">
        <f>IF(AND(Deník!R199&lt;=0,Deník!R199&lt;&gt;""),1,"")</f>
        <v/>
      </c>
      <c r="E198" s="103" t="str">
        <f>IF(AND(Deník!R199&gt;=0,Deník!R199&lt;=1),1,"")</f>
        <v/>
      </c>
      <c r="F198" s="79" t="str">
        <f>IF(Deník!R199&lt;&gt;"",Deník!R199+F197,"")</f>
        <v/>
      </c>
      <c r="G198" s="85"/>
      <c r="H198" s="54" t="str">
        <f>IF(MONTH(Deník!$C198)=H$2,IF(AND(Deník!$R198&gt;=0,Deník!$R198&lt;=1),"BE",Deník!$R198),"")</f>
        <v/>
      </c>
      <c r="I198" s="11" t="str">
        <f>IF(MONTH(Deník!$C198)=I$2,IF(AND(Deník!$R198&gt;=0,Deník!$R198&lt;=1),"BE",Deník!$R198),"")</f>
        <v/>
      </c>
      <c r="J198" s="11" t="str">
        <f>IF(MONTH(Deník!$C198)=J$2,IF(AND(Deník!$R198&gt;=0,Deník!$R198&lt;=1),"BE",Deník!$R198),"")</f>
        <v/>
      </c>
      <c r="K198" s="11" t="str">
        <f>IF(MONTH(Deník!$C198)=K$2,IF(AND(Deník!$R198&gt;=0,Deník!$R198&lt;=1),"BE",Deník!$R198),"")</f>
        <v/>
      </c>
      <c r="L198" s="11" t="str">
        <f>IF(MONTH(Deník!$C198)=L$2,IF(AND(Deník!$R198&gt;=0,Deník!$R198&lt;=1),"BE",Deník!$R198),"")</f>
        <v/>
      </c>
      <c r="M198" s="11" t="str">
        <f>IF(MONTH(Deník!$C198)=M$2,IF(AND(Deník!$R198&gt;=0,Deník!$R198&lt;=1),"BE",Deník!$R198),"")</f>
        <v/>
      </c>
      <c r="N198" s="11" t="str">
        <f>IF(MONTH(Deník!$C198)=N$2,IF(AND(Deník!$R198&gt;=0,Deník!$R198&lt;=1),"BE",Deník!$R198),"")</f>
        <v/>
      </c>
      <c r="O198" s="11" t="str">
        <f>IF(MONTH(Deník!$C198)=O$2,IF(AND(Deník!$R198&gt;=0,Deník!$R198&lt;=1),"BE",Deník!$R198),"")</f>
        <v/>
      </c>
      <c r="P198" s="11" t="str">
        <f>IF(MONTH(Deník!$C198)=P$2,IF(AND(Deník!$R198&gt;=0,Deník!$R198&lt;=1),"BE",Deník!$R198),"")</f>
        <v/>
      </c>
      <c r="Q198" s="11" t="str">
        <f>IF(MONTH(Deník!$C198)=Q$2,IF(AND(Deník!$R198&gt;=0,Deník!$R198&lt;=1),"BE",Deník!$R198),"")</f>
        <v/>
      </c>
      <c r="R198" s="11" t="str">
        <f>IF(MONTH(Deník!$C198)=R$2,IF(AND(Deník!$R198&gt;=0,Deník!$R198&lt;=1),"BE",Deník!$R198),"")</f>
        <v/>
      </c>
      <c r="S198" s="57" t="str">
        <f>IF(MONTH(Deník!$C198)=S$2,IF(AND(Deník!$R198&gt;=0,Deník!$R198&lt;=1),"BE",Deník!$R198),"")</f>
        <v/>
      </c>
      <c r="U198" s="12"/>
      <c r="V198" s="12"/>
      <c r="X198" s="600" t="str">
        <f>IF(Deník!$R198&lt;&gt;"",IF(Deník!$B198=Statistika!$F$63,IF(AND(Deník!$R198&gt;=0,Deník!$R198&lt;=1),"BE",Deník!$R198),""),"")</f>
        <v/>
      </c>
      <c r="Y198" s="13" t="str">
        <f>IF(Deník!$R198&lt;&gt;"",IF(Deník!$B198=Statistika!$F$64,IF(AND(Deník!$R198&gt;=0,Deník!$R198&lt;=1),"BE",Deník!$R198),""),"")</f>
        <v/>
      </c>
      <c r="Z198" s="13" t="str">
        <f>IF(Deník!$R198&lt;&gt;"",IF(Deník!$B198=Statistika!$F$65,IF(AND(Deník!$R198&gt;=0,Deník!$R198&lt;=1),"BE",Deník!$R198),""),"")</f>
        <v/>
      </c>
      <c r="AA198" s="13" t="str">
        <f>IF(Deník!$R198&lt;&gt;"",IF(Deník!$B198=Statistika!$F$66,IF(AND(Deník!$R198&gt;=0,Deník!$R198&lt;=1),"BE",Deník!$R198),""),"")</f>
        <v/>
      </c>
      <c r="AB198" s="13" t="str">
        <f>IF(Deník!$R198&lt;&gt;"",IF(Deník!$B198=Statistika!$F$67,IF(AND(Deník!$R198&gt;=0,Deník!$R198&lt;=1),"BE",Deník!$R198),""),"")</f>
        <v/>
      </c>
      <c r="AC198" s="13" t="str">
        <f>IF(Deník!$R198&lt;&gt;"",IF(Deník!$B198=Statistika!$F$68,IF(AND(Deník!$R198&gt;=0,Deník!$R198&lt;=1),"BE",Deník!$R198),""),"")</f>
        <v/>
      </c>
      <c r="AD198" s="13" t="str">
        <f>IF(Deník!$R198&lt;&gt;"",IF(Deník!$B198=Statistika!$F$69,IF(AND(Deník!$R198&gt;=0,Deník!$R198&lt;=1),"BE",Deník!$R198),""),"")</f>
        <v/>
      </c>
      <c r="AE198" s="601" t="str">
        <f>IF(Deník!$R198&lt;&gt;"",IF(Deník!$B198=Statistika!$F$70,IF(AND(Deník!$R198&gt;=0,Deník!$R198&lt;=1),"BE",Deník!$R198),""),"")</f>
        <v/>
      </c>
      <c r="AF198" s="90"/>
      <c r="AG198" s="63" t="str">
        <f>IF(Deník!$R198&lt;&gt;"",IF(Deník!$J198="L",IF(AND(Deník!$R198&gt;=0,Deník!$R198&lt;=1),"BE",Deník!$R198),""),"")</f>
        <v/>
      </c>
      <c r="AH198" s="13" t="str">
        <f>IF(Deník!$R198&lt;&gt;"",IF(Deník!$J198="S",IF(AND(Deník!$R198&gt;=0,Deník!$R198&lt;=1),"BE",Deník!$R198),""),"")</f>
        <v/>
      </c>
      <c r="AI198" s="95"/>
      <c r="AJ198" s="71" t="str">
        <f>IF(Deník!N199&lt;&gt;"",Deník!N199*-1,"")</f>
        <v/>
      </c>
      <c r="AK198" s="88"/>
      <c r="AL198" s="63" t="str">
        <f>IF(WEEKDAY(Deník!$C198,2)=1,IF(AND(Deník!$R198&gt;=0,Deník!$R198&lt;=1),"BE",Deník!$R198),"")</f>
        <v/>
      </c>
      <c r="AM198" s="13" t="str">
        <f>IF(WEEKDAY(Deník!$C198,2)=2,IF(AND(Deník!$R198&gt;=0,Deník!$R198&lt;=1),"BE",Deník!$R198),"")</f>
        <v/>
      </c>
      <c r="AN198" s="13" t="str">
        <f>IF(WEEKDAY(Deník!$C198,2)=3,IF(AND(Deník!$R198&gt;=0,Deník!$R198&lt;=1),"BE",Deník!$R198),"")</f>
        <v/>
      </c>
      <c r="AO198" s="13" t="str">
        <f>IF(WEEKDAY(Deník!$C198,2)=4,IF(AND(Deník!$R198&gt;=0,Deník!$R198&lt;=1),"BE",Deník!$R198),"")</f>
        <v/>
      </c>
      <c r="AP198" s="60" t="str">
        <f>IF(WEEKDAY(Deník!$C198,2)=5,IF(AND(Deník!$R198&gt;=0,Deník!$R198&lt;=1),"BE",Deník!$R198),"")</f>
        <v/>
      </c>
      <c r="AQ198" s="99"/>
      <c r="AR198" s="100">
        <f>Deník!D198</f>
        <v>0</v>
      </c>
      <c r="AS198" s="63" t="str">
        <f>IF(Deník!$D198&lt;&gt;"",IF(AND(Deník!$D198&gt;=AS$2,Deník!$D198&lt;=AS$3),IF(AND(Deník!$R198&gt;=0,Deník!$R198&lt;=1),"BE",Deník!$R198),""),"")</f>
        <v/>
      </c>
      <c r="AT198" s="63" t="str">
        <f>IF(Deník!$D198&lt;&gt;"",IF(AND(Deník!$D198&gt;=AT$2,Deník!$D198&lt;=AT$3),IF(AND(Deník!$R198&gt;=0,Deník!$R198&lt;=1),"BE",Deník!$R198),""),"")</f>
        <v/>
      </c>
      <c r="AU198" s="63" t="str">
        <f>IF(Deník!$D198&lt;&gt;"",IF(AND(Deník!$D198&gt;=AU$2,Deník!$D198&lt;=AU$3),IF(AND(Deník!$R198&gt;=0,Deník!$R198&lt;=1),"BE",Deník!$R198),""),"")</f>
        <v/>
      </c>
      <c r="AV198" s="63" t="str">
        <f>IF(Deník!$D198&lt;&gt;"",IF(AND(Deník!$D198&gt;=AV$2,Deník!$D198&lt;=AV$3),IF(AND(Deník!$R198&gt;=0,Deník!$R198&lt;=1),"BE",Deník!$R198),""),"")</f>
        <v/>
      </c>
      <c r="AW198" s="63" t="str">
        <f>IF(Deník!$D198&lt;&gt;"",IF(AND(Deník!$D198&gt;=AW$2,Deník!$D198&lt;=AW$3),IF(AND(Deník!$R198&gt;=0,Deník!$R198&lt;=1),"BE",Deník!$R198),""),"")</f>
        <v/>
      </c>
      <c r="AX198" s="63" t="str">
        <f>IF(Deník!$D198&lt;&gt;"",IF(AND(Deník!$D198&gt;=AX$2,Deník!$D198&lt;=AX$3),IF(AND(Deník!$R198&gt;=0,Deník!$R198&lt;=1),"BE",Deník!$R198),""),"")</f>
        <v/>
      </c>
      <c r="AY198" s="63" t="str">
        <f>IF(Deník!$D198&lt;&gt;"",IF(AND(Deník!$D198&gt;=AY$2,Deník!$D198&lt;=AY$3),IF(AND(Deník!$R198&gt;=0,Deník!$R198&lt;=1),"BE",Deník!$R198),""),"")</f>
        <v/>
      </c>
      <c r="AZ198" s="63" t="str">
        <f>IF(Deník!$D198&lt;&gt;"",IF(AND(Deník!$D198&gt;=AZ$2,Deník!$D198&lt;=AZ$3),IF(AND(Deník!$R198&gt;=0,Deník!$R198&lt;=1),"BE",Deník!$R198),""),"")</f>
        <v/>
      </c>
      <c r="BA198" s="63" t="str">
        <f>IF(Deník!$D198&lt;&gt;"",IF(AND(Deník!$D198&gt;=BA$2,Deník!$D198&lt;=BA$3),IF(AND(Deník!$R198&gt;=0,Deník!$R198&lt;=1),"BE",Deník!$R198),""),"")</f>
        <v/>
      </c>
      <c r="BB198" s="63" t="str">
        <f>IF(Deník!$D198&lt;&gt;"",IF(AND(Deník!$D198&gt;=BB$2,Deník!$D198&lt;=BB$3),IF(AND(Deník!$R198&gt;=0,Deník!$R198&lt;=1),"BE",Deník!$R198),""),"")</f>
        <v/>
      </c>
      <c r="BC198" s="71" t="str">
        <f>IF(Deník!$D198&lt;&gt;"",IF(AND(Deník!$D198&gt;=BC$2,Deník!$D198&lt;=BC$3),IF(AND(Deník!$R198&gt;=0,Deník!$R198&lt;=1),"BE",Deník!$R198),""),"")</f>
        <v/>
      </c>
      <c r="BD198" s="20" t="str">
        <f>IF(Deník!$J199="S",(Deník!$M199-Deník!$K199),IF(Deník!$J199="L",(Deník!$K199-Deník!$M199),""))</f>
        <v/>
      </c>
      <c r="BE198" s="20" t="str">
        <f>IF(Deník!$J199="S",(Deník!$K199-Deník!$O199),IF(Deník!$J199="L",(Deník!$O199-Deník!$K199),""))</f>
        <v/>
      </c>
      <c r="BF198" s="20" t="str">
        <f>IF(Deník!$J199="S",(Deník!$K199-Deník!$L199),IF(Deník!$J199="L",(Deník!$L199-Deník!$K199),""))</f>
        <v/>
      </c>
      <c r="BG198" s="20" t="str">
        <f>IF(Deník!$J199="S",(Deník!$K199-Deník!$S199),IF(Deník!$J199="L",(Deník!$S199-Deník!$K199),""))</f>
        <v/>
      </c>
      <c r="BH198" s="20" t="str">
        <f>IF(Deník!$J199="S",(Deník!$K199-Deník!$U199),IF(Deník!$J199="L",(Deník!$U199-Deník!$K199),""))</f>
        <v/>
      </c>
      <c r="BI198" s="20" t="str">
        <f>IF(Deník!$R198&gt;1,Deník!$R198,"")</f>
        <v/>
      </c>
      <c r="BJ198" s="20" t="str">
        <f>IF(Deník!$R198&lt;0,Deník!$R198,"")</f>
        <v/>
      </c>
      <c r="BK198" s="17"/>
      <c r="BM198" s="233" t="str">
        <f>IF(Deník!$R198&lt;&gt;"",IF(Deník!$Y198=Statistika!$F$78,IF(AND(Deník!$R198&gt;=0,Deník!$R198&lt;=1),"BE",Deník!$R198),""),"")</f>
        <v/>
      </c>
      <c r="BN198" s="233" t="str">
        <f>IF(Deník!$R198&lt;&gt;"",IF(Deník!$Y198=Statistika!$F$79,IF(AND(Deník!$R198&gt;=0,Deník!$R198&lt;=1),"BE",Deník!$R198),""),"")</f>
        <v/>
      </c>
      <c r="BO198" s="233" t="str">
        <f>IF(Deník!$R198&lt;&gt;"",IF(Deník!$Y198=Statistika!$F$80,IF(AND(Deník!$R198&gt;=0,Deník!$R198&lt;=1),"BE",Deník!$R198),""),"")</f>
        <v/>
      </c>
      <c r="BP198" s="233" t="str">
        <f>IF(Deník!$R198&lt;&gt;"",IF(Deník!$Y198=Statistika!$F$81,IF(AND(Deník!$R198&gt;=0,Deník!$R198&lt;=1),"BE",Deník!$R198),""),"")</f>
        <v/>
      </c>
      <c r="BQ198" s="233" t="str">
        <f>IF(Deník!$R198&lt;&gt;"",IF(Deník!$Y198=Statistika!$F$82,IF(AND(Deník!$R198&gt;=0,Deník!$R198&lt;=1),"BE",Deník!$R198),""),"")</f>
        <v/>
      </c>
      <c r="BR198" s="233" t="str">
        <f>IF(Deník!$R198&lt;&gt;"",IF(Deník!$Y198=Statistika!$F$83,IF(AND(Deník!$R198&gt;=0,Deník!$R198&lt;=1),"BE",Deník!$R198),""),"")</f>
        <v/>
      </c>
      <c r="BS198" s="233" t="str">
        <f>IF(Deník!$R198&lt;&gt;"",IF(Deník!$Y198=Statistika!$F$84,IF(AND(Deník!$R198&gt;=0,Deník!$R198&lt;=1),"BE",Deník!$R198),""),"")</f>
        <v/>
      </c>
      <c r="BT198" s="233" t="str">
        <f>IF(Deník!$R198&lt;&gt;"",IF(Deník!$Y198=Statistika!$F$85,IF(AND(Deník!$R198&gt;=0,Deník!$R198&lt;=1),"BE",Deník!$R198),""),"")</f>
        <v/>
      </c>
      <c r="BU198" s="233" t="str">
        <f>IF(Deník!$R198&lt;&gt;"",IF(Deník!$Y198=Statistika!$F$86,IF(AND(Deník!$R198&gt;=0,Deník!$R198&lt;=1),"BE",Deník!$R198),""),"")</f>
        <v/>
      </c>
      <c r="BV198" s="233" t="str">
        <f>IF(Deník!$R198&lt;&gt;"",IF(Deník!$Y198=Statistika!$F$87,IF(AND(Deník!$R198&gt;=0,Deník!$R198&lt;=1),"BE",Deník!$R198),""),"")</f>
        <v/>
      </c>
      <c r="BW198" s="233" t="str">
        <f>IF(Deník!$R198&lt;&gt;"",IF(Deník!$Y198=Statistika!$F$88,IF(AND(Deník!$R198&gt;=0,Deník!$R198&lt;=1),"BE",Deník!$R198),""),"")</f>
        <v/>
      </c>
      <c r="BX198" s="233" t="str">
        <f>IF(Deník!$R198&lt;&gt;"",IF(Deník!$Y198=Statistika!$F$89,IF(AND(Deník!$R198&gt;=0,Deník!$R198&lt;=1),"BE",Deník!$R198),""),"")</f>
        <v/>
      </c>
      <c r="BY198" s="233" t="str">
        <f>IF(Deník!$R198&lt;&gt;"",IF(Deník!$Y198=Statistika!$F$90,IF(AND(Deník!$R198&gt;=0,Deník!$R198&lt;=1),"BE",Deník!$R198),""),"")</f>
        <v/>
      </c>
      <c r="BZ198" s="233" t="str">
        <f>IF(Deník!$R198&lt;&gt;"",IF(Deník!$Y198=Statistika!$F$91,IF(AND(Deník!$R198&gt;=0,Deník!$R198&lt;=1),"BE",Deník!$R198),""),"")</f>
        <v/>
      </c>
      <c r="CA198" s="233"/>
      <c r="CB198" s="233" t="str">
        <f>IF(Deník!$R198&lt;&gt;"",IF(Deník!$AB198="SL",IF(AND(Deník!$R198&gt;=0,Deník!$R198&lt;=1),"BE",Deník!$R198),""),"")</f>
        <v/>
      </c>
      <c r="CC198" s="233" t="str">
        <f>IF(Deník!$R198&lt;&gt;"",IF(Deník!$AB198="BE10",IF(AND(Deník!$R198&gt;=0,Deník!$R198&lt;=1),"BE",Deník!$R198),""),"")</f>
        <v/>
      </c>
      <c r="CD198" s="233" t="str">
        <f>IF(Deník!$R198&lt;&gt;"",IF(Deník!$AB198="BE15",IF(AND(Deník!$R198&gt;=0,Deník!$R198&lt;=1),"BE",Deník!$R198),""),"")</f>
        <v/>
      </c>
      <c r="CE198" s="233" t="str">
        <f>IF(Deník!$R198&lt;&gt;"",IF(Deník!$AB198="BE20",IF(AND(Deník!$R198&gt;=0,Deník!$R198&lt;=1),"BE",Deník!$R198),""),"")</f>
        <v/>
      </c>
      <c r="CF198" s="233" t="str">
        <f>IF(Deník!$R198&lt;&gt;"",IF(Deník!$AB198="TP1",IF(AND(Deník!$R198&gt;=0,Deník!$R198&lt;=1),"BE",Deník!$R198),""),"")</f>
        <v/>
      </c>
      <c r="CG198" s="233" t="str">
        <f>IF(Deník!$R198&lt;&gt;"",IF(Deník!$AB198="TP2",IF(AND(Deník!$R198&gt;=0,Deník!$R198&lt;=1),"BE",Deník!$R198),""),"")</f>
        <v/>
      </c>
      <c r="CH198" s="233" t="str">
        <f>IF(Deník!$R198&lt;&gt;"",IF(Deník!$AB198="TP3",IF(AND(Deník!$R198&gt;=0,Deník!$R198&lt;=1),"BE",Deník!$R198),""),"")</f>
        <v/>
      </c>
      <c r="CI198" s="233" t="str">
        <f>IF(Deník!$R198&lt;&gt;"",IF(Deník!$AB198="Trailing SL",IF(AND(Deník!$R198&gt;=0,Deník!$R198&lt;=1),"BE",Deník!$R198),""),"")</f>
        <v/>
      </c>
      <c r="CJ198" s="233" t="str">
        <f>IF(Deník!$R198&lt;&gt;"",IF(Deník!$AB198="Manual",IF(AND(Deník!$R198&gt;=0,Deník!$R198&lt;=1),"BE",Deník!$R198),""),"")</f>
        <v/>
      </c>
      <c r="CK198" s="233"/>
      <c r="CL198" s="233" t="str">
        <f>IF(Deník!$R198&lt;0,IF(Deník!$AC198=Statistika!$F$117,Deník!$R198,""),"")</f>
        <v/>
      </c>
      <c r="CM198" s="233" t="str">
        <f>IF(Deník!$R198&lt;0,IF(Deník!$AC198=Statistika!$F$118,Deník!$R198,""),"")</f>
        <v/>
      </c>
      <c r="CN198" s="233" t="str">
        <f>IF(Deník!$R198&lt;0,IF(Deník!$AC198=Statistika!$F$119,Deník!$R198,""),"")</f>
        <v/>
      </c>
      <c r="CO198" s="233" t="str">
        <f>IF(Deník!$R198&lt;0,IF(Deník!$AC198=Statistika!$F$120,Deník!$R198,""),"")</f>
        <v/>
      </c>
      <c r="CP198" s="233" t="str">
        <f>IF(Deník!$R198&lt;0,IF(Deník!$AC198=Statistika!$F$121,Deník!$R198,""),"")</f>
        <v/>
      </c>
      <c r="CQ198" s="233" t="str">
        <f>IF(Deník!$R198&lt;0,IF(Deník!$AC198=Statistika!$F$122,Deník!$R198,""),"")</f>
        <v/>
      </c>
      <c r="CR198" s="233" t="str">
        <f>IF(Deník!$R198&lt;0,IF(Deník!$AC198=Statistika!$F$123,Deník!$R198,""),"")</f>
        <v/>
      </c>
      <c r="CS198" s="233" t="str">
        <f>IF(Deník!$R198&lt;0,IF(Deník!$AC198=Statistika!$F$124,Deník!$R198,""),"")</f>
        <v/>
      </c>
      <c r="CT198" s="233" t="str">
        <f>IF(Deník!$R198&lt;0,IF(Deník!$AC198=Statistika!$F$125,Deník!$R198,""),"")</f>
        <v/>
      </c>
      <c r="CU198" s="233"/>
      <c r="CV198" s="233" t="str">
        <f>IF(Deník!$R198&lt;0,IF(Deník!$AD198=$CV$2,Deník!$R198,""),"")</f>
        <v/>
      </c>
      <c r="CW198" s="233" t="str">
        <f>IF(Deník!$R198&lt;0,IF(Deník!$AD198=$CW$2,Deník!$R198,""),"")</f>
        <v/>
      </c>
      <c r="CX198" s="233" t="str">
        <f>IF(Deník!$R198&lt;0,IF(Deník!$AD198=$CX$2,Deník!$R198,""),"")</f>
        <v/>
      </c>
      <c r="CY198" s="233" t="str">
        <f>IF(Deník!$R198&lt;0,IF(Deník!$AD198=$CY$2,Deník!$R198,""),"")</f>
        <v/>
      </c>
      <c r="CZ198" s="233" t="str">
        <f>IF(Deník!$R198&lt;0,IF(Deník!$AD198=$CZ$2,Deník!$R198,""),"")</f>
        <v/>
      </c>
      <c r="DL198" s="221">
        <f t="shared" ref="DL198:DL261" si="12">DL197+DO198</f>
        <v>93847.029999999984</v>
      </c>
      <c r="DM198" s="220">
        <f t="shared" si="11"/>
        <v>-6.1529700000000132E-2</v>
      </c>
      <c r="DO198" s="50">
        <f>Deník!W199</f>
        <v>0</v>
      </c>
      <c r="DP198" s="102" t="str">
        <f>IF(AND(Deník!W199&gt;0),1,"")</f>
        <v/>
      </c>
      <c r="DQ198" s="102">
        <f>IF(AND(Deník!W199&lt;=0),1,"")</f>
        <v>1</v>
      </c>
      <c r="DR198" s="227"/>
      <c r="DS198" s="228"/>
      <c r="DT198" s="85"/>
      <c r="DU198" s="54">
        <f>IF(MONTH(Deník!$C198)=DU$2,Deník!$W198,"")</f>
        <v>0</v>
      </c>
      <c r="DV198" s="222" t="str">
        <f>IF(MONTH(Deník!$C198)=DV$2,Deník!$W198,"")</f>
        <v/>
      </c>
      <c r="DW198" s="222" t="str">
        <f>IF(MONTH(Deník!$C198)=DW$2,Deník!$W198,"")</f>
        <v/>
      </c>
      <c r="DX198" s="222" t="str">
        <f>IF(MONTH(Deník!$C198)=DX$2,Deník!$W198,"")</f>
        <v/>
      </c>
      <c r="DY198" s="222" t="str">
        <f>IF(MONTH(Deník!$C198)=DY$2,Deník!$W198,"")</f>
        <v/>
      </c>
      <c r="DZ198" s="222" t="str">
        <f>IF(MONTH(Deník!$C198)=DZ$2,Deník!$W198,"")</f>
        <v/>
      </c>
      <c r="EA198" s="222" t="str">
        <f>IF(MONTH(Deník!$C198)=EA$2,Deník!$W198,"")</f>
        <v/>
      </c>
      <c r="EB198" s="222" t="str">
        <f>IF(MONTH(Deník!$C198)=EB$2,Deník!$W198,"")</f>
        <v/>
      </c>
      <c r="EC198" s="222" t="str">
        <f>IF(MONTH(Deník!$C198)=EC$2,Deník!$W198,"")</f>
        <v/>
      </c>
      <c r="ED198" s="222" t="str">
        <f>IF(MONTH(Deník!$C198)=ED$2,Deník!$W198,"")</f>
        <v/>
      </c>
      <c r="EE198" s="222" t="str">
        <f>IF(MONTH(Deník!$C198)=EE$2,Deník!$W198,"")</f>
        <v/>
      </c>
      <c r="EF198" s="222" t="str">
        <f>IF(MONTH(Deník!$C198)=EF$2,Deník!$W198,"")</f>
        <v/>
      </c>
      <c r="EI198" s="600" t="str">
        <f>IF(Deník!$W198&lt;&gt;"",IF(Deník!$B198=Statistika!$F$63,Deník!$W198,""),"")</f>
        <v/>
      </c>
      <c r="EJ198" s="13" t="str">
        <f>IF(Deník!$W198&lt;&gt;"",IF(Deník!$B198=Statistika!$F$64,Deník!$W198,""),"")</f>
        <v/>
      </c>
      <c r="EK198" s="13" t="str">
        <f>IF(Deník!$W198&lt;&gt;"",IF(Deník!$B198=Statistika!$F$65,Deník!$W198,""),"")</f>
        <v/>
      </c>
      <c r="EL198" s="13" t="str">
        <f>IF(Deník!$W198&lt;&gt;"",IF(Deník!$B198=Statistika!$F$66,Deník!$W198,""),"")</f>
        <v/>
      </c>
      <c r="EM198" s="13" t="str">
        <f>IF(Deník!$W198&lt;&gt;"",IF(Deník!$B198=Statistika!$F$67,Deník!$W198,""),"")</f>
        <v/>
      </c>
      <c r="EN198" s="13" t="str">
        <f>IF(Deník!$W198&lt;&gt;"",IF(Deník!$B198=Statistika!$F$68,Deník!$W198,""),"")</f>
        <v/>
      </c>
      <c r="EO198" s="13" t="str">
        <f>IF(Deník!$W198&lt;&gt;"",IF(Deník!$B198=Statistika!$F$69,Deník!$W198,""),"")</f>
        <v/>
      </c>
      <c r="EP198" s="601" t="str">
        <f>IF(Deník!$W198&lt;&gt;"",IF(Deník!$B198=Statistika!$F$70,Deník!$W198,""),"")</f>
        <v/>
      </c>
      <c r="EQ198" s="90"/>
      <c r="ER198" s="63" t="str">
        <f>IF(Deník!$W198&lt;&gt;"",IF(Deník!$J198="L",Deník!$W198,""),"")</f>
        <v/>
      </c>
      <c r="ES198" s="13" t="str">
        <f>IF(Deník!$W198&lt;&gt;"",IF(Deník!$J198="S",Deník!$W198,""),"")</f>
        <v/>
      </c>
      <c r="ET198" s="95"/>
      <c r="EU198" s="88"/>
      <c r="EV198" s="63" t="str">
        <f>IF(WEEKDAY(Deník!$C198,2)=1,Deník!$W198,"")</f>
        <v/>
      </c>
      <c r="EW198" s="13" t="str">
        <f>IF(WEEKDAY(Deník!$C198,2)=2,Deník!$W198,"")</f>
        <v/>
      </c>
      <c r="EX198" s="13" t="str">
        <f>IF(WEEKDAY(Deník!$C198,2)=3,Deník!$W198,"")</f>
        <v/>
      </c>
      <c r="EY198" s="13" t="str">
        <f>IF(WEEKDAY(Deník!$C198,2)=4,Deník!$W198,"")</f>
        <v/>
      </c>
      <c r="EZ198" s="60" t="str">
        <f>IF(WEEKDAY(Deník!$C198,2)=5,Deník!$W198,"")</f>
        <v/>
      </c>
      <c r="FA198" s="99"/>
      <c r="FB198" s="100">
        <f>Deník!D198</f>
        <v>0</v>
      </c>
      <c r="FC198" s="63">
        <f>IF($FB198&lt;&gt;"",IF(AND($FB198&gt;=FC$2,$FB198&lt;=FC$3),Deník!$W198,""))</f>
        <v>0</v>
      </c>
      <c r="FD198" s="63" t="str">
        <f>IF($FB198&lt;&gt;"",IF(AND($FB198&gt;=FD$2,$FB198&lt;=FD$3),Deník!$W198,""))</f>
        <v/>
      </c>
      <c r="FE198" s="63" t="str">
        <f>IF($FB198&lt;&gt;"",IF(AND($FB198&gt;=FE$2,$FB198&lt;=FE$3),Deník!$W198,""))</f>
        <v/>
      </c>
      <c r="FF198" s="63" t="str">
        <f>IF($FB198&lt;&gt;"",IF(AND($FB198&gt;=FF$2,$FB198&lt;=FF$3),Deník!$W198,""))</f>
        <v/>
      </c>
      <c r="FG198" s="63" t="str">
        <f>IF($FB198&lt;&gt;"",IF(AND($FB198&gt;=FG$2,$FB198&lt;=FG$3),Deník!$W198,""))</f>
        <v/>
      </c>
      <c r="FH198" s="63" t="str">
        <f>IF($FB198&lt;&gt;"",IF(AND($FB198&gt;=FH$2,$FB198&lt;=FH$3),Deník!$W198,""))</f>
        <v/>
      </c>
      <c r="FI198" s="63" t="str">
        <f>IF($FB198&lt;&gt;"",IF(AND($FB198&gt;=FI$2,$FB198&lt;=FI$3),Deník!$W198,""))</f>
        <v/>
      </c>
      <c r="FJ198" s="63" t="str">
        <f>IF($FB198&lt;&gt;"",IF(AND($FB198&gt;=FJ$2,$FB198&lt;=FJ$3),Deník!$W198,""))</f>
        <v/>
      </c>
      <c r="FK198" s="63" t="str">
        <f>IF($FB198&lt;&gt;"",IF(AND($FB198&gt;=FK$2,$FB198&lt;=FK$3),Deník!$W198,""))</f>
        <v/>
      </c>
      <c r="FL198" s="63" t="str">
        <f>IF($FB198&lt;&gt;"",IF(AND($FB198&gt;=FL$2,$FB198&lt;=FL$3),Deník!$W198,""))</f>
        <v/>
      </c>
      <c r="FM198" s="63" t="str">
        <f>IF($FB198&lt;&gt;"",IF(AND($FB198&gt;=FM$2,$FB198&lt;=FM$3),Deník!$W198,""))</f>
        <v/>
      </c>
      <c r="FN198" s="13"/>
      <c r="FO198" s="20" t="str">
        <f>IF(Deník!$W198&gt;1,Deník!$W198,"")</f>
        <v/>
      </c>
      <c r="FP198" s="20" t="str">
        <f>IF(Deník!$W198&lt;0,Deník!$W198,"")</f>
        <v/>
      </c>
      <c r="FQ198" s="17"/>
      <c r="FS198" s="233"/>
      <c r="FT198" s="233" t="str">
        <f>IF(Deník!$W198&lt;&gt;"",IF(Deník!$Y198=Statistika!$F$78,Deník!$W198,""),"")</f>
        <v/>
      </c>
      <c r="FU198" s="233" t="str">
        <f>IF(Deník!$W198&lt;&gt;"",IF(Deník!$Y198=Statistika!$F$79,Deník!$W198,""),"")</f>
        <v/>
      </c>
      <c r="FV198" s="233" t="str">
        <f>IF(Deník!$W198&lt;&gt;"",IF(Deník!$Y198=Statistika!$F$80,Deník!$W198,""),"")</f>
        <v/>
      </c>
      <c r="FW198" s="233" t="str">
        <f>IF(Deník!$W198&lt;&gt;"",IF(Deník!$Y198=Statistika!$F$81,Deník!$W198,""),"")</f>
        <v/>
      </c>
      <c r="FX198" s="233" t="str">
        <f>IF(Deník!$W198&lt;&gt;"",IF(Deník!$Y198=Statistika!$F$82,Deník!$W198,""),"")</f>
        <v/>
      </c>
      <c r="FY198" s="233" t="str">
        <f>IF(Deník!$W198&lt;&gt;"",IF(Deník!$Y198=Statistika!$F$83,Deník!$W198,""),"")</f>
        <v/>
      </c>
      <c r="FZ198" s="233" t="str">
        <f>IF(Deník!$W198&lt;&gt;"",IF(Deník!$Y198=Statistika!$F$84,Deník!$W198,""),"")</f>
        <v/>
      </c>
      <c r="GA198" s="233" t="str">
        <f>IF(Deník!$W198&lt;&gt;"",IF(Deník!$Y198=Statistika!$F$85,Deník!$W198,""),"")</f>
        <v/>
      </c>
      <c r="GB198" s="233" t="str">
        <f>IF(Deník!$W198&lt;&gt;"",IF(Deník!$Y198=Statistika!$F$86,Deník!$W198,""),"")</f>
        <v/>
      </c>
      <c r="GC198" s="233" t="str">
        <f>IF(Deník!$W198&lt;&gt;"",IF(Deník!$Y198=Statistika!$F$87,Deník!$W198,""),"")</f>
        <v/>
      </c>
      <c r="GD198" s="233" t="str">
        <f>IF(Deník!$W198&lt;&gt;"",IF(Deník!$Y198=Statistika!$F$88,Deník!$W198,""),"")</f>
        <v/>
      </c>
      <c r="GE198" s="233" t="str">
        <f>IF(Deník!$W198&lt;&gt;"",IF(Deník!$Y198=Statistika!$F$89,Deník!$W198,""),"")</f>
        <v/>
      </c>
      <c r="GF198" s="233" t="str">
        <f>IF(Deník!$W198&lt;&gt;"",IF(Deník!$Y198=Statistika!$F$90,Deník!$W198,""),"")</f>
        <v/>
      </c>
      <c r="GG198" s="233" t="str">
        <f>IF(Deník!$W198&lt;&gt;"",IF(Deník!$Y198=Statistika!$F$91,Deník!$W198,""),"")</f>
        <v/>
      </c>
      <c r="GH198" s="233"/>
      <c r="GI198" s="233" t="str">
        <f>IF(Deník!$W198&lt;&gt;"",IF(Deník!$AB198=Statistika!$L$100,Deník!$W198,""),"")</f>
        <v/>
      </c>
      <c r="GJ198" s="233" t="str">
        <f>IF(Deník!$W198&lt;&gt;"",IF(Deník!$AB198=Statistika!$L$101,Deník!$W198,""),"")</f>
        <v/>
      </c>
      <c r="GK198" s="233" t="str">
        <f>IF(Deník!$W198&lt;&gt;"",IF(Deník!$AB198=Statistika!$L$102,Deník!$W198,""),"")</f>
        <v/>
      </c>
      <c r="GL198" s="233" t="str">
        <f>IF(Deník!$W198&lt;&gt;"",IF(Deník!$AB198=Statistika!$L$103,Deník!$W198,""),"")</f>
        <v/>
      </c>
      <c r="GM198" s="233" t="str">
        <f>IF(Deník!$W198&lt;&gt;"",IF(Deník!$AB198=Statistika!$L$104,Deník!$W198,""),"")</f>
        <v/>
      </c>
      <c r="GN198" s="233" t="str">
        <f>IF(Deník!$W198&lt;&gt;"",IF(Deník!$AB198=Statistika!$L$105,Deník!$W198,""),"")</f>
        <v/>
      </c>
      <c r="GO198" s="233" t="str">
        <f>IF(Deník!$W198&lt;&gt;"",IF(Deník!$AB198=Statistika!$L$106,Deník!$W198,""),"")</f>
        <v/>
      </c>
      <c r="GP198" s="233" t="str">
        <f>IF(Deník!$W198&lt;&gt;"",IF(Deník!$AB198=Statistika!$L$107,Deník!$W198,""),"")</f>
        <v/>
      </c>
      <c r="GQ198" s="233" t="str">
        <f>IF(Deník!$W198&lt;&gt;"",IF(Deník!$AB198=Statistika!$L$108,Deník!$W198,""),"")</f>
        <v/>
      </c>
      <c r="GS198" s="233" t="str">
        <f>IF(Deník!$W198&lt;0,IF(Deník!$AC198=Statistika!$F$117,Deník!$W198,""),"")</f>
        <v/>
      </c>
      <c r="GT198" s="233" t="str">
        <f>IF(Deník!$W198&lt;0,IF(Deník!$AC198=Statistika!$F$118,Deník!$W198,""),"")</f>
        <v/>
      </c>
      <c r="GU198" s="233" t="str">
        <f>IF(Deník!$W198&lt;0,IF(Deník!$AC198=Statistika!$F$119,Deník!$W198,""),"")</f>
        <v/>
      </c>
      <c r="GV198" s="233" t="str">
        <f>IF(Deník!$W198&lt;0,IF(Deník!$AC198=Statistika!$F$120,Deník!$W198,""),"")</f>
        <v/>
      </c>
      <c r="GW198" s="233" t="str">
        <f>IF(Deník!$W198&lt;0,IF(Deník!$AC198=Statistika!$F$121,Deník!$W198,""),"")</f>
        <v/>
      </c>
      <c r="GX198" s="233" t="str">
        <f>IF(Deník!$W198&lt;0,IF(Deník!$AC198=Statistika!$F$122,Deník!$W198,""),"")</f>
        <v/>
      </c>
      <c r="GY198" s="233" t="str">
        <f>IF(Deník!$W198&lt;0,IF(Deník!$AC198=Statistika!$F$123,Deník!$W198,""),"")</f>
        <v/>
      </c>
      <c r="GZ198" s="233" t="str">
        <f>IF(Deník!$W198&lt;0,IF(Deník!$AC198=Statistika!$F$124,Deník!$W198,""),"")</f>
        <v/>
      </c>
      <c r="HA198" s="233" t="str">
        <f>IF(Deník!$W198&lt;0,IF(Deník!$AC198=Statistika!$F$125,Deník!$W198,""),"")</f>
        <v/>
      </c>
      <c r="HC198" s="233" t="str">
        <f>IF(Deník!$W198&lt;0,IF(Deník!$AD198=Statistika!$F$133,Deník!$W198,""),"")</f>
        <v/>
      </c>
      <c r="HD198" s="233" t="str">
        <f>IF(Deník!$W198&lt;0,IF(Deník!$AD198=Statistika!$F$134,Deník!$W198,""),"")</f>
        <v/>
      </c>
      <c r="HE198" s="233" t="str">
        <f>IF(Deník!$W198&lt;0,IF(Deník!$AD198=Statistika!$F$135,Deník!$W198,""),"")</f>
        <v/>
      </c>
      <c r="HF198" s="233" t="str">
        <f>IF(Deník!$W198&lt;0,IF(Deník!$AD198=Statistika!$F$136,Deník!$W198,""),"")</f>
        <v/>
      </c>
      <c r="HG198" s="233" t="str">
        <f>IF(Deník!$W198&lt;0,IF(Deník!$AD198=Statistika!$F$137,Deník!$W198,""),"")</f>
        <v/>
      </c>
      <c r="ID198" s="8">
        <f>Tabulka4[[#This Row],[Sloupec3]]</f>
        <v>0</v>
      </c>
      <c r="IE198" s="17" t="str">
        <f>IF(AND([1]Deník!$C198&gt;='[1]Měsíční shrnutí'!$D$1,[1]Deník!$C198&lt;='[1]Měsíční shrnutí'!$F$1),[1]Deník!$X198,"")</f>
        <v/>
      </c>
    </row>
    <row r="199" spans="1:239">
      <c r="A199" s="8">
        <f>Deník!C200</f>
        <v>0</v>
      </c>
      <c r="B199" s="50" t="str">
        <f>Deník!R200</f>
        <v/>
      </c>
      <c r="C199" s="102" t="str">
        <f>IF(AND(Deník!R200&gt;1,Deník!R200&lt;&gt;""),1,"")</f>
        <v/>
      </c>
      <c r="D199" s="102" t="str">
        <f>IF(AND(Deník!R200&lt;=0,Deník!R200&lt;&gt;""),1,"")</f>
        <v/>
      </c>
      <c r="E199" s="103" t="str">
        <f>IF(AND(Deník!R200&gt;=0,Deník!R200&lt;=1),1,"")</f>
        <v/>
      </c>
      <c r="F199" s="79" t="str">
        <f>IF(Deník!R200&lt;&gt;"",Deník!R200+F198,"")</f>
        <v/>
      </c>
      <c r="G199" s="85"/>
      <c r="H199" s="54" t="str">
        <f>IF(MONTH(Deník!$C199)=H$2,IF(AND(Deník!$R199&gt;=0,Deník!$R199&lt;=1),"BE",Deník!$R199),"")</f>
        <v/>
      </c>
      <c r="I199" s="11" t="str">
        <f>IF(MONTH(Deník!$C199)=I$2,IF(AND(Deník!$R199&gt;=0,Deník!$R199&lt;=1),"BE",Deník!$R199),"")</f>
        <v/>
      </c>
      <c r="J199" s="11" t="str">
        <f>IF(MONTH(Deník!$C199)=J$2,IF(AND(Deník!$R199&gt;=0,Deník!$R199&lt;=1),"BE",Deník!$R199),"")</f>
        <v/>
      </c>
      <c r="K199" s="11" t="str">
        <f>IF(MONTH(Deník!$C199)=K$2,IF(AND(Deník!$R199&gt;=0,Deník!$R199&lt;=1),"BE",Deník!$R199),"")</f>
        <v/>
      </c>
      <c r="L199" s="11" t="str">
        <f>IF(MONTH(Deník!$C199)=L$2,IF(AND(Deník!$R199&gt;=0,Deník!$R199&lt;=1),"BE",Deník!$R199),"")</f>
        <v/>
      </c>
      <c r="M199" s="11" t="str">
        <f>IF(MONTH(Deník!$C199)=M$2,IF(AND(Deník!$R199&gt;=0,Deník!$R199&lt;=1),"BE",Deník!$R199),"")</f>
        <v/>
      </c>
      <c r="N199" s="11" t="str">
        <f>IF(MONTH(Deník!$C199)=N$2,IF(AND(Deník!$R199&gt;=0,Deník!$R199&lt;=1),"BE",Deník!$R199),"")</f>
        <v/>
      </c>
      <c r="O199" s="11" t="str">
        <f>IF(MONTH(Deník!$C199)=O$2,IF(AND(Deník!$R199&gt;=0,Deník!$R199&lt;=1),"BE",Deník!$R199),"")</f>
        <v/>
      </c>
      <c r="P199" s="11" t="str">
        <f>IF(MONTH(Deník!$C199)=P$2,IF(AND(Deník!$R199&gt;=0,Deník!$R199&lt;=1),"BE",Deník!$R199),"")</f>
        <v/>
      </c>
      <c r="Q199" s="11" t="str">
        <f>IF(MONTH(Deník!$C199)=Q$2,IF(AND(Deník!$R199&gt;=0,Deník!$R199&lt;=1),"BE",Deník!$R199),"")</f>
        <v/>
      </c>
      <c r="R199" s="11" t="str">
        <f>IF(MONTH(Deník!$C199)=R$2,IF(AND(Deník!$R199&gt;=0,Deník!$R199&lt;=1),"BE",Deník!$R199),"")</f>
        <v/>
      </c>
      <c r="S199" s="57" t="str">
        <f>IF(MONTH(Deník!$C199)=S$2,IF(AND(Deník!$R199&gt;=0,Deník!$R199&lt;=1),"BE",Deník!$R199),"")</f>
        <v/>
      </c>
      <c r="U199" s="12"/>
      <c r="V199" s="12"/>
      <c r="X199" s="600" t="str">
        <f>IF(Deník!$R199&lt;&gt;"",IF(Deník!$B199=Statistika!$F$63,IF(AND(Deník!$R199&gt;=0,Deník!$R199&lt;=1),"BE",Deník!$R199),""),"")</f>
        <v/>
      </c>
      <c r="Y199" s="13" t="str">
        <f>IF(Deník!$R199&lt;&gt;"",IF(Deník!$B199=Statistika!$F$64,IF(AND(Deník!$R199&gt;=0,Deník!$R199&lt;=1),"BE",Deník!$R199),""),"")</f>
        <v/>
      </c>
      <c r="Z199" s="13" t="str">
        <f>IF(Deník!$R199&lt;&gt;"",IF(Deník!$B199=Statistika!$F$65,IF(AND(Deník!$R199&gt;=0,Deník!$R199&lt;=1),"BE",Deník!$R199),""),"")</f>
        <v/>
      </c>
      <c r="AA199" s="13" t="str">
        <f>IF(Deník!$R199&lt;&gt;"",IF(Deník!$B199=Statistika!$F$66,IF(AND(Deník!$R199&gt;=0,Deník!$R199&lt;=1),"BE",Deník!$R199),""),"")</f>
        <v/>
      </c>
      <c r="AB199" s="13" t="str">
        <f>IF(Deník!$R199&lt;&gt;"",IF(Deník!$B199=Statistika!$F$67,IF(AND(Deník!$R199&gt;=0,Deník!$R199&lt;=1),"BE",Deník!$R199),""),"")</f>
        <v/>
      </c>
      <c r="AC199" s="13" t="str">
        <f>IF(Deník!$R199&lt;&gt;"",IF(Deník!$B199=Statistika!$F$68,IF(AND(Deník!$R199&gt;=0,Deník!$R199&lt;=1),"BE",Deník!$R199),""),"")</f>
        <v/>
      </c>
      <c r="AD199" s="13" t="str">
        <f>IF(Deník!$R199&lt;&gt;"",IF(Deník!$B199=Statistika!$F$69,IF(AND(Deník!$R199&gt;=0,Deník!$R199&lt;=1),"BE",Deník!$R199),""),"")</f>
        <v/>
      </c>
      <c r="AE199" s="601" t="str">
        <f>IF(Deník!$R199&lt;&gt;"",IF(Deník!$B199=Statistika!$F$70,IF(AND(Deník!$R199&gt;=0,Deník!$R199&lt;=1),"BE",Deník!$R199),""),"")</f>
        <v/>
      </c>
      <c r="AF199" s="90"/>
      <c r="AG199" s="63" t="str">
        <f>IF(Deník!$R199&lt;&gt;"",IF(Deník!$J199="L",IF(AND(Deník!$R199&gt;=0,Deník!$R199&lt;=1),"BE",Deník!$R199),""),"")</f>
        <v/>
      </c>
      <c r="AH199" s="13" t="str">
        <f>IF(Deník!$R199&lt;&gt;"",IF(Deník!$J199="S",IF(AND(Deník!$R199&gt;=0,Deník!$R199&lt;=1),"BE",Deník!$R199),""),"")</f>
        <v/>
      </c>
      <c r="AI199" s="95"/>
      <c r="AJ199" s="71" t="str">
        <f>IF(Deník!N200&lt;&gt;"",Deník!N200*-1,"")</f>
        <v/>
      </c>
      <c r="AK199" s="88"/>
      <c r="AL199" s="63" t="str">
        <f>IF(WEEKDAY(Deník!$C199,2)=1,IF(AND(Deník!$R199&gt;=0,Deník!$R199&lt;=1),"BE",Deník!$R199),"")</f>
        <v/>
      </c>
      <c r="AM199" s="13" t="str">
        <f>IF(WEEKDAY(Deník!$C199,2)=2,IF(AND(Deník!$R199&gt;=0,Deník!$R199&lt;=1),"BE",Deník!$R199),"")</f>
        <v/>
      </c>
      <c r="AN199" s="13" t="str">
        <f>IF(WEEKDAY(Deník!$C199,2)=3,IF(AND(Deník!$R199&gt;=0,Deník!$R199&lt;=1),"BE",Deník!$R199),"")</f>
        <v/>
      </c>
      <c r="AO199" s="13" t="str">
        <f>IF(WEEKDAY(Deník!$C199,2)=4,IF(AND(Deník!$R199&gt;=0,Deník!$R199&lt;=1),"BE",Deník!$R199),"")</f>
        <v/>
      </c>
      <c r="AP199" s="60" t="str">
        <f>IF(WEEKDAY(Deník!$C199,2)=5,IF(AND(Deník!$R199&gt;=0,Deník!$R199&lt;=1),"BE",Deník!$R199),"")</f>
        <v/>
      </c>
      <c r="AQ199" s="99"/>
      <c r="AR199" s="100">
        <f>Deník!D199</f>
        <v>0</v>
      </c>
      <c r="AS199" s="63" t="str">
        <f>IF(Deník!$D199&lt;&gt;"",IF(AND(Deník!$D199&gt;=AS$2,Deník!$D199&lt;=AS$3),IF(AND(Deník!$R199&gt;=0,Deník!$R199&lt;=1),"BE",Deník!$R199),""),"")</f>
        <v/>
      </c>
      <c r="AT199" s="63" t="str">
        <f>IF(Deník!$D199&lt;&gt;"",IF(AND(Deník!$D199&gt;=AT$2,Deník!$D199&lt;=AT$3),IF(AND(Deník!$R199&gt;=0,Deník!$R199&lt;=1),"BE",Deník!$R199),""),"")</f>
        <v/>
      </c>
      <c r="AU199" s="63" t="str">
        <f>IF(Deník!$D199&lt;&gt;"",IF(AND(Deník!$D199&gt;=AU$2,Deník!$D199&lt;=AU$3),IF(AND(Deník!$R199&gt;=0,Deník!$R199&lt;=1),"BE",Deník!$R199),""),"")</f>
        <v/>
      </c>
      <c r="AV199" s="63" t="str">
        <f>IF(Deník!$D199&lt;&gt;"",IF(AND(Deník!$D199&gt;=AV$2,Deník!$D199&lt;=AV$3),IF(AND(Deník!$R199&gt;=0,Deník!$R199&lt;=1),"BE",Deník!$R199),""),"")</f>
        <v/>
      </c>
      <c r="AW199" s="63" t="str">
        <f>IF(Deník!$D199&lt;&gt;"",IF(AND(Deník!$D199&gt;=AW$2,Deník!$D199&lt;=AW$3),IF(AND(Deník!$R199&gt;=0,Deník!$R199&lt;=1),"BE",Deník!$R199),""),"")</f>
        <v/>
      </c>
      <c r="AX199" s="63" t="str">
        <f>IF(Deník!$D199&lt;&gt;"",IF(AND(Deník!$D199&gt;=AX$2,Deník!$D199&lt;=AX$3),IF(AND(Deník!$R199&gt;=0,Deník!$R199&lt;=1),"BE",Deník!$R199),""),"")</f>
        <v/>
      </c>
      <c r="AY199" s="63" t="str">
        <f>IF(Deník!$D199&lt;&gt;"",IF(AND(Deník!$D199&gt;=AY$2,Deník!$D199&lt;=AY$3),IF(AND(Deník!$R199&gt;=0,Deník!$R199&lt;=1),"BE",Deník!$R199),""),"")</f>
        <v/>
      </c>
      <c r="AZ199" s="63" t="str">
        <f>IF(Deník!$D199&lt;&gt;"",IF(AND(Deník!$D199&gt;=AZ$2,Deník!$D199&lt;=AZ$3),IF(AND(Deník!$R199&gt;=0,Deník!$R199&lt;=1),"BE",Deník!$R199),""),"")</f>
        <v/>
      </c>
      <c r="BA199" s="63" t="str">
        <f>IF(Deník!$D199&lt;&gt;"",IF(AND(Deník!$D199&gt;=BA$2,Deník!$D199&lt;=BA$3),IF(AND(Deník!$R199&gt;=0,Deník!$R199&lt;=1),"BE",Deník!$R199),""),"")</f>
        <v/>
      </c>
      <c r="BB199" s="63" t="str">
        <f>IF(Deník!$D199&lt;&gt;"",IF(AND(Deník!$D199&gt;=BB$2,Deník!$D199&lt;=BB$3),IF(AND(Deník!$R199&gt;=0,Deník!$R199&lt;=1),"BE",Deník!$R199),""),"")</f>
        <v/>
      </c>
      <c r="BC199" s="71" t="str">
        <f>IF(Deník!$D199&lt;&gt;"",IF(AND(Deník!$D199&gt;=BC$2,Deník!$D199&lt;=BC$3),IF(AND(Deník!$R199&gt;=0,Deník!$R199&lt;=1),"BE",Deník!$R199),""),"")</f>
        <v/>
      </c>
      <c r="BD199" s="20" t="str">
        <f>IF(Deník!$J200="S",(Deník!$M200-Deník!$K200),IF(Deník!$J200="L",(Deník!$K200-Deník!$M200),""))</f>
        <v/>
      </c>
      <c r="BE199" s="20" t="str">
        <f>IF(Deník!$J200="S",(Deník!$K200-Deník!$O200),IF(Deník!$J200="L",(Deník!$O200-Deník!$K200),""))</f>
        <v/>
      </c>
      <c r="BF199" s="20" t="str">
        <f>IF(Deník!$J200="S",(Deník!$K200-Deník!$L200),IF(Deník!$J200="L",(Deník!$L200-Deník!$K200),""))</f>
        <v/>
      </c>
      <c r="BG199" s="20" t="str">
        <f>IF(Deník!$J200="S",(Deník!$K200-Deník!$S200),IF(Deník!$J200="L",(Deník!$S200-Deník!$K200),""))</f>
        <v/>
      </c>
      <c r="BH199" s="20" t="str">
        <f>IF(Deník!$J200="S",(Deník!$K200-Deník!$U200),IF(Deník!$J200="L",(Deník!$U200-Deník!$K200),""))</f>
        <v/>
      </c>
      <c r="BI199" s="20" t="str">
        <f>IF(Deník!$R199&gt;1,Deník!$R199,"")</f>
        <v/>
      </c>
      <c r="BJ199" s="20" t="str">
        <f>IF(Deník!$R199&lt;0,Deník!$R199,"")</f>
        <v/>
      </c>
      <c r="BK199" s="17"/>
      <c r="BM199" s="233" t="str">
        <f>IF(Deník!$R199&lt;&gt;"",IF(Deník!$Y199=Statistika!$F$78,IF(AND(Deník!$R199&gt;=0,Deník!$R199&lt;=1),"BE",Deník!$R199),""),"")</f>
        <v/>
      </c>
      <c r="BN199" s="233" t="str">
        <f>IF(Deník!$R199&lt;&gt;"",IF(Deník!$Y199=Statistika!$F$79,IF(AND(Deník!$R199&gt;=0,Deník!$R199&lt;=1),"BE",Deník!$R199),""),"")</f>
        <v/>
      </c>
      <c r="BO199" s="233" t="str">
        <f>IF(Deník!$R199&lt;&gt;"",IF(Deník!$Y199=Statistika!$F$80,IF(AND(Deník!$R199&gt;=0,Deník!$R199&lt;=1),"BE",Deník!$R199),""),"")</f>
        <v/>
      </c>
      <c r="BP199" s="233" t="str">
        <f>IF(Deník!$R199&lt;&gt;"",IF(Deník!$Y199=Statistika!$F$81,IF(AND(Deník!$R199&gt;=0,Deník!$R199&lt;=1),"BE",Deník!$R199),""),"")</f>
        <v/>
      </c>
      <c r="BQ199" s="233" t="str">
        <f>IF(Deník!$R199&lt;&gt;"",IF(Deník!$Y199=Statistika!$F$82,IF(AND(Deník!$R199&gt;=0,Deník!$R199&lt;=1),"BE",Deník!$R199),""),"")</f>
        <v/>
      </c>
      <c r="BR199" s="233" t="str">
        <f>IF(Deník!$R199&lt;&gt;"",IF(Deník!$Y199=Statistika!$F$83,IF(AND(Deník!$R199&gt;=0,Deník!$R199&lt;=1),"BE",Deník!$R199),""),"")</f>
        <v/>
      </c>
      <c r="BS199" s="233" t="str">
        <f>IF(Deník!$R199&lt;&gt;"",IF(Deník!$Y199=Statistika!$F$84,IF(AND(Deník!$R199&gt;=0,Deník!$R199&lt;=1),"BE",Deník!$R199),""),"")</f>
        <v/>
      </c>
      <c r="BT199" s="233" t="str">
        <f>IF(Deník!$R199&lt;&gt;"",IF(Deník!$Y199=Statistika!$F$85,IF(AND(Deník!$R199&gt;=0,Deník!$R199&lt;=1),"BE",Deník!$R199),""),"")</f>
        <v/>
      </c>
      <c r="BU199" s="233" t="str">
        <f>IF(Deník!$R199&lt;&gt;"",IF(Deník!$Y199=Statistika!$F$86,IF(AND(Deník!$R199&gt;=0,Deník!$R199&lt;=1),"BE",Deník!$R199),""),"")</f>
        <v/>
      </c>
      <c r="BV199" s="233" t="str">
        <f>IF(Deník!$R199&lt;&gt;"",IF(Deník!$Y199=Statistika!$F$87,IF(AND(Deník!$R199&gt;=0,Deník!$R199&lt;=1),"BE",Deník!$R199),""),"")</f>
        <v/>
      </c>
      <c r="BW199" s="233" t="str">
        <f>IF(Deník!$R199&lt;&gt;"",IF(Deník!$Y199=Statistika!$F$88,IF(AND(Deník!$R199&gt;=0,Deník!$R199&lt;=1),"BE",Deník!$R199),""),"")</f>
        <v/>
      </c>
      <c r="BX199" s="233" t="str">
        <f>IF(Deník!$R199&lt;&gt;"",IF(Deník!$Y199=Statistika!$F$89,IF(AND(Deník!$R199&gt;=0,Deník!$R199&lt;=1),"BE",Deník!$R199),""),"")</f>
        <v/>
      </c>
      <c r="BY199" s="233" t="str">
        <f>IF(Deník!$R199&lt;&gt;"",IF(Deník!$Y199=Statistika!$F$90,IF(AND(Deník!$R199&gt;=0,Deník!$R199&lt;=1),"BE",Deník!$R199),""),"")</f>
        <v/>
      </c>
      <c r="BZ199" s="233" t="str">
        <f>IF(Deník!$R199&lt;&gt;"",IF(Deník!$Y199=Statistika!$F$91,IF(AND(Deník!$R199&gt;=0,Deník!$R199&lt;=1),"BE",Deník!$R199),""),"")</f>
        <v/>
      </c>
      <c r="CA199" s="233"/>
      <c r="CB199" s="233" t="str">
        <f>IF(Deník!$R199&lt;&gt;"",IF(Deník!$AB199="SL",IF(AND(Deník!$R199&gt;=0,Deník!$R199&lt;=1),"BE",Deník!$R199),""),"")</f>
        <v/>
      </c>
      <c r="CC199" s="233" t="str">
        <f>IF(Deník!$R199&lt;&gt;"",IF(Deník!$AB199="BE10",IF(AND(Deník!$R199&gt;=0,Deník!$R199&lt;=1),"BE",Deník!$R199),""),"")</f>
        <v/>
      </c>
      <c r="CD199" s="233" t="str">
        <f>IF(Deník!$R199&lt;&gt;"",IF(Deník!$AB199="BE15",IF(AND(Deník!$R199&gt;=0,Deník!$R199&lt;=1),"BE",Deník!$R199),""),"")</f>
        <v/>
      </c>
      <c r="CE199" s="233" t="str">
        <f>IF(Deník!$R199&lt;&gt;"",IF(Deník!$AB199="BE20",IF(AND(Deník!$R199&gt;=0,Deník!$R199&lt;=1),"BE",Deník!$R199),""),"")</f>
        <v/>
      </c>
      <c r="CF199" s="233" t="str">
        <f>IF(Deník!$R199&lt;&gt;"",IF(Deník!$AB199="TP1",IF(AND(Deník!$R199&gt;=0,Deník!$R199&lt;=1),"BE",Deník!$R199),""),"")</f>
        <v/>
      </c>
      <c r="CG199" s="233" t="str">
        <f>IF(Deník!$R199&lt;&gt;"",IF(Deník!$AB199="TP2",IF(AND(Deník!$R199&gt;=0,Deník!$R199&lt;=1),"BE",Deník!$R199),""),"")</f>
        <v/>
      </c>
      <c r="CH199" s="233" t="str">
        <f>IF(Deník!$R199&lt;&gt;"",IF(Deník!$AB199="TP3",IF(AND(Deník!$R199&gt;=0,Deník!$R199&lt;=1),"BE",Deník!$R199),""),"")</f>
        <v/>
      </c>
      <c r="CI199" s="233" t="str">
        <f>IF(Deník!$R199&lt;&gt;"",IF(Deník!$AB199="Trailing SL",IF(AND(Deník!$R199&gt;=0,Deník!$R199&lt;=1),"BE",Deník!$R199),""),"")</f>
        <v/>
      </c>
      <c r="CJ199" s="233" t="str">
        <f>IF(Deník!$R199&lt;&gt;"",IF(Deník!$AB199="Manual",IF(AND(Deník!$R199&gt;=0,Deník!$R199&lt;=1),"BE",Deník!$R199),""),"")</f>
        <v/>
      </c>
      <c r="CK199" s="233"/>
      <c r="CL199" s="233" t="str">
        <f>IF(Deník!$R199&lt;0,IF(Deník!$AC199=Statistika!$F$117,Deník!$R199,""),"")</f>
        <v/>
      </c>
      <c r="CM199" s="233" t="str">
        <f>IF(Deník!$R199&lt;0,IF(Deník!$AC199=Statistika!$F$118,Deník!$R199,""),"")</f>
        <v/>
      </c>
      <c r="CN199" s="233" t="str">
        <f>IF(Deník!$R199&lt;0,IF(Deník!$AC199=Statistika!$F$119,Deník!$R199,""),"")</f>
        <v/>
      </c>
      <c r="CO199" s="233" t="str">
        <f>IF(Deník!$R199&lt;0,IF(Deník!$AC199=Statistika!$F$120,Deník!$R199,""),"")</f>
        <v/>
      </c>
      <c r="CP199" s="233" t="str">
        <f>IF(Deník!$R199&lt;0,IF(Deník!$AC199=Statistika!$F$121,Deník!$R199,""),"")</f>
        <v/>
      </c>
      <c r="CQ199" s="233" t="str">
        <f>IF(Deník!$R199&lt;0,IF(Deník!$AC199=Statistika!$F$122,Deník!$R199,""),"")</f>
        <v/>
      </c>
      <c r="CR199" s="233" t="str">
        <f>IF(Deník!$R199&lt;0,IF(Deník!$AC199=Statistika!$F$123,Deník!$R199,""),"")</f>
        <v/>
      </c>
      <c r="CS199" s="233" t="str">
        <f>IF(Deník!$R199&lt;0,IF(Deník!$AC199=Statistika!$F$124,Deník!$R199,""),"")</f>
        <v/>
      </c>
      <c r="CT199" s="233" t="str">
        <f>IF(Deník!$R199&lt;0,IF(Deník!$AC199=Statistika!$F$125,Deník!$R199,""),"")</f>
        <v/>
      </c>
      <c r="CU199" s="233"/>
      <c r="CV199" s="233" t="str">
        <f>IF(Deník!$R199&lt;0,IF(Deník!$AD199=$CV$2,Deník!$R199,""),"")</f>
        <v/>
      </c>
      <c r="CW199" s="233" t="str">
        <f>IF(Deník!$R199&lt;0,IF(Deník!$AD199=$CW$2,Deník!$R199,""),"")</f>
        <v/>
      </c>
      <c r="CX199" s="233" t="str">
        <f>IF(Deník!$R199&lt;0,IF(Deník!$AD199=$CX$2,Deník!$R199,""),"")</f>
        <v/>
      </c>
      <c r="CY199" s="233" t="str">
        <f>IF(Deník!$R199&lt;0,IF(Deník!$AD199=$CY$2,Deník!$R199,""),"")</f>
        <v/>
      </c>
      <c r="CZ199" s="233" t="str">
        <f>IF(Deník!$R199&lt;0,IF(Deník!$AD199=$CZ$2,Deník!$R199,""),"")</f>
        <v/>
      </c>
      <c r="DL199" s="221">
        <f t="shared" si="12"/>
        <v>93847.029999999984</v>
      </c>
      <c r="DM199" s="220">
        <f t="shared" si="11"/>
        <v>-6.1529700000000132E-2</v>
      </c>
      <c r="DO199" s="50">
        <f>Deník!W200</f>
        <v>0</v>
      </c>
      <c r="DP199" s="102" t="str">
        <f>IF(AND(Deník!W200&gt;0),1,"")</f>
        <v/>
      </c>
      <c r="DQ199" s="102">
        <f>IF(AND(Deník!W200&lt;=0),1,"")</f>
        <v>1</v>
      </c>
      <c r="DR199" s="227"/>
      <c r="DS199" s="228"/>
      <c r="DT199" s="85"/>
      <c r="DU199" s="54">
        <f>IF(MONTH(Deník!$C199)=DU$2,Deník!$W199,"")</f>
        <v>0</v>
      </c>
      <c r="DV199" s="222" t="str">
        <f>IF(MONTH(Deník!$C199)=DV$2,Deník!$W199,"")</f>
        <v/>
      </c>
      <c r="DW199" s="222" t="str">
        <f>IF(MONTH(Deník!$C199)=DW$2,Deník!$W199,"")</f>
        <v/>
      </c>
      <c r="DX199" s="222" t="str">
        <f>IF(MONTH(Deník!$C199)=DX$2,Deník!$W199,"")</f>
        <v/>
      </c>
      <c r="DY199" s="222" t="str">
        <f>IF(MONTH(Deník!$C199)=DY$2,Deník!$W199,"")</f>
        <v/>
      </c>
      <c r="DZ199" s="222" t="str">
        <f>IF(MONTH(Deník!$C199)=DZ$2,Deník!$W199,"")</f>
        <v/>
      </c>
      <c r="EA199" s="222" t="str">
        <f>IF(MONTH(Deník!$C199)=EA$2,Deník!$W199,"")</f>
        <v/>
      </c>
      <c r="EB199" s="222" t="str">
        <f>IF(MONTH(Deník!$C199)=EB$2,Deník!$W199,"")</f>
        <v/>
      </c>
      <c r="EC199" s="222" t="str">
        <f>IF(MONTH(Deník!$C199)=EC$2,Deník!$W199,"")</f>
        <v/>
      </c>
      <c r="ED199" s="222" t="str">
        <f>IF(MONTH(Deník!$C199)=ED$2,Deník!$W199,"")</f>
        <v/>
      </c>
      <c r="EE199" s="222" t="str">
        <f>IF(MONTH(Deník!$C199)=EE$2,Deník!$W199,"")</f>
        <v/>
      </c>
      <c r="EF199" s="222" t="str">
        <f>IF(MONTH(Deník!$C199)=EF$2,Deník!$W199,"")</f>
        <v/>
      </c>
      <c r="EI199" s="600" t="str">
        <f>IF(Deník!$W199&lt;&gt;"",IF(Deník!$B199=Statistika!$F$63,Deník!$W199,""),"")</f>
        <v/>
      </c>
      <c r="EJ199" s="13" t="str">
        <f>IF(Deník!$W199&lt;&gt;"",IF(Deník!$B199=Statistika!$F$64,Deník!$W199,""),"")</f>
        <v/>
      </c>
      <c r="EK199" s="13" t="str">
        <f>IF(Deník!$W199&lt;&gt;"",IF(Deník!$B199=Statistika!$F$65,Deník!$W199,""),"")</f>
        <v/>
      </c>
      <c r="EL199" s="13" t="str">
        <f>IF(Deník!$W199&lt;&gt;"",IF(Deník!$B199=Statistika!$F$66,Deník!$W199,""),"")</f>
        <v/>
      </c>
      <c r="EM199" s="13" t="str">
        <f>IF(Deník!$W199&lt;&gt;"",IF(Deník!$B199=Statistika!$F$67,Deník!$W199,""),"")</f>
        <v/>
      </c>
      <c r="EN199" s="13" t="str">
        <f>IF(Deník!$W199&lt;&gt;"",IF(Deník!$B199=Statistika!$F$68,Deník!$W199,""),"")</f>
        <v/>
      </c>
      <c r="EO199" s="13" t="str">
        <f>IF(Deník!$W199&lt;&gt;"",IF(Deník!$B199=Statistika!$F$69,Deník!$W199,""),"")</f>
        <v/>
      </c>
      <c r="EP199" s="601" t="str">
        <f>IF(Deník!$W199&lt;&gt;"",IF(Deník!$B199=Statistika!$F$70,Deník!$W199,""),"")</f>
        <v/>
      </c>
      <c r="EQ199" s="90"/>
      <c r="ER199" s="63" t="str">
        <f>IF(Deník!$W199&lt;&gt;"",IF(Deník!$J199="L",Deník!$W199,""),"")</f>
        <v/>
      </c>
      <c r="ES199" s="13" t="str">
        <f>IF(Deník!$W199&lt;&gt;"",IF(Deník!$J199="S",Deník!$W199,""),"")</f>
        <v/>
      </c>
      <c r="ET199" s="95"/>
      <c r="EU199" s="88"/>
      <c r="EV199" s="63" t="str">
        <f>IF(WEEKDAY(Deník!$C199,2)=1,Deník!$W199,"")</f>
        <v/>
      </c>
      <c r="EW199" s="13" t="str">
        <f>IF(WEEKDAY(Deník!$C199,2)=2,Deník!$W199,"")</f>
        <v/>
      </c>
      <c r="EX199" s="13" t="str">
        <f>IF(WEEKDAY(Deník!$C199,2)=3,Deník!$W199,"")</f>
        <v/>
      </c>
      <c r="EY199" s="13" t="str">
        <f>IF(WEEKDAY(Deník!$C199,2)=4,Deník!$W199,"")</f>
        <v/>
      </c>
      <c r="EZ199" s="60" t="str">
        <f>IF(WEEKDAY(Deník!$C199,2)=5,Deník!$W199,"")</f>
        <v/>
      </c>
      <c r="FA199" s="99"/>
      <c r="FB199" s="100">
        <f>Deník!D199</f>
        <v>0</v>
      </c>
      <c r="FC199" s="63">
        <f>IF($FB199&lt;&gt;"",IF(AND($FB199&gt;=FC$2,$FB199&lt;=FC$3),Deník!$W199,""))</f>
        <v>0</v>
      </c>
      <c r="FD199" s="63" t="str">
        <f>IF($FB199&lt;&gt;"",IF(AND($FB199&gt;=FD$2,$FB199&lt;=FD$3),Deník!$W199,""))</f>
        <v/>
      </c>
      <c r="FE199" s="63" t="str">
        <f>IF($FB199&lt;&gt;"",IF(AND($FB199&gt;=FE$2,$FB199&lt;=FE$3),Deník!$W199,""))</f>
        <v/>
      </c>
      <c r="FF199" s="63" t="str">
        <f>IF($FB199&lt;&gt;"",IF(AND($FB199&gt;=FF$2,$FB199&lt;=FF$3),Deník!$W199,""))</f>
        <v/>
      </c>
      <c r="FG199" s="63" t="str">
        <f>IF($FB199&lt;&gt;"",IF(AND($FB199&gt;=FG$2,$FB199&lt;=FG$3),Deník!$W199,""))</f>
        <v/>
      </c>
      <c r="FH199" s="63" t="str">
        <f>IF($FB199&lt;&gt;"",IF(AND($FB199&gt;=FH$2,$FB199&lt;=FH$3),Deník!$W199,""))</f>
        <v/>
      </c>
      <c r="FI199" s="63" t="str">
        <f>IF($FB199&lt;&gt;"",IF(AND($FB199&gt;=FI$2,$FB199&lt;=FI$3),Deník!$W199,""))</f>
        <v/>
      </c>
      <c r="FJ199" s="63" t="str">
        <f>IF($FB199&lt;&gt;"",IF(AND($FB199&gt;=FJ$2,$FB199&lt;=FJ$3),Deník!$W199,""))</f>
        <v/>
      </c>
      <c r="FK199" s="63" t="str">
        <f>IF($FB199&lt;&gt;"",IF(AND($FB199&gt;=FK$2,$FB199&lt;=FK$3),Deník!$W199,""))</f>
        <v/>
      </c>
      <c r="FL199" s="63" t="str">
        <f>IF($FB199&lt;&gt;"",IF(AND($FB199&gt;=FL$2,$FB199&lt;=FL$3),Deník!$W199,""))</f>
        <v/>
      </c>
      <c r="FM199" s="63" t="str">
        <f>IF($FB199&lt;&gt;"",IF(AND($FB199&gt;=FM$2,$FB199&lt;=FM$3),Deník!$W199,""))</f>
        <v/>
      </c>
      <c r="FN199" s="13"/>
      <c r="FO199" s="20" t="str">
        <f>IF(Deník!$W199&gt;1,Deník!$W199,"")</f>
        <v/>
      </c>
      <c r="FP199" s="20" t="str">
        <f>IF(Deník!$W199&lt;0,Deník!$W199,"")</f>
        <v/>
      </c>
      <c r="FQ199" s="17"/>
      <c r="FS199" s="233"/>
      <c r="FT199" s="233" t="str">
        <f>IF(Deník!$W199&lt;&gt;"",IF(Deník!$Y199=Statistika!$F$78,Deník!$W199,""),"")</f>
        <v/>
      </c>
      <c r="FU199" s="233" t="str">
        <f>IF(Deník!$W199&lt;&gt;"",IF(Deník!$Y199=Statistika!$F$79,Deník!$W199,""),"")</f>
        <v/>
      </c>
      <c r="FV199" s="233" t="str">
        <f>IF(Deník!$W199&lt;&gt;"",IF(Deník!$Y199=Statistika!$F$80,Deník!$W199,""),"")</f>
        <v/>
      </c>
      <c r="FW199" s="233" t="str">
        <f>IF(Deník!$W199&lt;&gt;"",IF(Deník!$Y199=Statistika!$F$81,Deník!$W199,""),"")</f>
        <v/>
      </c>
      <c r="FX199" s="233" t="str">
        <f>IF(Deník!$W199&lt;&gt;"",IF(Deník!$Y199=Statistika!$F$82,Deník!$W199,""),"")</f>
        <v/>
      </c>
      <c r="FY199" s="233" t="str">
        <f>IF(Deník!$W199&lt;&gt;"",IF(Deník!$Y199=Statistika!$F$83,Deník!$W199,""),"")</f>
        <v/>
      </c>
      <c r="FZ199" s="233" t="str">
        <f>IF(Deník!$W199&lt;&gt;"",IF(Deník!$Y199=Statistika!$F$84,Deník!$W199,""),"")</f>
        <v/>
      </c>
      <c r="GA199" s="233" t="str">
        <f>IF(Deník!$W199&lt;&gt;"",IF(Deník!$Y199=Statistika!$F$85,Deník!$W199,""),"")</f>
        <v/>
      </c>
      <c r="GB199" s="233" t="str">
        <f>IF(Deník!$W199&lt;&gt;"",IF(Deník!$Y199=Statistika!$F$86,Deník!$W199,""),"")</f>
        <v/>
      </c>
      <c r="GC199" s="233" t="str">
        <f>IF(Deník!$W199&lt;&gt;"",IF(Deník!$Y199=Statistika!$F$87,Deník!$W199,""),"")</f>
        <v/>
      </c>
      <c r="GD199" s="233" t="str">
        <f>IF(Deník!$W199&lt;&gt;"",IF(Deník!$Y199=Statistika!$F$88,Deník!$W199,""),"")</f>
        <v/>
      </c>
      <c r="GE199" s="233" t="str">
        <f>IF(Deník!$W199&lt;&gt;"",IF(Deník!$Y199=Statistika!$F$89,Deník!$W199,""),"")</f>
        <v/>
      </c>
      <c r="GF199" s="233" t="str">
        <f>IF(Deník!$W199&lt;&gt;"",IF(Deník!$Y199=Statistika!$F$90,Deník!$W199,""),"")</f>
        <v/>
      </c>
      <c r="GG199" s="233" t="str">
        <f>IF(Deník!$W199&lt;&gt;"",IF(Deník!$Y199=Statistika!$F$91,Deník!$W199,""),"")</f>
        <v/>
      </c>
      <c r="GH199" s="233"/>
      <c r="GI199" s="233" t="str">
        <f>IF(Deník!$W199&lt;&gt;"",IF(Deník!$AB199=Statistika!$L$100,Deník!$W199,""),"")</f>
        <v/>
      </c>
      <c r="GJ199" s="233" t="str">
        <f>IF(Deník!$W199&lt;&gt;"",IF(Deník!$AB199=Statistika!$L$101,Deník!$W199,""),"")</f>
        <v/>
      </c>
      <c r="GK199" s="233" t="str">
        <f>IF(Deník!$W199&lt;&gt;"",IF(Deník!$AB199=Statistika!$L$102,Deník!$W199,""),"")</f>
        <v/>
      </c>
      <c r="GL199" s="233" t="str">
        <f>IF(Deník!$W199&lt;&gt;"",IF(Deník!$AB199=Statistika!$L$103,Deník!$W199,""),"")</f>
        <v/>
      </c>
      <c r="GM199" s="233" t="str">
        <f>IF(Deník!$W199&lt;&gt;"",IF(Deník!$AB199=Statistika!$L$104,Deník!$W199,""),"")</f>
        <v/>
      </c>
      <c r="GN199" s="233" t="str">
        <f>IF(Deník!$W199&lt;&gt;"",IF(Deník!$AB199=Statistika!$L$105,Deník!$W199,""),"")</f>
        <v/>
      </c>
      <c r="GO199" s="233" t="str">
        <f>IF(Deník!$W199&lt;&gt;"",IF(Deník!$AB199=Statistika!$L$106,Deník!$W199,""),"")</f>
        <v/>
      </c>
      <c r="GP199" s="233" t="str">
        <f>IF(Deník!$W199&lt;&gt;"",IF(Deník!$AB199=Statistika!$L$107,Deník!$W199,""),"")</f>
        <v/>
      </c>
      <c r="GQ199" s="233" t="str">
        <f>IF(Deník!$W199&lt;&gt;"",IF(Deník!$AB199=Statistika!$L$108,Deník!$W199,""),"")</f>
        <v/>
      </c>
      <c r="GS199" s="233" t="str">
        <f>IF(Deník!$W199&lt;0,IF(Deník!$AC199=Statistika!$F$117,Deník!$W199,""),"")</f>
        <v/>
      </c>
      <c r="GT199" s="233" t="str">
        <f>IF(Deník!$W199&lt;0,IF(Deník!$AC199=Statistika!$F$118,Deník!$W199,""),"")</f>
        <v/>
      </c>
      <c r="GU199" s="233" t="str">
        <f>IF(Deník!$W199&lt;0,IF(Deník!$AC199=Statistika!$F$119,Deník!$W199,""),"")</f>
        <v/>
      </c>
      <c r="GV199" s="233" t="str">
        <f>IF(Deník!$W199&lt;0,IF(Deník!$AC199=Statistika!$F$120,Deník!$W199,""),"")</f>
        <v/>
      </c>
      <c r="GW199" s="233" t="str">
        <f>IF(Deník!$W199&lt;0,IF(Deník!$AC199=Statistika!$F$121,Deník!$W199,""),"")</f>
        <v/>
      </c>
      <c r="GX199" s="233" t="str">
        <f>IF(Deník!$W199&lt;0,IF(Deník!$AC199=Statistika!$F$122,Deník!$W199,""),"")</f>
        <v/>
      </c>
      <c r="GY199" s="233" t="str">
        <f>IF(Deník!$W199&lt;0,IF(Deník!$AC199=Statistika!$F$123,Deník!$W199,""),"")</f>
        <v/>
      </c>
      <c r="GZ199" s="233" t="str">
        <f>IF(Deník!$W199&lt;0,IF(Deník!$AC199=Statistika!$F$124,Deník!$W199,""),"")</f>
        <v/>
      </c>
      <c r="HA199" s="233" t="str">
        <f>IF(Deník!$W199&lt;0,IF(Deník!$AC199=Statistika!$F$125,Deník!$W199,""),"")</f>
        <v/>
      </c>
      <c r="HC199" s="233" t="str">
        <f>IF(Deník!$W199&lt;0,IF(Deník!$AD199=Statistika!$F$133,Deník!$W199,""),"")</f>
        <v/>
      </c>
      <c r="HD199" s="233" t="str">
        <f>IF(Deník!$W199&lt;0,IF(Deník!$AD199=Statistika!$F$134,Deník!$W199,""),"")</f>
        <v/>
      </c>
      <c r="HE199" s="233" t="str">
        <f>IF(Deník!$W199&lt;0,IF(Deník!$AD199=Statistika!$F$135,Deník!$W199,""),"")</f>
        <v/>
      </c>
      <c r="HF199" s="233" t="str">
        <f>IF(Deník!$W199&lt;0,IF(Deník!$AD199=Statistika!$F$136,Deník!$W199,""),"")</f>
        <v/>
      </c>
      <c r="HG199" s="233" t="str">
        <f>IF(Deník!$W199&lt;0,IF(Deník!$AD199=Statistika!$F$137,Deník!$W199,""),"")</f>
        <v/>
      </c>
      <c r="ID199" s="8">
        <f>Tabulka4[[#This Row],[Sloupec3]]</f>
        <v>0</v>
      </c>
      <c r="IE199" s="17" t="str">
        <f>IF(AND([1]Deník!$C199&gt;='[1]Měsíční shrnutí'!$D$1,[1]Deník!$C199&lt;='[1]Měsíční shrnutí'!$F$1),[1]Deník!$X199,"")</f>
        <v/>
      </c>
    </row>
    <row r="200" spans="1:239">
      <c r="A200" s="8">
        <f>Deník!C201</f>
        <v>0</v>
      </c>
      <c r="B200" s="50" t="str">
        <f>Deník!R201</f>
        <v/>
      </c>
      <c r="C200" s="102" t="str">
        <f>IF(AND(Deník!R201&gt;1,Deník!R201&lt;&gt;""),1,"")</f>
        <v/>
      </c>
      <c r="D200" s="102" t="str">
        <f>IF(AND(Deník!R201&lt;=0,Deník!R201&lt;&gt;""),1,"")</f>
        <v/>
      </c>
      <c r="E200" s="103" t="str">
        <f>IF(AND(Deník!R201&gt;=0,Deník!R201&lt;=1),1,"")</f>
        <v/>
      </c>
      <c r="F200" s="79" t="str">
        <f>IF(Deník!R201&lt;&gt;"",Deník!R201+F199,"")</f>
        <v/>
      </c>
      <c r="G200" s="85"/>
      <c r="H200" s="54" t="str">
        <f>IF(MONTH(Deník!$C200)=H$2,IF(AND(Deník!$R200&gt;=0,Deník!$R200&lt;=1),"BE",Deník!$R200),"")</f>
        <v/>
      </c>
      <c r="I200" s="11" t="str">
        <f>IF(MONTH(Deník!$C200)=I$2,IF(AND(Deník!$R200&gt;=0,Deník!$R200&lt;=1),"BE",Deník!$R200),"")</f>
        <v/>
      </c>
      <c r="J200" s="11" t="str">
        <f>IF(MONTH(Deník!$C200)=J$2,IF(AND(Deník!$R200&gt;=0,Deník!$R200&lt;=1),"BE",Deník!$R200),"")</f>
        <v/>
      </c>
      <c r="K200" s="11" t="str">
        <f>IF(MONTH(Deník!$C200)=K$2,IF(AND(Deník!$R200&gt;=0,Deník!$R200&lt;=1),"BE",Deník!$R200),"")</f>
        <v/>
      </c>
      <c r="L200" s="11" t="str">
        <f>IF(MONTH(Deník!$C200)=L$2,IF(AND(Deník!$R200&gt;=0,Deník!$R200&lt;=1),"BE",Deník!$R200),"")</f>
        <v/>
      </c>
      <c r="M200" s="11" t="str">
        <f>IF(MONTH(Deník!$C200)=M$2,IF(AND(Deník!$R200&gt;=0,Deník!$R200&lt;=1),"BE",Deník!$R200),"")</f>
        <v/>
      </c>
      <c r="N200" s="11" t="str">
        <f>IF(MONTH(Deník!$C200)=N$2,IF(AND(Deník!$R200&gt;=0,Deník!$R200&lt;=1),"BE",Deník!$R200),"")</f>
        <v/>
      </c>
      <c r="O200" s="11" t="str">
        <f>IF(MONTH(Deník!$C200)=O$2,IF(AND(Deník!$R200&gt;=0,Deník!$R200&lt;=1),"BE",Deník!$R200),"")</f>
        <v/>
      </c>
      <c r="P200" s="11" t="str">
        <f>IF(MONTH(Deník!$C200)=P$2,IF(AND(Deník!$R200&gt;=0,Deník!$R200&lt;=1),"BE",Deník!$R200),"")</f>
        <v/>
      </c>
      <c r="Q200" s="11" t="str">
        <f>IF(MONTH(Deník!$C200)=Q$2,IF(AND(Deník!$R200&gt;=0,Deník!$R200&lt;=1),"BE",Deník!$R200),"")</f>
        <v/>
      </c>
      <c r="R200" s="11" t="str">
        <f>IF(MONTH(Deník!$C200)=R$2,IF(AND(Deník!$R200&gt;=0,Deník!$R200&lt;=1),"BE",Deník!$R200),"")</f>
        <v/>
      </c>
      <c r="S200" s="57" t="str">
        <f>IF(MONTH(Deník!$C200)=S$2,IF(AND(Deník!$R200&gt;=0,Deník!$R200&lt;=1),"BE",Deník!$R200),"")</f>
        <v/>
      </c>
      <c r="U200" s="12"/>
      <c r="V200" s="12"/>
      <c r="X200" s="600" t="str">
        <f>IF(Deník!$R200&lt;&gt;"",IF(Deník!$B200=Statistika!$F$63,IF(AND(Deník!$R200&gt;=0,Deník!$R200&lt;=1),"BE",Deník!$R200),""),"")</f>
        <v/>
      </c>
      <c r="Y200" s="13" t="str">
        <f>IF(Deník!$R200&lt;&gt;"",IF(Deník!$B200=Statistika!$F$64,IF(AND(Deník!$R200&gt;=0,Deník!$R200&lt;=1),"BE",Deník!$R200),""),"")</f>
        <v/>
      </c>
      <c r="Z200" s="13" t="str">
        <f>IF(Deník!$R200&lt;&gt;"",IF(Deník!$B200=Statistika!$F$65,IF(AND(Deník!$R200&gt;=0,Deník!$R200&lt;=1),"BE",Deník!$R200),""),"")</f>
        <v/>
      </c>
      <c r="AA200" s="13" t="str">
        <f>IF(Deník!$R200&lt;&gt;"",IF(Deník!$B200=Statistika!$F$66,IF(AND(Deník!$R200&gt;=0,Deník!$R200&lt;=1),"BE",Deník!$R200),""),"")</f>
        <v/>
      </c>
      <c r="AB200" s="13" t="str">
        <f>IF(Deník!$R200&lt;&gt;"",IF(Deník!$B200=Statistika!$F$67,IF(AND(Deník!$R200&gt;=0,Deník!$R200&lt;=1),"BE",Deník!$R200),""),"")</f>
        <v/>
      </c>
      <c r="AC200" s="13" t="str">
        <f>IF(Deník!$R200&lt;&gt;"",IF(Deník!$B200=Statistika!$F$68,IF(AND(Deník!$R200&gt;=0,Deník!$R200&lt;=1),"BE",Deník!$R200),""),"")</f>
        <v/>
      </c>
      <c r="AD200" s="13" t="str">
        <f>IF(Deník!$R200&lt;&gt;"",IF(Deník!$B200=Statistika!$F$69,IF(AND(Deník!$R200&gt;=0,Deník!$R200&lt;=1),"BE",Deník!$R200),""),"")</f>
        <v/>
      </c>
      <c r="AE200" s="601" t="str">
        <f>IF(Deník!$R200&lt;&gt;"",IF(Deník!$B200=Statistika!$F$70,IF(AND(Deník!$R200&gt;=0,Deník!$R200&lt;=1),"BE",Deník!$R200),""),"")</f>
        <v/>
      </c>
      <c r="AF200" s="90"/>
      <c r="AG200" s="63" t="str">
        <f>IF(Deník!$R200&lt;&gt;"",IF(Deník!$J200="L",IF(AND(Deník!$R200&gt;=0,Deník!$R200&lt;=1),"BE",Deník!$R200),""),"")</f>
        <v/>
      </c>
      <c r="AH200" s="13" t="str">
        <f>IF(Deník!$R200&lt;&gt;"",IF(Deník!$J200="S",IF(AND(Deník!$R200&gt;=0,Deník!$R200&lt;=1),"BE",Deník!$R200),""),"")</f>
        <v/>
      </c>
      <c r="AI200" s="95"/>
      <c r="AJ200" s="71" t="str">
        <f>IF(Deník!N201&lt;&gt;"",Deník!N201*-1,"")</f>
        <v/>
      </c>
      <c r="AK200" s="88"/>
      <c r="AL200" s="63" t="str">
        <f>IF(WEEKDAY(Deník!$C200,2)=1,IF(AND(Deník!$R200&gt;=0,Deník!$R200&lt;=1),"BE",Deník!$R200),"")</f>
        <v/>
      </c>
      <c r="AM200" s="13" t="str">
        <f>IF(WEEKDAY(Deník!$C200,2)=2,IF(AND(Deník!$R200&gt;=0,Deník!$R200&lt;=1),"BE",Deník!$R200),"")</f>
        <v/>
      </c>
      <c r="AN200" s="13" t="str">
        <f>IF(WEEKDAY(Deník!$C200,2)=3,IF(AND(Deník!$R200&gt;=0,Deník!$R200&lt;=1),"BE",Deník!$R200),"")</f>
        <v/>
      </c>
      <c r="AO200" s="13" t="str">
        <f>IF(WEEKDAY(Deník!$C200,2)=4,IF(AND(Deník!$R200&gt;=0,Deník!$R200&lt;=1),"BE",Deník!$R200),"")</f>
        <v/>
      </c>
      <c r="AP200" s="60" t="str">
        <f>IF(WEEKDAY(Deník!$C200,2)=5,IF(AND(Deník!$R200&gt;=0,Deník!$R200&lt;=1),"BE",Deník!$R200),"")</f>
        <v/>
      </c>
      <c r="AQ200" s="99"/>
      <c r="AR200" s="100">
        <f>Deník!D200</f>
        <v>0</v>
      </c>
      <c r="AS200" s="63" t="str">
        <f>IF(Deník!$D200&lt;&gt;"",IF(AND(Deník!$D200&gt;=AS$2,Deník!$D200&lt;=AS$3),IF(AND(Deník!$R200&gt;=0,Deník!$R200&lt;=1),"BE",Deník!$R200),""),"")</f>
        <v/>
      </c>
      <c r="AT200" s="63" t="str">
        <f>IF(Deník!$D200&lt;&gt;"",IF(AND(Deník!$D200&gt;=AT$2,Deník!$D200&lt;=AT$3),IF(AND(Deník!$R200&gt;=0,Deník!$R200&lt;=1),"BE",Deník!$R200),""),"")</f>
        <v/>
      </c>
      <c r="AU200" s="63" t="str">
        <f>IF(Deník!$D200&lt;&gt;"",IF(AND(Deník!$D200&gt;=AU$2,Deník!$D200&lt;=AU$3),IF(AND(Deník!$R200&gt;=0,Deník!$R200&lt;=1),"BE",Deník!$R200),""),"")</f>
        <v/>
      </c>
      <c r="AV200" s="63" t="str">
        <f>IF(Deník!$D200&lt;&gt;"",IF(AND(Deník!$D200&gt;=AV$2,Deník!$D200&lt;=AV$3),IF(AND(Deník!$R200&gt;=0,Deník!$R200&lt;=1),"BE",Deník!$R200),""),"")</f>
        <v/>
      </c>
      <c r="AW200" s="63" t="str">
        <f>IF(Deník!$D200&lt;&gt;"",IF(AND(Deník!$D200&gt;=AW$2,Deník!$D200&lt;=AW$3),IF(AND(Deník!$R200&gt;=0,Deník!$R200&lt;=1),"BE",Deník!$R200),""),"")</f>
        <v/>
      </c>
      <c r="AX200" s="63" t="str">
        <f>IF(Deník!$D200&lt;&gt;"",IF(AND(Deník!$D200&gt;=AX$2,Deník!$D200&lt;=AX$3),IF(AND(Deník!$R200&gt;=0,Deník!$R200&lt;=1),"BE",Deník!$R200),""),"")</f>
        <v/>
      </c>
      <c r="AY200" s="63" t="str">
        <f>IF(Deník!$D200&lt;&gt;"",IF(AND(Deník!$D200&gt;=AY$2,Deník!$D200&lt;=AY$3),IF(AND(Deník!$R200&gt;=0,Deník!$R200&lt;=1),"BE",Deník!$R200),""),"")</f>
        <v/>
      </c>
      <c r="AZ200" s="63" t="str">
        <f>IF(Deník!$D200&lt;&gt;"",IF(AND(Deník!$D200&gt;=AZ$2,Deník!$D200&lt;=AZ$3),IF(AND(Deník!$R200&gt;=0,Deník!$R200&lt;=1),"BE",Deník!$R200),""),"")</f>
        <v/>
      </c>
      <c r="BA200" s="63" t="str">
        <f>IF(Deník!$D200&lt;&gt;"",IF(AND(Deník!$D200&gt;=BA$2,Deník!$D200&lt;=BA$3),IF(AND(Deník!$R200&gt;=0,Deník!$R200&lt;=1),"BE",Deník!$R200),""),"")</f>
        <v/>
      </c>
      <c r="BB200" s="63" t="str">
        <f>IF(Deník!$D200&lt;&gt;"",IF(AND(Deník!$D200&gt;=BB$2,Deník!$D200&lt;=BB$3),IF(AND(Deník!$R200&gt;=0,Deník!$R200&lt;=1),"BE",Deník!$R200),""),"")</f>
        <v/>
      </c>
      <c r="BC200" s="71" t="str">
        <f>IF(Deník!$D200&lt;&gt;"",IF(AND(Deník!$D200&gt;=BC$2,Deník!$D200&lt;=BC$3),IF(AND(Deník!$R200&gt;=0,Deník!$R200&lt;=1),"BE",Deník!$R200),""),"")</f>
        <v/>
      </c>
      <c r="BD200" s="20" t="str">
        <f>IF(Deník!$J201="S",(Deník!$M201-Deník!$K201),IF(Deník!$J201="L",(Deník!$K201-Deník!$M201),""))</f>
        <v/>
      </c>
      <c r="BE200" s="20" t="str">
        <f>IF(Deník!$J201="S",(Deník!$K201-Deník!$O201),IF(Deník!$J201="L",(Deník!$O201-Deník!$K201),""))</f>
        <v/>
      </c>
      <c r="BF200" s="20" t="str">
        <f>IF(Deník!$J201="S",(Deník!$K201-Deník!$L201),IF(Deník!$J201="L",(Deník!$L201-Deník!$K201),""))</f>
        <v/>
      </c>
      <c r="BG200" s="20" t="str">
        <f>IF(Deník!$J201="S",(Deník!$K201-Deník!$S201),IF(Deník!$J201="L",(Deník!$S201-Deník!$K201),""))</f>
        <v/>
      </c>
      <c r="BH200" s="20" t="str">
        <f>IF(Deník!$J201="S",(Deník!$K201-Deník!$U201),IF(Deník!$J201="L",(Deník!$U201-Deník!$K201),""))</f>
        <v/>
      </c>
      <c r="BI200" s="20" t="str">
        <f>IF(Deník!$R200&gt;1,Deník!$R200,"")</f>
        <v/>
      </c>
      <c r="BJ200" s="20" t="str">
        <f>IF(Deník!$R200&lt;0,Deník!$R200,"")</f>
        <v/>
      </c>
      <c r="BK200" s="17"/>
      <c r="BM200" s="233" t="str">
        <f>IF(Deník!$R200&lt;&gt;"",IF(Deník!$Y200=Statistika!$F$78,IF(AND(Deník!$R200&gt;=0,Deník!$R200&lt;=1),"BE",Deník!$R200),""),"")</f>
        <v/>
      </c>
      <c r="BN200" s="233" t="str">
        <f>IF(Deník!$R200&lt;&gt;"",IF(Deník!$Y200=Statistika!$F$79,IF(AND(Deník!$R200&gt;=0,Deník!$R200&lt;=1),"BE",Deník!$R200),""),"")</f>
        <v/>
      </c>
      <c r="BO200" s="233" t="str">
        <f>IF(Deník!$R200&lt;&gt;"",IF(Deník!$Y200=Statistika!$F$80,IF(AND(Deník!$R200&gt;=0,Deník!$R200&lt;=1),"BE",Deník!$R200),""),"")</f>
        <v/>
      </c>
      <c r="BP200" s="233" t="str">
        <f>IF(Deník!$R200&lt;&gt;"",IF(Deník!$Y200=Statistika!$F$81,IF(AND(Deník!$R200&gt;=0,Deník!$R200&lt;=1),"BE",Deník!$R200),""),"")</f>
        <v/>
      </c>
      <c r="BQ200" s="233" t="str">
        <f>IF(Deník!$R200&lt;&gt;"",IF(Deník!$Y200=Statistika!$F$82,IF(AND(Deník!$R200&gt;=0,Deník!$R200&lt;=1),"BE",Deník!$R200),""),"")</f>
        <v/>
      </c>
      <c r="BR200" s="233" t="str">
        <f>IF(Deník!$R200&lt;&gt;"",IF(Deník!$Y200=Statistika!$F$83,IF(AND(Deník!$R200&gt;=0,Deník!$R200&lt;=1),"BE",Deník!$R200),""),"")</f>
        <v/>
      </c>
      <c r="BS200" s="233" t="str">
        <f>IF(Deník!$R200&lt;&gt;"",IF(Deník!$Y200=Statistika!$F$84,IF(AND(Deník!$R200&gt;=0,Deník!$R200&lt;=1),"BE",Deník!$R200),""),"")</f>
        <v/>
      </c>
      <c r="BT200" s="233" t="str">
        <f>IF(Deník!$R200&lt;&gt;"",IF(Deník!$Y200=Statistika!$F$85,IF(AND(Deník!$R200&gt;=0,Deník!$R200&lt;=1),"BE",Deník!$R200),""),"")</f>
        <v/>
      </c>
      <c r="BU200" s="233" t="str">
        <f>IF(Deník!$R200&lt;&gt;"",IF(Deník!$Y200=Statistika!$F$86,IF(AND(Deník!$R200&gt;=0,Deník!$R200&lt;=1),"BE",Deník!$R200),""),"")</f>
        <v/>
      </c>
      <c r="BV200" s="233" t="str">
        <f>IF(Deník!$R200&lt;&gt;"",IF(Deník!$Y200=Statistika!$F$87,IF(AND(Deník!$R200&gt;=0,Deník!$R200&lt;=1),"BE",Deník!$R200),""),"")</f>
        <v/>
      </c>
      <c r="BW200" s="233" t="str">
        <f>IF(Deník!$R200&lt;&gt;"",IF(Deník!$Y200=Statistika!$F$88,IF(AND(Deník!$R200&gt;=0,Deník!$R200&lt;=1),"BE",Deník!$R200),""),"")</f>
        <v/>
      </c>
      <c r="BX200" s="233" t="str">
        <f>IF(Deník!$R200&lt;&gt;"",IF(Deník!$Y200=Statistika!$F$89,IF(AND(Deník!$R200&gt;=0,Deník!$R200&lt;=1),"BE",Deník!$R200),""),"")</f>
        <v/>
      </c>
      <c r="BY200" s="233" t="str">
        <f>IF(Deník!$R200&lt;&gt;"",IF(Deník!$Y200=Statistika!$F$90,IF(AND(Deník!$R200&gt;=0,Deník!$R200&lt;=1),"BE",Deník!$R200),""),"")</f>
        <v/>
      </c>
      <c r="BZ200" s="233" t="str">
        <f>IF(Deník!$R200&lt;&gt;"",IF(Deník!$Y200=Statistika!$F$91,IF(AND(Deník!$R200&gt;=0,Deník!$R200&lt;=1),"BE",Deník!$R200),""),"")</f>
        <v/>
      </c>
      <c r="CA200" s="233"/>
      <c r="CB200" s="233" t="str">
        <f>IF(Deník!$R200&lt;&gt;"",IF(Deník!$AB200="SL",IF(AND(Deník!$R200&gt;=0,Deník!$R200&lt;=1),"BE",Deník!$R200),""),"")</f>
        <v/>
      </c>
      <c r="CC200" s="233" t="str">
        <f>IF(Deník!$R200&lt;&gt;"",IF(Deník!$AB200="BE10",IF(AND(Deník!$R200&gt;=0,Deník!$R200&lt;=1),"BE",Deník!$R200),""),"")</f>
        <v/>
      </c>
      <c r="CD200" s="233" t="str">
        <f>IF(Deník!$R200&lt;&gt;"",IF(Deník!$AB200="BE15",IF(AND(Deník!$R200&gt;=0,Deník!$R200&lt;=1),"BE",Deník!$R200),""),"")</f>
        <v/>
      </c>
      <c r="CE200" s="233" t="str">
        <f>IF(Deník!$R200&lt;&gt;"",IF(Deník!$AB200="BE20",IF(AND(Deník!$R200&gt;=0,Deník!$R200&lt;=1),"BE",Deník!$R200),""),"")</f>
        <v/>
      </c>
      <c r="CF200" s="233" t="str">
        <f>IF(Deník!$R200&lt;&gt;"",IF(Deník!$AB200="TP1",IF(AND(Deník!$R200&gt;=0,Deník!$R200&lt;=1),"BE",Deník!$R200),""),"")</f>
        <v/>
      </c>
      <c r="CG200" s="233" t="str">
        <f>IF(Deník!$R200&lt;&gt;"",IF(Deník!$AB200="TP2",IF(AND(Deník!$R200&gt;=0,Deník!$R200&lt;=1),"BE",Deník!$R200),""),"")</f>
        <v/>
      </c>
      <c r="CH200" s="233" t="str">
        <f>IF(Deník!$R200&lt;&gt;"",IF(Deník!$AB200="TP3",IF(AND(Deník!$R200&gt;=0,Deník!$R200&lt;=1),"BE",Deník!$R200),""),"")</f>
        <v/>
      </c>
      <c r="CI200" s="233" t="str">
        <f>IF(Deník!$R200&lt;&gt;"",IF(Deník!$AB200="Trailing SL",IF(AND(Deník!$R200&gt;=0,Deník!$R200&lt;=1),"BE",Deník!$R200),""),"")</f>
        <v/>
      </c>
      <c r="CJ200" s="233" t="str">
        <f>IF(Deník!$R200&lt;&gt;"",IF(Deník!$AB200="Manual",IF(AND(Deník!$R200&gt;=0,Deník!$R200&lt;=1),"BE",Deník!$R200),""),"")</f>
        <v/>
      </c>
      <c r="CK200" s="233"/>
      <c r="CL200" s="233" t="str">
        <f>IF(Deník!$R200&lt;0,IF(Deník!$AC200=Statistika!$F$117,Deník!$R200,""),"")</f>
        <v/>
      </c>
      <c r="CM200" s="233" t="str">
        <f>IF(Deník!$R200&lt;0,IF(Deník!$AC200=Statistika!$F$118,Deník!$R200,""),"")</f>
        <v/>
      </c>
      <c r="CN200" s="233" t="str">
        <f>IF(Deník!$R200&lt;0,IF(Deník!$AC200=Statistika!$F$119,Deník!$R200,""),"")</f>
        <v/>
      </c>
      <c r="CO200" s="233" t="str">
        <f>IF(Deník!$R200&lt;0,IF(Deník!$AC200=Statistika!$F$120,Deník!$R200,""),"")</f>
        <v/>
      </c>
      <c r="CP200" s="233" t="str">
        <f>IF(Deník!$R200&lt;0,IF(Deník!$AC200=Statistika!$F$121,Deník!$R200,""),"")</f>
        <v/>
      </c>
      <c r="CQ200" s="233" t="str">
        <f>IF(Deník!$R200&lt;0,IF(Deník!$AC200=Statistika!$F$122,Deník!$R200,""),"")</f>
        <v/>
      </c>
      <c r="CR200" s="233" t="str">
        <f>IF(Deník!$R200&lt;0,IF(Deník!$AC200=Statistika!$F$123,Deník!$R200,""),"")</f>
        <v/>
      </c>
      <c r="CS200" s="233" t="str">
        <f>IF(Deník!$R200&lt;0,IF(Deník!$AC200=Statistika!$F$124,Deník!$R200,""),"")</f>
        <v/>
      </c>
      <c r="CT200" s="233" t="str">
        <f>IF(Deník!$R200&lt;0,IF(Deník!$AC200=Statistika!$F$125,Deník!$R200,""),"")</f>
        <v/>
      </c>
      <c r="CU200" s="233"/>
      <c r="CV200" s="233" t="str">
        <f>IF(Deník!$R200&lt;0,IF(Deník!$AD200=$CV$2,Deník!$R200,""),"")</f>
        <v/>
      </c>
      <c r="CW200" s="233" t="str">
        <f>IF(Deník!$R200&lt;0,IF(Deník!$AD200=$CW$2,Deník!$R200,""),"")</f>
        <v/>
      </c>
      <c r="CX200" s="233" t="str">
        <f>IF(Deník!$R200&lt;0,IF(Deník!$AD200=$CX$2,Deník!$R200,""),"")</f>
        <v/>
      </c>
      <c r="CY200" s="233" t="str">
        <f>IF(Deník!$R200&lt;0,IF(Deník!$AD200=$CY$2,Deník!$R200,""),"")</f>
        <v/>
      </c>
      <c r="CZ200" s="233" t="str">
        <f>IF(Deník!$R200&lt;0,IF(Deník!$AD200=$CZ$2,Deník!$R200,""),"")</f>
        <v/>
      </c>
      <c r="DL200" s="221">
        <f t="shared" si="12"/>
        <v>93847.029999999984</v>
      </c>
      <c r="DM200" s="220">
        <f t="shared" si="11"/>
        <v>-6.1529700000000132E-2</v>
      </c>
      <c r="DO200" s="50">
        <f>Deník!W201</f>
        <v>0</v>
      </c>
      <c r="DP200" s="102" t="str">
        <f>IF(AND(Deník!W201&gt;0),1,"")</f>
        <v/>
      </c>
      <c r="DQ200" s="102">
        <f>IF(AND(Deník!W201&lt;=0),1,"")</f>
        <v>1</v>
      </c>
      <c r="DR200" s="227"/>
      <c r="DS200" s="228"/>
      <c r="DT200" s="85"/>
      <c r="DU200" s="54">
        <f>IF(MONTH(Deník!$C200)=DU$2,Deník!$W200,"")</f>
        <v>0</v>
      </c>
      <c r="DV200" s="222" t="str">
        <f>IF(MONTH(Deník!$C200)=DV$2,Deník!$W200,"")</f>
        <v/>
      </c>
      <c r="DW200" s="222" t="str">
        <f>IF(MONTH(Deník!$C200)=DW$2,Deník!$W200,"")</f>
        <v/>
      </c>
      <c r="DX200" s="222" t="str">
        <f>IF(MONTH(Deník!$C200)=DX$2,Deník!$W200,"")</f>
        <v/>
      </c>
      <c r="DY200" s="222" t="str">
        <f>IF(MONTH(Deník!$C200)=DY$2,Deník!$W200,"")</f>
        <v/>
      </c>
      <c r="DZ200" s="222" t="str">
        <f>IF(MONTH(Deník!$C200)=DZ$2,Deník!$W200,"")</f>
        <v/>
      </c>
      <c r="EA200" s="222" t="str">
        <f>IF(MONTH(Deník!$C200)=EA$2,Deník!$W200,"")</f>
        <v/>
      </c>
      <c r="EB200" s="222" t="str">
        <f>IF(MONTH(Deník!$C200)=EB$2,Deník!$W200,"")</f>
        <v/>
      </c>
      <c r="EC200" s="222" t="str">
        <f>IF(MONTH(Deník!$C200)=EC$2,Deník!$W200,"")</f>
        <v/>
      </c>
      <c r="ED200" s="222" t="str">
        <f>IF(MONTH(Deník!$C200)=ED$2,Deník!$W200,"")</f>
        <v/>
      </c>
      <c r="EE200" s="222" t="str">
        <f>IF(MONTH(Deník!$C200)=EE$2,Deník!$W200,"")</f>
        <v/>
      </c>
      <c r="EF200" s="222" t="str">
        <f>IF(MONTH(Deník!$C200)=EF$2,Deník!$W200,"")</f>
        <v/>
      </c>
      <c r="EI200" s="600" t="str">
        <f>IF(Deník!$W200&lt;&gt;"",IF(Deník!$B200=Statistika!$F$63,Deník!$W200,""),"")</f>
        <v/>
      </c>
      <c r="EJ200" s="13" t="str">
        <f>IF(Deník!$W200&lt;&gt;"",IF(Deník!$B200=Statistika!$F$64,Deník!$W200,""),"")</f>
        <v/>
      </c>
      <c r="EK200" s="13" t="str">
        <f>IF(Deník!$W200&lt;&gt;"",IF(Deník!$B200=Statistika!$F$65,Deník!$W200,""),"")</f>
        <v/>
      </c>
      <c r="EL200" s="13" t="str">
        <f>IF(Deník!$W200&lt;&gt;"",IF(Deník!$B200=Statistika!$F$66,Deník!$W200,""),"")</f>
        <v/>
      </c>
      <c r="EM200" s="13" t="str">
        <f>IF(Deník!$W200&lt;&gt;"",IF(Deník!$B200=Statistika!$F$67,Deník!$W200,""),"")</f>
        <v/>
      </c>
      <c r="EN200" s="13" t="str">
        <f>IF(Deník!$W200&lt;&gt;"",IF(Deník!$B200=Statistika!$F$68,Deník!$W200,""),"")</f>
        <v/>
      </c>
      <c r="EO200" s="13" t="str">
        <f>IF(Deník!$W200&lt;&gt;"",IF(Deník!$B200=Statistika!$F$69,Deník!$W200,""),"")</f>
        <v/>
      </c>
      <c r="EP200" s="601" t="str">
        <f>IF(Deník!$W200&lt;&gt;"",IF(Deník!$B200=Statistika!$F$70,Deník!$W200,""),"")</f>
        <v/>
      </c>
      <c r="EQ200" s="90"/>
      <c r="ER200" s="63" t="str">
        <f>IF(Deník!$W200&lt;&gt;"",IF(Deník!$J200="L",Deník!$W200,""),"")</f>
        <v/>
      </c>
      <c r="ES200" s="13" t="str">
        <f>IF(Deník!$W200&lt;&gt;"",IF(Deník!$J200="S",Deník!$W200,""),"")</f>
        <v/>
      </c>
      <c r="ET200" s="95"/>
      <c r="EU200" s="88"/>
      <c r="EV200" s="63" t="str">
        <f>IF(WEEKDAY(Deník!$C200,2)=1,Deník!$W200,"")</f>
        <v/>
      </c>
      <c r="EW200" s="13" t="str">
        <f>IF(WEEKDAY(Deník!$C200,2)=2,Deník!$W200,"")</f>
        <v/>
      </c>
      <c r="EX200" s="13" t="str">
        <f>IF(WEEKDAY(Deník!$C200,2)=3,Deník!$W200,"")</f>
        <v/>
      </c>
      <c r="EY200" s="13" t="str">
        <f>IF(WEEKDAY(Deník!$C200,2)=4,Deník!$W200,"")</f>
        <v/>
      </c>
      <c r="EZ200" s="60" t="str">
        <f>IF(WEEKDAY(Deník!$C200,2)=5,Deník!$W200,"")</f>
        <v/>
      </c>
      <c r="FA200" s="99"/>
      <c r="FB200" s="100">
        <f>Deník!D200</f>
        <v>0</v>
      </c>
      <c r="FC200" s="63">
        <f>IF($FB200&lt;&gt;"",IF(AND($FB200&gt;=FC$2,$FB200&lt;=FC$3),Deník!$W200,""))</f>
        <v>0</v>
      </c>
      <c r="FD200" s="63" t="str">
        <f>IF($FB200&lt;&gt;"",IF(AND($FB200&gt;=FD$2,$FB200&lt;=FD$3),Deník!$W200,""))</f>
        <v/>
      </c>
      <c r="FE200" s="63" t="str">
        <f>IF($FB200&lt;&gt;"",IF(AND($FB200&gt;=FE$2,$FB200&lt;=FE$3),Deník!$W200,""))</f>
        <v/>
      </c>
      <c r="FF200" s="63" t="str">
        <f>IF($FB200&lt;&gt;"",IF(AND($FB200&gt;=FF$2,$FB200&lt;=FF$3),Deník!$W200,""))</f>
        <v/>
      </c>
      <c r="FG200" s="63" t="str">
        <f>IF($FB200&lt;&gt;"",IF(AND($FB200&gt;=FG$2,$FB200&lt;=FG$3),Deník!$W200,""))</f>
        <v/>
      </c>
      <c r="FH200" s="63" t="str">
        <f>IF($FB200&lt;&gt;"",IF(AND($FB200&gt;=FH$2,$FB200&lt;=FH$3),Deník!$W200,""))</f>
        <v/>
      </c>
      <c r="FI200" s="63" t="str">
        <f>IF($FB200&lt;&gt;"",IF(AND($FB200&gt;=FI$2,$FB200&lt;=FI$3),Deník!$W200,""))</f>
        <v/>
      </c>
      <c r="FJ200" s="63" t="str">
        <f>IF($FB200&lt;&gt;"",IF(AND($FB200&gt;=FJ$2,$FB200&lt;=FJ$3),Deník!$W200,""))</f>
        <v/>
      </c>
      <c r="FK200" s="63" t="str">
        <f>IF($FB200&lt;&gt;"",IF(AND($FB200&gt;=FK$2,$FB200&lt;=FK$3),Deník!$W200,""))</f>
        <v/>
      </c>
      <c r="FL200" s="63" t="str">
        <f>IF($FB200&lt;&gt;"",IF(AND($FB200&gt;=FL$2,$FB200&lt;=FL$3),Deník!$W200,""))</f>
        <v/>
      </c>
      <c r="FM200" s="63" t="str">
        <f>IF($FB200&lt;&gt;"",IF(AND($FB200&gt;=FM$2,$FB200&lt;=FM$3),Deník!$W200,""))</f>
        <v/>
      </c>
      <c r="FN200" s="13"/>
      <c r="FO200" s="20" t="str">
        <f>IF(Deník!$W200&gt;1,Deník!$W200,"")</f>
        <v/>
      </c>
      <c r="FP200" s="20" t="str">
        <f>IF(Deník!$W200&lt;0,Deník!$W200,"")</f>
        <v/>
      </c>
      <c r="FQ200" s="17"/>
      <c r="FS200" s="233"/>
      <c r="FT200" s="233" t="str">
        <f>IF(Deník!$W200&lt;&gt;"",IF(Deník!$Y200=Statistika!$F$78,Deník!$W200,""),"")</f>
        <v/>
      </c>
      <c r="FU200" s="233" t="str">
        <f>IF(Deník!$W200&lt;&gt;"",IF(Deník!$Y200=Statistika!$F$79,Deník!$W200,""),"")</f>
        <v/>
      </c>
      <c r="FV200" s="233" t="str">
        <f>IF(Deník!$W200&lt;&gt;"",IF(Deník!$Y200=Statistika!$F$80,Deník!$W200,""),"")</f>
        <v/>
      </c>
      <c r="FW200" s="233" t="str">
        <f>IF(Deník!$W200&lt;&gt;"",IF(Deník!$Y200=Statistika!$F$81,Deník!$W200,""),"")</f>
        <v/>
      </c>
      <c r="FX200" s="233" t="str">
        <f>IF(Deník!$W200&lt;&gt;"",IF(Deník!$Y200=Statistika!$F$82,Deník!$W200,""),"")</f>
        <v/>
      </c>
      <c r="FY200" s="233" t="str">
        <f>IF(Deník!$W200&lt;&gt;"",IF(Deník!$Y200=Statistika!$F$83,Deník!$W200,""),"")</f>
        <v/>
      </c>
      <c r="FZ200" s="233" t="str">
        <f>IF(Deník!$W200&lt;&gt;"",IF(Deník!$Y200=Statistika!$F$84,Deník!$W200,""),"")</f>
        <v/>
      </c>
      <c r="GA200" s="233" t="str">
        <f>IF(Deník!$W200&lt;&gt;"",IF(Deník!$Y200=Statistika!$F$85,Deník!$W200,""),"")</f>
        <v/>
      </c>
      <c r="GB200" s="233" t="str">
        <f>IF(Deník!$W200&lt;&gt;"",IF(Deník!$Y200=Statistika!$F$86,Deník!$W200,""),"")</f>
        <v/>
      </c>
      <c r="GC200" s="233" t="str">
        <f>IF(Deník!$W200&lt;&gt;"",IF(Deník!$Y200=Statistika!$F$87,Deník!$W200,""),"")</f>
        <v/>
      </c>
      <c r="GD200" s="233" t="str">
        <f>IF(Deník!$W200&lt;&gt;"",IF(Deník!$Y200=Statistika!$F$88,Deník!$W200,""),"")</f>
        <v/>
      </c>
      <c r="GE200" s="233" t="str">
        <f>IF(Deník!$W200&lt;&gt;"",IF(Deník!$Y200=Statistika!$F$89,Deník!$W200,""),"")</f>
        <v/>
      </c>
      <c r="GF200" s="233" t="str">
        <f>IF(Deník!$W200&lt;&gt;"",IF(Deník!$Y200=Statistika!$F$90,Deník!$W200,""),"")</f>
        <v/>
      </c>
      <c r="GG200" s="233" t="str">
        <f>IF(Deník!$W200&lt;&gt;"",IF(Deník!$Y200=Statistika!$F$91,Deník!$W200,""),"")</f>
        <v/>
      </c>
      <c r="GH200" s="233"/>
      <c r="GI200" s="233" t="str">
        <f>IF(Deník!$W200&lt;&gt;"",IF(Deník!$AB200=Statistika!$L$100,Deník!$W200,""),"")</f>
        <v/>
      </c>
      <c r="GJ200" s="233" t="str">
        <f>IF(Deník!$W200&lt;&gt;"",IF(Deník!$AB200=Statistika!$L$101,Deník!$W200,""),"")</f>
        <v/>
      </c>
      <c r="GK200" s="233" t="str">
        <f>IF(Deník!$W200&lt;&gt;"",IF(Deník!$AB200=Statistika!$L$102,Deník!$W200,""),"")</f>
        <v/>
      </c>
      <c r="GL200" s="233" t="str">
        <f>IF(Deník!$W200&lt;&gt;"",IF(Deník!$AB200=Statistika!$L$103,Deník!$W200,""),"")</f>
        <v/>
      </c>
      <c r="GM200" s="233" t="str">
        <f>IF(Deník!$W200&lt;&gt;"",IF(Deník!$AB200=Statistika!$L$104,Deník!$W200,""),"")</f>
        <v/>
      </c>
      <c r="GN200" s="233" t="str">
        <f>IF(Deník!$W200&lt;&gt;"",IF(Deník!$AB200=Statistika!$L$105,Deník!$W200,""),"")</f>
        <v/>
      </c>
      <c r="GO200" s="233" t="str">
        <f>IF(Deník!$W200&lt;&gt;"",IF(Deník!$AB200=Statistika!$L$106,Deník!$W200,""),"")</f>
        <v/>
      </c>
      <c r="GP200" s="233" t="str">
        <f>IF(Deník!$W200&lt;&gt;"",IF(Deník!$AB200=Statistika!$L$107,Deník!$W200,""),"")</f>
        <v/>
      </c>
      <c r="GQ200" s="233" t="str">
        <f>IF(Deník!$W200&lt;&gt;"",IF(Deník!$AB200=Statistika!$L$108,Deník!$W200,""),"")</f>
        <v/>
      </c>
      <c r="GS200" s="233" t="str">
        <f>IF(Deník!$W200&lt;0,IF(Deník!$AC200=Statistika!$F$117,Deník!$W200,""),"")</f>
        <v/>
      </c>
      <c r="GT200" s="233" t="str">
        <f>IF(Deník!$W200&lt;0,IF(Deník!$AC200=Statistika!$F$118,Deník!$W200,""),"")</f>
        <v/>
      </c>
      <c r="GU200" s="233" t="str">
        <f>IF(Deník!$W200&lt;0,IF(Deník!$AC200=Statistika!$F$119,Deník!$W200,""),"")</f>
        <v/>
      </c>
      <c r="GV200" s="233" t="str">
        <f>IF(Deník!$W200&lt;0,IF(Deník!$AC200=Statistika!$F$120,Deník!$W200,""),"")</f>
        <v/>
      </c>
      <c r="GW200" s="233" t="str">
        <f>IF(Deník!$W200&lt;0,IF(Deník!$AC200=Statistika!$F$121,Deník!$W200,""),"")</f>
        <v/>
      </c>
      <c r="GX200" s="233" t="str">
        <f>IF(Deník!$W200&lt;0,IF(Deník!$AC200=Statistika!$F$122,Deník!$W200,""),"")</f>
        <v/>
      </c>
      <c r="GY200" s="233" t="str">
        <f>IF(Deník!$W200&lt;0,IF(Deník!$AC200=Statistika!$F$123,Deník!$W200,""),"")</f>
        <v/>
      </c>
      <c r="GZ200" s="233" t="str">
        <f>IF(Deník!$W200&lt;0,IF(Deník!$AC200=Statistika!$F$124,Deník!$W200,""),"")</f>
        <v/>
      </c>
      <c r="HA200" s="233" t="str">
        <f>IF(Deník!$W200&lt;0,IF(Deník!$AC200=Statistika!$F$125,Deník!$W200,""),"")</f>
        <v/>
      </c>
      <c r="HC200" s="233" t="str">
        <f>IF(Deník!$W200&lt;0,IF(Deník!$AD200=Statistika!$F$133,Deník!$W200,""),"")</f>
        <v/>
      </c>
      <c r="HD200" s="233" t="str">
        <f>IF(Deník!$W200&lt;0,IF(Deník!$AD200=Statistika!$F$134,Deník!$W200,""),"")</f>
        <v/>
      </c>
      <c r="HE200" s="233" t="str">
        <f>IF(Deník!$W200&lt;0,IF(Deník!$AD200=Statistika!$F$135,Deník!$W200,""),"")</f>
        <v/>
      </c>
      <c r="HF200" s="233" t="str">
        <f>IF(Deník!$W200&lt;0,IF(Deník!$AD200=Statistika!$F$136,Deník!$W200,""),"")</f>
        <v/>
      </c>
      <c r="HG200" s="233" t="str">
        <f>IF(Deník!$W200&lt;0,IF(Deník!$AD200=Statistika!$F$137,Deník!$W200,""),"")</f>
        <v/>
      </c>
      <c r="ID200" s="8">
        <f>Tabulka4[[#This Row],[Sloupec3]]</f>
        <v>0</v>
      </c>
      <c r="IE200" s="17" t="str">
        <f>IF(AND([1]Deník!$C200&gt;='[1]Měsíční shrnutí'!$D$1,[1]Deník!$C200&lt;='[1]Měsíční shrnutí'!$F$1),[1]Deník!$X200,"")</f>
        <v/>
      </c>
    </row>
    <row r="201" spans="1:239">
      <c r="A201" s="8">
        <f>Deník!C202</f>
        <v>0</v>
      </c>
      <c r="B201" s="50" t="str">
        <f>Deník!R202</f>
        <v/>
      </c>
      <c r="C201" s="102" t="str">
        <f>IF(AND(Deník!R202&gt;1,Deník!R202&lt;&gt;""),1,"")</f>
        <v/>
      </c>
      <c r="D201" s="102" t="str">
        <f>IF(AND(Deník!R202&lt;=0,Deník!R202&lt;&gt;""),1,"")</f>
        <v/>
      </c>
      <c r="E201" s="103" t="str">
        <f>IF(AND(Deník!R202&gt;=0,Deník!R202&lt;=1),1,"")</f>
        <v/>
      </c>
      <c r="F201" s="79" t="str">
        <f>IF(Deník!R202&lt;&gt;"",Deník!R202+F200,"")</f>
        <v/>
      </c>
      <c r="G201" s="85"/>
      <c r="H201" s="54" t="str">
        <f>IF(MONTH(Deník!$C201)=H$2,IF(AND(Deník!$R201&gt;=0,Deník!$R201&lt;=1),"BE",Deník!$R201),"")</f>
        <v/>
      </c>
      <c r="I201" s="11" t="str">
        <f>IF(MONTH(Deník!$C201)=I$2,IF(AND(Deník!$R201&gt;=0,Deník!$R201&lt;=1),"BE",Deník!$R201),"")</f>
        <v/>
      </c>
      <c r="J201" s="11" t="str">
        <f>IF(MONTH(Deník!$C201)=J$2,IF(AND(Deník!$R201&gt;=0,Deník!$R201&lt;=1),"BE",Deník!$R201),"")</f>
        <v/>
      </c>
      <c r="K201" s="11" t="str">
        <f>IF(MONTH(Deník!$C201)=K$2,IF(AND(Deník!$R201&gt;=0,Deník!$R201&lt;=1),"BE",Deník!$R201),"")</f>
        <v/>
      </c>
      <c r="L201" s="11" t="str">
        <f>IF(MONTH(Deník!$C201)=L$2,IF(AND(Deník!$R201&gt;=0,Deník!$R201&lt;=1),"BE",Deník!$R201),"")</f>
        <v/>
      </c>
      <c r="M201" s="11" t="str">
        <f>IF(MONTH(Deník!$C201)=M$2,IF(AND(Deník!$R201&gt;=0,Deník!$R201&lt;=1),"BE",Deník!$R201),"")</f>
        <v/>
      </c>
      <c r="N201" s="11" t="str">
        <f>IF(MONTH(Deník!$C201)=N$2,IF(AND(Deník!$R201&gt;=0,Deník!$R201&lt;=1),"BE",Deník!$R201),"")</f>
        <v/>
      </c>
      <c r="O201" s="11" t="str">
        <f>IF(MONTH(Deník!$C201)=O$2,IF(AND(Deník!$R201&gt;=0,Deník!$R201&lt;=1),"BE",Deník!$R201),"")</f>
        <v/>
      </c>
      <c r="P201" s="11" t="str">
        <f>IF(MONTH(Deník!$C201)=P$2,IF(AND(Deník!$R201&gt;=0,Deník!$R201&lt;=1),"BE",Deník!$R201),"")</f>
        <v/>
      </c>
      <c r="Q201" s="11" t="str">
        <f>IF(MONTH(Deník!$C201)=Q$2,IF(AND(Deník!$R201&gt;=0,Deník!$R201&lt;=1),"BE",Deník!$R201),"")</f>
        <v/>
      </c>
      <c r="R201" s="11" t="str">
        <f>IF(MONTH(Deník!$C201)=R$2,IF(AND(Deník!$R201&gt;=0,Deník!$R201&lt;=1),"BE",Deník!$R201),"")</f>
        <v/>
      </c>
      <c r="S201" s="57" t="str">
        <f>IF(MONTH(Deník!$C201)=S$2,IF(AND(Deník!$R201&gt;=0,Deník!$R201&lt;=1),"BE",Deník!$R201),"")</f>
        <v/>
      </c>
      <c r="U201" s="12"/>
      <c r="V201" s="12"/>
      <c r="X201" s="600" t="str">
        <f>IF(Deník!$R201&lt;&gt;"",IF(Deník!$B201=Statistika!$F$63,IF(AND(Deník!$R201&gt;=0,Deník!$R201&lt;=1),"BE",Deník!$R201),""),"")</f>
        <v/>
      </c>
      <c r="Y201" s="13" t="str">
        <f>IF(Deník!$R201&lt;&gt;"",IF(Deník!$B201=Statistika!$F$64,IF(AND(Deník!$R201&gt;=0,Deník!$R201&lt;=1),"BE",Deník!$R201),""),"")</f>
        <v/>
      </c>
      <c r="Z201" s="13" t="str">
        <f>IF(Deník!$R201&lt;&gt;"",IF(Deník!$B201=Statistika!$F$65,IF(AND(Deník!$R201&gt;=0,Deník!$R201&lt;=1),"BE",Deník!$R201),""),"")</f>
        <v/>
      </c>
      <c r="AA201" s="13" t="str">
        <f>IF(Deník!$R201&lt;&gt;"",IF(Deník!$B201=Statistika!$F$66,IF(AND(Deník!$R201&gt;=0,Deník!$R201&lt;=1),"BE",Deník!$R201),""),"")</f>
        <v/>
      </c>
      <c r="AB201" s="13" t="str">
        <f>IF(Deník!$R201&lt;&gt;"",IF(Deník!$B201=Statistika!$F$67,IF(AND(Deník!$R201&gt;=0,Deník!$R201&lt;=1),"BE",Deník!$R201),""),"")</f>
        <v/>
      </c>
      <c r="AC201" s="13" t="str">
        <f>IF(Deník!$R201&lt;&gt;"",IF(Deník!$B201=Statistika!$F$68,IF(AND(Deník!$R201&gt;=0,Deník!$R201&lt;=1),"BE",Deník!$R201),""),"")</f>
        <v/>
      </c>
      <c r="AD201" s="13" t="str">
        <f>IF(Deník!$R201&lt;&gt;"",IF(Deník!$B201=Statistika!$F$69,IF(AND(Deník!$R201&gt;=0,Deník!$R201&lt;=1),"BE",Deník!$R201),""),"")</f>
        <v/>
      </c>
      <c r="AE201" s="601" t="str">
        <f>IF(Deník!$R201&lt;&gt;"",IF(Deník!$B201=Statistika!$F$70,IF(AND(Deník!$R201&gt;=0,Deník!$R201&lt;=1),"BE",Deník!$R201),""),"")</f>
        <v/>
      </c>
      <c r="AF201" s="90"/>
      <c r="AG201" s="63" t="str">
        <f>IF(Deník!$R201&lt;&gt;"",IF(Deník!$J201="L",IF(AND(Deník!$R201&gt;=0,Deník!$R201&lt;=1),"BE",Deník!$R201),""),"")</f>
        <v/>
      </c>
      <c r="AH201" s="13" t="str">
        <f>IF(Deník!$R201&lt;&gt;"",IF(Deník!$J201="S",IF(AND(Deník!$R201&gt;=0,Deník!$R201&lt;=1),"BE",Deník!$R201),""),"")</f>
        <v/>
      </c>
      <c r="AI201" s="95"/>
      <c r="AJ201" s="71" t="str">
        <f>IF(Deník!N202&lt;&gt;"",Deník!N202*-1,"")</f>
        <v/>
      </c>
      <c r="AK201" s="88"/>
      <c r="AL201" s="63" t="str">
        <f>IF(WEEKDAY(Deník!$C201,2)=1,IF(AND(Deník!$R201&gt;=0,Deník!$R201&lt;=1),"BE",Deník!$R201),"")</f>
        <v/>
      </c>
      <c r="AM201" s="13" t="str">
        <f>IF(WEEKDAY(Deník!$C201,2)=2,IF(AND(Deník!$R201&gt;=0,Deník!$R201&lt;=1),"BE",Deník!$R201),"")</f>
        <v/>
      </c>
      <c r="AN201" s="13" t="str">
        <f>IF(WEEKDAY(Deník!$C201,2)=3,IF(AND(Deník!$R201&gt;=0,Deník!$R201&lt;=1),"BE",Deník!$R201),"")</f>
        <v/>
      </c>
      <c r="AO201" s="13" t="str">
        <f>IF(WEEKDAY(Deník!$C201,2)=4,IF(AND(Deník!$R201&gt;=0,Deník!$R201&lt;=1),"BE",Deník!$R201),"")</f>
        <v/>
      </c>
      <c r="AP201" s="60" t="str">
        <f>IF(WEEKDAY(Deník!$C201,2)=5,IF(AND(Deník!$R201&gt;=0,Deník!$R201&lt;=1),"BE",Deník!$R201),"")</f>
        <v/>
      </c>
      <c r="AQ201" s="99"/>
      <c r="AR201" s="100">
        <f>Deník!D201</f>
        <v>0</v>
      </c>
      <c r="AS201" s="63" t="str">
        <f>IF(Deník!$D201&lt;&gt;"",IF(AND(Deník!$D201&gt;=AS$2,Deník!$D201&lt;=AS$3),IF(AND(Deník!$R201&gt;=0,Deník!$R201&lt;=1),"BE",Deník!$R201),""),"")</f>
        <v/>
      </c>
      <c r="AT201" s="63" t="str">
        <f>IF(Deník!$D201&lt;&gt;"",IF(AND(Deník!$D201&gt;=AT$2,Deník!$D201&lt;=AT$3),IF(AND(Deník!$R201&gt;=0,Deník!$R201&lt;=1),"BE",Deník!$R201),""),"")</f>
        <v/>
      </c>
      <c r="AU201" s="63" t="str">
        <f>IF(Deník!$D201&lt;&gt;"",IF(AND(Deník!$D201&gt;=AU$2,Deník!$D201&lt;=AU$3),IF(AND(Deník!$R201&gt;=0,Deník!$R201&lt;=1),"BE",Deník!$R201),""),"")</f>
        <v/>
      </c>
      <c r="AV201" s="63" t="str">
        <f>IF(Deník!$D201&lt;&gt;"",IF(AND(Deník!$D201&gt;=AV$2,Deník!$D201&lt;=AV$3),IF(AND(Deník!$R201&gt;=0,Deník!$R201&lt;=1),"BE",Deník!$R201),""),"")</f>
        <v/>
      </c>
      <c r="AW201" s="63" t="str">
        <f>IF(Deník!$D201&lt;&gt;"",IF(AND(Deník!$D201&gt;=AW$2,Deník!$D201&lt;=AW$3),IF(AND(Deník!$R201&gt;=0,Deník!$R201&lt;=1),"BE",Deník!$R201),""),"")</f>
        <v/>
      </c>
      <c r="AX201" s="63" t="str">
        <f>IF(Deník!$D201&lt;&gt;"",IF(AND(Deník!$D201&gt;=AX$2,Deník!$D201&lt;=AX$3),IF(AND(Deník!$R201&gt;=0,Deník!$R201&lt;=1),"BE",Deník!$R201),""),"")</f>
        <v/>
      </c>
      <c r="AY201" s="63" t="str">
        <f>IF(Deník!$D201&lt;&gt;"",IF(AND(Deník!$D201&gt;=AY$2,Deník!$D201&lt;=AY$3),IF(AND(Deník!$R201&gt;=0,Deník!$R201&lt;=1),"BE",Deník!$R201),""),"")</f>
        <v/>
      </c>
      <c r="AZ201" s="63" t="str">
        <f>IF(Deník!$D201&lt;&gt;"",IF(AND(Deník!$D201&gt;=AZ$2,Deník!$D201&lt;=AZ$3),IF(AND(Deník!$R201&gt;=0,Deník!$R201&lt;=1),"BE",Deník!$R201),""),"")</f>
        <v/>
      </c>
      <c r="BA201" s="63" t="str">
        <f>IF(Deník!$D201&lt;&gt;"",IF(AND(Deník!$D201&gt;=BA$2,Deník!$D201&lt;=BA$3),IF(AND(Deník!$R201&gt;=0,Deník!$R201&lt;=1),"BE",Deník!$R201),""),"")</f>
        <v/>
      </c>
      <c r="BB201" s="63" t="str">
        <f>IF(Deník!$D201&lt;&gt;"",IF(AND(Deník!$D201&gt;=BB$2,Deník!$D201&lt;=BB$3),IF(AND(Deník!$R201&gt;=0,Deník!$R201&lt;=1),"BE",Deník!$R201),""),"")</f>
        <v/>
      </c>
      <c r="BC201" s="71" t="str">
        <f>IF(Deník!$D201&lt;&gt;"",IF(AND(Deník!$D201&gt;=BC$2,Deník!$D201&lt;=BC$3),IF(AND(Deník!$R201&gt;=0,Deník!$R201&lt;=1),"BE",Deník!$R201),""),"")</f>
        <v/>
      </c>
      <c r="BD201" s="20" t="str">
        <f>IF(Deník!$J202="S",(Deník!$M202-Deník!$K202),IF(Deník!$J202="L",(Deník!$K202-Deník!$M202),""))</f>
        <v/>
      </c>
      <c r="BE201" s="20" t="str">
        <f>IF(Deník!$J202="S",(Deník!$K202-Deník!$O202),IF(Deník!$J202="L",(Deník!$O202-Deník!$K202),""))</f>
        <v/>
      </c>
      <c r="BF201" s="20" t="str">
        <f>IF(Deník!$J202="S",(Deník!$K202-Deník!$L202),IF(Deník!$J202="L",(Deník!$L202-Deník!$K202),""))</f>
        <v/>
      </c>
      <c r="BG201" s="20" t="str">
        <f>IF(Deník!$J202="S",(Deník!$K202-Deník!$S202),IF(Deník!$J202="L",(Deník!$S202-Deník!$K202),""))</f>
        <v/>
      </c>
      <c r="BH201" s="20" t="str">
        <f>IF(Deník!$J202="S",(Deník!$K202-Deník!$U202),IF(Deník!$J202="L",(Deník!$U202-Deník!$K202),""))</f>
        <v/>
      </c>
      <c r="BI201" s="20" t="str">
        <f>IF(Deník!$R201&gt;1,Deník!$R201,"")</f>
        <v/>
      </c>
      <c r="BJ201" s="20" t="str">
        <f>IF(Deník!$R201&lt;0,Deník!$R201,"")</f>
        <v/>
      </c>
      <c r="BK201" s="17"/>
      <c r="BM201" s="233" t="str">
        <f>IF(Deník!$R201&lt;&gt;"",IF(Deník!$Y201=Statistika!$F$78,IF(AND(Deník!$R201&gt;=0,Deník!$R201&lt;=1),"BE",Deník!$R201),""),"")</f>
        <v/>
      </c>
      <c r="BN201" s="233" t="str">
        <f>IF(Deník!$R201&lt;&gt;"",IF(Deník!$Y201=Statistika!$F$79,IF(AND(Deník!$R201&gt;=0,Deník!$R201&lt;=1),"BE",Deník!$R201),""),"")</f>
        <v/>
      </c>
      <c r="BO201" s="233" t="str">
        <f>IF(Deník!$R201&lt;&gt;"",IF(Deník!$Y201=Statistika!$F$80,IF(AND(Deník!$R201&gt;=0,Deník!$R201&lt;=1),"BE",Deník!$R201),""),"")</f>
        <v/>
      </c>
      <c r="BP201" s="233" t="str">
        <f>IF(Deník!$R201&lt;&gt;"",IF(Deník!$Y201=Statistika!$F$81,IF(AND(Deník!$R201&gt;=0,Deník!$R201&lt;=1),"BE",Deník!$R201),""),"")</f>
        <v/>
      </c>
      <c r="BQ201" s="233" t="str">
        <f>IF(Deník!$R201&lt;&gt;"",IF(Deník!$Y201=Statistika!$F$82,IF(AND(Deník!$R201&gt;=0,Deník!$R201&lt;=1),"BE",Deník!$R201),""),"")</f>
        <v/>
      </c>
      <c r="BR201" s="233" t="str">
        <f>IF(Deník!$R201&lt;&gt;"",IF(Deník!$Y201=Statistika!$F$83,IF(AND(Deník!$R201&gt;=0,Deník!$R201&lt;=1),"BE",Deník!$R201),""),"")</f>
        <v/>
      </c>
      <c r="BS201" s="233" t="str">
        <f>IF(Deník!$R201&lt;&gt;"",IF(Deník!$Y201=Statistika!$F$84,IF(AND(Deník!$R201&gt;=0,Deník!$R201&lt;=1),"BE",Deník!$R201),""),"")</f>
        <v/>
      </c>
      <c r="BT201" s="233" t="str">
        <f>IF(Deník!$R201&lt;&gt;"",IF(Deník!$Y201=Statistika!$F$85,IF(AND(Deník!$R201&gt;=0,Deník!$R201&lt;=1),"BE",Deník!$R201),""),"")</f>
        <v/>
      </c>
      <c r="BU201" s="233" t="str">
        <f>IF(Deník!$R201&lt;&gt;"",IF(Deník!$Y201=Statistika!$F$86,IF(AND(Deník!$R201&gt;=0,Deník!$R201&lt;=1),"BE",Deník!$R201),""),"")</f>
        <v/>
      </c>
      <c r="BV201" s="233" t="str">
        <f>IF(Deník!$R201&lt;&gt;"",IF(Deník!$Y201=Statistika!$F$87,IF(AND(Deník!$R201&gt;=0,Deník!$R201&lt;=1),"BE",Deník!$R201),""),"")</f>
        <v/>
      </c>
      <c r="BW201" s="233" t="str">
        <f>IF(Deník!$R201&lt;&gt;"",IF(Deník!$Y201=Statistika!$F$88,IF(AND(Deník!$R201&gt;=0,Deník!$R201&lt;=1),"BE",Deník!$R201),""),"")</f>
        <v/>
      </c>
      <c r="BX201" s="233" t="str">
        <f>IF(Deník!$R201&lt;&gt;"",IF(Deník!$Y201=Statistika!$F$89,IF(AND(Deník!$R201&gt;=0,Deník!$R201&lt;=1),"BE",Deník!$R201),""),"")</f>
        <v/>
      </c>
      <c r="BY201" s="233" t="str">
        <f>IF(Deník!$R201&lt;&gt;"",IF(Deník!$Y201=Statistika!$F$90,IF(AND(Deník!$R201&gt;=0,Deník!$R201&lt;=1),"BE",Deník!$R201),""),"")</f>
        <v/>
      </c>
      <c r="BZ201" s="233" t="str">
        <f>IF(Deník!$R201&lt;&gt;"",IF(Deník!$Y201=Statistika!$F$91,IF(AND(Deník!$R201&gt;=0,Deník!$R201&lt;=1),"BE",Deník!$R201),""),"")</f>
        <v/>
      </c>
      <c r="CA201" s="233"/>
      <c r="CB201" s="233" t="str">
        <f>IF(Deník!$R201&lt;&gt;"",IF(Deník!$AB201="SL",IF(AND(Deník!$R201&gt;=0,Deník!$R201&lt;=1),"BE",Deník!$R201),""),"")</f>
        <v/>
      </c>
      <c r="CC201" s="233" t="str">
        <f>IF(Deník!$R201&lt;&gt;"",IF(Deník!$AB201="BE10",IF(AND(Deník!$R201&gt;=0,Deník!$R201&lt;=1),"BE",Deník!$R201),""),"")</f>
        <v/>
      </c>
      <c r="CD201" s="233" t="str">
        <f>IF(Deník!$R201&lt;&gt;"",IF(Deník!$AB201="BE15",IF(AND(Deník!$R201&gt;=0,Deník!$R201&lt;=1),"BE",Deník!$R201),""),"")</f>
        <v/>
      </c>
      <c r="CE201" s="233" t="str">
        <f>IF(Deník!$R201&lt;&gt;"",IF(Deník!$AB201="BE20",IF(AND(Deník!$R201&gt;=0,Deník!$R201&lt;=1),"BE",Deník!$R201),""),"")</f>
        <v/>
      </c>
      <c r="CF201" s="233" t="str">
        <f>IF(Deník!$R201&lt;&gt;"",IF(Deník!$AB201="TP1",IF(AND(Deník!$R201&gt;=0,Deník!$R201&lt;=1),"BE",Deník!$R201),""),"")</f>
        <v/>
      </c>
      <c r="CG201" s="233" t="str">
        <f>IF(Deník!$R201&lt;&gt;"",IF(Deník!$AB201="TP2",IF(AND(Deník!$R201&gt;=0,Deník!$R201&lt;=1),"BE",Deník!$R201),""),"")</f>
        <v/>
      </c>
      <c r="CH201" s="233" t="str">
        <f>IF(Deník!$R201&lt;&gt;"",IF(Deník!$AB201="TP3",IF(AND(Deník!$R201&gt;=0,Deník!$R201&lt;=1),"BE",Deník!$R201),""),"")</f>
        <v/>
      </c>
      <c r="CI201" s="233" t="str">
        <f>IF(Deník!$R201&lt;&gt;"",IF(Deník!$AB201="Trailing SL",IF(AND(Deník!$R201&gt;=0,Deník!$R201&lt;=1),"BE",Deník!$R201),""),"")</f>
        <v/>
      </c>
      <c r="CJ201" s="233" t="str">
        <f>IF(Deník!$R201&lt;&gt;"",IF(Deník!$AB201="Manual",IF(AND(Deník!$R201&gt;=0,Deník!$R201&lt;=1),"BE",Deník!$R201),""),"")</f>
        <v/>
      </c>
      <c r="CK201" s="233"/>
      <c r="CL201" s="233" t="str">
        <f>IF(Deník!$R201&lt;0,IF(Deník!$AC201=Statistika!$F$117,Deník!$R201,""),"")</f>
        <v/>
      </c>
      <c r="CM201" s="233" t="str">
        <f>IF(Deník!$R201&lt;0,IF(Deník!$AC201=Statistika!$F$118,Deník!$R201,""),"")</f>
        <v/>
      </c>
      <c r="CN201" s="233" t="str">
        <f>IF(Deník!$R201&lt;0,IF(Deník!$AC201=Statistika!$F$119,Deník!$R201,""),"")</f>
        <v/>
      </c>
      <c r="CO201" s="233" t="str">
        <f>IF(Deník!$R201&lt;0,IF(Deník!$AC201=Statistika!$F$120,Deník!$R201,""),"")</f>
        <v/>
      </c>
      <c r="CP201" s="233" t="str">
        <f>IF(Deník!$R201&lt;0,IF(Deník!$AC201=Statistika!$F$121,Deník!$R201,""),"")</f>
        <v/>
      </c>
      <c r="CQ201" s="233" t="str">
        <f>IF(Deník!$R201&lt;0,IF(Deník!$AC201=Statistika!$F$122,Deník!$R201,""),"")</f>
        <v/>
      </c>
      <c r="CR201" s="233" t="str">
        <f>IF(Deník!$R201&lt;0,IF(Deník!$AC201=Statistika!$F$123,Deník!$R201,""),"")</f>
        <v/>
      </c>
      <c r="CS201" s="233" t="str">
        <f>IF(Deník!$R201&lt;0,IF(Deník!$AC201=Statistika!$F$124,Deník!$R201,""),"")</f>
        <v/>
      </c>
      <c r="CT201" s="233" t="str">
        <f>IF(Deník!$R201&lt;0,IF(Deník!$AC201=Statistika!$F$125,Deník!$R201,""),"")</f>
        <v/>
      </c>
      <c r="CU201" s="233"/>
      <c r="CV201" s="233" t="str">
        <f>IF(Deník!$R201&lt;0,IF(Deník!$AD201=$CV$2,Deník!$R201,""),"")</f>
        <v/>
      </c>
      <c r="CW201" s="233" t="str">
        <f>IF(Deník!$R201&lt;0,IF(Deník!$AD201=$CW$2,Deník!$R201,""),"")</f>
        <v/>
      </c>
      <c r="CX201" s="233" t="str">
        <f>IF(Deník!$R201&lt;0,IF(Deník!$AD201=$CX$2,Deník!$R201,""),"")</f>
        <v/>
      </c>
      <c r="CY201" s="233" t="str">
        <f>IF(Deník!$R201&lt;0,IF(Deník!$AD201=$CY$2,Deník!$R201,""),"")</f>
        <v/>
      </c>
      <c r="CZ201" s="233" t="str">
        <f>IF(Deník!$R201&lt;0,IF(Deník!$AD201=$CZ$2,Deník!$R201,""),"")</f>
        <v/>
      </c>
      <c r="DL201" s="221">
        <f t="shared" si="12"/>
        <v>93847.029999999984</v>
      </c>
      <c r="DM201" s="220">
        <f t="shared" si="11"/>
        <v>-6.1529700000000132E-2</v>
      </c>
      <c r="DO201" s="50">
        <f>Deník!W202</f>
        <v>0</v>
      </c>
      <c r="DP201" s="102" t="str">
        <f>IF(AND(Deník!W202&gt;0),1,"")</f>
        <v/>
      </c>
      <c r="DQ201" s="102">
        <f>IF(AND(Deník!W202&lt;=0),1,"")</f>
        <v>1</v>
      </c>
      <c r="DR201" s="227"/>
      <c r="DS201" s="228"/>
      <c r="DT201" s="85"/>
      <c r="DU201" s="54">
        <f>IF(MONTH(Deník!$C201)=DU$2,Deník!$W201,"")</f>
        <v>0</v>
      </c>
      <c r="DV201" s="222" t="str">
        <f>IF(MONTH(Deník!$C201)=DV$2,Deník!$W201,"")</f>
        <v/>
      </c>
      <c r="DW201" s="222" t="str">
        <f>IF(MONTH(Deník!$C201)=DW$2,Deník!$W201,"")</f>
        <v/>
      </c>
      <c r="DX201" s="222" t="str">
        <f>IF(MONTH(Deník!$C201)=DX$2,Deník!$W201,"")</f>
        <v/>
      </c>
      <c r="DY201" s="222" t="str">
        <f>IF(MONTH(Deník!$C201)=DY$2,Deník!$W201,"")</f>
        <v/>
      </c>
      <c r="DZ201" s="222" t="str">
        <f>IF(MONTH(Deník!$C201)=DZ$2,Deník!$W201,"")</f>
        <v/>
      </c>
      <c r="EA201" s="222" t="str">
        <f>IF(MONTH(Deník!$C201)=EA$2,Deník!$W201,"")</f>
        <v/>
      </c>
      <c r="EB201" s="222" t="str">
        <f>IF(MONTH(Deník!$C201)=EB$2,Deník!$W201,"")</f>
        <v/>
      </c>
      <c r="EC201" s="222" t="str">
        <f>IF(MONTH(Deník!$C201)=EC$2,Deník!$W201,"")</f>
        <v/>
      </c>
      <c r="ED201" s="222" t="str">
        <f>IF(MONTH(Deník!$C201)=ED$2,Deník!$W201,"")</f>
        <v/>
      </c>
      <c r="EE201" s="222" t="str">
        <f>IF(MONTH(Deník!$C201)=EE$2,Deník!$W201,"")</f>
        <v/>
      </c>
      <c r="EF201" s="222" t="str">
        <f>IF(MONTH(Deník!$C201)=EF$2,Deník!$W201,"")</f>
        <v/>
      </c>
      <c r="EI201" s="600" t="str">
        <f>IF(Deník!$W201&lt;&gt;"",IF(Deník!$B201=Statistika!$F$63,Deník!$W201,""),"")</f>
        <v/>
      </c>
      <c r="EJ201" s="13" t="str">
        <f>IF(Deník!$W201&lt;&gt;"",IF(Deník!$B201=Statistika!$F$64,Deník!$W201,""),"")</f>
        <v/>
      </c>
      <c r="EK201" s="13" t="str">
        <f>IF(Deník!$W201&lt;&gt;"",IF(Deník!$B201=Statistika!$F$65,Deník!$W201,""),"")</f>
        <v/>
      </c>
      <c r="EL201" s="13" t="str">
        <f>IF(Deník!$W201&lt;&gt;"",IF(Deník!$B201=Statistika!$F$66,Deník!$W201,""),"")</f>
        <v/>
      </c>
      <c r="EM201" s="13" t="str">
        <f>IF(Deník!$W201&lt;&gt;"",IF(Deník!$B201=Statistika!$F$67,Deník!$W201,""),"")</f>
        <v/>
      </c>
      <c r="EN201" s="13" t="str">
        <f>IF(Deník!$W201&lt;&gt;"",IF(Deník!$B201=Statistika!$F$68,Deník!$W201,""),"")</f>
        <v/>
      </c>
      <c r="EO201" s="13" t="str">
        <f>IF(Deník!$W201&lt;&gt;"",IF(Deník!$B201=Statistika!$F$69,Deník!$W201,""),"")</f>
        <v/>
      </c>
      <c r="EP201" s="601" t="str">
        <f>IF(Deník!$W201&lt;&gt;"",IF(Deník!$B201=Statistika!$F$70,Deník!$W201,""),"")</f>
        <v/>
      </c>
      <c r="EQ201" s="90"/>
      <c r="ER201" s="63" t="str">
        <f>IF(Deník!$W201&lt;&gt;"",IF(Deník!$J201="L",Deník!$W201,""),"")</f>
        <v/>
      </c>
      <c r="ES201" s="13" t="str">
        <f>IF(Deník!$W201&lt;&gt;"",IF(Deník!$J201="S",Deník!$W201,""),"")</f>
        <v/>
      </c>
      <c r="ET201" s="95"/>
      <c r="EU201" s="88"/>
      <c r="EV201" s="63" t="str">
        <f>IF(WEEKDAY(Deník!$C201,2)=1,Deník!$W201,"")</f>
        <v/>
      </c>
      <c r="EW201" s="13" t="str">
        <f>IF(WEEKDAY(Deník!$C201,2)=2,Deník!$W201,"")</f>
        <v/>
      </c>
      <c r="EX201" s="13" t="str">
        <f>IF(WEEKDAY(Deník!$C201,2)=3,Deník!$W201,"")</f>
        <v/>
      </c>
      <c r="EY201" s="13" t="str">
        <f>IF(WEEKDAY(Deník!$C201,2)=4,Deník!$W201,"")</f>
        <v/>
      </c>
      <c r="EZ201" s="60" t="str">
        <f>IF(WEEKDAY(Deník!$C201,2)=5,Deník!$W201,"")</f>
        <v/>
      </c>
      <c r="FA201" s="99"/>
      <c r="FB201" s="100">
        <f>Deník!D201</f>
        <v>0</v>
      </c>
      <c r="FC201" s="63">
        <f>IF($FB201&lt;&gt;"",IF(AND($FB201&gt;=FC$2,$FB201&lt;=FC$3),Deník!$W201,""))</f>
        <v>0</v>
      </c>
      <c r="FD201" s="63" t="str">
        <f>IF($FB201&lt;&gt;"",IF(AND($FB201&gt;=FD$2,$FB201&lt;=FD$3),Deník!$W201,""))</f>
        <v/>
      </c>
      <c r="FE201" s="63" t="str">
        <f>IF($FB201&lt;&gt;"",IF(AND($FB201&gt;=FE$2,$FB201&lt;=FE$3),Deník!$W201,""))</f>
        <v/>
      </c>
      <c r="FF201" s="63" t="str">
        <f>IF($FB201&lt;&gt;"",IF(AND($FB201&gt;=FF$2,$FB201&lt;=FF$3),Deník!$W201,""))</f>
        <v/>
      </c>
      <c r="FG201" s="63" t="str">
        <f>IF($FB201&lt;&gt;"",IF(AND($FB201&gt;=FG$2,$FB201&lt;=FG$3),Deník!$W201,""))</f>
        <v/>
      </c>
      <c r="FH201" s="63" t="str">
        <f>IF($FB201&lt;&gt;"",IF(AND($FB201&gt;=FH$2,$FB201&lt;=FH$3),Deník!$W201,""))</f>
        <v/>
      </c>
      <c r="FI201" s="63" t="str">
        <f>IF($FB201&lt;&gt;"",IF(AND($FB201&gt;=FI$2,$FB201&lt;=FI$3),Deník!$W201,""))</f>
        <v/>
      </c>
      <c r="FJ201" s="63" t="str">
        <f>IF($FB201&lt;&gt;"",IF(AND($FB201&gt;=FJ$2,$FB201&lt;=FJ$3),Deník!$W201,""))</f>
        <v/>
      </c>
      <c r="FK201" s="63" t="str">
        <f>IF($FB201&lt;&gt;"",IF(AND($FB201&gt;=FK$2,$FB201&lt;=FK$3),Deník!$W201,""))</f>
        <v/>
      </c>
      <c r="FL201" s="63" t="str">
        <f>IF($FB201&lt;&gt;"",IF(AND($FB201&gt;=FL$2,$FB201&lt;=FL$3),Deník!$W201,""))</f>
        <v/>
      </c>
      <c r="FM201" s="63" t="str">
        <f>IF($FB201&lt;&gt;"",IF(AND($FB201&gt;=FM$2,$FB201&lt;=FM$3),Deník!$W201,""))</f>
        <v/>
      </c>
      <c r="FN201" s="13"/>
      <c r="FO201" s="20" t="str">
        <f>IF(Deník!$W201&gt;1,Deník!$W201,"")</f>
        <v/>
      </c>
      <c r="FP201" s="20" t="str">
        <f>IF(Deník!$W201&lt;0,Deník!$W201,"")</f>
        <v/>
      </c>
      <c r="FQ201" s="17"/>
      <c r="FS201" s="233"/>
      <c r="FT201" s="233" t="str">
        <f>IF(Deník!$W201&lt;&gt;"",IF(Deník!$Y201=Statistika!$F$78,Deník!$W201,""),"")</f>
        <v/>
      </c>
      <c r="FU201" s="233" t="str">
        <f>IF(Deník!$W201&lt;&gt;"",IF(Deník!$Y201=Statistika!$F$79,Deník!$W201,""),"")</f>
        <v/>
      </c>
      <c r="FV201" s="233" t="str">
        <f>IF(Deník!$W201&lt;&gt;"",IF(Deník!$Y201=Statistika!$F$80,Deník!$W201,""),"")</f>
        <v/>
      </c>
      <c r="FW201" s="233" t="str">
        <f>IF(Deník!$W201&lt;&gt;"",IF(Deník!$Y201=Statistika!$F$81,Deník!$W201,""),"")</f>
        <v/>
      </c>
      <c r="FX201" s="233" t="str">
        <f>IF(Deník!$W201&lt;&gt;"",IF(Deník!$Y201=Statistika!$F$82,Deník!$W201,""),"")</f>
        <v/>
      </c>
      <c r="FY201" s="233" t="str">
        <f>IF(Deník!$W201&lt;&gt;"",IF(Deník!$Y201=Statistika!$F$83,Deník!$W201,""),"")</f>
        <v/>
      </c>
      <c r="FZ201" s="233" t="str">
        <f>IF(Deník!$W201&lt;&gt;"",IF(Deník!$Y201=Statistika!$F$84,Deník!$W201,""),"")</f>
        <v/>
      </c>
      <c r="GA201" s="233" t="str">
        <f>IF(Deník!$W201&lt;&gt;"",IF(Deník!$Y201=Statistika!$F$85,Deník!$W201,""),"")</f>
        <v/>
      </c>
      <c r="GB201" s="233" t="str">
        <f>IF(Deník!$W201&lt;&gt;"",IF(Deník!$Y201=Statistika!$F$86,Deník!$W201,""),"")</f>
        <v/>
      </c>
      <c r="GC201" s="233" t="str">
        <f>IF(Deník!$W201&lt;&gt;"",IF(Deník!$Y201=Statistika!$F$87,Deník!$W201,""),"")</f>
        <v/>
      </c>
      <c r="GD201" s="233" t="str">
        <f>IF(Deník!$W201&lt;&gt;"",IF(Deník!$Y201=Statistika!$F$88,Deník!$W201,""),"")</f>
        <v/>
      </c>
      <c r="GE201" s="233" t="str">
        <f>IF(Deník!$W201&lt;&gt;"",IF(Deník!$Y201=Statistika!$F$89,Deník!$W201,""),"")</f>
        <v/>
      </c>
      <c r="GF201" s="233" t="str">
        <f>IF(Deník!$W201&lt;&gt;"",IF(Deník!$Y201=Statistika!$F$90,Deník!$W201,""),"")</f>
        <v/>
      </c>
      <c r="GG201" s="233" t="str">
        <f>IF(Deník!$W201&lt;&gt;"",IF(Deník!$Y201=Statistika!$F$91,Deník!$W201,""),"")</f>
        <v/>
      </c>
      <c r="GH201" s="233"/>
      <c r="GI201" s="233" t="str">
        <f>IF(Deník!$W201&lt;&gt;"",IF(Deník!$AB201=Statistika!$L$100,Deník!$W201,""),"")</f>
        <v/>
      </c>
      <c r="GJ201" s="233" t="str">
        <f>IF(Deník!$W201&lt;&gt;"",IF(Deník!$AB201=Statistika!$L$101,Deník!$W201,""),"")</f>
        <v/>
      </c>
      <c r="GK201" s="233" t="str">
        <f>IF(Deník!$W201&lt;&gt;"",IF(Deník!$AB201=Statistika!$L$102,Deník!$W201,""),"")</f>
        <v/>
      </c>
      <c r="GL201" s="233" t="str">
        <f>IF(Deník!$W201&lt;&gt;"",IF(Deník!$AB201=Statistika!$L$103,Deník!$W201,""),"")</f>
        <v/>
      </c>
      <c r="GM201" s="233" t="str">
        <f>IF(Deník!$W201&lt;&gt;"",IF(Deník!$AB201=Statistika!$L$104,Deník!$W201,""),"")</f>
        <v/>
      </c>
      <c r="GN201" s="233" t="str">
        <f>IF(Deník!$W201&lt;&gt;"",IF(Deník!$AB201=Statistika!$L$105,Deník!$W201,""),"")</f>
        <v/>
      </c>
      <c r="GO201" s="233" t="str">
        <f>IF(Deník!$W201&lt;&gt;"",IF(Deník!$AB201=Statistika!$L$106,Deník!$W201,""),"")</f>
        <v/>
      </c>
      <c r="GP201" s="233" t="str">
        <f>IF(Deník!$W201&lt;&gt;"",IF(Deník!$AB201=Statistika!$L$107,Deník!$W201,""),"")</f>
        <v/>
      </c>
      <c r="GQ201" s="233" t="str">
        <f>IF(Deník!$W201&lt;&gt;"",IF(Deník!$AB201=Statistika!$L$108,Deník!$W201,""),"")</f>
        <v/>
      </c>
      <c r="GS201" s="233" t="str">
        <f>IF(Deník!$W201&lt;0,IF(Deník!$AC201=Statistika!$F$117,Deník!$W201,""),"")</f>
        <v/>
      </c>
      <c r="GT201" s="233" t="str">
        <f>IF(Deník!$W201&lt;0,IF(Deník!$AC201=Statistika!$F$118,Deník!$W201,""),"")</f>
        <v/>
      </c>
      <c r="GU201" s="233" t="str">
        <f>IF(Deník!$W201&lt;0,IF(Deník!$AC201=Statistika!$F$119,Deník!$W201,""),"")</f>
        <v/>
      </c>
      <c r="GV201" s="233" t="str">
        <f>IF(Deník!$W201&lt;0,IF(Deník!$AC201=Statistika!$F$120,Deník!$W201,""),"")</f>
        <v/>
      </c>
      <c r="GW201" s="233" t="str">
        <f>IF(Deník!$W201&lt;0,IF(Deník!$AC201=Statistika!$F$121,Deník!$W201,""),"")</f>
        <v/>
      </c>
      <c r="GX201" s="233" t="str">
        <f>IF(Deník!$W201&lt;0,IF(Deník!$AC201=Statistika!$F$122,Deník!$W201,""),"")</f>
        <v/>
      </c>
      <c r="GY201" s="233" t="str">
        <f>IF(Deník!$W201&lt;0,IF(Deník!$AC201=Statistika!$F$123,Deník!$W201,""),"")</f>
        <v/>
      </c>
      <c r="GZ201" s="233" t="str">
        <f>IF(Deník!$W201&lt;0,IF(Deník!$AC201=Statistika!$F$124,Deník!$W201,""),"")</f>
        <v/>
      </c>
      <c r="HA201" s="233" t="str">
        <f>IF(Deník!$W201&lt;0,IF(Deník!$AC201=Statistika!$F$125,Deník!$W201,""),"")</f>
        <v/>
      </c>
      <c r="HC201" s="233" t="str">
        <f>IF(Deník!$W201&lt;0,IF(Deník!$AD201=Statistika!$F$133,Deník!$W201,""),"")</f>
        <v/>
      </c>
      <c r="HD201" s="233" t="str">
        <f>IF(Deník!$W201&lt;0,IF(Deník!$AD201=Statistika!$F$134,Deník!$W201,""),"")</f>
        <v/>
      </c>
      <c r="HE201" s="233" t="str">
        <f>IF(Deník!$W201&lt;0,IF(Deník!$AD201=Statistika!$F$135,Deník!$W201,""),"")</f>
        <v/>
      </c>
      <c r="HF201" s="233" t="str">
        <f>IF(Deník!$W201&lt;0,IF(Deník!$AD201=Statistika!$F$136,Deník!$W201,""),"")</f>
        <v/>
      </c>
      <c r="HG201" s="233" t="str">
        <f>IF(Deník!$W201&lt;0,IF(Deník!$AD201=Statistika!$F$137,Deník!$W201,""),"")</f>
        <v/>
      </c>
      <c r="ID201" s="8">
        <f>Tabulka4[[#This Row],[Sloupec3]]</f>
        <v>0</v>
      </c>
      <c r="IE201" s="17" t="str">
        <f>IF(AND([1]Deník!$C201&gt;='[1]Měsíční shrnutí'!$D$1,[1]Deník!$C201&lt;='[1]Měsíční shrnutí'!$F$1),[1]Deník!$X201,"")</f>
        <v/>
      </c>
    </row>
    <row r="202" spans="1:239">
      <c r="A202" s="8">
        <f>Deník!C203</f>
        <v>0</v>
      </c>
      <c r="B202" s="50" t="str">
        <f>Deník!R203</f>
        <v/>
      </c>
      <c r="C202" s="102" t="str">
        <f>IF(AND(Deník!R203&gt;1,Deník!R203&lt;&gt;""),1,"")</f>
        <v/>
      </c>
      <c r="D202" s="102" t="str">
        <f>IF(AND(Deník!R203&lt;=0,Deník!R203&lt;&gt;""),1,"")</f>
        <v/>
      </c>
      <c r="E202" s="103" t="str">
        <f>IF(AND(Deník!R203&gt;=0,Deník!R203&lt;=1),1,"")</f>
        <v/>
      </c>
      <c r="F202" s="79" t="str">
        <f>IF(Deník!R203&lt;&gt;"",Deník!R203+F201,"")</f>
        <v/>
      </c>
      <c r="G202" s="85"/>
      <c r="H202" s="54" t="str">
        <f>IF(MONTH(Deník!$C202)=H$2,IF(AND(Deník!$R202&gt;=0,Deník!$R202&lt;=1),"BE",Deník!$R202),"")</f>
        <v/>
      </c>
      <c r="I202" s="11" t="str">
        <f>IF(MONTH(Deník!$C202)=I$2,IF(AND(Deník!$R202&gt;=0,Deník!$R202&lt;=1),"BE",Deník!$R202),"")</f>
        <v/>
      </c>
      <c r="J202" s="11" t="str">
        <f>IF(MONTH(Deník!$C202)=J$2,IF(AND(Deník!$R202&gt;=0,Deník!$R202&lt;=1),"BE",Deník!$R202),"")</f>
        <v/>
      </c>
      <c r="K202" s="11" t="str">
        <f>IF(MONTH(Deník!$C202)=K$2,IF(AND(Deník!$R202&gt;=0,Deník!$R202&lt;=1),"BE",Deník!$R202),"")</f>
        <v/>
      </c>
      <c r="L202" s="11" t="str">
        <f>IF(MONTH(Deník!$C202)=L$2,IF(AND(Deník!$R202&gt;=0,Deník!$R202&lt;=1),"BE",Deník!$R202),"")</f>
        <v/>
      </c>
      <c r="M202" s="11" t="str">
        <f>IF(MONTH(Deník!$C202)=M$2,IF(AND(Deník!$R202&gt;=0,Deník!$R202&lt;=1),"BE",Deník!$R202),"")</f>
        <v/>
      </c>
      <c r="N202" s="11" t="str">
        <f>IF(MONTH(Deník!$C202)=N$2,IF(AND(Deník!$R202&gt;=0,Deník!$R202&lt;=1),"BE",Deník!$R202),"")</f>
        <v/>
      </c>
      <c r="O202" s="11" t="str">
        <f>IF(MONTH(Deník!$C202)=O$2,IF(AND(Deník!$R202&gt;=0,Deník!$R202&lt;=1),"BE",Deník!$R202),"")</f>
        <v/>
      </c>
      <c r="P202" s="11" t="str">
        <f>IF(MONTH(Deník!$C202)=P$2,IF(AND(Deník!$R202&gt;=0,Deník!$R202&lt;=1),"BE",Deník!$R202),"")</f>
        <v/>
      </c>
      <c r="Q202" s="11" t="str">
        <f>IF(MONTH(Deník!$C202)=Q$2,IF(AND(Deník!$R202&gt;=0,Deník!$R202&lt;=1),"BE",Deník!$R202),"")</f>
        <v/>
      </c>
      <c r="R202" s="11" t="str">
        <f>IF(MONTH(Deník!$C202)=R$2,IF(AND(Deník!$R202&gt;=0,Deník!$R202&lt;=1),"BE",Deník!$R202),"")</f>
        <v/>
      </c>
      <c r="S202" s="57" t="str">
        <f>IF(MONTH(Deník!$C202)=S$2,IF(AND(Deník!$R202&gt;=0,Deník!$R202&lt;=1),"BE",Deník!$R202),"")</f>
        <v/>
      </c>
      <c r="U202" s="12"/>
      <c r="V202" s="12"/>
      <c r="X202" s="600" t="str">
        <f>IF(Deník!$R202&lt;&gt;"",IF(Deník!$B202=Statistika!$F$63,IF(AND(Deník!$R202&gt;=0,Deník!$R202&lt;=1),"BE",Deník!$R202),""),"")</f>
        <v/>
      </c>
      <c r="Y202" s="13" t="str">
        <f>IF(Deník!$R202&lt;&gt;"",IF(Deník!$B202=Statistika!$F$64,IF(AND(Deník!$R202&gt;=0,Deník!$R202&lt;=1),"BE",Deník!$R202),""),"")</f>
        <v/>
      </c>
      <c r="Z202" s="13" t="str">
        <f>IF(Deník!$R202&lt;&gt;"",IF(Deník!$B202=Statistika!$F$65,IF(AND(Deník!$R202&gt;=0,Deník!$R202&lt;=1),"BE",Deník!$R202),""),"")</f>
        <v/>
      </c>
      <c r="AA202" s="13" t="str">
        <f>IF(Deník!$R202&lt;&gt;"",IF(Deník!$B202=Statistika!$F$66,IF(AND(Deník!$R202&gt;=0,Deník!$R202&lt;=1),"BE",Deník!$R202),""),"")</f>
        <v/>
      </c>
      <c r="AB202" s="13" t="str">
        <f>IF(Deník!$R202&lt;&gt;"",IF(Deník!$B202=Statistika!$F$67,IF(AND(Deník!$R202&gt;=0,Deník!$R202&lt;=1),"BE",Deník!$R202),""),"")</f>
        <v/>
      </c>
      <c r="AC202" s="13" t="str">
        <f>IF(Deník!$R202&lt;&gt;"",IF(Deník!$B202=Statistika!$F$68,IF(AND(Deník!$R202&gt;=0,Deník!$R202&lt;=1),"BE",Deník!$R202),""),"")</f>
        <v/>
      </c>
      <c r="AD202" s="13" t="str">
        <f>IF(Deník!$R202&lt;&gt;"",IF(Deník!$B202=Statistika!$F$69,IF(AND(Deník!$R202&gt;=0,Deník!$R202&lt;=1),"BE",Deník!$R202),""),"")</f>
        <v/>
      </c>
      <c r="AE202" s="601" t="str">
        <f>IF(Deník!$R202&lt;&gt;"",IF(Deník!$B202=Statistika!$F$70,IF(AND(Deník!$R202&gt;=0,Deník!$R202&lt;=1),"BE",Deník!$R202),""),"")</f>
        <v/>
      </c>
      <c r="AF202" s="90"/>
      <c r="AG202" s="63" t="str">
        <f>IF(Deník!$R202&lt;&gt;"",IF(Deník!$J202="L",IF(AND(Deník!$R202&gt;=0,Deník!$R202&lt;=1),"BE",Deník!$R202),""),"")</f>
        <v/>
      </c>
      <c r="AH202" s="13" t="str">
        <f>IF(Deník!$R202&lt;&gt;"",IF(Deník!$J202="S",IF(AND(Deník!$R202&gt;=0,Deník!$R202&lt;=1),"BE",Deník!$R202),""),"")</f>
        <v/>
      </c>
      <c r="AI202" s="95"/>
      <c r="AJ202" s="71" t="str">
        <f>IF(Deník!N203&lt;&gt;"",Deník!N203*-1,"")</f>
        <v/>
      </c>
      <c r="AK202" s="88"/>
      <c r="AL202" s="63" t="str">
        <f>IF(WEEKDAY(Deník!$C202,2)=1,IF(AND(Deník!$R202&gt;=0,Deník!$R202&lt;=1),"BE",Deník!$R202),"")</f>
        <v/>
      </c>
      <c r="AM202" s="13" t="str">
        <f>IF(WEEKDAY(Deník!$C202,2)=2,IF(AND(Deník!$R202&gt;=0,Deník!$R202&lt;=1),"BE",Deník!$R202),"")</f>
        <v/>
      </c>
      <c r="AN202" s="13" t="str">
        <f>IF(WEEKDAY(Deník!$C202,2)=3,IF(AND(Deník!$R202&gt;=0,Deník!$R202&lt;=1),"BE",Deník!$R202),"")</f>
        <v/>
      </c>
      <c r="AO202" s="13" t="str">
        <f>IF(WEEKDAY(Deník!$C202,2)=4,IF(AND(Deník!$R202&gt;=0,Deník!$R202&lt;=1),"BE",Deník!$R202),"")</f>
        <v/>
      </c>
      <c r="AP202" s="60" t="str">
        <f>IF(WEEKDAY(Deník!$C202,2)=5,IF(AND(Deník!$R202&gt;=0,Deník!$R202&lt;=1),"BE",Deník!$R202),"")</f>
        <v/>
      </c>
      <c r="AQ202" s="99"/>
      <c r="AR202" s="100">
        <f>Deník!D202</f>
        <v>0</v>
      </c>
      <c r="AS202" s="63" t="str">
        <f>IF(Deník!$D202&lt;&gt;"",IF(AND(Deník!$D202&gt;=AS$2,Deník!$D202&lt;=AS$3),IF(AND(Deník!$R202&gt;=0,Deník!$R202&lt;=1),"BE",Deník!$R202),""),"")</f>
        <v/>
      </c>
      <c r="AT202" s="63" t="str">
        <f>IF(Deník!$D202&lt;&gt;"",IF(AND(Deník!$D202&gt;=AT$2,Deník!$D202&lt;=AT$3),IF(AND(Deník!$R202&gt;=0,Deník!$R202&lt;=1),"BE",Deník!$R202),""),"")</f>
        <v/>
      </c>
      <c r="AU202" s="63" t="str">
        <f>IF(Deník!$D202&lt;&gt;"",IF(AND(Deník!$D202&gt;=AU$2,Deník!$D202&lt;=AU$3),IF(AND(Deník!$R202&gt;=0,Deník!$R202&lt;=1),"BE",Deník!$R202),""),"")</f>
        <v/>
      </c>
      <c r="AV202" s="63" t="str">
        <f>IF(Deník!$D202&lt;&gt;"",IF(AND(Deník!$D202&gt;=AV$2,Deník!$D202&lt;=AV$3),IF(AND(Deník!$R202&gt;=0,Deník!$R202&lt;=1),"BE",Deník!$R202),""),"")</f>
        <v/>
      </c>
      <c r="AW202" s="63" t="str">
        <f>IF(Deník!$D202&lt;&gt;"",IF(AND(Deník!$D202&gt;=AW$2,Deník!$D202&lt;=AW$3),IF(AND(Deník!$R202&gt;=0,Deník!$R202&lt;=1),"BE",Deník!$R202),""),"")</f>
        <v/>
      </c>
      <c r="AX202" s="63" t="str">
        <f>IF(Deník!$D202&lt;&gt;"",IF(AND(Deník!$D202&gt;=AX$2,Deník!$D202&lt;=AX$3),IF(AND(Deník!$R202&gt;=0,Deník!$R202&lt;=1),"BE",Deník!$R202),""),"")</f>
        <v/>
      </c>
      <c r="AY202" s="63" t="str">
        <f>IF(Deník!$D202&lt;&gt;"",IF(AND(Deník!$D202&gt;=AY$2,Deník!$D202&lt;=AY$3),IF(AND(Deník!$R202&gt;=0,Deník!$R202&lt;=1),"BE",Deník!$R202),""),"")</f>
        <v/>
      </c>
      <c r="AZ202" s="63" t="str">
        <f>IF(Deník!$D202&lt;&gt;"",IF(AND(Deník!$D202&gt;=AZ$2,Deník!$D202&lt;=AZ$3),IF(AND(Deník!$R202&gt;=0,Deník!$R202&lt;=1),"BE",Deník!$R202),""),"")</f>
        <v/>
      </c>
      <c r="BA202" s="63" t="str">
        <f>IF(Deník!$D202&lt;&gt;"",IF(AND(Deník!$D202&gt;=BA$2,Deník!$D202&lt;=BA$3),IF(AND(Deník!$R202&gt;=0,Deník!$R202&lt;=1),"BE",Deník!$R202),""),"")</f>
        <v/>
      </c>
      <c r="BB202" s="63" t="str">
        <f>IF(Deník!$D202&lt;&gt;"",IF(AND(Deník!$D202&gt;=BB$2,Deník!$D202&lt;=BB$3),IF(AND(Deník!$R202&gt;=0,Deník!$R202&lt;=1),"BE",Deník!$R202),""),"")</f>
        <v/>
      </c>
      <c r="BC202" s="71" t="str">
        <f>IF(Deník!$D202&lt;&gt;"",IF(AND(Deník!$D202&gt;=BC$2,Deník!$D202&lt;=BC$3),IF(AND(Deník!$R202&gt;=0,Deník!$R202&lt;=1),"BE",Deník!$R202),""),"")</f>
        <v/>
      </c>
      <c r="BD202" s="20" t="str">
        <f>IF(Deník!$J203="S",(Deník!$M203-Deník!$K203),IF(Deník!$J203="L",(Deník!$K203-Deník!$M203),""))</f>
        <v/>
      </c>
      <c r="BE202" s="20" t="str">
        <f>IF(Deník!$J203="S",(Deník!$K203-Deník!$O203),IF(Deník!$J203="L",(Deník!$O203-Deník!$K203),""))</f>
        <v/>
      </c>
      <c r="BF202" s="20" t="str">
        <f>IF(Deník!$J203="S",(Deník!$K203-Deník!$L203),IF(Deník!$J203="L",(Deník!$L203-Deník!$K203),""))</f>
        <v/>
      </c>
      <c r="BG202" s="20" t="str">
        <f>IF(Deník!$J203="S",(Deník!$K203-Deník!$S203),IF(Deník!$J203="L",(Deník!$S203-Deník!$K203),""))</f>
        <v/>
      </c>
      <c r="BH202" s="20" t="str">
        <f>IF(Deník!$J203="S",(Deník!$K203-Deník!$U203),IF(Deník!$J203="L",(Deník!$U203-Deník!$K203),""))</f>
        <v/>
      </c>
      <c r="BI202" s="20" t="str">
        <f>IF(Deník!$R202&gt;1,Deník!$R202,"")</f>
        <v/>
      </c>
      <c r="BJ202" s="20" t="str">
        <f>IF(Deník!$R202&lt;0,Deník!$R202,"")</f>
        <v/>
      </c>
      <c r="BK202" s="17"/>
      <c r="BM202" s="233" t="str">
        <f>IF(Deník!$R202&lt;&gt;"",IF(Deník!$Y202=Statistika!$F$78,IF(AND(Deník!$R202&gt;=0,Deník!$R202&lt;=1),"BE",Deník!$R202),""),"")</f>
        <v/>
      </c>
      <c r="BN202" s="233" t="str">
        <f>IF(Deník!$R202&lt;&gt;"",IF(Deník!$Y202=Statistika!$F$79,IF(AND(Deník!$R202&gt;=0,Deník!$R202&lt;=1),"BE",Deník!$R202),""),"")</f>
        <v/>
      </c>
      <c r="BO202" s="233" t="str">
        <f>IF(Deník!$R202&lt;&gt;"",IF(Deník!$Y202=Statistika!$F$80,IF(AND(Deník!$R202&gt;=0,Deník!$R202&lt;=1),"BE",Deník!$R202),""),"")</f>
        <v/>
      </c>
      <c r="BP202" s="233" t="str">
        <f>IF(Deník!$R202&lt;&gt;"",IF(Deník!$Y202=Statistika!$F$81,IF(AND(Deník!$R202&gt;=0,Deník!$R202&lt;=1),"BE",Deník!$R202),""),"")</f>
        <v/>
      </c>
      <c r="BQ202" s="233" t="str">
        <f>IF(Deník!$R202&lt;&gt;"",IF(Deník!$Y202=Statistika!$F$82,IF(AND(Deník!$R202&gt;=0,Deník!$R202&lt;=1),"BE",Deník!$R202),""),"")</f>
        <v/>
      </c>
      <c r="BR202" s="233" t="str">
        <f>IF(Deník!$R202&lt;&gt;"",IF(Deník!$Y202=Statistika!$F$83,IF(AND(Deník!$R202&gt;=0,Deník!$R202&lt;=1),"BE",Deník!$R202),""),"")</f>
        <v/>
      </c>
      <c r="BS202" s="233" t="str">
        <f>IF(Deník!$R202&lt;&gt;"",IF(Deník!$Y202=Statistika!$F$84,IF(AND(Deník!$R202&gt;=0,Deník!$R202&lt;=1),"BE",Deník!$R202),""),"")</f>
        <v/>
      </c>
      <c r="BT202" s="233" t="str">
        <f>IF(Deník!$R202&lt;&gt;"",IF(Deník!$Y202=Statistika!$F$85,IF(AND(Deník!$R202&gt;=0,Deník!$R202&lt;=1),"BE",Deník!$R202),""),"")</f>
        <v/>
      </c>
      <c r="BU202" s="233" t="str">
        <f>IF(Deník!$R202&lt;&gt;"",IF(Deník!$Y202=Statistika!$F$86,IF(AND(Deník!$R202&gt;=0,Deník!$R202&lt;=1),"BE",Deník!$R202),""),"")</f>
        <v/>
      </c>
      <c r="BV202" s="233" t="str">
        <f>IF(Deník!$R202&lt;&gt;"",IF(Deník!$Y202=Statistika!$F$87,IF(AND(Deník!$R202&gt;=0,Deník!$R202&lt;=1),"BE",Deník!$R202),""),"")</f>
        <v/>
      </c>
      <c r="BW202" s="233" t="str">
        <f>IF(Deník!$R202&lt;&gt;"",IF(Deník!$Y202=Statistika!$F$88,IF(AND(Deník!$R202&gt;=0,Deník!$R202&lt;=1),"BE",Deník!$R202),""),"")</f>
        <v/>
      </c>
      <c r="BX202" s="233" t="str">
        <f>IF(Deník!$R202&lt;&gt;"",IF(Deník!$Y202=Statistika!$F$89,IF(AND(Deník!$R202&gt;=0,Deník!$R202&lt;=1),"BE",Deník!$R202),""),"")</f>
        <v/>
      </c>
      <c r="BY202" s="233" t="str">
        <f>IF(Deník!$R202&lt;&gt;"",IF(Deník!$Y202=Statistika!$F$90,IF(AND(Deník!$R202&gt;=0,Deník!$R202&lt;=1),"BE",Deník!$R202),""),"")</f>
        <v/>
      </c>
      <c r="BZ202" s="233" t="str">
        <f>IF(Deník!$R202&lt;&gt;"",IF(Deník!$Y202=Statistika!$F$91,IF(AND(Deník!$R202&gt;=0,Deník!$R202&lt;=1),"BE",Deník!$R202),""),"")</f>
        <v/>
      </c>
      <c r="CA202" s="233"/>
      <c r="CB202" s="233" t="str">
        <f>IF(Deník!$R202&lt;&gt;"",IF(Deník!$AB202="SL",IF(AND(Deník!$R202&gt;=0,Deník!$R202&lt;=1),"BE",Deník!$R202),""),"")</f>
        <v/>
      </c>
      <c r="CC202" s="233" t="str">
        <f>IF(Deník!$R202&lt;&gt;"",IF(Deník!$AB202="BE10",IF(AND(Deník!$R202&gt;=0,Deník!$R202&lt;=1),"BE",Deník!$R202),""),"")</f>
        <v/>
      </c>
      <c r="CD202" s="233" t="str">
        <f>IF(Deník!$R202&lt;&gt;"",IF(Deník!$AB202="BE15",IF(AND(Deník!$R202&gt;=0,Deník!$R202&lt;=1),"BE",Deník!$R202),""),"")</f>
        <v/>
      </c>
      <c r="CE202" s="233" t="str">
        <f>IF(Deník!$R202&lt;&gt;"",IF(Deník!$AB202="BE20",IF(AND(Deník!$R202&gt;=0,Deník!$R202&lt;=1),"BE",Deník!$R202),""),"")</f>
        <v/>
      </c>
      <c r="CF202" s="233" t="str">
        <f>IF(Deník!$R202&lt;&gt;"",IF(Deník!$AB202="TP1",IF(AND(Deník!$R202&gt;=0,Deník!$R202&lt;=1),"BE",Deník!$R202),""),"")</f>
        <v/>
      </c>
      <c r="CG202" s="233" t="str">
        <f>IF(Deník!$R202&lt;&gt;"",IF(Deník!$AB202="TP2",IF(AND(Deník!$R202&gt;=0,Deník!$R202&lt;=1),"BE",Deník!$R202),""),"")</f>
        <v/>
      </c>
      <c r="CH202" s="233" t="str">
        <f>IF(Deník!$R202&lt;&gt;"",IF(Deník!$AB202="TP3",IF(AND(Deník!$R202&gt;=0,Deník!$R202&lt;=1),"BE",Deník!$R202),""),"")</f>
        <v/>
      </c>
      <c r="CI202" s="233" t="str">
        <f>IF(Deník!$R202&lt;&gt;"",IF(Deník!$AB202="Trailing SL",IF(AND(Deník!$R202&gt;=0,Deník!$R202&lt;=1),"BE",Deník!$R202),""),"")</f>
        <v/>
      </c>
      <c r="CJ202" s="233" t="str">
        <f>IF(Deník!$R202&lt;&gt;"",IF(Deník!$AB202="Manual",IF(AND(Deník!$R202&gt;=0,Deník!$R202&lt;=1),"BE",Deník!$R202),""),"")</f>
        <v/>
      </c>
      <c r="CK202" s="233"/>
      <c r="CL202" s="233" t="str">
        <f>IF(Deník!$R202&lt;0,IF(Deník!$AC202=Statistika!$F$117,Deník!$R202,""),"")</f>
        <v/>
      </c>
      <c r="CM202" s="233" t="str">
        <f>IF(Deník!$R202&lt;0,IF(Deník!$AC202=Statistika!$F$118,Deník!$R202,""),"")</f>
        <v/>
      </c>
      <c r="CN202" s="233" t="str">
        <f>IF(Deník!$R202&lt;0,IF(Deník!$AC202=Statistika!$F$119,Deník!$R202,""),"")</f>
        <v/>
      </c>
      <c r="CO202" s="233" t="str">
        <f>IF(Deník!$R202&lt;0,IF(Deník!$AC202=Statistika!$F$120,Deník!$R202,""),"")</f>
        <v/>
      </c>
      <c r="CP202" s="233" t="str">
        <f>IF(Deník!$R202&lt;0,IF(Deník!$AC202=Statistika!$F$121,Deník!$R202,""),"")</f>
        <v/>
      </c>
      <c r="CQ202" s="233" t="str">
        <f>IF(Deník!$R202&lt;0,IF(Deník!$AC202=Statistika!$F$122,Deník!$R202,""),"")</f>
        <v/>
      </c>
      <c r="CR202" s="233" t="str">
        <f>IF(Deník!$R202&lt;0,IF(Deník!$AC202=Statistika!$F$123,Deník!$R202,""),"")</f>
        <v/>
      </c>
      <c r="CS202" s="233" t="str">
        <f>IF(Deník!$R202&lt;0,IF(Deník!$AC202=Statistika!$F$124,Deník!$R202,""),"")</f>
        <v/>
      </c>
      <c r="CT202" s="233" t="str">
        <f>IF(Deník!$R202&lt;0,IF(Deník!$AC202=Statistika!$F$125,Deník!$R202,""),"")</f>
        <v/>
      </c>
      <c r="CU202" s="233"/>
      <c r="CV202" s="233" t="str">
        <f>IF(Deník!$R202&lt;0,IF(Deník!$AD202=$CV$2,Deník!$R202,""),"")</f>
        <v/>
      </c>
      <c r="CW202" s="233" t="str">
        <f>IF(Deník!$R202&lt;0,IF(Deník!$AD202=$CW$2,Deník!$R202,""),"")</f>
        <v/>
      </c>
      <c r="CX202" s="233" t="str">
        <f>IF(Deník!$R202&lt;0,IF(Deník!$AD202=$CX$2,Deník!$R202,""),"")</f>
        <v/>
      </c>
      <c r="CY202" s="233" t="str">
        <f>IF(Deník!$R202&lt;0,IF(Deník!$AD202=$CY$2,Deník!$R202,""),"")</f>
        <v/>
      </c>
      <c r="CZ202" s="233" t="str">
        <f>IF(Deník!$R202&lt;0,IF(Deník!$AD202=$CZ$2,Deník!$R202,""),"")</f>
        <v/>
      </c>
      <c r="DL202" s="221">
        <f t="shared" si="12"/>
        <v>93847.029999999984</v>
      </c>
      <c r="DM202" s="220">
        <f t="shared" si="11"/>
        <v>-6.1529700000000132E-2</v>
      </c>
      <c r="DO202" s="50">
        <f>Deník!W203</f>
        <v>0</v>
      </c>
      <c r="DP202" s="102" t="str">
        <f>IF(AND(Deník!W203&gt;0),1,"")</f>
        <v/>
      </c>
      <c r="DQ202" s="102">
        <f>IF(AND(Deník!W203&lt;=0),1,"")</f>
        <v>1</v>
      </c>
      <c r="DR202" s="227"/>
      <c r="DS202" s="228"/>
      <c r="DT202" s="85"/>
      <c r="DU202" s="54">
        <f>IF(MONTH(Deník!$C202)=DU$2,Deník!$W202,"")</f>
        <v>0</v>
      </c>
      <c r="DV202" s="222" t="str">
        <f>IF(MONTH(Deník!$C202)=DV$2,Deník!$W202,"")</f>
        <v/>
      </c>
      <c r="DW202" s="222" t="str">
        <f>IF(MONTH(Deník!$C202)=DW$2,Deník!$W202,"")</f>
        <v/>
      </c>
      <c r="DX202" s="222" t="str">
        <f>IF(MONTH(Deník!$C202)=DX$2,Deník!$W202,"")</f>
        <v/>
      </c>
      <c r="DY202" s="222" t="str">
        <f>IF(MONTH(Deník!$C202)=DY$2,Deník!$W202,"")</f>
        <v/>
      </c>
      <c r="DZ202" s="222" t="str">
        <f>IF(MONTH(Deník!$C202)=DZ$2,Deník!$W202,"")</f>
        <v/>
      </c>
      <c r="EA202" s="222" t="str">
        <f>IF(MONTH(Deník!$C202)=EA$2,Deník!$W202,"")</f>
        <v/>
      </c>
      <c r="EB202" s="222" t="str">
        <f>IF(MONTH(Deník!$C202)=EB$2,Deník!$W202,"")</f>
        <v/>
      </c>
      <c r="EC202" s="222" t="str">
        <f>IF(MONTH(Deník!$C202)=EC$2,Deník!$W202,"")</f>
        <v/>
      </c>
      <c r="ED202" s="222" t="str">
        <f>IF(MONTH(Deník!$C202)=ED$2,Deník!$W202,"")</f>
        <v/>
      </c>
      <c r="EE202" s="222" t="str">
        <f>IF(MONTH(Deník!$C202)=EE$2,Deník!$W202,"")</f>
        <v/>
      </c>
      <c r="EF202" s="222" t="str">
        <f>IF(MONTH(Deník!$C202)=EF$2,Deník!$W202,"")</f>
        <v/>
      </c>
      <c r="EI202" s="600" t="str">
        <f>IF(Deník!$W202&lt;&gt;"",IF(Deník!$B202=Statistika!$F$63,Deník!$W202,""),"")</f>
        <v/>
      </c>
      <c r="EJ202" s="13" t="str">
        <f>IF(Deník!$W202&lt;&gt;"",IF(Deník!$B202=Statistika!$F$64,Deník!$W202,""),"")</f>
        <v/>
      </c>
      <c r="EK202" s="13" t="str">
        <f>IF(Deník!$W202&lt;&gt;"",IF(Deník!$B202=Statistika!$F$65,Deník!$W202,""),"")</f>
        <v/>
      </c>
      <c r="EL202" s="13" t="str">
        <f>IF(Deník!$W202&lt;&gt;"",IF(Deník!$B202=Statistika!$F$66,Deník!$W202,""),"")</f>
        <v/>
      </c>
      <c r="EM202" s="13" t="str">
        <f>IF(Deník!$W202&lt;&gt;"",IF(Deník!$B202=Statistika!$F$67,Deník!$W202,""),"")</f>
        <v/>
      </c>
      <c r="EN202" s="13" t="str">
        <f>IF(Deník!$W202&lt;&gt;"",IF(Deník!$B202=Statistika!$F$68,Deník!$W202,""),"")</f>
        <v/>
      </c>
      <c r="EO202" s="13" t="str">
        <f>IF(Deník!$W202&lt;&gt;"",IF(Deník!$B202=Statistika!$F$69,Deník!$W202,""),"")</f>
        <v/>
      </c>
      <c r="EP202" s="601" t="str">
        <f>IF(Deník!$W202&lt;&gt;"",IF(Deník!$B202=Statistika!$F$70,Deník!$W202,""),"")</f>
        <v/>
      </c>
      <c r="EQ202" s="90"/>
      <c r="ER202" s="63" t="str">
        <f>IF(Deník!$W202&lt;&gt;"",IF(Deník!$J202="L",Deník!$W202,""),"")</f>
        <v/>
      </c>
      <c r="ES202" s="13" t="str">
        <f>IF(Deník!$W202&lt;&gt;"",IF(Deník!$J202="S",Deník!$W202,""),"")</f>
        <v/>
      </c>
      <c r="ET202" s="95"/>
      <c r="EU202" s="88"/>
      <c r="EV202" s="63" t="str">
        <f>IF(WEEKDAY(Deník!$C202,2)=1,Deník!$W202,"")</f>
        <v/>
      </c>
      <c r="EW202" s="13" t="str">
        <f>IF(WEEKDAY(Deník!$C202,2)=2,Deník!$W202,"")</f>
        <v/>
      </c>
      <c r="EX202" s="13" t="str">
        <f>IF(WEEKDAY(Deník!$C202,2)=3,Deník!$W202,"")</f>
        <v/>
      </c>
      <c r="EY202" s="13" t="str">
        <f>IF(WEEKDAY(Deník!$C202,2)=4,Deník!$W202,"")</f>
        <v/>
      </c>
      <c r="EZ202" s="60" t="str">
        <f>IF(WEEKDAY(Deník!$C202,2)=5,Deník!$W202,"")</f>
        <v/>
      </c>
      <c r="FA202" s="99"/>
      <c r="FB202" s="100">
        <f>Deník!D202</f>
        <v>0</v>
      </c>
      <c r="FC202" s="63">
        <f>IF($FB202&lt;&gt;"",IF(AND($FB202&gt;=FC$2,$FB202&lt;=FC$3),Deník!$W202,""))</f>
        <v>0</v>
      </c>
      <c r="FD202" s="63" t="str">
        <f>IF($FB202&lt;&gt;"",IF(AND($FB202&gt;=FD$2,$FB202&lt;=FD$3),Deník!$W202,""))</f>
        <v/>
      </c>
      <c r="FE202" s="63" t="str">
        <f>IF($FB202&lt;&gt;"",IF(AND($FB202&gt;=FE$2,$FB202&lt;=FE$3),Deník!$W202,""))</f>
        <v/>
      </c>
      <c r="FF202" s="63" t="str">
        <f>IF($FB202&lt;&gt;"",IF(AND($FB202&gt;=FF$2,$FB202&lt;=FF$3),Deník!$W202,""))</f>
        <v/>
      </c>
      <c r="FG202" s="63" t="str">
        <f>IF($FB202&lt;&gt;"",IF(AND($FB202&gt;=FG$2,$FB202&lt;=FG$3),Deník!$W202,""))</f>
        <v/>
      </c>
      <c r="FH202" s="63" t="str">
        <f>IF($FB202&lt;&gt;"",IF(AND($FB202&gt;=FH$2,$FB202&lt;=FH$3),Deník!$W202,""))</f>
        <v/>
      </c>
      <c r="FI202" s="63" t="str">
        <f>IF($FB202&lt;&gt;"",IF(AND($FB202&gt;=FI$2,$FB202&lt;=FI$3),Deník!$W202,""))</f>
        <v/>
      </c>
      <c r="FJ202" s="63" t="str">
        <f>IF($FB202&lt;&gt;"",IF(AND($FB202&gt;=FJ$2,$FB202&lt;=FJ$3),Deník!$W202,""))</f>
        <v/>
      </c>
      <c r="FK202" s="63" t="str">
        <f>IF($FB202&lt;&gt;"",IF(AND($FB202&gt;=FK$2,$FB202&lt;=FK$3),Deník!$W202,""))</f>
        <v/>
      </c>
      <c r="FL202" s="63" t="str">
        <f>IF($FB202&lt;&gt;"",IF(AND($FB202&gt;=FL$2,$FB202&lt;=FL$3),Deník!$W202,""))</f>
        <v/>
      </c>
      <c r="FM202" s="63" t="str">
        <f>IF($FB202&lt;&gt;"",IF(AND($FB202&gt;=FM$2,$FB202&lt;=FM$3),Deník!$W202,""))</f>
        <v/>
      </c>
      <c r="FN202" s="13"/>
      <c r="FO202" s="20" t="str">
        <f>IF(Deník!$W202&gt;1,Deník!$W202,"")</f>
        <v/>
      </c>
      <c r="FP202" s="20" t="str">
        <f>IF(Deník!$W202&lt;0,Deník!$W202,"")</f>
        <v/>
      </c>
      <c r="FQ202" s="17"/>
      <c r="FS202" s="233"/>
      <c r="FT202" s="233" t="str">
        <f>IF(Deník!$W202&lt;&gt;"",IF(Deník!$Y202=Statistika!$F$78,Deník!$W202,""),"")</f>
        <v/>
      </c>
      <c r="FU202" s="233" t="str">
        <f>IF(Deník!$W202&lt;&gt;"",IF(Deník!$Y202=Statistika!$F$79,Deník!$W202,""),"")</f>
        <v/>
      </c>
      <c r="FV202" s="233" t="str">
        <f>IF(Deník!$W202&lt;&gt;"",IF(Deník!$Y202=Statistika!$F$80,Deník!$W202,""),"")</f>
        <v/>
      </c>
      <c r="FW202" s="233" t="str">
        <f>IF(Deník!$W202&lt;&gt;"",IF(Deník!$Y202=Statistika!$F$81,Deník!$W202,""),"")</f>
        <v/>
      </c>
      <c r="FX202" s="233" t="str">
        <f>IF(Deník!$W202&lt;&gt;"",IF(Deník!$Y202=Statistika!$F$82,Deník!$W202,""),"")</f>
        <v/>
      </c>
      <c r="FY202" s="233" t="str">
        <f>IF(Deník!$W202&lt;&gt;"",IF(Deník!$Y202=Statistika!$F$83,Deník!$W202,""),"")</f>
        <v/>
      </c>
      <c r="FZ202" s="233" t="str">
        <f>IF(Deník!$W202&lt;&gt;"",IF(Deník!$Y202=Statistika!$F$84,Deník!$W202,""),"")</f>
        <v/>
      </c>
      <c r="GA202" s="233" t="str">
        <f>IF(Deník!$W202&lt;&gt;"",IF(Deník!$Y202=Statistika!$F$85,Deník!$W202,""),"")</f>
        <v/>
      </c>
      <c r="GB202" s="233" t="str">
        <f>IF(Deník!$W202&lt;&gt;"",IF(Deník!$Y202=Statistika!$F$86,Deník!$W202,""),"")</f>
        <v/>
      </c>
      <c r="GC202" s="233" t="str">
        <f>IF(Deník!$W202&lt;&gt;"",IF(Deník!$Y202=Statistika!$F$87,Deník!$W202,""),"")</f>
        <v/>
      </c>
      <c r="GD202" s="233" t="str">
        <f>IF(Deník!$W202&lt;&gt;"",IF(Deník!$Y202=Statistika!$F$88,Deník!$W202,""),"")</f>
        <v/>
      </c>
      <c r="GE202" s="233" t="str">
        <f>IF(Deník!$W202&lt;&gt;"",IF(Deník!$Y202=Statistika!$F$89,Deník!$W202,""),"")</f>
        <v/>
      </c>
      <c r="GF202" s="233" t="str">
        <f>IF(Deník!$W202&lt;&gt;"",IF(Deník!$Y202=Statistika!$F$90,Deník!$W202,""),"")</f>
        <v/>
      </c>
      <c r="GG202" s="233" t="str">
        <f>IF(Deník!$W202&lt;&gt;"",IF(Deník!$Y202=Statistika!$F$91,Deník!$W202,""),"")</f>
        <v/>
      </c>
      <c r="GH202" s="233"/>
      <c r="GI202" s="233" t="str">
        <f>IF(Deník!$W202&lt;&gt;"",IF(Deník!$AB202=Statistika!$L$100,Deník!$W202,""),"")</f>
        <v/>
      </c>
      <c r="GJ202" s="233" t="str">
        <f>IF(Deník!$W202&lt;&gt;"",IF(Deník!$AB202=Statistika!$L$101,Deník!$W202,""),"")</f>
        <v/>
      </c>
      <c r="GK202" s="233" t="str">
        <f>IF(Deník!$W202&lt;&gt;"",IF(Deník!$AB202=Statistika!$L$102,Deník!$W202,""),"")</f>
        <v/>
      </c>
      <c r="GL202" s="233" t="str">
        <f>IF(Deník!$W202&lt;&gt;"",IF(Deník!$AB202=Statistika!$L$103,Deník!$W202,""),"")</f>
        <v/>
      </c>
      <c r="GM202" s="233" t="str">
        <f>IF(Deník!$W202&lt;&gt;"",IF(Deník!$AB202=Statistika!$L$104,Deník!$W202,""),"")</f>
        <v/>
      </c>
      <c r="GN202" s="233" t="str">
        <f>IF(Deník!$W202&lt;&gt;"",IF(Deník!$AB202=Statistika!$L$105,Deník!$W202,""),"")</f>
        <v/>
      </c>
      <c r="GO202" s="233" t="str">
        <f>IF(Deník!$W202&lt;&gt;"",IF(Deník!$AB202=Statistika!$L$106,Deník!$W202,""),"")</f>
        <v/>
      </c>
      <c r="GP202" s="233" t="str">
        <f>IF(Deník!$W202&lt;&gt;"",IF(Deník!$AB202=Statistika!$L$107,Deník!$W202,""),"")</f>
        <v/>
      </c>
      <c r="GQ202" s="233" t="str">
        <f>IF(Deník!$W202&lt;&gt;"",IF(Deník!$AB202=Statistika!$L$108,Deník!$W202,""),"")</f>
        <v/>
      </c>
      <c r="GS202" s="233" t="str">
        <f>IF(Deník!$W202&lt;0,IF(Deník!$AC202=Statistika!$F$117,Deník!$W202,""),"")</f>
        <v/>
      </c>
      <c r="GT202" s="233" t="str">
        <f>IF(Deník!$W202&lt;0,IF(Deník!$AC202=Statistika!$F$118,Deník!$W202,""),"")</f>
        <v/>
      </c>
      <c r="GU202" s="233" t="str">
        <f>IF(Deník!$W202&lt;0,IF(Deník!$AC202=Statistika!$F$119,Deník!$W202,""),"")</f>
        <v/>
      </c>
      <c r="GV202" s="233" t="str">
        <f>IF(Deník!$W202&lt;0,IF(Deník!$AC202=Statistika!$F$120,Deník!$W202,""),"")</f>
        <v/>
      </c>
      <c r="GW202" s="233" t="str">
        <f>IF(Deník!$W202&lt;0,IF(Deník!$AC202=Statistika!$F$121,Deník!$W202,""),"")</f>
        <v/>
      </c>
      <c r="GX202" s="233" t="str">
        <f>IF(Deník!$W202&lt;0,IF(Deník!$AC202=Statistika!$F$122,Deník!$W202,""),"")</f>
        <v/>
      </c>
      <c r="GY202" s="233" t="str">
        <f>IF(Deník!$W202&lt;0,IF(Deník!$AC202=Statistika!$F$123,Deník!$W202,""),"")</f>
        <v/>
      </c>
      <c r="GZ202" s="233" t="str">
        <f>IF(Deník!$W202&lt;0,IF(Deník!$AC202=Statistika!$F$124,Deník!$W202,""),"")</f>
        <v/>
      </c>
      <c r="HA202" s="233" t="str">
        <f>IF(Deník!$W202&lt;0,IF(Deník!$AC202=Statistika!$F$125,Deník!$W202,""),"")</f>
        <v/>
      </c>
      <c r="HC202" s="233" t="str">
        <f>IF(Deník!$W202&lt;0,IF(Deník!$AD202=Statistika!$F$133,Deník!$W202,""),"")</f>
        <v/>
      </c>
      <c r="HD202" s="233" t="str">
        <f>IF(Deník!$W202&lt;0,IF(Deník!$AD202=Statistika!$F$134,Deník!$W202,""),"")</f>
        <v/>
      </c>
      <c r="HE202" s="233" t="str">
        <f>IF(Deník!$W202&lt;0,IF(Deník!$AD202=Statistika!$F$135,Deník!$W202,""),"")</f>
        <v/>
      </c>
      <c r="HF202" s="233" t="str">
        <f>IF(Deník!$W202&lt;0,IF(Deník!$AD202=Statistika!$F$136,Deník!$W202,""),"")</f>
        <v/>
      </c>
      <c r="HG202" s="233" t="str">
        <f>IF(Deník!$W202&lt;0,IF(Deník!$AD202=Statistika!$F$137,Deník!$W202,""),"")</f>
        <v/>
      </c>
      <c r="ID202" s="8">
        <f>Tabulka4[[#This Row],[Sloupec3]]</f>
        <v>0</v>
      </c>
      <c r="IE202" s="17" t="str">
        <f>IF(AND([1]Deník!$C202&gt;='[1]Měsíční shrnutí'!$D$1,[1]Deník!$C202&lt;='[1]Měsíční shrnutí'!$F$1),[1]Deník!$X202,"")</f>
        <v/>
      </c>
    </row>
    <row r="203" spans="1:239">
      <c r="A203" s="8">
        <f>Deník!C204</f>
        <v>0</v>
      </c>
      <c r="B203" s="50" t="str">
        <f>Deník!R204</f>
        <v/>
      </c>
      <c r="C203" s="102" t="str">
        <f>IF(AND(Deník!R204&gt;1,Deník!R204&lt;&gt;""),1,"")</f>
        <v/>
      </c>
      <c r="D203" s="102" t="str">
        <f>IF(AND(Deník!R204&lt;=0,Deník!R204&lt;&gt;""),1,"")</f>
        <v/>
      </c>
      <c r="E203" s="103" t="str">
        <f>IF(AND(Deník!R204&gt;=0,Deník!R204&lt;=1),1,"")</f>
        <v/>
      </c>
      <c r="F203" s="79" t="str">
        <f>IF(Deník!R204&lt;&gt;"",Deník!R204+F202,"")</f>
        <v/>
      </c>
      <c r="G203" s="85"/>
      <c r="H203" s="54" t="str">
        <f>IF(MONTH(Deník!$C203)=H$2,IF(AND(Deník!$R203&gt;=0,Deník!$R203&lt;=1),"BE",Deník!$R203),"")</f>
        <v/>
      </c>
      <c r="I203" s="11" t="str">
        <f>IF(MONTH(Deník!$C203)=I$2,IF(AND(Deník!$R203&gt;=0,Deník!$R203&lt;=1),"BE",Deník!$R203),"")</f>
        <v/>
      </c>
      <c r="J203" s="11" t="str">
        <f>IF(MONTH(Deník!$C203)=J$2,IF(AND(Deník!$R203&gt;=0,Deník!$R203&lt;=1),"BE",Deník!$R203),"")</f>
        <v/>
      </c>
      <c r="K203" s="11" t="str">
        <f>IF(MONTH(Deník!$C203)=K$2,IF(AND(Deník!$R203&gt;=0,Deník!$R203&lt;=1),"BE",Deník!$R203),"")</f>
        <v/>
      </c>
      <c r="L203" s="11" t="str">
        <f>IF(MONTH(Deník!$C203)=L$2,IF(AND(Deník!$R203&gt;=0,Deník!$R203&lt;=1),"BE",Deník!$R203),"")</f>
        <v/>
      </c>
      <c r="M203" s="11" t="str">
        <f>IF(MONTH(Deník!$C203)=M$2,IF(AND(Deník!$R203&gt;=0,Deník!$R203&lt;=1),"BE",Deník!$R203),"")</f>
        <v/>
      </c>
      <c r="N203" s="11" t="str">
        <f>IF(MONTH(Deník!$C203)=N$2,IF(AND(Deník!$R203&gt;=0,Deník!$R203&lt;=1),"BE",Deník!$R203),"")</f>
        <v/>
      </c>
      <c r="O203" s="11" t="str">
        <f>IF(MONTH(Deník!$C203)=O$2,IF(AND(Deník!$R203&gt;=0,Deník!$R203&lt;=1),"BE",Deník!$R203),"")</f>
        <v/>
      </c>
      <c r="P203" s="11" t="str">
        <f>IF(MONTH(Deník!$C203)=P$2,IF(AND(Deník!$R203&gt;=0,Deník!$R203&lt;=1),"BE",Deník!$R203),"")</f>
        <v/>
      </c>
      <c r="Q203" s="11" t="str">
        <f>IF(MONTH(Deník!$C203)=Q$2,IF(AND(Deník!$R203&gt;=0,Deník!$R203&lt;=1),"BE",Deník!$R203),"")</f>
        <v/>
      </c>
      <c r="R203" s="11" t="str">
        <f>IF(MONTH(Deník!$C203)=R$2,IF(AND(Deník!$R203&gt;=0,Deník!$R203&lt;=1),"BE",Deník!$R203),"")</f>
        <v/>
      </c>
      <c r="S203" s="57" t="str">
        <f>IF(MONTH(Deník!$C203)=S$2,IF(AND(Deník!$R203&gt;=0,Deník!$R203&lt;=1),"BE",Deník!$R203),"")</f>
        <v/>
      </c>
      <c r="U203" s="12"/>
      <c r="V203" s="12"/>
      <c r="X203" s="600" t="str">
        <f>IF(Deník!$R203&lt;&gt;"",IF(Deník!$B203=Statistika!$F$63,IF(AND(Deník!$R203&gt;=0,Deník!$R203&lt;=1),"BE",Deník!$R203),""),"")</f>
        <v/>
      </c>
      <c r="Y203" s="13" t="str">
        <f>IF(Deník!$R203&lt;&gt;"",IF(Deník!$B203=Statistika!$F$64,IF(AND(Deník!$R203&gt;=0,Deník!$R203&lt;=1),"BE",Deník!$R203),""),"")</f>
        <v/>
      </c>
      <c r="Z203" s="13" t="str">
        <f>IF(Deník!$R203&lt;&gt;"",IF(Deník!$B203=Statistika!$F$65,IF(AND(Deník!$R203&gt;=0,Deník!$R203&lt;=1),"BE",Deník!$R203),""),"")</f>
        <v/>
      </c>
      <c r="AA203" s="13" t="str">
        <f>IF(Deník!$R203&lt;&gt;"",IF(Deník!$B203=Statistika!$F$66,IF(AND(Deník!$R203&gt;=0,Deník!$R203&lt;=1),"BE",Deník!$R203),""),"")</f>
        <v/>
      </c>
      <c r="AB203" s="13" t="str">
        <f>IF(Deník!$R203&lt;&gt;"",IF(Deník!$B203=Statistika!$F$67,IF(AND(Deník!$R203&gt;=0,Deník!$R203&lt;=1),"BE",Deník!$R203),""),"")</f>
        <v/>
      </c>
      <c r="AC203" s="13" t="str">
        <f>IF(Deník!$R203&lt;&gt;"",IF(Deník!$B203=Statistika!$F$68,IF(AND(Deník!$R203&gt;=0,Deník!$R203&lt;=1),"BE",Deník!$R203),""),"")</f>
        <v/>
      </c>
      <c r="AD203" s="13" t="str">
        <f>IF(Deník!$R203&lt;&gt;"",IF(Deník!$B203=Statistika!$F$69,IF(AND(Deník!$R203&gt;=0,Deník!$R203&lt;=1),"BE",Deník!$R203),""),"")</f>
        <v/>
      </c>
      <c r="AE203" s="601" t="str">
        <f>IF(Deník!$R203&lt;&gt;"",IF(Deník!$B203=Statistika!$F$70,IF(AND(Deník!$R203&gt;=0,Deník!$R203&lt;=1),"BE",Deník!$R203),""),"")</f>
        <v/>
      </c>
      <c r="AF203" s="90"/>
      <c r="AG203" s="63" t="str">
        <f>IF(Deník!$R203&lt;&gt;"",IF(Deník!$J203="L",IF(AND(Deník!$R203&gt;=0,Deník!$R203&lt;=1),"BE",Deník!$R203),""),"")</f>
        <v/>
      </c>
      <c r="AH203" s="13" t="str">
        <f>IF(Deník!$R203&lt;&gt;"",IF(Deník!$J203="S",IF(AND(Deník!$R203&gt;=0,Deník!$R203&lt;=1),"BE",Deník!$R203),""),"")</f>
        <v/>
      </c>
      <c r="AI203" s="95"/>
      <c r="AJ203" s="71" t="str">
        <f>IF(Deník!N204&lt;&gt;"",Deník!N204*-1,"")</f>
        <v/>
      </c>
      <c r="AK203" s="88"/>
      <c r="AL203" s="63" t="str">
        <f>IF(WEEKDAY(Deník!$C203,2)=1,IF(AND(Deník!$R203&gt;=0,Deník!$R203&lt;=1),"BE",Deník!$R203),"")</f>
        <v/>
      </c>
      <c r="AM203" s="13" t="str">
        <f>IF(WEEKDAY(Deník!$C203,2)=2,IF(AND(Deník!$R203&gt;=0,Deník!$R203&lt;=1),"BE",Deník!$R203),"")</f>
        <v/>
      </c>
      <c r="AN203" s="13" t="str">
        <f>IF(WEEKDAY(Deník!$C203,2)=3,IF(AND(Deník!$R203&gt;=0,Deník!$R203&lt;=1),"BE",Deník!$R203),"")</f>
        <v/>
      </c>
      <c r="AO203" s="13" t="str">
        <f>IF(WEEKDAY(Deník!$C203,2)=4,IF(AND(Deník!$R203&gt;=0,Deník!$R203&lt;=1),"BE",Deník!$R203),"")</f>
        <v/>
      </c>
      <c r="AP203" s="60" t="str">
        <f>IF(WEEKDAY(Deník!$C203,2)=5,IF(AND(Deník!$R203&gt;=0,Deník!$R203&lt;=1),"BE",Deník!$R203),"")</f>
        <v/>
      </c>
      <c r="AQ203" s="99"/>
      <c r="AR203" s="100">
        <f>Deník!D203</f>
        <v>0</v>
      </c>
      <c r="AS203" s="63" t="str">
        <f>IF(Deník!$D203&lt;&gt;"",IF(AND(Deník!$D203&gt;=AS$2,Deník!$D203&lt;=AS$3),IF(AND(Deník!$R203&gt;=0,Deník!$R203&lt;=1),"BE",Deník!$R203),""),"")</f>
        <v/>
      </c>
      <c r="AT203" s="63" t="str">
        <f>IF(Deník!$D203&lt;&gt;"",IF(AND(Deník!$D203&gt;=AT$2,Deník!$D203&lt;=AT$3),IF(AND(Deník!$R203&gt;=0,Deník!$R203&lt;=1),"BE",Deník!$R203),""),"")</f>
        <v/>
      </c>
      <c r="AU203" s="63" t="str">
        <f>IF(Deník!$D203&lt;&gt;"",IF(AND(Deník!$D203&gt;=AU$2,Deník!$D203&lt;=AU$3),IF(AND(Deník!$R203&gt;=0,Deník!$R203&lt;=1),"BE",Deník!$R203),""),"")</f>
        <v/>
      </c>
      <c r="AV203" s="63" t="str">
        <f>IF(Deník!$D203&lt;&gt;"",IF(AND(Deník!$D203&gt;=AV$2,Deník!$D203&lt;=AV$3),IF(AND(Deník!$R203&gt;=0,Deník!$R203&lt;=1),"BE",Deník!$R203),""),"")</f>
        <v/>
      </c>
      <c r="AW203" s="63" t="str">
        <f>IF(Deník!$D203&lt;&gt;"",IF(AND(Deník!$D203&gt;=AW$2,Deník!$D203&lt;=AW$3),IF(AND(Deník!$R203&gt;=0,Deník!$R203&lt;=1),"BE",Deník!$R203),""),"")</f>
        <v/>
      </c>
      <c r="AX203" s="63" t="str">
        <f>IF(Deník!$D203&lt;&gt;"",IF(AND(Deník!$D203&gt;=AX$2,Deník!$D203&lt;=AX$3),IF(AND(Deník!$R203&gt;=0,Deník!$R203&lt;=1),"BE",Deník!$R203),""),"")</f>
        <v/>
      </c>
      <c r="AY203" s="63" t="str">
        <f>IF(Deník!$D203&lt;&gt;"",IF(AND(Deník!$D203&gt;=AY$2,Deník!$D203&lt;=AY$3),IF(AND(Deník!$R203&gt;=0,Deník!$R203&lt;=1),"BE",Deník!$R203),""),"")</f>
        <v/>
      </c>
      <c r="AZ203" s="63" t="str">
        <f>IF(Deník!$D203&lt;&gt;"",IF(AND(Deník!$D203&gt;=AZ$2,Deník!$D203&lt;=AZ$3),IF(AND(Deník!$R203&gt;=0,Deník!$R203&lt;=1),"BE",Deník!$R203),""),"")</f>
        <v/>
      </c>
      <c r="BA203" s="63" t="str">
        <f>IF(Deník!$D203&lt;&gt;"",IF(AND(Deník!$D203&gt;=BA$2,Deník!$D203&lt;=BA$3),IF(AND(Deník!$R203&gt;=0,Deník!$R203&lt;=1),"BE",Deník!$R203),""),"")</f>
        <v/>
      </c>
      <c r="BB203" s="63" t="str">
        <f>IF(Deník!$D203&lt;&gt;"",IF(AND(Deník!$D203&gt;=BB$2,Deník!$D203&lt;=BB$3),IF(AND(Deník!$R203&gt;=0,Deník!$R203&lt;=1),"BE",Deník!$R203),""),"")</f>
        <v/>
      </c>
      <c r="BC203" s="71" t="str">
        <f>IF(Deník!$D203&lt;&gt;"",IF(AND(Deník!$D203&gt;=BC$2,Deník!$D203&lt;=BC$3),IF(AND(Deník!$R203&gt;=0,Deník!$R203&lt;=1),"BE",Deník!$R203),""),"")</f>
        <v/>
      </c>
      <c r="BD203" s="20" t="str">
        <f>IF(Deník!$J204="S",(Deník!$M204-Deník!$K204),IF(Deník!$J204="L",(Deník!$K204-Deník!$M204),""))</f>
        <v/>
      </c>
      <c r="BE203" s="20" t="str">
        <f>IF(Deník!$J204="S",(Deník!$K204-Deník!$O204),IF(Deník!$J204="L",(Deník!$O204-Deník!$K204),""))</f>
        <v/>
      </c>
      <c r="BF203" s="20" t="str">
        <f>IF(Deník!$J204="S",(Deník!$K204-Deník!$L204),IF(Deník!$J204="L",(Deník!$L204-Deník!$K204),""))</f>
        <v/>
      </c>
      <c r="BG203" s="20" t="str">
        <f>IF(Deník!$J204="S",(Deník!$K204-Deník!$S204),IF(Deník!$J204="L",(Deník!$S204-Deník!$K204),""))</f>
        <v/>
      </c>
      <c r="BH203" s="20" t="str">
        <f>IF(Deník!$J204="S",(Deník!$K204-Deník!$U204),IF(Deník!$J204="L",(Deník!$U204-Deník!$K204),""))</f>
        <v/>
      </c>
      <c r="BI203" s="20" t="str">
        <f>IF(Deník!$R203&gt;1,Deník!$R203,"")</f>
        <v/>
      </c>
      <c r="BJ203" s="20" t="str">
        <f>IF(Deník!$R203&lt;0,Deník!$R203,"")</f>
        <v/>
      </c>
      <c r="BK203" s="17"/>
      <c r="BM203" s="233" t="str">
        <f>IF(Deník!$R203&lt;&gt;"",IF(Deník!$Y203=Statistika!$F$78,IF(AND(Deník!$R203&gt;=0,Deník!$R203&lt;=1),"BE",Deník!$R203),""),"")</f>
        <v/>
      </c>
      <c r="BN203" s="233" t="str">
        <f>IF(Deník!$R203&lt;&gt;"",IF(Deník!$Y203=Statistika!$F$79,IF(AND(Deník!$R203&gt;=0,Deník!$R203&lt;=1),"BE",Deník!$R203),""),"")</f>
        <v/>
      </c>
      <c r="BO203" s="233" t="str">
        <f>IF(Deník!$R203&lt;&gt;"",IF(Deník!$Y203=Statistika!$F$80,IF(AND(Deník!$R203&gt;=0,Deník!$R203&lt;=1),"BE",Deník!$R203),""),"")</f>
        <v/>
      </c>
      <c r="BP203" s="233" t="str">
        <f>IF(Deník!$R203&lt;&gt;"",IF(Deník!$Y203=Statistika!$F$81,IF(AND(Deník!$R203&gt;=0,Deník!$R203&lt;=1),"BE",Deník!$R203),""),"")</f>
        <v/>
      </c>
      <c r="BQ203" s="233" t="str">
        <f>IF(Deník!$R203&lt;&gt;"",IF(Deník!$Y203=Statistika!$F$82,IF(AND(Deník!$R203&gt;=0,Deník!$R203&lt;=1),"BE",Deník!$R203),""),"")</f>
        <v/>
      </c>
      <c r="BR203" s="233" t="str">
        <f>IF(Deník!$R203&lt;&gt;"",IF(Deník!$Y203=Statistika!$F$83,IF(AND(Deník!$R203&gt;=0,Deník!$R203&lt;=1),"BE",Deník!$R203),""),"")</f>
        <v/>
      </c>
      <c r="BS203" s="233" t="str">
        <f>IF(Deník!$R203&lt;&gt;"",IF(Deník!$Y203=Statistika!$F$84,IF(AND(Deník!$R203&gt;=0,Deník!$R203&lt;=1),"BE",Deník!$R203),""),"")</f>
        <v/>
      </c>
      <c r="BT203" s="233" t="str">
        <f>IF(Deník!$R203&lt;&gt;"",IF(Deník!$Y203=Statistika!$F$85,IF(AND(Deník!$R203&gt;=0,Deník!$R203&lt;=1),"BE",Deník!$R203),""),"")</f>
        <v/>
      </c>
      <c r="BU203" s="233" t="str">
        <f>IF(Deník!$R203&lt;&gt;"",IF(Deník!$Y203=Statistika!$F$86,IF(AND(Deník!$R203&gt;=0,Deník!$R203&lt;=1),"BE",Deník!$R203),""),"")</f>
        <v/>
      </c>
      <c r="BV203" s="233" t="str">
        <f>IF(Deník!$R203&lt;&gt;"",IF(Deník!$Y203=Statistika!$F$87,IF(AND(Deník!$R203&gt;=0,Deník!$R203&lt;=1),"BE",Deník!$R203),""),"")</f>
        <v/>
      </c>
      <c r="BW203" s="233" t="str">
        <f>IF(Deník!$R203&lt;&gt;"",IF(Deník!$Y203=Statistika!$F$88,IF(AND(Deník!$R203&gt;=0,Deník!$R203&lt;=1),"BE",Deník!$R203),""),"")</f>
        <v/>
      </c>
      <c r="BX203" s="233" t="str">
        <f>IF(Deník!$R203&lt;&gt;"",IF(Deník!$Y203=Statistika!$F$89,IF(AND(Deník!$R203&gt;=0,Deník!$R203&lt;=1),"BE",Deník!$R203),""),"")</f>
        <v/>
      </c>
      <c r="BY203" s="233" t="str">
        <f>IF(Deník!$R203&lt;&gt;"",IF(Deník!$Y203=Statistika!$F$90,IF(AND(Deník!$R203&gt;=0,Deník!$R203&lt;=1),"BE",Deník!$R203),""),"")</f>
        <v/>
      </c>
      <c r="BZ203" s="233" t="str">
        <f>IF(Deník!$R203&lt;&gt;"",IF(Deník!$Y203=Statistika!$F$91,IF(AND(Deník!$R203&gt;=0,Deník!$R203&lt;=1),"BE",Deník!$R203),""),"")</f>
        <v/>
      </c>
      <c r="CA203" s="233"/>
      <c r="CB203" s="233" t="str">
        <f>IF(Deník!$R203&lt;&gt;"",IF(Deník!$AB203="SL",IF(AND(Deník!$R203&gt;=0,Deník!$R203&lt;=1),"BE",Deník!$R203),""),"")</f>
        <v/>
      </c>
      <c r="CC203" s="233" t="str">
        <f>IF(Deník!$R203&lt;&gt;"",IF(Deník!$AB203="BE10",IF(AND(Deník!$R203&gt;=0,Deník!$R203&lt;=1),"BE",Deník!$R203),""),"")</f>
        <v/>
      </c>
      <c r="CD203" s="233" t="str">
        <f>IF(Deník!$R203&lt;&gt;"",IF(Deník!$AB203="BE15",IF(AND(Deník!$R203&gt;=0,Deník!$R203&lt;=1),"BE",Deník!$R203),""),"")</f>
        <v/>
      </c>
      <c r="CE203" s="233" t="str">
        <f>IF(Deník!$R203&lt;&gt;"",IF(Deník!$AB203="BE20",IF(AND(Deník!$R203&gt;=0,Deník!$R203&lt;=1),"BE",Deník!$R203),""),"")</f>
        <v/>
      </c>
      <c r="CF203" s="233" t="str">
        <f>IF(Deník!$R203&lt;&gt;"",IF(Deník!$AB203="TP1",IF(AND(Deník!$R203&gt;=0,Deník!$R203&lt;=1),"BE",Deník!$R203),""),"")</f>
        <v/>
      </c>
      <c r="CG203" s="233" t="str">
        <f>IF(Deník!$R203&lt;&gt;"",IF(Deník!$AB203="TP2",IF(AND(Deník!$R203&gt;=0,Deník!$R203&lt;=1),"BE",Deník!$R203),""),"")</f>
        <v/>
      </c>
      <c r="CH203" s="233" t="str">
        <f>IF(Deník!$R203&lt;&gt;"",IF(Deník!$AB203="TP3",IF(AND(Deník!$R203&gt;=0,Deník!$R203&lt;=1),"BE",Deník!$R203),""),"")</f>
        <v/>
      </c>
      <c r="CI203" s="233" t="str">
        <f>IF(Deník!$R203&lt;&gt;"",IF(Deník!$AB203="Trailing SL",IF(AND(Deník!$R203&gt;=0,Deník!$R203&lt;=1),"BE",Deník!$R203),""),"")</f>
        <v/>
      </c>
      <c r="CJ203" s="233" t="str">
        <f>IF(Deník!$R203&lt;&gt;"",IF(Deník!$AB203="Manual",IF(AND(Deník!$R203&gt;=0,Deník!$R203&lt;=1),"BE",Deník!$R203),""),"")</f>
        <v/>
      </c>
      <c r="CK203" s="233"/>
      <c r="CL203" s="233" t="str">
        <f>IF(Deník!$R203&lt;0,IF(Deník!$AC203=Statistika!$F$117,Deník!$R203,""),"")</f>
        <v/>
      </c>
      <c r="CM203" s="233" t="str">
        <f>IF(Deník!$R203&lt;0,IF(Deník!$AC203=Statistika!$F$118,Deník!$R203,""),"")</f>
        <v/>
      </c>
      <c r="CN203" s="233" t="str">
        <f>IF(Deník!$R203&lt;0,IF(Deník!$AC203=Statistika!$F$119,Deník!$R203,""),"")</f>
        <v/>
      </c>
      <c r="CO203" s="233" t="str">
        <f>IF(Deník!$R203&lt;0,IF(Deník!$AC203=Statistika!$F$120,Deník!$R203,""),"")</f>
        <v/>
      </c>
      <c r="CP203" s="233" t="str">
        <f>IF(Deník!$R203&lt;0,IF(Deník!$AC203=Statistika!$F$121,Deník!$R203,""),"")</f>
        <v/>
      </c>
      <c r="CQ203" s="233" t="str">
        <f>IF(Deník!$R203&lt;0,IF(Deník!$AC203=Statistika!$F$122,Deník!$R203,""),"")</f>
        <v/>
      </c>
      <c r="CR203" s="233" t="str">
        <f>IF(Deník!$R203&lt;0,IF(Deník!$AC203=Statistika!$F$123,Deník!$R203,""),"")</f>
        <v/>
      </c>
      <c r="CS203" s="233" t="str">
        <f>IF(Deník!$R203&lt;0,IF(Deník!$AC203=Statistika!$F$124,Deník!$R203,""),"")</f>
        <v/>
      </c>
      <c r="CT203" s="233" t="str">
        <f>IF(Deník!$R203&lt;0,IF(Deník!$AC203=Statistika!$F$125,Deník!$R203,""),"")</f>
        <v/>
      </c>
      <c r="CU203" s="233"/>
      <c r="CV203" s="233" t="str">
        <f>IF(Deník!$R203&lt;0,IF(Deník!$AD203=$CV$2,Deník!$R203,""),"")</f>
        <v/>
      </c>
      <c r="CW203" s="233" t="str">
        <f>IF(Deník!$R203&lt;0,IF(Deník!$AD203=$CW$2,Deník!$R203,""),"")</f>
        <v/>
      </c>
      <c r="CX203" s="233" t="str">
        <f>IF(Deník!$R203&lt;0,IF(Deník!$AD203=$CX$2,Deník!$R203,""),"")</f>
        <v/>
      </c>
      <c r="CY203" s="233" t="str">
        <f>IF(Deník!$R203&lt;0,IF(Deník!$AD203=$CY$2,Deník!$R203,""),"")</f>
        <v/>
      </c>
      <c r="CZ203" s="233" t="str">
        <f>IF(Deník!$R203&lt;0,IF(Deník!$AD203=$CZ$2,Deník!$R203,""),"")</f>
        <v/>
      </c>
      <c r="DL203" s="221">
        <f t="shared" si="12"/>
        <v>93847.029999999984</v>
      </c>
      <c r="DM203" s="220">
        <f t="shared" si="11"/>
        <v>-6.1529700000000132E-2</v>
      </c>
      <c r="DO203" s="50">
        <f>Deník!W204</f>
        <v>0</v>
      </c>
      <c r="DP203" s="102" t="str">
        <f>IF(AND(Deník!W204&gt;0),1,"")</f>
        <v/>
      </c>
      <c r="DQ203" s="102">
        <f>IF(AND(Deník!W204&lt;=0),1,"")</f>
        <v>1</v>
      </c>
      <c r="DR203" s="227"/>
      <c r="DS203" s="228"/>
      <c r="DT203" s="85"/>
      <c r="DU203" s="54">
        <f>IF(MONTH(Deník!$C203)=DU$2,Deník!$W203,"")</f>
        <v>0</v>
      </c>
      <c r="DV203" s="222" t="str">
        <f>IF(MONTH(Deník!$C203)=DV$2,Deník!$W203,"")</f>
        <v/>
      </c>
      <c r="DW203" s="222" t="str">
        <f>IF(MONTH(Deník!$C203)=DW$2,Deník!$W203,"")</f>
        <v/>
      </c>
      <c r="DX203" s="222" t="str">
        <f>IF(MONTH(Deník!$C203)=DX$2,Deník!$W203,"")</f>
        <v/>
      </c>
      <c r="DY203" s="222" t="str">
        <f>IF(MONTH(Deník!$C203)=DY$2,Deník!$W203,"")</f>
        <v/>
      </c>
      <c r="DZ203" s="222" t="str">
        <f>IF(MONTH(Deník!$C203)=DZ$2,Deník!$W203,"")</f>
        <v/>
      </c>
      <c r="EA203" s="222" t="str">
        <f>IF(MONTH(Deník!$C203)=EA$2,Deník!$W203,"")</f>
        <v/>
      </c>
      <c r="EB203" s="222" t="str">
        <f>IF(MONTH(Deník!$C203)=EB$2,Deník!$W203,"")</f>
        <v/>
      </c>
      <c r="EC203" s="222" t="str">
        <f>IF(MONTH(Deník!$C203)=EC$2,Deník!$W203,"")</f>
        <v/>
      </c>
      <c r="ED203" s="222" t="str">
        <f>IF(MONTH(Deník!$C203)=ED$2,Deník!$W203,"")</f>
        <v/>
      </c>
      <c r="EE203" s="222" t="str">
        <f>IF(MONTH(Deník!$C203)=EE$2,Deník!$W203,"")</f>
        <v/>
      </c>
      <c r="EF203" s="222" t="str">
        <f>IF(MONTH(Deník!$C203)=EF$2,Deník!$W203,"")</f>
        <v/>
      </c>
      <c r="EI203" s="600" t="str">
        <f>IF(Deník!$W203&lt;&gt;"",IF(Deník!$B203=Statistika!$F$63,Deník!$W203,""),"")</f>
        <v/>
      </c>
      <c r="EJ203" s="13" t="str">
        <f>IF(Deník!$W203&lt;&gt;"",IF(Deník!$B203=Statistika!$F$64,Deník!$W203,""),"")</f>
        <v/>
      </c>
      <c r="EK203" s="13" t="str">
        <f>IF(Deník!$W203&lt;&gt;"",IF(Deník!$B203=Statistika!$F$65,Deník!$W203,""),"")</f>
        <v/>
      </c>
      <c r="EL203" s="13" t="str">
        <f>IF(Deník!$W203&lt;&gt;"",IF(Deník!$B203=Statistika!$F$66,Deník!$W203,""),"")</f>
        <v/>
      </c>
      <c r="EM203" s="13" t="str">
        <f>IF(Deník!$W203&lt;&gt;"",IF(Deník!$B203=Statistika!$F$67,Deník!$W203,""),"")</f>
        <v/>
      </c>
      <c r="EN203" s="13" t="str">
        <f>IF(Deník!$W203&lt;&gt;"",IF(Deník!$B203=Statistika!$F$68,Deník!$W203,""),"")</f>
        <v/>
      </c>
      <c r="EO203" s="13" t="str">
        <f>IF(Deník!$W203&lt;&gt;"",IF(Deník!$B203=Statistika!$F$69,Deník!$W203,""),"")</f>
        <v/>
      </c>
      <c r="EP203" s="601" t="str">
        <f>IF(Deník!$W203&lt;&gt;"",IF(Deník!$B203=Statistika!$F$70,Deník!$W203,""),"")</f>
        <v/>
      </c>
      <c r="EQ203" s="90"/>
      <c r="ER203" s="63" t="str">
        <f>IF(Deník!$W203&lt;&gt;"",IF(Deník!$J203="L",Deník!$W203,""),"")</f>
        <v/>
      </c>
      <c r="ES203" s="13" t="str">
        <f>IF(Deník!$W203&lt;&gt;"",IF(Deník!$J203="S",Deník!$W203,""),"")</f>
        <v/>
      </c>
      <c r="ET203" s="95"/>
      <c r="EU203" s="88"/>
      <c r="EV203" s="63" t="str">
        <f>IF(WEEKDAY(Deník!$C203,2)=1,Deník!$W203,"")</f>
        <v/>
      </c>
      <c r="EW203" s="13" t="str">
        <f>IF(WEEKDAY(Deník!$C203,2)=2,Deník!$W203,"")</f>
        <v/>
      </c>
      <c r="EX203" s="13" t="str">
        <f>IF(WEEKDAY(Deník!$C203,2)=3,Deník!$W203,"")</f>
        <v/>
      </c>
      <c r="EY203" s="13" t="str">
        <f>IF(WEEKDAY(Deník!$C203,2)=4,Deník!$W203,"")</f>
        <v/>
      </c>
      <c r="EZ203" s="60" t="str">
        <f>IF(WEEKDAY(Deník!$C203,2)=5,Deník!$W203,"")</f>
        <v/>
      </c>
      <c r="FA203" s="99"/>
      <c r="FB203" s="100">
        <f>Deník!D203</f>
        <v>0</v>
      </c>
      <c r="FC203" s="63">
        <f>IF($FB203&lt;&gt;"",IF(AND($FB203&gt;=FC$2,$FB203&lt;=FC$3),Deník!$W203,""))</f>
        <v>0</v>
      </c>
      <c r="FD203" s="63" t="str">
        <f>IF($FB203&lt;&gt;"",IF(AND($FB203&gt;=FD$2,$FB203&lt;=FD$3),Deník!$W203,""))</f>
        <v/>
      </c>
      <c r="FE203" s="63" t="str">
        <f>IF($FB203&lt;&gt;"",IF(AND($FB203&gt;=FE$2,$FB203&lt;=FE$3),Deník!$W203,""))</f>
        <v/>
      </c>
      <c r="FF203" s="63" t="str">
        <f>IF($FB203&lt;&gt;"",IF(AND($FB203&gt;=FF$2,$FB203&lt;=FF$3),Deník!$W203,""))</f>
        <v/>
      </c>
      <c r="FG203" s="63" t="str">
        <f>IF($FB203&lt;&gt;"",IF(AND($FB203&gt;=FG$2,$FB203&lt;=FG$3),Deník!$W203,""))</f>
        <v/>
      </c>
      <c r="FH203" s="63" t="str">
        <f>IF($FB203&lt;&gt;"",IF(AND($FB203&gt;=FH$2,$FB203&lt;=FH$3),Deník!$W203,""))</f>
        <v/>
      </c>
      <c r="FI203" s="63" t="str">
        <f>IF($FB203&lt;&gt;"",IF(AND($FB203&gt;=FI$2,$FB203&lt;=FI$3),Deník!$W203,""))</f>
        <v/>
      </c>
      <c r="FJ203" s="63" t="str">
        <f>IF($FB203&lt;&gt;"",IF(AND($FB203&gt;=FJ$2,$FB203&lt;=FJ$3),Deník!$W203,""))</f>
        <v/>
      </c>
      <c r="FK203" s="63" t="str">
        <f>IF($FB203&lt;&gt;"",IF(AND($FB203&gt;=FK$2,$FB203&lt;=FK$3),Deník!$W203,""))</f>
        <v/>
      </c>
      <c r="FL203" s="63" t="str">
        <f>IF($FB203&lt;&gt;"",IF(AND($FB203&gt;=FL$2,$FB203&lt;=FL$3),Deník!$W203,""))</f>
        <v/>
      </c>
      <c r="FM203" s="63" t="str">
        <f>IF($FB203&lt;&gt;"",IF(AND($FB203&gt;=FM$2,$FB203&lt;=FM$3),Deník!$W203,""))</f>
        <v/>
      </c>
      <c r="FN203" s="13"/>
      <c r="FO203" s="20" t="str">
        <f>IF(Deník!$W203&gt;1,Deník!$W203,"")</f>
        <v/>
      </c>
      <c r="FP203" s="20" t="str">
        <f>IF(Deník!$W203&lt;0,Deník!$W203,"")</f>
        <v/>
      </c>
      <c r="FQ203" s="17"/>
      <c r="FS203" s="233"/>
      <c r="FT203" s="233" t="str">
        <f>IF(Deník!$W203&lt;&gt;"",IF(Deník!$Y203=Statistika!$F$78,Deník!$W203,""),"")</f>
        <v/>
      </c>
      <c r="FU203" s="233" t="str">
        <f>IF(Deník!$W203&lt;&gt;"",IF(Deník!$Y203=Statistika!$F$79,Deník!$W203,""),"")</f>
        <v/>
      </c>
      <c r="FV203" s="233" t="str">
        <f>IF(Deník!$W203&lt;&gt;"",IF(Deník!$Y203=Statistika!$F$80,Deník!$W203,""),"")</f>
        <v/>
      </c>
      <c r="FW203" s="233" t="str">
        <f>IF(Deník!$W203&lt;&gt;"",IF(Deník!$Y203=Statistika!$F$81,Deník!$W203,""),"")</f>
        <v/>
      </c>
      <c r="FX203" s="233" t="str">
        <f>IF(Deník!$W203&lt;&gt;"",IF(Deník!$Y203=Statistika!$F$82,Deník!$W203,""),"")</f>
        <v/>
      </c>
      <c r="FY203" s="233" t="str">
        <f>IF(Deník!$W203&lt;&gt;"",IF(Deník!$Y203=Statistika!$F$83,Deník!$W203,""),"")</f>
        <v/>
      </c>
      <c r="FZ203" s="233" t="str">
        <f>IF(Deník!$W203&lt;&gt;"",IF(Deník!$Y203=Statistika!$F$84,Deník!$W203,""),"")</f>
        <v/>
      </c>
      <c r="GA203" s="233" t="str">
        <f>IF(Deník!$W203&lt;&gt;"",IF(Deník!$Y203=Statistika!$F$85,Deník!$W203,""),"")</f>
        <v/>
      </c>
      <c r="GB203" s="233" t="str">
        <f>IF(Deník!$W203&lt;&gt;"",IF(Deník!$Y203=Statistika!$F$86,Deník!$W203,""),"")</f>
        <v/>
      </c>
      <c r="GC203" s="233" t="str">
        <f>IF(Deník!$W203&lt;&gt;"",IF(Deník!$Y203=Statistika!$F$87,Deník!$W203,""),"")</f>
        <v/>
      </c>
      <c r="GD203" s="233" t="str">
        <f>IF(Deník!$W203&lt;&gt;"",IF(Deník!$Y203=Statistika!$F$88,Deník!$W203,""),"")</f>
        <v/>
      </c>
      <c r="GE203" s="233" t="str">
        <f>IF(Deník!$W203&lt;&gt;"",IF(Deník!$Y203=Statistika!$F$89,Deník!$W203,""),"")</f>
        <v/>
      </c>
      <c r="GF203" s="233" t="str">
        <f>IF(Deník!$W203&lt;&gt;"",IF(Deník!$Y203=Statistika!$F$90,Deník!$W203,""),"")</f>
        <v/>
      </c>
      <c r="GG203" s="233" t="str">
        <f>IF(Deník!$W203&lt;&gt;"",IF(Deník!$Y203=Statistika!$F$91,Deník!$W203,""),"")</f>
        <v/>
      </c>
      <c r="GH203" s="233"/>
      <c r="GI203" s="233" t="str">
        <f>IF(Deník!$W203&lt;&gt;"",IF(Deník!$AB203=Statistika!$L$100,Deník!$W203,""),"")</f>
        <v/>
      </c>
      <c r="GJ203" s="233" t="str">
        <f>IF(Deník!$W203&lt;&gt;"",IF(Deník!$AB203=Statistika!$L$101,Deník!$W203,""),"")</f>
        <v/>
      </c>
      <c r="GK203" s="233" t="str">
        <f>IF(Deník!$W203&lt;&gt;"",IF(Deník!$AB203=Statistika!$L$102,Deník!$W203,""),"")</f>
        <v/>
      </c>
      <c r="GL203" s="233" t="str">
        <f>IF(Deník!$W203&lt;&gt;"",IF(Deník!$AB203=Statistika!$L$103,Deník!$W203,""),"")</f>
        <v/>
      </c>
      <c r="GM203" s="233" t="str">
        <f>IF(Deník!$W203&lt;&gt;"",IF(Deník!$AB203=Statistika!$L$104,Deník!$W203,""),"")</f>
        <v/>
      </c>
      <c r="GN203" s="233" t="str">
        <f>IF(Deník!$W203&lt;&gt;"",IF(Deník!$AB203=Statistika!$L$105,Deník!$W203,""),"")</f>
        <v/>
      </c>
      <c r="GO203" s="233" t="str">
        <f>IF(Deník!$W203&lt;&gt;"",IF(Deník!$AB203=Statistika!$L$106,Deník!$W203,""),"")</f>
        <v/>
      </c>
      <c r="GP203" s="233" t="str">
        <f>IF(Deník!$W203&lt;&gt;"",IF(Deník!$AB203=Statistika!$L$107,Deník!$W203,""),"")</f>
        <v/>
      </c>
      <c r="GQ203" s="233" t="str">
        <f>IF(Deník!$W203&lt;&gt;"",IF(Deník!$AB203=Statistika!$L$108,Deník!$W203,""),"")</f>
        <v/>
      </c>
      <c r="GS203" s="233" t="str">
        <f>IF(Deník!$W203&lt;0,IF(Deník!$AC203=Statistika!$F$117,Deník!$W203,""),"")</f>
        <v/>
      </c>
      <c r="GT203" s="233" t="str">
        <f>IF(Deník!$W203&lt;0,IF(Deník!$AC203=Statistika!$F$118,Deník!$W203,""),"")</f>
        <v/>
      </c>
      <c r="GU203" s="233" t="str">
        <f>IF(Deník!$W203&lt;0,IF(Deník!$AC203=Statistika!$F$119,Deník!$W203,""),"")</f>
        <v/>
      </c>
      <c r="GV203" s="233" t="str">
        <f>IF(Deník!$W203&lt;0,IF(Deník!$AC203=Statistika!$F$120,Deník!$W203,""),"")</f>
        <v/>
      </c>
      <c r="GW203" s="233" t="str">
        <f>IF(Deník!$W203&lt;0,IF(Deník!$AC203=Statistika!$F$121,Deník!$W203,""),"")</f>
        <v/>
      </c>
      <c r="GX203" s="233" t="str">
        <f>IF(Deník!$W203&lt;0,IF(Deník!$AC203=Statistika!$F$122,Deník!$W203,""),"")</f>
        <v/>
      </c>
      <c r="GY203" s="233" t="str">
        <f>IF(Deník!$W203&lt;0,IF(Deník!$AC203=Statistika!$F$123,Deník!$W203,""),"")</f>
        <v/>
      </c>
      <c r="GZ203" s="233" t="str">
        <f>IF(Deník!$W203&lt;0,IF(Deník!$AC203=Statistika!$F$124,Deník!$W203,""),"")</f>
        <v/>
      </c>
      <c r="HA203" s="233" t="str">
        <f>IF(Deník!$W203&lt;0,IF(Deník!$AC203=Statistika!$F$125,Deník!$W203,""),"")</f>
        <v/>
      </c>
      <c r="HC203" s="233" t="str">
        <f>IF(Deník!$W203&lt;0,IF(Deník!$AD203=Statistika!$F$133,Deník!$W203,""),"")</f>
        <v/>
      </c>
      <c r="HD203" s="233" t="str">
        <f>IF(Deník!$W203&lt;0,IF(Deník!$AD203=Statistika!$F$134,Deník!$W203,""),"")</f>
        <v/>
      </c>
      <c r="HE203" s="233" t="str">
        <f>IF(Deník!$W203&lt;0,IF(Deník!$AD203=Statistika!$F$135,Deník!$W203,""),"")</f>
        <v/>
      </c>
      <c r="HF203" s="233" t="str">
        <f>IF(Deník!$W203&lt;0,IF(Deník!$AD203=Statistika!$F$136,Deník!$W203,""),"")</f>
        <v/>
      </c>
      <c r="HG203" s="233" t="str">
        <f>IF(Deník!$W203&lt;0,IF(Deník!$AD203=Statistika!$F$137,Deník!$W203,""),"")</f>
        <v/>
      </c>
      <c r="ID203" s="8">
        <f>Tabulka4[[#This Row],[Sloupec3]]</f>
        <v>0</v>
      </c>
      <c r="IE203" s="17" t="str">
        <f>IF(AND([1]Deník!$C203&gt;='[1]Měsíční shrnutí'!$D$1,[1]Deník!$C203&lt;='[1]Měsíční shrnutí'!$F$1),[1]Deník!$X203,"")</f>
        <v/>
      </c>
    </row>
    <row r="204" spans="1:239">
      <c r="A204" s="8">
        <f>Deník!C205</f>
        <v>0</v>
      </c>
      <c r="B204" s="50" t="str">
        <f>Deník!R205</f>
        <v/>
      </c>
      <c r="C204" s="102" t="str">
        <f>IF(AND(Deník!R205&gt;1,Deník!R205&lt;&gt;""),1,"")</f>
        <v/>
      </c>
      <c r="D204" s="102" t="str">
        <f>IF(AND(Deník!R205&lt;=0,Deník!R205&lt;&gt;""),1,"")</f>
        <v/>
      </c>
      <c r="E204" s="103" t="str">
        <f>IF(AND(Deník!R205&gt;=0,Deník!R205&lt;=1),1,"")</f>
        <v/>
      </c>
      <c r="F204" s="79" t="str">
        <f>IF(Deník!R205&lt;&gt;"",Deník!R205+F203,"")</f>
        <v/>
      </c>
      <c r="G204" s="85"/>
      <c r="H204" s="54" t="str">
        <f>IF(MONTH(Deník!$C204)=H$2,IF(AND(Deník!$R204&gt;=0,Deník!$R204&lt;=1),"BE",Deník!$R204),"")</f>
        <v/>
      </c>
      <c r="I204" s="11" t="str">
        <f>IF(MONTH(Deník!$C204)=I$2,IF(AND(Deník!$R204&gt;=0,Deník!$R204&lt;=1),"BE",Deník!$R204),"")</f>
        <v/>
      </c>
      <c r="J204" s="11" t="str">
        <f>IF(MONTH(Deník!$C204)=J$2,IF(AND(Deník!$R204&gt;=0,Deník!$R204&lt;=1),"BE",Deník!$R204),"")</f>
        <v/>
      </c>
      <c r="K204" s="11" t="str">
        <f>IF(MONTH(Deník!$C204)=K$2,IF(AND(Deník!$R204&gt;=0,Deník!$R204&lt;=1),"BE",Deník!$R204),"")</f>
        <v/>
      </c>
      <c r="L204" s="11" t="str">
        <f>IF(MONTH(Deník!$C204)=L$2,IF(AND(Deník!$R204&gt;=0,Deník!$R204&lt;=1),"BE",Deník!$R204),"")</f>
        <v/>
      </c>
      <c r="M204" s="11" t="str">
        <f>IF(MONTH(Deník!$C204)=M$2,IF(AND(Deník!$R204&gt;=0,Deník!$R204&lt;=1),"BE",Deník!$R204),"")</f>
        <v/>
      </c>
      <c r="N204" s="11" t="str">
        <f>IF(MONTH(Deník!$C204)=N$2,IF(AND(Deník!$R204&gt;=0,Deník!$R204&lt;=1),"BE",Deník!$R204),"")</f>
        <v/>
      </c>
      <c r="O204" s="11" t="str">
        <f>IF(MONTH(Deník!$C204)=O$2,IF(AND(Deník!$R204&gt;=0,Deník!$R204&lt;=1),"BE",Deník!$R204),"")</f>
        <v/>
      </c>
      <c r="P204" s="11" t="str">
        <f>IF(MONTH(Deník!$C204)=P$2,IF(AND(Deník!$R204&gt;=0,Deník!$R204&lt;=1),"BE",Deník!$R204),"")</f>
        <v/>
      </c>
      <c r="Q204" s="11" t="str">
        <f>IF(MONTH(Deník!$C204)=Q$2,IF(AND(Deník!$R204&gt;=0,Deník!$R204&lt;=1),"BE",Deník!$R204),"")</f>
        <v/>
      </c>
      <c r="R204" s="11" t="str">
        <f>IF(MONTH(Deník!$C204)=R$2,IF(AND(Deník!$R204&gt;=0,Deník!$R204&lt;=1),"BE",Deník!$R204),"")</f>
        <v/>
      </c>
      <c r="S204" s="57" t="str">
        <f>IF(MONTH(Deník!$C204)=S$2,IF(AND(Deník!$R204&gt;=0,Deník!$R204&lt;=1),"BE",Deník!$R204),"")</f>
        <v/>
      </c>
      <c r="U204" s="12"/>
      <c r="V204" s="12"/>
      <c r="X204" s="600" t="str">
        <f>IF(Deník!$R204&lt;&gt;"",IF(Deník!$B204=Statistika!$F$63,IF(AND(Deník!$R204&gt;=0,Deník!$R204&lt;=1),"BE",Deník!$R204),""),"")</f>
        <v/>
      </c>
      <c r="Y204" s="13" t="str">
        <f>IF(Deník!$R204&lt;&gt;"",IF(Deník!$B204=Statistika!$F$64,IF(AND(Deník!$R204&gt;=0,Deník!$R204&lt;=1),"BE",Deník!$R204),""),"")</f>
        <v/>
      </c>
      <c r="Z204" s="13" t="str">
        <f>IF(Deník!$R204&lt;&gt;"",IF(Deník!$B204=Statistika!$F$65,IF(AND(Deník!$R204&gt;=0,Deník!$R204&lt;=1),"BE",Deník!$R204),""),"")</f>
        <v/>
      </c>
      <c r="AA204" s="13" t="str">
        <f>IF(Deník!$R204&lt;&gt;"",IF(Deník!$B204=Statistika!$F$66,IF(AND(Deník!$R204&gt;=0,Deník!$R204&lt;=1),"BE",Deník!$R204),""),"")</f>
        <v/>
      </c>
      <c r="AB204" s="13" t="str">
        <f>IF(Deník!$R204&lt;&gt;"",IF(Deník!$B204=Statistika!$F$67,IF(AND(Deník!$R204&gt;=0,Deník!$R204&lt;=1),"BE",Deník!$R204),""),"")</f>
        <v/>
      </c>
      <c r="AC204" s="13" t="str">
        <f>IF(Deník!$R204&lt;&gt;"",IF(Deník!$B204=Statistika!$F$68,IF(AND(Deník!$R204&gt;=0,Deník!$R204&lt;=1),"BE",Deník!$R204),""),"")</f>
        <v/>
      </c>
      <c r="AD204" s="13" t="str">
        <f>IF(Deník!$R204&lt;&gt;"",IF(Deník!$B204=Statistika!$F$69,IF(AND(Deník!$R204&gt;=0,Deník!$R204&lt;=1),"BE",Deník!$R204),""),"")</f>
        <v/>
      </c>
      <c r="AE204" s="601" t="str">
        <f>IF(Deník!$R204&lt;&gt;"",IF(Deník!$B204=Statistika!$F$70,IF(AND(Deník!$R204&gt;=0,Deník!$R204&lt;=1),"BE",Deník!$R204),""),"")</f>
        <v/>
      </c>
      <c r="AF204" s="90"/>
      <c r="AG204" s="63" t="str">
        <f>IF(Deník!$R204&lt;&gt;"",IF(Deník!$J204="L",IF(AND(Deník!$R204&gt;=0,Deník!$R204&lt;=1),"BE",Deník!$R204),""),"")</f>
        <v/>
      </c>
      <c r="AH204" s="13" t="str">
        <f>IF(Deník!$R204&lt;&gt;"",IF(Deník!$J204="S",IF(AND(Deník!$R204&gt;=0,Deník!$R204&lt;=1),"BE",Deník!$R204),""),"")</f>
        <v/>
      </c>
      <c r="AI204" s="95"/>
      <c r="AJ204" s="71" t="str">
        <f>IF(Deník!N205&lt;&gt;"",Deník!N205*-1,"")</f>
        <v/>
      </c>
      <c r="AK204" s="88"/>
      <c r="AL204" s="63" t="str">
        <f>IF(WEEKDAY(Deník!$C204,2)=1,IF(AND(Deník!$R204&gt;=0,Deník!$R204&lt;=1),"BE",Deník!$R204),"")</f>
        <v/>
      </c>
      <c r="AM204" s="13" t="str">
        <f>IF(WEEKDAY(Deník!$C204,2)=2,IF(AND(Deník!$R204&gt;=0,Deník!$R204&lt;=1),"BE",Deník!$R204),"")</f>
        <v/>
      </c>
      <c r="AN204" s="13" t="str">
        <f>IF(WEEKDAY(Deník!$C204,2)=3,IF(AND(Deník!$R204&gt;=0,Deník!$R204&lt;=1),"BE",Deník!$R204),"")</f>
        <v/>
      </c>
      <c r="AO204" s="13" t="str">
        <f>IF(WEEKDAY(Deník!$C204,2)=4,IF(AND(Deník!$R204&gt;=0,Deník!$R204&lt;=1),"BE",Deník!$R204),"")</f>
        <v/>
      </c>
      <c r="AP204" s="60" t="str">
        <f>IF(WEEKDAY(Deník!$C204,2)=5,IF(AND(Deník!$R204&gt;=0,Deník!$R204&lt;=1),"BE",Deník!$R204),"")</f>
        <v/>
      </c>
      <c r="AQ204" s="99"/>
      <c r="AR204" s="100">
        <f>Deník!D204</f>
        <v>0</v>
      </c>
      <c r="AS204" s="63" t="str">
        <f>IF(Deník!$D204&lt;&gt;"",IF(AND(Deník!$D204&gt;=AS$2,Deník!$D204&lt;=AS$3),IF(AND(Deník!$R204&gt;=0,Deník!$R204&lt;=1),"BE",Deník!$R204),""),"")</f>
        <v/>
      </c>
      <c r="AT204" s="63" t="str">
        <f>IF(Deník!$D204&lt;&gt;"",IF(AND(Deník!$D204&gt;=AT$2,Deník!$D204&lt;=AT$3),IF(AND(Deník!$R204&gt;=0,Deník!$R204&lt;=1),"BE",Deník!$R204),""),"")</f>
        <v/>
      </c>
      <c r="AU204" s="63" t="str">
        <f>IF(Deník!$D204&lt;&gt;"",IF(AND(Deník!$D204&gt;=AU$2,Deník!$D204&lt;=AU$3),IF(AND(Deník!$R204&gt;=0,Deník!$R204&lt;=1),"BE",Deník!$R204),""),"")</f>
        <v/>
      </c>
      <c r="AV204" s="63" t="str">
        <f>IF(Deník!$D204&lt;&gt;"",IF(AND(Deník!$D204&gt;=AV$2,Deník!$D204&lt;=AV$3),IF(AND(Deník!$R204&gt;=0,Deník!$R204&lt;=1),"BE",Deník!$R204),""),"")</f>
        <v/>
      </c>
      <c r="AW204" s="63" t="str">
        <f>IF(Deník!$D204&lt;&gt;"",IF(AND(Deník!$D204&gt;=AW$2,Deník!$D204&lt;=AW$3),IF(AND(Deník!$R204&gt;=0,Deník!$R204&lt;=1),"BE",Deník!$R204),""),"")</f>
        <v/>
      </c>
      <c r="AX204" s="63" t="str">
        <f>IF(Deník!$D204&lt;&gt;"",IF(AND(Deník!$D204&gt;=AX$2,Deník!$D204&lt;=AX$3),IF(AND(Deník!$R204&gt;=0,Deník!$R204&lt;=1),"BE",Deník!$R204),""),"")</f>
        <v/>
      </c>
      <c r="AY204" s="63" t="str">
        <f>IF(Deník!$D204&lt;&gt;"",IF(AND(Deník!$D204&gt;=AY$2,Deník!$D204&lt;=AY$3),IF(AND(Deník!$R204&gt;=0,Deník!$R204&lt;=1),"BE",Deník!$R204),""),"")</f>
        <v/>
      </c>
      <c r="AZ204" s="63" t="str">
        <f>IF(Deník!$D204&lt;&gt;"",IF(AND(Deník!$D204&gt;=AZ$2,Deník!$D204&lt;=AZ$3),IF(AND(Deník!$R204&gt;=0,Deník!$R204&lt;=1),"BE",Deník!$R204),""),"")</f>
        <v/>
      </c>
      <c r="BA204" s="63" t="str">
        <f>IF(Deník!$D204&lt;&gt;"",IF(AND(Deník!$D204&gt;=BA$2,Deník!$D204&lt;=BA$3),IF(AND(Deník!$R204&gt;=0,Deník!$R204&lt;=1),"BE",Deník!$R204),""),"")</f>
        <v/>
      </c>
      <c r="BB204" s="63" t="str">
        <f>IF(Deník!$D204&lt;&gt;"",IF(AND(Deník!$D204&gt;=BB$2,Deník!$D204&lt;=BB$3),IF(AND(Deník!$R204&gt;=0,Deník!$R204&lt;=1),"BE",Deník!$R204),""),"")</f>
        <v/>
      </c>
      <c r="BC204" s="71" t="str">
        <f>IF(Deník!$D204&lt;&gt;"",IF(AND(Deník!$D204&gt;=BC$2,Deník!$D204&lt;=BC$3),IF(AND(Deník!$R204&gt;=0,Deník!$R204&lt;=1),"BE",Deník!$R204),""),"")</f>
        <v/>
      </c>
      <c r="BD204" s="20" t="str">
        <f>IF(Deník!$J205="S",(Deník!$M205-Deník!$K205),IF(Deník!$J205="L",(Deník!$K205-Deník!$M205),""))</f>
        <v/>
      </c>
      <c r="BE204" s="20" t="str">
        <f>IF(Deník!$J205="S",(Deník!$K205-Deník!$O205),IF(Deník!$J205="L",(Deník!$O205-Deník!$K205),""))</f>
        <v/>
      </c>
      <c r="BF204" s="20" t="str">
        <f>IF(Deník!$J205="S",(Deník!$K205-Deník!$L205),IF(Deník!$J205="L",(Deník!$L205-Deník!$K205),""))</f>
        <v/>
      </c>
      <c r="BG204" s="20" t="str">
        <f>IF(Deník!$J205="S",(Deník!$K205-Deník!$S205),IF(Deník!$J205="L",(Deník!$S205-Deník!$K205),""))</f>
        <v/>
      </c>
      <c r="BH204" s="20" t="str">
        <f>IF(Deník!$J205="S",(Deník!$K205-Deník!$U205),IF(Deník!$J205="L",(Deník!$U205-Deník!$K205),""))</f>
        <v/>
      </c>
      <c r="BI204" s="20" t="str">
        <f>IF(Deník!$R204&gt;1,Deník!$R204,"")</f>
        <v/>
      </c>
      <c r="BJ204" s="20" t="str">
        <f>IF(Deník!$R204&lt;0,Deník!$R204,"")</f>
        <v/>
      </c>
      <c r="BK204" s="17"/>
      <c r="BM204" s="233" t="str">
        <f>IF(Deník!$R204&lt;&gt;"",IF(Deník!$Y204=Statistika!$F$78,IF(AND(Deník!$R204&gt;=0,Deník!$R204&lt;=1),"BE",Deník!$R204),""),"")</f>
        <v/>
      </c>
      <c r="BN204" s="233" t="str">
        <f>IF(Deník!$R204&lt;&gt;"",IF(Deník!$Y204=Statistika!$F$79,IF(AND(Deník!$R204&gt;=0,Deník!$R204&lt;=1),"BE",Deník!$R204),""),"")</f>
        <v/>
      </c>
      <c r="BO204" s="233" t="str">
        <f>IF(Deník!$R204&lt;&gt;"",IF(Deník!$Y204=Statistika!$F$80,IF(AND(Deník!$R204&gt;=0,Deník!$R204&lt;=1),"BE",Deník!$R204),""),"")</f>
        <v/>
      </c>
      <c r="BP204" s="233" t="str">
        <f>IF(Deník!$R204&lt;&gt;"",IF(Deník!$Y204=Statistika!$F$81,IF(AND(Deník!$R204&gt;=0,Deník!$R204&lt;=1),"BE",Deník!$R204),""),"")</f>
        <v/>
      </c>
      <c r="BQ204" s="233" t="str">
        <f>IF(Deník!$R204&lt;&gt;"",IF(Deník!$Y204=Statistika!$F$82,IF(AND(Deník!$R204&gt;=0,Deník!$R204&lt;=1),"BE",Deník!$R204),""),"")</f>
        <v/>
      </c>
      <c r="BR204" s="233" t="str">
        <f>IF(Deník!$R204&lt;&gt;"",IF(Deník!$Y204=Statistika!$F$83,IF(AND(Deník!$R204&gt;=0,Deník!$R204&lt;=1),"BE",Deník!$R204),""),"")</f>
        <v/>
      </c>
      <c r="BS204" s="233" t="str">
        <f>IF(Deník!$R204&lt;&gt;"",IF(Deník!$Y204=Statistika!$F$84,IF(AND(Deník!$R204&gt;=0,Deník!$R204&lt;=1),"BE",Deník!$R204),""),"")</f>
        <v/>
      </c>
      <c r="BT204" s="233" t="str">
        <f>IF(Deník!$R204&lt;&gt;"",IF(Deník!$Y204=Statistika!$F$85,IF(AND(Deník!$R204&gt;=0,Deník!$R204&lt;=1),"BE",Deník!$R204),""),"")</f>
        <v/>
      </c>
      <c r="BU204" s="233" t="str">
        <f>IF(Deník!$R204&lt;&gt;"",IF(Deník!$Y204=Statistika!$F$86,IF(AND(Deník!$R204&gt;=0,Deník!$R204&lt;=1),"BE",Deník!$R204),""),"")</f>
        <v/>
      </c>
      <c r="BV204" s="233" t="str">
        <f>IF(Deník!$R204&lt;&gt;"",IF(Deník!$Y204=Statistika!$F$87,IF(AND(Deník!$R204&gt;=0,Deník!$R204&lt;=1),"BE",Deník!$R204),""),"")</f>
        <v/>
      </c>
      <c r="BW204" s="233" t="str">
        <f>IF(Deník!$R204&lt;&gt;"",IF(Deník!$Y204=Statistika!$F$88,IF(AND(Deník!$R204&gt;=0,Deník!$R204&lt;=1),"BE",Deník!$R204),""),"")</f>
        <v/>
      </c>
      <c r="BX204" s="233" t="str">
        <f>IF(Deník!$R204&lt;&gt;"",IF(Deník!$Y204=Statistika!$F$89,IF(AND(Deník!$R204&gt;=0,Deník!$R204&lt;=1),"BE",Deník!$R204),""),"")</f>
        <v/>
      </c>
      <c r="BY204" s="233" t="str">
        <f>IF(Deník!$R204&lt;&gt;"",IF(Deník!$Y204=Statistika!$F$90,IF(AND(Deník!$R204&gt;=0,Deník!$R204&lt;=1),"BE",Deník!$R204),""),"")</f>
        <v/>
      </c>
      <c r="BZ204" s="233" t="str">
        <f>IF(Deník!$R204&lt;&gt;"",IF(Deník!$Y204=Statistika!$F$91,IF(AND(Deník!$R204&gt;=0,Deník!$R204&lt;=1),"BE",Deník!$R204),""),"")</f>
        <v/>
      </c>
      <c r="CA204" s="233"/>
      <c r="CB204" s="233" t="str">
        <f>IF(Deník!$R204&lt;&gt;"",IF(Deník!$AB204="SL",IF(AND(Deník!$R204&gt;=0,Deník!$R204&lt;=1),"BE",Deník!$R204),""),"")</f>
        <v/>
      </c>
      <c r="CC204" s="233" t="str">
        <f>IF(Deník!$R204&lt;&gt;"",IF(Deník!$AB204="BE10",IF(AND(Deník!$R204&gt;=0,Deník!$R204&lt;=1),"BE",Deník!$R204),""),"")</f>
        <v/>
      </c>
      <c r="CD204" s="233" t="str">
        <f>IF(Deník!$R204&lt;&gt;"",IF(Deník!$AB204="BE15",IF(AND(Deník!$R204&gt;=0,Deník!$R204&lt;=1),"BE",Deník!$R204),""),"")</f>
        <v/>
      </c>
      <c r="CE204" s="233" t="str">
        <f>IF(Deník!$R204&lt;&gt;"",IF(Deník!$AB204="BE20",IF(AND(Deník!$R204&gt;=0,Deník!$R204&lt;=1),"BE",Deník!$R204),""),"")</f>
        <v/>
      </c>
      <c r="CF204" s="233" t="str">
        <f>IF(Deník!$R204&lt;&gt;"",IF(Deník!$AB204="TP1",IF(AND(Deník!$R204&gt;=0,Deník!$R204&lt;=1),"BE",Deník!$R204),""),"")</f>
        <v/>
      </c>
      <c r="CG204" s="233" t="str">
        <f>IF(Deník!$R204&lt;&gt;"",IF(Deník!$AB204="TP2",IF(AND(Deník!$R204&gt;=0,Deník!$R204&lt;=1),"BE",Deník!$R204),""),"")</f>
        <v/>
      </c>
      <c r="CH204" s="233" t="str">
        <f>IF(Deník!$R204&lt;&gt;"",IF(Deník!$AB204="TP3",IF(AND(Deník!$R204&gt;=0,Deník!$R204&lt;=1),"BE",Deník!$R204),""),"")</f>
        <v/>
      </c>
      <c r="CI204" s="233" t="str">
        <f>IF(Deník!$R204&lt;&gt;"",IF(Deník!$AB204="Trailing SL",IF(AND(Deník!$R204&gt;=0,Deník!$R204&lt;=1),"BE",Deník!$R204),""),"")</f>
        <v/>
      </c>
      <c r="CJ204" s="233" t="str">
        <f>IF(Deník!$R204&lt;&gt;"",IF(Deník!$AB204="Manual",IF(AND(Deník!$R204&gt;=0,Deník!$R204&lt;=1),"BE",Deník!$R204),""),"")</f>
        <v/>
      </c>
      <c r="CK204" s="233"/>
      <c r="CL204" s="233" t="str">
        <f>IF(Deník!$R204&lt;0,IF(Deník!$AC204=Statistika!$F$117,Deník!$R204,""),"")</f>
        <v/>
      </c>
      <c r="CM204" s="233" t="str">
        <f>IF(Deník!$R204&lt;0,IF(Deník!$AC204=Statistika!$F$118,Deník!$R204,""),"")</f>
        <v/>
      </c>
      <c r="CN204" s="233" t="str">
        <f>IF(Deník!$R204&lt;0,IF(Deník!$AC204=Statistika!$F$119,Deník!$R204,""),"")</f>
        <v/>
      </c>
      <c r="CO204" s="233" t="str">
        <f>IF(Deník!$R204&lt;0,IF(Deník!$AC204=Statistika!$F$120,Deník!$R204,""),"")</f>
        <v/>
      </c>
      <c r="CP204" s="233" t="str">
        <f>IF(Deník!$R204&lt;0,IF(Deník!$AC204=Statistika!$F$121,Deník!$R204,""),"")</f>
        <v/>
      </c>
      <c r="CQ204" s="233" t="str">
        <f>IF(Deník!$R204&lt;0,IF(Deník!$AC204=Statistika!$F$122,Deník!$R204,""),"")</f>
        <v/>
      </c>
      <c r="CR204" s="233" t="str">
        <f>IF(Deník!$R204&lt;0,IF(Deník!$AC204=Statistika!$F$123,Deník!$R204,""),"")</f>
        <v/>
      </c>
      <c r="CS204" s="233" t="str">
        <f>IF(Deník!$R204&lt;0,IF(Deník!$AC204=Statistika!$F$124,Deník!$R204,""),"")</f>
        <v/>
      </c>
      <c r="CT204" s="233" t="str">
        <f>IF(Deník!$R204&lt;0,IF(Deník!$AC204=Statistika!$F$125,Deník!$R204,""),"")</f>
        <v/>
      </c>
      <c r="CU204" s="233"/>
      <c r="CV204" s="233" t="str">
        <f>IF(Deník!$R204&lt;0,IF(Deník!$AD204=$CV$2,Deník!$R204,""),"")</f>
        <v/>
      </c>
      <c r="CW204" s="233" t="str">
        <f>IF(Deník!$R204&lt;0,IF(Deník!$AD204=$CW$2,Deník!$R204,""),"")</f>
        <v/>
      </c>
      <c r="CX204" s="233" t="str">
        <f>IF(Deník!$R204&lt;0,IF(Deník!$AD204=$CX$2,Deník!$R204,""),"")</f>
        <v/>
      </c>
      <c r="CY204" s="233" t="str">
        <f>IF(Deník!$R204&lt;0,IF(Deník!$AD204=$CY$2,Deník!$R204,""),"")</f>
        <v/>
      </c>
      <c r="CZ204" s="233" t="str">
        <f>IF(Deník!$R204&lt;0,IF(Deník!$AD204=$CZ$2,Deník!$R204,""),"")</f>
        <v/>
      </c>
      <c r="DL204" s="221">
        <f t="shared" si="12"/>
        <v>93847.029999999984</v>
      </c>
      <c r="DM204" s="220">
        <f t="shared" si="11"/>
        <v>-6.1529700000000132E-2</v>
      </c>
      <c r="DO204" s="50">
        <f>Deník!W205</f>
        <v>0</v>
      </c>
      <c r="DP204" s="102" t="str">
        <f>IF(AND(Deník!W205&gt;0),1,"")</f>
        <v/>
      </c>
      <c r="DQ204" s="102">
        <f>IF(AND(Deník!W205&lt;=0),1,"")</f>
        <v>1</v>
      </c>
      <c r="DR204" s="227"/>
      <c r="DS204" s="228"/>
      <c r="DT204" s="85"/>
      <c r="DU204" s="54">
        <f>IF(MONTH(Deník!$C204)=DU$2,Deník!$W204,"")</f>
        <v>0</v>
      </c>
      <c r="DV204" s="222" t="str">
        <f>IF(MONTH(Deník!$C204)=DV$2,Deník!$W204,"")</f>
        <v/>
      </c>
      <c r="DW204" s="222" t="str">
        <f>IF(MONTH(Deník!$C204)=DW$2,Deník!$W204,"")</f>
        <v/>
      </c>
      <c r="DX204" s="222" t="str">
        <f>IF(MONTH(Deník!$C204)=DX$2,Deník!$W204,"")</f>
        <v/>
      </c>
      <c r="DY204" s="222" t="str">
        <f>IF(MONTH(Deník!$C204)=DY$2,Deník!$W204,"")</f>
        <v/>
      </c>
      <c r="DZ204" s="222" t="str">
        <f>IF(MONTH(Deník!$C204)=DZ$2,Deník!$W204,"")</f>
        <v/>
      </c>
      <c r="EA204" s="222" t="str">
        <f>IF(MONTH(Deník!$C204)=EA$2,Deník!$W204,"")</f>
        <v/>
      </c>
      <c r="EB204" s="222" t="str">
        <f>IF(MONTH(Deník!$C204)=EB$2,Deník!$W204,"")</f>
        <v/>
      </c>
      <c r="EC204" s="222" t="str">
        <f>IF(MONTH(Deník!$C204)=EC$2,Deník!$W204,"")</f>
        <v/>
      </c>
      <c r="ED204" s="222" t="str">
        <f>IF(MONTH(Deník!$C204)=ED$2,Deník!$W204,"")</f>
        <v/>
      </c>
      <c r="EE204" s="222" t="str">
        <f>IF(MONTH(Deník!$C204)=EE$2,Deník!$W204,"")</f>
        <v/>
      </c>
      <c r="EF204" s="222" t="str">
        <f>IF(MONTH(Deník!$C204)=EF$2,Deník!$W204,"")</f>
        <v/>
      </c>
      <c r="EI204" s="600" t="str">
        <f>IF(Deník!$W204&lt;&gt;"",IF(Deník!$B204=Statistika!$F$63,Deník!$W204,""),"")</f>
        <v/>
      </c>
      <c r="EJ204" s="13" t="str">
        <f>IF(Deník!$W204&lt;&gt;"",IF(Deník!$B204=Statistika!$F$64,Deník!$W204,""),"")</f>
        <v/>
      </c>
      <c r="EK204" s="13" t="str">
        <f>IF(Deník!$W204&lt;&gt;"",IF(Deník!$B204=Statistika!$F$65,Deník!$W204,""),"")</f>
        <v/>
      </c>
      <c r="EL204" s="13" t="str">
        <f>IF(Deník!$W204&lt;&gt;"",IF(Deník!$B204=Statistika!$F$66,Deník!$W204,""),"")</f>
        <v/>
      </c>
      <c r="EM204" s="13" t="str">
        <f>IF(Deník!$W204&lt;&gt;"",IF(Deník!$B204=Statistika!$F$67,Deník!$W204,""),"")</f>
        <v/>
      </c>
      <c r="EN204" s="13" t="str">
        <f>IF(Deník!$W204&lt;&gt;"",IF(Deník!$B204=Statistika!$F$68,Deník!$W204,""),"")</f>
        <v/>
      </c>
      <c r="EO204" s="13" t="str">
        <f>IF(Deník!$W204&lt;&gt;"",IF(Deník!$B204=Statistika!$F$69,Deník!$W204,""),"")</f>
        <v/>
      </c>
      <c r="EP204" s="601" t="str">
        <f>IF(Deník!$W204&lt;&gt;"",IF(Deník!$B204=Statistika!$F$70,Deník!$W204,""),"")</f>
        <v/>
      </c>
      <c r="EQ204" s="90"/>
      <c r="ER204" s="63" t="str">
        <f>IF(Deník!$W204&lt;&gt;"",IF(Deník!$J204="L",Deník!$W204,""),"")</f>
        <v/>
      </c>
      <c r="ES204" s="13" t="str">
        <f>IF(Deník!$W204&lt;&gt;"",IF(Deník!$J204="S",Deník!$W204,""),"")</f>
        <v/>
      </c>
      <c r="ET204" s="95"/>
      <c r="EU204" s="88"/>
      <c r="EV204" s="63" t="str">
        <f>IF(WEEKDAY(Deník!$C204,2)=1,Deník!$W204,"")</f>
        <v/>
      </c>
      <c r="EW204" s="13" t="str">
        <f>IF(WEEKDAY(Deník!$C204,2)=2,Deník!$W204,"")</f>
        <v/>
      </c>
      <c r="EX204" s="13" t="str">
        <f>IF(WEEKDAY(Deník!$C204,2)=3,Deník!$W204,"")</f>
        <v/>
      </c>
      <c r="EY204" s="13" t="str">
        <f>IF(WEEKDAY(Deník!$C204,2)=4,Deník!$W204,"")</f>
        <v/>
      </c>
      <c r="EZ204" s="60" t="str">
        <f>IF(WEEKDAY(Deník!$C204,2)=5,Deník!$W204,"")</f>
        <v/>
      </c>
      <c r="FA204" s="99"/>
      <c r="FB204" s="100">
        <f>Deník!D204</f>
        <v>0</v>
      </c>
      <c r="FC204" s="63">
        <f>IF($FB204&lt;&gt;"",IF(AND($FB204&gt;=FC$2,$FB204&lt;=FC$3),Deník!$W204,""))</f>
        <v>0</v>
      </c>
      <c r="FD204" s="63" t="str">
        <f>IF($FB204&lt;&gt;"",IF(AND($FB204&gt;=FD$2,$FB204&lt;=FD$3),Deník!$W204,""))</f>
        <v/>
      </c>
      <c r="FE204" s="63" t="str">
        <f>IF($FB204&lt;&gt;"",IF(AND($FB204&gt;=FE$2,$FB204&lt;=FE$3),Deník!$W204,""))</f>
        <v/>
      </c>
      <c r="FF204" s="63" t="str">
        <f>IF($FB204&lt;&gt;"",IF(AND($FB204&gt;=FF$2,$FB204&lt;=FF$3),Deník!$W204,""))</f>
        <v/>
      </c>
      <c r="FG204" s="63" t="str">
        <f>IF($FB204&lt;&gt;"",IF(AND($FB204&gt;=FG$2,$FB204&lt;=FG$3),Deník!$W204,""))</f>
        <v/>
      </c>
      <c r="FH204" s="63" t="str">
        <f>IF($FB204&lt;&gt;"",IF(AND($FB204&gt;=FH$2,$FB204&lt;=FH$3),Deník!$W204,""))</f>
        <v/>
      </c>
      <c r="FI204" s="63" t="str">
        <f>IF($FB204&lt;&gt;"",IF(AND($FB204&gt;=FI$2,$FB204&lt;=FI$3),Deník!$W204,""))</f>
        <v/>
      </c>
      <c r="FJ204" s="63" t="str">
        <f>IF($FB204&lt;&gt;"",IF(AND($FB204&gt;=FJ$2,$FB204&lt;=FJ$3),Deník!$W204,""))</f>
        <v/>
      </c>
      <c r="FK204" s="63" t="str">
        <f>IF($FB204&lt;&gt;"",IF(AND($FB204&gt;=FK$2,$FB204&lt;=FK$3),Deník!$W204,""))</f>
        <v/>
      </c>
      <c r="FL204" s="63" t="str">
        <f>IF($FB204&lt;&gt;"",IF(AND($FB204&gt;=FL$2,$FB204&lt;=FL$3),Deník!$W204,""))</f>
        <v/>
      </c>
      <c r="FM204" s="63" t="str">
        <f>IF($FB204&lt;&gt;"",IF(AND($FB204&gt;=FM$2,$FB204&lt;=FM$3),Deník!$W204,""))</f>
        <v/>
      </c>
      <c r="FN204" s="13"/>
      <c r="FO204" s="20" t="str">
        <f>IF(Deník!$W204&gt;1,Deník!$W204,"")</f>
        <v/>
      </c>
      <c r="FP204" s="20" t="str">
        <f>IF(Deník!$W204&lt;0,Deník!$W204,"")</f>
        <v/>
      </c>
      <c r="FQ204" s="17"/>
      <c r="FS204" s="233"/>
      <c r="FT204" s="233" t="str">
        <f>IF(Deník!$W204&lt;&gt;"",IF(Deník!$Y204=Statistika!$F$78,Deník!$W204,""),"")</f>
        <v/>
      </c>
      <c r="FU204" s="233" t="str">
        <f>IF(Deník!$W204&lt;&gt;"",IF(Deník!$Y204=Statistika!$F$79,Deník!$W204,""),"")</f>
        <v/>
      </c>
      <c r="FV204" s="233" t="str">
        <f>IF(Deník!$W204&lt;&gt;"",IF(Deník!$Y204=Statistika!$F$80,Deník!$W204,""),"")</f>
        <v/>
      </c>
      <c r="FW204" s="233" t="str">
        <f>IF(Deník!$W204&lt;&gt;"",IF(Deník!$Y204=Statistika!$F$81,Deník!$W204,""),"")</f>
        <v/>
      </c>
      <c r="FX204" s="233" t="str">
        <f>IF(Deník!$W204&lt;&gt;"",IF(Deník!$Y204=Statistika!$F$82,Deník!$W204,""),"")</f>
        <v/>
      </c>
      <c r="FY204" s="233" t="str">
        <f>IF(Deník!$W204&lt;&gt;"",IF(Deník!$Y204=Statistika!$F$83,Deník!$W204,""),"")</f>
        <v/>
      </c>
      <c r="FZ204" s="233" t="str">
        <f>IF(Deník!$W204&lt;&gt;"",IF(Deník!$Y204=Statistika!$F$84,Deník!$W204,""),"")</f>
        <v/>
      </c>
      <c r="GA204" s="233" t="str">
        <f>IF(Deník!$W204&lt;&gt;"",IF(Deník!$Y204=Statistika!$F$85,Deník!$W204,""),"")</f>
        <v/>
      </c>
      <c r="GB204" s="233" t="str">
        <f>IF(Deník!$W204&lt;&gt;"",IF(Deník!$Y204=Statistika!$F$86,Deník!$W204,""),"")</f>
        <v/>
      </c>
      <c r="GC204" s="233" t="str">
        <f>IF(Deník!$W204&lt;&gt;"",IF(Deník!$Y204=Statistika!$F$87,Deník!$W204,""),"")</f>
        <v/>
      </c>
      <c r="GD204" s="233" t="str">
        <f>IF(Deník!$W204&lt;&gt;"",IF(Deník!$Y204=Statistika!$F$88,Deník!$W204,""),"")</f>
        <v/>
      </c>
      <c r="GE204" s="233" t="str">
        <f>IF(Deník!$W204&lt;&gt;"",IF(Deník!$Y204=Statistika!$F$89,Deník!$W204,""),"")</f>
        <v/>
      </c>
      <c r="GF204" s="233" t="str">
        <f>IF(Deník!$W204&lt;&gt;"",IF(Deník!$Y204=Statistika!$F$90,Deník!$W204,""),"")</f>
        <v/>
      </c>
      <c r="GG204" s="233" t="str">
        <f>IF(Deník!$W204&lt;&gt;"",IF(Deník!$Y204=Statistika!$F$91,Deník!$W204,""),"")</f>
        <v/>
      </c>
      <c r="GH204" s="233"/>
      <c r="GI204" s="233" t="str">
        <f>IF(Deník!$W204&lt;&gt;"",IF(Deník!$AB204=Statistika!$L$100,Deník!$W204,""),"")</f>
        <v/>
      </c>
      <c r="GJ204" s="233" t="str">
        <f>IF(Deník!$W204&lt;&gt;"",IF(Deník!$AB204=Statistika!$L$101,Deník!$W204,""),"")</f>
        <v/>
      </c>
      <c r="GK204" s="233" t="str">
        <f>IF(Deník!$W204&lt;&gt;"",IF(Deník!$AB204=Statistika!$L$102,Deník!$W204,""),"")</f>
        <v/>
      </c>
      <c r="GL204" s="233" t="str">
        <f>IF(Deník!$W204&lt;&gt;"",IF(Deník!$AB204=Statistika!$L$103,Deník!$W204,""),"")</f>
        <v/>
      </c>
      <c r="GM204" s="233" t="str">
        <f>IF(Deník!$W204&lt;&gt;"",IF(Deník!$AB204=Statistika!$L$104,Deník!$W204,""),"")</f>
        <v/>
      </c>
      <c r="GN204" s="233" t="str">
        <f>IF(Deník!$W204&lt;&gt;"",IF(Deník!$AB204=Statistika!$L$105,Deník!$W204,""),"")</f>
        <v/>
      </c>
      <c r="GO204" s="233" t="str">
        <f>IF(Deník!$W204&lt;&gt;"",IF(Deník!$AB204=Statistika!$L$106,Deník!$W204,""),"")</f>
        <v/>
      </c>
      <c r="GP204" s="233" t="str">
        <f>IF(Deník!$W204&lt;&gt;"",IF(Deník!$AB204=Statistika!$L$107,Deník!$W204,""),"")</f>
        <v/>
      </c>
      <c r="GQ204" s="233" t="str">
        <f>IF(Deník!$W204&lt;&gt;"",IF(Deník!$AB204=Statistika!$L$108,Deník!$W204,""),"")</f>
        <v/>
      </c>
      <c r="GS204" s="233" t="str">
        <f>IF(Deník!$W204&lt;0,IF(Deník!$AC204=Statistika!$F$117,Deník!$W204,""),"")</f>
        <v/>
      </c>
      <c r="GT204" s="233" t="str">
        <f>IF(Deník!$W204&lt;0,IF(Deník!$AC204=Statistika!$F$118,Deník!$W204,""),"")</f>
        <v/>
      </c>
      <c r="GU204" s="233" t="str">
        <f>IF(Deník!$W204&lt;0,IF(Deník!$AC204=Statistika!$F$119,Deník!$W204,""),"")</f>
        <v/>
      </c>
      <c r="GV204" s="233" t="str">
        <f>IF(Deník!$W204&lt;0,IF(Deník!$AC204=Statistika!$F$120,Deník!$W204,""),"")</f>
        <v/>
      </c>
      <c r="GW204" s="233" t="str">
        <f>IF(Deník!$W204&lt;0,IF(Deník!$AC204=Statistika!$F$121,Deník!$W204,""),"")</f>
        <v/>
      </c>
      <c r="GX204" s="233" t="str">
        <f>IF(Deník!$W204&lt;0,IF(Deník!$AC204=Statistika!$F$122,Deník!$W204,""),"")</f>
        <v/>
      </c>
      <c r="GY204" s="233" t="str">
        <f>IF(Deník!$W204&lt;0,IF(Deník!$AC204=Statistika!$F$123,Deník!$W204,""),"")</f>
        <v/>
      </c>
      <c r="GZ204" s="233" t="str">
        <f>IF(Deník!$W204&lt;0,IF(Deník!$AC204=Statistika!$F$124,Deník!$W204,""),"")</f>
        <v/>
      </c>
      <c r="HA204" s="233" t="str">
        <f>IF(Deník!$W204&lt;0,IF(Deník!$AC204=Statistika!$F$125,Deník!$W204,""),"")</f>
        <v/>
      </c>
      <c r="HC204" s="233" t="str">
        <f>IF(Deník!$W204&lt;0,IF(Deník!$AD204=Statistika!$F$133,Deník!$W204,""),"")</f>
        <v/>
      </c>
      <c r="HD204" s="233" t="str">
        <f>IF(Deník!$W204&lt;0,IF(Deník!$AD204=Statistika!$F$134,Deník!$W204,""),"")</f>
        <v/>
      </c>
      <c r="HE204" s="233" t="str">
        <f>IF(Deník!$W204&lt;0,IF(Deník!$AD204=Statistika!$F$135,Deník!$W204,""),"")</f>
        <v/>
      </c>
      <c r="HF204" s="233" t="str">
        <f>IF(Deník!$W204&lt;0,IF(Deník!$AD204=Statistika!$F$136,Deník!$W204,""),"")</f>
        <v/>
      </c>
      <c r="HG204" s="233" t="str">
        <f>IF(Deník!$W204&lt;0,IF(Deník!$AD204=Statistika!$F$137,Deník!$W204,""),"")</f>
        <v/>
      </c>
      <c r="ID204" s="8">
        <f>Tabulka4[[#This Row],[Sloupec3]]</f>
        <v>0</v>
      </c>
      <c r="IE204" s="17" t="str">
        <f>IF(AND([1]Deník!$C204&gt;='[1]Měsíční shrnutí'!$D$1,[1]Deník!$C204&lt;='[1]Měsíční shrnutí'!$F$1),[1]Deník!$X204,"")</f>
        <v/>
      </c>
    </row>
    <row r="205" spans="1:239">
      <c r="A205" s="8">
        <f>Deník!C206</f>
        <v>0</v>
      </c>
      <c r="B205" s="50" t="str">
        <f>Deník!R206</f>
        <v/>
      </c>
      <c r="C205" s="102" t="str">
        <f>IF(AND(Deník!R206&gt;1,Deník!R206&lt;&gt;""),1,"")</f>
        <v/>
      </c>
      <c r="D205" s="102" t="str">
        <f>IF(AND(Deník!R206&lt;=0,Deník!R206&lt;&gt;""),1,"")</f>
        <v/>
      </c>
      <c r="E205" s="103" t="str">
        <f>IF(AND(Deník!R206&gt;=0,Deník!R206&lt;=1),1,"")</f>
        <v/>
      </c>
      <c r="F205" s="79" t="str">
        <f>IF(Deník!R206&lt;&gt;"",Deník!R206+F204,"")</f>
        <v/>
      </c>
      <c r="G205" s="85"/>
      <c r="H205" s="54" t="str">
        <f>IF(MONTH(Deník!$C205)=H$2,IF(AND(Deník!$R205&gt;=0,Deník!$R205&lt;=1),"BE",Deník!$R205),"")</f>
        <v/>
      </c>
      <c r="I205" s="11" t="str">
        <f>IF(MONTH(Deník!$C205)=I$2,IF(AND(Deník!$R205&gt;=0,Deník!$R205&lt;=1),"BE",Deník!$R205),"")</f>
        <v/>
      </c>
      <c r="J205" s="11" t="str">
        <f>IF(MONTH(Deník!$C205)=J$2,IF(AND(Deník!$R205&gt;=0,Deník!$R205&lt;=1),"BE",Deník!$R205),"")</f>
        <v/>
      </c>
      <c r="K205" s="11" t="str">
        <f>IF(MONTH(Deník!$C205)=K$2,IF(AND(Deník!$R205&gt;=0,Deník!$R205&lt;=1),"BE",Deník!$R205),"")</f>
        <v/>
      </c>
      <c r="L205" s="11" t="str">
        <f>IF(MONTH(Deník!$C205)=L$2,IF(AND(Deník!$R205&gt;=0,Deník!$R205&lt;=1),"BE",Deník!$R205),"")</f>
        <v/>
      </c>
      <c r="M205" s="11" t="str">
        <f>IF(MONTH(Deník!$C205)=M$2,IF(AND(Deník!$R205&gt;=0,Deník!$R205&lt;=1),"BE",Deník!$R205),"")</f>
        <v/>
      </c>
      <c r="N205" s="11" t="str">
        <f>IF(MONTH(Deník!$C205)=N$2,IF(AND(Deník!$R205&gt;=0,Deník!$R205&lt;=1),"BE",Deník!$R205),"")</f>
        <v/>
      </c>
      <c r="O205" s="11" t="str">
        <f>IF(MONTH(Deník!$C205)=O$2,IF(AND(Deník!$R205&gt;=0,Deník!$R205&lt;=1),"BE",Deník!$R205),"")</f>
        <v/>
      </c>
      <c r="P205" s="11" t="str">
        <f>IF(MONTH(Deník!$C205)=P$2,IF(AND(Deník!$R205&gt;=0,Deník!$R205&lt;=1),"BE",Deník!$R205),"")</f>
        <v/>
      </c>
      <c r="Q205" s="11" t="str">
        <f>IF(MONTH(Deník!$C205)=Q$2,IF(AND(Deník!$R205&gt;=0,Deník!$R205&lt;=1),"BE",Deník!$R205),"")</f>
        <v/>
      </c>
      <c r="R205" s="11" t="str">
        <f>IF(MONTH(Deník!$C205)=R$2,IF(AND(Deník!$R205&gt;=0,Deník!$R205&lt;=1),"BE",Deník!$R205),"")</f>
        <v/>
      </c>
      <c r="S205" s="57" t="str">
        <f>IF(MONTH(Deník!$C205)=S$2,IF(AND(Deník!$R205&gt;=0,Deník!$R205&lt;=1),"BE",Deník!$R205),"")</f>
        <v/>
      </c>
      <c r="U205" s="12"/>
      <c r="V205" s="12"/>
      <c r="X205" s="600" t="str">
        <f>IF(Deník!$R205&lt;&gt;"",IF(Deník!$B205=Statistika!$F$63,IF(AND(Deník!$R205&gt;=0,Deník!$R205&lt;=1),"BE",Deník!$R205),""),"")</f>
        <v/>
      </c>
      <c r="Y205" s="13" t="str">
        <f>IF(Deník!$R205&lt;&gt;"",IF(Deník!$B205=Statistika!$F$64,IF(AND(Deník!$R205&gt;=0,Deník!$R205&lt;=1),"BE",Deník!$R205),""),"")</f>
        <v/>
      </c>
      <c r="Z205" s="13" t="str">
        <f>IF(Deník!$R205&lt;&gt;"",IF(Deník!$B205=Statistika!$F$65,IF(AND(Deník!$R205&gt;=0,Deník!$R205&lt;=1),"BE",Deník!$R205),""),"")</f>
        <v/>
      </c>
      <c r="AA205" s="13" t="str">
        <f>IF(Deník!$R205&lt;&gt;"",IF(Deník!$B205=Statistika!$F$66,IF(AND(Deník!$R205&gt;=0,Deník!$R205&lt;=1),"BE",Deník!$R205),""),"")</f>
        <v/>
      </c>
      <c r="AB205" s="13" t="str">
        <f>IF(Deník!$R205&lt;&gt;"",IF(Deník!$B205=Statistika!$F$67,IF(AND(Deník!$R205&gt;=0,Deník!$R205&lt;=1),"BE",Deník!$R205),""),"")</f>
        <v/>
      </c>
      <c r="AC205" s="13" t="str">
        <f>IF(Deník!$R205&lt;&gt;"",IF(Deník!$B205=Statistika!$F$68,IF(AND(Deník!$R205&gt;=0,Deník!$R205&lt;=1),"BE",Deník!$R205),""),"")</f>
        <v/>
      </c>
      <c r="AD205" s="13" t="str">
        <f>IF(Deník!$R205&lt;&gt;"",IF(Deník!$B205=Statistika!$F$69,IF(AND(Deník!$R205&gt;=0,Deník!$R205&lt;=1),"BE",Deník!$R205),""),"")</f>
        <v/>
      </c>
      <c r="AE205" s="601" t="str">
        <f>IF(Deník!$R205&lt;&gt;"",IF(Deník!$B205=Statistika!$F$70,IF(AND(Deník!$R205&gt;=0,Deník!$R205&lt;=1),"BE",Deník!$R205),""),"")</f>
        <v/>
      </c>
      <c r="AF205" s="90"/>
      <c r="AG205" s="63" t="str">
        <f>IF(Deník!$R205&lt;&gt;"",IF(Deník!$J205="L",IF(AND(Deník!$R205&gt;=0,Deník!$R205&lt;=1),"BE",Deník!$R205),""),"")</f>
        <v/>
      </c>
      <c r="AH205" s="13" t="str">
        <f>IF(Deník!$R205&lt;&gt;"",IF(Deník!$J205="S",IF(AND(Deník!$R205&gt;=0,Deník!$R205&lt;=1),"BE",Deník!$R205),""),"")</f>
        <v/>
      </c>
      <c r="AI205" s="95"/>
      <c r="AJ205" s="71" t="str">
        <f>IF(Deník!N206&lt;&gt;"",Deník!N206*-1,"")</f>
        <v/>
      </c>
      <c r="AK205" s="88"/>
      <c r="AL205" s="63" t="str">
        <f>IF(WEEKDAY(Deník!$C205,2)=1,IF(AND(Deník!$R205&gt;=0,Deník!$R205&lt;=1),"BE",Deník!$R205),"")</f>
        <v/>
      </c>
      <c r="AM205" s="13" t="str">
        <f>IF(WEEKDAY(Deník!$C205,2)=2,IF(AND(Deník!$R205&gt;=0,Deník!$R205&lt;=1),"BE",Deník!$R205),"")</f>
        <v/>
      </c>
      <c r="AN205" s="13" t="str">
        <f>IF(WEEKDAY(Deník!$C205,2)=3,IF(AND(Deník!$R205&gt;=0,Deník!$R205&lt;=1),"BE",Deník!$R205),"")</f>
        <v/>
      </c>
      <c r="AO205" s="13" t="str">
        <f>IF(WEEKDAY(Deník!$C205,2)=4,IF(AND(Deník!$R205&gt;=0,Deník!$R205&lt;=1),"BE",Deník!$R205),"")</f>
        <v/>
      </c>
      <c r="AP205" s="60" t="str">
        <f>IF(WEEKDAY(Deník!$C205,2)=5,IF(AND(Deník!$R205&gt;=0,Deník!$R205&lt;=1),"BE",Deník!$R205),"")</f>
        <v/>
      </c>
      <c r="AQ205" s="99"/>
      <c r="AR205" s="100">
        <f>Deník!D205</f>
        <v>0</v>
      </c>
      <c r="AS205" s="63" t="str">
        <f>IF(Deník!$D205&lt;&gt;"",IF(AND(Deník!$D205&gt;=AS$2,Deník!$D205&lt;=AS$3),IF(AND(Deník!$R205&gt;=0,Deník!$R205&lt;=1),"BE",Deník!$R205),""),"")</f>
        <v/>
      </c>
      <c r="AT205" s="63" t="str">
        <f>IF(Deník!$D205&lt;&gt;"",IF(AND(Deník!$D205&gt;=AT$2,Deník!$D205&lt;=AT$3),IF(AND(Deník!$R205&gt;=0,Deník!$R205&lt;=1),"BE",Deník!$R205),""),"")</f>
        <v/>
      </c>
      <c r="AU205" s="63" t="str">
        <f>IF(Deník!$D205&lt;&gt;"",IF(AND(Deník!$D205&gt;=AU$2,Deník!$D205&lt;=AU$3),IF(AND(Deník!$R205&gt;=0,Deník!$R205&lt;=1),"BE",Deník!$R205),""),"")</f>
        <v/>
      </c>
      <c r="AV205" s="63" t="str">
        <f>IF(Deník!$D205&lt;&gt;"",IF(AND(Deník!$D205&gt;=AV$2,Deník!$D205&lt;=AV$3),IF(AND(Deník!$R205&gt;=0,Deník!$R205&lt;=1),"BE",Deník!$R205),""),"")</f>
        <v/>
      </c>
      <c r="AW205" s="63" t="str">
        <f>IF(Deník!$D205&lt;&gt;"",IF(AND(Deník!$D205&gt;=AW$2,Deník!$D205&lt;=AW$3),IF(AND(Deník!$R205&gt;=0,Deník!$R205&lt;=1),"BE",Deník!$R205),""),"")</f>
        <v/>
      </c>
      <c r="AX205" s="63" t="str">
        <f>IF(Deník!$D205&lt;&gt;"",IF(AND(Deník!$D205&gt;=AX$2,Deník!$D205&lt;=AX$3),IF(AND(Deník!$R205&gt;=0,Deník!$R205&lt;=1),"BE",Deník!$R205),""),"")</f>
        <v/>
      </c>
      <c r="AY205" s="63" t="str">
        <f>IF(Deník!$D205&lt;&gt;"",IF(AND(Deník!$D205&gt;=AY$2,Deník!$D205&lt;=AY$3),IF(AND(Deník!$R205&gt;=0,Deník!$R205&lt;=1),"BE",Deník!$R205),""),"")</f>
        <v/>
      </c>
      <c r="AZ205" s="63" t="str">
        <f>IF(Deník!$D205&lt;&gt;"",IF(AND(Deník!$D205&gt;=AZ$2,Deník!$D205&lt;=AZ$3),IF(AND(Deník!$R205&gt;=0,Deník!$R205&lt;=1),"BE",Deník!$R205),""),"")</f>
        <v/>
      </c>
      <c r="BA205" s="63" t="str">
        <f>IF(Deník!$D205&lt;&gt;"",IF(AND(Deník!$D205&gt;=BA$2,Deník!$D205&lt;=BA$3),IF(AND(Deník!$R205&gt;=0,Deník!$R205&lt;=1),"BE",Deník!$R205),""),"")</f>
        <v/>
      </c>
      <c r="BB205" s="63" t="str">
        <f>IF(Deník!$D205&lt;&gt;"",IF(AND(Deník!$D205&gt;=BB$2,Deník!$D205&lt;=BB$3),IF(AND(Deník!$R205&gt;=0,Deník!$R205&lt;=1),"BE",Deník!$R205),""),"")</f>
        <v/>
      </c>
      <c r="BC205" s="71" t="str">
        <f>IF(Deník!$D205&lt;&gt;"",IF(AND(Deník!$D205&gt;=BC$2,Deník!$D205&lt;=BC$3),IF(AND(Deník!$R205&gt;=0,Deník!$R205&lt;=1),"BE",Deník!$R205),""),"")</f>
        <v/>
      </c>
      <c r="BD205" s="20" t="str">
        <f>IF(Deník!$J206="S",(Deník!$M206-Deník!$K206),IF(Deník!$J206="L",(Deník!$K206-Deník!$M206),""))</f>
        <v/>
      </c>
      <c r="BE205" s="20" t="str">
        <f>IF(Deník!$J206="S",(Deník!$K206-Deník!$O206),IF(Deník!$J206="L",(Deník!$O206-Deník!$K206),""))</f>
        <v/>
      </c>
      <c r="BF205" s="20" t="str">
        <f>IF(Deník!$J206="S",(Deník!$K206-Deník!$L206),IF(Deník!$J206="L",(Deník!$L206-Deník!$K206),""))</f>
        <v/>
      </c>
      <c r="BG205" s="20" t="str">
        <f>IF(Deník!$J206="S",(Deník!$K206-Deník!$S206),IF(Deník!$J206="L",(Deník!$S206-Deník!$K206),""))</f>
        <v/>
      </c>
      <c r="BH205" s="20" t="str">
        <f>IF(Deník!$J206="S",(Deník!$K206-Deník!$U206),IF(Deník!$J206="L",(Deník!$U206-Deník!$K206),""))</f>
        <v/>
      </c>
      <c r="BI205" s="20" t="str">
        <f>IF(Deník!$R205&gt;1,Deník!$R205,"")</f>
        <v/>
      </c>
      <c r="BJ205" s="20" t="str">
        <f>IF(Deník!$R205&lt;0,Deník!$R205,"")</f>
        <v/>
      </c>
      <c r="BK205" s="17"/>
      <c r="BM205" s="233" t="str">
        <f>IF(Deník!$R205&lt;&gt;"",IF(Deník!$Y205=Statistika!$F$78,IF(AND(Deník!$R205&gt;=0,Deník!$R205&lt;=1),"BE",Deník!$R205),""),"")</f>
        <v/>
      </c>
      <c r="BN205" s="233" t="str">
        <f>IF(Deník!$R205&lt;&gt;"",IF(Deník!$Y205=Statistika!$F$79,IF(AND(Deník!$R205&gt;=0,Deník!$R205&lt;=1),"BE",Deník!$R205),""),"")</f>
        <v/>
      </c>
      <c r="BO205" s="233" t="str">
        <f>IF(Deník!$R205&lt;&gt;"",IF(Deník!$Y205=Statistika!$F$80,IF(AND(Deník!$R205&gt;=0,Deník!$R205&lt;=1),"BE",Deník!$R205),""),"")</f>
        <v/>
      </c>
      <c r="BP205" s="233" t="str">
        <f>IF(Deník!$R205&lt;&gt;"",IF(Deník!$Y205=Statistika!$F$81,IF(AND(Deník!$R205&gt;=0,Deník!$R205&lt;=1),"BE",Deník!$R205),""),"")</f>
        <v/>
      </c>
      <c r="BQ205" s="233" t="str">
        <f>IF(Deník!$R205&lt;&gt;"",IF(Deník!$Y205=Statistika!$F$82,IF(AND(Deník!$R205&gt;=0,Deník!$R205&lt;=1),"BE",Deník!$R205),""),"")</f>
        <v/>
      </c>
      <c r="BR205" s="233" t="str">
        <f>IF(Deník!$R205&lt;&gt;"",IF(Deník!$Y205=Statistika!$F$83,IF(AND(Deník!$R205&gt;=0,Deník!$R205&lt;=1),"BE",Deník!$R205),""),"")</f>
        <v/>
      </c>
      <c r="BS205" s="233" t="str">
        <f>IF(Deník!$R205&lt;&gt;"",IF(Deník!$Y205=Statistika!$F$84,IF(AND(Deník!$R205&gt;=0,Deník!$R205&lt;=1),"BE",Deník!$R205),""),"")</f>
        <v/>
      </c>
      <c r="BT205" s="233" t="str">
        <f>IF(Deník!$R205&lt;&gt;"",IF(Deník!$Y205=Statistika!$F$85,IF(AND(Deník!$R205&gt;=0,Deník!$R205&lt;=1),"BE",Deník!$R205),""),"")</f>
        <v/>
      </c>
      <c r="BU205" s="233" t="str">
        <f>IF(Deník!$R205&lt;&gt;"",IF(Deník!$Y205=Statistika!$F$86,IF(AND(Deník!$R205&gt;=0,Deník!$R205&lt;=1),"BE",Deník!$R205),""),"")</f>
        <v/>
      </c>
      <c r="BV205" s="233" t="str">
        <f>IF(Deník!$R205&lt;&gt;"",IF(Deník!$Y205=Statistika!$F$87,IF(AND(Deník!$R205&gt;=0,Deník!$R205&lt;=1),"BE",Deník!$R205),""),"")</f>
        <v/>
      </c>
      <c r="BW205" s="233" t="str">
        <f>IF(Deník!$R205&lt;&gt;"",IF(Deník!$Y205=Statistika!$F$88,IF(AND(Deník!$R205&gt;=0,Deník!$R205&lt;=1),"BE",Deník!$R205),""),"")</f>
        <v/>
      </c>
      <c r="BX205" s="233" t="str">
        <f>IF(Deník!$R205&lt;&gt;"",IF(Deník!$Y205=Statistika!$F$89,IF(AND(Deník!$R205&gt;=0,Deník!$R205&lt;=1),"BE",Deník!$R205),""),"")</f>
        <v/>
      </c>
      <c r="BY205" s="233" t="str">
        <f>IF(Deník!$R205&lt;&gt;"",IF(Deník!$Y205=Statistika!$F$90,IF(AND(Deník!$R205&gt;=0,Deník!$R205&lt;=1),"BE",Deník!$R205),""),"")</f>
        <v/>
      </c>
      <c r="BZ205" s="233" t="str">
        <f>IF(Deník!$R205&lt;&gt;"",IF(Deník!$Y205=Statistika!$F$91,IF(AND(Deník!$R205&gt;=0,Deník!$R205&lt;=1),"BE",Deník!$R205),""),"")</f>
        <v/>
      </c>
      <c r="CA205" s="233"/>
      <c r="CB205" s="233" t="str">
        <f>IF(Deník!$R205&lt;&gt;"",IF(Deník!$AB205="SL",IF(AND(Deník!$R205&gt;=0,Deník!$R205&lt;=1),"BE",Deník!$R205),""),"")</f>
        <v/>
      </c>
      <c r="CC205" s="233" t="str">
        <f>IF(Deník!$R205&lt;&gt;"",IF(Deník!$AB205="BE10",IF(AND(Deník!$R205&gt;=0,Deník!$R205&lt;=1),"BE",Deník!$R205),""),"")</f>
        <v/>
      </c>
      <c r="CD205" s="233" t="str">
        <f>IF(Deník!$R205&lt;&gt;"",IF(Deník!$AB205="BE15",IF(AND(Deník!$R205&gt;=0,Deník!$R205&lt;=1),"BE",Deník!$R205),""),"")</f>
        <v/>
      </c>
      <c r="CE205" s="233" t="str">
        <f>IF(Deník!$R205&lt;&gt;"",IF(Deník!$AB205="BE20",IF(AND(Deník!$R205&gt;=0,Deník!$R205&lt;=1),"BE",Deník!$R205),""),"")</f>
        <v/>
      </c>
      <c r="CF205" s="233" t="str">
        <f>IF(Deník!$R205&lt;&gt;"",IF(Deník!$AB205="TP1",IF(AND(Deník!$R205&gt;=0,Deník!$R205&lt;=1),"BE",Deník!$R205),""),"")</f>
        <v/>
      </c>
      <c r="CG205" s="233" t="str">
        <f>IF(Deník!$R205&lt;&gt;"",IF(Deník!$AB205="TP2",IF(AND(Deník!$R205&gt;=0,Deník!$R205&lt;=1),"BE",Deník!$R205),""),"")</f>
        <v/>
      </c>
      <c r="CH205" s="233" t="str">
        <f>IF(Deník!$R205&lt;&gt;"",IF(Deník!$AB205="TP3",IF(AND(Deník!$R205&gt;=0,Deník!$R205&lt;=1),"BE",Deník!$R205),""),"")</f>
        <v/>
      </c>
      <c r="CI205" s="233" t="str">
        <f>IF(Deník!$R205&lt;&gt;"",IF(Deník!$AB205="Trailing SL",IF(AND(Deník!$R205&gt;=0,Deník!$R205&lt;=1),"BE",Deník!$R205),""),"")</f>
        <v/>
      </c>
      <c r="CJ205" s="233" t="str">
        <f>IF(Deník!$R205&lt;&gt;"",IF(Deník!$AB205="Manual",IF(AND(Deník!$R205&gt;=0,Deník!$R205&lt;=1),"BE",Deník!$R205),""),"")</f>
        <v/>
      </c>
      <c r="CK205" s="233"/>
      <c r="CL205" s="233" t="str">
        <f>IF(Deník!$R205&lt;0,IF(Deník!$AC205=Statistika!$F$117,Deník!$R205,""),"")</f>
        <v/>
      </c>
      <c r="CM205" s="233" t="str">
        <f>IF(Deník!$R205&lt;0,IF(Deník!$AC205=Statistika!$F$118,Deník!$R205,""),"")</f>
        <v/>
      </c>
      <c r="CN205" s="233" t="str">
        <f>IF(Deník!$R205&lt;0,IF(Deník!$AC205=Statistika!$F$119,Deník!$R205,""),"")</f>
        <v/>
      </c>
      <c r="CO205" s="233" t="str">
        <f>IF(Deník!$R205&lt;0,IF(Deník!$AC205=Statistika!$F$120,Deník!$R205,""),"")</f>
        <v/>
      </c>
      <c r="CP205" s="233" t="str">
        <f>IF(Deník!$R205&lt;0,IF(Deník!$AC205=Statistika!$F$121,Deník!$R205,""),"")</f>
        <v/>
      </c>
      <c r="CQ205" s="233" t="str">
        <f>IF(Deník!$R205&lt;0,IF(Deník!$AC205=Statistika!$F$122,Deník!$R205,""),"")</f>
        <v/>
      </c>
      <c r="CR205" s="233" t="str">
        <f>IF(Deník!$R205&lt;0,IF(Deník!$AC205=Statistika!$F$123,Deník!$R205,""),"")</f>
        <v/>
      </c>
      <c r="CS205" s="233" t="str">
        <f>IF(Deník!$R205&lt;0,IF(Deník!$AC205=Statistika!$F$124,Deník!$R205,""),"")</f>
        <v/>
      </c>
      <c r="CT205" s="233" t="str">
        <f>IF(Deník!$R205&lt;0,IF(Deník!$AC205=Statistika!$F$125,Deník!$R205,""),"")</f>
        <v/>
      </c>
      <c r="CU205" s="233"/>
      <c r="CV205" s="233" t="str">
        <f>IF(Deník!$R205&lt;0,IF(Deník!$AD205=$CV$2,Deník!$R205,""),"")</f>
        <v/>
      </c>
      <c r="CW205" s="233" t="str">
        <f>IF(Deník!$R205&lt;0,IF(Deník!$AD205=$CW$2,Deník!$R205,""),"")</f>
        <v/>
      </c>
      <c r="CX205" s="233" t="str">
        <f>IF(Deník!$R205&lt;0,IF(Deník!$AD205=$CX$2,Deník!$R205,""),"")</f>
        <v/>
      </c>
      <c r="CY205" s="233" t="str">
        <f>IF(Deník!$R205&lt;0,IF(Deník!$AD205=$CY$2,Deník!$R205,""),"")</f>
        <v/>
      </c>
      <c r="CZ205" s="233" t="str">
        <f>IF(Deník!$R205&lt;0,IF(Deník!$AD205=$CZ$2,Deník!$R205,""),"")</f>
        <v/>
      </c>
      <c r="DL205" s="221">
        <f t="shared" si="12"/>
        <v>93847.029999999984</v>
      </c>
      <c r="DM205" s="220">
        <f t="shared" si="11"/>
        <v>-6.1529700000000132E-2</v>
      </c>
      <c r="DO205" s="50">
        <f>Deník!W206</f>
        <v>0</v>
      </c>
      <c r="DP205" s="102" t="str">
        <f>IF(AND(Deník!W206&gt;0),1,"")</f>
        <v/>
      </c>
      <c r="DQ205" s="102">
        <f>IF(AND(Deník!W206&lt;=0),1,"")</f>
        <v>1</v>
      </c>
      <c r="DR205" s="227"/>
      <c r="DS205" s="228"/>
      <c r="DT205" s="85"/>
      <c r="DU205" s="54">
        <f>IF(MONTH(Deník!$C205)=DU$2,Deník!$W205,"")</f>
        <v>0</v>
      </c>
      <c r="DV205" s="222" t="str">
        <f>IF(MONTH(Deník!$C205)=DV$2,Deník!$W205,"")</f>
        <v/>
      </c>
      <c r="DW205" s="222" t="str">
        <f>IF(MONTH(Deník!$C205)=DW$2,Deník!$W205,"")</f>
        <v/>
      </c>
      <c r="DX205" s="222" t="str">
        <f>IF(MONTH(Deník!$C205)=DX$2,Deník!$W205,"")</f>
        <v/>
      </c>
      <c r="DY205" s="222" t="str">
        <f>IF(MONTH(Deník!$C205)=DY$2,Deník!$W205,"")</f>
        <v/>
      </c>
      <c r="DZ205" s="222" t="str">
        <f>IF(MONTH(Deník!$C205)=DZ$2,Deník!$W205,"")</f>
        <v/>
      </c>
      <c r="EA205" s="222" t="str">
        <f>IF(MONTH(Deník!$C205)=EA$2,Deník!$W205,"")</f>
        <v/>
      </c>
      <c r="EB205" s="222" t="str">
        <f>IF(MONTH(Deník!$C205)=EB$2,Deník!$W205,"")</f>
        <v/>
      </c>
      <c r="EC205" s="222" t="str">
        <f>IF(MONTH(Deník!$C205)=EC$2,Deník!$W205,"")</f>
        <v/>
      </c>
      <c r="ED205" s="222" t="str">
        <f>IF(MONTH(Deník!$C205)=ED$2,Deník!$W205,"")</f>
        <v/>
      </c>
      <c r="EE205" s="222" t="str">
        <f>IF(MONTH(Deník!$C205)=EE$2,Deník!$W205,"")</f>
        <v/>
      </c>
      <c r="EF205" s="222" t="str">
        <f>IF(MONTH(Deník!$C205)=EF$2,Deník!$W205,"")</f>
        <v/>
      </c>
      <c r="EI205" s="600" t="str">
        <f>IF(Deník!$W205&lt;&gt;"",IF(Deník!$B205=Statistika!$F$63,Deník!$W205,""),"")</f>
        <v/>
      </c>
      <c r="EJ205" s="13" t="str">
        <f>IF(Deník!$W205&lt;&gt;"",IF(Deník!$B205=Statistika!$F$64,Deník!$W205,""),"")</f>
        <v/>
      </c>
      <c r="EK205" s="13" t="str">
        <f>IF(Deník!$W205&lt;&gt;"",IF(Deník!$B205=Statistika!$F$65,Deník!$W205,""),"")</f>
        <v/>
      </c>
      <c r="EL205" s="13" t="str">
        <f>IF(Deník!$W205&lt;&gt;"",IF(Deník!$B205=Statistika!$F$66,Deník!$W205,""),"")</f>
        <v/>
      </c>
      <c r="EM205" s="13" t="str">
        <f>IF(Deník!$W205&lt;&gt;"",IF(Deník!$B205=Statistika!$F$67,Deník!$W205,""),"")</f>
        <v/>
      </c>
      <c r="EN205" s="13" t="str">
        <f>IF(Deník!$W205&lt;&gt;"",IF(Deník!$B205=Statistika!$F$68,Deník!$W205,""),"")</f>
        <v/>
      </c>
      <c r="EO205" s="13" t="str">
        <f>IF(Deník!$W205&lt;&gt;"",IF(Deník!$B205=Statistika!$F$69,Deník!$W205,""),"")</f>
        <v/>
      </c>
      <c r="EP205" s="601" t="str">
        <f>IF(Deník!$W205&lt;&gt;"",IF(Deník!$B205=Statistika!$F$70,Deník!$W205,""),"")</f>
        <v/>
      </c>
      <c r="EQ205" s="90"/>
      <c r="ER205" s="63" t="str">
        <f>IF(Deník!$W205&lt;&gt;"",IF(Deník!$J205="L",Deník!$W205,""),"")</f>
        <v/>
      </c>
      <c r="ES205" s="13" t="str">
        <f>IF(Deník!$W205&lt;&gt;"",IF(Deník!$J205="S",Deník!$W205,""),"")</f>
        <v/>
      </c>
      <c r="ET205" s="95"/>
      <c r="EU205" s="88"/>
      <c r="EV205" s="63" t="str">
        <f>IF(WEEKDAY(Deník!$C205,2)=1,Deník!$W205,"")</f>
        <v/>
      </c>
      <c r="EW205" s="13" t="str">
        <f>IF(WEEKDAY(Deník!$C205,2)=2,Deník!$W205,"")</f>
        <v/>
      </c>
      <c r="EX205" s="13" t="str">
        <f>IF(WEEKDAY(Deník!$C205,2)=3,Deník!$W205,"")</f>
        <v/>
      </c>
      <c r="EY205" s="13" t="str">
        <f>IF(WEEKDAY(Deník!$C205,2)=4,Deník!$W205,"")</f>
        <v/>
      </c>
      <c r="EZ205" s="60" t="str">
        <f>IF(WEEKDAY(Deník!$C205,2)=5,Deník!$W205,"")</f>
        <v/>
      </c>
      <c r="FA205" s="99"/>
      <c r="FB205" s="100">
        <f>Deník!D205</f>
        <v>0</v>
      </c>
      <c r="FC205" s="63">
        <f>IF($FB205&lt;&gt;"",IF(AND($FB205&gt;=FC$2,$FB205&lt;=FC$3),Deník!$W205,""))</f>
        <v>0</v>
      </c>
      <c r="FD205" s="63" t="str">
        <f>IF($FB205&lt;&gt;"",IF(AND($FB205&gt;=FD$2,$FB205&lt;=FD$3),Deník!$W205,""))</f>
        <v/>
      </c>
      <c r="FE205" s="63" t="str">
        <f>IF($FB205&lt;&gt;"",IF(AND($FB205&gt;=FE$2,$FB205&lt;=FE$3),Deník!$W205,""))</f>
        <v/>
      </c>
      <c r="FF205" s="63" t="str">
        <f>IF($FB205&lt;&gt;"",IF(AND($FB205&gt;=FF$2,$FB205&lt;=FF$3),Deník!$W205,""))</f>
        <v/>
      </c>
      <c r="FG205" s="63" t="str">
        <f>IF($FB205&lt;&gt;"",IF(AND($FB205&gt;=FG$2,$FB205&lt;=FG$3),Deník!$W205,""))</f>
        <v/>
      </c>
      <c r="FH205" s="63" t="str">
        <f>IF($FB205&lt;&gt;"",IF(AND($FB205&gt;=FH$2,$FB205&lt;=FH$3),Deník!$W205,""))</f>
        <v/>
      </c>
      <c r="FI205" s="63" t="str">
        <f>IF($FB205&lt;&gt;"",IF(AND($FB205&gt;=FI$2,$FB205&lt;=FI$3),Deník!$W205,""))</f>
        <v/>
      </c>
      <c r="FJ205" s="63" t="str">
        <f>IF($FB205&lt;&gt;"",IF(AND($FB205&gt;=FJ$2,$FB205&lt;=FJ$3),Deník!$W205,""))</f>
        <v/>
      </c>
      <c r="FK205" s="63" t="str">
        <f>IF($FB205&lt;&gt;"",IF(AND($FB205&gt;=FK$2,$FB205&lt;=FK$3),Deník!$W205,""))</f>
        <v/>
      </c>
      <c r="FL205" s="63" t="str">
        <f>IF($FB205&lt;&gt;"",IF(AND($FB205&gt;=FL$2,$FB205&lt;=FL$3),Deník!$W205,""))</f>
        <v/>
      </c>
      <c r="FM205" s="63" t="str">
        <f>IF($FB205&lt;&gt;"",IF(AND($FB205&gt;=FM$2,$FB205&lt;=FM$3),Deník!$W205,""))</f>
        <v/>
      </c>
      <c r="FN205" s="13"/>
      <c r="FO205" s="20" t="str">
        <f>IF(Deník!$W205&gt;1,Deník!$W205,"")</f>
        <v/>
      </c>
      <c r="FP205" s="20" t="str">
        <f>IF(Deník!$W205&lt;0,Deník!$W205,"")</f>
        <v/>
      </c>
      <c r="FQ205" s="17"/>
      <c r="FS205" s="233"/>
      <c r="FT205" s="233" t="str">
        <f>IF(Deník!$W205&lt;&gt;"",IF(Deník!$Y205=Statistika!$F$78,Deník!$W205,""),"")</f>
        <v/>
      </c>
      <c r="FU205" s="233" t="str">
        <f>IF(Deník!$W205&lt;&gt;"",IF(Deník!$Y205=Statistika!$F$79,Deník!$W205,""),"")</f>
        <v/>
      </c>
      <c r="FV205" s="233" t="str">
        <f>IF(Deník!$W205&lt;&gt;"",IF(Deník!$Y205=Statistika!$F$80,Deník!$W205,""),"")</f>
        <v/>
      </c>
      <c r="FW205" s="233" t="str">
        <f>IF(Deník!$W205&lt;&gt;"",IF(Deník!$Y205=Statistika!$F$81,Deník!$W205,""),"")</f>
        <v/>
      </c>
      <c r="FX205" s="233" t="str">
        <f>IF(Deník!$W205&lt;&gt;"",IF(Deník!$Y205=Statistika!$F$82,Deník!$W205,""),"")</f>
        <v/>
      </c>
      <c r="FY205" s="233" t="str">
        <f>IF(Deník!$W205&lt;&gt;"",IF(Deník!$Y205=Statistika!$F$83,Deník!$W205,""),"")</f>
        <v/>
      </c>
      <c r="FZ205" s="233" t="str">
        <f>IF(Deník!$W205&lt;&gt;"",IF(Deník!$Y205=Statistika!$F$84,Deník!$W205,""),"")</f>
        <v/>
      </c>
      <c r="GA205" s="233" t="str">
        <f>IF(Deník!$W205&lt;&gt;"",IF(Deník!$Y205=Statistika!$F$85,Deník!$W205,""),"")</f>
        <v/>
      </c>
      <c r="GB205" s="233" t="str">
        <f>IF(Deník!$W205&lt;&gt;"",IF(Deník!$Y205=Statistika!$F$86,Deník!$W205,""),"")</f>
        <v/>
      </c>
      <c r="GC205" s="233" t="str">
        <f>IF(Deník!$W205&lt;&gt;"",IF(Deník!$Y205=Statistika!$F$87,Deník!$W205,""),"")</f>
        <v/>
      </c>
      <c r="GD205" s="233" t="str">
        <f>IF(Deník!$W205&lt;&gt;"",IF(Deník!$Y205=Statistika!$F$88,Deník!$W205,""),"")</f>
        <v/>
      </c>
      <c r="GE205" s="233" t="str">
        <f>IF(Deník!$W205&lt;&gt;"",IF(Deník!$Y205=Statistika!$F$89,Deník!$W205,""),"")</f>
        <v/>
      </c>
      <c r="GF205" s="233" t="str">
        <f>IF(Deník!$W205&lt;&gt;"",IF(Deník!$Y205=Statistika!$F$90,Deník!$W205,""),"")</f>
        <v/>
      </c>
      <c r="GG205" s="233" t="str">
        <f>IF(Deník!$W205&lt;&gt;"",IF(Deník!$Y205=Statistika!$F$91,Deník!$W205,""),"")</f>
        <v/>
      </c>
      <c r="GH205" s="233"/>
      <c r="GI205" s="233" t="str">
        <f>IF(Deník!$W205&lt;&gt;"",IF(Deník!$AB205=Statistika!$L$100,Deník!$W205,""),"")</f>
        <v/>
      </c>
      <c r="GJ205" s="233" t="str">
        <f>IF(Deník!$W205&lt;&gt;"",IF(Deník!$AB205=Statistika!$L$101,Deník!$W205,""),"")</f>
        <v/>
      </c>
      <c r="GK205" s="233" t="str">
        <f>IF(Deník!$W205&lt;&gt;"",IF(Deník!$AB205=Statistika!$L$102,Deník!$W205,""),"")</f>
        <v/>
      </c>
      <c r="GL205" s="233" t="str">
        <f>IF(Deník!$W205&lt;&gt;"",IF(Deník!$AB205=Statistika!$L$103,Deník!$W205,""),"")</f>
        <v/>
      </c>
      <c r="GM205" s="233" t="str">
        <f>IF(Deník!$W205&lt;&gt;"",IF(Deník!$AB205=Statistika!$L$104,Deník!$W205,""),"")</f>
        <v/>
      </c>
      <c r="GN205" s="233" t="str">
        <f>IF(Deník!$W205&lt;&gt;"",IF(Deník!$AB205=Statistika!$L$105,Deník!$W205,""),"")</f>
        <v/>
      </c>
      <c r="GO205" s="233" t="str">
        <f>IF(Deník!$W205&lt;&gt;"",IF(Deník!$AB205=Statistika!$L$106,Deník!$W205,""),"")</f>
        <v/>
      </c>
      <c r="GP205" s="233" t="str">
        <f>IF(Deník!$W205&lt;&gt;"",IF(Deník!$AB205=Statistika!$L$107,Deník!$W205,""),"")</f>
        <v/>
      </c>
      <c r="GQ205" s="233" t="str">
        <f>IF(Deník!$W205&lt;&gt;"",IF(Deník!$AB205=Statistika!$L$108,Deník!$W205,""),"")</f>
        <v/>
      </c>
      <c r="GS205" s="233" t="str">
        <f>IF(Deník!$W205&lt;0,IF(Deník!$AC205=Statistika!$F$117,Deník!$W205,""),"")</f>
        <v/>
      </c>
      <c r="GT205" s="233" t="str">
        <f>IF(Deník!$W205&lt;0,IF(Deník!$AC205=Statistika!$F$118,Deník!$W205,""),"")</f>
        <v/>
      </c>
      <c r="GU205" s="233" t="str">
        <f>IF(Deník!$W205&lt;0,IF(Deník!$AC205=Statistika!$F$119,Deník!$W205,""),"")</f>
        <v/>
      </c>
      <c r="GV205" s="233" t="str">
        <f>IF(Deník!$W205&lt;0,IF(Deník!$AC205=Statistika!$F$120,Deník!$W205,""),"")</f>
        <v/>
      </c>
      <c r="GW205" s="233" t="str">
        <f>IF(Deník!$W205&lt;0,IF(Deník!$AC205=Statistika!$F$121,Deník!$W205,""),"")</f>
        <v/>
      </c>
      <c r="GX205" s="233" t="str">
        <f>IF(Deník!$W205&lt;0,IF(Deník!$AC205=Statistika!$F$122,Deník!$W205,""),"")</f>
        <v/>
      </c>
      <c r="GY205" s="233" t="str">
        <f>IF(Deník!$W205&lt;0,IF(Deník!$AC205=Statistika!$F$123,Deník!$W205,""),"")</f>
        <v/>
      </c>
      <c r="GZ205" s="233" t="str">
        <f>IF(Deník!$W205&lt;0,IF(Deník!$AC205=Statistika!$F$124,Deník!$W205,""),"")</f>
        <v/>
      </c>
      <c r="HA205" s="233" t="str">
        <f>IF(Deník!$W205&lt;0,IF(Deník!$AC205=Statistika!$F$125,Deník!$W205,""),"")</f>
        <v/>
      </c>
      <c r="HC205" s="233" t="str">
        <f>IF(Deník!$W205&lt;0,IF(Deník!$AD205=Statistika!$F$133,Deník!$W205,""),"")</f>
        <v/>
      </c>
      <c r="HD205" s="233" t="str">
        <f>IF(Deník!$W205&lt;0,IF(Deník!$AD205=Statistika!$F$134,Deník!$W205,""),"")</f>
        <v/>
      </c>
      <c r="HE205" s="233" t="str">
        <f>IF(Deník!$W205&lt;0,IF(Deník!$AD205=Statistika!$F$135,Deník!$W205,""),"")</f>
        <v/>
      </c>
      <c r="HF205" s="233" t="str">
        <f>IF(Deník!$W205&lt;0,IF(Deník!$AD205=Statistika!$F$136,Deník!$W205,""),"")</f>
        <v/>
      </c>
      <c r="HG205" s="233" t="str">
        <f>IF(Deník!$W205&lt;0,IF(Deník!$AD205=Statistika!$F$137,Deník!$W205,""),"")</f>
        <v/>
      </c>
      <c r="ID205" s="8">
        <f>Tabulka4[[#This Row],[Sloupec3]]</f>
        <v>0</v>
      </c>
      <c r="IE205" s="17" t="str">
        <f>IF(AND([1]Deník!$C205&gt;='[1]Měsíční shrnutí'!$D$1,[1]Deník!$C205&lt;='[1]Měsíční shrnutí'!$F$1),[1]Deník!$X205,"")</f>
        <v/>
      </c>
    </row>
    <row r="206" spans="1:239">
      <c r="A206" s="8">
        <f>Deník!C207</f>
        <v>0</v>
      </c>
      <c r="B206" s="50" t="str">
        <f>Deník!R207</f>
        <v/>
      </c>
      <c r="C206" s="102" t="str">
        <f>IF(AND(Deník!R207&gt;1,Deník!R207&lt;&gt;""),1,"")</f>
        <v/>
      </c>
      <c r="D206" s="102" t="str">
        <f>IF(AND(Deník!R207&lt;=0,Deník!R207&lt;&gt;""),1,"")</f>
        <v/>
      </c>
      <c r="E206" s="103" t="str">
        <f>IF(AND(Deník!R207&gt;=0,Deník!R207&lt;=1),1,"")</f>
        <v/>
      </c>
      <c r="F206" s="79" t="str">
        <f>IF(Deník!R207&lt;&gt;"",Deník!R207+F205,"")</f>
        <v/>
      </c>
      <c r="G206" s="85"/>
      <c r="H206" s="54" t="str">
        <f>IF(MONTH(Deník!$C206)=H$2,IF(AND(Deník!$R206&gt;=0,Deník!$R206&lt;=1),"BE",Deník!$R206),"")</f>
        <v/>
      </c>
      <c r="I206" s="11" t="str">
        <f>IF(MONTH(Deník!$C206)=I$2,IF(AND(Deník!$R206&gt;=0,Deník!$R206&lt;=1),"BE",Deník!$R206),"")</f>
        <v/>
      </c>
      <c r="J206" s="11" t="str">
        <f>IF(MONTH(Deník!$C206)=J$2,IF(AND(Deník!$R206&gt;=0,Deník!$R206&lt;=1),"BE",Deník!$R206),"")</f>
        <v/>
      </c>
      <c r="K206" s="11" t="str">
        <f>IF(MONTH(Deník!$C206)=K$2,IF(AND(Deník!$R206&gt;=0,Deník!$R206&lt;=1),"BE",Deník!$R206),"")</f>
        <v/>
      </c>
      <c r="L206" s="11" t="str">
        <f>IF(MONTH(Deník!$C206)=L$2,IF(AND(Deník!$R206&gt;=0,Deník!$R206&lt;=1),"BE",Deník!$R206),"")</f>
        <v/>
      </c>
      <c r="M206" s="11" t="str">
        <f>IF(MONTH(Deník!$C206)=M$2,IF(AND(Deník!$R206&gt;=0,Deník!$R206&lt;=1),"BE",Deník!$R206),"")</f>
        <v/>
      </c>
      <c r="N206" s="11" t="str">
        <f>IF(MONTH(Deník!$C206)=N$2,IF(AND(Deník!$R206&gt;=0,Deník!$R206&lt;=1),"BE",Deník!$R206),"")</f>
        <v/>
      </c>
      <c r="O206" s="11" t="str">
        <f>IF(MONTH(Deník!$C206)=O$2,IF(AND(Deník!$R206&gt;=0,Deník!$R206&lt;=1),"BE",Deník!$R206),"")</f>
        <v/>
      </c>
      <c r="P206" s="11" t="str">
        <f>IF(MONTH(Deník!$C206)=P$2,IF(AND(Deník!$R206&gt;=0,Deník!$R206&lt;=1),"BE",Deník!$R206),"")</f>
        <v/>
      </c>
      <c r="Q206" s="11" t="str">
        <f>IF(MONTH(Deník!$C206)=Q$2,IF(AND(Deník!$R206&gt;=0,Deník!$R206&lt;=1),"BE",Deník!$R206),"")</f>
        <v/>
      </c>
      <c r="R206" s="11" t="str">
        <f>IF(MONTH(Deník!$C206)=R$2,IF(AND(Deník!$R206&gt;=0,Deník!$R206&lt;=1),"BE",Deník!$R206),"")</f>
        <v/>
      </c>
      <c r="S206" s="57" t="str">
        <f>IF(MONTH(Deník!$C206)=S$2,IF(AND(Deník!$R206&gt;=0,Deník!$R206&lt;=1),"BE",Deník!$R206),"")</f>
        <v/>
      </c>
      <c r="U206" s="12"/>
      <c r="V206" s="12"/>
      <c r="X206" s="600" t="str">
        <f>IF(Deník!$R206&lt;&gt;"",IF(Deník!$B206=Statistika!$F$63,IF(AND(Deník!$R206&gt;=0,Deník!$R206&lt;=1),"BE",Deník!$R206),""),"")</f>
        <v/>
      </c>
      <c r="Y206" s="13" t="str">
        <f>IF(Deník!$R206&lt;&gt;"",IF(Deník!$B206=Statistika!$F$64,IF(AND(Deník!$R206&gt;=0,Deník!$R206&lt;=1),"BE",Deník!$R206),""),"")</f>
        <v/>
      </c>
      <c r="Z206" s="13" t="str">
        <f>IF(Deník!$R206&lt;&gt;"",IF(Deník!$B206=Statistika!$F$65,IF(AND(Deník!$R206&gt;=0,Deník!$R206&lt;=1),"BE",Deník!$R206),""),"")</f>
        <v/>
      </c>
      <c r="AA206" s="13" t="str">
        <f>IF(Deník!$R206&lt;&gt;"",IF(Deník!$B206=Statistika!$F$66,IF(AND(Deník!$R206&gt;=0,Deník!$R206&lt;=1),"BE",Deník!$R206),""),"")</f>
        <v/>
      </c>
      <c r="AB206" s="13" t="str">
        <f>IF(Deník!$R206&lt;&gt;"",IF(Deník!$B206=Statistika!$F$67,IF(AND(Deník!$R206&gt;=0,Deník!$R206&lt;=1),"BE",Deník!$R206),""),"")</f>
        <v/>
      </c>
      <c r="AC206" s="13" t="str">
        <f>IF(Deník!$R206&lt;&gt;"",IF(Deník!$B206=Statistika!$F$68,IF(AND(Deník!$R206&gt;=0,Deník!$R206&lt;=1),"BE",Deník!$R206),""),"")</f>
        <v/>
      </c>
      <c r="AD206" s="13" t="str">
        <f>IF(Deník!$R206&lt;&gt;"",IF(Deník!$B206=Statistika!$F$69,IF(AND(Deník!$R206&gt;=0,Deník!$R206&lt;=1),"BE",Deník!$R206),""),"")</f>
        <v/>
      </c>
      <c r="AE206" s="601" t="str">
        <f>IF(Deník!$R206&lt;&gt;"",IF(Deník!$B206=Statistika!$F$70,IF(AND(Deník!$R206&gt;=0,Deník!$R206&lt;=1),"BE",Deník!$R206),""),"")</f>
        <v/>
      </c>
      <c r="AF206" s="90"/>
      <c r="AG206" s="63" t="str">
        <f>IF(Deník!$R206&lt;&gt;"",IF(Deník!$J206="L",IF(AND(Deník!$R206&gt;=0,Deník!$R206&lt;=1),"BE",Deník!$R206),""),"")</f>
        <v/>
      </c>
      <c r="AH206" s="13" t="str">
        <f>IF(Deník!$R206&lt;&gt;"",IF(Deník!$J206="S",IF(AND(Deník!$R206&gt;=0,Deník!$R206&lt;=1),"BE",Deník!$R206),""),"")</f>
        <v/>
      </c>
      <c r="AI206" s="95"/>
      <c r="AJ206" s="71" t="str">
        <f>IF(Deník!N207&lt;&gt;"",Deník!N207*-1,"")</f>
        <v/>
      </c>
      <c r="AK206" s="88"/>
      <c r="AL206" s="63" t="str">
        <f>IF(WEEKDAY(Deník!$C206,2)=1,IF(AND(Deník!$R206&gt;=0,Deník!$R206&lt;=1),"BE",Deník!$R206),"")</f>
        <v/>
      </c>
      <c r="AM206" s="13" t="str">
        <f>IF(WEEKDAY(Deník!$C206,2)=2,IF(AND(Deník!$R206&gt;=0,Deník!$R206&lt;=1),"BE",Deník!$R206),"")</f>
        <v/>
      </c>
      <c r="AN206" s="13" t="str">
        <f>IF(WEEKDAY(Deník!$C206,2)=3,IF(AND(Deník!$R206&gt;=0,Deník!$R206&lt;=1),"BE",Deník!$R206),"")</f>
        <v/>
      </c>
      <c r="AO206" s="13" t="str">
        <f>IF(WEEKDAY(Deník!$C206,2)=4,IF(AND(Deník!$R206&gt;=0,Deník!$R206&lt;=1),"BE",Deník!$R206),"")</f>
        <v/>
      </c>
      <c r="AP206" s="60" t="str">
        <f>IF(WEEKDAY(Deník!$C206,2)=5,IF(AND(Deník!$R206&gt;=0,Deník!$R206&lt;=1),"BE",Deník!$R206),"")</f>
        <v/>
      </c>
      <c r="AQ206" s="99"/>
      <c r="AR206" s="100">
        <f>Deník!D206</f>
        <v>0</v>
      </c>
      <c r="AS206" s="63" t="str">
        <f>IF(Deník!$D206&lt;&gt;"",IF(AND(Deník!$D206&gt;=AS$2,Deník!$D206&lt;=AS$3),IF(AND(Deník!$R206&gt;=0,Deník!$R206&lt;=1),"BE",Deník!$R206),""),"")</f>
        <v/>
      </c>
      <c r="AT206" s="63" t="str">
        <f>IF(Deník!$D206&lt;&gt;"",IF(AND(Deník!$D206&gt;=AT$2,Deník!$D206&lt;=AT$3),IF(AND(Deník!$R206&gt;=0,Deník!$R206&lt;=1),"BE",Deník!$R206),""),"")</f>
        <v/>
      </c>
      <c r="AU206" s="63" t="str">
        <f>IF(Deník!$D206&lt;&gt;"",IF(AND(Deník!$D206&gt;=AU$2,Deník!$D206&lt;=AU$3),IF(AND(Deník!$R206&gt;=0,Deník!$R206&lt;=1),"BE",Deník!$R206),""),"")</f>
        <v/>
      </c>
      <c r="AV206" s="63" t="str">
        <f>IF(Deník!$D206&lt;&gt;"",IF(AND(Deník!$D206&gt;=AV$2,Deník!$D206&lt;=AV$3),IF(AND(Deník!$R206&gt;=0,Deník!$R206&lt;=1),"BE",Deník!$R206),""),"")</f>
        <v/>
      </c>
      <c r="AW206" s="63" t="str">
        <f>IF(Deník!$D206&lt;&gt;"",IF(AND(Deník!$D206&gt;=AW$2,Deník!$D206&lt;=AW$3),IF(AND(Deník!$R206&gt;=0,Deník!$R206&lt;=1),"BE",Deník!$R206),""),"")</f>
        <v/>
      </c>
      <c r="AX206" s="63" t="str">
        <f>IF(Deník!$D206&lt;&gt;"",IF(AND(Deník!$D206&gt;=AX$2,Deník!$D206&lt;=AX$3),IF(AND(Deník!$R206&gt;=0,Deník!$R206&lt;=1),"BE",Deník!$R206),""),"")</f>
        <v/>
      </c>
      <c r="AY206" s="63" t="str">
        <f>IF(Deník!$D206&lt;&gt;"",IF(AND(Deník!$D206&gt;=AY$2,Deník!$D206&lt;=AY$3),IF(AND(Deník!$R206&gt;=0,Deník!$R206&lt;=1),"BE",Deník!$R206),""),"")</f>
        <v/>
      </c>
      <c r="AZ206" s="63" t="str">
        <f>IF(Deník!$D206&lt;&gt;"",IF(AND(Deník!$D206&gt;=AZ$2,Deník!$D206&lt;=AZ$3),IF(AND(Deník!$R206&gt;=0,Deník!$R206&lt;=1),"BE",Deník!$R206),""),"")</f>
        <v/>
      </c>
      <c r="BA206" s="63" t="str">
        <f>IF(Deník!$D206&lt;&gt;"",IF(AND(Deník!$D206&gt;=BA$2,Deník!$D206&lt;=BA$3),IF(AND(Deník!$R206&gt;=0,Deník!$R206&lt;=1),"BE",Deník!$R206),""),"")</f>
        <v/>
      </c>
      <c r="BB206" s="63" t="str">
        <f>IF(Deník!$D206&lt;&gt;"",IF(AND(Deník!$D206&gt;=BB$2,Deník!$D206&lt;=BB$3),IF(AND(Deník!$R206&gt;=0,Deník!$R206&lt;=1),"BE",Deník!$R206),""),"")</f>
        <v/>
      </c>
      <c r="BC206" s="71" t="str">
        <f>IF(Deník!$D206&lt;&gt;"",IF(AND(Deník!$D206&gt;=BC$2,Deník!$D206&lt;=BC$3),IF(AND(Deník!$R206&gt;=0,Deník!$R206&lt;=1),"BE",Deník!$R206),""),"")</f>
        <v/>
      </c>
      <c r="BD206" s="20" t="str">
        <f>IF(Deník!$J207="S",(Deník!$M207-Deník!$K207),IF(Deník!$J207="L",(Deník!$K207-Deník!$M207),""))</f>
        <v/>
      </c>
      <c r="BE206" s="20" t="str">
        <f>IF(Deník!$J207="S",(Deník!$K207-Deník!$O207),IF(Deník!$J207="L",(Deník!$O207-Deník!$K207),""))</f>
        <v/>
      </c>
      <c r="BF206" s="20" t="str">
        <f>IF(Deník!$J207="S",(Deník!$K207-Deník!$L207),IF(Deník!$J207="L",(Deník!$L207-Deník!$K207),""))</f>
        <v/>
      </c>
      <c r="BG206" s="20" t="str">
        <f>IF(Deník!$J207="S",(Deník!$K207-Deník!$S207),IF(Deník!$J207="L",(Deník!$S207-Deník!$K207),""))</f>
        <v/>
      </c>
      <c r="BH206" s="20" t="str">
        <f>IF(Deník!$J207="S",(Deník!$K207-Deník!$U207),IF(Deník!$J207="L",(Deník!$U207-Deník!$K207),""))</f>
        <v/>
      </c>
      <c r="BI206" s="20" t="str">
        <f>IF(Deník!$R206&gt;1,Deník!$R206,"")</f>
        <v/>
      </c>
      <c r="BJ206" s="20" t="str">
        <f>IF(Deník!$R206&lt;0,Deník!$R206,"")</f>
        <v/>
      </c>
      <c r="BK206" s="17"/>
      <c r="BM206" s="233" t="str">
        <f>IF(Deník!$R206&lt;&gt;"",IF(Deník!$Y206=Statistika!$F$78,IF(AND(Deník!$R206&gt;=0,Deník!$R206&lt;=1),"BE",Deník!$R206),""),"")</f>
        <v/>
      </c>
      <c r="BN206" s="233" t="str">
        <f>IF(Deník!$R206&lt;&gt;"",IF(Deník!$Y206=Statistika!$F$79,IF(AND(Deník!$R206&gt;=0,Deník!$R206&lt;=1),"BE",Deník!$R206),""),"")</f>
        <v/>
      </c>
      <c r="BO206" s="233" t="str">
        <f>IF(Deník!$R206&lt;&gt;"",IF(Deník!$Y206=Statistika!$F$80,IF(AND(Deník!$R206&gt;=0,Deník!$R206&lt;=1),"BE",Deník!$R206),""),"")</f>
        <v/>
      </c>
      <c r="BP206" s="233" t="str">
        <f>IF(Deník!$R206&lt;&gt;"",IF(Deník!$Y206=Statistika!$F$81,IF(AND(Deník!$R206&gt;=0,Deník!$R206&lt;=1),"BE",Deník!$R206),""),"")</f>
        <v/>
      </c>
      <c r="BQ206" s="233" t="str">
        <f>IF(Deník!$R206&lt;&gt;"",IF(Deník!$Y206=Statistika!$F$82,IF(AND(Deník!$R206&gt;=0,Deník!$R206&lt;=1),"BE",Deník!$R206),""),"")</f>
        <v/>
      </c>
      <c r="BR206" s="233" t="str">
        <f>IF(Deník!$R206&lt;&gt;"",IF(Deník!$Y206=Statistika!$F$83,IF(AND(Deník!$R206&gt;=0,Deník!$R206&lt;=1),"BE",Deník!$R206),""),"")</f>
        <v/>
      </c>
      <c r="BS206" s="233" t="str">
        <f>IF(Deník!$R206&lt;&gt;"",IF(Deník!$Y206=Statistika!$F$84,IF(AND(Deník!$R206&gt;=0,Deník!$R206&lt;=1),"BE",Deník!$R206),""),"")</f>
        <v/>
      </c>
      <c r="BT206" s="233" t="str">
        <f>IF(Deník!$R206&lt;&gt;"",IF(Deník!$Y206=Statistika!$F$85,IF(AND(Deník!$R206&gt;=0,Deník!$R206&lt;=1),"BE",Deník!$R206),""),"")</f>
        <v/>
      </c>
      <c r="BU206" s="233" t="str">
        <f>IF(Deník!$R206&lt;&gt;"",IF(Deník!$Y206=Statistika!$F$86,IF(AND(Deník!$R206&gt;=0,Deník!$R206&lt;=1),"BE",Deník!$R206),""),"")</f>
        <v/>
      </c>
      <c r="BV206" s="233" t="str">
        <f>IF(Deník!$R206&lt;&gt;"",IF(Deník!$Y206=Statistika!$F$87,IF(AND(Deník!$R206&gt;=0,Deník!$R206&lt;=1),"BE",Deník!$R206),""),"")</f>
        <v/>
      </c>
      <c r="BW206" s="233" t="str">
        <f>IF(Deník!$R206&lt;&gt;"",IF(Deník!$Y206=Statistika!$F$88,IF(AND(Deník!$R206&gt;=0,Deník!$R206&lt;=1),"BE",Deník!$R206),""),"")</f>
        <v/>
      </c>
      <c r="BX206" s="233" t="str">
        <f>IF(Deník!$R206&lt;&gt;"",IF(Deník!$Y206=Statistika!$F$89,IF(AND(Deník!$R206&gt;=0,Deník!$R206&lt;=1),"BE",Deník!$R206),""),"")</f>
        <v/>
      </c>
      <c r="BY206" s="233" t="str">
        <f>IF(Deník!$R206&lt;&gt;"",IF(Deník!$Y206=Statistika!$F$90,IF(AND(Deník!$R206&gt;=0,Deník!$R206&lt;=1),"BE",Deník!$R206),""),"")</f>
        <v/>
      </c>
      <c r="BZ206" s="233" t="str">
        <f>IF(Deník!$R206&lt;&gt;"",IF(Deník!$Y206=Statistika!$F$91,IF(AND(Deník!$R206&gt;=0,Deník!$R206&lt;=1),"BE",Deník!$R206),""),"")</f>
        <v/>
      </c>
      <c r="CA206" s="233"/>
      <c r="CB206" s="233" t="str">
        <f>IF(Deník!$R206&lt;&gt;"",IF(Deník!$AB206="SL",IF(AND(Deník!$R206&gt;=0,Deník!$R206&lt;=1),"BE",Deník!$R206),""),"")</f>
        <v/>
      </c>
      <c r="CC206" s="233" t="str">
        <f>IF(Deník!$R206&lt;&gt;"",IF(Deník!$AB206="BE10",IF(AND(Deník!$R206&gt;=0,Deník!$R206&lt;=1),"BE",Deník!$R206),""),"")</f>
        <v/>
      </c>
      <c r="CD206" s="233" t="str">
        <f>IF(Deník!$R206&lt;&gt;"",IF(Deník!$AB206="BE15",IF(AND(Deník!$R206&gt;=0,Deník!$R206&lt;=1),"BE",Deník!$R206),""),"")</f>
        <v/>
      </c>
      <c r="CE206" s="233" t="str">
        <f>IF(Deník!$R206&lt;&gt;"",IF(Deník!$AB206="BE20",IF(AND(Deník!$R206&gt;=0,Deník!$R206&lt;=1),"BE",Deník!$R206),""),"")</f>
        <v/>
      </c>
      <c r="CF206" s="233" t="str">
        <f>IF(Deník!$R206&lt;&gt;"",IF(Deník!$AB206="TP1",IF(AND(Deník!$R206&gt;=0,Deník!$R206&lt;=1),"BE",Deník!$R206),""),"")</f>
        <v/>
      </c>
      <c r="CG206" s="233" t="str">
        <f>IF(Deník!$R206&lt;&gt;"",IF(Deník!$AB206="TP2",IF(AND(Deník!$R206&gt;=0,Deník!$R206&lt;=1),"BE",Deník!$R206),""),"")</f>
        <v/>
      </c>
      <c r="CH206" s="233" t="str">
        <f>IF(Deník!$R206&lt;&gt;"",IF(Deník!$AB206="TP3",IF(AND(Deník!$R206&gt;=0,Deník!$R206&lt;=1),"BE",Deník!$R206),""),"")</f>
        <v/>
      </c>
      <c r="CI206" s="233" t="str">
        <f>IF(Deník!$R206&lt;&gt;"",IF(Deník!$AB206="Trailing SL",IF(AND(Deník!$R206&gt;=0,Deník!$R206&lt;=1),"BE",Deník!$R206),""),"")</f>
        <v/>
      </c>
      <c r="CJ206" s="233" t="str">
        <f>IF(Deník!$R206&lt;&gt;"",IF(Deník!$AB206="Manual",IF(AND(Deník!$R206&gt;=0,Deník!$R206&lt;=1),"BE",Deník!$R206),""),"")</f>
        <v/>
      </c>
      <c r="CK206" s="233"/>
      <c r="CL206" s="233" t="str">
        <f>IF(Deník!$R206&lt;0,IF(Deník!$AC206=Statistika!$F$117,Deník!$R206,""),"")</f>
        <v/>
      </c>
      <c r="CM206" s="233" t="str">
        <f>IF(Deník!$R206&lt;0,IF(Deník!$AC206=Statistika!$F$118,Deník!$R206,""),"")</f>
        <v/>
      </c>
      <c r="CN206" s="233" t="str">
        <f>IF(Deník!$R206&lt;0,IF(Deník!$AC206=Statistika!$F$119,Deník!$R206,""),"")</f>
        <v/>
      </c>
      <c r="CO206" s="233" t="str">
        <f>IF(Deník!$R206&lt;0,IF(Deník!$AC206=Statistika!$F$120,Deník!$R206,""),"")</f>
        <v/>
      </c>
      <c r="CP206" s="233" t="str">
        <f>IF(Deník!$R206&lt;0,IF(Deník!$AC206=Statistika!$F$121,Deník!$R206,""),"")</f>
        <v/>
      </c>
      <c r="CQ206" s="233" t="str">
        <f>IF(Deník!$R206&lt;0,IF(Deník!$AC206=Statistika!$F$122,Deník!$R206,""),"")</f>
        <v/>
      </c>
      <c r="CR206" s="233" t="str">
        <f>IF(Deník!$R206&lt;0,IF(Deník!$AC206=Statistika!$F$123,Deník!$R206,""),"")</f>
        <v/>
      </c>
      <c r="CS206" s="233" t="str">
        <f>IF(Deník!$R206&lt;0,IF(Deník!$AC206=Statistika!$F$124,Deník!$R206,""),"")</f>
        <v/>
      </c>
      <c r="CT206" s="233" t="str">
        <f>IF(Deník!$R206&lt;0,IF(Deník!$AC206=Statistika!$F$125,Deník!$R206,""),"")</f>
        <v/>
      </c>
      <c r="CU206" s="233"/>
      <c r="CV206" s="233" t="str">
        <f>IF(Deník!$R206&lt;0,IF(Deník!$AD206=$CV$2,Deník!$R206,""),"")</f>
        <v/>
      </c>
      <c r="CW206" s="233" t="str">
        <f>IF(Deník!$R206&lt;0,IF(Deník!$AD206=$CW$2,Deník!$R206,""),"")</f>
        <v/>
      </c>
      <c r="CX206" s="233" t="str">
        <f>IF(Deník!$R206&lt;0,IF(Deník!$AD206=$CX$2,Deník!$R206,""),"")</f>
        <v/>
      </c>
      <c r="CY206" s="233" t="str">
        <f>IF(Deník!$R206&lt;0,IF(Deník!$AD206=$CY$2,Deník!$R206,""),"")</f>
        <v/>
      </c>
      <c r="CZ206" s="233" t="str">
        <f>IF(Deník!$R206&lt;0,IF(Deník!$AD206=$CZ$2,Deník!$R206,""),"")</f>
        <v/>
      </c>
      <c r="DL206" s="221">
        <f t="shared" si="12"/>
        <v>93847.029999999984</v>
      </c>
      <c r="DM206" s="220">
        <f t="shared" si="11"/>
        <v>-6.1529700000000132E-2</v>
      </c>
      <c r="DO206" s="50">
        <f>Deník!W207</f>
        <v>0</v>
      </c>
      <c r="DP206" s="102" t="str">
        <f>IF(AND(Deník!W207&gt;0),1,"")</f>
        <v/>
      </c>
      <c r="DQ206" s="102">
        <f>IF(AND(Deník!W207&lt;=0),1,"")</f>
        <v>1</v>
      </c>
      <c r="DR206" s="227"/>
      <c r="DS206" s="228"/>
      <c r="DT206" s="85"/>
      <c r="DU206" s="54">
        <f>IF(MONTH(Deník!$C206)=DU$2,Deník!$W206,"")</f>
        <v>0</v>
      </c>
      <c r="DV206" s="222" t="str">
        <f>IF(MONTH(Deník!$C206)=DV$2,Deník!$W206,"")</f>
        <v/>
      </c>
      <c r="DW206" s="222" t="str">
        <f>IF(MONTH(Deník!$C206)=DW$2,Deník!$W206,"")</f>
        <v/>
      </c>
      <c r="DX206" s="222" t="str">
        <f>IF(MONTH(Deník!$C206)=DX$2,Deník!$W206,"")</f>
        <v/>
      </c>
      <c r="DY206" s="222" t="str">
        <f>IF(MONTH(Deník!$C206)=DY$2,Deník!$W206,"")</f>
        <v/>
      </c>
      <c r="DZ206" s="222" t="str">
        <f>IF(MONTH(Deník!$C206)=DZ$2,Deník!$W206,"")</f>
        <v/>
      </c>
      <c r="EA206" s="222" t="str">
        <f>IF(MONTH(Deník!$C206)=EA$2,Deník!$W206,"")</f>
        <v/>
      </c>
      <c r="EB206" s="222" t="str">
        <f>IF(MONTH(Deník!$C206)=EB$2,Deník!$W206,"")</f>
        <v/>
      </c>
      <c r="EC206" s="222" t="str">
        <f>IF(MONTH(Deník!$C206)=EC$2,Deník!$W206,"")</f>
        <v/>
      </c>
      <c r="ED206" s="222" t="str">
        <f>IF(MONTH(Deník!$C206)=ED$2,Deník!$W206,"")</f>
        <v/>
      </c>
      <c r="EE206" s="222" t="str">
        <f>IF(MONTH(Deník!$C206)=EE$2,Deník!$W206,"")</f>
        <v/>
      </c>
      <c r="EF206" s="222" t="str">
        <f>IF(MONTH(Deník!$C206)=EF$2,Deník!$W206,"")</f>
        <v/>
      </c>
      <c r="EI206" s="600" t="str">
        <f>IF(Deník!$W206&lt;&gt;"",IF(Deník!$B206=Statistika!$F$63,Deník!$W206,""),"")</f>
        <v/>
      </c>
      <c r="EJ206" s="13" t="str">
        <f>IF(Deník!$W206&lt;&gt;"",IF(Deník!$B206=Statistika!$F$64,Deník!$W206,""),"")</f>
        <v/>
      </c>
      <c r="EK206" s="13" t="str">
        <f>IF(Deník!$W206&lt;&gt;"",IF(Deník!$B206=Statistika!$F$65,Deník!$W206,""),"")</f>
        <v/>
      </c>
      <c r="EL206" s="13" t="str">
        <f>IF(Deník!$W206&lt;&gt;"",IF(Deník!$B206=Statistika!$F$66,Deník!$W206,""),"")</f>
        <v/>
      </c>
      <c r="EM206" s="13" t="str">
        <f>IF(Deník!$W206&lt;&gt;"",IF(Deník!$B206=Statistika!$F$67,Deník!$W206,""),"")</f>
        <v/>
      </c>
      <c r="EN206" s="13" t="str">
        <f>IF(Deník!$W206&lt;&gt;"",IF(Deník!$B206=Statistika!$F$68,Deník!$W206,""),"")</f>
        <v/>
      </c>
      <c r="EO206" s="13" t="str">
        <f>IF(Deník!$W206&lt;&gt;"",IF(Deník!$B206=Statistika!$F$69,Deník!$W206,""),"")</f>
        <v/>
      </c>
      <c r="EP206" s="601" t="str">
        <f>IF(Deník!$W206&lt;&gt;"",IF(Deník!$B206=Statistika!$F$70,Deník!$W206,""),"")</f>
        <v/>
      </c>
      <c r="EQ206" s="90"/>
      <c r="ER206" s="63" t="str">
        <f>IF(Deník!$W206&lt;&gt;"",IF(Deník!$J206="L",Deník!$W206,""),"")</f>
        <v/>
      </c>
      <c r="ES206" s="13" t="str">
        <f>IF(Deník!$W206&lt;&gt;"",IF(Deník!$J206="S",Deník!$W206,""),"")</f>
        <v/>
      </c>
      <c r="ET206" s="95"/>
      <c r="EU206" s="88"/>
      <c r="EV206" s="63" t="str">
        <f>IF(WEEKDAY(Deník!$C206,2)=1,Deník!$W206,"")</f>
        <v/>
      </c>
      <c r="EW206" s="13" t="str">
        <f>IF(WEEKDAY(Deník!$C206,2)=2,Deník!$W206,"")</f>
        <v/>
      </c>
      <c r="EX206" s="13" t="str">
        <f>IF(WEEKDAY(Deník!$C206,2)=3,Deník!$W206,"")</f>
        <v/>
      </c>
      <c r="EY206" s="13" t="str">
        <f>IF(WEEKDAY(Deník!$C206,2)=4,Deník!$W206,"")</f>
        <v/>
      </c>
      <c r="EZ206" s="60" t="str">
        <f>IF(WEEKDAY(Deník!$C206,2)=5,Deník!$W206,"")</f>
        <v/>
      </c>
      <c r="FA206" s="99"/>
      <c r="FB206" s="100">
        <f>Deník!D206</f>
        <v>0</v>
      </c>
      <c r="FC206" s="63">
        <f>IF($FB206&lt;&gt;"",IF(AND($FB206&gt;=FC$2,$FB206&lt;=FC$3),Deník!$W206,""))</f>
        <v>0</v>
      </c>
      <c r="FD206" s="63" t="str">
        <f>IF($FB206&lt;&gt;"",IF(AND($FB206&gt;=FD$2,$FB206&lt;=FD$3),Deník!$W206,""))</f>
        <v/>
      </c>
      <c r="FE206" s="63" t="str">
        <f>IF($FB206&lt;&gt;"",IF(AND($FB206&gt;=FE$2,$FB206&lt;=FE$3),Deník!$W206,""))</f>
        <v/>
      </c>
      <c r="FF206" s="63" t="str">
        <f>IF($FB206&lt;&gt;"",IF(AND($FB206&gt;=FF$2,$FB206&lt;=FF$3),Deník!$W206,""))</f>
        <v/>
      </c>
      <c r="FG206" s="63" t="str">
        <f>IF($FB206&lt;&gt;"",IF(AND($FB206&gt;=FG$2,$FB206&lt;=FG$3),Deník!$W206,""))</f>
        <v/>
      </c>
      <c r="FH206" s="63" t="str">
        <f>IF($FB206&lt;&gt;"",IF(AND($FB206&gt;=FH$2,$FB206&lt;=FH$3),Deník!$W206,""))</f>
        <v/>
      </c>
      <c r="FI206" s="63" t="str">
        <f>IF($FB206&lt;&gt;"",IF(AND($FB206&gt;=FI$2,$FB206&lt;=FI$3),Deník!$W206,""))</f>
        <v/>
      </c>
      <c r="FJ206" s="63" t="str">
        <f>IF($FB206&lt;&gt;"",IF(AND($FB206&gt;=FJ$2,$FB206&lt;=FJ$3),Deník!$W206,""))</f>
        <v/>
      </c>
      <c r="FK206" s="63" t="str">
        <f>IF($FB206&lt;&gt;"",IF(AND($FB206&gt;=FK$2,$FB206&lt;=FK$3),Deník!$W206,""))</f>
        <v/>
      </c>
      <c r="FL206" s="63" t="str">
        <f>IF($FB206&lt;&gt;"",IF(AND($FB206&gt;=FL$2,$FB206&lt;=FL$3),Deník!$W206,""))</f>
        <v/>
      </c>
      <c r="FM206" s="63" t="str">
        <f>IF($FB206&lt;&gt;"",IF(AND($FB206&gt;=FM$2,$FB206&lt;=FM$3),Deník!$W206,""))</f>
        <v/>
      </c>
      <c r="FN206" s="13"/>
      <c r="FO206" s="20" t="str">
        <f>IF(Deník!$W206&gt;1,Deník!$W206,"")</f>
        <v/>
      </c>
      <c r="FP206" s="20" t="str">
        <f>IF(Deník!$W206&lt;0,Deník!$W206,"")</f>
        <v/>
      </c>
      <c r="FQ206" s="17"/>
      <c r="FS206" s="233"/>
      <c r="FT206" s="233" t="str">
        <f>IF(Deník!$W206&lt;&gt;"",IF(Deník!$Y206=Statistika!$F$78,Deník!$W206,""),"")</f>
        <v/>
      </c>
      <c r="FU206" s="233" t="str">
        <f>IF(Deník!$W206&lt;&gt;"",IF(Deník!$Y206=Statistika!$F$79,Deník!$W206,""),"")</f>
        <v/>
      </c>
      <c r="FV206" s="233" t="str">
        <f>IF(Deník!$W206&lt;&gt;"",IF(Deník!$Y206=Statistika!$F$80,Deník!$W206,""),"")</f>
        <v/>
      </c>
      <c r="FW206" s="233" t="str">
        <f>IF(Deník!$W206&lt;&gt;"",IF(Deník!$Y206=Statistika!$F$81,Deník!$W206,""),"")</f>
        <v/>
      </c>
      <c r="FX206" s="233" t="str">
        <f>IF(Deník!$W206&lt;&gt;"",IF(Deník!$Y206=Statistika!$F$82,Deník!$W206,""),"")</f>
        <v/>
      </c>
      <c r="FY206" s="233" t="str">
        <f>IF(Deník!$W206&lt;&gt;"",IF(Deník!$Y206=Statistika!$F$83,Deník!$W206,""),"")</f>
        <v/>
      </c>
      <c r="FZ206" s="233" t="str">
        <f>IF(Deník!$W206&lt;&gt;"",IF(Deník!$Y206=Statistika!$F$84,Deník!$W206,""),"")</f>
        <v/>
      </c>
      <c r="GA206" s="233" t="str">
        <f>IF(Deník!$W206&lt;&gt;"",IF(Deník!$Y206=Statistika!$F$85,Deník!$W206,""),"")</f>
        <v/>
      </c>
      <c r="GB206" s="233" t="str">
        <f>IF(Deník!$W206&lt;&gt;"",IF(Deník!$Y206=Statistika!$F$86,Deník!$W206,""),"")</f>
        <v/>
      </c>
      <c r="GC206" s="233" t="str">
        <f>IF(Deník!$W206&lt;&gt;"",IF(Deník!$Y206=Statistika!$F$87,Deník!$W206,""),"")</f>
        <v/>
      </c>
      <c r="GD206" s="233" t="str">
        <f>IF(Deník!$W206&lt;&gt;"",IF(Deník!$Y206=Statistika!$F$88,Deník!$W206,""),"")</f>
        <v/>
      </c>
      <c r="GE206" s="233" t="str">
        <f>IF(Deník!$W206&lt;&gt;"",IF(Deník!$Y206=Statistika!$F$89,Deník!$W206,""),"")</f>
        <v/>
      </c>
      <c r="GF206" s="233" t="str">
        <f>IF(Deník!$W206&lt;&gt;"",IF(Deník!$Y206=Statistika!$F$90,Deník!$W206,""),"")</f>
        <v/>
      </c>
      <c r="GG206" s="233" t="str">
        <f>IF(Deník!$W206&lt;&gt;"",IF(Deník!$Y206=Statistika!$F$91,Deník!$W206,""),"")</f>
        <v/>
      </c>
      <c r="GH206" s="233"/>
      <c r="GI206" s="233" t="str">
        <f>IF(Deník!$W206&lt;&gt;"",IF(Deník!$AB206=Statistika!$L$100,Deník!$W206,""),"")</f>
        <v/>
      </c>
      <c r="GJ206" s="233" t="str">
        <f>IF(Deník!$W206&lt;&gt;"",IF(Deník!$AB206=Statistika!$L$101,Deník!$W206,""),"")</f>
        <v/>
      </c>
      <c r="GK206" s="233" t="str">
        <f>IF(Deník!$W206&lt;&gt;"",IF(Deník!$AB206=Statistika!$L$102,Deník!$W206,""),"")</f>
        <v/>
      </c>
      <c r="GL206" s="233" t="str">
        <f>IF(Deník!$W206&lt;&gt;"",IF(Deník!$AB206=Statistika!$L$103,Deník!$W206,""),"")</f>
        <v/>
      </c>
      <c r="GM206" s="233" t="str">
        <f>IF(Deník!$W206&lt;&gt;"",IF(Deník!$AB206=Statistika!$L$104,Deník!$W206,""),"")</f>
        <v/>
      </c>
      <c r="GN206" s="233" t="str">
        <f>IF(Deník!$W206&lt;&gt;"",IF(Deník!$AB206=Statistika!$L$105,Deník!$W206,""),"")</f>
        <v/>
      </c>
      <c r="GO206" s="233" t="str">
        <f>IF(Deník!$W206&lt;&gt;"",IF(Deník!$AB206=Statistika!$L$106,Deník!$W206,""),"")</f>
        <v/>
      </c>
      <c r="GP206" s="233" t="str">
        <f>IF(Deník!$W206&lt;&gt;"",IF(Deník!$AB206=Statistika!$L$107,Deník!$W206,""),"")</f>
        <v/>
      </c>
      <c r="GQ206" s="233" t="str">
        <f>IF(Deník!$W206&lt;&gt;"",IF(Deník!$AB206=Statistika!$L$108,Deník!$W206,""),"")</f>
        <v/>
      </c>
      <c r="GS206" s="233" t="str">
        <f>IF(Deník!$W206&lt;0,IF(Deník!$AC206=Statistika!$F$117,Deník!$W206,""),"")</f>
        <v/>
      </c>
      <c r="GT206" s="233" t="str">
        <f>IF(Deník!$W206&lt;0,IF(Deník!$AC206=Statistika!$F$118,Deník!$W206,""),"")</f>
        <v/>
      </c>
      <c r="GU206" s="233" t="str">
        <f>IF(Deník!$W206&lt;0,IF(Deník!$AC206=Statistika!$F$119,Deník!$W206,""),"")</f>
        <v/>
      </c>
      <c r="GV206" s="233" t="str">
        <f>IF(Deník!$W206&lt;0,IF(Deník!$AC206=Statistika!$F$120,Deník!$W206,""),"")</f>
        <v/>
      </c>
      <c r="GW206" s="233" t="str">
        <f>IF(Deník!$W206&lt;0,IF(Deník!$AC206=Statistika!$F$121,Deník!$W206,""),"")</f>
        <v/>
      </c>
      <c r="GX206" s="233" t="str">
        <f>IF(Deník!$W206&lt;0,IF(Deník!$AC206=Statistika!$F$122,Deník!$W206,""),"")</f>
        <v/>
      </c>
      <c r="GY206" s="233" t="str">
        <f>IF(Deník!$W206&lt;0,IF(Deník!$AC206=Statistika!$F$123,Deník!$W206,""),"")</f>
        <v/>
      </c>
      <c r="GZ206" s="233" t="str">
        <f>IF(Deník!$W206&lt;0,IF(Deník!$AC206=Statistika!$F$124,Deník!$W206,""),"")</f>
        <v/>
      </c>
      <c r="HA206" s="233" t="str">
        <f>IF(Deník!$W206&lt;0,IF(Deník!$AC206=Statistika!$F$125,Deník!$W206,""),"")</f>
        <v/>
      </c>
      <c r="HC206" s="233" t="str">
        <f>IF(Deník!$W206&lt;0,IF(Deník!$AD206=Statistika!$F$133,Deník!$W206,""),"")</f>
        <v/>
      </c>
      <c r="HD206" s="233" t="str">
        <f>IF(Deník!$W206&lt;0,IF(Deník!$AD206=Statistika!$F$134,Deník!$W206,""),"")</f>
        <v/>
      </c>
      <c r="HE206" s="233" t="str">
        <f>IF(Deník!$W206&lt;0,IF(Deník!$AD206=Statistika!$F$135,Deník!$W206,""),"")</f>
        <v/>
      </c>
      <c r="HF206" s="233" t="str">
        <f>IF(Deník!$W206&lt;0,IF(Deník!$AD206=Statistika!$F$136,Deník!$W206,""),"")</f>
        <v/>
      </c>
      <c r="HG206" s="233" t="str">
        <f>IF(Deník!$W206&lt;0,IF(Deník!$AD206=Statistika!$F$137,Deník!$W206,""),"")</f>
        <v/>
      </c>
      <c r="ID206" s="8">
        <f>Tabulka4[[#This Row],[Sloupec3]]</f>
        <v>0</v>
      </c>
      <c r="IE206" s="17" t="str">
        <f>IF(AND([1]Deník!$C206&gt;='[1]Měsíční shrnutí'!$D$1,[1]Deník!$C206&lt;='[1]Měsíční shrnutí'!$F$1),[1]Deník!$X206,"")</f>
        <v/>
      </c>
    </row>
    <row r="207" spans="1:239">
      <c r="A207" s="8">
        <f>Deník!C208</f>
        <v>0</v>
      </c>
      <c r="B207" s="50" t="str">
        <f>Deník!R208</f>
        <v/>
      </c>
      <c r="C207" s="102" t="str">
        <f>IF(AND(Deník!R208&gt;1,Deník!R208&lt;&gt;""),1,"")</f>
        <v/>
      </c>
      <c r="D207" s="102" t="str">
        <f>IF(AND(Deník!R208&lt;=0,Deník!R208&lt;&gt;""),1,"")</f>
        <v/>
      </c>
      <c r="E207" s="103" t="str">
        <f>IF(AND(Deník!R208&gt;=0,Deník!R208&lt;=1),1,"")</f>
        <v/>
      </c>
      <c r="F207" s="79" t="str">
        <f>IF(Deník!R208&lt;&gt;"",Deník!R208+F206,"")</f>
        <v/>
      </c>
      <c r="G207" s="85"/>
      <c r="H207" s="54" t="str">
        <f>IF(MONTH(Deník!$C207)=H$2,IF(AND(Deník!$R207&gt;=0,Deník!$R207&lt;=1),"BE",Deník!$R207),"")</f>
        <v/>
      </c>
      <c r="I207" s="11" t="str">
        <f>IF(MONTH(Deník!$C207)=I$2,IF(AND(Deník!$R207&gt;=0,Deník!$R207&lt;=1),"BE",Deník!$R207),"")</f>
        <v/>
      </c>
      <c r="J207" s="11" t="str">
        <f>IF(MONTH(Deník!$C207)=J$2,IF(AND(Deník!$R207&gt;=0,Deník!$R207&lt;=1),"BE",Deník!$R207),"")</f>
        <v/>
      </c>
      <c r="K207" s="11" t="str">
        <f>IF(MONTH(Deník!$C207)=K$2,IF(AND(Deník!$R207&gt;=0,Deník!$R207&lt;=1),"BE",Deník!$R207),"")</f>
        <v/>
      </c>
      <c r="L207" s="11" t="str">
        <f>IF(MONTH(Deník!$C207)=L$2,IF(AND(Deník!$R207&gt;=0,Deník!$R207&lt;=1),"BE",Deník!$R207),"")</f>
        <v/>
      </c>
      <c r="M207" s="11" t="str">
        <f>IF(MONTH(Deník!$C207)=M$2,IF(AND(Deník!$R207&gt;=0,Deník!$R207&lt;=1),"BE",Deník!$R207),"")</f>
        <v/>
      </c>
      <c r="N207" s="11" t="str">
        <f>IF(MONTH(Deník!$C207)=N$2,IF(AND(Deník!$R207&gt;=0,Deník!$R207&lt;=1),"BE",Deník!$R207),"")</f>
        <v/>
      </c>
      <c r="O207" s="11" t="str">
        <f>IF(MONTH(Deník!$C207)=O$2,IF(AND(Deník!$R207&gt;=0,Deník!$R207&lt;=1),"BE",Deník!$R207),"")</f>
        <v/>
      </c>
      <c r="P207" s="11" t="str">
        <f>IF(MONTH(Deník!$C207)=P$2,IF(AND(Deník!$R207&gt;=0,Deník!$R207&lt;=1),"BE",Deník!$R207),"")</f>
        <v/>
      </c>
      <c r="Q207" s="11" t="str">
        <f>IF(MONTH(Deník!$C207)=Q$2,IF(AND(Deník!$R207&gt;=0,Deník!$R207&lt;=1),"BE",Deník!$R207),"")</f>
        <v/>
      </c>
      <c r="R207" s="11" t="str">
        <f>IF(MONTH(Deník!$C207)=R$2,IF(AND(Deník!$R207&gt;=0,Deník!$R207&lt;=1),"BE",Deník!$R207),"")</f>
        <v/>
      </c>
      <c r="S207" s="57" t="str">
        <f>IF(MONTH(Deník!$C207)=S$2,IF(AND(Deník!$R207&gt;=0,Deník!$R207&lt;=1),"BE",Deník!$R207),"")</f>
        <v/>
      </c>
      <c r="U207" s="12"/>
      <c r="V207" s="12"/>
      <c r="X207" s="600" t="str">
        <f>IF(Deník!$R207&lt;&gt;"",IF(Deník!$B207=Statistika!$F$63,IF(AND(Deník!$R207&gt;=0,Deník!$R207&lt;=1),"BE",Deník!$R207),""),"")</f>
        <v/>
      </c>
      <c r="Y207" s="13" t="str">
        <f>IF(Deník!$R207&lt;&gt;"",IF(Deník!$B207=Statistika!$F$64,IF(AND(Deník!$R207&gt;=0,Deník!$R207&lt;=1),"BE",Deník!$R207),""),"")</f>
        <v/>
      </c>
      <c r="Z207" s="13" t="str">
        <f>IF(Deník!$R207&lt;&gt;"",IF(Deník!$B207=Statistika!$F$65,IF(AND(Deník!$R207&gt;=0,Deník!$R207&lt;=1),"BE",Deník!$R207),""),"")</f>
        <v/>
      </c>
      <c r="AA207" s="13" t="str">
        <f>IF(Deník!$R207&lt;&gt;"",IF(Deník!$B207=Statistika!$F$66,IF(AND(Deník!$R207&gt;=0,Deník!$R207&lt;=1),"BE",Deník!$R207),""),"")</f>
        <v/>
      </c>
      <c r="AB207" s="13" t="str">
        <f>IF(Deník!$R207&lt;&gt;"",IF(Deník!$B207=Statistika!$F$67,IF(AND(Deník!$R207&gt;=0,Deník!$R207&lt;=1),"BE",Deník!$R207),""),"")</f>
        <v/>
      </c>
      <c r="AC207" s="13" t="str">
        <f>IF(Deník!$R207&lt;&gt;"",IF(Deník!$B207=Statistika!$F$68,IF(AND(Deník!$R207&gt;=0,Deník!$R207&lt;=1),"BE",Deník!$R207),""),"")</f>
        <v/>
      </c>
      <c r="AD207" s="13" t="str">
        <f>IF(Deník!$R207&lt;&gt;"",IF(Deník!$B207=Statistika!$F$69,IF(AND(Deník!$R207&gt;=0,Deník!$R207&lt;=1),"BE",Deník!$R207),""),"")</f>
        <v/>
      </c>
      <c r="AE207" s="601" t="str">
        <f>IF(Deník!$R207&lt;&gt;"",IF(Deník!$B207=Statistika!$F$70,IF(AND(Deník!$R207&gt;=0,Deník!$R207&lt;=1),"BE",Deník!$R207),""),"")</f>
        <v/>
      </c>
      <c r="AF207" s="90"/>
      <c r="AG207" s="63" t="str">
        <f>IF(Deník!$R207&lt;&gt;"",IF(Deník!$J207="L",IF(AND(Deník!$R207&gt;=0,Deník!$R207&lt;=1),"BE",Deník!$R207),""),"")</f>
        <v/>
      </c>
      <c r="AH207" s="13" t="str">
        <f>IF(Deník!$R207&lt;&gt;"",IF(Deník!$J207="S",IF(AND(Deník!$R207&gt;=0,Deník!$R207&lt;=1),"BE",Deník!$R207),""),"")</f>
        <v/>
      </c>
      <c r="AI207" s="95"/>
      <c r="AJ207" s="71" t="str">
        <f>IF(Deník!N208&lt;&gt;"",Deník!N208*-1,"")</f>
        <v/>
      </c>
      <c r="AK207" s="88"/>
      <c r="AL207" s="63" t="str">
        <f>IF(WEEKDAY(Deník!$C207,2)=1,IF(AND(Deník!$R207&gt;=0,Deník!$R207&lt;=1),"BE",Deník!$R207),"")</f>
        <v/>
      </c>
      <c r="AM207" s="13" t="str">
        <f>IF(WEEKDAY(Deník!$C207,2)=2,IF(AND(Deník!$R207&gt;=0,Deník!$R207&lt;=1),"BE",Deník!$R207),"")</f>
        <v/>
      </c>
      <c r="AN207" s="13" t="str">
        <f>IF(WEEKDAY(Deník!$C207,2)=3,IF(AND(Deník!$R207&gt;=0,Deník!$R207&lt;=1),"BE",Deník!$R207),"")</f>
        <v/>
      </c>
      <c r="AO207" s="13" t="str">
        <f>IF(WEEKDAY(Deník!$C207,2)=4,IF(AND(Deník!$R207&gt;=0,Deník!$R207&lt;=1),"BE",Deník!$R207),"")</f>
        <v/>
      </c>
      <c r="AP207" s="60" t="str">
        <f>IF(WEEKDAY(Deník!$C207,2)=5,IF(AND(Deník!$R207&gt;=0,Deník!$R207&lt;=1),"BE",Deník!$R207),"")</f>
        <v/>
      </c>
      <c r="AQ207" s="99"/>
      <c r="AR207" s="100">
        <f>Deník!D207</f>
        <v>0</v>
      </c>
      <c r="AS207" s="63" t="str">
        <f>IF(Deník!$D207&lt;&gt;"",IF(AND(Deník!$D207&gt;=AS$2,Deník!$D207&lt;=AS$3),IF(AND(Deník!$R207&gt;=0,Deník!$R207&lt;=1),"BE",Deník!$R207),""),"")</f>
        <v/>
      </c>
      <c r="AT207" s="63" t="str">
        <f>IF(Deník!$D207&lt;&gt;"",IF(AND(Deník!$D207&gt;=AT$2,Deník!$D207&lt;=AT$3),IF(AND(Deník!$R207&gt;=0,Deník!$R207&lt;=1),"BE",Deník!$R207),""),"")</f>
        <v/>
      </c>
      <c r="AU207" s="63" t="str">
        <f>IF(Deník!$D207&lt;&gt;"",IF(AND(Deník!$D207&gt;=AU$2,Deník!$D207&lt;=AU$3),IF(AND(Deník!$R207&gt;=0,Deník!$R207&lt;=1),"BE",Deník!$R207),""),"")</f>
        <v/>
      </c>
      <c r="AV207" s="63" t="str">
        <f>IF(Deník!$D207&lt;&gt;"",IF(AND(Deník!$D207&gt;=AV$2,Deník!$D207&lt;=AV$3),IF(AND(Deník!$R207&gt;=0,Deník!$R207&lt;=1),"BE",Deník!$R207),""),"")</f>
        <v/>
      </c>
      <c r="AW207" s="63" t="str">
        <f>IF(Deník!$D207&lt;&gt;"",IF(AND(Deník!$D207&gt;=AW$2,Deník!$D207&lt;=AW$3),IF(AND(Deník!$R207&gt;=0,Deník!$R207&lt;=1),"BE",Deník!$R207),""),"")</f>
        <v/>
      </c>
      <c r="AX207" s="63" t="str">
        <f>IF(Deník!$D207&lt;&gt;"",IF(AND(Deník!$D207&gt;=AX$2,Deník!$D207&lt;=AX$3),IF(AND(Deník!$R207&gt;=0,Deník!$R207&lt;=1),"BE",Deník!$R207),""),"")</f>
        <v/>
      </c>
      <c r="AY207" s="63" t="str">
        <f>IF(Deník!$D207&lt;&gt;"",IF(AND(Deník!$D207&gt;=AY$2,Deník!$D207&lt;=AY$3),IF(AND(Deník!$R207&gt;=0,Deník!$R207&lt;=1),"BE",Deník!$R207),""),"")</f>
        <v/>
      </c>
      <c r="AZ207" s="63" t="str">
        <f>IF(Deník!$D207&lt;&gt;"",IF(AND(Deník!$D207&gt;=AZ$2,Deník!$D207&lt;=AZ$3),IF(AND(Deník!$R207&gt;=0,Deník!$R207&lt;=1),"BE",Deník!$R207),""),"")</f>
        <v/>
      </c>
      <c r="BA207" s="63" t="str">
        <f>IF(Deník!$D207&lt;&gt;"",IF(AND(Deník!$D207&gt;=BA$2,Deník!$D207&lt;=BA$3),IF(AND(Deník!$R207&gt;=0,Deník!$R207&lt;=1),"BE",Deník!$R207),""),"")</f>
        <v/>
      </c>
      <c r="BB207" s="63" t="str">
        <f>IF(Deník!$D207&lt;&gt;"",IF(AND(Deník!$D207&gt;=BB$2,Deník!$D207&lt;=BB$3),IF(AND(Deník!$R207&gt;=0,Deník!$R207&lt;=1),"BE",Deník!$R207),""),"")</f>
        <v/>
      </c>
      <c r="BC207" s="71" t="str">
        <f>IF(Deník!$D207&lt;&gt;"",IF(AND(Deník!$D207&gt;=BC$2,Deník!$D207&lt;=BC$3),IF(AND(Deník!$R207&gt;=0,Deník!$R207&lt;=1),"BE",Deník!$R207),""),"")</f>
        <v/>
      </c>
      <c r="BD207" s="20" t="str">
        <f>IF(Deník!$J208="S",(Deník!$M208-Deník!$K208),IF(Deník!$J208="L",(Deník!$K208-Deník!$M208),""))</f>
        <v/>
      </c>
      <c r="BE207" s="20" t="str">
        <f>IF(Deník!$J208="S",(Deník!$K208-Deník!$O208),IF(Deník!$J208="L",(Deník!$O208-Deník!$K208),""))</f>
        <v/>
      </c>
      <c r="BF207" s="20" t="str">
        <f>IF(Deník!$J208="S",(Deník!$K208-Deník!$L208),IF(Deník!$J208="L",(Deník!$L208-Deník!$K208),""))</f>
        <v/>
      </c>
      <c r="BG207" s="20" t="str">
        <f>IF(Deník!$J208="S",(Deník!$K208-Deník!$S208),IF(Deník!$J208="L",(Deník!$S208-Deník!$K208),""))</f>
        <v/>
      </c>
      <c r="BH207" s="20" t="str">
        <f>IF(Deník!$J208="S",(Deník!$K208-Deník!$U208),IF(Deník!$J208="L",(Deník!$U208-Deník!$K208),""))</f>
        <v/>
      </c>
      <c r="BI207" s="20" t="str">
        <f>IF(Deník!$R207&gt;1,Deník!$R207,"")</f>
        <v/>
      </c>
      <c r="BJ207" s="20" t="str">
        <f>IF(Deník!$R207&lt;0,Deník!$R207,"")</f>
        <v/>
      </c>
      <c r="BK207" s="17"/>
      <c r="BM207" s="233" t="str">
        <f>IF(Deník!$R207&lt;&gt;"",IF(Deník!$Y207=Statistika!$F$78,IF(AND(Deník!$R207&gt;=0,Deník!$R207&lt;=1),"BE",Deník!$R207),""),"")</f>
        <v/>
      </c>
      <c r="BN207" s="233" t="str">
        <f>IF(Deník!$R207&lt;&gt;"",IF(Deník!$Y207=Statistika!$F$79,IF(AND(Deník!$R207&gt;=0,Deník!$R207&lt;=1),"BE",Deník!$R207),""),"")</f>
        <v/>
      </c>
      <c r="BO207" s="233" t="str">
        <f>IF(Deník!$R207&lt;&gt;"",IF(Deník!$Y207=Statistika!$F$80,IF(AND(Deník!$R207&gt;=0,Deník!$R207&lt;=1),"BE",Deník!$R207),""),"")</f>
        <v/>
      </c>
      <c r="BP207" s="233" t="str">
        <f>IF(Deník!$R207&lt;&gt;"",IF(Deník!$Y207=Statistika!$F$81,IF(AND(Deník!$R207&gt;=0,Deník!$R207&lt;=1),"BE",Deník!$R207),""),"")</f>
        <v/>
      </c>
      <c r="BQ207" s="233" t="str">
        <f>IF(Deník!$R207&lt;&gt;"",IF(Deník!$Y207=Statistika!$F$82,IF(AND(Deník!$R207&gt;=0,Deník!$R207&lt;=1),"BE",Deník!$R207),""),"")</f>
        <v/>
      </c>
      <c r="BR207" s="233" t="str">
        <f>IF(Deník!$R207&lt;&gt;"",IF(Deník!$Y207=Statistika!$F$83,IF(AND(Deník!$R207&gt;=0,Deník!$R207&lt;=1),"BE",Deník!$R207),""),"")</f>
        <v/>
      </c>
      <c r="BS207" s="233" t="str">
        <f>IF(Deník!$R207&lt;&gt;"",IF(Deník!$Y207=Statistika!$F$84,IF(AND(Deník!$R207&gt;=0,Deník!$R207&lt;=1),"BE",Deník!$R207),""),"")</f>
        <v/>
      </c>
      <c r="BT207" s="233" t="str">
        <f>IF(Deník!$R207&lt;&gt;"",IF(Deník!$Y207=Statistika!$F$85,IF(AND(Deník!$R207&gt;=0,Deník!$R207&lt;=1),"BE",Deník!$R207),""),"")</f>
        <v/>
      </c>
      <c r="BU207" s="233" t="str">
        <f>IF(Deník!$R207&lt;&gt;"",IF(Deník!$Y207=Statistika!$F$86,IF(AND(Deník!$R207&gt;=0,Deník!$R207&lt;=1),"BE",Deník!$R207),""),"")</f>
        <v/>
      </c>
      <c r="BV207" s="233" t="str">
        <f>IF(Deník!$R207&lt;&gt;"",IF(Deník!$Y207=Statistika!$F$87,IF(AND(Deník!$R207&gt;=0,Deník!$R207&lt;=1),"BE",Deník!$R207),""),"")</f>
        <v/>
      </c>
      <c r="BW207" s="233" t="str">
        <f>IF(Deník!$R207&lt;&gt;"",IF(Deník!$Y207=Statistika!$F$88,IF(AND(Deník!$R207&gt;=0,Deník!$R207&lt;=1),"BE",Deník!$R207),""),"")</f>
        <v/>
      </c>
      <c r="BX207" s="233" t="str">
        <f>IF(Deník!$R207&lt;&gt;"",IF(Deník!$Y207=Statistika!$F$89,IF(AND(Deník!$R207&gt;=0,Deník!$R207&lt;=1),"BE",Deník!$R207),""),"")</f>
        <v/>
      </c>
      <c r="BY207" s="233" t="str">
        <f>IF(Deník!$R207&lt;&gt;"",IF(Deník!$Y207=Statistika!$F$90,IF(AND(Deník!$R207&gt;=0,Deník!$R207&lt;=1),"BE",Deník!$R207),""),"")</f>
        <v/>
      </c>
      <c r="BZ207" s="233" t="str">
        <f>IF(Deník!$R207&lt;&gt;"",IF(Deník!$Y207=Statistika!$F$91,IF(AND(Deník!$R207&gt;=0,Deník!$R207&lt;=1),"BE",Deník!$R207),""),"")</f>
        <v/>
      </c>
      <c r="CA207" s="233"/>
      <c r="CB207" s="233" t="str">
        <f>IF(Deník!$R207&lt;&gt;"",IF(Deník!$AB207="SL",IF(AND(Deník!$R207&gt;=0,Deník!$R207&lt;=1),"BE",Deník!$R207),""),"")</f>
        <v/>
      </c>
      <c r="CC207" s="233" t="str">
        <f>IF(Deník!$R207&lt;&gt;"",IF(Deník!$AB207="BE10",IF(AND(Deník!$R207&gt;=0,Deník!$R207&lt;=1),"BE",Deník!$R207),""),"")</f>
        <v/>
      </c>
      <c r="CD207" s="233" t="str">
        <f>IF(Deník!$R207&lt;&gt;"",IF(Deník!$AB207="BE15",IF(AND(Deník!$R207&gt;=0,Deník!$R207&lt;=1),"BE",Deník!$R207),""),"")</f>
        <v/>
      </c>
      <c r="CE207" s="233" t="str">
        <f>IF(Deník!$R207&lt;&gt;"",IF(Deník!$AB207="BE20",IF(AND(Deník!$R207&gt;=0,Deník!$R207&lt;=1),"BE",Deník!$R207),""),"")</f>
        <v/>
      </c>
      <c r="CF207" s="233" t="str">
        <f>IF(Deník!$R207&lt;&gt;"",IF(Deník!$AB207="TP1",IF(AND(Deník!$R207&gt;=0,Deník!$R207&lt;=1),"BE",Deník!$R207),""),"")</f>
        <v/>
      </c>
      <c r="CG207" s="233" t="str">
        <f>IF(Deník!$R207&lt;&gt;"",IF(Deník!$AB207="TP2",IF(AND(Deník!$R207&gt;=0,Deník!$R207&lt;=1),"BE",Deník!$R207),""),"")</f>
        <v/>
      </c>
      <c r="CH207" s="233" t="str">
        <f>IF(Deník!$R207&lt;&gt;"",IF(Deník!$AB207="TP3",IF(AND(Deník!$R207&gt;=0,Deník!$R207&lt;=1),"BE",Deník!$R207),""),"")</f>
        <v/>
      </c>
      <c r="CI207" s="233" t="str">
        <f>IF(Deník!$R207&lt;&gt;"",IF(Deník!$AB207="Trailing SL",IF(AND(Deník!$R207&gt;=0,Deník!$R207&lt;=1),"BE",Deník!$R207),""),"")</f>
        <v/>
      </c>
      <c r="CJ207" s="233" t="str">
        <f>IF(Deník!$R207&lt;&gt;"",IF(Deník!$AB207="Manual",IF(AND(Deník!$R207&gt;=0,Deník!$R207&lt;=1),"BE",Deník!$R207),""),"")</f>
        <v/>
      </c>
      <c r="CK207" s="233"/>
      <c r="CL207" s="233" t="str">
        <f>IF(Deník!$R207&lt;0,IF(Deník!$AC207=Statistika!$F$117,Deník!$R207,""),"")</f>
        <v/>
      </c>
      <c r="CM207" s="233" t="str">
        <f>IF(Deník!$R207&lt;0,IF(Deník!$AC207=Statistika!$F$118,Deník!$R207,""),"")</f>
        <v/>
      </c>
      <c r="CN207" s="233" t="str">
        <f>IF(Deník!$R207&lt;0,IF(Deník!$AC207=Statistika!$F$119,Deník!$R207,""),"")</f>
        <v/>
      </c>
      <c r="CO207" s="233" t="str">
        <f>IF(Deník!$R207&lt;0,IF(Deník!$AC207=Statistika!$F$120,Deník!$R207,""),"")</f>
        <v/>
      </c>
      <c r="CP207" s="233" t="str">
        <f>IF(Deník!$R207&lt;0,IF(Deník!$AC207=Statistika!$F$121,Deník!$R207,""),"")</f>
        <v/>
      </c>
      <c r="CQ207" s="233" t="str">
        <f>IF(Deník!$R207&lt;0,IF(Deník!$AC207=Statistika!$F$122,Deník!$R207,""),"")</f>
        <v/>
      </c>
      <c r="CR207" s="233" t="str">
        <f>IF(Deník!$R207&lt;0,IF(Deník!$AC207=Statistika!$F$123,Deník!$R207,""),"")</f>
        <v/>
      </c>
      <c r="CS207" s="233" t="str">
        <f>IF(Deník!$R207&lt;0,IF(Deník!$AC207=Statistika!$F$124,Deník!$R207,""),"")</f>
        <v/>
      </c>
      <c r="CT207" s="233" t="str">
        <f>IF(Deník!$R207&lt;0,IF(Deník!$AC207=Statistika!$F$125,Deník!$R207,""),"")</f>
        <v/>
      </c>
      <c r="CU207" s="233"/>
      <c r="CV207" s="233" t="str">
        <f>IF(Deník!$R207&lt;0,IF(Deník!$AD207=$CV$2,Deník!$R207,""),"")</f>
        <v/>
      </c>
      <c r="CW207" s="233" t="str">
        <f>IF(Deník!$R207&lt;0,IF(Deník!$AD207=$CW$2,Deník!$R207,""),"")</f>
        <v/>
      </c>
      <c r="CX207" s="233" t="str">
        <f>IF(Deník!$R207&lt;0,IF(Deník!$AD207=$CX$2,Deník!$R207,""),"")</f>
        <v/>
      </c>
      <c r="CY207" s="233" t="str">
        <f>IF(Deník!$R207&lt;0,IF(Deník!$AD207=$CY$2,Deník!$R207,""),"")</f>
        <v/>
      </c>
      <c r="CZ207" s="233" t="str">
        <f>IF(Deník!$R207&lt;0,IF(Deník!$AD207=$CZ$2,Deník!$R207,""),"")</f>
        <v/>
      </c>
      <c r="DL207" s="221">
        <f t="shared" si="12"/>
        <v>93847.029999999984</v>
      </c>
      <c r="DM207" s="220">
        <f t="shared" si="11"/>
        <v>-6.1529700000000132E-2</v>
      </c>
      <c r="DO207" s="50">
        <f>Deník!W208</f>
        <v>0</v>
      </c>
      <c r="DP207" s="102" t="str">
        <f>IF(AND(Deník!W208&gt;0),1,"")</f>
        <v/>
      </c>
      <c r="DQ207" s="102">
        <f>IF(AND(Deník!W208&lt;=0),1,"")</f>
        <v>1</v>
      </c>
      <c r="DR207" s="227"/>
      <c r="DS207" s="228"/>
      <c r="DT207" s="85"/>
      <c r="DU207" s="54">
        <f>IF(MONTH(Deník!$C207)=DU$2,Deník!$W207,"")</f>
        <v>0</v>
      </c>
      <c r="DV207" s="222" t="str">
        <f>IF(MONTH(Deník!$C207)=DV$2,Deník!$W207,"")</f>
        <v/>
      </c>
      <c r="DW207" s="222" t="str">
        <f>IF(MONTH(Deník!$C207)=DW$2,Deník!$W207,"")</f>
        <v/>
      </c>
      <c r="DX207" s="222" t="str">
        <f>IF(MONTH(Deník!$C207)=DX$2,Deník!$W207,"")</f>
        <v/>
      </c>
      <c r="DY207" s="222" t="str">
        <f>IF(MONTH(Deník!$C207)=DY$2,Deník!$W207,"")</f>
        <v/>
      </c>
      <c r="DZ207" s="222" t="str">
        <f>IF(MONTH(Deník!$C207)=DZ$2,Deník!$W207,"")</f>
        <v/>
      </c>
      <c r="EA207" s="222" t="str">
        <f>IF(MONTH(Deník!$C207)=EA$2,Deník!$W207,"")</f>
        <v/>
      </c>
      <c r="EB207" s="222" t="str">
        <f>IF(MONTH(Deník!$C207)=EB$2,Deník!$W207,"")</f>
        <v/>
      </c>
      <c r="EC207" s="222" t="str">
        <f>IF(MONTH(Deník!$C207)=EC$2,Deník!$W207,"")</f>
        <v/>
      </c>
      <c r="ED207" s="222" t="str">
        <f>IF(MONTH(Deník!$C207)=ED$2,Deník!$W207,"")</f>
        <v/>
      </c>
      <c r="EE207" s="222" t="str">
        <f>IF(MONTH(Deník!$C207)=EE$2,Deník!$W207,"")</f>
        <v/>
      </c>
      <c r="EF207" s="222" t="str">
        <f>IF(MONTH(Deník!$C207)=EF$2,Deník!$W207,"")</f>
        <v/>
      </c>
      <c r="EI207" s="600" t="str">
        <f>IF(Deník!$W207&lt;&gt;"",IF(Deník!$B207=Statistika!$F$63,Deník!$W207,""),"")</f>
        <v/>
      </c>
      <c r="EJ207" s="13" t="str">
        <f>IF(Deník!$W207&lt;&gt;"",IF(Deník!$B207=Statistika!$F$64,Deník!$W207,""),"")</f>
        <v/>
      </c>
      <c r="EK207" s="13" t="str">
        <f>IF(Deník!$W207&lt;&gt;"",IF(Deník!$B207=Statistika!$F$65,Deník!$W207,""),"")</f>
        <v/>
      </c>
      <c r="EL207" s="13" t="str">
        <f>IF(Deník!$W207&lt;&gt;"",IF(Deník!$B207=Statistika!$F$66,Deník!$W207,""),"")</f>
        <v/>
      </c>
      <c r="EM207" s="13" t="str">
        <f>IF(Deník!$W207&lt;&gt;"",IF(Deník!$B207=Statistika!$F$67,Deník!$W207,""),"")</f>
        <v/>
      </c>
      <c r="EN207" s="13" t="str">
        <f>IF(Deník!$W207&lt;&gt;"",IF(Deník!$B207=Statistika!$F$68,Deník!$W207,""),"")</f>
        <v/>
      </c>
      <c r="EO207" s="13" t="str">
        <f>IF(Deník!$W207&lt;&gt;"",IF(Deník!$B207=Statistika!$F$69,Deník!$W207,""),"")</f>
        <v/>
      </c>
      <c r="EP207" s="601" t="str">
        <f>IF(Deník!$W207&lt;&gt;"",IF(Deník!$B207=Statistika!$F$70,Deník!$W207,""),"")</f>
        <v/>
      </c>
      <c r="EQ207" s="90"/>
      <c r="ER207" s="63" t="str">
        <f>IF(Deník!$W207&lt;&gt;"",IF(Deník!$J207="L",Deník!$W207,""),"")</f>
        <v/>
      </c>
      <c r="ES207" s="13" t="str">
        <f>IF(Deník!$W207&lt;&gt;"",IF(Deník!$J207="S",Deník!$W207,""),"")</f>
        <v/>
      </c>
      <c r="ET207" s="95"/>
      <c r="EU207" s="88"/>
      <c r="EV207" s="63" t="str">
        <f>IF(WEEKDAY(Deník!$C207,2)=1,Deník!$W207,"")</f>
        <v/>
      </c>
      <c r="EW207" s="13" t="str">
        <f>IF(WEEKDAY(Deník!$C207,2)=2,Deník!$W207,"")</f>
        <v/>
      </c>
      <c r="EX207" s="13" t="str">
        <f>IF(WEEKDAY(Deník!$C207,2)=3,Deník!$W207,"")</f>
        <v/>
      </c>
      <c r="EY207" s="13" t="str">
        <f>IF(WEEKDAY(Deník!$C207,2)=4,Deník!$W207,"")</f>
        <v/>
      </c>
      <c r="EZ207" s="60" t="str">
        <f>IF(WEEKDAY(Deník!$C207,2)=5,Deník!$W207,"")</f>
        <v/>
      </c>
      <c r="FA207" s="99"/>
      <c r="FB207" s="100">
        <f>Deník!D207</f>
        <v>0</v>
      </c>
      <c r="FC207" s="63">
        <f>IF($FB207&lt;&gt;"",IF(AND($FB207&gt;=FC$2,$FB207&lt;=FC$3),Deník!$W207,""))</f>
        <v>0</v>
      </c>
      <c r="FD207" s="63" t="str">
        <f>IF($FB207&lt;&gt;"",IF(AND($FB207&gt;=FD$2,$FB207&lt;=FD$3),Deník!$W207,""))</f>
        <v/>
      </c>
      <c r="FE207" s="63" t="str">
        <f>IF($FB207&lt;&gt;"",IF(AND($FB207&gt;=FE$2,$FB207&lt;=FE$3),Deník!$W207,""))</f>
        <v/>
      </c>
      <c r="FF207" s="63" t="str">
        <f>IF($FB207&lt;&gt;"",IF(AND($FB207&gt;=FF$2,$FB207&lt;=FF$3),Deník!$W207,""))</f>
        <v/>
      </c>
      <c r="FG207" s="63" t="str">
        <f>IF($FB207&lt;&gt;"",IF(AND($FB207&gt;=FG$2,$FB207&lt;=FG$3),Deník!$W207,""))</f>
        <v/>
      </c>
      <c r="FH207" s="63" t="str">
        <f>IF($FB207&lt;&gt;"",IF(AND($FB207&gt;=FH$2,$FB207&lt;=FH$3),Deník!$W207,""))</f>
        <v/>
      </c>
      <c r="FI207" s="63" t="str">
        <f>IF($FB207&lt;&gt;"",IF(AND($FB207&gt;=FI$2,$FB207&lt;=FI$3),Deník!$W207,""))</f>
        <v/>
      </c>
      <c r="FJ207" s="63" t="str">
        <f>IF($FB207&lt;&gt;"",IF(AND($FB207&gt;=FJ$2,$FB207&lt;=FJ$3),Deník!$W207,""))</f>
        <v/>
      </c>
      <c r="FK207" s="63" t="str">
        <f>IF($FB207&lt;&gt;"",IF(AND($FB207&gt;=FK$2,$FB207&lt;=FK$3),Deník!$W207,""))</f>
        <v/>
      </c>
      <c r="FL207" s="63" t="str">
        <f>IF($FB207&lt;&gt;"",IF(AND($FB207&gt;=FL$2,$FB207&lt;=FL$3),Deník!$W207,""))</f>
        <v/>
      </c>
      <c r="FM207" s="63" t="str">
        <f>IF($FB207&lt;&gt;"",IF(AND($FB207&gt;=FM$2,$FB207&lt;=FM$3),Deník!$W207,""))</f>
        <v/>
      </c>
      <c r="FN207" s="13"/>
      <c r="FO207" s="20" t="str">
        <f>IF(Deník!$W207&gt;1,Deník!$W207,"")</f>
        <v/>
      </c>
      <c r="FP207" s="20" t="str">
        <f>IF(Deník!$W207&lt;0,Deník!$W207,"")</f>
        <v/>
      </c>
      <c r="FQ207" s="17"/>
      <c r="FS207" s="233"/>
      <c r="FT207" s="233" t="str">
        <f>IF(Deník!$W207&lt;&gt;"",IF(Deník!$Y207=Statistika!$F$78,Deník!$W207,""),"")</f>
        <v/>
      </c>
      <c r="FU207" s="233" t="str">
        <f>IF(Deník!$W207&lt;&gt;"",IF(Deník!$Y207=Statistika!$F$79,Deník!$W207,""),"")</f>
        <v/>
      </c>
      <c r="FV207" s="233" t="str">
        <f>IF(Deník!$W207&lt;&gt;"",IF(Deník!$Y207=Statistika!$F$80,Deník!$W207,""),"")</f>
        <v/>
      </c>
      <c r="FW207" s="233" t="str">
        <f>IF(Deník!$W207&lt;&gt;"",IF(Deník!$Y207=Statistika!$F$81,Deník!$W207,""),"")</f>
        <v/>
      </c>
      <c r="FX207" s="233" t="str">
        <f>IF(Deník!$W207&lt;&gt;"",IF(Deník!$Y207=Statistika!$F$82,Deník!$W207,""),"")</f>
        <v/>
      </c>
      <c r="FY207" s="233" t="str">
        <f>IF(Deník!$W207&lt;&gt;"",IF(Deník!$Y207=Statistika!$F$83,Deník!$W207,""),"")</f>
        <v/>
      </c>
      <c r="FZ207" s="233" t="str">
        <f>IF(Deník!$W207&lt;&gt;"",IF(Deník!$Y207=Statistika!$F$84,Deník!$W207,""),"")</f>
        <v/>
      </c>
      <c r="GA207" s="233" t="str">
        <f>IF(Deník!$W207&lt;&gt;"",IF(Deník!$Y207=Statistika!$F$85,Deník!$W207,""),"")</f>
        <v/>
      </c>
      <c r="GB207" s="233" t="str">
        <f>IF(Deník!$W207&lt;&gt;"",IF(Deník!$Y207=Statistika!$F$86,Deník!$W207,""),"")</f>
        <v/>
      </c>
      <c r="GC207" s="233" t="str">
        <f>IF(Deník!$W207&lt;&gt;"",IF(Deník!$Y207=Statistika!$F$87,Deník!$W207,""),"")</f>
        <v/>
      </c>
      <c r="GD207" s="233" t="str">
        <f>IF(Deník!$W207&lt;&gt;"",IF(Deník!$Y207=Statistika!$F$88,Deník!$W207,""),"")</f>
        <v/>
      </c>
      <c r="GE207" s="233" t="str">
        <f>IF(Deník!$W207&lt;&gt;"",IF(Deník!$Y207=Statistika!$F$89,Deník!$W207,""),"")</f>
        <v/>
      </c>
      <c r="GF207" s="233" t="str">
        <f>IF(Deník!$W207&lt;&gt;"",IF(Deník!$Y207=Statistika!$F$90,Deník!$W207,""),"")</f>
        <v/>
      </c>
      <c r="GG207" s="233" t="str">
        <f>IF(Deník!$W207&lt;&gt;"",IF(Deník!$Y207=Statistika!$F$91,Deník!$W207,""),"")</f>
        <v/>
      </c>
      <c r="GH207" s="233"/>
      <c r="GI207" s="233" t="str">
        <f>IF(Deník!$W207&lt;&gt;"",IF(Deník!$AB207=Statistika!$L$100,Deník!$W207,""),"")</f>
        <v/>
      </c>
      <c r="GJ207" s="233" t="str">
        <f>IF(Deník!$W207&lt;&gt;"",IF(Deník!$AB207=Statistika!$L$101,Deník!$W207,""),"")</f>
        <v/>
      </c>
      <c r="GK207" s="233" t="str">
        <f>IF(Deník!$W207&lt;&gt;"",IF(Deník!$AB207=Statistika!$L$102,Deník!$W207,""),"")</f>
        <v/>
      </c>
      <c r="GL207" s="233" t="str">
        <f>IF(Deník!$W207&lt;&gt;"",IF(Deník!$AB207=Statistika!$L$103,Deník!$W207,""),"")</f>
        <v/>
      </c>
      <c r="GM207" s="233" t="str">
        <f>IF(Deník!$W207&lt;&gt;"",IF(Deník!$AB207=Statistika!$L$104,Deník!$W207,""),"")</f>
        <v/>
      </c>
      <c r="GN207" s="233" t="str">
        <f>IF(Deník!$W207&lt;&gt;"",IF(Deník!$AB207=Statistika!$L$105,Deník!$W207,""),"")</f>
        <v/>
      </c>
      <c r="GO207" s="233" t="str">
        <f>IF(Deník!$W207&lt;&gt;"",IF(Deník!$AB207=Statistika!$L$106,Deník!$W207,""),"")</f>
        <v/>
      </c>
      <c r="GP207" s="233" t="str">
        <f>IF(Deník!$W207&lt;&gt;"",IF(Deník!$AB207=Statistika!$L$107,Deník!$W207,""),"")</f>
        <v/>
      </c>
      <c r="GQ207" s="233" t="str">
        <f>IF(Deník!$W207&lt;&gt;"",IF(Deník!$AB207=Statistika!$L$108,Deník!$W207,""),"")</f>
        <v/>
      </c>
      <c r="GS207" s="233" t="str">
        <f>IF(Deník!$W207&lt;0,IF(Deník!$AC207=Statistika!$F$117,Deník!$W207,""),"")</f>
        <v/>
      </c>
      <c r="GT207" s="233" t="str">
        <f>IF(Deník!$W207&lt;0,IF(Deník!$AC207=Statistika!$F$118,Deník!$W207,""),"")</f>
        <v/>
      </c>
      <c r="GU207" s="233" t="str">
        <f>IF(Deník!$W207&lt;0,IF(Deník!$AC207=Statistika!$F$119,Deník!$W207,""),"")</f>
        <v/>
      </c>
      <c r="GV207" s="233" t="str">
        <f>IF(Deník!$W207&lt;0,IF(Deník!$AC207=Statistika!$F$120,Deník!$W207,""),"")</f>
        <v/>
      </c>
      <c r="GW207" s="233" t="str">
        <f>IF(Deník!$W207&lt;0,IF(Deník!$AC207=Statistika!$F$121,Deník!$W207,""),"")</f>
        <v/>
      </c>
      <c r="GX207" s="233" t="str">
        <f>IF(Deník!$W207&lt;0,IF(Deník!$AC207=Statistika!$F$122,Deník!$W207,""),"")</f>
        <v/>
      </c>
      <c r="GY207" s="233" t="str">
        <f>IF(Deník!$W207&lt;0,IF(Deník!$AC207=Statistika!$F$123,Deník!$W207,""),"")</f>
        <v/>
      </c>
      <c r="GZ207" s="233" t="str">
        <f>IF(Deník!$W207&lt;0,IF(Deník!$AC207=Statistika!$F$124,Deník!$W207,""),"")</f>
        <v/>
      </c>
      <c r="HA207" s="233" t="str">
        <f>IF(Deník!$W207&lt;0,IF(Deník!$AC207=Statistika!$F$125,Deník!$W207,""),"")</f>
        <v/>
      </c>
      <c r="HC207" s="233" t="str">
        <f>IF(Deník!$W207&lt;0,IF(Deník!$AD207=Statistika!$F$133,Deník!$W207,""),"")</f>
        <v/>
      </c>
      <c r="HD207" s="233" t="str">
        <f>IF(Deník!$W207&lt;0,IF(Deník!$AD207=Statistika!$F$134,Deník!$W207,""),"")</f>
        <v/>
      </c>
      <c r="HE207" s="233" t="str">
        <f>IF(Deník!$W207&lt;0,IF(Deník!$AD207=Statistika!$F$135,Deník!$W207,""),"")</f>
        <v/>
      </c>
      <c r="HF207" s="233" t="str">
        <f>IF(Deník!$W207&lt;0,IF(Deník!$AD207=Statistika!$F$136,Deník!$W207,""),"")</f>
        <v/>
      </c>
      <c r="HG207" s="233" t="str">
        <f>IF(Deník!$W207&lt;0,IF(Deník!$AD207=Statistika!$F$137,Deník!$W207,""),"")</f>
        <v/>
      </c>
      <c r="ID207" s="8">
        <f>Tabulka4[[#This Row],[Sloupec3]]</f>
        <v>0</v>
      </c>
      <c r="IE207" s="17" t="str">
        <f>IF(AND([1]Deník!$C207&gt;='[1]Měsíční shrnutí'!$D$1,[1]Deník!$C207&lt;='[1]Měsíční shrnutí'!$F$1),[1]Deník!$X207,"")</f>
        <v/>
      </c>
    </row>
    <row r="208" spans="1:239">
      <c r="A208" s="8">
        <f>Deník!C209</f>
        <v>0</v>
      </c>
      <c r="B208" s="50" t="str">
        <f>Deník!R209</f>
        <v/>
      </c>
      <c r="C208" s="102" t="str">
        <f>IF(AND(Deník!R209&gt;1,Deník!R209&lt;&gt;""),1,"")</f>
        <v/>
      </c>
      <c r="D208" s="102" t="str">
        <f>IF(AND(Deník!R209&lt;=0,Deník!R209&lt;&gt;""),1,"")</f>
        <v/>
      </c>
      <c r="E208" s="103" t="str">
        <f>IF(AND(Deník!R209&gt;=0,Deník!R209&lt;=1),1,"")</f>
        <v/>
      </c>
      <c r="F208" s="79" t="str">
        <f>IF(Deník!R209&lt;&gt;"",Deník!R209+F207,"")</f>
        <v/>
      </c>
      <c r="G208" s="85"/>
      <c r="H208" s="54" t="str">
        <f>IF(MONTH(Deník!$C208)=H$2,IF(AND(Deník!$R208&gt;=0,Deník!$R208&lt;=1),"BE",Deník!$R208),"")</f>
        <v/>
      </c>
      <c r="I208" s="11" t="str">
        <f>IF(MONTH(Deník!$C208)=I$2,IF(AND(Deník!$R208&gt;=0,Deník!$R208&lt;=1),"BE",Deník!$R208),"")</f>
        <v/>
      </c>
      <c r="J208" s="11" t="str">
        <f>IF(MONTH(Deník!$C208)=J$2,IF(AND(Deník!$R208&gt;=0,Deník!$R208&lt;=1),"BE",Deník!$R208),"")</f>
        <v/>
      </c>
      <c r="K208" s="11" t="str">
        <f>IF(MONTH(Deník!$C208)=K$2,IF(AND(Deník!$R208&gt;=0,Deník!$R208&lt;=1),"BE",Deník!$R208),"")</f>
        <v/>
      </c>
      <c r="L208" s="11" t="str">
        <f>IF(MONTH(Deník!$C208)=L$2,IF(AND(Deník!$R208&gt;=0,Deník!$R208&lt;=1),"BE",Deník!$R208),"")</f>
        <v/>
      </c>
      <c r="M208" s="11" t="str">
        <f>IF(MONTH(Deník!$C208)=M$2,IF(AND(Deník!$R208&gt;=0,Deník!$R208&lt;=1),"BE",Deník!$R208),"")</f>
        <v/>
      </c>
      <c r="N208" s="11" t="str">
        <f>IF(MONTH(Deník!$C208)=N$2,IF(AND(Deník!$R208&gt;=0,Deník!$R208&lt;=1),"BE",Deník!$R208),"")</f>
        <v/>
      </c>
      <c r="O208" s="11" t="str">
        <f>IF(MONTH(Deník!$C208)=O$2,IF(AND(Deník!$R208&gt;=0,Deník!$R208&lt;=1),"BE",Deník!$R208),"")</f>
        <v/>
      </c>
      <c r="P208" s="11" t="str">
        <f>IF(MONTH(Deník!$C208)=P$2,IF(AND(Deník!$R208&gt;=0,Deník!$R208&lt;=1),"BE",Deník!$R208),"")</f>
        <v/>
      </c>
      <c r="Q208" s="11" t="str">
        <f>IF(MONTH(Deník!$C208)=Q$2,IF(AND(Deník!$R208&gt;=0,Deník!$R208&lt;=1),"BE",Deník!$R208),"")</f>
        <v/>
      </c>
      <c r="R208" s="11" t="str">
        <f>IF(MONTH(Deník!$C208)=R$2,IF(AND(Deník!$R208&gt;=0,Deník!$R208&lt;=1),"BE",Deník!$R208),"")</f>
        <v/>
      </c>
      <c r="S208" s="57" t="str">
        <f>IF(MONTH(Deník!$C208)=S$2,IF(AND(Deník!$R208&gt;=0,Deník!$R208&lt;=1),"BE",Deník!$R208),"")</f>
        <v/>
      </c>
      <c r="U208" s="12"/>
      <c r="V208" s="12"/>
      <c r="X208" s="600" t="str">
        <f>IF(Deník!$R208&lt;&gt;"",IF(Deník!$B208=Statistika!$F$63,IF(AND(Deník!$R208&gt;=0,Deník!$R208&lt;=1),"BE",Deník!$R208),""),"")</f>
        <v/>
      </c>
      <c r="Y208" s="13" t="str">
        <f>IF(Deník!$R208&lt;&gt;"",IF(Deník!$B208=Statistika!$F$64,IF(AND(Deník!$R208&gt;=0,Deník!$R208&lt;=1),"BE",Deník!$R208),""),"")</f>
        <v/>
      </c>
      <c r="Z208" s="13" t="str">
        <f>IF(Deník!$R208&lt;&gt;"",IF(Deník!$B208=Statistika!$F$65,IF(AND(Deník!$R208&gt;=0,Deník!$R208&lt;=1),"BE",Deník!$R208),""),"")</f>
        <v/>
      </c>
      <c r="AA208" s="13" t="str">
        <f>IF(Deník!$R208&lt;&gt;"",IF(Deník!$B208=Statistika!$F$66,IF(AND(Deník!$R208&gt;=0,Deník!$R208&lt;=1),"BE",Deník!$R208),""),"")</f>
        <v/>
      </c>
      <c r="AB208" s="13" t="str">
        <f>IF(Deník!$R208&lt;&gt;"",IF(Deník!$B208=Statistika!$F$67,IF(AND(Deník!$R208&gt;=0,Deník!$R208&lt;=1),"BE",Deník!$R208),""),"")</f>
        <v/>
      </c>
      <c r="AC208" s="13" t="str">
        <f>IF(Deník!$R208&lt;&gt;"",IF(Deník!$B208=Statistika!$F$68,IF(AND(Deník!$R208&gt;=0,Deník!$R208&lt;=1),"BE",Deník!$R208),""),"")</f>
        <v/>
      </c>
      <c r="AD208" s="13" t="str">
        <f>IF(Deník!$R208&lt;&gt;"",IF(Deník!$B208=Statistika!$F$69,IF(AND(Deník!$R208&gt;=0,Deník!$R208&lt;=1),"BE",Deník!$R208),""),"")</f>
        <v/>
      </c>
      <c r="AE208" s="601" t="str">
        <f>IF(Deník!$R208&lt;&gt;"",IF(Deník!$B208=Statistika!$F$70,IF(AND(Deník!$R208&gt;=0,Deník!$R208&lt;=1),"BE",Deník!$R208),""),"")</f>
        <v/>
      </c>
      <c r="AF208" s="90"/>
      <c r="AG208" s="63" t="str">
        <f>IF(Deník!$R208&lt;&gt;"",IF(Deník!$J208="L",IF(AND(Deník!$R208&gt;=0,Deník!$R208&lt;=1),"BE",Deník!$R208),""),"")</f>
        <v/>
      </c>
      <c r="AH208" s="13" t="str">
        <f>IF(Deník!$R208&lt;&gt;"",IF(Deník!$J208="S",IF(AND(Deník!$R208&gt;=0,Deník!$R208&lt;=1),"BE",Deník!$R208),""),"")</f>
        <v/>
      </c>
      <c r="AI208" s="95"/>
      <c r="AJ208" s="71" t="str">
        <f>IF(Deník!N209&lt;&gt;"",Deník!N209*-1,"")</f>
        <v/>
      </c>
      <c r="AK208" s="88"/>
      <c r="AL208" s="63" t="str">
        <f>IF(WEEKDAY(Deník!$C208,2)=1,IF(AND(Deník!$R208&gt;=0,Deník!$R208&lt;=1),"BE",Deník!$R208),"")</f>
        <v/>
      </c>
      <c r="AM208" s="13" t="str">
        <f>IF(WEEKDAY(Deník!$C208,2)=2,IF(AND(Deník!$R208&gt;=0,Deník!$R208&lt;=1),"BE",Deník!$R208),"")</f>
        <v/>
      </c>
      <c r="AN208" s="13" t="str">
        <f>IF(WEEKDAY(Deník!$C208,2)=3,IF(AND(Deník!$R208&gt;=0,Deník!$R208&lt;=1),"BE",Deník!$R208),"")</f>
        <v/>
      </c>
      <c r="AO208" s="13" t="str">
        <f>IF(WEEKDAY(Deník!$C208,2)=4,IF(AND(Deník!$R208&gt;=0,Deník!$R208&lt;=1),"BE",Deník!$R208),"")</f>
        <v/>
      </c>
      <c r="AP208" s="60" t="str">
        <f>IF(WEEKDAY(Deník!$C208,2)=5,IF(AND(Deník!$R208&gt;=0,Deník!$R208&lt;=1),"BE",Deník!$R208),"")</f>
        <v/>
      </c>
      <c r="AQ208" s="99"/>
      <c r="AR208" s="100">
        <f>Deník!D208</f>
        <v>0</v>
      </c>
      <c r="AS208" s="63" t="str">
        <f>IF(Deník!$D208&lt;&gt;"",IF(AND(Deník!$D208&gt;=AS$2,Deník!$D208&lt;=AS$3),IF(AND(Deník!$R208&gt;=0,Deník!$R208&lt;=1),"BE",Deník!$R208),""),"")</f>
        <v/>
      </c>
      <c r="AT208" s="63" t="str">
        <f>IF(Deník!$D208&lt;&gt;"",IF(AND(Deník!$D208&gt;=AT$2,Deník!$D208&lt;=AT$3),IF(AND(Deník!$R208&gt;=0,Deník!$R208&lt;=1),"BE",Deník!$R208),""),"")</f>
        <v/>
      </c>
      <c r="AU208" s="63" t="str">
        <f>IF(Deník!$D208&lt;&gt;"",IF(AND(Deník!$D208&gt;=AU$2,Deník!$D208&lt;=AU$3),IF(AND(Deník!$R208&gt;=0,Deník!$R208&lt;=1),"BE",Deník!$R208),""),"")</f>
        <v/>
      </c>
      <c r="AV208" s="63" t="str">
        <f>IF(Deník!$D208&lt;&gt;"",IF(AND(Deník!$D208&gt;=AV$2,Deník!$D208&lt;=AV$3),IF(AND(Deník!$R208&gt;=0,Deník!$R208&lt;=1),"BE",Deník!$R208),""),"")</f>
        <v/>
      </c>
      <c r="AW208" s="63" t="str">
        <f>IF(Deník!$D208&lt;&gt;"",IF(AND(Deník!$D208&gt;=AW$2,Deník!$D208&lt;=AW$3),IF(AND(Deník!$R208&gt;=0,Deník!$R208&lt;=1),"BE",Deník!$R208),""),"")</f>
        <v/>
      </c>
      <c r="AX208" s="63" t="str">
        <f>IF(Deník!$D208&lt;&gt;"",IF(AND(Deník!$D208&gt;=AX$2,Deník!$D208&lt;=AX$3),IF(AND(Deník!$R208&gt;=0,Deník!$R208&lt;=1),"BE",Deník!$R208),""),"")</f>
        <v/>
      </c>
      <c r="AY208" s="63" t="str">
        <f>IF(Deník!$D208&lt;&gt;"",IF(AND(Deník!$D208&gt;=AY$2,Deník!$D208&lt;=AY$3),IF(AND(Deník!$R208&gt;=0,Deník!$R208&lt;=1),"BE",Deník!$R208),""),"")</f>
        <v/>
      </c>
      <c r="AZ208" s="63" t="str">
        <f>IF(Deník!$D208&lt;&gt;"",IF(AND(Deník!$D208&gt;=AZ$2,Deník!$D208&lt;=AZ$3),IF(AND(Deník!$R208&gt;=0,Deník!$R208&lt;=1),"BE",Deník!$R208),""),"")</f>
        <v/>
      </c>
      <c r="BA208" s="63" t="str">
        <f>IF(Deník!$D208&lt;&gt;"",IF(AND(Deník!$D208&gt;=BA$2,Deník!$D208&lt;=BA$3),IF(AND(Deník!$R208&gt;=0,Deník!$R208&lt;=1),"BE",Deník!$R208),""),"")</f>
        <v/>
      </c>
      <c r="BB208" s="63" t="str">
        <f>IF(Deník!$D208&lt;&gt;"",IF(AND(Deník!$D208&gt;=BB$2,Deník!$D208&lt;=BB$3),IF(AND(Deník!$R208&gt;=0,Deník!$R208&lt;=1),"BE",Deník!$R208),""),"")</f>
        <v/>
      </c>
      <c r="BC208" s="71" t="str">
        <f>IF(Deník!$D208&lt;&gt;"",IF(AND(Deník!$D208&gt;=BC$2,Deník!$D208&lt;=BC$3),IF(AND(Deník!$R208&gt;=0,Deník!$R208&lt;=1),"BE",Deník!$R208),""),"")</f>
        <v/>
      </c>
      <c r="BD208" s="20" t="str">
        <f>IF(Deník!$J209="S",(Deník!$M209-Deník!$K209),IF(Deník!$J209="L",(Deník!$K209-Deník!$M209),""))</f>
        <v/>
      </c>
      <c r="BE208" s="20" t="str">
        <f>IF(Deník!$J209="S",(Deník!$K209-Deník!$O209),IF(Deník!$J209="L",(Deník!$O209-Deník!$K209),""))</f>
        <v/>
      </c>
      <c r="BF208" s="20" t="str">
        <f>IF(Deník!$J209="S",(Deník!$K209-Deník!$L209),IF(Deník!$J209="L",(Deník!$L209-Deník!$K209),""))</f>
        <v/>
      </c>
      <c r="BG208" s="20" t="str">
        <f>IF(Deník!$J209="S",(Deník!$K209-Deník!$S209),IF(Deník!$J209="L",(Deník!$S209-Deník!$K209),""))</f>
        <v/>
      </c>
      <c r="BH208" s="20" t="str">
        <f>IF(Deník!$J209="S",(Deník!$K209-Deník!$U209),IF(Deník!$J209="L",(Deník!$U209-Deník!$K209),""))</f>
        <v/>
      </c>
      <c r="BI208" s="20" t="str">
        <f>IF(Deník!$R208&gt;1,Deník!$R208,"")</f>
        <v/>
      </c>
      <c r="BJ208" s="20" t="str">
        <f>IF(Deník!$R208&lt;0,Deník!$R208,"")</f>
        <v/>
      </c>
      <c r="BK208" s="17"/>
      <c r="BM208" s="233" t="str">
        <f>IF(Deník!$R208&lt;&gt;"",IF(Deník!$Y208=Statistika!$F$78,IF(AND(Deník!$R208&gt;=0,Deník!$R208&lt;=1),"BE",Deník!$R208),""),"")</f>
        <v/>
      </c>
      <c r="BN208" s="233" t="str">
        <f>IF(Deník!$R208&lt;&gt;"",IF(Deník!$Y208=Statistika!$F$79,IF(AND(Deník!$R208&gt;=0,Deník!$R208&lt;=1),"BE",Deník!$R208),""),"")</f>
        <v/>
      </c>
      <c r="BO208" s="233" t="str">
        <f>IF(Deník!$R208&lt;&gt;"",IF(Deník!$Y208=Statistika!$F$80,IF(AND(Deník!$R208&gt;=0,Deník!$R208&lt;=1),"BE",Deník!$R208),""),"")</f>
        <v/>
      </c>
      <c r="BP208" s="233" t="str">
        <f>IF(Deník!$R208&lt;&gt;"",IF(Deník!$Y208=Statistika!$F$81,IF(AND(Deník!$R208&gt;=0,Deník!$R208&lt;=1),"BE",Deník!$R208),""),"")</f>
        <v/>
      </c>
      <c r="BQ208" s="233" t="str">
        <f>IF(Deník!$R208&lt;&gt;"",IF(Deník!$Y208=Statistika!$F$82,IF(AND(Deník!$R208&gt;=0,Deník!$R208&lt;=1),"BE",Deník!$R208),""),"")</f>
        <v/>
      </c>
      <c r="BR208" s="233" t="str">
        <f>IF(Deník!$R208&lt;&gt;"",IF(Deník!$Y208=Statistika!$F$83,IF(AND(Deník!$R208&gt;=0,Deník!$R208&lt;=1),"BE",Deník!$R208),""),"")</f>
        <v/>
      </c>
      <c r="BS208" s="233" t="str">
        <f>IF(Deník!$R208&lt;&gt;"",IF(Deník!$Y208=Statistika!$F$84,IF(AND(Deník!$R208&gt;=0,Deník!$R208&lt;=1),"BE",Deník!$R208),""),"")</f>
        <v/>
      </c>
      <c r="BT208" s="233" t="str">
        <f>IF(Deník!$R208&lt;&gt;"",IF(Deník!$Y208=Statistika!$F$85,IF(AND(Deník!$R208&gt;=0,Deník!$R208&lt;=1),"BE",Deník!$R208),""),"")</f>
        <v/>
      </c>
      <c r="BU208" s="233" t="str">
        <f>IF(Deník!$R208&lt;&gt;"",IF(Deník!$Y208=Statistika!$F$86,IF(AND(Deník!$R208&gt;=0,Deník!$R208&lt;=1),"BE",Deník!$R208),""),"")</f>
        <v/>
      </c>
      <c r="BV208" s="233" t="str">
        <f>IF(Deník!$R208&lt;&gt;"",IF(Deník!$Y208=Statistika!$F$87,IF(AND(Deník!$R208&gt;=0,Deník!$R208&lt;=1),"BE",Deník!$R208),""),"")</f>
        <v/>
      </c>
      <c r="BW208" s="233" t="str">
        <f>IF(Deník!$R208&lt;&gt;"",IF(Deník!$Y208=Statistika!$F$88,IF(AND(Deník!$R208&gt;=0,Deník!$R208&lt;=1),"BE",Deník!$R208),""),"")</f>
        <v/>
      </c>
      <c r="BX208" s="233" t="str">
        <f>IF(Deník!$R208&lt;&gt;"",IF(Deník!$Y208=Statistika!$F$89,IF(AND(Deník!$R208&gt;=0,Deník!$R208&lt;=1),"BE",Deník!$R208),""),"")</f>
        <v/>
      </c>
      <c r="BY208" s="233" t="str">
        <f>IF(Deník!$R208&lt;&gt;"",IF(Deník!$Y208=Statistika!$F$90,IF(AND(Deník!$R208&gt;=0,Deník!$R208&lt;=1),"BE",Deník!$R208),""),"")</f>
        <v/>
      </c>
      <c r="BZ208" s="233" t="str">
        <f>IF(Deník!$R208&lt;&gt;"",IF(Deník!$Y208=Statistika!$F$91,IF(AND(Deník!$R208&gt;=0,Deník!$R208&lt;=1),"BE",Deník!$R208),""),"")</f>
        <v/>
      </c>
      <c r="CA208" s="233"/>
      <c r="CB208" s="233" t="str">
        <f>IF(Deník!$R208&lt;&gt;"",IF(Deník!$AB208="SL",IF(AND(Deník!$R208&gt;=0,Deník!$R208&lt;=1),"BE",Deník!$R208),""),"")</f>
        <v/>
      </c>
      <c r="CC208" s="233" t="str">
        <f>IF(Deník!$R208&lt;&gt;"",IF(Deník!$AB208="BE10",IF(AND(Deník!$R208&gt;=0,Deník!$R208&lt;=1),"BE",Deník!$R208),""),"")</f>
        <v/>
      </c>
      <c r="CD208" s="233" t="str">
        <f>IF(Deník!$R208&lt;&gt;"",IF(Deník!$AB208="BE15",IF(AND(Deník!$R208&gt;=0,Deník!$R208&lt;=1),"BE",Deník!$R208),""),"")</f>
        <v/>
      </c>
      <c r="CE208" s="233" t="str">
        <f>IF(Deník!$R208&lt;&gt;"",IF(Deník!$AB208="BE20",IF(AND(Deník!$R208&gt;=0,Deník!$R208&lt;=1),"BE",Deník!$R208),""),"")</f>
        <v/>
      </c>
      <c r="CF208" s="233" t="str">
        <f>IF(Deník!$R208&lt;&gt;"",IF(Deník!$AB208="TP1",IF(AND(Deník!$R208&gt;=0,Deník!$R208&lt;=1),"BE",Deník!$R208),""),"")</f>
        <v/>
      </c>
      <c r="CG208" s="233" t="str">
        <f>IF(Deník!$R208&lt;&gt;"",IF(Deník!$AB208="TP2",IF(AND(Deník!$R208&gt;=0,Deník!$R208&lt;=1),"BE",Deník!$R208),""),"")</f>
        <v/>
      </c>
      <c r="CH208" s="233" t="str">
        <f>IF(Deník!$R208&lt;&gt;"",IF(Deník!$AB208="TP3",IF(AND(Deník!$R208&gt;=0,Deník!$R208&lt;=1),"BE",Deník!$R208),""),"")</f>
        <v/>
      </c>
      <c r="CI208" s="233" t="str">
        <f>IF(Deník!$R208&lt;&gt;"",IF(Deník!$AB208="Trailing SL",IF(AND(Deník!$R208&gt;=0,Deník!$R208&lt;=1),"BE",Deník!$R208),""),"")</f>
        <v/>
      </c>
      <c r="CJ208" s="233" t="str">
        <f>IF(Deník!$R208&lt;&gt;"",IF(Deník!$AB208="Manual",IF(AND(Deník!$R208&gt;=0,Deník!$R208&lt;=1),"BE",Deník!$R208),""),"")</f>
        <v/>
      </c>
      <c r="CK208" s="233"/>
      <c r="CL208" s="233" t="str">
        <f>IF(Deník!$R208&lt;0,IF(Deník!$AC208=Statistika!$F$117,Deník!$R208,""),"")</f>
        <v/>
      </c>
      <c r="CM208" s="233" t="str">
        <f>IF(Deník!$R208&lt;0,IF(Deník!$AC208=Statistika!$F$118,Deník!$R208,""),"")</f>
        <v/>
      </c>
      <c r="CN208" s="233" t="str">
        <f>IF(Deník!$R208&lt;0,IF(Deník!$AC208=Statistika!$F$119,Deník!$R208,""),"")</f>
        <v/>
      </c>
      <c r="CO208" s="233" t="str">
        <f>IF(Deník!$R208&lt;0,IF(Deník!$AC208=Statistika!$F$120,Deník!$R208,""),"")</f>
        <v/>
      </c>
      <c r="CP208" s="233" t="str">
        <f>IF(Deník!$R208&lt;0,IF(Deník!$AC208=Statistika!$F$121,Deník!$R208,""),"")</f>
        <v/>
      </c>
      <c r="CQ208" s="233" t="str">
        <f>IF(Deník!$R208&lt;0,IF(Deník!$AC208=Statistika!$F$122,Deník!$R208,""),"")</f>
        <v/>
      </c>
      <c r="CR208" s="233" t="str">
        <f>IF(Deník!$R208&lt;0,IF(Deník!$AC208=Statistika!$F$123,Deník!$R208,""),"")</f>
        <v/>
      </c>
      <c r="CS208" s="233" t="str">
        <f>IF(Deník!$R208&lt;0,IF(Deník!$AC208=Statistika!$F$124,Deník!$R208,""),"")</f>
        <v/>
      </c>
      <c r="CT208" s="233" t="str">
        <f>IF(Deník!$R208&lt;0,IF(Deník!$AC208=Statistika!$F$125,Deník!$R208,""),"")</f>
        <v/>
      </c>
      <c r="CU208" s="233"/>
      <c r="CV208" s="233" t="str">
        <f>IF(Deník!$R208&lt;0,IF(Deník!$AD208=$CV$2,Deník!$R208,""),"")</f>
        <v/>
      </c>
      <c r="CW208" s="233" t="str">
        <f>IF(Deník!$R208&lt;0,IF(Deník!$AD208=$CW$2,Deník!$R208,""),"")</f>
        <v/>
      </c>
      <c r="CX208" s="233" t="str">
        <f>IF(Deník!$R208&lt;0,IF(Deník!$AD208=$CX$2,Deník!$R208,""),"")</f>
        <v/>
      </c>
      <c r="CY208" s="233" t="str">
        <f>IF(Deník!$R208&lt;0,IF(Deník!$AD208=$CY$2,Deník!$R208,""),"")</f>
        <v/>
      </c>
      <c r="CZ208" s="233" t="str">
        <f>IF(Deník!$R208&lt;0,IF(Deník!$AD208=$CZ$2,Deník!$R208,""),"")</f>
        <v/>
      </c>
      <c r="DL208" s="221">
        <f t="shared" si="12"/>
        <v>93847.029999999984</v>
      </c>
      <c r="DM208" s="220">
        <f t="shared" si="11"/>
        <v>-6.1529700000000132E-2</v>
      </c>
      <c r="DO208" s="50">
        <f>Deník!W209</f>
        <v>0</v>
      </c>
      <c r="DP208" s="102" t="str">
        <f>IF(AND(Deník!W209&gt;0),1,"")</f>
        <v/>
      </c>
      <c r="DQ208" s="102">
        <f>IF(AND(Deník!W209&lt;=0),1,"")</f>
        <v>1</v>
      </c>
      <c r="DR208" s="227"/>
      <c r="DS208" s="228"/>
      <c r="DT208" s="85"/>
      <c r="DU208" s="54">
        <f>IF(MONTH(Deník!$C208)=DU$2,Deník!$W208,"")</f>
        <v>0</v>
      </c>
      <c r="DV208" s="222" t="str">
        <f>IF(MONTH(Deník!$C208)=DV$2,Deník!$W208,"")</f>
        <v/>
      </c>
      <c r="DW208" s="222" t="str">
        <f>IF(MONTH(Deník!$C208)=DW$2,Deník!$W208,"")</f>
        <v/>
      </c>
      <c r="DX208" s="222" t="str">
        <f>IF(MONTH(Deník!$C208)=DX$2,Deník!$W208,"")</f>
        <v/>
      </c>
      <c r="DY208" s="222" t="str">
        <f>IF(MONTH(Deník!$C208)=DY$2,Deník!$W208,"")</f>
        <v/>
      </c>
      <c r="DZ208" s="222" t="str">
        <f>IF(MONTH(Deník!$C208)=DZ$2,Deník!$W208,"")</f>
        <v/>
      </c>
      <c r="EA208" s="222" t="str">
        <f>IF(MONTH(Deník!$C208)=EA$2,Deník!$W208,"")</f>
        <v/>
      </c>
      <c r="EB208" s="222" t="str">
        <f>IF(MONTH(Deník!$C208)=EB$2,Deník!$W208,"")</f>
        <v/>
      </c>
      <c r="EC208" s="222" t="str">
        <f>IF(MONTH(Deník!$C208)=EC$2,Deník!$W208,"")</f>
        <v/>
      </c>
      <c r="ED208" s="222" t="str">
        <f>IF(MONTH(Deník!$C208)=ED$2,Deník!$W208,"")</f>
        <v/>
      </c>
      <c r="EE208" s="222" t="str">
        <f>IF(MONTH(Deník!$C208)=EE$2,Deník!$W208,"")</f>
        <v/>
      </c>
      <c r="EF208" s="222" t="str">
        <f>IF(MONTH(Deník!$C208)=EF$2,Deník!$W208,"")</f>
        <v/>
      </c>
      <c r="EI208" s="600" t="str">
        <f>IF(Deník!$W208&lt;&gt;"",IF(Deník!$B208=Statistika!$F$63,Deník!$W208,""),"")</f>
        <v/>
      </c>
      <c r="EJ208" s="13" t="str">
        <f>IF(Deník!$W208&lt;&gt;"",IF(Deník!$B208=Statistika!$F$64,Deník!$W208,""),"")</f>
        <v/>
      </c>
      <c r="EK208" s="13" t="str">
        <f>IF(Deník!$W208&lt;&gt;"",IF(Deník!$B208=Statistika!$F$65,Deník!$W208,""),"")</f>
        <v/>
      </c>
      <c r="EL208" s="13" t="str">
        <f>IF(Deník!$W208&lt;&gt;"",IF(Deník!$B208=Statistika!$F$66,Deník!$W208,""),"")</f>
        <v/>
      </c>
      <c r="EM208" s="13" t="str">
        <f>IF(Deník!$W208&lt;&gt;"",IF(Deník!$B208=Statistika!$F$67,Deník!$W208,""),"")</f>
        <v/>
      </c>
      <c r="EN208" s="13" t="str">
        <f>IF(Deník!$W208&lt;&gt;"",IF(Deník!$B208=Statistika!$F$68,Deník!$W208,""),"")</f>
        <v/>
      </c>
      <c r="EO208" s="13" t="str">
        <f>IF(Deník!$W208&lt;&gt;"",IF(Deník!$B208=Statistika!$F$69,Deník!$W208,""),"")</f>
        <v/>
      </c>
      <c r="EP208" s="601" t="str">
        <f>IF(Deník!$W208&lt;&gt;"",IF(Deník!$B208=Statistika!$F$70,Deník!$W208,""),"")</f>
        <v/>
      </c>
      <c r="EQ208" s="90"/>
      <c r="ER208" s="63" t="str">
        <f>IF(Deník!$W208&lt;&gt;"",IF(Deník!$J208="L",Deník!$W208,""),"")</f>
        <v/>
      </c>
      <c r="ES208" s="13" t="str">
        <f>IF(Deník!$W208&lt;&gt;"",IF(Deník!$J208="S",Deník!$W208,""),"")</f>
        <v/>
      </c>
      <c r="ET208" s="95"/>
      <c r="EU208" s="88"/>
      <c r="EV208" s="63" t="str">
        <f>IF(WEEKDAY(Deník!$C208,2)=1,Deník!$W208,"")</f>
        <v/>
      </c>
      <c r="EW208" s="13" t="str">
        <f>IF(WEEKDAY(Deník!$C208,2)=2,Deník!$W208,"")</f>
        <v/>
      </c>
      <c r="EX208" s="13" t="str">
        <f>IF(WEEKDAY(Deník!$C208,2)=3,Deník!$W208,"")</f>
        <v/>
      </c>
      <c r="EY208" s="13" t="str">
        <f>IF(WEEKDAY(Deník!$C208,2)=4,Deník!$W208,"")</f>
        <v/>
      </c>
      <c r="EZ208" s="60" t="str">
        <f>IF(WEEKDAY(Deník!$C208,2)=5,Deník!$W208,"")</f>
        <v/>
      </c>
      <c r="FA208" s="99"/>
      <c r="FB208" s="100">
        <f>Deník!D208</f>
        <v>0</v>
      </c>
      <c r="FC208" s="63">
        <f>IF($FB208&lt;&gt;"",IF(AND($FB208&gt;=FC$2,$FB208&lt;=FC$3),Deník!$W208,""))</f>
        <v>0</v>
      </c>
      <c r="FD208" s="63" t="str">
        <f>IF($FB208&lt;&gt;"",IF(AND($FB208&gt;=FD$2,$FB208&lt;=FD$3),Deník!$W208,""))</f>
        <v/>
      </c>
      <c r="FE208" s="63" t="str">
        <f>IF($FB208&lt;&gt;"",IF(AND($FB208&gt;=FE$2,$FB208&lt;=FE$3),Deník!$W208,""))</f>
        <v/>
      </c>
      <c r="FF208" s="63" t="str">
        <f>IF($FB208&lt;&gt;"",IF(AND($FB208&gt;=FF$2,$FB208&lt;=FF$3),Deník!$W208,""))</f>
        <v/>
      </c>
      <c r="FG208" s="63" t="str">
        <f>IF($FB208&lt;&gt;"",IF(AND($FB208&gt;=FG$2,$FB208&lt;=FG$3),Deník!$W208,""))</f>
        <v/>
      </c>
      <c r="FH208" s="63" t="str">
        <f>IF($FB208&lt;&gt;"",IF(AND($FB208&gt;=FH$2,$FB208&lt;=FH$3),Deník!$W208,""))</f>
        <v/>
      </c>
      <c r="FI208" s="63" t="str">
        <f>IF($FB208&lt;&gt;"",IF(AND($FB208&gt;=FI$2,$FB208&lt;=FI$3),Deník!$W208,""))</f>
        <v/>
      </c>
      <c r="FJ208" s="63" t="str">
        <f>IF($FB208&lt;&gt;"",IF(AND($FB208&gt;=FJ$2,$FB208&lt;=FJ$3),Deník!$W208,""))</f>
        <v/>
      </c>
      <c r="FK208" s="63" t="str">
        <f>IF($FB208&lt;&gt;"",IF(AND($FB208&gt;=FK$2,$FB208&lt;=FK$3),Deník!$W208,""))</f>
        <v/>
      </c>
      <c r="FL208" s="63" t="str">
        <f>IF($FB208&lt;&gt;"",IF(AND($FB208&gt;=FL$2,$FB208&lt;=FL$3),Deník!$W208,""))</f>
        <v/>
      </c>
      <c r="FM208" s="63" t="str">
        <f>IF($FB208&lt;&gt;"",IF(AND($FB208&gt;=FM$2,$FB208&lt;=FM$3),Deník!$W208,""))</f>
        <v/>
      </c>
      <c r="FN208" s="13"/>
      <c r="FO208" s="20" t="str">
        <f>IF(Deník!$W208&gt;1,Deník!$W208,"")</f>
        <v/>
      </c>
      <c r="FP208" s="20" t="str">
        <f>IF(Deník!$W208&lt;0,Deník!$W208,"")</f>
        <v/>
      </c>
      <c r="FQ208" s="17"/>
      <c r="FS208" s="233"/>
      <c r="FT208" s="233" t="str">
        <f>IF(Deník!$W208&lt;&gt;"",IF(Deník!$Y208=Statistika!$F$78,Deník!$W208,""),"")</f>
        <v/>
      </c>
      <c r="FU208" s="233" t="str">
        <f>IF(Deník!$W208&lt;&gt;"",IF(Deník!$Y208=Statistika!$F$79,Deník!$W208,""),"")</f>
        <v/>
      </c>
      <c r="FV208" s="233" t="str">
        <f>IF(Deník!$W208&lt;&gt;"",IF(Deník!$Y208=Statistika!$F$80,Deník!$W208,""),"")</f>
        <v/>
      </c>
      <c r="FW208" s="233" t="str">
        <f>IF(Deník!$W208&lt;&gt;"",IF(Deník!$Y208=Statistika!$F$81,Deník!$W208,""),"")</f>
        <v/>
      </c>
      <c r="FX208" s="233" t="str">
        <f>IF(Deník!$W208&lt;&gt;"",IF(Deník!$Y208=Statistika!$F$82,Deník!$W208,""),"")</f>
        <v/>
      </c>
      <c r="FY208" s="233" t="str">
        <f>IF(Deník!$W208&lt;&gt;"",IF(Deník!$Y208=Statistika!$F$83,Deník!$W208,""),"")</f>
        <v/>
      </c>
      <c r="FZ208" s="233" t="str">
        <f>IF(Deník!$W208&lt;&gt;"",IF(Deník!$Y208=Statistika!$F$84,Deník!$W208,""),"")</f>
        <v/>
      </c>
      <c r="GA208" s="233" t="str">
        <f>IF(Deník!$W208&lt;&gt;"",IF(Deník!$Y208=Statistika!$F$85,Deník!$W208,""),"")</f>
        <v/>
      </c>
      <c r="GB208" s="233" t="str">
        <f>IF(Deník!$W208&lt;&gt;"",IF(Deník!$Y208=Statistika!$F$86,Deník!$W208,""),"")</f>
        <v/>
      </c>
      <c r="GC208" s="233" t="str">
        <f>IF(Deník!$W208&lt;&gt;"",IF(Deník!$Y208=Statistika!$F$87,Deník!$W208,""),"")</f>
        <v/>
      </c>
      <c r="GD208" s="233" t="str">
        <f>IF(Deník!$W208&lt;&gt;"",IF(Deník!$Y208=Statistika!$F$88,Deník!$W208,""),"")</f>
        <v/>
      </c>
      <c r="GE208" s="233" t="str">
        <f>IF(Deník!$W208&lt;&gt;"",IF(Deník!$Y208=Statistika!$F$89,Deník!$W208,""),"")</f>
        <v/>
      </c>
      <c r="GF208" s="233" t="str">
        <f>IF(Deník!$W208&lt;&gt;"",IF(Deník!$Y208=Statistika!$F$90,Deník!$W208,""),"")</f>
        <v/>
      </c>
      <c r="GG208" s="233" t="str">
        <f>IF(Deník!$W208&lt;&gt;"",IF(Deník!$Y208=Statistika!$F$91,Deník!$W208,""),"")</f>
        <v/>
      </c>
      <c r="GH208" s="233"/>
      <c r="GI208" s="233" t="str">
        <f>IF(Deník!$W208&lt;&gt;"",IF(Deník!$AB208=Statistika!$L$100,Deník!$W208,""),"")</f>
        <v/>
      </c>
      <c r="GJ208" s="233" t="str">
        <f>IF(Deník!$W208&lt;&gt;"",IF(Deník!$AB208=Statistika!$L$101,Deník!$W208,""),"")</f>
        <v/>
      </c>
      <c r="GK208" s="233" t="str">
        <f>IF(Deník!$W208&lt;&gt;"",IF(Deník!$AB208=Statistika!$L$102,Deník!$W208,""),"")</f>
        <v/>
      </c>
      <c r="GL208" s="233" t="str">
        <f>IF(Deník!$W208&lt;&gt;"",IF(Deník!$AB208=Statistika!$L$103,Deník!$W208,""),"")</f>
        <v/>
      </c>
      <c r="GM208" s="233" t="str">
        <f>IF(Deník!$W208&lt;&gt;"",IF(Deník!$AB208=Statistika!$L$104,Deník!$W208,""),"")</f>
        <v/>
      </c>
      <c r="GN208" s="233" t="str">
        <f>IF(Deník!$W208&lt;&gt;"",IF(Deník!$AB208=Statistika!$L$105,Deník!$W208,""),"")</f>
        <v/>
      </c>
      <c r="GO208" s="233" t="str">
        <f>IF(Deník!$W208&lt;&gt;"",IF(Deník!$AB208=Statistika!$L$106,Deník!$W208,""),"")</f>
        <v/>
      </c>
      <c r="GP208" s="233" t="str">
        <f>IF(Deník!$W208&lt;&gt;"",IF(Deník!$AB208=Statistika!$L$107,Deník!$W208,""),"")</f>
        <v/>
      </c>
      <c r="GQ208" s="233" t="str">
        <f>IF(Deník!$W208&lt;&gt;"",IF(Deník!$AB208=Statistika!$L$108,Deník!$W208,""),"")</f>
        <v/>
      </c>
      <c r="GS208" s="233" t="str">
        <f>IF(Deník!$W208&lt;0,IF(Deník!$AC208=Statistika!$F$117,Deník!$W208,""),"")</f>
        <v/>
      </c>
      <c r="GT208" s="233" t="str">
        <f>IF(Deník!$W208&lt;0,IF(Deník!$AC208=Statistika!$F$118,Deník!$W208,""),"")</f>
        <v/>
      </c>
      <c r="GU208" s="233" t="str">
        <f>IF(Deník!$W208&lt;0,IF(Deník!$AC208=Statistika!$F$119,Deník!$W208,""),"")</f>
        <v/>
      </c>
      <c r="GV208" s="233" t="str">
        <f>IF(Deník!$W208&lt;0,IF(Deník!$AC208=Statistika!$F$120,Deník!$W208,""),"")</f>
        <v/>
      </c>
      <c r="GW208" s="233" t="str">
        <f>IF(Deník!$W208&lt;0,IF(Deník!$AC208=Statistika!$F$121,Deník!$W208,""),"")</f>
        <v/>
      </c>
      <c r="GX208" s="233" t="str">
        <f>IF(Deník!$W208&lt;0,IF(Deník!$AC208=Statistika!$F$122,Deník!$W208,""),"")</f>
        <v/>
      </c>
      <c r="GY208" s="233" t="str">
        <f>IF(Deník!$W208&lt;0,IF(Deník!$AC208=Statistika!$F$123,Deník!$W208,""),"")</f>
        <v/>
      </c>
      <c r="GZ208" s="233" t="str">
        <f>IF(Deník!$W208&lt;0,IF(Deník!$AC208=Statistika!$F$124,Deník!$W208,""),"")</f>
        <v/>
      </c>
      <c r="HA208" s="233" t="str">
        <f>IF(Deník!$W208&lt;0,IF(Deník!$AC208=Statistika!$F$125,Deník!$W208,""),"")</f>
        <v/>
      </c>
      <c r="HC208" s="233" t="str">
        <f>IF(Deník!$W208&lt;0,IF(Deník!$AD208=Statistika!$F$133,Deník!$W208,""),"")</f>
        <v/>
      </c>
      <c r="HD208" s="233" t="str">
        <f>IF(Deník!$W208&lt;0,IF(Deník!$AD208=Statistika!$F$134,Deník!$W208,""),"")</f>
        <v/>
      </c>
      <c r="HE208" s="233" t="str">
        <f>IF(Deník!$W208&lt;0,IF(Deník!$AD208=Statistika!$F$135,Deník!$W208,""),"")</f>
        <v/>
      </c>
      <c r="HF208" s="233" t="str">
        <f>IF(Deník!$W208&lt;0,IF(Deník!$AD208=Statistika!$F$136,Deník!$W208,""),"")</f>
        <v/>
      </c>
      <c r="HG208" s="233" t="str">
        <f>IF(Deník!$W208&lt;0,IF(Deník!$AD208=Statistika!$F$137,Deník!$W208,""),"")</f>
        <v/>
      </c>
      <c r="ID208" s="8">
        <f>Tabulka4[[#This Row],[Sloupec3]]</f>
        <v>0</v>
      </c>
      <c r="IE208" s="17" t="str">
        <f>IF(AND([1]Deník!$C208&gt;='[1]Měsíční shrnutí'!$D$1,[1]Deník!$C208&lt;='[1]Měsíční shrnutí'!$F$1),[1]Deník!$X208,"")</f>
        <v/>
      </c>
    </row>
    <row r="209" spans="1:239">
      <c r="A209" s="8">
        <f>Deník!C210</f>
        <v>0</v>
      </c>
      <c r="B209" s="50" t="str">
        <f>Deník!R210</f>
        <v/>
      </c>
      <c r="C209" s="102" t="str">
        <f>IF(AND(Deník!R210&gt;1,Deník!R210&lt;&gt;""),1,"")</f>
        <v/>
      </c>
      <c r="D209" s="102" t="str">
        <f>IF(AND(Deník!R210&lt;=0,Deník!R210&lt;&gt;""),1,"")</f>
        <v/>
      </c>
      <c r="E209" s="103" t="str">
        <f>IF(AND(Deník!R210&gt;=0,Deník!R210&lt;=1),1,"")</f>
        <v/>
      </c>
      <c r="F209" s="79" t="str">
        <f>IF(Deník!R210&lt;&gt;"",Deník!R210+F208,"")</f>
        <v/>
      </c>
      <c r="G209" s="85"/>
      <c r="H209" s="54" t="str">
        <f>IF(MONTH(Deník!$C209)=H$2,IF(AND(Deník!$R209&gt;=0,Deník!$R209&lt;=1),"BE",Deník!$R209),"")</f>
        <v/>
      </c>
      <c r="I209" s="11" t="str">
        <f>IF(MONTH(Deník!$C209)=I$2,IF(AND(Deník!$R209&gt;=0,Deník!$R209&lt;=1),"BE",Deník!$R209),"")</f>
        <v/>
      </c>
      <c r="J209" s="11" t="str">
        <f>IF(MONTH(Deník!$C209)=J$2,IF(AND(Deník!$R209&gt;=0,Deník!$R209&lt;=1),"BE",Deník!$R209),"")</f>
        <v/>
      </c>
      <c r="K209" s="11" t="str">
        <f>IF(MONTH(Deník!$C209)=K$2,IF(AND(Deník!$R209&gt;=0,Deník!$R209&lt;=1),"BE",Deník!$R209),"")</f>
        <v/>
      </c>
      <c r="L209" s="11" t="str">
        <f>IF(MONTH(Deník!$C209)=L$2,IF(AND(Deník!$R209&gt;=0,Deník!$R209&lt;=1),"BE",Deník!$R209),"")</f>
        <v/>
      </c>
      <c r="M209" s="11" t="str">
        <f>IF(MONTH(Deník!$C209)=M$2,IF(AND(Deník!$R209&gt;=0,Deník!$R209&lt;=1),"BE",Deník!$R209),"")</f>
        <v/>
      </c>
      <c r="N209" s="11" t="str">
        <f>IF(MONTH(Deník!$C209)=N$2,IF(AND(Deník!$R209&gt;=0,Deník!$R209&lt;=1),"BE",Deník!$R209),"")</f>
        <v/>
      </c>
      <c r="O209" s="11" t="str">
        <f>IF(MONTH(Deník!$C209)=O$2,IF(AND(Deník!$R209&gt;=0,Deník!$R209&lt;=1),"BE",Deník!$R209),"")</f>
        <v/>
      </c>
      <c r="P209" s="11" t="str">
        <f>IF(MONTH(Deník!$C209)=P$2,IF(AND(Deník!$R209&gt;=0,Deník!$R209&lt;=1),"BE",Deník!$R209),"")</f>
        <v/>
      </c>
      <c r="Q209" s="11" t="str">
        <f>IF(MONTH(Deník!$C209)=Q$2,IF(AND(Deník!$R209&gt;=0,Deník!$R209&lt;=1),"BE",Deník!$R209),"")</f>
        <v/>
      </c>
      <c r="R209" s="11" t="str">
        <f>IF(MONTH(Deník!$C209)=R$2,IF(AND(Deník!$R209&gt;=0,Deník!$R209&lt;=1),"BE",Deník!$R209),"")</f>
        <v/>
      </c>
      <c r="S209" s="57" t="str">
        <f>IF(MONTH(Deník!$C209)=S$2,IF(AND(Deník!$R209&gt;=0,Deník!$R209&lt;=1),"BE",Deník!$R209),"")</f>
        <v/>
      </c>
      <c r="U209" s="12"/>
      <c r="V209" s="12"/>
      <c r="X209" s="600" t="str">
        <f>IF(Deník!$R209&lt;&gt;"",IF(Deník!$B209=Statistika!$F$63,IF(AND(Deník!$R209&gt;=0,Deník!$R209&lt;=1),"BE",Deník!$R209),""),"")</f>
        <v/>
      </c>
      <c r="Y209" s="13" t="str">
        <f>IF(Deník!$R209&lt;&gt;"",IF(Deník!$B209=Statistika!$F$64,IF(AND(Deník!$R209&gt;=0,Deník!$R209&lt;=1),"BE",Deník!$R209),""),"")</f>
        <v/>
      </c>
      <c r="Z209" s="13" t="str">
        <f>IF(Deník!$R209&lt;&gt;"",IF(Deník!$B209=Statistika!$F$65,IF(AND(Deník!$R209&gt;=0,Deník!$R209&lt;=1),"BE",Deník!$R209),""),"")</f>
        <v/>
      </c>
      <c r="AA209" s="13" t="str">
        <f>IF(Deník!$R209&lt;&gt;"",IF(Deník!$B209=Statistika!$F$66,IF(AND(Deník!$R209&gt;=0,Deník!$R209&lt;=1),"BE",Deník!$R209),""),"")</f>
        <v/>
      </c>
      <c r="AB209" s="13" t="str">
        <f>IF(Deník!$R209&lt;&gt;"",IF(Deník!$B209=Statistika!$F$67,IF(AND(Deník!$R209&gt;=0,Deník!$R209&lt;=1),"BE",Deník!$R209),""),"")</f>
        <v/>
      </c>
      <c r="AC209" s="13" t="str">
        <f>IF(Deník!$R209&lt;&gt;"",IF(Deník!$B209=Statistika!$F$68,IF(AND(Deník!$R209&gt;=0,Deník!$R209&lt;=1),"BE",Deník!$R209),""),"")</f>
        <v/>
      </c>
      <c r="AD209" s="13" t="str">
        <f>IF(Deník!$R209&lt;&gt;"",IF(Deník!$B209=Statistika!$F$69,IF(AND(Deník!$R209&gt;=0,Deník!$R209&lt;=1),"BE",Deník!$R209),""),"")</f>
        <v/>
      </c>
      <c r="AE209" s="601" t="str">
        <f>IF(Deník!$R209&lt;&gt;"",IF(Deník!$B209=Statistika!$F$70,IF(AND(Deník!$R209&gt;=0,Deník!$R209&lt;=1),"BE",Deník!$R209),""),"")</f>
        <v/>
      </c>
      <c r="AF209" s="90"/>
      <c r="AG209" s="63" t="str">
        <f>IF(Deník!$R209&lt;&gt;"",IF(Deník!$J209="L",IF(AND(Deník!$R209&gt;=0,Deník!$R209&lt;=1),"BE",Deník!$R209),""),"")</f>
        <v/>
      </c>
      <c r="AH209" s="13" t="str">
        <f>IF(Deník!$R209&lt;&gt;"",IF(Deník!$J209="S",IF(AND(Deník!$R209&gt;=0,Deník!$R209&lt;=1),"BE",Deník!$R209),""),"")</f>
        <v/>
      </c>
      <c r="AI209" s="95"/>
      <c r="AJ209" s="71" t="str">
        <f>IF(Deník!N210&lt;&gt;"",Deník!N210*-1,"")</f>
        <v/>
      </c>
      <c r="AK209" s="88"/>
      <c r="AL209" s="63" t="str">
        <f>IF(WEEKDAY(Deník!$C209,2)=1,IF(AND(Deník!$R209&gt;=0,Deník!$R209&lt;=1),"BE",Deník!$R209),"")</f>
        <v/>
      </c>
      <c r="AM209" s="13" t="str">
        <f>IF(WEEKDAY(Deník!$C209,2)=2,IF(AND(Deník!$R209&gt;=0,Deník!$R209&lt;=1),"BE",Deník!$R209),"")</f>
        <v/>
      </c>
      <c r="AN209" s="13" t="str">
        <f>IF(WEEKDAY(Deník!$C209,2)=3,IF(AND(Deník!$R209&gt;=0,Deník!$R209&lt;=1),"BE",Deník!$R209),"")</f>
        <v/>
      </c>
      <c r="AO209" s="13" t="str">
        <f>IF(WEEKDAY(Deník!$C209,2)=4,IF(AND(Deník!$R209&gt;=0,Deník!$R209&lt;=1),"BE",Deník!$R209),"")</f>
        <v/>
      </c>
      <c r="AP209" s="60" t="str">
        <f>IF(WEEKDAY(Deník!$C209,2)=5,IF(AND(Deník!$R209&gt;=0,Deník!$R209&lt;=1),"BE",Deník!$R209),"")</f>
        <v/>
      </c>
      <c r="AQ209" s="99"/>
      <c r="AR209" s="100">
        <f>Deník!D209</f>
        <v>0</v>
      </c>
      <c r="AS209" s="63" t="str">
        <f>IF(Deník!$D209&lt;&gt;"",IF(AND(Deník!$D209&gt;=AS$2,Deník!$D209&lt;=AS$3),IF(AND(Deník!$R209&gt;=0,Deník!$R209&lt;=1),"BE",Deník!$R209),""),"")</f>
        <v/>
      </c>
      <c r="AT209" s="63" t="str">
        <f>IF(Deník!$D209&lt;&gt;"",IF(AND(Deník!$D209&gt;=AT$2,Deník!$D209&lt;=AT$3),IF(AND(Deník!$R209&gt;=0,Deník!$R209&lt;=1),"BE",Deník!$R209),""),"")</f>
        <v/>
      </c>
      <c r="AU209" s="63" t="str">
        <f>IF(Deník!$D209&lt;&gt;"",IF(AND(Deník!$D209&gt;=AU$2,Deník!$D209&lt;=AU$3),IF(AND(Deník!$R209&gt;=0,Deník!$R209&lt;=1),"BE",Deník!$R209),""),"")</f>
        <v/>
      </c>
      <c r="AV209" s="63" t="str">
        <f>IF(Deník!$D209&lt;&gt;"",IF(AND(Deník!$D209&gt;=AV$2,Deník!$D209&lt;=AV$3),IF(AND(Deník!$R209&gt;=0,Deník!$R209&lt;=1),"BE",Deník!$R209),""),"")</f>
        <v/>
      </c>
      <c r="AW209" s="63" t="str">
        <f>IF(Deník!$D209&lt;&gt;"",IF(AND(Deník!$D209&gt;=AW$2,Deník!$D209&lt;=AW$3),IF(AND(Deník!$R209&gt;=0,Deník!$R209&lt;=1),"BE",Deník!$R209),""),"")</f>
        <v/>
      </c>
      <c r="AX209" s="63" t="str">
        <f>IF(Deník!$D209&lt;&gt;"",IF(AND(Deník!$D209&gt;=AX$2,Deník!$D209&lt;=AX$3),IF(AND(Deník!$R209&gt;=0,Deník!$R209&lt;=1),"BE",Deník!$R209),""),"")</f>
        <v/>
      </c>
      <c r="AY209" s="63" t="str">
        <f>IF(Deník!$D209&lt;&gt;"",IF(AND(Deník!$D209&gt;=AY$2,Deník!$D209&lt;=AY$3),IF(AND(Deník!$R209&gt;=0,Deník!$R209&lt;=1),"BE",Deník!$R209),""),"")</f>
        <v/>
      </c>
      <c r="AZ209" s="63" t="str">
        <f>IF(Deník!$D209&lt;&gt;"",IF(AND(Deník!$D209&gt;=AZ$2,Deník!$D209&lt;=AZ$3),IF(AND(Deník!$R209&gt;=0,Deník!$R209&lt;=1),"BE",Deník!$R209),""),"")</f>
        <v/>
      </c>
      <c r="BA209" s="63" t="str">
        <f>IF(Deník!$D209&lt;&gt;"",IF(AND(Deník!$D209&gt;=BA$2,Deník!$D209&lt;=BA$3),IF(AND(Deník!$R209&gt;=0,Deník!$R209&lt;=1),"BE",Deník!$R209),""),"")</f>
        <v/>
      </c>
      <c r="BB209" s="63" t="str">
        <f>IF(Deník!$D209&lt;&gt;"",IF(AND(Deník!$D209&gt;=BB$2,Deník!$D209&lt;=BB$3),IF(AND(Deník!$R209&gt;=0,Deník!$R209&lt;=1),"BE",Deník!$R209),""),"")</f>
        <v/>
      </c>
      <c r="BC209" s="71" t="str">
        <f>IF(Deník!$D209&lt;&gt;"",IF(AND(Deník!$D209&gt;=BC$2,Deník!$D209&lt;=BC$3),IF(AND(Deník!$R209&gt;=0,Deník!$R209&lt;=1),"BE",Deník!$R209),""),"")</f>
        <v/>
      </c>
      <c r="BD209" s="20" t="str">
        <f>IF(Deník!$J210="S",(Deník!$M210-Deník!$K210),IF(Deník!$J210="L",(Deník!$K210-Deník!$M210),""))</f>
        <v/>
      </c>
      <c r="BE209" s="20" t="str">
        <f>IF(Deník!$J210="S",(Deník!$K210-Deník!$O210),IF(Deník!$J210="L",(Deník!$O210-Deník!$K210),""))</f>
        <v/>
      </c>
      <c r="BF209" s="20" t="str">
        <f>IF(Deník!$J210="S",(Deník!$K210-Deník!$L210),IF(Deník!$J210="L",(Deník!$L210-Deník!$K210),""))</f>
        <v/>
      </c>
      <c r="BG209" s="20" t="str">
        <f>IF(Deník!$J210="S",(Deník!$K210-Deník!$S210),IF(Deník!$J210="L",(Deník!$S210-Deník!$K210),""))</f>
        <v/>
      </c>
      <c r="BH209" s="20" t="str">
        <f>IF(Deník!$J210="S",(Deník!$K210-Deník!$U210),IF(Deník!$J210="L",(Deník!$U210-Deník!$K210),""))</f>
        <v/>
      </c>
      <c r="BI209" s="20" t="str">
        <f>IF(Deník!$R209&gt;1,Deník!$R209,"")</f>
        <v/>
      </c>
      <c r="BJ209" s="20" t="str">
        <f>IF(Deník!$R209&lt;0,Deník!$R209,"")</f>
        <v/>
      </c>
      <c r="BK209" s="17"/>
      <c r="BM209" s="233" t="str">
        <f>IF(Deník!$R209&lt;&gt;"",IF(Deník!$Y209=Statistika!$F$78,IF(AND(Deník!$R209&gt;=0,Deník!$R209&lt;=1),"BE",Deník!$R209),""),"")</f>
        <v/>
      </c>
      <c r="BN209" s="233" t="str">
        <f>IF(Deník!$R209&lt;&gt;"",IF(Deník!$Y209=Statistika!$F$79,IF(AND(Deník!$R209&gt;=0,Deník!$R209&lt;=1),"BE",Deník!$R209),""),"")</f>
        <v/>
      </c>
      <c r="BO209" s="233" t="str">
        <f>IF(Deník!$R209&lt;&gt;"",IF(Deník!$Y209=Statistika!$F$80,IF(AND(Deník!$R209&gt;=0,Deník!$R209&lt;=1),"BE",Deník!$R209),""),"")</f>
        <v/>
      </c>
      <c r="BP209" s="233" t="str">
        <f>IF(Deník!$R209&lt;&gt;"",IF(Deník!$Y209=Statistika!$F$81,IF(AND(Deník!$R209&gt;=0,Deník!$R209&lt;=1),"BE",Deník!$R209),""),"")</f>
        <v/>
      </c>
      <c r="BQ209" s="233" t="str">
        <f>IF(Deník!$R209&lt;&gt;"",IF(Deník!$Y209=Statistika!$F$82,IF(AND(Deník!$R209&gt;=0,Deník!$R209&lt;=1),"BE",Deník!$R209),""),"")</f>
        <v/>
      </c>
      <c r="BR209" s="233" t="str">
        <f>IF(Deník!$R209&lt;&gt;"",IF(Deník!$Y209=Statistika!$F$83,IF(AND(Deník!$R209&gt;=0,Deník!$R209&lt;=1),"BE",Deník!$R209),""),"")</f>
        <v/>
      </c>
      <c r="BS209" s="233" t="str">
        <f>IF(Deník!$R209&lt;&gt;"",IF(Deník!$Y209=Statistika!$F$84,IF(AND(Deník!$R209&gt;=0,Deník!$R209&lt;=1),"BE",Deník!$R209),""),"")</f>
        <v/>
      </c>
      <c r="BT209" s="233" t="str">
        <f>IF(Deník!$R209&lt;&gt;"",IF(Deník!$Y209=Statistika!$F$85,IF(AND(Deník!$R209&gt;=0,Deník!$R209&lt;=1),"BE",Deník!$R209),""),"")</f>
        <v/>
      </c>
      <c r="BU209" s="233" t="str">
        <f>IF(Deník!$R209&lt;&gt;"",IF(Deník!$Y209=Statistika!$F$86,IF(AND(Deník!$R209&gt;=0,Deník!$R209&lt;=1),"BE",Deník!$R209),""),"")</f>
        <v/>
      </c>
      <c r="BV209" s="233" t="str">
        <f>IF(Deník!$R209&lt;&gt;"",IF(Deník!$Y209=Statistika!$F$87,IF(AND(Deník!$R209&gt;=0,Deník!$R209&lt;=1),"BE",Deník!$R209),""),"")</f>
        <v/>
      </c>
      <c r="BW209" s="233" t="str">
        <f>IF(Deník!$R209&lt;&gt;"",IF(Deník!$Y209=Statistika!$F$88,IF(AND(Deník!$R209&gt;=0,Deník!$R209&lt;=1),"BE",Deník!$R209),""),"")</f>
        <v/>
      </c>
      <c r="BX209" s="233" t="str">
        <f>IF(Deník!$R209&lt;&gt;"",IF(Deník!$Y209=Statistika!$F$89,IF(AND(Deník!$R209&gt;=0,Deník!$R209&lt;=1),"BE",Deník!$R209),""),"")</f>
        <v/>
      </c>
      <c r="BY209" s="233" t="str">
        <f>IF(Deník!$R209&lt;&gt;"",IF(Deník!$Y209=Statistika!$F$90,IF(AND(Deník!$R209&gt;=0,Deník!$R209&lt;=1),"BE",Deník!$R209),""),"")</f>
        <v/>
      </c>
      <c r="BZ209" s="233" t="str">
        <f>IF(Deník!$R209&lt;&gt;"",IF(Deník!$Y209=Statistika!$F$91,IF(AND(Deník!$R209&gt;=0,Deník!$R209&lt;=1),"BE",Deník!$R209),""),"")</f>
        <v/>
      </c>
      <c r="CA209" s="233"/>
      <c r="CB209" s="233" t="str">
        <f>IF(Deník!$R209&lt;&gt;"",IF(Deník!$AB209="SL",IF(AND(Deník!$R209&gt;=0,Deník!$R209&lt;=1),"BE",Deník!$R209),""),"")</f>
        <v/>
      </c>
      <c r="CC209" s="233" t="str">
        <f>IF(Deník!$R209&lt;&gt;"",IF(Deník!$AB209="BE10",IF(AND(Deník!$R209&gt;=0,Deník!$R209&lt;=1),"BE",Deník!$R209),""),"")</f>
        <v/>
      </c>
      <c r="CD209" s="233" t="str">
        <f>IF(Deník!$R209&lt;&gt;"",IF(Deník!$AB209="BE15",IF(AND(Deník!$R209&gt;=0,Deník!$R209&lt;=1),"BE",Deník!$R209),""),"")</f>
        <v/>
      </c>
      <c r="CE209" s="233" t="str">
        <f>IF(Deník!$R209&lt;&gt;"",IF(Deník!$AB209="BE20",IF(AND(Deník!$R209&gt;=0,Deník!$R209&lt;=1),"BE",Deník!$R209),""),"")</f>
        <v/>
      </c>
      <c r="CF209" s="233" t="str">
        <f>IF(Deník!$R209&lt;&gt;"",IF(Deník!$AB209="TP1",IF(AND(Deník!$R209&gt;=0,Deník!$R209&lt;=1),"BE",Deník!$R209),""),"")</f>
        <v/>
      </c>
      <c r="CG209" s="233" t="str">
        <f>IF(Deník!$R209&lt;&gt;"",IF(Deník!$AB209="TP2",IF(AND(Deník!$R209&gt;=0,Deník!$R209&lt;=1),"BE",Deník!$R209),""),"")</f>
        <v/>
      </c>
      <c r="CH209" s="233" t="str">
        <f>IF(Deník!$R209&lt;&gt;"",IF(Deník!$AB209="TP3",IF(AND(Deník!$R209&gt;=0,Deník!$R209&lt;=1),"BE",Deník!$R209),""),"")</f>
        <v/>
      </c>
      <c r="CI209" s="233" t="str">
        <f>IF(Deník!$R209&lt;&gt;"",IF(Deník!$AB209="Trailing SL",IF(AND(Deník!$R209&gt;=0,Deník!$R209&lt;=1),"BE",Deník!$R209),""),"")</f>
        <v/>
      </c>
      <c r="CJ209" s="233" t="str">
        <f>IF(Deník!$R209&lt;&gt;"",IF(Deník!$AB209="Manual",IF(AND(Deník!$R209&gt;=0,Deník!$R209&lt;=1),"BE",Deník!$R209),""),"")</f>
        <v/>
      </c>
      <c r="CK209" s="233"/>
      <c r="CL209" s="233" t="str">
        <f>IF(Deník!$R209&lt;0,IF(Deník!$AC209=Statistika!$F$117,Deník!$R209,""),"")</f>
        <v/>
      </c>
      <c r="CM209" s="233" t="str">
        <f>IF(Deník!$R209&lt;0,IF(Deník!$AC209=Statistika!$F$118,Deník!$R209,""),"")</f>
        <v/>
      </c>
      <c r="CN209" s="233" t="str">
        <f>IF(Deník!$R209&lt;0,IF(Deník!$AC209=Statistika!$F$119,Deník!$R209,""),"")</f>
        <v/>
      </c>
      <c r="CO209" s="233" t="str">
        <f>IF(Deník!$R209&lt;0,IF(Deník!$AC209=Statistika!$F$120,Deník!$R209,""),"")</f>
        <v/>
      </c>
      <c r="CP209" s="233" t="str">
        <f>IF(Deník!$R209&lt;0,IF(Deník!$AC209=Statistika!$F$121,Deník!$R209,""),"")</f>
        <v/>
      </c>
      <c r="CQ209" s="233" t="str">
        <f>IF(Deník!$R209&lt;0,IF(Deník!$AC209=Statistika!$F$122,Deník!$R209,""),"")</f>
        <v/>
      </c>
      <c r="CR209" s="233" t="str">
        <f>IF(Deník!$R209&lt;0,IF(Deník!$AC209=Statistika!$F$123,Deník!$R209,""),"")</f>
        <v/>
      </c>
      <c r="CS209" s="233" t="str">
        <f>IF(Deník!$R209&lt;0,IF(Deník!$AC209=Statistika!$F$124,Deník!$R209,""),"")</f>
        <v/>
      </c>
      <c r="CT209" s="233" t="str">
        <f>IF(Deník!$R209&lt;0,IF(Deník!$AC209=Statistika!$F$125,Deník!$R209,""),"")</f>
        <v/>
      </c>
      <c r="CU209" s="233"/>
      <c r="CV209" s="233" t="str">
        <f>IF(Deník!$R209&lt;0,IF(Deník!$AD209=$CV$2,Deník!$R209,""),"")</f>
        <v/>
      </c>
      <c r="CW209" s="233" t="str">
        <f>IF(Deník!$R209&lt;0,IF(Deník!$AD209=$CW$2,Deník!$R209,""),"")</f>
        <v/>
      </c>
      <c r="CX209" s="233" t="str">
        <f>IF(Deník!$R209&lt;0,IF(Deník!$AD209=$CX$2,Deník!$R209,""),"")</f>
        <v/>
      </c>
      <c r="CY209" s="233" t="str">
        <f>IF(Deník!$R209&lt;0,IF(Deník!$AD209=$CY$2,Deník!$R209,""),"")</f>
        <v/>
      </c>
      <c r="CZ209" s="233" t="str">
        <f>IF(Deník!$R209&lt;0,IF(Deník!$AD209=$CZ$2,Deník!$R209,""),"")</f>
        <v/>
      </c>
      <c r="DL209" s="221">
        <f t="shared" si="12"/>
        <v>93847.029999999984</v>
      </c>
      <c r="DM209" s="220">
        <f t="shared" si="11"/>
        <v>-6.1529700000000132E-2</v>
      </c>
      <c r="DO209" s="50">
        <f>Deník!W210</f>
        <v>0</v>
      </c>
      <c r="DP209" s="102" t="str">
        <f>IF(AND(Deník!W210&gt;0),1,"")</f>
        <v/>
      </c>
      <c r="DQ209" s="102">
        <f>IF(AND(Deník!W210&lt;=0),1,"")</f>
        <v>1</v>
      </c>
      <c r="DR209" s="227"/>
      <c r="DS209" s="228"/>
      <c r="DT209" s="85"/>
      <c r="DU209" s="54">
        <f>IF(MONTH(Deník!$C209)=DU$2,Deník!$W209,"")</f>
        <v>0</v>
      </c>
      <c r="DV209" s="222" t="str">
        <f>IF(MONTH(Deník!$C209)=DV$2,Deník!$W209,"")</f>
        <v/>
      </c>
      <c r="DW209" s="222" t="str">
        <f>IF(MONTH(Deník!$C209)=DW$2,Deník!$W209,"")</f>
        <v/>
      </c>
      <c r="DX209" s="222" t="str">
        <f>IF(MONTH(Deník!$C209)=DX$2,Deník!$W209,"")</f>
        <v/>
      </c>
      <c r="DY209" s="222" t="str">
        <f>IF(MONTH(Deník!$C209)=DY$2,Deník!$W209,"")</f>
        <v/>
      </c>
      <c r="DZ209" s="222" t="str">
        <f>IF(MONTH(Deník!$C209)=DZ$2,Deník!$W209,"")</f>
        <v/>
      </c>
      <c r="EA209" s="222" t="str">
        <f>IF(MONTH(Deník!$C209)=EA$2,Deník!$W209,"")</f>
        <v/>
      </c>
      <c r="EB209" s="222" t="str">
        <f>IF(MONTH(Deník!$C209)=EB$2,Deník!$W209,"")</f>
        <v/>
      </c>
      <c r="EC209" s="222" t="str">
        <f>IF(MONTH(Deník!$C209)=EC$2,Deník!$W209,"")</f>
        <v/>
      </c>
      <c r="ED209" s="222" t="str">
        <f>IF(MONTH(Deník!$C209)=ED$2,Deník!$W209,"")</f>
        <v/>
      </c>
      <c r="EE209" s="222" t="str">
        <f>IF(MONTH(Deník!$C209)=EE$2,Deník!$W209,"")</f>
        <v/>
      </c>
      <c r="EF209" s="222" t="str">
        <f>IF(MONTH(Deník!$C209)=EF$2,Deník!$W209,"")</f>
        <v/>
      </c>
      <c r="EI209" s="600" t="str">
        <f>IF(Deník!$W209&lt;&gt;"",IF(Deník!$B209=Statistika!$F$63,Deník!$W209,""),"")</f>
        <v/>
      </c>
      <c r="EJ209" s="13" t="str">
        <f>IF(Deník!$W209&lt;&gt;"",IF(Deník!$B209=Statistika!$F$64,Deník!$W209,""),"")</f>
        <v/>
      </c>
      <c r="EK209" s="13" t="str">
        <f>IF(Deník!$W209&lt;&gt;"",IF(Deník!$B209=Statistika!$F$65,Deník!$W209,""),"")</f>
        <v/>
      </c>
      <c r="EL209" s="13" t="str">
        <f>IF(Deník!$W209&lt;&gt;"",IF(Deník!$B209=Statistika!$F$66,Deník!$W209,""),"")</f>
        <v/>
      </c>
      <c r="EM209" s="13" t="str">
        <f>IF(Deník!$W209&lt;&gt;"",IF(Deník!$B209=Statistika!$F$67,Deník!$W209,""),"")</f>
        <v/>
      </c>
      <c r="EN209" s="13" t="str">
        <f>IF(Deník!$W209&lt;&gt;"",IF(Deník!$B209=Statistika!$F$68,Deník!$W209,""),"")</f>
        <v/>
      </c>
      <c r="EO209" s="13" t="str">
        <f>IF(Deník!$W209&lt;&gt;"",IF(Deník!$B209=Statistika!$F$69,Deník!$W209,""),"")</f>
        <v/>
      </c>
      <c r="EP209" s="601" t="str">
        <f>IF(Deník!$W209&lt;&gt;"",IF(Deník!$B209=Statistika!$F$70,Deník!$W209,""),"")</f>
        <v/>
      </c>
      <c r="EQ209" s="90"/>
      <c r="ER209" s="63" t="str">
        <f>IF(Deník!$W209&lt;&gt;"",IF(Deník!$J209="L",Deník!$W209,""),"")</f>
        <v/>
      </c>
      <c r="ES209" s="13" t="str">
        <f>IF(Deník!$W209&lt;&gt;"",IF(Deník!$J209="S",Deník!$W209,""),"")</f>
        <v/>
      </c>
      <c r="ET209" s="95"/>
      <c r="EU209" s="88"/>
      <c r="EV209" s="63" t="str">
        <f>IF(WEEKDAY(Deník!$C209,2)=1,Deník!$W209,"")</f>
        <v/>
      </c>
      <c r="EW209" s="13" t="str">
        <f>IF(WEEKDAY(Deník!$C209,2)=2,Deník!$W209,"")</f>
        <v/>
      </c>
      <c r="EX209" s="13" t="str">
        <f>IF(WEEKDAY(Deník!$C209,2)=3,Deník!$W209,"")</f>
        <v/>
      </c>
      <c r="EY209" s="13" t="str">
        <f>IF(WEEKDAY(Deník!$C209,2)=4,Deník!$W209,"")</f>
        <v/>
      </c>
      <c r="EZ209" s="60" t="str">
        <f>IF(WEEKDAY(Deník!$C209,2)=5,Deník!$W209,"")</f>
        <v/>
      </c>
      <c r="FA209" s="99"/>
      <c r="FB209" s="100">
        <f>Deník!D209</f>
        <v>0</v>
      </c>
      <c r="FC209" s="63">
        <f>IF($FB209&lt;&gt;"",IF(AND($FB209&gt;=FC$2,$FB209&lt;=FC$3),Deník!$W209,""))</f>
        <v>0</v>
      </c>
      <c r="FD209" s="63" t="str">
        <f>IF($FB209&lt;&gt;"",IF(AND($FB209&gt;=FD$2,$FB209&lt;=FD$3),Deník!$W209,""))</f>
        <v/>
      </c>
      <c r="FE209" s="63" t="str">
        <f>IF($FB209&lt;&gt;"",IF(AND($FB209&gt;=FE$2,$FB209&lt;=FE$3),Deník!$W209,""))</f>
        <v/>
      </c>
      <c r="FF209" s="63" t="str">
        <f>IF($FB209&lt;&gt;"",IF(AND($FB209&gt;=FF$2,$FB209&lt;=FF$3),Deník!$W209,""))</f>
        <v/>
      </c>
      <c r="FG209" s="63" t="str">
        <f>IF($FB209&lt;&gt;"",IF(AND($FB209&gt;=FG$2,$FB209&lt;=FG$3),Deník!$W209,""))</f>
        <v/>
      </c>
      <c r="FH209" s="63" t="str">
        <f>IF($FB209&lt;&gt;"",IF(AND($FB209&gt;=FH$2,$FB209&lt;=FH$3),Deník!$W209,""))</f>
        <v/>
      </c>
      <c r="FI209" s="63" t="str">
        <f>IF($FB209&lt;&gt;"",IF(AND($FB209&gt;=FI$2,$FB209&lt;=FI$3),Deník!$W209,""))</f>
        <v/>
      </c>
      <c r="FJ209" s="63" t="str">
        <f>IF($FB209&lt;&gt;"",IF(AND($FB209&gt;=FJ$2,$FB209&lt;=FJ$3),Deník!$W209,""))</f>
        <v/>
      </c>
      <c r="FK209" s="63" t="str">
        <f>IF($FB209&lt;&gt;"",IF(AND($FB209&gt;=FK$2,$FB209&lt;=FK$3),Deník!$W209,""))</f>
        <v/>
      </c>
      <c r="FL209" s="63" t="str">
        <f>IF($FB209&lt;&gt;"",IF(AND($FB209&gt;=FL$2,$FB209&lt;=FL$3),Deník!$W209,""))</f>
        <v/>
      </c>
      <c r="FM209" s="63" t="str">
        <f>IF($FB209&lt;&gt;"",IF(AND($FB209&gt;=FM$2,$FB209&lt;=FM$3),Deník!$W209,""))</f>
        <v/>
      </c>
      <c r="FN209" s="13"/>
      <c r="FO209" s="20" t="str">
        <f>IF(Deník!$W209&gt;1,Deník!$W209,"")</f>
        <v/>
      </c>
      <c r="FP209" s="20" t="str">
        <f>IF(Deník!$W209&lt;0,Deník!$W209,"")</f>
        <v/>
      </c>
      <c r="FQ209" s="17"/>
      <c r="FS209" s="233"/>
      <c r="FT209" s="233" t="str">
        <f>IF(Deník!$W209&lt;&gt;"",IF(Deník!$Y209=Statistika!$F$78,Deník!$W209,""),"")</f>
        <v/>
      </c>
      <c r="FU209" s="233" t="str">
        <f>IF(Deník!$W209&lt;&gt;"",IF(Deník!$Y209=Statistika!$F$79,Deník!$W209,""),"")</f>
        <v/>
      </c>
      <c r="FV209" s="233" t="str">
        <f>IF(Deník!$W209&lt;&gt;"",IF(Deník!$Y209=Statistika!$F$80,Deník!$W209,""),"")</f>
        <v/>
      </c>
      <c r="FW209" s="233" t="str">
        <f>IF(Deník!$W209&lt;&gt;"",IF(Deník!$Y209=Statistika!$F$81,Deník!$W209,""),"")</f>
        <v/>
      </c>
      <c r="FX209" s="233" t="str">
        <f>IF(Deník!$W209&lt;&gt;"",IF(Deník!$Y209=Statistika!$F$82,Deník!$W209,""),"")</f>
        <v/>
      </c>
      <c r="FY209" s="233" t="str">
        <f>IF(Deník!$W209&lt;&gt;"",IF(Deník!$Y209=Statistika!$F$83,Deník!$W209,""),"")</f>
        <v/>
      </c>
      <c r="FZ209" s="233" t="str">
        <f>IF(Deník!$W209&lt;&gt;"",IF(Deník!$Y209=Statistika!$F$84,Deník!$W209,""),"")</f>
        <v/>
      </c>
      <c r="GA209" s="233" t="str">
        <f>IF(Deník!$W209&lt;&gt;"",IF(Deník!$Y209=Statistika!$F$85,Deník!$W209,""),"")</f>
        <v/>
      </c>
      <c r="GB209" s="233" t="str">
        <f>IF(Deník!$W209&lt;&gt;"",IF(Deník!$Y209=Statistika!$F$86,Deník!$W209,""),"")</f>
        <v/>
      </c>
      <c r="GC209" s="233" t="str">
        <f>IF(Deník!$W209&lt;&gt;"",IF(Deník!$Y209=Statistika!$F$87,Deník!$W209,""),"")</f>
        <v/>
      </c>
      <c r="GD209" s="233" t="str">
        <f>IF(Deník!$W209&lt;&gt;"",IF(Deník!$Y209=Statistika!$F$88,Deník!$W209,""),"")</f>
        <v/>
      </c>
      <c r="GE209" s="233" t="str">
        <f>IF(Deník!$W209&lt;&gt;"",IF(Deník!$Y209=Statistika!$F$89,Deník!$W209,""),"")</f>
        <v/>
      </c>
      <c r="GF209" s="233" t="str">
        <f>IF(Deník!$W209&lt;&gt;"",IF(Deník!$Y209=Statistika!$F$90,Deník!$W209,""),"")</f>
        <v/>
      </c>
      <c r="GG209" s="233" t="str">
        <f>IF(Deník!$W209&lt;&gt;"",IF(Deník!$Y209=Statistika!$F$91,Deník!$W209,""),"")</f>
        <v/>
      </c>
      <c r="GH209" s="233"/>
      <c r="GI209" s="233" t="str">
        <f>IF(Deník!$W209&lt;&gt;"",IF(Deník!$AB209=Statistika!$L$100,Deník!$W209,""),"")</f>
        <v/>
      </c>
      <c r="GJ209" s="233" t="str">
        <f>IF(Deník!$W209&lt;&gt;"",IF(Deník!$AB209=Statistika!$L$101,Deník!$W209,""),"")</f>
        <v/>
      </c>
      <c r="GK209" s="233" t="str">
        <f>IF(Deník!$W209&lt;&gt;"",IF(Deník!$AB209=Statistika!$L$102,Deník!$W209,""),"")</f>
        <v/>
      </c>
      <c r="GL209" s="233" t="str">
        <f>IF(Deník!$W209&lt;&gt;"",IF(Deník!$AB209=Statistika!$L$103,Deník!$W209,""),"")</f>
        <v/>
      </c>
      <c r="GM209" s="233" t="str">
        <f>IF(Deník!$W209&lt;&gt;"",IF(Deník!$AB209=Statistika!$L$104,Deník!$W209,""),"")</f>
        <v/>
      </c>
      <c r="GN209" s="233" t="str">
        <f>IF(Deník!$W209&lt;&gt;"",IF(Deník!$AB209=Statistika!$L$105,Deník!$W209,""),"")</f>
        <v/>
      </c>
      <c r="GO209" s="233" t="str">
        <f>IF(Deník!$W209&lt;&gt;"",IF(Deník!$AB209=Statistika!$L$106,Deník!$W209,""),"")</f>
        <v/>
      </c>
      <c r="GP209" s="233" t="str">
        <f>IF(Deník!$W209&lt;&gt;"",IF(Deník!$AB209=Statistika!$L$107,Deník!$W209,""),"")</f>
        <v/>
      </c>
      <c r="GQ209" s="233" t="str">
        <f>IF(Deník!$W209&lt;&gt;"",IF(Deník!$AB209=Statistika!$L$108,Deník!$W209,""),"")</f>
        <v/>
      </c>
      <c r="GS209" s="233" t="str">
        <f>IF(Deník!$W209&lt;0,IF(Deník!$AC209=Statistika!$F$117,Deník!$W209,""),"")</f>
        <v/>
      </c>
      <c r="GT209" s="233" t="str">
        <f>IF(Deník!$W209&lt;0,IF(Deník!$AC209=Statistika!$F$118,Deník!$W209,""),"")</f>
        <v/>
      </c>
      <c r="GU209" s="233" t="str">
        <f>IF(Deník!$W209&lt;0,IF(Deník!$AC209=Statistika!$F$119,Deník!$W209,""),"")</f>
        <v/>
      </c>
      <c r="GV209" s="233" t="str">
        <f>IF(Deník!$W209&lt;0,IF(Deník!$AC209=Statistika!$F$120,Deník!$W209,""),"")</f>
        <v/>
      </c>
      <c r="GW209" s="233" t="str">
        <f>IF(Deník!$W209&lt;0,IF(Deník!$AC209=Statistika!$F$121,Deník!$W209,""),"")</f>
        <v/>
      </c>
      <c r="GX209" s="233" t="str">
        <f>IF(Deník!$W209&lt;0,IF(Deník!$AC209=Statistika!$F$122,Deník!$W209,""),"")</f>
        <v/>
      </c>
      <c r="GY209" s="233" t="str">
        <f>IF(Deník!$W209&lt;0,IF(Deník!$AC209=Statistika!$F$123,Deník!$W209,""),"")</f>
        <v/>
      </c>
      <c r="GZ209" s="233" t="str">
        <f>IF(Deník!$W209&lt;0,IF(Deník!$AC209=Statistika!$F$124,Deník!$W209,""),"")</f>
        <v/>
      </c>
      <c r="HA209" s="233" t="str">
        <f>IF(Deník!$W209&lt;0,IF(Deník!$AC209=Statistika!$F$125,Deník!$W209,""),"")</f>
        <v/>
      </c>
      <c r="HC209" s="233" t="str">
        <f>IF(Deník!$W209&lt;0,IF(Deník!$AD209=Statistika!$F$133,Deník!$W209,""),"")</f>
        <v/>
      </c>
      <c r="HD209" s="233" t="str">
        <f>IF(Deník!$W209&lt;0,IF(Deník!$AD209=Statistika!$F$134,Deník!$W209,""),"")</f>
        <v/>
      </c>
      <c r="HE209" s="233" t="str">
        <f>IF(Deník!$W209&lt;0,IF(Deník!$AD209=Statistika!$F$135,Deník!$W209,""),"")</f>
        <v/>
      </c>
      <c r="HF209" s="233" t="str">
        <f>IF(Deník!$W209&lt;0,IF(Deník!$AD209=Statistika!$F$136,Deník!$W209,""),"")</f>
        <v/>
      </c>
      <c r="HG209" s="233" t="str">
        <f>IF(Deník!$W209&lt;0,IF(Deník!$AD209=Statistika!$F$137,Deník!$W209,""),"")</f>
        <v/>
      </c>
      <c r="ID209" s="8">
        <f>Tabulka4[[#This Row],[Sloupec3]]</f>
        <v>0</v>
      </c>
      <c r="IE209" s="17" t="str">
        <f>IF(AND([1]Deník!$C209&gt;='[1]Měsíční shrnutí'!$D$1,[1]Deník!$C209&lt;='[1]Měsíční shrnutí'!$F$1),[1]Deník!$X209,"")</f>
        <v/>
      </c>
    </row>
    <row r="210" spans="1:239">
      <c r="A210" s="8">
        <f>Deník!C211</f>
        <v>0</v>
      </c>
      <c r="B210" s="50" t="str">
        <f>Deník!R211</f>
        <v/>
      </c>
      <c r="C210" s="102" t="str">
        <f>IF(AND(Deník!R211&gt;1,Deník!R211&lt;&gt;""),1,"")</f>
        <v/>
      </c>
      <c r="D210" s="102" t="str">
        <f>IF(AND(Deník!R211&lt;=0,Deník!R211&lt;&gt;""),1,"")</f>
        <v/>
      </c>
      <c r="E210" s="103" t="str">
        <f>IF(AND(Deník!R211&gt;=0,Deník!R211&lt;=1),1,"")</f>
        <v/>
      </c>
      <c r="F210" s="79" t="str">
        <f>IF(Deník!R211&lt;&gt;"",Deník!R211+F209,"")</f>
        <v/>
      </c>
      <c r="G210" s="85"/>
      <c r="H210" s="54" t="str">
        <f>IF(MONTH(Deník!$C210)=H$2,IF(AND(Deník!$R210&gt;=0,Deník!$R210&lt;=1),"BE",Deník!$R210),"")</f>
        <v/>
      </c>
      <c r="I210" s="11" t="str">
        <f>IF(MONTH(Deník!$C210)=I$2,IF(AND(Deník!$R210&gt;=0,Deník!$R210&lt;=1),"BE",Deník!$R210),"")</f>
        <v/>
      </c>
      <c r="J210" s="11" t="str">
        <f>IF(MONTH(Deník!$C210)=J$2,IF(AND(Deník!$R210&gt;=0,Deník!$R210&lt;=1),"BE",Deník!$R210),"")</f>
        <v/>
      </c>
      <c r="K210" s="11" t="str">
        <f>IF(MONTH(Deník!$C210)=K$2,IF(AND(Deník!$R210&gt;=0,Deník!$R210&lt;=1),"BE",Deník!$R210),"")</f>
        <v/>
      </c>
      <c r="L210" s="11" t="str">
        <f>IF(MONTH(Deník!$C210)=L$2,IF(AND(Deník!$R210&gt;=0,Deník!$R210&lt;=1),"BE",Deník!$R210),"")</f>
        <v/>
      </c>
      <c r="M210" s="11" t="str">
        <f>IF(MONTH(Deník!$C210)=M$2,IF(AND(Deník!$R210&gt;=0,Deník!$R210&lt;=1),"BE",Deník!$R210),"")</f>
        <v/>
      </c>
      <c r="N210" s="11" t="str">
        <f>IF(MONTH(Deník!$C210)=N$2,IF(AND(Deník!$R210&gt;=0,Deník!$R210&lt;=1),"BE",Deník!$R210),"")</f>
        <v/>
      </c>
      <c r="O210" s="11" t="str">
        <f>IF(MONTH(Deník!$C210)=O$2,IF(AND(Deník!$R210&gt;=0,Deník!$R210&lt;=1),"BE",Deník!$R210),"")</f>
        <v/>
      </c>
      <c r="P210" s="11" t="str">
        <f>IF(MONTH(Deník!$C210)=P$2,IF(AND(Deník!$R210&gt;=0,Deník!$R210&lt;=1),"BE",Deník!$R210),"")</f>
        <v/>
      </c>
      <c r="Q210" s="11" t="str">
        <f>IF(MONTH(Deník!$C210)=Q$2,IF(AND(Deník!$R210&gt;=0,Deník!$R210&lt;=1),"BE",Deník!$R210),"")</f>
        <v/>
      </c>
      <c r="R210" s="11" t="str">
        <f>IF(MONTH(Deník!$C210)=R$2,IF(AND(Deník!$R210&gt;=0,Deník!$R210&lt;=1),"BE",Deník!$R210),"")</f>
        <v/>
      </c>
      <c r="S210" s="57" t="str">
        <f>IF(MONTH(Deník!$C210)=S$2,IF(AND(Deník!$R210&gt;=0,Deník!$R210&lt;=1),"BE",Deník!$R210),"")</f>
        <v/>
      </c>
      <c r="U210" s="12"/>
      <c r="V210" s="12"/>
      <c r="X210" s="600" t="str">
        <f>IF(Deník!$R210&lt;&gt;"",IF(Deník!$B210=Statistika!$F$63,IF(AND(Deník!$R210&gt;=0,Deník!$R210&lt;=1),"BE",Deník!$R210),""),"")</f>
        <v/>
      </c>
      <c r="Y210" s="13" t="str">
        <f>IF(Deník!$R210&lt;&gt;"",IF(Deník!$B210=Statistika!$F$64,IF(AND(Deník!$R210&gt;=0,Deník!$R210&lt;=1),"BE",Deník!$R210),""),"")</f>
        <v/>
      </c>
      <c r="Z210" s="13" t="str">
        <f>IF(Deník!$R210&lt;&gt;"",IF(Deník!$B210=Statistika!$F$65,IF(AND(Deník!$R210&gt;=0,Deník!$R210&lt;=1),"BE",Deník!$R210),""),"")</f>
        <v/>
      </c>
      <c r="AA210" s="13" t="str">
        <f>IF(Deník!$R210&lt;&gt;"",IF(Deník!$B210=Statistika!$F$66,IF(AND(Deník!$R210&gt;=0,Deník!$R210&lt;=1),"BE",Deník!$R210),""),"")</f>
        <v/>
      </c>
      <c r="AB210" s="13" t="str">
        <f>IF(Deník!$R210&lt;&gt;"",IF(Deník!$B210=Statistika!$F$67,IF(AND(Deník!$R210&gt;=0,Deník!$R210&lt;=1),"BE",Deník!$R210),""),"")</f>
        <v/>
      </c>
      <c r="AC210" s="13" t="str">
        <f>IF(Deník!$R210&lt;&gt;"",IF(Deník!$B210=Statistika!$F$68,IF(AND(Deník!$R210&gt;=0,Deník!$R210&lt;=1),"BE",Deník!$R210),""),"")</f>
        <v/>
      </c>
      <c r="AD210" s="13" t="str">
        <f>IF(Deník!$R210&lt;&gt;"",IF(Deník!$B210=Statistika!$F$69,IF(AND(Deník!$R210&gt;=0,Deník!$R210&lt;=1),"BE",Deník!$R210),""),"")</f>
        <v/>
      </c>
      <c r="AE210" s="601" t="str">
        <f>IF(Deník!$R210&lt;&gt;"",IF(Deník!$B210=Statistika!$F$70,IF(AND(Deník!$R210&gt;=0,Deník!$R210&lt;=1),"BE",Deník!$R210),""),"")</f>
        <v/>
      </c>
      <c r="AF210" s="90"/>
      <c r="AG210" s="63" t="str">
        <f>IF(Deník!$R210&lt;&gt;"",IF(Deník!$J210="L",IF(AND(Deník!$R210&gt;=0,Deník!$R210&lt;=1),"BE",Deník!$R210),""),"")</f>
        <v/>
      </c>
      <c r="AH210" s="13" t="str">
        <f>IF(Deník!$R210&lt;&gt;"",IF(Deník!$J210="S",IF(AND(Deník!$R210&gt;=0,Deník!$R210&lt;=1),"BE",Deník!$R210),""),"")</f>
        <v/>
      </c>
      <c r="AI210" s="95"/>
      <c r="AJ210" s="71" t="str">
        <f>IF(Deník!N211&lt;&gt;"",Deník!N211*-1,"")</f>
        <v/>
      </c>
      <c r="AK210" s="88"/>
      <c r="AL210" s="63" t="str">
        <f>IF(WEEKDAY(Deník!$C210,2)=1,IF(AND(Deník!$R210&gt;=0,Deník!$R210&lt;=1),"BE",Deník!$R210),"")</f>
        <v/>
      </c>
      <c r="AM210" s="13" t="str">
        <f>IF(WEEKDAY(Deník!$C210,2)=2,IF(AND(Deník!$R210&gt;=0,Deník!$R210&lt;=1),"BE",Deník!$R210),"")</f>
        <v/>
      </c>
      <c r="AN210" s="13" t="str">
        <f>IF(WEEKDAY(Deník!$C210,2)=3,IF(AND(Deník!$R210&gt;=0,Deník!$R210&lt;=1),"BE",Deník!$R210),"")</f>
        <v/>
      </c>
      <c r="AO210" s="13" t="str">
        <f>IF(WEEKDAY(Deník!$C210,2)=4,IF(AND(Deník!$R210&gt;=0,Deník!$R210&lt;=1),"BE",Deník!$R210),"")</f>
        <v/>
      </c>
      <c r="AP210" s="60" t="str">
        <f>IF(WEEKDAY(Deník!$C210,2)=5,IF(AND(Deník!$R210&gt;=0,Deník!$R210&lt;=1),"BE",Deník!$R210),"")</f>
        <v/>
      </c>
      <c r="AQ210" s="99"/>
      <c r="AR210" s="100">
        <f>Deník!D210</f>
        <v>0</v>
      </c>
      <c r="AS210" s="63" t="str">
        <f>IF(Deník!$D210&lt;&gt;"",IF(AND(Deník!$D210&gt;=AS$2,Deník!$D210&lt;=AS$3),IF(AND(Deník!$R210&gt;=0,Deník!$R210&lt;=1),"BE",Deník!$R210),""),"")</f>
        <v/>
      </c>
      <c r="AT210" s="63" t="str">
        <f>IF(Deník!$D210&lt;&gt;"",IF(AND(Deník!$D210&gt;=AT$2,Deník!$D210&lt;=AT$3),IF(AND(Deník!$R210&gt;=0,Deník!$R210&lt;=1),"BE",Deník!$R210),""),"")</f>
        <v/>
      </c>
      <c r="AU210" s="63" t="str">
        <f>IF(Deník!$D210&lt;&gt;"",IF(AND(Deník!$D210&gt;=AU$2,Deník!$D210&lt;=AU$3),IF(AND(Deník!$R210&gt;=0,Deník!$R210&lt;=1),"BE",Deník!$R210),""),"")</f>
        <v/>
      </c>
      <c r="AV210" s="63" t="str">
        <f>IF(Deník!$D210&lt;&gt;"",IF(AND(Deník!$D210&gt;=AV$2,Deník!$D210&lt;=AV$3),IF(AND(Deník!$R210&gt;=0,Deník!$R210&lt;=1),"BE",Deník!$R210),""),"")</f>
        <v/>
      </c>
      <c r="AW210" s="63" t="str">
        <f>IF(Deník!$D210&lt;&gt;"",IF(AND(Deník!$D210&gt;=AW$2,Deník!$D210&lt;=AW$3),IF(AND(Deník!$R210&gt;=0,Deník!$R210&lt;=1),"BE",Deník!$R210),""),"")</f>
        <v/>
      </c>
      <c r="AX210" s="63" t="str">
        <f>IF(Deník!$D210&lt;&gt;"",IF(AND(Deník!$D210&gt;=AX$2,Deník!$D210&lt;=AX$3),IF(AND(Deník!$R210&gt;=0,Deník!$R210&lt;=1),"BE",Deník!$R210),""),"")</f>
        <v/>
      </c>
      <c r="AY210" s="63" t="str">
        <f>IF(Deník!$D210&lt;&gt;"",IF(AND(Deník!$D210&gt;=AY$2,Deník!$D210&lt;=AY$3),IF(AND(Deník!$R210&gt;=0,Deník!$R210&lt;=1),"BE",Deník!$R210),""),"")</f>
        <v/>
      </c>
      <c r="AZ210" s="63" t="str">
        <f>IF(Deník!$D210&lt;&gt;"",IF(AND(Deník!$D210&gt;=AZ$2,Deník!$D210&lt;=AZ$3),IF(AND(Deník!$R210&gt;=0,Deník!$R210&lt;=1),"BE",Deník!$R210),""),"")</f>
        <v/>
      </c>
      <c r="BA210" s="63" t="str">
        <f>IF(Deník!$D210&lt;&gt;"",IF(AND(Deník!$D210&gt;=BA$2,Deník!$D210&lt;=BA$3),IF(AND(Deník!$R210&gt;=0,Deník!$R210&lt;=1),"BE",Deník!$R210),""),"")</f>
        <v/>
      </c>
      <c r="BB210" s="63" t="str">
        <f>IF(Deník!$D210&lt;&gt;"",IF(AND(Deník!$D210&gt;=BB$2,Deník!$D210&lt;=BB$3),IF(AND(Deník!$R210&gt;=0,Deník!$R210&lt;=1),"BE",Deník!$R210),""),"")</f>
        <v/>
      </c>
      <c r="BC210" s="71" t="str">
        <f>IF(Deník!$D210&lt;&gt;"",IF(AND(Deník!$D210&gt;=BC$2,Deník!$D210&lt;=BC$3),IF(AND(Deník!$R210&gt;=0,Deník!$R210&lt;=1),"BE",Deník!$R210),""),"")</f>
        <v/>
      </c>
      <c r="BD210" s="20" t="str">
        <f>IF(Deník!$J211="S",(Deník!$M211-Deník!$K211),IF(Deník!$J211="L",(Deník!$K211-Deník!$M211),""))</f>
        <v/>
      </c>
      <c r="BE210" s="20" t="str">
        <f>IF(Deník!$J211="S",(Deník!$K211-Deník!$O211),IF(Deník!$J211="L",(Deník!$O211-Deník!$K211),""))</f>
        <v/>
      </c>
      <c r="BF210" s="20" t="str">
        <f>IF(Deník!$J211="S",(Deník!$K211-Deník!$L211),IF(Deník!$J211="L",(Deník!$L211-Deník!$K211),""))</f>
        <v/>
      </c>
      <c r="BG210" s="20" t="str">
        <f>IF(Deník!$J211="S",(Deník!$K211-Deník!$S211),IF(Deník!$J211="L",(Deník!$S211-Deník!$K211),""))</f>
        <v/>
      </c>
      <c r="BH210" s="20" t="str">
        <f>IF(Deník!$J211="S",(Deník!$K211-Deník!$U211),IF(Deník!$J211="L",(Deník!$U211-Deník!$K211),""))</f>
        <v/>
      </c>
      <c r="BI210" s="20" t="str">
        <f>IF(Deník!$R210&gt;1,Deník!$R210,"")</f>
        <v/>
      </c>
      <c r="BJ210" s="20" t="str">
        <f>IF(Deník!$R210&lt;0,Deník!$R210,"")</f>
        <v/>
      </c>
      <c r="BK210" s="17"/>
      <c r="BM210" s="233" t="str">
        <f>IF(Deník!$R210&lt;&gt;"",IF(Deník!$Y210=Statistika!$F$78,IF(AND(Deník!$R210&gt;=0,Deník!$R210&lt;=1),"BE",Deník!$R210),""),"")</f>
        <v/>
      </c>
      <c r="BN210" s="233" t="str">
        <f>IF(Deník!$R210&lt;&gt;"",IF(Deník!$Y210=Statistika!$F$79,IF(AND(Deník!$R210&gt;=0,Deník!$R210&lt;=1),"BE",Deník!$R210),""),"")</f>
        <v/>
      </c>
      <c r="BO210" s="233" t="str">
        <f>IF(Deník!$R210&lt;&gt;"",IF(Deník!$Y210=Statistika!$F$80,IF(AND(Deník!$R210&gt;=0,Deník!$R210&lt;=1),"BE",Deník!$R210),""),"")</f>
        <v/>
      </c>
      <c r="BP210" s="233" t="str">
        <f>IF(Deník!$R210&lt;&gt;"",IF(Deník!$Y210=Statistika!$F$81,IF(AND(Deník!$R210&gt;=0,Deník!$R210&lt;=1),"BE",Deník!$R210),""),"")</f>
        <v/>
      </c>
      <c r="BQ210" s="233" t="str">
        <f>IF(Deník!$R210&lt;&gt;"",IF(Deník!$Y210=Statistika!$F$82,IF(AND(Deník!$R210&gt;=0,Deník!$R210&lt;=1),"BE",Deník!$R210),""),"")</f>
        <v/>
      </c>
      <c r="BR210" s="233" t="str">
        <f>IF(Deník!$R210&lt;&gt;"",IF(Deník!$Y210=Statistika!$F$83,IF(AND(Deník!$R210&gt;=0,Deník!$R210&lt;=1),"BE",Deník!$R210),""),"")</f>
        <v/>
      </c>
      <c r="BS210" s="233" t="str">
        <f>IF(Deník!$R210&lt;&gt;"",IF(Deník!$Y210=Statistika!$F$84,IF(AND(Deník!$R210&gt;=0,Deník!$R210&lt;=1),"BE",Deník!$R210),""),"")</f>
        <v/>
      </c>
      <c r="BT210" s="233" t="str">
        <f>IF(Deník!$R210&lt;&gt;"",IF(Deník!$Y210=Statistika!$F$85,IF(AND(Deník!$R210&gt;=0,Deník!$R210&lt;=1),"BE",Deník!$R210),""),"")</f>
        <v/>
      </c>
      <c r="BU210" s="233" t="str">
        <f>IF(Deník!$R210&lt;&gt;"",IF(Deník!$Y210=Statistika!$F$86,IF(AND(Deník!$R210&gt;=0,Deník!$R210&lt;=1),"BE",Deník!$R210),""),"")</f>
        <v/>
      </c>
      <c r="BV210" s="233" t="str">
        <f>IF(Deník!$R210&lt;&gt;"",IF(Deník!$Y210=Statistika!$F$87,IF(AND(Deník!$R210&gt;=0,Deník!$R210&lt;=1),"BE",Deník!$R210),""),"")</f>
        <v/>
      </c>
      <c r="BW210" s="233" t="str">
        <f>IF(Deník!$R210&lt;&gt;"",IF(Deník!$Y210=Statistika!$F$88,IF(AND(Deník!$R210&gt;=0,Deník!$R210&lt;=1),"BE",Deník!$R210),""),"")</f>
        <v/>
      </c>
      <c r="BX210" s="233" t="str">
        <f>IF(Deník!$R210&lt;&gt;"",IF(Deník!$Y210=Statistika!$F$89,IF(AND(Deník!$R210&gt;=0,Deník!$R210&lt;=1),"BE",Deník!$R210),""),"")</f>
        <v/>
      </c>
      <c r="BY210" s="233" t="str">
        <f>IF(Deník!$R210&lt;&gt;"",IF(Deník!$Y210=Statistika!$F$90,IF(AND(Deník!$R210&gt;=0,Deník!$R210&lt;=1),"BE",Deník!$R210),""),"")</f>
        <v/>
      </c>
      <c r="BZ210" s="233" t="str">
        <f>IF(Deník!$R210&lt;&gt;"",IF(Deník!$Y210=Statistika!$F$91,IF(AND(Deník!$R210&gt;=0,Deník!$R210&lt;=1),"BE",Deník!$R210),""),"")</f>
        <v/>
      </c>
      <c r="CA210" s="233"/>
      <c r="CB210" s="233" t="str">
        <f>IF(Deník!$R210&lt;&gt;"",IF(Deník!$AB210="SL",IF(AND(Deník!$R210&gt;=0,Deník!$R210&lt;=1),"BE",Deník!$R210),""),"")</f>
        <v/>
      </c>
      <c r="CC210" s="233" t="str">
        <f>IF(Deník!$R210&lt;&gt;"",IF(Deník!$AB210="BE10",IF(AND(Deník!$R210&gt;=0,Deník!$R210&lt;=1),"BE",Deník!$R210),""),"")</f>
        <v/>
      </c>
      <c r="CD210" s="233" t="str">
        <f>IF(Deník!$R210&lt;&gt;"",IF(Deník!$AB210="BE15",IF(AND(Deník!$R210&gt;=0,Deník!$R210&lt;=1),"BE",Deník!$R210),""),"")</f>
        <v/>
      </c>
      <c r="CE210" s="233" t="str">
        <f>IF(Deník!$R210&lt;&gt;"",IF(Deník!$AB210="BE20",IF(AND(Deník!$R210&gt;=0,Deník!$R210&lt;=1),"BE",Deník!$R210),""),"")</f>
        <v/>
      </c>
      <c r="CF210" s="233" t="str">
        <f>IF(Deník!$R210&lt;&gt;"",IF(Deník!$AB210="TP1",IF(AND(Deník!$R210&gt;=0,Deník!$R210&lt;=1),"BE",Deník!$R210),""),"")</f>
        <v/>
      </c>
      <c r="CG210" s="233" t="str">
        <f>IF(Deník!$R210&lt;&gt;"",IF(Deník!$AB210="TP2",IF(AND(Deník!$R210&gt;=0,Deník!$R210&lt;=1),"BE",Deník!$R210),""),"")</f>
        <v/>
      </c>
      <c r="CH210" s="233" t="str">
        <f>IF(Deník!$R210&lt;&gt;"",IF(Deník!$AB210="TP3",IF(AND(Deník!$R210&gt;=0,Deník!$R210&lt;=1),"BE",Deník!$R210),""),"")</f>
        <v/>
      </c>
      <c r="CI210" s="233" t="str">
        <f>IF(Deník!$R210&lt;&gt;"",IF(Deník!$AB210="Trailing SL",IF(AND(Deník!$R210&gt;=0,Deník!$R210&lt;=1),"BE",Deník!$R210),""),"")</f>
        <v/>
      </c>
      <c r="CJ210" s="233" t="str">
        <f>IF(Deník!$R210&lt;&gt;"",IF(Deník!$AB210="Manual",IF(AND(Deník!$R210&gt;=0,Deník!$R210&lt;=1),"BE",Deník!$R210),""),"")</f>
        <v/>
      </c>
      <c r="CK210" s="233"/>
      <c r="CL210" s="233" t="str">
        <f>IF(Deník!$R210&lt;0,IF(Deník!$AC210=Statistika!$F$117,Deník!$R210,""),"")</f>
        <v/>
      </c>
      <c r="CM210" s="233" t="str">
        <f>IF(Deník!$R210&lt;0,IF(Deník!$AC210=Statistika!$F$118,Deník!$R210,""),"")</f>
        <v/>
      </c>
      <c r="CN210" s="233" t="str">
        <f>IF(Deník!$R210&lt;0,IF(Deník!$AC210=Statistika!$F$119,Deník!$R210,""),"")</f>
        <v/>
      </c>
      <c r="CO210" s="233" t="str">
        <f>IF(Deník!$R210&lt;0,IF(Deník!$AC210=Statistika!$F$120,Deník!$R210,""),"")</f>
        <v/>
      </c>
      <c r="CP210" s="233" t="str">
        <f>IF(Deník!$R210&lt;0,IF(Deník!$AC210=Statistika!$F$121,Deník!$R210,""),"")</f>
        <v/>
      </c>
      <c r="CQ210" s="233" t="str">
        <f>IF(Deník!$R210&lt;0,IF(Deník!$AC210=Statistika!$F$122,Deník!$R210,""),"")</f>
        <v/>
      </c>
      <c r="CR210" s="233" t="str">
        <f>IF(Deník!$R210&lt;0,IF(Deník!$AC210=Statistika!$F$123,Deník!$R210,""),"")</f>
        <v/>
      </c>
      <c r="CS210" s="233" t="str">
        <f>IF(Deník!$R210&lt;0,IF(Deník!$AC210=Statistika!$F$124,Deník!$R210,""),"")</f>
        <v/>
      </c>
      <c r="CT210" s="233" t="str">
        <f>IF(Deník!$R210&lt;0,IF(Deník!$AC210=Statistika!$F$125,Deník!$R210,""),"")</f>
        <v/>
      </c>
      <c r="CU210" s="233"/>
      <c r="CV210" s="233" t="str">
        <f>IF(Deník!$R210&lt;0,IF(Deník!$AD210=$CV$2,Deník!$R210,""),"")</f>
        <v/>
      </c>
      <c r="CW210" s="233" t="str">
        <f>IF(Deník!$R210&lt;0,IF(Deník!$AD210=$CW$2,Deník!$R210,""),"")</f>
        <v/>
      </c>
      <c r="CX210" s="233" t="str">
        <f>IF(Deník!$R210&lt;0,IF(Deník!$AD210=$CX$2,Deník!$R210,""),"")</f>
        <v/>
      </c>
      <c r="CY210" s="233" t="str">
        <f>IF(Deník!$R210&lt;0,IF(Deník!$AD210=$CY$2,Deník!$R210,""),"")</f>
        <v/>
      </c>
      <c r="CZ210" s="233" t="str">
        <f>IF(Deník!$R210&lt;0,IF(Deník!$AD210=$CZ$2,Deník!$R210,""),"")</f>
        <v/>
      </c>
      <c r="DL210" s="221">
        <f t="shared" si="12"/>
        <v>93847.029999999984</v>
      </c>
      <c r="DM210" s="220">
        <f t="shared" si="11"/>
        <v>-6.1529700000000132E-2</v>
      </c>
      <c r="DO210" s="50">
        <f>Deník!W211</f>
        <v>0</v>
      </c>
      <c r="DP210" s="102" t="str">
        <f>IF(AND(Deník!W211&gt;0),1,"")</f>
        <v/>
      </c>
      <c r="DQ210" s="102">
        <f>IF(AND(Deník!W211&lt;=0),1,"")</f>
        <v>1</v>
      </c>
      <c r="DR210" s="227"/>
      <c r="DS210" s="228"/>
      <c r="DT210" s="85"/>
      <c r="DU210" s="54">
        <f>IF(MONTH(Deník!$C210)=DU$2,Deník!$W210,"")</f>
        <v>0</v>
      </c>
      <c r="DV210" s="222" t="str">
        <f>IF(MONTH(Deník!$C210)=DV$2,Deník!$W210,"")</f>
        <v/>
      </c>
      <c r="DW210" s="222" t="str">
        <f>IF(MONTH(Deník!$C210)=DW$2,Deník!$W210,"")</f>
        <v/>
      </c>
      <c r="DX210" s="222" t="str">
        <f>IF(MONTH(Deník!$C210)=DX$2,Deník!$W210,"")</f>
        <v/>
      </c>
      <c r="DY210" s="222" t="str">
        <f>IF(MONTH(Deník!$C210)=DY$2,Deník!$W210,"")</f>
        <v/>
      </c>
      <c r="DZ210" s="222" t="str">
        <f>IF(MONTH(Deník!$C210)=DZ$2,Deník!$W210,"")</f>
        <v/>
      </c>
      <c r="EA210" s="222" t="str">
        <f>IF(MONTH(Deník!$C210)=EA$2,Deník!$W210,"")</f>
        <v/>
      </c>
      <c r="EB210" s="222" t="str">
        <f>IF(MONTH(Deník!$C210)=EB$2,Deník!$W210,"")</f>
        <v/>
      </c>
      <c r="EC210" s="222" t="str">
        <f>IF(MONTH(Deník!$C210)=EC$2,Deník!$W210,"")</f>
        <v/>
      </c>
      <c r="ED210" s="222" t="str">
        <f>IF(MONTH(Deník!$C210)=ED$2,Deník!$W210,"")</f>
        <v/>
      </c>
      <c r="EE210" s="222" t="str">
        <f>IF(MONTH(Deník!$C210)=EE$2,Deník!$W210,"")</f>
        <v/>
      </c>
      <c r="EF210" s="222" t="str">
        <f>IF(MONTH(Deník!$C210)=EF$2,Deník!$W210,"")</f>
        <v/>
      </c>
      <c r="EI210" s="600" t="str">
        <f>IF(Deník!$W210&lt;&gt;"",IF(Deník!$B210=Statistika!$F$63,Deník!$W210,""),"")</f>
        <v/>
      </c>
      <c r="EJ210" s="13" t="str">
        <f>IF(Deník!$W210&lt;&gt;"",IF(Deník!$B210=Statistika!$F$64,Deník!$W210,""),"")</f>
        <v/>
      </c>
      <c r="EK210" s="13" t="str">
        <f>IF(Deník!$W210&lt;&gt;"",IF(Deník!$B210=Statistika!$F$65,Deník!$W210,""),"")</f>
        <v/>
      </c>
      <c r="EL210" s="13" t="str">
        <f>IF(Deník!$W210&lt;&gt;"",IF(Deník!$B210=Statistika!$F$66,Deník!$W210,""),"")</f>
        <v/>
      </c>
      <c r="EM210" s="13" t="str">
        <f>IF(Deník!$W210&lt;&gt;"",IF(Deník!$B210=Statistika!$F$67,Deník!$W210,""),"")</f>
        <v/>
      </c>
      <c r="EN210" s="13" t="str">
        <f>IF(Deník!$W210&lt;&gt;"",IF(Deník!$B210=Statistika!$F$68,Deník!$W210,""),"")</f>
        <v/>
      </c>
      <c r="EO210" s="13" t="str">
        <f>IF(Deník!$W210&lt;&gt;"",IF(Deník!$B210=Statistika!$F$69,Deník!$W210,""),"")</f>
        <v/>
      </c>
      <c r="EP210" s="601" t="str">
        <f>IF(Deník!$W210&lt;&gt;"",IF(Deník!$B210=Statistika!$F$70,Deník!$W210,""),"")</f>
        <v/>
      </c>
      <c r="EQ210" s="90"/>
      <c r="ER210" s="63" t="str">
        <f>IF(Deník!$W210&lt;&gt;"",IF(Deník!$J210="L",Deník!$W210,""),"")</f>
        <v/>
      </c>
      <c r="ES210" s="13" t="str">
        <f>IF(Deník!$W210&lt;&gt;"",IF(Deník!$J210="S",Deník!$W210,""),"")</f>
        <v/>
      </c>
      <c r="ET210" s="95"/>
      <c r="EU210" s="88"/>
      <c r="EV210" s="63" t="str">
        <f>IF(WEEKDAY(Deník!$C210,2)=1,Deník!$W210,"")</f>
        <v/>
      </c>
      <c r="EW210" s="13" t="str">
        <f>IF(WEEKDAY(Deník!$C210,2)=2,Deník!$W210,"")</f>
        <v/>
      </c>
      <c r="EX210" s="13" t="str">
        <f>IF(WEEKDAY(Deník!$C210,2)=3,Deník!$W210,"")</f>
        <v/>
      </c>
      <c r="EY210" s="13" t="str">
        <f>IF(WEEKDAY(Deník!$C210,2)=4,Deník!$W210,"")</f>
        <v/>
      </c>
      <c r="EZ210" s="60" t="str">
        <f>IF(WEEKDAY(Deník!$C210,2)=5,Deník!$W210,"")</f>
        <v/>
      </c>
      <c r="FA210" s="99"/>
      <c r="FB210" s="100">
        <f>Deník!D210</f>
        <v>0</v>
      </c>
      <c r="FC210" s="63">
        <f>IF($FB210&lt;&gt;"",IF(AND($FB210&gt;=FC$2,$FB210&lt;=FC$3),Deník!$W210,""))</f>
        <v>0</v>
      </c>
      <c r="FD210" s="63" t="str">
        <f>IF($FB210&lt;&gt;"",IF(AND($FB210&gt;=FD$2,$FB210&lt;=FD$3),Deník!$W210,""))</f>
        <v/>
      </c>
      <c r="FE210" s="63" t="str">
        <f>IF($FB210&lt;&gt;"",IF(AND($FB210&gt;=FE$2,$FB210&lt;=FE$3),Deník!$W210,""))</f>
        <v/>
      </c>
      <c r="FF210" s="63" t="str">
        <f>IF($FB210&lt;&gt;"",IF(AND($FB210&gt;=FF$2,$FB210&lt;=FF$3),Deník!$W210,""))</f>
        <v/>
      </c>
      <c r="FG210" s="63" t="str">
        <f>IF($FB210&lt;&gt;"",IF(AND($FB210&gt;=FG$2,$FB210&lt;=FG$3),Deník!$W210,""))</f>
        <v/>
      </c>
      <c r="FH210" s="63" t="str">
        <f>IF($FB210&lt;&gt;"",IF(AND($FB210&gt;=FH$2,$FB210&lt;=FH$3),Deník!$W210,""))</f>
        <v/>
      </c>
      <c r="FI210" s="63" t="str">
        <f>IF($FB210&lt;&gt;"",IF(AND($FB210&gt;=FI$2,$FB210&lt;=FI$3),Deník!$W210,""))</f>
        <v/>
      </c>
      <c r="FJ210" s="63" t="str">
        <f>IF($FB210&lt;&gt;"",IF(AND($FB210&gt;=FJ$2,$FB210&lt;=FJ$3),Deník!$W210,""))</f>
        <v/>
      </c>
      <c r="FK210" s="63" t="str">
        <f>IF($FB210&lt;&gt;"",IF(AND($FB210&gt;=FK$2,$FB210&lt;=FK$3),Deník!$W210,""))</f>
        <v/>
      </c>
      <c r="FL210" s="63" t="str">
        <f>IF($FB210&lt;&gt;"",IF(AND($FB210&gt;=FL$2,$FB210&lt;=FL$3),Deník!$W210,""))</f>
        <v/>
      </c>
      <c r="FM210" s="63" t="str">
        <f>IF($FB210&lt;&gt;"",IF(AND($FB210&gt;=FM$2,$FB210&lt;=FM$3),Deník!$W210,""))</f>
        <v/>
      </c>
      <c r="FN210" s="13"/>
      <c r="FO210" s="20" t="str">
        <f>IF(Deník!$W210&gt;1,Deník!$W210,"")</f>
        <v/>
      </c>
      <c r="FP210" s="20" t="str">
        <f>IF(Deník!$W210&lt;0,Deník!$W210,"")</f>
        <v/>
      </c>
      <c r="FQ210" s="17"/>
      <c r="FS210" s="233"/>
      <c r="FT210" s="233" t="str">
        <f>IF(Deník!$W210&lt;&gt;"",IF(Deník!$Y210=Statistika!$F$78,Deník!$W210,""),"")</f>
        <v/>
      </c>
      <c r="FU210" s="233" t="str">
        <f>IF(Deník!$W210&lt;&gt;"",IF(Deník!$Y210=Statistika!$F$79,Deník!$W210,""),"")</f>
        <v/>
      </c>
      <c r="FV210" s="233" t="str">
        <f>IF(Deník!$W210&lt;&gt;"",IF(Deník!$Y210=Statistika!$F$80,Deník!$W210,""),"")</f>
        <v/>
      </c>
      <c r="FW210" s="233" t="str">
        <f>IF(Deník!$W210&lt;&gt;"",IF(Deník!$Y210=Statistika!$F$81,Deník!$W210,""),"")</f>
        <v/>
      </c>
      <c r="FX210" s="233" t="str">
        <f>IF(Deník!$W210&lt;&gt;"",IF(Deník!$Y210=Statistika!$F$82,Deník!$W210,""),"")</f>
        <v/>
      </c>
      <c r="FY210" s="233" t="str">
        <f>IF(Deník!$W210&lt;&gt;"",IF(Deník!$Y210=Statistika!$F$83,Deník!$W210,""),"")</f>
        <v/>
      </c>
      <c r="FZ210" s="233" t="str">
        <f>IF(Deník!$W210&lt;&gt;"",IF(Deník!$Y210=Statistika!$F$84,Deník!$W210,""),"")</f>
        <v/>
      </c>
      <c r="GA210" s="233" t="str">
        <f>IF(Deník!$W210&lt;&gt;"",IF(Deník!$Y210=Statistika!$F$85,Deník!$W210,""),"")</f>
        <v/>
      </c>
      <c r="GB210" s="233" t="str">
        <f>IF(Deník!$W210&lt;&gt;"",IF(Deník!$Y210=Statistika!$F$86,Deník!$W210,""),"")</f>
        <v/>
      </c>
      <c r="GC210" s="233" t="str">
        <f>IF(Deník!$W210&lt;&gt;"",IF(Deník!$Y210=Statistika!$F$87,Deník!$W210,""),"")</f>
        <v/>
      </c>
      <c r="GD210" s="233" t="str">
        <f>IF(Deník!$W210&lt;&gt;"",IF(Deník!$Y210=Statistika!$F$88,Deník!$W210,""),"")</f>
        <v/>
      </c>
      <c r="GE210" s="233" t="str">
        <f>IF(Deník!$W210&lt;&gt;"",IF(Deník!$Y210=Statistika!$F$89,Deník!$W210,""),"")</f>
        <v/>
      </c>
      <c r="GF210" s="233" t="str">
        <f>IF(Deník!$W210&lt;&gt;"",IF(Deník!$Y210=Statistika!$F$90,Deník!$W210,""),"")</f>
        <v/>
      </c>
      <c r="GG210" s="233" t="str">
        <f>IF(Deník!$W210&lt;&gt;"",IF(Deník!$Y210=Statistika!$F$91,Deník!$W210,""),"")</f>
        <v/>
      </c>
      <c r="GH210" s="233"/>
      <c r="GI210" s="233" t="str">
        <f>IF(Deník!$W210&lt;&gt;"",IF(Deník!$AB210=Statistika!$L$100,Deník!$W210,""),"")</f>
        <v/>
      </c>
      <c r="GJ210" s="233" t="str">
        <f>IF(Deník!$W210&lt;&gt;"",IF(Deník!$AB210=Statistika!$L$101,Deník!$W210,""),"")</f>
        <v/>
      </c>
      <c r="GK210" s="233" t="str">
        <f>IF(Deník!$W210&lt;&gt;"",IF(Deník!$AB210=Statistika!$L$102,Deník!$W210,""),"")</f>
        <v/>
      </c>
      <c r="GL210" s="233" t="str">
        <f>IF(Deník!$W210&lt;&gt;"",IF(Deník!$AB210=Statistika!$L$103,Deník!$W210,""),"")</f>
        <v/>
      </c>
      <c r="GM210" s="233" t="str">
        <f>IF(Deník!$W210&lt;&gt;"",IF(Deník!$AB210=Statistika!$L$104,Deník!$W210,""),"")</f>
        <v/>
      </c>
      <c r="GN210" s="233" t="str">
        <f>IF(Deník!$W210&lt;&gt;"",IF(Deník!$AB210=Statistika!$L$105,Deník!$W210,""),"")</f>
        <v/>
      </c>
      <c r="GO210" s="233" t="str">
        <f>IF(Deník!$W210&lt;&gt;"",IF(Deník!$AB210=Statistika!$L$106,Deník!$W210,""),"")</f>
        <v/>
      </c>
      <c r="GP210" s="233" t="str">
        <f>IF(Deník!$W210&lt;&gt;"",IF(Deník!$AB210=Statistika!$L$107,Deník!$W210,""),"")</f>
        <v/>
      </c>
      <c r="GQ210" s="233" t="str">
        <f>IF(Deník!$W210&lt;&gt;"",IF(Deník!$AB210=Statistika!$L$108,Deník!$W210,""),"")</f>
        <v/>
      </c>
      <c r="GS210" s="233" t="str">
        <f>IF(Deník!$W210&lt;0,IF(Deník!$AC210=Statistika!$F$117,Deník!$W210,""),"")</f>
        <v/>
      </c>
      <c r="GT210" s="233" t="str">
        <f>IF(Deník!$W210&lt;0,IF(Deník!$AC210=Statistika!$F$118,Deník!$W210,""),"")</f>
        <v/>
      </c>
      <c r="GU210" s="233" t="str">
        <f>IF(Deník!$W210&lt;0,IF(Deník!$AC210=Statistika!$F$119,Deník!$W210,""),"")</f>
        <v/>
      </c>
      <c r="GV210" s="233" t="str">
        <f>IF(Deník!$W210&lt;0,IF(Deník!$AC210=Statistika!$F$120,Deník!$W210,""),"")</f>
        <v/>
      </c>
      <c r="GW210" s="233" t="str">
        <f>IF(Deník!$W210&lt;0,IF(Deník!$AC210=Statistika!$F$121,Deník!$W210,""),"")</f>
        <v/>
      </c>
      <c r="GX210" s="233" t="str">
        <f>IF(Deník!$W210&lt;0,IF(Deník!$AC210=Statistika!$F$122,Deník!$W210,""),"")</f>
        <v/>
      </c>
      <c r="GY210" s="233" t="str">
        <f>IF(Deník!$W210&lt;0,IF(Deník!$AC210=Statistika!$F$123,Deník!$W210,""),"")</f>
        <v/>
      </c>
      <c r="GZ210" s="233" t="str">
        <f>IF(Deník!$W210&lt;0,IF(Deník!$AC210=Statistika!$F$124,Deník!$W210,""),"")</f>
        <v/>
      </c>
      <c r="HA210" s="233" t="str">
        <f>IF(Deník!$W210&lt;0,IF(Deník!$AC210=Statistika!$F$125,Deník!$W210,""),"")</f>
        <v/>
      </c>
      <c r="HC210" s="233" t="str">
        <f>IF(Deník!$W210&lt;0,IF(Deník!$AD210=Statistika!$F$133,Deník!$W210,""),"")</f>
        <v/>
      </c>
      <c r="HD210" s="233" t="str">
        <f>IF(Deník!$W210&lt;0,IF(Deník!$AD210=Statistika!$F$134,Deník!$W210,""),"")</f>
        <v/>
      </c>
      <c r="HE210" s="233" t="str">
        <f>IF(Deník!$W210&lt;0,IF(Deník!$AD210=Statistika!$F$135,Deník!$W210,""),"")</f>
        <v/>
      </c>
      <c r="HF210" s="233" t="str">
        <f>IF(Deník!$W210&lt;0,IF(Deník!$AD210=Statistika!$F$136,Deník!$W210,""),"")</f>
        <v/>
      </c>
      <c r="HG210" s="233" t="str">
        <f>IF(Deník!$W210&lt;0,IF(Deník!$AD210=Statistika!$F$137,Deník!$W210,""),"")</f>
        <v/>
      </c>
      <c r="ID210" s="8">
        <f>Tabulka4[[#This Row],[Sloupec3]]</f>
        <v>0</v>
      </c>
      <c r="IE210" s="17" t="str">
        <f>IF(AND([1]Deník!$C210&gt;='[1]Měsíční shrnutí'!$D$1,[1]Deník!$C210&lt;='[1]Měsíční shrnutí'!$F$1),[1]Deník!$X210,"")</f>
        <v/>
      </c>
    </row>
    <row r="211" spans="1:239">
      <c r="A211" s="8">
        <f>Deník!C212</f>
        <v>0</v>
      </c>
      <c r="B211" s="50" t="str">
        <f>Deník!R212</f>
        <v/>
      </c>
      <c r="C211" s="102" t="str">
        <f>IF(AND(Deník!R212&gt;1,Deník!R212&lt;&gt;""),1,"")</f>
        <v/>
      </c>
      <c r="D211" s="102" t="str">
        <f>IF(AND(Deník!R212&lt;=0,Deník!R212&lt;&gt;""),1,"")</f>
        <v/>
      </c>
      <c r="E211" s="103" t="str">
        <f>IF(AND(Deník!R212&gt;=0,Deník!R212&lt;=1),1,"")</f>
        <v/>
      </c>
      <c r="F211" s="79" t="str">
        <f>IF(Deník!R212&lt;&gt;"",Deník!R212+F210,"")</f>
        <v/>
      </c>
      <c r="G211" s="85"/>
      <c r="H211" s="54" t="str">
        <f>IF(MONTH(Deník!$C211)=H$2,IF(AND(Deník!$R211&gt;=0,Deník!$R211&lt;=1),"BE",Deník!$R211),"")</f>
        <v/>
      </c>
      <c r="I211" s="11" t="str">
        <f>IF(MONTH(Deník!$C211)=I$2,IF(AND(Deník!$R211&gt;=0,Deník!$R211&lt;=1),"BE",Deník!$R211),"")</f>
        <v/>
      </c>
      <c r="J211" s="11" t="str">
        <f>IF(MONTH(Deník!$C211)=J$2,IF(AND(Deník!$R211&gt;=0,Deník!$R211&lt;=1),"BE",Deník!$R211),"")</f>
        <v/>
      </c>
      <c r="K211" s="11" t="str">
        <f>IF(MONTH(Deník!$C211)=K$2,IF(AND(Deník!$R211&gt;=0,Deník!$R211&lt;=1),"BE",Deník!$R211),"")</f>
        <v/>
      </c>
      <c r="L211" s="11" t="str">
        <f>IF(MONTH(Deník!$C211)=L$2,IF(AND(Deník!$R211&gt;=0,Deník!$R211&lt;=1),"BE",Deník!$R211),"")</f>
        <v/>
      </c>
      <c r="M211" s="11" t="str">
        <f>IF(MONTH(Deník!$C211)=M$2,IF(AND(Deník!$R211&gt;=0,Deník!$R211&lt;=1),"BE",Deník!$R211),"")</f>
        <v/>
      </c>
      <c r="N211" s="11" t="str">
        <f>IF(MONTH(Deník!$C211)=N$2,IF(AND(Deník!$R211&gt;=0,Deník!$R211&lt;=1),"BE",Deník!$R211),"")</f>
        <v/>
      </c>
      <c r="O211" s="11" t="str">
        <f>IF(MONTH(Deník!$C211)=O$2,IF(AND(Deník!$R211&gt;=0,Deník!$R211&lt;=1),"BE",Deník!$R211),"")</f>
        <v/>
      </c>
      <c r="P211" s="11" t="str">
        <f>IF(MONTH(Deník!$C211)=P$2,IF(AND(Deník!$R211&gt;=0,Deník!$R211&lt;=1),"BE",Deník!$R211),"")</f>
        <v/>
      </c>
      <c r="Q211" s="11" t="str">
        <f>IF(MONTH(Deník!$C211)=Q$2,IF(AND(Deník!$R211&gt;=0,Deník!$R211&lt;=1),"BE",Deník!$R211),"")</f>
        <v/>
      </c>
      <c r="R211" s="11" t="str">
        <f>IF(MONTH(Deník!$C211)=R$2,IF(AND(Deník!$R211&gt;=0,Deník!$R211&lt;=1),"BE",Deník!$R211),"")</f>
        <v/>
      </c>
      <c r="S211" s="57" t="str">
        <f>IF(MONTH(Deník!$C211)=S$2,IF(AND(Deník!$R211&gt;=0,Deník!$R211&lt;=1),"BE",Deník!$R211),"")</f>
        <v/>
      </c>
      <c r="U211" s="12"/>
      <c r="V211" s="12"/>
      <c r="X211" s="600" t="str">
        <f>IF(Deník!$R211&lt;&gt;"",IF(Deník!$B211=Statistika!$F$63,IF(AND(Deník!$R211&gt;=0,Deník!$R211&lt;=1),"BE",Deník!$R211),""),"")</f>
        <v/>
      </c>
      <c r="Y211" s="13" t="str">
        <f>IF(Deník!$R211&lt;&gt;"",IF(Deník!$B211=Statistika!$F$64,IF(AND(Deník!$R211&gt;=0,Deník!$R211&lt;=1),"BE",Deník!$R211),""),"")</f>
        <v/>
      </c>
      <c r="Z211" s="13" t="str">
        <f>IF(Deník!$R211&lt;&gt;"",IF(Deník!$B211=Statistika!$F$65,IF(AND(Deník!$R211&gt;=0,Deník!$R211&lt;=1),"BE",Deník!$R211),""),"")</f>
        <v/>
      </c>
      <c r="AA211" s="13" t="str">
        <f>IF(Deník!$R211&lt;&gt;"",IF(Deník!$B211=Statistika!$F$66,IF(AND(Deník!$R211&gt;=0,Deník!$R211&lt;=1),"BE",Deník!$R211),""),"")</f>
        <v/>
      </c>
      <c r="AB211" s="13" t="str">
        <f>IF(Deník!$R211&lt;&gt;"",IF(Deník!$B211=Statistika!$F$67,IF(AND(Deník!$R211&gt;=0,Deník!$R211&lt;=1),"BE",Deník!$R211),""),"")</f>
        <v/>
      </c>
      <c r="AC211" s="13" t="str">
        <f>IF(Deník!$R211&lt;&gt;"",IF(Deník!$B211=Statistika!$F$68,IF(AND(Deník!$R211&gt;=0,Deník!$R211&lt;=1),"BE",Deník!$R211),""),"")</f>
        <v/>
      </c>
      <c r="AD211" s="13" t="str">
        <f>IF(Deník!$R211&lt;&gt;"",IF(Deník!$B211=Statistika!$F$69,IF(AND(Deník!$R211&gt;=0,Deník!$R211&lt;=1),"BE",Deník!$R211),""),"")</f>
        <v/>
      </c>
      <c r="AE211" s="601" t="str">
        <f>IF(Deník!$R211&lt;&gt;"",IF(Deník!$B211=Statistika!$F$70,IF(AND(Deník!$R211&gt;=0,Deník!$R211&lt;=1),"BE",Deník!$R211),""),"")</f>
        <v/>
      </c>
      <c r="AF211" s="90"/>
      <c r="AG211" s="63" t="str">
        <f>IF(Deník!$R211&lt;&gt;"",IF(Deník!$J211="L",IF(AND(Deník!$R211&gt;=0,Deník!$R211&lt;=1),"BE",Deník!$R211),""),"")</f>
        <v/>
      </c>
      <c r="AH211" s="13" t="str">
        <f>IF(Deník!$R211&lt;&gt;"",IF(Deník!$J211="S",IF(AND(Deník!$R211&gt;=0,Deník!$R211&lt;=1),"BE",Deník!$R211),""),"")</f>
        <v/>
      </c>
      <c r="AI211" s="95"/>
      <c r="AJ211" s="71" t="str">
        <f>IF(Deník!N212&lt;&gt;"",Deník!N212*-1,"")</f>
        <v/>
      </c>
      <c r="AK211" s="88"/>
      <c r="AL211" s="63" t="str">
        <f>IF(WEEKDAY(Deník!$C211,2)=1,IF(AND(Deník!$R211&gt;=0,Deník!$R211&lt;=1),"BE",Deník!$R211),"")</f>
        <v/>
      </c>
      <c r="AM211" s="13" t="str">
        <f>IF(WEEKDAY(Deník!$C211,2)=2,IF(AND(Deník!$R211&gt;=0,Deník!$R211&lt;=1),"BE",Deník!$R211),"")</f>
        <v/>
      </c>
      <c r="AN211" s="13" t="str">
        <f>IF(WEEKDAY(Deník!$C211,2)=3,IF(AND(Deník!$R211&gt;=0,Deník!$R211&lt;=1),"BE",Deník!$R211),"")</f>
        <v/>
      </c>
      <c r="AO211" s="13" t="str">
        <f>IF(WEEKDAY(Deník!$C211,2)=4,IF(AND(Deník!$R211&gt;=0,Deník!$R211&lt;=1),"BE",Deník!$R211),"")</f>
        <v/>
      </c>
      <c r="AP211" s="60" t="str">
        <f>IF(WEEKDAY(Deník!$C211,2)=5,IF(AND(Deník!$R211&gt;=0,Deník!$R211&lt;=1),"BE",Deník!$R211),"")</f>
        <v/>
      </c>
      <c r="AQ211" s="99"/>
      <c r="AR211" s="100">
        <f>Deník!D211</f>
        <v>0</v>
      </c>
      <c r="AS211" s="63" t="str">
        <f>IF(Deník!$D211&lt;&gt;"",IF(AND(Deník!$D211&gt;=AS$2,Deník!$D211&lt;=AS$3),IF(AND(Deník!$R211&gt;=0,Deník!$R211&lt;=1),"BE",Deník!$R211),""),"")</f>
        <v/>
      </c>
      <c r="AT211" s="63" t="str">
        <f>IF(Deník!$D211&lt;&gt;"",IF(AND(Deník!$D211&gt;=AT$2,Deník!$D211&lt;=AT$3),IF(AND(Deník!$R211&gt;=0,Deník!$R211&lt;=1),"BE",Deník!$R211),""),"")</f>
        <v/>
      </c>
      <c r="AU211" s="63" t="str">
        <f>IF(Deník!$D211&lt;&gt;"",IF(AND(Deník!$D211&gt;=AU$2,Deník!$D211&lt;=AU$3),IF(AND(Deník!$R211&gt;=0,Deník!$R211&lt;=1),"BE",Deník!$R211),""),"")</f>
        <v/>
      </c>
      <c r="AV211" s="63" t="str">
        <f>IF(Deník!$D211&lt;&gt;"",IF(AND(Deník!$D211&gt;=AV$2,Deník!$D211&lt;=AV$3),IF(AND(Deník!$R211&gt;=0,Deník!$R211&lt;=1),"BE",Deník!$R211),""),"")</f>
        <v/>
      </c>
      <c r="AW211" s="63" t="str">
        <f>IF(Deník!$D211&lt;&gt;"",IF(AND(Deník!$D211&gt;=AW$2,Deník!$D211&lt;=AW$3),IF(AND(Deník!$R211&gt;=0,Deník!$R211&lt;=1),"BE",Deník!$R211),""),"")</f>
        <v/>
      </c>
      <c r="AX211" s="63" t="str">
        <f>IF(Deník!$D211&lt;&gt;"",IF(AND(Deník!$D211&gt;=AX$2,Deník!$D211&lt;=AX$3),IF(AND(Deník!$R211&gt;=0,Deník!$R211&lt;=1),"BE",Deník!$R211),""),"")</f>
        <v/>
      </c>
      <c r="AY211" s="63" t="str">
        <f>IF(Deník!$D211&lt;&gt;"",IF(AND(Deník!$D211&gt;=AY$2,Deník!$D211&lt;=AY$3),IF(AND(Deník!$R211&gt;=0,Deník!$R211&lt;=1),"BE",Deník!$R211),""),"")</f>
        <v/>
      </c>
      <c r="AZ211" s="63" t="str">
        <f>IF(Deník!$D211&lt;&gt;"",IF(AND(Deník!$D211&gt;=AZ$2,Deník!$D211&lt;=AZ$3),IF(AND(Deník!$R211&gt;=0,Deník!$R211&lt;=1),"BE",Deník!$R211),""),"")</f>
        <v/>
      </c>
      <c r="BA211" s="63" t="str">
        <f>IF(Deník!$D211&lt;&gt;"",IF(AND(Deník!$D211&gt;=BA$2,Deník!$D211&lt;=BA$3),IF(AND(Deník!$R211&gt;=0,Deník!$R211&lt;=1),"BE",Deník!$R211),""),"")</f>
        <v/>
      </c>
      <c r="BB211" s="63" t="str">
        <f>IF(Deník!$D211&lt;&gt;"",IF(AND(Deník!$D211&gt;=BB$2,Deník!$D211&lt;=BB$3),IF(AND(Deník!$R211&gt;=0,Deník!$R211&lt;=1),"BE",Deník!$R211),""),"")</f>
        <v/>
      </c>
      <c r="BC211" s="71" t="str">
        <f>IF(Deník!$D211&lt;&gt;"",IF(AND(Deník!$D211&gt;=BC$2,Deník!$D211&lt;=BC$3),IF(AND(Deník!$R211&gt;=0,Deník!$R211&lt;=1),"BE",Deník!$R211),""),"")</f>
        <v/>
      </c>
      <c r="BD211" s="20" t="str">
        <f>IF(Deník!$J212="S",(Deník!$M212-Deník!$K212),IF(Deník!$J212="L",(Deník!$K212-Deník!$M212),""))</f>
        <v/>
      </c>
      <c r="BE211" s="20" t="str">
        <f>IF(Deník!$J212="S",(Deník!$K212-Deník!$O212),IF(Deník!$J212="L",(Deník!$O212-Deník!$K212),""))</f>
        <v/>
      </c>
      <c r="BF211" s="20" t="str">
        <f>IF(Deník!$J212="S",(Deník!$K212-Deník!$L212),IF(Deník!$J212="L",(Deník!$L212-Deník!$K212),""))</f>
        <v/>
      </c>
      <c r="BG211" s="20" t="str">
        <f>IF(Deník!$J212="S",(Deník!$K212-Deník!$S212),IF(Deník!$J212="L",(Deník!$S212-Deník!$K212),""))</f>
        <v/>
      </c>
      <c r="BH211" s="20" t="str">
        <f>IF(Deník!$J212="S",(Deník!$K212-Deník!$U212),IF(Deník!$J212="L",(Deník!$U212-Deník!$K212),""))</f>
        <v/>
      </c>
      <c r="BI211" s="20" t="str">
        <f>IF(Deník!$R211&gt;1,Deník!$R211,"")</f>
        <v/>
      </c>
      <c r="BJ211" s="20" t="str">
        <f>IF(Deník!$R211&lt;0,Deník!$R211,"")</f>
        <v/>
      </c>
      <c r="BK211" s="17"/>
      <c r="BM211" s="233" t="str">
        <f>IF(Deník!$R211&lt;&gt;"",IF(Deník!$Y211=Statistika!$F$78,IF(AND(Deník!$R211&gt;=0,Deník!$R211&lt;=1),"BE",Deník!$R211),""),"")</f>
        <v/>
      </c>
      <c r="BN211" s="233" t="str">
        <f>IF(Deník!$R211&lt;&gt;"",IF(Deník!$Y211=Statistika!$F$79,IF(AND(Deník!$R211&gt;=0,Deník!$R211&lt;=1),"BE",Deník!$R211),""),"")</f>
        <v/>
      </c>
      <c r="BO211" s="233" t="str">
        <f>IF(Deník!$R211&lt;&gt;"",IF(Deník!$Y211=Statistika!$F$80,IF(AND(Deník!$R211&gt;=0,Deník!$R211&lt;=1),"BE",Deník!$R211),""),"")</f>
        <v/>
      </c>
      <c r="BP211" s="233" t="str">
        <f>IF(Deník!$R211&lt;&gt;"",IF(Deník!$Y211=Statistika!$F$81,IF(AND(Deník!$R211&gt;=0,Deník!$R211&lt;=1),"BE",Deník!$R211),""),"")</f>
        <v/>
      </c>
      <c r="BQ211" s="233" t="str">
        <f>IF(Deník!$R211&lt;&gt;"",IF(Deník!$Y211=Statistika!$F$82,IF(AND(Deník!$R211&gt;=0,Deník!$R211&lt;=1),"BE",Deník!$R211),""),"")</f>
        <v/>
      </c>
      <c r="BR211" s="233" t="str">
        <f>IF(Deník!$R211&lt;&gt;"",IF(Deník!$Y211=Statistika!$F$83,IF(AND(Deník!$R211&gt;=0,Deník!$R211&lt;=1),"BE",Deník!$R211),""),"")</f>
        <v/>
      </c>
      <c r="BS211" s="233" t="str">
        <f>IF(Deník!$R211&lt;&gt;"",IF(Deník!$Y211=Statistika!$F$84,IF(AND(Deník!$R211&gt;=0,Deník!$R211&lt;=1),"BE",Deník!$R211),""),"")</f>
        <v/>
      </c>
      <c r="BT211" s="233" t="str">
        <f>IF(Deník!$R211&lt;&gt;"",IF(Deník!$Y211=Statistika!$F$85,IF(AND(Deník!$R211&gt;=0,Deník!$R211&lt;=1),"BE",Deník!$R211),""),"")</f>
        <v/>
      </c>
      <c r="BU211" s="233" t="str">
        <f>IF(Deník!$R211&lt;&gt;"",IF(Deník!$Y211=Statistika!$F$86,IF(AND(Deník!$R211&gt;=0,Deník!$R211&lt;=1),"BE",Deník!$R211),""),"")</f>
        <v/>
      </c>
      <c r="BV211" s="233" t="str">
        <f>IF(Deník!$R211&lt;&gt;"",IF(Deník!$Y211=Statistika!$F$87,IF(AND(Deník!$R211&gt;=0,Deník!$R211&lt;=1),"BE",Deník!$R211),""),"")</f>
        <v/>
      </c>
      <c r="BW211" s="233" t="str">
        <f>IF(Deník!$R211&lt;&gt;"",IF(Deník!$Y211=Statistika!$F$88,IF(AND(Deník!$R211&gt;=0,Deník!$R211&lt;=1),"BE",Deník!$R211),""),"")</f>
        <v/>
      </c>
      <c r="BX211" s="233" t="str">
        <f>IF(Deník!$R211&lt;&gt;"",IF(Deník!$Y211=Statistika!$F$89,IF(AND(Deník!$R211&gt;=0,Deník!$R211&lt;=1),"BE",Deník!$R211),""),"")</f>
        <v/>
      </c>
      <c r="BY211" s="233" t="str">
        <f>IF(Deník!$R211&lt;&gt;"",IF(Deník!$Y211=Statistika!$F$90,IF(AND(Deník!$R211&gt;=0,Deník!$R211&lt;=1),"BE",Deník!$R211),""),"")</f>
        <v/>
      </c>
      <c r="BZ211" s="233" t="str">
        <f>IF(Deník!$R211&lt;&gt;"",IF(Deník!$Y211=Statistika!$F$91,IF(AND(Deník!$R211&gt;=0,Deník!$R211&lt;=1),"BE",Deník!$R211),""),"")</f>
        <v/>
      </c>
      <c r="CA211" s="233"/>
      <c r="CB211" s="233" t="str">
        <f>IF(Deník!$R211&lt;&gt;"",IF(Deník!$AB211="SL",IF(AND(Deník!$R211&gt;=0,Deník!$R211&lt;=1),"BE",Deník!$R211),""),"")</f>
        <v/>
      </c>
      <c r="CC211" s="233" t="str">
        <f>IF(Deník!$R211&lt;&gt;"",IF(Deník!$AB211="BE10",IF(AND(Deník!$R211&gt;=0,Deník!$R211&lt;=1),"BE",Deník!$R211),""),"")</f>
        <v/>
      </c>
      <c r="CD211" s="233" t="str">
        <f>IF(Deník!$R211&lt;&gt;"",IF(Deník!$AB211="BE15",IF(AND(Deník!$R211&gt;=0,Deník!$R211&lt;=1),"BE",Deník!$R211),""),"")</f>
        <v/>
      </c>
      <c r="CE211" s="233" t="str">
        <f>IF(Deník!$R211&lt;&gt;"",IF(Deník!$AB211="BE20",IF(AND(Deník!$R211&gt;=0,Deník!$R211&lt;=1),"BE",Deník!$R211),""),"")</f>
        <v/>
      </c>
      <c r="CF211" s="233" t="str">
        <f>IF(Deník!$R211&lt;&gt;"",IF(Deník!$AB211="TP1",IF(AND(Deník!$R211&gt;=0,Deník!$R211&lt;=1),"BE",Deník!$R211),""),"")</f>
        <v/>
      </c>
      <c r="CG211" s="233" t="str">
        <f>IF(Deník!$R211&lt;&gt;"",IF(Deník!$AB211="TP2",IF(AND(Deník!$R211&gt;=0,Deník!$R211&lt;=1),"BE",Deník!$R211),""),"")</f>
        <v/>
      </c>
      <c r="CH211" s="233" t="str">
        <f>IF(Deník!$R211&lt;&gt;"",IF(Deník!$AB211="TP3",IF(AND(Deník!$R211&gt;=0,Deník!$R211&lt;=1),"BE",Deník!$R211),""),"")</f>
        <v/>
      </c>
      <c r="CI211" s="233" t="str">
        <f>IF(Deník!$R211&lt;&gt;"",IF(Deník!$AB211="Trailing SL",IF(AND(Deník!$R211&gt;=0,Deník!$R211&lt;=1),"BE",Deník!$R211),""),"")</f>
        <v/>
      </c>
      <c r="CJ211" s="233" t="str">
        <f>IF(Deník!$R211&lt;&gt;"",IF(Deník!$AB211="Manual",IF(AND(Deník!$R211&gt;=0,Deník!$R211&lt;=1),"BE",Deník!$R211),""),"")</f>
        <v/>
      </c>
      <c r="CK211" s="233"/>
      <c r="CL211" s="233" t="str">
        <f>IF(Deník!$R211&lt;0,IF(Deník!$AC211=Statistika!$F$117,Deník!$R211,""),"")</f>
        <v/>
      </c>
      <c r="CM211" s="233" t="str">
        <f>IF(Deník!$R211&lt;0,IF(Deník!$AC211=Statistika!$F$118,Deník!$R211,""),"")</f>
        <v/>
      </c>
      <c r="CN211" s="233" t="str">
        <f>IF(Deník!$R211&lt;0,IF(Deník!$AC211=Statistika!$F$119,Deník!$R211,""),"")</f>
        <v/>
      </c>
      <c r="CO211" s="233" t="str">
        <f>IF(Deník!$R211&lt;0,IF(Deník!$AC211=Statistika!$F$120,Deník!$R211,""),"")</f>
        <v/>
      </c>
      <c r="CP211" s="233" t="str">
        <f>IF(Deník!$R211&lt;0,IF(Deník!$AC211=Statistika!$F$121,Deník!$R211,""),"")</f>
        <v/>
      </c>
      <c r="CQ211" s="233" t="str">
        <f>IF(Deník!$R211&lt;0,IF(Deník!$AC211=Statistika!$F$122,Deník!$R211,""),"")</f>
        <v/>
      </c>
      <c r="CR211" s="233" t="str">
        <f>IF(Deník!$R211&lt;0,IF(Deník!$AC211=Statistika!$F$123,Deník!$R211,""),"")</f>
        <v/>
      </c>
      <c r="CS211" s="233" t="str">
        <f>IF(Deník!$R211&lt;0,IF(Deník!$AC211=Statistika!$F$124,Deník!$R211,""),"")</f>
        <v/>
      </c>
      <c r="CT211" s="233" t="str">
        <f>IF(Deník!$R211&lt;0,IF(Deník!$AC211=Statistika!$F$125,Deník!$R211,""),"")</f>
        <v/>
      </c>
      <c r="CU211" s="233"/>
      <c r="CV211" s="233" t="str">
        <f>IF(Deník!$R211&lt;0,IF(Deník!$AD211=$CV$2,Deník!$R211,""),"")</f>
        <v/>
      </c>
      <c r="CW211" s="233" t="str">
        <f>IF(Deník!$R211&lt;0,IF(Deník!$AD211=$CW$2,Deník!$R211,""),"")</f>
        <v/>
      </c>
      <c r="CX211" s="233" t="str">
        <f>IF(Deník!$R211&lt;0,IF(Deník!$AD211=$CX$2,Deník!$R211,""),"")</f>
        <v/>
      </c>
      <c r="CY211" s="233" t="str">
        <f>IF(Deník!$R211&lt;0,IF(Deník!$AD211=$CY$2,Deník!$R211,""),"")</f>
        <v/>
      </c>
      <c r="CZ211" s="233" t="str">
        <f>IF(Deník!$R211&lt;0,IF(Deník!$AD211=$CZ$2,Deník!$R211,""),"")</f>
        <v/>
      </c>
      <c r="DL211" s="221">
        <f t="shared" si="12"/>
        <v>93847.029999999984</v>
      </c>
      <c r="DM211" s="220">
        <f t="shared" si="11"/>
        <v>-6.1529700000000132E-2</v>
      </c>
      <c r="DO211" s="50">
        <f>Deník!W212</f>
        <v>0</v>
      </c>
      <c r="DP211" s="102" t="str">
        <f>IF(AND(Deník!W212&gt;0),1,"")</f>
        <v/>
      </c>
      <c r="DQ211" s="102">
        <f>IF(AND(Deník!W212&lt;=0),1,"")</f>
        <v>1</v>
      </c>
      <c r="DR211" s="227"/>
      <c r="DS211" s="228"/>
      <c r="DT211" s="85"/>
      <c r="DU211" s="54">
        <f>IF(MONTH(Deník!$C211)=DU$2,Deník!$W211,"")</f>
        <v>0</v>
      </c>
      <c r="DV211" s="222" t="str">
        <f>IF(MONTH(Deník!$C211)=DV$2,Deník!$W211,"")</f>
        <v/>
      </c>
      <c r="DW211" s="222" t="str">
        <f>IF(MONTH(Deník!$C211)=DW$2,Deník!$W211,"")</f>
        <v/>
      </c>
      <c r="DX211" s="222" t="str">
        <f>IF(MONTH(Deník!$C211)=DX$2,Deník!$W211,"")</f>
        <v/>
      </c>
      <c r="DY211" s="222" t="str">
        <f>IF(MONTH(Deník!$C211)=DY$2,Deník!$W211,"")</f>
        <v/>
      </c>
      <c r="DZ211" s="222" t="str">
        <f>IF(MONTH(Deník!$C211)=DZ$2,Deník!$W211,"")</f>
        <v/>
      </c>
      <c r="EA211" s="222" t="str">
        <f>IF(MONTH(Deník!$C211)=EA$2,Deník!$W211,"")</f>
        <v/>
      </c>
      <c r="EB211" s="222" t="str">
        <f>IF(MONTH(Deník!$C211)=EB$2,Deník!$W211,"")</f>
        <v/>
      </c>
      <c r="EC211" s="222" t="str">
        <f>IF(MONTH(Deník!$C211)=EC$2,Deník!$W211,"")</f>
        <v/>
      </c>
      <c r="ED211" s="222" t="str">
        <f>IF(MONTH(Deník!$C211)=ED$2,Deník!$W211,"")</f>
        <v/>
      </c>
      <c r="EE211" s="222" t="str">
        <f>IF(MONTH(Deník!$C211)=EE$2,Deník!$W211,"")</f>
        <v/>
      </c>
      <c r="EF211" s="222" t="str">
        <f>IF(MONTH(Deník!$C211)=EF$2,Deník!$W211,"")</f>
        <v/>
      </c>
      <c r="EI211" s="600" t="str">
        <f>IF(Deník!$W211&lt;&gt;"",IF(Deník!$B211=Statistika!$F$63,Deník!$W211,""),"")</f>
        <v/>
      </c>
      <c r="EJ211" s="13" t="str">
        <f>IF(Deník!$W211&lt;&gt;"",IF(Deník!$B211=Statistika!$F$64,Deník!$W211,""),"")</f>
        <v/>
      </c>
      <c r="EK211" s="13" t="str">
        <f>IF(Deník!$W211&lt;&gt;"",IF(Deník!$B211=Statistika!$F$65,Deník!$W211,""),"")</f>
        <v/>
      </c>
      <c r="EL211" s="13" t="str">
        <f>IF(Deník!$W211&lt;&gt;"",IF(Deník!$B211=Statistika!$F$66,Deník!$W211,""),"")</f>
        <v/>
      </c>
      <c r="EM211" s="13" t="str">
        <f>IF(Deník!$W211&lt;&gt;"",IF(Deník!$B211=Statistika!$F$67,Deník!$W211,""),"")</f>
        <v/>
      </c>
      <c r="EN211" s="13" t="str">
        <f>IF(Deník!$W211&lt;&gt;"",IF(Deník!$B211=Statistika!$F$68,Deník!$W211,""),"")</f>
        <v/>
      </c>
      <c r="EO211" s="13" t="str">
        <f>IF(Deník!$W211&lt;&gt;"",IF(Deník!$B211=Statistika!$F$69,Deník!$W211,""),"")</f>
        <v/>
      </c>
      <c r="EP211" s="601" t="str">
        <f>IF(Deník!$W211&lt;&gt;"",IF(Deník!$B211=Statistika!$F$70,Deník!$W211,""),"")</f>
        <v/>
      </c>
      <c r="EQ211" s="90"/>
      <c r="ER211" s="63" t="str">
        <f>IF(Deník!$W211&lt;&gt;"",IF(Deník!$J211="L",Deník!$W211,""),"")</f>
        <v/>
      </c>
      <c r="ES211" s="13" t="str">
        <f>IF(Deník!$W211&lt;&gt;"",IF(Deník!$J211="S",Deník!$W211,""),"")</f>
        <v/>
      </c>
      <c r="ET211" s="95"/>
      <c r="EU211" s="88"/>
      <c r="EV211" s="63" t="str">
        <f>IF(WEEKDAY(Deník!$C211,2)=1,Deník!$W211,"")</f>
        <v/>
      </c>
      <c r="EW211" s="13" t="str">
        <f>IF(WEEKDAY(Deník!$C211,2)=2,Deník!$W211,"")</f>
        <v/>
      </c>
      <c r="EX211" s="13" t="str">
        <f>IF(WEEKDAY(Deník!$C211,2)=3,Deník!$W211,"")</f>
        <v/>
      </c>
      <c r="EY211" s="13" t="str">
        <f>IF(WEEKDAY(Deník!$C211,2)=4,Deník!$W211,"")</f>
        <v/>
      </c>
      <c r="EZ211" s="60" t="str">
        <f>IF(WEEKDAY(Deník!$C211,2)=5,Deník!$W211,"")</f>
        <v/>
      </c>
      <c r="FA211" s="99"/>
      <c r="FB211" s="100">
        <f>Deník!D211</f>
        <v>0</v>
      </c>
      <c r="FC211" s="63">
        <f>IF($FB211&lt;&gt;"",IF(AND($FB211&gt;=FC$2,$FB211&lt;=FC$3),Deník!$W211,""))</f>
        <v>0</v>
      </c>
      <c r="FD211" s="63" t="str">
        <f>IF($FB211&lt;&gt;"",IF(AND($FB211&gt;=FD$2,$FB211&lt;=FD$3),Deník!$W211,""))</f>
        <v/>
      </c>
      <c r="FE211" s="63" t="str">
        <f>IF($FB211&lt;&gt;"",IF(AND($FB211&gt;=FE$2,$FB211&lt;=FE$3),Deník!$W211,""))</f>
        <v/>
      </c>
      <c r="FF211" s="63" t="str">
        <f>IF($FB211&lt;&gt;"",IF(AND($FB211&gt;=FF$2,$FB211&lt;=FF$3),Deník!$W211,""))</f>
        <v/>
      </c>
      <c r="FG211" s="63" t="str">
        <f>IF($FB211&lt;&gt;"",IF(AND($FB211&gt;=FG$2,$FB211&lt;=FG$3),Deník!$W211,""))</f>
        <v/>
      </c>
      <c r="FH211" s="63" t="str">
        <f>IF($FB211&lt;&gt;"",IF(AND($FB211&gt;=FH$2,$FB211&lt;=FH$3),Deník!$W211,""))</f>
        <v/>
      </c>
      <c r="FI211" s="63" t="str">
        <f>IF($FB211&lt;&gt;"",IF(AND($FB211&gt;=FI$2,$FB211&lt;=FI$3),Deník!$W211,""))</f>
        <v/>
      </c>
      <c r="FJ211" s="63" t="str">
        <f>IF($FB211&lt;&gt;"",IF(AND($FB211&gt;=FJ$2,$FB211&lt;=FJ$3),Deník!$W211,""))</f>
        <v/>
      </c>
      <c r="FK211" s="63" t="str">
        <f>IF($FB211&lt;&gt;"",IF(AND($FB211&gt;=FK$2,$FB211&lt;=FK$3),Deník!$W211,""))</f>
        <v/>
      </c>
      <c r="FL211" s="63" t="str">
        <f>IF($FB211&lt;&gt;"",IF(AND($FB211&gt;=FL$2,$FB211&lt;=FL$3),Deník!$W211,""))</f>
        <v/>
      </c>
      <c r="FM211" s="63" t="str">
        <f>IF($FB211&lt;&gt;"",IF(AND($FB211&gt;=FM$2,$FB211&lt;=FM$3),Deník!$W211,""))</f>
        <v/>
      </c>
      <c r="FN211" s="13"/>
      <c r="FO211" s="20" t="str">
        <f>IF(Deník!$W211&gt;1,Deník!$W211,"")</f>
        <v/>
      </c>
      <c r="FP211" s="20" t="str">
        <f>IF(Deník!$W211&lt;0,Deník!$W211,"")</f>
        <v/>
      </c>
      <c r="FQ211" s="17"/>
      <c r="FS211" s="233"/>
      <c r="FT211" s="233" t="str">
        <f>IF(Deník!$W211&lt;&gt;"",IF(Deník!$Y211=Statistika!$F$78,Deník!$W211,""),"")</f>
        <v/>
      </c>
      <c r="FU211" s="233" t="str">
        <f>IF(Deník!$W211&lt;&gt;"",IF(Deník!$Y211=Statistika!$F$79,Deník!$W211,""),"")</f>
        <v/>
      </c>
      <c r="FV211" s="233" t="str">
        <f>IF(Deník!$W211&lt;&gt;"",IF(Deník!$Y211=Statistika!$F$80,Deník!$W211,""),"")</f>
        <v/>
      </c>
      <c r="FW211" s="233" t="str">
        <f>IF(Deník!$W211&lt;&gt;"",IF(Deník!$Y211=Statistika!$F$81,Deník!$W211,""),"")</f>
        <v/>
      </c>
      <c r="FX211" s="233" t="str">
        <f>IF(Deník!$W211&lt;&gt;"",IF(Deník!$Y211=Statistika!$F$82,Deník!$W211,""),"")</f>
        <v/>
      </c>
      <c r="FY211" s="233" t="str">
        <f>IF(Deník!$W211&lt;&gt;"",IF(Deník!$Y211=Statistika!$F$83,Deník!$W211,""),"")</f>
        <v/>
      </c>
      <c r="FZ211" s="233" t="str">
        <f>IF(Deník!$W211&lt;&gt;"",IF(Deník!$Y211=Statistika!$F$84,Deník!$W211,""),"")</f>
        <v/>
      </c>
      <c r="GA211" s="233" t="str">
        <f>IF(Deník!$W211&lt;&gt;"",IF(Deník!$Y211=Statistika!$F$85,Deník!$W211,""),"")</f>
        <v/>
      </c>
      <c r="GB211" s="233" t="str">
        <f>IF(Deník!$W211&lt;&gt;"",IF(Deník!$Y211=Statistika!$F$86,Deník!$W211,""),"")</f>
        <v/>
      </c>
      <c r="GC211" s="233" t="str">
        <f>IF(Deník!$W211&lt;&gt;"",IF(Deník!$Y211=Statistika!$F$87,Deník!$W211,""),"")</f>
        <v/>
      </c>
      <c r="GD211" s="233" t="str">
        <f>IF(Deník!$W211&lt;&gt;"",IF(Deník!$Y211=Statistika!$F$88,Deník!$W211,""),"")</f>
        <v/>
      </c>
      <c r="GE211" s="233" t="str">
        <f>IF(Deník!$W211&lt;&gt;"",IF(Deník!$Y211=Statistika!$F$89,Deník!$W211,""),"")</f>
        <v/>
      </c>
      <c r="GF211" s="233" t="str">
        <f>IF(Deník!$W211&lt;&gt;"",IF(Deník!$Y211=Statistika!$F$90,Deník!$W211,""),"")</f>
        <v/>
      </c>
      <c r="GG211" s="233" t="str">
        <f>IF(Deník!$W211&lt;&gt;"",IF(Deník!$Y211=Statistika!$F$91,Deník!$W211,""),"")</f>
        <v/>
      </c>
      <c r="GH211" s="233"/>
      <c r="GI211" s="233" t="str">
        <f>IF(Deník!$W211&lt;&gt;"",IF(Deník!$AB211=Statistika!$L$100,Deník!$W211,""),"")</f>
        <v/>
      </c>
      <c r="GJ211" s="233" t="str">
        <f>IF(Deník!$W211&lt;&gt;"",IF(Deník!$AB211=Statistika!$L$101,Deník!$W211,""),"")</f>
        <v/>
      </c>
      <c r="GK211" s="233" t="str">
        <f>IF(Deník!$W211&lt;&gt;"",IF(Deník!$AB211=Statistika!$L$102,Deník!$W211,""),"")</f>
        <v/>
      </c>
      <c r="GL211" s="233" t="str">
        <f>IF(Deník!$W211&lt;&gt;"",IF(Deník!$AB211=Statistika!$L$103,Deník!$W211,""),"")</f>
        <v/>
      </c>
      <c r="GM211" s="233" t="str">
        <f>IF(Deník!$W211&lt;&gt;"",IF(Deník!$AB211=Statistika!$L$104,Deník!$W211,""),"")</f>
        <v/>
      </c>
      <c r="GN211" s="233" t="str">
        <f>IF(Deník!$W211&lt;&gt;"",IF(Deník!$AB211=Statistika!$L$105,Deník!$W211,""),"")</f>
        <v/>
      </c>
      <c r="GO211" s="233" t="str">
        <f>IF(Deník!$W211&lt;&gt;"",IF(Deník!$AB211=Statistika!$L$106,Deník!$W211,""),"")</f>
        <v/>
      </c>
      <c r="GP211" s="233" t="str">
        <f>IF(Deník!$W211&lt;&gt;"",IF(Deník!$AB211=Statistika!$L$107,Deník!$W211,""),"")</f>
        <v/>
      </c>
      <c r="GQ211" s="233" t="str">
        <f>IF(Deník!$W211&lt;&gt;"",IF(Deník!$AB211=Statistika!$L$108,Deník!$W211,""),"")</f>
        <v/>
      </c>
      <c r="GS211" s="233" t="str">
        <f>IF(Deník!$W211&lt;0,IF(Deník!$AC211=Statistika!$F$117,Deník!$W211,""),"")</f>
        <v/>
      </c>
      <c r="GT211" s="233" t="str">
        <f>IF(Deník!$W211&lt;0,IF(Deník!$AC211=Statistika!$F$118,Deník!$W211,""),"")</f>
        <v/>
      </c>
      <c r="GU211" s="233" t="str">
        <f>IF(Deník!$W211&lt;0,IF(Deník!$AC211=Statistika!$F$119,Deník!$W211,""),"")</f>
        <v/>
      </c>
      <c r="GV211" s="233" t="str">
        <f>IF(Deník!$W211&lt;0,IF(Deník!$AC211=Statistika!$F$120,Deník!$W211,""),"")</f>
        <v/>
      </c>
      <c r="GW211" s="233" t="str">
        <f>IF(Deník!$W211&lt;0,IF(Deník!$AC211=Statistika!$F$121,Deník!$W211,""),"")</f>
        <v/>
      </c>
      <c r="GX211" s="233" t="str">
        <f>IF(Deník!$W211&lt;0,IF(Deník!$AC211=Statistika!$F$122,Deník!$W211,""),"")</f>
        <v/>
      </c>
      <c r="GY211" s="233" t="str">
        <f>IF(Deník!$W211&lt;0,IF(Deník!$AC211=Statistika!$F$123,Deník!$W211,""),"")</f>
        <v/>
      </c>
      <c r="GZ211" s="233" t="str">
        <f>IF(Deník!$W211&lt;0,IF(Deník!$AC211=Statistika!$F$124,Deník!$W211,""),"")</f>
        <v/>
      </c>
      <c r="HA211" s="233" t="str">
        <f>IF(Deník!$W211&lt;0,IF(Deník!$AC211=Statistika!$F$125,Deník!$W211,""),"")</f>
        <v/>
      </c>
      <c r="HC211" s="233" t="str">
        <f>IF(Deník!$W211&lt;0,IF(Deník!$AD211=Statistika!$F$133,Deník!$W211,""),"")</f>
        <v/>
      </c>
      <c r="HD211" s="233" t="str">
        <f>IF(Deník!$W211&lt;0,IF(Deník!$AD211=Statistika!$F$134,Deník!$W211,""),"")</f>
        <v/>
      </c>
      <c r="HE211" s="233" t="str">
        <f>IF(Deník!$W211&lt;0,IF(Deník!$AD211=Statistika!$F$135,Deník!$W211,""),"")</f>
        <v/>
      </c>
      <c r="HF211" s="233" t="str">
        <f>IF(Deník!$W211&lt;0,IF(Deník!$AD211=Statistika!$F$136,Deník!$W211,""),"")</f>
        <v/>
      </c>
      <c r="HG211" s="233" t="str">
        <f>IF(Deník!$W211&lt;0,IF(Deník!$AD211=Statistika!$F$137,Deník!$W211,""),"")</f>
        <v/>
      </c>
      <c r="ID211" s="8">
        <f>Tabulka4[[#This Row],[Sloupec3]]</f>
        <v>0</v>
      </c>
      <c r="IE211" s="17" t="str">
        <f>IF(AND([1]Deník!$C211&gt;='[1]Měsíční shrnutí'!$D$1,[1]Deník!$C211&lt;='[1]Měsíční shrnutí'!$F$1),[1]Deník!$X211,"")</f>
        <v/>
      </c>
    </row>
    <row r="212" spans="1:239">
      <c r="A212" s="8">
        <f>Deník!C213</f>
        <v>0</v>
      </c>
      <c r="B212" s="50" t="str">
        <f>Deník!R213</f>
        <v/>
      </c>
      <c r="C212" s="102" t="str">
        <f>IF(AND(Deník!R213&gt;1,Deník!R213&lt;&gt;""),1,"")</f>
        <v/>
      </c>
      <c r="D212" s="102" t="str">
        <f>IF(AND(Deník!R213&lt;=0,Deník!R213&lt;&gt;""),1,"")</f>
        <v/>
      </c>
      <c r="E212" s="103" t="str">
        <f>IF(AND(Deník!R213&gt;=0,Deník!R213&lt;=1),1,"")</f>
        <v/>
      </c>
      <c r="F212" s="79" t="str">
        <f>IF(Deník!R213&lt;&gt;"",Deník!R213+F211,"")</f>
        <v/>
      </c>
      <c r="G212" s="85"/>
      <c r="H212" s="54" t="str">
        <f>IF(MONTH(Deník!$C212)=H$2,IF(AND(Deník!$R212&gt;=0,Deník!$R212&lt;=1),"BE",Deník!$R212),"")</f>
        <v/>
      </c>
      <c r="I212" s="11" t="str">
        <f>IF(MONTH(Deník!$C212)=I$2,IF(AND(Deník!$R212&gt;=0,Deník!$R212&lt;=1),"BE",Deník!$R212),"")</f>
        <v/>
      </c>
      <c r="J212" s="11" t="str">
        <f>IF(MONTH(Deník!$C212)=J$2,IF(AND(Deník!$R212&gt;=0,Deník!$R212&lt;=1),"BE",Deník!$R212),"")</f>
        <v/>
      </c>
      <c r="K212" s="11" t="str">
        <f>IF(MONTH(Deník!$C212)=K$2,IF(AND(Deník!$R212&gt;=0,Deník!$R212&lt;=1),"BE",Deník!$R212),"")</f>
        <v/>
      </c>
      <c r="L212" s="11" t="str">
        <f>IF(MONTH(Deník!$C212)=L$2,IF(AND(Deník!$R212&gt;=0,Deník!$R212&lt;=1),"BE",Deník!$R212),"")</f>
        <v/>
      </c>
      <c r="M212" s="11" t="str">
        <f>IF(MONTH(Deník!$C212)=M$2,IF(AND(Deník!$R212&gt;=0,Deník!$R212&lt;=1),"BE",Deník!$R212),"")</f>
        <v/>
      </c>
      <c r="N212" s="11" t="str">
        <f>IF(MONTH(Deník!$C212)=N$2,IF(AND(Deník!$R212&gt;=0,Deník!$R212&lt;=1),"BE",Deník!$R212),"")</f>
        <v/>
      </c>
      <c r="O212" s="11" t="str">
        <f>IF(MONTH(Deník!$C212)=O$2,IF(AND(Deník!$R212&gt;=0,Deník!$R212&lt;=1),"BE",Deník!$R212),"")</f>
        <v/>
      </c>
      <c r="P212" s="11" t="str">
        <f>IF(MONTH(Deník!$C212)=P$2,IF(AND(Deník!$R212&gt;=0,Deník!$R212&lt;=1),"BE",Deník!$R212),"")</f>
        <v/>
      </c>
      <c r="Q212" s="11" t="str">
        <f>IF(MONTH(Deník!$C212)=Q$2,IF(AND(Deník!$R212&gt;=0,Deník!$R212&lt;=1),"BE",Deník!$R212),"")</f>
        <v/>
      </c>
      <c r="R212" s="11" t="str">
        <f>IF(MONTH(Deník!$C212)=R$2,IF(AND(Deník!$R212&gt;=0,Deník!$R212&lt;=1),"BE",Deník!$R212),"")</f>
        <v/>
      </c>
      <c r="S212" s="57" t="str">
        <f>IF(MONTH(Deník!$C212)=S$2,IF(AND(Deník!$R212&gt;=0,Deník!$R212&lt;=1),"BE",Deník!$R212),"")</f>
        <v/>
      </c>
      <c r="U212" s="12"/>
      <c r="V212" s="12"/>
      <c r="X212" s="600" t="str">
        <f>IF(Deník!$R212&lt;&gt;"",IF(Deník!$B212=Statistika!$F$63,IF(AND(Deník!$R212&gt;=0,Deník!$R212&lt;=1),"BE",Deník!$R212),""),"")</f>
        <v/>
      </c>
      <c r="Y212" s="13" t="str">
        <f>IF(Deník!$R212&lt;&gt;"",IF(Deník!$B212=Statistika!$F$64,IF(AND(Deník!$R212&gt;=0,Deník!$R212&lt;=1),"BE",Deník!$R212),""),"")</f>
        <v/>
      </c>
      <c r="Z212" s="13" t="str">
        <f>IF(Deník!$R212&lt;&gt;"",IF(Deník!$B212=Statistika!$F$65,IF(AND(Deník!$R212&gt;=0,Deník!$R212&lt;=1),"BE",Deník!$R212),""),"")</f>
        <v/>
      </c>
      <c r="AA212" s="13" t="str">
        <f>IF(Deník!$R212&lt;&gt;"",IF(Deník!$B212=Statistika!$F$66,IF(AND(Deník!$R212&gt;=0,Deník!$R212&lt;=1),"BE",Deník!$R212),""),"")</f>
        <v/>
      </c>
      <c r="AB212" s="13" t="str">
        <f>IF(Deník!$R212&lt;&gt;"",IF(Deník!$B212=Statistika!$F$67,IF(AND(Deník!$R212&gt;=0,Deník!$R212&lt;=1),"BE",Deník!$R212),""),"")</f>
        <v/>
      </c>
      <c r="AC212" s="13" t="str">
        <f>IF(Deník!$R212&lt;&gt;"",IF(Deník!$B212=Statistika!$F$68,IF(AND(Deník!$R212&gt;=0,Deník!$R212&lt;=1),"BE",Deník!$R212),""),"")</f>
        <v/>
      </c>
      <c r="AD212" s="13" t="str">
        <f>IF(Deník!$R212&lt;&gt;"",IF(Deník!$B212=Statistika!$F$69,IF(AND(Deník!$R212&gt;=0,Deník!$R212&lt;=1),"BE",Deník!$R212),""),"")</f>
        <v/>
      </c>
      <c r="AE212" s="601" t="str">
        <f>IF(Deník!$R212&lt;&gt;"",IF(Deník!$B212=Statistika!$F$70,IF(AND(Deník!$R212&gt;=0,Deník!$R212&lt;=1),"BE",Deník!$R212),""),"")</f>
        <v/>
      </c>
      <c r="AF212" s="90"/>
      <c r="AG212" s="63" t="str">
        <f>IF(Deník!$R212&lt;&gt;"",IF(Deník!$J212="L",IF(AND(Deník!$R212&gt;=0,Deník!$R212&lt;=1),"BE",Deník!$R212),""),"")</f>
        <v/>
      </c>
      <c r="AH212" s="13" t="str">
        <f>IF(Deník!$R212&lt;&gt;"",IF(Deník!$J212="S",IF(AND(Deník!$R212&gt;=0,Deník!$R212&lt;=1),"BE",Deník!$R212),""),"")</f>
        <v/>
      </c>
      <c r="AI212" s="95"/>
      <c r="AJ212" s="71" t="str">
        <f>IF(Deník!N213&lt;&gt;"",Deník!N213*-1,"")</f>
        <v/>
      </c>
      <c r="AK212" s="88"/>
      <c r="AL212" s="63" t="str">
        <f>IF(WEEKDAY(Deník!$C212,2)=1,IF(AND(Deník!$R212&gt;=0,Deník!$R212&lt;=1),"BE",Deník!$R212),"")</f>
        <v/>
      </c>
      <c r="AM212" s="13" t="str">
        <f>IF(WEEKDAY(Deník!$C212,2)=2,IF(AND(Deník!$R212&gt;=0,Deník!$R212&lt;=1),"BE",Deník!$R212),"")</f>
        <v/>
      </c>
      <c r="AN212" s="13" t="str">
        <f>IF(WEEKDAY(Deník!$C212,2)=3,IF(AND(Deník!$R212&gt;=0,Deník!$R212&lt;=1),"BE",Deník!$R212),"")</f>
        <v/>
      </c>
      <c r="AO212" s="13" t="str">
        <f>IF(WEEKDAY(Deník!$C212,2)=4,IF(AND(Deník!$R212&gt;=0,Deník!$R212&lt;=1),"BE",Deník!$R212),"")</f>
        <v/>
      </c>
      <c r="AP212" s="60" t="str">
        <f>IF(WEEKDAY(Deník!$C212,2)=5,IF(AND(Deník!$R212&gt;=0,Deník!$R212&lt;=1),"BE",Deník!$R212),"")</f>
        <v/>
      </c>
      <c r="AQ212" s="99"/>
      <c r="AR212" s="100">
        <f>Deník!D212</f>
        <v>0</v>
      </c>
      <c r="AS212" s="63" t="str">
        <f>IF(Deník!$D212&lt;&gt;"",IF(AND(Deník!$D212&gt;=AS$2,Deník!$D212&lt;=AS$3),IF(AND(Deník!$R212&gt;=0,Deník!$R212&lt;=1),"BE",Deník!$R212),""),"")</f>
        <v/>
      </c>
      <c r="AT212" s="63" t="str">
        <f>IF(Deník!$D212&lt;&gt;"",IF(AND(Deník!$D212&gt;=AT$2,Deník!$D212&lt;=AT$3),IF(AND(Deník!$R212&gt;=0,Deník!$R212&lt;=1),"BE",Deník!$R212),""),"")</f>
        <v/>
      </c>
      <c r="AU212" s="63" t="str">
        <f>IF(Deník!$D212&lt;&gt;"",IF(AND(Deník!$D212&gt;=AU$2,Deník!$D212&lt;=AU$3),IF(AND(Deník!$R212&gt;=0,Deník!$R212&lt;=1),"BE",Deník!$R212),""),"")</f>
        <v/>
      </c>
      <c r="AV212" s="63" t="str">
        <f>IF(Deník!$D212&lt;&gt;"",IF(AND(Deník!$D212&gt;=AV$2,Deník!$D212&lt;=AV$3),IF(AND(Deník!$R212&gt;=0,Deník!$R212&lt;=1),"BE",Deník!$R212),""),"")</f>
        <v/>
      </c>
      <c r="AW212" s="63" t="str">
        <f>IF(Deník!$D212&lt;&gt;"",IF(AND(Deník!$D212&gt;=AW$2,Deník!$D212&lt;=AW$3),IF(AND(Deník!$R212&gt;=0,Deník!$R212&lt;=1),"BE",Deník!$R212),""),"")</f>
        <v/>
      </c>
      <c r="AX212" s="63" t="str">
        <f>IF(Deník!$D212&lt;&gt;"",IF(AND(Deník!$D212&gt;=AX$2,Deník!$D212&lt;=AX$3),IF(AND(Deník!$R212&gt;=0,Deník!$R212&lt;=1),"BE",Deník!$R212),""),"")</f>
        <v/>
      </c>
      <c r="AY212" s="63" t="str">
        <f>IF(Deník!$D212&lt;&gt;"",IF(AND(Deník!$D212&gt;=AY$2,Deník!$D212&lt;=AY$3),IF(AND(Deník!$R212&gt;=0,Deník!$R212&lt;=1),"BE",Deník!$R212),""),"")</f>
        <v/>
      </c>
      <c r="AZ212" s="63" t="str">
        <f>IF(Deník!$D212&lt;&gt;"",IF(AND(Deník!$D212&gt;=AZ$2,Deník!$D212&lt;=AZ$3),IF(AND(Deník!$R212&gt;=0,Deník!$R212&lt;=1),"BE",Deník!$R212),""),"")</f>
        <v/>
      </c>
      <c r="BA212" s="63" t="str">
        <f>IF(Deník!$D212&lt;&gt;"",IF(AND(Deník!$D212&gt;=BA$2,Deník!$D212&lt;=BA$3),IF(AND(Deník!$R212&gt;=0,Deník!$R212&lt;=1),"BE",Deník!$R212),""),"")</f>
        <v/>
      </c>
      <c r="BB212" s="63" t="str">
        <f>IF(Deník!$D212&lt;&gt;"",IF(AND(Deník!$D212&gt;=BB$2,Deník!$D212&lt;=BB$3),IF(AND(Deník!$R212&gt;=0,Deník!$R212&lt;=1),"BE",Deník!$R212),""),"")</f>
        <v/>
      </c>
      <c r="BC212" s="71" t="str">
        <f>IF(Deník!$D212&lt;&gt;"",IF(AND(Deník!$D212&gt;=BC$2,Deník!$D212&lt;=BC$3),IF(AND(Deník!$R212&gt;=0,Deník!$R212&lt;=1),"BE",Deník!$R212),""),"")</f>
        <v/>
      </c>
      <c r="BD212" s="20" t="str">
        <f>IF(Deník!$J213="S",(Deník!$M213-Deník!$K213),IF(Deník!$J213="L",(Deník!$K213-Deník!$M213),""))</f>
        <v/>
      </c>
      <c r="BE212" s="20" t="str">
        <f>IF(Deník!$J213="S",(Deník!$K213-Deník!$O213),IF(Deník!$J213="L",(Deník!$O213-Deník!$K213),""))</f>
        <v/>
      </c>
      <c r="BF212" s="20" t="str">
        <f>IF(Deník!$J213="S",(Deník!$K213-Deník!$L213),IF(Deník!$J213="L",(Deník!$L213-Deník!$K213),""))</f>
        <v/>
      </c>
      <c r="BG212" s="20" t="str">
        <f>IF(Deník!$J213="S",(Deník!$K213-Deník!$S213),IF(Deník!$J213="L",(Deník!$S213-Deník!$K213),""))</f>
        <v/>
      </c>
      <c r="BH212" s="20" t="str">
        <f>IF(Deník!$J213="S",(Deník!$K213-Deník!$U213),IF(Deník!$J213="L",(Deník!$U213-Deník!$K213),""))</f>
        <v/>
      </c>
      <c r="BI212" s="20" t="str">
        <f>IF(Deník!$R212&gt;1,Deník!$R212,"")</f>
        <v/>
      </c>
      <c r="BJ212" s="20" t="str">
        <f>IF(Deník!$R212&lt;0,Deník!$R212,"")</f>
        <v/>
      </c>
      <c r="BK212" s="17"/>
      <c r="BM212" s="233" t="str">
        <f>IF(Deník!$R212&lt;&gt;"",IF(Deník!$Y212=Statistika!$F$78,IF(AND(Deník!$R212&gt;=0,Deník!$R212&lt;=1),"BE",Deník!$R212),""),"")</f>
        <v/>
      </c>
      <c r="BN212" s="233" t="str">
        <f>IF(Deník!$R212&lt;&gt;"",IF(Deník!$Y212=Statistika!$F$79,IF(AND(Deník!$R212&gt;=0,Deník!$R212&lt;=1),"BE",Deník!$R212),""),"")</f>
        <v/>
      </c>
      <c r="BO212" s="233" t="str">
        <f>IF(Deník!$R212&lt;&gt;"",IF(Deník!$Y212=Statistika!$F$80,IF(AND(Deník!$R212&gt;=0,Deník!$R212&lt;=1),"BE",Deník!$R212),""),"")</f>
        <v/>
      </c>
      <c r="BP212" s="233" t="str">
        <f>IF(Deník!$R212&lt;&gt;"",IF(Deník!$Y212=Statistika!$F$81,IF(AND(Deník!$R212&gt;=0,Deník!$R212&lt;=1),"BE",Deník!$R212),""),"")</f>
        <v/>
      </c>
      <c r="BQ212" s="233" t="str">
        <f>IF(Deník!$R212&lt;&gt;"",IF(Deník!$Y212=Statistika!$F$82,IF(AND(Deník!$R212&gt;=0,Deník!$R212&lt;=1),"BE",Deník!$R212),""),"")</f>
        <v/>
      </c>
      <c r="BR212" s="233" t="str">
        <f>IF(Deník!$R212&lt;&gt;"",IF(Deník!$Y212=Statistika!$F$83,IF(AND(Deník!$R212&gt;=0,Deník!$R212&lt;=1),"BE",Deník!$R212),""),"")</f>
        <v/>
      </c>
      <c r="BS212" s="233" t="str">
        <f>IF(Deník!$R212&lt;&gt;"",IF(Deník!$Y212=Statistika!$F$84,IF(AND(Deník!$R212&gt;=0,Deník!$R212&lt;=1),"BE",Deník!$R212),""),"")</f>
        <v/>
      </c>
      <c r="BT212" s="233" t="str">
        <f>IF(Deník!$R212&lt;&gt;"",IF(Deník!$Y212=Statistika!$F$85,IF(AND(Deník!$R212&gt;=0,Deník!$R212&lt;=1),"BE",Deník!$R212),""),"")</f>
        <v/>
      </c>
      <c r="BU212" s="233" t="str">
        <f>IF(Deník!$R212&lt;&gt;"",IF(Deník!$Y212=Statistika!$F$86,IF(AND(Deník!$R212&gt;=0,Deník!$R212&lt;=1),"BE",Deník!$R212),""),"")</f>
        <v/>
      </c>
      <c r="BV212" s="233" t="str">
        <f>IF(Deník!$R212&lt;&gt;"",IF(Deník!$Y212=Statistika!$F$87,IF(AND(Deník!$R212&gt;=0,Deník!$R212&lt;=1),"BE",Deník!$R212),""),"")</f>
        <v/>
      </c>
      <c r="BW212" s="233" t="str">
        <f>IF(Deník!$R212&lt;&gt;"",IF(Deník!$Y212=Statistika!$F$88,IF(AND(Deník!$R212&gt;=0,Deník!$R212&lt;=1),"BE",Deník!$R212),""),"")</f>
        <v/>
      </c>
      <c r="BX212" s="233" t="str">
        <f>IF(Deník!$R212&lt;&gt;"",IF(Deník!$Y212=Statistika!$F$89,IF(AND(Deník!$R212&gt;=0,Deník!$R212&lt;=1),"BE",Deník!$R212),""),"")</f>
        <v/>
      </c>
      <c r="BY212" s="233" t="str">
        <f>IF(Deník!$R212&lt;&gt;"",IF(Deník!$Y212=Statistika!$F$90,IF(AND(Deník!$R212&gt;=0,Deník!$R212&lt;=1),"BE",Deník!$R212),""),"")</f>
        <v/>
      </c>
      <c r="BZ212" s="233" t="str">
        <f>IF(Deník!$R212&lt;&gt;"",IF(Deník!$Y212=Statistika!$F$91,IF(AND(Deník!$R212&gt;=0,Deník!$R212&lt;=1),"BE",Deník!$R212),""),"")</f>
        <v/>
      </c>
      <c r="CA212" s="233"/>
      <c r="CB212" s="233" t="str">
        <f>IF(Deník!$R212&lt;&gt;"",IF(Deník!$AB212="SL",IF(AND(Deník!$R212&gt;=0,Deník!$R212&lt;=1),"BE",Deník!$R212),""),"")</f>
        <v/>
      </c>
      <c r="CC212" s="233" t="str">
        <f>IF(Deník!$R212&lt;&gt;"",IF(Deník!$AB212="BE10",IF(AND(Deník!$R212&gt;=0,Deník!$R212&lt;=1),"BE",Deník!$R212),""),"")</f>
        <v/>
      </c>
      <c r="CD212" s="233" t="str">
        <f>IF(Deník!$R212&lt;&gt;"",IF(Deník!$AB212="BE15",IF(AND(Deník!$R212&gt;=0,Deník!$R212&lt;=1),"BE",Deník!$R212),""),"")</f>
        <v/>
      </c>
      <c r="CE212" s="233" t="str">
        <f>IF(Deník!$R212&lt;&gt;"",IF(Deník!$AB212="BE20",IF(AND(Deník!$R212&gt;=0,Deník!$R212&lt;=1),"BE",Deník!$R212),""),"")</f>
        <v/>
      </c>
      <c r="CF212" s="233" t="str">
        <f>IF(Deník!$R212&lt;&gt;"",IF(Deník!$AB212="TP1",IF(AND(Deník!$R212&gt;=0,Deník!$R212&lt;=1),"BE",Deník!$R212),""),"")</f>
        <v/>
      </c>
      <c r="CG212" s="233" t="str">
        <f>IF(Deník!$R212&lt;&gt;"",IF(Deník!$AB212="TP2",IF(AND(Deník!$R212&gt;=0,Deník!$R212&lt;=1),"BE",Deník!$R212),""),"")</f>
        <v/>
      </c>
      <c r="CH212" s="233" t="str">
        <f>IF(Deník!$R212&lt;&gt;"",IF(Deník!$AB212="TP3",IF(AND(Deník!$R212&gt;=0,Deník!$R212&lt;=1),"BE",Deník!$R212),""),"")</f>
        <v/>
      </c>
      <c r="CI212" s="233" t="str">
        <f>IF(Deník!$R212&lt;&gt;"",IF(Deník!$AB212="Trailing SL",IF(AND(Deník!$R212&gt;=0,Deník!$R212&lt;=1),"BE",Deník!$R212),""),"")</f>
        <v/>
      </c>
      <c r="CJ212" s="233" t="str">
        <f>IF(Deník!$R212&lt;&gt;"",IF(Deník!$AB212="Manual",IF(AND(Deník!$R212&gt;=0,Deník!$R212&lt;=1),"BE",Deník!$R212),""),"")</f>
        <v/>
      </c>
      <c r="CK212" s="233"/>
      <c r="CL212" s="233" t="str">
        <f>IF(Deník!$R212&lt;0,IF(Deník!$AC212=Statistika!$F$117,Deník!$R212,""),"")</f>
        <v/>
      </c>
      <c r="CM212" s="233" t="str">
        <f>IF(Deník!$R212&lt;0,IF(Deník!$AC212=Statistika!$F$118,Deník!$R212,""),"")</f>
        <v/>
      </c>
      <c r="CN212" s="233" t="str">
        <f>IF(Deník!$R212&lt;0,IF(Deník!$AC212=Statistika!$F$119,Deník!$R212,""),"")</f>
        <v/>
      </c>
      <c r="CO212" s="233" t="str">
        <f>IF(Deník!$R212&lt;0,IF(Deník!$AC212=Statistika!$F$120,Deník!$R212,""),"")</f>
        <v/>
      </c>
      <c r="CP212" s="233" t="str">
        <f>IF(Deník!$R212&lt;0,IF(Deník!$AC212=Statistika!$F$121,Deník!$R212,""),"")</f>
        <v/>
      </c>
      <c r="CQ212" s="233" t="str">
        <f>IF(Deník!$R212&lt;0,IF(Deník!$AC212=Statistika!$F$122,Deník!$R212,""),"")</f>
        <v/>
      </c>
      <c r="CR212" s="233" t="str">
        <f>IF(Deník!$R212&lt;0,IF(Deník!$AC212=Statistika!$F$123,Deník!$R212,""),"")</f>
        <v/>
      </c>
      <c r="CS212" s="233" t="str">
        <f>IF(Deník!$R212&lt;0,IF(Deník!$AC212=Statistika!$F$124,Deník!$R212,""),"")</f>
        <v/>
      </c>
      <c r="CT212" s="233" t="str">
        <f>IF(Deník!$R212&lt;0,IF(Deník!$AC212=Statistika!$F$125,Deník!$R212,""),"")</f>
        <v/>
      </c>
      <c r="CU212" s="233"/>
      <c r="CV212" s="233" t="str">
        <f>IF(Deník!$R212&lt;0,IF(Deník!$AD212=$CV$2,Deník!$R212,""),"")</f>
        <v/>
      </c>
      <c r="CW212" s="233" t="str">
        <f>IF(Deník!$R212&lt;0,IF(Deník!$AD212=$CW$2,Deník!$R212,""),"")</f>
        <v/>
      </c>
      <c r="CX212" s="233" t="str">
        <f>IF(Deník!$R212&lt;0,IF(Deník!$AD212=$CX$2,Deník!$R212,""),"")</f>
        <v/>
      </c>
      <c r="CY212" s="233" t="str">
        <f>IF(Deník!$R212&lt;0,IF(Deník!$AD212=$CY$2,Deník!$R212,""),"")</f>
        <v/>
      </c>
      <c r="CZ212" s="233" t="str">
        <f>IF(Deník!$R212&lt;0,IF(Deník!$AD212=$CZ$2,Deník!$R212,""),"")</f>
        <v/>
      </c>
      <c r="DL212" s="221">
        <f t="shared" si="12"/>
        <v>93847.029999999984</v>
      </c>
      <c r="DM212" s="220">
        <f t="shared" si="11"/>
        <v>-6.1529700000000132E-2</v>
      </c>
      <c r="DO212" s="50">
        <f>Deník!W213</f>
        <v>0</v>
      </c>
      <c r="DP212" s="102" t="str">
        <f>IF(AND(Deník!W213&gt;0),1,"")</f>
        <v/>
      </c>
      <c r="DQ212" s="102">
        <f>IF(AND(Deník!W213&lt;=0),1,"")</f>
        <v>1</v>
      </c>
      <c r="DR212" s="227"/>
      <c r="DS212" s="228"/>
      <c r="DT212" s="85"/>
      <c r="DU212" s="54">
        <f>IF(MONTH(Deník!$C212)=DU$2,Deník!$W212,"")</f>
        <v>0</v>
      </c>
      <c r="DV212" s="222" t="str">
        <f>IF(MONTH(Deník!$C212)=DV$2,Deník!$W212,"")</f>
        <v/>
      </c>
      <c r="DW212" s="222" t="str">
        <f>IF(MONTH(Deník!$C212)=DW$2,Deník!$W212,"")</f>
        <v/>
      </c>
      <c r="DX212" s="222" t="str">
        <f>IF(MONTH(Deník!$C212)=DX$2,Deník!$W212,"")</f>
        <v/>
      </c>
      <c r="DY212" s="222" t="str">
        <f>IF(MONTH(Deník!$C212)=DY$2,Deník!$W212,"")</f>
        <v/>
      </c>
      <c r="DZ212" s="222" t="str">
        <f>IF(MONTH(Deník!$C212)=DZ$2,Deník!$W212,"")</f>
        <v/>
      </c>
      <c r="EA212" s="222" t="str">
        <f>IF(MONTH(Deník!$C212)=EA$2,Deník!$W212,"")</f>
        <v/>
      </c>
      <c r="EB212" s="222" t="str">
        <f>IF(MONTH(Deník!$C212)=EB$2,Deník!$W212,"")</f>
        <v/>
      </c>
      <c r="EC212" s="222" t="str">
        <f>IF(MONTH(Deník!$C212)=EC$2,Deník!$W212,"")</f>
        <v/>
      </c>
      <c r="ED212" s="222" t="str">
        <f>IF(MONTH(Deník!$C212)=ED$2,Deník!$W212,"")</f>
        <v/>
      </c>
      <c r="EE212" s="222" t="str">
        <f>IF(MONTH(Deník!$C212)=EE$2,Deník!$W212,"")</f>
        <v/>
      </c>
      <c r="EF212" s="222" t="str">
        <f>IF(MONTH(Deník!$C212)=EF$2,Deník!$W212,"")</f>
        <v/>
      </c>
      <c r="EI212" s="600" t="str">
        <f>IF(Deník!$W212&lt;&gt;"",IF(Deník!$B212=Statistika!$F$63,Deník!$W212,""),"")</f>
        <v/>
      </c>
      <c r="EJ212" s="13" t="str">
        <f>IF(Deník!$W212&lt;&gt;"",IF(Deník!$B212=Statistika!$F$64,Deník!$W212,""),"")</f>
        <v/>
      </c>
      <c r="EK212" s="13" t="str">
        <f>IF(Deník!$W212&lt;&gt;"",IF(Deník!$B212=Statistika!$F$65,Deník!$W212,""),"")</f>
        <v/>
      </c>
      <c r="EL212" s="13" t="str">
        <f>IF(Deník!$W212&lt;&gt;"",IF(Deník!$B212=Statistika!$F$66,Deník!$W212,""),"")</f>
        <v/>
      </c>
      <c r="EM212" s="13" t="str">
        <f>IF(Deník!$W212&lt;&gt;"",IF(Deník!$B212=Statistika!$F$67,Deník!$W212,""),"")</f>
        <v/>
      </c>
      <c r="EN212" s="13" t="str">
        <f>IF(Deník!$W212&lt;&gt;"",IF(Deník!$B212=Statistika!$F$68,Deník!$W212,""),"")</f>
        <v/>
      </c>
      <c r="EO212" s="13" t="str">
        <f>IF(Deník!$W212&lt;&gt;"",IF(Deník!$B212=Statistika!$F$69,Deník!$W212,""),"")</f>
        <v/>
      </c>
      <c r="EP212" s="601" t="str">
        <f>IF(Deník!$W212&lt;&gt;"",IF(Deník!$B212=Statistika!$F$70,Deník!$W212,""),"")</f>
        <v/>
      </c>
      <c r="EQ212" s="90"/>
      <c r="ER212" s="63" t="str">
        <f>IF(Deník!$W212&lt;&gt;"",IF(Deník!$J212="L",Deník!$W212,""),"")</f>
        <v/>
      </c>
      <c r="ES212" s="13" t="str">
        <f>IF(Deník!$W212&lt;&gt;"",IF(Deník!$J212="S",Deník!$W212,""),"")</f>
        <v/>
      </c>
      <c r="ET212" s="95"/>
      <c r="EU212" s="88"/>
      <c r="EV212" s="63" t="str">
        <f>IF(WEEKDAY(Deník!$C212,2)=1,Deník!$W212,"")</f>
        <v/>
      </c>
      <c r="EW212" s="13" t="str">
        <f>IF(WEEKDAY(Deník!$C212,2)=2,Deník!$W212,"")</f>
        <v/>
      </c>
      <c r="EX212" s="13" t="str">
        <f>IF(WEEKDAY(Deník!$C212,2)=3,Deník!$W212,"")</f>
        <v/>
      </c>
      <c r="EY212" s="13" t="str">
        <f>IF(WEEKDAY(Deník!$C212,2)=4,Deník!$W212,"")</f>
        <v/>
      </c>
      <c r="EZ212" s="60" t="str">
        <f>IF(WEEKDAY(Deník!$C212,2)=5,Deník!$W212,"")</f>
        <v/>
      </c>
      <c r="FA212" s="99"/>
      <c r="FB212" s="100">
        <f>Deník!D212</f>
        <v>0</v>
      </c>
      <c r="FC212" s="63">
        <f>IF($FB212&lt;&gt;"",IF(AND($FB212&gt;=FC$2,$FB212&lt;=FC$3),Deník!$W212,""))</f>
        <v>0</v>
      </c>
      <c r="FD212" s="63" t="str">
        <f>IF($FB212&lt;&gt;"",IF(AND($FB212&gt;=FD$2,$FB212&lt;=FD$3),Deník!$W212,""))</f>
        <v/>
      </c>
      <c r="FE212" s="63" t="str">
        <f>IF($FB212&lt;&gt;"",IF(AND($FB212&gt;=FE$2,$FB212&lt;=FE$3),Deník!$W212,""))</f>
        <v/>
      </c>
      <c r="FF212" s="63" t="str">
        <f>IF($FB212&lt;&gt;"",IF(AND($FB212&gt;=FF$2,$FB212&lt;=FF$3),Deník!$W212,""))</f>
        <v/>
      </c>
      <c r="FG212" s="63" t="str">
        <f>IF($FB212&lt;&gt;"",IF(AND($FB212&gt;=FG$2,$FB212&lt;=FG$3),Deník!$W212,""))</f>
        <v/>
      </c>
      <c r="FH212" s="63" t="str">
        <f>IF($FB212&lt;&gt;"",IF(AND($FB212&gt;=FH$2,$FB212&lt;=FH$3),Deník!$W212,""))</f>
        <v/>
      </c>
      <c r="FI212" s="63" t="str">
        <f>IF($FB212&lt;&gt;"",IF(AND($FB212&gt;=FI$2,$FB212&lt;=FI$3),Deník!$W212,""))</f>
        <v/>
      </c>
      <c r="FJ212" s="63" t="str">
        <f>IF($FB212&lt;&gt;"",IF(AND($FB212&gt;=FJ$2,$FB212&lt;=FJ$3),Deník!$W212,""))</f>
        <v/>
      </c>
      <c r="FK212" s="63" t="str">
        <f>IF($FB212&lt;&gt;"",IF(AND($FB212&gt;=FK$2,$FB212&lt;=FK$3),Deník!$W212,""))</f>
        <v/>
      </c>
      <c r="FL212" s="63" t="str">
        <f>IF($FB212&lt;&gt;"",IF(AND($FB212&gt;=FL$2,$FB212&lt;=FL$3),Deník!$W212,""))</f>
        <v/>
      </c>
      <c r="FM212" s="63" t="str">
        <f>IF($FB212&lt;&gt;"",IF(AND($FB212&gt;=FM$2,$FB212&lt;=FM$3),Deník!$W212,""))</f>
        <v/>
      </c>
      <c r="FN212" s="13"/>
      <c r="FO212" s="20" t="str">
        <f>IF(Deník!$W212&gt;1,Deník!$W212,"")</f>
        <v/>
      </c>
      <c r="FP212" s="20" t="str">
        <f>IF(Deník!$W212&lt;0,Deník!$W212,"")</f>
        <v/>
      </c>
      <c r="FQ212" s="17"/>
      <c r="FS212" s="233"/>
      <c r="FT212" s="233" t="str">
        <f>IF(Deník!$W212&lt;&gt;"",IF(Deník!$Y212=Statistika!$F$78,Deník!$W212,""),"")</f>
        <v/>
      </c>
      <c r="FU212" s="233" t="str">
        <f>IF(Deník!$W212&lt;&gt;"",IF(Deník!$Y212=Statistika!$F$79,Deník!$W212,""),"")</f>
        <v/>
      </c>
      <c r="FV212" s="233" t="str">
        <f>IF(Deník!$W212&lt;&gt;"",IF(Deník!$Y212=Statistika!$F$80,Deník!$W212,""),"")</f>
        <v/>
      </c>
      <c r="FW212" s="233" t="str">
        <f>IF(Deník!$W212&lt;&gt;"",IF(Deník!$Y212=Statistika!$F$81,Deník!$W212,""),"")</f>
        <v/>
      </c>
      <c r="FX212" s="233" t="str">
        <f>IF(Deník!$W212&lt;&gt;"",IF(Deník!$Y212=Statistika!$F$82,Deník!$W212,""),"")</f>
        <v/>
      </c>
      <c r="FY212" s="233" t="str">
        <f>IF(Deník!$W212&lt;&gt;"",IF(Deník!$Y212=Statistika!$F$83,Deník!$W212,""),"")</f>
        <v/>
      </c>
      <c r="FZ212" s="233" t="str">
        <f>IF(Deník!$W212&lt;&gt;"",IF(Deník!$Y212=Statistika!$F$84,Deník!$W212,""),"")</f>
        <v/>
      </c>
      <c r="GA212" s="233" t="str">
        <f>IF(Deník!$W212&lt;&gt;"",IF(Deník!$Y212=Statistika!$F$85,Deník!$W212,""),"")</f>
        <v/>
      </c>
      <c r="GB212" s="233" t="str">
        <f>IF(Deník!$W212&lt;&gt;"",IF(Deník!$Y212=Statistika!$F$86,Deník!$W212,""),"")</f>
        <v/>
      </c>
      <c r="GC212" s="233" t="str">
        <f>IF(Deník!$W212&lt;&gt;"",IF(Deník!$Y212=Statistika!$F$87,Deník!$W212,""),"")</f>
        <v/>
      </c>
      <c r="GD212" s="233" t="str">
        <f>IF(Deník!$W212&lt;&gt;"",IF(Deník!$Y212=Statistika!$F$88,Deník!$W212,""),"")</f>
        <v/>
      </c>
      <c r="GE212" s="233" t="str">
        <f>IF(Deník!$W212&lt;&gt;"",IF(Deník!$Y212=Statistika!$F$89,Deník!$W212,""),"")</f>
        <v/>
      </c>
      <c r="GF212" s="233" t="str">
        <f>IF(Deník!$W212&lt;&gt;"",IF(Deník!$Y212=Statistika!$F$90,Deník!$W212,""),"")</f>
        <v/>
      </c>
      <c r="GG212" s="233" t="str">
        <f>IF(Deník!$W212&lt;&gt;"",IF(Deník!$Y212=Statistika!$F$91,Deník!$W212,""),"")</f>
        <v/>
      </c>
      <c r="GH212" s="233"/>
      <c r="GI212" s="233" t="str">
        <f>IF(Deník!$W212&lt;&gt;"",IF(Deník!$AB212=Statistika!$L$100,Deník!$W212,""),"")</f>
        <v/>
      </c>
      <c r="GJ212" s="233" t="str">
        <f>IF(Deník!$W212&lt;&gt;"",IF(Deník!$AB212=Statistika!$L$101,Deník!$W212,""),"")</f>
        <v/>
      </c>
      <c r="GK212" s="233" t="str">
        <f>IF(Deník!$W212&lt;&gt;"",IF(Deník!$AB212=Statistika!$L$102,Deník!$W212,""),"")</f>
        <v/>
      </c>
      <c r="GL212" s="233" t="str">
        <f>IF(Deník!$W212&lt;&gt;"",IF(Deník!$AB212=Statistika!$L$103,Deník!$W212,""),"")</f>
        <v/>
      </c>
      <c r="GM212" s="233" t="str">
        <f>IF(Deník!$W212&lt;&gt;"",IF(Deník!$AB212=Statistika!$L$104,Deník!$W212,""),"")</f>
        <v/>
      </c>
      <c r="GN212" s="233" t="str">
        <f>IF(Deník!$W212&lt;&gt;"",IF(Deník!$AB212=Statistika!$L$105,Deník!$W212,""),"")</f>
        <v/>
      </c>
      <c r="GO212" s="233" t="str">
        <f>IF(Deník!$W212&lt;&gt;"",IF(Deník!$AB212=Statistika!$L$106,Deník!$W212,""),"")</f>
        <v/>
      </c>
      <c r="GP212" s="233" t="str">
        <f>IF(Deník!$W212&lt;&gt;"",IF(Deník!$AB212=Statistika!$L$107,Deník!$W212,""),"")</f>
        <v/>
      </c>
      <c r="GQ212" s="233" t="str">
        <f>IF(Deník!$W212&lt;&gt;"",IF(Deník!$AB212=Statistika!$L$108,Deník!$W212,""),"")</f>
        <v/>
      </c>
      <c r="GS212" s="233" t="str">
        <f>IF(Deník!$W212&lt;0,IF(Deník!$AC212=Statistika!$F$117,Deník!$W212,""),"")</f>
        <v/>
      </c>
      <c r="GT212" s="233" t="str">
        <f>IF(Deník!$W212&lt;0,IF(Deník!$AC212=Statistika!$F$118,Deník!$W212,""),"")</f>
        <v/>
      </c>
      <c r="GU212" s="233" t="str">
        <f>IF(Deník!$W212&lt;0,IF(Deník!$AC212=Statistika!$F$119,Deník!$W212,""),"")</f>
        <v/>
      </c>
      <c r="GV212" s="233" t="str">
        <f>IF(Deník!$W212&lt;0,IF(Deník!$AC212=Statistika!$F$120,Deník!$W212,""),"")</f>
        <v/>
      </c>
      <c r="GW212" s="233" t="str">
        <f>IF(Deník!$W212&lt;0,IF(Deník!$AC212=Statistika!$F$121,Deník!$W212,""),"")</f>
        <v/>
      </c>
      <c r="GX212" s="233" t="str">
        <f>IF(Deník!$W212&lt;0,IF(Deník!$AC212=Statistika!$F$122,Deník!$W212,""),"")</f>
        <v/>
      </c>
      <c r="GY212" s="233" t="str">
        <f>IF(Deník!$W212&lt;0,IF(Deník!$AC212=Statistika!$F$123,Deník!$W212,""),"")</f>
        <v/>
      </c>
      <c r="GZ212" s="233" t="str">
        <f>IF(Deník!$W212&lt;0,IF(Deník!$AC212=Statistika!$F$124,Deník!$W212,""),"")</f>
        <v/>
      </c>
      <c r="HA212" s="233" t="str">
        <f>IF(Deník!$W212&lt;0,IF(Deník!$AC212=Statistika!$F$125,Deník!$W212,""),"")</f>
        <v/>
      </c>
      <c r="HC212" s="233" t="str">
        <f>IF(Deník!$W212&lt;0,IF(Deník!$AD212=Statistika!$F$133,Deník!$W212,""),"")</f>
        <v/>
      </c>
      <c r="HD212" s="233" t="str">
        <f>IF(Deník!$W212&lt;0,IF(Deník!$AD212=Statistika!$F$134,Deník!$W212,""),"")</f>
        <v/>
      </c>
      <c r="HE212" s="233" t="str">
        <f>IF(Deník!$W212&lt;0,IF(Deník!$AD212=Statistika!$F$135,Deník!$W212,""),"")</f>
        <v/>
      </c>
      <c r="HF212" s="233" t="str">
        <f>IF(Deník!$W212&lt;0,IF(Deník!$AD212=Statistika!$F$136,Deník!$W212,""),"")</f>
        <v/>
      </c>
      <c r="HG212" s="233" t="str">
        <f>IF(Deník!$W212&lt;0,IF(Deník!$AD212=Statistika!$F$137,Deník!$W212,""),"")</f>
        <v/>
      </c>
      <c r="ID212" s="8">
        <f>Tabulka4[[#This Row],[Sloupec3]]</f>
        <v>0</v>
      </c>
      <c r="IE212" s="17" t="str">
        <f>IF(AND([1]Deník!$C212&gt;='[1]Měsíční shrnutí'!$D$1,[1]Deník!$C212&lt;='[1]Měsíční shrnutí'!$F$1),[1]Deník!$X212,"")</f>
        <v/>
      </c>
    </row>
    <row r="213" spans="1:239">
      <c r="A213" s="8">
        <f>Deník!C214</f>
        <v>0</v>
      </c>
      <c r="B213" s="50" t="str">
        <f>Deník!R214</f>
        <v/>
      </c>
      <c r="C213" s="102" t="str">
        <f>IF(AND(Deník!R214&gt;1,Deník!R214&lt;&gt;""),1,"")</f>
        <v/>
      </c>
      <c r="D213" s="102" t="str">
        <f>IF(AND(Deník!R214&lt;=0,Deník!R214&lt;&gt;""),1,"")</f>
        <v/>
      </c>
      <c r="E213" s="103" t="str">
        <f>IF(AND(Deník!R214&gt;=0,Deník!R214&lt;=1),1,"")</f>
        <v/>
      </c>
      <c r="F213" s="79" t="str">
        <f>IF(Deník!R214&lt;&gt;"",Deník!R214+F212,"")</f>
        <v/>
      </c>
      <c r="G213" s="85"/>
      <c r="H213" s="54" t="str">
        <f>IF(MONTH(Deník!$C213)=H$2,IF(AND(Deník!$R213&gt;=0,Deník!$R213&lt;=1),"BE",Deník!$R213),"")</f>
        <v/>
      </c>
      <c r="I213" s="11" t="str">
        <f>IF(MONTH(Deník!$C213)=I$2,IF(AND(Deník!$R213&gt;=0,Deník!$R213&lt;=1),"BE",Deník!$R213),"")</f>
        <v/>
      </c>
      <c r="J213" s="11" t="str">
        <f>IF(MONTH(Deník!$C213)=J$2,IF(AND(Deník!$R213&gt;=0,Deník!$R213&lt;=1),"BE",Deník!$R213),"")</f>
        <v/>
      </c>
      <c r="K213" s="11" t="str">
        <f>IF(MONTH(Deník!$C213)=K$2,IF(AND(Deník!$R213&gt;=0,Deník!$R213&lt;=1),"BE",Deník!$R213),"")</f>
        <v/>
      </c>
      <c r="L213" s="11" t="str">
        <f>IF(MONTH(Deník!$C213)=L$2,IF(AND(Deník!$R213&gt;=0,Deník!$R213&lt;=1),"BE",Deník!$R213),"")</f>
        <v/>
      </c>
      <c r="M213" s="11" t="str">
        <f>IF(MONTH(Deník!$C213)=M$2,IF(AND(Deník!$R213&gt;=0,Deník!$R213&lt;=1),"BE",Deník!$R213),"")</f>
        <v/>
      </c>
      <c r="N213" s="11" t="str">
        <f>IF(MONTH(Deník!$C213)=N$2,IF(AND(Deník!$R213&gt;=0,Deník!$R213&lt;=1),"BE",Deník!$R213),"")</f>
        <v/>
      </c>
      <c r="O213" s="11" t="str">
        <f>IF(MONTH(Deník!$C213)=O$2,IF(AND(Deník!$R213&gt;=0,Deník!$R213&lt;=1),"BE",Deník!$R213),"")</f>
        <v/>
      </c>
      <c r="P213" s="11" t="str">
        <f>IF(MONTH(Deník!$C213)=P$2,IF(AND(Deník!$R213&gt;=0,Deník!$R213&lt;=1),"BE",Deník!$R213),"")</f>
        <v/>
      </c>
      <c r="Q213" s="11" t="str">
        <f>IF(MONTH(Deník!$C213)=Q$2,IF(AND(Deník!$R213&gt;=0,Deník!$R213&lt;=1),"BE",Deník!$R213),"")</f>
        <v/>
      </c>
      <c r="R213" s="11" t="str">
        <f>IF(MONTH(Deník!$C213)=R$2,IF(AND(Deník!$R213&gt;=0,Deník!$R213&lt;=1),"BE",Deník!$R213),"")</f>
        <v/>
      </c>
      <c r="S213" s="57" t="str">
        <f>IF(MONTH(Deník!$C213)=S$2,IF(AND(Deník!$R213&gt;=0,Deník!$R213&lt;=1),"BE",Deník!$R213),"")</f>
        <v/>
      </c>
      <c r="U213" s="12"/>
      <c r="V213" s="12"/>
      <c r="X213" s="600" t="str">
        <f>IF(Deník!$R213&lt;&gt;"",IF(Deník!$B213=Statistika!$F$63,IF(AND(Deník!$R213&gt;=0,Deník!$R213&lt;=1),"BE",Deník!$R213),""),"")</f>
        <v/>
      </c>
      <c r="Y213" s="13" t="str">
        <f>IF(Deník!$R213&lt;&gt;"",IF(Deník!$B213=Statistika!$F$64,IF(AND(Deník!$R213&gt;=0,Deník!$R213&lt;=1),"BE",Deník!$R213),""),"")</f>
        <v/>
      </c>
      <c r="Z213" s="13" t="str">
        <f>IF(Deník!$R213&lt;&gt;"",IF(Deník!$B213=Statistika!$F$65,IF(AND(Deník!$R213&gt;=0,Deník!$R213&lt;=1),"BE",Deník!$R213),""),"")</f>
        <v/>
      </c>
      <c r="AA213" s="13" t="str">
        <f>IF(Deník!$R213&lt;&gt;"",IF(Deník!$B213=Statistika!$F$66,IF(AND(Deník!$R213&gt;=0,Deník!$R213&lt;=1),"BE",Deník!$R213),""),"")</f>
        <v/>
      </c>
      <c r="AB213" s="13" t="str">
        <f>IF(Deník!$R213&lt;&gt;"",IF(Deník!$B213=Statistika!$F$67,IF(AND(Deník!$R213&gt;=0,Deník!$R213&lt;=1),"BE",Deník!$R213),""),"")</f>
        <v/>
      </c>
      <c r="AC213" s="13" t="str">
        <f>IF(Deník!$R213&lt;&gt;"",IF(Deník!$B213=Statistika!$F$68,IF(AND(Deník!$R213&gt;=0,Deník!$R213&lt;=1),"BE",Deník!$R213),""),"")</f>
        <v/>
      </c>
      <c r="AD213" s="13" t="str">
        <f>IF(Deník!$R213&lt;&gt;"",IF(Deník!$B213=Statistika!$F$69,IF(AND(Deník!$R213&gt;=0,Deník!$R213&lt;=1),"BE",Deník!$R213),""),"")</f>
        <v/>
      </c>
      <c r="AE213" s="601" t="str">
        <f>IF(Deník!$R213&lt;&gt;"",IF(Deník!$B213=Statistika!$F$70,IF(AND(Deník!$R213&gt;=0,Deník!$R213&lt;=1),"BE",Deník!$R213),""),"")</f>
        <v/>
      </c>
      <c r="AF213" s="90"/>
      <c r="AG213" s="63" t="str">
        <f>IF(Deník!$R213&lt;&gt;"",IF(Deník!$J213="L",IF(AND(Deník!$R213&gt;=0,Deník!$R213&lt;=1),"BE",Deník!$R213),""),"")</f>
        <v/>
      </c>
      <c r="AH213" s="13" t="str">
        <f>IF(Deník!$R213&lt;&gt;"",IF(Deník!$J213="S",IF(AND(Deník!$R213&gt;=0,Deník!$R213&lt;=1),"BE",Deník!$R213),""),"")</f>
        <v/>
      </c>
      <c r="AI213" s="95"/>
      <c r="AJ213" s="71" t="str">
        <f>IF(Deník!N214&lt;&gt;"",Deník!N214*-1,"")</f>
        <v/>
      </c>
      <c r="AK213" s="88"/>
      <c r="AL213" s="63" t="str">
        <f>IF(WEEKDAY(Deník!$C213,2)=1,IF(AND(Deník!$R213&gt;=0,Deník!$R213&lt;=1),"BE",Deník!$R213),"")</f>
        <v/>
      </c>
      <c r="AM213" s="13" t="str">
        <f>IF(WEEKDAY(Deník!$C213,2)=2,IF(AND(Deník!$R213&gt;=0,Deník!$R213&lt;=1),"BE",Deník!$R213),"")</f>
        <v/>
      </c>
      <c r="AN213" s="13" t="str">
        <f>IF(WEEKDAY(Deník!$C213,2)=3,IF(AND(Deník!$R213&gt;=0,Deník!$R213&lt;=1),"BE",Deník!$R213),"")</f>
        <v/>
      </c>
      <c r="AO213" s="13" t="str">
        <f>IF(WEEKDAY(Deník!$C213,2)=4,IF(AND(Deník!$R213&gt;=0,Deník!$R213&lt;=1),"BE",Deník!$R213),"")</f>
        <v/>
      </c>
      <c r="AP213" s="60" t="str">
        <f>IF(WEEKDAY(Deník!$C213,2)=5,IF(AND(Deník!$R213&gt;=0,Deník!$R213&lt;=1),"BE",Deník!$R213),"")</f>
        <v/>
      </c>
      <c r="AQ213" s="99"/>
      <c r="AR213" s="100">
        <f>Deník!D213</f>
        <v>0</v>
      </c>
      <c r="AS213" s="63" t="str">
        <f>IF(Deník!$D213&lt;&gt;"",IF(AND(Deník!$D213&gt;=AS$2,Deník!$D213&lt;=AS$3),IF(AND(Deník!$R213&gt;=0,Deník!$R213&lt;=1),"BE",Deník!$R213),""),"")</f>
        <v/>
      </c>
      <c r="AT213" s="63" t="str">
        <f>IF(Deník!$D213&lt;&gt;"",IF(AND(Deník!$D213&gt;=AT$2,Deník!$D213&lt;=AT$3),IF(AND(Deník!$R213&gt;=0,Deník!$R213&lt;=1),"BE",Deník!$R213),""),"")</f>
        <v/>
      </c>
      <c r="AU213" s="63" t="str">
        <f>IF(Deník!$D213&lt;&gt;"",IF(AND(Deník!$D213&gt;=AU$2,Deník!$D213&lt;=AU$3),IF(AND(Deník!$R213&gt;=0,Deník!$R213&lt;=1),"BE",Deník!$R213),""),"")</f>
        <v/>
      </c>
      <c r="AV213" s="63" t="str">
        <f>IF(Deník!$D213&lt;&gt;"",IF(AND(Deník!$D213&gt;=AV$2,Deník!$D213&lt;=AV$3),IF(AND(Deník!$R213&gt;=0,Deník!$R213&lt;=1),"BE",Deník!$R213),""),"")</f>
        <v/>
      </c>
      <c r="AW213" s="63" t="str">
        <f>IF(Deník!$D213&lt;&gt;"",IF(AND(Deník!$D213&gt;=AW$2,Deník!$D213&lt;=AW$3),IF(AND(Deník!$R213&gt;=0,Deník!$R213&lt;=1),"BE",Deník!$R213),""),"")</f>
        <v/>
      </c>
      <c r="AX213" s="63" t="str">
        <f>IF(Deník!$D213&lt;&gt;"",IF(AND(Deník!$D213&gt;=AX$2,Deník!$D213&lt;=AX$3),IF(AND(Deník!$R213&gt;=0,Deník!$R213&lt;=1),"BE",Deník!$R213),""),"")</f>
        <v/>
      </c>
      <c r="AY213" s="63" t="str">
        <f>IF(Deník!$D213&lt;&gt;"",IF(AND(Deník!$D213&gt;=AY$2,Deník!$D213&lt;=AY$3),IF(AND(Deník!$R213&gt;=0,Deník!$R213&lt;=1),"BE",Deník!$R213),""),"")</f>
        <v/>
      </c>
      <c r="AZ213" s="63" t="str">
        <f>IF(Deník!$D213&lt;&gt;"",IF(AND(Deník!$D213&gt;=AZ$2,Deník!$D213&lt;=AZ$3),IF(AND(Deník!$R213&gt;=0,Deník!$R213&lt;=1),"BE",Deník!$R213),""),"")</f>
        <v/>
      </c>
      <c r="BA213" s="63" t="str">
        <f>IF(Deník!$D213&lt;&gt;"",IF(AND(Deník!$D213&gt;=BA$2,Deník!$D213&lt;=BA$3),IF(AND(Deník!$R213&gt;=0,Deník!$R213&lt;=1),"BE",Deník!$R213),""),"")</f>
        <v/>
      </c>
      <c r="BB213" s="63" t="str">
        <f>IF(Deník!$D213&lt;&gt;"",IF(AND(Deník!$D213&gt;=BB$2,Deník!$D213&lt;=BB$3),IF(AND(Deník!$R213&gt;=0,Deník!$R213&lt;=1),"BE",Deník!$R213),""),"")</f>
        <v/>
      </c>
      <c r="BC213" s="71" t="str">
        <f>IF(Deník!$D213&lt;&gt;"",IF(AND(Deník!$D213&gt;=BC$2,Deník!$D213&lt;=BC$3),IF(AND(Deník!$R213&gt;=0,Deník!$R213&lt;=1),"BE",Deník!$R213),""),"")</f>
        <v/>
      </c>
      <c r="BD213" s="20" t="str">
        <f>IF(Deník!$J214="S",(Deník!$M214-Deník!$K214),IF(Deník!$J214="L",(Deník!$K214-Deník!$M214),""))</f>
        <v/>
      </c>
      <c r="BE213" s="20" t="str">
        <f>IF(Deník!$J214="S",(Deník!$K214-Deník!$O214),IF(Deník!$J214="L",(Deník!$O214-Deník!$K214),""))</f>
        <v/>
      </c>
      <c r="BF213" s="20" t="str">
        <f>IF(Deník!$J214="S",(Deník!$K214-Deník!$L214),IF(Deník!$J214="L",(Deník!$L214-Deník!$K214),""))</f>
        <v/>
      </c>
      <c r="BG213" s="20" t="str">
        <f>IF(Deník!$J214="S",(Deník!$K214-Deník!$S214),IF(Deník!$J214="L",(Deník!$S214-Deník!$K214),""))</f>
        <v/>
      </c>
      <c r="BH213" s="20" t="str">
        <f>IF(Deník!$J214="S",(Deník!$K214-Deník!$U214),IF(Deník!$J214="L",(Deník!$U214-Deník!$K214),""))</f>
        <v/>
      </c>
      <c r="BI213" s="20" t="str">
        <f>IF(Deník!$R213&gt;1,Deník!$R213,"")</f>
        <v/>
      </c>
      <c r="BJ213" s="20" t="str">
        <f>IF(Deník!$R213&lt;0,Deník!$R213,"")</f>
        <v/>
      </c>
      <c r="BK213" s="17"/>
      <c r="BM213" s="233" t="str">
        <f>IF(Deník!$R213&lt;&gt;"",IF(Deník!$Y213=Statistika!$F$78,IF(AND(Deník!$R213&gt;=0,Deník!$R213&lt;=1),"BE",Deník!$R213),""),"")</f>
        <v/>
      </c>
      <c r="BN213" s="233" t="str">
        <f>IF(Deník!$R213&lt;&gt;"",IF(Deník!$Y213=Statistika!$F$79,IF(AND(Deník!$R213&gt;=0,Deník!$R213&lt;=1),"BE",Deník!$R213),""),"")</f>
        <v/>
      </c>
      <c r="BO213" s="233" t="str">
        <f>IF(Deník!$R213&lt;&gt;"",IF(Deník!$Y213=Statistika!$F$80,IF(AND(Deník!$R213&gt;=0,Deník!$R213&lt;=1),"BE",Deník!$R213),""),"")</f>
        <v/>
      </c>
      <c r="BP213" s="233" t="str">
        <f>IF(Deník!$R213&lt;&gt;"",IF(Deník!$Y213=Statistika!$F$81,IF(AND(Deník!$R213&gt;=0,Deník!$R213&lt;=1),"BE",Deník!$R213),""),"")</f>
        <v/>
      </c>
      <c r="BQ213" s="233" t="str">
        <f>IF(Deník!$R213&lt;&gt;"",IF(Deník!$Y213=Statistika!$F$82,IF(AND(Deník!$R213&gt;=0,Deník!$R213&lt;=1),"BE",Deník!$R213),""),"")</f>
        <v/>
      </c>
      <c r="BR213" s="233" t="str">
        <f>IF(Deník!$R213&lt;&gt;"",IF(Deník!$Y213=Statistika!$F$83,IF(AND(Deník!$R213&gt;=0,Deník!$R213&lt;=1),"BE",Deník!$R213),""),"")</f>
        <v/>
      </c>
      <c r="BS213" s="233" t="str">
        <f>IF(Deník!$R213&lt;&gt;"",IF(Deník!$Y213=Statistika!$F$84,IF(AND(Deník!$R213&gt;=0,Deník!$R213&lt;=1),"BE",Deník!$R213),""),"")</f>
        <v/>
      </c>
      <c r="BT213" s="233" t="str">
        <f>IF(Deník!$R213&lt;&gt;"",IF(Deník!$Y213=Statistika!$F$85,IF(AND(Deník!$R213&gt;=0,Deník!$R213&lt;=1),"BE",Deník!$R213),""),"")</f>
        <v/>
      </c>
      <c r="BU213" s="233" t="str">
        <f>IF(Deník!$R213&lt;&gt;"",IF(Deník!$Y213=Statistika!$F$86,IF(AND(Deník!$R213&gt;=0,Deník!$R213&lt;=1),"BE",Deník!$R213),""),"")</f>
        <v/>
      </c>
      <c r="BV213" s="233" t="str">
        <f>IF(Deník!$R213&lt;&gt;"",IF(Deník!$Y213=Statistika!$F$87,IF(AND(Deník!$R213&gt;=0,Deník!$R213&lt;=1),"BE",Deník!$R213),""),"")</f>
        <v/>
      </c>
      <c r="BW213" s="233" t="str">
        <f>IF(Deník!$R213&lt;&gt;"",IF(Deník!$Y213=Statistika!$F$88,IF(AND(Deník!$R213&gt;=0,Deník!$R213&lt;=1),"BE",Deník!$R213),""),"")</f>
        <v/>
      </c>
      <c r="BX213" s="233" t="str">
        <f>IF(Deník!$R213&lt;&gt;"",IF(Deník!$Y213=Statistika!$F$89,IF(AND(Deník!$R213&gt;=0,Deník!$R213&lt;=1),"BE",Deník!$R213),""),"")</f>
        <v/>
      </c>
      <c r="BY213" s="233" t="str">
        <f>IF(Deník!$R213&lt;&gt;"",IF(Deník!$Y213=Statistika!$F$90,IF(AND(Deník!$R213&gt;=0,Deník!$R213&lt;=1),"BE",Deník!$R213),""),"")</f>
        <v/>
      </c>
      <c r="BZ213" s="233" t="str">
        <f>IF(Deník!$R213&lt;&gt;"",IF(Deník!$Y213=Statistika!$F$91,IF(AND(Deník!$R213&gt;=0,Deník!$R213&lt;=1),"BE",Deník!$R213),""),"")</f>
        <v/>
      </c>
      <c r="CA213" s="233"/>
      <c r="CB213" s="233" t="str">
        <f>IF(Deník!$R213&lt;&gt;"",IF(Deník!$AB213="SL",IF(AND(Deník!$R213&gt;=0,Deník!$R213&lt;=1),"BE",Deník!$R213),""),"")</f>
        <v/>
      </c>
      <c r="CC213" s="233" t="str">
        <f>IF(Deník!$R213&lt;&gt;"",IF(Deník!$AB213="BE10",IF(AND(Deník!$R213&gt;=0,Deník!$R213&lt;=1),"BE",Deník!$R213),""),"")</f>
        <v/>
      </c>
      <c r="CD213" s="233" t="str">
        <f>IF(Deník!$R213&lt;&gt;"",IF(Deník!$AB213="BE15",IF(AND(Deník!$R213&gt;=0,Deník!$R213&lt;=1),"BE",Deník!$R213),""),"")</f>
        <v/>
      </c>
      <c r="CE213" s="233" t="str">
        <f>IF(Deník!$R213&lt;&gt;"",IF(Deník!$AB213="BE20",IF(AND(Deník!$R213&gt;=0,Deník!$R213&lt;=1),"BE",Deník!$R213),""),"")</f>
        <v/>
      </c>
      <c r="CF213" s="233" t="str">
        <f>IF(Deník!$R213&lt;&gt;"",IF(Deník!$AB213="TP1",IF(AND(Deník!$R213&gt;=0,Deník!$R213&lt;=1),"BE",Deník!$R213),""),"")</f>
        <v/>
      </c>
      <c r="CG213" s="233" t="str">
        <f>IF(Deník!$R213&lt;&gt;"",IF(Deník!$AB213="TP2",IF(AND(Deník!$R213&gt;=0,Deník!$R213&lt;=1),"BE",Deník!$R213),""),"")</f>
        <v/>
      </c>
      <c r="CH213" s="233" t="str">
        <f>IF(Deník!$R213&lt;&gt;"",IF(Deník!$AB213="TP3",IF(AND(Deník!$R213&gt;=0,Deník!$R213&lt;=1),"BE",Deník!$R213),""),"")</f>
        <v/>
      </c>
      <c r="CI213" s="233" t="str">
        <f>IF(Deník!$R213&lt;&gt;"",IF(Deník!$AB213="Trailing SL",IF(AND(Deník!$R213&gt;=0,Deník!$R213&lt;=1),"BE",Deník!$R213),""),"")</f>
        <v/>
      </c>
      <c r="CJ213" s="233" t="str">
        <f>IF(Deník!$R213&lt;&gt;"",IF(Deník!$AB213="Manual",IF(AND(Deník!$R213&gt;=0,Deník!$R213&lt;=1),"BE",Deník!$R213),""),"")</f>
        <v/>
      </c>
      <c r="CK213" s="233"/>
      <c r="CL213" s="233" t="str">
        <f>IF(Deník!$R213&lt;0,IF(Deník!$AC213=Statistika!$F$117,Deník!$R213,""),"")</f>
        <v/>
      </c>
      <c r="CM213" s="233" t="str">
        <f>IF(Deník!$R213&lt;0,IF(Deník!$AC213=Statistika!$F$118,Deník!$R213,""),"")</f>
        <v/>
      </c>
      <c r="CN213" s="233" t="str">
        <f>IF(Deník!$R213&lt;0,IF(Deník!$AC213=Statistika!$F$119,Deník!$R213,""),"")</f>
        <v/>
      </c>
      <c r="CO213" s="233" t="str">
        <f>IF(Deník!$R213&lt;0,IF(Deník!$AC213=Statistika!$F$120,Deník!$R213,""),"")</f>
        <v/>
      </c>
      <c r="CP213" s="233" t="str">
        <f>IF(Deník!$R213&lt;0,IF(Deník!$AC213=Statistika!$F$121,Deník!$R213,""),"")</f>
        <v/>
      </c>
      <c r="CQ213" s="233" t="str">
        <f>IF(Deník!$R213&lt;0,IF(Deník!$AC213=Statistika!$F$122,Deník!$R213,""),"")</f>
        <v/>
      </c>
      <c r="CR213" s="233" t="str">
        <f>IF(Deník!$R213&lt;0,IF(Deník!$AC213=Statistika!$F$123,Deník!$R213,""),"")</f>
        <v/>
      </c>
      <c r="CS213" s="233" t="str">
        <f>IF(Deník!$R213&lt;0,IF(Deník!$AC213=Statistika!$F$124,Deník!$R213,""),"")</f>
        <v/>
      </c>
      <c r="CT213" s="233" t="str">
        <f>IF(Deník!$R213&lt;0,IF(Deník!$AC213=Statistika!$F$125,Deník!$R213,""),"")</f>
        <v/>
      </c>
      <c r="CU213" s="233"/>
      <c r="CV213" s="233" t="str">
        <f>IF(Deník!$R213&lt;0,IF(Deník!$AD213=$CV$2,Deník!$R213,""),"")</f>
        <v/>
      </c>
      <c r="CW213" s="233" t="str">
        <f>IF(Deník!$R213&lt;0,IF(Deník!$AD213=$CW$2,Deník!$R213,""),"")</f>
        <v/>
      </c>
      <c r="CX213" s="233" t="str">
        <f>IF(Deník!$R213&lt;0,IF(Deník!$AD213=$CX$2,Deník!$R213,""),"")</f>
        <v/>
      </c>
      <c r="CY213" s="233" t="str">
        <f>IF(Deník!$R213&lt;0,IF(Deník!$AD213=$CY$2,Deník!$R213,""),"")</f>
        <v/>
      </c>
      <c r="CZ213" s="233" t="str">
        <f>IF(Deník!$R213&lt;0,IF(Deník!$AD213=$CZ$2,Deník!$R213,""),"")</f>
        <v/>
      </c>
      <c r="DL213" s="221">
        <f t="shared" si="12"/>
        <v>93847.029999999984</v>
      </c>
      <c r="DM213" s="220">
        <f t="shared" si="11"/>
        <v>-6.1529700000000132E-2</v>
      </c>
      <c r="DO213" s="50">
        <f>Deník!W214</f>
        <v>0</v>
      </c>
      <c r="DP213" s="102" t="str">
        <f>IF(AND(Deník!W214&gt;0),1,"")</f>
        <v/>
      </c>
      <c r="DQ213" s="102">
        <f>IF(AND(Deník!W214&lt;=0),1,"")</f>
        <v>1</v>
      </c>
      <c r="DR213" s="227"/>
      <c r="DS213" s="228"/>
      <c r="DT213" s="85"/>
      <c r="DU213" s="54">
        <f>IF(MONTH(Deník!$C213)=DU$2,Deník!$W213,"")</f>
        <v>0</v>
      </c>
      <c r="DV213" s="222" t="str">
        <f>IF(MONTH(Deník!$C213)=DV$2,Deník!$W213,"")</f>
        <v/>
      </c>
      <c r="DW213" s="222" t="str">
        <f>IF(MONTH(Deník!$C213)=DW$2,Deník!$W213,"")</f>
        <v/>
      </c>
      <c r="DX213" s="222" t="str">
        <f>IF(MONTH(Deník!$C213)=DX$2,Deník!$W213,"")</f>
        <v/>
      </c>
      <c r="DY213" s="222" t="str">
        <f>IF(MONTH(Deník!$C213)=DY$2,Deník!$W213,"")</f>
        <v/>
      </c>
      <c r="DZ213" s="222" t="str">
        <f>IF(MONTH(Deník!$C213)=DZ$2,Deník!$W213,"")</f>
        <v/>
      </c>
      <c r="EA213" s="222" t="str">
        <f>IF(MONTH(Deník!$C213)=EA$2,Deník!$W213,"")</f>
        <v/>
      </c>
      <c r="EB213" s="222" t="str">
        <f>IF(MONTH(Deník!$C213)=EB$2,Deník!$W213,"")</f>
        <v/>
      </c>
      <c r="EC213" s="222" t="str">
        <f>IF(MONTH(Deník!$C213)=EC$2,Deník!$W213,"")</f>
        <v/>
      </c>
      <c r="ED213" s="222" t="str">
        <f>IF(MONTH(Deník!$C213)=ED$2,Deník!$W213,"")</f>
        <v/>
      </c>
      <c r="EE213" s="222" t="str">
        <f>IF(MONTH(Deník!$C213)=EE$2,Deník!$W213,"")</f>
        <v/>
      </c>
      <c r="EF213" s="222" t="str">
        <f>IF(MONTH(Deník!$C213)=EF$2,Deník!$W213,"")</f>
        <v/>
      </c>
      <c r="EI213" s="600" t="str">
        <f>IF(Deník!$W213&lt;&gt;"",IF(Deník!$B213=Statistika!$F$63,Deník!$W213,""),"")</f>
        <v/>
      </c>
      <c r="EJ213" s="13" t="str">
        <f>IF(Deník!$W213&lt;&gt;"",IF(Deník!$B213=Statistika!$F$64,Deník!$W213,""),"")</f>
        <v/>
      </c>
      <c r="EK213" s="13" t="str">
        <f>IF(Deník!$W213&lt;&gt;"",IF(Deník!$B213=Statistika!$F$65,Deník!$W213,""),"")</f>
        <v/>
      </c>
      <c r="EL213" s="13" t="str">
        <f>IF(Deník!$W213&lt;&gt;"",IF(Deník!$B213=Statistika!$F$66,Deník!$W213,""),"")</f>
        <v/>
      </c>
      <c r="EM213" s="13" t="str">
        <f>IF(Deník!$W213&lt;&gt;"",IF(Deník!$B213=Statistika!$F$67,Deník!$W213,""),"")</f>
        <v/>
      </c>
      <c r="EN213" s="13" t="str">
        <f>IF(Deník!$W213&lt;&gt;"",IF(Deník!$B213=Statistika!$F$68,Deník!$W213,""),"")</f>
        <v/>
      </c>
      <c r="EO213" s="13" t="str">
        <f>IF(Deník!$W213&lt;&gt;"",IF(Deník!$B213=Statistika!$F$69,Deník!$W213,""),"")</f>
        <v/>
      </c>
      <c r="EP213" s="601" t="str">
        <f>IF(Deník!$W213&lt;&gt;"",IF(Deník!$B213=Statistika!$F$70,Deník!$W213,""),"")</f>
        <v/>
      </c>
      <c r="EQ213" s="90"/>
      <c r="ER213" s="63" t="str">
        <f>IF(Deník!$W213&lt;&gt;"",IF(Deník!$J213="L",Deník!$W213,""),"")</f>
        <v/>
      </c>
      <c r="ES213" s="13" t="str">
        <f>IF(Deník!$W213&lt;&gt;"",IF(Deník!$J213="S",Deník!$W213,""),"")</f>
        <v/>
      </c>
      <c r="ET213" s="95"/>
      <c r="EU213" s="88"/>
      <c r="EV213" s="63" t="str">
        <f>IF(WEEKDAY(Deník!$C213,2)=1,Deník!$W213,"")</f>
        <v/>
      </c>
      <c r="EW213" s="13" t="str">
        <f>IF(WEEKDAY(Deník!$C213,2)=2,Deník!$W213,"")</f>
        <v/>
      </c>
      <c r="EX213" s="13" t="str">
        <f>IF(WEEKDAY(Deník!$C213,2)=3,Deník!$W213,"")</f>
        <v/>
      </c>
      <c r="EY213" s="13" t="str">
        <f>IF(WEEKDAY(Deník!$C213,2)=4,Deník!$W213,"")</f>
        <v/>
      </c>
      <c r="EZ213" s="60" t="str">
        <f>IF(WEEKDAY(Deník!$C213,2)=5,Deník!$W213,"")</f>
        <v/>
      </c>
      <c r="FA213" s="99"/>
      <c r="FB213" s="100">
        <f>Deník!D213</f>
        <v>0</v>
      </c>
      <c r="FC213" s="63">
        <f>IF($FB213&lt;&gt;"",IF(AND($FB213&gt;=FC$2,$FB213&lt;=FC$3),Deník!$W213,""))</f>
        <v>0</v>
      </c>
      <c r="FD213" s="63" t="str">
        <f>IF($FB213&lt;&gt;"",IF(AND($FB213&gt;=FD$2,$FB213&lt;=FD$3),Deník!$W213,""))</f>
        <v/>
      </c>
      <c r="FE213" s="63" t="str">
        <f>IF($FB213&lt;&gt;"",IF(AND($FB213&gt;=FE$2,$FB213&lt;=FE$3),Deník!$W213,""))</f>
        <v/>
      </c>
      <c r="FF213" s="63" t="str">
        <f>IF($FB213&lt;&gt;"",IF(AND($FB213&gt;=FF$2,$FB213&lt;=FF$3),Deník!$W213,""))</f>
        <v/>
      </c>
      <c r="FG213" s="63" t="str">
        <f>IF($FB213&lt;&gt;"",IF(AND($FB213&gt;=FG$2,$FB213&lt;=FG$3),Deník!$W213,""))</f>
        <v/>
      </c>
      <c r="FH213" s="63" t="str">
        <f>IF($FB213&lt;&gt;"",IF(AND($FB213&gt;=FH$2,$FB213&lt;=FH$3),Deník!$W213,""))</f>
        <v/>
      </c>
      <c r="FI213" s="63" t="str">
        <f>IF($FB213&lt;&gt;"",IF(AND($FB213&gt;=FI$2,$FB213&lt;=FI$3),Deník!$W213,""))</f>
        <v/>
      </c>
      <c r="FJ213" s="63" t="str">
        <f>IF($FB213&lt;&gt;"",IF(AND($FB213&gt;=FJ$2,$FB213&lt;=FJ$3),Deník!$W213,""))</f>
        <v/>
      </c>
      <c r="FK213" s="63" t="str">
        <f>IF($FB213&lt;&gt;"",IF(AND($FB213&gt;=FK$2,$FB213&lt;=FK$3),Deník!$W213,""))</f>
        <v/>
      </c>
      <c r="FL213" s="63" t="str">
        <f>IF($FB213&lt;&gt;"",IF(AND($FB213&gt;=FL$2,$FB213&lt;=FL$3),Deník!$W213,""))</f>
        <v/>
      </c>
      <c r="FM213" s="63" t="str">
        <f>IF($FB213&lt;&gt;"",IF(AND($FB213&gt;=FM$2,$FB213&lt;=FM$3),Deník!$W213,""))</f>
        <v/>
      </c>
      <c r="FN213" s="13"/>
      <c r="FO213" s="20" t="str">
        <f>IF(Deník!$W213&gt;1,Deník!$W213,"")</f>
        <v/>
      </c>
      <c r="FP213" s="20" t="str">
        <f>IF(Deník!$W213&lt;0,Deník!$W213,"")</f>
        <v/>
      </c>
      <c r="FQ213" s="17"/>
      <c r="FS213" s="233"/>
      <c r="FT213" s="233" t="str">
        <f>IF(Deník!$W213&lt;&gt;"",IF(Deník!$Y213=Statistika!$F$78,Deník!$W213,""),"")</f>
        <v/>
      </c>
      <c r="FU213" s="233" t="str">
        <f>IF(Deník!$W213&lt;&gt;"",IF(Deník!$Y213=Statistika!$F$79,Deník!$W213,""),"")</f>
        <v/>
      </c>
      <c r="FV213" s="233" t="str">
        <f>IF(Deník!$W213&lt;&gt;"",IF(Deník!$Y213=Statistika!$F$80,Deník!$W213,""),"")</f>
        <v/>
      </c>
      <c r="FW213" s="233" t="str">
        <f>IF(Deník!$W213&lt;&gt;"",IF(Deník!$Y213=Statistika!$F$81,Deník!$W213,""),"")</f>
        <v/>
      </c>
      <c r="FX213" s="233" t="str">
        <f>IF(Deník!$W213&lt;&gt;"",IF(Deník!$Y213=Statistika!$F$82,Deník!$W213,""),"")</f>
        <v/>
      </c>
      <c r="FY213" s="233" t="str">
        <f>IF(Deník!$W213&lt;&gt;"",IF(Deník!$Y213=Statistika!$F$83,Deník!$W213,""),"")</f>
        <v/>
      </c>
      <c r="FZ213" s="233" t="str">
        <f>IF(Deník!$W213&lt;&gt;"",IF(Deník!$Y213=Statistika!$F$84,Deník!$W213,""),"")</f>
        <v/>
      </c>
      <c r="GA213" s="233" t="str">
        <f>IF(Deník!$W213&lt;&gt;"",IF(Deník!$Y213=Statistika!$F$85,Deník!$W213,""),"")</f>
        <v/>
      </c>
      <c r="GB213" s="233" t="str">
        <f>IF(Deník!$W213&lt;&gt;"",IF(Deník!$Y213=Statistika!$F$86,Deník!$W213,""),"")</f>
        <v/>
      </c>
      <c r="GC213" s="233" t="str">
        <f>IF(Deník!$W213&lt;&gt;"",IF(Deník!$Y213=Statistika!$F$87,Deník!$W213,""),"")</f>
        <v/>
      </c>
      <c r="GD213" s="233" t="str">
        <f>IF(Deník!$W213&lt;&gt;"",IF(Deník!$Y213=Statistika!$F$88,Deník!$W213,""),"")</f>
        <v/>
      </c>
      <c r="GE213" s="233" t="str">
        <f>IF(Deník!$W213&lt;&gt;"",IF(Deník!$Y213=Statistika!$F$89,Deník!$W213,""),"")</f>
        <v/>
      </c>
      <c r="GF213" s="233" t="str">
        <f>IF(Deník!$W213&lt;&gt;"",IF(Deník!$Y213=Statistika!$F$90,Deník!$W213,""),"")</f>
        <v/>
      </c>
      <c r="GG213" s="233" t="str">
        <f>IF(Deník!$W213&lt;&gt;"",IF(Deník!$Y213=Statistika!$F$91,Deník!$W213,""),"")</f>
        <v/>
      </c>
      <c r="GH213" s="233"/>
      <c r="GI213" s="233" t="str">
        <f>IF(Deník!$W213&lt;&gt;"",IF(Deník!$AB213=Statistika!$L$100,Deník!$W213,""),"")</f>
        <v/>
      </c>
      <c r="GJ213" s="233" t="str">
        <f>IF(Deník!$W213&lt;&gt;"",IF(Deník!$AB213=Statistika!$L$101,Deník!$W213,""),"")</f>
        <v/>
      </c>
      <c r="GK213" s="233" t="str">
        <f>IF(Deník!$W213&lt;&gt;"",IF(Deník!$AB213=Statistika!$L$102,Deník!$W213,""),"")</f>
        <v/>
      </c>
      <c r="GL213" s="233" t="str">
        <f>IF(Deník!$W213&lt;&gt;"",IF(Deník!$AB213=Statistika!$L$103,Deník!$W213,""),"")</f>
        <v/>
      </c>
      <c r="GM213" s="233" t="str">
        <f>IF(Deník!$W213&lt;&gt;"",IF(Deník!$AB213=Statistika!$L$104,Deník!$W213,""),"")</f>
        <v/>
      </c>
      <c r="GN213" s="233" t="str">
        <f>IF(Deník!$W213&lt;&gt;"",IF(Deník!$AB213=Statistika!$L$105,Deník!$W213,""),"")</f>
        <v/>
      </c>
      <c r="GO213" s="233" t="str">
        <f>IF(Deník!$W213&lt;&gt;"",IF(Deník!$AB213=Statistika!$L$106,Deník!$W213,""),"")</f>
        <v/>
      </c>
      <c r="GP213" s="233" t="str">
        <f>IF(Deník!$W213&lt;&gt;"",IF(Deník!$AB213=Statistika!$L$107,Deník!$W213,""),"")</f>
        <v/>
      </c>
      <c r="GQ213" s="233" t="str">
        <f>IF(Deník!$W213&lt;&gt;"",IF(Deník!$AB213=Statistika!$L$108,Deník!$W213,""),"")</f>
        <v/>
      </c>
      <c r="GS213" s="233" t="str">
        <f>IF(Deník!$W213&lt;0,IF(Deník!$AC213=Statistika!$F$117,Deník!$W213,""),"")</f>
        <v/>
      </c>
      <c r="GT213" s="233" t="str">
        <f>IF(Deník!$W213&lt;0,IF(Deník!$AC213=Statistika!$F$118,Deník!$W213,""),"")</f>
        <v/>
      </c>
      <c r="GU213" s="233" t="str">
        <f>IF(Deník!$W213&lt;0,IF(Deník!$AC213=Statistika!$F$119,Deník!$W213,""),"")</f>
        <v/>
      </c>
      <c r="GV213" s="233" t="str">
        <f>IF(Deník!$W213&lt;0,IF(Deník!$AC213=Statistika!$F$120,Deník!$W213,""),"")</f>
        <v/>
      </c>
      <c r="GW213" s="233" t="str">
        <f>IF(Deník!$W213&lt;0,IF(Deník!$AC213=Statistika!$F$121,Deník!$W213,""),"")</f>
        <v/>
      </c>
      <c r="GX213" s="233" t="str">
        <f>IF(Deník!$W213&lt;0,IF(Deník!$AC213=Statistika!$F$122,Deník!$W213,""),"")</f>
        <v/>
      </c>
      <c r="GY213" s="233" t="str">
        <f>IF(Deník!$W213&lt;0,IF(Deník!$AC213=Statistika!$F$123,Deník!$W213,""),"")</f>
        <v/>
      </c>
      <c r="GZ213" s="233" t="str">
        <f>IF(Deník!$W213&lt;0,IF(Deník!$AC213=Statistika!$F$124,Deník!$W213,""),"")</f>
        <v/>
      </c>
      <c r="HA213" s="233" t="str">
        <f>IF(Deník!$W213&lt;0,IF(Deník!$AC213=Statistika!$F$125,Deník!$W213,""),"")</f>
        <v/>
      </c>
      <c r="HC213" s="233" t="str">
        <f>IF(Deník!$W213&lt;0,IF(Deník!$AD213=Statistika!$F$133,Deník!$W213,""),"")</f>
        <v/>
      </c>
      <c r="HD213" s="233" t="str">
        <f>IF(Deník!$W213&lt;0,IF(Deník!$AD213=Statistika!$F$134,Deník!$W213,""),"")</f>
        <v/>
      </c>
      <c r="HE213" s="233" t="str">
        <f>IF(Deník!$W213&lt;0,IF(Deník!$AD213=Statistika!$F$135,Deník!$W213,""),"")</f>
        <v/>
      </c>
      <c r="HF213" s="233" t="str">
        <f>IF(Deník!$W213&lt;0,IF(Deník!$AD213=Statistika!$F$136,Deník!$W213,""),"")</f>
        <v/>
      </c>
      <c r="HG213" s="233" t="str">
        <f>IF(Deník!$W213&lt;0,IF(Deník!$AD213=Statistika!$F$137,Deník!$W213,""),"")</f>
        <v/>
      </c>
      <c r="ID213" s="8">
        <f>Tabulka4[[#This Row],[Sloupec3]]</f>
        <v>0</v>
      </c>
      <c r="IE213" s="17" t="str">
        <f>IF(AND([1]Deník!$C213&gt;='[1]Měsíční shrnutí'!$D$1,[1]Deník!$C213&lt;='[1]Měsíční shrnutí'!$F$1),[1]Deník!$X213,"")</f>
        <v/>
      </c>
    </row>
    <row r="214" spans="1:239">
      <c r="A214" s="8">
        <f>Deník!C215</f>
        <v>0</v>
      </c>
      <c r="B214" s="50" t="str">
        <f>Deník!R215</f>
        <v/>
      </c>
      <c r="C214" s="102" t="str">
        <f>IF(AND(Deník!R215&gt;1,Deník!R215&lt;&gt;""),1,"")</f>
        <v/>
      </c>
      <c r="D214" s="102" t="str">
        <f>IF(AND(Deník!R215&lt;=0,Deník!R215&lt;&gt;""),1,"")</f>
        <v/>
      </c>
      <c r="E214" s="103" t="str">
        <f>IF(AND(Deník!R215&gt;=0,Deník!R215&lt;=1),1,"")</f>
        <v/>
      </c>
      <c r="F214" s="79" t="str">
        <f>IF(Deník!R215&lt;&gt;"",Deník!R215+F213,"")</f>
        <v/>
      </c>
      <c r="G214" s="85"/>
      <c r="H214" s="54" t="str">
        <f>IF(MONTH(Deník!$C214)=H$2,IF(AND(Deník!$R214&gt;=0,Deník!$R214&lt;=1),"BE",Deník!$R214),"")</f>
        <v/>
      </c>
      <c r="I214" s="11" t="str">
        <f>IF(MONTH(Deník!$C214)=I$2,IF(AND(Deník!$R214&gt;=0,Deník!$R214&lt;=1),"BE",Deník!$R214),"")</f>
        <v/>
      </c>
      <c r="J214" s="11" t="str">
        <f>IF(MONTH(Deník!$C214)=J$2,IF(AND(Deník!$R214&gt;=0,Deník!$R214&lt;=1),"BE",Deník!$R214),"")</f>
        <v/>
      </c>
      <c r="K214" s="11" t="str">
        <f>IF(MONTH(Deník!$C214)=K$2,IF(AND(Deník!$R214&gt;=0,Deník!$R214&lt;=1),"BE",Deník!$R214),"")</f>
        <v/>
      </c>
      <c r="L214" s="11" t="str">
        <f>IF(MONTH(Deník!$C214)=L$2,IF(AND(Deník!$R214&gt;=0,Deník!$R214&lt;=1),"BE",Deník!$R214),"")</f>
        <v/>
      </c>
      <c r="M214" s="11" t="str">
        <f>IF(MONTH(Deník!$C214)=M$2,IF(AND(Deník!$R214&gt;=0,Deník!$R214&lt;=1),"BE",Deník!$R214),"")</f>
        <v/>
      </c>
      <c r="N214" s="11" t="str">
        <f>IF(MONTH(Deník!$C214)=N$2,IF(AND(Deník!$R214&gt;=0,Deník!$R214&lt;=1),"BE",Deník!$R214),"")</f>
        <v/>
      </c>
      <c r="O214" s="11" t="str">
        <f>IF(MONTH(Deník!$C214)=O$2,IF(AND(Deník!$R214&gt;=0,Deník!$R214&lt;=1),"BE",Deník!$R214),"")</f>
        <v/>
      </c>
      <c r="P214" s="11" t="str">
        <f>IF(MONTH(Deník!$C214)=P$2,IF(AND(Deník!$R214&gt;=0,Deník!$R214&lt;=1),"BE",Deník!$R214),"")</f>
        <v/>
      </c>
      <c r="Q214" s="11" t="str">
        <f>IF(MONTH(Deník!$C214)=Q$2,IF(AND(Deník!$R214&gt;=0,Deník!$R214&lt;=1),"BE",Deník!$R214),"")</f>
        <v/>
      </c>
      <c r="R214" s="11" t="str">
        <f>IF(MONTH(Deník!$C214)=R$2,IF(AND(Deník!$R214&gt;=0,Deník!$R214&lt;=1),"BE",Deník!$R214),"")</f>
        <v/>
      </c>
      <c r="S214" s="57" t="str">
        <f>IF(MONTH(Deník!$C214)=S$2,IF(AND(Deník!$R214&gt;=0,Deník!$R214&lt;=1),"BE",Deník!$R214),"")</f>
        <v/>
      </c>
      <c r="U214" s="12"/>
      <c r="V214" s="12"/>
      <c r="X214" s="600" t="str">
        <f>IF(Deník!$R214&lt;&gt;"",IF(Deník!$B214=Statistika!$F$63,IF(AND(Deník!$R214&gt;=0,Deník!$R214&lt;=1),"BE",Deník!$R214),""),"")</f>
        <v/>
      </c>
      <c r="Y214" s="13" t="str">
        <f>IF(Deník!$R214&lt;&gt;"",IF(Deník!$B214=Statistika!$F$64,IF(AND(Deník!$R214&gt;=0,Deník!$R214&lt;=1),"BE",Deník!$R214),""),"")</f>
        <v/>
      </c>
      <c r="Z214" s="13" t="str">
        <f>IF(Deník!$R214&lt;&gt;"",IF(Deník!$B214=Statistika!$F$65,IF(AND(Deník!$R214&gt;=0,Deník!$R214&lt;=1),"BE",Deník!$R214),""),"")</f>
        <v/>
      </c>
      <c r="AA214" s="13" t="str">
        <f>IF(Deník!$R214&lt;&gt;"",IF(Deník!$B214=Statistika!$F$66,IF(AND(Deník!$R214&gt;=0,Deník!$R214&lt;=1),"BE",Deník!$R214),""),"")</f>
        <v/>
      </c>
      <c r="AB214" s="13" t="str">
        <f>IF(Deník!$R214&lt;&gt;"",IF(Deník!$B214=Statistika!$F$67,IF(AND(Deník!$R214&gt;=0,Deník!$R214&lt;=1),"BE",Deník!$R214),""),"")</f>
        <v/>
      </c>
      <c r="AC214" s="13" t="str">
        <f>IF(Deník!$R214&lt;&gt;"",IF(Deník!$B214=Statistika!$F$68,IF(AND(Deník!$R214&gt;=0,Deník!$R214&lt;=1),"BE",Deník!$R214),""),"")</f>
        <v/>
      </c>
      <c r="AD214" s="13" t="str">
        <f>IF(Deník!$R214&lt;&gt;"",IF(Deník!$B214=Statistika!$F$69,IF(AND(Deník!$R214&gt;=0,Deník!$R214&lt;=1),"BE",Deník!$R214),""),"")</f>
        <v/>
      </c>
      <c r="AE214" s="601" t="str">
        <f>IF(Deník!$R214&lt;&gt;"",IF(Deník!$B214=Statistika!$F$70,IF(AND(Deník!$R214&gt;=0,Deník!$R214&lt;=1),"BE",Deník!$R214),""),"")</f>
        <v/>
      </c>
      <c r="AF214" s="90"/>
      <c r="AG214" s="63" t="str">
        <f>IF(Deník!$R214&lt;&gt;"",IF(Deník!$J214="L",IF(AND(Deník!$R214&gt;=0,Deník!$R214&lt;=1),"BE",Deník!$R214),""),"")</f>
        <v/>
      </c>
      <c r="AH214" s="13" t="str">
        <f>IF(Deník!$R214&lt;&gt;"",IF(Deník!$J214="S",IF(AND(Deník!$R214&gt;=0,Deník!$R214&lt;=1),"BE",Deník!$R214),""),"")</f>
        <v/>
      </c>
      <c r="AI214" s="95"/>
      <c r="AJ214" s="71" t="str">
        <f>IF(Deník!N215&lt;&gt;"",Deník!N215*-1,"")</f>
        <v/>
      </c>
      <c r="AK214" s="88"/>
      <c r="AL214" s="63" t="str">
        <f>IF(WEEKDAY(Deník!$C214,2)=1,IF(AND(Deník!$R214&gt;=0,Deník!$R214&lt;=1),"BE",Deník!$R214),"")</f>
        <v/>
      </c>
      <c r="AM214" s="13" t="str">
        <f>IF(WEEKDAY(Deník!$C214,2)=2,IF(AND(Deník!$R214&gt;=0,Deník!$R214&lt;=1),"BE",Deník!$R214),"")</f>
        <v/>
      </c>
      <c r="AN214" s="13" t="str">
        <f>IF(WEEKDAY(Deník!$C214,2)=3,IF(AND(Deník!$R214&gt;=0,Deník!$R214&lt;=1),"BE",Deník!$R214),"")</f>
        <v/>
      </c>
      <c r="AO214" s="13" t="str">
        <f>IF(WEEKDAY(Deník!$C214,2)=4,IF(AND(Deník!$R214&gt;=0,Deník!$R214&lt;=1),"BE",Deník!$R214),"")</f>
        <v/>
      </c>
      <c r="AP214" s="60" t="str">
        <f>IF(WEEKDAY(Deník!$C214,2)=5,IF(AND(Deník!$R214&gt;=0,Deník!$R214&lt;=1),"BE",Deník!$R214),"")</f>
        <v/>
      </c>
      <c r="AQ214" s="99"/>
      <c r="AR214" s="100">
        <f>Deník!D214</f>
        <v>0</v>
      </c>
      <c r="AS214" s="63" t="str">
        <f>IF(Deník!$D214&lt;&gt;"",IF(AND(Deník!$D214&gt;=AS$2,Deník!$D214&lt;=AS$3),IF(AND(Deník!$R214&gt;=0,Deník!$R214&lt;=1),"BE",Deník!$R214),""),"")</f>
        <v/>
      </c>
      <c r="AT214" s="63" t="str">
        <f>IF(Deník!$D214&lt;&gt;"",IF(AND(Deník!$D214&gt;=AT$2,Deník!$D214&lt;=AT$3),IF(AND(Deník!$R214&gt;=0,Deník!$R214&lt;=1),"BE",Deník!$R214),""),"")</f>
        <v/>
      </c>
      <c r="AU214" s="63" t="str">
        <f>IF(Deník!$D214&lt;&gt;"",IF(AND(Deník!$D214&gt;=AU$2,Deník!$D214&lt;=AU$3),IF(AND(Deník!$R214&gt;=0,Deník!$R214&lt;=1),"BE",Deník!$R214),""),"")</f>
        <v/>
      </c>
      <c r="AV214" s="63" t="str">
        <f>IF(Deník!$D214&lt;&gt;"",IF(AND(Deník!$D214&gt;=AV$2,Deník!$D214&lt;=AV$3),IF(AND(Deník!$R214&gt;=0,Deník!$R214&lt;=1),"BE",Deník!$R214),""),"")</f>
        <v/>
      </c>
      <c r="AW214" s="63" t="str">
        <f>IF(Deník!$D214&lt;&gt;"",IF(AND(Deník!$D214&gt;=AW$2,Deník!$D214&lt;=AW$3),IF(AND(Deník!$R214&gt;=0,Deník!$R214&lt;=1),"BE",Deník!$R214),""),"")</f>
        <v/>
      </c>
      <c r="AX214" s="63" t="str">
        <f>IF(Deník!$D214&lt;&gt;"",IF(AND(Deník!$D214&gt;=AX$2,Deník!$D214&lt;=AX$3),IF(AND(Deník!$R214&gt;=0,Deník!$R214&lt;=1),"BE",Deník!$R214),""),"")</f>
        <v/>
      </c>
      <c r="AY214" s="63" t="str">
        <f>IF(Deník!$D214&lt;&gt;"",IF(AND(Deník!$D214&gt;=AY$2,Deník!$D214&lt;=AY$3),IF(AND(Deník!$R214&gt;=0,Deník!$R214&lt;=1),"BE",Deník!$R214),""),"")</f>
        <v/>
      </c>
      <c r="AZ214" s="63" t="str">
        <f>IF(Deník!$D214&lt;&gt;"",IF(AND(Deník!$D214&gt;=AZ$2,Deník!$D214&lt;=AZ$3),IF(AND(Deník!$R214&gt;=0,Deník!$R214&lt;=1),"BE",Deník!$R214),""),"")</f>
        <v/>
      </c>
      <c r="BA214" s="63" t="str">
        <f>IF(Deník!$D214&lt;&gt;"",IF(AND(Deník!$D214&gt;=BA$2,Deník!$D214&lt;=BA$3),IF(AND(Deník!$R214&gt;=0,Deník!$R214&lt;=1),"BE",Deník!$R214),""),"")</f>
        <v/>
      </c>
      <c r="BB214" s="63" t="str">
        <f>IF(Deník!$D214&lt;&gt;"",IF(AND(Deník!$D214&gt;=BB$2,Deník!$D214&lt;=BB$3),IF(AND(Deník!$R214&gt;=0,Deník!$R214&lt;=1),"BE",Deník!$R214),""),"")</f>
        <v/>
      </c>
      <c r="BC214" s="71" t="str">
        <f>IF(Deník!$D214&lt;&gt;"",IF(AND(Deník!$D214&gt;=BC$2,Deník!$D214&lt;=BC$3),IF(AND(Deník!$R214&gt;=0,Deník!$R214&lt;=1),"BE",Deník!$R214),""),"")</f>
        <v/>
      </c>
      <c r="BD214" s="20" t="str">
        <f>IF(Deník!$J215="S",(Deník!$M215-Deník!$K215),IF(Deník!$J215="L",(Deník!$K215-Deník!$M215),""))</f>
        <v/>
      </c>
      <c r="BE214" s="20" t="str">
        <f>IF(Deník!$J215="S",(Deník!$K215-Deník!$O215),IF(Deník!$J215="L",(Deník!$O215-Deník!$K215),""))</f>
        <v/>
      </c>
      <c r="BF214" s="20" t="str">
        <f>IF(Deník!$J215="S",(Deník!$K215-Deník!$L215),IF(Deník!$J215="L",(Deník!$L215-Deník!$K215),""))</f>
        <v/>
      </c>
      <c r="BG214" s="20" t="str">
        <f>IF(Deník!$J215="S",(Deník!$K215-Deník!$S215),IF(Deník!$J215="L",(Deník!$S215-Deník!$K215),""))</f>
        <v/>
      </c>
      <c r="BH214" s="20" t="str">
        <f>IF(Deník!$J215="S",(Deník!$K215-Deník!$U215),IF(Deník!$J215="L",(Deník!$U215-Deník!$K215),""))</f>
        <v/>
      </c>
      <c r="BI214" s="20" t="str">
        <f>IF(Deník!$R214&gt;1,Deník!$R214,"")</f>
        <v/>
      </c>
      <c r="BJ214" s="20" t="str">
        <f>IF(Deník!$R214&lt;0,Deník!$R214,"")</f>
        <v/>
      </c>
      <c r="BK214" s="17"/>
      <c r="BM214" s="233" t="str">
        <f>IF(Deník!$R214&lt;&gt;"",IF(Deník!$Y214=Statistika!$F$78,IF(AND(Deník!$R214&gt;=0,Deník!$R214&lt;=1),"BE",Deník!$R214),""),"")</f>
        <v/>
      </c>
      <c r="BN214" s="233" t="str">
        <f>IF(Deník!$R214&lt;&gt;"",IF(Deník!$Y214=Statistika!$F$79,IF(AND(Deník!$R214&gt;=0,Deník!$R214&lt;=1),"BE",Deník!$R214),""),"")</f>
        <v/>
      </c>
      <c r="BO214" s="233" t="str">
        <f>IF(Deník!$R214&lt;&gt;"",IF(Deník!$Y214=Statistika!$F$80,IF(AND(Deník!$R214&gt;=0,Deník!$R214&lt;=1),"BE",Deník!$R214),""),"")</f>
        <v/>
      </c>
      <c r="BP214" s="233" t="str">
        <f>IF(Deník!$R214&lt;&gt;"",IF(Deník!$Y214=Statistika!$F$81,IF(AND(Deník!$R214&gt;=0,Deník!$R214&lt;=1),"BE",Deník!$R214),""),"")</f>
        <v/>
      </c>
      <c r="BQ214" s="233" t="str">
        <f>IF(Deník!$R214&lt;&gt;"",IF(Deník!$Y214=Statistika!$F$82,IF(AND(Deník!$R214&gt;=0,Deník!$R214&lt;=1),"BE",Deník!$R214),""),"")</f>
        <v/>
      </c>
      <c r="BR214" s="233" t="str">
        <f>IF(Deník!$R214&lt;&gt;"",IF(Deník!$Y214=Statistika!$F$83,IF(AND(Deník!$R214&gt;=0,Deník!$R214&lt;=1),"BE",Deník!$R214),""),"")</f>
        <v/>
      </c>
      <c r="BS214" s="233" t="str">
        <f>IF(Deník!$R214&lt;&gt;"",IF(Deník!$Y214=Statistika!$F$84,IF(AND(Deník!$R214&gt;=0,Deník!$R214&lt;=1),"BE",Deník!$R214),""),"")</f>
        <v/>
      </c>
      <c r="BT214" s="233" t="str">
        <f>IF(Deník!$R214&lt;&gt;"",IF(Deník!$Y214=Statistika!$F$85,IF(AND(Deník!$R214&gt;=0,Deník!$R214&lt;=1),"BE",Deník!$R214),""),"")</f>
        <v/>
      </c>
      <c r="BU214" s="233" t="str">
        <f>IF(Deník!$R214&lt;&gt;"",IF(Deník!$Y214=Statistika!$F$86,IF(AND(Deník!$R214&gt;=0,Deník!$R214&lt;=1),"BE",Deník!$R214),""),"")</f>
        <v/>
      </c>
      <c r="BV214" s="233" t="str">
        <f>IF(Deník!$R214&lt;&gt;"",IF(Deník!$Y214=Statistika!$F$87,IF(AND(Deník!$R214&gt;=0,Deník!$R214&lt;=1),"BE",Deník!$R214),""),"")</f>
        <v/>
      </c>
      <c r="BW214" s="233" t="str">
        <f>IF(Deník!$R214&lt;&gt;"",IF(Deník!$Y214=Statistika!$F$88,IF(AND(Deník!$R214&gt;=0,Deník!$R214&lt;=1),"BE",Deník!$R214),""),"")</f>
        <v/>
      </c>
      <c r="BX214" s="233" t="str">
        <f>IF(Deník!$R214&lt;&gt;"",IF(Deník!$Y214=Statistika!$F$89,IF(AND(Deník!$R214&gt;=0,Deník!$R214&lt;=1),"BE",Deník!$R214),""),"")</f>
        <v/>
      </c>
      <c r="BY214" s="233" t="str">
        <f>IF(Deník!$R214&lt;&gt;"",IF(Deník!$Y214=Statistika!$F$90,IF(AND(Deník!$R214&gt;=0,Deník!$R214&lt;=1),"BE",Deník!$R214),""),"")</f>
        <v/>
      </c>
      <c r="BZ214" s="233" t="str">
        <f>IF(Deník!$R214&lt;&gt;"",IF(Deník!$Y214=Statistika!$F$91,IF(AND(Deník!$R214&gt;=0,Deník!$R214&lt;=1),"BE",Deník!$R214),""),"")</f>
        <v/>
      </c>
      <c r="CA214" s="233"/>
      <c r="CB214" s="233" t="str">
        <f>IF(Deník!$R214&lt;&gt;"",IF(Deník!$AB214="SL",IF(AND(Deník!$R214&gt;=0,Deník!$R214&lt;=1),"BE",Deník!$R214),""),"")</f>
        <v/>
      </c>
      <c r="CC214" s="233" t="str">
        <f>IF(Deník!$R214&lt;&gt;"",IF(Deník!$AB214="BE10",IF(AND(Deník!$R214&gt;=0,Deník!$R214&lt;=1),"BE",Deník!$R214),""),"")</f>
        <v/>
      </c>
      <c r="CD214" s="233" t="str">
        <f>IF(Deník!$R214&lt;&gt;"",IF(Deník!$AB214="BE15",IF(AND(Deník!$R214&gt;=0,Deník!$R214&lt;=1),"BE",Deník!$R214),""),"")</f>
        <v/>
      </c>
      <c r="CE214" s="233" t="str">
        <f>IF(Deník!$R214&lt;&gt;"",IF(Deník!$AB214="BE20",IF(AND(Deník!$R214&gt;=0,Deník!$R214&lt;=1),"BE",Deník!$R214),""),"")</f>
        <v/>
      </c>
      <c r="CF214" s="233" t="str">
        <f>IF(Deník!$R214&lt;&gt;"",IF(Deník!$AB214="TP1",IF(AND(Deník!$R214&gt;=0,Deník!$R214&lt;=1),"BE",Deník!$R214),""),"")</f>
        <v/>
      </c>
      <c r="CG214" s="233" t="str">
        <f>IF(Deník!$R214&lt;&gt;"",IF(Deník!$AB214="TP2",IF(AND(Deník!$R214&gt;=0,Deník!$R214&lt;=1),"BE",Deník!$R214),""),"")</f>
        <v/>
      </c>
      <c r="CH214" s="233" t="str">
        <f>IF(Deník!$R214&lt;&gt;"",IF(Deník!$AB214="TP3",IF(AND(Deník!$R214&gt;=0,Deník!$R214&lt;=1),"BE",Deník!$R214),""),"")</f>
        <v/>
      </c>
      <c r="CI214" s="233" t="str">
        <f>IF(Deník!$R214&lt;&gt;"",IF(Deník!$AB214="Trailing SL",IF(AND(Deník!$R214&gt;=0,Deník!$R214&lt;=1),"BE",Deník!$R214),""),"")</f>
        <v/>
      </c>
      <c r="CJ214" s="233" t="str">
        <f>IF(Deník!$R214&lt;&gt;"",IF(Deník!$AB214="Manual",IF(AND(Deník!$R214&gt;=0,Deník!$R214&lt;=1),"BE",Deník!$R214),""),"")</f>
        <v/>
      </c>
      <c r="CK214" s="233"/>
      <c r="CL214" s="233" t="str">
        <f>IF(Deník!$R214&lt;0,IF(Deník!$AC214=Statistika!$F$117,Deník!$R214,""),"")</f>
        <v/>
      </c>
      <c r="CM214" s="233" t="str">
        <f>IF(Deník!$R214&lt;0,IF(Deník!$AC214=Statistika!$F$118,Deník!$R214,""),"")</f>
        <v/>
      </c>
      <c r="CN214" s="233" t="str">
        <f>IF(Deník!$R214&lt;0,IF(Deník!$AC214=Statistika!$F$119,Deník!$R214,""),"")</f>
        <v/>
      </c>
      <c r="CO214" s="233" t="str">
        <f>IF(Deník!$R214&lt;0,IF(Deník!$AC214=Statistika!$F$120,Deník!$R214,""),"")</f>
        <v/>
      </c>
      <c r="CP214" s="233" t="str">
        <f>IF(Deník!$R214&lt;0,IF(Deník!$AC214=Statistika!$F$121,Deník!$R214,""),"")</f>
        <v/>
      </c>
      <c r="CQ214" s="233" t="str">
        <f>IF(Deník!$R214&lt;0,IF(Deník!$AC214=Statistika!$F$122,Deník!$R214,""),"")</f>
        <v/>
      </c>
      <c r="CR214" s="233" t="str">
        <f>IF(Deník!$R214&lt;0,IF(Deník!$AC214=Statistika!$F$123,Deník!$R214,""),"")</f>
        <v/>
      </c>
      <c r="CS214" s="233" t="str">
        <f>IF(Deník!$R214&lt;0,IF(Deník!$AC214=Statistika!$F$124,Deník!$R214,""),"")</f>
        <v/>
      </c>
      <c r="CT214" s="233" t="str">
        <f>IF(Deník!$R214&lt;0,IF(Deník!$AC214=Statistika!$F$125,Deník!$R214,""),"")</f>
        <v/>
      </c>
      <c r="CU214" s="233"/>
      <c r="CV214" s="233" t="str">
        <f>IF(Deník!$R214&lt;0,IF(Deník!$AD214=$CV$2,Deník!$R214,""),"")</f>
        <v/>
      </c>
      <c r="CW214" s="233" t="str">
        <f>IF(Deník!$R214&lt;0,IF(Deník!$AD214=$CW$2,Deník!$R214,""),"")</f>
        <v/>
      </c>
      <c r="CX214" s="233" t="str">
        <f>IF(Deník!$R214&lt;0,IF(Deník!$AD214=$CX$2,Deník!$R214,""),"")</f>
        <v/>
      </c>
      <c r="CY214" s="233" t="str">
        <f>IF(Deník!$R214&lt;0,IF(Deník!$AD214=$CY$2,Deník!$R214,""),"")</f>
        <v/>
      </c>
      <c r="CZ214" s="233" t="str">
        <f>IF(Deník!$R214&lt;0,IF(Deník!$AD214=$CZ$2,Deník!$R214,""),"")</f>
        <v/>
      </c>
      <c r="DL214" s="221">
        <f t="shared" si="12"/>
        <v>93847.029999999984</v>
      </c>
      <c r="DM214" s="220">
        <f t="shared" si="11"/>
        <v>-6.1529700000000132E-2</v>
      </c>
      <c r="DO214" s="50">
        <f>Deník!W215</f>
        <v>0</v>
      </c>
      <c r="DP214" s="102" t="str">
        <f>IF(AND(Deník!W215&gt;0),1,"")</f>
        <v/>
      </c>
      <c r="DQ214" s="102">
        <f>IF(AND(Deník!W215&lt;=0),1,"")</f>
        <v>1</v>
      </c>
      <c r="DR214" s="227"/>
      <c r="DS214" s="228"/>
      <c r="DT214" s="85"/>
      <c r="DU214" s="54">
        <f>IF(MONTH(Deník!$C214)=DU$2,Deník!$W214,"")</f>
        <v>0</v>
      </c>
      <c r="DV214" s="222" t="str">
        <f>IF(MONTH(Deník!$C214)=DV$2,Deník!$W214,"")</f>
        <v/>
      </c>
      <c r="DW214" s="222" t="str">
        <f>IF(MONTH(Deník!$C214)=DW$2,Deník!$W214,"")</f>
        <v/>
      </c>
      <c r="DX214" s="222" t="str">
        <f>IF(MONTH(Deník!$C214)=DX$2,Deník!$W214,"")</f>
        <v/>
      </c>
      <c r="DY214" s="222" t="str">
        <f>IF(MONTH(Deník!$C214)=DY$2,Deník!$W214,"")</f>
        <v/>
      </c>
      <c r="DZ214" s="222" t="str">
        <f>IF(MONTH(Deník!$C214)=DZ$2,Deník!$W214,"")</f>
        <v/>
      </c>
      <c r="EA214" s="222" t="str">
        <f>IF(MONTH(Deník!$C214)=EA$2,Deník!$W214,"")</f>
        <v/>
      </c>
      <c r="EB214" s="222" t="str">
        <f>IF(MONTH(Deník!$C214)=EB$2,Deník!$W214,"")</f>
        <v/>
      </c>
      <c r="EC214" s="222" t="str">
        <f>IF(MONTH(Deník!$C214)=EC$2,Deník!$W214,"")</f>
        <v/>
      </c>
      <c r="ED214" s="222" t="str">
        <f>IF(MONTH(Deník!$C214)=ED$2,Deník!$W214,"")</f>
        <v/>
      </c>
      <c r="EE214" s="222" t="str">
        <f>IF(MONTH(Deník!$C214)=EE$2,Deník!$W214,"")</f>
        <v/>
      </c>
      <c r="EF214" s="222" t="str">
        <f>IF(MONTH(Deník!$C214)=EF$2,Deník!$W214,"")</f>
        <v/>
      </c>
      <c r="EI214" s="600" t="str">
        <f>IF(Deník!$W214&lt;&gt;"",IF(Deník!$B214=Statistika!$F$63,Deník!$W214,""),"")</f>
        <v/>
      </c>
      <c r="EJ214" s="13" t="str">
        <f>IF(Deník!$W214&lt;&gt;"",IF(Deník!$B214=Statistika!$F$64,Deník!$W214,""),"")</f>
        <v/>
      </c>
      <c r="EK214" s="13" t="str">
        <f>IF(Deník!$W214&lt;&gt;"",IF(Deník!$B214=Statistika!$F$65,Deník!$W214,""),"")</f>
        <v/>
      </c>
      <c r="EL214" s="13" t="str">
        <f>IF(Deník!$W214&lt;&gt;"",IF(Deník!$B214=Statistika!$F$66,Deník!$W214,""),"")</f>
        <v/>
      </c>
      <c r="EM214" s="13" t="str">
        <f>IF(Deník!$W214&lt;&gt;"",IF(Deník!$B214=Statistika!$F$67,Deník!$W214,""),"")</f>
        <v/>
      </c>
      <c r="EN214" s="13" t="str">
        <f>IF(Deník!$W214&lt;&gt;"",IF(Deník!$B214=Statistika!$F$68,Deník!$W214,""),"")</f>
        <v/>
      </c>
      <c r="EO214" s="13" t="str">
        <f>IF(Deník!$W214&lt;&gt;"",IF(Deník!$B214=Statistika!$F$69,Deník!$W214,""),"")</f>
        <v/>
      </c>
      <c r="EP214" s="601" t="str">
        <f>IF(Deník!$W214&lt;&gt;"",IF(Deník!$B214=Statistika!$F$70,Deník!$W214,""),"")</f>
        <v/>
      </c>
      <c r="EQ214" s="90"/>
      <c r="ER214" s="63" t="str">
        <f>IF(Deník!$W214&lt;&gt;"",IF(Deník!$J214="L",Deník!$W214,""),"")</f>
        <v/>
      </c>
      <c r="ES214" s="13" t="str">
        <f>IF(Deník!$W214&lt;&gt;"",IF(Deník!$J214="S",Deník!$W214,""),"")</f>
        <v/>
      </c>
      <c r="ET214" s="95"/>
      <c r="EU214" s="88"/>
      <c r="EV214" s="63" t="str">
        <f>IF(WEEKDAY(Deník!$C214,2)=1,Deník!$W214,"")</f>
        <v/>
      </c>
      <c r="EW214" s="13" t="str">
        <f>IF(WEEKDAY(Deník!$C214,2)=2,Deník!$W214,"")</f>
        <v/>
      </c>
      <c r="EX214" s="13" t="str">
        <f>IF(WEEKDAY(Deník!$C214,2)=3,Deník!$W214,"")</f>
        <v/>
      </c>
      <c r="EY214" s="13" t="str">
        <f>IF(WEEKDAY(Deník!$C214,2)=4,Deník!$W214,"")</f>
        <v/>
      </c>
      <c r="EZ214" s="60" t="str">
        <f>IF(WEEKDAY(Deník!$C214,2)=5,Deník!$W214,"")</f>
        <v/>
      </c>
      <c r="FA214" s="99"/>
      <c r="FB214" s="100">
        <f>Deník!D214</f>
        <v>0</v>
      </c>
      <c r="FC214" s="63">
        <f>IF($FB214&lt;&gt;"",IF(AND($FB214&gt;=FC$2,$FB214&lt;=FC$3),Deník!$W214,""))</f>
        <v>0</v>
      </c>
      <c r="FD214" s="63" t="str">
        <f>IF($FB214&lt;&gt;"",IF(AND($FB214&gt;=FD$2,$FB214&lt;=FD$3),Deník!$W214,""))</f>
        <v/>
      </c>
      <c r="FE214" s="63" t="str">
        <f>IF($FB214&lt;&gt;"",IF(AND($FB214&gt;=FE$2,$FB214&lt;=FE$3),Deník!$W214,""))</f>
        <v/>
      </c>
      <c r="FF214" s="63" t="str">
        <f>IF($FB214&lt;&gt;"",IF(AND($FB214&gt;=FF$2,$FB214&lt;=FF$3),Deník!$W214,""))</f>
        <v/>
      </c>
      <c r="FG214" s="63" t="str">
        <f>IF($FB214&lt;&gt;"",IF(AND($FB214&gt;=FG$2,$FB214&lt;=FG$3),Deník!$W214,""))</f>
        <v/>
      </c>
      <c r="FH214" s="63" t="str">
        <f>IF($FB214&lt;&gt;"",IF(AND($FB214&gt;=FH$2,$FB214&lt;=FH$3),Deník!$W214,""))</f>
        <v/>
      </c>
      <c r="FI214" s="63" t="str">
        <f>IF($FB214&lt;&gt;"",IF(AND($FB214&gt;=FI$2,$FB214&lt;=FI$3),Deník!$W214,""))</f>
        <v/>
      </c>
      <c r="FJ214" s="63" t="str">
        <f>IF($FB214&lt;&gt;"",IF(AND($FB214&gt;=FJ$2,$FB214&lt;=FJ$3),Deník!$W214,""))</f>
        <v/>
      </c>
      <c r="FK214" s="63" t="str">
        <f>IF($FB214&lt;&gt;"",IF(AND($FB214&gt;=FK$2,$FB214&lt;=FK$3),Deník!$W214,""))</f>
        <v/>
      </c>
      <c r="FL214" s="63" t="str">
        <f>IF($FB214&lt;&gt;"",IF(AND($FB214&gt;=FL$2,$FB214&lt;=FL$3),Deník!$W214,""))</f>
        <v/>
      </c>
      <c r="FM214" s="63" t="str">
        <f>IF($FB214&lt;&gt;"",IF(AND($FB214&gt;=FM$2,$FB214&lt;=FM$3),Deník!$W214,""))</f>
        <v/>
      </c>
      <c r="FN214" s="13"/>
      <c r="FO214" s="20" t="str">
        <f>IF(Deník!$W214&gt;1,Deník!$W214,"")</f>
        <v/>
      </c>
      <c r="FP214" s="20" t="str">
        <f>IF(Deník!$W214&lt;0,Deník!$W214,"")</f>
        <v/>
      </c>
      <c r="FQ214" s="17"/>
      <c r="FS214" s="233"/>
      <c r="FT214" s="233" t="str">
        <f>IF(Deník!$W214&lt;&gt;"",IF(Deník!$Y214=Statistika!$F$78,Deník!$W214,""),"")</f>
        <v/>
      </c>
      <c r="FU214" s="233" t="str">
        <f>IF(Deník!$W214&lt;&gt;"",IF(Deník!$Y214=Statistika!$F$79,Deník!$W214,""),"")</f>
        <v/>
      </c>
      <c r="FV214" s="233" t="str">
        <f>IF(Deník!$W214&lt;&gt;"",IF(Deník!$Y214=Statistika!$F$80,Deník!$W214,""),"")</f>
        <v/>
      </c>
      <c r="FW214" s="233" t="str">
        <f>IF(Deník!$W214&lt;&gt;"",IF(Deník!$Y214=Statistika!$F$81,Deník!$W214,""),"")</f>
        <v/>
      </c>
      <c r="FX214" s="233" t="str">
        <f>IF(Deník!$W214&lt;&gt;"",IF(Deník!$Y214=Statistika!$F$82,Deník!$W214,""),"")</f>
        <v/>
      </c>
      <c r="FY214" s="233" t="str">
        <f>IF(Deník!$W214&lt;&gt;"",IF(Deník!$Y214=Statistika!$F$83,Deník!$W214,""),"")</f>
        <v/>
      </c>
      <c r="FZ214" s="233" t="str">
        <f>IF(Deník!$W214&lt;&gt;"",IF(Deník!$Y214=Statistika!$F$84,Deník!$W214,""),"")</f>
        <v/>
      </c>
      <c r="GA214" s="233" t="str">
        <f>IF(Deník!$W214&lt;&gt;"",IF(Deník!$Y214=Statistika!$F$85,Deník!$W214,""),"")</f>
        <v/>
      </c>
      <c r="GB214" s="233" t="str">
        <f>IF(Deník!$W214&lt;&gt;"",IF(Deník!$Y214=Statistika!$F$86,Deník!$W214,""),"")</f>
        <v/>
      </c>
      <c r="GC214" s="233" t="str">
        <f>IF(Deník!$W214&lt;&gt;"",IF(Deník!$Y214=Statistika!$F$87,Deník!$W214,""),"")</f>
        <v/>
      </c>
      <c r="GD214" s="233" t="str">
        <f>IF(Deník!$W214&lt;&gt;"",IF(Deník!$Y214=Statistika!$F$88,Deník!$W214,""),"")</f>
        <v/>
      </c>
      <c r="GE214" s="233" t="str">
        <f>IF(Deník!$W214&lt;&gt;"",IF(Deník!$Y214=Statistika!$F$89,Deník!$W214,""),"")</f>
        <v/>
      </c>
      <c r="GF214" s="233" t="str">
        <f>IF(Deník!$W214&lt;&gt;"",IF(Deník!$Y214=Statistika!$F$90,Deník!$W214,""),"")</f>
        <v/>
      </c>
      <c r="GG214" s="233" t="str">
        <f>IF(Deník!$W214&lt;&gt;"",IF(Deník!$Y214=Statistika!$F$91,Deník!$W214,""),"")</f>
        <v/>
      </c>
      <c r="GH214" s="233"/>
      <c r="GI214" s="233" t="str">
        <f>IF(Deník!$W214&lt;&gt;"",IF(Deník!$AB214=Statistika!$L$100,Deník!$W214,""),"")</f>
        <v/>
      </c>
      <c r="GJ214" s="233" t="str">
        <f>IF(Deník!$W214&lt;&gt;"",IF(Deník!$AB214=Statistika!$L$101,Deník!$W214,""),"")</f>
        <v/>
      </c>
      <c r="GK214" s="233" t="str">
        <f>IF(Deník!$W214&lt;&gt;"",IF(Deník!$AB214=Statistika!$L$102,Deník!$W214,""),"")</f>
        <v/>
      </c>
      <c r="GL214" s="233" t="str">
        <f>IF(Deník!$W214&lt;&gt;"",IF(Deník!$AB214=Statistika!$L$103,Deník!$W214,""),"")</f>
        <v/>
      </c>
      <c r="GM214" s="233" t="str">
        <f>IF(Deník!$W214&lt;&gt;"",IF(Deník!$AB214=Statistika!$L$104,Deník!$W214,""),"")</f>
        <v/>
      </c>
      <c r="GN214" s="233" t="str">
        <f>IF(Deník!$W214&lt;&gt;"",IF(Deník!$AB214=Statistika!$L$105,Deník!$W214,""),"")</f>
        <v/>
      </c>
      <c r="GO214" s="233" t="str">
        <f>IF(Deník!$W214&lt;&gt;"",IF(Deník!$AB214=Statistika!$L$106,Deník!$W214,""),"")</f>
        <v/>
      </c>
      <c r="GP214" s="233" t="str">
        <f>IF(Deník!$W214&lt;&gt;"",IF(Deník!$AB214=Statistika!$L$107,Deník!$W214,""),"")</f>
        <v/>
      </c>
      <c r="GQ214" s="233" t="str">
        <f>IF(Deník!$W214&lt;&gt;"",IF(Deník!$AB214=Statistika!$L$108,Deník!$W214,""),"")</f>
        <v/>
      </c>
      <c r="GS214" s="233" t="str">
        <f>IF(Deník!$W214&lt;0,IF(Deník!$AC214=Statistika!$F$117,Deník!$W214,""),"")</f>
        <v/>
      </c>
      <c r="GT214" s="233" t="str">
        <f>IF(Deník!$W214&lt;0,IF(Deník!$AC214=Statistika!$F$118,Deník!$W214,""),"")</f>
        <v/>
      </c>
      <c r="GU214" s="233" t="str">
        <f>IF(Deník!$W214&lt;0,IF(Deník!$AC214=Statistika!$F$119,Deník!$W214,""),"")</f>
        <v/>
      </c>
      <c r="GV214" s="233" t="str">
        <f>IF(Deník!$W214&lt;0,IF(Deník!$AC214=Statistika!$F$120,Deník!$W214,""),"")</f>
        <v/>
      </c>
      <c r="GW214" s="233" t="str">
        <f>IF(Deník!$W214&lt;0,IF(Deník!$AC214=Statistika!$F$121,Deník!$W214,""),"")</f>
        <v/>
      </c>
      <c r="GX214" s="233" t="str">
        <f>IF(Deník!$W214&lt;0,IF(Deník!$AC214=Statistika!$F$122,Deník!$W214,""),"")</f>
        <v/>
      </c>
      <c r="GY214" s="233" t="str">
        <f>IF(Deník!$W214&lt;0,IF(Deník!$AC214=Statistika!$F$123,Deník!$W214,""),"")</f>
        <v/>
      </c>
      <c r="GZ214" s="233" t="str">
        <f>IF(Deník!$W214&lt;0,IF(Deník!$AC214=Statistika!$F$124,Deník!$W214,""),"")</f>
        <v/>
      </c>
      <c r="HA214" s="233" t="str">
        <f>IF(Deník!$W214&lt;0,IF(Deník!$AC214=Statistika!$F$125,Deník!$W214,""),"")</f>
        <v/>
      </c>
      <c r="HC214" s="233" t="str">
        <f>IF(Deník!$W214&lt;0,IF(Deník!$AD214=Statistika!$F$133,Deník!$W214,""),"")</f>
        <v/>
      </c>
      <c r="HD214" s="233" t="str">
        <f>IF(Deník!$W214&lt;0,IF(Deník!$AD214=Statistika!$F$134,Deník!$W214,""),"")</f>
        <v/>
      </c>
      <c r="HE214" s="233" t="str">
        <f>IF(Deník!$W214&lt;0,IF(Deník!$AD214=Statistika!$F$135,Deník!$W214,""),"")</f>
        <v/>
      </c>
      <c r="HF214" s="233" t="str">
        <f>IF(Deník!$W214&lt;0,IF(Deník!$AD214=Statistika!$F$136,Deník!$W214,""),"")</f>
        <v/>
      </c>
      <c r="HG214" s="233" t="str">
        <f>IF(Deník!$W214&lt;0,IF(Deník!$AD214=Statistika!$F$137,Deník!$W214,""),"")</f>
        <v/>
      </c>
      <c r="ID214" s="8">
        <f>Tabulka4[[#This Row],[Sloupec3]]</f>
        <v>0</v>
      </c>
      <c r="IE214" s="17" t="str">
        <f>IF(AND([1]Deník!$C214&gt;='[1]Měsíční shrnutí'!$D$1,[1]Deník!$C214&lt;='[1]Měsíční shrnutí'!$F$1),[1]Deník!$X214,"")</f>
        <v/>
      </c>
    </row>
    <row r="215" spans="1:239">
      <c r="A215" s="8">
        <f>Deník!C216</f>
        <v>0</v>
      </c>
      <c r="B215" s="50" t="str">
        <f>Deník!R216</f>
        <v/>
      </c>
      <c r="C215" s="102" t="str">
        <f>IF(AND(Deník!R216&gt;1,Deník!R216&lt;&gt;""),1,"")</f>
        <v/>
      </c>
      <c r="D215" s="102" t="str">
        <f>IF(AND(Deník!R216&lt;=0,Deník!R216&lt;&gt;""),1,"")</f>
        <v/>
      </c>
      <c r="E215" s="103" t="str">
        <f>IF(AND(Deník!R216&gt;=0,Deník!R216&lt;=1),1,"")</f>
        <v/>
      </c>
      <c r="F215" s="79" t="str">
        <f>IF(Deník!R216&lt;&gt;"",Deník!R216+F214,"")</f>
        <v/>
      </c>
      <c r="G215" s="85"/>
      <c r="H215" s="54" t="str">
        <f>IF(MONTH(Deník!$C215)=H$2,IF(AND(Deník!$R215&gt;=0,Deník!$R215&lt;=1),"BE",Deník!$R215),"")</f>
        <v/>
      </c>
      <c r="I215" s="11" t="str">
        <f>IF(MONTH(Deník!$C215)=I$2,IF(AND(Deník!$R215&gt;=0,Deník!$R215&lt;=1),"BE",Deník!$R215),"")</f>
        <v/>
      </c>
      <c r="J215" s="11" t="str">
        <f>IF(MONTH(Deník!$C215)=J$2,IF(AND(Deník!$R215&gt;=0,Deník!$R215&lt;=1),"BE",Deník!$R215),"")</f>
        <v/>
      </c>
      <c r="K215" s="11" t="str">
        <f>IF(MONTH(Deník!$C215)=K$2,IF(AND(Deník!$R215&gt;=0,Deník!$R215&lt;=1),"BE",Deník!$R215),"")</f>
        <v/>
      </c>
      <c r="L215" s="11" t="str">
        <f>IF(MONTH(Deník!$C215)=L$2,IF(AND(Deník!$R215&gt;=0,Deník!$R215&lt;=1),"BE",Deník!$R215),"")</f>
        <v/>
      </c>
      <c r="M215" s="11" t="str">
        <f>IF(MONTH(Deník!$C215)=M$2,IF(AND(Deník!$R215&gt;=0,Deník!$R215&lt;=1),"BE",Deník!$R215),"")</f>
        <v/>
      </c>
      <c r="N215" s="11" t="str">
        <f>IF(MONTH(Deník!$C215)=N$2,IF(AND(Deník!$R215&gt;=0,Deník!$R215&lt;=1),"BE",Deník!$R215),"")</f>
        <v/>
      </c>
      <c r="O215" s="11" t="str">
        <f>IF(MONTH(Deník!$C215)=O$2,IF(AND(Deník!$R215&gt;=0,Deník!$R215&lt;=1),"BE",Deník!$R215),"")</f>
        <v/>
      </c>
      <c r="P215" s="11" t="str">
        <f>IF(MONTH(Deník!$C215)=P$2,IF(AND(Deník!$R215&gt;=0,Deník!$R215&lt;=1),"BE",Deník!$R215),"")</f>
        <v/>
      </c>
      <c r="Q215" s="11" t="str">
        <f>IF(MONTH(Deník!$C215)=Q$2,IF(AND(Deník!$R215&gt;=0,Deník!$R215&lt;=1),"BE",Deník!$R215),"")</f>
        <v/>
      </c>
      <c r="R215" s="11" t="str">
        <f>IF(MONTH(Deník!$C215)=R$2,IF(AND(Deník!$R215&gt;=0,Deník!$R215&lt;=1),"BE",Deník!$R215),"")</f>
        <v/>
      </c>
      <c r="S215" s="57" t="str">
        <f>IF(MONTH(Deník!$C215)=S$2,IF(AND(Deník!$R215&gt;=0,Deník!$R215&lt;=1),"BE",Deník!$R215),"")</f>
        <v/>
      </c>
      <c r="U215" s="12"/>
      <c r="V215" s="12"/>
      <c r="X215" s="600" t="str">
        <f>IF(Deník!$R215&lt;&gt;"",IF(Deník!$B215=Statistika!$F$63,IF(AND(Deník!$R215&gt;=0,Deník!$R215&lt;=1),"BE",Deník!$R215),""),"")</f>
        <v/>
      </c>
      <c r="Y215" s="13" t="str">
        <f>IF(Deník!$R215&lt;&gt;"",IF(Deník!$B215=Statistika!$F$64,IF(AND(Deník!$R215&gt;=0,Deník!$R215&lt;=1),"BE",Deník!$R215),""),"")</f>
        <v/>
      </c>
      <c r="Z215" s="13" t="str">
        <f>IF(Deník!$R215&lt;&gt;"",IF(Deník!$B215=Statistika!$F$65,IF(AND(Deník!$R215&gt;=0,Deník!$R215&lt;=1),"BE",Deník!$R215),""),"")</f>
        <v/>
      </c>
      <c r="AA215" s="13" t="str">
        <f>IF(Deník!$R215&lt;&gt;"",IF(Deník!$B215=Statistika!$F$66,IF(AND(Deník!$R215&gt;=0,Deník!$R215&lt;=1),"BE",Deník!$R215),""),"")</f>
        <v/>
      </c>
      <c r="AB215" s="13" t="str">
        <f>IF(Deník!$R215&lt;&gt;"",IF(Deník!$B215=Statistika!$F$67,IF(AND(Deník!$R215&gt;=0,Deník!$R215&lt;=1),"BE",Deník!$R215),""),"")</f>
        <v/>
      </c>
      <c r="AC215" s="13" t="str">
        <f>IF(Deník!$R215&lt;&gt;"",IF(Deník!$B215=Statistika!$F$68,IF(AND(Deník!$R215&gt;=0,Deník!$R215&lt;=1),"BE",Deník!$R215),""),"")</f>
        <v/>
      </c>
      <c r="AD215" s="13" t="str">
        <f>IF(Deník!$R215&lt;&gt;"",IF(Deník!$B215=Statistika!$F$69,IF(AND(Deník!$R215&gt;=0,Deník!$R215&lt;=1),"BE",Deník!$R215),""),"")</f>
        <v/>
      </c>
      <c r="AE215" s="601" t="str">
        <f>IF(Deník!$R215&lt;&gt;"",IF(Deník!$B215=Statistika!$F$70,IF(AND(Deník!$R215&gt;=0,Deník!$R215&lt;=1),"BE",Deník!$R215),""),"")</f>
        <v/>
      </c>
      <c r="AF215" s="90"/>
      <c r="AG215" s="63" t="str">
        <f>IF(Deník!$R215&lt;&gt;"",IF(Deník!$J215="L",IF(AND(Deník!$R215&gt;=0,Deník!$R215&lt;=1),"BE",Deník!$R215),""),"")</f>
        <v/>
      </c>
      <c r="AH215" s="13" t="str">
        <f>IF(Deník!$R215&lt;&gt;"",IF(Deník!$J215="S",IF(AND(Deník!$R215&gt;=0,Deník!$R215&lt;=1),"BE",Deník!$R215),""),"")</f>
        <v/>
      </c>
      <c r="AI215" s="95"/>
      <c r="AJ215" s="71" t="str">
        <f>IF(Deník!N216&lt;&gt;"",Deník!N216*-1,"")</f>
        <v/>
      </c>
      <c r="AK215" s="88"/>
      <c r="AL215" s="63" t="str">
        <f>IF(WEEKDAY(Deník!$C215,2)=1,IF(AND(Deník!$R215&gt;=0,Deník!$R215&lt;=1),"BE",Deník!$R215),"")</f>
        <v/>
      </c>
      <c r="AM215" s="13" t="str">
        <f>IF(WEEKDAY(Deník!$C215,2)=2,IF(AND(Deník!$R215&gt;=0,Deník!$R215&lt;=1),"BE",Deník!$R215),"")</f>
        <v/>
      </c>
      <c r="AN215" s="13" t="str">
        <f>IF(WEEKDAY(Deník!$C215,2)=3,IF(AND(Deník!$R215&gt;=0,Deník!$R215&lt;=1),"BE",Deník!$R215),"")</f>
        <v/>
      </c>
      <c r="AO215" s="13" t="str">
        <f>IF(WEEKDAY(Deník!$C215,2)=4,IF(AND(Deník!$R215&gt;=0,Deník!$R215&lt;=1),"BE",Deník!$R215),"")</f>
        <v/>
      </c>
      <c r="AP215" s="60" t="str">
        <f>IF(WEEKDAY(Deník!$C215,2)=5,IF(AND(Deník!$R215&gt;=0,Deník!$R215&lt;=1),"BE",Deník!$R215),"")</f>
        <v/>
      </c>
      <c r="AQ215" s="99"/>
      <c r="AR215" s="100">
        <f>Deník!D215</f>
        <v>0</v>
      </c>
      <c r="AS215" s="63" t="str">
        <f>IF(Deník!$D215&lt;&gt;"",IF(AND(Deník!$D215&gt;=AS$2,Deník!$D215&lt;=AS$3),IF(AND(Deník!$R215&gt;=0,Deník!$R215&lt;=1),"BE",Deník!$R215),""),"")</f>
        <v/>
      </c>
      <c r="AT215" s="63" t="str">
        <f>IF(Deník!$D215&lt;&gt;"",IF(AND(Deník!$D215&gt;=AT$2,Deník!$D215&lt;=AT$3),IF(AND(Deník!$R215&gt;=0,Deník!$R215&lt;=1),"BE",Deník!$R215),""),"")</f>
        <v/>
      </c>
      <c r="AU215" s="63" t="str">
        <f>IF(Deník!$D215&lt;&gt;"",IF(AND(Deník!$D215&gt;=AU$2,Deník!$D215&lt;=AU$3),IF(AND(Deník!$R215&gt;=0,Deník!$R215&lt;=1),"BE",Deník!$R215),""),"")</f>
        <v/>
      </c>
      <c r="AV215" s="63" t="str">
        <f>IF(Deník!$D215&lt;&gt;"",IF(AND(Deník!$D215&gt;=AV$2,Deník!$D215&lt;=AV$3),IF(AND(Deník!$R215&gt;=0,Deník!$R215&lt;=1),"BE",Deník!$R215),""),"")</f>
        <v/>
      </c>
      <c r="AW215" s="63" t="str">
        <f>IF(Deník!$D215&lt;&gt;"",IF(AND(Deník!$D215&gt;=AW$2,Deník!$D215&lt;=AW$3),IF(AND(Deník!$R215&gt;=0,Deník!$R215&lt;=1),"BE",Deník!$R215),""),"")</f>
        <v/>
      </c>
      <c r="AX215" s="63" t="str">
        <f>IF(Deník!$D215&lt;&gt;"",IF(AND(Deník!$D215&gt;=AX$2,Deník!$D215&lt;=AX$3),IF(AND(Deník!$R215&gt;=0,Deník!$R215&lt;=1),"BE",Deník!$R215),""),"")</f>
        <v/>
      </c>
      <c r="AY215" s="63" t="str">
        <f>IF(Deník!$D215&lt;&gt;"",IF(AND(Deník!$D215&gt;=AY$2,Deník!$D215&lt;=AY$3),IF(AND(Deník!$R215&gt;=0,Deník!$R215&lt;=1),"BE",Deník!$R215),""),"")</f>
        <v/>
      </c>
      <c r="AZ215" s="63" t="str">
        <f>IF(Deník!$D215&lt;&gt;"",IF(AND(Deník!$D215&gt;=AZ$2,Deník!$D215&lt;=AZ$3),IF(AND(Deník!$R215&gt;=0,Deník!$R215&lt;=1),"BE",Deník!$R215),""),"")</f>
        <v/>
      </c>
      <c r="BA215" s="63" t="str">
        <f>IF(Deník!$D215&lt;&gt;"",IF(AND(Deník!$D215&gt;=BA$2,Deník!$D215&lt;=BA$3),IF(AND(Deník!$R215&gt;=0,Deník!$R215&lt;=1),"BE",Deník!$R215),""),"")</f>
        <v/>
      </c>
      <c r="BB215" s="63" t="str">
        <f>IF(Deník!$D215&lt;&gt;"",IF(AND(Deník!$D215&gt;=BB$2,Deník!$D215&lt;=BB$3),IF(AND(Deník!$R215&gt;=0,Deník!$R215&lt;=1),"BE",Deník!$R215),""),"")</f>
        <v/>
      </c>
      <c r="BC215" s="71" t="str">
        <f>IF(Deník!$D215&lt;&gt;"",IF(AND(Deník!$D215&gt;=BC$2,Deník!$D215&lt;=BC$3),IF(AND(Deník!$R215&gt;=0,Deník!$R215&lt;=1),"BE",Deník!$R215),""),"")</f>
        <v/>
      </c>
      <c r="BD215" s="20" t="str">
        <f>IF(Deník!$J216="S",(Deník!$M216-Deník!$K216),IF(Deník!$J216="L",(Deník!$K216-Deník!$M216),""))</f>
        <v/>
      </c>
      <c r="BE215" s="20" t="str">
        <f>IF(Deník!$J216="S",(Deník!$K216-Deník!$O216),IF(Deník!$J216="L",(Deník!$O216-Deník!$K216),""))</f>
        <v/>
      </c>
      <c r="BF215" s="20" t="str">
        <f>IF(Deník!$J216="S",(Deník!$K216-Deník!$L216),IF(Deník!$J216="L",(Deník!$L216-Deník!$K216),""))</f>
        <v/>
      </c>
      <c r="BG215" s="20" t="str">
        <f>IF(Deník!$J216="S",(Deník!$K216-Deník!$S216),IF(Deník!$J216="L",(Deník!$S216-Deník!$K216),""))</f>
        <v/>
      </c>
      <c r="BH215" s="20" t="str">
        <f>IF(Deník!$J216="S",(Deník!$K216-Deník!$U216),IF(Deník!$J216="L",(Deník!$U216-Deník!$K216),""))</f>
        <v/>
      </c>
      <c r="BI215" s="20" t="str">
        <f>IF(Deník!$R215&gt;1,Deník!$R215,"")</f>
        <v/>
      </c>
      <c r="BJ215" s="20" t="str">
        <f>IF(Deník!$R215&lt;0,Deník!$R215,"")</f>
        <v/>
      </c>
      <c r="BK215" s="17"/>
      <c r="BM215" s="233" t="str">
        <f>IF(Deník!$R215&lt;&gt;"",IF(Deník!$Y215=Statistika!$F$78,IF(AND(Deník!$R215&gt;=0,Deník!$R215&lt;=1),"BE",Deník!$R215),""),"")</f>
        <v/>
      </c>
      <c r="BN215" s="233" t="str">
        <f>IF(Deník!$R215&lt;&gt;"",IF(Deník!$Y215=Statistika!$F$79,IF(AND(Deník!$R215&gt;=0,Deník!$R215&lt;=1),"BE",Deník!$R215),""),"")</f>
        <v/>
      </c>
      <c r="BO215" s="233" t="str">
        <f>IF(Deník!$R215&lt;&gt;"",IF(Deník!$Y215=Statistika!$F$80,IF(AND(Deník!$R215&gt;=0,Deník!$R215&lt;=1),"BE",Deník!$R215),""),"")</f>
        <v/>
      </c>
      <c r="BP215" s="233" t="str">
        <f>IF(Deník!$R215&lt;&gt;"",IF(Deník!$Y215=Statistika!$F$81,IF(AND(Deník!$R215&gt;=0,Deník!$R215&lt;=1),"BE",Deník!$R215),""),"")</f>
        <v/>
      </c>
      <c r="BQ215" s="233" t="str">
        <f>IF(Deník!$R215&lt;&gt;"",IF(Deník!$Y215=Statistika!$F$82,IF(AND(Deník!$R215&gt;=0,Deník!$R215&lt;=1),"BE",Deník!$R215),""),"")</f>
        <v/>
      </c>
      <c r="BR215" s="233" t="str">
        <f>IF(Deník!$R215&lt;&gt;"",IF(Deník!$Y215=Statistika!$F$83,IF(AND(Deník!$R215&gt;=0,Deník!$R215&lt;=1),"BE",Deník!$R215),""),"")</f>
        <v/>
      </c>
      <c r="BS215" s="233" t="str">
        <f>IF(Deník!$R215&lt;&gt;"",IF(Deník!$Y215=Statistika!$F$84,IF(AND(Deník!$R215&gt;=0,Deník!$R215&lt;=1),"BE",Deník!$R215),""),"")</f>
        <v/>
      </c>
      <c r="BT215" s="233" t="str">
        <f>IF(Deník!$R215&lt;&gt;"",IF(Deník!$Y215=Statistika!$F$85,IF(AND(Deník!$R215&gt;=0,Deník!$R215&lt;=1),"BE",Deník!$R215),""),"")</f>
        <v/>
      </c>
      <c r="BU215" s="233" t="str">
        <f>IF(Deník!$R215&lt;&gt;"",IF(Deník!$Y215=Statistika!$F$86,IF(AND(Deník!$R215&gt;=0,Deník!$R215&lt;=1),"BE",Deník!$R215),""),"")</f>
        <v/>
      </c>
      <c r="BV215" s="233" t="str">
        <f>IF(Deník!$R215&lt;&gt;"",IF(Deník!$Y215=Statistika!$F$87,IF(AND(Deník!$R215&gt;=0,Deník!$R215&lt;=1),"BE",Deník!$R215),""),"")</f>
        <v/>
      </c>
      <c r="BW215" s="233" t="str">
        <f>IF(Deník!$R215&lt;&gt;"",IF(Deník!$Y215=Statistika!$F$88,IF(AND(Deník!$R215&gt;=0,Deník!$R215&lt;=1),"BE",Deník!$R215),""),"")</f>
        <v/>
      </c>
      <c r="BX215" s="233" t="str">
        <f>IF(Deník!$R215&lt;&gt;"",IF(Deník!$Y215=Statistika!$F$89,IF(AND(Deník!$R215&gt;=0,Deník!$R215&lt;=1),"BE",Deník!$R215),""),"")</f>
        <v/>
      </c>
      <c r="BY215" s="233" t="str">
        <f>IF(Deník!$R215&lt;&gt;"",IF(Deník!$Y215=Statistika!$F$90,IF(AND(Deník!$R215&gt;=0,Deník!$R215&lt;=1),"BE",Deník!$R215),""),"")</f>
        <v/>
      </c>
      <c r="BZ215" s="233" t="str">
        <f>IF(Deník!$R215&lt;&gt;"",IF(Deník!$Y215=Statistika!$F$91,IF(AND(Deník!$R215&gt;=0,Deník!$R215&lt;=1),"BE",Deník!$R215),""),"")</f>
        <v/>
      </c>
      <c r="CA215" s="233"/>
      <c r="CB215" s="233" t="str">
        <f>IF(Deník!$R215&lt;&gt;"",IF(Deník!$AB215="SL",IF(AND(Deník!$R215&gt;=0,Deník!$R215&lt;=1),"BE",Deník!$R215),""),"")</f>
        <v/>
      </c>
      <c r="CC215" s="233" t="str">
        <f>IF(Deník!$R215&lt;&gt;"",IF(Deník!$AB215="BE10",IF(AND(Deník!$R215&gt;=0,Deník!$R215&lt;=1),"BE",Deník!$R215),""),"")</f>
        <v/>
      </c>
      <c r="CD215" s="233" t="str">
        <f>IF(Deník!$R215&lt;&gt;"",IF(Deník!$AB215="BE15",IF(AND(Deník!$R215&gt;=0,Deník!$R215&lt;=1),"BE",Deník!$R215),""),"")</f>
        <v/>
      </c>
      <c r="CE215" s="233" t="str">
        <f>IF(Deník!$R215&lt;&gt;"",IF(Deník!$AB215="BE20",IF(AND(Deník!$R215&gt;=0,Deník!$R215&lt;=1),"BE",Deník!$R215),""),"")</f>
        <v/>
      </c>
      <c r="CF215" s="233" t="str">
        <f>IF(Deník!$R215&lt;&gt;"",IF(Deník!$AB215="TP1",IF(AND(Deník!$R215&gt;=0,Deník!$R215&lt;=1),"BE",Deník!$R215),""),"")</f>
        <v/>
      </c>
      <c r="CG215" s="233" t="str">
        <f>IF(Deník!$R215&lt;&gt;"",IF(Deník!$AB215="TP2",IF(AND(Deník!$R215&gt;=0,Deník!$R215&lt;=1),"BE",Deník!$R215),""),"")</f>
        <v/>
      </c>
      <c r="CH215" s="233" t="str">
        <f>IF(Deník!$R215&lt;&gt;"",IF(Deník!$AB215="TP3",IF(AND(Deník!$R215&gt;=0,Deník!$R215&lt;=1),"BE",Deník!$R215),""),"")</f>
        <v/>
      </c>
      <c r="CI215" s="233" t="str">
        <f>IF(Deník!$R215&lt;&gt;"",IF(Deník!$AB215="Trailing SL",IF(AND(Deník!$R215&gt;=0,Deník!$R215&lt;=1),"BE",Deník!$R215),""),"")</f>
        <v/>
      </c>
      <c r="CJ215" s="233" t="str">
        <f>IF(Deník!$R215&lt;&gt;"",IF(Deník!$AB215="Manual",IF(AND(Deník!$R215&gt;=0,Deník!$R215&lt;=1),"BE",Deník!$R215),""),"")</f>
        <v/>
      </c>
      <c r="CK215" s="233"/>
      <c r="CL215" s="233" t="str">
        <f>IF(Deník!$R215&lt;0,IF(Deník!$AC215=Statistika!$F$117,Deník!$R215,""),"")</f>
        <v/>
      </c>
      <c r="CM215" s="233" t="str">
        <f>IF(Deník!$R215&lt;0,IF(Deník!$AC215=Statistika!$F$118,Deník!$R215,""),"")</f>
        <v/>
      </c>
      <c r="CN215" s="233" t="str">
        <f>IF(Deník!$R215&lt;0,IF(Deník!$AC215=Statistika!$F$119,Deník!$R215,""),"")</f>
        <v/>
      </c>
      <c r="CO215" s="233" t="str">
        <f>IF(Deník!$R215&lt;0,IF(Deník!$AC215=Statistika!$F$120,Deník!$R215,""),"")</f>
        <v/>
      </c>
      <c r="CP215" s="233" t="str">
        <f>IF(Deník!$R215&lt;0,IF(Deník!$AC215=Statistika!$F$121,Deník!$R215,""),"")</f>
        <v/>
      </c>
      <c r="CQ215" s="233" t="str">
        <f>IF(Deník!$R215&lt;0,IF(Deník!$AC215=Statistika!$F$122,Deník!$R215,""),"")</f>
        <v/>
      </c>
      <c r="CR215" s="233" t="str">
        <f>IF(Deník!$R215&lt;0,IF(Deník!$AC215=Statistika!$F$123,Deník!$R215,""),"")</f>
        <v/>
      </c>
      <c r="CS215" s="233" t="str">
        <f>IF(Deník!$R215&lt;0,IF(Deník!$AC215=Statistika!$F$124,Deník!$R215,""),"")</f>
        <v/>
      </c>
      <c r="CT215" s="233" t="str">
        <f>IF(Deník!$R215&lt;0,IF(Deník!$AC215=Statistika!$F$125,Deník!$R215,""),"")</f>
        <v/>
      </c>
      <c r="CU215" s="233"/>
      <c r="CV215" s="233" t="str">
        <f>IF(Deník!$R215&lt;0,IF(Deník!$AD215=$CV$2,Deník!$R215,""),"")</f>
        <v/>
      </c>
      <c r="CW215" s="233" t="str">
        <f>IF(Deník!$R215&lt;0,IF(Deník!$AD215=$CW$2,Deník!$R215,""),"")</f>
        <v/>
      </c>
      <c r="CX215" s="233" t="str">
        <f>IF(Deník!$R215&lt;0,IF(Deník!$AD215=$CX$2,Deník!$R215,""),"")</f>
        <v/>
      </c>
      <c r="CY215" s="233" t="str">
        <f>IF(Deník!$R215&lt;0,IF(Deník!$AD215=$CY$2,Deník!$R215,""),"")</f>
        <v/>
      </c>
      <c r="CZ215" s="233" t="str">
        <f>IF(Deník!$R215&lt;0,IF(Deník!$AD215=$CZ$2,Deník!$R215,""),"")</f>
        <v/>
      </c>
      <c r="DL215" s="221">
        <f t="shared" si="12"/>
        <v>93847.029999999984</v>
      </c>
      <c r="DM215" s="220">
        <f t="shared" si="11"/>
        <v>-6.1529700000000132E-2</v>
      </c>
      <c r="DO215" s="50">
        <f>Deník!W216</f>
        <v>0</v>
      </c>
      <c r="DP215" s="102" t="str">
        <f>IF(AND(Deník!W216&gt;0),1,"")</f>
        <v/>
      </c>
      <c r="DQ215" s="102">
        <f>IF(AND(Deník!W216&lt;=0),1,"")</f>
        <v>1</v>
      </c>
      <c r="DR215" s="227"/>
      <c r="DS215" s="228"/>
      <c r="DT215" s="85"/>
      <c r="DU215" s="54">
        <f>IF(MONTH(Deník!$C215)=DU$2,Deník!$W215,"")</f>
        <v>0</v>
      </c>
      <c r="DV215" s="222" t="str">
        <f>IF(MONTH(Deník!$C215)=DV$2,Deník!$W215,"")</f>
        <v/>
      </c>
      <c r="DW215" s="222" t="str">
        <f>IF(MONTH(Deník!$C215)=DW$2,Deník!$W215,"")</f>
        <v/>
      </c>
      <c r="DX215" s="222" t="str">
        <f>IF(MONTH(Deník!$C215)=DX$2,Deník!$W215,"")</f>
        <v/>
      </c>
      <c r="DY215" s="222" t="str">
        <f>IF(MONTH(Deník!$C215)=DY$2,Deník!$W215,"")</f>
        <v/>
      </c>
      <c r="DZ215" s="222" t="str">
        <f>IF(MONTH(Deník!$C215)=DZ$2,Deník!$W215,"")</f>
        <v/>
      </c>
      <c r="EA215" s="222" t="str">
        <f>IF(MONTH(Deník!$C215)=EA$2,Deník!$W215,"")</f>
        <v/>
      </c>
      <c r="EB215" s="222" t="str">
        <f>IF(MONTH(Deník!$C215)=EB$2,Deník!$W215,"")</f>
        <v/>
      </c>
      <c r="EC215" s="222" t="str">
        <f>IF(MONTH(Deník!$C215)=EC$2,Deník!$W215,"")</f>
        <v/>
      </c>
      <c r="ED215" s="222" t="str">
        <f>IF(MONTH(Deník!$C215)=ED$2,Deník!$W215,"")</f>
        <v/>
      </c>
      <c r="EE215" s="222" t="str">
        <f>IF(MONTH(Deník!$C215)=EE$2,Deník!$W215,"")</f>
        <v/>
      </c>
      <c r="EF215" s="222" t="str">
        <f>IF(MONTH(Deník!$C215)=EF$2,Deník!$W215,"")</f>
        <v/>
      </c>
      <c r="EI215" s="600" t="str">
        <f>IF(Deník!$W215&lt;&gt;"",IF(Deník!$B215=Statistika!$F$63,Deník!$W215,""),"")</f>
        <v/>
      </c>
      <c r="EJ215" s="13" t="str">
        <f>IF(Deník!$W215&lt;&gt;"",IF(Deník!$B215=Statistika!$F$64,Deník!$W215,""),"")</f>
        <v/>
      </c>
      <c r="EK215" s="13" t="str">
        <f>IF(Deník!$W215&lt;&gt;"",IF(Deník!$B215=Statistika!$F$65,Deník!$W215,""),"")</f>
        <v/>
      </c>
      <c r="EL215" s="13" t="str">
        <f>IF(Deník!$W215&lt;&gt;"",IF(Deník!$B215=Statistika!$F$66,Deník!$W215,""),"")</f>
        <v/>
      </c>
      <c r="EM215" s="13" t="str">
        <f>IF(Deník!$W215&lt;&gt;"",IF(Deník!$B215=Statistika!$F$67,Deník!$W215,""),"")</f>
        <v/>
      </c>
      <c r="EN215" s="13" t="str">
        <f>IF(Deník!$W215&lt;&gt;"",IF(Deník!$B215=Statistika!$F$68,Deník!$W215,""),"")</f>
        <v/>
      </c>
      <c r="EO215" s="13" t="str">
        <f>IF(Deník!$W215&lt;&gt;"",IF(Deník!$B215=Statistika!$F$69,Deník!$W215,""),"")</f>
        <v/>
      </c>
      <c r="EP215" s="601" t="str">
        <f>IF(Deník!$W215&lt;&gt;"",IF(Deník!$B215=Statistika!$F$70,Deník!$W215,""),"")</f>
        <v/>
      </c>
      <c r="EQ215" s="90"/>
      <c r="ER215" s="63" t="str">
        <f>IF(Deník!$W215&lt;&gt;"",IF(Deník!$J215="L",Deník!$W215,""),"")</f>
        <v/>
      </c>
      <c r="ES215" s="13" t="str">
        <f>IF(Deník!$W215&lt;&gt;"",IF(Deník!$J215="S",Deník!$W215,""),"")</f>
        <v/>
      </c>
      <c r="ET215" s="95"/>
      <c r="EU215" s="88"/>
      <c r="EV215" s="63" t="str">
        <f>IF(WEEKDAY(Deník!$C215,2)=1,Deník!$W215,"")</f>
        <v/>
      </c>
      <c r="EW215" s="13" t="str">
        <f>IF(WEEKDAY(Deník!$C215,2)=2,Deník!$W215,"")</f>
        <v/>
      </c>
      <c r="EX215" s="13" t="str">
        <f>IF(WEEKDAY(Deník!$C215,2)=3,Deník!$W215,"")</f>
        <v/>
      </c>
      <c r="EY215" s="13" t="str">
        <f>IF(WEEKDAY(Deník!$C215,2)=4,Deník!$W215,"")</f>
        <v/>
      </c>
      <c r="EZ215" s="60" t="str">
        <f>IF(WEEKDAY(Deník!$C215,2)=5,Deník!$W215,"")</f>
        <v/>
      </c>
      <c r="FA215" s="99"/>
      <c r="FB215" s="100">
        <f>Deník!D215</f>
        <v>0</v>
      </c>
      <c r="FC215" s="63">
        <f>IF($FB215&lt;&gt;"",IF(AND($FB215&gt;=FC$2,$FB215&lt;=FC$3),Deník!$W215,""))</f>
        <v>0</v>
      </c>
      <c r="FD215" s="63" t="str">
        <f>IF($FB215&lt;&gt;"",IF(AND($FB215&gt;=FD$2,$FB215&lt;=FD$3),Deník!$W215,""))</f>
        <v/>
      </c>
      <c r="FE215" s="63" t="str">
        <f>IF($FB215&lt;&gt;"",IF(AND($FB215&gt;=FE$2,$FB215&lt;=FE$3),Deník!$W215,""))</f>
        <v/>
      </c>
      <c r="FF215" s="63" t="str">
        <f>IF($FB215&lt;&gt;"",IF(AND($FB215&gt;=FF$2,$FB215&lt;=FF$3),Deník!$W215,""))</f>
        <v/>
      </c>
      <c r="FG215" s="63" t="str">
        <f>IF($FB215&lt;&gt;"",IF(AND($FB215&gt;=FG$2,$FB215&lt;=FG$3),Deník!$W215,""))</f>
        <v/>
      </c>
      <c r="FH215" s="63" t="str">
        <f>IF($FB215&lt;&gt;"",IF(AND($FB215&gt;=FH$2,$FB215&lt;=FH$3),Deník!$W215,""))</f>
        <v/>
      </c>
      <c r="FI215" s="63" t="str">
        <f>IF($FB215&lt;&gt;"",IF(AND($FB215&gt;=FI$2,$FB215&lt;=FI$3),Deník!$W215,""))</f>
        <v/>
      </c>
      <c r="FJ215" s="63" t="str">
        <f>IF($FB215&lt;&gt;"",IF(AND($FB215&gt;=FJ$2,$FB215&lt;=FJ$3),Deník!$W215,""))</f>
        <v/>
      </c>
      <c r="FK215" s="63" t="str">
        <f>IF($FB215&lt;&gt;"",IF(AND($FB215&gt;=FK$2,$FB215&lt;=FK$3),Deník!$W215,""))</f>
        <v/>
      </c>
      <c r="FL215" s="63" t="str">
        <f>IF($FB215&lt;&gt;"",IF(AND($FB215&gt;=FL$2,$FB215&lt;=FL$3),Deník!$W215,""))</f>
        <v/>
      </c>
      <c r="FM215" s="63" t="str">
        <f>IF($FB215&lt;&gt;"",IF(AND($FB215&gt;=FM$2,$FB215&lt;=FM$3),Deník!$W215,""))</f>
        <v/>
      </c>
      <c r="FN215" s="13"/>
      <c r="FO215" s="20" t="str">
        <f>IF(Deník!$W215&gt;1,Deník!$W215,"")</f>
        <v/>
      </c>
      <c r="FP215" s="20" t="str">
        <f>IF(Deník!$W215&lt;0,Deník!$W215,"")</f>
        <v/>
      </c>
      <c r="FQ215" s="17"/>
      <c r="FS215" s="233"/>
      <c r="FT215" s="233" t="str">
        <f>IF(Deník!$W215&lt;&gt;"",IF(Deník!$Y215=Statistika!$F$78,Deník!$W215,""),"")</f>
        <v/>
      </c>
      <c r="FU215" s="233" t="str">
        <f>IF(Deník!$W215&lt;&gt;"",IF(Deník!$Y215=Statistika!$F$79,Deník!$W215,""),"")</f>
        <v/>
      </c>
      <c r="FV215" s="233" t="str">
        <f>IF(Deník!$W215&lt;&gt;"",IF(Deník!$Y215=Statistika!$F$80,Deník!$W215,""),"")</f>
        <v/>
      </c>
      <c r="FW215" s="233" t="str">
        <f>IF(Deník!$W215&lt;&gt;"",IF(Deník!$Y215=Statistika!$F$81,Deník!$W215,""),"")</f>
        <v/>
      </c>
      <c r="FX215" s="233" t="str">
        <f>IF(Deník!$W215&lt;&gt;"",IF(Deník!$Y215=Statistika!$F$82,Deník!$W215,""),"")</f>
        <v/>
      </c>
      <c r="FY215" s="233" t="str">
        <f>IF(Deník!$W215&lt;&gt;"",IF(Deník!$Y215=Statistika!$F$83,Deník!$W215,""),"")</f>
        <v/>
      </c>
      <c r="FZ215" s="233" t="str">
        <f>IF(Deník!$W215&lt;&gt;"",IF(Deník!$Y215=Statistika!$F$84,Deník!$W215,""),"")</f>
        <v/>
      </c>
      <c r="GA215" s="233" t="str">
        <f>IF(Deník!$W215&lt;&gt;"",IF(Deník!$Y215=Statistika!$F$85,Deník!$W215,""),"")</f>
        <v/>
      </c>
      <c r="GB215" s="233" t="str">
        <f>IF(Deník!$W215&lt;&gt;"",IF(Deník!$Y215=Statistika!$F$86,Deník!$W215,""),"")</f>
        <v/>
      </c>
      <c r="GC215" s="233" t="str">
        <f>IF(Deník!$W215&lt;&gt;"",IF(Deník!$Y215=Statistika!$F$87,Deník!$W215,""),"")</f>
        <v/>
      </c>
      <c r="GD215" s="233" t="str">
        <f>IF(Deník!$W215&lt;&gt;"",IF(Deník!$Y215=Statistika!$F$88,Deník!$W215,""),"")</f>
        <v/>
      </c>
      <c r="GE215" s="233" t="str">
        <f>IF(Deník!$W215&lt;&gt;"",IF(Deník!$Y215=Statistika!$F$89,Deník!$W215,""),"")</f>
        <v/>
      </c>
      <c r="GF215" s="233" t="str">
        <f>IF(Deník!$W215&lt;&gt;"",IF(Deník!$Y215=Statistika!$F$90,Deník!$W215,""),"")</f>
        <v/>
      </c>
      <c r="GG215" s="233" t="str">
        <f>IF(Deník!$W215&lt;&gt;"",IF(Deník!$Y215=Statistika!$F$91,Deník!$W215,""),"")</f>
        <v/>
      </c>
      <c r="GH215" s="233"/>
      <c r="GI215" s="233" t="str">
        <f>IF(Deník!$W215&lt;&gt;"",IF(Deník!$AB215=Statistika!$L$100,Deník!$W215,""),"")</f>
        <v/>
      </c>
      <c r="GJ215" s="233" t="str">
        <f>IF(Deník!$W215&lt;&gt;"",IF(Deník!$AB215=Statistika!$L$101,Deník!$W215,""),"")</f>
        <v/>
      </c>
      <c r="GK215" s="233" t="str">
        <f>IF(Deník!$W215&lt;&gt;"",IF(Deník!$AB215=Statistika!$L$102,Deník!$W215,""),"")</f>
        <v/>
      </c>
      <c r="GL215" s="233" t="str">
        <f>IF(Deník!$W215&lt;&gt;"",IF(Deník!$AB215=Statistika!$L$103,Deník!$W215,""),"")</f>
        <v/>
      </c>
      <c r="GM215" s="233" t="str">
        <f>IF(Deník!$W215&lt;&gt;"",IF(Deník!$AB215=Statistika!$L$104,Deník!$W215,""),"")</f>
        <v/>
      </c>
      <c r="GN215" s="233" t="str">
        <f>IF(Deník!$W215&lt;&gt;"",IF(Deník!$AB215=Statistika!$L$105,Deník!$W215,""),"")</f>
        <v/>
      </c>
      <c r="GO215" s="233" t="str">
        <f>IF(Deník!$W215&lt;&gt;"",IF(Deník!$AB215=Statistika!$L$106,Deník!$W215,""),"")</f>
        <v/>
      </c>
      <c r="GP215" s="233" t="str">
        <f>IF(Deník!$W215&lt;&gt;"",IF(Deník!$AB215=Statistika!$L$107,Deník!$W215,""),"")</f>
        <v/>
      </c>
      <c r="GQ215" s="233" t="str">
        <f>IF(Deník!$W215&lt;&gt;"",IF(Deník!$AB215=Statistika!$L$108,Deník!$W215,""),"")</f>
        <v/>
      </c>
      <c r="GS215" s="233" t="str">
        <f>IF(Deník!$W215&lt;0,IF(Deník!$AC215=Statistika!$F$117,Deník!$W215,""),"")</f>
        <v/>
      </c>
      <c r="GT215" s="233" t="str">
        <f>IF(Deník!$W215&lt;0,IF(Deník!$AC215=Statistika!$F$118,Deník!$W215,""),"")</f>
        <v/>
      </c>
      <c r="GU215" s="233" t="str">
        <f>IF(Deník!$W215&lt;0,IF(Deník!$AC215=Statistika!$F$119,Deník!$W215,""),"")</f>
        <v/>
      </c>
      <c r="GV215" s="233" t="str">
        <f>IF(Deník!$W215&lt;0,IF(Deník!$AC215=Statistika!$F$120,Deník!$W215,""),"")</f>
        <v/>
      </c>
      <c r="GW215" s="233" t="str">
        <f>IF(Deník!$W215&lt;0,IF(Deník!$AC215=Statistika!$F$121,Deník!$W215,""),"")</f>
        <v/>
      </c>
      <c r="GX215" s="233" t="str">
        <f>IF(Deník!$W215&lt;0,IF(Deník!$AC215=Statistika!$F$122,Deník!$W215,""),"")</f>
        <v/>
      </c>
      <c r="GY215" s="233" t="str">
        <f>IF(Deník!$W215&lt;0,IF(Deník!$AC215=Statistika!$F$123,Deník!$W215,""),"")</f>
        <v/>
      </c>
      <c r="GZ215" s="233" t="str">
        <f>IF(Deník!$W215&lt;0,IF(Deník!$AC215=Statistika!$F$124,Deník!$W215,""),"")</f>
        <v/>
      </c>
      <c r="HA215" s="233" t="str">
        <f>IF(Deník!$W215&lt;0,IF(Deník!$AC215=Statistika!$F$125,Deník!$W215,""),"")</f>
        <v/>
      </c>
      <c r="HC215" s="233" t="str">
        <f>IF(Deník!$W215&lt;0,IF(Deník!$AD215=Statistika!$F$133,Deník!$W215,""),"")</f>
        <v/>
      </c>
      <c r="HD215" s="233" t="str">
        <f>IF(Deník!$W215&lt;0,IF(Deník!$AD215=Statistika!$F$134,Deník!$W215,""),"")</f>
        <v/>
      </c>
      <c r="HE215" s="233" t="str">
        <f>IF(Deník!$W215&lt;0,IF(Deník!$AD215=Statistika!$F$135,Deník!$W215,""),"")</f>
        <v/>
      </c>
      <c r="HF215" s="233" t="str">
        <f>IF(Deník!$W215&lt;0,IF(Deník!$AD215=Statistika!$F$136,Deník!$W215,""),"")</f>
        <v/>
      </c>
      <c r="HG215" s="233" t="str">
        <f>IF(Deník!$W215&lt;0,IF(Deník!$AD215=Statistika!$F$137,Deník!$W215,""),"")</f>
        <v/>
      </c>
      <c r="ID215" s="8">
        <f>Tabulka4[[#This Row],[Sloupec3]]</f>
        <v>0</v>
      </c>
      <c r="IE215" s="17" t="str">
        <f>IF(AND([1]Deník!$C215&gt;='[1]Měsíční shrnutí'!$D$1,[1]Deník!$C215&lt;='[1]Měsíční shrnutí'!$F$1),[1]Deník!$X215,"")</f>
        <v/>
      </c>
    </row>
    <row r="216" spans="1:239">
      <c r="A216" s="8">
        <f>Deník!C217</f>
        <v>0</v>
      </c>
      <c r="B216" s="50" t="str">
        <f>Deník!R217</f>
        <v/>
      </c>
      <c r="C216" s="102" t="str">
        <f>IF(AND(Deník!R217&gt;1,Deník!R217&lt;&gt;""),1,"")</f>
        <v/>
      </c>
      <c r="D216" s="102" t="str">
        <f>IF(AND(Deník!R217&lt;=0,Deník!R217&lt;&gt;""),1,"")</f>
        <v/>
      </c>
      <c r="E216" s="103" t="str">
        <f>IF(AND(Deník!R217&gt;=0,Deník!R217&lt;=1),1,"")</f>
        <v/>
      </c>
      <c r="F216" s="79" t="str">
        <f>IF(Deník!R217&lt;&gt;"",Deník!R217+F215,"")</f>
        <v/>
      </c>
      <c r="G216" s="85"/>
      <c r="H216" s="54" t="str">
        <f>IF(MONTH(Deník!$C216)=H$2,IF(AND(Deník!$R216&gt;=0,Deník!$R216&lt;=1),"BE",Deník!$R216),"")</f>
        <v/>
      </c>
      <c r="I216" s="11" t="str">
        <f>IF(MONTH(Deník!$C216)=I$2,IF(AND(Deník!$R216&gt;=0,Deník!$R216&lt;=1),"BE",Deník!$R216),"")</f>
        <v/>
      </c>
      <c r="J216" s="11" t="str">
        <f>IF(MONTH(Deník!$C216)=J$2,IF(AND(Deník!$R216&gt;=0,Deník!$R216&lt;=1),"BE",Deník!$R216),"")</f>
        <v/>
      </c>
      <c r="K216" s="11" t="str">
        <f>IF(MONTH(Deník!$C216)=K$2,IF(AND(Deník!$R216&gt;=0,Deník!$R216&lt;=1),"BE",Deník!$R216),"")</f>
        <v/>
      </c>
      <c r="L216" s="11" t="str">
        <f>IF(MONTH(Deník!$C216)=L$2,IF(AND(Deník!$R216&gt;=0,Deník!$R216&lt;=1),"BE",Deník!$R216),"")</f>
        <v/>
      </c>
      <c r="M216" s="11" t="str">
        <f>IF(MONTH(Deník!$C216)=M$2,IF(AND(Deník!$R216&gt;=0,Deník!$R216&lt;=1),"BE",Deník!$R216),"")</f>
        <v/>
      </c>
      <c r="N216" s="11" t="str">
        <f>IF(MONTH(Deník!$C216)=N$2,IF(AND(Deník!$R216&gt;=0,Deník!$R216&lt;=1),"BE",Deník!$R216),"")</f>
        <v/>
      </c>
      <c r="O216" s="11" t="str">
        <f>IF(MONTH(Deník!$C216)=O$2,IF(AND(Deník!$R216&gt;=0,Deník!$R216&lt;=1),"BE",Deník!$R216),"")</f>
        <v/>
      </c>
      <c r="P216" s="11" t="str">
        <f>IF(MONTH(Deník!$C216)=P$2,IF(AND(Deník!$R216&gt;=0,Deník!$R216&lt;=1),"BE",Deník!$R216),"")</f>
        <v/>
      </c>
      <c r="Q216" s="11" t="str">
        <f>IF(MONTH(Deník!$C216)=Q$2,IF(AND(Deník!$R216&gt;=0,Deník!$R216&lt;=1),"BE",Deník!$R216),"")</f>
        <v/>
      </c>
      <c r="R216" s="11" t="str">
        <f>IF(MONTH(Deník!$C216)=R$2,IF(AND(Deník!$R216&gt;=0,Deník!$R216&lt;=1),"BE",Deník!$R216),"")</f>
        <v/>
      </c>
      <c r="S216" s="57" t="str">
        <f>IF(MONTH(Deník!$C216)=S$2,IF(AND(Deník!$R216&gt;=0,Deník!$R216&lt;=1),"BE",Deník!$R216),"")</f>
        <v/>
      </c>
      <c r="U216" s="12"/>
      <c r="V216" s="12"/>
      <c r="X216" s="600" t="str">
        <f>IF(Deník!$R216&lt;&gt;"",IF(Deník!$B216=Statistika!$F$63,IF(AND(Deník!$R216&gt;=0,Deník!$R216&lt;=1),"BE",Deník!$R216),""),"")</f>
        <v/>
      </c>
      <c r="Y216" s="13" t="str">
        <f>IF(Deník!$R216&lt;&gt;"",IF(Deník!$B216=Statistika!$F$64,IF(AND(Deník!$R216&gt;=0,Deník!$R216&lt;=1),"BE",Deník!$R216),""),"")</f>
        <v/>
      </c>
      <c r="Z216" s="13" t="str">
        <f>IF(Deník!$R216&lt;&gt;"",IF(Deník!$B216=Statistika!$F$65,IF(AND(Deník!$R216&gt;=0,Deník!$R216&lt;=1),"BE",Deník!$R216),""),"")</f>
        <v/>
      </c>
      <c r="AA216" s="13" t="str">
        <f>IF(Deník!$R216&lt;&gt;"",IF(Deník!$B216=Statistika!$F$66,IF(AND(Deník!$R216&gt;=0,Deník!$R216&lt;=1),"BE",Deník!$R216),""),"")</f>
        <v/>
      </c>
      <c r="AB216" s="13" t="str">
        <f>IF(Deník!$R216&lt;&gt;"",IF(Deník!$B216=Statistika!$F$67,IF(AND(Deník!$R216&gt;=0,Deník!$R216&lt;=1),"BE",Deník!$R216),""),"")</f>
        <v/>
      </c>
      <c r="AC216" s="13" t="str">
        <f>IF(Deník!$R216&lt;&gt;"",IF(Deník!$B216=Statistika!$F$68,IF(AND(Deník!$R216&gt;=0,Deník!$R216&lt;=1),"BE",Deník!$R216),""),"")</f>
        <v/>
      </c>
      <c r="AD216" s="13" t="str">
        <f>IF(Deník!$R216&lt;&gt;"",IF(Deník!$B216=Statistika!$F$69,IF(AND(Deník!$R216&gt;=0,Deník!$R216&lt;=1),"BE",Deník!$R216),""),"")</f>
        <v/>
      </c>
      <c r="AE216" s="601" t="str">
        <f>IF(Deník!$R216&lt;&gt;"",IF(Deník!$B216=Statistika!$F$70,IF(AND(Deník!$R216&gt;=0,Deník!$R216&lt;=1),"BE",Deník!$R216),""),"")</f>
        <v/>
      </c>
      <c r="AF216" s="90"/>
      <c r="AG216" s="63" t="str">
        <f>IF(Deník!$R216&lt;&gt;"",IF(Deník!$J216="L",IF(AND(Deník!$R216&gt;=0,Deník!$R216&lt;=1),"BE",Deník!$R216),""),"")</f>
        <v/>
      </c>
      <c r="AH216" s="13" t="str">
        <f>IF(Deník!$R216&lt;&gt;"",IF(Deník!$J216="S",IF(AND(Deník!$R216&gt;=0,Deník!$R216&lt;=1),"BE",Deník!$R216),""),"")</f>
        <v/>
      </c>
      <c r="AI216" s="95"/>
      <c r="AJ216" s="71" t="str">
        <f>IF(Deník!N217&lt;&gt;"",Deník!N217*-1,"")</f>
        <v/>
      </c>
      <c r="AK216" s="88"/>
      <c r="AL216" s="63" t="str">
        <f>IF(WEEKDAY(Deník!$C216,2)=1,IF(AND(Deník!$R216&gt;=0,Deník!$R216&lt;=1),"BE",Deník!$R216),"")</f>
        <v/>
      </c>
      <c r="AM216" s="13" t="str">
        <f>IF(WEEKDAY(Deník!$C216,2)=2,IF(AND(Deník!$R216&gt;=0,Deník!$R216&lt;=1),"BE",Deník!$R216),"")</f>
        <v/>
      </c>
      <c r="AN216" s="13" t="str">
        <f>IF(WEEKDAY(Deník!$C216,2)=3,IF(AND(Deník!$R216&gt;=0,Deník!$R216&lt;=1),"BE",Deník!$R216),"")</f>
        <v/>
      </c>
      <c r="AO216" s="13" t="str">
        <f>IF(WEEKDAY(Deník!$C216,2)=4,IF(AND(Deník!$R216&gt;=0,Deník!$R216&lt;=1),"BE",Deník!$R216),"")</f>
        <v/>
      </c>
      <c r="AP216" s="60" t="str">
        <f>IF(WEEKDAY(Deník!$C216,2)=5,IF(AND(Deník!$R216&gt;=0,Deník!$R216&lt;=1),"BE",Deník!$R216),"")</f>
        <v/>
      </c>
      <c r="AQ216" s="99"/>
      <c r="AR216" s="100">
        <f>Deník!D216</f>
        <v>0</v>
      </c>
      <c r="AS216" s="63" t="str">
        <f>IF(Deník!$D216&lt;&gt;"",IF(AND(Deník!$D216&gt;=AS$2,Deník!$D216&lt;=AS$3),IF(AND(Deník!$R216&gt;=0,Deník!$R216&lt;=1),"BE",Deník!$R216),""),"")</f>
        <v/>
      </c>
      <c r="AT216" s="63" t="str">
        <f>IF(Deník!$D216&lt;&gt;"",IF(AND(Deník!$D216&gt;=AT$2,Deník!$D216&lt;=AT$3),IF(AND(Deník!$R216&gt;=0,Deník!$R216&lt;=1),"BE",Deník!$R216),""),"")</f>
        <v/>
      </c>
      <c r="AU216" s="63" t="str">
        <f>IF(Deník!$D216&lt;&gt;"",IF(AND(Deník!$D216&gt;=AU$2,Deník!$D216&lt;=AU$3),IF(AND(Deník!$R216&gt;=0,Deník!$R216&lt;=1),"BE",Deník!$R216),""),"")</f>
        <v/>
      </c>
      <c r="AV216" s="63" t="str">
        <f>IF(Deník!$D216&lt;&gt;"",IF(AND(Deník!$D216&gt;=AV$2,Deník!$D216&lt;=AV$3),IF(AND(Deník!$R216&gt;=0,Deník!$R216&lt;=1),"BE",Deník!$R216),""),"")</f>
        <v/>
      </c>
      <c r="AW216" s="63" t="str">
        <f>IF(Deník!$D216&lt;&gt;"",IF(AND(Deník!$D216&gt;=AW$2,Deník!$D216&lt;=AW$3),IF(AND(Deník!$R216&gt;=0,Deník!$R216&lt;=1),"BE",Deník!$R216),""),"")</f>
        <v/>
      </c>
      <c r="AX216" s="63" t="str">
        <f>IF(Deník!$D216&lt;&gt;"",IF(AND(Deník!$D216&gt;=AX$2,Deník!$D216&lt;=AX$3),IF(AND(Deník!$R216&gt;=0,Deník!$R216&lt;=1),"BE",Deník!$R216),""),"")</f>
        <v/>
      </c>
      <c r="AY216" s="63" t="str">
        <f>IF(Deník!$D216&lt;&gt;"",IF(AND(Deník!$D216&gt;=AY$2,Deník!$D216&lt;=AY$3),IF(AND(Deník!$R216&gt;=0,Deník!$R216&lt;=1),"BE",Deník!$R216),""),"")</f>
        <v/>
      </c>
      <c r="AZ216" s="63" t="str">
        <f>IF(Deník!$D216&lt;&gt;"",IF(AND(Deník!$D216&gt;=AZ$2,Deník!$D216&lt;=AZ$3),IF(AND(Deník!$R216&gt;=0,Deník!$R216&lt;=1),"BE",Deník!$R216),""),"")</f>
        <v/>
      </c>
      <c r="BA216" s="63" t="str">
        <f>IF(Deník!$D216&lt;&gt;"",IF(AND(Deník!$D216&gt;=BA$2,Deník!$D216&lt;=BA$3),IF(AND(Deník!$R216&gt;=0,Deník!$R216&lt;=1),"BE",Deník!$R216),""),"")</f>
        <v/>
      </c>
      <c r="BB216" s="63" t="str">
        <f>IF(Deník!$D216&lt;&gt;"",IF(AND(Deník!$D216&gt;=BB$2,Deník!$D216&lt;=BB$3),IF(AND(Deník!$R216&gt;=0,Deník!$R216&lt;=1),"BE",Deník!$R216),""),"")</f>
        <v/>
      </c>
      <c r="BC216" s="71" t="str">
        <f>IF(Deník!$D216&lt;&gt;"",IF(AND(Deník!$D216&gt;=BC$2,Deník!$D216&lt;=BC$3),IF(AND(Deník!$R216&gt;=0,Deník!$R216&lt;=1),"BE",Deník!$R216),""),"")</f>
        <v/>
      </c>
      <c r="BD216" s="20" t="str">
        <f>IF(Deník!$J217="S",(Deník!$M217-Deník!$K217),IF(Deník!$J217="L",(Deník!$K217-Deník!$M217),""))</f>
        <v/>
      </c>
      <c r="BE216" s="20" t="str">
        <f>IF(Deník!$J217="S",(Deník!$K217-Deník!$O217),IF(Deník!$J217="L",(Deník!$O217-Deník!$K217),""))</f>
        <v/>
      </c>
      <c r="BF216" s="20" t="str">
        <f>IF(Deník!$J217="S",(Deník!$K217-Deník!$L217),IF(Deník!$J217="L",(Deník!$L217-Deník!$K217),""))</f>
        <v/>
      </c>
      <c r="BG216" s="20" t="str">
        <f>IF(Deník!$J217="S",(Deník!$K217-Deník!$S217),IF(Deník!$J217="L",(Deník!$S217-Deník!$K217),""))</f>
        <v/>
      </c>
      <c r="BH216" s="20" t="str">
        <f>IF(Deník!$J217="S",(Deník!$K217-Deník!$U217),IF(Deník!$J217="L",(Deník!$U217-Deník!$K217),""))</f>
        <v/>
      </c>
      <c r="BI216" s="20" t="str">
        <f>IF(Deník!$R216&gt;1,Deník!$R216,"")</f>
        <v/>
      </c>
      <c r="BJ216" s="20" t="str">
        <f>IF(Deník!$R216&lt;0,Deník!$R216,"")</f>
        <v/>
      </c>
      <c r="BK216" s="17"/>
      <c r="BM216" s="233" t="str">
        <f>IF(Deník!$R216&lt;&gt;"",IF(Deník!$Y216=Statistika!$F$78,IF(AND(Deník!$R216&gt;=0,Deník!$R216&lt;=1),"BE",Deník!$R216),""),"")</f>
        <v/>
      </c>
      <c r="BN216" s="233" t="str">
        <f>IF(Deník!$R216&lt;&gt;"",IF(Deník!$Y216=Statistika!$F$79,IF(AND(Deník!$R216&gt;=0,Deník!$R216&lt;=1),"BE",Deník!$R216),""),"")</f>
        <v/>
      </c>
      <c r="BO216" s="233" t="str">
        <f>IF(Deník!$R216&lt;&gt;"",IF(Deník!$Y216=Statistika!$F$80,IF(AND(Deník!$R216&gt;=0,Deník!$R216&lt;=1),"BE",Deník!$R216),""),"")</f>
        <v/>
      </c>
      <c r="BP216" s="233" t="str">
        <f>IF(Deník!$R216&lt;&gt;"",IF(Deník!$Y216=Statistika!$F$81,IF(AND(Deník!$R216&gt;=0,Deník!$R216&lt;=1),"BE",Deník!$R216),""),"")</f>
        <v/>
      </c>
      <c r="BQ216" s="233" t="str">
        <f>IF(Deník!$R216&lt;&gt;"",IF(Deník!$Y216=Statistika!$F$82,IF(AND(Deník!$R216&gt;=0,Deník!$R216&lt;=1),"BE",Deník!$R216),""),"")</f>
        <v/>
      </c>
      <c r="BR216" s="233" t="str">
        <f>IF(Deník!$R216&lt;&gt;"",IF(Deník!$Y216=Statistika!$F$83,IF(AND(Deník!$R216&gt;=0,Deník!$R216&lt;=1),"BE",Deník!$R216),""),"")</f>
        <v/>
      </c>
      <c r="BS216" s="233" t="str">
        <f>IF(Deník!$R216&lt;&gt;"",IF(Deník!$Y216=Statistika!$F$84,IF(AND(Deník!$R216&gt;=0,Deník!$R216&lt;=1),"BE",Deník!$R216),""),"")</f>
        <v/>
      </c>
      <c r="BT216" s="233" t="str">
        <f>IF(Deník!$R216&lt;&gt;"",IF(Deník!$Y216=Statistika!$F$85,IF(AND(Deník!$R216&gt;=0,Deník!$R216&lt;=1),"BE",Deník!$R216),""),"")</f>
        <v/>
      </c>
      <c r="BU216" s="233" t="str">
        <f>IF(Deník!$R216&lt;&gt;"",IF(Deník!$Y216=Statistika!$F$86,IF(AND(Deník!$R216&gt;=0,Deník!$R216&lt;=1),"BE",Deník!$R216),""),"")</f>
        <v/>
      </c>
      <c r="BV216" s="233" t="str">
        <f>IF(Deník!$R216&lt;&gt;"",IF(Deník!$Y216=Statistika!$F$87,IF(AND(Deník!$R216&gt;=0,Deník!$R216&lt;=1),"BE",Deník!$R216),""),"")</f>
        <v/>
      </c>
      <c r="BW216" s="233" t="str">
        <f>IF(Deník!$R216&lt;&gt;"",IF(Deník!$Y216=Statistika!$F$88,IF(AND(Deník!$R216&gt;=0,Deník!$R216&lt;=1),"BE",Deník!$R216),""),"")</f>
        <v/>
      </c>
      <c r="BX216" s="233" t="str">
        <f>IF(Deník!$R216&lt;&gt;"",IF(Deník!$Y216=Statistika!$F$89,IF(AND(Deník!$R216&gt;=0,Deník!$R216&lt;=1),"BE",Deník!$R216),""),"")</f>
        <v/>
      </c>
      <c r="BY216" s="233" t="str">
        <f>IF(Deník!$R216&lt;&gt;"",IF(Deník!$Y216=Statistika!$F$90,IF(AND(Deník!$R216&gt;=0,Deník!$R216&lt;=1),"BE",Deník!$R216),""),"")</f>
        <v/>
      </c>
      <c r="BZ216" s="233" t="str">
        <f>IF(Deník!$R216&lt;&gt;"",IF(Deník!$Y216=Statistika!$F$91,IF(AND(Deník!$R216&gt;=0,Deník!$R216&lt;=1),"BE",Deník!$R216),""),"")</f>
        <v/>
      </c>
      <c r="CA216" s="233"/>
      <c r="CB216" s="233" t="str">
        <f>IF(Deník!$R216&lt;&gt;"",IF(Deník!$AB216="SL",IF(AND(Deník!$R216&gt;=0,Deník!$R216&lt;=1),"BE",Deník!$R216),""),"")</f>
        <v/>
      </c>
      <c r="CC216" s="233" t="str">
        <f>IF(Deník!$R216&lt;&gt;"",IF(Deník!$AB216="BE10",IF(AND(Deník!$R216&gt;=0,Deník!$R216&lt;=1),"BE",Deník!$R216),""),"")</f>
        <v/>
      </c>
      <c r="CD216" s="233" t="str">
        <f>IF(Deník!$R216&lt;&gt;"",IF(Deník!$AB216="BE15",IF(AND(Deník!$R216&gt;=0,Deník!$R216&lt;=1),"BE",Deník!$R216),""),"")</f>
        <v/>
      </c>
      <c r="CE216" s="233" t="str">
        <f>IF(Deník!$R216&lt;&gt;"",IF(Deník!$AB216="BE20",IF(AND(Deník!$R216&gt;=0,Deník!$R216&lt;=1),"BE",Deník!$R216),""),"")</f>
        <v/>
      </c>
      <c r="CF216" s="233" t="str">
        <f>IF(Deník!$R216&lt;&gt;"",IF(Deník!$AB216="TP1",IF(AND(Deník!$R216&gt;=0,Deník!$R216&lt;=1),"BE",Deník!$R216),""),"")</f>
        <v/>
      </c>
      <c r="CG216" s="233" t="str">
        <f>IF(Deník!$R216&lt;&gt;"",IF(Deník!$AB216="TP2",IF(AND(Deník!$R216&gt;=0,Deník!$R216&lt;=1),"BE",Deník!$R216),""),"")</f>
        <v/>
      </c>
      <c r="CH216" s="233" t="str">
        <f>IF(Deník!$R216&lt;&gt;"",IF(Deník!$AB216="TP3",IF(AND(Deník!$R216&gt;=0,Deník!$R216&lt;=1),"BE",Deník!$R216),""),"")</f>
        <v/>
      </c>
      <c r="CI216" s="233" t="str">
        <f>IF(Deník!$R216&lt;&gt;"",IF(Deník!$AB216="Trailing SL",IF(AND(Deník!$R216&gt;=0,Deník!$R216&lt;=1),"BE",Deník!$R216),""),"")</f>
        <v/>
      </c>
      <c r="CJ216" s="233" t="str">
        <f>IF(Deník!$R216&lt;&gt;"",IF(Deník!$AB216="Manual",IF(AND(Deník!$R216&gt;=0,Deník!$R216&lt;=1),"BE",Deník!$R216),""),"")</f>
        <v/>
      </c>
      <c r="CK216" s="233"/>
      <c r="CL216" s="233" t="str">
        <f>IF(Deník!$R216&lt;0,IF(Deník!$AC216=Statistika!$F$117,Deník!$R216,""),"")</f>
        <v/>
      </c>
      <c r="CM216" s="233" t="str">
        <f>IF(Deník!$R216&lt;0,IF(Deník!$AC216=Statistika!$F$118,Deník!$R216,""),"")</f>
        <v/>
      </c>
      <c r="CN216" s="233" t="str">
        <f>IF(Deník!$R216&lt;0,IF(Deník!$AC216=Statistika!$F$119,Deník!$R216,""),"")</f>
        <v/>
      </c>
      <c r="CO216" s="233" t="str">
        <f>IF(Deník!$R216&lt;0,IF(Deník!$AC216=Statistika!$F$120,Deník!$R216,""),"")</f>
        <v/>
      </c>
      <c r="CP216" s="233" t="str">
        <f>IF(Deník!$R216&lt;0,IF(Deník!$AC216=Statistika!$F$121,Deník!$R216,""),"")</f>
        <v/>
      </c>
      <c r="CQ216" s="233" t="str">
        <f>IF(Deník!$R216&lt;0,IF(Deník!$AC216=Statistika!$F$122,Deník!$R216,""),"")</f>
        <v/>
      </c>
      <c r="CR216" s="233" t="str">
        <f>IF(Deník!$R216&lt;0,IF(Deník!$AC216=Statistika!$F$123,Deník!$R216,""),"")</f>
        <v/>
      </c>
      <c r="CS216" s="233" t="str">
        <f>IF(Deník!$R216&lt;0,IF(Deník!$AC216=Statistika!$F$124,Deník!$R216,""),"")</f>
        <v/>
      </c>
      <c r="CT216" s="233" t="str">
        <f>IF(Deník!$R216&lt;0,IF(Deník!$AC216=Statistika!$F$125,Deník!$R216,""),"")</f>
        <v/>
      </c>
      <c r="CU216" s="233"/>
      <c r="CV216" s="233" t="str">
        <f>IF(Deník!$R216&lt;0,IF(Deník!$AD216=$CV$2,Deník!$R216,""),"")</f>
        <v/>
      </c>
      <c r="CW216" s="233" t="str">
        <f>IF(Deník!$R216&lt;0,IF(Deník!$AD216=$CW$2,Deník!$R216,""),"")</f>
        <v/>
      </c>
      <c r="CX216" s="233" t="str">
        <f>IF(Deník!$R216&lt;0,IF(Deník!$AD216=$CX$2,Deník!$R216,""),"")</f>
        <v/>
      </c>
      <c r="CY216" s="233" t="str">
        <f>IF(Deník!$R216&lt;0,IF(Deník!$AD216=$CY$2,Deník!$R216,""),"")</f>
        <v/>
      </c>
      <c r="CZ216" s="233" t="str">
        <f>IF(Deník!$R216&lt;0,IF(Deník!$AD216=$CZ$2,Deník!$R216,""),"")</f>
        <v/>
      </c>
      <c r="DL216" s="221">
        <f t="shared" si="12"/>
        <v>93847.029999999984</v>
      </c>
      <c r="DM216" s="220">
        <f t="shared" si="11"/>
        <v>-6.1529700000000132E-2</v>
      </c>
      <c r="DO216" s="50">
        <f>Deník!W217</f>
        <v>0</v>
      </c>
      <c r="DP216" s="102" t="str">
        <f>IF(AND(Deník!W217&gt;0),1,"")</f>
        <v/>
      </c>
      <c r="DQ216" s="102">
        <f>IF(AND(Deník!W217&lt;=0),1,"")</f>
        <v>1</v>
      </c>
      <c r="DR216" s="227"/>
      <c r="DS216" s="228"/>
      <c r="DT216" s="85"/>
      <c r="DU216" s="54">
        <f>IF(MONTH(Deník!$C216)=DU$2,Deník!$W216,"")</f>
        <v>0</v>
      </c>
      <c r="DV216" s="222" t="str">
        <f>IF(MONTH(Deník!$C216)=DV$2,Deník!$W216,"")</f>
        <v/>
      </c>
      <c r="DW216" s="222" t="str">
        <f>IF(MONTH(Deník!$C216)=DW$2,Deník!$W216,"")</f>
        <v/>
      </c>
      <c r="DX216" s="222" t="str">
        <f>IF(MONTH(Deník!$C216)=DX$2,Deník!$W216,"")</f>
        <v/>
      </c>
      <c r="DY216" s="222" t="str">
        <f>IF(MONTH(Deník!$C216)=DY$2,Deník!$W216,"")</f>
        <v/>
      </c>
      <c r="DZ216" s="222" t="str">
        <f>IF(MONTH(Deník!$C216)=DZ$2,Deník!$W216,"")</f>
        <v/>
      </c>
      <c r="EA216" s="222" t="str">
        <f>IF(MONTH(Deník!$C216)=EA$2,Deník!$W216,"")</f>
        <v/>
      </c>
      <c r="EB216" s="222" t="str">
        <f>IF(MONTH(Deník!$C216)=EB$2,Deník!$W216,"")</f>
        <v/>
      </c>
      <c r="EC216" s="222" t="str">
        <f>IF(MONTH(Deník!$C216)=EC$2,Deník!$W216,"")</f>
        <v/>
      </c>
      <c r="ED216" s="222" t="str">
        <f>IF(MONTH(Deník!$C216)=ED$2,Deník!$W216,"")</f>
        <v/>
      </c>
      <c r="EE216" s="222" t="str">
        <f>IF(MONTH(Deník!$C216)=EE$2,Deník!$W216,"")</f>
        <v/>
      </c>
      <c r="EF216" s="222" t="str">
        <f>IF(MONTH(Deník!$C216)=EF$2,Deník!$W216,"")</f>
        <v/>
      </c>
      <c r="EI216" s="600" t="str">
        <f>IF(Deník!$W216&lt;&gt;"",IF(Deník!$B216=Statistika!$F$63,Deník!$W216,""),"")</f>
        <v/>
      </c>
      <c r="EJ216" s="13" t="str">
        <f>IF(Deník!$W216&lt;&gt;"",IF(Deník!$B216=Statistika!$F$64,Deník!$W216,""),"")</f>
        <v/>
      </c>
      <c r="EK216" s="13" t="str">
        <f>IF(Deník!$W216&lt;&gt;"",IF(Deník!$B216=Statistika!$F$65,Deník!$W216,""),"")</f>
        <v/>
      </c>
      <c r="EL216" s="13" t="str">
        <f>IF(Deník!$W216&lt;&gt;"",IF(Deník!$B216=Statistika!$F$66,Deník!$W216,""),"")</f>
        <v/>
      </c>
      <c r="EM216" s="13" t="str">
        <f>IF(Deník!$W216&lt;&gt;"",IF(Deník!$B216=Statistika!$F$67,Deník!$W216,""),"")</f>
        <v/>
      </c>
      <c r="EN216" s="13" t="str">
        <f>IF(Deník!$W216&lt;&gt;"",IF(Deník!$B216=Statistika!$F$68,Deník!$W216,""),"")</f>
        <v/>
      </c>
      <c r="EO216" s="13" t="str">
        <f>IF(Deník!$W216&lt;&gt;"",IF(Deník!$B216=Statistika!$F$69,Deník!$W216,""),"")</f>
        <v/>
      </c>
      <c r="EP216" s="601" t="str">
        <f>IF(Deník!$W216&lt;&gt;"",IF(Deník!$B216=Statistika!$F$70,Deník!$W216,""),"")</f>
        <v/>
      </c>
      <c r="EQ216" s="90"/>
      <c r="ER216" s="63" t="str">
        <f>IF(Deník!$W216&lt;&gt;"",IF(Deník!$J216="L",Deník!$W216,""),"")</f>
        <v/>
      </c>
      <c r="ES216" s="13" t="str">
        <f>IF(Deník!$W216&lt;&gt;"",IF(Deník!$J216="S",Deník!$W216,""),"")</f>
        <v/>
      </c>
      <c r="ET216" s="95"/>
      <c r="EU216" s="88"/>
      <c r="EV216" s="63" t="str">
        <f>IF(WEEKDAY(Deník!$C216,2)=1,Deník!$W216,"")</f>
        <v/>
      </c>
      <c r="EW216" s="13" t="str">
        <f>IF(WEEKDAY(Deník!$C216,2)=2,Deník!$W216,"")</f>
        <v/>
      </c>
      <c r="EX216" s="13" t="str">
        <f>IF(WEEKDAY(Deník!$C216,2)=3,Deník!$W216,"")</f>
        <v/>
      </c>
      <c r="EY216" s="13" t="str">
        <f>IF(WEEKDAY(Deník!$C216,2)=4,Deník!$W216,"")</f>
        <v/>
      </c>
      <c r="EZ216" s="60" t="str">
        <f>IF(WEEKDAY(Deník!$C216,2)=5,Deník!$W216,"")</f>
        <v/>
      </c>
      <c r="FA216" s="99"/>
      <c r="FB216" s="100">
        <f>Deník!D216</f>
        <v>0</v>
      </c>
      <c r="FC216" s="63">
        <f>IF($FB216&lt;&gt;"",IF(AND($FB216&gt;=FC$2,$FB216&lt;=FC$3),Deník!$W216,""))</f>
        <v>0</v>
      </c>
      <c r="FD216" s="63" t="str">
        <f>IF($FB216&lt;&gt;"",IF(AND($FB216&gt;=FD$2,$FB216&lt;=FD$3),Deník!$W216,""))</f>
        <v/>
      </c>
      <c r="FE216" s="63" t="str">
        <f>IF($FB216&lt;&gt;"",IF(AND($FB216&gt;=FE$2,$FB216&lt;=FE$3),Deník!$W216,""))</f>
        <v/>
      </c>
      <c r="FF216" s="63" t="str">
        <f>IF($FB216&lt;&gt;"",IF(AND($FB216&gt;=FF$2,$FB216&lt;=FF$3),Deník!$W216,""))</f>
        <v/>
      </c>
      <c r="FG216" s="63" t="str">
        <f>IF($FB216&lt;&gt;"",IF(AND($FB216&gt;=FG$2,$FB216&lt;=FG$3),Deník!$W216,""))</f>
        <v/>
      </c>
      <c r="FH216" s="63" t="str">
        <f>IF($FB216&lt;&gt;"",IF(AND($FB216&gt;=FH$2,$FB216&lt;=FH$3),Deník!$W216,""))</f>
        <v/>
      </c>
      <c r="FI216" s="63" t="str">
        <f>IF($FB216&lt;&gt;"",IF(AND($FB216&gt;=FI$2,$FB216&lt;=FI$3),Deník!$W216,""))</f>
        <v/>
      </c>
      <c r="FJ216" s="63" t="str">
        <f>IF($FB216&lt;&gt;"",IF(AND($FB216&gt;=FJ$2,$FB216&lt;=FJ$3),Deník!$W216,""))</f>
        <v/>
      </c>
      <c r="FK216" s="63" t="str">
        <f>IF($FB216&lt;&gt;"",IF(AND($FB216&gt;=FK$2,$FB216&lt;=FK$3),Deník!$W216,""))</f>
        <v/>
      </c>
      <c r="FL216" s="63" t="str">
        <f>IF($FB216&lt;&gt;"",IF(AND($FB216&gt;=FL$2,$FB216&lt;=FL$3),Deník!$W216,""))</f>
        <v/>
      </c>
      <c r="FM216" s="63" t="str">
        <f>IF($FB216&lt;&gt;"",IF(AND($FB216&gt;=FM$2,$FB216&lt;=FM$3),Deník!$W216,""))</f>
        <v/>
      </c>
      <c r="FN216" s="13"/>
      <c r="FO216" s="20" t="str">
        <f>IF(Deník!$W216&gt;1,Deník!$W216,"")</f>
        <v/>
      </c>
      <c r="FP216" s="20" t="str">
        <f>IF(Deník!$W216&lt;0,Deník!$W216,"")</f>
        <v/>
      </c>
      <c r="FQ216" s="17"/>
      <c r="FS216" s="233"/>
      <c r="FT216" s="233" t="str">
        <f>IF(Deník!$W216&lt;&gt;"",IF(Deník!$Y216=Statistika!$F$78,Deník!$W216,""),"")</f>
        <v/>
      </c>
      <c r="FU216" s="233" t="str">
        <f>IF(Deník!$W216&lt;&gt;"",IF(Deník!$Y216=Statistika!$F$79,Deník!$W216,""),"")</f>
        <v/>
      </c>
      <c r="FV216" s="233" t="str">
        <f>IF(Deník!$W216&lt;&gt;"",IF(Deník!$Y216=Statistika!$F$80,Deník!$W216,""),"")</f>
        <v/>
      </c>
      <c r="FW216" s="233" t="str">
        <f>IF(Deník!$W216&lt;&gt;"",IF(Deník!$Y216=Statistika!$F$81,Deník!$W216,""),"")</f>
        <v/>
      </c>
      <c r="FX216" s="233" t="str">
        <f>IF(Deník!$W216&lt;&gt;"",IF(Deník!$Y216=Statistika!$F$82,Deník!$W216,""),"")</f>
        <v/>
      </c>
      <c r="FY216" s="233" t="str">
        <f>IF(Deník!$W216&lt;&gt;"",IF(Deník!$Y216=Statistika!$F$83,Deník!$W216,""),"")</f>
        <v/>
      </c>
      <c r="FZ216" s="233" t="str">
        <f>IF(Deník!$W216&lt;&gt;"",IF(Deník!$Y216=Statistika!$F$84,Deník!$W216,""),"")</f>
        <v/>
      </c>
      <c r="GA216" s="233" t="str">
        <f>IF(Deník!$W216&lt;&gt;"",IF(Deník!$Y216=Statistika!$F$85,Deník!$W216,""),"")</f>
        <v/>
      </c>
      <c r="GB216" s="233" t="str">
        <f>IF(Deník!$W216&lt;&gt;"",IF(Deník!$Y216=Statistika!$F$86,Deník!$W216,""),"")</f>
        <v/>
      </c>
      <c r="GC216" s="233" t="str">
        <f>IF(Deník!$W216&lt;&gt;"",IF(Deník!$Y216=Statistika!$F$87,Deník!$W216,""),"")</f>
        <v/>
      </c>
      <c r="GD216" s="233" t="str">
        <f>IF(Deník!$W216&lt;&gt;"",IF(Deník!$Y216=Statistika!$F$88,Deník!$W216,""),"")</f>
        <v/>
      </c>
      <c r="GE216" s="233" t="str">
        <f>IF(Deník!$W216&lt;&gt;"",IF(Deník!$Y216=Statistika!$F$89,Deník!$W216,""),"")</f>
        <v/>
      </c>
      <c r="GF216" s="233" t="str">
        <f>IF(Deník!$W216&lt;&gt;"",IF(Deník!$Y216=Statistika!$F$90,Deník!$W216,""),"")</f>
        <v/>
      </c>
      <c r="GG216" s="233" t="str">
        <f>IF(Deník!$W216&lt;&gt;"",IF(Deník!$Y216=Statistika!$F$91,Deník!$W216,""),"")</f>
        <v/>
      </c>
      <c r="GH216" s="233"/>
      <c r="GI216" s="233" t="str">
        <f>IF(Deník!$W216&lt;&gt;"",IF(Deník!$AB216=Statistika!$L$100,Deník!$W216,""),"")</f>
        <v/>
      </c>
      <c r="GJ216" s="233" t="str">
        <f>IF(Deník!$W216&lt;&gt;"",IF(Deník!$AB216=Statistika!$L$101,Deník!$W216,""),"")</f>
        <v/>
      </c>
      <c r="GK216" s="233" t="str">
        <f>IF(Deník!$W216&lt;&gt;"",IF(Deník!$AB216=Statistika!$L$102,Deník!$W216,""),"")</f>
        <v/>
      </c>
      <c r="GL216" s="233" t="str">
        <f>IF(Deník!$W216&lt;&gt;"",IF(Deník!$AB216=Statistika!$L$103,Deník!$W216,""),"")</f>
        <v/>
      </c>
      <c r="GM216" s="233" t="str">
        <f>IF(Deník!$W216&lt;&gt;"",IF(Deník!$AB216=Statistika!$L$104,Deník!$W216,""),"")</f>
        <v/>
      </c>
      <c r="GN216" s="233" t="str">
        <f>IF(Deník!$W216&lt;&gt;"",IF(Deník!$AB216=Statistika!$L$105,Deník!$W216,""),"")</f>
        <v/>
      </c>
      <c r="GO216" s="233" t="str">
        <f>IF(Deník!$W216&lt;&gt;"",IF(Deník!$AB216=Statistika!$L$106,Deník!$W216,""),"")</f>
        <v/>
      </c>
      <c r="GP216" s="233" t="str">
        <f>IF(Deník!$W216&lt;&gt;"",IF(Deník!$AB216=Statistika!$L$107,Deník!$W216,""),"")</f>
        <v/>
      </c>
      <c r="GQ216" s="233" t="str">
        <f>IF(Deník!$W216&lt;&gt;"",IF(Deník!$AB216=Statistika!$L$108,Deník!$W216,""),"")</f>
        <v/>
      </c>
      <c r="GS216" s="233" t="str">
        <f>IF(Deník!$W216&lt;0,IF(Deník!$AC216=Statistika!$F$117,Deník!$W216,""),"")</f>
        <v/>
      </c>
      <c r="GT216" s="233" t="str">
        <f>IF(Deník!$W216&lt;0,IF(Deník!$AC216=Statistika!$F$118,Deník!$W216,""),"")</f>
        <v/>
      </c>
      <c r="GU216" s="233" t="str">
        <f>IF(Deník!$W216&lt;0,IF(Deník!$AC216=Statistika!$F$119,Deník!$W216,""),"")</f>
        <v/>
      </c>
      <c r="GV216" s="233" t="str">
        <f>IF(Deník!$W216&lt;0,IF(Deník!$AC216=Statistika!$F$120,Deník!$W216,""),"")</f>
        <v/>
      </c>
      <c r="GW216" s="233" t="str">
        <f>IF(Deník!$W216&lt;0,IF(Deník!$AC216=Statistika!$F$121,Deník!$W216,""),"")</f>
        <v/>
      </c>
      <c r="GX216" s="233" t="str">
        <f>IF(Deník!$W216&lt;0,IF(Deník!$AC216=Statistika!$F$122,Deník!$W216,""),"")</f>
        <v/>
      </c>
      <c r="GY216" s="233" t="str">
        <f>IF(Deník!$W216&lt;0,IF(Deník!$AC216=Statistika!$F$123,Deník!$W216,""),"")</f>
        <v/>
      </c>
      <c r="GZ216" s="233" t="str">
        <f>IF(Deník!$W216&lt;0,IF(Deník!$AC216=Statistika!$F$124,Deník!$W216,""),"")</f>
        <v/>
      </c>
      <c r="HA216" s="233" t="str">
        <f>IF(Deník!$W216&lt;0,IF(Deník!$AC216=Statistika!$F$125,Deník!$W216,""),"")</f>
        <v/>
      </c>
      <c r="HC216" s="233" t="str">
        <f>IF(Deník!$W216&lt;0,IF(Deník!$AD216=Statistika!$F$133,Deník!$W216,""),"")</f>
        <v/>
      </c>
      <c r="HD216" s="233" t="str">
        <f>IF(Deník!$W216&lt;0,IF(Deník!$AD216=Statistika!$F$134,Deník!$W216,""),"")</f>
        <v/>
      </c>
      <c r="HE216" s="233" t="str">
        <f>IF(Deník!$W216&lt;0,IF(Deník!$AD216=Statistika!$F$135,Deník!$W216,""),"")</f>
        <v/>
      </c>
      <c r="HF216" s="233" t="str">
        <f>IF(Deník!$W216&lt;0,IF(Deník!$AD216=Statistika!$F$136,Deník!$W216,""),"")</f>
        <v/>
      </c>
      <c r="HG216" s="233" t="str">
        <f>IF(Deník!$W216&lt;0,IF(Deník!$AD216=Statistika!$F$137,Deník!$W216,""),"")</f>
        <v/>
      </c>
      <c r="ID216" s="8">
        <f>Tabulka4[[#This Row],[Sloupec3]]</f>
        <v>0</v>
      </c>
      <c r="IE216" s="17" t="str">
        <f>IF(AND([1]Deník!$C216&gt;='[1]Měsíční shrnutí'!$D$1,[1]Deník!$C216&lt;='[1]Měsíční shrnutí'!$F$1),[1]Deník!$X216,"")</f>
        <v/>
      </c>
    </row>
    <row r="217" spans="1:239">
      <c r="A217" s="8">
        <f>Deník!C218</f>
        <v>0</v>
      </c>
      <c r="B217" s="50" t="str">
        <f>Deník!R218</f>
        <v/>
      </c>
      <c r="C217" s="102" t="str">
        <f>IF(AND(Deník!R218&gt;1,Deník!R218&lt;&gt;""),1,"")</f>
        <v/>
      </c>
      <c r="D217" s="102" t="str">
        <f>IF(AND(Deník!R218&lt;=0,Deník!R218&lt;&gt;""),1,"")</f>
        <v/>
      </c>
      <c r="E217" s="103" t="str">
        <f>IF(AND(Deník!R218&gt;=0,Deník!R218&lt;=1),1,"")</f>
        <v/>
      </c>
      <c r="F217" s="79" t="str">
        <f>IF(Deník!R218&lt;&gt;"",Deník!R218+F216,"")</f>
        <v/>
      </c>
      <c r="G217" s="85"/>
      <c r="H217" s="54" t="str">
        <f>IF(MONTH(Deník!$C217)=H$2,IF(AND(Deník!$R217&gt;=0,Deník!$R217&lt;=1),"BE",Deník!$R217),"")</f>
        <v/>
      </c>
      <c r="I217" s="11" t="str">
        <f>IF(MONTH(Deník!$C217)=I$2,IF(AND(Deník!$R217&gt;=0,Deník!$R217&lt;=1),"BE",Deník!$R217),"")</f>
        <v/>
      </c>
      <c r="J217" s="11" t="str">
        <f>IF(MONTH(Deník!$C217)=J$2,IF(AND(Deník!$R217&gt;=0,Deník!$R217&lt;=1),"BE",Deník!$R217),"")</f>
        <v/>
      </c>
      <c r="K217" s="11" t="str">
        <f>IF(MONTH(Deník!$C217)=K$2,IF(AND(Deník!$R217&gt;=0,Deník!$R217&lt;=1),"BE",Deník!$R217),"")</f>
        <v/>
      </c>
      <c r="L217" s="11" t="str">
        <f>IF(MONTH(Deník!$C217)=L$2,IF(AND(Deník!$R217&gt;=0,Deník!$R217&lt;=1),"BE",Deník!$R217),"")</f>
        <v/>
      </c>
      <c r="M217" s="11" t="str">
        <f>IF(MONTH(Deník!$C217)=M$2,IF(AND(Deník!$R217&gt;=0,Deník!$R217&lt;=1),"BE",Deník!$R217),"")</f>
        <v/>
      </c>
      <c r="N217" s="11" t="str">
        <f>IF(MONTH(Deník!$C217)=N$2,IF(AND(Deník!$R217&gt;=0,Deník!$R217&lt;=1),"BE",Deník!$R217),"")</f>
        <v/>
      </c>
      <c r="O217" s="11" t="str">
        <f>IF(MONTH(Deník!$C217)=O$2,IF(AND(Deník!$R217&gt;=0,Deník!$R217&lt;=1),"BE",Deník!$R217),"")</f>
        <v/>
      </c>
      <c r="P217" s="11" t="str">
        <f>IF(MONTH(Deník!$C217)=P$2,IF(AND(Deník!$R217&gt;=0,Deník!$R217&lt;=1),"BE",Deník!$R217),"")</f>
        <v/>
      </c>
      <c r="Q217" s="11" t="str">
        <f>IF(MONTH(Deník!$C217)=Q$2,IF(AND(Deník!$R217&gt;=0,Deník!$R217&lt;=1),"BE",Deník!$R217),"")</f>
        <v/>
      </c>
      <c r="R217" s="11" t="str">
        <f>IF(MONTH(Deník!$C217)=R$2,IF(AND(Deník!$R217&gt;=0,Deník!$R217&lt;=1),"BE",Deník!$R217),"")</f>
        <v/>
      </c>
      <c r="S217" s="57" t="str">
        <f>IF(MONTH(Deník!$C217)=S$2,IF(AND(Deník!$R217&gt;=0,Deník!$R217&lt;=1),"BE",Deník!$R217),"")</f>
        <v/>
      </c>
      <c r="U217" s="12"/>
      <c r="V217" s="12"/>
      <c r="X217" s="600" t="str">
        <f>IF(Deník!$R217&lt;&gt;"",IF(Deník!$B217=Statistika!$F$63,IF(AND(Deník!$R217&gt;=0,Deník!$R217&lt;=1),"BE",Deník!$R217),""),"")</f>
        <v/>
      </c>
      <c r="Y217" s="13" t="str">
        <f>IF(Deník!$R217&lt;&gt;"",IF(Deník!$B217=Statistika!$F$64,IF(AND(Deník!$R217&gt;=0,Deník!$R217&lt;=1),"BE",Deník!$R217),""),"")</f>
        <v/>
      </c>
      <c r="Z217" s="13" t="str">
        <f>IF(Deník!$R217&lt;&gt;"",IF(Deník!$B217=Statistika!$F$65,IF(AND(Deník!$R217&gt;=0,Deník!$R217&lt;=1),"BE",Deník!$R217),""),"")</f>
        <v/>
      </c>
      <c r="AA217" s="13" t="str">
        <f>IF(Deník!$R217&lt;&gt;"",IF(Deník!$B217=Statistika!$F$66,IF(AND(Deník!$R217&gt;=0,Deník!$R217&lt;=1),"BE",Deník!$R217),""),"")</f>
        <v/>
      </c>
      <c r="AB217" s="13" t="str">
        <f>IF(Deník!$R217&lt;&gt;"",IF(Deník!$B217=Statistika!$F$67,IF(AND(Deník!$R217&gt;=0,Deník!$R217&lt;=1),"BE",Deník!$R217),""),"")</f>
        <v/>
      </c>
      <c r="AC217" s="13" t="str">
        <f>IF(Deník!$R217&lt;&gt;"",IF(Deník!$B217=Statistika!$F$68,IF(AND(Deník!$R217&gt;=0,Deník!$R217&lt;=1),"BE",Deník!$R217),""),"")</f>
        <v/>
      </c>
      <c r="AD217" s="13" t="str">
        <f>IF(Deník!$R217&lt;&gt;"",IF(Deník!$B217=Statistika!$F$69,IF(AND(Deník!$R217&gt;=0,Deník!$R217&lt;=1),"BE",Deník!$R217),""),"")</f>
        <v/>
      </c>
      <c r="AE217" s="601" t="str">
        <f>IF(Deník!$R217&lt;&gt;"",IF(Deník!$B217=Statistika!$F$70,IF(AND(Deník!$R217&gt;=0,Deník!$R217&lt;=1),"BE",Deník!$R217),""),"")</f>
        <v/>
      </c>
      <c r="AF217" s="90"/>
      <c r="AG217" s="63" t="str">
        <f>IF(Deník!$R217&lt;&gt;"",IF(Deník!$J217="L",IF(AND(Deník!$R217&gt;=0,Deník!$R217&lt;=1),"BE",Deník!$R217),""),"")</f>
        <v/>
      </c>
      <c r="AH217" s="13" t="str">
        <f>IF(Deník!$R217&lt;&gt;"",IF(Deník!$J217="S",IF(AND(Deník!$R217&gt;=0,Deník!$R217&lt;=1),"BE",Deník!$R217),""),"")</f>
        <v/>
      </c>
      <c r="AI217" s="95"/>
      <c r="AJ217" s="71" t="str">
        <f>IF(Deník!N218&lt;&gt;"",Deník!N218*-1,"")</f>
        <v/>
      </c>
      <c r="AK217" s="88"/>
      <c r="AL217" s="63" t="str">
        <f>IF(WEEKDAY(Deník!$C217,2)=1,IF(AND(Deník!$R217&gt;=0,Deník!$R217&lt;=1),"BE",Deník!$R217),"")</f>
        <v/>
      </c>
      <c r="AM217" s="13" t="str">
        <f>IF(WEEKDAY(Deník!$C217,2)=2,IF(AND(Deník!$R217&gt;=0,Deník!$R217&lt;=1),"BE",Deník!$R217),"")</f>
        <v/>
      </c>
      <c r="AN217" s="13" t="str">
        <f>IF(WEEKDAY(Deník!$C217,2)=3,IF(AND(Deník!$R217&gt;=0,Deník!$R217&lt;=1),"BE",Deník!$R217),"")</f>
        <v/>
      </c>
      <c r="AO217" s="13" t="str">
        <f>IF(WEEKDAY(Deník!$C217,2)=4,IF(AND(Deník!$R217&gt;=0,Deník!$R217&lt;=1),"BE",Deník!$R217),"")</f>
        <v/>
      </c>
      <c r="AP217" s="60" t="str">
        <f>IF(WEEKDAY(Deník!$C217,2)=5,IF(AND(Deník!$R217&gt;=0,Deník!$R217&lt;=1),"BE",Deník!$R217),"")</f>
        <v/>
      </c>
      <c r="AQ217" s="99"/>
      <c r="AR217" s="100">
        <f>Deník!D217</f>
        <v>0</v>
      </c>
      <c r="AS217" s="63" t="str">
        <f>IF(Deník!$D217&lt;&gt;"",IF(AND(Deník!$D217&gt;=AS$2,Deník!$D217&lt;=AS$3),IF(AND(Deník!$R217&gt;=0,Deník!$R217&lt;=1),"BE",Deník!$R217),""),"")</f>
        <v/>
      </c>
      <c r="AT217" s="63" t="str">
        <f>IF(Deník!$D217&lt;&gt;"",IF(AND(Deník!$D217&gt;=AT$2,Deník!$D217&lt;=AT$3),IF(AND(Deník!$R217&gt;=0,Deník!$R217&lt;=1),"BE",Deník!$R217),""),"")</f>
        <v/>
      </c>
      <c r="AU217" s="63" t="str">
        <f>IF(Deník!$D217&lt;&gt;"",IF(AND(Deník!$D217&gt;=AU$2,Deník!$D217&lt;=AU$3),IF(AND(Deník!$R217&gt;=0,Deník!$R217&lt;=1),"BE",Deník!$R217),""),"")</f>
        <v/>
      </c>
      <c r="AV217" s="63" t="str">
        <f>IF(Deník!$D217&lt;&gt;"",IF(AND(Deník!$D217&gt;=AV$2,Deník!$D217&lt;=AV$3),IF(AND(Deník!$R217&gt;=0,Deník!$R217&lt;=1),"BE",Deník!$R217),""),"")</f>
        <v/>
      </c>
      <c r="AW217" s="63" t="str">
        <f>IF(Deník!$D217&lt;&gt;"",IF(AND(Deník!$D217&gt;=AW$2,Deník!$D217&lt;=AW$3),IF(AND(Deník!$R217&gt;=0,Deník!$R217&lt;=1),"BE",Deník!$R217),""),"")</f>
        <v/>
      </c>
      <c r="AX217" s="63" t="str">
        <f>IF(Deník!$D217&lt;&gt;"",IF(AND(Deník!$D217&gt;=AX$2,Deník!$D217&lt;=AX$3),IF(AND(Deník!$R217&gt;=0,Deník!$R217&lt;=1),"BE",Deník!$R217),""),"")</f>
        <v/>
      </c>
      <c r="AY217" s="63" t="str">
        <f>IF(Deník!$D217&lt;&gt;"",IF(AND(Deník!$D217&gt;=AY$2,Deník!$D217&lt;=AY$3),IF(AND(Deník!$R217&gt;=0,Deník!$R217&lt;=1),"BE",Deník!$R217),""),"")</f>
        <v/>
      </c>
      <c r="AZ217" s="63" t="str">
        <f>IF(Deník!$D217&lt;&gt;"",IF(AND(Deník!$D217&gt;=AZ$2,Deník!$D217&lt;=AZ$3),IF(AND(Deník!$R217&gt;=0,Deník!$R217&lt;=1),"BE",Deník!$R217),""),"")</f>
        <v/>
      </c>
      <c r="BA217" s="63" t="str">
        <f>IF(Deník!$D217&lt;&gt;"",IF(AND(Deník!$D217&gt;=BA$2,Deník!$D217&lt;=BA$3),IF(AND(Deník!$R217&gt;=0,Deník!$R217&lt;=1),"BE",Deník!$R217),""),"")</f>
        <v/>
      </c>
      <c r="BB217" s="63" t="str">
        <f>IF(Deník!$D217&lt;&gt;"",IF(AND(Deník!$D217&gt;=BB$2,Deník!$D217&lt;=BB$3),IF(AND(Deník!$R217&gt;=0,Deník!$R217&lt;=1),"BE",Deník!$R217),""),"")</f>
        <v/>
      </c>
      <c r="BC217" s="71" t="str">
        <f>IF(Deník!$D217&lt;&gt;"",IF(AND(Deník!$D217&gt;=BC$2,Deník!$D217&lt;=BC$3),IF(AND(Deník!$R217&gt;=0,Deník!$R217&lt;=1),"BE",Deník!$R217),""),"")</f>
        <v/>
      </c>
      <c r="BD217" s="20" t="str">
        <f>IF(Deník!$J218="S",(Deník!$M218-Deník!$K218),IF(Deník!$J218="L",(Deník!$K218-Deník!$M218),""))</f>
        <v/>
      </c>
      <c r="BE217" s="20" t="str">
        <f>IF(Deník!$J218="S",(Deník!$K218-Deník!$O218),IF(Deník!$J218="L",(Deník!$O218-Deník!$K218),""))</f>
        <v/>
      </c>
      <c r="BF217" s="20" t="str">
        <f>IF(Deník!$J218="S",(Deník!$K218-Deník!$L218),IF(Deník!$J218="L",(Deník!$L218-Deník!$K218),""))</f>
        <v/>
      </c>
      <c r="BG217" s="20" t="str">
        <f>IF(Deník!$J218="S",(Deník!$K218-Deník!$S218),IF(Deník!$J218="L",(Deník!$S218-Deník!$K218),""))</f>
        <v/>
      </c>
      <c r="BH217" s="20" t="str">
        <f>IF(Deník!$J218="S",(Deník!$K218-Deník!$U218),IF(Deník!$J218="L",(Deník!$U218-Deník!$K218),""))</f>
        <v/>
      </c>
      <c r="BI217" s="20" t="str">
        <f>IF(Deník!$R217&gt;1,Deník!$R217,"")</f>
        <v/>
      </c>
      <c r="BJ217" s="20" t="str">
        <f>IF(Deník!$R217&lt;0,Deník!$R217,"")</f>
        <v/>
      </c>
      <c r="BK217" s="17"/>
      <c r="BM217" s="233" t="str">
        <f>IF(Deník!$R217&lt;&gt;"",IF(Deník!$Y217=Statistika!$F$78,IF(AND(Deník!$R217&gt;=0,Deník!$R217&lt;=1),"BE",Deník!$R217),""),"")</f>
        <v/>
      </c>
      <c r="BN217" s="233" t="str">
        <f>IF(Deník!$R217&lt;&gt;"",IF(Deník!$Y217=Statistika!$F$79,IF(AND(Deník!$R217&gt;=0,Deník!$R217&lt;=1),"BE",Deník!$R217),""),"")</f>
        <v/>
      </c>
      <c r="BO217" s="233" t="str">
        <f>IF(Deník!$R217&lt;&gt;"",IF(Deník!$Y217=Statistika!$F$80,IF(AND(Deník!$R217&gt;=0,Deník!$R217&lt;=1),"BE",Deník!$R217),""),"")</f>
        <v/>
      </c>
      <c r="BP217" s="233" t="str">
        <f>IF(Deník!$R217&lt;&gt;"",IF(Deník!$Y217=Statistika!$F$81,IF(AND(Deník!$R217&gt;=0,Deník!$R217&lt;=1),"BE",Deník!$R217),""),"")</f>
        <v/>
      </c>
      <c r="BQ217" s="233" t="str">
        <f>IF(Deník!$R217&lt;&gt;"",IF(Deník!$Y217=Statistika!$F$82,IF(AND(Deník!$R217&gt;=0,Deník!$R217&lt;=1),"BE",Deník!$R217),""),"")</f>
        <v/>
      </c>
      <c r="BR217" s="233" t="str">
        <f>IF(Deník!$R217&lt;&gt;"",IF(Deník!$Y217=Statistika!$F$83,IF(AND(Deník!$R217&gt;=0,Deník!$R217&lt;=1),"BE",Deník!$R217),""),"")</f>
        <v/>
      </c>
      <c r="BS217" s="233" t="str">
        <f>IF(Deník!$R217&lt;&gt;"",IF(Deník!$Y217=Statistika!$F$84,IF(AND(Deník!$R217&gt;=0,Deník!$R217&lt;=1),"BE",Deník!$R217),""),"")</f>
        <v/>
      </c>
      <c r="BT217" s="233" t="str">
        <f>IF(Deník!$R217&lt;&gt;"",IF(Deník!$Y217=Statistika!$F$85,IF(AND(Deník!$R217&gt;=0,Deník!$R217&lt;=1),"BE",Deník!$R217),""),"")</f>
        <v/>
      </c>
      <c r="BU217" s="233" t="str">
        <f>IF(Deník!$R217&lt;&gt;"",IF(Deník!$Y217=Statistika!$F$86,IF(AND(Deník!$R217&gt;=0,Deník!$R217&lt;=1),"BE",Deník!$R217),""),"")</f>
        <v/>
      </c>
      <c r="BV217" s="233" t="str">
        <f>IF(Deník!$R217&lt;&gt;"",IF(Deník!$Y217=Statistika!$F$87,IF(AND(Deník!$R217&gt;=0,Deník!$R217&lt;=1),"BE",Deník!$R217),""),"")</f>
        <v/>
      </c>
      <c r="BW217" s="233" t="str">
        <f>IF(Deník!$R217&lt;&gt;"",IF(Deník!$Y217=Statistika!$F$88,IF(AND(Deník!$R217&gt;=0,Deník!$R217&lt;=1),"BE",Deník!$R217),""),"")</f>
        <v/>
      </c>
      <c r="BX217" s="233" t="str">
        <f>IF(Deník!$R217&lt;&gt;"",IF(Deník!$Y217=Statistika!$F$89,IF(AND(Deník!$R217&gt;=0,Deník!$R217&lt;=1),"BE",Deník!$R217),""),"")</f>
        <v/>
      </c>
      <c r="BY217" s="233" t="str">
        <f>IF(Deník!$R217&lt;&gt;"",IF(Deník!$Y217=Statistika!$F$90,IF(AND(Deník!$R217&gt;=0,Deník!$R217&lt;=1),"BE",Deník!$R217),""),"")</f>
        <v/>
      </c>
      <c r="BZ217" s="233" t="str">
        <f>IF(Deník!$R217&lt;&gt;"",IF(Deník!$Y217=Statistika!$F$91,IF(AND(Deník!$R217&gt;=0,Deník!$R217&lt;=1),"BE",Deník!$R217),""),"")</f>
        <v/>
      </c>
      <c r="CA217" s="233"/>
      <c r="CB217" s="233" t="str">
        <f>IF(Deník!$R217&lt;&gt;"",IF(Deník!$AB217="SL",IF(AND(Deník!$R217&gt;=0,Deník!$R217&lt;=1),"BE",Deník!$R217),""),"")</f>
        <v/>
      </c>
      <c r="CC217" s="233" t="str">
        <f>IF(Deník!$R217&lt;&gt;"",IF(Deník!$AB217="BE10",IF(AND(Deník!$R217&gt;=0,Deník!$R217&lt;=1),"BE",Deník!$R217),""),"")</f>
        <v/>
      </c>
      <c r="CD217" s="233" t="str">
        <f>IF(Deník!$R217&lt;&gt;"",IF(Deník!$AB217="BE15",IF(AND(Deník!$R217&gt;=0,Deník!$R217&lt;=1),"BE",Deník!$R217),""),"")</f>
        <v/>
      </c>
      <c r="CE217" s="233" t="str">
        <f>IF(Deník!$R217&lt;&gt;"",IF(Deník!$AB217="BE20",IF(AND(Deník!$R217&gt;=0,Deník!$R217&lt;=1),"BE",Deník!$R217),""),"")</f>
        <v/>
      </c>
      <c r="CF217" s="233" t="str">
        <f>IF(Deník!$R217&lt;&gt;"",IF(Deník!$AB217="TP1",IF(AND(Deník!$R217&gt;=0,Deník!$R217&lt;=1),"BE",Deník!$R217),""),"")</f>
        <v/>
      </c>
      <c r="CG217" s="233" t="str">
        <f>IF(Deník!$R217&lt;&gt;"",IF(Deník!$AB217="TP2",IF(AND(Deník!$R217&gt;=0,Deník!$R217&lt;=1),"BE",Deník!$R217),""),"")</f>
        <v/>
      </c>
      <c r="CH217" s="233" t="str">
        <f>IF(Deník!$R217&lt;&gt;"",IF(Deník!$AB217="TP3",IF(AND(Deník!$R217&gt;=0,Deník!$R217&lt;=1),"BE",Deník!$R217),""),"")</f>
        <v/>
      </c>
      <c r="CI217" s="233" t="str">
        <f>IF(Deník!$R217&lt;&gt;"",IF(Deník!$AB217="Trailing SL",IF(AND(Deník!$R217&gt;=0,Deník!$R217&lt;=1),"BE",Deník!$R217),""),"")</f>
        <v/>
      </c>
      <c r="CJ217" s="233" t="str">
        <f>IF(Deník!$R217&lt;&gt;"",IF(Deník!$AB217="Manual",IF(AND(Deník!$R217&gt;=0,Deník!$R217&lt;=1),"BE",Deník!$R217),""),"")</f>
        <v/>
      </c>
      <c r="CK217" s="233"/>
      <c r="CL217" s="233" t="str">
        <f>IF(Deník!$R217&lt;0,IF(Deník!$AC217=Statistika!$F$117,Deník!$R217,""),"")</f>
        <v/>
      </c>
      <c r="CM217" s="233" t="str">
        <f>IF(Deník!$R217&lt;0,IF(Deník!$AC217=Statistika!$F$118,Deník!$R217,""),"")</f>
        <v/>
      </c>
      <c r="CN217" s="233" t="str">
        <f>IF(Deník!$R217&lt;0,IF(Deník!$AC217=Statistika!$F$119,Deník!$R217,""),"")</f>
        <v/>
      </c>
      <c r="CO217" s="233" t="str">
        <f>IF(Deník!$R217&lt;0,IF(Deník!$AC217=Statistika!$F$120,Deník!$R217,""),"")</f>
        <v/>
      </c>
      <c r="CP217" s="233" t="str">
        <f>IF(Deník!$R217&lt;0,IF(Deník!$AC217=Statistika!$F$121,Deník!$R217,""),"")</f>
        <v/>
      </c>
      <c r="CQ217" s="233" t="str">
        <f>IF(Deník!$R217&lt;0,IF(Deník!$AC217=Statistika!$F$122,Deník!$R217,""),"")</f>
        <v/>
      </c>
      <c r="CR217" s="233" t="str">
        <f>IF(Deník!$R217&lt;0,IF(Deník!$AC217=Statistika!$F$123,Deník!$R217,""),"")</f>
        <v/>
      </c>
      <c r="CS217" s="233" t="str">
        <f>IF(Deník!$R217&lt;0,IF(Deník!$AC217=Statistika!$F$124,Deník!$R217,""),"")</f>
        <v/>
      </c>
      <c r="CT217" s="233" t="str">
        <f>IF(Deník!$R217&lt;0,IF(Deník!$AC217=Statistika!$F$125,Deník!$R217,""),"")</f>
        <v/>
      </c>
      <c r="CU217" s="233"/>
      <c r="CV217" s="233" t="str">
        <f>IF(Deník!$R217&lt;0,IF(Deník!$AD217=$CV$2,Deník!$R217,""),"")</f>
        <v/>
      </c>
      <c r="CW217" s="233" t="str">
        <f>IF(Deník!$R217&lt;0,IF(Deník!$AD217=$CW$2,Deník!$R217,""),"")</f>
        <v/>
      </c>
      <c r="CX217" s="233" t="str">
        <f>IF(Deník!$R217&lt;0,IF(Deník!$AD217=$CX$2,Deník!$R217,""),"")</f>
        <v/>
      </c>
      <c r="CY217" s="233" t="str">
        <f>IF(Deník!$R217&lt;0,IF(Deník!$AD217=$CY$2,Deník!$R217,""),"")</f>
        <v/>
      </c>
      <c r="CZ217" s="233" t="str">
        <f>IF(Deník!$R217&lt;0,IF(Deník!$AD217=$CZ$2,Deník!$R217,""),"")</f>
        <v/>
      </c>
      <c r="DL217" s="221">
        <f t="shared" si="12"/>
        <v>93847.029999999984</v>
      </c>
      <c r="DM217" s="220">
        <f t="shared" si="11"/>
        <v>-6.1529700000000132E-2</v>
      </c>
      <c r="DO217" s="50">
        <f>Deník!W218</f>
        <v>0</v>
      </c>
      <c r="DP217" s="102" t="str">
        <f>IF(AND(Deník!W218&gt;0),1,"")</f>
        <v/>
      </c>
      <c r="DQ217" s="102">
        <f>IF(AND(Deník!W218&lt;=0),1,"")</f>
        <v>1</v>
      </c>
      <c r="DR217" s="227"/>
      <c r="DS217" s="228"/>
      <c r="DT217" s="85"/>
      <c r="DU217" s="54">
        <f>IF(MONTH(Deník!$C217)=DU$2,Deník!$W217,"")</f>
        <v>0</v>
      </c>
      <c r="DV217" s="222" t="str">
        <f>IF(MONTH(Deník!$C217)=DV$2,Deník!$W217,"")</f>
        <v/>
      </c>
      <c r="DW217" s="222" t="str">
        <f>IF(MONTH(Deník!$C217)=DW$2,Deník!$W217,"")</f>
        <v/>
      </c>
      <c r="DX217" s="222" t="str">
        <f>IF(MONTH(Deník!$C217)=DX$2,Deník!$W217,"")</f>
        <v/>
      </c>
      <c r="DY217" s="222" t="str">
        <f>IF(MONTH(Deník!$C217)=DY$2,Deník!$W217,"")</f>
        <v/>
      </c>
      <c r="DZ217" s="222" t="str">
        <f>IF(MONTH(Deník!$C217)=DZ$2,Deník!$W217,"")</f>
        <v/>
      </c>
      <c r="EA217" s="222" t="str">
        <f>IF(MONTH(Deník!$C217)=EA$2,Deník!$W217,"")</f>
        <v/>
      </c>
      <c r="EB217" s="222" t="str">
        <f>IF(MONTH(Deník!$C217)=EB$2,Deník!$W217,"")</f>
        <v/>
      </c>
      <c r="EC217" s="222" t="str">
        <f>IF(MONTH(Deník!$C217)=EC$2,Deník!$W217,"")</f>
        <v/>
      </c>
      <c r="ED217" s="222" t="str">
        <f>IF(MONTH(Deník!$C217)=ED$2,Deník!$W217,"")</f>
        <v/>
      </c>
      <c r="EE217" s="222" t="str">
        <f>IF(MONTH(Deník!$C217)=EE$2,Deník!$W217,"")</f>
        <v/>
      </c>
      <c r="EF217" s="222" t="str">
        <f>IF(MONTH(Deník!$C217)=EF$2,Deník!$W217,"")</f>
        <v/>
      </c>
      <c r="EI217" s="600" t="str">
        <f>IF(Deník!$W217&lt;&gt;"",IF(Deník!$B217=Statistika!$F$63,Deník!$W217,""),"")</f>
        <v/>
      </c>
      <c r="EJ217" s="13" t="str">
        <f>IF(Deník!$W217&lt;&gt;"",IF(Deník!$B217=Statistika!$F$64,Deník!$W217,""),"")</f>
        <v/>
      </c>
      <c r="EK217" s="13" t="str">
        <f>IF(Deník!$W217&lt;&gt;"",IF(Deník!$B217=Statistika!$F$65,Deník!$W217,""),"")</f>
        <v/>
      </c>
      <c r="EL217" s="13" t="str">
        <f>IF(Deník!$W217&lt;&gt;"",IF(Deník!$B217=Statistika!$F$66,Deník!$W217,""),"")</f>
        <v/>
      </c>
      <c r="EM217" s="13" t="str">
        <f>IF(Deník!$W217&lt;&gt;"",IF(Deník!$B217=Statistika!$F$67,Deník!$W217,""),"")</f>
        <v/>
      </c>
      <c r="EN217" s="13" t="str">
        <f>IF(Deník!$W217&lt;&gt;"",IF(Deník!$B217=Statistika!$F$68,Deník!$W217,""),"")</f>
        <v/>
      </c>
      <c r="EO217" s="13" t="str">
        <f>IF(Deník!$W217&lt;&gt;"",IF(Deník!$B217=Statistika!$F$69,Deník!$W217,""),"")</f>
        <v/>
      </c>
      <c r="EP217" s="601" t="str">
        <f>IF(Deník!$W217&lt;&gt;"",IF(Deník!$B217=Statistika!$F$70,Deník!$W217,""),"")</f>
        <v/>
      </c>
      <c r="EQ217" s="90"/>
      <c r="ER217" s="63" t="str">
        <f>IF(Deník!$W217&lt;&gt;"",IF(Deník!$J217="L",Deník!$W217,""),"")</f>
        <v/>
      </c>
      <c r="ES217" s="13" t="str">
        <f>IF(Deník!$W217&lt;&gt;"",IF(Deník!$J217="S",Deník!$W217,""),"")</f>
        <v/>
      </c>
      <c r="ET217" s="95"/>
      <c r="EU217" s="88"/>
      <c r="EV217" s="63" t="str">
        <f>IF(WEEKDAY(Deník!$C217,2)=1,Deník!$W217,"")</f>
        <v/>
      </c>
      <c r="EW217" s="13" t="str">
        <f>IF(WEEKDAY(Deník!$C217,2)=2,Deník!$W217,"")</f>
        <v/>
      </c>
      <c r="EX217" s="13" t="str">
        <f>IF(WEEKDAY(Deník!$C217,2)=3,Deník!$W217,"")</f>
        <v/>
      </c>
      <c r="EY217" s="13" t="str">
        <f>IF(WEEKDAY(Deník!$C217,2)=4,Deník!$W217,"")</f>
        <v/>
      </c>
      <c r="EZ217" s="60" t="str">
        <f>IF(WEEKDAY(Deník!$C217,2)=5,Deník!$W217,"")</f>
        <v/>
      </c>
      <c r="FA217" s="99"/>
      <c r="FB217" s="100">
        <f>Deník!D217</f>
        <v>0</v>
      </c>
      <c r="FC217" s="63">
        <f>IF($FB217&lt;&gt;"",IF(AND($FB217&gt;=FC$2,$FB217&lt;=FC$3),Deník!$W217,""))</f>
        <v>0</v>
      </c>
      <c r="FD217" s="63" t="str">
        <f>IF($FB217&lt;&gt;"",IF(AND($FB217&gt;=FD$2,$FB217&lt;=FD$3),Deník!$W217,""))</f>
        <v/>
      </c>
      <c r="FE217" s="63" t="str">
        <f>IF($FB217&lt;&gt;"",IF(AND($FB217&gt;=FE$2,$FB217&lt;=FE$3),Deník!$W217,""))</f>
        <v/>
      </c>
      <c r="FF217" s="63" t="str">
        <f>IF($FB217&lt;&gt;"",IF(AND($FB217&gt;=FF$2,$FB217&lt;=FF$3),Deník!$W217,""))</f>
        <v/>
      </c>
      <c r="FG217" s="63" t="str">
        <f>IF($FB217&lt;&gt;"",IF(AND($FB217&gt;=FG$2,$FB217&lt;=FG$3),Deník!$W217,""))</f>
        <v/>
      </c>
      <c r="FH217" s="63" t="str">
        <f>IF($FB217&lt;&gt;"",IF(AND($FB217&gt;=FH$2,$FB217&lt;=FH$3),Deník!$W217,""))</f>
        <v/>
      </c>
      <c r="FI217" s="63" t="str">
        <f>IF($FB217&lt;&gt;"",IF(AND($FB217&gt;=FI$2,$FB217&lt;=FI$3),Deník!$W217,""))</f>
        <v/>
      </c>
      <c r="FJ217" s="63" t="str">
        <f>IF($FB217&lt;&gt;"",IF(AND($FB217&gt;=FJ$2,$FB217&lt;=FJ$3),Deník!$W217,""))</f>
        <v/>
      </c>
      <c r="FK217" s="63" t="str">
        <f>IF($FB217&lt;&gt;"",IF(AND($FB217&gt;=FK$2,$FB217&lt;=FK$3),Deník!$W217,""))</f>
        <v/>
      </c>
      <c r="FL217" s="63" t="str">
        <f>IF($FB217&lt;&gt;"",IF(AND($FB217&gt;=FL$2,$FB217&lt;=FL$3),Deník!$W217,""))</f>
        <v/>
      </c>
      <c r="FM217" s="63" t="str">
        <f>IF($FB217&lt;&gt;"",IF(AND($FB217&gt;=FM$2,$FB217&lt;=FM$3),Deník!$W217,""))</f>
        <v/>
      </c>
      <c r="FN217" s="13"/>
      <c r="FO217" s="20" t="str">
        <f>IF(Deník!$W217&gt;1,Deník!$W217,"")</f>
        <v/>
      </c>
      <c r="FP217" s="20" t="str">
        <f>IF(Deník!$W217&lt;0,Deník!$W217,"")</f>
        <v/>
      </c>
      <c r="FQ217" s="17"/>
      <c r="FS217" s="233"/>
      <c r="FT217" s="233" t="str">
        <f>IF(Deník!$W217&lt;&gt;"",IF(Deník!$Y217=Statistika!$F$78,Deník!$W217,""),"")</f>
        <v/>
      </c>
      <c r="FU217" s="233" t="str">
        <f>IF(Deník!$W217&lt;&gt;"",IF(Deník!$Y217=Statistika!$F$79,Deník!$W217,""),"")</f>
        <v/>
      </c>
      <c r="FV217" s="233" t="str">
        <f>IF(Deník!$W217&lt;&gt;"",IF(Deník!$Y217=Statistika!$F$80,Deník!$W217,""),"")</f>
        <v/>
      </c>
      <c r="FW217" s="233" t="str">
        <f>IF(Deník!$W217&lt;&gt;"",IF(Deník!$Y217=Statistika!$F$81,Deník!$W217,""),"")</f>
        <v/>
      </c>
      <c r="FX217" s="233" t="str">
        <f>IF(Deník!$W217&lt;&gt;"",IF(Deník!$Y217=Statistika!$F$82,Deník!$W217,""),"")</f>
        <v/>
      </c>
      <c r="FY217" s="233" t="str">
        <f>IF(Deník!$W217&lt;&gt;"",IF(Deník!$Y217=Statistika!$F$83,Deník!$W217,""),"")</f>
        <v/>
      </c>
      <c r="FZ217" s="233" t="str">
        <f>IF(Deník!$W217&lt;&gt;"",IF(Deník!$Y217=Statistika!$F$84,Deník!$W217,""),"")</f>
        <v/>
      </c>
      <c r="GA217" s="233" t="str">
        <f>IF(Deník!$W217&lt;&gt;"",IF(Deník!$Y217=Statistika!$F$85,Deník!$W217,""),"")</f>
        <v/>
      </c>
      <c r="GB217" s="233" t="str">
        <f>IF(Deník!$W217&lt;&gt;"",IF(Deník!$Y217=Statistika!$F$86,Deník!$W217,""),"")</f>
        <v/>
      </c>
      <c r="GC217" s="233" t="str">
        <f>IF(Deník!$W217&lt;&gt;"",IF(Deník!$Y217=Statistika!$F$87,Deník!$W217,""),"")</f>
        <v/>
      </c>
      <c r="GD217" s="233" t="str">
        <f>IF(Deník!$W217&lt;&gt;"",IF(Deník!$Y217=Statistika!$F$88,Deník!$W217,""),"")</f>
        <v/>
      </c>
      <c r="GE217" s="233" t="str">
        <f>IF(Deník!$W217&lt;&gt;"",IF(Deník!$Y217=Statistika!$F$89,Deník!$W217,""),"")</f>
        <v/>
      </c>
      <c r="GF217" s="233" t="str">
        <f>IF(Deník!$W217&lt;&gt;"",IF(Deník!$Y217=Statistika!$F$90,Deník!$W217,""),"")</f>
        <v/>
      </c>
      <c r="GG217" s="233" t="str">
        <f>IF(Deník!$W217&lt;&gt;"",IF(Deník!$Y217=Statistika!$F$91,Deník!$W217,""),"")</f>
        <v/>
      </c>
      <c r="GH217" s="233"/>
      <c r="GI217" s="233" t="str">
        <f>IF(Deník!$W217&lt;&gt;"",IF(Deník!$AB217=Statistika!$L$100,Deník!$W217,""),"")</f>
        <v/>
      </c>
      <c r="GJ217" s="233" t="str">
        <f>IF(Deník!$W217&lt;&gt;"",IF(Deník!$AB217=Statistika!$L$101,Deník!$W217,""),"")</f>
        <v/>
      </c>
      <c r="GK217" s="233" t="str">
        <f>IF(Deník!$W217&lt;&gt;"",IF(Deník!$AB217=Statistika!$L$102,Deník!$W217,""),"")</f>
        <v/>
      </c>
      <c r="GL217" s="233" t="str">
        <f>IF(Deník!$W217&lt;&gt;"",IF(Deník!$AB217=Statistika!$L$103,Deník!$W217,""),"")</f>
        <v/>
      </c>
      <c r="GM217" s="233" t="str">
        <f>IF(Deník!$W217&lt;&gt;"",IF(Deník!$AB217=Statistika!$L$104,Deník!$W217,""),"")</f>
        <v/>
      </c>
      <c r="GN217" s="233" t="str">
        <f>IF(Deník!$W217&lt;&gt;"",IF(Deník!$AB217=Statistika!$L$105,Deník!$W217,""),"")</f>
        <v/>
      </c>
      <c r="GO217" s="233" t="str">
        <f>IF(Deník!$W217&lt;&gt;"",IF(Deník!$AB217=Statistika!$L$106,Deník!$W217,""),"")</f>
        <v/>
      </c>
      <c r="GP217" s="233" t="str">
        <f>IF(Deník!$W217&lt;&gt;"",IF(Deník!$AB217=Statistika!$L$107,Deník!$W217,""),"")</f>
        <v/>
      </c>
      <c r="GQ217" s="233" t="str">
        <f>IF(Deník!$W217&lt;&gt;"",IF(Deník!$AB217=Statistika!$L$108,Deník!$W217,""),"")</f>
        <v/>
      </c>
      <c r="GS217" s="233" t="str">
        <f>IF(Deník!$W217&lt;0,IF(Deník!$AC217=Statistika!$F$117,Deník!$W217,""),"")</f>
        <v/>
      </c>
      <c r="GT217" s="233" t="str">
        <f>IF(Deník!$W217&lt;0,IF(Deník!$AC217=Statistika!$F$118,Deník!$W217,""),"")</f>
        <v/>
      </c>
      <c r="GU217" s="233" t="str">
        <f>IF(Deník!$W217&lt;0,IF(Deník!$AC217=Statistika!$F$119,Deník!$W217,""),"")</f>
        <v/>
      </c>
      <c r="GV217" s="233" t="str">
        <f>IF(Deník!$W217&lt;0,IF(Deník!$AC217=Statistika!$F$120,Deník!$W217,""),"")</f>
        <v/>
      </c>
      <c r="GW217" s="233" t="str">
        <f>IF(Deník!$W217&lt;0,IF(Deník!$AC217=Statistika!$F$121,Deník!$W217,""),"")</f>
        <v/>
      </c>
      <c r="GX217" s="233" t="str">
        <f>IF(Deník!$W217&lt;0,IF(Deník!$AC217=Statistika!$F$122,Deník!$W217,""),"")</f>
        <v/>
      </c>
      <c r="GY217" s="233" t="str">
        <f>IF(Deník!$W217&lt;0,IF(Deník!$AC217=Statistika!$F$123,Deník!$W217,""),"")</f>
        <v/>
      </c>
      <c r="GZ217" s="233" t="str">
        <f>IF(Deník!$W217&lt;0,IF(Deník!$AC217=Statistika!$F$124,Deník!$W217,""),"")</f>
        <v/>
      </c>
      <c r="HA217" s="233" t="str">
        <f>IF(Deník!$W217&lt;0,IF(Deník!$AC217=Statistika!$F$125,Deník!$W217,""),"")</f>
        <v/>
      </c>
      <c r="HC217" s="233" t="str">
        <f>IF(Deník!$W217&lt;0,IF(Deník!$AD217=Statistika!$F$133,Deník!$W217,""),"")</f>
        <v/>
      </c>
      <c r="HD217" s="233" t="str">
        <f>IF(Deník!$W217&lt;0,IF(Deník!$AD217=Statistika!$F$134,Deník!$W217,""),"")</f>
        <v/>
      </c>
      <c r="HE217" s="233" t="str">
        <f>IF(Deník!$W217&lt;0,IF(Deník!$AD217=Statistika!$F$135,Deník!$W217,""),"")</f>
        <v/>
      </c>
      <c r="HF217" s="233" t="str">
        <f>IF(Deník!$W217&lt;0,IF(Deník!$AD217=Statistika!$F$136,Deník!$W217,""),"")</f>
        <v/>
      </c>
      <c r="HG217" s="233" t="str">
        <f>IF(Deník!$W217&lt;0,IF(Deník!$AD217=Statistika!$F$137,Deník!$W217,""),"")</f>
        <v/>
      </c>
      <c r="ID217" s="8">
        <f>Tabulka4[[#This Row],[Sloupec3]]</f>
        <v>0</v>
      </c>
      <c r="IE217" s="17" t="str">
        <f>IF(AND([1]Deník!$C217&gt;='[1]Měsíční shrnutí'!$D$1,[1]Deník!$C217&lt;='[1]Měsíční shrnutí'!$F$1),[1]Deník!$X217,"")</f>
        <v/>
      </c>
    </row>
    <row r="218" spans="1:239">
      <c r="A218" s="8">
        <f>Deník!C219</f>
        <v>0</v>
      </c>
      <c r="B218" s="50" t="str">
        <f>Deník!R219</f>
        <v/>
      </c>
      <c r="C218" s="102" t="str">
        <f>IF(AND(Deník!R219&gt;1,Deník!R219&lt;&gt;""),1,"")</f>
        <v/>
      </c>
      <c r="D218" s="102" t="str">
        <f>IF(AND(Deník!R219&lt;=0,Deník!R219&lt;&gt;""),1,"")</f>
        <v/>
      </c>
      <c r="E218" s="103" t="str">
        <f>IF(AND(Deník!R219&gt;=0,Deník!R219&lt;=1),1,"")</f>
        <v/>
      </c>
      <c r="F218" s="79" t="str">
        <f>IF(Deník!R219&lt;&gt;"",Deník!R219+F217,"")</f>
        <v/>
      </c>
      <c r="G218" s="85"/>
      <c r="H218" s="54" t="str">
        <f>IF(MONTH(Deník!$C218)=H$2,IF(AND(Deník!$R218&gt;=0,Deník!$R218&lt;=1),"BE",Deník!$R218),"")</f>
        <v/>
      </c>
      <c r="I218" s="11" t="str">
        <f>IF(MONTH(Deník!$C218)=I$2,IF(AND(Deník!$R218&gt;=0,Deník!$R218&lt;=1),"BE",Deník!$R218),"")</f>
        <v/>
      </c>
      <c r="J218" s="11" t="str">
        <f>IF(MONTH(Deník!$C218)=J$2,IF(AND(Deník!$R218&gt;=0,Deník!$R218&lt;=1),"BE",Deník!$R218),"")</f>
        <v/>
      </c>
      <c r="K218" s="11" t="str">
        <f>IF(MONTH(Deník!$C218)=K$2,IF(AND(Deník!$R218&gt;=0,Deník!$R218&lt;=1),"BE",Deník!$R218),"")</f>
        <v/>
      </c>
      <c r="L218" s="11" t="str">
        <f>IF(MONTH(Deník!$C218)=L$2,IF(AND(Deník!$R218&gt;=0,Deník!$R218&lt;=1),"BE",Deník!$R218),"")</f>
        <v/>
      </c>
      <c r="M218" s="11" t="str">
        <f>IF(MONTH(Deník!$C218)=M$2,IF(AND(Deník!$R218&gt;=0,Deník!$R218&lt;=1),"BE",Deník!$R218),"")</f>
        <v/>
      </c>
      <c r="N218" s="11" t="str">
        <f>IF(MONTH(Deník!$C218)=N$2,IF(AND(Deník!$R218&gt;=0,Deník!$R218&lt;=1),"BE",Deník!$R218),"")</f>
        <v/>
      </c>
      <c r="O218" s="11" t="str">
        <f>IF(MONTH(Deník!$C218)=O$2,IF(AND(Deník!$R218&gt;=0,Deník!$R218&lt;=1),"BE",Deník!$R218),"")</f>
        <v/>
      </c>
      <c r="P218" s="11" t="str">
        <f>IF(MONTH(Deník!$C218)=P$2,IF(AND(Deník!$R218&gt;=0,Deník!$R218&lt;=1),"BE",Deník!$R218),"")</f>
        <v/>
      </c>
      <c r="Q218" s="11" t="str">
        <f>IF(MONTH(Deník!$C218)=Q$2,IF(AND(Deník!$R218&gt;=0,Deník!$R218&lt;=1),"BE",Deník!$R218),"")</f>
        <v/>
      </c>
      <c r="R218" s="11" t="str">
        <f>IF(MONTH(Deník!$C218)=R$2,IF(AND(Deník!$R218&gt;=0,Deník!$R218&lt;=1),"BE",Deník!$R218),"")</f>
        <v/>
      </c>
      <c r="S218" s="57" t="str">
        <f>IF(MONTH(Deník!$C218)=S$2,IF(AND(Deník!$R218&gt;=0,Deník!$R218&lt;=1),"BE",Deník!$R218),"")</f>
        <v/>
      </c>
      <c r="U218" s="12"/>
      <c r="V218" s="12"/>
      <c r="X218" s="600" t="str">
        <f>IF(Deník!$R218&lt;&gt;"",IF(Deník!$B218=Statistika!$F$63,IF(AND(Deník!$R218&gt;=0,Deník!$R218&lt;=1),"BE",Deník!$R218),""),"")</f>
        <v/>
      </c>
      <c r="Y218" s="13" t="str">
        <f>IF(Deník!$R218&lt;&gt;"",IF(Deník!$B218=Statistika!$F$64,IF(AND(Deník!$R218&gt;=0,Deník!$R218&lt;=1),"BE",Deník!$R218),""),"")</f>
        <v/>
      </c>
      <c r="Z218" s="13" t="str">
        <f>IF(Deník!$R218&lt;&gt;"",IF(Deník!$B218=Statistika!$F$65,IF(AND(Deník!$R218&gt;=0,Deník!$R218&lt;=1),"BE",Deník!$R218),""),"")</f>
        <v/>
      </c>
      <c r="AA218" s="13" t="str">
        <f>IF(Deník!$R218&lt;&gt;"",IF(Deník!$B218=Statistika!$F$66,IF(AND(Deník!$R218&gt;=0,Deník!$R218&lt;=1),"BE",Deník!$R218),""),"")</f>
        <v/>
      </c>
      <c r="AB218" s="13" t="str">
        <f>IF(Deník!$R218&lt;&gt;"",IF(Deník!$B218=Statistika!$F$67,IF(AND(Deník!$R218&gt;=0,Deník!$R218&lt;=1),"BE",Deník!$R218),""),"")</f>
        <v/>
      </c>
      <c r="AC218" s="13" t="str">
        <f>IF(Deník!$R218&lt;&gt;"",IF(Deník!$B218=Statistika!$F$68,IF(AND(Deník!$R218&gt;=0,Deník!$R218&lt;=1),"BE",Deník!$R218),""),"")</f>
        <v/>
      </c>
      <c r="AD218" s="13" t="str">
        <f>IF(Deník!$R218&lt;&gt;"",IF(Deník!$B218=Statistika!$F$69,IF(AND(Deník!$R218&gt;=0,Deník!$R218&lt;=1),"BE",Deník!$R218),""),"")</f>
        <v/>
      </c>
      <c r="AE218" s="601" t="str">
        <f>IF(Deník!$R218&lt;&gt;"",IF(Deník!$B218=Statistika!$F$70,IF(AND(Deník!$R218&gt;=0,Deník!$R218&lt;=1),"BE",Deník!$R218),""),"")</f>
        <v/>
      </c>
      <c r="AF218" s="90"/>
      <c r="AG218" s="63" t="str">
        <f>IF(Deník!$R218&lt;&gt;"",IF(Deník!$J218="L",IF(AND(Deník!$R218&gt;=0,Deník!$R218&lt;=1),"BE",Deník!$R218),""),"")</f>
        <v/>
      </c>
      <c r="AH218" s="13" t="str">
        <f>IF(Deník!$R218&lt;&gt;"",IF(Deník!$J218="S",IF(AND(Deník!$R218&gt;=0,Deník!$R218&lt;=1),"BE",Deník!$R218),""),"")</f>
        <v/>
      </c>
      <c r="AI218" s="95"/>
      <c r="AJ218" s="71" t="str">
        <f>IF(Deník!N219&lt;&gt;"",Deník!N219*-1,"")</f>
        <v/>
      </c>
      <c r="AK218" s="88"/>
      <c r="AL218" s="63" t="str">
        <f>IF(WEEKDAY(Deník!$C218,2)=1,IF(AND(Deník!$R218&gt;=0,Deník!$R218&lt;=1),"BE",Deník!$R218),"")</f>
        <v/>
      </c>
      <c r="AM218" s="13" t="str">
        <f>IF(WEEKDAY(Deník!$C218,2)=2,IF(AND(Deník!$R218&gt;=0,Deník!$R218&lt;=1),"BE",Deník!$R218),"")</f>
        <v/>
      </c>
      <c r="AN218" s="13" t="str">
        <f>IF(WEEKDAY(Deník!$C218,2)=3,IF(AND(Deník!$R218&gt;=0,Deník!$R218&lt;=1),"BE",Deník!$R218),"")</f>
        <v/>
      </c>
      <c r="AO218" s="13" t="str">
        <f>IF(WEEKDAY(Deník!$C218,2)=4,IF(AND(Deník!$R218&gt;=0,Deník!$R218&lt;=1),"BE",Deník!$R218),"")</f>
        <v/>
      </c>
      <c r="AP218" s="60" t="str">
        <f>IF(WEEKDAY(Deník!$C218,2)=5,IF(AND(Deník!$R218&gt;=0,Deník!$R218&lt;=1),"BE",Deník!$R218),"")</f>
        <v/>
      </c>
      <c r="AQ218" s="99"/>
      <c r="AR218" s="100">
        <f>Deník!D218</f>
        <v>0</v>
      </c>
      <c r="AS218" s="63" t="str">
        <f>IF(Deník!$D218&lt;&gt;"",IF(AND(Deník!$D218&gt;=AS$2,Deník!$D218&lt;=AS$3),IF(AND(Deník!$R218&gt;=0,Deník!$R218&lt;=1),"BE",Deník!$R218),""),"")</f>
        <v/>
      </c>
      <c r="AT218" s="63" t="str">
        <f>IF(Deník!$D218&lt;&gt;"",IF(AND(Deník!$D218&gt;=AT$2,Deník!$D218&lt;=AT$3),IF(AND(Deník!$R218&gt;=0,Deník!$R218&lt;=1),"BE",Deník!$R218),""),"")</f>
        <v/>
      </c>
      <c r="AU218" s="63" t="str">
        <f>IF(Deník!$D218&lt;&gt;"",IF(AND(Deník!$D218&gt;=AU$2,Deník!$D218&lt;=AU$3),IF(AND(Deník!$R218&gt;=0,Deník!$R218&lt;=1),"BE",Deník!$R218),""),"")</f>
        <v/>
      </c>
      <c r="AV218" s="63" t="str">
        <f>IF(Deník!$D218&lt;&gt;"",IF(AND(Deník!$D218&gt;=AV$2,Deník!$D218&lt;=AV$3),IF(AND(Deník!$R218&gt;=0,Deník!$R218&lt;=1),"BE",Deník!$R218),""),"")</f>
        <v/>
      </c>
      <c r="AW218" s="63" t="str">
        <f>IF(Deník!$D218&lt;&gt;"",IF(AND(Deník!$D218&gt;=AW$2,Deník!$D218&lt;=AW$3),IF(AND(Deník!$R218&gt;=0,Deník!$R218&lt;=1),"BE",Deník!$R218),""),"")</f>
        <v/>
      </c>
      <c r="AX218" s="63" t="str">
        <f>IF(Deník!$D218&lt;&gt;"",IF(AND(Deník!$D218&gt;=AX$2,Deník!$D218&lt;=AX$3),IF(AND(Deník!$R218&gt;=0,Deník!$R218&lt;=1),"BE",Deník!$R218),""),"")</f>
        <v/>
      </c>
      <c r="AY218" s="63" t="str">
        <f>IF(Deník!$D218&lt;&gt;"",IF(AND(Deník!$D218&gt;=AY$2,Deník!$D218&lt;=AY$3),IF(AND(Deník!$R218&gt;=0,Deník!$R218&lt;=1),"BE",Deník!$R218),""),"")</f>
        <v/>
      </c>
      <c r="AZ218" s="63" t="str">
        <f>IF(Deník!$D218&lt;&gt;"",IF(AND(Deník!$D218&gt;=AZ$2,Deník!$D218&lt;=AZ$3),IF(AND(Deník!$R218&gt;=0,Deník!$R218&lt;=1),"BE",Deník!$R218),""),"")</f>
        <v/>
      </c>
      <c r="BA218" s="63" t="str">
        <f>IF(Deník!$D218&lt;&gt;"",IF(AND(Deník!$D218&gt;=BA$2,Deník!$D218&lt;=BA$3),IF(AND(Deník!$R218&gt;=0,Deník!$R218&lt;=1),"BE",Deník!$R218),""),"")</f>
        <v/>
      </c>
      <c r="BB218" s="63" t="str">
        <f>IF(Deník!$D218&lt;&gt;"",IF(AND(Deník!$D218&gt;=BB$2,Deník!$D218&lt;=BB$3),IF(AND(Deník!$R218&gt;=0,Deník!$R218&lt;=1),"BE",Deník!$R218),""),"")</f>
        <v/>
      </c>
      <c r="BC218" s="71" t="str">
        <f>IF(Deník!$D218&lt;&gt;"",IF(AND(Deník!$D218&gt;=BC$2,Deník!$D218&lt;=BC$3),IF(AND(Deník!$R218&gt;=0,Deník!$R218&lt;=1),"BE",Deník!$R218),""),"")</f>
        <v/>
      </c>
      <c r="BD218" s="20" t="str">
        <f>IF(Deník!$J219="S",(Deník!$M219-Deník!$K219),IF(Deník!$J219="L",(Deník!$K219-Deník!$M219),""))</f>
        <v/>
      </c>
      <c r="BE218" s="20" t="str">
        <f>IF(Deník!$J219="S",(Deník!$K219-Deník!$O219),IF(Deník!$J219="L",(Deník!$O219-Deník!$K219),""))</f>
        <v/>
      </c>
      <c r="BF218" s="20" t="str">
        <f>IF(Deník!$J219="S",(Deník!$K219-Deník!$L219),IF(Deník!$J219="L",(Deník!$L219-Deník!$K219),""))</f>
        <v/>
      </c>
      <c r="BG218" s="20" t="str">
        <f>IF(Deník!$J219="S",(Deník!$K219-Deník!$S219),IF(Deník!$J219="L",(Deník!$S219-Deník!$K219),""))</f>
        <v/>
      </c>
      <c r="BH218" s="20" t="str">
        <f>IF(Deník!$J219="S",(Deník!$K219-Deník!$U219),IF(Deník!$J219="L",(Deník!$U219-Deník!$K219),""))</f>
        <v/>
      </c>
      <c r="BI218" s="20" t="str">
        <f>IF(Deník!$R218&gt;1,Deník!$R218,"")</f>
        <v/>
      </c>
      <c r="BJ218" s="20" t="str">
        <f>IF(Deník!$R218&lt;0,Deník!$R218,"")</f>
        <v/>
      </c>
      <c r="BK218" s="17"/>
      <c r="BM218" s="233" t="str">
        <f>IF(Deník!$R218&lt;&gt;"",IF(Deník!$Y218=Statistika!$F$78,IF(AND(Deník!$R218&gt;=0,Deník!$R218&lt;=1),"BE",Deník!$R218),""),"")</f>
        <v/>
      </c>
      <c r="BN218" s="233" t="str">
        <f>IF(Deník!$R218&lt;&gt;"",IF(Deník!$Y218=Statistika!$F$79,IF(AND(Deník!$R218&gt;=0,Deník!$R218&lt;=1),"BE",Deník!$R218),""),"")</f>
        <v/>
      </c>
      <c r="BO218" s="233" t="str">
        <f>IF(Deník!$R218&lt;&gt;"",IF(Deník!$Y218=Statistika!$F$80,IF(AND(Deník!$R218&gt;=0,Deník!$R218&lt;=1),"BE",Deník!$R218),""),"")</f>
        <v/>
      </c>
      <c r="BP218" s="233" t="str">
        <f>IF(Deník!$R218&lt;&gt;"",IF(Deník!$Y218=Statistika!$F$81,IF(AND(Deník!$R218&gt;=0,Deník!$R218&lt;=1),"BE",Deník!$R218),""),"")</f>
        <v/>
      </c>
      <c r="BQ218" s="233" t="str">
        <f>IF(Deník!$R218&lt;&gt;"",IF(Deník!$Y218=Statistika!$F$82,IF(AND(Deník!$R218&gt;=0,Deník!$R218&lt;=1),"BE",Deník!$R218),""),"")</f>
        <v/>
      </c>
      <c r="BR218" s="233" t="str">
        <f>IF(Deník!$R218&lt;&gt;"",IF(Deník!$Y218=Statistika!$F$83,IF(AND(Deník!$R218&gt;=0,Deník!$R218&lt;=1),"BE",Deník!$R218),""),"")</f>
        <v/>
      </c>
      <c r="BS218" s="233" t="str">
        <f>IF(Deník!$R218&lt;&gt;"",IF(Deník!$Y218=Statistika!$F$84,IF(AND(Deník!$R218&gt;=0,Deník!$R218&lt;=1),"BE",Deník!$R218),""),"")</f>
        <v/>
      </c>
      <c r="BT218" s="233" t="str">
        <f>IF(Deník!$R218&lt;&gt;"",IF(Deník!$Y218=Statistika!$F$85,IF(AND(Deník!$R218&gt;=0,Deník!$R218&lt;=1),"BE",Deník!$R218),""),"")</f>
        <v/>
      </c>
      <c r="BU218" s="233" t="str">
        <f>IF(Deník!$R218&lt;&gt;"",IF(Deník!$Y218=Statistika!$F$86,IF(AND(Deník!$R218&gt;=0,Deník!$R218&lt;=1),"BE",Deník!$R218),""),"")</f>
        <v/>
      </c>
      <c r="BV218" s="233" t="str">
        <f>IF(Deník!$R218&lt;&gt;"",IF(Deník!$Y218=Statistika!$F$87,IF(AND(Deník!$R218&gt;=0,Deník!$R218&lt;=1),"BE",Deník!$R218),""),"")</f>
        <v/>
      </c>
      <c r="BW218" s="233" t="str">
        <f>IF(Deník!$R218&lt;&gt;"",IF(Deník!$Y218=Statistika!$F$88,IF(AND(Deník!$R218&gt;=0,Deník!$R218&lt;=1),"BE",Deník!$R218),""),"")</f>
        <v/>
      </c>
      <c r="BX218" s="233" t="str">
        <f>IF(Deník!$R218&lt;&gt;"",IF(Deník!$Y218=Statistika!$F$89,IF(AND(Deník!$R218&gt;=0,Deník!$R218&lt;=1),"BE",Deník!$R218),""),"")</f>
        <v/>
      </c>
      <c r="BY218" s="233" t="str">
        <f>IF(Deník!$R218&lt;&gt;"",IF(Deník!$Y218=Statistika!$F$90,IF(AND(Deník!$R218&gt;=0,Deník!$R218&lt;=1),"BE",Deník!$R218),""),"")</f>
        <v/>
      </c>
      <c r="BZ218" s="233" t="str">
        <f>IF(Deník!$R218&lt;&gt;"",IF(Deník!$Y218=Statistika!$F$91,IF(AND(Deník!$R218&gt;=0,Deník!$R218&lt;=1),"BE",Deník!$R218),""),"")</f>
        <v/>
      </c>
      <c r="CA218" s="233"/>
      <c r="CB218" s="233" t="str">
        <f>IF(Deník!$R218&lt;&gt;"",IF(Deník!$AB218="SL",IF(AND(Deník!$R218&gt;=0,Deník!$R218&lt;=1),"BE",Deník!$R218),""),"")</f>
        <v/>
      </c>
      <c r="CC218" s="233" t="str">
        <f>IF(Deník!$R218&lt;&gt;"",IF(Deník!$AB218="BE10",IF(AND(Deník!$R218&gt;=0,Deník!$R218&lt;=1),"BE",Deník!$R218),""),"")</f>
        <v/>
      </c>
      <c r="CD218" s="233" t="str">
        <f>IF(Deník!$R218&lt;&gt;"",IF(Deník!$AB218="BE15",IF(AND(Deník!$R218&gt;=0,Deník!$R218&lt;=1),"BE",Deník!$R218),""),"")</f>
        <v/>
      </c>
      <c r="CE218" s="233" t="str">
        <f>IF(Deník!$R218&lt;&gt;"",IF(Deník!$AB218="BE20",IF(AND(Deník!$R218&gt;=0,Deník!$R218&lt;=1),"BE",Deník!$R218),""),"")</f>
        <v/>
      </c>
      <c r="CF218" s="233" t="str">
        <f>IF(Deník!$R218&lt;&gt;"",IF(Deník!$AB218="TP1",IF(AND(Deník!$R218&gt;=0,Deník!$R218&lt;=1),"BE",Deník!$R218),""),"")</f>
        <v/>
      </c>
      <c r="CG218" s="233" t="str">
        <f>IF(Deník!$R218&lt;&gt;"",IF(Deník!$AB218="TP2",IF(AND(Deník!$R218&gt;=0,Deník!$R218&lt;=1),"BE",Deník!$R218),""),"")</f>
        <v/>
      </c>
      <c r="CH218" s="233" t="str">
        <f>IF(Deník!$R218&lt;&gt;"",IF(Deník!$AB218="TP3",IF(AND(Deník!$R218&gt;=0,Deník!$R218&lt;=1),"BE",Deník!$R218),""),"")</f>
        <v/>
      </c>
      <c r="CI218" s="233" t="str">
        <f>IF(Deník!$R218&lt;&gt;"",IF(Deník!$AB218="Trailing SL",IF(AND(Deník!$R218&gt;=0,Deník!$R218&lt;=1),"BE",Deník!$R218),""),"")</f>
        <v/>
      </c>
      <c r="CJ218" s="233" t="str">
        <f>IF(Deník!$R218&lt;&gt;"",IF(Deník!$AB218="Manual",IF(AND(Deník!$R218&gt;=0,Deník!$R218&lt;=1),"BE",Deník!$R218),""),"")</f>
        <v/>
      </c>
      <c r="CK218" s="233"/>
      <c r="CL218" s="233" t="str">
        <f>IF(Deník!$R218&lt;0,IF(Deník!$AC218=Statistika!$F$117,Deník!$R218,""),"")</f>
        <v/>
      </c>
      <c r="CM218" s="233" t="str">
        <f>IF(Deník!$R218&lt;0,IF(Deník!$AC218=Statistika!$F$118,Deník!$R218,""),"")</f>
        <v/>
      </c>
      <c r="CN218" s="233" t="str">
        <f>IF(Deník!$R218&lt;0,IF(Deník!$AC218=Statistika!$F$119,Deník!$R218,""),"")</f>
        <v/>
      </c>
      <c r="CO218" s="233" t="str">
        <f>IF(Deník!$R218&lt;0,IF(Deník!$AC218=Statistika!$F$120,Deník!$R218,""),"")</f>
        <v/>
      </c>
      <c r="CP218" s="233" t="str">
        <f>IF(Deník!$R218&lt;0,IF(Deník!$AC218=Statistika!$F$121,Deník!$R218,""),"")</f>
        <v/>
      </c>
      <c r="CQ218" s="233" t="str">
        <f>IF(Deník!$R218&lt;0,IF(Deník!$AC218=Statistika!$F$122,Deník!$R218,""),"")</f>
        <v/>
      </c>
      <c r="CR218" s="233" t="str">
        <f>IF(Deník!$R218&lt;0,IF(Deník!$AC218=Statistika!$F$123,Deník!$R218,""),"")</f>
        <v/>
      </c>
      <c r="CS218" s="233" t="str">
        <f>IF(Deník!$R218&lt;0,IF(Deník!$AC218=Statistika!$F$124,Deník!$R218,""),"")</f>
        <v/>
      </c>
      <c r="CT218" s="233" t="str">
        <f>IF(Deník!$R218&lt;0,IF(Deník!$AC218=Statistika!$F$125,Deník!$R218,""),"")</f>
        <v/>
      </c>
      <c r="CU218" s="233"/>
      <c r="CV218" s="233" t="str">
        <f>IF(Deník!$R218&lt;0,IF(Deník!$AD218=$CV$2,Deník!$R218,""),"")</f>
        <v/>
      </c>
      <c r="CW218" s="233" t="str">
        <f>IF(Deník!$R218&lt;0,IF(Deník!$AD218=$CW$2,Deník!$R218,""),"")</f>
        <v/>
      </c>
      <c r="CX218" s="233" t="str">
        <f>IF(Deník!$R218&lt;0,IF(Deník!$AD218=$CX$2,Deník!$R218,""),"")</f>
        <v/>
      </c>
      <c r="CY218" s="233" t="str">
        <f>IF(Deník!$R218&lt;0,IF(Deník!$AD218=$CY$2,Deník!$R218,""),"")</f>
        <v/>
      </c>
      <c r="CZ218" s="233" t="str">
        <f>IF(Deník!$R218&lt;0,IF(Deník!$AD218=$CZ$2,Deník!$R218,""),"")</f>
        <v/>
      </c>
      <c r="DL218" s="221">
        <f t="shared" si="12"/>
        <v>93847.029999999984</v>
      </c>
      <c r="DM218" s="220">
        <f t="shared" si="11"/>
        <v>-6.1529700000000132E-2</v>
      </c>
      <c r="DO218" s="50">
        <f>Deník!W219</f>
        <v>0</v>
      </c>
      <c r="DP218" s="102" t="str">
        <f>IF(AND(Deník!W219&gt;0),1,"")</f>
        <v/>
      </c>
      <c r="DQ218" s="102">
        <f>IF(AND(Deník!W219&lt;=0),1,"")</f>
        <v>1</v>
      </c>
      <c r="DR218" s="227"/>
      <c r="DS218" s="228"/>
      <c r="DT218" s="85"/>
      <c r="DU218" s="54">
        <f>IF(MONTH(Deník!$C218)=DU$2,Deník!$W218,"")</f>
        <v>0</v>
      </c>
      <c r="DV218" s="222" t="str">
        <f>IF(MONTH(Deník!$C218)=DV$2,Deník!$W218,"")</f>
        <v/>
      </c>
      <c r="DW218" s="222" t="str">
        <f>IF(MONTH(Deník!$C218)=DW$2,Deník!$W218,"")</f>
        <v/>
      </c>
      <c r="DX218" s="222" t="str">
        <f>IF(MONTH(Deník!$C218)=DX$2,Deník!$W218,"")</f>
        <v/>
      </c>
      <c r="DY218" s="222" t="str">
        <f>IF(MONTH(Deník!$C218)=DY$2,Deník!$W218,"")</f>
        <v/>
      </c>
      <c r="DZ218" s="222" t="str">
        <f>IF(MONTH(Deník!$C218)=DZ$2,Deník!$W218,"")</f>
        <v/>
      </c>
      <c r="EA218" s="222" t="str">
        <f>IF(MONTH(Deník!$C218)=EA$2,Deník!$W218,"")</f>
        <v/>
      </c>
      <c r="EB218" s="222" t="str">
        <f>IF(MONTH(Deník!$C218)=EB$2,Deník!$W218,"")</f>
        <v/>
      </c>
      <c r="EC218" s="222" t="str">
        <f>IF(MONTH(Deník!$C218)=EC$2,Deník!$W218,"")</f>
        <v/>
      </c>
      <c r="ED218" s="222" t="str">
        <f>IF(MONTH(Deník!$C218)=ED$2,Deník!$W218,"")</f>
        <v/>
      </c>
      <c r="EE218" s="222" t="str">
        <f>IF(MONTH(Deník!$C218)=EE$2,Deník!$W218,"")</f>
        <v/>
      </c>
      <c r="EF218" s="222" t="str">
        <f>IF(MONTH(Deník!$C218)=EF$2,Deník!$W218,"")</f>
        <v/>
      </c>
      <c r="EI218" s="600" t="str">
        <f>IF(Deník!$W218&lt;&gt;"",IF(Deník!$B218=Statistika!$F$63,Deník!$W218,""),"")</f>
        <v/>
      </c>
      <c r="EJ218" s="13" t="str">
        <f>IF(Deník!$W218&lt;&gt;"",IF(Deník!$B218=Statistika!$F$64,Deník!$W218,""),"")</f>
        <v/>
      </c>
      <c r="EK218" s="13" t="str">
        <f>IF(Deník!$W218&lt;&gt;"",IF(Deník!$B218=Statistika!$F$65,Deník!$W218,""),"")</f>
        <v/>
      </c>
      <c r="EL218" s="13" t="str">
        <f>IF(Deník!$W218&lt;&gt;"",IF(Deník!$B218=Statistika!$F$66,Deník!$W218,""),"")</f>
        <v/>
      </c>
      <c r="EM218" s="13" t="str">
        <f>IF(Deník!$W218&lt;&gt;"",IF(Deník!$B218=Statistika!$F$67,Deník!$W218,""),"")</f>
        <v/>
      </c>
      <c r="EN218" s="13" t="str">
        <f>IF(Deník!$W218&lt;&gt;"",IF(Deník!$B218=Statistika!$F$68,Deník!$W218,""),"")</f>
        <v/>
      </c>
      <c r="EO218" s="13" t="str">
        <f>IF(Deník!$W218&lt;&gt;"",IF(Deník!$B218=Statistika!$F$69,Deník!$W218,""),"")</f>
        <v/>
      </c>
      <c r="EP218" s="601" t="str">
        <f>IF(Deník!$W218&lt;&gt;"",IF(Deník!$B218=Statistika!$F$70,Deník!$W218,""),"")</f>
        <v/>
      </c>
      <c r="EQ218" s="90"/>
      <c r="ER218" s="63" t="str">
        <f>IF(Deník!$W218&lt;&gt;"",IF(Deník!$J218="L",Deník!$W218,""),"")</f>
        <v/>
      </c>
      <c r="ES218" s="13" t="str">
        <f>IF(Deník!$W218&lt;&gt;"",IF(Deník!$J218="S",Deník!$W218,""),"")</f>
        <v/>
      </c>
      <c r="ET218" s="95"/>
      <c r="EU218" s="88"/>
      <c r="EV218" s="63" t="str">
        <f>IF(WEEKDAY(Deník!$C218,2)=1,Deník!$W218,"")</f>
        <v/>
      </c>
      <c r="EW218" s="13" t="str">
        <f>IF(WEEKDAY(Deník!$C218,2)=2,Deník!$W218,"")</f>
        <v/>
      </c>
      <c r="EX218" s="13" t="str">
        <f>IF(WEEKDAY(Deník!$C218,2)=3,Deník!$W218,"")</f>
        <v/>
      </c>
      <c r="EY218" s="13" t="str">
        <f>IF(WEEKDAY(Deník!$C218,2)=4,Deník!$W218,"")</f>
        <v/>
      </c>
      <c r="EZ218" s="60" t="str">
        <f>IF(WEEKDAY(Deník!$C218,2)=5,Deník!$W218,"")</f>
        <v/>
      </c>
      <c r="FA218" s="99"/>
      <c r="FB218" s="100">
        <f>Deník!D218</f>
        <v>0</v>
      </c>
      <c r="FC218" s="63">
        <f>IF($FB218&lt;&gt;"",IF(AND($FB218&gt;=FC$2,$FB218&lt;=FC$3),Deník!$W218,""))</f>
        <v>0</v>
      </c>
      <c r="FD218" s="63" t="str">
        <f>IF($FB218&lt;&gt;"",IF(AND($FB218&gt;=FD$2,$FB218&lt;=FD$3),Deník!$W218,""))</f>
        <v/>
      </c>
      <c r="FE218" s="63" t="str">
        <f>IF($FB218&lt;&gt;"",IF(AND($FB218&gt;=FE$2,$FB218&lt;=FE$3),Deník!$W218,""))</f>
        <v/>
      </c>
      <c r="FF218" s="63" t="str">
        <f>IF($FB218&lt;&gt;"",IF(AND($FB218&gt;=FF$2,$FB218&lt;=FF$3),Deník!$W218,""))</f>
        <v/>
      </c>
      <c r="FG218" s="63" t="str">
        <f>IF($FB218&lt;&gt;"",IF(AND($FB218&gt;=FG$2,$FB218&lt;=FG$3),Deník!$W218,""))</f>
        <v/>
      </c>
      <c r="FH218" s="63" t="str">
        <f>IF($FB218&lt;&gt;"",IF(AND($FB218&gt;=FH$2,$FB218&lt;=FH$3),Deník!$W218,""))</f>
        <v/>
      </c>
      <c r="FI218" s="63" t="str">
        <f>IF($FB218&lt;&gt;"",IF(AND($FB218&gt;=FI$2,$FB218&lt;=FI$3),Deník!$W218,""))</f>
        <v/>
      </c>
      <c r="FJ218" s="63" t="str">
        <f>IF($FB218&lt;&gt;"",IF(AND($FB218&gt;=FJ$2,$FB218&lt;=FJ$3),Deník!$W218,""))</f>
        <v/>
      </c>
      <c r="FK218" s="63" t="str">
        <f>IF($FB218&lt;&gt;"",IF(AND($FB218&gt;=FK$2,$FB218&lt;=FK$3),Deník!$W218,""))</f>
        <v/>
      </c>
      <c r="FL218" s="63" t="str">
        <f>IF($FB218&lt;&gt;"",IF(AND($FB218&gt;=FL$2,$FB218&lt;=FL$3),Deník!$W218,""))</f>
        <v/>
      </c>
      <c r="FM218" s="63" t="str">
        <f>IF($FB218&lt;&gt;"",IF(AND($FB218&gt;=FM$2,$FB218&lt;=FM$3),Deník!$W218,""))</f>
        <v/>
      </c>
      <c r="FN218" s="13"/>
      <c r="FO218" s="20" t="str">
        <f>IF(Deník!$W218&gt;1,Deník!$W218,"")</f>
        <v/>
      </c>
      <c r="FP218" s="20" t="str">
        <f>IF(Deník!$W218&lt;0,Deník!$W218,"")</f>
        <v/>
      </c>
      <c r="FQ218" s="17"/>
      <c r="FS218" s="233"/>
      <c r="FT218" s="233" t="str">
        <f>IF(Deník!$W218&lt;&gt;"",IF(Deník!$Y218=Statistika!$F$78,Deník!$W218,""),"")</f>
        <v/>
      </c>
      <c r="FU218" s="233" t="str">
        <f>IF(Deník!$W218&lt;&gt;"",IF(Deník!$Y218=Statistika!$F$79,Deník!$W218,""),"")</f>
        <v/>
      </c>
      <c r="FV218" s="233" t="str">
        <f>IF(Deník!$W218&lt;&gt;"",IF(Deník!$Y218=Statistika!$F$80,Deník!$W218,""),"")</f>
        <v/>
      </c>
      <c r="FW218" s="233" t="str">
        <f>IF(Deník!$W218&lt;&gt;"",IF(Deník!$Y218=Statistika!$F$81,Deník!$W218,""),"")</f>
        <v/>
      </c>
      <c r="FX218" s="233" t="str">
        <f>IF(Deník!$W218&lt;&gt;"",IF(Deník!$Y218=Statistika!$F$82,Deník!$W218,""),"")</f>
        <v/>
      </c>
      <c r="FY218" s="233" t="str">
        <f>IF(Deník!$W218&lt;&gt;"",IF(Deník!$Y218=Statistika!$F$83,Deník!$W218,""),"")</f>
        <v/>
      </c>
      <c r="FZ218" s="233" t="str">
        <f>IF(Deník!$W218&lt;&gt;"",IF(Deník!$Y218=Statistika!$F$84,Deník!$W218,""),"")</f>
        <v/>
      </c>
      <c r="GA218" s="233" t="str">
        <f>IF(Deník!$W218&lt;&gt;"",IF(Deník!$Y218=Statistika!$F$85,Deník!$W218,""),"")</f>
        <v/>
      </c>
      <c r="GB218" s="233" t="str">
        <f>IF(Deník!$W218&lt;&gt;"",IF(Deník!$Y218=Statistika!$F$86,Deník!$W218,""),"")</f>
        <v/>
      </c>
      <c r="GC218" s="233" t="str">
        <f>IF(Deník!$W218&lt;&gt;"",IF(Deník!$Y218=Statistika!$F$87,Deník!$W218,""),"")</f>
        <v/>
      </c>
      <c r="GD218" s="233" t="str">
        <f>IF(Deník!$W218&lt;&gt;"",IF(Deník!$Y218=Statistika!$F$88,Deník!$W218,""),"")</f>
        <v/>
      </c>
      <c r="GE218" s="233" t="str">
        <f>IF(Deník!$W218&lt;&gt;"",IF(Deník!$Y218=Statistika!$F$89,Deník!$W218,""),"")</f>
        <v/>
      </c>
      <c r="GF218" s="233" t="str">
        <f>IF(Deník!$W218&lt;&gt;"",IF(Deník!$Y218=Statistika!$F$90,Deník!$W218,""),"")</f>
        <v/>
      </c>
      <c r="GG218" s="233" t="str">
        <f>IF(Deník!$W218&lt;&gt;"",IF(Deník!$Y218=Statistika!$F$91,Deník!$W218,""),"")</f>
        <v/>
      </c>
      <c r="GH218" s="233"/>
      <c r="GI218" s="233" t="str">
        <f>IF(Deník!$W218&lt;&gt;"",IF(Deník!$AB218=Statistika!$L$100,Deník!$W218,""),"")</f>
        <v/>
      </c>
      <c r="GJ218" s="233" t="str">
        <f>IF(Deník!$W218&lt;&gt;"",IF(Deník!$AB218=Statistika!$L$101,Deník!$W218,""),"")</f>
        <v/>
      </c>
      <c r="GK218" s="233" t="str">
        <f>IF(Deník!$W218&lt;&gt;"",IF(Deník!$AB218=Statistika!$L$102,Deník!$W218,""),"")</f>
        <v/>
      </c>
      <c r="GL218" s="233" t="str">
        <f>IF(Deník!$W218&lt;&gt;"",IF(Deník!$AB218=Statistika!$L$103,Deník!$W218,""),"")</f>
        <v/>
      </c>
      <c r="GM218" s="233" t="str">
        <f>IF(Deník!$W218&lt;&gt;"",IF(Deník!$AB218=Statistika!$L$104,Deník!$W218,""),"")</f>
        <v/>
      </c>
      <c r="GN218" s="233" t="str">
        <f>IF(Deník!$W218&lt;&gt;"",IF(Deník!$AB218=Statistika!$L$105,Deník!$W218,""),"")</f>
        <v/>
      </c>
      <c r="GO218" s="233" t="str">
        <f>IF(Deník!$W218&lt;&gt;"",IF(Deník!$AB218=Statistika!$L$106,Deník!$W218,""),"")</f>
        <v/>
      </c>
      <c r="GP218" s="233" t="str">
        <f>IF(Deník!$W218&lt;&gt;"",IF(Deník!$AB218=Statistika!$L$107,Deník!$W218,""),"")</f>
        <v/>
      </c>
      <c r="GQ218" s="233" t="str">
        <f>IF(Deník!$W218&lt;&gt;"",IF(Deník!$AB218=Statistika!$L$108,Deník!$W218,""),"")</f>
        <v/>
      </c>
      <c r="GS218" s="233" t="str">
        <f>IF(Deník!$W218&lt;0,IF(Deník!$AC218=Statistika!$F$117,Deník!$W218,""),"")</f>
        <v/>
      </c>
      <c r="GT218" s="233" t="str">
        <f>IF(Deník!$W218&lt;0,IF(Deník!$AC218=Statistika!$F$118,Deník!$W218,""),"")</f>
        <v/>
      </c>
      <c r="GU218" s="233" t="str">
        <f>IF(Deník!$W218&lt;0,IF(Deník!$AC218=Statistika!$F$119,Deník!$W218,""),"")</f>
        <v/>
      </c>
      <c r="GV218" s="233" t="str">
        <f>IF(Deník!$W218&lt;0,IF(Deník!$AC218=Statistika!$F$120,Deník!$W218,""),"")</f>
        <v/>
      </c>
      <c r="GW218" s="233" t="str">
        <f>IF(Deník!$W218&lt;0,IF(Deník!$AC218=Statistika!$F$121,Deník!$W218,""),"")</f>
        <v/>
      </c>
      <c r="GX218" s="233" t="str">
        <f>IF(Deník!$W218&lt;0,IF(Deník!$AC218=Statistika!$F$122,Deník!$W218,""),"")</f>
        <v/>
      </c>
      <c r="GY218" s="233" t="str">
        <f>IF(Deník!$W218&lt;0,IF(Deník!$AC218=Statistika!$F$123,Deník!$W218,""),"")</f>
        <v/>
      </c>
      <c r="GZ218" s="233" t="str">
        <f>IF(Deník!$W218&lt;0,IF(Deník!$AC218=Statistika!$F$124,Deník!$W218,""),"")</f>
        <v/>
      </c>
      <c r="HA218" s="233" t="str">
        <f>IF(Deník!$W218&lt;0,IF(Deník!$AC218=Statistika!$F$125,Deník!$W218,""),"")</f>
        <v/>
      </c>
      <c r="HC218" s="233" t="str">
        <f>IF(Deník!$W218&lt;0,IF(Deník!$AD218=Statistika!$F$133,Deník!$W218,""),"")</f>
        <v/>
      </c>
      <c r="HD218" s="233" t="str">
        <f>IF(Deník!$W218&lt;0,IF(Deník!$AD218=Statistika!$F$134,Deník!$W218,""),"")</f>
        <v/>
      </c>
      <c r="HE218" s="233" t="str">
        <f>IF(Deník!$W218&lt;0,IF(Deník!$AD218=Statistika!$F$135,Deník!$W218,""),"")</f>
        <v/>
      </c>
      <c r="HF218" s="233" t="str">
        <f>IF(Deník!$W218&lt;0,IF(Deník!$AD218=Statistika!$F$136,Deník!$W218,""),"")</f>
        <v/>
      </c>
      <c r="HG218" s="233" t="str">
        <f>IF(Deník!$W218&lt;0,IF(Deník!$AD218=Statistika!$F$137,Deník!$W218,""),"")</f>
        <v/>
      </c>
      <c r="ID218" s="8">
        <f>Tabulka4[[#This Row],[Sloupec3]]</f>
        <v>0</v>
      </c>
      <c r="IE218" s="17" t="str">
        <f>IF(AND([1]Deník!$C218&gt;='[1]Měsíční shrnutí'!$D$1,[1]Deník!$C218&lt;='[1]Měsíční shrnutí'!$F$1),[1]Deník!$X218,"")</f>
        <v/>
      </c>
    </row>
    <row r="219" spans="1:239">
      <c r="A219" s="8">
        <f>Deník!C220</f>
        <v>0</v>
      </c>
      <c r="B219" s="50" t="str">
        <f>Deník!R220</f>
        <v/>
      </c>
      <c r="C219" s="102" t="str">
        <f>IF(AND(Deník!R220&gt;1,Deník!R220&lt;&gt;""),1,"")</f>
        <v/>
      </c>
      <c r="D219" s="102" t="str">
        <f>IF(AND(Deník!R220&lt;=0,Deník!R220&lt;&gt;""),1,"")</f>
        <v/>
      </c>
      <c r="E219" s="103" t="str">
        <f>IF(AND(Deník!R220&gt;=0,Deník!R220&lt;=1),1,"")</f>
        <v/>
      </c>
      <c r="F219" s="79" t="str">
        <f>IF(Deník!R220&lt;&gt;"",Deník!R220+F218,"")</f>
        <v/>
      </c>
      <c r="G219" s="85"/>
      <c r="H219" s="54" t="str">
        <f>IF(MONTH(Deník!$C219)=H$2,IF(AND(Deník!$R219&gt;=0,Deník!$R219&lt;=1),"BE",Deník!$R219),"")</f>
        <v/>
      </c>
      <c r="I219" s="11" t="str">
        <f>IF(MONTH(Deník!$C219)=I$2,IF(AND(Deník!$R219&gt;=0,Deník!$R219&lt;=1),"BE",Deník!$R219),"")</f>
        <v/>
      </c>
      <c r="J219" s="11" t="str">
        <f>IF(MONTH(Deník!$C219)=J$2,IF(AND(Deník!$R219&gt;=0,Deník!$R219&lt;=1),"BE",Deník!$R219),"")</f>
        <v/>
      </c>
      <c r="K219" s="11" t="str">
        <f>IF(MONTH(Deník!$C219)=K$2,IF(AND(Deník!$R219&gt;=0,Deník!$R219&lt;=1),"BE",Deník!$R219),"")</f>
        <v/>
      </c>
      <c r="L219" s="11" t="str">
        <f>IF(MONTH(Deník!$C219)=L$2,IF(AND(Deník!$R219&gt;=0,Deník!$R219&lt;=1),"BE",Deník!$R219),"")</f>
        <v/>
      </c>
      <c r="M219" s="11" t="str">
        <f>IF(MONTH(Deník!$C219)=M$2,IF(AND(Deník!$R219&gt;=0,Deník!$R219&lt;=1),"BE",Deník!$R219),"")</f>
        <v/>
      </c>
      <c r="N219" s="11" t="str">
        <f>IF(MONTH(Deník!$C219)=N$2,IF(AND(Deník!$R219&gt;=0,Deník!$R219&lt;=1),"BE",Deník!$R219),"")</f>
        <v/>
      </c>
      <c r="O219" s="11" t="str">
        <f>IF(MONTH(Deník!$C219)=O$2,IF(AND(Deník!$R219&gt;=0,Deník!$R219&lt;=1),"BE",Deník!$R219),"")</f>
        <v/>
      </c>
      <c r="P219" s="11" t="str">
        <f>IF(MONTH(Deník!$C219)=P$2,IF(AND(Deník!$R219&gt;=0,Deník!$R219&lt;=1),"BE",Deník!$R219),"")</f>
        <v/>
      </c>
      <c r="Q219" s="11" t="str">
        <f>IF(MONTH(Deník!$C219)=Q$2,IF(AND(Deník!$R219&gt;=0,Deník!$R219&lt;=1),"BE",Deník!$R219),"")</f>
        <v/>
      </c>
      <c r="R219" s="11" t="str">
        <f>IF(MONTH(Deník!$C219)=R$2,IF(AND(Deník!$R219&gt;=0,Deník!$R219&lt;=1),"BE",Deník!$R219),"")</f>
        <v/>
      </c>
      <c r="S219" s="57" t="str">
        <f>IF(MONTH(Deník!$C219)=S$2,IF(AND(Deník!$R219&gt;=0,Deník!$R219&lt;=1),"BE",Deník!$R219),"")</f>
        <v/>
      </c>
      <c r="U219" s="12"/>
      <c r="V219" s="12"/>
      <c r="X219" s="600" t="str">
        <f>IF(Deník!$R219&lt;&gt;"",IF(Deník!$B219=Statistika!$F$63,IF(AND(Deník!$R219&gt;=0,Deník!$R219&lt;=1),"BE",Deník!$R219),""),"")</f>
        <v/>
      </c>
      <c r="Y219" s="13" t="str">
        <f>IF(Deník!$R219&lt;&gt;"",IF(Deník!$B219=Statistika!$F$64,IF(AND(Deník!$R219&gt;=0,Deník!$R219&lt;=1),"BE",Deník!$R219),""),"")</f>
        <v/>
      </c>
      <c r="Z219" s="13" t="str">
        <f>IF(Deník!$R219&lt;&gt;"",IF(Deník!$B219=Statistika!$F$65,IF(AND(Deník!$R219&gt;=0,Deník!$R219&lt;=1),"BE",Deník!$R219),""),"")</f>
        <v/>
      </c>
      <c r="AA219" s="13" t="str">
        <f>IF(Deník!$R219&lt;&gt;"",IF(Deník!$B219=Statistika!$F$66,IF(AND(Deník!$R219&gt;=0,Deník!$R219&lt;=1),"BE",Deník!$R219),""),"")</f>
        <v/>
      </c>
      <c r="AB219" s="13" t="str">
        <f>IF(Deník!$R219&lt;&gt;"",IF(Deník!$B219=Statistika!$F$67,IF(AND(Deník!$R219&gt;=0,Deník!$R219&lt;=1),"BE",Deník!$R219),""),"")</f>
        <v/>
      </c>
      <c r="AC219" s="13" t="str">
        <f>IF(Deník!$R219&lt;&gt;"",IF(Deník!$B219=Statistika!$F$68,IF(AND(Deník!$R219&gt;=0,Deník!$R219&lt;=1),"BE",Deník!$R219),""),"")</f>
        <v/>
      </c>
      <c r="AD219" s="13" t="str">
        <f>IF(Deník!$R219&lt;&gt;"",IF(Deník!$B219=Statistika!$F$69,IF(AND(Deník!$R219&gt;=0,Deník!$R219&lt;=1),"BE",Deník!$R219),""),"")</f>
        <v/>
      </c>
      <c r="AE219" s="601" t="str">
        <f>IF(Deník!$R219&lt;&gt;"",IF(Deník!$B219=Statistika!$F$70,IF(AND(Deník!$R219&gt;=0,Deník!$R219&lt;=1),"BE",Deník!$R219),""),"")</f>
        <v/>
      </c>
      <c r="AF219" s="90"/>
      <c r="AG219" s="63" t="str">
        <f>IF(Deník!$R219&lt;&gt;"",IF(Deník!$J219="L",IF(AND(Deník!$R219&gt;=0,Deník!$R219&lt;=1),"BE",Deník!$R219),""),"")</f>
        <v/>
      </c>
      <c r="AH219" s="13" t="str">
        <f>IF(Deník!$R219&lt;&gt;"",IF(Deník!$J219="S",IF(AND(Deník!$R219&gt;=0,Deník!$R219&lt;=1),"BE",Deník!$R219),""),"")</f>
        <v/>
      </c>
      <c r="AI219" s="95"/>
      <c r="AJ219" s="71" t="str">
        <f>IF(Deník!N220&lt;&gt;"",Deník!N220*-1,"")</f>
        <v/>
      </c>
      <c r="AK219" s="88"/>
      <c r="AL219" s="63" t="str">
        <f>IF(WEEKDAY(Deník!$C219,2)=1,IF(AND(Deník!$R219&gt;=0,Deník!$R219&lt;=1),"BE",Deník!$R219),"")</f>
        <v/>
      </c>
      <c r="AM219" s="13" t="str">
        <f>IF(WEEKDAY(Deník!$C219,2)=2,IF(AND(Deník!$R219&gt;=0,Deník!$R219&lt;=1),"BE",Deník!$R219),"")</f>
        <v/>
      </c>
      <c r="AN219" s="13" t="str">
        <f>IF(WEEKDAY(Deník!$C219,2)=3,IF(AND(Deník!$R219&gt;=0,Deník!$R219&lt;=1),"BE",Deník!$R219),"")</f>
        <v/>
      </c>
      <c r="AO219" s="13" t="str">
        <f>IF(WEEKDAY(Deník!$C219,2)=4,IF(AND(Deník!$R219&gt;=0,Deník!$R219&lt;=1),"BE",Deník!$R219),"")</f>
        <v/>
      </c>
      <c r="AP219" s="60" t="str">
        <f>IF(WEEKDAY(Deník!$C219,2)=5,IF(AND(Deník!$R219&gt;=0,Deník!$R219&lt;=1),"BE",Deník!$R219),"")</f>
        <v/>
      </c>
      <c r="AQ219" s="99"/>
      <c r="AR219" s="100">
        <f>Deník!D219</f>
        <v>0</v>
      </c>
      <c r="AS219" s="63" t="str">
        <f>IF(Deník!$D219&lt;&gt;"",IF(AND(Deník!$D219&gt;=AS$2,Deník!$D219&lt;=AS$3),IF(AND(Deník!$R219&gt;=0,Deník!$R219&lt;=1),"BE",Deník!$R219),""),"")</f>
        <v/>
      </c>
      <c r="AT219" s="63" t="str">
        <f>IF(Deník!$D219&lt;&gt;"",IF(AND(Deník!$D219&gt;=AT$2,Deník!$D219&lt;=AT$3),IF(AND(Deník!$R219&gt;=0,Deník!$R219&lt;=1),"BE",Deník!$R219),""),"")</f>
        <v/>
      </c>
      <c r="AU219" s="63" t="str">
        <f>IF(Deník!$D219&lt;&gt;"",IF(AND(Deník!$D219&gt;=AU$2,Deník!$D219&lt;=AU$3),IF(AND(Deník!$R219&gt;=0,Deník!$R219&lt;=1),"BE",Deník!$R219),""),"")</f>
        <v/>
      </c>
      <c r="AV219" s="63" t="str">
        <f>IF(Deník!$D219&lt;&gt;"",IF(AND(Deník!$D219&gt;=AV$2,Deník!$D219&lt;=AV$3),IF(AND(Deník!$R219&gt;=0,Deník!$R219&lt;=1),"BE",Deník!$R219),""),"")</f>
        <v/>
      </c>
      <c r="AW219" s="63" t="str">
        <f>IF(Deník!$D219&lt;&gt;"",IF(AND(Deník!$D219&gt;=AW$2,Deník!$D219&lt;=AW$3),IF(AND(Deník!$R219&gt;=0,Deník!$R219&lt;=1),"BE",Deník!$R219),""),"")</f>
        <v/>
      </c>
      <c r="AX219" s="63" t="str">
        <f>IF(Deník!$D219&lt;&gt;"",IF(AND(Deník!$D219&gt;=AX$2,Deník!$D219&lt;=AX$3),IF(AND(Deník!$R219&gt;=0,Deník!$R219&lt;=1),"BE",Deník!$R219),""),"")</f>
        <v/>
      </c>
      <c r="AY219" s="63" t="str">
        <f>IF(Deník!$D219&lt;&gt;"",IF(AND(Deník!$D219&gt;=AY$2,Deník!$D219&lt;=AY$3),IF(AND(Deník!$R219&gt;=0,Deník!$R219&lt;=1),"BE",Deník!$R219),""),"")</f>
        <v/>
      </c>
      <c r="AZ219" s="63" t="str">
        <f>IF(Deník!$D219&lt;&gt;"",IF(AND(Deník!$D219&gt;=AZ$2,Deník!$D219&lt;=AZ$3),IF(AND(Deník!$R219&gt;=0,Deník!$R219&lt;=1),"BE",Deník!$R219),""),"")</f>
        <v/>
      </c>
      <c r="BA219" s="63" t="str">
        <f>IF(Deník!$D219&lt;&gt;"",IF(AND(Deník!$D219&gt;=BA$2,Deník!$D219&lt;=BA$3),IF(AND(Deník!$R219&gt;=0,Deník!$R219&lt;=1),"BE",Deník!$R219),""),"")</f>
        <v/>
      </c>
      <c r="BB219" s="63" t="str">
        <f>IF(Deník!$D219&lt;&gt;"",IF(AND(Deník!$D219&gt;=BB$2,Deník!$D219&lt;=BB$3),IF(AND(Deník!$R219&gt;=0,Deník!$R219&lt;=1),"BE",Deník!$R219),""),"")</f>
        <v/>
      </c>
      <c r="BC219" s="71" t="str">
        <f>IF(Deník!$D219&lt;&gt;"",IF(AND(Deník!$D219&gt;=BC$2,Deník!$D219&lt;=BC$3),IF(AND(Deník!$R219&gt;=0,Deník!$R219&lt;=1),"BE",Deník!$R219),""),"")</f>
        <v/>
      </c>
      <c r="BD219" s="20" t="str">
        <f>IF(Deník!$J220="S",(Deník!$M220-Deník!$K220),IF(Deník!$J220="L",(Deník!$K220-Deník!$M220),""))</f>
        <v/>
      </c>
      <c r="BE219" s="20" t="str">
        <f>IF(Deník!$J220="S",(Deník!$K220-Deník!$O220),IF(Deník!$J220="L",(Deník!$O220-Deník!$K220),""))</f>
        <v/>
      </c>
      <c r="BF219" s="20" t="str">
        <f>IF(Deník!$J220="S",(Deník!$K220-Deník!$L220),IF(Deník!$J220="L",(Deník!$L220-Deník!$K220),""))</f>
        <v/>
      </c>
      <c r="BG219" s="20" t="str">
        <f>IF(Deník!$J220="S",(Deník!$K220-Deník!$S220),IF(Deník!$J220="L",(Deník!$S220-Deník!$K220),""))</f>
        <v/>
      </c>
      <c r="BH219" s="20" t="str">
        <f>IF(Deník!$J220="S",(Deník!$K220-Deník!$U220),IF(Deník!$J220="L",(Deník!$U220-Deník!$K220),""))</f>
        <v/>
      </c>
      <c r="BI219" s="20" t="str">
        <f>IF(Deník!$R219&gt;1,Deník!$R219,"")</f>
        <v/>
      </c>
      <c r="BJ219" s="20" t="str">
        <f>IF(Deník!$R219&lt;0,Deník!$R219,"")</f>
        <v/>
      </c>
      <c r="BK219" s="17"/>
      <c r="BM219" s="233" t="str">
        <f>IF(Deník!$R219&lt;&gt;"",IF(Deník!$Y219=Statistika!$F$78,IF(AND(Deník!$R219&gt;=0,Deník!$R219&lt;=1),"BE",Deník!$R219),""),"")</f>
        <v/>
      </c>
      <c r="BN219" s="233" t="str">
        <f>IF(Deník!$R219&lt;&gt;"",IF(Deník!$Y219=Statistika!$F$79,IF(AND(Deník!$R219&gt;=0,Deník!$R219&lt;=1),"BE",Deník!$R219),""),"")</f>
        <v/>
      </c>
      <c r="BO219" s="233" t="str">
        <f>IF(Deník!$R219&lt;&gt;"",IF(Deník!$Y219=Statistika!$F$80,IF(AND(Deník!$R219&gt;=0,Deník!$R219&lt;=1),"BE",Deník!$R219),""),"")</f>
        <v/>
      </c>
      <c r="BP219" s="233" t="str">
        <f>IF(Deník!$R219&lt;&gt;"",IF(Deník!$Y219=Statistika!$F$81,IF(AND(Deník!$R219&gt;=0,Deník!$R219&lt;=1),"BE",Deník!$R219),""),"")</f>
        <v/>
      </c>
      <c r="BQ219" s="233" t="str">
        <f>IF(Deník!$R219&lt;&gt;"",IF(Deník!$Y219=Statistika!$F$82,IF(AND(Deník!$R219&gt;=0,Deník!$R219&lt;=1),"BE",Deník!$R219),""),"")</f>
        <v/>
      </c>
      <c r="BR219" s="233" t="str">
        <f>IF(Deník!$R219&lt;&gt;"",IF(Deník!$Y219=Statistika!$F$83,IF(AND(Deník!$R219&gt;=0,Deník!$R219&lt;=1),"BE",Deník!$R219),""),"")</f>
        <v/>
      </c>
      <c r="BS219" s="233" t="str">
        <f>IF(Deník!$R219&lt;&gt;"",IF(Deník!$Y219=Statistika!$F$84,IF(AND(Deník!$R219&gt;=0,Deník!$R219&lt;=1),"BE",Deník!$R219),""),"")</f>
        <v/>
      </c>
      <c r="BT219" s="233" t="str">
        <f>IF(Deník!$R219&lt;&gt;"",IF(Deník!$Y219=Statistika!$F$85,IF(AND(Deník!$R219&gt;=0,Deník!$R219&lt;=1),"BE",Deník!$R219),""),"")</f>
        <v/>
      </c>
      <c r="BU219" s="233" t="str">
        <f>IF(Deník!$R219&lt;&gt;"",IF(Deník!$Y219=Statistika!$F$86,IF(AND(Deník!$R219&gt;=0,Deník!$R219&lt;=1),"BE",Deník!$R219),""),"")</f>
        <v/>
      </c>
      <c r="BV219" s="233" t="str">
        <f>IF(Deník!$R219&lt;&gt;"",IF(Deník!$Y219=Statistika!$F$87,IF(AND(Deník!$R219&gt;=0,Deník!$R219&lt;=1),"BE",Deník!$R219),""),"")</f>
        <v/>
      </c>
      <c r="BW219" s="233" t="str">
        <f>IF(Deník!$R219&lt;&gt;"",IF(Deník!$Y219=Statistika!$F$88,IF(AND(Deník!$R219&gt;=0,Deník!$R219&lt;=1),"BE",Deník!$R219),""),"")</f>
        <v/>
      </c>
      <c r="BX219" s="233" t="str">
        <f>IF(Deník!$R219&lt;&gt;"",IF(Deník!$Y219=Statistika!$F$89,IF(AND(Deník!$R219&gt;=0,Deník!$R219&lt;=1),"BE",Deník!$R219),""),"")</f>
        <v/>
      </c>
      <c r="BY219" s="233" t="str">
        <f>IF(Deník!$R219&lt;&gt;"",IF(Deník!$Y219=Statistika!$F$90,IF(AND(Deník!$R219&gt;=0,Deník!$R219&lt;=1),"BE",Deník!$R219),""),"")</f>
        <v/>
      </c>
      <c r="BZ219" s="233" t="str">
        <f>IF(Deník!$R219&lt;&gt;"",IF(Deník!$Y219=Statistika!$F$91,IF(AND(Deník!$R219&gt;=0,Deník!$R219&lt;=1),"BE",Deník!$R219),""),"")</f>
        <v/>
      </c>
      <c r="CA219" s="233"/>
      <c r="CB219" s="233" t="str">
        <f>IF(Deník!$R219&lt;&gt;"",IF(Deník!$AB219="SL",IF(AND(Deník!$R219&gt;=0,Deník!$R219&lt;=1),"BE",Deník!$R219),""),"")</f>
        <v/>
      </c>
      <c r="CC219" s="233" t="str">
        <f>IF(Deník!$R219&lt;&gt;"",IF(Deník!$AB219="BE10",IF(AND(Deník!$R219&gt;=0,Deník!$R219&lt;=1),"BE",Deník!$R219),""),"")</f>
        <v/>
      </c>
      <c r="CD219" s="233" t="str">
        <f>IF(Deník!$R219&lt;&gt;"",IF(Deník!$AB219="BE15",IF(AND(Deník!$R219&gt;=0,Deník!$R219&lt;=1),"BE",Deník!$R219),""),"")</f>
        <v/>
      </c>
      <c r="CE219" s="233" t="str">
        <f>IF(Deník!$R219&lt;&gt;"",IF(Deník!$AB219="BE20",IF(AND(Deník!$R219&gt;=0,Deník!$R219&lt;=1),"BE",Deník!$R219),""),"")</f>
        <v/>
      </c>
      <c r="CF219" s="233" t="str">
        <f>IF(Deník!$R219&lt;&gt;"",IF(Deník!$AB219="TP1",IF(AND(Deník!$R219&gt;=0,Deník!$R219&lt;=1),"BE",Deník!$R219),""),"")</f>
        <v/>
      </c>
      <c r="CG219" s="233" t="str">
        <f>IF(Deník!$R219&lt;&gt;"",IF(Deník!$AB219="TP2",IF(AND(Deník!$R219&gt;=0,Deník!$R219&lt;=1),"BE",Deník!$R219),""),"")</f>
        <v/>
      </c>
      <c r="CH219" s="233" t="str">
        <f>IF(Deník!$R219&lt;&gt;"",IF(Deník!$AB219="TP3",IF(AND(Deník!$R219&gt;=0,Deník!$R219&lt;=1),"BE",Deník!$R219),""),"")</f>
        <v/>
      </c>
      <c r="CI219" s="233" t="str">
        <f>IF(Deník!$R219&lt;&gt;"",IF(Deník!$AB219="Trailing SL",IF(AND(Deník!$R219&gt;=0,Deník!$R219&lt;=1),"BE",Deník!$R219),""),"")</f>
        <v/>
      </c>
      <c r="CJ219" s="233" t="str">
        <f>IF(Deník!$R219&lt;&gt;"",IF(Deník!$AB219="Manual",IF(AND(Deník!$R219&gt;=0,Deník!$R219&lt;=1),"BE",Deník!$R219),""),"")</f>
        <v/>
      </c>
      <c r="CK219" s="233"/>
      <c r="CL219" s="233" t="str">
        <f>IF(Deník!$R219&lt;0,IF(Deník!$AC219=Statistika!$F$117,Deník!$R219,""),"")</f>
        <v/>
      </c>
      <c r="CM219" s="233" t="str">
        <f>IF(Deník!$R219&lt;0,IF(Deník!$AC219=Statistika!$F$118,Deník!$R219,""),"")</f>
        <v/>
      </c>
      <c r="CN219" s="233" t="str">
        <f>IF(Deník!$R219&lt;0,IF(Deník!$AC219=Statistika!$F$119,Deník!$R219,""),"")</f>
        <v/>
      </c>
      <c r="CO219" s="233" t="str">
        <f>IF(Deník!$R219&lt;0,IF(Deník!$AC219=Statistika!$F$120,Deník!$R219,""),"")</f>
        <v/>
      </c>
      <c r="CP219" s="233" t="str">
        <f>IF(Deník!$R219&lt;0,IF(Deník!$AC219=Statistika!$F$121,Deník!$R219,""),"")</f>
        <v/>
      </c>
      <c r="CQ219" s="233" t="str">
        <f>IF(Deník!$R219&lt;0,IF(Deník!$AC219=Statistika!$F$122,Deník!$R219,""),"")</f>
        <v/>
      </c>
      <c r="CR219" s="233" t="str">
        <f>IF(Deník!$R219&lt;0,IF(Deník!$AC219=Statistika!$F$123,Deník!$R219,""),"")</f>
        <v/>
      </c>
      <c r="CS219" s="233" t="str">
        <f>IF(Deník!$R219&lt;0,IF(Deník!$AC219=Statistika!$F$124,Deník!$R219,""),"")</f>
        <v/>
      </c>
      <c r="CT219" s="233" t="str">
        <f>IF(Deník!$R219&lt;0,IF(Deník!$AC219=Statistika!$F$125,Deník!$R219,""),"")</f>
        <v/>
      </c>
      <c r="CU219" s="233"/>
      <c r="CV219" s="233" t="str">
        <f>IF(Deník!$R219&lt;0,IF(Deník!$AD219=$CV$2,Deník!$R219,""),"")</f>
        <v/>
      </c>
      <c r="CW219" s="233" t="str">
        <f>IF(Deník!$R219&lt;0,IF(Deník!$AD219=$CW$2,Deník!$R219,""),"")</f>
        <v/>
      </c>
      <c r="CX219" s="233" t="str">
        <f>IF(Deník!$R219&lt;0,IF(Deník!$AD219=$CX$2,Deník!$R219,""),"")</f>
        <v/>
      </c>
      <c r="CY219" s="233" t="str">
        <f>IF(Deník!$R219&lt;0,IF(Deník!$AD219=$CY$2,Deník!$R219,""),"")</f>
        <v/>
      </c>
      <c r="CZ219" s="233" t="str">
        <f>IF(Deník!$R219&lt;0,IF(Deník!$AD219=$CZ$2,Deník!$R219,""),"")</f>
        <v/>
      </c>
      <c r="DL219" s="221">
        <f t="shared" si="12"/>
        <v>93847.029999999984</v>
      </c>
      <c r="DM219" s="220">
        <f t="shared" si="11"/>
        <v>-6.1529700000000132E-2</v>
      </c>
      <c r="DO219" s="50">
        <f>Deník!W220</f>
        <v>0</v>
      </c>
      <c r="DP219" s="102" t="str">
        <f>IF(AND(Deník!W220&gt;0),1,"")</f>
        <v/>
      </c>
      <c r="DQ219" s="102">
        <f>IF(AND(Deník!W220&lt;=0),1,"")</f>
        <v>1</v>
      </c>
      <c r="DR219" s="227"/>
      <c r="DS219" s="228"/>
      <c r="DT219" s="85"/>
      <c r="DU219" s="54">
        <f>IF(MONTH(Deník!$C219)=DU$2,Deník!$W219,"")</f>
        <v>0</v>
      </c>
      <c r="DV219" s="222" t="str">
        <f>IF(MONTH(Deník!$C219)=DV$2,Deník!$W219,"")</f>
        <v/>
      </c>
      <c r="DW219" s="222" t="str">
        <f>IF(MONTH(Deník!$C219)=DW$2,Deník!$W219,"")</f>
        <v/>
      </c>
      <c r="DX219" s="222" t="str">
        <f>IF(MONTH(Deník!$C219)=DX$2,Deník!$W219,"")</f>
        <v/>
      </c>
      <c r="DY219" s="222" t="str">
        <f>IF(MONTH(Deník!$C219)=DY$2,Deník!$W219,"")</f>
        <v/>
      </c>
      <c r="DZ219" s="222" t="str">
        <f>IF(MONTH(Deník!$C219)=DZ$2,Deník!$W219,"")</f>
        <v/>
      </c>
      <c r="EA219" s="222" t="str">
        <f>IF(MONTH(Deník!$C219)=EA$2,Deník!$W219,"")</f>
        <v/>
      </c>
      <c r="EB219" s="222" t="str">
        <f>IF(MONTH(Deník!$C219)=EB$2,Deník!$W219,"")</f>
        <v/>
      </c>
      <c r="EC219" s="222" t="str">
        <f>IF(MONTH(Deník!$C219)=EC$2,Deník!$W219,"")</f>
        <v/>
      </c>
      <c r="ED219" s="222" t="str">
        <f>IF(MONTH(Deník!$C219)=ED$2,Deník!$W219,"")</f>
        <v/>
      </c>
      <c r="EE219" s="222" t="str">
        <f>IF(MONTH(Deník!$C219)=EE$2,Deník!$W219,"")</f>
        <v/>
      </c>
      <c r="EF219" s="222" t="str">
        <f>IF(MONTH(Deník!$C219)=EF$2,Deník!$W219,"")</f>
        <v/>
      </c>
      <c r="EI219" s="600" t="str">
        <f>IF(Deník!$W219&lt;&gt;"",IF(Deník!$B219=Statistika!$F$63,Deník!$W219,""),"")</f>
        <v/>
      </c>
      <c r="EJ219" s="13" t="str">
        <f>IF(Deník!$W219&lt;&gt;"",IF(Deník!$B219=Statistika!$F$64,Deník!$W219,""),"")</f>
        <v/>
      </c>
      <c r="EK219" s="13" t="str">
        <f>IF(Deník!$W219&lt;&gt;"",IF(Deník!$B219=Statistika!$F$65,Deník!$W219,""),"")</f>
        <v/>
      </c>
      <c r="EL219" s="13" t="str">
        <f>IF(Deník!$W219&lt;&gt;"",IF(Deník!$B219=Statistika!$F$66,Deník!$W219,""),"")</f>
        <v/>
      </c>
      <c r="EM219" s="13" t="str">
        <f>IF(Deník!$W219&lt;&gt;"",IF(Deník!$B219=Statistika!$F$67,Deník!$W219,""),"")</f>
        <v/>
      </c>
      <c r="EN219" s="13" t="str">
        <f>IF(Deník!$W219&lt;&gt;"",IF(Deník!$B219=Statistika!$F$68,Deník!$W219,""),"")</f>
        <v/>
      </c>
      <c r="EO219" s="13" t="str">
        <f>IF(Deník!$W219&lt;&gt;"",IF(Deník!$B219=Statistika!$F$69,Deník!$W219,""),"")</f>
        <v/>
      </c>
      <c r="EP219" s="601" t="str">
        <f>IF(Deník!$W219&lt;&gt;"",IF(Deník!$B219=Statistika!$F$70,Deník!$W219,""),"")</f>
        <v/>
      </c>
      <c r="EQ219" s="90"/>
      <c r="ER219" s="63" t="str">
        <f>IF(Deník!$W219&lt;&gt;"",IF(Deník!$J219="L",Deník!$W219,""),"")</f>
        <v/>
      </c>
      <c r="ES219" s="13" t="str">
        <f>IF(Deník!$W219&lt;&gt;"",IF(Deník!$J219="S",Deník!$W219,""),"")</f>
        <v/>
      </c>
      <c r="ET219" s="95"/>
      <c r="EU219" s="88"/>
      <c r="EV219" s="63" t="str">
        <f>IF(WEEKDAY(Deník!$C219,2)=1,Deník!$W219,"")</f>
        <v/>
      </c>
      <c r="EW219" s="13" t="str">
        <f>IF(WEEKDAY(Deník!$C219,2)=2,Deník!$W219,"")</f>
        <v/>
      </c>
      <c r="EX219" s="13" t="str">
        <f>IF(WEEKDAY(Deník!$C219,2)=3,Deník!$W219,"")</f>
        <v/>
      </c>
      <c r="EY219" s="13" t="str">
        <f>IF(WEEKDAY(Deník!$C219,2)=4,Deník!$W219,"")</f>
        <v/>
      </c>
      <c r="EZ219" s="60" t="str">
        <f>IF(WEEKDAY(Deník!$C219,2)=5,Deník!$W219,"")</f>
        <v/>
      </c>
      <c r="FA219" s="99"/>
      <c r="FB219" s="100">
        <f>Deník!D219</f>
        <v>0</v>
      </c>
      <c r="FC219" s="63">
        <f>IF($FB219&lt;&gt;"",IF(AND($FB219&gt;=FC$2,$FB219&lt;=FC$3),Deník!$W219,""))</f>
        <v>0</v>
      </c>
      <c r="FD219" s="63" t="str">
        <f>IF($FB219&lt;&gt;"",IF(AND($FB219&gt;=FD$2,$FB219&lt;=FD$3),Deník!$W219,""))</f>
        <v/>
      </c>
      <c r="FE219" s="63" t="str">
        <f>IF($FB219&lt;&gt;"",IF(AND($FB219&gt;=FE$2,$FB219&lt;=FE$3),Deník!$W219,""))</f>
        <v/>
      </c>
      <c r="FF219" s="63" t="str">
        <f>IF($FB219&lt;&gt;"",IF(AND($FB219&gt;=FF$2,$FB219&lt;=FF$3),Deník!$W219,""))</f>
        <v/>
      </c>
      <c r="FG219" s="63" t="str">
        <f>IF($FB219&lt;&gt;"",IF(AND($FB219&gt;=FG$2,$FB219&lt;=FG$3),Deník!$W219,""))</f>
        <v/>
      </c>
      <c r="FH219" s="63" t="str">
        <f>IF($FB219&lt;&gt;"",IF(AND($FB219&gt;=FH$2,$FB219&lt;=FH$3),Deník!$W219,""))</f>
        <v/>
      </c>
      <c r="FI219" s="63" t="str">
        <f>IF($FB219&lt;&gt;"",IF(AND($FB219&gt;=FI$2,$FB219&lt;=FI$3),Deník!$W219,""))</f>
        <v/>
      </c>
      <c r="FJ219" s="63" t="str">
        <f>IF($FB219&lt;&gt;"",IF(AND($FB219&gt;=FJ$2,$FB219&lt;=FJ$3),Deník!$W219,""))</f>
        <v/>
      </c>
      <c r="FK219" s="63" t="str">
        <f>IF($FB219&lt;&gt;"",IF(AND($FB219&gt;=FK$2,$FB219&lt;=FK$3),Deník!$W219,""))</f>
        <v/>
      </c>
      <c r="FL219" s="63" t="str">
        <f>IF($FB219&lt;&gt;"",IF(AND($FB219&gt;=FL$2,$FB219&lt;=FL$3),Deník!$W219,""))</f>
        <v/>
      </c>
      <c r="FM219" s="63" t="str">
        <f>IF($FB219&lt;&gt;"",IF(AND($FB219&gt;=FM$2,$FB219&lt;=FM$3),Deník!$W219,""))</f>
        <v/>
      </c>
      <c r="FN219" s="13"/>
      <c r="FO219" s="20" t="str">
        <f>IF(Deník!$W219&gt;1,Deník!$W219,"")</f>
        <v/>
      </c>
      <c r="FP219" s="20" t="str">
        <f>IF(Deník!$W219&lt;0,Deník!$W219,"")</f>
        <v/>
      </c>
      <c r="FQ219" s="17"/>
      <c r="FS219" s="233"/>
      <c r="FT219" s="233" t="str">
        <f>IF(Deník!$W219&lt;&gt;"",IF(Deník!$Y219=Statistika!$F$78,Deník!$W219,""),"")</f>
        <v/>
      </c>
      <c r="FU219" s="233" t="str">
        <f>IF(Deník!$W219&lt;&gt;"",IF(Deník!$Y219=Statistika!$F$79,Deník!$W219,""),"")</f>
        <v/>
      </c>
      <c r="FV219" s="233" t="str">
        <f>IF(Deník!$W219&lt;&gt;"",IF(Deník!$Y219=Statistika!$F$80,Deník!$W219,""),"")</f>
        <v/>
      </c>
      <c r="FW219" s="233" t="str">
        <f>IF(Deník!$W219&lt;&gt;"",IF(Deník!$Y219=Statistika!$F$81,Deník!$W219,""),"")</f>
        <v/>
      </c>
      <c r="FX219" s="233" t="str">
        <f>IF(Deník!$W219&lt;&gt;"",IF(Deník!$Y219=Statistika!$F$82,Deník!$W219,""),"")</f>
        <v/>
      </c>
      <c r="FY219" s="233" t="str">
        <f>IF(Deník!$W219&lt;&gt;"",IF(Deník!$Y219=Statistika!$F$83,Deník!$W219,""),"")</f>
        <v/>
      </c>
      <c r="FZ219" s="233" t="str">
        <f>IF(Deník!$W219&lt;&gt;"",IF(Deník!$Y219=Statistika!$F$84,Deník!$W219,""),"")</f>
        <v/>
      </c>
      <c r="GA219" s="233" t="str">
        <f>IF(Deník!$W219&lt;&gt;"",IF(Deník!$Y219=Statistika!$F$85,Deník!$W219,""),"")</f>
        <v/>
      </c>
      <c r="GB219" s="233" t="str">
        <f>IF(Deník!$W219&lt;&gt;"",IF(Deník!$Y219=Statistika!$F$86,Deník!$W219,""),"")</f>
        <v/>
      </c>
      <c r="GC219" s="233" t="str">
        <f>IF(Deník!$W219&lt;&gt;"",IF(Deník!$Y219=Statistika!$F$87,Deník!$W219,""),"")</f>
        <v/>
      </c>
      <c r="GD219" s="233" t="str">
        <f>IF(Deník!$W219&lt;&gt;"",IF(Deník!$Y219=Statistika!$F$88,Deník!$W219,""),"")</f>
        <v/>
      </c>
      <c r="GE219" s="233" t="str">
        <f>IF(Deník!$W219&lt;&gt;"",IF(Deník!$Y219=Statistika!$F$89,Deník!$W219,""),"")</f>
        <v/>
      </c>
      <c r="GF219" s="233" t="str">
        <f>IF(Deník!$W219&lt;&gt;"",IF(Deník!$Y219=Statistika!$F$90,Deník!$W219,""),"")</f>
        <v/>
      </c>
      <c r="GG219" s="233" t="str">
        <f>IF(Deník!$W219&lt;&gt;"",IF(Deník!$Y219=Statistika!$F$91,Deník!$W219,""),"")</f>
        <v/>
      </c>
      <c r="GH219" s="233"/>
      <c r="GI219" s="233" t="str">
        <f>IF(Deník!$W219&lt;&gt;"",IF(Deník!$AB219=Statistika!$L$100,Deník!$W219,""),"")</f>
        <v/>
      </c>
      <c r="GJ219" s="233" t="str">
        <f>IF(Deník!$W219&lt;&gt;"",IF(Deník!$AB219=Statistika!$L$101,Deník!$W219,""),"")</f>
        <v/>
      </c>
      <c r="GK219" s="233" t="str">
        <f>IF(Deník!$W219&lt;&gt;"",IF(Deník!$AB219=Statistika!$L$102,Deník!$W219,""),"")</f>
        <v/>
      </c>
      <c r="GL219" s="233" t="str">
        <f>IF(Deník!$W219&lt;&gt;"",IF(Deník!$AB219=Statistika!$L$103,Deník!$W219,""),"")</f>
        <v/>
      </c>
      <c r="GM219" s="233" t="str">
        <f>IF(Deník!$W219&lt;&gt;"",IF(Deník!$AB219=Statistika!$L$104,Deník!$W219,""),"")</f>
        <v/>
      </c>
      <c r="GN219" s="233" t="str">
        <f>IF(Deník!$W219&lt;&gt;"",IF(Deník!$AB219=Statistika!$L$105,Deník!$W219,""),"")</f>
        <v/>
      </c>
      <c r="GO219" s="233" t="str">
        <f>IF(Deník!$W219&lt;&gt;"",IF(Deník!$AB219=Statistika!$L$106,Deník!$W219,""),"")</f>
        <v/>
      </c>
      <c r="GP219" s="233" t="str">
        <f>IF(Deník!$W219&lt;&gt;"",IF(Deník!$AB219=Statistika!$L$107,Deník!$W219,""),"")</f>
        <v/>
      </c>
      <c r="GQ219" s="233" t="str">
        <f>IF(Deník!$W219&lt;&gt;"",IF(Deník!$AB219=Statistika!$L$108,Deník!$W219,""),"")</f>
        <v/>
      </c>
      <c r="GS219" s="233" t="str">
        <f>IF(Deník!$W219&lt;0,IF(Deník!$AC219=Statistika!$F$117,Deník!$W219,""),"")</f>
        <v/>
      </c>
      <c r="GT219" s="233" t="str">
        <f>IF(Deník!$W219&lt;0,IF(Deník!$AC219=Statistika!$F$118,Deník!$W219,""),"")</f>
        <v/>
      </c>
      <c r="GU219" s="233" t="str">
        <f>IF(Deník!$W219&lt;0,IF(Deník!$AC219=Statistika!$F$119,Deník!$W219,""),"")</f>
        <v/>
      </c>
      <c r="GV219" s="233" t="str">
        <f>IF(Deník!$W219&lt;0,IF(Deník!$AC219=Statistika!$F$120,Deník!$W219,""),"")</f>
        <v/>
      </c>
      <c r="GW219" s="233" t="str">
        <f>IF(Deník!$W219&lt;0,IF(Deník!$AC219=Statistika!$F$121,Deník!$W219,""),"")</f>
        <v/>
      </c>
      <c r="GX219" s="233" t="str">
        <f>IF(Deník!$W219&lt;0,IF(Deník!$AC219=Statistika!$F$122,Deník!$W219,""),"")</f>
        <v/>
      </c>
      <c r="GY219" s="233" t="str">
        <f>IF(Deník!$W219&lt;0,IF(Deník!$AC219=Statistika!$F$123,Deník!$W219,""),"")</f>
        <v/>
      </c>
      <c r="GZ219" s="233" t="str">
        <f>IF(Deník!$W219&lt;0,IF(Deník!$AC219=Statistika!$F$124,Deník!$W219,""),"")</f>
        <v/>
      </c>
      <c r="HA219" s="233" t="str">
        <f>IF(Deník!$W219&lt;0,IF(Deník!$AC219=Statistika!$F$125,Deník!$W219,""),"")</f>
        <v/>
      </c>
      <c r="HC219" s="233" t="str">
        <f>IF(Deník!$W219&lt;0,IF(Deník!$AD219=Statistika!$F$133,Deník!$W219,""),"")</f>
        <v/>
      </c>
      <c r="HD219" s="233" t="str">
        <f>IF(Deník!$W219&lt;0,IF(Deník!$AD219=Statistika!$F$134,Deník!$W219,""),"")</f>
        <v/>
      </c>
      <c r="HE219" s="233" t="str">
        <f>IF(Deník!$W219&lt;0,IF(Deník!$AD219=Statistika!$F$135,Deník!$W219,""),"")</f>
        <v/>
      </c>
      <c r="HF219" s="233" t="str">
        <f>IF(Deník!$W219&lt;0,IF(Deník!$AD219=Statistika!$F$136,Deník!$W219,""),"")</f>
        <v/>
      </c>
      <c r="HG219" s="233" t="str">
        <f>IF(Deník!$W219&lt;0,IF(Deník!$AD219=Statistika!$F$137,Deník!$W219,""),"")</f>
        <v/>
      </c>
      <c r="ID219" s="8">
        <f>Tabulka4[[#This Row],[Sloupec3]]</f>
        <v>0</v>
      </c>
      <c r="IE219" s="17" t="str">
        <f>IF(AND([1]Deník!$C219&gt;='[1]Měsíční shrnutí'!$D$1,[1]Deník!$C219&lt;='[1]Měsíční shrnutí'!$F$1),[1]Deník!$X219,"")</f>
        <v/>
      </c>
    </row>
    <row r="220" spans="1:239">
      <c r="A220" s="8">
        <f>Deník!C221</f>
        <v>0</v>
      </c>
      <c r="B220" s="50" t="str">
        <f>Deník!R221</f>
        <v/>
      </c>
      <c r="C220" s="102" t="str">
        <f>IF(AND(Deník!R221&gt;1,Deník!R221&lt;&gt;""),1,"")</f>
        <v/>
      </c>
      <c r="D220" s="102" t="str">
        <f>IF(AND(Deník!R221&lt;=0,Deník!R221&lt;&gt;""),1,"")</f>
        <v/>
      </c>
      <c r="E220" s="103" t="str">
        <f>IF(AND(Deník!R221&gt;=0,Deník!R221&lt;=1),1,"")</f>
        <v/>
      </c>
      <c r="F220" s="79" t="str">
        <f>IF(Deník!R221&lt;&gt;"",Deník!R221+F219,"")</f>
        <v/>
      </c>
      <c r="G220" s="85"/>
      <c r="H220" s="54" t="str">
        <f>IF(MONTH(Deník!$C220)=H$2,IF(AND(Deník!$R220&gt;=0,Deník!$R220&lt;=1),"BE",Deník!$R220),"")</f>
        <v/>
      </c>
      <c r="I220" s="11" t="str">
        <f>IF(MONTH(Deník!$C220)=I$2,IF(AND(Deník!$R220&gt;=0,Deník!$R220&lt;=1),"BE",Deník!$R220),"")</f>
        <v/>
      </c>
      <c r="J220" s="11" t="str">
        <f>IF(MONTH(Deník!$C220)=J$2,IF(AND(Deník!$R220&gt;=0,Deník!$R220&lt;=1),"BE",Deník!$R220),"")</f>
        <v/>
      </c>
      <c r="K220" s="11" t="str">
        <f>IF(MONTH(Deník!$C220)=K$2,IF(AND(Deník!$R220&gt;=0,Deník!$R220&lt;=1),"BE",Deník!$R220),"")</f>
        <v/>
      </c>
      <c r="L220" s="11" t="str">
        <f>IF(MONTH(Deník!$C220)=L$2,IF(AND(Deník!$R220&gt;=0,Deník!$R220&lt;=1),"BE",Deník!$R220),"")</f>
        <v/>
      </c>
      <c r="M220" s="11" t="str">
        <f>IF(MONTH(Deník!$C220)=M$2,IF(AND(Deník!$R220&gt;=0,Deník!$R220&lt;=1),"BE",Deník!$R220),"")</f>
        <v/>
      </c>
      <c r="N220" s="11" t="str">
        <f>IF(MONTH(Deník!$C220)=N$2,IF(AND(Deník!$R220&gt;=0,Deník!$R220&lt;=1),"BE",Deník!$R220),"")</f>
        <v/>
      </c>
      <c r="O220" s="11" t="str">
        <f>IF(MONTH(Deník!$C220)=O$2,IF(AND(Deník!$R220&gt;=0,Deník!$R220&lt;=1),"BE",Deník!$R220),"")</f>
        <v/>
      </c>
      <c r="P220" s="11" t="str">
        <f>IF(MONTH(Deník!$C220)=P$2,IF(AND(Deník!$R220&gt;=0,Deník!$R220&lt;=1),"BE",Deník!$R220),"")</f>
        <v/>
      </c>
      <c r="Q220" s="11" t="str">
        <f>IF(MONTH(Deník!$C220)=Q$2,IF(AND(Deník!$R220&gt;=0,Deník!$R220&lt;=1),"BE",Deník!$R220),"")</f>
        <v/>
      </c>
      <c r="R220" s="11" t="str">
        <f>IF(MONTH(Deník!$C220)=R$2,IF(AND(Deník!$R220&gt;=0,Deník!$R220&lt;=1),"BE",Deník!$R220),"")</f>
        <v/>
      </c>
      <c r="S220" s="57" t="str">
        <f>IF(MONTH(Deník!$C220)=S$2,IF(AND(Deník!$R220&gt;=0,Deník!$R220&lt;=1),"BE",Deník!$R220),"")</f>
        <v/>
      </c>
      <c r="U220" s="12"/>
      <c r="V220" s="12"/>
      <c r="X220" s="600" t="str">
        <f>IF(Deník!$R220&lt;&gt;"",IF(Deník!$B220=Statistika!$F$63,IF(AND(Deník!$R220&gt;=0,Deník!$R220&lt;=1),"BE",Deník!$R220),""),"")</f>
        <v/>
      </c>
      <c r="Y220" s="13" t="str">
        <f>IF(Deník!$R220&lt;&gt;"",IF(Deník!$B220=Statistika!$F$64,IF(AND(Deník!$R220&gt;=0,Deník!$R220&lt;=1),"BE",Deník!$R220),""),"")</f>
        <v/>
      </c>
      <c r="Z220" s="13" t="str">
        <f>IF(Deník!$R220&lt;&gt;"",IF(Deník!$B220=Statistika!$F$65,IF(AND(Deník!$R220&gt;=0,Deník!$R220&lt;=1),"BE",Deník!$R220),""),"")</f>
        <v/>
      </c>
      <c r="AA220" s="13" t="str">
        <f>IF(Deník!$R220&lt;&gt;"",IF(Deník!$B220=Statistika!$F$66,IF(AND(Deník!$R220&gt;=0,Deník!$R220&lt;=1),"BE",Deník!$R220),""),"")</f>
        <v/>
      </c>
      <c r="AB220" s="13" t="str">
        <f>IF(Deník!$R220&lt;&gt;"",IF(Deník!$B220=Statistika!$F$67,IF(AND(Deník!$R220&gt;=0,Deník!$R220&lt;=1),"BE",Deník!$R220),""),"")</f>
        <v/>
      </c>
      <c r="AC220" s="13" t="str">
        <f>IF(Deník!$R220&lt;&gt;"",IF(Deník!$B220=Statistika!$F$68,IF(AND(Deník!$R220&gt;=0,Deník!$R220&lt;=1),"BE",Deník!$R220),""),"")</f>
        <v/>
      </c>
      <c r="AD220" s="13" t="str">
        <f>IF(Deník!$R220&lt;&gt;"",IF(Deník!$B220=Statistika!$F$69,IF(AND(Deník!$R220&gt;=0,Deník!$R220&lt;=1),"BE",Deník!$R220),""),"")</f>
        <v/>
      </c>
      <c r="AE220" s="601" t="str">
        <f>IF(Deník!$R220&lt;&gt;"",IF(Deník!$B220=Statistika!$F$70,IF(AND(Deník!$R220&gt;=0,Deník!$R220&lt;=1),"BE",Deník!$R220),""),"")</f>
        <v/>
      </c>
      <c r="AF220" s="90"/>
      <c r="AG220" s="63" t="str">
        <f>IF(Deník!$R220&lt;&gt;"",IF(Deník!$J220="L",IF(AND(Deník!$R220&gt;=0,Deník!$R220&lt;=1),"BE",Deník!$R220),""),"")</f>
        <v/>
      </c>
      <c r="AH220" s="13" t="str">
        <f>IF(Deník!$R220&lt;&gt;"",IF(Deník!$J220="S",IF(AND(Deník!$R220&gt;=0,Deník!$R220&lt;=1),"BE",Deník!$R220),""),"")</f>
        <v/>
      </c>
      <c r="AI220" s="95"/>
      <c r="AJ220" s="71" t="str">
        <f>IF(Deník!N221&lt;&gt;"",Deník!N221*-1,"")</f>
        <v/>
      </c>
      <c r="AK220" s="88"/>
      <c r="AL220" s="63" t="str">
        <f>IF(WEEKDAY(Deník!$C220,2)=1,IF(AND(Deník!$R220&gt;=0,Deník!$R220&lt;=1),"BE",Deník!$R220),"")</f>
        <v/>
      </c>
      <c r="AM220" s="13" t="str">
        <f>IF(WEEKDAY(Deník!$C220,2)=2,IF(AND(Deník!$R220&gt;=0,Deník!$R220&lt;=1),"BE",Deník!$R220),"")</f>
        <v/>
      </c>
      <c r="AN220" s="13" t="str">
        <f>IF(WEEKDAY(Deník!$C220,2)=3,IF(AND(Deník!$R220&gt;=0,Deník!$R220&lt;=1),"BE",Deník!$R220),"")</f>
        <v/>
      </c>
      <c r="AO220" s="13" t="str">
        <f>IF(WEEKDAY(Deník!$C220,2)=4,IF(AND(Deník!$R220&gt;=0,Deník!$R220&lt;=1),"BE",Deník!$R220),"")</f>
        <v/>
      </c>
      <c r="AP220" s="60" t="str">
        <f>IF(WEEKDAY(Deník!$C220,2)=5,IF(AND(Deník!$R220&gt;=0,Deník!$R220&lt;=1),"BE",Deník!$R220),"")</f>
        <v/>
      </c>
      <c r="AQ220" s="99"/>
      <c r="AR220" s="100">
        <f>Deník!D220</f>
        <v>0</v>
      </c>
      <c r="AS220" s="63" t="str">
        <f>IF(Deník!$D220&lt;&gt;"",IF(AND(Deník!$D220&gt;=AS$2,Deník!$D220&lt;=AS$3),IF(AND(Deník!$R220&gt;=0,Deník!$R220&lt;=1),"BE",Deník!$R220),""),"")</f>
        <v/>
      </c>
      <c r="AT220" s="63" t="str">
        <f>IF(Deník!$D220&lt;&gt;"",IF(AND(Deník!$D220&gt;=AT$2,Deník!$D220&lt;=AT$3),IF(AND(Deník!$R220&gt;=0,Deník!$R220&lt;=1),"BE",Deník!$R220),""),"")</f>
        <v/>
      </c>
      <c r="AU220" s="63" t="str">
        <f>IF(Deník!$D220&lt;&gt;"",IF(AND(Deník!$D220&gt;=AU$2,Deník!$D220&lt;=AU$3),IF(AND(Deník!$R220&gt;=0,Deník!$R220&lt;=1),"BE",Deník!$R220),""),"")</f>
        <v/>
      </c>
      <c r="AV220" s="63" t="str">
        <f>IF(Deník!$D220&lt;&gt;"",IF(AND(Deník!$D220&gt;=AV$2,Deník!$D220&lt;=AV$3),IF(AND(Deník!$R220&gt;=0,Deník!$R220&lt;=1),"BE",Deník!$R220),""),"")</f>
        <v/>
      </c>
      <c r="AW220" s="63" t="str">
        <f>IF(Deník!$D220&lt;&gt;"",IF(AND(Deník!$D220&gt;=AW$2,Deník!$D220&lt;=AW$3),IF(AND(Deník!$R220&gt;=0,Deník!$R220&lt;=1),"BE",Deník!$R220),""),"")</f>
        <v/>
      </c>
      <c r="AX220" s="63" t="str">
        <f>IF(Deník!$D220&lt;&gt;"",IF(AND(Deník!$D220&gt;=AX$2,Deník!$D220&lt;=AX$3),IF(AND(Deník!$R220&gt;=0,Deník!$R220&lt;=1),"BE",Deník!$R220),""),"")</f>
        <v/>
      </c>
      <c r="AY220" s="63" t="str">
        <f>IF(Deník!$D220&lt;&gt;"",IF(AND(Deník!$D220&gt;=AY$2,Deník!$D220&lt;=AY$3),IF(AND(Deník!$R220&gt;=0,Deník!$R220&lt;=1),"BE",Deník!$R220),""),"")</f>
        <v/>
      </c>
      <c r="AZ220" s="63" t="str">
        <f>IF(Deník!$D220&lt;&gt;"",IF(AND(Deník!$D220&gt;=AZ$2,Deník!$D220&lt;=AZ$3),IF(AND(Deník!$R220&gt;=0,Deník!$R220&lt;=1),"BE",Deník!$R220),""),"")</f>
        <v/>
      </c>
      <c r="BA220" s="63" t="str">
        <f>IF(Deník!$D220&lt;&gt;"",IF(AND(Deník!$D220&gt;=BA$2,Deník!$D220&lt;=BA$3),IF(AND(Deník!$R220&gt;=0,Deník!$R220&lt;=1),"BE",Deník!$R220),""),"")</f>
        <v/>
      </c>
      <c r="BB220" s="63" t="str">
        <f>IF(Deník!$D220&lt;&gt;"",IF(AND(Deník!$D220&gt;=BB$2,Deník!$D220&lt;=BB$3),IF(AND(Deník!$R220&gt;=0,Deník!$R220&lt;=1),"BE",Deník!$R220),""),"")</f>
        <v/>
      </c>
      <c r="BC220" s="71" t="str">
        <f>IF(Deník!$D220&lt;&gt;"",IF(AND(Deník!$D220&gt;=BC$2,Deník!$D220&lt;=BC$3),IF(AND(Deník!$R220&gt;=0,Deník!$R220&lt;=1),"BE",Deník!$R220),""),"")</f>
        <v/>
      </c>
      <c r="BD220" s="20" t="str">
        <f>IF(Deník!$J221="S",(Deník!$M221-Deník!$K221),IF(Deník!$J221="L",(Deník!$K221-Deník!$M221),""))</f>
        <v/>
      </c>
      <c r="BE220" s="20" t="str">
        <f>IF(Deník!$J221="S",(Deník!$K221-Deník!$O221),IF(Deník!$J221="L",(Deník!$O221-Deník!$K221),""))</f>
        <v/>
      </c>
      <c r="BF220" s="20" t="str">
        <f>IF(Deník!$J221="S",(Deník!$K221-Deník!$L221),IF(Deník!$J221="L",(Deník!$L221-Deník!$K221),""))</f>
        <v/>
      </c>
      <c r="BG220" s="20" t="str">
        <f>IF(Deník!$J221="S",(Deník!$K221-Deník!$S221),IF(Deník!$J221="L",(Deník!$S221-Deník!$K221),""))</f>
        <v/>
      </c>
      <c r="BH220" s="20" t="str">
        <f>IF(Deník!$J221="S",(Deník!$K221-Deník!$U221),IF(Deník!$J221="L",(Deník!$U221-Deník!$K221),""))</f>
        <v/>
      </c>
      <c r="BI220" s="20" t="str">
        <f>IF(Deník!$R220&gt;1,Deník!$R220,"")</f>
        <v/>
      </c>
      <c r="BJ220" s="20" t="str">
        <f>IF(Deník!$R220&lt;0,Deník!$R220,"")</f>
        <v/>
      </c>
      <c r="BK220" s="17"/>
      <c r="BM220" s="233" t="str">
        <f>IF(Deník!$R220&lt;&gt;"",IF(Deník!$Y220=Statistika!$F$78,IF(AND(Deník!$R220&gt;=0,Deník!$R220&lt;=1),"BE",Deník!$R220),""),"")</f>
        <v/>
      </c>
      <c r="BN220" s="233" t="str">
        <f>IF(Deník!$R220&lt;&gt;"",IF(Deník!$Y220=Statistika!$F$79,IF(AND(Deník!$R220&gt;=0,Deník!$R220&lt;=1),"BE",Deník!$R220),""),"")</f>
        <v/>
      </c>
      <c r="BO220" s="233" t="str">
        <f>IF(Deník!$R220&lt;&gt;"",IF(Deník!$Y220=Statistika!$F$80,IF(AND(Deník!$R220&gt;=0,Deník!$R220&lt;=1),"BE",Deník!$R220),""),"")</f>
        <v/>
      </c>
      <c r="BP220" s="233" t="str">
        <f>IF(Deník!$R220&lt;&gt;"",IF(Deník!$Y220=Statistika!$F$81,IF(AND(Deník!$R220&gt;=0,Deník!$R220&lt;=1),"BE",Deník!$R220),""),"")</f>
        <v/>
      </c>
      <c r="BQ220" s="233" t="str">
        <f>IF(Deník!$R220&lt;&gt;"",IF(Deník!$Y220=Statistika!$F$82,IF(AND(Deník!$R220&gt;=0,Deník!$R220&lt;=1),"BE",Deník!$R220),""),"")</f>
        <v/>
      </c>
      <c r="BR220" s="233" t="str">
        <f>IF(Deník!$R220&lt;&gt;"",IF(Deník!$Y220=Statistika!$F$83,IF(AND(Deník!$R220&gt;=0,Deník!$R220&lt;=1),"BE",Deník!$R220),""),"")</f>
        <v/>
      </c>
      <c r="BS220" s="233" t="str">
        <f>IF(Deník!$R220&lt;&gt;"",IF(Deník!$Y220=Statistika!$F$84,IF(AND(Deník!$R220&gt;=0,Deník!$R220&lt;=1),"BE",Deník!$R220),""),"")</f>
        <v/>
      </c>
      <c r="BT220" s="233" t="str">
        <f>IF(Deník!$R220&lt;&gt;"",IF(Deník!$Y220=Statistika!$F$85,IF(AND(Deník!$R220&gt;=0,Deník!$R220&lt;=1),"BE",Deník!$R220),""),"")</f>
        <v/>
      </c>
      <c r="BU220" s="233" t="str">
        <f>IF(Deník!$R220&lt;&gt;"",IF(Deník!$Y220=Statistika!$F$86,IF(AND(Deník!$R220&gt;=0,Deník!$R220&lt;=1),"BE",Deník!$R220),""),"")</f>
        <v/>
      </c>
      <c r="BV220" s="233" t="str">
        <f>IF(Deník!$R220&lt;&gt;"",IF(Deník!$Y220=Statistika!$F$87,IF(AND(Deník!$R220&gt;=0,Deník!$R220&lt;=1),"BE",Deník!$R220),""),"")</f>
        <v/>
      </c>
      <c r="BW220" s="233" t="str">
        <f>IF(Deník!$R220&lt;&gt;"",IF(Deník!$Y220=Statistika!$F$88,IF(AND(Deník!$R220&gt;=0,Deník!$R220&lt;=1),"BE",Deník!$R220),""),"")</f>
        <v/>
      </c>
      <c r="BX220" s="233" t="str">
        <f>IF(Deník!$R220&lt;&gt;"",IF(Deník!$Y220=Statistika!$F$89,IF(AND(Deník!$R220&gt;=0,Deník!$R220&lt;=1),"BE",Deník!$R220),""),"")</f>
        <v/>
      </c>
      <c r="BY220" s="233" t="str">
        <f>IF(Deník!$R220&lt;&gt;"",IF(Deník!$Y220=Statistika!$F$90,IF(AND(Deník!$R220&gt;=0,Deník!$R220&lt;=1),"BE",Deník!$R220),""),"")</f>
        <v/>
      </c>
      <c r="BZ220" s="233" t="str">
        <f>IF(Deník!$R220&lt;&gt;"",IF(Deník!$Y220=Statistika!$F$91,IF(AND(Deník!$R220&gt;=0,Deník!$R220&lt;=1),"BE",Deník!$R220),""),"")</f>
        <v/>
      </c>
      <c r="CA220" s="233"/>
      <c r="CB220" s="233" t="str">
        <f>IF(Deník!$R220&lt;&gt;"",IF(Deník!$AB220="SL",IF(AND(Deník!$R220&gt;=0,Deník!$R220&lt;=1),"BE",Deník!$R220),""),"")</f>
        <v/>
      </c>
      <c r="CC220" s="233" t="str">
        <f>IF(Deník!$R220&lt;&gt;"",IF(Deník!$AB220="BE10",IF(AND(Deník!$R220&gt;=0,Deník!$R220&lt;=1),"BE",Deník!$R220),""),"")</f>
        <v/>
      </c>
      <c r="CD220" s="233" t="str">
        <f>IF(Deník!$R220&lt;&gt;"",IF(Deník!$AB220="BE15",IF(AND(Deník!$R220&gt;=0,Deník!$R220&lt;=1),"BE",Deník!$R220),""),"")</f>
        <v/>
      </c>
      <c r="CE220" s="233" t="str">
        <f>IF(Deník!$R220&lt;&gt;"",IF(Deník!$AB220="BE20",IF(AND(Deník!$R220&gt;=0,Deník!$R220&lt;=1),"BE",Deník!$R220),""),"")</f>
        <v/>
      </c>
      <c r="CF220" s="233" t="str">
        <f>IF(Deník!$R220&lt;&gt;"",IF(Deník!$AB220="TP1",IF(AND(Deník!$R220&gt;=0,Deník!$R220&lt;=1),"BE",Deník!$R220),""),"")</f>
        <v/>
      </c>
      <c r="CG220" s="233" t="str">
        <f>IF(Deník!$R220&lt;&gt;"",IF(Deník!$AB220="TP2",IF(AND(Deník!$R220&gt;=0,Deník!$R220&lt;=1),"BE",Deník!$R220),""),"")</f>
        <v/>
      </c>
      <c r="CH220" s="233" t="str">
        <f>IF(Deník!$R220&lt;&gt;"",IF(Deník!$AB220="TP3",IF(AND(Deník!$R220&gt;=0,Deník!$R220&lt;=1),"BE",Deník!$R220),""),"")</f>
        <v/>
      </c>
      <c r="CI220" s="233" t="str">
        <f>IF(Deník!$R220&lt;&gt;"",IF(Deník!$AB220="Trailing SL",IF(AND(Deník!$R220&gt;=0,Deník!$R220&lt;=1),"BE",Deník!$R220),""),"")</f>
        <v/>
      </c>
      <c r="CJ220" s="233" t="str">
        <f>IF(Deník!$R220&lt;&gt;"",IF(Deník!$AB220="Manual",IF(AND(Deník!$R220&gt;=0,Deník!$R220&lt;=1),"BE",Deník!$R220),""),"")</f>
        <v/>
      </c>
      <c r="CK220" s="233"/>
      <c r="CL220" s="233" t="str">
        <f>IF(Deník!$R220&lt;0,IF(Deník!$AC220=Statistika!$F$117,Deník!$R220,""),"")</f>
        <v/>
      </c>
      <c r="CM220" s="233" t="str">
        <f>IF(Deník!$R220&lt;0,IF(Deník!$AC220=Statistika!$F$118,Deník!$R220,""),"")</f>
        <v/>
      </c>
      <c r="CN220" s="233" t="str">
        <f>IF(Deník!$R220&lt;0,IF(Deník!$AC220=Statistika!$F$119,Deník!$R220,""),"")</f>
        <v/>
      </c>
      <c r="CO220" s="233" t="str">
        <f>IF(Deník!$R220&lt;0,IF(Deník!$AC220=Statistika!$F$120,Deník!$R220,""),"")</f>
        <v/>
      </c>
      <c r="CP220" s="233" t="str">
        <f>IF(Deník!$R220&lt;0,IF(Deník!$AC220=Statistika!$F$121,Deník!$R220,""),"")</f>
        <v/>
      </c>
      <c r="CQ220" s="233" t="str">
        <f>IF(Deník!$R220&lt;0,IF(Deník!$AC220=Statistika!$F$122,Deník!$R220,""),"")</f>
        <v/>
      </c>
      <c r="CR220" s="233" t="str">
        <f>IF(Deník!$R220&lt;0,IF(Deník!$AC220=Statistika!$F$123,Deník!$R220,""),"")</f>
        <v/>
      </c>
      <c r="CS220" s="233" t="str">
        <f>IF(Deník!$R220&lt;0,IF(Deník!$AC220=Statistika!$F$124,Deník!$R220,""),"")</f>
        <v/>
      </c>
      <c r="CT220" s="233" t="str">
        <f>IF(Deník!$R220&lt;0,IF(Deník!$AC220=Statistika!$F$125,Deník!$R220,""),"")</f>
        <v/>
      </c>
      <c r="CU220" s="233"/>
      <c r="CV220" s="233" t="str">
        <f>IF(Deník!$R220&lt;0,IF(Deník!$AD220=$CV$2,Deník!$R220,""),"")</f>
        <v/>
      </c>
      <c r="CW220" s="233" t="str">
        <f>IF(Deník!$R220&lt;0,IF(Deník!$AD220=$CW$2,Deník!$R220,""),"")</f>
        <v/>
      </c>
      <c r="CX220" s="233" t="str">
        <f>IF(Deník!$R220&lt;0,IF(Deník!$AD220=$CX$2,Deník!$R220,""),"")</f>
        <v/>
      </c>
      <c r="CY220" s="233" t="str">
        <f>IF(Deník!$R220&lt;0,IF(Deník!$AD220=$CY$2,Deník!$R220,""),"")</f>
        <v/>
      </c>
      <c r="CZ220" s="233" t="str">
        <f>IF(Deník!$R220&lt;0,IF(Deník!$AD220=$CZ$2,Deník!$R220,""),"")</f>
        <v/>
      </c>
      <c r="DL220" s="221">
        <f t="shared" si="12"/>
        <v>93847.029999999984</v>
      </c>
      <c r="DM220" s="220">
        <f t="shared" si="11"/>
        <v>-6.1529700000000132E-2</v>
      </c>
      <c r="DO220" s="50">
        <f>Deník!W221</f>
        <v>0</v>
      </c>
      <c r="DP220" s="102" t="str">
        <f>IF(AND(Deník!W221&gt;0),1,"")</f>
        <v/>
      </c>
      <c r="DQ220" s="102">
        <f>IF(AND(Deník!W221&lt;=0),1,"")</f>
        <v>1</v>
      </c>
      <c r="DR220" s="227"/>
      <c r="DS220" s="228"/>
      <c r="DT220" s="85"/>
      <c r="DU220" s="54">
        <f>IF(MONTH(Deník!$C220)=DU$2,Deník!$W220,"")</f>
        <v>0</v>
      </c>
      <c r="DV220" s="222" t="str">
        <f>IF(MONTH(Deník!$C220)=DV$2,Deník!$W220,"")</f>
        <v/>
      </c>
      <c r="DW220" s="222" t="str">
        <f>IF(MONTH(Deník!$C220)=DW$2,Deník!$W220,"")</f>
        <v/>
      </c>
      <c r="DX220" s="222" t="str">
        <f>IF(MONTH(Deník!$C220)=DX$2,Deník!$W220,"")</f>
        <v/>
      </c>
      <c r="DY220" s="222" t="str">
        <f>IF(MONTH(Deník!$C220)=DY$2,Deník!$W220,"")</f>
        <v/>
      </c>
      <c r="DZ220" s="222" t="str">
        <f>IF(MONTH(Deník!$C220)=DZ$2,Deník!$W220,"")</f>
        <v/>
      </c>
      <c r="EA220" s="222" t="str">
        <f>IF(MONTH(Deník!$C220)=EA$2,Deník!$W220,"")</f>
        <v/>
      </c>
      <c r="EB220" s="222" t="str">
        <f>IF(MONTH(Deník!$C220)=EB$2,Deník!$W220,"")</f>
        <v/>
      </c>
      <c r="EC220" s="222" t="str">
        <f>IF(MONTH(Deník!$C220)=EC$2,Deník!$W220,"")</f>
        <v/>
      </c>
      <c r="ED220" s="222" t="str">
        <f>IF(MONTH(Deník!$C220)=ED$2,Deník!$W220,"")</f>
        <v/>
      </c>
      <c r="EE220" s="222" t="str">
        <f>IF(MONTH(Deník!$C220)=EE$2,Deník!$W220,"")</f>
        <v/>
      </c>
      <c r="EF220" s="222" t="str">
        <f>IF(MONTH(Deník!$C220)=EF$2,Deník!$W220,"")</f>
        <v/>
      </c>
      <c r="EI220" s="600" t="str">
        <f>IF(Deník!$W220&lt;&gt;"",IF(Deník!$B220=Statistika!$F$63,Deník!$W220,""),"")</f>
        <v/>
      </c>
      <c r="EJ220" s="13" t="str">
        <f>IF(Deník!$W220&lt;&gt;"",IF(Deník!$B220=Statistika!$F$64,Deník!$W220,""),"")</f>
        <v/>
      </c>
      <c r="EK220" s="13" t="str">
        <f>IF(Deník!$W220&lt;&gt;"",IF(Deník!$B220=Statistika!$F$65,Deník!$W220,""),"")</f>
        <v/>
      </c>
      <c r="EL220" s="13" t="str">
        <f>IF(Deník!$W220&lt;&gt;"",IF(Deník!$B220=Statistika!$F$66,Deník!$W220,""),"")</f>
        <v/>
      </c>
      <c r="EM220" s="13" t="str">
        <f>IF(Deník!$W220&lt;&gt;"",IF(Deník!$B220=Statistika!$F$67,Deník!$W220,""),"")</f>
        <v/>
      </c>
      <c r="EN220" s="13" t="str">
        <f>IF(Deník!$W220&lt;&gt;"",IF(Deník!$B220=Statistika!$F$68,Deník!$W220,""),"")</f>
        <v/>
      </c>
      <c r="EO220" s="13" t="str">
        <f>IF(Deník!$W220&lt;&gt;"",IF(Deník!$B220=Statistika!$F$69,Deník!$W220,""),"")</f>
        <v/>
      </c>
      <c r="EP220" s="601" t="str">
        <f>IF(Deník!$W220&lt;&gt;"",IF(Deník!$B220=Statistika!$F$70,Deník!$W220,""),"")</f>
        <v/>
      </c>
      <c r="EQ220" s="90"/>
      <c r="ER220" s="63" t="str">
        <f>IF(Deník!$W220&lt;&gt;"",IF(Deník!$J220="L",Deník!$W220,""),"")</f>
        <v/>
      </c>
      <c r="ES220" s="13" t="str">
        <f>IF(Deník!$W220&lt;&gt;"",IF(Deník!$J220="S",Deník!$W220,""),"")</f>
        <v/>
      </c>
      <c r="ET220" s="95"/>
      <c r="EU220" s="88"/>
      <c r="EV220" s="63" t="str">
        <f>IF(WEEKDAY(Deník!$C220,2)=1,Deník!$W220,"")</f>
        <v/>
      </c>
      <c r="EW220" s="13" t="str">
        <f>IF(WEEKDAY(Deník!$C220,2)=2,Deník!$W220,"")</f>
        <v/>
      </c>
      <c r="EX220" s="13" t="str">
        <f>IF(WEEKDAY(Deník!$C220,2)=3,Deník!$W220,"")</f>
        <v/>
      </c>
      <c r="EY220" s="13" t="str">
        <f>IF(WEEKDAY(Deník!$C220,2)=4,Deník!$W220,"")</f>
        <v/>
      </c>
      <c r="EZ220" s="60" t="str">
        <f>IF(WEEKDAY(Deník!$C220,2)=5,Deník!$W220,"")</f>
        <v/>
      </c>
      <c r="FA220" s="99"/>
      <c r="FB220" s="100">
        <f>Deník!D220</f>
        <v>0</v>
      </c>
      <c r="FC220" s="63">
        <f>IF($FB220&lt;&gt;"",IF(AND($FB220&gt;=FC$2,$FB220&lt;=FC$3),Deník!$W220,""))</f>
        <v>0</v>
      </c>
      <c r="FD220" s="63" t="str">
        <f>IF($FB220&lt;&gt;"",IF(AND($FB220&gt;=FD$2,$FB220&lt;=FD$3),Deník!$W220,""))</f>
        <v/>
      </c>
      <c r="FE220" s="63" t="str">
        <f>IF($FB220&lt;&gt;"",IF(AND($FB220&gt;=FE$2,$FB220&lt;=FE$3),Deník!$W220,""))</f>
        <v/>
      </c>
      <c r="FF220" s="63" t="str">
        <f>IF($FB220&lt;&gt;"",IF(AND($FB220&gt;=FF$2,$FB220&lt;=FF$3),Deník!$W220,""))</f>
        <v/>
      </c>
      <c r="FG220" s="63" t="str">
        <f>IF($FB220&lt;&gt;"",IF(AND($FB220&gt;=FG$2,$FB220&lt;=FG$3),Deník!$W220,""))</f>
        <v/>
      </c>
      <c r="FH220" s="63" t="str">
        <f>IF($FB220&lt;&gt;"",IF(AND($FB220&gt;=FH$2,$FB220&lt;=FH$3),Deník!$W220,""))</f>
        <v/>
      </c>
      <c r="FI220" s="63" t="str">
        <f>IF($FB220&lt;&gt;"",IF(AND($FB220&gt;=FI$2,$FB220&lt;=FI$3),Deník!$W220,""))</f>
        <v/>
      </c>
      <c r="FJ220" s="63" t="str">
        <f>IF($FB220&lt;&gt;"",IF(AND($FB220&gt;=FJ$2,$FB220&lt;=FJ$3),Deník!$W220,""))</f>
        <v/>
      </c>
      <c r="FK220" s="63" t="str">
        <f>IF($FB220&lt;&gt;"",IF(AND($FB220&gt;=FK$2,$FB220&lt;=FK$3),Deník!$W220,""))</f>
        <v/>
      </c>
      <c r="FL220" s="63" t="str">
        <f>IF($FB220&lt;&gt;"",IF(AND($FB220&gt;=FL$2,$FB220&lt;=FL$3),Deník!$W220,""))</f>
        <v/>
      </c>
      <c r="FM220" s="63" t="str">
        <f>IF($FB220&lt;&gt;"",IF(AND($FB220&gt;=FM$2,$FB220&lt;=FM$3),Deník!$W220,""))</f>
        <v/>
      </c>
      <c r="FN220" s="13"/>
      <c r="FO220" s="20" t="str">
        <f>IF(Deník!$W220&gt;1,Deník!$W220,"")</f>
        <v/>
      </c>
      <c r="FP220" s="20" t="str">
        <f>IF(Deník!$W220&lt;0,Deník!$W220,"")</f>
        <v/>
      </c>
      <c r="FQ220" s="17"/>
      <c r="FS220" s="233"/>
      <c r="FT220" s="233" t="str">
        <f>IF(Deník!$W220&lt;&gt;"",IF(Deník!$Y220=Statistika!$F$78,Deník!$W220,""),"")</f>
        <v/>
      </c>
      <c r="FU220" s="233" t="str">
        <f>IF(Deník!$W220&lt;&gt;"",IF(Deník!$Y220=Statistika!$F$79,Deník!$W220,""),"")</f>
        <v/>
      </c>
      <c r="FV220" s="233" t="str">
        <f>IF(Deník!$W220&lt;&gt;"",IF(Deník!$Y220=Statistika!$F$80,Deník!$W220,""),"")</f>
        <v/>
      </c>
      <c r="FW220" s="233" t="str">
        <f>IF(Deník!$W220&lt;&gt;"",IF(Deník!$Y220=Statistika!$F$81,Deník!$W220,""),"")</f>
        <v/>
      </c>
      <c r="FX220" s="233" t="str">
        <f>IF(Deník!$W220&lt;&gt;"",IF(Deník!$Y220=Statistika!$F$82,Deník!$W220,""),"")</f>
        <v/>
      </c>
      <c r="FY220" s="233" t="str">
        <f>IF(Deník!$W220&lt;&gt;"",IF(Deník!$Y220=Statistika!$F$83,Deník!$W220,""),"")</f>
        <v/>
      </c>
      <c r="FZ220" s="233" t="str">
        <f>IF(Deník!$W220&lt;&gt;"",IF(Deník!$Y220=Statistika!$F$84,Deník!$W220,""),"")</f>
        <v/>
      </c>
      <c r="GA220" s="233" t="str">
        <f>IF(Deník!$W220&lt;&gt;"",IF(Deník!$Y220=Statistika!$F$85,Deník!$W220,""),"")</f>
        <v/>
      </c>
      <c r="GB220" s="233" t="str">
        <f>IF(Deník!$W220&lt;&gt;"",IF(Deník!$Y220=Statistika!$F$86,Deník!$W220,""),"")</f>
        <v/>
      </c>
      <c r="GC220" s="233" t="str">
        <f>IF(Deník!$W220&lt;&gt;"",IF(Deník!$Y220=Statistika!$F$87,Deník!$W220,""),"")</f>
        <v/>
      </c>
      <c r="GD220" s="233" t="str">
        <f>IF(Deník!$W220&lt;&gt;"",IF(Deník!$Y220=Statistika!$F$88,Deník!$W220,""),"")</f>
        <v/>
      </c>
      <c r="GE220" s="233" t="str">
        <f>IF(Deník!$W220&lt;&gt;"",IF(Deník!$Y220=Statistika!$F$89,Deník!$W220,""),"")</f>
        <v/>
      </c>
      <c r="GF220" s="233" t="str">
        <f>IF(Deník!$W220&lt;&gt;"",IF(Deník!$Y220=Statistika!$F$90,Deník!$W220,""),"")</f>
        <v/>
      </c>
      <c r="GG220" s="233" t="str">
        <f>IF(Deník!$W220&lt;&gt;"",IF(Deník!$Y220=Statistika!$F$91,Deník!$W220,""),"")</f>
        <v/>
      </c>
      <c r="GH220" s="233"/>
      <c r="GI220" s="233" t="str">
        <f>IF(Deník!$W220&lt;&gt;"",IF(Deník!$AB220=Statistika!$L$100,Deník!$W220,""),"")</f>
        <v/>
      </c>
      <c r="GJ220" s="233" t="str">
        <f>IF(Deník!$W220&lt;&gt;"",IF(Deník!$AB220=Statistika!$L$101,Deník!$W220,""),"")</f>
        <v/>
      </c>
      <c r="GK220" s="233" t="str">
        <f>IF(Deník!$W220&lt;&gt;"",IF(Deník!$AB220=Statistika!$L$102,Deník!$W220,""),"")</f>
        <v/>
      </c>
      <c r="GL220" s="233" t="str">
        <f>IF(Deník!$W220&lt;&gt;"",IF(Deník!$AB220=Statistika!$L$103,Deník!$W220,""),"")</f>
        <v/>
      </c>
      <c r="GM220" s="233" t="str">
        <f>IF(Deník!$W220&lt;&gt;"",IF(Deník!$AB220=Statistika!$L$104,Deník!$W220,""),"")</f>
        <v/>
      </c>
      <c r="GN220" s="233" t="str">
        <f>IF(Deník!$W220&lt;&gt;"",IF(Deník!$AB220=Statistika!$L$105,Deník!$W220,""),"")</f>
        <v/>
      </c>
      <c r="GO220" s="233" t="str">
        <f>IF(Deník!$W220&lt;&gt;"",IF(Deník!$AB220=Statistika!$L$106,Deník!$W220,""),"")</f>
        <v/>
      </c>
      <c r="GP220" s="233" t="str">
        <f>IF(Deník!$W220&lt;&gt;"",IF(Deník!$AB220=Statistika!$L$107,Deník!$W220,""),"")</f>
        <v/>
      </c>
      <c r="GQ220" s="233" t="str">
        <f>IF(Deník!$W220&lt;&gt;"",IF(Deník!$AB220=Statistika!$L$108,Deník!$W220,""),"")</f>
        <v/>
      </c>
      <c r="GS220" s="233" t="str">
        <f>IF(Deník!$W220&lt;0,IF(Deník!$AC220=Statistika!$F$117,Deník!$W220,""),"")</f>
        <v/>
      </c>
      <c r="GT220" s="233" t="str">
        <f>IF(Deník!$W220&lt;0,IF(Deník!$AC220=Statistika!$F$118,Deník!$W220,""),"")</f>
        <v/>
      </c>
      <c r="GU220" s="233" t="str">
        <f>IF(Deník!$W220&lt;0,IF(Deník!$AC220=Statistika!$F$119,Deník!$W220,""),"")</f>
        <v/>
      </c>
      <c r="GV220" s="233" t="str">
        <f>IF(Deník!$W220&lt;0,IF(Deník!$AC220=Statistika!$F$120,Deník!$W220,""),"")</f>
        <v/>
      </c>
      <c r="GW220" s="233" t="str">
        <f>IF(Deník!$W220&lt;0,IF(Deník!$AC220=Statistika!$F$121,Deník!$W220,""),"")</f>
        <v/>
      </c>
      <c r="GX220" s="233" t="str">
        <f>IF(Deník!$W220&lt;0,IF(Deník!$AC220=Statistika!$F$122,Deník!$W220,""),"")</f>
        <v/>
      </c>
      <c r="GY220" s="233" t="str">
        <f>IF(Deník!$W220&lt;0,IF(Deník!$AC220=Statistika!$F$123,Deník!$W220,""),"")</f>
        <v/>
      </c>
      <c r="GZ220" s="233" t="str">
        <f>IF(Deník!$W220&lt;0,IF(Deník!$AC220=Statistika!$F$124,Deník!$W220,""),"")</f>
        <v/>
      </c>
      <c r="HA220" s="233" t="str">
        <f>IF(Deník!$W220&lt;0,IF(Deník!$AC220=Statistika!$F$125,Deník!$W220,""),"")</f>
        <v/>
      </c>
      <c r="HC220" s="233" t="str">
        <f>IF(Deník!$W220&lt;0,IF(Deník!$AD220=Statistika!$F$133,Deník!$W220,""),"")</f>
        <v/>
      </c>
      <c r="HD220" s="233" t="str">
        <f>IF(Deník!$W220&lt;0,IF(Deník!$AD220=Statistika!$F$134,Deník!$W220,""),"")</f>
        <v/>
      </c>
      <c r="HE220" s="233" t="str">
        <f>IF(Deník!$W220&lt;0,IF(Deník!$AD220=Statistika!$F$135,Deník!$W220,""),"")</f>
        <v/>
      </c>
      <c r="HF220" s="233" t="str">
        <f>IF(Deník!$W220&lt;0,IF(Deník!$AD220=Statistika!$F$136,Deník!$W220,""),"")</f>
        <v/>
      </c>
      <c r="HG220" s="233" t="str">
        <f>IF(Deník!$W220&lt;0,IF(Deník!$AD220=Statistika!$F$137,Deník!$W220,""),"")</f>
        <v/>
      </c>
      <c r="ID220" s="8">
        <f>Tabulka4[[#This Row],[Sloupec3]]</f>
        <v>0</v>
      </c>
      <c r="IE220" s="17" t="str">
        <f>IF(AND([1]Deník!$C220&gt;='[1]Měsíční shrnutí'!$D$1,[1]Deník!$C220&lt;='[1]Měsíční shrnutí'!$F$1),[1]Deník!$X220,"")</f>
        <v/>
      </c>
    </row>
    <row r="221" spans="1:239">
      <c r="A221" s="8">
        <f>Deník!C222</f>
        <v>0</v>
      </c>
      <c r="B221" s="50" t="str">
        <f>Deník!R222</f>
        <v/>
      </c>
      <c r="C221" s="102" t="str">
        <f>IF(AND(Deník!R222&gt;1,Deník!R222&lt;&gt;""),1,"")</f>
        <v/>
      </c>
      <c r="D221" s="102" t="str">
        <f>IF(AND(Deník!R222&lt;=0,Deník!R222&lt;&gt;""),1,"")</f>
        <v/>
      </c>
      <c r="E221" s="103" t="str">
        <f>IF(AND(Deník!R222&gt;=0,Deník!R222&lt;=1),1,"")</f>
        <v/>
      </c>
      <c r="F221" s="79" t="str">
        <f>IF(Deník!R222&lt;&gt;"",Deník!R222+F220,"")</f>
        <v/>
      </c>
      <c r="G221" s="85"/>
      <c r="H221" s="54" t="str">
        <f>IF(MONTH(Deník!$C221)=H$2,IF(AND(Deník!$R221&gt;=0,Deník!$R221&lt;=1),"BE",Deník!$R221),"")</f>
        <v/>
      </c>
      <c r="I221" s="11" t="str">
        <f>IF(MONTH(Deník!$C221)=I$2,IF(AND(Deník!$R221&gt;=0,Deník!$R221&lt;=1),"BE",Deník!$R221),"")</f>
        <v/>
      </c>
      <c r="J221" s="11" t="str">
        <f>IF(MONTH(Deník!$C221)=J$2,IF(AND(Deník!$R221&gt;=0,Deník!$R221&lt;=1),"BE",Deník!$R221),"")</f>
        <v/>
      </c>
      <c r="K221" s="11" t="str">
        <f>IF(MONTH(Deník!$C221)=K$2,IF(AND(Deník!$R221&gt;=0,Deník!$R221&lt;=1),"BE",Deník!$R221),"")</f>
        <v/>
      </c>
      <c r="L221" s="11" t="str">
        <f>IF(MONTH(Deník!$C221)=L$2,IF(AND(Deník!$R221&gt;=0,Deník!$R221&lt;=1),"BE",Deník!$R221),"")</f>
        <v/>
      </c>
      <c r="M221" s="11" t="str">
        <f>IF(MONTH(Deník!$C221)=M$2,IF(AND(Deník!$R221&gt;=0,Deník!$R221&lt;=1),"BE",Deník!$R221),"")</f>
        <v/>
      </c>
      <c r="N221" s="11" t="str">
        <f>IF(MONTH(Deník!$C221)=N$2,IF(AND(Deník!$R221&gt;=0,Deník!$R221&lt;=1),"BE",Deník!$R221),"")</f>
        <v/>
      </c>
      <c r="O221" s="11" t="str">
        <f>IF(MONTH(Deník!$C221)=O$2,IF(AND(Deník!$R221&gt;=0,Deník!$R221&lt;=1),"BE",Deník!$R221),"")</f>
        <v/>
      </c>
      <c r="P221" s="11" t="str">
        <f>IF(MONTH(Deník!$C221)=P$2,IF(AND(Deník!$R221&gt;=0,Deník!$R221&lt;=1),"BE",Deník!$R221),"")</f>
        <v/>
      </c>
      <c r="Q221" s="11" t="str">
        <f>IF(MONTH(Deník!$C221)=Q$2,IF(AND(Deník!$R221&gt;=0,Deník!$R221&lt;=1),"BE",Deník!$R221),"")</f>
        <v/>
      </c>
      <c r="R221" s="11" t="str">
        <f>IF(MONTH(Deník!$C221)=R$2,IF(AND(Deník!$R221&gt;=0,Deník!$R221&lt;=1),"BE",Deník!$R221),"")</f>
        <v/>
      </c>
      <c r="S221" s="57" t="str">
        <f>IF(MONTH(Deník!$C221)=S$2,IF(AND(Deník!$R221&gt;=0,Deník!$R221&lt;=1),"BE",Deník!$R221),"")</f>
        <v/>
      </c>
      <c r="U221" s="12"/>
      <c r="V221" s="12"/>
      <c r="X221" s="600" t="str">
        <f>IF(Deník!$R221&lt;&gt;"",IF(Deník!$B221=Statistika!$F$63,IF(AND(Deník!$R221&gt;=0,Deník!$R221&lt;=1),"BE",Deník!$R221),""),"")</f>
        <v/>
      </c>
      <c r="Y221" s="13" t="str">
        <f>IF(Deník!$R221&lt;&gt;"",IF(Deník!$B221=Statistika!$F$64,IF(AND(Deník!$R221&gt;=0,Deník!$R221&lt;=1),"BE",Deník!$R221),""),"")</f>
        <v/>
      </c>
      <c r="Z221" s="13" t="str">
        <f>IF(Deník!$R221&lt;&gt;"",IF(Deník!$B221=Statistika!$F$65,IF(AND(Deník!$R221&gt;=0,Deník!$R221&lt;=1),"BE",Deník!$R221),""),"")</f>
        <v/>
      </c>
      <c r="AA221" s="13" t="str">
        <f>IF(Deník!$R221&lt;&gt;"",IF(Deník!$B221=Statistika!$F$66,IF(AND(Deník!$R221&gt;=0,Deník!$R221&lt;=1),"BE",Deník!$R221),""),"")</f>
        <v/>
      </c>
      <c r="AB221" s="13" t="str">
        <f>IF(Deník!$R221&lt;&gt;"",IF(Deník!$B221=Statistika!$F$67,IF(AND(Deník!$R221&gt;=0,Deník!$R221&lt;=1),"BE",Deník!$R221),""),"")</f>
        <v/>
      </c>
      <c r="AC221" s="13" t="str">
        <f>IF(Deník!$R221&lt;&gt;"",IF(Deník!$B221=Statistika!$F$68,IF(AND(Deník!$R221&gt;=0,Deník!$R221&lt;=1),"BE",Deník!$R221),""),"")</f>
        <v/>
      </c>
      <c r="AD221" s="13" t="str">
        <f>IF(Deník!$R221&lt;&gt;"",IF(Deník!$B221=Statistika!$F$69,IF(AND(Deník!$R221&gt;=0,Deník!$R221&lt;=1),"BE",Deník!$R221),""),"")</f>
        <v/>
      </c>
      <c r="AE221" s="601" t="str">
        <f>IF(Deník!$R221&lt;&gt;"",IF(Deník!$B221=Statistika!$F$70,IF(AND(Deník!$R221&gt;=0,Deník!$R221&lt;=1),"BE",Deník!$R221),""),"")</f>
        <v/>
      </c>
      <c r="AF221" s="90"/>
      <c r="AG221" s="63" t="str">
        <f>IF(Deník!$R221&lt;&gt;"",IF(Deník!$J221="L",IF(AND(Deník!$R221&gt;=0,Deník!$R221&lt;=1),"BE",Deník!$R221),""),"")</f>
        <v/>
      </c>
      <c r="AH221" s="13" t="str">
        <f>IF(Deník!$R221&lt;&gt;"",IF(Deník!$J221="S",IF(AND(Deník!$R221&gt;=0,Deník!$R221&lt;=1),"BE",Deník!$R221),""),"")</f>
        <v/>
      </c>
      <c r="AI221" s="95"/>
      <c r="AJ221" s="71" t="str">
        <f>IF(Deník!N222&lt;&gt;"",Deník!N222*-1,"")</f>
        <v/>
      </c>
      <c r="AK221" s="88"/>
      <c r="AL221" s="63" t="str">
        <f>IF(WEEKDAY(Deník!$C221,2)=1,IF(AND(Deník!$R221&gt;=0,Deník!$R221&lt;=1),"BE",Deník!$R221),"")</f>
        <v/>
      </c>
      <c r="AM221" s="13" t="str">
        <f>IF(WEEKDAY(Deník!$C221,2)=2,IF(AND(Deník!$R221&gt;=0,Deník!$R221&lt;=1),"BE",Deník!$R221),"")</f>
        <v/>
      </c>
      <c r="AN221" s="13" t="str">
        <f>IF(WEEKDAY(Deník!$C221,2)=3,IF(AND(Deník!$R221&gt;=0,Deník!$R221&lt;=1),"BE",Deník!$R221),"")</f>
        <v/>
      </c>
      <c r="AO221" s="13" t="str">
        <f>IF(WEEKDAY(Deník!$C221,2)=4,IF(AND(Deník!$R221&gt;=0,Deník!$R221&lt;=1),"BE",Deník!$R221),"")</f>
        <v/>
      </c>
      <c r="AP221" s="60" t="str">
        <f>IF(WEEKDAY(Deník!$C221,2)=5,IF(AND(Deník!$R221&gt;=0,Deník!$R221&lt;=1),"BE",Deník!$R221),"")</f>
        <v/>
      </c>
      <c r="AQ221" s="99"/>
      <c r="AR221" s="100">
        <f>Deník!D221</f>
        <v>0</v>
      </c>
      <c r="AS221" s="63" t="str">
        <f>IF(Deník!$D221&lt;&gt;"",IF(AND(Deník!$D221&gt;=AS$2,Deník!$D221&lt;=AS$3),IF(AND(Deník!$R221&gt;=0,Deník!$R221&lt;=1),"BE",Deník!$R221),""),"")</f>
        <v/>
      </c>
      <c r="AT221" s="63" t="str">
        <f>IF(Deník!$D221&lt;&gt;"",IF(AND(Deník!$D221&gt;=AT$2,Deník!$D221&lt;=AT$3),IF(AND(Deník!$R221&gt;=0,Deník!$R221&lt;=1),"BE",Deník!$R221),""),"")</f>
        <v/>
      </c>
      <c r="AU221" s="63" t="str">
        <f>IF(Deník!$D221&lt;&gt;"",IF(AND(Deník!$D221&gt;=AU$2,Deník!$D221&lt;=AU$3),IF(AND(Deník!$R221&gt;=0,Deník!$R221&lt;=1),"BE",Deník!$R221),""),"")</f>
        <v/>
      </c>
      <c r="AV221" s="63" t="str">
        <f>IF(Deník!$D221&lt;&gt;"",IF(AND(Deník!$D221&gt;=AV$2,Deník!$D221&lt;=AV$3),IF(AND(Deník!$R221&gt;=0,Deník!$R221&lt;=1),"BE",Deník!$R221),""),"")</f>
        <v/>
      </c>
      <c r="AW221" s="63" t="str">
        <f>IF(Deník!$D221&lt;&gt;"",IF(AND(Deník!$D221&gt;=AW$2,Deník!$D221&lt;=AW$3),IF(AND(Deník!$R221&gt;=0,Deník!$R221&lt;=1),"BE",Deník!$R221),""),"")</f>
        <v/>
      </c>
      <c r="AX221" s="63" t="str">
        <f>IF(Deník!$D221&lt;&gt;"",IF(AND(Deník!$D221&gt;=AX$2,Deník!$D221&lt;=AX$3),IF(AND(Deník!$R221&gt;=0,Deník!$R221&lt;=1),"BE",Deník!$R221),""),"")</f>
        <v/>
      </c>
      <c r="AY221" s="63" t="str">
        <f>IF(Deník!$D221&lt;&gt;"",IF(AND(Deník!$D221&gt;=AY$2,Deník!$D221&lt;=AY$3),IF(AND(Deník!$R221&gt;=0,Deník!$R221&lt;=1),"BE",Deník!$R221),""),"")</f>
        <v/>
      </c>
      <c r="AZ221" s="63" t="str">
        <f>IF(Deník!$D221&lt;&gt;"",IF(AND(Deník!$D221&gt;=AZ$2,Deník!$D221&lt;=AZ$3),IF(AND(Deník!$R221&gt;=0,Deník!$R221&lt;=1),"BE",Deník!$R221),""),"")</f>
        <v/>
      </c>
      <c r="BA221" s="63" t="str">
        <f>IF(Deník!$D221&lt;&gt;"",IF(AND(Deník!$D221&gt;=BA$2,Deník!$D221&lt;=BA$3),IF(AND(Deník!$R221&gt;=0,Deník!$R221&lt;=1),"BE",Deník!$R221),""),"")</f>
        <v/>
      </c>
      <c r="BB221" s="63" t="str">
        <f>IF(Deník!$D221&lt;&gt;"",IF(AND(Deník!$D221&gt;=BB$2,Deník!$D221&lt;=BB$3),IF(AND(Deník!$R221&gt;=0,Deník!$R221&lt;=1),"BE",Deník!$R221),""),"")</f>
        <v/>
      </c>
      <c r="BC221" s="71" t="str">
        <f>IF(Deník!$D221&lt;&gt;"",IF(AND(Deník!$D221&gt;=BC$2,Deník!$D221&lt;=BC$3),IF(AND(Deník!$R221&gt;=0,Deník!$R221&lt;=1),"BE",Deník!$R221),""),"")</f>
        <v/>
      </c>
      <c r="BD221" s="20" t="str">
        <f>IF(Deník!$J222="S",(Deník!$M222-Deník!$K222),IF(Deník!$J222="L",(Deník!$K222-Deník!$M222),""))</f>
        <v/>
      </c>
      <c r="BE221" s="20" t="str">
        <f>IF(Deník!$J222="S",(Deník!$K222-Deník!$O222),IF(Deník!$J222="L",(Deník!$O222-Deník!$K222),""))</f>
        <v/>
      </c>
      <c r="BF221" s="20" t="str">
        <f>IF(Deník!$J222="S",(Deník!$K222-Deník!$L222),IF(Deník!$J222="L",(Deník!$L222-Deník!$K222),""))</f>
        <v/>
      </c>
      <c r="BG221" s="20" t="str">
        <f>IF(Deník!$J222="S",(Deník!$K222-Deník!$S222),IF(Deník!$J222="L",(Deník!$S222-Deník!$K222),""))</f>
        <v/>
      </c>
      <c r="BH221" s="20" t="str">
        <f>IF(Deník!$J222="S",(Deník!$K222-Deník!$U222),IF(Deník!$J222="L",(Deník!$U222-Deník!$K222),""))</f>
        <v/>
      </c>
      <c r="BI221" s="20" t="str">
        <f>IF(Deník!$R221&gt;1,Deník!$R221,"")</f>
        <v/>
      </c>
      <c r="BJ221" s="20" t="str">
        <f>IF(Deník!$R221&lt;0,Deník!$R221,"")</f>
        <v/>
      </c>
      <c r="BK221" s="17"/>
      <c r="BM221" s="233" t="str">
        <f>IF(Deník!$R221&lt;&gt;"",IF(Deník!$Y221=Statistika!$F$78,IF(AND(Deník!$R221&gt;=0,Deník!$R221&lt;=1),"BE",Deník!$R221),""),"")</f>
        <v/>
      </c>
      <c r="BN221" s="233" t="str">
        <f>IF(Deník!$R221&lt;&gt;"",IF(Deník!$Y221=Statistika!$F$79,IF(AND(Deník!$R221&gt;=0,Deník!$R221&lt;=1),"BE",Deník!$R221),""),"")</f>
        <v/>
      </c>
      <c r="BO221" s="233" t="str">
        <f>IF(Deník!$R221&lt;&gt;"",IF(Deník!$Y221=Statistika!$F$80,IF(AND(Deník!$R221&gt;=0,Deník!$R221&lt;=1),"BE",Deník!$R221),""),"")</f>
        <v/>
      </c>
      <c r="BP221" s="233" t="str">
        <f>IF(Deník!$R221&lt;&gt;"",IF(Deník!$Y221=Statistika!$F$81,IF(AND(Deník!$R221&gt;=0,Deník!$R221&lt;=1),"BE",Deník!$R221),""),"")</f>
        <v/>
      </c>
      <c r="BQ221" s="233" t="str">
        <f>IF(Deník!$R221&lt;&gt;"",IF(Deník!$Y221=Statistika!$F$82,IF(AND(Deník!$R221&gt;=0,Deník!$R221&lt;=1),"BE",Deník!$R221),""),"")</f>
        <v/>
      </c>
      <c r="BR221" s="233" t="str">
        <f>IF(Deník!$R221&lt;&gt;"",IF(Deník!$Y221=Statistika!$F$83,IF(AND(Deník!$R221&gt;=0,Deník!$R221&lt;=1),"BE",Deník!$R221),""),"")</f>
        <v/>
      </c>
      <c r="BS221" s="233" t="str">
        <f>IF(Deník!$R221&lt;&gt;"",IF(Deník!$Y221=Statistika!$F$84,IF(AND(Deník!$R221&gt;=0,Deník!$R221&lt;=1),"BE",Deník!$R221),""),"")</f>
        <v/>
      </c>
      <c r="BT221" s="233" t="str">
        <f>IF(Deník!$R221&lt;&gt;"",IF(Deník!$Y221=Statistika!$F$85,IF(AND(Deník!$R221&gt;=0,Deník!$R221&lt;=1),"BE",Deník!$R221),""),"")</f>
        <v/>
      </c>
      <c r="BU221" s="233" t="str">
        <f>IF(Deník!$R221&lt;&gt;"",IF(Deník!$Y221=Statistika!$F$86,IF(AND(Deník!$R221&gt;=0,Deník!$R221&lt;=1),"BE",Deník!$R221),""),"")</f>
        <v/>
      </c>
      <c r="BV221" s="233" t="str">
        <f>IF(Deník!$R221&lt;&gt;"",IF(Deník!$Y221=Statistika!$F$87,IF(AND(Deník!$R221&gt;=0,Deník!$R221&lt;=1),"BE",Deník!$R221),""),"")</f>
        <v/>
      </c>
      <c r="BW221" s="233" t="str">
        <f>IF(Deník!$R221&lt;&gt;"",IF(Deník!$Y221=Statistika!$F$88,IF(AND(Deník!$R221&gt;=0,Deník!$R221&lt;=1),"BE",Deník!$R221),""),"")</f>
        <v/>
      </c>
      <c r="BX221" s="233" t="str">
        <f>IF(Deník!$R221&lt;&gt;"",IF(Deník!$Y221=Statistika!$F$89,IF(AND(Deník!$R221&gt;=0,Deník!$R221&lt;=1),"BE",Deník!$R221),""),"")</f>
        <v/>
      </c>
      <c r="BY221" s="233" t="str">
        <f>IF(Deník!$R221&lt;&gt;"",IF(Deník!$Y221=Statistika!$F$90,IF(AND(Deník!$R221&gt;=0,Deník!$R221&lt;=1),"BE",Deník!$R221),""),"")</f>
        <v/>
      </c>
      <c r="BZ221" s="233" t="str">
        <f>IF(Deník!$R221&lt;&gt;"",IF(Deník!$Y221=Statistika!$F$91,IF(AND(Deník!$R221&gt;=0,Deník!$R221&lt;=1),"BE",Deník!$R221),""),"")</f>
        <v/>
      </c>
      <c r="CA221" s="233"/>
      <c r="CB221" s="233" t="str">
        <f>IF(Deník!$R221&lt;&gt;"",IF(Deník!$AB221="SL",IF(AND(Deník!$R221&gt;=0,Deník!$R221&lt;=1),"BE",Deník!$R221),""),"")</f>
        <v/>
      </c>
      <c r="CC221" s="233" t="str">
        <f>IF(Deník!$R221&lt;&gt;"",IF(Deník!$AB221="BE10",IF(AND(Deník!$R221&gt;=0,Deník!$R221&lt;=1),"BE",Deník!$R221),""),"")</f>
        <v/>
      </c>
      <c r="CD221" s="233" t="str">
        <f>IF(Deník!$R221&lt;&gt;"",IF(Deník!$AB221="BE15",IF(AND(Deník!$R221&gt;=0,Deník!$R221&lt;=1),"BE",Deník!$R221),""),"")</f>
        <v/>
      </c>
      <c r="CE221" s="233" t="str">
        <f>IF(Deník!$R221&lt;&gt;"",IF(Deník!$AB221="BE20",IF(AND(Deník!$R221&gt;=0,Deník!$R221&lt;=1),"BE",Deník!$R221),""),"")</f>
        <v/>
      </c>
      <c r="CF221" s="233" t="str">
        <f>IF(Deník!$R221&lt;&gt;"",IF(Deník!$AB221="TP1",IF(AND(Deník!$R221&gt;=0,Deník!$R221&lt;=1),"BE",Deník!$R221),""),"")</f>
        <v/>
      </c>
      <c r="CG221" s="233" t="str">
        <f>IF(Deník!$R221&lt;&gt;"",IF(Deník!$AB221="TP2",IF(AND(Deník!$R221&gt;=0,Deník!$R221&lt;=1),"BE",Deník!$R221),""),"")</f>
        <v/>
      </c>
      <c r="CH221" s="233" t="str">
        <f>IF(Deník!$R221&lt;&gt;"",IF(Deník!$AB221="TP3",IF(AND(Deník!$R221&gt;=0,Deník!$R221&lt;=1),"BE",Deník!$R221),""),"")</f>
        <v/>
      </c>
      <c r="CI221" s="233" t="str">
        <f>IF(Deník!$R221&lt;&gt;"",IF(Deník!$AB221="Trailing SL",IF(AND(Deník!$R221&gt;=0,Deník!$R221&lt;=1),"BE",Deník!$R221),""),"")</f>
        <v/>
      </c>
      <c r="CJ221" s="233" t="str">
        <f>IF(Deník!$R221&lt;&gt;"",IF(Deník!$AB221="Manual",IF(AND(Deník!$R221&gt;=0,Deník!$R221&lt;=1),"BE",Deník!$R221),""),"")</f>
        <v/>
      </c>
      <c r="CK221" s="233"/>
      <c r="CL221" s="233" t="str">
        <f>IF(Deník!$R221&lt;0,IF(Deník!$AC221=Statistika!$F$117,Deník!$R221,""),"")</f>
        <v/>
      </c>
      <c r="CM221" s="233" t="str">
        <f>IF(Deník!$R221&lt;0,IF(Deník!$AC221=Statistika!$F$118,Deník!$R221,""),"")</f>
        <v/>
      </c>
      <c r="CN221" s="233" t="str">
        <f>IF(Deník!$R221&lt;0,IF(Deník!$AC221=Statistika!$F$119,Deník!$R221,""),"")</f>
        <v/>
      </c>
      <c r="CO221" s="233" t="str">
        <f>IF(Deník!$R221&lt;0,IF(Deník!$AC221=Statistika!$F$120,Deník!$R221,""),"")</f>
        <v/>
      </c>
      <c r="CP221" s="233" t="str">
        <f>IF(Deník!$R221&lt;0,IF(Deník!$AC221=Statistika!$F$121,Deník!$R221,""),"")</f>
        <v/>
      </c>
      <c r="CQ221" s="233" t="str">
        <f>IF(Deník!$R221&lt;0,IF(Deník!$AC221=Statistika!$F$122,Deník!$R221,""),"")</f>
        <v/>
      </c>
      <c r="CR221" s="233" t="str">
        <f>IF(Deník!$R221&lt;0,IF(Deník!$AC221=Statistika!$F$123,Deník!$R221,""),"")</f>
        <v/>
      </c>
      <c r="CS221" s="233" t="str">
        <f>IF(Deník!$R221&lt;0,IF(Deník!$AC221=Statistika!$F$124,Deník!$R221,""),"")</f>
        <v/>
      </c>
      <c r="CT221" s="233" t="str">
        <f>IF(Deník!$R221&lt;0,IF(Deník!$AC221=Statistika!$F$125,Deník!$R221,""),"")</f>
        <v/>
      </c>
      <c r="CU221" s="233"/>
      <c r="CV221" s="233" t="str">
        <f>IF(Deník!$R221&lt;0,IF(Deník!$AD221=$CV$2,Deník!$R221,""),"")</f>
        <v/>
      </c>
      <c r="CW221" s="233" t="str">
        <f>IF(Deník!$R221&lt;0,IF(Deník!$AD221=$CW$2,Deník!$R221,""),"")</f>
        <v/>
      </c>
      <c r="CX221" s="233" t="str">
        <f>IF(Deník!$R221&lt;0,IF(Deník!$AD221=$CX$2,Deník!$R221,""),"")</f>
        <v/>
      </c>
      <c r="CY221" s="233" t="str">
        <f>IF(Deník!$R221&lt;0,IF(Deník!$AD221=$CY$2,Deník!$R221,""),"")</f>
        <v/>
      </c>
      <c r="CZ221" s="233" t="str">
        <f>IF(Deník!$R221&lt;0,IF(Deník!$AD221=$CZ$2,Deník!$R221,""),"")</f>
        <v/>
      </c>
      <c r="DL221" s="221">
        <f t="shared" si="12"/>
        <v>93847.029999999984</v>
      </c>
      <c r="DM221" s="220">
        <f t="shared" si="11"/>
        <v>-6.1529700000000132E-2</v>
      </c>
      <c r="DO221" s="50">
        <f>Deník!W222</f>
        <v>0</v>
      </c>
      <c r="DP221" s="102" t="str">
        <f>IF(AND(Deník!W222&gt;0),1,"")</f>
        <v/>
      </c>
      <c r="DQ221" s="102">
        <f>IF(AND(Deník!W222&lt;=0),1,"")</f>
        <v>1</v>
      </c>
      <c r="DR221" s="227"/>
      <c r="DS221" s="228"/>
      <c r="DT221" s="85"/>
      <c r="DU221" s="54">
        <f>IF(MONTH(Deník!$C221)=DU$2,Deník!$W221,"")</f>
        <v>0</v>
      </c>
      <c r="DV221" s="222" t="str">
        <f>IF(MONTH(Deník!$C221)=DV$2,Deník!$W221,"")</f>
        <v/>
      </c>
      <c r="DW221" s="222" t="str">
        <f>IF(MONTH(Deník!$C221)=DW$2,Deník!$W221,"")</f>
        <v/>
      </c>
      <c r="DX221" s="222" t="str">
        <f>IF(MONTH(Deník!$C221)=DX$2,Deník!$W221,"")</f>
        <v/>
      </c>
      <c r="DY221" s="222" t="str">
        <f>IF(MONTH(Deník!$C221)=DY$2,Deník!$W221,"")</f>
        <v/>
      </c>
      <c r="DZ221" s="222" t="str">
        <f>IF(MONTH(Deník!$C221)=DZ$2,Deník!$W221,"")</f>
        <v/>
      </c>
      <c r="EA221" s="222" t="str">
        <f>IF(MONTH(Deník!$C221)=EA$2,Deník!$W221,"")</f>
        <v/>
      </c>
      <c r="EB221" s="222" t="str">
        <f>IF(MONTH(Deník!$C221)=EB$2,Deník!$W221,"")</f>
        <v/>
      </c>
      <c r="EC221" s="222" t="str">
        <f>IF(MONTH(Deník!$C221)=EC$2,Deník!$W221,"")</f>
        <v/>
      </c>
      <c r="ED221" s="222" t="str">
        <f>IF(MONTH(Deník!$C221)=ED$2,Deník!$W221,"")</f>
        <v/>
      </c>
      <c r="EE221" s="222" t="str">
        <f>IF(MONTH(Deník!$C221)=EE$2,Deník!$W221,"")</f>
        <v/>
      </c>
      <c r="EF221" s="222" t="str">
        <f>IF(MONTH(Deník!$C221)=EF$2,Deník!$W221,"")</f>
        <v/>
      </c>
      <c r="EI221" s="600" t="str">
        <f>IF(Deník!$W221&lt;&gt;"",IF(Deník!$B221=Statistika!$F$63,Deník!$W221,""),"")</f>
        <v/>
      </c>
      <c r="EJ221" s="13" t="str">
        <f>IF(Deník!$W221&lt;&gt;"",IF(Deník!$B221=Statistika!$F$64,Deník!$W221,""),"")</f>
        <v/>
      </c>
      <c r="EK221" s="13" t="str">
        <f>IF(Deník!$W221&lt;&gt;"",IF(Deník!$B221=Statistika!$F$65,Deník!$W221,""),"")</f>
        <v/>
      </c>
      <c r="EL221" s="13" t="str">
        <f>IF(Deník!$W221&lt;&gt;"",IF(Deník!$B221=Statistika!$F$66,Deník!$W221,""),"")</f>
        <v/>
      </c>
      <c r="EM221" s="13" t="str">
        <f>IF(Deník!$W221&lt;&gt;"",IF(Deník!$B221=Statistika!$F$67,Deník!$W221,""),"")</f>
        <v/>
      </c>
      <c r="EN221" s="13" t="str">
        <f>IF(Deník!$W221&lt;&gt;"",IF(Deník!$B221=Statistika!$F$68,Deník!$W221,""),"")</f>
        <v/>
      </c>
      <c r="EO221" s="13" t="str">
        <f>IF(Deník!$W221&lt;&gt;"",IF(Deník!$B221=Statistika!$F$69,Deník!$W221,""),"")</f>
        <v/>
      </c>
      <c r="EP221" s="601" t="str">
        <f>IF(Deník!$W221&lt;&gt;"",IF(Deník!$B221=Statistika!$F$70,Deník!$W221,""),"")</f>
        <v/>
      </c>
      <c r="EQ221" s="90"/>
      <c r="ER221" s="63" t="str">
        <f>IF(Deník!$W221&lt;&gt;"",IF(Deník!$J221="L",Deník!$W221,""),"")</f>
        <v/>
      </c>
      <c r="ES221" s="13" t="str">
        <f>IF(Deník!$W221&lt;&gt;"",IF(Deník!$J221="S",Deník!$W221,""),"")</f>
        <v/>
      </c>
      <c r="ET221" s="95"/>
      <c r="EU221" s="88"/>
      <c r="EV221" s="63" t="str">
        <f>IF(WEEKDAY(Deník!$C221,2)=1,Deník!$W221,"")</f>
        <v/>
      </c>
      <c r="EW221" s="13" t="str">
        <f>IF(WEEKDAY(Deník!$C221,2)=2,Deník!$W221,"")</f>
        <v/>
      </c>
      <c r="EX221" s="13" t="str">
        <f>IF(WEEKDAY(Deník!$C221,2)=3,Deník!$W221,"")</f>
        <v/>
      </c>
      <c r="EY221" s="13" t="str">
        <f>IF(WEEKDAY(Deník!$C221,2)=4,Deník!$W221,"")</f>
        <v/>
      </c>
      <c r="EZ221" s="60" t="str">
        <f>IF(WEEKDAY(Deník!$C221,2)=5,Deník!$W221,"")</f>
        <v/>
      </c>
      <c r="FA221" s="99"/>
      <c r="FB221" s="100">
        <f>Deník!D221</f>
        <v>0</v>
      </c>
      <c r="FC221" s="63">
        <f>IF($FB221&lt;&gt;"",IF(AND($FB221&gt;=FC$2,$FB221&lt;=FC$3),Deník!$W221,""))</f>
        <v>0</v>
      </c>
      <c r="FD221" s="63" t="str">
        <f>IF($FB221&lt;&gt;"",IF(AND($FB221&gt;=FD$2,$FB221&lt;=FD$3),Deník!$W221,""))</f>
        <v/>
      </c>
      <c r="FE221" s="63" t="str">
        <f>IF($FB221&lt;&gt;"",IF(AND($FB221&gt;=FE$2,$FB221&lt;=FE$3),Deník!$W221,""))</f>
        <v/>
      </c>
      <c r="FF221" s="63" t="str">
        <f>IF($FB221&lt;&gt;"",IF(AND($FB221&gt;=FF$2,$FB221&lt;=FF$3),Deník!$W221,""))</f>
        <v/>
      </c>
      <c r="FG221" s="63" t="str">
        <f>IF($FB221&lt;&gt;"",IF(AND($FB221&gt;=FG$2,$FB221&lt;=FG$3),Deník!$W221,""))</f>
        <v/>
      </c>
      <c r="FH221" s="63" t="str">
        <f>IF($FB221&lt;&gt;"",IF(AND($FB221&gt;=FH$2,$FB221&lt;=FH$3),Deník!$W221,""))</f>
        <v/>
      </c>
      <c r="FI221" s="63" t="str">
        <f>IF($FB221&lt;&gt;"",IF(AND($FB221&gt;=FI$2,$FB221&lt;=FI$3),Deník!$W221,""))</f>
        <v/>
      </c>
      <c r="FJ221" s="63" t="str">
        <f>IF($FB221&lt;&gt;"",IF(AND($FB221&gt;=FJ$2,$FB221&lt;=FJ$3),Deník!$W221,""))</f>
        <v/>
      </c>
      <c r="FK221" s="63" t="str">
        <f>IF($FB221&lt;&gt;"",IF(AND($FB221&gt;=FK$2,$FB221&lt;=FK$3),Deník!$W221,""))</f>
        <v/>
      </c>
      <c r="FL221" s="63" t="str">
        <f>IF($FB221&lt;&gt;"",IF(AND($FB221&gt;=FL$2,$FB221&lt;=FL$3),Deník!$W221,""))</f>
        <v/>
      </c>
      <c r="FM221" s="63" t="str">
        <f>IF($FB221&lt;&gt;"",IF(AND($FB221&gt;=FM$2,$FB221&lt;=FM$3),Deník!$W221,""))</f>
        <v/>
      </c>
      <c r="FN221" s="13"/>
      <c r="FO221" s="20" t="str">
        <f>IF(Deník!$W221&gt;1,Deník!$W221,"")</f>
        <v/>
      </c>
      <c r="FP221" s="20" t="str">
        <f>IF(Deník!$W221&lt;0,Deník!$W221,"")</f>
        <v/>
      </c>
      <c r="FQ221" s="17"/>
      <c r="FS221" s="233"/>
      <c r="FT221" s="233" t="str">
        <f>IF(Deník!$W221&lt;&gt;"",IF(Deník!$Y221=Statistika!$F$78,Deník!$W221,""),"")</f>
        <v/>
      </c>
      <c r="FU221" s="233" t="str">
        <f>IF(Deník!$W221&lt;&gt;"",IF(Deník!$Y221=Statistika!$F$79,Deník!$W221,""),"")</f>
        <v/>
      </c>
      <c r="FV221" s="233" t="str">
        <f>IF(Deník!$W221&lt;&gt;"",IF(Deník!$Y221=Statistika!$F$80,Deník!$W221,""),"")</f>
        <v/>
      </c>
      <c r="FW221" s="233" t="str">
        <f>IF(Deník!$W221&lt;&gt;"",IF(Deník!$Y221=Statistika!$F$81,Deník!$W221,""),"")</f>
        <v/>
      </c>
      <c r="FX221" s="233" t="str">
        <f>IF(Deník!$W221&lt;&gt;"",IF(Deník!$Y221=Statistika!$F$82,Deník!$W221,""),"")</f>
        <v/>
      </c>
      <c r="FY221" s="233" t="str">
        <f>IF(Deník!$W221&lt;&gt;"",IF(Deník!$Y221=Statistika!$F$83,Deník!$W221,""),"")</f>
        <v/>
      </c>
      <c r="FZ221" s="233" t="str">
        <f>IF(Deník!$W221&lt;&gt;"",IF(Deník!$Y221=Statistika!$F$84,Deník!$W221,""),"")</f>
        <v/>
      </c>
      <c r="GA221" s="233" t="str">
        <f>IF(Deník!$W221&lt;&gt;"",IF(Deník!$Y221=Statistika!$F$85,Deník!$W221,""),"")</f>
        <v/>
      </c>
      <c r="GB221" s="233" t="str">
        <f>IF(Deník!$W221&lt;&gt;"",IF(Deník!$Y221=Statistika!$F$86,Deník!$W221,""),"")</f>
        <v/>
      </c>
      <c r="GC221" s="233" t="str">
        <f>IF(Deník!$W221&lt;&gt;"",IF(Deník!$Y221=Statistika!$F$87,Deník!$W221,""),"")</f>
        <v/>
      </c>
      <c r="GD221" s="233" t="str">
        <f>IF(Deník!$W221&lt;&gt;"",IF(Deník!$Y221=Statistika!$F$88,Deník!$W221,""),"")</f>
        <v/>
      </c>
      <c r="GE221" s="233" t="str">
        <f>IF(Deník!$W221&lt;&gt;"",IF(Deník!$Y221=Statistika!$F$89,Deník!$W221,""),"")</f>
        <v/>
      </c>
      <c r="GF221" s="233" t="str">
        <f>IF(Deník!$W221&lt;&gt;"",IF(Deník!$Y221=Statistika!$F$90,Deník!$W221,""),"")</f>
        <v/>
      </c>
      <c r="GG221" s="233" t="str">
        <f>IF(Deník!$W221&lt;&gt;"",IF(Deník!$Y221=Statistika!$F$91,Deník!$W221,""),"")</f>
        <v/>
      </c>
      <c r="GH221" s="233"/>
      <c r="GI221" s="233" t="str">
        <f>IF(Deník!$W221&lt;&gt;"",IF(Deník!$AB221=Statistika!$L$100,Deník!$W221,""),"")</f>
        <v/>
      </c>
      <c r="GJ221" s="233" t="str">
        <f>IF(Deník!$W221&lt;&gt;"",IF(Deník!$AB221=Statistika!$L$101,Deník!$W221,""),"")</f>
        <v/>
      </c>
      <c r="GK221" s="233" t="str">
        <f>IF(Deník!$W221&lt;&gt;"",IF(Deník!$AB221=Statistika!$L$102,Deník!$W221,""),"")</f>
        <v/>
      </c>
      <c r="GL221" s="233" t="str">
        <f>IF(Deník!$W221&lt;&gt;"",IF(Deník!$AB221=Statistika!$L$103,Deník!$W221,""),"")</f>
        <v/>
      </c>
      <c r="GM221" s="233" t="str">
        <f>IF(Deník!$W221&lt;&gt;"",IF(Deník!$AB221=Statistika!$L$104,Deník!$W221,""),"")</f>
        <v/>
      </c>
      <c r="GN221" s="233" t="str">
        <f>IF(Deník!$W221&lt;&gt;"",IF(Deník!$AB221=Statistika!$L$105,Deník!$W221,""),"")</f>
        <v/>
      </c>
      <c r="GO221" s="233" t="str">
        <f>IF(Deník!$W221&lt;&gt;"",IF(Deník!$AB221=Statistika!$L$106,Deník!$W221,""),"")</f>
        <v/>
      </c>
      <c r="GP221" s="233" t="str">
        <f>IF(Deník!$W221&lt;&gt;"",IF(Deník!$AB221=Statistika!$L$107,Deník!$W221,""),"")</f>
        <v/>
      </c>
      <c r="GQ221" s="233" t="str">
        <f>IF(Deník!$W221&lt;&gt;"",IF(Deník!$AB221=Statistika!$L$108,Deník!$W221,""),"")</f>
        <v/>
      </c>
      <c r="GS221" s="233" t="str">
        <f>IF(Deník!$W221&lt;0,IF(Deník!$AC221=Statistika!$F$117,Deník!$W221,""),"")</f>
        <v/>
      </c>
      <c r="GT221" s="233" t="str">
        <f>IF(Deník!$W221&lt;0,IF(Deník!$AC221=Statistika!$F$118,Deník!$W221,""),"")</f>
        <v/>
      </c>
      <c r="GU221" s="233" t="str">
        <f>IF(Deník!$W221&lt;0,IF(Deník!$AC221=Statistika!$F$119,Deník!$W221,""),"")</f>
        <v/>
      </c>
      <c r="GV221" s="233" t="str">
        <f>IF(Deník!$W221&lt;0,IF(Deník!$AC221=Statistika!$F$120,Deník!$W221,""),"")</f>
        <v/>
      </c>
      <c r="GW221" s="233" t="str">
        <f>IF(Deník!$W221&lt;0,IF(Deník!$AC221=Statistika!$F$121,Deník!$W221,""),"")</f>
        <v/>
      </c>
      <c r="GX221" s="233" t="str">
        <f>IF(Deník!$W221&lt;0,IF(Deník!$AC221=Statistika!$F$122,Deník!$W221,""),"")</f>
        <v/>
      </c>
      <c r="GY221" s="233" t="str">
        <f>IF(Deník!$W221&lt;0,IF(Deník!$AC221=Statistika!$F$123,Deník!$W221,""),"")</f>
        <v/>
      </c>
      <c r="GZ221" s="233" t="str">
        <f>IF(Deník!$W221&lt;0,IF(Deník!$AC221=Statistika!$F$124,Deník!$W221,""),"")</f>
        <v/>
      </c>
      <c r="HA221" s="233" t="str">
        <f>IF(Deník!$W221&lt;0,IF(Deník!$AC221=Statistika!$F$125,Deník!$W221,""),"")</f>
        <v/>
      </c>
      <c r="HC221" s="233" t="str">
        <f>IF(Deník!$W221&lt;0,IF(Deník!$AD221=Statistika!$F$133,Deník!$W221,""),"")</f>
        <v/>
      </c>
      <c r="HD221" s="233" t="str">
        <f>IF(Deník!$W221&lt;0,IF(Deník!$AD221=Statistika!$F$134,Deník!$W221,""),"")</f>
        <v/>
      </c>
      <c r="HE221" s="233" t="str">
        <f>IF(Deník!$W221&lt;0,IF(Deník!$AD221=Statistika!$F$135,Deník!$W221,""),"")</f>
        <v/>
      </c>
      <c r="HF221" s="233" t="str">
        <f>IF(Deník!$W221&lt;0,IF(Deník!$AD221=Statistika!$F$136,Deník!$W221,""),"")</f>
        <v/>
      </c>
      <c r="HG221" s="233" t="str">
        <f>IF(Deník!$W221&lt;0,IF(Deník!$AD221=Statistika!$F$137,Deník!$W221,""),"")</f>
        <v/>
      </c>
      <c r="ID221" s="8">
        <f>Tabulka4[[#This Row],[Sloupec3]]</f>
        <v>0</v>
      </c>
      <c r="IE221" s="17" t="str">
        <f>IF(AND([1]Deník!$C221&gt;='[1]Měsíční shrnutí'!$D$1,[1]Deník!$C221&lt;='[1]Měsíční shrnutí'!$F$1),[1]Deník!$X221,"")</f>
        <v/>
      </c>
    </row>
    <row r="222" spans="1:239">
      <c r="A222" s="8">
        <f>Deník!C223</f>
        <v>0</v>
      </c>
      <c r="B222" s="50" t="str">
        <f>Deník!R223</f>
        <v/>
      </c>
      <c r="C222" s="102" t="str">
        <f>IF(AND(Deník!R223&gt;1,Deník!R223&lt;&gt;""),1,"")</f>
        <v/>
      </c>
      <c r="D222" s="102" t="str">
        <f>IF(AND(Deník!R223&lt;=0,Deník!R223&lt;&gt;""),1,"")</f>
        <v/>
      </c>
      <c r="E222" s="103" t="str">
        <f>IF(AND(Deník!R223&gt;=0,Deník!R223&lt;=1),1,"")</f>
        <v/>
      </c>
      <c r="F222" s="79" t="str">
        <f>IF(Deník!R223&lt;&gt;"",Deník!R223+F221,"")</f>
        <v/>
      </c>
      <c r="G222" s="85"/>
      <c r="H222" s="54" t="str">
        <f>IF(MONTH(Deník!$C222)=H$2,IF(AND(Deník!$R222&gt;=0,Deník!$R222&lt;=1),"BE",Deník!$R222),"")</f>
        <v/>
      </c>
      <c r="I222" s="11" t="str">
        <f>IF(MONTH(Deník!$C222)=I$2,IF(AND(Deník!$R222&gt;=0,Deník!$R222&lt;=1),"BE",Deník!$R222),"")</f>
        <v/>
      </c>
      <c r="J222" s="11" t="str">
        <f>IF(MONTH(Deník!$C222)=J$2,IF(AND(Deník!$R222&gt;=0,Deník!$R222&lt;=1),"BE",Deník!$R222),"")</f>
        <v/>
      </c>
      <c r="K222" s="11" t="str">
        <f>IF(MONTH(Deník!$C222)=K$2,IF(AND(Deník!$R222&gt;=0,Deník!$R222&lt;=1),"BE",Deník!$R222),"")</f>
        <v/>
      </c>
      <c r="L222" s="11" t="str">
        <f>IF(MONTH(Deník!$C222)=L$2,IF(AND(Deník!$R222&gt;=0,Deník!$R222&lt;=1),"BE",Deník!$R222),"")</f>
        <v/>
      </c>
      <c r="M222" s="11" t="str">
        <f>IF(MONTH(Deník!$C222)=M$2,IF(AND(Deník!$R222&gt;=0,Deník!$R222&lt;=1),"BE",Deník!$R222),"")</f>
        <v/>
      </c>
      <c r="N222" s="11" t="str">
        <f>IF(MONTH(Deník!$C222)=N$2,IF(AND(Deník!$R222&gt;=0,Deník!$R222&lt;=1),"BE",Deník!$R222),"")</f>
        <v/>
      </c>
      <c r="O222" s="11" t="str">
        <f>IF(MONTH(Deník!$C222)=O$2,IF(AND(Deník!$R222&gt;=0,Deník!$R222&lt;=1),"BE",Deník!$R222),"")</f>
        <v/>
      </c>
      <c r="P222" s="11" t="str">
        <f>IF(MONTH(Deník!$C222)=P$2,IF(AND(Deník!$R222&gt;=0,Deník!$R222&lt;=1),"BE",Deník!$R222),"")</f>
        <v/>
      </c>
      <c r="Q222" s="11" t="str">
        <f>IF(MONTH(Deník!$C222)=Q$2,IF(AND(Deník!$R222&gt;=0,Deník!$R222&lt;=1),"BE",Deník!$R222),"")</f>
        <v/>
      </c>
      <c r="R222" s="11" t="str">
        <f>IF(MONTH(Deník!$C222)=R$2,IF(AND(Deník!$R222&gt;=0,Deník!$R222&lt;=1),"BE",Deník!$R222),"")</f>
        <v/>
      </c>
      <c r="S222" s="57" t="str">
        <f>IF(MONTH(Deník!$C222)=S$2,IF(AND(Deník!$R222&gt;=0,Deník!$R222&lt;=1),"BE",Deník!$R222),"")</f>
        <v/>
      </c>
      <c r="U222" s="12"/>
      <c r="V222" s="12"/>
      <c r="X222" s="600" t="str">
        <f>IF(Deník!$R222&lt;&gt;"",IF(Deník!$B222=Statistika!$F$63,IF(AND(Deník!$R222&gt;=0,Deník!$R222&lt;=1),"BE",Deník!$R222),""),"")</f>
        <v/>
      </c>
      <c r="Y222" s="13" t="str">
        <f>IF(Deník!$R222&lt;&gt;"",IF(Deník!$B222=Statistika!$F$64,IF(AND(Deník!$R222&gt;=0,Deník!$R222&lt;=1),"BE",Deník!$R222),""),"")</f>
        <v/>
      </c>
      <c r="Z222" s="13" t="str">
        <f>IF(Deník!$R222&lt;&gt;"",IF(Deník!$B222=Statistika!$F$65,IF(AND(Deník!$R222&gt;=0,Deník!$R222&lt;=1),"BE",Deník!$R222),""),"")</f>
        <v/>
      </c>
      <c r="AA222" s="13" t="str">
        <f>IF(Deník!$R222&lt;&gt;"",IF(Deník!$B222=Statistika!$F$66,IF(AND(Deník!$R222&gt;=0,Deník!$R222&lt;=1),"BE",Deník!$R222),""),"")</f>
        <v/>
      </c>
      <c r="AB222" s="13" t="str">
        <f>IF(Deník!$R222&lt;&gt;"",IF(Deník!$B222=Statistika!$F$67,IF(AND(Deník!$R222&gt;=0,Deník!$R222&lt;=1),"BE",Deník!$R222),""),"")</f>
        <v/>
      </c>
      <c r="AC222" s="13" t="str">
        <f>IF(Deník!$R222&lt;&gt;"",IF(Deník!$B222=Statistika!$F$68,IF(AND(Deník!$R222&gt;=0,Deník!$R222&lt;=1),"BE",Deník!$R222),""),"")</f>
        <v/>
      </c>
      <c r="AD222" s="13" t="str">
        <f>IF(Deník!$R222&lt;&gt;"",IF(Deník!$B222=Statistika!$F$69,IF(AND(Deník!$R222&gt;=0,Deník!$R222&lt;=1),"BE",Deník!$R222),""),"")</f>
        <v/>
      </c>
      <c r="AE222" s="601" t="str">
        <f>IF(Deník!$R222&lt;&gt;"",IF(Deník!$B222=Statistika!$F$70,IF(AND(Deník!$R222&gt;=0,Deník!$R222&lt;=1),"BE",Deník!$R222),""),"")</f>
        <v/>
      </c>
      <c r="AF222" s="90"/>
      <c r="AG222" s="63" t="str">
        <f>IF(Deník!$R222&lt;&gt;"",IF(Deník!$J222="L",IF(AND(Deník!$R222&gt;=0,Deník!$R222&lt;=1),"BE",Deník!$R222),""),"")</f>
        <v/>
      </c>
      <c r="AH222" s="13" t="str">
        <f>IF(Deník!$R222&lt;&gt;"",IF(Deník!$J222="S",IF(AND(Deník!$R222&gt;=0,Deník!$R222&lt;=1),"BE",Deník!$R222),""),"")</f>
        <v/>
      </c>
      <c r="AI222" s="95"/>
      <c r="AJ222" s="71" t="str">
        <f>IF(Deník!N223&lt;&gt;"",Deník!N223*-1,"")</f>
        <v/>
      </c>
      <c r="AK222" s="88"/>
      <c r="AL222" s="63" t="str">
        <f>IF(WEEKDAY(Deník!$C222,2)=1,IF(AND(Deník!$R222&gt;=0,Deník!$R222&lt;=1),"BE",Deník!$R222),"")</f>
        <v/>
      </c>
      <c r="AM222" s="13" t="str">
        <f>IF(WEEKDAY(Deník!$C222,2)=2,IF(AND(Deník!$R222&gt;=0,Deník!$R222&lt;=1),"BE",Deník!$R222),"")</f>
        <v/>
      </c>
      <c r="AN222" s="13" t="str">
        <f>IF(WEEKDAY(Deník!$C222,2)=3,IF(AND(Deník!$R222&gt;=0,Deník!$R222&lt;=1),"BE",Deník!$R222),"")</f>
        <v/>
      </c>
      <c r="AO222" s="13" t="str">
        <f>IF(WEEKDAY(Deník!$C222,2)=4,IF(AND(Deník!$R222&gt;=0,Deník!$R222&lt;=1),"BE",Deník!$R222),"")</f>
        <v/>
      </c>
      <c r="AP222" s="60" t="str">
        <f>IF(WEEKDAY(Deník!$C222,2)=5,IF(AND(Deník!$R222&gt;=0,Deník!$R222&lt;=1),"BE",Deník!$R222),"")</f>
        <v/>
      </c>
      <c r="AQ222" s="99"/>
      <c r="AR222" s="100">
        <f>Deník!D222</f>
        <v>0</v>
      </c>
      <c r="AS222" s="63" t="str">
        <f>IF(Deník!$D222&lt;&gt;"",IF(AND(Deník!$D222&gt;=AS$2,Deník!$D222&lt;=AS$3),IF(AND(Deník!$R222&gt;=0,Deník!$R222&lt;=1),"BE",Deník!$R222),""),"")</f>
        <v/>
      </c>
      <c r="AT222" s="63" t="str">
        <f>IF(Deník!$D222&lt;&gt;"",IF(AND(Deník!$D222&gt;=AT$2,Deník!$D222&lt;=AT$3),IF(AND(Deník!$R222&gt;=0,Deník!$R222&lt;=1),"BE",Deník!$R222),""),"")</f>
        <v/>
      </c>
      <c r="AU222" s="63" t="str">
        <f>IF(Deník!$D222&lt;&gt;"",IF(AND(Deník!$D222&gt;=AU$2,Deník!$D222&lt;=AU$3),IF(AND(Deník!$R222&gt;=0,Deník!$R222&lt;=1),"BE",Deník!$R222),""),"")</f>
        <v/>
      </c>
      <c r="AV222" s="63" t="str">
        <f>IF(Deník!$D222&lt;&gt;"",IF(AND(Deník!$D222&gt;=AV$2,Deník!$D222&lt;=AV$3),IF(AND(Deník!$R222&gt;=0,Deník!$R222&lt;=1),"BE",Deník!$R222),""),"")</f>
        <v/>
      </c>
      <c r="AW222" s="63" t="str">
        <f>IF(Deník!$D222&lt;&gt;"",IF(AND(Deník!$D222&gt;=AW$2,Deník!$D222&lt;=AW$3),IF(AND(Deník!$R222&gt;=0,Deník!$R222&lt;=1),"BE",Deník!$R222),""),"")</f>
        <v/>
      </c>
      <c r="AX222" s="63" t="str">
        <f>IF(Deník!$D222&lt;&gt;"",IF(AND(Deník!$D222&gt;=AX$2,Deník!$D222&lt;=AX$3),IF(AND(Deník!$R222&gt;=0,Deník!$R222&lt;=1),"BE",Deník!$R222),""),"")</f>
        <v/>
      </c>
      <c r="AY222" s="63" t="str">
        <f>IF(Deník!$D222&lt;&gt;"",IF(AND(Deník!$D222&gt;=AY$2,Deník!$D222&lt;=AY$3),IF(AND(Deník!$R222&gt;=0,Deník!$R222&lt;=1),"BE",Deník!$R222),""),"")</f>
        <v/>
      </c>
      <c r="AZ222" s="63" t="str">
        <f>IF(Deník!$D222&lt;&gt;"",IF(AND(Deník!$D222&gt;=AZ$2,Deník!$D222&lt;=AZ$3),IF(AND(Deník!$R222&gt;=0,Deník!$R222&lt;=1),"BE",Deník!$R222),""),"")</f>
        <v/>
      </c>
      <c r="BA222" s="63" t="str">
        <f>IF(Deník!$D222&lt;&gt;"",IF(AND(Deník!$D222&gt;=BA$2,Deník!$D222&lt;=BA$3),IF(AND(Deník!$R222&gt;=0,Deník!$R222&lt;=1),"BE",Deník!$R222),""),"")</f>
        <v/>
      </c>
      <c r="BB222" s="63" t="str">
        <f>IF(Deník!$D222&lt;&gt;"",IF(AND(Deník!$D222&gt;=BB$2,Deník!$D222&lt;=BB$3),IF(AND(Deník!$R222&gt;=0,Deník!$R222&lt;=1),"BE",Deník!$R222),""),"")</f>
        <v/>
      </c>
      <c r="BC222" s="71" t="str">
        <f>IF(Deník!$D222&lt;&gt;"",IF(AND(Deník!$D222&gt;=BC$2,Deník!$D222&lt;=BC$3),IF(AND(Deník!$R222&gt;=0,Deník!$R222&lt;=1),"BE",Deník!$R222),""),"")</f>
        <v/>
      </c>
      <c r="BD222" s="20" t="str">
        <f>IF(Deník!$J223="S",(Deník!$M223-Deník!$K223),IF(Deník!$J223="L",(Deník!$K223-Deník!$M223),""))</f>
        <v/>
      </c>
      <c r="BE222" s="20" t="str">
        <f>IF(Deník!$J223="S",(Deník!$K223-Deník!$O223),IF(Deník!$J223="L",(Deník!$O223-Deník!$K223),""))</f>
        <v/>
      </c>
      <c r="BF222" s="20" t="str">
        <f>IF(Deník!$J223="S",(Deník!$K223-Deník!$L223),IF(Deník!$J223="L",(Deník!$L223-Deník!$K223),""))</f>
        <v/>
      </c>
      <c r="BG222" s="20" t="str">
        <f>IF(Deník!$J223="S",(Deník!$K223-Deník!$S223),IF(Deník!$J223="L",(Deník!$S223-Deník!$K223),""))</f>
        <v/>
      </c>
      <c r="BH222" s="20" t="str">
        <f>IF(Deník!$J223="S",(Deník!$K223-Deník!$U223),IF(Deník!$J223="L",(Deník!$U223-Deník!$K223),""))</f>
        <v/>
      </c>
      <c r="BI222" s="20" t="str">
        <f>IF(Deník!$R222&gt;1,Deník!$R222,"")</f>
        <v/>
      </c>
      <c r="BJ222" s="20" t="str">
        <f>IF(Deník!$R222&lt;0,Deník!$R222,"")</f>
        <v/>
      </c>
      <c r="BK222" s="17"/>
      <c r="BM222" s="233" t="str">
        <f>IF(Deník!$R222&lt;&gt;"",IF(Deník!$Y222=Statistika!$F$78,IF(AND(Deník!$R222&gt;=0,Deník!$R222&lt;=1),"BE",Deník!$R222),""),"")</f>
        <v/>
      </c>
      <c r="BN222" s="233" t="str">
        <f>IF(Deník!$R222&lt;&gt;"",IF(Deník!$Y222=Statistika!$F$79,IF(AND(Deník!$R222&gt;=0,Deník!$R222&lt;=1),"BE",Deník!$R222),""),"")</f>
        <v/>
      </c>
      <c r="BO222" s="233" t="str">
        <f>IF(Deník!$R222&lt;&gt;"",IF(Deník!$Y222=Statistika!$F$80,IF(AND(Deník!$R222&gt;=0,Deník!$R222&lt;=1),"BE",Deník!$R222),""),"")</f>
        <v/>
      </c>
      <c r="BP222" s="233" t="str">
        <f>IF(Deník!$R222&lt;&gt;"",IF(Deník!$Y222=Statistika!$F$81,IF(AND(Deník!$R222&gt;=0,Deník!$R222&lt;=1),"BE",Deník!$R222),""),"")</f>
        <v/>
      </c>
      <c r="BQ222" s="233" t="str">
        <f>IF(Deník!$R222&lt;&gt;"",IF(Deník!$Y222=Statistika!$F$82,IF(AND(Deník!$R222&gt;=0,Deník!$R222&lt;=1),"BE",Deník!$R222),""),"")</f>
        <v/>
      </c>
      <c r="BR222" s="233" t="str">
        <f>IF(Deník!$R222&lt;&gt;"",IF(Deník!$Y222=Statistika!$F$83,IF(AND(Deník!$R222&gt;=0,Deník!$R222&lt;=1),"BE",Deník!$R222),""),"")</f>
        <v/>
      </c>
      <c r="BS222" s="233" t="str">
        <f>IF(Deník!$R222&lt;&gt;"",IF(Deník!$Y222=Statistika!$F$84,IF(AND(Deník!$R222&gt;=0,Deník!$R222&lt;=1),"BE",Deník!$R222),""),"")</f>
        <v/>
      </c>
      <c r="BT222" s="233" t="str">
        <f>IF(Deník!$R222&lt;&gt;"",IF(Deník!$Y222=Statistika!$F$85,IF(AND(Deník!$R222&gt;=0,Deník!$R222&lt;=1),"BE",Deník!$R222),""),"")</f>
        <v/>
      </c>
      <c r="BU222" s="233" t="str">
        <f>IF(Deník!$R222&lt;&gt;"",IF(Deník!$Y222=Statistika!$F$86,IF(AND(Deník!$R222&gt;=0,Deník!$R222&lt;=1),"BE",Deník!$R222),""),"")</f>
        <v/>
      </c>
      <c r="BV222" s="233" t="str">
        <f>IF(Deník!$R222&lt;&gt;"",IF(Deník!$Y222=Statistika!$F$87,IF(AND(Deník!$R222&gt;=0,Deník!$R222&lt;=1),"BE",Deník!$R222),""),"")</f>
        <v/>
      </c>
      <c r="BW222" s="233" t="str">
        <f>IF(Deník!$R222&lt;&gt;"",IF(Deník!$Y222=Statistika!$F$88,IF(AND(Deník!$R222&gt;=0,Deník!$R222&lt;=1),"BE",Deník!$R222),""),"")</f>
        <v/>
      </c>
      <c r="BX222" s="233" t="str">
        <f>IF(Deník!$R222&lt;&gt;"",IF(Deník!$Y222=Statistika!$F$89,IF(AND(Deník!$R222&gt;=0,Deník!$R222&lt;=1),"BE",Deník!$R222),""),"")</f>
        <v/>
      </c>
      <c r="BY222" s="233" t="str">
        <f>IF(Deník!$R222&lt;&gt;"",IF(Deník!$Y222=Statistika!$F$90,IF(AND(Deník!$R222&gt;=0,Deník!$R222&lt;=1),"BE",Deník!$R222),""),"")</f>
        <v/>
      </c>
      <c r="BZ222" s="233" t="str">
        <f>IF(Deník!$R222&lt;&gt;"",IF(Deník!$Y222=Statistika!$F$91,IF(AND(Deník!$R222&gt;=0,Deník!$R222&lt;=1),"BE",Deník!$R222),""),"")</f>
        <v/>
      </c>
      <c r="CA222" s="233"/>
      <c r="CB222" s="233" t="str">
        <f>IF(Deník!$R222&lt;&gt;"",IF(Deník!$AB222="SL",IF(AND(Deník!$R222&gt;=0,Deník!$R222&lt;=1),"BE",Deník!$R222),""),"")</f>
        <v/>
      </c>
      <c r="CC222" s="233" t="str">
        <f>IF(Deník!$R222&lt;&gt;"",IF(Deník!$AB222="BE10",IF(AND(Deník!$R222&gt;=0,Deník!$R222&lt;=1),"BE",Deník!$R222),""),"")</f>
        <v/>
      </c>
      <c r="CD222" s="233" t="str">
        <f>IF(Deník!$R222&lt;&gt;"",IF(Deník!$AB222="BE15",IF(AND(Deník!$R222&gt;=0,Deník!$R222&lt;=1),"BE",Deník!$R222),""),"")</f>
        <v/>
      </c>
      <c r="CE222" s="233" t="str">
        <f>IF(Deník!$R222&lt;&gt;"",IF(Deník!$AB222="BE20",IF(AND(Deník!$R222&gt;=0,Deník!$R222&lt;=1),"BE",Deník!$R222),""),"")</f>
        <v/>
      </c>
      <c r="CF222" s="233" t="str">
        <f>IF(Deník!$R222&lt;&gt;"",IF(Deník!$AB222="TP1",IF(AND(Deník!$R222&gt;=0,Deník!$R222&lt;=1),"BE",Deník!$R222),""),"")</f>
        <v/>
      </c>
      <c r="CG222" s="233" t="str">
        <f>IF(Deník!$R222&lt;&gt;"",IF(Deník!$AB222="TP2",IF(AND(Deník!$R222&gt;=0,Deník!$R222&lt;=1),"BE",Deník!$R222),""),"")</f>
        <v/>
      </c>
      <c r="CH222" s="233" t="str">
        <f>IF(Deník!$R222&lt;&gt;"",IF(Deník!$AB222="TP3",IF(AND(Deník!$R222&gt;=0,Deník!$R222&lt;=1),"BE",Deník!$R222),""),"")</f>
        <v/>
      </c>
      <c r="CI222" s="233" t="str">
        <f>IF(Deník!$R222&lt;&gt;"",IF(Deník!$AB222="Trailing SL",IF(AND(Deník!$R222&gt;=0,Deník!$R222&lt;=1),"BE",Deník!$R222),""),"")</f>
        <v/>
      </c>
      <c r="CJ222" s="233" t="str">
        <f>IF(Deník!$R222&lt;&gt;"",IF(Deník!$AB222="Manual",IF(AND(Deník!$R222&gt;=0,Deník!$R222&lt;=1),"BE",Deník!$R222),""),"")</f>
        <v/>
      </c>
      <c r="CK222" s="233"/>
      <c r="CL222" s="233" t="str">
        <f>IF(Deník!$R222&lt;0,IF(Deník!$AC222=Statistika!$F$117,Deník!$R222,""),"")</f>
        <v/>
      </c>
      <c r="CM222" s="233" t="str">
        <f>IF(Deník!$R222&lt;0,IF(Deník!$AC222=Statistika!$F$118,Deník!$R222,""),"")</f>
        <v/>
      </c>
      <c r="CN222" s="233" t="str">
        <f>IF(Deník!$R222&lt;0,IF(Deník!$AC222=Statistika!$F$119,Deník!$R222,""),"")</f>
        <v/>
      </c>
      <c r="CO222" s="233" t="str">
        <f>IF(Deník!$R222&lt;0,IF(Deník!$AC222=Statistika!$F$120,Deník!$R222,""),"")</f>
        <v/>
      </c>
      <c r="CP222" s="233" t="str">
        <f>IF(Deník!$R222&lt;0,IF(Deník!$AC222=Statistika!$F$121,Deník!$R222,""),"")</f>
        <v/>
      </c>
      <c r="CQ222" s="233" t="str">
        <f>IF(Deník!$R222&lt;0,IF(Deník!$AC222=Statistika!$F$122,Deník!$R222,""),"")</f>
        <v/>
      </c>
      <c r="CR222" s="233" t="str">
        <f>IF(Deník!$R222&lt;0,IF(Deník!$AC222=Statistika!$F$123,Deník!$R222,""),"")</f>
        <v/>
      </c>
      <c r="CS222" s="233" t="str">
        <f>IF(Deník!$R222&lt;0,IF(Deník!$AC222=Statistika!$F$124,Deník!$R222,""),"")</f>
        <v/>
      </c>
      <c r="CT222" s="233" t="str">
        <f>IF(Deník!$R222&lt;0,IF(Deník!$AC222=Statistika!$F$125,Deník!$R222,""),"")</f>
        <v/>
      </c>
      <c r="CU222" s="233"/>
      <c r="CV222" s="233" t="str">
        <f>IF(Deník!$R222&lt;0,IF(Deník!$AD222=$CV$2,Deník!$R222,""),"")</f>
        <v/>
      </c>
      <c r="CW222" s="233" t="str">
        <f>IF(Deník!$R222&lt;0,IF(Deník!$AD222=$CW$2,Deník!$R222,""),"")</f>
        <v/>
      </c>
      <c r="CX222" s="233" t="str">
        <f>IF(Deník!$R222&lt;0,IF(Deník!$AD222=$CX$2,Deník!$R222,""),"")</f>
        <v/>
      </c>
      <c r="CY222" s="233" t="str">
        <f>IF(Deník!$R222&lt;0,IF(Deník!$AD222=$CY$2,Deník!$R222,""),"")</f>
        <v/>
      </c>
      <c r="CZ222" s="233" t="str">
        <f>IF(Deník!$R222&lt;0,IF(Deník!$AD222=$CZ$2,Deník!$R222,""),"")</f>
        <v/>
      </c>
      <c r="DL222" s="221">
        <f t="shared" si="12"/>
        <v>93847.029999999984</v>
      </c>
      <c r="DM222" s="220">
        <f t="shared" si="11"/>
        <v>-6.1529700000000132E-2</v>
      </c>
      <c r="DO222" s="50">
        <f>Deník!W223</f>
        <v>0</v>
      </c>
      <c r="DP222" s="102" t="str">
        <f>IF(AND(Deník!W223&gt;0),1,"")</f>
        <v/>
      </c>
      <c r="DQ222" s="102">
        <f>IF(AND(Deník!W223&lt;=0),1,"")</f>
        <v>1</v>
      </c>
      <c r="DR222" s="227"/>
      <c r="DS222" s="228"/>
      <c r="DT222" s="85"/>
      <c r="DU222" s="54">
        <f>IF(MONTH(Deník!$C222)=DU$2,Deník!$W222,"")</f>
        <v>0</v>
      </c>
      <c r="DV222" s="222" t="str">
        <f>IF(MONTH(Deník!$C222)=DV$2,Deník!$W222,"")</f>
        <v/>
      </c>
      <c r="DW222" s="222" t="str">
        <f>IF(MONTH(Deník!$C222)=DW$2,Deník!$W222,"")</f>
        <v/>
      </c>
      <c r="DX222" s="222" t="str">
        <f>IF(MONTH(Deník!$C222)=DX$2,Deník!$W222,"")</f>
        <v/>
      </c>
      <c r="DY222" s="222" t="str">
        <f>IF(MONTH(Deník!$C222)=DY$2,Deník!$W222,"")</f>
        <v/>
      </c>
      <c r="DZ222" s="222" t="str">
        <f>IF(MONTH(Deník!$C222)=DZ$2,Deník!$W222,"")</f>
        <v/>
      </c>
      <c r="EA222" s="222" t="str">
        <f>IF(MONTH(Deník!$C222)=EA$2,Deník!$W222,"")</f>
        <v/>
      </c>
      <c r="EB222" s="222" t="str">
        <f>IF(MONTH(Deník!$C222)=EB$2,Deník!$W222,"")</f>
        <v/>
      </c>
      <c r="EC222" s="222" t="str">
        <f>IF(MONTH(Deník!$C222)=EC$2,Deník!$W222,"")</f>
        <v/>
      </c>
      <c r="ED222" s="222" t="str">
        <f>IF(MONTH(Deník!$C222)=ED$2,Deník!$W222,"")</f>
        <v/>
      </c>
      <c r="EE222" s="222" t="str">
        <f>IF(MONTH(Deník!$C222)=EE$2,Deník!$W222,"")</f>
        <v/>
      </c>
      <c r="EF222" s="222" t="str">
        <f>IF(MONTH(Deník!$C222)=EF$2,Deník!$W222,"")</f>
        <v/>
      </c>
      <c r="EI222" s="600" t="str">
        <f>IF(Deník!$W222&lt;&gt;"",IF(Deník!$B222=Statistika!$F$63,Deník!$W222,""),"")</f>
        <v/>
      </c>
      <c r="EJ222" s="13" t="str">
        <f>IF(Deník!$W222&lt;&gt;"",IF(Deník!$B222=Statistika!$F$64,Deník!$W222,""),"")</f>
        <v/>
      </c>
      <c r="EK222" s="13" t="str">
        <f>IF(Deník!$W222&lt;&gt;"",IF(Deník!$B222=Statistika!$F$65,Deník!$W222,""),"")</f>
        <v/>
      </c>
      <c r="EL222" s="13" t="str">
        <f>IF(Deník!$W222&lt;&gt;"",IF(Deník!$B222=Statistika!$F$66,Deník!$W222,""),"")</f>
        <v/>
      </c>
      <c r="EM222" s="13" t="str">
        <f>IF(Deník!$W222&lt;&gt;"",IF(Deník!$B222=Statistika!$F$67,Deník!$W222,""),"")</f>
        <v/>
      </c>
      <c r="EN222" s="13" t="str">
        <f>IF(Deník!$W222&lt;&gt;"",IF(Deník!$B222=Statistika!$F$68,Deník!$W222,""),"")</f>
        <v/>
      </c>
      <c r="EO222" s="13" t="str">
        <f>IF(Deník!$W222&lt;&gt;"",IF(Deník!$B222=Statistika!$F$69,Deník!$W222,""),"")</f>
        <v/>
      </c>
      <c r="EP222" s="601" t="str">
        <f>IF(Deník!$W222&lt;&gt;"",IF(Deník!$B222=Statistika!$F$70,Deník!$W222,""),"")</f>
        <v/>
      </c>
      <c r="EQ222" s="90"/>
      <c r="ER222" s="63" t="str">
        <f>IF(Deník!$W222&lt;&gt;"",IF(Deník!$J222="L",Deník!$W222,""),"")</f>
        <v/>
      </c>
      <c r="ES222" s="13" t="str">
        <f>IF(Deník!$W222&lt;&gt;"",IF(Deník!$J222="S",Deník!$W222,""),"")</f>
        <v/>
      </c>
      <c r="ET222" s="95"/>
      <c r="EU222" s="88"/>
      <c r="EV222" s="63" t="str">
        <f>IF(WEEKDAY(Deník!$C222,2)=1,Deník!$W222,"")</f>
        <v/>
      </c>
      <c r="EW222" s="13" t="str">
        <f>IF(WEEKDAY(Deník!$C222,2)=2,Deník!$W222,"")</f>
        <v/>
      </c>
      <c r="EX222" s="13" t="str">
        <f>IF(WEEKDAY(Deník!$C222,2)=3,Deník!$W222,"")</f>
        <v/>
      </c>
      <c r="EY222" s="13" t="str">
        <f>IF(WEEKDAY(Deník!$C222,2)=4,Deník!$W222,"")</f>
        <v/>
      </c>
      <c r="EZ222" s="60" t="str">
        <f>IF(WEEKDAY(Deník!$C222,2)=5,Deník!$W222,"")</f>
        <v/>
      </c>
      <c r="FA222" s="99"/>
      <c r="FB222" s="100">
        <f>Deník!D222</f>
        <v>0</v>
      </c>
      <c r="FC222" s="63">
        <f>IF($FB222&lt;&gt;"",IF(AND($FB222&gt;=FC$2,$FB222&lt;=FC$3),Deník!$W222,""))</f>
        <v>0</v>
      </c>
      <c r="FD222" s="63" t="str">
        <f>IF($FB222&lt;&gt;"",IF(AND($FB222&gt;=FD$2,$FB222&lt;=FD$3),Deník!$W222,""))</f>
        <v/>
      </c>
      <c r="FE222" s="63" t="str">
        <f>IF($FB222&lt;&gt;"",IF(AND($FB222&gt;=FE$2,$FB222&lt;=FE$3),Deník!$W222,""))</f>
        <v/>
      </c>
      <c r="FF222" s="63" t="str">
        <f>IF($FB222&lt;&gt;"",IF(AND($FB222&gt;=FF$2,$FB222&lt;=FF$3),Deník!$W222,""))</f>
        <v/>
      </c>
      <c r="FG222" s="63" t="str">
        <f>IF($FB222&lt;&gt;"",IF(AND($FB222&gt;=FG$2,$FB222&lt;=FG$3),Deník!$W222,""))</f>
        <v/>
      </c>
      <c r="FH222" s="63" t="str">
        <f>IF($FB222&lt;&gt;"",IF(AND($FB222&gt;=FH$2,$FB222&lt;=FH$3),Deník!$W222,""))</f>
        <v/>
      </c>
      <c r="FI222" s="63" t="str">
        <f>IF($FB222&lt;&gt;"",IF(AND($FB222&gt;=FI$2,$FB222&lt;=FI$3),Deník!$W222,""))</f>
        <v/>
      </c>
      <c r="FJ222" s="63" t="str">
        <f>IF($FB222&lt;&gt;"",IF(AND($FB222&gt;=FJ$2,$FB222&lt;=FJ$3),Deník!$W222,""))</f>
        <v/>
      </c>
      <c r="FK222" s="63" t="str">
        <f>IF($FB222&lt;&gt;"",IF(AND($FB222&gt;=FK$2,$FB222&lt;=FK$3),Deník!$W222,""))</f>
        <v/>
      </c>
      <c r="FL222" s="63" t="str">
        <f>IF($FB222&lt;&gt;"",IF(AND($FB222&gt;=FL$2,$FB222&lt;=FL$3),Deník!$W222,""))</f>
        <v/>
      </c>
      <c r="FM222" s="63" t="str">
        <f>IF($FB222&lt;&gt;"",IF(AND($FB222&gt;=FM$2,$FB222&lt;=FM$3),Deník!$W222,""))</f>
        <v/>
      </c>
      <c r="FN222" s="13"/>
      <c r="FO222" s="20" t="str">
        <f>IF(Deník!$W222&gt;1,Deník!$W222,"")</f>
        <v/>
      </c>
      <c r="FP222" s="20" t="str">
        <f>IF(Deník!$W222&lt;0,Deník!$W222,"")</f>
        <v/>
      </c>
      <c r="FQ222" s="17"/>
      <c r="FS222" s="233"/>
      <c r="FT222" s="233" t="str">
        <f>IF(Deník!$W222&lt;&gt;"",IF(Deník!$Y222=Statistika!$F$78,Deník!$W222,""),"")</f>
        <v/>
      </c>
      <c r="FU222" s="233" t="str">
        <f>IF(Deník!$W222&lt;&gt;"",IF(Deník!$Y222=Statistika!$F$79,Deník!$W222,""),"")</f>
        <v/>
      </c>
      <c r="FV222" s="233" t="str">
        <f>IF(Deník!$W222&lt;&gt;"",IF(Deník!$Y222=Statistika!$F$80,Deník!$W222,""),"")</f>
        <v/>
      </c>
      <c r="FW222" s="233" t="str">
        <f>IF(Deník!$W222&lt;&gt;"",IF(Deník!$Y222=Statistika!$F$81,Deník!$W222,""),"")</f>
        <v/>
      </c>
      <c r="FX222" s="233" t="str">
        <f>IF(Deník!$W222&lt;&gt;"",IF(Deník!$Y222=Statistika!$F$82,Deník!$W222,""),"")</f>
        <v/>
      </c>
      <c r="FY222" s="233" t="str">
        <f>IF(Deník!$W222&lt;&gt;"",IF(Deník!$Y222=Statistika!$F$83,Deník!$W222,""),"")</f>
        <v/>
      </c>
      <c r="FZ222" s="233" t="str">
        <f>IF(Deník!$W222&lt;&gt;"",IF(Deník!$Y222=Statistika!$F$84,Deník!$W222,""),"")</f>
        <v/>
      </c>
      <c r="GA222" s="233" t="str">
        <f>IF(Deník!$W222&lt;&gt;"",IF(Deník!$Y222=Statistika!$F$85,Deník!$W222,""),"")</f>
        <v/>
      </c>
      <c r="GB222" s="233" t="str">
        <f>IF(Deník!$W222&lt;&gt;"",IF(Deník!$Y222=Statistika!$F$86,Deník!$W222,""),"")</f>
        <v/>
      </c>
      <c r="GC222" s="233" t="str">
        <f>IF(Deník!$W222&lt;&gt;"",IF(Deník!$Y222=Statistika!$F$87,Deník!$W222,""),"")</f>
        <v/>
      </c>
      <c r="GD222" s="233" t="str">
        <f>IF(Deník!$W222&lt;&gt;"",IF(Deník!$Y222=Statistika!$F$88,Deník!$W222,""),"")</f>
        <v/>
      </c>
      <c r="GE222" s="233" t="str">
        <f>IF(Deník!$W222&lt;&gt;"",IF(Deník!$Y222=Statistika!$F$89,Deník!$W222,""),"")</f>
        <v/>
      </c>
      <c r="GF222" s="233" t="str">
        <f>IF(Deník!$W222&lt;&gt;"",IF(Deník!$Y222=Statistika!$F$90,Deník!$W222,""),"")</f>
        <v/>
      </c>
      <c r="GG222" s="233" t="str">
        <f>IF(Deník!$W222&lt;&gt;"",IF(Deník!$Y222=Statistika!$F$91,Deník!$W222,""),"")</f>
        <v/>
      </c>
      <c r="GH222" s="233"/>
      <c r="GI222" s="233" t="str">
        <f>IF(Deník!$W222&lt;&gt;"",IF(Deník!$AB222=Statistika!$L$100,Deník!$W222,""),"")</f>
        <v/>
      </c>
      <c r="GJ222" s="233" t="str">
        <f>IF(Deník!$W222&lt;&gt;"",IF(Deník!$AB222=Statistika!$L$101,Deník!$W222,""),"")</f>
        <v/>
      </c>
      <c r="GK222" s="233" t="str">
        <f>IF(Deník!$W222&lt;&gt;"",IF(Deník!$AB222=Statistika!$L$102,Deník!$W222,""),"")</f>
        <v/>
      </c>
      <c r="GL222" s="233" t="str">
        <f>IF(Deník!$W222&lt;&gt;"",IF(Deník!$AB222=Statistika!$L$103,Deník!$W222,""),"")</f>
        <v/>
      </c>
      <c r="GM222" s="233" t="str">
        <f>IF(Deník!$W222&lt;&gt;"",IF(Deník!$AB222=Statistika!$L$104,Deník!$W222,""),"")</f>
        <v/>
      </c>
      <c r="GN222" s="233" t="str">
        <f>IF(Deník!$W222&lt;&gt;"",IF(Deník!$AB222=Statistika!$L$105,Deník!$W222,""),"")</f>
        <v/>
      </c>
      <c r="GO222" s="233" t="str">
        <f>IF(Deník!$W222&lt;&gt;"",IF(Deník!$AB222=Statistika!$L$106,Deník!$W222,""),"")</f>
        <v/>
      </c>
      <c r="GP222" s="233" t="str">
        <f>IF(Deník!$W222&lt;&gt;"",IF(Deník!$AB222=Statistika!$L$107,Deník!$W222,""),"")</f>
        <v/>
      </c>
      <c r="GQ222" s="233" t="str">
        <f>IF(Deník!$W222&lt;&gt;"",IF(Deník!$AB222=Statistika!$L$108,Deník!$W222,""),"")</f>
        <v/>
      </c>
      <c r="GS222" s="233" t="str">
        <f>IF(Deník!$W222&lt;0,IF(Deník!$AC222=Statistika!$F$117,Deník!$W222,""),"")</f>
        <v/>
      </c>
      <c r="GT222" s="233" t="str">
        <f>IF(Deník!$W222&lt;0,IF(Deník!$AC222=Statistika!$F$118,Deník!$W222,""),"")</f>
        <v/>
      </c>
      <c r="GU222" s="233" t="str">
        <f>IF(Deník!$W222&lt;0,IF(Deník!$AC222=Statistika!$F$119,Deník!$W222,""),"")</f>
        <v/>
      </c>
      <c r="GV222" s="233" t="str">
        <f>IF(Deník!$W222&lt;0,IF(Deník!$AC222=Statistika!$F$120,Deník!$W222,""),"")</f>
        <v/>
      </c>
      <c r="GW222" s="233" t="str">
        <f>IF(Deník!$W222&lt;0,IF(Deník!$AC222=Statistika!$F$121,Deník!$W222,""),"")</f>
        <v/>
      </c>
      <c r="GX222" s="233" t="str">
        <f>IF(Deník!$W222&lt;0,IF(Deník!$AC222=Statistika!$F$122,Deník!$W222,""),"")</f>
        <v/>
      </c>
      <c r="GY222" s="233" t="str">
        <f>IF(Deník!$W222&lt;0,IF(Deník!$AC222=Statistika!$F$123,Deník!$W222,""),"")</f>
        <v/>
      </c>
      <c r="GZ222" s="233" t="str">
        <f>IF(Deník!$W222&lt;0,IF(Deník!$AC222=Statistika!$F$124,Deník!$W222,""),"")</f>
        <v/>
      </c>
      <c r="HA222" s="233" t="str">
        <f>IF(Deník!$W222&lt;0,IF(Deník!$AC222=Statistika!$F$125,Deník!$W222,""),"")</f>
        <v/>
      </c>
      <c r="HC222" s="233" t="str">
        <f>IF(Deník!$W222&lt;0,IF(Deník!$AD222=Statistika!$F$133,Deník!$W222,""),"")</f>
        <v/>
      </c>
      <c r="HD222" s="233" t="str">
        <f>IF(Deník!$W222&lt;0,IF(Deník!$AD222=Statistika!$F$134,Deník!$W222,""),"")</f>
        <v/>
      </c>
      <c r="HE222" s="233" t="str">
        <f>IF(Deník!$W222&lt;0,IF(Deník!$AD222=Statistika!$F$135,Deník!$W222,""),"")</f>
        <v/>
      </c>
      <c r="HF222" s="233" t="str">
        <f>IF(Deník!$W222&lt;0,IF(Deník!$AD222=Statistika!$F$136,Deník!$W222,""),"")</f>
        <v/>
      </c>
      <c r="HG222" s="233" t="str">
        <f>IF(Deník!$W222&lt;0,IF(Deník!$AD222=Statistika!$F$137,Deník!$W222,""),"")</f>
        <v/>
      </c>
      <c r="ID222" s="8">
        <f>Tabulka4[[#This Row],[Sloupec3]]</f>
        <v>0</v>
      </c>
      <c r="IE222" s="17" t="str">
        <f>IF(AND([1]Deník!$C222&gt;='[1]Měsíční shrnutí'!$D$1,[1]Deník!$C222&lt;='[1]Měsíční shrnutí'!$F$1),[1]Deník!$X222,"")</f>
        <v/>
      </c>
    </row>
    <row r="223" spans="1:239">
      <c r="A223" s="8">
        <f>Deník!C224</f>
        <v>0</v>
      </c>
      <c r="B223" s="50" t="str">
        <f>Deník!R224</f>
        <v/>
      </c>
      <c r="C223" s="102" t="str">
        <f>IF(AND(Deník!R224&gt;1,Deník!R224&lt;&gt;""),1,"")</f>
        <v/>
      </c>
      <c r="D223" s="102" t="str">
        <f>IF(AND(Deník!R224&lt;=0,Deník!R224&lt;&gt;""),1,"")</f>
        <v/>
      </c>
      <c r="E223" s="103" t="str">
        <f>IF(AND(Deník!R224&gt;=0,Deník!R224&lt;=1),1,"")</f>
        <v/>
      </c>
      <c r="F223" s="79" t="str">
        <f>IF(Deník!R224&lt;&gt;"",Deník!R224+F222,"")</f>
        <v/>
      </c>
      <c r="G223" s="85"/>
      <c r="H223" s="54" t="str">
        <f>IF(MONTH(Deník!$C223)=H$2,IF(AND(Deník!$R223&gt;=0,Deník!$R223&lt;=1),"BE",Deník!$R223),"")</f>
        <v/>
      </c>
      <c r="I223" s="11" t="str">
        <f>IF(MONTH(Deník!$C223)=I$2,IF(AND(Deník!$R223&gt;=0,Deník!$R223&lt;=1),"BE",Deník!$R223),"")</f>
        <v/>
      </c>
      <c r="J223" s="11" t="str">
        <f>IF(MONTH(Deník!$C223)=J$2,IF(AND(Deník!$R223&gt;=0,Deník!$R223&lt;=1),"BE",Deník!$R223),"")</f>
        <v/>
      </c>
      <c r="K223" s="11" t="str">
        <f>IF(MONTH(Deník!$C223)=K$2,IF(AND(Deník!$R223&gt;=0,Deník!$R223&lt;=1),"BE",Deník!$R223),"")</f>
        <v/>
      </c>
      <c r="L223" s="11" t="str">
        <f>IF(MONTH(Deník!$C223)=L$2,IF(AND(Deník!$R223&gt;=0,Deník!$R223&lt;=1),"BE",Deník!$R223),"")</f>
        <v/>
      </c>
      <c r="M223" s="11" t="str">
        <f>IF(MONTH(Deník!$C223)=M$2,IF(AND(Deník!$R223&gt;=0,Deník!$R223&lt;=1),"BE",Deník!$R223),"")</f>
        <v/>
      </c>
      <c r="N223" s="11" t="str">
        <f>IF(MONTH(Deník!$C223)=N$2,IF(AND(Deník!$R223&gt;=0,Deník!$R223&lt;=1),"BE",Deník!$R223),"")</f>
        <v/>
      </c>
      <c r="O223" s="11" t="str">
        <f>IF(MONTH(Deník!$C223)=O$2,IF(AND(Deník!$R223&gt;=0,Deník!$R223&lt;=1),"BE",Deník!$R223),"")</f>
        <v/>
      </c>
      <c r="P223" s="11" t="str">
        <f>IF(MONTH(Deník!$C223)=P$2,IF(AND(Deník!$R223&gt;=0,Deník!$R223&lt;=1),"BE",Deník!$R223),"")</f>
        <v/>
      </c>
      <c r="Q223" s="11" t="str">
        <f>IF(MONTH(Deník!$C223)=Q$2,IF(AND(Deník!$R223&gt;=0,Deník!$R223&lt;=1),"BE",Deník!$R223),"")</f>
        <v/>
      </c>
      <c r="R223" s="11" t="str">
        <f>IF(MONTH(Deník!$C223)=R$2,IF(AND(Deník!$R223&gt;=0,Deník!$R223&lt;=1),"BE",Deník!$R223),"")</f>
        <v/>
      </c>
      <c r="S223" s="57" t="str">
        <f>IF(MONTH(Deník!$C223)=S$2,IF(AND(Deník!$R223&gt;=0,Deník!$R223&lt;=1),"BE",Deník!$R223),"")</f>
        <v/>
      </c>
      <c r="U223" s="12"/>
      <c r="V223" s="12"/>
      <c r="X223" s="600" t="str">
        <f>IF(Deník!$R223&lt;&gt;"",IF(Deník!$B223=Statistika!$F$63,IF(AND(Deník!$R223&gt;=0,Deník!$R223&lt;=1),"BE",Deník!$R223),""),"")</f>
        <v/>
      </c>
      <c r="Y223" s="13" t="str">
        <f>IF(Deník!$R223&lt;&gt;"",IF(Deník!$B223=Statistika!$F$64,IF(AND(Deník!$R223&gt;=0,Deník!$R223&lt;=1),"BE",Deník!$R223),""),"")</f>
        <v/>
      </c>
      <c r="Z223" s="13" t="str">
        <f>IF(Deník!$R223&lt;&gt;"",IF(Deník!$B223=Statistika!$F$65,IF(AND(Deník!$R223&gt;=0,Deník!$R223&lt;=1),"BE",Deník!$R223),""),"")</f>
        <v/>
      </c>
      <c r="AA223" s="13" t="str">
        <f>IF(Deník!$R223&lt;&gt;"",IF(Deník!$B223=Statistika!$F$66,IF(AND(Deník!$R223&gt;=0,Deník!$R223&lt;=1),"BE",Deník!$R223),""),"")</f>
        <v/>
      </c>
      <c r="AB223" s="13" t="str">
        <f>IF(Deník!$R223&lt;&gt;"",IF(Deník!$B223=Statistika!$F$67,IF(AND(Deník!$R223&gt;=0,Deník!$R223&lt;=1),"BE",Deník!$R223),""),"")</f>
        <v/>
      </c>
      <c r="AC223" s="13" t="str">
        <f>IF(Deník!$R223&lt;&gt;"",IF(Deník!$B223=Statistika!$F$68,IF(AND(Deník!$R223&gt;=0,Deník!$R223&lt;=1),"BE",Deník!$R223),""),"")</f>
        <v/>
      </c>
      <c r="AD223" s="13" t="str">
        <f>IF(Deník!$R223&lt;&gt;"",IF(Deník!$B223=Statistika!$F$69,IF(AND(Deník!$R223&gt;=0,Deník!$R223&lt;=1),"BE",Deník!$R223),""),"")</f>
        <v/>
      </c>
      <c r="AE223" s="601" t="str">
        <f>IF(Deník!$R223&lt;&gt;"",IF(Deník!$B223=Statistika!$F$70,IF(AND(Deník!$R223&gt;=0,Deník!$R223&lt;=1),"BE",Deník!$R223),""),"")</f>
        <v/>
      </c>
      <c r="AF223" s="90"/>
      <c r="AG223" s="63" t="str">
        <f>IF(Deník!$R223&lt;&gt;"",IF(Deník!$J223="L",IF(AND(Deník!$R223&gt;=0,Deník!$R223&lt;=1),"BE",Deník!$R223),""),"")</f>
        <v/>
      </c>
      <c r="AH223" s="13" t="str">
        <f>IF(Deník!$R223&lt;&gt;"",IF(Deník!$J223="S",IF(AND(Deník!$R223&gt;=0,Deník!$R223&lt;=1),"BE",Deník!$R223),""),"")</f>
        <v/>
      </c>
      <c r="AI223" s="95"/>
      <c r="AJ223" s="71" t="str">
        <f>IF(Deník!N224&lt;&gt;"",Deník!N224*-1,"")</f>
        <v/>
      </c>
      <c r="AK223" s="88"/>
      <c r="AL223" s="63" t="str">
        <f>IF(WEEKDAY(Deník!$C223,2)=1,IF(AND(Deník!$R223&gt;=0,Deník!$R223&lt;=1),"BE",Deník!$R223),"")</f>
        <v/>
      </c>
      <c r="AM223" s="13" t="str">
        <f>IF(WEEKDAY(Deník!$C223,2)=2,IF(AND(Deník!$R223&gt;=0,Deník!$R223&lt;=1),"BE",Deník!$R223),"")</f>
        <v/>
      </c>
      <c r="AN223" s="13" t="str">
        <f>IF(WEEKDAY(Deník!$C223,2)=3,IF(AND(Deník!$R223&gt;=0,Deník!$R223&lt;=1),"BE",Deník!$R223),"")</f>
        <v/>
      </c>
      <c r="AO223" s="13" t="str">
        <f>IF(WEEKDAY(Deník!$C223,2)=4,IF(AND(Deník!$R223&gt;=0,Deník!$R223&lt;=1),"BE",Deník!$R223),"")</f>
        <v/>
      </c>
      <c r="AP223" s="60" t="str">
        <f>IF(WEEKDAY(Deník!$C223,2)=5,IF(AND(Deník!$R223&gt;=0,Deník!$R223&lt;=1),"BE",Deník!$R223),"")</f>
        <v/>
      </c>
      <c r="AQ223" s="99"/>
      <c r="AR223" s="100">
        <f>Deník!D223</f>
        <v>0</v>
      </c>
      <c r="AS223" s="63" t="str">
        <f>IF(Deník!$D223&lt;&gt;"",IF(AND(Deník!$D223&gt;=AS$2,Deník!$D223&lt;=AS$3),IF(AND(Deník!$R223&gt;=0,Deník!$R223&lt;=1),"BE",Deník!$R223),""),"")</f>
        <v/>
      </c>
      <c r="AT223" s="63" t="str">
        <f>IF(Deník!$D223&lt;&gt;"",IF(AND(Deník!$D223&gt;=AT$2,Deník!$D223&lt;=AT$3),IF(AND(Deník!$R223&gt;=0,Deník!$R223&lt;=1),"BE",Deník!$R223),""),"")</f>
        <v/>
      </c>
      <c r="AU223" s="63" t="str">
        <f>IF(Deník!$D223&lt;&gt;"",IF(AND(Deník!$D223&gt;=AU$2,Deník!$D223&lt;=AU$3),IF(AND(Deník!$R223&gt;=0,Deník!$R223&lt;=1),"BE",Deník!$R223),""),"")</f>
        <v/>
      </c>
      <c r="AV223" s="63" t="str">
        <f>IF(Deník!$D223&lt;&gt;"",IF(AND(Deník!$D223&gt;=AV$2,Deník!$D223&lt;=AV$3),IF(AND(Deník!$R223&gt;=0,Deník!$R223&lt;=1),"BE",Deník!$R223),""),"")</f>
        <v/>
      </c>
      <c r="AW223" s="63" t="str">
        <f>IF(Deník!$D223&lt;&gt;"",IF(AND(Deník!$D223&gt;=AW$2,Deník!$D223&lt;=AW$3),IF(AND(Deník!$R223&gt;=0,Deník!$R223&lt;=1),"BE",Deník!$R223),""),"")</f>
        <v/>
      </c>
      <c r="AX223" s="63" t="str">
        <f>IF(Deník!$D223&lt;&gt;"",IF(AND(Deník!$D223&gt;=AX$2,Deník!$D223&lt;=AX$3),IF(AND(Deník!$R223&gt;=0,Deník!$R223&lt;=1),"BE",Deník!$R223),""),"")</f>
        <v/>
      </c>
      <c r="AY223" s="63" t="str">
        <f>IF(Deník!$D223&lt;&gt;"",IF(AND(Deník!$D223&gt;=AY$2,Deník!$D223&lt;=AY$3),IF(AND(Deník!$R223&gt;=0,Deník!$R223&lt;=1),"BE",Deník!$R223),""),"")</f>
        <v/>
      </c>
      <c r="AZ223" s="63" t="str">
        <f>IF(Deník!$D223&lt;&gt;"",IF(AND(Deník!$D223&gt;=AZ$2,Deník!$D223&lt;=AZ$3),IF(AND(Deník!$R223&gt;=0,Deník!$R223&lt;=1),"BE",Deník!$R223),""),"")</f>
        <v/>
      </c>
      <c r="BA223" s="63" t="str">
        <f>IF(Deník!$D223&lt;&gt;"",IF(AND(Deník!$D223&gt;=BA$2,Deník!$D223&lt;=BA$3),IF(AND(Deník!$R223&gt;=0,Deník!$R223&lt;=1),"BE",Deník!$R223),""),"")</f>
        <v/>
      </c>
      <c r="BB223" s="63" t="str">
        <f>IF(Deník!$D223&lt;&gt;"",IF(AND(Deník!$D223&gt;=BB$2,Deník!$D223&lt;=BB$3),IF(AND(Deník!$R223&gt;=0,Deník!$R223&lt;=1),"BE",Deník!$R223),""),"")</f>
        <v/>
      </c>
      <c r="BC223" s="71" t="str">
        <f>IF(Deník!$D223&lt;&gt;"",IF(AND(Deník!$D223&gt;=BC$2,Deník!$D223&lt;=BC$3),IF(AND(Deník!$R223&gt;=0,Deník!$R223&lt;=1),"BE",Deník!$R223),""),"")</f>
        <v/>
      </c>
      <c r="BD223" s="20" t="str">
        <f>IF(Deník!$J224="S",(Deník!$M224-Deník!$K224),IF(Deník!$J224="L",(Deník!$K224-Deník!$M224),""))</f>
        <v/>
      </c>
      <c r="BE223" s="20" t="str">
        <f>IF(Deník!$J224="S",(Deník!$K224-Deník!$O224),IF(Deník!$J224="L",(Deník!$O224-Deník!$K224),""))</f>
        <v/>
      </c>
      <c r="BF223" s="20" t="str">
        <f>IF(Deník!$J224="S",(Deník!$K224-Deník!$L224),IF(Deník!$J224="L",(Deník!$L224-Deník!$K224),""))</f>
        <v/>
      </c>
      <c r="BG223" s="20" t="str">
        <f>IF(Deník!$J224="S",(Deník!$K224-Deník!$S224),IF(Deník!$J224="L",(Deník!$S224-Deník!$K224),""))</f>
        <v/>
      </c>
      <c r="BH223" s="20" t="str">
        <f>IF(Deník!$J224="S",(Deník!$K224-Deník!$U224),IF(Deník!$J224="L",(Deník!$U224-Deník!$K224),""))</f>
        <v/>
      </c>
      <c r="BI223" s="20" t="str">
        <f>IF(Deník!$R223&gt;1,Deník!$R223,"")</f>
        <v/>
      </c>
      <c r="BJ223" s="20" t="str">
        <f>IF(Deník!$R223&lt;0,Deník!$R223,"")</f>
        <v/>
      </c>
      <c r="BK223" s="17"/>
      <c r="BM223" s="233" t="str">
        <f>IF(Deník!$R223&lt;&gt;"",IF(Deník!$Y223=Statistika!$F$78,IF(AND(Deník!$R223&gt;=0,Deník!$R223&lt;=1),"BE",Deník!$R223),""),"")</f>
        <v/>
      </c>
      <c r="BN223" s="233" t="str">
        <f>IF(Deník!$R223&lt;&gt;"",IF(Deník!$Y223=Statistika!$F$79,IF(AND(Deník!$R223&gt;=0,Deník!$R223&lt;=1),"BE",Deník!$R223),""),"")</f>
        <v/>
      </c>
      <c r="BO223" s="233" t="str">
        <f>IF(Deník!$R223&lt;&gt;"",IF(Deník!$Y223=Statistika!$F$80,IF(AND(Deník!$R223&gt;=0,Deník!$R223&lt;=1),"BE",Deník!$R223),""),"")</f>
        <v/>
      </c>
      <c r="BP223" s="233" t="str">
        <f>IF(Deník!$R223&lt;&gt;"",IF(Deník!$Y223=Statistika!$F$81,IF(AND(Deník!$R223&gt;=0,Deník!$R223&lt;=1),"BE",Deník!$R223),""),"")</f>
        <v/>
      </c>
      <c r="BQ223" s="233" t="str">
        <f>IF(Deník!$R223&lt;&gt;"",IF(Deník!$Y223=Statistika!$F$82,IF(AND(Deník!$R223&gt;=0,Deník!$R223&lt;=1),"BE",Deník!$R223),""),"")</f>
        <v/>
      </c>
      <c r="BR223" s="233" t="str">
        <f>IF(Deník!$R223&lt;&gt;"",IF(Deník!$Y223=Statistika!$F$83,IF(AND(Deník!$R223&gt;=0,Deník!$R223&lt;=1),"BE",Deník!$R223),""),"")</f>
        <v/>
      </c>
      <c r="BS223" s="233" t="str">
        <f>IF(Deník!$R223&lt;&gt;"",IF(Deník!$Y223=Statistika!$F$84,IF(AND(Deník!$R223&gt;=0,Deník!$R223&lt;=1),"BE",Deník!$R223),""),"")</f>
        <v/>
      </c>
      <c r="BT223" s="233" t="str">
        <f>IF(Deník!$R223&lt;&gt;"",IF(Deník!$Y223=Statistika!$F$85,IF(AND(Deník!$R223&gt;=0,Deník!$R223&lt;=1),"BE",Deník!$R223),""),"")</f>
        <v/>
      </c>
      <c r="BU223" s="233" t="str">
        <f>IF(Deník!$R223&lt;&gt;"",IF(Deník!$Y223=Statistika!$F$86,IF(AND(Deník!$R223&gt;=0,Deník!$R223&lt;=1),"BE",Deník!$R223),""),"")</f>
        <v/>
      </c>
      <c r="BV223" s="233" t="str">
        <f>IF(Deník!$R223&lt;&gt;"",IF(Deník!$Y223=Statistika!$F$87,IF(AND(Deník!$R223&gt;=0,Deník!$R223&lt;=1),"BE",Deník!$R223),""),"")</f>
        <v/>
      </c>
      <c r="BW223" s="233" t="str">
        <f>IF(Deník!$R223&lt;&gt;"",IF(Deník!$Y223=Statistika!$F$88,IF(AND(Deník!$R223&gt;=0,Deník!$R223&lt;=1),"BE",Deník!$R223),""),"")</f>
        <v/>
      </c>
      <c r="BX223" s="233" t="str">
        <f>IF(Deník!$R223&lt;&gt;"",IF(Deník!$Y223=Statistika!$F$89,IF(AND(Deník!$R223&gt;=0,Deník!$R223&lt;=1),"BE",Deník!$R223),""),"")</f>
        <v/>
      </c>
      <c r="BY223" s="233" t="str">
        <f>IF(Deník!$R223&lt;&gt;"",IF(Deník!$Y223=Statistika!$F$90,IF(AND(Deník!$R223&gt;=0,Deník!$R223&lt;=1),"BE",Deník!$R223),""),"")</f>
        <v/>
      </c>
      <c r="BZ223" s="233" t="str">
        <f>IF(Deník!$R223&lt;&gt;"",IF(Deník!$Y223=Statistika!$F$91,IF(AND(Deník!$R223&gt;=0,Deník!$R223&lt;=1),"BE",Deník!$R223),""),"")</f>
        <v/>
      </c>
      <c r="CA223" s="233"/>
      <c r="CB223" s="233" t="str">
        <f>IF(Deník!$R223&lt;&gt;"",IF(Deník!$AB223="SL",IF(AND(Deník!$R223&gt;=0,Deník!$R223&lt;=1),"BE",Deník!$R223),""),"")</f>
        <v/>
      </c>
      <c r="CC223" s="233" t="str">
        <f>IF(Deník!$R223&lt;&gt;"",IF(Deník!$AB223="BE10",IF(AND(Deník!$R223&gt;=0,Deník!$R223&lt;=1),"BE",Deník!$R223),""),"")</f>
        <v/>
      </c>
      <c r="CD223" s="233" t="str">
        <f>IF(Deník!$R223&lt;&gt;"",IF(Deník!$AB223="BE15",IF(AND(Deník!$R223&gt;=0,Deník!$R223&lt;=1),"BE",Deník!$R223),""),"")</f>
        <v/>
      </c>
      <c r="CE223" s="233" t="str">
        <f>IF(Deník!$R223&lt;&gt;"",IF(Deník!$AB223="BE20",IF(AND(Deník!$R223&gt;=0,Deník!$R223&lt;=1),"BE",Deník!$R223),""),"")</f>
        <v/>
      </c>
      <c r="CF223" s="233" t="str">
        <f>IF(Deník!$R223&lt;&gt;"",IF(Deník!$AB223="TP1",IF(AND(Deník!$R223&gt;=0,Deník!$R223&lt;=1),"BE",Deník!$R223),""),"")</f>
        <v/>
      </c>
      <c r="CG223" s="233" t="str">
        <f>IF(Deník!$R223&lt;&gt;"",IF(Deník!$AB223="TP2",IF(AND(Deník!$R223&gt;=0,Deník!$R223&lt;=1),"BE",Deník!$R223),""),"")</f>
        <v/>
      </c>
      <c r="CH223" s="233" t="str">
        <f>IF(Deník!$R223&lt;&gt;"",IF(Deník!$AB223="TP3",IF(AND(Deník!$R223&gt;=0,Deník!$R223&lt;=1),"BE",Deník!$R223),""),"")</f>
        <v/>
      </c>
      <c r="CI223" s="233" t="str">
        <f>IF(Deník!$R223&lt;&gt;"",IF(Deník!$AB223="Trailing SL",IF(AND(Deník!$R223&gt;=0,Deník!$R223&lt;=1),"BE",Deník!$R223),""),"")</f>
        <v/>
      </c>
      <c r="CJ223" s="233" t="str">
        <f>IF(Deník!$R223&lt;&gt;"",IF(Deník!$AB223="Manual",IF(AND(Deník!$R223&gt;=0,Deník!$R223&lt;=1),"BE",Deník!$R223),""),"")</f>
        <v/>
      </c>
      <c r="CK223" s="233"/>
      <c r="CL223" s="233" t="str">
        <f>IF(Deník!$R223&lt;0,IF(Deník!$AC223=Statistika!$F$117,Deník!$R223,""),"")</f>
        <v/>
      </c>
      <c r="CM223" s="233" t="str">
        <f>IF(Deník!$R223&lt;0,IF(Deník!$AC223=Statistika!$F$118,Deník!$R223,""),"")</f>
        <v/>
      </c>
      <c r="CN223" s="233" t="str">
        <f>IF(Deník!$R223&lt;0,IF(Deník!$AC223=Statistika!$F$119,Deník!$R223,""),"")</f>
        <v/>
      </c>
      <c r="CO223" s="233" t="str">
        <f>IF(Deník!$R223&lt;0,IF(Deník!$AC223=Statistika!$F$120,Deník!$R223,""),"")</f>
        <v/>
      </c>
      <c r="CP223" s="233" t="str">
        <f>IF(Deník!$R223&lt;0,IF(Deník!$AC223=Statistika!$F$121,Deník!$R223,""),"")</f>
        <v/>
      </c>
      <c r="CQ223" s="233" t="str">
        <f>IF(Deník!$R223&lt;0,IF(Deník!$AC223=Statistika!$F$122,Deník!$R223,""),"")</f>
        <v/>
      </c>
      <c r="CR223" s="233" t="str">
        <f>IF(Deník!$R223&lt;0,IF(Deník!$AC223=Statistika!$F$123,Deník!$R223,""),"")</f>
        <v/>
      </c>
      <c r="CS223" s="233" t="str">
        <f>IF(Deník!$R223&lt;0,IF(Deník!$AC223=Statistika!$F$124,Deník!$R223,""),"")</f>
        <v/>
      </c>
      <c r="CT223" s="233" t="str">
        <f>IF(Deník!$R223&lt;0,IF(Deník!$AC223=Statistika!$F$125,Deník!$R223,""),"")</f>
        <v/>
      </c>
      <c r="CU223" s="233"/>
      <c r="CV223" s="233" t="str">
        <f>IF(Deník!$R223&lt;0,IF(Deník!$AD223=$CV$2,Deník!$R223,""),"")</f>
        <v/>
      </c>
      <c r="CW223" s="233" t="str">
        <f>IF(Deník!$R223&lt;0,IF(Deník!$AD223=$CW$2,Deník!$R223,""),"")</f>
        <v/>
      </c>
      <c r="CX223" s="233" t="str">
        <f>IF(Deník!$R223&lt;0,IF(Deník!$AD223=$CX$2,Deník!$R223,""),"")</f>
        <v/>
      </c>
      <c r="CY223" s="233" t="str">
        <f>IF(Deník!$R223&lt;0,IF(Deník!$AD223=$CY$2,Deník!$R223,""),"")</f>
        <v/>
      </c>
      <c r="CZ223" s="233" t="str">
        <f>IF(Deník!$R223&lt;0,IF(Deník!$AD223=$CZ$2,Deník!$R223,""),"")</f>
        <v/>
      </c>
      <c r="DL223" s="221">
        <f t="shared" si="12"/>
        <v>93847.029999999984</v>
      </c>
      <c r="DM223" s="220">
        <f t="shared" si="11"/>
        <v>-6.1529700000000132E-2</v>
      </c>
      <c r="DO223" s="50">
        <f>Deník!W224</f>
        <v>0</v>
      </c>
      <c r="DP223" s="102" t="str">
        <f>IF(AND(Deník!W224&gt;0),1,"")</f>
        <v/>
      </c>
      <c r="DQ223" s="102">
        <f>IF(AND(Deník!W224&lt;=0),1,"")</f>
        <v>1</v>
      </c>
      <c r="DR223" s="227"/>
      <c r="DS223" s="228"/>
      <c r="DT223" s="85"/>
      <c r="DU223" s="54">
        <f>IF(MONTH(Deník!$C223)=DU$2,Deník!$W223,"")</f>
        <v>0</v>
      </c>
      <c r="DV223" s="222" t="str">
        <f>IF(MONTH(Deník!$C223)=DV$2,Deník!$W223,"")</f>
        <v/>
      </c>
      <c r="DW223" s="222" t="str">
        <f>IF(MONTH(Deník!$C223)=DW$2,Deník!$W223,"")</f>
        <v/>
      </c>
      <c r="DX223" s="222" t="str">
        <f>IF(MONTH(Deník!$C223)=DX$2,Deník!$W223,"")</f>
        <v/>
      </c>
      <c r="DY223" s="222" t="str">
        <f>IF(MONTH(Deník!$C223)=DY$2,Deník!$W223,"")</f>
        <v/>
      </c>
      <c r="DZ223" s="222" t="str">
        <f>IF(MONTH(Deník!$C223)=DZ$2,Deník!$W223,"")</f>
        <v/>
      </c>
      <c r="EA223" s="222" t="str">
        <f>IF(MONTH(Deník!$C223)=EA$2,Deník!$W223,"")</f>
        <v/>
      </c>
      <c r="EB223" s="222" t="str">
        <f>IF(MONTH(Deník!$C223)=EB$2,Deník!$W223,"")</f>
        <v/>
      </c>
      <c r="EC223" s="222" t="str">
        <f>IF(MONTH(Deník!$C223)=EC$2,Deník!$W223,"")</f>
        <v/>
      </c>
      <c r="ED223" s="222" t="str">
        <f>IF(MONTH(Deník!$C223)=ED$2,Deník!$W223,"")</f>
        <v/>
      </c>
      <c r="EE223" s="222" t="str">
        <f>IF(MONTH(Deník!$C223)=EE$2,Deník!$W223,"")</f>
        <v/>
      </c>
      <c r="EF223" s="222" t="str">
        <f>IF(MONTH(Deník!$C223)=EF$2,Deník!$W223,"")</f>
        <v/>
      </c>
      <c r="EI223" s="600" t="str">
        <f>IF(Deník!$W223&lt;&gt;"",IF(Deník!$B223=Statistika!$F$63,Deník!$W223,""),"")</f>
        <v/>
      </c>
      <c r="EJ223" s="13" t="str">
        <f>IF(Deník!$W223&lt;&gt;"",IF(Deník!$B223=Statistika!$F$64,Deník!$W223,""),"")</f>
        <v/>
      </c>
      <c r="EK223" s="13" t="str">
        <f>IF(Deník!$W223&lt;&gt;"",IF(Deník!$B223=Statistika!$F$65,Deník!$W223,""),"")</f>
        <v/>
      </c>
      <c r="EL223" s="13" t="str">
        <f>IF(Deník!$W223&lt;&gt;"",IF(Deník!$B223=Statistika!$F$66,Deník!$W223,""),"")</f>
        <v/>
      </c>
      <c r="EM223" s="13" t="str">
        <f>IF(Deník!$W223&lt;&gt;"",IF(Deník!$B223=Statistika!$F$67,Deník!$W223,""),"")</f>
        <v/>
      </c>
      <c r="EN223" s="13" t="str">
        <f>IF(Deník!$W223&lt;&gt;"",IF(Deník!$B223=Statistika!$F$68,Deník!$W223,""),"")</f>
        <v/>
      </c>
      <c r="EO223" s="13" t="str">
        <f>IF(Deník!$W223&lt;&gt;"",IF(Deník!$B223=Statistika!$F$69,Deník!$W223,""),"")</f>
        <v/>
      </c>
      <c r="EP223" s="601" t="str">
        <f>IF(Deník!$W223&lt;&gt;"",IF(Deník!$B223=Statistika!$F$70,Deník!$W223,""),"")</f>
        <v/>
      </c>
      <c r="EQ223" s="90"/>
      <c r="ER223" s="63" t="str">
        <f>IF(Deník!$W223&lt;&gt;"",IF(Deník!$J223="L",Deník!$W223,""),"")</f>
        <v/>
      </c>
      <c r="ES223" s="13" t="str">
        <f>IF(Deník!$W223&lt;&gt;"",IF(Deník!$J223="S",Deník!$W223,""),"")</f>
        <v/>
      </c>
      <c r="ET223" s="95"/>
      <c r="EU223" s="88"/>
      <c r="EV223" s="63" t="str">
        <f>IF(WEEKDAY(Deník!$C223,2)=1,Deník!$W223,"")</f>
        <v/>
      </c>
      <c r="EW223" s="13" t="str">
        <f>IF(WEEKDAY(Deník!$C223,2)=2,Deník!$W223,"")</f>
        <v/>
      </c>
      <c r="EX223" s="13" t="str">
        <f>IF(WEEKDAY(Deník!$C223,2)=3,Deník!$W223,"")</f>
        <v/>
      </c>
      <c r="EY223" s="13" t="str">
        <f>IF(WEEKDAY(Deník!$C223,2)=4,Deník!$W223,"")</f>
        <v/>
      </c>
      <c r="EZ223" s="60" t="str">
        <f>IF(WEEKDAY(Deník!$C223,2)=5,Deník!$W223,"")</f>
        <v/>
      </c>
      <c r="FA223" s="99"/>
      <c r="FB223" s="100">
        <f>Deník!D223</f>
        <v>0</v>
      </c>
      <c r="FC223" s="63">
        <f>IF($FB223&lt;&gt;"",IF(AND($FB223&gt;=FC$2,$FB223&lt;=FC$3),Deník!$W223,""))</f>
        <v>0</v>
      </c>
      <c r="FD223" s="63" t="str">
        <f>IF($FB223&lt;&gt;"",IF(AND($FB223&gt;=FD$2,$FB223&lt;=FD$3),Deník!$W223,""))</f>
        <v/>
      </c>
      <c r="FE223" s="63" t="str">
        <f>IF($FB223&lt;&gt;"",IF(AND($FB223&gt;=FE$2,$FB223&lt;=FE$3),Deník!$W223,""))</f>
        <v/>
      </c>
      <c r="FF223" s="63" t="str">
        <f>IF($FB223&lt;&gt;"",IF(AND($FB223&gt;=FF$2,$FB223&lt;=FF$3),Deník!$W223,""))</f>
        <v/>
      </c>
      <c r="FG223" s="63" t="str">
        <f>IF($FB223&lt;&gt;"",IF(AND($FB223&gt;=FG$2,$FB223&lt;=FG$3),Deník!$W223,""))</f>
        <v/>
      </c>
      <c r="FH223" s="63" t="str">
        <f>IF($FB223&lt;&gt;"",IF(AND($FB223&gt;=FH$2,$FB223&lt;=FH$3),Deník!$W223,""))</f>
        <v/>
      </c>
      <c r="FI223" s="63" t="str">
        <f>IF($FB223&lt;&gt;"",IF(AND($FB223&gt;=FI$2,$FB223&lt;=FI$3),Deník!$W223,""))</f>
        <v/>
      </c>
      <c r="FJ223" s="63" t="str">
        <f>IF($FB223&lt;&gt;"",IF(AND($FB223&gt;=FJ$2,$FB223&lt;=FJ$3),Deník!$W223,""))</f>
        <v/>
      </c>
      <c r="FK223" s="63" t="str">
        <f>IF($FB223&lt;&gt;"",IF(AND($FB223&gt;=FK$2,$FB223&lt;=FK$3),Deník!$W223,""))</f>
        <v/>
      </c>
      <c r="FL223" s="63" t="str">
        <f>IF($FB223&lt;&gt;"",IF(AND($FB223&gt;=FL$2,$FB223&lt;=FL$3),Deník!$W223,""))</f>
        <v/>
      </c>
      <c r="FM223" s="63" t="str">
        <f>IF($FB223&lt;&gt;"",IF(AND($FB223&gt;=FM$2,$FB223&lt;=FM$3),Deník!$W223,""))</f>
        <v/>
      </c>
      <c r="FN223" s="13"/>
      <c r="FO223" s="20" t="str">
        <f>IF(Deník!$W223&gt;1,Deník!$W223,"")</f>
        <v/>
      </c>
      <c r="FP223" s="20" t="str">
        <f>IF(Deník!$W223&lt;0,Deník!$W223,"")</f>
        <v/>
      </c>
      <c r="FQ223" s="17"/>
      <c r="FS223" s="233"/>
      <c r="FT223" s="233" t="str">
        <f>IF(Deník!$W223&lt;&gt;"",IF(Deník!$Y223=Statistika!$F$78,Deník!$W223,""),"")</f>
        <v/>
      </c>
      <c r="FU223" s="233" t="str">
        <f>IF(Deník!$W223&lt;&gt;"",IF(Deník!$Y223=Statistika!$F$79,Deník!$W223,""),"")</f>
        <v/>
      </c>
      <c r="FV223" s="233" t="str">
        <f>IF(Deník!$W223&lt;&gt;"",IF(Deník!$Y223=Statistika!$F$80,Deník!$W223,""),"")</f>
        <v/>
      </c>
      <c r="FW223" s="233" t="str">
        <f>IF(Deník!$W223&lt;&gt;"",IF(Deník!$Y223=Statistika!$F$81,Deník!$W223,""),"")</f>
        <v/>
      </c>
      <c r="FX223" s="233" t="str">
        <f>IF(Deník!$W223&lt;&gt;"",IF(Deník!$Y223=Statistika!$F$82,Deník!$W223,""),"")</f>
        <v/>
      </c>
      <c r="FY223" s="233" t="str">
        <f>IF(Deník!$W223&lt;&gt;"",IF(Deník!$Y223=Statistika!$F$83,Deník!$W223,""),"")</f>
        <v/>
      </c>
      <c r="FZ223" s="233" t="str">
        <f>IF(Deník!$W223&lt;&gt;"",IF(Deník!$Y223=Statistika!$F$84,Deník!$W223,""),"")</f>
        <v/>
      </c>
      <c r="GA223" s="233" t="str">
        <f>IF(Deník!$W223&lt;&gt;"",IF(Deník!$Y223=Statistika!$F$85,Deník!$W223,""),"")</f>
        <v/>
      </c>
      <c r="GB223" s="233" t="str">
        <f>IF(Deník!$W223&lt;&gt;"",IF(Deník!$Y223=Statistika!$F$86,Deník!$W223,""),"")</f>
        <v/>
      </c>
      <c r="GC223" s="233" t="str">
        <f>IF(Deník!$W223&lt;&gt;"",IF(Deník!$Y223=Statistika!$F$87,Deník!$W223,""),"")</f>
        <v/>
      </c>
      <c r="GD223" s="233" t="str">
        <f>IF(Deník!$W223&lt;&gt;"",IF(Deník!$Y223=Statistika!$F$88,Deník!$W223,""),"")</f>
        <v/>
      </c>
      <c r="GE223" s="233" t="str">
        <f>IF(Deník!$W223&lt;&gt;"",IF(Deník!$Y223=Statistika!$F$89,Deník!$W223,""),"")</f>
        <v/>
      </c>
      <c r="GF223" s="233" t="str">
        <f>IF(Deník!$W223&lt;&gt;"",IF(Deník!$Y223=Statistika!$F$90,Deník!$W223,""),"")</f>
        <v/>
      </c>
      <c r="GG223" s="233" t="str">
        <f>IF(Deník!$W223&lt;&gt;"",IF(Deník!$Y223=Statistika!$F$91,Deník!$W223,""),"")</f>
        <v/>
      </c>
      <c r="GH223" s="233"/>
      <c r="GI223" s="233" t="str">
        <f>IF(Deník!$W223&lt;&gt;"",IF(Deník!$AB223=Statistika!$L$100,Deník!$W223,""),"")</f>
        <v/>
      </c>
      <c r="GJ223" s="233" t="str">
        <f>IF(Deník!$W223&lt;&gt;"",IF(Deník!$AB223=Statistika!$L$101,Deník!$W223,""),"")</f>
        <v/>
      </c>
      <c r="GK223" s="233" t="str">
        <f>IF(Deník!$W223&lt;&gt;"",IF(Deník!$AB223=Statistika!$L$102,Deník!$W223,""),"")</f>
        <v/>
      </c>
      <c r="GL223" s="233" t="str">
        <f>IF(Deník!$W223&lt;&gt;"",IF(Deník!$AB223=Statistika!$L$103,Deník!$W223,""),"")</f>
        <v/>
      </c>
      <c r="GM223" s="233" t="str">
        <f>IF(Deník!$W223&lt;&gt;"",IF(Deník!$AB223=Statistika!$L$104,Deník!$W223,""),"")</f>
        <v/>
      </c>
      <c r="GN223" s="233" t="str">
        <f>IF(Deník!$W223&lt;&gt;"",IF(Deník!$AB223=Statistika!$L$105,Deník!$W223,""),"")</f>
        <v/>
      </c>
      <c r="GO223" s="233" t="str">
        <f>IF(Deník!$W223&lt;&gt;"",IF(Deník!$AB223=Statistika!$L$106,Deník!$W223,""),"")</f>
        <v/>
      </c>
      <c r="GP223" s="233" t="str">
        <f>IF(Deník!$W223&lt;&gt;"",IF(Deník!$AB223=Statistika!$L$107,Deník!$W223,""),"")</f>
        <v/>
      </c>
      <c r="GQ223" s="233" t="str">
        <f>IF(Deník!$W223&lt;&gt;"",IF(Deník!$AB223=Statistika!$L$108,Deník!$W223,""),"")</f>
        <v/>
      </c>
      <c r="GS223" s="233" t="str">
        <f>IF(Deník!$W223&lt;0,IF(Deník!$AC223=Statistika!$F$117,Deník!$W223,""),"")</f>
        <v/>
      </c>
      <c r="GT223" s="233" t="str">
        <f>IF(Deník!$W223&lt;0,IF(Deník!$AC223=Statistika!$F$118,Deník!$W223,""),"")</f>
        <v/>
      </c>
      <c r="GU223" s="233" t="str">
        <f>IF(Deník!$W223&lt;0,IF(Deník!$AC223=Statistika!$F$119,Deník!$W223,""),"")</f>
        <v/>
      </c>
      <c r="GV223" s="233" t="str">
        <f>IF(Deník!$W223&lt;0,IF(Deník!$AC223=Statistika!$F$120,Deník!$W223,""),"")</f>
        <v/>
      </c>
      <c r="GW223" s="233" t="str">
        <f>IF(Deník!$W223&lt;0,IF(Deník!$AC223=Statistika!$F$121,Deník!$W223,""),"")</f>
        <v/>
      </c>
      <c r="GX223" s="233" t="str">
        <f>IF(Deník!$W223&lt;0,IF(Deník!$AC223=Statistika!$F$122,Deník!$W223,""),"")</f>
        <v/>
      </c>
      <c r="GY223" s="233" t="str">
        <f>IF(Deník!$W223&lt;0,IF(Deník!$AC223=Statistika!$F$123,Deník!$W223,""),"")</f>
        <v/>
      </c>
      <c r="GZ223" s="233" t="str">
        <f>IF(Deník!$W223&lt;0,IF(Deník!$AC223=Statistika!$F$124,Deník!$W223,""),"")</f>
        <v/>
      </c>
      <c r="HA223" s="233" t="str">
        <f>IF(Deník!$W223&lt;0,IF(Deník!$AC223=Statistika!$F$125,Deník!$W223,""),"")</f>
        <v/>
      </c>
      <c r="HC223" s="233" t="str">
        <f>IF(Deník!$W223&lt;0,IF(Deník!$AD223=Statistika!$F$133,Deník!$W223,""),"")</f>
        <v/>
      </c>
      <c r="HD223" s="233" t="str">
        <f>IF(Deník!$W223&lt;0,IF(Deník!$AD223=Statistika!$F$134,Deník!$W223,""),"")</f>
        <v/>
      </c>
      <c r="HE223" s="233" t="str">
        <f>IF(Deník!$W223&lt;0,IF(Deník!$AD223=Statistika!$F$135,Deník!$W223,""),"")</f>
        <v/>
      </c>
      <c r="HF223" s="233" t="str">
        <f>IF(Deník!$W223&lt;0,IF(Deník!$AD223=Statistika!$F$136,Deník!$W223,""),"")</f>
        <v/>
      </c>
      <c r="HG223" s="233" t="str">
        <f>IF(Deník!$W223&lt;0,IF(Deník!$AD223=Statistika!$F$137,Deník!$W223,""),"")</f>
        <v/>
      </c>
      <c r="ID223" s="8">
        <f>Tabulka4[[#This Row],[Sloupec3]]</f>
        <v>0</v>
      </c>
      <c r="IE223" s="17" t="str">
        <f>IF(AND([1]Deník!$C223&gt;='[1]Měsíční shrnutí'!$D$1,[1]Deník!$C223&lt;='[1]Měsíční shrnutí'!$F$1),[1]Deník!$X223,"")</f>
        <v/>
      </c>
    </row>
    <row r="224" spans="1:239">
      <c r="A224" s="8">
        <f>Deník!C225</f>
        <v>0</v>
      </c>
      <c r="B224" s="50" t="str">
        <f>Deník!R225</f>
        <v/>
      </c>
      <c r="C224" s="102" t="str">
        <f>IF(AND(Deník!R225&gt;1,Deník!R225&lt;&gt;""),1,"")</f>
        <v/>
      </c>
      <c r="D224" s="102" t="str">
        <f>IF(AND(Deník!R225&lt;=0,Deník!R225&lt;&gt;""),1,"")</f>
        <v/>
      </c>
      <c r="E224" s="103" t="str">
        <f>IF(AND(Deník!R225&gt;=0,Deník!R225&lt;=1),1,"")</f>
        <v/>
      </c>
      <c r="F224" s="79" t="str">
        <f>IF(Deník!R225&lt;&gt;"",Deník!R225+F223,"")</f>
        <v/>
      </c>
      <c r="G224" s="85"/>
      <c r="H224" s="54" t="str">
        <f>IF(MONTH(Deník!$C224)=H$2,IF(AND(Deník!$R224&gt;=0,Deník!$R224&lt;=1),"BE",Deník!$R224),"")</f>
        <v/>
      </c>
      <c r="I224" s="11" t="str">
        <f>IF(MONTH(Deník!$C224)=I$2,IF(AND(Deník!$R224&gt;=0,Deník!$R224&lt;=1),"BE",Deník!$R224),"")</f>
        <v/>
      </c>
      <c r="J224" s="11" t="str">
        <f>IF(MONTH(Deník!$C224)=J$2,IF(AND(Deník!$R224&gt;=0,Deník!$R224&lt;=1),"BE",Deník!$R224),"")</f>
        <v/>
      </c>
      <c r="K224" s="11" t="str">
        <f>IF(MONTH(Deník!$C224)=K$2,IF(AND(Deník!$R224&gt;=0,Deník!$R224&lt;=1),"BE",Deník!$R224),"")</f>
        <v/>
      </c>
      <c r="L224" s="11" t="str">
        <f>IF(MONTH(Deník!$C224)=L$2,IF(AND(Deník!$R224&gt;=0,Deník!$R224&lt;=1),"BE",Deník!$R224),"")</f>
        <v/>
      </c>
      <c r="M224" s="11" t="str">
        <f>IF(MONTH(Deník!$C224)=M$2,IF(AND(Deník!$R224&gt;=0,Deník!$R224&lt;=1),"BE",Deník!$R224),"")</f>
        <v/>
      </c>
      <c r="N224" s="11" t="str">
        <f>IF(MONTH(Deník!$C224)=N$2,IF(AND(Deník!$R224&gt;=0,Deník!$R224&lt;=1),"BE",Deník!$R224),"")</f>
        <v/>
      </c>
      <c r="O224" s="11" t="str">
        <f>IF(MONTH(Deník!$C224)=O$2,IF(AND(Deník!$R224&gt;=0,Deník!$R224&lt;=1),"BE",Deník!$R224),"")</f>
        <v/>
      </c>
      <c r="P224" s="11" t="str">
        <f>IF(MONTH(Deník!$C224)=P$2,IF(AND(Deník!$R224&gt;=0,Deník!$R224&lt;=1),"BE",Deník!$R224),"")</f>
        <v/>
      </c>
      <c r="Q224" s="11" t="str">
        <f>IF(MONTH(Deník!$C224)=Q$2,IF(AND(Deník!$R224&gt;=0,Deník!$R224&lt;=1),"BE",Deník!$R224),"")</f>
        <v/>
      </c>
      <c r="R224" s="11" t="str">
        <f>IF(MONTH(Deník!$C224)=R$2,IF(AND(Deník!$R224&gt;=0,Deník!$R224&lt;=1),"BE",Deník!$R224),"")</f>
        <v/>
      </c>
      <c r="S224" s="57" t="str">
        <f>IF(MONTH(Deník!$C224)=S$2,IF(AND(Deník!$R224&gt;=0,Deník!$R224&lt;=1),"BE",Deník!$R224),"")</f>
        <v/>
      </c>
      <c r="U224" s="12"/>
      <c r="V224" s="12"/>
      <c r="X224" s="600" t="str">
        <f>IF(Deník!$R224&lt;&gt;"",IF(Deník!$B224=Statistika!$F$63,IF(AND(Deník!$R224&gt;=0,Deník!$R224&lt;=1),"BE",Deník!$R224),""),"")</f>
        <v/>
      </c>
      <c r="Y224" s="13" t="str">
        <f>IF(Deník!$R224&lt;&gt;"",IF(Deník!$B224=Statistika!$F$64,IF(AND(Deník!$R224&gt;=0,Deník!$R224&lt;=1),"BE",Deník!$R224),""),"")</f>
        <v/>
      </c>
      <c r="Z224" s="13" t="str">
        <f>IF(Deník!$R224&lt;&gt;"",IF(Deník!$B224=Statistika!$F$65,IF(AND(Deník!$R224&gt;=0,Deník!$R224&lt;=1),"BE",Deník!$R224),""),"")</f>
        <v/>
      </c>
      <c r="AA224" s="13" t="str">
        <f>IF(Deník!$R224&lt;&gt;"",IF(Deník!$B224=Statistika!$F$66,IF(AND(Deník!$R224&gt;=0,Deník!$R224&lt;=1),"BE",Deník!$R224),""),"")</f>
        <v/>
      </c>
      <c r="AB224" s="13" t="str">
        <f>IF(Deník!$R224&lt;&gt;"",IF(Deník!$B224=Statistika!$F$67,IF(AND(Deník!$R224&gt;=0,Deník!$R224&lt;=1),"BE",Deník!$R224),""),"")</f>
        <v/>
      </c>
      <c r="AC224" s="13" t="str">
        <f>IF(Deník!$R224&lt;&gt;"",IF(Deník!$B224=Statistika!$F$68,IF(AND(Deník!$R224&gt;=0,Deník!$R224&lt;=1),"BE",Deník!$R224),""),"")</f>
        <v/>
      </c>
      <c r="AD224" s="13" t="str">
        <f>IF(Deník!$R224&lt;&gt;"",IF(Deník!$B224=Statistika!$F$69,IF(AND(Deník!$R224&gt;=0,Deník!$R224&lt;=1),"BE",Deník!$R224),""),"")</f>
        <v/>
      </c>
      <c r="AE224" s="601" t="str">
        <f>IF(Deník!$R224&lt;&gt;"",IF(Deník!$B224=Statistika!$F$70,IF(AND(Deník!$R224&gt;=0,Deník!$R224&lt;=1),"BE",Deník!$R224),""),"")</f>
        <v/>
      </c>
      <c r="AF224" s="90"/>
      <c r="AG224" s="63" t="str">
        <f>IF(Deník!$R224&lt;&gt;"",IF(Deník!$J224="L",IF(AND(Deník!$R224&gt;=0,Deník!$R224&lt;=1),"BE",Deník!$R224),""),"")</f>
        <v/>
      </c>
      <c r="AH224" s="13" t="str">
        <f>IF(Deník!$R224&lt;&gt;"",IF(Deník!$J224="S",IF(AND(Deník!$R224&gt;=0,Deník!$R224&lt;=1),"BE",Deník!$R224),""),"")</f>
        <v/>
      </c>
      <c r="AI224" s="95"/>
      <c r="AJ224" s="71" t="str">
        <f>IF(Deník!N225&lt;&gt;"",Deník!N225*-1,"")</f>
        <v/>
      </c>
      <c r="AK224" s="88"/>
      <c r="AL224" s="63" t="str">
        <f>IF(WEEKDAY(Deník!$C224,2)=1,IF(AND(Deník!$R224&gt;=0,Deník!$R224&lt;=1),"BE",Deník!$R224),"")</f>
        <v/>
      </c>
      <c r="AM224" s="13" t="str">
        <f>IF(WEEKDAY(Deník!$C224,2)=2,IF(AND(Deník!$R224&gt;=0,Deník!$R224&lt;=1),"BE",Deník!$R224),"")</f>
        <v/>
      </c>
      <c r="AN224" s="13" t="str">
        <f>IF(WEEKDAY(Deník!$C224,2)=3,IF(AND(Deník!$R224&gt;=0,Deník!$R224&lt;=1),"BE",Deník!$R224),"")</f>
        <v/>
      </c>
      <c r="AO224" s="13" t="str">
        <f>IF(WEEKDAY(Deník!$C224,2)=4,IF(AND(Deník!$R224&gt;=0,Deník!$R224&lt;=1),"BE",Deník!$R224),"")</f>
        <v/>
      </c>
      <c r="AP224" s="60" t="str">
        <f>IF(WEEKDAY(Deník!$C224,2)=5,IF(AND(Deník!$R224&gt;=0,Deník!$R224&lt;=1),"BE",Deník!$R224),"")</f>
        <v/>
      </c>
      <c r="AQ224" s="99"/>
      <c r="AR224" s="100">
        <f>Deník!D224</f>
        <v>0</v>
      </c>
      <c r="AS224" s="63" t="str">
        <f>IF(Deník!$D224&lt;&gt;"",IF(AND(Deník!$D224&gt;=AS$2,Deník!$D224&lt;=AS$3),IF(AND(Deník!$R224&gt;=0,Deník!$R224&lt;=1),"BE",Deník!$R224),""),"")</f>
        <v/>
      </c>
      <c r="AT224" s="63" t="str">
        <f>IF(Deník!$D224&lt;&gt;"",IF(AND(Deník!$D224&gt;=AT$2,Deník!$D224&lt;=AT$3),IF(AND(Deník!$R224&gt;=0,Deník!$R224&lt;=1),"BE",Deník!$R224),""),"")</f>
        <v/>
      </c>
      <c r="AU224" s="63" t="str">
        <f>IF(Deník!$D224&lt;&gt;"",IF(AND(Deník!$D224&gt;=AU$2,Deník!$D224&lt;=AU$3),IF(AND(Deník!$R224&gt;=0,Deník!$R224&lt;=1),"BE",Deník!$R224),""),"")</f>
        <v/>
      </c>
      <c r="AV224" s="63" t="str">
        <f>IF(Deník!$D224&lt;&gt;"",IF(AND(Deník!$D224&gt;=AV$2,Deník!$D224&lt;=AV$3),IF(AND(Deník!$R224&gt;=0,Deník!$R224&lt;=1),"BE",Deník!$R224),""),"")</f>
        <v/>
      </c>
      <c r="AW224" s="63" t="str">
        <f>IF(Deník!$D224&lt;&gt;"",IF(AND(Deník!$D224&gt;=AW$2,Deník!$D224&lt;=AW$3),IF(AND(Deník!$R224&gt;=0,Deník!$R224&lt;=1),"BE",Deník!$R224),""),"")</f>
        <v/>
      </c>
      <c r="AX224" s="63" t="str">
        <f>IF(Deník!$D224&lt;&gt;"",IF(AND(Deník!$D224&gt;=AX$2,Deník!$D224&lt;=AX$3),IF(AND(Deník!$R224&gt;=0,Deník!$R224&lt;=1),"BE",Deník!$R224),""),"")</f>
        <v/>
      </c>
      <c r="AY224" s="63" t="str">
        <f>IF(Deník!$D224&lt;&gt;"",IF(AND(Deník!$D224&gt;=AY$2,Deník!$D224&lt;=AY$3),IF(AND(Deník!$R224&gt;=0,Deník!$R224&lt;=1),"BE",Deník!$R224),""),"")</f>
        <v/>
      </c>
      <c r="AZ224" s="63" t="str">
        <f>IF(Deník!$D224&lt;&gt;"",IF(AND(Deník!$D224&gt;=AZ$2,Deník!$D224&lt;=AZ$3),IF(AND(Deník!$R224&gt;=0,Deník!$R224&lt;=1),"BE",Deník!$R224),""),"")</f>
        <v/>
      </c>
      <c r="BA224" s="63" t="str">
        <f>IF(Deník!$D224&lt;&gt;"",IF(AND(Deník!$D224&gt;=BA$2,Deník!$D224&lt;=BA$3),IF(AND(Deník!$R224&gt;=0,Deník!$R224&lt;=1),"BE",Deník!$R224),""),"")</f>
        <v/>
      </c>
      <c r="BB224" s="63" t="str">
        <f>IF(Deník!$D224&lt;&gt;"",IF(AND(Deník!$D224&gt;=BB$2,Deník!$D224&lt;=BB$3),IF(AND(Deník!$R224&gt;=0,Deník!$R224&lt;=1),"BE",Deník!$R224),""),"")</f>
        <v/>
      </c>
      <c r="BC224" s="71" t="str">
        <f>IF(Deník!$D224&lt;&gt;"",IF(AND(Deník!$D224&gt;=BC$2,Deník!$D224&lt;=BC$3),IF(AND(Deník!$R224&gt;=0,Deník!$R224&lt;=1),"BE",Deník!$R224),""),"")</f>
        <v/>
      </c>
      <c r="BD224" s="20" t="str">
        <f>IF(Deník!$J225="S",(Deník!$M225-Deník!$K225),IF(Deník!$J225="L",(Deník!$K225-Deník!$M225),""))</f>
        <v/>
      </c>
      <c r="BE224" s="20" t="str">
        <f>IF(Deník!$J225="S",(Deník!$K225-Deník!$O225),IF(Deník!$J225="L",(Deník!$O225-Deník!$K225),""))</f>
        <v/>
      </c>
      <c r="BF224" s="20" t="str">
        <f>IF(Deník!$J225="S",(Deník!$K225-Deník!$L225),IF(Deník!$J225="L",(Deník!$L225-Deník!$K225),""))</f>
        <v/>
      </c>
      <c r="BG224" s="20" t="str">
        <f>IF(Deník!$J225="S",(Deník!$K225-Deník!$S225),IF(Deník!$J225="L",(Deník!$S225-Deník!$K225),""))</f>
        <v/>
      </c>
      <c r="BH224" s="20" t="str">
        <f>IF(Deník!$J225="S",(Deník!$K225-Deník!$U225),IF(Deník!$J225="L",(Deník!$U225-Deník!$K225),""))</f>
        <v/>
      </c>
      <c r="BI224" s="20" t="str">
        <f>IF(Deník!$R224&gt;1,Deník!$R224,"")</f>
        <v/>
      </c>
      <c r="BJ224" s="20" t="str">
        <f>IF(Deník!$R224&lt;0,Deník!$R224,"")</f>
        <v/>
      </c>
      <c r="BK224" s="17"/>
      <c r="BM224" s="233" t="str">
        <f>IF(Deník!$R224&lt;&gt;"",IF(Deník!$Y224=Statistika!$F$78,IF(AND(Deník!$R224&gt;=0,Deník!$R224&lt;=1),"BE",Deník!$R224),""),"")</f>
        <v/>
      </c>
      <c r="BN224" s="233" t="str">
        <f>IF(Deník!$R224&lt;&gt;"",IF(Deník!$Y224=Statistika!$F$79,IF(AND(Deník!$R224&gt;=0,Deník!$R224&lt;=1),"BE",Deník!$R224),""),"")</f>
        <v/>
      </c>
      <c r="BO224" s="233" t="str">
        <f>IF(Deník!$R224&lt;&gt;"",IF(Deník!$Y224=Statistika!$F$80,IF(AND(Deník!$R224&gt;=0,Deník!$R224&lt;=1),"BE",Deník!$R224),""),"")</f>
        <v/>
      </c>
      <c r="BP224" s="233" t="str">
        <f>IF(Deník!$R224&lt;&gt;"",IF(Deník!$Y224=Statistika!$F$81,IF(AND(Deník!$R224&gt;=0,Deník!$R224&lt;=1),"BE",Deník!$R224),""),"")</f>
        <v/>
      </c>
      <c r="BQ224" s="233" t="str">
        <f>IF(Deník!$R224&lt;&gt;"",IF(Deník!$Y224=Statistika!$F$82,IF(AND(Deník!$R224&gt;=0,Deník!$R224&lt;=1),"BE",Deník!$R224),""),"")</f>
        <v/>
      </c>
      <c r="BR224" s="233" t="str">
        <f>IF(Deník!$R224&lt;&gt;"",IF(Deník!$Y224=Statistika!$F$83,IF(AND(Deník!$R224&gt;=0,Deník!$R224&lt;=1),"BE",Deník!$R224),""),"")</f>
        <v/>
      </c>
      <c r="BS224" s="233" t="str">
        <f>IF(Deník!$R224&lt;&gt;"",IF(Deník!$Y224=Statistika!$F$84,IF(AND(Deník!$R224&gt;=0,Deník!$R224&lt;=1),"BE",Deník!$R224),""),"")</f>
        <v/>
      </c>
      <c r="BT224" s="233" t="str">
        <f>IF(Deník!$R224&lt;&gt;"",IF(Deník!$Y224=Statistika!$F$85,IF(AND(Deník!$R224&gt;=0,Deník!$R224&lt;=1),"BE",Deník!$R224),""),"")</f>
        <v/>
      </c>
      <c r="BU224" s="233" t="str">
        <f>IF(Deník!$R224&lt;&gt;"",IF(Deník!$Y224=Statistika!$F$86,IF(AND(Deník!$R224&gt;=0,Deník!$R224&lt;=1),"BE",Deník!$R224),""),"")</f>
        <v/>
      </c>
      <c r="BV224" s="233" t="str">
        <f>IF(Deník!$R224&lt;&gt;"",IF(Deník!$Y224=Statistika!$F$87,IF(AND(Deník!$R224&gt;=0,Deník!$R224&lt;=1),"BE",Deník!$R224),""),"")</f>
        <v/>
      </c>
      <c r="BW224" s="233" t="str">
        <f>IF(Deník!$R224&lt;&gt;"",IF(Deník!$Y224=Statistika!$F$88,IF(AND(Deník!$R224&gt;=0,Deník!$R224&lt;=1),"BE",Deník!$R224),""),"")</f>
        <v/>
      </c>
      <c r="BX224" s="233" t="str">
        <f>IF(Deník!$R224&lt;&gt;"",IF(Deník!$Y224=Statistika!$F$89,IF(AND(Deník!$R224&gt;=0,Deník!$R224&lt;=1),"BE",Deník!$R224),""),"")</f>
        <v/>
      </c>
      <c r="BY224" s="233" t="str">
        <f>IF(Deník!$R224&lt;&gt;"",IF(Deník!$Y224=Statistika!$F$90,IF(AND(Deník!$R224&gt;=0,Deník!$R224&lt;=1),"BE",Deník!$R224),""),"")</f>
        <v/>
      </c>
      <c r="BZ224" s="233" t="str">
        <f>IF(Deník!$R224&lt;&gt;"",IF(Deník!$Y224=Statistika!$F$91,IF(AND(Deník!$R224&gt;=0,Deník!$R224&lt;=1),"BE",Deník!$R224),""),"")</f>
        <v/>
      </c>
      <c r="CA224" s="233"/>
      <c r="CB224" s="233" t="str">
        <f>IF(Deník!$R224&lt;&gt;"",IF(Deník!$AB224="SL",IF(AND(Deník!$R224&gt;=0,Deník!$R224&lt;=1),"BE",Deník!$R224),""),"")</f>
        <v/>
      </c>
      <c r="CC224" s="233" t="str">
        <f>IF(Deník!$R224&lt;&gt;"",IF(Deník!$AB224="BE10",IF(AND(Deník!$R224&gt;=0,Deník!$R224&lt;=1),"BE",Deník!$R224),""),"")</f>
        <v/>
      </c>
      <c r="CD224" s="233" t="str">
        <f>IF(Deník!$R224&lt;&gt;"",IF(Deník!$AB224="BE15",IF(AND(Deník!$R224&gt;=0,Deník!$R224&lt;=1),"BE",Deník!$R224),""),"")</f>
        <v/>
      </c>
      <c r="CE224" s="233" t="str">
        <f>IF(Deník!$R224&lt;&gt;"",IF(Deník!$AB224="BE20",IF(AND(Deník!$R224&gt;=0,Deník!$R224&lt;=1),"BE",Deník!$R224),""),"")</f>
        <v/>
      </c>
      <c r="CF224" s="233" t="str">
        <f>IF(Deník!$R224&lt;&gt;"",IF(Deník!$AB224="TP1",IF(AND(Deník!$R224&gt;=0,Deník!$R224&lt;=1),"BE",Deník!$R224),""),"")</f>
        <v/>
      </c>
      <c r="CG224" s="233" t="str">
        <f>IF(Deník!$R224&lt;&gt;"",IF(Deník!$AB224="TP2",IF(AND(Deník!$R224&gt;=0,Deník!$R224&lt;=1),"BE",Deník!$R224),""),"")</f>
        <v/>
      </c>
      <c r="CH224" s="233" t="str">
        <f>IF(Deník!$R224&lt;&gt;"",IF(Deník!$AB224="TP3",IF(AND(Deník!$R224&gt;=0,Deník!$R224&lt;=1),"BE",Deník!$R224),""),"")</f>
        <v/>
      </c>
      <c r="CI224" s="233" t="str">
        <f>IF(Deník!$R224&lt;&gt;"",IF(Deník!$AB224="Trailing SL",IF(AND(Deník!$R224&gt;=0,Deník!$R224&lt;=1),"BE",Deník!$R224),""),"")</f>
        <v/>
      </c>
      <c r="CJ224" s="233" t="str">
        <f>IF(Deník!$R224&lt;&gt;"",IF(Deník!$AB224="Manual",IF(AND(Deník!$R224&gt;=0,Deník!$R224&lt;=1),"BE",Deník!$R224),""),"")</f>
        <v/>
      </c>
      <c r="CK224" s="233"/>
      <c r="CL224" s="233" t="str">
        <f>IF(Deník!$R224&lt;0,IF(Deník!$AC224=Statistika!$F$117,Deník!$R224,""),"")</f>
        <v/>
      </c>
      <c r="CM224" s="233" t="str">
        <f>IF(Deník!$R224&lt;0,IF(Deník!$AC224=Statistika!$F$118,Deník!$R224,""),"")</f>
        <v/>
      </c>
      <c r="CN224" s="233" t="str">
        <f>IF(Deník!$R224&lt;0,IF(Deník!$AC224=Statistika!$F$119,Deník!$R224,""),"")</f>
        <v/>
      </c>
      <c r="CO224" s="233" t="str">
        <f>IF(Deník!$R224&lt;0,IF(Deník!$AC224=Statistika!$F$120,Deník!$R224,""),"")</f>
        <v/>
      </c>
      <c r="CP224" s="233" t="str">
        <f>IF(Deník!$R224&lt;0,IF(Deník!$AC224=Statistika!$F$121,Deník!$R224,""),"")</f>
        <v/>
      </c>
      <c r="CQ224" s="233" t="str">
        <f>IF(Deník!$R224&lt;0,IF(Deník!$AC224=Statistika!$F$122,Deník!$R224,""),"")</f>
        <v/>
      </c>
      <c r="CR224" s="233" t="str">
        <f>IF(Deník!$R224&lt;0,IF(Deník!$AC224=Statistika!$F$123,Deník!$R224,""),"")</f>
        <v/>
      </c>
      <c r="CS224" s="233" t="str">
        <f>IF(Deník!$R224&lt;0,IF(Deník!$AC224=Statistika!$F$124,Deník!$R224,""),"")</f>
        <v/>
      </c>
      <c r="CT224" s="233" t="str">
        <f>IF(Deník!$R224&lt;0,IF(Deník!$AC224=Statistika!$F$125,Deník!$R224,""),"")</f>
        <v/>
      </c>
      <c r="CU224" s="233"/>
      <c r="CV224" s="233" t="str">
        <f>IF(Deník!$R224&lt;0,IF(Deník!$AD224=$CV$2,Deník!$R224,""),"")</f>
        <v/>
      </c>
      <c r="CW224" s="233" t="str">
        <f>IF(Deník!$R224&lt;0,IF(Deník!$AD224=$CW$2,Deník!$R224,""),"")</f>
        <v/>
      </c>
      <c r="CX224" s="233" t="str">
        <f>IF(Deník!$R224&lt;0,IF(Deník!$AD224=$CX$2,Deník!$R224,""),"")</f>
        <v/>
      </c>
      <c r="CY224" s="233" t="str">
        <f>IF(Deník!$R224&lt;0,IF(Deník!$AD224=$CY$2,Deník!$R224,""),"")</f>
        <v/>
      </c>
      <c r="CZ224" s="233" t="str">
        <f>IF(Deník!$R224&lt;0,IF(Deník!$AD224=$CZ$2,Deník!$R224,""),"")</f>
        <v/>
      </c>
      <c r="DL224" s="221">
        <f t="shared" si="12"/>
        <v>93847.029999999984</v>
      </c>
      <c r="DM224" s="220">
        <f t="shared" si="11"/>
        <v>-6.1529700000000132E-2</v>
      </c>
      <c r="DO224" s="50">
        <f>Deník!W225</f>
        <v>0</v>
      </c>
      <c r="DP224" s="102" t="str">
        <f>IF(AND(Deník!W225&gt;0),1,"")</f>
        <v/>
      </c>
      <c r="DQ224" s="102">
        <f>IF(AND(Deník!W225&lt;=0),1,"")</f>
        <v>1</v>
      </c>
      <c r="DR224" s="227"/>
      <c r="DS224" s="228"/>
      <c r="DT224" s="85"/>
      <c r="DU224" s="54">
        <f>IF(MONTH(Deník!$C224)=DU$2,Deník!$W224,"")</f>
        <v>0</v>
      </c>
      <c r="DV224" s="222" t="str">
        <f>IF(MONTH(Deník!$C224)=DV$2,Deník!$W224,"")</f>
        <v/>
      </c>
      <c r="DW224" s="222" t="str">
        <f>IF(MONTH(Deník!$C224)=DW$2,Deník!$W224,"")</f>
        <v/>
      </c>
      <c r="DX224" s="222" t="str">
        <f>IF(MONTH(Deník!$C224)=DX$2,Deník!$W224,"")</f>
        <v/>
      </c>
      <c r="DY224" s="222" t="str">
        <f>IF(MONTH(Deník!$C224)=DY$2,Deník!$W224,"")</f>
        <v/>
      </c>
      <c r="DZ224" s="222" t="str">
        <f>IF(MONTH(Deník!$C224)=DZ$2,Deník!$W224,"")</f>
        <v/>
      </c>
      <c r="EA224" s="222" t="str">
        <f>IF(MONTH(Deník!$C224)=EA$2,Deník!$W224,"")</f>
        <v/>
      </c>
      <c r="EB224" s="222" t="str">
        <f>IF(MONTH(Deník!$C224)=EB$2,Deník!$W224,"")</f>
        <v/>
      </c>
      <c r="EC224" s="222" t="str">
        <f>IF(MONTH(Deník!$C224)=EC$2,Deník!$W224,"")</f>
        <v/>
      </c>
      <c r="ED224" s="222" t="str">
        <f>IF(MONTH(Deník!$C224)=ED$2,Deník!$W224,"")</f>
        <v/>
      </c>
      <c r="EE224" s="222" t="str">
        <f>IF(MONTH(Deník!$C224)=EE$2,Deník!$W224,"")</f>
        <v/>
      </c>
      <c r="EF224" s="222" t="str">
        <f>IF(MONTH(Deník!$C224)=EF$2,Deník!$W224,"")</f>
        <v/>
      </c>
      <c r="EI224" s="600" t="str">
        <f>IF(Deník!$W224&lt;&gt;"",IF(Deník!$B224=Statistika!$F$63,Deník!$W224,""),"")</f>
        <v/>
      </c>
      <c r="EJ224" s="13" t="str">
        <f>IF(Deník!$W224&lt;&gt;"",IF(Deník!$B224=Statistika!$F$64,Deník!$W224,""),"")</f>
        <v/>
      </c>
      <c r="EK224" s="13" t="str">
        <f>IF(Deník!$W224&lt;&gt;"",IF(Deník!$B224=Statistika!$F$65,Deník!$W224,""),"")</f>
        <v/>
      </c>
      <c r="EL224" s="13" t="str">
        <f>IF(Deník!$W224&lt;&gt;"",IF(Deník!$B224=Statistika!$F$66,Deník!$W224,""),"")</f>
        <v/>
      </c>
      <c r="EM224" s="13" t="str">
        <f>IF(Deník!$W224&lt;&gt;"",IF(Deník!$B224=Statistika!$F$67,Deník!$W224,""),"")</f>
        <v/>
      </c>
      <c r="EN224" s="13" t="str">
        <f>IF(Deník!$W224&lt;&gt;"",IF(Deník!$B224=Statistika!$F$68,Deník!$W224,""),"")</f>
        <v/>
      </c>
      <c r="EO224" s="13" t="str">
        <f>IF(Deník!$W224&lt;&gt;"",IF(Deník!$B224=Statistika!$F$69,Deník!$W224,""),"")</f>
        <v/>
      </c>
      <c r="EP224" s="601" t="str">
        <f>IF(Deník!$W224&lt;&gt;"",IF(Deník!$B224=Statistika!$F$70,Deník!$W224,""),"")</f>
        <v/>
      </c>
      <c r="EQ224" s="90"/>
      <c r="ER224" s="63" t="str">
        <f>IF(Deník!$W224&lt;&gt;"",IF(Deník!$J224="L",Deník!$W224,""),"")</f>
        <v/>
      </c>
      <c r="ES224" s="13" t="str">
        <f>IF(Deník!$W224&lt;&gt;"",IF(Deník!$J224="S",Deník!$W224,""),"")</f>
        <v/>
      </c>
      <c r="ET224" s="95"/>
      <c r="EU224" s="88"/>
      <c r="EV224" s="63" t="str">
        <f>IF(WEEKDAY(Deník!$C224,2)=1,Deník!$W224,"")</f>
        <v/>
      </c>
      <c r="EW224" s="13" t="str">
        <f>IF(WEEKDAY(Deník!$C224,2)=2,Deník!$W224,"")</f>
        <v/>
      </c>
      <c r="EX224" s="13" t="str">
        <f>IF(WEEKDAY(Deník!$C224,2)=3,Deník!$W224,"")</f>
        <v/>
      </c>
      <c r="EY224" s="13" t="str">
        <f>IF(WEEKDAY(Deník!$C224,2)=4,Deník!$W224,"")</f>
        <v/>
      </c>
      <c r="EZ224" s="60" t="str">
        <f>IF(WEEKDAY(Deník!$C224,2)=5,Deník!$W224,"")</f>
        <v/>
      </c>
      <c r="FA224" s="99"/>
      <c r="FB224" s="100">
        <f>Deník!D224</f>
        <v>0</v>
      </c>
      <c r="FC224" s="63">
        <f>IF($FB224&lt;&gt;"",IF(AND($FB224&gt;=FC$2,$FB224&lt;=FC$3),Deník!$W224,""))</f>
        <v>0</v>
      </c>
      <c r="FD224" s="63" t="str">
        <f>IF($FB224&lt;&gt;"",IF(AND($FB224&gt;=FD$2,$FB224&lt;=FD$3),Deník!$W224,""))</f>
        <v/>
      </c>
      <c r="FE224" s="63" t="str">
        <f>IF($FB224&lt;&gt;"",IF(AND($FB224&gt;=FE$2,$FB224&lt;=FE$3),Deník!$W224,""))</f>
        <v/>
      </c>
      <c r="FF224" s="63" t="str">
        <f>IF($FB224&lt;&gt;"",IF(AND($FB224&gt;=FF$2,$FB224&lt;=FF$3),Deník!$W224,""))</f>
        <v/>
      </c>
      <c r="FG224" s="63" t="str">
        <f>IF($FB224&lt;&gt;"",IF(AND($FB224&gt;=FG$2,$FB224&lt;=FG$3),Deník!$W224,""))</f>
        <v/>
      </c>
      <c r="FH224" s="63" t="str">
        <f>IF($FB224&lt;&gt;"",IF(AND($FB224&gt;=FH$2,$FB224&lt;=FH$3),Deník!$W224,""))</f>
        <v/>
      </c>
      <c r="FI224" s="63" t="str">
        <f>IF($FB224&lt;&gt;"",IF(AND($FB224&gt;=FI$2,$FB224&lt;=FI$3),Deník!$W224,""))</f>
        <v/>
      </c>
      <c r="FJ224" s="63" t="str">
        <f>IF($FB224&lt;&gt;"",IF(AND($FB224&gt;=FJ$2,$FB224&lt;=FJ$3),Deník!$W224,""))</f>
        <v/>
      </c>
      <c r="FK224" s="63" t="str">
        <f>IF($FB224&lt;&gt;"",IF(AND($FB224&gt;=FK$2,$FB224&lt;=FK$3),Deník!$W224,""))</f>
        <v/>
      </c>
      <c r="FL224" s="63" t="str">
        <f>IF($FB224&lt;&gt;"",IF(AND($FB224&gt;=FL$2,$FB224&lt;=FL$3),Deník!$W224,""))</f>
        <v/>
      </c>
      <c r="FM224" s="63" t="str">
        <f>IF($FB224&lt;&gt;"",IF(AND($FB224&gt;=FM$2,$FB224&lt;=FM$3),Deník!$W224,""))</f>
        <v/>
      </c>
      <c r="FN224" s="13"/>
      <c r="FO224" s="20" t="str">
        <f>IF(Deník!$W224&gt;1,Deník!$W224,"")</f>
        <v/>
      </c>
      <c r="FP224" s="20" t="str">
        <f>IF(Deník!$W224&lt;0,Deník!$W224,"")</f>
        <v/>
      </c>
      <c r="FQ224" s="17"/>
      <c r="FS224" s="233"/>
      <c r="FT224" s="233" t="str">
        <f>IF(Deník!$W224&lt;&gt;"",IF(Deník!$Y224=Statistika!$F$78,Deník!$W224,""),"")</f>
        <v/>
      </c>
      <c r="FU224" s="233" t="str">
        <f>IF(Deník!$W224&lt;&gt;"",IF(Deník!$Y224=Statistika!$F$79,Deník!$W224,""),"")</f>
        <v/>
      </c>
      <c r="FV224" s="233" t="str">
        <f>IF(Deník!$W224&lt;&gt;"",IF(Deník!$Y224=Statistika!$F$80,Deník!$W224,""),"")</f>
        <v/>
      </c>
      <c r="FW224" s="233" t="str">
        <f>IF(Deník!$W224&lt;&gt;"",IF(Deník!$Y224=Statistika!$F$81,Deník!$W224,""),"")</f>
        <v/>
      </c>
      <c r="FX224" s="233" t="str">
        <f>IF(Deník!$W224&lt;&gt;"",IF(Deník!$Y224=Statistika!$F$82,Deník!$W224,""),"")</f>
        <v/>
      </c>
      <c r="FY224" s="233" t="str">
        <f>IF(Deník!$W224&lt;&gt;"",IF(Deník!$Y224=Statistika!$F$83,Deník!$W224,""),"")</f>
        <v/>
      </c>
      <c r="FZ224" s="233" t="str">
        <f>IF(Deník!$W224&lt;&gt;"",IF(Deník!$Y224=Statistika!$F$84,Deník!$W224,""),"")</f>
        <v/>
      </c>
      <c r="GA224" s="233" t="str">
        <f>IF(Deník!$W224&lt;&gt;"",IF(Deník!$Y224=Statistika!$F$85,Deník!$W224,""),"")</f>
        <v/>
      </c>
      <c r="GB224" s="233" t="str">
        <f>IF(Deník!$W224&lt;&gt;"",IF(Deník!$Y224=Statistika!$F$86,Deník!$W224,""),"")</f>
        <v/>
      </c>
      <c r="GC224" s="233" t="str">
        <f>IF(Deník!$W224&lt;&gt;"",IF(Deník!$Y224=Statistika!$F$87,Deník!$W224,""),"")</f>
        <v/>
      </c>
      <c r="GD224" s="233" t="str">
        <f>IF(Deník!$W224&lt;&gt;"",IF(Deník!$Y224=Statistika!$F$88,Deník!$W224,""),"")</f>
        <v/>
      </c>
      <c r="GE224" s="233" t="str">
        <f>IF(Deník!$W224&lt;&gt;"",IF(Deník!$Y224=Statistika!$F$89,Deník!$W224,""),"")</f>
        <v/>
      </c>
      <c r="GF224" s="233" t="str">
        <f>IF(Deník!$W224&lt;&gt;"",IF(Deník!$Y224=Statistika!$F$90,Deník!$W224,""),"")</f>
        <v/>
      </c>
      <c r="GG224" s="233" t="str">
        <f>IF(Deník!$W224&lt;&gt;"",IF(Deník!$Y224=Statistika!$F$91,Deník!$W224,""),"")</f>
        <v/>
      </c>
      <c r="GH224" s="233"/>
      <c r="GI224" s="233" t="str">
        <f>IF(Deník!$W224&lt;&gt;"",IF(Deník!$AB224=Statistika!$L$100,Deník!$W224,""),"")</f>
        <v/>
      </c>
      <c r="GJ224" s="233" t="str">
        <f>IF(Deník!$W224&lt;&gt;"",IF(Deník!$AB224=Statistika!$L$101,Deník!$W224,""),"")</f>
        <v/>
      </c>
      <c r="GK224" s="233" t="str">
        <f>IF(Deník!$W224&lt;&gt;"",IF(Deník!$AB224=Statistika!$L$102,Deník!$W224,""),"")</f>
        <v/>
      </c>
      <c r="GL224" s="233" t="str">
        <f>IF(Deník!$W224&lt;&gt;"",IF(Deník!$AB224=Statistika!$L$103,Deník!$W224,""),"")</f>
        <v/>
      </c>
      <c r="GM224" s="233" t="str">
        <f>IF(Deník!$W224&lt;&gt;"",IF(Deník!$AB224=Statistika!$L$104,Deník!$W224,""),"")</f>
        <v/>
      </c>
      <c r="GN224" s="233" t="str">
        <f>IF(Deník!$W224&lt;&gt;"",IF(Deník!$AB224=Statistika!$L$105,Deník!$W224,""),"")</f>
        <v/>
      </c>
      <c r="GO224" s="233" t="str">
        <f>IF(Deník!$W224&lt;&gt;"",IF(Deník!$AB224=Statistika!$L$106,Deník!$W224,""),"")</f>
        <v/>
      </c>
      <c r="GP224" s="233" t="str">
        <f>IF(Deník!$W224&lt;&gt;"",IF(Deník!$AB224=Statistika!$L$107,Deník!$W224,""),"")</f>
        <v/>
      </c>
      <c r="GQ224" s="233" t="str">
        <f>IF(Deník!$W224&lt;&gt;"",IF(Deník!$AB224=Statistika!$L$108,Deník!$W224,""),"")</f>
        <v/>
      </c>
      <c r="GS224" s="233" t="str">
        <f>IF(Deník!$W224&lt;0,IF(Deník!$AC224=Statistika!$F$117,Deník!$W224,""),"")</f>
        <v/>
      </c>
      <c r="GT224" s="233" t="str">
        <f>IF(Deník!$W224&lt;0,IF(Deník!$AC224=Statistika!$F$118,Deník!$W224,""),"")</f>
        <v/>
      </c>
      <c r="GU224" s="233" t="str">
        <f>IF(Deník!$W224&lt;0,IF(Deník!$AC224=Statistika!$F$119,Deník!$W224,""),"")</f>
        <v/>
      </c>
      <c r="GV224" s="233" t="str">
        <f>IF(Deník!$W224&lt;0,IF(Deník!$AC224=Statistika!$F$120,Deník!$W224,""),"")</f>
        <v/>
      </c>
      <c r="GW224" s="233" t="str">
        <f>IF(Deník!$W224&lt;0,IF(Deník!$AC224=Statistika!$F$121,Deník!$W224,""),"")</f>
        <v/>
      </c>
      <c r="GX224" s="233" t="str">
        <f>IF(Deník!$W224&lt;0,IF(Deník!$AC224=Statistika!$F$122,Deník!$W224,""),"")</f>
        <v/>
      </c>
      <c r="GY224" s="233" t="str">
        <f>IF(Deník!$W224&lt;0,IF(Deník!$AC224=Statistika!$F$123,Deník!$W224,""),"")</f>
        <v/>
      </c>
      <c r="GZ224" s="233" t="str">
        <f>IF(Deník!$W224&lt;0,IF(Deník!$AC224=Statistika!$F$124,Deník!$W224,""),"")</f>
        <v/>
      </c>
      <c r="HA224" s="233" t="str">
        <f>IF(Deník!$W224&lt;0,IF(Deník!$AC224=Statistika!$F$125,Deník!$W224,""),"")</f>
        <v/>
      </c>
      <c r="HC224" s="233" t="str">
        <f>IF(Deník!$W224&lt;0,IF(Deník!$AD224=Statistika!$F$133,Deník!$W224,""),"")</f>
        <v/>
      </c>
      <c r="HD224" s="233" t="str">
        <f>IF(Deník!$W224&lt;0,IF(Deník!$AD224=Statistika!$F$134,Deník!$W224,""),"")</f>
        <v/>
      </c>
      <c r="HE224" s="233" t="str">
        <f>IF(Deník!$W224&lt;0,IF(Deník!$AD224=Statistika!$F$135,Deník!$W224,""),"")</f>
        <v/>
      </c>
      <c r="HF224" s="233" t="str">
        <f>IF(Deník!$W224&lt;0,IF(Deník!$AD224=Statistika!$F$136,Deník!$W224,""),"")</f>
        <v/>
      </c>
      <c r="HG224" s="233" t="str">
        <f>IF(Deník!$W224&lt;0,IF(Deník!$AD224=Statistika!$F$137,Deník!$W224,""),"")</f>
        <v/>
      </c>
      <c r="ID224" s="8">
        <f>Tabulka4[[#This Row],[Sloupec3]]</f>
        <v>0</v>
      </c>
      <c r="IE224" s="17" t="str">
        <f>IF(AND([1]Deník!$C224&gt;='[1]Měsíční shrnutí'!$D$1,[1]Deník!$C224&lt;='[1]Měsíční shrnutí'!$F$1),[1]Deník!$X224,"")</f>
        <v/>
      </c>
    </row>
    <row r="225" spans="1:239">
      <c r="A225" s="8">
        <f>Deník!C226</f>
        <v>0</v>
      </c>
      <c r="B225" s="50" t="str">
        <f>Deník!R226</f>
        <v/>
      </c>
      <c r="C225" s="102" t="str">
        <f>IF(AND(Deník!R226&gt;1,Deník!R226&lt;&gt;""),1,"")</f>
        <v/>
      </c>
      <c r="D225" s="102" t="str">
        <f>IF(AND(Deník!R226&lt;=0,Deník!R226&lt;&gt;""),1,"")</f>
        <v/>
      </c>
      <c r="E225" s="103" t="str">
        <f>IF(AND(Deník!R226&gt;=0,Deník!R226&lt;=1),1,"")</f>
        <v/>
      </c>
      <c r="F225" s="79" t="str">
        <f>IF(Deník!R226&lt;&gt;"",Deník!R226+F224,"")</f>
        <v/>
      </c>
      <c r="G225" s="85"/>
      <c r="H225" s="54" t="str">
        <f>IF(MONTH(Deník!$C225)=H$2,IF(AND(Deník!$R225&gt;=0,Deník!$R225&lt;=1),"BE",Deník!$R225),"")</f>
        <v/>
      </c>
      <c r="I225" s="11" t="str">
        <f>IF(MONTH(Deník!$C225)=I$2,IF(AND(Deník!$R225&gt;=0,Deník!$R225&lt;=1),"BE",Deník!$R225),"")</f>
        <v/>
      </c>
      <c r="J225" s="11" t="str">
        <f>IF(MONTH(Deník!$C225)=J$2,IF(AND(Deník!$R225&gt;=0,Deník!$R225&lt;=1),"BE",Deník!$R225),"")</f>
        <v/>
      </c>
      <c r="K225" s="11" t="str">
        <f>IF(MONTH(Deník!$C225)=K$2,IF(AND(Deník!$R225&gt;=0,Deník!$R225&lt;=1),"BE",Deník!$R225),"")</f>
        <v/>
      </c>
      <c r="L225" s="11" t="str">
        <f>IF(MONTH(Deník!$C225)=L$2,IF(AND(Deník!$R225&gt;=0,Deník!$R225&lt;=1),"BE",Deník!$R225),"")</f>
        <v/>
      </c>
      <c r="M225" s="11" t="str">
        <f>IF(MONTH(Deník!$C225)=M$2,IF(AND(Deník!$R225&gt;=0,Deník!$R225&lt;=1),"BE",Deník!$R225),"")</f>
        <v/>
      </c>
      <c r="N225" s="11" t="str">
        <f>IF(MONTH(Deník!$C225)=N$2,IF(AND(Deník!$R225&gt;=0,Deník!$R225&lt;=1),"BE",Deník!$R225),"")</f>
        <v/>
      </c>
      <c r="O225" s="11" t="str">
        <f>IF(MONTH(Deník!$C225)=O$2,IF(AND(Deník!$R225&gt;=0,Deník!$R225&lt;=1),"BE",Deník!$R225),"")</f>
        <v/>
      </c>
      <c r="P225" s="11" t="str">
        <f>IF(MONTH(Deník!$C225)=P$2,IF(AND(Deník!$R225&gt;=0,Deník!$R225&lt;=1),"BE",Deník!$R225),"")</f>
        <v/>
      </c>
      <c r="Q225" s="11" t="str">
        <f>IF(MONTH(Deník!$C225)=Q$2,IF(AND(Deník!$R225&gt;=0,Deník!$R225&lt;=1),"BE",Deník!$R225),"")</f>
        <v/>
      </c>
      <c r="R225" s="11" t="str">
        <f>IF(MONTH(Deník!$C225)=R$2,IF(AND(Deník!$R225&gt;=0,Deník!$R225&lt;=1),"BE",Deník!$R225),"")</f>
        <v/>
      </c>
      <c r="S225" s="57" t="str">
        <f>IF(MONTH(Deník!$C225)=S$2,IF(AND(Deník!$R225&gt;=0,Deník!$R225&lt;=1),"BE",Deník!$R225),"")</f>
        <v/>
      </c>
      <c r="U225" s="12"/>
      <c r="V225" s="12"/>
      <c r="X225" s="600" t="str">
        <f>IF(Deník!$R225&lt;&gt;"",IF(Deník!$B225=Statistika!$F$63,IF(AND(Deník!$R225&gt;=0,Deník!$R225&lt;=1),"BE",Deník!$R225),""),"")</f>
        <v/>
      </c>
      <c r="Y225" s="13" t="str">
        <f>IF(Deník!$R225&lt;&gt;"",IF(Deník!$B225=Statistika!$F$64,IF(AND(Deník!$R225&gt;=0,Deník!$R225&lt;=1),"BE",Deník!$R225),""),"")</f>
        <v/>
      </c>
      <c r="Z225" s="13" t="str">
        <f>IF(Deník!$R225&lt;&gt;"",IF(Deník!$B225=Statistika!$F$65,IF(AND(Deník!$R225&gt;=0,Deník!$R225&lt;=1),"BE",Deník!$R225),""),"")</f>
        <v/>
      </c>
      <c r="AA225" s="13" t="str">
        <f>IF(Deník!$R225&lt;&gt;"",IF(Deník!$B225=Statistika!$F$66,IF(AND(Deník!$R225&gt;=0,Deník!$R225&lt;=1),"BE",Deník!$R225),""),"")</f>
        <v/>
      </c>
      <c r="AB225" s="13" t="str">
        <f>IF(Deník!$R225&lt;&gt;"",IF(Deník!$B225=Statistika!$F$67,IF(AND(Deník!$R225&gt;=0,Deník!$R225&lt;=1),"BE",Deník!$R225),""),"")</f>
        <v/>
      </c>
      <c r="AC225" s="13" t="str">
        <f>IF(Deník!$R225&lt;&gt;"",IF(Deník!$B225=Statistika!$F$68,IF(AND(Deník!$R225&gt;=0,Deník!$R225&lt;=1),"BE",Deník!$R225),""),"")</f>
        <v/>
      </c>
      <c r="AD225" s="13" t="str">
        <f>IF(Deník!$R225&lt;&gt;"",IF(Deník!$B225=Statistika!$F$69,IF(AND(Deník!$R225&gt;=0,Deník!$R225&lt;=1),"BE",Deník!$R225),""),"")</f>
        <v/>
      </c>
      <c r="AE225" s="601" t="str">
        <f>IF(Deník!$R225&lt;&gt;"",IF(Deník!$B225=Statistika!$F$70,IF(AND(Deník!$R225&gt;=0,Deník!$R225&lt;=1),"BE",Deník!$R225),""),"")</f>
        <v/>
      </c>
      <c r="AF225" s="90"/>
      <c r="AG225" s="63" t="str">
        <f>IF(Deník!$R225&lt;&gt;"",IF(Deník!$J225="L",IF(AND(Deník!$R225&gt;=0,Deník!$R225&lt;=1),"BE",Deník!$R225),""),"")</f>
        <v/>
      </c>
      <c r="AH225" s="13" t="str">
        <f>IF(Deník!$R225&lt;&gt;"",IF(Deník!$J225="S",IF(AND(Deník!$R225&gt;=0,Deník!$R225&lt;=1),"BE",Deník!$R225),""),"")</f>
        <v/>
      </c>
      <c r="AI225" s="95"/>
      <c r="AJ225" s="71" t="str">
        <f>IF(Deník!N226&lt;&gt;"",Deník!N226*-1,"")</f>
        <v/>
      </c>
      <c r="AK225" s="88"/>
      <c r="AL225" s="63" t="str">
        <f>IF(WEEKDAY(Deník!$C225,2)=1,IF(AND(Deník!$R225&gt;=0,Deník!$R225&lt;=1),"BE",Deník!$R225),"")</f>
        <v/>
      </c>
      <c r="AM225" s="13" t="str">
        <f>IF(WEEKDAY(Deník!$C225,2)=2,IF(AND(Deník!$R225&gt;=0,Deník!$R225&lt;=1),"BE",Deník!$R225),"")</f>
        <v/>
      </c>
      <c r="AN225" s="13" t="str">
        <f>IF(WEEKDAY(Deník!$C225,2)=3,IF(AND(Deník!$R225&gt;=0,Deník!$R225&lt;=1),"BE",Deník!$R225),"")</f>
        <v/>
      </c>
      <c r="AO225" s="13" t="str">
        <f>IF(WEEKDAY(Deník!$C225,2)=4,IF(AND(Deník!$R225&gt;=0,Deník!$R225&lt;=1),"BE",Deník!$R225),"")</f>
        <v/>
      </c>
      <c r="AP225" s="60" t="str">
        <f>IF(WEEKDAY(Deník!$C225,2)=5,IF(AND(Deník!$R225&gt;=0,Deník!$R225&lt;=1),"BE",Deník!$R225),"")</f>
        <v/>
      </c>
      <c r="AQ225" s="99"/>
      <c r="AR225" s="100">
        <f>Deník!D225</f>
        <v>0</v>
      </c>
      <c r="AS225" s="63" t="str">
        <f>IF(Deník!$D225&lt;&gt;"",IF(AND(Deník!$D225&gt;=AS$2,Deník!$D225&lt;=AS$3),IF(AND(Deník!$R225&gt;=0,Deník!$R225&lt;=1),"BE",Deník!$R225),""),"")</f>
        <v/>
      </c>
      <c r="AT225" s="63" t="str">
        <f>IF(Deník!$D225&lt;&gt;"",IF(AND(Deník!$D225&gt;=AT$2,Deník!$D225&lt;=AT$3),IF(AND(Deník!$R225&gt;=0,Deník!$R225&lt;=1),"BE",Deník!$R225),""),"")</f>
        <v/>
      </c>
      <c r="AU225" s="63" t="str">
        <f>IF(Deník!$D225&lt;&gt;"",IF(AND(Deník!$D225&gt;=AU$2,Deník!$D225&lt;=AU$3),IF(AND(Deník!$R225&gt;=0,Deník!$R225&lt;=1),"BE",Deník!$R225),""),"")</f>
        <v/>
      </c>
      <c r="AV225" s="63" t="str">
        <f>IF(Deník!$D225&lt;&gt;"",IF(AND(Deník!$D225&gt;=AV$2,Deník!$D225&lt;=AV$3),IF(AND(Deník!$R225&gt;=0,Deník!$R225&lt;=1),"BE",Deník!$R225),""),"")</f>
        <v/>
      </c>
      <c r="AW225" s="63" t="str">
        <f>IF(Deník!$D225&lt;&gt;"",IF(AND(Deník!$D225&gt;=AW$2,Deník!$D225&lt;=AW$3),IF(AND(Deník!$R225&gt;=0,Deník!$R225&lt;=1),"BE",Deník!$R225),""),"")</f>
        <v/>
      </c>
      <c r="AX225" s="63" t="str">
        <f>IF(Deník!$D225&lt;&gt;"",IF(AND(Deník!$D225&gt;=AX$2,Deník!$D225&lt;=AX$3),IF(AND(Deník!$R225&gt;=0,Deník!$R225&lt;=1),"BE",Deník!$R225),""),"")</f>
        <v/>
      </c>
      <c r="AY225" s="63" t="str">
        <f>IF(Deník!$D225&lt;&gt;"",IF(AND(Deník!$D225&gt;=AY$2,Deník!$D225&lt;=AY$3),IF(AND(Deník!$R225&gt;=0,Deník!$R225&lt;=1),"BE",Deník!$R225),""),"")</f>
        <v/>
      </c>
      <c r="AZ225" s="63" t="str">
        <f>IF(Deník!$D225&lt;&gt;"",IF(AND(Deník!$D225&gt;=AZ$2,Deník!$D225&lt;=AZ$3),IF(AND(Deník!$R225&gt;=0,Deník!$R225&lt;=1),"BE",Deník!$R225),""),"")</f>
        <v/>
      </c>
      <c r="BA225" s="63" t="str">
        <f>IF(Deník!$D225&lt;&gt;"",IF(AND(Deník!$D225&gt;=BA$2,Deník!$D225&lt;=BA$3),IF(AND(Deník!$R225&gt;=0,Deník!$R225&lt;=1),"BE",Deník!$R225),""),"")</f>
        <v/>
      </c>
      <c r="BB225" s="63" t="str">
        <f>IF(Deník!$D225&lt;&gt;"",IF(AND(Deník!$D225&gt;=BB$2,Deník!$D225&lt;=BB$3),IF(AND(Deník!$R225&gt;=0,Deník!$R225&lt;=1),"BE",Deník!$R225),""),"")</f>
        <v/>
      </c>
      <c r="BC225" s="71" t="str">
        <f>IF(Deník!$D225&lt;&gt;"",IF(AND(Deník!$D225&gt;=BC$2,Deník!$D225&lt;=BC$3),IF(AND(Deník!$R225&gt;=0,Deník!$R225&lt;=1),"BE",Deník!$R225),""),"")</f>
        <v/>
      </c>
      <c r="BD225" s="20" t="str">
        <f>IF(Deník!$J226="S",(Deník!$M226-Deník!$K226),IF(Deník!$J226="L",(Deník!$K226-Deník!$M226),""))</f>
        <v/>
      </c>
      <c r="BE225" s="20" t="str">
        <f>IF(Deník!$J226="S",(Deník!$K226-Deník!$O226),IF(Deník!$J226="L",(Deník!$O226-Deník!$K226),""))</f>
        <v/>
      </c>
      <c r="BF225" s="20" t="str">
        <f>IF(Deník!$J226="S",(Deník!$K226-Deník!$L226),IF(Deník!$J226="L",(Deník!$L226-Deník!$K226),""))</f>
        <v/>
      </c>
      <c r="BG225" s="20" t="str">
        <f>IF(Deník!$J226="S",(Deník!$K226-Deník!$S226),IF(Deník!$J226="L",(Deník!$S226-Deník!$K226),""))</f>
        <v/>
      </c>
      <c r="BH225" s="20" t="str">
        <f>IF(Deník!$J226="S",(Deník!$K226-Deník!$U226),IF(Deník!$J226="L",(Deník!$U226-Deník!$K226),""))</f>
        <v/>
      </c>
      <c r="BI225" s="20" t="str">
        <f>IF(Deník!$R225&gt;1,Deník!$R225,"")</f>
        <v/>
      </c>
      <c r="BJ225" s="20" t="str">
        <f>IF(Deník!$R225&lt;0,Deník!$R225,"")</f>
        <v/>
      </c>
      <c r="BK225" s="17"/>
      <c r="BM225" s="233" t="str">
        <f>IF(Deník!$R225&lt;&gt;"",IF(Deník!$Y225=Statistika!$F$78,IF(AND(Deník!$R225&gt;=0,Deník!$R225&lt;=1),"BE",Deník!$R225),""),"")</f>
        <v/>
      </c>
      <c r="BN225" s="233" t="str">
        <f>IF(Deník!$R225&lt;&gt;"",IF(Deník!$Y225=Statistika!$F$79,IF(AND(Deník!$R225&gt;=0,Deník!$R225&lt;=1),"BE",Deník!$R225),""),"")</f>
        <v/>
      </c>
      <c r="BO225" s="233" t="str">
        <f>IF(Deník!$R225&lt;&gt;"",IF(Deník!$Y225=Statistika!$F$80,IF(AND(Deník!$R225&gt;=0,Deník!$R225&lt;=1),"BE",Deník!$R225),""),"")</f>
        <v/>
      </c>
      <c r="BP225" s="233" t="str">
        <f>IF(Deník!$R225&lt;&gt;"",IF(Deník!$Y225=Statistika!$F$81,IF(AND(Deník!$R225&gt;=0,Deník!$R225&lt;=1),"BE",Deník!$R225),""),"")</f>
        <v/>
      </c>
      <c r="BQ225" s="233" t="str">
        <f>IF(Deník!$R225&lt;&gt;"",IF(Deník!$Y225=Statistika!$F$82,IF(AND(Deník!$R225&gt;=0,Deník!$R225&lt;=1),"BE",Deník!$R225),""),"")</f>
        <v/>
      </c>
      <c r="BR225" s="233" t="str">
        <f>IF(Deník!$R225&lt;&gt;"",IF(Deník!$Y225=Statistika!$F$83,IF(AND(Deník!$R225&gt;=0,Deník!$R225&lt;=1),"BE",Deník!$R225),""),"")</f>
        <v/>
      </c>
      <c r="BS225" s="233" t="str">
        <f>IF(Deník!$R225&lt;&gt;"",IF(Deník!$Y225=Statistika!$F$84,IF(AND(Deník!$R225&gt;=0,Deník!$R225&lt;=1),"BE",Deník!$R225),""),"")</f>
        <v/>
      </c>
      <c r="BT225" s="233" t="str">
        <f>IF(Deník!$R225&lt;&gt;"",IF(Deník!$Y225=Statistika!$F$85,IF(AND(Deník!$R225&gt;=0,Deník!$R225&lt;=1),"BE",Deník!$R225),""),"")</f>
        <v/>
      </c>
      <c r="BU225" s="233" t="str">
        <f>IF(Deník!$R225&lt;&gt;"",IF(Deník!$Y225=Statistika!$F$86,IF(AND(Deník!$R225&gt;=0,Deník!$R225&lt;=1),"BE",Deník!$R225),""),"")</f>
        <v/>
      </c>
      <c r="BV225" s="233" t="str">
        <f>IF(Deník!$R225&lt;&gt;"",IF(Deník!$Y225=Statistika!$F$87,IF(AND(Deník!$R225&gt;=0,Deník!$R225&lt;=1),"BE",Deník!$R225),""),"")</f>
        <v/>
      </c>
      <c r="BW225" s="233" t="str">
        <f>IF(Deník!$R225&lt;&gt;"",IF(Deník!$Y225=Statistika!$F$88,IF(AND(Deník!$R225&gt;=0,Deník!$R225&lt;=1),"BE",Deník!$R225),""),"")</f>
        <v/>
      </c>
      <c r="BX225" s="233" t="str">
        <f>IF(Deník!$R225&lt;&gt;"",IF(Deník!$Y225=Statistika!$F$89,IF(AND(Deník!$R225&gt;=0,Deník!$R225&lt;=1),"BE",Deník!$R225),""),"")</f>
        <v/>
      </c>
      <c r="BY225" s="233" t="str">
        <f>IF(Deník!$R225&lt;&gt;"",IF(Deník!$Y225=Statistika!$F$90,IF(AND(Deník!$R225&gt;=0,Deník!$R225&lt;=1),"BE",Deník!$R225),""),"")</f>
        <v/>
      </c>
      <c r="BZ225" s="233" t="str">
        <f>IF(Deník!$R225&lt;&gt;"",IF(Deník!$Y225=Statistika!$F$91,IF(AND(Deník!$R225&gt;=0,Deník!$R225&lt;=1),"BE",Deník!$R225),""),"")</f>
        <v/>
      </c>
      <c r="CA225" s="233"/>
      <c r="CB225" s="233" t="str">
        <f>IF(Deník!$R225&lt;&gt;"",IF(Deník!$AB225="SL",IF(AND(Deník!$R225&gt;=0,Deník!$R225&lt;=1),"BE",Deník!$R225),""),"")</f>
        <v/>
      </c>
      <c r="CC225" s="233" t="str">
        <f>IF(Deník!$R225&lt;&gt;"",IF(Deník!$AB225="BE10",IF(AND(Deník!$R225&gt;=0,Deník!$R225&lt;=1),"BE",Deník!$R225),""),"")</f>
        <v/>
      </c>
      <c r="CD225" s="233" t="str">
        <f>IF(Deník!$R225&lt;&gt;"",IF(Deník!$AB225="BE15",IF(AND(Deník!$R225&gt;=0,Deník!$R225&lt;=1),"BE",Deník!$R225),""),"")</f>
        <v/>
      </c>
      <c r="CE225" s="233" t="str">
        <f>IF(Deník!$R225&lt;&gt;"",IF(Deník!$AB225="BE20",IF(AND(Deník!$R225&gt;=0,Deník!$R225&lt;=1),"BE",Deník!$R225),""),"")</f>
        <v/>
      </c>
      <c r="CF225" s="233" t="str">
        <f>IF(Deník!$R225&lt;&gt;"",IF(Deník!$AB225="TP1",IF(AND(Deník!$R225&gt;=0,Deník!$R225&lt;=1),"BE",Deník!$R225),""),"")</f>
        <v/>
      </c>
      <c r="CG225" s="233" t="str">
        <f>IF(Deník!$R225&lt;&gt;"",IF(Deník!$AB225="TP2",IF(AND(Deník!$R225&gt;=0,Deník!$R225&lt;=1),"BE",Deník!$R225),""),"")</f>
        <v/>
      </c>
      <c r="CH225" s="233" t="str">
        <f>IF(Deník!$R225&lt;&gt;"",IF(Deník!$AB225="TP3",IF(AND(Deník!$R225&gt;=0,Deník!$R225&lt;=1),"BE",Deník!$R225),""),"")</f>
        <v/>
      </c>
      <c r="CI225" s="233" t="str">
        <f>IF(Deník!$R225&lt;&gt;"",IF(Deník!$AB225="Trailing SL",IF(AND(Deník!$R225&gt;=0,Deník!$R225&lt;=1),"BE",Deník!$R225),""),"")</f>
        <v/>
      </c>
      <c r="CJ225" s="233" t="str">
        <f>IF(Deník!$R225&lt;&gt;"",IF(Deník!$AB225="Manual",IF(AND(Deník!$R225&gt;=0,Deník!$R225&lt;=1),"BE",Deník!$R225),""),"")</f>
        <v/>
      </c>
      <c r="CK225" s="233"/>
      <c r="CL225" s="233" t="str">
        <f>IF(Deník!$R225&lt;0,IF(Deník!$AC225=Statistika!$F$117,Deník!$R225,""),"")</f>
        <v/>
      </c>
      <c r="CM225" s="233" t="str">
        <f>IF(Deník!$R225&lt;0,IF(Deník!$AC225=Statistika!$F$118,Deník!$R225,""),"")</f>
        <v/>
      </c>
      <c r="CN225" s="233" t="str">
        <f>IF(Deník!$R225&lt;0,IF(Deník!$AC225=Statistika!$F$119,Deník!$R225,""),"")</f>
        <v/>
      </c>
      <c r="CO225" s="233" t="str">
        <f>IF(Deník!$R225&lt;0,IF(Deník!$AC225=Statistika!$F$120,Deník!$R225,""),"")</f>
        <v/>
      </c>
      <c r="CP225" s="233" t="str">
        <f>IF(Deník!$R225&lt;0,IF(Deník!$AC225=Statistika!$F$121,Deník!$R225,""),"")</f>
        <v/>
      </c>
      <c r="CQ225" s="233" t="str">
        <f>IF(Deník!$R225&lt;0,IF(Deník!$AC225=Statistika!$F$122,Deník!$R225,""),"")</f>
        <v/>
      </c>
      <c r="CR225" s="233" t="str">
        <f>IF(Deník!$R225&lt;0,IF(Deník!$AC225=Statistika!$F$123,Deník!$R225,""),"")</f>
        <v/>
      </c>
      <c r="CS225" s="233" t="str">
        <f>IF(Deník!$R225&lt;0,IF(Deník!$AC225=Statistika!$F$124,Deník!$R225,""),"")</f>
        <v/>
      </c>
      <c r="CT225" s="233" t="str">
        <f>IF(Deník!$R225&lt;0,IF(Deník!$AC225=Statistika!$F$125,Deník!$R225,""),"")</f>
        <v/>
      </c>
      <c r="CU225" s="233"/>
      <c r="CV225" s="233" t="str">
        <f>IF(Deník!$R225&lt;0,IF(Deník!$AD225=$CV$2,Deník!$R225,""),"")</f>
        <v/>
      </c>
      <c r="CW225" s="233" t="str">
        <f>IF(Deník!$R225&lt;0,IF(Deník!$AD225=$CW$2,Deník!$R225,""),"")</f>
        <v/>
      </c>
      <c r="CX225" s="233" t="str">
        <f>IF(Deník!$R225&lt;0,IF(Deník!$AD225=$CX$2,Deník!$R225,""),"")</f>
        <v/>
      </c>
      <c r="CY225" s="233" t="str">
        <f>IF(Deník!$R225&lt;0,IF(Deník!$AD225=$CY$2,Deník!$R225,""),"")</f>
        <v/>
      </c>
      <c r="CZ225" s="233" t="str">
        <f>IF(Deník!$R225&lt;0,IF(Deník!$AD225=$CZ$2,Deník!$R225,""),"")</f>
        <v/>
      </c>
      <c r="DL225" s="221">
        <f t="shared" si="12"/>
        <v>93847.029999999984</v>
      </c>
      <c r="DM225" s="220">
        <f t="shared" si="11"/>
        <v>-6.1529700000000132E-2</v>
      </c>
      <c r="DO225" s="50">
        <f>Deník!W226</f>
        <v>0</v>
      </c>
      <c r="DP225" s="102" t="str">
        <f>IF(AND(Deník!W226&gt;0),1,"")</f>
        <v/>
      </c>
      <c r="DQ225" s="102">
        <f>IF(AND(Deník!W226&lt;=0),1,"")</f>
        <v>1</v>
      </c>
      <c r="DR225" s="227"/>
      <c r="DS225" s="228"/>
      <c r="DT225" s="85"/>
      <c r="DU225" s="54">
        <f>IF(MONTH(Deník!$C225)=DU$2,Deník!$W225,"")</f>
        <v>0</v>
      </c>
      <c r="DV225" s="222" t="str">
        <f>IF(MONTH(Deník!$C225)=DV$2,Deník!$W225,"")</f>
        <v/>
      </c>
      <c r="DW225" s="222" t="str">
        <f>IF(MONTH(Deník!$C225)=DW$2,Deník!$W225,"")</f>
        <v/>
      </c>
      <c r="DX225" s="222" t="str">
        <f>IF(MONTH(Deník!$C225)=DX$2,Deník!$W225,"")</f>
        <v/>
      </c>
      <c r="DY225" s="222" t="str">
        <f>IF(MONTH(Deník!$C225)=DY$2,Deník!$W225,"")</f>
        <v/>
      </c>
      <c r="DZ225" s="222" t="str">
        <f>IF(MONTH(Deník!$C225)=DZ$2,Deník!$W225,"")</f>
        <v/>
      </c>
      <c r="EA225" s="222" t="str">
        <f>IF(MONTH(Deník!$C225)=EA$2,Deník!$W225,"")</f>
        <v/>
      </c>
      <c r="EB225" s="222" t="str">
        <f>IF(MONTH(Deník!$C225)=EB$2,Deník!$W225,"")</f>
        <v/>
      </c>
      <c r="EC225" s="222" t="str">
        <f>IF(MONTH(Deník!$C225)=EC$2,Deník!$W225,"")</f>
        <v/>
      </c>
      <c r="ED225" s="222" t="str">
        <f>IF(MONTH(Deník!$C225)=ED$2,Deník!$W225,"")</f>
        <v/>
      </c>
      <c r="EE225" s="222" t="str">
        <f>IF(MONTH(Deník!$C225)=EE$2,Deník!$W225,"")</f>
        <v/>
      </c>
      <c r="EF225" s="222" t="str">
        <f>IF(MONTH(Deník!$C225)=EF$2,Deník!$W225,"")</f>
        <v/>
      </c>
      <c r="EI225" s="600" t="str">
        <f>IF(Deník!$W225&lt;&gt;"",IF(Deník!$B225=Statistika!$F$63,Deník!$W225,""),"")</f>
        <v/>
      </c>
      <c r="EJ225" s="13" t="str">
        <f>IF(Deník!$W225&lt;&gt;"",IF(Deník!$B225=Statistika!$F$64,Deník!$W225,""),"")</f>
        <v/>
      </c>
      <c r="EK225" s="13" t="str">
        <f>IF(Deník!$W225&lt;&gt;"",IF(Deník!$B225=Statistika!$F$65,Deník!$W225,""),"")</f>
        <v/>
      </c>
      <c r="EL225" s="13" t="str">
        <f>IF(Deník!$W225&lt;&gt;"",IF(Deník!$B225=Statistika!$F$66,Deník!$W225,""),"")</f>
        <v/>
      </c>
      <c r="EM225" s="13" t="str">
        <f>IF(Deník!$W225&lt;&gt;"",IF(Deník!$B225=Statistika!$F$67,Deník!$W225,""),"")</f>
        <v/>
      </c>
      <c r="EN225" s="13" t="str">
        <f>IF(Deník!$W225&lt;&gt;"",IF(Deník!$B225=Statistika!$F$68,Deník!$W225,""),"")</f>
        <v/>
      </c>
      <c r="EO225" s="13" t="str">
        <f>IF(Deník!$W225&lt;&gt;"",IF(Deník!$B225=Statistika!$F$69,Deník!$W225,""),"")</f>
        <v/>
      </c>
      <c r="EP225" s="601" t="str">
        <f>IF(Deník!$W225&lt;&gt;"",IF(Deník!$B225=Statistika!$F$70,Deník!$W225,""),"")</f>
        <v/>
      </c>
      <c r="EQ225" s="90"/>
      <c r="ER225" s="63" t="str">
        <f>IF(Deník!$W225&lt;&gt;"",IF(Deník!$J225="L",Deník!$W225,""),"")</f>
        <v/>
      </c>
      <c r="ES225" s="13" t="str">
        <f>IF(Deník!$W225&lt;&gt;"",IF(Deník!$J225="S",Deník!$W225,""),"")</f>
        <v/>
      </c>
      <c r="ET225" s="95"/>
      <c r="EU225" s="88"/>
      <c r="EV225" s="63" t="str">
        <f>IF(WEEKDAY(Deník!$C225,2)=1,Deník!$W225,"")</f>
        <v/>
      </c>
      <c r="EW225" s="13" t="str">
        <f>IF(WEEKDAY(Deník!$C225,2)=2,Deník!$W225,"")</f>
        <v/>
      </c>
      <c r="EX225" s="13" t="str">
        <f>IF(WEEKDAY(Deník!$C225,2)=3,Deník!$W225,"")</f>
        <v/>
      </c>
      <c r="EY225" s="13" t="str">
        <f>IF(WEEKDAY(Deník!$C225,2)=4,Deník!$W225,"")</f>
        <v/>
      </c>
      <c r="EZ225" s="60" t="str">
        <f>IF(WEEKDAY(Deník!$C225,2)=5,Deník!$W225,"")</f>
        <v/>
      </c>
      <c r="FA225" s="99"/>
      <c r="FB225" s="100">
        <f>Deník!D225</f>
        <v>0</v>
      </c>
      <c r="FC225" s="63">
        <f>IF($FB225&lt;&gt;"",IF(AND($FB225&gt;=FC$2,$FB225&lt;=FC$3),Deník!$W225,""))</f>
        <v>0</v>
      </c>
      <c r="FD225" s="63" t="str">
        <f>IF($FB225&lt;&gt;"",IF(AND($FB225&gt;=FD$2,$FB225&lt;=FD$3),Deník!$W225,""))</f>
        <v/>
      </c>
      <c r="FE225" s="63" t="str">
        <f>IF($FB225&lt;&gt;"",IF(AND($FB225&gt;=FE$2,$FB225&lt;=FE$3),Deník!$W225,""))</f>
        <v/>
      </c>
      <c r="FF225" s="63" t="str">
        <f>IF($FB225&lt;&gt;"",IF(AND($FB225&gt;=FF$2,$FB225&lt;=FF$3),Deník!$W225,""))</f>
        <v/>
      </c>
      <c r="FG225" s="63" t="str">
        <f>IF($FB225&lt;&gt;"",IF(AND($FB225&gt;=FG$2,$FB225&lt;=FG$3),Deník!$W225,""))</f>
        <v/>
      </c>
      <c r="FH225" s="63" t="str">
        <f>IF($FB225&lt;&gt;"",IF(AND($FB225&gt;=FH$2,$FB225&lt;=FH$3),Deník!$W225,""))</f>
        <v/>
      </c>
      <c r="FI225" s="63" t="str">
        <f>IF($FB225&lt;&gt;"",IF(AND($FB225&gt;=FI$2,$FB225&lt;=FI$3),Deník!$W225,""))</f>
        <v/>
      </c>
      <c r="FJ225" s="63" t="str">
        <f>IF($FB225&lt;&gt;"",IF(AND($FB225&gt;=FJ$2,$FB225&lt;=FJ$3),Deník!$W225,""))</f>
        <v/>
      </c>
      <c r="FK225" s="63" t="str">
        <f>IF($FB225&lt;&gt;"",IF(AND($FB225&gt;=FK$2,$FB225&lt;=FK$3),Deník!$W225,""))</f>
        <v/>
      </c>
      <c r="FL225" s="63" t="str">
        <f>IF($FB225&lt;&gt;"",IF(AND($FB225&gt;=FL$2,$FB225&lt;=FL$3),Deník!$W225,""))</f>
        <v/>
      </c>
      <c r="FM225" s="63" t="str">
        <f>IF($FB225&lt;&gt;"",IF(AND($FB225&gt;=FM$2,$FB225&lt;=FM$3),Deník!$W225,""))</f>
        <v/>
      </c>
      <c r="FN225" s="13"/>
      <c r="FO225" s="20" t="str">
        <f>IF(Deník!$W225&gt;1,Deník!$W225,"")</f>
        <v/>
      </c>
      <c r="FP225" s="20" t="str">
        <f>IF(Deník!$W225&lt;0,Deník!$W225,"")</f>
        <v/>
      </c>
      <c r="FQ225" s="17"/>
      <c r="FS225" s="233"/>
      <c r="FT225" s="233" t="str">
        <f>IF(Deník!$W225&lt;&gt;"",IF(Deník!$Y225=Statistika!$F$78,Deník!$W225,""),"")</f>
        <v/>
      </c>
      <c r="FU225" s="233" t="str">
        <f>IF(Deník!$W225&lt;&gt;"",IF(Deník!$Y225=Statistika!$F$79,Deník!$W225,""),"")</f>
        <v/>
      </c>
      <c r="FV225" s="233" t="str">
        <f>IF(Deník!$W225&lt;&gt;"",IF(Deník!$Y225=Statistika!$F$80,Deník!$W225,""),"")</f>
        <v/>
      </c>
      <c r="FW225" s="233" t="str">
        <f>IF(Deník!$W225&lt;&gt;"",IF(Deník!$Y225=Statistika!$F$81,Deník!$W225,""),"")</f>
        <v/>
      </c>
      <c r="FX225" s="233" t="str">
        <f>IF(Deník!$W225&lt;&gt;"",IF(Deník!$Y225=Statistika!$F$82,Deník!$W225,""),"")</f>
        <v/>
      </c>
      <c r="FY225" s="233" t="str">
        <f>IF(Deník!$W225&lt;&gt;"",IF(Deník!$Y225=Statistika!$F$83,Deník!$W225,""),"")</f>
        <v/>
      </c>
      <c r="FZ225" s="233" t="str">
        <f>IF(Deník!$W225&lt;&gt;"",IF(Deník!$Y225=Statistika!$F$84,Deník!$W225,""),"")</f>
        <v/>
      </c>
      <c r="GA225" s="233" t="str">
        <f>IF(Deník!$W225&lt;&gt;"",IF(Deník!$Y225=Statistika!$F$85,Deník!$W225,""),"")</f>
        <v/>
      </c>
      <c r="GB225" s="233" t="str">
        <f>IF(Deník!$W225&lt;&gt;"",IF(Deník!$Y225=Statistika!$F$86,Deník!$W225,""),"")</f>
        <v/>
      </c>
      <c r="GC225" s="233" t="str">
        <f>IF(Deník!$W225&lt;&gt;"",IF(Deník!$Y225=Statistika!$F$87,Deník!$W225,""),"")</f>
        <v/>
      </c>
      <c r="GD225" s="233" t="str">
        <f>IF(Deník!$W225&lt;&gt;"",IF(Deník!$Y225=Statistika!$F$88,Deník!$W225,""),"")</f>
        <v/>
      </c>
      <c r="GE225" s="233" t="str">
        <f>IF(Deník!$W225&lt;&gt;"",IF(Deník!$Y225=Statistika!$F$89,Deník!$W225,""),"")</f>
        <v/>
      </c>
      <c r="GF225" s="233" t="str">
        <f>IF(Deník!$W225&lt;&gt;"",IF(Deník!$Y225=Statistika!$F$90,Deník!$W225,""),"")</f>
        <v/>
      </c>
      <c r="GG225" s="233" t="str">
        <f>IF(Deník!$W225&lt;&gt;"",IF(Deník!$Y225=Statistika!$F$91,Deník!$W225,""),"")</f>
        <v/>
      </c>
      <c r="GH225" s="233"/>
      <c r="GI225" s="233" t="str">
        <f>IF(Deník!$W225&lt;&gt;"",IF(Deník!$AB225=Statistika!$L$100,Deník!$W225,""),"")</f>
        <v/>
      </c>
      <c r="GJ225" s="233" t="str">
        <f>IF(Deník!$W225&lt;&gt;"",IF(Deník!$AB225=Statistika!$L$101,Deník!$W225,""),"")</f>
        <v/>
      </c>
      <c r="GK225" s="233" t="str">
        <f>IF(Deník!$W225&lt;&gt;"",IF(Deník!$AB225=Statistika!$L$102,Deník!$W225,""),"")</f>
        <v/>
      </c>
      <c r="GL225" s="233" t="str">
        <f>IF(Deník!$W225&lt;&gt;"",IF(Deník!$AB225=Statistika!$L$103,Deník!$W225,""),"")</f>
        <v/>
      </c>
      <c r="GM225" s="233" t="str">
        <f>IF(Deník!$W225&lt;&gt;"",IF(Deník!$AB225=Statistika!$L$104,Deník!$W225,""),"")</f>
        <v/>
      </c>
      <c r="GN225" s="233" t="str">
        <f>IF(Deník!$W225&lt;&gt;"",IF(Deník!$AB225=Statistika!$L$105,Deník!$W225,""),"")</f>
        <v/>
      </c>
      <c r="GO225" s="233" t="str">
        <f>IF(Deník!$W225&lt;&gt;"",IF(Deník!$AB225=Statistika!$L$106,Deník!$W225,""),"")</f>
        <v/>
      </c>
      <c r="GP225" s="233" t="str">
        <f>IF(Deník!$W225&lt;&gt;"",IF(Deník!$AB225=Statistika!$L$107,Deník!$W225,""),"")</f>
        <v/>
      </c>
      <c r="GQ225" s="233" t="str">
        <f>IF(Deník!$W225&lt;&gt;"",IF(Deník!$AB225=Statistika!$L$108,Deník!$W225,""),"")</f>
        <v/>
      </c>
      <c r="GS225" s="233" t="str">
        <f>IF(Deník!$W225&lt;0,IF(Deník!$AC225=Statistika!$F$117,Deník!$W225,""),"")</f>
        <v/>
      </c>
      <c r="GT225" s="233" t="str">
        <f>IF(Deník!$W225&lt;0,IF(Deník!$AC225=Statistika!$F$118,Deník!$W225,""),"")</f>
        <v/>
      </c>
      <c r="GU225" s="233" t="str">
        <f>IF(Deník!$W225&lt;0,IF(Deník!$AC225=Statistika!$F$119,Deník!$W225,""),"")</f>
        <v/>
      </c>
      <c r="GV225" s="233" t="str">
        <f>IF(Deník!$W225&lt;0,IF(Deník!$AC225=Statistika!$F$120,Deník!$W225,""),"")</f>
        <v/>
      </c>
      <c r="GW225" s="233" t="str">
        <f>IF(Deník!$W225&lt;0,IF(Deník!$AC225=Statistika!$F$121,Deník!$W225,""),"")</f>
        <v/>
      </c>
      <c r="GX225" s="233" t="str">
        <f>IF(Deník!$W225&lt;0,IF(Deník!$AC225=Statistika!$F$122,Deník!$W225,""),"")</f>
        <v/>
      </c>
      <c r="GY225" s="233" t="str">
        <f>IF(Deník!$W225&lt;0,IF(Deník!$AC225=Statistika!$F$123,Deník!$W225,""),"")</f>
        <v/>
      </c>
      <c r="GZ225" s="233" t="str">
        <f>IF(Deník!$W225&lt;0,IF(Deník!$AC225=Statistika!$F$124,Deník!$W225,""),"")</f>
        <v/>
      </c>
      <c r="HA225" s="233" t="str">
        <f>IF(Deník!$W225&lt;0,IF(Deník!$AC225=Statistika!$F$125,Deník!$W225,""),"")</f>
        <v/>
      </c>
      <c r="HC225" s="233" t="str">
        <f>IF(Deník!$W225&lt;0,IF(Deník!$AD225=Statistika!$F$133,Deník!$W225,""),"")</f>
        <v/>
      </c>
      <c r="HD225" s="233" t="str">
        <f>IF(Deník!$W225&lt;0,IF(Deník!$AD225=Statistika!$F$134,Deník!$W225,""),"")</f>
        <v/>
      </c>
      <c r="HE225" s="233" t="str">
        <f>IF(Deník!$W225&lt;0,IF(Deník!$AD225=Statistika!$F$135,Deník!$W225,""),"")</f>
        <v/>
      </c>
      <c r="HF225" s="233" t="str">
        <f>IF(Deník!$W225&lt;0,IF(Deník!$AD225=Statistika!$F$136,Deník!$W225,""),"")</f>
        <v/>
      </c>
      <c r="HG225" s="233" t="str">
        <f>IF(Deník!$W225&lt;0,IF(Deník!$AD225=Statistika!$F$137,Deník!$W225,""),"")</f>
        <v/>
      </c>
      <c r="ID225" s="8">
        <f>Tabulka4[[#This Row],[Sloupec3]]</f>
        <v>0</v>
      </c>
      <c r="IE225" s="17" t="str">
        <f>IF(AND([1]Deník!$C225&gt;='[1]Měsíční shrnutí'!$D$1,[1]Deník!$C225&lt;='[1]Měsíční shrnutí'!$F$1),[1]Deník!$X225,"")</f>
        <v/>
      </c>
    </row>
    <row r="226" spans="1:239">
      <c r="A226" s="8">
        <f>Deník!C227</f>
        <v>0</v>
      </c>
      <c r="B226" s="50" t="str">
        <f>Deník!R227</f>
        <v/>
      </c>
      <c r="C226" s="102" t="str">
        <f>IF(AND(Deník!R227&gt;1,Deník!R227&lt;&gt;""),1,"")</f>
        <v/>
      </c>
      <c r="D226" s="102" t="str">
        <f>IF(AND(Deník!R227&lt;=0,Deník!R227&lt;&gt;""),1,"")</f>
        <v/>
      </c>
      <c r="E226" s="103" t="str">
        <f>IF(AND(Deník!R227&gt;=0,Deník!R227&lt;=1),1,"")</f>
        <v/>
      </c>
      <c r="F226" s="79" t="str">
        <f>IF(Deník!R227&lt;&gt;"",Deník!R227+F225,"")</f>
        <v/>
      </c>
      <c r="G226" s="85"/>
      <c r="H226" s="54" t="str">
        <f>IF(MONTH(Deník!$C226)=H$2,IF(AND(Deník!$R226&gt;=0,Deník!$R226&lt;=1),"BE",Deník!$R226),"")</f>
        <v/>
      </c>
      <c r="I226" s="11" t="str">
        <f>IF(MONTH(Deník!$C226)=I$2,IF(AND(Deník!$R226&gt;=0,Deník!$R226&lt;=1),"BE",Deník!$R226),"")</f>
        <v/>
      </c>
      <c r="J226" s="11" t="str">
        <f>IF(MONTH(Deník!$C226)=J$2,IF(AND(Deník!$R226&gt;=0,Deník!$R226&lt;=1),"BE",Deník!$R226),"")</f>
        <v/>
      </c>
      <c r="K226" s="11" t="str">
        <f>IF(MONTH(Deník!$C226)=K$2,IF(AND(Deník!$R226&gt;=0,Deník!$R226&lt;=1),"BE",Deník!$R226),"")</f>
        <v/>
      </c>
      <c r="L226" s="11" t="str">
        <f>IF(MONTH(Deník!$C226)=L$2,IF(AND(Deník!$R226&gt;=0,Deník!$R226&lt;=1),"BE",Deník!$R226),"")</f>
        <v/>
      </c>
      <c r="M226" s="11" t="str">
        <f>IF(MONTH(Deník!$C226)=M$2,IF(AND(Deník!$R226&gt;=0,Deník!$R226&lt;=1),"BE",Deník!$R226),"")</f>
        <v/>
      </c>
      <c r="N226" s="11" t="str">
        <f>IF(MONTH(Deník!$C226)=N$2,IF(AND(Deník!$R226&gt;=0,Deník!$R226&lt;=1),"BE",Deník!$R226),"")</f>
        <v/>
      </c>
      <c r="O226" s="11" t="str">
        <f>IF(MONTH(Deník!$C226)=O$2,IF(AND(Deník!$R226&gt;=0,Deník!$R226&lt;=1),"BE",Deník!$R226),"")</f>
        <v/>
      </c>
      <c r="P226" s="11" t="str">
        <f>IF(MONTH(Deník!$C226)=P$2,IF(AND(Deník!$R226&gt;=0,Deník!$R226&lt;=1),"BE",Deník!$R226),"")</f>
        <v/>
      </c>
      <c r="Q226" s="11" t="str">
        <f>IF(MONTH(Deník!$C226)=Q$2,IF(AND(Deník!$R226&gt;=0,Deník!$R226&lt;=1),"BE",Deník!$R226),"")</f>
        <v/>
      </c>
      <c r="R226" s="11" t="str">
        <f>IF(MONTH(Deník!$C226)=R$2,IF(AND(Deník!$R226&gt;=0,Deník!$R226&lt;=1),"BE",Deník!$R226),"")</f>
        <v/>
      </c>
      <c r="S226" s="57" t="str">
        <f>IF(MONTH(Deník!$C226)=S$2,IF(AND(Deník!$R226&gt;=0,Deník!$R226&lt;=1),"BE",Deník!$R226),"")</f>
        <v/>
      </c>
      <c r="U226" s="12"/>
      <c r="V226" s="12"/>
      <c r="X226" s="600" t="str">
        <f>IF(Deník!$R226&lt;&gt;"",IF(Deník!$B226=Statistika!$F$63,IF(AND(Deník!$R226&gt;=0,Deník!$R226&lt;=1),"BE",Deník!$R226),""),"")</f>
        <v/>
      </c>
      <c r="Y226" s="13" t="str">
        <f>IF(Deník!$R226&lt;&gt;"",IF(Deník!$B226=Statistika!$F$64,IF(AND(Deník!$R226&gt;=0,Deník!$R226&lt;=1),"BE",Deník!$R226),""),"")</f>
        <v/>
      </c>
      <c r="Z226" s="13" t="str">
        <f>IF(Deník!$R226&lt;&gt;"",IF(Deník!$B226=Statistika!$F$65,IF(AND(Deník!$R226&gt;=0,Deník!$R226&lt;=1),"BE",Deník!$R226),""),"")</f>
        <v/>
      </c>
      <c r="AA226" s="13" t="str">
        <f>IF(Deník!$R226&lt;&gt;"",IF(Deník!$B226=Statistika!$F$66,IF(AND(Deník!$R226&gt;=0,Deník!$R226&lt;=1),"BE",Deník!$R226),""),"")</f>
        <v/>
      </c>
      <c r="AB226" s="13" t="str">
        <f>IF(Deník!$R226&lt;&gt;"",IF(Deník!$B226=Statistika!$F$67,IF(AND(Deník!$R226&gt;=0,Deník!$R226&lt;=1),"BE",Deník!$R226),""),"")</f>
        <v/>
      </c>
      <c r="AC226" s="13" t="str">
        <f>IF(Deník!$R226&lt;&gt;"",IF(Deník!$B226=Statistika!$F$68,IF(AND(Deník!$R226&gt;=0,Deník!$R226&lt;=1),"BE",Deník!$R226),""),"")</f>
        <v/>
      </c>
      <c r="AD226" s="13" t="str">
        <f>IF(Deník!$R226&lt;&gt;"",IF(Deník!$B226=Statistika!$F$69,IF(AND(Deník!$R226&gt;=0,Deník!$R226&lt;=1),"BE",Deník!$R226),""),"")</f>
        <v/>
      </c>
      <c r="AE226" s="601" t="str">
        <f>IF(Deník!$R226&lt;&gt;"",IF(Deník!$B226=Statistika!$F$70,IF(AND(Deník!$R226&gt;=0,Deník!$R226&lt;=1),"BE",Deník!$R226),""),"")</f>
        <v/>
      </c>
      <c r="AF226" s="90"/>
      <c r="AG226" s="63" t="str">
        <f>IF(Deník!$R226&lt;&gt;"",IF(Deník!$J226="L",IF(AND(Deník!$R226&gt;=0,Deník!$R226&lt;=1),"BE",Deník!$R226),""),"")</f>
        <v/>
      </c>
      <c r="AH226" s="13" t="str">
        <f>IF(Deník!$R226&lt;&gt;"",IF(Deník!$J226="S",IF(AND(Deník!$R226&gt;=0,Deník!$R226&lt;=1),"BE",Deník!$R226),""),"")</f>
        <v/>
      </c>
      <c r="AI226" s="95"/>
      <c r="AJ226" s="71" t="str">
        <f>IF(Deník!N227&lt;&gt;"",Deník!N227*-1,"")</f>
        <v/>
      </c>
      <c r="AK226" s="88"/>
      <c r="AL226" s="63" t="str">
        <f>IF(WEEKDAY(Deník!$C226,2)=1,IF(AND(Deník!$R226&gt;=0,Deník!$R226&lt;=1),"BE",Deník!$R226),"")</f>
        <v/>
      </c>
      <c r="AM226" s="13" t="str">
        <f>IF(WEEKDAY(Deník!$C226,2)=2,IF(AND(Deník!$R226&gt;=0,Deník!$R226&lt;=1),"BE",Deník!$R226),"")</f>
        <v/>
      </c>
      <c r="AN226" s="13" t="str">
        <f>IF(WEEKDAY(Deník!$C226,2)=3,IF(AND(Deník!$R226&gt;=0,Deník!$R226&lt;=1),"BE",Deník!$R226),"")</f>
        <v/>
      </c>
      <c r="AO226" s="13" t="str">
        <f>IF(WEEKDAY(Deník!$C226,2)=4,IF(AND(Deník!$R226&gt;=0,Deník!$R226&lt;=1),"BE",Deník!$R226),"")</f>
        <v/>
      </c>
      <c r="AP226" s="60" t="str">
        <f>IF(WEEKDAY(Deník!$C226,2)=5,IF(AND(Deník!$R226&gt;=0,Deník!$R226&lt;=1),"BE",Deník!$R226),"")</f>
        <v/>
      </c>
      <c r="AQ226" s="99"/>
      <c r="AR226" s="100">
        <f>Deník!D226</f>
        <v>0</v>
      </c>
      <c r="AS226" s="63" t="str">
        <f>IF(Deník!$D226&lt;&gt;"",IF(AND(Deník!$D226&gt;=AS$2,Deník!$D226&lt;=AS$3),IF(AND(Deník!$R226&gt;=0,Deník!$R226&lt;=1),"BE",Deník!$R226),""),"")</f>
        <v/>
      </c>
      <c r="AT226" s="63" t="str">
        <f>IF(Deník!$D226&lt;&gt;"",IF(AND(Deník!$D226&gt;=AT$2,Deník!$D226&lt;=AT$3),IF(AND(Deník!$R226&gt;=0,Deník!$R226&lt;=1),"BE",Deník!$R226),""),"")</f>
        <v/>
      </c>
      <c r="AU226" s="63" t="str">
        <f>IF(Deník!$D226&lt;&gt;"",IF(AND(Deník!$D226&gt;=AU$2,Deník!$D226&lt;=AU$3),IF(AND(Deník!$R226&gt;=0,Deník!$R226&lt;=1),"BE",Deník!$R226),""),"")</f>
        <v/>
      </c>
      <c r="AV226" s="63" t="str">
        <f>IF(Deník!$D226&lt;&gt;"",IF(AND(Deník!$D226&gt;=AV$2,Deník!$D226&lt;=AV$3),IF(AND(Deník!$R226&gt;=0,Deník!$R226&lt;=1),"BE",Deník!$R226),""),"")</f>
        <v/>
      </c>
      <c r="AW226" s="63" t="str">
        <f>IF(Deník!$D226&lt;&gt;"",IF(AND(Deník!$D226&gt;=AW$2,Deník!$D226&lt;=AW$3),IF(AND(Deník!$R226&gt;=0,Deník!$R226&lt;=1),"BE",Deník!$R226),""),"")</f>
        <v/>
      </c>
      <c r="AX226" s="63" t="str">
        <f>IF(Deník!$D226&lt;&gt;"",IF(AND(Deník!$D226&gt;=AX$2,Deník!$D226&lt;=AX$3),IF(AND(Deník!$R226&gt;=0,Deník!$R226&lt;=1),"BE",Deník!$R226),""),"")</f>
        <v/>
      </c>
      <c r="AY226" s="63" t="str">
        <f>IF(Deník!$D226&lt;&gt;"",IF(AND(Deník!$D226&gt;=AY$2,Deník!$D226&lt;=AY$3),IF(AND(Deník!$R226&gt;=0,Deník!$R226&lt;=1),"BE",Deník!$R226),""),"")</f>
        <v/>
      </c>
      <c r="AZ226" s="63" t="str">
        <f>IF(Deník!$D226&lt;&gt;"",IF(AND(Deník!$D226&gt;=AZ$2,Deník!$D226&lt;=AZ$3),IF(AND(Deník!$R226&gt;=0,Deník!$R226&lt;=1),"BE",Deník!$R226),""),"")</f>
        <v/>
      </c>
      <c r="BA226" s="63" t="str">
        <f>IF(Deník!$D226&lt;&gt;"",IF(AND(Deník!$D226&gt;=BA$2,Deník!$D226&lt;=BA$3),IF(AND(Deník!$R226&gt;=0,Deník!$R226&lt;=1),"BE",Deník!$R226),""),"")</f>
        <v/>
      </c>
      <c r="BB226" s="63" t="str">
        <f>IF(Deník!$D226&lt;&gt;"",IF(AND(Deník!$D226&gt;=BB$2,Deník!$D226&lt;=BB$3),IF(AND(Deník!$R226&gt;=0,Deník!$R226&lt;=1),"BE",Deník!$R226),""),"")</f>
        <v/>
      </c>
      <c r="BC226" s="71" t="str">
        <f>IF(Deník!$D226&lt;&gt;"",IF(AND(Deník!$D226&gt;=BC$2,Deník!$D226&lt;=BC$3),IF(AND(Deník!$R226&gt;=0,Deník!$R226&lt;=1),"BE",Deník!$R226),""),"")</f>
        <v/>
      </c>
      <c r="BD226" s="20" t="str">
        <f>IF(Deník!$J227="S",(Deník!$M227-Deník!$K227),IF(Deník!$J227="L",(Deník!$K227-Deník!$M227),""))</f>
        <v/>
      </c>
      <c r="BE226" s="20" t="str">
        <f>IF(Deník!$J227="S",(Deník!$K227-Deník!$O227),IF(Deník!$J227="L",(Deník!$O227-Deník!$K227),""))</f>
        <v/>
      </c>
      <c r="BF226" s="20" t="str">
        <f>IF(Deník!$J227="S",(Deník!$K227-Deník!$L227),IF(Deník!$J227="L",(Deník!$L227-Deník!$K227),""))</f>
        <v/>
      </c>
      <c r="BG226" s="20" t="str">
        <f>IF(Deník!$J227="S",(Deník!$K227-Deník!$S227),IF(Deník!$J227="L",(Deník!$S227-Deník!$K227),""))</f>
        <v/>
      </c>
      <c r="BH226" s="20" t="str">
        <f>IF(Deník!$J227="S",(Deník!$K227-Deník!$U227),IF(Deník!$J227="L",(Deník!$U227-Deník!$K227),""))</f>
        <v/>
      </c>
      <c r="BI226" s="20" t="str">
        <f>IF(Deník!$R226&gt;1,Deník!$R226,"")</f>
        <v/>
      </c>
      <c r="BJ226" s="20" t="str">
        <f>IF(Deník!$R226&lt;0,Deník!$R226,"")</f>
        <v/>
      </c>
      <c r="BK226" s="17"/>
      <c r="BM226" s="233" t="str">
        <f>IF(Deník!$R226&lt;&gt;"",IF(Deník!$Y226=Statistika!$F$78,IF(AND(Deník!$R226&gt;=0,Deník!$R226&lt;=1),"BE",Deník!$R226),""),"")</f>
        <v/>
      </c>
      <c r="BN226" s="233" t="str">
        <f>IF(Deník!$R226&lt;&gt;"",IF(Deník!$Y226=Statistika!$F$79,IF(AND(Deník!$R226&gt;=0,Deník!$R226&lt;=1),"BE",Deník!$R226),""),"")</f>
        <v/>
      </c>
      <c r="BO226" s="233" t="str">
        <f>IF(Deník!$R226&lt;&gt;"",IF(Deník!$Y226=Statistika!$F$80,IF(AND(Deník!$R226&gt;=0,Deník!$R226&lt;=1),"BE",Deník!$R226),""),"")</f>
        <v/>
      </c>
      <c r="BP226" s="233" t="str">
        <f>IF(Deník!$R226&lt;&gt;"",IF(Deník!$Y226=Statistika!$F$81,IF(AND(Deník!$R226&gt;=0,Deník!$R226&lt;=1),"BE",Deník!$R226),""),"")</f>
        <v/>
      </c>
      <c r="BQ226" s="233" t="str">
        <f>IF(Deník!$R226&lt;&gt;"",IF(Deník!$Y226=Statistika!$F$82,IF(AND(Deník!$R226&gt;=0,Deník!$R226&lt;=1),"BE",Deník!$R226),""),"")</f>
        <v/>
      </c>
      <c r="BR226" s="233" t="str">
        <f>IF(Deník!$R226&lt;&gt;"",IF(Deník!$Y226=Statistika!$F$83,IF(AND(Deník!$R226&gt;=0,Deník!$R226&lt;=1),"BE",Deník!$R226),""),"")</f>
        <v/>
      </c>
      <c r="BS226" s="233" t="str">
        <f>IF(Deník!$R226&lt;&gt;"",IF(Deník!$Y226=Statistika!$F$84,IF(AND(Deník!$R226&gt;=0,Deník!$R226&lt;=1),"BE",Deník!$R226),""),"")</f>
        <v/>
      </c>
      <c r="BT226" s="233" t="str">
        <f>IF(Deník!$R226&lt;&gt;"",IF(Deník!$Y226=Statistika!$F$85,IF(AND(Deník!$R226&gt;=0,Deník!$R226&lt;=1),"BE",Deník!$R226),""),"")</f>
        <v/>
      </c>
      <c r="BU226" s="233" t="str">
        <f>IF(Deník!$R226&lt;&gt;"",IF(Deník!$Y226=Statistika!$F$86,IF(AND(Deník!$R226&gt;=0,Deník!$R226&lt;=1),"BE",Deník!$R226),""),"")</f>
        <v/>
      </c>
      <c r="BV226" s="233" t="str">
        <f>IF(Deník!$R226&lt;&gt;"",IF(Deník!$Y226=Statistika!$F$87,IF(AND(Deník!$R226&gt;=0,Deník!$R226&lt;=1),"BE",Deník!$R226),""),"")</f>
        <v/>
      </c>
      <c r="BW226" s="233" t="str">
        <f>IF(Deník!$R226&lt;&gt;"",IF(Deník!$Y226=Statistika!$F$88,IF(AND(Deník!$R226&gt;=0,Deník!$R226&lt;=1),"BE",Deník!$R226),""),"")</f>
        <v/>
      </c>
      <c r="BX226" s="233" t="str">
        <f>IF(Deník!$R226&lt;&gt;"",IF(Deník!$Y226=Statistika!$F$89,IF(AND(Deník!$R226&gt;=0,Deník!$R226&lt;=1),"BE",Deník!$R226),""),"")</f>
        <v/>
      </c>
      <c r="BY226" s="233" t="str">
        <f>IF(Deník!$R226&lt;&gt;"",IF(Deník!$Y226=Statistika!$F$90,IF(AND(Deník!$R226&gt;=0,Deník!$R226&lt;=1),"BE",Deník!$R226),""),"")</f>
        <v/>
      </c>
      <c r="BZ226" s="233" t="str">
        <f>IF(Deník!$R226&lt;&gt;"",IF(Deník!$Y226=Statistika!$F$91,IF(AND(Deník!$R226&gt;=0,Deník!$R226&lt;=1),"BE",Deník!$R226),""),"")</f>
        <v/>
      </c>
      <c r="CA226" s="233"/>
      <c r="CB226" s="233" t="str">
        <f>IF(Deník!$R226&lt;&gt;"",IF(Deník!$AB226="SL",IF(AND(Deník!$R226&gt;=0,Deník!$R226&lt;=1),"BE",Deník!$R226),""),"")</f>
        <v/>
      </c>
      <c r="CC226" s="233" t="str">
        <f>IF(Deník!$R226&lt;&gt;"",IF(Deník!$AB226="BE10",IF(AND(Deník!$R226&gt;=0,Deník!$R226&lt;=1),"BE",Deník!$R226),""),"")</f>
        <v/>
      </c>
      <c r="CD226" s="233" t="str">
        <f>IF(Deník!$R226&lt;&gt;"",IF(Deník!$AB226="BE15",IF(AND(Deník!$R226&gt;=0,Deník!$R226&lt;=1),"BE",Deník!$R226),""),"")</f>
        <v/>
      </c>
      <c r="CE226" s="233" t="str">
        <f>IF(Deník!$R226&lt;&gt;"",IF(Deník!$AB226="BE20",IF(AND(Deník!$R226&gt;=0,Deník!$R226&lt;=1),"BE",Deník!$R226),""),"")</f>
        <v/>
      </c>
      <c r="CF226" s="233" t="str">
        <f>IF(Deník!$R226&lt;&gt;"",IF(Deník!$AB226="TP1",IF(AND(Deník!$R226&gt;=0,Deník!$R226&lt;=1),"BE",Deník!$R226),""),"")</f>
        <v/>
      </c>
      <c r="CG226" s="233" t="str">
        <f>IF(Deník!$R226&lt;&gt;"",IF(Deník!$AB226="TP2",IF(AND(Deník!$R226&gt;=0,Deník!$R226&lt;=1),"BE",Deník!$R226),""),"")</f>
        <v/>
      </c>
      <c r="CH226" s="233" t="str">
        <f>IF(Deník!$R226&lt;&gt;"",IF(Deník!$AB226="TP3",IF(AND(Deník!$R226&gt;=0,Deník!$R226&lt;=1),"BE",Deník!$R226),""),"")</f>
        <v/>
      </c>
      <c r="CI226" s="233" t="str">
        <f>IF(Deník!$R226&lt;&gt;"",IF(Deník!$AB226="Trailing SL",IF(AND(Deník!$R226&gt;=0,Deník!$R226&lt;=1),"BE",Deník!$R226),""),"")</f>
        <v/>
      </c>
      <c r="CJ226" s="233" t="str">
        <f>IF(Deník!$R226&lt;&gt;"",IF(Deník!$AB226="Manual",IF(AND(Deník!$R226&gt;=0,Deník!$R226&lt;=1),"BE",Deník!$R226),""),"")</f>
        <v/>
      </c>
      <c r="CK226" s="233"/>
      <c r="CL226" s="233" t="str">
        <f>IF(Deník!$R226&lt;0,IF(Deník!$AC226=Statistika!$F$117,Deník!$R226,""),"")</f>
        <v/>
      </c>
      <c r="CM226" s="233" t="str">
        <f>IF(Deník!$R226&lt;0,IF(Deník!$AC226=Statistika!$F$118,Deník!$R226,""),"")</f>
        <v/>
      </c>
      <c r="CN226" s="233" t="str">
        <f>IF(Deník!$R226&lt;0,IF(Deník!$AC226=Statistika!$F$119,Deník!$R226,""),"")</f>
        <v/>
      </c>
      <c r="CO226" s="233" t="str">
        <f>IF(Deník!$R226&lt;0,IF(Deník!$AC226=Statistika!$F$120,Deník!$R226,""),"")</f>
        <v/>
      </c>
      <c r="CP226" s="233" t="str">
        <f>IF(Deník!$R226&lt;0,IF(Deník!$AC226=Statistika!$F$121,Deník!$R226,""),"")</f>
        <v/>
      </c>
      <c r="CQ226" s="233" t="str">
        <f>IF(Deník!$R226&lt;0,IF(Deník!$AC226=Statistika!$F$122,Deník!$R226,""),"")</f>
        <v/>
      </c>
      <c r="CR226" s="233" t="str">
        <f>IF(Deník!$R226&lt;0,IF(Deník!$AC226=Statistika!$F$123,Deník!$R226,""),"")</f>
        <v/>
      </c>
      <c r="CS226" s="233" t="str">
        <f>IF(Deník!$R226&lt;0,IF(Deník!$AC226=Statistika!$F$124,Deník!$R226,""),"")</f>
        <v/>
      </c>
      <c r="CT226" s="233" t="str">
        <f>IF(Deník!$R226&lt;0,IF(Deník!$AC226=Statistika!$F$125,Deník!$R226,""),"")</f>
        <v/>
      </c>
      <c r="CU226" s="233"/>
      <c r="CV226" s="233" t="str">
        <f>IF(Deník!$R226&lt;0,IF(Deník!$AD226=$CV$2,Deník!$R226,""),"")</f>
        <v/>
      </c>
      <c r="CW226" s="233" t="str">
        <f>IF(Deník!$R226&lt;0,IF(Deník!$AD226=$CW$2,Deník!$R226,""),"")</f>
        <v/>
      </c>
      <c r="CX226" s="233" t="str">
        <f>IF(Deník!$R226&lt;0,IF(Deník!$AD226=$CX$2,Deník!$R226,""),"")</f>
        <v/>
      </c>
      <c r="CY226" s="233" t="str">
        <f>IF(Deník!$R226&lt;0,IF(Deník!$AD226=$CY$2,Deník!$R226,""),"")</f>
        <v/>
      </c>
      <c r="CZ226" s="233" t="str">
        <f>IF(Deník!$R226&lt;0,IF(Deník!$AD226=$CZ$2,Deník!$R226,""),"")</f>
        <v/>
      </c>
      <c r="DL226" s="221">
        <f t="shared" si="12"/>
        <v>93847.029999999984</v>
      </c>
      <c r="DM226" s="220">
        <f t="shared" si="11"/>
        <v>-6.1529700000000132E-2</v>
      </c>
      <c r="DO226" s="50">
        <f>Deník!W227</f>
        <v>0</v>
      </c>
      <c r="DP226" s="102" t="str">
        <f>IF(AND(Deník!W227&gt;0),1,"")</f>
        <v/>
      </c>
      <c r="DQ226" s="102">
        <f>IF(AND(Deník!W227&lt;=0),1,"")</f>
        <v>1</v>
      </c>
      <c r="DR226" s="227"/>
      <c r="DS226" s="228"/>
      <c r="DT226" s="85"/>
      <c r="DU226" s="54">
        <f>IF(MONTH(Deník!$C226)=DU$2,Deník!$W226,"")</f>
        <v>0</v>
      </c>
      <c r="DV226" s="222" t="str">
        <f>IF(MONTH(Deník!$C226)=DV$2,Deník!$W226,"")</f>
        <v/>
      </c>
      <c r="DW226" s="222" t="str">
        <f>IF(MONTH(Deník!$C226)=DW$2,Deník!$W226,"")</f>
        <v/>
      </c>
      <c r="DX226" s="222" t="str">
        <f>IF(MONTH(Deník!$C226)=DX$2,Deník!$W226,"")</f>
        <v/>
      </c>
      <c r="DY226" s="222" t="str">
        <f>IF(MONTH(Deník!$C226)=DY$2,Deník!$W226,"")</f>
        <v/>
      </c>
      <c r="DZ226" s="222" t="str">
        <f>IF(MONTH(Deník!$C226)=DZ$2,Deník!$W226,"")</f>
        <v/>
      </c>
      <c r="EA226" s="222" t="str">
        <f>IF(MONTH(Deník!$C226)=EA$2,Deník!$W226,"")</f>
        <v/>
      </c>
      <c r="EB226" s="222" t="str">
        <f>IF(MONTH(Deník!$C226)=EB$2,Deník!$W226,"")</f>
        <v/>
      </c>
      <c r="EC226" s="222" t="str">
        <f>IF(MONTH(Deník!$C226)=EC$2,Deník!$W226,"")</f>
        <v/>
      </c>
      <c r="ED226" s="222" t="str">
        <f>IF(MONTH(Deník!$C226)=ED$2,Deník!$W226,"")</f>
        <v/>
      </c>
      <c r="EE226" s="222" t="str">
        <f>IF(MONTH(Deník!$C226)=EE$2,Deník!$W226,"")</f>
        <v/>
      </c>
      <c r="EF226" s="222" t="str">
        <f>IF(MONTH(Deník!$C226)=EF$2,Deník!$W226,"")</f>
        <v/>
      </c>
      <c r="EI226" s="600" t="str">
        <f>IF(Deník!$W226&lt;&gt;"",IF(Deník!$B226=Statistika!$F$63,Deník!$W226,""),"")</f>
        <v/>
      </c>
      <c r="EJ226" s="13" t="str">
        <f>IF(Deník!$W226&lt;&gt;"",IF(Deník!$B226=Statistika!$F$64,Deník!$W226,""),"")</f>
        <v/>
      </c>
      <c r="EK226" s="13" t="str">
        <f>IF(Deník!$W226&lt;&gt;"",IF(Deník!$B226=Statistika!$F$65,Deník!$W226,""),"")</f>
        <v/>
      </c>
      <c r="EL226" s="13" t="str">
        <f>IF(Deník!$W226&lt;&gt;"",IF(Deník!$B226=Statistika!$F$66,Deník!$W226,""),"")</f>
        <v/>
      </c>
      <c r="EM226" s="13" t="str">
        <f>IF(Deník!$W226&lt;&gt;"",IF(Deník!$B226=Statistika!$F$67,Deník!$W226,""),"")</f>
        <v/>
      </c>
      <c r="EN226" s="13" t="str">
        <f>IF(Deník!$W226&lt;&gt;"",IF(Deník!$B226=Statistika!$F$68,Deník!$W226,""),"")</f>
        <v/>
      </c>
      <c r="EO226" s="13" t="str">
        <f>IF(Deník!$W226&lt;&gt;"",IF(Deník!$B226=Statistika!$F$69,Deník!$W226,""),"")</f>
        <v/>
      </c>
      <c r="EP226" s="601" t="str">
        <f>IF(Deník!$W226&lt;&gt;"",IF(Deník!$B226=Statistika!$F$70,Deník!$W226,""),"")</f>
        <v/>
      </c>
      <c r="EQ226" s="90"/>
      <c r="ER226" s="63" t="str">
        <f>IF(Deník!$W226&lt;&gt;"",IF(Deník!$J226="L",Deník!$W226,""),"")</f>
        <v/>
      </c>
      <c r="ES226" s="13" t="str">
        <f>IF(Deník!$W226&lt;&gt;"",IF(Deník!$J226="S",Deník!$W226,""),"")</f>
        <v/>
      </c>
      <c r="ET226" s="95"/>
      <c r="EU226" s="88"/>
      <c r="EV226" s="63" t="str">
        <f>IF(WEEKDAY(Deník!$C226,2)=1,Deník!$W226,"")</f>
        <v/>
      </c>
      <c r="EW226" s="13" t="str">
        <f>IF(WEEKDAY(Deník!$C226,2)=2,Deník!$W226,"")</f>
        <v/>
      </c>
      <c r="EX226" s="13" t="str">
        <f>IF(WEEKDAY(Deník!$C226,2)=3,Deník!$W226,"")</f>
        <v/>
      </c>
      <c r="EY226" s="13" t="str">
        <f>IF(WEEKDAY(Deník!$C226,2)=4,Deník!$W226,"")</f>
        <v/>
      </c>
      <c r="EZ226" s="60" t="str">
        <f>IF(WEEKDAY(Deník!$C226,2)=5,Deník!$W226,"")</f>
        <v/>
      </c>
      <c r="FA226" s="99"/>
      <c r="FB226" s="100">
        <f>Deník!D226</f>
        <v>0</v>
      </c>
      <c r="FC226" s="63">
        <f>IF($FB226&lt;&gt;"",IF(AND($FB226&gt;=FC$2,$FB226&lt;=FC$3),Deník!$W226,""))</f>
        <v>0</v>
      </c>
      <c r="FD226" s="63" t="str">
        <f>IF($FB226&lt;&gt;"",IF(AND($FB226&gt;=FD$2,$FB226&lt;=FD$3),Deník!$W226,""))</f>
        <v/>
      </c>
      <c r="FE226" s="63" t="str">
        <f>IF($FB226&lt;&gt;"",IF(AND($FB226&gt;=FE$2,$FB226&lt;=FE$3),Deník!$W226,""))</f>
        <v/>
      </c>
      <c r="FF226" s="63" t="str">
        <f>IF($FB226&lt;&gt;"",IF(AND($FB226&gt;=FF$2,$FB226&lt;=FF$3),Deník!$W226,""))</f>
        <v/>
      </c>
      <c r="FG226" s="63" t="str">
        <f>IF($FB226&lt;&gt;"",IF(AND($FB226&gt;=FG$2,$FB226&lt;=FG$3),Deník!$W226,""))</f>
        <v/>
      </c>
      <c r="FH226" s="63" t="str">
        <f>IF($FB226&lt;&gt;"",IF(AND($FB226&gt;=FH$2,$FB226&lt;=FH$3),Deník!$W226,""))</f>
        <v/>
      </c>
      <c r="FI226" s="63" t="str">
        <f>IF($FB226&lt;&gt;"",IF(AND($FB226&gt;=FI$2,$FB226&lt;=FI$3),Deník!$W226,""))</f>
        <v/>
      </c>
      <c r="FJ226" s="63" t="str">
        <f>IF($FB226&lt;&gt;"",IF(AND($FB226&gt;=FJ$2,$FB226&lt;=FJ$3),Deník!$W226,""))</f>
        <v/>
      </c>
      <c r="FK226" s="63" t="str">
        <f>IF($FB226&lt;&gt;"",IF(AND($FB226&gt;=FK$2,$FB226&lt;=FK$3),Deník!$W226,""))</f>
        <v/>
      </c>
      <c r="FL226" s="63" t="str">
        <f>IF($FB226&lt;&gt;"",IF(AND($FB226&gt;=FL$2,$FB226&lt;=FL$3),Deník!$W226,""))</f>
        <v/>
      </c>
      <c r="FM226" s="63" t="str">
        <f>IF($FB226&lt;&gt;"",IF(AND($FB226&gt;=FM$2,$FB226&lt;=FM$3),Deník!$W226,""))</f>
        <v/>
      </c>
      <c r="FN226" s="13"/>
      <c r="FO226" s="20" t="str">
        <f>IF(Deník!$W226&gt;1,Deník!$W226,"")</f>
        <v/>
      </c>
      <c r="FP226" s="20" t="str">
        <f>IF(Deník!$W226&lt;0,Deník!$W226,"")</f>
        <v/>
      </c>
      <c r="FQ226" s="17"/>
      <c r="FS226" s="233"/>
      <c r="FT226" s="233" t="str">
        <f>IF(Deník!$W226&lt;&gt;"",IF(Deník!$Y226=Statistika!$F$78,Deník!$W226,""),"")</f>
        <v/>
      </c>
      <c r="FU226" s="233" t="str">
        <f>IF(Deník!$W226&lt;&gt;"",IF(Deník!$Y226=Statistika!$F$79,Deník!$W226,""),"")</f>
        <v/>
      </c>
      <c r="FV226" s="233" t="str">
        <f>IF(Deník!$W226&lt;&gt;"",IF(Deník!$Y226=Statistika!$F$80,Deník!$W226,""),"")</f>
        <v/>
      </c>
      <c r="FW226" s="233" t="str">
        <f>IF(Deník!$W226&lt;&gt;"",IF(Deník!$Y226=Statistika!$F$81,Deník!$W226,""),"")</f>
        <v/>
      </c>
      <c r="FX226" s="233" t="str">
        <f>IF(Deník!$W226&lt;&gt;"",IF(Deník!$Y226=Statistika!$F$82,Deník!$W226,""),"")</f>
        <v/>
      </c>
      <c r="FY226" s="233" t="str">
        <f>IF(Deník!$W226&lt;&gt;"",IF(Deník!$Y226=Statistika!$F$83,Deník!$W226,""),"")</f>
        <v/>
      </c>
      <c r="FZ226" s="233" t="str">
        <f>IF(Deník!$W226&lt;&gt;"",IF(Deník!$Y226=Statistika!$F$84,Deník!$W226,""),"")</f>
        <v/>
      </c>
      <c r="GA226" s="233" t="str">
        <f>IF(Deník!$W226&lt;&gt;"",IF(Deník!$Y226=Statistika!$F$85,Deník!$W226,""),"")</f>
        <v/>
      </c>
      <c r="GB226" s="233" t="str">
        <f>IF(Deník!$W226&lt;&gt;"",IF(Deník!$Y226=Statistika!$F$86,Deník!$W226,""),"")</f>
        <v/>
      </c>
      <c r="GC226" s="233" t="str">
        <f>IF(Deník!$W226&lt;&gt;"",IF(Deník!$Y226=Statistika!$F$87,Deník!$W226,""),"")</f>
        <v/>
      </c>
      <c r="GD226" s="233" t="str">
        <f>IF(Deník!$W226&lt;&gt;"",IF(Deník!$Y226=Statistika!$F$88,Deník!$W226,""),"")</f>
        <v/>
      </c>
      <c r="GE226" s="233" t="str">
        <f>IF(Deník!$W226&lt;&gt;"",IF(Deník!$Y226=Statistika!$F$89,Deník!$W226,""),"")</f>
        <v/>
      </c>
      <c r="GF226" s="233" t="str">
        <f>IF(Deník!$W226&lt;&gt;"",IF(Deník!$Y226=Statistika!$F$90,Deník!$W226,""),"")</f>
        <v/>
      </c>
      <c r="GG226" s="233" t="str">
        <f>IF(Deník!$W226&lt;&gt;"",IF(Deník!$Y226=Statistika!$F$91,Deník!$W226,""),"")</f>
        <v/>
      </c>
      <c r="GH226" s="233"/>
      <c r="GI226" s="233" t="str">
        <f>IF(Deník!$W226&lt;&gt;"",IF(Deník!$AB226=Statistika!$L$100,Deník!$W226,""),"")</f>
        <v/>
      </c>
      <c r="GJ226" s="233" t="str">
        <f>IF(Deník!$W226&lt;&gt;"",IF(Deník!$AB226=Statistika!$L$101,Deník!$W226,""),"")</f>
        <v/>
      </c>
      <c r="GK226" s="233" t="str">
        <f>IF(Deník!$W226&lt;&gt;"",IF(Deník!$AB226=Statistika!$L$102,Deník!$W226,""),"")</f>
        <v/>
      </c>
      <c r="GL226" s="233" t="str">
        <f>IF(Deník!$W226&lt;&gt;"",IF(Deník!$AB226=Statistika!$L$103,Deník!$W226,""),"")</f>
        <v/>
      </c>
      <c r="GM226" s="233" t="str">
        <f>IF(Deník!$W226&lt;&gt;"",IF(Deník!$AB226=Statistika!$L$104,Deník!$W226,""),"")</f>
        <v/>
      </c>
      <c r="GN226" s="233" t="str">
        <f>IF(Deník!$W226&lt;&gt;"",IF(Deník!$AB226=Statistika!$L$105,Deník!$W226,""),"")</f>
        <v/>
      </c>
      <c r="GO226" s="233" t="str">
        <f>IF(Deník!$W226&lt;&gt;"",IF(Deník!$AB226=Statistika!$L$106,Deník!$W226,""),"")</f>
        <v/>
      </c>
      <c r="GP226" s="233" t="str">
        <f>IF(Deník!$W226&lt;&gt;"",IF(Deník!$AB226=Statistika!$L$107,Deník!$W226,""),"")</f>
        <v/>
      </c>
      <c r="GQ226" s="233" t="str">
        <f>IF(Deník!$W226&lt;&gt;"",IF(Deník!$AB226=Statistika!$L$108,Deník!$W226,""),"")</f>
        <v/>
      </c>
      <c r="GS226" s="233" t="str">
        <f>IF(Deník!$W226&lt;0,IF(Deník!$AC226=Statistika!$F$117,Deník!$W226,""),"")</f>
        <v/>
      </c>
      <c r="GT226" s="233" t="str">
        <f>IF(Deník!$W226&lt;0,IF(Deník!$AC226=Statistika!$F$118,Deník!$W226,""),"")</f>
        <v/>
      </c>
      <c r="GU226" s="233" t="str">
        <f>IF(Deník!$W226&lt;0,IF(Deník!$AC226=Statistika!$F$119,Deník!$W226,""),"")</f>
        <v/>
      </c>
      <c r="GV226" s="233" t="str">
        <f>IF(Deník!$W226&lt;0,IF(Deník!$AC226=Statistika!$F$120,Deník!$W226,""),"")</f>
        <v/>
      </c>
      <c r="GW226" s="233" t="str">
        <f>IF(Deník!$W226&lt;0,IF(Deník!$AC226=Statistika!$F$121,Deník!$W226,""),"")</f>
        <v/>
      </c>
      <c r="GX226" s="233" t="str">
        <f>IF(Deník!$W226&lt;0,IF(Deník!$AC226=Statistika!$F$122,Deník!$W226,""),"")</f>
        <v/>
      </c>
      <c r="GY226" s="233" t="str">
        <f>IF(Deník!$W226&lt;0,IF(Deník!$AC226=Statistika!$F$123,Deník!$W226,""),"")</f>
        <v/>
      </c>
      <c r="GZ226" s="233" t="str">
        <f>IF(Deník!$W226&lt;0,IF(Deník!$AC226=Statistika!$F$124,Deník!$W226,""),"")</f>
        <v/>
      </c>
      <c r="HA226" s="233" t="str">
        <f>IF(Deník!$W226&lt;0,IF(Deník!$AC226=Statistika!$F$125,Deník!$W226,""),"")</f>
        <v/>
      </c>
      <c r="HC226" s="233" t="str">
        <f>IF(Deník!$W226&lt;0,IF(Deník!$AD226=Statistika!$F$133,Deník!$W226,""),"")</f>
        <v/>
      </c>
      <c r="HD226" s="233" t="str">
        <f>IF(Deník!$W226&lt;0,IF(Deník!$AD226=Statistika!$F$134,Deník!$W226,""),"")</f>
        <v/>
      </c>
      <c r="HE226" s="233" t="str">
        <f>IF(Deník!$W226&lt;0,IF(Deník!$AD226=Statistika!$F$135,Deník!$W226,""),"")</f>
        <v/>
      </c>
      <c r="HF226" s="233" t="str">
        <f>IF(Deník!$W226&lt;0,IF(Deník!$AD226=Statistika!$F$136,Deník!$W226,""),"")</f>
        <v/>
      </c>
      <c r="HG226" s="233" t="str">
        <f>IF(Deník!$W226&lt;0,IF(Deník!$AD226=Statistika!$F$137,Deník!$W226,""),"")</f>
        <v/>
      </c>
      <c r="ID226" s="8">
        <f>Tabulka4[[#This Row],[Sloupec3]]</f>
        <v>0</v>
      </c>
      <c r="IE226" s="17" t="str">
        <f>IF(AND([1]Deník!$C226&gt;='[1]Měsíční shrnutí'!$D$1,[1]Deník!$C226&lt;='[1]Měsíční shrnutí'!$F$1),[1]Deník!$X226,"")</f>
        <v/>
      </c>
    </row>
    <row r="227" spans="1:239">
      <c r="A227" s="8">
        <f>Deník!C228</f>
        <v>0</v>
      </c>
      <c r="B227" s="50" t="str">
        <f>Deník!R228</f>
        <v/>
      </c>
      <c r="C227" s="102" t="str">
        <f>IF(AND(Deník!R228&gt;1,Deník!R228&lt;&gt;""),1,"")</f>
        <v/>
      </c>
      <c r="D227" s="102" t="str">
        <f>IF(AND(Deník!R228&lt;=0,Deník!R228&lt;&gt;""),1,"")</f>
        <v/>
      </c>
      <c r="E227" s="103" t="str">
        <f>IF(AND(Deník!R228&gt;=0,Deník!R228&lt;=1),1,"")</f>
        <v/>
      </c>
      <c r="F227" s="79" t="str">
        <f>IF(Deník!R228&lt;&gt;"",Deník!R228+F226,"")</f>
        <v/>
      </c>
      <c r="G227" s="85"/>
      <c r="H227" s="54" t="str">
        <f>IF(MONTH(Deník!$C227)=H$2,IF(AND(Deník!$R227&gt;=0,Deník!$R227&lt;=1),"BE",Deník!$R227),"")</f>
        <v/>
      </c>
      <c r="I227" s="11" t="str">
        <f>IF(MONTH(Deník!$C227)=I$2,IF(AND(Deník!$R227&gt;=0,Deník!$R227&lt;=1),"BE",Deník!$R227),"")</f>
        <v/>
      </c>
      <c r="J227" s="11" t="str">
        <f>IF(MONTH(Deník!$C227)=J$2,IF(AND(Deník!$R227&gt;=0,Deník!$R227&lt;=1),"BE",Deník!$R227),"")</f>
        <v/>
      </c>
      <c r="K227" s="11" t="str">
        <f>IF(MONTH(Deník!$C227)=K$2,IF(AND(Deník!$R227&gt;=0,Deník!$R227&lt;=1),"BE",Deník!$R227),"")</f>
        <v/>
      </c>
      <c r="L227" s="11" t="str">
        <f>IF(MONTH(Deník!$C227)=L$2,IF(AND(Deník!$R227&gt;=0,Deník!$R227&lt;=1),"BE",Deník!$R227),"")</f>
        <v/>
      </c>
      <c r="M227" s="11" t="str">
        <f>IF(MONTH(Deník!$C227)=M$2,IF(AND(Deník!$R227&gt;=0,Deník!$R227&lt;=1),"BE",Deník!$R227),"")</f>
        <v/>
      </c>
      <c r="N227" s="11" t="str">
        <f>IF(MONTH(Deník!$C227)=N$2,IF(AND(Deník!$R227&gt;=0,Deník!$R227&lt;=1),"BE",Deník!$R227),"")</f>
        <v/>
      </c>
      <c r="O227" s="11" t="str">
        <f>IF(MONTH(Deník!$C227)=O$2,IF(AND(Deník!$R227&gt;=0,Deník!$R227&lt;=1),"BE",Deník!$R227),"")</f>
        <v/>
      </c>
      <c r="P227" s="11" t="str">
        <f>IF(MONTH(Deník!$C227)=P$2,IF(AND(Deník!$R227&gt;=0,Deník!$R227&lt;=1),"BE",Deník!$R227),"")</f>
        <v/>
      </c>
      <c r="Q227" s="11" t="str">
        <f>IF(MONTH(Deník!$C227)=Q$2,IF(AND(Deník!$R227&gt;=0,Deník!$R227&lt;=1),"BE",Deník!$R227),"")</f>
        <v/>
      </c>
      <c r="R227" s="11" t="str">
        <f>IF(MONTH(Deník!$C227)=R$2,IF(AND(Deník!$R227&gt;=0,Deník!$R227&lt;=1),"BE",Deník!$R227),"")</f>
        <v/>
      </c>
      <c r="S227" s="57" t="str">
        <f>IF(MONTH(Deník!$C227)=S$2,IF(AND(Deník!$R227&gt;=0,Deník!$R227&lt;=1),"BE",Deník!$R227),"")</f>
        <v/>
      </c>
      <c r="U227" s="12"/>
      <c r="V227" s="12"/>
      <c r="X227" s="600" t="str">
        <f>IF(Deník!$R227&lt;&gt;"",IF(Deník!$B227=Statistika!$F$63,IF(AND(Deník!$R227&gt;=0,Deník!$R227&lt;=1),"BE",Deník!$R227),""),"")</f>
        <v/>
      </c>
      <c r="Y227" s="13" t="str">
        <f>IF(Deník!$R227&lt;&gt;"",IF(Deník!$B227=Statistika!$F$64,IF(AND(Deník!$R227&gt;=0,Deník!$R227&lt;=1),"BE",Deník!$R227),""),"")</f>
        <v/>
      </c>
      <c r="Z227" s="13" t="str">
        <f>IF(Deník!$R227&lt;&gt;"",IF(Deník!$B227=Statistika!$F$65,IF(AND(Deník!$R227&gt;=0,Deník!$R227&lt;=1),"BE",Deník!$R227),""),"")</f>
        <v/>
      </c>
      <c r="AA227" s="13" t="str">
        <f>IF(Deník!$R227&lt;&gt;"",IF(Deník!$B227=Statistika!$F$66,IF(AND(Deník!$R227&gt;=0,Deník!$R227&lt;=1),"BE",Deník!$R227),""),"")</f>
        <v/>
      </c>
      <c r="AB227" s="13" t="str">
        <f>IF(Deník!$R227&lt;&gt;"",IF(Deník!$B227=Statistika!$F$67,IF(AND(Deník!$R227&gt;=0,Deník!$R227&lt;=1),"BE",Deník!$R227),""),"")</f>
        <v/>
      </c>
      <c r="AC227" s="13" t="str">
        <f>IF(Deník!$R227&lt;&gt;"",IF(Deník!$B227=Statistika!$F$68,IF(AND(Deník!$R227&gt;=0,Deník!$R227&lt;=1),"BE",Deník!$R227),""),"")</f>
        <v/>
      </c>
      <c r="AD227" s="13" t="str">
        <f>IF(Deník!$R227&lt;&gt;"",IF(Deník!$B227=Statistika!$F$69,IF(AND(Deník!$R227&gt;=0,Deník!$R227&lt;=1),"BE",Deník!$R227),""),"")</f>
        <v/>
      </c>
      <c r="AE227" s="601" t="str">
        <f>IF(Deník!$R227&lt;&gt;"",IF(Deník!$B227=Statistika!$F$70,IF(AND(Deník!$R227&gt;=0,Deník!$R227&lt;=1),"BE",Deník!$R227),""),"")</f>
        <v/>
      </c>
      <c r="AF227" s="90"/>
      <c r="AG227" s="63" t="str">
        <f>IF(Deník!$R227&lt;&gt;"",IF(Deník!$J227="L",IF(AND(Deník!$R227&gt;=0,Deník!$R227&lt;=1),"BE",Deník!$R227),""),"")</f>
        <v/>
      </c>
      <c r="AH227" s="13" t="str">
        <f>IF(Deník!$R227&lt;&gt;"",IF(Deník!$J227="S",IF(AND(Deník!$R227&gt;=0,Deník!$R227&lt;=1),"BE",Deník!$R227),""),"")</f>
        <v/>
      </c>
      <c r="AI227" s="95"/>
      <c r="AJ227" s="71" t="str">
        <f>IF(Deník!N228&lt;&gt;"",Deník!N228*-1,"")</f>
        <v/>
      </c>
      <c r="AK227" s="88"/>
      <c r="AL227" s="63" t="str">
        <f>IF(WEEKDAY(Deník!$C227,2)=1,IF(AND(Deník!$R227&gt;=0,Deník!$R227&lt;=1),"BE",Deník!$R227),"")</f>
        <v/>
      </c>
      <c r="AM227" s="13" t="str">
        <f>IF(WEEKDAY(Deník!$C227,2)=2,IF(AND(Deník!$R227&gt;=0,Deník!$R227&lt;=1),"BE",Deník!$R227),"")</f>
        <v/>
      </c>
      <c r="AN227" s="13" t="str">
        <f>IF(WEEKDAY(Deník!$C227,2)=3,IF(AND(Deník!$R227&gt;=0,Deník!$R227&lt;=1),"BE",Deník!$R227),"")</f>
        <v/>
      </c>
      <c r="AO227" s="13" t="str">
        <f>IF(WEEKDAY(Deník!$C227,2)=4,IF(AND(Deník!$R227&gt;=0,Deník!$R227&lt;=1),"BE",Deník!$R227),"")</f>
        <v/>
      </c>
      <c r="AP227" s="60" t="str">
        <f>IF(WEEKDAY(Deník!$C227,2)=5,IF(AND(Deník!$R227&gt;=0,Deník!$R227&lt;=1),"BE",Deník!$R227),"")</f>
        <v/>
      </c>
      <c r="AQ227" s="99"/>
      <c r="AR227" s="100">
        <f>Deník!D227</f>
        <v>0</v>
      </c>
      <c r="AS227" s="63" t="str">
        <f>IF(Deník!$D227&lt;&gt;"",IF(AND(Deník!$D227&gt;=AS$2,Deník!$D227&lt;=AS$3),IF(AND(Deník!$R227&gt;=0,Deník!$R227&lt;=1),"BE",Deník!$R227),""),"")</f>
        <v/>
      </c>
      <c r="AT227" s="63" t="str">
        <f>IF(Deník!$D227&lt;&gt;"",IF(AND(Deník!$D227&gt;=AT$2,Deník!$D227&lt;=AT$3),IF(AND(Deník!$R227&gt;=0,Deník!$R227&lt;=1),"BE",Deník!$R227),""),"")</f>
        <v/>
      </c>
      <c r="AU227" s="63" t="str">
        <f>IF(Deník!$D227&lt;&gt;"",IF(AND(Deník!$D227&gt;=AU$2,Deník!$D227&lt;=AU$3),IF(AND(Deník!$R227&gt;=0,Deník!$R227&lt;=1),"BE",Deník!$R227),""),"")</f>
        <v/>
      </c>
      <c r="AV227" s="63" t="str">
        <f>IF(Deník!$D227&lt;&gt;"",IF(AND(Deník!$D227&gt;=AV$2,Deník!$D227&lt;=AV$3),IF(AND(Deník!$R227&gt;=0,Deník!$R227&lt;=1),"BE",Deník!$R227),""),"")</f>
        <v/>
      </c>
      <c r="AW227" s="63" t="str">
        <f>IF(Deník!$D227&lt;&gt;"",IF(AND(Deník!$D227&gt;=AW$2,Deník!$D227&lt;=AW$3),IF(AND(Deník!$R227&gt;=0,Deník!$R227&lt;=1),"BE",Deník!$R227),""),"")</f>
        <v/>
      </c>
      <c r="AX227" s="63" t="str">
        <f>IF(Deník!$D227&lt;&gt;"",IF(AND(Deník!$D227&gt;=AX$2,Deník!$D227&lt;=AX$3),IF(AND(Deník!$R227&gt;=0,Deník!$R227&lt;=1),"BE",Deník!$R227),""),"")</f>
        <v/>
      </c>
      <c r="AY227" s="63" t="str">
        <f>IF(Deník!$D227&lt;&gt;"",IF(AND(Deník!$D227&gt;=AY$2,Deník!$D227&lt;=AY$3),IF(AND(Deník!$R227&gt;=0,Deník!$R227&lt;=1),"BE",Deník!$R227),""),"")</f>
        <v/>
      </c>
      <c r="AZ227" s="63" t="str">
        <f>IF(Deník!$D227&lt;&gt;"",IF(AND(Deník!$D227&gt;=AZ$2,Deník!$D227&lt;=AZ$3),IF(AND(Deník!$R227&gt;=0,Deník!$R227&lt;=1),"BE",Deník!$R227),""),"")</f>
        <v/>
      </c>
      <c r="BA227" s="63" t="str">
        <f>IF(Deník!$D227&lt;&gt;"",IF(AND(Deník!$D227&gt;=BA$2,Deník!$D227&lt;=BA$3),IF(AND(Deník!$R227&gt;=0,Deník!$R227&lt;=1),"BE",Deník!$R227),""),"")</f>
        <v/>
      </c>
      <c r="BB227" s="63" t="str">
        <f>IF(Deník!$D227&lt;&gt;"",IF(AND(Deník!$D227&gt;=BB$2,Deník!$D227&lt;=BB$3),IF(AND(Deník!$R227&gt;=0,Deník!$R227&lt;=1),"BE",Deník!$R227),""),"")</f>
        <v/>
      </c>
      <c r="BC227" s="71" t="str">
        <f>IF(Deník!$D227&lt;&gt;"",IF(AND(Deník!$D227&gt;=BC$2,Deník!$D227&lt;=BC$3),IF(AND(Deník!$R227&gt;=0,Deník!$R227&lt;=1),"BE",Deník!$R227),""),"")</f>
        <v/>
      </c>
      <c r="BD227" s="20" t="str">
        <f>IF(Deník!$J228="S",(Deník!$M228-Deník!$K228),IF(Deník!$J228="L",(Deník!$K228-Deník!$M228),""))</f>
        <v/>
      </c>
      <c r="BE227" s="20" t="str">
        <f>IF(Deník!$J228="S",(Deník!$K228-Deník!$O228),IF(Deník!$J228="L",(Deník!$O228-Deník!$K228),""))</f>
        <v/>
      </c>
      <c r="BF227" s="20" t="str">
        <f>IF(Deník!$J228="S",(Deník!$K228-Deník!$L228),IF(Deník!$J228="L",(Deník!$L228-Deník!$K228),""))</f>
        <v/>
      </c>
      <c r="BG227" s="20" t="str">
        <f>IF(Deník!$J228="S",(Deník!$K228-Deník!$S228),IF(Deník!$J228="L",(Deník!$S228-Deník!$K228),""))</f>
        <v/>
      </c>
      <c r="BH227" s="20" t="str">
        <f>IF(Deník!$J228="S",(Deník!$K228-Deník!$U228),IF(Deník!$J228="L",(Deník!$U228-Deník!$K228),""))</f>
        <v/>
      </c>
      <c r="BI227" s="20" t="str">
        <f>IF(Deník!$R227&gt;1,Deník!$R227,"")</f>
        <v/>
      </c>
      <c r="BJ227" s="20" t="str">
        <f>IF(Deník!$R227&lt;0,Deník!$R227,"")</f>
        <v/>
      </c>
      <c r="BK227" s="17"/>
      <c r="BM227" s="233" t="str">
        <f>IF(Deník!$R227&lt;&gt;"",IF(Deník!$Y227=Statistika!$F$78,IF(AND(Deník!$R227&gt;=0,Deník!$R227&lt;=1),"BE",Deník!$R227),""),"")</f>
        <v/>
      </c>
      <c r="BN227" s="233" t="str">
        <f>IF(Deník!$R227&lt;&gt;"",IF(Deník!$Y227=Statistika!$F$79,IF(AND(Deník!$R227&gt;=0,Deník!$R227&lt;=1),"BE",Deník!$R227),""),"")</f>
        <v/>
      </c>
      <c r="BO227" s="233" t="str">
        <f>IF(Deník!$R227&lt;&gt;"",IF(Deník!$Y227=Statistika!$F$80,IF(AND(Deník!$R227&gt;=0,Deník!$R227&lt;=1),"BE",Deník!$R227),""),"")</f>
        <v/>
      </c>
      <c r="BP227" s="233" t="str">
        <f>IF(Deník!$R227&lt;&gt;"",IF(Deník!$Y227=Statistika!$F$81,IF(AND(Deník!$R227&gt;=0,Deník!$R227&lt;=1),"BE",Deník!$R227),""),"")</f>
        <v/>
      </c>
      <c r="BQ227" s="233" t="str">
        <f>IF(Deník!$R227&lt;&gt;"",IF(Deník!$Y227=Statistika!$F$82,IF(AND(Deník!$R227&gt;=0,Deník!$R227&lt;=1),"BE",Deník!$R227),""),"")</f>
        <v/>
      </c>
      <c r="BR227" s="233" t="str">
        <f>IF(Deník!$R227&lt;&gt;"",IF(Deník!$Y227=Statistika!$F$83,IF(AND(Deník!$R227&gt;=0,Deník!$R227&lt;=1),"BE",Deník!$R227),""),"")</f>
        <v/>
      </c>
      <c r="BS227" s="233" t="str">
        <f>IF(Deník!$R227&lt;&gt;"",IF(Deník!$Y227=Statistika!$F$84,IF(AND(Deník!$R227&gt;=0,Deník!$R227&lt;=1),"BE",Deník!$R227),""),"")</f>
        <v/>
      </c>
      <c r="BT227" s="233" t="str">
        <f>IF(Deník!$R227&lt;&gt;"",IF(Deník!$Y227=Statistika!$F$85,IF(AND(Deník!$R227&gt;=0,Deník!$R227&lt;=1),"BE",Deník!$R227),""),"")</f>
        <v/>
      </c>
      <c r="BU227" s="233" t="str">
        <f>IF(Deník!$R227&lt;&gt;"",IF(Deník!$Y227=Statistika!$F$86,IF(AND(Deník!$R227&gt;=0,Deník!$R227&lt;=1),"BE",Deník!$R227),""),"")</f>
        <v/>
      </c>
      <c r="BV227" s="233" t="str">
        <f>IF(Deník!$R227&lt;&gt;"",IF(Deník!$Y227=Statistika!$F$87,IF(AND(Deník!$R227&gt;=0,Deník!$R227&lt;=1),"BE",Deník!$R227),""),"")</f>
        <v/>
      </c>
      <c r="BW227" s="233" t="str">
        <f>IF(Deník!$R227&lt;&gt;"",IF(Deník!$Y227=Statistika!$F$88,IF(AND(Deník!$R227&gt;=0,Deník!$R227&lt;=1),"BE",Deník!$R227),""),"")</f>
        <v/>
      </c>
      <c r="BX227" s="233" t="str">
        <f>IF(Deník!$R227&lt;&gt;"",IF(Deník!$Y227=Statistika!$F$89,IF(AND(Deník!$R227&gt;=0,Deník!$R227&lt;=1),"BE",Deník!$R227),""),"")</f>
        <v/>
      </c>
      <c r="BY227" s="233" t="str">
        <f>IF(Deník!$R227&lt;&gt;"",IF(Deník!$Y227=Statistika!$F$90,IF(AND(Deník!$R227&gt;=0,Deník!$R227&lt;=1),"BE",Deník!$R227),""),"")</f>
        <v/>
      </c>
      <c r="BZ227" s="233" t="str">
        <f>IF(Deník!$R227&lt;&gt;"",IF(Deník!$Y227=Statistika!$F$91,IF(AND(Deník!$R227&gt;=0,Deník!$R227&lt;=1),"BE",Deník!$R227),""),"")</f>
        <v/>
      </c>
      <c r="CA227" s="233"/>
      <c r="CB227" s="233" t="str">
        <f>IF(Deník!$R227&lt;&gt;"",IF(Deník!$AB227="SL",IF(AND(Deník!$R227&gt;=0,Deník!$R227&lt;=1),"BE",Deník!$R227),""),"")</f>
        <v/>
      </c>
      <c r="CC227" s="233" t="str">
        <f>IF(Deník!$R227&lt;&gt;"",IF(Deník!$AB227="BE10",IF(AND(Deník!$R227&gt;=0,Deník!$R227&lt;=1),"BE",Deník!$R227),""),"")</f>
        <v/>
      </c>
      <c r="CD227" s="233" t="str">
        <f>IF(Deník!$R227&lt;&gt;"",IF(Deník!$AB227="BE15",IF(AND(Deník!$R227&gt;=0,Deník!$R227&lt;=1),"BE",Deník!$R227),""),"")</f>
        <v/>
      </c>
      <c r="CE227" s="233" t="str">
        <f>IF(Deník!$R227&lt;&gt;"",IF(Deník!$AB227="BE20",IF(AND(Deník!$R227&gt;=0,Deník!$R227&lt;=1),"BE",Deník!$R227),""),"")</f>
        <v/>
      </c>
      <c r="CF227" s="233" t="str">
        <f>IF(Deník!$R227&lt;&gt;"",IF(Deník!$AB227="TP1",IF(AND(Deník!$R227&gt;=0,Deník!$R227&lt;=1),"BE",Deník!$R227),""),"")</f>
        <v/>
      </c>
      <c r="CG227" s="233" t="str">
        <f>IF(Deník!$R227&lt;&gt;"",IF(Deník!$AB227="TP2",IF(AND(Deník!$R227&gt;=0,Deník!$R227&lt;=1),"BE",Deník!$R227),""),"")</f>
        <v/>
      </c>
      <c r="CH227" s="233" t="str">
        <f>IF(Deník!$R227&lt;&gt;"",IF(Deník!$AB227="TP3",IF(AND(Deník!$R227&gt;=0,Deník!$R227&lt;=1),"BE",Deník!$R227),""),"")</f>
        <v/>
      </c>
      <c r="CI227" s="233" t="str">
        <f>IF(Deník!$R227&lt;&gt;"",IF(Deník!$AB227="Trailing SL",IF(AND(Deník!$R227&gt;=0,Deník!$R227&lt;=1),"BE",Deník!$R227),""),"")</f>
        <v/>
      </c>
      <c r="CJ227" s="233" t="str">
        <f>IF(Deník!$R227&lt;&gt;"",IF(Deník!$AB227="Manual",IF(AND(Deník!$R227&gt;=0,Deník!$R227&lt;=1),"BE",Deník!$R227),""),"")</f>
        <v/>
      </c>
      <c r="CK227" s="233"/>
      <c r="CL227" s="233" t="str">
        <f>IF(Deník!$R227&lt;0,IF(Deník!$AC227=Statistika!$F$117,Deník!$R227,""),"")</f>
        <v/>
      </c>
      <c r="CM227" s="233" t="str">
        <f>IF(Deník!$R227&lt;0,IF(Deník!$AC227=Statistika!$F$118,Deník!$R227,""),"")</f>
        <v/>
      </c>
      <c r="CN227" s="233" t="str">
        <f>IF(Deník!$R227&lt;0,IF(Deník!$AC227=Statistika!$F$119,Deník!$R227,""),"")</f>
        <v/>
      </c>
      <c r="CO227" s="233" t="str">
        <f>IF(Deník!$R227&lt;0,IF(Deník!$AC227=Statistika!$F$120,Deník!$R227,""),"")</f>
        <v/>
      </c>
      <c r="CP227" s="233" t="str">
        <f>IF(Deník!$R227&lt;0,IF(Deník!$AC227=Statistika!$F$121,Deník!$R227,""),"")</f>
        <v/>
      </c>
      <c r="CQ227" s="233" t="str">
        <f>IF(Deník!$R227&lt;0,IF(Deník!$AC227=Statistika!$F$122,Deník!$R227,""),"")</f>
        <v/>
      </c>
      <c r="CR227" s="233" t="str">
        <f>IF(Deník!$R227&lt;0,IF(Deník!$AC227=Statistika!$F$123,Deník!$R227,""),"")</f>
        <v/>
      </c>
      <c r="CS227" s="233" t="str">
        <f>IF(Deník!$R227&lt;0,IF(Deník!$AC227=Statistika!$F$124,Deník!$R227,""),"")</f>
        <v/>
      </c>
      <c r="CT227" s="233" t="str">
        <f>IF(Deník!$R227&lt;0,IF(Deník!$AC227=Statistika!$F$125,Deník!$R227,""),"")</f>
        <v/>
      </c>
      <c r="CU227" s="233"/>
      <c r="CV227" s="233" t="str">
        <f>IF(Deník!$R227&lt;0,IF(Deník!$AD227=$CV$2,Deník!$R227,""),"")</f>
        <v/>
      </c>
      <c r="CW227" s="233" t="str">
        <f>IF(Deník!$R227&lt;0,IF(Deník!$AD227=$CW$2,Deník!$R227,""),"")</f>
        <v/>
      </c>
      <c r="CX227" s="233" t="str">
        <f>IF(Deník!$R227&lt;0,IF(Deník!$AD227=$CX$2,Deník!$R227,""),"")</f>
        <v/>
      </c>
      <c r="CY227" s="233" t="str">
        <f>IF(Deník!$R227&lt;0,IF(Deník!$AD227=$CY$2,Deník!$R227,""),"")</f>
        <v/>
      </c>
      <c r="CZ227" s="233" t="str">
        <f>IF(Deník!$R227&lt;0,IF(Deník!$AD227=$CZ$2,Deník!$R227,""),"")</f>
        <v/>
      </c>
      <c r="DL227" s="221">
        <f t="shared" si="12"/>
        <v>93847.029999999984</v>
      </c>
      <c r="DM227" s="220">
        <f t="shared" si="11"/>
        <v>-6.1529700000000132E-2</v>
      </c>
      <c r="DO227" s="50">
        <f>Deník!W228</f>
        <v>0</v>
      </c>
      <c r="DP227" s="102" t="str">
        <f>IF(AND(Deník!W228&gt;0),1,"")</f>
        <v/>
      </c>
      <c r="DQ227" s="102">
        <f>IF(AND(Deník!W228&lt;=0),1,"")</f>
        <v>1</v>
      </c>
      <c r="DR227" s="227"/>
      <c r="DS227" s="228"/>
      <c r="DT227" s="85"/>
      <c r="DU227" s="54">
        <f>IF(MONTH(Deník!$C227)=DU$2,Deník!$W227,"")</f>
        <v>0</v>
      </c>
      <c r="DV227" s="222" t="str">
        <f>IF(MONTH(Deník!$C227)=DV$2,Deník!$W227,"")</f>
        <v/>
      </c>
      <c r="DW227" s="222" t="str">
        <f>IF(MONTH(Deník!$C227)=DW$2,Deník!$W227,"")</f>
        <v/>
      </c>
      <c r="DX227" s="222" t="str">
        <f>IF(MONTH(Deník!$C227)=DX$2,Deník!$W227,"")</f>
        <v/>
      </c>
      <c r="DY227" s="222" t="str">
        <f>IF(MONTH(Deník!$C227)=DY$2,Deník!$W227,"")</f>
        <v/>
      </c>
      <c r="DZ227" s="222" t="str">
        <f>IF(MONTH(Deník!$C227)=DZ$2,Deník!$W227,"")</f>
        <v/>
      </c>
      <c r="EA227" s="222" t="str">
        <f>IF(MONTH(Deník!$C227)=EA$2,Deník!$W227,"")</f>
        <v/>
      </c>
      <c r="EB227" s="222" t="str">
        <f>IF(MONTH(Deník!$C227)=EB$2,Deník!$W227,"")</f>
        <v/>
      </c>
      <c r="EC227" s="222" t="str">
        <f>IF(MONTH(Deník!$C227)=EC$2,Deník!$W227,"")</f>
        <v/>
      </c>
      <c r="ED227" s="222" t="str">
        <f>IF(MONTH(Deník!$C227)=ED$2,Deník!$W227,"")</f>
        <v/>
      </c>
      <c r="EE227" s="222" t="str">
        <f>IF(MONTH(Deník!$C227)=EE$2,Deník!$W227,"")</f>
        <v/>
      </c>
      <c r="EF227" s="222" t="str">
        <f>IF(MONTH(Deník!$C227)=EF$2,Deník!$W227,"")</f>
        <v/>
      </c>
      <c r="EI227" s="600" t="str">
        <f>IF(Deník!$W227&lt;&gt;"",IF(Deník!$B227=Statistika!$F$63,Deník!$W227,""),"")</f>
        <v/>
      </c>
      <c r="EJ227" s="13" t="str">
        <f>IF(Deník!$W227&lt;&gt;"",IF(Deník!$B227=Statistika!$F$64,Deník!$W227,""),"")</f>
        <v/>
      </c>
      <c r="EK227" s="13" t="str">
        <f>IF(Deník!$W227&lt;&gt;"",IF(Deník!$B227=Statistika!$F$65,Deník!$W227,""),"")</f>
        <v/>
      </c>
      <c r="EL227" s="13" t="str">
        <f>IF(Deník!$W227&lt;&gt;"",IF(Deník!$B227=Statistika!$F$66,Deník!$W227,""),"")</f>
        <v/>
      </c>
      <c r="EM227" s="13" t="str">
        <f>IF(Deník!$W227&lt;&gt;"",IF(Deník!$B227=Statistika!$F$67,Deník!$W227,""),"")</f>
        <v/>
      </c>
      <c r="EN227" s="13" t="str">
        <f>IF(Deník!$W227&lt;&gt;"",IF(Deník!$B227=Statistika!$F$68,Deník!$W227,""),"")</f>
        <v/>
      </c>
      <c r="EO227" s="13" t="str">
        <f>IF(Deník!$W227&lt;&gt;"",IF(Deník!$B227=Statistika!$F$69,Deník!$W227,""),"")</f>
        <v/>
      </c>
      <c r="EP227" s="601" t="str">
        <f>IF(Deník!$W227&lt;&gt;"",IF(Deník!$B227=Statistika!$F$70,Deník!$W227,""),"")</f>
        <v/>
      </c>
      <c r="EQ227" s="90"/>
      <c r="ER227" s="63" t="str">
        <f>IF(Deník!$W227&lt;&gt;"",IF(Deník!$J227="L",Deník!$W227,""),"")</f>
        <v/>
      </c>
      <c r="ES227" s="13" t="str">
        <f>IF(Deník!$W227&lt;&gt;"",IF(Deník!$J227="S",Deník!$W227,""),"")</f>
        <v/>
      </c>
      <c r="ET227" s="95"/>
      <c r="EU227" s="88"/>
      <c r="EV227" s="63" t="str">
        <f>IF(WEEKDAY(Deník!$C227,2)=1,Deník!$W227,"")</f>
        <v/>
      </c>
      <c r="EW227" s="13" t="str">
        <f>IF(WEEKDAY(Deník!$C227,2)=2,Deník!$W227,"")</f>
        <v/>
      </c>
      <c r="EX227" s="13" t="str">
        <f>IF(WEEKDAY(Deník!$C227,2)=3,Deník!$W227,"")</f>
        <v/>
      </c>
      <c r="EY227" s="13" t="str">
        <f>IF(WEEKDAY(Deník!$C227,2)=4,Deník!$W227,"")</f>
        <v/>
      </c>
      <c r="EZ227" s="60" t="str">
        <f>IF(WEEKDAY(Deník!$C227,2)=5,Deník!$W227,"")</f>
        <v/>
      </c>
      <c r="FA227" s="99"/>
      <c r="FB227" s="100">
        <f>Deník!D227</f>
        <v>0</v>
      </c>
      <c r="FC227" s="63">
        <f>IF($FB227&lt;&gt;"",IF(AND($FB227&gt;=FC$2,$FB227&lt;=FC$3),Deník!$W227,""))</f>
        <v>0</v>
      </c>
      <c r="FD227" s="63" t="str">
        <f>IF($FB227&lt;&gt;"",IF(AND($FB227&gt;=FD$2,$FB227&lt;=FD$3),Deník!$W227,""))</f>
        <v/>
      </c>
      <c r="FE227" s="63" t="str">
        <f>IF($FB227&lt;&gt;"",IF(AND($FB227&gt;=FE$2,$FB227&lt;=FE$3),Deník!$W227,""))</f>
        <v/>
      </c>
      <c r="FF227" s="63" t="str">
        <f>IF($FB227&lt;&gt;"",IF(AND($FB227&gt;=FF$2,$FB227&lt;=FF$3),Deník!$W227,""))</f>
        <v/>
      </c>
      <c r="FG227" s="63" t="str">
        <f>IF($FB227&lt;&gt;"",IF(AND($FB227&gt;=FG$2,$FB227&lt;=FG$3),Deník!$W227,""))</f>
        <v/>
      </c>
      <c r="FH227" s="63" t="str">
        <f>IF($FB227&lt;&gt;"",IF(AND($FB227&gt;=FH$2,$FB227&lt;=FH$3),Deník!$W227,""))</f>
        <v/>
      </c>
      <c r="FI227" s="63" t="str">
        <f>IF($FB227&lt;&gt;"",IF(AND($FB227&gt;=FI$2,$FB227&lt;=FI$3),Deník!$W227,""))</f>
        <v/>
      </c>
      <c r="FJ227" s="63" t="str">
        <f>IF($FB227&lt;&gt;"",IF(AND($FB227&gt;=FJ$2,$FB227&lt;=FJ$3),Deník!$W227,""))</f>
        <v/>
      </c>
      <c r="FK227" s="63" t="str">
        <f>IF($FB227&lt;&gt;"",IF(AND($FB227&gt;=FK$2,$FB227&lt;=FK$3),Deník!$W227,""))</f>
        <v/>
      </c>
      <c r="FL227" s="63" t="str">
        <f>IF($FB227&lt;&gt;"",IF(AND($FB227&gt;=FL$2,$FB227&lt;=FL$3),Deník!$W227,""))</f>
        <v/>
      </c>
      <c r="FM227" s="63" t="str">
        <f>IF($FB227&lt;&gt;"",IF(AND($FB227&gt;=FM$2,$FB227&lt;=FM$3),Deník!$W227,""))</f>
        <v/>
      </c>
      <c r="FN227" s="13"/>
      <c r="FO227" s="20" t="str">
        <f>IF(Deník!$W227&gt;1,Deník!$W227,"")</f>
        <v/>
      </c>
      <c r="FP227" s="20" t="str">
        <f>IF(Deník!$W227&lt;0,Deník!$W227,"")</f>
        <v/>
      </c>
      <c r="FQ227" s="17"/>
      <c r="FS227" s="233"/>
      <c r="FT227" s="233" t="str">
        <f>IF(Deník!$W227&lt;&gt;"",IF(Deník!$Y227=Statistika!$F$78,Deník!$W227,""),"")</f>
        <v/>
      </c>
      <c r="FU227" s="233" t="str">
        <f>IF(Deník!$W227&lt;&gt;"",IF(Deník!$Y227=Statistika!$F$79,Deník!$W227,""),"")</f>
        <v/>
      </c>
      <c r="FV227" s="233" t="str">
        <f>IF(Deník!$W227&lt;&gt;"",IF(Deník!$Y227=Statistika!$F$80,Deník!$W227,""),"")</f>
        <v/>
      </c>
      <c r="FW227" s="233" t="str">
        <f>IF(Deník!$W227&lt;&gt;"",IF(Deník!$Y227=Statistika!$F$81,Deník!$W227,""),"")</f>
        <v/>
      </c>
      <c r="FX227" s="233" t="str">
        <f>IF(Deník!$W227&lt;&gt;"",IF(Deník!$Y227=Statistika!$F$82,Deník!$W227,""),"")</f>
        <v/>
      </c>
      <c r="FY227" s="233" t="str">
        <f>IF(Deník!$W227&lt;&gt;"",IF(Deník!$Y227=Statistika!$F$83,Deník!$W227,""),"")</f>
        <v/>
      </c>
      <c r="FZ227" s="233" t="str">
        <f>IF(Deník!$W227&lt;&gt;"",IF(Deník!$Y227=Statistika!$F$84,Deník!$W227,""),"")</f>
        <v/>
      </c>
      <c r="GA227" s="233" t="str">
        <f>IF(Deník!$W227&lt;&gt;"",IF(Deník!$Y227=Statistika!$F$85,Deník!$W227,""),"")</f>
        <v/>
      </c>
      <c r="GB227" s="233" t="str">
        <f>IF(Deník!$W227&lt;&gt;"",IF(Deník!$Y227=Statistika!$F$86,Deník!$W227,""),"")</f>
        <v/>
      </c>
      <c r="GC227" s="233" t="str">
        <f>IF(Deník!$W227&lt;&gt;"",IF(Deník!$Y227=Statistika!$F$87,Deník!$W227,""),"")</f>
        <v/>
      </c>
      <c r="GD227" s="233" t="str">
        <f>IF(Deník!$W227&lt;&gt;"",IF(Deník!$Y227=Statistika!$F$88,Deník!$W227,""),"")</f>
        <v/>
      </c>
      <c r="GE227" s="233" t="str">
        <f>IF(Deník!$W227&lt;&gt;"",IF(Deník!$Y227=Statistika!$F$89,Deník!$W227,""),"")</f>
        <v/>
      </c>
      <c r="GF227" s="233" t="str">
        <f>IF(Deník!$W227&lt;&gt;"",IF(Deník!$Y227=Statistika!$F$90,Deník!$W227,""),"")</f>
        <v/>
      </c>
      <c r="GG227" s="233" t="str">
        <f>IF(Deník!$W227&lt;&gt;"",IF(Deník!$Y227=Statistika!$F$91,Deník!$W227,""),"")</f>
        <v/>
      </c>
      <c r="GH227" s="233"/>
      <c r="GI227" s="233" t="str">
        <f>IF(Deník!$W227&lt;&gt;"",IF(Deník!$AB227=Statistika!$L$100,Deník!$W227,""),"")</f>
        <v/>
      </c>
      <c r="GJ227" s="233" t="str">
        <f>IF(Deník!$W227&lt;&gt;"",IF(Deník!$AB227=Statistika!$L$101,Deník!$W227,""),"")</f>
        <v/>
      </c>
      <c r="GK227" s="233" t="str">
        <f>IF(Deník!$W227&lt;&gt;"",IF(Deník!$AB227=Statistika!$L$102,Deník!$W227,""),"")</f>
        <v/>
      </c>
      <c r="GL227" s="233" t="str">
        <f>IF(Deník!$W227&lt;&gt;"",IF(Deník!$AB227=Statistika!$L$103,Deník!$W227,""),"")</f>
        <v/>
      </c>
      <c r="GM227" s="233" t="str">
        <f>IF(Deník!$W227&lt;&gt;"",IF(Deník!$AB227=Statistika!$L$104,Deník!$W227,""),"")</f>
        <v/>
      </c>
      <c r="GN227" s="233" t="str">
        <f>IF(Deník!$W227&lt;&gt;"",IF(Deník!$AB227=Statistika!$L$105,Deník!$W227,""),"")</f>
        <v/>
      </c>
      <c r="GO227" s="233" t="str">
        <f>IF(Deník!$W227&lt;&gt;"",IF(Deník!$AB227=Statistika!$L$106,Deník!$W227,""),"")</f>
        <v/>
      </c>
      <c r="GP227" s="233" t="str">
        <f>IF(Deník!$W227&lt;&gt;"",IF(Deník!$AB227=Statistika!$L$107,Deník!$W227,""),"")</f>
        <v/>
      </c>
      <c r="GQ227" s="233" t="str">
        <f>IF(Deník!$W227&lt;&gt;"",IF(Deník!$AB227=Statistika!$L$108,Deník!$W227,""),"")</f>
        <v/>
      </c>
      <c r="GS227" s="233" t="str">
        <f>IF(Deník!$W227&lt;0,IF(Deník!$AC227=Statistika!$F$117,Deník!$W227,""),"")</f>
        <v/>
      </c>
      <c r="GT227" s="233" t="str">
        <f>IF(Deník!$W227&lt;0,IF(Deník!$AC227=Statistika!$F$118,Deník!$W227,""),"")</f>
        <v/>
      </c>
      <c r="GU227" s="233" t="str">
        <f>IF(Deník!$W227&lt;0,IF(Deník!$AC227=Statistika!$F$119,Deník!$W227,""),"")</f>
        <v/>
      </c>
      <c r="GV227" s="233" t="str">
        <f>IF(Deník!$W227&lt;0,IF(Deník!$AC227=Statistika!$F$120,Deník!$W227,""),"")</f>
        <v/>
      </c>
      <c r="GW227" s="233" t="str">
        <f>IF(Deník!$W227&lt;0,IF(Deník!$AC227=Statistika!$F$121,Deník!$W227,""),"")</f>
        <v/>
      </c>
      <c r="GX227" s="233" t="str">
        <f>IF(Deník!$W227&lt;0,IF(Deník!$AC227=Statistika!$F$122,Deník!$W227,""),"")</f>
        <v/>
      </c>
      <c r="GY227" s="233" t="str">
        <f>IF(Deník!$W227&lt;0,IF(Deník!$AC227=Statistika!$F$123,Deník!$W227,""),"")</f>
        <v/>
      </c>
      <c r="GZ227" s="233" t="str">
        <f>IF(Deník!$W227&lt;0,IF(Deník!$AC227=Statistika!$F$124,Deník!$W227,""),"")</f>
        <v/>
      </c>
      <c r="HA227" s="233" t="str">
        <f>IF(Deník!$W227&lt;0,IF(Deník!$AC227=Statistika!$F$125,Deník!$W227,""),"")</f>
        <v/>
      </c>
      <c r="HC227" s="233" t="str">
        <f>IF(Deník!$W227&lt;0,IF(Deník!$AD227=Statistika!$F$133,Deník!$W227,""),"")</f>
        <v/>
      </c>
      <c r="HD227" s="233" t="str">
        <f>IF(Deník!$W227&lt;0,IF(Deník!$AD227=Statistika!$F$134,Deník!$W227,""),"")</f>
        <v/>
      </c>
      <c r="HE227" s="233" t="str">
        <f>IF(Deník!$W227&lt;0,IF(Deník!$AD227=Statistika!$F$135,Deník!$W227,""),"")</f>
        <v/>
      </c>
      <c r="HF227" s="233" t="str">
        <f>IF(Deník!$W227&lt;0,IF(Deník!$AD227=Statistika!$F$136,Deník!$W227,""),"")</f>
        <v/>
      </c>
      <c r="HG227" s="233" t="str">
        <f>IF(Deník!$W227&lt;0,IF(Deník!$AD227=Statistika!$F$137,Deník!$W227,""),"")</f>
        <v/>
      </c>
      <c r="ID227" s="8">
        <f>Tabulka4[[#This Row],[Sloupec3]]</f>
        <v>0</v>
      </c>
      <c r="IE227" s="17" t="str">
        <f>IF(AND([1]Deník!$C227&gt;='[1]Měsíční shrnutí'!$D$1,[1]Deník!$C227&lt;='[1]Měsíční shrnutí'!$F$1),[1]Deník!$X227,"")</f>
        <v/>
      </c>
    </row>
    <row r="228" spans="1:239">
      <c r="A228" s="8">
        <f>Deník!C229</f>
        <v>0</v>
      </c>
      <c r="B228" s="50" t="str">
        <f>Deník!R229</f>
        <v/>
      </c>
      <c r="C228" s="102" t="str">
        <f>IF(AND(Deník!R229&gt;1,Deník!R229&lt;&gt;""),1,"")</f>
        <v/>
      </c>
      <c r="D228" s="102" t="str">
        <f>IF(AND(Deník!R229&lt;=0,Deník!R229&lt;&gt;""),1,"")</f>
        <v/>
      </c>
      <c r="E228" s="103" t="str">
        <f>IF(AND(Deník!R229&gt;=0,Deník!R229&lt;=1),1,"")</f>
        <v/>
      </c>
      <c r="F228" s="79" t="str">
        <f>IF(Deník!R229&lt;&gt;"",Deník!R229+F227,"")</f>
        <v/>
      </c>
      <c r="G228" s="85"/>
      <c r="H228" s="54" t="str">
        <f>IF(MONTH(Deník!$C228)=H$2,IF(AND(Deník!$R228&gt;=0,Deník!$R228&lt;=1),"BE",Deník!$R228),"")</f>
        <v/>
      </c>
      <c r="I228" s="11" t="str">
        <f>IF(MONTH(Deník!$C228)=I$2,IF(AND(Deník!$R228&gt;=0,Deník!$R228&lt;=1),"BE",Deník!$R228),"")</f>
        <v/>
      </c>
      <c r="J228" s="11" t="str">
        <f>IF(MONTH(Deník!$C228)=J$2,IF(AND(Deník!$R228&gt;=0,Deník!$R228&lt;=1),"BE",Deník!$R228),"")</f>
        <v/>
      </c>
      <c r="K228" s="11" t="str">
        <f>IF(MONTH(Deník!$C228)=K$2,IF(AND(Deník!$R228&gt;=0,Deník!$R228&lt;=1),"BE",Deník!$R228),"")</f>
        <v/>
      </c>
      <c r="L228" s="11" t="str">
        <f>IF(MONTH(Deník!$C228)=L$2,IF(AND(Deník!$R228&gt;=0,Deník!$R228&lt;=1),"BE",Deník!$R228),"")</f>
        <v/>
      </c>
      <c r="M228" s="11" t="str">
        <f>IF(MONTH(Deník!$C228)=M$2,IF(AND(Deník!$R228&gt;=0,Deník!$R228&lt;=1),"BE",Deník!$R228),"")</f>
        <v/>
      </c>
      <c r="N228" s="11" t="str">
        <f>IF(MONTH(Deník!$C228)=N$2,IF(AND(Deník!$R228&gt;=0,Deník!$R228&lt;=1),"BE",Deník!$R228),"")</f>
        <v/>
      </c>
      <c r="O228" s="11" t="str">
        <f>IF(MONTH(Deník!$C228)=O$2,IF(AND(Deník!$R228&gt;=0,Deník!$R228&lt;=1),"BE",Deník!$R228),"")</f>
        <v/>
      </c>
      <c r="P228" s="11" t="str">
        <f>IF(MONTH(Deník!$C228)=P$2,IF(AND(Deník!$R228&gt;=0,Deník!$R228&lt;=1),"BE",Deník!$R228),"")</f>
        <v/>
      </c>
      <c r="Q228" s="11" t="str">
        <f>IF(MONTH(Deník!$C228)=Q$2,IF(AND(Deník!$R228&gt;=0,Deník!$R228&lt;=1),"BE",Deník!$R228),"")</f>
        <v/>
      </c>
      <c r="R228" s="11" t="str">
        <f>IF(MONTH(Deník!$C228)=R$2,IF(AND(Deník!$R228&gt;=0,Deník!$R228&lt;=1),"BE",Deník!$R228),"")</f>
        <v/>
      </c>
      <c r="S228" s="57" t="str">
        <f>IF(MONTH(Deník!$C228)=S$2,IF(AND(Deník!$R228&gt;=0,Deník!$R228&lt;=1),"BE",Deník!$R228),"")</f>
        <v/>
      </c>
      <c r="U228" s="12"/>
      <c r="V228" s="12"/>
      <c r="X228" s="600" t="str">
        <f>IF(Deník!$R228&lt;&gt;"",IF(Deník!$B228=Statistika!$F$63,IF(AND(Deník!$R228&gt;=0,Deník!$R228&lt;=1),"BE",Deník!$R228),""),"")</f>
        <v/>
      </c>
      <c r="Y228" s="13" t="str">
        <f>IF(Deník!$R228&lt;&gt;"",IF(Deník!$B228=Statistika!$F$64,IF(AND(Deník!$R228&gt;=0,Deník!$R228&lt;=1),"BE",Deník!$R228),""),"")</f>
        <v/>
      </c>
      <c r="Z228" s="13" t="str">
        <f>IF(Deník!$R228&lt;&gt;"",IF(Deník!$B228=Statistika!$F$65,IF(AND(Deník!$R228&gt;=0,Deník!$R228&lt;=1),"BE",Deník!$R228),""),"")</f>
        <v/>
      </c>
      <c r="AA228" s="13" t="str">
        <f>IF(Deník!$R228&lt;&gt;"",IF(Deník!$B228=Statistika!$F$66,IF(AND(Deník!$R228&gt;=0,Deník!$R228&lt;=1),"BE",Deník!$R228),""),"")</f>
        <v/>
      </c>
      <c r="AB228" s="13" t="str">
        <f>IF(Deník!$R228&lt;&gt;"",IF(Deník!$B228=Statistika!$F$67,IF(AND(Deník!$R228&gt;=0,Deník!$R228&lt;=1),"BE",Deník!$R228),""),"")</f>
        <v/>
      </c>
      <c r="AC228" s="13" t="str">
        <f>IF(Deník!$R228&lt;&gt;"",IF(Deník!$B228=Statistika!$F$68,IF(AND(Deník!$R228&gt;=0,Deník!$R228&lt;=1),"BE",Deník!$R228),""),"")</f>
        <v/>
      </c>
      <c r="AD228" s="13" t="str">
        <f>IF(Deník!$R228&lt;&gt;"",IF(Deník!$B228=Statistika!$F$69,IF(AND(Deník!$R228&gt;=0,Deník!$R228&lt;=1),"BE",Deník!$R228),""),"")</f>
        <v/>
      </c>
      <c r="AE228" s="601" t="str">
        <f>IF(Deník!$R228&lt;&gt;"",IF(Deník!$B228=Statistika!$F$70,IF(AND(Deník!$R228&gt;=0,Deník!$R228&lt;=1),"BE",Deník!$R228),""),"")</f>
        <v/>
      </c>
      <c r="AF228" s="90"/>
      <c r="AG228" s="63" t="str">
        <f>IF(Deník!$R228&lt;&gt;"",IF(Deník!$J228="L",IF(AND(Deník!$R228&gt;=0,Deník!$R228&lt;=1),"BE",Deník!$R228),""),"")</f>
        <v/>
      </c>
      <c r="AH228" s="13" t="str">
        <f>IF(Deník!$R228&lt;&gt;"",IF(Deník!$J228="S",IF(AND(Deník!$R228&gt;=0,Deník!$R228&lt;=1),"BE",Deník!$R228),""),"")</f>
        <v/>
      </c>
      <c r="AI228" s="95"/>
      <c r="AJ228" s="71" t="str">
        <f>IF(Deník!N229&lt;&gt;"",Deník!N229*-1,"")</f>
        <v/>
      </c>
      <c r="AK228" s="88"/>
      <c r="AL228" s="63" t="str">
        <f>IF(WEEKDAY(Deník!$C228,2)=1,IF(AND(Deník!$R228&gt;=0,Deník!$R228&lt;=1),"BE",Deník!$R228),"")</f>
        <v/>
      </c>
      <c r="AM228" s="13" t="str">
        <f>IF(WEEKDAY(Deník!$C228,2)=2,IF(AND(Deník!$R228&gt;=0,Deník!$R228&lt;=1),"BE",Deník!$R228),"")</f>
        <v/>
      </c>
      <c r="AN228" s="13" t="str">
        <f>IF(WEEKDAY(Deník!$C228,2)=3,IF(AND(Deník!$R228&gt;=0,Deník!$R228&lt;=1),"BE",Deník!$R228),"")</f>
        <v/>
      </c>
      <c r="AO228" s="13" t="str">
        <f>IF(WEEKDAY(Deník!$C228,2)=4,IF(AND(Deník!$R228&gt;=0,Deník!$R228&lt;=1),"BE",Deník!$R228),"")</f>
        <v/>
      </c>
      <c r="AP228" s="60" t="str">
        <f>IF(WEEKDAY(Deník!$C228,2)=5,IF(AND(Deník!$R228&gt;=0,Deník!$R228&lt;=1),"BE",Deník!$R228),"")</f>
        <v/>
      </c>
      <c r="AQ228" s="99"/>
      <c r="AR228" s="100">
        <f>Deník!D228</f>
        <v>0</v>
      </c>
      <c r="AS228" s="63" t="str">
        <f>IF(Deník!$D228&lt;&gt;"",IF(AND(Deník!$D228&gt;=AS$2,Deník!$D228&lt;=AS$3),IF(AND(Deník!$R228&gt;=0,Deník!$R228&lt;=1),"BE",Deník!$R228),""),"")</f>
        <v/>
      </c>
      <c r="AT228" s="63" t="str">
        <f>IF(Deník!$D228&lt;&gt;"",IF(AND(Deník!$D228&gt;=AT$2,Deník!$D228&lt;=AT$3),IF(AND(Deník!$R228&gt;=0,Deník!$R228&lt;=1),"BE",Deník!$R228),""),"")</f>
        <v/>
      </c>
      <c r="AU228" s="63" t="str">
        <f>IF(Deník!$D228&lt;&gt;"",IF(AND(Deník!$D228&gt;=AU$2,Deník!$D228&lt;=AU$3),IF(AND(Deník!$R228&gt;=0,Deník!$R228&lt;=1),"BE",Deník!$R228),""),"")</f>
        <v/>
      </c>
      <c r="AV228" s="63" t="str">
        <f>IF(Deník!$D228&lt;&gt;"",IF(AND(Deník!$D228&gt;=AV$2,Deník!$D228&lt;=AV$3),IF(AND(Deník!$R228&gt;=0,Deník!$R228&lt;=1),"BE",Deník!$R228),""),"")</f>
        <v/>
      </c>
      <c r="AW228" s="63" t="str">
        <f>IF(Deník!$D228&lt;&gt;"",IF(AND(Deník!$D228&gt;=AW$2,Deník!$D228&lt;=AW$3),IF(AND(Deník!$R228&gt;=0,Deník!$R228&lt;=1),"BE",Deník!$R228),""),"")</f>
        <v/>
      </c>
      <c r="AX228" s="63" t="str">
        <f>IF(Deník!$D228&lt;&gt;"",IF(AND(Deník!$D228&gt;=AX$2,Deník!$D228&lt;=AX$3),IF(AND(Deník!$R228&gt;=0,Deník!$R228&lt;=1),"BE",Deník!$R228),""),"")</f>
        <v/>
      </c>
      <c r="AY228" s="63" t="str">
        <f>IF(Deník!$D228&lt;&gt;"",IF(AND(Deník!$D228&gt;=AY$2,Deník!$D228&lt;=AY$3),IF(AND(Deník!$R228&gt;=0,Deník!$R228&lt;=1),"BE",Deník!$R228),""),"")</f>
        <v/>
      </c>
      <c r="AZ228" s="63" t="str">
        <f>IF(Deník!$D228&lt;&gt;"",IF(AND(Deník!$D228&gt;=AZ$2,Deník!$D228&lt;=AZ$3),IF(AND(Deník!$R228&gt;=0,Deník!$R228&lt;=1),"BE",Deník!$R228),""),"")</f>
        <v/>
      </c>
      <c r="BA228" s="63" t="str">
        <f>IF(Deník!$D228&lt;&gt;"",IF(AND(Deník!$D228&gt;=BA$2,Deník!$D228&lt;=BA$3),IF(AND(Deník!$R228&gt;=0,Deník!$R228&lt;=1),"BE",Deník!$R228),""),"")</f>
        <v/>
      </c>
      <c r="BB228" s="63" t="str">
        <f>IF(Deník!$D228&lt;&gt;"",IF(AND(Deník!$D228&gt;=BB$2,Deník!$D228&lt;=BB$3),IF(AND(Deník!$R228&gt;=0,Deník!$R228&lt;=1),"BE",Deník!$R228),""),"")</f>
        <v/>
      </c>
      <c r="BC228" s="71" t="str">
        <f>IF(Deník!$D228&lt;&gt;"",IF(AND(Deník!$D228&gt;=BC$2,Deník!$D228&lt;=BC$3),IF(AND(Deník!$R228&gt;=0,Deník!$R228&lt;=1),"BE",Deník!$R228),""),"")</f>
        <v/>
      </c>
      <c r="BD228" s="20" t="str">
        <f>IF(Deník!$J229="S",(Deník!$M229-Deník!$K229),IF(Deník!$J229="L",(Deník!$K229-Deník!$M229),""))</f>
        <v/>
      </c>
      <c r="BE228" s="20" t="str">
        <f>IF(Deník!$J229="S",(Deník!$K229-Deník!$O229),IF(Deník!$J229="L",(Deník!$O229-Deník!$K229),""))</f>
        <v/>
      </c>
      <c r="BF228" s="20" t="str">
        <f>IF(Deník!$J229="S",(Deník!$K229-Deník!$L229),IF(Deník!$J229="L",(Deník!$L229-Deník!$K229),""))</f>
        <v/>
      </c>
      <c r="BG228" s="20" t="str">
        <f>IF(Deník!$J229="S",(Deník!$K229-Deník!$S229),IF(Deník!$J229="L",(Deník!$S229-Deník!$K229),""))</f>
        <v/>
      </c>
      <c r="BH228" s="20" t="str">
        <f>IF(Deník!$J229="S",(Deník!$K229-Deník!$U229),IF(Deník!$J229="L",(Deník!$U229-Deník!$K229),""))</f>
        <v/>
      </c>
      <c r="BI228" s="20" t="str">
        <f>IF(Deník!$R228&gt;1,Deník!$R228,"")</f>
        <v/>
      </c>
      <c r="BJ228" s="20" t="str">
        <f>IF(Deník!$R228&lt;0,Deník!$R228,"")</f>
        <v/>
      </c>
      <c r="BK228" s="17"/>
      <c r="BM228" s="233" t="str">
        <f>IF(Deník!$R228&lt;&gt;"",IF(Deník!$Y228=Statistika!$F$78,IF(AND(Deník!$R228&gt;=0,Deník!$R228&lt;=1),"BE",Deník!$R228),""),"")</f>
        <v/>
      </c>
      <c r="BN228" s="233" t="str">
        <f>IF(Deník!$R228&lt;&gt;"",IF(Deník!$Y228=Statistika!$F$79,IF(AND(Deník!$R228&gt;=0,Deník!$R228&lt;=1),"BE",Deník!$R228),""),"")</f>
        <v/>
      </c>
      <c r="BO228" s="233" t="str">
        <f>IF(Deník!$R228&lt;&gt;"",IF(Deník!$Y228=Statistika!$F$80,IF(AND(Deník!$R228&gt;=0,Deník!$R228&lt;=1),"BE",Deník!$R228),""),"")</f>
        <v/>
      </c>
      <c r="BP228" s="233" t="str">
        <f>IF(Deník!$R228&lt;&gt;"",IF(Deník!$Y228=Statistika!$F$81,IF(AND(Deník!$R228&gt;=0,Deník!$R228&lt;=1),"BE",Deník!$R228),""),"")</f>
        <v/>
      </c>
      <c r="BQ228" s="233" t="str">
        <f>IF(Deník!$R228&lt;&gt;"",IF(Deník!$Y228=Statistika!$F$82,IF(AND(Deník!$R228&gt;=0,Deník!$R228&lt;=1),"BE",Deník!$R228),""),"")</f>
        <v/>
      </c>
      <c r="BR228" s="233" t="str">
        <f>IF(Deník!$R228&lt;&gt;"",IF(Deník!$Y228=Statistika!$F$83,IF(AND(Deník!$R228&gt;=0,Deník!$R228&lt;=1),"BE",Deník!$R228),""),"")</f>
        <v/>
      </c>
      <c r="BS228" s="233" t="str">
        <f>IF(Deník!$R228&lt;&gt;"",IF(Deník!$Y228=Statistika!$F$84,IF(AND(Deník!$R228&gt;=0,Deník!$R228&lt;=1),"BE",Deník!$R228),""),"")</f>
        <v/>
      </c>
      <c r="BT228" s="233" t="str">
        <f>IF(Deník!$R228&lt;&gt;"",IF(Deník!$Y228=Statistika!$F$85,IF(AND(Deník!$R228&gt;=0,Deník!$R228&lt;=1),"BE",Deník!$R228),""),"")</f>
        <v/>
      </c>
      <c r="BU228" s="233" t="str">
        <f>IF(Deník!$R228&lt;&gt;"",IF(Deník!$Y228=Statistika!$F$86,IF(AND(Deník!$R228&gt;=0,Deník!$R228&lt;=1),"BE",Deník!$R228),""),"")</f>
        <v/>
      </c>
      <c r="BV228" s="233" t="str">
        <f>IF(Deník!$R228&lt;&gt;"",IF(Deník!$Y228=Statistika!$F$87,IF(AND(Deník!$R228&gt;=0,Deník!$R228&lt;=1),"BE",Deník!$R228),""),"")</f>
        <v/>
      </c>
      <c r="BW228" s="233" t="str">
        <f>IF(Deník!$R228&lt;&gt;"",IF(Deník!$Y228=Statistika!$F$88,IF(AND(Deník!$R228&gt;=0,Deník!$R228&lt;=1),"BE",Deník!$R228),""),"")</f>
        <v/>
      </c>
      <c r="BX228" s="233" t="str">
        <f>IF(Deník!$R228&lt;&gt;"",IF(Deník!$Y228=Statistika!$F$89,IF(AND(Deník!$R228&gt;=0,Deník!$R228&lt;=1),"BE",Deník!$R228),""),"")</f>
        <v/>
      </c>
      <c r="BY228" s="233" t="str">
        <f>IF(Deník!$R228&lt;&gt;"",IF(Deník!$Y228=Statistika!$F$90,IF(AND(Deník!$R228&gt;=0,Deník!$R228&lt;=1),"BE",Deník!$R228),""),"")</f>
        <v/>
      </c>
      <c r="BZ228" s="233" t="str">
        <f>IF(Deník!$R228&lt;&gt;"",IF(Deník!$Y228=Statistika!$F$91,IF(AND(Deník!$R228&gt;=0,Deník!$R228&lt;=1),"BE",Deník!$R228),""),"")</f>
        <v/>
      </c>
      <c r="CA228" s="233"/>
      <c r="CB228" s="233" t="str">
        <f>IF(Deník!$R228&lt;&gt;"",IF(Deník!$AB228="SL",IF(AND(Deník!$R228&gt;=0,Deník!$R228&lt;=1),"BE",Deník!$R228),""),"")</f>
        <v/>
      </c>
      <c r="CC228" s="233" t="str">
        <f>IF(Deník!$R228&lt;&gt;"",IF(Deník!$AB228="BE10",IF(AND(Deník!$R228&gt;=0,Deník!$R228&lt;=1),"BE",Deník!$R228),""),"")</f>
        <v/>
      </c>
      <c r="CD228" s="233" t="str">
        <f>IF(Deník!$R228&lt;&gt;"",IF(Deník!$AB228="BE15",IF(AND(Deník!$R228&gt;=0,Deník!$R228&lt;=1),"BE",Deník!$R228),""),"")</f>
        <v/>
      </c>
      <c r="CE228" s="233" t="str">
        <f>IF(Deník!$R228&lt;&gt;"",IF(Deník!$AB228="BE20",IF(AND(Deník!$R228&gt;=0,Deník!$R228&lt;=1),"BE",Deník!$R228),""),"")</f>
        <v/>
      </c>
      <c r="CF228" s="233" t="str">
        <f>IF(Deník!$R228&lt;&gt;"",IF(Deník!$AB228="TP1",IF(AND(Deník!$R228&gt;=0,Deník!$R228&lt;=1),"BE",Deník!$R228),""),"")</f>
        <v/>
      </c>
      <c r="CG228" s="233" t="str">
        <f>IF(Deník!$R228&lt;&gt;"",IF(Deník!$AB228="TP2",IF(AND(Deník!$R228&gt;=0,Deník!$R228&lt;=1),"BE",Deník!$R228),""),"")</f>
        <v/>
      </c>
      <c r="CH228" s="233" t="str">
        <f>IF(Deník!$R228&lt;&gt;"",IF(Deník!$AB228="TP3",IF(AND(Deník!$R228&gt;=0,Deník!$R228&lt;=1),"BE",Deník!$R228),""),"")</f>
        <v/>
      </c>
      <c r="CI228" s="233" t="str">
        <f>IF(Deník!$R228&lt;&gt;"",IF(Deník!$AB228="Trailing SL",IF(AND(Deník!$R228&gt;=0,Deník!$R228&lt;=1),"BE",Deník!$R228),""),"")</f>
        <v/>
      </c>
      <c r="CJ228" s="233" t="str">
        <f>IF(Deník!$R228&lt;&gt;"",IF(Deník!$AB228="Manual",IF(AND(Deník!$R228&gt;=0,Deník!$R228&lt;=1),"BE",Deník!$R228),""),"")</f>
        <v/>
      </c>
      <c r="CK228" s="233"/>
      <c r="CL228" s="233" t="str">
        <f>IF(Deník!$R228&lt;0,IF(Deník!$AC228=Statistika!$F$117,Deník!$R228,""),"")</f>
        <v/>
      </c>
      <c r="CM228" s="233" t="str">
        <f>IF(Deník!$R228&lt;0,IF(Deník!$AC228=Statistika!$F$118,Deník!$R228,""),"")</f>
        <v/>
      </c>
      <c r="CN228" s="233" t="str">
        <f>IF(Deník!$R228&lt;0,IF(Deník!$AC228=Statistika!$F$119,Deník!$R228,""),"")</f>
        <v/>
      </c>
      <c r="CO228" s="233" t="str">
        <f>IF(Deník!$R228&lt;0,IF(Deník!$AC228=Statistika!$F$120,Deník!$R228,""),"")</f>
        <v/>
      </c>
      <c r="CP228" s="233" t="str">
        <f>IF(Deník!$R228&lt;0,IF(Deník!$AC228=Statistika!$F$121,Deník!$R228,""),"")</f>
        <v/>
      </c>
      <c r="CQ228" s="233" t="str">
        <f>IF(Deník!$R228&lt;0,IF(Deník!$AC228=Statistika!$F$122,Deník!$R228,""),"")</f>
        <v/>
      </c>
      <c r="CR228" s="233" t="str">
        <f>IF(Deník!$R228&lt;0,IF(Deník!$AC228=Statistika!$F$123,Deník!$R228,""),"")</f>
        <v/>
      </c>
      <c r="CS228" s="233" t="str">
        <f>IF(Deník!$R228&lt;0,IF(Deník!$AC228=Statistika!$F$124,Deník!$R228,""),"")</f>
        <v/>
      </c>
      <c r="CT228" s="233" t="str">
        <f>IF(Deník!$R228&lt;0,IF(Deník!$AC228=Statistika!$F$125,Deník!$R228,""),"")</f>
        <v/>
      </c>
      <c r="CU228" s="233"/>
      <c r="CV228" s="233" t="str">
        <f>IF(Deník!$R228&lt;0,IF(Deník!$AD228=$CV$2,Deník!$R228,""),"")</f>
        <v/>
      </c>
      <c r="CW228" s="233" t="str">
        <f>IF(Deník!$R228&lt;0,IF(Deník!$AD228=$CW$2,Deník!$R228,""),"")</f>
        <v/>
      </c>
      <c r="CX228" s="233" t="str">
        <f>IF(Deník!$R228&lt;0,IF(Deník!$AD228=$CX$2,Deník!$R228,""),"")</f>
        <v/>
      </c>
      <c r="CY228" s="233" t="str">
        <f>IF(Deník!$R228&lt;0,IF(Deník!$AD228=$CY$2,Deník!$R228,""),"")</f>
        <v/>
      </c>
      <c r="CZ228" s="233" t="str">
        <f>IF(Deník!$R228&lt;0,IF(Deník!$AD228=$CZ$2,Deník!$R228,""),"")</f>
        <v/>
      </c>
      <c r="DL228" s="221">
        <f t="shared" si="12"/>
        <v>93847.029999999984</v>
      </c>
      <c r="DM228" s="220">
        <f t="shared" si="11"/>
        <v>-6.1529700000000132E-2</v>
      </c>
      <c r="DO228" s="50">
        <f>Deník!W229</f>
        <v>0</v>
      </c>
      <c r="DP228" s="102" t="str">
        <f>IF(AND(Deník!W229&gt;0),1,"")</f>
        <v/>
      </c>
      <c r="DQ228" s="102">
        <f>IF(AND(Deník!W229&lt;=0),1,"")</f>
        <v>1</v>
      </c>
      <c r="DR228" s="227"/>
      <c r="DS228" s="228"/>
      <c r="DT228" s="85"/>
      <c r="DU228" s="54">
        <f>IF(MONTH(Deník!$C228)=DU$2,Deník!$W228,"")</f>
        <v>0</v>
      </c>
      <c r="DV228" s="222" t="str">
        <f>IF(MONTH(Deník!$C228)=DV$2,Deník!$W228,"")</f>
        <v/>
      </c>
      <c r="DW228" s="222" t="str">
        <f>IF(MONTH(Deník!$C228)=DW$2,Deník!$W228,"")</f>
        <v/>
      </c>
      <c r="DX228" s="222" t="str">
        <f>IF(MONTH(Deník!$C228)=DX$2,Deník!$W228,"")</f>
        <v/>
      </c>
      <c r="DY228" s="222" t="str">
        <f>IF(MONTH(Deník!$C228)=DY$2,Deník!$W228,"")</f>
        <v/>
      </c>
      <c r="DZ228" s="222" t="str">
        <f>IF(MONTH(Deník!$C228)=DZ$2,Deník!$W228,"")</f>
        <v/>
      </c>
      <c r="EA228" s="222" t="str">
        <f>IF(MONTH(Deník!$C228)=EA$2,Deník!$W228,"")</f>
        <v/>
      </c>
      <c r="EB228" s="222" t="str">
        <f>IF(MONTH(Deník!$C228)=EB$2,Deník!$W228,"")</f>
        <v/>
      </c>
      <c r="EC228" s="222" t="str">
        <f>IF(MONTH(Deník!$C228)=EC$2,Deník!$W228,"")</f>
        <v/>
      </c>
      <c r="ED228" s="222" t="str">
        <f>IF(MONTH(Deník!$C228)=ED$2,Deník!$W228,"")</f>
        <v/>
      </c>
      <c r="EE228" s="222" t="str">
        <f>IF(MONTH(Deník!$C228)=EE$2,Deník!$W228,"")</f>
        <v/>
      </c>
      <c r="EF228" s="222" t="str">
        <f>IF(MONTH(Deník!$C228)=EF$2,Deník!$W228,"")</f>
        <v/>
      </c>
      <c r="EI228" s="600" t="str">
        <f>IF(Deník!$W228&lt;&gt;"",IF(Deník!$B228=Statistika!$F$63,Deník!$W228,""),"")</f>
        <v/>
      </c>
      <c r="EJ228" s="13" t="str">
        <f>IF(Deník!$W228&lt;&gt;"",IF(Deník!$B228=Statistika!$F$64,Deník!$W228,""),"")</f>
        <v/>
      </c>
      <c r="EK228" s="13" t="str">
        <f>IF(Deník!$W228&lt;&gt;"",IF(Deník!$B228=Statistika!$F$65,Deník!$W228,""),"")</f>
        <v/>
      </c>
      <c r="EL228" s="13" t="str">
        <f>IF(Deník!$W228&lt;&gt;"",IF(Deník!$B228=Statistika!$F$66,Deník!$W228,""),"")</f>
        <v/>
      </c>
      <c r="EM228" s="13" t="str">
        <f>IF(Deník!$W228&lt;&gt;"",IF(Deník!$B228=Statistika!$F$67,Deník!$W228,""),"")</f>
        <v/>
      </c>
      <c r="EN228" s="13" t="str">
        <f>IF(Deník!$W228&lt;&gt;"",IF(Deník!$B228=Statistika!$F$68,Deník!$W228,""),"")</f>
        <v/>
      </c>
      <c r="EO228" s="13" t="str">
        <f>IF(Deník!$W228&lt;&gt;"",IF(Deník!$B228=Statistika!$F$69,Deník!$W228,""),"")</f>
        <v/>
      </c>
      <c r="EP228" s="601" t="str">
        <f>IF(Deník!$W228&lt;&gt;"",IF(Deník!$B228=Statistika!$F$70,Deník!$W228,""),"")</f>
        <v/>
      </c>
      <c r="EQ228" s="90"/>
      <c r="ER228" s="63" t="str">
        <f>IF(Deník!$W228&lt;&gt;"",IF(Deník!$J228="L",Deník!$W228,""),"")</f>
        <v/>
      </c>
      <c r="ES228" s="13" t="str">
        <f>IF(Deník!$W228&lt;&gt;"",IF(Deník!$J228="S",Deník!$W228,""),"")</f>
        <v/>
      </c>
      <c r="ET228" s="95"/>
      <c r="EU228" s="88"/>
      <c r="EV228" s="63" t="str">
        <f>IF(WEEKDAY(Deník!$C228,2)=1,Deník!$W228,"")</f>
        <v/>
      </c>
      <c r="EW228" s="13" t="str">
        <f>IF(WEEKDAY(Deník!$C228,2)=2,Deník!$W228,"")</f>
        <v/>
      </c>
      <c r="EX228" s="13" t="str">
        <f>IF(WEEKDAY(Deník!$C228,2)=3,Deník!$W228,"")</f>
        <v/>
      </c>
      <c r="EY228" s="13" t="str">
        <f>IF(WEEKDAY(Deník!$C228,2)=4,Deník!$W228,"")</f>
        <v/>
      </c>
      <c r="EZ228" s="60" t="str">
        <f>IF(WEEKDAY(Deník!$C228,2)=5,Deník!$W228,"")</f>
        <v/>
      </c>
      <c r="FA228" s="99"/>
      <c r="FB228" s="100">
        <f>Deník!D228</f>
        <v>0</v>
      </c>
      <c r="FC228" s="63">
        <f>IF($FB228&lt;&gt;"",IF(AND($FB228&gt;=FC$2,$FB228&lt;=FC$3),Deník!$W228,""))</f>
        <v>0</v>
      </c>
      <c r="FD228" s="63" t="str">
        <f>IF($FB228&lt;&gt;"",IF(AND($FB228&gt;=FD$2,$FB228&lt;=FD$3),Deník!$W228,""))</f>
        <v/>
      </c>
      <c r="FE228" s="63" t="str">
        <f>IF($FB228&lt;&gt;"",IF(AND($FB228&gt;=FE$2,$FB228&lt;=FE$3),Deník!$W228,""))</f>
        <v/>
      </c>
      <c r="FF228" s="63" t="str">
        <f>IF($FB228&lt;&gt;"",IF(AND($FB228&gt;=FF$2,$FB228&lt;=FF$3),Deník!$W228,""))</f>
        <v/>
      </c>
      <c r="FG228" s="63" t="str">
        <f>IF($FB228&lt;&gt;"",IF(AND($FB228&gt;=FG$2,$FB228&lt;=FG$3),Deník!$W228,""))</f>
        <v/>
      </c>
      <c r="FH228" s="63" t="str">
        <f>IF($FB228&lt;&gt;"",IF(AND($FB228&gt;=FH$2,$FB228&lt;=FH$3),Deník!$W228,""))</f>
        <v/>
      </c>
      <c r="FI228" s="63" t="str">
        <f>IF($FB228&lt;&gt;"",IF(AND($FB228&gt;=FI$2,$FB228&lt;=FI$3),Deník!$W228,""))</f>
        <v/>
      </c>
      <c r="FJ228" s="63" t="str">
        <f>IF($FB228&lt;&gt;"",IF(AND($FB228&gt;=FJ$2,$FB228&lt;=FJ$3),Deník!$W228,""))</f>
        <v/>
      </c>
      <c r="FK228" s="63" t="str">
        <f>IF($FB228&lt;&gt;"",IF(AND($FB228&gt;=FK$2,$FB228&lt;=FK$3),Deník!$W228,""))</f>
        <v/>
      </c>
      <c r="FL228" s="63" t="str">
        <f>IF($FB228&lt;&gt;"",IF(AND($FB228&gt;=FL$2,$FB228&lt;=FL$3),Deník!$W228,""))</f>
        <v/>
      </c>
      <c r="FM228" s="63" t="str">
        <f>IF($FB228&lt;&gt;"",IF(AND($FB228&gt;=FM$2,$FB228&lt;=FM$3),Deník!$W228,""))</f>
        <v/>
      </c>
      <c r="FN228" s="13"/>
      <c r="FO228" s="20" t="str">
        <f>IF(Deník!$W228&gt;1,Deník!$W228,"")</f>
        <v/>
      </c>
      <c r="FP228" s="20" t="str">
        <f>IF(Deník!$W228&lt;0,Deník!$W228,"")</f>
        <v/>
      </c>
      <c r="FQ228" s="17"/>
      <c r="FS228" s="233"/>
      <c r="FT228" s="233" t="str">
        <f>IF(Deník!$W228&lt;&gt;"",IF(Deník!$Y228=Statistika!$F$78,Deník!$W228,""),"")</f>
        <v/>
      </c>
      <c r="FU228" s="233" t="str">
        <f>IF(Deník!$W228&lt;&gt;"",IF(Deník!$Y228=Statistika!$F$79,Deník!$W228,""),"")</f>
        <v/>
      </c>
      <c r="FV228" s="233" t="str">
        <f>IF(Deník!$W228&lt;&gt;"",IF(Deník!$Y228=Statistika!$F$80,Deník!$W228,""),"")</f>
        <v/>
      </c>
      <c r="FW228" s="233" t="str">
        <f>IF(Deník!$W228&lt;&gt;"",IF(Deník!$Y228=Statistika!$F$81,Deník!$W228,""),"")</f>
        <v/>
      </c>
      <c r="FX228" s="233" t="str">
        <f>IF(Deník!$W228&lt;&gt;"",IF(Deník!$Y228=Statistika!$F$82,Deník!$W228,""),"")</f>
        <v/>
      </c>
      <c r="FY228" s="233" t="str">
        <f>IF(Deník!$W228&lt;&gt;"",IF(Deník!$Y228=Statistika!$F$83,Deník!$W228,""),"")</f>
        <v/>
      </c>
      <c r="FZ228" s="233" t="str">
        <f>IF(Deník!$W228&lt;&gt;"",IF(Deník!$Y228=Statistika!$F$84,Deník!$W228,""),"")</f>
        <v/>
      </c>
      <c r="GA228" s="233" t="str">
        <f>IF(Deník!$W228&lt;&gt;"",IF(Deník!$Y228=Statistika!$F$85,Deník!$W228,""),"")</f>
        <v/>
      </c>
      <c r="GB228" s="233" t="str">
        <f>IF(Deník!$W228&lt;&gt;"",IF(Deník!$Y228=Statistika!$F$86,Deník!$W228,""),"")</f>
        <v/>
      </c>
      <c r="GC228" s="233" t="str">
        <f>IF(Deník!$W228&lt;&gt;"",IF(Deník!$Y228=Statistika!$F$87,Deník!$W228,""),"")</f>
        <v/>
      </c>
      <c r="GD228" s="233" t="str">
        <f>IF(Deník!$W228&lt;&gt;"",IF(Deník!$Y228=Statistika!$F$88,Deník!$W228,""),"")</f>
        <v/>
      </c>
      <c r="GE228" s="233" t="str">
        <f>IF(Deník!$W228&lt;&gt;"",IF(Deník!$Y228=Statistika!$F$89,Deník!$W228,""),"")</f>
        <v/>
      </c>
      <c r="GF228" s="233" t="str">
        <f>IF(Deník!$W228&lt;&gt;"",IF(Deník!$Y228=Statistika!$F$90,Deník!$W228,""),"")</f>
        <v/>
      </c>
      <c r="GG228" s="233" t="str">
        <f>IF(Deník!$W228&lt;&gt;"",IF(Deník!$Y228=Statistika!$F$91,Deník!$W228,""),"")</f>
        <v/>
      </c>
      <c r="GH228" s="233"/>
      <c r="GI228" s="233" t="str">
        <f>IF(Deník!$W228&lt;&gt;"",IF(Deník!$AB228=Statistika!$L$100,Deník!$W228,""),"")</f>
        <v/>
      </c>
      <c r="GJ228" s="233" t="str">
        <f>IF(Deník!$W228&lt;&gt;"",IF(Deník!$AB228=Statistika!$L$101,Deník!$W228,""),"")</f>
        <v/>
      </c>
      <c r="GK228" s="233" t="str">
        <f>IF(Deník!$W228&lt;&gt;"",IF(Deník!$AB228=Statistika!$L$102,Deník!$W228,""),"")</f>
        <v/>
      </c>
      <c r="GL228" s="233" t="str">
        <f>IF(Deník!$W228&lt;&gt;"",IF(Deník!$AB228=Statistika!$L$103,Deník!$W228,""),"")</f>
        <v/>
      </c>
      <c r="GM228" s="233" t="str">
        <f>IF(Deník!$W228&lt;&gt;"",IF(Deník!$AB228=Statistika!$L$104,Deník!$W228,""),"")</f>
        <v/>
      </c>
      <c r="GN228" s="233" t="str">
        <f>IF(Deník!$W228&lt;&gt;"",IF(Deník!$AB228=Statistika!$L$105,Deník!$W228,""),"")</f>
        <v/>
      </c>
      <c r="GO228" s="233" t="str">
        <f>IF(Deník!$W228&lt;&gt;"",IF(Deník!$AB228=Statistika!$L$106,Deník!$W228,""),"")</f>
        <v/>
      </c>
      <c r="GP228" s="233" t="str">
        <f>IF(Deník!$W228&lt;&gt;"",IF(Deník!$AB228=Statistika!$L$107,Deník!$W228,""),"")</f>
        <v/>
      </c>
      <c r="GQ228" s="233" t="str">
        <f>IF(Deník!$W228&lt;&gt;"",IF(Deník!$AB228=Statistika!$L$108,Deník!$W228,""),"")</f>
        <v/>
      </c>
      <c r="GS228" s="233" t="str">
        <f>IF(Deník!$W228&lt;0,IF(Deník!$AC228=Statistika!$F$117,Deník!$W228,""),"")</f>
        <v/>
      </c>
      <c r="GT228" s="233" t="str">
        <f>IF(Deník!$W228&lt;0,IF(Deník!$AC228=Statistika!$F$118,Deník!$W228,""),"")</f>
        <v/>
      </c>
      <c r="GU228" s="233" t="str">
        <f>IF(Deník!$W228&lt;0,IF(Deník!$AC228=Statistika!$F$119,Deník!$W228,""),"")</f>
        <v/>
      </c>
      <c r="GV228" s="233" t="str">
        <f>IF(Deník!$W228&lt;0,IF(Deník!$AC228=Statistika!$F$120,Deník!$W228,""),"")</f>
        <v/>
      </c>
      <c r="GW228" s="233" t="str">
        <f>IF(Deník!$W228&lt;0,IF(Deník!$AC228=Statistika!$F$121,Deník!$W228,""),"")</f>
        <v/>
      </c>
      <c r="GX228" s="233" t="str">
        <f>IF(Deník!$W228&lt;0,IF(Deník!$AC228=Statistika!$F$122,Deník!$W228,""),"")</f>
        <v/>
      </c>
      <c r="GY228" s="233" t="str">
        <f>IF(Deník!$W228&lt;0,IF(Deník!$AC228=Statistika!$F$123,Deník!$W228,""),"")</f>
        <v/>
      </c>
      <c r="GZ228" s="233" t="str">
        <f>IF(Deník!$W228&lt;0,IF(Deník!$AC228=Statistika!$F$124,Deník!$W228,""),"")</f>
        <v/>
      </c>
      <c r="HA228" s="233" t="str">
        <f>IF(Deník!$W228&lt;0,IF(Deník!$AC228=Statistika!$F$125,Deník!$W228,""),"")</f>
        <v/>
      </c>
      <c r="HC228" s="233" t="str">
        <f>IF(Deník!$W228&lt;0,IF(Deník!$AD228=Statistika!$F$133,Deník!$W228,""),"")</f>
        <v/>
      </c>
      <c r="HD228" s="233" t="str">
        <f>IF(Deník!$W228&lt;0,IF(Deník!$AD228=Statistika!$F$134,Deník!$W228,""),"")</f>
        <v/>
      </c>
      <c r="HE228" s="233" t="str">
        <f>IF(Deník!$W228&lt;0,IF(Deník!$AD228=Statistika!$F$135,Deník!$W228,""),"")</f>
        <v/>
      </c>
      <c r="HF228" s="233" t="str">
        <f>IF(Deník!$W228&lt;0,IF(Deník!$AD228=Statistika!$F$136,Deník!$W228,""),"")</f>
        <v/>
      </c>
      <c r="HG228" s="233" t="str">
        <f>IF(Deník!$W228&lt;0,IF(Deník!$AD228=Statistika!$F$137,Deník!$W228,""),"")</f>
        <v/>
      </c>
      <c r="ID228" s="8">
        <f>Tabulka4[[#This Row],[Sloupec3]]</f>
        <v>0</v>
      </c>
      <c r="IE228" s="17" t="str">
        <f>IF(AND([1]Deník!$C228&gt;='[1]Měsíční shrnutí'!$D$1,[1]Deník!$C228&lt;='[1]Měsíční shrnutí'!$F$1),[1]Deník!$X228,"")</f>
        <v/>
      </c>
    </row>
    <row r="229" spans="1:239">
      <c r="A229" s="8">
        <f>Deník!C230</f>
        <v>0</v>
      </c>
      <c r="B229" s="50" t="str">
        <f>Deník!R230</f>
        <v/>
      </c>
      <c r="C229" s="102" t="str">
        <f>IF(AND(Deník!R230&gt;1,Deník!R230&lt;&gt;""),1,"")</f>
        <v/>
      </c>
      <c r="D229" s="102" t="str">
        <f>IF(AND(Deník!R230&lt;=0,Deník!R230&lt;&gt;""),1,"")</f>
        <v/>
      </c>
      <c r="E229" s="103" t="str">
        <f>IF(AND(Deník!R230&gt;=0,Deník!R230&lt;=1),1,"")</f>
        <v/>
      </c>
      <c r="F229" s="79" t="str">
        <f>IF(Deník!R230&lt;&gt;"",Deník!R230+F228,"")</f>
        <v/>
      </c>
      <c r="G229" s="85"/>
      <c r="H229" s="54" t="str">
        <f>IF(MONTH(Deník!$C229)=H$2,IF(AND(Deník!$R229&gt;=0,Deník!$R229&lt;=1),"BE",Deník!$R229),"")</f>
        <v/>
      </c>
      <c r="I229" s="11" t="str">
        <f>IF(MONTH(Deník!$C229)=I$2,IF(AND(Deník!$R229&gt;=0,Deník!$R229&lt;=1),"BE",Deník!$R229),"")</f>
        <v/>
      </c>
      <c r="J229" s="11" t="str">
        <f>IF(MONTH(Deník!$C229)=J$2,IF(AND(Deník!$R229&gt;=0,Deník!$R229&lt;=1),"BE",Deník!$R229),"")</f>
        <v/>
      </c>
      <c r="K229" s="11" t="str">
        <f>IF(MONTH(Deník!$C229)=K$2,IF(AND(Deník!$R229&gt;=0,Deník!$R229&lt;=1),"BE",Deník!$R229),"")</f>
        <v/>
      </c>
      <c r="L229" s="11" t="str">
        <f>IF(MONTH(Deník!$C229)=L$2,IF(AND(Deník!$R229&gt;=0,Deník!$R229&lt;=1),"BE",Deník!$R229),"")</f>
        <v/>
      </c>
      <c r="M229" s="11" t="str">
        <f>IF(MONTH(Deník!$C229)=M$2,IF(AND(Deník!$R229&gt;=0,Deník!$R229&lt;=1),"BE",Deník!$R229),"")</f>
        <v/>
      </c>
      <c r="N229" s="11" t="str">
        <f>IF(MONTH(Deník!$C229)=N$2,IF(AND(Deník!$R229&gt;=0,Deník!$R229&lt;=1),"BE",Deník!$R229),"")</f>
        <v/>
      </c>
      <c r="O229" s="11" t="str">
        <f>IF(MONTH(Deník!$C229)=O$2,IF(AND(Deník!$R229&gt;=0,Deník!$R229&lt;=1),"BE",Deník!$R229),"")</f>
        <v/>
      </c>
      <c r="P229" s="11" t="str">
        <f>IF(MONTH(Deník!$C229)=P$2,IF(AND(Deník!$R229&gt;=0,Deník!$R229&lt;=1),"BE",Deník!$R229),"")</f>
        <v/>
      </c>
      <c r="Q229" s="11" t="str">
        <f>IF(MONTH(Deník!$C229)=Q$2,IF(AND(Deník!$R229&gt;=0,Deník!$R229&lt;=1),"BE",Deník!$R229),"")</f>
        <v/>
      </c>
      <c r="R229" s="11" t="str">
        <f>IF(MONTH(Deník!$C229)=R$2,IF(AND(Deník!$R229&gt;=0,Deník!$R229&lt;=1),"BE",Deník!$R229),"")</f>
        <v/>
      </c>
      <c r="S229" s="57" t="str">
        <f>IF(MONTH(Deník!$C229)=S$2,IF(AND(Deník!$R229&gt;=0,Deník!$R229&lt;=1),"BE",Deník!$R229),"")</f>
        <v/>
      </c>
      <c r="U229" s="12"/>
      <c r="V229" s="12"/>
      <c r="X229" s="600" t="str">
        <f>IF(Deník!$R229&lt;&gt;"",IF(Deník!$B229=Statistika!$F$63,IF(AND(Deník!$R229&gt;=0,Deník!$R229&lt;=1),"BE",Deník!$R229),""),"")</f>
        <v/>
      </c>
      <c r="Y229" s="13" t="str">
        <f>IF(Deník!$R229&lt;&gt;"",IF(Deník!$B229=Statistika!$F$64,IF(AND(Deník!$R229&gt;=0,Deník!$R229&lt;=1),"BE",Deník!$R229),""),"")</f>
        <v/>
      </c>
      <c r="Z229" s="13" t="str">
        <f>IF(Deník!$R229&lt;&gt;"",IF(Deník!$B229=Statistika!$F$65,IF(AND(Deník!$R229&gt;=0,Deník!$R229&lt;=1),"BE",Deník!$R229),""),"")</f>
        <v/>
      </c>
      <c r="AA229" s="13" t="str">
        <f>IF(Deník!$R229&lt;&gt;"",IF(Deník!$B229=Statistika!$F$66,IF(AND(Deník!$R229&gt;=0,Deník!$R229&lt;=1),"BE",Deník!$R229),""),"")</f>
        <v/>
      </c>
      <c r="AB229" s="13" t="str">
        <f>IF(Deník!$R229&lt;&gt;"",IF(Deník!$B229=Statistika!$F$67,IF(AND(Deník!$R229&gt;=0,Deník!$R229&lt;=1),"BE",Deník!$R229),""),"")</f>
        <v/>
      </c>
      <c r="AC229" s="13" t="str">
        <f>IF(Deník!$R229&lt;&gt;"",IF(Deník!$B229=Statistika!$F$68,IF(AND(Deník!$R229&gt;=0,Deník!$R229&lt;=1),"BE",Deník!$R229),""),"")</f>
        <v/>
      </c>
      <c r="AD229" s="13" t="str">
        <f>IF(Deník!$R229&lt;&gt;"",IF(Deník!$B229=Statistika!$F$69,IF(AND(Deník!$R229&gt;=0,Deník!$R229&lt;=1),"BE",Deník!$R229),""),"")</f>
        <v/>
      </c>
      <c r="AE229" s="601" t="str">
        <f>IF(Deník!$R229&lt;&gt;"",IF(Deník!$B229=Statistika!$F$70,IF(AND(Deník!$R229&gt;=0,Deník!$R229&lt;=1),"BE",Deník!$R229),""),"")</f>
        <v/>
      </c>
      <c r="AF229" s="90"/>
      <c r="AG229" s="63" t="str">
        <f>IF(Deník!$R229&lt;&gt;"",IF(Deník!$J229="L",IF(AND(Deník!$R229&gt;=0,Deník!$R229&lt;=1),"BE",Deník!$R229),""),"")</f>
        <v/>
      </c>
      <c r="AH229" s="13" t="str">
        <f>IF(Deník!$R229&lt;&gt;"",IF(Deník!$J229="S",IF(AND(Deník!$R229&gt;=0,Deník!$R229&lt;=1),"BE",Deník!$R229),""),"")</f>
        <v/>
      </c>
      <c r="AI229" s="95"/>
      <c r="AJ229" s="71" t="str">
        <f>IF(Deník!N230&lt;&gt;"",Deník!N230*-1,"")</f>
        <v/>
      </c>
      <c r="AK229" s="88"/>
      <c r="AL229" s="63" t="str">
        <f>IF(WEEKDAY(Deník!$C229,2)=1,IF(AND(Deník!$R229&gt;=0,Deník!$R229&lt;=1),"BE",Deník!$R229),"")</f>
        <v/>
      </c>
      <c r="AM229" s="13" t="str">
        <f>IF(WEEKDAY(Deník!$C229,2)=2,IF(AND(Deník!$R229&gt;=0,Deník!$R229&lt;=1),"BE",Deník!$R229),"")</f>
        <v/>
      </c>
      <c r="AN229" s="13" t="str">
        <f>IF(WEEKDAY(Deník!$C229,2)=3,IF(AND(Deník!$R229&gt;=0,Deník!$R229&lt;=1),"BE",Deník!$R229),"")</f>
        <v/>
      </c>
      <c r="AO229" s="13" t="str">
        <f>IF(WEEKDAY(Deník!$C229,2)=4,IF(AND(Deník!$R229&gt;=0,Deník!$R229&lt;=1),"BE",Deník!$R229),"")</f>
        <v/>
      </c>
      <c r="AP229" s="60" t="str">
        <f>IF(WEEKDAY(Deník!$C229,2)=5,IF(AND(Deník!$R229&gt;=0,Deník!$R229&lt;=1),"BE",Deník!$R229),"")</f>
        <v/>
      </c>
      <c r="AQ229" s="99"/>
      <c r="AR229" s="100">
        <f>Deník!D229</f>
        <v>0</v>
      </c>
      <c r="AS229" s="63" t="str">
        <f>IF(Deník!$D229&lt;&gt;"",IF(AND(Deník!$D229&gt;=AS$2,Deník!$D229&lt;=AS$3),IF(AND(Deník!$R229&gt;=0,Deník!$R229&lt;=1),"BE",Deník!$R229),""),"")</f>
        <v/>
      </c>
      <c r="AT229" s="63" t="str">
        <f>IF(Deník!$D229&lt;&gt;"",IF(AND(Deník!$D229&gt;=AT$2,Deník!$D229&lt;=AT$3),IF(AND(Deník!$R229&gt;=0,Deník!$R229&lt;=1),"BE",Deník!$R229),""),"")</f>
        <v/>
      </c>
      <c r="AU229" s="63" t="str">
        <f>IF(Deník!$D229&lt;&gt;"",IF(AND(Deník!$D229&gt;=AU$2,Deník!$D229&lt;=AU$3),IF(AND(Deník!$R229&gt;=0,Deník!$R229&lt;=1),"BE",Deník!$R229),""),"")</f>
        <v/>
      </c>
      <c r="AV229" s="63" t="str">
        <f>IF(Deník!$D229&lt;&gt;"",IF(AND(Deník!$D229&gt;=AV$2,Deník!$D229&lt;=AV$3),IF(AND(Deník!$R229&gt;=0,Deník!$R229&lt;=1),"BE",Deník!$R229),""),"")</f>
        <v/>
      </c>
      <c r="AW229" s="63" t="str">
        <f>IF(Deník!$D229&lt;&gt;"",IF(AND(Deník!$D229&gt;=AW$2,Deník!$D229&lt;=AW$3),IF(AND(Deník!$R229&gt;=0,Deník!$R229&lt;=1),"BE",Deník!$R229),""),"")</f>
        <v/>
      </c>
      <c r="AX229" s="63" t="str">
        <f>IF(Deník!$D229&lt;&gt;"",IF(AND(Deník!$D229&gt;=AX$2,Deník!$D229&lt;=AX$3),IF(AND(Deník!$R229&gt;=0,Deník!$R229&lt;=1),"BE",Deník!$R229),""),"")</f>
        <v/>
      </c>
      <c r="AY229" s="63" t="str">
        <f>IF(Deník!$D229&lt;&gt;"",IF(AND(Deník!$D229&gt;=AY$2,Deník!$D229&lt;=AY$3),IF(AND(Deník!$R229&gt;=0,Deník!$R229&lt;=1),"BE",Deník!$R229),""),"")</f>
        <v/>
      </c>
      <c r="AZ229" s="63" t="str">
        <f>IF(Deník!$D229&lt;&gt;"",IF(AND(Deník!$D229&gt;=AZ$2,Deník!$D229&lt;=AZ$3),IF(AND(Deník!$R229&gt;=0,Deník!$R229&lt;=1),"BE",Deník!$R229),""),"")</f>
        <v/>
      </c>
      <c r="BA229" s="63" t="str">
        <f>IF(Deník!$D229&lt;&gt;"",IF(AND(Deník!$D229&gt;=BA$2,Deník!$D229&lt;=BA$3),IF(AND(Deník!$R229&gt;=0,Deník!$R229&lt;=1),"BE",Deník!$R229),""),"")</f>
        <v/>
      </c>
      <c r="BB229" s="63" t="str">
        <f>IF(Deník!$D229&lt;&gt;"",IF(AND(Deník!$D229&gt;=BB$2,Deník!$D229&lt;=BB$3),IF(AND(Deník!$R229&gt;=0,Deník!$R229&lt;=1),"BE",Deník!$R229),""),"")</f>
        <v/>
      </c>
      <c r="BC229" s="71" t="str">
        <f>IF(Deník!$D229&lt;&gt;"",IF(AND(Deník!$D229&gt;=BC$2,Deník!$D229&lt;=BC$3),IF(AND(Deník!$R229&gt;=0,Deník!$R229&lt;=1),"BE",Deník!$R229),""),"")</f>
        <v/>
      </c>
      <c r="BD229" s="20" t="str">
        <f>IF(Deník!$J230="S",(Deník!$M230-Deník!$K230),IF(Deník!$J230="L",(Deník!$K230-Deník!$M230),""))</f>
        <v/>
      </c>
      <c r="BE229" s="20" t="str">
        <f>IF(Deník!$J230="S",(Deník!$K230-Deník!$O230),IF(Deník!$J230="L",(Deník!$O230-Deník!$K230),""))</f>
        <v/>
      </c>
      <c r="BF229" s="20" t="str">
        <f>IF(Deník!$J230="S",(Deník!$K230-Deník!$L230),IF(Deník!$J230="L",(Deník!$L230-Deník!$K230),""))</f>
        <v/>
      </c>
      <c r="BG229" s="20" t="str">
        <f>IF(Deník!$J230="S",(Deník!$K230-Deník!$S230),IF(Deník!$J230="L",(Deník!$S230-Deník!$K230),""))</f>
        <v/>
      </c>
      <c r="BH229" s="20" t="str">
        <f>IF(Deník!$J230="S",(Deník!$K230-Deník!$U230),IF(Deník!$J230="L",(Deník!$U230-Deník!$K230),""))</f>
        <v/>
      </c>
      <c r="BI229" s="20" t="str">
        <f>IF(Deník!$R229&gt;1,Deník!$R229,"")</f>
        <v/>
      </c>
      <c r="BJ229" s="20" t="str">
        <f>IF(Deník!$R229&lt;0,Deník!$R229,"")</f>
        <v/>
      </c>
      <c r="BK229" s="17"/>
      <c r="BM229" s="233" t="str">
        <f>IF(Deník!$R229&lt;&gt;"",IF(Deník!$Y229=Statistika!$F$78,IF(AND(Deník!$R229&gt;=0,Deník!$R229&lt;=1),"BE",Deník!$R229),""),"")</f>
        <v/>
      </c>
      <c r="BN229" s="233" t="str">
        <f>IF(Deník!$R229&lt;&gt;"",IF(Deník!$Y229=Statistika!$F$79,IF(AND(Deník!$R229&gt;=0,Deník!$R229&lt;=1),"BE",Deník!$R229),""),"")</f>
        <v/>
      </c>
      <c r="BO229" s="233" t="str">
        <f>IF(Deník!$R229&lt;&gt;"",IF(Deník!$Y229=Statistika!$F$80,IF(AND(Deník!$R229&gt;=0,Deník!$R229&lt;=1),"BE",Deník!$R229),""),"")</f>
        <v/>
      </c>
      <c r="BP229" s="233" t="str">
        <f>IF(Deník!$R229&lt;&gt;"",IF(Deník!$Y229=Statistika!$F$81,IF(AND(Deník!$R229&gt;=0,Deník!$R229&lt;=1),"BE",Deník!$R229),""),"")</f>
        <v/>
      </c>
      <c r="BQ229" s="233" t="str">
        <f>IF(Deník!$R229&lt;&gt;"",IF(Deník!$Y229=Statistika!$F$82,IF(AND(Deník!$R229&gt;=0,Deník!$R229&lt;=1),"BE",Deník!$R229),""),"")</f>
        <v/>
      </c>
      <c r="BR229" s="233" t="str">
        <f>IF(Deník!$R229&lt;&gt;"",IF(Deník!$Y229=Statistika!$F$83,IF(AND(Deník!$R229&gt;=0,Deník!$R229&lt;=1),"BE",Deník!$R229),""),"")</f>
        <v/>
      </c>
      <c r="BS229" s="233" t="str">
        <f>IF(Deník!$R229&lt;&gt;"",IF(Deník!$Y229=Statistika!$F$84,IF(AND(Deník!$R229&gt;=0,Deník!$R229&lt;=1),"BE",Deník!$R229),""),"")</f>
        <v/>
      </c>
      <c r="BT229" s="233" t="str">
        <f>IF(Deník!$R229&lt;&gt;"",IF(Deník!$Y229=Statistika!$F$85,IF(AND(Deník!$R229&gt;=0,Deník!$R229&lt;=1),"BE",Deník!$R229),""),"")</f>
        <v/>
      </c>
      <c r="BU229" s="233" t="str">
        <f>IF(Deník!$R229&lt;&gt;"",IF(Deník!$Y229=Statistika!$F$86,IF(AND(Deník!$R229&gt;=0,Deník!$R229&lt;=1),"BE",Deník!$R229),""),"")</f>
        <v/>
      </c>
      <c r="BV229" s="233" t="str">
        <f>IF(Deník!$R229&lt;&gt;"",IF(Deník!$Y229=Statistika!$F$87,IF(AND(Deník!$R229&gt;=0,Deník!$R229&lt;=1),"BE",Deník!$R229),""),"")</f>
        <v/>
      </c>
      <c r="BW229" s="233" t="str">
        <f>IF(Deník!$R229&lt;&gt;"",IF(Deník!$Y229=Statistika!$F$88,IF(AND(Deník!$R229&gt;=0,Deník!$R229&lt;=1),"BE",Deník!$R229),""),"")</f>
        <v/>
      </c>
      <c r="BX229" s="233" t="str">
        <f>IF(Deník!$R229&lt;&gt;"",IF(Deník!$Y229=Statistika!$F$89,IF(AND(Deník!$R229&gt;=0,Deník!$R229&lt;=1),"BE",Deník!$R229),""),"")</f>
        <v/>
      </c>
      <c r="BY229" s="233" t="str">
        <f>IF(Deník!$R229&lt;&gt;"",IF(Deník!$Y229=Statistika!$F$90,IF(AND(Deník!$R229&gt;=0,Deník!$R229&lt;=1),"BE",Deník!$R229),""),"")</f>
        <v/>
      </c>
      <c r="BZ229" s="233" t="str">
        <f>IF(Deník!$R229&lt;&gt;"",IF(Deník!$Y229=Statistika!$F$91,IF(AND(Deník!$R229&gt;=0,Deník!$R229&lt;=1),"BE",Deník!$R229),""),"")</f>
        <v/>
      </c>
      <c r="CA229" s="233"/>
      <c r="CB229" s="233" t="str">
        <f>IF(Deník!$R229&lt;&gt;"",IF(Deník!$AB229="SL",IF(AND(Deník!$R229&gt;=0,Deník!$R229&lt;=1),"BE",Deník!$R229),""),"")</f>
        <v/>
      </c>
      <c r="CC229" s="233" t="str">
        <f>IF(Deník!$R229&lt;&gt;"",IF(Deník!$AB229="BE10",IF(AND(Deník!$R229&gt;=0,Deník!$R229&lt;=1),"BE",Deník!$R229),""),"")</f>
        <v/>
      </c>
      <c r="CD229" s="233" t="str">
        <f>IF(Deník!$R229&lt;&gt;"",IF(Deník!$AB229="BE15",IF(AND(Deník!$R229&gt;=0,Deník!$R229&lt;=1),"BE",Deník!$R229),""),"")</f>
        <v/>
      </c>
      <c r="CE229" s="233" t="str">
        <f>IF(Deník!$R229&lt;&gt;"",IF(Deník!$AB229="BE20",IF(AND(Deník!$R229&gt;=0,Deník!$R229&lt;=1),"BE",Deník!$R229),""),"")</f>
        <v/>
      </c>
      <c r="CF229" s="233" t="str">
        <f>IF(Deník!$R229&lt;&gt;"",IF(Deník!$AB229="TP1",IF(AND(Deník!$R229&gt;=0,Deník!$R229&lt;=1),"BE",Deník!$R229),""),"")</f>
        <v/>
      </c>
      <c r="CG229" s="233" t="str">
        <f>IF(Deník!$R229&lt;&gt;"",IF(Deník!$AB229="TP2",IF(AND(Deník!$R229&gt;=0,Deník!$R229&lt;=1),"BE",Deník!$R229),""),"")</f>
        <v/>
      </c>
      <c r="CH229" s="233" t="str">
        <f>IF(Deník!$R229&lt;&gt;"",IF(Deník!$AB229="TP3",IF(AND(Deník!$R229&gt;=0,Deník!$R229&lt;=1),"BE",Deník!$R229),""),"")</f>
        <v/>
      </c>
      <c r="CI229" s="233" t="str">
        <f>IF(Deník!$R229&lt;&gt;"",IF(Deník!$AB229="Trailing SL",IF(AND(Deník!$R229&gt;=0,Deník!$R229&lt;=1),"BE",Deník!$R229),""),"")</f>
        <v/>
      </c>
      <c r="CJ229" s="233" t="str">
        <f>IF(Deník!$R229&lt;&gt;"",IF(Deník!$AB229="Manual",IF(AND(Deník!$R229&gt;=0,Deník!$R229&lt;=1),"BE",Deník!$R229),""),"")</f>
        <v/>
      </c>
      <c r="CK229" s="233"/>
      <c r="CL229" s="233" t="str">
        <f>IF(Deník!$R229&lt;0,IF(Deník!$AC229=Statistika!$F$117,Deník!$R229,""),"")</f>
        <v/>
      </c>
      <c r="CM229" s="233" t="str">
        <f>IF(Deník!$R229&lt;0,IF(Deník!$AC229=Statistika!$F$118,Deník!$R229,""),"")</f>
        <v/>
      </c>
      <c r="CN229" s="233" t="str">
        <f>IF(Deník!$R229&lt;0,IF(Deník!$AC229=Statistika!$F$119,Deník!$R229,""),"")</f>
        <v/>
      </c>
      <c r="CO229" s="233" t="str">
        <f>IF(Deník!$R229&lt;0,IF(Deník!$AC229=Statistika!$F$120,Deník!$R229,""),"")</f>
        <v/>
      </c>
      <c r="CP229" s="233" t="str">
        <f>IF(Deník!$R229&lt;0,IF(Deník!$AC229=Statistika!$F$121,Deník!$R229,""),"")</f>
        <v/>
      </c>
      <c r="CQ229" s="233" t="str">
        <f>IF(Deník!$R229&lt;0,IF(Deník!$AC229=Statistika!$F$122,Deník!$R229,""),"")</f>
        <v/>
      </c>
      <c r="CR229" s="233" t="str">
        <f>IF(Deník!$R229&lt;0,IF(Deník!$AC229=Statistika!$F$123,Deník!$R229,""),"")</f>
        <v/>
      </c>
      <c r="CS229" s="233" t="str">
        <f>IF(Deník!$R229&lt;0,IF(Deník!$AC229=Statistika!$F$124,Deník!$R229,""),"")</f>
        <v/>
      </c>
      <c r="CT229" s="233" t="str">
        <f>IF(Deník!$R229&lt;0,IF(Deník!$AC229=Statistika!$F$125,Deník!$R229,""),"")</f>
        <v/>
      </c>
      <c r="CU229" s="233"/>
      <c r="CV229" s="233" t="str">
        <f>IF(Deník!$R229&lt;0,IF(Deník!$AD229=$CV$2,Deník!$R229,""),"")</f>
        <v/>
      </c>
      <c r="CW229" s="233" t="str">
        <f>IF(Deník!$R229&lt;0,IF(Deník!$AD229=$CW$2,Deník!$R229,""),"")</f>
        <v/>
      </c>
      <c r="CX229" s="233" t="str">
        <f>IF(Deník!$R229&lt;0,IF(Deník!$AD229=$CX$2,Deník!$R229,""),"")</f>
        <v/>
      </c>
      <c r="CY229" s="233" t="str">
        <f>IF(Deník!$R229&lt;0,IF(Deník!$AD229=$CY$2,Deník!$R229,""),"")</f>
        <v/>
      </c>
      <c r="CZ229" s="233" t="str">
        <f>IF(Deník!$R229&lt;0,IF(Deník!$AD229=$CZ$2,Deník!$R229,""),"")</f>
        <v/>
      </c>
      <c r="DL229" s="221">
        <f t="shared" si="12"/>
        <v>93847.029999999984</v>
      </c>
      <c r="DM229" s="220">
        <f t="shared" si="11"/>
        <v>-6.1529700000000132E-2</v>
      </c>
      <c r="DO229" s="50">
        <f>Deník!W230</f>
        <v>0</v>
      </c>
      <c r="DP229" s="102" t="str">
        <f>IF(AND(Deník!W230&gt;0),1,"")</f>
        <v/>
      </c>
      <c r="DQ229" s="102">
        <f>IF(AND(Deník!W230&lt;=0),1,"")</f>
        <v>1</v>
      </c>
      <c r="DR229" s="227"/>
      <c r="DS229" s="228"/>
      <c r="DT229" s="85"/>
      <c r="DU229" s="54">
        <f>IF(MONTH(Deník!$C229)=DU$2,Deník!$W229,"")</f>
        <v>0</v>
      </c>
      <c r="DV229" s="222" t="str">
        <f>IF(MONTH(Deník!$C229)=DV$2,Deník!$W229,"")</f>
        <v/>
      </c>
      <c r="DW229" s="222" t="str">
        <f>IF(MONTH(Deník!$C229)=DW$2,Deník!$W229,"")</f>
        <v/>
      </c>
      <c r="DX229" s="222" t="str">
        <f>IF(MONTH(Deník!$C229)=DX$2,Deník!$W229,"")</f>
        <v/>
      </c>
      <c r="DY229" s="222" t="str">
        <f>IF(MONTH(Deník!$C229)=DY$2,Deník!$W229,"")</f>
        <v/>
      </c>
      <c r="DZ229" s="222" t="str">
        <f>IF(MONTH(Deník!$C229)=DZ$2,Deník!$W229,"")</f>
        <v/>
      </c>
      <c r="EA229" s="222" t="str">
        <f>IF(MONTH(Deník!$C229)=EA$2,Deník!$W229,"")</f>
        <v/>
      </c>
      <c r="EB229" s="222" t="str">
        <f>IF(MONTH(Deník!$C229)=EB$2,Deník!$W229,"")</f>
        <v/>
      </c>
      <c r="EC229" s="222" t="str">
        <f>IF(MONTH(Deník!$C229)=EC$2,Deník!$W229,"")</f>
        <v/>
      </c>
      <c r="ED229" s="222" t="str">
        <f>IF(MONTH(Deník!$C229)=ED$2,Deník!$W229,"")</f>
        <v/>
      </c>
      <c r="EE229" s="222" t="str">
        <f>IF(MONTH(Deník!$C229)=EE$2,Deník!$W229,"")</f>
        <v/>
      </c>
      <c r="EF229" s="222" t="str">
        <f>IF(MONTH(Deník!$C229)=EF$2,Deník!$W229,"")</f>
        <v/>
      </c>
      <c r="EI229" s="600" t="str">
        <f>IF(Deník!$W229&lt;&gt;"",IF(Deník!$B229=Statistika!$F$63,Deník!$W229,""),"")</f>
        <v/>
      </c>
      <c r="EJ229" s="13" t="str">
        <f>IF(Deník!$W229&lt;&gt;"",IF(Deník!$B229=Statistika!$F$64,Deník!$W229,""),"")</f>
        <v/>
      </c>
      <c r="EK229" s="13" t="str">
        <f>IF(Deník!$W229&lt;&gt;"",IF(Deník!$B229=Statistika!$F$65,Deník!$W229,""),"")</f>
        <v/>
      </c>
      <c r="EL229" s="13" t="str">
        <f>IF(Deník!$W229&lt;&gt;"",IF(Deník!$B229=Statistika!$F$66,Deník!$W229,""),"")</f>
        <v/>
      </c>
      <c r="EM229" s="13" t="str">
        <f>IF(Deník!$W229&lt;&gt;"",IF(Deník!$B229=Statistika!$F$67,Deník!$W229,""),"")</f>
        <v/>
      </c>
      <c r="EN229" s="13" t="str">
        <f>IF(Deník!$W229&lt;&gt;"",IF(Deník!$B229=Statistika!$F$68,Deník!$W229,""),"")</f>
        <v/>
      </c>
      <c r="EO229" s="13" t="str">
        <f>IF(Deník!$W229&lt;&gt;"",IF(Deník!$B229=Statistika!$F$69,Deník!$W229,""),"")</f>
        <v/>
      </c>
      <c r="EP229" s="601" t="str">
        <f>IF(Deník!$W229&lt;&gt;"",IF(Deník!$B229=Statistika!$F$70,Deník!$W229,""),"")</f>
        <v/>
      </c>
      <c r="EQ229" s="90"/>
      <c r="ER229" s="63" t="str">
        <f>IF(Deník!$W229&lt;&gt;"",IF(Deník!$J229="L",Deník!$W229,""),"")</f>
        <v/>
      </c>
      <c r="ES229" s="13" t="str">
        <f>IF(Deník!$W229&lt;&gt;"",IF(Deník!$J229="S",Deník!$W229,""),"")</f>
        <v/>
      </c>
      <c r="ET229" s="95"/>
      <c r="EU229" s="88"/>
      <c r="EV229" s="63" t="str">
        <f>IF(WEEKDAY(Deník!$C229,2)=1,Deník!$W229,"")</f>
        <v/>
      </c>
      <c r="EW229" s="13" t="str">
        <f>IF(WEEKDAY(Deník!$C229,2)=2,Deník!$W229,"")</f>
        <v/>
      </c>
      <c r="EX229" s="13" t="str">
        <f>IF(WEEKDAY(Deník!$C229,2)=3,Deník!$W229,"")</f>
        <v/>
      </c>
      <c r="EY229" s="13" t="str">
        <f>IF(WEEKDAY(Deník!$C229,2)=4,Deník!$W229,"")</f>
        <v/>
      </c>
      <c r="EZ229" s="60" t="str">
        <f>IF(WEEKDAY(Deník!$C229,2)=5,Deník!$W229,"")</f>
        <v/>
      </c>
      <c r="FA229" s="99"/>
      <c r="FB229" s="100">
        <f>Deník!D229</f>
        <v>0</v>
      </c>
      <c r="FC229" s="63">
        <f>IF($FB229&lt;&gt;"",IF(AND($FB229&gt;=FC$2,$FB229&lt;=FC$3),Deník!$W229,""))</f>
        <v>0</v>
      </c>
      <c r="FD229" s="63" t="str">
        <f>IF($FB229&lt;&gt;"",IF(AND($FB229&gt;=FD$2,$FB229&lt;=FD$3),Deník!$W229,""))</f>
        <v/>
      </c>
      <c r="FE229" s="63" t="str">
        <f>IF($FB229&lt;&gt;"",IF(AND($FB229&gt;=FE$2,$FB229&lt;=FE$3),Deník!$W229,""))</f>
        <v/>
      </c>
      <c r="FF229" s="63" t="str">
        <f>IF($FB229&lt;&gt;"",IF(AND($FB229&gt;=FF$2,$FB229&lt;=FF$3),Deník!$W229,""))</f>
        <v/>
      </c>
      <c r="FG229" s="63" t="str">
        <f>IF($FB229&lt;&gt;"",IF(AND($FB229&gt;=FG$2,$FB229&lt;=FG$3),Deník!$W229,""))</f>
        <v/>
      </c>
      <c r="FH229" s="63" t="str">
        <f>IF($FB229&lt;&gt;"",IF(AND($FB229&gt;=FH$2,$FB229&lt;=FH$3),Deník!$W229,""))</f>
        <v/>
      </c>
      <c r="FI229" s="63" t="str">
        <f>IF($FB229&lt;&gt;"",IF(AND($FB229&gt;=FI$2,$FB229&lt;=FI$3),Deník!$W229,""))</f>
        <v/>
      </c>
      <c r="FJ229" s="63" t="str">
        <f>IF($FB229&lt;&gt;"",IF(AND($FB229&gt;=FJ$2,$FB229&lt;=FJ$3),Deník!$W229,""))</f>
        <v/>
      </c>
      <c r="FK229" s="63" t="str">
        <f>IF($FB229&lt;&gt;"",IF(AND($FB229&gt;=FK$2,$FB229&lt;=FK$3),Deník!$W229,""))</f>
        <v/>
      </c>
      <c r="FL229" s="63" t="str">
        <f>IF($FB229&lt;&gt;"",IF(AND($FB229&gt;=FL$2,$FB229&lt;=FL$3),Deník!$W229,""))</f>
        <v/>
      </c>
      <c r="FM229" s="63" t="str">
        <f>IF($FB229&lt;&gt;"",IF(AND($FB229&gt;=FM$2,$FB229&lt;=FM$3),Deník!$W229,""))</f>
        <v/>
      </c>
      <c r="FN229" s="13"/>
      <c r="FO229" s="20" t="str">
        <f>IF(Deník!$W229&gt;1,Deník!$W229,"")</f>
        <v/>
      </c>
      <c r="FP229" s="20" t="str">
        <f>IF(Deník!$W229&lt;0,Deník!$W229,"")</f>
        <v/>
      </c>
      <c r="FQ229" s="17"/>
      <c r="FS229" s="233"/>
      <c r="FT229" s="233" t="str">
        <f>IF(Deník!$W229&lt;&gt;"",IF(Deník!$Y229=Statistika!$F$78,Deník!$W229,""),"")</f>
        <v/>
      </c>
      <c r="FU229" s="233" t="str">
        <f>IF(Deník!$W229&lt;&gt;"",IF(Deník!$Y229=Statistika!$F$79,Deník!$W229,""),"")</f>
        <v/>
      </c>
      <c r="FV229" s="233" t="str">
        <f>IF(Deník!$W229&lt;&gt;"",IF(Deník!$Y229=Statistika!$F$80,Deník!$W229,""),"")</f>
        <v/>
      </c>
      <c r="FW229" s="233" t="str">
        <f>IF(Deník!$W229&lt;&gt;"",IF(Deník!$Y229=Statistika!$F$81,Deník!$W229,""),"")</f>
        <v/>
      </c>
      <c r="FX229" s="233" t="str">
        <f>IF(Deník!$W229&lt;&gt;"",IF(Deník!$Y229=Statistika!$F$82,Deník!$W229,""),"")</f>
        <v/>
      </c>
      <c r="FY229" s="233" t="str">
        <f>IF(Deník!$W229&lt;&gt;"",IF(Deník!$Y229=Statistika!$F$83,Deník!$W229,""),"")</f>
        <v/>
      </c>
      <c r="FZ229" s="233" t="str">
        <f>IF(Deník!$W229&lt;&gt;"",IF(Deník!$Y229=Statistika!$F$84,Deník!$W229,""),"")</f>
        <v/>
      </c>
      <c r="GA229" s="233" t="str">
        <f>IF(Deník!$W229&lt;&gt;"",IF(Deník!$Y229=Statistika!$F$85,Deník!$W229,""),"")</f>
        <v/>
      </c>
      <c r="GB229" s="233" t="str">
        <f>IF(Deník!$W229&lt;&gt;"",IF(Deník!$Y229=Statistika!$F$86,Deník!$W229,""),"")</f>
        <v/>
      </c>
      <c r="GC229" s="233" t="str">
        <f>IF(Deník!$W229&lt;&gt;"",IF(Deník!$Y229=Statistika!$F$87,Deník!$W229,""),"")</f>
        <v/>
      </c>
      <c r="GD229" s="233" t="str">
        <f>IF(Deník!$W229&lt;&gt;"",IF(Deník!$Y229=Statistika!$F$88,Deník!$W229,""),"")</f>
        <v/>
      </c>
      <c r="GE229" s="233" t="str">
        <f>IF(Deník!$W229&lt;&gt;"",IF(Deník!$Y229=Statistika!$F$89,Deník!$W229,""),"")</f>
        <v/>
      </c>
      <c r="GF229" s="233" t="str">
        <f>IF(Deník!$W229&lt;&gt;"",IF(Deník!$Y229=Statistika!$F$90,Deník!$W229,""),"")</f>
        <v/>
      </c>
      <c r="GG229" s="233" t="str">
        <f>IF(Deník!$W229&lt;&gt;"",IF(Deník!$Y229=Statistika!$F$91,Deník!$W229,""),"")</f>
        <v/>
      </c>
      <c r="GH229" s="233"/>
      <c r="GI229" s="233" t="str">
        <f>IF(Deník!$W229&lt;&gt;"",IF(Deník!$AB229=Statistika!$L$100,Deník!$W229,""),"")</f>
        <v/>
      </c>
      <c r="GJ229" s="233" t="str">
        <f>IF(Deník!$W229&lt;&gt;"",IF(Deník!$AB229=Statistika!$L$101,Deník!$W229,""),"")</f>
        <v/>
      </c>
      <c r="GK229" s="233" t="str">
        <f>IF(Deník!$W229&lt;&gt;"",IF(Deník!$AB229=Statistika!$L$102,Deník!$W229,""),"")</f>
        <v/>
      </c>
      <c r="GL229" s="233" t="str">
        <f>IF(Deník!$W229&lt;&gt;"",IF(Deník!$AB229=Statistika!$L$103,Deník!$W229,""),"")</f>
        <v/>
      </c>
      <c r="GM229" s="233" t="str">
        <f>IF(Deník!$W229&lt;&gt;"",IF(Deník!$AB229=Statistika!$L$104,Deník!$W229,""),"")</f>
        <v/>
      </c>
      <c r="GN229" s="233" t="str">
        <f>IF(Deník!$W229&lt;&gt;"",IF(Deník!$AB229=Statistika!$L$105,Deník!$W229,""),"")</f>
        <v/>
      </c>
      <c r="GO229" s="233" t="str">
        <f>IF(Deník!$W229&lt;&gt;"",IF(Deník!$AB229=Statistika!$L$106,Deník!$W229,""),"")</f>
        <v/>
      </c>
      <c r="GP229" s="233" t="str">
        <f>IF(Deník!$W229&lt;&gt;"",IF(Deník!$AB229=Statistika!$L$107,Deník!$W229,""),"")</f>
        <v/>
      </c>
      <c r="GQ229" s="233" t="str">
        <f>IF(Deník!$W229&lt;&gt;"",IF(Deník!$AB229=Statistika!$L$108,Deník!$W229,""),"")</f>
        <v/>
      </c>
      <c r="GS229" s="233" t="str">
        <f>IF(Deník!$W229&lt;0,IF(Deník!$AC229=Statistika!$F$117,Deník!$W229,""),"")</f>
        <v/>
      </c>
      <c r="GT229" s="233" t="str">
        <f>IF(Deník!$W229&lt;0,IF(Deník!$AC229=Statistika!$F$118,Deník!$W229,""),"")</f>
        <v/>
      </c>
      <c r="GU229" s="233" t="str">
        <f>IF(Deník!$W229&lt;0,IF(Deník!$AC229=Statistika!$F$119,Deník!$W229,""),"")</f>
        <v/>
      </c>
      <c r="GV229" s="233" t="str">
        <f>IF(Deník!$W229&lt;0,IF(Deník!$AC229=Statistika!$F$120,Deník!$W229,""),"")</f>
        <v/>
      </c>
      <c r="GW229" s="233" t="str">
        <f>IF(Deník!$W229&lt;0,IF(Deník!$AC229=Statistika!$F$121,Deník!$W229,""),"")</f>
        <v/>
      </c>
      <c r="GX229" s="233" t="str">
        <f>IF(Deník!$W229&lt;0,IF(Deník!$AC229=Statistika!$F$122,Deník!$W229,""),"")</f>
        <v/>
      </c>
      <c r="GY229" s="233" t="str">
        <f>IF(Deník!$W229&lt;0,IF(Deník!$AC229=Statistika!$F$123,Deník!$W229,""),"")</f>
        <v/>
      </c>
      <c r="GZ229" s="233" t="str">
        <f>IF(Deník!$W229&lt;0,IF(Deník!$AC229=Statistika!$F$124,Deník!$W229,""),"")</f>
        <v/>
      </c>
      <c r="HA229" s="233" t="str">
        <f>IF(Deník!$W229&lt;0,IF(Deník!$AC229=Statistika!$F$125,Deník!$W229,""),"")</f>
        <v/>
      </c>
      <c r="HC229" s="233" t="str">
        <f>IF(Deník!$W229&lt;0,IF(Deník!$AD229=Statistika!$F$133,Deník!$W229,""),"")</f>
        <v/>
      </c>
      <c r="HD229" s="233" t="str">
        <f>IF(Deník!$W229&lt;0,IF(Deník!$AD229=Statistika!$F$134,Deník!$W229,""),"")</f>
        <v/>
      </c>
      <c r="HE229" s="233" t="str">
        <f>IF(Deník!$W229&lt;0,IF(Deník!$AD229=Statistika!$F$135,Deník!$W229,""),"")</f>
        <v/>
      </c>
      <c r="HF229" s="233" t="str">
        <f>IF(Deník!$W229&lt;0,IF(Deník!$AD229=Statistika!$F$136,Deník!$W229,""),"")</f>
        <v/>
      </c>
      <c r="HG229" s="233" t="str">
        <f>IF(Deník!$W229&lt;0,IF(Deník!$AD229=Statistika!$F$137,Deník!$W229,""),"")</f>
        <v/>
      </c>
      <c r="ID229" s="8">
        <f>Tabulka4[[#This Row],[Sloupec3]]</f>
        <v>0</v>
      </c>
      <c r="IE229" s="17" t="str">
        <f>IF(AND([1]Deník!$C229&gt;='[1]Měsíční shrnutí'!$D$1,[1]Deník!$C229&lt;='[1]Měsíční shrnutí'!$F$1),[1]Deník!$X229,"")</f>
        <v/>
      </c>
    </row>
    <row r="230" spans="1:239">
      <c r="A230" s="8">
        <f>Deník!C231</f>
        <v>0</v>
      </c>
      <c r="B230" s="50" t="str">
        <f>Deník!R231</f>
        <v/>
      </c>
      <c r="C230" s="102" t="str">
        <f>IF(AND(Deník!R231&gt;1,Deník!R231&lt;&gt;""),1,"")</f>
        <v/>
      </c>
      <c r="D230" s="102" t="str">
        <f>IF(AND(Deník!R231&lt;=0,Deník!R231&lt;&gt;""),1,"")</f>
        <v/>
      </c>
      <c r="E230" s="103" t="str">
        <f>IF(AND(Deník!R231&gt;=0,Deník!R231&lt;=1),1,"")</f>
        <v/>
      </c>
      <c r="F230" s="79" t="str">
        <f>IF(Deník!R231&lt;&gt;"",Deník!R231+F229,"")</f>
        <v/>
      </c>
      <c r="G230" s="85"/>
      <c r="H230" s="54" t="str">
        <f>IF(MONTH(Deník!$C230)=H$2,IF(AND(Deník!$R230&gt;=0,Deník!$R230&lt;=1),"BE",Deník!$R230),"")</f>
        <v/>
      </c>
      <c r="I230" s="11" t="str">
        <f>IF(MONTH(Deník!$C230)=I$2,IF(AND(Deník!$R230&gt;=0,Deník!$R230&lt;=1),"BE",Deník!$R230),"")</f>
        <v/>
      </c>
      <c r="J230" s="11" t="str">
        <f>IF(MONTH(Deník!$C230)=J$2,IF(AND(Deník!$R230&gt;=0,Deník!$R230&lt;=1),"BE",Deník!$R230),"")</f>
        <v/>
      </c>
      <c r="K230" s="11" t="str">
        <f>IF(MONTH(Deník!$C230)=K$2,IF(AND(Deník!$R230&gt;=0,Deník!$R230&lt;=1),"BE",Deník!$R230),"")</f>
        <v/>
      </c>
      <c r="L230" s="11" t="str">
        <f>IF(MONTH(Deník!$C230)=L$2,IF(AND(Deník!$R230&gt;=0,Deník!$R230&lt;=1),"BE",Deník!$R230),"")</f>
        <v/>
      </c>
      <c r="M230" s="11" t="str">
        <f>IF(MONTH(Deník!$C230)=M$2,IF(AND(Deník!$R230&gt;=0,Deník!$R230&lt;=1),"BE",Deník!$R230),"")</f>
        <v/>
      </c>
      <c r="N230" s="11" t="str">
        <f>IF(MONTH(Deník!$C230)=N$2,IF(AND(Deník!$R230&gt;=0,Deník!$R230&lt;=1),"BE",Deník!$R230),"")</f>
        <v/>
      </c>
      <c r="O230" s="11" t="str">
        <f>IF(MONTH(Deník!$C230)=O$2,IF(AND(Deník!$R230&gt;=0,Deník!$R230&lt;=1),"BE",Deník!$R230),"")</f>
        <v/>
      </c>
      <c r="P230" s="11" t="str">
        <f>IF(MONTH(Deník!$C230)=P$2,IF(AND(Deník!$R230&gt;=0,Deník!$R230&lt;=1),"BE",Deník!$R230),"")</f>
        <v/>
      </c>
      <c r="Q230" s="11" t="str">
        <f>IF(MONTH(Deník!$C230)=Q$2,IF(AND(Deník!$R230&gt;=0,Deník!$R230&lt;=1),"BE",Deník!$R230),"")</f>
        <v/>
      </c>
      <c r="R230" s="11" t="str">
        <f>IF(MONTH(Deník!$C230)=R$2,IF(AND(Deník!$R230&gt;=0,Deník!$R230&lt;=1),"BE",Deník!$R230),"")</f>
        <v/>
      </c>
      <c r="S230" s="57" t="str">
        <f>IF(MONTH(Deník!$C230)=S$2,IF(AND(Deník!$R230&gt;=0,Deník!$R230&lt;=1),"BE",Deník!$R230),"")</f>
        <v/>
      </c>
      <c r="U230" s="12"/>
      <c r="V230" s="12"/>
      <c r="X230" s="600" t="str">
        <f>IF(Deník!$R230&lt;&gt;"",IF(Deník!$B230=Statistika!$F$63,IF(AND(Deník!$R230&gt;=0,Deník!$R230&lt;=1),"BE",Deník!$R230),""),"")</f>
        <v/>
      </c>
      <c r="Y230" s="13" t="str">
        <f>IF(Deník!$R230&lt;&gt;"",IF(Deník!$B230=Statistika!$F$64,IF(AND(Deník!$R230&gt;=0,Deník!$R230&lt;=1),"BE",Deník!$R230),""),"")</f>
        <v/>
      </c>
      <c r="Z230" s="13" t="str">
        <f>IF(Deník!$R230&lt;&gt;"",IF(Deník!$B230=Statistika!$F$65,IF(AND(Deník!$R230&gt;=0,Deník!$R230&lt;=1),"BE",Deník!$R230),""),"")</f>
        <v/>
      </c>
      <c r="AA230" s="13" t="str">
        <f>IF(Deník!$R230&lt;&gt;"",IF(Deník!$B230=Statistika!$F$66,IF(AND(Deník!$R230&gt;=0,Deník!$R230&lt;=1),"BE",Deník!$R230),""),"")</f>
        <v/>
      </c>
      <c r="AB230" s="13" t="str">
        <f>IF(Deník!$R230&lt;&gt;"",IF(Deník!$B230=Statistika!$F$67,IF(AND(Deník!$R230&gt;=0,Deník!$R230&lt;=1),"BE",Deník!$R230),""),"")</f>
        <v/>
      </c>
      <c r="AC230" s="13" t="str">
        <f>IF(Deník!$R230&lt;&gt;"",IF(Deník!$B230=Statistika!$F$68,IF(AND(Deník!$R230&gt;=0,Deník!$R230&lt;=1),"BE",Deník!$R230),""),"")</f>
        <v/>
      </c>
      <c r="AD230" s="13" t="str">
        <f>IF(Deník!$R230&lt;&gt;"",IF(Deník!$B230=Statistika!$F$69,IF(AND(Deník!$R230&gt;=0,Deník!$R230&lt;=1),"BE",Deník!$R230),""),"")</f>
        <v/>
      </c>
      <c r="AE230" s="601" t="str">
        <f>IF(Deník!$R230&lt;&gt;"",IF(Deník!$B230=Statistika!$F$70,IF(AND(Deník!$R230&gt;=0,Deník!$R230&lt;=1),"BE",Deník!$R230),""),"")</f>
        <v/>
      </c>
      <c r="AF230" s="90"/>
      <c r="AG230" s="63" t="str">
        <f>IF(Deník!$R230&lt;&gt;"",IF(Deník!$J230="L",IF(AND(Deník!$R230&gt;=0,Deník!$R230&lt;=1),"BE",Deník!$R230),""),"")</f>
        <v/>
      </c>
      <c r="AH230" s="13" t="str">
        <f>IF(Deník!$R230&lt;&gt;"",IF(Deník!$J230="S",IF(AND(Deník!$R230&gt;=0,Deník!$R230&lt;=1),"BE",Deník!$R230),""),"")</f>
        <v/>
      </c>
      <c r="AI230" s="95"/>
      <c r="AJ230" s="71" t="str">
        <f>IF(Deník!N231&lt;&gt;"",Deník!N231*-1,"")</f>
        <v/>
      </c>
      <c r="AK230" s="88"/>
      <c r="AL230" s="63" t="str">
        <f>IF(WEEKDAY(Deník!$C230,2)=1,IF(AND(Deník!$R230&gt;=0,Deník!$R230&lt;=1),"BE",Deník!$R230),"")</f>
        <v/>
      </c>
      <c r="AM230" s="13" t="str">
        <f>IF(WEEKDAY(Deník!$C230,2)=2,IF(AND(Deník!$R230&gt;=0,Deník!$R230&lt;=1),"BE",Deník!$R230),"")</f>
        <v/>
      </c>
      <c r="AN230" s="13" t="str">
        <f>IF(WEEKDAY(Deník!$C230,2)=3,IF(AND(Deník!$R230&gt;=0,Deník!$R230&lt;=1),"BE",Deník!$R230),"")</f>
        <v/>
      </c>
      <c r="AO230" s="13" t="str">
        <f>IF(WEEKDAY(Deník!$C230,2)=4,IF(AND(Deník!$R230&gt;=0,Deník!$R230&lt;=1),"BE",Deník!$R230),"")</f>
        <v/>
      </c>
      <c r="AP230" s="60" t="str">
        <f>IF(WEEKDAY(Deník!$C230,2)=5,IF(AND(Deník!$R230&gt;=0,Deník!$R230&lt;=1),"BE",Deník!$R230),"")</f>
        <v/>
      </c>
      <c r="AQ230" s="99"/>
      <c r="AR230" s="100">
        <f>Deník!D230</f>
        <v>0</v>
      </c>
      <c r="AS230" s="63" t="str">
        <f>IF(Deník!$D230&lt;&gt;"",IF(AND(Deník!$D230&gt;=AS$2,Deník!$D230&lt;=AS$3),IF(AND(Deník!$R230&gt;=0,Deník!$R230&lt;=1),"BE",Deník!$R230),""),"")</f>
        <v/>
      </c>
      <c r="AT230" s="63" t="str">
        <f>IF(Deník!$D230&lt;&gt;"",IF(AND(Deník!$D230&gt;=AT$2,Deník!$D230&lt;=AT$3),IF(AND(Deník!$R230&gt;=0,Deník!$R230&lt;=1),"BE",Deník!$R230),""),"")</f>
        <v/>
      </c>
      <c r="AU230" s="63" t="str">
        <f>IF(Deník!$D230&lt;&gt;"",IF(AND(Deník!$D230&gt;=AU$2,Deník!$D230&lt;=AU$3),IF(AND(Deník!$R230&gt;=0,Deník!$R230&lt;=1),"BE",Deník!$R230),""),"")</f>
        <v/>
      </c>
      <c r="AV230" s="63" t="str">
        <f>IF(Deník!$D230&lt;&gt;"",IF(AND(Deník!$D230&gt;=AV$2,Deník!$D230&lt;=AV$3),IF(AND(Deník!$R230&gt;=0,Deník!$R230&lt;=1),"BE",Deník!$R230),""),"")</f>
        <v/>
      </c>
      <c r="AW230" s="63" t="str">
        <f>IF(Deník!$D230&lt;&gt;"",IF(AND(Deník!$D230&gt;=AW$2,Deník!$D230&lt;=AW$3),IF(AND(Deník!$R230&gt;=0,Deník!$R230&lt;=1),"BE",Deník!$R230),""),"")</f>
        <v/>
      </c>
      <c r="AX230" s="63" t="str">
        <f>IF(Deník!$D230&lt;&gt;"",IF(AND(Deník!$D230&gt;=AX$2,Deník!$D230&lt;=AX$3),IF(AND(Deník!$R230&gt;=0,Deník!$R230&lt;=1),"BE",Deník!$R230),""),"")</f>
        <v/>
      </c>
      <c r="AY230" s="63" t="str">
        <f>IF(Deník!$D230&lt;&gt;"",IF(AND(Deník!$D230&gt;=AY$2,Deník!$D230&lt;=AY$3),IF(AND(Deník!$R230&gt;=0,Deník!$R230&lt;=1),"BE",Deník!$R230),""),"")</f>
        <v/>
      </c>
      <c r="AZ230" s="63" t="str">
        <f>IF(Deník!$D230&lt;&gt;"",IF(AND(Deník!$D230&gt;=AZ$2,Deník!$D230&lt;=AZ$3),IF(AND(Deník!$R230&gt;=0,Deník!$R230&lt;=1),"BE",Deník!$R230),""),"")</f>
        <v/>
      </c>
      <c r="BA230" s="63" t="str">
        <f>IF(Deník!$D230&lt;&gt;"",IF(AND(Deník!$D230&gt;=BA$2,Deník!$D230&lt;=BA$3),IF(AND(Deník!$R230&gt;=0,Deník!$R230&lt;=1),"BE",Deník!$R230),""),"")</f>
        <v/>
      </c>
      <c r="BB230" s="63" t="str">
        <f>IF(Deník!$D230&lt;&gt;"",IF(AND(Deník!$D230&gt;=BB$2,Deník!$D230&lt;=BB$3),IF(AND(Deník!$R230&gt;=0,Deník!$R230&lt;=1),"BE",Deník!$R230),""),"")</f>
        <v/>
      </c>
      <c r="BC230" s="71" t="str">
        <f>IF(Deník!$D230&lt;&gt;"",IF(AND(Deník!$D230&gt;=BC$2,Deník!$D230&lt;=BC$3),IF(AND(Deník!$R230&gt;=0,Deník!$R230&lt;=1),"BE",Deník!$R230),""),"")</f>
        <v/>
      </c>
      <c r="BD230" s="20" t="str">
        <f>IF(Deník!$J231="S",(Deník!$M231-Deník!$K231),IF(Deník!$J231="L",(Deník!$K231-Deník!$M231),""))</f>
        <v/>
      </c>
      <c r="BE230" s="20" t="str">
        <f>IF(Deník!$J231="S",(Deník!$K231-Deník!$O231),IF(Deník!$J231="L",(Deník!$O231-Deník!$K231),""))</f>
        <v/>
      </c>
      <c r="BF230" s="20" t="str">
        <f>IF(Deník!$J231="S",(Deník!$K231-Deník!$L231),IF(Deník!$J231="L",(Deník!$L231-Deník!$K231),""))</f>
        <v/>
      </c>
      <c r="BG230" s="20" t="str">
        <f>IF(Deník!$J231="S",(Deník!$K231-Deník!$S231),IF(Deník!$J231="L",(Deník!$S231-Deník!$K231),""))</f>
        <v/>
      </c>
      <c r="BH230" s="20" t="str">
        <f>IF(Deník!$J231="S",(Deník!$K231-Deník!$U231),IF(Deník!$J231="L",(Deník!$U231-Deník!$K231),""))</f>
        <v/>
      </c>
      <c r="BI230" s="20" t="str">
        <f>IF(Deník!$R230&gt;1,Deník!$R230,"")</f>
        <v/>
      </c>
      <c r="BJ230" s="20" t="str">
        <f>IF(Deník!$R230&lt;0,Deník!$R230,"")</f>
        <v/>
      </c>
      <c r="BK230" s="17"/>
      <c r="BM230" s="233" t="str">
        <f>IF(Deník!$R230&lt;&gt;"",IF(Deník!$Y230=Statistika!$F$78,IF(AND(Deník!$R230&gt;=0,Deník!$R230&lt;=1),"BE",Deník!$R230),""),"")</f>
        <v/>
      </c>
      <c r="BN230" s="233" t="str">
        <f>IF(Deník!$R230&lt;&gt;"",IF(Deník!$Y230=Statistika!$F$79,IF(AND(Deník!$R230&gt;=0,Deník!$R230&lt;=1),"BE",Deník!$R230),""),"")</f>
        <v/>
      </c>
      <c r="BO230" s="233" t="str">
        <f>IF(Deník!$R230&lt;&gt;"",IF(Deník!$Y230=Statistika!$F$80,IF(AND(Deník!$R230&gt;=0,Deník!$R230&lt;=1),"BE",Deník!$R230),""),"")</f>
        <v/>
      </c>
      <c r="BP230" s="233" t="str">
        <f>IF(Deník!$R230&lt;&gt;"",IF(Deník!$Y230=Statistika!$F$81,IF(AND(Deník!$R230&gt;=0,Deník!$R230&lt;=1),"BE",Deník!$R230),""),"")</f>
        <v/>
      </c>
      <c r="BQ230" s="233" t="str">
        <f>IF(Deník!$R230&lt;&gt;"",IF(Deník!$Y230=Statistika!$F$82,IF(AND(Deník!$R230&gt;=0,Deník!$R230&lt;=1),"BE",Deník!$R230),""),"")</f>
        <v/>
      </c>
      <c r="BR230" s="233" t="str">
        <f>IF(Deník!$R230&lt;&gt;"",IF(Deník!$Y230=Statistika!$F$83,IF(AND(Deník!$R230&gt;=0,Deník!$R230&lt;=1),"BE",Deník!$R230),""),"")</f>
        <v/>
      </c>
      <c r="BS230" s="233" t="str">
        <f>IF(Deník!$R230&lt;&gt;"",IF(Deník!$Y230=Statistika!$F$84,IF(AND(Deník!$R230&gt;=0,Deník!$R230&lt;=1),"BE",Deník!$R230),""),"")</f>
        <v/>
      </c>
      <c r="BT230" s="233" t="str">
        <f>IF(Deník!$R230&lt;&gt;"",IF(Deník!$Y230=Statistika!$F$85,IF(AND(Deník!$R230&gt;=0,Deník!$R230&lt;=1),"BE",Deník!$R230),""),"")</f>
        <v/>
      </c>
      <c r="BU230" s="233" t="str">
        <f>IF(Deník!$R230&lt;&gt;"",IF(Deník!$Y230=Statistika!$F$86,IF(AND(Deník!$R230&gt;=0,Deník!$R230&lt;=1),"BE",Deník!$R230),""),"")</f>
        <v/>
      </c>
      <c r="BV230" s="233" t="str">
        <f>IF(Deník!$R230&lt;&gt;"",IF(Deník!$Y230=Statistika!$F$87,IF(AND(Deník!$R230&gt;=0,Deník!$R230&lt;=1),"BE",Deník!$R230),""),"")</f>
        <v/>
      </c>
      <c r="BW230" s="233" t="str">
        <f>IF(Deník!$R230&lt;&gt;"",IF(Deník!$Y230=Statistika!$F$88,IF(AND(Deník!$R230&gt;=0,Deník!$R230&lt;=1),"BE",Deník!$R230),""),"")</f>
        <v/>
      </c>
      <c r="BX230" s="233" t="str">
        <f>IF(Deník!$R230&lt;&gt;"",IF(Deník!$Y230=Statistika!$F$89,IF(AND(Deník!$R230&gt;=0,Deník!$R230&lt;=1),"BE",Deník!$R230),""),"")</f>
        <v/>
      </c>
      <c r="BY230" s="233" t="str">
        <f>IF(Deník!$R230&lt;&gt;"",IF(Deník!$Y230=Statistika!$F$90,IF(AND(Deník!$R230&gt;=0,Deník!$R230&lt;=1),"BE",Deník!$R230),""),"")</f>
        <v/>
      </c>
      <c r="BZ230" s="233" t="str">
        <f>IF(Deník!$R230&lt;&gt;"",IF(Deník!$Y230=Statistika!$F$91,IF(AND(Deník!$R230&gt;=0,Deník!$R230&lt;=1),"BE",Deník!$R230),""),"")</f>
        <v/>
      </c>
      <c r="CA230" s="233"/>
      <c r="CB230" s="233" t="str">
        <f>IF(Deník!$R230&lt;&gt;"",IF(Deník!$AB230="SL",IF(AND(Deník!$R230&gt;=0,Deník!$R230&lt;=1),"BE",Deník!$R230),""),"")</f>
        <v/>
      </c>
      <c r="CC230" s="233" t="str">
        <f>IF(Deník!$R230&lt;&gt;"",IF(Deník!$AB230="BE10",IF(AND(Deník!$R230&gt;=0,Deník!$R230&lt;=1),"BE",Deník!$R230),""),"")</f>
        <v/>
      </c>
      <c r="CD230" s="233" t="str">
        <f>IF(Deník!$R230&lt;&gt;"",IF(Deník!$AB230="BE15",IF(AND(Deník!$R230&gt;=0,Deník!$R230&lt;=1),"BE",Deník!$R230),""),"")</f>
        <v/>
      </c>
      <c r="CE230" s="233" t="str">
        <f>IF(Deník!$R230&lt;&gt;"",IF(Deník!$AB230="BE20",IF(AND(Deník!$R230&gt;=0,Deník!$R230&lt;=1),"BE",Deník!$R230),""),"")</f>
        <v/>
      </c>
      <c r="CF230" s="233" t="str">
        <f>IF(Deník!$R230&lt;&gt;"",IF(Deník!$AB230="TP1",IF(AND(Deník!$R230&gt;=0,Deník!$R230&lt;=1),"BE",Deník!$R230),""),"")</f>
        <v/>
      </c>
      <c r="CG230" s="233" t="str">
        <f>IF(Deník!$R230&lt;&gt;"",IF(Deník!$AB230="TP2",IF(AND(Deník!$R230&gt;=0,Deník!$R230&lt;=1),"BE",Deník!$R230),""),"")</f>
        <v/>
      </c>
      <c r="CH230" s="233" t="str">
        <f>IF(Deník!$R230&lt;&gt;"",IF(Deník!$AB230="TP3",IF(AND(Deník!$R230&gt;=0,Deník!$R230&lt;=1),"BE",Deník!$R230),""),"")</f>
        <v/>
      </c>
      <c r="CI230" s="233" t="str">
        <f>IF(Deník!$R230&lt;&gt;"",IF(Deník!$AB230="Trailing SL",IF(AND(Deník!$R230&gt;=0,Deník!$R230&lt;=1),"BE",Deník!$R230),""),"")</f>
        <v/>
      </c>
      <c r="CJ230" s="233" t="str">
        <f>IF(Deník!$R230&lt;&gt;"",IF(Deník!$AB230="Manual",IF(AND(Deník!$R230&gt;=0,Deník!$R230&lt;=1),"BE",Deník!$R230),""),"")</f>
        <v/>
      </c>
      <c r="CK230" s="233"/>
      <c r="CL230" s="233" t="str">
        <f>IF(Deník!$R230&lt;0,IF(Deník!$AC230=Statistika!$F$117,Deník!$R230,""),"")</f>
        <v/>
      </c>
      <c r="CM230" s="233" t="str">
        <f>IF(Deník!$R230&lt;0,IF(Deník!$AC230=Statistika!$F$118,Deník!$R230,""),"")</f>
        <v/>
      </c>
      <c r="CN230" s="233" t="str">
        <f>IF(Deník!$R230&lt;0,IF(Deník!$AC230=Statistika!$F$119,Deník!$R230,""),"")</f>
        <v/>
      </c>
      <c r="CO230" s="233" t="str">
        <f>IF(Deník!$R230&lt;0,IF(Deník!$AC230=Statistika!$F$120,Deník!$R230,""),"")</f>
        <v/>
      </c>
      <c r="CP230" s="233" t="str">
        <f>IF(Deník!$R230&lt;0,IF(Deník!$AC230=Statistika!$F$121,Deník!$R230,""),"")</f>
        <v/>
      </c>
      <c r="CQ230" s="233" t="str">
        <f>IF(Deník!$R230&lt;0,IF(Deník!$AC230=Statistika!$F$122,Deník!$R230,""),"")</f>
        <v/>
      </c>
      <c r="CR230" s="233" t="str">
        <f>IF(Deník!$R230&lt;0,IF(Deník!$AC230=Statistika!$F$123,Deník!$R230,""),"")</f>
        <v/>
      </c>
      <c r="CS230" s="233" t="str">
        <f>IF(Deník!$R230&lt;0,IF(Deník!$AC230=Statistika!$F$124,Deník!$R230,""),"")</f>
        <v/>
      </c>
      <c r="CT230" s="233" t="str">
        <f>IF(Deník!$R230&lt;0,IF(Deník!$AC230=Statistika!$F$125,Deník!$R230,""),"")</f>
        <v/>
      </c>
      <c r="CU230" s="233"/>
      <c r="CV230" s="233" t="str">
        <f>IF(Deník!$R230&lt;0,IF(Deník!$AD230=$CV$2,Deník!$R230,""),"")</f>
        <v/>
      </c>
      <c r="CW230" s="233" t="str">
        <f>IF(Deník!$R230&lt;0,IF(Deník!$AD230=$CW$2,Deník!$R230,""),"")</f>
        <v/>
      </c>
      <c r="CX230" s="233" t="str">
        <f>IF(Deník!$R230&lt;0,IF(Deník!$AD230=$CX$2,Deník!$R230,""),"")</f>
        <v/>
      </c>
      <c r="CY230" s="233" t="str">
        <f>IF(Deník!$R230&lt;0,IF(Deník!$AD230=$CY$2,Deník!$R230,""),"")</f>
        <v/>
      </c>
      <c r="CZ230" s="233" t="str">
        <f>IF(Deník!$R230&lt;0,IF(Deník!$AD230=$CZ$2,Deník!$R230,""),"")</f>
        <v/>
      </c>
      <c r="DL230" s="221">
        <f t="shared" si="12"/>
        <v>93847.029999999984</v>
      </c>
      <c r="DM230" s="220">
        <f t="shared" si="11"/>
        <v>-6.1529700000000132E-2</v>
      </c>
      <c r="DO230" s="50">
        <f>Deník!W231</f>
        <v>0</v>
      </c>
      <c r="DP230" s="102" t="str">
        <f>IF(AND(Deník!W231&gt;0),1,"")</f>
        <v/>
      </c>
      <c r="DQ230" s="102">
        <f>IF(AND(Deník!W231&lt;=0),1,"")</f>
        <v>1</v>
      </c>
      <c r="DR230" s="227"/>
      <c r="DS230" s="228"/>
      <c r="DT230" s="85"/>
      <c r="DU230" s="54">
        <f>IF(MONTH(Deník!$C230)=DU$2,Deník!$W230,"")</f>
        <v>0</v>
      </c>
      <c r="DV230" s="222" t="str">
        <f>IF(MONTH(Deník!$C230)=DV$2,Deník!$W230,"")</f>
        <v/>
      </c>
      <c r="DW230" s="222" t="str">
        <f>IF(MONTH(Deník!$C230)=DW$2,Deník!$W230,"")</f>
        <v/>
      </c>
      <c r="DX230" s="222" t="str">
        <f>IF(MONTH(Deník!$C230)=DX$2,Deník!$W230,"")</f>
        <v/>
      </c>
      <c r="DY230" s="222" t="str">
        <f>IF(MONTH(Deník!$C230)=DY$2,Deník!$W230,"")</f>
        <v/>
      </c>
      <c r="DZ230" s="222" t="str">
        <f>IF(MONTH(Deník!$C230)=DZ$2,Deník!$W230,"")</f>
        <v/>
      </c>
      <c r="EA230" s="222" t="str">
        <f>IF(MONTH(Deník!$C230)=EA$2,Deník!$W230,"")</f>
        <v/>
      </c>
      <c r="EB230" s="222" t="str">
        <f>IF(MONTH(Deník!$C230)=EB$2,Deník!$W230,"")</f>
        <v/>
      </c>
      <c r="EC230" s="222" t="str">
        <f>IF(MONTH(Deník!$C230)=EC$2,Deník!$W230,"")</f>
        <v/>
      </c>
      <c r="ED230" s="222" t="str">
        <f>IF(MONTH(Deník!$C230)=ED$2,Deník!$W230,"")</f>
        <v/>
      </c>
      <c r="EE230" s="222" t="str">
        <f>IF(MONTH(Deník!$C230)=EE$2,Deník!$W230,"")</f>
        <v/>
      </c>
      <c r="EF230" s="222" t="str">
        <f>IF(MONTH(Deník!$C230)=EF$2,Deník!$W230,"")</f>
        <v/>
      </c>
      <c r="EI230" s="600" t="str">
        <f>IF(Deník!$W230&lt;&gt;"",IF(Deník!$B230=Statistika!$F$63,Deník!$W230,""),"")</f>
        <v/>
      </c>
      <c r="EJ230" s="13" t="str">
        <f>IF(Deník!$W230&lt;&gt;"",IF(Deník!$B230=Statistika!$F$64,Deník!$W230,""),"")</f>
        <v/>
      </c>
      <c r="EK230" s="13" t="str">
        <f>IF(Deník!$W230&lt;&gt;"",IF(Deník!$B230=Statistika!$F$65,Deník!$W230,""),"")</f>
        <v/>
      </c>
      <c r="EL230" s="13" t="str">
        <f>IF(Deník!$W230&lt;&gt;"",IF(Deník!$B230=Statistika!$F$66,Deník!$W230,""),"")</f>
        <v/>
      </c>
      <c r="EM230" s="13" t="str">
        <f>IF(Deník!$W230&lt;&gt;"",IF(Deník!$B230=Statistika!$F$67,Deník!$W230,""),"")</f>
        <v/>
      </c>
      <c r="EN230" s="13" t="str">
        <f>IF(Deník!$W230&lt;&gt;"",IF(Deník!$B230=Statistika!$F$68,Deník!$W230,""),"")</f>
        <v/>
      </c>
      <c r="EO230" s="13" t="str">
        <f>IF(Deník!$W230&lt;&gt;"",IF(Deník!$B230=Statistika!$F$69,Deník!$W230,""),"")</f>
        <v/>
      </c>
      <c r="EP230" s="601" t="str">
        <f>IF(Deník!$W230&lt;&gt;"",IF(Deník!$B230=Statistika!$F$70,Deník!$W230,""),"")</f>
        <v/>
      </c>
      <c r="EQ230" s="90"/>
      <c r="ER230" s="63" t="str">
        <f>IF(Deník!$W230&lt;&gt;"",IF(Deník!$J230="L",Deník!$W230,""),"")</f>
        <v/>
      </c>
      <c r="ES230" s="13" t="str">
        <f>IF(Deník!$W230&lt;&gt;"",IF(Deník!$J230="S",Deník!$W230,""),"")</f>
        <v/>
      </c>
      <c r="ET230" s="95"/>
      <c r="EU230" s="88"/>
      <c r="EV230" s="63" t="str">
        <f>IF(WEEKDAY(Deník!$C230,2)=1,Deník!$W230,"")</f>
        <v/>
      </c>
      <c r="EW230" s="13" t="str">
        <f>IF(WEEKDAY(Deník!$C230,2)=2,Deník!$W230,"")</f>
        <v/>
      </c>
      <c r="EX230" s="13" t="str">
        <f>IF(WEEKDAY(Deník!$C230,2)=3,Deník!$W230,"")</f>
        <v/>
      </c>
      <c r="EY230" s="13" t="str">
        <f>IF(WEEKDAY(Deník!$C230,2)=4,Deník!$W230,"")</f>
        <v/>
      </c>
      <c r="EZ230" s="60" t="str">
        <f>IF(WEEKDAY(Deník!$C230,2)=5,Deník!$W230,"")</f>
        <v/>
      </c>
      <c r="FA230" s="99"/>
      <c r="FB230" s="100">
        <f>Deník!D230</f>
        <v>0</v>
      </c>
      <c r="FC230" s="63">
        <f>IF($FB230&lt;&gt;"",IF(AND($FB230&gt;=FC$2,$FB230&lt;=FC$3),Deník!$W230,""))</f>
        <v>0</v>
      </c>
      <c r="FD230" s="63" t="str">
        <f>IF($FB230&lt;&gt;"",IF(AND($FB230&gt;=FD$2,$FB230&lt;=FD$3),Deník!$W230,""))</f>
        <v/>
      </c>
      <c r="FE230" s="63" t="str">
        <f>IF($FB230&lt;&gt;"",IF(AND($FB230&gt;=FE$2,$FB230&lt;=FE$3),Deník!$W230,""))</f>
        <v/>
      </c>
      <c r="FF230" s="63" t="str">
        <f>IF($FB230&lt;&gt;"",IF(AND($FB230&gt;=FF$2,$FB230&lt;=FF$3),Deník!$W230,""))</f>
        <v/>
      </c>
      <c r="FG230" s="63" t="str">
        <f>IF($FB230&lt;&gt;"",IF(AND($FB230&gt;=FG$2,$FB230&lt;=FG$3),Deník!$W230,""))</f>
        <v/>
      </c>
      <c r="FH230" s="63" t="str">
        <f>IF($FB230&lt;&gt;"",IF(AND($FB230&gt;=FH$2,$FB230&lt;=FH$3),Deník!$W230,""))</f>
        <v/>
      </c>
      <c r="FI230" s="63" t="str">
        <f>IF($FB230&lt;&gt;"",IF(AND($FB230&gt;=FI$2,$FB230&lt;=FI$3),Deník!$W230,""))</f>
        <v/>
      </c>
      <c r="FJ230" s="63" t="str">
        <f>IF($FB230&lt;&gt;"",IF(AND($FB230&gt;=FJ$2,$FB230&lt;=FJ$3),Deník!$W230,""))</f>
        <v/>
      </c>
      <c r="FK230" s="63" t="str">
        <f>IF($FB230&lt;&gt;"",IF(AND($FB230&gt;=FK$2,$FB230&lt;=FK$3),Deník!$W230,""))</f>
        <v/>
      </c>
      <c r="FL230" s="63" t="str">
        <f>IF($FB230&lt;&gt;"",IF(AND($FB230&gt;=FL$2,$FB230&lt;=FL$3),Deník!$W230,""))</f>
        <v/>
      </c>
      <c r="FM230" s="63" t="str">
        <f>IF($FB230&lt;&gt;"",IF(AND($FB230&gt;=FM$2,$FB230&lt;=FM$3),Deník!$W230,""))</f>
        <v/>
      </c>
      <c r="FN230" s="13"/>
      <c r="FO230" s="20" t="str">
        <f>IF(Deník!$W230&gt;1,Deník!$W230,"")</f>
        <v/>
      </c>
      <c r="FP230" s="20" t="str">
        <f>IF(Deník!$W230&lt;0,Deník!$W230,"")</f>
        <v/>
      </c>
      <c r="FQ230" s="17"/>
      <c r="FS230" s="233"/>
      <c r="FT230" s="233" t="str">
        <f>IF(Deník!$W230&lt;&gt;"",IF(Deník!$Y230=Statistika!$F$78,Deník!$W230,""),"")</f>
        <v/>
      </c>
      <c r="FU230" s="233" t="str">
        <f>IF(Deník!$W230&lt;&gt;"",IF(Deník!$Y230=Statistika!$F$79,Deník!$W230,""),"")</f>
        <v/>
      </c>
      <c r="FV230" s="233" t="str">
        <f>IF(Deník!$W230&lt;&gt;"",IF(Deník!$Y230=Statistika!$F$80,Deník!$W230,""),"")</f>
        <v/>
      </c>
      <c r="FW230" s="233" t="str">
        <f>IF(Deník!$W230&lt;&gt;"",IF(Deník!$Y230=Statistika!$F$81,Deník!$W230,""),"")</f>
        <v/>
      </c>
      <c r="FX230" s="233" t="str">
        <f>IF(Deník!$W230&lt;&gt;"",IF(Deník!$Y230=Statistika!$F$82,Deník!$W230,""),"")</f>
        <v/>
      </c>
      <c r="FY230" s="233" t="str">
        <f>IF(Deník!$W230&lt;&gt;"",IF(Deník!$Y230=Statistika!$F$83,Deník!$W230,""),"")</f>
        <v/>
      </c>
      <c r="FZ230" s="233" t="str">
        <f>IF(Deník!$W230&lt;&gt;"",IF(Deník!$Y230=Statistika!$F$84,Deník!$W230,""),"")</f>
        <v/>
      </c>
      <c r="GA230" s="233" t="str">
        <f>IF(Deník!$W230&lt;&gt;"",IF(Deník!$Y230=Statistika!$F$85,Deník!$W230,""),"")</f>
        <v/>
      </c>
      <c r="GB230" s="233" t="str">
        <f>IF(Deník!$W230&lt;&gt;"",IF(Deník!$Y230=Statistika!$F$86,Deník!$W230,""),"")</f>
        <v/>
      </c>
      <c r="GC230" s="233" t="str">
        <f>IF(Deník!$W230&lt;&gt;"",IF(Deník!$Y230=Statistika!$F$87,Deník!$W230,""),"")</f>
        <v/>
      </c>
      <c r="GD230" s="233" t="str">
        <f>IF(Deník!$W230&lt;&gt;"",IF(Deník!$Y230=Statistika!$F$88,Deník!$W230,""),"")</f>
        <v/>
      </c>
      <c r="GE230" s="233" t="str">
        <f>IF(Deník!$W230&lt;&gt;"",IF(Deník!$Y230=Statistika!$F$89,Deník!$W230,""),"")</f>
        <v/>
      </c>
      <c r="GF230" s="233" t="str">
        <f>IF(Deník!$W230&lt;&gt;"",IF(Deník!$Y230=Statistika!$F$90,Deník!$W230,""),"")</f>
        <v/>
      </c>
      <c r="GG230" s="233" t="str">
        <f>IF(Deník!$W230&lt;&gt;"",IF(Deník!$Y230=Statistika!$F$91,Deník!$W230,""),"")</f>
        <v/>
      </c>
      <c r="GH230" s="233"/>
      <c r="GI230" s="233" t="str">
        <f>IF(Deník!$W230&lt;&gt;"",IF(Deník!$AB230=Statistika!$L$100,Deník!$W230,""),"")</f>
        <v/>
      </c>
      <c r="GJ230" s="233" t="str">
        <f>IF(Deník!$W230&lt;&gt;"",IF(Deník!$AB230=Statistika!$L$101,Deník!$W230,""),"")</f>
        <v/>
      </c>
      <c r="GK230" s="233" t="str">
        <f>IF(Deník!$W230&lt;&gt;"",IF(Deník!$AB230=Statistika!$L$102,Deník!$W230,""),"")</f>
        <v/>
      </c>
      <c r="GL230" s="233" t="str">
        <f>IF(Deník!$W230&lt;&gt;"",IF(Deník!$AB230=Statistika!$L$103,Deník!$W230,""),"")</f>
        <v/>
      </c>
      <c r="GM230" s="233" t="str">
        <f>IF(Deník!$W230&lt;&gt;"",IF(Deník!$AB230=Statistika!$L$104,Deník!$W230,""),"")</f>
        <v/>
      </c>
      <c r="GN230" s="233" t="str">
        <f>IF(Deník!$W230&lt;&gt;"",IF(Deník!$AB230=Statistika!$L$105,Deník!$W230,""),"")</f>
        <v/>
      </c>
      <c r="GO230" s="233" t="str">
        <f>IF(Deník!$W230&lt;&gt;"",IF(Deník!$AB230=Statistika!$L$106,Deník!$W230,""),"")</f>
        <v/>
      </c>
      <c r="GP230" s="233" t="str">
        <f>IF(Deník!$W230&lt;&gt;"",IF(Deník!$AB230=Statistika!$L$107,Deník!$W230,""),"")</f>
        <v/>
      </c>
      <c r="GQ230" s="233" t="str">
        <f>IF(Deník!$W230&lt;&gt;"",IF(Deník!$AB230=Statistika!$L$108,Deník!$W230,""),"")</f>
        <v/>
      </c>
      <c r="GS230" s="233" t="str">
        <f>IF(Deník!$W230&lt;0,IF(Deník!$AC230=Statistika!$F$117,Deník!$W230,""),"")</f>
        <v/>
      </c>
      <c r="GT230" s="233" t="str">
        <f>IF(Deník!$W230&lt;0,IF(Deník!$AC230=Statistika!$F$118,Deník!$W230,""),"")</f>
        <v/>
      </c>
      <c r="GU230" s="233" t="str">
        <f>IF(Deník!$W230&lt;0,IF(Deník!$AC230=Statistika!$F$119,Deník!$W230,""),"")</f>
        <v/>
      </c>
      <c r="GV230" s="233" t="str">
        <f>IF(Deník!$W230&lt;0,IF(Deník!$AC230=Statistika!$F$120,Deník!$W230,""),"")</f>
        <v/>
      </c>
      <c r="GW230" s="233" t="str">
        <f>IF(Deník!$W230&lt;0,IF(Deník!$AC230=Statistika!$F$121,Deník!$W230,""),"")</f>
        <v/>
      </c>
      <c r="GX230" s="233" t="str">
        <f>IF(Deník!$W230&lt;0,IF(Deník!$AC230=Statistika!$F$122,Deník!$W230,""),"")</f>
        <v/>
      </c>
      <c r="GY230" s="233" t="str">
        <f>IF(Deník!$W230&lt;0,IF(Deník!$AC230=Statistika!$F$123,Deník!$W230,""),"")</f>
        <v/>
      </c>
      <c r="GZ230" s="233" t="str">
        <f>IF(Deník!$W230&lt;0,IF(Deník!$AC230=Statistika!$F$124,Deník!$W230,""),"")</f>
        <v/>
      </c>
      <c r="HA230" s="233" t="str">
        <f>IF(Deník!$W230&lt;0,IF(Deník!$AC230=Statistika!$F$125,Deník!$W230,""),"")</f>
        <v/>
      </c>
      <c r="HC230" s="233" t="str">
        <f>IF(Deník!$W230&lt;0,IF(Deník!$AD230=Statistika!$F$133,Deník!$W230,""),"")</f>
        <v/>
      </c>
      <c r="HD230" s="233" t="str">
        <f>IF(Deník!$W230&lt;0,IF(Deník!$AD230=Statistika!$F$134,Deník!$W230,""),"")</f>
        <v/>
      </c>
      <c r="HE230" s="233" t="str">
        <f>IF(Deník!$W230&lt;0,IF(Deník!$AD230=Statistika!$F$135,Deník!$W230,""),"")</f>
        <v/>
      </c>
      <c r="HF230" s="233" t="str">
        <f>IF(Deník!$W230&lt;0,IF(Deník!$AD230=Statistika!$F$136,Deník!$W230,""),"")</f>
        <v/>
      </c>
      <c r="HG230" s="233" t="str">
        <f>IF(Deník!$W230&lt;0,IF(Deník!$AD230=Statistika!$F$137,Deník!$W230,""),"")</f>
        <v/>
      </c>
      <c r="ID230" s="8">
        <f>Tabulka4[[#This Row],[Sloupec3]]</f>
        <v>0</v>
      </c>
      <c r="IE230" s="17" t="str">
        <f>IF(AND([1]Deník!$C230&gt;='[1]Měsíční shrnutí'!$D$1,[1]Deník!$C230&lt;='[1]Měsíční shrnutí'!$F$1),[1]Deník!$X230,"")</f>
        <v/>
      </c>
    </row>
    <row r="231" spans="1:239">
      <c r="A231" s="8">
        <f>Deník!C232</f>
        <v>0</v>
      </c>
      <c r="B231" s="50" t="str">
        <f>Deník!R232</f>
        <v/>
      </c>
      <c r="C231" s="102" t="str">
        <f>IF(AND(Deník!R232&gt;1,Deník!R232&lt;&gt;""),1,"")</f>
        <v/>
      </c>
      <c r="D231" s="102" t="str">
        <f>IF(AND(Deník!R232&lt;=0,Deník!R232&lt;&gt;""),1,"")</f>
        <v/>
      </c>
      <c r="E231" s="103" t="str">
        <f>IF(AND(Deník!R232&gt;=0,Deník!R232&lt;=1),1,"")</f>
        <v/>
      </c>
      <c r="F231" s="79" t="str">
        <f>IF(Deník!R232&lt;&gt;"",Deník!R232+F230,"")</f>
        <v/>
      </c>
      <c r="G231" s="85"/>
      <c r="H231" s="54" t="str">
        <f>IF(MONTH(Deník!$C231)=H$2,IF(AND(Deník!$R231&gt;=0,Deník!$R231&lt;=1),"BE",Deník!$R231),"")</f>
        <v/>
      </c>
      <c r="I231" s="11" t="str">
        <f>IF(MONTH(Deník!$C231)=I$2,IF(AND(Deník!$R231&gt;=0,Deník!$R231&lt;=1),"BE",Deník!$R231),"")</f>
        <v/>
      </c>
      <c r="J231" s="11" t="str">
        <f>IF(MONTH(Deník!$C231)=J$2,IF(AND(Deník!$R231&gt;=0,Deník!$R231&lt;=1),"BE",Deník!$R231),"")</f>
        <v/>
      </c>
      <c r="K231" s="11" t="str">
        <f>IF(MONTH(Deník!$C231)=K$2,IF(AND(Deník!$R231&gt;=0,Deník!$R231&lt;=1),"BE",Deník!$R231),"")</f>
        <v/>
      </c>
      <c r="L231" s="11" t="str">
        <f>IF(MONTH(Deník!$C231)=L$2,IF(AND(Deník!$R231&gt;=0,Deník!$R231&lt;=1),"BE",Deník!$R231),"")</f>
        <v/>
      </c>
      <c r="M231" s="11" t="str">
        <f>IF(MONTH(Deník!$C231)=M$2,IF(AND(Deník!$R231&gt;=0,Deník!$R231&lt;=1),"BE",Deník!$R231),"")</f>
        <v/>
      </c>
      <c r="N231" s="11" t="str">
        <f>IF(MONTH(Deník!$C231)=N$2,IF(AND(Deník!$R231&gt;=0,Deník!$R231&lt;=1),"BE",Deník!$R231),"")</f>
        <v/>
      </c>
      <c r="O231" s="11" t="str">
        <f>IF(MONTH(Deník!$C231)=O$2,IF(AND(Deník!$R231&gt;=0,Deník!$R231&lt;=1),"BE",Deník!$R231),"")</f>
        <v/>
      </c>
      <c r="P231" s="11" t="str">
        <f>IF(MONTH(Deník!$C231)=P$2,IF(AND(Deník!$R231&gt;=0,Deník!$R231&lt;=1),"BE",Deník!$R231),"")</f>
        <v/>
      </c>
      <c r="Q231" s="11" t="str">
        <f>IF(MONTH(Deník!$C231)=Q$2,IF(AND(Deník!$R231&gt;=0,Deník!$R231&lt;=1),"BE",Deník!$R231),"")</f>
        <v/>
      </c>
      <c r="R231" s="11" t="str">
        <f>IF(MONTH(Deník!$C231)=R$2,IF(AND(Deník!$R231&gt;=0,Deník!$R231&lt;=1),"BE",Deník!$R231),"")</f>
        <v/>
      </c>
      <c r="S231" s="57" t="str">
        <f>IF(MONTH(Deník!$C231)=S$2,IF(AND(Deník!$R231&gt;=0,Deník!$R231&lt;=1),"BE",Deník!$R231),"")</f>
        <v/>
      </c>
      <c r="U231" s="12"/>
      <c r="V231" s="12"/>
      <c r="X231" s="600" t="str">
        <f>IF(Deník!$R231&lt;&gt;"",IF(Deník!$B231=Statistika!$F$63,IF(AND(Deník!$R231&gt;=0,Deník!$R231&lt;=1),"BE",Deník!$R231),""),"")</f>
        <v/>
      </c>
      <c r="Y231" s="13" t="str">
        <f>IF(Deník!$R231&lt;&gt;"",IF(Deník!$B231=Statistika!$F$64,IF(AND(Deník!$R231&gt;=0,Deník!$R231&lt;=1),"BE",Deník!$R231),""),"")</f>
        <v/>
      </c>
      <c r="Z231" s="13" t="str">
        <f>IF(Deník!$R231&lt;&gt;"",IF(Deník!$B231=Statistika!$F$65,IF(AND(Deník!$R231&gt;=0,Deník!$R231&lt;=1),"BE",Deník!$R231),""),"")</f>
        <v/>
      </c>
      <c r="AA231" s="13" t="str">
        <f>IF(Deník!$R231&lt;&gt;"",IF(Deník!$B231=Statistika!$F$66,IF(AND(Deník!$R231&gt;=0,Deník!$R231&lt;=1),"BE",Deník!$R231),""),"")</f>
        <v/>
      </c>
      <c r="AB231" s="13" t="str">
        <f>IF(Deník!$R231&lt;&gt;"",IF(Deník!$B231=Statistika!$F$67,IF(AND(Deník!$R231&gt;=0,Deník!$R231&lt;=1),"BE",Deník!$R231),""),"")</f>
        <v/>
      </c>
      <c r="AC231" s="13" t="str">
        <f>IF(Deník!$R231&lt;&gt;"",IF(Deník!$B231=Statistika!$F$68,IF(AND(Deník!$R231&gt;=0,Deník!$R231&lt;=1),"BE",Deník!$R231),""),"")</f>
        <v/>
      </c>
      <c r="AD231" s="13" t="str">
        <f>IF(Deník!$R231&lt;&gt;"",IF(Deník!$B231=Statistika!$F$69,IF(AND(Deník!$R231&gt;=0,Deník!$R231&lt;=1),"BE",Deník!$R231),""),"")</f>
        <v/>
      </c>
      <c r="AE231" s="601" t="str">
        <f>IF(Deník!$R231&lt;&gt;"",IF(Deník!$B231=Statistika!$F$70,IF(AND(Deník!$R231&gt;=0,Deník!$R231&lt;=1),"BE",Deník!$R231),""),"")</f>
        <v/>
      </c>
      <c r="AF231" s="90"/>
      <c r="AG231" s="63" t="str">
        <f>IF(Deník!$R231&lt;&gt;"",IF(Deník!$J231="L",IF(AND(Deník!$R231&gt;=0,Deník!$R231&lt;=1),"BE",Deník!$R231),""),"")</f>
        <v/>
      </c>
      <c r="AH231" s="13" t="str">
        <f>IF(Deník!$R231&lt;&gt;"",IF(Deník!$J231="S",IF(AND(Deník!$R231&gt;=0,Deník!$R231&lt;=1),"BE",Deník!$R231),""),"")</f>
        <v/>
      </c>
      <c r="AI231" s="95"/>
      <c r="AJ231" s="71" t="str">
        <f>IF(Deník!N232&lt;&gt;"",Deník!N232*-1,"")</f>
        <v/>
      </c>
      <c r="AK231" s="88"/>
      <c r="AL231" s="63" t="str">
        <f>IF(WEEKDAY(Deník!$C231,2)=1,IF(AND(Deník!$R231&gt;=0,Deník!$R231&lt;=1),"BE",Deník!$R231),"")</f>
        <v/>
      </c>
      <c r="AM231" s="13" t="str">
        <f>IF(WEEKDAY(Deník!$C231,2)=2,IF(AND(Deník!$R231&gt;=0,Deník!$R231&lt;=1),"BE",Deník!$R231),"")</f>
        <v/>
      </c>
      <c r="AN231" s="13" t="str">
        <f>IF(WEEKDAY(Deník!$C231,2)=3,IF(AND(Deník!$R231&gt;=0,Deník!$R231&lt;=1),"BE",Deník!$R231),"")</f>
        <v/>
      </c>
      <c r="AO231" s="13" t="str">
        <f>IF(WEEKDAY(Deník!$C231,2)=4,IF(AND(Deník!$R231&gt;=0,Deník!$R231&lt;=1),"BE",Deník!$R231),"")</f>
        <v/>
      </c>
      <c r="AP231" s="60" t="str">
        <f>IF(WEEKDAY(Deník!$C231,2)=5,IF(AND(Deník!$R231&gt;=0,Deník!$R231&lt;=1),"BE",Deník!$R231),"")</f>
        <v/>
      </c>
      <c r="AQ231" s="99"/>
      <c r="AR231" s="100">
        <f>Deník!D231</f>
        <v>0</v>
      </c>
      <c r="AS231" s="63" t="str">
        <f>IF(Deník!$D231&lt;&gt;"",IF(AND(Deník!$D231&gt;=AS$2,Deník!$D231&lt;=AS$3),IF(AND(Deník!$R231&gt;=0,Deník!$R231&lt;=1),"BE",Deník!$R231),""),"")</f>
        <v/>
      </c>
      <c r="AT231" s="63" t="str">
        <f>IF(Deník!$D231&lt;&gt;"",IF(AND(Deník!$D231&gt;=AT$2,Deník!$D231&lt;=AT$3),IF(AND(Deník!$R231&gt;=0,Deník!$R231&lt;=1),"BE",Deník!$R231),""),"")</f>
        <v/>
      </c>
      <c r="AU231" s="63" t="str">
        <f>IF(Deník!$D231&lt;&gt;"",IF(AND(Deník!$D231&gt;=AU$2,Deník!$D231&lt;=AU$3),IF(AND(Deník!$R231&gt;=0,Deník!$R231&lt;=1),"BE",Deník!$R231),""),"")</f>
        <v/>
      </c>
      <c r="AV231" s="63" t="str">
        <f>IF(Deník!$D231&lt;&gt;"",IF(AND(Deník!$D231&gt;=AV$2,Deník!$D231&lt;=AV$3),IF(AND(Deník!$R231&gt;=0,Deník!$R231&lt;=1),"BE",Deník!$R231),""),"")</f>
        <v/>
      </c>
      <c r="AW231" s="63" t="str">
        <f>IF(Deník!$D231&lt;&gt;"",IF(AND(Deník!$D231&gt;=AW$2,Deník!$D231&lt;=AW$3),IF(AND(Deník!$R231&gt;=0,Deník!$R231&lt;=1),"BE",Deník!$R231),""),"")</f>
        <v/>
      </c>
      <c r="AX231" s="63" t="str">
        <f>IF(Deník!$D231&lt;&gt;"",IF(AND(Deník!$D231&gt;=AX$2,Deník!$D231&lt;=AX$3),IF(AND(Deník!$R231&gt;=0,Deník!$R231&lt;=1),"BE",Deník!$R231),""),"")</f>
        <v/>
      </c>
      <c r="AY231" s="63" t="str">
        <f>IF(Deník!$D231&lt;&gt;"",IF(AND(Deník!$D231&gt;=AY$2,Deník!$D231&lt;=AY$3),IF(AND(Deník!$R231&gt;=0,Deník!$R231&lt;=1),"BE",Deník!$R231),""),"")</f>
        <v/>
      </c>
      <c r="AZ231" s="63" t="str">
        <f>IF(Deník!$D231&lt;&gt;"",IF(AND(Deník!$D231&gt;=AZ$2,Deník!$D231&lt;=AZ$3),IF(AND(Deník!$R231&gt;=0,Deník!$R231&lt;=1),"BE",Deník!$R231),""),"")</f>
        <v/>
      </c>
      <c r="BA231" s="63" t="str">
        <f>IF(Deník!$D231&lt;&gt;"",IF(AND(Deník!$D231&gt;=BA$2,Deník!$D231&lt;=BA$3),IF(AND(Deník!$R231&gt;=0,Deník!$R231&lt;=1),"BE",Deník!$R231),""),"")</f>
        <v/>
      </c>
      <c r="BB231" s="63" t="str">
        <f>IF(Deník!$D231&lt;&gt;"",IF(AND(Deník!$D231&gt;=BB$2,Deník!$D231&lt;=BB$3),IF(AND(Deník!$R231&gt;=0,Deník!$R231&lt;=1),"BE",Deník!$R231),""),"")</f>
        <v/>
      </c>
      <c r="BC231" s="71" t="str">
        <f>IF(Deník!$D231&lt;&gt;"",IF(AND(Deník!$D231&gt;=BC$2,Deník!$D231&lt;=BC$3),IF(AND(Deník!$R231&gt;=0,Deník!$R231&lt;=1),"BE",Deník!$R231),""),"")</f>
        <v/>
      </c>
      <c r="BD231" s="20" t="str">
        <f>IF(Deník!$J232="S",(Deník!$M232-Deník!$K232),IF(Deník!$J232="L",(Deník!$K232-Deník!$M232),""))</f>
        <v/>
      </c>
      <c r="BE231" s="20" t="str">
        <f>IF(Deník!$J232="S",(Deník!$K232-Deník!$O232),IF(Deník!$J232="L",(Deník!$O232-Deník!$K232),""))</f>
        <v/>
      </c>
      <c r="BF231" s="20" t="str">
        <f>IF(Deník!$J232="S",(Deník!$K232-Deník!$L232),IF(Deník!$J232="L",(Deník!$L232-Deník!$K232),""))</f>
        <v/>
      </c>
      <c r="BG231" s="20" t="str">
        <f>IF(Deník!$J232="S",(Deník!$K232-Deník!$S232),IF(Deník!$J232="L",(Deník!$S232-Deník!$K232),""))</f>
        <v/>
      </c>
      <c r="BH231" s="20" t="str">
        <f>IF(Deník!$J232="S",(Deník!$K232-Deník!$U232),IF(Deník!$J232="L",(Deník!$U232-Deník!$K232),""))</f>
        <v/>
      </c>
      <c r="BI231" s="20" t="str">
        <f>IF(Deník!$R231&gt;1,Deník!$R231,"")</f>
        <v/>
      </c>
      <c r="BJ231" s="20" t="str">
        <f>IF(Deník!$R231&lt;0,Deník!$R231,"")</f>
        <v/>
      </c>
      <c r="BK231" s="17"/>
      <c r="BM231" s="233" t="str">
        <f>IF(Deník!$R231&lt;&gt;"",IF(Deník!$Y231=Statistika!$F$78,IF(AND(Deník!$R231&gt;=0,Deník!$R231&lt;=1),"BE",Deník!$R231),""),"")</f>
        <v/>
      </c>
      <c r="BN231" s="233" t="str">
        <f>IF(Deník!$R231&lt;&gt;"",IF(Deník!$Y231=Statistika!$F$79,IF(AND(Deník!$R231&gt;=0,Deník!$R231&lt;=1),"BE",Deník!$R231),""),"")</f>
        <v/>
      </c>
      <c r="BO231" s="233" t="str">
        <f>IF(Deník!$R231&lt;&gt;"",IF(Deník!$Y231=Statistika!$F$80,IF(AND(Deník!$R231&gt;=0,Deník!$R231&lt;=1),"BE",Deník!$R231),""),"")</f>
        <v/>
      </c>
      <c r="BP231" s="233" t="str">
        <f>IF(Deník!$R231&lt;&gt;"",IF(Deník!$Y231=Statistika!$F$81,IF(AND(Deník!$R231&gt;=0,Deník!$R231&lt;=1),"BE",Deník!$R231),""),"")</f>
        <v/>
      </c>
      <c r="BQ231" s="233" t="str">
        <f>IF(Deník!$R231&lt;&gt;"",IF(Deník!$Y231=Statistika!$F$82,IF(AND(Deník!$R231&gt;=0,Deník!$R231&lt;=1),"BE",Deník!$R231),""),"")</f>
        <v/>
      </c>
      <c r="BR231" s="233" t="str">
        <f>IF(Deník!$R231&lt;&gt;"",IF(Deník!$Y231=Statistika!$F$83,IF(AND(Deník!$R231&gt;=0,Deník!$R231&lt;=1),"BE",Deník!$R231),""),"")</f>
        <v/>
      </c>
      <c r="BS231" s="233" t="str">
        <f>IF(Deník!$R231&lt;&gt;"",IF(Deník!$Y231=Statistika!$F$84,IF(AND(Deník!$R231&gt;=0,Deník!$R231&lt;=1),"BE",Deník!$R231),""),"")</f>
        <v/>
      </c>
      <c r="BT231" s="233" t="str">
        <f>IF(Deník!$R231&lt;&gt;"",IF(Deník!$Y231=Statistika!$F$85,IF(AND(Deník!$R231&gt;=0,Deník!$R231&lt;=1),"BE",Deník!$R231),""),"")</f>
        <v/>
      </c>
      <c r="BU231" s="233" t="str">
        <f>IF(Deník!$R231&lt;&gt;"",IF(Deník!$Y231=Statistika!$F$86,IF(AND(Deník!$R231&gt;=0,Deník!$R231&lt;=1),"BE",Deník!$R231),""),"")</f>
        <v/>
      </c>
      <c r="BV231" s="233" t="str">
        <f>IF(Deník!$R231&lt;&gt;"",IF(Deník!$Y231=Statistika!$F$87,IF(AND(Deník!$R231&gt;=0,Deník!$R231&lt;=1),"BE",Deník!$R231),""),"")</f>
        <v/>
      </c>
      <c r="BW231" s="233" t="str">
        <f>IF(Deník!$R231&lt;&gt;"",IF(Deník!$Y231=Statistika!$F$88,IF(AND(Deník!$R231&gt;=0,Deník!$R231&lt;=1),"BE",Deník!$R231),""),"")</f>
        <v/>
      </c>
      <c r="BX231" s="233" t="str">
        <f>IF(Deník!$R231&lt;&gt;"",IF(Deník!$Y231=Statistika!$F$89,IF(AND(Deník!$R231&gt;=0,Deník!$R231&lt;=1),"BE",Deník!$R231),""),"")</f>
        <v/>
      </c>
      <c r="BY231" s="233" t="str">
        <f>IF(Deník!$R231&lt;&gt;"",IF(Deník!$Y231=Statistika!$F$90,IF(AND(Deník!$R231&gt;=0,Deník!$R231&lt;=1),"BE",Deník!$R231),""),"")</f>
        <v/>
      </c>
      <c r="BZ231" s="233" t="str">
        <f>IF(Deník!$R231&lt;&gt;"",IF(Deník!$Y231=Statistika!$F$91,IF(AND(Deník!$R231&gt;=0,Deník!$R231&lt;=1),"BE",Deník!$R231),""),"")</f>
        <v/>
      </c>
      <c r="CA231" s="233"/>
      <c r="CB231" s="233" t="str">
        <f>IF(Deník!$R231&lt;&gt;"",IF(Deník!$AB231="SL",IF(AND(Deník!$R231&gt;=0,Deník!$R231&lt;=1),"BE",Deník!$R231),""),"")</f>
        <v/>
      </c>
      <c r="CC231" s="233" t="str">
        <f>IF(Deník!$R231&lt;&gt;"",IF(Deník!$AB231="BE10",IF(AND(Deník!$R231&gt;=0,Deník!$R231&lt;=1),"BE",Deník!$R231),""),"")</f>
        <v/>
      </c>
      <c r="CD231" s="233" t="str">
        <f>IF(Deník!$R231&lt;&gt;"",IF(Deník!$AB231="BE15",IF(AND(Deník!$R231&gt;=0,Deník!$R231&lt;=1),"BE",Deník!$R231),""),"")</f>
        <v/>
      </c>
      <c r="CE231" s="233" t="str">
        <f>IF(Deník!$R231&lt;&gt;"",IF(Deník!$AB231="BE20",IF(AND(Deník!$R231&gt;=0,Deník!$R231&lt;=1),"BE",Deník!$R231),""),"")</f>
        <v/>
      </c>
      <c r="CF231" s="233" t="str">
        <f>IF(Deník!$R231&lt;&gt;"",IF(Deník!$AB231="TP1",IF(AND(Deník!$R231&gt;=0,Deník!$R231&lt;=1),"BE",Deník!$R231),""),"")</f>
        <v/>
      </c>
      <c r="CG231" s="233" t="str">
        <f>IF(Deník!$R231&lt;&gt;"",IF(Deník!$AB231="TP2",IF(AND(Deník!$R231&gt;=0,Deník!$R231&lt;=1),"BE",Deník!$R231),""),"")</f>
        <v/>
      </c>
      <c r="CH231" s="233" t="str">
        <f>IF(Deník!$R231&lt;&gt;"",IF(Deník!$AB231="TP3",IF(AND(Deník!$R231&gt;=0,Deník!$R231&lt;=1),"BE",Deník!$R231),""),"")</f>
        <v/>
      </c>
      <c r="CI231" s="233" t="str">
        <f>IF(Deník!$R231&lt;&gt;"",IF(Deník!$AB231="Trailing SL",IF(AND(Deník!$R231&gt;=0,Deník!$R231&lt;=1),"BE",Deník!$R231),""),"")</f>
        <v/>
      </c>
      <c r="CJ231" s="233" t="str">
        <f>IF(Deník!$R231&lt;&gt;"",IF(Deník!$AB231="Manual",IF(AND(Deník!$R231&gt;=0,Deník!$R231&lt;=1),"BE",Deník!$R231),""),"")</f>
        <v/>
      </c>
      <c r="CK231" s="233"/>
      <c r="CL231" s="233" t="str">
        <f>IF(Deník!$R231&lt;0,IF(Deník!$AC231=Statistika!$F$117,Deník!$R231,""),"")</f>
        <v/>
      </c>
      <c r="CM231" s="233" t="str">
        <f>IF(Deník!$R231&lt;0,IF(Deník!$AC231=Statistika!$F$118,Deník!$R231,""),"")</f>
        <v/>
      </c>
      <c r="CN231" s="233" t="str">
        <f>IF(Deník!$R231&lt;0,IF(Deník!$AC231=Statistika!$F$119,Deník!$R231,""),"")</f>
        <v/>
      </c>
      <c r="CO231" s="233" t="str">
        <f>IF(Deník!$R231&lt;0,IF(Deník!$AC231=Statistika!$F$120,Deník!$R231,""),"")</f>
        <v/>
      </c>
      <c r="CP231" s="233" t="str">
        <f>IF(Deník!$R231&lt;0,IF(Deník!$AC231=Statistika!$F$121,Deník!$R231,""),"")</f>
        <v/>
      </c>
      <c r="CQ231" s="233" t="str">
        <f>IF(Deník!$R231&lt;0,IF(Deník!$AC231=Statistika!$F$122,Deník!$R231,""),"")</f>
        <v/>
      </c>
      <c r="CR231" s="233" t="str">
        <f>IF(Deník!$R231&lt;0,IF(Deník!$AC231=Statistika!$F$123,Deník!$R231,""),"")</f>
        <v/>
      </c>
      <c r="CS231" s="233" t="str">
        <f>IF(Deník!$R231&lt;0,IF(Deník!$AC231=Statistika!$F$124,Deník!$R231,""),"")</f>
        <v/>
      </c>
      <c r="CT231" s="233" t="str">
        <f>IF(Deník!$R231&lt;0,IF(Deník!$AC231=Statistika!$F$125,Deník!$R231,""),"")</f>
        <v/>
      </c>
      <c r="CU231" s="233"/>
      <c r="CV231" s="233" t="str">
        <f>IF(Deník!$R231&lt;0,IF(Deník!$AD231=$CV$2,Deník!$R231,""),"")</f>
        <v/>
      </c>
      <c r="CW231" s="233" t="str">
        <f>IF(Deník!$R231&lt;0,IF(Deník!$AD231=$CW$2,Deník!$R231,""),"")</f>
        <v/>
      </c>
      <c r="CX231" s="233" t="str">
        <f>IF(Deník!$R231&lt;0,IF(Deník!$AD231=$CX$2,Deník!$R231,""),"")</f>
        <v/>
      </c>
      <c r="CY231" s="233" t="str">
        <f>IF(Deník!$R231&lt;0,IF(Deník!$AD231=$CY$2,Deník!$R231,""),"")</f>
        <v/>
      </c>
      <c r="CZ231" s="233" t="str">
        <f>IF(Deník!$R231&lt;0,IF(Deník!$AD231=$CZ$2,Deník!$R231,""),"")</f>
        <v/>
      </c>
      <c r="DL231" s="221">
        <f t="shared" si="12"/>
        <v>93847.029999999984</v>
      </c>
      <c r="DM231" s="220">
        <f t="shared" si="11"/>
        <v>-6.1529700000000132E-2</v>
      </c>
      <c r="DO231" s="50">
        <f>Deník!W232</f>
        <v>0</v>
      </c>
      <c r="DP231" s="102" t="str">
        <f>IF(AND(Deník!W232&gt;0),1,"")</f>
        <v/>
      </c>
      <c r="DQ231" s="102">
        <f>IF(AND(Deník!W232&lt;=0),1,"")</f>
        <v>1</v>
      </c>
      <c r="DR231" s="227"/>
      <c r="DS231" s="228"/>
      <c r="DT231" s="85"/>
      <c r="DU231" s="54">
        <f>IF(MONTH(Deník!$C231)=DU$2,Deník!$W231,"")</f>
        <v>0</v>
      </c>
      <c r="DV231" s="222" t="str">
        <f>IF(MONTH(Deník!$C231)=DV$2,Deník!$W231,"")</f>
        <v/>
      </c>
      <c r="DW231" s="222" t="str">
        <f>IF(MONTH(Deník!$C231)=DW$2,Deník!$W231,"")</f>
        <v/>
      </c>
      <c r="DX231" s="222" t="str">
        <f>IF(MONTH(Deník!$C231)=DX$2,Deník!$W231,"")</f>
        <v/>
      </c>
      <c r="DY231" s="222" t="str">
        <f>IF(MONTH(Deník!$C231)=DY$2,Deník!$W231,"")</f>
        <v/>
      </c>
      <c r="DZ231" s="222" t="str">
        <f>IF(MONTH(Deník!$C231)=DZ$2,Deník!$W231,"")</f>
        <v/>
      </c>
      <c r="EA231" s="222" t="str">
        <f>IF(MONTH(Deník!$C231)=EA$2,Deník!$W231,"")</f>
        <v/>
      </c>
      <c r="EB231" s="222" t="str">
        <f>IF(MONTH(Deník!$C231)=EB$2,Deník!$W231,"")</f>
        <v/>
      </c>
      <c r="EC231" s="222" t="str">
        <f>IF(MONTH(Deník!$C231)=EC$2,Deník!$W231,"")</f>
        <v/>
      </c>
      <c r="ED231" s="222" t="str">
        <f>IF(MONTH(Deník!$C231)=ED$2,Deník!$W231,"")</f>
        <v/>
      </c>
      <c r="EE231" s="222" t="str">
        <f>IF(MONTH(Deník!$C231)=EE$2,Deník!$W231,"")</f>
        <v/>
      </c>
      <c r="EF231" s="222" t="str">
        <f>IF(MONTH(Deník!$C231)=EF$2,Deník!$W231,"")</f>
        <v/>
      </c>
      <c r="EI231" s="600" t="str">
        <f>IF(Deník!$W231&lt;&gt;"",IF(Deník!$B231=Statistika!$F$63,Deník!$W231,""),"")</f>
        <v/>
      </c>
      <c r="EJ231" s="13" t="str">
        <f>IF(Deník!$W231&lt;&gt;"",IF(Deník!$B231=Statistika!$F$64,Deník!$W231,""),"")</f>
        <v/>
      </c>
      <c r="EK231" s="13" t="str">
        <f>IF(Deník!$W231&lt;&gt;"",IF(Deník!$B231=Statistika!$F$65,Deník!$W231,""),"")</f>
        <v/>
      </c>
      <c r="EL231" s="13" t="str">
        <f>IF(Deník!$W231&lt;&gt;"",IF(Deník!$B231=Statistika!$F$66,Deník!$W231,""),"")</f>
        <v/>
      </c>
      <c r="EM231" s="13" t="str">
        <f>IF(Deník!$W231&lt;&gt;"",IF(Deník!$B231=Statistika!$F$67,Deník!$W231,""),"")</f>
        <v/>
      </c>
      <c r="EN231" s="13" t="str">
        <f>IF(Deník!$W231&lt;&gt;"",IF(Deník!$B231=Statistika!$F$68,Deník!$W231,""),"")</f>
        <v/>
      </c>
      <c r="EO231" s="13" t="str">
        <f>IF(Deník!$W231&lt;&gt;"",IF(Deník!$B231=Statistika!$F$69,Deník!$W231,""),"")</f>
        <v/>
      </c>
      <c r="EP231" s="601" t="str">
        <f>IF(Deník!$W231&lt;&gt;"",IF(Deník!$B231=Statistika!$F$70,Deník!$W231,""),"")</f>
        <v/>
      </c>
      <c r="EQ231" s="90"/>
      <c r="ER231" s="63" t="str">
        <f>IF(Deník!$W231&lt;&gt;"",IF(Deník!$J231="L",Deník!$W231,""),"")</f>
        <v/>
      </c>
      <c r="ES231" s="13" t="str">
        <f>IF(Deník!$W231&lt;&gt;"",IF(Deník!$J231="S",Deník!$W231,""),"")</f>
        <v/>
      </c>
      <c r="ET231" s="95"/>
      <c r="EU231" s="88"/>
      <c r="EV231" s="63" t="str">
        <f>IF(WEEKDAY(Deník!$C231,2)=1,Deník!$W231,"")</f>
        <v/>
      </c>
      <c r="EW231" s="13" t="str">
        <f>IF(WEEKDAY(Deník!$C231,2)=2,Deník!$W231,"")</f>
        <v/>
      </c>
      <c r="EX231" s="13" t="str">
        <f>IF(WEEKDAY(Deník!$C231,2)=3,Deník!$W231,"")</f>
        <v/>
      </c>
      <c r="EY231" s="13" t="str">
        <f>IF(WEEKDAY(Deník!$C231,2)=4,Deník!$W231,"")</f>
        <v/>
      </c>
      <c r="EZ231" s="60" t="str">
        <f>IF(WEEKDAY(Deník!$C231,2)=5,Deník!$W231,"")</f>
        <v/>
      </c>
      <c r="FA231" s="99"/>
      <c r="FB231" s="100">
        <f>Deník!D231</f>
        <v>0</v>
      </c>
      <c r="FC231" s="63">
        <f>IF($FB231&lt;&gt;"",IF(AND($FB231&gt;=FC$2,$FB231&lt;=FC$3),Deník!$W231,""))</f>
        <v>0</v>
      </c>
      <c r="FD231" s="63" t="str">
        <f>IF($FB231&lt;&gt;"",IF(AND($FB231&gt;=FD$2,$FB231&lt;=FD$3),Deník!$W231,""))</f>
        <v/>
      </c>
      <c r="FE231" s="63" t="str">
        <f>IF($FB231&lt;&gt;"",IF(AND($FB231&gt;=FE$2,$FB231&lt;=FE$3),Deník!$W231,""))</f>
        <v/>
      </c>
      <c r="FF231" s="63" t="str">
        <f>IF($FB231&lt;&gt;"",IF(AND($FB231&gt;=FF$2,$FB231&lt;=FF$3),Deník!$W231,""))</f>
        <v/>
      </c>
      <c r="FG231" s="63" t="str">
        <f>IF($FB231&lt;&gt;"",IF(AND($FB231&gt;=FG$2,$FB231&lt;=FG$3),Deník!$W231,""))</f>
        <v/>
      </c>
      <c r="FH231" s="63" t="str">
        <f>IF($FB231&lt;&gt;"",IF(AND($FB231&gt;=FH$2,$FB231&lt;=FH$3),Deník!$W231,""))</f>
        <v/>
      </c>
      <c r="FI231" s="63" t="str">
        <f>IF($FB231&lt;&gt;"",IF(AND($FB231&gt;=FI$2,$FB231&lt;=FI$3),Deník!$W231,""))</f>
        <v/>
      </c>
      <c r="FJ231" s="63" t="str">
        <f>IF($FB231&lt;&gt;"",IF(AND($FB231&gt;=FJ$2,$FB231&lt;=FJ$3),Deník!$W231,""))</f>
        <v/>
      </c>
      <c r="FK231" s="63" t="str">
        <f>IF($FB231&lt;&gt;"",IF(AND($FB231&gt;=FK$2,$FB231&lt;=FK$3),Deník!$W231,""))</f>
        <v/>
      </c>
      <c r="FL231" s="63" t="str">
        <f>IF($FB231&lt;&gt;"",IF(AND($FB231&gt;=FL$2,$FB231&lt;=FL$3),Deník!$W231,""))</f>
        <v/>
      </c>
      <c r="FM231" s="63" t="str">
        <f>IF($FB231&lt;&gt;"",IF(AND($FB231&gt;=FM$2,$FB231&lt;=FM$3),Deník!$W231,""))</f>
        <v/>
      </c>
      <c r="FN231" s="13"/>
      <c r="FO231" s="20" t="str">
        <f>IF(Deník!$W231&gt;1,Deník!$W231,"")</f>
        <v/>
      </c>
      <c r="FP231" s="20" t="str">
        <f>IF(Deník!$W231&lt;0,Deník!$W231,"")</f>
        <v/>
      </c>
      <c r="FQ231" s="17"/>
      <c r="FS231" s="233"/>
      <c r="FT231" s="233" t="str">
        <f>IF(Deník!$W231&lt;&gt;"",IF(Deník!$Y231=Statistika!$F$78,Deník!$W231,""),"")</f>
        <v/>
      </c>
      <c r="FU231" s="233" t="str">
        <f>IF(Deník!$W231&lt;&gt;"",IF(Deník!$Y231=Statistika!$F$79,Deník!$W231,""),"")</f>
        <v/>
      </c>
      <c r="FV231" s="233" t="str">
        <f>IF(Deník!$W231&lt;&gt;"",IF(Deník!$Y231=Statistika!$F$80,Deník!$W231,""),"")</f>
        <v/>
      </c>
      <c r="FW231" s="233" t="str">
        <f>IF(Deník!$W231&lt;&gt;"",IF(Deník!$Y231=Statistika!$F$81,Deník!$W231,""),"")</f>
        <v/>
      </c>
      <c r="FX231" s="233" t="str">
        <f>IF(Deník!$W231&lt;&gt;"",IF(Deník!$Y231=Statistika!$F$82,Deník!$W231,""),"")</f>
        <v/>
      </c>
      <c r="FY231" s="233" t="str">
        <f>IF(Deník!$W231&lt;&gt;"",IF(Deník!$Y231=Statistika!$F$83,Deník!$W231,""),"")</f>
        <v/>
      </c>
      <c r="FZ231" s="233" t="str">
        <f>IF(Deník!$W231&lt;&gt;"",IF(Deník!$Y231=Statistika!$F$84,Deník!$W231,""),"")</f>
        <v/>
      </c>
      <c r="GA231" s="233" t="str">
        <f>IF(Deník!$W231&lt;&gt;"",IF(Deník!$Y231=Statistika!$F$85,Deník!$W231,""),"")</f>
        <v/>
      </c>
      <c r="GB231" s="233" t="str">
        <f>IF(Deník!$W231&lt;&gt;"",IF(Deník!$Y231=Statistika!$F$86,Deník!$W231,""),"")</f>
        <v/>
      </c>
      <c r="GC231" s="233" t="str">
        <f>IF(Deník!$W231&lt;&gt;"",IF(Deník!$Y231=Statistika!$F$87,Deník!$W231,""),"")</f>
        <v/>
      </c>
      <c r="GD231" s="233" t="str">
        <f>IF(Deník!$W231&lt;&gt;"",IF(Deník!$Y231=Statistika!$F$88,Deník!$W231,""),"")</f>
        <v/>
      </c>
      <c r="GE231" s="233" t="str">
        <f>IF(Deník!$W231&lt;&gt;"",IF(Deník!$Y231=Statistika!$F$89,Deník!$W231,""),"")</f>
        <v/>
      </c>
      <c r="GF231" s="233" t="str">
        <f>IF(Deník!$W231&lt;&gt;"",IF(Deník!$Y231=Statistika!$F$90,Deník!$W231,""),"")</f>
        <v/>
      </c>
      <c r="GG231" s="233" t="str">
        <f>IF(Deník!$W231&lt;&gt;"",IF(Deník!$Y231=Statistika!$F$91,Deník!$W231,""),"")</f>
        <v/>
      </c>
      <c r="GH231" s="233"/>
      <c r="GI231" s="233" t="str">
        <f>IF(Deník!$W231&lt;&gt;"",IF(Deník!$AB231=Statistika!$L$100,Deník!$W231,""),"")</f>
        <v/>
      </c>
      <c r="GJ231" s="233" t="str">
        <f>IF(Deník!$W231&lt;&gt;"",IF(Deník!$AB231=Statistika!$L$101,Deník!$W231,""),"")</f>
        <v/>
      </c>
      <c r="GK231" s="233" t="str">
        <f>IF(Deník!$W231&lt;&gt;"",IF(Deník!$AB231=Statistika!$L$102,Deník!$W231,""),"")</f>
        <v/>
      </c>
      <c r="GL231" s="233" t="str">
        <f>IF(Deník!$W231&lt;&gt;"",IF(Deník!$AB231=Statistika!$L$103,Deník!$W231,""),"")</f>
        <v/>
      </c>
      <c r="GM231" s="233" t="str">
        <f>IF(Deník!$W231&lt;&gt;"",IF(Deník!$AB231=Statistika!$L$104,Deník!$W231,""),"")</f>
        <v/>
      </c>
      <c r="GN231" s="233" t="str">
        <f>IF(Deník!$W231&lt;&gt;"",IF(Deník!$AB231=Statistika!$L$105,Deník!$W231,""),"")</f>
        <v/>
      </c>
      <c r="GO231" s="233" t="str">
        <f>IF(Deník!$W231&lt;&gt;"",IF(Deník!$AB231=Statistika!$L$106,Deník!$W231,""),"")</f>
        <v/>
      </c>
      <c r="GP231" s="233" t="str">
        <f>IF(Deník!$W231&lt;&gt;"",IF(Deník!$AB231=Statistika!$L$107,Deník!$W231,""),"")</f>
        <v/>
      </c>
      <c r="GQ231" s="233" t="str">
        <f>IF(Deník!$W231&lt;&gt;"",IF(Deník!$AB231=Statistika!$L$108,Deník!$W231,""),"")</f>
        <v/>
      </c>
      <c r="GS231" s="233" t="str">
        <f>IF(Deník!$W231&lt;0,IF(Deník!$AC231=Statistika!$F$117,Deník!$W231,""),"")</f>
        <v/>
      </c>
      <c r="GT231" s="233" t="str">
        <f>IF(Deník!$W231&lt;0,IF(Deník!$AC231=Statistika!$F$118,Deník!$W231,""),"")</f>
        <v/>
      </c>
      <c r="GU231" s="233" t="str">
        <f>IF(Deník!$W231&lt;0,IF(Deník!$AC231=Statistika!$F$119,Deník!$W231,""),"")</f>
        <v/>
      </c>
      <c r="GV231" s="233" t="str">
        <f>IF(Deník!$W231&lt;0,IF(Deník!$AC231=Statistika!$F$120,Deník!$W231,""),"")</f>
        <v/>
      </c>
      <c r="GW231" s="233" t="str">
        <f>IF(Deník!$W231&lt;0,IF(Deník!$AC231=Statistika!$F$121,Deník!$W231,""),"")</f>
        <v/>
      </c>
      <c r="GX231" s="233" t="str">
        <f>IF(Deník!$W231&lt;0,IF(Deník!$AC231=Statistika!$F$122,Deník!$W231,""),"")</f>
        <v/>
      </c>
      <c r="GY231" s="233" t="str">
        <f>IF(Deník!$W231&lt;0,IF(Deník!$AC231=Statistika!$F$123,Deník!$W231,""),"")</f>
        <v/>
      </c>
      <c r="GZ231" s="233" t="str">
        <f>IF(Deník!$W231&lt;0,IF(Deník!$AC231=Statistika!$F$124,Deník!$W231,""),"")</f>
        <v/>
      </c>
      <c r="HA231" s="233" t="str">
        <f>IF(Deník!$W231&lt;0,IF(Deník!$AC231=Statistika!$F$125,Deník!$W231,""),"")</f>
        <v/>
      </c>
      <c r="HC231" s="233" t="str">
        <f>IF(Deník!$W231&lt;0,IF(Deník!$AD231=Statistika!$F$133,Deník!$W231,""),"")</f>
        <v/>
      </c>
      <c r="HD231" s="233" t="str">
        <f>IF(Deník!$W231&lt;0,IF(Deník!$AD231=Statistika!$F$134,Deník!$W231,""),"")</f>
        <v/>
      </c>
      <c r="HE231" s="233" t="str">
        <f>IF(Deník!$W231&lt;0,IF(Deník!$AD231=Statistika!$F$135,Deník!$W231,""),"")</f>
        <v/>
      </c>
      <c r="HF231" s="233" t="str">
        <f>IF(Deník!$W231&lt;0,IF(Deník!$AD231=Statistika!$F$136,Deník!$W231,""),"")</f>
        <v/>
      </c>
      <c r="HG231" s="233" t="str">
        <f>IF(Deník!$W231&lt;0,IF(Deník!$AD231=Statistika!$F$137,Deník!$W231,""),"")</f>
        <v/>
      </c>
      <c r="ID231" s="8">
        <f>Tabulka4[[#This Row],[Sloupec3]]</f>
        <v>0</v>
      </c>
      <c r="IE231" s="17" t="str">
        <f>IF(AND([1]Deník!$C231&gt;='[1]Měsíční shrnutí'!$D$1,[1]Deník!$C231&lt;='[1]Měsíční shrnutí'!$F$1),[1]Deník!$X231,"")</f>
        <v/>
      </c>
    </row>
    <row r="232" spans="1:239">
      <c r="A232" s="8">
        <f>Deník!C233</f>
        <v>0</v>
      </c>
      <c r="B232" s="50" t="str">
        <f>Deník!R233</f>
        <v/>
      </c>
      <c r="C232" s="102" t="str">
        <f>IF(AND(Deník!R233&gt;1,Deník!R233&lt;&gt;""),1,"")</f>
        <v/>
      </c>
      <c r="D232" s="102" t="str">
        <f>IF(AND(Deník!R233&lt;=0,Deník!R233&lt;&gt;""),1,"")</f>
        <v/>
      </c>
      <c r="E232" s="103" t="str">
        <f>IF(AND(Deník!R233&gt;=0,Deník!R233&lt;=1),1,"")</f>
        <v/>
      </c>
      <c r="F232" s="79" t="str">
        <f>IF(Deník!R233&lt;&gt;"",Deník!R233+F231,"")</f>
        <v/>
      </c>
      <c r="G232" s="85"/>
      <c r="H232" s="54" t="str">
        <f>IF(MONTH(Deník!$C232)=H$2,IF(AND(Deník!$R232&gt;=0,Deník!$R232&lt;=1),"BE",Deník!$R232),"")</f>
        <v/>
      </c>
      <c r="I232" s="11" t="str">
        <f>IF(MONTH(Deník!$C232)=I$2,IF(AND(Deník!$R232&gt;=0,Deník!$R232&lt;=1),"BE",Deník!$R232),"")</f>
        <v/>
      </c>
      <c r="J232" s="11" t="str">
        <f>IF(MONTH(Deník!$C232)=J$2,IF(AND(Deník!$R232&gt;=0,Deník!$R232&lt;=1),"BE",Deník!$R232),"")</f>
        <v/>
      </c>
      <c r="K232" s="11" t="str">
        <f>IF(MONTH(Deník!$C232)=K$2,IF(AND(Deník!$R232&gt;=0,Deník!$R232&lt;=1),"BE",Deník!$R232),"")</f>
        <v/>
      </c>
      <c r="L232" s="11" t="str">
        <f>IF(MONTH(Deník!$C232)=L$2,IF(AND(Deník!$R232&gt;=0,Deník!$R232&lt;=1),"BE",Deník!$R232),"")</f>
        <v/>
      </c>
      <c r="M232" s="11" t="str">
        <f>IF(MONTH(Deník!$C232)=M$2,IF(AND(Deník!$R232&gt;=0,Deník!$R232&lt;=1),"BE",Deník!$R232),"")</f>
        <v/>
      </c>
      <c r="N232" s="11" t="str">
        <f>IF(MONTH(Deník!$C232)=N$2,IF(AND(Deník!$R232&gt;=0,Deník!$R232&lt;=1),"BE",Deník!$R232),"")</f>
        <v/>
      </c>
      <c r="O232" s="11" t="str">
        <f>IF(MONTH(Deník!$C232)=O$2,IF(AND(Deník!$R232&gt;=0,Deník!$R232&lt;=1),"BE",Deník!$R232),"")</f>
        <v/>
      </c>
      <c r="P232" s="11" t="str">
        <f>IF(MONTH(Deník!$C232)=P$2,IF(AND(Deník!$R232&gt;=0,Deník!$R232&lt;=1),"BE",Deník!$R232),"")</f>
        <v/>
      </c>
      <c r="Q232" s="11" t="str">
        <f>IF(MONTH(Deník!$C232)=Q$2,IF(AND(Deník!$R232&gt;=0,Deník!$R232&lt;=1),"BE",Deník!$R232),"")</f>
        <v/>
      </c>
      <c r="R232" s="11" t="str">
        <f>IF(MONTH(Deník!$C232)=R$2,IF(AND(Deník!$R232&gt;=0,Deník!$R232&lt;=1),"BE",Deník!$R232),"")</f>
        <v/>
      </c>
      <c r="S232" s="57" t="str">
        <f>IF(MONTH(Deník!$C232)=S$2,IF(AND(Deník!$R232&gt;=0,Deník!$R232&lt;=1),"BE",Deník!$R232),"")</f>
        <v/>
      </c>
      <c r="U232" s="12"/>
      <c r="V232" s="12"/>
      <c r="X232" s="600" t="str">
        <f>IF(Deník!$R232&lt;&gt;"",IF(Deník!$B232=Statistika!$F$63,IF(AND(Deník!$R232&gt;=0,Deník!$R232&lt;=1),"BE",Deník!$R232),""),"")</f>
        <v/>
      </c>
      <c r="Y232" s="13" t="str">
        <f>IF(Deník!$R232&lt;&gt;"",IF(Deník!$B232=Statistika!$F$64,IF(AND(Deník!$R232&gt;=0,Deník!$R232&lt;=1),"BE",Deník!$R232),""),"")</f>
        <v/>
      </c>
      <c r="Z232" s="13" t="str">
        <f>IF(Deník!$R232&lt;&gt;"",IF(Deník!$B232=Statistika!$F$65,IF(AND(Deník!$R232&gt;=0,Deník!$R232&lt;=1),"BE",Deník!$R232),""),"")</f>
        <v/>
      </c>
      <c r="AA232" s="13" t="str">
        <f>IF(Deník!$R232&lt;&gt;"",IF(Deník!$B232=Statistika!$F$66,IF(AND(Deník!$R232&gt;=0,Deník!$R232&lt;=1),"BE",Deník!$R232),""),"")</f>
        <v/>
      </c>
      <c r="AB232" s="13" t="str">
        <f>IF(Deník!$R232&lt;&gt;"",IF(Deník!$B232=Statistika!$F$67,IF(AND(Deník!$R232&gt;=0,Deník!$R232&lt;=1),"BE",Deník!$R232),""),"")</f>
        <v/>
      </c>
      <c r="AC232" s="13" t="str">
        <f>IF(Deník!$R232&lt;&gt;"",IF(Deník!$B232=Statistika!$F$68,IF(AND(Deník!$R232&gt;=0,Deník!$R232&lt;=1),"BE",Deník!$R232),""),"")</f>
        <v/>
      </c>
      <c r="AD232" s="13" t="str">
        <f>IF(Deník!$R232&lt;&gt;"",IF(Deník!$B232=Statistika!$F$69,IF(AND(Deník!$R232&gt;=0,Deník!$R232&lt;=1),"BE",Deník!$R232),""),"")</f>
        <v/>
      </c>
      <c r="AE232" s="601" t="str">
        <f>IF(Deník!$R232&lt;&gt;"",IF(Deník!$B232=Statistika!$F$70,IF(AND(Deník!$R232&gt;=0,Deník!$R232&lt;=1),"BE",Deník!$R232),""),"")</f>
        <v/>
      </c>
      <c r="AF232" s="90"/>
      <c r="AG232" s="63" t="str">
        <f>IF(Deník!$R232&lt;&gt;"",IF(Deník!$J232="L",IF(AND(Deník!$R232&gt;=0,Deník!$R232&lt;=1),"BE",Deník!$R232),""),"")</f>
        <v/>
      </c>
      <c r="AH232" s="13" t="str">
        <f>IF(Deník!$R232&lt;&gt;"",IF(Deník!$J232="S",IF(AND(Deník!$R232&gt;=0,Deník!$R232&lt;=1),"BE",Deník!$R232),""),"")</f>
        <v/>
      </c>
      <c r="AI232" s="95"/>
      <c r="AJ232" s="71" t="str">
        <f>IF(Deník!N233&lt;&gt;"",Deník!N233*-1,"")</f>
        <v/>
      </c>
      <c r="AK232" s="88"/>
      <c r="AL232" s="63" t="str">
        <f>IF(WEEKDAY(Deník!$C232,2)=1,IF(AND(Deník!$R232&gt;=0,Deník!$R232&lt;=1),"BE",Deník!$R232),"")</f>
        <v/>
      </c>
      <c r="AM232" s="13" t="str">
        <f>IF(WEEKDAY(Deník!$C232,2)=2,IF(AND(Deník!$R232&gt;=0,Deník!$R232&lt;=1),"BE",Deník!$R232),"")</f>
        <v/>
      </c>
      <c r="AN232" s="13" t="str">
        <f>IF(WEEKDAY(Deník!$C232,2)=3,IF(AND(Deník!$R232&gt;=0,Deník!$R232&lt;=1),"BE",Deník!$R232),"")</f>
        <v/>
      </c>
      <c r="AO232" s="13" t="str">
        <f>IF(WEEKDAY(Deník!$C232,2)=4,IF(AND(Deník!$R232&gt;=0,Deník!$R232&lt;=1),"BE",Deník!$R232),"")</f>
        <v/>
      </c>
      <c r="AP232" s="60" t="str">
        <f>IF(WEEKDAY(Deník!$C232,2)=5,IF(AND(Deník!$R232&gt;=0,Deník!$R232&lt;=1),"BE",Deník!$R232),"")</f>
        <v/>
      </c>
      <c r="AQ232" s="99"/>
      <c r="AR232" s="100">
        <f>Deník!D232</f>
        <v>0</v>
      </c>
      <c r="AS232" s="63" t="str">
        <f>IF(Deník!$D232&lt;&gt;"",IF(AND(Deník!$D232&gt;=AS$2,Deník!$D232&lt;=AS$3),IF(AND(Deník!$R232&gt;=0,Deník!$R232&lt;=1),"BE",Deník!$R232),""),"")</f>
        <v/>
      </c>
      <c r="AT232" s="63" t="str">
        <f>IF(Deník!$D232&lt;&gt;"",IF(AND(Deník!$D232&gt;=AT$2,Deník!$D232&lt;=AT$3),IF(AND(Deník!$R232&gt;=0,Deník!$R232&lt;=1),"BE",Deník!$R232),""),"")</f>
        <v/>
      </c>
      <c r="AU232" s="63" t="str">
        <f>IF(Deník!$D232&lt;&gt;"",IF(AND(Deník!$D232&gt;=AU$2,Deník!$D232&lt;=AU$3),IF(AND(Deník!$R232&gt;=0,Deník!$R232&lt;=1),"BE",Deník!$R232),""),"")</f>
        <v/>
      </c>
      <c r="AV232" s="63" t="str">
        <f>IF(Deník!$D232&lt;&gt;"",IF(AND(Deník!$D232&gt;=AV$2,Deník!$D232&lt;=AV$3),IF(AND(Deník!$R232&gt;=0,Deník!$R232&lt;=1),"BE",Deník!$R232),""),"")</f>
        <v/>
      </c>
      <c r="AW232" s="63" t="str">
        <f>IF(Deník!$D232&lt;&gt;"",IF(AND(Deník!$D232&gt;=AW$2,Deník!$D232&lt;=AW$3),IF(AND(Deník!$R232&gt;=0,Deník!$R232&lt;=1),"BE",Deník!$R232),""),"")</f>
        <v/>
      </c>
      <c r="AX232" s="63" t="str">
        <f>IF(Deník!$D232&lt;&gt;"",IF(AND(Deník!$D232&gt;=AX$2,Deník!$D232&lt;=AX$3),IF(AND(Deník!$R232&gt;=0,Deník!$R232&lt;=1),"BE",Deník!$R232),""),"")</f>
        <v/>
      </c>
      <c r="AY232" s="63" t="str">
        <f>IF(Deník!$D232&lt;&gt;"",IF(AND(Deník!$D232&gt;=AY$2,Deník!$D232&lt;=AY$3),IF(AND(Deník!$R232&gt;=0,Deník!$R232&lt;=1),"BE",Deník!$R232),""),"")</f>
        <v/>
      </c>
      <c r="AZ232" s="63" t="str">
        <f>IF(Deník!$D232&lt;&gt;"",IF(AND(Deník!$D232&gt;=AZ$2,Deník!$D232&lt;=AZ$3),IF(AND(Deník!$R232&gt;=0,Deník!$R232&lt;=1),"BE",Deník!$R232),""),"")</f>
        <v/>
      </c>
      <c r="BA232" s="63" t="str">
        <f>IF(Deník!$D232&lt;&gt;"",IF(AND(Deník!$D232&gt;=BA$2,Deník!$D232&lt;=BA$3),IF(AND(Deník!$R232&gt;=0,Deník!$R232&lt;=1),"BE",Deník!$R232),""),"")</f>
        <v/>
      </c>
      <c r="BB232" s="63" t="str">
        <f>IF(Deník!$D232&lt;&gt;"",IF(AND(Deník!$D232&gt;=BB$2,Deník!$D232&lt;=BB$3),IF(AND(Deník!$R232&gt;=0,Deník!$R232&lt;=1),"BE",Deník!$R232),""),"")</f>
        <v/>
      </c>
      <c r="BC232" s="71" t="str">
        <f>IF(Deník!$D232&lt;&gt;"",IF(AND(Deník!$D232&gt;=BC$2,Deník!$D232&lt;=BC$3),IF(AND(Deník!$R232&gt;=0,Deník!$R232&lt;=1),"BE",Deník!$R232),""),"")</f>
        <v/>
      </c>
      <c r="BD232" s="20" t="str">
        <f>IF(Deník!$J233="S",(Deník!$M233-Deník!$K233),IF(Deník!$J233="L",(Deník!$K233-Deník!$M233),""))</f>
        <v/>
      </c>
      <c r="BE232" s="20" t="str">
        <f>IF(Deník!$J233="S",(Deník!$K233-Deník!$O233),IF(Deník!$J233="L",(Deník!$O233-Deník!$K233),""))</f>
        <v/>
      </c>
      <c r="BF232" s="20" t="str">
        <f>IF(Deník!$J233="S",(Deník!$K233-Deník!$L233),IF(Deník!$J233="L",(Deník!$L233-Deník!$K233),""))</f>
        <v/>
      </c>
      <c r="BG232" s="20" t="str">
        <f>IF(Deník!$J233="S",(Deník!$K233-Deník!$S233),IF(Deník!$J233="L",(Deník!$S233-Deník!$K233),""))</f>
        <v/>
      </c>
      <c r="BH232" s="20" t="str">
        <f>IF(Deník!$J233="S",(Deník!$K233-Deník!$U233),IF(Deník!$J233="L",(Deník!$U233-Deník!$K233),""))</f>
        <v/>
      </c>
      <c r="BI232" s="20" t="str">
        <f>IF(Deník!$R232&gt;1,Deník!$R232,"")</f>
        <v/>
      </c>
      <c r="BJ232" s="20" t="str">
        <f>IF(Deník!$R232&lt;0,Deník!$R232,"")</f>
        <v/>
      </c>
      <c r="BK232" s="17"/>
      <c r="BM232" s="233" t="str">
        <f>IF(Deník!$R232&lt;&gt;"",IF(Deník!$Y232=Statistika!$F$78,IF(AND(Deník!$R232&gt;=0,Deník!$R232&lt;=1),"BE",Deník!$R232),""),"")</f>
        <v/>
      </c>
      <c r="BN232" s="233" t="str">
        <f>IF(Deník!$R232&lt;&gt;"",IF(Deník!$Y232=Statistika!$F$79,IF(AND(Deník!$R232&gt;=0,Deník!$R232&lt;=1),"BE",Deník!$R232),""),"")</f>
        <v/>
      </c>
      <c r="BO232" s="233" t="str">
        <f>IF(Deník!$R232&lt;&gt;"",IF(Deník!$Y232=Statistika!$F$80,IF(AND(Deník!$R232&gt;=0,Deník!$R232&lt;=1),"BE",Deník!$R232),""),"")</f>
        <v/>
      </c>
      <c r="BP232" s="233" t="str">
        <f>IF(Deník!$R232&lt;&gt;"",IF(Deník!$Y232=Statistika!$F$81,IF(AND(Deník!$R232&gt;=0,Deník!$R232&lt;=1),"BE",Deník!$R232),""),"")</f>
        <v/>
      </c>
      <c r="BQ232" s="233" t="str">
        <f>IF(Deník!$R232&lt;&gt;"",IF(Deník!$Y232=Statistika!$F$82,IF(AND(Deník!$R232&gt;=0,Deník!$R232&lt;=1),"BE",Deník!$R232),""),"")</f>
        <v/>
      </c>
      <c r="BR232" s="233" t="str">
        <f>IF(Deník!$R232&lt;&gt;"",IF(Deník!$Y232=Statistika!$F$83,IF(AND(Deník!$R232&gt;=0,Deník!$R232&lt;=1),"BE",Deník!$R232),""),"")</f>
        <v/>
      </c>
      <c r="BS232" s="233" t="str">
        <f>IF(Deník!$R232&lt;&gt;"",IF(Deník!$Y232=Statistika!$F$84,IF(AND(Deník!$R232&gt;=0,Deník!$R232&lt;=1),"BE",Deník!$R232),""),"")</f>
        <v/>
      </c>
      <c r="BT232" s="233" t="str">
        <f>IF(Deník!$R232&lt;&gt;"",IF(Deník!$Y232=Statistika!$F$85,IF(AND(Deník!$R232&gt;=0,Deník!$R232&lt;=1),"BE",Deník!$R232),""),"")</f>
        <v/>
      </c>
      <c r="BU232" s="233" t="str">
        <f>IF(Deník!$R232&lt;&gt;"",IF(Deník!$Y232=Statistika!$F$86,IF(AND(Deník!$R232&gt;=0,Deník!$R232&lt;=1),"BE",Deník!$R232),""),"")</f>
        <v/>
      </c>
      <c r="BV232" s="233" t="str">
        <f>IF(Deník!$R232&lt;&gt;"",IF(Deník!$Y232=Statistika!$F$87,IF(AND(Deník!$R232&gt;=0,Deník!$R232&lt;=1),"BE",Deník!$R232),""),"")</f>
        <v/>
      </c>
      <c r="BW232" s="233" t="str">
        <f>IF(Deník!$R232&lt;&gt;"",IF(Deník!$Y232=Statistika!$F$88,IF(AND(Deník!$R232&gt;=0,Deník!$R232&lt;=1),"BE",Deník!$R232),""),"")</f>
        <v/>
      </c>
      <c r="BX232" s="233" t="str">
        <f>IF(Deník!$R232&lt;&gt;"",IF(Deník!$Y232=Statistika!$F$89,IF(AND(Deník!$R232&gt;=0,Deník!$R232&lt;=1),"BE",Deník!$R232),""),"")</f>
        <v/>
      </c>
      <c r="BY232" s="233" t="str">
        <f>IF(Deník!$R232&lt;&gt;"",IF(Deník!$Y232=Statistika!$F$90,IF(AND(Deník!$R232&gt;=0,Deník!$R232&lt;=1),"BE",Deník!$R232),""),"")</f>
        <v/>
      </c>
      <c r="BZ232" s="233" t="str">
        <f>IF(Deník!$R232&lt;&gt;"",IF(Deník!$Y232=Statistika!$F$91,IF(AND(Deník!$R232&gt;=0,Deník!$R232&lt;=1),"BE",Deník!$R232),""),"")</f>
        <v/>
      </c>
      <c r="CA232" s="233"/>
      <c r="CB232" s="233" t="str">
        <f>IF(Deník!$R232&lt;&gt;"",IF(Deník!$AB232="SL",IF(AND(Deník!$R232&gt;=0,Deník!$R232&lt;=1),"BE",Deník!$R232),""),"")</f>
        <v/>
      </c>
      <c r="CC232" s="233" t="str">
        <f>IF(Deník!$R232&lt;&gt;"",IF(Deník!$AB232="BE10",IF(AND(Deník!$R232&gt;=0,Deník!$R232&lt;=1),"BE",Deník!$R232),""),"")</f>
        <v/>
      </c>
      <c r="CD232" s="233" t="str">
        <f>IF(Deník!$R232&lt;&gt;"",IF(Deník!$AB232="BE15",IF(AND(Deník!$R232&gt;=0,Deník!$R232&lt;=1),"BE",Deník!$R232),""),"")</f>
        <v/>
      </c>
      <c r="CE232" s="233" t="str">
        <f>IF(Deník!$R232&lt;&gt;"",IF(Deník!$AB232="BE20",IF(AND(Deník!$R232&gt;=0,Deník!$R232&lt;=1),"BE",Deník!$R232),""),"")</f>
        <v/>
      </c>
      <c r="CF232" s="233" t="str">
        <f>IF(Deník!$R232&lt;&gt;"",IF(Deník!$AB232="TP1",IF(AND(Deník!$R232&gt;=0,Deník!$R232&lt;=1),"BE",Deník!$R232),""),"")</f>
        <v/>
      </c>
      <c r="CG232" s="233" t="str">
        <f>IF(Deník!$R232&lt;&gt;"",IF(Deník!$AB232="TP2",IF(AND(Deník!$R232&gt;=0,Deník!$R232&lt;=1),"BE",Deník!$R232),""),"")</f>
        <v/>
      </c>
      <c r="CH232" s="233" t="str">
        <f>IF(Deník!$R232&lt;&gt;"",IF(Deník!$AB232="TP3",IF(AND(Deník!$R232&gt;=0,Deník!$R232&lt;=1),"BE",Deník!$R232),""),"")</f>
        <v/>
      </c>
      <c r="CI232" s="233" t="str">
        <f>IF(Deník!$R232&lt;&gt;"",IF(Deník!$AB232="Trailing SL",IF(AND(Deník!$R232&gt;=0,Deník!$R232&lt;=1),"BE",Deník!$R232),""),"")</f>
        <v/>
      </c>
      <c r="CJ232" s="233" t="str">
        <f>IF(Deník!$R232&lt;&gt;"",IF(Deník!$AB232="Manual",IF(AND(Deník!$R232&gt;=0,Deník!$R232&lt;=1),"BE",Deník!$R232),""),"")</f>
        <v/>
      </c>
      <c r="CK232" s="233"/>
      <c r="CL232" s="233" t="str">
        <f>IF(Deník!$R232&lt;0,IF(Deník!$AC232=Statistika!$F$117,Deník!$R232,""),"")</f>
        <v/>
      </c>
      <c r="CM232" s="233" t="str">
        <f>IF(Deník!$R232&lt;0,IF(Deník!$AC232=Statistika!$F$118,Deník!$R232,""),"")</f>
        <v/>
      </c>
      <c r="CN232" s="233" t="str">
        <f>IF(Deník!$R232&lt;0,IF(Deník!$AC232=Statistika!$F$119,Deník!$R232,""),"")</f>
        <v/>
      </c>
      <c r="CO232" s="233" t="str">
        <f>IF(Deník!$R232&lt;0,IF(Deník!$AC232=Statistika!$F$120,Deník!$R232,""),"")</f>
        <v/>
      </c>
      <c r="CP232" s="233" t="str">
        <f>IF(Deník!$R232&lt;0,IF(Deník!$AC232=Statistika!$F$121,Deník!$R232,""),"")</f>
        <v/>
      </c>
      <c r="CQ232" s="233" t="str">
        <f>IF(Deník!$R232&lt;0,IF(Deník!$AC232=Statistika!$F$122,Deník!$R232,""),"")</f>
        <v/>
      </c>
      <c r="CR232" s="233" t="str">
        <f>IF(Deník!$R232&lt;0,IF(Deník!$AC232=Statistika!$F$123,Deník!$R232,""),"")</f>
        <v/>
      </c>
      <c r="CS232" s="233" t="str">
        <f>IF(Deník!$R232&lt;0,IF(Deník!$AC232=Statistika!$F$124,Deník!$R232,""),"")</f>
        <v/>
      </c>
      <c r="CT232" s="233" t="str">
        <f>IF(Deník!$R232&lt;0,IF(Deník!$AC232=Statistika!$F$125,Deník!$R232,""),"")</f>
        <v/>
      </c>
      <c r="CU232" s="233"/>
      <c r="CV232" s="233" t="str">
        <f>IF(Deník!$R232&lt;0,IF(Deník!$AD232=$CV$2,Deník!$R232,""),"")</f>
        <v/>
      </c>
      <c r="CW232" s="233" t="str">
        <f>IF(Deník!$R232&lt;0,IF(Deník!$AD232=$CW$2,Deník!$R232,""),"")</f>
        <v/>
      </c>
      <c r="CX232" s="233" t="str">
        <f>IF(Deník!$R232&lt;0,IF(Deník!$AD232=$CX$2,Deník!$R232,""),"")</f>
        <v/>
      </c>
      <c r="CY232" s="233" t="str">
        <f>IF(Deník!$R232&lt;0,IF(Deník!$AD232=$CY$2,Deník!$R232,""),"")</f>
        <v/>
      </c>
      <c r="CZ232" s="233" t="str">
        <f>IF(Deník!$R232&lt;0,IF(Deník!$AD232=$CZ$2,Deník!$R232,""),"")</f>
        <v/>
      </c>
      <c r="DL232" s="221">
        <f t="shared" si="12"/>
        <v>93847.029999999984</v>
      </c>
      <c r="DM232" s="220">
        <f t="shared" si="11"/>
        <v>-6.1529700000000132E-2</v>
      </c>
      <c r="DO232" s="50">
        <f>Deník!W233</f>
        <v>0</v>
      </c>
      <c r="DP232" s="102" t="str">
        <f>IF(AND(Deník!W233&gt;0),1,"")</f>
        <v/>
      </c>
      <c r="DQ232" s="102">
        <f>IF(AND(Deník!W233&lt;=0),1,"")</f>
        <v>1</v>
      </c>
      <c r="DR232" s="227"/>
      <c r="DS232" s="228"/>
      <c r="DT232" s="85"/>
      <c r="DU232" s="54">
        <f>IF(MONTH(Deník!$C232)=DU$2,Deník!$W232,"")</f>
        <v>0</v>
      </c>
      <c r="DV232" s="222" t="str">
        <f>IF(MONTH(Deník!$C232)=DV$2,Deník!$W232,"")</f>
        <v/>
      </c>
      <c r="DW232" s="222" t="str">
        <f>IF(MONTH(Deník!$C232)=DW$2,Deník!$W232,"")</f>
        <v/>
      </c>
      <c r="DX232" s="222" t="str">
        <f>IF(MONTH(Deník!$C232)=DX$2,Deník!$W232,"")</f>
        <v/>
      </c>
      <c r="DY232" s="222" t="str">
        <f>IF(MONTH(Deník!$C232)=DY$2,Deník!$W232,"")</f>
        <v/>
      </c>
      <c r="DZ232" s="222" t="str">
        <f>IF(MONTH(Deník!$C232)=DZ$2,Deník!$W232,"")</f>
        <v/>
      </c>
      <c r="EA232" s="222" t="str">
        <f>IF(MONTH(Deník!$C232)=EA$2,Deník!$W232,"")</f>
        <v/>
      </c>
      <c r="EB232" s="222" t="str">
        <f>IF(MONTH(Deník!$C232)=EB$2,Deník!$W232,"")</f>
        <v/>
      </c>
      <c r="EC232" s="222" t="str">
        <f>IF(MONTH(Deník!$C232)=EC$2,Deník!$W232,"")</f>
        <v/>
      </c>
      <c r="ED232" s="222" t="str">
        <f>IF(MONTH(Deník!$C232)=ED$2,Deník!$W232,"")</f>
        <v/>
      </c>
      <c r="EE232" s="222" t="str">
        <f>IF(MONTH(Deník!$C232)=EE$2,Deník!$W232,"")</f>
        <v/>
      </c>
      <c r="EF232" s="222" t="str">
        <f>IF(MONTH(Deník!$C232)=EF$2,Deník!$W232,"")</f>
        <v/>
      </c>
      <c r="EI232" s="600" t="str">
        <f>IF(Deník!$W232&lt;&gt;"",IF(Deník!$B232=Statistika!$F$63,Deník!$W232,""),"")</f>
        <v/>
      </c>
      <c r="EJ232" s="13" t="str">
        <f>IF(Deník!$W232&lt;&gt;"",IF(Deník!$B232=Statistika!$F$64,Deník!$W232,""),"")</f>
        <v/>
      </c>
      <c r="EK232" s="13" t="str">
        <f>IF(Deník!$W232&lt;&gt;"",IF(Deník!$B232=Statistika!$F$65,Deník!$W232,""),"")</f>
        <v/>
      </c>
      <c r="EL232" s="13" t="str">
        <f>IF(Deník!$W232&lt;&gt;"",IF(Deník!$B232=Statistika!$F$66,Deník!$W232,""),"")</f>
        <v/>
      </c>
      <c r="EM232" s="13" t="str">
        <f>IF(Deník!$W232&lt;&gt;"",IF(Deník!$B232=Statistika!$F$67,Deník!$W232,""),"")</f>
        <v/>
      </c>
      <c r="EN232" s="13" t="str">
        <f>IF(Deník!$W232&lt;&gt;"",IF(Deník!$B232=Statistika!$F$68,Deník!$W232,""),"")</f>
        <v/>
      </c>
      <c r="EO232" s="13" t="str">
        <f>IF(Deník!$W232&lt;&gt;"",IF(Deník!$B232=Statistika!$F$69,Deník!$W232,""),"")</f>
        <v/>
      </c>
      <c r="EP232" s="601" t="str">
        <f>IF(Deník!$W232&lt;&gt;"",IF(Deník!$B232=Statistika!$F$70,Deník!$W232,""),"")</f>
        <v/>
      </c>
      <c r="EQ232" s="90"/>
      <c r="ER232" s="63" t="str">
        <f>IF(Deník!$W232&lt;&gt;"",IF(Deník!$J232="L",Deník!$W232,""),"")</f>
        <v/>
      </c>
      <c r="ES232" s="13" t="str">
        <f>IF(Deník!$W232&lt;&gt;"",IF(Deník!$J232="S",Deník!$W232,""),"")</f>
        <v/>
      </c>
      <c r="ET232" s="95"/>
      <c r="EU232" s="88"/>
      <c r="EV232" s="63" t="str">
        <f>IF(WEEKDAY(Deník!$C232,2)=1,Deník!$W232,"")</f>
        <v/>
      </c>
      <c r="EW232" s="13" t="str">
        <f>IF(WEEKDAY(Deník!$C232,2)=2,Deník!$W232,"")</f>
        <v/>
      </c>
      <c r="EX232" s="13" t="str">
        <f>IF(WEEKDAY(Deník!$C232,2)=3,Deník!$W232,"")</f>
        <v/>
      </c>
      <c r="EY232" s="13" t="str">
        <f>IF(WEEKDAY(Deník!$C232,2)=4,Deník!$W232,"")</f>
        <v/>
      </c>
      <c r="EZ232" s="60" t="str">
        <f>IF(WEEKDAY(Deník!$C232,2)=5,Deník!$W232,"")</f>
        <v/>
      </c>
      <c r="FA232" s="99"/>
      <c r="FB232" s="100">
        <f>Deník!D232</f>
        <v>0</v>
      </c>
      <c r="FC232" s="63">
        <f>IF($FB232&lt;&gt;"",IF(AND($FB232&gt;=FC$2,$FB232&lt;=FC$3),Deník!$W232,""))</f>
        <v>0</v>
      </c>
      <c r="FD232" s="63" t="str">
        <f>IF($FB232&lt;&gt;"",IF(AND($FB232&gt;=FD$2,$FB232&lt;=FD$3),Deník!$W232,""))</f>
        <v/>
      </c>
      <c r="FE232" s="63" t="str">
        <f>IF($FB232&lt;&gt;"",IF(AND($FB232&gt;=FE$2,$FB232&lt;=FE$3),Deník!$W232,""))</f>
        <v/>
      </c>
      <c r="FF232" s="63" t="str">
        <f>IF($FB232&lt;&gt;"",IF(AND($FB232&gt;=FF$2,$FB232&lt;=FF$3),Deník!$W232,""))</f>
        <v/>
      </c>
      <c r="FG232" s="63" t="str">
        <f>IF($FB232&lt;&gt;"",IF(AND($FB232&gt;=FG$2,$FB232&lt;=FG$3),Deník!$W232,""))</f>
        <v/>
      </c>
      <c r="FH232" s="63" t="str">
        <f>IF($FB232&lt;&gt;"",IF(AND($FB232&gt;=FH$2,$FB232&lt;=FH$3),Deník!$W232,""))</f>
        <v/>
      </c>
      <c r="FI232" s="63" t="str">
        <f>IF($FB232&lt;&gt;"",IF(AND($FB232&gt;=FI$2,$FB232&lt;=FI$3),Deník!$W232,""))</f>
        <v/>
      </c>
      <c r="FJ232" s="63" t="str">
        <f>IF($FB232&lt;&gt;"",IF(AND($FB232&gt;=FJ$2,$FB232&lt;=FJ$3),Deník!$W232,""))</f>
        <v/>
      </c>
      <c r="FK232" s="63" t="str">
        <f>IF($FB232&lt;&gt;"",IF(AND($FB232&gt;=FK$2,$FB232&lt;=FK$3),Deník!$W232,""))</f>
        <v/>
      </c>
      <c r="FL232" s="63" t="str">
        <f>IF($FB232&lt;&gt;"",IF(AND($FB232&gt;=FL$2,$FB232&lt;=FL$3),Deník!$W232,""))</f>
        <v/>
      </c>
      <c r="FM232" s="63" t="str">
        <f>IF($FB232&lt;&gt;"",IF(AND($FB232&gt;=FM$2,$FB232&lt;=FM$3),Deník!$W232,""))</f>
        <v/>
      </c>
      <c r="FN232" s="13"/>
      <c r="FO232" s="20" t="str">
        <f>IF(Deník!$W232&gt;1,Deník!$W232,"")</f>
        <v/>
      </c>
      <c r="FP232" s="20" t="str">
        <f>IF(Deník!$W232&lt;0,Deník!$W232,"")</f>
        <v/>
      </c>
      <c r="FQ232" s="17"/>
      <c r="FS232" s="233"/>
      <c r="FT232" s="233" t="str">
        <f>IF(Deník!$W232&lt;&gt;"",IF(Deník!$Y232=Statistika!$F$78,Deník!$W232,""),"")</f>
        <v/>
      </c>
      <c r="FU232" s="233" t="str">
        <f>IF(Deník!$W232&lt;&gt;"",IF(Deník!$Y232=Statistika!$F$79,Deník!$W232,""),"")</f>
        <v/>
      </c>
      <c r="FV232" s="233" t="str">
        <f>IF(Deník!$W232&lt;&gt;"",IF(Deník!$Y232=Statistika!$F$80,Deník!$W232,""),"")</f>
        <v/>
      </c>
      <c r="FW232" s="233" t="str">
        <f>IF(Deník!$W232&lt;&gt;"",IF(Deník!$Y232=Statistika!$F$81,Deník!$W232,""),"")</f>
        <v/>
      </c>
      <c r="FX232" s="233" t="str">
        <f>IF(Deník!$W232&lt;&gt;"",IF(Deník!$Y232=Statistika!$F$82,Deník!$W232,""),"")</f>
        <v/>
      </c>
      <c r="FY232" s="233" t="str">
        <f>IF(Deník!$W232&lt;&gt;"",IF(Deník!$Y232=Statistika!$F$83,Deník!$W232,""),"")</f>
        <v/>
      </c>
      <c r="FZ232" s="233" t="str">
        <f>IF(Deník!$W232&lt;&gt;"",IF(Deník!$Y232=Statistika!$F$84,Deník!$W232,""),"")</f>
        <v/>
      </c>
      <c r="GA232" s="233" t="str">
        <f>IF(Deník!$W232&lt;&gt;"",IF(Deník!$Y232=Statistika!$F$85,Deník!$W232,""),"")</f>
        <v/>
      </c>
      <c r="GB232" s="233" t="str">
        <f>IF(Deník!$W232&lt;&gt;"",IF(Deník!$Y232=Statistika!$F$86,Deník!$W232,""),"")</f>
        <v/>
      </c>
      <c r="GC232" s="233" t="str">
        <f>IF(Deník!$W232&lt;&gt;"",IF(Deník!$Y232=Statistika!$F$87,Deník!$W232,""),"")</f>
        <v/>
      </c>
      <c r="GD232" s="233" t="str">
        <f>IF(Deník!$W232&lt;&gt;"",IF(Deník!$Y232=Statistika!$F$88,Deník!$W232,""),"")</f>
        <v/>
      </c>
      <c r="GE232" s="233" t="str">
        <f>IF(Deník!$W232&lt;&gt;"",IF(Deník!$Y232=Statistika!$F$89,Deník!$W232,""),"")</f>
        <v/>
      </c>
      <c r="GF232" s="233" t="str">
        <f>IF(Deník!$W232&lt;&gt;"",IF(Deník!$Y232=Statistika!$F$90,Deník!$W232,""),"")</f>
        <v/>
      </c>
      <c r="GG232" s="233" t="str">
        <f>IF(Deník!$W232&lt;&gt;"",IF(Deník!$Y232=Statistika!$F$91,Deník!$W232,""),"")</f>
        <v/>
      </c>
      <c r="GH232" s="233"/>
      <c r="GI232" s="233" t="str">
        <f>IF(Deník!$W232&lt;&gt;"",IF(Deník!$AB232=Statistika!$L$100,Deník!$W232,""),"")</f>
        <v/>
      </c>
      <c r="GJ232" s="233" t="str">
        <f>IF(Deník!$W232&lt;&gt;"",IF(Deník!$AB232=Statistika!$L$101,Deník!$W232,""),"")</f>
        <v/>
      </c>
      <c r="GK232" s="233" t="str">
        <f>IF(Deník!$W232&lt;&gt;"",IF(Deník!$AB232=Statistika!$L$102,Deník!$W232,""),"")</f>
        <v/>
      </c>
      <c r="GL232" s="233" t="str">
        <f>IF(Deník!$W232&lt;&gt;"",IF(Deník!$AB232=Statistika!$L$103,Deník!$W232,""),"")</f>
        <v/>
      </c>
      <c r="GM232" s="233" t="str">
        <f>IF(Deník!$W232&lt;&gt;"",IF(Deník!$AB232=Statistika!$L$104,Deník!$W232,""),"")</f>
        <v/>
      </c>
      <c r="GN232" s="233" t="str">
        <f>IF(Deník!$W232&lt;&gt;"",IF(Deník!$AB232=Statistika!$L$105,Deník!$W232,""),"")</f>
        <v/>
      </c>
      <c r="GO232" s="233" t="str">
        <f>IF(Deník!$W232&lt;&gt;"",IF(Deník!$AB232=Statistika!$L$106,Deník!$W232,""),"")</f>
        <v/>
      </c>
      <c r="GP232" s="233" t="str">
        <f>IF(Deník!$W232&lt;&gt;"",IF(Deník!$AB232=Statistika!$L$107,Deník!$W232,""),"")</f>
        <v/>
      </c>
      <c r="GQ232" s="233" t="str">
        <f>IF(Deník!$W232&lt;&gt;"",IF(Deník!$AB232=Statistika!$L$108,Deník!$W232,""),"")</f>
        <v/>
      </c>
      <c r="GS232" s="233" t="str">
        <f>IF(Deník!$W232&lt;0,IF(Deník!$AC232=Statistika!$F$117,Deník!$W232,""),"")</f>
        <v/>
      </c>
      <c r="GT232" s="233" t="str">
        <f>IF(Deník!$W232&lt;0,IF(Deník!$AC232=Statistika!$F$118,Deník!$W232,""),"")</f>
        <v/>
      </c>
      <c r="GU232" s="233" t="str">
        <f>IF(Deník!$W232&lt;0,IF(Deník!$AC232=Statistika!$F$119,Deník!$W232,""),"")</f>
        <v/>
      </c>
      <c r="GV232" s="233" t="str">
        <f>IF(Deník!$W232&lt;0,IF(Deník!$AC232=Statistika!$F$120,Deník!$W232,""),"")</f>
        <v/>
      </c>
      <c r="GW232" s="233" t="str">
        <f>IF(Deník!$W232&lt;0,IF(Deník!$AC232=Statistika!$F$121,Deník!$W232,""),"")</f>
        <v/>
      </c>
      <c r="GX232" s="233" t="str">
        <f>IF(Deník!$W232&lt;0,IF(Deník!$AC232=Statistika!$F$122,Deník!$W232,""),"")</f>
        <v/>
      </c>
      <c r="GY232" s="233" t="str">
        <f>IF(Deník!$W232&lt;0,IF(Deník!$AC232=Statistika!$F$123,Deník!$W232,""),"")</f>
        <v/>
      </c>
      <c r="GZ232" s="233" t="str">
        <f>IF(Deník!$W232&lt;0,IF(Deník!$AC232=Statistika!$F$124,Deník!$W232,""),"")</f>
        <v/>
      </c>
      <c r="HA232" s="233" t="str">
        <f>IF(Deník!$W232&lt;0,IF(Deník!$AC232=Statistika!$F$125,Deník!$W232,""),"")</f>
        <v/>
      </c>
      <c r="HC232" s="233" t="str">
        <f>IF(Deník!$W232&lt;0,IF(Deník!$AD232=Statistika!$F$133,Deník!$W232,""),"")</f>
        <v/>
      </c>
      <c r="HD232" s="233" t="str">
        <f>IF(Deník!$W232&lt;0,IF(Deník!$AD232=Statistika!$F$134,Deník!$W232,""),"")</f>
        <v/>
      </c>
      <c r="HE232" s="233" t="str">
        <f>IF(Deník!$W232&lt;0,IF(Deník!$AD232=Statistika!$F$135,Deník!$W232,""),"")</f>
        <v/>
      </c>
      <c r="HF232" s="233" t="str">
        <f>IF(Deník!$W232&lt;0,IF(Deník!$AD232=Statistika!$F$136,Deník!$W232,""),"")</f>
        <v/>
      </c>
      <c r="HG232" s="233" t="str">
        <f>IF(Deník!$W232&lt;0,IF(Deník!$AD232=Statistika!$F$137,Deník!$W232,""),"")</f>
        <v/>
      </c>
      <c r="ID232" s="8">
        <f>Tabulka4[[#This Row],[Sloupec3]]</f>
        <v>0</v>
      </c>
      <c r="IE232" s="17" t="str">
        <f>IF(AND([1]Deník!$C232&gt;='[1]Měsíční shrnutí'!$D$1,[1]Deník!$C232&lt;='[1]Měsíční shrnutí'!$F$1),[1]Deník!$X232,"")</f>
        <v/>
      </c>
    </row>
    <row r="233" spans="1:239">
      <c r="A233" s="8">
        <f>Deník!C234</f>
        <v>0</v>
      </c>
      <c r="B233" s="50" t="str">
        <f>Deník!R234</f>
        <v/>
      </c>
      <c r="C233" s="102" t="str">
        <f>IF(AND(Deník!R234&gt;1,Deník!R234&lt;&gt;""),1,"")</f>
        <v/>
      </c>
      <c r="D233" s="102" t="str">
        <f>IF(AND(Deník!R234&lt;=0,Deník!R234&lt;&gt;""),1,"")</f>
        <v/>
      </c>
      <c r="E233" s="103" t="str">
        <f>IF(AND(Deník!R234&gt;=0,Deník!R234&lt;=1),1,"")</f>
        <v/>
      </c>
      <c r="F233" s="79" t="str">
        <f>IF(Deník!R234&lt;&gt;"",Deník!R234+F232,"")</f>
        <v/>
      </c>
      <c r="G233" s="85"/>
      <c r="H233" s="54" t="str">
        <f>IF(MONTH(Deník!$C233)=H$2,IF(AND(Deník!$R233&gt;=0,Deník!$R233&lt;=1),"BE",Deník!$R233),"")</f>
        <v/>
      </c>
      <c r="I233" s="11" t="str">
        <f>IF(MONTH(Deník!$C233)=I$2,IF(AND(Deník!$R233&gt;=0,Deník!$R233&lt;=1),"BE",Deník!$R233),"")</f>
        <v/>
      </c>
      <c r="J233" s="11" t="str">
        <f>IF(MONTH(Deník!$C233)=J$2,IF(AND(Deník!$R233&gt;=0,Deník!$R233&lt;=1),"BE",Deník!$R233),"")</f>
        <v/>
      </c>
      <c r="K233" s="11" t="str">
        <f>IF(MONTH(Deník!$C233)=K$2,IF(AND(Deník!$R233&gt;=0,Deník!$R233&lt;=1),"BE",Deník!$R233),"")</f>
        <v/>
      </c>
      <c r="L233" s="11" t="str">
        <f>IF(MONTH(Deník!$C233)=L$2,IF(AND(Deník!$R233&gt;=0,Deník!$R233&lt;=1),"BE",Deník!$R233),"")</f>
        <v/>
      </c>
      <c r="M233" s="11" t="str">
        <f>IF(MONTH(Deník!$C233)=M$2,IF(AND(Deník!$R233&gt;=0,Deník!$R233&lt;=1),"BE",Deník!$R233),"")</f>
        <v/>
      </c>
      <c r="N233" s="11" t="str">
        <f>IF(MONTH(Deník!$C233)=N$2,IF(AND(Deník!$R233&gt;=0,Deník!$R233&lt;=1),"BE",Deník!$R233),"")</f>
        <v/>
      </c>
      <c r="O233" s="11" t="str">
        <f>IF(MONTH(Deník!$C233)=O$2,IF(AND(Deník!$R233&gt;=0,Deník!$R233&lt;=1),"BE",Deník!$R233),"")</f>
        <v/>
      </c>
      <c r="P233" s="11" t="str">
        <f>IF(MONTH(Deník!$C233)=P$2,IF(AND(Deník!$R233&gt;=0,Deník!$R233&lt;=1),"BE",Deník!$R233),"")</f>
        <v/>
      </c>
      <c r="Q233" s="11" t="str">
        <f>IF(MONTH(Deník!$C233)=Q$2,IF(AND(Deník!$R233&gt;=0,Deník!$R233&lt;=1),"BE",Deník!$R233),"")</f>
        <v/>
      </c>
      <c r="R233" s="11" t="str">
        <f>IF(MONTH(Deník!$C233)=R$2,IF(AND(Deník!$R233&gt;=0,Deník!$R233&lt;=1),"BE",Deník!$R233),"")</f>
        <v/>
      </c>
      <c r="S233" s="57" t="str">
        <f>IF(MONTH(Deník!$C233)=S$2,IF(AND(Deník!$R233&gt;=0,Deník!$R233&lt;=1),"BE",Deník!$R233),"")</f>
        <v/>
      </c>
      <c r="U233" s="12"/>
      <c r="V233" s="12"/>
      <c r="X233" s="600" t="str">
        <f>IF(Deník!$R233&lt;&gt;"",IF(Deník!$B233=Statistika!$F$63,IF(AND(Deník!$R233&gt;=0,Deník!$R233&lt;=1),"BE",Deník!$R233),""),"")</f>
        <v/>
      </c>
      <c r="Y233" s="13" t="str">
        <f>IF(Deník!$R233&lt;&gt;"",IF(Deník!$B233=Statistika!$F$64,IF(AND(Deník!$R233&gt;=0,Deník!$R233&lt;=1),"BE",Deník!$R233),""),"")</f>
        <v/>
      </c>
      <c r="Z233" s="13" t="str">
        <f>IF(Deník!$R233&lt;&gt;"",IF(Deník!$B233=Statistika!$F$65,IF(AND(Deník!$R233&gt;=0,Deník!$R233&lt;=1),"BE",Deník!$R233),""),"")</f>
        <v/>
      </c>
      <c r="AA233" s="13" t="str">
        <f>IF(Deník!$R233&lt;&gt;"",IF(Deník!$B233=Statistika!$F$66,IF(AND(Deník!$R233&gt;=0,Deník!$R233&lt;=1),"BE",Deník!$R233),""),"")</f>
        <v/>
      </c>
      <c r="AB233" s="13" t="str">
        <f>IF(Deník!$R233&lt;&gt;"",IF(Deník!$B233=Statistika!$F$67,IF(AND(Deník!$R233&gt;=0,Deník!$R233&lt;=1),"BE",Deník!$R233),""),"")</f>
        <v/>
      </c>
      <c r="AC233" s="13" t="str">
        <f>IF(Deník!$R233&lt;&gt;"",IF(Deník!$B233=Statistika!$F$68,IF(AND(Deník!$R233&gt;=0,Deník!$R233&lt;=1),"BE",Deník!$R233),""),"")</f>
        <v/>
      </c>
      <c r="AD233" s="13" t="str">
        <f>IF(Deník!$R233&lt;&gt;"",IF(Deník!$B233=Statistika!$F$69,IF(AND(Deník!$R233&gt;=0,Deník!$R233&lt;=1),"BE",Deník!$R233),""),"")</f>
        <v/>
      </c>
      <c r="AE233" s="601" t="str">
        <f>IF(Deník!$R233&lt;&gt;"",IF(Deník!$B233=Statistika!$F$70,IF(AND(Deník!$R233&gt;=0,Deník!$R233&lt;=1),"BE",Deník!$R233),""),"")</f>
        <v/>
      </c>
      <c r="AF233" s="90"/>
      <c r="AG233" s="63" t="str">
        <f>IF(Deník!$R233&lt;&gt;"",IF(Deník!$J233="L",IF(AND(Deník!$R233&gt;=0,Deník!$R233&lt;=1),"BE",Deník!$R233),""),"")</f>
        <v/>
      </c>
      <c r="AH233" s="13" t="str">
        <f>IF(Deník!$R233&lt;&gt;"",IF(Deník!$J233="S",IF(AND(Deník!$R233&gt;=0,Deník!$R233&lt;=1),"BE",Deník!$R233),""),"")</f>
        <v/>
      </c>
      <c r="AI233" s="95"/>
      <c r="AJ233" s="71" t="str">
        <f>IF(Deník!N234&lt;&gt;"",Deník!N234*-1,"")</f>
        <v/>
      </c>
      <c r="AK233" s="88"/>
      <c r="AL233" s="63" t="str">
        <f>IF(WEEKDAY(Deník!$C233,2)=1,IF(AND(Deník!$R233&gt;=0,Deník!$R233&lt;=1),"BE",Deník!$R233),"")</f>
        <v/>
      </c>
      <c r="AM233" s="13" t="str">
        <f>IF(WEEKDAY(Deník!$C233,2)=2,IF(AND(Deník!$R233&gt;=0,Deník!$R233&lt;=1),"BE",Deník!$R233),"")</f>
        <v/>
      </c>
      <c r="AN233" s="13" t="str">
        <f>IF(WEEKDAY(Deník!$C233,2)=3,IF(AND(Deník!$R233&gt;=0,Deník!$R233&lt;=1),"BE",Deník!$R233),"")</f>
        <v/>
      </c>
      <c r="AO233" s="13" t="str">
        <f>IF(WEEKDAY(Deník!$C233,2)=4,IF(AND(Deník!$R233&gt;=0,Deník!$R233&lt;=1),"BE",Deník!$R233),"")</f>
        <v/>
      </c>
      <c r="AP233" s="60" t="str">
        <f>IF(WEEKDAY(Deník!$C233,2)=5,IF(AND(Deník!$R233&gt;=0,Deník!$R233&lt;=1),"BE",Deník!$R233),"")</f>
        <v/>
      </c>
      <c r="AQ233" s="99"/>
      <c r="AR233" s="100">
        <f>Deník!D233</f>
        <v>0</v>
      </c>
      <c r="AS233" s="63" t="str">
        <f>IF(Deník!$D233&lt;&gt;"",IF(AND(Deník!$D233&gt;=AS$2,Deník!$D233&lt;=AS$3),IF(AND(Deník!$R233&gt;=0,Deník!$R233&lt;=1),"BE",Deník!$R233),""),"")</f>
        <v/>
      </c>
      <c r="AT233" s="63" t="str">
        <f>IF(Deník!$D233&lt;&gt;"",IF(AND(Deník!$D233&gt;=AT$2,Deník!$D233&lt;=AT$3),IF(AND(Deník!$R233&gt;=0,Deník!$R233&lt;=1),"BE",Deník!$R233),""),"")</f>
        <v/>
      </c>
      <c r="AU233" s="63" t="str">
        <f>IF(Deník!$D233&lt;&gt;"",IF(AND(Deník!$D233&gt;=AU$2,Deník!$D233&lt;=AU$3),IF(AND(Deník!$R233&gt;=0,Deník!$R233&lt;=1),"BE",Deník!$R233),""),"")</f>
        <v/>
      </c>
      <c r="AV233" s="63" t="str">
        <f>IF(Deník!$D233&lt;&gt;"",IF(AND(Deník!$D233&gt;=AV$2,Deník!$D233&lt;=AV$3),IF(AND(Deník!$R233&gt;=0,Deník!$R233&lt;=1),"BE",Deník!$R233),""),"")</f>
        <v/>
      </c>
      <c r="AW233" s="63" t="str">
        <f>IF(Deník!$D233&lt;&gt;"",IF(AND(Deník!$D233&gt;=AW$2,Deník!$D233&lt;=AW$3),IF(AND(Deník!$R233&gt;=0,Deník!$R233&lt;=1),"BE",Deník!$R233),""),"")</f>
        <v/>
      </c>
      <c r="AX233" s="63" t="str">
        <f>IF(Deník!$D233&lt;&gt;"",IF(AND(Deník!$D233&gt;=AX$2,Deník!$D233&lt;=AX$3),IF(AND(Deník!$R233&gt;=0,Deník!$R233&lt;=1),"BE",Deník!$R233),""),"")</f>
        <v/>
      </c>
      <c r="AY233" s="63" t="str">
        <f>IF(Deník!$D233&lt;&gt;"",IF(AND(Deník!$D233&gt;=AY$2,Deník!$D233&lt;=AY$3),IF(AND(Deník!$R233&gt;=0,Deník!$R233&lt;=1),"BE",Deník!$R233),""),"")</f>
        <v/>
      </c>
      <c r="AZ233" s="63" t="str">
        <f>IF(Deník!$D233&lt;&gt;"",IF(AND(Deník!$D233&gt;=AZ$2,Deník!$D233&lt;=AZ$3),IF(AND(Deník!$R233&gt;=0,Deník!$R233&lt;=1),"BE",Deník!$R233),""),"")</f>
        <v/>
      </c>
      <c r="BA233" s="63" t="str">
        <f>IF(Deník!$D233&lt;&gt;"",IF(AND(Deník!$D233&gt;=BA$2,Deník!$D233&lt;=BA$3),IF(AND(Deník!$R233&gt;=0,Deník!$R233&lt;=1),"BE",Deník!$R233),""),"")</f>
        <v/>
      </c>
      <c r="BB233" s="63" t="str">
        <f>IF(Deník!$D233&lt;&gt;"",IF(AND(Deník!$D233&gt;=BB$2,Deník!$D233&lt;=BB$3),IF(AND(Deník!$R233&gt;=0,Deník!$R233&lt;=1),"BE",Deník!$R233),""),"")</f>
        <v/>
      </c>
      <c r="BC233" s="71" t="str">
        <f>IF(Deník!$D233&lt;&gt;"",IF(AND(Deník!$D233&gt;=BC$2,Deník!$D233&lt;=BC$3),IF(AND(Deník!$R233&gt;=0,Deník!$R233&lt;=1),"BE",Deník!$R233),""),"")</f>
        <v/>
      </c>
      <c r="BD233" s="20" t="str">
        <f>IF(Deník!$J234="S",(Deník!$M234-Deník!$K234),IF(Deník!$J234="L",(Deník!$K234-Deník!$M234),""))</f>
        <v/>
      </c>
      <c r="BE233" s="20" t="str">
        <f>IF(Deník!$J234="S",(Deník!$K234-Deník!$O234),IF(Deník!$J234="L",(Deník!$O234-Deník!$K234),""))</f>
        <v/>
      </c>
      <c r="BF233" s="20" t="str">
        <f>IF(Deník!$J234="S",(Deník!$K234-Deník!$L234),IF(Deník!$J234="L",(Deník!$L234-Deník!$K234),""))</f>
        <v/>
      </c>
      <c r="BG233" s="20" t="str">
        <f>IF(Deník!$J234="S",(Deník!$K234-Deník!$S234),IF(Deník!$J234="L",(Deník!$S234-Deník!$K234),""))</f>
        <v/>
      </c>
      <c r="BH233" s="20" t="str">
        <f>IF(Deník!$J234="S",(Deník!$K234-Deník!$U234),IF(Deník!$J234="L",(Deník!$U234-Deník!$K234),""))</f>
        <v/>
      </c>
      <c r="BI233" s="20" t="str">
        <f>IF(Deník!$R233&gt;1,Deník!$R233,"")</f>
        <v/>
      </c>
      <c r="BJ233" s="20" t="str">
        <f>IF(Deník!$R233&lt;0,Deník!$R233,"")</f>
        <v/>
      </c>
      <c r="BK233" s="17"/>
      <c r="BM233" s="233" t="str">
        <f>IF(Deník!$R233&lt;&gt;"",IF(Deník!$Y233=Statistika!$F$78,IF(AND(Deník!$R233&gt;=0,Deník!$R233&lt;=1),"BE",Deník!$R233),""),"")</f>
        <v/>
      </c>
      <c r="BN233" s="233" t="str">
        <f>IF(Deník!$R233&lt;&gt;"",IF(Deník!$Y233=Statistika!$F$79,IF(AND(Deník!$R233&gt;=0,Deník!$R233&lt;=1),"BE",Deník!$R233),""),"")</f>
        <v/>
      </c>
      <c r="BO233" s="233" t="str">
        <f>IF(Deník!$R233&lt;&gt;"",IF(Deník!$Y233=Statistika!$F$80,IF(AND(Deník!$R233&gt;=0,Deník!$R233&lt;=1),"BE",Deník!$R233),""),"")</f>
        <v/>
      </c>
      <c r="BP233" s="233" t="str">
        <f>IF(Deník!$R233&lt;&gt;"",IF(Deník!$Y233=Statistika!$F$81,IF(AND(Deník!$R233&gt;=0,Deník!$R233&lt;=1),"BE",Deník!$R233),""),"")</f>
        <v/>
      </c>
      <c r="BQ233" s="233" t="str">
        <f>IF(Deník!$R233&lt;&gt;"",IF(Deník!$Y233=Statistika!$F$82,IF(AND(Deník!$R233&gt;=0,Deník!$R233&lt;=1),"BE",Deník!$R233),""),"")</f>
        <v/>
      </c>
      <c r="BR233" s="233" t="str">
        <f>IF(Deník!$R233&lt;&gt;"",IF(Deník!$Y233=Statistika!$F$83,IF(AND(Deník!$R233&gt;=0,Deník!$R233&lt;=1),"BE",Deník!$R233),""),"")</f>
        <v/>
      </c>
      <c r="BS233" s="233" t="str">
        <f>IF(Deník!$R233&lt;&gt;"",IF(Deník!$Y233=Statistika!$F$84,IF(AND(Deník!$R233&gt;=0,Deník!$R233&lt;=1),"BE",Deník!$R233),""),"")</f>
        <v/>
      </c>
      <c r="BT233" s="233" t="str">
        <f>IF(Deník!$R233&lt;&gt;"",IF(Deník!$Y233=Statistika!$F$85,IF(AND(Deník!$R233&gt;=0,Deník!$R233&lt;=1),"BE",Deník!$R233),""),"")</f>
        <v/>
      </c>
      <c r="BU233" s="233" t="str">
        <f>IF(Deník!$R233&lt;&gt;"",IF(Deník!$Y233=Statistika!$F$86,IF(AND(Deník!$R233&gt;=0,Deník!$R233&lt;=1),"BE",Deník!$R233),""),"")</f>
        <v/>
      </c>
      <c r="BV233" s="233" t="str">
        <f>IF(Deník!$R233&lt;&gt;"",IF(Deník!$Y233=Statistika!$F$87,IF(AND(Deník!$R233&gt;=0,Deník!$R233&lt;=1),"BE",Deník!$R233),""),"")</f>
        <v/>
      </c>
      <c r="BW233" s="233" t="str">
        <f>IF(Deník!$R233&lt;&gt;"",IF(Deník!$Y233=Statistika!$F$88,IF(AND(Deník!$R233&gt;=0,Deník!$R233&lt;=1),"BE",Deník!$R233),""),"")</f>
        <v/>
      </c>
      <c r="BX233" s="233" t="str">
        <f>IF(Deník!$R233&lt;&gt;"",IF(Deník!$Y233=Statistika!$F$89,IF(AND(Deník!$R233&gt;=0,Deník!$R233&lt;=1),"BE",Deník!$R233),""),"")</f>
        <v/>
      </c>
      <c r="BY233" s="233" t="str">
        <f>IF(Deník!$R233&lt;&gt;"",IF(Deník!$Y233=Statistika!$F$90,IF(AND(Deník!$R233&gt;=0,Deník!$R233&lt;=1),"BE",Deník!$R233),""),"")</f>
        <v/>
      </c>
      <c r="BZ233" s="233" t="str">
        <f>IF(Deník!$R233&lt;&gt;"",IF(Deník!$Y233=Statistika!$F$91,IF(AND(Deník!$R233&gt;=0,Deník!$R233&lt;=1),"BE",Deník!$R233),""),"")</f>
        <v/>
      </c>
      <c r="CA233" s="233"/>
      <c r="CB233" s="233" t="str">
        <f>IF(Deník!$R233&lt;&gt;"",IF(Deník!$AB233="SL",IF(AND(Deník!$R233&gt;=0,Deník!$R233&lt;=1),"BE",Deník!$R233),""),"")</f>
        <v/>
      </c>
      <c r="CC233" s="233" t="str">
        <f>IF(Deník!$R233&lt;&gt;"",IF(Deník!$AB233="BE10",IF(AND(Deník!$R233&gt;=0,Deník!$R233&lt;=1),"BE",Deník!$R233),""),"")</f>
        <v/>
      </c>
      <c r="CD233" s="233" t="str">
        <f>IF(Deník!$R233&lt;&gt;"",IF(Deník!$AB233="BE15",IF(AND(Deník!$R233&gt;=0,Deník!$R233&lt;=1),"BE",Deník!$R233),""),"")</f>
        <v/>
      </c>
      <c r="CE233" s="233" t="str">
        <f>IF(Deník!$R233&lt;&gt;"",IF(Deník!$AB233="BE20",IF(AND(Deník!$R233&gt;=0,Deník!$R233&lt;=1),"BE",Deník!$R233),""),"")</f>
        <v/>
      </c>
      <c r="CF233" s="233" t="str">
        <f>IF(Deník!$R233&lt;&gt;"",IF(Deník!$AB233="TP1",IF(AND(Deník!$R233&gt;=0,Deník!$R233&lt;=1),"BE",Deník!$R233),""),"")</f>
        <v/>
      </c>
      <c r="CG233" s="233" t="str">
        <f>IF(Deník!$R233&lt;&gt;"",IF(Deník!$AB233="TP2",IF(AND(Deník!$R233&gt;=0,Deník!$R233&lt;=1),"BE",Deník!$R233),""),"")</f>
        <v/>
      </c>
      <c r="CH233" s="233" t="str">
        <f>IF(Deník!$R233&lt;&gt;"",IF(Deník!$AB233="TP3",IF(AND(Deník!$R233&gt;=0,Deník!$R233&lt;=1),"BE",Deník!$R233),""),"")</f>
        <v/>
      </c>
      <c r="CI233" s="233" t="str">
        <f>IF(Deník!$R233&lt;&gt;"",IF(Deník!$AB233="Trailing SL",IF(AND(Deník!$R233&gt;=0,Deník!$R233&lt;=1),"BE",Deník!$R233),""),"")</f>
        <v/>
      </c>
      <c r="CJ233" s="233" t="str">
        <f>IF(Deník!$R233&lt;&gt;"",IF(Deník!$AB233="Manual",IF(AND(Deník!$R233&gt;=0,Deník!$R233&lt;=1),"BE",Deník!$R233),""),"")</f>
        <v/>
      </c>
      <c r="CK233" s="233"/>
      <c r="CL233" s="233" t="str">
        <f>IF(Deník!$R233&lt;0,IF(Deník!$AC233=Statistika!$F$117,Deník!$R233,""),"")</f>
        <v/>
      </c>
      <c r="CM233" s="233" t="str">
        <f>IF(Deník!$R233&lt;0,IF(Deník!$AC233=Statistika!$F$118,Deník!$R233,""),"")</f>
        <v/>
      </c>
      <c r="CN233" s="233" t="str">
        <f>IF(Deník!$R233&lt;0,IF(Deník!$AC233=Statistika!$F$119,Deník!$R233,""),"")</f>
        <v/>
      </c>
      <c r="CO233" s="233" t="str">
        <f>IF(Deník!$R233&lt;0,IF(Deník!$AC233=Statistika!$F$120,Deník!$R233,""),"")</f>
        <v/>
      </c>
      <c r="CP233" s="233" t="str">
        <f>IF(Deník!$R233&lt;0,IF(Deník!$AC233=Statistika!$F$121,Deník!$R233,""),"")</f>
        <v/>
      </c>
      <c r="CQ233" s="233" t="str">
        <f>IF(Deník!$R233&lt;0,IF(Deník!$AC233=Statistika!$F$122,Deník!$R233,""),"")</f>
        <v/>
      </c>
      <c r="CR233" s="233" t="str">
        <f>IF(Deník!$R233&lt;0,IF(Deník!$AC233=Statistika!$F$123,Deník!$R233,""),"")</f>
        <v/>
      </c>
      <c r="CS233" s="233" t="str">
        <f>IF(Deník!$R233&lt;0,IF(Deník!$AC233=Statistika!$F$124,Deník!$R233,""),"")</f>
        <v/>
      </c>
      <c r="CT233" s="233" t="str">
        <f>IF(Deník!$R233&lt;0,IF(Deník!$AC233=Statistika!$F$125,Deník!$R233,""),"")</f>
        <v/>
      </c>
      <c r="CU233" s="233"/>
      <c r="CV233" s="233" t="str">
        <f>IF(Deník!$R233&lt;0,IF(Deník!$AD233=$CV$2,Deník!$R233,""),"")</f>
        <v/>
      </c>
      <c r="CW233" s="233" t="str">
        <f>IF(Deník!$R233&lt;0,IF(Deník!$AD233=$CW$2,Deník!$R233,""),"")</f>
        <v/>
      </c>
      <c r="CX233" s="233" t="str">
        <f>IF(Deník!$R233&lt;0,IF(Deník!$AD233=$CX$2,Deník!$R233,""),"")</f>
        <v/>
      </c>
      <c r="CY233" s="233" t="str">
        <f>IF(Deník!$R233&lt;0,IF(Deník!$AD233=$CY$2,Deník!$R233,""),"")</f>
        <v/>
      </c>
      <c r="CZ233" s="233" t="str">
        <f>IF(Deník!$R233&lt;0,IF(Deník!$AD233=$CZ$2,Deník!$R233,""),"")</f>
        <v/>
      </c>
      <c r="DL233" s="221">
        <f t="shared" si="12"/>
        <v>93847.029999999984</v>
      </c>
      <c r="DM233" s="220">
        <f t="shared" si="11"/>
        <v>-6.1529700000000132E-2</v>
      </c>
      <c r="DO233" s="50">
        <f>Deník!W234</f>
        <v>0</v>
      </c>
      <c r="DP233" s="102" t="str">
        <f>IF(AND(Deník!W234&gt;0),1,"")</f>
        <v/>
      </c>
      <c r="DQ233" s="102">
        <f>IF(AND(Deník!W234&lt;=0),1,"")</f>
        <v>1</v>
      </c>
      <c r="DR233" s="227"/>
      <c r="DS233" s="228"/>
      <c r="DT233" s="85"/>
      <c r="DU233" s="54">
        <f>IF(MONTH(Deník!$C233)=DU$2,Deník!$W233,"")</f>
        <v>0</v>
      </c>
      <c r="DV233" s="222" t="str">
        <f>IF(MONTH(Deník!$C233)=DV$2,Deník!$W233,"")</f>
        <v/>
      </c>
      <c r="DW233" s="222" t="str">
        <f>IF(MONTH(Deník!$C233)=DW$2,Deník!$W233,"")</f>
        <v/>
      </c>
      <c r="DX233" s="222" t="str">
        <f>IF(MONTH(Deník!$C233)=DX$2,Deník!$W233,"")</f>
        <v/>
      </c>
      <c r="DY233" s="222" t="str">
        <f>IF(MONTH(Deník!$C233)=DY$2,Deník!$W233,"")</f>
        <v/>
      </c>
      <c r="DZ233" s="222" t="str">
        <f>IF(MONTH(Deník!$C233)=DZ$2,Deník!$W233,"")</f>
        <v/>
      </c>
      <c r="EA233" s="222" t="str">
        <f>IF(MONTH(Deník!$C233)=EA$2,Deník!$W233,"")</f>
        <v/>
      </c>
      <c r="EB233" s="222" t="str">
        <f>IF(MONTH(Deník!$C233)=EB$2,Deník!$W233,"")</f>
        <v/>
      </c>
      <c r="EC233" s="222" t="str">
        <f>IF(MONTH(Deník!$C233)=EC$2,Deník!$W233,"")</f>
        <v/>
      </c>
      <c r="ED233" s="222" t="str">
        <f>IF(MONTH(Deník!$C233)=ED$2,Deník!$W233,"")</f>
        <v/>
      </c>
      <c r="EE233" s="222" t="str">
        <f>IF(MONTH(Deník!$C233)=EE$2,Deník!$W233,"")</f>
        <v/>
      </c>
      <c r="EF233" s="222" t="str">
        <f>IF(MONTH(Deník!$C233)=EF$2,Deník!$W233,"")</f>
        <v/>
      </c>
      <c r="EI233" s="600" t="str">
        <f>IF(Deník!$W233&lt;&gt;"",IF(Deník!$B233=Statistika!$F$63,Deník!$W233,""),"")</f>
        <v/>
      </c>
      <c r="EJ233" s="13" t="str">
        <f>IF(Deník!$W233&lt;&gt;"",IF(Deník!$B233=Statistika!$F$64,Deník!$W233,""),"")</f>
        <v/>
      </c>
      <c r="EK233" s="13" t="str">
        <f>IF(Deník!$W233&lt;&gt;"",IF(Deník!$B233=Statistika!$F$65,Deník!$W233,""),"")</f>
        <v/>
      </c>
      <c r="EL233" s="13" t="str">
        <f>IF(Deník!$W233&lt;&gt;"",IF(Deník!$B233=Statistika!$F$66,Deník!$W233,""),"")</f>
        <v/>
      </c>
      <c r="EM233" s="13" t="str">
        <f>IF(Deník!$W233&lt;&gt;"",IF(Deník!$B233=Statistika!$F$67,Deník!$W233,""),"")</f>
        <v/>
      </c>
      <c r="EN233" s="13" t="str">
        <f>IF(Deník!$W233&lt;&gt;"",IF(Deník!$B233=Statistika!$F$68,Deník!$W233,""),"")</f>
        <v/>
      </c>
      <c r="EO233" s="13" t="str">
        <f>IF(Deník!$W233&lt;&gt;"",IF(Deník!$B233=Statistika!$F$69,Deník!$W233,""),"")</f>
        <v/>
      </c>
      <c r="EP233" s="601" t="str">
        <f>IF(Deník!$W233&lt;&gt;"",IF(Deník!$B233=Statistika!$F$70,Deník!$W233,""),"")</f>
        <v/>
      </c>
      <c r="EQ233" s="90"/>
      <c r="ER233" s="63" t="str">
        <f>IF(Deník!$W233&lt;&gt;"",IF(Deník!$J233="L",Deník!$W233,""),"")</f>
        <v/>
      </c>
      <c r="ES233" s="13" t="str">
        <f>IF(Deník!$W233&lt;&gt;"",IF(Deník!$J233="S",Deník!$W233,""),"")</f>
        <v/>
      </c>
      <c r="ET233" s="95"/>
      <c r="EU233" s="88"/>
      <c r="EV233" s="63" t="str">
        <f>IF(WEEKDAY(Deník!$C233,2)=1,Deník!$W233,"")</f>
        <v/>
      </c>
      <c r="EW233" s="13" t="str">
        <f>IF(WEEKDAY(Deník!$C233,2)=2,Deník!$W233,"")</f>
        <v/>
      </c>
      <c r="EX233" s="13" t="str">
        <f>IF(WEEKDAY(Deník!$C233,2)=3,Deník!$W233,"")</f>
        <v/>
      </c>
      <c r="EY233" s="13" t="str">
        <f>IF(WEEKDAY(Deník!$C233,2)=4,Deník!$W233,"")</f>
        <v/>
      </c>
      <c r="EZ233" s="60" t="str">
        <f>IF(WEEKDAY(Deník!$C233,2)=5,Deník!$W233,"")</f>
        <v/>
      </c>
      <c r="FA233" s="99"/>
      <c r="FB233" s="100">
        <f>Deník!D233</f>
        <v>0</v>
      </c>
      <c r="FC233" s="63">
        <f>IF($FB233&lt;&gt;"",IF(AND($FB233&gt;=FC$2,$FB233&lt;=FC$3),Deník!$W233,""))</f>
        <v>0</v>
      </c>
      <c r="FD233" s="63" t="str">
        <f>IF($FB233&lt;&gt;"",IF(AND($FB233&gt;=FD$2,$FB233&lt;=FD$3),Deník!$W233,""))</f>
        <v/>
      </c>
      <c r="FE233" s="63" t="str">
        <f>IF($FB233&lt;&gt;"",IF(AND($FB233&gt;=FE$2,$FB233&lt;=FE$3),Deník!$W233,""))</f>
        <v/>
      </c>
      <c r="FF233" s="63" t="str">
        <f>IF($FB233&lt;&gt;"",IF(AND($FB233&gt;=FF$2,$FB233&lt;=FF$3),Deník!$W233,""))</f>
        <v/>
      </c>
      <c r="FG233" s="63" t="str">
        <f>IF($FB233&lt;&gt;"",IF(AND($FB233&gt;=FG$2,$FB233&lt;=FG$3),Deník!$W233,""))</f>
        <v/>
      </c>
      <c r="FH233" s="63" t="str">
        <f>IF($FB233&lt;&gt;"",IF(AND($FB233&gt;=FH$2,$FB233&lt;=FH$3),Deník!$W233,""))</f>
        <v/>
      </c>
      <c r="FI233" s="63" t="str">
        <f>IF($FB233&lt;&gt;"",IF(AND($FB233&gt;=FI$2,$FB233&lt;=FI$3),Deník!$W233,""))</f>
        <v/>
      </c>
      <c r="FJ233" s="63" t="str">
        <f>IF($FB233&lt;&gt;"",IF(AND($FB233&gt;=FJ$2,$FB233&lt;=FJ$3),Deník!$W233,""))</f>
        <v/>
      </c>
      <c r="FK233" s="63" t="str">
        <f>IF($FB233&lt;&gt;"",IF(AND($FB233&gt;=FK$2,$FB233&lt;=FK$3),Deník!$W233,""))</f>
        <v/>
      </c>
      <c r="FL233" s="63" t="str">
        <f>IF($FB233&lt;&gt;"",IF(AND($FB233&gt;=FL$2,$FB233&lt;=FL$3),Deník!$W233,""))</f>
        <v/>
      </c>
      <c r="FM233" s="63" t="str">
        <f>IF($FB233&lt;&gt;"",IF(AND($FB233&gt;=FM$2,$FB233&lt;=FM$3),Deník!$W233,""))</f>
        <v/>
      </c>
      <c r="FN233" s="13"/>
      <c r="FO233" s="20" t="str">
        <f>IF(Deník!$W233&gt;1,Deník!$W233,"")</f>
        <v/>
      </c>
      <c r="FP233" s="20" t="str">
        <f>IF(Deník!$W233&lt;0,Deník!$W233,"")</f>
        <v/>
      </c>
      <c r="FQ233" s="17"/>
      <c r="FS233" s="233"/>
      <c r="FT233" s="233" t="str">
        <f>IF(Deník!$W233&lt;&gt;"",IF(Deník!$Y233=Statistika!$F$78,Deník!$W233,""),"")</f>
        <v/>
      </c>
      <c r="FU233" s="233" t="str">
        <f>IF(Deník!$W233&lt;&gt;"",IF(Deník!$Y233=Statistika!$F$79,Deník!$W233,""),"")</f>
        <v/>
      </c>
      <c r="FV233" s="233" t="str">
        <f>IF(Deník!$W233&lt;&gt;"",IF(Deník!$Y233=Statistika!$F$80,Deník!$W233,""),"")</f>
        <v/>
      </c>
      <c r="FW233" s="233" t="str">
        <f>IF(Deník!$W233&lt;&gt;"",IF(Deník!$Y233=Statistika!$F$81,Deník!$W233,""),"")</f>
        <v/>
      </c>
      <c r="FX233" s="233" t="str">
        <f>IF(Deník!$W233&lt;&gt;"",IF(Deník!$Y233=Statistika!$F$82,Deník!$W233,""),"")</f>
        <v/>
      </c>
      <c r="FY233" s="233" t="str">
        <f>IF(Deník!$W233&lt;&gt;"",IF(Deník!$Y233=Statistika!$F$83,Deník!$W233,""),"")</f>
        <v/>
      </c>
      <c r="FZ233" s="233" t="str">
        <f>IF(Deník!$W233&lt;&gt;"",IF(Deník!$Y233=Statistika!$F$84,Deník!$W233,""),"")</f>
        <v/>
      </c>
      <c r="GA233" s="233" t="str">
        <f>IF(Deník!$W233&lt;&gt;"",IF(Deník!$Y233=Statistika!$F$85,Deník!$W233,""),"")</f>
        <v/>
      </c>
      <c r="GB233" s="233" t="str">
        <f>IF(Deník!$W233&lt;&gt;"",IF(Deník!$Y233=Statistika!$F$86,Deník!$W233,""),"")</f>
        <v/>
      </c>
      <c r="GC233" s="233" t="str">
        <f>IF(Deník!$W233&lt;&gt;"",IF(Deník!$Y233=Statistika!$F$87,Deník!$W233,""),"")</f>
        <v/>
      </c>
      <c r="GD233" s="233" t="str">
        <f>IF(Deník!$W233&lt;&gt;"",IF(Deník!$Y233=Statistika!$F$88,Deník!$W233,""),"")</f>
        <v/>
      </c>
      <c r="GE233" s="233" t="str">
        <f>IF(Deník!$W233&lt;&gt;"",IF(Deník!$Y233=Statistika!$F$89,Deník!$W233,""),"")</f>
        <v/>
      </c>
      <c r="GF233" s="233" t="str">
        <f>IF(Deník!$W233&lt;&gt;"",IF(Deník!$Y233=Statistika!$F$90,Deník!$W233,""),"")</f>
        <v/>
      </c>
      <c r="GG233" s="233" t="str">
        <f>IF(Deník!$W233&lt;&gt;"",IF(Deník!$Y233=Statistika!$F$91,Deník!$W233,""),"")</f>
        <v/>
      </c>
      <c r="GH233" s="233"/>
      <c r="GI233" s="233" t="str">
        <f>IF(Deník!$W233&lt;&gt;"",IF(Deník!$AB233=Statistika!$L$100,Deník!$W233,""),"")</f>
        <v/>
      </c>
      <c r="GJ233" s="233" t="str">
        <f>IF(Deník!$W233&lt;&gt;"",IF(Deník!$AB233=Statistika!$L$101,Deník!$W233,""),"")</f>
        <v/>
      </c>
      <c r="GK233" s="233" t="str">
        <f>IF(Deník!$W233&lt;&gt;"",IF(Deník!$AB233=Statistika!$L$102,Deník!$W233,""),"")</f>
        <v/>
      </c>
      <c r="GL233" s="233" t="str">
        <f>IF(Deník!$W233&lt;&gt;"",IF(Deník!$AB233=Statistika!$L$103,Deník!$W233,""),"")</f>
        <v/>
      </c>
      <c r="GM233" s="233" t="str">
        <f>IF(Deník!$W233&lt;&gt;"",IF(Deník!$AB233=Statistika!$L$104,Deník!$W233,""),"")</f>
        <v/>
      </c>
      <c r="GN233" s="233" t="str">
        <f>IF(Deník!$W233&lt;&gt;"",IF(Deník!$AB233=Statistika!$L$105,Deník!$W233,""),"")</f>
        <v/>
      </c>
      <c r="GO233" s="233" t="str">
        <f>IF(Deník!$W233&lt;&gt;"",IF(Deník!$AB233=Statistika!$L$106,Deník!$W233,""),"")</f>
        <v/>
      </c>
      <c r="GP233" s="233" t="str">
        <f>IF(Deník!$W233&lt;&gt;"",IF(Deník!$AB233=Statistika!$L$107,Deník!$W233,""),"")</f>
        <v/>
      </c>
      <c r="GQ233" s="233" t="str">
        <f>IF(Deník!$W233&lt;&gt;"",IF(Deník!$AB233=Statistika!$L$108,Deník!$W233,""),"")</f>
        <v/>
      </c>
      <c r="GS233" s="233" t="str">
        <f>IF(Deník!$W233&lt;0,IF(Deník!$AC233=Statistika!$F$117,Deník!$W233,""),"")</f>
        <v/>
      </c>
      <c r="GT233" s="233" t="str">
        <f>IF(Deník!$W233&lt;0,IF(Deník!$AC233=Statistika!$F$118,Deník!$W233,""),"")</f>
        <v/>
      </c>
      <c r="GU233" s="233" t="str">
        <f>IF(Deník!$W233&lt;0,IF(Deník!$AC233=Statistika!$F$119,Deník!$W233,""),"")</f>
        <v/>
      </c>
      <c r="GV233" s="233" t="str">
        <f>IF(Deník!$W233&lt;0,IF(Deník!$AC233=Statistika!$F$120,Deník!$W233,""),"")</f>
        <v/>
      </c>
      <c r="GW233" s="233" t="str">
        <f>IF(Deník!$W233&lt;0,IF(Deník!$AC233=Statistika!$F$121,Deník!$W233,""),"")</f>
        <v/>
      </c>
      <c r="GX233" s="233" t="str">
        <f>IF(Deník!$W233&lt;0,IF(Deník!$AC233=Statistika!$F$122,Deník!$W233,""),"")</f>
        <v/>
      </c>
      <c r="GY233" s="233" t="str">
        <f>IF(Deník!$W233&lt;0,IF(Deník!$AC233=Statistika!$F$123,Deník!$W233,""),"")</f>
        <v/>
      </c>
      <c r="GZ233" s="233" t="str">
        <f>IF(Deník!$W233&lt;0,IF(Deník!$AC233=Statistika!$F$124,Deník!$W233,""),"")</f>
        <v/>
      </c>
      <c r="HA233" s="233" t="str">
        <f>IF(Deník!$W233&lt;0,IF(Deník!$AC233=Statistika!$F$125,Deník!$W233,""),"")</f>
        <v/>
      </c>
      <c r="HC233" s="233" t="str">
        <f>IF(Deník!$W233&lt;0,IF(Deník!$AD233=Statistika!$F$133,Deník!$W233,""),"")</f>
        <v/>
      </c>
      <c r="HD233" s="233" t="str">
        <f>IF(Deník!$W233&lt;0,IF(Deník!$AD233=Statistika!$F$134,Deník!$W233,""),"")</f>
        <v/>
      </c>
      <c r="HE233" s="233" t="str">
        <f>IF(Deník!$W233&lt;0,IF(Deník!$AD233=Statistika!$F$135,Deník!$W233,""),"")</f>
        <v/>
      </c>
      <c r="HF233" s="233" t="str">
        <f>IF(Deník!$W233&lt;0,IF(Deník!$AD233=Statistika!$F$136,Deník!$W233,""),"")</f>
        <v/>
      </c>
      <c r="HG233" s="233" t="str">
        <f>IF(Deník!$W233&lt;0,IF(Deník!$AD233=Statistika!$F$137,Deník!$W233,""),"")</f>
        <v/>
      </c>
      <c r="ID233" s="8">
        <f>Tabulka4[[#This Row],[Sloupec3]]</f>
        <v>0</v>
      </c>
      <c r="IE233" s="17" t="str">
        <f>IF(AND([1]Deník!$C233&gt;='[1]Měsíční shrnutí'!$D$1,[1]Deník!$C233&lt;='[1]Měsíční shrnutí'!$F$1),[1]Deník!$X233,"")</f>
        <v/>
      </c>
    </row>
    <row r="234" spans="1:239">
      <c r="A234" s="8">
        <f>Deník!C235</f>
        <v>0</v>
      </c>
      <c r="B234" s="50" t="str">
        <f>Deník!R235</f>
        <v/>
      </c>
      <c r="C234" s="102" t="str">
        <f>IF(AND(Deník!R235&gt;1,Deník!R235&lt;&gt;""),1,"")</f>
        <v/>
      </c>
      <c r="D234" s="102" t="str">
        <f>IF(AND(Deník!R235&lt;=0,Deník!R235&lt;&gt;""),1,"")</f>
        <v/>
      </c>
      <c r="E234" s="103" t="str">
        <f>IF(AND(Deník!R235&gt;=0,Deník!R235&lt;=1),1,"")</f>
        <v/>
      </c>
      <c r="F234" s="79" t="str">
        <f>IF(Deník!R235&lt;&gt;"",Deník!R235+F233,"")</f>
        <v/>
      </c>
      <c r="G234" s="85"/>
      <c r="H234" s="54" t="str">
        <f>IF(MONTH(Deník!$C234)=H$2,IF(AND(Deník!$R234&gt;=0,Deník!$R234&lt;=1),"BE",Deník!$R234),"")</f>
        <v/>
      </c>
      <c r="I234" s="11" t="str">
        <f>IF(MONTH(Deník!$C234)=I$2,IF(AND(Deník!$R234&gt;=0,Deník!$R234&lt;=1),"BE",Deník!$R234),"")</f>
        <v/>
      </c>
      <c r="J234" s="11" t="str">
        <f>IF(MONTH(Deník!$C234)=J$2,IF(AND(Deník!$R234&gt;=0,Deník!$R234&lt;=1),"BE",Deník!$R234),"")</f>
        <v/>
      </c>
      <c r="K234" s="11" t="str">
        <f>IF(MONTH(Deník!$C234)=K$2,IF(AND(Deník!$R234&gt;=0,Deník!$R234&lt;=1),"BE",Deník!$R234),"")</f>
        <v/>
      </c>
      <c r="L234" s="11" t="str">
        <f>IF(MONTH(Deník!$C234)=L$2,IF(AND(Deník!$R234&gt;=0,Deník!$R234&lt;=1),"BE",Deník!$R234),"")</f>
        <v/>
      </c>
      <c r="M234" s="11" t="str">
        <f>IF(MONTH(Deník!$C234)=M$2,IF(AND(Deník!$R234&gt;=0,Deník!$R234&lt;=1),"BE",Deník!$R234),"")</f>
        <v/>
      </c>
      <c r="N234" s="11" t="str">
        <f>IF(MONTH(Deník!$C234)=N$2,IF(AND(Deník!$R234&gt;=0,Deník!$R234&lt;=1),"BE",Deník!$R234),"")</f>
        <v/>
      </c>
      <c r="O234" s="11" t="str">
        <f>IF(MONTH(Deník!$C234)=O$2,IF(AND(Deník!$R234&gt;=0,Deník!$R234&lt;=1),"BE",Deník!$R234),"")</f>
        <v/>
      </c>
      <c r="P234" s="11" t="str">
        <f>IF(MONTH(Deník!$C234)=P$2,IF(AND(Deník!$R234&gt;=0,Deník!$R234&lt;=1),"BE",Deník!$R234),"")</f>
        <v/>
      </c>
      <c r="Q234" s="11" t="str">
        <f>IF(MONTH(Deník!$C234)=Q$2,IF(AND(Deník!$R234&gt;=0,Deník!$R234&lt;=1),"BE",Deník!$R234),"")</f>
        <v/>
      </c>
      <c r="R234" s="11" t="str">
        <f>IF(MONTH(Deník!$C234)=R$2,IF(AND(Deník!$R234&gt;=0,Deník!$R234&lt;=1),"BE",Deník!$R234),"")</f>
        <v/>
      </c>
      <c r="S234" s="57" t="str">
        <f>IF(MONTH(Deník!$C234)=S$2,IF(AND(Deník!$R234&gt;=0,Deník!$R234&lt;=1),"BE",Deník!$R234),"")</f>
        <v/>
      </c>
      <c r="U234" s="12"/>
      <c r="V234" s="12"/>
      <c r="X234" s="600" t="str">
        <f>IF(Deník!$R234&lt;&gt;"",IF(Deník!$B234=Statistika!$F$63,IF(AND(Deník!$R234&gt;=0,Deník!$R234&lt;=1),"BE",Deník!$R234),""),"")</f>
        <v/>
      </c>
      <c r="Y234" s="13" t="str">
        <f>IF(Deník!$R234&lt;&gt;"",IF(Deník!$B234=Statistika!$F$64,IF(AND(Deník!$R234&gt;=0,Deník!$R234&lt;=1),"BE",Deník!$R234),""),"")</f>
        <v/>
      </c>
      <c r="Z234" s="13" t="str">
        <f>IF(Deník!$R234&lt;&gt;"",IF(Deník!$B234=Statistika!$F$65,IF(AND(Deník!$R234&gt;=0,Deník!$R234&lt;=1),"BE",Deník!$R234),""),"")</f>
        <v/>
      </c>
      <c r="AA234" s="13" t="str">
        <f>IF(Deník!$R234&lt;&gt;"",IF(Deník!$B234=Statistika!$F$66,IF(AND(Deník!$R234&gt;=0,Deník!$R234&lt;=1),"BE",Deník!$R234),""),"")</f>
        <v/>
      </c>
      <c r="AB234" s="13" t="str">
        <f>IF(Deník!$R234&lt;&gt;"",IF(Deník!$B234=Statistika!$F$67,IF(AND(Deník!$R234&gt;=0,Deník!$R234&lt;=1),"BE",Deník!$R234),""),"")</f>
        <v/>
      </c>
      <c r="AC234" s="13" t="str">
        <f>IF(Deník!$R234&lt;&gt;"",IF(Deník!$B234=Statistika!$F$68,IF(AND(Deník!$R234&gt;=0,Deník!$R234&lt;=1),"BE",Deník!$R234),""),"")</f>
        <v/>
      </c>
      <c r="AD234" s="13" t="str">
        <f>IF(Deník!$R234&lt;&gt;"",IF(Deník!$B234=Statistika!$F$69,IF(AND(Deník!$R234&gt;=0,Deník!$R234&lt;=1),"BE",Deník!$R234),""),"")</f>
        <v/>
      </c>
      <c r="AE234" s="601" t="str">
        <f>IF(Deník!$R234&lt;&gt;"",IF(Deník!$B234=Statistika!$F$70,IF(AND(Deník!$R234&gt;=0,Deník!$R234&lt;=1),"BE",Deník!$R234),""),"")</f>
        <v/>
      </c>
      <c r="AF234" s="90"/>
      <c r="AG234" s="63" t="str">
        <f>IF(Deník!$R234&lt;&gt;"",IF(Deník!$J234="L",IF(AND(Deník!$R234&gt;=0,Deník!$R234&lt;=1),"BE",Deník!$R234),""),"")</f>
        <v/>
      </c>
      <c r="AH234" s="13" t="str">
        <f>IF(Deník!$R234&lt;&gt;"",IF(Deník!$J234="S",IF(AND(Deník!$R234&gt;=0,Deník!$R234&lt;=1),"BE",Deník!$R234),""),"")</f>
        <v/>
      </c>
      <c r="AI234" s="95"/>
      <c r="AJ234" s="71" t="str">
        <f>IF(Deník!N235&lt;&gt;"",Deník!N235*-1,"")</f>
        <v/>
      </c>
      <c r="AK234" s="88"/>
      <c r="AL234" s="63" t="str">
        <f>IF(WEEKDAY(Deník!$C234,2)=1,IF(AND(Deník!$R234&gt;=0,Deník!$R234&lt;=1),"BE",Deník!$R234),"")</f>
        <v/>
      </c>
      <c r="AM234" s="13" t="str">
        <f>IF(WEEKDAY(Deník!$C234,2)=2,IF(AND(Deník!$R234&gt;=0,Deník!$R234&lt;=1),"BE",Deník!$R234),"")</f>
        <v/>
      </c>
      <c r="AN234" s="13" t="str">
        <f>IF(WEEKDAY(Deník!$C234,2)=3,IF(AND(Deník!$R234&gt;=0,Deník!$R234&lt;=1),"BE",Deník!$R234),"")</f>
        <v/>
      </c>
      <c r="AO234" s="13" t="str">
        <f>IF(WEEKDAY(Deník!$C234,2)=4,IF(AND(Deník!$R234&gt;=0,Deník!$R234&lt;=1),"BE",Deník!$R234),"")</f>
        <v/>
      </c>
      <c r="AP234" s="60" t="str">
        <f>IF(WEEKDAY(Deník!$C234,2)=5,IF(AND(Deník!$R234&gt;=0,Deník!$R234&lt;=1),"BE",Deník!$R234),"")</f>
        <v/>
      </c>
      <c r="AQ234" s="99"/>
      <c r="AR234" s="100">
        <f>Deník!D234</f>
        <v>0</v>
      </c>
      <c r="AS234" s="63" t="str">
        <f>IF(Deník!$D234&lt;&gt;"",IF(AND(Deník!$D234&gt;=AS$2,Deník!$D234&lt;=AS$3),IF(AND(Deník!$R234&gt;=0,Deník!$R234&lt;=1),"BE",Deník!$R234),""),"")</f>
        <v/>
      </c>
      <c r="AT234" s="63" t="str">
        <f>IF(Deník!$D234&lt;&gt;"",IF(AND(Deník!$D234&gt;=AT$2,Deník!$D234&lt;=AT$3),IF(AND(Deník!$R234&gt;=0,Deník!$R234&lt;=1),"BE",Deník!$R234),""),"")</f>
        <v/>
      </c>
      <c r="AU234" s="63" t="str">
        <f>IF(Deník!$D234&lt;&gt;"",IF(AND(Deník!$D234&gt;=AU$2,Deník!$D234&lt;=AU$3),IF(AND(Deník!$R234&gt;=0,Deník!$R234&lt;=1),"BE",Deník!$R234),""),"")</f>
        <v/>
      </c>
      <c r="AV234" s="63" t="str">
        <f>IF(Deník!$D234&lt;&gt;"",IF(AND(Deník!$D234&gt;=AV$2,Deník!$D234&lt;=AV$3),IF(AND(Deník!$R234&gt;=0,Deník!$R234&lt;=1),"BE",Deník!$R234),""),"")</f>
        <v/>
      </c>
      <c r="AW234" s="63" t="str">
        <f>IF(Deník!$D234&lt;&gt;"",IF(AND(Deník!$D234&gt;=AW$2,Deník!$D234&lt;=AW$3),IF(AND(Deník!$R234&gt;=0,Deník!$R234&lt;=1),"BE",Deník!$R234),""),"")</f>
        <v/>
      </c>
      <c r="AX234" s="63" t="str">
        <f>IF(Deník!$D234&lt;&gt;"",IF(AND(Deník!$D234&gt;=AX$2,Deník!$D234&lt;=AX$3),IF(AND(Deník!$R234&gt;=0,Deník!$R234&lt;=1),"BE",Deník!$R234),""),"")</f>
        <v/>
      </c>
      <c r="AY234" s="63" t="str">
        <f>IF(Deník!$D234&lt;&gt;"",IF(AND(Deník!$D234&gt;=AY$2,Deník!$D234&lt;=AY$3),IF(AND(Deník!$R234&gt;=0,Deník!$R234&lt;=1),"BE",Deník!$R234),""),"")</f>
        <v/>
      </c>
      <c r="AZ234" s="63" t="str">
        <f>IF(Deník!$D234&lt;&gt;"",IF(AND(Deník!$D234&gt;=AZ$2,Deník!$D234&lt;=AZ$3),IF(AND(Deník!$R234&gt;=0,Deník!$R234&lt;=1),"BE",Deník!$R234),""),"")</f>
        <v/>
      </c>
      <c r="BA234" s="63" t="str">
        <f>IF(Deník!$D234&lt;&gt;"",IF(AND(Deník!$D234&gt;=BA$2,Deník!$D234&lt;=BA$3),IF(AND(Deník!$R234&gt;=0,Deník!$R234&lt;=1),"BE",Deník!$R234),""),"")</f>
        <v/>
      </c>
      <c r="BB234" s="63" t="str">
        <f>IF(Deník!$D234&lt;&gt;"",IF(AND(Deník!$D234&gt;=BB$2,Deník!$D234&lt;=BB$3),IF(AND(Deník!$R234&gt;=0,Deník!$R234&lt;=1),"BE",Deník!$R234),""),"")</f>
        <v/>
      </c>
      <c r="BC234" s="71" t="str">
        <f>IF(Deník!$D234&lt;&gt;"",IF(AND(Deník!$D234&gt;=BC$2,Deník!$D234&lt;=BC$3),IF(AND(Deník!$R234&gt;=0,Deník!$R234&lt;=1),"BE",Deník!$R234),""),"")</f>
        <v/>
      </c>
      <c r="BD234" s="20" t="str">
        <f>IF(Deník!$J235="S",(Deník!$M235-Deník!$K235),IF(Deník!$J235="L",(Deník!$K235-Deník!$M235),""))</f>
        <v/>
      </c>
      <c r="BE234" s="20" t="str">
        <f>IF(Deník!$J235="S",(Deník!$K235-Deník!$O235),IF(Deník!$J235="L",(Deník!$O235-Deník!$K235),""))</f>
        <v/>
      </c>
      <c r="BF234" s="20" t="str">
        <f>IF(Deník!$J235="S",(Deník!$K235-Deník!$L235),IF(Deník!$J235="L",(Deník!$L235-Deník!$K235),""))</f>
        <v/>
      </c>
      <c r="BG234" s="20" t="str">
        <f>IF(Deník!$J235="S",(Deník!$K235-Deník!$S235),IF(Deník!$J235="L",(Deník!$S235-Deník!$K235),""))</f>
        <v/>
      </c>
      <c r="BH234" s="20" t="str">
        <f>IF(Deník!$J235="S",(Deník!$K235-Deník!$U235),IF(Deník!$J235="L",(Deník!$U235-Deník!$K235),""))</f>
        <v/>
      </c>
      <c r="BI234" s="20" t="str">
        <f>IF(Deník!$R234&gt;1,Deník!$R234,"")</f>
        <v/>
      </c>
      <c r="BJ234" s="20" t="str">
        <f>IF(Deník!$R234&lt;0,Deník!$R234,"")</f>
        <v/>
      </c>
      <c r="BK234" s="17"/>
      <c r="BM234" s="233" t="str">
        <f>IF(Deník!$R234&lt;&gt;"",IF(Deník!$Y234=Statistika!$F$78,IF(AND(Deník!$R234&gt;=0,Deník!$R234&lt;=1),"BE",Deník!$R234),""),"")</f>
        <v/>
      </c>
      <c r="BN234" s="233" t="str">
        <f>IF(Deník!$R234&lt;&gt;"",IF(Deník!$Y234=Statistika!$F$79,IF(AND(Deník!$R234&gt;=0,Deník!$R234&lt;=1),"BE",Deník!$R234),""),"")</f>
        <v/>
      </c>
      <c r="BO234" s="233" t="str">
        <f>IF(Deník!$R234&lt;&gt;"",IF(Deník!$Y234=Statistika!$F$80,IF(AND(Deník!$R234&gt;=0,Deník!$R234&lt;=1),"BE",Deník!$R234),""),"")</f>
        <v/>
      </c>
      <c r="BP234" s="233" t="str">
        <f>IF(Deník!$R234&lt;&gt;"",IF(Deník!$Y234=Statistika!$F$81,IF(AND(Deník!$R234&gt;=0,Deník!$R234&lt;=1),"BE",Deník!$R234),""),"")</f>
        <v/>
      </c>
      <c r="BQ234" s="233" t="str">
        <f>IF(Deník!$R234&lt;&gt;"",IF(Deník!$Y234=Statistika!$F$82,IF(AND(Deník!$R234&gt;=0,Deník!$R234&lt;=1),"BE",Deník!$R234),""),"")</f>
        <v/>
      </c>
      <c r="BR234" s="233" t="str">
        <f>IF(Deník!$R234&lt;&gt;"",IF(Deník!$Y234=Statistika!$F$83,IF(AND(Deník!$R234&gt;=0,Deník!$R234&lt;=1),"BE",Deník!$R234),""),"")</f>
        <v/>
      </c>
      <c r="BS234" s="233" t="str">
        <f>IF(Deník!$R234&lt;&gt;"",IF(Deník!$Y234=Statistika!$F$84,IF(AND(Deník!$R234&gt;=0,Deník!$R234&lt;=1),"BE",Deník!$R234),""),"")</f>
        <v/>
      </c>
      <c r="BT234" s="233" t="str">
        <f>IF(Deník!$R234&lt;&gt;"",IF(Deník!$Y234=Statistika!$F$85,IF(AND(Deník!$R234&gt;=0,Deník!$R234&lt;=1),"BE",Deník!$R234),""),"")</f>
        <v/>
      </c>
      <c r="BU234" s="233" t="str">
        <f>IF(Deník!$R234&lt;&gt;"",IF(Deník!$Y234=Statistika!$F$86,IF(AND(Deník!$R234&gt;=0,Deník!$R234&lt;=1),"BE",Deník!$R234),""),"")</f>
        <v/>
      </c>
      <c r="BV234" s="233" t="str">
        <f>IF(Deník!$R234&lt;&gt;"",IF(Deník!$Y234=Statistika!$F$87,IF(AND(Deník!$R234&gt;=0,Deník!$R234&lt;=1),"BE",Deník!$R234),""),"")</f>
        <v/>
      </c>
      <c r="BW234" s="233" t="str">
        <f>IF(Deník!$R234&lt;&gt;"",IF(Deník!$Y234=Statistika!$F$88,IF(AND(Deník!$R234&gt;=0,Deník!$R234&lt;=1),"BE",Deník!$R234),""),"")</f>
        <v/>
      </c>
      <c r="BX234" s="233" t="str">
        <f>IF(Deník!$R234&lt;&gt;"",IF(Deník!$Y234=Statistika!$F$89,IF(AND(Deník!$R234&gt;=0,Deník!$R234&lt;=1),"BE",Deník!$R234),""),"")</f>
        <v/>
      </c>
      <c r="BY234" s="233" t="str">
        <f>IF(Deník!$R234&lt;&gt;"",IF(Deník!$Y234=Statistika!$F$90,IF(AND(Deník!$R234&gt;=0,Deník!$R234&lt;=1),"BE",Deník!$R234),""),"")</f>
        <v/>
      </c>
      <c r="BZ234" s="233" t="str">
        <f>IF(Deník!$R234&lt;&gt;"",IF(Deník!$Y234=Statistika!$F$91,IF(AND(Deník!$R234&gt;=0,Deník!$R234&lt;=1),"BE",Deník!$R234),""),"")</f>
        <v/>
      </c>
      <c r="CA234" s="233"/>
      <c r="CB234" s="233" t="str">
        <f>IF(Deník!$R234&lt;&gt;"",IF(Deník!$AB234="SL",IF(AND(Deník!$R234&gt;=0,Deník!$R234&lt;=1),"BE",Deník!$R234),""),"")</f>
        <v/>
      </c>
      <c r="CC234" s="233" t="str">
        <f>IF(Deník!$R234&lt;&gt;"",IF(Deník!$AB234="BE10",IF(AND(Deník!$R234&gt;=0,Deník!$R234&lt;=1),"BE",Deník!$R234),""),"")</f>
        <v/>
      </c>
      <c r="CD234" s="233" t="str">
        <f>IF(Deník!$R234&lt;&gt;"",IF(Deník!$AB234="BE15",IF(AND(Deník!$R234&gt;=0,Deník!$R234&lt;=1),"BE",Deník!$R234),""),"")</f>
        <v/>
      </c>
      <c r="CE234" s="233" t="str">
        <f>IF(Deník!$R234&lt;&gt;"",IF(Deník!$AB234="BE20",IF(AND(Deník!$R234&gt;=0,Deník!$R234&lt;=1),"BE",Deník!$R234),""),"")</f>
        <v/>
      </c>
      <c r="CF234" s="233" t="str">
        <f>IF(Deník!$R234&lt;&gt;"",IF(Deník!$AB234="TP1",IF(AND(Deník!$R234&gt;=0,Deník!$R234&lt;=1),"BE",Deník!$R234),""),"")</f>
        <v/>
      </c>
      <c r="CG234" s="233" t="str">
        <f>IF(Deník!$R234&lt;&gt;"",IF(Deník!$AB234="TP2",IF(AND(Deník!$R234&gt;=0,Deník!$R234&lt;=1),"BE",Deník!$R234),""),"")</f>
        <v/>
      </c>
      <c r="CH234" s="233" t="str">
        <f>IF(Deník!$R234&lt;&gt;"",IF(Deník!$AB234="TP3",IF(AND(Deník!$R234&gt;=0,Deník!$R234&lt;=1),"BE",Deník!$R234),""),"")</f>
        <v/>
      </c>
      <c r="CI234" s="233" t="str">
        <f>IF(Deník!$R234&lt;&gt;"",IF(Deník!$AB234="Trailing SL",IF(AND(Deník!$R234&gt;=0,Deník!$R234&lt;=1),"BE",Deník!$R234),""),"")</f>
        <v/>
      </c>
      <c r="CJ234" s="233" t="str">
        <f>IF(Deník!$R234&lt;&gt;"",IF(Deník!$AB234="Manual",IF(AND(Deník!$R234&gt;=0,Deník!$R234&lt;=1),"BE",Deník!$R234),""),"")</f>
        <v/>
      </c>
      <c r="CK234" s="233"/>
      <c r="CL234" s="233" t="str">
        <f>IF(Deník!$R234&lt;0,IF(Deník!$AC234=Statistika!$F$117,Deník!$R234,""),"")</f>
        <v/>
      </c>
      <c r="CM234" s="233" t="str">
        <f>IF(Deník!$R234&lt;0,IF(Deník!$AC234=Statistika!$F$118,Deník!$R234,""),"")</f>
        <v/>
      </c>
      <c r="CN234" s="233" t="str">
        <f>IF(Deník!$R234&lt;0,IF(Deník!$AC234=Statistika!$F$119,Deník!$R234,""),"")</f>
        <v/>
      </c>
      <c r="CO234" s="233" t="str">
        <f>IF(Deník!$R234&lt;0,IF(Deník!$AC234=Statistika!$F$120,Deník!$R234,""),"")</f>
        <v/>
      </c>
      <c r="CP234" s="233" t="str">
        <f>IF(Deník!$R234&lt;0,IF(Deník!$AC234=Statistika!$F$121,Deník!$R234,""),"")</f>
        <v/>
      </c>
      <c r="CQ234" s="233" t="str">
        <f>IF(Deník!$R234&lt;0,IF(Deník!$AC234=Statistika!$F$122,Deník!$R234,""),"")</f>
        <v/>
      </c>
      <c r="CR234" s="233" t="str">
        <f>IF(Deník!$R234&lt;0,IF(Deník!$AC234=Statistika!$F$123,Deník!$R234,""),"")</f>
        <v/>
      </c>
      <c r="CS234" s="233" t="str">
        <f>IF(Deník!$R234&lt;0,IF(Deník!$AC234=Statistika!$F$124,Deník!$R234,""),"")</f>
        <v/>
      </c>
      <c r="CT234" s="233" t="str">
        <f>IF(Deník!$R234&lt;0,IF(Deník!$AC234=Statistika!$F$125,Deník!$R234,""),"")</f>
        <v/>
      </c>
      <c r="CU234" s="233"/>
      <c r="CV234" s="233" t="str">
        <f>IF(Deník!$R234&lt;0,IF(Deník!$AD234=$CV$2,Deník!$R234,""),"")</f>
        <v/>
      </c>
      <c r="CW234" s="233" t="str">
        <f>IF(Deník!$R234&lt;0,IF(Deník!$AD234=$CW$2,Deník!$R234,""),"")</f>
        <v/>
      </c>
      <c r="CX234" s="233" t="str">
        <f>IF(Deník!$R234&lt;0,IF(Deník!$AD234=$CX$2,Deník!$R234,""),"")</f>
        <v/>
      </c>
      <c r="CY234" s="233" t="str">
        <f>IF(Deník!$R234&lt;0,IF(Deník!$AD234=$CY$2,Deník!$R234,""),"")</f>
        <v/>
      </c>
      <c r="CZ234" s="233" t="str">
        <f>IF(Deník!$R234&lt;0,IF(Deník!$AD234=$CZ$2,Deník!$R234,""),"")</f>
        <v/>
      </c>
      <c r="DL234" s="221">
        <f t="shared" si="12"/>
        <v>93847.029999999984</v>
      </c>
      <c r="DM234" s="220">
        <f t="shared" si="11"/>
        <v>-6.1529700000000132E-2</v>
      </c>
      <c r="DO234" s="50">
        <f>Deník!W235</f>
        <v>0</v>
      </c>
      <c r="DP234" s="102" t="str">
        <f>IF(AND(Deník!W235&gt;0),1,"")</f>
        <v/>
      </c>
      <c r="DQ234" s="102">
        <f>IF(AND(Deník!W235&lt;=0),1,"")</f>
        <v>1</v>
      </c>
      <c r="DR234" s="227"/>
      <c r="DS234" s="228"/>
      <c r="DT234" s="85"/>
      <c r="DU234" s="54">
        <f>IF(MONTH(Deník!$C234)=DU$2,Deník!$W234,"")</f>
        <v>0</v>
      </c>
      <c r="DV234" s="222" t="str">
        <f>IF(MONTH(Deník!$C234)=DV$2,Deník!$W234,"")</f>
        <v/>
      </c>
      <c r="DW234" s="222" t="str">
        <f>IF(MONTH(Deník!$C234)=DW$2,Deník!$W234,"")</f>
        <v/>
      </c>
      <c r="DX234" s="222" t="str">
        <f>IF(MONTH(Deník!$C234)=DX$2,Deník!$W234,"")</f>
        <v/>
      </c>
      <c r="DY234" s="222" t="str">
        <f>IF(MONTH(Deník!$C234)=DY$2,Deník!$W234,"")</f>
        <v/>
      </c>
      <c r="DZ234" s="222" t="str">
        <f>IF(MONTH(Deník!$C234)=DZ$2,Deník!$W234,"")</f>
        <v/>
      </c>
      <c r="EA234" s="222" t="str">
        <f>IF(MONTH(Deník!$C234)=EA$2,Deník!$W234,"")</f>
        <v/>
      </c>
      <c r="EB234" s="222" t="str">
        <f>IF(MONTH(Deník!$C234)=EB$2,Deník!$W234,"")</f>
        <v/>
      </c>
      <c r="EC234" s="222" t="str">
        <f>IF(MONTH(Deník!$C234)=EC$2,Deník!$W234,"")</f>
        <v/>
      </c>
      <c r="ED234" s="222" t="str">
        <f>IF(MONTH(Deník!$C234)=ED$2,Deník!$W234,"")</f>
        <v/>
      </c>
      <c r="EE234" s="222" t="str">
        <f>IF(MONTH(Deník!$C234)=EE$2,Deník!$W234,"")</f>
        <v/>
      </c>
      <c r="EF234" s="222" t="str">
        <f>IF(MONTH(Deník!$C234)=EF$2,Deník!$W234,"")</f>
        <v/>
      </c>
      <c r="EI234" s="600" t="str">
        <f>IF(Deník!$W234&lt;&gt;"",IF(Deník!$B234=Statistika!$F$63,Deník!$W234,""),"")</f>
        <v/>
      </c>
      <c r="EJ234" s="13" t="str">
        <f>IF(Deník!$W234&lt;&gt;"",IF(Deník!$B234=Statistika!$F$64,Deník!$W234,""),"")</f>
        <v/>
      </c>
      <c r="EK234" s="13" t="str">
        <f>IF(Deník!$W234&lt;&gt;"",IF(Deník!$B234=Statistika!$F$65,Deník!$W234,""),"")</f>
        <v/>
      </c>
      <c r="EL234" s="13" t="str">
        <f>IF(Deník!$W234&lt;&gt;"",IF(Deník!$B234=Statistika!$F$66,Deník!$W234,""),"")</f>
        <v/>
      </c>
      <c r="EM234" s="13" t="str">
        <f>IF(Deník!$W234&lt;&gt;"",IF(Deník!$B234=Statistika!$F$67,Deník!$W234,""),"")</f>
        <v/>
      </c>
      <c r="EN234" s="13" t="str">
        <f>IF(Deník!$W234&lt;&gt;"",IF(Deník!$B234=Statistika!$F$68,Deník!$W234,""),"")</f>
        <v/>
      </c>
      <c r="EO234" s="13" t="str">
        <f>IF(Deník!$W234&lt;&gt;"",IF(Deník!$B234=Statistika!$F$69,Deník!$W234,""),"")</f>
        <v/>
      </c>
      <c r="EP234" s="601" t="str">
        <f>IF(Deník!$W234&lt;&gt;"",IF(Deník!$B234=Statistika!$F$70,Deník!$W234,""),"")</f>
        <v/>
      </c>
      <c r="EQ234" s="90"/>
      <c r="ER234" s="63" t="str">
        <f>IF(Deník!$W234&lt;&gt;"",IF(Deník!$J234="L",Deník!$W234,""),"")</f>
        <v/>
      </c>
      <c r="ES234" s="13" t="str">
        <f>IF(Deník!$W234&lt;&gt;"",IF(Deník!$J234="S",Deník!$W234,""),"")</f>
        <v/>
      </c>
      <c r="ET234" s="95"/>
      <c r="EU234" s="88"/>
      <c r="EV234" s="63" t="str">
        <f>IF(WEEKDAY(Deník!$C234,2)=1,Deník!$W234,"")</f>
        <v/>
      </c>
      <c r="EW234" s="13" t="str">
        <f>IF(WEEKDAY(Deník!$C234,2)=2,Deník!$W234,"")</f>
        <v/>
      </c>
      <c r="EX234" s="13" t="str">
        <f>IF(WEEKDAY(Deník!$C234,2)=3,Deník!$W234,"")</f>
        <v/>
      </c>
      <c r="EY234" s="13" t="str">
        <f>IF(WEEKDAY(Deník!$C234,2)=4,Deník!$W234,"")</f>
        <v/>
      </c>
      <c r="EZ234" s="60" t="str">
        <f>IF(WEEKDAY(Deník!$C234,2)=5,Deník!$W234,"")</f>
        <v/>
      </c>
      <c r="FA234" s="99"/>
      <c r="FB234" s="100">
        <f>Deník!D234</f>
        <v>0</v>
      </c>
      <c r="FC234" s="63">
        <f>IF($FB234&lt;&gt;"",IF(AND($FB234&gt;=FC$2,$FB234&lt;=FC$3),Deník!$W234,""))</f>
        <v>0</v>
      </c>
      <c r="FD234" s="63" t="str">
        <f>IF($FB234&lt;&gt;"",IF(AND($FB234&gt;=FD$2,$FB234&lt;=FD$3),Deník!$W234,""))</f>
        <v/>
      </c>
      <c r="FE234" s="63" t="str">
        <f>IF($FB234&lt;&gt;"",IF(AND($FB234&gt;=FE$2,$FB234&lt;=FE$3),Deník!$W234,""))</f>
        <v/>
      </c>
      <c r="FF234" s="63" t="str">
        <f>IF($FB234&lt;&gt;"",IF(AND($FB234&gt;=FF$2,$FB234&lt;=FF$3),Deník!$W234,""))</f>
        <v/>
      </c>
      <c r="FG234" s="63" t="str">
        <f>IF($FB234&lt;&gt;"",IF(AND($FB234&gt;=FG$2,$FB234&lt;=FG$3),Deník!$W234,""))</f>
        <v/>
      </c>
      <c r="FH234" s="63" t="str">
        <f>IF($FB234&lt;&gt;"",IF(AND($FB234&gt;=FH$2,$FB234&lt;=FH$3),Deník!$W234,""))</f>
        <v/>
      </c>
      <c r="FI234" s="63" t="str">
        <f>IF($FB234&lt;&gt;"",IF(AND($FB234&gt;=FI$2,$FB234&lt;=FI$3),Deník!$W234,""))</f>
        <v/>
      </c>
      <c r="FJ234" s="63" t="str">
        <f>IF($FB234&lt;&gt;"",IF(AND($FB234&gt;=FJ$2,$FB234&lt;=FJ$3),Deník!$W234,""))</f>
        <v/>
      </c>
      <c r="FK234" s="63" t="str">
        <f>IF($FB234&lt;&gt;"",IF(AND($FB234&gt;=FK$2,$FB234&lt;=FK$3),Deník!$W234,""))</f>
        <v/>
      </c>
      <c r="FL234" s="63" t="str">
        <f>IF($FB234&lt;&gt;"",IF(AND($FB234&gt;=FL$2,$FB234&lt;=FL$3),Deník!$W234,""))</f>
        <v/>
      </c>
      <c r="FM234" s="63" t="str">
        <f>IF($FB234&lt;&gt;"",IF(AND($FB234&gt;=FM$2,$FB234&lt;=FM$3),Deník!$W234,""))</f>
        <v/>
      </c>
      <c r="FN234" s="13"/>
      <c r="FO234" s="20" t="str">
        <f>IF(Deník!$W234&gt;1,Deník!$W234,"")</f>
        <v/>
      </c>
      <c r="FP234" s="20" t="str">
        <f>IF(Deník!$W234&lt;0,Deník!$W234,"")</f>
        <v/>
      </c>
      <c r="FQ234" s="17"/>
      <c r="FS234" s="233"/>
      <c r="FT234" s="233" t="str">
        <f>IF(Deník!$W234&lt;&gt;"",IF(Deník!$Y234=Statistika!$F$78,Deník!$W234,""),"")</f>
        <v/>
      </c>
      <c r="FU234" s="233" t="str">
        <f>IF(Deník!$W234&lt;&gt;"",IF(Deník!$Y234=Statistika!$F$79,Deník!$W234,""),"")</f>
        <v/>
      </c>
      <c r="FV234" s="233" t="str">
        <f>IF(Deník!$W234&lt;&gt;"",IF(Deník!$Y234=Statistika!$F$80,Deník!$W234,""),"")</f>
        <v/>
      </c>
      <c r="FW234" s="233" t="str">
        <f>IF(Deník!$W234&lt;&gt;"",IF(Deník!$Y234=Statistika!$F$81,Deník!$W234,""),"")</f>
        <v/>
      </c>
      <c r="FX234" s="233" t="str">
        <f>IF(Deník!$W234&lt;&gt;"",IF(Deník!$Y234=Statistika!$F$82,Deník!$W234,""),"")</f>
        <v/>
      </c>
      <c r="FY234" s="233" t="str">
        <f>IF(Deník!$W234&lt;&gt;"",IF(Deník!$Y234=Statistika!$F$83,Deník!$W234,""),"")</f>
        <v/>
      </c>
      <c r="FZ234" s="233" t="str">
        <f>IF(Deník!$W234&lt;&gt;"",IF(Deník!$Y234=Statistika!$F$84,Deník!$W234,""),"")</f>
        <v/>
      </c>
      <c r="GA234" s="233" t="str">
        <f>IF(Deník!$W234&lt;&gt;"",IF(Deník!$Y234=Statistika!$F$85,Deník!$W234,""),"")</f>
        <v/>
      </c>
      <c r="GB234" s="233" t="str">
        <f>IF(Deník!$W234&lt;&gt;"",IF(Deník!$Y234=Statistika!$F$86,Deník!$W234,""),"")</f>
        <v/>
      </c>
      <c r="GC234" s="233" t="str">
        <f>IF(Deník!$W234&lt;&gt;"",IF(Deník!$Y234=Statistika!$F$87,Deník!$W234,""),"")</f>
        <v/>
      </c>
      <c r="GD234" s="233" t="str">
        <f>IF(Deník!$W234&lt;&gt;"",IF(Deník!$Y234=Statistika!$F$88,Deník!$W234,""),"")</f>
        <v/>
      </c>
      <c r="GE234" s="233" t="str">
        <f>IF(Deník!$W234&lt;&gt;"",IF(Deník!$Y234=Statistika!$F$89,Deník!$W234,""),"")</f>
        <v/>
      </c>
      <c r="GF234" s="233" t="str">
        <f>IF(Deník!$W234&lt;&gt;"",IF(Deník!$Y234=Statistika!$F$90,Deník!$W234,""),"")</f>
        <v/>
      </c>
      <c r="GG234" s="233" t="str">
        <f>IF(Deník!$W234&lt;&gt;"",IF(Deník!$Y234=Statistika!$F$91,Deník!$W234,""),"")</f>
        <v/>
      </c>
      <c r="GH234" s="233"/>
      <c r="GI234" s="233" t="str">
        <f>IF(Deník!$W234&lt;&gt;"",IF(Deník!$AB234=Statistika!$L$100,Deník!$W234,""),"")</f>
        <v/>
      </c>
      <c r="GJ234" s="233" t="str">
        <f>IF(Deník!$W234&lt;&gt;"",IF(Deník!$AB234=Statistika!$L$101,Deník!$W234,""),"")</f>
        <v/>
      </c>
      <c r="GK234" s="233" t="str">
        <f>IF(Deník!$W234&lt;&gt;"",IF(Deník!$AB234=Statistika!$L$102,Deník!$W234,""),"")</f>
        <v/>
      </c>
      <c r="GL234" s="233" t="str">
        <f>IF(Deník!$W234&lt;&gt;"",IF(Deník!$AB234=Statistika!$L$103,Deník!$W234,""),"")</f>
        <v/>
      </c>
      <c r="GM234" s="233" t="str">
        <f>IF(Deník!$W234&lt;&gt;"",IF(Deník!$AB234=Statistika!$L$104,Deník!$W234,""),"")</f>
        <v/>
      </c>
      <c r="GN234" s="233" t="str">
        <f>IF(Deník!$W234&lt;&gt;"",IF(Deník!$AB234=Statistika!$L$105,Deník!$W234,""),"")</f>
        <v/>
      </c>
      <c r="GO234" s="233" t="str">
        <f>IF(Deník!$W234&lt;&gt;"",IF(Deník!$AB234=Statistika!$L$106,Deník!$W234,""),"")</f>
        <v/>
      </c>
      <c r="GP234" s="233" t="str">
        <f>IF(Deník!$W234&lt;&gt;"",IF(Deník!$AB234=Statistika!$L$107,Deník!$W234,""),"")</f>
        <v/>
      </c>
      <c r="GQ234" s="233" t="str">
        <f>IF(Deník!$W234&lt;&gt;"",IF(Deník!$AB234=Statistika!$L$108,Deník!$W234,""),"")</f>
        <v/>
      </c>
      <c r="GS234" s="233" t="str">
        <f>IF(Deník!$W234&lt;0,IF(Deník!$AC234=Statistika!$F$117,Deník!$W234,""),"")</f>
        <v/>
      </c>
      <c r="GT234" s="233" t="str">
        <f>IF(Deník!$W234&lt;0,IF(Deník!$AC234=Statistika!$F$118,Deník!$W234,""),"")</f>
        <v/>
      </c>
      <c r="GU234" s="233" t="str">
        <f>IF(Deník!$W234&lt;0,IF(Deník!$AC234=Statistika!$F$119,Deník!$W234,""),"")</f>
        <v/>
      </c>
      <c r="GV234" s="233" t="str">
        <f>IF(Deník!$W234&lt;0,IF(Deník!$AC234=Statistika!$F$120,Deník!$W234,""),"")</f>
        <v/>
      </c>
      <c r="GW234" s="233" t="str">
        <f>IF(Deník!$W234&lt;0,IF(Deník!$AC234=Statistika!$F$121,Deník!$W234,""),"")</f>
        <v/>
      </c>
      <c r="GX234" s="233" t="str">
        <f>IF(Deník!$W234&lt;0,IF(Deník!$AC234=Statistika!$F$122,Deník!$W234,""),"")</f>
        <v/>
      </c>
      <c r="GY234" s="233" t="str">
        <f>IF(Deník!$W234&lt;0,IF(Deník!$AC234=Statistika!$F$123,Deník!$W234,""),"")</f>
        <v/>
      </c>
      <c r="GZ234" s="233" t="str">
        <f>IF(Deník!$W234&lt;0,IF(Deník!$AC234=Statistika!$F$124,Deník!$W234,""),"")</f>
        <v/>
      </c>
      <c r="HA234" s="233" t="str">
        <f>IF(Deník!$W234&lt;0,IF(Deník!$AC234=Statistika!$F$125,Deník!$W234,""),"")</f>
        <v/>
      </c>
      <c r="HC234" s="233" t="str">
        <f>IF(Deník!$W234&lt;0,IF(Deník!$AD234=Statistika!$F$133,Deník!$W234,""),"")</f>
        <v/>
      </c>
      <c r="HD234" s="233" t="str">
        <f>IF(Deník!$W234&lt;0,IF(Deník!$AD234=Statistika!$F$134,Deník!$W234,""),"")</f>
        <v/>
      </c>
      <c r="HE234" s="233" t="str">
        <f>IF(Deník!$W234&lt;0,IF(Deník!$AD234=Statistika!$F$135,Deník!$W234,""),"")</f>
        <v/>
      </c>
      <c r="HF234" s="233" t="str">
        <f>IF(Deník!$W234&lt;0,IF(Deník!$AD234=Statistika!$F$136,Deník!$W234,""),"")</f>
        <v/>
      </c>
      <c r="HG234" s="233" t="str">
        <f>IF(Deník!$W234&lt;0,IF(Deník!$AD234=Statistika!$F$137,Deník!$W234,""),"")</f>
        <v/>
      </c>
      <c r="ID234" s="8">
        <f>Tabulka4[[#This Row],[Sloupec3]]</f>
        <v>0</v>
      </c>
      <c r="IE234" s="17" t="str">
        <f>IF(AND([1]Deník!$C234&gt;='[1]Měsíční shrnutí'!$D$1,[1]Deník!$C234&lt;='[1]Měsíční shrnutí'!$F$1),[1]Deník!$X234,"")</f>
        <v/>
      </c>
    </row>
    <row r="235" spans="1:239">
      <c r="A235" s="8">
        <f>Deník!C236</f>
        <v>0</v>
      </c>
      <c r="B235" s="50" t="str">
        <f>Deník!R236</f>
        <v/>
      </c>
      <c r="C235" s="102" t="str">
        <f>IF(AND(Deník!R236&gt;1,Deník!R236&lt;&gt;""),1,"")</f>
        <v/>
      </c>
      <c r="D235" s="102" t="str">
        <f>IF(AND(Deník!R236&lt;=0,Deník!R236&lt;&gt;""),1,"")</f>
        <v/>
      </c>
      <c r="E235" s="103" t="str">
        <f>IF(AND(Deník!R236&gt;=0,Deník!R236&lt;=1),1,"")</f>
        <v/>
      </c>
      <c r="F235" s="79" t="str">
        <f>IF(Deník!R236&lt;&gt;"",Deník!R236+F234,"")</f>
        <v/>
      </c>
      <c r="G235" s="85"/>
      <c r="H235" s="54" t="str">
        <f>IF(MONTH(Deník!$C235)=H$2,IF(AND(Deník!$R235&gt;=0,Deník!$R235&lt;=1),"BE",Deník!$R235),"")</f>
        <v/>
      </c>
      <c r="I235" s="11" t="str">
        <f>IF(MONTH(Deník!$C235)=I$2,IF(AND(Deník!$R235&gt;=0,Deník!$R235&lt;=1),"BE",Deník!$R235),"")</f>
        <v/>
      </c>
      <c r="J235" s="11" t="str">
        <f>IF(MONTH(Deník!$C235)=J$2,IF(AND(Deník!$R235&gt;=0,Deník!$R235&lt;=1),"BE",Deník!$R235),"")</f>
        <v/>
      </c>
      <c r="K235" s="11" t="str">
        <f>IF(MONTH(Deník!$C235)=K$2,IF(AND(Deník!$R235&gt;=0,Deník!$R235&lt;=1),"BE",Deník!$R235),"")</f>
        <v/>
      </c>
      <c r="L235" s="11" t="str">
        <f>IF(MONTH(Deník!$C235)=L$2,IF(AND(Deník!$R235&gt;=0,Deník!$R235&lt;=1),"BE",Deník!$R235),"")</f>
        <v/>
      </c>
      <c r="M235" s="11" t="str">
        <f>IF(MONTH(Deník!$C235)=M$2,IF(AND(Deník!$R235&gt;=0,Deník!$R235&lt;=1),"BE",Deník!$R235),"")</f>
        <v/>
      </c>
      <c r="N235" s="11" t="str">
        <f>IF(MONTH(Deník!$C235)=N$2,IF(AND(Deník!$R235&gt;=0,Deník!$R235&lt;=1),"BE",Deník!$R235),"")</f>
        <v/>
      </c>
      <c r="O235" s="11" t="str">
        <f>IF(MONTH(Deník!$C235)=O$2,IF(AND(Deník!$R235&gt;=0,Deník!$R235&lt;=1),"BE",Deník!$R235),"")</f>
        <v/>
      </c>
      <c r="P235" s="11" t="str">
        <f>IF(MONTH(Deník!$C235)=P$2,IF(AND(Deník!$R235&gt;=0,Deník!$R235&lt;=1),"BE",Deník!$R235),"")</f>
        <v/>
      </c>
      <c r="Q235" s="11" t="str">
        <f>IF(MONTH(Deník!$C235)=Q$2,IF(AND(Deník!$R235&gt;=0,Deník!$R235&lt;=1),"BE",Deník!$R235),"")</f>
        <v/>
      </c>
      <c r="R235" s="11" t="str">
        <f>IF(MONTH(Deník!$C235)=R$2,IF(AND(Deník!$R235&gt;=0,Deník!$R235&lt;=1),"BE",Deník!$R235),"")</f>
        <v/>
      </c>
      <c r="S235" s="57" t="str">
        <f>IF(MONTH(Deník!$C235)=S$2,IF(AND(Deník!$R235&gt;=0,Deník!$R235&lt;=1),"BE",Deník!$R235),"")</f>
        <v/>
      </c>
      <c r="U235" s="12"/>
      <c r="V235" s="12"/>
      <c r="X235" s="600" t="str">
        <f>IF(Deník!$R235&lt;&gt;"",IF(Deník!$B235=Statistika!$F$63,IF(AND(Deník!$R235&gt;=0,Deník!$R235&lt;=1),"BE",Deník!$R235),""),"")</f>
        <v/>
      </c>
      <c r="Y235" s="13" t="str">
        <f>IF(Deník!$R235&lt;&gt;"",IF(Deník!$B235=Statistika!$F$64,IF(AND(Deník!$R235&gt;=0,Deník!$R235&lt;=1),"BE",Deník!$R235),""),"")</f>
        <v/>
      </c>
      <c r="Z235" s="13" t="str">
        <f>IF(Deník!$R235&lt;&gt;"",IF(Deník!$B235=Statistika!$F$65,IF(AND(Deník!$R235&gt;=0,Deník!$R235&lt;=1),"BE",Deník!$R235),""),"")</f>
        <v/>
      </c>
      <c r="AA235" s="13" t="str">
        <f>IF(Deník!$R235&lt;&gt;"",IF(Deník!$B235=Statistika!$F$66,IF(AND(Deník!$R235&gt;=0,Deník!$R235&lt;=1),"BE",Deník!$R235),""),"")</f>
        <v/>
      </c>
      <c r="AB235" s="13" t="str">
        <f>IF(Deník!$R235&lt;&gt;"",IF(Deník!$B235=Statistika!$F$67,IF(AND(Deník!$R235&gt;=0,Deník!$R235&lt;=1),"BE",Deník!$R235),""),"")</f>
        <v/>
      </c>
      <c r="AC235" s="13" t="str">
        <f>IF(Deník!$R235&lt;&gt;"",IF(Deník!$B235=Statistika!$F$68,IF(AND(Deník!$R235&gt;=0,Deník!$R235&lt;=1),"BE",Deník!$R235),""),"")</f>
        <v/>
      </c>
      <c r="AD235" s="13" t="str">
        <f>IF(Deník!$R235&lt;&gt;"",IF(Deník!$B235=Statistika!$F$69,IF(AND(Deník!$R235&gt;=0,Deník!$R235&lt;=1),"BE",Deník!$R235),""),"")</f>
        <v/>
      </c>
      <c r="AE235" s="601" t="str">
        <f>IF(Deník!$R235&lt;&gt;"",IF(Deník!$B235=Statistika!$F$70,IF(AND(Deník!$R235&gt;=0,Deník!$R235&lt;=1),"BE",Deník!$R235),""),"")</f>
        <v/>
      </c>
      <c r="AF235" s="90"/>
      <c r="AG235" s="63" t="str">
        <f>IF(Deník!$R235&lt;&gt;"",IF(Deník!$J235="L",IF(AND(Deník!$R235&gt;=0,Deník!$R235&lt;=1),"BE",Deník!$R235),""),"")</f>
        <v/>
      </c>
      <c r="AH235" s="13" t="str">
        <f>IF(Deník!$R235&lt;&gt;"",IF(Deník!$J235="S",IF(AND(Deník!$R235&gt;=0,Deník!$R235&lt;=1),"BE",Deník!$R235),""),"")</f>
        <v/>
      </c>
      <c r="AI235" s="95"/>
      <c r="AJ235" s="71" t="str">
        <f>IF(Deník!N236&lt;&gt;"",Deník!N236*-1,"")</f>
        <v/>
      </c>
      <c r="AK235" s="88"/>
      <c r="AL235" s="63" t="str">
        <f>IF(WEEKDAY(Deník!$C235,2)=1,IF(AND(Deník!$R235&gt;=0,Deník!$R235&lt;=1),"BE",Deník!$R235),"")</f>
        <v/>
      </c>
      <c r="AM235" s="13" t="str">
        <f>IF(WEEKDAY(Deník!$C235,2)=2,IF(AND(Deník!$R235&gt;=0,Deník!$R235&lt;=1),"BE",Deník!$R235),"")</f>
        <v/>
      </c>
      <c r="AN235" s="13" t="str">
        <f>IF(WEEKDAY(Deník!$C235,2)=3,IF(AND(Deník!$R235&gt;=0,Deník!$R235&lt;=1),"BE",Deník!$R235),"")</f>
        <v/>
      </c>
      <c r="AO235" s="13" t="str">
        <f>IF(WEEKDAY(Deník!$C235,2)=4,IF(AND(Deník!$R235&gt;=0,Deník!$R235&lt;=1),"BE",Deník!$R235),"")</f>
        <v/>
      </c>
      <c r="AP235" s="60" t="str">
        <f>IF(WEEKDAY(Deník!$C235,2)=5,IF(AND(Deník!$R235&gt;=0,Deník!$R235&lt;=1),"BE",Deník!$R235),"")</f>
        <v/>
      </c>
      <c r="AQ235" s="99"/>
      <c r="AR235" s="100">
        <f>Deník!D235</f>
        <v>0</v>
      </c>
      <c r="AS235" s="63" t="str">
        <f>IF(Deník!$D235&lt;&gt;"",IF(AND(Deník!$D235&gt;=AS$2,Deník!$D235&lt;=AS$3),IF(AND(Deník!$R235&gt;=0,Deník!$R235&lt;=1),"BE",Deník!$R235),""),"")</f>
        <v/>
      </c>
      <c r="AT235" s="63" t="str">
        <f>IF(Deník!$D235&lt;&gt;"",IF(AND(Deník!$D235&gt;=AT$2,Deník!$D235&lt;=AT$3),IF(AND(Deník!$R235&gt;=0,Deník!$R235&lt;=1),"BE",Deník!$R235),""),"")</f>
        <v/>
      </c>
      <c r="AU235" s="63" t="str">
        <f>IF(Deník!$D235&lt;&gt;"",IF(AND(Deník!$D235&gt;=AU$2,Deník!$D235&lt;=AU$3),IF(AND(Deník!$R235&gt;=0,Deník!$R235&lt;=1),"BE",Deník!$R235),""),"")</f>
        <v/>
      </c>
      <c r="AV235" s="63" t="str">
        <f>IF(Deník!$D235&lt;&gt;"",IF(AND(Deník!$D235&gt;=AV$2,Deník!$D235&lt;=AV$3),IF(AND(Deník!$R235&gt;=0,Deník!$R235&lt;=1),"BE",Deník!$R235),""),"")</f>
        <v/>
      </c>
      <c r="AW235" s="63" t="str">
        <f>IF(Deník!$D235&lt;&gt;"",IF(AND(Deník!$D235&gt;=AW$2,Deník!$D235&lt;=AW$3),IF(AND(Deník!$R235&gt;=0,Deník!$R235&lt;=1),"BE",Deník!$R235),""),"")</f>
        <v/>
      </c>
      <c r="AX235" s="63" t="str">
        <f>IF(Deník!$D235&lt;&gt;"",IF(AND(Deník!$D235&gt;=AX$2,Deník!$D235&lt;=AX$3),IF(AND(Deník!$R235&gt;=0,Deník!$R235&lt;=1),"BE",Deník!$R235),""),"")</f>
        <v/>
      </c>
      <c r="AY235" s="63" t="str">
        <f>IF(Deník!$D235&lt;&gt;"",IF(AND(Deník!$D235&gt;=AY$2,Deník!$D235&lt;=AY$3),IF(AND(Deník!$R235&gt;=0,Deník!$R235&lt;=1),"BE",Deník!$R235),""),"")</f>
        <v/>
      </c>
      <c r="AZ235" s="63" t="str">
        <f>IF(Deník!$D235&lt;&gt;"",IF(AND(Deník!$D235&gt;=AZ$2,Deník!$D235&lt;=AZ$3),IF(AND(Deník!$R235&gt;=0,Deník!$R235&lt;=1),"BE",Deník!$R235),""),"")</f>
        <v/>
      </c>
      <c r="BA235" s="63" t="str">
        <f>IF(Deník!$D235&lt;&gt;"",IF(AND(Deník!$D235&gt;=BA$2,Deník!$D235&lt;=BA$3),IF(AND(Deník!$R235&gt;=0,Deník!$R235&lt;=1),"BE",Deník!$R235),""),"")</f>
        <v/>
      </c>
      <c r="BB235" s="63" t="str">
        <f>IF(Deník!$D235&lt;&gt;"",IF(AND(Deník!$D235&gt;=BB$2,Deník!$D235&lt;=BB$3),IF(AND(Deník!$R235&gt;=0,Deník!$R235&lt;=1),"BE",Deník!$R235),""),"")</f>
        <v/>
      </c>
      <c r="BC235" s="71" t="str">
        <f>IF(Deník!$D235&lt;&gt;"",IF(AND(Deník!$D235&gt;=BC$2,Deník!$D235&lt;=BC$3),IF(AND(Deník!$R235&gt;=0,Deník!$R235&lt;=1),"BE",Deník!$R235),""),"")</f>
        <v/>
      </c>
      <c r="BD235" s="20" t="str">
        <f>IF(Deník!$J236="S",(Deník!$M236-Deník!$K236),IF(Deník!$J236="L",(Deník!$K236-Deník!$M236),""))</f>
        <v/>
      </c>
      <c r="BE235" s="20" t="str">
        <f>IF(Deník!$J236="S",(Deník!$K236-Deník!$O236),IF(Deník!$J236="L",(Deník!$O236-Deník!$K236),""))</f>
        <v/>
      </c>
      <c r="BF235" s="20" t="str">
        <f>IF(Deník!$J236="S",(Deník!$K236-Deník!$L236),IF(Deník!$J236="L",(Deník!$L236-Deník!$K236),""))</f>
        <v/>
      </c>
      <c r="BG235" s="20" t="str">
        <f>IF(Deník!$J236="S",(Deník!$K236-Deník!$S236),IF(Deník!$J236="L",(Deník!$S236-Deník!$K236),""))</f>
        <v/>
      </c>
      <c r="BH235" s="20" t="str">
        <f>IF(Deník!$J236="S",(Deník!$K236-Deník!$U236),IF(Deník!$J236="L",(Deník!$U236-Deník!$K236),""))</f>
        <v/>
      </c>
      <c r="BI235" s="20" t="str">
        <f>IF(Deník!$R235&gt;1,Deník!$R235,"")</f>
        <v/>
      </c>
      <c r="BJ235" s="20" t="str">
        <f>IF(Deník!$R235&lt;0,Deník!$R235,"")</f>
        <v/>
      </c>
      <c r="BK235" s="17"/>
      <c r="BM235" s="233" t="str">
        <f>IF(Deník!$R235&lt;&gt;"",IF(Deník!$Y235=Statistika!$F$78,IF(AND(Deník!$R235&gt;=0,Deník!$R235&lt;=1),"BE",Deník!$R235),""),"")</f>
        <v/>
      </c>
      <c r="BN235" s="233" t="str">
        <f>IF(Deník!$R235&lt;&gt;"",IF(Deník!$Y235=Statistika!$F$79,IF(AND(Deník!$R235&gt;=0,Deník!$R235&lt;=1),"BE",Deník!$R235),""),"")</f>
        <v/>
      </c>
      <c r="BO235" s="233" t="str">
        <f>IF(Deník!$R235&lt;&gt;"",IF(Deník!$Y235=Statistika!$F$80,IF(AND(Deník!$R235&gt;=0,Deník!$R235&lt;=1),"BE",Deník!$R235),""),"")</f>
        <v/>
      </c>
      <c r="BP235" s="233" t="str">
        <f>IF(Deník!$R235&lt;&gt;"",IF(Deník!$Y235=Statistika!$F$81,IF(AND(Deník!$R235&gt;=0,Deník!$R235&lt;=1),"BE",Deník!$R235),""),"")</f>
        <v/>
      </c>
      <c r="BQ235" s="233" t="str">
        <f>IF(Deník!$R235&lt;&gt;"",IF(Deník!$Y235=Statistika!$F$82,IF(AND(Deník!$R235&gt;=0,Deník!$R235&lt;=1),"BE",Deník!$R235),""),"")</f>
        <v/>
      </c>
      <c r="BR235" s="233" t="str">
        <f>IF(Deník!$R235&lt;&gt;"",IF(Deník!$Y235=Statistika!$F$83,IF(AND(Deník!$R235&gt;=0,Deník!$R235&lt;=1),"BE",Deník!$R235),""),"")</f>
        <v/>
      </c>
      <c r="BS235" s="233" t="str">
        <f>IF(Deník!$R235&lt;&gt;"",IF(Deník!$Y235=Statistika!$F$84,IF(AND(Deník!$R235&gt;=0,Deník!$R235&lt;=1),"BE",Deník!$R235),""),"")</f>
        <v/>
      </c>
      <c r="BT235" s="233" t="str">
        <f>IF(Deník!$R235&lt;&gt;"",IF(Deník!$Y235=Statistika!$F$85,IF(AND(Deník!$R235&gt;=0,Deník!$R235&lt;=1),"BE",Deník!$R235),""),"")</f>
        <v/>
      </c>
      <c r="BU235" s="233" t="str">
        <f>IF(Deník!$R235&lt;&gt;"",IF(Deník!$Y235=Statistika!$F$86,IF(AND(Deník!$R235&gt;=0,Deník!$R235&lt;=1),"BE",Deník!$R235),""),"")</f>
        <v/>
      </c>
      <c r="BV235" s="233" t="str">
        <f>IF(Deník!$R235&lt;&gt;"",IF(Deník!$Y235=Statistika!$F$87,IF(AND(Deník!$R235&gt;=0,Deník!$R235&lt;=1),"BE",Deník!$R235),""),"")</f>
        <v/>
      </c>
      <c r="BW235" s="233" t="str">
        <f>IF(Deník!$R235&lt;&gt;"",IF(Deník!$Y235=Statistika!$F$88,IF(AND(Deník!$R235&gt;=0,Deník!$R235&lt;=1),"BE",Deník!$R235),""),"")</f>
        <v/>
      </c>
      <c r="BX235" s="233" t="str">
        <f>IF(Deník!$R235&lt;&gt;"",IF(Deník!$Y235=Statistika!$F$89,IF(AND(Deník!$R235&gt;=0,Deník!$R235&lt;=1),"BE",Deník!$R235),""),"")</f>
        <v/>
      </c>
      <c r="BY235" s="233" t="str">
        <f>IF(Deník!$R235&lt;&gt;"",IF(Deník!$Y235=Statistika!$F$90,IF(AND(Deník!$R235&gt;=0,Deník!$R235&lt;=1),"BE",Deník!$R235),""),"")</f>
        <v/>
      </c>
      <c r="BZ235" s="233" t="str">
        <f>IF(Deník!$R235&lt;&gt;"",IF(Deník!$Y235=Statistika!$F$91,IF(AND(Deník!$R235&gt;=0,Deník!$R235&lt;=1),"BE",Deník!$R235),""),"")</f>
        <v/>
      </c>
      <c r="CA235" s="233"/>
      <c r="CB235" s="233" t="str">
        <f>IF(Deník!$R235&lt;&gt;"",IF(Deník!$AB235="SL",IF(AND(Deník!$R235&gt;=0,Deník!$R235&lt;=1),"BE",Deník!$R235),""),"")</f>
        <v/>
      </c>
      <c r="CC235" s="233" t="str">
        <f>IF(Deník!$R235&lt;&gt;"",IF(Deník!$AB235="BE10",IF(AND(Deník!$R235&gt;=0,Deník!$R235&lt;=1),"BE",Deník!$R235),""),"")</f>
        <v/>
      </c>
      <c r="CD235" s="233" t="str">
        <f>IF(Deník!$R235&lt;&gt;"",IF(Deník!$AB235="BE15",IF(AND(Deník!$R235&gt;=0,Deník!$R235&lt;=1),"BE",Deník!$R235),""),"")</f>
        <v/>
      </c>
      <c r="CE235" s="233" t="str">
        <f>IF(Deník!$R235&lt;&gt;"",IF(Deník!$AB235="BE20",IF(AND(Deník!$R235&gt;=0,Deník!$R235&lt;=1),"BE",Deník!$R235),""),"")</f>
        <v/>
      </c>
      <c r="CF235" s="233" t="str">
        <f>IF(Deník!$R235&lt;&gt;"",IF(Deník!$AB235="TP1",IF(AND(Deník!$R235&gt;=0,Deník!$R235&lt;=1),"BE",Deník!$R235),""),"")</f>
        <v/>
      </c>
      <c r="CG235" s="233" t="str">
        <f>IF(Deník!$R235&lt;&gt;"",IF(Deník!$AB235="TP2",IF(AND(Deník!$R235&gt;=0,Deník!$R235&lt;=1),"BE",Deník!$R235),""),"")</f>
        <v/>
      </c>
      <c r="CH235" s="233" t="str">
        <f>IF(Deník!$R235&lt;&gt;"",IF(Deník!$AB235="TP3",IF(AND(Deník!$R235&gt;=0,Deník!$R235&lt;=1),"BE",Deník!$R235),""),"")</f>
        <v/>
      </c>
      <c r="CI235" s="233" t="str">
        <f>IF(Deník!$R235&lt;&gt;"",IF(Deník!$AB235="Trailing SL",IF(AND(Deník!$R235&gt;=0,Deník!$R235&lt;=1),"BE",Deník!$R235),""),"")</f>
        <v/>
      </c>
      <c r="CJ235" s="233" t="str">
        <f>IF(Deník!$R235&lt;&gt;"",IF(Deník!$AB235="Manual",IF(AND(Deník!$R235&gt;=0,Deník!$R235&lt;=1),"BE",Deník!$R235),""),"")</f>
        <v/>
      </c>
      <c r="CK235" s="233"/>
      <c r="CL235" s="233" t="str">
        <f>IF(Deník!$R235&lt;0,IF(Deník!$AC235=Statistika!$F$117,Deník!$R235,""),"")</f>
        <v/>
      </c>
      <c r="CM235" s="233" t="str">
        <f>IF(Deník!$R235&lt;0,IF(Deník!$AC235=Statistika!$F$118,Deník!$R235,""),"")</f>
        <v/>
      </c>
      <c r="CN235" s="233" t="str">
        <f>IF(Deník!$R235&lt;0,IF(Deník!$AC235=Statistika!$F$119,Deník!$R235,""),"")</f>
        <v/>
      </c>
      <c r="CO235" s="233" t="str">
        <f>IF(Deník!$R235&lt;0,IF(Deník!$AC235=Statistika!$F$120,Deník!$R235,""),"")</f>
        <v/>
      </c>
      <c r="CP235" s="233" t="str">
        <f>IF(Deník!$R235&lt;0,IF(Deník!$AC235=Statistika!$F$121,Deník!$R235,""),"")</f>
        <v/>
      </c>
      <c r="CQ235" s="233" t="str">
        <f>IF(Deník!$R235&lt;0,IF(Deník!$AC235=Statistika!$F$122,Deník!$R235,""),"")</f>
        <v/>
      </c>
      <c r="CR235" s="233" t="str">
        <f>IF(Deník!$R235&lt;0,IF(Deník!$AC235=Statistika!$F$123,Deník!$R235,""),"")</f>
        <v/>
      </c>
      <c r="CS235" s="233" t="str">
        <f>IF(Deník!$R235&lt;0,IF(Deník!$AC235=Statistika!$F$124,Deník!$R235,""),"")</f>
        <v/>
      </c>
      <c r="CT235" s="233" t="str">
        <f>IF(Deník!$R235&lt;0,IF(Deník!$AC235=Statistika!$F$125,Deník!$R235,""),"")</f>
        <v/>
      </c>
      <c r="CU235" s="233"/>
      <c r="CV235" s="233" t="str">
        <f>IF(Deník!$R235&lt;0,IF(Deník!$AD235=$CV$2,Deník!$R235,""),"")</f>
        <v/>
      </c>
      <c r="CW235" s="233" t="str">
        <f>IF(Deník!$R235&lt;0,IF(Deník!$AD235=$CW$2,Deník!$R235,""),"")</f>
        <v/>
      </c>
      <c r="CX235" s="233" t="str">
        <f>IF(Deník!$R235&lt;0,IF(Deník!$AD235=$CX$2,Deník!$R235,""),"")</f>
        <v/>
      </c>
      <c r="CY235" s="233" t="str">
        <f>IF(Deník!$R235&lt;0,IF(Deník!$AD235=$CY$2,Deník!$R235,""),"")</f>
        <v/>
      </c>
      <c r="CZ235" s="233" t="str">
        <f>IF(Deník!$R235&lt;0,IF(Deník!$AD235=$CZ$2,Deník!$R235,""),"")</f>
        <v/>
      </c>
      <c r="DL235" s="221">
        <f t="shared" si="12"/>
        <v>93847.029999999984</v>
      </c>
      <c r="DM235" s="220">
        <f t="shared" si="11"/>
        <v>-6.1529700000000132E-2</v>
      </c>
      <c r="DO235" s="50">
        <f>Deník!W236</f>
        <v>0</v>
      </c>
      <c r="DP235" s="102" t="str">
        <f>IF(AND(Deník!W236&gt;0),1,"")</f>
        <v/>
      </c>
      <c r="DQ235" s="102">
        <f>IF(AND(Deník!W236&lt;=0),1,"")</f>
        <v>1</v>
      </c>
      <c r="DR235" s="227"/>
      <c r="DS235" s="228"/>
      <c r="DT235" s="85"/>
      <c r="DU235" s="54">
        <f>IF(MONTH(Deník!$C235)=DU$2,Deník!$W235,"")</f>
        <v>0</v>
      </c>
      <c r="DV235" s="222" t="str">
        <f>IF(MONTH(Deník!$C235)=DV$2,Deník!$W235,"")</f>
        <v/>
      </c>
      <c r="DW235" s="222" t="str">
        <f>IF(MONTH(Deník!$C235)=DW$2,Deník!$W235,"")</f>
        <v/>
      </c>
      <c r="DX235" s="222" t="str">
        <f>IF(MONTH(Deník!$C235)=DX$2,Deník!$W235,"")</f>
        <v/>
      </c>
      <c r="DY235" s="222" t="str">
        <f>IF(MONTH(Deník!$C235)=DY$2,Deník!$W235,"")</f>
        <v/>
      </c>
      <c r="DZ235" s="222" t="str">
        <f>IF(MONTH(Deník!$C235)=DZ$2,Deník!$W235,"")</f>
        <v/>
      </c>
      <c r="EA235" s="222" t="str">
        <f>IF(MONTH(Deník!$C235)=EA$2,Deník!$W235,"")</f>
        <v/>
      </c>
      <c r="EB235" s="222" t="str">
        <f>IF(MONTH(Deník!$C235)=EB$2,Deník!$W235,"")</f>
        <v/>
      </c>
      <c r="EC235" s="222" t="str">
        <f>IF(MONTH(Deník!$C235)=EC$2,Deník!$W235,"")</f>
        <v/>
      </c>
      <c r="ED235" s="222" t="str">
        <f>IF(MONTH(Deník!$C235)=ED$2,Deník!$W235,"")</f>
        <v/>
      </c>
      <c r="EE235" s="222" t="str">
        <f>IF(MONTH(Deník!$C235)=EE$2,Deník!$W235,"")</f>
        <v/>
      </c>
      <c r="EF235" s="222" t="str">
        <f>IF(MONTH(Deník!$C235)=EF$2,Deník!$W235,"")</f>
        <v/>
      </c>
      <c r="EI235" s="600" t="str">
        <f>IF(Deník!$W235&lt;&gt;"",IF(Deník!$B235=Statistika!$F$63,Deník!$W235,""),"")</f>
        <v/>
      </c>
      <c r="EJ235" s="13" t="str">
        <f>IF(Deník!$W235&lt;&gt;"",IF(Deník!$B235=Statistika!$F$64,Deník!$W235,""),"")</f>
        <v/>
      </c>
      <c r="EK235" s="13" t="str">
        <f>IF(Deník!$W235&lt;&gt;"",IF(Deník!$B235=Statistika!$F$65,Deník!$W235,""),"")</f>
        <v/>
      </c>
      <c r="EL235" s="13" t="str">
        <f>IF(Deník!$W235&lt;&gt;"",IF(Deník!$B235=Statistika!$F$66,Deník!$W235,""),"")</f>
        <v/>
      </c>
      <c r="EM235" s="13" t="str">
        <f>IF(Deník!$W235&lt;&gt;"",IF(Deník!$B235=Statistika!$F$67,Deník!$W235,""),"")</f>
        <v/>
      </c>
      <c r="EN235" s="13" t="str">
        <f>IF(Deník!$W235&lt;&gt;"",IF(Deník!$B235=Statistika!$F$68,Deník!$W235,""),"")</f>
        <v/>
      </c>
      <c r="EO235" s="13" t="str">
        <f>IF(Deník!$W235&lt;&gt;"",IF(Deník!$B235=Statistika!$F$69,Deník!$W235,""),"")</f>
        <v/>
      </c>
      <c r="EP235" s="601" t="str">
        <f>IF(Deník!$W235&lt;&gt;"",IF(Deník!$B235=Statistika!$F$70,Deník!$W235,""),"")</f>
        <v/>
      </c>
      <c r="EQ235" s="90"/>
      <c r="ER235" s="63" t="str">
        <f>IF(Deník!$W235&lt;&gt;"",IF(Deník!$J235="L",Deník!$W235,""),"")</f>
        <v/>
      </c>
      <c r="ES235" s="13" t="str">
        <f>IF(Deník!$W235&lt;&gt;"",IF(Deník!$J235="S",Deník!$W235,""),"")</f>
        <v/>
      </c>
      <c r="ET235" s="95"/>
      <c r="EU235" s="88"/>
      <c r="EV235" s="63" t="str">
        <f>IF(WEEKDAY(Deník!$C235,2)=1,Deník!$W235,"")</f>
        <v/>
      </c>
      <c r="EW235" s="13" t="str">
        <f>IF(WEEKDAY(Deník!$C235,2)=2,Deník!$W235,"")</f>
        <v/>
      </c>
      <c r="EX235" s="13" t="str">
        <f>IF(WEEKDAY(Deník!$C235,2)=3,Deník!$W235,"")</f>
        <v/>
      </c>
      <c r="EY235" s="13" t="str">
        <f>IF(WEEKDAY(Deník!$C235,2)=4,Deník!$W235,"")</f>
        <v/>
      </c>
      <c r="EZ235" s="60" t="str">
        <f>IF(WEEKDAY(Deník!$C235,2)=5,Deník!$W235,"")</f>
        <v/>
      </c>
      <c r="FA235" s="99"/>
      <c r="FB235" s="100">
        <f>Deník!D235</f>
        <v>0</v>
      </c>
      <c r="FC235" s="63">
        <f>IF($FB235&lt;&gt;"",IF(AND($FB235&gt;=FC$2,$FB235&lt;=FC$3),Deník!$W235,""))</f>
        <v>0</v>
      </c>
      <c r="FD235" s="63" t="str">
        <f>IF($FB235&lt;&gt;"",IF(AND($FB235&gt;=FD$2,$FB235&lt;=FD$3),Deník!$W235,""))</f>
        <v/>
      </c>
      <c r="FE235" s="63" t="str">
        <f>IF($FB235&lt;&gt;"",IF(AND($FB235&gt;=FE$2,$FB235&lt;=FE$3),Deník!$W235,""))</f>
        <v/>
      </c>
      <c r="FF235" s="63" t="str">
        <f>IF($FB235&lt;&gt;"",IF(AND($FB235&gt;=FF$2,$FB235&lt;=FF$3),Deník!$W235,""))</f>
        <v/>
      </c>
      <c r="FG235" s="63" t="str">
        <f>IF($FB235&lt;&gt;"",IF(AND($FB235&gt;=FG$2,$FB235&lt;=FG$3),Deník!$W235,""))</f>
        <v/>
      </c>
      <c r="FH235" s="63" t="str">
        <f>IF($FB235&lt;&gt;"",IF(AND($FB235&gt;=FH$2,$FB235&lt;=FH$3),Deník!$W235,""))</f>
        <v/>
      </c>
      <c r="FI235" s="63" t="str">
        <f>IF($FB235&lt;&gt;"",IF(AND($FB235&gt;=FI$2,$FB235&lt;=FI$3),Deník!$W235,""))</f>
        <v/>
      </c>
      <c r="FJ235" s="63" t="str">
        <f>IF($FB235&lt;&gt;"",IF(AND($FB235&gt;=FJ$2,$FB235&lt;=FJ$3),Deník!$W235,""))</f>
        <v/>
      </c>
      <c r="FK235" s="63" t="str">
        <f>IF($FB235&lt;&gt;"",IF(AND($FB235&gt;=FK$2,$FB235&lt;=FK$3),Deník!$W235,""))</f>
        <v/>
      </c>
      <c r="FL235" s="63" t="str">
        <f>IF($FB235&lt;&gt;"",IF(AND($FB235&gt;=FL$2,$FB235&lt;=FL$3),Deník!$W235,""))</f>
        <v/>
      </c>
      <c r="FM235" s="63" t="str">
        <f>IF($FB235&lt;&gt;"",IF(AND($FB235&gt;=FM$2,$FB235&lt;=FM$3),Deník!$W235,""))</f>
        <v/>
      </c>
      <c r="FN235" s="13"/>
      <c r="FO235" s="20" t="str">
        <f>IF(Deník!$W235&gt;1,Deník!$W235,"")</f>
        <v/>
      </c>
      <c r="FP235" s="20" t="str">
        <f>IF(Deník!$W235&lt;0,Deník!$W235,"")</f>
        <v/>
      </c>
      <c r="FQ235" s="17"/>
      <c r="FS235" s="233"/>
      <c r="FT235" s="233" t="str">
        <f>IF(Deník!$W235&lt;&gt;"",IF(Deník!$Y235=Statistika!$F$78,Deník!$W235,""),"")</f>
        <v/>
      </c>
      <c r="FU235" s="233" t="str">
        <f>IF(Deník!$W235&lt;&gt;"",IF(Deník!$Y235=Statistika!$F$79,Deník!$W235,""),"")</f>
        <v/>
      </c>
      <c r="FV235" s="233" t="str">
        <f>IF(Deník!$W235&lt;&gt;"",IF(Deník!$Y235=Statistika!$F$80,Deník!$W235,""),"")</f>
        <v/>
      </c>
      <c r="FW235" s="233" t="str">
        <f>IF(Deník!$W235&lt;&gt;"",IF(Deník!$Y235=Statistika!$F$81,Deník!$W235,""),"")</f>
        <v/>
      </c>
      <c r="FX235" s="233" t="str">
        <f>IF(Deník!$W235&lt;&gt;"",IF(Deník!$Y235=Statistika!$F$82,Deník!$W235,""),"")</f>
        <v/>
      </c>
      <c r="FY235" s="233" t="str">
        <f>IF(Deník!$W235&lt;&gt;"",IF(Deník!$Y235=Statistika!$F$83,Deník!$W235,""),"")</f>
        <v/>
      </c>
      <c r="FZ235" s="233" t="str">
        <f>IF(Deník!$W235&lt;&gt;"",IF(Deník!$Y235=Statistika!$F$84,Deník!$W235,""),"")</f>
        <v/>
      </c>
      <c r="GA235" s="233" t="str">
        <f>IF(Deník!$W235&lt;&gt;"",IF(Deník!$Y235=Statistika!$F$85,Deník!$W235,""),"")</f>
        <v/>
      </c>
      <c r="GB235" s="233" t="str">
        <f>IF(Deník!$W235&lt;&gt;"",IF(Deník!$Y235=Statistika!$F$86,Deník!$W235,""),"")</f>
        <v/>
      </c>
      <c r="GC235" s="233" t="str">
        <f>IF(Deník!$W235&lt;&gt;"",IF(Deník!$Y235=Statistika!$F$87,Deník!$W235,""),"")</f>
        <v/>
      </c>
      <c r="GD235" s="233" t="str">
        <f>IF(Deník!$W235&lt;&gt;"",IF(Deník!$Y235=Statistika!$F$88,Deník!$W235,""),"")</f>
        <v/>
      </c>
      <c r="GE235" s="233" t="str">
        <f>IF(Deník!$W235&lt;&gt;"",IF(Deník!$Y235=Statistika!$F$89,Deník!$W235,""),"")</f>
        <v/>
      </c>
      <c r="GF235" s="233" t="str">
        <f>IF(Deník!$W235&lt;&gt;"",IF(Deník!$Y235=Statistika!$F$90,Deník!$W235,""),"")</f>
        <v/>
      </c>
      <c r="GG235" s="233" t="str">
        <f>IF(Deník!$W235&lt;&gt;"",IF(Deník!$Y235=Statistika!$F$91,Deník!$W235,""),"")</f>
        <v/>
      </c>
      <c r="GH235" s="233"/>
      <c r="GI235" s="233" t="str">
        <f>IF(Deník!$W235&lt;&gt;"",IF(Deník!$AB235=Statistika!$L$100,Deník!$W235,""),"")</f>
        <v/>
      </c>
      <c r="GJ235" s="233" t="str">
        <f>IF(Deník!$W235&lt;&gt;"",IF(Deník!$AB235=Statistika!$L$101,Deník!$W235,""),"")</f>
        <v/>
      </c>
      <c r="GK235" s="233" t="str">
        <f>IF(Deník!$W235&lt;&gt;"",IF(Deník!$AB235=Statistika!$L$102,Deník!$W235,""),"")</f>
        <v/>
      </c>
      <c r="GL235" s="233" t="str">
        <f>IF(Deník!$W235&lt;&gt;"",IF(Deník!$AB235=Statistika!$L$103,Deník!$W235,""),"")</f>
        <v/>
      </c>
      <c r="GM235" s="233" t="str">
        <f>IF(Deník!$W235&lt;&gt;"",IF(Deník!$AB235=Statistika!$L$104,Deník!$W235,""),"")</f>
        <v/>
      </c>
      <c r="GN235" s="233" t="str">
        <f>IF(Deník!$W235&lt;&gt;"",IF(Deník!$AB235=Statistika!$L$105,Deník!$W235,""),"")</f>
        <v/>
      </c>
      <c r="GO235" s="233" t="str">
        <f>IF(Deník!$W235&lt;&gt;"",IF(Deník!$AB235=Statistika!$L$106,Deník!$W235,""),"")</f>
        <v/>
      </c>
      <c r="GP235" s="233" t="str">
        <f>IF(Deník!$W235&lt;&gt;"",IF(Deník!$AB235=Statistika!$L$107,Deník!$W235,""),"")</f>
        <v/>
      </c>
      <c r="GQ235" s="233" t="str">
        <f>IF(Deník!$W235&lt;&gt;"",IF(Deník!$AB235=Statistika!$L$108,Deník!$W235,""),"")</f>
        <v/>
      </c>
      <c r="GS235" s="233" t="str">
        <f>IF(Deník!$W235&lt;0,IF(Deník!$AC235=Statistika!$F$117,Deník!$W235,""),"")</f>
        <v/>
      </c>
      <c r="GT235" s="233" t="str">
        <f>IF(Deník!$W235&lt;0,IF(Deník!$AC235=Statistika!$F$118,Deník!$W235,""),"")</f>
        <v/>
      </c>
      <c r="GU235" s="233" t="str">
        <f>IF(Deník!$W235&lt;0,IF(Deník!$AC235=Statistika!$F$119,Deník!$W235,""),"")</f>
        <v/>
      </c>
      <c r="GV235" s="233" t="str">
        <f>IF(Deník!$W235&lt;0,IF(Deník!$AC235=Statistika!$F$120,Deník!$W235,""),"")</f>
        <v/>
      </c>
      <c r="GW235" s="233" t="str">
        <f>IF(Deník!$W235&lt;0,IF(Deník!$AC235=Statistika!$F$121,Deník!$W235,""),"")</f>
        <v/>
      </c>
      <c r="GX235" s="233" t="str">
        <f>IF(Deník!$W235&lt;0,IF(Deník!$AC235=Statistika!$F$122,Deník!$W235,""),"")</f>
        <v/>
      </c>
      <c r="GY235" s="233" t="str">
        <f>IF(Deník!$W235&lt;0,IF(Deník!$AC235=Statistika!$F$123,Deník!$W235,""),"")</f>
        <v/>
      </c>
      <c r="GZ235" s="233" t="str">
        <f>IF(Deník!$W235&lt;0,IF(Deník!$AC235=Statistika!$F$124,Deník!$W235,""),"")</f>
        <v/>
      </c>
      <c r="HA235" s="233" t="str">
        <f>IF(Deník!$W235&lt;0,IF(Deník!$AC235=Statistika!$F$125,Deník!$W235,""),"")</f>
        <v/>
      </c>
      <c r="HC235" s="233" t="str">
        <f>IF(Deník!$W235&lt;0,IF(Deník!$AD235=Statistika!$F$133,Deník!$W235,""),"")</f>
        <v/>
      </c>
      <c r="HD235" s="233" t="str">
        <f>IF(Deník!$W235&lt;0,IF(Deník!$AD235=Statistika!$F$134,Deník!$W235,""),"")</f>
        <v/>
      </c>
      <c r="HE235" s="233" t="str">
        <f>IF(Deník!$W235&lt;0,IF(Deník!$AD235=Statistika!$F$135,Deník!$W235,""),"")</f>
        <v/>
      </c>
      <c r="HF235" s="233" t="str">
        <f>IF(Deník!$W235&lt;0,IF(Deník!$AD235=Statistika!$F$136,Deník!$W235,""),"")</f>
        <v/>
      </c>
      <c r="HG235" s="233" t="str">
        <f>IF(Deník!$W235&lt;0,IF(Deník!$AD235=Statistika!$F$137,Deník!$W235,""),"")</f>
        <v/>
      </c>
      <c r="ID235" s="8">
        <f>Tabulka4[[#This Row],[Sloupec3]]</f>
        <v>0</v>
      </c>
      <c r="IE235" s="17" t="str">
        <f>IF(AND([1]Deník!$C235&gt;='[1]Měsíční shrnutí'!$D$1,[1]Deník!$C235&lt;='[1]Měsíční shrnutí'!$F$1),[1]Deník!$X235,"")</f>
        <v/>
      </c>
    </row>
    <row r="236" spans="1:239">
      <c r="A236" s="8">
        <f>Deník!C237</f>
        <v>0</v>
      </c>
      <c r="B236" s="50" t="str">
        <f>Deník!R237</f>
        <v/>
      </c>
      <c r="C236" s="102" t="str">
        <f>IF(AND(Deník!R237&gt;1,Deník!R237&lt;&gt;""),1,"")</f>
        <v/>
      </c>
      <c r="D236" s="102" t="str">
        <f>IF(AND(Deník!R237&lt;=0,Deník!R237&lt;&gt;""),1,"")</f>
        <v/>
      </c>
      <c r="E236" s="103" t="str">
        <f>IF(AND(Deník!R237&gt;=0,Deník!R237&lt;=1),1,"")</f>
        <v/>
      </c>
      <c r="F236" s="79" t="str">
        <f>IF(Deník!R237&lt;&gt;"",Deník!R237+F235,"")</f>
        <v/>
      </c>
      <c r="G236" s="85"/>
      <c r="H236" s="54" t="str">
        <f>IF(MONTH(Deník!$C236)=H$2,IF(AND(Deník!$R236&gt;=0,Deník!$R236&lt;=1),"BE",Deník!$R236),"")</f>
        <v/>
      </c>
      <c r="I236" s="11" t="str">
        <f>IF(MONTH(Deník!$C236)=I$2,IF(AND(Deník!$R236&gt;=0,Deník!$R236&lt;=1),"BE",Deník!$R236),"")</f>
        <v/>
      </c>
      <c r="J236" s="11" t="str">
        <f>IF(MONTH(Deník!$C236)=J$2,IF(AND(Deník!$R236&gt;=0,Deník!$R236&lt;=1),"BE",Deník!$R236),"")</f>
        <v/>
      </c>
      <c r="K236" s="11" t="str">
        <f>IF(MONTH(Deník!$C236)=K$2,IF(AND(Deník!$R236&gt;=0,Deník!$R236&lt;=1),"BE",Deník!$R236),"")</f>
        <v/>
      </c>
      <c r="L236" s="11" t="str">
        <f>IF(MONTH(Deník!$C236)=L$2,IF(AND(Deník!$R236&gt;=0,Deník!$R236&lt;=1),"BE",Deník!$R236),"")</f>
        <v/>
      </c>
      <c r="M236" s="11" t="str">
        <f>IF(MONTH(Deník!$C236)=M$2,IF(AND(Deník!$R236&gt;=0,Deník!$R236&lt;=1),"BE",Deník!$R236),"")</f>
        <v/>
      </c>
      <c r="N236" s="11" t="str">
        <f>IF(MONTH(Deník!$C236)=N$2,IF(AND(Deník!$R236&gt;=0,Deník!$R236&lt;=1),"BE",Deník!$R236),"")</f>
        <v/>
      </c>
      <c r="O236" s="11" t="str">
        <f>IF(MONTH(Deník!$C236)=O$2,IF(AND(Deník!$R236&gt;=0,Deník!$R236&lt;=1),"BE",Deník!$R236),"")</f>
        <v/>
      </c>
      <c r="P236" s="11" t="str">
        <f>IF(MONTH(Deník!$C236)=P$2,IF(AND(Deník!$R236&gt;=0,Deník!$R236&lt;=1),"BE",Deník!$R236),"")</f>
        <v/>
      </c>
      <c r="Q236" s="11" t="str">
        <f>IF(MONTH(Deník!$C236)=Q$2,IF(AND(Deník!$R236&gt;=0,Deník!$R236&lt;=1),"BE",Deník!$R236),"")</f>
        <v/>
      </c>
      <c r="R236" s="11" t="str">
        <f>IF(MONTH(Deník!$C236)=R$2,IF(AND(Deník!$R236&gt;=0,Deník!$R236&lt;=1),"BE",Deník!$R236),"")</f>
        <v/>
      </c>
      <c r="S236" s="57" t="str">
        <f>IF(MONTH(Deník!$C236)=S$2,IF(AND(Deník!$R236&gt;=0,Deník!$R236&lt;=1),"BE",Deník!$R236),"")</f>
        <v/>
      </c>
      <c r="U236" s="12"/>
      <c r="V236" s="12"/>
      <c r="X236" s="600" t="str">
        <f>IF(Deník!$R236&lt;&gt;"",IF(Deník!$B236=Statistika!$F$63,IF(AND(Deník!$R236&gt;=0,Deník!$R236&lt;=1),"BE",Deník!$R236),""),"")</f>
        <v/>
      </c>
      <c r="Y236" s="13" t="str">
        <f>IF(Deník!$R236&lt;&gt;"",IF(Deník!$B236=Statistika!$F$64,IF(AND(Deník!$R236&gt;=0,Deník!$R236&lt;=1),"BE",Deník!$R236),""),"")</f>
        <v/>
      </c>
      <c r="Z236" s="13" t="str">
        <f>IF(Deník!$R236&lt;&gt;"",IF(Deník!$B236=Statistika!$F$65,IF(AND(Deník!$R236&gt;=0,Deník!$R236&lt;=1),"BE",Deník!$R236),""),"")</f>
        <v/>
      </c>
      <c r="AA236" s="13" t="str">
        <f>IF(Deník!$R236&lt;&gt;"",IF(Deník!$B236=Statistika!$F$66,IF(AND(Deník!$R236&gt;=0,Deník!$R236&lt;=1),"BE",Deník!$R236),""),"")</f>
        <v/>
      </c>
      <c r="AB236" s="13" t="str">
        <f>IF(Deník!$R236&lt;&gt;"",IF(Deník!$B236=Statistika!$F$67,IF(AND(Deník!$R236&gt;=0,Deník!$R236&lt;=1),"BE",Deník!$R236),""),"")</f>
        <v/>
      </c>
      <c r="AC236" s="13" t="str">
        <f>IF(Deník!$R236&lt;&gt;"",IF(Deník!$B236=Statistika!$F$68,IF(AND(Deník!$R236&gt;=0,Deník!$R236&lt;=1),"BE",Deník!$R236),""),"")</f>
        <v/>
      </c>
      <c r="AD236" s="13" t="str">
        <f>IF(Deník!$R236&lt;&gt;"",IF(Deník!$B236=Statistika!$F$69,IF(AND(Deník!$R236&gt;=0,Deník!$R236&lt;=1),"BE",Deník!$R236),""),"")</f>
        <v/>
      </c>
      <c r="AE236" s="601" t="str">
        <f>IF(Deník!$R236&lt;&gt;"",IF(Deník!$B236=Statistika!$F$70,IF(AND(Deník!$R236&gt;=0,Deník!$R236&lt;=1),"BE",Deník!$R236),""),"")</f>
        <v/>
      </c>
      <c r="AF236" s="90"/>
      <c r="AG236" s="63" t="str">
        <f>IF(Deník!$R236&lt;&gt;"",IF(Deník!$J236="L",IF(AND(Deník!$R236&gt;=0,Deník!$R236&lt;=1),"BE",Deník!$R236),""),"")</f>
        <v/>
      </c>
      <c r="AH236" s="13" t="str">
        <f>IF(Deník!$R236&lt;&gt;"",IF(Deník!$J236="S",IF(AND(Deník!$R236&gt;=0,Deník!$R236&lt;=1),"BE",Deník!$R236),""),"")</f>
        <v/>
      </c>
      <c r="AI236" s="95"/>
      <c r="AJ236" s="71" t="str">
        <f>IF(Deník!N237&lt;&gt;"",Deník!N237*-1,"")</f>
        <v/>
      </c>
      <c r="AK236" s="88"/>
      <c r="AL236" s="63" t="str">
        <f>IF(WEEKDAY(Deník!$C236,2)=1,IF(AND(Deník!$R236&gt;=0,Deník!$R236&lt;=1),"BE",Deník!$R236),"")</f>
        <v/>
      </c>
      <c r="AM236" s="13" t="str">
        <f>IF(WEEKDAY(Deník!$C236,2)=2,IF(AND(Deník!$R236&gt;=0,Deník!$R236&lt;=1),"BE",Deník!$R236),"")</f>
        <v/>
      </c>
      <c r="AN236" s="13" t="str">
        <f>IF(WEEKDAY(Deník!$C236,2)=3,IF(AND(Deník!$R236&gt;=0,Deník!$R236&lt;=1),"BE",Deník!$R236),"")</f>
        <v/>
      </c>
      <c r="AO236" s="13" t="str">
        <f>IF(WEEKDAY(Deník!$C236,2)=4,IF(AND(Deník!$R236&gt;=0,Deník!$R236&lt;=1),"BE",Deník!$R236),"")</f>
        <v/>
      </c>
      <c r="AP236" s="60" t="str">
        <f>IF(WEEKDAY(Deník!$C236,2)=5,IF(AND(Deník!$R236&gt;=0,Deník!$R236&lt;=1),"BE",Deník!$R236),"")</f>
        <v/>
      </c>
      <c r="AQ236" s="99"/>
      <c r="AR236" s="100">
        <f>Deník!D236</f>
        <v>0</v>
      </c>
      <c r="AS236" s="63" t="str">
        <f>IF(Deník!$D236&lt;&gt;"",IF(AND(Deník!$D236&gt;=AS$2,Deník!$D236&lt;=AS$3),IF(AND(Deník!$R236&gt;=0,Deník!$R236&lt;=1),"BE",Deník!$R236),""),"")</f>
        <v/>
      </c>
      <c r="AT236" s="63" t="str">
        <f>IF(Deník!$D236&lt;&gt;"",IF(AND(Deník!$D236&gt;=AT$2,Deník!$D236&lt;=AT$3),IF(AND(Deník!$R236&gt;=0,Deník!$R236&lt;=1),"BE",Deník!$R236),""),"")</f>
        <v/>
      </c>
      <c r="AU236" s="63" t="str">
        <f>IF(Deník!$D236&lt;&gt;"",IF(AND(Deník!$D236&gt;=AU$2,Deník!$D236&lt;=AU$3),IF(AND(Deník!$R236&gt;=0,Deník!$R236&lt;=1),"BE",Deník!$R236),""),"")</f>
        <v/>
      </c>
      <c r="AV236" s="63" t="str">
        <f>IF(Deník!$D236&lt;&gt;"",IF(AND(Deník!$D236&gt;=AV$2,Deník!$D236&lt;=AV$3),IF(AND(Deník!$R236&gt;=0,Deník!$R236&lt;=1),"BE",Deník!$R236),""),"")</f>
        <v/>
      </c>
      <c r="AW236" s="63" t="str">
        <f>IF(Deník!$D236&lt;&gt;"",IF(AND(Deník!$D236&gt;=AW$2,Deník!$D236&lt;=AW$3),IF(AND(Deník!$R236&gt;=0,Deník!$R236&lt;=1),"BE",Deník!$R236),""),"")</f>
        <v/>
      </c>
      <c r="AX236" s="63" t="str">
        <f>IF(Deník!$D236&lt;&gt;"",IF(AND(Deník!$D236&gt;=AX$2,Deník!$D236&lt;=AX$3),IF(AND(Deník!$R236&gt;=0,Deník!$R236&lt;=1),"BE",Deník!$R236),""),"")</f>
        <v/>
      </c>
      <c r="AY236" s="63" t="str">
        <f>IF(Deník!$D236&lt;&gt;"",IF(AND(Deník!$D236&gt;=AY$2,Deník!$D236&lt;=AY$3),IF(AND(Deník!$R236&gt;=0,Deník!$R236&lt;=1),"BE",Deník!$R236),""),"")</f>
        <v/>
      </c>
      <c r="AZ236" s="63" t="str">
        <f>IF(Deník!$D236&lt;&gt;"",IF(AND(Deník!$D236&gt;=AZ$2,Deník!$D236&lt;=AZ$3),IF(AND(Deník!$R236&gt;=0,Deník!$R236&lt;=1),"BE",Deník!$R236),""),"")</f>
        <v/>
      </c>
      <c r="BA236" s="63" t="str">
        <f>IF(Deník!$D236&lt;&gt;"",IF(AND(Deník!$D236&gt;=BA$2,Deník!$D236&lt;=BA$3),IF(AND(Deník!$R236&gt;=0,Deník!$R236&lt;=1),"BE",Deník!$R236),""),"")</f>
        <v/>
      </c>
      <c r="BB236" s="63" t="str">
        <f>IF(Deník!$D236&lt;&gt;"",IF(AND(Deník!$D236&gt;=BB$2,Deník!$D236&lt;=BB$3),IF(AND(Deník!$R236&gt;=0,Deník!$R236&lt;=1),"BE",Deník!$R236),""),"")</f>
        <v/>
      </c>
      <c r="BC236" s="71" t="str">
        <f>IF(Deník!$D236&lt;&gt;"",IF(AND(Deník!$D236&gt;=BC$2,Deník!$D236&lt;=BC$3),IF(AND(Deník!$R236&gt;=0,Deník!$R236&lt;=1),"BE",Deník!$R236),""),"")</f>
        <v/>
      </c>
      <c r="BD236" s="20" t="str">
        <f>IF(Deník!$J237="S",(Deník!$M237-Deník!$K237),IF(Deník!$J237="L",(Deník!$K237-Deník!$M237),""))</f>
        <v/>
      </c>
      <c r="BE236" s="20" t="str">
        <f>IF(Deník!$J237="S",(Deník!$K237-Deník!$O237),IF(Deník!$J237="L",(Deník!$O237-Deník!$K237),""))</f>
        <v/>
      </c>
      <c r="BF236" s="20" t="str">
        <f>IF(Deník!$J237="S",(Deník!$K237-Deník!$L237),IF(Deník!$J237="L",(Deník!$L237-Deník!$K237),""))</f>
        <v/>
      </c>
      <c r="BG236" s="20" t="str">
        <f>IF(Deník!$J237="S",(Deník!$K237-Deník!$S237),IF(Deník!$J237="L",(Deník!$S237-Deník!$K237),""))</f>
        <v/>
      </c>
      <c r="BH236" s="20" t="str">
        <f>IF(Deník!$J237="S",(Deník!$K237-Deník!$U237),IF(Deník!$J237="L",(Deník!$U237-Deník!$K237),""))</f>
        <v/>
      </c>
      <c r="BI236" s="20" t="str">
        <f>IF(Deník!$R236&gt;1,Deník!$R236,"")</f>
        <v/>
      </c>
      <c r="BJ236" s="20" t="str">
        <f>IF(Deník!$R236&lt;0,Deník!$R236,"")</f>
        <v/>
      </c>
      <c r="BK236" s="17"/>
      <c r="BM236" s="233" t="str">
        <f>IF(Deník!$R236&lt;&gt;"",IF(Deník!$Y236=Statistika!$F$78,IF(AND(Deník!$R236&gt;=0,Deník!$R236&lt;=1),"BE",Deník!$R236),""),"")</f>
        <v/>
      </c>
      <c r="BN236" s="233" t="str">
        <f>IF(Deník!$R236&lt;&gt;"",IF(Deník!$Y236=Statistika!$F$79,IF(AND(Deník!$R236&gt;=0,Deník!$R236&lt;=1),"BE",Deník!$R236),""),"")</f>
        <v/>
      </c>
      <c r="BO236" s="233" t="str">
        <f>IF(Deník!$R236&lt;&gt;"",IF(Deník!$Y236=Statistika!$F$80,IF(AND(Deník!$R236&gt;=0,Deník!$R236&lt;=1),"BE",Deník!$R236),""),"")</f>
        <v/>
      </c>
      <c r="BP236" s="233" t="str">
        <f>IF(Deník!$R236&lt;&gt;"",IF(Deník!$Y236=Statistika!$F$81,IF(AND(Deník!$R236&gt;=0,Deník!$R236&lt;=1),"BE",Deník!$R236),""),"")</f>
        <v/>
      </c>
      <c r="BQ236" s="233" t="str">
        <f>IF(Deník!$R236&lt;&gt;"",IF(Deník!$Y236=Statistika!$F$82,IF(AND(Deník!$R236&gt;=0,Deník!$R236&lt;=1),"BE",Deník!$R236),""),"")</f>
        <v/>
      </c>
      <c r="BR236" s="233" t="str">
        <f>IF(Deník!$R236&lt;&gt;"",IF(Deník!$Y236=Statistika!$F$83,IF(AND(Deník!$R236&gt;=0,Deník!$R236&lt;=1),"BE",Deník!$R236),""),"")</f>
        <v/>
      </c>
      <c r="BS236" s="233" t="str">
        <f>IF(Deník!$R236&lt;&gt;"",IF(Deník!$Y236=Statistika!$F$84,IF(AND(Deník!$R236&gt;=0,Deník!$R236&lt;=1),"BE",Deník!$R236),""),"")</f>
        <v/>
      </c>
      <c r="BT236" s="233" t="str">
        <f>IF(Deník!$R236&lt;&gt;"",IF(Deník!$Y236=Statistika!$F$85,IF(AND(Deník!$R236&gt;=0,Deník!$R236&lt;=1),"BE",Deník!$R236),""),"")</f>
        <v/>
      </c>
      <c r="BU236" s="233" t="str">
        <f>IF(Deník!$R236&lt;&gt;"",IF(Deník!$Y236=Statistika!$F$86,IF(AND(Deník!$R236&gt;=0,Deník!$R236&lt;=1),"BE",Deník!$R236),""),"")</f>
        <v/>
      </c>
      <c r="BV236" s="233" t="str">
        <f>IF(Deník!$R236&lt;&gt;"",IF(Deník!$Y236=Statistika!$F$87,IF(AND(Deník!$R236&gt;=0,Deník!$R236&lt;=1),"BE",Deník!$R236),""),"")</f>
        <v/>
      </c>
      <c r="BW236" s="233" t="str">
        <f>IF(Deník!$R236&lt;&gt;"",IF(Deník!$Y236=Statistika!$F$88,IF(AND(Deník!$R236&gt;=0,Deník!$R236&lt;=1),"BE",Deník!$R236),""),"")</f>
        <v/>
      </c>
      <c r="BX236" s="233" t="str">
        <f>IF(Deník!$R236&lt;&gt;"",IF(Deník!$Y236=Statistika!$F$89,IF(AND(Deník!$R236&gt;=0,Deník!$R236&lt;=1),"BE",Deník!$R236),""),"")</f>
        <v/>
      </c>
      <c r="BY236" s="233" t="str">
        <f>IF(Deník!$R236&lt;&gt;"",IF(Deník!$Y236=Statistika!$F$90,IF(AND(Deník!$R236&gt;=0,Deník!$R236&lt;=1),"BE",Deník!$R236),""),"")</f>
        <v/>
      </c>
      <c r="BZ236" s="233" t="str">
        <f>IF(Deník!$R236&lt;&gt;"",IF(Deník!$Y236=Statistika!$F$91,IF(AND(Deník!$R236&gt;=0,Deník!$R236&lt;=1),"BE",Deník!$R236),""),"")</f>
        <v/>
      </c>
      <c r="CA236" s="233"/>
      <c r="CB236" s="233" t="str">
        <f>IF(Deník!$R236&lt;&gt;"",IF(Deník!$AB236="SL",IF(AND(Deník!$R236&gt;=0,Deník!$R236&lt;=1),"BE",Deník!$R236),""),"")</f>
        <v/>
      </c>
      <c r="CC236" s="233" t="str">
        <f>IF(Deník!$R236&lt;&gt;"",IF(Deník!$AB236="BE10",IF(AND(Deník!$R236&gt;=0,Deník!$R236&lt;=1),"BE",Deník!$R236),""),"")</f>
        <v/>
      </c>
      <c r="CD236" s="233" t="str">
        <f>IF(Deník!$R236&lt;&gt;"",IF(Deník!$AB236="BE15",IF(AND(Deník!$R236&gt;=0,Deník!$R236&lt;=1),"BE",Deník!$R236),""),"")</f>
        <v/>
      </c>
      <c r="CE236" s="233" t="str">
        <f>IF(Deník!$R236&lt;&gt;"",IF(Deník!$AB236="BE20",IF(AND(Deník!$R236&gt;=0,Deník!$R236&lt;=1),"BE",Deník!$R236),""),"")</f>
        <v/>
      </c>
      <c r="CF236" s="233" t="str">
        <f>IF(Deník!$R236&lt;&gt;"",IF(Deník!$AB236="TP1",IF(AND(Deník!$R236&gt;=0,Deník!$R236&lt;=1),"BE",Deník!$R236),""),"")</f>
        <v/>
      </c>
      <c r="CG236" s="233" t="str">
        <f>IF(Deník!$R236&lt;&gt;"",IF(Deník!$AB236="TP2",IF(AND(Deník!$R236&gt;=0,Deník!$R236&lt;=1),"BE",Deník!$R236),""),"")</f>
        <v/>
      </c>
      <c r="CH236" s="233" t="str">
        <f>IF(Deník!$R236&lt;&gt;"",IF(Deník!$AB236="TP3",IF(AND(Deník!$R236&gt;=0,Deník!$R236&lt;=1),"BE",Deník!$R236),""),"")</f>
        <v/>
      </c>
      <c r="CI236" s="233" t="str">
        <f>IF(Deník!$R236&lt;&gt;"",IF(Deník!$AB236="Trailing SL",IF(AND(Deník!$R236&gt;=0,Deník!$R236&lt;=1),"BE",Deník!$R236),""),"")</f>
        <v/>
      </c>
      <c r="CJ236" s="233" t="str">
        <f>IF(Deník!$R236&lt;&gt;"",IF(Deník!$AB236="Manual",IF(AND(Deník!$R236&gt;=0,Deník!$R236&lt;=1),"BE",Deník!$R236),""),"")</f>
        <v/>
      </c>
      <c r="CK236" s="233"/>
      <c r="CL236" s="233" t="str">
        <f>IF(Deník!$R236&lt;0,IF(Deník!$AC236=Statistika!$F$117,Deník!$R236,""),"")</f>
        <v/>
      </c>
      <c r="CM236" s="233" t="str">
        <f>IF(Deník!$R236&lt;0,IF(Deník!$AC236=Statistika!$F$118,Deník!$R236,""),"")</f>
        <v/>
      </c>
      <c r="CN236" s="233" t="str">
        <f>IF(Deník!$R236&lt;0,IF(Deník!$AC236=Statistika!$F$119,Deník!$R236,""),"")</f>
        <v/>
      </c>
      <c r="CO236" s="233" t="str">
        <f>IF(Deník!$R236&lt;0,IF(Deník!$AC236=Statistika!$F$120,Deník!$R236,""),"")</f>
        <v/>
      </c>
      <c r="CP236" s="233" t="str">
        <f>IF(Deník!$R236&lt;0,IF(Deník!$AC236=Statistika!$F$121,Deník!$R236,""),"")</f>
        <v/>
      </c>
      <c r="CQ236" s="233" t="str">
        <f>IF(Deník!$R236&lt;0,IF(Deník!$AC236=Statistika!$F$122,Deník!$R236,""),"")</f>
        <v/>
      </c>
      <c r="CR236" s="233" t="str">
        <f>IF(Deník!$R236&lt;0,IF(Deník!$AC236=Statistika!$F$123,Deník!$R236,""),"")</f>
        <v/>
      </c>
      <c r="CS236" s="233" t="str">
        <f>IF(Deník!$R236&lt;0,IF(Deník!$AC236=Statistika!$F$124,Deník!$R236,""),"")</f>
        <v/>
      </c>
      <c r="CT236" s="233" t="str">
        <f>IF(Deník!$R236&lt;0,IF(Deník!$AC236=Statistika!$F$125,Deník!$R236,""),"")</f>
        <v/>
      </c>
      <c r="CU236" s="233"/>
      <c r="CV236" s="233" t="str">
        <f>IF(Deník!$R236&lt;0,IF(Deník!$AD236=$CV$2,Deník!$R236,""),"")</f>
        <v/>
      </c>
      <c r="CW236" s="233" t="str">
        <f>IF(Deník!$R236&lt;0,IF(Deník!$AD236=$CW$2,Deník!$R236,""),"")</f>
        <v/>
      </c>
      <c r="CX236" s="233" t="str">
        <f>IF(Deník!$R236&lt;0,IF(Deník!$AD236=$CX$2,Deník!$R236,""),"")</f>
        <v/>
      </c>
      <c r="CY236" s="233" t="str">
        <f>IF(Deník!$R236&lt;0,IF(Deník!$AD236=$CY$2,Deník!$R236,""),"")</f>
        <v/>
      </c>
      <c r="CZ236" s="233" t="str">
        <f>IF(Deník!$R236&lt;0,IF(Deník!$AD236=$CZ$2,Deník!$R236,""),"")</f>
        <v/>
      </c>
      <c r="DL236" s="221">
        <f t="shared" si="12"/>
        <v>93847.029999999984</v>
      </c>
      <c r="DM236" s="220">
        <f t="shared" si="11"/>
        <v>-6.1529700000000132E-2</v>
      </c>
      <c r="DO236" s="50">
        <f>Deník!W237</f>
        <v>0</v>
      </c>
      <c r="DP236" s="102" t="str">
        <f>IF(AND(Deník!W237&gt;0),1,"")</f>
        <v/>
      </c>
      <c r="DQ236" s="102">
        <f>IF(AND(Deník!W237&lt;=0),1,"")</f>
        <v>1</v>
      </c>
      <c r="DR236" s="227"/>
      <c r="DS236" s="228"/>
      <c r="DT236" s="85"/>
      <c r="DU236" s="54">
        <f>IF(MONTH(Deník!$C236)=DU$2,Deník!$W236,"")</f>
        <v>0</v>
      </c>
      <c r="DV236" s="222" t="str">
        <f>IF(MONTH(Deník!$C236)=DV$2,Deník!$W236,"")</f>
        <v/>
      </c>
      <c r="DW236" s="222" t="str">
        <f>IF(MONTH(Deník!$C236)=DW$2,Deník!$W236,"")</f>
        <v/>
      </c>
      <c r="DX236" s="222" t="str">
        <f>IF(MONTH(Deník!$C236)=DX$2,Deník!$W236,"")</f>
        <v/>
      </c>
      <c r="DY236" s="222" t="str">
        <f>IF(MONTH(Deník!$C236)=DY$2,Deník!$W236,"")</f>
        <v/>
      </c>
      <c r="DZ236" s="222" t="str">
        <f>IF(MONTH(Deník!$C236)=DZ$2,Deník!$W236,"")</f>
        <v/>
      </c>
      <c r="EA236" s="222" t="str">
        <f>IF(MONTH(Deník!$C236)=EA$2,Deník!$W236,"")</f>
        <v/>
      </c>
      <c r="EB236" s="222" t="str">
        <f>IF(MONTH(Deník!$C236)=EB$2,Deník!$W236,"")</f>
        <v/>
      </c>
      <c r="EC236" s="222" t="str">
        <f>IF(MONTH(Deník!$C236)=EC$2,Deník!$W236,"")</f>
        <v/>
      </c>
      <c r="ED236" s="222" t="str">
        <f>IF(MONTH(Deník!$C236)=ED$2,Deník!$W236,"")</f>
        <v/>
      </c>
      <c r="EE236" s="222" t="str">
        <f>IF(MONTH(Deník!$C236)=EE$2,Deník!$W236,"")</f>
        <v/>
      </c>
      <c r="EF236" s="222" t="str">
        <f>IF(MONTH(Deník!$C236)=EF$2,Deník!$W236,"")</f>
        <v/>
      </c>
      <c r="EI236" s="600" t="str">
        <f>IF(Deník!$W236&lt;&gt;"",IF(Deník!$B236=Statistika!$F$63,Deník!$W236,""),"")</f>
        <v/>
      </c>
      <c r="EJ236" s="13" t="str">
        <f>IF(Deník!$W236&lt;&gt;"",IF(Deník!$B236=Statistika!$F$64,Deník!$W236,""),"")</f>
        <v/>
      </c>
      <c r="EK236" s="13" t="str">
        <f>IF(Deník!$W236&lt;&gt;"",IF(Deník!$B236=Statistika!$F$65,Deník!$W236,""),"")</f>
        <v/>
      </c>
      <c r="EL236" s="13" t="str">
        <f>IF(Deník!$W236&lt;&gt;"",IF(Deník!$B236=Statistika!$F$66,Deník!$W236,""),"")</f>
        <v/>
      </c>
      <c r="EM236" s="13" t="str">
        <f>IF(Deník!$W236&lt;&gt;"",IF(Deník!$B236=Statistika!$F$67,Deník!$W236,""),"")</f>
        <v/>
      </c>
      <c r="EN236" s="13" t="str">
        <f>IF(Deník!$W236&lt;&gt;"",IF(Deník!$B236=Statistika!$F$68,Deník!$W236,""),"")</f>
        <v/>
      </c>
      <c r="EO236" s="13" t="str">
        <f>IF(Deník!$W236&lt;&gt;"",IF(Deník!$B236=Statistika!$F$69,Deník!$W236,""),"")</f>
        <v/>
      </c>
      <c r="EP236" s="601" t="str">
        <f>IF(Deník!$W236&lt;&gt;"",IF(Deník!$B236=Statistika!$F$70,Deník!$W236,""),"")</f>
        <v/>
      </c>
      <c r="EQ236" s="90"/>
      <c r="ER236" s="63" t="str">
        <f>IF(Deník!$W236&lt;&gt;"",IF(Deník!$J236="L",Deník!$W236,""),"")</f>
        <v/>
      </c>
      <c r="ES236" s="13" t="str">
        <f>IF(Deník!$W236&lt;&gt;"",IF(Deník!$J236="S",Deník!$W236,""),"")</f>
        <v/>
      </c>
      <c r="ET236" s="95"/>
      <c r="EU236" s="88"/>
      <c r="EV236" s="63" t="str">
        <f>IF(WEEKDAY(Deník!$C236,2)=1,Deník!$W236,"")</f>
        <v/>
      </c>
      <c r="EW236" s="13" t="str">
        <f>IF(WEEKDAY(Deník!$C236,2)=2,Deník!$W236,"")</f>
        <v/>
      </c>
      <c r="EX236" s="13" t="str">
        <f>IF(WEEKDAY(Deník!$C236,2)=3,Deník!$W236,"")</f>
        <v/>
      </c>
      <c r="EY236" s="13" t="str">
        <f>IF(WEEKDAY(Deník!$C236,2)=4,Deník!$W236,"")</f>
        <v/>
      </c>
      <c r="EZ236" s="60" t="str">
        <f>IF(WEEKDAY(Deník!$C236,2)=5,Deník!$W236,"")</f>
        <v/>
      </c>
      <c r="FA236" s="99"/>
      <c r="FB236" s="100">
        <f>Deník!D236</f>
        <v>0</v>
      </c>
      <c r="FC236" s="63">
        <f>IF($FB236&lt;&gt;"",IF(AND($FB236&gt;=FC$2,$FB236&lt;=FC$3),Deník!$W236,""))</f>
        <v>0</v>
      </c>
      <c r="FD236" s="63" t="str">
        <f>IF($FB236&lt;&gt;"",IF(AND($FB236&gt;=FD$2,$FB236&lt;=FD$3),Deník!$W236,""))</f>
        <v/>
      </c>
      <c r="FE236" s="63" t="str">
        <f>IF($FB236&lt;&gt;"",IF(AND($FB236&gt;=FE$2,$FB236&lt;=FE$3),Deník!$W236,""))</f>
        <v/>
      </c>
      <c r="FF236" s="63" t="str">
        <f>IF($FB236&lt;&gt;"",IF(AND($FB236&gt;=FF$2,$FB236&lt;=FF$3),Deník!$W236,""))</f>
        <v/>
      </c>
      <c r="FG236" s="63" t="str">
        <f>IF($FB236&lt;&gt;"",IF(AND($FB236&gt;=FG$2,$FB236&lt;=FG$3),Deník!$W236,""))</f>
        <v/>
      </c>
      <c r="FH236" s="63" t="str">
        <f>IF($FB236&lt;&gt;"",IF(AND($FB236&gt;=FH$2,$FB236&lt;=FH$3),Deník!$W236,""))</f>
        <v/>
      </c>
      <c r="FI236" s="63" t="str">
        <f>IF($FB236&lt;&gt;"",IF(AND($FB236&gt;=FI$2,$FB236&lt;=FI$3),Deník!$W236,""))</f>
        <v/>
      </c>
      <c r="FJ236" s="63" t="str">
        <f>IF($FB236&lt;&gt;"",IF(AND($FB236&gt;=FJ$2,$FB236&lt;=FJ$3),Deník!$W236,""))</f>
        <v/>
      </c>
      <c r="FK236" s="63" t="str">
        <f>IF($FB236&lt;&gt;"",IF(AND($FB236&gt;=FK$2,$FB236&lt;=FK$3),Deník!$W236,""))</f>
        <v/>
      </c>
      <c r="FL236" s="63" t="str">
        <f>IF($FB236&lt;&gt;"",IF(AND($FB236&gt;=FL$2,$FB236&lt;=FL$3),Deník!$W236,""))</f>
        <v/>
      </c>
      <c r="FM236" s="63" t="str">
        <f>IF($FB236&lt;&gt;"",IF(AND($FB236&gt;=FM$2,$FB236&lt;=FM$3),Deník!$W236,""))</f>
        <v/>
      </c>
      <c r="FN236" s="13"/>
      <c r="FO236" s="20" t="str">
        <f>IF(Deník!$W236&gt;1,Deník!$W236,"")</f>
        <v/>
      </c>
      <c r="FP236" s="20" t="str">
        <f>IF(Deník!$W236&lt;0,Deník!$W236,"")</f>
        <v/>
      </c>
      <c r="FQ236" s="17"/>
      <c r="FS236" s="233"/>
      <c r="FT236" s="233" t="str">
        <f>IF(Deník!$W236&lt;&gt;"",IF(Deník!$Y236=Statistika!$F$78,Deník!$W236,""),"")</f>
        <v/>
      </c>
      <c r="FU236" s="233" t="str">
        <f>IF(Deník!$W236&lt;&gt;"",IF(Deník!$Y236=Statistika!$F$79,Deník!$W236,""),"")</f>
        <v/>
      </c>
      <c r="FV236" s="233" t="str">
        <f>IF(Deník!$W236&lt;&gt;"",IF(Deník!$Y236=Statistika!$F$80,Deník!$W236,""),"")</f>
        <v/>
      </c>
      <c r="FW236" s="233" t="str">
        <f>IF(Deník!$W236&lt;&gt;"",IF(Deník!$Y236=Statistika!$F$81,Deník!$W236,""),"")</f>
        <v/>
      </c>
      <c r="FX236" s="233" t="str">
        <f>IF(Deník!$W236&lt;&gt;"",IF(Deník!$Y236=Statistika!$F$82,Deník!$W236,""),"")</f>
        <v/>
      </c>
      <c r="FY236" s="233" t="str">
        <f>IF(Deník!$W236&lt;&gt;"",IF(Deník!$Y236=Statistika!$F$83,Deník!$W236,""),"")</f>
        <v/>
      </c>
      <c r="FZ236" s="233" t="str">
        <f>IF(Deník!$W236&lt;&gt;"",IF(Deník!$Y236=Statistika!$F$84,Deník!$W236,""),"")</f>
        <v/>
      </c>
      <c r="GA236" s="233" t="str">
        <f>IF(Deník!$W236&lt;&gt;"",IF(Deník!$Y236=Statistika!$F$85,Deník!$W236,""),"")</f>
        <v/>
      </c>
      <c r="GB236" s="233" t="str">
        <f>IF(Deník!$W236&lt;&gt;"",IF(Deník!$Y236=Statistika!$F$86,Deník!$W236,""),"")</f>
        <v/>
      </c>
      <c r="GC236" s="233" t="str">
        <f>IF(Deník!$W236&lt;&gt;"",IF(Deník!$Y236=Statistika!$F$87,Deník!$W236,""),"")</f>
        <v/>
      </c>
      <c r="GD236" s="233" t="str">
        <f>IF(Deník!$W236&lt;&gt;"",IF(Deník!$Y236=Statistika!$F$88,Deník!$W236,""),"")</f>
        <v/>
      </c>
      <c r="GE236" s="233" t="str">
        <f>IF(Deník!$W236&lt;&gt;"",IF(Deník!$Y236=Statistika!$F$89,Deník!$W236,""),"")</f>
        <v/>
      </c>
      <c r="GF236" s="233" t="str">
        <f>IF(Deník!$W236&lt;&gt;"",IF(Deník!$Y236=Statistika!$F$90,Deník!$W236,""),"")</f>
        <v/>
      </c>
      <c r="GG236" s="233" t="str">
        <f>IF(Deník!$W236&lt;&gt;"",IF(Deník!$Y236=Statistika!$F$91,Deník!$W236,""),"")</f>
        <v/>
      </c>
      <c r="GH236" s="233"/>
      <c r="GI236" s="233" t="str">
        <f>IF(Deník!$W236&lt;&gt;"",IF(Deník!$AB236=Statistika!$L$100,Deník!$W236,""),"")</f>
        <v/>
      </c>
      <c r="GJ236" s="233" t="str">
        <f>IF(Deník!$W236&lt;&gt;"",IF(Deník!$AB236=Statistika!$L$101,Deník!$W236,""),"")</f>
        <v/>
      </c>
      <c r="GK236" s="233" t="str">
        <f>IF(Deník!$W236&lt;&gt;"",IF(Deník!$AB236=Statistika!$L$102,Deník!$W236,""),"")</f>
        <v/>
      </c>
      <c r="GL236" s="233" t="str">
        <f>IF(Deník!$W236&lt;&gt;"",IF(Deník!$AB236=Statistika!$L$103,Deník!$W236,""),"")</f>
        <v/>
      </c>
      <c r="GM236" s="233" t="str">
        <f>IF(Deník!$W236&lt;&gt;"",IF(Deník!$AB236=Statistika!$L$104,Deník!$W236,""),"")</f>
        <v/>
      </c>
      <c r="GN236" s="233" t="str">
        <f>IF(Deník!$W236&lt;&gt;"",IF(Deník!$AB236=Statistika!$L$105,Deník!$W236,""),"")</f>
        <v/>
      </c>
      <c r="GO236" s="233" t="str">
        <f>IF(Deník!$W236&lt;&gt;"",IF(Deník!$AB236=Statistika!$L$106,Deník!$W236,""),"")</f>
        <v/>
      </c>
      <c r="GP236" s="233" t="str">
        <f>IF(Deník!$W236&lt;&gt;"",IF(Deník!$AB236=Statistika!$L$107,Deník!$W236,""),"")</f>
        <v/>
      </c>
      <c r="GQ236" s="233" t="str">
        <f>IF(Deník!$W236&lt;&gt;"",IF(Deník!$AB236=Statistika!$L$108,Deník!$W236,""),"")</f>
        <v/>
      </c>
      <c r="GS236" s="233" t="str">
        <f>IF(Deník!$W236&lt;0,IF(Deník!$AC236=Statistika!$F$117,Deník!$W236,""),"")</f>
        <v/>
      </c>
      <c r="GT236" s="233" t="str">
        <f>IF(Deník!$W236&lt;0,IF(Deník!$AC236=Statistika!$F$118,Deník!$W236,""),"")</f>
        <v/>
      </c>
      <c r="GU236" s="233" t="str">
        <f>IF(Deník!$W236&lt;0,IF(Deník!$AC236=Statistika!$F$119,Deník!$W236,""),"")</f>
        <v/>
      </c>
      <c r="GV236" s="233" t="str">
        <f>IF(Deník!$W236&lt;0,IF(Deník!$AC236=Statistika!$F$120,Deník!$W236,""),"")</f>
        <v/>
      </c>
      <c r="GW236" s="233" t="str">
        <f>IF(Deník!$W236&lt;0,IF(Deník!$AC236=Statistika!$F$121,Deník!$W236,""),"")</f>
        <v/>
      </c>
      <c r="GX236" s="233" t="str">
        <f>IF(Deník!$W236&lt;0,IF(Deník!$AC236=Statistika!$F$122,Deník!$W236,""),"")</f>
        <v/>
      </c>
      <c r="GY236" s="233" t="str">
        <f>IF(Deník!$W236&lt;0,IF(Deník!$AC236=Statistika!$F$123,Deník!$W236,""),"")</f>
        <v/>
      </c>
      <c r="GZ236" s="233" t="str">
        <f>IF(Deník!$W236&lt;0,IF(Deník!$AC236=Statistika!$F$124,Deník!$W236,""),"")</f>
        <v/>
      </c>
      <c r="HA236" s="233" t="str">
        <f>IF(Deník!$W236&lt;0,IF(Deník!$AC236=Statistika!$F$125,Deník!$W236,""),"")</f>
        <v/>
      </c>
      <c r="HC236" s="233" t="str">
        <f>IF(Deník!$W236&lt;0,IF(Deník!$AD236=Statistika!$F$133,Deník!$W236,""),"")</f>
        <v/>
      </c>
      <c r="HD236" s="233" t="str">
        <f>IF(Deník!$W236&lt;0,IF(Deník!$AD236=Statistika!$F$134,Deník!$W236,""),"")</f>
        <v/>
      </c>
      <c r="HE236" s="233" t="str">
        <f>IF(Deník!$W236&lt;0,IF(Deník!$AD236=Statistika!$F$135,Deník!$W236,""),"")</f>
        <v/>
      </c>
      <c r="HF236" s="233" t="str">
        <f>IF(Deník!$W236&lt;0,IF(Deník!$AD236=Statistika!$F$136,Deník!$W236,""),"")</f>
        <v/>
      </c>
      <c r="HG236" s="233" t="str">
        <f>IF(Deník!$W236&lt;0,IF(Deník!$AD236=Statistika!$F$137,Deník!$W236,""),"")</f>
        <v/>
      </c>
      <c r="ID236" s="8">
        <f>Tabulka4[[#This Row],[Sloupec3]]</f>
        <v>0</v>
      </c>
      <c r="IE236" s="17" t="str">
        <f>IF(AND([1]Deník!$C236&gt;='[1]Měsíční shrnutí'!$D$1,[1]Deník!$C236&lt;='[1]Měsíční shrnutí'!$F$1),[1]Deník!$X236,"")</f>
        <v/>
      </c>
    </row>
    <row r="237" spans="1:239">
      <c r="A237" s="8">
        <f>Deník!C238</f>
        <v>0</v>
      </c>
      <c r="B237" s="50" t="str">
        <f>Deník!R238</f>
        <v/>
      </c>
      <c r="C237" s="102" t="str">
        <f>IF(AND(Deník!R238&gt;1,Deník!R238&lt;&gt;""),1,"")</f>
        <v/>
      </c>
      <c r="D237" s="102" t="str">
        <f>IF(AND(Deník!R238&lt;=0,Deník!R238&lt;&gt;""),1,"")</f>
        <v/>
      </c>
      <c r="E237" s="103" t="str">
        <f>IF(AND(Deník!R238&gt;=0,Deník!R238&lt;=1),1,"")</f>
        <v/>
      </c>
      <c r="F237" s="79" t="str">
        <f>IF(Deník!R238&lt;&gt;"",Deník!R238+F236,"")</f>
        <v/>
      </c>
      <c r="G237" s="85"/>
      <c r="H237" s="54" t="str">
        <f>IF(MONTH(Deník!$C237)=H$2,IF(AND(Deník!$R237&gt;=0,Deník!$R237&lt;=1),"BE",Deník!$R237),"")</f>
        <v/>
      </c>
      <c r="I237" s="11" t="str">
        <f>IF(MONTH(Deník!$C237)=I$2,IF(AND(Deník!$R237&gt;=0,Deník!$R237&lt;=1),"BE",Deník!$R237),"")</f>
        <v/>
      </c>
      <c r="J237" s="11" t="str">
        <f>IF(MONTH(Deník!$C237)=J$2,IF(AND(Deník!$R237&gt;=0,Deník!$R237&lt;=1),"BE",Deník!$R237),"")</f>
        <v/>
      </c>
      <c r="K237" s="11" t="str">
        <f>IF(MONTH(Deník!$C237)=K$2,IF(AND(Deník!$R237&gt;=0,Deník!$R237&lt;=1),"BE",Deník!$R237),"")</f>
        <v/>
      </c>
      <c r="L237" s="11" t="str">
        <f>IF(MONTH(Deník!$C237)=L$2,IF(AND(Deník!$R237&gt;=0,Deník!$R237&lt;=1),"BE",Deník!$R237),"")</f>
        <v/>
      </c>
      <c r="M237" s="11" t="str">
        <f>IF(MONTH(Deník!$C237)=M$2,IF(AND(Deník!$R237&gt;=0,Deník!$R237&lt;=1),"BE",Deník!$R237),"")</f>
        <v/>
      </c>
      <c r="N237" s="11" t="str">
        <f>IF(MONTH(Deník!$C237)=N$2,IF(AND(Deník!$R237&gt;=0,Deník!$R237&lt;=1),"BE",Deník!$R237),"")</f>
        <v/>
      </c>
      <c r="O237" s="11" t="str">
        <f>IF(MONTH(Deník!$C237)=O$2,IF(AND(Deník!$R237&gt;=0,Deník!$R237&lt;=1),"BE",Deník!$R237),"")</f>
        <v/>
      </c>
      <c r="P237" s="11" t="str">
        <f>IF(MONTH(Deník!$C237)=P$2,IF(AND(Deník!$R237&gt;=0,Deník!$R237&lt;=1),"BE",Deník!$R237),"")</f>
        <v/>
      </c>
      <c r="Q237" s="11" t="str">
        <f>IF(MONTH(Deník!$C237)=Q$2,IF(AND(Deník!$R237&gt;=0,Deník!$R237&lt;=1),"BE",Deník!$R237),"")</f>
        <v/>
      </c>
      <c r="R237" s="11" t="str">
        <f>IF(MONTH(Deník!$C237)=R$2,IF(AND(Deník!$R237&gt;=0,Deník!$R237&lt;=1),"BE",Deník!$R237),"")</f>
        <v/>
      </c>
      <c r="S237" s="57" t="str">
        <f>IF(MONTH(Deník!$C237)=S$2,IF(AND(Deník!$R237&gt;=0,Deník!$R237&lt;=1),"BE",Deník!$R237),"")</f>
        <v/>
      </c>
      <c r="U237" s="12"/>
      <c r="V237" s="12"/>
      <c r="X237" s="600" t="str">
        <f>IF(Deník!$R237&lt;&gt;"",IF(Deník!$B237=Statistika!$F$63,IF(AND(Deník!$R237&gt;=0,Deník!$R237&lt;=1),"BE",Deník!$R237),""),"")</f>
        <v/>
      </c>
      <c r="Y237" s="13" t="str">
        <f>IF(Deník!$R237&lt;&gt;"",IF(Deník!$B237=Statistika!$F$64,IF(AND(Deník!$R237&gt;=0,Deník!$R237&lt;=1),"BE",Deník!$R237),""),"")</f>
        <v/>
      </c>
      <c r="Z237" s="13" t="str">
        <f>IF(Deník!$R237&lt;&gt;"",IF(Deník!$B237=Statistika!$F$65,IF(AND(Deník!$R237&gt;=0,Deník!$R237&lt;=1),"BE",Deník!$R237),""),"")</f>
        <v/>
      </c>
      <c r="AA237" s="13" t="str">
        <f>IF(Deník!$R237&lt;&gt;"",IF(Deník!$B237=Statistika!$F$66,IF(AND(Deník!$R237&gt;=0,Deník!$R237&lt;=1),"BE",Deník!$R237),""),"")</f>
        <v/>
      </c>
      <c r="AB237" s="13" t="str">
        <f>IF(Deník!$R237&lt;&gt;"",IF(Deník!$B237=Statistika!$F$67,IF(AND(Deník!$R237&gt;=0,Deník!$R237&lt;=1),"BE",Deník!$R237),""),"")</f>
        <v/>
      </c>
      <c r="AC237" s="13" t="str">
        <f>IF(Deník!$R237&lt;&gt;"",IF(Deník!$B237=Statistika!$F$68,IF(AND(Deník!$R237&gt;=0,Deník!$R237&lt;=1),"BE",Deník!$R237),""),"")</f>
        <v/>
      </c>
      <c r="AD237" s="13" t="str">
        <f>IF(Deník!$R237&lt;&gt;"",IF(Deník!$B237=Statistika!$F$69,IF(AND(Deník!$R237&gt;=0,Deník!$R237&lt;=1),"BE",Deník!$R237),""),"")</f>
        <v/>
      </c>
      <c r="AE237" s="601" t="str">
        <f>IF(Deník!$R237&lt;&gt;"",IF(Deník!$B237=Statistika!$F$70,IF(AND(Deník!$R237&gt;=0,Deník!$R237&lt;=1),"BE",Deník!$R237),""),"")</f>
        <v/>
      </c>
      <c r="AF237" s="90"/>
      <c r="AG237" s="63" t="str">
        <f>IF(Deník!$R237&lt;&gt;"",IF(Deník!$J237="L",IF(AND(Deník!$R237&gt;=0,Deník!$R237&lt;=1),"BE",Deník!$R237),""),"")</f>
        <v/>
      </c>
      <c r="AH237" s="13" t="str">
        <f>IF(Deník!$R237&lt;&gt;"",IF(Deník!$J237="S",IF(AND(Deník!$R237&gt;=0,Deník!$R237&lt;=1),"BE",Deník!$R237),""),"")</f>
        <v/>
      </c>
      <c r="AI237" s="95"/>
      <c r="AJ237" s="71" t="str">
        <f>IF(Deník!N238&lt;&gt;"",Deník!N238*-1,"")</f>
        <v/>
      </c>
      <c r="AK237" s="88"/>
      <c r="AL237" s="63" t="str">
        <f>IF(WEEKDAY(Deník!$C237,2)=1,IF(AND(Deník!$R237&gt;=0,Deník!$R237&lt;=1),"BE",Deník!$R237),"")</f>
        <v/>
      </c>
      <c r="AM237" s="13" t="str">
        <f>IF(WEEKDAY(Deník!$C237,2)=2,IF(AND(Deník!$R237&gt;=0,Deník!$R237&lt;=1),"BE",Deník!$R237),"")</f>
        <v/>
      </c>
      <c r="AN237" s="13" t="str">
        <f>IF(WEEKDAY(Deník!$C237,2)=3,IF(AND(Deník!$R237&gt;=0,Deník!$R237&lt;=1),"BE",Deník!$R237),"")</f>
        <v/>
      </c>
      <c r="AO237" s="13" t="str">
        <f>IF(WEEKDAY(Deník!$C237,2)=4,IF(AND(Deník!$R237&gt;=0,Deník!$R237&lt;=1),"BE",Deník!$R237),"")</f>
        <v/>
      </c>
      <c r="AP237" s="60" t="str">
        <f>IF(WEEKDAY(Deník!$C237,2)=5,IF(AND(Deník!$R237&gt;=0,Deník!$R237&lt;=1),"BE",Deník!$R237),"")</f>
        <v/>
      </c>
      <c r="AQ237" s="99"/>
      <c r="AR237" s="100">
        <f>Deník!D237</f>
        <v>0</v>
      </c>
      <c r="AS237" s="63" t="str">
        <f>IF(Deník!$D237&lt;&gt;"",IF(AND(Deník!$D237&gt;=AS$2,Deník!$D237&lt;=AS$3),IF(AND(Deník!$R237&gt;=0,Deník!$R237&lt;=1),"BE",Deník!$R237),""),"")</f>
        <v/>
      </c>
      <c r="AT237" s="63" t="str">
        <f>IF(Deník!$D237&lt;&gt;"",IF(AND(Deník!$D237&gt;=AT$2,Deník!$D237&lt;=AT$3),IF(AND(Deník!$R237&gt;=0,Deník!$R237&lt;=1),"BE",Deník!$R237),""),"")</f>
        <v/>
      </c>
      <c r="AU237" s="63" t="str">
        <f>IF(Deník!$D237&lt;&gt;"",IF(AND(Deník!$D237&gt;=AU$2,Deník!$D237&lt;=AU$3),IF(AND(Deník!$R237&gt;=0,Deník!$R237&lt;=1),"BE",Deník!$R237),""),"")</f>
        <v/>
      </c>
      <c r="AV237" s="63" t="str">
        <f>IF(Deník!$D237&lt;&gt;"",IF(AND(Deník!$D237&gt;=AV$2,Deník!$D237&lt;=AV$3),IF(AND(Deník!$R237&gt;=0,Deník!$R237&lt;=1),"BE",Deník!$R237),""),"")</f>
        <v/>
      </c>
      <c r="AW237" s="63" t="str">
        <f>IF(Deník!$D237&lt;&gt;"",IF(AND(Deník!$D237&gt;=AW$2,Deník!$D237&lt;=AW$3),IF(AND(Deník!$R237&gt;=0,Deník!$R237&lt;=1),"BE",Deník!$R237),""),"")</f>
        <v/>
      </c>
      <c r="AX237" s="63" t="str">
        <f>IF(Deník!$D237&lt;&gt;"",IF(AND(Deník!$D237&gt;=AX$2,Deník!$D237&lt;=AX$3),IF(AND(Deník!$R237&gt;=0,Deník!$R237&lt;=1),"BE",Deník!$R237),""),"")</f>
        <v/>
      </c>
      <c r="AY237" s="63" t="str">
        <f>IF(Deník!$D237&lt;&gt;"",IF(AND(Deník!$D237&gt;=AY$2,Deník!$D237&lt;=AY$3),IF(AND(Deník!$R237&gt;=0,Deník!$R237&lt;=1),"BE",Deník!$R237),""),"")</f>
        <v/>
      </c>
      <c r="AZ237" s="63" t="str">
        <f>IF(Deník!$D237&lt;&gt;"",IF(AND(Deník!$D237&gt;=AZ$2,Deník!$D237&lt;=AZ$3),IF(AND(Deník!$R237&gt;=0,Deník!$R237&lt;=1),"BE",Deník!$R237),""),"")</f>
        <v/>
      </c>
      <c r="BA237" s="63" t="str">
        <f>IF(Deník!$D237&lt;&gt;"",IF(AND(Deník!$D237&gt;=BA$2,Deník!$D237&lt;=BA$3),IF(AND(Deník!$R237&gt;=0,Deník!$R237&lt;=1),"BE",Deník!$R237),""),"")</f>
        <v/>
      </c>
      <c r="BB237" s="63" t="str">
        <f>IF(Deník!$D237&lt;&gt;"",IF(AND(Deník!$D237&gt;=BB$2,Deník!$D237&lt;=BB$3),IF(AND(Deník!$R237&gt;=0,Deník!$R237&lt;=1),"BE",Deník!$R237),""),"")</f>
        <v/>
      </c>
      <c r="BC237" s="71" t="str">
        <f>IF(Deník!$D237&lt;&gt;"",IF(AND(Deník!$D237&gt;=BC$2,Deník!$D237&lt;=BC$3),IF(AND(Deník!$R237&gt;=0,Deník!$R237&lt;=1),"BE",Deník!$R237),""),"")</f>
        <v/>
      </c>
      <c r="BD237" s="20" t="str">
        <f>IF(Deník!$J238="S",(Deník!$M238-Deník!$K238),IF(Deník!$J238="L",(Deník!$K238-Deník!$M238),""))</f>
        <v/>
      </c>
      <c r="BE237" s="20" t="str">
        <f>IF(Deník!$J238="S",(Deník!$K238-Deník!$O238),IF(Deník!$J238="L",(Deník!$O238-Deník!$K238),""))</f>
        <v/>
      </c>
      <c r="BF237" s="20" t="str">
        <f>IF(Deník!$J238="S",(Deník!$K238-Deník!$L238),IF(Deník!$J238="L",(Deník!$L238-Deník!$K238),""))</f>
        <v/>
      </c>
      <c r="BG237" s="20" t="str">
        <f>IF(Deník!$J238="S",(Deník!$K238-Deník!$S238),IF(Deník!$J238="L",(Deník!$S238-Deník!$K238),""))</f>
        <v/>
      </c>
      <c r="BH237" s="20" t="str">
        <f>IF(Deník!$J238="S",(Deník!$K238-Deník!$U238),IF(Deník!$J238="L",(Deník!$U238-Deník!$K238),""))</f>
        <v/>
      </c>
      <c r="BI237" s="20" t="str">
        <f>IF(Deník!$R237&gt;1,Deník!$R237,"")</f>
        <v/>
      </c>
      <c r="BJ237" s="20" t="str">
        <f>IF(Deník!$R237&lt;0,Deník!$R237,"")</f>
        <v/>
      </c>
      <c r="BK237" s="17"/>
      <c r="BM237" s="233" t="str">
        <f>IF(Deník!$R237&lt;&gt;"",IF(Deník!$Y237=Statistika!$F$78,IF(AND(Deník!$R237&gt;=0,Deník!$R237&lt;=1),"BE",Deník!$R237),""),"")</f>
        <v/>
      </c>
      <c r="BN237" s="233" t="str">
        <f>IF(Deník!$R237&lt;&gt;"",IF(Deník!$Y237=Statistika!$F$79,IF(AND(Deník!$R237&gt;=0,Deník!$R237&lt;=1),"BE",Deník!$R237),""),"")</f>
        <v/>
      </c>
      <c r="BO237" s="233" t="str">
        <f>IF(Deník!$R237&lt;&gt;"",IF(Deník!$Y237=Statistika!$F$80,IF(AND(Deník!$R237&gt;=0,Deník!$R237&lt;=1),"BE",Deník!$R237),""),"")</f>
        <v/>
      </c>
      <c r="BP237" s="233" t="str">
        <f>IF(Deník!$R237&lt;&gt;"",IF(Deník!$Y237=Statistika!$F$81,IF(AND(Deník!$R237&gt;=0,Deník!$R237&lt;=1),"BE",Deník!$R237),""),"")</f>
        <v/>
      </c>
      <c r="BQ237" s="233" t="str">
        <f>IF(Deník!$R237&lt;&gt;"",IF(Deník!$Y237=Statistika!$F$82,IF(AND(Deník!$R237&gt;=0,Deník!$R237&lt;=1),"BE",Deník!$R237),""),"")</f>
        <v/>
      </c>
      <c r="BR237" s="233" t="str">
        <f>IF(Deník!$R237&lt;&gt;"",IF(Deník!$Y237=Statistika!$F$83,IF(AND(Deník!$R237&gt;=0,Deník!$R237&lt;=1),"BE",Deník!$R237),""),"")</f>
        <v/>
      </c>
      <c r="BS237" s="233" t="str">
        <f>IF(Deník!$R237&lt;&gt;"",IF(Deník!$Y237=Statistika!$F$84,IF(AND(Deník!$R237&gt;=0,Deník!$R237&lt;=1),"BE",Deník!$R237),""),"")</f>
        <v/>
      </c>
      <c r="BT237" s="233" t="str">
        <f>IF(Deník!$R237&lt;&gt;"",IF(Deník!$Y237=Statistika!$F$85,IF(AND(Deník!$R237&gt;=0,Deník!$R237&lt;=1),"BE",Deník!$R237),""),"")</f>
        <v/>
      </c>
      <c r="BU237" s="233" t="str">
        <f>IF(Deník!$R237&lt;&gt;"",IF(Deník!$Y237=Statistika!$F$86,IF(AND(Deník!$R237&gt;=0,Deník!$R237&lt;=1),"BE",Deník!$R237),""),"")</f>
        <v/>
      </c>
      <c r="BV237" s="233" t="str">
        <f>IF(Deník!$R237&lt;&gt;"",IF(Deník!$Y237=Statistika!$F$87,IF(AND(Deník!$R237&gt;=0,Deník!$R237&lt;=1),"BE",Deník!$R237),""),"")</f>
        <v/>
      </c>
      <c r="BW237" s="233" t="str">
        <f>IF(Deník!$R237&lt;&gt;"",IF(Deník!$Y237=Statistika!$F$88,IF(AND(Deník!$R237&gt;=0,Deník!$R237&lt;=1),"BE",Deník!$R237),""),"")</f>
        <v/>
      </c>
      <c r="BX237" s="233" t="str">
        <f>IF(Deník!$R237&lt;&gt;"",IF(Deník!$Y237=Statistika!$F$89,IF(AND(Deník!$R237&gt;=0,Deník!$R237&lt;=1),"BE",Deník!$R237),""),"")</f>
        <v/>
      </c>
      <c r="BY237" s="233" t="str">
        <f>IF(Deník!$R237&lt;&gt;"",IF(Deník!$Y237=Statistika!$F$90,IF(AND(Deník!$R237&gt;=0,Deník!$R237&lt;=1),"BE",Deník!$R237),""),"")</f>
        <v/>
      </c>
      <c r="BZ237" s="233" t="str">
        <f>IF(Deník!$R237&lt;&gt;"",IF(Deník!$Y237=Statistika!$F$91,IF(AND(Deník!$R237&gt;=0,Deník!$R237&lt;=1),"BE",Deník!$R237),""),"")</f>
        <v/>
      </c>
      <c r="CA237" s="233"/>
      <c r="CB237" s="233" t="str">
        <f>IF(Deník!$R237&lt;&gt;"",IF(Deník!$AB237="SL",IF(AND(Deník!$R237&gt;=0,Deník!$R237&lt;=1),"BE",Deník!$R237),""),"")</f>
        <v/>
      </c>
      <c r="CC237" s="233" t="str">
        <f>IF(Deník!$R237&lt;&gt;"",IF(Deník!$AB237="BE10",IF(AND(Deník!$R237&gt;=0,Deník!$R237&lt;=1),"BE",Deník!$R237),""),"")</f>
        <v/>
      </c>
      <c r="CD237" s="233" t="str">
        <f>IF(Deník!$R237&lt;&gt;"",IF(Deník!$AB237="BE15",IF(AND(Deník!$R237&gt;=0,Deník!$R237&lt;=1),"BE",Deník!$R237),""),"")</f>
        <v/>
      </c>
      <c r="CE237" s="233" t="str">
        <f>IF(Deník!$R237&lt;&gt;"",IF(Deník!$AB237="BE20",IF(AND(Deník!$R237&gt;=0,Deník!$R237&lt;=1),"BE",Deník!$R237),""),"")</f>
        <v/>
      </c>
      <c r="CF237" s="233" t="str">
        <f>IF(Deník!$R237&lt;&gt;"",IF(Deník!$AB237="TP1",IF(AND(Deník!$R237&gt;=0,Deník!$R237&lt;=1),"BE",Deník!$R237),""),"")</f>
        <v/>
      </c>
      <c r="CG237" s="233" t="str">
        <f>IF(Deník!$R237&lt;&gt;"",IF(Deník!$AB237="TP2",IF(AND(Deník!$R237&gt;=0,Deník!$R237&lt;=1),"BE",Deník!$R237),""),"")</f>
        <v/>
      </c>
      <c r="CH237" s="233" t="str">
        <f>IF(Deník!$R237&lt;&gt;"",IF(Deník!$AB237="TP3",IF(AND(Deník!$R237&gt;=0,Deník!$R237&lt;=1),"BE",Deník!$R237),""),"")</f>
        <v/>
      </c>
      <c r="CI237" s="233" t="str">
        <f>IF(Deník!$R237&lt;&gt;"",IF(Deník!$AB237="Trailing SL",IF(AND(Deník!$R237&gt;=0,Deník!$R237&lt;=1),"BE",Deník!$R237),""),"")</f>
        <v/>
      </c>
      <c r="CJ237" s="233" t="str">
        <f>IF(Deník!$R237&lt;&gt;"",IF(Deník!$AB237="Manual",IF(AND(Deník!$R237&gt;=0,Deník!$R237&lt;=1),"BE",Deník!$R237),""),"")</f>
        <v/>
      </c>
      <c r="CK237" s="233"/>
      <c r="CL237" s="233" t="str">
        <f>IF(Deník!$R237&lt;0,IF(Deník!$AC237=Statistika!$F$117,Deník!$R237,""),"")</f>
        <v/>
      </c>
      <c r="CM237" s="233" t="str">
        <f>IF(Deník!$R237&lt;0,IF(Deník!$AC237=Statistika!$F$118,Deník!$R237,""),"")</f>
        <v/>
      </c>
      <c r="CN237" s="233" t="str">
        <f>IF(Deník!$R237&lt;0,IF(Deník!$AC237=Statistika!$F$119,Deník!$R237,""),"")</f>
        <v/>
      </c>
      <c r="CO237" s="233" t="str">
        <f>IF(Deník!$R237&lt;0,IF(Deník!$AC237=Statistika!$F$120,Deník!$R237,""),"")</f>
        <v/>
      </c>
      <c r="CP237" s="233" t="str">
        <f>IF(Deník!$R237&lt;0,IF(Deník!$AC237=Statistika!$F$121,Deník!$R237,""),"")</f>
        <v/>
      </c>
      <c r="CQ237" s="233" t="str">
        <f>IF(Deník!$R237&lt;0,IF(Deník!$AC237=Statistika!$F$122,Deník!$R237,""),"")</f>
        <v/>
      </c>
      <c r="CR237" s="233" t="str">
        <f>IF(Deník!$R237&lt;0,IF(Deník!$AC237=Statistika!$F$123,Deník!$R237,""),"")</f>
        <v/>
      </c>
      <c r="CS237" s="233" t="str">
        <f>IF(Deník!$R237&lt;0,IF(Deník!$AC237=Statistika!$F$124,Deník!$R237,""),"")</f>
        <v/>
      </c>
      <c r="CT237" s="233" t="str">
        <f>IF(Deník!$R237&lt;0,IF(Deník!$AC237=Statistika!$F$125,Deník!$R237,""),"")</f>
        <v/>
      </c>
      <c r="CU237" s="233"/>
      <c r="CV237" s="233" t="str">
        <f>IF(Deník!$R237&lt;0,IF(Deník!$AD237=$CV$2,Deník!$R237,""),"")</f>
        <v/>
      </c>
      <c r="CW237" s="233" t="str">
        <f>IF(Deník!$R237&lt;0,IF(Deník!$AD237=$CW$2,Deník!$R237,""),"")</f>
        <v/>
      </c>
      <c r="CX237" s="233" t="str">
        <f>IF(Deník!$R237&lt;0,IF(Deník!$AD237=$CX$2,Deník!$R237,""),"")</f>
        <v/>
      </c>
      <c r="CY237" s="233" t="str">
        <f>IF(Deník!$R237&lt;0,IF(Deník!$AD237=$CY$2,Deník!$R237,""),"")</f>
        <v/>
      </c>
      <c r="CZ237" s="233" t="str">
        <f>IF(Deník!$R237&lt;0,IF(Deník!$AD237=$CZ$2,Deník!$R237,""),"")</f>
        <v/>
      </c>
      <c r="DL237" s="221">
        <f t="shared" si="12"/>
        <v>93847.029999999984</v>
      </c>
      <c r="DM237" s="220">
        <f t="shared" si="11"/>
        <v>-6.1529700000000132E-2</v>
      </c>
      <c r="DO237" s="50">
        <f>Deník!W238</f>
        <v>0</v>
      </c>
      <c r="DP237" s="102" t="str">
        <f>IF(AND(Deník!W238&gt;0),1,"")</f>
        <v/>
      </c>
      <c r="DQ237" s="102">
        <f>IF(AND(Deník!W238&lt;=0),1,"")</f>
        <v>1</v>
      </c>
      <c r="DR237" s="227"/>
      <c r="DS237" s="228"/>
      <c r="DT237" s="85"/>
      <c r="DU237" s="54">
        <f>IF(MONTH(Deník!$C237)=DU$2,Deník!$W237,"")</f>
        <v>0</v>
      </c>
      <c r="DV237" s="222" t="str">
        <f>IF(MONTH(Deník!$C237)=DV$2,Deník!$W237,"")</f>
        <v/>
      </c>
      <c r="DW237" s="222" t="str">
        <f>IF(MONTH(Deník!$C237)=DW$2,Deník!$W237,"")</f>
        <v/>
      </c>
      <c r="DX237" s="222" t="str">
        <f>IF(MONTH(Deník!$C237)=DX$2,Deník!$W237,"")</f>
        <v/>
      </c>
      <c r="DY237" s="222" t="str">
        <f>IF(MONTH(Deník!$C237)=DY$2,Deník!$W237,"")</f>
        <v/>
      </c>
      <c r="DZ237" s="222" t="str">
        <f>IF(MONTH(Deník!$C237)=DZ$2,Deník!$W237,"")</f>
        <v/>
      </c>
      <c r="EA237" s="222" t="str">
        <f>IF(MONTH(Deník!$C237)=EA$2,Deník!$W237,"")</f>
        <v/>
      </c>
      <c r="EB237" s="222" t="str">
        <f>IF(MONTH(Deník!$C237)=EB$2,Deník!$W237,"")</f>
        <v/>
      </c>
      <c r="EC237" s="222" t="str">
        <f>IF(MONTH(Deník!$C237)=EC$2,Deník!$W237,"")</f>
        <v/>
      </c>
      <c r="ED237" s="222" t="str">
        <f>IF(MONTH(Deník!$C237)=ED$2,Deník!$W237,"")</f>
        <v/>
      </c>
      <c r="EE237" s="222" t="str">
        <f>IF(MONTH(Deník!$C237)=EE$2,Deník!$W237,"")</f>
        <v/>
      </c>
      <c r="EF237" s="222" t="str">
        <f>IF(MONTH(Deník!$C237)=EF$2,Deník!$W237,"")</f>
        <v/>
      </c>
      <c r="EI237" s="600" t="str">
        <f>IF(Deník!$W237&lt;&gt;"",IF(Deník!$B237=Statistika!$F$63,Deník!$W237,""),"")</f>
        <v/>
      </c>
      <c r="EJ237" s="13" t="str">
        <f>IF(Deník!$W237&lt;&gt;"",IF(Deník!$B237=Statistika!$F$64,Deník!$W237,""),"")</f>
        <v/>
      </c>
      <c r="EK237" s="13" t="str">
        <f>IF(Deník!$W237&lt;&gt;"",IF(Deník!$B237=Statistika!$F$65,Deník!$W237,""),"")</f>
        <v/>
      </c>
      <c r="EL237" s="13" t="str">
        <f>IF(Deník!$W237&lt;&gt;"",IF(Deník!$B237=Statistika!$F$66,Deník!$W237,""),"")</f>
        <v/>
      </c>
      <c r="EM237" s="13" t="str">
        <f>IF(Deník!$W237&lt;&gt;"",IF(Deník!$B237=Statistika!$F$67,Deník!$W237,""),"")</f>
        <v/>
      </c>
      <c r="EN237" s="13" t="str">
        <f>IF(Deník!$W237&lt;&gt;"",IF(Deník!$B237=Statistika!$F$68,Deník!$W237,""),"")</f>
        <v/>
      </c>
      <c r="EO237" s="13" t="str">
        <f>IF(Deník!$W237&lt;&gt;"",IF(Deník!$B237=Statistika!$F$69,Deník!$W237,""),"")</f>
        <v/>
      </c>
      <c r="EP237" s="601" t="str">
        <f>IF(Deník!$W237&lt;&gt;"",IF(Deník!$B237=Statistika!$F$70,Deník!$W237,""),"")</f>
        <v/>
      </c>
      <c r="EQ237" s="90"/>
      <c r="ER237" s="63" t="str">
        <f>IF(Deník!$W237&lt;&gt;"",IF(Deník!$J237="L",Deník!$W237,""),"")</f>
        <v/>
      </c>
      <c r="ES237" s="13" t="str">
        <f>IF(Deník!$W237&lt;&gt;"",IF(Deník!$J237="S",Deník!$W237,""),"")</f>
        <v/>
      </c>
      <c r="ET237" s="95"/>
      <c r="EU237" s="88"/>
      <c r="EV237" s="63" t="str">
        <f>IF(WEEKDAY(Deník!$C237,2)=1,Deník!$W237,"")</f>
        <v/>
      </c>
      <c r="EW237" s="13" t="str">
        <f>IF(WEEKDAY(Deník!$C237,2)=2,Deník!$W237,"")</f>
        <v/>
      </c>
      <c r="EX237" s="13" t="str">
        <f>IF(WEEKDAY(Deník!$C237,2)=3,Deník!$W237,"")</f>
        <v/>
      </c>
      <c r="EY237" s="13" t="str">
        <f>IF(WEEKDAY(Deník!$C237,2)=4,Deník!$W237,"")</f>
        <v/>
      </c>
      <c r="EZ237" s="60" t="str">
        <f>IF(WEEKDAY(Deník!$C237,2)=5,Deník!$W237,"")</f>
        <v/>
      </c>
      <c r="FA237" s="99"/>
      <c r="FB237" s="100">
        <f>Deník!D237</f>
        <v>0</v>
      </c>
      <c r="FC237" s="63">
        <f>IF($FB237&lt;&gt;"",IF(AND($FB237&gt;=FC$2,$FB237&lt;=FC$3),Deník!$W237,""))</f>
        <v>0</v>
      </c>
      <c r="FD237" s="63" t="str">
        <f>IF($FB237&lt;&gt;"",IF(AND($FB237&gt;=FD$2,$FB237&lt;=FD$3),Deník!$W237,""))</f>
        <v/>
      </c>
      <c r="FE237" s="63" t="str">
        <f>IF($FB237&lt;&gt;"",IF(AND($FB237&gt;=FE$2,$FB237&lt;=FE$3),Deník!$W237,""))</f>
        <v/>
      </c>
      <c r="FF237" s="63" t="str">
        <f>IF($FB237&lt;&gt;"",IF(AND($FB237&gt;=FF$2,$FB237&lt;=FF$3),Deník!$W237,""))</f>
        <v/>
      </c>
      <c r="FG237" s="63" t="str">
        <f>IF($FB237&lt;&gt;"",IF(AND($FB237&gt;=FG$2,$FB237&lt;=FG$3),Deník!$W237,""))</f>
        <v/>
      </c>
      <c r="FH237" s="63" t="str">
        <f>IF($FB237&lt;&gt;"",IF(AND($FB237&gt;=FH$2,$FB237&lt;=FH$3),Deník!$W237,""))</f>
        <v/>
      </c>
      <c r="FI237" s="63" t="str">
        <f>IF($FB237&lt;&gt;"",IF(AND($FB237&gt;=FI$2,$FB237&lt;=FI$3),Deník!$W237,""))</f>
        <v/>
      </c>
      <c r="FJ237" s="63" t="str">
        <f>IF($FB237&lt;&gt;"",IF(AND($FB237&gt;=FJ$2,$FB237&lt;=FJ$3),Deník!$W237,""))</f>
        <v/>
      </c>
      <c r="FK237" s="63" t="str">
        <f>IF($FB237&lt;&gt;"",IF(AND($FB237&gt;=FK$2,$FB237&lt;=FK$3),Deník!$W237,""))</f>
        <v/>
      </c>
      <c r="FL237" s="63" t="str">
        <f>IF($FB237&lt;&gt;"",IF(AND($FB237&gt;=FL$2,$FB237&lt;=FL$3),Deník!$W237,""))</f>
        <v/>
      </c>
      <c r="FM237" s="63" t="str">
        <f>IF($FB237&lt;&gt;"",IF(AND($FB237&gt;=FM$2,$FB237&lt;=FM$3),Deník!$W237,""))</f>
        <v/>
      </c>
      <c r="FN237" s="13"/>
      <c r="FO237" s="20" t="str">
        <f>IF(Deník!$W237&gt;1,Deník!$W237,"")</f>
        <v/>
      </c>
      <c r="FP237" s="20" t="str">
        <f>IF(Deník!$W237&lt;0,Deník!$W237,"")</f>
        <v/>
      </c>
      <c r="FQ237" s="17"/>
      <c r="FS237" s="233"/>
      <c r="FT237" s="233" t="str">
        <f>IF(Deník!$W237&lt;&gt;"",IF(Deník!$Y237=Statistika!$F$78,Deník!$W237,""),"")</f>
        <v/>
      </c>
      <c r="FU237" s="233" t="str">
        <f>IF(Deník!$W237&lt;&gt;"",IF(Deník!$Y237=Statistika!$F$79,Deník!$W237,""),"")</f>
        <v/>
      </c>
      <c r="FV237" s="233" t="str">
        <f>IF(Deník!$W237&lt;&gt;"",IF(Deník!$Y237=Statistika!$F$80,Deník!$W237,""),"")</f>
        <v/>
      </c>
      <c r="FW237" s="233" t="str">
        <f>IF(Deník!$W237&lt;&gt;"",IF(Deník!$Y237=Statistika!$F$81,Deník!$W237,""),"")</f>
        <v/>
      </c>
      <c r="FX237" s="233" t="str">
        <f>IF(Deník!$W237&lt;&gt;"",IF(Deník!$Y237=Statistika!$F$82,Deník!$W237,""),"")</f>
        <v/>
      </c>
      <c r="FY237" s="233" t="str">
        <f>IF(Deník!$W237&lt;&gt;"",IF(Deník!$Y237=Statistika!$F$83,Deník!$W237,""),"")</f>
        <v/>
      </c>
      <c r="FZ237" s="233" t="str">
        <f>IF(Deník!$W237&lt;&gt;"",IF(Deník!$Y237=Statistika!$F$84,Deník!$W237,""),"")</f>
        <v/>
      </c>
      <c r="GA237" s="233" t="str">
        <f>IF(Deník!$W237&lt;&gt;"",IF(Deník!$Y237=Statistika!$F$85,Deník!$W237,""),"")</f>
        <v/>
      </c>
      <c r="GB237" s="233" t="str">
        <f>IF(Deník!$W237&lt;&gt;"",IF(Deník!$Y237=Statistika!$F$86,Deník!$W237,""),"")</f>
        <v/>
      </c>
      <c r="GC237" s="233" t="str">
        <f>IF(Deník!$W237&lt;&gt;"",IF(Deník!$Y237=Statistika!$F$87,Deník!$W237,""),"")</f>
        <v/>
      </c>
      <c r="GD237" s="233" t="str">
        <f>IF(Deník!$W237&lt;&gt;"",IF(Deník!$Y237=Statistika!$F$88,Deník!$W237,""),"")</f>
        <v/>
      </c>
      <c r="GE237" s="233" t="str">
        <f>IF(Deník!$W237&lt;&gt;"",IF(Deník!$Y237=Statistika!$F$89,Deník!$W237,""),"")</f>
        <v/>
      </c>
      <c r="GF237" s="233" t="str">
        <f>IF(Deník!$W237&lt;&gt;"",IF(Deník!$Y237=Statistika!$F$90,Deník!$W237,""),"")</f>
        <v/>
      </c>
      <c r="GG237" s="233" t="str">
        <f>IF(Deník!$W237&lt;&gt;"",IF(Deník!$Y237=Statistika!$F$91,Deník!$W237,""),"")</f>
        <v/>
      </c>
      <c r="GH237" s="233"/>
      <c r="GI237" s="233" t="str">
        <f>IF(Deník!$W237&lt;&gt;"",IF(Deník!$AB237=Statistika!$L$100,Deník!$W237,""),"")</f>
        <v/>
      </c>
      <c r="GJ237" s="233" t="str">
        <f>IF(Deník!$W237&lt;&gt;"",IF(Deník!$AB237=Statistika!$L$101,Deník!$W237,""),"")</f>
        <v/>
      </c>
      <c r="GK237" s="233" t="str">
        <f>IF(Deník!$W237&lt;&gt;"",IF(Deník!$AB237=Statistika!$L$102,Deník!$W237,""),"")</f>
        <v/>
      </c>
      <c r="GL237" s="233" t="str">
        <f>IF(Deník!$W237&lt;&gt;"",IF(Deník!$AB237=Statistika!$L$103,Deník!$W237,""),"")</f>
        <v/>
      </c>
      <c r="GM237" s="233" t="str">
        <f>IF(Deník!$W237&lt;&gt;"",IF(Deník!$AB237=Statistika!$L$104,Deník!$W237,""),"")</f>
        <v/>
      </c>
      <c r="GN237" s="233" t="str">
        <f>IF(Deník!$W237&lt;&gt;"",IF(Deník!$AB237=Statistika!$L$105,Deník!$W237,""),"")</f>
        <v/>
      </c>
      <c r="GO237" s="233" t="str">
        <f>IF(Deník!$W237&lt;&gt;"",IF(Deník!$AB237=Statistika!$L$106,Deník!$W237,""),"")</f>
        <v/>
      </c>
      <c r="GP237" s="233" t="str">
        <f>IF(Deník!$W237&lt;&gt;"",IF(Deník!$AB237=Statistika!$L$107,Deník!$W237,""),"")</f>
        <v/>
      </c>
      <c r="GQ237" s="233" t="str">
        <f>IF(Deník!$W237&lt;&gt;"",IF(Deník!$AB237=Statistika!$L$108,Deník!$W237,""),"")</f>
        <v/>
      </c>
      <c r="GS237" s="233" t="str">
        <f>IF(Deník!$W237&lt;0,IF(Deník!$AC237=Statistika!$F$117,Deník!$W237,""),"")</f>
        <v/>
      </c>
      <c r="GT237" s="233" t="str">
        <f>IF(Deník!$W237&lt;0,IF(Deník!$AC237=Statistika!$F$118,Deník!$W237,""),"")</f>
        <v/>
      </c>
      <c r="GU237" s="233" t="str">
        <f>IF(Deník!$W237&lt;0,IF(Deník!$AC237=Statistika!$F$119,Deník!$W237,""),"")</f>
        <v/>
      </c>
      <c r="GV237" s="233" t="str">
        <f>IF(Deník!$W237&lt;0,IF(Deník!$AC237=Statistika!$F$120,Deník!$W237,""),"")</f>
        <v/>
      </c>
      <c r="GW237" s="233" t="str">
        <f>IF(Deník!$W237&lt;0,IF(Deník!$AC237=Statistika!$F$121,Deník!$W237,""),"")</f>
        <v/>
      </c>
      <c r="GX237" s="233" t="str">
        <f>IF(Deník!$W237&lt;0,IF(Deník!$AC237=Statistika!$F$122,Deník!$W237,""),"")</f>
        <v/>
      </c>
      <c r="GY237" s="233" t="str">
        <f>IF(Deník!$W237&lt;0,IF(Deník!$AC237=Statistika!$F$123,Deník!$W237,""),"")</f>
        <v/>
      </c>
      <c r="GZ237" s="233" t="str">
        <f>IF(Deník!$W237&lt;0,IF(Deník!$AC237=Statistika!$F$124,Deník!$W237,""),"")</f>
        <v/>
      </c>
      <c r="HA237" s="233" t="str">
        <f>IF(Deník!$W237&lt;0,IF(Deník!$AC237=Statistika!$F$125,Deník!$W237,""),"")</f>
        <v/>
      </c>
      <c r="HC237" s="233" t="str">
        <f>IF(Deník!$W237&lt;0,IF(Deník!$AD237=Statistika!$F$133,Deník!$W237,""),"")</f>
        <v/>
      </c>
      <c r="HD237" s="233" t="str">
        <f>IF(Deník!$W237&lt;0,IF(Deník!$AD237=Statistika!$F$134,Deník!$W237,""),"")</f>
        <v/>
      </c>
      <c r="HE237" s="233" t="str">
        <f>IF(Deník!$W237&lt;0,IF(Deník!$AD237=Statistika!$F$135,Deník!$W237,""),"")</f>
        <v/>
      </c>
      <c r="HF237" s="233" t="str">
        <f>IF(Deník!$W237&lt;0,IF(Deník!$AD237=Statistika!$F$136,Deník!$W237,""),"")</f>
        <v/>
      </c>
      <c r="HG237" s="233" t="str">
        <f>IF(Deník!$W237&lt;0,IF(Deník!$AD237=Statistika!$F$137,Deník!$W237,""),"")</f>
        <v/>
      </c>
      <c r="ID237" s="8">
        <f>Tabulka4[[#This Row],[Sloupec3]]</f>
        <v>0</v>
      </c>
      <c r="IE237" s="17" t="str">
        <f>IF(AND([1]Deník!$C237&gt;='[1]Měsíční shrnutí'!$D$1,[1]Deník!$C237&lt;='[1]Měsíční shrnutí'!$F$1),[1]Deník!$X237,"")</f>
        <v/>
      </c>
    </row>
    <row r="238" spans="1:239">
      <c r="A238" s="8">
        <f>Deník!C239</f>
        <v>0</v>
      </c>
      <c r="B238" s="50" t="str">
        <f>Deník!R239</f>
        <v/>
      </c>
      <c r="C238" s="102" t="str">
        <f>IF(AND(Deník!R239&gt;1,Deník!R239&lt;&gt;""),1,"")</f>
        <v/>
      </c>
      <c r="D238" s="102" t="str">
        <f>IF(AND(Deník!R239&lt;=0,Deník!R239&lt;&gt;""),1,"")</f>
        <v/>
      </c>
      <c r="E238" s="103" t="str">
        <f>IF(AND(Deník!R239&gt;=0,Deník!R239&lt;=1),1,"")</f>
        <v/>
      </c>
      <c r="F238" s="79" t="str">
        <f>IF(Deník!R239&lt;&gt;"",Deník!R239+F237,"")</f>
        <v/>
      </c>
      <c r="G238" s="85"/>
      <c r="H238" s="54" t="str">
        <f>IF(MONTH(Deník!$C238)=H$2,IF(AND(Deník!$R238&gt;=0,Deník!$R238&lt;=1),"BE",Deník!$R238),"")</f>
        <v/>
      </c>
      <c r="I238" s="11" t="str">
        <f>IF(MONTH(Deník!$C238)=I$2,IF(AND(Deník!$R238&gt;=0,Deník!$R238&lt;=1),"BE",Deník!$R238),"")</f>
        <v/>
      </c>
      <c r="J238" s="11" t="str">
        <f>IF(MONTH(Deník!$C238)=J$2,IF(AND(Deník!$R238&gt;=0,Deník!$R238&lt;=1),"BE",Deník!$R238),"")</f>
        <v/>
      </c>
      <c r="K238" s="11" t="str">
        <f>IF(MONTH(Deník!$C238)=K$2,IF(AND(Deník!$R238&gt;=0,Deník!$R238&lt;=1),"BE",Deník!$R238),"")</f>
        <v/>
      </c>
      <c r="L238" s="11" t="str">
        <f>IF(MONTH(Deník!$C238)=L$2,IF(AND(Deník!$R238&gt;=0,Deník!$R238&lt;=1),"BE",Deník!$R238),"")</f>
        <v/>
      </c>
      <c r="M238" s="11" t="str">
        <f>IF(MONTH(Deník!$C238)=M$2,IF(AND(Deník!$R238&gt;=0,Deník!$R238&lt;=1),"BE",Deník!$R238),"")</f>
        <v/>
      </c>
      <c r="N238" s="11" t="str">
        <f>IF(MONTH(Deník!$C238)=N$2,IF(AND(Deník!$R238&gt;=0,Deník!$R238&lt;=1),"BE",Deník!$R238),"")</f>
        <v/>
      </c>
      <c r="O238" s="11" t="str">
        <f>IF(MONTH(Deník!$C238)=O$2,IF(AND(Deník!$R238&gt;=0,Deník!$R238&lt;=1),"BE",Deník!$R238),"")</f>
        <v/>
      </c>
      <c r="P238" s="11" t="str">
        <f>IF(MONTH(Deník!$C238)=P$2,IF(AND(Deník!$R238&gt;=0,Deník!$R238&lt;=1),"BE",Deník!$R238),"")</f>
        <v/>
      </c>
      <c r="Q238" s="11" t="str">
        <f>IF(MONTH(Deník!$C238)=Q$2,IF(AND(Deník!$R238&gt;=0,Deník!$R238&lt;=1),"BE",Deník!$R238),"")</f>
        <v/>
      </c>
      <c r="R238" s="11" t="str">
        <f>IF(MONTH(Deník!$C238)=R$2,IF(AND(Deník!$R238&gt;=0,Deník!$R238&lt;=1),"BE",Deník!$R238),"")</f>
        <v/>
      </c>
      <c r="S238" s="57" t="str">
        <f>IF(MONTH(Deník!$C238)=S$2,IF(AND(Deník!$R238&gt;=0,Deník!$R238&lt;=1),"BE",Deník!$R238),"")</f>
        <v/>
      </c>
      <c r="U238" s="12"/>
      <c r="V238" s="12"/>
      <c r="X238" s="600" t="str">
        <f>IF(Deník!$R238&lt;&gt;"",IF(Deník!$B238=Statistika!$F$63,IF(AND(Deník!$R238&gt;=0,Deník!$R238&lt;=1),"BE",Deník!$R238),""),"")</f>
        <v/>
      </c>
      <c r="Y238" s="13" t="str">
        <f>IF(Deník!$R238&lt;&gt;"",IF(Deník!$B238=Statistika!$F$64,IF(AND(Deník!$R238&gt;=0,Deník!$R238&lt;=1),"BE",Deník!$R238),""),"")</f>
        <v/>
      </c>
      <c r="Z238" s="13" t="str">
        <f>IF(Deník!$R238&lt;&gt;"",IF(Deník!$B238=Statistika!$F$65,IF(AND(Deník!$R238&gt;=0,Deník!$R238&lt;=1),"BE",Deník!$R238),""),"")</f>
        <v/>
      </c>
      <c r="AA238" s="13" t="str">
        <f>IF(Deník!$R238&lt;&gt;"",IF(Deník!$B238=Statistika!$F$66,IF(AND(Deník!$R238&gt;=0,Deník!$R238&lt;=1),"BE",Deník!$R238),""),"")</f>
        <v/>
      </c>
      <c r="AB238" s="13" t="str">
        <f>IF(Deník!$R238&lt;&gt;"",IF(Deník!$B238=Statistika!$F$67,IF(AND(Deník!$R238&gt;=0,Deník!$R238&lt;=1),"BE",Deník!$R238),""),"")</f>
        <v/>
      </c>
      <c r="AC238" s="13" t="str">
        <f>IF(Deník!$R238&lt;&gt;"",IF(Deník!$B238=Statistika!$F$68,IF(AND(Deník!$R238&gt;=0,Deník!$R238&lt;=1),"BE",Deník!$R238),""),"")</f>
        <v/>
      </c>
      <c r="AD238" s="13" t="str">
        <f>IF(Deník!$R238&lt;&gt;"",IF(Deník!$B238=Statistika!$F$69,IF(AND(Deník!$R238&gt;=0,Deník!$R238&lt;=1),"BE",Deník!$R238),""),"")</f>
        <v/>
      </c>
      <c r="AE238" s="601" t="str">
        <f>IF(Deník!$R238&lt;&gt;"",IF(Deník!$B238=Statistika!$F$70,IF(AND(Deník!$R238&gt;=0,Deník!$R238&lt;=1),"BE",Deník!$R238),""),"")</f>
        <v/>
      </c>
      <c r="AF238" s="90"/>
      <c r="AG238" s="63" t="str">
        <f>IF(Deník!$R238&lt;&gt;"",IF(Deník!$J238="L",IF(AND(Deník!$R238&gt;=0,Deník!$R238&lt;=1),"BE",Deník!$R238),""),"")</f>
        <v/>
      </c>
      <c r="AH238" s="13" t="str">
        <f>IF(Deník!$R238&lt;&gt;"",IF(Deník!$J238="S",IF(AND(Deník!$R238&gt;=0,Deník!$R238&lt;=1),"BE",Deník!$R238),""),"")</f>
        <v/>
      </c>
      <c r="AI238" s="95"/>
      <c r="AJ238" s="71" t="str">
        <f>IF(Deník!N239&lt;&gt;"",Deník!N239*-1,"")</f>
        <v/>
      </c>
      <c r="AK238" s="88"/>
      <c r="AL238" s="63" t="str">
        <f>IF(WEEKDAY(Deník!$C238,2)=1,IF(AND(Deník!$R238&gt;=0,Deník!$R238&lt;=1),"BE",Deník!$R238),"")</f>
        <v/>
      </c>
      <c r="AM238" s="13" t="str">
        <f>IF(WEEKDAY(Deník!$C238,2)=2,IF(AND(Deník!$R238&gt;=0,Deník!$R238&lt;=1),"BE",Deník!$R238),"")</f>
        <v/>
      </c>
      <c r="AN238" s="13" t="str">
        <f>IF(WEEKDAY(Deník!$C238,2)=3,IF(AND(Deník!$R238&gt;=0,Deník!$R238&lt;=1),"BE",Deník!$R238),"")</f>
        <v/>
      </c>
      <c r="AO238" s="13" t="str">
        <f>IF(WEEKDAY(Deník!$C238,2)=4,IF(AND(Deník!$R238&gt;=0,Deník!$R238&lt;=1),"BE",Deník!$R238),"")</f>
        <v/>
      </c>
      <c r="AP238" s="60" t="str">
        <f>IF(WEEKDAY(Deník!$C238,2)=5,IF(AND(Deník!$R238&gt;=0,Deník!$R238&lt;=1),"BE",Deník!$R238),"")</f>
        <v/>
      </c>
      <c r="AQ238" s="99"/>
      <c r="AR238" s="100">
        <f>Deník!D238</f>
        <v>0</v>
      </c>
      <c r="AS238" s="63" t="str">
        <f>IF(Deník!$D238&lt;&gt;"",IF(AND(Deník!$D238&gt;=AS$2,Deník!$D238&lt;=AS$3),IF(AND(Deník!$R238&gt;=0,Deník!$R238&lt;=1),"BE",Deník!$R238),""),"")</f>
        <v/>
      </c>
      <c r="AT238" s="63" t="str">
        <f>IF(Deník!$D238&lt;&gt;"",IF(AND(Deník!$D238&gt;=AT$2,Deník!$D238&lt;=AT$3),IF(AND(Deník!$R238&gt;=0,Deník!$R238&lt;=1),"BE",Deník!$R238),""),"")</f>
        <v/>
      </c>
      <c r="AU238" s="63" t="str">
        <f>IF(Deník!$D238&lt;&gt;"",IF(AND(Deník!$D238&gt;=AU$2,Deník!$D238&lt;=AU$3),IF(AND(Deník!$R238&gt;=0,Deník!$R238&lt;=1),"BE",Deník!$R238),""),"")</f>
        <v/>
      </c>
      <c r="AV238" s="63" t="str">
        <f>IF(Deník!$D238&lt;&gt;"",IF(AND(Deník!$D238&gt;=AV$2,Deník!$D238&lt;=AV$3),IF(AND(Deník!$R238&gt;=0,Deník!$R238&lt;=1),"BE",Deník!$R238),""),"")</f>
        <v/>
      </c>
      <c r="AW238" s="63" t="str">
        <f>IF(Deník!$D238&lt;&gt;"",IF(AND(Deník!$D238&gt;=AW$2,Deník!$D238&lt;=AW$3),IF(AND(Deník!$R238&gt;=0,Deník!$R238&lt;=1),"BE",Deník!$R238),""),"")</f>
        <v/>
      </c>
      <c r="AX238" s="63" t="str">
        <f>IF(Deník!$D238&lt;&gt;"",IF(AND(Deník!$D238&gt;=AX$2,Deník!$D238&lt;=AX$3),IF(AND(Deník!$R238&gt;=0,Deník!$R238&lt;=1),"BE",Deník!$R238),""),"")</f>
        <v/>
      </c>
      <c r="AY238" s="63" t="str">
        <f>IF(Deník!$D238&lt;&gt;"",IF(AND(Deník!$D238&gt;=AY$2,Deník!$D238&lt;=AY$3),IF(AND(Deník!$R238&gt;=0,Deník!$R238&lt;=1),"BE",Deník!$R238),""),"")</f>
        <v/>
      </c>
      <c r="AZ238" s="63" t="str">
        <f>IF(Deník!$D238&lt;&gt;"",IF(AND(Deník!$D238&gt;=AZ$2,Deník!$D238&lt;=AZ$3),IF(AND(Deník!$R238&gt;=0,Deník!$R238&lt;=1),"BE",Deník!$R238),""),"")</f>
        <v/>
      </c>
      <c r="BA238" s="63" t="str">
        <f>IF(Deník!$D238&lt;&gt;"",IF(AND(Deník!$D238&gt;=BA$2,Deník!$D238&lt;=BA$3),IF(AND(Deník!$R238&gt;=0,Deník!$R238&lt;=1),"BE",Deník!$R238),""),"")</f>
        <v/>
      </c>
      <c r="BB238" s="63" t="str">
        <f>IF(Deník!$D238&lt;&gt;"",IF(AND(Deník!$D238&gt;=BB$2,Deník!$D238&lt;=BB$3),IF(AND(Deník!$R238&gt;=0,Deník!$R238&lt;=1),"BE",Deník!$R238),""),"")</f>
        <v/>
      </c>
      <c r="BC238" s="71" t="str">
        <f>IF(Deník!$D238&lt;&gt;"",IF(AND(Deník!$D238&gt;=BC$2,Deník!$D238&lt;=BC$3),IF(AND(Deník!$R238&gt;=0,Deník!$R238&lt;=1),"BE",Deník!$R238),""),"")</f>
        <v/>
      </c>
      <c r="BD238" s="20" t="str">
        <f>IF(Deník!$J239="S",(Deník!$M239-Deník!$K239),IF(Deník!$J239="L",(Deník!$K239-Deník!$M239),""))</f>
        <v/>
      </c>
      <c r="BE238" s="20" t="str">
        <f>IF(Deník!$J239="S",(Deník!$K239-Deník!$O239),IF(Deník!$J239="L",(Deník!$O239-Deník!$K239),""))</f>
        <v/>
      </c>
      <c r="BF238" s="20" t="str">
        <f>IF(Deník!$J239="S",(Deník!$K239-Deník!$L239),IF(Deník!$J239="L",(Deník!$L239-Deník!$K239),""))</f>
        <v/>
      </c>
      <c r="BG238" s="20" t="str">
        <f>IF(Deník!$J239="S",(Deník!$K239-Deník!$S239),IF(Deník!$J239="L",(Deník!$S239-Deník!$K239),""))</f>
        <v/>
      </c>
      <c r="BH238" s="20" t="str">
        <f>IF(Deník!$J239="S",(Deník!$K239-Deník!$U239),IF(Deník!$J239="L",(Deník!$U239-Deník!$K239),""))</f>
        <v/>
      </c>
      <c r="BI238" s="20" t="str">
        <f>IF(Deník!$R238&gt;1,Deník!$R238,"")</f>
        <v/>
      </c>
      <c r="BJ238" s="20" t="str">
        <f>IF(Deník!$R238&lt;0,Deník!$R238,"")</f>
        <v/>
      </c>
      <c r="BK238" s="17"/>
      <c r="BM238" s="233" t="str">
        <f>IF(Deník!$R238&lt;&gt;"",IF(Deník!$Y238=Statistika!$F$78,IF(AND(Deník!$R238&gt;=0,Deník!$R238&lt;=1),"BE",Deník!$R238),""),"")</f>
        <v/>
      </c>
      <c r="BN238" s="233" t="str">
        <f>IF(Deník!$R238&lt;&gt;"",IF(Deník!$Y238=Statistika!$F$79,IF(AND(Deník!$R238&gt;=0,Deník!$R238&lt;=1),"BE",Deník!$R238),""),"")</f>
        <v/>
      </c>
      <c r="BO238" s="233" t="str">
        <f>IF(Deník!$R238&lt;&gt;"",IF(Deník!$Y238=Statistika!$F$80,IF(AND(Deník!$R238&gt;=0,Deník!$R238&lt;=1),"BE",Deník!$R238),""),"")</f>
        <v/>
      </c>
      <c r="BP238" s="233" t="str">
        <f>IF(Deník!$R238&lt;&gt;"",IF(Deník!$Y238=Statistika!$F$81,IF(AND(Deník!$R238&gt;=0,Deník!$R238&lt;=1),"BE",Deník!$R238),""),"")</f>
        <v/>
      </c>
      <c r="BQ238" s="233" t="str">
        <f>IF(Deník!$R238&lt;&gt;"",IF(Deník!$Y238=Statistika!$F$82,IF(AND(Deník!$R238&gt;=0,Deník!$R238&lt;=1),"BE",Deník!$R238),""),"")</f>
        <v/>
      </c>
      <c r="BR238" s="233" t="str">
        <f>IF(Deník!$R238&lt;&gt;"",IF(Deník!$Y238=Statistika!$F$83,IF(AND(Deník!$R238&gt;=0,Deník!$R238&lt;=1),"BE",Deník!$R238),""),"")</f>
        <v/>
      </c>
      <c r="BS238" s="233" t="str">
        <f>IF(Deník!$R238&lt;&gt;"",IF(Deník!$Y238=Statistika!$F$84,IF(AND(Deník!$R238&gt;=0,Deník!$R238&lt;=1),"BE",Deník!$R238),""),"")</f>
        <v/>
      </c>
      <c r="BT238" s="233" t="str">
        <f>IF(Deník!$R238&lt;&gt;"",IF(Deník!$Y238=Statistika!$F$85,IF(AND(Deník!$R238&gt;=0,Deník!$R238&lt;=1),"BE",Deník!$R238),""),"")</f>
        <v/>
      </c>
      <c r="BU238" s="233" t="str">
        <f>IF(Deník!$R238&lt;&gt;"",IF(Deník!$Y238=Statistika!$F$86,IF(AND(Deník!$R238&gt;=0,Deník!$R238&lt;=1),"BE",Deník!$R238),""),"")</f>
        <v/>
      </c>
      <c r="BV238" s="233" t="str">
        <f>IF(Deník!$R238&lt;&gt;"",IF(Deník!$Y238=Statistika!$F$87,IF(AND(Deník!$R238&gt;=0,Deník!$R238&lt;=1),"BE",Deník!$R238),""),"")</f>
        <v/>
      </c>
      <c r="BW238" s="233" t="str">
        <f>IF(Deník!$R238&lt;&gt;"",IF(Deník!$Y238=Statistika!$F$88,IF(AND(Deník!$R238&gt;=0,Deník!$R238&lt;=1),"BE",Deník!$R238),""),"")</f>
        <v/>
      </c>
      <c r="BX238" s="233" t="str">
        <f>IF(Deník!$R238&lt;&gt;"",IF(Deník!$Y238=Statistika!$F$89,IF(AND(Deník!$R238&gt;=0,Deník!$R238&lt;=1),"BE",Deník!$R238),""),"")</f>
        <v/>
      </c>
      <c r="BY238" s="233" t="str">
        <f>IF(Deník!$R238&lt;&gt;"",IF(Deník!$Y238=Statistika!$F$90,IF(AND(Deník!$R238&gt;=0,Deník!$R238&lt;=1),"BE",Deník!$R238),""),"")</f>
        <v/>
      </c>
      <c r="BZ238" s="233" t="str">
        <f>IF(Deník!$R238&lt;&gt;"",IF(Deník!$Y238=Statistika!$F$91,IF(AND(Deník!$R238&gt;=0,Deník!$R238&lt;=1),"BE",Deník!$R238),""),"")</f>
        <v/>
      </c>
      <c r="CA238" s="233"/>
      <c r="CB238" s="233" t="str">
        <f>IF(Deník!$R238&lt;&gt;"",IF(Deník!$AB238="SL",IF(AND(Deník!$R238&gt;=0,Deník!$R238&lt;=1),"BE",Deník!$R238),""),"")</f>
        <v/>
      </c>
      <c r="CC238" s="233" t="str">
        <f>IF(Deník!$R238&lt;&gt;"",IF(Deník!$AB238="BE10",IF(AND(Deník!$R238&gt;=0,Deník!$R238&lt;=1),"BE",Deník!$R238),""),"")</f>
        <v/>
      </c>
      <c r="CD238" s="233" t="str">
        <f>IF(Deník!$R238&lt;&gt;"",IF(Deník!$AB238="BE15",IF(AND(Deník!$R238&gt;=0,Deník!$R238&lt;=1),"BE",Deník!$R238),""),"")</f>
        <v/>
      </c>
      <c r="CE238" s="233" t="str">
        <f>IF(Deník!$R238&lt;&gt;"",IF(Deník!$AB238="BE20",IF(AND(Deník!$R238&gt;=0,Deník!$R238&lt;=1),"BE",Deník!$R238),""),"")</f>
        <v/>
      </c>
      <c r="CF238" s="233" t="str">
        <f>IF(Deník!$R238&lt;&gt;"",IF(Deník!$AB238="TP1",IF(AND(Deník!$R238&gt;=0,Deník!$R238&lt;=1),"BE",Deník!$R238),""),"")</f>
        <v/>
      </c>
      <c r="CG238" s="233" t="str">
        <f>IF(Deník!$R238&lt;&gt;"",IF(Deník!$AB238="TP2",IF(AND(Deník!$R238&gt;=0,Deník!$R238&lt;=1),"BE",Deník!$R238),""),"")</f>
        <v/>
      </c>
      <c r="CH238" s="233" t="str">
        <f>IF(Deník!$R238&lt;&gt;"",IF(Deník!$AB238="TP3",IF(AND(Deník!$R238&gt;=0,Deník!$R238&lt;=1),"BE",Deník!$R238),""),"")</f>
        <v/>
      </c>
      <c r="CI238" s="233" t="str">
        <f>IF(Deník!$R238&lt;&gt;"",IF(Deník!$AB238="Trailing SL",IF(AND(Deník!$R238&gt;=0,Deník!$R238&lt;=1),"BE",Deník!$R238),""),"")</f>
        <v/>
      </c>
      <c r="CJ238" s="233" t="str">
        <f>IF(Deník!$R238&lt;&gt;"",IF(Deník!$AB238="Manual",IF(AND(Deník!$R238&gt;=0,Deník!$R238&lt;=1),"BE",Deník!$R238),""),"")</f>
        <v/>
      </c>
      <c r="CK238" s="233"/>
      <c r="CL238" s="233" t="str">
        <f>IF(Deník!$R238&lt;0,IF(Deník!$AC238=Statistika!$F$117,Deník!$R238,""),"")</f>
        <v/>
      </c>
      <c r="CM238" s="233" t="str">
        <f>IF(Deník!$R238&lt;0,IF(Deník!$AC238=Statistika!$F$118,Deník!$R238,""),"")</f>
        <v/>
      </c>
      <c r="CN238" s="233" t="str">
        <f>IF(Deník!$R238&lt;0,IF(Deník!$AC238=Statistika!$F$119,Deník!$R238,""),"")</f>
        <v/>
      </c>
      <c r="CO238" s="233" t="str">
        <f>IF(Deník!$R238&lt;0,IF(Deník!$AC238=Statistika!$F$120,Deník!$R238,""),"")</f>
        <v/>
      </c>
      <c r="CP238" s="233" t="str">
        <f>IF(Deník!$R238&lt;0,IF(Deník!$AC238=Statistika!$F$121,Deník!$R238,""),"")</f>
        <v/>
      </c>
      <c r="CQ238" s="233" t="str">
        <f>IF(Deník!$R238&lt;0,IF(Deník!$AC238=Statistika!$F$122,Deník!$R238,""),"")</f>
        <v/>
      </c>
      <c r="CR238" s="233" t="str">
        <f>IF(Deník!$R238&lt;0,IF(Deník!$AC238=Statistika!$F$123,Deník!$R238,""),"")</f>
        <v/>
      </c>
      <c r="CS238" s="233" t="str">
        <f>IF(Deník!$R238&lt;0,IF(Deník!$AC238=Statistika!$F$124,Deník!$R238,""),"")</f>
        <v/>
      </c>
      <c r="CT238" s="233" t="str">
        <f>IF(Deník!$R238&lt;0,IF(Deník!$AC238=Statistika!$F$125,Deník!$R238,""),"")</f>
        <v/>
      </c>
      <c r="CU238" s="233"/>
      <c r="CV238" s="233" t="str">
        <f>IF(Deník!$R238&lt;0,IF(Deník!$AD238=$CV$2,Deník!$R238,""),"")</f>
        <v/>
      </c>
      <c r="CW238" s="233" t="str">
        <f>IF(Deník!$R238&lt;0,IF(Deník!$AD238=$CW$2,Deník!$R238,""),"")</f>
        <v/>
      </c>
      <c r="CX238" s="233" t="str">
        <f>IF(Deník!$R238&lt;0,IF(Deník!$AD238=$CX$2,Deník!$R238,""),"")</f>
        <v/>
      </c>
      <c r="CY238" s="233" t="str">
        <f>IF(Deník!$R238&lt;0,IF(Deník!$AD238=$CY$2,Deník!$R238,""),"")</f>
        <v/>
      </c>
      <c r="CZ238" s="233" t="str">
        <f>IF(Deník!$R238&lt;0,IF(Deník!$AD238=$CZ$2,Deník!$R238,""),"")</f>
        <v/>
      </c>
      <c r="DL238" s="221">
        <f t="shared" si="12"/>
        <v>93847.029999999984</v>
      </c>
      <c r="DM238" s="220">
        <f t="shared" si="11"/>
        <v>-6.1529700000000132E-2</v>
      </c>
      <c r="DO238" s="50">
        <f>Deník!W239</f>
        <v>0</v>
      </c>
      <c r="DP238" s="102" t="str">
        <f>IF(AND(Deník!W239&gt;0),1,"")</f>
        <v/>
      </c>
      <c r="DQ238" s="102">
        <f>IF(AND(Deník!W239&lt;=0),1,"")</f>
        <v>1</v>
      </c>
      <c r="DR238" s="227"/>
      <c r="DS238" s="228"/>
      <c r="DT238" s="85"/>
      <c r="DU238" s="54">
        <f>IF(MONTH(Deník!$C238)=DU$2,Deník!$W238,"")</f>
        <v>0</v>
      </c>
      <c r="DV238" s="222" t="str">
        <f>IF(MONTH(Deník!$C238)=DV$2,Deník!$W238,"")</f>
        <v/>
      </c>
      <c r="DW238" s="222" t="str">
        <f>IF(MONTH(Deník!$C238)=DW$2,Deník!$W238,"")</f>
        <v/>
      </c>
      <c r="DX238" s="222" t="str">
        <f>IF(MONTH(Deník!$C238)=DX$2,Deník!$W238,"")</f>
        <v/>
      </c>
      <c r="DY238" s="222" t="str">
        <f>IF(MONTH(Deník!$C238)=DY$2,Deník!$W238,"")</f>
        <v/>
      </c>
      <c r="DZ238" s="222" t="str">
        <f>IF(MONTH(Deník!$C238)=DZ$2,Deník!$W238,"")</f>
        <v/>
      </c>
      <c r="EA238" s="222" t="str">
        <f>IF(MONTH(Deník!$C238)=EA$2,Deník!$W238,"")</f>
        <v/>
      </c>
      <c r="EB238" s="222" t="str">
        <f>IF(MONTH(Deník!$C238)=EB$2,Deník!$W238,"")</f>
        <v/>
      </c>
      <c r="EC238" s="222" t="str">
        <f>IF(MONTH(Deník!$C238)=EC$2,Deník!$W238,"")</f>
        <v/>
      </c>
      <c r="ED238" s="222" t="str">
        <f>IF(MONTH(Deník!$C238)=ED$2,Deník!$W238,"")</f>
        <v/>
      </c>
      <c r="EE238" s="222" t="str">
        <f>IF(MONTH(Deník!$C238)=EE$2,Deník!$W238,"")</f>
        <v/>
      </c>
      <c r="EF238" s="222" t="str">
        <f>IF(MONTH(Deník!$C238)=EF$2,Deník!$W238,"")</f>
        <v/>
      </c>
      <c r="EI238" s="600" t="str">
        <f>IF(Deník!$W238&lt;&gt;"",IF(Deník!$B238=Statistika!$F$63,Deník!$W238,""),"")</f>
        <v/>
      </c>
      <c r="EJ238" s="13" t="str">
        <f>IF(Deník!$W238&lt;&gt;"",IF(Deník!$B238=Statistika!$F$64,Deník!$W238,""),"")</f>
        <v/>
      </c>
      <c r="EK238" s="13" t="str">
        <f>IF(Deník!$W238&lt;&gt;"",IF(Deník!$B238=Statistika!$F$65,Deník!$W238,""),"")</f>
        <v/>
      </c>
      <c r="EL238" s="13" t="str">
        <f>IF(Deník!$W238&lt;&gt;"",IF(Deník!$B238=Statistika!$F$66,Deník!$W238,""),"")</f>
        <v/>
      </c>
      <c r="EM238" s="13" t="str">
        <f>IF(Deník!$W238&lt;&gt;"",IF(Deník!$B238=Statistika!$F$67,Deník!$W238,""),"")</f>
        <v/>
      </c>
      <c r="EN238" s="13" t="str">
        <f>IF(Deník!$W238&lt;&gt;"",IF(Deník!$B238=Statistika!$F$68,Deník!$W238,""),"")</f>
        <v/>
      </c>
      <c r="EO238" s="13" t="str">
        <f>IF(Deník!$W238&lt;&gt;"",IF(Deník!$B238=Statistika!$F$69,Deník!$W238,""),"")</f>
        <v/>
      </c>
      <c r="EP238" s="601" t="str">
        <f>IF(Deník!$W238&lt;&gt;"",IF(Deník!$B238=Statistika!$F$70,Deník!$W238,""),"")</f>
        <v/>
      </c>
      <c r="EQ238" s="90"/>
      <c r="ER238" s="63" t="str">
        <f>IF(Deník!$W238&lt;&gt;"",IF(Deník!$J238="L",Deník!$W238,""),"")</f>
        <v/>
      </c>
      <c r="ES238" s="13" t="str">
        <f>IF(Deník!$W238&lt;&gt;"",IF(Deník!$J238="S",Deník!$W238,""),"")</f>
        <v/>
      </c>
      <c r="ET238" s="95"/>
      <c r="EU238" s="88"/>
      <c r="EV238" s="63" t="str">
        <f>IF(WEEKDAY(Deník!$C238,2)=1,Deník!$W238,"")</f>
        <v/>
      </c>
      <c r="EW238" s="13" t="str">
        <f>IF(WEEKDAY(Deník!$C238,2)=2,Deník!$W238,"")</f>
        <v/>
      </c>
      <c r="EX238" s="13" t="str">
        <f>IF(WEEKDAY(Deník!$C238,2)=3,Deník!$W238,"")</f>
        <v/>
      </c>
      <c r="EY238" s="13" t="str">
        <f>IF(WEEKDAY(Deník!$C238,2)=4,Deník!$W238,"")</f>
        <v/>
      </c>
      <c r="EZ238" s="60" t="str">
        <f>IF(WEEKDAY(Deník!$C238,2)=5,Deník!$W238,"")</f>
        <v/>
      </c>
      <c r="FA238" s="99"/>
      <c r="FB238" s="100">
        <f>Deník!D238</f>
        <v>0</v>
      </c>
      <c r="FC238" s="63">
        <f>IF($FB238&lt;&gt;"",IF(AND($FB238&gt;=FC$2,$FB238&lt;=FC$3),Deník!$W238,""))</f>
        <v>0</v>
      </c>
      <c r="FD238" s="63" t="str">
        <f>IF($FB238&lt;&gt;"",IF(AND($FB238&gt;=FD$2,$FB238&lt;=FD$3),Deník!$W238,""))</f>
        <v/>
      </c>
      <c r="FE238" s="63" t="str">
        <f>IF($FB238&lt;&gt;"",IF(AND($FB238&gt;=FE$2,$FB238&lt;=FE$3),Deník!$W238,""))</f>
        <v/>
      </c>
      <c r="FF238" s="63" t="str">
        <f>IF($FB238&lt;&gt;"",IF(AND($FB238&gt;=FF$2,$FB238&lt;=FF$3),Deník!$W238,""))</f>
        <v/>
      </c>
      <c r="FG238" s="63" t="str">
        <f>IF($FB238&lt;&gt;"",IF(AND($FB238&gt;=FG$2,$FB238&lt;=FG$3),Deník!$W238,""))</f>
        <v/>
      </c>
      <c r="FH238" s="63" t="str">
        <f>IF($FB238&lt;&gt;"",IF(AND($FB238&gt;=FH$2,$FB238&lt;=FH$3),Deník!$W238,""))</f>
        <v/>
      </c>
      <c r="FI238" s="63" t="str">
        <f>IF($FB238&lt;&gt;"",IF(AND($FB238&gt;=FI$2,$FB238&lt;=FI$3),Deník!$W238,""))</f>
        <v/>
      </c>
      <c r="FJ238" s="63" t="str">
        <f>IF($FB238&lt;&gt;"",IF(AND($FB238&gt;=FJ$2,$FB238&lt;=FJ$3),Deník!$W238,""))</f>
        <v/>
      </c>
      <c r="FK238" s="63" t="str">
        <f>IF($FB238&lt;&gt;"",IF(AND($FB238&gt;=FK$2,$FB238&lt;=FK$3),Deník!$W238,""))</f>
        <v/>
      </c>
      <c r="FL238" s="63" t="str">
        <f>IF($FB238&lt;&gt;"",IF(AND($FB238&gt;=FL$2,$FB238&lt;=FL$3),Deník!$W238,""))</f>
        <v/>
      </c>
      <c r="FM238" s="63" t="str">
        <f>IF($FB238&lt;&gt;"",IF(AND($FB238&gt;=FM$2,$FB238&lt;=FM$3),Deník!$W238,""))</f>
        <v/>
      </c>
      <c r="FN238" s="13"/>
      <c r="FO238" s="20" t="str">
        <f>IF(Deník!$W238&gt;1,Deník!$W238,"")</f>
        <v/>
      </c>
      <c r="FP238" s="20" t="str">
        <f>IF(Deník!$W238&lt;0,Deník!$W238,"")</f>
        <v/>
      </c>
      <c r="FQ238" s="17"/>
      <c r="FS238" s="233"/>
      <c r="FT238" s="233" t="str">
        <f>IF(Deník!$W238&lt;&gt;"",IF(Deník!$Y238=Statistika!$F$78,Deník!$W238,""),"")</f>
        <v/>
      </c>
      <c r="FU238" s="233" t="str">
        <f>IF(Deník!$W238&lt;&gt;"",IF(Deník!$Y238=Statistika!$F$79,Deník!$W238,""),"")</f>
        <v/>
      </c>
      <c r="FV238" s="233" t="str">
        <f>IF(Deník!$W238&lt;&gt;"",IF(Deník!$Y238=Statistika!$F$80,Deník!$W238,""),"")</f>
        <v/>
      </c>
      <c r="FW238" s="233" t="str">
        <f>IF(Deník!$W238&lt;&gt;"",IF(Deník!$Y238=Statistika!$F$81,Deník!$W238,""),"")</f>
        <v/>
      </c>
      <c r="FX238" s="233" t="str">
        <f>IF(Deník!$W238&lt;&gt;"",IF(Deník!$Y238=Statistika!$F$82,Deník!$W238,""),"")</f>
        <v/>
      </c>
      <c r="FY238" s="233" t="str">
        <f>IF(Deník!$W238&lt;&gt;"",IF(Deník!$Y238=Statistika!$F$83,Deník!$W238,""),"")</f>
        <v/>
      </c>
      <c r="FZ238" s="233" t="str">
        <f>IF(Deník!$W238&lt;&gt;"",IF(Deník!$Y238=Statistika!$F$84,Deník!$W238,""),"")</f>
        <v/>
      </c>
      <c r="GA238" s="233" t="str">
        <f>IF(Deník!$W238&lt;&gt;"",IF(Deník!$Y238=Statistika!$F$85,Deník!$W238,""),"")</f>
        <v/>
      </c>
      <c r="GB238" s="233" t="str">
        <f>IF(Deník!$W238&lt;&gt;"",IF(Deník!$Y238=Statistika!$F$86,Deník!$W238,""),"")</f>
        <v/>
      </c>
      <c r="GC238" s="233" t="str">
        <f>IF(Deník!$W238&lt;&gt;"",IF(Deník!$Y238=Statistika!$F$87,Deník!$W238,""),"")</f>
        <v/>
      </c>
      <c r="GD238" s="233" t="str">
        <f>IF(Deník!$W238&lt;&gt;"",IF(Deník!$Y238=Statistika!$F$88,Deník!$W238,""),"")</f>
        <v/>
      </c>
      <c r="GE238" s="233" t="str">
        <f>IF(Deník!$W238&lt;&gt;"",IF(Deník!$Y238=Statistika!$F$89,Deník!$W238,""),"")</f>
        <v/>
      </c>
      <c r="GF238" s="233" t="str">
        <f>IF(Deník!$W238&lt;&gt;"",IF(Deník!$Y238=Statistika!$F$90,Deník!$W238,""),"")</f>
        <v/>
      </c>
      <c r="GG238" s="233" t="str">
        <f>IF(Deník!$W238&lt;&gt;"",IF(Deník!$Y238=Statistika!$F$91,Deník!$W238,""),"")</f>
        <v/>
      </c>
      <c r="GH238" s="233"/>
      <c r="GI238" s="233" t="str">
        <f>IF(Deník!$W238&lt;&gt;"",IF(Deník!$AB238=Statistika!$L$100,Deník!$W238,""),"")</f>
        <v/>
      </c>
      <c r="GJ238" s="233" t="str">
        <f>IF(Deník!$W238&lt;&gt;"",IF(Deník!$AB238=Statistika!$L$101,Deník!$W238,""),"")</f>
        <v/>
      </c>
      <c r="GK238" s="233" t="str">
        <f>IF(Deník!$W238&lt;&gt;"",IF(Deník!$AB238=Statistika!$L$102,Deník!$W238,""),"")</f>
        <v/>
      </c>
      <c r="GL238" s="233" t="str">
        <f>IF(Deník!$W238&lt;&gt;"",IF(Deník!$AB238=Statistika!$L$103,Deník!$W238,""),"")</f>
        <v/>
      </c>
      <c r="GM238" s="233" t="str">
        <f>IF(Deník!$W238&lt;&gt;"",IF(Deník!$AB238=Statistika!$L$104,Deník!$W238,""),"")</f>
        <v/>
      </c>
      <c r="GN238" s="233" t="str">
        <f>IF(Deník!$W238&lt;&gt;"",IF(Deník!$AB238=Statistika!$L$105,Deník!$W238,""),"")</f>
        <v/>
      </c>
      <c r="GO238" s="233" t="str">
        <f>IF(Deník!$W238&lt;&gt;"",IF(Deník!$AB238=Statistika!$L$106,Deník!$W238,""),"")</f>
        <v/>
      </c>
      <c r="GP238" s="233" t="str">
        <f>IF(Deník!$W238&lt;&gt;"",IF(Deník!$AB238=Statistika!$L$107,Deník!$W238,""),"")</f>
        <v/>
      </c>
      <c r="GQ238" s="233" t="str">
        <f>IF(Deník!$W238&lt;&gt;"",IF(Deník!$AB238=Statistika!$L$108,Deník!$W238,""),"")</f>
        <v/>
      </c>
      <c r="GS238" s="233" t="str">
        <f>IF(Deník!$W238&lt;0,IF(Deník!$AC238=Statistika!$F$117,Deník!$W238,""),"")</f>
        <v/>
      </c>
      <c r="GT238" s="233" t="str">
        <f>IF(Deník!$W238&lt;0,IF(Deník!$AC238=Statistika!$F$118,Deník!$W238,""),"")</f>
        <v/>
      </c>
      <c r="GU238" s="233" t="str">
        <f>IF(Deník!$W238&lt;0,IF(Deník!$AC238=Statistika!$F$119,Deník!$W238,""),"")</f>
        <v/>
      </c>
      <c r="GV238" s="233" t="str">
        <f>IF(Deník!$W238&lt;0,IF(Deník!$AC238=Statistika!$F$120,Deník!$W238,""),"")</f>
        <v/>
      </c>
      <c r="GW238" s="233" t="str">
        <f>IF(Deník!$W238&lt;0,IF(Deník!$AC238=Statistika!$F$121,Deník!$W238,""),"")</f>
        <v/>
      </c>
      <c r="GX238" s="233" t="str">
        <f>IF(Deník!$W238&lt;0,IF(Deník!$AC238=Statistika!$F$122,Deník!$W238,""),"")</f>
        <v/>
      </c>
      <c r="GY238" s="233" t="str">
        <f>IF(Deník!$W238&lt;0,IF(Deník!$AC238=Statistika!$F$123,Deník!$W238,""),"")</f>
        <v/>
      </c>
      <c r="GZ238" s="233" t="str">
        <f>IF(Deník!$W238&lt;0,IF(Deník!$AC238=Statistika!$F$124,Deník!$W238,""),"")</f>
        <v/>
      </c>
      <c r="HA238" s="233" t="str">
        <f>IF(Deník!$W238&lt;0,IF(Deník!$AC238=Statistika!$F$125,Deník!$W238,""),"")</f>
        <v/>
      </c>
      <c r="HC238" s="233" t="str">
        <f>IF(Deník!$W238&lt;0,IF(Deník!$AD238=Statistika!$F$133,Deník!$W238,""),"")</f>
        <v/>
      </c>
      <c r="HD238" s="233" t="str">
        <f>IF(Deník!$W238&lt;0,IF(Deník!$AD238=Statistika!$F$134,Deník!$W238,""),"")</f>
        <v/>
      </c>
      <c r="HE238" s="233" t="str">
        <f>IF(Deník!$W238&lt;0,IF(Deník!$AD238=Statistika!$F$135,Deník!$W238,""),"")</f>
        <v/>
      </c>
      <c r="HF238" s="233" t="str">
        <f>IF(Deník!$W238&lt;0,IF(Deník!$AD238=Statistika!$F$136,Deník!$W238,""),"")</f>
        <v/>
      </c>
      <c r="HG238" s="233" t="str">
        <f>IF(Deník!$W238&lt;0,IF(Deník!$AD238=Statistika!$F$137,Deník!$W238,""),"")</f>
        <v/>
      </c>
      <c r="ID238" s="8">
        <f>Tabulka4[[#This Row],[Sloupec3]]</f>
        <v>0</v>
      </c>
      <c r="IE238" s="17" t="str">
        <f>IF(AND([1]Deník!$C238&gt;='[1]Měsíční shrnutí'!$D$1,[1]Deník!$C238&lt;='[1]Měsíční shrnutí'!$F$1),[1]Deník!$X238,"")</f>
        <v/>
      </c>
    </row>
    <row r="239" spans="1:239">
      <c r="A239" s="8">
        <f>Deník!C240</f>
        <v>0</v>
      </c>
      <c r="B239" s="50" t="str">
        <f>Deník!R240</f>
        <v/>
      </c>
      <c r="C239" s="102" t="str">
        <f>IF(AND(Deník!R240&gt;1,Deník!R240&lt;&gt;""),1,"")</f>
        <v/>
      </c>
      <c r="D239" s="102" t="str">
        <f>IF(AND(Deník!R240&lt;=0,Deník!R240&lt;&gt;""),1,"")</f>
        <v/>
      </c>
      <c r="E239" s="103" t="str">
        <f>IF(AND(Deník!R240&gt;=0,Deník!R240&lt;=1),1,"")</f>
        <v/>
      </c>
      <c r="F239" s="79" t="str">
        <f>IF(Deník!R240&lt;&gt;"",Deník!R240+F238,"")</f>
        <v/>
      </c>
      <c r="G239" s="85"/>
      <c r="H239" s="54" t="str">
        <f>IF(MONTH(Deník!$C239)=H$2,IF(AND(Deník!$R239&gt;=0,Deník!$R239&lt;=1),"BE",Deník!$R239),"")</f>
        <v/>
      </c>
      <c r="I239" s="11" t="str">
        <f>IF(MONTH(Deník!$C239)=I$2,IF(AND(Deník!$R239&gt;=0,Deník!$R239&lt;=1),"BE",Deník!$R239),"")</f>
        <v/>
      </c>
      <c r="J239" s="11" t="str">
        <f>IF(MONTH(Deník!$C239)=J$2,IF(AND(Deník!$R239&gt;=0,Deník!$R239&lt;=1),"BE",Deník!$R239),"")</f>
        <v/>
      </c>
      <c r="K239" s="11" t="str">
        <f>IF(MONTH(Deník!$C239)=K$2,IF(AND(Deník!$R239&gt;=0,Deník!$R239&lt;=1),"BE",Deník!$R239),"")</f>
        <v/>
      </c>
      <c r="L239" s="11" t="str">
        <f>IF(MONTH(Deník!$C239)=L$2,IF(AND(Deník!$R239&gt;=0,Deník!$R239&lt;=1),"BE",Deník!$R239),"")</f>
        <v/>
      </c>
      <c r="M239" s="11" t="str">
        <f>IF(MONTH(Deník!$C239)=M$2,IF(AND(Deník!$R239&gt;=0,Deník!$R239&lt;=1),"BE",Deník!$R239),"")</f>
        <v/>
      </c>
      <c r="N239" s="11" t="str">
        <f>IF(MONTH(Deník!$C239)=N$2,IF(AND(Deník!$R239&gt;=0,Deník!$R239&lt;=1),"BE",Deník!$R239),"")</f>
        <v/>
      </c>
      <c r="O239" s="11" t="str">
        <f>IF(MONTH(Deník!$C239)=O$2,IF(AND(Deník!$R239&gt;=0,Deník!$R239&lt;=1),"BE",Deník!$R239),"")</f>
        <v/>
      </c>
      <c r="P239" s="11" t="str">
        <f>IF(MONTH(Deník!$C239)=P$2,IF(AND(Deník!$R239&gt;=0,Deník!$R239&lt;=1),"BE",Deník!$R239),"")</f>
        <v/>
      </c>
      <c r="Q239" s="11" t="str">
        <f>IF(MONTH(Deník!$C239)=Q$2,IF(AND(Deník!$R239&gt;=0,Deník!$R239&lt;=1),"BE",Deník!$R239),"")</f>
        <v/>
      </c>
      <c r="R239" s="11" t="str">
        <f>IF(MONTH(Deník!$C239)=R$2,IF(AND(Deník!$R239&gt;=0,Deník!$R239&lt;=1),"BE",Deník!$R239),"")</f>
        <v/>
      </c>
      <c r="S239" s="57" t="str">
        <f>IF(MONTH(Deník!$C239)=S$2,IF(AND(Deník!$R239&gt;=0,Deník!$R239&lt;=1),"BE",Deník!$R239),"")</f>
        <v/>
      </c>
      <c r="U239" s="12"/>
      <c r="V239" s="12"/>
      <c r="X239" s="600" t="str">
        <f>IF(Deník!$R239&lt;&gt;"",IF(Deník!$B239=Statistika!$F$63,IF(AND(Deník!$R239&gt;=0,Deník!$R239&lt;=1),"BE",Deník!$R239),""),"")</f>
        <v/>
      </c>
      <c r="Y239" s="13" t="str">
        <f>IF(Deník!$R239&lt;&gt;"",IF(Deník!$B239=Statistika!$F$64,IF(AND(Deník!$R239&gt;=0,Deník!$R239&lt;=1),"BE",Deník!$R239),""),"")</f>
        <v/>
      </c>
      <c r="Z239" s="13" t="str">
        <f>IF(Deník!$R239&lt;&gt;"",IF(Deník!$B239=Statistika!$F$65,IF(AND(Deník!$R239&gt;=0,Deník!$R239&lt;=1),"BE",Deník!$R239),""),"")</f>
        <v/>
      </c>
      <c r="AA239" s="13" t="str">
        <f>IF(Deník!$R239&lt;&gt;"",IF(Deník!$B239=Statistika!$F$66,IF(AND(Deník!$R239&gt;=0,Deník!$R239&lt;=1),"BE",Deník!$R239),""),"")</f>
        <v/>
      </c>
      <c r="AB239" s="13" t="str">
        <f>IF(Deník!$R239&lt;&gt;"",IF(Deník!$B239=Statistika!$F$67,IF(AND(Deník!$R239&gt;=0,Deník!$R239&lt;=1),"BE",Deník!$R239),""),"")</f>
        <v/>
      </c>
      <c r="AC239" s="13" t="str">
        <f>IF(Deník!$R239&lt;&gt;"",IF(Deník!$B239=Statistika!$F$68,IF(AND(Deník!$R239&gt;=0,Deník!$R239&lt;=1),"BE",Deník!$R239),""),"")</f>
        <v/>
      </c>
      <c r="AD239" s="13" t="str">
        <f>IF(Deník!$R239&lt;&gt;"",IF(Deník!$B239=Statistika!$F$69,IF(AND(Deník!$R239&gt;=0,Deník!$R239&lt;=1),"BE",Deník!$R239),""),"")</f>
        <v/>
      </c>
      <c r="AE239" s="601" t="str">
        <f>IF(Deník!$R239&lt;&gt;"",IF(Deník!$B239=Statistika!$F$70,IF(AND(Deník!$R239&gt;=0,Deník!$R239&lt;=1),"BE",Deník!$R239),""),"")</f>
        <v/>
      </c>
      <c r="AF239" s="90"/>
      <c r="AG239" s="63" t="str">
        <f>IF(Deník!$R239&lt;&gt;"",IF(Deník!$J239="L",IF(AND(Deník!$R239&gt;=0,Deník!$R239&lt;=1),"BE",Deník!$R239),""),"")</f>
        <v/>
      </c>
      <c r="AH239" s="13" t="str">
        <f>IF(Deník!$R239&lt;&gt;"",IF(Deník!$J239="S",IF(AND(Deník!$R239&gt;=0,Deník!$R239&lt;=1),"BE",Deník!$R239),""),"")</f>
        <v/>
      </c>
      <c r="AI239" s="95"/>
      <c r="AJ239" s="71" t="str">
        <f>IF(Deník!N240&lt;&gt;"",Deník!N240*-1,"")</f>
        <v/>
      </c>
      <c r="AK239" s="88"/>
      <c r="AL239" s="63" t="str">
        <f>IF(WEEKDAY(Deník!$C239,2)=1,IF(AND(Deník!$R239&gt;=0,Deník!$R239&lt;=1),"BE",Deník!$R239),"")</f>
        <v/>
      </c>
      <c r="AM239" s="13" t="str">
        <f>IF(WEEKDAY(Deník!$C239,2)=2,IF(AND(Deník!$R239&gt;=0,Deník!$R239&lt;=1),"BE",Deník!$R239),"")</f>
        <v/>
      </c>
      <c r="AN239" s="13" t="str">
        <f>IF(WEEKDAY(Deník!$C239,2)=3,IF(AND(Deník!$R239&gt;=0,Deník!$R239&lt;=1),"BE",Deník!$R239),"")</f>
        <v/>
      </c>
      <c r="AO239" s="13" t="str">
        <f>IF(WEEKDAY(Deník!$C239,2)=4,IF(AND(Deník!$R239&gt;=0,Deník!$R239&lt;=1),"BE",Deník!$R239),"")</f>
        <v/>
      </c>
      <c r="AP239" s="60" t="str">
        <f>IF(WEEKDAY(Deník!$C239,2)=5,IF(AND(Deník!$R239&gt;=0,Deník!$R239&lt;=1),"BE",Deník!$R239),"")</f>
        <v/>
      </c>
      <c r="AQ239" s="99"/>
      <c r="AR239" s="100">
        <f>Deník!D239</f>
        <v>0</v>
      </c>
      <c r="AS239" s="63" t="str">
        <f>IF(Deník!$D239&lt;&gt;"",IF(AND(Deník!$D239&gt;=AS$2,Deník!$D239&lt;=AS$3),IF(AND(Deník!$R239&gt;=0,Deník!$R239&lt;=1),"BE",Deník!$R239),""),"")</f>
        <v/>
      </c>
      <c r="AT239" s="63" t="str">
        <f>IF(Deník!$D239&lt;&gt;"",IF(AND(Deník!$D239&gt;=AT$2,Deník!$D239&lt;=AT$3),IF(AND(Deník!$R239&gt;=0,Deník!$R239&lt;=1),"BE",Deník!$R239),""),"")</f>
        <v/>
      </c>
      <c r="AU239" s="63" t="str">
        <f>IF(Deník!$D239&lt;&gt;"",IF(AND(Deník!$D239&gt;=AU$2,Deník!$D239&lt;=AU$3),IF(AND(Deník!$R239&gt;=0,Deník!$R239&lt;=1),"BE",Deník!$R239),""),"")</f>
        <v/>
      </c>
      <c r="AV239" s="63" t="str">
        <f>IF(Deník!$D239&lt;&gt;"",IF(AND(Deník!$D239&gt;=AV$2,Deník!$D239&lt;=AV$3),IF(AND(Deník!$R239&gt;=0,Deník!$R239&lt;=1),"BE",Deník!$R239),""),"")</f>
        <v/>
      </c>
      <c r="AW239" s="63" t="str">
        <f>IF(Deník!$D239&lt;&gt;"",IF(AND(Deník!$D239&gt;=AW$2,Deník!$D239&lt;=AW$3),IF(AND(Deník!$R239&gt;=0,Deník!$R239&lt;=1),"BE",Deník!$R239),""),"")</f>
        <v/>
      </c>
      <c r="AX239" s="63" t="str">
        <f>IF(Deník!$D239&lt;&gt;"",IF(AND(Deník!$D239&gt;=AX$2,Deník!$D239&lt;=AX$3),IF(AND(Deník!$R239&gt;=0,Deník!$R239&lt;=1),"BE",Deník!$R239),""),"")</f>
        <v/>
      </c>
      <c r="AY239" s="63" t="str">
        <f>IF(Deník!$D239&lt;&gt;"",IF(AND(Deník!$D239&gt;=AY$2,Deník!$D239&lt;=AY$3),IF(AND(Deník!$R239&gt;=0,Deník!$R239&lt;=1),"BE",Deník!$R239),""),"")</f>
        <v/>
      </c>
      <c r="AZ239" s="63" t="str">
        <f>IF(Deník!$D239&lt;&gt;"",IF(AND(Deník!$D239&gt;=AZ$2,Deník!$D239&lt;=AZ$3),IF(AND(Deník!$R239&gt;=0,Deník!$R239&lt;=1),"BE",Deník!$R239),""),"")</f>
        <v/>
      </c>
      <c r="BA239" s="63" t="str">
        <f>IF(Deník!$D239&lt;&gt;"",IF(AND(Deník!$D239&gt;=BA$2,Deník!$D239&lt;=BA$3),IF(AND(Deník!$R239&gt;=0,Deník!$R239&lt;=1),"BE",Deník!$R239),""),"")</f>
        <v/>
      </c>
      <c r="BB239" s="63" t="str">
        <f>IF(Deník!$D239&lt;&gt;"",IF(AND(Deník!$D239&gt;=BB$2,Deník!$D239&lt;=BB$3),IF(AND(Deník!$R239&gt;=0,Deník!$R239&lt;=1),"BE",Deník!$R239),""),"")</f>
        <v/>
      </c>
      <c r="BC239" s="71" t="str">
        <f>IF(Deník!$D239&lt;&gt;"",IF(AND(Deník!$D239&gt;=BC$2,Deník!$D239&lt;=BC$3),IF(AND(Deník!$R239&gt;=0,Deník!$R239&lt;=1),"BE",Deník!$R239),""),"")</f>
        <v/>
      </c>
      <c r="BD239" s="20" t="str">
        <f>IF(Deník!$J240="S",(Deník!$M240-Deník!$K240),IF(Deník!$J240="L",(Deník!$K240-Deník!$M240),""))</f>
        <v/>
      </c>
      <c r="BE239" s="20" t="str">
        <f>IF(Deník!$J240="S",(Deník!$K240-Deník!$O240),IF(Deník!$J240="L",(Deník!$O240-Deník!$K240),""))</f>
        <v/>
      </c>
      <c r="BF239" s="20" t="str">
        <f>IF(Deník!$J240="S",(Deník!$K240-Deník!$L240),IF(Deník!$J240="L",(Deník!$L240-Deník!$K240),""))</f>
        <v/>
      </c>
      <c r="BG239" s="20" t="str">
        <f>IF(Deník!$J240="S",(Deník!$K240-Deník!$S240),IF(Deník!$J240="L",(Deník!$S240-Deník!$K240),""))</f>
        <v/>
      </c>
      <c r="BH239" s="20" t="str">
        <f>IF(Deník!$J240="S",(Deník!$K240-Deník!$U240),IF(Deník!$J240="L",(Deník!$U240-Deník!$K240),""))</f>
        <v/>
      </c>
      <c r="BI239" s="20" t="str">
        <f>IF(Deník!$R239&gt;1,Deník!$R239,"")</f>
        <v/>
      </c>
      <c r="BJ239" s="20" t="str">
        <f>IF(Deník!$R239&lt;0,Deník!$R239,"")</f>
        <v/>
      </c>
      <c r="BK239" s="17"/>
      <c r="BM239" s="233" t="str">
        <f>IF(Deník!$R239&lt;&gt;"",IF(Deník!$Y239=Statistika!$F$78,IF(AND(Deník!$R239&gt;=0,Deník!$R239&lt;=1),"BE",Deník!$R239),""),"")</f>
        <v/>
      </c>
      <c r="BN239" s="233" t="str">
        <f>IF(Deník!$R239&lt;&gt;"",IF(Deník!$Y239=Statistika!$F$79,IF(AND(Deník!$R239&gt;=0,Deník!$R239&lt;=1),"BE",Deník!$R239),""),"")</f>
        <v/>
      </c>
      <c r="BO239" s="233" t="str">
        <f>IF(Deník!$R239&lt;&gt;"",IF(Deník!$Y239=Statistika!$F$80,IF(AND(Deník!$R239&gt;=0,Deník!$R239&lt;=1),"BE",Deník!$R239),""),"")</f>
        <v/>
      </c>
      <c r="BP239" s="233" t="str">
        <f>IF(Deník!$R239&lt;&gt;"",IF(Deník!$Y239=Statistika!$F$81,IF(AND(Deník!$R239&gt;=0,Deník!$R239&lt;=1),"BE",Deník!$R239),""),"")</f>
        <v/>
      </c>
      <c r="BQ239" s="233" t="str">
        <f>IF(Deník!$R239&lt;&gt;"",IF(Deník!$Y239=Statistika!$F$82,IF(AND(Deník!$R239&gt;=0,Deník!$R239&lt;=1),"BE",Deník!$R239),""),"")</f>
        <v/>
      </c>
      <c r="BR239" s="233" t="str">
        <f>IF(Deník!$R239&lt;&gt;"",IF(Deník!$Y239=Statistika!$F$83,IF(AND(Deník!$R239&gt;=0,Deník!$R239&lt;=1),"BE",Deník!$R239),""),"")</f>
        <v/>
      </c>
      <c r="BS239" s="233" t="str">
        <f>IF(Deník!$R239&lt;&gt;"",IF(Deník!$Y239=Statistika!$F$84,IF(AND(Deník!$R239&gt;=0,Deník!$R239&lt;=1),"BE",Deník!$R239),""),"")</f>
        <v/>
      </c>
      <c r="BT239" s="233" t="str">
        <f>IF(Deník!$R239&lt;&gt;"",IF(Deník!$Y239=Statistika!$F$85,IF(AND(Deník!$R239&gt;=0,Deník!$R239&lt;=1),"BE",Deník!$R239),""),"")</f>
        <v/>
      </c>
      <c r="BU239" s="233" t="str">
        <f>IF(Deník!$R239&lt;&gt;"",IF(Deník!$Y239=Statistika!$F$86,IF(AND(Deník!$R239&gt;=0,Deník!$R239&lt;=1),"BE",Deník!$R239),""),"")</f>
        <v/>
      </c>
      <c r="BV239" s="233" t="str">
        <f>IF(Deník!$R239&lt;&gt;"",IF(Deník!$Y239=Statistika!$F$87,IF(AND(Deník!$R239&gt;=0,Deník!$R239&lt;=1),"BE",Deník!$R239),""),"")</f>
        <v/>
      </c>
      <c r="BW239" s="233" t="str">
        <f>IF(Deník!$R239&lt;&gt;"",IF(Deník!$Y239=Statistika!$F$88,IF(AND(Deník!$R239&gt;=0,Deník!$R239&lt;=1),"BE",Deník!$R239),""),"")</f>
        <v/>
      </c>
      <c r="BX239" s="233" t="str">
        <f>IF(Deník!$R239&lt;&gt;"",IF(Deník!$Y239=Statistika!$F$89,IF(AND(Deník!$R239&gt;=0,Deník!$R239&lt;=1),"BE",Deník!$R239),""),"")</f>
        <v/>
      </c>
      <c r="BY239" s="233" t="str">
        <f>IF(Deník!$R239&lt;&gt;"",IF(Deník!$Y239=Statistika!$F$90,IF(AND(Deník!$R239&gt;=0,Deník!$R239&lt;=1),"BE",Deník!$R239),""),"")</f>
        <v/>
      </c>
      <c r="BZ239" s="233" t="str">
        <f>IF(Deník!$R239&lt;&gt;"",IF(Deník!$Y239=Statistika!$F$91,IF(AND(Deník!$R239&gt;=0,Deník!$R239&lt;=1),"BE",Deník!$R239),""),"")</f>
        <v/>
      </c>
      <c r="CA239" s="233"/>
      <c r="CB239" s="233" t="str">
        <f>IF(Deník!$R239&lt;&gt;"",IF(Deník!$AB239="SL",IF(AND(Deník!$R239&gt;=0,Deník!$R239&lt;=1),"BE",Deník!$R239),""),"")</f>
        <v/>
      </c>
      <c r="CC239" s="233" t="str">
        <f>IF(Deník!$R239&lt;&gt;"",IF(Deník!$AB239="BE10",IF(AND(Deník!$R239&gt;=0,Deník!$R239&lt;=1),"BE",Deník!$R239),""),"")</f>
        <v/>
      </c>
      <c r="CD239" s="233" t="str">
        <f>IF(Deník!$R239&lt;&gt;"",IF(Deník!$AB239="BE15",IF(AND(Deník!$R239&gt;=0,Deník!$R239&lt;=1),"BE",Deník!$R239),""),"")</f>
        <v/>
      </c>
      <c r="CE239" s="233" t="str">
        <f>IF(Deník!$R239&lt;&gt;"",IF(Deník!$AB239="BE20",IF(AND(Deník!$R239&gt;=0,Deník!$R239&lt;=1),"BE",Deník!$R239),""),"")</f>
        <v/>
      </c>
      <c r="CF239" s="233" t="str">
        <f>IF(Deník!$R239&lt;&gt;"",IF(Deník!$AB239="TP1",IF(AND(Deník!$R239&gt;=0,Deník!$R239&lt;=1),"BE",Deník!$R239),""),"")</f>
        <v/>
      </c>
      <c r="CG239" s="233" t="str">
        <f>IF(Deník!$R239&lt;&gt;"",IF(Deník!$AB239="TP2",IF(AND(Deník!$R239&gt;=0,Deník!$R239&lt;=1),"BE",Deník!$R239),""),"")</f>
        <v/>
      </c>
      <c r="CH239" s="233" t="str">
        <f>IF(Deník!$R239&lt;&gt;"",IF(Deník!$AB239="TP3",IF(AND(Deník!$R239&gt;=0,Deník!$R239&lt;=1),"BE",Deník!$R239),""),"")</f>
        <v/>
      </c>
      <c r="CI239" s="233" t="str">
        <f>IF(Deník!$R239&lt;&gt;"",IF(Deník!$AB239="Trailing SL",IF(AND(Deník!$R239&gt;=0,Deník!$R239&lt;=1),"BE",Deník!$R239),""),"")</f>
        <v/>
      </c>
      <c r="CJ239" s="233" t="str">
        <f>IF(Deník!$R239&lt;&gt;"",IF(Deník!$AB239="Manual",IF(AND(Deník!$R239&gt;=0,Deník!$R239&lt;=1),"BE",Deník!$R239),""),"")</f>
        <v/>
      </c>
      <c r="CK239" s="233"/>
      <c r="CL239" s="233" t="str">
        <f>IF(Deník!$R239&lt;0,IF(Deník!$AC239=Statistika!$F$117,Deník!$R239,""),"")</f>
        <v/>
      </c>
      <c r="CM239" s="233" t="str">
        <f>IF(Deník!$R239&lt;0,IF(Deník!$AC239=Statistika!$F$118,Deník!$R239,""),"")</f>
        <v/>
      </c>
      <c r="CN239" s="233" t="str">
        <f>IF(Deník!$R239&lt;0,IF(Deník!$AC239=Statistika!$F$119,Deník!$R239,""),"")</f>
        <v/>
      </c>
      <c r="CO239" s="233" t="str">
        <f>IF(Deník!$R239&lt;0,IF(Deník!$AC239=Statistika!$F$120,Deník!$R239,""),"")</f>
        <v/>
      </c>
      <c r="CP239" s="233" t="str">
        <f>IF(Deník!$R239&lt;0,IF(Deník!$AC239=Statistika!$F$121,Deník!$R239,""),"")</f>
        <v/>
      </c>
      <c r="CQ239" s="233" t="str">
        <f>IF(Deník!$R239&lt;0,IF(Deník!$AC239=Statistika!$F$122,Deník!$R239,""),"")</f>
        <v/>
      </c>
      <c r="CR239" s="233" t="str">
        <f>IF(Deník!$R239&lt;0,IF(Deník!$AC239=Statistika!$F$123,Deník!$R239,""),"")</f>
        <v/>
      </c>
      <c r="CS239" s="233" t="str">
        <f>IF(Deník!$R239&lt;0,IF(Deník!$AC239=Statistika!$F$124,Deník!$R239,""),"")</f>
        <v/>
      </c>
      <c r="CT239" s="233" t="str">
        <f>IF(Deník!$R239&lt;0,IF(Deník!$AC239=Statistika!$F$125,Deník!$R239,""),"")</f>
        <v/>
      </c>
      <c r="CU239" s="233"/>
      <c r="CV239" s="233" t="str">
        <f>IF(Deník!$R239&lt;0,IF(Deník!$AD239=$CV$2,Deník!$R239,""),"")</f>
        <v/>
      </c>
      <c r="CW239" s="233" t="str">
        <f>IF(Deník!$R239&lt;0,IF(Deník!$AD239=$CW$2,Deník!$R239,""),"")</f>
        <v/>
      </c>
      <c r="CX239" s="233" t="str">
        <f>IF(Deník!$R239&lt;0,IF(Deník!$AD239=$CX$2,Deník!$R239,""),"")</f>
        <v/>
      </c>
      <c r="CY239" s="233" t="str">
        <f>IF(Deník!$R239&lt;0,IF(Deník!$AD239=$CY$2,Deník!$R239,""),"")</f>
        <v/>
      </c>
      <c r="CZ239" s="233" t="str">
        <f>IF(Deník!$R239&lt;0,IF(Deník!$AD239=$CZ$2,Deník!$R239,""),"")</f>
        <v/>
      </c>
      <c r="DL239" s="221">
        <f t="shared" si="12"/>
        <v>93847.029999999984</v>
      </c>
      <c r="DM239" s="220">
        <f t="shared" si="11"/>
        <v>-6.1529700000000132E-2</v>
      </c>
      <c r="DO239" s="50">
        <f>Deník!W240</f>
        <v>0</v>
      </c>
      <c r="DP239" s="102" t="str">
        <f>IF(AND(Deník!W240&gt;0),1,"")</f>
        <v/>
      </c>
      <c r="DQ239" s="102">
        <f>IF(AND(Deník!W240&lt;=0),1,"")</f>
        <v>1</v>
      </c>
      <c r="DR239" s="227"/>
      <c r="DS239" s="228"/>
      <c r="DT239" s="85"/>
      <c r="DU239" s="54">
        <f>IF(MONTH(Deník!$C239)=DU$2,Deník!$W239,"")</f>
        <v>0</v>
      </c>
      <c r="DV239" s="222" t="str">
        <f>IF(MONTH(Deník!$C239)=DV$2,Deník!$W239,"")</f>
        <v/>
      </c>
      <c r="DW239" s="222" t="str">
        <f>IF(MONTH(Deník!$C239)=DW$2,Deník!$W239,"")</f>
        <v/>
      </c>
      <c r="DX239" s="222" t="str">
        <f>IF(MONTH(Deník!$C239)=DX$2,Deník!$W239,"")</f>
        <v/>
      </c>
      <c r="DY239" s="222" t="str">
        <f>IF(MONTH(Deník!$C239)=DY$2,Deník!$W239,"")</f>
        <v/>
      </c>
      <c r="DZ239" s="222" t="str">
        <f>IF(MONTH(Deník!$C239)=DZ$2,Deník!$W239,"")</f>
        <v/>
      </c>
      <c r="EA239" s="222" t="str">
        <f>IF(MONTH(Deník!$C239)=EA$2,Deník!$W239,"")</f>
        <v/>
      </c>
      <c r="EB239" s="222" t="str">
        <f>IF(MONTH(Deník!$C239)=EB$2,Deník!$W239,"")</f>
        <v/>
      </c>
      <c r="EC239" s="222" t="str">
        <f>IF(MONTH(Deník!$C239)=EC$2,Deník!$W239,"")</f>
        <v/>
      </c>
      <c r="ED239" s="222" t="str">
        <f>IF(MONTH(Deník!$C239)=ED$2,Deník!$W239,"")</f>
        <v/>
      </c>
      <c r="EE239" s="222" t="str">
        <f>IF(MONTH(Deník!$C239)=EE$2,Deník!$W239,"")</f>
        <v/>
      </c>
      <c r="EF239" s="222" t="str">
        <f>IF(MONTH(Deník!$C239)=EF$2,Deník!$W239,"")</f>
        <v/>
      </c>
      <c r="EI239" s="600" t="str">
        <f>IF(Deník!$W239&lt;&gt;"",IF(Deník!$B239=Statistika!$F$63,Deník!$W239,""),"")</f>
        <v/>
      </c>
      <c r="EJ239" s="13" t="str">
        <f>IF(Deník!$W239&lt;&gt;"",IF(Deník!$B239=Statistika!$F$64,Deník!$W239,""),"")</f>
        <v/>
      </c>
      <c r="EK239" s="13" t="str">
        <f>IF(Deník!$W239&lt;&gt;"",IF(Deník!$B239=Statistika!$F$65,Deník!$W239,""),"")</f>
        <v/>
      </c>
      <c r="EL239" s="13" t="str">
        <f>IF(Deník!$W239&lt;&gt;"",IF(Deník!$B239=Statistika!$F$66,Deník!$W239,""),"")</f>
        <v/>
      </c>
      <c r="EM239" s="13" t="str">
        <f>IF(Deník!$W239&lt;&gt;"",IF(Deník!$B239=Statistika!$F$67,Deník!$W239,""),"")</f>
        <v/>
      </c>
      <c r="EN239" s="13" t="str">
        <f>IF(Deník!$W239&lt;&gt;"",IF(Deník!$B239=Statistika!$F$68,Deník!$W239,""),"")</f>
        <v/>
      </c>
      <c r="EO239" s="13" t="str">
        <f>IF(Deník!$W239&lt;&gt;"",IF(Deník!$B239=Statistika!$F$69,Deník!$W239,""),"")</f>
        <v/>
      </c>
      <c r="EP239" s="601" t="str">
        <f>IF(Deník!$W239&lt;&gt;"",IF(Deník!$B239=Statistika!$F$70,Deník!$W239,""),"")</f>
        <v/>
      </c>
      <c r="EQ239" s="90"/>
      <c r="ER239" s="63" t="str">
        <f>IF(Deník!$W239&lt;&gt;"",IF(Deník!$J239="L",Deník!$W239,""),"")</f>
        <v/>
      </c>
      <c r="ES239" s="13" t="str">
        <f>IF(Deník!$W239&lt;&gt;"",IF(Deník!$J239="S",Deník!$W239,""),"")</f>
        <v/>
      </c>
      <c r="ET239" s="95"/>
      <c r="EU239" s="88"/>
      <c r="EV239" s="63" t="str">
        <f>IF(WEEKDAY(Deník!$C239,2)=1,Deník!$W239,"")</f>
        <v/>
      </c>
      <c r="EW239" s="13" t="str">
        <f>IF(WEEKDAY(Deník!$C239,2)=2,Deník!$W239,"")</f>
        <v/>
      </c>
      <c r="EX239" s="13" t="str">
        <f>IF(WEEKDAY(Deník!$C239,2)=3,Deník!$W239,"")</f>
        <v/>
      </c>
      <c r="EY239" s="13" t="str">
        <f>IF(WEEKDAY(Deník!$C239,2)=4,Deník!$W239,"")</f>
        <v/>
      </c>
      <c r="EZ239" s="60" t="str">
        <f>IF(WEEKDAY(Deník!$C239,2)=5,Deník!$W239,"")</f>
        <v/>
      </c>
      <c r="FA239" s="99"/>
      <c r="FB239" s="100">
        <f>Deník!D239</f>
        <v>0</v>
      </c>
      <c r="FC239" s="63">
        <f>IF($FB239&lt;&gt;"",IF(AND($FB239&gt;=FC$2,$FB239&lt;=FC$3),Deník!$W239,""))</f>
        <v>0</v>
      </c>
      <c r="FD239" s="63" t="str">
        <f>IF($FB239&lt;&gt;"",IF(AND($FB239&gt;=FD$2,$FB239&lt;=FD$3),Deník!$W239,""))</f>
        <v/>
      </c>
      <c r="FE239" s="63" t="str">
        <f>IF($FB239&lt;&gt;"",IF(AND($FB239&gt;=FE$2,$FB239&lt;=FE$3),Deník!$W239,""))</f>
        <v/>
      </c>
      <c r="FF239" s="63" t="str">
        <f>IF($FB239&lt;&gt;"",IF(AND($FB239&gt;=FF$2,$FB239&lt;=FF$3),Deník!$W239,""))</f>
        <v/>
      </c>
      <c r="FG239" s="63" t="str">
        <f>IF($FB239&lt;&gt;"",IF(AND($FB239&gt;=FG$2,$FB239&lt;=FG$3),Deník!$W239,""))</f>
        <v/>
      </c>
      <c r="FH239" s="63" t="str">
        <f>IF($FB239&lt;&gt;"",IF(AND($FB239&gt;=FH$2,$FB239&lt;=FH$3),Deník!$W239,""))</f>
        <v/>
      </c>
      <c r="FI239" s="63" t="str">
        <f>IF($FB239&lt;&gt;"",IF(AND($FB239&gt;=FI$2,$FB239&lt;=FI$3),Deník!$W239,""))</f>
        <v/>
      </c>
      <c r="FJ239" s="63" t="str">
        <f>IF($FB239&lt;&gt;"",IF(AND($FB239&gt;=FJ$2,$FB239&lt;=FJ$3),Deník!$W239,""))</f>
        <v/>
      </c>
      <c r="FK239" s="63" t="str">
        <f>IF($FB239&lt;&gt;"",IF(AND($FB239&gt;=FK$2,$FB239&lt;=FK$3),Deník!$W239,""))</f>
        <v/>
      </c>
      <c r="FL239" s="63" t="str">
        <f>IF($FB239&lt;&gt;"",IF(AND($FB239&gt;=FL$2,$FB239&lt;=FL$3),Deník!$W239,""))</f>
        <v/>
      </c>
      <c r="FM239" s="63" t="str">
        <f>IF($FB239&lt;&gt;"",IF(AND($FB239&gt;=FM$2,$FB239&lt;=FM$3),Deník!$W239,""))</f>
        <v/>
      </c>
      <c r="FN239" s="13"/>
      <c r="FO239" s="20" t="str">
        <f>IF(Deník!$W239&gt;1,Deník!$W239,"")</f>
        <v/>
      </c>
      <c r="FP239" s="20" t="str">
        <f>IF(Deník!$W239&lt;0,Deník!$W239,"")</f>
        <v/>
      </c>
      <c r="FQ239" s="17"/>
      <c r="FS239" s="233"/>
      <c r="FT239" s="233" t="str">
        <f>IF(Deník!$W239&lt;&gt;"",IF(Deník!$Y239=Statistika!$F$78,Deník!$W239,""),"")</f>
        <v/>
      </c>
      <c r="FU239" s="233" t="str">
        <f>IF(Deník!$W239&lt;&gt;"",IF(Deník!$Y239=Statistika!$F$79,Deník!$W239,""),"")</f>
        <v/>
      </c>
      <c r="FV239" s="233" t="str">
        <f>IF(Deník!$W239&lt;&gt;"",IF(Deník!$Y239=Statistika!$F$80,Deník!$W239,""),"")</f>
        <v/>
      </c>
      <c r="FW239" s="233" t="str">
        <f>IF(Deník!$W239&lt;&gt;"",IF(Deník!$Y239=Statistika!$F$81,Deník!$W239,""),"")</f>
        <v/>
      </c>
      <c r="FX239" s="233" t="str">
        <f>IF(Deník!$W239&lt;&gt;"",IF(Deník!$Y239=Statistika!$F$82,Deník!$W239,""),"")</f>
        <v/>
      </c>
      <c r="FY239" s="233" t="str">
        <f>IF(Deník!$W239&lt;&gt;"",IF(Deník!$Y239=Statistika!$F$83,Deník!$W239,""),"")</f>
        <v/>
      </c>
      <c r="FZ239" s="233" t="str">
        <f>IF(Deník!$W239&lt;&gt;"",IF(Deník!$Y239=Statistika!$F$84,Deník!$W239,""),"")</f>
        <v/>
      </c>
      <c r="GA239" s="233" t="str">
        <f>IF(Deník!$W239&lt;&gt;"",IF(Deník!$Y239=Statistika!$F$85,Deník!$W239,""),"")</f>
        <v/>
      </c>
      <c r="GB239" s="233" t="str">
        <f>IF(Deník!$W239&lt;&gt;"",IF(Deník!$Y239=Statistika!$F$86,Deník!$W239,""),"")</f>
        <v/>
      </c>
      <c r="GC239" s="233" t="str">
        <f>IF(Deník!$W239&lt;&gt;"",IF(Deník!$Y239=Statistika!$F$87,Deník!$W239,""),"")</f>
        <v/>
      </c>
      <c r="GD239" s="233" t="str">
        <f>IF(Deník!$W239&lt;&gt;"",IF(Deník!$Y239=Statistika!$F$88,Deník!$W239,""),"")</f>
        <v/>
      </c>
      <c r="GE239" s="233" t="str">
        <f>IF(Deník!$W239&lt;&gt;"",IF(Deník!$Y239=Statistika!$F$89,Deník!$W239,""),"")</f>
        <v/>
      </c>
      <c r="GF239" s="233" t="str">
        <f>IF(Deník!$W239&lt;&gt;"",IF(Deník!$Y239=Statistika!$F$90,Deník!$W239,""),"")</f>
        <v/>
      </c>
      <c r="GG239" s="233" t="str">
        <f>IF(Deník!$W239&lt;&gt;"",IF(Deník!$Y239=Statistika!$F$91,Deník!$W239,""),"")</f>
        <v/>
      </c>
      <c r="GH239" s="233"/>
      <c r="GI239" s="233" t="str">
        <f>IF(Deník!$W239&lt;&gt;"",IF(Deník!$AB239=Statistika!$L$100,Deník!$W239,""),"")</f>
        <v/>
      </c>
      <c r="GJ239" s="233" t="str">
        <f>IF(Deník!$W239&lt;&gt;"",IF(Deník!$AB239=Statistika!$L$101,Deník!$W239,""),"")</f>
        <v/>
      </c>
      <c r="GK239" s="233" t="str">
        <f>IF(Deník!$W239&lt;&gt;"",IF(Deník!$AB239=Statistika!$L$102,Deník!$W239,""),"")</f>
        <v/>
      </c>
      <c r="GL239" s="233" t="str">
        <f>IF(Deník!$W239&lt;&gt;"",IF(Deník!$AB239=Statistika!$L$103,Deník!$W239,""),"")</f>
        <v/>
      </c>
      <c r="GM239" s="233" t="str">
        <f>IF(Deník!$W239&lt;&gt;"",IF(Deník!$AB239=Statistika!$L$104,Deník!$W239,""),"")</f>
        <v/>
      </c>
      <c r="GN239" s="233" t="str">
        <f>IF(Deník!$W239&lt;&gt;"",IF(Deník!$AB239=Statistika!$L$105,Deník!$W239,""),"")</f>
        <v/>
      </c>
      <c r="GO239" s="233" t="str">
        <f>IF(Deník!$W239&lt;&gt;"",IF(Deník!$AB239=Statistika!$L$106,Deník!$W239,""),"")</f>
        <v/>
      </c>
      <c r="GP239" s="233" t="str">
        <f>IF(Deník!$W239&lt;&gt;"",IF(Deník!$AB239=Statistika!$L$107,Deník!$W239,""),"")</f>
        <v/>
      </c>
      <c r="GQ239" s="233" t="str">
        <f>IF(Deník!$W239&lt;&gt;"",IF(Deník!$AB239=Statistika!$L$108,Deník!$W239,""),"")</f>
        <v/>
      </c>
      <c r="GS239" s="233" t="str">
        <f>IF(Deník!$W239&lt;0,IF(Deník!$AC239=Statistika!$F$117,Deník!$W239,""),"")</f>
        <v/>
      </c>
      <c r="GT239" s="233" t="str">
        <f>IF(Deník!$W239&lt;0,IF(Deník!$AC239=Statistika!$F$118,Deník!$W239,""),"")</f>
        <v/>
      </c>
      <c r="GU239" s="233" t="str">
        <f>IF(Deník!$W239&lt;0,IF(Deník!$AC239=Statistika!$F$119,Deník!$W239,""),"")</f>
        <v/>
      </c>
      <c r="GV239" s="233" t="str">
        <f>IF(Deník!$W239&lt;0,IF(Deník!$AC239=Statistika!$F$120,Deník!$W239,""),"")</f>
        <v/>
      </c>
      <c r="GW239" s="233" t="str">
        <f>IF(Deník!$W239&lt;0,IF(Deník!$AC239=Statistika!$F$121,Deník!$W239,""),"")</f>
        <v/>
      </c>
      <c r="GX239" s="233" t="str">
        <f>IF(Deník!$W239&lt;0,IF(Deník!$AC239=Statistika!$F$122,Deník!$W239,""),"")</f>
        <v/>
      </c>
      <c r="GY239" s="233" t="str">
        <f>IF(Deník!$W239&lt;0,IF(Deník!$AC239=Statistika!$F$123,Deník!$W239,""),"")</f>
        <v/>
      </c>
      <c r="GZ239" s="233" t="str">
        <f>IF(Deník!$W239&lt;0,IF(Deník!$AC239=Statistika!$F$124,Deník!$W239,""),"")</f>
        <v/>
      </c>
      <c r="HA239" s="233" t="str">
        <f>IF(Deník!$W239&lt;0,IF(Deník!$AC239=Statistika!$F$125,Deník!$W239,""),"")</f>
        <v/>
      </c>
      <c r="HC239" s="233" t="str">
        <f>IF(Deník!$W239&lt;0,IF(Deník!$AD239=Statistika!$F$133,Deník!$W239,""),"")</f>
        <v/>
      </c>
      <c r="HD239" s="233" t="str">
        <f>IF(Deník!$W239&lt;0,IF(Deník!$AD239=Statistika!$F$134,Deník!$W239,""),"")</f>
        <v/>
      </c>
      <c r="HE239" s="233" t="str">
        <f>IF(Deník!$W239&lt;0,IF(Deník!$AD239=Statistika!$F$135,Deník!$W239,""),"")</f>
        <v/>
      </c>
      <c r="HF239" s="233" t="str">
        <f>IF(Deník!$W239&lt;0,IF(Deník!$AD239=Statistika!$F$136,Deník!$W239,""),"")</f>
        <v/>
      </c>
      <c r="HG239" s="233" t="str">
        <f>IF(Deník!$W239&lt;0,IF(Deník!$AD239=Statistika!$F$137,Deník!$W239,""),"")</f>
        <v/>
      </c>
      <c r="ID239" s="8">
        <f>Tabulka4[[#This Row],[Sloupec3]]</f>
        <v>0</v>
      </c>
      <c r="IE239" s="17" t="str">
        <f>IF(AND([1]Deník!$C239&gt;='[1]Měsíční shrnutí'!$D$1,[1]Deník!$C239&lt;='[1]Měsíční shrnutí'!$F$1),[1]Deník!$X239,"")</f>
        <v/>
      </c>
    </row>
    <row r="240" spans="1:239">
      <c r="A240" s="8">
        <f>Deník!C241</f>
        <v>0</v>
      </c>
      <c r="B240" s="50" t="str">
        <f>Deník!R241</f>
        <v/>
      </c>
      <c r="C240" s="102" t="str">
        <f>IF(AND(Deník!R241&gt;1,Deník!R241&lt;&gt;""),1,"")</f>
        <v/>
      </c>
      <c r="D240" s="102" t="str">
        <f>IF(AND(Deník!R241&lt;=0,Deník!R241&lt;&gt;""),1,"")</f>
        <v/>
      </c>
      <c r="E240" s="103" t="str">
        <f>IF(AND(Deník!R241&gt;=0,Deník!R241&lt;=1),1,"")</f>
        <v/>
      </c>
      <c r="F240" s="79" t="str">
        <f>IF(Deník!R241&lt;&gt;"",Deník!R241+F239,"")</f>
        <v/>
      </c>
      <c r="G240" s="85"/>
      <c r="H240" s="54" t="str">
        <f>IF(MONTH(Deník!$C240)=H$2,IF(AND(Deník!$R240&gt;=0,Deník!$R240&lt;=1),"BE",Deník!$R240),"")</f>
        <v/>
      </c>
      <c r="I240" s="11" t="str">
        <f>IF(MONTH(Deník!$C240)=I$2,IF(AND(Deník!$R240&gt;=0,Deník!$R240&lt;=1),"BE",Deník!$R240),"")</f>
        <v/>
      </c>
      <c r="J240" s="11" t="str">
        <f>IF(MONTH(Deník!$C240)=J$2,IF(AND(Deník!$R240&gt;=0,Deník!$R240&lt;=1),"BE",Deník!$R240),"")</f>
        <v/>
      </c>
      <c r="K240" s="11" t="str">
        <f>IF(MONTH(Deník!$C240)=K$2,IF(AND(Deník!$R240&gt;=0,Deník!$R240&lt;=1),"BE",Deník!$R240),"")</f>
        <v/>
      </c>
      <c r="L240" s="11" t="str">
        <f>IF(MONTH(Deník!$C240)=L$2,IF(AND(Deník!$R240&gt;=0,Deník!$R240&lt;=1),"BE",Deník!$R240),"")</f>
        <v/>
      </c>
      <c r="M240" s="11" t="str">
        <f>IF(MONTH(Deník!$C240)=M$2,IF(AND(Deník!$R240&gt;=0,Deník!$R240&lt;=1),"BE",Deník!$R240),"")</f>
        <v/>
      </c>
      <c r="N240" s="11" t="str">
        <f>IF(MONTH(Deník!$C240)=N$2,IF(AND(Deník!$R240&gt;=0,Deník!$R240&lt;=1),"BE",Deník!$R240),"")</f>
        <v/>
      </c>
      <c r="O240" s="11" t="str">
        <f>IF(MONTH(Deník!$C240)=O$2,IF(AND(Deník!$R240&gt;=0,Deník!$R240&lt;=1),"BE",Deník!$R240),"")</f>
        <v/>
      </c>
      <c r="P240" s="11" t="str">
        <f>IF(MONTH(Deník!$C240)=P$2,IF(AND(Deník!$R240&gt;=0,Deník!$R240&lt;=1),"BE",Deník!$R240),"")</f>
        <v/>
      </c>
      <c r="Q240" s="11" t="str">
        <f>IF(MONTH(Deník!$C240)=Q$2,IF(AND(Deník!$R240&gt;=0,Deník!$R240&lt;=1),"BE",Deník!$R240),"")</f>
        <v/>
      </c>
      <c r="R240" s="11" t="str">
        <f>IF(MONTH(Deník!$C240)=R$2,IF(AND(Deník!$R240&gt;=0,Deník!$R240&lt;=1),"BE",Deník!$R240),"")</f>
        <v/>
      </c>
      <c r="S240" s="57" t="str">
        <f>IF(MONTH(Deník!$C240)=S$2,IF(AND(Deník!$R240&gt;=0,Deník!$R240&lt;=1),"BE",Deník!$R240),"")</f>
        <v/>
      </c>
      <c r="U240" s="12"/>
      <c r="V240" s="12"/>
      <c r="X240" s="600" t="str">
        <f>IF(Deník!$R240&lt;&gt;"",IF(Deník!$B240=Statistika!$F$63,IF(AND(Deník!$R240&gt;=0,Deník!$R240&lt;=1),"BE",Deník!$R240),""),"")</f>
        <v/>
      </c>
      <c r="Y240" s="13" t="str">
        <f>IF(Deník!$R240&lt;&gt;"",IF(Deník!$B240=Statistika!$F$64,IF(AND(Deník!$R240&gt;=0,Deník!$R240&lt;=1),"BE",Deník!$R240),""),"")</f>
        <v/>
      </c>
      <c r="Z240" s="13" t="str">
        <f>IF(Deník!$R240&lt;&gt;"",IF(Deník!$B240=Statistika!$F$65,IF(AND(Deník!$R240&gt;=0,Deník!$R240&lt;=1),"BE",Deník!$R240),""),"")</f>
        <v/>
      </c>
      <c r="AA240" s="13" t="str">
        <f>IF(Deník!$R240&lt;&gt;"",IF(Deník!$B240=Statistika!$F$66,IF(AND(Deník!$R240&gt;=0,Deník!$R240&lt;=1),"BE",Deník!$R240),""),"")</f>
        <v/>
      </c>
      <c r="AB240" s="13" t="str">
        <f>IF(Deník!$R240&lt;&gt;"",IF(Deník!$B240=Statistika!$F$67,IF(AND(Deník!$R240&gt;=0,Deník!$R240&lt;=1),"BE",Deník!$R240),""),"")</f>
        <v/>
      </c>
      <c r="AC240" s="13" t="str">
        <f>IF(Deník!$R240&lt;&gt;"",IF(Deník!$B240=Statistika!$F$68,IF(AND(Deník!$R240&gt;=0,Deník!$R240&lt;=1),"BE",Deník!$R240),""),"")</f>
        <v/>
      </c>
      <c r="AD240" s="13" t="str">
        <f>IF(Deník!$R240&lt;&gt;"",IF(Deník!$B240=Statistika!$F$69,IF(AND(Deník!$R240&gt;=0,Deník!$R240&lt;=1),"BE",Deník!$R240),""),"")</f>
        <v/>
      </c>
      <c r="AE240" s="601" t="str">
        <f>IF(Deník!$R240&lt;&gt;"",IF(Deník!$B240=Statistika!$F$70,IF(AND(Deník!$R240&gt;=0,Deník!$R240&lt;=1),"BE",Deník!$R240),""),"")</f>
        <v/>
      </c>
      <c r="AF240" s="90"/>
      <c r="AG240" s="63" t="str">
        <f>IF(Deník!$R240&lt;&gt;"",IF(Deník!$J240="L",IF(AND(Deník!$R240&gt;=0,Deník!$R240&lt;=1),"BE",Deník!$R240),""),"")</f>
        <v/>
      </c>
      <c r="AH240" s="13" t="str">
        <f>IF(Deník!$R240&lt;&gt;"",IF(Deník!$J240="S",IF(AND(Deník!$R240&gt;=0,Deník!$R240&lt;=1),"BE",Deník!$R240),""),"")</f>
        <v/>
      </c>
      <c r="AI240" s="95"/>
      <c r="AJ240" s="71" t="str">
        <f>IF(Deník!N241&lt;&gt;"",Deník!N241*-1,"")</f>
        <v/>
      </c>
      <c r="AK240" s="88"/>
      <c r="AL240" s="63" t="str">
        <f>IF(WEEKDAY(Deník!$C240,2)=1,IF(AND(Deník!$R240&gt;=0,Deník!$R240&lt;=1),"BE",Deník!$R240),"")</f>
        <v/>
      </c>
      <c r="AM240" s="13" t="str">
        <f>IF(WEEKDAY(Deník!$C240,2)=2,IF(AND(Deník!$R240&gt;=0,Deník!$R240&lt;=1),"BE",Deník!$R240),"")</f>
        <v/>
      </c>
      <c r="AN240" s="13" t="str">
        <f>IF(WEEKDAY(Deník!$C240,2)=3,IF(AND(Deník!$R240&gt;=0,Deník!$R240&lt;=1),"BE",Deník!$R240),"")</f>
        <v/>
      </c>
      <c r="AO240" s="13" t="str">
        <f>IF(WEEKDAY(Deník!$C240,2)=4,IF(AND(Deník!$R240&gt;=0,Deník!$R240&lt;=1),"BE",Deník!$R240),"")</f>
        <v/>
      </c>
      <c r="AP240" s="60" t="str">
        <f>IF(WEEKDAY(Deník!$C240,2)=5,IF(AND(Deník!$R240&gt;=0,Deník!$R240&lt;=1),"BE",Deník!$R240),"")</f>
        <v/>
      </c>
      <c r="AQ240" s="99"/>
      <c r="AR240" s="100">
        <f>Deník!D240</f>
        <v>0</v>
      </c>
      <c r="AS240" s="63" t="str">
        <f>IF(Deník!$D240&lt;&gt;"",IF(AND(Deník!$D240&gt;=AS$2,Deník!$D240&lt;=AS$3),IF(AND(Deník!$R240&gt;=0,Deník!$R240&lt;=1),"BE",Deník!$R240),""),"")</f>
        <v/>
      </c>
      <c r="AT240" s="63" t="str">
        <f>IF(Deník!$D240&lt;&gt;"",IF(AND(Deník!$D240&gt;=AT$2,Deník!$D240&lt;=AT$3),IF(AND(Deník!$R240&gt;=0,Deník!$R240&lt;=1),"BE",Deník!$R240),""),"")</f>
        <v/>
      </c>
      <c r="AU240" s="63" t="str">
        <f>IF(Deník!$D240&lt;&gt;"",IF(AND(Deník!$D240&gt;=AU$2,Deník!$D240&lt;=AU$3),IF(AND(Deník!$R240&gt;=0,Deník!$R240&lt;=1),"BE",Deník!$R240),""),"")</f>
        <v/>
      </c>
      <c r="AV240" s="63" t="str">
        <f>IF(Deník!$D240&lt;&gt;"",IF(AND(Deník!$D240&gt;=AV$2,Deník!$D240&lt;=AV$3),IF(AND(Deník!$R240&gt;=0,Deník!$R240&lt;=1),"BE",Deník!$R240),""),"")</f>
        <v/>
      </c>
      <c r="AW240" s="63" t="str">
        <f>IF(Deník!$D240&lt;&gt;"",IF(AND(Deník!$D240&gt;=AW$2,Deník!$D240&lt;=AW$3),IF(AND(Deník!$R240&gt;=0,Deník!$R240&lt;=1),"BE",Deník!$R240),""),"")</f>
        <v/>
      </c>
      <c r="AX240" s="63" t="str">
        <f>IF(Deník!$D240&lt;&gt;"",IF(AND(Deník!$D240&gt;=AX$2,Deník!$D240&lt;=AX$3),IF(AND(Deník!$R240&gt;=0,Deník!$R240&lt;=1),"BE",Deník!$R240),""),"")</f>
        <v/>
      </c>
      <c r="AY240" s="63" t="str">
        <f>IF(Deník!$D240&lt;&gt;"",IF(AND(Deník!$D240&gt;=AY$2,Deník!$D240&lt;=AY$3),IF(AND(Deník!$R240&gt;=0,Deník!$R240&lt;=1),"BE",Deník!$R240),""),"")</f>
        <v/>
      </c>
      <c r="AZ240" s="63" t="str">
        <f>IF(Deník!$D240&lt;&gt;"",IF(AND(Deník!$D240&gt;=AZ$2,Deník!$D240&lt;=AZ$3),IF(AND(Deník!$R240&gt;=0,Deník!$R240&lt;=1),"BE",Deník!$R240),""),"")</f>
        <v/>
      </c>
      <c r="BA240" s="63" t="str">
        <f>IF(Deník!$D240&lt;&gt;"",IF(AND(Deník!$D240&gt;=BA$2,Deník!$D240&lt;=BA$3),IF(AND(Deník!$R240&gt;=0,Deník!$R240&lt;=1),"BE",Deník!$R240),""),"")</f>
        <v/>
      </c>
      <c r="BB240" s="63" t="str">
        <f>IF(Deník!$D240&lt;&gt;"",IF(AND(Deník!$D240&gt;=BB$2,Deník!$D240&lt;=BB$3),IF(AND(Deník!$R240&gt;=0,Deník!$R240&lt;=1),"BE",Deník!$R240),""),"")</f>
        <v/>
      </c>
      <c r="BC240" s="71" t="str">
        <f>IF(Deník!$D240&lt;&gt;"",IF(AND(Deník!$D240&gt;=BC$2,Deník!$D240&lt;=BC$3),IF(AND(Deník!$R240&gt;=0,Deník!$R240&lt;=1),"BE",Deník!$R240),""),"")</f>
        <v/>
      </c>
      <c r="BD240" s="20" t="str">
        <f>IF(Deník!$J241="S",(Deník!$M241-Deník!$K241),IF(Deník!$J241="L",(Deník!$K241-Deník!$M241),""))</f>
        <v/>
      </c>
      <c r="BE240" s="20" t="str">
        <f>IF(Deník!$J241="S",(Deník!$K241-Deník!$O241),IF(Deník!$J241="L",(Deník!$O241-Deník!$K241),""))</f>
        <v/>
      </c>
      <c r="BF240" s="20" t="str">
        <f>IF(Deník!$J241="S",(Deník!$K241-Deník!$L241),IF(Deník!$J241="L",(Deník!$L241-Deník!$K241),""))</f>
        <v/>
      </c>
      <c r="BG240" s="20" t="str">
        <f>IF(Deník!$J241="S",(Deník!$K241-Deník!$S241),IF(Deník!$J241="L",(Deník!$S241-Deník!$K241),""))</f>
        <v/>
      </c>
      <c r="BH240" s="20" t="str">
        <f>IF(Deník!$J241="S",(Deník!$K241-Deník!$U241),IF(Deník!$J241="L",(Deník!$U241-Deník!$K241),""))</f>
        <v/>
      </c>
      <c r="BI240" s="20" t="str">
        <f>IF(Deník!$R240&gt;1,Deník!$R240,"")</f>
        <v/>
      </c>
      <c r="BJ240" s="20" t="str">
        <f>IF(Deník!$R240&lt;0,Deník!$R240,"")</f>
        <v/>
      </c>
      <c r="BK240" s="17"/>
      <c r="BM240" s="233" t="str">
        <f>IF(Deník!$R240&lt;&gt;"",IF(Deník!$Y240=Statistika!$F$78,IF(AND(Deník!$R240&gt;=0,Deník!$R240&lt;=1),"BE",Deník!$R240),""),"")</f>
        <v/>
      </c>
      <c r="BN240" s="233" t="str">
        <f>IF(Deník!$R240&lt;&gt;"",IF(Deník!$Y240=Statistika!$F$79,IF(AND(Deník!$R240&gt;=0,Deník!$R240&lt;=1),"BE",Deník!$R240),""),"")</f>
        <v/>
      </c>
      <c r="BO240" s="233" t="str">
        <f>IF(Deník!$R240&lt;&gt;"",IF(Deník!$Y240=Statistika!$F$80,IF(AND(Deník!$R240&gt;=0,Deník!$R240&lt;=1),"BE",Deník!$R240),""),"")</f>
        <v/>
      </c>
      <c r="BP240" s="233" t="str">
        <f>IF(Deník!$R240&lt;&gt;"",IF(Deník!$Y240=Statistika!$F$81,IF(AND(Deník!$R240&gt;=0,Deník!$R240&lt;=1),"BE",Deník!$R240),""),"")</f>
        <v/>
      </c>
      <c r="BQ240" s="233" t="str">
        <f>IF(Deník!$R240&lt;&gt;"",IF(Deník!$Y240=Statistika!$F$82,IF(AND(Deník!$R240&gt;=0,Deník!$R240&lt;=1),"BE",Deník!$R240),""),"")</f>
        <v/>
      </c>
      <c r="BR240" s="233" t="str">
        <f>IF(Deník!$R240&lt;&gt;"",IF(Deník!$Y240=Statistika!$F$83,IF(AND(Deník!$R240&gt;=0,Deník!$R240&lt;=1),"BE",Deník!$R240),""),"")</f>
        <v/>
      </c>
      <c r="BS240" s="233" t="str">
        <f>IF(Deník!$R240&lt;&gt;"",IF(Deník!$Y240=Statistika!$F$84,IF(AND(Deník!$R240&gt;=0,Deník!$R240&lt;=1),"BE",Deník!$R240),""),"")</f>
        <v/>
      </c>
      <c r="BT240" s="233" t="str">
        <f>IF(Deník!$R240&lt;&gt;"",IF(Deník!$Y240=Statistika!$F$85,IF(AND(Deník!$R240&gt;=0,Deník!$R240&lt;=1),"BE",Deník!$R240),""),"")</f>
        <v/>
      </c>
      <c r="BU240" s="233" t="str">
        <f>IF(Deník!$R240&lt;&gt;"",IF(Deník!$Y240=Statistika!$F$86,IF(AND(Deník!$R240&gt;=0,Deník!$R240&lt;=1),"BE",Deník!$R240),""),"")</f>
        <v/>
      </c>
      <c r="BV240" s="233" t="str">
        <f>IF(Deník!$R240&lt;&gt;"",IF(Deník!$Y240=Statistika!$F$87,IF(AND(Deník!$R240&gt;=0,Deník!$R240&lt;=1),"BE",Deník!$R240),""),"")</f>
        <v/>
      </c>
      <c r="BW240" s="233" t="str">
        <f>IF(Deník!$R240&lt;&gt;"",IF(Deník!$Y240=Statistika!$F$88,IF(AND(Deník!$R240&gt;=0,Deník!$R240&lt;=1),"BE",Deník!$R240),""),"")</f>
        <v/>
      </c>
      <c r="BX240" s="233" t="str">
        <f>IF(Deník!$R240&lt;&gt;"",IF(Deník!$Y240=Statistika!$F$89,IF(AND(Deník!$R240&gt;=0,Deník!$R240&lt;=1),"BE",Deník!$R240),""),"")</f>
        <v/>
      </c>
      <c r="BY240" s="233" t="str">
        <f>IF(Deník!$R240&lt;&gt;"",IF(Deník!$Y240=Statistika!$F$90,IF(AND(Deník!$R240&gt;=0,Deník!$R240&lt;=1),"BE",Deník!$R240),""),"")</f>
        <v/>
      </c>
      <c r="BZ240" s="233" t="str">
        <f>IF(Deník!$R240&lt;&gt;"",IF(Deník!$Y240=Statistika!$F$91,IF(AND(Deník!$R240&gt;=0,Deník!$R240&lt;=1),"BE",Deník!$R240),""),"")</f>
        <v/>
      </c>
      <c r="CA240" s="233"/>
      <c r="CB240" s="233" t="str">
        <f>IF(Deník!$R240&lt;&gt;"",IF(Deník!$AB240="SL",IF(AND(Deník!$R240&gt;=0,Deník!$R240&lt;=1),"BE",Deník!$R240),""),"")</f>
        <v/>
      </c>
      <c r="CC240" s="233" t="str">
        <f>IF(Deník!$R240&lt;&gt;"",IF(Deník!$AB240="BE10",IF(AND(Deník!$R240&gt;=0,Deník!$R240&lt;=1),"BE",Deník!$R240),""),"")</f>
        <v/>
      </c>
      <c r="CD240" s="233" t="str">
        <f>IF(Deník!$R240&lt;&gt;"",IF(Deník!$AB240="BE15",IF(AND(Deník!$R240&gt;=0,Deník!$R240&lt;=1),"BE",Deník!$R240),""),"")</f>
        <v/>
      </c>
      <c r="CE240" s="233" t="str">
        <f>IF(Deník!$R240&lt;&gt;"",IF(Deník!$AB240="BE20",IF(AND(Deník!$R240&gt;=0,Deník!$R240&lt;=1),"BE",Deník!$R240),""),"")</f>
        <v/>
      </c>
      <c r="CF240" s="233" t="str">
        <f>IF(Deník!$R240&lt;&gt;"",IF(Deník!$AB240="TP1",IF(AND(Deník!$R240&gt;=0,Deník!$R240&lt;=1),"BE",Deník!$R240),""),"")</f>
        <v/>
      </c>
      <c r="CG240" s="233" t="str">
        <f>IF(Deník!$R240&lt;&gt;"",IF(Deník!$AB240="TP2",IF(AND(Deník!$R240&gt;=0,Deník!$R240&lt;=1),"BE",Deník!$R240),""),"")</f>
        <v/>
      </c>
      <c r="CH240" s="233" t="str">
        <f>IF(Deník!$R240&lt;&gt;"",IF(Deník!$AB240="TP3",IF(AND(Deník!$R240&gt;=0,Deník!$R240&lt;=1),"BE",Deník!$R240),""),"")</f>
        <v/>
      </c>
      <c r="CI240" s="233" t="str">
        <f>IF(Deník!$R240&lt;&gt;"",IF(Deník!$AB240="Trailing SL",IF(AND(Deník!$R240&gt;=0,Deník!$R240&lt;=1),"BE",Deník!$R240),""),"")</f>
        <v/>
      </c>
      <c r="CJ240" s="233" t="str">
        <f>IF(Deník!$R240&lt;&gt;"",IF(Deník!$AB240="Manual",IF(AND(Deník!$R240&gt;=0,Deník!$R240&lt;=1),"BE",Deník!$R240),""),"")</f>
        <v/>
      </c>
      <c r="CK240" s="233"/>
      <c r="CL240" s="233" t="str">
        <f>IF(Deník!$R240&lt;0,IF(Deník!$AC240=Statistika!$F$117,Deník!$R240,""),"")</f>
        <v/>
      </c>
      <c r="CM240" s="233" t="str">
        <f>IF(Deník!$R240&lt;0,IF(Deník!$AC240=Statistika!$F$118,Deník!$R240,""),"")</f>
        <v/>
      </c>
      <c r="CN240" s="233" t="str">
        <f>IF(Deník!$R240&lt;0,IF(Deník!$AC240=Statistika!$F$119,Deník!$R240,""),"")</f>
        <v/>
      </c>
      <c r="CO240" s="233" t="str">
        <f>IF(Deník!$R240&lt;0,IF(Deník!$AC240=Statistika!$F$120,Deník!$R240,""),"")</f>
        <v/>
      </c>
      <c r="CP240" s="233" t="str">
        <f>IF(Deník!$R240&lt;0,IF(Deník!$AC240=Statistika!$F$121,Deník!$R240,""),"")</f>
        <v/>
      </c>
      <c r="CQ240" s="233" t="str">
        <f>IF(Deník!$R240&lt;0,IF(Deník!$AC240=Statistika!$F$122,Deník!$R240,""),"")</f>
        <v/>
      </c>
      <c r="CR240" s="233" t="str">
        <f>IF(Deník!$R240&lt;0,IF(Deník!$AC240=Statistika!$F$123,Deník!$R240,""),"")</f>
        <v/>
      </c>
      <c r="CS240" s="233" t="str">
        <f>IF(Deník!$R240&lt;0,IF(Deník!$AC240=Statistika!$F$124,Deník!$R240,""),"")</f>
        <v/>
      </c>
      <c r="CT240" s="233" t="str">
        <f>IF(Deník!$R240&lt;0,IF(Deník!$AC240=Statistika!$F$125,Deník!$R240,""),"")</f>
        <v/>
      </c>
      <c r="CU240" s="233"/>
      <c r="CV240" s="233" t="str">
        <f>IF(Deník!$R240&lt;0,IF(Deník!$AD240=$CV$2,Deník!$R240,""),"")</f>
        <v/>
      </c>
      <c r="CW240" s="233" t="str">
        <f>IF(Deník!$R240&lt;0,IF(Deník!$AD240=$CW$2,Deník!$R240,""),"")</f>
        <v/>
      </c>
      <c r="CX240" s="233" t="str">
        <f>IF(Deník!$R240&lt;0,IF(Deník!$AD240=$CX$2,Deník!$R240,""),"")</f>
        <v/>
      </c>
      <c r="CY240" s="233" t="str">
        <f>IF(Deník!$R240&lt;0,IF(Deník!$AD240=$CY$2,Deník!$R240,""),"")</f>
        <v/>
      </c>
      <c r="CZ240" s="233" t="str">
        <f>IF(Deník!$R240&lt;0,IF(Deník!$AD240=$CZ$2,Deník!$R240,""),"")</f>
        <v/>
      </c>
      <c r="DL240" s="221">
        <f t="shared" si="12"/>
        <v>93847.029999999984</v>
      </c>
      <c r="DM240" s="220">
        <f t="shared" si="11"/>
        <v>-6.1529700000000132E-2</v>
      </c>
      <c r="DO240" s="50">
        <f>Deník!W241</f>
        <v>0</v>
      </c>
      <c r="DP240" s="102" t="str">
        <f>IF(AND(Deník!W241&gt;0),1,"")</f>
        <v/>
      </c>
      <c r="DQ240" s="102">
        <f>IF(AND(Deník!W241&lt;=0),1,"")</f>
        <v>1</v>
      </c>
      <c r="DR240" s="227"/>
      <c r="DS240" s="228"/>
      <c r="DT240" s="85"/>
      <c r="DU240" s="54">
        <f>IF(MONTH(Deník!$C240)=DU$2,Deník!$W240,"")</f>
        <v>0</v>
      </c>
      <c r="DV240" s="222" t="str">
        <f>IF(MONTH(Deník!$C240)=DV$2,Deník!$W240,"")</f>
        <v/>
      </c>
      <c r="DW240" s="222" t="str">
        <f>IF(MONTH(Deník!$C240)=DW$2,Deník!$W240,"")</f>
        <v/>
      </c>
      <c r="DX240" s="222" t="str">
        <f>IF(MONTH(Deník!$C240)=DX$2,Deník!$W240,"")</f>
        <v/>
      </c>
      <c r="DY240" s="222" t="str">
        <f>IF(MONTH(Deník!$C240)=DY$2,Deník!$W240,"")</f>
        <v/>
      </c>
      <c r="DZ240" s="222" t="str">
        <f>IF(MONTH(Deník!$C240)=DZ$2,Deník!$W240,"")</f>
        <v/>
      </c>
      <c r="EA240" s="222" t="str">
        <f>IF(MONTH(Deník!$C240)=EA$2,Deník!$W240,"")</f>
        <v/>
      </c>
      <c r="EB240" s="222" t="str">
        <f>IF(MONTH(Deník!$C240)=EB$2,Deník!$W240,"")</f>
        <v/>
      </c>
      <c r="EC240" s="222" t="str">
        <f>IF(MONTH(Deník!$C240)=EC$2,Deník!$W240,"")</f>
        <v/>
      </c>
      <c r="ED240" s="222" t="str">
        <f>IF(MONTH(Deník!$C240)=ED$2,Deník!$W240,"")</f>
        <v/>
      </c>
      <c r="EE240" s="222" t="str">
        <f>IF(MONTH(Deník!$C240)=EE$2,Deník!$W240,"")</f>
        <v/>
      </c>
      <c r="EF240" s="222" t="str">
        <f>IF(MONTH(Deník!$C240)=EF$2,Deník!$W240,"")</f>
        <v/>
      </c>
      <c r="EI240" s="600" t="str">
        <f>IF(Deník!$W240&lt;&gt;"",IF(Deník!$B240=Statistika!$F$63,Deník!$W240,""),"")</f>
        <v/>
      </c>
      <c r="EJ240" s="13" t="str">
        <f>IF(Deník!$W240&lt;&gt;"",IF(Deník!$B240=Statistika!$F$64,Deník!$W240,""),"")</f>
        <v/>
      </c>
      <c r="EK240" s="13" t="str">
        <f>IF(Deník!$W240&lt;&gt;"",IF(Deník!$B240=Statistika!$F$65,Deník!$W240,""),"")</f>
        <v/>
      </c>
      <c r="EL240" s="13" t="str">
        <f>IF(Deník!$W240&lt;&gt;"",IF(Deník!$B240=Statistika!$F$66,Deník!$W240,""),"")</f>
        <v/>
      </c>
      <c r="EM240" s="13" t="str">
        <f>IF(Deník!$W240&lt;&gt;"",IF(Deník!$B240=Statistika!$F$67,Deník!$W240,""),"")</f>
        <v/>
      </c>
      <c r="EN240" s="13" t="str">
        <f>IF(Deník!$W240&lt;&gt;"",IF(Deník!$B240=Statistika!$F$68,Deník!$W240,""),"")</f>
        <v/>
      </c>
      <c r="EO240" s="13" t="str">
        <f>IF(Deník!$W240&lt;&gt;"",IF(Deník!$B240=Statistika!$F$69,Deník!$W240,""),"")</f>
        <v/>
      </c>
      <c r="EP240" s="601" t="str">
        <f>IF(Deník!$W240&lt;&gt;"",IF(Deník!$B240=Statistika!$F$70,Deník!$W240,""),"")</f>
        <v/>
      </c>
      <c r="EQ240" s="90"/>
      <c r="ER240" s="63" t="str">
        <f>IF(Deník!$W240&lt;&gt;"",IF(Deník!$J240="L",Deník!$W240,""),"")</f>
        <v/>
      </c>
      <c r="ES240" s="13" t="str">
        <f>IF(Deník!$W240&lt;&gt;"",IF(Deník!$J240="S",Deník!$W240,""),"")</f>
        <v/>
      </c>
      <c r="ET240" s="95"/>
      <c r="EU240" s="88"/>
      <c r="EV240" s="63" t="str">
        <f>IF(WEEKDAY(Deník!$C240,2)=1,Deník!$W240,"")</f>
        <v/>
      </c>
      <c r="EW240" s="13" t="str">
        <f>IF(WEEKDAY(Deník!$C240,2)=2,Deník!$W240,"")</f>
        <v/>
      </c>
      <c r="EX240" s="13" t="str">
        <f>IF(WEEKDAY(Deník!$C240,2)=3,Deník!$W240,"")</f>
        <v/>
      </c>
      <c r="EY240" s="13" t="str">
        <f>IF(WEEKDAY(Deník!$C240,2)=4,Deník!$W240,"")</f>
        <v/>
      </c>
      <c r="EZ240" s="60" t="str">
        <f>IF(WEEKDAY(Deník!$C240,2)=5,Deník!$W240,"")</f>
        <v/>
      </c>
      <c r="FA240" s="99"/>
      <c r="FB240" s="100">
        <f>Deník!D240</f>
        <v>0</v>
      </c>
      <c r="FC240" s="63">
        <f>IF($FB240&lt;&gt;"",IF(AND($FB240&gt;=FC$2,$FB240&lt;=FC$3),Deník!$W240,""))</f>
        <v>0</v>
      </c>
      <c r="FD240" s="63" t="str">
        <f>IF($FB240&lt;&gt;"",IF(AND($FB240&gt;=FD$2,$FB240&lt;=FD$3),Deník!$W240,""))</f>
        <v/>
      </c>
      <c r="FE240" s="63" t="str">
        <f>IF($FB240&lt;&gt;"",IF(AND($FB240&gt;=FE$2,$FB240&lt;=FE$3),Deník!$W240,""))</f>
        <v/>
      </c>
      <c r="FF240" s="63" t="str">
        <f>IF($FB240&lt;&gt;"",IF(AND($FB240&gt;=FF$2,$FB240&lt;=FF$3),Deník!$W240,""))</f>
        <v/>
      </c>
      <c r="FG240" s="63" t="str">
        <f>IF($FB240&lt;&gt;"",IF(AND($FB240&gt;=FG$2,$FB240&lt;=FG$3),Deník!$W240,""))</f>
        <v/>
      </c>
      <c r="FH240" s="63" t="str">
        <f>IF($FB240&lt;&gt;"",IF(AND($FB240&gt;=FH$2,$FB240&lt;=FH$3),Deník!$W240,""))</f>
        <v/>
      </c>
      <c r="FI240" s="63" t="str">
        <f>IF($FB240&lt;&gt;"",IF(AND($FB240&gt;=FI$2,$FB240&lt;=FI$3),Deník!$W240,""))</f>
        <v/>
      </c>
      <c r="FJ240" s="63" t="str">
        <f>IF($FB240&lt;&gt;"",IF(AND($FB240&gt;=FJ$2,$FB240&lt;=FJ$3),Deník!$W240,""))</f>
        <v/>
      </c>
      <c r="FK240" s="63" t="str">
        <f>IF($FB240&lt;&gt;"",IF(AND($FB240&gt;=FK$2,$FB240&lt;=FK$3),Deník!$W240,""))</f>
        <v/>
      </c>
      <c r="FL240" s="63" t="str">
        <f>IF($FB240&lt;&gt;"",IF(AND($FB240&gt;=FL$2,$FB240&lt;=FL$3),Deník!$W240,""))</f>
        <v/>
      </c>
      <c r="FM240" s="63" t="str">
        <f>IF($FB240&lt;&gt;"",IF(AND($FB240&gt;=FM$2,$FB240&lt;=FM$3),Deník!$W240,""))</f>
        <v/>
      </c>
      <c r="FN240" s="13"/>
      <c r="FO240" s="20" t="str">
        <f>IF(Deník!$W240&gt;1,Deník!$W240,"")</f>
        <v/>
      </c>
      <c r="FP240" s="20" t="str">
        <f>IF(Deník!$W240&lt;0,Deník!$W240,"")</f>
        <v/>
      </c>
      <c r="FQ240" s="17"/>
      <c r="FS240" s="233"/>
      <c r="FT240" s="233" t="str">
        <f>IF(Deník!$W240&lt;&gt;"",IF(Deník!$Y240=Statistika!$F$78,Deník!$W240,""),"")</f>
        <v/>
      </c>
      <c r="FU240" s="233" t="str">
        <f>IF(Deník!$W240&lt;&gt;"",IF(Deník!$Y240=Statistika!$F$79,Deník!$W240,""),"")</f>
        <v/>
      </c>
      <c r="FV240" s="233" t="str">
        <f>IF(Deník!$W240&lt;&gt;"",IF(Deník!$Y240=Statistika!$F$80,Deník!$W240,""),"")</f>
        <v/>
      </c>
      <c r="FW240" s="233" t="str">
        <f>IF(Deník!$W240&lt;&gt;"",IF(Deník!$Y240=Statistika!$F$81,Deník!$W240,""),"")</f>
        <v/>
      </c>
      <c r="FX240" s="233" t="str">
        <f>IF(Deník!$W240&lt;&gt;"",IF(Deník!$Y240=Statistika!$F$82,Deník!$W240,""),"")</f>
        <v/>
      </c>
      <c r="FY240" s="233" t="str">
        <f>IF(Deník!$W240&lt;&gt;"",IF(Deník!$Y240=Statistika!$F$83,Deník!$W240,""),"")</f>
        <v/>
      </c>
      <c r="FZ240" s="233" t="str">
        <f>IF(Deník!$W240&lt;&gt;"",IF(Deník!$Y240=Statistika!$F$84,Deník!$W240,""),"")</f>
        <v/>
      </c>
      <c r="GA240" s="233" t="str">
        <f>IF(Deník!$W240&lt;&gt;"",IF(Deník!$Y240=Statistika!$F$85,Deník!$W240,""),"")</f>
        <v/>
      </c>
      <c r="GB240" s="233" t="str">
        <f>IF(Deník!$W240&lt;&gt;"",IF(Deník!$Y240=Statistika!$F$86,Deník!$W240,""),"")</f>
        <v/>
      </c>
      <c r="GC240" s="233" t="str">
        <f>IF(Deník!$W240&lt;&gt;"",IF(Deník!$Y240=Statistika!$F$87,Deník!$W240,""),"")</f>
        <v/>
      </c>
      <c r="GD240" s="233" t="str">
        <f>IF(Deník!$W240&lt;&gt;"",IF(Deník!$Y240=Statistika!$F$88,Deník!$W240,""),"")</f>
        <v/>
      </c>
      <c r="GE240" s="233" t="str">
        <f>IF(Deník!$W240&lt;&gt;"",IF(Deník!$Y240=Statistika!$F$89,Deník!$W240,""),"")</f>
        <v/>
      </c>
      <c r="GF240" s="233" t="str">
        <f>IF(Deník!$W240&lt;&gt;"",IF(Deník!$Y240=Statistika!$F$90,Deník!$W240,""),"")</f>
        <v/>
      </c>
      <c r="GG240" s="233" t="str">
        <f>IF(Deník!$W240&lt;&gt;"",IF(Deník!$Y240=Statistika!$F$91,Deník!$W240,""),"")</f>
        <v/>
      </c>
      <c r="GH240" s="233"/>
      <c r="GI240" s="233" t="str">
        <f>IF(Deník!$W240&lt;&gt;"",IF(Deník!$AB240=Statistika!$L$100,Deník!$W240,""),"")</f>
        <v/>
      </c>
      <c r="GJ240" s="233" t="str">
        <f>IF(Deník!$W240&lt;&gt;"",IF(Deník!$AB240=Statistika!$L$101,Deník!$W240,""),"")</f>
        <v/>
      </c>
      <c r="GK240" s="233" t="str">
        <f>IF(Deník!$W240&lt;&gt;"",IF(Deník!$AB240=Statistika!$L$102,Deník!$W240,""),"")</f>
        <v/>
      </c>
      <c r="GL240" s="233" t="str">
        <f>IF(Deník!$W240&lt;&gt;"",IF(Deník!$AB240=Statistika!$L$103,Deník!$W240,""),"")</f>
        <v/>
      </c>
      <c r="GM240" s="233" t="str">
        <f>IF(Deník!$W240&lt;&gt;"",IF(Deník!$AB240=Statistika!$L$104,Deník!$W240,""),"")</f>
        <v/>
      </c>
      <c r="GN240" s="233" t="str">
        <f>IF(Deník!$W240&lt;&gt;"",IF(Deník!$AB240=Statistika!$L$105,Deník!$W240,""),"")</f>
        <v/>
      </c>
      <c r="GO240" s="233" t="str">
        <f>IF(Deník!$W240&lt;&gt;"",IF(Deník!$AB240=Statistika!$L$106,Deník!$W240,""),"")</f>
        <v/>
      </c>
      <c r="GP240" s="233" t="str">
        <f>IF(Deník!$W240&lt;&gt;"",IF(Deník!$AB240=Statistika!$L$107,Deník!$W240,""),"")</f>
        <v/>
      </c>
      <c r="GQ240" s="233" t="str">
        <f>IF(Deník!$W240&lt;&gt;"",IF(Deník!$AB240=Statistika!$L$108,Deník!$W240,""),"")</f>
        <v/>
      </c>
      <c r="GS240" s="233" t="str">
        <f>IF(Deník!$W240&lt;0,IF(Deník!$AC240=Statistika!$F$117,Deník!$W240,""),"")</f>
        <v/>
      </c>
      <c r="GT240" s="233" t="str">
        <f>IF(Deník!$W240&lt;0,IF(Deník!$AC240=Statistika!$F$118,Deník!$W240,""),"")</f>
        <v/>
      </c>
      <c r="GU240" s="233" t="str">
        <f>IF(Deník!$W240&lt;0,IF(Deník!$AC240=Statistika!$F$119,Deník!$W240,""),"")</f>
        <v/>
      </c>
      <c r="GV240" s="233" t="str">
        <f>IF(Deník!$W240&lt;0,IF(Deník!$AC240=Statistika!$F$120,Deník!$W240,""),"")</f>
        <v/>
      </c>
      <c r="GW240" s="233" t="str">
        <f>IF(Deník!$W240&lt;0,IF(Deník!$AC240=Statistika!$F$121,Deník!$W240,""),"")</f>
        <v/>
      </c>
      <c r="GX240" s="233" t="str">
        <f>IF(Deník!$W240&lt;0,IF(Deník!$AC240=Statistika!$F$122,Deník!$W240,""),"")</f>
        <v/>
      </c>
      <c r="GY240" s="233" t="str">
        <f>IF(Deník!$W240&lt;0,IF(Deník!$AC240=Statistika!$F$123,Deník!$W240,""),"")</f>
        <v/>
      </c>
      <c r="GZ240" s="233" t="str">
        <f>IF(Deník!$W240&lt;0,IF(Deník!$AC240=Statistika!$F$124,Deník!$W240,""),"")</f>
        <v/>
      </c>
      <c r="HA240" s="233" t="str">
        <f>IF(Deník!$W240&lt;0,IF(Deník!$AC240=Statistika!$F$125,Deník!$W240,""),"")</f>
        <v/>
      </c>
      <c r="HC240" s="233" t="str">
        <f>IF(Deník!$W240&lt;0,IF(Deník!$AD240=Statistika!$F$133,Deník!$W240,""),"")</f>
        <v/>
      </c>
      <c r="HD240" s="233" t="str">
        <f>IF(Deník!$W240&lt;0,IF(Deník!$AD240=Statistika!$F$134,Deník!$W240,""),"")</f>
        <v/>
      </c>
      <c r="HE240" s="233" t="str">
        <f>IF(Deník!$W240&lt;0,IF(Deník!$AD240=Statistika!$F$135,Deník!$W240,""),"")</f>
        <v/>
      </c>
      <c r="HF240" s="233" t="str">
        <f>IF(Deník!$W240&lt;0,IF(Deník!$AD240=Statistika!$F$136,Deník!$W240,""),"")</f>
        <v/>
      </c>
      <c r="HG240" s="233" t="str">
        <f>IF(Deník!$W240&lt;0,IF(Deník!$AD240=Statistika!$F$137,Deník!$W240,""),"")</f>
        <v/>
      </c>
      <c r="ID240" s="8">
        <f>Tabulka4[[#This Row],[Sloupec3]]</f>
        <v>0</v>
      </c>
      <c r="IE240" s="17" t="str">
        <f>IF(AND([1]Deník!$C240&gt;='[1]Měsíční shrnutí'!$D$1,[1]Deník!$C240&lt;='[1]Měsíční shrnutí'!$F$1),[1]Deník!$X240,"")</f>
        <v/>
      </c>
    </row>
    <row r="241" spans="1:239">
      <c r="A241" s="8">
        <f>Deník!C242</f>
        <v>0</v>
      </c>
      <c r="B241" s="50" t="str">
        <f>Deník!R242</f>
        <v/>
      </c>
      <c r="C241" s="102" t="str">
        <f>IF(AND(Deník!R242&gt;1,Deník!R242&lt;&gt;""),1,"")</f>
        <v/>
      </c>
      <c r="D241" s="102" t="str">
        <f>IF(AND(Deník!R242&lt;=0,Deník!R242&lt;&gt;""),1,"")</f>
        <v/>
      </c>
      <c r="E241" s="103" t="str">
        <f>IF(AND(Deník!R242&gt;=0,Deník!R242&lt;=1),1,"")</f>
        <v/>
      </c>
      <c r="F241" s="79" t="str">
        <f>IF(Deník!R242&lt;&gt;"",Deník!R242+F240,"")</f>
        <v/>
      </c>
      <c r="G241" s="85"/>
      <c r="H241" s="54" t="str">
        <f>IF(MONTH(Deník!$C241)=H$2,IF(AND(Deník!$R241&gt;=0,Deník!$R241&lt;=1),"BE",Deník!$R241),"")</f>
        <v/>
      </c>
      <c r="I241" s="11" t="str">
        <f>IF(MONTH(Deník!$C241)=I$2,IF(AND(Deník!$R241&gt;=0,Deník!$R241&lt;=1),"BE",Deník!$R241),"")</f>
        <v/>
      </c>
      <c r="J241" s="11" t="str">
        <f>IF(MONTH(Deník!$C241)=J$2,IF(AND(Deník!$R241&gt;=0,Deník!$R241&lt;=1),"BE",Deník!$R241),"")</f>
        <v/>
      </c>
      <c r="K241" s="11" t="str">
        <f>IF(MONTH(Deník!$C241)=K$2,IF(AND(Deník!$R241&gt;=0,Deník!$R241&lt;=1),"BE",Deník!$R241),"")</f>
        <v/>
      </c>
      <c r="L241" s="11" t="str">
        <f>IF(MONTH(Deník!$C241)=L$2,IF(AND(Deník!$R241&gt;=0,Deník!$R241&lt;=1),"BE",Deník!$R241),"")</f>
        <v/>
      </c>
      <c r="M241" s="11" t="str">
        <f>IF(MONTH(Deník!$C241)=M$2,IF(AND(Deník!$R241&gt;=0,Deník!$R241&lt;=1),"BE",Deník!$R241),"")</f>
        <v/>
      </c>
      <c r="N241" s="11" t="str">
        <f>IF(MONTH(Deník!$C241)=N$2,IF(AND(Deník!$R241&gt;=0,Deník!$R241&lt;=1),"BE",Deník!$R241),"")</f>
        <v/>
      </c>
      <c r="O241" s="11" t="str">
        <f>IF(MONTH(Deník!$C241)=O$2,IF(AND(Deník!$R241&gt;=0,Deník!$R241&lt;=1),"BE",Deník!$R241),"")</f>
        <v/>
      </c>
      <c r="P241" s="11" t="str">
        <f>IF(MONTH(Deník!$C241)=P$2,IF(AND(Deník!$R241&gt;=0,Deník!$R241&lt;=1),"BE",Deník!$R241),"")</f>
        <v/>
      </c>
      <c r="Q241" s="11" t="str">
        <f>IF(MONTH(Deník!$C241)=Q$2,IF(AND(Deník!$R241&gt;=0,Deník!$R241&lt;=1),"BE",Deník!$R241),"")</f>
        <v/>
      </c>
      <c r="R241" s="11" t="str">
        <f>IF(MONTH(Deník!$C241)=R$2,IF(AND(Deník!$R241&gt;=0,Deník!$R241&lt;=1),"BE",Deník!$R241),"")</f>
        <v/>
      </c>
      <c r="S241" s="57" t="str">
        <f>IF(MONTH(Deník!$C241)=S$2,IF(AND(Deník!$R241&gt;=0,Deník!$R241&lt;=1),"BE",Deník!$R241),"")</f>
        <v/>
      </c>
      <c r="U241" s="12"/>
      <c r="V241" s="12"/>
      <c r="X241" s="600" t="str">
        <f>IF(Deník!$R241&lt;&gt;"",IF(Deník!$B241=Statistika!$F$63,IF(AND(Deník!$R241&gt;=0,Deník!$R241&lt;=1),"BE",Deník!$R241),""),"")</f>
        <v/>
      </c>
      <c r="Y241" s="13" t="str">
        <f>IF(Deník!$R241&lt;&gt;"",IF(Deník!$B241=Statistika!$F$64,IF(AND(Deník!$R241&gt;=0,Deník!$R241&lt;=1),"BE",Deník!$R241),""),"")</f>
        <v/>
      </c>
      <c r="Z241" s="13" t="str">
        <f>IF(Deník!$R241&lt;&gt;"",IF(Deník!$B241=Statistika!$F$65,IF(AND(Deník!$R241&gt;=0,Deník!$R241&lt;=1),"BE",Deník!$R241),""),"")</f>
        <v/>
      </c>
      <c r="AA241" s="13" t="str">
        <f>IF(Deník!$R241&lt;&gt;"",IF(Deník!$B241=Statistika!$F$66,IF(AND(Deník!$R241&gt;=0,Deník!$R241&lt;=1),"BE",Deník!$R241),""),"")</f>
        <v/>
      </c>
      <c r="AB241" s="13" t="str">
        <f>IF(Deník!$R241&lt;&gt;"",IF(Deník!$B241=Statistika!$F$67,IF(AND(Deník!$R241&gt;=0,Deník!$R241&lt;=1),"BE",Deník!$R241),""),"")</f>
        <v/>
      </c>
      <c r="AC241" s="13" t="str">
        <f>IF(Deník!$R241&lt;&gt;"",IF(Deník!$B241=Statistika!$F$68,IF(AND(Deník!$R241&gt;=0,Deník!$R241&lt;=1),"BE",Deník!$R241),""),"")</f>
        <v/>
      </c>
      <c r="AD241" s="13" t="str">
        <f>IF(Deník!$R241&lt;&gt;"",IF(Deník!$B241=Statistika!$F$69,IF(AND(Deník!$R241&gt;=0,Deník!$R241&lt;=1),"BE",Deník!$R241),""),"")</f>
        <v/>
      </c>
      <c r="AE241" s="601" t="str">
        <f>IF(Deník!$R241&lt;&gt;"",IF(Deník!$B241=Statistika!$F$70,IF(AND(Deník!$R241&gt;=0,Deník!$R241&lt;=1),"BE",Deník!$R241),""),"")</f>
        <v/>
      </c>
      <c r="AF241" s="90"/>
      <c r="AG241" s="63" t="str">
        <f>IF(Deník!$R241&lt;&gt;"",IF(Deník!$J241="L",IF(AND(Deník!$R241&gt;=0,Deník!$R241&lt;=1),"BE",Deník!$R241),""),"")</f>
        <v/>
      </c>
      <c r="AH241" s="13" t="str">
        <f>IF(Deník!$R241&lt;&gt;"",IF(Deník!$J241="S",IF(AND(Deník!$R241&gt;=0,Deník!$R241&lt;=1),"BE",Deník!$R241),""),"")</f>
        <v/>
      </c>
      <c r="AI241" s="95"/>
      <c r="AJ241" s="71" t="str">
        <f>IF(Deník!N242&lt;&gt;"",Deník!N242*-1,"")</f>
        <v/>
      </c>
      <c r="AK241" s="88"/>
      <c r="AL241" s="63" t="str">
        <f>IF(WEEKDAY(Deník!$C241,2)=1,IF(AND(Deník!$R241&gt;=0,Deník!$R241&lt;=1),"BE",Deník!$R241),"")</f>
        <v/>
      </c>
      <c r="AM241" s="13" t="str">
        <f>IF(WEEKDAY(Deník!$C241,2)=2,IF(AND(Deník!$R241&gt;=0,Deník!$R241&lt;=1),"BE",Deník!$R241),"")</f>
        <v/>
      </c>
      <c r="AN241" s="13" t="str">
        <f>IF(WEEKDAY(Deník!$C241,2)=3,IF(AND(Deník!$R241&gt;=0,Deník!$R241&lt;=1),"BE",Deník!$R241),"")</f>
        <v/>
      </c>
      <c r="AO241" s="13" t="str">
        <f>IF(WEEKDAY(Deník!$C241,2)=4,IF(AND(Deník!$R241&gt;=0,Deník!$R241&lt;=1),"BE",Deník!$R241),"")</f>
        <v/>
      </c>
      <c r="AP241" s="60" t="str">
        <f>IF(WEEKDAY(Deník!$C241,2)=5,IF(AND(Deník!$R241&gt;=0,Deník!$R241&lt;=1),"BE",Deník!$R241),"")</f>
        <v/>
      </c>
      <c r="AQ241" s="99"/>
      <c r="AR241" s="100">
        <f>Deník!D241</f>
        <v>0</v>
      </c>
      <c r="AS241" s="63" t="str">
        <f>IF(Deník!$D241&lt;&gt;"",IF(AND(Deník!$D241&gt;=AS$2,Deník!$D241&lt;=AS$3),IF(AND(Deník!$R241&gt;=0,Deník!$R241&lt;=1),"BE",Deník!$R241),""),"")</f>
        <v/>
      </c>
      <c r="AT241" s="63" t="str">
        <f>IF(Deník!$D241&lt;&gt;"",IF(AND(Deník!$D241&gt;=AT$2,Deník!$D241&lt;=AT$3),IF(AND(Deník!$R241&gt;=0,Deník!$R241&lt;=1),"BE",Deník!$R241),""),"")</f>
        <v/>
      </c>
      <c r="AU241" s="63" t="str">
        <f>IF(Deník!$D241&lt;&gt;"",IF(AND(Deník!$D241&gt;=AU$2,Deník!$D241&lt;=AU$3),IF(AND(Deník!$R241&gt;=0,Deník!$R241&lt;=1),"BE",Deník!$R241),""),"")</f>
        <v/>
      </c>
      <c r="AV241" s="63" t="str">
        <f>IF(Deník!$D241&lt;&gt;"",IF(AND(Deník!$D241&gt;=AV$2,Deník!$D241&lt;=AV$3),IF(AND(Deník!$R241&gt;=0,Deník!$R241&lt;=1),"BE",Deník!$R241),""),"")</f>
        <v/>
      </c>
      <c r="AW241" s="63" t="str">
        <f>IF(Deník!$D241&lt;&gt;"",IF(AND(Deník!$D241&gt;=AW$2,Deník!$D241&lt;=AW$3),IF(AND(Deník!$R241&gt;=0,Deník!$R241&lt;=1),"BE",Deník!$R241),""),"")</f>
        <v/>
      </c>
      <c r="AX241" s="63" t="str">
        <f>IF(Deník!$D241&lt;&gt;"",IF(AND(Deník!$D241&gt;=AX$2,Deník!$D241&lt;=AX$3),IF(AND(Deník!$R241&gt;=0,Deník!$R241&lt;=1),"BE",Deník!$R241),""),"")</f>
        <v/>
      </c>
      <c r="AY241" s="63" t="str">
        <f>IF(Deník!$D241&lt;&gt;"",IF(AND(Deník!$D241&gt;=AY$2,Deník!$D241&lt;=AY$3),IF(AND(Deník!$R241&gt;=0,Deník!$R241&lt;=1),"BE",Deník!$R241),""),"")</f>
        <v/>
      </c>
      <c r="AZ241" s="63" t="str">
        <f>IF(Deník!$D241&lt;&gt;"",IF(AND(Deník!$D241&gt;=AZ$2,Deník!$D241&lt;=AZ$3),IF(AND(Deník!$R241&gt;=0,Deník!$R241&lt;=1),"BE",Deník!$R241),""),"")</f>
        <v/>
      </c>
      <c r="BA241" s="63" t="str">
        <f>IF(Deník!$D241&lt;&gt;"",IF(AND(Deník!$D241&gt;=BA$2,Deník!$D241&lt;=BA$3),IF(AND(Deník!$R241&gt;=0,Deník!$R241&lt;=1),"BE",Deník!$R241),""),"")</f>
        <v/>
      </c>
      <c r="BB241" s="63" t="str">
        <f>IF(Deník!$D241&lt;&gt;"",IF(AND(Deník!$D241&gt;=BB$2,Deník!$D241&lt;=BB$3),IF(AND(Deník!$R241&gt;=0,Deník!$R241&lt;=1),"BE",Deník!$R241),""),"")</f>
        <v/>
      </c>
      <c r="BC241" s="71" t="str">
        <f>IF(Deník!$D241&lt;&gt;"",IF(AND(Deník!$D241&gt;=BC$2,Deník!$D241&lt;=BC$3),IF(AND(Deník!$R241&gt;=0,Deník!$R241&lt;=1),"BE",Deník!$R241),""),"")</f>
        <v/>
      </c>
      <c r="BD241" s="20" t="str">
        <f>IF(Deník!$J242="S",(Deník!$M242-Deník!$K242),IF(Deník!$J242="L",(Deník!$K242-Deník!$M242),""))</f>
        <v/>
      </c>
      <c r="BE241" s="20" t="str">
        <f>IF(Deník!$J242="S",(Deník!$K242-Deník!$O242),IF(Deník!$J242="L",(Deník!$O242-Deník!$K242),""))</f>
        <v/>
      </c>
      <c r="BF241" s="20" t="str">
        <f>IF(Deník!$J242="S",(Deník!$K242-Deník!$L242),IF(Deník!$J242="L",(Deník!$L242-Deník!$K242),""))</f>
        <v/>
      </c>
      <c r="BG241" s="20" t="str">
        <f>IF(Deník!$J242="S",(Deník!$K242-Deník!$S242),IF(Deník!$J242="L",(Deník!$S242-Deník!$K242),""))</f>
        <v/>
      </c>
      <c r="BH241" s="20" t="str">
        <f>IF(Deník!$J242="S",(Deník!$K242-Deník!$U242),IF(Deník!$J242="L",(Deník!$U242-Deník!$K242),""))</f>
        <v/>
      </c>
      <c r="BI241" s="20" t="str">
        <f>IF(Deník!$R241&gt;1,Deník!$R241,"")</f>
        <v/>
      </c>
      <c r="BJ241" s="20" t="str">
        <f>IF(Deník!$R241&lt;0,Deník!$R241,"")</f>
        <v/>
      </c>
      <c r="BK241" s="17"/>
      <c r="BM241" s="233" t="str">
        <f>IF(Deník!$R241&lt;&gt;"",IF(Deník!$Y241=Statistika!$F$78,IF(AND(Deník!$R241&gt;=0,Deník!$R241&lt;=1),"BE",Deník!$R241),""),"")</f>
        <v/>
      </c>
      <c r="BN241" s="233" t="str">
        <f>IF(Deník!$R241&lt;&gt;"",IF(Deník!$Y241=Statistika!$F$79,IF(AND(Deník!$R241&gt;=0,Deník!$R241&lt;=1),"BE",Deník!$R241),""),"")</f>
        <v/>
      </c>
      <c r="BO241" s="233" t="str">
        <f>IF(Deník!$R241&lt;&gt;"",IF(Deník!$Y241=Statistika!$F$80,IF(AND(Deník!$R241&gt;=0,Deník!$R241&lt;=1),"BE",Deník!$R241),""),"")</f>
        <v/>
      </c>
      <c r="BP241" s="233" t="str">
        <f>IF(Deník!$R241&lt;&gt;"",IF(Deník!$Y241=Statistika!$F$81,IF(AND(Deník!$R241&gt;=0,Deník!$R241&lt;=1),"BE",Deník!$R241),""),"")</f>
        <v/>
      </c>
      <c r="BQ241" s="233" t="str">
        <f>IF(Deník!$R241&lt;&gt;"",IF(Deník!$Y241=Statistika!$F$82,IF(AND(Deník!$R241&gt;=0,Deník!$R241&lt;=1),"BE",Deník!$R241),""),"")</f>
        <v/>
      </c>
      <c r="BR241" s="233" t="str">
        <f>IF(Deník!$R241&lt;&gt;"",IF(Deník!$Y241=Statistika!$F$83,IF(AND(Deník!$R241&gt;=0,Deník!$R241&lt;=1),"BE",Deník!$R241),""),"")</f>
        <v/>
      </c>
      <c r="BS241" s="233" t="str">
        <f>IF(Deník!$R241&lt;&gt;"",IF(Deník!$Y241=Statistika!$F$84,IF(AND(Deník!$R241&gt;=0,Deník!$R241&lt;=1),"BE",Deník!$R241),""),"")</f>
        <v/>
      </c>
      <c r="BT241" s="233" t="str">
        <f>IF(Deník!$R241&lt;&gt;"",IF(Deník!$Y241=Statistika!$F$85,IF(AND(Deník!$R241&gt;=0,Deník!$R241&lt;=1),"BE",Deník!$R241),""),"")</f>
        <v/>
      </c>
      <c r="BU241" s="233" t="str">
        <f>IF(Deník!$R241&lt;&gt;"",IF(Deník!$Y241=Statistika!$F$86,IF(AND(Deník!$R241&gt;=0,Deník!$R241&lt;=1),"BE",Deník!$R241),""),"")</f>
        <v/>
      </c>
      <c r="BV241" s="233" t="str">
        <f>IF(Deník!$R241&lt;&gt;"",IF(Deník!$Y241=Statistika!$F$87,IF(AND(Deník!$R241&gt;=0,Deník!$R241&lt;=1),"BE",Deník!$R241),""),"")</f>
        <v/>
      </c>
      <c r="BW241" s="233" t="str">
        <f>IF(Deník!$R241&lt;&gt;"",IF(Deník!$Y241=Statistika!$F$88,IF(AND(Deník!$R241&gt;=0,Deník!$R241&lt;=1),"BE",Deník!$R241),""),"")</f>
        <v/>
      </c>
      <c r="BX241" s="233" t="str">
        <f>IF(Deník!$R241&lt;&gt;"",IF(Deník!$Y241=Statistika!$F$89,IF(AND(Deník!$R241&gt;=0,Deník!$R241&lt;=1),"BE",Deník!$R241),""),"")</f>
        <v/>
      </c>
      <c r="BY241" s="233" t="str">
        <f>IF(Deník!$R241&lt;&gt;"",IF(Deník!$Y241=Statistika!$F$90,IF(AND(Deník!$R241&gt;=0,Deník!$R241&lt;=1),"BE",Deník!$R241),""),"")</f>
        <v/>
      </c>
      <c r="BZ241" s="233" t="str">
        <f>IF(Deník!$R241&lt;&gt;"",IF(Deník!$Y241=Statistika!$F$91,IF(AND(Deník!$R241&gt;=0,Deník!$R241&lt;=1),"BE",Deník!$R241),""),"")</f>
        <v/>
      </c>
      <c r="CA241" s="233"/>
      <c r="CB241" s="233" t="str">
        <f>IF(Deník!$R241&lt;&gt;"",IF(Deník!$AB241="SL",IF(AND(Deník!$R241&gt;=0,Deník!$R241&lt;=1),"BE",Deník!$R241),""),"")</f>
        <v/>
      </c>
      <c r="CC241" s="233" t="str">
        <f>IF(Deník!$R241&lt;&gt;"",IF(Deník!$AB241="BE10",IF(AND(Deník!$R241&gt;=0,Deník!$R241&lt;=1),"BE",Deník!$R241),""),"")</f>
        <v/>
      </c>
      <c r="CD241" s="233" t="str">
        <f>IF(Deník!$R241&lt;&gt;"",IF(Deník!$AB241="BE15",IF(AND(Deník!$R241&gt;=0,Deník!$R241&lt;=1),"BE",Deník!$R241),""),"")</f>
        <v/>
      </c>
      <c r="CE241" s="233" t="str">
        <f>IF(Deník!$R241&lt;&gt;"",IF(Deník!$AB241="BE20",IF(AND(Deník!$R241&gt;=0,Deník!$R241&lt;=1),"BE",Deník!$R241),""),"")</f>
        <v/>
      </c>
      <c r="CF241" s="233" t="str">
        <f>IF(Deník!$R241&lt;&gt;"",IF(Deník!$AB241="TP1",IF(AND(Deník!$R241&gt;=0,Deník!$R241&lt;=1),"BE",Deník!$R241),""),"")</f>
        <v/>
      </c>
      <c r="CG241" s="233" t="str">
        <f>IF(Deník!$R241&lt;&gt;"",IF(Deník!$AB241="TP2",IF(AND(Deník!$R241&gt;=0,Deník!$R241&lt;=1),"BE",Deník!$R241),""),"")</f>
        <v/>
      </c>
      <c r="CH241" s="233" t="str">
        <f>IF(Deník!$R241&lt;&gt;"",IF(Deník!$AB241="TP3",IF(AND(Deník!$R241&gt;=0,Deník!$R241&lt;=1),"BE",Deník!$R241),""),"")</f>
        <v/>
      </c>
      <c r="CI241" s="233" t="str">
        <f>IF(Deník!$R241&lt;&gt;"",IF(Deník!$AB241="Trailing SL",IF(AND(Deník!$R241&gt;=0,Deník!$R241&lt;=1),"BE",Deník!$R241),""),"")</f>
        <v/>
      </c>
      <c r="CJ241" s="233" t="str">
        <f>IF(Deník!$R241&lt;&gt;"",IF(Deník!$AB241="Manual",IF(AND(Deník!$R241&gt;=0,Deník!$R241&lt;=1),"BE",Deník!$R241),""),"")</f>
        <v/>
      </c>
      <c r="CK241" s="233"/>
      <c r="CL241" s="233" t="str">
        <f>IF(Deník!$R241&lt;0,IF(Deník!$AC241=Statistika!$F$117,Deník!$R241,""),"")</f>
        <v/>
      </c>
      <c r="CM241" s="233" t="str">
        <f>IF(Deník!$R241&lt;0,IF(Deník!$AC241=Statistika!$F$118,Deník!$R241,""),"")</f>
        <v/>
      </c>
      <c r="CN241" s="233" t="str">
        <f>IF(Deník!$R241&lt;0,IF(Deník!$AC241=Statistika!$F$119,Deník!$R241,""),"")</f>
        <v/>
      </c>
      <c r="CO241" s="233" t="str">
        <f>IF(Deník!$R241&lt;0,IF(Deník!$AC241=Statistika!$F$120,Deník!$R241,""),"")</f>
        <v/>
      </c>
      <c r="CP241" s="233" t="str">
        <f>IF(Deník!$R241&lt;0,IF(Deník!$AC241=Statistika!$F$121,Deník!$R241,""),"")</f>
        <v/>
      </c>
      <c r="CQ241" s="233" t="str">
        <f>IF(Deník!$R241&lt;0,IF(Deník!$AC241=Statistika!$F$122,Deník!$R241,""),"")</f>
        <v/>
      </c>
      <c r="CR241" s="233" t="str">
        <f>IF(Deník!$R241&lt;0,IF(Deník!$AC241=Statistika!$F$123,Deník!$R241,""),"")</f>
        <v/>
      </c>
      <c r="CS241" s="233" t="str">
        <f>IF(Deník!$R241&lt;0,IF(Deník!$AC241=Statistika!$F$124,Deník!$R241,""),"")</f>
        <v/>
      </c>
      <c r="CT241" s="233" t="str">
        <f>IF(Deník!$R241&lt;0,IF(Deník!$AC241=Statistika!$F$125,Deník!$R241,""),"")</f>
        <v/>
      </c>
      <c r="CU241" s="233"/>
      <c r="CV241" s="233" t="str">
        <f>IF(Deník!$R241&lt;0,IF(Deník!$AD241=$CV$2,Deník!$R241,""),"")</f>
        <v/>
      </c>
      <c r="CW241" s="233" t="str">
        <f>IF(Deník!$R241&lt;0,IF(Deník!$AD241=$CW$2,Deník!$R241,""),"")</f>
        <v/>
      </c>
      <c r="CX241" s="233" t="str">
        <f>IF(Deník!$R241&lt;0,IF(Deník!$AD241=$CX$2,Deník!$R241,""),"")</f>
        <v/>
      </c>
      <c r="CY241" s="233" t="str">
        <f>IF(Deník!$R241&lt;0,IF(Deník!$AD241=$CY$2,Deník!$R241,""),"")</f>
        <v/>
      </c>
      <c r="CZ241" s="233" t="str">
        <f>IF(Deník!$R241&lt;0,IF(Deník!$AD241=$CZ$2,Deník!$R241,""),"")</f>
        <v/>
      </c>
      <c r="DL241" s="221">
        <f t="shared" si="12"/>
        <v>93847.029999999984</v>
      </c>
      <c r="DM241" s="220">
        <f t="shared" si="11"/>
        <v>-6.1529700000000132E-2</v>
      </c>
      <c r="DO241" s="50">
        <f>Deník!W242</f>
        <v>0</v>
      </c>
      <c r="DP241" s="102" t="str">
        <f>IF(AND(Deník!W242&gt;0),1,"")</f>
        <v/>
      </c>
      <c r="DQ241" s="102">
        <f>IF(AND(Deník!W242&lt;=0),1,"")</f>
        <v>1</v>
      </c>
      <c r="DR241" s="227"/>
      <c r="DS241" s="228"/>
      <c r="DT241" s="85"/>
      <c r="DU241" s="54">
        <f>IF(MONTH(Deník!$C241)=DU$2,Deník!$W241,"")</f>
        <v>0</v>
      </c>
      <c r="DV241" s="222" t="str">
        <f>IF(MONTH(Deník!$C241)=DV$2,Deník!$W241,"")</f>
        <v/>
      </c>
      <c r="DW241" s="222" t="str">
        <f>IF(MONTH(Deník!$C241)=DW$2,Deník!$W241,"")</f>
        <v/>
      </c>
      <c r="DX241" s="222" t="str">
        <f>IF(MONTH(Deník!$C241)=DX$2,Deník!$W241,"")</f>
        <v/>
      </c>
      <c r="DY241" s="222" t="str">
        <f>IF(MONTH(Deník!$C241)=DY$2,Deník!$W241,"")</f>
        <v/>
      </c>
      <c r="DZ241" s="222" t="str">
        <f>IF(MONTH(Deník!$C241)=DZ$2,Deník!$W241,"")</f>
        <v/>
      </c>
      <c r="EA241" s="222" t="str">
        <f>IF(MONTH(Deník!$C241)=EA$2,Deník!$W241,"")</f>
        <v/>
      </c>
      <c r="EB241" s="222" t="str">
        <f>IF(MONTH(Deník!$C241)=EB$2,Deník!$W241,"")</f>
        <v/>
      </c>
      <c r="EC241" s="222" t="str">
        <f>IF(MONTH(Deník!$C241)=EC$2,Deník!$W241,"")</f>
        <v/>
      </c>
      <c r="ED241" s="222" t="str">
        <f>IF(MONTH(Deník!$C241)=ED$2,Deník!$W241,"")</f>
        <v/>
      </c>
      <c r="EE241" s="222" t="str">
        <f>IF(MONTH(Deník!$C241)=EE$2,Deník!$W241,"")</f>
        <v/>
      </c>
      <c r="EF241" s="222" t="str">
        <f>IF(MONTH(Deník!$C241)=EF$2,Deník!$W241,"")</f>
        <v/>
      </c>
      <c r="EI241" s="600" t="str">
        <f>IF(Deník!$W241&lt;&gt;"",IF(Deník!$B241=Statistika!$F$63,Deník!$W241,""),"")</f>
        <v/>
      </c>
      <c r="EJ241" s="13" t="str">
        <f>IF(Deník!$W241&lt;&gt;"",IF(Deník!$B241=Statistika!$F$64,Deník!$W241,""),"")</f>
        <v/>
      </c>
      <c r="EK241" s="13" t="str">
        <f>IF(Deník!$W241&lt;&gt;"",IF(Deník!$B241=Statistika!$F$65,Deník!$W241,""),"")</f>
        <v/>
      </c>
      <c r="EL241" s="13" t="str">
        <f>IF(Deník!$W241&lt;&gt;"",IF(Deník!$B241=Statistika!$F$66,Deník!$W241,""),"")</f>
        <v/>
      </c>
      <c r="EM241" s="13" t="str">
        <f>IF(Deník!$W241&lt;&gt;"",IF(Deník!$B241=Statistika!$F$67,Deník!$W241,""),"")</f>
        <v/>
      </c>
      <c r="EN241" s="13" t="str">
        <f>IF(Deník!$W241&lt;&gt;"",IF(Deník!$B241=Statistika!$F$68,Deník!$W241,""),"")</f>
        <v/>
      </c>
      <c r="EO241" s="13" t="str">
        <f>IF(Deník!$W241&lt;&gt;"",IF(Deník!$B241=Statistika!$F$69,Deník!$W241,""),"")</f>
        <v/>
      </c>
      <c r="EP241" s="601" t="str">
        <f>IF(Deník!$W241&lt;&gt;"",IF(Deník!$B241=Statistika!$F$70,Deník!$W241,""),"")</f>
        <v/>
      </c>
      <c r="EQ241" s="90"/>
      <c r="ER241" s="63" t="str">
        <f>IF(Deník!$W241&lt;&gt;"",IF(Deník!$J241="L",Deník!$W241,""),"")</f>
        <v/>
      </c>
      <c r="ES241" s="13" t="str">
        <f>IF(Deník!$W241&lt;&gt;"",IF(Deník!$J241="S",Deník!$W241,""),"")</f>
        <v/>
      </c>
      <c r="ET241" s="95"/>
      <c r="EU241" s="88"/>
      <c r="EV241" s="63" t="str">
        <f>IF(WEEKDAY(Deník!$C241,2)=1,Deník!$W241,"")</f>
        <v/>
      </c>
      <c r="EW241" s="13" t="str">
        <f>IF(WEEKDAY(Deník!$C241,2)=2,Deník!$W241,"")</f>
        <v/>
      </c>
      <c r="EX241" s="13" t="str">
        <f>IF(WEEKDAY(Deník!$C241,2)=3,Deník!$W241,"")</f>
        <v/>
      </c>
      <c r="EY241" s="13" t="str">
        <f>IF(WEEKDAY(Deník!$C241,2)=4,Deník!$W241,"")</f>
        <v/>
      </c>
      <c r="EZ241" s="60" t="str">
        <f>IF(WEEKDAY(Deník!$C241,2)=5,Deník!$W241,"")</f>
        <v/>
      </c>
      <c r="FA241" s="99"/>
      <c r="FB241" s="100">
        <f>Deník!D241</f>
        <v>0</v>
      </c>
      <c r="FC241" s="63">
        <f>IF($FB241&lt;&gt;"",IF(AND($FB241&gt;=FC$2,$FB241&lt;=FC$3),Deník!$W241,""))</f>
        <v>0</v>
      </c>
      <c r="FD241" s="63" t="str">
        <f>IF($FB241&lt;&gt;"",IF(AND($FB241&gt;=FD$2,$FB241&lt;=FD$3),Deník!$W241,""))</f>
        <v/>
      </c>
      <c r="FE241" s="63" t="str">
        <f>IF($FB241&lt;&gt;"",IF(AND($FB241&gt;=FE$2,$FB241&lt;=FE$3),Deník!$W241,""))</f>
        <v/>
      </c>
      <c r="FF241" s="63" t="str">
        <f>IF($FB241&lt;&gt;"",IF(AND($FB241&gt;=FF$2,$FB241&lt;=FF$3),Deník!$W241,""))</f>
        <v/>
      </c>
      <c r="FG241" s="63" t="str">
        <f>IF($FB241&lt;&gt;"",IF(AND($FB241&gt;=FG$2,$FB241&lt;=FG$3),Deník!$W241,""))</f>
        <v/>
      </c>
      <c r="FH241" s="63" t="str">
        <f>IF($FB241&lt;&gt;"",IF(AND($FB241&gt;=FH$2,$FB241&lt;=FH$3),Deník!$W241,""))</f>
        <v/>
      </c>
      <c r="FI241" s="63" t="str">
        <f>IF($FB241&lt;&gt;"",IF(AND($FB241&gt;=FI$2,$FB241&lt;=FI$3),Deník!$W241,""))</f>
        <v/>
      </c>
      <c r="FJ241" s="63" t="str">
        <f>IF($FB241&lt;&gt;"",IF(AND($FB241&gt;=FJ$2,$FB241&lt;=FJ$3),Deník!$W241,""))</f>
        <v/>
      </c>
      <c r="FK241" s="63" t="str">
        <f>IF($FB241&lt;&gt;"",IF(AND($FB241&gt;=FK$2,$FB241&lt;=FK$3),Deník!$W241,""))</f>
        <v/>
      </c>
      <c r="FL241" s="63" t="str">
        <f>IF($FB241&lt;&gt;"",IF(AND($FB241&gt;=FL$2,$FB241&lt;=FL$3),Deník!$W241,""))</f>
        <v/>
      </c>
      <c r="FM241" s="63" t="str">
        <f>IF($FB241&lt;&gt;"",IF(AND($FB241&gt;=FM$2,$FB241&lt;=FM$3),Deník!$W241,""))</f>
        <v/>
      </c>
      <c r="FN241" s="13"/>
      <c r="FO241" s="20" t="str">
        <f>IF(Deník!$W241&gt;1,Deník!$W241,"")</f>
        <v/>
      </c>
      <c r="FP241" s="20" t="str">
        <f>IF(Deník!$W241&lt;0,Deník!$W241,"")</f>
        <v/>
      </c>
      <c r="FQ241" s="17"/>
      <c r="FS241" s="233"/>
      <c r="FT241" s="233" t="str">
        <f>IF(Deník!$W241&lt;&gt;"",IF(Deník!$Y241=Statistika!$F$78,Deník!$W241,""),"")</f>
        <v/>
      </c>
      <c r="FU241" s="233" t="str">
        <f>IF(Deník!$W241&lt;&gt;"",IF(Deník!$Y241=Statistika!$F$79,Deník!$W241,""),"")</f>
        <v/>
      </c>
      <c r="FV241" s="233" t="str">
        <f>IF(Deník!$W241&lt;&gt;"",IF(Deník!$Y241=Statistika!$F$80,Deník!$W241,""),"")</f>
        <v/>
      </c>
      <c r="FW241" s="233" t="str">
        <f>IF(Deník!$W241&lt;&gt;"",IF(Deník!$Y241=Statistika!$F$81,Deník!$W241,""),"")</f>
        <v/>
      </c>
      <c r="FX241" s="233" t="str">
        <f>IF(Deník!$W241&lt;&gt;"",IF(Deník!$Y241=Statistika!$F$82,Deník!$W241,""),"")</f>
        <v/>
      </c>
      <c r="FY241" s="233" t="str">
        <f>IF(Deník!$W241&lt;&gt;"",IF(Deník!$Y241=Statistika!$F$83,Deník!$W241,""),"")</f>
        <v/>
      </c>
      <c r="FZ241" s="233" t="str">
        <f>IF(Deník!$W241&lt;&gt;"",IF(Deník!$Y241=Statistika!$F$84,Deník!$W241,""),"")</f>
        <v/>
      </c>
      <c r="GA241" s="233" t="str">
        <f>IF(Deník!$W241&lt;&gt;"",IF(Deník!$Y241=Statistika!$F$85,Deník!$W241,""),"")</f>
        <v/>
      </c>
      <c r="GB241" s="233" t="str">
        <f>IF(Deník!$W241&lt;&gt;"",IF(Deník!$Y241=Statistika!$F$86,Deník!$W241,""),"")</f>
        <v/>
      </c>
      <c r="GC241" s="233" t="str">
        <f>IF(Deník!$W241&lt;&gt;"",IF(Deník!$Y241=Statistika!$F$87,Deník!$W241,""),"")</f>
        <v/>
      </c>
      <c r="GD241" s="233" t="str">
        <f>IF(Deník!$W241&lt;&gt;"",IF(Deník!$Y241=Statistika!$F$88,Deník!$W241,""),"")</f>
        <v/>
      </c>
      <c r="GE241" s="233" t="str">
        <f>IF(Deník!$W241&lt;&gt;"",IF(Deník!$Y241=Statistika!$F$89,Deník!$W241,""),"")</f>
        <v/>
      </c>
      <c r="GF241" s="233" t="str">
        <f>IF(Deník!$W241&lt;&gt;"",IF(Deník!$Y241=Statistika!$F$90,Deník!$W241,""),"")</f>
        <v/>
      </c>
      <c r="GG241" s="233" t="str">
        <f>IF(Deník!$W241&lt;&gt;"",IF(Deník!$Y241=Statistika!$F$91,Deník!$W241,""),"")</f>
        <v/>
      </c>
      <c r="GH241" s="233"/>
      <c r="GI241" s="233" t="str">
        <f>IF(Deník!$W241&lt;&gt;"",IF(Deník!$AB241=Statistika!$L$100,Deník!$W241,""),"")</f>
        <v/>
      </c>
      <c r="GJ241" s="233" t="str">
        <f>IF(Deník!$W241&lt;&gt;"",IF(Deník!$AB241=Statistika!$L$101,Deník!$W241,""),"")</f>
        <v/>
      </c>
      <c r="GK241" s="233" t="str">
        <f>IF(Deník!$W241&lt;&gt;"",IF(Deník!$AB241=Statistika!$L$102,Deník!$W241,""),"")</f>
        <v/>
      </c>
      <c r="GL241" s="233" t="str">
        <f>IF(Deník!$W241&lt;&gt;"",IF(Deník!$AB241=Statistika!$L$103,Deník!$W241,""),"")</f>
        <v/>
      </c>
      <c r="GM241" s="233" t="str">
        <f>IF(Deník!$W241&lt;&gt;"",IF(Deník!$AB241=Statistika!$L$104,Deník!$W241,""),"")</f>
        <v/>
      </c>
      <c r="GN241" s="233" t="str">
        <f>IF(Deník!$W241&lt;&gt;"",IF(Deník!$AB241=Statistika!$L$105,Deník!$W241,""),"")</f>
        <v/>
      </c>
      <c r="GO241" s="233" t="str">
        <f>IF(Deník!$W241&lt;&gt;"",IF(Deník!$AB241=Statistika!$L$106,Deník!$W241,""),"")</f>
        <v/>
      </c>
      <c r="GP241" s="233" t="str">
        <f>IF(Deník!$W241&lt;&gt;"",IF(Deník!$AB241=Statistika!$L$107,Deník!$W241,""),"")</f>
        <v/>
      </c>
      <c r="GQ241" s="233" t="str">
        <f>IF(Deník!$W241&lt;&gt;"",IF(Deník!$AB241=Statistika!$L$108,Deník!$W241,""),"")</f>
        <v/>
      </c>
      <c r="GS241" s="233" t="str">
        <f>IF(Deník!$W241&lt;0,IF(Deník!$AC241=Statistika!$F$117,Deník!$W241,""),"")</f>
        <v/>
      </c>
      <c r="GT241" s="233" t="str">
        <f>IF(Deník!$W241&lt;0,IF(Deník!$AC241=Statistika!$F$118,Deník!$W241,""),"")</f>
        <v/>
      </c>
      <c r="GU241" s="233" t="str">
        <f>IF(Deník!$W241&lt;0,IF(Deník!$AC241=Statistika!$F$119,Deník!$W241,""),"")</f>
        <v/>
      </c>
      <c r="GV241" s="233" t="str">
        <f>IF(Deník!$W241&lt;0,IF(Deník!$AC241=Statistika!$F$120,Deník!$W241,""),"")</f>
        <v/>
      </c>
      <c r="GW241" s="233" t="str">
        <f>IF(Deník!$W241&lt;0,IF(Deník!$AC241=Statistika!$F$121,Deník!$W241,""),"")</f>
        <v/>
      </c>
      <c r="GX241" s="233" t="str">
        <f>IF(Deník!$W241&lt;0,IF(Deník!$AC241=Statistika!$F$122,Deník!$W241,""),"")</f>
        <v/>
      </c>
      <c r="GY241" s="233" t="str">
        <f>IF(Deník!$W241&lt;0,IF(Deník!$AC241=Statistika!$F$123,Deník!$W241,""),"")</f>
        <v/>
      </c>
      <c r="GZ241" s="233" t="str">
        <f>IF(Deník!$W241&lt;0,IF(Deník!$AC241=Statistika!$F$124,Deník!$W241,""),"")</f>
        <v/>
      </c>
      <c r="HA241" s="233" t="str">
        <f>IF(Deník!$W241&lt;0,IF(Deník!$AC241=Statistika!$F$125,Deník!$W241,""),"")</f>
        <v/>
      </c>
      <c r="HC241" s="233" t="str">
        <f>IF(Deník!$W241&lt;0,IF(Deník!$AD241=Statistika!$F$133,Deník!$W241,""),"")</f>
        <v/>
      </c>
      <c r="HD241" s="233" t="str">
        <f>IF(Deník!$W241&lt;0,IF(Deník!$AD241=Statistika!$F$134,Deník!$W241,""),"")</f>
        <v/>
      </c>
      <c r="HE241" s="233" t="str">
        <f>IF(Deník!$W241&lt;0,IF(Deník!$AD241=Statistika!$F$135,Deník!$W241,""),"")</f>
        <v/>
      </c>
      <c r="HF241" s="233" t="str">
        <f>IF(Deník!$W241&lt;0,IF(Deník!$AD241=Statistika!$F$136,Deník!$W241,""),"")</f>
        <v/>
      </c>
      <c r="HG241" s="233" t="str">
        <f>IF(Deník!$W241&lt;0,IF(Deník!$AD241=Statistika!$F$137,Deník!$W241,""),"")</f>
        <v/>
      </c>
      <c r="ID241" s="8">
        <f>Tabulka4[[#This Row],[Sloupec3]]</f>
        <v>0</v>
      </c>
      <c r="IE241" s="17" t="str">
        <f>IF(AND([1]Deník!$C241&gt;='[1]Měsíční shrnutí'!$D$1,[1]Deník!$C241&lt;='[1]Měsíční shrnutí'!$F$1),[1]Deník!$X241,"")</f>
        <v/>
      </c>
    </row>
    <row r="242" spans="1:239">
      <c r="A242" s="8">
        <f>Deník!C243</f>
        <v>0</v>
      </c>
      <c r="B242" s="50" t="str">
        <f>Deník!R243</f>
        <v/>
      </c>
      <c r="C242" s="102" t="str">
        <f>IF(AND(Deník!R243&gt;1,Deník!R243&lt;&gt;""),1,"")</f>
        <v/>
      </c>
      <c r="D242" s="102" t="str">
        <f>IF(AND(Deník!R243&lt;=0,Deník!R243&lt;&gt;""),1,"")</f>
        <v/>
      </c>
      <c r="E242" s="103" t="str">
        <f>IF(AND(Deník!R243&gt;=0,Deník!R243&lt;=1),1,"")</f>
        <v/>
      </c>
      <c r="F242" s="79" t="str">
        <f>IF(Deník!R243&lt;&gt;"",Deník!R243+F241,"")</f>
        <v/>
      </c>
      <c r="G242" s="85"/>
      <c r="H242" s="54" t="str">
        <f>IF(MONTH(Deník!$C242)=H$2,IF(AND(Deník!$R242&gt;=0,Deník!$R242&lt;=1),"BE",Deník!$R242),"")</f>
        <v/>
      </c>
      <c r="I242" s="11" t="str">
        <f>IF(MONTH(Deník!$C242)=I$2,IF(AND(Deník!$R242&gt;=0,Deník!$R242&lt;=1),"BE",Deník!$R242),"")</f>
        <v/>
      </c>
      <c r="J242" s="11" t="str">
        <f>IF(MONTH(Deník!$C242)=J$2,IF(AND(Deník!$R242&gt;=0,Deník!$R242&lt;=1),"BE",Deník!$R242),"")</f>
        <v/>
      </c>
      <c r="K242" s="11" t="str">
        <f>IF(MONTH(Deník!$C242)=K$2,IF(AND(Deník!$R242&gt;=0,Deník!$R242&lt;=1),"BE",Deník!$R242),"")</f>
        <v/>
      </c>
      <c r="L242" s="11" t="str">
        <f>IF(MONTH(Deník!$C242)=L$2,IF(AND(Deník!$R242&gt;=0,Deník!$R242&lt;=1),"BE",Deník!$R242),"")</f>
        <v/>
      </c>
      <c r="M242" s="11" t="str">
        <f>IF(MONTH(Deník!$C242)=M$2,IF(AND(Deník!$R242&gt;=0,Deník!$R242&lt;=1),"BE",Deník!$R242),"")</f>
        <v/>
      </c>
      <c r="N242" s="11" t="str">
        <f>IF(MONTH(Deník!$C242)=N$2,IF(AND(Deník!$R242&gt;=0,Deník!$R242&lt;=1),"BE",Deník!$R242),"")</f>
        <v/>
      </c>
      <c r="O242" s="11" t="str">
        <f>IF(MONTH(Deník!$C242)=O$2,IF(AND(Deník!$R242&gt;=0,Deník!$R242&lt;=1),"BE",Deník!$R242),"")</f>
        <v/>
      </c>
      <c r="P242" s="11" t="str">
        <f>IF(MONTH(Deník!$C242)=P$2,IF(AND(Deník!$R242&gt;=0,Deník!$R242&lt;=1),"BE",Deník!$R242),"")</f>
        <v/>
      </c>
      <c r="Q242" s="11" t="str">
        <f>IF(MONTH(Deník!$C242)=Q$2,IF(AND(Deník!$R242&gt;=0,Deník!$R242&lt;=1),"BE",Deník!$R242),"")</f>
        <v/>
      </c>
      <c r="R242" s="11" t="str">
        <f>IF(MONTH(Deník!$C242)=R$2,IF(AND(Deník!$R242&gt;=0,Deník!$R242&lt;=1),"BE",Deník!$R242),"")</f>
        <v/>
      </c>
      <c r="S242" s="57" t="str">
        <f>IF(MONTH(Deník!$C242)=S$2,IF(AND(Deník!$R242&gt;=0,Deník!$R242&lt;=1),"BE",Deník!$R242),"")</f>
        <v/>
      </c>
      <c r="U242" s="12"/>
      <c r="V242" s="12"/>
      <c r="X242" s="600" t="str">
        <f>IF(Deník!$R242&lt;&gt;"",IF(Deník!$B242=Statistika!$F$63,IF(AND(Deník!$R242&gt;=0,Deník!$R242&lt;=1),"BE",Deník!$R242),""),"")</f>
        <v/>
      </c>
      <c r="Y242" s="13" t="str">
        <f>IF(Deník!$R242&lt;&gt;"",IF(Deník!$B242=Statistika!$F$64,IF(AND(Deník!$R242&gt;=0,Deník!$R242&lt;=1),"BE",Deník!$R242),""),"")</f>
        <v/>
      </c>
      <c r="Z242" s="13" t="str">
        <f>IF(Deník!$R242&lt;&gt;"",IF(Deník!$B242=Statistika!$F$65,IF(AND(Deník!$R242&gt;=0,Deník!$R242&lt;=1),"BE",Deník!$R242),""),"")</f>
        <v/>
      </c>
      <c r="AA242" s="13" t="str">
        <f>IF(Deník!$R242&lt;&gt;"",IF(Deník!$B242=Statistika!$F$66,IF(AND(Deník!$R242&gt;=0,Deník!$R242&lt;=1),"BE",Deník!$R242),""),"")</f>
        <v/>
      </c>
      <c r="AB242" s="13" t="str">
        <f>IF(Deník!$R242&lt;&gt;"",IF(Deník!$B242=Statistika!$F$67,IF(AND(Deník!$R242&gt;=0,Deník!$R242&lt;=1),"BE",Deník!$R242),""),"")</f>
        <v/>
      </c>
      <c r="AC242" s="13" t="str">
        <f>IF(Deník!$R242&lt;&gt;"",IF(Deník!$B242=Statistika!$F$68,IF(AND(Deník!$R242&gt;=0,Deník!$R242&lt;=1),"BE",Deník!$R242),""),"")</f>
        <v/>
      </c>
      <c r="AD242" s="13" t="str">
        <f>IF(Deník!$R242&lt;&gt;"",IF(Deník!$B242=Statistika!$F$69,IF(AND(Deník!$R242&gt;=0,Deník!$R242&lt;=1),"BE",Deník!$R242),""),"")</f>
        <v/>
      </c>
      <c r="AE242" s="601" t="str">
        <f>IF(Deník!$R242&lt;&gt;"",IF(Deník!$B242=Statistika!$F$70,IF(AND(Deník!$R242&gt;=0,Deník!$R242&lt;=1),"BE",Deník!$R242),""),"")</f>
        <v/>
      </c>
      <c r="AF242" s="90"/>
      <c r="AG242" s="63" t="str">
        <f>IF(Deník!$R242&lt;&gt;"",IF(Deník!$J242="L",IF(AND(Deník!$R242&gt;=0,Deník!$R242&lt;=1),"BE",Deník!$R242),""),"")</f>
        <v/>
      </c>
      <c r="AH242" s="13" t="str">
        <f>IF(Deník!$R242&lt;&gt;"",IF(Deník!$J242="S",IF(AND(Deník!$R242&gt;=0,Deník!$R242&lt;=1),"BE",Deník!$R242),""),"")</f>
        <v/>
      </c>
      <c r="AI242" s="95"/>
      <c r="AJ242" s="71" t="str">
        <f>IF(Deník!N243&lt;&gt;"",Deník!N243*-1,"")</f>
        <v/>
      </c>
      <c r="AK242" s="88"/>
      <c r="AL242" s="63" t="str">
        <f>IF(WEEKDAY(Deník!$C242,2)=1,IF(AND(Deník!$R242&gt;=0,Deník!$R242&lt;=1),"BE",Deník!$R242),"")</f>
        <v/>
      </c>
      <c r="AM242" s="13" t="str">
        <f>IF(WEEKDAY(Deník!$C242,2)=2,IF(AND(Deník!$R242&gt;=0,Deník!$R242&lt;=1),"BE",Deník!$R242),"")</f>
        <v/>
      </c>
      <c r="AN242" s="13" t="str">
        <f>IF(WEEKDAY(Deník!$C242,2)=3,IF(AND(Deník!$R242&gt;=0,Deník!$R242&lt;=1),"BE",Deník!$R242),"")</f>
        <v/>
      </c>
      <c r="AO242" s="13" t="str">
        <f>IF(WEEKDAY(Deník!$C242,2)=4,IF(AND(Deník!$R242&gt;=0,Deník!$R242&lt;=1),"BE",Deník!$R242),"")</f>
        <v/>
      </c>
      <c r="AP242" s="60" t="str">
        <f>IF(WEEKDAY(Deník!$C242,2)=5,IF(AND(Deník!$R242&gt;=0,Deník!$R242&lt;=1),"BE",Deník!$R242),"")</f>
        <v/>
      </c>
      <c r="AQ242" s="99"/>
      <c r="AR242" s="100">
        <f>Deník!D242</f>
        <v>0</v>
      </c>
      <c r="AS242" s="63" t="str">
        <f>IF(Deník!$D242&lt;&gt;"",IF(AND(Deník!$D242&gt;=AS$2,Deník!$D242&lt;=AS$3),IF(AND(Deník!$R242&gt;=0,Deník!$R242&lt;=1),"BE",Deník!$R242),""),"")</f>
        <v/>
      </c>
      <c r="AT242" s="63" t="str">
        <f>IF(Deník!$D242&lt;&gt;"",IF(AND(Deník!$D242&gt;=AT$2,Deník!$D242&lt;=AT$3),IF(AND(Deník!$R242&gt;=0,Deník!$R242&lt;=1),"BE",Deník!$R242),""),"")</f>
        <v/>
      </c>
      <c r="AU242" s="63" t="str">
        <f>IF(Deník!$D242&lt;&gt;"",IF(AND(Deník!$D242&gt;=AU$2,Deník!$D242&lt;=AU$3),IF(AND(Deník!$R242&gt;=0,Deník!$R242&lt;=1),"BE",Deník!$R242),""),"")</f>
        <v/>
      </c>
      <c r="AV242" s="63" t="str">
        <f>IF(Deník!$D242&lt;&gt;"",IF(AND(Deník!$D242&gt;=AV$2,Deník!$D242&lt;=AV$3),IF(AND(Deník!$R242&gt;=0,Deník!$R242&lt;=1),"BE",Deník!$R242),""),"")</f>
        <v/>
      </c>
      <c r="AW242" s="63" t="str">
        <f>IF(Deník!$D242&lt;&gt;"",IF(AND(Deník!$D242&gt;=AW$2,Deník!$D242&lt;=AW$3),IF(AND(Deník!$R242&gt;=0,Deník!$R242&lt;=1),"BE",Deník!$R242),""),"")</f>
        <v/>
      </c>
      <c r="AX242" s="63" t="str">
        <f>IF(Deník!$D242&lt;&gt;"",IF(AND(Deník!$D242&gt;=AX$2,Deník!$D242&lt;=AX$3),IF(AND(Deník!$R242&gt;=0,Deník!$R242&lt;=1),"BE",Deník!$R242),""),"")</f>
        <v/>
      </c>
      <c r="AY242" s="63" t="str">
        <f>IF(Deník!$D242&lt;&gt;"",IF(AND(Deník!$D242&gt;=AY$2,Deník!$D242&lt;=AY$3),IF(AND(Deník!$R242&gt;=0,Deník!$R242&lt;=1),"BE",Deník!$R242),""),"")</f>
        <v/>
      </c>
      <c r="AZ242" s="63" t="str">
        <f>IF(Deník!$D242&lt;&gt;"",IF(AND(Deník!$D242&gt;=AZ$2,Deník!$D242&lt;=AZ$3),IF(AND(Deník!$R242&gt;=0,Deník!$R242&lt;=1),"BE",Deník!$R242),""),"")</f>
        <v/>
      </c>
      <c r="BA242" s="63" t="str">
        <f>IF(Deník!$D242&lt;&gt;"",IF(AND(Deník!$D242&gt;=BA$2,Deník!$D242&lt;=BA$3),IF(AND(Deník!$R242&gt;=0,Deník!$R242&lt;=1),"BE",Deník!$R242),""),"")</f>
        <v/>
      </c>
      <c r="BB242" s="63" t="str">
        <f>IF(Deník!$D242&lt;&gt;"",IF(AND(Deník!$D242&gt;=BB$2,Deník!$D242&lt;=BB$3),IF(AND(Deník!$R242&gt;=0,Deník!$R242&lt;=1),"BE",Deník!$R242),""),"")</f>
        <v/>
      </c>
      <c r="BC242" s="71" t="str">
        <f>IF(Deník!$D242&lt;&gt;"",IF(AND(Deník!$D242&gt;=BC$2,Deník!$D242&lt;=BC$3),IF(AND(Deník!$R242&gt;=0,Deník!$R242&lt;=1),"BE",Deník!$R242),""),"")</f>
        <v/>
      </c>
      <c r="BD242" s="20" t="str">
        <f>IF(Deník!$J243="S",(Deník!$M243-Deník!$K243),IF(Deník!$J243="L",(Deník!$K243-Deník!$M243),""))</f>
        <v/>
      </c>
      <c r="BE242" s="20" t="str">
        <f>IF(Deník!$J243="S",(Deník!$K243-Deník!$O243),IF(Deník!$J243="L",(Deník!$O243-Deník!$K243),""))</f>
        <v/>
      </c>
      <c r="BF242" s="20" t="str">
        <f>IF(Deník!$J243="S",(Deník!$K243-Deník!$L243),IF(Deník!$J243="L",(Deník!$L243-Deník!$K243),""))</f>
        <v/>
      </c>
      <c r="BG242" s="20" t="str">
        <f>IF(Deník!$J243="S",(Deník!$K243-Deník!$S243),IF(Deník!$J243="L",(Deník!$S243-Deník!$K243),""))</f>
        <v/>
      </c>
      <c r="BH242" s="20" t="str">
        <f>IF(Deník!$J243="S",(Deník!$K243-Deník!$U243),IF(Deník!$J243="L",(Deník!$U243-Deník!$K243),""))</f>
        <v/>
      </c>
      <c r="BI242" s="20" t="str">
        <f>IF(Deník!$R242&gt;1,Deník!$R242,"")</f>
        <v/>
      </c>
      <c r="BJ242" s="20" t="str">
        <f>IF(Deník!$R242&lt;0,Deník!$R242,"")</f>
        <v/>
      </c>
      <c r="BK242" s="17"/>
      <c r="BM242" s="233" t="str">
        <f>IF(Deník!$R242&lt;&gt;"",IF(Deník!$Y242=Statistika!$F$78,IF(AND(Deník!$R242&gt;=0,Deník!$R242&lt;=1),"BE",Deník!$R242),""),"")</f>
        <v/>
      </c>
      <c r="BN242" s="233" t="str">
        <f>IF(Deník!$R242&lt;&gt;"",IF(Deník!$Y242=Statistika!$F$79,IF(AND(Deník!$R242&gt;=0,Deník!$R242&lt;=1),"BE",Deník!$R242),""),"")</f>
        <v/>
      </c>
      <c r="BO242" s="233" t="str">
        <f>IF(Deník!$R242&lt;&gt;"",IF(Deník!$Y242=Statistika!$F$80,IF(AND(Deník!$R242&gt;=0,Deník!$R242&lt;=1),"BE",Deník!$R242),""),"")</f>
        <v/>
      </c>
      <c r="BP242" s="233" t="str">
        <f>IF(Deník!$R242&lt;&gt;"",IF(Deník!$Y242=Statistika!$F$81,IF(AND(Deník!$R242&gt;=0,Deník!$R242&lt;=1),"BE",Deník!$R242),""),"")</f>
        <v/>
      </c>
      <c r="BQ242" s="233" t="str">
        <f>IF(Deník!$R242&lt;&gt;"",IF(Deník!$Y242=Statistika!$F$82,IF(AND(Deník!$R242&gt;=0,Deník!$R242&lt;=1),"BE",Deník!$R242),""),"")</f>
        <v/>
      </c>
      <c r="BR242" s="233" t="str">
        <f>IF(Deník!$R242&lt;&gt;"",IF(Deník!$Y242=Statistika!$F$83,IF(AND(Deník!$R242&gt;=0,Deník!$R242&lt;=1),"BE",Deník!$R242),""),"")</f>
        <v/>
      </c>
      <c r="BS242" s="233" t="str">
        <f>IF(Deník!$R242&lt;&gt;"",IF(Deník!$Y242=Statistika!$F$84,IF(AND(Deník!$R242&gt;=0,Deník!$R242&lt;=1),"BE",Deník!$R242),""),"")</f>
        <v/>
      </c>
      <c r="BT242" s="233" t="str">
        <f>IF(Deník!$R242&lt;&gt;"",IF(Deník!$Y242=Statistika!$F$85,IF(AND(Deník!$R242&gt;=0,Deník!$R242&lt;=1),"BE",Deník!$R242),""),"")</f>
        <v/>
      </c>
      <c r="BU242" s="233" t="str">
        <f>IF(Deník!$R242&lt;&gt;"",IF(Deník!$Y242=Statistika!$F$86,IF(AND(Deník!$R242&gt;=0,Deník!$R242&lt;=1),"BE",Deník!$R242),""),"")</f>
        <v/>
      </c>
      <c r="BV242" s="233" t="str">
        <f>IF(Deník!$R242&lt;&gt;"",IF(Deník!$Y242=Statistika!$F$87,IF(AND(Deník!$R242&gt;=0,Deník!$R242&lt;=1),"BE",Deník!$R242),""),"")</f>
        <v/>
      </c>
      <c r="BW242" s="233" t="str">
        <f>IF(Deník!$R242&lt;&gt;"",IF(Deník!$Y242=Statistika!$F$88,IF(AND(Deník!$R242&gt;=0,Deník!$R242&lt;=1),"BE",Deník!$R242),""),"")</f>
        <v/>
      </c>
      <c r="BX242" s="233" t="str">
        <f>IF(Deník!$R242&lt;&gt;"",IF(Deník!$Y242=Statistika!$F$89,IF(AND(Deník!$R242&gt;=0,Deník!$R242&lt;=1),"BE",Deník!$R242),""),"")</f>
        <v/>
      </c>
      <c r="BY242" s="233" t="str">
        <f>IF(Deník!$R242&lt;&gt;"",IF(Deník!$Y242=Statistika!$F$90,IF(AND(Deník!$R242&gt;=0,Deník!$R242&lt;=1),"BE",Deník!$R242),""),"")</f>
        <v/>
      </c>
      <c r="BZ242" s="233" t="str">
        <f>IF(Deník!$R242&lt;&gt;"",IF(Deník!$Y242=Statistika!$F$91,IF(AND(Deník!$R242&gt;=0,Deník!$R242&lt;=1),"BE",Deník!$R242),""),"")</f>
        <v/>
      </c>
      <c r="CA242" s="233"/>
      <c r="CB242" s="233" t="str">
        <f>IF(Deník!$R242&lt;&gt;"",IF(Deník!$AB242="SL",IF(AND(Deník!$R242&gt;=0,Deník!$R242&lt;=1),"BE",Deník!$R242),""),"")</f>
        <v/>
      </c>
      <c r="CC242" s="233" t="str">
        <f>IF(Deník!$R242&lt;&gt;"",IF(Deník!$AB242="BE10",IF(AND(Deník!$R242&gt;=0,Deník!$R242&lt;=1),"BE",Deník!$R242),""),"")</f>
        <v/>
      </c>
      <c r="CD242" s="233" t="str">
        <f>IF(Deník!$R242&lt;&gt;"",IF(Deník!$AB242="BE15",IF(AND(Deník!$R242&gt;=0,Deník!$R242&lt;=1),"BE",Deník!$R242),""),"")</f>
        <v/>
      </c>
      <c r="CE242" s="233" t="str">
        <f>IF(Deník!$R242&lt;&gt;"",IF(Deník!$AB242="BE20",IF(AND(Deník!$R242&gt;=0,Deník!$R242&lt;=1),"BE",Deník!$R242),""),"")</f>
        <v/>
      </c>
      <c r="CF242" s="233" t="str">
        <f>IF(Deník!$R242&lt;&gt;"",IF(Deník!$AB242="TP1",IF(AND(Deník!$R242&gt;=0,Deník!$R242&lt;=1),"BE",Deník!$R242),""),"")</f>
        <v/>
      </c>
      <c r="CG242" s="233" t="str">
        <f>IF(Deník!$R242&lt;&gt;"",IF(Deník!$AB242="TP2",IF(AND(Deník!$R242&gt;=0,Deník!$R242&lt;=1),"BE",Deník!$R242),""),"")</f>
        <v/>
      </c>
      <c r="CH242" s="233" t="str">
        <f>IF(Deník!$R242&lt;&gt;"",IF(Deník!$AB242="TP3",IF(AND(Deník!$R242&gt;=0,Deník!$R242&lt;=1),"BE",Deník!$R242),""),"")</f>
        <v/>
      </c>
      <c r="CI242" s="233" t="str">
        <f>IF(Deník!$R242&lt;&gt;"",IF(Deník!$AB242="Trailing SL",IF(AND(Deník!$R242&gt;=0,Deník!$R242&lt;=1),"BE",Deník!$R242),""),"")</f>
        <v/>
      </c>
      <c r="CJ242" s="233" t="str">
        <f>IF(Deník!$R242&lt;&gt;"",IF(Deník!$AB242="Manual",IF(AND(Deník!$R242&gt;=0,Deník!$R242&lt;=1),"BE",Deník!$R242),""),"")</f>
        <v/>
      </c>
      <c r="CK242" s="233"/>
      <c r="CL242" s="233" t="str">
        <f>IF(Deník!$R242&lt;0,IF(Deník!$AC242=Statistika!$F$117,Deník!$R242,""),"")</f>
        <v/>
      </c>
      <c r="CM242" s="233" t="str">
        <f>IF(Deník!$R242&lt;0,IF(Deník!$AC242=Statistika!$F$118,Deník!$R242,""),"")</f>
        <v/>
      </c>
      <c r="CN242" s="233" t="str">
        <f>IF(Deník!$R242&lt;0,IF(Deník!$AC242=Statistika!$F$119,Deník!$R242,""),"")</f>
        <v/>
      </c>
      <c r="CO242" s="233" t="str">
        <f>IF(Deník!$R242&lt;0,IF(Deník!$AC242=Statistika!$F$120,Deník!$R242,""),"")</f>
        <v/>
      </c>
      <c r="CP242" s="233" t="str">
        <f>IF(Deník!$R242&lt;0,IF(Deník!$AC242=Statistika!$F$121,Deník!$R242,""),"")</f>
        <v/>
      </c>
      <c r="CQ242" s="233" t="str">
        <f>IF(Deník!$R242&lt;0,IF(Deník!$AC242=Statistika!$F$122,Deník!$R242,""),"")</f>
        <v/>
      </c>
      <c r="CR242" s="233" t="str">
        <f>IF(Deník!$R242&lt;0,IF(Deník!$AC242=Statistika!$F$123,Deník!$R242,""),"")</f>
        <v/>
      </c>
      <c r="CS242" s="233" t="str">
        <f>IF(Deník!$R242&lt;0,IF(Deník!$AC242=Statistika!$F$124,Deník!$R242,""),"")</f>
        <v/>
      </c>
      <c r="CT242" s="233" t="str">
        <f>IF(Deník!$R242&lt;0,IF(Deník!$AC242=Statistika!$F$125,Deník!$R242,""),"")</f>
        <v/>
      </c>
      <c r="CU242" s="233"/>
      <c r="CV242" s="233" t="str">
        <f>IF(Deník!$R242&lt;0,IF(Deník!$AD242=$CV$2,Deník!$R242,""),"")</f>
        <v/>
      </c>
      <c r="CW242" s="233" t="str">
        <f>IF(Deník!$R242&lt;0,IF(Deník!$AD242=$CW$2,Deník!$R242,""),"")</f>
        <v/>
      </c>
      <c r="CX242" s="233" t="str">
        <f>IF(Deník!$R242&lt;0,IF(Deník!$AD242=$CX$2,Deník!$R242,""),"")</f>
        <v/>
      </c>
      <c r="CY242" s="233" t="str">
        <f>IF(Deník!$R242&lt;0,IF(Deník!$AD242=$CY$2,Deník!$R242,""),"")</f>
        <v/>
      </c>
      <c r="CZ242" s="233" t="str">
        <f>IF(Deník!$R242&lt;0,IF(Deník!$AD242=$CZ$2,Deník!$R242,""),"")</f>
        <v/>
      </c>
      <c r="DL242" s="221">
        <f t="shared" si="12"/>
        <v>93847.029999999984</v>
      </c>
      <c r="DM242" s="220">
        <f t="shared" si="11"/>
        <v>-6.1529700000000132E-2</v>
      </c>
      <c r="DO242" s="50">
        <f>Deník!W243</f>
        <v>0</v>
      </c>
      <c r="DP242" s="102" t="str">
        <f>IF(AND(Deník!W243&gt;0),1,"")</f>
        <v/>
      </c>
      <c r="DQ242" s="102">
        <f>IF(AND(Deník!W243&lt;=0),1,"")</f>
        <v>1</v>
      </c>
      <c r="DR242" s="227"/>
      <c r="DS242" s="228"/>
      <c r="DT242" s="85"/>
      <c r="DU242" s="54">
        <f>IF(MONTH(Deník!$C242)=DU$2,Deník!$W242,"")</f>
        <v>0</v>
      </c>
      <c r="DV242" s="222" t="str">
        <f>IF(MONTH(Deník!$C242)=DV$2,Deník!$W242,"")</f>
        <v/>
      </c>
      <c r="DW242" s="222" t="str">
        <f>IF(MONTH(Deník!$C242)=DW$2,Deník!$W242,"")</f>
        <v/>
      </c>
      <c r="DX242" s="222" t="str">
        <f>IF(MONTH(Deník!$C242)=DX$2,Deník!$W242,"")</f>
        <v/>
      </c>
      <c r="DY242" s="222" t="str">
        <f>IF(MONTH(Deník!$C242)=DY$2,Deník!$W242,"")</f>
        <v/>
      </c>
      <c r="DZ242" s="222" t="str">
        <f>IF(MONTH(Deník!$C242)=DZ$2,Deník!$W242,"")</f>
        <v/>
      </c>
      <c r="EA242" s="222" t="str">
        <f>IF(MONTH(Deník!$C242)=EA$2,Deník!$W242,"")</f>
        <v/>
      </c>
      <c r="EB242" s="222" t="str">
        <f>IF(MONTH(Deník!$C242)=EB$2,Deník!$W242,"")</f>
        <v/>
      </c>
      <c r="EC242" s="222" t="str">
        <f>IF(MONTH(Deník!$C242)=EC$2,Deník!$W242,"")</f>
        <v/>
      </c>
      <c r="ED242" s="222" t="str">
        <f>IF(MONTH(Deník!$C242)=ED$2,Deník!$W242,"")</f>
        <v/>
      </c>
      <c r="EE242" s="222" t="str">
        <f>IF(MONTH(Deník!$C242)=EE$2,Deník!$W242,"")</f>
        <v/>
      </c>
      <c r="EF242" s="222" t="str">
        <f>IF(MONTH(Deník!$C242)=EF$2,Deník!$W242,"")</f>
        <v/>
      </c>
      <c r="EI242" s="600" t="str">
        <f>IF(Deník!$W242&lt;&gt;"",IF(Deník!$B242=Statistika!$F$63,Deník!$W242,""),"")</f>
        <v/>
      </c>
      <c r="EJ242" s="13" t="str">
        <f>IF(Deník!$W242&lt;&gt;"",IF(Deník!$B242=Statistika!$F$64,Deník!$W242,""),"")</f>
        <v/>
      </c>
      <c r="EK242" s="13" t="str">
        <f>IF(Deník!$W242&lt;&gt;"",IF(Deník!$B242=Statistika!$F$65,Deník!$W242,""),"")</f>
        <v/>
      </c>
      <c r="EL242" s="13" t="str">
        <f>IF(Deník!$W242&lt;&gt;"",IF(Deník!$B242=Statistika!$F$66,Deník!$W242,""),"")</f>
        <v/>
      </c>
      <c r="EM242" s="13" t="str">
        <f>IF(Deník!$W242&lt;&gt;"",IF(Deník!$B242=Statistika!$F$67,Deník!$W242,""),"")</f>
        <v/>
      </c>
      <c r="EN242" s="13" t="str">
        <f>IF(Deník!$W242&lt;&gt;"",IF(Deník!$B242=Statistika!$F$68,Deník!$W242,""),"")</f>
        <v/>
      </c>
      <c r="EO242" s="13" t="str">
        <f>IF(Deník!$W242&lt;&gt;"",IF(Deník!$B242=Statistika!$F$69,Deník!$W242,""),"")</f>
        <v/>
      </c>
      <c r="EP242" s="601" t="str">
        <f>IF(Deník!$W242&lt;&gt;"",IF(Deník!$B242=Statistika!$F$70,Deník!$W242,""),"")</f>
        <v/>
      </c>
      <c r="EQ242" s="90"/>
      <c r="ER242" s="63" t="str">
        <f>IF(Deník!$W242&lt;&gt;"",IF(Deník!$J242="L",Deník!$W242,""),"")</f>
        <v/>
      </c>
      <c r="ES242" s="13" t="str">
        <f>IF(Deník!$W242&lt;&gt;"",IF(Deník!$J242="S",Deník!$W242,""),"")</f>
        <v/>
      </c>
      <c r="ET242" s="95"/>
      <c r="EU242" s="88"/>
      <c r="EV242" s="63" t="str">
        <f>IF(WEEKDAY(Deník!$C242,2)=1,Deník!$W242,"")</f>
        <v/>
      </c>
      <c r="EW242" s="13" t="str">
        <f>IF(WEEKDAY(Deník!$C242,2)=2,Deník!$W242,"")</f>
        <v/>
      </c>
      <c r="EX242" s="13" t="str">
        <f>IF(WEEKDAY(Deník!$C242,2)=3,Deník!$W242,"")</f>
        <v/>
      </c>
      <c r="EY242" s="13" t="str">
        <f>IF(WEEKDAY(Deník!$C242,2)=4,Deník!$W242,"")</f>
        <v/>
      </c>
      <c r="EZ242" s="60" t="str">
        <f>IF(WEEKDAY(Deník!$C242,2)=5,Deník!$W242,"")</f>
        <v/>
      </c>
      <c r="FA242" s="99"/>
      <c r="FB242" s="100">
        <f>Deník!D242</f>
        <v>0</v>
      </c>
      <c r="FC242" s="63">
        <f>IF($FB242&lt;&gt;"",IF(AND($FB242&gt;=FC$2,$FB242&lt;=FC$3),Deník!$W242,""))</f>
        <v>0</v>
      </c>
      <c r="FD242" s="63" t="str">
        <f>IF($FB242&lt;&gt;"",IF(AND($FB242&gt;=FD$2,$FB242&lt;=FD$3),Deník!$W242,""))</f>
        <v/>
      </c>
      <c r="FE242" s="63" t="str">
        <f>IF($FB242&lt;&gt;"",IF(AND($FB242&gt;=FE$2,$FB242&lt;=FE$3),Deník!$W242,""))</f>
        <v/>
      </c>
      <c r="FF242" s="63" t="str">
        <f>IF($FB242&lt;&gt;"",IF(AND($FB242&gt;=FF$2,$FB242&lt;=FF$3),Deník!$W242,""))</f>
        <v/>
      </c>
      <c r="FG242" s="63" t="str">
        <f>IF($FB242&lt;&gt;"",IF(AND($FB242&gt;=FG$2,$FB242&lt;=FG$3),Deník!$W242,""))</f>
        <v/>
      </c>
      <c r="FH242" s="63" t="str">
        <f>IF($FB242&lt;&gt;"",IF(AND($FB242&gt;=FH$2,$FB242&lt;=FH$3),Deník!$W242,""))</f>
        <v/>
      </c>
      <c r="FI242" s="63" t="str">
        <f>IF($FB242&lt;&gt;"",IF(AND($FB242&gt;=FI$2,$FB242&lt;=FI$3),Deník!$W242,""))</f>
        <v/>
      </c>
      <c r="FJ242" s="63" t="str">
        <f>IF($FB242&lt;&gt;"",IF(AND($FB242&gt;=FJ$2,$FB242&lt;=FJ$3),Deník!$W242,""))</f>
        <v/>
      </c>
      <c r="FK242" s="63" t="str">
        <f>IF($FB242&lt;&gt;"",IF(AND($FB242&gt;=FK$2,$FB242&lt;=FK$3),Deník!$W242,""))</f>
        <v/>
      </c>
      <c r="FL242" s="63" t="str">
        <f>IF($FB242&lt;&gt;"",IF(AND($FB242&gt;=FL$2,$FB242&lt;=FL$3),Deník!$W242,""))</f>
        <v/>
      </c>
      <c r="FM242" s="63" t="str">
        <f>IF($FB242&lt;&gt;"",IF(AND($FB242&gt;=FM$2,$FB242&lt;=FM$3),Deník!$W242,""))</f>
        <v/>
      </c>
      <c r="FN242" s="13"/>
      <c r="FO242" s="20" t="str">
        <f>IF(Deník!$W242&gt;1,Deník!$W242,"")</f>
        <v/>
      </c>
      <c r="FP242" s="20" t="str">
        <f>IF(Deník!$W242&lt;0,Deník!$W242,"")</f>
        <v/>
      </c>
      <c r="FQ242" s="17"/>
      <c r="FS242" s="233"/>
      <c r="FT242" s="233" t="str">
        <f>IF(Deník!$W242&lt;&gt;"",IF(Deník!$Y242=Statistika!$F$78,Deník!$W242,""),"")</f>
        <v/>
      </c>
      <c r="FU242" s="233" t="str">
        <f>IF(Deník!$W242&lt;&gt;"",IF(Deník!$Y242=Statistika!$F$79,Deník!$W242,""),"")</f>
        <v/>
      </c>
      <c r="FV242" s="233" t="str">
        <f>IF(Deník!$W242&lt;&gt;"",IF(Deník!$Y242=Statistika!$F$80,Deník!$W242,""),"")</f>
        <v/>
      </c>
      <c r="FW242" s="233" t="str">
        <f>IF(Deník!$W242&lt;&gt;"",IF(Deník!$Y242=Statistika!$F$81,Deník!$W242,""),"")</f>
        <v/>
      </c>
      <c r="FX242" s="233" t="str">
        <f>IF(Deník!$W242&lt;&gt;"",IF(Deník!$Y242=Statistika!$F$82,Deník!$W242,""),"")</f>
        <v/>
      </c>
      <c r="FY242" s="233" t="str">
        <f>IF(Deník!$W242&lt;&gt;"",IF(Deník!$Y242=Statistika!$F$83,Deník!$W242,""),"")</f>
        <v/>
      </c>
      <c r="FZ242" s="233" t="str">
        <f>IF(Deník!$W242&lt;&gt;"",IF(Deník!$Y242=Statistika!$F$84,Deník!$W242,""),"")</f>
        <v/>
      </c>
      <c r="GA242" s="233" t="str">
        <f>IF(Deník!$W242&lt;&gt;"",IF(Deník!$Y242=Statistika!$F$85,Deník!$W242,""),"")</f>
        <v/>
      </c>
      <c r="GB242" s="233" t="str">
        <f>IF(Deník!$W242&lt;&gt;"",IF(Deník!$Y242=Statistika!$F$86,Deník!$W242,""),"")</f>
        <v/>
      </c>
      <c r="GC242" s="233" t="str">
        <f>IF(Deník!$W242&lt;&gt;"",IF(Deník!$Y242=Statistika!$F$87,Deník!$W242,""),"")</f>
        <v/>
      </c>
      <c r="GD242" s="233" t="str">
        <f>IF(Deník!$W242&lt;&gt;"",IF(Deník!$Y242=Statistika!$F$88,Deník!$W242,""),"")</f>
        <v/>
      </c>
      <c r="GE242" s="233" t="str">
        <f>IF(Deník!$W242&lt;&gt;"",IF(Deník!$Y242=Statistika!$F$89,Deník!$W242,""),"")</f>
        <v/>
      </c>
      <c r="GF242" s="233" t="str">
        <f>IF(Deník!$W242&lt;&gt;"",IF(Deník!$Y242=Statistika!$F$90,Deník!$W242,""),"")</f>
        <v/>
      </c>
      <c r="GG242" s="233" t="str">
        <f>IF(Deník!$W242&lt;&gt;"",IF(Deník!$Y242=Statistika!$F$91,Deník!$W242,""),"")</f>
        <v/>
      </c>
      <c r="GH242" s="233"/>
      <c r="GI242" s="233" t="str">
        <f>IF(Deník!$W242&lt;&gt;"",IF(Deník!$AB242=Statistika!$L$100,Deník!$W242,""),"")</f>
        <v/>
      </c>
      <c r="GJ242" s="233" t="str">
        <f>IF(Deník!$W242&lt;&gt;"",IF(Deník!$AB242=Statistika!$L$101,Deník!$W242,""),"")</f>
        <v/>
      </c>
      <c r="GK242" s="233" t="str">
        <f>IF(Deník!$W242&lt;&gt;"",IF(Deník!$AB242=Statistika!$L$102,Deník!$W242,""),"")</f>
        <v/>
      </c>
      <c r="GL242" s="233" t="str">
        <f>IF(Deník!$W242&lt;&gt;"",IF(Deník!$AB242=Statistika!$L$103,Deník!$W242,""),"")</f>
        <v/>
      </c>
      <c r="GM242" s="233" t="str">
        <f>IF(Deník!$W242&lt;&gt;"",IF(Deník!$AB242=Statistika!$L$104,Deník!$W242,""),"")</f>
        <v/>
      </c>
      <c r="GN242" s="233" t="str">
        <f>IF(Deník!$W242&lt;&gt;"",IF(Deník!$AB242=Statistika!$L$105,Deník!$W242,""),"")</f>
        <v/>
      </c>
      <c r="GO242" s="233" t="str">
        <f>IF(Deník!$W242&lt;&gt;"",IF(Deník!$AB242=Statistika!$L$106,Deník!$W242,""),"")</f>
        <v/>
      </c>
      <c r="GP242" s="233" t="str">
        <f>IF(Deník!$W242&lt;&gt;"",IF(Deník!$AB242=Statistika!$L$107,Deník!$W242,""),"")</f>
        <v/>
      </c>
      <c r="GQ242" s="233" t="str">
        <f>IF(Deník!$W242&lt;&gt;"",IF(Deník!$AB242=Statistika!$L$108,Deník!$W242,""),"")</f>
        <v/>
      </c>
      <c r="GS242" s="233" t="str">
        <f>IF(Deník!$W242&lt;0,IF(Deník!$AC242=Statistika!$F$117,Deník!$W242,""),"")</f>
        <v/>
      </c>
      <c r="GT242" s="233" t="str">
        <f>IF(Deník!$W242&lt;0,IF(Deník!$AC242=Statistika!$F$118,Deník!$W242,""),"")</f>
        <v/>
      </c>
      <c r="GU242" s="233" t="str">
        <f>IF(Deník!$W242&lt;0,IF(Deník!$AC242=Statistika!$F$119,Deník!$W242,""),"")</f>
        <v/>
      </c>
      <c r="GV242" s="233" t="str">
        <f>IF(Deník!$W242&lt;0,IF(Deník!$AC242=Statistika!$F$120,Deník!$W242,""),"")</f>
        <v/>
      </c>
      <c r="GW242" s="233" t="str">
        <f>IF(Deník!$W242&lt;0,IF(Deník!$AC242=Statistika!$F$121,Deník!$W242,""),"")</f>
        <v/>
      </c>
      <c r="GX242" s="233" t="str">
        <f>IF(Deník!$W242&lt;0,IF(Deník!$AC242=Statistika!$F$122,Deník!$W242,""),"")</f>
        <v/>
      </c>
      <c r="GY242" s="233" t="str">
        <f>IF(Deník!$W242&lt;0,IF(Deník!$AC242=Statistika!$F$123,Deník!$W242,""),"")</f>
        <v/>
      </c>
      <c r="GZ242" s="233" t="str">
        <f>IF(Deník!$W242&lt;0,IF(Deník!$AC242=Statistika!$F$124,Deník!$W242,""),"")</f>
        <v/>
      </c>
      <c r="HA242" s="233" t="str">
        <f>IF(Deník!$W242&lt;0,IF(Deník!$AC242=Statistika!$F$125,Deník!$W242,""),"")</f>
        <v/>
      </c>
      <c r="HC242" s="233" t="str">
        <f>IF(Deník!$W242&lt;0,IF(Deník!$AD242=Statistika!$F$133,Deník!$W242,""),"")</f>
        <v/>
      </c>
      <c r="HD242" s="233" t="str">
        <f>IF(Deník!$W242&lt;0,IF(Deník!$AD242=Statistika!$F$134,Deník!$W242,""),"")</f>
        <v/>
      </c>
      <c r="HE242" s="233" t="str">
        <f>IF(Deník!$W242&lt;0,IF(Deník!$AD242=Statistika!$F$135,Deník!$W242,""),"")</f>
        <v/>
      </c>
      <c r="HF242" s="233" t="str">
        <f>IF(Deník!$W242&lt;0,IF(Deník!$AD242=Statistika!$F$136,Deník!$W242,""),"")</f>
        <v/>
      </c>
      <c r="HG242" s="233" t="str">
        <f>IF(Deník!$W242&lt;0,IF(Deník!$AD242=Statistika!$F$137,Deník!$W242,""),"")</f>
        <v/>
      </c>
      <c r="ID242" s="8">
        <f>Tabulka4[[#This Row],[Sloupec3]]</f>
        <v>0</v>
      </c>
      <c r="IE242" s="17" t="str">
        <f>IF(AND([1]Deník!$C242&gt;='[1]Měsíční shrnutí'!$D$1,[1]Deník!$C242&lt;='[1]Měsíční shrnutí'!$F$1),[1]Deník!$X242,"")</f>
        <v/>
      </c>
    </row>
    <row r="243" spans="1:239">
      <c r="A243" s="8">
        <f>Deník!C244</f>
        <v>0</v>
      </c>
      <c r="B243" s="50" t="str">
        <f>Deník!R244</f>
        <v/>
      </c>
      <c r="C243" s="102" t="str">
        <f>IF(AND(Deník!R244&gt;1,Deník!R244&lt;&gt;""),1,"")</f>
        <v/>
      </c>
      <c r="D243" s="102" t="str">
        <f>IF(AND(Deník!R244&lt;=0,Deník!R244&lt;&gt;""),1,"")</f>
        <v/>
      </c>
      <c r="E243" s="103" t="str">
        <f>IF(AND(Deník!R244&gt;=0,Deník!R244&lt;=1),1,"")</f>
        <v/>
      </c>
      <c r="F243" s="79" t="str">
        <f>IF(Deník!R244&lt;&gt;"",Deník!R244+F242,"")</f>
        <v/>
      </c>
      <c r="G243" s="85"/>
      <c r="H243" s="54" t="str">
        <f>IF(MONTH(Deník!$C243)=H$2,IF(AND(Deník!$R243&gt;=0,Deník!$R243&lt;=1),"BE",Deník!$R243),"")</f>
        <v/>
      </c>
      <c r="I243" s="11" t="str">
        <f>IF(MONTH(Deník!$C243)=I$2,IF(AND(Deník!$R243&gt;=0,Deník!$R243&lt;=1),"BE",Deník!$R243),"")</f>
        <v/>
      </c>
      <c r="J243" s="11" t="str">
        <f>IF(MONTH(Deník!$C243)=J$2,IF(AND(Deník!$R243&gt;=0,Deník!$R243&lt;=1),"BE",Deník!$R243),"")</f>
        <v/>
      </c>
      <c r="K243" s="11" t="str">
        <f>IF(MONTH(Deník!$C243)=K$2,IF(AND(Deník!$R243&gt;=0,Deník!$R243&lt;=1),"BE",Deník!$R243),"")</f>
        <v/>
      </c>
      <c r="L243" s="11" t="str">
        <f>IF(MONTH(Deník!$C243)=L$2,IF(AND(Deník!$R243&gt;=0,Deník!$R243&lt;=1),"BE",Deník!$R243),"")</f>
        <v/>
      </c>
      <c r="M243" s="11" t="str">
        <f>IF(MONTH(Deník!$C243)=M$2,IF(AND(Deník!$R243&gt;=0,Deník!$R243&lt;=1),"BE",Deník!$R243),"")</f>
        <v/>
      </c>
      <c r="N243" s="11" t="str">
        <f>IF(MONTH(Deník!$C243)=N$2,IF(AND(Deník!$R243&gt;=0,Deník!$R243&lt;=1),"BE",Deník!$R243),"")</f>
        <v/>
      </c>
      <c r="O243" s="11" t="str">
        <f>IF(MONTH(Deník!$C243)=O$2,IF(AND(Deník!$R243&gt;=0,Deník!$R243&lt;=1),"BE",Deník!$R243),"")</f>
        <v/>
      </c>
      <c r="P243" s="11" t="str">
        <f>IF(MONTH(Deník!$C243)=P$2,IF(AND(Deník!$R243&gt;=0,Deník!$R243&lt;=1),"BE",Deník!$R243),"")</f>
        <v/>
      </c>
      <c r="Q243" s="11" t="str">
        <f>IF(MONTH(Deník!$C243)=Q$2,IF(AND(Deník!$R243&gt;=0,Deník!$R243&lt;=1),"BE",Deník!$R243),"")</f>
        <v/>
      </c>
      <c r="R243" s="11" t="str">
        <f>IF(MONTH(Deník!$C243)=R$2,IF(AND(Deník!$R243&gt;=0,Deník!$R243&lt;=1),"BE",Deník!$R243),"")</f>
        <v/>
      </c>
      <c r="S243" s="57" t="str">
        <f>IF(MONTH(Deník!$C243)=S$2,IF(AND(Deník!$R243&gt;=0,Deník!$R243&lt;=1),"BE",Deník!$R243),"")</f>
        <v/>
      </c>
      <c r="U243" s="12"/>
      <c r="V243" s="12"/>
      <c r="X243" s="600" t="str">
        <f>IF(Deník!$R243&lt;&gt;"",IF(Deník!$B243=Statistika!$F$63,IF(AND(Deník!$R243&gt;=0,Deník!$R243&lt;=1),"BE",Deník!$R243),""),"")</f>
        <v/>
      </c>
      <c r="Y243" s="13" t="str">
        <f>IF(Deník!$R243&lt;&gt;"",IF(Deník!$B243=Statistika!$F$64,IF(AND(Deník!$R243&gt;=0,Deník!$R243&lt;=1),"BE",Deník!$R243),""),"")</f>
        <v/>
      </c>
      <c r="Z243" s="13" t="str">
        <f>IF(Deník!$R243&lt;&gt;"",IF(Deník!$B243=Statistika!$F$65,IF(AND(Deník!$R243&gt;=0,Deník!$R243&lt;=1),"BE",Deník!$R243),""),"")</f>
        <v/>
      </c>
      <c r="AA243" s="13" t="str">
        <f>IF(Deník!$R243&lt;&gt;"",IF(Deník!$B243=Statistika!$F$66,IF(AND(Deník!$R243&gt;=0,Deník!$R243&lt;=1),"BE",Deník!$R243),""),"")</f>
        <v/>
      </c>
      <c r="AB243" s="13" t="str">
        <f>IF(Deník!$R243&lt;&gt;"",IF(Deník!$B243=Statistika!$F$67,IF(AND(Deník!$R243&gt;=0,Deník!$R243&lt;=1),"BE",Deník!$R243),""),"")</f>
        <v/>
      </c>
      <c r="AC243" s="13" t="str">
        <f>IF(Deník!$R243&lt;&gt;"",IF(Deník!$B243=Statistika!$F$68,IF(AND(Deník!$R243&gt;=0,Deník!$R243&lt;=1),"BE",Deník!$R243),""),"")</f>
        <v/>
      </c>
      <c r="AD243" s="13" t="str">
        <f>IF(Deník!$R243&lt;&gt;"",IF(Deník!$B243=Statistika!$F$69,IF(AND(Deník!$R243&gt;=0,Deník!$R243&lt;=1),"BE",Deník!$R243),""),"")</f>
        <v/>
      </c>
      <c r="AE243" s="601" t="str">
        <f>IF(Deník!$R243&lt;&gt;"",IF(Deník!$B243=Statistika!$F$70,IF(AND(Deník!$R243&gt;=0,Deník!$R243&lt;=1),"BE",Deník!$R243),""),"")</f>
        <v/>
      </c>
      <c r="AF243" s="90"/>
      <c r="AG243" s="63" t="str">
        <f>IF(Deník!$R243&lt;&gt;"",IF(Deník!$J243="L",IF(AND(Deník!$R243&gt;=0,Deník!$R243&lt;=1),"BE",Deník!$R243),""),"")</f>
        <v/>
      </c>
      <c r="AH243" s="13" t="str">
        <f>IF(Deník!$R243&lt;&gt;"",IF(Deník!$J243="S",IF(AND(Deník!$R243&gt;=0,Deník!$R243&lt;=1),"BE",Deník!$R243),""),"")</f>
        <v/>
      </c>
      <c r="AI243" s="95"/>
      <c r="AJ243" s="71" t="str">
        <f>IF(Deník!N244&lt;&gt;"",Deník!N244*-1,"")</f>
        <v/>
      </c>
      <c r="AK243" s="88"/>
      <c r="AL243" s="63" t="str">
        <f>IF(WEEKDAY(Deník!$C243,2)=1,IF(AND(Deník!$R243&gt;=0,Deník!$R243&lt;=1),"BE",Deník!$R243),"")</f>
        <v/>
      </c>
      <c r="AM243" s="13" t="str">
        <f>IF(WEEKDAY(Deník!$C243,2)=2,IF(AND(Deník!$R243&gt;=0,Deník!$R243&lt;=1),"BE",Deník!$R243),"")</f>
        <v/>
      </c>
      <c r="AN243" s="13" t="str">
        <f>IF(WEEKDAY(Deník!$C243,2)=3,IF(AND(Deník!$R243&gt;=0,Deník!$R243&lt;=1),"BE",Deník!$R243),"")</f>
        <v/>
      </c>
      <c r="AO243" s="13" t="str">
        <f>IF(WEEKDAY(Deník!$C243,2)=4,IF(AND(Deník!$R243&gt;=0,Deník!$R243&lt;=1),"BE",Deník!$R243),"")</f>
        <v/>
      </c>
      <c r="AP243" s="60" t="str">
        <f>IF(WEEKDAY(Deník!$C243,2)=5,IF(AND(Deník!$R243&gt;=0,Deník!$R243&lt;=1),"BE",Deník!$R243),"")</f>
        <v/>
      </c>
      <c r="AQ243" s="99"/>
      <c r="AR243" s="100">
        <f>Deník!D243</f>
        <v>0</v>
      </c>
      <c r="AS243" s="63" t="str">
        <f>IF(Deník!$D243&lt;&gt;"",IF(AND(Deník!$D243&gt;=AS$2,Deník!$D243&lt;=AS$3),IF(AND(Deník!$R243&gt;=0,Deník!$R243&lt;=1),"BE",Deník!$R243),""),"")</f>
        <v/>
      </c>
      <c r="AT243" s="63" t="str">
        <f>IF(Deník!$D243&lt;&gt;"",IF(AND(Deník!$D243&gt;=AT$2,Deník!$D243&lt;=AT$3),IF(AND(Deník!$R243&gt;=0,Deník!$R243&lt;=1),"BE",Deník!$R243),""),"")</f>
        <v/>
      </c>
      <c r="AU243" s="63" t="str">
        <f>IF(Deník!$D243&lt;&gt;"",IF(AND(Deník!$D243&gt;=AU$2,Deník!$D243&lt;=AU$3),IF(AND(Deník!$R243&gt;=0,Deník!$R243&lt;=1),"BE",Deník!$R243),""),"")</f>
        <v/>
      </c>
      <c r="AV243" s="63" t="str">
        <f>IF(Deník!$D243&lt;&gt;"",IF(AND(Deník!$D243&gt;=AV$2,Deník!$D243&lt;=AV$3),IF(AND(Deník!$R243&gt;=0,Deník!$R243&lt;=1),"BE",Deník!$R243),""),"")</f>
        <v/>
      </c>
      <c r="AW243" s="63" t="str">
        <f>IF(Deník!$D243&lt;&gt;"",IF(AND(Deník!$D243&gt;=AW$2,Deník!$D243&lt;=AW$3),IF(AND(Deník!$R243&gt;=0,Deník!$R243&lt;=1),"BE",Deník!$R243),""),"")</f>
        <v/>
      </c>
      <c r="AX243" s="63" t="str">
        <f>IF(Deník!$D243&lt;&gt;"",IF(AND(Deník!$D243&gt;=AX$2,Deník!$D243&lt;=AX$3),IF(AND(Deník!$R243&gt;=0,Deník!$R243&lt;=1),"BE",Deník!$R243),""),"")</f>
        <v/>
      </c>
      <c r="AY243" s="63" t="str">
        <f>IF(Deník!$D243&lt;&gt;"",IF(AND(Deník!$D243&gt;=AY$2,Deník!$D243&lt;=AY$3),IF(AND(Deník!$R243&gt;=0,Deník!$R243&lt;=1),"BE",Deník!$R243),""),"")</f>
        <v/>
      </c>
      <c r="AZ243" s="63" t="str">
        <f>IF(Deník!$D243&lt;&gt;"",IF(AND(Deník!$D243&gt;=AZ$2,Deník!$D243&lt;=AZ$3),IF(AND(Deník!$R243&gt;=0,Deník!$R243&lt;=1),"BE",Deník!$R243),""),"")</f>
        <v/>
      </c>
      <c r="BA243" s="63" t="str">
        <f>IF(Deník!$D243&lt;&gt;"",IF(AND(Deník!$D243&gt;=BA$2,Deník!$D243&lt;=BA$3),IF(AND(Deník!$R243&gt;=0,Deník!$R243&lt;=1),"BE",Deník!$R243),""),"")</f>
        <v/>
      </c>
      <c r="BB243" s="63" t="str">
        <f>IF(Deník!$D243&lt;&gt;"",IF(AND(Deník!$D243&gt;=BB$2,Deník!$D243&lt;=BB$3),IF(AND(Deník!$R243&gt;=0,Deník!$R243&lt;=1),"BE",Deník!$R243),""),"")</f>
        <v/>
      </c>
      <c r="BC243" s="71" t="str">
        <f>IF(Deník!$D243&lt;&gt;"",IF(AND(Deník!$D243&gt;=BC$2,Deník!$D243&lt;=BC$3),IF(AND(Deník!$R243&gt;=0,Deník!$R243&lt;=1),"BE",Deník!$R243),""),"")</f>
        <v/>
      </c>
      <c r="BD243" s="20" t="str">
        <f>IF(Deník!$J244="S",(Deník!$M244-Deník!$K244),IF(Deník!$J244="L",(Deník!$K244-Deník!$M244),""))</f>
        <v/>
      </c>
      <c r="BE243" s="20" t="str">
        <f>IF(Deník!$J244="S",(Deník!$K244-Deník!$O244),IF(Deník!$J244="L",(Deník!$O244-Deník!$K244),""))</f>
        <v/>
      </c>
      <c r="BF243" s="20" t="str">
        <f>IF(Deník!$J244="S",(Deník!$K244-Deník!$L244),IF(Deník!$J244="L",(Deník!$L244-Deník!$K244),""))</f>
        <v/>
      </c>
      <c r="BG243" s="20" t="str">
        <f>IF(Deník!$J244="S",(Deník!$K244-Deník!$S244),IF(Deník!$J244="L",(Deník!$S244-Deník!$K244),""))</f>
        <v/>
      </c>
      <c r="BH243" s="20" t="str">
        <f>IF(Deník!$J244="S",(Deník!$K244-Deník!$U244),IF(Deník!$J244="L",(Deník!$U244-Deník!$K244),""))</f>
        <v/>
      </c>
      <c r="BI243" s="20" t="str">
        <f>IF(Deník!$R243&gt;1,Deník!$R243,"")</f>
        <v/>
      </c>
      <c r="BJ243" s="20" t="str">
        <f>IF(Deník!$R243&lt;0,Deník!$R243,"")</f>
        <v/>
      </c>
      <c r="BK243" s="17"/>
      <c r="BM243" s="233" t="str">
        <f>IF(Deník!$R243&lt;&gt;"",IF(Deník!$Y243=Statistika!$F$78,IF(AND(Deník!$R243&gt;=0,Deník!$R243&lt;=1),"BE",Deník!$R243),""),"")</f>
        <v/>
      </c>
      <c r="BN243" s="233" t="str">
        <f>IF(Deník!$R243&lt;&gt;"",IF(Deník!$Y243=Statistika!$F$79,IF(AND(Deník!$R243&gt;=0,Deník!$R243&lt;=1),"BE",Deník!$R243),""),"")</f>
        <v/>
      </c>
      <c r="BO243" s="233" t="str">
        <f>IF(Deník!$R243&lt;&gt;"",IF(Deník!$Y243=Statistika!$F$80,IF(AND(Deník!$R243&gt;=0,Deník!$R243&lt;=1),"BE",Deník!$R243),""),"")</f>
        <v/>
      </c>
      <c r="BP243" s="233" t="str">
        <f>IF(Deník!$R243&lt;&gt;"",IF(Deník!$Y243=Statistika!$F$81,IF(AND(Deník!$R243&gt;=0,Deník!$R243&lt;=1),"BE",Deník!$R243),""),"")</f>
        <v/>
      </c>
      <c r="BQ243" s="233" t="str">
        <f>IF(Deník!$R243&lt;&gt;"",IF(Deník!$Y243=Statistika!$F$82,IF(AND(Deník!$R243&gt;=0,Deník!$R243&lt;=1),"BE",Deník!$R243),""),"")</f>
        <v/>
      </c>
      <c r="BR243" s="233" t="str">
        <f>IF(Deník!$R243&lt;&gt;"",IF(Deník!$Y243=Statistika!$F$83,IF(AND(Deník!$R243&gt;=0,Deník!$R243&lt;=1),"BE",Deník!$R243),""),"")</f>
        <v/>
      </c>
      <c r="BS243" s="233" t="str">
        <f>IF(Deník!$R243&lt;&gt;"",IF(Deník!$Y243=Statistika!$F$84,IF(AND(Deník!$R243&gt;=0,Deník!$R243&lt;=1),"BE",Deník!$R243),""),"")</f>
        <v/>
      </c>
      <c r="BT243" s="233" t="str">
        <f>IF(Deník!$R243&lt;&gt;"",IF(Deník!$Y243=Statistika!$F$85,IF(AND(Deník!$R243&gt;=0,Deník!$R243&lt;=1),"BE",Deník!$R243),""),"")</f>
        <v/>
      </c>
      <c r="BU243" s="233" t="str">
        <f>IF(Deník!$R243&lt;&gt;"",IF(Deník!$Y243=Statistika!$F$86,IF(AND(Deník!$R243&gt;=0,Deník!$R243&lt;=1),"BE",Deník!$R243),""),"")</f>
        <v/>
      </c>
      <c r="BV243" s="233" t="str">
        <f>IF(Deník!$R243&lt;&gt;"",IF(Deník!$Y243=Statistika!$F$87,IF(AND(Deník!$R243&gt;=0,Deník!$R243&lt;=1),"BE",Deník!$R243),""),"")</f>
        <v/>
      </c>
      <c r="BW243" s="233" t="str">
        <f>IF(Deník!$R243&lt;&gt;"",IF(Deník!$Y243=Statistika!$F$88,IF(AND(Deník!$R243&gt;=0,Deník!$R243&lt;=1),"BE",Deník!$R243),""),"")</f>
        <v/>
      </c>
      <c r="BX243" s="233" t="str">
        <f>IF(Deník!$R243&lt;&gt;"",IF(Deník!$Y243=Statistika!$F$89,IF(AND(Deník!$R243&gt;=0,Deník!$R243&lt;=1),"BE",Deník!$R243),""),"")</f>
        <v/>
      </c>
      <c r="BY243" s="233" t="str">
        <f>IF(Deník!$R243&lt;&gt;"",IF(Deník!$Y243=Statistika!$F$90,IF(AND(Deník!$R243&gt;=0,Deník!$R243&lt;=1),"BE",Deník!$R243),""),"")</f>
        <v/>
      </c>
      <c r="BZ243" s="233" t="str">
        <f>IF(Deník!$R243&lt;&gt;"",IF(Deník!$Y243=Statistika!$F$91,IF(AND(Deník!$R243&gt;=0,Deník!$R243&lt;=1),"BE",Deník!$R243),""),"")</f>
        <v/>
      </c>
      <c r="CA243" s="233"/>
      <c r="CB243" s="233" t="str">
        <f>IF(Deník!$R243&lt;&gt;"",IF(Deník!$AB243="SL",IF(AND(Deník!$R243&gt;=0,Deník!$R243&lt;=1),"BE",Deník!$R243),""),"")</f>
        <v/>
      </c>
      <c r="CC243" s="233" t="str">
        <f>IF(Deník!$R243&lt;&gt;"",IF(Deník!$AB243="BE10",IF(AND(Deník!$R243&gt;=0,Deník!$R243&lt;=1),"BE",Deník!$R243),""),"")</f>
        <v/>
      </c>
      <c r="CD243" s="233" t="str">
        <f>IF(Deník!$R243&lt;&gt;"",IF(Deník!$AB243="BE15",IF(AND(Deník!$R243&gt;=0,Deník!$R243&lt;=1),"BE",Deník!$R243),""),"")</f>
        <v/>
      </c>
      <c r="CE243" s="233" t="str">
        <f>IF(Deník!$R243&lt;&gt;"",IF(Deník!$AB243="BE20",IF(AND(Deník!$R243&gt;=0,Deník!$R243&lt;=1),"BE",Deník!$R243),""),"")</f>
        <v/>
      </c>
      <c r="CF243" s="233" t="str">
        <f>IF(Deník!$R243&lt;&gt;"",IF(Deník!$AB243="TP1",IF(AND(Deník!$R243&gt;=0,Deník!$R243&lt;=1),"BE",Deník!$R243),""),"")</f>
        <v/>
      </c>
      <c r="CG243" s="233" t="str">
        <f>IF(Deník!$R243&lt;&gt;"",IF(Deník!$AB243="TP2",IF(AND(Deník!$R243&gt;=0,Deník!$R243&lt;=1),"BE",Deník!$R243),""),"")</f>
        <v/>
      </c>
      <c r="CH243" s="233" t="str">
        <f>IF(Deník!$R243&lt;&gt;"",IF(Deník!$AB243="TP3",IF(AND(Deník!$R243&gt;=0,Deník!$R243&lt;=1),"BE",Deník!$R243),""),"")</f>
        <v/>
      </c>
      <c r="CI243" s="233" t="str">
        <f>IF(Deník!$R243&lt;&gt;"",IF(Deník!$AB243="Trailing SL",IF(AND(Deník!$R243&gt;=0,Deník!$R243&lt;=1),"BE",Deník!$R243),""),"")</f>
        <v/>
      </c>
      <c r="CJ243" s="233" t="str">
        <f>IF(Deník!$R243&lt;&gt;"",IF(Deník!$AB243="Manual",IF(AND(Deník!$R243&gt;=0,Deník!$R243&lt;=1),"BE",Deník!$R243),""),"")</f>
        <v/>
      </c>
      <c r="CK243" s="233"/>
      <c r="CL243" s="233" t="str">
        <f>IF(Deník!$R243&lt;0,IF(Deník!$AC243=Statistika!$F$117,Deník!$R243,""),"")</f>
        <v/>
      </c>
      <c r="CM243" s="233" t="str">
        <f>IF(Deník!$R243&lt;0,IF(Deník!$AC243=Statistika!$F$118,Deník!$R243,""),"")</f>
        <v/>
      </c>
      <c r="CN243" s="233" t="str">
        <f>IF(Deník!$R243&lt;0,IF(Deník!$AC243=Statistika!$F$119,Deník!$R243,""),"")</f>
        <v/>
      </c>
      <c r="CO243" s="233" t="str">
        <f>IF(Deník!$R243&lt;0,IF(Deník!$AC243=Statistika!$F$120,Deník!$R243,""),"")</f>
        <v/>
      </c>
      <c r="CP243" s="233" t="str">
        <f>IF(Deník!$R243&lt;0,IF(Deník!$AC243=Statistika!$F$121,Deník!$R243,""),"")</f>
        <v/>
      </c>
      <c r="CQ243" s="233" t="str">
        <f>IF(Deník!$R243&lt;0,IF(Deník!$AC243=Statistika!$F$122,Deník!$R243,""),"")</f>
        <v/>
      </c>
      <c r="CR243" s="233" t="str">
        <f>IF(Deník!$R243&lt;0,IF(Deník!$AC243=Statistika!$F$123,Deník!$R243,""),"")</f>
        <v/>
      </c>
      <c r="CS243" s="233" t="str">
        <f>IF(Deník!$R243&lt;0,IF(Deník!$AC243=Statistika!$F$124,Deník!$R243,""),"")</f>
        <v/>
      </c>
      <c r="CT243" s="233" t="str">
        <f>IF(Deník!$R243&lt;0,IF(Deník!$AC243=Statistika!$F$125,Deník!$R243,""),"")</f>
        <v/>
      </c>
      <c r="CU243" s="233"/>
      <c r="CV243" s="233" t="str">
        <f>IF(Deník!$R243&lt;0,IF(Deník!$AD243=$CV$2,Deník!$R243,""),"")</f>
        <v/>
      </c>
      <c r="CW243" s="233" t="str">
        <f>IF(Deník!$R243&lt;0,IF(Deník!$AD243=$CW$2,Deník!$R243,""),"")</f>
        <v/>
      </c>
      <c r="CX243" s="233" t="str">
        <f>IF(Deník!$R243&lt;0,IF(Deník!$AD243=$CX$2,Deník!$R243,""),"")</f>
        <v/>
      </c>
      <c r="CY243" s="233" t="str">
        <f>IF(Deník!$R243&lt;0,IF(Deník!$AD243=$CY$2,Deník!$R243,""),"")</f>
        <v/>
      </c>
      <c r="CZ243" s="233" t="str">
        <f>IF(Deník!$R243&lt;0,IF(Deník!$AD243=$CZ$2,Deník!$R243,""),"")</f>
        <v/>
      </c>
      <c r="DL243" s="221">
        <f t="shared" si="12"/>
        <v>93847.029999999984</v>
      </c>
      <c r="DM243" s="220">
        <f t="shared" si="11"/>
        <v>-6.1529700000000132E-2</v>
      </c>
      <c r="DO243" s="50">
        <f>Deník!W244</f>
        <v>0</v>
      </c>
      <c r="DP243" s="102" t="str">
        <f>IF(AND(Deník!W244&gt;0),1,"")</f>
        <v/>
      </c>
      <c r="DQ243" s="102">
        <f>IF(AND(Deník!W244&lt;=0),1,"")</f>
        <v>1</v>
      </c>
      <c r="DR243" s="227"/>
      <c r="DS243" s="228"/>
      <c r="DT243" s="85"/>
      <c r="DU243" s="54">
        <f>IF(MONTH(Deník!$C243)=DU$2,Deník!$W243,"")</f>
        <v>0</v>
      </c>
      <c r="DV243" s="222" t="str">
        <f>IF(MONTH(Deník!$C243)=DV$2,Deník!$W243,"")</f>
        <v/>
      </c>
      <c r="DW243" s="222" t="str">
        <f>IF(MONTH(Deník!$C243)=DW$2,Deník!$W243,"")</f>
        <v/>
      </c>
      <c r="DX243" s="222" t="str">
        <f>IF(MONTH(Deník!$C243)=DX$2,Deník!$W243,"")</f>
        <v/>
      </c>
      <c r="DY243" s="222" t="str">
        <f>IF(MONTH(Deník!$C243)=DY$2,Deník!$W243,"")</f>
        <v/>
      </c>
      <c r="DZ243" s="222" t="str">
        <f>IF(MONTH(Deník!$C243)=DZ$2,Deník!$W243,"")</f>
        <v/>
      </c>
      <c r="EA243" s="222" t="str">
        <f>IF(MONTH(Deník!$C243)=EA$2,Deník!$W243,"")</f>
        <v/>
      </c>
      <c r="EB243" s="222" t="str">
        <f>IF(MONTH(Deník!$C243)=EB$2,Deník!$W243,"")</f>
        <v/>
      </c>
      <c r="EC243" s="222" t="str">
        <f>IF(MONTH(Deník!$C243)=EC$2,Deník!$W243,"")</f>
        <v/>
      </c>
      <c r="ED243" s="222" t="str">
        <f>IF(MONTH(Deník!$C243)=ED$2,Deník!$W243,"")</f>
        <v/>
      </c>
      <c r="EE243" s="222" t="str">
        <f>IF(MONTH(Deník!$C243)=EE$2,Deník!$W243,"")</f>
        <v/>
      </c>
      <c r="EF243" s="222" t="str">
        <f>IF(MONTH(Deník!$C243)=EF$2,Deník!$W243,"")</f>
        <v/>
      </c>
      <c r="EI243" s="600" t="str">
        <f>IF(Deník!$W243&lt;&gt;"",IF(Deník!$B243=Statistika!$F$63,Deník!$W243,""),"")</f>
        <v/>
      </c>
      <c r="EJ243" s="13" t="str">
        <f>IF(Deník!$W243&lt;&gt;"",IF(Deník!$B243=Statistika!$F$64,Deník!$W243,""),"")</f>
        <v/>
      </c>
      <c r="EK243" s="13" t="str">
        <f>IF(Deník!$W243&lt;&gt;"",IF(Deník!$B243=Statistika!$F$65,Deník!$W243,""),"")</f>
        <v/>
      </c>
      <c r="EL243" s="13" t="str">
        <f>IF(Deník!$W243&lt;&gt;"",IF(Deník!$B243=Statistika!$F$66,Deník!$W243,""),"")</f>
        <v/>
      </c>
      <c r="EM243" s="13" t="str">
        <f>IF(Deník!$W243&lt;&gt;"",IF(Deník!$B243=Statistika!$F$67,Deník!$W243,""),"")</f>
        <v/>
      </c>
      <c r="EN243" s="13" t="str">
        <f>IF(Deník!$W243&lt;&gt;"",IF(Deník!$B243=Statistika!$F$68,Deník!$W243,""),"")</f>
        <v/>
      </c>
      <c r="EO243" s="13" t="str">
        <f>IF(Deník!$W243&lt;&gt;"",IF(Deník!$B243=Statistika!$F$69,Deník!$W243,""),"")</f>
        <v/>
      </c>
      <c r="EP243" s="601" t="str">
        <f>IF(Deník!$W243&lt;&gt;"",IF(Deník!$B243=Statistika!$F$70,Deník!$W243,""),"")</f>
        <v/>
      </c>
      <c r="EQ243" s="90"/>
      <c r="ER243" s="63" t="str">
        <f>IF(Deník!$W243&lt;&gt;"",IF(Deník!$J243="L",Deník!$W243,""),"")</f>
        <v/>
      </c>
      <c r="ES243" s="13" t="str">
        <f>IF(Deník!$W243&lt;&gt;"",IF(Deník!$J243="S",Deník!$W243,""),"")</f>
        <v/>
      </c>
      <c r="ET243" s="95"/>
      <c r="EU243" s="88"/>
      <c r="EV243" s="63" t="str">
        <f>IF(WEEKDAY(Deník!$C243,2)=1,Deník!$W243,"")</f>
        <v/>
      </c>
      <c r="EW243" s="13" t="str">
        <f>IF(WEEKDAY(Deník!$C243,2)=2,Deník!$W243,"")</f>
        <v/>
      </c>
      <c r="EX243" s="13" t="str">
        <f>IF(WEEKDAY(Deník!$C243,2)=3,Deník!$W243,"")</f>
        <v/>
      </c>
      <c r="EY243" s="13" t="str">
        <f>IF(WEEKDAY(Deník!$C243,2)=4,Deník!$W243,"")</f>
        <v/>
      </c>
      <c r="EZ243" s="60" t="str">
        <f>IF(WEEKDAY(Deník!$C243,2)=5,Deník!$W243,"")</f>
        <v/>
      </c>
      <c r="FA243" s="99"/>
      <c r="FB243" s="100">
        <f>Deník!D243</f>
        <v>0</v>
      </c>
      <c r="FC243" s="63">
        <f>IF($FB243&lt;&gt;"",IF(AND($FB243&gt;=FC$2,$FB243&lt;=FC$3),Deník!$W243,""))</f>
        <v>0</v>
      </c>
      <c r="FD243" s="63" t="str">
        <f>IF($FB243&lt;&gt;"",IF(AND($FB243&gt;=FD$2,$FB243&lt;=FD$3),Deník!$W243,""))</f>
        <v/>
      </c>
      <c r="FE243" s="63" t="str">
        <f>IF($FB243&lt;&gt;"",IF(AND($FB243&gt;=FE$2,$FB243&lt;=FE$3),Deník!$W243,""))</f>
        <v/>
      </c>
      <c r="FF243" s="63" t="str">
        <f>IF($FB243&lt;&gt;"",IF(AND($FB243&gt;=FF$2,$FB243&lt;=FF$3),Deník!$W243,""))</f>
        <v/>
      </c>
      <c r="FG243" s="63" t="str">
        <f>IF($FB243&lt;&gt;"",IF(AND($FB243&gt;=FG$2,$FB243&lt;=FG$3),Deník!$W243,""))</f>
        <v/>
      </c>
      <c r="FH243" s="63" t="str">
        <f>IF($FB243&lt;&gt;"",IF(AND($FB243&gt;=FH$2,$FB243&lt;=FH$3),Deník!$W243,""))</f>
        <v/>
      </c>
      <c r="FI243" s="63" t="str">
        <f>IF($FB243&lt;&gt;"",IF(AND($FB243&gt;=FI$2,$FB243&lt;=FI$3),Deník!$W243,""))</f>
        <v/>
      </c>
      <c r="FJ243" s="63" t="str">
        <f>IF($FB243&lt;&gt;"",IF(AND($FB243&gt;=FJ$2,$FB243&lt;=FJ$3),Deník!$W243,""))</f>
        <v/>
      </c>
      <c r="FK243" s="63" t="str">
        <f>IF($FB243&lt;&gt;"",IF(AND($FB243&gt;=FK$2,$FB243&lt;=FK$3),Deník!$W243,""))</f>
        <v/>
      </c>
      <c r="FL243" s="63" t="str">
        <f>IF($FB243&lt;&gt;"",IF(AND($FB243&gt;=FL$2,$FB243&lt;=FL$3),Deník!$W243,""))</f>
        <v/>
      </c>
      <c r="FM243" s="63" t="str">
        <f>IF($FB243&lt;&gt;"",IF(AND($FB243&gt;=FM$2,$FB243&lt;=FM$3),Deník!$W243,""))</f>
        <v/>
      </c>
      <c r="FN243" s="13"/>
      <c r="FO243" s="20" t="str">
        <f>IF(Deník!$W243&gt;1,Deník!$W243,"")</f>
        <v/>
      </c>
      <c r="FP243" s="20" t="str">
        <f>IF(Deník!$W243&lt;0,Deník!$W243,"")</f>
        <v/>
      </c>
      <c r="FQ243" s="17"/>
      <c r="FS243" s="233"/>
      <c r="FT243" s="233" t="str">
        <f>IF(Deník!$W243&lt;&gt;"",IF(Deník!$Y243=Statistika!$F$78,Deník!$W243,""),"")</f>
        <v/>
      </c>
      <c r="FU243" s="233" t="str">
        <f>IF(Deník!$W243&lt;&gt;"",IF(Deník!$Y243=Statistika!$F$79,Deník!$W243,""),"")</f>
        <v/>
      </c>
      <c r="FV243" s="233" t="str">
        <f>IF(Deník!$W243&lt;&gt;"",IF(Deník!$Y243=Statistika!$F$80,Deník!$W243,""),"")</f>
        <v/>
      </c>
      <c r="FW243" s="233" t="str">
        <f>IF(Deník!$W243&lt;&gt;"",IF(Deník!$Y243=Statistika!$F$81,Deník!$W243,""),"")</f>
        <v/>
      </c>
      <c r="FX243" s="233" t="str">
        <f>IF(Deník!$W243&lt;&gt;"",IF(Deník!$Y243=Statistika!$F$82,Deník!$W243,""),"")</f>
        <v/>
      </c>
      <c r="FY243" s="233" t="str">
        <f>IF(Deník!$W243&lt;&gt;"",IF(Deník!$Y243=Statistika!$F$83,Deník!$W243,""),"")</f>
        <v/>
      </c>
      <c r="FZ243" s="233" t="str">
        <f>IF(Deník!$W243&lt;&gt;"",IF(Deník!$Y243=Statistika!$F$84,Deník!$W243,""),"")</f>
        <v/>
      </c>
      <c r="GA243" s="233" t="str">
        <f>IF(Deník!$W243&lt;&gt;"",IF(Deník!$Y243=Statistika!$F$85,Deník!$W243,""),"")</f>
        <v/>
      </c>
      <c r="GB243" s="233" t="str">
        <f>IF(Deník!$W243&lt;&gt;"",IF(Deník!$Y243=Statistika!$F$86,Deník!$W243,""),"")</f>
        <v/>
      </c>
      <c r="GC243" s="233" t="str">
        <f>IF(Deník!$W243&lt;&gt;"",IF(Deník!$Y243=Statistika!$F$87,Deník!$W243,""),"")</f>
        <v/>
      </c>
      <c r="GD243" s="233" t="str">
        <f>IF(Deník!$W243&lt;&gt;"",IF(Deník!$Y243=Statistika!$F$88,Deník!$W243,""),"")</f>
        <v/>
      </c>
      <c r="GE243" s="233" t="str">
        <f>IF(Deník!$W243&lt;&gt;"",IF(Deník!$Y243=Statistika!$F$89,Deník!$W243,""),"")</f>
        <v/>
      </c>
      <c r="GF243" s="233" t="str">
        <f>IF(Deník!$W243&lt;&gt;"",IF(Deník!$Y243=Statistika!$F$90,Deník!$W243,""),"")</f>
        <v/>
      </c>
      <c r="GG243" s="233" t="str">
        <f>IF(Deník!$W243&lt;&gt;"",IF(Deník!$Y243=Statistika!$F$91,Deník!$W243,""),"")</f>
        <v/>
      </c>
      <c r="GH243" s="233"/>
      <c r="GI243" s="233" t="str">
        <f>IF(Deník!$W243&lt;&gt;"",IF(Deník!$AB243=Statistika!$L$100,Deník!$W243,""),"")</f>
        <v/>
      </c>
      <c r="GJ243" s="233" t="str">
        <f>IF(Deník!$W243&lt;&gt;"",IF(Deník!$AB243=Statistika!$L$101,Deník!$W243,""),"")</f>
        <v/>
      </c>
      <c r="GK243" s="233" t="str">
        <f>IF(Deník!$W243&lt;&gt;"",IF(Deník!$AB243=Statistika!$L$102,Deník!$W243,""),"")</f>
        <v/>
      </c>
      <c r="GL243" s="233" t="str">
        <f>IF(Deník!$W243&lt;&gt;"",IF(Deník!$AB243=Statistika!$L$103,Deník!$W243,""),"")</f>
        <v/>
      </c>
      <c r="GM243" s="233" t="str">
        <f>IF(Deník!$W243&lt;&gt;"",IF(Deník!$AB243=Statistika!$L$104,Deník!$W243,""),"")</f>
        <v/>
      </c>
      <c r="GN243" s="233" t="str">
        <f>IF(Deník!$W243&lt;&gt;"",IF(Deník!$AB243=Statistika!$L$105,Deník!$W243,""),"")</f>
        <v/>
      </c>
      <c r="GO243" s="233" t="str">
        <f>IF(Deník!$W243&lt;&gt;"",IF(Deník!$AB243=Statistika!$L$106,Deník!$W243,""),"")</f>
        <v/>
      </c>
      <c r="GP243" s="233" t="str">
        <f>IF(Deník!$W243&lt;&gt;"",IF(Deník!$AB243=Statistika!$L$107,Deník!$W243,""),"")</f>
        <v/>
      </c>
      <c r="GQ243" s="233" t="str">
        <f>IF(Deník!$W243&lt;&gt;"",IF(Deník!$AB243=Statistika!$L$108,Deník!$W243,""),"")</f>
        <v/>
      </c>
      <c r="GS243" s="233" t="str">
        <f>IF(Deník!$W243&lt;0,IF(Deník!$AC243=Statistika!$F$117,Deník!$W243,""),"")</f>
        <v/>
      </c>
      <c r="GT243" s="233" t="str">
        <f>IF(Deník!$W243&lt;0,IF(Deník!$AC243=Statistika!$F$118,Deník!$W243,""),"")</f>
        <v/>
      </c>
      <c r="GU243" s="233" t="str">
        <f>IF(Deník!$W243&lt;0,IF(Deník!$AC243=Statistika!$F$119,Deník!$W243,""),"")</f>
        <v/>
      </c>
      <c r="GV243" s="233" t="str">
        <f>IF(Deník!$W243&lt;0,IF(Deník!$AC243=Statistika!$F$120,Deník!$W243,""),"")</f>
        <v/>
      </c>
      <c r="GW243" s="233" t="str">
        <f>IF(Deník!$W243&lt;0,IF(Deník!$AC243=Statistika!$F$121,Deník!$W243,""),"")</f>
        <v/>
      </c>
      <c r="GX243" s="233" t="str">
        <f>IF(Deník!$W243&lt;0,IF(Deník!$AC243=Statistika!$F$122,Deník!$W243,""),"")</f>
        <v/>
      </c>
      <c r="GY243" s="233" t="str">
        <f>IF(Deník!$W243&lt;0,IF(Deník!$AC243=Statistika!$F$123,Deník!$W243,""),"")</f>
        <v/>
      </c>
      <c r="GZ243" s="233" t="str">
        <f>IF(Deník!$W243&lt;0,IF(Deník!$AC243=Statistika!$F$124,Deník!$W243,""),"")</f>
        <v/>
      </c>
      <c r="HA243" s="233" t="str">
        <f>IF(Deník!$W243&lt;0,IF(Deník!$AC243=Statistika!$F$125,Deník!$W243,""),"")</f>
        <v/>
      </c>
      <c r="HC243" s="233" t="str">
        <f>IF(Deník!$W243&lt;0,IF(Deník!$AD243=Statistika!$F$133,Deník!$W243,""),"")</f>
        <v/>
      </c>
      <c r="HD243" s="233" t="str">
        <f>IF(Deník!$W243&lt;0,IF(Deník!$AD243=Statistika!$F$134,Deník!$W243,""),"")</f>
        <v/>
      </c>
      <c r="HE243" s="233" t="str">
        <f>IF(Deník!$W243&lt;0,IF(Deník!$AD243=Statistika!$F$135,Deník!$W243,""),"")</f>
        <v/>
      </c>
      <c r="HF243" s="233" t="str">
        <f>IF(Deník!$W243&lt;0,IF(Deník!$AD243=Statistika!$F$136,Deník!$W243,""),"")</f>
        <v/>
      </c>
      <c r="HG243" s="233" t="str">
        <f>IF(Deník!$W243&lt;0,IF(Deník!$AD243=Statistika!$F$137,Deník!$W243,""),"")</f>
        <v/>
      </c>
      <c r="ID243" s="8">
        <f>Tabulka4[[#This Row],[Sloupec3]]</f>
        <v>0</v>
      </c>
      <c r="IE243" s="17" t="str">
        <f>IF(AND([1]Deník!$C243&gt;='[1]Měsíční shrnutí'!$D$1,[1]Deník!$C243&lt;='[1]Měsíční shrnutí'!$F$1),[1]Deník!$X243,"")</f>
        <v/>
      </c>
    </row>
    <row r="244" spans="1:239">
      <c r="A244" s="8">
        <f>Deník!C245</f>
        <v>0</v>
      </c>
      <c r="B244" s="50" t="str">
        <f>Deník!R245</f>
        <v/>
      </c>
      <c r="C244" s="102" t="str">
        <f>IF(AND(Deník!R245&gt;1,Deník!R245&lt;&gt;""),1,"")</f>
        <v/>
      </c>
      <c r="D244" s="102" t="str">
        <f>IF(AND(Deník!R245&lt;=0,Deník!R245&lt;&gt;""),1,"")</f>
        <v/>
      </c>
      <c r="E244" s="103" t="str">
        <f>IF(AND(Deník!R245&gt;=0,Deník!R245&lt;=1),1,"")</f>
        <v/>
      </c>
      <c r="F244" s="79" t="str">
        <f>IF(Deník!R245&lt;&gt;"",Deník!R245+F243,"")</f>
        <v/>
      </c>
      <c r="G244" s="85"/>
      <c r="H244" s="54" t="str">
        <f>IF(MONTH(Deník!$C244)=H$2,IF(AND(Deník!$R244&gt;=0,Deník!$R244&lt;=1),"BE",Deník!$R244),"")</f>
        <v/>
      </c>
      <c r="I244" s="11" t="str">
        <f>IF(MONTH(Deník!$C244)=I$2,IF(AND(Deník!$R244&gt;=0,Deník!$R244&lt;=1),"BE",Deník!$R244),"")</f>
        <v/>
      </c>
      <c r="J244" s="11" t="str">
        <f>IF(MONTH(Deník!$C244)=J$2,IF(AND(Deník!$R244&gt;=0,Deník!$R244&lt;=1),"BE",Deník!$R244),"")</f>
        <v/>
      </c>
      <c r="K244" s="11" t="str">
        <f>IF(MONTH(Deník!$C244)=K$2,IF(AND(Deník!$R244&gt;=0,Deník!$R244&lt;=1),"BE",Deník!$R244),"")</f>
        <v/>
      </c>
      <c r="L244" s="11" t="str">
        <f>IF(MONTH(Deník!$C244)=L$2,IF(AND(Deník!$R244&gt;=0,Deník!$R244&lt;=1),"BE",Deník!$R244),"")</f>
        <v/>
      </c>
      <c r="M244" s="11" t="str">
        <f>IF(MONTH(Deník!$C244)=M$2,IF(AND(Deník!$R244&gt;=0,Deník!$R244&lt;=1),"BE",Deník!$R244),"")</f>
        <v/>
      </c>
      <c r="N244" s="11" t="str">
        <f>IF(MONTH(Deník!$C244)=N$2,IF(AND(Deník!$R244&gt;=0,Deník!$R244&lt;=1),"BE",Deník!$R244),"")</f>
        <v/>
      </c>
      <c r="O244" s="11" t="str">
        <f>IF(MONTH(Deník!$C244)=O$2,IF(AND(Deník!$R244&gt;=0,Deník!$R244&lt;=1),"BE",Deník!$R244),"")</f>
        <v/>
      </c>
      <c r="P244" s="11" t="str">
        <f>IF(MONTH(Deník!$C244)=P$2,IF(AND(Deník!$R244&gt;=0,Deník!$R244&lt;=1),"BE",Deník!$R244),"")</f>
        <v/>
      </c>
      <c r="Q244" s="11" t="str">
        <f>IF(MONTH(Deník!$C244)=Q$2,IF(AND(Deník!$R244&gt;=0,Deník!$R244&lt;=1),"BE",Deník!$R244),"")</f>
        <v/>
      </c>
      <c r="R244" s="11" t="str">
        <f>IF(MONTH(Deník!$C244)=R$2,IF(AND(Deník!$R244&gt;=0,Deník!$R244&lt;=1),"BE",Deník!$R244),"")</f>
        <v/>
      </c>
      <c r="S244" s="57" t="str">
        <f>IF(MONTH(Deník!$C244)=S$2,IF(AND(Deník!$R244&gt;=0,Deník!$R244&lt;=1),"BE",Deník!$R244),"")</f>
        <v/>
      </c>
      <c r="U244" s="12"/>
      <c r="V244" s="12"/>
      <c r="X244" s="600" t="str">
        <f>IF(Deník!$R244&lt;&gt;"",IF(Deník!$B244=Statistika!$F$63,IF(AND(Deník!$R244&gt;=0,Deník!$R244&lt;=1),"BE",Deník!$R244),""),"")</f>
        <v/>
      </c>
      <c r="Y244" s="13" t="str">
        <f>IF(Deník!$R244&lt;&gt;"",IF(Deník!$B244=Statistika!$F$64,IF(AND(Deník!$R244&gt;=0,Deník!$R244&lt;=1),"BE",Deník!$R244),""),"")</f>
        <v/>
      </c>
      <c r="Z244" s="13" t="str">
        <f>IF(Deník!$R244&lt;&gt;"",IF(Deník!$B244=Statistika!$F$65,IF(AND(Deník!$R244&gt;=0,Deník!$R244&lt;=1),"BE",Deník!$R244),""),"")</f>
        <v/>
      </c>
      <c r="AA244" s="13" t="str">
        <f>IF(Deník!$R244&lt;&gt;"",IF(Deník!$B244=Statistika!$F$66,IF(AND(Deník!$R244&gt;=0,Deník!$R244&lt;=1),"BE",Deník!$R244),""),"")</f>
        <v/>
      </c>
      <c r="AB244" s="13" t="str">
        <f>IF(Deník!$R244&lt;&gt;"",IF(Deník!$B244=Statistika!$F$67,IF(AND(Deník!$R244&gt;=0,Deník!$R244&lt;=1),"BE",Deník!$R244),""),"")</f>
        <v/>
      </c>
      <c r="AC244" s="13" t="str">
        <f>IF(Deník!$R244&lt;&gt;"",IF(Deník!$B244=Statistika!$F$68,IF(AND(Deník!$R244&gt;=0,Deník!$R244&lt;=1),"BE",Deník!$R244),""),"")</f>
        <v/>
      </c>
      <c r="AD244" s="13" t="str">
        <f>IF(Deník!$R244&lt;&gt;"",IF(Deník!$B244=Statistika!$F$69,IF(AND(Deník!$R244&gt;=0,Deník!$R244&lt;=1),"BE",Deník!$R244),""),"")</f>
        <v/>
      </c>
      <c r="AE244" s="601" t="str">
        <f>IF(Deník!$R244&lt;&gt;"",IF(Deník!$B244=Statistika!$F$70,IF(AND(Deník!$R244&gt;=0,Deník!$R244&lt;=1),"BE",Deník!$R244),""),"")</f>
        <v/>
      </c>
      <c r="AF244" s="90"/>
      <c r="AG244" s="63" t="str">
        <f>IF(Deník!$R244&lt;&gt;"",IF(Deník!$J244="L",IF(AND(Deník!$R244&gt;=0,Deník!$R244&lt;=1),"BE",Deník!$R244),""),"")</f>
        <v/>
      </c>
      <c r="AH244" s="13" t="str">
        <f>IF(Deník!$R244&lt;&gt;"",IF(Deník!$J244="S",IF(AND(Deník!$R244&gt;=0,Deník!$R244&lt;=1),"BE",Deník!$R244),""),"")</f>
        <v/>
      </c>
      <c r="AI244" s="95"/>
      <c r="AJ244" s="71" t="str">
        <f>IF(Deník!N245&lt;&gt;"",Deník!N245*-1,"")</f>
        <v/>
      </c>
      <c r="AK244" s="88"/>
      <c r="AL244" s="63" t="str">
        <f>IF(WEEKDAY(Deník!$C244,2)=1,IF(AND(Deník!$R244&gt;=0,Deník!$R244&lt;=1),"BE",Deník!$R244),"")</f>
        <v/>
      </c>
      <c r="AM244" s="13" t="str">
        <f>IF(WEEKDAY(Deník!$C244,2)=2,IF(AND(Deník!$R244&gt;=0,Deník!$R244&lt;=1),"BE",Deník!$R244),"")</f>
        <v/>
      </c>
      <c r="AN244" s="13" t="str">
        <f>IF(WEEKDAY(Deník!$C244,2)=3,IF(AND(Deník!$R244&gt;=0,Deník!$R244&lt;=1),"BE",Deník!$R244),"")</f>
        <v/>
      </c>
      <c r="AO244" s="13" t="str">
        <f>IF(WEEKDAY(Deník!$C244,2)=4,IF(AND(Deník!$R244&gt;=0,Deník!$R244&lt;=1),"BE",Deník!$R244),"")</f>
        <v/>
      </c>
      <c r="AP244" s="60" t="str">
        <f>IF(WEEKDAY(Deník!$C244,2)=5,IF(AND(Deník!$R244&gt;=0,Deník!$R244&lt;=1),"BE",Deník!$R244),"")</f>
        <v/>
      </c>
      <c r="AQ244" s="99"/>
      <c r="AR244" s="100">
        <f>Deník!D244</f>
        <v>0</v>
      </c>
      <c r="AS244" s="63" t="str">
        <f>IF(Deník!$D244&lt;&gt;"",IF(AND(Deník!$D244&gt;=AS$2,Deník!$D244&lt;=AS$3),IF(AND(Deník!$R244&gt;=0,Deník!$R244&lt;=1),"BE",Deník!$R244),""),"")</f>
        <v/>
      </c>
      <c r="AT244" s="63" t="str">
        <f>IF(Deník!$D244&lt;&gt;"",IF(AND(Deník!$D244&gt;=AT$2,Deník!$D244&lt;=AT$3),IF(AND(Deník!$R244&gt;=0,Deník!$R244&lt;=1),"BE",Deník!$R244),""),"")</f>
        <v/>
      </c>
      <c r="AU244" s="63" t="str">
        <f>IF(Deník!$D244&lt;&gt;"",IF(AND(Deník!$D244&gt;=AU$2,Deník!$D244&lt;=AU$3),IF(AND(Deník!$R244&gt;=0,Deník!$R244&lt;=1),"BE",Deník!$R244),""),"")</f>
        <v/>
      </c>
      <c r="AV244" s="63" t="str">
        <f>IF(Deník!$D244&lt;&gt;"",IF(AND(Deník!$D244&gt;=AV$2,Deník!$D244&lt;=AV$3),IF(AND(Deník!$R244&gt;=0,Deník!$R244&lt;=1),"BE",Deník!$R244),""),"")</f>
        <v/>
      </c>
      <c r="AW244" s="63" t="str">
        <f>IF(Deník!$D244&lt;&gt;"",IF(AND(Deník!$D244&gt;=AW$2,Deník!$D244&lt;=AW$3),IF(AND(Deník!$R244&gt;=0,Deník!$R244&lt;=1),"BE",Deník!$R244),""),"")</f>
        <v/>
      </c>
      <c r="AX244" s="63" t="str">
        <f>IF(Deník!$D244&lt;&gt;"",IF(AND(Deník!$D244&gt;=AX$2,Deník!$D244&lt;=AX$3),IF(AND(Deník!$R244&gt;=0,Deník!$R244&lt;=1),"BE",Deník!$R244),""),"")</f>
        <v/>
      </c>
      <c r="AY244" s="63" t="str">
        <f>IF(Deník!$D244&lt;&gt;"",IF(AND(Deník!$D244&gt;=AY$2,Deník!$D244&lt;=AY$3),IF(AND(Deník!$R244&gt;=0,Deník!$R244&lt;=1),"BE",Deník!$R244),""),"")</f>
        <v/>
      </c>
      <c r="AZ244" s="63" t="str">
        <f>IF(Deník!$D244&lt;&gt;"",IF(AND(Deník!$D244&gt;=AZ$2,Deník!$D244&lt;=AZ$3),IF(AND(Deník!$R244&gt;=0,Deník!$R244&lt;=1),"BE",Deník!$R244),""),"")</f>
        <v/>
      </c>
      <c r="BA244" s="63" t="str">
        <f>IF(Deník!$D244&lt;&gt;"",IF(AND(Deník!$D244&gt;=BA$2,Deník!$D244&lt;=BA$3),IF(AND(Deník!$R244&gt;=0,Deník!$R244&lt;=1),"BE",Deník!$R244),""),"")</f>
        <v/>
      </c>
      <c r="BB244" s="63" t="str">
        <f>IF(Deník!$D244&lt;&gt;"",IF(AND(Deník!$D244&gt;=BB$2,Deník!$D244&lt;=BB$3),IF(AND(Deník!$R244&gt;=0,Deník!$R244&lt;=1),"BE",Deník!$R244),""),"")</f>
        <v/>
      </c>
      <c r="BC244" s="71" t="str">
        <f>IF(Deník!$D244&lt;&gt;"",IF(AND(Deník!$D244&gt;=BC$2,Deník!$D244&lt;=BC$3),IF(AND(Deník!$R244&gt;=0,Deník!$R244&lt;=1),"BE",Deník!$R244),""),"")</f>
        <v/>
      </c>
      <c r="BD244" s="20" t="str">
        <f>IF(Deník!$J245="S",(Deník!$M245-Deník!$K245),IF(Deník!$J245="L",(Deník!$K245-Deník!$M245),""))</f>
        <v/>
      </c>
      <c r="BE244" s="20" t="str">
        <f>IF(Deník!$J245="S",(Deník!$K245-Deník!$O245),IF(Deník!$J245="L",(Deník!$O245-Deník!$K245),""))</f>
        <v/>
      </c>
      <c r="BF244" s="20" t="str">
        <f>IF(Deník!$J245="S",(Deník!$K245-Deník!$L245),IF(Deník!$J245="L",(Deník!$L245-Deník!$K245),""))</f>
        <v/>
      </c>
      <c r="BG244" s="20" t="str">
        <f>IF(Deník!$J245="S",(Deník!$K245-Deník!$S245),IF(Deník!$J245="L",(Deník!$S245-Deník!$K245),""))</f>
        <v/>
      </c>
      <c r="BH244" s="20" t="str">
        <f>IF(Deník!$J245="S",(Deník!$K245-Deník!$U245),IF(Deník!$J245="L",(Deník!$U245-Deník!$K245),""))</f>
        <v/>
      </c>
      <c r="BI244" s="20" t="str">
        <f>IF(Deník!$R244&gt;1,Deník!$R244,"")</f>
        <v/>
      </c>
      <c r="BJ244" s="20" t="str">
        <f>IF(Deník!$R244&lt;0,Deník!$R244,"")</f>
        <v/>
      </c>
      <c r="BK244" s="17"/>
      <c r="BM244" s="233" t="str">
        <f>IF(Deník!$R244&lt;&gt;"",IF(Deník!$Y244=Statistika!$F$78,IF(AND(Deník!$R244&gt;=0,Deník!$R244&lt;=1),"BE",Deník!$R244),""),"")</f>
        <v/>
      </c>
      <c r="BN244" s="233" t="str">
        <f>IF(Deník!$R244&lt;&gt;"",IF(Deník!$Y244=Statistika!$F$79,IF(AND(Deník!$R244&gt;=0,Deník!$R244&lt;=1),"BE",Deník!$R244),""),"")</f>
        <v/>
      </c>
      <c r="BO244" s="233" t="str">
        <f>IF(Deník!$R244&lt;&gt;"",IF(Deník!$Y244=Statistika!$F$80,IF(AND(Deník!$R244&gt;=0,Deník!$R244&lt;=1),"BE",Deník!$R244),""),"")</f>
        <v/>
      </c>
      <c r="BP244" s="233" t="str">
        <f>IF(Deník!$R244&lt;&gt;"",IF(Deník!$Y244=Statistika!$F$81,IF(AND(Deník!$R244&gt;=0,Deník!$R244&lt;=1),"BE",Deník!$R244),""),"")</f>
        <v/>
      </c>
      <c r="BQ244" s="233" t="str">
        <f>IF(Deník!$R244&lt;&gt;"",IF(Deník!$Y244=Statistika!$F$82,IF(AND(Deník!$R244&gt;=0,Deník!$R244&lt;=1),"BE",Deník!$R244),""),"")</f>
        <v/>
      </c>
      <c r="BR244" s="233" t="str">
        <f>IF(Deník!$R244&lt;&gt;"",IF(Deník!$Y244=Statistika!$F$83,IF(AND(Deník!$R244&gt;=0,Deník!$R244&lt;=1),"BE",Deník!$R244),""),"")</f>
        <v/>
      </c>
      <c r="BS244" s="233" t="str">
        <f>IF(Deník!$R244&lt;&gt;"",IF(Deník!$Y244=Statistika!$F$84,IF(AND(Deník!$R244&gt;=0,Deník!$R244&lt;=1),"BE",Deník!$R244),""),"")</f>
        <v/>
      </c>
      <c r="BT244" s="233" t="str">
        <f>IF(Deník!$R244&lt;&gt;"",IF(Deník!$Y244=Statistika!$F$85,IF(AND(Deník!$R244&gt;=0,Deník!$R244&lt;=1),"BE",Deník!$R244),""),"")</f>
        <v/>
      </c>
      <c r="BU244" s="233" t="str">
        <f>IF(Deník!$R244&lt;&gt;"",IF(Deník!$Y244=Statistika!$F$86,IF(AND(Deník!$R244&gt;=0,Deník!$R244&lt;=1),"BE",Deník!$R244),""),"")</f>
        <v/>
      </c>
      <c r="BV244" s="233" t="str">
        <f>IF(Deník!$R244&lt;&gt;"",IF(Deník!$Y244=Statistika!$F$87,IF(AND(Deník!$R244&gt;=0,Deník!$R244&lt;=1),"BE",Deník!$R244),""),"")</f>
        <v/>
      </c>
      <c r="BW244" s="233" t="str">
        <f>IF(Deník!$R244&lt;&gt;"",IF(Deník!$Y244=Statistika!$F$88,IF(AND(Deník!$R244&gt;=0,Deník!$R244&lt;=1),"BE",Deník!$R244),""),"")</f>
        <v/>
      </c>
      <c r="BX244" s="233" t="str">
        <f>IF(Deník!$R244&lt;&gt;"",IF(Deník!$Y244=Statistika!$F$89,IF(AND(Deník!$R244&gt;=0,Deník!$R244&lt;=1),"BE",Deník!$R244),""),"")</f>
        <v/>
      </c>
      <c r="BY244" s="233" t="str">
        <f>IF(Deník!$R244&lt;&gt;"",IF(Deník!$Y244=Statistika!$F$90,IF(AND(Deník!$R244&gt;=0,Deník!$R244&lt;=1),"BE",Deník!$R244),""),"")</f>
        <v/>
      </c>
      <c r="BZ244" s="233" t="str">
        <f>IF(Deník!$R244&lt;&gt;"",IF(Deník!$Y244=Statistika!$F$91,IF(AND(Deník!$R244&gt;=0,Deník!$R244&lt;=1),"BE",Deník!$R244),""),"")</f>
        <v/>
      </c>
      <c r="CA244" s="233"/>
      <c r="CB244" s="233" t="str">
        <f>IF(Deník!$R244&lt;&gt;"",IF(Deník!$AB244="SL",IF(AND(Deník!$R244&gt;=0,Deník!$R244&lt;=1),"BE",Deník!$R244),""),"")</f>
        <v/>
      </c>
      <c r="CC244" s="233" t="str">
        <f>IF(Deník!$R244&lt;&gt;"",IF(Deník!$AB244="BE10",IF(AND(Deník!$R244&gt;=0,Deník!$R244&lt;=1),"BE",Deník!$R244),""),"")</f>
        <v/>
      </c>
      <c r="CD244" s="233" t="str">
        <f>IF(Deník!$R244&lt;&gt;"",IF(Deník!$AB244="BE15",IF(AND(Deník!$R244&gt;=0,Deník!$R244&lt;=1),"BE",Deník!$R244),""),"")</f>
        <v/>
      </c>
      <c r="CE244" s="233" t="str">
        <f>IF(Deník!$R244&lt;&gt;"",IF(Deník!$AB244="BE20",IF(AND(Deník!$R244&gt;=0,Deník!$R244&lt;=1),"BE",Deník!$R244),""),"")</f>
        <v/>
      </c>
      <c r="CF244" s="233" t="str">
        <f>IF(Deník!$R244&lt;&gt;"",IF(Deník!$AB244="TP1",IF(AND(Deník!$R244&gt;=0,Deník!$R244&lt;=1),"BE",Deník!$R244),""),"")</f>
        <v/>
      </c>
      <c r="CG244" s="233" t="str">
        <f>IF(Deník!$R244&lt;&gt;"",IF(Deník!$AB244="TP2",IF(AND(Deník!$R244&gt;=0,Deník!$R244&lt;=1),"BE",Deník!$R244),""),"")</f>
        <v/>
      </c>
      <c r="CH244" s="233" t="str">
        <f>IF(Deník!$R244&lt;&gt;"",IF(Deník!$AB244="TP3",IF(AND(Deník!$R244&gt;=0,Deník!$R244&lt;=1),"BE",Deník!$R244),""),"")</f>
        <v/>
      </c>
      <c r="CI244" s="233" t="str">
        <f>IF(Deník!$R244&lt;&gt;"",IF(Deník!$AB244="Trailing SL",IF(AND(Deník!$R244&gt;=0,Deník!$R244&lt;=1),"BE",Deník!$R244),""),"")</f>
        <v/>
      </c>
      <c r="CJ244" s="233" t="str">
        <f>IF(Deník!$R244&lt;&gt;"",IF(Deník!$AB244="Manual",IF(AND(Deník!$R244&gt;=0,Deník!$R244&lt;=1),"BE",Deník!$R244),""),"")</f>
        <v/>
      </c>
      <c r="CK244" s="233"/>
      <c r="CL244" s="233" t="str">
        <f>IF(Deník!$R244&lt;0,IF(Deník!$AC244=Statistika!$F$117,Deník!$R244,""),"")</f>
        <v/>
      </c>
      <c r="CM244" s="233" t="str">
        <f>IF(Deník!$R244&lt;0,IF(Deník!$AC244=Statistika!$F$118,Deník!$R244,""),"")</f>
        <v/>
      </c>
      <c r="CN244" s="233" t="str">
        <f>IF(Deník!$R244&lt;0,IF(Deník!$AC244=Statistika!$F$119,Deník!$R244,""),"")</f>
        <v/>
      </c>
      <c r="CO244" s="233" t="str">
        <f>IF(Deník!$R244&lt;0,IF(Deník!$AC244=Statistika!$F$120,Deník!$R244,""),"")</f>
        <v/>
      </c>
      <c r="CP244" s="233" t="str">
        <f>IF(Deník!$R244&lt;0,IF(Deník!$AC244=Statistika!$F$121,Deník!$R244,""),"")</f>
        <v/>
      </c>
      <c r="CQ244" s="233" t="str">
        <f>IF(Deník!$R244&lt;0,IF(Deník!$AC244=Statistika!$F$122,Deník!$R244,""),"")</f>
        <v/>
      </c>
      <c r="CR244" s="233" t="str">
        <f>IF(Deník!$R244&lt;0,IF(Deník!$AC244=Statistika!$F$123,Deník!$R244,""),"")</f>
        <v/>
      </c>
      <c r="CS244" s="233" t="str">
        <f>IF(Deník!$R244&lt;0,IF(Deník!$AC244=Statistika!$F$124,Deník!$R244,""),"")</f>
        <v/>
      </c>
      <c r="CT244" s="233" t="str">
        <f>IF(Deník!$R244&lt;0,IF(Deník!$AC244=Statistika!$F$125,Deník!$R244,""),"")</f>
        <v/>
      </c>
      <c r="CU244" s="233"/>
      <c r="CV244" s="233" t="str">
        <f>IF(Deník!$R244&lt;0,IF(Deník!$AD244=$CV$2,Deník!$R244,""),"")</f>
        <v/>
      </c>
      <c r="CW244" s="233" t="str">
        <f>IF(Deník!$R244&lt;0,IF(Deník!$AD244=$CW$2,Deník!$R244,""),"")</f>
        <v/>
      </c>
      <c r="CX244" s="233" t="str">
        <f>IF(Deník!$R244&lt;0,IF(Deník!$AD244=$CX$2,Deník!$R244,""),"")</f>
        <v/>
      </c>
      <c r="CY244" s="233" t="str">
        <f>IF(Deník!$R244&lt;0,IF(Deník!$AD244=$CY$2,Deník!$R244,""),"")</f>
        <v/>
      </c>
      <c r="CZ244" s="233" t="str">
        <f>IF(Deník!$R244&lt;0,IF(Deník!$AD244=$CZ$2,Deník!$R244,""),"")</f>
        <v/>
      </c>
      <c r="DL244" s="221">
        <f t="shared" si="12"/>
        <v>93847.029999999984</v>
      </c>
      <c r="DM244" s="220">
        <f t="shared" si="11"/>
        <v>-6.1529700000000132E-2</v>
      </c>
      <c r="DO244" s="50">
        <f>Deník!W245</f>
        <v>0</v>
      </c>
      <c r="DP244" s="102" t="str">
        <f>IF(AND(Deník!W245&gt;0),1,"")</f>
        <v/>
      </c>
      <c r="DQ244" s="102">
        <f>IF(AND(Deník!W245&lt;=0),1,"")</f>
        <v>1</v>
      </c>
      <c r="DR244" s="227"/>
      <c r="DS244" s="228"/>
      <c r="DT244" s="85"/>
      <c r="DU244" s="54">
        <f>IF(MONTH(Deník!$C244)=DU$2,Deník!$W244,"")</f>
        <v>0</v>
      </c>
      <c r="DV244" s="222" t="str">
        <f>IF(MONTH(Deník!$C244)=DV$2,Deník!$W244,"")</f>
        <v/>
      </c>
      <c r="DW244" s="222" t="str">
        <f>IF(MONTH(Deník!$C244)=DW$2,Deník!$W244,"")</f>
        <v/>
      </c>
      <c r="DX244" s="222" t="str">
        <f>IF(MONTH(Deník!$C244)=DX$2,Deník!$W244,"")</f>
        <v/>
      </c>
      <c r="DY244" s="222" t="str">
        <f>IF(MONTH(Deník!$C244)=DY$2,Deník!$W244,"")</f>
        <v/>
      </c>
      <c r="DZ244" s="222" t="str">
        <f>IF(MONTH(Deník!$C244)=DZ$2,Deník!$W244,"")</f>
        <v/>
      </c>
      <c r="EA244" s="222" t="str">
        <f>IF(MONTH(Deník!$C244)=EA$2,Deník!$W244,"")</f>
        <v/>
      </c>
      <c r="EB244" s="222" t="str">
        <f>IF(MONTH(Deník!$C244)=EB$2,Deník!$W244,"")</f>
        <v/>
      </c>
      <c r="EC244" s="222" t="str">
        <f>IF(MONTH(Deník!$C244)=EC$2,Deník!$W244,"")</f>
        <v/>
      </c>
      <c r="ED244" s="222" t="str">
        <f>IF(MONTH(Deník!$C244)=ED$2,Deník!$W244,"")</f>
        <v/>
      </c>
      <c r="EE244" s="222" t="str">
        <f>IF(MONTH(Deník!$C244)=EE$2,Deník!$W244,"")</f>
        <v/>
      </c>
      <c r="EF244" s="222" t="str">
        <f>IF(MONTH(Deník!$C244)=EF$2,Deník!$W244,"")</f>
        <v/>
      </c>
      <c r="EI244" s="600" t="str">
        <f>IF(Deník!$W244&lt;&gt;"",IF(Deník!$B244=Statistika!$F$63,Deník!$W244,""),"")</f>
        <v/>
      </c>
      <c r="EJ244" s="13" t="str">
        <f>IF(Deník!$W244&lt;&gt;"",IF(Deník!$B244=Statistika!$F$64,Deník!$W244,""),"")</f>
        <v/>
      </c>
      <c r="EK244" s="13" t="str">
        <f>IF(Deník!$W244&lt;&gt;"",IF(Deník!$B244=Statistika!$F$65,Deník!$W244,""),"")</f>
        <v/>
      </c>
      <c r="EL244" s="13" t="str">
        <f>IF(Deník!$W244&lt;&gt;"",IF(Deník!$B244=Statistika!$F$66,Deník!$W244,""),"")</f>
        <v/>
      </c>
      <c r="EM244" s="13" t="str">
        <f>IF(Deník!$W244&lt;&gt;"",IF(Deník!$B244=Statistika!$F$67,Deník!$W244,""),"")</f>
        <v/>
      </c>
      <c r="EN244" s="13" t="str">
        <f>IF(Deník!$W244&lt;&gt;"",IF(Deník!$B244=Statistika!$F$68,Deník!$W244,""),"")</f>
        <v/>
      </c>
      <c r="EO244" s="13" t="str">
        <f>IF(Deník!$W244&lt;&gt;"",IF(Deník!$B244=Statistika!$F$69,Deník!$W244,""),"")</f>
        <v/>
      </c>
      <c r="EP244" s="601" t="str">
        <f>IF(Deník!$W244&lt;&gt;"",IF(Deník!$B244=Statistika!$F$70,Deník!$W244,""),"")</f>
        <v/>
      </c>
      <c r="EQ244" s="90"/>
      <c r="ER244" s="63" t="str">
        <f>IF(Deník!$W244&lt;&gt;"",IF(Deník!$J244="L",Deník!$W244,""),"")</f>
        <v/>
      </c>
      <c r="ES244" s="13" t="str">
        <f>IF(Deník!$W244&lt;&gt;"",IF(Deník!$J244="S",Deník!$W244,""),"")</f>
        <v/>
      </c>
      <c r="ET244" s="95"/>
      <c r="EU244" s="88"/>
      <c r="EV244" s="63" t="str">
        <f>IF(WEEKDAY(Deník!$C244,2)=1,Deník!$W244,"")</f>
        <v/>
      </c>
      <c r="EW244" s="13" t="str">
        <f>IF(WEEKDAY(Deník!$C244,2)=2,Deník!$W244,"")</f>
        <v/>
      </c>
      <c r="EX244" s="13" t="str">
        <f>IF(WEEKDAY(Deník!$C244,2)=3,Deník!$W244,"")</f>
        <v/>
      </c>
      <c r="EY244" s="13" t="str">
        <f>IF(WEEKDAY(Deník!$C244,2)=4,Deník!$W244,"")</f>
        <v/>
      </c>
      <c r="EZ244" s="60" t="str">
        <f>IF(WEEKDAY(Deník!$C244,2)=5,Deník!$W244,"")</f>
        <v/>
      </c>
      <c r="FA244" s="99"/>
      <c r="FB244" s="100">
        <f>Deník!D244</f>
        <v>0</v>
      </c>
      <c r="FC244" s="63">
        <f>IF($FB244&lt;&gt;"",IF(AND($FB244&gt;=FC$2,$FB244&lt;=FC$3),Deník!$W244,""))</f>
        <v>0</v>
      </c>
      <c r="FD244" s="63" t="str">
        <f>IF($FB244&lt;&gt;"",IF(AND($FB244&gt;=FD$2,$FB244&lt;=FD$3),Deník!$W244,""))</f>
        <v/>
      </c>
      <c r="FE244" s="63" t="str">
        <f>IF($FB244&lt;&gt;"",IF(AND($FB244&gt;=FE$2,$FB244&lt;=FE$3),Deník!$W244,""))</f>
        <v/>
      </c>
      <c r="FF244" s="63" t="str">
        <f>IF($FB244&lt;&gt;"",IF(AND($FB244&gt;=FF$2,$FB244&lt;=FF$3),Deník!$W244,""))</f>
        <v/>
      </c>
      <c r="FG244" s="63" t="str">
        <f>IF($FB244&lt;&gt;"",IF(AND($FB244&gt;=FG$2,$FB244&lt;=FG$3),Deník!$W244,""))</f>
        <v/>
      </c>
      <c r="FH244" s="63" t="str">
        <f>IF($FB244&lt;&gt;"",IF(AND($FB244&gt;=FH$2,$FB244&lt;=FH$3),Deník!$W244,""))</f>
        <v/>
      </c>
      <c r="FI244" s="63" t="str">
        <f>IF($FB244&lt;&gt;"",IF(AND($FB244&gt;=FI$2,$FB244&lt;=FI$3),Deník!$W244,""))</f>
        <v/>
      </c>
      <c r="FJ244" s="63" t="str">
        <f>IF($FB244&lt;&gt;"",IF(AND($FB244&gt;=FJ$2,$FB244&lt;=FJ$3),Deník!$W244,""))</f>
        <v/>
      </c>
      <c r="FK244" s="63" t="str">
        <f>IF($FB244&lt;&gt;"",IF(AND($FB244&gt;=FK$2,$FB244&lt;=FK$3),Deník!$W244,""))</f>
        <v/>
      </c>
      <c r="FL244" s="63" t="str">
        <f>IF($FB244&lt;&gt;"",IF(AND($FB244&gt;=FL$2,$FB244&lt;=FL$3),Deník!$W244,""))</f>
        <v/>
      </c>
      <c r="FM244" s="63" t="str">
        <f>IF($FB244&lt;&gt;"",IF(AND($FB244&gt;=FM$2,$FB244&lt;=FM$3),Deník!$W244,""))</f>
        <v/>
      </c>
      <c r="FN244" s="13"/>
      <c r="FO244" s="20" t="str">
        <f>IF(Deník!$W244&gt;1,Deník!$W244,"")</f>
        <v/>
      </c>
      <c r="FP244" s="20" t="str">
        <f>IF(Deník!$W244&lt;0,Deník!$W244,"")</f>
        <v/>
      </c>
      <c r="FQ244" s="17"/>
      <c r="FS244" s="233"/>
      <c r="FT244" s="233" t="str">
        <f>IF(Deník!$W244&lt;&gt;"",IF(Deník!$Y244=Statistika!$F$78,Deník!$W244,""),"")</f>
        <v/>
      </c>
      <c r="FU244" s="233" t="str">
        <f>IF(Deník!$W244&lt;&gt;"",IF(Deník!$Y244=Statistika!$F$79,Deník!$W244,""),"")</f>
        <v/>
      </c>
      <c r="FV244" s="233" t="str">
        <f>IF(Deník!$W244&lt;&gt;"",IF(Deník!$Y244=Statistika!$F$80,Deník!$W244,""),"")</f>
        <v/>
      </c>
      <c r="FW244" s="233" t="str">
        <f>IF(Deník!$W244&lt;&gt;"",IF(Deník!$Y244=Statistika!$F$81,Deník!$W244,""),"")</f>
        <v/>
      </c>
      <c r="FX244" s="233" t="str">
        <f>IF(Deník!$W244&lt;&gt;"",IF(Deník!$Y244=Statistika!$F$82,Deník!$W244,""),"")</f>
        <v/>
      </c>
      <c r="FY244" s="233" t="str">
        <f>IF(Deník!$W244&lt;&gt;"",IF(Deník!$Y244=Statistika!$F$83,Deník!$W244,""),"")</f>
        <v/>
      </c>
      <c r="FZ244" s="233" t="str">
        <f>IF(Deník!$W244&lt;&gt;"",IF(Deník!$Y244=Statistika!$F$84,Deník!$W244,""),"")</f>
        <v/>
      </c>
      <c r="GA244" s="233" t="str">
        <f>IF(Deník!$W244&lt;&gt;"",IF(Deník!$Y244=Statistika!$F$85,Deník!$W244,""),"")</f>
        <v/>
      </c>
      <c r="GB244" s="233" t="str">
        <f>IF(Deník!$W244&lt;&gt;"",IF(Deník!$Y244=Statistika!$F$86,Deník!$W244,""),"")</f>
        <v/>
      </c>
      <c r="GC244" s="233" t="str">
        <f>IF(Deník!$W244&lt;&gt;"",IF(Deník!$Y244=Statistika!$F$87,Deník!$W244,""),"")</f>
        <v/>
      </c>
      <c r="GD244" s="233" t="str">
        <f>IF(Deník!$W244&lt;&gt;"",IF(Deník!$Y244=Statistika!$F$88,Deník!$W244,""),"")</f>
        <v/>
      </c>
      <c r="GE244" s="233" t="str">
        <f>IF(Deník!$W244&lt;&gt;"",IF(Deník!$Y244=Statistika!$F$89,Deník!$W244,""),"")</f>
        <v/>
      </c>
      <c r="GF244" s="233" t="str">
        <f>IF(Deník!$W244&lt;&gt;"",IF(Deník!$Y244=Statistika!$F$90,Deník!$W244,""),"")</f>
        <v/>
      </c>
      <c r="GG244" s="233" t="str">
        <f>IF(Deník!$W244&lt;&gt;"",IF(Deník!$Y244=Statistika!$F$91,Deník!$W244,""),"")</f>
        <v/>
      </c>
      <c r="GH244" s="233"/>
      <c r="GI244" s="233" t="str">
        <f>IF(Deník!$W244&lt;&gt;"",IF(Deník!$AB244=Statistika!$L$100,Deník!$W244,""),"")</f>
        <v/>
      </c>
      <c r="GJ244" s="233" t="str">
        <f>IF(Deník!$W244&lt;&gt;"",IF(Deník!$AB244=Statistika!$L$101,Deník!$W244,""),"")</f>
        <v/>
      </c>
      <c r="GK244" s="233" t="str">
        <f>IF(Deník!$W244&lt;&gt;"",IF(Deník!$AB244=Statistika!$L$102,Deník!$W244,""),"")</f>
        <v/>
      </c>
      <c r="GL244" s="233" t="str">
        <f>IF(Deník!$W244&lt;&gt;"",IF(Deník!$AB244=Statistika!$L$103,Deník!$W244,""),"")</f>
        <v/>
      </c>
      <c r="GM244" s="233" t="str">
        <f>IF(Deník!$W244&lt;&gt;"",IF(Deník!$AB244=Statistika!$L$104,Deník!$W244,""),"")</f>
        <v/>
      </c>
      <c r="GN244" s="233" t="str">
        <f>IF(Deník!$W244&lt;&gt;"",IF(Deník!$AB244=Statistika!$L$105,Deník!$W244,""),"")</f>
        <v/>
      </c>
      <c r="GO244" s="233" t="str">
        <f>IF(Deník!$W244&lt;&gt;"",IF(Deník!$AB244=Statistika!$L$106,Deník!$W244,""),"")</f>
        <v/>
      </c>
      <c r="GP244" s="233" t="str">
        <f>IF(Deník!$W244&lt;&gt;"",IF(Deník!$AB244=Statistika!$L$107,Deník!$W244,""),"")</f>
        <v/>
      </c>
      <c r="GQ244" s="233" t="str">
        <f>IF(Deník!$W244&lt;&gt;"",IF(Deník!$AB244=Statistika!$L$108,Deník!$W244,""),"")</f>
        <v/>
      </c>
      <c r="GS244" s="233" t="str">
        <f>IF(Deník!$W244&lt;0,IF(Deník!$AC244=Statistika!$F$117,Deník!$W244,""),"")</f>
        <v/>
      </c>
      <c r="GT244" s="233" t="str">
        <f>IF(Deník!$W244&lt;0,IF(Deník!$AC244=Statistika!$F$118,Deník!$W244,""),"")</f>
        <v/>
      </c>
      <c r="GU244" s="233" t="str">
        <f>IF(Deník!$W244&lt;0,IF(Deník!$AC244=Statistika!$F$119,Deník!$W244,""),"")</f>
        <v/>
      </c>
      <c r="GV244" s="233" t="str">
        <f>IF(Deník!$W244&lt;0,IF(Deník!$AC244=Statistika!$F$120,Deník!$W244,""),"")</f>
        <v/>
      </c>
      <c r="GW244" s="233" t="str">
        <f>IF(Deník!$W244&lt;0,IF(Deník!$AC244=Statistika!$F$121,Deník!$W244,""),"")</f>
        <v/>
      </c>
      <c r="GX244" s="233" t="str">
        <f>IF(Deník!$W244&lt;0,IF(Deník!$AC244=Statistika!$F$122,Deník!$W244,""),"")</f>
        <v/>
      </c>
      <c r="GY244" s="233" t="str">
        <f>IF(Deník!$W244&lt;0,IF(Deník!$AC244=Statistika!$F$123,Deník!$W244,""),"")</f>
        <v/>
      </c>
      <c r="GZ244" s="233" t="str">
        <f>IF(Deník!$W244&lt;0,IF(Deník!$AC244=Statistika!$F$124,Deník!$W244,""),"")</f>
        <v/>
      </c>
      <c r="HA244" s="233" t="str">
        <f>IF(Deník!$W244&lt;0,IF(Deník!$AC244=Statistika!$F$125,Deník!$W244,""),"")</f>
        <v/>
      </c>
      <c r="HC244" s="233" t="str">
        <f>IF(Deník!$W244&lt;0,IF(Deník!$AD244=Statistika!$F$133,Deník!$W244,""),"")</f>
        <v/>
      </c>
      <c r="HD244" s="233" t="str">
        <f>IF(Deník!$W244&lt;0,IF(Deník!$AD244=Statistika!$F$134,Deník!$W244,""),"")</f>
        <v/>
      </c>
      <c r="HE244" s="233" t="str">
        <f>IF(Deník!$W244&lt;0,IF(Deník!$AD244=Statistika!$F$135,Deník!$W244,""),"")</f>
        <v/>
      </c>
      <c r="HF244" s="233" t="str">
        <f>IF(Deník!$W244&lt;0,IF(Deník!$AD244=Statistika!$F$136,Deník!$W244,""),"")</f>
        <v/>
      </c>
      <c r="HG244" s="233" t="str">
        <f>IF(Deník!$W244&lt;0,IF(Deník!$AD244=Statistika!$F$137,Deník!$W244,""),"")</f>
        <v/>
      </c>
      <c r="ID244" s="8">
        <f>Tabulka4[[#This Row],[Sloupec3]]</f>
        <v>0</v>
      </c>
      <c r="IE244" s="17" t="str">
        <f>IF(AND([1]Deník!$C244&gt;='[1]Měsíční shrnutí'!$D$1,[1]Deník!$C244&lt;='[1]Měsíční shrnutí'!$F$1),[1]Deník!$X244,"")</f>
        <v/>
      </c>
    </row>
    <row r="245" spans="1:239">
      <c r="A245" s="8">
        <f>Deník!C246</f>
        <v>0</v>
      </c>
      <c r="B245" s="50" t="str">
        <f>Deník!R246</f>
        <v/>
      </c>
      <c r="C245" s="102" t="str">
        <f>IF(AND(Deník!R246&gt;1,Deník!R246&lt;&gt;""),1,"")</f>
        <v/>
      </c>
      <c r="D245" s="102" t="str">
        <f>IF(AND(Deník!R246&lt;=0,Deník!R246&lt;&gt;""),1,"")</f>
        <v/>
      </c>
      <c r="E245" s="103" t="str">
        <f>IF(AND(Deník!R246&gt;=0,Deník!R246&lt;=1),1,"")</f>
        <v/>
      </c>
      <c r="F245" s="79" t="str">
        <f>IF(Deník!R246&lt;&gt;"",Deník!R246+F244,"")</f>
        <v/>
      </c>
      <c r="G245" s="85"/>
      <c r="H245" s="54" t="str">
        <f>IF(MONTH(Deník!$C245)=H$2,IF(AND(Deník!$R245&gt;=0,Deník!$R245&lt;=1),"BE",Deník!$R245),"")</f>
        <v/>
      </c>
      <c r="I245" s="11" t="str">
        <f>IF(MONTH(Deník!$C245)=I$2,IF(AND(Deník!$R245&gt;=0,Deník!$R245&lt;=1),"BE",Deník!$R245),"")</f>
        <v/>
      </c>
      <c r="J245" s="11" t="str">
        <f>IF(MONTH(Deník!$C245)=J$2,IF(AND(Deník!$R245&gt;=0,Deník!$R245&lt;=1),"BE",Deník!$R245),"")</f>
        <v/>
      </c>
      <c r="K245" s="11" t="str">
        <f>IF(MONTH(Deník!$C245)=K$2,IF(AND(Deník!$R245&gt;=0,Deník!$R245&lt;=1),"BE",Deník!$R245),"")</f>
        <v/>
      </c>
      <c r="L245" s="11" t="str">
        <f>IF(MONTH(Deník!$C245)=L$2,IF(AND(Deník!$R245&gt;=0,Deník!$R245&lt;=1),"BE",Deník!$R245),"")</f>
        <v/>
      </c>
      <c r="M245" s="11" t="str">
        <f>IF(MONTH(Deník!$C245)=M$2,IF(AND(Deník!$R245&gt;=0,Deník!$R245&lt;=1),"BE",Deník!$R245),"")</f>
        <v/>
      </c>
      <c r="N245" s="11" t="str">
        <f>IF(MONTH(Deník!$C245)=N$2,IF(AND(Deník!$R245&gt;=0,Deník!$R245&lt;=1),"BE",Deník!$R245),"")</f>
        <v/>
      </c>
      <c r="O245" s="11" t="str">
        <f>IF(MONTH(Deník!$C245)=O$2,IF(AND(Deník!$R245&gt;=0,Deník!$R245&lt;=1),"BE",Deník!$R245),"")</f>
        <v/>
      </c>
      <c r="P245" s="11" t="str">
        <f>IF(MONTH(Deník!$C245)=P$2,IF(AND(Deník!$R245&gt;=0,Deník!$R245&lt;=1),"BE",Deník!$R245),"")</f>
        <v/>
      </c>
      <c r="Q245" s="11" t="str">
        <f>IF(MONTH(Deník!$C245)=Q$2,IF(AND(Deník!$R245&gt;=0,Deník!$R245&lt;=1),"BE",Deník!$R245),"")</f>
        <v/>
      </c>
      <c r="R245" s="11" t="str">
        <f>IF(MONTH(Deník!$C245)=R$2,IF(AND(Deník!$R245&gt;=0,Deník!$R245&lt;=1),"BE",Deník!$R245),"")</f>
        <v/>
      </c>
      <c r="S245" s="57" t="str">
        <f>IF(MONTH(Deník!$C245)=S$2,IF(AND(Deník!$R245&gt;=0,Deník!$R245&lt;=1),"BE",Deník!$R245),"")</f>
        <v/>
      </c>
      <c r="U245" s="12"/>
      <c r="V245" s="12"/>
      <c r="X245" s="600" t="str">
        <f>IF(Deník!$R245&lt;&gt;"",IF(Deník!$B245=Statistika!$F$63,IF(AND(Deník!$R245&gt;=0,Deník!$R245&lt;=1),"BE",Deník!$R245),""),"")</f>
        <v/>
      </c>
      <c r="Y245" s="13" t="str">
        <f>IF(Deník!$R245&lt;&gt;"",IF(Deník!$B245=Statistika!$F$64,IF(AND(Deník!$R245&gt;=0,Deník!$R245&lt;=1),"BE",Deník!$R245),""),"")</f>
        <v/>
      </c>
      <c r="Z245" s="13" t="str">
        <f>IF(Deník!$R245&lt;&gt;"",IF(Deník!$B245=Statistika!$F$65,IF(AND(Deník!$R245&gt;=0,Deník!$R245&lt;=1),"BE",Deník!$R245),""),"")</f>
        <v/>
      </c>
      <c r="AA245" s="13" t="str">
        <f>IF(Deník!$R245&lt;&gt;"",IF(Deník!$B245=Statistika!$F$66,IF(AND(Deník!$R245&gt;=0,Deník!$R245&lt;=1),"BE",Deník!$R245),""),"")</f>
        <v/>
      </c>
      <c r="AB245" s="13" t="str">
        <f>IF(Deník!$R245&lt;&gt;"",IF(Deník!$B245=Statistika!$F$67,IF(AND(Deník!$R245&gt;=0,Deník!$R245&lt;=1),"BE",Deník!$R245),""),"")</f>
        <v/>
      </c>
      <c r="AC245" s="13" t="str">
        <f>IF(Deník!$R245&lt;&gt;"",IF(Deník!$B245=Statistika!$F$68,IF(AND(Deník!$R245&gt;=0,Deník!$R245&lt;=1),"BE",Deník!$R245),""),"")</f>
        <v/>
      </c>
      <c r="AD245" s="13" t="str">
        <f>IF(Deník!$R245&lt;&gt;"",IF(Deník!$B245=Statistika!$F$69,IF(AND(Deník!$R245&gt;=0,Deník!$R245&lt;=1),"BE",Deník!$R245),""),"")</f>
        <v/>
      </c>
      <c r="AE245" s="601" t="str">
        <f>IF(Deník!$R245&lt;&gt;"",IF(Deník!$B245=Statistika!$F$70,IF(AND(Deník!$R245&gt;=0,Deník!$R245&lt;=1),"BE",Deník!$R245),""),"")</f>
        <v/>
      </c>
      <c r="AF245" s="90"/>
      <c r="AG245" s="63" t="str">
        <f>IF(Deník!$R245&lt;&gt;"",IF(Deník!$J245="L",IF(AND(Deník!$R245&gt;=0,Deník!$R245&lt;=1),"BE",Deník!$R245),""),"")</f>
        <v/>
      </c>
      <c r="AH245" s="13" t="str">
        <f>IF(Deník!$R245&lt;&gt;"",IF(Deník!$J245="S",IF(AND(Deník!$R245&gt;=0,Deník!$R245&lt;=1),"BE",Deník!$R245),""),"")</f>
        <v/>
      </c>
      <c r="AI245" s="95"/>
      <c r="AJ245" s="71" t="str">
        <f>IF(Deník!N246&lt;&gt;"",Deník!N246*-1,"")</f>
        <v/>
      </c>
      <c r="AK245" s="88"/>
      <c r="AL245" s="63" t="str">
        <f>IF(WEEKDAY(Deník!$C245,2)=1,IF(AND(Deník!$R245&gt;=0,Deník!$R245&lt;=1),"BE",Deník!$R245),"")</f>
        <v/>
      </c>
      <c r="AM245" s="13" t="str">
        <f>IF(WEEKDAY(Deník!$C245,2)=2,IF(AND(Deník!$R245&gt;=0,Deník!$R245&lt;=1),"BE",Deník!$R245),"")</f>
        <v/>
      </c>
      <c r="AN245" s="13" t="str">
        <f>IF(WEEKDAY(Deník!$C245,2)=3,IF(AND(Deník!$R245&gt;=0,Deník!$R245&lt;=1),"BE",Deník!$R245),"")</f>
        <v/>
      </c>
      <c r="AO245" s="13" t="str">
        <f>IF(WEEKDAY(Deník!$C245,2)=4,IF(AND(Deník!$R245&gt;=0,Deník!$R245&lt;=1),"BE",Deník!$R245),"")</f>
        <v/>
      </c>
      <c r="AP245" s="60" t="str">
        <f>IF(WEEKDAY(Deník!$C245,2)=5,IF(AND(Deník!$R245&gt;=0,Deník!$R245&lt;=1),"BE",Deník!$R245),"")</f>
        <v/>
      </c>
      <c r="AQ245" s="99"/>
      <c r="AR245" s="100">
        <f>Deník!D245</f>
        <v>0</v>
      </c>
      <c r="AS245" s="63" t="str">
        <f>IF(Deník!$D245&lt;&gt;"",IF(AND(Deník!$D245&gt;=AS$2,Deník!$D245&lt;=AS$3),IF(AND(Deník!$R245&gt;=0,Deník!$R245&lt;=1),"BE",Deník!$R245),""),"")</f>
        <v/>
      </c>
      <c r="AT245" s="63" t="str">
        <f>IF(Deník!$D245&lt;&gt;"",IF(AND(Deník!$D245&gt;=AT$2,Deník!$D245&lt;=AT$3),IF(AND(Deník!$R245&gt;=0,Deník!$R245&lt;=1),"BE",Deník!$R245),""),"")</f>
        <v/>
      </c>
      <c r="AU245" s="63" t="str">
        <f>IF(Deník!$D245&lt;&gt;"",IF(AND(Deník!$D245&gt;=AU$2,Deník!$D245&lt;=AU$3),IF(AND(Deník!$R245&gt;=0,Deník!$R245&lt;=1),"BE",Deník!$R245),""),"")</f>
        <v/>
      </c>
      <c r="AV245" s="63" t="str">
        <f>IF(Deník!$D245&lt;&gt;"",IF(AND(Deník!$D245&gt;=AV$2,Deník!$D245&lt;=AV$3),IF(AND(Deník!$R245&gt;=0,Deník!$R245&lt;=1),"BE",Deník!$R245),""),"")</f>
        <v/>
      </c>
      <c r="AW245" s="63" t="str">
        <f>IF(Deník!$D245&lt;&gt;"",IF(AND(Deník!$D245&gt;=AW$2,Deník!$D245&lt;=AW$3),IF(AND(Deník!$R245&gt;=0,Deník!$R245&lt;=1),"BE",Deník!$R245),""),"")</f>
        <v/>
      </c>
      <c r="AX245" s="63" t="str">
        <f>IF(Deník!$D245&lt;&gt;"",IF(AND(Deník!$D245&gt;=AX$2,Deník!$D245&lt;=AX$3),IF(AND(Deník!$R245&gt;=0,Deník!$R245&lt;=1),"BE",Deník!$R245),""),"")</f>
        <v/>
      </c>
      <c r="AY245" s="63" t="str">
        <f>IF(Deník!$D245&lt;&gt;"",IF(AND(Deník!$D245&gt;=AY$2,Deník!$D245&lt;=AY$3),IF(AND(Deník!$R245&gt;=0,Deník!$R245&lt;=1),"BE",Deník!$R245),""),"")</f>
        <v/>
      </c>
      <c r="AZ245" s="63" t="str">
        <f>IF(Deník!$D245&lt;&gt;"",IF(AND(Deník!$D245&gt;=AZ$2,Deník!$D245&lt;=AZ$3),IF(AND(Deník!$R245&gt;=0,Deník!$R245&lt;=1),"BE",Deník!$R245),""),"")</f>
        <v/>
      </c>
      <c r="BA245" s="63" t="str">
        <f>IF(Deník!$D245&lt;&gt;"",IF(AND(Deník!$D245&gt;=BA$2,Deník!$D245&lt;=BA$3),IF(AND(Deník!$R245&gt;=0,Deník!$R245&lt;=1),"BE",Deník!$R245),""),"")</f>
        <v/>
      </c>
      <c r="BB245" s="63" t="str">
        <f>IF(Deník!$D245&lt;&gt;"",IF(AND(Deník!$D245&gt;=BB$2,Deník!$D245&lt;=BB$3),IF(AND(Deník!$R245&gt;=0,Deník!$R245&lt;=1),"BE",Deník!$R245),""),"")</f>
        <v/>
      </c>
      <c r="BC245" s="71" t="str">
        <f>IF(Deník!$D245&lt;&gt;"",IF(AND(Deník!$D245&gt;=BC$2,Deník!$D245&lt;=BC$3),IF(AND(Deník!$R245&gt;=0,Deník!$R245&lt;=1),"BE",Deník!$R245),""),"")</f>
        <v/>
      </c>
      <c r="BD245" s="20" t="str">
        <f>IF(Deník!$J246="S",(Deník!$M246-Deník!$K246),IF(Deník!$J246="L",(Deník!$K246-Deník!$M246),""))</f>
        <v/>
      </c>
      <c r="BE245" s="20" t="str">
        <f>IF(Deník!$J246="S",(Deník!$K246-Deník!$O246),IF(Deník!$J246="L",(Deník!$O246-Deník!$K246),""))</f>
        <v/>
      </c>
      <c r="BF245" s="20" t="str">
        <f>IF(Deník!$J246="S",(Deník!$K246-Deník!$L246),IF(Deník!$J246="L",(Deník!$L246-Deník!$K246),""))</f>
        <v/>
      </c>
      <c r="BG245" s="20" t="str">
        <f>IF(Deník!$J246="S",(Deník!$K246-Deník!$S246),IF(Deník!$J246="L",(Deník!$S246-Deník!$K246),""))</f>
        <v/>
      </c>
      <c r="BH245" s="20" t="str">
        <f>IF(Deník!$J246="S",(Deník!$K246-Deník!$U246),IF(Deník!$J246="L",(Deník!$U246-Deník!$K246),""))</f>
        <v/>
      </c>
      <c r="BI245" s="20" t="str">
        <f>IF(Deník!$R245&gt;1,Deník!$R245,"")</f>
        <v/>
      </c>
      <c r="BJ245" s="20" t="str">
        <f>IF(Deník!$R245&lt;0,Deník!$R245,"")</f>
        <v/>
      </c>
      <c r="BK245" s="17"/>
      <c r="BM245" s="233" t="str">
        <f>IF(Deník!$R245&lt;&gt;"",IF(Deník!$Y245=Statistika!$F$78,IF(AND(Deník!$R245&gt;=0,Deník!$R245&lt;=1),"BE",Deník!$R245),""),"")</f>
        <v/>
      </c>
      <c r="BN245" s="233" t="str">
        <f>IF(Deník!$R245&lt;&gt;"",IF(Deník!$Y245=Statistika!$F$79,IF(AND(Deník!$R245&gt;=0,Deník!$R245&lt;=1),"BE",Deník!$R245),""),"")</f>
        <v/>
      </c>
      <c r="BO245" s="233" t="str">
        <f>IF(Deník!$R245&lt;&gt;"",IF(Deník!$Y245=Statistika!$F$80,IF(AND(Deník!$R245&gt;=0,Deník!$R245&lt;=1),"BE",Deník!$R245),""),"")</f>
        <v/>
      </c>
      <c r="BP245" s="233" t="str">
        <f>IF(Deník!$R245&lt;&gt;"",IF(Deník!$Y245=Statistika!$F$81,IF(AND(Deník!$R245&gt;=0,Deník!$R245&lt;=1),"BE",Deník!$R245),""),"")</f>
        <v/>
      </c>
      <c r="BQ245" s="233" t="str">
        <f>IF(Deník!$R245&lt;&gt;"",IF(Deník!$Y245=Statistika!$F$82,IF(AND(Deník!$R245&gt;=0,Deník!$R245&lt;=1),"BE",Deník!$R245),""),"")</f>
        <v/>
      </c>
      <c r="BR245" s="233" t="str">
        <f>IF(Deník!$R245&lt;&gt;"",IF(Deník!$Y245=Statistika!$F$83,IF(AND(Deník!$R245&gt;=0,Deník!$R245&lt;=1),"BE",Deník!$R245),""),"")</f>
        <v/>
      </c>
      <c r="BS245" s="233" t="str">
        <f>IF(Deník!$R245&lt;&gt;"",IF(Deník!$Y245=Statistika!$F$84,IF(AND(Deník!$R245&gt;=0,Deník!$R245&lt;=1),"BE",Deník!$R245),""),"")</f>
        <v/>
      </c>
      <c r="BT245" s="233" t="str">
        <f>IF(Deník!$R245&lt;&gt;"",IF(Deník!$Y245=Statistika!$F$85,IF(AND(Deník!$R245&gt;=0,Deník!$R245&lt;=1),"BE",Deník!$R245),""),"")</f>
        <v/>
      </c>
      <c r="BU245" s="233" t="str">
        <f>IF(Deník!$R245&lt;&gt;"",IF(Deník!$Y245=Statistika!$F$86,IF(AND(Deník!$R245&gt;=0,Deník!$R245&lt;=1),"BE",Deník!$R245),""),"")</f>
        <v/>
      </c>
      <c r="BV245" s="233" t="str">
        <f>IF(Deník!$R245&lt;&gt;"",IF(Deník!$Y245=Statistika!$F$87,IF(AND(Deník!$R245&gt;=0,Deník!$R245&lt;=1),"BE",Deník!$R245),""),"")</f>
        <v/>
      </c>
      <c r="BW245" s="233" t="str">
        <f>IF(Deník!$R245&lt;&gt;"",IF(Deník!$Y245=Statistika!$F$88,IF(AND(Deník!$R245&gt;=0,Deník!$R245&lt;=1),"BE",Deník!$R245),""),"")</f>
        <v/>
      </c>
      <c r="BX245" s="233" t="str">
        <f>IF(Deník!$R245&lt;&gt;"",IF(Deník!$Y245=Statistika!$F$89,IF(AND(Deník!$R245&gt;=0,Deník!$R245&lt;=1),"BE",Deník!$R245),""),"")</f>
        <v/>
      </c>
      <c r="BY245" s="233" t="str">
        <f>IF(Deník!$R245&lt;&gt;"",IF(Deník!$Y245=Statistika!$F$90,IF(AND(Deník!$R245&gt;=0,Deník!$R245&lt;=1),"BE",Deník!$R245),""),"")</f>
        <v/>
      </c>
      <c r="BZ245" s="233" t="str">
        <f>IF(Deník!$R245&lt;&gt;"",IF(Deník!$Y245=Statistika!$F$91,IF(AND(Deník!$R245&gt;=0,Deník!$R245&lt;=1),"BE",Deník!$R245),""),"")</f>
        <v/>
      </c>
      <c r="CA245" s="233"/>
      <c r="CB245" s="233" t="str">
        <f>IF(Deník!$R245&lt;&gt;"",IF(Deník!$AB245="SL",IF(AND(Deník!$R245&gt;=0,Deník!$R245&lt;=1),"BE",Deník!$R245),""),"")</f>
        <v/>
      </c>
      <c r="CC245" s="233" t="str">
        <f>IF(Deník!$R245&lt;&gt;"",IF(Deník!$AB245="BE10",IF(AND(Deník!$R245&gt;=0,Deník!$R245&lt;=1),"BE",Deník!$R245),""),"")</f>
        <v/>
      </c>
      <c r="CD245" s="233" t="str">
        <f>IF(Deník!$R245&lt;&gt;"",IF(Deník!$AB245="BE15",IF(AND(Deník!$R245&gt;=0,Deník!$R245&lt;=1),"BE",Deník!$R245),""),"")</f>
        <v/>
      </c>
      <c r="CE245" s="233" t="str">
        <f>IF(Deník!$R245&lt;&gt;"",IF(Deník!$AB245="BE20",IF(AND(Deník!$R245&gt;=0,Deník!$R245&lt;=1),"BE",Deník!$R245),""),"")</f>
        <v/>
      </c>
      <c r="CF245" s="233" t="str">
        <f>IF(Deník!$R245&lt;&gt;"",IF(Deník!$AB245="TP1",IF(AND(Deník!$R245&gt;=0,Deník!$R245&lt;=1),"BE",Deník!$R245),""),"")</f>
        <v/>
      </c>
      <c r="CG245" s="233" t="str">
        <f>IF(Deník!$R245&lt;&gt;"",IF(Deník!$AB245="TP2",IF(AND(Deník!$R245&gt;=0,Deník!$R245&lt;=1),"BE",Deník!$R245),""),"")</f>
        <v/>
      </c>
      <c r="CH245" s="233" t="str">
        <f>IF(Deník!$R245&lt;&gt;"",IF(Deník!$AB245="TP3",IF(AND(Deník!$R245&gt;=0,Deník!$R245&lt;=1),"BE",Deník!$R245),""),"")</f>
        <v/>
      </c>
      <c r="CI245" s="233" t="str">
        <f>IF(Deník!$R245&lt;&gt;"",IF(Deník!$AB245="Trailing SL",IF(AND(Deník!$R245&gt;=0,Deník!$R245&lt;=1),"BE",Deník!$R245),""),"")</f>
        <v/>
      </c>
      <c r="CJ245" s="233" t="str">
        <f>IF(Deník!$R245&lt;&gt;"",IF(Deník!$AB245="Manual",IF(AND(Deník!$R245&gt;=0,Deník!$R245&lt;=1),"BE",Deník!$R245),""),"")</f>
        <v/>
      </c>
      <c r="CK245" s="233"/>
      <c r="CL245" s="233" t="str">
        <f>IF(Deník!$R245&lt;0,IF(Deník!$AC245=Statistika!$F$117,Deník!$R245,""),"")</f>
        <v/>
      </c>
      <c r="CM245" s="233" t="str">
        <f>IF(Deník!$R245&lt;0,IF(Deník!$AC245=Statistika!$F$118,Deník!$R245,""),"")</f>
        <v/>
      </c>
      <c r="CN245" s="233" t="str">
        <f>IF(Deník!$R245&lt;0,IF(Deník!$AC245=Statistika!$F$119,Deník!$R245,""),"")</f>
        <v/>
      </c>
      <c r="CO245" s="233" t="str">
        <f>IF(Deník!$R245&lt;0,IF(Deník!$AC245=Statistika!$F$120,Deník!$R245,""),"")</f>
        <v/>
      </c>
      <c r="CP245" s="233" t="str">
        <f>IF(Deník!$R245&lt;0,IF(Deník!$AC245=Statistika!$F$121,Deník!$R245,""),"")</f>
        <v/>
      </c>
      <c r="CQ245" s="233" t="str">
        <f>IF(Deník!$R245&lt;0,IF(Deník!$AC245=Statistika!$F$122,Deník!$R245,""),"")</f>
        <v/>
      </c>
      <c r="CR245" s="233" t="str">
        <f>IF(Deník!$R245&lt;0,IF(Deník!$AC245=Statistika!$F$123,Deník!$R245,""),"")</f>
        <v/>
      </c>
      <c r="CS245" s="233" t="str">
        <f>IF(Deník!$R245&lt;0,IF(Deník!$AC245=Statistika!$F$124,Deník!$R245,""),"")</f>
        <v/>
      </c>
      <c r="CT245" s="233" t="str">
        <f>IF(Deník!$R245&lt;0,IF(Deník!$AC245=Statistika!$F$125,Deník!$R245,""),"")</f>
        <v/>
      </c>
      <c r="CU245" s="233"/>
      <c r="CV245" s="233" t="str">
        <f>IF(Deník!$R245&lt;0,IF(Deník!$AD245=$CV$2,Deník!$R245,""),"")</f>
        <v/>
      </c>
      <c r="CW245" s="233" t="str">
        <f>IF(Deník!$R245&lt;0,IF(Deník!$AD245=$CW$2,Deník!$R245,""),"")</f>
        <v/>
      </c>
      <c r="CX245" s="233" t="str">
        <f>IF(Deník!$R245&lt;0,IF(Deník!$AD245=$CX$2,Deník!$R245,""),"")</f>
        <v/>
      </c>
      <c r="CY245" s="233" t="str">
        <f>IF(Deník!$R245&lt;0,IF(Deník!$AD245=$CY$2,Deník!$R245,""),"")</f>
        <v/>
      </c>
      <c r="CZ245" s="233" t="str">
        <f>IF(Deník!$R245&lt;0,IF(Deník!$AD245=$CZ$2,Deník!$R245,""),"")</f>
        <v/>
      </c>
      <c r="DL245" s="221">
        <f t="shared" si="12"/>
        <v>93847.029999999984</v>
      </c>
      <c r="DM245" s="220">
        <f t="shared" si="11"/>
        <v>-6.1529700000000132E-2</v>
      </c>
      <c r="DO245" s="50">
        <f>Deník!W246</f>
        <v>0</v>
      </c>
      <c r="DP245" s="102" t="str">
        <f>IF(AND(Deník!W246&gt;0),1,"")</f>
        <v/>
      </c>
      <c r="DQ245" s="102">
        <f>IF(AND(Deník!W246&lt;=0),1,"")</f>
        <v>1</v>
      </c>
      <c r="DR245" s="227"/>
      <c r="DS245" s="228"/>
      <c r="DT245" s="85"/>
      <c r="DU245" s="54">
        <f>IF(MONTH(Deník!$C245)=DU$2,Deník!$W245,"")</f>
        <v>0</v>
      </c>
      <c r="DV245" s="222" t="str">
        <f>IF(MONTH(Deník!$C245)=DV$2,Deník!$W245,"")</f>
        <v/>
      </c>
      <c r="DW245" s="222" t="str">
        <f>IF(MONTH(Deník!$C245)=DW$2,Deník!$W245,"")</f>
        <v/>
      </c>
      <c r="DX245" s="222" t="str">
        <f>IF(MONTH(Deník!$C245)=DX$2,Deník!$W245,"")</f>
        <v/>
      </c>
      <c r="DY245" s="222" t="str">
        <f>IF(MONTH(Deník!$C245)=DY$2,Deník!$W245,"")</f>
        <v/>
      </c>
      <c r="DZ245" s="222" t="str">
        <f>IF(MONTH(Deník!$C245)=DZ$2,Deník!$W245,"")</f>
        <v/>
      </c>
      <c r="EA245" s="222" t="str">
        <f>IF(MONTH(Deník!$C245)=EA$2,Deník!$W245,"")</f>
        <v/>
      </c>
      <c r="EB245" s="222" t="str">
        <f>IF(MONTH(Deník!$C245)=EB$2,Deník!$W245,"")</f>
        <v/>
      </c>
      <c r="EC245" s="222" t="str">
        <f>IF(MONTH(Deník!$C245)=EC$2,Deník!$W245,"")</f>
        <v/>
      </c>
      <c r="ED245" s="222" t="str">
        <f>IF(MONTH(Deník!$C245)=ED$2,Deník!$W245,"")</f>
        <v/>
      </c>
      <c r="EE245" s="222" t="str">
        <f>IF(MONTH(Deník!$C245)=EE$2,Deník!$W245,"")</f>
        <v/>
      </c>
      <c r="EF245" s="222" t="str">
        <f>IF(MONTH(Deník!$C245)=EF$2,Deník!$W245,"")</f>
        <v/>
      </c>
      <c r="EI245" s="600" t="str">
        <f>IF(Deník!$W245&lt;&gt;"",IF(Deník!$B245=Statistika!$F$63,Deník!$W245,""),"")</f>
        <v/>
      </c>
      <c r="EJ245" s="13" t="str">
        <f>IF(Deník!$W245&lt;&gt;"",IF(Deník!$B245=Statistika!$F$64,Deník!$W245,""),"")</f>
        <v/>
      </c>
      <c r="EK245" s="13" t="str">
        <f>IF(Deník!$W245&lt;&gt;"",IF(Deník!$B245=Statistika!$F$65,Deník!$W245,""),"")</f>
        <v/>
      </c>
      <c r="EL245" s="13" t="str">
        <f>IF(Deník!$W245&lt;&gt;"",IF(Deník!$B245=Statistika!$F$66,Deník!$W245,""),"")</f>
        <v/>
      </c>
      <c r="EM245" s="13" t="str">
        <f>IF(Deník!$W245&lt;&gt;"",IF(Deník!$B245=Statistika!$F$67,Deník!$W245,""),"")</f>
        <v/>
      </c>
      <c r="EN245" s="13" t="str">
        <f>IF(Deník!$W245&lt;&gt;"",IF(Deník!$B245=Statistika!$F$68,Deník!$W245,""),"")</f>
        <v/>
      </c>
      <c r="EO245" s="13" t="str">
        <f>IF(Deník!$W245&lt;&gt;"",IF(Deník!$B245=Statistika!$F$69,Deník!$W245,""),"")</f>
        <v/>
      </c>
      <c r="EP245" s="601" t="str">
        <f>IF(Deník!$W245&lt;&gt;"",IF(Deník!$B245=Statistika!$F$70,Deník!$W245,""),"")</f>
        <v/>
      </c>
      <c r="EQ245" s="90"/>
      <c r="ER245" s="63" t="str">
        <f>IF(Deník!$W245&lt;&gt;"",IF(Deník!$J245="L",Deník!$W245,""),"")</f>
        <v/>
      </c>
      <c r="ES245" s="13" t="str">
        <f>IF(Deník!$W245&lt;&gt;"",IF(Deník!$J245="S",Deník!$W245,""),"")</f>
        <v/>
      </c>
      <c r="ET245" s="95"/>
      <c r="EU245" s="88"/>
      <c r="EV245" s="63" t="str">
        <f>IF(WEEKDAY(Deník!$C245,2)=1,Deník!$W245,"")</f>
        <v/>
      </c>
      <c r="EW245" s="13" t="str">
        <f>IF(WEEKDAY(Deník!$C245,2)=2,Deník!$W245,"")</f>
        <v/>
      </c>
      <c r="EX245" s="13" t="str">
        <f>IF(WEEKDAY(Deník!$C245,2)=3,Deník!$W245,"")</f>
        <v/>
      </c>
      <c r="EY245" s="13" t="str">
        <f>IF(WEEKDAY(Deník!$C245,2)=4,Deník!$W245,"")</f>
        <v/>
      </c>
      <c r="EZ245" s="60" t="str">
        <f>IF(WEEKDAY(Deník!$C245,2)=5,Deník!$W245,"")</f>
        <v/>
      </c>
      <c r="FA245" s="99"/>
      <c r="FB245" s="100">
        <f>Deník!D245</f>
        <v>0</v>
      </c>
      <c r="FC245" s="63">
        <f>IF($FB245&lt;&gt;"",IF(AND($FB245&gt;=FC$2,$FB245&lt;=FC$3),Deník!$W245,""))</f>
        <v>0</v>
      </c>
      <c r="FD245" s="63" t="str">
        <f>IF($FB245&lt;&gt;"",IF(AND($FB245&gt;=FD$2,$FB245&lt;=FD$3),Deník!$W245,""))</f>
        <v/>
      </c>
      <c r="FE245" s="63" t="str">
        <f>IF($FB245&lt;&gt;"",IF(AND($FB245&gt;=FE$2,$FB245&lt;=FE$3),Deník!$W245,""))</f>
        <v/>
      </c>
      <c r="FF245" s="63" t="str">
        <f>IF($FB245&lt;&gt;"",IF(AND($FB245&gt;=FF$2,$FB245&lt;=FF$3),Deník!$W245,""))</f>
        <v/>
      </c>
      <c r="FG245" s="63" t="str">
        <f>IF($FB245&lt;&gt;"",IF(AND($FB245&gt;=FG$2,$FB245&lt;=FG$3),Deník!$W245,""))</f>
        <v/>
      </c>
      <c r="FH245" s="63" t="str">
        <f>IF($FB245&lt;&gt;"",IF(AND($FB245&gt;=FH$2,$FB245&lt;=FH$3),Deník!$W245,""))</f>
        <v/>
      </c>
      <c r="FI245" s="63" t="str">
        <f>IF($FB245&lt;&gt;"",IF(AND($FB245&gt;=FI$2,$FB245&lt;=FI$3),Deník!$W245,""))</f>
        <v/>
      </c>
      <c r="FJ245" s="63" t="str">
        <f>IF($FB245&lt;&gt;"",IF(AND($FB245&gt;=FJ$2,$FB245&lt;=FJ$3),Deník!$W245,""))</f>
        <v/>
      </c>
      <c r="FK245" s="63" t="str">
        <f>IF($FB245&lt;&gt;"",IF(AND($FB245&gt;=FK$2,$FB245&lt;=FK$3),Deník!$W245,""))</f>
        <v/>
      </c>
      <c r="FL245" s="63" t="str">
        <f>IF($FB245&lt;&gt;"",IF(AND($FB245&gt;=FL$2,$FB245&lt;=FL$3),Deník!$W245,""))</f>
        <v/>
      </c>
      <c r="FM245" s="63" t="str">
        <f>IF($FB245&lt;&gt;"",IF(AND($FB245&gt;=FM$2,$FB245&lt;=FM$3),Deník!$W245,""))</f>
        <v/>
      </c>
      <c r="FN245" s="13"/>
      <c r="FO245" s="20" t="str">
        <f>IF(Deník!$W245&gt;1,Deník!$W245,"")</f>
        <v/>
      </c>
      <c r="FP245" s="20" t="str">
        <f>IF(Deník!$W245&lt;0,Deník!$W245,"")</f>
        <v/>
      </c>
      <c r="FQ245" s="17"/>
      <c r="FS245" s="233"/>
      <c r="FT245" s="233" t="str">
        <f>IF(Deník!$W245&lt;&gt;"",IF(Deník!$Y245=Statistika!$F$78,Deník!$W245,""),"")</f>
        <v/>
      </c>
      <c r="FU245" s="233" t="str">
        <f>IF(Deník!$W245&lt;&gt;"",IF(Deník!$Y245=Statistika!$F$79,Deník!$W245,""),"")</f>
        <v/>
      </c>
      <c r="FV245" s="233" t="str">
        <f>IF(Deník!$W245&lt;&gt;"",IF(Deník!$Y245=Statistika!$F$80,Deník!$W245,""),"")</f>
        <v/>
      </c>
      <c r="FW245" s="233" t="str">
        <f>IF(Deník!$W245&lt;&gt;"",IF(Deník!$Y245=Statistika!$F$81,Deník!$W245,""),"")</f>
        <v/>
      </c>
      <c r="FX245" s="233" t="str">
        <f>IF(Deník!$W245&lt;&gt;"",IF(Deník!$Y245=Statistika!$F$82,Deník!$W245,""),"")</f>
        <v/>
      </c>
      <c r="FY245" s="233" t="str">
        <f>IF(Deník!$W245&lt;&gt;"",IF(Deník!$Y245=Statistika!$F$83,Deník!$W245,""),"")</f>
        <v/>
      </c>
      <c r="FZ245" s="233" t="str">
        <f>IF(Deník!$W245&lt;&gt;"",IF(Deník!$Y245=Statistika!$F$84,Deník!$W245,""),"")</f>
        <v/>
      </c>
      <c r="GA245" s="233" t="str">
        <f>IF(Deník!$W245&lt;&gt;"",IF(Deník!$Y245=Statistika!$F$85,Deník!$W245,""),"")</f>
        <v/>
      </c>
      <c r="GB245" s="233" t="str">
        <f>IF(Deník!$W245&lt;&gt;"",IF(Deník!$Y245=Statistika!$F$86,Deník!$W245,""),"")</f>
        <v/>
      </c>
      <c r="GC245" s="233" t="str">
        <f>IF(Deník!$W245&lt;&gt;"",IF(Deník!$Y245=Statistika!$F$87,Deník!$W245,""),"")</f>
        <v/>
      </c>
      <c r="GD245" s="233" t="str">
        <f>IF(Deník!$W245&lt;&gt;"",IF(Deník!$Y245=Statistika!$F$88,Deník!$W245,""),"")</f>
        <v/>
      </c>
      <c r="GE245" s="233" t="str">
        <f>IF(Deník!$W245&lt;&gt;"",IF(Deník!$Y245=Statistika!$F$89,Deník!$W245,""),"")</f>
        <v/>
      </c>
      <c r="GF245" s="233" t="str">
        <f>IF(Deník!$W245&lt;&gt;"",IF(Deník!$Y245=Statistika!$F$90,Deník!$W245,""),"")</f>
        <v/>
      </c>
      <c r="GG245" s="233" t="str">
        <f>IF(Deník!$W245&lt;&gt;"",IF(Deník!$Y245=Statistika!$F$91,Deník!$W245,""),"")</f>
        <v/>
      </c>
      <c r="GH245" s="233"/>
      <c r="GI245" s="233" t="str">
        <f>IF(Deník!$W245&lt;&gt;"",IF(Deník!$AB245=Statistika!$L$100,Deník!$W245,""),"")</f>
        <v/>
      </c>
      <c r="GJ245" s="233" t="str">
        <f>IF(Deník!$W245&lt;&gt;"",IF(Deník!$AB245=Statistika!$L$101,Deník!$W245,""),"")</f>
        <v/>
      </c>
      <c r="GK245" s="233" t="str">
        <f>IF(Deník!$W245&lt;&gt;"",IF(Deník!$AB245=Statistika!$L$102,Deník!$W245,""),"")</f>
        <v/>
      </c>
      <c r="GL245" s="233" t="str">
        <f>IF(Deník!$W245&lt;&gt;"",IF(Deník!$AB245=Statistika!$L$103,Deník!$W245,""),"")</f>
        <v/>
      </c>
      <c r="GM245" s="233" t="str">
        <f>IF(Deník!$W245&lt;&gt;"",IF(Deník!$AB245=Statistika!$L$104,Deník!$W245,""),"")</f>
        <v/>
      </c>
      <c r="GN245" s="233" t="str">
        <f>IF(Deník!$W245&lt;&gt;"",IF(Deník!$AB245=Statistika!$L$105,Deník!$W245,""),"")</f>
        <v/>
      </c>
      <c r="GO245" s="233" t="str">
        <f>IF(Deník!$W245&lt;&gt;"",IF(Deník!$AB245=Statistika!$L$106,Deník!$W245,""),"")</f>
        <v/>
      </c>
      <c r="GP245" s="233" t="str">
        <f>IF(Deník!$W245&lt;&gt;"",IF(Deník!$AB245=Statistika!$L$107,Deník!$W245,""),"")</f>
        <v/>
      </c>
      <c r="GQ245" s="233" t="str">
        <f>IF(Deník!$W245&lt;&gt;"",IF(Deník!$AB245=Statistika!$L$108,Deník!$W245,""),"")</f>
        <v/>
      </c>
      <c r="GS245" s="233" t="str">
        <f>IF(Deník!$W245&lt;0,IF(Deník!$AC245=Statistika!$F$117,Deník!$W245,""),"")</f>
        <v/>
      </c>
      <c r="GT245" s="233" t="str">
        <f>IF(Deník!$W245&lt;0,IF(Deník!$AC245=Statistika!$F$118,Deník!$W245,""),"")</f>
        <v/>
      </c>
      <c r="GU245" s="233" t="str">
        <f>IF(Deník!$W245&lt;0,IF(Deník!$AC245=Statistika!$F$119,Deník!$W245,""),"")</f>
        <v/>
      </c>
      <c r="GV245" s="233" t="str">
        <f>IF(Deník!$W245&lt;0,IF(Deník!$AC245=Statistika!$F$120,Deník!$W245,""),"")</f>
        <v/>
      </c>
      <c r="GW245" s="233" t="str">
        <f>IF(Deník!$W245&lt;0,IF(Deník!$AC245=Statistika!$F$121,Deník!$W245,""),"")</f>
        <v/>
      </c>
      <c r="GX245" s="233" t="str">
        <f>IF(Deník!$W245&lt;0,IF(Deník!$AC245=Statistika!$F$122,Deník!$W245,""),"")</f>
        <v/>
      </c>
      <c r="GY245" s="233" t="str">
        <f>IF(Deník!$W245&lt;0,IF(Deník!$AC245=Statistika!$F$123,Deník!$W245,""),"")</f>
        <v/>
      </c>
      <c r="GZ245" s="233" t="str">
        <f>IF(Deník!$W245&lt;0,IF(Deník!$AC245=Statistika!$F$124,Deník!$W245,""),"")</f>
        <v/>
      </c>
      <c r="HA245" s="233" t="str">
        <f>IF(Deník!$W245&lt;0,IF(Deník!$AC245=Statistika!$F$125,Deník!$W245,""),"")</f>
        <v/>
      </c>
      <c r="HC245" s="233" t="str">
        <f>IF(Deník!$W245&lt;0,IF(Deník!$AD245=Statistika!$F$133,Deník!$W245,""),"")</f>
        <v/>
      </c>
      <c r="HD245" s="233" t="str">
        <f>IF(Deník!$W245&lt;0,IF(Deník!$AD245=Statistika!$F$134,Deník!$W245,""),"")</f>
        <v/>
      </c>
      <c r="HE245" s="233" t="str">
        <f>IF(Deník!$W245&lt;0,IF(Deník!$AD245=Statistika!$F$135,Deník!$W245,""),"")</f>
        <v/>
      </c>
      <c r="HF245" s="233" t="str">
        <f>IF(Deník!$W245&lt;0,IF(Deník!$AD245=Statistika!$F$136,Deník!$W245,""),"")</f>
        <v/>
      </c>
      <c r="HG245" s="233" t="str">
        <f>IF(Deník!$W245&lt;0,IF(Deník!$AD245=Statistika!$F$137,Deník!$W245,""),"")</f>
        <v/>
      </c>
      <c r="ID245" s="8">
        <f>Tabulka4[[#This Row],[Sloupec3]]</f>
        <v>0</v>
      </c>
      <c r="IE245" s="17" t="str">
        <f>IF(AND([1]Deník!$C245&gt;='[1]Měsíční shrnutí'!$D$1,[1]Deník!$C245&lt;='[1]Měsíční shrnutí'!$F$1),[1]Deník!$X245,"")</f>
        <v/>
      </c>
    </row>
    <row r="246" spans="1:239">
      <c r="A246" s="8">
        <f>Deník!C247</f>
        <v>0</v>
      </c>
      <c r="B246" s="50" t="str">
        <f>Deník!R247</f>
        <v/>
      </c>
      <c r="C246" s="102" t="str">
        <f>IF(AND(Deník!R247&gt;1,Deník!R247&lt;&gt;""),1,"")</f>
        <v/>
      </c>
      <c r="D246" s="102" t="str">
        <f>IF(AND(Deník!R247&lt;=0,Deník!R247&lt;&gt;""),1,"")</f>
        <v/>
      </c>
      <c r="E246" s="103" t="str">
        <f>IF(AND(Deník!R247&gt;=0,Deník!R247&lt;=1),1,"")</f>
        <v/>
      </c>
      <c r="F246" s="79" t="str">
        <f>IF(Deník!R247&lt;&gt;"",Deník!R247+F245,"")</f>
        <v/>
      </c>
      <c r="G246" s="85"/>
      <c r="H246" s="54" t="str">
        <f>IF(MONTH(Deník!$C246)=H$2,IF(AND(Deník!$R246&gt;=0,Deník!$R246&lt;=1),"BE",Deník!$R246),"")</f>
        <v/>
      </c>
      <c r="I246" s="11" t="str">
        <f>IF(MONTH(Deník!$C246)=I$2,IF(AND(Deník!$R246&gt;=0,Deník!$R246&lt;=1),"BE",Deník!$R246),"")</f>
        <v/>
      </c>
      <c r="J246" s="11" t="str">
        <f>IF(MONTH(Deník!$C246)=J$2,IF(AND(Deník!$R246&gt;=0,Deník!$R246&lt;=1),"BE",Deník!$R246),"")</f>
        <v/>
      </c>
      <c r="K246" s="11" t="str">
        <f>IF(MONTH(Deník!$C246)=K$2,IF(AND(Deník!$R246&gt;=0,Deník!$R246&lt;=1),"BE",Deník!$R246),"")</f>
        <v/>
      </c>
      <c r="L246" s="11" t="str">
        <f>IF(MONTH(Deník!$C246)=L$2,IF(AND(Deník!$R246&gt;=0,Deník!$R246&lt;=1),"BE",Deník!$R246),"")</f>
        <v/>
      </c>
      <c r="M246" s="11" t="str">
        <f>IF(MONTH(Deník!$C246)=M$2,IF(AND(Deník!$R246&gt;=0,Deník!$R246&lt;=1),"BE",Deník!$R246),"")</f>
        <v/>
      </c>
      <c r="N246" s="11" t="str">
        <f>IF(MONTH(Deník!$C246)=N$2,IF(AND(Deník!$R246&gt;=0,Deník!$R246&lt;=1),"BE",Deník!$R246),"")</f>
        <v/>
      </c>
      <c r="O246" s="11" t="str">
        <f>IF(MONTH(Deník!$C246)=O$2,IF(AND(Deník!$R246&gt;=0,Deník!$R246&lt;=1),"BE",Deník!$R246),"")</f>
        <v/>
      </c>
      <c r="P246" s="11" t="str">
        <f>IF(MONTH(Deník!$C246)=P$2,IF(AND(Deník!$R246&gt;=0,Deník!$R246&lt;=1),"BE",Deník!$R246),"")</f>
        <v/>
      </c>
      <c r="Q246" s="11" t="str">
        <f>IF(MONTH(Deník!$C246)=Q$2,IF(AND(Deník!$R246&gt;=0,Deník!$R246&lt;=1),"BE",Deník!$R246),"")</f>
        <v/>
      </c>
      <c r="R246" s="11" t="str">
        <f>IF(MONTH(Deník!$C246)=R$2,IF(AND(Deník!$R246&gt;=0,Deník!$R246&lt;=1),"BE",Deník!$R246),"")</f>
        <v/>
      </c>
      <c r="S246" s="57" t="str">
        <f>IF(MONTH(Deník!$C246)=S$2,IF(AND(Deník!$R246&gt;=0,Deník!$R246&lt;=1),"BE",Deník!$R246),"")</f>
        <v/>
      </c>
      <c r="U246" s="12"/>
      <c r="V246" s="12"/>
      <c r="X246" s="600" t="str">
        <f>IF(Deník!$R246&lt;&gt;"",IF(Deník!$B246=Statistika!$F$63,IF(AND(Deník!$R246&gt;=0,Deník!$R246&lt;=1),"BE",Deník!$R246),""),"")</f>
        <v/>
      </c>
      <c r="Y246" s="13" t="str">
        <f>IF(Deník!$R246&lt;&gt;"",IF(Deník!$B246=Statistika!$F$64,IF(AND(Deník!$R246&gt;=0,Deník!$R246&lt;=1),"BE",Deník!$R246),""),"")</f>
        <v/>
      </c>
      <c r="Z246" s="13" t="str">
        <f>IF(Deník!$R246&lt;&gt;"",IF(Deník!$B246=Statistika!$F$65,IF(AND(Deník!$R246&gt;=0,Deník!$R246&lt;=1),"BE",Deník!$R246),""),"")</f>
        <v/>
      </c>
      <c r="AA246" s="13" t="str">
        <f>IF(Deník!$R246&lt;&gt;"",IF(Deník!$B246=Statistika!$F$66,IF(AND(Deník!$R246&gt;=0,Deník!$R246&lt;=1),"BE",Deník!$R246),""),"")</f>
        <v/>
      </c>
      <c r="AB246" s="13" t="str">
        <f>IF(Deník!$R246&lt;&gt;"",IF(Deník!$B246=Statistika!$F$67,IF(AND(Deník!$R246&gt;=0,Deník!$R246&lt;=1),"BE",Deník!$R246),""),"")</f>
        <v/>
      </c>
      <c r="AC246" s="13" t="str">
        <f>IF(Deník!$R246&lt;&gt;"",IF(Deník!$B246=Statistika!$F$68,IF(AND(Deník!$R246&gt;=0,Deník!$R246&lt;=1),"BE",Deník!$R246),""),"")</f>
        <v/>
      </c>
      <c r="AD246" s="13" t="str">
        <f>IF(Deník!$R246&lt;&gt;"",IF(Deník!$B246=Statistika!$F$69,IF(AND(Deník!$R246&gt;=0,Deník!$R246&lt;=1),"BE",Deník!$R246),""),"")</f>
        <v/>
      </c>
      <c r="AE246" s="601" t="str">
        <f>IF(Deník!$R246&lt;&gt;"",IF(Deník!$B246=Statistika!$F$70,IF(AND(Deník!$R246&gt;=0,Deník!$R246&lt;=1),"BE",Deník!$R246),""),"")</f>
        <v/>
      </c>
      <c r="AF246" s="90"/>
      <c r="AG246" s="63" t="str">
        <f>IF(Deník!$R246&lt;&gt;"",IF(Deník!$J246="L",IF(AND(Deník!$R246&gt;=0,Deník!$R246&lt;=1),"BE",Deník!$R246),""),"")</f>
        <v/>
      </c>
      <c r="AH246" s="13" t="str">
        <f>IF(Deník!$R246&lt;&gt;"",IF(Deník!$J246="S",IF(AND(Deník!$R246&gt;=0,Deník!$R246&lt;=1),"BE",Deník!$R246),""),"")</f>
        <v/>
      </c>
      <c r="AI246" s="95"/>
      <c r="AJ246" s="71" t="str">
        <f>IF(Deník!N247&lt;&gt;"",Deník!N247*-1,"")</f>
        <v/>
      </c>
      <c r="AK246" s="88"/>
      <c r="AL246" s="63" t="str">
        <f>IF(WEEKDAY(Deník!$C246,2)=1,IF(AND(Deník!$R246&gt;=0,Deník!$R246&lt;=1),"BE",Deník!$R246),"")</f>
        <v/>
      </c>
      <c r="AM246" s="13" t="str">
        <f>IF(WEEKDAY(Deník!$C246,2)=2,IF(AND(Deník!$R246&gt;=0,Deník!$R246&lt;=1),"BE",Deník!$R246),"")</f>
        <v/>
      </c>
      <c r="AN246" s="13" t="str">
        <f>IF(WEEKDAY(Deník!$C246,2)=3,IF(AND(Deník!$R246&gt;=0,Deník!$R246&lt;=1),"BE",Deník!$R246),"")</f>
        <v/>
      </c>
      <c r="AO246" s="13" t="str">
        <f>IF(WEEKDAY(Deník!$C246,2)=4,IF(AND(Deník!$R246&gt;=0,Deník!$R246&lt;=1),"BE",Deník!$R246),"")</f>
        <v/>
      </c>
      <c r="AP246" s="60" t="str">
        <f>IF(WEEKDAY(Deník!$C246,2)=5,IF(AND(Deník!$R246&gt;=0,Deník!$R246&lt;=1),"BE",Deník!$R246),"")</f>
        <v/>
      </c>
      <c r="AQ246" s="99"/>
      <c r="AR246" s="100">
        <f>Deník!D246</f>
        <v>0</v>
      </c>
      <c r="AS246" s="63" t="str">
        <f>IF(Deník!$D246&lt;&gt;"",IF(AND(Deník!$D246&gt;=AS$2,Deník!$D246&lt;=AS$3),IF(AND(Deník!$R246&gt;=0,Deník!$R246&lt;=1),"BE",Deník!$R246),""),"")</f>
        <v/>
      </c>
      <c r="AT246" s="63" t="str">
        <f>IF(Deník!$D246&lt;&gt;"",IF(AND(Deník!$D246&gt;=AT$2,Deník!$D246&lt;=AT$3),IF(AND(Deník!$R246&gt;=0,Deník!$R246&lt;=1),"BE",Deník!$R246),""),"")</f>
        <v/>
      </c>
      <c r="AU246" s="63" t="str">
        <f>IF(Deník!$D246&lt;&gt;"",IF(AND(Deník!$D246&gt;=AU$2,Deník!$D246&lt;=AU$3),IF(AND(Deník!$R246&gt;=0,Deník!$R246&lt;=1),"BE",Deník!$R246),""),"")</f>
        <v/>
      </c>
      <c r="AV246" s="63" t="str">
        <f>IF(Deník!$D246&lt;&gt;"",IF(AND(Deník!$D246&gt;=AV$2,Deník!$D246&lt;=AV$3),IF(AND(Deník!$R246&gt;=0,Deník!$R246&lt;=1),"BE",Deník!$R246),""),"")</f>
        <v/>
      </c>
      <c r="AW246" s="63" t="str">
        <f>IF(Deník!$D246&lt;&gt;"",IF(AND(Deník!$D246&gt;=AW$2,Deník!$D246&lt;=AW$3),IF(AND(Deník!$R246&gt;=0,Deník!$R246&lt;=1),"BE",Deník!$R246),""),"")</f>
        <v/>
      </c>
      <c r="AX246" s="63" t="str">
        <f>IF(Deník!$D246&lt;&gt;"",IF(AND(Deník!$D246&gt;=AX$2,Deník!$D246&lt;=AX$3),IF(AND(Deník!$R246&gt;=0,Deník!$R246&lt;=1),"BE",Deník!$R246),""),"")</f>
        <v/>
      </c>
      <c r="AY246" s="63" t="str">
        <f>IF(Deník!$D246&lt;&gt;"",IF(AND(Deník!$D246&gt;=AY$2,Deník!$D246&lt;=AY$3),IF(AND(Deník!$R246&gt;=0,Deník!$R246&lt;=1),"BE",Deník!$R246),""),"")</f>
        <v/>
      </c>
      <c r="AZ246" s="63" t="str">
        <f>IF(Deník!$D246&lt;&gt;"",IF(AND(Deník!$D246&gt;=AZ$2,Deník!$D246&lt;=AZ$3),IF(AND(Deník!$R246&gt;=0,Deník!$R246&lt;=1),"BE",Deník!$R246),""),"")</f>
        <v/>
      </c>
      <c r="BA246" s="63" t="str">
        <f>IF(Deník!$D246&lt;&gt;"",IF(AND(Deník!$D246&gt;=BA$2,Deník!$D246&lt;=BA$3),IF(AND(Deník!$R246&gt;=0,Deník!$R246&lt;=1),"BE",Deník!$R246),""),"")</f>
        <v/>
      </c>
      <c r="BB246" s="63" t="str">
        <f>IF(Deník!$D246&lt;&gt;"",IF(AND(Deník!$D246&gt;=BB$2,Deník!$D246&lt;=BB$3),IF(AND(Deník!$R246&gt;=0,Deník!$R246&lt;=1),"BE",Deník!$R246),""),"")</f>
        <v/>
      </c>
      <c r="BC246" s="71" t="str">
        <f>IF(Deník!$D246&lt;&gt;"",IF(AND(Deník!$D246&gt;=BC$2,Deník!$D246&lt;=BC$3),IF(AND(Deník!$R246&gt;=0,Deník!$R246&lt;=1),"BE",Deník!$R246),""),"")</f>
        <v/>
      </c>
      <c r="BD246" s="20" t="str">
        <f>IF(Deník!$J247="S",(Deník!$M247-Deník!$K247),IF(Deník!$J247="L",(Deník!$K247-Deník!$M247),""))</f>
        <v/>
      </c>
      <c r="BE246" s="20" t="str">
        <f>IF(Deník!$J247="S",(Deník!$K247-Deník!$O247),IF(Deník!$J247="L",(Deník!$O247-Deník!$K247),""))</f>
        <v/>
      </c>
      <c r="BF246" s="20" t="str">
        <f>IF(Deník!$J247="S",(Deník!$K247-Deník!$L247),IF(Deník!$J247="L",(Deník!$L247-Deník!$K247),""))</f>
        <v/>
      </c>
      <c r="BG246" s="20" t="str">
        <f>IF(Deník!$J247="S",(Deník!$K247-Deník!$S247),IF(Deník!$J247="L",(Deník!$S247-Deník!$K247),""))</f>
        <v/>
      </c>
      <c r="BH246" s="20" t="str">
        <f>IF(Deník!$J247="S",(Deník!$K247-Deník!$U247),IF(Deník!$J247="L",(Deník!$U247-Deník!$K247),""))</f>
        <v/>
      </c>
      <c r="BI246" s="20" t="str">
        <f>IF(Deník!$R246&gt;1,Deník!$R246,"")</f>
        <v/>
      </c>
      <c r="BJ246" s="20" t="str">
        <f>IF(Deník!$R246&lt;0,Deník!$R246,"")</f>
        <v/>
      </c>
      <c r="BK246" s="17"/>
      <c r="BM246" s="233" t="str">
        <f>IF(Deník!$R246&lt;&gt;"",IF(Deník!$Y246=Statistika!$F$78,IF(AND(Deník!$R246&gt;=0,Deník!$R246&lt;=1),"BE",Deník!$R246),""),"")</f>
        <v/>
      </c>
      <c r="BN246" s="233" t="str">
        <f>IF(Deník!$R246&lt;&gt;"",IF(Deník!$Y246=Statistika!$F$79,IF(AND(Deník!$R246&gt;=0,Deník!$R246&lt;=1),"BE",Deník!$R246),""),"")</f>
        <v/>
      </c>
      <c r="BO246" s="233" t="str">
        <f>IF(Deník!$R246&lt;&gt;"",IF(Deník!$Y246=Statistika!$F$80,IF(AND(Deník!$R246&gt;=0,Deník!$R246&lt;=1),"BE",Deník!$R246),""),"")</f>
        <v/>
      </c>
      <c r="BP246" s="233" t="str">
        <f>IF(Deník!$R246&lt;&gt;"",IF(Deník!$Y246=Statistika!$F$81,IF(AND(Deník!$R246&gt;=0,Deník!$R246&lt;=1),"BE",Deník!$R246),""),"")</f>
        <v/>
      </c>
      <c r="BQ246" s="233" t="str">
        <f>IF(Deník!$R246&lt;&gt;"",IF(Deník!$Y246=Statistika!$F$82,IF(AND(Deník!$R246&gt;=0,Deník!$R246&lt;=1),"BE",Deník!$R246),""),"")</f>
        <v/>
      </c>
      <c r="BR246" s="233" t="str">
        <f>IF(Deník!$R246&lt;&gt;"",IF(Deník!$Y246=Statistika!$F$83,IF(AND(Deník!$R246&gt;=0,Deník!$R246&lt;=1),"BE",Deník!$R246),""),"")</f>
        <v/>
      </c>
      <c r="BS246" s="233" t="str">
        <f>IF(Deník!$R246&lt;&gt;"",IF(Deník!$Y246=Statistika!$F$84,IF(AND(Deník!$R246&gt;=0,Deník!$R246&lt;=1),"BE",Deník!$R246),""),"")</f>
        <v/>
      </c>
      <c r="BT246" s="233" t="str">
        <f>IF(Deník!$R246&lt;&gt;"",IF(Deník!$Y246=Statistika!$F$85,IF(AND(Deník!$R246&gt;=0,Deník!$R246&lt;=1),"BE",Deník!$R246),""),"")</f>
        <v/>
      </c>
      <c r="BU246" s="233" t="str">
        <f>IF(Deník!$R246&lt;&gt;"",IF(Deník!$Y246=Statistika!$F$86,IF(AND(Deník!$R246&gt;=0,Deník!$R246&lt;=1),"BE",Deník!$R246),""),"")</f>
        <v/>
      </c>
      <c r="BV246" s="233" t="str">
        <f>IF(Deník!$R246&lt;&gt;"",IF(Deník!$Y246=Statistika!$F$87,IF(AND(Deník!$R246&gt;=0,Deník!$R246&lt;=1),"BE",Deník!$R246),""),"")</f>
        <v/>
      </c>
      <c r="BW246" s="233" t="str">
        <f>IF(Deník!$R246&lt;&gt;"",IF(Deník!$Y246=Statistika!$F$88,IF(AND(Deník!$R246&gt;=0,Deník!$R246&lt;=1),"BE",Deník!$R246),""),"")</f>
        <v/>
      </c>
      <c r="BX246" s="233" t="str">
        <f>IF(Deník!$R246&lt;&gt;"",IF(Deník!$Y246=Statistika!$F$89,IF(AND(Deník!$R246&gt;=0,Deník!$R246&lt;=1),"BE",Deník!$R246),""),"")</f>
        <v/>
      </c>
      <c r="BY246" s="233" t="str">
        <f>IF(Deník!$R246&lt;&gt;"",IF(Deník!$Y246=Statistika!$F$90,IF(AND(Deník!$R246&gt;=0,Deník!$R246&lt;=1),"BE",Deník!$R246),""),"")</f>
        <v/>
      </c>
      <c r="BZ246" s="233" t="str">
        <f>IF(Deník!$R246&lt;&gt;"",IF(Deník!$Y246=Statistika!$F$91,IF(AND(Deník!$R246&gt;=0,Deník!$R246&lt;=1),"BE",Deník!$R246),""),"")</f>
        <v/>
      </c>
      <c r="CA246" s="233"/>
      <c r="CB246" s="233" t="str">
        <f>IF(Deník!$R246&lt;&gt;"",IF(Deník!$AB246="SL",IF(AND(Deník!$R246&gt;=0,Deník!$R246&lt;=1),"BE",Deník!$R246),""),"")</f>
        <v/>
      </c>
      <c r="CC246" s="233" t="str">
        <f>IF(Deník!$R246&lt;&gt;"",IF(Deník!$AB246="BE10",IF(AND(Deník!$R246&gt;=0,Deník!$R246&lt;=1),"BE",Deník!$R246),""),"")</f>
        <v/>
      </c>
      <c r="CD246" s="233" t="str">
        <f>IF(Deník!$R246&lt;&gt;"",IF(Deník!$AB246="BE15",IF(AND(Deník!$R246&gt;=0,Deník!$R246&lt;=1),"BE",Deník!$R246),""),"")</f>
        <v/>
      </c>
      <c r="CE246" s="233" t="str">
        <f>IF(Deník!$R246&lt;&gt;"",IF(Deník!$AB246="BE20",IF(AND(Deník!$R246&gt;=0,Deník!$R246&lt;=1),"BE",Deník!$R246),""),"")</f>
        <v/>
      </c>
      <c r="CF246" s="233" t="str">
        <f>IF(Deník!$R246&lt;&gt;"",IF(Deník!$AB246="TP1",IF(AND(Deník!$R246&gt;=0,Deník!$R246&lt;=1),"BE",Deník!$R246),""),"")</f>
        <v/>
      </c>
      <c r="CG246" s="233" t="str">
        <f>IF(Deník!$R246&lt;&gt;"",IF(Deník!$AB246="TP2",IF(AND(Deník!$R246&gt;=0,Deník!$R246&lt;=1),"BE",Deník!$R246),""),"")</f>
        <v/>
      </c>
      <c r="CH246" s="233" t="str">
        <f>IF(Deník!$R246&lt;&gt;"",IF(Deník!$AB246="TP3",IF(AND(Deník!$R246&gt;=0,Deník!$R246&lt;=1),"BE",Deník!$R246),""),"")</f>
        <v/>
      </c>
      <c r="CI246" s="233" t="str">
        <f>IF(Deník!$R246&lt;&gt;"",IF(Deník!$AB246="Trailing SL",IF(AND(Deník!$R246&gt;=0,Deník!$R246&lt;=1),"BE",Deník!$R246),""),"")</f>
        <v/>
      </c>
      <c r="CJ246" s="233" t="str">
        <f>IF(Deník!$R246&lt;&gt;"",IF(Deník!$AB246="Manual",IF(AND(Deník!$R246&gt;=0,Deník!$R246&lt;=1),"BE",Deník!$R246),""),"")</f>
        <v/>
      </c>
      <c r="CK246" s="233"/>
      <c r="CL246" s="233" t="str">
        <f>IF(Deník!$R246&lt;0,IF(Deník!$AC246=Statistika!$F$117,Deník!$R246,""),"")</f>
        <v/>
      </c>
      <c r="CM246" s="233" t="str">
        <f>IF(Deník!$R246&lt;0,IF(Deník!$AC246=Statistika!$F$118,Deník!$R246,""),"")</f>
        <v/>
      </c>
      <c r="CN246" s="233" t="str">
        <f>IF(Deník!$R246&lt;0,IF(Deník!$AC246=Statistika!$F$119,Deník!$R246,""),"")</f>
        <v/>
      </c>
      <c r="CO246" s="233" t="str">
        <f>IF(Deník!$R246&lt;0,IF(Deník!$AC246=Statistika!$F$120,Deník!$R246,""),"")</f>
        <v/>
      </c>
      <c r="CP246" s="233" t="str">
        <f>IF(Deník!$R246&lt;0,IF(Deník!$AC246=Statistika!$F$121,Deník!$R246,""),"")</f>
        <v/>
      </c>
      <c r="CQ246" s="233" t="str">
        <f>IF(Deník!$R246&lt;0,IF(Deník!$AC246=Statistika!$F$122,Deník!$R246,""),"")</f>
        <v/>
      </c>
      <c r="CR246" s="233" t="str">
        <f>IF(Deník!$R246&lt;0,IF(Deník!$AC246=Statistika!$F$123,Deník!$R246,""),"")</f>
        <v/>
      </c>
      <c r="CS246" s="233" t="str">
        <f>IF(Deník!$R246&lt;0,IF(Deník!$AC246=Statistika!$F$124,Deník!$R246,""),"")</f>
        <v/>
      </c>
      <c r="CT246" s="233" t="str">
        <f>IF(Deník!$R246&lt;0,IF(Deník!$AC246=Statistika!$F$125,Deník!$R246,""),"")</f>
        <v/>
      </c>
      <c r="CU246" s="233"/>
      <c r="CV246" s="233" t="str">
        <f>IF(Deník!$R246&lt;0,IF(Deník!$AD246=$CV$2,Deník!$R246,""),"")</f>
        <v/>
      </c>
      <c r="CW246" s="233" t="str">
        <f>IF(Deník!$R246&lt;0,IF(Deník!$AD246=$CW$2,Deník!$R246,""),"")</f>
        <v/>
      </c>
      <c r="CX246" s="233" t="str">
        <f>IF(Deník!$R246&lt;0,IF(Deník!$AD246=$CX$2,Deník!$R246,""),"")</f>
        <v/>
      </c>
      <c r="CY246" s="233" t="str">
        <f>IF(Deník!$R246&lt;0,IF(Deník!$AD246=$CY$2,Deník!$R246,""),"")</f>
        <v/>
      </c>
      <c r="CZ246" s="233" t="str">
        <f>IF(Deník!$R246&lt;0,IF(Deník!$AD246=$CZ$2,Deník!$R246,""),"")</f>
        <v/>
      </c>
      <c r="DL246" s="221">
        <f t="shared" si="12"/>
        <v>93847.029999999984</v>
      </c>
      <c r="DM246" s="220">
        <f t="shared" si="11"/>
        <v>-6.1529700000000132E-2</v>
      </c>
      <c r="DO246" s="50">
        <f>Deník!W247</f>
        <v>0</v>
      </c>
      <c r="DP246" s="102" t="str">
        <f>IF(AND(Deník!W247&gt;0),1,"")</f>
        <v/>
      </c>
      <c r="DQ246" s="102">
        <f>IF(AND(Deník!W247&lt;=0),1,"")</f>
        <v>1</v>
      </c>
      <c r="DR246" s="227"/>
      <c r="DS246" s="228"/>
      <c r="DT246" s="85"/>
      <c r="DU246" s="54">
        <f>IF(MONTH(Deník!$C246)=DU$2,Deník!$W246,"")</f>
        <v>0</v>
      </c>
      <c r="DV246" s="222" t="str">
        <f>IF(MONTH(Deník!$C246)=DV$2,Deník!$W246,"")</f>
        <v/>
      </c>
      <c r="DW246" s="222" t="str">
        <f>IF(MONTH(Deník!$C246)=DW$2,Deník!$W246,"")</f>
        <v/>
      </c>
      <c r="DX246" s="222" t="str">
        <f>IF(MONTH(Deník!$C246)=DX$2,Deník!$W246,"")</f>
        <v/>
      </c>
      <c r="DY246" s="222" t="str">
        <f>IF(MONTH(Deník!$C246)=DY$2,Deník!$W246,"")</f>
        <v/>
      </c>
      <c r="DZ246" s="222" t="str">
        <f>IF(MONTH(Deník!$C246)=DZ$2,Deník!$W246,"")</f>
        <v/>
      </c>
      <c r="EA246" s="222" t="str">
        <f>IF(MONTH(Deník!$C246)=EA$2,Deník!$W246,"")</f>
        <v/>
      </c>
      <c r="EB246" s="222" t="str">
        <f>IF(MONTH(Deník!$C246)=EB$2,Deník!$W246,"")</f>
        <v/>
      </c>
      <c r="EC246" s="222" t="str">
        <f>IF(MONTH(Deník!$C246)=EC$2,Deník!$W246,"")</f>
        <v/>
      </c>
      <c r="ED246" s="222" t="str">
        <f>IF(MONTH(Deník!$C246)=ED$2,Deník!$W246,"")</f>
        <v/>
      </c>
      <c r="EE246" s="222" t="str">
        <f>IF(MONTH(Deník!$C246)=EE$2,Deník!$W246,"")</f>
        <v/>
      </c>
      <c r="EF246" s="222" t="str">
        <f>IF(MONTH(Deník!$C246)=EF$2,Deník!$W246,"")</f>
        <v/>
      </c>
      <c r="EI246" s="600" t="str">
        <f>IF(Deník!$W246&lt;&gt;"",IF(Deník!$B246=Statistika!$F$63,Deník!$W246,""),"")</f>
        <v/>
      </c>
      <c r="EJ246" s="13" t="str">
        <f>IF(Deník!$W246&lt;&gt;"",IF(Deník!$B246=Statistika!$F$64,Deník!$W246,""),"")</f>
        <v/>
      </c>
      <c r="EK246" s="13" t="str">
        <f>IF(Deník!$W246&lt;&gt;"",IF(Deník!$B246=Statistika!$F$65,Deník!$W246,""),"")</f>
        <v/>
      </c>
      <c r="EL246" s="13" t="str">
        <f>IF(Deník!$W246&lt;&gt;"",IF(Deník!$B246=Statistika!$F$66,Deník!$W246,""),"")</f>
        <v/>
      </c>
      <c r="EM246" s="13" t="str">
        <f>IF(Deník!$W246&lt;&gt;"",IF(Deník!$B246=Statistika!$F$67,Deník!$W246,""),"")</f>
        <v/>
      </c>
      <c r="EN246" s="13" t="str">
        <f>IF(Deník!$W246&lt;&gt;"",IF(Deník!$B246=Statistika!$F$68,Deník!$W246,""),"")</f>
        <v/>
      </c>
      <c r="EO246" s="13" t="str">
        <f>IF(Deník!$W246&lt;&gt;"",IF(Deník!$B246=Statistika!$F$69,Deník!$W246,""),"")</f>
        <v/>
      </c>
      <c r="EP246" s="601" t="str">
        <f>IF(Deník!$W246&lt;&gt;"",IF(Deník!$B246=Statistika!$F$70,Deník!$W246,""),"")</f>
        <v/>
      </c>
      <c r="EQ246" s="90"/>
      <c r="ER246" s="63" t="str">
        <f>IF(Deník!$W246&lt;&gt;"",IF(Deník!$J246="L",Deník!$W246,""),"")</f>
        <v/>
      </c>
      <c r="ES246" s="13" t="str">
        <f>IF(Deník!$W246&lt;&gt;"",IF(Deník!$J246="S",Deník!$W246,""),"")</f>
        <v/>
      </c>
      <c r="ET246" s="95"/>
      <c r="EU246" s="88"/>
      <c r="EV246" s="63" t="str">
        <f>IF(WEEKDAY(Deník!$C246,2)=1,Deník!$W246,"")</f>
        <v/>
      </c>
      <c r="EW246" s="13" t="str">
        <f>IF(WEEKDAY(Deník!$C246,2)=2,Deník!$W246,"")</f>
        <v/>
      </c>
      <c r="EX246" s="13" t="str">
        <f>IF(WEEKDAY(Deník!$C246,2)=3,Deník!$W246,"")</f>
        <v/>
      </c>
      <c r="EY246" s="13" t="str">
        <f>IF(WEEKDAY(Deník!$C246,2)=4,Deník!$W246,"")</f>
        <v/>
      </c>
      <c r="EZ246" s="60" t="str">
        <f>IF(WEEKDAY(Deník!$C246,2)=5,Deník!$W246,"")</f>
        <v/>
      </c>
      <c r="FA246" s="99"/>
      <c r="FB246" s="100">
        <f>Deník!D246</f>
        <v>0</v>
      </c>
      <c r="FC246" s="63">
        <f>IF($FB246&lt;&gt;"",IF(AND($FB246&gt;=FC$2,$FB246&lt;=FC$3),Deník!$W246,""))</f>
        <v>0</v>
      </c>
      <c r="FD246" s="63" t="str">
        <f>IF($FB246&lt;&gt;"",IF(AND($FB246&gt;=FD$2,$FB246&lt;=FD$3),Deník!$W246,""))</f>
        <v/>
      </c>
      <c r="FE246" s="63" t="str">
        <f>IF($FB246&lt;&gt;"",IF(AND($FB246&gt;=FE$2,$FB246&lt;=FE$3),Deník!$W246,""))</f>
        <v/>
      </c>
      <c r="FF246" s="63" t="str">
        <f>IF($FB246&lt;&gt;"",IF(AND($FB246&gt;=FF$2,$FB246&lt;=FF$3),Deník!$W246,""))</f>
        <v/>
      </c>
      <c r="FG246" s="63" t="str">
        <f>IF($FB246&lt;&gt;"",IF(AND($FB246&gt;=FG$2,$FB246&lt;=FG$3),Deník!$W246,""))</f>
        <v/>
      </c>
      <c r="FH246" s="63" t="str">
        <f>IF($FB246&lt;&gt;"",IF(AND($FB246&gt;=FH$2,$FB246&lt;=FH$3),Deník!$W246,""))</f>
        <v/>
      </c>
      <c r="FI246" s="63" t="str">
        <f>IF($FB246&lt;&gt;"",IF(AND($FB246&gt;=FI$2,$FB246&lt;=FI$3),Deník!$W246,""))</f>
        <v/>
      </c>
      <c r="FJ246" s="63" t="str">
        <f>IF($FB246&lt;&gt;"",IF(AND($FB246&gt;=FJ$2,$FB246&lt;=FJ$3),Deník!$W246,""))</f>
        <v/>
      </c>
      <c r="FK246" s="63" t="str">
        <f>IF($FB246&lt;&gt;"",IF(AND($FB246&gt;=FK$2,$FB246&lt;=FK$3),Deník!$W246,""))</f>
        <v/>
      </c>
      <c r="FL246" s="63" t="str">
        <f>IF($FB246&lt;&gt;"",IF(AND($FB246&gt;=FL$2,$FB246&lt;=FL$3),Deník!$W246,""))</f>
        <v/>
      </c>
      <c r="FM246" s="63" t="str">
        <f>IF($FB246&lt;&gt;"",IF(AND($FB246&gt;=FM$2,$FB246&lt;=FM$3),Deník!$W246,""))</f>
        <v/>
      </c>
      <c r="FN246" s="13"/>
      <c r="FO246" s="20" t="str">
        <f>IF(Deník!$W246&gt;1,Deník!$W246,"")</f>
        <v/>
      </c>
      <c r="FP246" s="20" t="str">
        <f>IF(Deník!$W246&lt;0,Deník!$W246,"")</f>
        <v/>
      </c>
      <c r="FQ246" s="17"/>
      <c r="FS246" s="233"/>
      <c r="FT246" s="233" t="str">
        <f>IF(Deník!$W246&lt;&gt;"",IF(Deník!$Y246=Statistika!$F$78,Deník!$W246,""),"")</f>
        <v/>
      </c>
      <c r="FU246" s="233" t="str">
        <f>IF(Deník!$W246&lt;&gt;"",IF(Deník!$Y246=Statistika!$F$79,Deník!$W246,""),"")</f>
        <v/>
      </c>
      <c r="FV246" s="233" t="str">
        <f>IF(Deník!$W246&lt;&gt;"",IF(Deník!$Y246=Statistika!$F$80,Deník!$W246,""),"")</f>
        <v/>
      </c>
      <c r="FW246" s="233" t="str">
        <f>IF(Deník!$W246&lt;&gt;"",IF(Deník!$Y246=Statistika!$F$81,Deník!$W246,""),"")</f>
        <v/>
      </c>
      <c r="FX246" s="233" t="str">
        <f>IF(Deník!$W246&lt;&gt;"",IF(Deník!$Y246=Statistika!$F$82,Deník!$W246,""),"")</f>
        <v/>
      </c>
      <c r="FY246" s="233" t="str">
        <f>IF(Deník!$W246&lt;&gt;"",IF(Deník!$Y246=Statistika!$F$83,Deník!$W246,""),"")</f>
        <v/>
      </c>
      <c r="FZ246" s="233" t="str">
        <f>IF(Deník!$W246&lt;&gt;"",IF(Deník!$Y246=Statistika!$F$84,Deník!$W246,""),"")</f>
        <v/>
      </c>
      <c r="GA246" s="233" t="str">
        <f>IF(Deník!$W246&lt;&gt;"",IF(Deník!$Y246=Statistika!$F$85,Deník!$W246,""),"")</f>
        <v/>
      </c>
      <c r="GB246" s="233" t="str">
        <f>IF(Deník!$W246&lt;&gt;"",IF(Deník!$Y246=Statistika!$F$86,Deník!$W246,""),"")</f>
        <v/>
      </c>
      <c r="GC246" s="233" t="str">
        <f>IF(Deník!$W246&lt;&gt;"",IF(Deník!$Y246=Statistika!$F$87,Deník!$W246,""),"")</f>
        <v/>
      </c>
      <c r="GD246" s="233" t="str">
        <f>IF(Deník!$W246&lt;&gt;"",IF(Deník!$Y246=Statistika!$F$88,Deník!$W246,""),"")</f>
        <v/>
      </c>
      <c r="GE246" s="233" t="str">
        <f>IF(Deník!$W246&lt;&gt;"",IF(Deník!$Y246=Statistika!$F$89,Deník!$W246,""),"")</f>
        <v/>
      </c>
      <c r="GF246" s="233" t="str">
        <f>IF(Deník!$W246&lt;&gt;"",IF(Deník!$Y246=Statistika!$F$90,Deník!$W246,""),"")</f>
        <v/>
      </c>
      <c r="GG246" s="233" t="str">
        <f>IF(Deník!$W246&lt;&gt;"",IF(Deník!$Y246=Statistika!$F$91,Deník!$W246,""),"")</f>
        <v/>
      </c>
      <c r="GH246" s="233"/>
      <c r="GI246" s="233" t="str">
        <f>IF(Deník!$W246&lt;&gt;"",IF(Deník!$AB246=Statistika!$L$100,Deník!$W246,""),"")</f>
        <v/>
      </c>
      <c r="GJ246" s="233" t="str">
        <f>IF(Deník!$W246&lt;&gt;"",IF(Deník!$AB246=Statistika!$L$101,Deník!$W246,""),"")</f>
        <v/>
      </c>
      <c r="GK246" s="233" t="str">
        <f>IF(Deník!$W246&lt;&gt;"",IF(Deník!$AB246=Statistika!$L$102,Deník!$W246,""),"")</f>
        <v/>
      </c>
      <c r="GL246" s="233" t="str">
        <f>IF(Deník!$W246&lt;&gt;"",IF(Deník!$AB246=Statistika!$L$103,Deník!$W246,""),"")</f>
        <v/>
      </c>
      <c r="GM246" s="233" t="str">
        <f>IF(Deník!$W246&lt;&gt;"",IF(Deník!$AB246=Statistika!$L$104,Deník!$W246,""),"")</f>
        <v/>
      </c>
      <c r="GN246" s="233" t="str">
        <f>IF(Deník!$W246&lt;&gt;"",IF(Deník!$AB246=Statistika!$L$105,Deník!$W246,""),"")</f>
        <v/>
      </c>
      <c r="GO246" s="233" t="str">
        <f>IF(Deník!$W246&lt;&gt;"",IF(Deník!$AB246=Statistika!$L$106,Deník!$W246,""),"")</f>
        <v/>
      </c>
      <c r="GP246" s="233" t="str">
        <f>IF(Deník!$W246&lt;&gt;"",IF(Deník!$AB246=Statistika!$L$107,Deník!$W246,""),"")</f>
        <v/>
      </c>
      <c r="GQ246" s="233" t="str">
        <f>IF(Deník!$W246&lt;&gt;"",IF(Deník!$AB246=Statistika!$L$108,Deník!$W246,""),"")</f>
        <v/>
      </c>
      <c r="GS246" s="233" t="str">
        <f>IF(Deník!$W246&lt;0,IF(Deník!$AC246=Statistika!$F$117,Deník!$W246,""),"")</f>
        <v/>
      </c>
      <c r="GT246" s="233" t="str">
        <f>IF(Deník!$W246&lt;0,IF(Deník!$AC246=Statistika!$F$118,Deník!$W246,""),"")</f>
        <v/>
      </c>
      <c r="GU246" s="233" t="str">
        <f>IF(Deník!$W246&lt;0,IF(Deník!$AC246=Statistika!$F$119,Deník!$W246,""),"")</f>
        <v/>
      </c>
      <c r="GV246" s="233" t="str">
        <f>IF(Deník!$W246&lt;0,IF(Deník!$AC246=Statistika!$F$120,Deník!$W246,""),"")</f>
        <v/>
      </c>
      <c r="GW246" s="233" t="str">
        <f>IF(Deník!$W246&lt;0,IF(Deník!$AC246=Statistika!$F$121,Deník!$W246,""),"")</f>
        <v/>
      </c>
      <c r="GX246" s="233" t="str">
        <f>IF(Deník!$W246&lt;0,IF(Deník!$AC246=Statistika!$F$122,Deník!$W246,""),"")</f>
        <v/>
      </c>
      <c r="GY246" s="233" t="str">
        <f>IF(Deník!$W246&lt;0,IF(Deník!$AC246=Statistika!$F$123,Deník!$W246,""),"")</f>
        <v/>
      </c>
      <c r="GZ246" s="233" t="str">
        <f>IF(Deník!$W246&lt;0,IF(Deník!$AC246=Statistika!$F$124,Deník!$W246,""),"")</f>
        <v/>
      </c>
      <c r="HA246" s="233" t="str">
        <f>IF(Deník!$W246&lt;0,IF(Deník!$AC246=Statistika!$F$125,Deník!$W246,""),"")</f>
        <v/>
      </c>
      <c r="HC246" s="233" t="str">
        <f>IF(Deník!$W246&lt;0,IF(Deník!$AD246=Statistika!$F$133,Deník!$W246,""),"")</f>
        <v/>
      </c>
      <c r="HD246" s="233" t="str">
        <f>IF(Deník!$W246&lt;0,IF(Deník!$AD246=Statistika!$F$134,Deník!$W246,""),"")</f>
        <v/>
      </c>
      <c r="HE246" s="233" t="str">
        <f>IF(Deník!$W246&lt;0,IF(Deník!$AD246=Statistika!$F$135,Deník!$W246,""),"")</f>
        <v/>
      </c>
      <c r="HF246" s="233" t="str">
        <f>IF(Deník!$W246&lt;0,IF(Deník!$AD246=Statistika!$F$136,Deník!$W246,""),"")</f>
        <v/>
      </c>
      <c r="HG246" s="233" t="str">
        <f>IF(Deník!$W246&lt;0,IF(Deník!$AD246=Statistika!$F$137,Deník!$W246,""),"")</f>
        <v/>
      </c>
      <c r="ID246" s="8">
        <f>Tabulka4[[#This Row],[Sloupec3]]</f>
        <v>0</v>
      </c>
      <c r="IE246" s="17" t="str">
        <f>IF(AND([1]Deník!$C246&gt;='[1]Měsíční shrnutí'!$D$1,[1]Deník!$C246&lt;='[1]Měsíční shrnutí'!$F$1),[1]Deník!$X246,"")</f>
        <v/>
      </c>
    </row>
    <row r="247" spans="1:239">
      <c r="A247" s="8">
        <f>Deník!C248</f>
        <v>0</v>
      </c>
      <c r="B247" s="50" t="str">
        <f>Deník!R248</f>
        <v/>
      </c>
      <c r="C247" s="102" t="str">
        <f>IF(AND(Deník!R248&gt;1,Deník!R248&lt;&gt;""),1,"")</f>
        <v/>
      </c>
      <c r="D247" s="102" t="str">
        <f>IF(AND(Deník!R248&lt;=0,Deník!R248&lt;&gt;""),1,"")</f>
        <v/>
      </c>
      <c r="E247" s="103" t="str">
        <f>IF(AND(Deník!R248&gt;=0,Deník!R248&lt;=1),1,"")</f>
        <v/>
      </c>
      <c r="F247" s="79" t="str">
        <f>IF(Deník!R248&lt;&gt;"",Deník!R248+F246,"")</f>
        <v/>
      </c>
      <c r="G247" s="85"/>
      <c r="H247" s="54" t="str">
        <f>IF(MONTH(Deník!$C247)=H$2,IF(AND(Deník!$R247&gt;=0,Deník!$R247&lt;=1),"BE",Deník!$R247),"")</f>
        <v/>
      </c>
      <c r="I247" s="11" t="str">
        <f>IF(MONTH(Deník!$C247)=I$2,IF(AND(Deník!$R247&gt;=0,Deník!$R247&lt;=1),"BE",Deník!$R247),"")</f>
        <v/>
      </c>
      <c r="J247" s="11" t="str">
        <f>IF(MONTH(Deník!$C247)=J$2,IF(AND(Deník!$R247&gt;=0,Deník!$R247&lt;=1),"BE",Deník!$R247),"")</f>
        <v/>
      </c>
      <c r="K247" s="11" t="str">
        <f>IF(MONTH(Deník!$C247)=K$2,IF(AND(Deník!$R247&gt;=0,Deník!$R247&lt;=1),"BE",Deník!$R247),"")</f>
        <v/>
      </c>
      <c r="L247" s="11" t="str">
        <f>IF(MONTH(Deník!$C247)=L$2,IF(AND(Deník!$R247&gt;=0,Deník!$R247&lt;=1),"BE",Deník!$R247),"")</f>
        <v/>
      </c>
      <c r="M247" s="11" t="str">
        <f>IF(MONTH(Deník!$C247)=M$2,IF(AND(Deník!$R247&gt;=0,Deník!$R247&lt;=1),"BE",Deník!$R247),"")</f>
        <v/>
      </c>
      <c r="N247" s="11" t="str">
        <f>IF(MONTH(Deník!$C247)=N$2,IF(AND(Deník!$R247&gt;=0,Deník!$R247&lt;=1),"BE",Deník!$R247),"")</f>
        <v/>
      </c>
      <c r="O247" s="11" t="str">
        <f>IF(MONTH(Deník!$C247)=O$2,IF(AND(Deník!$R247&gt;=0,Deník!$R247&lt;=1),"BE",Deník!$R247),"")</f>
        <v/>
      </c>
      <c r="P247" s="11" t="str">
        <f>IF(MONTH(Deník!$C247)=P$2,IF(AND(Deník!$R247&gt;=0,Deník!$R247&lt;=1),"BE",Deník!$R247),"")</f>
        <v/>
      </c>
      <c r="Q247" s="11" t="str">
        <f>IF(MONTH(Deník!$C247)=Q$2,IF(AND(Deník!$R247&gt;=0,Deník!$R247&lt;=1),"BE",Deník!$R247),"")</f>
        <v/>
      </c>
      <c r="R247" s="11" t="str">
        <f>IF(MONTH(Deník!$C247)=R$2,IF(AND(Deník!$R247&gt;=0,Deník!$R247&lt;=1),"BE",Deník!$R247),"")</f>
        <v/>
      </c>
      <c r="S247" s="57" t="str">
        <f>IF(MONTH(Deník!$C247)=S$2,IF(AND(Deník!$R247&gt;=0,Deník!$R247&lt;=1),"BE",Deník!$R247),"")</f>
        <v/>
      </c>
      <c r="U247" s="12"/>
      <c r="V247" s="12"/>
      <c r="X247" s="600" t="str">
        <f>IF(Deník!$R247&lt;&gt;"",IF(Deník!$B247=Statistika!$F$63,IF(AND(Deník!$R247&gt;=0,Deník!$R247&lt;=1),"BE",Deník!$R247),""),"")</f>
        <v/>
      </c>
      <c r="Y247" s="13" t="str">
        <f>IF(Deník!$R247&lt;&gt;"",IF(Deník!$B247=Statistika!$F$64,IF(AND(Deník!$R247&gt;=0,Deník!$R247&lt;=1),"BE",Deník!$R247),""),"")</f>
        <v/>
      </c>
      <c r="Z247" s="13" t="str">
        <f>IF(Deník!$R247&lt;&gt;"",IF(Deník!$B247=Statistika!$F$65,IF(AND(Deník!$R247&gt;=0,Deník!$R247&lt;=1),"BE",Deník!$R247),""),"")</f>
        <v/>
      </c>
      <c r="AA247" s="13" t="str">
        <f>IF(Deník!$R247&lt;&gt;"",IF(Deník!$B247=Statistika!$F$66,IF(AND(Deník!$R247&gt;=0,Deník!$R247&lt;=1),"BE",Deník!$R247),""),"")</f>
        <v/>
      </c>
      <c r="AB247" s="13" t="str">
        <f>IF(Deník!$R247&lt;&gt;"",IF(Deník!$B247=Statistika!$F$67,IF(AND(Deník!$R247&gt;=0,Deník!$R247&lt;=1),"BE",Deník!$R247),""),"")</f>
        <v/>
      </c>
      <c r="AC247" s="13" t="str">
        <f>IF(Deník!$R247&lt;&gt;"",IF(Deník!$B247=Statistika!$F$68,IF(AND(Deník!$R247&gt;=0,Deník!$R247&lt;=1),"BE",Deník!$R247),""),"")</f>
        <v/>
      </c>
      <c r="AD247" s="13" t="str">
        <f>IF(Deník!$R247&lt;&gt;"",IF(Deník!$B247=Statistika!$F$69,IF(AND(Deník!$R247&gt;=0,Deník!$R247&lt;=1),"BE",Deník!$R247),""),"")</f>
        <v/>
      </c>
      <c r="AE247" s="601" t="str">
        <f>IF(Deník!$R247&lt;&gt;"",IF(Deník!$B247=Statistika!$F$70,IF(AND(Deník!$R247&gt;=0,Deník!$R247&lt;=1),"BE",Deník!$R247),""),"")</f>
        <v/>
      </c>
      <c r="AF247" s="90"/>
      <c r="AG247" s="63" t="str">
        <f>IF(Deník!$R247&lt;&gt;"",IF(Deník!$J247="L",IF(AND(Deník!$R247&gt;=0,Deník!$R247&lt;=1),"BE",Deník!$R247),""),"")</f>
        <v/>
      </c>
      <c r="AH247" s="13" t="str">
        <f>IF(Deník!$R247&lt;&gt;"",IF(Deník!$J247="S",IF(AND(Deník!$R247&gt;=0,Deník!$R247&lt;=1),"BE",Deník!$R247),""),"")</f>
        <v/>
      </c>
      <c r="AI247" s="95"/>
      <c r="AJ247" s="71" t="str">
        <f>IF(Deník!N248&lt;&gt;"",Deník!N248*-1,"")</f>
        <v/>
      </c>
      <c r="AK247" s="88"/>
      <c r="AL247" s="63" t="str">
        <f>IF(WEEKDAY(Deník!$C247,2)=1,IF(AND(Deník!$R247&gt;=0,Deník!$R247&lt;=1),"BE",Deník!$R247),"")</f>
        <v/>
      </c>
      <c r="AM247" s="13" t="str">
        <f>IF(WEEKDAY(Deník!$C247,2)=2,IF(AND(Deník!$R247&gt;=0,Deník!$R247&lt;=1),"BE",Deník!$R247),"")</f>
        <v/>
      </c>
      <c r="AN247" s="13" t="str">
        <f>IF(WEEKDAY(Deník!$C247,2)=3,IF(AND(Deník!$R247&gt;=0,Deník!$R247&lt;=1),"BE",Deník!$R247),"")</f>
        <v/>
      </c>
      <c r="AO247" s="13" t="str">
        <f>IF(WEEKDAY(Deník!$C247,2)=4,IF(AND(Deník!$R247&gt;=0,Deník!$R247&lt;=1),"BE",Deník!$R247),"")</f>
        <v/>
      </c>
      <c r="AP247" s="60" t="str">
        <f>IF(WEEKDAY(Deník!$C247,2)=5,IF(AND(Deník!$R247&gt;=0,Deník!$R247&lt;=1),"BE",Deník!$R247),"")</f>
        <v/>
      </c>
      <c r="AQ247" s="99"/>
      <c r="AR247" s="100">
        <f>Deník!D247</f>
        <v>0</v>
      </c>
      <c r="AS247" s="63" t="str">
        <f>IF(Deník!$D247&lt;&gt;"",IF(AND(Deník!$D247&gt;=AS$2,Deník!$D247&lt;=AS$3),IF(AND(Deník!$R247&gt;=0,Deník!$R247&lt;=1),"BE",Deník!$R247),""),"")</f>
        <v/>
      </c>
      <c r="AT247" s="63" t="str">
        <f>IF(Deník!$D247&lt;&gt;"",IF(AND(Deník!$D247&gt;=AT$2,Deník!$D247&lt;=AT$3),IF(AND(Deník!$R247&gt;=0,Deník!$R247&lt;=1),"BE",Deník!$R247),""),"")</f>
        <v/>
      </c>
      <c r="AU247" s="63" t="str">
        <f>IF(Deník!$D247&lt;&gt;"",IF(AND(Deník!$D247&gt;=AU$2,Deník!$D247&lt;=AU$3),IF(AND(Deník!$R247&gt;=0,Deník!$R247&lt;=1),"BE",Deník!$R247),""),"")</f>
        <v/>
      </c>
      <c r="AV247" s="63" t="str">
        <f>IF(Deník!$D247&lt;&gt;"",IF(AND(Deník!$D247&gt;=AV$2,Deník!$D247&lt;=AV$3),IF(AND(Deník!$R247&gt;=0,Deník!$R247&lt;=1),"BE",Deník!$R247),""),"")</f>
        <v/>
      </c>
      <c r="AW247" s="63" t="str">
        <f>IF(Deník!$D247&lt;&gt;"",IF(AND(Deník!$D247&gt;=AW$2,Deník!$D247&lt;=AW$3),IF(AND(Deník!$R247&gt;=0,Deník!$R247&lt;=1),"BE",Deník!$R247),""),"")</f>
        <v/>
      </c>
      <c r="AX247" s="63" t="str">
        <f>IF(Deník!$D247&lt;&gt;"",IF(AND(Deník!$D247&gt;=AX$2,Deník!$D247&lt;=AX$3),IF(AND(Deník!$R247&gt;=0,Deník!$R247&lt;=1),"BE",Deník!$R247),""),"")</f>
        <v/>
      </c>
      <c r="AY247" s="63" t="str">
        <f>IF(Deník!$D247&lt;&gt;"",IF(AND(Deník!$D247&gt;=AY$2,Deník!$D247&lt;=AY$3),IF(AND(Deník!$R247&gt;=0,Deník!$R247&lt;=1),"BE",Deník!$R247),""),"")</f>
        <v/>
      </c>
      <c r="AZ247" s="63" t="str">
        <f>IF(Deník!$D247&lt;&gt;"",IF(AND(Deník!$D247&gt;=AZ$2,Deník!$D247&lt;=AZ$3),IF(AND(Deník!$R247&gt;=0,Deník!$R247&lt;=1),"BE",Deník!$R247),""),"")</f>
        <v/>
      </c>
      <c r="BA247" s="63" t="str">
        <f>IF(Deník!$D247&lt;&gt;"",IF(AND(Deník!$D247&gt;=BA$2,Deník!$D247&lt;=BA$3),IF(AND(Deník!$R247&gt;=0,Deník!$R247&lt;=1),"BE",Deník!$R247),""),"")</f>
        <v/>
      </c>
      <c r="BB247" s="63" t="str">
        <f>IF(Deník!$D247&lt;&gt;"",IF(AND(Deník!$D247&gt;=BB$2,Deník!$D247&lt;=BB$3),IF(AND(Deník!$R247&gt;=0,Deník!$R247&lt;=1),"BE",Deník!$R247),""),"")</f>
        <v/>
      </c>
      <c r="BC247" s="71" t="str">
        <f>IF(Deník!$D247&lt;&gt;"",IF(AND(Deník!$D247&gt;=BC$2,Deník!$D247&lt;=BC$3),IF(AND(Deník!$R247&gt;=0,Deník!$R247&lt;=1),"BE",Deník!$R247),""),"")</f>
        <v/>
      </c>
      <c r="BD247" s="20" t="str">
        <f>IF(Deník!$J248="S",(Deník!$M248-Deník!$K248),IF(Deník!$J248="L",(Deník!$K248-Deník!$M248),""))</f>
        <v/>
      </c>
      <c r="BE247" s="20" t="str">
        <f>IF(Deník!$J248="S",(Deník!$K248-Deník!$O248),IF(Deník!$J248="L",(Deník!$O248-Deník!$K248),""))</f>
        <v/>
      </c>
      <c r="BF247" s="20" t="str">
        <f>IF(Deník!$J248="S",(Deník!$K248-Deník!$L248),IF(Deník!$J248="L",(Deník!$L248-Deník!$K248),""))</f>
        <v/>
      </c>
      <c r="BG247" s="20" t="str">
        <f>IF(Deník!$J248="S",(Deník!$K248-Deník!$S248),IF(Deník!$J248="L",(Deník!$S248-Deník!$K248),""))</f>
        <v/>
      </c>
      <c r="BH247" s="20" t="str">
        <f>IF(Deník!$J248="S",(Deník!$K248-Deník!$U248),IF(Deník!$J248="L",(Deník!$U248-Deník!$K248),""))</f>
        <v/>
      </c>
      <c r="BI247" s="20" t="str">
        <f>IF(Deník!$R247&gt;1,Deník!$R247,"")</f>
        <v/>
      </c>
      <c r="BJ247" s="20" t="str">
        <f>IF(Deník!$R247&lt;0,Deník!$R247,"")</f>
        <v/>
      </c>
      <c r="BK247" s="17"/>
      <c r="BM247" s="233" t="str">
        <f>IF(Deník!$R247&lt;&gt;"",IF(Deník!$Y247=Statistika!$F$78,IF(AND(Deník!$R247&gt;=0,Deník!$R247&lt;=1),"BE",Deník!$R247),""),"")</f>
        <v/>
      </c>
      <c r="BN247" s="233" t="str">
        <f>IF(Deník!$R247&lt;&gt;"",IF(Deník!$Y247=Statistika!$F$79,IF(AND(Deník!$R247&gt;=0,Deník!$R247&lt;=1),"BE",Deník!$R247),""),"")</f>
        <v/>
      </c>
      <c r="BO247" s="233" t="str">
        <f>IF(Deník!$R247&lt;&gt;"",IF(Deník!$Y247=Statistika!$F$80,IF(AND(Deník!$R247&gt;=0,Deník!$R247&lt;=1),"BE",Deník!$R247),""),"")</f>
        <v/>
      </c>
      <c r="BP247" s="233" t="str">
        <f>IF(Deník!$R247&lt;&gt;"",IF(Deník!$Y247=Statistika!$F$81,IF(AND(Deník!$R247&gt;=0,Deník!$R247&lt;=1),"BE",Deník!$R247),""),"")</f>
        <v/>
      </c>
      <c r="BQ247" s="233" t="str">
        <f>IF(Deník!$R247&lt;&gt;"",IF(Deník!$Y247=Statistika!$F$82,IF(AND(Deník!$R247&gt;=0,Deník!$R247&lt;=1),"BE",Deník!$R247),""),"")</f>
        <v/>
      </c>
      <c r="BR247" s="233" t="str">
        <f>IF(Deník!$R247&lt;&gt;"",IF(Deník!$Y247=Statistika!$F$83,IF(AND(Deník!$R247&gt;=0,Deník!$R247&lt;=1),"BE",Deník!$R247),""),"")</f>
        <v/>
      </c>
      <c r="BS247" s="233" t="str">
        <f>IF(Deník!$R247&lt;&gt;"",IF(Deník!$Y247=Statistika!$F$84,IF(AND(Deník!$R247&gt;=0,Deník!$R247&lt;=1),"BE",Deník!$R247),""),"")</f>
        <v/>
      </c>
      <c r="BT247" s="233" t="str">
        <f>IF(Deník!$R247&lt;&gt;"",IF(Deník!$Y247=Statistika!$F$85,IF(AND(Deník!$R247&gt;=0,Deník!$R247&lt;=1),"BE",Deník!$R247),""),"")</f>
        <v/>
      </c>
      <c r="BU247" s="233" t="str">
        <f>IF(Deník!$R247&lt;&gt;"",IF(Deník!$Y247=Statistika!$F$86,IF(AND(Deník!$R247&gt;=0,Deník!$R247&lt;=1),"BE",Deník!$R247),""),"")</f>
        <v/>
      </c>
      <c r="BV247" s="233" t="str">
        <f>IF(Deník!$R247&lt;&gt;"",IF(Deník!$Y247=Statistika!$F$87,IF(AND(Deník!$R247&gt;=0,Deník!$R247&lt;=1),"BE",Deník!$R247),""),"")</f>
        <v/>
      </c>
      <c r="BW247" s="233" t="str">
        <f>IF(Deník!$R247&lt;&gt;"",IF(Deník!$Y247=Statistika!$F$88,IF(AND(Deník!$R247&gt;=0,Deník!$R247&lt;=1),"BE",Deník!$R247),""),"")</f>
        <v/>
      </c>
      <c r="BX247" s="233" t="str">
        <f>IF(Deník!$R247&lt;&gt;"",IF(Deník!$Y247=Statistika!$F$89,IF(AND(Deník!$R247&gt;=0,Deník!$R247&lt;=1),"BE",Deník!$R247),""),"")</f>
        <v/>
      </c>
      <c r="BY247" s="233" t="str">
        <f>IF(Deník!$R247&lt;&gt;"",IF(Deník!$Y247=Statistika!$F$90,IF(AND(Deník!$R247&gt;=0,Deník!$R247&lt;=1),"BE",Deník!$R247),""),"")</f>
        <v/>
      </c>
      <c r="BZ247" s="233" t="str">
        <f>IF(Deník!$R247&lt;&gt;"",IF(Deník!$Y247=Statistika!$F$91,IF(AND(Deník!$R247&gt;=0,Deník!$R247&lt;=1),"BE",Deník!$R247),""),"")</f>
        <v/>
      </c>
      <c r="CA247" s="233"/>
      <c r="CB247" s="233" t="str">
        <f>IF(Deník!$R247&lt;&gt;"",IF(Deník!$AB247="SL",IF(AND(Deník!$R247&gt;=0,Deník!$R247&lt;=1),"BE",Deník!$R247),""),"")</f>
        <v/>
      </c>
      <c r="CC247" s="233" t="str">
        <f>IF(Deník!$R247&lt;&gt;"",IF(Deník!$AB247="BE10",IF(AND(Deník!$R247&gt;=0,Deník!$R247&lt;=1),"BE",Deník!$R247),""),"")</f>
        <v/>
      </c>
      <c r="CD247" s="233" t="str">
        <f>IF(Deník!$R247&lt;&gt;"",IF(Deník!$AB247="BE15",IF(AND(Deník!$R247&gt;=0,Deník!$R247&lt;=1),"BE",Deník!$R247),""),"")</f>
        <v/>
      </c>
      <c r="CE247" s="233" t="str">
        <f>IF(Deník!$R247&lt;&gt;"",IF(Deník!$AB247="BE20",IF(AND(Deník!$R247&gt;=0,Deník!$R247&lt;=1),"BE",Deník!$R247),""),"")</f>
        <v/>
      </c>
      <c r="CF247" s="233" t="str">
        <f>IF(Deník!$R247&lt;&gt;"",IF(Deník!$AB247="TP1",IF(AND(Deník!$R247&gt;=0,Deník!$R247&lt;=1),"BE",Deník!$R247),""),"")</f>
        <v/>
      </c>
      <c r="CG247" s="233" t="str">
        <f>IF(Deník!$R247&lt;&gt;"",IF(Deník!$AB247="TP2",IF(AND(Deník!$R247&gt;=0,Deník!$R247&lt;=1),"BE",Deník!$R247),""),"")</f>
        <v/>
      </c>
      <c r="CH247" s="233" t="str">
        <f>IF(Deník!$R247&lt;&gt;"",IF(Deník!$AB247="TP3",IF(AND(Deník!$R247&gt;=0,Deník!$R247&lt;=1),"BE",Deník!$R247),""),"")</f>
        <v/>
      </c>
      <c r="CI247" s="233" t="str">
        <f>IF(Deník!$R247&lt;&gt;"",IF(Deník!$AB247="Trailing SL",IF(AND(Deník!$R247&gt;=0,Deník!$R247&lt;=1),"BE",Deník!$R247),""),"")</f>
        <v/>
      </c>
      <c r="CJ247" s="233" t="str">
        <f>IF(Deník!$R247&lt;&gt;"",IF(Deník!$AB247="Manual",IF(AND(Deník!$R247&gt;=0,Deník!$R247&lt;=1),"BE",Deník!$R247),""),"")</f>
        <v/>
      </c>
      <c r="CK247" s="233"/>
      <c r="CL247" s="233" t="str">
        <f>IF(Deník!$R247&lt;0,IF(Deník!$AC247=Statistika!$F$117,Deník!$R247,""),"")</f>
        <v/>
      </c>
      <c r="CM247" s="233" t="str">
        <f>IF(Deník!$R247&lt;0,IF(Deník!$AC247=Statistika!$F$118,Deník!$R247,""),"")</f>
        <v/>
      </c>
      <c r="CN247" s="233" t="str">
        <f>IF(Deník!$R247&lt;0,IF(Deník!$AC247=Statistika!$F$119,Deník!$R247,""),"")</f>
        <v/>
      </c>
      <c r="CO247" s="233" t="str">
        <f>IF(Deník!$R247&lt;0,IF(Deník!$AC247=Statistika!$F$120,Deník!$R247,""),"")</f>
        <v/>
      </c>
      <c r="CP247" s="233" t="str">
        <f>IF(Deník!$R247&lt;0,IF(Deník!$AC247=Statistika!$F$121,Deník!$R247,""),"")</f>
        <v/>
      </c>
      <c r="CQ247" s="233" t="str">
        <f>IF(Deník!$R247&lt;0,IF(Deník!$AC247=Statistika!$F$122,Deník!$R247,""),"")</f>
        <v/>
      </c>
      <c r="CR247" s="233" t="str">
        <f>IF(Deník!$R247&lt;0,IF(Deník!$AC247=Statistika!$F$123,Deník!$R247,""),"")</f>
        <v/>
      </c>
      <c r="CS247" s="233" t="str">
        <f>IF(Deník!$R247&lt;0,IF(Deník!$AC247=Statistika!$F$124,Deník!$R247,""),"")</f>
        <v/>
      </c>
      <c r="CT247" s="233" t="str">
        <f>IF(Deník!$R247&lt;0,IF(Deník!$AC247=Statistika!$F$125,Deník!$R247,""),"")</f>
        <v/>
      </c>
      <c r="CU247" s="233"/>
      <c r="CV247" s="233" t="str">
        <f>IF(Deník!$R247&lt;0,IF(Deník!$AD247=$CV$2,Deník!$R247,""),"")</f>
        <v/>
      </c>
      <c r="CW247" s="233" t="str">
        <f>IF(Deník!$R247&lt;0,IF(Deník!$AD247=$CW$2,Deník!$R247,""),"")</f>
        <v/>
      </c>
      <c r="CX247" s="233" t="str">
        <f>IF(Deník!$R247&lt;0,IF(Deník!$AD247=$CX$2,Deník!$R247,""),"")</f>
        <v/>
      </c>
      <c r="CY247" s="233" t="str">
        <f>IF(Deník!$R247&lt;0,IF(Deník!$AD247=$CY$2,Deník!$R247,""),"")</f>
        <v/>
      </c>
      <c r="CZ247" s="233" t="str">
        <f>IF(Deník!$R247&lt;0,IF(Deník!$AD247=$CZ$2,Deník!$R247,""),"")</f>
        <v/>
      </c>
      <c r="DL247" s="221">
        <f t="shared" si="12"/>
        <v>93847.029999999984</v>
      </c>
      <c r="DM247" s="220">
        <f t="shared" si="11"/>
        <v>-6.1529700000000132E-2</v>
      </c>
      <c r="DO247" s="50">
        <f>Deník!W248</f>
        <v>0</v>
      </c>
      <c r="DP247" s="102" t="str">
        <f>IF(AND(Deník!W248&gt;0),1,"")</f>
        <v/>
      </c>
      <c r="DQ247" s="102">
        <f>IF(AND(Deník!W248&lt;=0),1,"")</f>
        <v>1</v>
      </c>
      <c r="DR247" s="227"/>
      <c r="DS247" s="228"/>
      <c r="DT247" s="85"/>
      <c r="DU247" s="54">
        <f>IF(MONTH(Deník!$C247)=DU$2,Deník!$W247,"")</f>
        <v>0</v>
      </c>
      <c r="DV247" s="222" t="str">
        <f>IF(MONTH(Deník!$C247)=DV$2,Deník!$W247,"")</f>
        <v/>
      </c>
      <c r="DW247" s="222" t="str">
        <f>IF(MONTH(Deník!$C247)=DW$2,Deník!$W247,"")</f>
        <v/>
      </c>
      <c r="DX247" s="222" t="str">
        <f>IF(MONTH(Deník!$C247)=DX$2,Deník!$W247,"")</f>
        <v/>
      </c>
      <c r="DY247" s="222" t="str">
        <f>IF(MONTH(Deník!$C247)=DY$2,Deník!$W247,"")</f>
        <v/>
      </c>
      <c r="DZ247" s="222" t="str">
        <f>IF(MONTH(Deník!$C247)=DZ$2,Deník!$W247,"")</f>
        <v/>
      </c>
      <c r="EA247" s="222" t="str">
        <f>IF(MONTH(Deník!$C247)=EA$2,Deník!$W247,"")</f>
        <v/>
      </c>
      <c r="EB247" s="222" t="str">
        <f>IF(MONTH(Deník!$C247)=EB$2,Deník!$W247,"")</f>
        <v/>
      </c>
      <c r="EC247" s="222" t="str">
        <f>IF(MONTH(Deník!$C247)=EC$2,Deník!$W247,"")</f>
        <v/>
      </c>
      <c r="ED247" s="222" t="str">
        <f>IF(MONTH(Deník!$C247)=ED$2,Deník!$W247,"")</f>
        <v/>
      </c>
      <c r="EE247" s="222" t="str">
        <f>IF(MONTH(Deník!$C247)=EE$2,Deník!$W247,"")</f>
        <v/>
      </c>
      <c r="EF247" s="222" t="str">
        <f>IF(MONTH(Deník!$C247)=EF$2,Deník!$W247,"")</f>
        <v/>
      </c>
      <c r="EI247" s="600" t="str">
        <f>IF(Deník!$W247&lt;&gt;"",IF(Deník!$B247=Statistika!$F$63,Deník!$W247,""),"")</f>
        <v/>
      </c>
      <c r="EJ247" s="13" t="str">
        <f>IF(Deník!$W247&lt;&gt;"",IF(Deník!$B247=Statistika!$F$64,Deník!$W247,""),"")</f>
        <v/>
      </c>
      <c r="EK247" s="13" t="str">
        <f>IF(Deník!$W247&lt;&gt;"",IF(Deník!$B247=Statistika!$F$65,Deník!$W247,""),"")</f>
        <v/>
      </c>
      <c r="EL247" s="13" t="str">
        <f>IF(Deník!$W247&lt;&gt;"",IF(Deník!$B247=Statistika!$F$66,Deník!$W247,""),"")</f>
        <v/>
      </c>
      <c r="EM247" s="13" t="str">
        <f>IF(Deník!$W247&lt;&gt;"",IF(Deník!$B247=Statistika!$F$67,Deník!$W247,""),"")</f>
        <v/>
      </c>
      <c r="EN247" s="13" t="str">
        <f>IF(Deník!$W247&lt;&gt;"",IF(Deník!$B247=Statistika!$F$68,Deník!$W247,""),"")</f>
        <v/>
      </c>
      <c r="EO247" s="13" t="str">
        <f>IF(Deník!$W247&lt;&gt;"",IF(Deník!$B247=Statistika!$F$69,Deník!$W247,""),"")</f>
        <v/>
      </c>
      <c r="EP247" s="601" t="str">
        <f>IF(Deník!$W247&lt;&gt;"",IF(Deník!$B247=Statistika!$F$70,Deník!$W247,""),"")</f>
        <v/>
      </c>
      <c r="EQ247" s="90"/>
      <c r="ER247" s="63" t="str">
        <f>IF(Deník!$W247&lt;&gt;"",IF(Deník!$J247="L",Deník!$W247,""),"")</f>
        <v/>
      </c>
      <c r="ES247" s="13" t="str">
        <f>IF(Deník!$W247&lt;&gt;"",IF(Deník!$J247="S",Deník!$W247,""),"")</f>
        <v/>
      </c>
      <c r="ET247" s="95"/>
      <c r="EU247" s="88"/>
      <c r="EV247" s="63" t="str">
        <f>IF(WEEKDAY(Deník!$C247,2)=1,Deník!$W247,"")</f>
        <v/>
      </c>
      <c r="EW247" s="13" t="str">
        <f>IF(WEEKDAY(Deník!$C247,2)=2,Deník!$W247,"")</f>
        <v/>
      </c>
      <c r="EX247" s="13" t="str">
        <f>IF(WEEKDAY(Deník!$C247,2)=3,Deník!$W247,"")</f>
        <v/>
      </c>
      <c r="EY247" s="13" t="str">
        <f>IF(WEEKDAY(Deník!$C247,2)=4,Deník!$W247,"")</f>
        <v/>
      </c>
      <c r="EZ247" s="60" t="str">
        <f>IF(WEEKDAY(Deník!$C247,2)=5,Deník!$W247,"")</f>
        <v/>
      </c>
      <c r="FA247" s="99"/>
      <c r="FB247" s="100">
        <f>Deník!D247</f>
        <v>0</v>
      </c>
      <c r="FC247" s="63">
        <f>IF($FB247&lt;&gt;"",IF(AND($FB247&gt;=FC$2,$FB247&lt;=FC$3),Deník!$W247,""))</f>
        <v>0</v>
      </c>
      <c r="FD247" s="63" t="str">
        <f>IF($FB247&lt;&gt;"",IF(AND($FB247&gt;=FD$2,$FB247&lt;=FD$3),Deník!$W247,""))</f>
        <v/>
      </c>
      <c r="FE247" s="63" t="str">
        <f>IF($FB247&lt;&gt;"",IF(AND($FB247&gt;=FE$2,$FB247&lt;=FE$3),Deník!$W247,""))</f>
        <v/>
      </c>
      <c r="FF247" s="63" t="str">
        <f>IF($FB247&lt;&gt;"",IF(AND($FB247&gt;=FF$2,$FB247&lt;=FF$3),Deník!$W247,""))</f>
        <v/>
      </c>
      <c r="FG247" s="63" t="str">
        <f>IF($FB247&lt;&gt;"",IF(AND($FB247&gt;=FG$2,$FB247&lt;=FG$3),Deník!$W247,""))</f>
        <v/>
      </c>
      <c r="FH247" s="63" t="str">
        <f>IF($FB247&lt;&gt;"",IF(AND($FB247&gt;=FH$2,$FB247&lt;=FH$3),Deník!$W247,""))</f>
        <v/>
      </c>
      <c r="FI247" s="63" t="str">
        <f>IF($FB247&lt;&gt;"",IF(AND($FB247&gt;=FI$2,$FB247&lt;=FI$3),Deník!$W247,""))</f>
        <v/>
      </c>
      <c r="FJ247" s="63" t="str">
        <f>IF($FB247&lt;&gt;"",IF(AND($FB247&gt;=FJ$2,$FB247&lt;=FJ$3),Deník!$W247,""))</f>
        <v/>
      </c>
      <c r="FK247" s="63" t="str">
        <f>IF($FB247&lt;&gt;"",IF(AND($FB247&gt;=FK$2,$FB247&lt;=FK$3),Deník!$W247,""))</f>
        <v/>
      </c>
      <c r="FL247" s="63" t="str">
        <f>IF($FB247&lt;&gt;"",IF(AND($FB247&gt;=FL$2,$FB247&lt;=FL$3),Deník!$W247,""))</f>
        <v/>
      </c>
      <c r="FM247" s="63" t="str">
        <f>IF($FB247&lt;&gt;"",IF(AND($FB247&gt;=FM$2,$FB247&lt;=FM$3),Deník!$W247,""))</f>
        <v/>
      </c>
      <c r="FN247" s="13"/>
      <c r="FO247" s="20" t="str">
        <f>IF(Deník!$W247&gt;1,Deník!$W247,"")</f>
        <v/>
      </c>
      <c r="FP247" s="20" t="str">
        <f>IF(Deník!$W247&lt;0,Deník!$W247,"")</f>
        <v/>
      </c>
      <c r="FQ247" s="17"/>
      <c r="FS247" s="233"/>
      <c r="FT247" s="233" t="str">
        <f>IF(Deník!$W247&lt;&gt;"",IF(Deník!$Y247=Statistika!$F$78,Deník!$W247,""),"")</f>
        <v/>
      </c>
      <c r="FU247" s="233" t="str">
        <f>IF(Deník!$W247&lt;&gt;"",IF(Deník!$Y247=Statistika!$F$79,Deník!$W247,""),"")</f>
        <v/>
      </c>
      <c r="FV247" s="233" t="str">
        <f>IF(Deník!$W247&lt;&gt;"",IF(Deník!$Y247=Statistika!$F$80,Deník!$W247,""),"")</f>
        <v/>
      </c>
      <c r="FW247" s="233" t="str">
        <f>IF(Deník!$W247&lt;&gt;"",IF(Deník!$Y247=Statistika!$F$81,Deník!$W247,""),"")</f>
        <v/>
      </c>
      <c r="FX247" s="233" t="str">
        <f>IF(Deník!$W247&lt;&gt;"",IF(Deník!$Y247=Statistika!$F$82,Deník!$W247,""),"")</f>
        <v/>
      </c>
      <c r="FY247" s="233" t="str">
        <f>IF(Deník!$W247&lt;&gt;"",IF(Deník!$Y247=Statistika!$F$83,Deník!$W247,""),"")</f>
        <v/>
      </c>
      <c r="FZ247" s="233" t="str">
        <f>IF(Deník!$W247&lt;&gt;"",IF(Deník!$Y247=Statistika!$F$84,Deník!$W247,""),"")</f>
        <v/>
      </c>
      <c r="GA247" s="233" t="str">
        <f>IF(Deník!$W247&lt;&gt;"",IF(Deník!$Y247=Statistika!$F$85,Deník!$W247,""),"")</f>
        <v/>
      </c>
      <c r="GB247" s="233" t="str">
        <f>IF(Deník!$W247&lt;&gt;"",IF(Deník!$Y247=Statistika!$F$86,Deník!$W247,""),"")</f>
        <v/>
      </c>
      <c r="GC247" s="233" t="str">
        <f>IF(Deník!$W247&lt;&gt;"",IF(Deník!$Y247=Statistika!$F$87,Deník!$W247,""),"")</f>
        <v/>
      </c>
      <c r="GD247" s="233" t="str">
        <f>IF(Deník!$W247&lt;&gt;"",IF(Deník!$Y247=Statistika!$F$88,Deník!$W247,""),"")</f>
        <v/>
      </c>
      <c r="GE247" s="233" t="str">
        <f>IF(Deník!$W247&lt;&gt;"",IF(Deník!$Y247=Statistika!$F$89,Deník!$W247,""),"")</f>
        <v/>
      </c>
      <c r="GF247" s="233" t="str">
        <f>IF(Deník!$W247&lt;&gt;"",IF(Deník!$Y247=Statistika!$F$90,Deník!$W247,""),"")</f>
        <v/>
      </c>
      <c r="GG247" s="233" t="str">
        <f>IF(Deník!$W247&lt;&gt;"",IF(Deník!$Y247=Statistika!$F$91,Deník!$W247,""),"")</f>
        <v/>
      </c>
      <c r="GH247" s="233"/>
      <c r="GI247" s="233" t="str">
        <f>IF(Deník!$W247&lt;&gt;"",IF(Deník!$AB247=Statistika!$L$100,Deník!$W247,""),"")</f>
        <v/>
      </c>
      <c r="GJ247" s="233" t="str">
        <f>IF(Deník!$W247&lt;&gt;"",IF(Deník!$AB247=Statistika!$L$101,Deník!$W247,""),"")</f>
        <v/>
      </c>
      <c r="GK247" s="233" t="str">
        <f>IF(Deník!$W247&lt;&gt;"",IF(Deník!$AB247=Statistika!$L$102,Deník!$W247,""),"")</f>
        <v/>
      </c>
      <c r="GL247" s="233" t="str">
        <f>IF(Deník!$W247&lt;&gt;"",IF(Deník!$AB247=Statistika!$L$103,Deník!$W247,""),"")</f>
        <v/>
      </c>
      <c r="GM247" s="233" t="str">
        <f>IF(Deník!$W247&lt;&gt;"",IF(Deník!$AB247=Statistika!$L$104,Deník!$W247,""),"")</f>
        <v/>
      </c>
      <c r="GN247" s="233" t="str">
        <f>IF(Deník!$W247&lt;&gt;"",IF(Deník!$AB247=Statistika!$L$105,Deník!$W247,""),"")</f>
        <v/>
      </c>
      <c r="GO247" s="233" t="str">
        <f>IF(Deník!$W247&lt;&gt;"",IF(Deník!$AB247=Statistika!$L$106,Deník!$W247,""),"")</f>
        <v/>
      </c>
      <c r="GP247" s="233" t="str">
        <f>IF(Deník!$W247&lt;&gt;"",IF(Deník!$AB247=Statistika!$L$107,Deník!$W247,""),"")</f>
        <v/>
      </c>
      <c r="GQ247" s="233" t="str">
        <f>IF(Deník!$W247&lt;&gt;"",IF(Deník!$AB247=Statistika!$L$108,Deník!$W247,""),"")</f>
        <v/>
      </c>
      <c r="GS247" s="233" t="str">
        <f>IF(Deník!$W247&lt;0,IF(Deník!$AC247=Statistika!$F$117,Deník!$W247,""),"")</f>
        <v/>
      </c>
      <c r="GT247" s="233" t="str">
        <f>IF(Deník!$W247&lt;0,IF(Deník!$AC247=Statistika!$F$118,Deník!$W247,""),"")</f>
        <v/>
      </c>
      <c r="GU247" s="233" t="str">
        <f>IF(Deník!$W247&lt;0,IF(Deník!$AC247=Statistika!$F$119,Deník!$W247,""),"")</f>
        <v/>
      </c>
      <c r="GV247" s="233" t="str">
        <f>IF(Deník!$W247&lt;0,IF(Deník!$AC247=Statistika!$F$120,Deník!$W247,""),"")</f>
        <v/>
      </c>
      <c r="GW247" s="233" t="str">
        <f>IF(Deník!$W247&lt;0,IF(Deník!$AC247=Statistika!$F$121,Deník!$W247,""),"")</f>
        <v/>
      </c>
      <c r="GX247" s="233" t="str">
        <f>IF(Deník!$W247&lt;0,IF(Deník!$AC247=Statistika!$F$122,Deník!$W247,""),"")</f>
        <v/>
      </c>
      <c r="GY247" s="233" t="str">
        <f>IF(Deník!$W247&lt;0,IF(Deník!$AC247=Statistika!$F$123,Deník!$W247,""),"")</f>
        <v/>
      </c>
      <c r="GZ247" s="233" t="str">
        <f>IF(Deník!$W247&lt;0,IF(Deník!$AC247=Statistika!$F$124,Deník!$W247,""),"")</f>
        <v/>
      </c>
      <c r="HA247" s="233" t="str">
        <f>IF(Deník!$W247&lt;0,IF(Deník!$AC247=Statistika!$F$125,Deník!$W247,""),"")</f>
        <v/>
      </c>
      <c r="HC247" s="233" t="str">
        <f>IF(Deník!$W247&lt;0,IF(Deník!$AD247=Statistika!$F$133,Deník!$W247,""),"")</f>
        <v/>
      </c>
      <c r="HD247" s="233" t="str">
        <f>IF(Deník!$W247&lt;0,IF(Deník!$AD247=Statistika!$F$134,Deník!$W247,""),"")</f>
        <v/>
      </c>
      <c r="HE247" s="233" t="str">
        <f>IF(Deník!$W247&lt;0,IF(Deník!$AD247=Statistika!$F$135,Deník!$W247,""),"")</f>
        <v/>
      </c>
      <c r="HF247" s="233" t="str">
        <f>IF(Deník!$W247&lt;0,IF(Deník!$AD247=Statistika!$F$136,Deník!$W247,""),"")</f>
        <v/>
      </c>
      <c r="HG247" s="233" t="str">
        <f>IF(Deník!$W247&lt;0,IF(Deník!$AD247=Statistika!$F$137,Deník!$W247,""),"")</f>
        <v/>
      </c>
      <c r="ID247" s="8">
        <f>Tabulka4[[#This Row],[Sloupec3]]</f>
        <v>0</v>
      </c>
      <c r="IE247" s="17" t="str">
        <f>IF(AND([1]Deník!$C247&gt;='[1]Měsíční shrnutí'!$D$1,[1]Deník!$C247&lt;='[1]Měsíční shrnutí'!$F$1),[1]Deník!$X247,"")</f>
        <v/>
      </c>
    </row>
    <row r="248" spans="1:239">
      <c r="A248" s="8">
        <f>Deník!C249</f>
        <v>0</v>
      </c>
      <c r="B248" s="50" t="str">
        <f>Deník!R249</f>
        <v/>
      </c>
      <c r="C248" s="102" t="str">
        <f>IF(AND(Deník!R249&gt;1,Deník!R249&lt;&gt;""),1,"")</f>
        <v/>
      </c>
      <c r="D248" s="102" t="str">
        <f>IF(AND(Deník!R249&lt;=0,Deník!R249&lt;&gt;""),1,"")</f>
        <v/>
      </c>
      <c r="E248" s="103" t="str">
        <f>IF(AND(Deník!R249&gt;=0,Deník!R249&lt;=1),1,"")</f>
        <v/>
      </c>
      <c r="F248" s="79" t="str">
        <f>IF(Deník!R249&lt;&gt;"",Deník!R249+F247,"")</f>
        <v/>
      </c>
      <c r="G248" s="85"/>
      <c r="H248" s="54" t="str">
        <f>IF(MONTH(Deník!$C248)=H$2,IF(AND(Deník!$R248&gt;=0,Deník!$R248&lt;=1),"BE",Deník!$R248),"")</f>
        <v/>
      </c>
      <c r="I248" s="11" t="str">
        <f>IF(MONTH(Deník!$C248)=I$2,IF(AND(Deník!$R248&gt;=0,Deník!$R248&lt;=1),"BE",Deník!$R248),"")</f>
        <v/>
      </c>
      <c r="J248" s="11" t="str">
        <f>IF(MONTH(Deník!$C248)=J$2,IF(AND(Deník!$R248&gt;=0,Deník!$R248&lt;=1),"BE",Deník!$R248),"")</f>
        <v/>
      </c>
      <c r="K248" s="11" t="str">
        <f>IF(MONTH(Deník!$C248)=K$2,IF(AND(Deník!$R248&gt;=0,Deník!$R248&lt;=1),"BE",Deník!$R248),"")</f>
        <v/>
      </c>
      <c r="L248" s="11" t="str">
        <f>IF(MONTH(Deník!$C248)=L$2,IF(AND(Deník!$R248&gt;=0,Deník!$R248&lt;=1),"BE",Deník!$R248),"")</f>
        <v/>
      </c>
      <c r="M248" s="11" t="str">
        <f>IF(MONTH(Deník!$C248)=M$2,IF(AND(Deník!$R248&gt;=0,Deník!$R248&lt;=1),"BE",Deník!$R248),"")</f>
        <v/>
      </c>
      <c r="N248" s="11" t="str">
        <f>IF(MONTH(Deník!$C248)=N$2,IF(AND(Deník!$R248&gt;=0,Deník!$R248&lt;=1),"BE",Deník!$R248),"")</f>
        <v/>
      </c>
      <c r="O248" s="11" t="str">
        <f>IF(MONTH(Deník!$C248)=O$2,IF(AND(Deník!$R248&gt;=0,Deník!$R248&lt;=1),"BE",Deník!$R248),"")</f>
        <v/>
      </c>
      <c r="P248" s="11" t="str">
        <f>IF(MONTH(Deník!$C248)=P$2,IF(AND(Deník!$R248&gt;=0,Deník!$R248&lt;=1),"BE",Deník!$R248),"")</f>
        <v/>
      </c>
      <c r="Q248" s="11" t="str">
        <f>IF(MONTH(Deník!$C248)=Q$2,IF(AND(Deník!$R248&gt;=0,Deník!$R248&lt;=1),"BE",Deník!$R248),"")</f>
        <v/>
      </c>
      <c r="R248" s="11" t="str">
        <f>IF(MONTH(Deník!$C248)=R$2,IF(AND(Deník!$R248&gt;=0,Deník!$R248&lt;=1),"BE",Deník!$R248),"")</f>
        <v/>
      </c>
      <c r="S248" s="57" t="str">
        <f>IF(MONTH(Deník!$C248)=S$2,IF(AND(Deník!$R248&gt;=0,Deník!$R248&lt;=1),"BE",Deník!$R248),"")</f>
        <v/>
      </c>
      <c r="U248" s="12"/>
      <c r="V248" s="12"/>
      <c r="X248" s="600" t="str">
        <f>IF(Deník!$R248&lt;&gt;"",IF(Deník!$B248=Statistika!$F$63,IF(AND(Deník!$R248&gt;=0,Deník!$R248&lt;=1),"BE",Deník!$R248),""),"")</f>
        <v/>
      </c>
      <c r="Y248" s="13" t="str">
        <f>IF(Deník!$R248&lt;&gt;"",IF(Deník!$B248=Statistika!$F$64,IF(AND(Deník!$R248&gt;=0,Deník!$R248&lt;=1),"BE",Deník!$R248),""),"")</f>
        <v/>
      </c>
      <c r="Z248" s="13" t="str">
        <f>IF(Deník!$R248&lt;&gt;"",IF(Deník!$B248=Statistika!$F$65,IF(AND(Deník!$R248&gt;=0,Deník!$R248&lt;=1),"BE",Deník!$R248),""),"")</f>
        <v/>
      </c>
      <c r="AA248" s="13" t="str">
        <f>IF(Deník!$R248&lt;&gt;"",IF(Deník!$B248=Statistika!$F$66,IF(AND(Deník!$R248&gt;=0,Deník!$R248&lt;=1),"BE",Deník!$R248),""),"")</f>
        <v/>
      </c>
      <c r="AB248" s="13" t="str">
        <f>IF(Deník!$R248&lt;&gt;"",IF(Deník!$B248=Statistika!$F$67,IF(AND(Deník!$R248&gt;=0,Deník!$R248&lt;=1),"BE",Deník!$R248),""),"")</f>
        <v/>
      </c>
      <c r="AC248" s="13" t="str">
        <f>IF(Deník!$R248&lt;&gt;"",IF(Deník!$B248=Statistika!$F$68,IF(AND(Deník!$R248&gt;=0,Deník!$R248&lt;=1),"BE",Deník!$R248),""),"")</f>
        <v/>
      </c>
      <c r="AD248" s="13" t="str">
        <f>IF(Deník!$R248&lt;&gt;"",IF(Deník!$B248=Statistika!$F$69,IF(AND(Deník!$R248&gt;=0,Deník!$R248&lt;=1),"BE",Deník!$R248),""),"")</f>
        <v/>
      </c>
      <c r="AE248" s="601" t="str">
        <f>IF(Deník!$R248&lt;&gt;"",IF(Deník!$B248=Statistika!$F$70,IF(AND(Deník!$R248&gt;=0,Deník!$R248&lt;=1),"BE",Deník!$R248),""),"")</f>
        <v/>
      </c>
      <c r="AF248" s="90"/>
      <c r="AG248" s="63" t="str">
        <f>IF(Deník!$R248&lt;&gt;"",IF(Deník!$J248="L",IF(AND(Deník!$R248&gt;=0,Deník!$R248&lt;=1),"BE",Deník!$R248),""),"")</f>
        <v/>
      </c>
      <c r="AH248" s="13" t="str">
        <f>IF(Deník!$R248&lt;&gt;"",IF(Deník!$J248="S",IF(AND(Deník!$R248&gt;=0,Deník!$R248&lt;=1),"BE",Deník!$R248),""),"")</f>
        <v/>
      </c>
      <c r="AI248" s="95"/>
      <c r="AJ248" s="71" t="str">
        <f>IF(Deník!N249&lt;&gt;"",Deník!N249*-1,"")</f>
        <v/>
      </c>
      <c r="AK248" s="88"/>
      <c r="AL248" s="63" t="str">
        <f>IF(WEEKDAY(Deník!$C248,2)=1,IF(AND(Deník!$R248&gt;=0,Deník!$R248&lt;=1),"BE",Deník!$R248),"")</f>
        <v/>
      </c>
      <c r="AM248" s="13" t="str">
        <f>IF(WEEKDAY(Deník!$C248,2)=2,IF(AND(Deník!$R248&gt;=0,Deník!$R248&lt;=1),"BE",Deník!$R248),"")</f>
        <v/>
      </c>
      <c r="AN248" s="13" t="str">
        <f>IF(WEEKDAY(Deník!$C248,2)=3,IF(AND(Deník!$R248&gt;=0,Deník!$R248&lt;=1),"BE",Deník!$R248),"")</f>
        <v/>
      </c>
      <c r="AO248" s="13" t="str">
        <f>IF(WEEKDAY(Deník!$C248,2)=4,IF(AND(Deník!$R248&gt;=0,Deník!$R248&lt;=1),"BE",Deník!$R248),"")</f>
        <v/>
      </c>
      <c r="AP248" s="60" t="str">
        <f>IF(WEEKDAY(Deník!$C248,2)=5,IF(AND(Deník!$R248&gt;=0,Deník!$R248&lt;=1),"BE",Deník!$R248),"")</f>
        <v/>
      </c>
      <c r="AQ248" s="99"/>
      <c r="AR248" s="100">
        <f>Deník!D248</f>
        <v>0</v>
      </c>
      <c r="AS248" s="63" t="str">
        <f>IF(Deník!$D248&lt;&gt;"",IF(AND(Deník!$D248&gt;=AS$2,Deník!$D248&lt;=AS$3),IF(AND(Deník!$R248&gt;=0,Deník!$R248&lt;=1),"BE",Deník!$R248),""),"")</f>
        <v/>
      </c>
      <c r="AT248" s="63" t="str">
        <f>IF(Deník!$D248&lt;&gt;"",IF(AND(Deník!$D248&gt;=AT$2,Deník!$D248&lt;=AT$3),IF(AND(Deník!$R248&gt;=0,Deník!$R248&lt;=1),"BE",Deník!$R248),""),"")</f>
        <v/>
      </c>
      <c r="AU248" s="63" t="str">
        <f>IF(Deník!$D248&lt;&gt;"",IF(AND(Deník!$D248&gt;=AU$2,Deník!$D248&lt;=AU$3),IF(AND(Deník!$R248&gt;=0,Deník!$R248&lt;=1),"BE",Deník!$R248),""),"")</f>
        <v/>
      </c>
      <c r="AV248" s="63" t="str">
        <f>IF(Deník!$D248&lt;&gt;"",IF(AND(Deník!$D248&gt;=AV$2,Deník!$D248&lt;=AV$3),IF(AND(Deník!$R248&gt;=0,Deník!$R248&lt;=1),"BE",Deník!$R248),""),"")</f>
        <v/>
      </c>
      <c r="AW248" s="63" t="str">
        <f>IF(Deník!$D248&lt;&gt;"",IF(AND(Deník!$D248&gt;=AW$2,Deník!$D248&lt;=AW$3),IF(AND(Deník!$R248&gt;=0,Deník!$R248&lt;=1),"BE",Deník!$R248),""),"")</f>
        <v/>
      </c>
      <c r="AX248" s="63" t="str">
        <f>IF(Deník!$D248&lt;&gt;"",IF(AND(Deník!$D248&gt;=AX$2,Deník!$D248&lt;=AX$3),IF(AND(Deník!$R248&gt;=0,Deník!$R248&lt;=1),"BE",Deník!$R248),""),"")</f>
        <v/>
      </c>
      <c r="AY248" s="63" t="str">
        <f>IF(Deník!$D248&lt;&gt;"",IF(AND(Deník!$D248&gt;=AY$2,Deník!$D248&lt;=AY$3),IF(AND(Deník!$R248&gt;=0,Deník!$R248&lt;=1),"BE",Deník!$R248),""),"")</f>
        <v/>
      </c>
      <c r="AZ248" s="63" t="str">
        <f>IF(Deník!$D248&lt;&gt;"",IF(AND(Deník!$D248&gt;=AZ$2,Deník!$D248&lt;=AZ$3),IF(AND(Deník!$R248&gt;=0,Deník!$R248&lt;=1),"BE",Deník!$R248),""),"")</f>
        <v/>
      </c>
      <c r="BA248" s="63" t="str">
        <f>IF(Deník!$D248&lt;&gt;"",IF(AND(Deník!$D248&gt;=BA$2,Deník!$D248&lt;=BA$3),IF(AND(Deník!$R248&gt;=0,Deník!$R248&lt;=1),"BE",Deník!$R248),""),"")</f>
        <v/>
      </c>
      <c r="BB248" s="63" t="str">
        <f>IF(Deník!$D248&lt;&gt;"",IF(AND(Deník!$D248&gt;=BB$2,Deník!$D248&lt;=BB$3),IF(AND(Deník!$R248&gt;=0,Deník!$R248&lt;=1),"BE",Deník!$R248),""),"")</f>
        <v/>
      </c>
      <c r="BC248" s="71" t="str">
        <f>IF(Deník!$D248&lt;&gt;"",IF(AND(Deník!$D248&gt;=BC$2,Deník!$D248&lt;=BC$3),IF(AND(Deník!$R248&gt;=0,Deník!$R248&lt;=1),"BE",Deník!$R248),""),"")</f>
        <v/>
      </c>
      <c r="BD248" s="20" t="str">
        <f>IF(Deník!$J249="S",(Deník!$M249-Deník!$K249),IF(Deník!$J249="L",(Deník!$K249-Deník!$M249),""))</f>
        <v/>
      </c>
      <c r="BE248" s="20" t="str">
        <f>IF(Deník!$J249="S",(Deník!$K249-Deník!$O249),IF(Deník!$J249="L",(Deník!$O249-Deník!$K249),""))</f>
        <v/>
      </c>
      <c r="BF248" s="20" t="str">
        <f>IF(Deník!$J249="S",(Deník!$K249-Deník!$L249),IF(Deník!$J249="L",(Deník!$L249-Deník!$K249),""))</f>
        <v/>
      </c>
      <c r="BG248" s="20" t="str">
        <f>IF(Deník!$J249="S",(Deník!$K249-Deník!$S249),IF(Deník!$J249="L",(Deník!$S249-Deník!$K249),""))</f>
        <v/>
      </c>
      <c r="BH248" s="20" t="str">
        <f>IF(Deník!$J249="S",(Deník!$K249-Deník!$U249),IF(Deník!$J249="L",(Deník!$U249-Deník!$K249),""))</f>
        <v/>
      </c>
      <c r="BI248" s="20" t="str">
        <f>IF(Deník!$R248&gt;1,Deník!$R248,"")</f>
        <v/>
      </c>
      <c r="BJ248" s="20" t="str">
        <f>IF(Deník!$R248&lt;0,Deník!$R248,"")</f>
        <v/>
      </c>
      <c r="BK248" s="17"/>
      <c r="BM248" s="233" t="str">
        <f>IF(Deník!$R248&lt;&gt;"",IF(Deník!$Y248=Statistika!$F$78,IF(AND(Deník!$R248&gt;=0,Deník!$R248&lt;=1),"BE",Deník!$R248),""),"")</f>
        <v/>
      </c>
      <c r="BN248" s="233" t="str">
        <f>IF(Deník!$R248&lt;&gt;"",IF(Deník!$Y248=Statistika!$F$79,IF(AND(Deník!$R248&gt;=0,Deník!$R248&lt;=1),"BE",Deník!$R248),""),"")</f>
        <v/>
      </c>
      <c r="BO248" s="233" t="str">
        <f>IF(Deník!$R248&lt;&gt;"",IF(Deník!$Y248=Statistika!$F$80,IF(AND(Deník!$R248&gt;=0,Deník!$R248&lt;=1),"BE",Deník!$R248),""),"")</f>
        <v/>
      </c>
      <c r="BP248" s="233" t="str">
        <f>IF(Deník!$R248&lt;&gt;"",IF(Deník!$Y248=Statistika!$F$81,IF(AND(Deník!$R248&gt;=0,Deník!$R248&lt;=1),"BE",Deník!$R248),""),"")</f>
        <v/>
      </c>
      <c r="BQ248" s="233" t="str">
        <f>IF(Deník!$R248&lt;&gt;"",IF(Deník!$Y248=Statistika!$F$82,IF(AND(Deník!$R248&gt;=0,Deník!$R248&lt;=1),"BE",Deník!$R248),""),"")</f>
        <v/>
      </c>
      <c r="BR248" s="233" t="str">
        <f>IF(Deník!$R248&lt;&gt;"",IF(Deník!$Y248=Statistika!$F$83,IF(AND(Deník!$R248&gt;=0,Deník!$R248&lt;=1),"BE",Deník!$R248),""),"")</f>
        <v/>
      </c>
      <c r="BS248" s="233" t="str">
        <f>IF(Deník!$R248&lt;&gt;"",IF(Deník!$Y248=Statistika!$F$84,IF(AND(Deník!$R248&gt;=0,Deník!$R248&lt;=1),"BE",Deník!$R248),""),"")</f>
        <v/>
      </c>
      <c r="BT248" s="233" t="str">
        <f>IF(Deník!$R248&lt;&gt;"",IF(Deník!$Y248=Statistika!$F$85,IF(AND(Deník!$R248&gt;=0,Deník!$R248&lt;=1),"BE",Deník!$R248),""),"")</f>
        <v/>
      </c>
      <c r="BU248" s="233" t="str">
        <f>IF(Deník!$R248&lt;&gt;"",IF(Deník!$Y248=Statistika!$F$86,IF(AND(Deník!$R248&gt;=0,Deník!$R248&lt;=1),"BE",Deník!$R248),""),"")</f>
        <v/>
      </c>
      <c r="BV248" s="233" t="str">
        <f>IF(Deník!$R248&lt;&gt;"",IF(Deník!$Y248=Statistika!$F$87,IF(AND(Deník!$R248&gt;=0,Deník!$R248&lt;=1),"BE",Deník!$R248),""),"")</f>
        <v/>
      </c>
      <c r="BW248" s="233" t="str">
        <f>IF(Deník!$R248&lt;&gt;"",IF(Deník!$Y248=Statistika!$F$88,IF(AND(Deník!$R248&gt;=0,Deník!$R248&lt;=1),"BE",Deník!$R248),""),"")</f>
        <v/>
      </c>
      <c r="BX248" s="233" t="str">
        <f>IF(Deník!$R248&lt;&gt;"",IF(Deník!$Y248=Statistika!$F$89,IF(AND(Deník!$R248&gt;=0,Deník!$R248&lt;=1),"BE",Deník!$R248),""),"")</f>
        <v/>
      </c>
      <c r="BY248" s="233" t="str">
        <f>IF(Deník!$R248&lt;&gt;"",IF(Deník!$Y248=Statistika!$F$90,IF(AND(Deník!$R248&gt;=0,Deník!$R248&lt;=1),"BE",Deník!$R248),""),"")</f>
        <v/>
      </c>
      <c r="BZ248" s="233" t="str">
        <f>IF(Deník!$R248&lt;&gt;"",IF(Deník!$Y248=Statistika!$F$91,IF(AND(Deník!$R248&gt;=0,Deník!$R248&lt;=1),"BE",Deník!$R248),""),"")</f>
        <v/>
      </c>
      <c r="CA248" s="233"/>
      <c r="CB248" s="233" t="str">
        <f>IF(Deník!$R248&lt;&gt;"",IF(Deník!$AB248="SL",IF(AND(Deník!$R248&gt;=0,Deník!$R248&lt;=1),"BE",Deník!$R248),""),"")</f>
        <v/>
      </c>
      <c r="CC248" s="233" t="str">
        <f>IF(Deník!$R248&lt;&gt;"",IF(Deník!$AB248="BE10",IF(AND(Deník!$R248&gt;=0,Deník!$R248&lt;=1),"BE",Deník!$R248),""),"")</f>
        <v/>
      </c>
      <c r="CD248" s="233" t="str">
        <f>IF(Deník!$R248&lt;&gt;"",IF(Deník!$AB248="BE15",IF(AND(Deník!$R248&gt;=0,Deník!$R248&lt;=1),"BE",Deník!$R248),""),"")</f>
        <v/>
      </c>
      <c r="CE248" s="233" t="str">
        <f>IF(Deník!$R248&lt;&gt;"",IF(Deník!$AB248="BE20",IF(AND(Deník!$R248&gt;=0,Deník!$R248&lt;=1),"BE",Deník!$R248),""),"")</f>
        <v/>
      </c>
      <c r="CF248" s="233" t="str">
        <f>IF(Deník!$R248&lt;&gt;"",IF(Deník!$AB248="TP1",IF(AND(Deník!$R248&gt;=0,Deník!$R248&lt;=1),"BE",Deník!$R248),""),"")</f>
        <v/>
      </c>
      <c r="CG248" s="233" t="str">
        <f>IF(Deník!$R248&lt;&gt;"",IF(Deník!$AB248="TP2",IF(AND(Deník!$R248&gt;=0,Deník!$R248&lt;=1),"BE",Deník!$R248),""),"")</f>
        <v/>
      </c>
      <c r="CH248" s="233" t="str">
        <f>IF(Deník!$R248&lt;&gt;"",IF(Deník!$AB248="TP3",IF(AND(Deník!$R248&gt;=0,Deník!$R248&lt;=1),"BE",Deník!$R248),""),"")</f>
        <v/>
      </c>
      <c r="CI248" s="233" t="str">
        <f>IF(Deník!$R248&lt;&gt;"",IF(Deník!$AB248="Trailing SL",IF(AND(Deník!$R248&gt;=0,Deník!$R248&lt;=1),"BE",Deník!$R248),""),"")</f>
        <v/>
      </c>
      <c r="CJ248" s="233" t="str">
        <f>IF(Deník!$R248&lt;&gt;"",IF(Deník!$AB248="Manual",IF(AND(Deník!$R248&gt;=0,Deník!$R248&lt;=1),"BE",Deník!$R248),""),"")</f>
        <v/>
      </c>
      <c r="CK248" s="233"/>
      <c r="CL248" s="233" t="str">
        <f>IF(Deník!$R248&lt;0,IF(Deník!$AC248=Statistika!$F$117,Deník!$R248,""),"")</f>
        <v/>
      </c>
      <c r="CM248" s="233" t="str">
        <f>IF(Deník!$R248&lt;0,IF(Deník!$AC248=Statistika!$F$118,Deník!$R248,""),"")</f>
        <v/>
      </c>
      <c r="CN248" s="233" t="str">
        <f>IF(Deník!$R248&lt;0,IF(Deník!$AC248=Statistika!$F$119,Deník!$R248,""),"")</f>
        <v/>
      </c>
      <c r="CO248" s="233" t="str">
        <f>IF(Deník!$R248&lt;0,IF(Deník!$AC248=Statistika!$F$120,Deník!$R248,""),"")</f>
        <v/>
      </c>
      <c r="CP248" s="233" t="str">
        <f>IF(Deník!$R248&lt;0,IF(Deník!$AC248=Statistika!$F$121,Deník!$R248,""),"")</f>
        <v/>
      </c>
      <c r="CQ248" s="233" t="str">
        <f>IF(Deník!$R248&lt;0,IF(Deník!$AC248=Statistika!$F$122,Deník!$R248,""),"")</f>
        <v/>
      </c>
      <c r="CR248" s="233" t="str">
        <f>IF(Deník!$R248&lt;0,IF(Deník!$AC248=Statistika!$F$123,Deník!$R248,""),"")</f>
        <v/>
      </c>
      <c r="CS248" s="233" t="str">
        <f>IF(Deník!$R248&lt;0,IF(Deník!$AC248=Statistika!$F$124,Deník!$R248,""),"")</f>
        <v/>
      </c>
      <c r="CT248" s="233" t="str">
        <f>IF(Deník!$R248&lt;0,IF(Deník!$AC248=Statistika!$F$125,Deník!$R248,""),"")</f>
        <v/>
      </c>
      <c r="CU248" s="233"/>
      <c r="CV248" s="233" t="str">
        <f>IF(Deník!$R248&lt;0,IF(Deník!$AD248=$CV$2,Deník!$R248,""),"")</f>
        <v/>
      </c>
      <c r="CW248" s="233" t="str">
        <f>IF(Deník!$R248&lt;0,IF(Deník!$AD248=$CW$2,Deník!$R248,""),"")</f>
        <v/>
      </c>
      <c r="CX248" s="233" t="str">
        <f>IF(Deník!$R248&lt;0,IF(Deník!$AD248=$CX$2,Deník!$R248,""),"")</f>
        <v/>
      </c>
      <c r="CY248" s="233" t="str">
        <f>IF(Deník!$R248&lt;0,IF(Deník!$AD248=$CY$2,Deník!$R248,""),"")</f>
        <v/>
      </c>
      <c r="CZ248" s="233" t="str">
        <f>IF(Deník!$R248&lt;0,IF(Deník!$AD248=$CZ$2,Deník!$R248,""),"")</f>
        <v/>
      </c>
      <c r="DL248" s="221">
        <f t="shared" si="12"/>
        <v>93847.029999999984</v>
      </c>
      <c r="DM248" s="220">
        <f t="shared" si="11"/>
        <v>-6.1529700000000132E-2</v>
      </c>
      <c r="DO248" s="50">
        <f>Deník!W249</f>
        <v>0</v>
      </c>
      <c r="DP248" s="102" t="str">
        <f>IF(AND(Deník!W249&gt;0),1,"")</f>
        <v/>
      </c>
      <c r="DQ248" s="102">
        <f>IF(AND(Deník!W249&lt;=0),1,"")</f>
        <v>1</v>
      </c>
      <c r="DR248" s="227"/>
      <c r="DS248" s="228"/>
      <c r="DT248" s="85"/>
      <c r="DU248" s="54">
        <f>IF(MONTH(Deník!$C248)=DU$2,Deník!$W248,"")</f>
        <v>0</v>
      </c>
      <c r="DV248" s="222" t="str">
        <f>IF(MONTH(Deník!$C248)=DV$2,Deník!$W248,"")</f>
        <v/>
      </c>
      <c r="DW248" s="222" t="str">
        <f>IF(MONTH(Deník!$C248)=DW$2,Deník!$W248,"")</f>
        <v/>
      </c>
      <c r="DX248" s="222" t="str">
        <f>IF(MONTH(Deník!$C248)=DX$2,Deník!$W248,"")</f>
        <v/>
      </c>
      <c r="DY248" s="222" t="str">
        <f>IF(MONTH(Deník!$C248)=DY$2,Deník!$W248,"")</f>
        <v/>
      </c>
      <c r="DZ248" s="222" t="str">
        <f>IF(MONTH(Deník!$C248)=DZ$2,Deník!$W248,"")</f>
        <v/>
      </c>
      <c r="EA248" s="222" t="str">
        <f>IF(MONTH(Deník!$C248)=EA$2,Deník!$W248,"")</f>
        <v/>
      </c>
      <c r="EB248" s="222" t="str">
        <f>IF(MONTH(Deník!$C248)=EB$2,Deník!$W248,"")</f>
        <v/>
      </c>
      <c r="EC248" s="222" t="str">
        <f>IF(MONTH(Deník!$C248)=EC$2,Deník!$W248,"")</f>
        <v/>
      </c>
      <c r="ED248" s="222" t="str">
        <f>IF(MONTH(Deník!$C248)=ED$2,Deník!$W248,"")</f>
        <v/>
      </c>
      <c r="EE248" s="222" t="str">
        <f>IF(MONTH(Deník!$C248)=EE$2,Deník!$W248,"")</f>
        <v/>
      </c>
      <c r="EF248" s="222" t="str">
        <f>IF(MONTH(Deník!$C248)=EF$2,Deník!$W248,"")</f>
        <v/>
      </c>
      <c r="EI248" s="600" t="str">
        <f>IF(Deník!$W248&lt;&gt;"",IF(Deník!$B248=Statistika!$F$63,Deník!$W248,""),"")</f>
        <v/>
      </c>
      <c r="EJ248" s="13" t="str">
        <f>IF(Deník!$W248&lt;&gt;"",IF(Deník!$B248=Statistika!$F$64,Deník!$W248,""),"")</f>
        <v/>
      </c>
      <c r="EK248" s="13" t="str">
        <f>IF(Deník!$W248&lt;&gt;"",IF(Deník!$B248=Statistika!$F$65,Deník!$W248,""),"")</f>
        <v/>
      </c>
      <c r="EL248" s="13" t="str">
        <f>IF(Deník!$W248&lt;&gt;"",IF(Deník!$B248=Statistika!$F$66,Deník!$W248,""),"")</f>
        <v/>
      </c>
      <c r="EM248" s="13" t="str">
        <f>IF(Deník!$W248&lt;&gt;"",IF(Deník!$B248=Statistika!$F$67,Deník!$W248,""),"")</f>
        <v/>
      </c>
      <c r="EN248" s="13" t="str">
        <f>IF(Deník!$W248&lt;&gt;"",IF(Deník!$B248=Statistika!$F$68,Deník!$W248,""),"")</f>
        <v/>
      </c>
      <c r="EO248" s="13" t="str">
        <f>IF(Deník!$W248&lt;&gt;"",IF(Deník!$B248=Statistika!$F$69,Deník!$W248,""),"")</f>
        <v/>
      </c>
      <c r="EP248" s="601" t="str">
        <f>IF(Deník!$W248&lt;&gt;"",IF(Deník!$B248=Statistika!$F$70,Deník!$W248,""),"")</f>
        <v/>
      </c>
      <c r="EQ248" s="90"/>
      <c r="ER248" s="63" t="str">
        <f>IF(Deník!$W248&lt;&gt;"",IF(Deník!$J248="L",Deník!$W248,""),"")</f>
        <v/>
      </c>
      <c r="ES248" s="13" t="str">
        <f>IF(Deník!$W248&lt;&gt;"",IF(Deník!$J248="S",Deník!$W248,""),"")</f>
        <v/>
      </c>
      <c r="ET248" s="95"/>
      <c r="EU248" s="88"/>
      <c r="EV248" s="63" t="str">
        <f>IF(WEEKDAY(Deník!$C248,2)=1,Deník!$W248,"")</f>
        <v/>
      </c>
      <c r="EW248" s="13" t="str">
        <f>IF(WEEKDAY(Deník!$C248,2)=2,Deník!$W248,"")</f>
        <v/>
      </c>
      <c r="EX248" s="13" t="str">
        <f>IF(WEEKDAY(Deník!$C248,2)=3,Deník!$W248,"")</f>
        <v/>
      </c>
      <c r="EY248" s="13" t="str">
        <f>IF(WEEKDAY(Deník!$C248,2)=4,Deník!$W248,"")</f>
        <v/>
      </c>
      <c r="EZ248" s="60" t="str">
        <f>IF(WEEKDAY(Deník!$C248,2)=5,Deník!$W248,"")</f>
        <v/>
      </c>
      <c r="FA248" s="99"/>
      <c r="FB248" s="100">
        <f>Deník!D248</f>
        <v>0</v>
      </c>
      <c r="FC248" s="63">
        <f>IF($FB248&lt;&gt;"",IF(AND($FB248&gt;=FC$2,$FB248&lt;=FC$3),Deník!$W248,""))</f>
        <v>0</v>
      </c>
      <c r="FD248" s="63" t="str">
        <f>IF($FB248&lt;&gt;"",IF(AND($FB248&gt;=FD$2,$FB248&lt;=FD$3),Deník!$W248,""))</f>
        <v/>
      </c>
      <c r="FE248" s="63" t="str">
        <f>IF($FB248&lt;&gt;"",IF(AND($FB248&gt;=FE$2,$FB248&lt;=FE$3),Deník!$W248,""))</f>
        <v/>
      </c>
      <c r="FF248" s="63" t="str">
        <f>IF($FB248&lt;&gt;"",IF(AND($FB248&gt;=FF$2,$FB248&lt;=FF$3),Deník!$W248,""))</f>
        <v/>
      </c>
      <c r="FG248" s="63" t="str">
        <f>IF($FB248&lt;&gt;"",IF(AND($FB248&gt;=FG$2,$FB248&lt;=FG$3),Deník!$W248,""))</f>
        <v/>
      </c>
      <c r="FH248" s="63" t="str">
        <f>IF($FB248&lt;&gt;"",IF(AND($FB248&gt;=FH$2,$FB248&lt;=FH$3),Deník!$W248,""))</f>
        <v/>
      </c>
      <c r="FI248" s="63" t="str">
        <f>IF($FB248&lt;&gt;"",IF(AND($FB248&gt;=FI$2,$FB248&lt;=FI$3),Deník!$W248,""))</f>
        <v/>
      </c>
      <c r="FJ248" s="63" t="str">
        <f>IF($FB248&lt;&gt;"",IF(AND($FB248&gt;=FJ$2,$FB248&lt;=FJ$3),Deník!$W248,""))</f>
        <v/>
      </c>
      <c r="FK248" s="63" t="str">
        <f>IF($FB248&lt;&gt;"",IF(AND($FB248&gt;=FK$2,$FB248&lt;=FK$3),Deník!$W248,""))</f>
        <v/>
      </c>
      <c r="FL248" s="63" t="str">
        <f>IF($FB248&lt;&gt;"",IF(AND($FB248&gt;=FL$2,$FB248&lt;=FL$3),Deník!$W248,""))</f>
        <v/>
      </c>
      <c r="FM248" s="63" t="str">
        <f>IF($FB248&lt;&gt;"",IF(AND($FB248&gt;=FM$2,$FB248&lt;=FM$3),Deník!$W248,""))</f>
        <v/>
      </c>
      <c r="FN248" s="13"/>
      <c r="FO248" s="20" t="str">
        <f>IF(Deník!$W248&gt;1,Deník!$W248,"")</f>
        <v/>
      </c>
      <c r="FP248" s="20" t="str">
        <f>IF(Deník!$W248&lt;0,Deník!$W248,"")</f>
        <v/>
      </c>
      <c r="FQ248" s="17"/>
      <c r="FS248" s="233"/>
      <c r="FT248" s="233" t="str">
        <f>IF(Deník!$W248&lt;&gt;"",IF(Deník!$Y248=Statistika!$F$78,Deník!$W248,""),"")</f>
        <v/>
      </c>
      <c r="FU248" s="233" t="str">
        <f>IF(Deník!$W248&lt;&gt;"",IF(Deník!$Y248=Statistika!$F$79,Deník!$W248,""),"")</f>
        <v/>
      </c>
      <c r="FV248" s="233" t="str">
        <f>IF(Deník!$W248&lt;&gt;"",IF(Deník!$Y248=Statistika!$F$80,Deník!$W248,""),"")</f>
        <v/>
      </c>
      <c r="FW248" s="233" t="str">
        <f>IF(Deník!$W248&lt;&gt;"",IF(Deník!$Y248=Statistika!$F$81,Deník!$W248,""),"")</f>
        <v/>
      </c>
      <c r="FX248" s="233" t="str">
        <f>IF(Deník!$W248&lt;&gt;"",IF(Deník!$Y248=Statistika!$F$82,Deník!$W248,""),"")</f>
        <v/>
      </c>
      <c r="FY248" s="233" t="str">
        <f>IF(Deník!$W248&lt;&gt;"",IF(Deník!$Y248=Statistika!$F$83,Deník!$W248,""),"")</f>
        <v/>
      </c>
      <c r="FZ248" s="233" t="str">
        <f>IF(Deník!$W248&lt;&gt;"",IF(Deník!$Y248=Statistika!$F$84,Deník!$W248,""),"")</f>
        <v/>
      </c>
      <c r="GA248" s="233" t="str">
        <f>IF(Deník!$W248&lt;&gt;"",IF(Deník!$Y248=Statistika!$F$85,Deník!$W248,""),"")</f>
        <v/>
      </c>
      <c r="GB248" s="233" t="str">
        <f>IF(Deník!$W248&lt;&gt;"",IF(Deník!$Y248=Statistika!$F$86,Deník!$W248,""),"")</f>
        <v/>
      </c>
      <c r="GC248" s="233" t="str">
        <f>IF(Deník!$W248&lt;&gt;"",IF(Deník!$Y248=Statistika!$F$87,Deník!$W248,""),"")</f>
        <v/>
      </c>
      <c r="GD248" s="233" t="str">
        <f>IF(Deník!$W248&lt;&gt;"",IF(Deník!$Y248=Statistika!$F$88,Deník!$W248,""),"")</f>
        <v/>
      </c>
      <c r="GE248" s="233" t="str">
        <f>IF(Deník!$W248&lt;&gt;"",IF(Deník!$Y248=Statistika!$F$89,Deník!$W248,""),"")</f>
        <v/>
      </c>
      <c r="GF248" s="233" t="str">
        <f>IF(Deník!$W248&lt;&gt;"",IF(Deník!$Y248=Statistika!$F$90,Deník!$W248,""),"")</f>
        <v/>
      </c>
      <c r="GG248" s="233" t="str">
        <f>IF(Deník!$W248&lt;&gt;"",IF(Deník!$Y248=Statistika!$F$91,Deník!$W248,""),"")</f>
        <v/>
      </c>
      <c r="GH248" s="233"/>
      <c r="GI248" s="233" t="str">
        <f>IF(Deník!$W248&lt;&gt;"",IF(Deník!$AB248=Statistika!$L$100,Deník!$W248,""),"")</f>
        <v/>
      </c>
      <c r="GJ248" s="233" t="str">
        <f>IF(Deník!$W248&lt;&gt;"",IF(Deník!$AB248=Statistika!$L$101,Deník!$W248,""),"")</f>
        <v/>
      </c>
      <c r="GK248" s="233" t="str">
        <f>IF(Deník!$W248&lt;&gt;"",IF(Deník!$AB248=Statistika!$L$102,Deník!$W248,""),"")</f>
        <v/>
      </c>
      <c r="GL248" s="233" t="str">
        <f>IF(Deník!$W248&lt;&gt;"",IF(Deník!$AB248=Statistika!$L$103,Deník!$W248,""),"")</f>
        <v/>
      </c>
      <c r="GM248" s="233" t="str">
        <f>IF(Deník!$W248&lt;&gt;"",IF(Deník!$AB248=Statistika!$L$104,Deník!$W248,""),"")</f>
        <v/>
      </c>
      <c r="GN248" s="233" t="str">
        <f>IF(Deník!$W248&lt;&gt;"",IF(Deník!$AB248=Statistika!$L$105,Deník!$W248,""),"")</f>
        <v/>
      </c>
      <c r="GO248" s="233" t="str">
        <f>IF(Deník!$W248&lt;&gt;"",IF(Deník!$AB248=Statistika!$L$106,Deník!$W248,""),"")</f>
        <v/>
      </c>
      <c r="GP248" s="233" t="str">
        <f>IF(Deník!$W248&lt;&gt;"",IF(Deník!$AB248=Statistika!$L$107,Deník!$W248,""),"")</f>
        <v/>
      </c>
      <c r="GQ248" s="233" t="str">
        <f>IF(Deník!$W248&lt;&gt;"",IF(Deník!$AB248=Statistika!$L$108,Deník!$W248,""),"")</f>
        <v/>
      </c>
      <c r="GS248" s="233" t="str">
        <f>IF(Deník!$W248&lt;0,IF(Deník!$AC248=Statistika!$F$117,Deník!$W248,""),"")</f>
        <v/>
      </c>
      <c r="GT248" s="233" t="str">
        <f>IF(Deník!$W248&lt;0,IF(Deník!$AC248=Statistika!$F$118,Deník!$W248,""),"")</f>
        <v/>
      </c>
      <c r="GU248" s="233" t="str">
        <f>IF(Deník!$W248&lt;0,IF(Deník!$AC248=Statistika!$F$119,Deník!$W248,""),"")</f>
        <v/>
      </c>
      <c r="GV248" s="233" t="str">
        <f>IF(Deník!$W248&lt;0,IF(Deník!$AC248=Statistika!$F$120,Deník!$W248,""),"")</f>
        <v/>
      </c>
      <c r="GW248" s="233" t="str">
        <f>IF(Deník!$W248&lt;0,IF(Deník!$AC248=Statistika!$F$121,Deník!$W248,""),"")</f>
        <v/>
      </c>
      <c r="GX248" s="233" t="str">
        <f>IF(Deník!$W248&lt;0,IF(Deník!$AC248=Statistika!$F$122,Deník!$W248,""),"")</f>
        <v/>
      </c>
      <c r="GY248" s="233" t="str">
        <f>IF(Deník!$W248&lt;0,IF(Deník!$AC248=Statistika!$F$123,Deník!$W248,""),"")</f>
        <v/>
      </c>
      <c r="GZ248" s="233" t="str">
        <f>IF(Deník!$W248&lt;0,IF(Deník!$AC248=Statistika!$F$124,Deník!$W248,""),"")</f>
        <v/>
      </c>
      <c r="HA248" s="233" t="str">
        <f>IF(Deník!$W248&lt;0,IF(Deník!$AC248=Statistika!$F$125,Deník!$W248,""),"")</f>
        <v/>
      </c>
      <c r="HC248" s="233" t="str">
        <f>IF(Deník!$W248&lt;0,IF(Deník!$AD248=Statistika!$F$133,Deník!$W248,""),"")</f>
        <v/>
      </c>
      <c r="HD248" s="233" t="str">
        <f>IF(Deník!$W248&lt;0,IF(Deník!$AD248=Statistika!$F$134,Deník!$W248,""),"")</f>
        <v/>
      </c>
      <c r="HE248" s="233" t="str">
        <f>IF(Deník!$W248&lt;0,IF(Deník!$AD248=Statistika!$F$135,Deník!$W248,""),"")</f>
        <v/>
      </c>
      <c r="HF248" s="233" t="str">
        <f>IF(Deník!$W248&lt;0,IF(Deník!$AD248=Statistika!$F$136,Deník!$W248,""),"")</f>
        <v/>
      </c>
      <c r="HG248" s="233" t="str">
        <f>IF(Deník!$W248&lt;0,IF(Deník!$AD248=Statistika!$F$137,Deník!$W248,""),"")</f>
        <v/>
      </c>
      <c r="ID248" s="8">
        <f>Tabulka4[[#This Row],[Sloupec3]]</f>
        <v>0</v>
      </c>
      <c r="IE248" s="17" t="str">
        <f>IF(AND([1]Deník!$C248&gt;='[1]Měsíční shrnutí'!$D$1,[1]Deník!$C248&lt;='[1]Měsíční shrnutí'!$F$1),[1]Deník!$X248,"")</f>
        <v/>
      </c>
    </row>
    <row r="249" spans="1:239">
      <c r="A249" s="8">
        <f>Deník!C250</f>
        <v>0</v>
      </c>
      <c r="B249" s="50" t="str">
        <f>Deník!R250</f>
        <v/>
      </c>
      <c r="C249" s="102" t="str">
        <f>IF(AND(Deník!R250&gt;1,Deník!R250&lt;&gt;""),1,"")</f>
        <v/>
      </c>
      <c r="D249" s="102" t="str">
        <f>IF(AND(Deník!R250&lt;=0,Deník!R250&lt;&gt;""),1,"")</f>
        <v/>
      </c>
      <c r="E249" s="103" t="str">
        <f>IF(AND(Deník!R250&gt;=0,Deník!R250&lt;=1),1,"")</f>
        <v/>
      </c>
      <c r="F249" s="79" t="str">
        <f>IF(Deník!R250&lt;&gt;"",Deník!R250+F248,"")</f>
        <v/>
      </c>
      <c r="G249" s="85"/>
      <c r="H249" s="54" t="str">
        <f>IF(MONTH(Deník!$C249)=H$2,IF(AND(Deník!$R249&gt;=0,Deník!$R249&lt;=1),"BE",Deník!$R249),"")</f>
        <v/>
      </c>
      <c r="I249" s="11" t="str">
        <f>IF(MONTH(Deník!$C249)=I$2,IF(AND(Deník!$R249&gt;=0,Deník!$R249&lt;=1),"BE",Deník!$R249),"")</f>
        <v/>
      </c>
      <c r="J249" s="11" t="str">
        <f>IF(MONTH(Deník!$C249)=J$2,IF(AND(Deník!$R249&gt;=0,Deník!$R249&lt;=1),"BE",Deník!$R249),"")</f>
        <v/>
      </c>
      <c r="K249" s="11" t="str">
        <f>IF(MONTH(Deník!$C249)=K$2,IF(AND(Deník!$R249&gt;=0,Deník!$R249&lt;=1),"BE",Deník!$R249),"")</f>
        <v/>
      </c>
      <c r="L249" s="11" t="str">
        <f>IF(MONTH(Deník!$C249)=L$2,IF(AND(Deník!$R249&gt;=0,Deník!$R249&lt;=1),"BE",Deník!$R249),"")</f>
        <v/>
      </c>
      <c r="M249" s="11" t="str">
        <f>IF(MONTH(Deník!$C249)=M$2,IF(AND(Deník!$R249&gt;=0,Deník!$R249&lt;=1),"BE",Deník!$R249),"")</f>
        <v/>
      </c>
      <c r="N249" s="11" t="str">
        <f>IF(MONTH(Deník!$C249)=N$2,IF(AND(Deník!$R249&gt;=0,Deník!$R249&lt;=1),"BE",Deník!$R249),"")</f>
        <v/>
      </c>
      <c r="O249" s="11" t="str">
        <f>IF(MONTH(Deník!$C249)=O$2,IF(AND(Deník!$R249&gt;=0,Deník!$R249&lt;=1),"BE",Deník!$R249),"")</f>
        <v/>
      </c>
      <c r="P249" s="11" t="str">
        <f>IF(MONTH(Deník!$C249)=P$2,IF(AND(Deník!$R249&gt;=0,Deník!$R249&lt;=1),"BE",Deník!$R249),"")</f>
        <v/>
      </c>
      <c r="Q249" s="11" t="str">
        <f>IF(MONTH(Deník!$C249)=Q$2,IF(AND(Deník!$R249&gt;=0,Deník!$R249&lt;=1),"BE",Deník!$R249),"")</f>
        <v/>
      </c>
      <c r="R249" s="11" t="str">
        <f>IF(MONTH(Deník!$C249)=R$2,IF(AND(Deník!$R249&gt;=0,Deník!$R249&lt;=1),"BE",Deník!$R249),"")</f>
        <v/>
      </c>
      <c r="S249" s="57" t="str">
        <f>IF(MONTH(Deník!$C249)=S$2,IF(AND(Deník!$R249&gt;=0,Deník!$R249&lt;=1),"BE",Deník!$R249),"")</f>
        <v/>
      </c>
      <c r="U249" s="12"/>
      <c r="V249" s="12"/>
      <c r="X249" s="600" t="str">
        <f>IF(Deník!$R249&lt;&gt;"",IF(Deník!$B249=Statistika!$F$63,IF(AND(Deník!$R249&gt;=0,Deník!$R249&lt;=1),"BE",Deník!$R249),""),"")</f>
        <v/>
      </c>
      <c r="Y249" s="13" t="str">
        <f>IF(Deník!$R249&lt;&gt;"",IF(Deník!$B249=Statistika!$F$64,IF(AND(Deník!$R249&gt;=0,Deník!$R249&lt;=1),"BE",Deník!$R249),""),"")</f>
        <v/>
      </c>
      <c r="Z249" s="13" t="str">
        <f>IF(Deník!$R249&lt;&gt;"",IF(Deník!$B249=Statistika!$F$65,IF(AND(Deník!$R249&gt;=0,Deník!$R249&lt;=1),"BE",Deník!$R249),""),"")</f>
        <v/>
      </c>
      <c r="AA249" s="13" t="str">
        <f>IF(Deník!$R249&lt;&gt;"",IF(Deník!$B249=Statistika!$F$66,IF(AND(Deník!$R249&gt;=0,Deník!$R249&lt;=1),"BE",Deník!$R249),""),"")</f>
        <v/>
      </c>
      <c r="AB249" s="13" t="str">
        <f>IF(Deník!$R249&lt;&gt;"",IF(Deník!$B249=Statistika!$F$67,IF(AND(Deník!$R249&gt;=0,Deník!$R249&lt;=1),"BE",Deník!$R249),""),"")</f>
        <v/>
      </c>
      <c r="AC249" s="13" t="str">
        <f>IF(Deník!$R249&lt;&gt;"",IF(Deník!$B249=Statistika!$F$68,IF(AND(Deník!$R249&gt;=0,Deník!$R249&lt;=1),"BE",Deník!$R249),""),"")</f>
        <v/>
      </c>
      <c r="AD249" s="13" t="str">
        <f>IF(Deník!$R249&lt;&gt;"",IF(Deník!$B249=Statistika!$F$69,IF(AND(Deník!$R249&gt;=0,Deník!$R249&lt;=1),"BE",Deník!$R249),""),"")</f>
        <v/>
      </c>
      <c r="AE249" s="601" t="str">
        <f>IF(Deník!$R249&lt;&gt;"",IF(Deník!$B249=Statistika!$F$70,IF(AND(Deník!$R249&gt;=0,Deník!$R249&lt;=1),"BE",Deník!$R249),""),"")</f>
        <v/>
      </c>
      <c r="AF249" s="90"/>
      <c r="AG249" s="63" t="str">
        <f>IF(Deník!$R249&lt;&gt;"",IF(Deník!$J249="L",IF(AND(Deník!$R249&gt;=0,Deník!$R249&lt;=1),"BE",Deník!$R249),""),"")</f>
        <v/>
      </c>
      <c r="AH249" s="13" t="str">
        <f>IF(Deník!$R249&lt;&gt;"",IF(Deník!$J249="S",IF(AND(Deník!$R249&gt;=0,Deník!$R249&lt;=1),"BE",Deník!$R249),""),"")</f>
        <v/>
      </c>
      <c r="AI249" s="95"/>
      <c r="AJ249" s="71" t="str">
        <f>IF(Deník!N250&lt;&gt;"",Deník!N250*-1,"")</f>
        <v/>
      </c>
      <c r="AK249" s="88"/>
      <c r="AL249" s="63" t="str">
        <f>IF(WEEKDAY(Deník!$C249,2)=1,IF(AND(Deník!$R249&gt;=0,Deník!$R249&lt;=1),"BE",Deník!$R249),"")</f>
        <v/>
      </c>
      <c r="AM249" s="13" t="str">
        <f>IF(WEEKDAY(Deník!$C249,2)=2,IF(AND(Deník!$R249&gt;=0,Deník!$R249&lt;=1),"BE",Deník!$R249),"")</f>
        <v/>
      </c>
      <c r="AN249" s="13" t="str">
        <f>IF(WEEKDAY(Deník!$C249,2)=3,IF(AND(Deník!$R249&gt;=0,Deník!$R249&lt;=1),"BE",Deník!$R249),"")</f>
        <v/>
      </c>
      <c r="AO249" s="13" t="str">
        <f>IF(WEEKDAY(Deník!$C249,2)=4,IF(AND(Deník!$R249&gt;=0,Deník!$R249&lt;=1),"BE",Deník!$R249),"")</f>
        <v/>
      </c>
      <c r="AP249" s="60" t="str">
        <f>IF(WEEKDAY(Deník!$C249,2)=5,IF(AND(Deník!$R249&gt;=0,Deník!$R249&lt;=1),"BE",Deník!$R249),"")</f>
        <v/>
      </c>
      <c r="AQ249" s="99"/>
      <c r="AR249" s="100">
        <f>Deník!D249</f>
        <v>0</v>
      </c>
      <c r="AS249" s="63" t="str">
        <f>IF(Deník!$D249&lt;&gt;"",IF(AND(Deník!$D249&gt;=AS$2,Deník!$D249&lt;=AS$3),IF(AND(Deník!$R249&gt;=0,Deník!$R249&lt;=1),"BE",Deník!$R249),""),"")</f>
        <v/>
      </c>
      <c r="AT249" s="63" t="str">
        <f>IF(Deník!$D249&lt;&gt;"",IF(AND(Deník!$D249&gt;=AT$2,Deník!$D249&lt;=AT$3),IF(AND(Deník!$R249&gt;=0,Deník!$R249&lt;=1),"BE",Deník!$R249),""),"")</f>
        <v/>
      </c>
      <c r="AU249" s="63" t="str">
        <f>IF(Deník!$D249&lt;&gt;"",IF(AND(Deník!$D249&gt;=AU$2,Deník!$D249&lt;=AU$3),IF(AND(Deník!$R249&gt;=0,Deník!$R249&lt;=1),"BE",Deník!$R249),""),"")</f>
        <v/>
      </c>
      <c r="AV249" s="63" t="str">
        <f>IF(Deník!$D249&lt;&gt;"",IF(AND(Deník!$D249&gt;=AV$2,Deník!$D249&lt;=AV$3),IF(AND(Deník!$R249&gt;=0,Deník!$R249&lt;=1),"BE",Deník!$R249),""),"")</f>
        <v/>
      </c>
      <c r="AW249" s="63" t="str">
        <f>IF(Deník!$D249&lt;&gt;"",IF(AND(Deník!$D249&gt;=AW$2,Deník!$D249&lt;=AW$3),IF(AND(Deník!$R249&gt;=0,Deník!$R249&lt;=1),"BE",Deník!$R249),""),"")</f>
        <v/>
      </c>
      <c r="AX249" s="63" t="str">
        <f>IF(Deník!$D249&lt;&gt;"",IF(AND(Deník!$D249&gt;=AX$2,Deník!$D249&lt;=AX$3),IF(AND(Deník!$R249&gt;=0,Deník!$R249&lt;=1),"BE",Deník!$R249),""),"")</f>
        <v/>
      </c>
      <c r="AY249" s="63" t="str">
        <f>IF(Deník!$D249&lt;&gt;"",IF(AND(Deník!$D249&gt;=AY$2,Deník!$D249&lt;=AY$3),IF(AND(Deník!$R249&gt;=0,Deník!$R249&lt;=1),"BE",Deník!$R249),""),"")</f>
        <v/>
      </c>
      <c r="AZ249" s="63" t="str">
        <f>IF(Deník!$D249&lt;&gt;"",IF(AND(Deník!$D249&gt;=AZ$2,Deník!$D249&lt;=AZ$3),IF(AND(Deník!$R249&gt;=0,Deník!$R249&lt;=1),"BE",Deník!$R249),""),"")</f>
        <v/>
      </c>
      <c r="BA249" s="63" t="str">
        <f>IF(Deník!$D249&lt;&gt;"",IF(AND(Deník!$D249&gt;=BA$2,Deník!$D249&lt;=BA$3),IF(AND(Deník!$R249&gt;=0,Deník!$R249&lt;=1),"BE",Deník!$R249),""),"")</f>
        <v/>
      </c>
      <c r="BB249" s="63" t="str">
        <f>IF(Deník!$D249&lt;&gt;"",IF(AND(Deník!$D249&gt;=BB$2,Deník!$D249&lt;=BB$3),IF(AND(Deník!$R249&gt;=0,Deník!$R249&lt;=1),"BE",Deník!$R249),""),"")</f>
        <v/>
      </c>
      <c r="BC249" s="71" t="str">
        <f>IF(Deník!$D249&lt;&gt;"",IF(AND(Deník!$D249&gt;=BC$2,Deník!$D249&lt;=BC$3),IF(AND(Deník!$R249&gt;=0,Deník!$R249&lt;=1),"BE",Deník!$R249),""),"")</f>
        <v/>
      </c>
      <c r="BD249" s="20" t="str">
        <f>IF(Deník!$J250="S",(Deník!$M250-Deník!$K250),IF(Deník!$J250="L",(Deník!$K250-Deník!$M250),""))</f>
        <v/>
      </c>
      <c r="BE249" s="20" t="str">
        <f>IF(Deník!$J250="S",(Deník!$K250-Deník!$O250),IF(Deník!$J250="L",(Deník!$O250-Deník!$K250),""))</f>
        <v/>
      </c>
      <c r="BF249" s="20" t="str">
        <f>IF(Deník!$J250="S",(Deník!$K250-Deník!$L250),IF(Deník!$J250="L",(Deník!$L250-Deník!$K250),""))</f>
        <v/>
      </c>
      <c r="BG249" s="20" t="str">
        <f>IF(Deník!$J250="S",(Deník!$K250-Deník!$S250),IF(Deník!$J250="L",(Deník!$S250-Deník!$K250),""))</f>
        <v/>
      </c>
      <c r="BH249" s="20" t="str">
        <f>IF(Deník!$J250="S",(Deník!$K250-Deník!$U250),IF(Deník!$J250="L",(Deník!$U250-Deník!$K250),""))</f>
        <v/>
      </c>
      <c r="BI249" s="20" t="str">
        <f>IF(Deník!$R249&gt;1,Deník!$R249,"")</f>
        <v/>
      </c>
      <c r="BJ249" s="20" t="str">
        <f>IF(Deník!$R249&lt;0,Deník!$R249,"")</f>
        <v/>
      </c>
      <c r="BK249" s="17"/>
      <c r="BM249" s="233" t="str">
        <f>IF(Deník!$R249&lt;&gt;"",IF(Deník!$Y249=Statistika!$F$78,IF(AND(Deník!$R249&gt;=0,Deník!$R249&lt;=1),"BE",Deník!$R249),""),"")</f>
        <v/>
      </c>
      <c r="BN249" s="233" t="str">
        <f>IF(Deník!$R249&lt;&gt;"",IF(Deník!$Y249=Statistika!$F$79,IF(AND(Deník!$R249&gt;=0,Deník!$R249&lt;=1),"BE",Deník!$R249),""),"")</f>
        <v/>
      </c>
      <c r="BO249" s="233" t="str">
        <f>IF(Deník!$R249&lt;&gt;"",IF(Deník!$Y249=Statistika!$F$80,IF(AND(Deník!$R249&gt;=0,Deník!$R249&lt;=1),"BE",Deník!$R249),""),"")</f>
        <v/>
      </c>
      <c r="BP249" s="233" t="str">
        <f>IF(Deník!$R249&lt;&gt;"",IF(Deník!$Y249=Statistika!$F$81,IF(AND(Deník!$R249&gt;=0,Deník!$R249&lt;=1),"BE",Deník!$R249),""),"")</f>
        <v/>
      </c>
      <c r="BQ249" s="233" t="str">
        <f>IF(Deník!$R249&lt;&gt;"",IF(Deník!$Y249=Statistika!$F$82,IF(AND(Deník!$R249&gt;=0,Deník!$R249&lt;=1),"BE",Deník!$R249),""),"")</f>
        <v/>
      </c>
      <c r="BR249" s="233" t="str">
        <f>IF(Deník!$R249&lt;&gt;"",IF(Deník!$Y249=Statistika!$F$83,IF(AND(Deník!$R249&gt;=0,Deník!$R249&lt;=1),"BE",Deník!$R249),""),"")</f>
        <v/>
      </c>
      <c r="BS249" s="233" t="str">
        <f>IF(Deník!$R249&lt;&gt;"",IF(Deník!$Y249=Statistika!$F$84,IF(AND(Deník!$R249&gt;=0,Deník!$R249&lt;=1),"BE",Deník!$R249),""),"")</f>
        <v/>
      </c>
      <c r="BT249" s="233" t="str">
        <f>IF(Deník!$R249&lt;&gt;"",IF(Deník!$Y249=Statistika!$F$85,IF(AND(Deník!$R249&gt;=0,Deník!$R249&lt;=1),"BE",Deník!$R249),""),"")</f>
        <v/>
      </c>
      <c r="BU249" s="233" t="str">
        <f>IF(Deník!$R249&lt;&gt;"",IF(Deník!$Y249=Statistika!$F$86,IF(AND(Deník!$R249&gt;=0,Deník!$R249&lt;=1),"BE",Deník!$R249),""),"")</f>
        <v/>
      </c>
      <c r="BV249" s="233" t="str">
        <f>IF(Deník!$R249&lt;&gt;"",IF(Deník!$Y249=Statistika!$F$87,IF(AND(Deník!$R249&gt;=0,Deník!$R249&lt;=1),"BE",Deník!$R249),""),"")</f>
        <v/>
      </c>
      <c r="BW249" s="233" t="str">
        <f>IF(Deník!$R249&lt;&gt;"",IF(Deník!$Y249=Statistika!$F$88,IF(AND(Deník!$R249&gt;=0,Deník!$R249&lt;=1),"BE",Deník!$R249),""),"")</f>
        <v/>
      </c>
      <c r="BX249" s="233" t="str">
        <f>IF(Deník!$R249&lt;&gt;"",IF(Deník!$Y249=Statistika!$F$89,IF(AND(Deník!$R249&gt;=0,Deník!$R249&lt;=1),"BE",Deník!$R249),""),"")</f>
        <v/>
      </c>
      <c r="BY249" s="233" t="str">
        <f>IF(Deník!$R249&lt;&gt;"",IF(Deník!$Y249=Statistika!$F$90,IF(AND(Deník!$R249&gt;=0,Deník!$R249&lt;=1),"BE",Deník!$R249),""),"")</f>
        <v/>
      </c>
      <c r="BZ249" s="233" t="str">
        <f>IF(Deník!$R249&lt;&gt;"",IF(Deník!$Y249=Statistika!$F$91,IF(AND(Deník!$R249&gt;=0,Deník!$R249&lt;=1),"BE",Deník!$R249),""),"")</f>
        <v/>
      </c>
      <c r="CA249" s="233"/>
      <c r="CB249" s="233" t="str">
        <f>IF(Deník!$R249&lt;&gt;"",IF(Deník!$AB249="SL",IF(AND(Deník!$R249&gt;=0,Deník!$R249&lt;=1),"BE",Deník!$R249),""),"")</f>
        <v/>
      </c>
      <c r="CC249" s="233" t="str">
        <f>IF(Deník!$R249&lt;&gt;"",IF(Deník!$AB249="BE10",IF(AND(Deník!$R249&gt;=0,Deník!$R249&lt;=1),"BE",Deník!$R249),""),"")</f>
        <v/>
      </c>
      <c r="CD249" s="233" t="str">
        <f>IF(Deník!$R249&lt;&gt;"",IF(Deník!$AB249="BE15",IF(AND(Deník!$R249&gt;=0,Deník!$R249&lt;=1),"BE",Deník!$R249),""),"")</f>
        <v/>
      </c>
      <c r="CE249" s="233" t="str">
        <f>IF(Deník!$R249&lt;&gt;"",IF(Deník!$AB249="BE20",IF(AND(Deník!$R249&gt;=0,Deník!$R249&lt;=1),"BE",Deník!$R249),""),"")</f>
        <v/>
      </c>
      <c r="CF249" s="233" t="str">
        <f>IF(Deník!$R249&lt;&gt;"",IF(Deník!$AB249="TP1",IF(AND(Deník!$R249&gt;=0,Deník!$R249&lt;=1),"BE",Deník!$R249),""),"")</f>
        <v/>
      </c>
      <c r="CG249" s="233" t="str">
        <f>IF(Deník!$R249&lt;&gt;"",IF(Deník!$AB249="TP2",IF(AND(Deník!$R249&gt;=0,Deník!$R249&lt;=1),"BE",Deník!$R249),""),"")</f>
        <v/>
      </c>
      <c r="CH249" s="233" t="str">
        <f>IF(Deník!$R249&lt;&gt;"",IF(Deník!$AB249="TP3",IF(AND(Deník!$R249&gt;=0,Deník!$R249&lt;=1),"BE",Deník!$R249),""),"")</f>
        <v/>
      </c>
      <c r="CI249" s="233" t="str">
        <f>IF(Deník!$R249&lt;&gt;"",IF(Deník!$AB249="Trailing SL",IF(AND(Deník!$R249&gt;=0,Deník!$R249&lt;=1),"BE",Deník!$R249),""),"")</f>
        <v/>
      </c>
      <c r="CJ249" s="233" t="str">
        <f>IF(Deník!$R249&lt;&gt;"",IF(Deník!$AB249="Manual",IF(AND(Deník!$R249&gt;=0,Deník!$R249&lt;=1),"BE",Deník!$R249),""),"")</f>
        <v/>
      </c>
      <c r="CK249" s="233"/>
      <c r="CL249" s="233" t="str">
        <f>IF(Deník!$R249&lt;0,IF(Deník!$AC249=Statistika!$F$117,Deník!$R249,""),"")</f>
        <v/>
      </c>
      <c r="CM249" s="233" t="str">
        <f>IF(Deník!$R249&lt;0,IF(Deník!$AC249=Statistika!$F$118,Deník!$R249,""),"")</f>
        <v/>
      </c>
      <c r="CN249" s="233" t="str">
        <f>IF(Deník!$R249&lt;0,IF(Deník!$AC249=Statistika!$F$119,Deník!$R249,""),"")</f>
        <v/>
      </c>
      <c r="CO249" s="233" t="str">
        <f>IF(Deník!$R249&lt;0,IF(Deník!$AC249=Statistika!$F$120,Deník!$R249,""),"")</f>
        <v/>
      </c>
      <c r="CP249" s="233" t="str">
        <f>IF(Deník!$R249&lt;0,IF(Deník!$AC249=Statistika!$F$121,Deník!$R249,""),"")</f>
        <v/>
      </c>
      <c r="CQ249" s="233" t="str">
        <f>IF(Deník!$R249&lt;0,IF(Deník!$AC249=Statistika!$F$122,Deník!$R249,""),"")</f>
        <v/>
      </c>
      <c r="CR249" s="233" t="str">
        <f>IF(Deník!$R249&lt;0,IF(Deník!$AC249=Statistika!$F$123,Deník!$R249,""),"")</f>
        <v/>
      </c>
      <c r="CS249" s="233" t="str">
        <f>IF(Deník!$R249&lt;0,IF(Deník!$AC249=Statistika!$F$124,Deník!$R249,""),"")</f>
        <v/>
      </c>
      <c r="CT249" s="233" t="str">
        <f>IF(Deník!$R249&lt;0,IF(Deník!$AC249=Statistika!$F$125,Deník!$R249,""),"")</f>
        <v/>
      </c>
      <c r="CU249" s="233"/>
      <c r="CV249" s="233" t="str">
        <f>IF(Deník!$R249&lt;0,IF(Deník!$AD249=$CV$2,Deník!$R249,""),"")</f>
        <v/>
      </c>
      <c r="CW249" s="233" t="str">
        <f>IF(Deník!$R249&lt;0,IF(Deník!$AD249=$CW$2,Deník!$R249,""),"")</f>
        <v/>
      </c>
      <c r="CX249" s="233" t="str">
        <f>IF(Deník!$R249&lt;0,IF(Deník!$AD249=$CX$2,Deník!$R249,""),"")</f>
        <v/>
      </c>
      <c r="CY249" s="233" t="str">
        <f>IF(Deník!$R249&lt;0,IF(Deník!$AD249=$CY$2,Deník!$R249,""),"")</f>
        <v/>
      </c>
      <c r="CZ249" s="233" t="str">
        <f>IF(Deník!$R249&lt;0,IF(Deník!$AD249=$CZ$2,Deník!$R249,""),"")</f>
        <v/>
      </c>
      <c r="DL249" s="221">
        <f t="shared" si="12"/>
        <v>93847.029999999984</v>
      </c>
      <c r="DM249" s="220">
        <f t="shared" si="11"/>
        <v>-6.1529700000000132E-2</v>
      </c>
      <c r="DO249" s="50">
        <f>Deník!W250</f>
        <v>0</v>
      </c>
      <c r="DP249" s="102" t="str">
        <f>IF(AND(Deník!W250&gt;0),1,"")</f>
        <v/>
      </c>
      <c r="DQ249" s="102">
        <f>IF(AND(Deník!W250&lt;=0),1,"")</f>
        <v>1</v>
      </c>
      <c r="DR249" s="227"/>
      <c r="DS249" s="228"/>
      <c r="DT249" s="85"/>
      <c r="DU249" s="54">
        <f>IF(MONTH(Deník!$C249)=DU$2,Deník!$W249,"")</f>
        <v>0</v>
      </c>
      <c r="DV249" s="222" t="str">
        <f>IF(MONTH(Deník!$C249)=DV$2,Deník!$W249,"")</f>
        <v/>
      </c>
      <c r="DW249" s="222" t="str">
        <f>IF(MONTH(Deník!$C249)=DW$2,Deník!$W249,"")</f>
        <v/>
      </c>
      <c r="DX249" s="222" t="str">
        <f>IF(MONTH(Deník!$C249)=DX$2,Deník!$W249,"")</f>
        <v/>
      </c>
      <c r="DY249" s="222" t="str">
        <f>IF(MONTH(Deník!$C249)=DY$2,Deník!$W249,"")</f>
        <v/>
      </c>
      <c r="DZ249" s="222" t="str">
        <f>IF(MONTH(Deník!$C249)=DZ$2,Deník!$W249,"")</f>
        <v/>
      </c>
      <c r="EA249" s="222" t="str">
        <f>IF(MONTH(Deník!$C249)=EA$2,Deník!$W249,"")</f>
        <v/>
      </c>
      <c r="EB249" s="222" t="str">
        <f>IF(MONTH(Deník!$C249)=EB$2,Deník!$W249,"")</f>
        <v/>
      </c>
      <c r="EC249" s="222" t="str">
        <f>IF(MONTH(Deník!$C249)=EC$2,Deník!$W249,"")</f>
        <v/>
      </c>
      <c r="ED249" s="222" t="str">
        <f>IF(MONTH(Deník!$C249)=ED$2,Deník!$W249,"")</f>
        <v/>
      </c>
      <c r="EE249" s="222" t="str">
        <f>IF(MONTH(Deník!$C249)=EE$2,Deník!$W249,"")</f>
        <v/>
      </c>
      <c r="EF249" s="222" t="str">
        <f>IF(MONTH(Deník!$C249)=EF$2,Deník!$W249,"")</f>
        <v/>
      </c>
      <c r="EI249" s="600" t="str">
        <f>IF(Deník!$W249&lt;&gt;"",IF(Deník!$B249=Statistika!$F$63,Deník!$W249,""),"")</f>
        <v/>
      </c>
      <c r="EJ249" s="13" t="str">
        <f>IF(Deník!$W249&lt;&gt;"",IF(Deník!$B249=Statistika!$F$64,Deník!$W249,""),"")</f>
        <v/>
      </c>
      <c r="EK249" s="13" t="str">
        <f>IF(Deník!$W249&lt;&gt;"",IF(Deník!$B249=Statistika!$F$65,Deník!$W249,""),"")</f>
        <v/>
      </c>
      <c r="EL249" s="13" t="str">
        <f>IF(Deník!$W249&lt;&gt;"",IF(Deník!$B249=Statistika!$F$66,Deník!$W249,""),"")</f>
        <v/>
      </c>
      <c r="EM249" s="13" t="str">
        <f>IF(Deník!$W249&lt;&gt;"",IF(Deník!$B249=Statistika!$F$67,Deník!$W249,""),"")</f>
        <v/>
      </c>
      <c r="EN249" s="13" t="str">
        <f>IF(Deník!$W249&lt;&gt;"",IF(Deník!$B249=Statistika!$F$68,Deník!$W249,""),"")</f>
        <v/>
      </c>
      <c r="EO249" s="13" t="str">
        <f>IF(Deník!$W249&lt;&gt;"",IF(Deník!$B249=Statistika!$F$69,Deník!$W249,""),"")</f>
        <v/>
      </c>
      <c r="EP249" s="601" t="str">
        <f>IF(Deník!$W249&lt;&gt;"",IF(Deník!$B249=Statistika!$F$70,Deník!$W249,""),"")</f>
        <v/>
      </c>
      <c r="EQ249" s="90"/>
      <c r="ER249" s="63" t="str">
        <f>IF(Deník!$W249&lt;&gt;"",IF(Deník!$J249="L",Deník!$W249,""),"")</f>
        <v/>
      </c>
      <c r="ES249" s="13" t="str">
        <f>IF(Deník!$W249&lt;&gt;"",IF(Deník!$J249="S",Deník!$W249,""),"")</f>
        <v/>
      </c>
      <c r="ET249" s="95"/>
      <c r="EU249" s="88"/>
      <c r="EV249" s="63" t="str">
        <f>IF(WEEKDAY(Deník!$C249,2)=1,Deník!$W249,"")</f>
        <v/>
      </c>
      <c r="EW249" s="13" t="str">
        <f>IF(WEEKDAY(Deník!$C249,2)=2,Deník!$W249,"")</f>
        <v/>
      </c>
      <c r="EX249" s="13" t="str">
        <f>IF(WEEKDAY(Deník!$C249,2)=3,Deník!$W249,"")</f>
        <v/>
      </c>
      <c r="EY249" s="13" t="str">
        <f>IF(WEEKDAY(Deník!$C249,2)=4,Deník!$W249,"")</f>
        <v/>
      </c>
      <c r="EZ249" s="60" t="str">
        <f>IF(WEEKDAY(Deník!$C249,2)=5,Deník!$W249,"")</f>
        <v/>
      </c>
      <c r="FA249" s="99"/>
      <c r="FB249" s="100">
        <f>Deník!D249</f>
        <v>0</v>
      </c>
      <c r="FC249" s="63">
        <f>IF($FB249&lt;&gt;"",IF(AND($FB249&gt;=FC$2,$FB249&lt;=FC$3),Deník!$W249,""))</f>
        <v>0</v>
      </c>
      <c r="FD249" s="63" t="str">
        <f>IF($FB249&lt;&gt;"",IF(AND($FB249&gt;=FD$2,$FB249&lt;=FD$3),Deník!$W249,""))</f>
        <v/>
      </c>
      <c r="FE249" s="63" t="str">
        <f>IF($FB249&lt;&gt;"",IF(AND($FB249&gt;=FE$2,$FB249&lt;=FE$3),Deník!$W249,""))</f>
        <v/>
      </c>
      <c r="FF249" s="63" t="str">
        <f>IF($FB249&lt;&gt;"",IF(AND($FB249&gt;=FF$2,$FB249&lt;=FF$3),Deník!$W249,""))</f>
        <v/>
      </c>
      <c r="FG249" s="63" t="str">
        <f>IF($FB249&lt;&gt;"",IF(AND($FB249&gt;=FG$2,$FB249&lt;=FG$3),Deník!$W249,""))</f>
        <v/>
      </c>
      <c r="FH249" s="63" t="str">
        <f>IF($FB249&lt;&gt;"",IF(AND($FB249&gt;=FH$2,$FB249&lt;=FH$3),Deník!$W249,""))</f>
        <v/>
      </c>
      <c r="FI249" s="63" t="str">
        <f>IF($FB249&lt;&gt;"",IF(AND($FB249&gt;=FI$2,$FB249&lt;=FI$3),Deník!$W249,""))</f>
        <v/>
      </c>
      <c r="FJ249" s="63" t="str">
        <f>IF($FB249&lt;&gt;"",IF(AND($FB249&gt;=FJ$2,$FB249&lt;=FJ$3),Deník!$W249,""))</f>
        <v/>
      </c>
      <c r="FK249" s="63" t="str">
        <f>IF($FB249&lt;&gt;"",IF(AND($FB249&gt;=FK$2,$FB249&lt;=FK$3),Deník!$W249,""))</f>
        <v/>
      </c>
      <c r="FL249" s="63" t="str">
        <f>IF($FB249&lt;&gt;"",IF(AND($FB249&gt;=FL$2,$FB249&lt;=FL$3),Deník!$W249,""))</f>
        <v/>
      </c>
      <c r="FM249" s="63" t="str">
        <f>IF($FB249&lt;&gt;"",IF(AND($FB249&gt;=FM$2,$FB249&lt;=FM$3),Deník!$W249,""))</f>
        <v/>
      </c>
      <c r="FN249" s="13"/>
      <c r="FO249" s="20" t="str">
        <f>IF(Deník!$W249&gt;1,Deník!$W249,"")</f>
        <v/>
      </c>
      <c r="FP249" s="20" t="str">
        <f>IF(Deník!$W249&lt;0,Deník!$W249,"")</f>
        <v/>
      </c>
      <c r="FQ249" s="17"/>
      <c r="FS249" s="233"/>
      <c r="FT249" s="233" t="str">
        <f>IF(Deník!$W249&lt;&gt;"",IF(Deník!$Y249=Statistika!$F$78,Deník!$W249,""),"")</f>
        <v/>
      </c>
      <c r="FU249" s="233" t="str">
        <f>IF(Deník!$W249&lt;&gt;"",IF(Deník!$Y249=Statistika!$F$79,Deník!$W249,""),"")</f>
        <v/>
      </c>
      <c r="FV249" s="233" t="str">
        <f>IF(Deník!$W249&lt;&gt;"",IF(Deník!$Y249=Statistika!$F$80,Deník!$W249,""),"")</f>
        <v/>
      </c>
      <c r="FW249" s="233" t="str">
        <f>IF(Deník!$W249&lt;&gt;"",IF(Deník!$Y249=Statistika!$F$81,Deník!$W249,""),"")</f>
        <v/>
      </c>
      <c r="FX249" s="233" t="str">
        <f>IF(Deník!$W249&lt;&gt;"",IF(Deník!$Y249=Statistika!$F$82,Deník!$W249,""),"")</f>
        <v/>
      </c>
      <c r="FY249" s="233" t="str">
        <f>IF(Deník!$W249&lt;&gt;"",IF(Deník!$Y249=Statistika!$F$83,Deník!$W249,""),"")</f>
        <v/>
      </c>
      <c r="FZ249" s="233" t="str">
        <f>IF(Deník!$W249&lt;&gt;"",IF(Deník!$Y249=Statistika!$F$84,Deník!$W249,""),"")</f>
        <v/>
      </c>
      <c r="GA249" s="233" t="str">
        <f>IF(Deník!$W249&lt;&gt;"",IF(Deník!$Y249=Statistika!$F$85,Deník!$W249,""),"")</f>
        <v/>
      </c>
      <c r="GB249" s="233" t="str">
        <f>IF(Deník!$W249&lt;&gt;"",IF(Deník!$Y249=Statistika!$F$86,Deník!$W249,""),"")</f>
        <v/>
      </c>
      <c r="GC249" s="233" t="str">
        <f>IF(Deník!$W249&lt;&gt;"",IF(Deník!$Y249=Statistika!$F$87,Deník!$W249,""),"")</f>
        <v/>
      </c>
      <c r="GD249" s="233" t="str">
        <f>IF(Deník!$W249&lt;&gt;"",IF(Deník!$Y249=Statistika!$F$88,Deník!$W249,""),"")</f>
        <v/>
      </c>
      <c r="GE249" s="233" t="str">
        <f>IF(Deník!$W249&lt;&gt;"",IF(Deník!$Y249=Statistika!$F$89,Deník!$W249,""),"")</f>
        <v/>
      </c>
      <c r="GF249" s="233" t="str">
        <f>IF(Deník!$W249&lt;&gt;"",IF(Deník!$Y249=Statistika!$F$90,Deník!$W249,""),"")</f>
        <v/>
      </c>
      <c r="GG249" s="233" t="str">
        <f>IF(Deník!$W249&lt;&gt;"",IF(Deník!$Y249=Statistika!$F$91,Deník!$W249,""),"")</f>
        <v/>
      </c>
      <c r="GH249" s="233"/>
      <c r="GI249" s="233" t="str">
        <f>IF(Deník!$W249&lt;&gt;"",IF(Deník!$AB249=Statistika!$L$100,Deník!$W249,""),"")</f>
        <v/>
      </c>
      <c r="GJ249" s="233" t="str">
        <f>IF(Deník!$W249&lt;&gt;"",IF(Deník!$AB249=Statistika!$L$101,Deník!$W249,""),"")</f>
        <v/>
      </c>
      <c r="GK249" s="233" t="str">
        <f>IF(Deník!$W249&lt;&gt;"",IF(Deník!$AB249=Statistika!$L$102,Deník!$W249,""),"")</f>
        <v/>
      </c>
      <c r="GL249" s="233" t="str">
        <f>IF(Deník!$W249&lt;&gt;"",IF(Deník!$AB249=Statistika!$L$103,Deník!$W249,""),"")</f>
        <v/>
      </c>
      <c r="GM249" s="233" t="str">
        <f>IF(Deník!$W249&lt;&gt;"",IF(Deník!$AB249=Statistika!$L$104,Deník!$W249,""),"")</f>
        <v/>
      </c>
      <c r="GN249" s="233" t="str">
        <f>IF(Deník!$W249&lt;&gt;"",IF(Deník!$AB249=Statistika!$L$105,Deník!$W249,""),"")</f>
        <v/>
      </c>
      <c r="GO249" s="233" t="str">
        <f>IF(Deník!$W249&lt;&gt;"",IF(Deník!$AB249=Statistika!$L$106,Deník!$W249,""),"")</f>
        <v/>
      </c>
      <c r="GP249" s="233" t="str">
        <f>IF(Deník!$W249&lt;&gt;"",IF(Deník!$AB249=Statistika!$L$107,Deník!$W249,""),"")</f>
        <v/>
      </c>
      <c r="GQ249" s="233" t="str">
        <f>IF(Deník!$W249&lt;&gt;"",IF(Deník!$AB249=Statistika!$L$108,Deník!$W249,""),"")</f>
        <v/>
      </c>
      <c r="GS249" s="233" t="str">
        <f>IF(Deník!$W249&lt;0,IF(Deník!$AC249=Statistika!$F$117,Deník!$W249,""),"")</f>
        <v/>
      </c>
      <c r="GT249" s="233" t="str">
        <f>IF(Deník!$W249&lt;0,IF(Deník!$AC249=Statistika!$F$118,Deník!$W249,""),"")</f>
        <v/>
      </c>
      <c r="GU249" s="233" t="str">
        <f>IF(Deník!$W249&lt;0,IF(Deník!$AC249=Statistika!$F$119,Deník!$W249,""),"")</f>
        <v/>
      </c>
      <c r="GV249" s="233" t="str">
        <f>IF(Deník!$W249&lt;0,IF(Deník!$AC249=Statistika!$F$120,Deník!$W249,""),"")</f>
        <v/>
      </c>
      <c r="GW249" s="233" t="str">
        <f>IF(Deník!$W249&lt;0,IF(Deník!$AC249=Statistika!$F$121,Deník!$W249,""),"")</f>
        <v/>
      </c>
      <c r="GX249" s="233" t="str">
        <f>IF(Deník!$W249&lt;0,IF(Deník!$AC249=Statistika!$F$122,Deník!$W249,""),"")</f>
        <v/>
      </c>
      <c r="GY249" s="233" t="str">
        <f>IF(Deník!$W249&lt;0,IF(Deník!$AC249=Statistika!$F$123,Deník!$W249,""),"")</f>
        <v/>
      </c>
      <c r="GZ249" s="233" t="str">
        <f>IF(Deník!$W249&lt;0,IF(Deník!$AC249=Statistika!$F$124,Deník!$W249,""),"")</f>
        <v/>
      </c>
      <c r="HA249" s="233" t="str">
        <f>IF(Deník!$W249&lt;0,IF(Deník!$AC249=Statistika!$F$125,Deník!$W249,""),"")</f>
        <v/>
      </c>
      <c r="HC249" s="233" t="str">
        <f>IF(Deník!$W249&lt;0,IF(Deník!$AD249=Statistika!$F$133,Deník!$W249,""),"")</f>
        <v/>
      </c>
      <c r="HD249" s="233" t="str">
        <f>IF(Deník!$W249&lt;0,IF(Deník!$AD249=Statistika!$F$134,Deník!$W249,""),"")</f>
        <v/>
      </c>
      <c r="HE249" s="233" t="str">
        <f>IF(Deník!$W249&lt;0,IF(Deník!$AD249=Statistika!$F$135,Deník!$W249,""),"")</f>
        <v/>
      </c>
      <c r="HF249" s="233" t="str">
        <f>IF(Deník!$W249&lt;0,IF(Deník!$AD249=Statistika!$F$136,Deník!$W249,""),"")</f>
        <v/>
      </c>
      <c r="HG249" s="233" t="str">
        <f>IF(Deník!$W249&lt;0,IF(Deník!$AD249=Statistika!$F$137,Deník!$W249,""),"")</f>
        <v/>
      </c>
      <c r="ID249" s="8">
        <f>Tabulka4[[#This Row],[Sloupec3]]</f>
        <v>0</v>
      </c>
      <c r="IE249" s="17" t="str">
        <f>IF(AND([1]Deník!$C249&gt;='[1]Měsíční shrnutí'!$D$1,[1]Deník!$C249&lt;='[1]Měsíční shrnutí'!$F$1),[1]Deník!$X249,"")</f>
        <v/>
      </c>
    </row>
    <row r="250" spans="1:239">
      <c r="A250" s="8">
        <f>Deník!C251</f>
        <v>0</v>
      </c>
      <c r="B250" s="50" t="str">
        <f>Deník!R251</f>
        <v/>
      </c>
      <c r="C250" s="102" t="str">
        <f>IF(AND(Deník!R251&gt;1,Deník!R251&lt;&gt;""),1,"")</f>
        <v/>
      </c>
      <c r="D250" s="102" t="str">
        <f>IF(AND(Deník!R251&lt;=0,Deník!R251&lt;&gt;""),1,"")</f>
        <v/>
      </c>
      <c r="E250" s="103" t="str">
        <f>IF(AND(Deník!R251&gt;=0,Deník!R251&lt;=1),1,"")</f>
        <v/>
      </c>
      <c r="F250" s="79" t="str">
        <f>IF(Deník!R251&lt;&gt;"",Deník!R251+F249,"")</f>
        <v/>
      </c>
      <c r="G250" s="85"/>
      <c r="H250" s="54" t="str">
        <f>IF(MONTH(Deník!$C250)=H$2,IF(AND(Deník!$R250&gt;=0,Deník!$R250&lt;=1),"BE",Deník!$R250),"")</f>
        <v/>
      </c>
      <c r="I250" s="11" t="str">
        <f>IF(MONTH(Deník!$C250)=I$2,IF(AND(Deník!$R250&gt;=0,Deník!$R250&lt;=1),"BE",Deník!$R250),"")</f>
        <v/>
      </c>
      <c r="J250" s="11" t="str">
        <f>IF(MONTH(Deník!$C250)=J$2,IF(AND(Deník!$R250&gt;=0,Deník!$R250&lt;=1),"BE",Deník!$R250),"")</f>
        <v/>
      </c>
      <c r="K250" s="11" t="str">
        <f>IF(MONTH(Deník!$C250)=K$2,IF(AND(Deník!$R250&gt;=0,Deník!$R250&lt;=1),"BE",Deník!$R250),"")</f>
        <v/>
      </c>
      <c r="L250" s="11" t="str">
        <f>IF(MONTH(Deník!$C250)=L$2,IF(AND(Deník!$R250&gt;=0,Deník!$R250&lt;=1),"BE",Deník!$R250),"")</f>
        <v/>
      </c>
      <c r="M250" s="11" t="str">
        <f>IF(MONTH(Deník!$C250)=M$2,IF(AND(Deník!$R250&gt;=0,Deník!$R250&lt;=1),"BE",Deník!$R250),"")</f>
        <v/>
      </c>
      <c r="N250" s="11" t="str">
        <f>IF(MONTH(Deník!$C250)=N$2,IF(AND(Deník!$R250&gt;=0,Deník!$R250&lt;=1),"BE",Deník!$R250),"")</f>
        <v/>
      </c>
      <c r="O250" s="11" t="str">
        <f>IF(MONTH(Deník!$C250)=O$2,IF(AND(Deník!$R250&gt;=0,Deník!$R250&lt;=1),"BE",Deník!$R250),"")</f>
        <v/>
      </c>
      <c r="P250" s="11" t="str">
        <f>IF(MONTH(Deník!$C250)=P$2,IF(AND(Deník!$R250&gt;=0,Deník!$R250&lt;=1),"BE",Deník!$R250),"")</f>
        <v/>
      </c>
      <c r="Q250" s="11" t="str">
        <f>IF(MONTH(Deník!$C250)=Q$2,IF(AND(Deník!$R250&gt;=0,Deník!$R250&lt;=1),"BE",Deník!$R250),"")</f>
        <v/>
      </c>
      <c r="R250" s="11" t="str">
        <f>IF(MONTH(Deník!$C250)=R$2,IF(AND(Deník!$R250&gt;=0,Deník!$R250&lt;=1),"BE",Deník!$R250),"")</f>
        <v/>
      </c>
      <c r="S250" s="57" t="str">
        <f>IF(MONTH(Deník!$C250)=S$2,IF(AND(Deník!$R250&gt;=0,Deník!$R250&lt;=1),"BE",Deník!$R250),"")</f>
        <v/>
      </c>
      <c r="U250" s="12"/>
      <c r="V250" s="12"/>
      <c r="X250" s="600" t="str">
        <f>IF(Deník!$R250&lt;&gt;"",IF(Deník!$B250=Statistika!$F$63,IF(AND(Deník!$R250&gt;=0,Deník!$R250&lt;=1),"BE",Deník!$R250),""),"")</f>
        <v/>
      </c>
      <c r="Y250" s="13" t="str">
        <f>IF(Deník!$R250&lt;&gt;"",IF(Deník!$B250=Statistika!$F$64,IF(AND(Deník!$R250&gt;=0,Deník!$R250&lt;=1),"BE",Deník!$R250),""),"")</f>
        <v/>
      </c>
      <c r="Z250" s="13" t="str">
        <f>IF(Deník!$R250&lt;&gt;"",IF(Deník!$B250=Statistika!$F$65,IF(AND(Deník!$R250&gt;=0,Deník!$R250&lt;=1),"BE",Deník!$R250),""),"")</f>
        <v/>
      </c>
      <c r="AA250" s="13" t="str">
        <f>IF(Deník!$R250&lt;&gt;"",IF(Deník!$B250=Statistika!$F$66,IF(AND(Deník!$R250&gt;=0,Deník!$R250&lt;=1),"BE",Deník!$R250),""),"")</f>
        <v/>
      </c>
      <c r="AB250" s="13" t="str">
        <f>IF(Deník!$R250&lt;&gt;"",IF(Deník!$B250=Statistika!$F$67,IF(AND(Deník!$R250&gt;=0,Deník!$R250&lt;=1),"BE",Deník!$R250),""),"")</f>
        <v/>
      </c>
      <c r="AC250" s="13" t="str">
        <f>IF(Deník!$R250&lt;&gt;"",IF(Deník!$B250=Statistika!$F$68,IF(AND(Deník!$R250&gt;=0,Deník!$R250&lt;=1),"BE",Deník!$R250),""),"")</f>
        <v/>
      </c>
      <c r="AD250" s="13" t="str">
        <f>IF(Deník!$R250&lt;&gt;"",IF(Deník!$B250=Statistika!$F$69,IF(AND(Deník!$R250&gt;=0,Deník!$R250&lt;=1),"BE",Deník!$R250),""),"")</f>
        <v/>
      </c>
      <c r="AE250" s="601" t="str">
        <f>IF(Deník!$R250&lt;&gt;"",IF(Deník!$B250=Statistika!$F$70,IF(AND(Deník!$R250&gt;=0,Deník!$R250&lt;=1),"BE",Deník!$R250),""),"")</f>
        <v/>
      </c>
      <c r="AF250" s="90"/>
      <c r="AG250" s="63" t="str">
        <f>IF(Deník!$R250&lt;&gt;"",IF(Deník!$J250="L",IF(AND(Deník!$R250&gt;=0,Deník!$R250&lt;=1),"BE",Deník!$R250),""),"")</f>
        <v/>
      </c>
      <c r="AH250" s="13" t="str">
        <f>IF(Deník!$R250&lt;&gt;"",IF(Deník!$J250="S",IF(AND(Deník!$R250&gt;=0,Deník!$R250&lt;=1),"BE",Deník!$R250),""),"")</f>
        <v/>
      </c>
      <c r="AI250" s="95"/>
      <c r="AJ250" s="71" t="str">
        <f>IF(Deník!N251&lt;&gt;"",Deník!N251*-1,"")</f>
        <v/>
      </c>
      <c r="AK250" s="88"/>
      <c r="AL250" s="63" t="str">
        <f>IF(WEEKDAY(Deník!$C250,2)=1,IF(AND(Deník!$R250&gt;=0,Deník!$R250&lt;=1),"BE",Deník!$R250),"")</f>
        <v/>
      </c>
      <c r="AM250" s="13" t="str">
        <f>IF(WEEKDAY(Deník!$C250,2)=2,IF(AND(Deník!$R250&gt;=0,Deník!$R250&lt;=1),"BE",Deník!$R250),"")</f>
        <v/>
      </c>
      <c r="AN250" s="13" t="str">
        <f>IF(WEEKDAY(Deník!$C250,2)=3,IF(AND(Deník!$R250&gt;=0,Deník!$R250&lt;=1),"BE",Deník!$R250),"")</f>
        <v/>
      </c>
      <c r="AO250" s="13" t="str">
        <f>IF(WEEKDAY(Deník!$C250,2)=4,IF(AND(Deník!$R250&gt;=0,Deník!$R250&lt;=1),"BE",Deník!$R250),"")</f>
        <v/>
      </c>
      <c r="AP250" s="60" t="str">
        <f>IF(WEEKDAY(Deník!$C250,2)=5,IF(AND(Deník!$R250&gt;=0,Deník!$R250&lt;=1),"BE",Deník!$R250),"")</f>
        <v/>
      </c>
      <c r="AQ250" s="99"/>
      <c r="AR250" s="100">
        <f>Deník!D250</f>
        <v>0</v>
      </c>
      <c r="AS250" s="63" t="str">
        <f>IF(Deník!$D250&lt;&gt;"",IF(AND(Deník!$D250&gt;=AS$2,Deník!$D250&lt;=AS$3),IF(AND(Deník!$R250&gt;=0,Deník!$R250&lt;=1),"BE",Deník!$R250),""),"")</f>
        <v/>
      </c>
      <c r="AT250" s="63" t="str">
        <f>IF(Deník!$D250&lt;&gt;"",IF(AND(Deník!$D250&gt;=AT$2,Deník!$D250&lt;=AT$3),IF(AND(Deník!$R250&gt;=0,Deník!$R250&lt;=1),"BE",Deník!$R250),""),"")</f>
        <v/>
      </c>
      <c r="AU250" s="63" t="str">
        <f>IF(Deník!$D250&lt;&gt;"",IF(AND(Deník!$D250&gt;=AU$2,Deník!$D250&lt;=AU$3),IF(AND(Deník!$R250&gt;=0,Deník!$R250&lt;=1),"BE",Deník!$R250),""),"")</f>
        <v/>
      </c>
      <c r="AV250" s="63" t="str">
        <f>IF(Deník!$D250&lt;&gt;"",IF(AND(Deník!$D250&gt;=AV$2,Deník!$D250&lt;=AV$3),IF(AND(Deník!$R250&gt;=0,Deník!$R250&lt;=1),"BE",Deník!$R250),""),"")</f>
        <v/>
      </c>
      <c r="AW250" s="63" t="str">
        <f>IF(Deník!$D250&lt;&gt;"",IF(AND(Deník!$D250&gt;=AW$2,Deník!$D250&lt;=AW$3),IF(AND(Deník!$R250&gt;=0,Deník!$R250&lt;=1),"BE",Deník!$R250),""),"")</f>
        <v/>
      </c>
      <c r="AX250" s="63" t="str">
        <f>IF(Deník!$D250&lt;&gt;"",IF(AND(Deník!$D250&gt;=AX$2,Deník!$D250&lt;=AX$3),IF(AND(Deník!$R250&gt;=0,Deník!$R250&lt;=1),"BE",Deník!$R250),""),"")</f>
        <v/>
      </c>
      <c r="AY250" s="63" t="str">
        <f>IF(Deník!$D250&lt;&gt;"",IF(AND(Deník!$D250&gt;=AY$2,Deník!$D250&lt;=AY$3),IF(AND(Deník!$R250&gt;=0,Deník!$R250&lt;=1),"BE",Deník!$R250),""),"")</f>
        <v/>
      </c>
      <c r="AZ250" s="63" t="str">
        <f>IF(Deník!$D250&lt;&gt;"",IF(AND(Deník!$D250&gt;=AZ$2,Deník!$D250&lt;=AZ$3),IF(AND(Deník!$R250&gt;=0,Deník!$R250&lt;=1),"BE",Deník!$R250),""),"")</f>
        <v/>
      </c>
      <c r="BA250" s="63" t="str">
        <f>IF(Deník!$D250&lt;&gt;"",IF(AND(Deník!$D250&gt;=BA$2,Deník!$D250&lt;=BA$3),IF(AND(Deník!$R250&gt;=0,Deník!$R250&lt;=1),"BE",Deník!$R250),""),"")</f>
        <v/>
      </c>
      <c r="BB250" s="63" t="str">
        <f>IF(Deník!$D250&lt;&gt;"",IF(AND(Deník!$D250&gt;=BB$2,Deník!$D250&lt;=BB$3),IF(AND(Deník!$R250&gt;=0,Deník!$R250&lt;=1),"BE",Deník!$R250),""),"")</f>
        <v/>
      </c>
      <c r="BC250" s="71" t="str">
        <f>IF(Deník!$D250&lt;&gt;"",IF(AND(Deník!$D250&gt;=BC$2,Deník!$D250&lt;=BC$3),IF(AND(Deník!$R250&gt;=0,Deník!$R250&lt;=1),"BE",Deník!$R250),""),"")</f>
        <v/>
      </c>
      <c r="BD250" s="20" t="str">
        <f>IF(Deník!$J251="S",(Deník!$M251-Deník!$K251),IF(Deník!$J251="L",(Deník!$K251-Deník!$M251),""))</f>
        <v/>
      </c>
      <c r="BE250" s="20" t="str">
        <f>IF(Deník!$J251="S",(Deník!$K251-Deník!$O251),IF(Deník!$J251="L",(Deník!$O251-Deník!$K251),""))</f>
        <v/>
      </c>
      <c r="BF250" s="20" t="str">
        <f>IF(Deník!$J251="S",(Deník!$K251-Deník!$L251),IF(Deník!$J251="L",(Deník!$L251-Deník!$K251),""))</f>
        <v/>
      </c>
      <c r="BG250" s="20" t="str">
        <f>IF(Deník!$J251="S",(Deník!$K251-Deník!$S251),IF(Deník!$J251="L",(Deník!$S251-Deník!$K251),""))</f>
        <v/>
      </c>
      <c r="BH250" s="20" t="str">
        <f>IF(Deník!$J251="S",(Deník!$K251-Deník!$U251),IF(Deník!$J251="L",(Deník!$U251-Deník!$K251),""))</f>
        <v/>
      </c>
      <c r="BI250" s="20" t="str">
        <f>IF(Deník!$R250&gt;1,Deník!$R250,"")</f>
        <v/>
      </c>
      <c r="BJ250" s="20" t="str">
        <f>IF(Deník!$R250&lt;0,Deník!$R250,"")</f>
        <v/>
      </c>
      <c r="BK250" s="17"/>
      <c r="BM250" s="233" t="str">
        <f>IF(Deník!$R250&lt;&gt;"",IF(Deník!$Y250=Statistika!$F$78,IF(AND(Deník!$R250&gt;=0,Deník!$R250&lt;=1),"BE",Deník!$R250),""),"")</f>
        <v/>
      </c>
      <c r="BN250" s="233" t="str">
        <f>IF(Deník!$R250&lt;&gt;"",IF(Deník!$Y250=Statistika!$F$79,IF(AND(Deník!$R250&gt;=0,Deník!$R250&lt;=1),"BE",Deník!$R250),""),"")</f>
        <v/>
      </c>
      <c r="BO250" s="233" t="str">
        <f>IF(Deník!$R250&lt;&gt;"",IF(Deník!$Y250=Statistika!$F$80,IF(AND(Deník!$R250&gt;=0,Deník!$R250&lt;=1),"BE",Deník!$R250),""),"")</f>
        <v/>
      </c>
      <c r="BP250" s="233" t="str">
        <f>IF(Deník!$R250&lt;&gt;"",IF(Deník!$Y250=Statistika!$F$81,IF(AND(Deník!$R250&gt;=0,Deník!$R250&lt;=1),"BE",Deník!$R250),""),"")</f>
        <v/>
      </c>
      <c r="BQ250" s="233" t="str">
        <f>IF(Deník!$R250&lt;&gt;"",IF(Deník!$Y250=Statistika!$F$82,IF(AND(Deník!$R250&gt;=0,Deník!$R250&lt;=1),"BE",Deník!$R250),""),"")</f>
        <v/>
      </c>
      <c r="BR250" s="233" t="str">
        <f>IF(Deník!$R250&lt;&gt;"",IF(Deník!$Y250=Statistika!$F$83,IF(AND(Deník!$R250&gt;=0,Deník!$R250&lt;=1),"BE",Deník!$R250),""),"")</f>
        <v/>
      </c>
      <c r="BS250" s="233" t="str">
        <f>IF(Deník!$R250&lt;&gt;"",IF(Deník!$Y250=Statistika!$F$84,IF(AND(Deník!$R250&gt;=0,Deník!$R250&lt;=1),"BE",Deník!$R250),""),"")</f>
        <v/>
      </c>
      <c r="BT250" s="233" t="str">
        <f>IF(Deník!$R250&lt;&gt;"",IF(Deník!$Y250=Statistika!$F$85,IF(AND(Deník!$R250&gt;=0,Deník!$R250&lt;=1),"BE",Deník!$R250),""),"")</f>
        <v/>
      </c>
      <c r="BU250" s="233" t="str">
        <f>IF(Deník!$R250&lt;&gt;"",IF(Deník!$Y250=Statistika!$F$86,IF(AND(Deník!$R250&gt;=0,Deník!$R250&lt;=1),"BE",Deník!$R250),""),"")</f>
        <v/>
      </c>
      <c r="BV250" s="233" t="str">
        <f>IF(Deník!$R250&lt;&gt;"",IF(Deník!$Y250=Statistika!$F$87,IF(AND(Deník!$R250&gt;=0,Deník!$R250&lt;=1),"BE",Deník!$R250),""),"")</f>
        <v/>
      </c>
      <c r="BW250" s="233" t="str">
        <f>IF(Deník!$R250&lt;&gt;"",IF(Deník!$Y250=Statistika!$F$88,IF(AND(Deník!$R250&gt;=0,Deník!$R250&lt;=1),"BE",Deník!$R250),""),"")</f>
        <v/>
      </c>
      <c r="BX250" s="233" t="str">
        <f>IF(Deník!$R250&lt;&gt;"",IF(Deník!$Y250=Statistika!$F$89,IF(AND(Deník!$R250&gt;=0,Deník!$R250&lt;=1),"BE",Deník!$R250),""),"")</f>
        <v/>
      </c>
      <c r="BY250" s="233" t="str">
        <f>IF(Deník!$R250&lt;&gt;"",IF(Deník!$Y250=Statistika!$F$90,IF(AND(Deník!$R250&gt;=0,Deník!$R250&lt;=1),"BE",Deník!$R250),""),"")</f>
        <v/>
      </c>
      <c r="BZ250" s="233" t="str">
        <f>IF(Deník!$R250&lt;&gt;"",IF(Deník!$Y250=Statistika!$F$91,IF(AND(Deník!$R250&gt;=0,Deník!$R250&lt;=1),"BE",Deník!$R250),""),"")</f>
        <v/>
      </c>
      <c r="CA250" s="233"/>
      <c r="CB250" s="233" t="str">
        <f>IF(Deník!$R250&lt;&gt;"",IF(Deník!$AB250="SL",IF(AND(Deník!$R250&gt;=0,Deník!$R250&lt;=1),"BE",Deník!$R250),""),"")</f>
        <v/>
      </c>
      <c r="CC250" s="233" t="str">
        <f>IF(Deník!$R250&lt;&gt;"",IF(Deník!$AB250="BE10",IF(AND(Deník!$R250&gt;=0,Deník!$R250&lt;=1),"BE",Deník!$R250),""),"")</f>
        <v/>
      </c>
      <c r="CD250" s="233" t="str">
        <f>IF(Deník!$R250&lt;&gt;"",IF(Deník!$AB250="BE15",IF(AND(Deník!$R250&gt;=0,Deník!$R250&lt;=1),"BE",Deník!$R250),""),"")</f>
        <v/>
      </c>
      <c r="CE250" s="233" t="str">
        <f>IF(Deník!$R250&lt;&gt;"",IF(Deník!$AB250="BE20",IF(AND(Deník!$R250&gt;=0,Deník!$R250&lt;=1),"BE",Deník!$R250),""),"")</f>
        <v/>
      </c>
      <c r="CF250" s="233" t="str">
        <f>IF(Deník!$R250&lt;&gt;"",IF(Deník!$AB250="TP1",IF(AND(Deník!$R250&gt;=0,Deník!$R250&lt;=1),"BE",Deník!$R250),""),"")</f>
        <v/>
      </c>
      <c r="CG250" s="233" t="str">
        <f>IF(Deník!$R250&lt;&gt;"",IF(Deník!$AB250="TP2",IF(AND(Deník!$R250&gt;=0,Deník!$R250&lt;=1),"BE",Deník!$R250),""),"")</f>
        <v/>
      </c>
      <c r="CH250" s="233" t="str">
        <f>IF(Deník!$R250&lt;&gt;"",IF(Deník!$AB250="TP3",IF(AND(Deník!$R250&gt;=0,Deník!$R250&lt;=1),"BE",Deník!$R250),""),"")</f>
        <v/>
      </c>
      <c r="CI250" s="233" t="str">
        <f>IF(Deník!$R250&lt;&gt;"",IF(Deník!$AB250="Trailing SL",IF(AND(Deník!$R250&gt;=0,Deník!$R250&lt;=1),"BE",Deník!$R250),""),"")</f>
        <v/>
      </c>
      <c r="CJ250" s="233" t="str">
        <f>IF(Deník!$R250&lt;&gt;"",IF(Deník!$AB250="Manual",IF(AND(Deník!$R250&gt;=0,Deník!$R250&lt;=1),"BE",Deník!$R250),""),"")</f>
        <v/>
      </c>
      <c r="CK250" s="233"/>
      <c r="CL250" s="233" t="str">
        <f>IF(Deník!$R250&lt;0,IF(Deník!$AC250=Statistika!$F$117,Deník!$R250,""),"")</f>
        <v/>
      </c>
      <c r="CM250" s="233" t="str">
        <f>IF(Deník!$R250&lt;0,IF(Deník!$AC250=Statistika!$F$118,Deník!$R250,""),"")</f>
        <v/>
      </c>
      <c r="CN250" s="233" t="str">
        <f>IF(Deník!$R250&lt;0,IF(Deník!$AC250=Statistika!$F$119,Deník!$R250,""),"")</f>
        <v/>
      </c>
      <c r="CO250" s="233" t="str">
        <f>IF(Deník!$R250&lt;0,IF(Deník!$AC250=Statistika!$F$120,Deník!$R250,""),"")</f>
        <v/>
      </c>
      <c r="CP250" s="233" t="str">
        <f>IF(Deník!$R250&lt;0,IF(Deník!$AC250=Statistika!$F$121,Deník!$R250,""),"")</f>
        <v/>
      </c>
      <c r="CQ250" s="233" t="str">
        <f>IF(Deník!$R250&lt;0,IF(Deník!$AC250=Statistika!$F$122,Deník!$R250,""),"")</f>
        <v/>
      </c>
      <c r="CR250" s="233" t="str">
        <f>IF(Deník!$R250&lt;0,IF(Deník!$AC250=Statistika!$F$123,Deník!$R250,""),"")</f>
        <v/>
      </c>
      <c r="CS250" s="233" t="str">
        <f>IF(Deník!$R250&lt;0,IF(Deník!$AC250=Statistika!$F$124,Deník!$R250,""),"")</f>
        <v/>
      </c>
      <c r="CT250" s="233" t="str">
        <f>IF(Deník!$R250&lt;0,IF(Deník!$AC250=Statistika!$F$125,Deník!$R250,""),"")</f>
        <v/>
      </c>
      <c r="CU250" s="233"/>
      <c r="CV250" s="233" t="str">
        <f>IF(Deník!$R250&lt;0,IF(Deník!$AD250=$CV$2,Deník!$R250,""),"")</f>
        <v/>
      </c>
      <c r="CW250" s="233" t="str">
        <f>IF(Deník!$R250&lt;0,IF(Deník!$AD250=$CW$2,Deník!$R250,""),"")</f>
        <v/>
      </c>
      <c r="CX250" s="233" t="str">
        <f>IF(Deník!$R250&lt;0,IF(Deník!$AD250=$CX$2,Deník!$R250,""),"")</f>
        <v/>
      </c>
      <c r="CY250" s="233" t="str">
        <f>IF(Deník!$R250&lt;0,IF(Deník!$AD250=$CY$2,Deník!$R250,""),"")</f>
        <v/>
      </c>
      <c r="CZ250" s="233" t="str">
        <f>IF(Deník!$R250&lt;0,IF(Deník!$AD250=$CZ$2,Deník!$R250,""),"")</f>
        <v/>
      </c>
      <c r="DL250" s="221">
        <f t="shared" si="12"/>
        <v>93847.029999999984</v>
      </c>
      <c r="DM250" s="220">
        <f t="shared" si="11"/>
        <v>-6.1529700000000132E-2</v>
      </c>
      <c r="DO250" s="50">
        <f>Deník!W251</f>
        <v>0</v>
      </c>
      <c r="DP250" s="102" t="str">
        <f>IF(AND(Deník!W251&gt;0),1,"")</f>
        <v/>
      </c>
      <c r="DQ250" s="102">
        <f>IF(AND(Deník!W251&lt;=0),1,"")</f>
        <v>1</v>
      </c>
      <c r="DR250" s="227"/>
      <c r="DS250" s="228"/>
      <c r="DT250" s="85"/>
      <c r="DU250" s="54">
        <f>IF(MONTH(Deník!$C250)=DU$2,Deník!$W250,"")</f>
        <v>0</v>
      </c>
      <c r="DV250" s="222" t="str">
        <f>IF(MONTH(Deník!$C250)=DV$2,Deník!$W250,"")</f>
        <v/>
      </c>
      <c r="DW250" s="222" t="str">
        <f>IF(MONTH(Deník!$C250)=DW$2,Deník!$W250,"")</f>
        <v/>
      </c>
      <c r="DX250" s="222" t="str">
        <f>IF(MONTH(Deník!$C250)=DX$2,Deník!$W250,"")</f>
        <v/>
      </c>
      <c r="DY250" s="222" t="str">
        <f>IF(MONTH(Deník!$C250)=DY$2,Deník!$W250,"")</f>
        <v/>
      </c>
      <c r="DZ250" s="222" t="str">
        <f>IF(MONTH(Deník!$C250)=DZ$2,Deník!$W250,"")</f>
        <v/>
      </c>
      <c r="EA250" s="222" t="str">
        <f>IF(MONTH(Deník!$C250)=EA$2,Deník!$W250,"")</f>
        <v/>
      </c>
      <c r="EB250" s="222" t="str">
        <f>IF(MONTH(Deník!$C250)=EB$2,Deník!$W250,"")</f>
        <v/>
      </c>
      <c r="EC250" s="222" t="str">
        <f>IF(MONTH(Deník!$C250)=EC$2,Deník!$W250,"")</f>
        <v/>
      </c>
      <c r="ED250" s="222" t="str">
        <f>IF(MONTH(Deník!$C250)=ED$2,Deník!$W250,"")</f>
        <v/>
      </c>
      <c r="EE250" s="222" t="str">
        <f>IF(MONTH(Deník!$C250)=EE$2,Deník!$W250,"")</f>
        <v/>
      </c>
      <c r="EF250" s="222" t="str">
        <f>IF(MONTH(Deník!$C250)=EF$2,Deník!$W250,"")</f>
        <v/>
      </c>
      <c r="EI250" s="600" t="str">
        <f>IF(Deník!$W250&lt;&gt;"",IF(Deník!$B250=Statistika!$F$63,Deník!$W250,""),"")</f>
        <v/>
      </c>
      <c r="EJ250" s="13" t="str">
        <f>IF(Deník!$W250&lt;&gt;"",IF(Deník!$B250=Statistika!$F$64,Deník!$W250,""),"")</f>
        <v/>
      </c>
      <c r="EK250" s="13" t="str">
        <f>IF(Deník!$W250&lt;&gt;"",IF(Deník!$B250=Statistika!$F$65,Deník!$W250,""),"")</f>
        <v/>
      </c>
      <c r="EL250" s="13" t="str">
        <f>IF(Deník!$W250&lt;&gt;"",IF(Deník!$B250=Statistika!$F$66,Deník!$W250,""),"")</f>
        <v/>
      </c>
      <c r="EM250" s="13" t="str">
        <f>IF(Deník!$W250&lt;&gt;"",IF(Deník!$B250=Statistika!$F$67,Deník!$W250,""),"")</f>
        <v/>
      </c>
      <c r="EN250" s="13" t="str">
        <f>IF(Deník!$W250&lt;&gt;"",IF(Deník!$B250=Statistika!$F$68,Deník!$W250,""),"")</f>
        <v/>
      </c>
      <c r="EO250" s="13" t="str">
        <f>IF(Deník!$W250&lt;&gt;"",IF(Deník!$B250=Statistika!$F$69,Deník!$W250,""),"")</f>
        <v/>
      </c>
      <c r="EP250" s="601" t="str">
        <f>IF(Deník!$W250&lt;&gt;"",IF(Deník!$B250=Statistika!$F$70,Deník!$W250,""),"")</f>
        <v/>
      </c>
      <c r="EQ250" s="90"/>
      <c r="ER250" s="63" t="str">
        <f>IF(Deník!$W250&lt;&gt;"",IF(Deník!$J250="L",Deník!$W250,""),"")</f>
        <v/>
      </c>
      <c r="ES250" s="13" t="str">
        <f>IF(Deník!$W250&lt;&gt;"",IF(Deník!$J250="S",Deník!$W250,""),"")</f>
        <v/>
      </c>
      <c r="ET250" s="95"/>
      <c r="EU250" s="88"/>
      <c r="EV250" s="63" t="str">
        <f>IF(WEEKDAY(Deník!$C250,2)=1,Deník!$W250,"")</f>
        <v/>
      </c>
      <c r="EW250" s="13" t="str">
        <f>IF(WEEKDAY(Deník!$C250,2)=2,Deník!$W250,"")</f>
        <v/>
      </c>
      <c r="EX250" s="13" t="str">
        <f>IF(WEEKDAY(Deník!$C250,2)=3,Deník!$W250,"")</f>
        <v/>
      </c>
      <c r="EY250" s="13" t="str">
        <f>IF(WEEKDAY(Deník!$C250,2)=4,Deník!$W250,"")</f>
        <v/>
      </c>
      <c r="EZ250" s="60" t="str">
        <f>IF(WEEKDAY(Deník!$C250,2)=5,Deník!$W250,"")</f>
        <v/>
      </c>
      <c r="FA250" s="99"/>
      <c r="FB250" s="100">
        <f>Deník!D250</f>
        <v>0</v>
      </c>
      <c r="FC250" s="63">
        <f>IF($FB250&lt;&gt;"",IF(AND($FB250&gt;=FC$2,$FB250&lt;=FC$3),Deník!$W250,""))</f>
        <v>0</v>
      </c>
      <c r="FD250" s="63" t="str">
        <f>IF($FB250&lt;&gt;"",IF(AND($FB250&gt;=FD$2,$FB250&lt;=FD$3),Deník!$W250,""))</f>
        <v/>
      </c>
      <c r="FE250" s="63" t="str">
        <f>IF($FB250&lt;&gt;"",IF(AND($FB250&gt;=FE$2,$FB250&lt;=FE$3),Deník!$W250,""))</f>
        <v/>
      </c>
      <c r="FF250" s="63" t="str">
        <f>IF($FB250&lt;&gt;"",IF(AND($FB250&gt;=FF$2,$FB250&lt;=FF$3),Deník!$W250,""))</f>
        <v/>
      </c>
      <c r="FG250" s="63" t="str">
        <f>IF($FB250&lt;&gt;"",IF(AND($FB250&gt;=FG$2,$FB250&lt;=FG$3),Deník!$W250,""))</f>
        <v/>
      </c>
      <c r="FH250" s="63" t="str">
        <f>IF($FB250&lt;&gt;"",IF(AND($FB250&gt;=FH$2,$FB250&lt;=FH$3),Deník!$W250,""))</f>
        <v/>
      </c>
      <c r="FI250" s="63" t="str">
        <f>IF($FB250&lt;&gt;"",IF(AND($FB250&gt;=FI$2,$FB250&lt;=FI$3),Deník!$W250,""))</f>
        <v/>
      </c>
      <c r="FJ250" s="63" t="str">
        <f>IF($FB250&lt;&gt;"",IF(AND($FB250&gt;=FJ$2,$FB250&lt;=FJ$3),Deník!$W250,""))</f>
        <v/>
      </c>
      <c r="FK250" s="63" t="str">
        <f>IF($FB250&lt;&gt;"",IF(AND($FB250&gt;=FK$2,$FB250&lt;=FK$3),Deník!$W250,""))</f>
        <v/>
      </c>
      <c r="FL250" s="63" t="str">
        <f>IF($FB250&lt;&gt;"",IF(AND($FB250&gt;=FL$2,$FB250&lt;=FL$3),Deník!$W250,""))</f>
        <v/>
      </c>
      <c r="FM250" s="63" t="str">
        <f>IF($FB250&lt;&gt;"",IF(AND($FB250&gt;=FM$2,$FB250&lt;=FM$3),Deník!$W250,""))</f>
        <v/>
      </c>
      <c r="FN250" s="13"/>
      <c r="FO250" s="20" t="str">
        <f>IF(Deník!$W250&gt;1,Deník!$W250,"")</f>
        <v/>
      </c>
      <c r="FP250" s="20" t="str">
        <f>IF(Deník!$W250&lt;0,Deník!$W250,"")</f>
        <v/>
      </c>
      <c r="FQ250" s="17"/>
      <c r="FS250" s="233"/>
      <c r="FT250" s="233" t="str">
        <f>IF(Deník!$W250&lt;&gt;"",IF(Deník!$Y250=Statistika!$F$78,Deník!$W250,""),"")</f>
        <v/>
      </c>
      <c r="FU250" s="233" t="str">
        <f>IF(Deník!$W250&lt;&gt;"",IF(Deník!$Y250=Statistika!$F$79,Deník!$W250,""),"")</f>
        <v/>
      </c>
      <c r="FV250" s="233" t="str">
        <f>IF(Deník!$W250&lt;&gt;"",IF(Deník!$Y250=Statistika!$F$80,Deník!$W250,""),"")</f>
        <v/>
      </c>
      <c r="FW250" s="233" t="str">
        <f>IF(Deník!$W250&lt;&gt;"",IF(Deník!$Y250=Statistika!$F$81,Deník!$W250,""),"")</f>
        <v/>
      </c>
      <c r="FX250" s="233" t="str">
        <f>IF(Deník!$W250&lt;&gt;"",IF(Deník!$Y250=Statistika!$F$82,Deník!$W250,""),"")</f>
        <v/>
      </c>
      <c r="FY250" s="233" t="str">
        <f>IF(Deník!$W250&lt;&gt;"",IF(Deník!$Y250=Statistika!$F$83,Deník!$W250,""),"")</f>
        <v/>
      </c>
      <c r="FZ250" s="233" t="str">
        <f>IF(Deník!$W250&lt;&gt;"",IF(Deník!$Y250=Statistika!$F$84,Deník!$W250,""),"")</f>
        <v/>
      </c>
      <c r="GA250" s="233" t="str">
        <f>IF(Deník!$W250&lt;&gt;"",IF(Deník!$Y250=Statistika!$F$85,Deník!$W250,""),"")</f>
        <v/>
      </c>
      <c r="GB250" s="233" t="str">
        <f>IF(Deník!$W250&lt;&gt;"",IF(Deník!$Y250=Statistika!$F$86,Deník!$W250,""),"")</f>
        <v/>
      </c>
      <c r="GC250" s="233" t="str">
        <f>IF(Deník!$W250&lt;&gt;"",IF(Deník!$Y250=Statistika!$F$87,Deník!$W250,""),"")</f>
        <v/>
      </c>
      <c r="GD250" s="233" t="str">
        <f>IF(Deník!$W250&lt;&gt;"",IF(Deník!$Y250=Statistika!$F$88,Deník!$W250,""),"")</f>
        <v/>
      </c>
      <c r="GE250" s="233" t="str">
        <f>IF(Deník!$W250&lt;&gt;"",IF(Deník!$Y250=Statistika!$F$89,Deník!$W250,""),"")</f>
        <v/>
      </c>
      <c r="GF250" s="233" t="str">
        <f>IF(Deník!$W250&lt;&gt;"",IF(Deník!$Y250=Statistika!$F$90,Deník!$W250,""),"")</f>
        <v/>
      </c>
      <c r="GG250" s="233" t="str">
        <f>IF(Deník!$W250&lt;&gt;"",IF(Deník!$Y250=Statistika!$F$91,Deník!$W250,""),"")</f>
        <v/>
      </c>
      <c r="GH250" s="233"/>
      <c r="GI250" s="233" t="str">
        <f>IF(Deník!$W250&lt;&gt;"",IF(Deník!$AB250=Statistika!$L$100,Deník!$W250,""),"")</f>
        <v/>
      </c>
      <c r="GJ250" s="233" t="str">
        <f>IF(Deník!$W250&lt;&gt;"",IF(Deník!$AB250=Statistika!$L$101,Deník!$W250,""),"")</f>
        <v/>
      </c>
      <c r="GK250" s="233" t="str">
        <f>IF(Deník!$W250&lt;&gt;"",IF(Deník!$AB250=Statistika!$L$102,Deník!$W250,""),"")</f>
        <v/>
      </c>
      <c r="GL250" s="233" t="str">
        <f>IF(Deník!$W250&lt;&gt;"",IF(Deník!$AB250=Statistika!$L$103,Deník!$W250,""),"")</f>
        <v/>
      </c>
      <c r="GM250" s="233" t="str">
        <f>IF(Deník!$W250&lt;&gt;"",IF(Deník!$AB250=Statistika!$L$104,Deník!$W250,""),"")</f>
        <v/>
      </c>
      <c r="GN250" s="233" t="str">
        <f>IF(Deník!$W250&lt;&gt;"",IF(Deník!$AB250=Statistika!$L$105,Deník!$W250,""),"")</f>
        <v/>
      </c>
      <c r="GO250" s="233" t="str">
        <f>IF(Deník!$W250&lt;&gt;"",IF(Deník!$AB250=Statistika!$L$106,Deník!$W250,""),"")</f>
        <v/>
      </c>
      <c r="GP250" s="233" t="str">
        <f>IF(Deník!$W250&lt;&gt;"",IF(Deník!$AB250=Statistika!$L$107,Deník!$W250,""),"")</f>
        <v/>
      </c>
      <c r="GQ250" s="233" t="str">
        <f>IF(Deník!$W250&lt;&gt;"",IF(Deník!$AB250=Statistika!$L$108,Deník!$W250,""),"")</f>
        <v/>
      </c>
      <c r="GS250" s="233" t="str">
        <f>IF(Deník!$W250&lt;0,IF(Deník!$AC250=Statistika!$F$117,Deník!$W250,""),"")</f>
        <v/>
      </c>
      <c r="GT250" s="233" t="str">
        <f>IF(Deník!$W250&lt;0,IF(Deník!$AC250=Statistika!$F$118,Deník!$W250,""),"")</f>
        <v/>
      </c>
      <c r="GU250" s="233" t="str">
        <f>IF(Deník!$W250&lt;0,IF(Deník!$AC250=Statistika!$F$119,Deník!$W250,""),"")</f>
        <v/>
      </c>
      <c r="GV250" s="233" t="str">
        <f>IF(Deník!$W250&lt;0,IF(Deník!$AC250=Statistika!$F$120,Deník!$W250,""),"")</f>
        <v/>
      </c>
      <c r="GW250" s="233" t="str">
        <f>IF(Deník!$W250&lt;0,IF(Deník!$AC250=Statistika!$F$121,Deník!$W250,""),"")</f>
        <v/>
      </c>
      <c r="GX250" s="233" t="str">
        <f>IF(Deník!$W250&lt;0,IF(Deník!$AC250=Statistika!$F$122,Deník!$W250,""),"")</f>
        <v/>
      </c>
      <c r="GY250" s="233" t="str">
        <f>IF(Deník!$W250&lt;0,IF(Deník!$AC250=Statistika!$F$123,Deník!$W250,""),"")</f>
        <v/>
      </c>
      <c r="GZ250" s="233" t="str">
        <f>IF(Deník!$W250&lt;0,IF(Deník!$AC250=Statistika!$F$124,Deník!$W250,""),"")</f>
        <v/>
      </c>
      <c r="HA250" s="233" t="str">
        <f>IF(Deník!$W250&lt;0,IF(Deník!$AC250=Statistika!$F$125,Deník!$W250,""),"")</f>
        <v/>
      </c>
      <c r="HC250" s="233" t="str">
        <f>IF(Deník!$W250&lt;0,IF(Deník!$AD250=Statistika!$F$133,Deník!$W250,""),"")</f>
        <v/>
      </c>
      <c r="HD250" s="233" t="str">
        <f>IF(Deník!$W250&lt;0,IF(Deník!$AD250=Statistika!$F$134,Deník!$W250,""),"")</f>
        <v/>
      </c>
      <c r="HE250" s="233" t="str">
        <f>IF(Deník!$W250&lt;0,IF(Deník!$AD250=Statistika!$F$135,Deník!$W250,""),"")</f>
        <v/>
      </c>
      <c r="HF250" s="233" t="str">
        <f>IF(Deník!$W250&lt;0,IF(Deník!$AD250=Statistika!$F$136,Deník!$W250,""),"")</f>
        <v/>
      </c>
      <c r="HG250" s="233" t="str">
        <f>IF(Deník!$W250&lt;0,IF(Deník!$AD250=Statistika!$F$137,Deník!$W250,""),"")</f>
        <v/>
      </c>
      <c r="ID250" s="8">
        <f>Tabulka4[[#This Row],[Sloupec3]]</f>
        <v>0</v>
      </c>
      <c r="IE250" s="17" t="str">
        <f>IF(AND([1]Deník!$C250&gt;='[1]Měsíční shrnutí'!$D$1,[1]Deník!$C250&lt;='[1]Měsíční shrnutí'!$F$1),[1]Deník!$X250,"")</f>
        <v/>
      </c>
    </row>
    <row r="251" spans="1:239">
      <c r="A251" s="8">
        <f>Deník!C252</f>
        <v>0</v>
      </c>
      <c r="B251" s="50" t="str">
        <f>Deník!R252</f>
        <v/>
      </c>
      <c r="C251" s="102" t="str">
        <f>IF(AND(Deník!R252&gt;1,Deník!R252&lt;&gt;""),1,"")</f>
        <v/>
      </c>
      <c r="D251" s="102" t="str">
        <f>IF(AND(Deník!R252&lt;=0,Deník!R252&lt;&gt;""),1,"")</f>
        <v/>
      </c>
      <c r="E251" s="103" t="str">
        <f>IF(AND(Deník!R252&gt;=0,Deník!R252&lt;=1),1,"")</f>
        <v/>
      </c>
      <c r="F251" s="79" t="str">
        <f>IF(Deník!R252&lt;&gt;"",Deník!R252+F250,"")</f>
        <v/>
      </c>
      <c r="G251" s="85"/>
      <c r="H251" s="54" t="str">
        <f>IF(MONTH(Deník!$C251)=H$2,IF(AND(Deník!$R251&gt;=0,Deník!$R251&lt;=1),"BE",Deník!$R251),"")</f>
        <v/>
      </c>
      <c r="I251" s="11" t="str">
        <f>IF(MONTH(Deník!$C251)=I$2,IF(AND(Deník!$R251&gt;=0,Deník!$R251&lt;=1),"BE",Deník!$R251),"")</f>
        <v/>
      </c>
      <c r="J251" s="11" t="str">
        <f>IF(MONTH(Deník!$C251)=J$2,IF(AND(Deník!$R251&gt;=0,Deník!$R251&lt;=1),"BE",Deník!$R251),"")</f>
        <v/>
      </c>
      <c r="K251" s="11" t="str">
        <f>IF(MONTH(Deník!$C251)=K$2,IF(AND(Deník!$R251&gt;=0,Deník!$R251&lt;=1),"BE",Deník!$R251),"")</f>
        <v/>
      </c>
      <c r="L251" s="11" t="str">
        <f>IF(MONTH(Deník!$C251)=L$2,IF(AND(Deník!$R251&gt;=0,Deník!$R251&lt;=1),"BE",Deník!$R251),"")</f>
        <v/>
      </c>
      <c r="M251" s="11" t="str">
        <f>IF(MONTH(Deník!$C251)=M$2,IF(AND(Deník!$R251&gt;=0,Deník!$R251&lt;=1),"BE",Deník!$R251),"")</f>
        <v/>
      </c>
      <c r="N251" s="11" t="str">
        <f>IF(MONTH(Deník!$C251)=N$2,IF(AND(Deník!$R251&gt;=0,Deník!$R251&lt;=1),"BE",Deník!$R251),"")</f>
        <v/>
      </c>
      <c r="O251" s="11" t="str">
        <f>IF(MONTH(Deník!$C251)=O$2,IF(AND(Deník!$R251&gt;=0,Deník!$R251&lt;=1),"BE",Deník!$R251),"")</f>
        <v/>
      </c>
      <c r="P251" s="11" t="str">
        <f>IF(MONTH(Deník!$C251)=P$2,IF(AND(Deník!$R251&gt;=0,Deník!$R251&lt;=1),"BE",Deník!$R251),"")</f>
        <v/>
      </c>
      <c r="Q251" s="11" t="str">
        <f>IF(MONTH(Deník!$C251)=Q$2,IF(AND(Deník!$R251&gt;=0,Deník!$R251&lt;=1),"BE",Deník!$R251),"")</f>
        <v/>
      </c>
      <c r="R251" s="11" t="str">
        <f>IF(MONTH(Deník!$C251)=R$2,IF(AND(Deník!$R251&gt;=0,Deník!$R251&lt;=1),"BE",Deník!$R251),"")</f>
        <v/>
      </c>
      <c r="S251" s="57" t="str">
        <f>IF(MONTH(Deník!$C251)=S$2,IF(AND(Deník!$R251&gt;=0,Deník!$R251&lt;=1),"BE",Deník!$R251),"")</f>
        <v/>
      </c>
      <c r="U251" s="12"/>
      <c r="V251" s="12"/>
      <c r="X251" s="600" t="str">
        <f>IF(Deník!$R251&lt;&gt;"",IF(Deník!$B251=Statistika!$F$63,IF(AND(Deník!$R251&gt;=0,Deník!$R251&lt;=1),"BE",Deník!$R251),""),"")</f>
        <v/>
      </c>
      <c r="Y251" s="13" t="str">
        <f>IF(Deník!$R251&lt;&gt;"",IF(Deník!$B251=Statistika!$F$64,IF(AND(Deník!$R251&gt;=0,Deník!$R251&lt;=1),"BE",Deník!$R251),""),"")</f>
        <v/>
      </c>
      <c r="Z251" s="13" t="str">
        <f>IF(Deník!$R251&lt;&gt;"",IF(Deník!$B251=Statistika!$F$65,IF(AND(Deník!$R251&gt;=0,Deník!$R251&lt;=1),"BE",Deník!$R251),""),"")</f>
        <v/>
      </c>
      <c r="AA251" s="13" t="str">
        <f>IF(Deník!$R251&lt;&gt;"",IF(Deník!$B251=Statistika!$F$66,IF(AND(Deník!$R251&gt;=0,Deník!$R251&lt;=1),"BE",Deník!$R251),""),"")</f>
        <v/>
      </c>
      <c r="AB251" s="13" t="str">
        <f>IF(Deník!$R251&lt;&gt;"",IF(Deník!$B251=Statistika!$F$67,IF(AND(Deník!$R251&gt;=0,Deník!$R251&lt;=1),"BE",Deník!$R251),""),"")</f>
        <v/>
      </c>
      <c r="AC251" s="13" t="str">
        <f>IF(Deník!$R251&lt;&gt;"",IF(Deník!$B251=Statistika!$F$68,IF(AND(Deník!$R251&gt;=0,Deník!$R251&lt;=1),"BE",Deník!$R251),""),"")</f>
        <v/>
      </c>
      <c r="AD251" s="13" t="str">
        <f>IF(Deník!$R251&lt;&gt;"",IF(Deník!$B251=Statistika!$F$69,IF(AND(Deník!$R251&gt;=0,Deník!$R251&lt;=1),"BE",Deník!$R251),""),"")</f>
        <v/>
      </c>
      <c r="AE251" s="601" t="str">
        <f>IF(Deník!$R251&lt;&gt;"",IF(Deník!$B251=Statistika!$F$70,IF(AND(Deník!$R251&gt;=0,Deník!$R251&lt;=1),"BE",Deník!$R251),""),"")</f>
        <v/>
      </c>
      <c r="AF251" s="90"/>
      <c r="AG251" s="63" t="str">
        <f>IF(Deník!$R251&lt;&gt;"",IF(Deník!$J251="L",IF(AND(Deník!$R251&gt;=0,Deník!$R251&lt;=1),"BE",Deník!$R251),""),"")</f>
        <v/>
      </c>
      <c r="AH251" s="13" t="str">
        <f>IF(Deník!$R251&lt;&gt;"",IF(Deník!$J251="S",IF(AND(Deník!$R251&gt;=0,Deník!$R251&lt;=1),"BE",Deník!$R251),""),"")</f>
        <v/>
      </c>
      <c r="AI251" s="95"/>
      <c r="AJ251" s="71" t="str">
        <f>IF(Deník!N252&lt;&gt;"",Deník!N252*-1,"")</f>
        <v/>
      </c>
      <c r="AK251" s="88"/>
      <c r="AL251" s="63" t="str">
        <f>IF(WEEKDAY(Deník!$C251,2)=1,IF(AND(Deník!$R251&gt;=0,Deník!$R251&lt;=1),"BE",Deník!$R251),"")</f>
        <v/>
      </c>
      <c r="AM251" s="13" t="str">
        <f>IF(WEEKDAY(Deník!$C251,2)=2,IF(AND(Deník!$R251&gt;=0,Deník!$R251&lt;=1),"BE",Deník!$R251),"")</f>
        <v/>
      </c>
      <c r="AN251" s="13" t="str">
        <f>IF(WEEKDAY(Deník!$C251,2)=3,IF(AND(Deník!$R251&gt;=0,Deník!$R251&lt;=1),"BE",Deník!$R251),"")</f>
        <v/>
      </c>
      <c r="AO251" s="13" t="str">
        <f>IF(WEEKDAY(Deník!$C251,2)=4,IF(AND(Deník!$R251&gt;=0,Deník!$R251&lt;=1),"BE",Deník!$R251),"")</f>
        <v/>
      </c>
      <c r="AP251" s="60" t="str">
        <f>IF(WEEKDAY(Deník!$C251,2)=5,IF(AND(Deník!$R251&gt;=0,Deník!$R251&lt;=1),"BE",Deník!$R251),"")</f>
        <v/>
      </c>
      <c r="AQ251" s="99"/>
      <c r="AR251" s="100">
        <f>Deník!D251</f>
        <v>0</v>
      </c>
      <c r="AS251" s="63" t="str">
        <f>IF(Deník!$D251&lt;&gt;"",IF(AND(Deník!$D251&gt;=AS$2,Deník!$D251&lt;=AS$3),IF(AND(Deník!$R251&gt;=0,Deník!$R251&lt;=1),"BE",Deník!$R251),""),"")</f>
        <v/>
      </c>
      <c r="AT251" s="63" t="str">
        <f>IF(Deník!$D251&lt;&gt;"",IF(AND(Deník!$D251&gt;=AT$2,Deník!$D251&lt;=AT$3),IF(AND(Deník!$R251&gt;=0,Deník!$R251&lt;=1),"BE",Deník!$R251),""),"")</f>
        <v/>
      </c>
      <c r="AU251" s="63" t="str">
        <f>IF(Deník!$D251&lt;&gt;"",IF(AND(Deník!$D251&gt;=AU$2,Deník!$D251&lt;=AU$3),IF(AND(Deník!$R251&gt;=0,Deník!$R251&lt;=1),"BE",Deník!$R251),""),"")</f>
        <v/>
      </c>
      <c r="AV251" s="63" t="str">
        <f>IF(Deník!$D251&lt;&gt;"",IF(AND(Deník!$D251&gt;=AV$2,Deník!$D251&lt;=AV$3),IF(AND(Deník!$R251&gt;=0,Deník!$R251&lt;=1),"BE",Deník!$R251),""),"")</f>
        <v/>
      </c>
      <c r="AW251" s="63" t="str">
        <f>IF(Deník!$D251&lt;&gt;"",IF(AND(Deník!$D251&gt;=AW$2,Deník!$D251&lt;=AW$3),IF(AND(Deník!$R251&gt;=0,Deník!$R251&lt;=1),"BE",Deník!$R251),""),"")</f>
        <v/>
      </c>
      <c r="AX251" s="63" t="str">
        <f>IF(Deník!$D251&lt;&gt;"",IF(AND(Deník!$D251&gt;=AX$2,Deník!$D251&lt;=AX$3),IF(AND(Deník!$R251&gt;=0,Deník!$R251&lt;=1),"BE",Deník!$R251),""),"")</f>
        <v/>
      </c>
      <c r="AY251" s="63" t="str">
        <f>IF(Deník!$D251&lt;&gt;"",IF(AND(Deník!$D251&gt;=AY$2,Deník!$D251&lt;=AY$3),IF(AND(Deník!$R251&gt;=0,Deník!$R251&lt;=1),"BE",Deník!$R251),""),"")</f>
        <v/>
      </c>
      <c r="AZ251" s="63" t="str">
        <f>IF(Deník!$D251&lt;&gt;"",IF(AND(Deník!$D251&gt;=AZ$2,Deník!$D251&lt;=AZ$3),IF(AND(Deník!$R251&gt;=0,Deník!$R251&lt;=1),"BE",Deník!$R251),""),"")</f>
        <v/>
      </c>
      <c r="BA251" s="63" t="str">
        <f>IF(Deník!$D251&lt;&gt;"",IF(AND(Deník!$D251&gt;=BA$2,Deník!$D251&lt;=BA$3),IF(AND(Deník!$R251&gt;=0,Deník!$R251&lt;=1),"BE",Deník!$R251),""),"")</f>
        <v/>
      </c>
      <c r="BB251" s="63" t="str">
        <f>IF(Deník!$D251&lt;&gt;"",IF(AND(Deník!$D251&gt;=BB$2,Deník!$D251&lt;=BB$3),IF(AND(Deník!$R251&gt;=0,Deník!$R251&lt;=1),"BE",Deník!$R251),""),"")</f>
        <v/>
      </c>
      <c r="BC251" s="71" t="str">
        <f>IF(Deník!$D251&lt;&gt;"",IF(AND(Deník!$D251&gt;=BC$2,Deník!$D251&lt;=BC$3),IF(AND(Deník!$R251&gt;=0,Deník!$R251&lt;=1),"BE",Deník!$R251),""),"")</f>
        <v/>
      </c>
      <c r="BD251" s="20" t="str">
        <f>IF(Deník!$J252="S",(Deník!$M252-Deník!$K252),IF(Deník!$J252="L",(Deník!$K252-Deník!$M252),""))</f>
        <v/>
      </c>
      <c r="BE251" s="20" t="str">
        <f>IF(Deník!$J252="S",(Deník!$K252-Deník!$O252),IF(Deník!$J252="L",(Deník!$O252-Deník!$K252),""))</f>
        <v/>
      </c>
      <c r="BF251" s="20" t="str">
        <f>IF(Deník!$J252="S",(Deník!$K252-Deník!$L252),IF(Deník!$J252="L",(Deník!$L252-Deník!$K252),""))</f>
        <v/>
      </c>
      <c r="BG251" s="20" t="str">
        <f>IF(Deník!$J252="S",(Deník!$K252-Deník!$S252),IF(Deník!$J252="L",(Deník!$S252-Deník!$K252),""))</f>
        <v/>
      </c>
      <c r="BH251" s="20" t="str">
        <f>IF(Deník!$J252="S",(Deník!$K252-Deník!$U252),IF(Deník!$J252="L",(Deník!$U252-Deník!$K252),""))</f>
        <v/>
      </c>
      <c r="BI251" s="20" t="str">
        <f>IF(Deník!$R251&gt;1,Deník!$R251,"")</f>
        <v/>
      </c>
      <c r="BJ251" s="20" t="str">
        <f>IF(Deník!$R251&lt;0,Deník!$R251,"")</f>
        <v/>
      </c>
      <c r="BK251" s="17"/>
      <c r="BM251" s="233" t="str">
        <f>IF(Deník!$R251&lt;&gt;"",IF(Deník!$Y251=Statistika!$F$78,IF(AND(Deník!$R251&gt;=0,Deník!$R251&lt;=1),"BE",Deník!$R251),""),"")</f>
        <v/>
      </c>
      <c r="BN251" s="233" t="str">
        <f>IF(Deník!$R251&lt;&gt;"",IF(Deník!$Y251=Statistika!$F$79,IF(AND(Deník!$R251&gt;=0,Deník!$R251&lt;=1),"BE",Deník!$R251),""),"")</f>
        <v/>
      </c>
      <c r="BO251" s="233" t="str">
        <f>IF(Deník!$R251&lt;&gt;"",IF(Deník!$Y251=Statistika!$F$80,IF(AND(Deník!$R251&gt;=0,Deník!$R251&lt;=1),"BE",Deník!$R251),""),"")</f>
        <v/>
      </c>
      <c r="BP251" s="233" t="str">
        <f>IF(Deník!$R251&lt;&gt;"",IF(Deník!$Y251=Statistika!$F$81,IF(AND(Deník!$R251&gt;=0,Deník!$R251&lt;=1),"BE",Deník!$R251),""),"")</f>
        <v/>
      </c>
      <c r="BQ251" s="233" t="str">
        <f>IF(Deník!$R251&lt;&gt;"",IF(Deník!$Y251=Statistika!$F$82,IF(AND(Deník!$R251&gt;=0,Deník!$R251&lt;=1),"BE",Deník!$R251),""),"")</f>
        <v/>
      </c>
      <c r="BR251" s="233" t="str">
        <f>IF(Deník!$R251&lt;&gt;"",IF(Deník!$Y251=Statistika!$F$83,IF(AND(Deník!$R251&gt;=0,Deník!$R251&lt;=1),"BE",Deník!$R251),""),"")</f>
        <v/>
      </c>
      <c r="BS251" s="233" t="str">
        <f>IF(Deník!$R251&lt;&gt;"",IF(Deník!$Y251=Statistika!$F$84,IF(AND(Deník!$R251&gt;=0,Deník!$R251&lt;=1),"BE",Deník!$R251),""),"")</f>
        <v/>
      </c>
      <c r="BT251" s="233" t="str">
        <f>IF(Deník!$R251&lt;&gt;"",IF(Deník!$Y251=Statistika!$F$85,IF(AND(Deník!$R251&gt;=0,Deník!$R251&lt;=1),"BE",Deník!$R251),""),"")</f>
        <v/>
      </c>
      <c r="BU251" s="233" t="str">
        <f>IF(Deník!$R251&lt;&gt;"",IF(Deník!$Y251=Statistika!$F$86,IF(AND(Deník!$R251&gt;=0,Deník!$R251&lt;=1),"BE",Deník!$R251),""),"")</f>
        <v/>
      </c>
      <c r="BV251" s="233" t="str">
        <f>IF(Deník!$R251&lt;&gt;"",IF(Deník!$Y251=Statistika!$F$87,IF(AND(Deník!$R251&gt;=0,Deník!$R251&lt;=1),"BE",Deník!$R251),""),"")</f>
        <v/>
      </c>
      <c r="BW251" s="233" t="str">
        <f>IF(Deník!$R251&lt;&gt;"",IF(Deník!$Y251=Statistika!$F$88,IF(AND(Deník!$R251&gt;=0,Deník!$R251&lt;=1),"BE",Deník!$R251),""),"")</f>
        <v/>
      </c>
      <c r="BX251" s="233" t="str">
        <f>IF(Deník!$R251&lt;&gt;"",IF(Deník!$Y251=Statistika!$F$89,IF(AND(Deník!$R251&gt;=0,Deník!$R251&lt;=1),"BE",Deník!$R251),""),"")</f>
        <v/>
      </c>
      <c r="BY251" s="233" t="str">
        <f>IF(Deník!$R251&lt;&gt;"",IF(Deník!$Y251=Statistika!$F$90,IF(AND(Deník!$R251&gt;=0,Deník!$R251&lt;=1),"BE",Deník!$R251),""),"")</f>
        <v/>
      </c>
      <c r="BZ251" s="233" t="str">
        <f>IF(Deník!$R251&lt;&gt;"",IF(Deník!$Y251=Statistika!$F$91,IF(AND(Deník!$R251&gt;=0,Deník!$R251&lt;=1),"BE",Deník!$R251),""),"")</f>
        <v/>
      </c>
      <c r="CA251" s="233"/>
      <c r="CB251" s="233" t="str">
        <f>IF(Deník!$R251&lt;&gt;"",IF(Deník!$AB251="SL",IF(AND(Deník!$R251&gt;=0,Deník!$R251&lt;=1),"BE",Deník!$R251),""),"")</f>
        <v/>
      </c>
      <c r="CC251" s="233" t="str">
        <f>IF(Deník!$R251&lt;&gt;"",IF(Deník!$AB251="BE10",IF(AND(Deník!$R251&gt;=0,Deník!$R251&lt;=1),"BE",Deník!$R251),""),"")</f>
        <v/>
      </c>
      <c r="CD251" s="233" t="str">
        <f>IF(Deník!$R251&lt;&gt;"",IF(Deník!$AB251="BE15",IF(AND(Deník!$R251&gt;=0,Deník!$R251&lt;=1),"BE",Deník!$R251),""),"")</f>
        <v/>
      </c>
      <c r="CE251" s="233" t="str">
        <f>IF(Deník!$R251&lt;&gt;"",IF(Deník!$AB251="BE20",IF(AND(Deník!$R251&gt;=0,Deník!$R251&lt;=1),"BE",Deník!$R251),""),"")</f>
        <v/>
      </c>
      <c r="CF251" s="233" t="str">
        <f>IF(Deník!$R251&lt;&gt;"",IF(Deník!$AB251="TP1",IF(AND(Deník!$R251&gt;=0,Deník!$R251&lt;=1),"BE",Deník!$R251),""),"")</f>
        <v/>
      </c>
      <c r="CG251" s="233" t="str">
        <f>IF(Deník!$R251&lt;&gt;"",IF(Deník!$AB251="TP2",IF(AND(Deník!$R251&gt;=0,Deník!$R251&lt;=1),"BE",Deník!$R251),""),"")</f>
        <v/>
      </c>
      <c r="CH251" s="233" t="str">
        <f>IF(Deník!$R251&lt;&gt;"",IF(Deník!$AB251="TP3",IF(AND(Deník!$R251&gt;=0,Deník!$R251&lt;=1),"BE",Deník!$R251),""),"")</f>
        <v/>
      </c>
      <c r="CI251" s="233" t="str">
        <f>IF(Deník!$R251&lt;&gt;"",IF(Deník!$AB251="Trailing SL",IF(AND(Deník!$R251&gt;=0,Deník!$R251&lt;=1),"BE",Deník!$R251),""),"")</f>
        <v/>
      </c>
      <c r="CJ251" s="233" t="str">
        <f>IF(Deník!$R251&lt;&gt;"",IF(Deník!$AB251="Manual",IF(AND(Deník!$R251&gt;=0,Deník!$R251&lt;=1),"BE",Deník!$R251),""),"")</f>
        <v/>
      </c>
      <c r="CK251" s="233"/>
      <c r="CL251" s="233" t="str">
        <f>IF(Deník!$R251&lt;0,IF(Deník!$AC251=Statistika!$F$117,Deník!$R251,""),"")</f>
        <v/>
      </c>
      <c r="CM251" s="233" t="str">
        <f>IF(Deník!$R251&lt;0,IF(Deník!$AC251=Statistika!$F$118,Deník!$R251,""),"")</f>
        <v/>
      </c>
      <c r="CN251" s="233" t="str">
        <f>IF(Deník!$R251&lt;0,IF(Deník!$AC251=Statistika!$F$119,Deník!$R251,""),"")</f>
        <v/>
      </c>
      <c r="CO251" s="233" t="str">
        <f>IF(Deník!$R251&lt;0,IF(Deník!$AC251=Statistika!$F$120,Deník!$R251,""),"")</f>
        <v/>
      </c>
      <c r="CP251" s="233" t="str">
        <f>IF(Deník!$R251&lt;0,IF(Deník!$AC251=Statistika!$F$121,Deník!$R251,""),"")</f>
        <v/>
      </c>
      <c r="CQ251" s="233" t="str">
        <f>IF(Deník!$R251&lt;0,IF(Deník!$AC251=Statistika!$F$122,Deník!$R251,""),"")</f>
        <v/>
      </c>
      <c r="CR251" s="233" t="str">
        <f>IF(Deník!$R251&lt;0,IF(Deník!$AC251=Statistika!$F$123,Deník!$R251,""),"")</f>
        <v/>
      </c>
      <c r="CS251" s="233" t="str">
        <f>IF(Deník!$R251&lt;0,IF(Deník!$AC251=Statistika!$F$124,Deník!$R251,""),"")</f>
        <v/>
      </c>
      <c r="CT251" s="233" t="str">
        <f>IF(Deník!$R251&lt;0,IF(Deník!$AC251=Statistika!$F$125,Deník!$R251,""),"")</f>
        <v/>
      </c>
      <c r="CU251" s="233"/>
      <c r="CV251" s="233" t="str">
        <f>IF(Deník!$R251&lt;0,IF(Deník!$AD251=$CV$2,Deník!$R251,""),"")</f>
        <v/>
      </c>
      <c r="CW251" s="233" t="str">
        <f>IF(Deník!$R251&lt;0,IF(Deník!$AD251=$CW$2,Deník!$R251,""),"")</f>
        <v/>
      </c>
      <c r="CX251" s="233" t="str">
        <f>IF(Deník!$R251&lt;0,IF(Deník!$AD251=$CX$2,Deník!$R251,""),"")</f>
        <v/>
      </c>
      <c r="CY251" s="233" t="str">
        <f>IF(Deník!$R251&lt;0,IF(Deník!$AD251=$CY$2,Deník!$R251,""),"")</f>
        <v/>
      </c>
      <c r="CZ251" s="233" t="str">
        <f>IF(Deník!$R251&lt;0,IF(Deník!$AD251=$CZ$2,Deník!$R251,""),"")</f>
        <v/>
      </c>
      <c r="DL251" s="221">
        <f t="shared" si="12"/>
        <v>93847.029999999984</v>
      </c>
      <c r="DM251" s="220">
        <f t="shared" si="11"/>
        <v>-6.1529700000000132E-2</v>
      </c>
      <c r="DO251" s="50">
        <f>Deník!W252</f>
        <v>0</v>
      </c>
      <c r="DP251" s="102" t="str">
        <f>IF(AND(Deník!W252&gt;0),1,"")</f>
        <v/>
      </c>
      <c r="DQ251" s="102">
        <f>IF(AND(Deník!W252&lt;=0),1,"")</f>
        <v>1</v>
      </c>
      <c r="DR251" s="227"/>
      <c r="DS251" s="228"/>
      <c r="DT251" s="85"/>
      <c r="DU251" s="54">
        <f>IF(MONTH(Deník!$C251)=DU$2,Deník!$W251,"")</f>
        <v>0</v>
      </c>
      <c r="DV251" s="222" t="str">
        <f>IF(MONTH(Deník!$C251)=DV$2,Deník!$W251,"")</f>
        <v/>
      </c>
      <c r="DW251" s="222" t="str">
        <f>IF(MONTH(Deník!$C251)=DW$2,Deník!$W251,"")</f>
        <v/>
      </c>
      <c r="DX251" s="222" t="str">
        <f>IF(MONTH(Deník!$C251)=DX$2,Deník!$W251,"")</f>
        <v/>
      </c>
      <c r="DY251" s="222" t="str">
        <f>IF(MONTH(Deník!$C251)=DY$2,Deník!$W251,"")</f>
        <v/>
      </c>
      <c r="DZ251" s="222" t="str">
        <f>IF(MONTH(Deník!$C251)=DZ$2,Deník!$W251,"")</f>
        <v/>
      </c>
      <c r="EA251" s="222" t="str">
        <f>IF(MONTH(Deník!$C251)=EA$2,Deník!$W251,"")</f>
        <v/>
      </c>
      <c r="EB251" s="222" t="str">
        <f>IF(MONTH(Deník!$C251)=EB$2,Deník!$W251,"")</f>
        <v/>
      </c>
      <c r="EC251" s="222" t="str">
        <f>IF(MONTH(Deník!$C251)=EC$2,Deník!$W251,"")</f>
        <v/>
      </c>
      <c r="ED251" s="222" t="str">
        <f>IF(MONTH(Deník!$C251)=ED$2,Deník!$W251,"")</f>
        <v/>
      </c>
      <c r="EE251" s="222" t="str">
        <f>IF(MONTH(Deník!$C251)=EE$2,Deník!$W251,"")</f>
        <v/>
      </c>
      <c r="EF251" s="222" t="str">
        <f>IF(MONTH(Deník!$C251)=EF$2,Deník!$W251,"")</f>
        <v/>
      </c>
      <c r="EI251" s="600" t="str">
        <f>IF(Deník!$W251&lt;&gt;"",IF(Deník!$B251=Statistika!$F$63,Deník!$W251,""),"")</f>
        <v/>
      </c>
      <c r="EJ251" s="13" t="str">
        <f>IF(Deník!$W251&lt;&gt;"",IF(Deník!$B251=Statistika!$F$64,Deník!$W251,""),"")</f>
        <v/>
      </c>
      <c r="EK251" s="13" t="str">
        <f>IF(Deník!$W251&lt;&gt;"",IF(Deník!$B251=Statistika!$F$65,Deník!$W251,""),"")</f>
        <v/>
      </c>
      <c r="EL251" s="13" t="str">
        <f>IF(Deník!$W251&lt;&gt;"",IF(Deník!$B251=Statistika!$F$66,Deník!$W251,""),"")</f>
        <v/>
      </c>
      <c r="EM251" s="13" t="str">
        <f>IF(Deník!$W251&lt;&gt;"",IF(Deník!$B251=Statistika!$F$67,Deník!$W251,""),"")</f>
        <v/>
      </c>
      <c r="EN251" s="13" t="str">
        <f>IF(Deník!$W251&lt;&gt;"",IF(Deník!$B251=Statistika!$F$68,Deník!$W251,""),"")</f>
        <v/>
      </c>
      <c r="EO251" s="13" t="str">
        <f>IF(Deník!$W251&lt;&gt;"",IF(Deník!$B251=Statistika!$F$69,Deník!$W251,""),"")</f>
        <v/>
      </c>
      <c r="EP251" s="601" t="str">
        <f>IF(Deník!$W251&lt;&gt;"",IF(Deník!$B251=Statistika!$F$70,Deník!$W251,""),"")</f>
        <v/>
      </c>
      <c r="EQ251" s="90"/>
      <c r="ER251" s="63" t="str">
        <f>IF(Deník!$W251&lt;&gt;"",IF(Deník!$J251="L",Deník!$W251,""),"")</f>
        <v/>
      </c>
      <c r="ES251" s="13" t="str">
        <f>IF(Deník!$W251&lt;&gt;"",IF(Deník!$J251="S",Deník!$W251,""),"")</f>
        <v/>
      </c>
      <c r="ET251" s="95"/>
      <c r="EU251" s="88"/>
      <c r="EV251" s="63" t="str">
        <f>IF(WEEKDAY(Deník!$C251,2)=1,Deník!$W251,"")</f>
        <v/>
      </c>
      <c r="EW251" s="13" t="str">
        <f>IF(WEEKDAY(Deník!$C251,2)=2,Deník!$W251,"")</f>
        <v/>
      </c>
      <c r="EX251" s="13" t="str">
        <f>IF(WEEKDAY(Deník!$C251,2)=3,Deník!$W251,"")</f>
        <v/>
      </c>
      <c r="EY251" s="13" t="str">
        <f>IF(WEEKDAY(Deník!$C251,2)=4,Deník!$W251,"")</f>
        <v/>
      </c>
      <c r="EZ251" s="60" t="str">
        <f>IF(WEEKDAY(Deník!$C251,2)=5,Deník!$W251,"")</f>
        <v/>
      </c>
      <c r="FA251" s="99"/>
      <c r="FB251" s="100">
        <f>Deník!D251</f>
        <v>0</v>
      </c>
      <c r="FC251" s="63">
        <f>IF($FB251&lt;&gt;"",IF(AND($FB251&gt;=FC$2,$FB251&lt;=FC$3),Deník!$W251,""))</f>
        <v>0</v>
      </c>
      <c r="FD251" s="63" t="str">
        <f>IF($FB251&lt;&gt;"",IF(AND($FB251&gt;=FD$2,$FB251&lt;=FD$3),Deník!$W251,""))</f>
        <v/>
      </c>
      <c r="FE251" s="63" t="str">
        <f>IF($FB251&lt;&gt;"",IF(AND($FB251&gt;=FE$2,$FB251&lt;=FE$3),Deník!$W251,""))</f>
        <v/>
      </c>
      <c r="FF251" s="63" t="str">
        <f>IF($FB251&lt;&gt;"",IF(AND($FB251&gt;=FF$2,$FB251&lt;=FF$3),Deník!$W251,""))</f>
        <v/>
      </c>
      <c r="FG251" s="63" t="str">
        <f>IF($FB251&lt;&gt;"",IF(AND($FB251&gt;=FG$2,$FB251&lt;=FG$3),Deník!$W251,""))</f>
        <v/>
      </c>
      <c r="FH251" s="63" t="str">
        <f>IF($FB251&lt;&gt;"",IF(AND($FB251&gt;=FH$2,$FB251&lt;=FH$3),Deník!$W251,""))</f>
        <v/>
      </c>
      <c r="FI251" s="63" t="str">
        <f>IF($FB251&lt;&gt;"",IF(AND($FB251&gt;=FI$2,$FB251&lt;=FI$3),Deník!$W251,""))</f>
        <v/>
      </c>
      <c r="FJ251" s="63" t="str">
        <f>IF($FB251&lt;&gt;"",IF(AND($FB251&gt;=FJ$2,$FB251&lt;=FJ$3),Deník!$W251,""))</f>
        <v/>
      </c>
      <c r="FK251" s="63" t="str">
        <f>IF($FB251&lt;&gt;"",IF(AND($FB251&gt;=FK$2,$FB251&lt;=FK$3),Deník!$W251,""))</f>
        <v/>
      </c>
      <c r="FL251" s="63" t="str">
        <f>IF($FB251&lt;&gt;"",IF(AND($FB251&gt;=FL$2,$FB251&lt;=FL$3),Deník!$W251,""))</f>
        <v/>
      </c>
      <c r="FM251" s="63" t="str">
        <f>IF($FB251&lt;&gt;"",IF(AND($FB251&gt;=FM$2,$FB251&lt;=FM$3),Deník!$W251,""))</f>
        <v/>
      </c>
      <c r="FN251" s="13"/>
      <c r="FO251" s="20" t="str">
        <f>IF(Deník!$W251&gt;1,Deník!$W251,"")</f>
        <v/>
      </c>
      <c r="FP251" s="20" t="str">
        <f>IF(Deník!$W251&lt;0,Deník!$W251,"")</f>
        <v/>
      </c>
      <c r="FQ251" s="17"/>
      <c r="FS251" s="233"/>
      <c r="FT251" s="233" t="str">
        <f>IF(Deník!$W251&lt;&gt;"",IF(Deník!$Y251=Statistika!$F$78,Deník!$W251,""),"")</f>
        <v/>
      </c>
      <c r="FU251" s="233" t="str">
        <f>IF(Deník!$W251&lt;&gt;"",IF(Deník!$Y251=Statistika!$F$79,Deník!$W251,""),"")</f>
        <v/>
      </c>
      <c r="FV251" s="233" t="str">
        <f>IF(Deník!$W251&lt;&gt;"",IF(Deník!$Y251=Statistika!$F$80,Deník!$W251,""),"")</f>
        <v/>
      </c>
      <c r="FW251" s="233" t="str">
        <f>IF(Deník!$W251&lt;&gt;"",IF(Deník!$Y251=Statistika!$F$81,Deník!$W251,""),"")</f>
        <v/>
      </c>
      <c r="FX251" s="233" t="str">
        <f>IF(Deník!$W251&lt;&gt;"",IF(Deník!$Y251=Statistika!$F$82,Deník!$W251,""),"")</f>
        <v/>
      </c>
      <c r="FY251" s="233" t="str">
        <f>IF(Deník!$W251&lt;&gt;"",IF(Deník!$Y251=Statistika!$F$83,Deník!$W251,""),"")</f>
        <v/>
      </c>
      <c r="FZ251" s="233" t="str">
        <f>IF(Deník!$W251&lt;&gt;"",IF(Deník!$Y251=Statistika!$F$84,Deník!$W251,""),"")</f>
        <v/>
      </c>
      <c r="GA251" s="233" t="str">
        <f>IF(Deník!$W251&lt;&gt;"",IF(Deník!$Y251=Statistika!$F$85,Deník!$W251,""),"")</f>
        <v/>
      </c>
      <c r="GB251" s="233" t="str">
        <f>IF(Deník!$W251&lt;&gt;"",IF(Deník!$Y251=Statistika!$F$86,Deník!$W251,""),"")</f>
        <v/>
      </c>
      <c r="GC251" s="233" t="str">
        <f>IF(Deník!$W251&lt;&gt;"",IF(Deník!$Y251=Statistika!$F$87,Deník!$W251,""),"")</f>
        <v/>
      </c>
      <c r="GD251" s="233" t="str">
        <f>IF(Deník!$W251&lt;&gt;"",IF(Deník!$Y251=Statistika!$F$88,Deník!$W251,""),"")</f>
        <v/>
      </c>
      <c r="GE251" s="233" t="str">
        <f>IF(Deník!$W251&lt;&gt;"",IF(Deník!$Y251=Statistika!$F$89,Deník!$W251,""),"")</f>
        <v/>
      </c>
      <c r="GF251" s="233" t="str">
        <f>IF(Deník!$W251&lt;&gt;"",IF(Deník!$Y251=Statistika!$F$90,Deník!$W251,""),"")</f>
        <v/>
      </c>
      <c r="GG251" s="233" t="str">
        <f>IF(Deník!$W251&lt;&gt;"",IF(Deník!$Y251=Statistika!$F$91,Deník!$W251,""),"")</f>
        <v/>
      </c>
      <c r="GH251" s="233"/>
      <c r="GI251" s="233" t="str">
        <f>IF(Deník!$W251&lt;&gt;"",IF(Deník!$AB251=Statistika!$L$100,Deník!$W251,""),"")</f>
        <v/>
      </c>
      <c r="GJ251" s="233" t="str">
        <f>IF(Deník!$W251&lt;&gt;"",IF(Deník!$AB251=Statistika!$L$101,Deník!$W251,""),"")</f>
        <v/>
      </c>
      <c r="GK251" s="233" t="str">
        <f>IF(Deník!$W251&lt;&gt;"",IF(Deník!$AB251=Statistika!$L$102,Deník!$W251,""),"")</f>
        <v/>
      </c>
      <c r="GL251" s="233" t="str">
        <f>IF(Deník!$W251&lt;&gt;"",IF(Deník!$AB251=Statistika!$L$103,Deník!$W251,""),"")</f>
        <v/>
      </c>
      <c r="GM251" s="233" t="str">
        <f>IF(Deník!$W251&lt;&gt;"",IF(Deník!$AB251=Statistika!$L$104,Deník!$W251,""),"")</f>
        <v/>
      </c>
      <c r="GN251" s="233" t="str">
        <f>IF(Deník!$W251&lt;&gt;"",IF(Deník!$AB251=Statistika!$L$105,Deník!$W251,""),"")</f>
        <v/>
      </c>
      <c r="GO251" s="233" t="str">
        <f>IF(Deník!$W251&lt;&gt;"",IF(Deník!$AB251=Statistika!$L$106,Deník!$W251,""),"")</f>
        <v/>
      </c>
      <c r="GP251" s="233" t="str">
        <f>IF(Deník!$W251&lt;&gt;"",IF(Deník!$AB251=Statistika!$L$107,Deník!$W251,""),"")</f>
        <v/>
      </c>
      <c r="GQ251" s="233" t="str">
        <f>IF(Deník!$W251&lt;&gt;"",IF(Deník!$AB251=Statistika!$L$108,Deník!$W251,""),"")</f>
        <v/>
      </c>
      <c r="GS251" s="233" t="str">
        <f>IF(Deník!$W251&lt;0,IF(Deník!$AC251=Statistika!$F$117,Deník!$W251,""),"")</f>
        <v/>
      </c>
      <c r="GT251" s="233" t="str">
        <f>IF(Deník!$W251&lt;0,IF(Deník!$AC251=Statistika!$F$118,Deník!$W251,""),"")</f>
        <v/>
      </c>
      <c r="GU251" s="233" t="str">
        <f>IF(Deník!$W251&lt;0,IF(Deník!$AC251=Statistika!$F$119,Deník!$W251,""),"")</f>
        <v/>
      </c>
      <c r="GV251" s="233" t="str">
        <f>IF(Deník!$W251&lt;0,IF(Deník!$AC251=Statistika!$F$120,Deník!$W251,""),"")</f>
        <v/>
      </c>
      <c r="GW251" s="233" t="str">
        <f>IF(Deník!$W251&lt;0,IF(Deník!$AC251=Statistika!$F$121,Deník!$W251,""),"")</f>
        <v/>
      </c>
      <c r="GX251" s="233" t="str">
        <f>IF(Deník!$W251&lt;0,IF(Deník!$AC251=Statistika!$F$122,Deník!$W251,""),"")</f>
        <v/>
      </c>
      <c r="GY251" s="233" t="str">
        <f>IF(Deník!$W251&lt;0,IF(Deník!$AC251=Statistika!$F$123,Deník!$W251,""),"")</f>
        <v/>
      </c>
      <c r="GZ251" s="233" t="str">
        <f>IF(Deník!$W251&lt;0,IF(Deník!$AC251=Statistika!$F$124,Deník!$W251,""),"")</f>
        <v/>
      </c>
      <c r="HA251" s="233" t="str">
        <f>IF(Deník!$W251&lt;0,IF(Deník!$AC251=Statistika!$F$125,Deník!$W251,""),"")</f>
        <v/>
      </c>
      <c r="HC251" s="233" t="str">
        <f>IF(Deník!$W251&lt;0,IF(Deník!$AD251=Statistika!$F$133,Deník!$W251,""),"")</f>
        <v/>
      </c>
      <c r="HD251" s="233" t="str">
        <f>IF(Deník!$W251&lt;0,IF(Deník!$AD251=Statistika!$F$134,Deník!$W251,""),"")</f>
        <v/>
      </c>
      <c r="HE251" s="233" t="str">
        <f>IF(Deník!$W251&lt;0,IF(Deník!$AD251=Statistika!$F$135,Deník!$W251,""),"")</f>
        <v/>
      </c>
      <c r="HF251" s="233" t="str">
        <f>IF(Deník!$W251&lt;0,IF(Deník!$AD251=Statistika!$F$136,Deník!$W251,""),"")</f>
        <v/>
      </c>
      <c r="HG251" s="233" t="str">
        <f>IF(Deník!$W251&lt;0,IF(Deník!$AD251=Statistika!$F$137,Deník!$W251,""),"")</f>
        <v/>
      </c>
      <c r="ID251" s="8">
        <f>Tabulka4[[#This Row],[Sloupec3]]</f>
        <v>0</v>
      </c>
      <c r="IE251" s="17" t="str">
        <f>IF(AND([1]Deník!$C251&gt;='[1]Měsíční shrnutí'!$D$1,[1]Deník!$C251&lt;='[1]Měsíční shrnutí'!$F$1),[1]Deník!$X251,"")</f>
        <v/>
      </c>
    </row>
    <row r="252" spans="1:239">
      <c r="A252" s="8">
        <f>Deník!C253</f>
        <v>0</v>
      </c>
      <c r="B252" s="50" t="str">
        <f>Deník!R253</f>
        <v/>
      </c>
      <c r="C252" s="102" t="str">
        <f>IF(AND(Deník!R253&gt;1,Deník!R253&lt;&gt;""),1,"")</f>
        <v/>
      </c>
      <c r="D252" s="102" t="str">
        <f>IF(AND(Deník!R253&lt;=0,Deník!R253&lt;&gt;""),1,"")</f>
        <v/>
      </c>
      <c r="E252" s="103" t="str">
        <f>IF(AND(Deník!R253&gt;=0,Deník!R253&lt;=1),1,"")</f>
        <v/>
      </c>
      <c r="F252" s="79" t="str">
        <f>IF(Deník!R253&lt;&gt;"",Deník!R253+F251,"")</f>
        <v/>
      </c>
      <c r="G252" s="85"/>
      <c r="H252" s="54" t="str">
        <f>IF(MONTH(Deník!$C252)=H$2,IF(AND(Deník!$R252&gt;=0,Deník!$R252&lt;=1),"BE",Deník!$R252),"")</f>
        <v/>
      </c>
      <c r="I252" s="11" t="str">
        <f>IF(MONTH(Deník!$C252)=I$2,IF(AND(Deník!$R252&gt;=0,Deník!$R252&lt;=1),"BE",Deník!$R252),"")</f>
        <v/>
      </c>
      <c r="J252" s="11" t="str">
        <f>IF(MONTH(Deník!$C252)=J$2,IF(AND(Deník!$R252&gt;=0,Deník!$R252&lt;=1),"BE",Deník!$R252),"")</f>
        <v/>
      </c>
      <c r="K252" s="11" t="str">
        <f>IF(MONTH(Deník!$C252)=K$2,IF(AND(Deník!$R252&gt;=0,Deník!$R252&lt;=1),"BE",Deník!$R252),"")</f>
        <v/>
      </c>
      <c r="L252" s="11" t="str">
        <f>IF(MONTH(Deník!$C252)=L$2,IF(AND(Deník!$R252&gt;=0,Deník!$R252&lt;=1),"BE",Deník!$R252),"")</f>
        <v/>
      </c>
      <c r="M252" s="11" t="str">
        <f>IF(MONTH(Deník!$C252)=M$2,IF(AND(Deník!$R252&gt;=0,Deník!$R252&lt;=1),"BE",Deník!$R252),"")</f>
        <v/>
      </c>
      <c r="N252" s="11" t="str">
        <f>IF(MONTH(Deník!$C252)=N$2,IF(AND(Deník!$R252&gt;=0,Deník!$R252&lt;=1),"BE",Deník!$R252),"")</f>
        <v/>
      </c>
      <c r="O252" s="11" t="str">
        <f>IF(MONTH(Deník!$C252)=O$2,IF(AND(Deník!$R252&gt;=0,Deník!$R252&lt;=1),"BE",Deník!$R252),"")</f>
        <v/>
      </c>
      <c r="P252" s="11" t="str">
        <f>IF(MONTH(Deník!$C252)=P$2,IF(AND(Deník!$R252&gt;=0,Deník!$R252&lt;=1),"BE",Deník!$R252),"")</f>
        <v/>
      </c>
      <c r="Q252" s="11" t="str">
        <f>IF(MONTH(Deník!$C252)=Q$2,IF(AND(Deník!$R252&gt;=0,Deník!$R252&lt;=1),"BE",Deník!$R252),"")</f>
        <v/>
      </c>
      <c r="R252" s="11" t="str">
        <f>IF(MONTH(Deník!$C252)=R$2,IF(AND(Deník!$R252&gt;=0,Deník!$R252&lt;=1),"BE",Deník!$R252),"")</f>
        <v/>
      </c>
      <c r="S252" s="57" t="str">
        <f>IF(MONTH(Deník!$C252)=S$2,IF(AND(Deník!$R252&gt;=0,Deník!$R252&lt;=1),"BE",Deník!$R252),"")</f>
        <v/>
      </c>
      <c r="U252" s="12"/>
      <c r="V252" s="12"/>
      <c r="X252" s="600" t="str">
        <f>IF(Deník!$R252&lt;&gt;"",IF(Deník!$B252=Statistika!$F$63,IF(AND(Deník!$R252&gt;=0,Deník!$R252&lt;=1),"BE",Deník!$R252),""),"")</f>
        <v/>
      </c>
      <c r="Y252" s="13" t="str">
        <f>IF(Deník!$R252&lt;&gt;"",IF(Deník!$B252=Statistika!$F$64,IF(AND(Deník!$R252&gt;=0,Deník!$R252&lt;=1),"BE",Deník!$R252),""),"")</f>
        <v/>
      </c>
      <c r="Z252" s="13" t="str">
        <f>IF(Deník!$R252&lt;&gt;"",IF(Deník!$B252=Statistika!$F$65,IF(AND(Deník!$R252&gt;=0,Deník!$R252&lt;=1),"BE",Deník!$R252),""),"")</f>
        <v/>
      </c>
      <c r="AA252" s="13" t="str">
        <f>IF(Deník!$R252&lt;&gt;"",IF(Deník!$B252=Statistika!$F$66,IF(AND(Deník!$R252&gt;=0,Deník!$R252&lt;=1),"BE",Deník!$R252),""),"")</f>
        <v/>
      </c>
      <c r="AB252" s="13" t="str">
        <f>IF(Deník!$R252&lt;&gt;"",IF(Deník!$B252=Statistika!$F$67,IF(AND(Deník!$R252&gt;=0,Deník!$R252&lt;=1),"BE",Deník!$R252),""),"")</f>
        <v/>
      </c>
      <c r="AC252" s="13" t="str">
        <f>IF(Deník!$R252&lt;&gt;"",IF(Deník!$B252=Statistika!$F$68,IF(AND(Deník!$R252&gt;=0,Deník!$R252&lt;=1),"BE",Deník!$R252),""),"")</f>
        <v/>
      </c>
      <c r="AD252" s="13" t="str">
        <f>IF(Deník!$R252&lt;&gt;"",IF(Deník!$B252=Statistika!$F$69,IF(AND(Deník!$R252&gt;=0,Deník!$R252&lt;=1),"BE",Deník!$R252),""),"")</f>
        <v/>
      </c>
      <c r="AE252" s="601" t="str">
        <f>IF(Deník!$R252&lt;&gt;"",IF(Deník!$B252=Statistika!$F$70,IF(AND(Deník!$R252&gt;=0,Deník!$R252&lt;=1),"BE",Deník!$R252),""),"")</f>
        <v/>
      </c>
      <c r="AF252" s="90"/>
      <c r="AG252" s="63" t="str">
        <f>IF(Deník!$R252&lt;&gt;"",IF(Deník!$J252="L",IF(AND(Deník!$R252&gt;=0,Deník!$R252&lt;=1),"BE",Deník!$R252),""),"")</f>
        <v/>
      </c>
      <c r="AH252" s="13" t="str">
        <f>IF(Deník!$R252&lt;&gt;"",IF(Deník!$J252="S",IF(AND(Deník!$R252&gt;=0,Deník!$R252&lt;=1),"BE",Deník!$R252),""),"")</f>
        <v/>
      </c>
      <c r="AI252" s="95"/>
      <c r="AJ252" s="71" t="str">
        <f>IF(Deník!N253&lt;&gt;"",Deník!N253*-1,"")</f>
        <v/>
      </c>
      <c r="AK252" s="88"/>
      <c r="AL252" s="63" t="str">
        <f>IF(WEEKDAY(Deník!$C252,2)=1,IF(AND(Deník!$R252&gt;=0,Deník!$R252&lt;=1),"BE",Deník!$R252),"")</f>
        <v/>
      </c>
      <c r="AM252" s="13" t="str">
        <f>IF(WEEKDAY(Deník!$C252,2)=2,IF(AND(Deník!$R252&gt;=0,Deník!$R252&lt;=1),"BE",Deník!$R252),"")</f>
        <v/>
      </c>
      <c r="AN252" s="13" t="str">
        <f>IF(WEEKDAY(Deník!$C252,2)=3,IF(AND(Deník!$R252&gt;=0,Deník!$R252&lt;=1),"BE",Deník!$R252),"")</f>
        <v/>
      </c>
      <c r="AO252" s="13" t="str">
        <f>IF(WEEKDAY(Deník!$C252,2)=4,IF(AND(Deník!$R252&gt;=0,Deník!$R252&lt;=1),"BE",Deník!$R252),"")</f>
        <v/>
      </c>
      <c r="AP252" s="60" t="str">
        <f>IF(WEEKDAY(Deník!$C252,2)=5,IF(AND(Deník!$R252&gt;=0,Deník!$R252&lt;=1),"BE",Deník!$R252),"")</f>
        <v/>
      </c>
      <c r="AQ252" s="99"/>
      <c r="AR252" s="100">
        <f>Deník!D252</f>
        <v>0</v>
      </c>
      <c r="AS252" s="63" t="str">
        <f>IF(Deník!$D252&lt;&gt;"",IF(AND(Deník!$D252&gt;=AS$2,Deník!$D252&lt;=AS$3),IF(AND(Deník!$R252&gt;=0,Deník!$R252&lt;=1),"BE",Deník!$R252),""),"")</f>
        <v/>
      </c>
      <c r="AT252" s="63" t="str">
        <f>IF(Deník!$D252&lt;&gt;"",IF(AND(Deník!$D252&gt;=AT$2,Deník!$D252&lt;=AT$3),IF(AND(Deník!$R252&gt;=0,Deník!$R252&lt;=1),"BE",Deník!$R252),""),"")</f>
        <v/>
      </c>
      <c r="AU252" s="63" t="str">
        <f>IF(Deník!$D252&lt;&gt;"",IF(AND(Deník!$D252&gt;=AU$2,Deník!$D252&lt;=AU$3),IF(AND(Deník!$R252&gt;=0,Deník!$R252&lt;=1),"BE",Deník!$R252),""),"")</f>
        <v/>
      </c>
      <c r="AV252" s="63" t="str">
        <f>IF(Deník!$D252&lt;&gt;"",IF(AND(Deník!$D252&gt;=AV$2,Deník!$D252&lt;=AV$3),IF(AND(Deník!$R252&gt;=0,Deník!$R252&lt;=1),"BE",Deník!$R252),""),"")</f>
        <v/>
      </c>
      <c r="AW252" s="63" t="str">
        <f>IF(Deník!$D252&lt;&gt;"",IF(AND(Deník!$D252&gt;=AW$2,Deník!$D252&lt;=AW$3),IF(AND(Deník!$R252&gt;=0,Deník!$R252&lt;=1),"BE",Deník!$R252),""),"")</f>
        <v/>
      </c>
      <c r="AX252" s="63" t="str">
        <f>IF(Deník!$D252&lt;&gt;"",IF(AND(Deník!$D252&gt;=AX$2,Deník!$D252&lt;=AX$3),IF(AND(Deník!$R252&gt;=0,Deník!$R252&lt;=1),"BE",Deník!$R252),""),"")</f>
        <v/>
      </c>
      <c r="AY252" s="63" t="str">
        <f>IF(Deník!$D252&lt;&gt;"",IF(AND(Deník!$D252&gt;=AY$2,Deník!$D252&lt;=AY$3),IF(AND(Deník!$R252&gt;=0,Deník!$R252&lt;=1),"BE",Deník!$R252),""),"")</f>
        <v/>
      </c>
      <c r="AZ252" s="63" t="str">
        <f>IF(Deník!$D252&lt;&gt;"",IF(AND(Deník!$D252&gt;=AZ$2,Deník!$D252&lt;=AZ$3),IF(AND(Deník!$R252&gt;=0,Deník!$R252&lt;=1),"BE",Deník!$R252),""),"")</f>
        <v/>
      </c>
      <c r="BA252" s="63" t="str">
        <f>IF(Deník!$D252&lt;&gt;"",IF(AND(Deník!$D252&gt;=BA$2,Deník!$D252&lt;=BA$3),IF(AND(Deník!$R252&gt;=0,Deník!$R252&lt;=1),"BE",Deník!$R252),""),"")</f>
        <v/>
      </c>
      <c r="BB252" s="63" t="str">
        <f>IF(Deník!$D252&lt;&gt;"",IF(AND(Deník!$D252&gt;=BB$2,Deník!$D252&lt;=BB$3),IF(AND(Deník!$R252&gt;=0,Deník!$R252&lt;=1),"BE",Deník!$R252),""),"")</f>
        <v/>
      </c>
      <c r="BC252" s="71" t="str">
        <f>IF(Deník!$D252&lt;&gt;"",IF(AND(Deník!$D252&gt;=BC$2,Deník!$D252&lt;=BC$3),IF(AND(Deník!$R252&gt;=0,Deník!$R252&lt;=1),"BE",Deník!$R252),""),"")</f>
        <v/>
      </c>
      <c r="BD252" s="20" t="str">
        <f>IF(Deník!$J253="S",(Deník!$M253-Deník!$K253),IF(Deník!$J253="L",(Deník!$K253-Deník!$M253),""))</f>
        <v/>
      </c>
      <c r="BE252" s="20" t="str">
        <f>IF(Deník!$J253="S",(Deník!$K253-Deník!$O253),IF(Deník!$J253="L",(Deník!$O253-Deník!$K253),""))</f>
        <v/>
      </c>
      <c r="BF252" s="20" t="str">
        <f>IF(Deník!$J253="S",(Deník!$K253-Deník!$L253),IF(Deník!$J253="L",(Deník!$L253-Deník!$K253),""))</f>
        <v/>
      </c>
      <c r="BG252" s="20" t="str">
        <f>IF(Deník!$J253="S",(Deník!$K253-Deník!$S253),IF(Deník!$J253="L",(Deník!$S253-Deník!$K253),""))</f>
        <v/>
      </c>
      <c r="BH252" s="20" t="str">
        <f>IF(Deník!$J253="S",(Deník!$K253-Deník!$U253),IF(Deník!$J253="L",(Deník!$U253-Deník!$K253),""))</f>
        <v/>
      </c>
      <c r="BI252" s="20" t="str">
        <f>IF(Deník!$R252&gt;1,Deník!$R252,"")</f>
        <v/>
      </c>
      <c r="BJ252" s="20" t="str">
        <f>IF(Deník!$R252&lt;0,Deník!$R252,"")</f>
        <v/>
      </c>
      <c r="BK252" s="17"/>
      <c r="BM252" s="233" t="str">
        <f>IF(Deník!$R252&lt;&gt;"",IF(Deník!$Y252=Statistika!$F$78,IF(AND(Deník!$R252&gt;=0,Deník!$R252&lt;=1),"BE",Deník!$R252),""),"")</f>
        <v/>
      </c>
      <c r="BN252" s="233" t="str">
        <f>IF(Deník!$R252&lt;&gt;"",IF(Deník!$Y252=Statistika!$F$79,IF(AND(Deník!$R252&gt;=0,Deník!$R252&lt;=1),"BE",Deník!$R252),""),"")</f>
        <v/>
      </c>
      <c r="BO252" s="233" t="str">
        <f>IF(Deník!$R252&lt;&gt;"",IF(Deník!$Y252=Statistika!$F$80,IF(AND(Deník!$R252&gt;=0,Deník!$R252&lt;=1),"BE",Deník!$R252),""),"")</f>
        <v/>
      </c>
      <c r="BP252" s="233" t="str">
        <f>IF(Deník!$R252&lt;&gt;"",IF(Deník!$Y252=Statistika!$F$81,IF(AND(Deník!$R252&gt;=0,Deník!$R252&lt;=1),"BE",Deník!$R252),""),"")</f>
        <v/>
      </c>
      <c r="BQ252" s="233" t="str">
        <f>IF(Deník!$R252&lt;&gt;"",IF(Deník!$Y252=Statistika!$F$82,IF(AND(Deník!$R252&gt;=0,Deník!$R252&lt;=1),"BE",Deník!$R252),""),"")</f>
        <v/>
      </c>
      <c r="BR252" s="233" t="str">
        <f>IF(Deník!$R252&lt;&gt;"",IF(Deník!$Y252=Statistika!$F$83,IF(AND(Deník!$R252&gt;=0,Deník!$R252&lt;=1),"BE",Deník!$R252),""),"")</f>
        <v/>
      </c>
      <c r="BS252" s="233" t="str">
        <f>IF(Deník!$R252&lt;&gt;"",IF(Deník!$Y252=Statistika!$F$84,IF(AND(Deník!$R252&gt;=0,Deník!$R252&lt;=1),"BE",Deník!$R252),""),"")</f>
        <v/>
      </c>
      <c r="BT252" s="233" t="str">
        <f>IF(Deník!$R252&lt;&gt;"",IF(Deník!$Y252=Statistika!$F$85,IF(AND(Deník!$R252&gt;=0,Deník!$R252&lt;=1),"BE",Deník!$R252),""),"")</f>
        <v/>
      </c>
      <c r="BU252" s="233" t="str">
        <f>IF(Deník!$R252&lt;&gt;"",IF(Deník!$Y252=Statistika!$F$86,IF(AND(Deník!$R252&gt;=0,Deník!$R252&lt;=1),"BE",Deník!$R252),""),"")</f>
        <v/>
      </c>
      <c r="BV252" s="233" t="str">
        <f>IF(Deník!$R252&lt;&gt;"",IF(Deník!$Y252=Statistika!$F$87,IF(AND(Deník!$R252&gt;=0,Deník!$R252&lt;=1),"BE",Deník!$R252),""),"")</f>
        <v/>
      </c>
      <c r="BW252" s="233" t="str">
        <f>IF(Deník!$R252&lt;&gt;"",IF(Deník!$Y252=Statistika!$F$88,IF(AND(Deník!$R252&gt;=0,Deník!$R252&lt;=1),"BE",Deník!$R252),""),"")</f>
        <v/>
      </c>
      <c r="BX252" s="233" t="str">
        <f>IF(Deník!$R252&lt;&gt;"",IF(Deník!$Y252=Statistika!$F$89,IF(AND(Deník!$R252&gt;=0,Deník!$R252&lt;=1),"BE",Deník!$R252),""),"")</f>
        <v/>
      </c>
      <c r="BY252" s="233" t="str">
        <f>IF(Deník!$R252&lt;&gt;"",IF(Deník!$Y252=Statistika!$F$90,IF(AND(Deník!$R252&gt;=0,Deník!$R252&lt;=1),"BE",Deník!$R252),""),"")</f>
        <v/>
      </c>
      <c r="BZ252" s="233" t="str">
        <f>IF(Deník!$R252&lt;&gt;"",IF(Deník!$Y252=Statistika!$F$91,IF(AND(Deník!$R252&gt;=0,Deník!$R252&lt;=1),"BE",Deník!$R252),""),"")</f>
        <v/>
      </c>
      <c r="CA252" s="233"/>
      <c r="CB252" s="233" t="str">
        <f>IF(Deník!$R252&lt;&gt;"",IF(Deník!$AB252="SL",IF(AND(Deník!$R252&gt;=0,Deník!$R252&lt;=1),"BE",Deník!$R252),""),"")</f>
        <v/>
      </c>
      <c r="CC252" s="233" t="str">
        <f>IF(Deník!$R252&lt;&gt;"",IF(Deník!$AB252="BE10",IF(AND(Deník!$R252&gt;=0,Deník!$R252&lt;=1),"BE",Deník!$R252),""),"")</f>
        <v/>
      </c>
      <c r="CD252" s="233" t="str">
        <f>IF(Deník!$R252&lt;&gt;"",IF(Deník!$AB252="BE15",IF(AND(Deník!$R252&gt;=0,Deník!$R252&lt;=1),"BE",Deník!$R252),""),"")</f>
        <v/>
      </c>
      <c r="CE252" s="233" t="str">
        <f>IF(Deník!$R252&lt;&gt;"",IF(Deník!$AB252="BE20",IF(AND(Deník!$R252&gt;=0,Deník!$R252&lt;=1),"BE",Deník!$R252),""),"")</f>
        <v/>
      </c>
      <c r="CF252" s="233" t="str">
        <f>IF(Deník!$R252&lt;&gt;"",IF(Deník!$AB252="TP1",IF(AND(Deník!$R252&gt;=0,Deník!$R252&lt;=1),"BE",Deník!$R252),""),"")</f>
        <v/>
      </c>
      <c r="CG252" s="233" t="str">
        <f>IF(Deník!$R252&lt;&gt;"",IF(Deník!$AB252="TP2",IF(AND(Deník!$R252&gt;=0,Deník!$R252&lt;=1),"BE",Deník!$R252),""),"")</f>
        <v/>
      </c>
      <c r="CH252" s="233" t="str">
        <f>IF(Deník!$R252&lt;&gt;"",IF(Deník!$AB252="TP3",IF(AND(Deník!$R252&gt;=0,Deník!$R252&lt;=1),"BE",Deník!$R252),""),"")</f>
        <v/>
      </c>
      <c r="CI252" s="233" t="str">
        <f>IF(Deník!$R252&lt;&gt;"",IF(Deník!$AB252="Trailing SL",IF(AND(Deník!$R252&gt;=0,Deník!$R252&lt;=1),"BE",Deník!$R252),""),"")</f>
        <v/>
      </c>
      <c r="CJ252" s="233" t="str">
        <f>IF(Deník!$R252&lt;&gt;"",IF(Deník!$AB252="Manual",IF(AND(Deník!$R252&gt;=0,Deník!$R252&lt;=1),"BE",Deník!$R252),""),"")</f>
        <v/>
      </c>
      <c r="CK252" s="233"/>
      <c r="CL252" s="233" t="str">
        <f>IF(Deník!$R252&lt;0,IF(Deník!$AC252=Statistika!$F$117,Deník!$R252,""),"")</f>
        <v/>
      </c>
      <c r="CM252" s="233" t="str">
        <f>IF(Deník!$R252&lt;0,IF(Deník!$AC252=Statistika!$F$118,Deník!$R252,""),"")</f>
        <v/>
      </c>
      <c r="CN252" s="233" t="str">
        <f>IF(Deník!$R252&lt;0,IF(Deník!$AC252=Statistika!$F$119,Deník!$R252,""),"")</f>
        <v/>
      </c>
      <c r="CO252" s="233" t="str">
        <f>IF(Deník!$R252&lt;0,IF(Deník!$AC252=Statistika!$F$120,Deník!$R252,""),"")</f>
        <v/>
      </c>
      <c r="CP252" s="233" t="str">
        <f>IF(Deník!$R252&lt;0,IF(Deník!$AC252=Statistika!$F$121,Deník!$R252,""),"")</f>
        <v/>
      </c>
      <c r="CQ252" s="233" t="str">
        <f>IF(Deník!$R252&lt;0,IF(Deník!$AC252=Statistika!$F$122,Deník!$R252,""),"")</f>
        <v/>
      </c>
      <c r="CR252" s="233" t="str">
        <f>IF(Deník!$R252&lt;0,IF(Deník!$AC252=Statistika!$F$123,Deník!$R252,""),"")</f>
        <v/>
      </c>
      <c r="CS252" s="233" t="str">
        <f>IF(Deník!$R252&lt;0,IF(Deník!$AC252=Statistika!$F$124,Deník!$R252,""),"")</f>
        <v/>
      </c>
      <c r="CT252" s="233" t="str">
        <f>IF(Deník!$R252&lt;0,IF(Deník!$AC252=Statistika!$F$125,Deník!$R252,""),"")</f>
        <v/>
      </c>
      <c r="CU252" s="233"/>
      <c r="CV252" s="233" t="str">
        <f>IF(Deník!$R252&lt;0,IF(Deník!$AD252=$CV$2,Deník!$R252,""),"")</f>
        <v/>
      </c>
      <c r="CW252" s="233" t="str">
        <f>IF(Deník!$R252&lt;0,IF(Deník!$AD252=$CW$2,Deník!$R252,""),"")</f>
        <v/>
      </c>
      <c r="CX252" s="233" t="str">
        <f>IF(Deník!$R252&lt;0,IF(Deník!$AD252=$CX$2,Deník!$R252,""),"")</f>
        <v/>
      </c>
      <c r="CY252" s="233" t="str">
        <f>IF(Deník!$R252&lt;0,IF(Deník!$AD252=$CY$2,Deník!$R252,""),"")</f>
        <v/>
      </c>
      <c r="CZ252" s="233" t="str">
        <f>IF(Deník!$R252&lt;0,IF(Deník!$AD252=$CZ$2,Deník!$R252,""),"")</f>
        <v/>
      </c>
      <c r="DL252" s="221">
        <f t="shared" si="12"/>
        <v>93847.029999999984</v>
      </c>
      <c r="DM252" s="220">
        <f t="shared" si="11"/>
        <v>-6.1529700000000132E-2</v>
      </c>
      <c r="DO252" s="50">
        <f>Deník!W253</f>
        <v>0</v>
      </c>
      <c r="DP252" s="102" t="str">
        <f>IF(AND(Deník!W253&gt;0),1,"")</f>
        <v/>
      </c>
      <c r="DQ252" s="102">
        <f>IF(AND(Deník!W253&lt;=0),1,"")</f>
        <v>1</v>
      </c>
      <c r="DR252" s="227"/>
      <c r="DS252" s="228"/>
      <c r="DT252" s="85"/>
      <c r="DU252" s="54">
        <f>IF(MONTH(Deník!$C252)=DU$2,Deník!$W252,"")</f>
        <v>0</v>
      </c>
      <c r="DV252" s="222" t="str">
        <f>IF(MONTH(Deník!$C252)=DV$2,Deník!$W252,"")</f>
        <v/>
      </c>
      <c r="DW252" s="222" t="str">
        <f>IF(MONTH(Deník!$C252)=DW$2,Deník!$W252,"")</f>
        <v/>
      </c>
      <c r="DX252" s="222" t="str">
        <f>IF(MONTH(Deník!$C252)=DX$2,Deník!$W252,"")</f>
        <v/>
      </c>
      <c r="DY252" s="222" t="str">
        <f>IF(MONTH(Deník!$C252)=DY$2,Deník!$W252,"")</f>
        <v/>
      </c>
      <c r="DZ252" s="222" t="str">
        <f>IF(MONTH(Deník!$C252)=DZ$2,Deník!$W252,"")</f>
        <v/>
      </c>
      <c r="EA252" s="222" t="str">
        <f>IF(MONTH(Deník!$C252)=EA$2,Deník!$W252,"")</f>
        <v/>
      </c>
      <c r="EB252" s="222" t="str">
        <f>IF(MONTH(Deník!$C252)=EB$2,Deník!$W252,"")</f>
        <v/>
      </c>
      <c r="EC252" s="222" t="str">
        <f>IF(MONTH(Deník!$C252)=EC$2,Deník!$W252,"")</f>
        <v/>
      </c>
      <c r="ED252" s="222" t="str">
        <f>IF(MONTH(Deník!$C252)=ED$2,Deník!$W252,"")</f>
        <v/>
      </c>
      <c r="EE252" s="222" t="str">
        <f>IF(MONTH(Deník!$C252)=EE$2,Deník!$W252,"")</f>
        <v/>
      </c>
      <c r="EF252" s="222" t="str">
        <f>IF(MONTH(Deník!$C252)=EF$2,Deník!$W252,"")</f>
        <v/>
      </c>
      <c r="EI252" s="600" t="str">
        <f>IF(Deník!$W252&lt;&gt;"",IF(Deník!$B252=Statistika!$F$63,Deník!$W252,""),"")</f>
        <v/>
      </c>
      <c r="EJ252" s="13" t="str">
        <f>IF(Deník!$W252&lt;&gt;"",IF(Deník!$B252=Statistika!$F$64,Deník!$W252,""),"")</f>
        <v/>
      </c>
      <c r="EK252" s="13" t="str">
        <f>IF(Deník!$W252&lt;&gt;"",IF(Deník!$B252=Statistika!$F$65,Deník!$W252,""),"")</f>
        <v/>
      </c>
      <c r="EL252" s="13" t="str">
        <f>IF(Deník!$W252&lt;&gt;"",IF(Deník!$B252=Statistika!$F$66,Deník!$W252,""),"")</f>
        <v/>
      </c>
      <c r="EM252" s="13" t="str">
        <f>IF(Deník!$W252&lt;&gt;"",IF(Deník!$B252=Statistika!$F$67,Deník!$W252,""),"")</f>
        <v/>
      </c>
      <c r="EN252" s="13" t="str">
        <f>IF(Deník!$W252&lt;&gt;"",IF(Deník!$B252=Statistika!$F$68,Deník!$W252,""),"")</f>
        <v/>
      </c>
      <c r="EO252" s="13" t="str">
        <f>IF(Deník!$W252&lt;&gt;"",IF(Deník!$B252=Statistika!$F$69,Deník!$W252,""),"")</f>
        <v/>
      </c>
      <c r="EP252" s="601" t="str">
        <f>IF(Deník!$W252&lt;&gt;"",IF(Deník!$B252=Statistika!$F$70,Deník!$W252,""),"")</f>
        <v/>
      </c>
      <c r="EQ252" s="90"/>
      <c r="ER252" s="63" t="str">
        <f>IF(Deník!$W252&lt;&gt;"",IF(Deník!$J252="L",Deník!$W252,""),"")</f>
        <v/>
      </c>
      <c r="ES252" s="13" t="str">
        <f>IF(Deník!$W252&lt;&gt;"",IF(Deník!$J252="S",Deník!$W252,""),"")</f>
        <v/>
      </c>
      <c r="ET252" s="95"/>
      <c r="EU252" s="88"/>
      <c r="EV252" s="63" t="str">
        <f>IF(WEEKDAY(Deník!$C252,2)=1,Deník!$W252,"")</f>
        <v/>
      </c>
      <c r="EW252" s="13" t="str">
        <f>IF(WEEKDAY(Deník!$C252,2)=2,Deník!$W252,"")</f>
        <v/>
      </c>
      <c r="EX252" s="13" t="str">
        <f>IF(WEEKDAY(Deník!$C252,2)=3,Deník!$W252,"")</f>
        <v/>
      </c>
      <c r="EY252" s="13" t="str">
        <f>IF(WEEKDAY(Deník!$C252,2)=4,Deník!$W252,"")</f>
        <v/>
      </c>
      <c r="EZ252" s="60" t="str">
        <f>IF(WEEKDAY(Deník!$C252,2)=5,Deník!$W252,"")</f>
        <v/>
      </c>
      <c r="FA252" s="99"/>
      <c r="FB252" s="100">
        <f>Deník!D252</f>
        <v>0</v>
      </c>
      <c r="FC252" s="63">
        <f>IF($FB252&lt;&gt;"",IF(AND($FB252&gt;=FC$2,$FB252&lt;=FC$3),Deník!$W252,""))</f>
        <v>0</v>
      </c>
      <c r="FD252" s="63" t="str">
        <f>IF($FB252&lt;&gt;"",IF(AND($FB252&gt;=FD$2,$FB252&lt;=FD$3),Deník!$W252,""))</f>
        <v/>
      </c>
      <c r="FE252" s="63" t="str">
        <f>IF($FB252&lt;&gt;"",IF(AND($FB252&gt;=FE$2,$FB252&lt;=FE$3),Deník!$W252,""))</f>
        <v/>
      </c>
      <c r="FF252" s="63" t="str">
        <f>IF($FB252&lt;&gt;"",IF(AND($FB252&gt;=FF$2,$FB252&lt;=FF$3),Deník!$W252,""))</f>
        <v/>
      </c>
      <c r="FG252" s="63" t="str">
        <f>IF($FB252&lt;&gt;"",IF(AND($FB252&gt;=FG$2,$FB252&lt;=FG$3),Deník!$W252,""))</f>
        <v/>
      </c>
      <c r="FH252" s="63" t="str">
        <f>IF($FB252&lt;&gt;"",IF(AND($FB252&gt;=FH$2,$FB252&lt;=FH$3),Deník!$W252,""))</f>
        <v/>
      </c>
      <c r="FI252" s="63" t="str">
        <f>IF($FB252&lt;&gt;"",IF(AND($FB252&gt;=FI$2,$FB252&lt;=FI$3),Deník!$W252,""))</f>
        <v/>
      </c>
      <c r="FJ252" s="63" t="str">
        <f>IF($FB252&lt;&gt;"",IF(AND($FB252&gt;=FJ$2,$FB252&lt;=FJ$3),Deník!$W252,""))</f>
        <v/>
      </c>
      <c r="FK252" s="63" t="str">
        <f>IF($FB252&lt;&gt;"",IF(AND($FB252&gt;=FK$2,$FB252&lt;=FK$3),Deník!$W252,""))</f>
        <v/>
      </c>
      <c r="FL252" s="63" t="str">
        <f>IF($FB252&lt;&gt;"",IF(AND($FB252&gt;=FL$2,$FB252&lt;=FL$3),Deník!$W252,""))</f>
        <v/>
      </c>
      <c r="FM252" s="63" t="str">
        <f>IF($FB252&lt;&gt;"",IF(AND($FB252&gt;=FM$2,$FB252&lt;=FM$3),Deník!$W252,""))</f>
        <v/>
      </c>
      <c r="FN252" s="13"/>
      <c r="FO252" s="20" t="str">
        <f>IF(Deník!$W252&gt;1,Deník!$W252,"")</f>
        <v/>
      </c>
      <c r="FP252" s="20" t="str">
        <f>IF(Deník!$W252&lt;0,Deník!$W252,"")</f>
        <v/>
      </c>
      <c r="FQ252" s="17"/>
      <c r="FS252" s="233"/>
      <c r="FT252" s="233" t="str">
        <f>IF(Deník!$W252&lt;&gt;"",IF(Deník!$Y252=Statistika!$F$78,Deník!$W252,""),"")</f>
        <v/>
      </c>
      <c r="FU252" s="233" t="str">
        <f>IF(Deník!$W252&lt;&gt;"",IF(Deník!$Y252=Statistika!$F$79,Deník!$W252,""),"")</f>
        <v/>
      </c>
      <c r="FV252" s="233" t="str">
        <f>IF(Deník!$W252&lt;&gt;"",IF(Deník!$Y252=Statistika!$F$80,Deník!$W252,""),"")</f>
        <v/>
      </c>
      <c r="FW252" s="233" t="str">
        <f>IF(Deník!$W252&lt;&gt;"",IF(Deník!$Y252=Statistika!$F$81,Deník!$W252,""),"")</f>
        <v/>
      </c>
      <c r="FX252" s="233" t="str">
        <f>IF(Deník!$W252&lt;&gt;"",IF(Deník!$Y252=Statistika!$F$82,Deník!$W252,""),"")</f>
        <v/>
      </c>
      <c r="FY252" s="233" t="str">
        <f>IF(Deník!$W252&lt;&gt;"",IF(Deník!$Y252=Statistika!$F$83,Deník!$W252,""),"")</f>
        <v/>
      </c>
      <c r="FZ252" s="233" t="str">
        <f>IF(Deník!$W252&lt;&gt;"",IF(Deník!$Y252=Statistika!$F$84,Deník!$W252,""),"")</f>
        <v/>
      </c>
      <c r="GA252" s="233" t="str">
        <f>IF(Deník!$W252&lt;&gt;"",IF(Deník!$Y252=Statistika!$F$85,Deník!$W252,""),"")</f>
        <v/>
      </c>
      <c r="GB252" s="233" t="str">
        <f>IF(Deník!$W252&lt;&gt;"",IF(Deník!$Y252=Statistika!$F$86,Deník!$W252,""),"")</f>
        <v/>
      </c>
      <c r="GC252" s="233" t="str">
        <f>IF(Deník!$W252&lt;&gt;"",IF(Deník!$Y252=Statistika!$F$87,Deník!$W252,""),"")</f>
        <v/>
      </c>
      <c r="GD252" s="233" t="str">
        <f>IF(Deník!$W252&lt;&gt;"",IF(Deník!$Y252=Statistika!$F$88,Deník!$W252,""),"")</f>
        <v/>
      </c>
      <c r="GE252" s="233" t="str">
        <f>IF(Deník!$W252&lt;&gt;"",IF(Deník!$Y252=Statistika!$F$89,Deník!$W252,""),"")</f>
        <v/>
      </c>
      <c r="GF252" s="233" t="str">
        <f>IF(Deník!$W252&lt;&gt;"",IF(Deník!$Y252=Statistika!$F$90,Deník!$W252,""),"")</f>
        <v/>
      </c>
      <c r="GG252" s="233" t="str">
        <f>IF(Deník!$W252&lt;&gt;"",IF(Deník!$Y252=Statistika!$F$91,Deník!$W252,""),"")</f>
        <v/>
      </c>
      <c r="GH252" s="233"/>
      <c r="GI252" s="233" t="str">
        <f>IF(Deník!$W252&lt;&gt;"",IF(Deník!$AB252=Statistika!$L$100,Deník!$W252,""),"")</f>
        <v/>
      </c>
      <c r="GJ252" s="233" t="str">
        <f>IF(Deník!$W252&lt;&gt;"",IF(Deník!$AB252=Statistika!$L$101,Deník!$W252,""),"")</f>
        <v/>
      </c>
      <c r="GK252" s="233" t="str">
        <f>IF(Deník!$W252&lt;&gt;"",IF(Deník!$AB252=Statistika!$L$102,Deník!$W252,""),"")</f>
        <v/>
      </c>
      <c r="GL252" s="233" t="str">
        <f>IF(Deník!$W252&lt;&gt;"",IF(Deník!$AB252=Statistika!$L$103,Deník!$W252,""),"")</f>
        <v/>
      </c>
      <c r="GM252" s="233" t="str">
        <f>IF(Deník!$W252&lt;&gt;"",IF(Deník!$AB252=Statistika!$L$104,Deník!$W252,""),"")</f>
        <v/>
      </c>
      <c r="GN252" s="233" t="str">
        <f>IF(Deník!$W252&lt;&gt;"",IF(Deník!$AB252=Statistika!$L$105,Deník!$W252,""),"")</f>
        <v/>
      </c>
      <c r="GO252" s="233" t="str">
        <f>IF(Deník!$W252&lt;&gt;"",IF(Deník!$AB252=Statistika!$L$106,Deník!$W252,""),"")</f>
        <v/>
      </c>
      <c r="GP252" s="233" t="str">
        <f>IF(Deník!$W252&lt;&gt;"",IF(Deník!$AB252=Statistika!$L$107,Deník!$W252,""),"")</f>
        <v/>
      </c>
      <c r="GQ252" s="233" t="str">
        <f>IF(Deník!$W252&lt;&gt;"",IF(Deník!$AB252=Statistika!$L$108,Deník!$W252,""),"")</f>
        <v/>
      </c>
      <c r="GS252" s="233" t="str">
        <f>IF(Deník!$W252&lt;0,IF(Deník!$AC252=Statistika!$F$117,Deník!$W252,""),"")</f>
        <v/>
      </c>
      <c r="GT252" s="233" t="str">
        <f>IF(Deník!$W252&lt;0,IF(Deník!$AC252=Statistika!$F$118,Deník!$W252,""),"")</f>
        <v/>
      </c>
      <c r="GU252" s="233" t="str">
        <f>IF(Deník!$W252&lt;0,IF(Deník!$AC252=Statistika!$F$119,Deník!$W252,""),"")</f>
        <v/>
      </c>
      <c r="GV252" s="233" t="str">
        <f>IF(Deník!$W252&lt;0,IF(Deník!$AC252=Statistika!$F$120,Deník!$W252,""),"")</f>
        <v/>
      </c>
      <c r="GW252" s="233" t="str">
        <f>IF(Deník!$W252&lt;0,IF(Deník!$AC252=Statistika!$F$121,Deník!$W252,""),"")</f>
        <v/>
      </c>
      <c r="GX252" s="233" t="str">
        <f>IF(Deník!$W252&lt;0,IF(Deník!$AC252=Statistika!$F$122,Deník!$W252,""),"")</f>
        <v/>
      </c>
      <c r="GY252" s="233" t="str">
        <f>IF(Deník!$W252&lt;0,IF(Deník!$AC252=Statistika!$F$123,Deník!$W252,""),"")</f>
        <v/>
      </c>
      <c r="GZ252" s="233" t="str">
        <f>IF(Deník!$W252&lt;0,IF(Deník!$AC252=Statistika!$F$124,Deník!$W252,""),"")</f>
        <v/>
      </c>
      <c r="HA252" s="233" t="str">
        <f>IF(Deník!$W252&lt;0,IF(Deník!$AC252=Statistika!$F$125,Deník!$W252,""),"")</f>
        <v/>
      </c>
      <c r="HC252" s="233" t="str">
        <f>IF(Deník!$W252&lt;0,IF(Deník!$AD252=Statistika!$F$133,Deník!$W252,""),"")</f>
        <v/>
      </c>
      <c r="HD252" s="233" t="str">
        <f>IF(Deník!$W252&lt;0,IF(Deník!$AD252=Statistika!$F$134,Deník!$W252,""),"")</f>
        <v/>
      </c>
      <c r="HE252" s="233" t="str">
        <f>IF(Deník!$W252&lt;0,IF(Deník!$AD252=Statistika!$F$135,Deník!$W252,""),"")</f>
        <v/>
      </c>
      <c r="HF252" s="233" t="str">
        <f>IF(Deník!$W252&lt;0,IF(Deník!$AD252=Statistika!$F$136,Deník!$W252,""),"")</f>
        <v/>
      </c>
      <c r="HG252" s="233" t="str">
        <f>IF(Deník!$W252&lt;0,IF(Deník!$AD252=Statistika!$F$137,Deník!$W252,""),"")</f>
        <v/>
      </c>
      <c r="ID252" s="8">
        <f>Tabulka4[[#This Row],[Sloupec3]]</f>
        <v>0</v>
      </c>
      <c r="IE252" s="17" t="str">
        <f>IF(AND([1]Deník!$C252&gt;='[1]Měsíční shrnutí'!$D$1,[1]Deník!$C252&lt;='[1]Měsíční shrnutí'!$F$1),[1]Deník!$X252,"")</f>
        <v/>
      </c>
    </row>
    <row r="253" spans="1:239">
      <c r="A253" s="8">
        <f>Deník!C254</f>
        <v>0</v>
      </c>
      <c r="B253" s="50" t="str">
        <f>Deník!R254</f>
        <v/>
      </c>
      <c r="C253" s="102" t="str">
        <f>IF(AND(Deník!R254&gt;1,Deník!R254&lt;&gt;""),1,"")</f>
        <v/>
      </c>
      <c r="D253" s="102" t="str">
        <f>IF(AND(Deník!R254&lt;=0,Deník!R254&lt;&gt;""),1,"")</f>
        <v/>
      </c>
      <c r="E253" s="103" t="str">
        <f>IF(AND(Deník!R254&gt;=0,Deník!R254&lt;=1),1,"")</f>
        <v/>
      </c>
      <c r="F253" s="79" t="str">
        <f>IF(Deník!R254&lt;&gt;"",Deník!R254+F252,"")</f>
        <v/>
      </c>
      <c r="G253" s="85"/>
      <c r="H253" s="54" t="str">
        <f>IF(MONTH(Deník!$C253)=H$2,IF(AND(Deník!$R253&gt;=0,Deník!$R253&lt;=1),"BE",Deník!$R253),"")</f>
        <v/>
      </c>
      <c r="I253" s="11" t="str">
        <f>IF(MONTH(Deník!$C253)=I$2,IF(AND(Deník!$R253&gt;=0,Deník!$R253&lt;=1),"BE",Deník!$R253),"")</f>
        <v/>
      </c>
      <c r="J253" s="11" t="str">
        <f>IF(MONTH(Deník!$C253)=J$2,IF(AND(Deník!$R253&gt;=0,Deník!$R253&lt;=1),"BE",Deník!$R253),"")</f>
        <v/>
      </c>
      <c r="K253" s="11" t="str">
        <f>IF(MONTH(Deník!$C253)=K$2,IF(AND(Deník!$R253&gt;=0,Deník!$R253&lt;=1),"BE",Deník!$R253),"")</f>
        <v/>
      </c>
      <c r="L253" s="11" t="str">
        <f>IF(MONTH(Deník!$C253)=L$2,IF(AND(Deník!$R253&gt;=0,Deník!$R253&lt;=1),"BE",Deník!$R253),"")</f>
        <v/>
      </c>
      <c r="M253" s="11" t="str">
        <f>IF(MONTH(Deník!$C253)=M$2,IF(AND(Deník!$R253&gt;=0,Deník!$R253&lt;=1),"BE",Deník!$R253),"")</f>
        <v/>
      </c>
      <c r="N253" s="11" t="str">
        <f>IF(MONTH(Deník!$C253)=N$2,IF(AND(Deník!$R253&gt;=0,Deník!$R253&lt;=1),"BE",Deník!$R253),"")</f>
        <v/>
      </c>
      <c r="O253" s="11" t="str">
        <f>IF(MONTH(Deník!$C253)=O$2,IF(AND(Deník!$R253&gt;=0,Deník!$R253&lt;=1),"BE",Deník!$R253),"")</f>
        <v/>
      </c>
      <c r="P253" s="11" t="str">
        <f>IF(MONTH(Deník!$C253)=P$2,IF(AND(Deník!$R253&gt;=0,Deník!$R253&lt;=1),"BE",Deník!$R253),"")</f>
        <v/>
      </c>
      <c r="Q253" s="11" t="str">
        <f>IF(MONTH(Deník!$C253)=Q$2,IF(AND(Deník!$R253&gt;=0,Deník!$R253&lt;=1),"BE",Deník!$R253),"")</f>
        <v/>
      </c>
      <c r="R253" s="11" t="str">
        <f>IF(MONTH(Deník!$C253)=R$2,IF(AND(Deník!$R253&gt;=0,Deník!$R253&lt;=1),"BE",Deník!$R253),"")</f>
        <v/>
      </c>
      <c r="S253" s="57" t="str">
        <f>IF(MONTH(Deník!$C253)=S$2,IF(AND(Deník!$R253&gt;=0,Deník!$R253&lt;=1),"BE",Deník!$R253),"")</f>
        <v/>
      </c>
      <c r="U253" s="12"/>
      <c r="V253" s="12"/>
      <c r="X253" s="600" t="str">
        <f>IF(Deník!$R253&lt;&gt;"",IF(Deník!$B253=Statistika!$F$63,IF(AND(Deník!$R253&gt;=0,Deník!$R253&lt;=1),"BE",Deník!$R253),""),"")</f>
        <v/>
      </c>
      <c r="Y253" s="13" t="str">
        <f>IF(Deník!$R253&lt;&gt;"",IF(Deník!$B253=Statistika!$F$64,IF(AND(Deník!$R253&gt;=0,Deník!$R253&lt;=1),"BE",Deník!$R253),""),"")</f>
        <v/>
      </c>
      <c r="Z253" s="13" t="str">
        <f>IF(Deník!$R253&lt;&gt;"",IF(Deník!$B253=Statistika!$F$65,IF(AND(Deník!$R253&gt;=0,Deník!$R253&lt;=1),"BE",Deník!$R253),""),"")</f>
        <v/>
      </c>
      <c r="AA253" s="13" t="str">
        <f>IF(Deník!$R253&lt;&gt;"",IF(Deník!$B253=Statistika!$F$66,IF(AND(Deník!$R253&gt;=0,Deník!$R253&lt;=1),"BE",Deník!$R253),""),"")</f>
        <v/>
      </c>
      <c r="AB253" s="13" t="str">
        <f>IF(Deník!$R253&lt;&gt;"",IF(Deník!$B253=Statistika!$F$67,IF(AND(Deník!$R253&gt;=0,Deník!$R253&lt;=1),"BE",Deník!$R253),""),"")</f>
        <v/>
      </c>
      <c r="AC253" s="13" t="str">
        <f>IF(Deník!$R253&lt;&gt;"",IF(Deník!$B253=Statistika!$F$68,IF(AND(Deník!$R253&gt;=0,Deník!$R253&lt;=1),"BE",Deník!$R253),""),"")</f>
        <v/>
      </c>
      <c r="AD253" s="13" t="str">
        <f>IF(Deník!$R253&lt;&gt;"",IF(Deník!$B253=Statistika!$F$69,IF(AND(Deník!$R253&gt;=0,Deník!$R253&lt;=1),"BE",Deník!$R253),""),"")</f>
        <v/>
      </c>
      <c r="AE253" s="601" t="str">
        <f>IF(Deník!$R253&lt;&gt;"",IF(Deník!$B253=Statistika!$F$70,IF(AND(Deník!$R253&gt;=0,Deník!$R253&lt;=1),"BE",Deník!$R253),""),"")</f>
        <v/>
      </c>
      <c r="AF253" s="90"/>
      <c r="AG253" s="63" t="str">
        <f>IF(Deník!$R253&lt;&gt;"",IF(Deník!$J253="L",IF(AND(Deník!$R253&gt;=0,Deník!$R253&lt;=1),"BE",Deník!$R253),""),"")</f>
        <v/>
      </c>
      <c r="AH253" s="13" t="str">
        <f>IF(Deník!$R253&lt;&gt;"",IF(Deník!$J253="S",IF(AND(Deník!$R253&gt;=0,Deník!$R253&lt;=1),"BE",Deník!$R253),""),"")</f>
        <v/>
      </c>
      <c r="AI253" s="95"/>
      <c r="AJ253" s="71" t="str">
        <f>IF(Deník!N254&lt;&gt;"",Deník!N254*-1,"")</f>
        <v/>
      </c>
      <c r="AK253" s="88"/>
      <c r="AL253" s="63" t="str">
        <f>IF(WEEKDAY(Deník!$C253,2)=1,IF(AND(Deník!$R253&gt;=0,Deník!$R253&lt;=1),"BE",Deník!$R253),"")</f>
        <v/>
      </c>
      <c r="AM253" s="13" t="str">
        <f>IF(WEEKDAY(Deník!$C253,2)=2,IF(AND(Deník!$R253&gt;=0,Deník!$R253&lt;=1),"BE",Deník!$R253),"")</f>
        <v/>
      </c>
      <c r="AN253" s="13" t="str">
        <f>IF(WEEKDAY(Deník!$C253,2)=3,IF(AND(Deník!$R253&gt;=0,Deník!$R253&lt;=1),"BE",Deník!$R253),"")</f>
        <v/>
      </c>
      <c r="AO253" s="13" t="str">
        <f>IF(WEEKDAY(Deník!$C253,2)=4,IF(AND(Deník!$R253&gt;=0,Deník!$R253&lt;=1),"BE",Deník!$R253),"")</f>
        <v/>
      </c>
      <c r="AP253" s="60" t="str">
        <f>IF(WEEKDAY(Deník!$C253,2)=5,IF(AND(Deník!$R253&gt;=0,Deník!$R253&lt;=1),"BE",Deník!$R253),"")</f>
        <v/>
      </c>
      <c r="AQ253" s="99"/>
      <c r="AR253" s="100">
        <f>Deník!D253</f>
        <v>0</v>
      </c>
      <c r="AS253" s="63" t="str">
        <f>IF(Deník!$D253&lt;&gt;"",IF(AND(Deník!$D253&gt;=AS$2,Deník!$D253&lt;=AS$3),IF(AND(Deník!$R253&gt;=0,Deník!$R253&lt;=1),"BE",Deník!$R253),""),"")</f>
        <v/>
      </c>
      <c r="AT253" s="63" t="str">
        <f>IF(Deník!$D253&lt;&gt;"",IF(AND(Deník!$D253&gt;=AT$2,Deník!$D253&lt;=AT$3),IF(AND(Deník!$R253&gt;=0,Deník!$R253&lt;=1),"BE",Deník!$R253),""),"")</f>
        <v/>
      </c>
      <c r="AU253" s="63" t="str">
        <f>IF(Deník!$D253&lt;&gt;"",IF(AND(Deník!$D253&gt;=AU$2,Deník!$D253&lt;=AU$3),IF(AND(Deník!$R253&gt;=0,Deník!$R253&lt;=1),"BE",Deník!$R253),""),"")</f>
        <v/>
      </c>
      <c r="AV253" s="63" t="str">
        <f>IF(Deník!$D253&lt;&gt;"",IF(AND(Deník!$D253&gt;=AV$2,Deník!$D253&lt;=AV$3),IF(AND(Deník!$R253&gt;=0,Deník!$R253&lt;=1),"BE",Deník!$R253),""),"")</f>
        <v/>
      </c>
      <c r="AW253" s="63" t="str">
        <f>IF(Deník!$D253&lt;&gt;"",IF(AND(Deník!$D253&gt;=AW$2,Deník!$D253&lt;=AW$3),IF(AND(Deník!$R253&gt;=0,Deník!$R253&lt;=1),"BE",Deník!$R253),""),"")</f>
        <v/>
      </c>
      <c r="AX253" s="63" t="str">
        <f>IF(Deník!$D253&lt;&gt;"",IF(AND(Deník!$D253&gt;=AX$2,Deník!$D253&lt;=AX$3),IF(AND(Deník!$R253&gt;=0,Deník!$R253&lt;=1),"BE",Deník!$R253),""),"")</f>
        <v/>
      </c>
      <c r="AY253" s="63" t="str">
        <f>IF(Deník!$D253&lt;&gt;"",IF(AND(Deník!$D253&gt;=AY$2,Deník!$D253&lt;=AY$3),IF(AND(Deník!$R253&gt;=0,Deník!$R253&lt;=1),"BE",Deník!$R253),""),"")</f>
        <v/>
      </c>
      <c r="AZ253" s="63" t="str">
        <f>IF(Deník!$D253&lt;&gt;"",IF(AND(Deník!$D253&gt;=AZ$2,Deník!$D253&lt;=AZ$3),IF(AND(Deník!$R253&gt;=0,Deník!$R253&lt;=1),"BE",Deník!$R253),""),"")</f>
        <v/>
      </c>
      <c r="BA253" s="63" t="str">
        <f>IF(Deník!$D253&lt;&gt;"",IF(AND(Deník!$D253&gt;=BA$2,Deník!$D253&lt;=BA$3),IF(AND(Deník!$R253&gt;=0,Deník!$R253&lt;=1),"BE",Deník!$R253),""),"")</f>
        <v/>
      </c>
      <c r="BB253" s="63" t="str">
        <f>IF(Deník!$D253&lt;&gt;"",IF(AND(Deník!$D253&gt;=BB$2,Deník!$D253&lt;=BB$3),IF(AND(Deník!$R253&gt;=0,Deník!$R253&lt;=1),"BE",Deník!$R253),""),"")</f>
        <v/>
      </c>
      <c r="BC253" s="71" t="str">
        <f>IF(Deník!$D253&lt;&gt;"",IF(AND(Deník!$D253&gt;=BC$2,Deník!$D253&lt;=BC$3),IF(AND(Deník!$R253&gt;=0,Deník!$R253&lt;=1),"BE",Deník!$R253),""),"")</f>
        <v/>
      </c>
      <c r="BD253" s="20" t="str">
        <f>IF(Deník!$J254="S",(Deník!$M254-Deník!$K254),IF(Deník!$J254="L",(Deník!$K254-Deník!$M254),""))</f>
        <v/>
      </c>
      <c r="BE253" s="20" t="str">
        <f>IF(Deník!$J254="S",(Deník!$K254-Deník!$O254),IF(Deník!$J254="L",(Deník!$O254-Deník!$K254),""))</f>
        <v/>
      </c>
      <c r="BF253" s="20" t="str">
        <f>IF(Deník!$J254="S",(Deník!$K254-Deník!$L254),IF(Deník!$J254="L",(Deník!$L254-Deník!$K254),""))</f>
        <v/>
      </c>
      <c r="BG253" s="20" t="str">
        <f>IF(Deník!$J254="S",(Deník!$K254-Deník!$S254),IF(Deník!$J254="L",(Deník!$S254-Deník!$K254),""))</f>
        <v/>
      </c>
      <c r="BH253" s="20" t="str">
        <f>IF(Deník!$J254="S",(Deník!$K254-Deník!$U254),IF(Deník!$J254="L",(Deník!$U254-Deník!$K254),""))</f>
        <v/>
      </c>
      <c r="BI253" s="20" t="str">
        <f>IF(Deník!$R253&gt;1,Deník!$R253,"")</f>
        <v/>
      </c>
      <c r="BJ253" s="20" t="str">
        <f>IF(Deník!$R253&lt;0,Deník!$R253,"")</f>
        <v/>
      </c>
      <c r="BK253" s="17"/>
      <c r="BM253" s="233" t="str">
        <f>IF(Deník!$R253&lt;&gt;"",IF(Deník!$Y253=Statistika!$F$78,IF(AND(Deník!$R253&gt;=0,Deník!$R253&lt;=1),"BE",Deník!$R253),""),"")</f>
        <v/>
      </c>
      <c r="BN253" s="233" t="str">
        <f>IF(Deník!$R253&lt;&gt;"",IF(Deník!$Y253=Statistika!$F$79,IF(AND(Deník!$R253&gt;=0,Deník!$R253&lt;=1),"BE",Deník!$R253),""),"")</f>
        <v/>
      </c>
      <c r="BO253" s="233" t="str">
        <f>IF(Deník!$R253&lt;&gt;"",IF(Deník!$Y253=Statistika!$F$80,IF(AND(Deník!$R253&gt;=0,Deník!$R253&lt;=1),"BE",Deník!$R253),""),"")</f>
        <v/>
      </c>
      <c r="BP253" s="233" t="str">
        <f>IF(Deník!$R253&lt;&gt;"",IF(Deník!$Y253=Statistika!$F$81,IF(AND(Deník!$R253&gt;=0,Deník!$R253&lt;=1),"BE",Deník!$R253),""),"")</f>
        <v/>
      </c>
      <c r="BQ253" s="233" t="str">
        <f>IF(Deník!$R253&lt;&gt;"",IF(Deník!$Y253=Statistika!$F$82,IF(AND(Deník!$R253&gt;=0,Deník!$R253&lt;=1),"BE",Deník!$R253),""),"")</f>
        <v/>
      </c>
      <c r="BR253" s="233" t="str">
        <f>IF(Deník!$R253&lt;&gt;"",IF(Deník!$Y253=Statistika!$F$83,IF(AND(Deník!$R253&gt;=0,Deník!$R253&lt;=1),"BE",Deník!$R253),""),"")</f>
        <v/>
      </c>
      <c r="BS253" s="233" t="str">
        <f>IF(Deník!$R253&lt;&gt;"",IF(Deník!$Y253=Statistika!$F$84,IF(AND(Deník!$R253&gt;=0,Deník!$R253&lt;=1),"BE",Deník!$R253),""),"")</f>
        <v/>
      </c>
      <c r="BT253" s="233" t="str">
        <f>IF(Deník!$R253&lt;&gt;"",IF(Deník!$Y253=Statistika!$F$85,IF(AND(Deník!$R253&gt;=0,Deník!$R253&lt;=1),"BE",Deník!$R253),""),"")</f>
        <v/>
      </c>
      <c r="BU253" s="233" t="str">
        <f>IF(Deník!$R253&lt;&gt;"",IF(Deník!$Y253=Statistika!$F$86,IF(AND(Deník!$R253&gt;=0,Deník!$R253&lt;=1),"BE",Deník!$R253),""),"")</f>
        <v/>
      </c>
      <c r="BV253" s="233" t="str">
        <f>IF(Deník!$R253&lt;&gt;"",IF(Deník!$Y253=Statistika!$F$87,IF(AND(Deník!$R253&gt;=0,Deník!$R253&lt;=1),"BE",Deník!$R253),""),"")</f>
        <v/>
      </c>
      <c r="BW253" s="233" t="str">
        <f>IF(Deník!$R253&lt;&gt;"",IF(Deník!$Y253=Statistika!$F$88,IF(AND(Deník!$R253&gt;=0,Deník!$R253&lt;=1),"BE",Deník!$R253),""),"")</f>
        <v/>
      </c>
      <c r="BX253" s="233" t="str">
        <f>IF(Deník!$R253&lt;&gt;"",IF(Deník!$Y253=Statistika!$F$89,IF(AND(Deník!$R253&gt;=0,Deník!$R253&lt;=1),"BE",Deník!$R253),""),"")</f>
        <v/>
      </c>
      <c r="BY253" s="233" t="str">
        <f>IF(Deník!$R253&lt;&gt;"",IF(Deník!$Y253=Statistika!$F$90,IF(AND(Deník!$R253&gt;=0,Deník!$R253&lt;=1),"BE",Deník!$R253),""),"")</f>
        <v/>
      </c>
      <c r="BZ253" s="233" t="str">
        <f>IF(Deník!$R253&lt;&gt;"",IF(Deník!$Y253=Statistika!$F$91,IF(AND(Deník!$R253&gt;=0,Deník!$R253&lt;=1),"BE",Deník!$R253),""),"")</f>
        <v/>
      </c>
      <c r="CA253" s="233"/>
      <c r="CB253" s="233" t="str">
        <f>IF(Deník!$R253&lt;&gt;"",IF(Deník!$AB253="SL",IF(AND(Deník!$R253&gt;=0,Deník!$R253&lt;=1),"BE",Deník!$R253),""),"")</f>
        <v/>
      </c>
      <c r="CC253" s="233" t="str">
        <f>IF(Deník!$R253&lt;&gt;"",IF(Deník!$AB253="BE10",IF(AND(Deník!$R253&gt;=0,Deník!$R253&lt;=1),"BE",Deník!$R253),""),"")</f>
        <v/>
      </c>
      <c r="CD253" s="233" t="str">
        <f>IF(Deník!$R253&lt;&gt;"",IF(Deník!$AB253="BE15",IF(AND(Deník!$R253&gt;=0,Deník!$R253&lt;=1),"BE",Deník!$R253),""),"")</f>
        <v/>
      </c>
      <c r="CE253" s="233" t="str">
        <f>IF(Deník!$R253&lt;&gt;"",IF(Deník!$AB253="BE20",IF(AND(Deník!$R253&gt;=0,Deník!$R253&lt;=1),"BE",Deník!$R253),""),"")</f>
        <v/>
      </c>
      <c r="CF253" s="233" t="str">
        <f>IF(Deník!$R253&lt;&gt;"",IF(Deník!$AB253="TP1",IF(AND(Deník!$R253&gt;=0,Deník!$R253&lt;=1),"BE",Deník!$R253),""),"")</f>
        <v/>
      </c>
      <c r="CG253" s="233" t="str">
        <f>IF(Deník!$R253&lt;&gt;"",IF(Deník!$AB253="TP2",IF(AND(Deník!$R253&gt;=0,Deník!$R253&lt;=1),"BE",Deník!$R253),""),"")</f>
        <v/>
      </c>
      <c r="CH253" s="233" t="str">
        <f>IF(Deník!$R253&lt;&gt;"",IF(Deník!$AB253="TP3",IF(AND(Deník!$R253&gt;=0,Deník!$R253&lt;=1),"BE",Deník!$R253),""),"")</f>
        <v/>
      </c>
      <c r="CI253" s="233" t="str">
        <f>IF(Deník!$R253&lt;&gt;"",IF(Deník!$AB253="Trailing SL",IF(AND(Deník!$R253&gt;=0,Deník!$R253&lt;=1),"BE",Deník!$R253),""),"")</f>
        <v/>
      </c>
      <c r="CJ253" s="233" t="str">
        <f>IF(Deník!$R253&lt;&gt;"",IF(Deník!$AB253="Manual",IF(AND(Deník!$R253&gt;=0,Deník!$R253&lt;=1),"BE",Deník!$R253),""),"")</f>
        <v/>
      </c>
      <c r="CK253" s="233"/>
      <c r="CL253" s="233" t="str">
        <f>IF(Deník!$R253&lt;0,IF(Deník!$AC253=Statistika!$F$117,Deník!$R253,""),"")</f>
        <v/>
      </c>
      <c r="CM253" s="233" t="str">
        <f>IF(Deník!$R253&lt;0,IF(Deník!$AC253=Statistika!$F$118,Deník!$R253,""),"")</f>
        <v/>
      </c>
      <c r="CN253" s="233" t="str">
        <f>IF(Deník!$R253&lt;0,IF(Deník!$AC253=Statistika!$F$119,Deník!$R253,""),"")</f>
        <v/>
      </c>
      <c r="CO253" s="233" t="str">
        <f>IF(Deník!$R253&lt;0,IF(Deník!$AC253=Statistika!$F$120,Deník!$R253,""),"")</f>
        <v/>
      </c>
      <c r="CP253" s="233" t="str">
        <f>IF(Deník!$R253&lt;0,IF(Deník!$AC253=Statistika!$F$121,Deník!$R253,""),"")</f>
        <v/>
      </c>
      <c r="CQ253" s="233" t="str">
        <f>IF(Deník!$R253&lt;0,IF(Deník!$AC253=Statistika!$F$122,Deník!$R253,""),"")</f>
        <v/>
      </c>
      <c r="CR253" s="233" t="str">
        <f>IF(Deník!$R253&lt;0,IF(Deník!$AC253=Statistika!$F$123,Deník!$R253,""),"")</f>
        <v/>
      </c>
      <c r="CS253" s="233" t="str">
        <f>IF(Deník!$R253&lt;0,IF(Deník!$AC253=Statistika!$F$124,Deník!$R253,""),"")</f>
        <v/>
      </c>
      <c r="CT253" s="233" t="str">
        <f>IF(Deník!$R253&lt;0,IF(Deník!$AC253=Statistika!$F$125,Deník!$R253,""),"")</f>
        <v/>
      </c>
      <c r="CU253" s="233"/>
      <c r="CV253" s="233" t="str">
        <f>IF(Deník!$R253&lt;0,IF(Deník!$AD253=$CV$2,Deník!$R253,""),"")</f>
        <v/>
      </c>
      <c r="CW253" s="233" t="str">
        <f>IF(Deník!$R253&lt;0,IF(Deník!$AD253=$CW$2,Deník!$R253,""),"")</f>
        <v/>
      </c>
      <c r="CX253" s="233" t="str">
        <f>IF(Deník!$R253&lt;0,IF(Deník!$AD253=$CX$2,Deník!$R253,""),"")</f>
        <v/>
      </c>
      <c r="CY253" s="233" t="str">
        <f>IF(Deník!$R253&lt;0,IF(Deník!$AD253=$CY$2,Deník!$R253,""),"")</f>
        <v/>
      </c>
      <c r="CZ253" s="233" t="str">
        <f>IF(Deník!$R253&lt;0,IF(Deník!$AD253=$CZ$2,Deník!$R253,""),"")</f>
        <v/>
      </c>
      <c r="DL253" s="221">
        <f t="shared" si="12"/>
        <v>93847.029999999984</v>
      </c>
      <c r="DM253" s="220">
        <f t="shared" si="11"/>
        <v>-6.1529700000000132E-2</v>
      </c>
      <c r="DO253" s="50">
        <f>Deník!W254</f>
        <v>0</v>
      </c>
      <c r="DP253" s="102" t="str">
        <f>IF(AND(Deník!W254&gt;0),1,"")</f>
        <v/>
      </c>
      <c r="DQ253" s="102">
        <f>IF(AND(Deník!W254&lt;=0),1,"")</f>
        <v>1</v>
      </c>
      <c r="DR253" s="227"/>
      <c r="DS253" s="228"/>
      <c r="DT253" s="85"/>
      <c r="DU253" s="54">
        <f>IF(MONTH(Deník!$C253)=DU$2,Deník!$W253,"")</f>
        <v>0</v>
      </c>
      <c r="DV253" s="222" t="str">
        <f>IF(MONTH(Deník!$C253)=DV$2,Deník!$W253,"")</f>
        <v/>
      </c>
      <c r="DW253" s="222" t="str">
        <f>IF(MONTH(Deník!$C253)=DW$2,Deník!$W253,"")</f>
        <v/>
      </c>
      <c r="DX253" s="222" t="str">
        <f>IF(MONTH(Deník!$C253)=DX$2,Deník!$W253,"")</f>
        <v/>
      </c>
      <c r="DY253" s="222" t="str">
        <f>IF(MONTH(Deník!$C253)=DY$2,Deník!$W253,"")</f>
        <v/>
      </c>
      <c r="DZ253" s="222" t="str">
        <f>IF(MONTH(Deník!$C253)=DZ$2,Deník!$W253,"")</f>
        <v/>
      </c>
      <c r="EA253" s="222" t="str">
        <f>IF(MONTH(Deník!$C253)=EA$2,Deník!$W253,"")</f>
        <v/>
      </c>
      <c r="EB253" s="222" t="str">
        <f>IF(MONTH(Deník!$C253)=EB$2,Deník!$W253,"")</f>
        <v/>
      </c>
      <c r="EC253" s="222" t="str">
        <f>IF(MONTH(Deník!$C253)=EC$2,Deník!$W253,"")</f>
        <v/>
      </c>
      <c r="ED253" s="222" t="str">
        <f>IF(MONTH(Deník!$C253)=ED$2,Deník!$W253,"")</f>
        <v/>
      </c>
      <c r="EE253" s="222" t="str">
        <f>IF(MONTH(Deník!$C253)=EE$2,Deník!$W253,"")</f>
        <v/>
      </c>
      <c r="EF253" s="222" t="str">
        <f>IF(MONTH(Deník!$C253)=EF$2,Deník!$W253,"")</f>
        <v/>
      </c>
      <c r="EI253" s="600" t="str">
        <f>IF(Deník!$W253&lt;&gt;"",IF(Deník!$B253=Statistika!$F$63,Deník!$W253,""),"")</f>
        <v/>
      </c>
      <c r="EJ253" s="13" t="str">
        <f>IF(Deník!$W253&lt;&gt;"",IF(Deník!$B253=Statistika!$F$64,Deník!$W253,""),"")</f>
        <v/>
      </c>
      <c r="EK253" s="13" t="str">
        <f>IF(Deník!$W253&lt;&gt;"",IF(Deník!$B253=Statistika!$F$65,Deník!$W253,""),"")</f>
        <v/>
      </c>
      <c r="EL253" s="13" t="str">
        <f>IF(Deník!$W253&lt;&gt;"",IF(Deník!$B253=Statistika!$F$66,Deník!$W253,""),"")</f>
        <v/>
      </c>
      <c r="EM253" s="13" t="str">
        <f>IF(Deník!$W253&lt;&gt;"",IF(Deník!$B253=Statistika!$F$67,Deník!$W253,""),"")</f>
        <v/>
      </c>
      <c r="EN253" s="13" t="str">
        <f>IF(Deník!$W253&lt;&gt;"",IF(Deník!$B253=Statistika!$F$68,Deník!$W253,""),"")</f>
        <v/>
      </c>
      <c r="EO253" s="13" t="str">
        <f>IF(Deník!$W253&lt;&gt;"",IF(Deník!$B253=Statistika!$F$69,Deník!$W253,""),"")</f>
        <v/>
      </c>
      <c r="EP253" s="601" t="str">
        <f>IF(Deník!$W253&lt;&gt;"",IF(Deník!$B253=Statistika!$F$70,Deník!$W253,""),"")</f>
        <v/>
      </c>
      <c r="EQ253" s="90"/>
      <c r="ER253" s="63" t="str">
        <f>IF(Deník!$W253&lt;&gt;"",IF(Deník!$J253="L",Deník!$W253,""),"")</f>
        <v/>
      </c>
      <c r="ES253" s="13" t="str">
        <f>IF(Deník!$W253&lt;&gt;"",IF(Deník!$J253="S",Deník!$W253,""),"")</f>
        <v/>
      </c>
      <c r="ET253" s="95"/>
      <c r="EU253" s="88"/>
      <c r="EV253" s="63" t="str">
        <f>IF(WEEKDAY(Deník!$C253,2)=1,Deník!$W253,"")</f>
        <v/>
      </c>
      <c r="EW253" s="13" t="str">
        <f>IF(WEEKDAY(Deník!$C253,2)=2,Deník!$W253,"")</f>
        <v/>
      </c>
      <c r="EX253" s="13" t="str">
        <f>IF(WEEKDAY(Deník!$C253,2)=3,Deník!$W253,"")</f>
        <v/>
      </c>
      <c r="EY253" s="13" t="str">
        <f>IF(WEEKDAY(Deník!$C253,2)=4,Deník!$W253,"")</f>
        <v/>
      </c>
      <c r="EZ253" s="60" t="str">
        <f>IF(WEEKDAY(Deník!$C253,2)=5,Deník!$W253,"")</f>
        <v/>
      </c>
      <c r="FA253" s="99"/>
      <c r="FB253" s="100">
        <f>Deník!D253</f>
        <v>0</v>
      </c>
      <c r="FC253" s="63">
        <f>IF($FB253&lt;&gt;"",IF(AND($FB253&gt;=FC$2,$FB253&lt;=FC$3),Deník!$W253,""))</f>
        <v>0</v>
      </c>
      <c r="FD253" s="63" t="str">
        <f>IF($FB253&lt;&gt;"",IF(AND($FB253&gt;=FD$2,$FB253&lt;=FD$3),Deník!$W253,""))</f>
        <v/>
      </c>
      <c r="FE253" s="63" t="str">
        <f>IF($FB253&lt;&gt;"",IF(AND($FB253&gt;=FE$2,$FB253&lt;=FE$3),Deník!$W253,""))</f>
        <v/>
      </c>
      <c r="FF253" s="63" t="str">
        <f>IF($FB253&lt;&gt;"",IF(AND($FB253&gt;=FF$2,$FB253&lt;=FF$3),Deník!$W253,""))</f>
        <v/>
      </c>
      <c r="FG253" s="63" t="str">
        <f>IF($FB253&lt;&gt;"",IF(AND($FB253&gt;=FG$2,$FB253&lt;=FG$3),Deník!$W253,""))</f>
        <v/>
      </c>
      <c r="FH253" s="63" t="str">
        <f>IF($FB253&lt;&gt;"",IF(AND($FB253&gt;=FH$2,$FB253&lt;=FH$3),Deník!$W253,""))</f>
        <v/>
      </c>
      <c r="FI253" s="63" t="str">
        <f>IF($FB253&lt;&gt;"",IF(AND($FB253&gt;=FI$2,$FB253&lt;=FI$3),Deník!$W253,""))</f>
        <v/>
      </c>
      <c r="FJ253" s="63" t="str">
        <f>IF($FB253&lt;&gt;"",IF(AND($FB253&gt;=FJ$2,$FB253&lt;=FJ$3),Deník!$W253,""))</f>
        <v/>
      </c>
      <c r="FK253" s="63" t="str">
        <f>IF($FB253&lt;&gt;"",IF(AND($FB253&gt;=FK$2,$FB253&lt;=FK$3),Deník!$W253,""))</f>
        <v/>
      </c>
      <c r="FL253" s="63" t="str">
        <f>IF($FB253&lt;&gt;"",IF(AND($FB253&gt;=FL$2,$FB253&lt;=FL$3),Deník!$W253,""))</f>
        <v/>
      </c>
      <c r="FM253" s="63" t="str">
        <f>IF($FB253&lt;&gt;"",IF(AND($FB253&gt;=FM$2,$FB253&lt;=FM$3),Deník!$W253,""))</f>
        <v/>
      </c>
      <c r="FN253" s="13"/>
      <c r="FO253" s="20" t="str">
        <f>IF(Deník!$W253&gt;1,Deník!$W253,"")</f>
        <v/>
      </c>
      <c r="FP253" s="20" t="str">
        <f>IF(Deník!$W253&lt;0,Deník!$W253,"")</f>
        <v/>
      </c>
      <c r="FQ253" s="17"/>
      <c r="FS253" s="233"/>
      <c r="FT253" s="233" t="str">
        <f>IF(Deník!$W253&lt;&gt;"",IF(Deník!$Y253=Statistika!$F$78,Deník!$W253,""),"")</f>
        <v/>
      </c>
      <c r="FU253" s="233" t="str">
        <f>IF(Deník!$W253&lt;&gt;"",IF(Deník!$Y253=Statistika!$F$79,Deník!$W253,""),"")</f>
        <v/>
      </c>
      <c r="FV253" s="233" t="str">
        <f>IF(Deník!$W253&lt;&gt;"",IF(Deník!$Y253=Statistika!$F$80,Deník!$W253,""),"")</f>
        <v/>
      </c>
      <c r="FW253" s="233" t="str">
        <f>IF(Deník!$W253&lt;&gt;"",IF(Deník!$Y253=Statistika!$F$81,Deník!$W253,""),"")</f>
        <v/>
      </c>
      <c r="FX253" s="233" t="str">
        <f>IF(Deník!$W253&lt;&gt;"",IF(Deník!$Y253=Statistika!$F$82,Deník!$W253,""),"")</f>
        <v/>
      </c>
      <c r="FY253" s="233" t="str">
        <f>IF(Deník!$W253&lt;&gt;"",IF(Deník!$Y253=Statistika!$F$83,Deník!$W253,""),"")</f>
        <v/>
      </c>
      <c r="FZ253" s="233" t="str">
        <f>IF(Deník!$W253&lt;&gt;"",IF(Deník!$Y253=Statistika!$F$84,Deník!$W253,""),"")</f>
        <v/>
      </c>
      <c r="GA253" s="233" t="str">
        <f>IF(Deník!$W253&lt;&gt;"",IF(Deník!$Y253=Statistika!$F$85,Deník!$W253,""),"")</f>
        <v/>
      </c>
      <c r="GB253" s="233" t="str">
        <f>IF(Deník!$W253&lt;&gt;"",IF(Deník!$Y253=Statistika!$F$86,Deník!$W253,""),"")</f>
        <v/>
      </c>
      <c r="GC253" s="233" t="str">
        <f>IF(Deník!$W253&lt;&gt;"",IF(Deník!$Y253=Statistika!$F$87,Deník!$W253,""),"")</f>
        <v/>
      </c>
      <c r="GD253" s="233" t="str">
        <f>IF(Deník!$W253&lt;&gt;"",IF(Deník!$Y253=Statistika!$F$88,Deník!$W253,""),"")</f>
        <v/>
      </c>
      <c r="GE253" s="233" t="str">
        <f>IF(Deník!$W253&lt;&gt;"",IF(Deník!$Y253=Statistika!$F$89,Deník!$W253,""),"")</f>
        <v/>
      </c>
      <c r="GF253" s="233" t="str">
        <f>IF(Deník!$W253&lt;&gt;"",IF(Deník!$Y253=Statistika!$F$90,Deník!$W253,""),"")</f>
        <v/>
      </c>
      <c r="GG253" s="233" t="str">
        <f>IF(Deník!$W253&lt;&gt;"",IF(Deník!$Y253=Statistika!$F$91,Deník!$W253,""),"")</f>
        <v/>
      </c>
      <c r="GH253" s="233"/>
      <c r="GI253" s="233" t="str">
        <f>IF(Deník!$W253&lt;&gt;"",IF(Deník!$AB253=Statistika!$L$100,Deník!$W253,""),"")</f>
        <v/>
      </c>
      <c r="GJ253" s="233" t="str">
        <f>IF(Deník!$W253&lt;&gt;"",IF(Deník!$AB253=Statistika!$L$101,Deník!$W253,""),"")</f>
        <v/>
      </c>
      <c r="GK253" s="233" t="str">
        <f>IF(Deník!$W253&lt;&gt;"",IF(Deník!$AB253=Statistika!$L$102,Deník!$W253,""),"")</f>
        <v/>
      </c>
      <c r="GL253" s="233" t="str">
        <f>IF(Deník!$W253&lt;&gt;"",IF(Deník!$AB253=Statistika!$L$103,Deník!$W253,""),"")</f>
        <v/>
      </c>
      <c r="GM253" s="233" t="str">
        <f>IF(Deník!$W253&lt;&gt;"",IF(Deník!$AB253=Statistika!$L$104,Deník!$W253,""),"")</f>
        <v/>
      </c>
      <c r="GN253" s="233" t="str">
        <f>IF(Deník!$W253&lt;&gt;"",IF(Deník!$AB253=Statistika!$L$105,Deník!$W253,""),"")</f>
        <v/>
      </c>
      <c r="GO253" s="233" t="str">
        <f>IF(Deník!$W253&lt;&gt;"",IF(Deník!$AB253=Statistika!$L$106,Deník!$W253,""),"")</f>
        <v/>
      </c>
      <c r="GP253" s="233" t="str">
        <f>IF(Deník!$W253&lt;&gt;"",IF(Deník!$AB253=Statistika!$L$107,Deník!$W253,""),"")</f>
        <v/>
      </c>
      <c r="GQ253" s="233" t="str">
        <f>IF(Deník!$W253&lt;&gt;"",IF(Deník!$AB253=Statistika!$L$108,Deník!$W253,""),"")</f>
        <v/>
      </c>
      <c r="GS253" s="233" t="str">
        <f>IF(Deník!$W253&lt;0,IF(Deník!$AC253=Statistika!$F$117,Deník!$W253,""),"")</f>
        <v/>
      </c>
      <c r="GT253" s="233" t="str">
        <f>IF(Deník!$W253&lt;0,IF(Deník!$AC253=Statistika!$F$118,Deník!$W253,""),"")</f>
        <v/>
      </c>
      <c r="GU253" s="233" t="str">
        <f>IF(Deník!$W253&lt;0,IF(Deník!$AC253=Statistika!$F$119,Deník!$W253,""),"")</f>
        <v/>
      </c>
      <c r="GV253" s="233" t="str">
        <f>IF(Deník!$W253&lt;0,IF(Deník!$AC253=Statistika!$F$120,Deník!$W253,""),"")</f>
        <v/>
      </c>
      <c r="GW253" s="233" t="str">
        <f>IF(Deník!$W253&lt;0,IF(Deník!$AC253=Statistika!$F$121,Deník!$W253,""),"")</f>
        <v/>
      </c>
      <c r="GX253" s="233" t="str">
        <f>IF(Deník!$W253&lt;0,IF(Deník!$AC253=Statistika!$F$122,Deník!$W253,""),"")</f>
        <v/>
      </c>
      <c r="GY253" s="233" t="str">
        <f>IF(Deník!$W253&lt;0,IF(Deník!$AC253=Statistika!$F$123,Deník!$W253,""),"")</f>
        <v/>
      </c>
      <c r="GZ253" s="233" t="str">
        <f>IF(Deník!$W253&lt;0,IF(Deník!$AC253=Statistika!$F$124,Deník!$W253,""),"")</f>
        <v/>
      </c>
      <c r="HA253" s="233" t="str">
        <f>IF(Deník!$W253&lt;0,IF(Deník!$AC253=Statistika!$F$125,Deník!$W253,""),"")</f>
        <v/>
      </c>
      <c r="HC253" s="233" t="str">
        <f>IF(Deník!$W253&lt;0,IF(Deník!$AD253=Statistika!$F$133,Deník!$W253,""),"")</f>
        <v/>
      </c>
      <c r="HD253" s="233" t="str">
        <f>IF(Deník!$W253&lt;0,IF(Deník!$AD253=Statistika!$F$134,Deník!$W253,""),"")</f>
        <v/>
      </c>
      <c r="HE253" s="233" t="str">
        <f>IF(Deník!$W253&lt;0,IF(Deník!$AD253=Statistika!$F$135,Deník!$W253,""),"")</f>
        <v/>
      </c>
      <c r="HF253" s="233" t="str">
        <f>IF(Deník!$W253&lt;0,IF(Deník!$AD253=Statistika!$F$136,Deník!$W253,""),"")</f>
        <v/>
      </c>
      <c r="HG253" s="233" t="str">
        <f>IF(Deník!$W253&lt;0,IF(Deník!$AD253=Statistika!$F$137,Deník!$W253,""),"")</f>
        <v/>
      </c>
      <c r="ID253" s="8">
        <f>Tabulka4[[#This Row],[Sloupec3]]</f>
        <v>0</v>
      </c>
      <c r="IE253" s="17" t="str">
        <f>IF(AND([1]Deník!$C253&gt;='[1]Měsíční shrnutí'!$D$1,[1]Deník!$C253&lt;='[1]Měsíční shrnutí'!$F$1),[1]Deník!$X253,"")</f>
        <v/>
      </c>
    </row>
    <row r="254" spans="1:239">
      <c r="A254" s="8">
        <f>Deník!C255</f>
        <v>0</v>
      </c>
      <c r="B254" s="50" t="str">
        <f>Deník!R255</f>
        <v/>
      </c>
      <c r="C254" s="102" t="str">
        <f>IF(AND(Deník!R255&gt;1,Deník!R255&lt;&gt;""),1,"")</f>
        <v/>
      </c>
      <c r="D254" s="102" t="str">
        <f>IF(AND(Deník!R255&lt;=0,Deník!R255&lt;&gt;""),1,"")</f>
        <v/>
      </c>
      <c r="E254" s="103" t="str">
        <f>IF(AND(Deník!R255&gt;=0,Deník!R255&lt;=1),1,"")</f>
        <v/>
      </c>
      <c r="F254" s="79" t="str">
        <f>IF(Deník!R255&lt;&gt;"",Deník!R255+F253,"")</f>
        <v/>
      </c>
      <c r="G254" s="85"/>
      <c r="H254" s="54" t="str">
        <f>IF(MONTH(Deník!$C254)=H$2,IF(AND(Deník!$R254&gt;=0,Deník!$R254&lt;=1),"BE",Deník!$R254),"")</f>
        <v/>
      </c>
      <c r="I254" s="11" t="str">
        <f>IF(MONTH(Deník!$C254)=I$2,IF(AND(Deník!$R254&gt;=0,Deník!$R254&lt;=1),"BE",Deník!$R254),"")</f>
        <v/>
      </c>
      <c r="J254" s="11" t="str">
        <f>IF(MONTH(Deník!$C254)=J$2,IF(AND(Deník!$R254&gt;=0,Deník!$R254&lt;=1),"BE",Deník!$R254),"")</f>
        <v/>
      </c>
      <c r="K254" s="11" t="str">
        <f>IF(MONTH(Deník!$C254)=K$2,IF(AND(Deník!$R254&gt;=0,Deník!$R254&lt;=1),"BE",Deník!$R254),"")</f>
        <v/>
      </c>
      <c r="L254" s="11" t="str">
        <f>IF(MONTH(Deník!$C254)=L$2,IF(AND(Deník!$R254&gt;=0,Deník!$R254&lt;=1),"BE",Deník!$R254),"")</f>
        <v/>
      </c>
      <c r="M254" s="11" t="str">
        <f>IF(MONTH(Deník!$C254)=M$2,IF(AND(Deník!$R254&gt;=0,Deník!$R254&lt;=1),"BE",Deník!$R254),"")</f>
        <v/>
      </c>
      <c r="N254" s="11" t="str">
        <f>IF(MONTH(Deník!$C254)=N$2,IF(AND(Deník!$R254&gt;=0,Deník!$R254&lt;=1),"BE",Deník!$R254),"")</f>
        <v/>
      </c>
      <c r="O254" s="11" t="str">
        <f>IF(MONTH(Deník!$C254)=O$2,IF(AND(Deník!$R254&gt;=0,Deník!$R254&lt;=1),"BE",Deník!$R254),"")</f>
        <v/>
      </c>
      <c r="P254" s="11" t="str">
        <f>IF(MONTH(Deník!$C254)=P$2,IF(AND(Deník!$R254&gt;=0,Deník!$R254&lt;=1),"BE",Deník!$R254),"")</f>
        <v/>
      </c>
      <c r="Q254" s="11" t="str">
        <f>IF(MONTH(Deník!$C254)=Q$2,IF(AND(Deník!$R254&gt;=0,Deník!$R254&lt;=1),"BE",Deník!$R254),"")</f>
        <v/>
      </c>
      <c r="R254" s="11" t="str">
        <f>IF(MONTH(Deník!$C254)=R$2,IF(AND(Deník!$R254&gt;=0,Deník!$R254&lt;=1),"BE",Deník!$R254),"")</f>
        <v/>
      </c>
      <c r="S254" s="57" t="str">
        <f>IF(MONTH(Deník!$C254)=S$2,IF(AND(Deník!$R254&gt;=0,Deník!$R254&lt;=1),"BE",Deník!$R254),"")</f>
        <v/>
      </c>
      <c r="U254" s="12"/>
      <c r="V254" s="12"/>
      <c r="X254" s="600" t="str">
        <f>IF(Deník!$R254&lt;&gt;"",IF(Deník!$B254=Statistika!$F$63,IF(AND(Deník!$R254&gt;=0,Deník!$R254&lt;=1),"BE",Deník!$R254),""),"")</f>
        <v/>
      </c>
      <c r="Y254" s="13" t="str">
        <f>IF(Deník!$R254&lt;&gt;"",IF(Deník!$B254=Statistika!$F$64,IF(AND(Deník!$R254&gt;=0,Deník!$R254&lt;=1),"BE",Deník!$R254),""),"")</f>
        <v/>
      </c>
      <c r="Z254" s="13" t="str">
        <f>IF(Deník!$R254&lt;&gt;"",IF(Deník!$B254=Statistika!$F$65,IF(AND(Deník!$R254&gt;=0,Deník!$R254&lt;=1),"BE",Deník!$R254),""),"")</f>
        <v/>
      </c>
      <c r="AA254" s="13" t="str">
        <f>IF(Deník!$R254&lt;&gt;"",IF(Deník!$B254=Statistika!$F$66,IF(AND(Deník!$R254&gt;=0,Deník!$R254&lt;=1),"BE",Deník!$R254),""),"")</f>
        <v/>
      </c>
      <c r="AB254" s="13" t="str">
        <f>IF(Deník!$R254&lt;&gt;"",IF(Deník!$B254=Statistika!$F$67,IF(AND(Deník!$R254&gt;=0,Deník!$R254&lt;=1),"BE",Deník!$R254),""),"")</f>
        <v/>
      </c>
      <c r="AC254" s="13" t="str">
        <f>IF(Deník!$R254&lt;&gt;"",IF(Deník!$B254=Statistika!$F$68,IF(AND(Deník!$R254&gt;=0,Deník!$R254&lt;=1),"BE",Deník!$R254),""),"")</f>
        <v/>
      </c>
      <c r="AD254" s="13" t="str">
        <f>IF(Deník!$R254&lt;&gt;"",IF(Deník!$B254=Statistika!$F$69,IF(AND(Deník!$R254&gt;=0,Deník!$R254&lt;=1),"BE",Deník!$R254),""),"")</f>
        <v/>
      </c>
      <c r="AE254" s="601" t="str">
        <f>IF(Deník!$R254&lt;&gt;"",IF(Deník!$B254=Statistika!$F$70,IF(AND(Deník!$R254&gt;=0,Deník!$R254&lt;=1),"BE",Deník!$R254),""),"")</f>
        <v/>
      </c>
      <c r="AF254" s="90"/>
      <c r="AG254" s="63" t="str">
        <f>IF(Deník!$R254&lt;&gt;"",IF(Deník!$J254="L",IF(AND(Deník!$R254&gt;=0,Deník!$R254&lt;=1),"BE",Deník!$R254),""),"")</f>
        <v/>
      </c>
      <c r="AH254" s="13" t="str">
        <f>IF(Deník!$R254&lt;&gt;"",IF(Deník!$J254="S",IF(AND(Deník!$R254&gt;=0,Deník!$R254&lt;=1),"BE",Deník!$R254),""),"")</f>
        <v/>
      </c>
      <c r="AI254" s="95"/>
      <c r="AJ254" s="71" t="str">
        <f>IF(Deník!N255&lt;&gt;"",Deník!N255*-1,"")</f>
        <v/>
      </c>
      <c r="AK254" s="88"/>
      <c r="AL254" s="63" t="str">
        <f>IF(WEEKDAY(Deník!$C254,2)=1,IF(AND(Deník!$R254&gt;=0,Deník!$R254&lt;=1),"BE",Deník!$R254),"")</f>
        <v/>
      </c>
      <c r="AM254" s="13" t="str">
        <f>IF(WEEKDAY(Deník!$C254,2)=2,IF(AND(Deník!$R254&gt;=0,Deník!$R254&lt;=1),"BE",Deník!$R254),"")</f>
        <v/>
      </c>
      <c r="AN254" s="13" t="str">
        <f>IF(WEEKDAY(Deník!$C254,2)=3,IF(AND(Deník!$R254&gt;=0,Deník!$R254&lt;=1),"BE",Deník!$R254),"")</f>
        <v/>
      </c>
      <c r="AO254" s="13" t="str">
        <f>IF(WEEKDAY(Deník!$C254,2)=4,IF(AND(Deník!$R254&gt;=0,Deník!$R254&lt;=1),"BE",Deník!$R254),"")</f>
        <v/>
      </c>
      <c r="AP254" s="60" t="str">
        <f>IF(WEEKDAY(Deník!$C254,2)=5,IF(AND(Deník!$R254&gt;=0,Deník!$R254&lt;=1),"BE",Deník!$R254),"")</f>
        <v/>
      </c>
      <c r="AQ254" s="99"/>
      <c r="AR254" s="100">
        <f>Deník!D254</f>
        <v>0</v>
      </c>
      <c r="AS254" s="63" t="str">
        <f>IF(Deník!$D254&lt;&gt;"",IF(AND(Deník!$D254&gt;=AS$2,Deník!$D254&lt;=AS$3),IF(AND(Deník!$R254&gt;=0,Deník!$R254&lt;=1),"BE",Deník!$R254),""),"")</f>
        <v/>
      </c>
      <c r="AT254" s="63" t="str">
        <f>IF(Deník!$D254&lt;&gt;"",IF(AND(Deník!$D254&gt;=AT$2,Deník!$D254&lt;=AT$3),IF(AND(Deník!$R254&gt;=0,Deník!$R254&lt;=1),"BE",Deník!$R254),""),"")</f>
        <v/>
      </c>
      <c r="AU254" s="63" t="str">
        <f>IF(Deník!$D254&lt;&gt;"",IF(AND(Deník!$D254&gt;=AU$2,Deník!$D254&lt;=AU$3),IF(AND(Deník!$R254&gt;=0,Deník!$R254&lt;=1),"BE",Deník!$R254),""),"")</f>
        <v/>
      </c>
      <c r="AV254" s="63" t="str">
        <f>IF(Deník!$D254&lt;&gt;"",IF(AND(Deník!$D254&gt;=AV$2,Deník!$D254&lt;=AV$3),IF(AND(Deník!$R254&gt;=0,Deník!$R254&lt;=1),"BE",Deník!$R254),""),"")</f>
        <v/>
      </c>
      <c r="AW254" s="63" t="str">
        <f>IF(Deník!$D254&lt;&gt;"",IF(AND(Deník!$D254&gt;=AW$2,Deník!$D254&lt;=AW$3),IF(AND(Deník!$R254&gt;=0,Deník!$R254&lt;=1),"BE",Deník!$R254),""),"")</f>
        <v/>
      </c>
      <c r="AX254" s="63" t="str">
        <f>IF(Deník!$D254&lt;&gt;"",IF(AND(Deník!$D254&gt;=AX$2,Deník!$D254&lt;=AX$3),IF(AND(Deník!$R254&gt;=0,Deník!$R254&lt;=1),"BE",Deník!$R254),""),"")</f>
        <v/>
      </c>
      <c r="AY254" s="63" t="str">
        <f>IF(Deník!$D254&lt;&gt;"",IF(AND(Deník!$D254&gt;=AY$2,Deník!$D254&lt;=AY$3),IF(AND(Deník!$R254&gt;=0,Deník!$R254&lt;=1),"BE",Deník!$R254),""),"")</f>
        <v/>
      </c>
      <c r="AZ254" s="63" t="str">
        <f>IF(Deník!$D254&lt;&gt;"",IF(AND(Deník!$D254&gt;=AZ$2,Deník!$D254&lt;=AZ$3),IF(AND(Deník!$R254&gt;=0,Deník!$R254&lt;=1),"BE",Deník!$R254),""),"")</f>
        <v/>
      </c>
      <c r="BA254" s="63" t="str">
        <f>IF(Deník!$D254&lt;&gt;"",IF(AND(Deník!$D254&gt;=BA$2,Deník!$D254&lt;=BA$3),IF(AND(Deník!$R254&gt;=0,Deník!$R254&lt;=1),"BE",Deník!$R254),""),"")</f>
        <v/>
      </c>
      <c r="BB254" s="63" t="str">
        <f>IF(Deník!$D254&lt;&gt;"",IF(AND(Deník!$D254&gt;=BB$2,Deník!$D254&lt;=BB$3),IF(AND(Deník!$R254&gt;=0,Deník!$R254&lt;=1),"BE",Deník!$R254),""),"")</f>
        <v/>
      </c>
      <c r="BC254" s="71" t="str">
        <f>IF(Deník!$D254&lt;&gt;"",IF(AND(Deník!$D254&gt;=BC$2,Deník!$D254&lt;=BC$3),IF(AND(Deník!$R254&gt;=0,Deník!$R254&lt;=1),"BE",Deník!$R254),""),"")</f>
        <v/>
      </c>
      <c r="BD254" s="20" t="str">
        <f>IF(Deník!$J255="S",(Deník!$M255-Deník!$K255),IF(Deník!$J255="L",(Deník!$K255-Deník!$M255),""))</f>
        <v/>
      </c>
      <c r="BE254" s="20" t="str">
        <f>IF(Deník!$J255="S",(Deník!$K255-Deník!$O255),IF(Deník!$J255="L",(Deník!$O255-Deník!$K255),""))</f>
        <v/>
      </c>
      <c r="BF254" s="20" t="str">
        <f>IF(Deník!$J255="S",(Deník!$K255-Deník!$L255),IF(Deník!$J255="L",(Deník!$L255-Deník!$K255),""))</f>
        <v/>
      </c>
      <c r="BG254" s="20" t="str">
        <f>IF(Deník!$J255="S",(Deník!$K255-Deník!$S255),IF(Deník!$J255="L",(Deník!$S255-Deník!$K255),""))</f>
        <v/>
      </c>
      <c r="BH254" s="20" t="str">
        <f>IF(Deník!$J255="S",(Deník!$K255-Deník!$U255),IF(Deník!$J255="L",(Deník!$U255-Deník!$K255),""))</f>
        <v/>
      </c>
      <c r="BI254" s="20" t="str">
        <f>IF(Deník!$R254&gt;1,Deník!$R254,"")</f>
        <v/>
      </c>
      <c r="BJ254" s="20" t="str">
        <f>IF(Deník!$R254&lt;0,Deník!$R254,"")</f>
        <v/>
      </c>
      <c r="BK254" s="17"/>
      <c r="BM254" s="233" t="str">
        <f>IF(Deník!$R254&lt;&gt;"",IF(Deník!$Y254=Statistika!$F$78,IF(AND(Deník!$R254&gt;=0,Deník!$R254&lt;=1),"BE",Deník!$R254),""),"")</f>
        <v/>
      </c>
      <c r="BN254" s="233" t="str">
        <f>IF(Deník!$R254&lt;&gt;"",IF(Deník!$Y254=Statistika!$F$79,IF(AND(Deník!$R254&gt;=0,Deník!$R254&lt;=1),"BE",Deník!$R254),""),"")</f>
        <v/>
      </c>
      <c r="BO254" s="233" t="str">
        <f>IF(Deník!$R254&lt;&gt;"",IF(Deník!$Y254=Statistika!$F$80,IF(AND(Deník!$R254&gt;=0,Deník!$R254&lt;=1),"BE",Deník!$R254),""),"")</f>
        <v/>
      </c>
      <c r="BP254" s="233" t="str">
        <f>IF(Deník!$R254&lt;&gt;"",IF(Deník!$Y254=Statistika!$F$81,IF(AND(Deník!$R254&gt;=0,Deník!$R254&lt;=1),"BE",Deník!$R254),""),"")</f>
        <v/>
      </c>
      <c r="BQ254" s="233" t="str">
        <f>IF(Deník!$R254&lt;&gt;"",IF(Deník!$Y254=Statistika!$F$82,IF(AND(Deník!$R254&gt;=0,Deník!$R254&lt;=1),"BE",Deník!$R254),""),"")</f>
        <v/>
      </c>
      <c r="BR254" s="233" t="str">
        <f>IF(Deník!$R254&lt;&gt;"",IF(Deník!$Y254=Statistika!$F$83,IF(AND(Deník!$R254&gt;=0,Deník!$R254&lt;=1),"BE",Deník!$R254),""),"")</f>
        <v/>
      </c>
      <c r="BS254" s="233" t="str">
        <f>IF(Deník!$R254&lt;&gt;"",IF(Deník!$Y254=Statistika!$F$84,IF(AND(Deník!$R254&gt;=0,Deník!$R254&lt;=1),"BE",Deník!$R254),""),"")</f>
        <v/>
      </c>
      <c r="BT254" s="233" t="str">
        <f>IF(Deník!$R254&lt;&gt;"",IF(Deník!$Y254=Statistika!$F$85,IF(AND(Deník!$R254&gt;=0,Deník!$R254&lt;=1),"BE",Deník!$R254),""),"")</f>
        <v/>
      </c>
      <c r="BU254" s="233" t="str">
        <f>IF(Deník!$R254&lt;&gt;"",IF(Deník!$Y254=Statistika!$F$86,IF(AND(Deník!$R254&gt;=0,Deník!$R254&lt;=1),"BE",Deník!$R254),""),"")</f>
        <v/>
      </c>
      <c r="BV254" s="233" t="str">
        <f>IF(Deník!$R254&lt;&gt;"",IF(Deník!$Y254=Statistika!$F$87,IF(AND(Deník!$R254&gt;=0,Deník!$R254&lt;=1),"BE",Deník!$R254),""),"")</f>
        <v/>
      </c>
      <c r="BW254" s="233" t="str">
        <f>IF(Deník!$R254&lt;&gt;"",IF(Deník!$Y254=Statistika!$F$88,IF(AND(Deník!$R254&gt;=0,Deník!$R254&lt;=1),"BE",Deník!$R254),""),"")</f>
        <v/>
      </c>
      <c r="BX254" s="233" t="str">
        <f>IF(Deník!$R254&lt;&gt;"",IF(Deník!$Y254=Statistika!$F$89,IF(AND(Deník!$R254&gt;=0,Deník!$R254&lt;=1),"BE",Deník!$R254),""),"")</f>
        <v/>
      </c>
      <c r="BY254" s="233" t="str">
        <f>IF(Deník!$R254&lt;&gt;"",IF(Deník!$Y254=Statistika!$F$90,IF(AND(Deník!$R254&gt;=0,Deník!$R254&lt;=1),"BE",Deník!$R254),""),"")</f>
        <v/>
      </c>
      <c r="BZ254" s="233" t="str">
        <f>IF(Deník!$R254&lt;&gt;"",IF(Deník!$Y254=Statistika!$F$91,IF(AND(Deník!$R254&gt;=0,Deník!$R254&lt;=1),"BE",Deník!$R254),""),"")</f>
        <v/>
      </c>
      <c r="CA254" s="233"/>
      <c r="CB254" s="233" t="str">
        <f>IF(Deník!$R254&lt;&gt;"",IF(Deník!$AB254="SL",IF(AND(Deník!$R254&gt;=0,Deník!$R254&lt;=1),"BE",Deník!$R254),""),"")</f>
        <v/>
      </c>
      <c r="CC254" s="233" t="str">
        <f>IF(Deník!$R254&lt;&gt;"",IF(Deník!$AB254="BE10",IF(AND(Deník!$R254&gt;=0,Deník!$R254&lt;=1),"BE",Deník!$R254),""),"")</f>
        <v/>
      </c>
      <c r="CD254" s="233" t="str">
        <f>IF(Deník!$R254&lt;&gt;"",IF(Deník!$AB254="BE15",IF(AND(Deník!$R254&gt;=0,Deník!$R254&lt;=1),"BE",Deník!$R254),""),"")</f>
        <v/>
      </c>
      <c r="CE254" s="233" t="str">
        <f>IF(Deník!$R254&lt;&gt;"",IF(Deník!$AB254="BE20",IF(AND(Deník!$R254&gt;=0,Deník!$R254&lt;=1),"BE",Deník!$R254),""),"")</f>
        <v/>
      </c>
      <c r="CF254" s="233" t="str">
        <f>IF(Deník!$R254&lt;&gt;"",IF(Deník!$AB254="TP1",IF(AND(Deník!$R254&gt;=0,Deník!$R254&lt;=1),"BE",Deník!$R254),""),"")</f>
        <v/>
      </c>
      <c r="CG254" s="233" t="str">
        <f>IF(Deník!$R254&lt;&gt;"",IF(Deník!$AB254="TP2",IF(AND(Deník!$R254&gt;=0,Deník!$R254&lt;=1),"BE",Deník!$R254),""),"")</f>
        <v/>
      </c>
      <c r="CH254" s="233" t="str">
        <f>IF(Deník!$R254&lt;&gt;"",IF(Deník!$AB254="TP3",IF(AND(Deník!$R254&gt;=0,Deník!$R254&lt;=1),"BE",Deník!$R254),""),"")</f>
        <v/>
      </c>
      <c r="CI254" s="233" t="str">
        <f>IF(Deník!$R254&lt;&gt;"",IF(Deník!$AB254="Trailing SL",IF(AND(Deník!$R254&gt;=0,Deník!$R254&lt;=1),"BE",Deník!$R254),""),"")</f>
        <v/>
      </c>
      <c r="CJ254" s="233" t="str">
        <f>IF(Deník!$R254&lt;&gt;"",IF(Deník!$AB254="Manual",IF(AND(Deník!$R254&gt;=0,Deník!$R254&lt;=1),"BE",Deník!$R254),""),"")</f>
        <v/>
      </c>
      <c r="CK254" s="233"/>
      <c r="CL254" s="233" t="str">
        <f>IF(Deník!$R254&lt;0,IF(Deník!$AC254=Statistika!$F$117,Deník!$R254,""),"")</f>
        <v/>
      </c>
      <c r="CM254" s="233" t="str">
        <f>IF(Deník!$R254&lt;0,IF(Deník!$AC254=Statistika!$F$118,Deník!$R254,""),"")</f>
        <v/>
      </c>
      <c r="CN254" s="233" t="str">
        <f>IF(Deník!$R254&lt;0,IF(Deník!$AC254=Statistika!$F$119,Deník!$R254,""),"")</f>
        <v/>
      </c>
      <c r="CO254" s="233" t="str">
        <f>IF(Deník!$R254&lt;0,IF(Deník!$AC254=Statistika!$F$120,Deník!$R254,""),"")</f>
        <v/>
      </c>
      <c r="CP254" s="233" t="str">
        <f>IF(Deník!$R254&lt;0,IF(Deník!$AC254=Statistika!$F$121,Deník!$R254,""),"")</f>
        <v/>
      </c>
      <c r="CQ254" s="233" t="str">
        <f>IF(Deník!$R254&lt;0,IF(Deník!$AC254=Statistika!$F$122,Deník!$R254,""),"")</f>
        <v/>
      </c>
      <c r="CR254" s="233" t="str">
        <f>IF(Deník!$R254&lt;0,IF(Deník!$AC254=Statistika!$F$123,Deník!$R254,""),"")</f>
        <v/>
      </c>
      <c r="CS254" s="233" t="str">
        <f>IF(Deník!$R254&lt;0,IF(Deník!$AC254=Statistika!$F$124,Deník!$R254,""),"")</f>
        <v/>
      </c>
      <c r="CT254" s="233" t="str">
        <f>IF(Deník!$R254&lt;0,IF(Deník!$AC254=Statistika!$F$125,Deník!$R254,""),"")</f>
        <v/>
      </c>
      <c r="CU254" s="233"/>
      <c r="CV254" s="233" t="str">
        <f>IF(Deník!$R254&lt;0,IF(Deník!$AD254=$CV$2,Deník!$R254,""),"")</f>
        <v/>
      </c>
      <c r="CW254" s="233" t="str">
        <f>IF(Deník!$R254&lt;0,IF(Deník!$AD254=$CW$2,Deník!$R254,""),"")</f>
        <v/>
      </c>
      <c r="CX254" s="233" t="str">
        <f>IF(Deník!$R254&lt;0,IF(Deník!$AD254=$CX$2,Deník!$R254,""),"")</f>
        <v/>
      </c>
      <c r="CY254" s="233" t="str">
        <f>IF(Deník!$R254&lt;0,IF(Deník!$AD254=$CY$2,Deník!$R254,""),"")</f>
        <v/>
      </c>
      <c r="CZ254" s="233" t="str">
        <f>IF(Deník!$R254&lt;0,IF(Deník!$AD254=$CZ$2,Deník!$R254,""),"")</f>
        <v/>
      </c>
      <c r="DL254" s="221">
        <f t="shared" si="12"/>
        <v>93847.029999999984</v>
      </c>
      <c r="DM254" s="220">
        <f t="shared" si="11"/>
        <v>-6.1529700000000132E-2</v>
      </c>
      <c r="DO254" s="50">
        <f>Deník!W255</f>
        <v>0</v>
      </c>
      <c r="DP254" s="102" t="str">
        <f>IF(AND(Deník!W255&gt;0),1,"")</f>
        <v/>
      </c>
      <c r="DQ254" s="102">
        <f>IF(AND(Deník!W255&lt;=0),1,"")</f>
        <v>1</v>
      </c>
      <c r="DR254" s="227"/>
      <c r="DS254" s="228"/>
      <c r="DT254" s="85"/>
      <c r="DU254" s="54">
        <f>IF(MONTH(Deník!$C254)=DU$2,Deník!$W254,"")</f>
        <v>0</v>
      </c>
      <c r="DV254" s="222" t="str">
        <f>IF(MONTH(Deník!$C254)=DV$2,Deník!$W254,"")</f>
        <v/>
      </c>
      <c r="DW254" s="222" t="str">
        <f>IF(MONTH(Deník!$C254)=DW$2,Deník!$W254,"")</f>
        <v/>
      </c>
      <c r="DX254" s="222" t="str">
        <f>IF(MONTH(Deník!$C254)=DX$2,Deník!$W254,"")</f>
        <v/>
      </c>
      <c r="DY254" s="222" t="str">
        <f>IF(MONTH(Deník!$C254)=DY$2,Deník!$W254,"")</f>
        <v/>
      </c>
      <c r="DZ254" s="222" t="str">
        <f>IF(MONTH(Deník!$C254)=DZ$2,Deník!$W254,"")</f>
        <v/>
      </c>
      <c r="EA254" s="222" t="str">
        <f>IF(MONTH(Deník!$C254)=EA$2,Deník!$W254,"")</f>
        <v/>
      </c>
      <c r="EB254" s="222" t="str">
        <f>IF(MONTH(Deník!$C254)=EB$2,Deník!$W254,"")</f>
        <v/>
      </c>
      <c r="EC254" s="222" t="str">
        <f>IF(MONTH(Deník!$C254)=EC$2,Deník!$W254,"")</f>
        <v/>
      </c>
      <c r="ED254" s="222" t="str">
        <f>IF(MONTH(Deník!$C254)=ED$2,Deník!$W254,"")</f>
        <v/>
      </c>
      <c r="EE254" s="222" t="str">
        <f>IF(MONTH(Deník!$C254)=EE$2,Deník!$W254,"")</f>
        <v/>
      </c>
      <c r="EF254" s="222" t="str">
        <f>IF(MONTH(Deník!$C254)=EF$2,Deník!$W254,"")</f>
        <v/>
      </c>
      <c r="EI254" s="600" t="str">
        <f>IF(Deník!$W254&lt;&gt;"",IF(Deník!$B254=Statistika!$F$63,Deník!$W254,""),"")</f>
        <v/>
      </c>
      <c r="EJ254" s="13" t="str">
        <f>IF(Deník!$W254&lt;&gt;"",IF(Deník!$B254=Statistika!$F$64,Deník!$W254,""),"")</f>
        <v/>
      </c>
      <c r="EK254" s="13" t="str">
        <f>IF(Deník!$W254&lt;&gt;"",IF(Deník!$B254=Statistika!$F$65,Deník!$W254,""),"")</f>
        <v/>
      </c>
      <c r="EL254" s="13" t="str">
        <f>IF(Deník!$W254&lt;&gt;"",IF(Deník!$B254=Statistika!$F$66,Deník!$W254,""),"")</f>
        <v/>
      </c>
      <c r="EM254" s="13" t="str">
        <f>IF(Deník!$W254&lt;&gt;"",IF(Deník!$B254=Statistika!$F$67,Deník!$W254,""),"")</f>
        <v/>
      </c>
      <c r="EN254" s="13" t="str">
        <f>IF(Deník!$W254&lt;&gt;"",IF(Deník!$B254=Statistika!$F$68,Deník!$W254,""),"")</f>
        <v/>
      </c>
      <c r="EO254" s="13" t="str">
        <f>IF(Deník!$W254&lt;&gt;"",IF(Deník!$B254=Statistika!$F$69,Deník!$W254,""),"")</f>
        <v/>
      </c>
      <c r="EP254" s="601" t="str">
        <f>IF(Deník!$W254&lt;&gt;"",IF(Deník!$B254=Statistika!$F$70,Deník!$W254,""),"")</f>
        <v/>
      </c>
      <c r="EQ254" s="90"/>
      <c r="ER254" s="63" t="str">
        <f>IF(Deník!$W254&lt;&gt;"",IF(Deník!$J254="L",Deník!$W254,""),"")</f>
        <v/>
      </c>
      <c r="ES254" s="13" t="str">
        <f>IF(Deník!$W254&lt;&gt;"",IF(Deník!$J254="S",Deník!$W254,""),"")</f>
        <v/>
      </c>
      <c r="ET254" s="95"/>
      <c r="EU254" s="88"/>
      <c r="EV254" s="63" t="str">
        <f>IF(WEEKDAY(Deník!$C254,2)=1,Deník!$W254,"")</f>
        <v/>
      </c>
      <c r="EW254" s="13" t="str">
        <f>IF(WEEKDAY(Deník!$C254,2)=2,Deník!$W254,"")</f>
        <v/>
      </c>
      <c r="EX254" s="13" t="str">
        <f>IF(WEEKDAY(Deník!$C254,2)=3,Deník!$W254,"")</f>
        <v/>
      </c>
      <c r="EY254" s="13" t="str">
        <f>IF(WEEKDAY(Deník!$C254,2)=4,Deník!$W254,"")</f>
        <v/>
      </c>
      <c r="EZ254" s="60" t="str">
        <f>IF(WEEKDAY(Deník!$C254,2)=5,Deník!$W254,"")</f>
        <v/>
      </c>
      <c r="FA254" s="99"/>
      <c r="FB254" s="100">
        <f>Deník!D254</f>
        <v>0</v>
      </c>
      <c r="FC254" s="63">
        <f>IF($FB254&lt;&gt;"",IF(AND($FB254&gt;=FC$2,$FB254&lt;=FC$3),Deník!$W254,""))</f>
        <v>0</v>
      </c>
      <c r="FD254" s="63" t="str">
        <f>IF($FB254&lt;&gt;"",IF(AND($FB254&gt;=FD$2,$FB254&lt;=FD$3),Deník!$W254,""))</f>
        <v/>
      </c>
      <c r="FE254" s="63" t="str">
        <f>IF($FB254&lt;&gt;"",IF(AND($FB254&gt;=FE$2,$FB254&lt;=FE$3),Deník!$W254,""))</f>
        <v/>
      </c>
      <c r="FF254" s="63" t="str">
        <f>IF($FB254&lt;&gt;"",IF(AND($FB254&gt;=FF$2,$FB254&lt;=FF$3),Deník!$W254,""))</f>
        <v/>
      </c>
      <c r="FG254" s="63" t="str">
        <f>IF($FB254&lt;&gt;"",IF(AND($FB254&gt;=FG$2,$FB254&lt;=FG$3),Deník!$W254,""))</f>
        <v/>
      </c>
      <c r="FH254" s="63" t="str">
        <f>IF($FB254&lt;&gt;"",IF(AND($FB254&gt;=FH$2,$FB254&lt;=FH$3),Deník!$W254,""))</f>
        <v/>
      </c>
      <c r="FI254" s="63" t="str">
        <f>IF($FB254&lt;&gt;"",IF(AND($FB254&gt;=FI$2,$FB254&lt;=FI$3),Deník!$W254,""))</f>
        <v/>
      </c>
      <c r="FJ254" s="63" t="str">
        <f>IF($FB254&lt;&gt;"",IF(AND($FB254&gt;=FJ$2,$FB254&lt;=FJ$3),Deník!$W254,""))</f>
        <v/>
      </c>
      <c r="FK254" s="63" t="str">
        <f>IF($FB254&lt;&gt;"",IF(AND($FB254&gt;=FK$2,$FB254&lt;=FK$3),Deník!$W254,""))</f>
        <v/>
      </c>
      <c r="FL254" s="63" t="str">
        <f>IF($FB254&lt;&gt;"",IF(AND($FB254&gt;=FL$2,$FB254&lt;=FL$3),Deník!$W254,""))</f>
        <v/>
      </c>
      <c r="FM254" s="63" t="str">
        <f>IF($FB254&lt;&gt;"",IF(AND($FB254&gt;=FM$2,$FB254&lt;=FM$3),Deník!$W254,""))</f>
        <v/>
      </c>
      <c r="FN254" s="13"/>
      <c r="FO254" s="20" t="str">
        <f>IF(Deník!$W254&gt;1,Deník!$W254,"")</f>
        <v/>
      </c>
      <c r="FP254" s="20" t="str">
        <f>IF(Deník!$W254&lt;0,Deník!$W254,"")</f>
        <v/>
      </c>
      <c r="FQ254" s="17"/>
      <c r="FS254" s="233"/>
      <c r="FT254" s="233" t="str">
        <f>IF(Deník!$W254&lt;&gt;"",IF(Deník!$Y254=Statistika!$F$78,Deník!$W254,""),"")</f>
        <v/>
      </c>
      <c r="FU254" s="233" t="str">
        <f>IF(Deník!$W254&lt;&gt;"",IF(Deník!$Y254=Statistika!$F$79,Deník!$W254,""),"")</f>
        <v/>
      </c>
      <c r="FV254" s="233" t="str">
        <f>IF(Deník!$W254&lt;&gt;"",IF(Deník!$Y254=Statistika!$F$80,Deník!$W254,""),"")</f>
        <v/>
      </c>
      <c r="FW254" s="233" t="str">
        <f>IF(Deník!$W254&lt;&gt;"",IF(Deník!$Y254=Statistika!$F$81,Deník!$W254,""),"")</f>
        <v/>
      </c>
      <c r="FX254" s="233" t="str">
        <f>IF(Deník!$W254&lt;&gt;"",IF(Deník!$Y254=Statistika!$F$82,Deník!$W254,""),"")</f>
        <v/>
      </c>
      <c r="FY254" s="233" t="str">
        <f>IF(Deník!$W254&lt;&gt;"",IF(Deník!$Y254=Statistika!$F$83,Deník!$W254,""),"")</f>
        <v/>
      </c>
      <c r="FZ254" s="233" t="str">
        <f>IF(Deník!$W254&lt;&gt;"",IF(Deník!$Y254=Statistika!$F$84,Deník!$W254,""),"")</f>
        <v/>
      </c>
      <c r="GA254" s="233" t="str">
        <f>IF(Deník!$W254&lt;&gt;"",IF(Deník!$Y254=Statistika!$F$85,Deník!$W254,""),"")</f>
        <v/>
      </c>
      <c r="GB254" s="233" t="str">
        <f>IF(Deník!$W254&lt;&gt;"",IF(Deník!$Y254=Statistika!$F$86,Deník!$W254,""),"")</f>
        <v/>
      </c>
      <c r="GC254" s="233" t="str">
        <f>IF(Deník!$W254&lt;&gt;"",IF(Deník!$Y254=Statistika!$F$87,Deník!$W254,""),"")</f>
        <v/>
      </c>
      <c r="GD254" s="233" t="str">
        <f>IF(Deník!$W254&lt;&gt;"",IF(Deník!$Y254=Statistika!$F$88,Deník!$W254,""),"")</f>
        <v/>
      </c>
      <c r="GE254" s="233" t="str">
        <f>IF(Deník!$W254&lt;&gt;"",IF(Deník!$Y254=Statistika!$F$89,Deník!$W254,""),"")</f>
        <v/>
      </c>
      <c r="GF254" s="233" t="str">
        <f>IF(Deník!$W254&lt;&gt;"",IF(Deník!$Y254=Statistika!$F$90,Deník!$W254,""),"")</f>
        <v/>
      </c>
      <c r="GG254" s="233" t="str">
        <f>IF(Deník!$W254&lt;&gt;"",IF(Deník!$Y254=Statistika!$F$91,Deník!$W254,""),"")</f>
        <v/>
      </c>
      <c r="GH254" s="233"/>
      <c r="GI254" s="233" t="str">
        <f>IF(Deník!$W254&lt;&gt;"",IF(Deník!$AB254=Statistika!$L$100,Deník!$W254,""),"")</f>
        <v/>
      </c>
      <c r="GJ254" s="233" t="str">
        <f>IF(Deník!$W254&lt;&gt;"",IF(Deník!$AB254=Statistika!$L$101,Deník!$W254,""),"")</f>
        <v/>
      </c>
      <c r="GK254" s="233" t="str">
        <f>IF(Deník!$W254&lt;&gt;"",IF(Deník!$AB254=Statistika!$L$102,Deník!$W254,""),"")</f>
        <v/>
      </c>
      <c r="GL254" s="233" t="str">
        <f>IF(Deník!$W254&lt;&gt;"",IF(Deník!$AB254=Statistika!$L$103,Deník!$W254,""),"")</f>
        <v/>
      </c>
      <c r="GM254" s="233" t="str">
        <f>IF(Deník!$W254&lt;&gt;"",IF(Deník!$AB254=Statistika!$L$104,Deník!$W254,""),"")</f>
        <v/>
      </c>
      <c r="GN254" s="233" t="str">
        <f>IF(Deník!$W254&lt;&gt;"",IF(Deník!$AB254=Statistika!$L$105,Deník!$W254,""),"")</f>
        <v/>
      </c>
      <c r="GO254" s="233" t="str">
        <f>IF(Deník!$W254&lt;&gt;"",IF(Deník!$AB254=Statistika!$L$106,Deník!$W254,""),"")</f>
        <v/>
      </c>
      <c r="GP254" s="233" t="str">
        <f>IF(Deník!$W254&lt;&gt;"",IF(Deník!$AB254=Statistika!$L$107,Deník!$W254,""),"")</f>
        <v/>
      </c>
      <c r="GQ254" s="233" t="str">
        <f>IF(Deník!$W254&lt;&gt;"",IF(Deník!$AB254=Statistika!$L$108,Deník!$W254,""),"")</f>
        <v/>
      </c>
      <c r="GS254" s="233" t="str">
        <f>IF(Deník!$W254&lt;0,IF(Deník!$AC254=Statistika!$F$117,Deník!$W254,""),"")</f>
        <v/>
      </c>
      <c r="GT254" s="233" t="str">
        <f>IF(Deník!$W254&lt;0,IF(Deník!$AC254=Statistika!$F$118,Deník!$W254,""),"")</f>
        <v/>
      </c>
      <c r="GU254" s="233" t="str">
        <f>IF(Deník!$W254&lt;0,IF(Deník!$AC254=Statistika!$F$119,Deník!$W254,""),"")</f>
        <v/>
      </c>
      <c r="GV254" s="233" t="str">
        <f>IF(Deník!$W254&lt;0,IF(Deník!$AC254=Statistika!$F$120,Deník!$W254,""),"")</f>
        <v/>
      </c>
      <c r="GW254" s="233" t="str">
        <f>IF(Deník!$W254&lt;0,IF(Deník!$AC254=Statistika!$F$121,Deník!$W254,""),"")</f>
        <v/>
      </c>
      <c r="GX254" s="233" t="str">
        <f>IF(Deník!$W254&lt;0,IF(Deník!$AC254=Statistika!$F$122,Deník!$W254,""),"")</f>
        <v/>
      </c>
      <c r="GY254" s="233" t="str">
        <f>IF(Deník!$W254&lt;0,IF(Deník!$AC254=Statistika!$F$123,Deník!$W254,""),"")</f>
        <v/>
      </c>
      <c r="GZ254" s="233" t="str">
        <f>IF(Deník!$W254&lt;0,IF(Deník!$AC254=Statistika!$F$124,Deník!$W254,""),"")</f>
        <v/>
      </c>
      <c r="HA254" s="233" t="str">
        <f>IF(Deník!$W254&lt;0,IF(Deník!$AC254=Statistika!$F$125,Deník!$W254,""),"")</f>
        <v/>
      </c>
      <c r="HC254" s="233" t="str">
        <f>IF(Deník!$W254&lt;0,IF(Deník!$AD254=Statistika!$F$133,Deník!$W254,""),"")</f>
        <v/>
      </c>
      <c r="HD254" s="233" t="str">
        <f>IF(Deník!$W254&lt;0,IF(Deník!$AD254=Statistika!$F$134,Deník!$W254,""),"")</f>
        <v/>
      </c>
      <c r="HE254" s="233" t="str">
        <f>IF(Deník!$W254&lt;0,IF(Deník!$AD254=Statistika!$F$135,Deník!$W254,""),"")</f>
        <v/>
      </c>
      <c r="HF254" s="233" t="str">
        <f>IF(Deník!$W254&lt;0,IF(Deník!$AD254=Statistika!$F$136,Deník!$W254,""),"")</f>
        <v/>
      </c>
      <c r="HG254" s="233" t="str">
        <f>IF(Deník!$W254&lt;0,IF(Deník!$AD254=Statistika!$F$137,Deník!$W254,""),"")</f>
        <v/>
      </c>
      <c r="ID254" s="8">
        <f>Tabulka4[[#This Row],[Sloupec3]]</f>
        <v>0</v>
      </c>
      <c r="IE254" s="17" t="str">
        <f>IF(AND([1]Deník!$C254&gt;='[1]Měsíční shrnutí'!$D$1,[1]Deník!$C254&lt;='[1]Měsíční shrnutí'!$F$1),[1]Deník!$X254,"")</f>
        <v/>
      </c>
    </row>
    <row r="255" spans="1:239">
      <c r="A255" s="8">
        <f>Deník!C256</f>
        <v>0</v>
      </c>
      <c r="B255" s="50" t="str">
        <f>Deník!R256</f>
        <v/>
      </c>
      <c r="C255" s="102" t="str">
        <f>IF(AND(Deník!R256&gt;1,Deník!R256&lt;&gt;""),1,"")</f>
        <v/>
      </c>
      <c r="D255" s="102" t="str">
        <f>IF(AND(Deník!R256&lt;=0,Deník!R256&lt;&gt;""),1,"")</f>
        <v/>
      </c>
      <c r="E255" s="103" t="str">
        <f>IF(AND(Deník!R256&gt;=0,Deník!R256&lt;=1),1,"")</f>
        <v/>
      </c>
      <c r="F255" s="79" t="str">
        <f>IF(Deník!R256&lt;&gt;"",Deník!R256+F254,"")</f>
        <v/>
      </c>
      <c r="G255" s="85"/>
      <c r="H255" s="54" t="str">
        <f>IF(MONTH(Deník!$C255)=H$2,IF(AND(Deník!$R255&gt;=0,Deník!$R255&lt;=1),"BE",Deník!$R255),"")</f>
        <v/>
      </c>
      <c r="I255" s="11" t="str">
        <f>IF(MONTH(Deník!$C255)=I$2,IF(AND(Deník!$R255&gt;=0,Deník!$R255&lt;=1),"BE",Deník!$R255),"")</f>
        <v/>
      </c>
      <c r="J255" s="11" t="str">
        <f>IF(MONTH(Deník!$C255)=J$2,IF(AND(Deník!$R255&gt;=0,Deník!$R255&lt;=1),"BE",Deník!$R255),"")</f>
        <v/>
      </c>
      <c r="K255" s="11" t="str">
        <f>IF(MONTH(Deník!$C255)=K$2,IF(AND(Deník!$R255&gt;=0,Deník!$R255&lt;=1),"BE",Deník!$R255),"")</f>
        <v/>
      </c>
      <c r="L255" s="11" t="str">
        <f>IF(MONTH(Deník!$C255)=L$2,IF(AND(Deník!$R255&gt;=0,Deník!$R255&lt;=1),"BE",Deník!$R255),"")</f>
        <v/>
      </c>
      <c r="M255" s="11" t="str">
        <f>IF(MONTH(Deník!$C255)=M$2,IF(AND(Deník!$R255&gt;=0,Deník!$R255&lt;=1),"BE",Deník!$R255),"")</f>
        <v/>
      </c>
      <c r="N255" s="11" t="str">
        <f>IF(MONTH(Deník!$C255)=N$2,IF(AND(Deník!$R255&gt;=0,Deník!$R255&lt;=1),"BE",Deník!$R255),"")</f>
        <v/>
      </c>
      <c r="O255" s="11" t="str">
        <f>IF(MONTH(Deník!$C255)=O$2,IF(AND(Deník!$R255&gt;=0,Deník!$R255&lt;=1),"BE",Deník!$R255),"")</f>
        <v/>
      </c>
      <c r="P255" s="11" t="str">
        <f>IF(MONTH(Deník!$C255)=P$2,IF(AND(Deník!$R255&gt;=0,Deník!$R255&lt;=1),"BE",Deník!$R255),"")</f>
        <v/>
      </c>
      <c r="Q255" s="11" t="str">
        <f>IF(MONTH(Deník!$C255)=Q$2,IF(AND(Deník!$R255&gt;=0,Deník!$R255&lt;=1),"BE",Deník!$R255),"")</f>
        <v/>
      </c>
      <c r="R255" s="11" t="str">
        <f>IF(MONTH(Deník!$C255)=R$2,IF(AND(Deník!$R255&gt;=0,Deník!$R255&lt;=1),"BE",Deník!$R255),"")</f>
        <v/>
      </c>
      <c r="S255" s="57" t="str">
        <f>IF(MONTH(Deník!$C255)=S$2,IF(AND(Deník!$R255&gt;=0,Deník!$R255&lt;=1),"BE",Deník!$R255),"")</f>
        <v/>
      </c>
      <c r="U255" s="12"/>
      <c r="V255" s="12"/>
      <c r="X255" s="600" t="str">
        <f>IF(Deník!$R255&lt;&gt;"",IF(Deník!$B255=Statistika!$F$63,IF(AND(Deník!$R255&gt;=0,Deník!$R255&lt;=1),"BE",Deník!$R255),""),"")</f>
        <v/>
      </c>
      <c r="Y255" s="13" t="str">
        <f>IF(Deník!$R255&lt;&gt;"",IF(Deník!$B255=Statistika!$F$64,IF(AND(Deník!$R255&gt;=0,Deník!$R255&lt;=1),"BE",Deník!$R255),""),"")</f>
        <v/>
      </c>
      <c r="Z255" s="13" t="str">
        <f>IF(Deník!$R255&lt;&gt;"",IF(Deník!$B255=Statistika!$F$65,IF(AND(Deník!$R255&gt;=0,Deník!$R255&lt;=1),"BE",Deník!$R255),""),"")</f>
        <v/>
      </c>
      <c r="AA255" s="13" t="str">
        <f>IF(Deník!$R255&lt;&gt;"",IF(Deník!$B255=Statistika!$F$66,IF(AND(Deník!$R255&gt;=0,Deník!$R255&lt;=1),"BE",Deník!$R255),""),"")</f>
        <v/>
      </c>
      <c r="AB255" s="13" t="str">
        <f>IF(Deník!$R255&lt;&gt;"",IF(Deník!$B255=Statistika!$F$67,IF(AND(Deník!$R255&gt;=0,Deník!$R255&lt;=1),"BE",Deník!$R255),""),"")</f>
        <v/>
      </c>
      <c r="AC255" s="13" t="str">
        <f>IF(Deník!$R255&lt;&gt;"",IF(Deník!$B255=Statistika!$F$68,IF(AND(Deník!$R255&gt;=0,Deník!$R255&lt;=1),"BE",Deník!$R255),""),"")</f>
        <v/>
      </c>
      <c r="AD255" s="13" t="str">
        <f>IF(Deník!$R255&lt;&gt;"",IF(Deník!$B255=Statistika!$F$69,IF(AND(Deník!$R255&gt;=0,Deník!$R255&lt;=1),"BE",Deník!$R255),""),"")</f>
        <v/>
      </c>
      <c r="AE255" s="601" t="str">
        <f>IF(Deník!$R255&lt;&gt;"",IF(Deník!$B255=Statistika!$F$70,IF(AND(Deník!$R255&gt;=0,Deník!$R255&lt;=1),"BE",Deník!$R255),""),"")</f>
        <v/>
      </c>
      <c r="AF255" s="90"/>
      <c r="AG255" s="63" t="str">
        <f>IF(Deník!$R255&lt;&gt;"",IF(Deník!$J255="L",IF(AND(Deník!$R255&gt;=0,Deník!$R255&lt;=1),"BE",Deník!$R255),""),"")</f>
        <v/>
      </c>
      <c r="AH255" s="13" t="str">
        <f>IF(Deník!$R255&lt;&gt;"",IF(Deník!$J255="S",IF(AND(Deník!$R255&gt;=0,Deník!$R255&lt;=1),"BE",Deník!$R255),""),"")</f>
        <v/>
      </c>
      <c r="AI255" s="95"/>
      <c r="AJ255" s="71" t="str">
        <f>IF(Deník!N256&lt;&gt;"",Deník!N256*-1,"")</f>
        <v/>
      </c>
      <c r="AK255" s="88"/>
      <c r="AL255" s="63" t="str">
        <f>IF(WEEKDAY(Deník!$C255,2)=1,IF(AND(Deník!$R255&gt;=0,Deník!$R255&lt;=1),"BE",Deník!$R255),"")</f>
        <v/>
      </c>
      <c r="AM255" s="13" t="str">
        <f>IF(WEEKDAY(Deník!$C255,2)=2,IF(AND(Deník!$R255&gt;=0,Deník!$R255&lt;=1),"BE",Deník!$R255),"")</f>
        <v/>
      </c>
      <c r="AN255" s="13" t="str">
        <f>IF(WEEKDAY(Deník!$C255,2)=3,IF(AND(Deník!$R255&gt;=0,Deník!$R255&lt;=1),"BE",Deník!$R255),"")</f>
        <v/>
      </c>
      <c r="AO255" s="13" t="str">
        <f>IF(WEEKDAY(Deník!$C255,2)=4,IF(AND(Deník!$R255&gt;=0,Deník!$R255&lt;=1),"BE",Deník!$R255),"")</f>
        <v/>
      </c>
      <c r="AP255" s="60" t="str">
        <f>IF(WEEKDAY(Deník!$C255,2)=5,IF(AND(Deník!$R255&gt;=0,Deník!$R255&lt;=1),"BE",Deník!$R255),"")</f>
        <v/>
      </c>
      <c r="AQ255" s="99"/>
      <c r="AR255" s="100">
        <f>Deník!D255</f>
        <v>0</v>
      </c>
      <c r="AS255" s="63" t="str">
        <f>IF(Deník!$D255&lt;&gt;"",IF(AND(Deník!$D255&gt;=AS$2,Deník!$D255&lt;=AS$3),IF(AND(Deník!$R255&gt;=0,Deník!$R255&lt;=1),"BE",Deník!$R255),""),"")</f>
        <v/>
      </c>
      <c r="AT255" s="63" t="str">
        <f>IF(Deník!$D255&lt;&gt;"",IF(AND(Deník!$D255&gt;=AT$2,Deník!$D255&lt;=AT$3),IF(AND(Deník!$R255&gt;=0,Deník!$R255&lt;=1),"BE",Deník!$R255),""),"")</f>
        <v/>
      </c>
      <c r="AU255" s="63" t="str">
        <f>IF(Deník!$D255&lt;&gt;"",IF(AND(Deník!$D255&gt;=AU$2,Deník!$D255&lt;=AU$3),IF(AND(Deník!$R255&gt;=0,Deník!$R255&lt;=1),"BE",Deník!$R255),""),"")</f>
        <v/>
      </c>
      <c r="AV255" s="63" t="str">
        <f>IF(Deník!$D255&lt;&gt;"",IF(AND(Deník!$D255&gt;=AV$2,Deník!$D255&lt;=AV$3),IF(AND(Deník!$R255&gt;=0,Deník!$R255&lt;=1),"BE",Deník!$R255),""),"")</f>
        <v/>
      </c>
      <c r="AW255" s="63" t="str">
        <f>IF(Deník!$D255&lt;&gt;"",IF(AND(Deník!$D255&gt;=AW$2,Deník!$D255&lt;=AW$3),IF(AND(Deník!$R255&gt;=0,Deník!$R255&lt;=1),"BE",Deník!$R255),""),"")</f>
        <v/>
      </c>
      <c r="AX255" s="63" t="str">
        <f>IF(Deník!$D255&lt;&gt;"",IF(AND(Deník!$D255&gt;=AX$2,Deník!$D255&lt;=AX$3),IF(AND(Deník!$R255&gt;=0,Deník!$R255&lt;=1),"BE",Deník!$R255),""),"")</f>
        <v/>
      </c>
      <c r="AY255" s="63" t="str">
        <f>IF(Deník!$D255&lt;&gt;"",IF(AND(Deník!$D255&gt;=AY$2,Deník!$D255&lt;=AY$3),IF(AND(Deník!$R255&gt;=0,Deník!$R255&lt;=1),"BE",Deník!$R255),""),"")</f>
        <v/>
      </c>
      <c r="AZ255" s="63" t="str">
        <f>IF(Deník!$D255&lt;&gt;"",IF(AND(Deník!$D255&gt;=AZ$2,Deník!$D255&lt;=AZ$3),IF(AND(Deník!$R255&gt;=0,Deník!$R255&lt;=1),"BE",Deník!$R255),""),"")</f>
        <v/>
      </c>
      <c r="BA255" s="63" t="str">
        <f>IF(Deník!$D255&lt;&gt;"",IF(AND(Deník!$D255&gt;=BA$2,Deník!$D255&lt;=BA$3),IF(AND(Deník!$R255&gt;=0,Deník!$R255&lt;=1),"BE",Deník!$R255),""),"")</f>
        <v/>
      </c>
      <c r="BB255" s="63" t="str">
        <f>IF(Deník!$D255&lt;&gt;"",IF(AND(Deník!$D255&gt;=BB$2,Deník!$D255&lt;=BB$3),IF(AND(Deník!$R255&gt;=0,Deník!$R255&lt;=1),"BE",Deník!$R255),""),"")</f>
        <v/>
      </c>
      <c r="BC255" s="71" t="str">
        <f>IF(Deník!$D255&lt;&gt;"",IF(AND(Deník!$D255&gt;=BC$2,Deník!$D255&lt;=BC$3),IF(AND(Deník!$R255&gt;=0,Deník!$R255&lt;=1),"BE",Deník!$R255),""),"")</f>
        <v/>
      </c>
      <c r="BD255" s="20" t="str">
        <f>IF(Deník!$J256="S",(Deník!$M256-Deník!$K256),IF(Deník!$J256="L",(Deník!$K256-Deník!$M256),""))</f>
        <v/>
      </c>
      <c r="BE255" s="20" t="str">
        <f>IF(Deník!$J256="S",(Deník!$K256-Deník!$O256),IF(Deník!$J256="L",(Deník!$O256-Deník!$K256),""))</f>
        <v/>
      </c>
      <c r="BF255" s="20" t="str">
        <f>IF(Deník!$J256="S",(Deník!$K256-Deník!$L256),IF(Deník!$J256="L",(Deník!$L256-Deník!$K256),""))</f>
        <v/>
      </c>
      <c r="BG255" s="20" t="str">
        <f>IF(Deník!$J256="S",(Deník!$K256-Deník!$S256),IF(Deník!$J256="L",(Deník!$S256-Deník!$K256),""))</f>
        <v/>
      </c>
      <c r="BH255" s="20" t="str">
        <f>IF(Deník!$J256="S",(Deník!$K256-Deník!$U256),IF(Deník!$J256="L",(Deník!$U256-Deník!$K256),""))</f>
        <v/>
      </c>
      <c r="BI255" s="20" t="str">
        <f>IF(Deník!$R255&gt;1,Deník!$R255,"")</f>
        <v/>
      </c>
      <c r="BJ255" s="20" t="str">
        <f>IF(Deník!$R255&lt;0,Deník!$R255,"")</f>
        <v/>
      </c>
      <c r="BK255" s="17"/>
      <c r="BM255" s="233" t="str">
        <f>IF(Deník!$R255&lt;&gt;"",IF(Deník!$Y255=Statistika!$F$78,IF(AND(Deník!$R255&gt;=0,Deník!$R255&lt;=1),"BE",Deník!$R255),""),"")</f>
        <v/>
      </c>
      <c r="BN255" s="233" t="str">
        <f>IF(Deník!$R255&lt;&gt;"",IF(Deník!$Y255=Statistika!$F$79,IF(AND(Deník!$R255&gt;=0,Deník!$R255&lt;=1),"BE",Deník!$R255),""),"")</f>
        <v/>
      </c>
      <c r="BO255" s="233" t="str">
        <f>IF(Deník!$R255&lt;&gt;"",IF(Deník!$Y255=Statistika!$F$80,IF(AND(Deník!$R255&gt;=0,Deník!$R255&lt;=1),"BE",Deník!$R255),""),"")</f>
        <v/>
      </c>
      <c r="BP255" s="233" t="str">
        <f>IF(Deník!$R255&lt;&gt;"",IF(Deník!$Y255=Statistika!$F$81,IF(AND(Deník!$R255&gt;=0,Deník!$R255&lt;=1),"BE",Deník!$R255),""),"")</f>
        <v/>
      </c>
      <c r="BQ255" s="233" t="str">
        <f>IF(Deník!$R255&lt;&gt;"",IF(Deník!$Y255=Statistika!$F$82,IF(AND(Deník!$R255&gt;=0,Deník!$R255&lt;=1),"BE",Deník!$R255),""),"")</f>
        <v/>
      </c>
      <c r="BR255" s="233" t="str">
        <f>IF(Deník!$R255&lt;&gt;"",IF(Deník!$Y255=Statistika!$F$83,IF(AND(Deník!$R255&gt;=0,Deník!$R255&lt;=1),"BE",Deník!$R255),""),"")</f>
        <v/>
      </c>
      <c r="BS255" s="233" t="str">
        <f>IF(Deník!$R255&lt;&gt;"",IF(Deník!$Y255=Statistika!$F$84,IF(AND(Deník!$R255&gt;=0,Deník!$R255&lt;=1),"BE",Deník!$R255),""),"")</f>
        <v/>
      </c>
      <c r="BT255" s="233" t="str">
        <f>IF(Deník!$R255&lt;&gt;"",IF(Deník!$Y255=Statistika!$F$85,IF(AND(Deník!$R255&gt;=0,Deník!$R255&lt;=1),"BE",Deník!$R255),""),"")</f>
        <v/>
      </c>
      <c r="BU255" s="233" t="str">
        <f>IF(Deník!$R255&lt;&gt;"",IF(Deník!$Y255=Statistika!$F$86,IF(AND(Deník!$R255&gt;=0,Deník!$R255&lt;=1),"BE",Deník!$R255),""),"")</f>
        <v/>
      </c>
      <c r="BV255" s="233" t="str">
        <f>IF(Deník!$R255&lt;&gt;"",IF(Deník!$Y255=Statistika!$F$87,IF(AND(Deník!$R255&gt;=0,Deník!$R255&lt;=1),"BE",Deník!$R255),""),"")</f>
        <v/>
      </c>
      <c r="BW255" s="233" t="str">
        <f>IF(Deník!$R255&lt;&gt;"",IF(Deník!$Y255=Statistika!$F$88,IF(AND(Deník!$R255&gt;=0,Deník!$R255&lt;=1),"BE",Deník!$R255),""),"")</f>
        <v/>
      </c>
      <c r="BX255" s="233" t="str">
        <f>IF(Deník!$R255&lt;&gt;"",IF(Deník!$Y255=Statistika!$F$89,IF(AND(Deník!$R255&gt;=0,Deník!$R255&lt;=1),"BE",Deník!$R255),""),"")</f>
        <v/>
      </c>
      <c r="BY255" s="233" t="str">
        <f>IF(Deník!$R255&lt;&gt;"",IF(Deník!$Y255=Statistika!$F$90,IF(AND(Deník!$R255&gt;=0,Deník!$R255&lt;=1),"BE",Deník!$R255),""),"")</f>
        <v/>
      </c>
      <c r="BZ255" s="233" t="str">
        <f>IF(Deník!$R255&lt;&gt;"",IF(Deník!$Y255=Statistika!$F$91,IF(AND(Deník!$R255&gt;=0,Deník!$R255&lt;=1),"BE",Deník!$R255),""),"")</f>
        <v/>
      </c>
      <c r="CA255" s="233"/>
      <c r="CB255" s="233" t="str">
        <f>IF(Deník!$R255&lt;&gt;"",IF(Deník!$AB255="SL",IF(AND(Deník!$R255&gt;=0,Deník!$R255&lt;=1),"BE",Deník!$R255),""),"")</f>
        <v/>
      </c>
      <c r="CC255" s="233" t="str">
        <f>IF(Deník!$R255&lt;&gt;"",IF(Deník!$AB255="BE10",IF(AND(Deník!$R255&gt;=0,Deník!$R255&lt;=1),"BE",Deník!$R255),""),"")</f>
        <v/>
      </c>
      <c r="CD255" s="233" t="str">
        <f>IF(Deník!$R255&lt;&gt;"",IF(Deník!$AB255="BE15",IF(AND(Deník!$R255&gt;=0,Deník!$R255&lt;=1),"BE",Deník!$R255),""),"")</f>
        <v/>
      </c>
      <c r="CE255" s="233" t="str">
        <f>IF(Deník!$R255&lt;&gt;"",IF(Deník!$AB255="BE20",IF(AND(Deník!$R255&gt;=0,Deník!$R255&lt;=1),"BE",Deník!$R255),""),"")</f>
        <v/>
      </c>
      <c r="CF255" s="233" t="str">
        <f>IF(Deník!$R255&lt;&gt;"",IF(Deník!$AB255="TP1",IF(AND(Deník!$R255&gt;=0,Deník!$R255&lt;=1),"BE",Deník!$R255),""),"")</f>
        <v/>
      </c>
      <c r="CG255" s="233" t="str">
        <f>IF(Deník!$R255&lt;&gt;"",IF(Deník!$AB255="TP2",IF(AND(Deník!$R255&gt;=0,Deník!$R255&lt;=1),"BE",Deník!$R255),""),"")</f>
        <v/>
      </c>
      <c r="CH255" s="233" t="str">
        <f>IF(Deník!$R255&lt;&gt;"",IF(Deník!$AB255="TP3",IF(AND(Deník!$R255&gt;=0,Deník!$R255&lt;=1),"BE",Deník!$R255),""),"")</f>
        <v/>
      </c>
      <c r="CI255" s="233" t="str">
        <f>IF(Deník!$R255&lt;&gt;"",IF(Deník!$AB255="Trailing SL",IF(AND(Deník!$R255&gt;=0,Deník!$R255&lt;=1),"BE",Deník!$R255),""),"")</f>
        <v/>
      </c>
      <c r="CJ255" s="233" t="str">
        <f>IF(Deník!$R255&lt;&gt;"",IF(Deník!$AB255="Manual",IF(AND(Deník!$R255&gt;=0,Deník!$R255&lt;=1),"BE",Deník!$R255),""),"")</f>
        <v/>
      </c>
      <c r="CK255" s="233"/>
      <c r="CL255" s="233" t="str">
        <f>IF(Deník!$R255&lt;0,IF(Deník!$AC255=Statistika!$F$117,Deník!$R255,""),"")</f>
        <v/>
      </c>
      <c r="CM255" s="233" t="str">
        <f>IF(Deník!$R255&lt;0,IF(Deník!$AC255=Statistika!$F$118,Deník!$R255,""),"")</f>
        <v/>
      </c>
      <c r="CN255" s="233" t="str">
        <f>IF(Deník!$R255&lt;0,IF(Deník!$AC255=Statistika!$F$119,Deník!$R255,""),"")</f>
        <v/>
      </c>
      <c r="CO255" s="233" t="str">
        <f>IF(Deník!$R255&lt;0,IF(Deník!$AC255=Statistika!$F$120,Deník!$R255,""),"")</f>
        <v/>
      </c>
      <c r="CP255" s="233" t="str">
        <f>IF(Deník!$R255&lt;0,IF(Deník!$AC255=Statistika!$F$121,Deník!$R255,""),"")</f>
        <v/>
      </c>
      <c r="CQ255" s="233" t="str">
        <f>IF(Deník!$R255&lt;0,IF(Deník!$AC255=Statistika!$F$122,Deník!$R255,""),"")</f>
        <v/>
      </c>
      <c r="CR255" s="233" t="str">
        <f>IF(Deník!$R255&lt;0,IF(Deník!$AC255=Statistika!$F$123,Deník!$R255,""),"")</f>
        <v/>
      </c>
      <c r="CS255" s="233" t="str">
        <f>IF(Deník!$R255&lt;0,IF(Deník!$AC255=Statistika!$F$124,Deník!$R255,""),"")</f>
        <v/>
      </c>
      <c r="CT255" s="233" t="str">
        <f>IF(Deník!$R255&lt;0,IF(Deník!$AC255=Statistika!$F$125,Deník!$R255,""),"")</f>
        <v/>
      </c>
      <c r="CU255" s="233"/>
      <c r="CV255" s="233" t="str">
        <f>IF(Deník!$R255&lt;0,IF(Deník!$AD255=$CV$2,Deník!$R255,""),"")</f>
        <v/>
      </c>
      <c r="CW255" s="233" t="str">
        <f>IF(Deník!$R255&lt;0,IF(Deník!$AD255=$CW$2,Deník!$R255,""),"")</f>
        <v/>
      </c>
      <c r="CX255" s="233" t="str">
        <f>IF(Deník!$R255&lt;0,IF(Deník!$AD255=$CX$2,Deník!$R255,""),"")</f>
        <v/>
      </c>
      <c r="CY255" s="233" t="str">
        <f>IF(Deník!$R255&lt;0,IF(Deník!$AD255=$CY$2,Deník!$R255,""),"")</f>
        <v/>
      </c>
      <c r="CZ255" s="233" t="str">
        <f>IF(Deník!$R255&lt;0,IF(Deník!$AD255=$CZ$2,Deník!$R255,""),"")</f>
        <v/>
      </c>
      <c r="DL255" s="221">
        <f t="shared" si="12"/>
        <v>93847.029999999984</v>
      </c>
      <c r="DM255" s="220">
        <f t="shared" si="11"/>
        <v>-6.1529700000000132E-2</v>
      </c>
      <c r="DO255" s="50">
        <f>Deník!W256</f>
        <v>0</v>
      </c>
      <c r="DP255" s="102" t="str">
        <f>IF(AND(Deník!W256&gt;0),1,"")</f>
        <v/>
      </c>
      <c r="DQ255" s="102">
        <f>IF(AND(Deník!W256&lt;=0),1,"")</f>
        <v>1</v>
      </c>
      <c r="DR255" s="227"/>
      <c r="DS255" s="228"/>
      <c r="DT255" s="85"/>
      <c r="DU255" s="54">
        <f>IF(MONTH(Deník!$C255)=DU$2,Deník!$W255,"")</f>
        <v>0</v>
      </c>
      <c r="DV255" s="222" t="str">
        <f>IF(MONTH(Deník!$C255)=DV$2,Deník!$W255,"")</f>
        <v/>
      </c>
      <c r="DW255" s="222" t="str">
        <f>IF(MONTH(Deník!$C255)=DW$2,Deník!$W255,"")</f>
        <v/>
      </c>
      <c r="DX255" s="222" t="str">
        <f>IF(MONTH(Deník!$C255)=DX$2,Deník!$W255,"")</f>
        <v/>
      </c>
      <c r="DY255" s="222" t="str">
        <f>IF(MONTH(Deník!$C255)=DY$2,Deník!$W255,"")</f>
        <v/>
      </c>
      <c r="DZ255" s="222" t="str">
        <f>IF(MONTH(Deník!$C255)=DZ$2,Deník!$W255,"")</f>
        <v/>
      </c>
      <c r="EA255" s="222" t="str">
        <f>IF(MONTH(Deník!$C255)=EA$2,Deník!$W255,"")</f>
        <v/>
      </c>
      <c r="EB255" s="222" t="str">
        <f>IF(MONTH(Deník!$C255)=EB$2,Deník!$W255,"")</f>
        <v/>
      </c>
      <c r="EC255" s="222" t="str">
        <f>IF(MONTH(Deník!$C255)=EC$2,Deník!$W255,"")</f>
        <v/>
      </c>
      <c r="ED255" s="222" t="str">
        <f>IF(MONTH(Deník!$C255)=ED$2,Deník!$W255,"")</f>
        <v/>
      </c>
      <c r="EE255" s="222" t="str">
        <f>IF(MONTH(Deník!$C255)=EE$2,Deník!$W255,"")</f>
        <v/>
      </c>
      <c r="EF255" s="222" t="str">
        <f>IF(MONTH(Deník!$C255)=EF$2,Deník!$W255,"")</f>
        <v/>
      </c>
      <c r="EI255" s="600" t="str">
        <f>IF(Deník!$W255&lt;&gt;"",IF(Deník!$B255=Statistika!$F$63,Deník!$W255,""),"")</f>
        <v/>
      </c>
      <c r="EJ255" s="13" t="str">
        <f>IF(Deník!$W255&lt;&gt;"",IF(Deník!$B255=Statistika!$F$64,Deník!$W255,""),"")</f>
        <v/>
      </c>
      <c r="EK255" s="13" t="str">
        <f>IF(Deník!$W255&lt;&gt;"",IF(Deník!$B255=Statistika!$F$65,Deník!$W255,""),"")</f>
        <v/>
      </c>
      <c r="EL255" s="13" t="str">
        <f>IF(Deník!$W255&lt;&gt;"",IF(Deník!$B255=Statistika!$F$66,Deník!$W255,""),"")</f>
        <v/>
      </c>
      <c r="EM255" s="13" t="str">
        <f>IF(Deník!$W255&lt;&gt;"",IF(Deník!$B255=Statistika!$F$67,Deník!$W255,""),"")</f>
        <v/>
      </c>
      <c r="EN255" s="13" t="str">
        <f>IF(Deník!$W255&lt;&gt;"",IF(Deník!$B255=Statistika!$F$68,Deník!$W255,""),"")</f>
        <v/>
      </c>
      <c r="EO255" s="13" t="str">
        <f>IF(Deník!$W255&lt;&gt;"",IF(Deník!$B255=Statistika!$F$69,Deník!$W255,""),"")</f>
        <v/>
      </c>
      <c r="EP255" s="601" t="str">
        <f>IF(Deník!$W255&lt;&gt;"",IF(Deník!$B255=Statistika!$F$70,Deník!$W255,""),"")</f>
        <v/>
      </c>
      <c r="EQ255" s="90"/>
      <c r="ER255" s="63" t="str">
        <f>IF(Deník!$W255&lt;&gt;"",IF(Deník!$J255="L",Deník!$W255,""),"")</f>
        <v/>
      </c>
      <c r="ES255" s="13" t="str">
        <f>IF(Deník!$W255&lt;&gt;"",IF(Deník!$J255="S",Deník!$W255,""),"")</f>
        <v/>
      </c>
      <c r="ET255" s="95"/>
      <c r="EU255" s="88"/>
      <c r="EV255" s="63" t="str">
        <f>IF(WEEKDAY(Deník!$C255,2)=1,Deník!$W255,"")</f>
        <v/>
      </c>
      <c r="EW255" s="13" t="str">
        <f>IF(WEEKDAY(Deník!$C255,2)=2,Deník!$W255,"")</f>
        <v/>
      </c>
      <c r="EX255" s="13" t="str">
        <f>IF(WEEKDAY(Deník!$C255,2)=3,Deník!$W255,"")</f>
        <v/>
      </c>
      <c r="EY255" s="13" t="str">
        <f>IF(WEEKDAY(Deník!$C255,2)=4,Deník!$W255,"")</f>
        <v/>
      </c>
      <c r="EZ255" s="60" t="str">
        <f>IF(WEEKDAY(Deník!$C255,2)=5,Deník!$W255,"")</f>
        <v/>
      </c>
      <c r="FA255" s="99"/>
      <c r="FB255" s="100">
        <f>Deník!D255</f>
        <v>0</v>
      </c>
      <c r="FC255" s="63">
        <f>IF($FB255&lt;&gt;"",IF(AND($FB255&gt;=FC$2,$FB255&lt;=FC$3),Deník!$W255,""))</f>
        <v>0</v>
      </c>
      <c r="FD255" s="63" t="str">
        <f>IF($FB255&lt;&gt;"",IF(AND($FB255&gt;=FD$2,$FB255&lt;=FD$3),Deník!$W255,""))</f>
        <v/>
      </c>
      <c r="FE255" s="63" t="str">
        <f>IF($FB255&lt;&gt;"",IF(AND($FB255&gt;=FE$2,$FB255&lt;=FE$3),Deník!$W255,""))</f>
        <v/>
      </c>
      <c r="FF255" s="63" t="str">
        <f>IF($FB255&lt;&gt;"",IF(AND($FB255&gt;=FF$2,$FB255&lt;=FF$3),Deník!$W255,""))</f>
        <v/>
      </c>
      <c r="FG255" s="63" t="str">
        <f>IF($FB255&lt;&gt;"",IF(AND($FB255&gt;=FG$2,$FB255&lt;=FG$3),Deník!$W255,""))</f>
        <v/>
      </c>
      <c r="FH255" s="63" t="str">
        <f>IF($FB255&lt;&gt;"",IF(AND($FB255&gt;=FH$2,$FB255&lt;=FH$3),Deník!$W255,""))</f>
        <v/>
      </c>
      <c r="FI255" s="63" t="str">
        <f>IF($FB255&lt;&gt;"",IF(AND($FB255&gt;=FI$2,$FB255&lt;=FI$3),Deník!$W255,""))</f>
        <v/>
      </c>
      <c r="FJ255" s="63" t="str">
        <f>IF($FB255&lt;&gt;"",IF(AND($FB255&gt;=FJ$2,$FB255&lt;=FJ$3),Deník!$W255,""))</f>
        <v/>
      </c>
      <c r="FK255" s="63" t="str">
        <f>IF($FB255&lt;&gt;"",IF(AND($FB255&gt;=FK$2,$FB255&lt;=FK$3),Deník!$W255,""))</f>
        <v/>
      </c>
      <c r="FL255" s="63" t="str">
        <f>IF($FB255&lt;&gt;"",IF(AND($FB255&gt;=FL$2,$FB255&lt;=FL$3),Deník!$W255,""))</f>
        <v/>
      </c>
      <c r="FM255" s="63" t="str">
        <f>IF($FB255&lt;&gt;"",IF(AND($FB255&gt;=FM$2,$FB255&lt;=FM$3),Deník!$W255,""))</f>
        <v/>
      </c>
      <c r="FN255" s="13"/>
      <c r="FO255" s="20" t="str">
        <f>IF(Deník!$W255&gt;1,Deník!$W255,"")</f>
        <v/>
      </c>
      <c r="FP255" s="20" t="str">
        <f>IF(Deník!$W255&lt;0,Deník!$W255,"")</f>
        <v/>
      </c>
      <c r="FQ255" s="17"/>
      <c r="FS255" s="233"/>
      <c r="FT255" s="233" t="str">
        <f>IF(Deník!$W255&lt;&gt;"",IF(Deník!$Y255=Statistika!$F$78,Deník!$W255,""),"")</f>
        <v/>
      </c>
      <c r="FU255" s="233" t="str">
        <f>IF(Deník!$W255&lt;&gt;"",IF(Deník!$Y255=Statistika!$F$79,Deník!$W255,""),"")</f>
        <v/>
      </c>
      <c r="FV255" s="233" t="str">
        <f>IF(Deník!$W255&lt;&gt;"",IF(Deník!$Y255=Statistika!$F$80,Deník!$W255,""),"")</f>
        <v/>
      </c>
      <c r="FW255" s="233" t="str">
        <f>IF(Deník!$W255&lt;&gt;"",IF(Deník!$Y255=Statistika!$F$81,Deník!$W255,""),"")</f>
        <v/>
      </c>
      <c r="FX255" s="233" t="str">
        <f>IF(Deník!$W255&lt;&gt;"",IF(Deník!$Y255=Statistika!$F$82,Deník!$W255,""),"")</f>
        <v/>
      </c>
      <c r="FY255" s="233" t="str">
        <f>IF(Deník!$W255&lt;&gt;"",IF(Deník!$Y255=Statistika!$F$83,Deník!$W255,""),"")</f>
        <v/>
      </c>
      <c r="FZ255" s="233" t="str">
        <f>IF(Deník!$W255&lt;&gt;"",IF(Deník!$Y255=Statistika!$F$84,Deník!$W255,""),"")</f>
        <v/>
      </c>
      <c r="GA255" s="233" t="str">
        <f>IF(Deník!$W255&lt;&gt;"",IF(Deník!$Y255=Statistika!$F$85,Deník!$W255,""),"")</f>
        <v/>
      </c>
      <c r="GB255" s="233" t="str">
        <f>IF(Deník!$W255&lt;&gt;"",IF(Deník!$Y255=Statistika!$F$86,Deník!$W255,""),"")</f>
        <v/>
      </c>
      <c r="GC255" s="233" t="str">
        <f>IF(Deník!$W255&lt;&gt;"",IF(Deník!$Y255=Statistika!$F$87,Deník!$W255,""),"")</f>
        <v/>
      </c>
      <c r="GD255" s="233" t="str">
        <f>IF(Deník!$W255&lt;&gt;"",IF(Deník!$Y255=Statistika!$F$88,Deník!$W255,""),"")</f>
        <v/>
      </c>
      <c r="GE255" s="233" t="str">
        <f>IF(Deník!$W255&lt;&gt;"",IF(Deník!$Y255=Statistika!$F$89,Deník!$W255,""),"")</f>
        <v/>
      </c>
      <c r="GF255" s="233" t="str">
        <f>IF(Deník!$W255&lt;&gt;"",IF(Deník!$Y255=Statistika!$F$90,Deník!$W255,""),"")</f>
        <v/>
      </c>
      <c r="GG255" s="233" t="str">
        <f>IF(Deník!$W255&lt;&gt;"",IF(Deník!$Y255=Statistika!$F$91,Deník!$W255,""),"")</f>
        <v/>
      </c>
      <c r="GH255" s="233"/>
      <c r="GI255" s="233" t="str">
        <f>IF(Deník!$W255&lt;&gt;"",IF(Deník!$AB255=Statistika!$L$100,Deník!$W255,""),"")</f>
        <v/>
      </c>
      <c r="GJ255" s="233" t="str">
        <f>IF(Deník!$W255&lt;&gt;"",IF(Deník!$AB255=Statistika!$L$101,Deník!$W255,""),"")</f>
        <v/>
      </c>
      <c r="GK255" s="233" t="str">
        <f>IF(Deník!$W255&lt;&gt;"",IF(Deník!$AB255=Statistika!$L$102,Deník!$W255,""),"")</f>
        <v/>
      </c>
      <c r="GL255" s="233" t="str">
        <f>IF(Deník!$W255&lt;&gt;"",IF(Deník!$AB255=Statistika!$L$103,Deník!$W255,""),"")</f>
        <v/>
      </c>
      <c r="GM255" s="233" t="str">
        <f>IF(Deník!$W255&lt;&gt;"",IF(Deník!$AB255=Statistika!$L$104,Deník!$W255,""),"")</f>
        <v/>
      </c>
      <c r="GN255" s="233" t="str">
        <f>IF(Deník!$W255&lt;&gt;"",IF(Deník!$AB255=Statistika!$L$105,Deník!$W255,""),"")</f>
        <v/>
      </c>
      <c r="GO255" s="233" t="str">
        <f>IF(Deník!$W255&lt;&gt;"",IF(Deník!$AB255=Statistika!$L$106,Deník!$W255,""),"")</f>
        <v/>
      </c>
      <c r="GP255" s="233" t="str">
        <f>IF(Deník!$W255&lt;&gt;"",IF(Deník!$AB255=Statistika!$L$107,Deník!$W255,""),"")</f>
        <v/>
      </c>
      <c r="GQ255" s="233" t="str">
        <f>IF(Deník!$W255&lt;&gt;"",IF(Deník!$AB255=Statistika!$L$108,Deník!$W255,""),"")</f>
        <v/>
      </c>
      <c r="GS255" s="233" t="str">
        <f>IF(Deník!$W255&lt;0,IF(Deník!$AC255=Statistika!$F$117,Deník!$W255,""),"")</f>
        <v/>
      </c>
      <c r="GT255" s="233" t="str">
        <f>IF(Deník!$W255&lt;0,IF(Deník!$AC255=Statistika!$F$118,Deník!$W255,""),"")</f>
        <v/>
      </c>
      <c r="GU255" s="233" t="str">
        <f>IF(Deník!$W255&lt;0,IF(Deník!$AC255=Statistika!$F$119,Deník!$W255,""),"")</f>
        <v/>
      </c>
      <c r="GV255" s="233" t="str">
        <f>IF(Deník!$W255&lt;0,IF(Deník!$AC255=Statistika!$F$120,Deník!$W255,""),"")</f>
        <v/>
      </c>
      <c r="GW255" s="233" t="str">
        <f>IF(Deník!$W255&lt;0,IF(Deník!$AC255=Statistika!$F$121,Deník!$W255,""),"")</f>
        <v/>
      </c>
      <c r="GX255" s="233" t="str">
        <f>IF(Deník!$W255&lt;0,IF(Deník!$AC255=Statistika!$F$122,Deník!$W255,""),"")</f>
        <v/>
      </c>
      <c r="GY255" s="233" t="str">
        <f>IF(Deník!$W255&lt;0,IF(Deník!$AC255=Statistika!$F$123,Deník!$W255,""),"")</f>
        <v/>
      </c>
      <c r="GZ255" s="233" t="str">
        <f>IF(Deník!$W255&lt;0,IF(Deník!$AC255=Statistika!$F$124,Deník!$W255,""),"")</f>
        <v/>
      </c>
      <c r="HA255" s="233" t="str">
        <f>IF(Deník!$W255&lt;0,IF(Deník!$AC255=Statistika!$F$125,Deník!$W255,""),"")</f>
        <v/>
      </c>
      <c r="HC255" s="233" t="str">
        <f>IF(Deník!$W255&lt;0,IF(Deník!$AD255=Statistika!$F$133,Deník!$W255,""),"")</f>
        <v/>
      </c>
      <c r="HD255" s="233" t="str">
        <f>IF(Deník!$W255&lt;0,IF(Deník!$AD255=Statistika!$F$134,Deník!$W255,""),"")</f>
        <v/>
      </c>
      <c r="HE255" s="233" t="str">
        <f>IF(Deník!$W255&lt;0,IF(Deník!$AD255=Statistika!$F$135,Deník!$W255,""),"")</f>
        <v/>
      </c>
      <c r="HF255" s="233" t="str">
        <f>IF(Deník!$W255&lt;0,IF(Deník!$AD255=Statistika!$F$136,Deník!$W255,""),"")</f>
        <v/>
      </c>
      <c r="HG255" s="233" t="str">
        <f>IF(Deník!$W255&lt;0,IF(Deník!$AD255=Statistika!$F$137,Deník!$W255,""),"")</f>
        <v/>
      </c>
      <c r="ID255" s="8">
        <f>Tabulka4[[#This Row],[Sloupec3]]</f>
        <v>0</v>
      </c>
      <c r="IE255" s="17" t="str">
        <f>IF(AND([1]Deník!$C255&gt;='[1]Měsíční shrnutí'!$D$1,[1]Deník!$C255&lt;='[1]Měsíční shrnutí'!$F$1),[1]Deník!$X255,"")</f>
        <v/>
      </c>
    </row>
    <row r="256" spans="1:239">
      <c r="A256" s="8">
        <f>Deník!C257</f>
        <v>0</v>
      </c>
      <c r="B256" s="50" t="str">
        <f>Deník!R257</f>
        <v/>
      </c>
      <c r="C256" s="102" t="str">
        <f>IF(AND(Deník!R257&gt;1,Deník!R257&lt;&gt;""),1,"")</f>
        <v/>
      </c>
      <c r="D256" s="102" t="str">
        <f>IF(AND(Deník!R257&lt;=0,Deník!R257&lt;&gt;""),1,"")</f>
        <v/>
      </c>
      <c r="E256" s="103" t="str">
        <f>IF(AND(Deník!R257&gt;=0,Deník!R257&lt;=1),1,"")</f>
        <v/>
      </c>
      <c r="F256" s="79" t="str">
        <f>IF(Deník!R257&lt;&gt;"",Deník!R257+F255,"")</f>
        <v/>
      </c>
      <c r="G256" s="85"/>
      <c r="H256" s="54" t="str">
        <f>IF(MONTH(Deník!$C256)=H$2,IF(AND(Deník!$R256&gt;=0,Deník!$R256&lt;=1),"BE",Deník!$R256),"")</f>
        <v/>
      </c>
      <c r="I256" s="11" t="str">
        <f>IF(MONTH(Deník!$C256)=I$2,IF(AND(Deník!$R256&gt;=0,Deník!$R256&lt;=1),"BE",Deník!$R256),"")</f>
        <v/>
      </c>
      <c r="J256" s="11" t="str">
        <f>IF(MONTH(Deník!$C256)=J$2,IF(AND(Deník!$R256&gt;=0,Deník!$R256&lt;=1),"BE",Deník!$R256),"")</f>
        <v/>
      </c>
      <c r="K256" s="11" t="str">
        <f>IF(MONTH(Deník!$C256)=K$2,IF(AND(Deník!$R256&gt;=0,Deník!$R256&lt;=1),"BE",Deník!$R256),"")</f>
        <v/>
      </c>
      <c r="L256" s="11" t="str">
        <f>IF(MONTH(Deník!$C256)=L$2,IF(AND(Deník!$R256&gt;=0,Deník!$R256&lt;=1),"BE",Deník!$R256),"")</f>
        <v/>
      </c>
      <c r="M256" s="11" t="str">
        <f>IF(MONTH(Deník!$C256)=M$2,IF(AND(Deník!$R256&gt;=0,Deník!$R256&lt;=1),"BE",Deník!$R256),"")</f>
        <v/>
      </c>
      <c r="N256" s="11" t="str">
        <f>IF(MONTH(Deník!$C256)=N$2,IF(AND(Deník!$R256&gt;=0,Deník!$R256&lt;=1),"BE",Deník!$R256),"")</f>
        <v/>
      </c>
      <c r="O256" s="11" t="str">
        <f>IF(MONTH(Deník!$C256)=O$2,IF(AND(Deník!$R256&gt;=0,Deník!$R256&lt;=1),"BE",Deník!$R256),"")</f>
        <v/>
      </c>
      <c r="P256" s="11" t="str">
        <f>IF(MONTH(Deník!$C256)=P$2,IF(AND(Deník!$R256&gt;=0,Deník!$R256&lt;=1),"BE",Deník!$R256),"")</f>
        <v/>
      </c>
      <c r="Q256" s="11" t="str">
        <f>IF(MONTH(Deník!$C256)=Q$2,IF(AND(Deník!$R256&gt;=0,Deník!$R256&lt;=1),"BE",Deník!$R256),"")</f>
        <v/>
      </c>
      <c r="R256" s="11" t="str">
        <f>IF(MONTH(Deník!$C256)=R$2,IF(AND(Deník!$R256&gt;=0,Deník!$R256&lt;=1),"BE",Deník!$R256),"")</f>
        <v/>
      </c>
      <c r="S256" s="57" t="str">
        <f>IF(MONTH(Deník!$C256)=S$2,IF(AND(Deník!$R256&gt;=0,Deník!$R256&lt;=1),"BE",Deník!$R256),"")</f>
        <v/>
      </c>
      <c r="U256" s="12"/>
      <c r="V256" s="12"/>
      <c r="X256" s="600" t="str">
        <f>IF(Deník!$R256&lt;&gt;"",IF(Deník!$B256=Statistika!$F$63,IF(AND(Deník!$R256&gt;=0,Deník!$R256&lt;=1),"BE",Deník!$R256),""),"")</f>
        <v/>
      </c>
      <c r="Y256" s="13" t="str">
        <f>IF(Deník!$R256&lt;&gt;"",IF(Deník!$B256=Statistika!$F$64,IF(AND(Deník!$R256&gt;=0,Deník!$R256&lt;=1),"BE",Deník!$R256),""),"")</f>
        <v/>
      </c>
      <c r="Z256" s="13" t="str">
        <f>IF(Deník!$R256&lt;&gt;"",IF(Deník!$B256=Statistika!$F$65,IF(AND(Deník!$R256&gt;=0,Deník!$R256&lt;=1),"BE",Deník!$R256),""),"")</f>
        <v/>
      </c>
      <c r="AA256" s="13" t="str">
        <f>IF(Deník!$R256&lt;&gt;"",IF(Deník!$B256=Statistika!$F$66,IF(AND(Deník!$R256&gt;=0,Deník!$R256&lt;=1),"BE",Deník!$R256),""),"")</f>
        <v/>
      </c>
      <c r="AB256" s="13" t="str">
        <f>IF(Deník!$R256&lt;&gt;"",IF(Deník!$B256=Statistika!$F$67,IF(AND(Deník!$R256&gt;=0,Deník!$R256&lt;=1),"BE",Deník!$R256),""),"")</f>
        <v/>
      </c>
      <c r="AC256" s="13" t="str">
        <f>IF(Deník!$R256&lt;&gt;"",IF(Deník!$B256=Statistika!$F$68,IF(AND(Deník!$R256&gt;=0,Deník!$R256&lt;=1),"BE",Deník!$R256),""),"")</f>
        <v/>
      </c>
      <c r="AD256" s="13" t="str">
        <f>IF(Deník!$R256&lt;&gt;"",IF(Deník!$B256=Statistika!$F$69,IF(AND(Deník!$R256&gt;=0,Deník!$R256&lt;=1),"BE",Deník!$R256),""),"")</f>
        <v/>
      </c>
      <c r="AE256" s="601" t="str">
        <f>IF(Deník!$R256&lt;&gt;"",IF(Deník!$B256=Statistika!$F$70,IF(AND(Deník!$R256&gt;=0,Deník!$R256&lt;=1),"BE",Deník!$R256),""),"")</f>
        <v/>
      </c>
      <c r="AF256" s="90"/>
      <c r="AG256" s="63" t="str">
        <f>IF(Deník!$R256&lt;&gt;"",IF(Deník!$J256="L",IF(AND(Deník!$R256&gt;=0,Deník!$R256&lt;=1),"BE",Deník!$R256),""),"")</f>
        <v/>
      </c>
      <c r="AH256" s="13" t="str">
        <f>IF(Deník!$R256&lt;&gt;"",IF(Deník!$J256="S",IF(AND(Deník!$R256&gt;=0,Deník!$R256&lt;=1),"BE",Deník!$R256),""),"")</f>
        <v/>
      </c>
      <c r="AI256" s="95"/>
      <c r="AJ256" s="71" t="str">
        <f>IF(Deník!N257&lt;&gt;"",Deník!N257*-1,"")</f>
        <v/>
      </c>
      <c r="AK256" s="88"/>
      <c r="AL256" s="63" t="str">
        <f>IF(WEEKDAY(Deník!$C256,2)=1,IF(AND(Deník!$R256&gt;=0,Deník!$R256&lt;=1),"BE",Deník!$R256),"")</f>
        <v/>
      </c>
      <c r="AM256" s="13" t="str">
        <f>IF(WEEKDAY(Deník!$C256,2)=2,IF(AND(Deník!$R256&gt;=0,Deník!$R256&lt;=1),"BE",Deník!$R256),"")</f>
        <v/>
      </c>
      <c r="AN256" s="13" t="str">
        <f>IF(WEEKDAY(Deník!$C256,2)=3,IF(AND(Deník!$R256&gt;=0,Deník!$R256&lt;=1),"BE",Deník!$R256),"")</f>
        <v/>
      </c>
      <c r="AO256" s="13" t="str">
        <f>IF(WEEKDAY(Deník!$C256,2)=4,IF(AND(Deník!$R256&gt;=0,Deník!$R256&lt;=1),"BE",Deník!$R256),"")</f>
        <v/>
      </c>
      <c r="AP256" s="60" t="str">
        <f>IF(WEEKDAY(Deník!$C256,2)=5,IF(AND(Deník!$R256&gt;=0,Deník!$R256&lt;=1),"BE",Deník!$R256),"")</f>
        <v/>
      </c>
      <c r="AQ256" s="99"/>
      <c r="AR256" s="100">
        <f>Deník!D256</f>
        <v>0</v>
      </c>
      <c r="AS256" s="63" t="str">
        <f>IF(Deník!$D256&lt;&gt;"",IF(AND(Deník!$D256&gt;=AS$2,Deník!$D256&lt;=AS$3),IF(AND(Deník!$R256&gt;=0,Deník!$R256&lt;=1),"BE",Deník!$R256),""),"")</f>
        <v/>
      </c>
      <c r="AT256" s="63" t="str">
        <f>IF(Deník!$D256&lt;&gt;"",IF(AND(Deník!$D256&gt;=AT$2,Deník!$D256&lt;=AT$3),IF(AND(Deník!$R256&gt;=0,Deník!$R256&lt;=1),"BE",Deník!$R256),""),"")</f>
        <v/>
      </c>
      <c r="AU256" s="63" t="str">
        <f>IF(Deník!$D256&lt;&gt;"",IF(AND(Deník!$D256&gt;=AU$2,Deník!$D256&lt;=AU$3),IF(AND(Deník!$R256&gt;=0,Deník!$R256&lt;=1),"BE",Deník!$R256),""),"")</f>
        <v/>
      </c>
      <c r="AV256" s="63" t="str">
        <f>IF(Deník!$D256&lt;&gt;"",IF(AND(Deník!$D256&gt;=AV$2,Deník!$D256&lt;=AV$3),IF(AND(Deník!$R256&gt;=0,Deník!$R256&lt;=1),"BE",Deník!$R256),""),"")</f>
        <v/>
      </c>
      <c r="AW256" s="63" t="str">
        <f>IF(Deník!$D256&lt;&gt;"",IF(AND(Deník!$D256&gt;=AW$2,Deník!$D256&lt;=AW$3),IF(AND(Deník!$R256&gt;=0,Deník!$R256&lt;=1),"BE",Deník!$R256),""),"")</f>
        <v/>
      </c>
      <c r="AX256" s="63" t="str">
        <f>IF(Deník!$D256&lt;&gt;"",IF(AND(Deník!$D256&gt;=AX$2,Deník!$D256&lt;=AX$3),IF(AND(Deník!$R256&gt;=0,Deník!$R256&lt;=1),"BE",Deník!$R256),""),"")</f>
        <v/>
      </c>
      <c r="AY256" s="63" t="str">
        <f>IF(Deník!$D256&lt;&gt;"",IF(AND(Deník!$D256&gt;=AY$2,Deník!$D256&lt;=AY$3),IF(AND(Deník!$R256&gt;=0,Deník!$R256&lt;=1),"BE",Deník!$R256),""),"")</f>
        <v/>
      </c>
      <c r="AZ256" s="63" t="str">
        <f>IF(Deník!$D256&lt;&gt;"",IF(AND(Deník!$D256&gt;=AZ$2,Deník!$D256&lt;=AZ$3),IF(AND(Deník!$R256&gt;=0,Deník!$R256&lt;=1),"BE",Deník!$R256),""),"")</f>
        <v/>
      </c>
      <c r="BA256" s="63" t="str">
        <f>IF(Deník!$D256&lt;&gt;"",IF(AND(Deník!$D256&gt;=BA$2,Deník!$D256&lt;=BA$3),IF(AND(Deník!$R256&gt;=0,Deník!$R256&lt;=1),"BE",Deník!$R256),""),"")</f>
        <v/>
      </c>
      <c r="BB256" s="63" t="str">
        <f>IF(Deník!$D256&lt;&gt;"",IF(AND(Deník!$D256&gt;=BB$2,Deník!$D256&lt;=BB$3),IF(AND(Deník!$R256&gt;=0,Deník!$R256&lt;=1),"BE",Deník!$R256),""),"")</f>
        <v/>
      </c>
      <c r="BC256" s="71" t="str">
        <f>IF(Deník!$D256&lt;&gt;"",IF(AND(Deník!$D256&gt;=BC$2,Deník!$D256&lt;=BC$3),IF(AND(Deník!$R256&gt;=0,Deník!$R256&lt;=1),"BE",Deník!$R256),""),"")</f>
        <v/>
      </c>
      <c r="BD256" s="20" t="str">
        <f>IF(Deník!$J257="S",(Deník!$M257-Deník!$K257),IF(Deník!$J257="L",(Deník!$K257-Deník!$M257),""))</f>
        <v/>
      </c>
      <c r="BE256" s="20" t="str">
        <f>IF(Deník!$J257="S",(Deník!$K257-Deník!$O257),IF(Deník!$J257="L",(Deník!$O257-Deník!$K257),""))</f>
        <v/>
      </c>
      <c r="BF256" s="20" t="str">
        <f>IF(Deník!$J257="S",(Deník!$K257-Deník!$L257),IF(Deník!$J257="L",(Deník!$L257-Deník!$K257),""))</f>
        <v/>
      </c>
      <c r="BG256" s="20" t="str">
        <f>IF(Deník!$J257="S",(Deník!$K257-Deník!$S257),IF(Deník!$J257="L",(Deník!$S257-Deník!$K257),""))</f>
        <v/>
      </c>
      <c r="BH256" s="20" t="str">
        <f>IF(Deník!$J257="S",(Deník!$K257-Deník!$U257),IF(Deník!$J257="L",(Deník!$U257-Deník!$K257),""))</f>
        <v/>
      </c>
      <c r="BI256" s="20" t="str">
        <f>IF(Deník!$R256&gt;1,Deník!$R256,"")</f>
        <v/>
      </c>
      <c r="BJ256" s="20" t="str">
        <f>IF(Deník!$R256&lt;0,Deník!$R256,"")</f>
        <v/>
      </c>
      <c r="BK256" s="17"/>
      <c r="BM256" s="233" t="str">
        <f>IF(Deník!$R256&lt;&gt;"",IF(Deník!$Y256=Statistika!$F$78,IF(AND(Deník!$R256&gt;=0,Deník!$R256&lt;=1),"BE",Deník!$R256),""),"")</f>
        <v/>
      </c>
      <c r="BN256" s="233" t="str">
        <f>IF(Deník!$R256&lt;&gt;"",IF(Deník!$Y256=Statistika!$F$79,IF(AND(Deník!$R256&gt;=0,Deník!$R256&lt;=1),"BE",Deník!$R256),""),"")</f>
        <v/>
      </c>
      <c r="BO256" s="233" t="str">
        <f>IF(Deník!$R256&lt;&gt;"",IF(Deník!$Y256=Statistika!$F$80,IF(AND(Deník!$R256&gt;=0,Deník!$R256&lt;=1),"BE",Deník!$R256),""),"")</f>
        <v/>
      </c>
      <c r="BP256" s="233" t="str">
        <f>IF(Deník!$R256&lt;&gt;"",IF(Deník!$Y256=Statistika!$F$81,IF(AND(Deník!$R256&gt;=0,Deník!$R256&lt;=1),"BE",Deník!$R256),""),"")</f>
        <v/>
      </c>
      <c r="BQ256" s="233" t="str">
        <f>IF(Deník!$R256&lt;&gt;"",IF(Deník!$Y256=Statistika!$F$82,IF(AND(Deník!$R256&gt;=0,Deník!$R256&lt;=1),"BE",Deník!$R256),""),"")</f>
        <v/>
      </c>
      <c r="BR256" s="233" t="str">
        <f>IF(Deník!$R256&lt;&gt;"",IF(Deník!$Y256=Statistika!$F$83,IF(AND(Deník!$R256&gt;=0,Deník!$R256&lt;=1),"BE",Deník!$R256),""),"")</f>
        <v/>
      </c>
      <c r="BS256" s="233" t="str">
        <f>IF(Deník!$R256&lt;&gt;"",IF(Deník!$Y256=Statistika!$F$84,IF(AND(Deník!$R256&gt;=0,Deník!$R256&lt;=1),"BE",Deník!$R256),""),"")</f>
        <v/>
      </c>
      <c r="BT256" s="233" t="str">
        <f>IF(Deník!$R256&lt;&gt;"",IF(Deník!$Y256=Statistika!$F$85,IF(AND(Deník!$R256&gt;=0,Deník!$R256&lt;=1),"BE",Deník!$R256),""),"")</f>
        <v/>
      </c>
      <c r="BU256" s="233" t="str">
        <f>IF(Deník!$R256&lt;&gt;"",IF(Deník!$Y256=Statistika!$F$86,IF(AND(Deník!$R256&gt;=0,Deník!$R256&lt;=1),"BE",Deník!$R256),""),"")</f>
        <v/>
      </c>
      <c r="BV256" s="233" t="str">
        <f>IF(Deník!$R256&lt;&gt;"",IF(Deník!$Y256=Statistika!$F$87,IF(AND(Deník!$R256&gt;=0,Deník!$R256&lt;=1),"BE",Deník!$R256),""),"")</f>
        <v/>
      </c>
      <c r="BW256" s="233" t="str">
        <f>IF(Deník!$R256&lt;&gt;"",IF(Deník!$Y256=Statistika!$F$88,IF(AND(Deník!$R256&gt;=0,Deník!$R256&lt;=1),"BE",Deník!$R256),""),"")</f>
        <v/>
      </c>
      <c r="BX256" s="233" t="str">
        <f>IF(Deník!$R256&lt;&gt;"",IF(Deník!$Y256=Statistika!$F$89,IF(AND(Deník!$R256&gt;=0,Deník!$R256&lt;=1),"BE",Deník!$R256),""),"")</f>
        <v/>
      </c>
      <c r="BY256" s="233" t="str">
        <f>IF(Deník!$R256&lt;&gt;"",IF(Deník!$Y256=Statistika!$F$90,IF(AND(Deník!$R256&gt;=0,Deník!$R256&lt;=1),"BE",Deník!$R256),""),"")</f>
        <v/>
      </c>
      <c r="BZ256" s="233" t="str">
        <f>IF(Deník!$R256&lt;&gt;"",IF(Deník!$Y256=Statistika!$F$91,IF(AND(Deník!$R256&gt;=0,Deník!$R256&lt;=1),"BE",Deník!$R256),""),"")</f>
        <v/>
      </c>
      <c r="CA256" s="233"/>
      <c r="CB256" s="233" t="str">
        <f>IF(Deník!$R256&lt;&gt;"",IF(Deník!$AB256="SL",IF(AND(Deník!$R256&gt;=0,Deník!$R256&lt;=1),"BE",Deník!$R256),""),"")</f>
        <v/>
      </c>
      <c r="CC256" s="233" t="str">
        <f>IF(Deník!$R256&lt;&gt;"",IF(Deník!$AB256="BE10",IF(AND(Deník!$R256&gt;=0,Deník!$R256&lt;=1),"BE",Deník!$R256),""),"")</f>
        <v/>
      </c>
      <c r="CD256" s="233" t="str">
        <f>IF(Deník!$R256&lt;&gt;"",IF(Deník!$AB256="BE15",IF(AND(Deník!$R256&gt;=0,Deník!$R256&lt;=1),"BE",Deník!$R256),""),"")</f>
        <v/>
      </c>
      <c r="CE256" s="233" t="str">
        <f>IF(Deník!$R256&lt;&gt;"",IF(Deník!$AB256="BE20",IF(AND(Deník!$R256&gt;=0,Deník!$R256&lt;=1),"BE",Deník!$R256),""),"")</f>
        <v/>
      </c>
      <c r="CF256" s="233" t="str">
        <f>IF(Deník!$R256&lt;&gt;"",IF(Deník!$AB256="TP1",IF(AND(Deník!$R256&gt;=0,Deník!$R256&lt;=1),"BE",Deník!$R256),""),"")</f>
        <v/>
      </c>
      <c r="CG256" s="233" t="str">
        <f>IF(Deník!$R256&lt;&gt;"",IF(Deník!$AB256="TP2",IF(AND(Deník!$R256&gt;=0,Deník!$R256&lt;=1),"BE",Deník!$R256),""),"")</f>
        <v/>
      </c>
      <c r="CH256" s="233" t="str">
        <f>IF(Deník!$R256&lt;&gt;"",IF(Deník!$AB256="TP3",IF(AND(Deník!$R256&gt;=0,Deník!$R256&lt;=1),"BE",Deník!$R256),""),"")</f>
        <v/>
      </c>
      <c r="CI256" s="233" t="str">
        <f>IF(Deník!$R256&lt;&gt;"",IF(Deník!$AB256="Trailing SL",IF(AND(Deník!$R256&gt;=0,Deník!$R256&lt;=1),"BE",Deník!$R256),""),"")</f>
        <v/>
      </c>
      <c r="CJ256" s="233" t="str">
        <f>IF(Deník!$R256&lt;&gt;"",IF(Deník!$AB256="Manual",IF(AND(Deník!$R256&gt;=0,Deník!$R256&lt;=1),"BE",Deník!$R256),""),"")</f>
        <v/>
      </c>
      <c r="CK256" s="233"/>
      <c r="CL256" s="233" t="str">
        <f>IF(Deník!$R256&lt;0,IF(Deník!$AC256=Statistika!$F$117,Deník!$R256,""),"")</f>
        <v/>
      </c>
      <c r="CM256" s="233" t="str">
        <f>IF(Deník!$R256&lt;0,IF(Deník!$AC256=Statistika!$F$118,Deník!$R256,""),"")</f>
        <v/>
      </c>
      <c r="CN256" s="233" t="str">
        <f>IF(Deník!$R256&lt;0,IF(Deník!$AC256=Statistika!$F$119,Deník!$R256,""),"")</f>
        <v/>
      </c>
      <c r="CO256" s="233" t="str">
        <f>IF(Deník!$R256&lt;0,IF(Deník!$AC256=Statistika!$F$120,Deník!$R256,""),"")</f>
        <v/>
      </c>
      <c r="CP256" s="233" t="str">
        <f>IF(Deník!$R256&lt;0,IF(Deník!$AC256=Statistika!$F$121,Deník!$R256,""),"")</f>
        <v/>
      </c>
      <c r="CQ256" s="233" t="str">
        <f>IF(Deník!$R256&lt;0,IF(Deník!$AC256=Statistika!$F$122,Deník!$R256,""),"")</f>
        <v/>
      </c>
      <c r="CR256" s="233" t="str">
        <f>IF(Deník!$R256&lt;0,IF(Deník!$AC256=Statistika!$F$123,Deník!$R256,""),"")</f>
        <v/>
      </c>
      <c r="CS256" s="233" t="str">
        <f>IF(Deník!$R256&lt;0,IF(Deník!$AC256=Statistika!$F$124,Deník!$R256,""),"")</f>
        <v/>
      </c>
      <c r="CT256" s="233" t="str">
        <f>IF(Deník!$R256&lt;0,IF(Deník!$AC256=Statistika!$F$125,Deník!$R256,""),"")</f>
        <v/>
      </c>
      <c r="CU256" s="233"/>
      <c r="CV256" s="233" t="str">
        <f>IF(Deník!$R256&lt;0,IF(Deník!$AD256=$CV$2,Deník!$R256,""),"")</f>
        <v/>
      </c>
      <c r="CW256" s="233" t="str">
        <f>IF(Deník!$R256&lt;0,IF(Deník!$AD256=$CW$2,Deník!$R256,""),"")</f>
        <v/>
      </c>
      <c r="CX256" s="233" t="str">
        <f>IF(Deník!$R256&lt;0,IF(Deník!$AD256=$CX$2,Deník!$R256,""),"")</f>
        <v/>
      </c>
      <c r="CY256" s="233" t="str">
        <f>IF(Deník!$R256&lt;0,IF(Deník!$AD256=$CY$2,Deník!$R256,""),"")</f>
        <v/>
      </c>
      <c r="CZ256" s="233" t="str">
        <f>IF(Deník!$R256&lt;0,IF(Deník!$AD256=$CZ$2,Deník!$R256,""),"")</f>
        <v/>
      </c>
      <c r="DL256" s="221">
        <f t="shared" si="12"/>
        <v>93847.029999999984</v>
      </c>
      <c r="DM256" s="220">
        <f t="shared" si="11"/>
        <v>-6.1529700000000132E-2</v>
      </c>
      <c r="DO256" s="50">
        <f>Deník!W257</f>
        <v>0</v>
      </c>
      <c r="DP256" s="102" t="str">
        <f>IF(AND(Deník!W257&gt;0),1,"")</f>
        <v/>
      </c>
      <c r="DQ256" s="102">
        <f>IF(AND(Deník!W257&lt;=0),1,"")</f>
        <v>1</v>
      </c>
      <c r="DR256" s="227"/>
      <c r="DS256" s="228"/>
      <c r="DT256" s="85"/>
      <c r="DU256" s="54">
        <f>IF(MONTH(Deník!$C256)=DU$2,Deník!$W256,"")</f>
        <v>0</v>
      </c>
      <c r="DV256" s="222" t="str">
        <f>IF(MONTH(Deník!$C256)=DV$2,Deník!$W256,"")</f>
        <v/>
      </c>
      <c r="DW256" s="222" t="str">
        <f>IF(MONTH(Deník!$C256)=DW$2,Deník!$W256,"")</f>
        <v/>
      </c>
      <c r="DX256" s="222" t="str">
        <f>IF(MONTH(Deník!$C256)=DX$2,Deník!$W256,"")</f>
        <v/>
      </c>
      <c r="DY256" s="222" t="str">
        <f>IF(MONTH(Deník!$C256)=DY$2,Deník!$W256,"")</f>
        <v/>
      </c>
      <c r="DZ256" s="222" t="str">
        <f>IF(MONTH(Deník!$C256)=DZ$2,Deník!$W256,"")</f>
        <v/>
      </c>
      <c r="EA256" s="222" t="str">
        <f>IF(MONTH(Deník!$C256)=EA$2,Deník!$W256,"")</f>
        <v/>
      </c>
      <c r="EB256" s="222" t="str">
        <f>IF(MONTH(Deník!$C256)=EB$2,Deník!$W256,"")</f>
        <v/>
      </c>
      <c r="EC256" s="222" t="str">
        <f>IF(MONTH(Deník!$C256)=EC$2,Deník!$W256,"")</f>
        <v/>
      </c>
      <c r="ED256" s="222" t="str">
        <f>IF(MONTH(Deník!$C256)=ED$2,Deník!$W256,"")</f>
        <v/>
      </c>
      <c r="EE256" s="222" t="str">
        <f>IF(MONTH(Deník!$C256)=EE$2,Deník!$W256,"")</f>
        <v/>
      </c>
      <c r="EF256" s="222" t="str">
        <f>IF(MONTH(Deník!$C256)=EF$2,Deník!$W256,"")</f>
        <v/>
      </c>
      <c r="EI256" s="600" t="str">
        <f>IF(Deník!$W256&lt;&gt;"",IF(Deník!$B256=Statistika!$F$63,Deník!$W256,""),"")</f>
        <v/>
      </c>
      <c r="EJ256" s="13" t="str">
        <f>IF(Deník!$W256&lt;&gt;"",IF(Deník!$B256=Statistika!$F$64,Deník!$W256,""),"")</f>
        <v/>
      </c>
      <c r="EK256" s="13" t="str">
        <f>IF(Deník!$W256&lt;&gt;"",IF(Deník!$B256=Statistika!$F$65,Deník!$W256,""),"")</f>
        <v/>
      </c>
      <c r="EL256" s="13" t="str">
        <f>IF(Deník!$W256&lt;&gt;"",IF(Deník!$B256=Statistika!$F$66,Deník!$W256,""),"")</f>
        <v/>
      </c>
      <c r="EM256" s="13" t="str">
        <f>IF(Deník!$W256&lt;&gt;"",IF(Deník!$B256=Statistika!$F$67,Deník!$W256,""),"")</f>
        <v/>
      </c>
      <c r="EN256" s="13" t="str">
        <f>IF(Deník!$W256&lt;&gt;"",IF(Deník!$B256=Statistika!$F$68,Deník!$W256,""),"")</f>
        <v/>
      </c>
      <c r="EO256" s="13" t="str">
        <f>IF(Deník!$W256&lt;&gt;"",IF(Deník!$B256=Statistika!$F$69,Deník!$W256,""),"")</f>
        <v/>
      </c>
      <c r="EP256" s="601" t="str">
        <f>IF(Deník!$W256&lt;&gt;"",IF(Deník!$B256=Statistika!$F$70,Deník!$W256,""),"")</f>
        <v/>
      </c>
      <c r="EQ256" s="90"/>
      <c r="ER256" s="63" t="str">
        <f>IF(Deník!$W256&lt;&gt;"",IF(Deník!$J256="L",Deník!$W256,""),"")</f>
        <v/>
      </c>
      <c r="ES256" s="13" t="str">
        <f>IF(Deník!$W256&lt;&gt;"",IF(Deník!$J256="S",Deník!$W256,""),"")</f>
        <v/>
      </c>
      <c r="ET256" s="95"/>
      <c r="EU256" s="88"/>
      <c r="EV256" s="63" t="str">
        <f>IF(WEEKDAY(Deník!$C256,2)=1,Deník!$W256,"")</f>
        <v/>
      </c>
      <c r="EW256" s="13" t="str">
        <f>IF(WEEKDAY(Deník!$C256,2)=2,Deník!$W256,"")</f>
        <v/>
      </c>
      <c r="EX256" s="13" t="str">
        <f>IF(WEEKDAY(Deník!$C256,2)=3,Deník!$W256,"")</f>
        <v/>
      </c>
      <c r="EY256" s="13" t="str">
        <f>IF(WEEKDAY(Deník!$C256,2)=4,Deník!$W256,"")</f>
        <v/>
      </c>
      <c r="EZ256" s="60" t="str">
        <f>IF(WEEKDAY(Deník!$C256,2)=5,Deník!$W256,"")</f>
        <v/>
      </c>
      <c r="FA256" s="99"/>
      <c r="FB256" s="100">
        <f>Deník!D256</f>
        <v>0</v>
      </c>
      <c r="FC256" s="63">
        <f>IF($FB256&lt;&gt;"",IF(AND($FB256&gt;=FC$2,$FB256&lt;=FC$3),Deník!$W256,""))</f>
        <v>0</v>
      </c>
      <c r="FD256" s="63" t="str">
        <f>IF($FB256&lt;&gt;"",IF(AND($FB256&gt;=FD$2,$FB256&lt;=FD$3),Deník!$W256,""))</f>
        <v/>
      </c>
      <c r="FE256" s="63" t="str">
        <f>IF($FB256&lt;&gt;"",IF(AND($FB256&gt;=FE$2,$FB256&lt;=FE$3),Deník!$W256,""))</f>
        <v/>
      </c>
      <c r="FF256" s="63" t="str">
        <f>IF($FB256&lt;&gt;"",IF(AND($FB256&gt;=FF$2,$FB256&lt;=FF$3),Deník!$W256,""))</f>
        <v/>
      </c>
      <c r="FG256" s="63" t="str">
        <f>IF($FB256&lt;&gt;"",IF(AND($FB256&gt;=FG$2,$FB256&lt;=FG$3),Deník!$W256,""))</f>
        <v/>
      </c>
      <c r="FH256" s="63" t="str">
        <f>IF($FB256&lt;&gt;"",IF(AND($FB256&gt;=FH$2,$FB256&lt;=FH$3),Deník!$W256,""))</f>
        <v/>
      </c>
      <c r="FI256" s="63" t="str">
        <f>IF($FB256&lt;&gt;"",IF(AND($FB256&gt;=FI$2,$FB256&lt;=FI$3),Deník!$W256,""))</f>
        <v/>
      </c>
      <c r="FJ256" s="63" t="str">
        <f>IF($FB256&lt;&gt;"",IF(AND($FB256&gt;=FJ$2,$FB256&lt;=FJ$3),Deník!$W256,""))</f>
        <v/>
      </c>
      <c r="FK256" s="63" t="str">
        <f>IF($FB256&lt;&gt;"",IF(AND($FB256&gt;=FK$2,$FB256&lt;=FK$3),Deník!$W256,""))</f>
        <v/>
      </c>
      <c r="FL256" s="63" t="str">
        <f>IF($FB256&lt;&gt;"",IF(AND($FB256&gt;=FL$2,$FB256&lt;=FL$3),Deník!$W256,""))</f>
        <v/>
      </c>
      <c r="FM256" s="63" t="str">
        <f>IF($FB256&lt;&gt;"",IF(AND($FB256&gt;=FM$2,$FB256&lt;=FM$3),Deník!$W256,""))</f>
        <v/>
      </c>
      <c r="FN256" s="13"/>
      <c r="FO256" s="20" t="str">
        <f>IF(Deník!$W256&gt;1,Deník!$W256,"")</f>
        <v/>
      </c>
      <c r="FP256" s="20" t="str">
        <f>IF(Deník!$W256&lt;0,Deník!$W256,"")</f>
        <v/>
      </c>
      <c r="FQ256" s="17"/>
      <c r="FS256" s="233"/>
      <c r="FT256" s="233" t="str">
        <f>IF(Deník!$W256&lt;&gt;"",IF(Deník!$Y256=Statistika!$F$78,Deník!$W256,""),"")</f>
        <v/>
      </c>
      <c r="FU256" s="233" t="str">
        <f>IF(Deník!$W256&lt;&gt;"",IF(Deník!$Y256=Statistika!$F$79,Deník!$W256,""),"")</f>
        <v/>
      </c>
      <c r="FV256" s="233" t="str">
        <f>IF(Deník!$W256&lt;&gt;"",IF(Deník!$Y256=Statistika!$F$80,Deník!$W256,""),"")</f>
        <v/>
      </c>
      <c r="FW256" s="233" t="str">
        <f>IF(Deník!$W256&lt;&gt;"",IF(Deník!$Y256=Statistika!$F$81,Deník!$W256,""),"")</f>
        <v/>
      </c>
      <c r="FX256" s="233" t="str">
        <f>IF(Deník!$W256&lt;&gt;"",IF(Deník!$Y256=Statistika!$F$82,Deník!$W256,""),"")</f>
        <v/>
      </c>
      <c r="FY256" s="233" t="str">
        <f>IF(Deník!$W256&lt;&gt;"",IF(Deník!$Y256=Statistika!$F$83,Deník!$W256,""),"")</f>
        <v/>
      </c>
      <c r="FZ256" s="233" t="str">
        <f>IF(Deník!$W256&lt;&gt;"",IF(Deník!$Y256=Statistika!$F$84,Deník!$W256,""),"")</f>
        <v/>
      </c>
      <c r="GA256" s="233" t="str">
        <f>IF(Deník!$W256&lt;&gt;"",IF(Deník!$Y256=Statistika!$F$85,Deník!$W256,""),"")</f>
        <v/>
      </c>
      <c r="GB256" s="233" t="str">
        <f>IF(Deník!$W256&lt;&gt;"",IF(Deník!$Y256=Statistika!$F$86,Deník!$W256,""),"")</f>
        <v/>
      </c>
      <c r="GC256" s="233" t="str">
        <f>IF(Deník!$W256&lt;&gt;"",IF(Deník!$Y256=Statistika!$F$87,Deník!$W256,""),"")</f>
        <v/>
      </c>
      <c r="GD256" s="233" t="str">
        <f>IF(Deník!$W256&lt;&gt;"",IF(Deník!$Y256=Statistika!$F$88,Deník!$W256,""),"")</f>
        <v/>
      </c>
      <c r="GE256" s="233" t="str">
        <f>IF(Deník!$W256&lt;&gt;"",IF(Deník!$Y256=Statistika!$F$89,Deník!$W256,""),"")</f>
        <v/>
      </c>
      <c r="GF256" s="233" t="str">
        <f>IF(Deník!$W256&lt;&gt;"",IF(Deník!$Y256=Statistika!$F$90,Deník!$W256,""),"")</f>
        <v/>
      </c>
      <c r="GG256" s="233" t="str">
        <f>IF(Deník!$W256&lt;&gt;"",IF(Deník!$Y256=Statistika!$F$91,Deník!$W256,""),"")</f>
        <v/>
      </c>
      <c r="GH256" s="233"/>
      <c r="GI256" s="233" t="str">
        <f>IF(Deník!$W256&lt;&gt;"",IF(Deník!$AB256=Statistika!$L$100,Deník!$W256,""),"")</f>
        <v/>
      </c>
      <c r="GJ256" s="233" t="str">
        <f>IF(Deník!$W256&lt;&gt;"",IF(Deník!$AB256=Statistika!$L$101,Deník!$W256,""),"")</f>
        <v/>
      </c>
      <c r="GK256" s="233" t="str">
        <f>IF(Deník!$W256&lt;&gt;"",IF(Deník!$AB256=Statistika!$L$102,Deník!$W256,""),"")</f>
        <v/>
      </c>
      <c r="GL256" s="233" t="str">
        <f>IF(Deník!$W256&lt;&gt;"",IF(Deník!$AB256=Statistika!$L$103,Deník!$W256,""),"")</f>
        <v/>
      </c>
      <c r="GM256" s="233" t="str">
        <f>IF(Deník!$W256&lt;&gt;"",IF(Deník!$AB256=Statistika!$L$104,Deník!$W256,""),"")</f>
        <v/>
      </c>
      <c r="GN256" s="233" t="str">
        <f>IF(Deník!$W256&lt;&gt;"",IF(Deník!$AB256=Statistika!$L$105,Deník!$W256,""),"")</f>
        <v/>
      </c>
      <c r="GO256" s="233" t="str">
        <f>IF(Deník!$W256&lt;&gt;"",IF(Deník!$AB256=Statistika!$L$106,Deník!$W256,""),"")</f>
        <v/>
      </c>
      <c r="GP256" s="233" t="str">
        <f>IF(Deník!$W256&lt;&gt;"",IF(Deník!$AB256=Statistika!$L$107,Deník!$W256,""),"")</f>
        <v/>
      </c>
      <c r="GQ256" s="233" t="str">
        <f>IF(Deník!$W256&lt;&gt;"",IF(Deník!$AB256=Statistika!$L$108,Deník!$W256,""),"")</f>
        <v/>
      </c>
      <c r="GS256" s="233" t="str">
        <f>IF(Deník!$W256&lt;0,IF(Deník!$AC256=Statistika!$F$117,Deník!$W256,""),"")</f>
        <v/>
      </c>
      <c r="GT256" s="233" t="str">
        <f>IF(Deník!$W256&lt;0,IF(Deník!$AC256=Statistika!$F$118,Deník!$W256,""),"")</f>
        <v/>
      </c>
      <c r="GU256" s="233" t="str">
        <f>IF(Deník!$W256&lt;0,IF(Deník!$AC256=Statistika!$F$119,Deník!$W256,""),"")</f>
        <v/>
      </c>
      <c r="GV256" s="233" t="str">
        <f>IF(Deník!$W256&lt;0,IF(Deník!$AC256=Statistika!$F$120,Deník!$W256,""),"")</f>
        <v/>
      </c>
      <c r="GW256" s="233" t="str">
        <f>IF(Deník!$W256&lt;0,IF(Deník!$AC256=Statistika!$F$121,Deník!$W256,""),"")</f>
        <v/>
      </c>
      <c r="GX256" s="233" t="str">
        <f>IF(Deník!$W256&lt;0,IF(Deník!$AC256=Statistika!$F$122,Deník!$W256,""),"")</f>
        <v/>
      </c>
      <c r="GY256" s="233" t="str">
        <f>IF(Deník!$W256&lt;0,IF(Deník!$AC256=Statistika!$F$123,Deník!$W256,""),"")</f>
        <v/>
      </c>
      <c r="GZ256" s="233" t="str">
        <f>IF(Deník!$W256&lt;0,IF(Deník!$AC256=Statistika!$F$124,Deník!$W256,""),"")</f>
        <v/>
      </c>
      <c r="HA256" s="233" t="str">
        <f>IF(Deník!$W256&lt;0,IF(Deník!$AC256=Statistika!$F$125,Deník!$W256,""),"")</f>
        <v/>
      </c>
      <c r="HC256" s="233" t="str">
        <f>IF(Deník!$W256&lt;0,IF(Deník!$AD256=Statistika!$F$133,Deník!$W256,""),"")</f>
        <v/>
      </c>
      <c r="HD256" s="233" t="str">
        <f>IF(Deník!$W256&lt;0,IF(Deník!$AD256=Statistika!$F$134,Deník!$W256,""),"")</f>
        <v/>
      </c>
      <c r="HE256" s="233" t="str">
        <f>IF(Deník!$W256&lt;0,IF(Deník!$AD256=Statistika!$F$135,Deník!$W256,""),"")</f>
        <v/>
      </c>
      <c r="HF256" s="233" t="str">
        <f>IF(Deník!$W256&lt;0,IF(Deník!$AD256=Statistika!$F$136,Deník!$W256,""),"")</f>
        <v/>
      </c>
      <c r="HG256" s="233" t="str">
        <f>IF(Deník!$W256&lt;0,IF(Deník!$AD256=Statistika!$F$137,Deník!$W256,""),"")</f>
        <v/>
      </c>
      <c r="ID256" s="8">
        <f>Tabulka4[[#This Row],[Sloupec3]]</f>
        <v>0</v>
      </c>
      <c r="IE256" s="17" t="str">
        <f>IF(AND([1]Deník!$C256&gt;='[1]Měsíční shrnutí'!$D$1,[1]Deník!$C256&lt;='[1]Měsíční shrnutí'!$F$1),[1]Deník!$X256,"")</f>
        <v/>
      </c>
    </row>
    <row r="257" spans="1:239">
      <c r="A257" s="8">
        <f>Deník!C258</f>
        <v>0</v>
      </c>
      <c r="B257" s="50" t="str">
        <f>Deník!R258</f>
        <v/>
      </c>
      <c r="C257" s="102" t="str">
        <f>IF(AND(Deník!R258&gt;1,Deník!R258&lt;&gt;""),1,"")</f>
        <v/>
      </c>
      <c r="D257" s="102" t="str">
        <f>IF(AND(Deník!R258&lt;=0,Deník!R258&lt;&gt;""),1,"")</f>
        <v/>
      </c>
      <c r="E257" s="103" t="str">
        <f>IF(AND(Deník!R258&gt;=0,Deník!R258&lt;=1),1,"")</f>
        <v/>
      </c>
      <c r="F257" s="79" t="str">
        <f>IF(Deník!R258&lt;&gt;"",Deník!R258+F256,"")</f>
        <v/>
      </c>
      <c r="G257" s="85"/>
      <c r="H257" s="54" t="str">
        <f>IF(MONTH(Deník!$C257)=H$2,IF(AND(Deník!$R257&gt;=0,Deník!$R257&lt;=1),"BE",Deník!$R257),"")</f>
        <v/>
      </c>
      <c r="I257" s="11" t="str">
        <f>IF(MONTH(Deník!$C257)=I$2,IF(AND(Deník!$R257&gt;=0,Deník!$R257&lt;=1),"BE",Deník!$R257),"")</f>
        <v/>
      </c>
      <c r="J257" s="11" t="str">
        <f>IF(MONTH(Deník!$C257)=J$2,IF(AND(Deník!$R257&gt;=0,Deník!$R257&lt;=1),"BE",Deník!$R257),"")</f>
        <v/>
      </c>
      <c r="K257" s="11" t="str">
        <f>IF(MONTH(Deník!$C257)=K$2,IF(AND(Deník!$R257&gt;=0,Deník!$R257&lt;=1),"BE",Deník!$R257),"")</f>
        <v/>
      </c>
      <c r="L257" s="11" t="str">
        <f>IF(MONTH(Deník!$C257)=L$2,IF(AND(Deník!$R257&gt;=0,Deník!$R257&lt;=1),"BE",Deník!$R257),"")</f>
        <v/>
      </c>
      <c r="M257" s="11" t="str">
        <f>IF(MONTH(Deník!$C257)=M$2,IF(AND(Deník!$R257&gt;=0,Deník!$R257&lt;=1),"BE",Deník!$R257),"")</f>
        <v/>
      </c>
      <c r="N257" s="11" t="str">
        <f>IF(MONTH(Deník!$C257)=N$2,IF(AND(Deník!$R257&gt;=0,Deník!$R257&lt;=1),"BE",Deník!$R257),"")</f>
        <v/>
      </c>
      <c r="O257" s="11" t="str">
        <f>IF(MONTH(Deník!$C257)=O$2,IF(AND(Deník!$R257&gt;=0,Deník!$R257&lt;=1),"BE",Deník!$R257),"")</f>
        <v/>
      </c>
      <c r="P257" s="11" t="str">
        <f>IF(MONTH(Deník!$C257)=P$2,IF(AND(Deník!$R257&gt;=0,Deník!$R257&lt;=1),"BE",Deník!$R257),"")</f>
        <v/>
      </c>
      <c r="Q257" s="11" t="str">
        <f>IF(MONTH(Deník!$C257)=Q$2,IF(AND(Deník!$R257&gt;=0,Deník!$R257&lt;=1),"BE",Deník!$R257),"")</f>
        <v/>
      </c>
      <c r="R257" s="11" t="str">
        <f>IF(MONTH(Deník!$C257)=R$2,IF(AND(Deník!$R257&gt;=0,Deník!$R257&lt;=1),"BE",Deník!$R257),"")</f>
        <v/>
      </c>
      <c r="S257" s="57" t="str">
        <f>IF(MONTH(Deník!$C257)=S$2,IF(AND(Deník!$R257&gt;=0,Deník!$R257&lt;=1),"BE",Deník!$R257),"")</f>
        <v/>
      </c>
      <c r="U257" s="12"/>
      <c r="V257" s="12"/>
      <c r="X257" s="600" t="str">
        <f>IF(Deník!$R257&lt;&gt;"",IF(Deník!$B257=Statistika!$F$63,IF(AND(Deník!$R257&gt;=0,Deník!$R257&lt;=1),"BE",Deník!$R257),""),"")</f>
        <v/>
      </c>
      <c r="Y257" s="13" t="str">
        <f>IF(Deník!$R257&lt;&gt;"",IF(Deník!$B257=Statistika!$F$64,IF(AND(Deník!$R257&gt;=0,Deník!$R257&lt;=1),"BE",Deník!$R257),""),"")</f>
        <v/>
      </c>
      <c r="Z257" s="13" t="str">
        <f>IF(Deník!$R257&lt;&gt;"",IF(Deník!$B257=Statistika!$F$65,IF(AND(Deník!$R257&gt;=0,Deník!$R257&lt;=1),"BE",Deník!$R257),""),"")</f>
        <v/>
      </c>
      <c r="AA257" s="13" t="str">
        <f>IF(Deník!$R257&lt;&gt;"",IF(Deník!$B257=Statistika!$F$66,IF(AND(Deník!$R257&gt;=0,Deník!$R257&lt;=1),"BE",Deník!$R257),""),"")</f>
        <v/>
      </c>
      <c r="AB257" s="13" t="str">
        <f>IF(Deník!$R257&lt;&gt;"",IF(Deník!$B257=Statistika!$F$67,IF(AND(Deník!$R257&gt;=0,Deník!$R257&lt;=1),"BE",Deník!$R257),""),"")</f>
        <v/>
      </c>
      <c r="AC257" s="13" t="str">
        <f>IF(Deník!$R257&lt;&gt;"",IF(Deník!$B257=Statistika!$F$68,IF(AND(Deník!$R257&gt;=0,Deník!$R257&lt;=1),"BE",Deník!$R257),""),"")</f>
        <v/>
      </c>
      <c r="AD257" s="13" t="str">
        <f>IF(Deník!$R257&lt;&gt;"",IF(Deník!$B257=Statistika!$F$69,IF(AND(Deník!$R257&gt;=0,Deník!$R257&lt;=1),"BE",Deník!$R257),""),"")</f>
        <v/>
      </c>
      <c r="AE257" s="601" t="str">
        <f>IF(Deník!$R257&lt;&gt;"",IF(Deník!$B257=Statistika!$F$70,IF(AND(Deník!$R257&gt;=0,Deník!$R257&lt;=1),"BE",Deník!$R257),""),"")</f>
        <v/>
      </c>
      <c r="AF257" s="90"/>
      <c r="AG257" s="63" t="str">
        <f>IF(Deník!$R257&lt;&gt;"",IF(Deník!$J257="L",IF(AND(Deník!$R257&gt;=0,Deník!$R257&lt;=1),"BE",Deník!$R257),""),"")</f>
        <v/>
      </c>
      <c r="AH257" s="13" t="str">
        <f>IF(Deník!$R257&lt;&gt;"",IF(Deník!$J257="S",IF(AND(Deník!$R257&gt;=0,Deník!$R257&lt;=1),"BE",Deník!$R257),""),"")</f>
        <v/>
      </c>
      <c r="AI257" s="95"/>
      <c r="AJ257" s="71" t="str">
        <f>IF(Deník!N258&lt;&gt;"",Deník!N258*-1,"")</f>
        <v/>
      </c>
      <c r="AK257" s="88"/>
      <c r="AL257" s="63" t="str">
        <f>IF(WEEKDAY(Deník!$C257,2)=1,IF(AND(Deník!$R257&gt;=0,Deník!$R257&lt;=1),"BE",Deník!$R257),"")</f>
        <v/>
      </c>
      <c r="AM257" s="13" t="str">
        <f>IF(WEEKDAY(Deník!$C257,2)=2,IF(AND(Deník!$R257&gt;=0,Deník!$R257&lt;=1),"BE",Deník!$R257),"")</f>
        <v/>
      </c>
      <c r="AN257" s="13" t="str">
        <f>IF(WEEKDAY(Deník!$C257,2)=3,IF(AND(Deník!$R257&gt;=0,Deník!$R257&lt;=1),"BE",Deník!$R257),"")</f>
        <v/>
      </c>
      <c r="AO257" s="13" t="str">
        <f>IF(WEEKDAY(Deník!$C257,2)=4,IF(AND(Deník!$R257&gt;=0,Deník!$R257&lt;=1),"BE",Deník!$R257),"")</f>
        <v/>
      </c>
      <c r="AP257" s="60" t="str">
        <f>IF(WEEKDAY(Deník!$C257,2)=5,IF(AND(Deník!$R257&gt;=0,Deník!$R257&lt;=1),"BE",Deník!$R257),"")</f>
        <v/>
      </c>
      <c r="AQ257" s="99"/>
      <c r="AR257" s="100">
        <f>Deník!D257</f>
        <v>0</v>
      </c>
      <c r="AS257" s="63" t="str">
        <f>IF(Deník!$D257&lt;&gt;"",IF(AND(Deník!$D257&gt;=AS$2,Deník!$D257&lt;=AS$3),IF(AND(Deník!$R257&gt;=0,Deník!$R257&lt;=1),"BE",Deník!$R257),""),"")</f>
        <v/>
      </c>
      <c r="AT257" s="63" t="str">
        <f>IF(Deník!$D257&lt;&gt;"",IF(AND(Deník!$D257&gt;=AT$2,Deník!$D257&lt;=AT$3),IF(AND(Deník!$R257&gt;=0,Deník!$R257&lt;=1),"BE",Deník!$R257),""),"")</f>
        <v/>
      </c>
      <c r="AU257" s="63" t="str">
        <f>IF(Deník!$D257&lt;&gt;"",IF(AND(Deník!$D257&gt;=AU$2,Deník!$D257&lt;=AU$3),IF(AND(Deník!$R257&gt;=0,Deník!$R257&lt;=1),"BE",Deník!$R257),""),"")</f>
        <v/>
      </c>
      <c r="AV257" s="63" t="str">
        <f>IF(Deník!$D257&lt;&gt;"",IF(AND(Deník!$D257&gt;=AV$2,Deník!$D257&lt;=AV$3),IF(AND(Deník!$R257&gt;=0,Deník!$R257&lt;=1),"BE",Deník!$R257),""),"")</f>
        <v/>
      </c>
      <c r="AW257" s="63" t="str">
        <f>IF(Deník!$D257&lt;&gt;"",IF(AND(Deník!$D257&gt;=AW$2,Deník!$D257&lt;=AW$3),IF(AND(Deník!$R257&gt;=0,Deník!$R257&lt;=1),"BE",Deník!$R257),""),"")</f>
        <v/>
      </c>
      <c r="AX257" s="63" t="str">
        <f>IF(Deník!$D257&lt;&gt;"",IF(AND(Deník!$D257&gt;=AX$2,Deník!$D257&lt;=AX$3),IF(AND(Deník!$R257&gt;=0,Deník!$R257&lt;=1),"BE",Deník!$R257),""),"")</f>
        <v/>
      </c>
      <c r="AY257" s="63" t="str">
        <f>IF(Deník!$D257&lt;&gt;"",IF(AND(Deník!$D257&gt;=AY$2,Deník!$D257&lt;=AY$3),IF(AND(Deník!$R257&gt;=0,Deník!$R257&lt;=1),"BE",Deník!$R257),""),"")</f>
        <v/>
      </c>
      <c r="AZ257" s="63" t="str">
        <f>IF(Deník!$D257&lt;&gt;"",IF(AND(Deník!$D257&gt;=AZ$2,Deník!$D257&lt;=AZ$3),IF(AND(Deník!$R257&gt;=0,Deník!$R257&lt;=1),"BE",Deník!$R257),""),"")</f>
        <v/>
      </c>
      <c r="BA257" s="63" t="str">
        <f>IF(Deník!$D257&lt;&gt;"",IF(AND(Deník!$D257&gt;=BA$2,Deník!$D257&lt;=BA$3),IF(AND(Deník!$R257&gt;=0,Deník!$R257&lt;=1),"BE",Deník!$R257),""),"")</f>
        <v/>
      </c>
      <c r="BB257" s="63" t="str">
        <f>IF(Deník!$D257&lt;&gt;"",IF(AND(Deník!$D257&gt;=BB$2,Deník!$D257&lt;=BB$3),IF(AND(Deník!$R257&gt;=0,Deník!$R257&lt;=1),"BE",Deník!$R257),""),"")</f>
        <v/>
      </c>
      <c r="BC257" s="71" t="str">
        <f>IF(Deník!$D257&lt;&gt;"",IF(AND(Deník!$D257&gt;=BC$2,Deník!$D257&lt;=BC$3),IF(AND(Deník!$R257&gt;=0,Deník!$R257&lt;=1),"BE",Deník!$R257),""),"")</f>
        <v/>
      </c>
      <c r="BD257" s="20" t="str">
        <f>IF(Deník!$J258="S",(Deník!$M258-Deník!$K258),IF(Deník!$J258="L",(Deník!$K258-Deník!$M258),""))</f>
        <v/>
      </c>
      <c r="BE257" s="20" t="str">
        <f>IF(Deník!$J258="S",(Deník!$K258-Deník!$O258),IF(Deník!$J258="L",(Deník!$O258-Deník!$K258),""))</f>
        <v/>
      </c>
      <c r="BF257" s="20" t="str">
        <f>IF(Deník!$J258="S",(Deník!$K258-Deník!$L258),IF(Deník!$J258="L",(Deník!$L258-Deník!$K258),""))</f>
        <v/>
      </c>
      <c r="BG257" s="20" t="str">
        <f>IF(Deník!$J258="S",(Deník!$K258-Deník!$S258),IF(Deník!$J258="L",(Deník!$S258-Deník!$K258),""))</f>
        <v/>
      </c>
      <c r="BH257" s="20" t="str">
        <f>IF(Deník!$J258="S",(Deník!$K258-Deník!$U258),IF(Deník!$J258="L",(Deník!$U258-Deník!$K258),""))</f>
        <v/>
      </c>
      <c r="BI257" s="20" t="str">
        <f>IF(Deník!$R257&gt;1,Deník!$R257,"")</f>
        <v/>
      </c>
      <c r="BJ257" s="20" t="str">
        <f>IF(Deník!$R257&lt;0,Deník!$R257,"")</f>
        <v/>
      </c>
      <c r="BK257" s="17"/>
      <c r="BM257" s="233" t="str">
        <f>IF(Deník!$R257&lt;&gt;"",IF(Deník!$Y257=Statistika!$F$78,IF(AND(Deník!$R257&gt;=0,Deník!$R257&lt;=1),"BE",Deník!$R257),""),"")</f>
        <v/>
      </c>
      <c r="BN257" s="233" t="str">
        <f>IF(Deník!$R257&lt;&gt;"",IF(Deník!$Y257=Statistika!$F$79,IF(AND(Deník!$R257&gt;=0,Deník!$R257&lt;=1),"BE",Deník!$R257),""),"")</f>
        <v/>
      </c>
      <c r="BO257" s="233" t="str">
        <f>IF(Deník!$R257&lt;&gt;"",IF(Deník!$Y257=Statistika!$F$80,IF(AND(Deník!$R257&gt;=0,Deník!$R257&lt;=1),"BE",Deník!$R257),""),"")</f>
        <v/>
      </c>
      <c r="BP257" s="233" t="str">
        <f>IF(Deník!$R257&lt;&gt;"",IF(Deník!$Y257=Statistika!$F$81,IF(AND(Deník!$R257&gt;=0,Deník!$R257&lt;=1),"BE",Deník!$R257),""),"")</f>
        <v/>
      </c>
      <c r="BQ257" s="233" t="str">
        <f>IF(Deník!$R257&lt;&gt;"",IF(Deník!$Y257=Statistika!$F$82,IF(AND(Deník!$R257&gt;=0,Deník!$R257&lt;=1),"BE",Deník!$R257),""),"")</f>
        <v/>
      </c>
      <c r="BR257" s="233" t="str">
        <f>IF(Deník!$R257&lt;&gt;"",IF(Deník!$Y257=Statistika!$F$83,IF(AND(Deník!$R257&gt;=0,Deník!$R257&lt;=1),"BE",Deník!$R257),""),"")</f>
        <v/>
      </c>
      <c r="BS257" s="233" t="str">
        <f>IF(Deník!$R257&lt;&gt;"",IF(Deník!$Y257=Statistika!$F$84,IF(AND(Deník!$R257&gt;=0,Deník!$R257&lt;=1),"BE",Deník!$R257),""),"")</f>
        <v/>
      </c>
      <c r="BT257" s="233" t="str">
        <f>IF(Deník!$R257&lt;&gt;"",IF(Deník!$Y257=Statistika!$F$85,IF(AND(Deník!$R257&gt;=0,Deník!$R257&lt;=1),"BE",Deník!$R257),""),"")</f>
        <v/>
      </c>
      <c r="BU257" s="233" t="str">
        <f>IF(Deník!$R257&lt;&gt;"",IF(Deník!$Y257=Statistika!$F$86,IF(AND(Deník!$R257&gt;=0,Deník!$R257&lt;=1),"BE",Deník!$R257),""),"")</f>
        <v/>
      </c>
      <c r="BV257" s="233" t="str">
        <f>IF(Deník!$R257&lt;&gt;"",IF(Deník!$Y257=Statistika!$F$87,IF(AND(Deník!$R257&gt;=0,Deník!$R257&lt;=1),"BE",Deník!$R257),""),"")</f>
        <v/>
      </c>
      <c r="BW257" s="233" t="str">
        <f>IF(Deník!$R257&lt;&gt;"",IF(Deník!$Y257=Statistika!$F$88,IF(AND(Deník!$R257&gt;=0,Deník!$R257&lt;=1),"BE",Deník!$R257),""),"")</f>
        <v/>
      </c>
      <c r="BX257" s="233" t="str">
        <f>IF(Deník!$R257&lt;&gt;"",IF(Deník!$Y257=Statistika!$F$89,IF(AND(Deník!$R257&gt;=0,Deník!$R257&lt;=1),"BE",Deník!$R257),""),"")</f>
        <v/>
      </c>
      <c r="BY257" s="233" t="str">
        <f>IF(Deník!$R257&lt;&gt;"",IF(Deník!$Y257=Statistika!$F$90,IF(AND(Deník!$R257&gt;=0,Deník!$R257&lt;=1),"BE",Deník!$R257),""),"")</f>
        <v/>
      </c>
      <c r="BZ257" s="233" t="str">
        <f>IF(Deník!$R257&lt;&gt;"",IF(Deník!$Y257=Statistika!$F$91,IF(AND(Deník!$R257&gt;=0,Deník!$R257&lt;=1),"BE",Deník!$R257),""),"")</f>
        <v/>
      </c>
      <c r="CA257" s="233"/>
      <c r="CB257" s="233" t="str">
        <f>IF(Deník!$R257&lt;&gt;"",IF(Deník!$AB257="SL",IF(AND(Deník!$R257&gt;=0,Deník!$R257&lt;=1),"BE",Deník!$R257),""),"")</f>
        <v/>
      </c>
      <c r="CC257" s="233" t="str">
        <f>IF(Deník!$R257&lt;&gt;"",IF(Deník!$AB257="BE10",IF(AND(Deník!$R257&gt;=0,Deník!$R257&lt;=1),"BE",Deník!$R257),""),"")</f>
        <v/>
      </c>
      <c r="CD257" s="233" t="str">
        <f>IF(Deník!$R257&lt;&gt;"",IF(Deník!$AB257="BE15",IF(AND(Deník!$R257&gt;=0,Deník!$R257&lt;=1),"BE",Deník!$R257),""),"")</f>
        <v/>
      </c>
      <c r="CE257" s="233" t="str">
        <f>IF(Deník!$R257&lt;&gt;"",IF(Deník!$AB257="BE20",IF(AND(Deník!$R257&gt;=0,Deník!$R257&lt;=1),"BE",Deník!$R257),""),"")</f>
        <v/>
      </c>
      <c r="CF257" s="233" t="str">
        <f>IF(Deník!$R257&lt;&gt;"",IF(Deník!$AB257="TP1",IF(AND(Deník!$R257&gt;=0,Deník!$R257&lt;=1),"BE",Deník!$R257),""),"")</f>
        <v/>
      </c>
      <c r="CG257" s="233" t="str">
        <f>IF(Deník!$R257&lt;&gt;"",IF(Deník!$AB257="TP2",IF(AND(Deník!$R257&gt;=0,Deník!$R257&lt;=1),"BE",Deník!$R257),""),"")</f>
        <v/>
      </c>
      <c r="CH257" s="233" t="str">
        <f>IF(Deník!$R257&lt;&gt;"",IF(Deník!$AB257="TP3",IF(AND(Deník!$R257&gt;=0,Deník!$R257&lt;=1),"BE",Deník!$R257),""),"")</f>
        <v/>
      </c>
      <c r="CI257" s="233" t="str">
        <f>IF(Deník!$R257&lt;&gt;"",IF(Deník!$AB257="Trailing SL",IF(AND(Deník!$R257&gt;=0,Deník!$R257&lt;=1),"BE",Deník!$R257),""),"")</f>
        <v/>
      </c>
      <c r="CJ257" s="233" t="str">
        <f>IF(Deník!$R257&lt;&gt;"",IF(Deník!$AB257="Manual",IF(AND(Deník!$R257&gt;=0,Deník!$R257&lt;=1),"BE",Deník!$R257),""),"")</f>
        <v/>
      </c>
      <c r="CK257" s="233"/>
      <c r="CL257" s="233" t="str">
        <f>IF(Deník!$R257&lt;0,IF(Deník!$AC257=Statistika!$F$117,Deník!$R257,""),"")</f>
        <v/>
      </c>
      <c r="CM257" s="233" t="str">
        <f>IF(Deník!$R257&lt;0,IF(Deník!$AC257=Statistika!$F$118,Deník!$R257,""),"")</f>
        <v/>
      </c>
      <c r="CN257" s="233" t="str">
        <f>IF(Deník!$R257&lt;0,IF(Deník!$AC257=Statistika!$F$119,Deník!$R257,""),"")</f>
        <v/>
      </c>
      <c r="CO257" s="233" t="str">
        <f>IF(Deník!$R257&lt;0,IF(Deník!$AC257=Statistika!$F$120,Deník!$R257,""),"")</f>
        <v/>
      </c>
      <c r="CP257" s="233" t="str">
        <f>IF(Deník!$R257&lt;0,IF(Deník!$AC257=Statistika!$F$121,Deník!$R257,""),"")</f>
        <v/>
      </c>
      <c r="CQ257" s="233" t="str">
        <f>IF(Deník!$R257&lt;0,IF(Deník!$AC257=Statistika!$F$122,Deník!$R257,""),"")</f>
        <v/>
      </c>
      <c r="CR257" s="233" t="str">
        <f>IF(Deník!$R257&lt;0,IF(Deník!$AC257=Statistika!$F$123,Deník!$R257,""),"")</f>
        <v/>
      </c>
      <c r="CS257" s="233" t="str">
        <f>IF(Deník!$R257&lt;0,IF(Deník!$AC257=Statistika!$F$124,Deník!$R257,""),"")</f>
        <v/>
      </c>
      <c r="CT257" s="233" t="str">
        <f>IF(Deník!$R257&lt;0,IF(Deník!$AC257=Statistika!$F$125,Deník!$R257,""),"")</f>
        <v/>
      </c>
      <c r="CU257" s="233"/>
      <c r="CV257" s="233" t="str">
        <f>IF(Deník!$R257&lt;0,IF(Deník!$AD257=$CV$2,Deník!$R257,""),"")</f>
        <v/>
      </c>
      <c r="CW257" s="233" t="str">
        <f>IF(Deník!$R257&lt;0,IF(Deník!$AD257=$CW$2,Deník!$R257,""),"")</f>
        <v/>
      </c>
      <c r="CX257" s="233" t="str">
        <f>IF(Deník!$R257&lt;0,IF(Deník!$AD257=$CX$2,Deník!$R257,""),"")</f>
        <v/>
      </c>
      <c r="CY257" s="233" t="str">
        <f>IF(Deník!$R257&lt;0,IF(Deník!$AD257=$CY$2,Deník!$R257,""),"")</f>
        <v/>
      </c>
      <c r="CZ257" s="233" t="str">
        <f>IF(Deník!$R257&lt;0,IF(Deník!$AD257=$CZ$2,Deník!$R257,""),"")</f>
        <v/>
      </c>
      <c r="DL257" s="221">
        <f t="shared" si="12"/>
        <v>93847.029999999984</v>
      </c>
      <c r="DM257" s="220">
        <f t="shared" si="11"/>
        <v>-6.1529700000000132E-2</v>
      </c>
      <c r="DO257" s="50">
        <f>Deník!W258</f>
        <v>0</v>
      </c>
      <c r="DP257" s="102" t="str">
        <f>IF(AND(Deník!W258&gt;0),1,"")</f>
        <v/>
      </c>
      <c r="DQ257" s="102">
        <f>IF(AND(Deník!W258&lt;=0),1,"")</f>
        <v>1</v>
      </c>
      <c r="DR257" s="227"/>
      <c r="DS257" s="228"/>
      <c r="DT257" s="85"/>
      <c r="DU257" s="54">
        <f>IF(MONTH(Deník!$C257)=DU$2,Deník!$W257,"")</f>
        <v>0</v>
      </c>
      <c r="DV257" s="222" t="str">
        <f>IF(MONTH(Deník!$C257)=DV$2,Deník!$W257,"")</f>
        <v/>
      </c>
      <c r="DW257" s="222" t="str">
        <f>IF(MONTH(Deník!$C257)=DW$2,Deník!$W257,"")</f>
        <v/>
      </c>
      <c r="DX257" s="222" t="str">
        <f>IF(MONTH(Deník!$C257)=DX$2,Deník!$W257,"")</f>
        <v/>
      </c>
      <c r="DY257" s="222" t="str">
        <f>IF(MONTH(Deník!$C257)=DY$2,Deník!$W257,"")</f>
        <v/>
      </c>
      <c r="DZ257" s="222" t="str">
        <f>IF(MONTH(Deník!$C257)=DZ$2,Deník!$W257,"")</f>
        <v/>
      </c>
      <c r="EA257" s="222" t="str">
        <f>IF(MONTH(Deník!$C257)=EA$2,Deník!$W257,"")</f>
        <v/>
      </c>
      <c r="EB257" s="222" t="str">
        <f>IF(MONTH(Deník!$C257)=EB$2,Deník!$W257,"")</f>
        <v/>
      </c>
      <c r="EC257" s="222" t="str">
        <f>IF(MONTH(Deník!$C257)=EC$2,Deník!$W257,"")</f>
        <v/>
      </c>
      <c r="ED257" s="222" t="str">
        <f>IF(MONTH(Deník!$C257)=ED$2,Deník!$W257,"")</f>
        <v/>
      </c>
      <c r="EE257" s="222" t="str">
        <f>IF(MONTH(Deník!$C257)=EE$2,Deník!$W257,"")</f>
        <v/>
      </c>
      <c r="EF257" s="222" t="str">
        <f>IF(MONTH(Deník!$C257)=EF$2,Deník!$W257,"")</f>
        <v/>
      </c>
      <c r="EI257" s="600" t="str">
        <f>IF(Deník!$W257&lt;&gt;"",IF(Deník!$B257=Statistika!$F$63,Deník!$W257,""),"")</f>
        <v/>
      </c>
      <c r="EJ257" s="13" t="str">
        <f>IF(Deník!$W257&lt;&gt;"",IF(Deník!$B257=Statistika!$F$64,Deník!$W257,""),"")</f>
        <v/>
      </c>
      <c r="EK257" s="13" t="str">
        <f>IF(Deník!$W257&lt;&gt;"",IF(Deník!$B257=Statistika!$F$65,Deník!$W257,""),"")</f>
        <v/>
      </c>
      <c r="EL257" s="13" t="str">
        <f>IF(Deník!$W257&lt;&gt;"",IF(Deník!$B257=Statistika!$F$66,Deník!$W257,""),"")</f>
        <v/>
      </c>
      <c r="EM257" s="13" t="str">
        <f>IF(Deník!$W257&lt;&gt;"",IF(Deník!$B257=Statistika!$F$67,Deník!$W257,""),"")</f>
        <v/>
      </c>
      <c r="EN257" s="13" t="str">
        <f>IF(Deník!$W257&lt;&gt;"",IF(Deník!$B257=Statistika!$F$68,Deník!$W257,""),"")</f>
        <v/>
      </c>
      <c r="EO257" s="13" t="str">
        <f>IF(Deník!$W257&lt;&gt;"",IF(Deník!$B257=Statistika!$F$69,Deník!$W257,""),"")</f>
        <v/>
      </c>
      <c r="EP257" s="601" t="str">
        <f>IF(Deník!$W257&lt;&gt;"",IF(Deník!$B257=Statistika!$F$70,Deník!$W257,""),"")</f>
        <v/>
      </c>
      <c r="EQ257" s="90"/>
      <c r="ER257" s="63" t="str">
        <f>IF(Deník!$W257&lt;&gt;"",IF(Deník!$J257="L",Deník!$W257,""),"")</f>
        <v/>
      </c>
      <c r="ES257" s="13" t="str">
        <f>IF(Deník!$W257&lt;&gt;"",IF(Deník!$J257="S",Deník!$W257,""),"")</f>
        <v/>
      </c>
      <c r="ET257" s="95"/>
      <c r="EU257" s="88"/>
      <c r="EV257" s="63" t="str">
        <f>IF(WEEKDAY(Deník!$C257,2)=1,Deník!$W257,"")</f>
        <v/>
      </c>
      <c r="EW257" s="13" t="str">
        <f>IF(WEEKDAY(Deník!$C257,2)=2,Deník!$W257,"")</f>
        <v/>
      </c>
      <c r="EX257" s="13" t="str">
        <f>IF(WEEKDAY(Deník!$C257,2)=3,Deník!$W257,"")</f>
        <v/>
      </c>
      <c r="EY257" s="13" t="str">
        <f>IF(WEEKDAY(Deník!$C257,2)=4,Deník!$W257,"")</f>
        <v/>
      </c>
      <c r="EZ257" s="60" t="str">
        <f>IF(WEEKDAY(Deník!$C257,2)=5,Deník!$W257,"")</f>
        <v/>
      </c>
      <c r="FA257" s="99"/>
      <c r="FB257" s="100">
        <f>Deník!D257</f>
        <v>0</v>
      </c>
      <c r="FC257" s="63">
        <f>IF($FB257&lt;&gt;"",IF(AND($FB257&gt;=FC$2,$FB257&lt;=FC$3),Deník!$W257,""))</f>
        <v>0</v>
      </c>
      <c r="FD257" s="63" t="str">
        <f>IF($FB257&lt;&gt;"",IF(AND($FB257&gt;=FD$2,$FB257&lt;=FD$3),Deník!$W257,""))</f>
        <v/>
      </c>
      <c r="FE257" s="63" t="str">
        <f>IF($FB257&lt;&gt;"",IF(AND($FB257&gt;=FE$2,$FB257&lt;=FE$3),Deník!$W257,""))</f>
        <v/>
      </c>
      <c r="FF257" s="63" t="str">
        <f>IF($FB257&lt;&gt;"",IF(AND($FB257&gt;=FF$2,$FB257&lt;=FF$3),Deník!$W257,""))</f>
        <v/>
      </c>
      <c r="FG257" s="63" t="str">
        <f>IF($FB257&lt;&gt;"",IF(AND($FB257&gt;=FG$2,$FB257&lt;=FG$3),Deník!$W257,""))</f>
        <v/>
      </c>
      <c r="FH257" s="63" t="str">
        <f>IF($FB257&lt;&gt;"",IF(AND($FB257&gt;=FH$2,$FB257&lt;=FH$3),Deník!$W257,""))</f>
        <v/>
      </c>
      <c r="FI257" s="63" t="str">
        <f>IF($FB257&lt;&gt;"",IF(AND($FB257&gt;=FI$2,$FB257&lt;=FI$3),Deník!$W257,""))</f>
        <v/>
      </c>
      <c r="FJ257" s="63" t="str">
        <f>IF($FB257&lt;&gt;"",IF(AND($FB257&gt;=FJ$2,$FB257&lt;=FJ$3),Deník!$W257,""))</f>
        <v/>
      </c>
      <c r="FK257" s="63" t="str">
        <f>IF($FB257&lt;&gt;"",IF(AND($FB257&gt;=FK$2,$FB257&lt;=FK$3),Deník!$W257,""))</f>
        <v/>
      </c>
      <c r="FL257" s="63" t="str">
        <f>IF($FB257&lt;&gt;"",IF(AND($FB257&gt;=FL$2,$FB257&lt;=FL$3),Deník!$W257,""))</f>
        <v/>
      </c>
      <c r="FM257" s="63" t="str">
        <f>IF($FB257&lt;&gt;"",IF(AND($FB257&gt;=FM$2,$FB257&lt;=FM$3),Deník!$W257,""))</f>
        <v/>
      </c>
      <c r="FN257" s="13"/>
      <c r="FO257" s="20" t="str">
        <f>IF(Deník!$W257&gt;1,Deník!$W257,"")</f>
        <v/>
      </c>
      <c r="FP257" s="20" t="str">
        <f>IF(Deník!$W257&lt;0,Deník!$W257,"")</f>
        <v/>
      </c>
      <c r="FQ257" s="17"/>
      <c r="FS257" s="233"/>
      <c r="FT257" s="233" t="str">
        <f>IF(Deník!$W257&lt;&gt;"",IF(Deník!$Y257=Statistika!$F$78,Deník!$W257,""),"")</f>
        <v/>
      </c>
      <c r="FU257" s="233" t="str">
        <f>IF(Deník!$W257&lt;&gt;"",IF(Deník!$Y257=Statistika!$F$79,Deník!$W257,""),"")</f>
        <v/>
      </c>
      <c r="FV257" s="233" t="str">
        <f>IF(Deník!$W257&lt;&gt;"",IF(Deník!$Y257=Statistika!$F$80,Deník!$W257,""),"")</f>
        <v/>
      </c>
      <c r="FW257" s="233" t="str">
        <f>IF(Deník!$W257&lt;&gt;"",IF(Deník!$Y257=Statistika!$F$81,Deník!$W257,""),"")</f>
        <v/>
      </c>
      <c r="FX257" s="233" t="str">
        <f>IF(Deník!$W257&lt;&gt;"",IF(Deník!$Y257=Statistika!$F$82,Deník!$W257,""),"")</f>
        <v/>
      </c>
      <c r="FY257" s="233" t="str">
        <f>IF(Deník!$W257&lt;&gt;"",IF(Deník!$Y257=Statistika!$F$83,Deník!$W257,""),"")</f>
        <v/>
      </c>
      <c r="FZ257" s="233" t="str">
        <f>IF(Deník!$W257&lt;&gt;"",IF(Deník!$Y257=Statistika!$F$84,Deník!$W257,""),"")</f>
        <v/>
      </c>
      <c r="GA257" s="233" t="str">
        <f>IF(Deník!$W257&lt;&gt;"",IF(Deník!$Y257=Statistika!$F$85,Deník!$W257,""),"")</f>
        <v/>
      </c>
      <c r="GB257" s="233" t="str">
        <f>IF(Deník!$W257&lt;&gt;"",IF(Deník!$Y257=Statistika!$F$86,Deník!$W257,""),"")</f>
        <v/>
      </c>
      <c r="GC257" s="233" t="str">
        <f>IF(Deník!$W257&lt;&gt;"",IF(Deník!$Y257=Statistika!$F$87,Deník!$W257,""),"")</f>
        <v/>
      </c>
      <c r="GD257" s="233" t="str">
        <f>IF(Deník!$W257&lt;&gt;"",IF(Deník!$Y257=Statistika!$F$88,Deník!$W257,""),"")</f>
        <v/>
      </c>
      <c r="GE257" s="233" t="str">
        <f>IF(Deník!$W257&lt;&gt;"",IF(Deník!$Y257=Statistika!$F$89,Deník!$W257,""),"")</f>
        <v/>
      </c>
      <c r="GF257" s="233" t="str">
        <f>IF(Deník!$W257&lt;&gt;"",IF(Deník!$Y257=Statistika!$F$90,Deník!$W257,""),"")</f>
        <v/>
      </c>
      <c r="GG257" s="233" t="str">
        <f>IF(Deník!$W257&lt;&gt;"",IF(Deník!$Y257=Statistika!$F$91,Deník!$W257,""),"")</f>
        <v/>
      </c>
      <c r="GH257" s="233"/>
      <c r="GI257" s="233" t="str">
        <f>IF(Deník!$W257&lt;&gt;"",IF(Deník!$AB257=Statistika!$L$100,Deník!$W257,""),"")</f>
        <v/>
      </c>
      <c r="GJ257" s="233" t="str">
        <f>IF(Deník!$W257&lt;&gt;"",IF(Deník!$AB257=Statistika!$L$101,Deník!$W257,""),"")</f>
        <v/>
      </c>
      <c r="GK257" s="233" t="str">
        <f>IF(Deník!$W257&lt;&gt;"",IF(Deník!$AB257=Statistika!$L$102,Deník!$W257,""),"")</f>
        <v/>
      </c>
      <c r="GL257" s="233" t="str">
        <f>IF(Deník!$W257&lt;&gt;"",IF(Deník!$AB257=Statistika!$L$103,Deník!$W257,""),"")</f>
        <v/>
      </c>
      <c r="GM257" s="233" t="str">
        <f>IF(Deník!$W257&lt;&gt;"",IF(Deník!$AB257=Statistika!$L$104,Deník!$W257,""),"")</f>
        <v/>
      </c>
      <c r="GN257" s="233" t="str">
        <f>IF(Deník!$W257&lt;&gt;"",IF(Deník!$AB257=Statistika!$L$105,Deník!$W257,""),"")</f>
        <v/>
      </c>
      <c r="GO257" s="233" t="str">
        <f>IF(Deník!$W257&lt;&gt;"",IF(Deník!$AB257=Statistika!$L$106,Deník!$W257,""),"")</f>
        <v/>
      </c>
      <c r="GP257" s="233" t="str">
        <f>IF(Deník!$W257&lt;&gt;"",IF(Deník!$AB257=Statistika!$L$107,Deník!$W257,""),"")</f>
        <v/>
      </c>
      <c r="GQ257" s="233" t="str">
        <f>IF(Deník!$W257&lt;&gt;"",IF(Deník!$AB257=Statistika!$L$108,Deník!$W257,""),"")</f>
        <v/>
      </c>
      <c r="GS257" s="233" t="str">
        <f>IF(Deník!$W257&lt;0,IF(Deník!$AC257=Statistika!$F$117,Deník!$W257,""),"")</f>
        <v/>
      </c>
      <c r="GT257" s="233" t="str">
        <f>IF(Deník!$W257&lt;0,IF(Deník!$AC257=Statistika!$F$118,Deník!$W257,""),"")</f>
        <v/>
      </c>
      <c r="GU257" s="233" t="str">
        <f>IF(Deník!$W257&lt;0,IF(Deník!$AC257=Statistika!$F$119,Deník!$W257,""),"")</f>
        <v/>
      </c>
      <c r="GV257" s="233" t="str">
        <f>IF(Deník!$W257&lt;0,IF(Deník!$AC257=Statistika!$F$120,Deník!$W257,""),"")</f>
        <v/>
      </c>
      <c r="GW257" s="233" t="str">
        <f>IF(Deník!$W257&lt;0,IF(Deník!$AC257=Statistika!$F$121,Deník!$W257,""),"")</f>
        <v/>
      </c>
      <c r="GX257" s="233" t="str">
        <f>IF(Deník!$W257&lt;0,IF(Deník!$AC257=Statistika!$F$122,Deník!$W257,""),"")</f>
        <v/>
      </c>
      <c r="GY257" s="233" t="str">
        <f>IF(Deník!$W257&lt;0,IF(Deník!$AC257=Statistika!$F$123,Deník!$W257,""),"")</f>
        <v/>
      </c>
      <c r="GZ257" s="233" t="str">
        <f>IF(Deník!$W257&lt;0,IF(Deník!$AC257=Statistika!$F$124,Deník!$W257,""),"")</f>
        <v/>
      </c>
      <c r="HA257" s="233" t="str">
        <f>IF(Deník!$W257&lt;0,IF(Deník!$AC257=Statistika!$F$125,Deník!$W257,""),"")</f>
        <v/>
      </c>
      <c r="HC257" s="233" t="str">
        <f>IF(Deník!$W257&lt;0,IF(Deník!$AD257=Statistika!$F$133,Deník!$W257,""),"")</f>
        <v/>
      </c>
      <c r="HD257" s="233" t="str">
        <f>IF(Deník!$W257&lt;0,IF(Deník!$AD257=Statistika!$F$134,Deník!$W257,""),"")</f>
        <v/>
      </c>
      <c r="HE257" s="233" t="str">
        <f>IF(Deník!$W257&lt;0,IF(Deník!$AD257=Statistika!$F$135,Deník!$W257,""),"")</f>
        <v/>
      </c>
      <c r="HF257" s="233" t="str">
        <f>IF(Deník!$W257&lt;0,IF(Deník!$AD257=Statistika!$F$136,Deník!$W257,""),"")</f>
        <v/>
      </c>
      <c r="HG257" s="233" t="str">
        <f>IF(Deník!$W257&lt;0,IF(Deník!$AD257=Statistika!$F$137,Deník!$W257,""),"")</f>
        <v/>
      </c>
      <c r="ID257" s="8">
        <f>Tabulka4[[#This Row],[Sloupec3]]</f>
        <v>0</v>
      </c>
      <c r="IE257" s="17" t="str">
        <f>IF(AND([1]Deník!$C257&gt;='[1]Měsíční shrnutí'!$D$1,[1]Deník!$C257&lt;='[1]Měsíční shrnutí'!$F$1),[1]Deník!$X257,"")</f>
        <v/>
      </c>
    </row>
    <row r="258" spans="1:239">
      <c r="A258" s="8">
        <f>Deník!C259</f>
        <v>0</v>
      </c>
      <c r="B258" s="50" t="str">
        <f>Deník!R259</f>
        <v/>
      </c>
      <c r="C258" s="102" t="str">
        <f>IF(AND(Deník!R259&gt;1,Deník!R259&lt;&gt;""),1,"")</f>
        <v/>
      </c>
      <c r="D258" s="102" t="str">
        <f>IF(AND(Deník!R259&lt;=0,Deník!R259&lt;&gt;""),1,"")</f>
        <v/>
      </c>
      <c r="E258" s="103" t="str">
        <f>IF(AND(Deník!R259&gt;=0,Deník!R259&lt;=1),1,"")</f>
        <v/>
      </c>
      <c r="F258" s="79" t="str">
        <f>IF(Deník!R259&lt;&gt;"",Deník!R259+F257,"")</f>
        <v/>
      </c>
      <c r="G258" s="85"/>
      <c r="H258" s="54" t="str">
        <f>IF(MONTH(Deník!$C258)=H$2,IF(AND(Deník!$R258&gt;=0,Deník!$R258&lt;=1),"BE",Deník!$R258),"")</f>
        <v/>
      </c>
      <c r="I258" s="11" t="str">
        <f>IF(MONTH(Deník!$C258)=I$2,IF(AND(Deník!$R258&gt;=0,Deník!$R258&lt;=1),"BE",Deník!$R258),"")</f>
        <v/>
      </c>
      <c r="J258" s="11" t="str">
        <f>IF(MONTH(Deník!$C258)=J$2,IF(AND(Deník!$R258&gt;=0,Deník!$R258&lt;=1),"BE",Deník!$R258),"")</f>
        <v/>
      </c>
      <c r="K258" s="11" t="str">
        <f>IF(MONTH(Deník!$C258)=K$2,IF(AND(Deník!$R258&gt;=0,Deník!$R258&lt;=1),"BE",Deník!$R258),"")</f>
        <v/>
      </c>
      <c r="L258" s="11" t="str">
        <f>IF(MONTH(Deník!$C258)=L$2,IF(AND(Deník!$R258&gt;=0,Deník!$R258&lt;=1),"BE",Deník!$R258),"")</f>
        <v/>
      </c>
      <c r="M258" s="11" t="str">
        <f>IF(MONTH(Deník!$C258)=M$2,IF(AND(Deník!$R258&gt;=0,Deník!$R258&lt;=1),"BE",Deník!$R258),"")</f>
        <v/>
      </c>
      <c r="N258" s="11" t="str">
        <f>IF(MONTH(Deník!$C258)=N$2,IF(AND(Deník!$R258&gt;=0,Deník!$R258&lt;=1),"BE",Deník!$R258),"")</f>
        <v/>
      </c>
      <c r="O258" s="11" t="str">
        <f>IF(MONTH(Deník!$C258)=O$2,IF(AND(Deník!$R258&gt;=0,Deník!$R258&lt;=1),"BE",Deník!$R258),"")</f>
        <v/>
      </c>
      <c r="P258" s="11" t="str">
        <f>IF(MONTH(Deník!$C258)=P$2,IF(AND(Deník!$R258&gt;=0,Deník!$R258&lt;=1),"BE",Deník!$R258),"")</f>
        <v/>
      </c>
      <c r="Q258" s="11" t="str">
        <f>IF(MONTH(Deník!$C258)=Q$2,IF(AND(Deník!$R258&gt;=0,Deník!$R258&lt;=1),"BE",Deník!$R258),"")</f>
        <v/>
      </c>
      <c r="R258" s="11" t="str">
        <f>IF(MONTH(Deník!$C258)=R$2,IF(AND(Deník!$R258&gt;=0,Deník!$R258&lt;=1),"BE",Deník!$R258),"")</f>
        <v/>
      </c>
      <c r="S258" s="57" t="str">
        <f>IF(MONTH(Deník!$C258)=S$2,IF(AND(Deník!$R258&gt;=0,Deník!$R258&lt;=1),"BE",Deník!$R258),"")</f>
        <v/>
      </c>
      <c r="U258" s="12"/>
      <c r="V258" s="12"/>
      <c r="X258" s="600" t="str">
        <f>IF(Deník!$R258&lt;&gt;"",IF(Deník!$B258=Statistika!$F$63,IF(AND(Deník!$R258&gt;=0,Deník!$R258&lt;=1),"BE",Deník!$R258),""),"")</f>
        <v/>
      </c>
      <c r="Y258" s="13" t="str">
        <f>IF(Deník!$R258&lt;&gt;"",IF(Deník!$B258=Statistika!$F$64,IF(AND(Deník!$R258&gt;=0,Deník!$R258&lt;=1),"BE",Deník!$R258),""),"")</f>
        <v/>
      </c>
      <c r="Z258" s="13" t="str">
        <f>IF(Deník!$R258&lt;&gt;"",IF(Deník!$B258=Statistika!$F$65,IF(AND(Deník!$R258&gt;=0,Deník!$R258&lt;=1),"BE",Deník!$R258),""),"")</f>
        <v/>
      </c>
      <c r="AA258" s="13" t="str">
        <f>IF(Deník!$R258&lt;&gt;"",IF(Deník!$B258=Statistika!$F$66,IF(AND(Deník!$R258&gt;=0,Deník!$R258&lt;=1),"BE",Deník!$R258),""),"")</f>
        <v/>
      </c>
      <c r="AB258" s="13" t="str">
        <f>IF(Deník!$R258&lt;&gt;"",IF(Deník!$B258=Statistika!$F$67,IF(AND(Deník!$R258&gt;=0,Deník!$R258&lt;=1),"BE",Deník!$R258),""),"")</f>
        <v/>
      </c>
      <c r="AC258" s="13" t="str">
        <f>IF(Deník!$R258&lt;&gt;"",IF(Deník!$B258=Statistika!$F$68,IF(AND(Deník!$R258&gt;=0,Deník!$R258&lt;=1),"BE",Deník!$R258),""),"")</f>
        <v/>
      </c>
      <c r="AD258" s="13" t="str">
        <f>IF(Deník!$R258&lt;&gt;"",IF(Deník!$B258=Statistika!$F$69,IF(AND(Deník!$R258&gt;=0,Deník!$R258&lt;=1),"BE",Deník!$R258),""),"")</f>
        <v/>
      </c>
      <c r="AE258" s="601" t="str">
        <f>IF(Deník!$R258&lt;&gt;"",IF(Deník!$B258=Statistika!$F$70,IF(AND(Deník!$R258&gt;=0,Deník!$R258&lt;=1),"BE",Deník!$R258),""),"")</f>
        <v/>
      </c>
      <c r="AF258" s="90"/>
      <c r="AG258" s="63" t="str">
        <f>IF(Deník!$R258&lt;&gt;"",IF(Deník!$J258="L",IF(AND(Deník!$R258&gt;=0,Deník!$R258&lt;=1),"BE",Deník!$R258),""),"")</f>
        <v/>
      </c>
      <c r="AH258" s="13" t="str">
        <f>IF(Deník!$R258&lt;&gt;"",IF(Deník!$J258="S",IF(AND(Deník!$R258&gt;=0,Deník!$R258&lt;=1),"BE",Deník!$R258),""),"")</f>
        <v/>
      </c>
      <c r="AI258" s="95"/>
      <c r="AJ258" s="71" t="str">
        <f>IF(Deník!N259&lt;&gt;"",Deník!N259*-1,"")</f>
        <v/>
      </c>
      <c r="AK258" s="88"/>
      <c r="AL258" s="63" t="str">
        <f>IF(WEEKDAY(Deník!$C258,2)=1,IF(AND(Deník!$R258&gt;=0,Deník!$R258&lt;=1),"BE",Deník!$R258),"")</f>
        <v/>
      </c>
      <c r="AM258" s="13" t="str">
        <f>IF(WEEKDAY(Deník!$C258,2)=2,IF(AND(Deník!$R258&gt;=0,Deník!$R258&lt;=1),"BE",Deník!$R258),"")</f>
        <v/>
      </c>
      <c r="AN258" s="13" t="str">
        <f>IF(WEEKDAY(Deník!$C258,2)=3,IF(AND(Deník!$R258&gt;=0,Deník!$R258&lt;=1),"BE",Deník!$R258),"")</f>
        <v/>
      </c>
      <c r="AO258" s="13" t="str">
        <f>IF(WEEKDAY(Deník!$C258,2)=4,IF(AND(Deník!$R258&gt;=0,Deník!$R258&lt;=1),"BE",Deník!$R258),"")</f>
        <v/>
      </c>
      <c r="AP258" s="60" t="str">
        <f>IF(WEEKDAY(Deník!$C258,2)=5,IF(AND(Deník!$R258&gt;=0,Deník!$R258&lt;=1),"BE",Deník!$R258),"")</f>
        <v/>
      </c>
      <c r="AQ258" s="99"/>
      <c r="AR258" s="100">
        <f>Deník!D258</f>
        <v>0</v>
      </c>
      <c r="AS258" s="63" t="str">
        <f>IF(Deník!$D258&lt;&gt;"",IF(AND(Deník!$D258&gt;=AS$2,Deník!$D258&lt;=AS$3),IF(AND(Deník!$R258&gt;=0,Deník!$R258&lt;=1),"BE",Deník!$R258),""),"")</f>
        <v/>
      </c>
      <c r="AT258" s="63" t="str">
        <f>IF(Deník!$D258&lt;&gt;"",IF(AND(Deník!$D258&gt;=AT$2,Deník!$D258&lt;=AT$3),IF(AND(Deník!$R258&gt;=0,Deník!$R258&lt;=1),"BE",Deník!$R258),""),"")</f>
        <v/>
      </c>
      <c r="AU258" s="63" t="str">
        <f>IF(Deník!$D258&lt;&gt;"",IF(AND(Deník!$D258&gt;=AU$2,Deník!$D258&lt;=AU$3),IF(AND(Deník!$R258&gt;=0,Deník!$R258&lt;=1),"BE",Deník!$R258),""),"")</f>
        <v/>
      </c>
      <c r="AV258" s="63" t="str">
        <f>IF(Deník!$D258&lt;&gt;"",IF(AND(Deník!$D258&gt;=AV$2,Deník!$D258&lt;=AV$3),IF(AND(Deník!$R258&gt;=0,Deník!$R258&lt;=1),"BE",Deník!$R258),""),"")</f>
        <v/>
      </c>
      <c r="AW258" s="63" t="str">
        <f>IF(Deník!$D258&lt;&gt;"",IF(AND(Deník!$D258&gt;=AW$2,Deník!$D258&lt;=AW$3),IF(AND(Deník!$R258&gt;=0,Deník!$R258&lt;=1),"BE",Deník!$R258),""),"")</f>
        <v/>
      </c>
      <c r="AX258" s="63" t="str">
        <f>IF(Deník!$D258&lt;&gt;"",IF(AND(Deník!$D258&gt;=AX$2,Deník!$D258&lt;=AX$3),IF(AND(Deník!$R258&gt;=0,Deník!$R258&lt;=1),"BE",Deník!$R258),""),"")</f>
        <v/>
      </c>
      <c r="AY258" s="63" t="str">
        <f>IF(Deník!$D258&lt;&gt;"",IF(AND(Deník!$D258&gt;=AY$2,Deník!$D258&lt;=AY$3),IF(AND(Deník!$R258&gt;=0,Deník!$R258&lt;=1),"BE",Deník!$R258),""),"")</f>
        <v/>
      </c>
      <c r="AZ258" s="63" t="str">
        <f>IF(Deník!$D258&lt;&gt;"",IF(AND(Deník!$D258&gt;=AZ$2,Deník!$D258&lt;=AZ$3),IF(AND(Deník!$R258&gt;=0,Deník!$R258&lt;=1),"BE",Deník!$R258),""),"")</f>
        <v/>
      </c>
      <c r="BA258" s="63" t="str">
        <f>IF(Deník!$D258&lt;&gt;"",IF(AND(Deník!$D258&gt;=BA$2,Deník!$D258&lt;=BA$3),IF(AND(Deník!$R258&gt;=0,Deník!$R258&lt;=1),"BE",Deník!$R258),""),"")</f>
        <v/>
      </c>
      <c r="BB258" s="63" t="str">
        <f>IF(Deník!$D258&lt;&gt;"",IF(AND(Deník!$D258&gt;=BB$2,Deník!$D258&lt;=BB$3),IF(AND(Deník!$R258&gt;=0,Deník!$R258&lt;=1),"BE",Deník!$R258),""),"")</f>
        <v/>
      </c>
      <c r="BC258" s="71" t="str">
        <f>IF(Deník!$D258&lt;&gt;"",IF(AND(Deník!$D258&gt;=BC$2,Deník!$D258&lt;=BC$3),IF(AND(Deník!$R258&gt;=0,Deník!$R258&lt;=1),"BE",Deník!$R258),""),"")</f>
        <v/>
      </c>
      <c r="BD258" s="20" t="str">
        <f>IF(Deník!$J259="S",(Deník!$M259-Deník!$K259),IF(Deník!$J259="L",(Deník!$K259-Deník!$M259),""))</f>
        <v/>
      </c>
      <c r="BE258" s="20" t="str">
        <f>IF(Deník!$J259="S",(Deník!$K259-Deník!$O259),IF(Deník!$J259="L",(Deník!$O259-Deník!$K259),""))</f>
        <v/>
      </c>
      <c r="BF258" s="20" t="str">
        <f>IF(Deník!$J259="S",(Deník!$K259-Deník!$L259),IF(Deník!$J259="L",(Deník!$L259-Deník!$K259),""))</f>
        <v/>
      </c>
      <c r="BG258" s="20" t="str">
        <f>IF(Deník!$J259="S",(Deník!$K259-Deník!$S259),IF(Deník!$J259="L",(Deník!$S259-Deník!$K259),""))</f>
        <v/>
      </c>
      <c r="BH258" s="20" t="str">
        <f>IF(Deník!$J259="S",(Deník!$K259-Deník!$U259),IF(Deník!$J259="L",(Deník!$U259-Deník!$K259),""))</f>
        <v/>
      </c>
      <c r="BI258" s="20" t="str">
        <f>IF(Deník!$R258&gt;1,Deník!$R258,"")</f>
        <v/>
      </c>
      <c r="BJ258" s="20" t="str">
        <f>IF(Deník!$R258&lt;0,Deník!$R258,"")</f>
        <v/>
      </c>
      <c r="BK258" s="17"/>
      <c r="BM258" s="233" t="str">
        <f>IF(Deník!$R258&lt;&gt;"",IF(Deník!$Y258=Statistika!$F$78,IF(AND(Deník!$R258&gt;=0,Deník!$R258&lt;=1),"BE",Deník!$R258),""),"")</f>
        <v/>
      </c>
      <c r="BN258" s="233" t="str">
        <f>IF(Deník!$R258&lt;&gt;"",IF(Deník!$Y258=Statistika!$F$79,IF(AND(Deník!$R258&gt;=0,Deník!$R258&lt;=1),"BE",Deník!$R258),""),"")</f>
        <v/>
      </c>
      <c r="BO258" s="233" t="str">
        <f>IF(Deník!$R258&lt;&gt;"",IF(Deník!$Y258=Statistika!$F$80,IF(AND(Deník!$R258&gt;=0,Deník!$R258&lt;=1),"BE",Deník!$R258),""),"")</f>
        <v/>
      </c>
      <c r="BP258" s="233" t="str">
        <f>IF(Deník!$R258&lt;&gt;"",IF(Deník!$Y258=Statistika!$F$81,IF(AND(Deník!$R258&gt;=0,Deník!$R258&lt;=1),"BE",Deník!$R258),""),"")</f>
        <v/>
      </c>
      <c r="BQ258" s="233" t="str">
        <f>IF(Deník!$R258&lt;&gt;"",IF(Deník!$Y258=Statistika!$F$82,IF(AND(Deník!$R258&gt;=0,Deník!$R258&lt;=1),"BE",Deník!$R258),""),"")</f>
        <v/>
      </c>
      <c r="BR258" s="233" t="str">
        <f>IF(Deník!$R258&lt;&gt;"",IF(Deník!$Y258=Statistika!$F$83,IF(AND(Deník!$R258&gt;=0,Deník!$R258&lt;=1),"BE",Deník!$R258),""),"")</f>
        <v/>
      </c>
      <c r="BS258" s="233" t="str">
        <f>IF(Deník!$R258&lt;&gt;"",IF(Deník!$Y258=Statistika!$F$84,IF(AND(Deník!$R258&gt;=0,Deník!$R258&lt;=1),"BE",Deník!$R258),""),"")</f>
        <v/>
      </c>
      <c r="BT258" s="233" t="str">
        <f>IF(Deník!$R258&lt;&gt;"",IF(Deník!$Y258=Statistika!$F$85,IF(AND(Deník!$R258&gt;=0,Deník!$R258&lt;=1),"BE",Deník!$R258),""),"")</f>
        <v/>
      </c>
      <c r="BU258" s="233" t="str">
        <f>IF(Deník!$R258&lt;&gt;"",IF(Deník!$Y258=Statistika!$F$86,IF(AND(Deník!$R258&gt;=0,Deník!$R258&lt;=1),"BE",Deník!$R258),""),"")</f>
        <v/>
      </c>
      <c r="BV258" s="233" t="str">
        <f>IF(Deník!$R258&lt;&gt;"",IF(Deník!$Y258=Statistika!$F$87,IF(AND(Deník!$R258&gt;=0,Deník!$R258&lt;=1),"BE",Deník!$R258),""),"")</f>
        <v/>
      </c>
      <c r="BW258" s="233" t="str">
        <f>IF(Deník!$R258&lt;&gt;"",IF(Deník!$Y258=Statistika!$F$88,IF(AND(Deník!$R258&gt;=0,Deník!$R258&lt;=1),"BE",Deník!$R258),""),"")</f>
        <v/>
      </c>
      <c r="BX258" s="233" t="str">
        <f>IF(Deník!$R258&lt;&gt;"",IF(Deník!$Y258=Statistika!$F$89,IF(AND(Deník!$R258&gt;=0,Deník!$R258&lt;=1),"BE",Deník!$R258),""),"")</f>
        <v/>
      </c>
      <c r="BY258" s="233" t="str">
        <f>IF(Deník!$R258&lt;&gt;"",IF(Deník!$Y258=Statistika!$F$90,IF(AND(Deník!$R258&gt;=0,Deník!$R258&lt;=1),"BE",Deník!$R258),""),"")</f>
        <v/>
      </c>
      <c r="BZ258" s="233" t="str">
        <f>IF(Deník!$R258&lt;&gt;"",IF(Deník!$Y258=Statistika!$F$91,IF(AND(Deník!$R258&gt;=0,Deník!$R258&lt;=1),"BE",Deník!$R258),""),"")</f>
        <v/>
      </c>
      <c r="CA258" s="233"/>
      <c r="CB258" s="233" t="str">
        <f>IF(Deník!$R258&lt;&gt;"",IF(Deník!$AB258="SL",IF(AND(Deník!$R258&gt;=0,Deník!$R258&lt;=1),"BE",Deník!$R258),""),"")</f>
        <v/>
      </c>
      <c r="CC258" s="233" t="str">
        <f>IF(Deník!$R258&lt;&gt;"",IF(Deník!$AB258="BE10",IF(AND(Deník!$R258&gt;=0,Deník!$R258&lt;=1),"BE",Deník!$R258),""),"")</f>
        <v/>
      </c>
      <c r="CD258" s="233" t="str">
        <f>IF(Deník!$R258&lt;&gt;"",IF(Deník!$AB258="BE15",IF(AND(Deník!$R258&gt;=0,Deník!$R258&lt;=1),"BE",Deník!$R258),""),"")</f>
        <v/>
      </c>
      <c r="CE258" s="233" t="str">
        <f>IF(Deník!$R258&lt;&gt;"",IF(Deník!$AB258="BE20",IF(AND(Deník!$R258&gt;=0,Deník!$R258&lt;=1),"BE",Deník!$R258),""),"")</f>
        <v/>
      </c>
      <c r="CF258" s="233" t="str">
        <f>IF(Deník!$R258&lt;&gt;"",IF(Deník!$AB258="TP1",IF(AND(Deník!$R258&gt;=0,Deník!$R258&lt;=1),"BE",Deník!$R258),""),"")</f>
        <v/>
      </c>
      <c r="CG258" s="233" t="str">
        <f>IF(Deník!$R258&lt;&gt;"",IF(Deník!$AB258="TP2",IF(AND(Deník!$R258&gt;=0,Deník!$R258&lt;=1),"BE",Deník!$R258),""),"")</f>
        <v/>
      </c>
      <c r="CH258" s="233" t="str">
        <f>IF(Deník!$R258&lt;&gt;"",IF(Deník!$AB258="TP3",IF(AND(Deník!$R258&gt;=0,Deník!$R258&lt;=1),"BE",Deník!$R258),""),"")</f>
        <v/>
      </c>
      <c r="CI258" s="233" t="str">
        <f>IF(Deník!$R258&lt;&gt;"",IF(Deník!$AB258="Trailing SL",IF(AND(Deník!$R258&gt;=0,Deník!$R258&lt;=1),"BE",Deník!$R258),""),"")</f>
        <v/>
      </c>
      <c r="CJ258" s="233" t="str">
        <f>IF(Deník!$R258&lt;&gt;"",IF(Deník!$AB258="Manual",IF(AND(Deník!$R258&gt;=0,Deník!$R258&lt;=1),"BE",Deník!$R258),""),"")</f>
        <v/>
      </c>
      <c r="CK258" s="233"/>
      <c r="CL258" s="233" t="str">
        <f>IF(Deník!$R258&lt;0,IF(Deník!$AC258=Statistika!$F$117,Deník!$R258,""),"")</f>
        <v/>
      </c>
      <c r="CM258" s="233" t="str">
        <f>IF(Deník!$R258&lt;0,IF(Deník!$AC258=Statistika!$F$118,Deník!$R258,""),"")</f>
        <v/>
      </c>
      <c r="CN258" s="233" t="str">
        <f>IF(Deník!$R258&lt;0,IF(Deník!$AC258=Statistika!$F$119,Deník!$R258,""),"")</f>
        <v/>
      </c>
      <c r="CO258" s="233" t="str">
        <f>IF(Deník!$R258&lt;0,IF(Deník!$AC258=Statistika!$F$120,Deník!$R258,""),"")</f>
        <v/>
      </c>
      <c r="CP258" s="233" t="str">
        <f>IF(Deník!$R258&lt;0,IF(Deník!$AC258=Statistika!$F$121,Deník!$R258,""),"")</f>
        <v/>
      </c>
      <c r="CQ258" s="233" t="str">
        <f>IF(Deník!$R258&lt;0,IF(Deník!$AC258=Statistika!$F$122,Deník!$R258,""),"")</f>
        <v/>
      </c>
      <c r="CR258" s="233" t="str">
        <f>IF(Deník!$R258&lt;0,IF(Deník!$AC258=Statistika!$F$123,Deník!$R258,""),"")</f>
        <v/>
      </c>
      <c r="CS258" s="233" t="str">
        <f>IF(Deník!$R258&lt;0,IF(Deník!$AC258=Statistika!$F$124,Deník!$R258,""),"")</f>
        <v/>
      </c>
      <c r="CT258" s="233" t="str">
        <f>IF(Deník!$R258&lt;0,IF(Deník!$AC258=Statistika!$F$125,Deník!$R258,""),"")</f>
        <v/>
      </c>
      <c r="CU258" s="233"/>
      <c r="CV258" s="233" t="str">
        <f>IF(Deník!$R258&lt;0,IF(Deník!$AD258=$CV$2,Deník!$R258,""),"")</f>
        <v/>
      </c>
      <c r="CW258" s="233" t="str">
        <f>IF(Deník!$R258&lt;0,IF(Deník!$AD258=$CW$2,Deník!$R258,""),"")</f>
        <v/>
      </c>
      <c r="CX258" s="233" t="str">
        <f>IF(Deník!$R258&lt;0,IF(Deník!$AD258=$CX$2,Deník!$R258,""),"")</f>
        <v/>
      </c>
      <c r="CY258" s="233" t="str">
        <f>IF(Deník!$R258&lt;0,IF(Deník!$AD258=$CY$2,Deník!$R258,""),"")</f>
        <v/>
      </c>
      <c r="CZ258" s="233" t="str">
        <f>IF(Deník!$R258&lt;0,IF(Deník!$AD258=$CZ$2,Deník!$R258,""),"")</f>
        <v/>
      </c>
      <c r="DL258" s="221">
        <f t="shared" si="12"/>
        <v>93847.029999999984</v>
      </c>
      <c r="DM258" s="220">
        <f t="shared" si="11"/>
        <v>-6.1529700000000132E-2</v>
      </c>
      <c r="DO258" s="50">
        <f>Deník!W259</f>
        <v>0</v>
      </c>
      <c r="DP258" s="102" t="str">
        <f>IF(AND(Deník!W259&gt;0),1,"")</f>
        <v/>
      </c>
      <c r="DQ258" s="102">
        <f>IF(AND(Deník!W259&lt;=0),1,"")</f>
        <v>1</v>
      </c>
      <c r="DR258" s="227"/>
      <c r="DS258" s="228"/>
      <c r="DT258" s="85"/>
      <c r="DU258" s="54">
        <f>IF(MONTH(Deník!$C258)=DU$2,Deník!$W258,"")</f>
        <v>0</v>
      </c>
      <c r="DV258" s="222" t="str">
        <f>IF(MONTH(Deník!$C258)=DV$2,Deník!$W258,"")</f>
        <v/>
      </c>
      <c r="DW258" s="222" t="str">
        <f>IF(MONTH(Deník!$C258)=DW$2,Deník!$W258,"")</f>
        <v/>
      </c>
      <c r="DX258" s="222" t="str">
        <f>IF(MONTH(Deník!$C258)=DX$2,Deník!$W258,"")</f>
        <v/>
      </c>
      <c r="DY258" s="222" t="str">
        <f>IF(MONTH(Deník!$C258)=DY$2,Deník!$W258,"")</f>
        <v/>
      </c>
      <c r="DZ258" s="222" t="str">
        <f>IF(MONTH(Deník!$C258)=DZ$2,Deník!$W258,"")</f>
        <v/>
      </c>
      <c r="EA258" s="222" t="str">
        <f>IF(MONTH(Deník!$C258)=EA$2,Deník!$W258,"")</f>
        <v/>
      </c>
      <c r="EB258" s="222" t="str">
        <f>IF(MONTH(Deník!$C258)=EB$2,Deník!$W258,"")</f>
        <v/>
      </c>
      <c r="EC258" s="222" t="str">
        <f>IF(MONTH(Deník!$C258)=EC$2,Deník!$W258,"")</f>
        <v/>
      </c>
      <c r="ED258" s="222" t="str">
        <f>IF(MONTH(Deník!$C258)=ED$2,Deník!$W258,"")</f>
        <v/>
      </c>
      <c r="EE258" s="222" t="str">
        <f>IF(MONTH(Deník!$C258)=EE$2,Deník!$W258,"")</f>
        <v/>
      </c>
      <c r="EF258" s="222" t="str">
        <f>IF(MONTH(Deník!$C258)=EF$2,Deník!$W258,"")</f>
        <v/>
      </c>
      <c r="EI258" s="600" t="str">
        <f>IF(Deník!$W258&lt;&gt;"",IF(Deník!$B258=Statistika!$F$63,Deník!$W258,""),"")</f>
        <v/>
      </c>
      <c r="EJ258" s="13" t="str">
        <f>IF(Deník!$W258&lt;&gt;"",IF(Deník!$B258=Statistika!$F$64,Deník!$W258,""),"")</f>
        <v/>
      </c>
      <c r="EK258" s="13" t="str">
        <f>IF(Deník!$W258&lt;&gt;"",IF(Deník!$B258=Statistika!$F$65,Deník!$W258,""),"")</f>
        <v/>
      </c>
      <c r="EL258" s="13" t="str">
        <f>IF(Deník!$W258&lt;&gt;"",IF(Deník!$B258=Statistika!$F$66,Deník!$W258,""),"")</f>
        <v/>
      </c>
      <c r="EM258" s="13" t="str">
        <f>IF(Deník!$W258&lt;&gt;"",IF(Deník!$B258=Statistika!$F$67,Deník!$W258,""),"")</f>
        <v/>
      </c>
      <c r="EN258" s="13" t="str">
        <f>IF(Deník!$W258&lt;&gt;"",IF(Deník!$B258=Statistika!$F$68,Deník!$W258,""),"")</f>
        <v/>
      </c>
      <c r="EO258" s="13" t="str">
        <f>IF(Deník!$W258&lt;&gt;"",IF(Deník!$B258=Statistika!$F$69,Deník!$W258,""),"")</f>
        <v/>
      </c>
      <c r="EP258" s="601" t="str">
        <f>IF(Deník!$W258&lt;&gt;"",IF(Deník!$B258=Statistika!$F$70,Deník!$W258,""),"")</f>
        <v/>
      </c>
      <c r="EQ258" s="90"/>
      <c r="ER258" s="63" t="str">
        <f>IF(Deník!$W258&lt;&gt;"",IF(Deník!$J258="L",Deník!$W258,""),"")</f>
        <v/>
      </c>
      <c r="ES258" s="13" t="str">
        <f>IF(Deník!$W258&lt;&gt;"",IF(Deník!$J258="S",Deník!$W258,""),"")</f>
        <v/>
      </c>
      <c r="ET258" s="95"/>
      <c r="EU258" s="88"/>
      <c r="EV258" s="63" t="str">
        <f>IF(WEEKDAY(Deník!$C258,2)=1,Deník!$W258,"")</f>
        <v/>
      </c>
      <c r="EW258" s="13" t="str">
        <f>IF(WEEKDAY(Deník!$C258,2)=2,Deník!$W258,"")</f>
        <v/>
      </c>
      <c r="EX258" s="13" t="str">
        <f>IF(WEEKDAY(Deník!$C258,2)=3,Deník!$W258,"")</f>
        <v/>
      </c>
      <c r="EY258" s="13" t="str">
        <f>IF(WEEKDAY(Deník!$C258,2)=4,Deník!$W258,"")</f>
        <v/>
      </c>
      <c r="EZ258" s="60" t="str">
        <f>IF(WEEKDAY(Deník!$C258,2)=5,Deník!$W258,"")</f>
        <v/>
      </c>
      <c r="FA258" s="99"/>
      <c r="FB258" s="100">
        <f>Deník!D258</f>
        <v>0</v>
      </c>
      <c r="FC258" s="63">
        <f>IF($FB258&lt;&gt;"",IF(AND($FB258&gt;=FC$2,$FB258&lt;=FC$3),Deník!$W258,""))</f>
        <v>0</v>
      </c>
      <c r="FD258" s="63" t="str">
        <f>IF($FB258&lt;&gt;"",IF(AND($FB258&gt;=FD$2,$FB258&lt;=FD$3),Deník!$W258,""))</f>
        <v/>
      </c>
      <c r="FE258" s="63" t="str">
        <f>IF($FB258&lt;&gt;"",IF(AND($FB258&gt;=FE$2,$FB258&lt;=FE$3),Deník!$W258,""))</f>
        <v/>
      </c>
      <c r="FF258" s="63" t="str">
        <f>IF($FB258&lt;&gt;"",IF(AND($FB258&gt;=FF$2,$FB258&lt;=FF$3),Deník!$W258,""))</f>
        <v/>
      </c>
      <c r="FG258" s="63" t="str">
        <f>IF($FB258&lt;&gt;"",IF(AND($FB258&gt;=FG$2,$FB258&lt;=FG$3),Deník!$W258,""))</f>
        <v/>
      </c>
      <c r="FH258" s="63" t="str">
        <f>IF($FB258&lt;&gt;"",IF(AND($FB258&gt;=FH$2,$FB258&lt;=FH$3),Deník!$W258,""))</f>
        <v/>
      </c>
      <c r="FI258" s="63" t="str">
        <f>IF($FB258&lt;&gt;"",IF(AND($FB258&gt;=FI$2,$FB258&lt;=FI$3),Deník!$W258,""))</f>
        <v/>
      </c>
      <c r="FJ258" s="63" t="str">
        <f>IF($FB258&lt;&gt;"",IF(AND($FB258&gt;=FJ$2,$FB258&lt;=FJ$3),Deník!$W258,""))</f>
        <v/>
      </c>
      <c r="FK258" s="63" t="str">
        <f>IF($FB258&lt;&gt;"",IF(AND($FB258&gt;=FK$2,$FB258&lt;=FK$3),Deník!$W258,""))</f>
        <v/>
      </c>
      <c r="FL258" s="63" t="str">
        <f>IF($FB258&lt;&gt;"",IF(AND($FB258&gt;=FL$2,$FB258&lt;=FL$3),Deník!$W258,""))</f>
        <v/>
      </c>
      <c r="FM258" s="63" t="str">
        <f>IF($FB258&lt;&gt;"",IF(AND($FB258&gt;=FM$2,$FB258&lt;=FM$3),Deník!$W258,""))</f>
        <v/>
      </c>
      <c r="FN258" s="13"/>
      <c r="FO258" s="20" t="str">
        <f>IF(Deník!$W258&gt;1,Deník!$W258,"")</f>
        <v/>
      </c>
      <c r="FP258" s="20" t="str">
        <f>IF(Deník!$W258&lt;0,Deník!$W258,"")</f>
        <v/>
      </c>
      <c r="FQ258" s="17"/>
      <c r="FS258" s="233"/>
      <c r="FT258" s="233" t="str">
        <f>IF(Deník!$W258&lt;&gt;"",IF(Deník!$Y258=Statistika!$F$78,Deník!$W258,""),"")</f>
        <v/>
      </c>
      <c r="FU258" s="233" t="str">
        <f>IF(Deník!$W258&lt;&gt;"",IF(Deník!$Y258=Statistika!$F$79,Deník!$W258,""),"")</f>
        <v/>
      </c>
      <c r="FV258" s="233" t="str">
        <f>IF(Deník!$W258&lt;&gt;"",IF(Deník!$Y258=Statistika!$F$80,Deník!$W258,""),"")</f>
        <v/>
      </c>
      <c r="FW258" s="233" t="str">
        <f>IF(Deník!$W258&lt;&gt;"",IF(Deník!$Y258=Statistika!$F$81,Deník!$W258,""),"")</f>
        <v/>
      </c>
      <c r="FX258" s="233" t="str">
        <f>IF(Deník!$W258&lt;&gt;"",IF(Deník!$Y258=Statistika!$F$82,Deník!$W258,""),"")</f>
        <v/>
      </c>
      <c r="FY258" s="233" t="str">
        <f>IF(Deník!$W258&lt;&gt;"",IF(Deník!$Y258=Statistika!$F$83,Deník!$W258,""),"")</f>
        <v/>
      </c>
      <c r="FZ258" s="233" t="str">
        <f>IF(Deník!$W258&lt;&gt;"",IF(Deník!$Y258=Statistika!$F$84,Deník!$W258,""),"")</f>
        <v/>
      </c>
      <c r="GA258" s="233" t="str">
        <f>IF(Deník!$W258&lt;&gt;"",IF(Deník!$Y258=Statistika!$F$85,Deník!$W258,""),"")</f>
        <v/>
      </c>
      <c r="GB258" s="233" t="str">
        <f>IF(Deník!$W258&lt;&gt;"",IF(Deník!$Y258=Statistika!$F$86,Deník!$W258,""),"")</f>
        <v/>
      </c>
      <c r="GC258" s="233" t="str">
        <f>IF(Deník!$W258&lt;&gt;"",IF(Deník!$Y258=Statistika!$F$87,Deník!$W258,""),"")</f>
        <v/>
      </c>
      <c r="GD258" s="233" t="str">
        <f>IF(Deník!$W258&lt;&gt;"",IF(Deník!$Y258=Statistika!$F$88,Deník!$W258,""),"")</f>
        <v/>
      </c>
      <c r="GE258" s="233" t="str">
        <f>IF(Deník!$W258&lt;&gt;"",IF(Deník!$Y258=Statistika!$F$89,Deník!$W258,""),"")</f>
        <v/>
      </c>
      <c r="GF258" s="233" t="str">
        <f>IF(Deník!$W258&lt;&gt;"",IF(Deník!$Y258=Statistika!$F$90,Deník!$W258,""),"")</f>
        <v/>
      </c>
      <c r="GG258" s="233" t="str">
        <f>IF(Deník!$W258&lt;&gt;"",IF(Deník!$Y258=Statistika!$F$91,Deník!$W258,""),"")</f>
        <v/>
      </c>
      <c r="GH258" s="233"/>
      <c r="GI258" s="233" t="str">
        <f>IF(Deník!$W258&lt;&gt;"",IF(Deník!$AB258=Statistika!$L$100,Deník!$W258,""),"")</f>
        <v/>
      </c>
      <c r="GJ258" s="233" t="str">
        <f>IF(Deník!$W258&lt;&gt;"",IF(Deník!$AB258=Statistika!$L$101,Deník!$W258,""),"")</f>
        <v/>
      </c>
      <c r="GK258" s="233" t="str">
        <f>IF(Deník!$W258&lt;&gt;"",IF(Deník!$AB258=Statistika!$L$102,Deník!$W258,""),"")</f>
        <v/>
      </c>
      <c r="GL258" s="233" t="str">
        <f>IF(Deník!$W258&lt;&gt;"",IF(Deník!$AB258=Statistika!$L$103,Deník!$W258,""),"")</f>
        <v/>
      </c>
      <c r="GM258" s="233" t="str">
        <f>IF(Deník!$W258&lt;&gt;"",IF(Deník!$AB258=Statistika!$L$104,Deník!$W258,""),"")</f>
        <v/>
      </c>
      <c r="GN258" s="233" t="str">
        <f>IF(Deník!$W258&lt;&gt;"",IF(Deník!$AB258=Statistika!$L$105,Deník!$W258,""),"")</f>
        <v/>
      </c>
      <c r="GO258" s="233" t="str">
        <f>IF(Deník!$W258&lt;&gt;"",IF(Deník!$AB258=Statistika!$L$106,Deník!$W258,""),"")</f>
        <v/>
      </c>
      <c r="GP258" s="233" t="str">
        <f>IF(Deník!$W258&lt;&gt;"",IF(Deník!$AB258=Statistika!$L$107,Deník!$W258,""),"")</f>
        <v/>
      </c>
      <c r="GQ258" s="233" t="str">
        <f>IF(Deník!$W258&lt;&gt;"",IF(Deník!$AB258=Statistika!$L$108,Deník!$W258,""),"")</f>
        <v/>
      </c>
      <c r="GS258" s="233" t="str">
        <f>IF(Deník!$W258&lt;0,IF(Deník!$AC258=Statistika!$F$117,Deník!$W258,""),"")</f>
        <v/>
      </c>
      <c r="GT258" s="233" t="str">
        <f>IF(Deník!$W258&lt;0,IF(Deník!$AC258=Statistika!$F$118,Deník!$W258,""),"")</f>
        <v/>
      </c>
      <c r="GU258" s="233" t="str">
        <f>IF(Deník!$W258&lt;0,IF(Deník!$AC258=Statistika!$F$119,Deník!$W258,""),"")</f>
        <v/>
      </c>
      <c r="GV258" s="233" t="str">
        <f>IF(Deník!$W258&lt;0,IF(Deník!$AC258=Statistika!$F$120,Deník!$W258,""),"")</f>
        <v/>
      </c>
      <c r="GW258" s="233" t="str">
        <f>IF(Deník!$W258&lt;0,IF(Deník!$AC258=Statistika!$F$121,Deník!$W258,""),"")</f>
        <v/>
      </c>
      <c r="GX258" s="233" t="str">
        <f>IF(Deník!$W258&lt;0,IF(Deník!$AC258=Statistika!$F$122,Deník!$W258,""),"")</f>
        <v/>
      </c>
      <c r="GY258" s="233" t="str">
        <f>IF(Deník!$W258&lt;0,IF(Deník!$AC258=Statistika!$F$123,Deník!$W258,""),"")</f>
        <v/>
      </c>
      <c r="GZ258" s="233" t="str">
        <f>IF(Deník!$W258&lt;0,IF(Deník!$AC258=Statistika!$F$124,Deník!$W258,""),"")</f>
        <v/>
      </c>
      <c r="HA258" s="233" t="str">
        <f>IF(Deník!$W258&lt;0,IF(Deník!$AC258=Statistika!$F$125,Deník!$W258,""),"")</f>
        <v/>
      </c>
      <c r="HC258" s="233" t="str">
        <f>IF(Deník!$W258&lt;0,IF(Deník!$AD258=Statistika!$F$133,Deník!$W258,""),"")</f>
        <v/>
      </c>
      <c r="HD258" s="233" t="str">
        <f>IF(Deník!$W258&lt;0,IF(Deník!$AD258=Statistika!$F$134,Deník!$W258,""),"")</f>
        <v/>
      </c>
      <c r="HE258" s="233" t="str">
        <f>IF(Deník!$W258&lt;0,IF(Deník!$AD258=Statistika!$F$135,Deník!$W258,""),"")</f>
        <v/>
      </c>
      <c r="HF258" s="233" t="str">
        <f>IF(Deník!$W258&lt;0,IF(Deník!$AD258=Statistika!$F$136,Deník!$W258,""),"")</f>
        <v/>
      </c>
      <c r="HG258" s="233" t="str">
        <f>IF(Deník!$W258&lt;0,IF(Deník!$AD258=Statistika!$F$137,Deník!$W258,""),"")</f>
        <v/>
      </c>
      <c r="ID258" s="8">
        <f>Tabulka4[[#This Row],[Sloupec3]]</f>
        <v>0</v>
      </c>
      <c r="IE258" s="17" t="str">
        <f>IF(AND([1]Deník!$C258&gt;='[1]Měsíční shrnutí'!$D$1,[1]Deník!$C258&lt;='[1]Měsíční shrnutí'!$F$1),[1]Deník!$X258,"")</f>
        <v/>
      </c>
    </row>
    <row r="259" spans="1:239">
      <c r="A259" s="8">
        <f>Deník!C260</f>
        <v>0</v>
      </c>
      <c r="B259" s="50" t="str">
        <f>Deník!R260</f>
        <v/>
      </c>
      <c r="C259" s="102" t="str">
        <f>IF(AND(Deník!R260&gt;1,Deník!R260&lt;&gt;""),1,"")</f>
        <v/>
      </c>
      <c r="D259" s="102" t="str">
        <f>IF(AND(Deník!R260&lt;=0,Deník!R260&lt;&gt;""),1,"")</f>
        <v/>
      </c>
      <c r="E259" s="103" t="str">
        <f>IF(AND(Deník!R260&gt;=0,Deník!R260&lt;=1),1,"")</f>
        <v/>
      </c>
      <c r="F259" s="79" t="str">
        <f>IF(Deník!R260&lt;&gt;"",Deník!R260+F258,"")</f>
        <v/>
      </c>
      <c r="G259" s="85"/>
      <c r="H259" s="54" t="str">
        <f>IF(MONTH(Deník!$C259)=H$2,IF(AND(Deník!$R259&gt;=0,Deník!$R259&lt;=1),"BE",Deník!$R259),"")</f>
        <v/>
      </c>
      <c r="I259" s="11" t="str">
        <f>IF(MONTH(Deník!$C259)=I$2,IF(AND(Deník!$R259&gt;=0,Deník!$R259&lt;=1),"BE",Deník!$R259),"")</f>
        <v/>
      </c>
      <c r="J259" s="11" t="str">
        <f>IF(MONTH(Deník!$C259)=J$2,IF(AND(Deník!$R259&gt;=0,Deník!$R259&lt;=1),"BE",Deník!$R259),"")</f>
        <v/>
      </c>
      <c r="K259" s="11" t="str">
        <f>IF(MONTH(Deník!$C259)=K$2,IF(AND(Deník!$R259&gt;=0,Deník!$R259&lt;=1),"BE",Deník!$R259),"")</f>
        <v/>
      </c>
      <c r="L259" s="11" t="str">
        <f>IF(MONTH(Deník!$C259)=L$2,IF(AND(Deník!$R259&gt;=0,Deník!$R259&lt;=1),"BE",Deník!$R259),"")</f>
        <v/>
      </c>
      <c r="M259" s="11" t="str">
        <f>IF(MONTH(Deník!$C259)=M$2,IF(AND(Deník!$R259&gt;=0,Deník!$R259&lt;=1),"BE",Deník!$R259),"")</f>
        <v/>
      </c>
      <c r="N259" s="11" t="str">
        <f>IF(MONTH(Deník!$C259)=N$2,IF(AND(Deník!$R259&gt;=0,Deník!$R259&lt;=1),"BE",Deník!$R259),"")</f>
        <v/>
      </c>
      <c r="O259" s="11" t="str">
        <f>IF(MONTH(Deník!$C259)=O$2,IF(AND(Deník!$R259&gt;=0,Deník!$R259&lt;=1),"BE",Deník!$R259),"")</f>
        <v/>
      </c>
      <c r="P259" s="11" t="str">
        <f>IF(MONTH(Deník!$C259)=P$2,IF(AND(Deník!$R259&gt;=0,Deník!$R259&lt;=1),"BE",Deník!$R259),"")</f>
        <v/>
      </c>
      <c r="Q259" s="11" t="str">
        <f>IF(MONTH(Deník!$C259)=Q$2,IF(AND(Deník!$R259&gt;=0,Deník!$R259&lt;=1),"BE",Deník!$R259),"")</f>
        <v/>
      </c>
      <c r="R259" s="11" t="str">
        <f>IF(MONTH(Deník!$C259)=R$2,IF(AND(Deník!$R259&gt;=0,Deník!$R259&lt;=1),"BE",Deník!$R259),"")</f>
        <v/>
      </c>
      <c r="S259" s="57" t="str">
        <f>IF(MONTH(Deník!$C259)=S$2,IF(AND(Deník!$R259&gt;=0,Deník!$R259&lt;=1),"BE",Deník!$R259),"")</f>
        <v/>
      </c>
      <c r="U259" s="12"/>
      <c r="V259" s="12"/>
      <c r="X259" s="600" t="str">
        <f>IF(Deník!$R259&lt;&gt;"",IF(Deník!$B259=Statistika!$F$63,IF(AND(Deník!$R259&gt;=0,Deník!$R259&lt;=1),"BE",Deník!$R259),""),"")</f>
        <v/>
      </c>
      <c r="Y259" s="13" t="str">
        <f>IF(Deník!$R259&lt;&gt;"",IF(Deník!$B259=Statistika!$F$64,IF(AND(Deník!$R259&gt;=0,Deník!$R259&lt;=1),"BE",Deník!$R259),""),"")</f>
        <v/>
      </c>
      <c r="Z259" s="13" t="str">
        <f>IF(Deník!$R259&lt;&gt;"",IF(Deník!$B259=Statistika!$F$65,IF(AND(Deník!$R259&gt;=0,Deník!$R259&lt;=1),"BE",Deník!$R259),""),"")</f>
        <v/>
      </c>
      <c r="AA259" s="13" t="str">
        <f>IF(Deník!$R259&lt;&gt;"",IF(Deník!$B259=Statistika!$F$66,IF(AND(Deník!$R259&gt;=0,Deník!$R259&lt;=1),"BE",Deník!$R259),""),"")</f>
        <v/>
      </c>
      <c r="AB259" s="13" t="str">
        <f>IF(Deník!$R259&lt;&gt;"",IF(Deník!$B259=Statistika!$F$67,IF(AND(Deník!$R259&gt;=0,Deník!$R259&lt;=1),"BE",Deník!$R259),""),"")</f>
        <v/>
      </c>
      <c r="AC259" s="13" t="str">
        <f>IF(Deník!$R259&lt;&gt;"",IF(Deník!$B259=Statistika!$F$68,IF(AND(Deník!$R259&gt;=0,Deník!$R259&lt;=1),"BE",Deník!$R259),""),"")</f>
        <v/>
      </c>
      <c r="AD259" s="13" t="str">
        <f>IF(Deník!$R259&lt;&gt;"",IF(Deník!$B259=Statistika!$F$69,IF(AND(Deník!$R259&gt;=0,Deník!$R259&lt;=1),"BE",Deník!$R259),""),"")</f>
        <v/>
      </c>
      <c r="AE259" s="601" t="str">
        <f>IF(Deník!$R259&lt;&gt;"",IF(Deník!$B259=Statistika!$F$70,IF(AND(Deník!$R259&gt;=0,Deník!$R259&lt;=1),"BE",Deník!$R259),""),"")</f>
        <v/>
      </c>
      <c r="AF259" s="90"/>
      <c r="AG259" s="63" t="str">
        <f>IF(Deník!$R259&lt;&gt;"",IF(Deník!$J259="L",IF(AND(Deník!$R259&gt;=0,Deník!$R259&lt;=1),"BE",Deník!$R259),""),"")</f>
        <v/>
      </c>
      <c r="AH259" s="13" t="str">
        <f>IF(Deník!$R259&lt;&gt;"",IF(Deník!$J259="S",IF(AND(Deník!$R259&gt;=0,Deník!$R259&lt;=1),"BE",Deník!$R259),""),"")</f>
        <v/>
      </c>
      <c r="AI259" s="95"/>
      <c r="AJ259" s="71" t="str">
        <f>IF(Deník!N260&lt;&gt;"",Deník!N260*-1,"")</f>
        <v/>
      </c>
      <c r="AK259" s="88"/>
      <c r="AL259" s="63" t="str">
        <f>IF(WEEKDAY(Deník!$C259,2)=1,IF(AND(Deník!$R259&gt;=0,Deník!$R259&lt;=1),"BE",Deník!$R259),"")</f>
        <v/>
      </c>
      <c r="AM259" s="13" t="str">
        <f>IF(WEEKDAY(Deník!$C259,2)=2,IF(AND(Deník!$R259&gt;=0,Deník!$R259&lt;=1),"BE",Deník!$R259),"")</f>
        <v/>
      </c>
      <c r="AN259" s="13" t="str">
        <f>IF(WEEKDAY(Deník!$C259,2)=3,IF(AND(Deník!$R259&gt;=0,Deník!$R259&lt;=1),"BE",Deník!$R259),"")</f>
        <v/>
      </c>
      <c r="AO259" s="13" t="str">
        <f>IF(WEEKDAY(Deník!$C259,2)=4,IF(AND(Deník!$R259&gt;=0,Deník!$R259&lt;=1),"BE",Deník!$R259),"")</f>
        <v/>
      </c>
      <c r="AP259" s="60" t="str">
        <f>IF(WEEKDAY(Deník!$C259,2)=5,IF(AND(Deník!$R259&gt;=0,Deník!$R259&lt;=1),"BE",Deník!$R259),"")</f>
        <v/>
      </c>
      <c r="AQ259" s="99"/>
      <c r="AR259" s="100">
        <f>Deník!D259</f>
        <v>0</v>
      </c>
      <c r="AS259" s="63" t="str">
        <f>IF(Deník!$D259&lt;&gt;"",IF(AND(Deník!$D259&gt;=AS$2,Deník!$D259&lt;=AS$3),IF(AND(Deník!$R259&gt;=0,Deník!$R259&lt;=1),"BE",Deník!$R259),""),"")</f>
        <v/>
      </c>
      <c r="AT259" s="63" t="str">
        <f>IF(Deník!$D259&lt;&gt;"",IF(AND(Deník!$D259&gt;=AT$2,Deník!$D259&lt;=AT$3),IF(AND(Deník!$R259&gt;=0,Deník!$R259&lt;=1),"BE",Deník!$R259),""),"")</f>
        <v/>
      </c>
      <c r="AU259" s="63" t="str">
        <f>IF(Deník!$D259&lt;&gt;"",IF(AND(Deník!$D259&gt;=AU$2,Deník!$D259&lt;=AU$3),IF(AND(Deník!$R259&gt;=0,Deník!$R259&lt;=1),"BE",Deník!$R259),""),"")</f>
        <v/>
      </c>
      <c r="AV259" s="63" t="str">
        <f>IF(Deník!$D259&lt;&gt;"",IF(AND(Deník!$D259&gt;=AV$2,Deník!$D259&lt;=AV$3),IF(AND(Deník!$R259&gt;=0,Deník!$R259&lt;=1),"BE",Deník!$R259),""),"")</f>
        <v/>
      </c>
      <c r="AW259" s="63" t="str">
        <f>IF(Deník!$D259&lt;&gt;"",IF(AND(Deník!$D259&gt;=AW$2,Deník!$D259&lt;=AW$3),IF(AND(Deník!$R259&gt;=0,Deník!$R259&lt;=1),"BE",Deník!$R259),""),"")</f>
        <v/>
      </c>
      <c r="AX259" s="63" t="str">
        <f>IF(Deník!$D259&lt;&gt;"",IF(AND(Deník!$D259&gt;=AX$2,Deník!$D259&lt;=AX$3),IF(AND(Deník!$R259&gt;=0,Deník!$R259&lt;=1),"BE",Deník!$R259),""),"")</f>
        <v/>
      </c>
      <c r="AY259" s="63" t="str">
        <f>IF(Deník!$D259&lt;&gt;"",IF(AND(Deník!$D259&gt;=AY$2,Deník!$D259&lt;=AY$3),IF(AND(Deník!$R259&gt;=0,Deník!$R259&lt;=1),"BE",Deník!$R259),""),"")</f>
        <v/>
      </c>
      <c r="AZ259" s="63" t="str">
        <f>IF(Deník!$D259&lt;&gt;"",IF(AND(Deník!$D259&gt;=AZ$2,Deník!$D259&lt;=AZ$3),IF(AND(Deník!$R259&gt;=0,Deník!$R259&lt;=1),"BE",Deník!$R259),""),"")</f>
        <v/>
      </c>
      <c r="BA259" s="63" t="str">
        <f>IF(Deník!$D259&lt;&gt;"",IF(AND(Deník!$D259&gt;=BA$2,Deník!$D259&lt;=BA$3),IF(AND(Deník!$R259&gt;=0,Deník!$R259&lt;=1),"BE",Deník!$R259),""),"")</f>
        <v/>
      </c>
      <c r="BB259" s="63" t="str">
        <f>IF(Deník!$D259&lt;&gt;"",IF(AND(Deník!$D259&gt;=BB$2,Deník!$D259&lt;=BB$3),IF(AND(Deník!$R259&gt;=0,Deník!$R259&lt;=1),"BE",Deník!$R259),""),"")</f>
        <v/>
      </c>
      <c r="BC259" s="71" t="str">
        <f>IF(Deník!$D259&lt;&gt;"",IF(AND(Deník!$D259&gt;=BC$2,Deník!$D259&lt;=BC$3),IF(AND(Deník!$R259&gt;=0,Deník!$R259&lt;=1),"BE",Deník!$R259),""),"")</f>
        <v/>
      </c>
      <c r="BD259" s="20" t="str">
        <f>IF(Deník!$J260="S",(Deník!$M260-Deník!$K260),IF(Deník!$J260="L",(Deník!$K260-Deník!$M260),""))</f>
        <v/>
      </c>
      <c r="BE259" s="20" t="str">
        <f>IF(Deník!$J260="S",(Deník!$K260-Deník!$O260),IF(Deník!$J260="L",(Deník!$O260-Deník!$K260),""))</f>
        <v/>
      </c>
      <c r="BF259" s="20" t="str">
        <f>IF(Deník!$J260="S",(Deník!$K260-Deník!$L260),IF(Deník!$J260="L",(Deník!$L260-Deník!$K260),""))</f>
        <v/>
      </c>
      <c r="BG259" s="20" t="str">
        <f>IF(Deník!$J260="S",(Deník!$K260-Deník!$S260),IF(Deník!$J260="L",(Deník!$S260-Deník!$K260),""))</f>
        <v/>
      </c>
      <c r="BH259" s="20" t="str">
        <f>IF(Deník!$J260="S",(Deník!$K260-Deník!$U260),IF(Deník!$J260="L",(Deník!$U260-Deník!$K260),""))</f>
        <v/>
      </c>
      <c r="BI259" s="20" t="str">
        <f>IF(Deník!$R259&gt;1,Deník!$R259,"")</f>
        <v/>
      </c>
      <c r="BJ259" s="20" t="str">
        <f>IF(Deník!$R259&lt;0,Deník!$R259,"")</f>
        <v/>
      </c>
      <c r="BK259" s="17"/>
      <c r="BM259" s="233" t="str">
        <f>IF(Deník!$R259&lt;&gt;"",IF(Deník!$Y259=Statistika!$F$78,IF(AND(Deník!$R259&gt;=0,Deník!$R259&lt;=1),"BE",Deník!$R259),""),"")</f>
        <v/>
      </c>
      <c r="BN259" s="233" t="str">
        <f>IF(Deník!$R259&lt;&gt;"",IF(Deník!$Y259=Statistika!$F$79,IF(AND(Deník!$R259&gt;=0,Deník!$R259&lt;=1),"BE",Deník!$R259),""),"")</f>
        <v/>
      </c>
      <c r="BO259" s="233" t="str">
        <f>IF(Deník!$R259&lt;&gt;"",IF(Deník!$Y259=Statistika!$F$80,IF(AND(Deník!$R259&gt;=0,Deník!$R259&lt;=1),"BE",Deník!$R259),""),"")</f>
        <v/>
      </c>
      <c r="BP259" s="233" t="str">
        <f>IF(Deník!$R259&lt;&gt;"",IF(Deník!$Y259=Statistika!$F$81,IF(AND(Deník!$R259&gt;=0,Deník!$R259&lt;=1),"BE",Deník!$R259),""),"")</f>
        <v/>
      </c>
      <c r="BQ259" s="233" t="str">
        <f>IF(Deník!$R259&lt;&gt;"",IF(Deník!$Y259=Statistika!$F$82,IF(AND(Deník!$R259&gt;=0,Deník!$R259&lt;=1),"BE",Deník!$R259),""),"")</f>
        <v/>
      </c>
      <c r="BR259" s="233" t="str">
        <f>IF(Deník!$R259&lt;&gt;"",IF(Deník!$Y259=Statistika!$F$83,IF(AND(Deník!$R259&gt;=0,Deník!$R259&lt;=1),"BE",Deník!$R259),""),"")</f>
        <v/>
      </c>
      <c r="BS259" s="233" t="str">
        <f>IF(Deník!$R259&lt;&gt;"",IF(Deník!$Y259=Statistika!$F$84,IF(AND(Deník!$R259&gt;=0,Deník!$R259&lt;=1),"BE",Deník!$R259),""),"")</f>
        <v/>
      </c>
      <c r="BT259" s="233" t="str">
        <f>IF(Deník!$R259&lt;&gt;"",IF(Deník!$Y259=Statistika!$F$85,IF(AND(Deník!$R259&gt;=0,Deník!$R259&lt;=1),"BE",Deník!$R259),""),"")</f>
        <v/>
      </c>
      <c r="BU259" s="233" t="str">
        <f>IF(Deník!$R259&lt;&gt;"",IF(Deník!$Y259=Statistika!$F$86,IF(AND(Deník!$R259&gt;=0,Deník!$R259&lt;=1),"BE",Deník!$R259),""),"")</f>
        <v/>
      </c>
      <c r="BV259" s="233" t="str">
        <f>IF(Deník!$R259&lt;&gt;"",IF(Deník!$Y259=Statistika!$F$87,IF(AND(Deník!$R259&gt;=0,Deník!$R259&lt;=1),"BE",Deník!$R259),""),"")</f>
        <v/>
      </c>
      <c r="BW259" s="233" t="str">
        <f>IF(Deník!$R259&lt;&gt;"",IF(Deník!$Y259=Statistika!$F$88,IF(AND(Deník!$R259&gt;=0,Deník!$R259&lt;=1),"BE",Deník!$R259),""),"")</f>
        <v/>
      </c>
      <c r="BX259" s="233" t="str">
        <f>IF(Deník!$R259&lt;&gt;"",IF(Deník!$Y259=Statistika!$F$89,IF(AND(Deník!$R259&gt;=0,Deník!$R259&lt;=1),"BE",Deník!$R259),""),"")</f>
        <v/>
      </c>
      <c r="BY259" s="233" t="str">
        <f>IF(Deník!$R259&lt;&gt;"",IF(Deník!$Y259=Statistika!$F$90,IF(AND(Deník!$R259&gt;=0,Deník!$R259&lt;=1),"BE",Deník!$R259),""),"")</f>
        <v/>
      </c>
      <c r="BZ259" s="233" t="str">
        <f>IF(Deník!$R259&lt;&gt;"",IF(Deník!$Y259=Statistika!$F$91,IF(AND(Deník!$R259&gt;=0,Deník!$R259&lt;=1),"BE",Deník!$R259),""),"")</f>
        <v/>
      </c>
      <c r="CA259" s="233"/>
      <c r="CB259" s="233" t="str">
        <f>IF(Deník!$R259&lt;&gt;"",IF(Deník!$AB259="SL",IF(AND(Deník!$R259&gt;=0,Deník!$R259&lt;=1),"BE",Deník!$R259),""),"")</f>
        <v/>
      </c>
      <c r="CC259" s="233" t="str">
        <f>IF(Deník!$R259&lt;&gt;"",IF(Deník!$AB259="BE10",IF(AND(Deník!$R259&gt;=0,Deník!$R259&lt;=1),"BE",Deník!$R259),""),"")</f>
        <v/>
      </c>
      <c r="CD259" s="233" t="str">
        <f>IF(Deník!$R259&lt;&gt;"",IF(Deník!$AB259="BE15",IF(AND(Deník!$R259&gt;=0,Deník!$R259&lt;=1),"BE",Deník!$R259),""),"")</f>
        <v/>
      </c>
      <c r="CE259" s="233" t="str">
        <f>IF(Deník!$R259&lt;&gt;"",IF(Deník!$AB259="BE20",IF(AND(Deník!$R259&gt;=0,Deník!$R259&lt;=1),"BE",Deník!$R259),""),"")</f>
        <v/>
      </c>
      <c r="CF259" s="233" t="str">
        <f>IF(Deník!$R259&lt;&gt;"",IF(Deník!$AB259="TP1",IF(AND(Deník!$R259&gt;=0,Deník!$R259&lt;=1),"BE",Deník!$R259),""),"")</f>
        <v/>
      </c>
      <c r="CG259" s="233" t="str">
        <f>IF(Deník!$R259&lt;&gt;"",IF(Deník!$AB259="TP2",IF(AND(Deník!$R259&gt;=0,Deník!$R259&lt;=1),"BE",Deník!$R259),""),"")</f>
        <v/>
      </c>
      <c r="CH259" s="233" t="str">
        <f>IF(Deník!$R259&lt;&gt;"",IF(Deník!$AB259="TP3",IF(AND(Deník!$R259&gt;=0,Deník!$R259&lt;=1),"BE",Deník!$R259),""),"")</f>
        <v/>
      </c>
      <c r="CI259" s="233" t="str">
        <f>IF(Deník!$R259&lt;&gt;"",IF(Deník!$AB259="Trailing SL",IF(AND(Deník!$R259&gt;=0,Deník!$R259&lt;=1),"BE",Deník!$R259),""),"")</f>
        <v/>
      </c>
      <c r="CJ259" s="233" t="str">
        <f>IF(Deník!$R259&lt;&gt;"",IF(Deník!$AB259="Manual",IF(AND(Deník!$R259&gt;=0,Deník!$R259&lt;=1),"BE",Deník!$R259),""),"")</f>
        <v/>
      </c>
      <c r="CK259" s="233"/>
      <c r="CL259" s="233" t="str">
        <f>IF(Deník!$R259&lt;0,IF(Deník!$AC259=Statistika!$F$117,Deník!$R259,""),"")</f>
        <v/>
      </c>
      <c r="CM259" s="233" t="str">
        <f>IF(Deník!$R259&lt;0,IF(Deník!$AC259=Statistika!$F$118,Deník!$R259,""),"")</f>
        <v/>
      </c>
      <c r="CN259" s="233" t="str">
        <f>IF(Deník!$R259&lt;0,IF(Deník!$AC259=Statistika!$F$119,Deník!$R259,""),"")</f>
        <v/>
      </c>
      <c r="CO259" s="233" t="str">
        <f>IF(Deník!$R259&lt;0,IF(Deník!$AC259=Statistika!$F$120,Deník!$R259,""),"")</f>
        <v/>
      </c>
      <c r="CP259" s="233" t="str">
        <f>IF(Deník!$R259&lt;0,IF(Deník!$AC259=Statistika!$F$121,Deník!$R259,""),"")</f>
        <v/>
      </c>
      <c r="CQ259" s="233" t="str">
        <f>IF(Deník!$R259&lt;0,IF(Deník!$AC259=Statistika!$F$122,Deník!$R259,""),"")</f>
        <v/>
      </c>
      <c r="CR259" s="233" t="str">
        <f>IF(Deník!$R259&lt;0,IF(Deník!$AC259=Statistika!$F$123,Deník!$R259,""),"")</f>
        <v/>
      </c>
      <c r="CS259" s="233" t="str">
        <f>IF(Deník!$R259&lt;0,IF(Deník!$AC259=Statistika!$F$124,Deník!$R259,""),"")</f>
        <v/>
      </c>
      <c r="CT259" s="233" t="str">
        <f>IF(Deník!$R259&lt;0,IF(Deník!$AC259=Statistika!$F$125,Deník!$R259,""),"")</f>
        <v/>
      </c>
      <c r="CU259" s="233"/>
      <c r="CV259" s="233" t="str">
        <f>IF(Deník!$R259&lt;0,IF(Deník!$AD259=$CV$2,Deník!$R259,""),"")</f>
        <v/>
      </c>
      <c r="CW259" s="233" t="str">
        <f>IF(Deník!$R259&lt;0,IF(Deník!$AD259=$CW$2,Deník!$R259,""),"")</f>
        <v/>
      </c>
      <c r="CX259" s="233" t="str">
        <f>IF(Deník!$R259&lt;0,IF(Deník!$AD259=$CX$2,Deník!$R259,""),"")</f>
        <v/>
      </c>
      <c r="CY259" s="233" t="str">
        <f>IF(Deník!$R259&lt;0,IF(Deník!$AD259=$CY$2,Deník!$R259,""),"")</f>
        <v/>
      </c>
      <c r="CZ259" s="233" t="str">
        <f>IF(Deník!$R259&lt;0,IF(Deník!$AD259=$CZ$2,Deník!$R259,""),"")</f>
        <v/>
      </c>
      <c r="DL259" s="221">
        <f t="shared" si="12"/>
        <v>93847.029999999984</v>
      </c>
      <c r="DM259" s="220">
        <f t="shared" si="11"/>
        <v>-6.1529700000000132E-2</v>
      </c>
      <c r="DO259" s="50">
        <f>Deník!W260</f>
        <v>0</v>
      </c>
      <c r="DP259" s="102" t="str">
        <f>IF(AND(Deník!W260&gt;0),1,"")</f>
        <v/>
      </c>
      <c r="DQ259" s="102">
        <f>IF(AND(Deník!W260&lt;=0),1,"")</f>
        <v>1</v>
      </c>
      <c r="DR259" s="227"/>
      <c r="DS259" s="228"/>
      <c r="DT259" s="85"/>
      <c r="DU259" s="54">
        <f>IF(MONTH(Deník!$C259)=DU$2,Deník!$W259,"")</f>
        <v>0</v>
      </c>
      <c r="DV259" s="222" t="str">
        <f>IF(MONTH(Deník!$C259)=DV$2,Deník!$W259,"")</f>
        <v/>
      </c>
      <c r="DW259" s="222" t="str">
        <f>IF(MONTH(Deník!$C259)=DW$2,Deník!$W259,"")</f>
        <v/>
      </c>
      <c r="DX259" s="222" t="str">
        <f>IF(MONTH(Deník!$C259)=DX$2,Deník!$W259,"")</f>
        <v/>
      </c>
      <c r="DY259" s="222" t="str">
        <f>IF(MONTH(Deník!$C259)=DY$2,Deník!$W259,"")</f>
        <v/>
      </c>
      <c r="DZ259" s="222" t="str">
        <f>IF(MONTH(Deník!$C259)=DZ$2,Deník!$W259,"")</f>
        <v/>
      </c>
      <c r="EA259" s="222" t="str">
        <f>IF(MONTH(Deník!$C259)=EA$2,Deník!$W259,"")</f>
        <v/>
      </c>
      <c r="EB259" s="222" t="str">
        <f>IF(MONTH(Deník!$C259)=EB$2,Deník!$W259,"")</f>
        <v/>
      </c>
      <c r="EC259" s="222" t="str">
        <f>IF(MONTH(Deník!$C259)=EC$2,Deník!$W259,"")</f>
        <v/>
      </c>
      <c r="ED259" s="222" t="str">
        <f>IF(MONTH(Deník!$C259)=ED$2,Deník!$W259,"")</f>
        <v/>
      </c>
      <c r="EE259" s="222" t="str">
        <f>IF(MONTH(Deník!$C259)=EE$2,Deník!$W259,"")</f>
        <v/>
      </c>
      <c r="EF259" s="222" t="str">
        <f>IF(MONTH(Deník!$C259)=EF$2,Deník!$W259,"")</f>
        <v/>
      </c>
      <c r="EI259" s="600" t="str">
        <f>IF(Deník!$W259&lt;&gt;"",IF(Deník!$B259=Statistika!$F$63,Deník!$W259,""),"")</f>
        <v/>
      </c>
      <c r="EJ259" s="13" t="str">
        <f>IF(Deník!$W259&lt;&gt;"",IF(Deník!$B259=Statistika!$F$64,Deník!$W259,""),"")</f>
        <v/>
      </c>
      <c r="EK259" s="13" t="str">
        <f>IF(Deník!$W259&lt;&gt;"",IF(Deník!$B259=Statistika!$F$65,Deník!$W259,""),"")</f>
        <v/>
      </c>
      <c r="EL259" s="13" t="str">
        <f>IF(Deník!$W259&lt;&gt;"",IF(Deník!$B259=Statistika!$F$66,Deník!$W259,""),"")</f>
        <v/>
      </c>
      <c r="EM259" s="13" t="str">
        <f>IF(Deník!$W259&lt;&gt;"",IF(Deník!$B259=Statistika!$F$67,Deník!$W259,""),"")</f>
        <v/>
      </c>
      <c r="EN259" s="13" t="str">
        <f>IF(Deník!$W259&lt;&gt;"",IF(Deník!$B259=Statistika!$F$68,Deník!$W259,""),"")</f>
        <v/>
      </c>
      <c r="EO259" s="13" t="str">
        <f>IF(Deník!$W259&lt;&gt;"",IF(Deník!$B259=Statistika!$F$69,Deník!$W259,""),"")</f>
        <v/>
      </c>
      <c r="EP259" s="601" t="str">
        <f>IF(Deník!$W259&lt;&gt;"",IF(Deník!$B259=Statistika!$F$70,Deník!$W259,""),"")</f>
        <v/>
      </c>
      <c r="EQ259" s="90"/>
      <c r="ER259" s="63" t="str">
        <f>IF(Deník!$W259&lt;&gt;"",IF(Deník!$J259="L",Deník!$W259,""),"")</f>
        <v/>
      </c>
      <c r="ES259" s="13" t="str">
        <f>IF(Deník!$W259&lt;&gt;"",IF(Deník!$J259="S",Deník!$W259,""),"")</f>
        <v/>
      </c>
      <c r="ET259" s="95"/>
      <c r="EU259" s="88"/>
      <c r="EV259" s="63" t="str">
        <f>IF(WEEKDAY(Deník!$C259,2)=1,Deník!$W259,"")</f>
        <v/>
      </c>
      <c r="EW259" s="13" t="str">
        <f>IF(WEEKDAY(Deník!$C259,2)=2,Deník!$W259,"")</f>
        <v/>
      </c>
      <c r="EX259" s="13" t="str">
        <f>IF(WEEKDAY(Deník!$C259,2)=3,Deník!$W259,"")</f>
        <v/>
      </c>
      <c r="EY259" s="13" t="str">
        <f>IF(WEEKDAY(Deník!$C259,2)=4,Deník!$W259,"")</f>
        <v/>
      </c>
      <c r="EZ259" s="60" t="str">
        <f>IF(WEEKDAY(Deník!$C259,2)=5,Deník!$W259,"")</f>
        <v/>
      </c>
      <c r="FA259" s="99"/>
      <c r="FB259" s="100">
        <f>Deník!D259</f>
        <v>0</v>
      </c>
      <c r="FC259" s="63">
        <f>IF($FB259&lt;&gt;"",IF(AND($FB259&gt;=FC$2,$FB259&lt;=FC$3),Deník!$W259,""))</f>
        <v>0</v>
      </c>
      <c r="FD259" s="63" t="str">
        <f>IF($FB259&lt;&gt;"",IF(AND($FB259&gt;=FD$2,$FB259&lt;=FD$3),Deník!$W259,""))</f>
        <v/>
      </c>
      <c r="FE259" s="63" t="str">
        <f>IF($FB259&lt;&gt;"",IF(AND($FB259&gt;=FE$2,$FB259&lt;=FE$3),Deník!$W259,""))</f>
        <v/>
      </c>
      <c r="FF259" s="63" t="str">
        <f>IF($FB259&lt;&gt;"",IF(AND($FB259&gt;=FF$2,$FB259&lt;=FF$3),Deník!$W259,""))</f>
        <v/>
      </c>
      <c r="FG259" s="63" t="str">
        <f>IF($FB259&lt;&gt;"",IF(AND($FB259&gt;=FG$2,$FB259&lt;=FG$3),Deník!$W259,""))</f>
        <v/>
      </c>
      <c r="FH259" s="63" t="str">
        <f>IF($FB259&lt;&gt;"",IF(AND($FB259&gt;=FH$2,$FB259&lt;=FH$3),Deník!$W259,""))</f>
        <v/>
      </c>
      <c r="FI259" s="63" t="str">
        <f>IF($FB259&lt;&gt;"",IF(AND($FB259&gt;=FI$2,$FB259&lt;=FI$3),Deník!$W259,""))</f>
        <v/>
      </c>
      <c r="FJ259" s="63" t="str">
        <f>IF($FB259&lt;&gt;"",IF(AND($FB259&gt;=FJ$2,$FB259&lt;=FJ$3),Deník!$W259,""))</f>
        <v/>
      </c>
      <c r="FK259" s="63" t="str">
        <f>IF($FB259&lt;&gt;"",IF(AND($FB259&gt;=FK$2,$FB259&lt;=FK$3),Deník!$W259,""))</f>
        <v/>
      </c>
      <c r="FL259" s="63" t="str">
        <f>IF($FB259&lt;&gt;"",IF(AND($FB259&gt;=FL$2,$FB259&lt;=FL$3),Deník!$W259,""))</f>
        <v/>
      </c>
      <c r="FM259" s="63" t="str">
        <f>IF($FB259&lt;&gt;"",IF(AND($FB259&gt;=FM$2,$FB259&lt;=FM$3),Deník!$W259,""))</f>
        <v/>
      </c>
      <c r="FN259" s="13"/>
      <c r="FO259" s="20" t="str">
        <f>IF(Deník!$W259&gt;1,Deník!$W259,"")</f>
        <v/>
      </c>
      <c r="FP259" s="20" t="str">
        <f>IF(Deník!$W259&lt;0,Deník!$W259,"")</f>
        <v/>
      </c>
      <c r="FQ259" s="17"/>
      <c r="FS259" s="233"/>
      <c r="FT259" s="233" t="str">
        <f>IF(Deník!$W259&lt;&gt;"",IF(Deník!$Y259=Statistika!$F$78,Deník!$W259,""),"")</f>
        <v/>
      </c>
      <c r="FU259" s="233" t="str">
        <f>IF(Deník!$W259&lt;&gt;"",IF(Deník!$Y259=Statistika!$F$79,Deník!$W259,""),"")</f>
        <v/>
      </c>
      <c r="FV259" s="233" t="str">
        <f>IF(Deník!$W259&lt;&gt;"",IF(Deník!$Y259=Statistika!$F$80,Deník!$W259,""),"")</f>
        <v/>
      </c>
      <c r="FW259" s="233" t="str">
        <f>IF(Deník!$W259&lt;&gt;"",IF(Deník!$Y259=Statistika!$F$81,Deník!$W259,""),"")</f>
        <v/>
      </c>
      <c r="FX259" s="233" t="str">
        <f>IF(Deník!$W259&lt;&gt;"",IF(Deník!$Y259=Statistika!$F$82,Deník!$W259,""),"")</f>
        <v/>
      </c>
      <c r="FY259" s="233" t="str">
        <f>IF(Deník!$W259&lt;&gt;"",IF(Deník!$Y259=Statistika!$F$83,Deník!$W259,""),"")</f>
        <v/>
      </c>
      <c r="FZ259" s="233" t="str">
        <f>IF(Deník!$W259&lt;&gt;"",IF(Deník!$Y259=Statistika!$F$84,Deník!$W259,""),"")</f>
        <v/>
      </c>
      <c r="GA259" s="233" t="str">
        <f>IF(Deník!$W259&lt;&gt;"",IF(Deník!$Y259=Statistika!$F$85,Deník!$W259,""),"")</f>
        <v/>
      </c>
      <c r="GB259" s="233" t="str">
        <f>IF(Deník!$W259&lt;&gt;"",IF(Deník!$Y259=Statistika!$F$86,Deník!$W259,""),"")</f>
        <v/>
      </c>
      <c r="GC259" s="233" t="str">
        <f>IF(Deník!$W259&lt;&gt;"",IF(Deník!$Y259=Statistika!$F$87,Deník!$W259,""),"")</f>
        <v/>
      </c>
      <c r="GD259" s="233" t="str">
        <f>IF(Deník!$W259&lt;&gt;"",IF(Deník!$Y259=Statistika!$F$88,Deník!$W259,""),"")</f>
        <v/>
      </c>
      <c r="GE259" s="233" t="str">
        <f>IF(Deník!$W259&lt;&gt;"",IF(Deník!$Y259=Statistika!$F$89,Deník!$W259,""),"")</f>
        <v/>
      </c>
      <c r="GF259" s="233" t="str">
        <f>IF(Deník!$W259&lt;&gt;"",IF(Deník!$Y259=Statistika!$F$90,Deník!$W259,""),"")</f>
        <v/>
      </c>
      <c r="GG259" s="233" t="str">
        <f>IF(Deník!$W259&lt;&gt;"",IF(Deník!$Y259=Statistika!$F$91,Deník!$W259,""),"")</f>
        <v/>
      </c>
      <c r="GH259" s="233"/>
      <c r="GI259" s="233" t="str">
        <f>IF(Deník!$W259&lt;&gt;"",IF(Deník!$AB259=Statistika!$L$100,Deník!$W259,""),"")</f>
        <v/>
      </c>
      <c r="GJ259" s="233" t="str">
        <f>IF(Deník!$W259&lt;&gt;"",IF(Deník!$AB259=Statistika!$L$101,Deník!$W259,""),"")</f>
        <v/>
      </c>
      <c r="GK259" s="233" t="str">
        <f>IF(Deník!$W259&lt;&gt;"",IF(Deník!$AB259=Statistika!$L$102,Deník!$W259,""),"")</f>
        <v/>
      </c>
      <c r="GL259" s="233" t="str">
        <f>IF(Deník!$W259&lt;&gt;"",IF(Deník!$AB259=Statistika!$L$103,Deník!$W259,""),"")</f>
        <v/>
      </c>
      <c r="GM259" s="233" t="str">
        <f>IF(Deník!$W259&lt;&gt;"",IF(Deník!$AB259=Statistika!$L$104,Deník!$W259,""),"")</f>
        <v/>
      </c>
      <c r="GN259" s="233" t="str">
        <f>IF(Deník!$W259&lt;&gt;"",IF(Deník!$AB259=Statistika!$L$105,Deník!$W259,""),"")</f>
        <v/>
      </c>
      <c r="GO259" s="233" t="str">
        <f>IF(Deník!$W259&lt;&gt;"",IF(Deník!$AB259=Statistika!$L$106,Deník!$W259,""),"")</f>
        <v/>
      </c>
      <c r="GP259" s="233" t="str">
        <f>IF(Deník!$W259&lt;&gt;"",IF(Deník!$AB259=Statistika!$L$107,Deník!$W259,""),"")</f>
        <v/>
      </c>
      <c r="GQ259" s="233" t="str">
        <f>IF(Deník!$W259&lt;&gt;"",IF(Deník!$AB259=Statistika!$L$108,Deník!$W259,""),"")</f>
        <v/>
      </c>
      <c r="GS259" s="233" t="str">
        <f>IF(Deník!$W259&lt;0,IF(Deník!$AC259=Statistika!$F$117,Deník!$W259,""),"")</f>
        <v/>
      </c>
      <c r="GT259" s="233" t="str">
        <f>IF(Deník!$W259&lt;0,IF(Deník!$AC259=Statistika!$F$118,Deník!$W259,""),"")</f>
        <v/>
      </c>
      <c r="GU259" s="233" t="str">
        <f>IF(Deník!$W259&lt;0,IF(Deník!$AC259=Statistika!$F$119,Deník!$W259,""),"")</f>
        <v/>
      </c>
      <c r="GV259" s="233" t="str">
        <f>IF(Deník!$W259&lt;0,IF(Deník!$AC259=Statistika!$F$120,Deník!$W259,""),"")</f>
        <v/>
      </c>
      <c r="GW259" s="233" t="str">
        <f>IF(Deník!$W259&lt;0,IF(Deník!$AC259=Statistika!$F$121,Deník!$W259,""),"")</f>
        <v/>
      </c>
      <c r="GX259" s="233" t="str">
        <f>IF(Deník!$W259&lt;0,IF(Deník!$AC259=Statistika!$F$122,Deník!$W259,""),"")</f>
        <v/>
      </c>
      <c r="GY259" s="233" t="str">
        <f>IF(Deník!$W259&lt;0,IF(Deník!$AC259=Statistika!$F$123,Deník!$W259,""),"")</f>
        <v/>
      </c>
      <c r="GZ259" s="233" t="str">
        <f>IF(Deník!$W259&lt;0,IF(Deník!$AC259=Statistika!$F$124,Deník!$W259,""),"")</f>
        <v/>
      </c>
      <c r="HA259" s="233" t="str">
        <f>IF(Deník!$W259&lt;0,IF(Deník!$AC259=Statistika!$F$125,Deník!$W259,""),"")</f>
        <v/>
      </c>
      <c r="HC259" s="233" t="str">
        <f>IF(Deník!$W259&lt;0,IF(Deník!$AD259=Statistika!$F$133,Deník!$W259,""),"")</f>
        <v/>
      </c>
      <c r="HD259" s="233" t="str">
        <f>IF(Deník!$W259&lt;0,IF(Deník!$AD259=Statistika!$F$134,Deník!$W259,""),"")</f>
        <v/>
      </c>
      <c r="HE259" s="233" t="str">
        <f>IF(Deník!$W259&lt;0,IF(Deník!$AD259=Statistika!$F$135,Deník!$W259,""),"")</f>
        <v/>
      </c>
      <c r="HF259" s="233" t="str">
        <f>IF(Deník!$W259&lt;0,IF(Deník!$AD259=Statistika!$F$136,Deník!$W259,""),"")</f>
        <v/>
      </c>
      <c r="HG259" s="233" t="str">
        <f>IF(Deník!$W259&lt;0,IF(Deník!$AD259=Statistika!$F$137,Deník!$W259,""),"")</f>
        <v/>
      </c>
      <c r="ID259" s="8">
        <f>Tabulka4[[#This Row],[Sloupec3]]</f>
        <v>0</v>
      </c>
      <c r="IE259" s="17" t="str">
        <f>IF(AND([1]Deník!$C259&gt;='[1]Měsíční shrnutí'!$D$1,[1]Deník!$C259&lt;='[1]Měsíční shrnutí'!$F$1),[1]Deník!$X259,"")</f>
        <v/>
      </c>
    </row>
    <row r="260" spans="1:239">
      <c r="A260" s="8">
        <f>Deník!C261</f>
        <v>0</v>
      </c>
      <c r="B260" s="50" t="str">
        <f>Deník!R261</f>
        <v/>
      </c>
      <c r="C260" s="102" t="str">
        <f>IF(AND(Deník!R261&gt;1,Deník!R261&lt;&gt;""),1,"")</f>
        <v/>
      </c>
      <c r="D260" s="102" t="str">
        <f>IF(AND(Deník!R261&lt;=0,Deník!R261&lt;&gt;""),1,"")</f>
        <v/>
      </c>
      <c r="E260" s="103" t="str">
        <f>IF(AND(Deník!R261&gt;=0,Deník!R261&lt;=1),1,"")</f>
        <v/>
      </c>
      <c r="F260" s="79" t="str">
        <f>IF(Deník!R261&lt;&gt;"",Deník!R261+F259,"")</f>
        <v/>
      </c>
      <c r="G260" s="85"/>
      <c r="H260" s="54" t="str">
        <f>IF(MONTH(Deník!$C260)=H$2,IF(AND(Deník!$R260&gt;=0,Deník!$R260&lt;=1),"BE",Deník!$R260),"")</f>
        <v/>
      </c>
      <c r="I260" s="11" t="str">
        <f>IF(MONTH(Deník!$C260)=I$2,IF(AND(Deník!$R260&gt;=0,Deník!$R260&lt;=1),"BE",Deník!$R260),"")</f>
        <v/>
      </c>
      <c r="J260" s="11" t="str">
        <f>IF(MONTH(Deník!$C260)=J$2,IF(AND(Deník!$R260&gt;=0,Deník!$R260&lt;=1),"BE",Deník!$R260),"")</f>
        <v/>
      </c>
      <c r="K260" s="11" t="str">
        <f>IF(MONTH(Deník!$C260)=K$2,IF(AND(Deník!$R260&gt;=0,Deník!$R260&lt;=1),"BE",Deník!$R260),"")</f>
        <v/>
      </c>
      <c r="L260" s="11" t="str">
        <f>IF(MONTH(Deník!$C260)=L$2,IF(AND(Deník!$R260&gt;=0,Deník!$R260&lt;=1),"BE",Deník!$R260),"")</f>
        <v/>
      </c>
      <c r="M260" s="11" t="str">
        <f>IF(MONTH(Deník!$C260)=M$2,IF(AND(Deník!$R260&gt;=0,Deník!$R260&lt;=1),"BE",Deník!$R260),"")</f>
        <v/>
      </c>
      <c r="N260" s="11" t="str">
        <f>IF(MONTH(Deník!$C260)=N$2,IF(AND(Deník!$R260&gt;=0,Deník!$R260&lt;=1),"BE",Deník!$R260),"")</f>
        <v/>
      </c>
      <c r="O260" s="11" t="str">
        <f>IF(MONTH(Deník!$C260)=O$2,IF(AND(Deník!$R260&gt;=0,Deník!$R260&lt;=1),"BE",Deník!$R260),"")</f>
        <v/>
      </c>
      <c r="P260" s="11" t="str">
        <f>IF(MONTH(Deník!$C260)=P$2,IF(AND(Deník!$R260&gt;=0,Deník!$R260&lt;=1),"BE",Deník!$R260),"")</f>
        <v/>
      </c>
      <c r="Q260" s="11" t="str">
        <f>IF(MONTH(Deník!$C260)=Q$2,IF(AND(Deník!$R260&gt;=0,Deník!$R260&lt;=1),"BE",Deník!$R260),"")</f>
        <v/>
      </c>
      <c r="R260" s="11" t="str">
        <f>IF(MONTH(Deník!$C260)=R$2,IF(AND(Deník!$R260&gt;=0,Deník!$R260&lt;=1),"BE",Deník!$R260),"")</f>
        <v/>
      </c>
      <c r="S260" s="57" t="str">
        <f>IF(MONTH(Deník!$C260)=S$2,IF(AND(Deník!$R260&gt;=0,Deník!$R260&lt;=1),"BE",Deník!$R260),"")</f>
        <v/>
      </c>
      <c r="U260" s="12"/>
      <c r="V260" s="12"/>
      <c r="X260" s="600" t="str">
        <f>IF(Deník!$R260&lt;&gt;"",IF(Deník!$B260=Statistika!$F$63,IF(AND(Deník!$R260&gt;=0,Deník!$R260&lt;=1),"BE",Deník!$R260),""),"")</f>
        <v/>
      </c>
      <c r="Y260" s="13" t="str">
        <f>IF(Deník!$R260&lt;&gt;"",IF(Deník!$B260=Statistika!$F$64,IF(AND(Deník!$R260&gt;=0,Deník!$R260&lt;=1),"BE",Deník!$R260),""),"")</f>
        <v/>
      </c>
      <c r="Z260" s="13" t="str">
        <f>IF(Deník!$R260&lt;&gt;"",IF(Deník!$B260=Statistika!$F$65,IF(AND(Deník!$R260&gt;=0,Deník!$R260&lt;=1),"BE",Deník!$R260),""),"")</f>
        <v/>
      </c>
      <c r="AA260" s="13" t="str">
        <f>IF(Deník!$R260&lt;&gt;"",IF(Deník!$B260=Statistika!$F$66,IF(AND(Deník!$R260&gt;=0,Deník!$R260&lt;=1),"BE",Deník!$R260),""),"")</f>
        <v/>
      </c>
      <c r="AB260" s="13" t="str">
        <f>IF(Deník!$R260&lt;&gt;"",IF(Deník!$B260=Statistika!$F$67,IF(AND(Deník!$R260&gt;=0,Deník!$R260&lt;=1),"BE",Deník!$R260),""),"")</f>
        <v/>
      </c>
      <c r="AC260" s="13" t="str">
        <f>IF(Deník!$R260&lt;&gt;"",IF(Deník!$B260=Statistika!$F$68,IF(AND(Deník!$R260&gt;=0,Deník!$R260&lt;=1),"BE",Deník!$R260),""),"")</f>
        <v/>
      </c>
      <c r="AD260" s="13" t="str">
        <f>IF(Deník!$R260&lt;&gt;"",IF(Deník!$B260=Statistika!$F$69,IF(AND(Deník!$R260&gt;=0,Deník!$R260&lt;=1),"BE",Deník!$R260),""),"")</f>
        <v/>
      </c>
      <c r="AE260" s="601" t="str">
        <f>IF(Deník!$R260&lt;&gt;"",IF(Deník!$B260=Statistika!$F$70,IF(AND(Deník!$R260&gt;=0,Deník!$R260&lt;=1),"BE",Deník!$R260),""),"")</f>
        <v/>
      </c>
      <c r="AF260" s="90"/>
      <c r="AG260" s="63" t="str">
        <f>IF(Deník!$R260&lt;&gt;"",IF(Deník!$J260="L",IF(AND(Deník!$R260&gt;=0,Deník!$R260&lt;=1),"BE",Deník!$R260),""),"")</f>
        <v/>
      </c>
      <c r="AH260" s="13" t="str">
        <f>IF(Deník!$R260&lt;&gt;"",IF(Deník!$J260="S",IF(AND(Deník!$R260&gt;=0,Deník!$R260&lt;=1),"BE",Deník!$R260),""),"")</f>
        <v/>
      </c>
      <c r="AI260" s="95"/>
      <c r="AJ260" s="71" t="str">
        <f>IF(Deník!N261&lt;&gt;"",Deník!N261*-1,"")</f>
        <v/>
      </c>
      <c r="AK260" s="88"/>
      <c r="AL260" s="63" t="str">
        <f>IF(WEEKDAY(Deník!$C260,2)=1,IF(AND(Deník!$R260&gt;=0,Deník!$R260&lt;=1),"BE",Deník!$R260),"")</f>
        <v/>
      </c>
      <c r="AM260" s="13" t="str">
        <f>IF(WEEKDAY(Deník!$C260,2)=2,IF(AND(Deník!$R260&gt;=0,Deník!$R260&lt;=1),"BE",Deník!$R260),"")</f>
        <v/>
      </c>
      <c r="AN260" s="13" t="str">
        <f>IF(WEEKDAY(Deník!$C260,2)=3,IF(AND(Deník!$R260&gt;=0,Deník!$R260&lt;=1),"BE",Deník!$R260),"")</f>
        <v/>
      </c>
      <c r="AO260" s="13" t="str">
        <f>IF(WEEKDAY(Deník!$C260,2)=4,IF(AND(Deník!$R260&gt;=0,Deník!$R260&lt;=1),"BE",Deník!$R260),"")</f>
        <v/>
      </c>
      <c r="AP260" s="60" t="str">
        <f>IF(WEEKDAY(Deník!$C260,2)=5,IF(AND(Deník!$R260&gt;=0,Deník!$R260&lt;=1),"BE",Deník!$R260),"")</f>
        <v/>
      </c>
      <c r="AQ260" s="99"/>
      <c r="AR260" s="100">
        <f>Deník!D260</f>
        <v>0</v>
      </c>
      <c r="AS260" s="63" t="str">
        <f>IF(Deník!$D260&lt;&gt;"",IF(AND(Deník!$D260&gt;=AS$2,Deník!$D260&lt;=AS$3),IF(AND(Deník!$R260&gt;=0,Deník!$R260&lt;=1),"BE",Deník!$R260),""),"")</f>
        <v/>
      </c>
      <c r="AT260" s="63" t="str">
        <f>IF(Deník!$D260&lt;&gt;"",IF(AND(Deník!$D260&gt;=AT$2,Deník!$D260&lt;=AT$3),IF(AND(Deník!$R260&gt;=0,Deník!$R260&lt;=1),"BE",Deník!$R260),""),"")</f>
        <v/>
      </c>
      <c r="AU260" s="63" t="str">
        <f>IF(Deník!$D260&lt;&gt;"",IF(AND(Deník!$D260&gt;=AU$2,Deník!$D260&lt;=AU$3),IF(AND(Deník!$R260&gt;=0,Deník!$R260&lt;=1),"BE",Deník!$R260),""),"")</f>
        <v/>
      </c>
      <c r="AV260" s="63" t="str">
        <f>IF(Deník!$D260&lt;&gt;"",IF(AND(Deník!$D260&gt;=AV$2,Deník!$D260&lt;=AV$3),IF(AND(Deník!$R260&gt;=0,Deník!$R260&lt;=1),"BE",Deník!$R260),""),"")</f>
        <v/>
      </c>
      <c r="AW260" s="63" t="str">
        <f>IF(Deník!$D260&lt;&gt;"",IF(AND(Deník!$D260&gt;=AW$2,Deník!$D260&lt;=AW$3),IF(AND(Deník!$R260&gt;=0,Deník!$R260&lt;=1),"BE",Deník!$R260),""),"")</f>
        <v/>
      </c>
      <c r="AX260" s="63" t="str">
        <f>IF(Deník!$D260&lt;&gt;"",IF(AND(Deník!$D260&gt;=AX$2,Deník!$D260&lt;=AX$3),IF(AND(Deník!$R260&gt;=0,Deník!$R260&lt;=1),"BE",Deník!$R260),""),"")</f>
        <v/>
      </c>
      <c r="AY260" s="63" t="str">
        <f>IF(Deník!$D260&lt;&gt;"",IF(AND(Deník!$D260&gt;=AY$2,Deník!$D260&lt;=AY$3),IF(AND(Deník!$R260&gt;=0,Deník!$R260&lt;=1),"BE",Deník!$R260),""),"")</f>
        <v/>
      </c>
      <c r="AZ260" s="63" t="str">
        <f>IF(Deník!$D260&lt;&gt;"",IF(AND(Deník!$D260&gt;=AZ$2,Deník!$D260&lt;=AZ$3),IF(AND(Deník!$R260&gt;=0,Deník!$R260&lt;=1),"BE",Deník!$R260),""),"")</f>
        <v/>
      </c>
      <c r="BA260" s="63" t="str">
        <f>IF(Deník!$D260&lt;&gt;"",IF(AND(Deník!$D260&gt;=BA$2,Deník!$D260&lt;=BA$3),IF(AND(Deník!$R260&gt;=0,Deník!$R260&lt;=1),"BE",Deník!$R260),""),"")</f>
        <v/>
      </c>
      <c r="BB260" s="63" t="str">
        <f>IF(Deník!$D260&lt;&gt;"",IF(AND(Deník!$D260&gt;=BB$2,Deník!$D260&lt;=BB$3),IF(AND(Deník!$R260&gt;=0,Deník!$R260&lt;=1),"BE",Deník!$R260),""),"")</f>
        <v/>
      </c>
      <c r="BC260" s="71" t="str">
        <f>IF(Deník!$D260&lt;&gt;"",IF(AND(Deník!$D260&gt;=BC$2,Deník!$D260&lt;=BC$3),IF(AND(Deník!$R260&gt;=0,Deník!$R260&lt;=1),"BE",Deník!$R260),""),"")</f>
        <v/>
      </c>
      <c r="BD260" s="20" t="str">
        <f>IF(Deník!$J261="S",(Deník!$M261-Deník!$K261),IF(Deník!$J261="L",(Deník!$K261-Deník!$M261),""))</f>
        <v/>
      </c>
      <c r="BE260" s="20" t="str">
        <f>IF(Deník!$J261="S",(Deník!$K261-Deník!$O261),IF(Deník!$J261="L",(Deník!$O261-Deník!$K261),""))</f>
        <v/>
      </c>
      <c r="BF260" s="20" t="str">
        <f>IF(Deník!$J261="S",(Deník!$K261-Deník!$L261),IF(Deník!$J261="L",(Deník!$L261-Deník!$K261),""))</f>
        <v/>
      </c>
      <c r="BG260" s="20" t="str">
        <f>IF(Deník!$J261="S",(Deník!$K261-Deník!$S261),IF(Deník!$J261="L",(Deník!$S261-Deník!$K261),""))</f>
        <v/>
      </c>
      <c r="BH260" s="20" t="str">
        <f>IF(Deník!$J261="S",(Deník!$K261-Deník!$U261),IF(Deník!$J261="L",(Deník!$U261-Deník!$K261),""))</f>
        <v/>
      </c>
      <c r="BI260" s="20" t="str">
        <f>IF(Deník!$R260&gt;1,Deník!$R260,"")</f>
        <v/>
      </c>
      <c r="BJ260" s="20" t="str">
        <f>IF(Deník!$R260&lt;0,Deník!$R260,"")</f>
        <v/>
      </c>
      <c r="BK260" s="17"/>
      <c r="BM260" s="233" t="str">
        <f>IF(Deník!$R260&lt;&gt;"",IF(Deník!$Y260=Statistika!$F$78,IF(AND(Deník!$R260&gt;=0,Deník!$R260&lt;=1),"BE",Deník!$R260),""),"")</f>
        <v/>
      </c>
      <c r="BN260" s="233" t="str">
        <f>IF(Deník!$R260&lt;&gt;"",IF(Deník!$Y260=Statistika!$F$79,IF(AND(Deník!$R260&gt;=0,Deník!$R260&lt;=1),"BE",Deník!$R260),""),"")</f>
        <v/>
      </c>
      <c r="BO260" s="233" t="str">
        <f>IF(Deník!$R260&lt;&gt;"",IF(Deník!$Y260=Statistika!$F$80,IF(AND(Deník!$R260&gt;=0,Deník!$R260&lt;=1),"BE",Deník!$R260),""),"")</f>
        <v/>
      </c>
      <c r="BP260" s="233" t="str">
        <f>IF(Deník!$R260&lt;&gt;"",IF(Deník!$Y260=Statistika!$F$81,IF(AND(Deník!$R260&gt;=0,Deník!$R260&lt;=1),"BE",Deník!$R260),""),"")</f>
        <v/>
      </c>
      <c r="BQ260" s="233" t="str">
        <f>IF(Deník!$R260&lt;&gt;"",IF(Deník!$Y260=Statistika!$F$82,IF(AND(Deník!$R260&gt;=0,Deník!$R260&lt;=1),"BE",Deník!$R260),""),"")</f>
        <v/>
      </c>
      <c r="BR260" s="233" t="str">
        <f>IF(Deník!$R260&lt;&gt;"",IF(Deník!$Y260=Statistika!$F$83,IF(AND(Deník!$R260&gt;=0,Deník!$R260&lt;=1),"BE",Deník!$R260),""),"")</f>
        <v/>
      </c>
      <c r="BS260" s="233" t="str">
        <f>IF(Deník!$R260&lt;&gt;"",IF(Deník!$Y260=Statistika!$F$84,IF(AND(Deník!$R260&gt;=0,Deník!$R260&lt;=1),"BE",Deník!$R260),""),"")</f>
        <v/>
      </c>
      <c r="BT260" s="233" t="str">
        <f>IF(Deník!$R260&lt;&gt;"",IF(Deník!$Y260=Statistika!$F$85,IF(AND(Deník!$R260&gt;=0,Deník!$R260&lt;=1),"BE",Deník!$R260),""),"")</f>
        <v/>
      </c>
      <c r="BU260" s="233" t="str">
        <f>IF(Deník!$R260&lt;&gt;"",IF(Deník!$Y260=Statistika!$F$86,IF(AND(Deník!$R260&gt;=0,Deník!$R260&lt;=1),"BE",Deník!$R260),""),"")</f>
        <v/>
      </c>
      <c r="BV260" s="233" t="str">
        <f>IF(Deník!$R260&lt;&gt;"",IF(Deník!$Y260=Statistika!$F$87,IF(AND(Deník!$R260&gt;=0,Deník!$R260&lt;=1),"BE",Deník!$R260),""),"")</f>
        <v/>
      </c>
      <c r="BW260" s="233" t="str">
        <f>IF(Deník!$R260&lt;&gt;"",IF(Deník!$Y260=Statistika!$F$88,IF(AND(Deník!$R260&gt;=0,Deník!$R260&lt;=1),"BE",Deník!$R260),""),"")</f>
        <v/>
      </c>
      <c r="BX260" s="233" t="str">
        <f>IF(Deník!$R260&lt;&gt;"",IF(Deník!$Y260=Statistika!$F$89,IF(AND(Deník!$R260&gt;=0,Deník!$R260&lt;=1),"BE",Deník!$R260),""),"")</f>
        <v/>
      </c>
      <c r="BY260" s="233" t="str">
        <f>IF(Deník!$R260&lt;&gt;"",IF(Deník!$Y260=Statistika!$F$90,IF(AND(Deník!$R260&gt;=0,Deník!$R260&lt;=1),"BE",Deník!$R260),""),"")</f>
        <v/>
      </c>
      <c r="BZ260" s="233" t="str">
        <f>IF(Deník!$R260&lt;&gt;"",IF(Deník!$Y260=Statistika!$F$91,IF(AND(Deník!$R260&gt;=0,Deník!$R260&lt;=1),"BE",Deník!$R260),""),"")</f>
        <v/>
      </c>
      <c r="CA260" s="233"/>
      <c r="CB260" s="233" t="str">
        <f>IF(Deník!$R260&lt;&gt;"",IF(Deník!$AB260="SL",IF(AND(Deník!$R260&gt;=0,Deník!$R260&lt;=1),"BE",Deník!$R260),""),"")</f>
        <v/>
      </c>
      <c r="CC260" s="233" t="str">
        <f>IF(Deník!$R260&lt;&gt;"",IF(Deník!$AB260="BE10",IF(AND(Deník!$R260&gt;=0,Deník!$R260&lt;=1),"BE",Deník!$R260),""),"")</f>
        <v/>
      </c>
      <c r="CD260" s="233" t="str">
        <f>IF(Deník!$R260&lt;&gt;"",IF(Deník!$AB260="BE15",IF(AND(Deník!$R260&gt;=0,Deník!$R260&lt;=1),"BE",Deník!$R260),""),"")</f>
        <v/>
      </c>
      <c r="CE260" s="233" t="str">
        <f>IF(Deník!$R260&lt;&gt;"",IF(Deník!$AB260="BE20",IF(AND(Deník!$R260&gt;=0,Deník!$R260&lt;=1),"BE",Deník!$R260),""),"")</f>
        <v/>
      </c>
      <c r="CF260" s="233" t="str">
        <f>IF(Deník!$R260&lt;&gt;"",IF(Deník!$AB260="TP1",IF(AND(Deník!$R260&gt;=0,Deník!$R260&lt;=1),"BE",Deník!$R260),""),"")</f>
        <v/>
      </c>
      <c r="CG260" s="233" t="str">
        <f>IF(Deník!$R260&lt;&gt;"",IF(Deník!$AB260="TP2",IF(AND(Deník!$R260&gt;=0,Deník!$R260&lt;=1),"BE",Deník!$R260),""),"")</f>
        <v/>
      </c>
      <c r="CH260" s="233" t="str">
        <f>IF(Deník!$R260&lt;&gt;"",IF(Deník!$AB260="TP3",IF(AND(Deník!$R260&gt;=0,Deník!$R260&lt;=1),"BE",Deník!$R260),""),"")</f>
        <v/>
      </c>
      <c r="CI260" s="233" t="str">
        <f>IF(Deník!$R260&lt;&gt;"",IF(Deník!$AB260="Trailing SL",IF(AND(Deník!$R260&gt;=0,Deník!$R260&lt;=1),"BE",Deník!$R260),""),"")</f>
        <v/>
      </c>
      <c r="CJ260" s="233" t="str">
        <f>IF(Deník!$R260&lt;&gt;"",IF(Deník!$AB260="Manual",IF(AND(Deník!$R260&gt;=0,Deník!$R260&lt;=1),"BE",Deník!$R260),""),"")</f>
        <v/>
      </c>
      <c r="CK260" s="233"/>
      <c r="CL260" s="233" t="str">
        <f>IF(Deník!$R260&lt;0,IF(Deník!$AC260=Statistika!$F$117,Deník!$R260,""),"")</f>
        <v/>
      </c>
      <c r="CM260" s="233" t="str">
        <f>IF(Deník!$R260&lt;0,IF(Deník!$AC260=Statistika!$F$118,Deník!$R260,""),"")</f>
        <v/>
      </c>
      <c r="CN260" s="233" t="str">
        <f>IF(Deník!$R260&lt;0,IF(Deník!$AC260=Statistika!$F$119,Deník!$R260,""),"")</f>
        <v/>
      </c>
      <c r="CO260" s="233" t="str">
        <f>IF(Deník!$R260&lt;0,IF(Deník!$AC260=Statistika!$F$120,Deník!$R260,""),"")</f>
        <v/>
      </c>
      <c r="CP260" s="233" t="str">
        <f>IF(Deník!$R260&lt;0,IF(Deník!$AC260=Statistika!$F$121,Deník!$R260,""),"")</f>
        <v/>
      </c>
      <c r="CQ260" s="233" t="str">
        <f>IF(Deník!$R260&lt;0,IF(Deník!$AC260=Statistika!$F$122,Deník!$R260,""),"")</f>
        <v/>
      </c>
      <c r="CR260" s="233" t="str">
        <f>IF(Deník!$R260&lt;0,IF(Deník!$AC260=Statistika!$F$123,Deník!$R260,""),"")</f>
        <v/>
      </c>
      <c r="CS260" s="233" t="str">
        <f>IF(Deník!$R260&lt;0,IF(Deník!$AC260=Statistika!$F$124,Deník!$R260,""),"")</f>
        <v/>
      </c>
      <c r="CT260" s="233" t="str">
        <f>IF(Deník!$R260&lt;0,IF(Deník!$AC260=Statistika!$F$125,Deník!$R260,""),"")</f>
        <v/>
      </c>
      <c r="CU260" s="233"/>
      <c r="CV260" s="233" t="str">
        <f>IF(Deník!$R260&lt;0,IF(Deník!$AD260=$CV$2,Deník!$R260,""),"")</f>
        <v/>
      </c>
      <c r="CW260" s="233" t="str">
        <f>IF(Deník!$R260&lt;0,IF(Deník!$AD260=$CW$2,Deník!$R260,""),"")</f>
        <v/>
      </c>
      <c r="CX260" s="233" t="str">
        <f>IF(Deník!$R260&lt;0,IF(Deník!$AD260=$CX$2,Deník!$R260,""),"")</f>
        <v/>
      </c>
      <c r="CY260" s="233" t="str">
        <f>IF(Deník!$R260&lt;0,IF(Deník!$AD260=$CY$2,Deník!$R260,""),"")</f>
        <v/>
      </c>
      <c r="CZ260" s="233" t="str">
        <f>IF(Deník!$R260&lt;0,IF(Deník!$AD260=$CZ$2,Deník!$R260,""),"")</f>
        <v/>
      </c>
      <c r="DL260" s="221">
        <f t="shared" si="12"/>
        <v>93847.029999999984</v>
      </c>
      <c r="DM260" s="220">
        <f t="shared" si="11"/>
        <v>-6.1529700000000132E-2</v>
      </c>
      <c r="DO260" s="50">
        <f>Deník!W261</f>
        <v>0</v>
      </c>
      <c r="DP260" s="102" t="str">
        <f>IF(AND(Deník!W261&gt;0),1,"")</f>
        <v/>
      </c>
      <c r="DQ260" s="102">
        <f>IF(AND(Deník!W261&lt;=0),1,"")</f>
        <v>1</v>
      </c>
      <c r="DR260" s="227"/>
      <c r="DS260" s="228"/>
      <c r="DT260" s="85"/>
      <c r="DU260" s="54">
        <f>IF(MONTH(Deník!$C260)=DU$2,Deník!$W260,"")</f>
        <v>0</v>
      </c>
      <c r="DV260" s="222" t="str">
        <f>IF(MONTH(Deník!$C260)=DV$2,Deník!$W260,"")</f>
        <v/>
      </c>
      <c r="DW260" s="222" t="str">
        <f>IF(MONTH(Deník!$C260)=DW$2,Deník!$W260,"")</f>
        <v/>
      </c>
      <c r="DX260" s="222" t="str">
        <f>IF(MONTH(Deník!$C260)=DX$2,Deník!$W260,"")</f>
        <v/>
      </c>
      <c r="DY260" s="222" t="str">
        <f>IF(MONTH(Deník!$C260)=DY$2,Deník!$W260,"")</f>
        <v/>
      </c>
      <c r="DZ260" s="222" t="str">
        <f>IF(MONTH(Deník!$C260)=DZ$2,Deník!$W260,"")</f>
        <v/>
      </c>
      <c r="EA260" s="222" t="str">
        <f>IF(MONTH(Deník!$C260)=EA$2,Deník!$W260,"")</f>
        <v/>
      </c>
      <c r="EB260" s="222" t="str">
        <f>IF(MONTH(Deník!$C260)=EB$2,Deník!$W260,"")</f>
        <v/>
      </c>
      <c r="EC260" s="222" t="str">
        <f>IF(MONTH(Deník!$C260)=EC$2,Deník!$W260,"")</f>
        <v/>
      </c>
      <c r="ED260" s="222" t="str">
        <f>IF(MONTH(Deník!$C260)=ED$2,Deník!$W260,"")</f>
        <v/>
      </c>
      <c r="EE260" s="222" t="str">
        <f>IF(MONTH(Deník!$C260)=EE$2,Deník!$W260,"")</f>
        <v/>
      </c>
      <c r="EF260" s="222" t="str">
        <f>IF(MONTH(Deník!$C260)=EF$2,Deník!$W260,"")</f>
        <v/>
      </c>
      <c r="EI260" s="600" t="str">
        <f>IF(Deník!$W260&lt;&gt;"",IF(Deník!$B260=Statistika!$F$63,Deník!$W260,""),"")</f>
        <v/>
      </c>
      <c r="EJ260" s="13" t="str">
        <f>IF(Deník!$W260&lt;&gt;"",IF(Deník!$B260=Statistika!$F$64,Deník!$W260,""),"")</f>
        <v/>
      </c>
      <c r="EK260" s="13" t="str">
        <f>IF(Deník!$W260&lt;&gt;"",IF(Deník!$B260=Statistika!$F$65,Deník!$W260,""),"")</f>
        <v/>
      </c>
      <c r="EL260" s="13" t="str">
        <f>IF(Deník!$W260&lt;&gt;"",IF(Deník!$B260=Statistika!$F$66,Deník!$W260,""),"")</f>
        <v/>
      </c>
      <c r="EM260" s="13" t="str">
        <f>IF(Deník!$W260&lt;&gt;"",IF(Deník!$B260=Statistika!$F$67,Deník!$W260,""),"")</f>
        <v/>
      </c>
      <c r="EN260" s="13" t="str">
        <f>IF(Deník!$W260&lt;&gt;"",IF(Deník!$B260=Statistika!$F$68,Deník!$W260,""),"")</f>
        <v/>
      </c>
      <c r="EO260" s="13" t="str">
        <f>IF(Deník!$W260&lt;&gt;"",IF(Deník!$B260=Statistika!$F$69,Deník!$W260,""),"")</f>
        <v/>
      </c>
      <c r="EP260" s="601" t="str">
        <f>IF(Deník!$W260&lt;&gt;"",IF(Deník!$B260=Statistika!$F$70,Deník!$W260,""),"")</f>
        <v/>
      </c>
      <c r="EQ260" s="90"/>
      <c r="ER260" s="63" t="str">
        <f>IF(Deník!$W260&lt;&gt;"",IF(Deník!$J260="L",Deník!$W260,""),"")</f>
        <v/>
      </c>
      <c r="ES260" s="13" t="str">
        <f>IF(Deník!$W260&lt;&gt;"",IF(Deník!$J260="S",Deník!$W260,""),"")</f>
        <v/>
      </c>
      <c r="ET260" s="95"/>
      <c r="EU260" s="88"/>
      <c r="EV260" s="63" t="str">
        <f>IF(WEEKDAY(Deník!$C260,2)=1,Deník!$W260,"")</f>
        <v/>
      </c>
      <c r="EW260" s="13" t="str">
        <f>IF(WEEKDAY(Deník!$C260,2)=2,Deník!$W260,"")</f>
        <v/>
      </c>
      <c r="EX260" s="13" t="str">
        <f>IF(WEEKDAY(Deník!$C260,2)=3,Deník!$W260,"")</f>
        <v/>
      </c>
      <c r="EY260" s="13" t="str">
        <f>IF(WEEKDAY(Deník!$C260,2)=4,Deník!$W260,"")</f>
        <v/>
      </c>
      <c r="EZ260" s="60" t="str">
        <f>IF(WEEKDAY(Deník!$C260,2)=5,Deník!$W260,"")</f>
        <v/>
      </c>
      <c r="FA260" s="99"/>
      <c r="FB260" s="100">
        <f>Deník!D260</f>
        <v>0</v>
      </c>
      <c r="FC260" s="63">
        <f>IF($FB260&lt;&gt;"",IF(AND($FB260&gt;=FC$2,$FB260&lt;=FC$3),Deník!$W260,""))</f>
        <v>0</v>
      </c>
      <c r="FD260" s="63" t="str">
        <f>IF($FB260&lt;&gt;"",IF(AND($FB260&gt;=FD$2,$FB260&lt;=FD$3),Deník!$W260,""))</f>
        <v/>
      </c>
      <c r="FE260" s="63" t="str">
        <f>IF($FB260&lt;&gt;"",IF(AND($FB260&gt;=FE$2,$FB260&lt;=FE$3),Deník!$W260,""))</f>
        <v/>
      </c>
      <c r="FF260" s="63" t="str">
        <f>IF($FB260&lt;&gt;"",IF(AND($FB260&gt;=FF$2,$FB260&lt;=FF$3),Deník!$W260,""))</f>
        <v/>
      </c>
      <c r="FG260" s="63" t="str">
        <f>IF($FB260&lt;&gt;"",IF(AND($FB260&gt;=FG$2,$FB260&lt;=FG$3),Deník!$W260,""))</f>
        <v/>
      </c>
      <c r="FH260" s="63" t="str">
        <f>IF($FB260&lt;&gt;"",IF(AND($FB260&gt;=FH$2,$FB260&lt;=FH$3),Deník!$W260,""))</f>
        <v/>
      </c>
      <c r="FI260" s="63" t="str">
        <f>IF($FB260&lt;&gt;"",IF(AND($FB260&gt;=FI$2,$FB260&lt;=FI$3),Deník!$W260,""))</f>
        <v/>
      </c>
      <c r="FJ260" s="63" t="str">
        <f>IF($FB260&lt;&gt;"",IF(AND($FB260&gt;=FJ$2,$FB260&lt;=FJ$3),Deník!$W260,""))</f>
        <v/>
      </c>
      <c r="FK260" s="63" t="str">
        <f>IF($FB260&lt;&gt;"",IF(AND($FB260&gt;=FK$2,$FB260&lt;=FK$3),Deník!$W260,""))</f>
        <v/>
      </c>
      <c r="FL260" s="63" t="str">
        <f>IF($FB260&lt;&gt;"",IF(AND($FB260&gt;=FL$2,$FB260&lt;=FL$3),Deník!$W260,""))</f>
        <v/>
      </c>
      <c r="FM260" s="63" t="str">
        <f>IF($FB260&lt;&gt;"",IF(AND($FB260&gt;=FM$2,$FB260&lt;=FM$3),Deník!$W260,""))</f>
        <v/>
      </c>
      <c r="FN260" s="13"/>
      <c r="FO260" s="20" t="str">
        <f>IF(Deník!$W260&gt;1,Deník!$W260,"")</f>
        <v/>
      </c>
      <c r="FP260" s="20" t="str">
        <f>IF(Deník!$W260&lt;0,Deník!$W260,"")</f>
        <v/>
      </c>
      <c r="FQ260" s="17"/>
      <c r="FS260" s="233"/>
      <c r="FT260" s="233" t="str">
        <f>IF(Deník!$W260&lt;&gt;"",IF(Deník!$Y260=Statistika!$F$78,Deník!$W260,""),"")</f>
        <v/>
      </c>
      <c r="FU260" s="233" t="str">
        <f>IF(Deník!$W260&lt;&gt;"",IF(Deník!$Y260=Statistika!$F$79,Deník!$W260,""),"")</f>
        <v/>
      </c>
      <c r="FV260" s="233" t="str">
        <f>IF(Deník!$W260&lt;&gt;"",IF(Deník!$Y260=Statistika!$F$80,Deník!$W260,""),"")</f>
        <v/>
      </c>
      <c r="FW260" s="233" t="str">
        <f>IF(Deník!$W260&lt;&gt;"",IF(Deník!$Y260=Statistika!$F$81,Deník!$W260,""),"")</f>
        <v/>
      </c>
      <c r="FX260" s="233" t="str">
        <f>IF(Deník!$W260&lt;&gt;"",IF(Deník!$Y260=Statistika!$F$82,Deník!$W260,""),"")</f>
        <v/>
      </c>
      <c r="FY260" s="233" t="str">
        <f>IF(Deník!$W260&lt;&gt;"",IF(Deník!$Y260=Statistika!$F$83,Deník!$W260,""),"")</f>
        <v/>
      </c>
      <c r="FZ260" s="233" t="str">
        <f>IF(Deník!$W260&lt;&gt;"",IF(Deník!$Y260=Statistika!$F$84,Deník!$W260,""),"")</f>
        <v/>
      </c>
      <c r="GA260" s="233" t="str">
        <f>IF(Deník!$W260&lt;&gt;"",IF(Deník!$Y260=Statistika!$F$85,Deník!$W260,""),"")</f>
        <v/>
      </c>
      <c r="GB260" s="233" t="str">
        <f>IF(Deník!$W260&lt;&gt;"",IF(Deník!$Y260=Statistika!$F$86,Deník!$W260,""),"")</f>
        <v/>
      </c>
      <c r="GC260" s="233" t="str">
        <f>IF(Deník!$W260&lt;&gt;"",IF(Deník!$Y260=Statistika!$F$87,Deník!$W260,""),"")</f>
        <v/>
      </c>
      <c r="GD260" s="233" t="str">
        <f>IF(Deník!$W260&lt;&gt;"",IF(Deník!$Y260=Statistika!$F$88,Deník!$W260,""),"")</f>
        <v/>
      </c>
      <c r="GE260" s="233" t="str">
        <f>IF(Deník!$W260&lt;&gt;"",IF(Deník!$Y260=Statistika!$F$89,Deník!$W260,""),"")</f>
        <v/>
      </c>
      <c r="GF260" s="233" t="str">
        <f>IF(Deník!$W260&lt;&gt;"",IF(Deník!$Y260=Statistika!$F$90,Deník!$W260,""),"")</f>
        <v/>
      </c>
      <c r="GG260" s="233" t="str">
        <f>IF(Deník!$W260&lt;&gt;"",IF(Deník!$Y260=Statistika!$F$91,Deník!$W260,""),"")</f>
        <v/>
      </c>
      <c r="GH260" s="233"/>
      <c r="GI260" s="233" t="str">
        <f>IF(Deník!$W260&lt;&gt;"",IF(Deník!$AB260=Statistika!$L$100,Deník!$W260,""),"")</f>
        <v/>
      </c>
      <c r="GJ260" s="233" t="str">
        <f>IF(Deník!$W260&lt;&gt;"",IF(Deník!$AB260=Statistika!$L$101,Deník!$W260,""),"")</f>
        <v/>
      </c>
      <c r="GK260" s="233" t="str">
        <f>IF(Deník!$W260&lt;&gt;"",IF(Deník!$AB260=Statistika!$L$102,Deník!$W260,""),"")</f>
        <v/>
      </c>
      <c r="GL260" s="233" t="str">
        <f>IF(Deník!$W260&lt;&gt;"",IF(Deník!$AB260=Statistika!$L$103,Deník!$W260,""),"")</f>
        <v/>
      </c>
      <c r="GM260" s="233" t="str">
        <f>IF(Deník!$W260&lt;&gt;"",IF(Deník!$AB260=Statistika!$L$104,Deník!$W260,""),"")</f>
        <v/>
      </c>
      <c r="GN260" s="233" t="str">
        <f>IF(Deník!$W260&lt;&gt;"",IF(Deník!$AB260=Statistika!$L$105,Deník!$W260,""),"")</f>
        <v/>
      </c>
      <c r="GO260" s="233" t="str">
        <f>IF(Deník!$W260&lt;&gt;"",IF(Deník!$AB260=Statistika!$L$106,Deník!$W260,""),"")</f>
        <v/>
      </c>
      <c r="GP260" s="233" t="str">
        <f>IF(Deník!$W260&lt;&gt;"",IF(Deník!$AB260=Statistika!$L$107,Deník!$W260,""),"")</f>
        <v/>
      </c>
      <c r="GQ260" s="233" t="str">
        <f>IF(Deník!$W260&lt;&gt;"",IF(Deník!$AB260=Statistika!$L$108,Deník!$W260,""),"")</f>
        <v/>
      </c>
      <c r="GS260" s="233" t="str">
        <f>IF(Deník!$W260&lt;0,IF(Deník!$AC260=Statistika!$F$117,Deník!$W260,""),"")</f>
        <v/>
      </c>
      <c r="GT260" s="233" t="str">
        <f>IF(Deník!$W260&lt;0,IF(Deník!$AC260=Statistika!$F$118,Deník!$W260,""),"")</f>
        <v/>
      </c>
      <c r="GU260" s="233" t="str">
        <f>IF(Deník!$W260&lt;0,IF(Deník!$AC260=Statistika!$F$119,Deník!$W260,""),"")</f>
        <v/>
      </c>
      <c r="GV260" s="233" t="str">
        <f>IF(Deník!$W260&lt;0,IF(Deník!$AC260=Statistika!$F$120,Deník!$W260,""),"")</f>
        <v/>
      </c>
      <c r="GW260" s="233" t="str">
        <f>IF(Deník!$W260&lt;0,IF(Deník!$AC260=Statistika!$F$121,Deník!$W260,""),"")</f>
        <v/>
      </c>
      <c r="GX260" s="233" t="str">
        <f>IF(Deník!$W260&lt;0,IF(Deník!$AC260=Statistika!$F$122,Deník!$W260,""),"")</f>
        <v/>
      </c>
      <c r="GY260" s="233" t="str">
        <f>IF(Deník!$W260&lt;0,IF(Deník!$AC260=Statistika!$F$123,Deník!$W260,""),"")</f>
        <v/>
      </c>
      <c r="GZ260" s="233" t="str">
        <f>IF(Deník!$W260&lt;0,IF(Deník!$AC260=Statistika!$F$124,Deník!$W260,""),"")</f>
        <v/>
      </c>
      <c r="HA260" s="233" t="str">
        <f>IF(Deník!$W260&lt;0,IF(Deník!$AC260=Statistika!$F$125,Deník!$W260,""),"")</f>
        <v/>
      </c>
      <c r="HC260" s="233" t="str">
        <f>IF(Deník!$W260&lt;0,IF(Deník!$AD260=Statistika!$F$133,Deník!$W260,""),"")</f>
        <v/>
      </c>
      <c r="HD260" s="233" t="str">
        <f>IF(Deník!$W260&lt;0,IF(Deník!$AD260=Statistika!$F$134,Deník!$W260,""),"")</f>
        <v/>
      </c>
      <c r="HE260" s="233" t="str">
        <f>IF(Deník!$W260&lt;0,IF(Deník!$AD260=Statistika!$F$135,Deník!$W260,""),"")</f>
        <v/>
      </c>
      <c r="HF260" s="233" t="str">
        <f>IF(Deník!$W260&lt;0,IF(Deník!$AD260=Statistika!$F$136,Deník!$W260,""),"")</f>
        <v/>
      </c>
      <c r="HG260" s="233" t="str">
        <f>IF(Deník!$W260&lt;0,IF(Deník!$AD260=Statistika!$F$137,Deník!$W260,""),"")</f>
        <v/>
      </c>
      <c r="ID260" s="8">
        <f>Tabulka4[[#This Row],[Sloupec3]]</f>
        <v>0</v>
      </c>
      <c r="IE260" s="17" t="str">
        <f>IF(AND([1]Deník!$C260&gt;='[1]Měsíční shrnutí'!$D$1,[1]Deník!$C260&lt;='[1]Měsíční shrnutí'!$F$1),[1]Deník!$X260,"")</f>
        <v/>
      </c>
    </row>
    <row r="261" spans="1:239">
      <c r="A261" s="8">
        <f>Deník!C262</f>
        <v>0</v>
      </c>
      <c r="B261" s="50" t="str">
        <f>Deník!R262</f>
        <v/>
      </c>
      <c r="C261" s="102" t="str">
        <f>IF(AND(Deník!R262&gt;1,Deník!R262&lt;&gt;""),1,"")</f>
        <v/>
      </c>
      <c r="D261" s="102" t="str">
        <f>IF(AND(Deník!R262&lt;=0,Deník!R262&lt;&gt;""),1,"")</f>
        <v/>
      </c>
      <c r="E261" s="103" t="str">
        <f>IF(AND(Deník!R262&gt;=0,Deník!R262&lt;=1),1,"")</f>
        <v/>
      </c>
      <c r="F261" s="79" t="str">
        <f>IF(Deník!R262&lt;&gt;"",Deník!R262+F260,"")</f>
        <v/>
      </c>
      <c r="G261" s="85"/>
      <c r="H261" s="54" t="str">
        <f>IF(MONTH(Deník!$C261)=H$2,IF(AND(Deník!$R261&gt;=0,Deník!$R261&lt;=1),"BE",Deník!$R261),"")</f>
        <v/>
      </c>
      <c r="I261" s="11" t="str">
        <f>IF(MONTH(Deník!$C261)=I$2,IF(AND(Deník!$R261&gt;=0,Deník!$R261&lt;=1),"BE",Deník!$R261),"")</f>
        <v/>
      </c>
      <c r="J261" s="11" t="str">
        <f>IF(MONTH(Deník!$C261)=J$2,IF(AND(Deník!$R261&gt;=0,Deník!$R261&lt;=1),"BE",Deník!$R261),"")</f>
        <v/>
      </c>
      <c r="K261" s="11" t="str">
        <f>IF(MONTH(Deník!$C261)=K$2,IF(AND(Deník!$R261&gt;=0,Deník!$R261&lt;=1),"BE",Deník!$R261),"")</f>
        <v/>
      </c>
      <c r="L261" s="11" t="str">
        <f>IF(MONTH(Deník!$C261)=L$2,IF(AND(Deník!$R261&gt;=0,Deník!$R261&lt;=1),"BE",Deník!$R261),"")</f>
        <v/>
      </c>
      <c r="M261" s="11" t="str">
        <f>IF(MONTH(Deník!$C261)=M$2,IF(AND(Deník!$R261&gt;=0,Deník!$R261&lt;=1),"BE",Deník!$R261),"")</f>
        <v/>
      </c>
      <c r="N261" s="11" t="str">
        <f>IF(MONTH(Deník!$C261)=N$2,IF(AND(Deník!$R261&gt;=0,Deník!$R261&lt;=1),"BE",Deník!$R261),"")</f>
        <v/>
      </c>
      <c r="O261" s="11" t="str">
        <f>IF(MONTH(Deník!$C261)=O$2,IF(AND(Deník!$R261&gt;=0,Deník!$R261&lt;=1),"BE",Deník!$R261),"")</f>
        <v/>
      </c>
      <c r="P261" s="11" t="str">
        <f>IF(MONTH(Deník!$C261)=P$2,IF(AND(Deník!$R261&gt;=0,Deník!$R261&lt;=1),"BE",Deník!$R261),"")</f>
        <v/>
      </c>
      <c r="Q261" s="11" t="str">
        <f>IF(MONTH(Deník!$C261)=Q$2,IF(AND(Deník!$R261&gt;=0,Deník!$R261&lt;=1),"BE",Deník!$R261),"")</f>
        <v/>
      </c>
      <c r="R261" s="11" t="str">
        <f>IF(MONTH(Deník!$C261)=R$2,IF(AND(Deník!$R261&gt;=0,Deník!$R261&lt;=1),"BE",Deník!$R261),"")</f>
        <v/>
      </c>
      <c r="S261" s="57" t="str">
        <f>IF(MONTH(Deník!$C261)=S$2,IF(AND(Deník!$R261&gt;=0,Deník!$R261&lt;=1),"BE",Deník!$R261),"")</f>
        <v/>
      </c>
      <c r="U261" s="12"/>
      <c r="V261" s="12"/>
      <c r="X261" s="600" t="str">
        <f>IF(Deník!$R261&lt;&gt;"",IF(Deník!$B261=Statistika!$F$63,IF(AND(Deník!$R261&gt;=0,Deník!$R261&lt;=1),"BE",Deník!$R261),""),"")</f>
        <v/>
      </c>
      <c r="Y261" s="13" t="str">
        <f>IF(Deník!$R261&lt;&gt;"",IF(Deník!$B261=Statistika!$F$64,IF(AND(Deník!$R261&gt;=0,Deník!$R261&lt;=1),"BE",Deník!$R261),""),"")</f>
        <v/>
      </c>
      <c r="Z261" s="13" t="str">
        <f>IF(Deník!$R261&lt;&gt;"",IF(Deník!$B261=Statistika!$F$65,IF(AND(Deník!$R261&gt;=0,Deník!$R261&lt;=1),"BE",Deník!$R261),""),"")</f>
        <v/>
      </c>
      <c r="AA261" s="13" t="str">
        <f>IF(Deník!$R261&lt;&gt;"",IF(Deník!$B261=Statistika!$F$66,IF(AND(Deník!$R261&gt;=0,Deník!$R261&lt;=1),"BE",Deník!$R261),""),"")</f>
        <v/>
      </c>
      <c r="AB261" s="13" t="str">
        <f>IF(Deník!$R261&lt;&gt;"",IF(Deník!$B261=Statistika!$F$67,IF(AND(Deník!$R261&gt;=0,Deník!$R261&lt;=1),"BE",Deník!$R261),""),"")</f>
        <v/>
      </c>
      <c r="AC261" s="13" t="str">
        <f>IF(Deník!$R261&lt;&gt;"",IF(Deník!$B261=Statistika!$F$68,IF(AND(Deník!$R261&gt;=0,Deník!$R261&lt;=1),"BE",Deník!$R261),""),"")</f>
        <v/>
      </c>
      <c r="AD261" s="13" t="str">
        <f>IF(Deník!$R261&lt;&gt;"",IF(Deník!$B261=Statistika!$F$69,IF(AND(Deník!$R261&gt;=0,Deník!$R261&lt;=1),"BE",Deník!$R261),""),"")</f>
        <v/>
      </c>
      <c r="AE261" s="601" t="str">
        <f>IF(Deník!$R261&lt;&gt;"",IF(Deník!$B261=Statistika!$F$70,IF(AND(Deník!$R261&gt;=0,Deník!$R261&lt;=1),"BE",Deník!$R261),""),"")</f>
        <v/>
      </c>
      <c r="AF261" s="90"/>
      <c r="AG261" s="63" t="str">
        <f>IF(Deník!$R261&lt;&gt;"",IF(Deník!$J261="L",IF(AND(Deník!$R261&gt;=0,Deník!$R261&lt;=1),"BE",Deník!$R261),""),"")</f>
        <v/>
      </c>
      <c r="AH261" s="13" t="str">
        <f>IF(Deník!$R261&lt;&gt;"",IF(Deník!$J261="S",IF(AND(Deník!$R261&gt;=0,Deník!$R261&lt;=1),"BE",Deník!$R261),""),"")</f>
        <v/>
      </c>
      <c r="AI261" s="95"/>
      <c r="AJ261" s="71" t="str">
        <f>IF(Deník!N262&lt;&gt;"",Deník!N262*-1,"")</f>
        <v/>
      </c>
      <c r="AK261" s="88"/>
      <c r="AL261" s="63" t="str">
        <f>IF(WEEKDAY(Deník!$C261,2)=1,IF(AND(Deník!$R261&gt;=0,Deník!$R261&lt;=1),"BE",Deník!$R261),"")</f>
        <v/>
      </c>
      <c r="AM261" s="13" t="str">
        <f>IF(WEEKDAY(Deník!$C261,2)=2,IF(AND(Deník!$R261&gt;=0,Deník!$R261&lt;=1),"BE",Deník!$R261),"")</f>
        <v/>
      </c>
      <c r="AN261" s="13" t="str">
        <f>IF(WEEKDAY(Deník!$C261,2)=3,IF(AND(Deník!$R261&gt;=0,Deník!$R261&lt;=1),"BE",Deník!$R261),"")</f>
        <v/>
      </c>
      <c r="AO261" s="13" t="str">
        <f>IF(WEEKDAY(Deník!$C261,2)=4,IF(AND(Deník!$R261&gt;=0,Deník!$R261&lt;=1),"BE",Deník!$R261),"")</f>
        <v/>
      </c>
      <c r="AP261" s="60" t="str">
        <f>IF(WEEKDAY(Deník!$C261,2)=5,IF(AND(Deník!$R261&gt;=0,Deník!$R261&lt;=1),"BE",Deník!$R261),"")</f>
        <v/>
      </c>
      <c r="AQ261" s="99"/>
      <c r="AR261" s="100">
        <f>Deník!D261</f>
        <v>0</v>
      </c>
      <c r="AS261" s="63" t="str">
        <f>IF(Deník!$D261&lt;&gt;"",IF(AND(Deník!$D261&gt;=AS$2,Deník!$D261&lt;=AS$3),IF(AND(Deník!$R261&gt;=0,Deník!$R261&lt;=1),"BE",Deník!$R261),""),"")</f>
        <v/>
      </c>
      <c r="AT261" s="63" t="str">
        <f>IF(Deník!$D261&lt;&gt;"",IF(AND(Deník!$D261&gt;=AT$2,Deník!$D261&lt;=AT$3),IF(AND(Deník!$R261&gt;=0,Deník!$R261&lt;=1),"BE",Deník!$R261),""),"")</f>
        <v/>
      </c>
      <c r="AU261" s="63" t="str">
        <f>IF(Deník!$D261&lt;&gt;"",IF(AND(Deník!$D261&gt;=AU$2,Deník!$D261&lt;=AU$3),IF(AND(Deník!$R261&gt;=0,Deník!$R261&lt;=1),"BE",Deník!$R261),""),"")</f>
        <v/>
      </c>
      <c r="AV261" s="63" t="str">
        <f>IF(Deník!$D261&lt;&gt;"",IF(AND(Deník!$D261&gt;=AV$2,Deník!$D261&lt;=AV$3),IF(AND(Deník!$R261&gt;=0,Deník!$R261&lt;=1),"BE",Deník!$R261),""),"")</f>
        <v/>
      </c>
      <c r="AW261" s="63" t="str">
        <f>IF(Deník!$D261&lt;&gt;"",IF(AND(Deník!$D261&gt;=AW$2,Deník!$D261&lt;=AW$3),IF(AND(Deník!$R261&gt;=0,Deník!$R261&lt;=1),"BE",Deník!$R261),""),"")</f>
        <v/>
      </c>
      <c r="AX261" s="63" t="str">
        <f>IF(Deník!$D261&lt;&gt;"",IF(AND(Deník!$D261&gt;=AX$2,Deník!$D261&lt;=AX$3),IF(AND(Deník!$R261&gt;=0,Deník!$R261&lt;=1),"BE",Deník!$R261),""),"")</f>
        <v/>
      </c>
      <c r="AY261" s="63" t="str">
        <f>IF(Deník!$D261&lt;&gt;"",IF(AND(Deník!$D261&gt;=AY$2,Deník!$D261&lt;=AY$3),IF(AND(Deník!$R261&gt;=0,Deník!$R261&lt;=1),"BE",Deník!$R261),""),"")</f>
        <v/>
      </c>
      <c r="AZ261" s="63" t="str">
        <f>IF(Deník!$D261&lt;&gt;"",IF(AND(Deník!$D261&gt;=AZ$2,Deník!$D261&lt;=AZ$3),IF(AND(Deník!$R261&gt;=0,Deník!$R261&lt;=1),"BE",Deník!$R261),""),"")</f>
        <v/>
      </c>
      <c r="BA261" s="63" t="str">
        <f>IF(Deník!$D261&lt;&gt;"",IF(AND(Deník!$D261&gt;=BA$2,Deník!$D261&lt;=BA$3),IF(AND(Deník!$R261&gt;=0,Deník!$R261&lt;=1),"BE",Deník!$R261),""),"")</f>
        <v/>
      </c>
      <c r="BB261" s="63" t="str">
        <f>IF(Deník!$D261&lt;&gt;"",IF(AND(Deník!$D261&gt;=BB$2,Deník!$D261&lt;=BB$3),IF(AND(Deník!$R261&gt;=0,Deník!$R261&lt;=1),"BE",Deník!$R261),""),"")</f>
        <v/>
      </c>
      <c r="BC261" s="71" t="str">
        <f>IF(Deník!$D261&lt;&gt;"",IF(AND(Deník!$D261&gt;=BC$2,Deník!$D261&lt;=BC$3),IF(AND(Deník!$R261&gt;=0,Deník!$R261&lt;=1),"BE",Deník!$R261),""),"")</f>
        <v/>
      </c>
      <c r="BD261" s="20" t="str">
        <f>IF(Deník!$J262="S",(Deník!$M262-Deník!$K262),IF(Deník!$J262="L",(Deník!$K262-Deník!$M262),""))</f>
        <v/>
      </c>
      <c r="BE261" s="20" t="str">
        <f>IF(Deník!$J262="S",(Deník!$K262-Deník!$O262),IF(Deník!$J262="L",(Deník!$O262-Deník!$K262),""))</f>
        <v/>
      </c>
      <c r="BF261" s="20" t="str">
        <f>IF(Deník!$J262="S",(Deník!$K262-Deník!$L262),IF(Deník!$J262="L",(Deník!$L262-Deník!$K262),""))</f>
        <v/>
      </c>
      <c r="BG261" s="20" t="str">
        <f>IF(Deník!$J262="S",(Deník!$K262-Deník!$S262),IF(Deník!$J262="L",(Deník!$S262-Deník!$K262),""))</f>
        <v/>
      </c>
      <c r="BH261" s="20" t="str">
        <f>IF(Deník!$J262="S",(Deník!$K262-Deník!$U262),IF(Deník!$J262="L",(Deník!$U262-Deník!$K262),""))</f>
        <v/>
      </c>
      <c r="BI261" s="20" t="str">
        <f>IF(Deník!$R261&gt;1,Deník!$R261,"")</f>
        <v/>
      </c>
      <c r="BJ261" s="20" t="str">
        <f>IF(Deník!$R261&lt;0,Deník!$R261,"")</f>
        <v/>
      </c>
      <c r="BK261" s="17"/>
      <c r="BM261" s="233" t="str">
        <f>IF(Deník!$R261&lt;&gt;"",IF(Deník!$Y261=Statistika!$F$78,IF(AND(Deník!$R261&gt;=0,Deník!$R261&lt;=1),"BE",Deník!$R261),""),"")</f>
        <v/>
      </c>
      <c r="BN261" s="233" t="str">
        <f>IF(Deník!$R261&lt;&gt;"",IF(Deník!$Y261=Statistika!$F$79,IF(AND(Deník!$R261&gt;=0,Deník!$R261&lt;=1),"BE",Deník!$R261),""),"")</f>
        <v/>
      </c>
      <c r="BO261" s="233" t="str">
        <f>IF(Deník!$R261&lt;&gt;"",IF(Deník!$Y261=Statistika!$F$80,IF(AND(Deník!$R261&gt;=0,Deník!$R261&lt;=1),"BE",Deník!$R261),""),"")</f>
        <v/>
      </c>
      <c r="BP261" s="233" t="str">
        <f>IF(Deník!$R261&lt;&gt;"",IF(Deník!$Y261=Statistika!$F$81,IF(AND(Deník!$R261&gt;=0,Deník!$R261&lt;=1),"BE",Deník!$R261),""),"")</f>
        <v/>
      </c>
      <c r="BQ261" s="233" t="str">
        <f>IF(Deník!$R261&lt;&gt;"",IF(Deník!$Y261=Statistika!$F$82,IF(AND(Deník!$R261&gt;=0,Deník!$R261&lt;=1),"BE",Deník!$R261),""),"")</f>
        <v/>
      </c>
      <c r="BR261" s="233" t="str">
        <f>IF(Deník!$R261&lt;&gt;"",IF(Deník!$Y261=Statistika!$F$83,IF(AND(Deník!$R261&gt;=0,Deník!$R261&lt;=1),"BE",Deník!$R261),""),"")</f>
        <v/>
      </c>
      <c r="BS261" s="233" t="str">
        <f>IF(Deník!$R261&lt;&gt;"",IF(Deník!$Y261=Statistika!$F$84,IF(AND(Deník!$R261&gt;=0,Deník!$R261&lt;=1),"BE",Deník!$R261),""),"")</f>
        <v/>
      </c>
      <c r="BT261" s="233" t="str">
        <f>IF(Deník!$R261&lt;&gt;"",IF(Deník!$Y261=Statistika!$F$85,IF(AND(Deník!$R261&gt;=0,Deník!$R261&lt;=1),"BE",Deník!$R261),""),"")</f>
        <v/>
      </c>
      <c r="BU261" s="233" t="str">
        <f>IF(Deník!$R261&lt;&gt;"",IF(Deník!$Y261=Statistika!$F$86,IF(AND(Deník!$R261&gt;=0,Deník!$R261&lt;=1),"BE",Deník!$R261),""),"")</f>
        <v/>
      </c>
      <c r="BV261" s="233" t="str">
        <f>IF(Deník!$R261&lt;&gt;"",IF(Deník!$Y261=Statistika!$F$87,IF(AND(Deník!$R261&gt;=0,Deník!$R261&lt;=1),"BE",Deník!$R261),""),"")</f>
        <v/>
      </c>
      <c r="BW261" s="233" t="str">
        <f>IF(Deník!$R261&lt;&gt;"",IF(Deník!$Y261=Statistika!$F$88,IF(AND(Deník!$R261&gt;=0,Deník!$R261&lt;=1),"BE",Deník!$R261),""),"")</f>
        <v/>
      </c>
      <c r="BX261" s="233" t="str">
        <f>IF(Deník!$R261&lt;&gt;"",IF(Deník!$Y261=Statistika!$F$89,IF(AND(Deník!$R261&gt;=0,Deník!$R261&lt;=1),"BE",Deník!$R261),""),"")</f>
        <v/>
      </c>
      <c r="BY261" s="233" t="str">
        <f>IF(Deník!$R261&lt;&gt;"",IF(Deník!$Y261=Statistika!$F$90,IF(AND(Deník!$R261&gt;=0,Deník!$R261&lt;=1),"BE",Deník!$R261),""),"")</f>
        <v/>
      </c>
      <c r="BZ261" s="233" t="str">
        <f>IF(Deník!$R261&lt;&gt;"",IF(Deník!$Y261=Statistika!$F$91,IF(AND(Deník!$R261&gt;=0,Deník!$R261&lt;=1),"BE",Deník!$R261),""),"")</f>
        <v/>
      </c>
      <c r="CA261" s="233"/>
      <c r="CB261" s="233" t="str">
        <f>IF(Deník!$R261&lt;&gt;"",IF(Deník!$AB261="SL",IF(AND(Deník!$R261&gt;=0,Deník!$R261&lt;=1),"BE",Deník!$R261),""),"")</f>
        <v/>
      </c>
      <c r="CC261" s="233" t="str">
        <f>IF(Deník!$R261&lt;&gt;"",IF(Deník!$AB261="BE10",IF(AND(Deník!$R261&gt;=0,Deník!$R261&lt;=1),"BE",Deník!$R261),""),"")</f>
        <v/>
      </c>
      <c r="CD261" s="233" t="str">
        <f>IF(Deník!$R261&lt;&gt;"",IF(Deník!$AB261="BE15",IF(AND(Deník!$R261&gt;=0,Deník!$R261&lt;=1),"BE",Deník!$R261),""),"")</f>
        <v/>
      </c>
      <c r="CE261" s="233" t="str">
        <f>IF(Deník!$R261&lt;&gt;"",IF(Deník!$AB261="BE20",IF(AND(Deník!$R261&gt;=0,Deník!$R261&lt;=1),"BE",Deník!$R261),""),"")</f>
        <v/>
      </c>
      <c r="CF261" s="233" t="str">
        <f>IF(Deník!$R261&lt;&gt;"",IF(Deník!$AB261="TP1",IF(AND(Deník!$R261&gt;=0,Deník!$R261&lt;=1),"BE",Deník!$R261),""),"")</f>
        <v/>
      </c>
      <c r="CG261" s="233" t="str">
        <f>IF(Deník!$R261&lt;&gt;"",IF(Deník!$AB261="TP2",IF(AND(Deník!$R261&gt;=0,Deník!$R261&lt;=1),"BE",Deník!$R261),""),"")</f>
        <v/>
      </c>
      <c r="CH261" s="233" t="str">
        <f>IF(Deník!$R261&lt;&gt;"",IF(Deník!$AB261="TP3",IF(AND(Deník!$R261&gt;=0,Deník!$R261&lt;=1),"BE",Deník!$R261),""),"")</f>
        <v/>
      </c>
      <c r="CI261" s="233" t="str">
        <f>IF(Deník!$R261&lt;&gt;"",IF(Deník!$AB261="Trailing SL",IF(AND(Deník!$R261&gt;=0,Deník!$R261&lt;=1),"BE",Deník!$R261),""),"")</f>
        <v/>
      </c>
      <c r="CJ261" s="233" t="str">
        <f>IF(Deník!$R261&lt;&gt;"",IF(Deník!$AB261="Manual",IF(AND(Deník!$R261&gt;=0,Deník!$R261&lt;=1),"BE",Deník!$R261),""),"")</f>
        <v/>
      </c>
      <c r="CK261" s="233"/>
      <c r="CL261" s="233" t="str">
        <f>IF(Deník!$R261&lt;0,IF(Deník!$AC261=Statistika!$F$117,Deník!$R261,""),"")</f>
        <v/>
      </c>
      <c r="CM261" s="233" t="str">
        <f>IF(Deník!$R261&lt;0,IF(Deník!$AC261=Statistika!$F$118,Deník!$R261,""),"")</f>
        <v/>
      </c>
      <c r="CN261" s="233" t="str">
        <f>IF(Deník!$R261&lt;0,IF(Deník!$AC261=Statistika!$F$119,Deník!$R261,""),"")</f>
        <v/>
      </c>
      <c r="CO261" s="233" t="str">
        <f>IF(Deník!$R261&lt;0,IF(Deník!$AC261=Statistika!$F$120,Deník!$R261,""),"")</f>
        <v/>
      </c>
      <c r="CP261" s="233" t="str">
        <f>IF(Deník!$R261&lt;0,IF(Deník!$AC261=Statistika!$F$121,Deník!$R261,""),"")</f>
        <v/>
      </c>
      <c r="CQ261" s="233" t="str">
        <f>IF(Deník!$R261&lt;0,IF(Deník!$AC261=Statistika!$F$122,Deník!$R261,""),"")</f>
        <v/>
      </c>
      <c r="CR261" s="233" t="str">
        <f>IF(Deník!$R261&lt;0,IF(Deník!$AC261=Statistika!$F$123,Deník!$R261,""),"")</f>
        <v/>
      </c>
      <c r="CS261" s="233" t="str">
        <f>IF(Deník!$R261&lt;0,IF(Deník!$AC261=Statistika!$F$124,Deník!$R261,""),"")</f>
        <v/>
      </c>
      <c r="CT261" s="233" t="str">
        <f>IF(Deník!$R261&lt;0,IF(Deník!$AC261=Statistika!$F$125,Deník!$R261,""),"")</f>
        <v/>
      </c>
      <c r="CU261" s="233"/>
      <c r="CV261" s="233" t="str">
        <f>IF(Deník!$R261&lt;0,IF(Deník!$AD261=$CV$2,Deník!$R261,""),"")</f>
        <v/>
      </c>
      <c r="CW261" s="233" t="str">
        <f>IF(Deník!$R261&lt;0,IF(Deník!$AD261=$CW$2,Deník!$R261,""),"")</f>
        <v/>
      </c>
      <c r="CX261" s="233" t="str">
        <f>IF(Deník!$R261&lt;0,IF(Deník!$AD261=$CX$2,Deník!$R261,""),"")</f>
        <v/>
      </c>
      <c r="CY261" s="233" t="str">
        <f>IF(Deník!$R261&lt;0,IF(Deník!$AD261=$CY$2,Deník!$R261,""),"")</f>
        <v/>
      </c>
      <c r="CZ261" s="233" t="str">
        <f>IF(Deník!$R261&lt;0,IF(Deník!$AD261=$CZ$2,Deník!$R261,""),"")</f>
        <v/>
      </c>
      <c r="DL261" s="221">
        <f t="shared" si="12"/>
        <v>93847.029999999984</v>
      </c>
      <c r="DM261" s="220">
        <f t="shared" ref="DM261:DM324" si="13">DL261/MAX($DL$3,DL260)-1</f>
        <v>-6.1529700000000132E-2</v>
      </c>
      <c r="DO261" s="50">
        <f>Deník!W262</f>
        <v>0</v>
      </c>
      <c r="DP261" s="102" t="str">
        <f>IF(AND(Deník!W262&gt;0),1,"")</f>
        <v/>
      </c>
      <c r="DQ261" s="102">
        <f>IF(AND(Deník!W262&lt;=0),1,"")</f>
        <v>1</v>
      </c>
      <c r="DR261" s="227"/>
      <c r="DS261" s="228"/>
      <c r="DT261" s="85"/>
      <c r="DU261" s="54">
        <f>IF(MONTH(Deník!$C261)=DU$2,Deník!$W261,"")</f>
        <v>0</v>
      </c>
      <c r="DV261" s="222" t="str">
        <f>IF(MONTH(Deník!$C261)=DV$2,Deník!$W261,"")</f>
        <v/>
      </c>
      <c r="DW261" s="222" t="str">
        <f>IF(MONTH(Deník!$C261)=DW$2,Deník!$W261,"")</f>
        <v/>
      </c>
      <c r="DX261" s="222" t="str">
        <f>IF(MONTH(Deník!$C261)=DX$2,Deník!$W261,"")</f>
        <v/>
      </c>
      <c r="DY261" s="222" t="str">
        <f>IF(MONTH(Deník!$C261)=DY$2,Deník!$W261,"")</f>
        <v/>
      </c>
      <c r="DZ261" s="222" t="str">
        <f>IF(MONTH(Deník!$C261)=DZ$2,Deník!$W261,"")</f>
        <v/>
      </c>
      <c r="EA261" s="222" t="str">
        <f>IF(MONTH(Deník!$C261)=EA$2,Deník!$W261,"")</f>
        <v/>
      </c>
      <c r="EB261" s="222" t="str">
        <f>IF(MONTH(Deník!$C261)=EB$2,Deník!$W261,"")</f>
        <v/>
      </c>
      <c r="EC261" s="222" t="str">
        <f>IF(MONTH(Deník!$C261)=EC$2,Deník!$W261,"")</f>
        <v/>
      </c>
      <c r="ED261" s="222" t="str">
        <f>IF(MONTH(Deník!$C261)=ED$2,Deník!$W261,"")</f>
        <v/>
      </c>
      <c r="EE261" s="222" t="str">
        <f>IF(MONTH(Deník!$C261)=EE$2,Deník!$W261,"")</f>
        <v/>
      </c>
      <c r="EF261" s="222" t="str">
        <f>IF(MONTH(Deník!$C261)=EF$2,Deník!$W261,"")</f>
        <v/>
      </c>
      <c r="EI261" s="600" t="str">
        <f>IF(Deník!$W261&lt;&gt;"",IF(Deník!$B261=Statistika!$F$63,Deník!$W261,""),"")</f>
        <v/>
      </c>
      <c r="EJ261" s="13" t="str">
        <f>IF(Deník!$W261&lt;&gt;"",IF(Deník!$B261=Statistika!$F$64,Deník!$W261,""),"")</f>
        <v/>
      </c>
      <c r="EK261" s="13" t="str">
        <f>IF(Deník!$W261&lt;&gt;"",IF(Deník!$B261=Statistika!$F$65,Deník!$W261,""),"")</f>
        <v/>
      </c>
      <c r="EL261" s="13" t="str">
        <f>IF(Deník!$W261&lt;&gt;"",IF(Deník!$B261=Statistika!$F$66,Deník!$W261,""),"")</f>
        <v/>
      </c>
      <c r="EM261" s="13" t="str">
        <f>IF(Deník!$W261&lt;&gt;"",IF(Deník!$B261=Statistika!$F$67,Deník!$W261,""),"")</f>
        <v/>
      </c>
      <c r="EN261" s="13" t="str">
        <f>IF(Deník!$W261&lt;&gt;"",IF(Deník!$B261=Statistika!$F$68,Deník!$W261,""),"")</f>
        <v/>
      </c>
      <c r="EO261" s="13" t="str">
        <f>IF(Deník!$W261&lt;&gt;"",IF(Deník!$B261=Statistika!$F$69,Deník!$W261,""),"")</f>
        <v/>
      </c>
      <c r="EP261" s="601" t="str">
        <f>IF(Deník!$W261&lt;&gt;"",IF(Deník!$B261=Statistika!$F$70,Deník!$W261,""),"")</f>
        <v/>
      </c>
      <c r="EQ261" s="90"/>
      <c r="ER261" s="63" t="str">
        <f>IF(Deník!$W261&lt;&gt;"",IF(Deník!$J261="L",Deník!$W261,""),"")</f>
        <v/>
      </c>
      <c r="ES261" s="13" t="str">
        <f>IF(Deník!$W261&lt;&gt;"",IF(Deník!$J261="S",Deník!$W261,""),"")</f>
        <v/>
      </c>
      <c r="ET261" s="95"/>
      <c r="EU261" s="88"/>
      <c r="EV261" s="63" t="str">
        <f>IF(WEEKDAY(Deník!$C261,2)=1,Deník!$W261,"")</f>
        <v/>
      </c>
      <c r="EW261" s="13" t="str">
        <f>IF(WEEKDAY(Deník!$C261,2)=2,Deník!$W261,"")</f>
        <v/>
      </c>
      <c r="EX261" s="13" t="str">
        <f>IF(WEEKDAY(Deník!$C261,2)=3,Deník!$W261,"")</f>
        <v/>
      </c>
      <c r="EY261" s="13" t="str">
        <f>IF(WEEKDAY(Deník!$C261,2)=4,Deník!$W261,"")</f>
        <v/>
      </c>
      <c r="EZ261" s="60" t="str">
        <f>IF(WEEKDAY(Deník!$C261,2)=5,Deník!$W261,"")</f>
        <v/>
      </c>
      <c r="FA261" s="99"/>
      <c r="FB261" s="100">
        <f>Deník!D261</f>
        <v>0</v>
      </c>
      <c r="FC261" s="63">
        <f>IF($FB261&lt;&gt;"",IF(AND($FB261&gt;=FC$2,$FB261&lt;=FC$3),Deník!$W261,""))</f>
        <v>0</v>
      </c>
      <c r="FD261" s="63" t="str">
        <f>IF($FB261&lt;&gt;"",IF(AND($FB261&gt;=FD$2,$FB261&lt;=FD$3),Deník!$W261,""))</f>
        <v/>
      </c>
      <c r="FE261" s="63" t="str">
        <f>IF($FB261&lt;&gt;"",IF(AND($FB261&gt;=FE$2,$FB261&lt;=FE$3),Deník!$W261,""))</f>
        <v/>
      </c>
      <c r="FF261" s="63" t="str">
        <f>IF($FB261&lt;&gt;"",IF(AND($FB261&gt;=FF$2,$FB261&lt;=FF$3),Deník!$W261,""))</f>
        <v/>
      </c>
      <c r="FG261" s="63" t="str">
        <f>IF($FB261&lt;&gt;"",IF(AND($FB261&gt;=FG$2,$FB261&lt;=FG$3),Deník!$W261,""))</f>
        <v/>
      </c>
      <c r="FH261" s="63" t="str">
        <f>IF($FB261&lt;&gt;"",IF(AND($FB261&gt;=FH$2,$FB261&lt;=FH$3),Deník!$W261,""))</f>
        <v/>
      </c>
      <c r="FI261" s="63" t="str">
        <f>IF($FB261&lt;&gt;"",IF(AND($FB261&gt;=FI$2,$FB261&lt;=FI$3),Deník!$W261,""))</f>
        <v/>
      </c>
      <c r="FJ261" s="63" t="str">
        <f>IF($FB261&lt;&gt;"",IF(AND($FB261&gt;=FJ$2,$FB261&lt;=FJ$3),Deník!$W261,""))</f>
        <v/>
      </c>
      <c r="FK261" s="63" t="str">
        <f>IF($FB261&lt;&gt;"",IF(AND($FB261&gt;=FK$2,$FB261&lt;=FK$3),Deník!$W261,""))</f>
        <v/>
      </c>
      <c r="FL261" s="63" t="str">
        <f>IF($FB261&lt;&gt;"",IF(AND($FB261&gt;=FL$2,$FB261&lt;=FL$3),Deník!$W261,""))</f>
        <v/>
      </c>
      <c r="FM261" s="63" t="str">
        <f>IF($FB261&lt;&gt;"",IF(AND($FB261&gt;=FM$2,$FB261&lt;=FM$3),Deník!$W261,""))</f>
        <v/>
      </c>
      <c r="FN261" s="13"/>
      <c r="FO261" s="20" t="str">
        <f>IF(Deník!$W261&gt;1,Deník!$W261,"")</f>
        <v/>
      </c>
      <c r="FP261" s="20" t="str">
        <f>IF(Deník!$W261&lt;0,Deník!$W261,"")</f>
        <v/>
      </c>
      <c r="FQ261" s="17"/>
      <c r="FS261" s="233"/>
      <c r="FT261" s="233" t="str">
        <f>IF(Deník!$W261&lt;&gt;"",IF(Deník!$Y261=Statistika!$F$78,Deník!$W261,""),"")</f>
        <v/>
      </c>
      <c r="FU261" s="233" t="str">
        <f>IF(Deník!$W261&lt;&gt;"",IF(Deník!$Y261=Statistika!$F$79,Deník!$W261,""),"")</f>
        <v/>
      </c>
      <c r="FV261" s="233" t="str">
        <f>IF(Deník!$W261&lt;&gt;"",IF(Deník!$Y261=Statistika!$F$80,Deník!$W261,""),"")</f>
        <v/>
      </c>
      <c r="FW261" s="233" t="str">
        <f>IF(Deník!$W261&lt;&gt;"",IF(Deník!$Y261=Statistika!$F$81,Deník!$W261,""),"")</f>
        <v/>
      </c>
      <c r="FX261" s="233" t="str">
        <f>IF(Deník!$W261&lt;&gt;"",IF(Deník!$Y261=Statistika!$F$82,Deník!$W261,""),"")</f>
        <v/>
      </c>
      <c r="FY261" s="233" t="str">
        <f>IF(Deník!$W261&lt;&gt;"",IF(Deník!$Y261=Statistika!$F$83,Deník!$W261,""),"")</f>
        <v/>
      </c>
      <c r="FZ261" s="233" t="str">
        <f>IF(Deník!$W261&lt;&gt;"",IF(Deník!$Y261=Statistika!$F$84,Deník!$W261,""),"")</f>
        <v/>
      </c>
      <c r="GA261" s="233" t="str">
        <f>IF(Deník!$W261&lt;&gt;"",IF(Deník!$Y261=Statistika!$F$85,Deník!$W261,""),"")</f>
        <v/>
      </c>
      <c r="GB261" s="233" t="str">
        <f>IF(Deník!$W261&lt;&gt;"",IF(Deník!$Y261=Statistika!$F$86,Deník!$W261,""),"")</f>
        <v/>
      </c>
      <c r="GC261" s="233" t="str">
        <f>IF(Deník!$W261&lt;&gt;"",IF(Deník!$Y261=Statistika!$F$87,Deník!$W261,""),"")</f>
        <v/>
      </c>
      <c r="GD261" s="233" t="str">
        <f>IF(Deník!$W261&lt;&gt;"",IF(Deník!$Y261=Statistika!$F$88,Deník!$W261,""),"")</f>
        <v/>
      </c>
      <c r="GE261" s="233" t="str">
        <f>IF(Deník!$W261&lt;&gt;"",IF(Deník!$Y261=Statistika!$F$89,Deník!$W261,""),"")</f>
        <v/>
      </c>
      <c r="GF261" s="233" t="str">
        <f>IF(Deník!$W261&lt;&gt;"",IF(Deník!$Y261=Statistika!$F$90,Deník!$W261,""),"")</f>
        <v/>
      </c>
      <c r="GG261" s="233" t="str">
        <f>IF(Deník!$W261&lt;&gt;"",IF(Deník!$Y261=Statistika!$F$91,Deník!$W261,""),"")</f>
        <v/>
      </c>
      <c r="GH261" s="233"/>
      <c r="GI261" s="233" t="str">
        <f>IF(Deník!$W261&lt;&gt;"",IF(Deník!$AB261=Statistika!$L$100,Deník!$W261,""),"")</f>
        <v/>
      </c>
      <c r="GJ261" s="233" t="str">
        <f>IF(Deník!$W261&lt;&gt;"",IF(Deník!$AB261=Statistika!$L$101,Deník!$W261,""),"")</f>
        <v/>
      </c>
      <c r="GK261" s="233" t="str">
        <f>IF(Deník!$W261&lt;&gt;"",IF(Deník!$AB261=Statistika!$L$102,Deník!$W261,""),"")</f>
        <v/>
      </c>
      <c r="GL261" s="233" t="str">
        <f>IF(Deník!$W261&lt;&gt;"",IF(Deník!$AB261=Statistika!$L$103,Deník!$W261,""),"")</f>
        <v/>
      </c>
      <c r="GM261" s="233" t="str">
        <f>IF(Deník!$W261&lt;&gt;"",IF(Deník!$AB261=Statistika!$L$104,Deník!$W261,""),"")</f>
        <v/>
      </c>
      <c r="GN261" s="233" t="str">
        <f>IF(Deník!$W261&lt;&gt;"",IF(Deník!$AB261=Statistika!$L$105,Deník!$W261,""),"")</f>
        <v/>
      </c>
      <c r="GO261" s="233" t="str">
        <f>IF(Deník!$W261&lt;&gt;"",IF(Deník!$AB261=Statistika!$L$106,Deník!$W261,""),"")</f>
        <v/>
      </c>
      <c r="GP261" s="233" t="str">
        <f>IF(Deník!$W261&lt;&gt;"",IF(Deník!$AB261=Statistika!$L$107,Deník!$W261,""),"")</f>
        <v/>
      </c>
      <c r="GQ261" s="233" t="str">
        <f>IF(Deník!$W261&lt;&gt;"",IF(Deník!$AB261=Statistika!$L$108,Deník!$W261,""),"")</f>
        <v/>
      </c>
      <c r="GS261" s="233" t="str">
        <f>IF(Deník!$W261&lt;0,IF(Deník!$AC261=Statistika!$F$117,Deník!$W261,""),"")</f>
        <v/>
      </c>
      <c r="GT261" s="233" t="str">
        <f>IF(Deník!$W261&lt;0,IF(Deník!$AC261=Statistika!$F$118,Deník!$W261,""),"")</f>
        <v/>
      </c>
      <c r="GU261" s="233" t="str">
        <f>IF(Deník!$W261&lt;0,IF(Deník!$AC261=Statistika!$F$119,Deník!$W261,""),"")</f>
        <v/>
      </c>
      <c r="GV261" s="233" t="str">
        <f>IF(Deník!$W261&lt;0,IF(Deník!$AC261=Statistika!$F$120,Deník!$W261,""),"")</f>
        <v/>
      </c>
      <c r="GW261" s="233" t="str">
        <f>IF(Deník!$W261&lt;0,IF(Deník!$AC261=Statistika!$F$121,Deník!$W261,""),"")</f>
        <v/>
      </c>
      <c r="GX261" s="233" t="str">
        <f>IF(Deník!$W261&lt;0,IF(Deník!$AC261=Statistika!$F$122,Deník!$W261,""),"")</f>
        <v/>
      </c>
      <c r="GY261" s="233" t="str">
        <f>IF(Deník!$W261&lt;0,IF(Deník!$AC261=Statistika!$F$123,Deník!$W261,""),"")</f>
        <v/>
      </c>
      <c r="GZ261" s="233" t="str">
        <f>IF(Deník!$W261&lt;0,IF(Deník!$AC261=Statistika!$F$124,Deník!$W261,""),"")</f>
        <v/>
      </c>
      <c r="HA261" s="233" t="str">
        <f>IF(Deník!$W261&lt;0,IF(Deník!$AC261=Statistika!$F$125,Deník!$W261,""),"")</f>
        <v/>
      </c>
      <c r="HC261" s="233" t="str">
        <f>IF(Deník!$W261&lt;0,IF(Deník!$AD261=Statistika!$F$133,Deník!$W261,""),"")</f>
        <v/>
      </c>
      <c r="HD261" s="233" t="str">
        <f>IF(Deník!$W261&lt;0,IF(Deník!$AD261=Statistika!$F$134,Deník!$W261,""),"")</f>
        <v/>
      </c>
      <c r="HE261" s="233" t="str">
        <f>IF(Deník!$W261&lt;0,IF(Deník!$AD261=Statistika!$F$135,Deník!$W261,""),"")</f>
        <v/>
      </c>
      <c r="HF261" s="233" t="str">
        <f>IF(Deník!$W261&lt;0,IF(Deník!$AD261=Statistika!$F$136,Deník!$W261,""),"")</f>
        <v/>
      </c>
      <c r="HG261" s="233" t="str">
        <f>IF(Deník!$W261&lt;0,IF(Deník!$AD261=Statistika!$F$137,Deník!$W261,""),"")</f>
        <v/>
      </c>
      <c r="ID261" s="8">
        <f>Tabulka4[[#This Row],[Sloupec3]]</f>
        <v>0</v>
      </c>
      <c r="IE261" s="17" t="str">
        <f>IF(AND([1]Deník!$C261&gt;='[1]Měsíční shrnutí'!$D$1,[1]Deník!$C261&lt;='[1]Měsíční shrnutí'!$F$1),[1]Deník!$X261,"")</f>
        <v/>
      </c>
    </row>
    <row r="262" spans="1:239">
      <c r="A262" s="8">
        <f>Deník!C263</f>
        <v>0</v>
      </c>
      <c r="B262" s="50" t="str">
        <f>Deník!R263</f>
        <v/>
      </c>
      <c r="C262" s="102" t="str">
        <f>IF(AND(Deník!R263&gt;1,Deník!R263&lt;&gt;""),1,"")</f>
        <v/>
      </c>
      <c r="D262" s="102" t="str">
        <f>IF(AND(Deník!R263&lt;=0,Deník!R263&lt;&gt;""),1,"")</f>
        <v/>
      </c>
      <c r="E262" s="103" t="str">
        <f>IF(AND(Deník!R263&gt;=0,Deník!R263&lt;=1),1,"")</f>
        <v/>
      </c>
      <c r="F262" s="79" t="str">
        <f>IF(Deník!R263&lt;&gt;"",Deník!R263+F261,"")</f>
        <v/>
      </c>
      <c r="G262" s="85"/>
      <c r="H262" s="54" t="str">
        <f>IF(MONTH(Deník!$C262)=H$2,IF(AND(Deník!$R262&gt;=0,Deník!$R262&lt;=1),"BE",Deník!$R262),"")</f>
        <v/>
      </c>
      <c r="I262" s="11" t="str">
        <f>IF(MONTH(Deník!$C262)=I$2,IF(AND(Deník!$R262&gt;=0,Deník!$R262&lt;=1),"BE",Deník!$R262),"")</f>
        <v/>
      </c>
      <c r="J262" s="11" t="str">
        <f>IF(MONTH(Deník!$C262)=J$2,IF(AND(Deník!$R262&gt;=0,Deník!$R262&lt;=1),"BE",Deník!$R262),"")</f>
        <v/>
      </c>
      <c r="K262" s="11" t="str">
        <f>IF(MONTH(Deník!$C262)=K$2,IF(AND(Deník!$R262&gt;=0,Deník!$R262&lt;=1),"BE",Deník!$R262),"")</f>
        <v/>
      </c>
      <c r="L262" s="11" t="str">
        <f>IF(MONTH(Deník!$C262)=L$2,IF(AND(Deník!$R262&gt;=0,Deník!$R262&lt;=1),"BE",Deník!$R262),"")</f>
        <v/>
      </c>
      <c r="M262" s="11" t="str">
        <f>IF(MONTH(Deník!$C262)=M$2,IF(AND(Deník!$R262&gt;=0,Deník!$R262&lt;=1),"BE",Deník!$R262),"")</f>
        <v/>
      </c>
      <c r="N262" s="11" t="str">
        <f>IF(MONTH(Deník!$C262)=N$2,IF(AND(Deník!$R262&gt;=0,Deník!$R262&lt;=1),"BE",Deník!$R262),"")</f>
        <v/>
      </c>
      <c r="O262" s="11" t="str">
        <f>IF(MONTH(Deník!$C262)=O$2,IF(AND(Deník!$R262&gt;=0,Deník!$R262&lt;=1),"BE",Deník!$R262),"")</f>
        <v/>
      </c>
      <c r="P262" s="11" t="str">
        <f>IF(MONTH(Deník!$C262)=P$2,IF(AND(Deník!$R262&gt;=0,Deník!$R262&lt;=1),"BE",Deník!$R262),"")</f>
        <v/>
      </c>
      <c r="Q262" s="11" t="str">
        <f>IF(MONTH(Deník!$C262)=Q$2,IF(AND(Deník!$R262&gt;=0,Deník!$R262&lt;=1),"BE",Deník!$R262),"")</f>
        <v/>
      </c>
      <c r="R262" s="11" t="str">
        <f>IF(MONTH(Deník!$C262)=R$2,IF(AND(Deník!$R262&gt;=0,Deník!$R262&lt;=1),"BE",Deník!$R262),"")</f>
        <v/>
      </c>
      <c r="S262" s="57" t="str">
        <f>IF(MONTH(Deník!$C262)=S$2,IF(AND(Deník!$R262&gt;=0,Deník!$R262&lt;=1),"BE",Deník!$R262),"")</f>
        <v/>
      </c>
      <c r="U262" s="12"/>
      <c r="V262" s="12"/>
      <c r="X262" s="600" t="str">
        <f>IF(Deník!$R262&lt;&gt;"",IF(Deník!$B262=Statistika!$F$63,IF(AND(Deník!$R262&gt;=0,Deník!$R262&lt;=1),"BE",Deník!$R262),""),"")</f>
        <v/>
      </c>
      <c r="Y262" s="13" t="str">
        <f>IF(Deník!$R262&lt;&gt;"",IF(Deník!$B262=Statistika!$F$64,IF(AND(Deník!$R262&gt;=0,Deník!$R262&lt;=1),"BE",Deník!$R262),""),"")</f>
        <v/>
      </c>
      <c r="Z262" s="13" t="str">
        <f>IF(Deník!$R262&lt;&gt;"",IF(Deník!$B262=Statistika!$F$65,IF(AND(Deník!$R262&gt;=0,Deník!$R262&lt;=1),"BE",Deník!$R262),""),"")</f>
        <v/>
      </c>
      <c r="AA262" s="13" t="str">
        <f>IF(Deník!$R262&lt;&gt;"",IF(Deník!$B262=Statistika!$F$66,IF(AND(Deník!$R262&gt;=0,Deník!$R262&lt;=1),"BE",Deník!$R262),""),"")</f>
        <v/>
      </c>
      <c r="AB262" s="13" t="str">
        <f>IF(Deník!$R262&lt;&gt;"",IF(Deník!$B262=Statistika!$F$67,IF(AND(Deník!$R262&gt;=0,Deník!$R262&lt;=1),"BE",Deník!$R262),""),"")</f>
        <v/>
      </c>
      <c r="AC262" s="13" t="str">
        <f>IF(Deník!$R262&lt;&gt;"",IF(Deník!$B262=Statistika!$F$68,IF(AND(Deník!$R262&gt;=0,Deník!$R262&lt;=1),"BE",Deník!$R262),""),"")</f>
        <v/>
      </c>
      <c r="AD262" s="13" t="str">
        <f>IF(Deník!$R262&lt;&gt;"",IF(Deník!$B262=Statistika!$F$69,IF(AND(Deník!$R262&gt;=0,Deník!$R262&lt;=1),"BE",Deník!$R262),""),"")</f>
        <v/>
      </c>
      <c r="AE262" s="601" t="str">
        <f>IF(Deník!$R262&lt;&gt;"",IF(Deník!$B262=Statistika!$F$70,IF(AND(Deník!$R262&gt;=0,Deník!$R262&lt;=1),"BE",Deník!$R262),""),"")</f>
        <v/>
      </c>
      <c r="AF262" s="90"/>
      <c r="AG262" s="63" t="str">
        <f>IF(Deník!$R262&lt;&gt;"",IF(Deník!$J262="L",IF(AND(Deník!$R262&gt;=0,Deník!$R262&lt;=1),"BE",Deník!$R262),""),"")</f>
        <v/>
      </c>
      <c r="AH262" s="13" t="str">
        <f>IF(Deník!$R262&lt;&gt;"",IF(Deník!$J262="S",IF(AND(Deník!$R262&gt;=0,Deník!$R262&lt;=1),"BE",Deník!$R262),""),"")</f>
        <v/>
      </c>
      <c r="AI262" s="95"/>
      <c r="AJ262" s="71" t="str">
        <f>IF(Deník!N263&lt;&gt;"",Deník!N263*-1,"")</f>
        <v/>
      </c>
      <c r="AK262" s="88"/>
      <c r="AL262" s="63" t="str">
        <f>IF(WEEKDAY(Deník!$C262,2)=1,IF(AND(Deník!$R262&gt;=0,Deník!$R262&lt;=1),"BE",Deník!$R262),"")</f>
        <v/>
      </c>
      <c r="AM262" s="13" t="str">
        <f>IF(WEEKDAY(Deník!$C262,2)=2,IF(AND(Deník!$R262&gt;=0,Deník!$R262&lt;=1),"BE",Deník!$R262),"")</f>
        <v/>
      </c>
      <c r="AN262" s="13" t="str">
        <f>IF(WEEKDAY(Deník!$C262,2)=3,IF(AND(Deník!$R262&gt;=0,Deník!$R262&lt;=1),"BE",Deník!$R262),"")</f>
        <v/>
      </c>
      <c r="AO262" s="13" t="str">
        <f>IF(WEEKDAY(Deník!$C262,2)=4,IF(AND(Deník!$R262&gt;=0,Deník!$R262&lt;=1),"BE",Deník!$R262),"")</f>
        <v/>
      </c>
      <c r="AP262" s="60" t="str">
        <f>IF(WEEKDAY(Deník!$C262,2)=5,IF(AND(Deník!$R262&gt;=0,Deník!$R262&lt;=1),"BE",Deník!$R262),"")</f>
        <v/>
      </c>
      <c r="AQ262" s="99"/>
      <c r="AR262" s="100">
        <f>Deník!D262</f>
        <v>0</v>
      </c>
      <c r="AS262" s="63" t="str">
        <f>IF(Deník!$D262&lt;&gt;"",IF(AND(Deník!$D262&gt;=AS$2,Deník!$D262&lt;=AS$3),IF(AND(Deník!$R262&gt;=0,Deník!$R262&lt;=1),"BE",Deník!$R262),""),"")</f>
        <v/>
      </c>
      <c r="AT262" s="63" t="str">
        <f>IF(Deník!$D262&lt;&gt;"",IF(AND(Deník!$D262&gt;=AT$2,Deník!$D262&lt;=AT$3),IF(AND(Deník!$R262&gt;=0,Deník!$R262&lt;=1),"BE",Deník!$R262),""),"")</f>
        <v/>
      </c>
      <c r="AU262" s="63" t="str">
        <f>IF(Deník!$D262&lt;&gt;"",IF(AND(Deník!$D262&gt;=AU$2,Deník!$D262&lt;=AU$3),IF(AND(Deník!$R262&gt;=0,Deník!$R262&lt;=1),"BE",Deník!$R262),""),"")</f>
        <v/>
      </c>
      <c r="AV262" s="63" t="str">
        <f>IF(Deník!$D262&lt;&gt;"",IF(AND(Deník!$D262&gt;=AV$2,Deník!$D262&lt;=AV$3),IF(AND(Deník!$R262&gt;=0,Deník!$R262&lt;=1),"BE",Deník!$R262),""),"")</f>
        <v/>
      </c>
      <c r="AW262" s="63" t="str">
        <f>IF(Deník!$D262&lt;&gt;"",IF(AND(Deník!$D262&gt;=AW$2,Deník!$D262&lt;=AW$3),IF(AND(Deník!$R262&gt;=0,Deník!$R262&lt;=1),"BE",Deník!$R262),""),"")</f>
        <v/>
      </c>
      <c r="AX262" s="63" t="str">
        <f>IF(Deník!$D262&lt;&gt;"",IF(AND(Deník!$D262&gt;=AX$2,Deník!$D262&lt;=AX$3),IF(AND(Deník!$R262&gt;=0,Deník!$R262&lt;=1),"BE",Deník!$R262),""),"")</f>
        <v/>
      </c>
      <c r="AY262" s="63" t="str">
        <f>IF(Deník!$D262&lt;&gt;"",IF(AND(Deník!$D262&gt;=AY$2,Deník!$D262&lt;=AY$3),IF(AND(Deník!$R262&gt;=0,Deník!$R262&lt;=1),"BE",Deník!$R262),""),"")</f>
        <v/>
      </c>
      <c r="AZ262" s="63" t="str">
        <f>IF(Deník!$D262&lt;&gt;"",IF(AND(Deník!$D262&gt;=AZ$2,Deník!$D262&lt;=AZ$3),IF(AND(Deník!$R262&gt;=0,Deník!$R262&lt;=1),"BE",Deník!$R262),""),"")</f>
        <v/>
      </c>
      <c r="BA262" s="63" t="str">
        <f>IF(Deník!$D262&lt;&gt;"",IF(AND(Deník!$D262&gt;=BA$2,Deník!$D262&lt;=BA$3),IF(AND(Deník!$R262&gt;=0,Deník!$R262&lt;=1),"BE",Deník!$R262),""),"")</f>
        <v/>
      </c>
      <c r="BB262" s="63" t="str">
        <f>IF(Deník!$D262&lt;&gt;"",IF(AND(Deník!$D262&gt;=BB$2,Deník!$D262&lt;=BB$3),IF(AND(Deník!$R262&gt;=0,Deník!$R262&lt;=1),"BE",Deník!$R262),""),"")</f>
        <v/>
      </c>
      <c r="BC262" s="71" t="str">
        <f>IF(Deník!$D262&lt;&gt;"",IF(AND(Deník!$D262&gt;=BC$2,Deník!$D262&lt;=BC$3),IF(AND(Deník!$R262&gt;=0,Deník!$R262&lt;=1),"BE",Deník!$R262),""),"")</f>
        <v/>
      </c>
      <c r="BD262" s="20" t="str">
        <f>IF(Deník!$J263="S",(Deník!$M263-Deník!$K263),IF(Deník!$J263="L",(Deník!$K263-Deník!$M263),""))</f>
        <v/>
      </c>
      <c r="BE262" s="20" t="str">
        <f>IF(Deník!$J263="S",(Deník!$K263-Deník!$O263),IF(Deník!$J263="L",(Deník!$O263-Deník!$K263),""))</f>
        <v/>
      </c>
      <c r="BF262" s="20" t="str">
        <f>IF(Deník!$J263="S",(Deník!$K263-Deník!$L263),IF(Deník!$J263="L",(Deník!$L263-Deník!$K263),""))</f>
        <v/>
      </c>
      <c r="BG262" s="20" t="str">
        <f>IF(Deník!$J263="S",(Deník!$K263-Deník!$S263),IF(Deník!$J263="L",(Deník!$S263-Deník!$K263),""))</f>
        <v/>
      </c>
      <c r="BH262" s="20" t="str">
        <f>IF(Deník!$J263="S",(Deník!$K263-Deník!$U263),IF(Deník!$J263="L",(Deník!$U263-Deník!$K263),""))</f>
        <v/>
      </c>
      <c r="BI262" s="20" t="str">
        <f>IF(Deník!$R262&gt;1,Deník!$R262,"")</f>
        <v/>
      </c>
      <c r="BJ262" s="20" t="str">
        <f>IF(Deník!$R262&lt;0,Deník!$R262,"")</f>
        <v/>
      </c>
      <c r="BK262" s="17"/>
      <c r="BM262" s="233" t="str">
        <f>IF(Deník!$R262&lt;&gt;"",IF(Deník!$Y262=Statistika!$F$78,IF(AND(Deník!$R262&gt;=0,Deník!$R262&lt;=1),"BE",Deník!$R262),""),"")</f>
        <v/>
      </c>
      <c r="BN262" s="233" t="str">
        <f>IF(Deník!$R262&lt;&gt;"",IF(Deník!$Y262=Statistika!$F$79,IF(AND(Deník!$R262&gt;=0,Deník!$R262&lt;=1),"BE",Deník!$R262),""),"")</f>
        <v/>
      </c>
      <c r="BO262" s="233" t="str">
        <f>IF(Deník!$R262&lt;&gt;"",IF(Deník!$Y262=Statistika!$F$80,IF(AND(Deník!$R262&gt;=0,Deník!$R262&lt;=1),"BE",Deník!$R262),""),"")</f>
        <v/>
      </c>
      <c r="BP262" s="233" t="str">
        <f>IF(Deník!$R262&lt;&gt;"",IF(Deník!$Y262=Statistika!$F$81,IF(AND(Deník!$R262&gt;=0,Deník!$R262&lt;=1),"BE",Deník!$R262),""),"")</f>
        <v/>
      </c>
      <c r="BQ262" s="233" t="str">
        <f>IF(Deník!$R262&lt;&gt;"",IF(Deník!$Y262=Statistika!$F$82,IF(AND(Deník!$R262&gt;=0,Deník!$R262&lt;=1),"BE",Deník!$R262),""),"")</f>
        <v/>
      </c>
      <c r="BR262" s="233" t="str">
        <f>IF(Deník!$R262&lt;&gt;"",IF(Deník!$Y262=Statistika!$F$83,IF(AND(Deník!$R262&gt;=0,Deník!$R262&lt;=1),"BE",Deník!$R262),""),"")</f>
        <v/>
      </c>
      <c r="BS262" s="233" t="str">
        <f>IF(Deník!$R262&lt;&gt;"",IF(Deník!$Y262=Statistika!$F$84,IF(AND(Deník!$R262&gt;=0,Deník!$R262&lt;=1),"BE",Deník!$R262),""),"")</f>
        <v/>
      </c>
      <c r="BT262" s="233" t="str">
        <f>IF(Deník!$R262&lt;&gt;"",IF(Deník!$Y262=Statistika!$F$85,IF(AND(Deník!$R262&gt;=0,Deník!$R262&lt;=1),"BE",Deník!$R262),""),"")</f>
        <v/>
      </c>
      <c r="BU262" s="233" t="str">
        <f>IF(Deník!$R262&lt;&gt;"",IF(Deník!$Y262=Statistika!$F$86,IF(AND(Deník!$R262&gt;=0,Deník!$R262&lt;=1),"BE",Deník!$R262),""),"")</f>
        <v/>
      </c>
      <c r="BV262" s="233" t="str">
        <f>IF(Deník!$R262&lt;&gt;"",IF(Deník!$Y262=Statistika!$F$87,IF(AND(Deník!$R262&gt;=0,Deník!$R262&lt;=1),"BE",Deník!$R262),""),"")</f>
        <v/>
      </c>
      <c r="BW262" s="233" t="str">
        <f>IF(Deník!$R262&lt;&gt;"",IF(Deník!$Y262=Statistika!$F$88,IF(AND(Deník!$R262&gt;=0,Deník!$R262&lt;=1),"BE",Deník!$R262),""),"")</f>
        <v/>
      </c>
      <c r="BX262" s="233" t="str">
        <f>IF(Deník!$R262&lt;&gt;"",IF(Deník!$Y262=Statistika!$F$89,IF(AND(Deník!$R262&gt;=0,Deník!$R262&lt;=1),"BE",Deník!$R262),""),"")</f>
        <v/>
      </c>
      <c r="BY262" s="233" t="str">
        <f>IF(Deník!$R262&lt;&gt;"",IF(Deník!$Y262=Statistika!$F$90,IF(AND(Deník!$R262&gt;=0,Deník!$R262&lt;=1),"BE",Deník!$R262),""),"")</f>
        <v/>
      </c>
      <c r="BZ262" s="233" t="str">
        <f>IF(Deník!$R262&lt;&gt;"",IF(Deník!$Y262=Statistika!$F$91,IF(AND(Deník!$R262&gt;=0,Deník!$R262&lt;=1),"BE",Deník!$R262),""),"")</f>
        <v/>
      </c>
      <c r="CA262" s="233"/>
      <c r="CB262" s="233" t="str">
        <f>IF(Deník!$R262&lt;&gt;"",IF(Deník!$AB262="SL",IF(AND(Deník!$R262&gt;=0,Deník!$R262&lt;=1),"BE",Deník!$R262),""),"")</f>
        <v/>
      </c>
      <c r="CC262" s="233" t="str">
        <f>IF(Deník!$R262&lt;&gt;"",IF(Deník!$AB262="BE10",IF(AND(Deník!$R262&gt;=0,Deník!$R262&lt;=1),"BE",Deník!$R262),""),"")</f>
        <v/>
      </c>
      <c r="CD262" s="233" t="str">
        <f>IF(Deník!$R262&lt;&gt;"",IF(Deník!$AB262="BE15",IF(AND(Deník!$R262&gt;=0,Deník!$R262&lt;=1),"BE",Deník!$R262),""),"")</f>
        <v/>
      </c>
      <c r="CE262" s="233" t="str">
        <f>IF(Deník!$R262&lt;&gt;"",IF(Deník!$AB262="BE20",IF(AND(Deník!$R262&gt;=0,Deník!$R262&lt;=1),"BE",Deník!$R262),""),"")</f>
        <v/>
      </c>
      <c r="CF262" s="233" t="str">
        <f>IF(Deník!$R262&lt;&gt;"",IF(Deník!$AB262="TP1",IF(AND(Deník!$R262&gt;=0,Deník!$R262&lt;=1),"BE",Deník!$R262),""),"")</f>
        <v/>
      </c>
      <c r="CG262" s="233" t="str">
        <f>IF(Deník!$R262&lt;&gt;"",IF(Deník!$AB262="TP2",IF(AND(Deník!$R262&gt;=0,Deník!$R262&lt;=1),"BE",Deník!$R262),""),"")</f>
        <v/>
      </c>
      <c r="CH262" s="233" t="str">
        <f>IF(Deník!$R262&lt;&gt;"",IF(Deník!$AB262="TP3",IF(AND(Deník!$R262&gt;=0,Deník!$R262&lt;=1),"BE",Deník!$R262),""),"")</f>
        <v/>
      </c>
      <c r="CI262" s="233" t="str">
        <f>IF(Deník!$R262&lt;&gt;"",IF(Deník!$AB262="Trailing SL",IF(AND(Deník!$R262&gt;=0,Deník!$R262&lt;=1),"BE",Deník!$R262),""),"")</f>
        <v/>
      </c>
      <c r="CJ262" s="233" t="str">
        <f>IF(Deník!$R262&lt;&gt;"",IF(Deník!$AB262="Manual",IF(AND(Deník!$R262&gt;=0,Deník!$R262&lt;=1),"BE",Deník!$R262),""),"")</f>
        <v/>
      </c>
      <c r="CK262" s="233"/>
      <c r="CL262" s="233" t="str">
        <f>IF(Deník!$R262&lt;0,IF(Deník!$AC262=Statistika!$F$117,Deník!$R262,""),"")</f>
        <v/>
      </c>
      <c r="CM262" s="233" t="str">
        <f>IF(Deník!$R262&lt;0,IF(Deník!$AC262=Statistika!$F$118,Deník!$R262,""),"")</f>
        <v/>
      </c>
      <c r="CN262" s="233" t="str">
        <f>IF(Deník!$R262&lt;0,IF(Deník!$AC262=Statistika!$F$119,Deník!$R262,""),"")</f>
        <v/>
      </c>
      <c r="CO262" s="233" t="str">
        <f>IF(Deník!$R262&lt;0,IF(Deník!$AC262=Statistika!$F$120,Deník!$R262,""),"")</f>
        <v/>
      </c>
      <c r="CP262" s="233" t="str">
        <f>IF(Deník!$R262&lt;0,IF(Deník!$AC262=Statistika!$F$121,Deník!$R262,""),"")</f>
        <v/>
      </c>
      <c r="CQ262" s="233" t="str">
        <f>IF(Deník!$R262&lt;0,IF(Deník!$AC262=Statistika!$F$122,Deník!$R262,""),"")</f>
        <v/>
      </c>
      <c r="CR262" s="233" t="str">
        <f>IF(Deník!$R262&lt;0,IF(Deník!$AC262=Statistika!$F$123,Deník!$R262,""),"")</f>
        <v/>
      </c>
      <c r="CS262" s="233" t="str">
        <f>IF(Deník!$R262&lt;0,IF(Deník!$AC262=Statistika!$F$124,Deník!$R262,""),"")</f>
        <v/>
      </c>
      <c r="CT262" s="233" t="str">
        <f>IF(Deník!$R262&lt;0,IF(Deník!$AC262=Statistika!$F$125,Deník!$R262,""),"")</f>
        <v/>
      </c>
      <c r="CU262" s="233"/>
      <c r="CV262" s="233" t="str">
        <f>IF(Deník!$R262&lt;0,IF(Deník!$AD262=$CV$2,Deník!$R262,""),"")</f>
        <v/>
      </c>
      <c r="CW262" s="233" t="str">
        <f>IF(Deník!$R262&lt;0,IF(Deník!$AD262=$CW$2,Deník!$R262,""),"")</f>
        <v/>
      </c>
      <c r="CX262" s="233" t="str">
        <f>IF(Deník!$R262&lt;0,IF(Deník!$AD262=$CX$2,Deník!$R262,""),"")</f>
        <v/>
      </c>
      <c r="CY262" s="233" t="str">
        <f>IF(Deník!$R262&lt;0,IF(Deník!$AD262=$CY$2,Deník!$R262,""),"")</f>
        <v/>
      </c>
      <c r="CZ262" s="233" t="str">
        <f>IF(Deník!$R262&lt;0,IF(Deník!$AD262=$CZ$2,Deník!$R262,""),"")</f>
        <v/>
      </c>
      <c r="DL262" s="221">
        <f t="shared" ref="DL262:DL325" si="14">DL261+DO262</f>
        <v>93847.029999999984</v>
      </c>
      <c r="DM262" s="220">
        <f t="shared" si="13"/>
        <v>-6.1529700000000132E-2</v>
      </c>
      <c r="DO262" s="50">
        <f>Deník!W263</f>
        <v>0</v>
      </c>
      <c r="DP262" s="102" t="str">
        <f>IF(AND(Deník!W263&gt;0),1,"")</f>
        <v/>
      </c>
      <c r="DQ262" s="102">
        <f>IF(AND(Deník!W263&lt;=0),1,"")</f>
        <v>1</v>
      </c>
      <c r="DR262" s="227"/>
      <c r="DS262" s="228"/>
      <c r="DT262" s="85"/>
      <c r="DU262" s="54">
        <f>IF(MONTH(Deník!$C262)=DU$2,Deník!$W262,"")</f>
        <v>0</v>
      </c>
      <c r="DV262" s="222" t="str">
        <f>IF(MONTH(Deník!$C262)=DV$2,Deník!$W262,"")</f>
        <v/>
      </c>
      <c r="DW262" s="222" t="str">
        <f>IF(MONTH(Deník!$C262)=DW$2,Deník!$W262,"")</f>
        <v/>
      </c>
      <c r="DX262" s="222" t="str">
        <f>IF(MONTH(Deník!$C262)=DX$2,Deník!$W262,"")</f>
        <v/>
      </c>
      <c r="DY262" s="222" t="str">
        <f>IF(MONTH(Deník!$C262)=DY$2,Deník!$W262,"")</f>
        <v/>
      </c>
      <c r="DZ262" s="222" t="str">
        <f>IF(MONTH(Deník!$C262)=DZ$2,Deník!$W262,"")</f>
        <v/>
      </c>
      <c r="EA262" s="222" t="str">
        <f>IF(MONTH(Deník!$C262)=EA$2,Deník!$W262,"")</f>
        <v/>
      </c>
      <c r="EB262" s="222" t="str">
        <f>IF(MONTH(Deník!$C262)=EB$2,Deník!$W262,"")</f>
        <v/>
      </c>
      <c r="EC262" s="222" t="str">
        <f>IF(MONTH(Deník!$C262)=EC$2,Deník!$W262,"")</f>
        <v/>
      </c>
      <c r="ED262" s="222" t="str">
        <f>IF(MONTH(Deník!$C262)=ED$2,Deník!$W262,"")</f>
        <v/>
      </c>
      <c r="EE262" s="222" t="str">
        <f>IF(MONTH(Deník!$C262)=EE$2,Deník!$W262,"")</f>
        <v/>
      </c>
      <c r="EF262" s="222" t="str">
        <f>IF(MONTH(Deník!$C262)=EF$2,Deník!$W262,"")</f>
        <v/>
      </c>
      <c r="EI262" s="600" t="str">
        <f>IF(Deník!$W262&lt;&gt;"",IF(Deník!$B262=Statistika!$F$63,Deník!$W262,""),"")</f>
        <v/>
      </c>
      <c r="EJ262" s="13" t="str">
        <f>IF(Deník!$W262&lt;&gt;"",IF(Deník!$B262=Statistika!$F$64,Deník!$W262,""),"")</f>
        <v/>
      </c>
      <c r="EK262" s="13" t="str">
        <f>IF(Deník!$W262&lt;&gt;"",IF(Deník!$B262=Statistika!$F$65,Deník!$W262,""),"")</f>
        <v/>
      </c>
      <c r="EL262" s="13" t="str">
        <f>IF(Deník!$W262&lt;&gt;"",IF(Deník!$B262=Statistika!$F$66,Deník!$W262,""),"")</f>
        <v/>
      </c>
      <c r="EM262" s="13" t="str">
        <f>IF(Deník!$W262&lt;&gt;"",IF(Deník!$B262=Statistika!$F$67,Deník!$W262,""),"")</f>
        <v/>
      </c>
      <c r="EN262" s="13" t="str">
        <f>IF(Deník!$W262&lt;&gt;"",IF(Deník!$B262=Statistika!$F$68,Deník!$W262,""),"")</f>
        <v/>
      </c>
      <c r="EO262" s="13" t="str">
        <f>IF(Deník!$W262&lt;&gt;"",IF(Deník!$B262=Statistika!$F$69,Deník!$W262,""),"")</f>
        <v/>
      </c>
      <c r="EP262" s="601" t="str">
        <f>IF(Deník!$W262&lt;&gt;"",IF(Deník!$B262=Statistika!$F$70,Deník!$W262,""),"")</f>
        <v/>
      </c>
      <c r="EQ262" s="90"/>
      <c r="ER262" s="63" t="str">
        <f>IF(Deník!$W262&lt;&gt;"",IF(Deník!$J262="L",Deník!$W262,""),"")</f>
        <v/>
      </c>
      <c r="ES262" s="13" t="str">
        <f>IF(Deník!$W262&lt;&gt;"",IF(Deník!$J262="S",Deník!$W262,""),"")</f>
        <v/>
      </c>
      <c r="ET262" s="95"/>
      <c r="EU262" s="88"/>
      <c r="EV262" s="63" t="str">
        <f>IF(WEEKDAY(Deník!$C262,2)=1,Deník!$W262,"")</f>
        <v/>
      </c>
      <c r="EW262" s="13" t="str">
        <f>IF(WEEKDAY(Deník!$C262,2)=2,Deník!$W262,"")</f>
        <v/>
      </c>
      <c r="EX262" s="13" t="str">
        <f>IF(WEEKDAY(Deník!$C262,2)=3,Deník!$W262,"")</f>
        <v/>
      </c>
      <c r="EY262" s="13" t="str">
        <f>IF(WEEKDAY(Deník!$C262,2)=4,Deník!$W262,"")</f>
        <v/>
      </c>
      <c r="EZ262" s="60" t="str">
        <f>IF(WEEKDAY(Deník!$C262,2)=5,Deník!$W262,"")</f>
        <v/>
      </c>
      <c r="FA262" s="99"/>
      <c r="FB262" s="100">
        <f>Deník!D262</f>
        <v>0</v>
      </c>
      <c r="FC262" s="63">
        <f>IF($FB262&lt;&gt;"",IF(AND($FB262&gt;=FC$2,$FB262&lt;=FC$3),Deník!$W262,""))</f>
        <v>0</v>
      </c>
      <c r="FD262" s="63" t="str">
        <f>IF($FB262&lt;&gt;"",IF(AND($FB262&gt;=FD$2,$FB262&lt;=FD$3),Deník!$W262,""))</f>
        <v/>
      </c>
      <c r="FE262" s="63" t="str">
        <f>IF($FB262&lt;&gt;"",IF(AND($FB262&gt;=FE$2,$FB262&lt;=FE$3),Deník!$W262,""))</f>
        <v/>
      </c>
      <c r="FF262" s="63" t="str">
        <f>IF($FB262&lt;&gt;"",IF(AND($FB262&gt;=FF$2,$FB262&lt;=FF$3),Deník!$W262,""))</f>
        <v/>
      </c>
      <c r="FG262" s="63" t="str">
        <f>IF($FB262&lt;&gt;"",IF(AND($FB262&gt;=FG$2,$FB262&lt;=FG$3),Deník!$W262,""))</f>
        <v/>
      </c>
      <c r="FH262" s="63" t="str">
        <f>IF($FB262&lt;&gt;"",IF(AND($FB262&gt;=FH$2,$FB262&lt;=FH$3),Deník!$W262,""))</f>
        <v/>
      </c>
      <c r="FI262" s="63" t="str">
        <f>IF($FB262&lt;&gt;"",IF(AND($FB262&gt;=FI$2,$FB262&lt;=FI$3),Deník!$W262,""))</f>
        <v/>
      </c>
      <c r="FJ262" s="63" t="str">
        <f>IF($FB262&lt;&gt;"",IF(AND($FB262&gt;=FJ$2,$FB262&lt;=FJ$3),Deník!$W262,""))</f>
        <v/>
      </c>
      <c r="FK262" s="63" t="str">
        <f>IF($FB262&lt;&gt;"",IF(AND($FB262&gt;=FK$2,$FB262&lt;=FK$3),Deník!$W262,""))</f>
        <v/>
      </c>
      <c r="FL262" s="63" t="str">
        <f>IF($FB262&lt;&gt;"",IF(AND($FB262&gt;=FL$2,$FB262&lt;=FL$3),Deník!$W262,""))</f>
        <v/>
      </c>
      <c r="FM262" s="63" t="str">
        <f>IF($FB262&lt;&gt;"",IF(AND($FB262&gt;=FM$2,$FB262&lt;=FM$3),Deník!$W262,""))</f>
        <v/>
      </c>
      <c r="FN262" s="13"/>
      <c r="FO262" s="20" t="str">
        <f>IF(Deník!$W262&gt;1,Deník!$W262,"")</f>
        <v/>
      </c>
      <c r="FP262" s="20" t="str">
        <f>IF(Deník!$W262&lt;0,Deník!$W262,"")</f>
        <v/>
      </c>
      <c r="FQ262" s="17"/>
      <c r="FS262" s="233"/>
      <c r="FT262" s="233" t="str">
        <f>IF(Deník!$W262&lt;&gt;"",IF(Deník!$Y262=Statistika!$F$78,Deník!$W262,""),"")</f>
        <v/>
      </c>
      <c r="FU262" s="233" t="str">
        <f>IF(Deník!$W262&lt;&gt;"",IF(Deník!$Y262=Statistika!$F$79,Deník!$W262,""),"")</f>
        <v/>
      </c>
      <c r="FV262" s="233" t="str">
        <f>IF(Deník!$W262&lt;&gt;"",IF(Deník!$Y262=Statistika!$F$80,Deník!$W262,""),"")</f>
        <v/>
      </c>
      <c r="FW262" s="233" t="str">
        <f>IF(Deník!$W262&lt;&gt;"",IF(Deník!$Y262=Statistika!$F$81,Deník!$W262,""),"")</f>
        <v/>
      </c>
      <c r="FX262" s="233" t="str">
        <f>IF(Deník!$W262&lt;&gt;"",IF(Deník!$Y262=Statistika!$F$82,Deník!$W262,""),"")</f>
        <v/>
      </c>
      <c r="FY262" s="233" t="str">
        <f>IF(Deník!$W262&lt;&gt;"",IF(Deník!$Y262=Statistika!$F$83,Deník!$W262,""),"")</f>
        <v/>
      </c>
      <c r="FZ262" s="233" t="str">
        <f>IF(Deník!$W262&lt;&gt;"",IF(Deník!$Y262=Statistika!$F$84,Deník!$W262,""),"")</f>
        <v/>
      </c>
      <c r="GA262" s="233" t="str">
        <f>IF(Deník!$W262&lt;&gt;"",IF(Deník!$Y262=Statistika!$F$85,Deník!$W262,""),"")</f>
        <v/>
      </c>
      <c r="GB262" s="233" t="str">
        <f>IF(Deník!$W262&lt;&gt;"",IF(Deník!$Y262=Statistika!$F$86,Deník!$W262,""),"")</f>
        <v/>
      </c>
      <c r="GC262" s="233" t="str">
        <f>IF(Deník!$W262&lt;&gt;"",IF(Deník!$Y262=Statistika!$F$87,Deník!$W262,""),"")</f>
        <v/>
      </c>
      <c r="GD262" s="233" t="str">
        <f>IF(Deník!$W262&lt;&gt;"",IF(Deník!$Y262=Statistika!$F$88,Deník!$W262,""),"")</f>
        <v/>
      </c>
      <c r="GE262" s="233" t="str">
        <f>IF(Deník!$W262&lt;&gt;"",IF(Deník!$Y262=Statistika!$F$89,Deník!$W262,""),"")</f>
        <v/>
      </c>
      <c r="GF262" s="233" t="str">
        <f>IF(Deník!$W262&lt;&gt;"",IF(Deník!$Y262=Statistika!$F$90,Deník!$W262,""),"")</f>
        <v/>
      </c>
      <c r="GG262" s="233" t="str">
        <f>IF(Deník!$W262&lt;&gt;"",IF(Deník!$Y262=Statistika!$F$91,Deník!$W262,""),"")</f>
        <v/>
      </c>
      <c r="GH262" s="233"/>
      <c r="GI262" s="233" t="str">
        <f>IF(Deník!$W262&lt;&gt;"",IF(Deník!$AB262=Statistika!$L$100,Deník!$W262,""),"")</f>
        <v/>
      </c>
      <c r="GJ262" s="233" t="str">
        <f>IF(Deník!$W262&lt;&gt;"",IF(Deník!$AB262=Statistika!$L$101,Deník!$W262,""),"")</f>
        <v/>
      </c>
      <c r="GK262" s="233" t="str">
        <f>IF(Deník!$W262&lt;&gt;"",IF(Deník!$AB262=Statistika!$L$102,Deník!$W262,""),"")</f>
        <v/>
      </c>
      <c r="GL262" s="233" t="str">
        <f>IF(Deník!$W262&lt;&gt;"",IF(Deník!$AB262=Statistika!$L$103,Deník!$W262,""),"")</f>
        <v/>
      </c>
      <c r="GM262" s="233" t="str">
        <f>IF(Deník!$W262&lt;&gt;"",IF(Deník!$AB262=Statistika!$L$104,Deník!$W262,""),"")</f>
        <v/>
      </c>
      <c r="GN262" s="233" t="str">
        <f>IF(Deník!$W262&lt;&gt;"",IF(Deník!$AB262=Statistika!$L$105,Deník!$W262,""),"")</f>
        <v/>
      </c>
      <c r="GO262" s="233" t="str">
        <f>IF(Deník!$W262&lt;&gt;"",IF(Deník!$AB262=Statistika!$L$106,Deník!$W262,""),"")</f>
        <v/>
      </c>
      <c r="GP262" s="233" t="str">
        <f>IF(Deník!$W262&lt;&gt;"",IF(Deník!$AB262=Statistika!$L$107,Deník!$W262,""),"")</f>
        <v/>
      </c>
      <c r="GQ262" s="233" t="str">
        <f>IF(Deník!$W262&lt;&gt;"",IF(Deník!$AB262=Statistika!$L$108,Deník!$W262,""),"")</f>
        <v/>
      </c>
      <c r="GS262" s="233" t="str">
        <f>IF(Deník!$W262&lt;0,IF(Deník!$AC262=Statistika!$F$117,Deník!$W262,""),"")</f>
        <v/>
      </c>
      <c r="GT262" s="233" t="str">
        <f>IF(Deník!$W262&lt;0,IF(Deník!$AC262=Statistika!$F$118,Deník!$W262,""),"")</f>
        <v/>
      </c>
      <c r="GU262" s="233" t="str">
        <f>IF(Deník!$W262&lt;0,IF(Deník!$AC262=Statistika!$F$119,Deník!$W262,""),"")</f>
        <v/>
      </c>
      <c r="GV262" s="233" t="str">
        <f>IF(Deník!$W262&lt;0,IF(Deník!$AC262=Statistika!$F$120,Deník!$W262,""),"")</f>
        <v/>
      </c>
      <c r="GW262" s="233" t="str">
        <f>IF(Deník!$W262&lt;0,IF(Deník!$AC262=Statistika!$F$121,Deník!$W262,""),"")</f>
        <v/>
      </c>
      <c r="GX262" s="233" t="str">
        <f>IF(Deník!$W262&lt;0,IF(Deník!$AC262=Statistika!$F$122,Deník!$W262,""),"")</f>
        <v/>
      </c>
      <c r="GY262" s="233" t="str">
        <f>IF(Deník!$W262&lt;0,IF(Deník!$AC262=Statistika!$F$123,Deník!$W262,""),"")</f>
        <v/>
      </c>
      <c r="GZ262" s="233" t="str">
        <f>IF(Deník!$W262&lt;0,IF(Deník!$AC262=Statistika!$F$124,Deník!$W262,""),"")</f>
        <v/>
      </c>
      <c r="HA262" s="233" t="str">
        <f>IF(Deník!$W262&lt;0,IF(Deník!$AC262=Statistika!$F$125,Deník!$W262,""),"")</f>
        <v/>
      </c>
      <c r="HC262" s="233" t="str">
        <f>IF(Deník!$W262&lt;0,IF(Deník!$AD262=Statistika!$F$133,Deník!$W262,""),"")</f>
        <v/>
      </c>
      <c r="HD262" s="233" t="str">
        <f>IF(Deník!$W262&lt;0,IF(Deník!$AD262=Statistika!$F$134,Deník!$W262,""),"")</f>
        <v/>
      </c>
      <c r="HE262" s="233" t="str">
        <f>IF(Deník!$W262&lt;0,IF(Deník!$AD262=Statistika!$F$135,Deník!$W262,""),"")</f>
        <v/>
      </c>
      <c r="HF262" s="233" t="str">
        <f>IF(Deník!$W262&lt;0,IF(Deník!$AD262=Statistika!$F$136,Deník!$W262,""),"")</f>
        <v/>
      </c>
      <c r="HG262" s="233" t="str">
        <f>IF(Deník!$W262&lt;0,IF(Deník!$AD262=Statistika!$F$137,Deník!$W262,""),"")</f>
        <v/>
      </c>
      <c r="ID262" s="8">
        <f>Tabulka4[[#This Row],[Sloupec3]]</f>
        <v>0</v>
      </c>
      <c r="IE262" s="17" t="str">
        <f>IF(AND([1]Deník!$C262&gt;='[1]Měsíční shrnutí'!$D$1,[1]Deník!$C262&lt;='[1]Měsíční shrnutí'!$F$1),[1]Deník!$X262,"")</f>
        <v/>
      </c>
    </row>
    <row r="263" spans="1:239">
      <c r="A263" s="8">
        <f>Deník!C264</f>
        <v>0</v>
      </c>
      <c r="B263" s="50" t="str">
        <f>Deník!R264</f>
        <v/>
      </c>
      <c r="C263" s="102" t="str">
        <f>IF(AND(Deník!R264&gt;1,Deník!R264&lt;&gt;""),1,"")</f>
        <v/>
      </c>
      <c r="D263" s="102" t="str">
        <f>IF(AND(Deník!R264&lt;=0,Deník!R264&lt;&gt;""),1,"")</f>
        <v/>
      </c>
      <c r="E263" s="103" t="str">
        <f>IF(AND(Deník!R264&gt;=0,Deník!R264&lt;=1),1,"")</f>
        <v/>
      </c>
      <c r="F263" s="79" t="str">
        <f>IF(Deník!R264&lt;&gt;"",Deník!R264+F262,"")</f>
        <v/>
      </c>
      <c r="G263" s="85"/>
      <c r="H263" s="54" t="str">
        <f>IF(MONTH(Deník!$C263)=H$2,IF(AND(Deník!$R263&gt;=0,Deník!$R263&lt;=1),"BE",Deník!$R263),"")</f>
        <v/>
      </c>
      <c r="I263" s="11" t="str">
        <f>IF(MONTH(Deník!$C263)=I$2,IF(AND(Deník!$R263&gt;=0,Deník!$R263&lt;=1),"BE",Deník!$R263),"")</f>
        <v/>
      </c>
      <c r="J263" s="11" t="str">
        <f>IF(MONTH(Deník!$C263)=J$2,IF(AND(Deník!$R263&gt;=0,Deník!$R263&lt;=1),"BE",Deník!$R263),"")</f>
        <v/>
      </c>
      <c r="K263" s="11" t="str">
        <f>IF(MONTH(Deník!$C263)=K$2,IF(AND(Deník!$R263&gt;=0,Deník!$R263&lt;=1),"BE",Deník!$R263),"")</f>
        <v/>
      </c>
      <c r="L263" s="11" t="str">
        <f>IF(MONTH(Deník!$C263)=L$2,IF(AND(Deník!$R263&gt;=0,Deník!$R263&lt;=1),"BE",Deník!$R263),"")</f>
        <v/>
      </c>
      <c r="M263" s="11" t="str">
        <f>IF(MONTH(Deník!$C263)=M$2,IF(AND(Deník!$R263&gt;=0,Deník!$R263&lt;=1),"BE",Deník!$R263),"")</f>
        <v/>
      </c>
      <c r="N263" s="11" t="str">
        <f>IF(MONTH(Deník!$C263)=N$2,IF(AND(Deník!$R263&gt;=0,Deník!$R263&lt;=1),"BE",Deník!$R263),"")</f>
        <v/>
      </c>
      <c r="O263" s="11" t="str">
        <f>IF(MONTH(Deník!$C263)=O$2,IF(AND(Deník!$R263&gt;=0,Deník!$R263&lt;=1),"BE",Deník!$R263),"")</f>
        <v/>
      </c>
      <c r="P263" s="11" t="str">
        <f>IF(MONTH(Deník!$C263)=P$2,IF(AND(Deník!$R263&gt;=0,Deník!$R263&lt;=1),"BE",Deník!$R263),"")</f>
        <v/>
      </c>
      <c r="Q263" s="11" t="str">
        <f>IF(MONTH(Deník!$C263)=Q$2,IF(AND(Deník!$R263&gt;=0,Deník!$R263&lt;=1),"BE",Deník!$R263),"")</f>
        <v/>
      </c>
      <c r="R263" s="11" t="str">
        <f>IF(MONTH(Deník!$C263)=R$2,IF(AND(Deník!$R263&gt;=0,Deník!$R263&lt;=1),"BE",Deník!$R263),"")</f>
        <v/>
      </c>
      <c r="S263" s="57" t="str">
        <f>IF(MONTH(Deník!$C263)=S$2,IF(AND(Deník!$R263&gt;=0,Deník!$R263&lt;=1),"BE",Deník!$R263),"")</f>
        <v/>
      </c>
      <c r="U263" s="12"/>
      <c r="V263" s="12"/>
      <c r="X263" s="600" t="str">
        <f>IF(Deník!$R263&lt;&gt;"",IF(Deník!$B263=Statistika!$F$63,IF(AND(Deník!$R263&gt;=0,Deník!$R263&lt;=1),"BE",Deník!$R263),""),"")</f>
        <v/>
      </c>
      <c r="Y263" s="13" t="str">
        <f>IF(Deník!$R263&lt;&gt;"",IF(Deník!$B263=Statistika!$F$64,IF(AND(Deník!$R263&gt;=0,Deník!$R263&lt;=1),"BE",Deník!$R263),""),"")</f>
        <v/>
      </c>
      <c r="Z263" s="13" t="str">
        <f>IF(Deník!$R263&lt;&gt;"",IF(Deník!$B263=Statistika!$F$65,IF(AND(Deník!$R263&gt;=0,Deník!$R263&lt;=1),"BE",Deník!$R263),""),"")</f>
        <v/>
      </c>
      <c r="AA263" s="13" t="str">
        <f>IF(Deník!$R263&lt;&gt;"",IF(Deník!$B263=Statistika!$F$66,IF(AND(Deník!$R263&gt;=0,Deník!$R263&lt;=1),"BE",Deník!$R263),""),"")</f>
        <v/>
      </c>
      <c r="AB263" s="13" t="str">
        <f>IF(Deník!$R263&lt;&gt;"",IF(Deník!$B263=Statistika!$F$67,IF(AND(Deník!$R263&gt;=0,Deník!$R263&lt;=1),"BE",Deník!$R263),""),"")</f>
        <v/>
      </c>
      <c r="AC263" s="13" t="str">
        <f>IF(Deník!$R263&lt;&gt;"",IF(Deník!$B263=Statistika!$F$68,IF(AND(Deník!$R263&gt;=0,Deník!$R263&lt;=1),"BE",Deník!$R263),""),"")</f>
        <v/>
      </c>
      <c r="AD263" s="13" t="str">
        <f>IF(Deník!$R263&lt;&gt;"",IF(Deník!$B263=Statistika!$F$69,IF(AND(Deník!$R263&gt;=0,Deník!$R263&lt;=1),"BE",Deník!$R263),""),"")</f>
        <v/>
      </c>
      <c r="AE263" s="601" t="str">
        <f>IF(Deník!$R263&lt;&gt;"",IF(Deník!$B263=Statistika!$F$70,IF(AND(Deník!$R263&gt;=0,Deník!$R263&lt;=1),"BE",Deník!$R263),""),"")</f>
        <v/>
      </c>
      <c r="AF263" s="90"/>
      <c r="AG263" s="63" t="str">
        <f>IF(Deník!$R263&lt;&gt;"",IF(Deník!$J263="L",IF(AND(Deník!$R263&gt;=0,Deník!$R263&lt;=1),"BE",Deník!$R263),""),"")</f>
        <v/>
      </c>
      <c r="AH263" s="13" t="str">
        <f>IF(Deník!$R263&lt;&gt;"",IF(Deník!$J263="S",IF(AND(Deník!$R263&gt;=0,Deník!$R263&lt;=1),"BE",Deník!$R263),""),"")</f>
        <v/>
      </c>
      <c r="AI263" s="95"/>
      <c r="AJ263" s="71" t="str">
        <f>IF(Deník!N264&lt;&gt;"",Deník!N264*-1,"")</f>
        <v/>
      </c>
      <c r="AK263" s="88"/>
      <c r="AL263" s="63" t="str">
        <f>IF(WEEKDAY(Deník!$C263,2)=1,IF(AND(Deník!$R263&gt;=0,Deník!$R263&lt;=1),"BE",Deník!$R263),"")</f>
        <v/>
      </c>
      <c r="AM263" s="13" t="str">
        <f>IF(WEEKDAY(Deník!$C263,2)=2,IF(AND(Deník!$R263&gt;=0,Deník!$R263&lt;=1),"BE",Deník!$R263),"")</f>
        <v/>
      </c>
      <c r="AN263" s="13" t="str">
        <f>IF(WEEKDAY(Deník!$C263,2)=3,IF(AND(Deník!$R263&gt;=0,Deník!$R263&lt;=1),"BE",Deník!$R263),"")</f>
        <v/>
      </c>
      <c r="AO263" s="13" t="str">
        <f>IF(WEEKDAY(Deník!$C263,2)=4,IF(AND(Deník!$R263&gt;=0,Deník!$R263&lt;=1),"BE",Deník!$R263),"")</f>
        <v/>
      </c>
      <c r="AP263" s="60" t="str">
        <f>IF(WEEKDAY(Deník!$C263,2)=5,IF(AND(Deník!$R263&gt;=0,Deník!$R263&lt;=1),"BE",Deník!$R263),"")</f>
        <v/>
      </c>
      <c r="AQ263" s="99"/>
      <c r="AR263" s="100">
        <f>Deník!D263</f>
        <v>0</v>
      </c>
      <c r="AS263" s="63" t="str">
        <f>IF(Deník!$D263&lt;&gt;"",IF(AND(Deník!$D263&gt;=AS$2,Deník!$D263&lt;=AS$3),IF(AND(Deník!$R263&gt;=0,Deník!$R263&lt;=1),"BE",Deník!$R263),""),"")</f>
        <v/>
      </c>
      <c r="AT263" s="63" t="str">
        <f>IF(Deník!$D263&lt;&gt;"",IF(AND(Deník!$D263&gt;=AT$2,Deník!$D263&lt;=AT$3),IF(AND(Deník!$R263&gt;=0,Deník!$R263&lt;=1),"BE",Deník!$R263),""),"")</f>
        <v/>
      </c>
      <c r="AU263" s="63" t="str">
        <f>IF(Deník!$D263&lt;&gt;"",IF(AND(Deník!$D263&gt;=AU$2,Deník!$D263&lt;=AU$3),IF(AND(Deník!$R263&gt;=0,Deník!$R263&lt;=1),"BE",Deník!$R263),""),"")</f>
        <v/>
      </c>
      <c r="AV263" s="63" t="str">
        <f>IF(Deník!$D263&lt;&gt;"",IF(AND(Deník!$D263&gt;=AV$2,Deník!$D263&lt;=AV$3),IF(AND(Deník!$R263&gt;=0,Deník!$R263&lt;=1),"BE",Deník!$R263),""),"")</f>
        <v/>
      </c>
      <c r="AW263" s="63" t="str">
        <f>IF(Deník!$D263&lt;&gt;"",IF(AND(Deník!$D263&gt;=AW$2,Deník!$D263&lt;=AW$3),IF(AND(Deník!$R263&gt;=0,Deník!$R263&lt;=1),"BE",Deník!$R263),""),"")</f>
        <v/>
      </c>
      <c r="AX263" s="63" t="str">
        <f>IF(Deník!$D263&lt;&gt;"",IF(AND(Deník!$D263&gt;=AX$2,Deník!$D263&lt;=AX$3),IF(AND(Deník!$R263&gt;=0,Deník!$R263&lt;=1),"BE",Deník!$R263),""),"")</f>
        <v/>
      </c>
      <c r="AY263" s="63" t="str">
        <f>IF(Deník!$D263&lt;&gt;"",IF(AND(Deník!$D263&gt;=AY$2,Deník!$D263&lt;=AY$3),IF(AND(Deník!$R263&gt;=0,Deník!$R263&lt;=1),"BE",Deník!$R263),""),"")</f>
        <v/>
      </c>
      <c r="AZ263" s="63" t="str">
        <f>IF(Deník!$D263&lt;&gt;"",IF(AND(Deník!$D263&gt;=AZ$2,Deník!$D263&lt;=AZ$3),IF(AND(Deník!$R263&gt;=0,Deník!$R263&lt;=1),"BE",Deník!$R263),""),"")</f>
        <v/>
      </c>
      <c r="BA263" s="63" t="str">
        <f>IF(Deník!$D263&lt;&gt;"",IF(AND(Deník!$D263&gt;=BA$2,Deník!$D263&lt;=BA$3),IF(AND(Deník!$R263&gt;=0,Deník!$R263&lt;=1),"BE",Deník!$R263),""),"")</f>
        <v/>
      </c>
      <c r="BB263" s="63" t="str">
        <f>IF(Deník!$D263&lt;&gt;"",IF(AND(Deník!$D263&gt;=BB$2,Deník!$D263&lt;=BB$3),IF(AND(Deník!$R263&gt;=0,Deník!$R263&lt;=1),"BE",Deník!$R263),""),"")</f>
        <v/>
      </c>
      <c r="BC263" s="71" t="str">
        <f>IF(Deník!$D263&lt;&gt;"",IF(AND(Deník!$D263&gt;=BC$2,Deník!$D263&lt;=BC$3),IF(AND(Deník!$R263&gt;=0,Deník!$R263&lt;=1),"BE",Deník!$R263),""),"")</f>
        <v/>
      </c>
      <c r="BD263" s="20" t="str">
        <f>IF(Deník!$J264="S",(Deník!$M264-Deník!$K264),IF(Deník!$J264="L",(Deník!$K264-Deník!$M264),""))</f>
        <v/>
      </c>
      <c r="BE263" s="20" t="str">
        <f>IF(Deník!$J264="S",(Deník!$K264-Deník!$O264),IF(Deník!$J264="L",(Deník!$O264-Deník!$K264),""))</f>
        <v/>
      </c>
      <c r="BF263" s="20" t="str">
        <f>IF(Deník!$J264="S",(Deník!$K264-Deník!$L264),IF(Deník!$J264="L",(Deník!$L264-Deník!$K264),""))</f>
        <v/>
      </c>
      <c r="BG263" s="20" t="str">
        <f>IF(Deník!$J264="S",(Deník!$K264-Deník!$S264),IF(Deník!$J264="L",(Deník!$S264-Deník!$K264),""))</f>
        <v/>
      </c>
      <c r="BH263" s="20" t="str">
        <f>IF(Deník!$J264="S",(Deník!$K264-Deník!$U264),IF(Deník!$J264="L",(Deník!$U264-Deník!$K264),""))</f>
        <v/>
      </c>
      <c r="BI263" s="20" t="str">
        <f>IF(Deník!$R263&gt;1,Deník!$R263,"")</f>
        <v/>
      </c>
      <c r="BJ263" s="20" t="str">
        <f>IF(Deník!$R263&lt;0,Deník!$R263,"")</f>
        <v/>
      </c>
      <c r="BK263" s="17"/>
      <c r="BM263" s="233" t="str">
        <f>IF(Deník!$R263&lt;&gt;"",IF(Deník!$Y263=Statistika!$F$78,IF(AND(Deník!$R263&gt;=0,Deník!$R263&lt;=1),"BE",Deník!$R263),""),"")</f>
        <v/>
      </c>
      <c r="BN263" s="233" t="str">
        <f>IF(Deník!$R263&lt;&gt;"",IF(Deník!$Y263=Statistika!$F$79,IF(AND(Deník!$R263&gt;=0,Deník!$R263&lt;=1),"BE",Deník!$R263),""),"")</f>
        <v/>
      </c>
      <c r="BO263" s="233" t="str">
        <f>IF(Deník!$R263&lt;&gt;"",IF(Deník!$Y263=Statistika!$F$80,IF(AND(Deník!$R263&gt;=0,Deník!$R263&lt;=1),"BE",Deník!$R263),""),"")</f>
        <v/>
      </c>
      <c r="BP263" s="233" t="str">
        <f>IF(Deník!$R263&lt;&gt;"",IF(Deník!$Y263=Statistika!$F$81,IF(AND(Deník!$R263&gt;=0,Deník!$R263&lt;=1),"BE",Deník!$R263),""),"")</f>
        <v/>
      </c>
      <c r="BQ263" s="233" t="str">
        <f>IF(Deník!$R263&lt;&gt;"",IF(Deník!$Y263=Statistika!$F$82,IF(AND(Deník!$R263&gt;=0,Deník!$R263&lt;=1),"BE",Deník!$R263),""),"")</f>
        <v/>
      </c>
      <c r="BR263" s="233" t="str">
        <f>IF(Deník!$R263&lt;&gt;"",IF(Deník!$Y263=Statistika!$F$83,IF(AND(Deník!$R263&gt;=0,Deník!$R263&lt;=1),"BE",Deník!$R263),""),"")</f>
        <v/>
      </c>
      <c r="BS263" s="233" t="str">
        <f>IF(Deník!$R263&lt;&gt;"",IF(Deník!$Y263=Statistika!$F$84,IF(AND(Deník!$R263&gt;=0,Deník!$R263&lt;=1),"BE",Deník!$R263),""),"")</f>
        <v/>
      </c>
      <c r="BT263" s="233" t="str">
        <f>IF(Deník!$R263&lt;&gt;"",IF(Deník!$Y263=Statistika!$F$85,IF(AND(Deník!$R263&gt;=0,Deník!$R263&lt;=1),"BE",Deník!$R263),""),"")</f>
        <v/>
      </c>
      <c r="BU263" s="233" t="str">
        <f>IF(Deník!$R263&lt;&gt;"",IF(Deník!$Y263=Statistika!$F$86,IF(AND(Deník!$R263&gt;=0,Deník!$R263&lt;=1),"BE",Deník!$R263),""),"")</f>
        <v/>
      </c>
      <c r="BV263" s="233" t="str">
        <f>IF(Deník!$R263&lt;&gt;"",IF(Deník!$Y263=Statistika!$F$87,IF(AND(Deník!$R263&gt;=0,Deník!$R263&lt;=1),"BE",Deník!$R263),""),"")</f>
        <v/>
      </c>
      <c r="BW263" s="233" t="str">
        <f>IF(Deník!$R263&lt;&gt;"",IF(Deník!$Y263=Statistika!$F$88,IF(AND(Deník!$R263&gt;=0,Deník!$R263&lt;=1),"BE",Deník!$R263),""),"")</f>
        <v/>
      </c>
      <c r="BX263" s="233" t="str">
        <f>IF(Deník!$R263&lt;&gt;"",IF(Deník!$Y263=Statistika!$F$89,IF(AND(Deník!$R263&gt;=0,Deník!$R263&lt;=1),"BE",Deník!$R263),""),"")</f>
        <v/>
      </c>
      <c r="BY263" s="233" t="str">
        <f>IF(Deník!$R263&lt;&gt;"",IF(Deník!$Y263=Statistika!$F$90,IF(AND(Deník!$R263&gt;=0,Deník!$R263&lt;=1),"BE",Deník!$R263),""),"")</f>
        <v/>
      </c>
      <c r="BZ263" s="233" t="str">
        <f>IF(Deník!$R263&lt;&gt;"",IF(Deník!$Y263=Statistika!$F$91,IF(AND(Deník!$R263&gt;=0,Deník!$R263&lt;=1),"BE",Deník!$R263),""),"")</f>
        <v/>
      </c>
      <c r="CA263" s="233"/>
      <c r="CB263" s="233" t="str">
        <f>IF(Deník!$R263&lt;&gt;"",IF(Deník!$AB263="SL",IF(AND(Deník!$R263&gt;=0,Deník!$R263&lt;=1),"BE",Deník!$R263),""),"")</f>
        <v/>
      </c>
      <c r="CC263" s="233" t="str">
        <f>IF(Deník!$R263&lt;&gt;"",IF(Deník!$AB263="BE10",IF(AND(Deník!$R263&gt;=0,Deník!$R263&lt;=1),"BE",Deník!$R263),""),"")</f>
        <v/>
      </c>
      <c r="CD263" s="233" t="str">
        <f>IF(Deník!$R263&lt;&gt;"",IF(Deník!$AB263="BE15",IF(AND(Deník!$R263&gt;=0,Deník!$R263&lt;=1),"BE",Deník!$R263),""),"")</f>
        <v/>
      </c>
      <c r="CE263" s="233" t="str">
        <f>IF(Deník!$R263&lt;&gt;"",IF(Deník!$AB263="BE20",IF(AND(Deník!$R263&gt;=0,Deník!$R263&lt;=1),"BE",Deník!$R263),""),"")</f>
        <v/>
      </c>
      <c r="CF263" s="233" t="str">
        <f>IF(Deník!$R263&lt;&gt;"",IF(Deník!$AB263="TP1",IF(AND(Deník!$R263&gt;=0,Deník!$R263&lt;=1),"BE",Deník!$R263),""),"")</f>
        <v/>
      </c>
      <c r="CG263" s="233" t="str">
        <f>IF(Deník!$R263&lt;&gt;"",IF(Deník!$AB263="TP2",IF(AND(Deník!$R263&gt;=0,Deník!$R263&lt;=1),"BE",Deník!$R263),""),"")</f>
        <v/>
      </c>
      <c r="CH263" s="233" t="str">
        <f>IF(Deník!$R263&lt;&gt;"",IF(Deník!$AB263="TP3",IF(AND(Deník!$R263&gt;=0,Deník!$R263&lt;=1),"BE",Deník!$R263),""),"")</f>
        <v/>
      </c>
      <c r="CI263" s="233" t="str">
        <f>IF(Deník!$R263&lt;&gt;"",IF(Deník!$AB263="Trailing SL",IF(AND(Deník!$R263&gt;=0,Deník!$R263&lt;=1),"BE",Deník!$R263),""),"")</f>
        <v/>
      </c>
      <c r="CJ263" s="233" t="str">
        <f>IF(Deník!$R263&lt;&gt;"",IF(Deník!$AB263="Manual",IF(AND(Deník!$R263&gt;=0,Deník!$R263&lt;=1),"BE",Deník!$R263),""),"")</f>
        <v/>
      </c>
      <c r="CK263" s="233"/>
      <c r="CL263" s="233" t="str">
        <f>IF(Deník!$R263&lt;0,IF(Deník!$AC263=Statistika!$F$117,Deník!$R263,""),"")</f>
        <v/>
      </c>
      <c r="CM263" s="233" t="str">
        <f>IF(Deník!$R263&lt;0,IF(Deník!$AC263=Statistika!$F$118,Deník!$R263,""),"")</f>
        <v/>
      </c>
      <c r="CN263" s="233" t="str">
        <f>IF(Deník!$R263&lt;0,IF(Deník!$AC263=Statistika!$F$119,Deník!$R263,""),"")</f>
        <v/>
      </c>
      <c r="CO263" s="233" t="str">
        <f>IF(Deník!$R263&lt;0,IF(Deník!$AC263=Statistika!$F$120,Deník!$R263,""),"")</f>
        <v/>
      </c>
      <c r="CP263" s="233" t="str">
        <f>IF(Deník!$R263&lt;0,IF(Deník!$AC263=Statistika!$F$121,Deník!$R263,""),"")</f>
        <v/>
      </c>
      <c r="CQ263" s="233" t="str">
        <f>IF(Deník!$R263&lt;0,IF(Deník!$AC263=Statistika!$F$122,Deník!$R263,""),"")</f>
        <v/>
      </c>
      <c r="CR263" s="233" t="str">
        <f>IF(Deník!$R263&lt;0,IF(Deník!$AC263=Statistika!$F$123,Deník!$R263,""),"")</f>
        <v/>
      </c>
      <c r="CS263" s="233" t="str">
        <f>IF(Deník!$R263&lt;0,IF(Deník!$AC263=Statistika!$F$124,Deník!$R263,""),"")</f>
        <v/>
      </c>
      <c r="CT263" s="233" t="str">
        <f>IF(Deník!$R263&lt;0,IF(Deník!$AC263=Statistika!$F$125,Deník!$R263,""),"")</f>
        <v/>
      </c>
      <c r="CU263" s="233"/>
      <c r="CV263" s="233" t="str">
        <f>IF(Deník!$R263&lt;0,IF(Deník!$AD263=$CV$2,Deník!$R263,""),"")</f>
        <v/>
      </c>
      <c r="CW263" s="233" t="str">
        <f>IF(Deník!$R263&lt;0,IF(Deník!$AD263=$CW$2,Deník!$R263,""),"")</f>
        <v/>
      </c>
      <c r="CX263" s="233" t="str">
        <f>IF(Deník!$R263&lt;0,IF(Deník!$AD263=$CX$2,Deník!$R263,""),"")</f>
        <v/>
      </c>
      <c r="CY263" s="233" t="str">
        <f>IF(Deník!$R263&lt;0,IF(Deník!$AD263=$CY$2,Deník!$R263,""),"")</f>
        <v/>
      </c>
      <c r="CZ263" s="233" t="str">
        <f>IF(Deník!$R263&lt;0,IF(Deník!$AD263=$CZ$2,Deník!$R263,""),"")</f>
        <v/>
      </c>
      <c r="DL263" s="221">
        <f t="shared" si="14"/>
        <v>93847.029999999984</v>
      </c>
      <c r="DM263" s="220">
        <f t="shared" si="13"/>
        <v>-6.1529700000000132E-2</v>
      </c>
      <c r="DO263" s="50">
        <f>Deník!W264</f>
        <v>0</v>
      </c>
      <c r="DP263" s="102" t="str">
        <f>IF(AND(Deník!W264&gt;0),1,"")</f>
        <v/>
      </c>
      <c r="DQ263" s="102">
        <f>IF(AND(Deník!W264&lt;=0),1,"")</f>
        <v>1</v>
      </c>
      <c r="DR263" s="227"/>
      <c r="DS263" s="228"/>
      <c r="DT263" s="85"/>
      <c r="DU263" s="54">
        <f>IF(MONTH(Deník!$C263)=DU$2,Deník!$W263,"")</f>
        <v>0</v>
      </c>
      <c r="DV263" s="222" t="str">
        <f>IF(MONTH(Deník!$C263)=DV$2,Deník!$W263,"")</f>
        <v/>
      </c>
      <c r="DW263" s="222" t="str">
        <f>IF(MONTH(Deník!$C263)=DW$2,Deník!$W263,"")</f>
        <v/>
      </c>
      <c r="DX263" s="222" t="str">
        <f>IF(MONTH(Deník!$C263)=DX$2,Deník!$W263,"")</f>
        <v/>
      </c>
      <c r="DY263" s="222" t="str">
        <f>IF(MONTH(Deník!$C263)=DY$2,Deník!$W263,"")</f>
        <v/>
      </c>
      <c r="DZ263" s="222" t="str">
        <f>IF(MONTH(Deník!$C263)=DZ$2,Deník!$W263,"")</f>
        <v/>
      </c>
      <c r="EA263" s="222" t="str">
        <f>IF(MONTH(Deník!$C263)=EA$2,Deník!$W263,"")</f>
        <v/>
      </c>
      <c r="EB263" s="222" t="str">
        <f>IF(MONTH(Deník!$C263)=EB$2,Deník!$W263,"")</f>
        <v/>
      </c>
      <c r="EC263" s="222" t="str">
        <f>IF(MONTH(Deník!$C263)=EC$2,Deník!$W263,"")</f>
        <v/>
      </c>
      <c r="ED263" s="222" t="str">
        <f>IF(MONTH(Deník!$C263)=ED$2,Deník!$W263,"")</f>
        <v/>
      </c>
      <c r="EE263" s="222" t="str">
        <f>IF(MONTH(Deník!$C263)=EE$2,Deník!$W263,"")</f>
        <v/>
      </c>
      <c r="EF263" s="222" t="str">
        <f>IF(MONTH(Deník!$C263)=EF$2,Deník!$W263,"")</f>
        <v/>
      </c>
      <c r="EI263" s="600" t="str">
        <f>IF(Deník!$W263&lt;&gt;"",IF(Deník!$B263=Statistika!$F$63,Deník!$W263,""),"")</f>
        <v/>
      </c>
      <c r="EJ263" s="13" t="str">
        <f>IF(Deník!$W263&lt;&gt;"",IF(Deník!$B263=Statistika!$F$64,Deník!$W263,""),"")</f>
        <v/>
      </c>
      <c r="EK263" s="13" t="str">
        <f>IF(Deník!$W263&lt;&gt;"",IF(Deník!$B263=Statistika!$F$65,Deník!$W263,""),"")</f>
        <v/>
      </c>
      <c r="EL263" s="13" t="str">
        <f>IF(Deník!$W263&lt;&gt;"",IF(Deník!$B263=Statistika!$F$66,Deník!$W263,""),"")</f>
        <v/>
      </c>
      <c r="EM263" s="13" t="str">
        <f>IF(Deník!$W263&lt;&gt;"",IF(Deník!$B263=Statistika!$F$67,Deník!$W263,""),"")</f>
        <v/>
      </c>
      <c r="EN263" s="13" t="str">
        <f>IF(Deník!$W263&lt;&gt;"",IF(Deník!$B263=Statistika!$F$68,Deník!$W263,""),"")</f>
        <v/>
      </c>
      <c r="EO263" s="13" t="str">
        <f>IF(Deník!$W263&lt;&gt;"",IF(Deník!$B263=Statistika!$F$69,Deník!$W263,""),"")</f>
        <v/>
      </c>
      <c r="EP263" s="601" t="str">
        <f>IF(Deník!$W263&lt;&gt;"",IF(Deník!$B263=Statistika!$F$70,Deník!$W263,""),"")</f>
        <v/>
      </c>
      <c r="EQ263" s="90"/>
      <c r="ER263" s="63" t="str">
        <f>IF(Deník!$W263&lt;&gt;"",IF(Deník!$J263="L",Deník!$W263,""),"")</f>
        <v/>
      </c>
      <c r="ES263" s="13" t="str">
        <f>IF(Deník!$W263&lt;&gt;"",IF(Deník!$J263="S",Deník!$W263,""),"")</f>
        <v/>
      </c>
      <c r="ET263" s="95"/>
      <c r="EU263" s="88"/>
      <c r="EV263" s="63" t="str">
        <f>IF(WEEKDAY(Deník!$C263,2)=1,Deník!$W263,"")</f>
        <v/>
      </c>
      <c r="EW263" s="13" t="str">
        <f>IF(WEEKDAY(Deník!$C263,2)=2,Deník!$W263,"")</f>
        <v/>
      </c>
      <c r="EX263" s="13" t="str">
        <f>IF(WEEKDAY(Deník!$C263,2)=3,Deník!$W263,"")</f>
        <v/>
      </c>
      <c r="EY263" s="13" t="str">
        <f>IF(WEEKDAY(Deník!$C263,2)=4,Deník!$W263,"")</f>
        <v/>
      </c>
      <c r="EZ263" s="60" t="str">
        <f>IF(WEEKDAY(Deník!$C263,2)=5,Deník!$W263,"")</f>
        <v/>
      </c>
      <c r="FA263" s="99"/>
      <c r="FB263" s="100">
        <f>Deník!D263</f>
        <v>0</v>
      </c>
      <c r="FC263" s="63">
        <f>IF($FB263&lt;&gt;"",IF(AND($FB263&gt;=FC$2,$FB263&lt;=FC$3),Deník!$W263,""))</f>
        <v>0</v>
      </c>
      <c r="FD263" s="63" t="str">
        <f>IF($FB263&lt;&gt;"",IF(AND($FB263&gt;=FD$2,$FB263&lt;=FD$3),Deník!$W263,""))</f>
        <v/>
      </c>
      <c r="FE263" s="63" t="str">
        <f>IF($FB263&lt;&gt;"",IF(AND($FB263&gt;=FE$2,$FB263&lt;=FE$3),Deník!$W263,""))</f>
        <v/>
      </c>
      <c r="FF263" s="63" t="str">
        <f>IF($FB263&lt;&gt;"",IF(AND($FB263&gt;=FF$2,$FB263&lt;=FF$3),Deník!$W263,""))</f>
        <v/>
      </c>
      <c r="FG263" s="63" t="str">
        <f>IF($FB263&lt;&gt;"",IF(AND($FB263&gt;=FG$2,$FB263&lt;=FG$3),Deník!$W263,""))</f>
        <v/>
      </c>
      <c r="FH263" s="63" t="str">
        <f>IF($FB263&lt;&gt;"",IF(AND($FB263&gt;=FH$2,$FB263&lt;=FH$3),Deník!$W263,""))</f>
        <v/>
      </c>
      <c r="FI263" s="63" t="str">
        <f>IF($FB263&lt;&gt;"",IF(AND($FB263&gt;=FI$2,$FB263&lt;=FI$3),Deník!$W263,""))</f>
        <v/>
      </c>
      <c r="FJ263" s="63" t="str">
        <f>IF($FB263&lt;&gt;"",IF(AND($FB263&gt;=FJ$2,$FB263&lt;=FJ$3),Deník!$W263,""))</f>
        <v/>
      </c>
      <c r="FK263" s="63" t="str">
        <f>IF($FB263&lt;&gt;"",IF(AND($FB263&gt;=FK$2,$FB263&lt;=FK$3),Deník!$W263,""))</f>
        <v/>
      </c>
      <c r="FL263" s="63" t="str">
        <f>IF($FB263&lt;&gt;"",IF(AND($FB263&gt;=FL$2,$FB263&lt;=FL$3),Deník!$W263,""))</f>
        <v/>
      </c>
      <c r="FM263" s="63" t="str">
        <f>IF($FB263&lt;&gt;"",IF(AND($FB263&gt;=FM$2,$FB263&lt;=FM$3),Deník!$W263,""))</f>
        <v/>
      </c>
      <c r="FN263" s="13"/>
      <c r="FO263" s="20" t="str">
        <f>IF(Deník!$W263&gt;1,Deník!$W263,"")</f>
        <v/>
      </c>
      <c r="FP263" s="20" t="str">
        <f>IF(Deník!$W263&lt;0,Deník!$W263,"")</f>
        <v/>
      </c>
      <c r="FQ263" s="17"/>
      <c r="FS263" s="233"/>
      <c r="FT263" s="233" t="str">
        <f>IF(Deník!$W263&lt;&gt;"",IF(Deník!$Y263=Statistika!$F$78,Deník!$W263,""),"")</f>
        <v/>
      </c>
      <c r="FU263" s="233" t="str">
        <f>IF(Deník!$W263&lt;&gt;"",IF(Deník!$Y263=Statistika!$F$79,Deník!$W263,""),"")</f>
        <v/>
      </c>
      <c r="FV263" s="233" t="str">
        <f>IF(Deník!$W263&lt;&gt;"",IF(Deník!$Y263=Statistika!$F$80,Deník!$W263,""),"")</f>
        <v/>
      </c>
      <c r="FW263" s="233" t="str">
        <f>IF(Deník!$W263&lt;&gt;"",IF(Deník!$Y263=Statistika!$F$81,Deník!$W263,""),"")</f>
        <v/>
      </c>
      <c r="FX263" s="233" t="str">
        <f>IF(Deník!$W263&lt;&gt;"",IF(Deník!$Y263=Statistika!$F$82,Deník!$W263,""),"")</f>
        <v/>
      </c>
      <c r="FY263" s="233" t="str">
        <f>IF(Deník!$W263&lt;&gt;"",IF(Deník!$Y263=Statistika!$F$83,Deník!$W263,""),"")</f>
        <v/>
      </c>
      <c r="FZ263" s="233" t="str">
        <f>IF(Deník!$W263&lt;&gt;"",IF(Deník!$Y263=Statistika!$F$84,Deník!$W263,""),"")</f>
        <v/>
      </c>
      <c r="GA263" s="233" t="str">
        <f>IF(Deník!$W263&lt;&gt;"",IF(Deník!$Y263=Statistika!$F$85,Deník!$W263,""),"")</f>
        <v/>
      </c>
      <c r="GB263" s="233" t="str">
        <f>IF(Deník!$W263&lt;&gt;"",IF(Deník!$Y263=Statistika!$F$86,Deník!$W263,""),"")</f>
        <v/>
      </c>
      <c r="GC263" s="233" t="str">
        <f>IF(Deník!$W263&lt;&gt;"",IF(Deník!$Y263=Statistika!$F$87,Deník!$W263,""),"")</f>
        <v/>
      </c>
      <c r="GD263" s="233" t="str">
        <f>IF(Deník!$W263&lt;&gt;"",IF(Deník!$Y263=Statistika!$F$88,Deník!$W263,""),"")</f>
        <v/>
      </c>
      <c r="GE263" s="233" t="str">
        <f>IF(Deník!$W263&lt;&gt;"",IF(Deník!$Y263=Statistika!$F$89,Deník!$W263,""),"")</f>
        <v/>
      </c>
      <c r="GF263" s="233" t="str">
        <f>IF(Deník!$W263&lt;&gt;"",IF(Deník!$Y263=Statistika!$F$90,Deník!$W263,""),"")</f>
        <v/>
      </c>
      <c r="GG263" s="233" t="str">
        <f>IF(Deník!$W263&lt;&gt;"",IF(Deník!$Y263=Statistika!$F$91,Deník!$W263,""),"")</f>
        <v/>
      </c>
      <c r="GH263" s="233"/>
      <c r="GI263" s="233" t="str">
        <f>IF(Deník!$W263&lt;&gt;"",IF(Deník!$AB263=Statistika!$L$100,Deník!$W263,""),"")</f>
        <v/>
      </c>
      <c r="GJ263" s="233" t="str">
        <f>IF(Deník!$W263&lt;&gt;"",IF(Deník!$AB263=Statistika!$L$101,Deník!$W263,""),"")</f>
        <v/>
      </c>
      <c r="GK263" s="233" t="str">
        <f>IF(Deník!$W263&lt;&gt;"",IF(Deník!$AB263=Statistika!$L$102,Deník!$W263,""),"")</f>
        <v/>
      </c>
      <c r="GL263" s="233" t="str">
        <f>IF(Deník!$W263&lt;&gt;"",IF(Deník!$AB263=Statistika!$L$103,Deník!$W263,""),"")</f>
        <v/>
      </c>
      <c r="GM263" s="233" t="str">
        <f>IF(Deník!$W263&lt;&gt;"",IF(Deník!$AB263=Statistika!$L$104,Deník!$W263,""),"")</f>
        <v/>
      </c>
      <c r="GN263" s="233" t="str">
        <f>IF(Deník!$W263&lt;&gt;"",IF(Deník!$AB263=Statistika!$L$105,Deník!$W263,""),"")</f>
        <v/>
      </c>
      <c r="GO263" s="233" t="str">
        <f>IF(Deník!$W263&lt;&gt;"",IF(Deník!$AB263=Statistika!$L$106,Deník!$W263,""),"")</f>
        <v/>
      </c>
      <c r="GP263" s="233" t="str">
        <f>IF(Deník!$W263&lt;&gt;"",IF(Deník!$AB263=Statistika!$L$107,Deník!$W263,""),"")</f>
        <v/>
      </c>
      <c r="GQ263" s="233" t="str">
        <f>IF(Deník!$W263&lt;&gt;"",IF(Deník!$AB263=Statistika!$L$108,Deník!$W263,""),"")</f>
        <v/>
      </c>
      <c r="GS263" s="233" t="str">
        <f>IF(Deník!$W263&lt;0,IF(Deník!$AC263=Statistika!$F$117,Deník!$W263,""),"")</f>
        <v/>
      </c>
      <c r="GT263" s="233" t="str">
        <f>IF(Deník!$W263&lt;0,IF(Deník!$AC263=Statistika!$F$118,Deník!$W263,""),"")</f>
        <v/>
      </c>
      <c r="GU263" s="233" t="str">
        <f>IF(Deník!$W263&lt;0,IF(Deník!$AC263=Statistika!$F$119,Deník!$W263,""),"")</f>
        <v/>
      </c>
      <c r="GV263" s="233" t="str">
        <f>IF(Deník!$W263&lt;0,IF(Deník!$AC263=Statistika!$F$120,Deník!$W263,""),"")</f>
        <v/>
      </c>
      <c r="GW263" s="233" t="str">
        <f>IF(Deník!$W263&lt;0,IF(Deník!$AC263=Statistika!$F$121,Deník!$W263,""),"")</f>
        <v/>
      </c>
      <c r="GX263" s="233" t="str">
        <f>IF(Deník!$W263&lt;0,IF(Deník!$AC263=Statistika!$F$122,Deník!$W263,""),"")</f>
        <v/>
      </c>
      <c r="GY263" s="233" t="str">
        <f>IF(Deník!$W263&lt;0,IF(Deník!$AC263=Statistika!$F$123,Deník!$W263,""),"")</f>
        <v/>
      </c>
      <c r="GZ263" s="233" t="str">
        <f>IF(Deník!$W263&lt;0,IF(Deník!$AC263=Statistika!$F$124,Deník!$W263,""),"")</f>
        <v/>
      </c>
      <c r="HA263" s="233" t="str">
        <f>IF(Deník!$W263&lt;0,IF(Deník!$AC263=Statistika!$F$125,Deník!$W263,""),"")</f>
        <v/>
      </c>
      <c r="HC263" s="233" t="str">
        <f>IF(Deník!$W263&lt;0,IF(Deník!$AD263=Statistika!$F$133,Deník!$W263,""),"")</f>
        <v/>
      </c>
      <c r="HD263" s="233" t="str">
        <f>IF(Deník!$W263&lt;0,IF(Deník!$AD263=Statistika!$F$134,Deník!$W263,""),"")</f>
        <v/>
      </c>
      <c r="HE263" s="233" t="str">
        <f>IF(Deník!$W263&lt;0,IF(Deník!$AD263=Statistika!$F$135,Deník!$W263,""),"")</f>
        <v/>
      </c>
      <c r="HF263" s="233" t="str">
        <f>IF(Deník!$W263&lt;0,IF(Deník!$AD263=Statistika!$F$136,Deník!$W263,""),"")</f>
        <v/>
      </c>
      <c r="HG263" s="233" t="str">
        <f>IF(Deník!$W263&lt;0,IF(Deník!$AD263=Statistika!$F$137,Deník!$W263,""),"")</f>
        <v/>
      </c>
      <c r="ID263" s="8">
        <f>Tabulka4[[#This Row],[Sloupec3]]</f>
        <v>0</v>
      </c>
      <c r="IE263" s="17" t="str">
        <f>IF(AND([1]Deník!$C263&gt;='[1]Měsíční shrnutí'!$D$1,[1]Deník!$C263&lt;='[1]Měsíční shrnutí'!$F$1),[1]Deník!$X263,"")</f>
        <v/>
      </c>
    </row>
    <row r="264" spans="1:239">
      <c r="A264" s="8">
        <f>Deník!C265</f>
        <v>0</v>
      </c>
      <c r="B264" s="50" t="str">
        <f>Deník!R265</f>
        <v/>
      </c>
      <c r="C264" s="102" t="str">
        <f>IF(AND(Deník!R265&gt;1,Deník!R265&lt;&gt;""),1,"")</f>
        <v/>
      </c>
      <c r="D264" s="102" t="str">
        <f>IF(AND(Deník!R265&lt;=0,Deník!R265&lt;&gt;""),1,"")</f>
        <v/>
      </c>
      <c r="E264" s="103" t="str">
        <f>IF(AND(Deník!R265&gt;=0,Deník!R265&lt;=1),1,"")</f>
        <v/>
      </c>
      <c r="F264" s="79" t="str">
        <f>IF(Deník!R265&lt;&gt;"",Deník!R265+F263,"")</f>
        <v/>
      </c>
      <c r="G264" s="85"/>
      <c r="H264" s="54" t="str">
        <f>IF(MONTH(Deník!$C264)=H$2,IF(AND(Deník!$R264&gt;=0,Deník!$R264&lt;=1),"BE",Deník!$R264),"")</f>
        <v/>
      </c>
      <c r="I264" s="11" t="str">
        <f>IF(MONTH(Deník!$C264)=I$2,IF(AND(Deník!$R264&gt;=0,Deník!$R264&lt;=1),"BE",Deník!$R264),"")</f>
        <v/>
      </c>
      <c r="J264" s="11" t="str">
        <f>IF(MONTH(Deník!$C264)=J$2,IF(AND(Deník!$R264&gt;=0,Deník!$R264&lt;=1),"BE",Deník!$R264),"")</f>
        <v/>
      </c>
      <c r="K264" s="11" t="str">
        <f>IF(MONTH(Deník!$C264)=K$2,IF(AND(Deník!$R264&gt;=0,Deník!$R264&lt;=1),"BE",Deník!$R264),"")</f>
        <v/>
      </c>
      <c r="L264" s="11" t="str">
        <f>IF(MONTH(Deník!$C264)=L$2,IF(AND(Deník!$R264&gt;=0,Deník!$R264&lt;=1),"BE",Deník!$R264),"")</f>
        <v/>
      </c>
      <c r="M264" s="11" t="str">
        <f>IF(MONTH(Deník!$C264)=M$2,IF(AND(Deník!$R264&gt;=0,Deník!$R264&lt;=1),"BE",Deník!$R264),"")</f>
        <v/>
      </c>
      <c r="N264" s="11" t="str">
        <f>IF(MONTH(Deník!$C264)=N$2,IF(AND(Deník!$R264&gt;=0,Deník!$R264&lt;=1),"BE",Deník!$R264),"")</f>
        <v/>
      </c>
      <c r="O264" s="11" t="str">
        <f>IF(MONTH(Deník!$C264)=O$2,IF(AND(Deník!$R264&gt;=0,Deník!$R264&lt;=1),"BE",Deník!$R264),"")</f>
        <v/>
      </c>
      <c r="P264" s="11" t="str">
        <f>IF(MONTH(Deník!$C264)=P$2,IF(AND(Deník!$R264&gt;=0,Deník!$R264&lt;=1),"BE",Deník!$R264),"")</f>
        <v/>
      </c>
      <c r="Q264" s="11" t="str">
        <f>IF(MONTH(Deník!$C264)=Q$2,IF(AND(Deník!$R264&gt;=0,Deník!$R264&lt;=1),"BE",Deník!$R264),"")</f>
        <v/>
      </c>
      <c r="R264" s="11" t="str">
        <f>IF(MONTH(Deník!$C264)=R$2,IF(AND(Deník!$R264&gt;=0,Deník!$R264&lt;=1),"BE",Deník!$R264),"")</f>
        <v/>
      </c>
      <c r="S264" s="57" t="str">
        <f>IF(MONTH(Deník!$C264)=S$2,IF(AND(Deník!$R264&gt;=0,Deník!$R264&lt;=1),"BE",Deník!$R264),"")</f>
        <v/>
      </c>
      <c r="U264" s="12"/>
      <c r="V264" s="12"/>
      <c r="X264" s="600" t="str">
        <f>IF(Deník!$R264&lt;&gt;"",IF(Deník!$B264=Statistika!$F$63,IF(AND(Deník!$R264&gt;=0,Deník!$R264&lt;=1),"BE",Deník!$R264),""),"")</f>
        <v/>
      </c>
      <c r="Y264" s="13" t="str">
        <f>IF(Deník!$R264&lt;&gt;"",IF(Deník!$B264=Statistika!$F$64,IF(AND(Deník!$R264&gt;=0,Deník!$R264&lt;=1),"BE",Deník!$R264),""),"")</f>
        <v/>
      </c>
      <c r="Z264" s="13" t="str">
        <f>IF(Deník!$R264&lt;&gt;"",IF(Deník!$B264=Statistika!$F$65,IF(AND(Deník!$R264&gt;=0,Deník!$R264&lt;=1),"BE",Deník!$R264),""),"")</f>
        <v/>
      </c>
      <c r="AA264" s="13" t="str">
        <f>IF(Deník!$R264&lt;&gt;"",IF(Deník!$B264=Statistika!$F$66,IF(AND(Deník!$R264&gt;=0,Deník!$R264&lt;=1),"BE",Deník!$R264),""),"")</f>
        <v/>
      </c>
      <c r="AB264" s="13" t="str">
        <f>IF(Deník!$R264&lt;&gt;"",IF(Deník!$B264=Statistika!$F$67,IF(AND(Deník!$R264&gt;=0,Deník!$R264&lt;=1),"BE",Deník!$R264),""),"")</f>
        <v/>
      </c>
      <c r="AC264" s="13" t="str">
        <f>IF(Deník!$R264&lt;&gt;"",IF(Deník!$B264=Statistika!$F$68,IF(AND(Deník!$R264&gt;=0,Deník!$R264&lt;=1),"BE",Deník!$R264),""),"")</f>
        <v/>
      </c>
      <c r="AD264" s="13" t="str">
        <f>IF(Deník!$R264&lt;&gt;"",IF(Deník!$B264=Statistika!$F$69,IF(AND(Deník!$R264&gt;=0,Deník!$R264&lt;=1),"BE",Deník!$R264),""),"")</f>
        <v/>
      </c>
      <c r="AE264" s="601" t="str">
        <f>IF(Deník!$R264&lt;&gt;"",IF(Deník!$B264=Statistika!$F$70,IF(AND(Deník!$R264&gt;=0,Deník!$R264&lt;=1),"BE",Deník!$R264),""),"")</f>
        <v/>
      </c>
      <c r="AF264" s="90"/>
      <c r="AG264" s="63" t="str">
        <f>IF(Deník!$R264&lt;&gt;"",IF(Deník!$J264="L",IF(AND(Deník!$R264&gt;=0,Deník!$R264&lt;=1),"BE",Deník!$R264),""),"")</f>
        <v/>
      </c>
      <c r="AH264" s="13" t="str">
        <f>IF(Deník!$R264&lt;&gt;"",IF(Deník!$J264="S",IF(AND(Deník!$R264&gt;=0,Deník!$R264&lt;=1),"BE",Deník!$R264),""),"")</f>
        <v/>
      </c>
      <c r="AI264" s="95"/>
      <c r="AJ264" s="71" t="str">
        <f>IF(Deník!N265&lt;&gt;"",Deník!N265*-1,"")</f>
        <v/>
      </c>
      <c r="AK264" s="88"/>
      <c r="AL264" s="63" t="str">
        <f>IF(WEEKDAY(Deník!$C264,2)=1,IF(AND(Deník!$R264&gt;=0,Deník!$R264&lt;=1),"BE",Deník!$R264),"")</f>
        <v/>
      </c>
      <c r="AM264" s="13" t="str">
        <f>IF(WEEKDAY(Deník!$C264,2)=2,IF(AND(Deník!$R264&gt;=0,Deník!$R264&lt;=1),"BE",Deník!$R264),"")</f>
        <v/>
      </c>
      <c r="AN264" s="13" t="str">
        <f>IF(WEEKDAY(Deník!$C264,2)=3,IF(AND(Deník!$R264&gt;=0,Deník!$R264&lt;=1),"BE",Deník!$R264),"")</f>
        <v/>
      </c>
      <c r="AO264" s="13" t="str">
        <f>IF(WEEKDAY(Deník!$C264,2)=4,IF(AND(Deník!$R264&gt;=0,Deník!$R264&lt;=1),"BE",Deník!$R264),"")</f>
        <v/>
      </c>
      <c r="AP264" s="60" t="str">
        <f>IF(WEEKDAY(Deník!$C264,2)=5,IF(AND(Deník!$R264&gt;=0,Deník!$R264&lt;=1),"BE",Deník!$R264),"")</f>
        <v/>
      </c>
      <c r="AQ264" s="99"/>
      <c r="AR264" s="100">
        <f>Deník!D264</f>
        <v>0</v>
      </c>
      <c r="AS264" s="63" t="str">
        <f>IF(Deník!$D264&lt;&gt;"",IF(AND(Deník!$D264&gt;=AS$2,Deník!$D264&lt;=AS$3),IF(AND(Deník!$R264&gt;=0,Deník!$R264&lt;=1),"BE",Deník!$R264),""),"")</f>
        <v/>
      </c>
      <c r="AT264" s="63" t="str">
        <f>IF(Deník!$D264&lt;&gt;"",IF(AND(Deník!$D264&gt;=AT$2,Deník!$D264&lt;=AT$3),IF(AND(Deník!$R264&gt;=0,Deník!$R264&lt;=1),"BE",Deník!$R264),""),"")</f>
        <v/>
      </c>
      <c r="AU264" s="63" t="str">
        <f>IF(Deník!$D264&lt;&gt;"",IF(AND(Deník!$D264&gt;=AU$2,Deník!$D264&lt;=AU$3),IF(AND(Deník!$R264&gt;=0,Deník!$R264&lt;=1),"BE",Deník!$R264),""),"")</f>
        <v/>
      </c>
      <c r="AV264" s="63" t="str">
        <f>IF(Deník!$D264&lt;&gt;"",IF(AND(Deník!$D264&gt;=AV$2,Deník!$D264&lt;=AV$3),IF(AND(Deník!$R264&gt;=0,Deník!$R264&lt;=1),"BE",Deník!$R264),""),"")</f>
        <v/>
      </c>
      <c r="AW264" s="63" t="str">
        <f>IF(Deník!$D264&lt;&gt;"",IF(AND(Deník!$D264&gt;=AW$2,Deník!$D264&lt;=AW$3),IF(AND(Deník!$R264&gt;=0,Deník!$R264&lt;=1),"BE",Deník!$R264),""),"")</f>
        <v/>
      </c>
      <c r="AX264" s="63" t="str">
        <f>IF(Deník!$D264&lt;&gt;"",IF(AND(Deník!$D264&gt;=AX$2,Deník!$D264&lt;=AX$3),IF(AND(Deník!$R264&gt;=0,Deník!$R264&lt;=1),"BE",Deník!$R264),""),"")</f>
        <v/>
      </c>
      <c r="AY264" s="63" t="str">
        <f>IF(Deník!$D264&lt;&gt;"",IF(AND(Deník!$D264&gt;=AY$2,Deník!$D264&lt;=AY$3),IF(AND(Deník!$R264&gt;=0,Deník!$R264&lt;=1),"BE",Deník!$R264),""),"")</f>
        <v/>
      </c>
      <c r="AZ264" s="63" t="str">
        <f>IF(Deník!$D264&lt;&gt;"",IF(AND(Deník!$D264&gt;=AZ$2,Deník!$D264&lt;=AZ$3),IF(AND(Deník!$R264&gt;=0,Deník!$R264&lt;=1),"BE",Deník!$R264),""),"")</f>
        <v/>
      </c>
      <c r="BA264" s="63" t="str">
        <f>IF(Deník!$D264&lt;&gt;"",IF(AND(Deník!$D264&gt;=BA$2,Deník!$D264&lt;=BA$3),IF(AND(Deník!$R264&gt;=0,Deník!$R264&lt;=1),"BE",Deník!$R264),""),"")</f>
        <v/>
      </c>
      <c r="BB264" s="63" t="str">
        <f>IF(Deník!$D264&lt;&gt;"",IF(AND(Deník!$D264&gt;=BB$2,Deník!$D264&lt;=BB$3),IF(AND(Deník!$R264&gt;=0,Deník!$R264&lt;=1),"BE",Deník!$R264),""),"")</f>
        <v/>
      </c>
      <c r="BC264" s="71" t="str">
        <f>IF(Deník!$D264&lt;&gt;"",IF(AND(Deník!$D264&gt;=BC$2,Deník!$D264&lt;=BC$3),IF(AND(Deník!$R264&gt;=0,Deník!$R264&lt;=1),"BE",Deník!$R264),""),"")</f>
        <v/>
      </c>
      <c r="BD264" s="20" t="str">
        <f>IF(Deník!$J265="S",(Deník!$M265-Deník!$K265),IF(Deník!$J265="L",(Deník!$K265-Deník!$M265),""))</f>
        <v/>
      </c>
      <c r="BE264" s="20" t="str">
        <f>IF(Deník!$J265="S",(Deník!$K265-Deník!$O265),IF(Deník!$J265="L",(Deník!$O265-Deník!$K265),""))</f>
        <v/>
      </c>
      <c r="BF264" s="20" t="str">
        <f>IF(Deník!$J265="S",(Deník!$K265-Deník!$L265),IF(Deník!$J265="L",(Deník!$L265-Deník!$K265),""))</f>
        <v/>
      </c>
      <c r="BG264" s="20" t="str">
        <f>IF(Deník!$J265="S",(Deník!$K265-Deník!$S265),IF(Deník!$J265="L",(Deník!$S265-Deník!$K265),""))</f>
        <v/>
      </c>
      <c r="BH264" s="20" t="str">
        <f>IF(Deník!$J265="S",(Deník!$K265-Deník!$U265),IF(Deník!$J265="L",(Deník!$U265-Deník!$K265),""))</f>
        <v/>
      </c>
      <c r="BI264" s="20" t="str">
        <f>IF(Deník!$R264&gt;1,Deník!$R264,"")</f>
        <v/>
      </c>
      <c r="BJ264" s="20" t="str">
        <f>IF(Deník!$R264&lt;0,Deník!$R264,"")</f>
        <v/>
      </c>
      <c r="BK264" s="17"/>
      <c r="BM264" s="233" t="str">
        <f>IF(Deník!$R264&lt;&gt;"",IF(Deník!$Y264=Statistika!$F$78,IF(AND(Deník!$R264&gt;=0,Deník!$R264&lt;=1),"BE",Deník!$R264),""),"")</f>
        <v/>
      </c>
      <c r="BN264" s="233" t="str">
        <f>IF(Deník!$R264&lt;&gt;"",IF(Deník!$Y264=Statistika!$F$79,IF(AND(Deník!$R264&gt;=0,Deník!$R264&lt;=1),"BE",Deník!$R264),""),"")</f>
        <v/>
      </c>
      <c r="BO264" s="233" t="str">
        <f>IF(Deník!$R264&lt;&gt;"",IF(Deník!$Y264=Statistika!$F$80,IF(AND(Deník!$R264&gt;=0,Deník!$R264&lt;=1),"BE",Deník!$R264),""),"")</f>
        <v/>
      </c>
      <c r="BP264" s="233" t="str">
        <f>IF(Deník!$R264&lt;&gt;"",IF(Deník!$Y264=Statistika!$F$81,IF(AND(Deník!$R264&gt;=0,Deník!$R264&lt;=1),"BE",Deník!$R264),""),"")</f>
        <v/>
      </c>
      <c r="BQ264" s="233" t="str">
        <f>IF(Deník!$R264&lt;&gt;"",IF(Deník!$Y264=Statistika!$F$82,IF(AND(Deník!$R264&gt;=0,Deník!$R264&lt;=1),"BE",Deník!$R264),""),"")</f>
        <v/>
      </c>
      <c r="BR264" s="233" t="str">
        <f>IF(Deník!$R264&lt;&gt;"",IF(Deník!$Y264=Statistika!$F$83,IF(AND(Deník!$R264&gt;=0,Deník!$R264&lt;=1),"BE",Deník!$R264),""),"")</f>
        <v/>
      </c>
      <c r="BS264" s="233" t="str">
        <f>IF(Deník!$R264&lt;&gt;"",IF(Deník!$Y264=Statistika!$F$84,IF(AND(Deník!$R264&gt;=0,Deník!$R264&lt;=1),"BE",Deník!$R264),""),"")</f>
        <v/>
      </c>
      <c r="BT264" s="233" t="str">
        <f>IF(Deník!$R264&lt;&gt;"",IF(Deník!$Y264=Statistika!$F$85,IF(AND(Deník!$R264&gt;=0,Deník!$R264&lt;=1),"BE",Deník!$R264),""),"")</f>
        <v/>
      </c>
      <c r="BU264" s="233" t="str">
        <f>IF(Deník!$R264&lt;&gt;"",IF(Deník!$Y264=Statistika!$F$86,IF(AND(Deník!$R264&gt;=0,Deník!$R264&lt;=1),"BE",Deník!$R264),""),"")</f>
        <v/>
      </c>
      <c r="BV264" s="233" t="str">
        <f>IF(Deník!$R264&lt;&gt;"",IF(Deník!$Y264=Statistika!$F$87,IF(AND(Deník!$R264&gt;=0,Deník!$R264&lt;=1),"BE",Deník!$R264),""),"")</f>
        <v/>
      </c>
      <c r="BW264" s="233" t="str">
        <f>IF(Deník!$R264&lt;&gt;"",IF(Deník!$Y264=Statistika!$F$88,IF(AND(Deník!$R264&gt;=0,Deník!$R264&lt;=1),"BE",Deník!$R264),""),"")</f>
        <v/>
      </c>
      <c r="BX264" s="233" t="str">
        <f>IF(Deník!$R264&lt;&gt;"",IF(Deník!$Y264=Statistika!$F$89,IF(AND(Deník!$R264&gt;=0,Deník!$R264&lt;=1),"BE",Deník!$R264),""),"")</f>
        <v/>
      </c>
      <c r="BY264" s="233" t="str">
        <f>IF(Deník!$R264&lt;&gt;"",IF(Deník!$Y264=Statistika!$F$90,IF(AND(Deník!$R264&gt;=0,Deník!$R264&lt;=1),"BE",Deník!$R264),""),"")</f>
        <v/>
      </c>
      <c r="BZ264" s="233" t="str">
        <f>IF(Deník!$R264&lt;&gt;"",IF(Deník!$Y264=Statistika!$F$91,IF(AND(Deník!$R264&gt;=0,Deník!$R264&lt;=1),"BE",Deník!$R264),""),"")</f>
        <v/>
      </c>
      <c r="CA264" s="233"/>
      <c r="CB264" s="233" t="str">
        <f>IF(Deník!$R264&lt;&gt;"",IF(Deník!$AB264="SL",IF(AND(Deník!$R264&gt;=0,Deník!$R264&lt;=1),"BE",Deník!$R264),""),"")</f>
        <v/>
      </c>
      <c r="CC264" s="233" t="str">
        <f>IF(Deník!$R264&lt;&gt;"",IF(Deník!$AB264="BE10",IF(AND(Deník!$R264&gt;=0,Deník!$R264&lt;=1),"BE",Deník!$R264),""),"")</f>
        <v/>
      </c>
      <c r="CD264" s="233" t="str">
        <f>IF(Deník!$R264&lt;&gt;"",IF(Deník!$AB264="BE15",IF(AND(Deník!$R264&gt;=0,Deník!$R264&lt;=1),"BE",Deník!$R264),""),"")</f>
        <v/>
      </c>
      <c r="CE264" s="233" t="str">
        <f>IF(Deník!$R264&lt;&gt;"",IF(Deník!$AB264="BE20",IF(AND(Deník!$R264&gt;=0,Deník!$R264&lt;=1),"BE",Deník!$R264),""),"")</f>
        <v/>
      </c>
      <c r="CF264" s="233" t="str">
        <f>IF(Deník!$R264&lt;&gt;"",IF(Deník!$AB264="TP1",IF(AND(Deník!$R264&gt;=0,Deník!$R264&lt;=1),"BE",Deník!$R264),""),"")</f>
        <v/>
      </c>
      <c r="CG264" s="233" t="str">
        <f>IF(Deník!$R264&lt;&gt;"",IF(Deník!$AB264="TP2",IF(AND(Deník!$R264&gt;=0,Deník!$R264&lt;=1),"BE",Deník!$R264),""),"")</f>
        <v/>
      </c>
      <c r="CH264" s="233" t="str">
        <f>IF(Deník!$R264&lt;&gt;"",IF(Deník!$AB264="TP3",IF(AND(Deník!$R264&gt;=0,Deník!$R264&lt;=1),"BE",Deník!$R264),""),"")</f>
        <v/>
      </c>
      <c r="CI264" s="233" t="str">
        <f>IF(Deník!$R264&lt;&gt;"",IF(Deník!$AB264="Trailing SL",IF(AND(Deník!$R264&gt;=0,Deník!$R264&lt;=1),"BE",Deník!$R264),""),"")</f>
        <v/>
      </c>
      <c r="CJ264" s="233" t="str">
        <f>IF(Deník!$R264&lt;&gt;"",IF(Deník!$AB264="Manual",IF(AND(Deník!$R264&gt;=0,Deník!$R264&lt;=1),"BE",Deník!$R264),""),"")</f>
        <v/>
      </c>
      <c r="CK264" s="233"/>
      <c r="CL264" s="233" t="str">
        <f>IF(Deník!$R264&lt;0,IF(Deník!$AC264=Statistika!$F$117,Deník!$R264,""),"")</f>
        <v/>
      </c>
      <c r="CM264" s="233" t="str">
        <f>IF(Deník!$R264&lt;0,IF(Deník!$AC264=Statistika!$F$118,Deník!$R264,""),"")</f>
        <v/>
      </c>
      <c r="CN264" s="233" t="str">
        <f>IF(Deník!$R264&lt;0,IF(Deník!$AC264=Statistika!$F$119,Deník!$R264,""),"")</f>
        <v/>
      </c>
      <c r="CO264" s="233" t="str">
        <f>IF(Deník!$R264&lt;0,IF(Deník!$AC264=Statistika!$F$120,Deník!$R264,""),"")</f>
        <v/>
      </c>
      <c r="CP264" s="233" t="str">
        <f>IF(Deník!$R264&lt;0,IF(Deník!$AC264=Statistika!$F$121,Deník!$R264,""),"")</f>
        <v/>
      </c>
      <c r="CQ264" s="233" t="str">
        <f>IF(Deník!$R264&lt;0,IF(Deník!$AC264=Statistika!$F$122,Deník!$R264,""),"")</f>
        <v/>
      </c>
      <c r="CR264" s="233" t="str">
        <f>IF(Deník!$R264&lt;0,IF(Deník!$AC264=Statistika!$F$123,Deník!$R264,""),"")</f>
        <v/>
      </c>
      <c r="CS264" s="233" t="str">
        <f>IF(Deník!$R264&lt;0,IF(Deník!$AC264=Statistika!$F$124,Deník!$R264,""),"")</f>
        <v/>
      </c>
      <c r="CT264" s="233" t="str">
        <f>IF(Deník!$R264&lt;0,IF(Deník!$AC264=Statistika!$F$125,Deník!$R264,""),"")</f>
        <v/>
      </c>
      <c r="CU264" s="233"/>
      <c r="CV264" s="233" t="str">
        <f>IF(Deník!$R264&lt;0,IF(Deník!$AD264=$CV$2,Deník!$R264,""),"")</f>
        <v/>
      </c>
      <c r="CW264" s="233" t="str">
        <f>IF(Deník!$R264&lt;0,IF(Deník!$AD264=$CW$2,Deník!$R264,""),"")</f>
        <v/>
      </c>
      <c r="CX264" s="233" t="str">
        <f>IF(Deník!$R264&lt;0,IF(Deník!$AD264=$CX$2,Deník!$R264,""),"")</f>
        <v/>
      </c>
      <c r="CY264" s="233" t="str">
        <f>IF(Deník!$R264&lt;0,IF(Deník!$AD264=$CY$2,Deník!$R264,""),"")</f>
        <v/>
      </c>
      <c r="CZ264" s="233" t="str">
        <f>IF(Deník!$R264&lt;0,IF(Deník!$AD264=$CZ$2,Deník!$R264,""),"")</f>
        <v/>
      </c>
      <c r="DL264" s="221">
        <f t="shared" si="14"/>
        <v>93847.029999999984</v>
      </c>
      <c r="DM264" s="220">
        <f t="shared" si="13"/>
        <v>-6.1529700000000132E-2</v>
      </c>
      <c r="DO264" s="50">
        <f>Deník!W265</f>
        <v>0</v>
      </c>
      <c r="DP264" s="102" t="str">
        <f>IF(AND(Deník!W265&gt;0),1,"")</f>
        <v/>
      </c>
      <c r="DQ264" s="102">
        <f>IF(AND(Deník!W265&lt;=0),1,"")</f>
        <v>1</v>
      </c>
      <c r="DR264" s="227"/>
      <c r="DS264" s="228"/>
      <c r="DT264" s="85"/>
      <c r="DU264" s="54">
        <f>IF(MONTH(Deník!$C264)=DU$2,Deník!$W264,"")</f>
        <v>0</v>
      </c>
      <c r="DV264" s="222" t="str">
        <f>IF(MONTH(Deník!$C264)=DV$2,Deník!$W264,"")</f>
        <v/>
      </c>
      <c r="DW264" s="222" t="str">
        <f>IF(MONTH(Deník!$C264)=DW$2,Deník!$W264,"")</f>
        <v/>
      </c>
      <c r="DX264" s="222" t="str">
        <f>IF(MONTH(Deník!$C264)=DX$2,Deník!$W264,"")</f>
        <v/>
      </c>
      <c r="DY264" s="222" t="str">
        <f>IF(MONTH(Deník!$C264)=DY$2,Deník!$W264,"")</f>
        <v/>
      </c>
      <c r="DZ264" s="222" t="str">
        <f>IF(MONTH(Deník!$C264)=DZ$2,Deník!$W264,"")</f>
        <v/>
      </c>
      <c r="EA264" s="222" t="str">
        <f>IF(MONTH(Deník!$C264)=EA$2,Deník!$W264,"")</f>
        <v/>
      </c>
      <c r="EB264" s="222" t="str">
        <f>IF(MONTH(Deník!$C264)=EB$2,Deník!$W264,"")</f>
        <v/>
      </c>
      <c r="EC264" s="222" t="str">
        <f>IF(MONTH(Deník!$C264)=EC$2,Deník!$W264,"")</f>
        <v/>
      </c>
      <c r="ED264" s="222" t="str">
        <f>IF(MONTH(Deník!$C264)=ED$2,Deník!$W264,"")</f>
        <v/>
      </c>
      <c r="EE264" s="222" t="str">
        <f>IF(MONTH(Deník!$C264)=EE$2,Deník!$W264,"")</f>
        <v/>
      </c>
      <c r="EF264" s="222" t="str">
        <f>IF(MONTH(Deník!$C264)=EF$2,Deník!$W264,"")</f>
        <v/>
      </c>
      <c r="EI264" s="600" t="str">
        <f>IF(Deník!$W264&lt;&gt;"",IF(Deník!$B264=Statistika!$F$63,Deník!$W264,""),"")</f>
        <v/>
      </c>
      <c r="EJ264" s="13" t="str">
        <f>IF(Deník!$W264&lt;&gt;"",IF(Deník!$B264=Statistika!$F$64,Deník!$W264,""),"")</f>
        <v/>
      </c>
      <c r="EK264" s="13" t="str">
        <f>IF(Deník!$W264&lt;&gt;"",IF(Deník!$B264=Statistika!$F$65,Deník!$W264,""),"")</f>
        <v/>
      </c>
      <c r="EL264" s="13" t="str">
        <f>IF(Deník!$W264&lt;&gt;"",IF(Deník!$B264=Statistika!$F$66,Deník!$W264,""),"")</f>
        <v/>
      </c>
      <c r="EM264" s="13" t="str">
        <f>IF(Deník!$W264&lt;&gt;"",IF(Deník!$B264=Statistika!$F$67,Deník!$W264,""),"")</f>
        <v/>
      </c>
      <c r="EN264" s="13" t="str">
        <f>IF(Deník!$W264&lt;&gt;"",IF(Deník!$B264=Statistika!$F$68,Deník!$W264,""),"")</f>
        <v/>
      </c>
      <c r="EO264" s="13" t="str">
        <f>IF(Deník!$W264&lt;&gt;"",IF(Deník!$B264=Statistika!$F$69,Deník!$W264,""),"")</f>
        <v/>
      </c>
      <c r="EP264" s="601" t="str">
        <f>IF(Deník!$W264&lt;&gt;"",IF(Deník!$B264=Statistika!$F$70,Deník!$W264,""),"")</f>
        <v/>
      </c>
      <c r="EQ264" s="90"/>
      <c r="ER264" s="63" t="str">
        <f>IF(Deník!$W264&lt;&gt;"",IF(Deník!$J264="L",Deník!$W264,""),"")</f>
        <v/>
      </c>
      <c r="ES264" s="13" t="str">
        <f>IF(Deník!$W264&lt;&gt;"",IF(Deník!$J264="S",Deník!$W264,""),"")</f>
        <v/>
      </c>
      <c r="ET264" s="95"/>
      <c r="EU264" s="88"/>
      <c r="EV264" s="63" t="str">
        <f>IF(WEEKDAY(Deník!$C264,2)=1,Deník!$W264,"")</f>
        <v/>
      </c>
      <c r="EW264" s="13" t="str">
        <f>IF(WEEKDAY(Deník!$C264,2)=2,Deník!$W264,"")</f>
        <v/>
      </c>
      <c r="EX264" s="13" t="str">
        <f>IF(WEEKDAY(Deník!$C264,2)=3,Deník!$W264,"")</f>
        <v/>
      </c>
      <c r="EY264" s="13" t="str">
        <f>IF(WEEKDAY(Deník!$C264,2)=4,Deník!$W264,"")</f>
        <v/>
      </c>
      <c r="EZ264" s="60" t="str">
        <f>IF(WEEKDAY(Deník!$C264,2)=5,Deník!$W264,"")</f>
        <v/>
      </c>
      <c r="FA264" s="99"/>
      <c r="FB264" s="100">
        <f>Deník!D264</f>
        <v>0</v>
      </c>
      <c r="FC264" s="63">
        <f>IF($FB264&lt;&gt;"",IF(AND($FB264&gt;=FC$2,$FB264&lt;=FC$3),Deník!$W264,""))</f>
        <v>0</v>
      </c>
      <c r="FD264" s="63" t="str">
        <f>IF($FB264&lt;&gt;"",IF(AND($FB264&gt;=FD$2,$FB264&lt;=FD$3),Deník!$W264,""))</f>
        <v/>
      </c>
      <c r="FE264" s="63" t="str">
        <f>IF($FB264&lt;&gt;"",IF(AND($FB264&gt;=FE$2,$FB264&lt;=FE$3),Deník!$W264,""))</f>
        <v/>
      </c>
      <c r="FF264" s="63" t="str">
        <f>IF($FB264&lt;&gt;"",IF(AND($FB264&gt;=FF$2,$FB264&lt;=FF$3),Deník!$W264,""))</f>
        <v/>
      </c>
      <c r="FG264" s="63" t="str">
        <f>IF($FB264&lt;&gt;"",IF(AND($FB264&gt;=FG$2,$FB264&lt;=FG$3),Deník!$W264,""))</f>
        <v/>
      </c>
      <c r="FH264" s="63" t="str">
        <f>IF($FB264&lt;&gt;"",IF(AND($FB264&gt;=FH$2,$FB264&lt;=FH$3),Deník!$W264,""))</f>
        <v/>
      </c>
      <c r="FI264" s="63" t="str">
        <f>IF($FB264&lt;&gt;"",IF(AND($FB264&gt;=FI$2,$FB264&lt;=FI$3),Deník!$W264,""))</f>
        <v/>
      </c>
      <c r="FJ264" s="63" t="str">
        <f>IF($FB264&lt;&gt;"",IF(AND($FB264&gt;=FJ$2,$FB264&lt;=FJ$3),Deník!$W264,""))</f>
        <v/>
      </c>
      <c r="FK264" s="63" t="str">
        <f>IF($FB264&lt;&gt;"",IF(AND($FB264&gt;=FK$2,$FB264&lt;=FK$3),Deník!$W264,""))</f>
        <v/>
      </c>
      <c r="FL264" s="63" t="str">
        <f>IF($FB264&lt;&gt;"",IF(AND($FB264&gt;=FL$2,$FB264&lt;=FL$3),Deník!$W264,""))</f>
        <v/>
      </c>
      <c r="FM264" s="63" t="str">
        <f>IF($FB264&lt;&gt;"",IF(AND($FB264&gt;=FM$2,$FB264&lt;=FM$3),Deník!$W264,""))</f>
        <v/>
      </c>
      <c r="FN264" s="13"/>
      <c r="FO264" s="20" t="str">
        <f>IF(Deník!$W264&gt;1,Deník!$W264,"")</f>
        <v/>
      </c>
      <c r="FP264" s="20" t="str">
        <f>IF(Deník!$W264&lt;0,Deník!$W264,"")</f>
        <v/>
      </c>
      <c r="FQ264" s="17"/>
      <c r="FS264" s="233"/>
      <c r="FT264" s="233" t="str">
        <f>IF(Deník!$W264&lt;&gt;"",IF(Deník!$Y264=Statistika!$F$78,Deník!$W264,""),"")</f>
        <v/>
      </c>
      <c r="FU264" s="233" t="str">
        <f>IF(Deník!$W264&lt;&gt;"",IF(Deník!$Y264=Statistika!$F$79,Deník!$W264,""),"")</f>
        <v/>
      </c>
      <c r="FV264" s="233" t="str">
        <f>IF(Deník!$W264&lt;&gt;"",IF(Deník!$Y264=Statistika!$F$80,Deník!$W264,""),"")</f>
        <v/>
      </c>
      <c r="FW264" s="233" t="str">
        <f>IF(Deník!$W264&lt;&gt;"",IF(Deník!$Y264=Statistika!$F$81,Deník!$W264,""),"")</f>
        <v/>
      </c>
      <c r="FX264" s="233" t="str">
        <f>IF(Deník!$W264&lt;&gt;"",IF(Deník!$Y264=Statistika!$F$82,Deník!$W264,""),"")</f>
        <v/>
      </c>
      <c r="FY264" s="233" t="str">
        <f>IF(Deník!$W264&lt;&gt;"",IF(Deník!$Y264=Statistika!$F$83,Deník!$W264,""),"")</f>
        <v/>
      </c>
      <c r="FZ264" s="233" t="str">
        <f>IF(Deník!$W264&lt;&gt;"",IF(Deník!$Y264=Statistika!$F$84,Deník!$W264,""),"")</f>
        <v/>
      </c>
      <c r="GA264" s="233" t="str">
        <f>IF(Deník!$W264&lt;&gt;"",IF(Deník!$Y264=Statistika!$F$85,Deník!$W264,""),"")</f>
        <v/>
      </c>
      <c r="GB264" s="233" t="str">
        <f>IF(Deník!$W264&lt;&gt;"",IF(Deník!$Y264=Statistika!$F$86,Deník!$W264,""),"")</f>
        <v/>
      </c>
      <c r="GC264" s="233" t="str">
        <f>IF(Deník!$W264&lt;&gt;"",IF(Deník!$Y264=Statistika!$F$87,Deník!$W264,""),"")</f>
        <v/>
      </c>
      <c r="GD264" s="233" t="str">
        <f>IF(Deník!$W264&lt;&gt;"",IF(Deník!$Y264=Statistika!$F$88,Deník!$W264,""),"")</f>
        <v/>
      </c>
      <c r="GE264" s="233" t="str">
        <f>IF(Deník!$W264&lt;&gt;"",IF(Deník!$Y264=Statistika!$F$89,Deník!$W264,""),"")</f>
        <v/>
      </c>
      <c r="GF264" s="233" t="str">
        <f>IF(Deník!$W264&lt;&gt;"",IF(Deník!$Y264=Statistika!$F$90,Deník!$W264,""),"")</f>
        <v/>
      </c>
      <c r="GG264" s="233" t="str">
        <f>IF(Deník!$W264&lt;&gt;"",IF(Deník!$Y264=Statistika!$F$91,Deník!$W264,""),"")</f>
        <v/>
      </c>
      <c r="GH264" s="233"/>
      <c r="GI264" s="233" t="str">
        <f>IF(Deník!$W264&lt;&gt;"",IF(Deník!$AB264=Statistika!$L$100,Deník!$W264,""),"")</f>
        <v/>
      </c>
      <c r="GJ264" s="233" t="str">
        <f>IF(Deník!$W264&lt;&gt;"",IF(Deník!$AB264=Statistika!$L$101,Deník!$W264,""),"")</f>
        <v/>
      </c>
      <c r="GK264" s="233" t="str">
        <f>IF(Deník!$W264&lt;&gt;"",IF(Deník!$AB264=Statistika!$L$102,Deník!$W264,""),"")</f>
        <v/>
      </c>
      <c r="GL264" s="233" t="str">
        <f>IF(Deník!$W264&lt;&gt;"",IF(Deník!$AB264=Statistika!$L$103,Deník!$W264,""),"")</f>
        <v/>
      </c>
      <c r="GM264" s="233" t="str">
        <f>IF(Deník!$W264&lt;&gt;"",IF(Deník!$AB264=Statistika!$L$104,Deník!$W264,""),"")</f>
        <v/>
      </c>
      <c r="GN264" s="233" t="str">
        <f>IF(Deník!$W264&lt;&gt;"",IF(Deník!$AB264=Statistika!$L$105,Deník!$W264,""),"")</f>
        <v/>
      </c>
      <c r="GO264" s="233" t="str">
        <f>IF(Deník!$W264&lt;&gt;"",IF(Deník!$AB264=Statistika!$L$106,Deník!$W264,""),"")</f>
        <v/>
      </c>
      <c r="GP264" s="233" t="str">
        <f>IF(Deník!$W264&lt;&gt;"",IF(Deník!$AB264=Statistika!$L$107,Deník!$W264,""),"")</f>
        <v/>
      </c>
      <c r="GQ264" s="233" t="str">
        <f>IF(Deník!$W264&lt;&gt;"",IF(Deník!$AB264=Statistika!$L$108,Deník!$W264,""),"")</f>
        <v/>
      </c>
      <c r="GS264" s="233" t="str">
        <f>IF(Deník!$W264&lt;0,IF(Deník!$AC264=Statistika!$F$117,Deník!$W264,""),"")</f>
        <v/>
      </c>
      <c r="GT264" s="233" t="str">
        <f>IF(Deník!$W264&lt;0,IF(Deník!$AC264=Statistika!$F$118,Deník!$W264,""),"")</f>
        <v/>
      </c>
      <c r="GU264" s="233" t="str">
        <f>IF(Deník!$W264&lt;0,IF(Deník!$AC264=Statistika!$F$119,Deník!$W264,""),"")</f>
        <v/>
      </c>
      <c r="GV264" s="233" t="str">
        <f>IF(Deník!$W264&lt;0,IF(Deník!$AC264=Statistika!$F$120,Deník!$W264,""),"")</f>
        <v/>
      </c>
      <c r="GW264" s="233" t="str">
        <f>IF(Deník!$W264&lt;0,IF(Deník!$AC264=Statistika!$F$121,Deník!$W264,""),"")</f>
        <v/>
      </c>
      <c r="GX264" s="233" t="str">
        <f>IF(Deník!$W264&lt;0,IF(Deník!$AC264=Statistika!$F$122,Deník!$W264,""),"")</f>
        <v/>
      </c>
      <c r="GY264" s="233" t="str">
        <f>IF(Deník!$W264&lt;0,IF(Deník!$AC264=Statistika!$F$123,Deník!$W264,""),"")</f>
        <v/>
      </c>
      <c r="GZ264" s="233" t="str">
        <f>IF(Deník!$W264&lt;0,IF(Deník!$AC264=Statistika!$F$124,Deník!$W264,""),"")</f>
        <v/>
      </c>
      <c r="HA264" s="233" t="str">
        <f>IF(Deník!$W264&lt;0,IF(Deník!$AC264=Statistika!$F$125,Deník!$W264,""),"")</f>
        <v/>
      </c>
      <c r="HC264" s="233" t="str">
        <f>IF(Deník!$W264&lt;0,IF(Deník!$AD264=Statistika!$F$133,Deník!$W264,""),"")</f>
        <v/>
      </c>
      <c r="HD264" s="233" t="str">
        <f>IF(Deník!$W264&lt;0,IF(Deník!$AD264=Statistika!$F$134,Deník!$W264,""),"")</f>
        <v/>
      </c>
      <c r="HE264" s="233" t="str">
        <f>IF(Deník!$W264&lt;0,IF(Deník!$AD264=Statistika!$F$135,Deník!$W264,""),"")</f>
        <v/>
      </c>
      <c r="HF264" s="233" t="str">
        <f>IF(Deník!$W264&lt;0,IF(Deník!$AD264=Statistika!$F$136,Deník!$W264,""),"")</f>
        <v/>
      </c>
      <c r="HG264" s="233" t="str">
        <f>IF(Deník!$W264&lt;0,IF(Deník!$AD264=Statistika!$F$137,Deník!$W264,""),"")</f>
        <v/>
      </c>
      <c r="ID264" s="8">
        <f>Tabulka4[[#This Row],[Sloupec3]]</f>
        <v>0</v>
      </c>
      <c r="IE264" s="17" t="str">
        <f>IF(AND([1]Deník!$C264&gt;='[1]Měsíční shrnutí'!$D$1,[1]Deník!$C264&lt;='[1]Měsíční shrnutí'!$F$1),[1]Deník!$X264,"")</f>
        <v/>
      </c>
    </row>
    <row r="265" spans="1:239">
      <c r="A265" s="8">
        <f>Deník!C266</f>
        <v>0</v>
      </c>
      <c r="B265" s="50" t="str">
        <f>Deník!R266</f>
        <v/>
      </c>
      <c r="C265" s="102" t="str">
        <f>IF(AND(Deník!R266&gt;1,Deník!R266&lt;&gt;""),1,"")</f>
        <v/>
      </c>
      <c r="D265" s="102" t="str">
        <f>IF(AND(Deník!R266&lt;=0,Deník!R266&lt;&gt;""),1,"")</f>
        <v/>
      </c>
      <c r="E265" s="103" t="str">
        <f>IF(AND(Deník!R266&gt;=0,Deník!R266&lt;=1),1,"")</f>
        <v/>
      </c>
      <c r="F265" s="79" t="str">
        <f>IF(Deník!R266&lt;&gt;"",Deník!R266+F264,"")</f>
        <v/>
      </c>
      <c r="G265" s="85"/>
      <c r="H265" s="54" t="str">
        <f>IF(MONTH(Deník!$C265)=H$2,IF(AND(Deník!$R265&gt;=0,Deník!$R265&lt;=1),"BE",Deník!$R265),"")</f>
        <v/>
      </c>
      <c r="I265" s="11" t="str">
        <f>IF(MONTH(Deník!$C265)=I$2,IF(AND(Deník!$R265&gt;=0,Deník!$R265&lt;=1),"BE",Deník!$R265),"")</f>
        <v/>
      </c>
      <c r="J265" s="11" t="str">
        <f>IF(MONTH(Deník!$C265)=J$2,IF(AND(Deník!$R265&gt;=0,Deník!$R265&lt;=1),"BE",Deník!$R265),"")</f>
        <v/>
      </c>
      <c r="K265" s="11" t="str">
        <f>IF(MONTH(Deník!$C265)=K$2,IF(AND(Deník!$R265&gt;=0,Deník!$R265&lt;=1),"BE",Deník!$R265),"")</f>
        <v/>
      </c>
      <c r="L265" s="11" t="str">
        <f>IF(MONTH(Deník!$C265)=L$2,IF(AND(Deník!$R265&gt;=0,Deník!$R265&lt;=1),"BE",Deník!$R265),"")</f>
        <v/>
      </c>
      <c r="M265" s="11" t="str">
        <f>IF(MONTH(Deník!$C265)=M$2,IF(AND(Deník!$R265&gt;=0,Deník!$R265&lt;=1),"BE",Deník!$R265),"")</f>
        <v/>
      </c>
      <c r="N265" s="11" t="str">
        <f>IF(MONTH(Deník!$C265)=N$2,IF(AND(Deník!$R265&gt;=0,Deník!$R265&lt;=1),"BE",Deník!$R265),"")</f>
        <v/>
      </c>
      <c r="O265" s="11" t="str">
        <f>IF(MONTH(Deník!$C265)=O$2,IF(AND(Deník!$R265&gt;=0,Deník!$R265&lt;=1),"BE",Deník!$R265),"")</f>
        <v/>
      </c>
      <c r="P265" s="11" t="str">
        <f>IF(MONTH(Deník!$C265)=P$2,IF(AND(Deník!$R265&gt;=0,Deník!$R265&lt;=1),"BE",Deník!$R265),"")</f>
        <v/>
      </c>
      <c r="Q265" s="11" t="str">
        <f>IF(MONTH(Deník!$C265)=Q$2,IF(AND(Deník!$R265&gt;=0,Deník!$R265&lt;=1),"BE",Deník!$R265),"")</f>
        <v/>
      </c>
      <c r="R265" s="11" t="str">
        <f>IF(MONTH(Deník!$C265)=R$2,IF(AND(Deník!$R265&gt;=0,Deník!$R265&lt;=1),"BE",Deník!$R265),"")</f>
        <v/>
      </c>
      <c r="S265" s="57" t="str">
        <f>IF(MONTH(Deník!$C265)=S$2,IF(AND(Deník!$R265&gt;=0,Deník!$R265&lt;=1),"BE",Deník!$R265),"")</f>
        <v/>
      </c>
      <c r="U265" s="12"/>
      <c r="V265" s="12"/>
      <c r="X265" s="600" t="str">
        <f>IF(Deník!$R265&lt;&gt;"",IF(Deník!$B265=Statistika!$F$63,IF(AND(Deník!$R265&gt;=0,Deník!$R265&lt;=1),"BE",Deník!$R265),""),"")</f>
        <v/>
      </c>
      <c r="Y265" s="13" t="str">
        <f>IF(Deník!$R265&lt;&gt;"",IF(Deník!$B265=Statistika!$F$64,IF(AND(Deník!$R265&gt;=0,Deník!$R265&lt;=1),"BE",Deník!$R265),""),"")</f>
        <v/>
      </c>
      <c r="Z265" s="13" t="str">
        <f>IF(Deník!$R265&lt;&gt;"",IF(Deník!$B265=Statistika!$F$65,IF(AND(Deník!$R265&gt;=0,Deník!$R265&lt;=1),"BE",Deník!$R265),""),"")</f>
        <v/>
      </c>
      <c r="AA265" s="13" t="str">
        <f>IF(Deník!$R265&lt;&gt;"",IF(Deník!$B265=Statistika!$F$66,IF(AND(Deník!$R265&gt;=0,Deník!$R265&lt;=1),"BE",Deník!$R265),""),"")</f>
        <v/>
      </c>
      <c r="AB265" s="13" t="str">
        <f>IF(Deník!$R265&lt;&gt;"",IF(Deník!$B265=Statistika!$F$67,IF(AND(Deník!$R265&gt;=0,Deník!$R265&lt;=1),"BE",Deník!$R265),""),"")</f>
        <v/>
      </c>
      <c r="AC265" s="13" t="str">
        <f>IF(Deník!$R265&lt;&gt;"",IF(Deník!$B265=Statistika!$F$68,IF(AND(Deník!$R265&gt;=0,Deník!$R265&lt;=1),"BE",Deník!$R265),""),"")</f>
        <v/>
      </c>
      <c r="AD265" s="13" t="str">
        <f>IF(Deník!$R265&lt;&gt;"",IF(Deník!$B265=Statistika!$F$69,IF(AND(Deník!$R265&gt;=0,Deník!$R265&lt;=1),"BE",Deník!$R265),""),"")</f>
        <v/>
      </c>
      <c r="AE265" s="601" t="str">
        <f>IF(Deník!$R265&lt;&gt;"",IF(Deník!$B265=Statistika!$F$70,IF(AND(Deník!$R265&gt;=0,Deník!$R265&lt;=1),"BE",Deník!$R265),""),"")</f>
        <v/>
      </c>
      <c r="AF265" s="90"/>
      <c r="AG265" s="63" t="str">
        <f>IF(Deník!$R265&lt;&gt;"",IF(Deník!$J265="L",IF(AND(Deník!$R265&gt;=0,Deník!$R265&lt;=1),"BE",Deník!$R265),""),"")</f>
        <v/>
      </c>
      <c r="AH265" s="13" t="str">
        <f>IF(Deník!$R265&lt;&gt;"",IF(Deník!$J265="S",IF(AND(Deník!$R265&gt;=0,Deník!$R265&lt;=1),"BE",Deník!$R265),""),"")</f>
        <v/>
      </c>
      <c r="AI265" s="95"/>
      <c r="AJ265" s="71" t="str">
        <f>IF(Deník!N266&lt;&gt;"",Deník!N266*-1,"")</f>
        <v/>
      </c>
      <c r="AK265" s="88"/>
      <c r="AL265" s="63" t="str">
        <f>IF(WEEKDAY(Deník!$C265,2)=1,IF(AND(Deník!$R265&gt;=0,Deník!$R265&lt;=1),"BE",Deník!$R265),"")</f>
        <v/>
      </c>
      <c r="AM265" s="13" t="str">
        <f>IF(WEEKDAY(Deník!$C265,2)=2,IF(AND(Deník!$R265&gt;=0,Deník!$R265&lt;=1),"BE",Deník!$R265),"")</f>
        <v/>
      </c>
      <c r="AN265" s="13" t="str">
        <f>IF(WEEKDAY(Deník!$C265,2)=3,IF(AND(Deník!$R265&gt;=0,Deník!$R265&lt;=1),"BE",Deník!$R265),"")</f>
        <v/>
      </c>
      <c r="AO265" s="13" t="str">
        <f>IF(WEEKDAY(Deník!$C265,2)=4,IF(AND(Deník!$R265&gt;=0,Deník!$R265&lt;=1),"BE",Deník!$R265),"")</f>
        <v/>
      </c>
      <c r="AP265" s="60" t="str">
        <f>IF(WEEKDAY(Deník!$C265,2)=5,IF(AND(Deník!$R265&gt;=0,Deník!$R265&lt;=1),"BE",Deník!$R265),"")</f>
        <v/>
      </c>
      <c r="AQ265" s="99"/>
      <c r="AR265" s="100">
        <f>Deník!D265</f>
        <v>0</v>
      </c>
      <c r="AS265" s="63" t="str">
        <f>IF(Deník!$D265&lt;&gt;"",IF(AND(Deník!$D265&gt;=AS$2,Deník!$D265&lt;=AS$3),IF(AND(Deník!$R265&gt;=0,Deník!$R265&lt;=1),"BE",Deník!$R265),""),"")</f>
        <v/>
      </c>
      <c r="AT265" s="63" t="str">
        <f>IF(Deník!$D265&lt;&gt;"",IF(AND(Deník!$D265&gt;=AT$2,Deník!$D265&lt;=AT$3),IF(AND(Deník!$R265&gt;=0,Deník!$R265&lt;=1),"BE",Deník!$R265),""),"")</f>
        <v/>
      </c>
      <c r="AU265" s="63" t="str">
        <f>IF(Deník!$D265&lt;&gt;"",IF(AND(Deník!$D265&gt;=AU$2,Deník!$D265&lt;=AU$3),IF(AND(Deník!$R265&gt;=0,Deník!$R265&lt;=1),"BE",Deník!$R265),""),"")</f>
        <v/>
      </c>
      <c r="AV265" s="63" t="str">
        <f>IF(Deník!$D265&lt;&gt;"",IF(AND(Deník!$D265&gt;=AV$2,Deník!$D265&lt;=AV$3),IF(AND(Deník!$R265&gt;=0,Deník!$R265&lt;=1),"BE",Deník!$R265),""),"")</f>
        <v/>
      </c>
      <c r="AW265" s="63" t="str">
        <f>IF(Deník!$D265&lt;&gt;"",IF(AND(Deník!$D265&gt;=AW$2,Deník!$D265&lt;=AW$3),IF(AND(Deník!$R265&gt;=0,Deník!$R265&lt;=1),"BE",Deník!$R265),""),"")</f>
        <v/>
      </c>
      <c r="AX265" s="63" t="str">
        <f>IF(Deník!$D265&lt;&gt;"",IF(AND(Deník!$D265&gt;=AX$2,Deník!$D265&lt;=AX$3),IF(AND(Deník!$R265&gt;=0,Deník!$R265&lt;=1),"BE",Deník!$R265),""),"")</f>
        <v/>
      </c>
      <c r="AY265" s="63" t="str">
        <f>IF(Deník!$D265&lt;&gt;"",IF(AND(Deník!$D265&gt;=AY$2,Deník!$D265&lt;=AY$3),IF(AND(Deník!$R265&gt;=0,Deník!$R265&lt;=1),"BE",Deník!$R265),""),"")</f>
        <v/>
      </c>
      <c r="AZ265" s="63" t="str">
        <f>IF(Deník!$D265&lt;&gt;"",IF(AND(Deník!$D265&gt;=AZ$2,Deník!$D265&lt;=AZ$3),IF(AND(Deník!$R265&gt;=0,Deník!$R265&lt;=1),"BE",Deník!$R265),""),"")</f>
        <v/>
      </c>
      <c r="BA265" s="63" t="str">
        <f>IF(Deník!$D265&lt;&gt;"",IF(AND(Deník!$D265&gt;=BA$2,Deník!$D265&lt;=BA$3),IF(AND(Deník!$R265&gt;=0,Deník!$R265&lt;=1),"BE",Deník!$R265),""),"")</f>
        <v/>
      </c>
      <c r="BB265" s="63" t="str">
        <f>IF(Deník!$D265&lt;&gt;"",IF(AND(Deník!$D265&gt;=BB$2,Deník!$D265&lt;=BB$3),IF(AND(Deník!$R265&gt;=0,Deník!$R265&lt;=1),"BE",Deník!$R265),""),"")</f>
        <v/>
      </c>
      <c r="BC265" s="71" t="str">
        <f>IF(Deník!$D265&lt;&gt;"",IF(AND(Deník!$D265&gt;=BC$2,Deník!$D265&lt;=BC$3),IF(AND(Deník!$R265&gt;=0,Deník!$R265&lt;=1),"BE",Deník!$R265),""),"")</f>
        <v/>
      </c>
      <c r="BD265" s="20" t="str">
        <f>IF(Deník!$J266="S",(Deník!$M266-Deník!$K266),IF(Deník!$J266="L",(Deník!$K266-Deník!$M266),""))</f>
        <v/>
      </c>
      <c r="BE265" s="20" t="str">
        <f>IF(Deník!$J266="S",(Deník!$K266-Deník!$O266),IF(Deník!$J266="L",(Deník!$O266-Deník!$K266),""))</f>
        <v/>
      </c>
      <c r="BF265" s="20" t="str">
        <f>IF(Deník!$J266="S",(Deník!$K266-Deník!$L266),IF(Deník!$J266="L",(Deník!$L266-Deník!$K266),""))</f>
        <v/>
      </c>
      <c r="BG265" s="20" t="str">
        <f>IF(Deník!$J266="S",(Deník!$K266-Deník!$S266),IF(Deník!$J266="L",(Deník!$S266-Deník!$K266),""))</f>
        <v/>
      </c>
      <c r="BH265" s="20" t="str">
        <f>IF(Deník!$J266="S",(Deník!$K266-Deník!$U266),IF(Deník!$J266="L",(Deník!$U266-Deník!$K266),""))</f>
        <v/>
      </c>
      <c r="BI265" s="20" t="str">
        <f>IF(Deník!$R265&gt;1,Deník!$R265,"")</f>
        <v/>
      </c>
      <c r="BJ265" s="20" t="str">
        <f>IF(Deník!$R265&lt;0,Deník!$R265,"")</f>
        <v/>
      </c>
      <c r="BK265" s="17"/>
      <c r="BM265" s="233" t="str">
        <f>IF(Deník!$R265&lt;&gt;"",IF(Deník!$Y265=Statistika!$F$78,IF(AND(Deník!$R265&gt;=0,Deník!$R265&lt;=1),"BE",Deník!$R265),""),"")</f>
        <v/>
      </c>
      <c r="BN265" s="233" t="str">
        <f>IF(Deník!$R265&lt;&gt;"",IF(Deník!$Y265=Statistika!$F$79,IF(AND(Deník!$R265&gt;=0,Deník!$R265&lt;=1),"BE",Deník!$R265),""),"")</f>
        <v/>
      </c>
      <c r="BO265" s="233" t="str">
        <f>IF(Deník!$R265&lt;&gt;"",IF(Deník!$Y265=Statistika!$F$80,IF(AND(Deník!$R265&gt;=0,Deník!$R265&lt;=1),"BE",Deník!$R265),""),"")</f>
        <v/>
      </c>
      <c r="BP265" s="233" t="str">
        <f>IF(Deník!$R265&lt;&gt;"",IF(Deník!$Y265=Statistika!$F$81,IF(AND(Deník!$R265&gt;=0,Deník!$R265&lt;=1),"BE",Deník!$R265),""),"")</f>
        <v/>
      </c>
      <c r="BQ265" s="233" t="str">
        <f>IF(Deník!$R265&lt;&gt;"",IF(Deník!$Y265=Statistika!$F$82,IF(AND(Deník!$R265&gt;=0,Deník!$R265&lt;=1),"BE",Deník!$R265),""),"")</f>
        <v/>
      </c>
      <c r="BR265" s="233" t="str">
        <f>IF(Deník!$R265&lt;&gt;"",IF(Deník!$Y265=Statistika!$F$83,IF(AND(Deník!$R265&gt;=0,Deník!$R265&lt;=1),"BE",Deník!$R265),""),"")</f>
        <v/>
      </c>
      <c r="BS265" s="233" t="str">
        <f>IF(Deník!$R265&lt;&gt;"",IF(Deník!$Y265=Statistika!$F$84,IF(AND(Deník!$R265&gt;=0,Deník!$R265&lt;=1),"BE",Deník!$R265),""),"")</f>
        <v/>
      </c>
      <c r="BT265" s="233" t="str">
        <f>IF(Deník!$R265&lt;&gt;"",IF(Deník!$Y265=Statistika!$F$85,IF(AND(Deník!$R265&gt;=0,Deník!$R265&lt;=1),"BE",Deník!$R265),""),"")</f>
        <v/>
      </c>
      <c r="BU265" s="233" t="str">
        <f>IF(Deník!$R265&lt;&gt;"",IF(Deník!$Y265=Statistika!$F$86,IF(AND(Deník!$R265&gt;=0,Deník!$R265&lt;=1),"BE",Deník!$R265),""),"")</f>
        <v/>
      </c>
      <c r="BV265" s="233" t="str">
        <f>IF(Deník!$R265&lt;&gt;"",IF(Deník!$Y265=Statistika!$F$87,IF(AND(Deník!$R265&gt;=0,Deník!$R265&lt;=1),"BE",Deník!$R265),""),"")</f>
        <v/>
      </c>
      <c r="BW265" s="233" t="str">
        <f>IF(Deník!$R265&lt;&gt;"",IF(Deník!$Y265=Statistika!$F$88,IF(AND(Deník!$R265&gt;=0,Deník!$R265&lt;=1),"BE",Deník!$R265),""),"")</f>
        <v/>
      </c>
      <c r="BX265" s="233" t="str">
        <f>IF(Deník!$R265&lt;&gt;"",IF(Deník!$Y265=Statistika!$F$89,IF(AND(Deník!$R265&gt;=0,Deník!$R265&lt;=1),"BE",Deník!$R265),""),"")</f>
        <v/>
      </c>
      <c r="BY265" s="233" t="str">
        <f>IF(Deník!$R265&lt;&gt;"",IF(Deník!$Y265=Statistika!$F$90,IF(AND(Deník!$R265&gt;=0,Deník!$R265&lt;=1),"BE",Deník!$R265),""),"")</f>
        <v/>
      </c>
      <c r="BZ265" s="233" t="str">
        <f>IF(Deník!$R265&lt;&gt;"",IF(Deník!$Y265=Statistika!$F$91,IF(AND(Deník!$R265&gt;=0,Deník!$R265&lt;=1),"BE",Deník!$R265),""),"")</f>
        <v/>
      </c>
      <c r="CA265" s="233"/>
      <c r="CB265" s="233" t="str">
        <f>IF(Deník!$R265&lt;&gt;"",IF(Deník!$AB265="SL",IF(AND(Deník!$R265&gt;=0,Deník!$R265&lt;=1),"BE",Deník!$R265),""),"")</f>
        <v/>
      </c>
      <c r="CC265" s="233" t="str">
        <f>IF(Deník!$R265&lt;&gt;"",IF(Deník!$AB265="BE10",IF(AND(Deník!$R265&gt;=0,Deník!$R265&lt;=1),"BE",Deník!$R265),""),"")</f>
        <v/>
      </c>
      <c r="CD265" s="233" t="str">
        <f>IF(Deník!$R265&lt;&gt;"",IF(Deník!$AB265="BE15",IF(AND(Deník!$R265&gt;=0,Deník!$R265&lt;=1),"BE",Deník!$R265),""),"")</f>
        <v/>
      </c>
      <c r="CE265" s="233" t="str">
        <f>IF(Deník!$R265&lt;&gt;"",IF(Deník!$AB265="BE20",IF(AND(Deník!$R265&gt;=0,Deník!$R265&lt;=1),"BE",Deník!$R265),""),"")</f>
        <v/>
      </c>
      <c r="CF265" s="233" t="str">
        <f>IF(Deník!$R265&lt;&gt;"",IF(Deník!$AB265="TP1",IF(AND(Deník!$R265&gt;=0,Deník!$R265&lt;=1),"BE",Deník!$R265),""),"")</f>
        <v/>
      </c>
      <c r="CG265" s="233" t="str">
        <f>IF(Deník!$R265&lt;&gt;"",IF(Deník!$AB265="TP2",IF(AND(Deník!$R265&gt;=0,Deník!$R265&lt;=1),"BE",Deník!$R265),""),"")</f>
        <v/>
      </c>
      <c r="CH265" s="233" t="str">
        <f>IF(Deník!$R265&lt;&gt;"",IF(Deník!$AB265="TP3",IF(AND(Deník!$R265&gt;=0,Deník!$R265&lt;=1),"BE",Deník!$R265),""),"")</f>
        <v/>
      </c>
      <c r="CI265" s="233" t="str">
        <f>IF(Deník!$R265&lt;&gt;"",IF(Deník!$AB265="Trailing SL",IF(AND(Deník!$R265&gt;=0,Deník!$R265&lt;=1),"BE",Deník!$R265),""),"")</f>
        <v/>
      </c>
      <c r="CJ265" s="233" t="str">
        <f>IF(Deník!$R265&lt;&gt;"",IF(Deník!$AB265="Manual",IF(AND(Deník!$R265&gt;=0,Deník!$R265&lt;=1),"BE",Deník!$R265),""),"")</f>
        <v/>
      </c>
      <c r="CK265" s="233"/>
      <c r="CL265" s="233" t="str">
        <f>IF(Deník!$R265&lt;0,IF(Deník!$AC265=Statistika!$F$117,Deník!$R265,""),"")</f>
        <v/>
      </c>
      <c r="CM265" s="233" t="str">
        <f>IF(Deník!$R265&lt;0,IF(Deník!$AC265=Statistika!$F$118,Deník!$R265,""),"")</f>
        <v/>
      </c>
      <c r="CN265" s="233" t="str">
        <f>IF(Deník!$R265&lt;0,IF(Deník!$AC265=Statistika!$F$119,Deník!$R265,""),"")</f>
        <v/>
      </c>
      <c r="CO265" s="233" t="str">
        <f>IF(Deník!$R265&lt;0,IF(Deník!$AC265=Statistika!$F$120,Deník!$R265,""),"")</f>
        <v/>
      </c>
      <c r="CP265" s="233" t="str">
        <f>IF(Deník!$R265&lt;0,IF(Deník!$AC265=Statistika!$F$121,Deník!$R265,""),"")</f>
        <v/>
      </c>
      <c r="CQ265" s="233" t="str">
        <f>IF(Deník!$R265&lt;0,IF(Deník!$AC265=Statistika!$F$122,Deník!$R265,""),"")</f>
        <v/>
      </c>
      <c r="CR265" s="233" t="str">
        <f>IF(Deník!$R265&lt;0,IF(Deník!$AC265=Statistika!$F$123,Deník!$R265,""),"")</f>
        <v/>
      </c>
      <c r="CS265" s="233" t="str">
        <f>IF(Deník!$R265&lt;0,IF(Deník!$AC265=Statistika!$F$124,Deník!$R265,""),"")</f>
        <v/>
      </c>
      <c r="CT265" s="233" t="str">
        <f>IF(Deník!$R265&lt;0,IF(Deník!$AC265=Statistika!$F$125,Deník!$R265,""),"")</f>
        <v/>
      </c>
      <c r="CU265" s="233"/>
      <c r="CV265" s="233" t="str">
        <f>IF(Deník!$R265&lt;0,IF(Deník!$AD265=$CV$2,Deník!$R265,""),"")</f>
        <v/>
      </c>
      <c r="CW265" s="233" t="str">
        <f>IF(Deník!$R265&lt;0,IF(Deník!$AD265=$CW$2,Deník!$R265,""),"")</f>
        <v/>
      </c>
      <c r="CX265" s="233" t="str">
        <f>IF(Deník!$R265&lt;0,IF(Deník!$AD265=$CX$2,Deník!$R265,""),"")</f>
        <v/>
      </c>
      <c r="CY265" s="233" t="str">
        <f>IF(Deník!$R265&lt;0,IF(Deník!$AD265=$CY$2,Deník!$R265,""),"")</f>
        <v/>
      </c>
      <c r="CZ265" s="233" t="str">
        <f>IF(Deník!$R265&lt;0,IF(Deník!$AD265=$CZ$2,Deník!$R265,""),"")</f>
        <v/>
      </c>
      <c r="DL265" s="221">
        <f t="shared" si="14"/>
        <v>93847.029999999984</v>
      </c>
      <c r="DM265" s="220">
        <f t="shared" si="13"/>
        <v>-6.1529700000000132E-2</v>
      </c>
      <c r="DO265" s="50">
        <f>Deník!W266</f>
        <v>0</v>
      </c>
      <c r="DP265" s="102" t="str">
        <f>IF(AND(Deník!W266&gt;0),1,"")</f>
        <v/>
      </c>
      <c r="DQ265" s="102">
        <f>IF(AND(Deník!W266&lt;=0),1,"")</f>
        <v>1</v>
      </c>
      <c r="DR265" s="227"/>
      <c r="DS265" s="228"/>
      <c r="DT265" s="85"/>
      <c r="DU265" s="54">
        <f>IF(MONTH(Deník!$C265)=DU$2,Deník!$W265,"")</f>
        <v>0</v>
      </c>
      <c r="DV265" s="222" t="str">
        <f>IF(MONTH(Deník!$C265)=DV$2,Deník!$W265,"")</f>
        <v/>
      </c>
      <c r="DW265" s="222" t="str">
        <f>IF(MONTH(Deník!$C265)=DW$2,Deník!$W265,"")</f>
        <v/>
      </c>
      <c r="DX265" s="222" t="str">
        <f>IF(MONTH(Deník!$C265)=DX$2,Deník!$W265,"")</f>
        <v/>
      </c>
      <c r="DY265" s="222" t="str">
        <f>IF(MONTH(Deník!$C265)=DY$2,Deník!$W265,"")</f>
        <v/>
      </c>
      <c r="DZ265" s="222" t="str">
        <f>IF(MONTH(Deník!$C265)=DZ$2,Deník!$W265,"")</f>
        <v/>
      </c>
      <c r="EA265" s="222" t="str">
        <f>IF(MONTH(Deník!$C265)=EA$2,Deník!$W265,"")</f>
        <v/>
      </c>
      <c r="EB265" s="222" t="str">
        <f>IF(MONTH(Deník!$C265)=EB$2,Deník!$W265,"")</f>
        <v/>
      </c>
      <c r="EC265" s="222" t="str">
        <f>IF(MONTH(Deník!$C265)=EC$2,Deník!$W265,"")</f>
        <v/>
      </c>
      <c r="ED265" s="222" t="str">
        <f>IF(MONTH(Deník!$C265)=ED$2,Deník!$W265,"")</f>
        <v/>
      </c>
      <c r="EE265" s="222" t="str">
        <f>IF(MONTH(Deník!$C265)=EE$2,Deník!$W265,"")</f>
        <v/>
      </c>
      <c r="EF265" s="222" t="str">
        <f>IF(MONTH(Deník!$C265)=EF$2,Deník!$W265,"")</f>
        <v/>
      </c>
      <c r="EI265" s="600" t="str">
        <f>IF(Deník!$W265&lt;&gt;"",IF(Deník!$B265=Statistika!$F$63,Deník!$W265,""),"")</f>
        <v/>
      </c>
      <c r="EJ265" s="13" t="str">
        <f>IF(Deník!$W265&lt;&gt;"",IF(Deník!$B265=Statistika!$F$64,Deník!$W265,""),"")</f>
        <v/>
      </c>
      <c r="EK265" s="13" t="str">
        <f>IF(Deník!$W265&lt;&gt;"",IF(Deník!$B265=Statistika!$F$65,Deník!$W265,""),"")</f>
        <v/>
      </c>
      <c r="EL265" s="13" t="str">
        <f>IF(Deník!$W265&lt;&gt;"",IF(Deník!$B265=Statistika!$F$66,Deník!$W265,""),"")</f>
        <v/>
      </c>
      <c r="EM265" s="13" t="str">
        <f>IF(Deník!$W265&lt;&gt;"",IF(Deník!$B265=Statistika!$F$67,Deník!$W265,""),"")</f>
        <v/>
      </c>
      <c r="EN265" s="13" t="str">
        <f>IF(Deník!$W265&lt;&gt;"",IF(Deník!$B265=Statistika!$F$68,Deník!$W265,""),"")</f>
        <v/>
      </c>
      <c r="EO265" s="13" t="str">
        <f>IF(Deník!$W265&lt;&gt;"",IF(Deník!$B265=Statistika!$F$69,Deník!$W265,""),"")</f>
        <v/>
      </c>
      <c r="EP265" s="601" t="str">
        <f>IF(Deník!$W265&lt;&gt;"",IF(Deník!$B265=Statistika!$F$70,Deník!$W265,""),"")</f>
        <v/>
      </c>
      <c r="EQ265" s="90"/>
      <c r="ER265" s="63" t="str">
        <f>IF(Deník!$W265&lt;&gt;"",IF(Deník!$J265="L",Deník!$W265,""),"")</f>
        <v/>
      </c>
      <c r="ES265" s="13" t="str">
        <f>IF(Deník!$W265&lt;&gt;"",IF(Deník!$J265="S",Deník!$W265,""),"")</f>
        <v/>
      </c>
      <c r="ET265" s="95"/>
      <c r="EU265" s="88"/>
      <c r="EV265" s="63" t="str">
        <f>IF(WEEKDAY(Deník!$C265,2)=1,Deník!$W265,"")</f>
        <v/>
      </c>
      <c r="EW265" s="13" t="str">
        <f>IF(WEEKDAY(Deník!$C265,2)=2,Deník!$W265,"")</f>
        <v/>
      </c>
      <c r="EX265" s="13" t="str">
        <f>IF(WEEKDAY(Deník!$C265,2)=3,Deník!$W265,"")</f>
        <v/>
      </c>
      <c r="EY265" s="13" t="str">
        <f>IF(WEEKDAY(Deník!$C265,2)=4,Deník!$W265,"")</f>
        <v/>
      </c>
      <c r="EZ265" s="60" t="str">
        <f>IF(WEEKDAY(Deník!$C265,2)=5,Deník!$W265,"")</f>
        <v/>
      </c>
      <c r="FA265" s="99"/>
      <c r="FB265" s="100">
        <f>Deník!D265</f>
        <v>0</v>
      </c>
      <c r="FC265" s="63">
        <f>IF($FB265&lt;&gt;"",IF(AND($FB265&gt;=FC$2,$FB265&lt;=FC$3),Deník!$W265,""))</f>
        <v>0</v>
      </c>
      <c r="FD265" s="63" t="str">
        <f>IF($FB265&lt;&gt;"",IF(AND($FB265&gt;=FD$2,$FB265&lt;=FD$3),Deník!$W265,""))</f>
        <v/>
      </c>
      <c r="FE265" s="63" t="str">
        <f>IF($FB265&lt;&gt;"",IF(AND($FB265&gt;=FE$2,$FB265&lt;=FE$3),Deník!$W265,""))</f>
        <v/>
      </c>
      <c r="FF265" s="63" t="str">
        <f>IF($FB265&lt;&gt;"",IF(AND($FB265&gt;=FF$2,$FB265&lt;=FF$3),Deník!$W265,""))</f>
        <v/>
      </c>
      <c r="FG265" s="63" t="str">
        <f>IF($FB265&lt;&gt;"",IF(AND($FB265&gt;=FG$2,$FB265&lt;=FG$3),Deník!$W265,""))</f>
        <v/>
      </c>
      <c r="FH265" s="63" t="str">
        <f>IF($FB265&lt;&gt;"",IF(AND($FB265&gt;=FH$2,$FB265&lt;=FH$3),Deník!$W265,""))</f>
        <v/>
      </c>
      <c r="FI265" s="63" t="str">
        <f>IF($FB265&lt;&gt;"",IF(AND($FB265&gt;=FI$2,$FB265&lt;=FI$3),Deník!$W265,""))</f>
        <v/>
      </c>
      <c r="FJ265" s="63" t="str">
        <f>IF($FB265&lt;&gt;"",IF(AND($FB265&gt;=FJ$2,$FB265&lt;=FJ$3),Deník!$W265,""))</f>
        <v/>
      </c>
      <c r="FK265" s="63" t="str">
        <f>IF($FB265&lt;&gt;"",IF(AND($FB265&gt;=FK$2,$FB265&lt;=FK$3),Deník!$W265,""))</f>
        <v/>
      </c>
      <c r="FL265" s="63" t="str">
        <f>IF($FB265&lt;&gt;"",IF(AND($FB265&gt;=FL$2,$FB265&lt;=FL$3),Deník!$W265,""))</f>
        <v/>
      </c>
      <c r="FM265" s="63" t="str">
        <f>IF($FB265&lt;&gt;"",IF(AND($FB265&gt;=FM$2,$FB265&lt;=FM$3),Deník!$W265,""))</f>
        <v/>
      </c>
      <c r="FN265" s="13"/>
      <c r="FO265" s="20" t="str">
        <f>IF(Deník!$W265&gt;1,Deník!$W265,"")</f>
        <v/>
      </c>
      <c r="FP265" s="20" t="str">
        <f>IF(Deník!$W265&lt;0,Deník!$W265,"")</f>
        <v/>
      </c>
      <c r="FQ265" s="17"/>
      <c r="FS265" s="233"/>
      <c r="FT265" s="233" t="str">
        <f>IF(Deník!$W265&lt;&gt;"",IF(Deník!$Y265=Statistika!$F$78,Deník!$W265,""),"")</f>
        <v/>
      </c>
      <c r="FU265" s="233" t="str">
        <f>IF(Deník!$W265&lt;&gt;"",IF(Deník!$Y265=Statistika!$F$79,Deník!$W265,""),"")</f>
        <v/>
      </c>
      <c r="FV265" s="233" t="str">
        <f>IF(Deník!$W265&lt;&gt;"",IF(Deník!$Y265=Statistika!$F$80,Deník!$W265,""),"")</f>
        <v/>
      </c>
      <c r="FW265" s="233" t="str">
        <f>IF(Deník!$W265&lt;&gt;"",IF(Deník!$Y265=Statistika!$F$81,Deník!$W265,""),"")</f>
        <v/>
      </c>
      <c r="FX265" s="233" t="str">
        <f>IF(Deník!$W265&lt;&gt;"",IF(Deník!$Y265=Statistika!$F$82,Deník!$W265,""),"")</f>
        <v/>
      </c>
      <c r="FY265" s="233" t="str">
        <f>IF(Deník!$W265&lt;&gt;"",IF(Deník!$Y265=Statistika!$F$83,Deník!$W265,""),"")</f>
        <v/>
      </c>
      <c r="FZ265" s="233" t="str">
        <f>IF(Deník!$W265&lt;&gt;"",IF(Deník!$Y265=Statistika!$F$84,Deník!$W265,""),"")</f>
        <v/>
      </c>
      <c r="GA265" s="233" t="str">
        <f>IF(Deník!$W265&lt;&gt;"",IF(Deník!$Y265=Statistika!$F$85,Deník!$W265,""),"")</f>
        <v/>
      </c>
      <c r="GB265" s="233" t="str">
        <f>IF(Deník!$W265&lt;&gt;"",IF(Deník!$Y265=Statistika!$F$86,Deník!$W265,""),"")</f>
        <v/>
      </c>
      <c r="GC265" s="233" t="str">
        <f>IF(Deník!$W265&lt;&gt;"",IF(Deník!$Y265=Statistika!$F$87,Deník!$W265,""),"")</f>
        <v/>
      </c>
      <c r="GD265" s="233" t="str">
        <f>IF(Deník!$W265&lt;&gt;"",IF(Deník!$Y265=Statistika!$F$88,Deník!$W265,""),"")</f>
        <v/>
      </c>
      <c r="GE265" s="233" t="str">
        <f>IF(Deník!$W265&lt;&gt;"",IF(Deník!$Y265=Statistika!$F$89,Deník!$W265,""),"")</f>
        <v/>
      </c>
      <c r="GF265" s="233" t="str">
        <f>IF(Deník!$W265&lt;&gt;"",IF(Deník!$Y265=Statistika!$F$90,Deník!$W265,""),"")</f>
        <v/>
      </c>
      <c r="GG265" s="233" t="str">
        <f>IF(Deník!$W265&lt;&gt;"",IF(Deník!$Y265=Statistika!$F$91,Deník!$W265,""),"")</f>
        <v/>
      </c>
      <c r="GH265" s="233"/>
      <c r="GI265" s="233" t="str">
        <f>IF(Deník!$W265&lt;&gt;"",IF(Deník!$AB265=Statistika!$L$100,Deník!$W265,""),"")</f>
        <v/>
      </c>
      <c r="GJ265" s="233" t="str">
        <f>IF(Deník!$W265&lt;&gt;"",IF(Deník!$AB265=Statistika!$L$101,Deník!$W265,""),"")</f>
        <v/>
      </c>
      <c r="GK265" s="233" t="str">
        <f>IF(Deník!$W265&lt;&gt;"",IF(Deník!$AB265=Statistika!$L$102,Deník!$W265,""),"")</f>
        <v/>
      </c>
      <c r="GL265" s="233" t="str">
        <f>IF(Deník!$W265&lt;&gt;"",IF(Deník!$AB265=Statistika!$L$103,Deník!$W265,""),"")</f>
        <v/>
      </c>
      <c r="GM265" s="233" t="str">
        <f>IF(Deník!$W265&lt;&gt;"",IF(Deník!$AB265=Statistika!$L$104,Deník!$W265,""),"")</f>
        <v/>
      </c>
      <c r="GN265" s="233" t="str">
        <f>IF(Deník!$W265&lt;&gt;"",IF(Deník!$AB265=Statistika!$L$105,Deník!$W265,""),"")</f>
        <v/>
      </c>
      <c r="GO265" s="233" t="str">
        <f>IF(Deník!$W265&lt;&gt;"",IF(Deník!$AB265=Statistika!$L$106,Deník!$W265,""),"")</f>
        <v/>
      </c>
      <c r="GP265" s="233" t="str">
        <f>IF(Deník!$W265&lt;&gt;"",IF(Deník!$AB265=Statistika!$L$107,Deník!$W265,""),"")</f>
        <v/>
      </c>
      <c r="GQ265" s="233" t="str">
        <f>IF(Deník!$W265&lt;&gt;"",IF(Deník!$AB265=Statistika!$L$108,Deník!$W265,""),"")</f>
        <v/>
      </c>
      <c r="GS265" s="233" t="str">
        <f>IF(Deník!$W265&lt;0,IF(Deník!$AC265=Statistika!$F$117,Deník!$W265,""),"")</f>
        <v/>
      </c>
      <c r="GT265" s="233" t="str">
        <f>IF(Deník!$W265&lt;0,IF(Deník!$AC265=Statistika!$F$118,Deník!$W265,""),"")</f>
        <v/>
      </c>
      <c r="GU265" s="233" t="str">
        <f>IF(Deník!$W265&lt;0,IF(Deník!$AC265=Statistika!$F$119,Deník!$W265,""),"")</f>
        <v/>
      </c>
      <c r="GV265" s="233" t="str">
        <f>IF(Deník!$W265&lt;0,IF(Deník!$AC265=Statistika!$F$120,Deník!$W265,""),"")</f>
        <v/>
      </c>
      <c r="GW265" s="233" t="str">
        <f>IF(Deník!$W265&lt;0,IF(Deník!$AC265=Statistika!$F$121,Deník!$W265,""),"")</f>
        <v/>
      </c>
      <c r="GX265" s="233" t="str">
        <f>IF(Deník!$W265&lt;0,IF(Deník!$AC265=Statistika!$F$122,Deník!$W265,""),"")</f>
        <v/>
      </c>
      <c r="GY265" s="233" t="str">
        <f>IF(Deník!$W265&lt;0,IF(Deník!$AC265=Statistika!$F$123,Deník!$W265,""),"")</f>
        <v/>
      </c>
      <c r="GZ265" s="233" t="str">
        <f>IF(Deník!$W265&lt;0,IF(Deník!$AC265=Statistika!$F$124,Deník!$W265,""),"")</f>
        <v/>
      </c>
      <c r="HA265" s="233" t="str">
        <f>IF(Deník!$W265&lt;0,IF(Deník!$AC265=Statistika!$F$125,Deník!$W265,""),"")</f>
        <v/>
      </c>
      <c r="HC265" s="233" t="str">
        <f>IF(Deník!$W265&lt;0,IF(Deník!$AD265=Statistika!$F$133,Deník!$W265,""),"")</f>
        <v/>
      </c>
      <c r="HD265" s="233" t="str">
        <f>IF(Deník!$W265&lt;0,IF(Deník!$AD265=Statistika!$F$134,Deník!$W265,""),"")</f>
        <v/>
      </c>
      <c r="HE265" s="233" t="str">
        <f>IF(Deník!$W265&lt;0,IF(Deník!$AD265=Statistika!$F$135,Deník!$W265,""),"")</f>
        <v/>
      </c>
      <c r="HF265" s="233" t="str">
        <f>IF(Deník!$W265&lt;0,IF(Deník!$AD265=Statistika!$F$136,Deník!$W265,""),"")</f>
        <v/>
      </c>
      <c r="HG265" s="233" t="str">
        <f>IF(Deník!$W265&lt;0,IF(Deník!$AD265=Statistika!$F$137,Deník!$W265,""),"")</f>
        <v/>
      </c>
      <c r="ID265" s="8">
        <f>Tabulka4[[#This Row],[Sloupec3]]</f>
        <v>0</v>
      </c>
      <c r="IE265" s="17" t="str">
        <f>IF(AND([1]Deník!$C265&gt;='[1]Měsíční shrnutí'!$D$1,[1]Deník!$C265&lt;='[1]Měsíční shrnutí'!$F$1),[1]Deník!$X265,"")</f>
        <v/>
      </c>
    </row>
    <row r="266" spans="1:239">
      <c r="A266" s="8">
        <f>Deník!C267</f>
        <v>0</v>
      </c>
      <c r="B266" s="50" t="str">
        <f>Deník!R267</f>
        <v/>
      </c>
      <c r="C266" s="102" t="str">
        <f>IF(AND(Deník!R267&gt;1,Deník!R267&lt;&gt;""),1,"")</f>
        <v/>
      </c>
      <c r="D266" s="102" t="str">
        <f>IF(AND(Deník!R267&lt;=0,Deník!R267&lt;&gt;""),1,"")</f>
        <v/>
      </c>
      <c r="E266" s="103" t="str">
        <f>IF(AND(Deník!R267&gt;=0,Deník!R267&lt;=1),1,"")</f>
        <v/>
      </c>
      <c r="F266" s="79" t="str">
        <f>IF(Deník!R267&lt;&gt;"",Deník!R267+F265,"")</f>
        <v/>
      </c>
      <c r="G266" s="85"/>
      <c r="H266" s="54" t="str">
        <f>IF(MONTH(Deník!$C266)=H$2,IF(AND(Deník!$R266&gt;=0,Deník!$R266&lt;=1),"BE",Deník!$R266),"")</f>
        <v/>
      </c>
      <c r="I266" s="11" t="str">
        <f>IF(MONTH(Deník!$C266)=I$2,IF(AND(Deník!$R266&gt;=0,Deník!$R266&lt;=1),"BE",Deník!$R266),"")</f>
        <v/>
      </c>
      <c r="J266" s="11" t="str">
        <f>IF(MONTH(Deník!$C266)=J$2,IF(AND(Deník!$R266&gt;=0,Deník!$R266&lt;=1),"BE",Deník!$R266),"")</f>
        <v/>
      </c>
      <c r="K266" s="11" t="str">
        <f>IF(MONTH(Deník!$C266)=K$2,IF(AND(Deník!$R266&gt;=0,Deník!$R266&lt;=1),"BE",Deník!$R266),"")</f>
        <v/>
      </c>
      <c r="L266" s="11" t="str">
        <f>IF(MONTH(Deník!$C266)=L$2,IF(AND(Deník!$R266&gt;=0,Deník!$R266&lt;=1),"BE",Deník!$R266),"")</f>
        <v/>
      </c>
      <c r="M266" s="11" t="str">
        <f>IF(MONTH(Deník!$C266)=M$2,IF(AND(Deník!$R266&gt;=0,Deník!$R266&lt;=1),"BE",Deník!$R266),"")</f>
        <v/>
      </c>
      <c r="N266" s="11" t="str">
        <f>IF(MONTH(Deník!$C266)=N$2,IF(AND(Deník!$R266&gt;=0,Deník!$R266&lt;=1),"BE",Deník!$R266),"")</f>
        <v/>
      </c>
      <c r="O266" s="11" t="str">
        <f>IF(MONTH(Deník!$C266)=O$2,IF(AND(Deník!$R266&gt;=0,Deník!$R266&lt;=1),"BE",Deník!$R266),"")</f>
        <v/>
      </c>
      <c r="P266" s="11" t="str">
        <f>IF(MONTH(Deník!$C266)=P$2,IF(AND(Deník!$R266&gt;=0,Deník!$R266&lt;=1),"BE",Deník!$R266),"")</f>
        <v/>
      </c>
      <c r="Q266" s="11" t="str">
        <f>IF(MONTH(Deník!$C266)=Q$2,IF(AND(Deník!$R266&gt;=0,Deník!$R266&lt;=1),"BE",Deník!$R266),"")</f>
        <v/>
      </c>
      <c r="R266" s="11" t="str">
        <f>IF(MONTH(Deník!$C266)=R$2,IF(AND(Deník!$R266&gt;=0,Deník!$R266&lt;=1),"BE",Deník!$R266),"")</f>
        <v/>
      </c>
      <c r="S266" s="57" t="str">
        <f>IF(MONTH(Deník!$C266)=S$2,IF(AND(Deník!$R266&gt;=0,Deník!$R266&lt;=1),"BE",Deník!$R266),"")</f>
        <v/>
      </c>
      <c r="U266" s="12"/>
      <c r="V266" s="12"/>
      <c r="X266" s="600" t="str">
        <f>IF(Deník!$R266&lt;&gt;"",IF(Deník!$B266=Statistika!$F$63,IF(AND(Deník!$R266&gt;=0,Deník!$R266&lt;=1),"BE",Deník!$R266),""),"")</f>
        <v/>
      </c>
      <c r="Y266" s="13" t="str">
        <f>IF(Deník!$R266&lt;&gt;"",IF(Deník!$B266=Statistika!$F$64,IF(AND(Deník!$R266&gt;=0,Deník!$R266&lt;=1),"BE",Deník!$R266),""),"")</f>
        <v/>
      </c>
      <c r="Z266" s="13" t="str">
        <f>IF(Deník!$R266&lt;&gt;"",IF(Deník!$B266=Statistika!$F$65,IF(AND(Deník!$R266&gt;=0,Deník!$R266&lt;=1),"BE",Deník!$R266),""),"")</f>
        <v/>
      </c>
      <c r="AA266" s="13" t="str">
        <f>IF(Deník!$R266&lt;&gt;"",IF(Deník!$B266=Statistika!$F$66,IF(AND(Deník!$R266&gt;=0,Deník!$R266&lt;=1),"BE",Deník!$R266),""),"")</f>
        <v/>
      </c>
      <c r="AB266" s="13" t="str">
        <f>IF(Deník!$R266&lt;&gt;"",IF(Deník!$B266=Statistika!$F$67,IF(AND(Deník!$R266&gt;=0,Deník!$R266&lt;=1),"BE",Deník!$R266),""),"")</f>
        <v/>
      </c>
      <c r="AC266" s="13" t="str">
        <f>IF(Deník!$R266&lt;&gt;"",IF(Deník!$B266=Statistika!$F$68,IF(AND(Deník!$R266&gt;=0,Deník!$R266&lt;=1),"BE",Deník!$R266),""),"")</f>
        <v/>
      </c>
      <c r="AD266" s="13" t="str">
        <f>IF(Deník!$R266&lt;&gt;"",IF(Deník!$B266=Statistika!$F$69,IF(AND(Deník!$R266&gt;=0,Deník!$R266&lt;=1),"BE",Deník!$R266),""),"")</f>
        <v/>
      </c>
      <c r="AE266" s="601" t="str">
        <f>IF(Deník!$R266&lt;&gt;"",IF(Deník!$B266=Statistika!$F$70,IF(AND(Deník!$R266&gt;=0,Deník!$R266&lt;=1),"BE",Deník!$R266),""),"")</f>
        <v/>
      </c>
      <c r="AF266" s="90"/>
      <c r="AG266" s="63" t="str">
        <f>IF(Deník!$R266&lt;&gt;"",IF(Deník!$J266="L",IF(AND(Deník!$R266&gt;=0,Deník!$R266&lt;=1),"BE",Deník!$R266),""),"")</f>
        <v/>
      </c>
      <c r="AH266" s="13" t="str">
        <f>IF(Deník!$R266&lt;&gt;"",IF(Deník!$J266="S",IF(AND(Deník!$R266&gt;=0,Deník!$R266&lt;=1),"BE",Deník!$R266),""),"")</f>
        <v/>
      </c>
      <c r="AI266" s="95"/>
      <c r="AJ266" s="71" t="str">
        <f>IF(Deník!N267&lt;&gt;"",Deník!N267*-1,"")</f>
        <v/>
      </c>
      <c r="AK266" s="88"/>
      <c r="AL266" s="63" t="str">
        <f>IF(WEEKDAY(Deník!$C266,2)=1,IF(AND(Deník!$R266&gt;=0,Deník!$R266&lt;=1),"BE",Deník!$R266),"")</f>
        <v/>
      </c>
      <c r="AM266" s="13" t="str">
        <f>IF(WEEKDAY(Deník!$C266,2)=2,IF(AND(Deník!$R266&gt;=0,Deník!$R266&lt;=1),"BE",Deník!$R266),"")</f>
        <v/>
      </c>
      <c r="AN266" s="13" t="str">
        <f>IF(WEEKDAY(Deník!$C266,2)=3,IF(AND(Deník!$R266&gt;=0,Deník!$R266&lt;=1),"BE",Deník!$R266),"")</f>
        <v/>
      </c>
      <c r="AO266" s="13" t="str">
        <f>IF(WEEKDAY(Deník!$C266,2)=4,IF(AND(Deník!$R266&gt;=0,Deník!$R266&lt;=1),"BE",Deník!$R266),"")</f>
        <v/>
      </c>
      <c r="AP266" s="60" t="str">
        <f>IF(WEEKDAY(Deník!$C266,2)=5,IF(AND(Deník!$R266&gt;=0,Deník!$R266&lt;=1),"BE",Deník!$R266),"")</f>
        <v/>
      </c>
      <c r="AQ266" s="99"/>
      <c r="AR266" s="100">
        <f>Deník!D266</f>
        <v>0</v>
      </c>
      <c r="AS266" s="63" t="str">
        <f>IF(Deník!$D266&lt;&gt;"",IF(AND(Deník!$D266&gt;=AS$2,Deník!$D266&lt;=AS$3),IF(AND(Deník!$R266&gt;=0,Deník!$R266&lt;=1),"BE",Deník!$R266),""),"")</f>
        <v/>
      </c>
      <c r="AT266" s="63" t="str">
        <f>IF(Deník!$D266&lt;&gt;"",IF(AND(Deník!$D266&gt;=AT$2,Deník!$D266&lt;=AT$3),IF(AND(Deník!$R266&gt;=0,Deník!$R266&lt;=1),"BE",Deník!$R266),""),"")</f>
        <v/>
      </c>
      <c r="AU266" s="63" t="str">
        <f>IF(Deník!$D266&lt;&gt;"",IF(AND(Deník!$D266&gt;=AU$2,Deník!$D266&lt;=AU$3),IF(AND(Deník!$R266&gt;=0,Deník!$R266&lt;=1),"BE",Deník!$R266),""),"")</f>
        <v/>
      </c>
      <c r="AV266" s="63" t="str">
        <f>IF(Deník!$D266&lt;&gt;"",IF(AND(Deník!$D266&gt;=AV$2,Deník!$D266&lt;=AV$3),IF(AND(Deník!$R266&gt;=0,Deník!$R266&lt;=1),"BE",Deník!$R266),""),"")</f>
        <v/>
      </c>
      <c r="AW266" s="63" t="str">
        <f>IF(Deník!$D266&lt;&gt;"",IF(AND(Deník!$D266&gt;=AW$2,Deník!$D266&lt;=AW$3),IF(AND(Deník!$R266&gt;=0,Deník!$R266&lt;=1),"BE",Deník!$R266),""),"")</f>
        <v/>
      </c>
      <c r="AX266" s="63" t="str">
        <f>IF(Deník!$D266&lt;&gt;"",IF(AND(Deník!$D266&gt;=AX$2,Deník!$D266&lt;=AX$3),IF(AND(Deník!$R266&gt;=0,Deník!$R266&lt;=1),"BE",Deník!$R266),""),"")</f>
        <v/>
      </c>
      <c r="AY266" s="63" t="str">
        <f>IF(Deník!$D266&lt;&gt;"",IF(AND(Deník!$D266&gt;=AY$2,Deník!$D266&lt;=AY$3),IF(AND(Deník!$R266&gt;=0,Deník!$R266&lt;=1),"BE",Deník!$R266),""),"")</f>
        <v/>
      </c>
      <c r="AZ266" s="63" t="str">
        <f>IF(Deník!$D266&lt;&gt;"",IF(AND(Deník!$D266&gt;=AZ$2,Deník!$D266&lt;=AZ$3),IF(AND(Deník!$R266&gt;=0,Deník!$R266&lt;=1),"BE",Deník!$R266),""),"")</f>
        <v/>
      </c>
      <c r="BA266" s="63" t="str">
        <f>IF(Deník!$D266&lt;&gt;"",IF(AND(Deník!$D266&gt;=BA$2,Deník!$D266&lt;=BA$3),IF(AND(Deník!$R266&gt;=0,Deník!$R266&lt;=1),"BE",Deník!$R266),""),"")</f>
        <v/>
      </c>
      <c r="BB266" s="63" t="str">
        <f>IF(Deník!$D266&lt;&gt;"",IF(AND(Deník!$D266&gt;=BB$2,Deník!$D266&lt;=BB$3),IF(AND(Deník!$R266&gt;=0,Deník!$R266&lt;=1),"BE",Deník!$R266),""),"")</f>
        <v/>
      </c>
      <c r="BC266" s="71" t="str">
        <f>IF(Deník!$D266&lt;&gt;"",IF(AND(Deník!$D266&gt;=BC$2,Deník!$D266&lt;=BC$3),IF(AND(Deník!$R266&gt;=0,Deník!$R266&lt;=1),"BE",Deník!$R266),""),"")</f>
        <v/>
      </c>
      <c r="BD266" s="20" t="str">
        <f>IF(Deník!$J267="S",(Deník!$M267-Deník!$K267),IF(Deník!$J267="L",(Deník!$K267-Deník!$M267),""))</f>
        <v/>
      </c>
      <c r="BE266" s="20" t="str">
        <f>IF(Deník!$J267="S",(Deník!$K267-Deník!$O267),IF(Deník!$J267="L",(Deník!$O267-Deník!$K267),""))</f>
        <v/>
      </c>
      <c r="BF266" s="20" t="str">
        <f>IF(Deník!$J267="S",(Deník!$K267-Deník!$L267),IF(Deník!$J267="L",(Deník!$L267-Deník!$K267),""))</f>
        <v/>
      </c>
      <c r="BG266" s="20" t="str">
        <f>IF(Deník!$J267="S",(Deník!$K267-Deník!$S267),IF(Deník!$J267="L",(Deník!$S267-Deník!$K267),""))</f>
        <v/>
      </c>
      <c r="BH266" s="20" t="str">
        <f>IF(Deník!$J267="S",(Deník!$K267-Deník!$U267),IF(Deník!$J267="L",(Deník!$U267-Deník!$K267),""))</f>
        <v/>
      </c>
      <c r="BI266" s="20" t="str">
        <f>IF(Deník!$R266&gt;1,Deník!$R266,"")</f>
        <v/>
      </c>
      <c r="BJ266" s="20" t="str">
        <f>IF(Deník!$R266&lt;0,Deník!$R266,"")</f>
        <v/>
      </c>
      <c r="BK266" s="17"/>
      <c r="BM266" s="233" t="str">
        <f>IF(Deník!$R266&lt;&gt;"",IF(Deník!$Y266=Statistika!$F$78,IF(AND(Deník!$R266&gt;=0,Deník!$R266&lt;=1),"BE",Deník!$R266),""),"")</f>
        <v/>
      </c>
      <c r="BN266" s="233" t="str">
        <f>IF(Deník!$R266&lt;&gt;"",IF(Deník!$Y266=Statistika!$F$79,IF(AND(Deník!$R266&gt;=0,Deník!$R266&lt;=1),"BE",Deník!$R266),""),"")</f>
        <v/>
      </c>
      <c r="BO266" s="233" t="str">
        <f>IF(Deník!$R266&lt;&gt;"",IF(Deník!$Y266=Statistika!$F$80,IF(AND(Deník!$R266&gt;=0,Deník!$R266&lt;=1),"BE",Deník!$R266),""),"")</f>
        <v/>
      </c>
      <c r="BP266" s="233" t="str">
        <f>IF(Deník!$R266&lt;&gt;"",IF(Deník!$Y266=Statistika!$F$81,IF(AND(Deník!$R266&gt;=0,Deník!$R266&lt;=1),"BE",Deník!$R266),""),"")</f>
        <v/>
      </c>
      <c r="BQ266" s="233" t="str">
        <f>IF(Deník!$R266&lt;&gt;"",IF(Deník!$Y266=Statistika!$F$82,IF(AND(Deník!$R266&gt;=0,Deník!$R266&lt;=1),"BE",Deník!$R266),""),"")</f>
        <v/>
      </c>
      <c r="BR266" s="233" t="str">
        <f>IF(Deník!$R266&lt;&gt;"",IF(Deník!$Y266=Statistika!$F$83,IF(AND(Deník!$R266&gt;=0,Deník!$R266&lt;=1),"BE",Deník!$R266),""),"")</f>
        <v/>
      </c>
      <c r="BS266" s="233" t="str">
        <f>IF(Deník!$R266&lt;&gt;"",IF(Deník!$Y266=Statistika!$F$84,IF(AND(Deník!$R266&gt;=0,Deník!$R266&lt;=1),"BE",Deník!$R266),""),"")</f>
        <v/>
      </c>
      <c r="BT266" s="233" t="str">
        <f>IF(Deník!$R266&lt;&gt;"",IF(Deník!$Y266=Statistika!$F$85,IF(AND(Deník!$R266&gt;=0,Deník!$R266&lt;=1),"BE",Deník!$R266),""),"")</f>
        <v/>
      </c>
      <c r="BU266" s="233" t="str">
        <f>IF(Deník!$R266&lt;&gt;"",IF(Deník!$Y266=Statistika!$F$86,IF(AND(Deník!$R266&gt;=0,Deník!$R266&lt;=1),"BE",Deník!$R266),""),"")</f>
        <v/>
      </c>
      <c r="BV266" s="233" t="str">
        <f>IF(Deník!$R266&lt;&gt;"",IF(Deník!$Y266=Statistika!$F$87,IF(AND(Deník!$R266&gt;=0,Deník!$R266&lt;=1),"BE",Deník!$R266),""),"")</f>
        <v/>
      </c>
      <c r="BW266" s="233" t="str">
        <f>IF(Deník!$R266&lt;&gt;"",IF(Deník!$Y266=Statistika!$F$88,IF(AND(Deník!$R266&gt;=0,Deník!$R266&lt;=1),"BE",Deník!$R266),""),"")</f>
        <v/>
      </c>
      <c r="BX266" s="233" t="str">
        <f>IF(Deník!$R266&lt;&gt;"",IF(Deník!$Y266=Statistika!$F$89,IF(AND(Deník!$R266&gt;=0,Deník!$R266&lt;=1),"BE",Deník!$R266),""),"")</f>
        <v/>
      </c>
      <c r="BY266" s="233" t="str">
        <f>IF(Deník!$R266&lt;&gt;"",IF(Deník!$Y266=Statistika!$F$90,IF(AND(Deník!$R266&gt;=0,Deník!$R266&lt;=1),"BE",Deník!$R266),""),"")</f>
        <v/>
      </c>
      <c r="BZ266" s="233" t="str">
        <f>IF(Deník!$R266&lt;&gt;"",IF(Deník!$Y266=Statistika!$F$91,IF(AND(Deník!$R266&gt;=0,Deník!$R266&lt;=1),"BE",Deník!$R266),""),"")</f>
        <v/>
      </c>
      <c r="CA266" s="233"/>
      <c r="CB266" s="233" t="str">
        <f>IF(Deník!$R266&lt;&gt;"",IF(Deník!$AB266="SL",IF(AND(Deník!$R266&gt;=0,Deník!$R266&lt;=1),"BE",Deník!$R266),""),"")</f>
        <v/>
      </c>
      <c r="CC266" s="233" t="str">
        <f>IF(Deník!$R266&lt;&gt;"",IF(Deník!$AB266="BE10",IF(AND(Deník!$R266&gt;=0,Deník!$R266&lt;=1),"BE",Deník!$R266),""),"")</f>
        <v/>
      </c>
      <c r="CD266" s="233" t="str">
        <f>IF(Deník!$R266&lt;&gt;"",IF(Deník!$AB266="BE15",IF(AND(Deník!$R266&gt;=0,Deník!$R266&lt;=1),"BE",Deník!$R266),""),"")</f>
        <v/>
      </c>
      <c r="CE266" s="233" t="str">
        <f>IF(Deník!$R266&lt;&gt;"",IF(Deník!$AB266="BE20",IF(AND(Deník!$R266&gt;=0,Deník!$R266&lt;=1),"BE",Deník!$R266),""),"")</f>
        <v/>
      </c>
      <c r="CF266" s="233" t="str">
        <f>IF(Deník!$R266&lt;&gt;"",IF(Deník!$AB266="TP1",IF(AND(Deník!$R266&gt;=0,Deník!$R266&lt;=1),"BE",Deník!$R266),""),"")</f>
        <v/>
      </c>
      <c r="CG266" s="233" t="str">
        <f>IF(Deník!$R266&lt;&gt;"",IF(Deník!$AB266="TP2",IF(AND(Deník!$R266&gt;=0,Deník!$R266&lt;=1),"BE",Deník!$R266),""),"")</f>
        <v/>
      </c>
      <c r="CH266" s="233" t="str">
        <f>IF(Deník!$R266&lt;&gt;"",IF(Deník!$AB266="TP3",IF(AND(Deník!$R266&gt;=0,Deník!$R266&lt;=1),"BE",Deník!$R266),""),"")</f>
        <v/>
      </c>
      <c r="CI266" s="233" t="str">
        <f>IF(Deník!$R266&lt;&gt;"",IF(Deník!$AB266="Trailing SL",IF(AND(Deník!$R266&gt;=0,Deník!$R266&lt;=1),"BE",Deník!$R266),""),"")</f>
        <v/>
      </c>
      <c r="CJ266" s="233" t="str">
        <f>IF(Deník!$R266&lt;&gt;"",IF(Deník!$AB266="Manual",IF(AND(Deník!$R266&gt;=0,Deník!$R266&lt;=1),"BE",Deník!$R266),""),"")</f>
        <v/>
      </c>
      <c r="CK266" s="233"/>
      <c r="CL266" s="233" t="str">
        <f>IF(Deník!$R266&lt;0,IF(Deník!$AC266=Statistika!$F$117,Deník!$R266,""),"")</f>
        <v/>
      </c>
      <c r="CM266" s="233" t="str">
        <f>IF(Deník!$R266&lt;0,IF(Deník!$AC266=Statistika!$F$118,Deník!$R266,""),"")</f>
        <v/>
      </c>
      <c r="CN266" s="233" t="str">
        <f>IF(Deník!$R266&lt;0,IF(Deník!$AC266=Statistika!$F$119,Deník!$R266,""),"")</f>
        <v/>
      </c>
      <c r="CO266" s="233" t="str">
        <f>IF(Deník!$R266&lt;0,IF(Deník!$AC266=Statistika!$F$120,Deník!$R266,""),"")</f>
        <v/>
      </c>
      <c r="CP266" s="233" t="str">
        <f>IF(Deník!$R266&lt;0,IF(Deník!$AC266=Statistika!$F$121,Deník!$R266,""),"")</f>
        <v/>
      </c>
      <c r="CQ266" s="233" t="str">
        <f>IF(Deník!$R266&lt;0,IF(Deník!$AC266=Statistika!$F$122,Deník!$R266,""),"")</f>
        <v/>
      </c>
      <c r="CR266" s="233" t="str">
        <f>IF(Deník!$R266&lt;0,IF(Deník!$AC266=Statistika!$F$123,Deník!$R266,""),"")</f>
        <v/>
      </c>
      <c r="CS266" s="233" t="str">
        <f>IF(Deník!$R266&lt;0,IF(Deník!$AC266=Statistika!$F$124,Deník!$R266,""),"")</f>
        <v/>
      </c>
      <c r="CT266" s="233" t="str">
        <f>IF(Deník!$R266&lt;0,IF(Deník!$AC266=Statistika!$F$125,Deník!$R266,""),"")</f>
        <v/>
      </c>
      <c r="CU266" s="233"/>
      <c r="CV266" s="233" t="str">
        <f>IF(Deník!$R266&lt;0,IF(Deník!$AD266=$CV$2,Deník!$R266,""),"")</f>
        <v/>
      </c>
      <c r="CW266" s="233" t="str">
        <f>IF(Deník!$R266&lt;0,IF(Deník!$AD266=$CW$2,Deník!$R266,""),"")</f>
        <v/>
      </c>
      <c r="CX266" s="233" t="str">
        <f>IF(Deník!$R266&lt;0,IF(Deník!$AD266=$CX$2,Deník!$R266,""),"")</f>
        <v/>
      </c>
      <c r="CY266" s="233" t="str">
        <f>IF(Deník!$R266&lt;0,IF(Deník!$AD266=$CY$2,Deník!$R266,""),"")</f>
        <v/>
      </c>
      <c r="CZ266" s="233" t="str">
        <f>IF(Deník!$R266&lt;0,IF(Deník!$AD266=$CZ$2,Deník!$R266,""),"")</f>
        <v/>
      </c>
      <c r="DL266" s="221">
        <f t="shared" si="14"/>
        <v>93847.029999999984</v>
      </c>
      <c r="DM266" s="220">
        <f t="shared" si="13"/>
        <v>-6.1529700000000132E-2</v>
      </c>
      <c r="DO266" s="50">
        <f>Deník!W267</f>
        <v>0</v>
      </c>
      <c r="DP266" s="102" t="str">
        <f>IF(AND(Deník!W267&gt;0),1,"")</f>
        <v/>
      </c>
      <c r="DQ266" s="102">
        <f>IF(AND(Deník!W267&lt;=0),1,"")</f>
        <v>1</v>
      </c>
      <c r="DR266" s="227"/>
      <c r="DS266" s="228"/>
      <c r="DT266" s="85"/>
      <c r="DU266" s="54">
        <f>IF(MONTH(Deník!$C266)=DU$2,Deník!$W266,"")</f>
        <v>0</v>
      </c>
      <c r="DV266" s="222" t="str">
        <f>IF(MONTH(Deník!$C266)=DV$2,Deník!$W266,"")</f>
        <v/>
      </c>
      <c r="DW266" s="222" t="str">
        <f>IF(MONTH(Deník!$C266)=DW$2,Deník!$W266,"")</f>
        <v/>
      </c>
      <c r="DX266" s="222" t="str">
        <f>IF(MONTH(Deník!$C266)=DX$2,Deník!$W266,"")</f>
        <v/>
      </c>
      <c r="DY266" s="222" t="str">
        <f>IF(MONTH(Deník!$C266)=DY$2,Deník!$W266,"")</f>
        <v/>
      </c>
      <c r="DZ266" s="222" t="str">
        <f>IF(MONTH(Deník!$C266)=DZ$2,Deník!$W266,"")</f>
        <v/>
      </c>
      <c r="EA266" s="222" t="str">
        <f>IF(MONTH(Deník!$C266)=EA$2,Deník!$W266,"")</f>
        <v/>
      </c>
      <c r="EB266" s="222" t="str">
        <f>IF(MONTH(Deník!$C266)=EB$2,Deník!$W266,"")</f>
        <v/>
      </c>
      <c r="EC266" s="222" t="str">
        <f>IF(MONTH(Deník!$C266)=EC$2,Deník!$W266,"")</f>
        <v/>
      </c>
      <c r="ED266" s="222" t="str">
        <f>IF(MONTH(Deník!$C266)=ED$2,Deník!$W266,"")</f>
        <v/>
      </c>
      <c r="EE266" s="222" t="str">
        <f>IF(MONTH(Deník!$C266)=EE$2,Deník!$W266,"")</f>
        <v/>
      </c>
      <c r="EF266" s="222" t="str">
        <f>IF(MONTH(Deník!$C266)=EF$2,Deník!$W266,"")</f>
        <v/>
      </c>
      <c r="EI266" s="600" t="str">
        <f>IF(Deník!$W266&lt;&gt;"",IF(Deník!$B266=Statistika!$F$63,Deník!$W266,""),"")</f>
        <v/>
      </c>
      <c r="EJ266" s="13" t="str">
        <f>IF(Deník!$W266&lt;&gt;"",IF(Deník!$B266=Statistika!$F$64,Deník!$W266,""),"")</f>
        <v/>
      </c>
      <c r="EK266" s="13" t="str">
        <f>IF(Deník!$W266&lt;&gt;"",IF(Deník!$B266=Statistika!$F$65,Deník!$W266,""),"")</f>
        <v/>
      </c>
      <c r="EL266" s="13" t="str">
        <f>IF(Deník!$W266&lt;&gt;"",IF(Deník!$B266=Statistika!$F$66,Deník!$W266,""),"")</f>
        <v/>
      </c>
      <c r="EM266" s="13" t="str">
        <f>IF(Deník!$W266&lt;&gt;"",IF(Deník!$B266=Statistika!$F$67,Deník!$W266,""),"")</f>
        <v/>
      </c>
      <c r="EN266" s="13" t="str">
        <f>IF(Deník!$W266&lt;&gt;"",IF(Deník!$B266=Statistika!$F$68,Deník!$W266,""),"")</f>
        <v/>
      </c>
      <c r="EO266" s="13" t="str">
        <f>IF(Deník!$W266&lt;&gt;"",IF(Deník!$B266=Statistika!$F$69,Deník!$W266,""),"")</f>
        <v/>
      </c>
      <c r="EP266" s="601" t="str">
        <f>IF(Deník!$W266&lt;&gt;"",IF(Deník!$B266=Statistika!$F$70,Deník!$W266,""),"")</f>
        <v/>
      </c>
      <c r="EQ266" s="90"/>
      <c r="ER266" s="63" t="str">
        <f>IF(Deník!$W266&lt;&gt;"",IF(Deník!$J266="L",Deník!$W266,""),"")</f>
        <v/>
      </c>
      <c r="ES266" s="13" t="str">
        <f>IF(Deník!$W266&lt;&gt;"",IF(Deník!$J266="S",Deník!$W266,""),"")</f>
        <v/>
      </c>
      <c r="ET266" s="95"/>
      <c r="EU266" s="88"/>
      <c r="EV266" s="63" t="str">
        <f>IF(WEEKDAY(Deník!$C266,2)=1,Deník!$W266,"")</f>
        <v/>
      </c>
      <c r="EW266" s="13" t="str">
        <f>IF(WEEKDAY(Deník!$C266,2)=2,Deník!$W266,"")</f>
        <v/>
      </c>
      <c r="EX266" s="13" t="str">
        <f>IF(WEEKDAY(Deník!$C266,2)=3,Deník!$W266,"")</f>
        <v/>
      </c>
      <c r="EY266" s="13" t="str">
        <f>IF(WEEKDAY(Deník!$C266,2)=4,Deník!$W266,"")</f>
        <v/>
      </c>
      <c r="EZ266" s="60" t="str">
        <f>IF(WEEKDAY(Deník!$C266,2)=5,Deník!$W266,"")</f>
        <v/>
      </c>
      <c r="FA266" s="99"/>
      <c r="FB266" s="100">
        <f>Deník!D266</f>
        <v>0</v>
      </c>
      <c r="FC266" s="63">
        <f>IF($FB266&lt;&gt;"",IF(AND($FB266&gt;=FC$2,$FB266&lt;=FC$3),Deník!$W266,""))</f>
        <v>0</v>
      </c>
      <c r="FD266" s="63" t="str">
        <f>IF($FB266&lt;&gt;"",IF(AND($FB266&gt;=FD$2,$FB266&lt;=FD$3),Deník!$W266,""))</f>
        <v/>
      </c>
      <c r="FE266" s="63" t="str">
        <f>IF($FB266&lt;&gt;"",IF(AND($FB266&gt;=FE$2,$FB266&lt;=FE$3),Deník!$W266,""))</f>
        <v/>
      </c>
      <c r="FF266" s="63" t="str">
        <f>IF($FB266&lt;&gt;"",IF(AND($FB266&gt;=FF$2,$FB266&lt;=FF$3),Deník!$W266,""))</f>
        <v/>
      </c>
      <c r="FG266" s="63" t="str">
        <f>IF($FB266&lt;&gt;"",IF(AND($FB266&gt;=FG$2,$FB266&lt;=FG$3),Deník!$W266,""))</f>
        <v/>
      </c>
      <c r="FH266" s="63" t="str">
        <f>IF($FB266&lt;&gt;"",IF(AND($FB266&gt;=FH$2,$FB266&lt;=FH$3),Deník!$W266,""))</f>
        <v/>
      </c>
      <c r="FI266" s="63" t="str">
        <f>IF($FB266&lt;&gt;"",IF(AND($FB266&gt;=FI$2,$FB266&lt;=FI$3),Deník!$W266,""))</f>
        <v/>
      </c>
      <c r="FJ266" s="63" t="str">
        <f>IF($FB266&lt;&gt;"",IF(AND($FB266&gt;=FJ$2,$FB266&lt;=FJ$3),Deník!$W266,""))</f>
        <v/>
      </c>
      <c r="FK266" s="63" t="str">
        <f>IF($FB266&lt;&gt;"",IF(AND($FB266&gt;=FK$2,$FB266&lt;=FK$3),Deník!$W266,""))</f>
        <v/>
      </c>
      <c r="FL266" s="63" t="str">
        <f>IF($FB266&lt;&gt;"",IF(AND($FB266&gt;=FL$2,$FB266&lt;=FL$3),Deník!$W266,""))</f>
        <v/>
      </c>
      <c r="FM266" s="63" t="str">
        <f>IF($FB266&lt;&gt;"",IF(AND($FB266&gt;=FM$2,$FB266&lt;=FM$3),Deník!$W266,""))</f>
        <v/>
      </c>
      <c r="FN266" s="13"/>
      <c r="FO266" s="20" t="str">
        <f>IF(Deník!$W266&gt;1,Deník!$W266,"")</f>
        <v/>
      </c>
      <c r="FP266" s="20" t="str">
        <f>IF(Deník!$W266&lt;0,Deník!$W266,"")</f>
        <v/>
      </c>
      <c r="FQ266" s="17"/>
      <c r="FS266" s="233"/>
      <c r="FT266" s="233" t="str">
        <f>IF(Deník!$W266&lt;&gt;"",IF(Deník!$Y266=Statistika!$F$78,Deník!$W266,""),"")</f>
        <v/>
      </c>
      <c r="FU266" s="233" t="str">
        <f>IF(Deník!$W266&lt;&gt;"",IF(Deník!$Y266=Statistika!$F$79,Deník!$W266,""),"")</f>
        <v/>
      </c>
      <c r="FV266" s="233" t="str">
        <f>IF(Deník!$W266&lt;&gt;"",IF(Deník!$Y266=Statistika!$F$80,Deník!$W266,""),"")</f>
        <v/>
      </c>
      <c r="FW266" s="233" t="str">
        <f>IF(Deník!$W266&lt;&gt;"",IF(Deník!$Y266=Statistika!$F$81,Deník!$W266,""),"")</f>
        <v/>
      </c>
      <c r="FX266" s="233" t="str">
        <f>IF(Deník!$W266&lt;&gt;"",IF(Deník!$Y266=Statistika!$F$82,Deník!$W266,""),"")</f>
        <v/>
      </c>
      <c r="FY266" s="233" t="str">
        <f>IF(Deník!$W266&lt;&gt;"",IF(Deník!$Y266=Statistika!$F$83,Deník!$W266,""),"")</f>
        <v/>
      </c>
      <c r="FZ266" s="233" t="str">
        <f>IF(Deník!$W266&lt;&gt;"",IF(Deník!$Y266=Statistika!$F$84,Deník!$W266,""),"")</f>
        <v/>
      </c>
      <c r="GA266" s="233" t="str">
        <f>IF(Deník!$W266&lt;&gt;"",IF(Deník!$Y266=Statistika!$F$85,Deník!$W266,""),"")</f>
        <v/>
      </c>
      <c r="GB266" s="233" t="str">
        <f>IF(Deník!$W266&lt;&gt;"",IF(Deník!$Y266=Statistika!$F$86,Deník!$W266,""),"")</f>
        <v/>
      </c>
      <c r="GC266" s="233" t="str">
        <f>IF(Deník!$W266&lt;&gt;"",IF(Deník!$Y266=Statistika!$F$87,Deník!$W266,""),"")</f>
        <v/>
      </c>
      <c r="GD266" s="233" t="str">
        <f>IF(Deník!$W266&lt;&gt;"",IF(Deník!$Y266=Statistika!$F$88,Deník!$W266,""),"")</f>
        <v/>
      </c>
      <c r="GE266" s="233" t="str">
        <f>IF(Deník!$W266&lt;&gt;"",IF(Deník!$Y266=Statistika!$F$89,Deník!$W266,""),"")</f>
        <v/>
      </c>
      <c r="GF266" s="233" t="str">
        <f>IF(Deník!$W266&lt;&gt;"",IF(Deník!$Y266=Statistika!$F$90,Deník!$W266,""),"")</f>
        <v/>
      </c>
      <c r="GG266" s="233" t="str">
        <f>IF(Deník!$W266&lt;&gt;"",IF(Deník!$Y266=Statistika!$F$91,Deník!$W266,""),"")</f>
        <v/>
      </c>
      <c r="GH266" s="233"/>
      <c r="GI266" s="233" t="str">
        <f>IF(Deník!$W266&lt;&gt;"",IF(Deník!$AB266=Statistika!$L$100,Deník!$W266,""),"")</f>
        <v/>
      </c>
      <c r="GJ266" s="233" t="str">
        <f>IF(Deník!$W266&lt;&gt;"",IF(Deník!$AB266=Statistika!$L$101,Deník!$W266,""),"")</f>
        <v/>
      </c>
      <c r="GK266" s="233" t="str">
        <f>IF(Deník!$W266&lt;&gt;"",IF(Deník!$AB266=Statistika!$L$102,Deník!$W266,""),"")</f>
        <v/>
      </c>
      <c r="GL266" s="233" t="str">
        <f>IF(Deník!$W266&lt;&gt;"",IF(Deník!$AB266=Statistika!$L$103,Deník!$W266,""),"")</f>
        <v/>
      </c>
      <c r="GM266" s="233" t="str">
        <f>IF(Deník!$W266&lt;&gt;"",IF(Deník!$AB266=Statistika!$L$104,Deník!$W266,""),"")</f>
        <v/>
      </c>
      <c r="GN266" s="233" t="str">
        <f>IF(Deník!$W266&lt;&gt;"",IF(Deník!$AB266=Statistika!$L$105,Deník!$W266,""),"")</f>
        <v/>
      </c>
      <c r="GO266" s="233" t="str">
        <f>IF(Deník!$W266&lt;&gt;"",IF(Deník!$AB266=Statistika!$L$106,Deník!$W266,""),"")</f>
        <v/>
      </c>
      <c r="GP266" s="233" t="str">
        <f>IF(Deník!$W266&lt;&gt;"",IF(Deník!$AB266=Statistika!$L$107,Deník!$W266,""),"")</f>
        <v/>
      </c>
      <c r="GQ266" s="233" t="str">
        <f>IF(Deník!$W266&lt;&gt;"",IF(Deník!$AB266=Statistika!$L$108,Deník!$W266,""),"")</f>
        <v/>
      </c>
      <c r="GS266" s="233" t="str">
        <f>IF(Deník!$W266&lt;0,IF(Deník!$AC266=Statistika!$F$117,Deník!$W266,""),"")</f>
        <v/>
      </c>
      <c r="GT266" s="233" t="str">
        <f>IF(Deník!$W266&lt;0,IF(Deník!$AC266=Statistika!$F$118,Deník!$W266,""),"")</f>
        <v/>
      </c>
      <c r="GU266" s="233" t="str">
        <f>IF(Deník!$W266&lt;0,IF(Deník!$AC266=Statistika!$F$119,Deník!$W266,""),"")</f>
        <v/>
      </c>
      <c r="GV266" s="233" t="str">
        <f>IF(Deník!$W266&lt;0,IF(Deník!$AC266=Statistika!$F$120,Deník!$W266,""),"")</f>
        <v/>
      </c>
      <c r="GW266" s="233" t="str">
        <f>IF(Deník!$W266&lt;0,IF(Deník!$AC266=Statistika!$F$121,Deník!$W266,""),"")</f>
        <v/>
      </c>
      <c r="GX266" s="233" t="str">
        <f>IF(Deník!$W266&lt;0,IF(Deník!$AC266=Statistika!$F$122,Deník!$W266,""),"")</f>
        <v/>
      </c>
      <c r="GY266" s="233" t="str">
        <f>IF(Deník!$W266&lt;0,IF(Deník!$AC266=Statistika!$F$123,Deník!$W266,""),"")</f>
        <v/>
      </c>
      <c r="GZ266" s="233" t="str">
        <f>IF(Deník!$W266&lt;0,IF(Deník!$AC266=Statistika!$F$124,Deník!$W266,""),"")</f>
        <v/>
      </c>
      <c r="HA266" s="233" t="str">
        <f>IF(Deník!$W266&lt;0,IF(Deník!$AC266=Statistika!$F$125,Deník!$W266,""),"")</f>
        <v/>
      </c>
      <c r="HC266" s="233" t="str">
        <f>IF(Deník!$W266&lt;0,IF(Deník!$AD266=Statistika!$F$133,Deník!$W266,""),"")</f>
        <v/>
      </c>
      <c r="HD266" s="233" t="str">
        <f>IF(Deník!$W266&lt;0,IF(Deník!$AD266=Statistika!$F$134,Deník!$W266,""),"")</f>
        <v/>
      </c>
      <c r="HE266" s="233" t="str">
        <f>IF(Deník!$W266&lt;0,IF(Deník!$AD266=Statistika!$F$135,Deník!$W266,""),"")</f>
        <v/>
      </c>
      <c r="HF266" s="233" t="str">
        <f>IF(Deník!$W266&lt;0,IF(Deník!$AD266=Statistika!$F$136,Deník!$W266,""),"")</f>
        <v/>
      </c>
      <c r="HG266" s="233" t="str">
        <f>IF(Deník!$W266&lt;0,IF(Deník!$AD266=Statistika!$F$137,Deník!$W266,""),"")</f>
        <v/>
      </c>
      <c r="ID266" s="8">
        <f>Tabulka4[[#This Row],[Sloupec3]]</f>
        <v>0</v>
      </c>
      <c r="IE266" s="17" t="str">
        <f>IF(AND([1]Deník!$C266&gt;='[1]Měsíční shrnutí'!$D$1,[1]Deník!$C266&lt;='[1]Měsíční shrnutí'!$F$1),[1]Deník!$X266,"")</f>
        <v/>
      </c>
    </row>
    <row r="267" spans="1:239">
      <c r="A267" s="8">
        <f>Deník!C268</f>
        <v>0</v>
      </c>
      <c r="B267" s="50" t="str">
        <f>Deník!R268</f>
        <v/>
      </c>
      <c r="C267" s="102" t="str">
        <f>IF(AND(Deník!R268&gt;1,Deník!R268&lt;&gt;""),1,"")</f>
        <v/>
      </c>
      <c r="D267" s="102" t="str">
        <f>IF(AND(Deník!R268&lt;=0,Deník!R268&lt;&gt;""),1,"")</f>
        <v/>
      </c>
      <c r="E267" s="103" t="str">
        <f>IF(AND(Deník!R268&gt;=0,Deník!R268&lt;=1),1,"")</f>
        <v/>
      </c>
      <c r="F267" s="79" t="str">
        <f>IF(Deník!R268&lt;&gt;"",Deník!R268+F266,"")</f>
        <v/>
      </c>
      <c r="G267" s="85"/>
      <c r="H267" s="54" t="str">
        <f>IF(MONTH(Deník!$C267)=H$2,IF(AND(Deník!$R267&gt;=0,Deník!$R267&lt;=1),"BE",Deník!$R267),"")</f>
        <v/>
      </c>
      <c r="I267" s="11" t="str">
        <f>IF(MONTH(Deník!$C267)=I$2,IF(AND(Deník!$R267&gt;=0,Deník!$R267&lt;=1),"BE",Deník!$R267),"")</f>
        <v/>
      </c>
      <c r="J267" s="11" t="str">
        <f>IF(MONTH(Deník!$C267)=J$2,IF(AND(Deník!$R267&gt;=0,Deník!$R267&lt;=1),"BE",Deník!$R267),"")</f>
        <v/>
      </c>
      <c r="K267" s="11" t="str">
        <f>IF(MONTH(Deník!$C267)=K$2,IF(AND(Deník!$R267&gt;=0,Deník!$R267&lt;=1),"BE",Deník!$R267),"")</f>
        <v/>
      </c>
      <c r="L267" s="11" t="str">
        <f>IF(MONTH(Deník!$C267)=L$2,IF(AND(Deník!$R267&gt;=0,Deník!$R267&lt;=1),"BE",Deník!$R267),"")</f>
        <v/>
      </c>
      <c r="M267" s="11" t="str">
        <f>IF(MONTH(Deník!$C267)=M$2,IF(AND(Deník!$R267&gt;=0,Deník!$R267&lt;=1),"BE",Deník!$R267),"")</f>
        <v/>
      </c>
      <c r="N267" s="11" t="str">
        <f>IF(MONTH(Deník!$C267)=N$2,IF(AND(Deník!$R267&gt;=0,Deník!$R267&lt;=1),"BE",Deník!$R267),"")</f>
        <v/>
      </c>
      <c r="O267" s="11" t="str">
        <f>IF(MONTH(Deník!$C267)=O$2,IF(AND(Deník!$R267&gt;=0,Deník!$R267&lt;=1),"BE",Deník!$R267),"")</f>
        <v/>
      </c>
      <c r="P267" s="11" t="str">
        <f>IF(MONTH(Deník!$C267)=P$2,IF(AND(Deník!$R267&gt;=0,Deník!$R267&lt;=1),"BE",Deník!$R267),"")</f>
        <v/>
      </c>
      <c r="Q267" s="11" t="str">
        <f>IF(MONTH(Deník!$C267)=Q$2,IF(AND(Deník!$R267&gt;=0,Deník!$R267&lt;=1),"BE",Deník!$R267),"")</f>
        <v/>
      </c>
      <c r="R267" s="11" t="str">
        <f>IF(MONTH(Deník!$C267)=R$2,IF(AND(Deník!$R267&gt;=0,Deník!$R267&lt;=1),"BE",Deník!$R267),"")</f>
        <v/>
      </c>
      <c r="S267" s="57" t="str">
        <f>IF(MONTH(Deník!$C267)=S$2,IF(AND(Deník!$R267&gt;=0,Deník!$R267&lt;=1),"BE",Deník!$R267),"")</f>
        <v/>
      </c>
      <c r="U267" s="12"/>
      <c r="V267" s="12"/>
      <c r="X267" s="600" t="str">
        <f>IF(Deník!$R267&lt;&gt;"",IF(Deník!$B267=Statistika!$F$63,IF(AND(Deník!$R267&gt;=0,Deník!$R267&lt;=1),"BE",Deník!$R267),""),"")</f>
        <v/>
      </c>
      <c r="Y267" s="13" t="str">
        <f>IF(Deník!$R267&lt;&gt;"",IF(Deník!$B267=Statistika!$F$64,IF(AND(Deník!$R267&gt;=0,Deník!$R267&lt;=1),"BE",Deník!$R267),""),"")</f>
        <v/>
      </c>
      <c r="Z267" s="13" t="str">
        <f>IF(Deník!$R267&lt;&gt;"",IF(Deník!$B267=Statistika!$F$65,IF(AND(Deník!$R267&gt;=0,Deník!$R267&lt;=1),"BE",Deník!$R267),""),"")</f>
        <v/>
      </c>
      <c r="AA267" s="13" t="str">
        <f>IF(Deník!$R267&lt;&gt;"",IF(Deník!$B267=Statistika!$F$66,IF(AND(Deník!$R267&gt;=0,Deník!$R267&lt;=1),"BE",Deník!$R267),""),"")</f>
        <v/>
      </c>
      <c r="AB267" s="13" t="str">
        <f>IF(Deník!$R267&lt;&gt;"",IF(Deník!$B267=Statistika!$F$67,IF(AND(Deník!$R267&gt;=0,Deník!$R267&lt;=1),"BE",Deník!$R267),""),"")</f>
        <v/>
      </c>
      <c r="AC267" s="13" t="str">
        <f>IF(Deník!$R267&lt;&gt;"",IF(Deník!$B267=Statistika!$F$68,IF(AND(Deník!$R267&gt;=0,Deník!$R267&lt;=1),"BE",Deník!$R267),""),"")</f>
        <v/>
      </c>
      <c r="AD267" s="13" t="str">
        <f>IF(Deník!$R267&lt;&gt;"",IF(Deník!$B267=Statistika!$F$69,IF(AND(Deník!$R267&gt;=0,Deník!$R267&lt;=1),"BE",Deník!$R267),""),"")</f>
        <v/>
      </c>
      <c r="AE267" s="601" t="str">
        <f>IF(Deník!$R267&lt;&gt;"",IF(Deník!$B267=Statistika!$F$70,IF(AND(Deník!$R267&gt;=0,Deník!$R267&lt;=1),"BE",Deník!$R267),""),"")</f>
        <v/>
      </c>
      <c r="AF267" s="90"/>
      <c r="AG267" s="63" t="str">
        <f>IF(Deník!$R267&lt;&gt;"",IF(Deník!$J267="L",IF(AND(Deník!$R267&gt;=0,Deník!$R267&lt;=1),"BE",Deník!$R267),""),"")</f>
        <v/>
      </c>
      <c r="AH267" s="13" t="str">
        <f>IF(Deník!$R267&lt;&gt;"",IF(Deník!$J267="S",IF(AND(Deník!$R267&gt;=0,Deník!$R267&lt;=1),"BE",Deník!$R267),""),"")</f>
        <v/>
      </c>
      <c r="AI267" s="95"/>
      <c r="AJ267" s="71" t="str">
        <f>IF(Deník!N268&lt;&gt;"",Deník!N268*-1,"")</f>
        <v/>
      </c>
      <c r="AK267" s="88"/>
      <c r="AL267" s="63" t="str">
        <f>IF(WEEKDAY(Deník!$C267,2)=1,IF(AND(Deník!$R267&gt;=0,Deník!$R267&lt;=1),"BE",Deník!$R267),"")</f>
        <v/>
      </c>
      <c r="AM267" s="13" t="str">
        <f>IF(WEEKDAY(Deník!$C267,2)=2,IF(AND(Deník!$R267&gt;=0,Deník!$R267&lt;=1),"BE",Deník!$R267),"")</f>
        <v/>
      </c>
      <c r="AN267" s="13" t="str">
        <f>IF(WEEKDAY(Deník!$C267,2)=3,IF(AND(Deník!$R267&gt;=0,Deník!$R267&lt;=1),"BE",Deník!$R267),"")</f>
        <v/>
      </c>
      <c r="AO267" s="13" t="str">
        <f>IF(WEEKDAY(Deník!$C267,2)=4,IF(AND(Deník!$R267&gt;=0,Deník!$R267&lt;=1),"BE",Deník!$R267),"")</f>
        <v/>
      </c>
      <c r="AP267" s="60" t="str">
        <f>IF(WEEKDAY(Deník!$C267,2)=5,IF(AND(Deník!$R267&gt;=0,Deník!$R267&lt;=1),"BE",Deník!$R267),"")</f>
        <v/>
      </c>
      <c r="AQ267" s="99"/>
      <c r="AR267" s="100">
        <f>Deník!D267</f>
        <v>0</v>
      </c>
      <c r="AS267" s="63" t="str">
        <f>IF(Deník!$D267&lt;&gt;"",IF(AND(Deník!$D267&gt;=AS$2,Deník!$D267&lt;=AS$3),IF(AND(Deník!$R267&gt;=0,Deník!$R267&lt;=1),"BE",Deník!$R267),""),"")</f>
        <v/>
      </c>
      <c r="AT267" s="63" t="str">
        <f>IF(Deník!$D267&lt;&gt;"",IF(AND(Deník!$D267&gt;=AT$2,Deník!$D267&lt;=AT$3),IF(AND(Deník!$R267&gt;=0,Deník!$R267&lt;=1),"BE",Deník!$R267),""),"")</f>
        <v/>
      </c>
      <c r="AU267" s="63" t="str">
        <f>IF(Deník!$D267&lt;&gt;"",IF(AND(Deník!$D267&gt;=AU$2,Deník!$D267&lt;=AU$3),IF(AND(Deník!$R267&gt;=0,Deník!$R267&lt;=1),"BE",Deník!$R267),""),"")</f>
        <v/>
      </c>
      <c r="AV267" s="63" t="str">
        <f>IF(Deník!$D267&lt;&gt;"",IF(AND(Deník!$D267&gt;=AV$2,Deník!$D267&lt;=AV$3),IF(AND(Deník!$R267&gt;=0,Deník!$R267&lt;=1),"BE",Deník!$R267),""),"")</f>
        <v/>
      </c>
      <c r="AW267" s="63" t="str">
        <f>IF(Deník!$D267&lt;&gt;"",IF(AND(Deník!$D267&gt;=AW$2,Deník!$D267&lt;=AW$3),IF(AND(Deník!$R267&gt;=0,Deník!$R267&lt;=1),"BE",Deník!$R267),""),"")</f>
        <v/>
      </c>
      <c r="AX267" s="63" t="str">
        <f>IF(Deník!$D267&lt;&gt;"",IF(AND(Deník!$D267&gt;=AX$2,Deník!$D267&lt;=AX$3),IF(AND(Deník!$R267&gt;=0,Deník!$R267&lt;=1),"BE",Deník!$R267),""),"")</f>
        <v/>
      </c>
      <c r="AY267" s="63" t="str">
        <f>IF(Deník!$D267&lt;&gt;"",IF(AND(Deník!$D267&gt;=AY$2,Deník!$D267&lt;=AY$3),IF(AND(Deník!$R267&gt;=0,Deník!$R267&lt;=1),"BE",Deník!$R267),""),"")</f>
        <v/>
      </c>
      <c r="AZ267" s="63" t="str">
        <f>IF(Deník!$D267&lt;&gt;"",IF(AND(Deník!$D267&gt;=AZ$2,Deník!$D267&lt;=AZ$3),IF(AND(Deník!$R267&gt;=0,Deník!$R267&lt;=1),"BE",Deník!$R267),""),"")</f>
        <v/>
      </c>
      <c r="BA267" s="63" t="str">
        <f>IF(Deník!$D267&lt;&gt;"",IF(AND(Deník!$D267&gt;=BA$2,Deník!$D267&lt;=BA$3),IF(AND(Deník!$R267&gt;=0,Deník!$R267&lt;=1),"BE",Deník!$R267),""),"")</f>
        <v/>
      </c>
      <c r="BB267" s="63" t="str">
        <f>IF(Deník!$D267&lt;&gt;"",IF(AND(Deník!$D267&gt;=BB$2,Deník!$D267&lt;=BB$3),IF(AND(Deník!$R267&gt;=0,Deník!$R267&lt;=1),"BE",Deník!$R267),""),"")</f>
        <v/>
      </c>
      <c r="BC267" s="71" t="str">
        <f>IF(Deník!$D267&lt;&gt;"",IF(AND(Deník!$D267&gt;=BC$2,Deník!$D267&lt;=BC$3),IF(AND(Deník!$R267&gt;=0,Deník!$R267&lt;=1),"BE",Deník!$R267),""),"")</f>
        <v/>
      </c>
      <c r="BD267" s="20" t="str">
        <f>IF(Deník!$J268="S",(Deník!$M268-Deník!$K268),IF(Deník!$J268="L",(Deník!$K268-Deník!$M268),""))</f>
        <v/>
      </c>
      <c r="BE267" s="20" t="str">
        <f>IF(Deník!$J268="S",(Deník!$K268-Deník!$O268),IF(Deník!$J268="L",(Deník!$O268-Deník!$K268),""))</f>
        <v/>
      </c>
      <c r="BF267" s="20" t="str">
        <f>IF(Deník!$J268="S",(Deník!$K268-Deník!$L268),IF(Deník!$J268="L",(Deník!$L268-Deník!$K268),""))</f>
        <v/>
      </c>
      <c r="BG267" s="20" t="str">
        <f>IF(Deník!$J268="S",(Deník!$K268-Deník!$S268),IF(Deník!$J268="L",(Deník!$S268-Deník!$K268),""))</f>
        <v/>
      </c>
      <c r="BH267" s="20" t="str">
        <f>IF(Deník!$J268="S",(Deník!$K268-Deník!$U268),IF(Deník!$J268="L",(Deník!$U268-Deník!$K268),""))</f>
        <v/>
      </c>
      <c r="BI267" s="20" t="str">
        <f>IF(Deník!$R267&gt;1,Deník!$R267,"")</f>
        <v/>
      </c>
      <c r="BJ267" s="20" t="str">
        <f>IF(Deník!$R267&lt;0,Deník!$R267,"")</f>
        <v/>
      </c>
      <c r="BK267" s="17"/>
      <c r="BM267" s="233" t="str">
        <f>IF(Deník!$R267&lt;&gt;"",IF(Deník!$Y267=Statistika!$F$78,IF(AND(Deník!$R267&gt;=0,Deník!$R267&lt;=1),"BE",Deník!$R267),""),"")</f>
        <v/>
      </c>
      <c r="BN267" s="233" t="str">
        <f>IF(Deník!$R267&lt;&gt;"",IF(Deník!$Y267=Statistika!$F$79,IF(AND(Deník!$R267&gt;=0,Deník!$R267&lt;=1),"BE",Deník!$R267),""),"")</f>
        <v/>
      </c>
      <c r="BO267" s="233" t="str">
        <f>IF(Deník!$R267&lt;&gt;"",IF(Deník!$Y267=Statistika!$F$80,IF(AND(Deník!$R267&gt;=0,Deník!$R267&lt;=1),"BE",Deník!$R267),""),"")</f>
        <v/>
      </c>
      <c r="BP267" s="233" t="str">
        <f>IF(Deník!$R267&lt;&gt;"",IF(Deník!$Y267=Statistika!$F$81,IF(AND(Deník!$R267&gt;=0,Deník!$R267&lt;=1),"BE",Deník!$R267),""),"")</f>
        <v/>
      </c>
      <c r="BQ267" s="233" t="str">
        <f>IF(Deník!$R267&lt;&gt;"",IF(Deník!$Y267=Statistika!$F$82,IF(AND(Deník!$R267&gt;=0,Deník!$R267&lt;=1),"BE",Deník!$R267),""),"")</f>
        <v/>
      </c>
      <c r="BR267" s="233" t="str">
        <f>IF(Deník!$R267&lt;&gt;"",IF(Deník!$Y267=Statistika!$F$83,IF(AND(Deník!$R267&gt;=0,Deník!$R267&lt;=1),"BE",Deník!$R267),""),"")</f>
        <v/>
      </c>
      <c r="BS267" s="233" t="str">
        <f>IF(Deník!$R267&lt;&gt;"",IF(Deník!$Y267=Statistika!$F$84,IF(AND(Deník!$R267&gt;=0,Deník!$R267&lt;=1),"BE",Deník!$R267),""),"")</f>
        <v/>
      </c>
      <c r="BT267" s="233" t="str">
        <f>IF(Deník!$R267&lt;&gt;"",IF(Deník!$Y267=Statistika!$F$85,IF(AND(Deník!$R267&gt;=0,Deník!$R267&lt;=1),"BE",Deník!$R267),""),"")</f>
        <v/>
      </c>
      <c r="BU267" s="233" t="str">
        <f>IF(Deník!$R267&lt;&gt;"",IF(Deník!$Y267=Statistika!$F$86,IF(AND(Deník!$R267&gt;=0,Deník!$R267&lt;=1),"BE",Deník!$R267),""),"")</f>
        <v/>
      </c>
      <c r="BV267" s="233" t="str">
        <f>IF(Deník!$R267&lt;&gt;"",IF(Deník!$Y267=Statistika!$F$87,IF(AND(Deník!$R267&gt;=0,Deník!$R267&lt;=1),"BE",Deník!$R267),""),"")</f>
        <v/>
      </c>
      <c r="BW267" s="233" t="str">
        <f>IF(Deník!$R267&lt;&gt;"",IF(Deník!$Y267=Statistika!$F$88,IF(AND(Deník!$R267&gt;=0,Deník!$R267&lt;=1),"BE",Deník!$R267),""),"")</f>
        <v/>
      </c>
      <c r="BX267" s="233" t="str">
        <f>IF(Deník!$R267&lt;&gt;"",IF(Deník!$Y267=Statistika!$F$89,IF(AND(Deník!$R267&gt;=0,Deník!$R267&lt;=1),"BE",Deník!$R267),""),"")</f>
        <v/>
      </c>
      <c r="BY267" s="233" t="str">
        <f>IF(Deník!$R267&lt;&gt;"",IF(Deník!$Y267=Statistika!$F$90,IF(AND(Deník!$R267&gt;=0,Deník!$R267&lt;=1),"BE",Deník!$R267),""),"")</f>
        <v/>
      </c>
      <c r="BZ267" s="233" t="str">
        <f>IF(Deník!$R267&lt;&gt;"",IF(Deník!$Y267=Statistika!$F$91,IF(AND(Deník!$R267&gt;=0,Deník!$R267&lt;=1),"BE",Deník!$R267),""),"")</f>
        <v/>
      </c>
      <c r="CA267" s="233"/>
      <c r="CB267" s="233" t="str">
        <f>IF(Deník!$R267&lt;&gt;"",IF(Deník!$AB267="SL",IF(AND(Deník!$R267&gt;=0,Deník!$R267&lt;=1),"BE",Deník!$R267),""),"")</f>
        <v/>
      </c>
      <c r="CC267" s="233" t="str">
        <f>IF(Deník!$R267&lt;&gt;"",IF(Deník!$AB267="BE10",IF(AND(Deník!$R267&gt;=0,Deník!$R267&lt;=1),"BE",Deník!$R267),""),"")</f>
        <v/>
      </c>
      <c r="CD267" s="233" t="str">
        <f>IF(Deník!$R267&lt;&gt;"",IF(Deník!$AB267="BE15",IF(AND(Deník!$R267&gt;=0,Deník!$R267&lt;=1),"BE",Deník!$R267),""),"")</f>
        <v/>
      </c>
      <c r="CE267" s="233" t="str">
        <f>IF(Deník!$R267&lt;&gt;"",IF(Deník!$AB267="BE20",IF(AND(Deník!$R267&gt;=0,Deník!$R267&lt;=1),"BE",Deník!$R267),""),"")</f>
        <v/>
      </c>
      <c r="CF267" s="233" t="str">
        <f>IF(Deník!$R267&lt;&gt;"",IF(Deník!$AB267="TP1",IF(AND(Deník!$R267&gt;=0,Deník!$R267&lt;=1),"BE",Deník!$R267),""),"")</f>
        <v/>
      </c>
      <c r="CG267" s="233" t="str">
        <f>IF(Deník!$R267&lt;&gt;"",IF(Deník!$AB267="TP2",IF(AND(Deník!$R267&gt;=0,Deník!$R267&lt;=1),"BE",Deník!$R267),""),"")</f>
        <v/>
      </c>
      <c r="CH267" s="233" t="str">
        <f>IF(Deník!$R267&lt;&gt;"",IF(Deník!$AB267="TP3",IF(AND(Deník!$R267&gt;=0,Deník!$R267&lt;=1),"BE",Deník!$R267),""),"")</f>
        <v/>
      </c>
      <c r="CI267" s="233" t="str">
        <f>IF(Deník!$R267&lt;&gt;"",IF(Deník!$AB267="Trailing SL",IF(AND(Deník!$R267&gt;=0,Deník!$R267&lt;=1),"BE",Deník!$R267),""),"")</f>
        <v/>
      </c>
      <c r="CJ267" s="233" t="str">
        <f>IF(Deník!$R267&lt;&gt;"",IF(Deník!$AB267="Manual",IF(AND(Deník!$R267&gt;=0,Deník!$R267&lt;=1),"BE",Deník!$R267),""),"")</f>
        <v/>
      </c>
      <c r="CK267" s="233"/>
      <c r="CL267" s="233" t="str">
        <f>IF(Deník!$R267&lt;0,IF(Deník!$AC267=Statistika!$F$117,Deník!$R267,""),"")</f>
        <v/>
      </c>
      <c r="CM267" s="233" t="str">
        <f>IF(Deník!$R267&lt;0,IF(Deník!$AC267=Statistika!$F$118,Deník!$R267,""),"")</f>
        <v/>
      </c>
      <c r="CN267" s="233" t="str">
        <f>IF(Deník!$R267&lt;0,IF(Deník!$AC267=Statistika!$F$119,Deník!$R267,""),"")</f>
        <v/>
      </c>
      <c r="CO267" s="233" t="str">
        <f>IF(Deník!$R267&lt;0,IF(Deník!$AC267=Statistika!$F$120,Deník!$R267,""),"")</f>
        <v/>
      </c>
      <c r="CP267" s="233" t="str">
        <f>IF(Deník!$R267&lt;0,IF(Deník!$AC267=Statistika!$F$121,Deník!$R267,""),"")</f>
        <v/>
      </c>
      <c r="CQ267" s="233" t="str">
        <f>IF(Deník!$R267&lt;0,IF(Deník!$AC267=Statistika!$F$122,Deník!$R267,""),"")</f>
        <v/>
      </c>
      <c r="CR267" s="233" t="str">
        <f>IF(Deník!$R267&lt;0,IF(Deník!$AC267=Statistika!$F$123,Deník!$R267,""),"")</f>
        <v/>
      </c>
      <c r="CS267" s="233" t="str">
        <f>IF(Deník!$R267&lt;0,IF(Deník!$AC267=Statistika!$F$124,Deník!$R267,""),"")</f>
        <v/>
      </c>
      <c r="CT267" s="233" t="str">
        <f>IF(Deník!$R267&lt;0,IF(Deník!$AC267=Statistika!$F$125,Deník!$R267,""),"")</f>
        <v/>
      </c>
      <c r="CU267" s="233"/>
      <c r="CV267" s="233" t="str">
        <f>IF(Deník!$R267&lt;0,IF(Deník!$AD267=$CV$2,Deník!$R267,""),"")</f>
        <v/>
      </c>
      <c r="CW267" s="233" t="str">
        <f>IF(Deník!$R267&lt;0,IF(Deník!$AD267=$CW$2,Deník!$R267,""),"")</f>
        <v/>
      </c>
      <c r="CX267" s="233" t="str">
        <f>IF(Deník!$R267&lt;0,IF(Deník!$AD267=$CX$2,Deník!$R267,""),"")</f>
        <v/>
      </c>
      <c r="CY267" s="233" t="str">
        <f>IF(Deník!$R267&lt;0,IF(Deník!$AD267=$CY$2,Deník!$R267,""),"")</f>
        <v/>
      </c>
      <c r="CZ267" s="233" t="str">
        <f>IF(Deník!$R267&lt;0,IF(Deník!$AD267=$CZ$2,Deník!$R267,""),"")</f>
        <v/>
      </c>
      <c r="DL267" s="221">
        <f t="shared" si="14"/>
        <v>93847.029999999984</v>
      </c>
      <c r="DM267" s="220">
        <f t="shared" si="13"/>
        <v>-6.1529700000000132E-2</v>
      </c>
      <c r="DO267" s="50">
        <f>Deník!W268</f>
        <v>0</v>
      </c>
      <c r="DP267" s="102" t="str">
        <f>IF(AND(Deník!W268&gt;0),1,"")</f>
        <v/>
      </c>
      <c r="DQ267" s="102">
        <f>IF(AND(Deník!W268&lt;=0),1,"")</f>
        <v>1</v>
      </c>
      <c r="DR267" s="227"/>
      <c r="DS267" s="228"/>
      <c r="DT267" s="85"/>
      <c r="DU267" s="54">
        <f>IF(MONTH(Deník!$C267)=DU$2,Deník!$W267,"")</f>
        <v>0</v>
      </c>
      <c r="DV267" s="222" t="str">
        <f>IF(MONTH(Deník!$C267)=DV$2,Deník!$W267,"")</f>
        <v/>
      </c>
      <c r="DW267" s="222" t="str">
        <f>IF(MONTH(Deník!$C267)=DW$2,Deník!$W267,"")</f>
        <v/>
      </c>
      <c r="DX267" s="222" t="str">
        <f>IF(MONTH(Deník!$C267)=DX$2,Deník!$W267,"")</f>
        <v/>
      </c>
      <c r="DY267" s="222" t="str">
        <f>IF(MONTH(Deník!$C267)=DY$2,Deník!$W267,"")</f>
        <v/>
      </c>
      <c r="DZ267" s="222" t="str">
        <f>IF(MONTH(Deník!$C267)=DZ$2,Deník!$W267,"")</f>
        <v/>
      </c>
      <c r="EA267" s="222" t="str">
        <f>IF(MONTH(Deník!$C267)=EA$2,Deník!$W267,"")</f>
        <v/>
      </c>
      <c r="EB267" s="222" t="str">
        <f>IF(MONTH(Deník!$C267)=EB$2,Deník!$W267,"")</f>
        <v/>
      </c>
      <c r="EC267" s="222" t="str">
        <f>IF(MONTH(Deník!$C267)=EC$2,Deník!$W267,"")</f>
        <v/>
      </c>
      <c r="ED267" s="222" t="str">
        <f>IF(MONTH(Deník!$C267)=ED$2,Deník!$W267,"")</f>
        <v/>
      </c>
      <c r="EE267" s="222" t="str">
        <f>IF(MONTH(Deník!$C267)=EE$2,Deník!$W267,"")</f>
        <v/>
      </c>
      <c r="EF267" s="222" t="str">
        <f>IF(MONTH(Deník!$C267)=EF$2,Deník!$W267,"")</f>
        <v/>
      </c>
      <c r="EI267" s="600" t="str">
        <f>IF(Deník!$W267&lt;&gt;"",IF(Deník!$B267=Statistika!$F$63,Deník!$W267,""),"")</f>
        <v/>
      </c>
      <c r="EJ267" s="13" t="str">
        <f>IF(Deník!$W267&lt;&gt;"",IF(Deník!$B267=Statistika!$F$64,Deník!$W267,""),"")</f>
        <v/>
      </c>
      <c r="EK267" s="13" t="str">
        <f>IF(Deník!$W267&lt;&gt;"",IF(Deník!$B267=Statistika!$F$65,Deník!$W267,""),"")</f>
        <v/>
      </c>
      <c r="EL267" s="13" t="str">
        <f>IF(Deník!$W267&lt;&gt;"",IF(Deník!$B267=Statistika!$F$66,Deník!$W267,""),"")</f>
        <v/>
      </c>
      <c r="EM267" s="13" t="str">
        <f>IF(Deník!$W267&lt;&gt;"",IF(Deník!$B267=Statistika!$F$67,Deník!$W267,""),"")</f>
        <v/>
      </c>
      <c r="EN267" s="13" t="str">
        <f>IF(Deník!$W267&lt;&gt;"",IF(Deník!$B267=Statistika!$F$68,Deník!$W267,""),"")</f>
        <v/>
      </c>
      <c r="EO267" s="13" t="str">
        <f>IF(Deník!$W267&lt;&gt;"",IF(Deník!$B267=Statistika!$F$69,Deník!$W267,""),"")</f>
        <v/>
      </c>
      <c r="EP267" s="601" t="str">
        <f>IF(Deník!$W267&lt;&gt;"",IF(Deník!$B267=Statistika!$F$70,Deník!$W267,""),"")</f>
        <v/>
      </c>
      <c r="EQ267" s="90"/>
      <c r="ER267" s="63" t="str">
        <f>IF(Deník!$W267&lt;&gt;"",IF(Deník!$J267="L",Deník!$W267,""),"")</f>
        <v/>
      </c>
      <c r="ES267" s="13" t="str">
        <f>IF(Deník!$W267&lt;&gt;"",IF(Deník!$J267="S",Deník!$W267,""),"")</f>
        <v/>
      </c>
      <c r="ET267" s="95"/>
      <c r="EU267" s="88"/>
      <c r="EV267" s="63" t="str">
        <f>IF(WEEKDAY(Deník!$C267,2)=1,Deník!$W267,"")</f>
        <v/>
      </c>
      <c r="EW267" s="13" t="str">
        <f>IF(WEEKDAY(Deník!$C267,2)=2,Deník!$W267,"")</f>
        <v/>
      </c>
      <c r="EX267" s="13" t="str">
        <f>IF(WEEKDAY(Deník!$C267,2)=3,Deník!$W267,"")</f>
        <v/>
      </c>
      <c r="EY267" s="13" t="str">
        <f>IF(WEEKDAY(Deník!$C267,2)=4,Deník!$W267,"")</f>
        <v/>
      </c>
      <c r="EZ267" s="60" t="str">
        <f>IF(WEEKDAY(Deník!$C267,2)=5,Deník!$W267,"")</f>
        <v/>
      </c>
      <c r="FA267" s="99"/>
      <c r="FB267" s="100">
        <f>Deník!D267</f>
        <v>0</v>
      </c>
      <c r="FC267" s="63">
        <f>IF($FB267&lt;&gt;"",IF(AND($FB267&gt;=FC$2,$FB267&lt;=FC$3),Deník!$W267,""))</f>
        <v>0</v>
      </c>
      <c r="FD267" s="63" t="str">
        <f>IF($FB267&lt;&gt;"",IF(AND($FB267&gt;=FD$2,$FB267&lt;=FD$3),Deník!$W267,""))</f>
        <v/>
      </c>
      <c r="FE267" s="63" t="str">
        <f>IF($FB267&lt;&gt;"",IF(AND($FB267&gt;=FE$2,$FB267&lt;=FE$3),Deník!$W267,""))</f>
        <v/>
      </c>
      <c r="FF267" s="63" t="str">
        <f>IF($FB267&lt;&gt;"",IF(AND($FB267&gt;=FF$2,$FB267&lt;=FF$3),Deník!$W267,""))</f>
        <v/>
      </c>
      <c r="FG267" s="63" t="str">
        <f>IF($FB267&lt;&gt;"",IF(AND($FB267&gt;=FG$2,$FB267&lt;=FG$3),Deník!$W267,""))</f>
        <v/>
      </c>
      <c r="FH267" s="63" t="str">
        <f>IF($FB267&lt;&gt;"",IF(AND($FB267&gt;=FH$2,$FB267&lt;=FH$3),Deník!$W267,""))</f>
        <v/>
      </c>
      <c r="FI267" s="63" t="str">
        <f>IF($FB267&lt;&gt;"",IF(AND($FB267&gt;=FI$2,$FB267&lt;=FI$3),Deník!$W267,""))</f>
        <v/>
      </c>
      <c r="FJ267" s="63" t="str">
        <f>IF($FB267&lt;&gt;"",IF(AND($FB267&gt;=FJ$2,$FB267&lt;=FJ$3),Deník!$W267,""))</f>
        <v/>
      </c>
      <c r="FK267" s="63" t="str">
        <f>IF($FB267&lt;&gt;"",IF(AND($FB267&gt;=FK$2,$FB267&lt;=FK$3),Deník!$W267,""))</f>
        <v/>
      </c>
      <c r="FL267" s="63" t="str">
        <f>IF($FB267&lt;&gt;"",IF(AND($FB267&gt;=FL$2,$FB267&lt;=FL$3),Deník!$W267,""))</f>
        <v/>
      </c>
      <c r="FM267" s="63" t="str">
        <f>IF($FB267&lt;&gt;"",IF(AND($FB267&gt;=FM$2,$FB267&lt;=FM$3),Deník!$W267,""))</f>
        <v/>
      </c>
      <c r="FN267" s="13"/>
      <c r="FO267" s="20" t="str">
        <f>IF(Deník!$W267&gt;1,Deník!$W267,"")</f>
        <v/>
      </c>
      <c r="FP267" s="20" t="str">
        <f>IF(Deník!$W267&lt;0,Deník!$W267,"")</f>
        <v/>
      </c>
      <c r="FQ267" s="17"/>
      <c r="FS267" s="233"/>
      <c r="FT267" s="233" t="str">
        <f>IF(Deník!$W267&lt;&gt;"",IF(Deník!$Y267=Statistika!$F$78,Deník!$W267,""),"")</f>
        <v/>
      </c>
      <c r="FU267" s="233" t="str">
        <f>IF(Deník!$W267&lt;&gt;"",IF(Deník!$Y267=Statistika!$F$79,Deník!$W267,""),"")</f>
        <v/>
      </c>
      <c r="FV267" s="233" t="str">
        <f>IF(Deník!$W267&lt;&gt;"",IF(Deník!$Y267=Statistika!$F$80,Deník!$W267,""),"")</f>
        <v/>
      </c>
      <c r="FW267" s="233" t="str">
        <f>IF(Deník!$W267&lt;&gt;"",IF(Deník!$Y267=Statistika!$F$81,Deník!$W267,""),"")</f>
        <v/>
      </c>
      <c r="FX267" s="233" t="str">
        <f>IF(Deník!$W267&lt;&gt;"",IF(Deník!$Y267=Statistika!$F$82,Deník!$W267,""),"")</f>
        <v/>
      </c>
      <c r="FY267" s="233" t="str">
        <f>IF(Deník!$W267&lt;&gt;"",IF(Deník!$Y267=Statistika!$F$83,Deník!$W267,""),"")</f>
        <v/>
      </c>
      <c r="FZ267" s="233" t="str">
        <f>IF(Deník!$W267&lt;&gt;"",IF(Deník!$Y267=Statistika!$F$84,Deník!$W267,""),"")</f>
        <v/>
      </c>
      <c r="GA267" s="233" t="str">
        <f>IF(Deník!$W267&lt;&gt;"",IF(Deník!$Y267=Statistika!$F$85,Deník!$W267,""),"")</f>
        <v/>
      </c>
      <c r="GB267" s="233" t="str">
        <f>IF(Deník!$W267&lt;&gt;"",IF(Deník!$Y267=Statistika!$F$86,Deník!$W267,""),"")</f>
        <v/>
      </c>
      <c r="GC267" s="233" t="str">
        <f>IF(Deník!$W267&lt;&gt;"",IF(Deník!$Y267=Statistika!$F$87,Deník!$W267,""),"")</f>
        <v/>
      </c>
      <c r="GD267" s="233" t="str">
        <f>IF(Deník!$W267&lt;&gt;"",IF(Deník!$Y267=Statistika!$F$88,Deník!$W267,""),"")</f>
        <v/>
      </c>
      <c r="GE267" s="233" t="str">
        <f>IF(Deník!$W267&lt;&gt;"",IF(Deník!$Y267=Statistika!$F$89,Deník!$W267,""),"")</f>
        <v/>
      </c>
      <c r="GF267" s="233" t="str">
        <f>IF(Deník!$W267&lt;&gt;"",IF(Deník!$Y267=Statistika!$F$90,Deník!$W267,""),"")</f>
        <v/>
      </c>
      <c r="GG267" s="233" t="str">
        <f>IF(Deník!$W267&lt;&gt;"",IF(Deník!$Y267=Statistika!$F$91,Deník!$W267,""),"")</f>
        <v/>
      </c>
      <c r="GH267" s="233"/>
      <c r="GI267" s="233" t="str">
        <f>IF(Deník!$W267&lt;&gt;"",IF(Deník!$AB267=Statistika!$L$100,Deník!$W267,""),"")</f>
        <v/>
      </c>
      <c r="GJ267" s="233" t="str">
        <f>IF(Deník!$W267&lt;&gt;"",IF(Deník!$AB267=Statistika!$L$101,Deník!$W267,""),"")</f>
        <v/>
      </c>
      <c r="GK267" s="233" t="str">
        <f>IF(Deník!$W267&lt;&gt;"",IF(Deník!$AB267=Statistika!$L$102,Deník!$W267,""),"")</f>
        <v/>
      </c>
      <c r="GL267" s="233" t="str">
        <f>IF(Deník!$W267&lt;&gt;"",IF(Deník!$AB267=Statistika!$L$103,Deník!$W267,""),"")</f>
        <v/>
      </c>
      <c r="GM267" s="233" t="str">
        <f>IF(Deník!$W267&lt;&gt;"",IF(Deník!$AB267=Statistika!$L$104,Deník!$W267,""),"")</f>
        <v/>
      </c>
      <c r="GN267" s="233" t="str">
        <f>IF(Deník!$W267&lt;&gt;"",IF(Deník!$AB267=Statistika!$L$105,Deník!$W267,""),"")</f>
        <v/>
      </c>
      <c r="GO267" s="233" t="str">
        <f>IF(Deník!$W267&lt;&gt;"",IF(Deník!$AB267=Statistika!$L$106,Deník!$W267,""),"")</f>
        <v/>
      </c>
      <c r="GP267" s="233" t="str">
        <f>IF(Deník!$W267&lt;&gt;"",IF(Deník!$AB267=Statistika!$L$107,Deník!$W267,""),"")</f>
        <v/>
      </c>
      <c r="GQ267" s="233" t="str">
        <f>IF(Deník!$W267&lt;&gt;"",IF(Deník!$AB267=Statistika!$L$108,Deník!$W267,""),"")</f>
        <v/>
      </c>
      <c r="GS267" s="233" t="str">
        <f>IF(Deník!$W267&lt;0,IF(Deník!$AC267=Statistika!$F$117,Deník!$W267,""),"")</f>
        <v/>
      </c>
      <c r="GT267" s="233" t="str">
        <f>IF(Deník!$W267&lt;0,IF(Deník!$AC267=Statistika!$F$118,Deník!$W267,""),"")</f>
        <v/>
      </c>
      <c r="GU267" s="233" t="str">
        <f>IF(Deník!$W267&lt;0,IF(Deník!$AC267=Statistika!$F$119,Deník!$W267,""),"")</f>
        <v/>
      </c>
      <c r="GV267" s="233" t="str">
        <f>IF(Deník!$W267&lt;0,IF(Deník!$AC267=Statistika!$F$120,Deník!$W267,""),"")</f>
        <v/>
      </c>
      <c r="GW267" s="233" t="str">
        <f>IF(Deník!$W267&lt;0,IF(Deník!$AC267=Statistika!$F$121,Deník!$W267,""),"")</f>
        <v/>
      </c>
      <c r="GX267" s="233" t="str">
        <f>IF(Deník!$W267&lt;0,IF(Deník!$AC267=Statistika!$F$122,Deník!$W267,""),"")</f>
        <v/>
      </c>
      <c r="GY267" s="233" t="str">
        <f>IF(Deník!$W267&lt;0,IF(Deník!$AC267=Statistika!$F$123,Deník!$W267,""),"")</f>
        <v/>
      </c>
      <c r="GZ267" s="233" t="str">
        <f>IF(Deník!$W267&lt;0,IF(Deník!$AC267=Statistika!$F$124,Deník!$W267,""),"")</f>
        <v/>
      </c>
      <c r="HA267" s="233" t="str">
        <f>IF(Deník!$W267&lt;0,IF(Deník!$AC267=Statistika!$F$125,Deník!$W267,""),"")</f>
        <v/>
      </c>
      <c r="HC267" s="233" t="str">
        <f>IF(Deník!$W267&lt;0,IF(Deník!$AD267=Statistika!$F$133,Deník!$W267,""),"")</f>
        <v/>
      </c>
      <c r="HD267" s="233" t="str">
        <f>IF(Deník!$W267&lt;0,IF(Deník!$AD267=Statistika!$F$134,Deník!$W267,""),"")</f>
        <v/>
      </c>
      <c r="HE267" s="233" t="str">
        <f>IF(Deník!$W267&lt;0,IF(Deník!$AD267=Statistika!$F$135,Deník!$W267,""),"")</f>
        <v/>
      </c>
      <c r="HF267" s="233" t="str">
        <f>IF(Deník!$W267&lt;0,IF(Deník!$AD267=Statistika!$F$136,Deník!$W267,""),"")</f>
        <v/>
      </c>
      <c r="HG267" s="233" t="str">
        <f>IF(Deník!$W267&lt;0,IF(Deník!$AD267=Statistika!$F$137,Deník!$W267,""),"")</f>
        <v/>
      </c>
      <c r="ID267" s="8">
        <f>Tabulka4[[#This Row],[Sloupec3]]</f>
        <v>0</v>
      </c>
      <c r="IE267" s="17" t="str">
        <f>IF(AND([1]Deník!$C267&gt;='[1]Měsíční shrnutí'!$D$1,[1]Deník!$C267&lt;='[1]Měsíční shrnutí'!$F$1),[1]Deník!$X267,"")</f>
        <v/>
      </c>
    </row>
    <row r="268" spans="1:239">
      <c r="A268" s="8">
        <f>Deník!C269</f>
        <v>0</v>
      </c>
      <c r="B268" s="50" t="str">
        <f>Deník!R269</f>
        <v/>
      </c>
      <c r="C268" s="102" t="str">
        <f>IF(AND(Deník!R269&gt;1,Deník!R269&lt;&gt;""),1,"")</f>
        <v/>
      </c>
      <c r="D268" s="102" t="str">
        <f>IF(AND(Deník!R269&lt;=0,Deník!R269&lt;&gt;""),1,"")</f>
        <v/>
      </c>
      <c r="E268" s="103" t="str">
        <f>IF(AND(Deník!R269&gt;=0,Deník!R269&lt;=1),1,"")</f>
        <v/>
      </c>
      <c r="F268" s="79" t="str">
        <f>IF(Deník!R269&lt;&gt;"",Deník!R269+F267,"")</f>
        <v/>
      </c>
      <c r="G268" s="85"/>
      <c r="H268" s="54" t="str">
        <f>IF(MONTH(Deník!$C268)=H$2,IF(AND(Deník!$R268&gt;=0,Deník!$R268&lt;=1),"BE",Deník!$R268),"")</f>
        <v/>
      </c>
      <c r="I268" s="11" t="str">
        <f>IF(MONTH(Deník!$C268)=I$2,IF(AND(Deník!$R268&gt;=0,Deník!$R268&lt;=1),"BE",Deník!$R268),"")</f>
        <v/>
      </c>
      <c r="J268" s="11" t="str">
        <f>IF(MONTH(Deník!$C268)=J$2,IF(AND(Deník!$R268&gt;=0,Deník!$R268&lt;=1),"BE",Deník!$R268),"")</f>
        <v/>
      </c>
      <c r="K268" s="11" t="str">
        <f>IF(MONTH(Deník!$C268)=K$2,IF(AND(Deník!$R268&gt;=0,Deník!$R268&lt;=1),"BE",Deník!$R268),"")</f>
        <v/>
      </c>
      <c r="L268" s="11" t="str">
        <f>IF(MONTH(Deník!$C268)=L$2,IF(AND(Deník!$R268&gt;=0,Deník!$R268&lt;=1),"BE",Deník!$R268),"")</f>
        <v/>
      </c>
      <c r="M268" s="11" t="str">
        <f>IF(MONTH(Deník!$C268)=M$2,IF(AND(Deník!$R268&gt;=0,Deník!$R268&lt;=1),"BE",Deník!$R268),"")</f>
        <v/>
      </c>
      <c r="N268" s="11" t="str">
        <f>IF(MONTH(Deník!$C268)=N$2,IF(AND(Deník!$R268&gt;=0,Deník!$R268&lt;=1),"BE",Deník!$R268),"")</f>
        <v/>
      </c>
      <c r="O268" s="11" t="str">
        <f>IF(MONTH(Deník!$C268)=O$2,IF(AND(Deník!$R268&gt;=0,Deník!$R268&lt;=1),"BE",Deník!$R268),"")</f>
        <v/>
      </c>
      <c r="P268" s="11" t="str">
        <f>IF(MONTH(Deník!$C268)=P$2,IF(AND(Deník!$R268&gt;=0,Deník!$R268&lt;=1),"BE",Deník!$R268),"")</f>
        <v/>
      </c>
      <c r="Q268" s="11" t="str">
        <f>IF(MONTH(Deník!$C268)=Q$2,IF(AND(Deník!$R268&gt;=0,Deník!$R268&lt;=1),"BE",Deník!$R268),"")</f>
        <v/>
      </c>
      <c r="R268" s="11" t="str">
        <f>IF(MONTH(Deník!$C268)=R$2,IF(AND(Deník!$R268&gt;=0,Deník!$R268&lt;=1),"BE",Deník!$R268),"")</f>
        <v/>
      </c>
      <c r="S268" s="57" t="str">
        <f>IF(MONTH(Deník!$C268)=S$2,IF(AND(Deník!$R268&gt;=0,Deník!$R268&lt;=1),"BE",Deník!$R268),"")</f>
        <v/>
      </c>
      <c r="U268" s="12"/>
      <c r="V268" s="12"/>
      <c r="X268" s="600" t="str">
        <f>IF(Deník!$R268&lt;&gt;"",IF(Deník!$B268=Statistika!$F$63,IF(AND(Deník!$R268&gt;=0,Deník!$R268&lt;=1),"BE",Deník!$R268),""),"")</f>
        <v/>
      </c>
      <c r="Y268" s="13" t="str">
        <f>IF(Deník!$R268&lt;&gt;"",IF(Deník!$B268=Statistika!$F$64,IF(AND(Deník!$R268&gt;=0,Deník!$R268&lt;=1),"BE",Deník!$R268),""),"")</f>
        <v/>
      </c>
      <c r="Z268" s="13" t="str">
        <f>IF(Deník!$R268&lt;&gt;"",IF(Deník!$B268=Statistika!$F$65,IF(AND(Deník!$R268&gt;=0,Deník!$R268&lt;=1),"BE",Deník!$R268),""),"")</f>
        <v/>
      </c>
      <c r="AA268" s="13" t="str">
        <f>IF(Deník!$R268&lt;&gt;"",IF(Deník!$B268=Statistika!$F$66,IF(AND(Deník!$R268&gt;=0,Deník!$R268&lt;=1),"BE",Deník!$R268),""),"")</f>
        <v/>
      </c>
      <c r="AB268" s="13" t="str">
        <f>IF(Deník!$R268&lt;&gt;"",IF(Deník!$B268=Statistika!$F$67,IF(AND(Deník!$R268&gt;=0,Deník!$R268&lt;=1),"BE",Deník!$R268),""),"")</f>
        <v/>
      </c>
      <c r="AC268" s="13" t="str">
        <f>IF(Deník!$R268&lt;&gt;"",IF(Deník!$B268=Statistika!$F$68,IF(AND(Deník!$R268&gt;=0,Deník!$R268&lt;=1),"BE",Deník!$R268),""),"")</f>
        <v/>
      </c>
      <c r="AD268" s="13" t="str">
        <f>IF(Deník!$R268&lt;&gt;"",IF(Deník!$B268=Statistika!$F$69,IF(AND(Deník!$R268&gt;=0,Deník!$R268&lt;=1),"BE",Deník!$R268),""),"")</f>
        <v/>
      </c>
      <c r="AE268" s="601" t="str">
        <f>IF(Deník!$R268&lt;&gt;"",IF(Deník!$B268=Statistika!$F$70,IF(AND(Deník!$R268&gt;=0,Deník!$R268&lt;=1),"BE",Deník!$R268),""),"")</f>
        <v/>
      </c>
      <c r="AF268" s="90"/>
      <c r="AG268" s="63" t="str">
        <f>IF(Deník!$R268&lt;&gt;"",IF(Deník!$J268="L",IF(AND(Deník!$R268&gt;=0,Deník!$R268&lt;=1),"BE",Deník!$R268),""),"")</f>
        <v/>
      </c>
      <c r="AH268" s="13" t="str">
        <f>IF(Deník!$R268&lt;&gt;"",IF(Deník!$J268="S",IF(AND(Deník!$R268&gt;=0,Deník!$R268&lt;=1),"BE",Deník!$R268),""),"")</f>
        <v/>
      </c>
      <c r="AI268" s="95"/>
      <c r="AJ268" s="71" t="str">
        <f>IF(Deník!N269&lt;&gt;"",Deník!N269*-1,"")</f>
        <v/>
      </c>
      <c r="AK268" s="88"/>
      <c r="AL268" s="63" t="str">
        <f>IF(WEEKDAY(Deník!$C268,2)=1,IF(AND(Deník!$R268&gt;=0,Deník!$R268&lt;=1),"BE",Deník!$R268),"")</f>
        <v/>
      </c>
      <c r="AM268" s="13" t="str">
        <f>IF(WEEKDAY(Deník!$C268,2)=2,IF(AND(Deník!$R268&gt;=0,Deník!$R268&lt;=1),"BE",Deník!$R268),"")</f>
        <v/>
      </c>
      <c r="AN268" s="13" t="str">
        <f>IF(WEEKDAY(Deník!$C268,2)=3,IF(AND(Deník!$R268&gt;=0,Deník!$R268&lt;=1),"BE",Deník!$R268),"")</f>
        <v/>
      </c>
      <c r="AO268" s="13" t="str">
        <f>IF(WEEKDAY(Deník!$C268,2)=4,IF(AND(Deník!$R268&gt;=0,Deník!$R268&lt;=1),"BE",Deník!$R268),"")</f>
        <v/>
      </c>
      <c r="AP268" s="60" t="str">
        <f>IF(WEEKDAY(Deník!$C268,2)=5,IF(AND(Deník!$R268&gt;=0,Deník!$R268&lt;=1),"BE",Deník!$R268),"")</f>
        <v/>
      </c>
      <c r="AQ268" s="99"/>
      <c r="AR268" s="100">
        <f>Deník!D268</f>
        <v>0</v>
      </c>
      <c r="AS268" s="63" t="str">
        <f>IF(Deník!$D268&lt;&gt;"",IF(AND(Deník!$D268&gt;=AS$2,Deník!$D268&lt;=AS$3),IF(AND(Deník!$R268&gt;=0,Deník!$R268&lt;=1),"BE",Deník!$R268),""),"")</f>
        <v/>
      </c>
      <c r="AT268" s="63" t="str">
        <f>IF(Deník!$D268&lt;&gt;"",IF(AND(Deník!$D268&gt;=AT$2,Deník!$D268&lt;=AT$3),IF(AND(Deník!$R268&gt;=0,Deník!$R268&lt;=1),"BE",Deník!$R268),""),"")</f>
        <v/>
      </c>
      <c r="AU268" s="63" t="str">
        <f>IF(Deník!$D268&lt;&gt;"",IF(AND(Deník!$D268&gt;=AU$2,Deník!$D268&lt;=AU$3),IF(AND(Deník!$R268&gt;=0,Deník!$R268&lt;=1),"BE",Deník!$R268),""),"")</f>
        <v/>
      </c>
      <c r="AV268" s="63" t="str">
        <f>IF(Deník!$D268&lt;&gt;"",IF(AND(Deník!$D268&gt;=AV$2,Deník!$D268&lt;=AV$3),IF(AND(Deník!$R268&gt;=0,Deník!$R268&lt;=1),"BE",Deník!$R268),""),"")</f>
        <v/>
      </c>
      <c r="AW268" s="63" t="str">
        <f>IF(Deník!$D268&lt;&gt;"",IF(AND(Deník!$D268&gt;=AW$2,Deník!$D268&lt;=AW$3),IF(AND(Deník!$R268&gt;=0,Deník!$R268&lt;=1),"BE",Deník!$R268),""),"")</f>
        <v/>
      </c>
      <c r="AX268" s="63" t="str">
        <f>IF(Deník!$D268&lt;&gt;"",IF(AND(Deník!$D268&gt;=AX$2,Deník!$D268&lt;=AX$3),IF(AND(Deník!$R268&gt;=0,Deník!$R268&lt;=1),"BE",Deník!$R268),""),"")</f>
        <v/>
      </c>
      <c r="AY268" s="63" t="str">
        <f>IF(Deník!$D268&lt;&gt;"",IF(AND(Deník!$D268&gt;=AY$2,Deník!$D268&lt;=AY$3),IF(AND(Deník!$R268&gt;=0,Deník!$R268&lt;=1),"BE",Deník!$R268),""),"")</f>
        <v/>
      </c>
      <c r="AZ268" s="63" t="str">
        <f>IF(Deník!$D268&lt;&gt;"",IF(AND(Deník!$D268&gt;=AZ$2,Deník!$D268&lt;=AZ$3),IF(AND(Deník!$R268&gt;=0,Deník!$R268&lt;=1),"BE",Deník!$R268),""),"")</f>
        <v/>
      </c>
      <c r="BA268" s="63" t="str">
        <f>IF(Deník!$D268&lt;&gt;"",IF(AND(Deník!$D268&gt;=BA$2,Deník!$D268&lt;=BA$3),IF(AND(Deník!$R268&gt;=0,Deník!$R268&lt;=1),"BE",Deník!$R268),""),"")</f>
        <v/>
      </c>
      <c r="BB268" s="63" t="str">
        <f>IF(Deník!$D268&lt;&gt;"",IF(AND(Deník!$D268&gt;=BB$2,Deník!$D268&lt;=BB$3),IF(AND(Deník!$R268&gt;=0,Deník!$R268&lt;=1),"BE",Deník!$R268),""),"")</f>
        <v/>
      </c>
      <c r="BC268" s="71" t="str">
        <f>IF(Deník!$D268&lt;&gt;"",IF(AND(Deník!$D268&gt;=BC$2,Deník!$D268&lt;=BC$3),IF(AND(Deník!$R268&gt;=0,Deník!$R268&lt;=1),"BE",Deník!$R268),""),"")</f>
        <v/>
      </c>
      <c r="BD268" s="20" t="str">
        <f>IF(Deník!$J269="S",(Deník!$M269-Deník!$K269),IF(Deník!$J269="L",(Deník!$K269-Deník!$M269),""))</f>
        <v/>
      </c>
      <c r="BE268" s="20" t="str">
        <f>IF(Deník!$J269="S",(Deník!$K269-Deník!$O269),IF(Deník!$J269="L",(Deník!$O269-Deník!$K269),""))</f>
        <v/>
      </c>
      <c r="BF268" s="20" t="str">
        <f>IF(Deník!$J269="S",(Deník!$K269-Deník!$L269),IF(Deník!$J269="L",(Deník!$L269-Deník!$K269),""))</f>
        <v/>
      </c>
      <c r="BG268" s="20" t="str">
        <f>IF(Deník!$J269="S",(Deník!$K269-Deník!$S269),IF(Deník!$J269="L",(Deník!$S269-Deník!$K269),""))</f>
        <v/>
      </c>
      <c r="BH268" s="20" t="str">
        <f>IF(Deník!$J269="S",(Deník!$K269-Deník!$U269),IF(Deník!$J269="L",(Deník!$U269-Deník!$K269),""))</f>
        <v/>
      </c>
      <c r="BI268" s="20" t="str">
        <f>IF(Deník!$R268&gt;1,Deník!$R268,"")</f>
        <v/>
      </c>
      <c r="BJ268" s="20" t="str">
        <f>IF(Deník!$R268&lt;0,Deník!$R268,"")</f>
        <v/>
      </c>
      <c r="BK268" s="17"/>
      <c r="BM268" s="233" t="str">
        <f>IF(Deník!$R268&lt;&gt;"",IF(Deník!$Y268=Statistika!$F$78,IF(AND(Deník!$R268&gt;=0,Deník!$R268&lt;=1),"BE",Deník!$R268),""),"")</f>
        <v/>
      </c>
      <c r="BN268" s="233" t="str">
        <f>IF(Deník!$R268&lt;&gt;"",IF(Deník!$Y268=Statistika!$F$79,IF(AND(Deník!$R268&gt;=0,Deník!$R268&lt;=1),"BE",Deník!$R268),""),"")</f>
        <v/>
      </c>
      <c r="BO268" s="233" t="str">
        <f>IF(Deník!$R268&lt;&gt;"",IF(Deník!$Y268=Statistika!$F$80,IF(AND(Deník!$R268&gt;=0,Deník!$R268&lt;=1),"BE",Deník!$R268),""),"")</f>
        <v/>
      </c>
      <c r="BP268" s="233" t="str">
        <f>IF(Deník!$R268&lt;&gt;"",IF(Deník!$Y268=Statistika!$F$81,IF(AND(Deník!$R268&gt;=0,Deník!$R268&lt;=1),"BE",Deník!$R268),""),"")</f>
        <v/>
      </c>
      <c r="BQ268" s="233" t="str">
        <f>IF(Deník!$R268&lt;&gt;"",IF(Deník!$Y268=Statistika!$F$82,IF(AND(Deník!$R268&gt;=0,Deník!$R268&lt;=1),"BE",Deník!$R268),""),"")</f>
        <v/>
      </c>
      <c r="BR268" s="233" t="str">
        <f>IF(Deník!$R268&lt;&gt;"",IF(Deník!$Y268=Statistika!$F$83,IF(AND(Deník!$R268&gt;=0,Deník!$R268&lt;=1),"BE",Deník!$R268),""),"")</f>
        <v/>
      </c>
      <c r="BS268" s="233" t="str">
        <f>IF(Deník!$R268&lt;&gt;"",IF(Deník!$Y268=Statistika!$F$84,IF(AND(Deník!$R268&gt;=0,Deník!$R268&lt;=1),"BE",Deník!$R268),""),"")</f>
        <v/>
      </c>
      <c r="BT268" s="233" t="str">
        <f>IF(Deník!$R268&lt;&gt;"",IF(Deník!$Y268=Statistika!$F$85,IF(AND(Deník!$R268&gt;=0,Deník!$R268&lt;=1),"BE",Deník!$R268),""),"")</f>
        <v/>
      </c>
      <c r="BU268" s="233" t="str">
        <f>IF(Deník!$R268&lt;&gt;"",IF(Deník!$Y268=Statistika!$F$86,IF(AND(Deník!$R268&gt;=0,Deník!$R268&lt;=1),"BE",Deník!$R268),""),"")</f>
        <v/>
      </c>
      <c r="BV268" s="233" t="str">
        <f>IF(Deník!$R268&lt;&gt;"",IF(Deník!$Y268=Statistika!$F$87,IF(AND(Deník!$R268&gt;=0,Deník!$R268&lt;=1),"BE",Deník!$R268),""),"")</f>
        <v/>
      </c>
      <c r="BW268" s="233" t="str">
        <f>IF(Deník!$R268&lt;&gt;"",IF(Deník!$Y268=Statistika!$F$88,IF(AND(Deník!$R268&gt;=0,Deník!$R268&lt;=1),"BE",Deník!$R268),""),"")</f>
        <v/>
      </c>
      <c r="BX268" s="233" t="str">
        <f>IF(Deník!$R268&lt;&gt;"",IF(Deník!$Y268=Statistika!$F$89,IF(AND(Deník!$R268&gt;=0,Deník!$R268&lt;=1),"BE",Deník!$R268),""),"")</f>
        <v/>
      </c>
      <c r="BY268" s="233" t="str">
        <f>IF(Deník!$R268&lt;&gt;"",IF(Deník!$Y268=Statistika!$F$90,IF(AND(Deník!$R268&gt;=0,Deník!$R268&lt;=1),"BE",Deník!$R268),""),"")</f>
        <v/>
      </c>
      <c r="BZ268" s="233" t="str">
        <f>IF(Deník!$R268&lt;&gt;"",IF(Deník!$Y268=Statistika!$F$91,IF(AND(Deník!$R268&gt;=0,Deník!$R268&lt;=1),"BE",Deník!$R268),""),"")</f>
        <v/>
      </c>
      <c r="CA268" s="233"/>
      <c r="CB268" s="233" t="str">
        <f>IF(Deník!$R268&lt;&gt;"",IF(Deník!$AB268="SL",IF(AND(Deník!$R268&gt;=0,Deník!$R268&lt;=1),"BE",Deník!$R268),""),"")</f>
        <v/>
      </c>
      <c r="CC268" s="233" t="str">
        <f>IF(Deník!$R268&lt;&gt;"",IF(Deník!$AB268="BE10",IF(AND(Deník!$R268&gt;=0,Deník!$R268&lt;=1),"BE",Deník!$R268),""),"")</f>
        <v/>
      </c>
      <c r="CD268" s="233" t="str">
        <f>IF(Deník!$R268&lt;&gt;"",IF(Deník!$AB268="BE15",IF(AND(Deník!$R268&gt;=0,Deník!$R268&lt;=1),"BE",Deník!$R268),""),"")</f>
        <v/>
      </c>
      <c r="CE268" s="233" t="str">
        <f>IF(Deník!$R268&lt;&gt;"",IF(Deník!$AB268="BE20",IF(AND(Deník!$R268&gt;=0,Deník!$R268&lt;=1),"BE",Deník!$R268),""),"")</f>
        <v/>
      </c>
      <c r="CF268" s="233" t="str">
        <f>IF(Deník!$R268&lt;&gt;"",IF(Deník!$AB268="TP1",IF(AND(Deník!$R268&gt;=0,Deník!$R268&lt;=1),"BE",Deník!$R268),""),"")</f>
        <v/>
      </c>
      <c r="CG268" s="233" t="str">
        <f>IF(Deník!$R268&lt;&gt;"",IF(Deník!$AB268="TP2",IF(AND(Deník!$R268&gt;=0,Deník!$R268&lt;=1),"BE",Deník!$R268),""),"")</f>
        <v/>
      </c>
      <c r="CH268" s="233" t="str">
        <f>IF(Deník!$R268&lt;&gt;"",IF(Deník!$AB268="TP3",IF(AND(Deník!$R268&gt;=0,Deník!$R268&lt;=1),"BE",Deník!$R268),""),"")</f>
        <v/>
      </c>
      <c r="CI268" s="233" t="str">
        <f>IF(Deník!$R268&lt;&gt;"",IF(Deník!$AB268="Trailing SL",IF(AND(Deník!$R268&gt;=0,Deník!$R268&lt;=1),"BE",Deník!$R268),""),"")</f>
        <v/>
      </c>
      <c r="CJ268" s="233" t="str">
        <f>IF(Deník!$R268&lt;&gt;"",IF(Deník!$AB268="Manual",IF(AND(Deník!$R268&gt;=0,Deník!$R268&lt;=1),"BE",Deník!$R268),""),"")</f>
        <v/>
      </c>
      <c r="CK268" s="233"/>
      <c r="CL268" s="233" t="str">
        <f>IF(Deník!$R268&lt;0,IF(Deník!$AC268=Statistika!$F$117,Deník!$R268,""),"")</f>
        <v/>
      </c>
      <c r="CM268" s="233" t="str">
        <f>IF(Deník!$R268&lt;0,IF(Deník!$AC268=Statistika!$F$118,Deník!$R268,""),"")</f>
        <v/>
      </c>
      <c r="CN268" s="233" t="str">
        <f>IF(Deník!$R268&lt;0,IF(Deník!$AC268=Statistika!$F$119,Deník!$R268,""),"")</f>
        <v/>
      </c>
      <c r="CO268" s="233" t="str">
        <f>IF(Deník!$R268&lt;0,IF(Deník!$AC268=Statistika!$F$120,Deník!$R268,""),"")</f>
        <v/>
      </c>
      <c r="CP268" s="233" t="str">
        <f>IF(Deník!$R268&lt;0,IF(Deník!$AC268=Statistika!$F$121,Deník!$R268,""),"")</f>
        <v/>
      </c>
      <c r="CQ268" s="233" t="str">
        <f>IF(Deník!$R268&lt;0,IF(Deník!$AC268=Statistika!$F$122,Deník!$R268,""),"")</f>
        <v/>
      </c>
      <c r="CR268" s="233" t="str">
        <f>IF(Deník!$R268&lt;0,IF(Deník!$AC268=Statistika!$F$123,Deník!$R268,""),"")</f>
        <v/>
      </c>
      <c r="CS268" s="233" t="str">
        <f>IF(Deník!$R268&lt;0,IF(Deník!$AC268=Statistika!$F$124,Deník!$R268,""),"")</f>
        <v/>
      </c>
      <c r="CT268" s="233" t="str">
        <f>IF(Deník!$R268&lt;0,IF(Deník!$AC268=Statistika!$F$125,Deník!$R268,""),"")</f>
        <v/>
      </c>
      <c r="CU268" s="233"/>
      <c r="CV268" s="233" t="str">
        <f>IF(Deník!$R268&lt;0,IF(Deník!$AD268=$CV$2,Deník!$R268,""),"")</f>
        <v/>
      </c>
      <c r="CW268" s="233" t="str">
        <f>IF(Deník!$R268&lt;0,IF(Deník!$AD268=$CW$2,Deník!$R268,""),"")</f>
        <v/>
      </c>
      <c r="CX268" s="233" t="str">
        <f>IF(Deník!$R268&lt;0,IF(Deník!$AD268=$CX$2,Deník!$R268,""),"")</f>
        <v/>
      </c>
      <c r="CY268" s="233" t="str">
        <f>IF(Deník!$R268&lt;0,IF(Deník!$AD268=$CY$2,Deník!$R268,""),"")</f>
        <v/>
      </c>
      <c r="CZ268" s="233" t="str">
        <f>IF(Deník!$R268&lt;0,IF(Deník!$AD268=$CZ$2,Deník!$R268,""),"")</f>
        <v/>
      </c>
      <c r="DL268" s="221">
        <f t="shared" si="14"/>
        <v>93847.029999999984</v>
      </c>
      <c r="DM268" s="220">
        <f t="shared" si="13"/>
        <v>-6.1529700000000132E-2</v>
      </c>
      <c r="DO268" s="50">
        <f>Deník!W269</f>
        <v>0</v>
      </c>
      <c r="DP268" s="102" t="str">
        <f>IF(AND(Deník!W269&gt;0),1,"")</f>
        <v/>
      </c>
      <c r="DQ268" s="102">
        <f>IF(AND(Deník!W269&lt;=0),1,"")</f>
        <v>1</v>
      </c>
      <c r="DR268" s="227"/>
      <c r="DS268" s="228"/>
      <c r="DT268" s="85"/>
      <c r="DU268" s="54">
        <f>IF(MONTH(Deník!$C268)=DU$2,Deník!$W268,"")</f>
        <v>0</v>
      </c>
      <c r="DV268" s="222" t="str">
        <f>IF(MONTH(Deník!$C268)=DV$2,Deník!$W268,"")</f>
        <v/>
      </c>
      <c r="DW268" s="222" t="str">
        <f>IF(MONTH(Deník!$C268)=DW$2,Deník!$W268,"")</f>
        <v/>
      </c>
      <c r="DX268" s="222" t="str">
        <f>IF(MONTH(Deník!$C268)=DX$2,Deník!$W268,"")</f>
        <v/>
      </c>
      <c r="DY268" s="222" t="str">
        <f>IF(MONTH(Deník!$C268)=DY$2,Deník!$W268,"")</f>
        <v/>
      </c>
      <c r="DZ268" s="222" t="str">
        <f>IF(MONTH(Deník!$C268)=DZ$2,Deník!$W268,"")</f>
        <v/>
      </c>
      <c r="EA268" s="222" t="str">
        <f>IF(MONTH(Deník!$C268)=EA$2,Deník!$W268,"")</f>
        <v/>
      </c>
      <c r="EB268" s="222" t="str">
        <f>IF(MONTH(Deník!$C268)=EB$2,Deník!$W268,"")</f>
        <v/>
      </c>
      <c r="EC268" s="222" t="str">
        <f>IF(MONTH(Deník!$C268)=EC$2,Deník!$W268,"")</f>
        <v/>
      </c>
      <c r="ED268" s="222" t="str">
        <f>IF(MONTH(Deník!$C268)=ED$2,Deník!$W268,"")</f>
        <v/>
      </c>
      <c r="EE268" s="222" t="str">
        <f>IF(MONTH(Deník!$C268)=EE$2,Deník!$W268,"")</f>
        <v/>
      </c>
      <c r="EF268" s="222" t="str">
        <f>IF(MONTH(Deník!$C268)=EF$2,Deník!$W268,"")</f>
        <v/>
      </c>
      <c r="EI268" s="600" t="str">
        <f>IF(Deník!$W268&lt;&gt;"",IF(Deník!$B268=Statistika!$F$63,Deník!$W268,""),"")</f>
        <v/>
      </c>
      <c r="EJ268" s="13" t="str">
        <f>IF(Deník!$W268&lt;&gt;"",IF(Deník!$B268=Statistika!$F$64,Deník!$W268,""),"")</f>
        <v/>
      </c>
      <c r="EK268" s="13" t="str">
        <f>IF(Deník!$W268&lt;&gt;"",IF(Deník!$B268=Statistika!$F$65,Deník!$W268,""),"")</f>
        <v/>
      </c>
      <c r="EL268" s="13" t="str">
        <f>IF(Deník!$W268&lt;&gt;"",IF(Deník!$B268=Statistika!$F$66,Deník!$W268,""),"")</f>
        <v/>
      </c>
      <c r="EM268" s="13" t="str">
        <f>IF(Deník!$W268&lt;&gt;"",IF(Deník!$B268=Statistika!$F$67,Deník!$W268,""),"")</f>
        <v/>
      </c>
      <c r="EN268" s="13" t="str">
        <f>IF(Deník!$W268&lt;&gt;"",IF(Deník!$B268=Statistika!$F$68,Deník!$W268,""),"")</f>
        <v/>
      </c>
      <c r="EO268" s="13" t="str">
        <f>IF(Deník!$W268&lt;&gt;"",IF(Deník!$B268=Statistika!$F$69,Deník!$W268,""),"")</f>
        <v/>
      </c>
      <c r="EP268" s="601" t="str">
        <f>IF(Deník!$W268&lt;&gt;"",IF(Deník!$B268=Statistika!$F$70,Deník!$W268,""),"")</f>
        <v/>
      </c>
      <c r="EQ268" s="90"/>
      <c r="ER268" s="63" t="str">
        <f>IF(Deník!$W268&lt;&gt;"",IF(Deník!$J268="L",Deník!$W268,""),"")</f>
        <v/>
      </c>
      <c r="ES268" s="13" t="str">
        <f>IF(Deník!$W268&lt;&gt;"",IF(Deník!$J268="S",Deník!$W268,""),"")</f>
        <v/>
      </c>
      <c r="ET268" s="95"/>
      <c r="EU268" s="88"/>
      <c r="EV268" s="63" t="str">
        <f>IF(WEEKDAY(Deník!$C268,2)=1,Deník!$W268,"")</f>
        <v/>
      </c>
      <c r="EW268" s="13" t="str">
        <f>IF(WEEKDAY(Deník!$C268,2)=2,Deník!$W268,"")</f>
        <v/>
      </c>
      <c r="EX268" s="13" t="str">
        <f>IF(WEEKDAY(Deník!$C268,2)=3,Deník!$W268,"")</f>
        <v/>
      </c>
      <c r="EY268" s="13" t="str">
        <f>IF(WEEKDAY(Deník!$C268,2)=4,Deník!$W268,"")</f>
        <v/>
      </c>
      <c r="EZ268" s="60" t="str">
        <f>IF(WEEKDAY(Deník!$C268,2)=5,Deník!$W268,"")</f>
        <v/>
      </c>
      <c r="FA268" s="99"/>
      <c r="FB268" s="100">
        <f>Deník!D268</f>
        <v>0</v>
      </c>
      <c r="FC268" s="63">
        <f>IF($FB268&lt;&gt;"",IF(AND($FB268&gt;=FC$2,$FB268&lt;=FC$3),Deník!$W268,""))</f>
        <v>0</v>
      </c>
      <c r="FD268" s="63" t="str">
        <f>IF($FB268&lt;&gt;"",IF(AND($FB268&gt;=FD$2,$FB268&lt;=FD$3),Deník!$W268,""))</f>
        <v/>
      </c>
      <c r="FE268" s="63" t="str">
        <f>IF($FB268&lt;&gt;"",IF(AND($FB268&gt;=FE$2,$FB268&lt;=FE$3),Deník!$W268,""))</f>
        <v/>
      </c>
      <c r="FF268" s="63" t="str">
        <f>IF($FB268&lt;&gt;"",IF(AND($FB268&gt;=FF$2,$FB268&lt;=FF$3),Deník!$W268,""))</f>
        <v/>
      </c>
      <c r="FG268" s="63" t="str">
        <f>IF($FB268&lt;&gt;"",IF(AND($FB268&gt;=FG$2,$FB268&lt;=FG$3),Deník!$W268,""))</f>
        <v/>
      </c>
      <c r="FH268" s="63" t="str">
        <f>IF($FB268&lt;&gt;"",IF(AND($FB268&gt;=FH$2,$FB268&lt;=FH$3),Deník!$W268,""))</f>
        <v/>
      </c>
      <c r="FI268" s="63" t="str">
        <f>IF($FB268&lt;&gt;"",IF(AND($FB268&gt;=FI$2,$FB268&lt;=FI$3),Deník!$W268,""))</f>
        <v/>
      </c>
      <c r="FJ268" s="63" t="str">
        <f>IF($FB268&lt;&gt;"",IF(AND($FB268&gt;=FJ$2,$FB268&lt;=FJ$3),Deník!$W268,""))</f>
        <v/>
      </c>
      <c r="FK268" s="63" t="str">
        <f>IF($FB268&lt;&gt;"",IF(AND($FB268&gt;=FK$2,$FB268&lt;=FK$3),Deník!$W268,""))</f>
        <v/>
      </c>
      <c r="FL268" s="63" t="str">
        <f>IF($FB268&lt;&gt;"",IF(AND($FB268&gt;=FL$2,$FB268&lt;=FL$3),Deník!$W268,""))</f>
        <v/>
      </c>
      <c r="FM268" s="63" t="str">
        <f>IF($FB268&lt;&gt;"",IF(AND($FB268&gt;=FM$2,$FB268&lt;=FM$3),Deník!$W268,""))</f>
        <v/>
      </c>
      <c r="FN268" s="13"/>
      <c r="FO268" s="20" t="str">
        <f>IF(Deník!$W268&gt;1,Deník!$W268,"")</f>
        <v/>
      </c>
      <c r="FP268" s="20" t="str">
        <f>IF(Deník!$W268&lt;0,Deník!$W268,"")</f>
        <v/>
      </c>
      <c r="FQ268" s="17"/>
      <c r="FS268" s="233"/>
      <c r="FT268" s="233" t="str">
        <f>IF(Deník!$W268&lt;&gt;"",IF(Deník!$Y268=Statistika!$F$78,Deník!$W268,""),"")</f>
        <v/>
      </c>
      <c r="FU268" s="233" t="str">
        <f>IF(Deník!$W268&lt;&gt;"",IF(Deník!$Y268=Statistika!$F$79,Deník!$W268,""),"")</f>
        <v/>
      </c>
      <c r="FV268" s="233" t="str">
        <f>IF(Deník!$W268&lt;&gt;"",IF(Deník!$Y268=Statistika!$F$80,Deník!$W268,""),"")</f>
        <v/>
      </c>
      <c r="FW268" s="233" t="str">
        <f>IF(Deník!$W268&lt;&gt;"",IF(Deník!$Y268=Statistika!$F$81,Deník!$W268,""),"")</f>
        <v/>
      </c>
      <c r="FX268" s="233" t="str">
        <f>IF(Deník!$W268&lt;&gt;"",IF(Deník!$Y268=Statistika!$F$82,Deník!$W268,""),"")</f>
        <v/>
      </c>
      <c r="FY268" s="233" t="str">
        <f>IF(Deník!$W268&lt;&gt;"",IF(Deník!$Y268=Statistika!$F$83,Deník!$W268,""),"")</f>
        <v/>
      </c>
      <c r="FZ268" s="233" t="str">
        <f>IF(Deník!$W268&lt;&gt;"",IF(Deník!$Y268=Statistika!$F$84,Deník!$W268,""),"")</f>
        <v/>
      </c>
      <c r="GA268" s="233" t="str">
        <f>IF(Deník!$W268&lt;&gt;"",IF(Deník!$Y268=Statistika!$F$85,Deník!$W268,""),"")</f>
        <v/>
      </c>
      <c r="GB268" s="233" t="str">
        <f>IF(Deník!$W268&lt;&gt;"",IF(Deník!$Y268=Statistika!$F$86,Deník!$W268,""),"")</f>
        <v/>
      </c>
      <c r="GC268" s="233" t="str">
        <f>IF(Deník!$W268&lt;&gt;"",IF(Deník!$Y268=Statistika!$F$87,Deník!$W268,""),"")</f>
        <v/>
      </c>
      <c r="GD268" s="233" t="str">
        <f>IF(Deník!$W268&lt;&gt;"",IF(Deník!$Y268=Statistika!$F$88,Deník!$W268,""),"")</f>
        <v/>
      </c>
      <c r="GE268" s="233" t="str">
        <f>IF(Deník!$W268&lt;&gt;"",IF(Deník!$Y268=Statistika!$F$89,Deník!$W268,""),"")</f>
        <v/>
      </c>
      <c r="GF268" s="233" t="str">
        <f>IF(Deník!$W268&lt;&gt;"",IF(Deník!$Y268=Statistika!$F$90,Deník!$W268,""),"")</f>
        <v/>
      </c>
      <c r="GG268" s="233" t="str">
        <f>IF(Deník!$W268&lt;&gt;"",IF(Deník!$Y268=Statistika!$F$91,Deník!$W268,""),"")</f>
        <v/>
      </c>
      <c r="GH268" s="233"/>
      <c r="GI268" s="233" t="str">
        <f>IF(Deník!$W268&lt;&gt;"",IF(Deník!$AB268=Statistika!$L$100,Deník!$W268,""),"")</f>
        <v/>
      </c>
      <c r="GJ268" s="233" t="str">
        <f>IF(Deník!$W268&lt;&gt;"",IF(Deník!$AB268=Statistika!$L$101,Deník!$W268,""),"")</f>
        <v/>
      </c>
      <c r="GK268" s="233" t="str">
        <f>IF(Deník!$W268&lt;&gt;"",IF(Deník!$AB268=Statistika!$L$102,Deník!$W268,""),"")</f>
        <v/>
      </c>
      <c r="GL268" s="233" t="str">
        <f>IF(Deník!$W268&lt;&gt;"",IF(Deník!$AB268=Statistika!$L$103,Deník!$W268,""),"")</f>
        <v/>
      </c>
      <c r="GM268" s="233" t="str">
        <f>IF(Deník!$W268&lt;&gt;"",IF(Deník!$AB268=Statistika!$L$104,Deník!$W268,""),"")</f>
        <v/>
      </c>
      <c r="GN268" s="233" t="str">
        <f>IF(Deník!$W268&lt;&gt;"",IF(Deník!$AB268=Statistika!$L$105,Deník!$W268,""),"")</f>
        <v/>
      </c>
      <c r="GO268" s="233" t="str">
        <f>IF(Deník!$W268&lt;&gt;"",IF(Deník!$AB268=Statistika!$L$106,Deník!$W268,""),"")</f>
        <v/>
      </c>
      <c r="GP268" s="233" t="str">
        <f>IF(Deník!$W268&lt;&gt;"",IF(Deník!$AB268=Statistika!$L$107,Deník!$W268,""),"")</f>
        <v/>
      </c>
      <c r="GQ268" s="233" t="str">
        <f>IF(Deník!$W268&lt;&gt;"",IF(Deník!$AB268=Statistika!$L$108,Deník!$W268,""),"")</f>
        <v/>
      </c>
      <c r="GS268" s="233" t="str">
        <f>IF(Deník!$W268&lt;0,IF(Deník!$AC268=Statistika!$F$117,Deník!$W268,""),"")</f>
        <v/>
      </c>
      <c r="GT268" s="233" t="str">
        <f>IF(Deník!$W268&lt;0,IF(Deník!$AC268=Statistika!$F$118,Deník!$W268,""),"")</f>
        <v/>
      </c>
      <c r="GU268" s="233" t="str">
        <f>IF(Deník!$W268&lt;0,IF(Deník!$AC268=Statistika!$F$119,Deník!$W268,""),"")</f>
        <v/>
      </c>
      <c r="GV268" s="233" t="str">
        <f>IF(Deník!$W268&lt;0,IF(Deník!$AC268=Statistika!$F$120,Deník!$W268,""),"")</f>
        <v/>
      </c>
      <c r="GW268" s="233" t="str">
        <f>IF(Deník!$W268&lt;0,IF(Deník!$AC268=Statistika!$F$121,Deník!$W268,""),"")</f>
        <v/>
      </c>
      <c r="GX268" s="233" t="str">
        <f>IF(Deník!$W268&lt;0,IF(Deník!$AC268=Statistika!$F$122,Deník!$W268,""),"")</f>
        <v/>
      </c>
      <c r="GY268" s="233" t="str">
        <f>IF(Deník!$W268&lt;0,IF(Deník!$AC268=Statistika!$F$123,Deník!$W268,""),"")</f>
        <v/>
      </c>
      <c r="GZ268" s="233" t="str">
        <f>IF(Deník!$W268&lt;0,IF(Deník!$AC268=Statistika!$F$124,Deník!$W268,""),"")</f>
        <v/>
      </c>
      <c r="HA268" s="233" t="str">
        <f>IF(Deník!$W268&lt;0,IF(Deník!$AC268=Statistika!$F$125,Deník!$W268,""),"")</f>
        <v/>
      </c>
      <c r="HC268" s="233" t="str">
        <f>IF(Deník!$W268&lt;0,IF(Deník!$AD268=Statistika!$F$133,Deník!$W268,""),"")</f>
        <v/>
      </c>
      <c r="HD268" s="233" t="str">
        <f>IF(Deník!$W268&lt;0,IF(Deník!$AD268=Statistika!$F$134,Deník!$W268,""),"")</f>
        <v/>
      </c>
      <c r="HE268" s="233" t="str">
        <f>IF(Deník!$W268&lt;0,IF(Deník!$AD268=Statistika!$F$135,Deník!$W268,""),"")</f>
        <v/>
      </c>
      <c r="HF268" s="233" t="str">
        <f>IF(Deník!$W268&lt;0,IF(Deník!$AD268=Statistika!$F$136,Deník!$W268,""),"")</f>
        <v/>
      </c>
      <c r="HG268" s="233" t="str">
        <f>IF(Deník!$W268&lt;0,IF(Deník!$AD268=Statistika!$F$137,Deník!$W268,""),"")</f>
        <v/>
      </c>
      <c r="ID268" s="8">
        <f>Tabulka4[[#This Row],[Sloupec3]]</f>
        <v>0</v>
      </c>
      <c r="IE268" s="17" t="str">
        <f>IF(AND([1]Deník!$C268&gt;='[1]Měsíční shrnutí'!$D$1,[1]Deník!$C268&lt;='[1]Měsíční shrnutí'!$F$1),[1]Deník!$X268,"")</f>
        <v/>
      </c>
    </row>
    <row r="269" spans="1:239">
      <c r="A269" s="8">
        <f>Deník!C270</f>
        <v>0</v>
      </c>
      <c r="B269" s="50" t="str">
        <f>Deník!R270</f>
        <v/>
      </c>
      <c r="C269" s="102" t="str">
        <f>IF(AND(Deník!R270&gt;1,Deník!R270&lt;&gt;""),1,"")</f>
        <v/>
      </c>
      <c r="D269" s="102" t="str">
        <f>IF(AND(Deník!R270&lt;=0,Deník!R270&lt;&gt;""),1,"")</f>
        <v/>
      </c>
      <c r="E269" s="103" t="str">
        <f>IF(AND(Deník!R270&gt;=0,Deník!R270&lt;=1),1,"")</f>
        <v/>
      </c>
      <c r="F269" s="79" t="str">
        <f>IF(Deník!R270&lt;&gt;"",Deník!R270+F268,"")</f>
        <v/>
      </c>
      <c r="G269" s="85"/>
      <c r="H269" s="54" t="str">
        <f>IF(MONTH(Deník!$C269)=H$2,IF(AND(Deník!$R269&gt;=0,Deník!$R269&lt;=1),"BE",Deník!$R269),"")</f>
        <v/>
      </c>
      <c r="I269" s="11" t="str">
        <f>IF(MONTH(Deník!$C269)=I$2,IF(AND(Deník!$R269&gt;=0,Deník!$R269&lt;=1),"BE",Deník!$R269),"")</f>
        <v/>
      </c>
      <c r="J269" s="11" t="str">
        <f>IF(MONTH(Deník!$C269)=J$2,IF(AND(Deník!$R269&gt;=0,Deník!$R269&lt;=1),"BE",Deník!$R269),"")</f>
        <v/>
      </c>
      <c r="K269" s="11" t="str">
        <f>IF(MONTH(Deník!$C269)=K$2,IF(AND(Deník!$R269&gt;=0,Deník!$R269&lt;=1),"BE",Deník!$R269),"")</f>
        <v/>
      </c>
      <c r="L269" s="11" t="str">
        <f>IF(MONTH(Deník!$C269)=L$2,IF(AND(Deník!$R269&gt;=0,Deník!$R269&lt;=1),"BE",Deník!$R269),"")</f>
        <v/>
      </c>
      <c r="M269" s="11" t="str">
        <f>IF(MONTH(Deník!$C269)=M$2,IF(AND(Deník!$R269&gt;=0,Deník!$R269&lt;=1),"BE",Deník!$R269),"")</f>
        <v/>
      </c>
      <c r="N269" s="11" t="str">
        <f>IF(MONTH(Deník!$C269)=N$2,IF(AND(Deník!$R269&gt;=0,Deník!$R269&lt;=1),"BE",Deník!$R269),"")</f>
        <v/>
      </c>
      <c r="O269" s="11" t="str">
        <f>IF(MONTH(Deník!$C269)=O$2,IF(AND(Deník!$R269&gt;=0,Deník!$R269&lt;=1),"BE",Deník!$R269),"")</f>
        <v/>
      </c>
      <c r="P269" s="11" t="str">
        <f>IF(MONTH(Deník!$C269)=P$2,IF(AND(Deník!$R269&gt;=0,Deník!$R269&lt;=1),"BE",Deník!$R269),"")</f>
        <v/>
      </c>
      <c r="Q269" s="11" t="str">
        <f>IF(MONTH(Deník!$C269)=Q$2,IF(AND(Deník!$R269&gt;=0,Deník!$R269&lt;=1),"BE",Deník!$R269),"")</f>
        <v/>
      </c>
      <c r="R269" s="11" t="str">
        <f>IF(MONTH(Deník!$C269)=R$2,IF(AND(Deník!$R269&gt;=0,Deník!$R269&lt;=1),"BE",Deník!$R269),"")</f>
        <v/>
      </c>
      <c r="S269" s="57" t="str">
        <f>IF(MONTH(Deník!$C269)=S$2,IF(AND(Deník!$R269&gt;=0,Deník!$R269&lt;=1),"BE",Deník!$R269),"")</f>
        <v/>
      </c>
      <c r="U269" s="12"/>
      <c r="V269" s="12"/>
      <c r="X269" s="600" t="str">
        <f>IF(Deník!$R269&lt;&gt;"",IF(Deník!$B269=Statistika!$F$63,IF(AND(Deník!$R269&gt;=0,Deník!$R269&lt;=1),"BE",Deník!$R269),""),"")</f>
        <v/>
      </c>
      <c r="Y269" s="13" t="str">
        <f>IF(Deník!$R269&lt;&gt;"",IF(Deník!$B269=Statistika!$F$64,IF(AND(Deník!$R269&gt;=0,Deník!$R269&lt;=1),"BE",Deník!$R269),""),"")</f>
        <v/>
      </c>
      <c r="Z269" s="13" t="str">
        <f>IF(Deník!$R269&lt;&gt;"",IF(Deník!$B269=Statistika!$F$65,IF(AND(Deník!$R269&gt;=0,Deník!$R269&lt;=1),"BE",Deník!$R269),""),"")</f>
        <v/>
      </c>
      <c r="AA269" s="13" t="str">
        <f>IF(Deník!$R269&lt;&gt;"",IF(Deník!$B269=Statistika!$F$66,IF(AND(Deník!$R269&gt;=0,Deník!$R269&lt;=1),"BE",Deník!$R269),""),"")</f>
        <v/>
      </c>
      <c r="AB269" s="13" t="str">
        <f>IF(Deník!$R269&lt;&gt;"",IF(Deník!$B269=Statistika!$F$67,IF(AND(Deník!$R269&gt;=0,Deník!$R269&lt;=1),"BE",Deník!$R269),""),"")</f>
        <v/>
      </c>
      <c r="AC269" s="13" t="str">
        <f>IF(Deník!$R269&lt;&gt;"",IF(Deník!$B269=Statistika!$F$68,IF(AND(Deník!$R269&gt;=0,Deník!$R269&lt;=1),"BE",Deník!$R269),""),"")</f>
        <v/>
      </c>
      <c r="AD269" s="13" t="str">
        <f>IF(Deník!$R269&lt;&gt;"",IF(Deník!$B269=Statistika!$F$69,IF(AND(Deník!$R269&gt;=0,Deník!$R269&lt;=1),"BE",Deník!$R269),""),"")</f>
        <v/>
      </c>
      <c r="AE269" s="601" t="str">
        <f>IF(Deník!$R269&lt;&gt;"",IF(Deník!$B269=Statistika!$F$70,IF(AND(Deník!$R269&gt;=0,Deník!$R269&lt;=1),"BE",Deník!$R269),""),"")</f>
        <v/>
      </c>
      <c r="AF269" s="90"/>
      <c r="AG269" s="63" t="str">
        <f>IF(Deník!$R269&lt;&gt;"",IF(Deník!$J269="L",IF(AND(Deník!$R269&gt;=0,Deník!$R269&lt;=1),"BE",Deník!$R269),""),"")</f>
        <v/>
      </c>
      <c r="AH269" s="13" t="str">
        <f>IF(Deník!$R269&lt;&gt;"",IF(Deník!$J269="S",IF(AND(Deník!$R269&gt;=0,Deník!$R269&lt;=1),"BE",Deník!$R269),""),"")</f>
        <v/>
      </c>
      <c r="AI269" s="95"/>
      <c r="AJ269" s="71" t="str">
        <f>IF(Deník!N270&lt;&gt;"",Deník!N270*-1,"")</f>
        <v/>
      </c>
      <c r="AK269" s="88"/>
      <c r="AL269" s="63" t="str">
        <f>IF(WEEKDAY(Deník!$C269,2)=1,IF(AND(Deník!$R269&gt;=0,Deník!$R269&lt;=1),"BE",Deník!$R269),"")</f>
        <v/>
      </c>
      <c r="AM269" s="13" t="str">
        <f>IF(WEEKDAY(Deník!$C269,2)=2,IF(AND(Deník!$R269&gt;=0,Deník!$R269&lt;=1),"BE",Deník!$R269),"")</f>
        <v/>
      </c>
      <c r="AN269" s="13" t="str">
        <f>IF(WEEKDAY(Deník!$C269,2)=3,IF(AND(Deník!$R269&gt;=0,Deník!$R269&lt;=1),"BE",Deník!$R269),"")</f>
        <v/>
      </c>
      <c r="AO269" s="13" t="str">
        <f>IF(WEEKDAY(Deník!$C269,2)=4,IF(AND(Deník!$R269&gt;=0,Deník!$R269&lt;=1),"BE",Deník!$R269),"")</f>
        <v/>
      </c>
      <c r="AP269" s="60" t="str">
        <f>IF(WEEKDAY(Deník!$C269,2)=5,IF(AND(Deník!$R269&gt;=0,Deník!$R269&lt;=1),"BE",Deník!$R269),"")</f>
        <v/>
      </c>
      <c r="AQ269" s="99"/>
      <c r="AR269" s="100">
        <f>Deník!D269</f>
        <v>0</v>
      </c>
      <c r="AS269" s="63" t="str">
        <f>IF(Deník!$D269&lt;&gt;"",IF(AND(Deník!$D269&gt;=AS$2,Deník!$D269&lt;=AS$3),IF(AND(Deník!$R269&gt;=0,Deník!$R269&lt;=1),"BE",Deník!$R269),""),"")</f>
        <v/>
      </c>
      <c r="AT269" s="63" t="str">
        <f>IF(Deník!$D269&lt;&gt;"",IF(AND(Deník!$D269&gt;=AT$2,Deník!$D269&lt;=AT$3),IF(AND(Deník!$R269&gt;=0,Deník!$R269&lt;=1),"BE",Deník!$R269),""),"")</f>
        <v/>
      </c>
      <c r="AU269" s="63" t="str">
        <f>IF(Deník!$D269&lt;&gt;"",IF(AND(Deník!$D269&gt;=AU$2,Deník!$D269&lt;=AU$3),IF(AND(Deník!$R269&gt;=0,Deník!$R269&lt;=1),"BE",Deník!$R269),""),"")</f>
        <v/>
      </c>
      <c r="AV269" s="63" t="str">
        <f>IF(Deník!$D269&lt;&gt;"",IF(AND(Deník!$D269&gt;=AV$2,Deník!$D269&lt;=AV$3),IF(AND(Deník!$R269&gt;=0,Deník!$R269&lt;=1),"BE",Deník!$R269),""),"")</f>
        <v/>
      </c>
      <c r="AW269" s="63" t="str">
        <f>IF(Deník!$D269&lt;&gt;"",IF(AND(Deník!$D269&gt;=AW$2,Deník!$D269&lt;=AW$3),IF(AND(Deník!$R269&gt;=0,Deník!$R269&lt;=1),"BE",Deník!$R269),""),"")</f>
        <v/>
      </c>
      <c r="AX269" s="63" t="str">
        <f>IF(Deník!$D269&lt;&gt;"",IF(AND(Deník!$D269&gt;=AX$2,Deník!$D269&lt;=AX$3),IF(AND(Deník!$R269&gt;=0,Deník!$R269&lt;=1),"BE",Deník!$R269),""),"")</f>
        <v/>
      </c>
      <c r="AY269" s="63" t="str">
        <f>IF(Deník!$D269&lt;&gt;"",IF(AND(Deník!$D269&gt;=AY$2,Deník!$D269&lt;=AY$3),IF(AND(Deník!$R269&gt;=0,Deník!$R269&lt;=1),"BE",Deník!$R269),""),"")</f>
        <v/>
      </c>
      <c r="AZ269" s="63" t="str">
        <f>IF(Deník!$D269&lt;&gt;"",IF(AND(Deník!$D269&gt;=AZ$2,Deník!$D269&lt;=AZ$3),IF(AND(Deník!$R269&gt;=0,Deník!$R269&lt;=1),"BE",Deník!$R269),""),"")</f>
        <v/>
      </c>
      <c r="BA269" s="63" t="str">
        <f>IF(Deník!$D269&lt;&gt;"",IF(AND(Deník!$D269&gt;=BA$2,Deník!$D269&lt;=BA$3),IF(AND(Deník!$R269&gt;=0,Deník!$R269&lt;=1),"BE",Deník!$R269),""),"")</f>
        <v/>
      </c>
      <c r="BB269" s="63" t="str">
        <f>IF(Deník!$D269&lt;&gt;"",IF(AND(Deník!$D269&gt;=BB$2,Deník!$D269&lt;=BB$3),IF(AND(Deník!$R269&gt;=0,Deník!$R269&lt;=1),"BE",Deník!$R269),""),"")</f>
        <v/>
      </c>
      <c r="BC269" s="71" t="str">
        <f>IF(Deník!$D269&lt;&gt;"",IF(AND(Deník!$D269&gt;=BC$2,Deník!$D269&lt;=BC$3),IF(AND(Deník!$R269&gt;=0,Deník!$R269&lt;=1),"BE",Deník!$R269),""),"")</f>
        <v/>
      </c>
      <c r="BD269" s="20" t="str">
        <f>IF(Deník!$J270="S",(Deník!$M270-Deník!$K270),IF(Deník!$J270="L",(Deník!$K270-Deník!$M270),""))</f>
        <v/>
      </c>
      <c r="BE269" s="20" t="str">
        <f>IF(Deník!$J270="S",(Deník!$K270-Deník!$O270),IF(Deník!$J270="L",(Deník!$O270-Deník!$K270),""))</f>
        <v/>
      </c>
      <c r="BF269" s="20" t="str">
        <f>IF(Deník!$J270="S",(Deník!$K270-Deník!$L270),IF(Deník!$J270="L",(Deník!$L270-Deník!$K270),""))</f>
        <v/>
      </c>
      <c r="BG269" s="20" t="str">
        <f>IF(Deník!$J270="S",(Deník!$K270-Deník!$S270),IF(Deník!$J270="L",(Deník!$S270-Deník!$K270),""))</f>
        <v/>
      </c>
      <c r="BH269" s="20" t="str">
        <f>IF(Deník!$J270="S",(Deník!$K270-Deník!$U270),IF(Deník!$J270="L",(Deník!$U270-Deník!$K270),""))</f>
        <v/>
      </c>
      <c r="BI269" s="20" t="str">
        <f>IF(Deník!$R269&gt;1,Deník!$R269,"")</f>
        <v/>
      </c>
      <c r="BJ269" s="20" t="str">
        <f>IF(Deník!$R269&lt;0,Deník!$R269,"")</f>
        <v/>
      </c>
      <c r="BK269" s="17"/>
      <c r="BM269" s="233" t="str">
        <f>IF(Deník!$R269&lt;&gt;"",IF(Deník!$Y269=Statistika!$F$78,IF(AND(Deník!$R269&gt;=0,Deník!$R269&lt;=1),"BE",Deník!$R269),""),"")</f>
        <v/>
      </c>
      <c r="BN269" s="233" t="str">
        <f>IF(Deník!$R269&lt;&gt;"",IF(Deník!$Y269=Statistika!$F$79,IF(AND(Deník!$R269&gt;=0,Deník!$R269&lt;=1),"BE",Deník!$R269),""),"")</f>
        <v/>
      </c>
      <c r="BO269" s="233" t="str">
        <f>IF(Deník!$R269&lt;&gt;"",IF(Deník!$Y269=Statistika!$F$80,IF(AND(Deník!$R269&gt;=0,Deník!$R269&lt;=1),"BE",Deník!$R269),""),"")</f>
        <v/>
      </c>
      <c r="BP269" s="233" t="str">
        <f>IF(Deník!$R269&lt;&gt;"",IF(Deník!$Y269=Statistika!$F$81,IF(AND(Deník!$R269&gt;=0,Deník!$R269&lt;=1),"BE",Deník!$R269),""),"")</f>
        <v/>
      </c>
      <c r="BQ269" s="233" t="str">
        <f>IF(Deník!$R269&lt;&gt;"",IF(Deník!$Y269=Statistika!$F$82,IF(AND(Deník!$R269&gt;=0,Deník!$R269&lt;=1),"BE",Deník!$R269),""),"")</f>
        <v/>
      </c>
      <c r="BR269" s="233" t="str">
        <f>IF(Deník!$R269&lt;&gt;"",IF(Deník!$Y269=Statistika!$F$83,IF(AND(Deník!$R269&gt;=0,Deník!$R269&lt;=1),"BE",Deník!$R269),""),"")</f>
        <v/>
      </c>
      <c r="BS269" s="233" t="str">
        <f>IF(Deník!$R269&lt;&gt;"",IF(Deník!$Y269=Statistika!$F$84,IF(AND(Deník!$R269&gt;=0,Deník!$R269&lt;=1),"BE",Deník!$R269),""),"")</f>
        <v/>
      </c>
      <c r="BT269" s="233" t="str">
        <f>IF(Deník!$R269&lt;&gt;"",IF(Deník!$Y269=Statistika!$F$85,IF(AND(Deník!$R269&gt;=0,Deník!$R269&lt;=1),"BE",Deník!$R269),""),"")</f>
        <v/>
      </c>
      <c r="BU269" s="233" t="str">
        <f>IF(Deník!$R269&lt;&gt;"",IF(Deník!$Y269=Statistika!$F$86,IF(AND(Deník!$R269&gt;=0,Deník!$R269&lt;=1),"BE",Deník!$R269),""),"")</f>
        <v/>
      </c>
      <c r="BV269" s="233" t="str">
        <f>IF(Deník!$R269&lt;&gt;"",IF(Deník!$Y269=Statistika!$F$87,IF(AND(Deník!$R269&gt;=0,Deník!$R269&lt;=1),"BE",Deník!$R269),""),"")</f>
        <v/>
      </c>
      <c r="BW269" s="233" t="str">
        <f>IF(Deník!$R269&lt;&gt;"",IF(Deník!$Y269=Statistika!$F$88,IF(AND(Deník!$R269&gt;=0,Deník!$R269&lt;=1),"BE",Deník!$R269),""),"")</f>
        <v/>
      </c>
      <c r="BX269" s="233" t="str">
        <f>IF(Deník!$R269&lt;&gt;"",IF(Deník!$Y269=Statistika!$F$89,IF(AND(Deník!$R269&gt;=0,Deník!$R269&lt;=1),"BE",Deník!$R269),""),"")</f>
        <v/>
      </c>
      <c r="BY269" s="233" t="str">
        <f>IF(Deník!$R269&lt;&gt;"",IF(Deník!$Y269=Statistika!$F$90,IF(AND(Deník!$R269&gt;=0,Deník!$R269&lt;=1),"BE",Deník!$R269),""),"")</f>
        <v/>
      </c>
      <c r="BZ269" s="233" t="str">
        <f>IF(Deník!$R269&lt;&gt;"",IF(Deník!$Y269=Statistika!$F$91,IF(AND(Deník!$R269&gt;=0,Deník!$R269&lt;=1),"BE",Deník!$R269),""),"")</f>
        <v/>
      </c>
      <c r="CA269" s="233"/>
      <c r="CB269" s="233" t="str">
        <f>IF(Deník!$R269&lt;&gt;"",IF(Deník!$AB269="SL",IF(AND(Deník!$R269&gt;=0,Deník!$R269&lt;=1),"BE",Deník!$R269),""),"")</f>
        <v/>
      </c>
      <c r="CC269" s="233" t="str">
        <f>IF(Deník!$R269&lt;&gt;"",IF(Deník!$AB269="BE10",IF(AND(Deník!$R269&gt;=0,Deník!$R269&lt;=1),"BE",Deník!$R269),""),"")</f>
        <v/>
      </c>
      <c r="CD269" s="233" t="str">
        <f>IF(Deník!$R269&lt;&gt;"",IF(Deník!$AB269="BE15",IF(AND(Deník!$R269&gt;=0,Deník!$R269&lt;=1),"BE",Deník!$R269),""),"")</f>
        <v/>
      </c>
      <c r="CE269" s="233" t="str">
        <f>IF(Deník!$R269&lt;&gt;"",IF(Deník!$AB269="BE20",IF(AND(Deník!$R269&gt;=0,Deník!$R269&lt;=1),"BE",Deník!$R269),""),"")</f>
        <v/>
      </c>
      <c r="CF269" s="233" t="str">
        <f>IF(Deník!$R269&lt;&gt;"",IF(Deník!$AB269="TP1",IF(AND(Deník!$R269&gt;=0,Deník!$R269&lt;=1),"BE",Deník!$R269),""),"")</f>
        <v/>
      </c>
      <c r="CG269" s="233" t="str">
        <f>IF(Deník!$R269&lt;&gt;"",IF(Deník!$AB269="TP2",IF(AND(Deník!$R269&gt;=0,Deník!$R269&lt;=1),"BE",Deník!$R269),""),"")</f>
        <v/>
      </c>
      <c r="CH269" s="233" t="str">
        <f>IF(Deník!$R269&lt;&gt;"",IF(Deník!$AB269="TP3",IF(AND(Deník!$R269&gt;=0,Deník!$R269&lt;=1),"BE",Deník!$R269),""),"")</f>
        <v/>
      </c>
      <c r="CI269" s="233" t="str">
        <f>IF(Deník!$R269&lt;&gt;"",IF(Deník!$AB269="Trailing SL",IF(AND(Deník!$R269&gt;=0,Deník!$R269&lt;=1),"BE",Deník!$R269),""),"")</f>
        <v/>
      </c>
      <c r="CJ269" s="233" t="str">
        <f>IF(Deník!$R269&lt;&gt;"",IF(Deník!$AB269="Manual",IF(AND(Deník!$R269&gt;=0,Deník!$R269&lt;=1),"BE",Deník!$R269),""),"")</f>
        <v/>
      </c>
      <c r="CK269" s="233"/>
      <c r="CL269" s="233" t="str">
        <f>IF(Deník!$R269&lt;0,IF(Deník!$AC269=Statistika!$F$117,Deník!$R269,""),"")</f>
        <v/>
      </c>
      <c r="CM269" s="233" t="str">
        <f>IF(Deník!$R269&lt;0,IF(Deník!$AC269=Statistika!$F$118,Deník!$R269,""),"")</f>
        <v/>
      </c>
      <c r="CN269" s="233" t="str">
        <f>IF(Deník!$R269&lt;0,IF(Deník!$AC269=Statistika!$F$119,Deník!$R269,""),"")</f>
        <v/>
      </c>
      <c r="CO269" s="233" t="str">
        <f>IF(Deník!$R269&lt;0,IF(Deník!$AC269=Statistika!$F$120,Deník!$R269,""),"")</f>
        <v/>
      </c>
      <c r="CP269" s="233" t="str">
        <f>IF(Deník!$R269&lt;0,IF(Deník!$AC269=Statistika!$F$121,Deník!$R269,""),"")</f>
        <v/>
      </c>
      <c r="CQ269" s="233" t="str">
        <f>IF(Deník!$R269&lt;0,IF(Deník!$AC269=Statistika!$F$122,Deník!$R269,""),"")</f>
        <v/>
      </c>
      <c r="CR269" s="233" t="str">
        <f>IF(Deník!$R269&lt;0,IF(Deník!$AC269=Statistika!$F$123,Deník!$R269,""),"")</f>
        <v/>
      </c>
      <c r="CS269" s="233" t="str">
        <f>IF(Deník!$R269&lt;0,IF(Deník!$AC269=Statistika!$F$124,Deník!$R269,""),"")</f>
        <v/>
      </c>
      <c r="CT269" s="233" t="str">
        <f>IF(Deník!$R269&lt;0,IF(Deník!$AC269=Statistika!$F$125,Deník!$R269,""),"")</f>
        <v/>
      </c>
      <c r="CU269" s="233"/>
      <c r="CV269" s="233" t="str">
        <f>IF(Deník!$R269&lt;0,IF(Deník!$AD269=$CV$2,Deník!$R269,""),"")</f>
        <v/>
      </c>
      <c r="CW269" s="233" t="str">
        <f>IF(Deník!$R269&lt;0,IF(Deník!$AD269=$CW$2,Deník!$R269,""),"")</f>
        <v/>
      </c>
      <c r="CX269" s="233" t="str">
        <f>IF(Deník!$R269&lt;0,IF(Deník!$AD269=$CX$2,Deník!$R269,""),"")</f>
        <v/>
      </c>
      <c r="CY269" s="233" t="str">
        <f>IF(Deník!$R269&lt;0,IF(Deník!$AD269=$CY$2,Deník!$R269,""),"")</f>
        <v/>
      </c>
      <c r="CZ269" s="233" t="str">
        <f>IF(Deník!$R269&lt;0,IF(Deník!$AD269=$CZ$2,Deník!$R269,""),"")</f>
        <v/>
      </c>
      <c r="DL269" s="221">
        <f t="shared" si="14"/>
        <v>93847.029999999984</v>
      </c>
      <c r="DM269" s="220">
        <f t="shared" si="13"/>
        <v>-6.1529700000000132E-2</v>
      </c>
      <c r="DO269" s="50">
        <f>Deník!W270</f>
        <v>0</v>
      </c>
      <c r="DP269" s="102" t="str">
        <f>IF(AND(Deník!W270&gt;0),1,"")</f>
        <v/>
      </c>
      <c r="DQ269" s="102">
        <f>IF(AND(Deník!W270&lt;=0),1,"")</f>
        <v>1</v>
      </c>
      <c r="DR269" s="227"/>
      <c r="DS269" s="228"/>
      <c r="DT269" s="85"/>
      <c r="DU269" s="54">
        <f>IF(MONTH(Deník!$C269)=DU$2,Deník!$W269,"")</f>
        <v>0</v>
      </c>
      <c r="DV269" s="222" t="str">
        <f>IF(MONTH(Deník!$C269)=DV$2,Deník!$W269,"")</f>
        <v/>
      </c>
      <c r="DW269" s="222" t="str">
        <f>IF(MONTH(Deník!$C269)=DW$2,Deník!$W269,"")</f>
        <v/>
      </c>
      <c r="DX269" s="222" t="str">
        <f>IF(MONTH(Deník!$C269)=DX$2,Deník!$W269,"")</f>
        <v/>
      </c>
      <c r="DY269" s="222" t="str">
        <f>IF(MONTH(Deník!$C269)=DY$2,Deník!$W269,"")</f>
        <v/>
      </c>
      <c r="DZ269" s="222" t="str">
        <f>IF(MONTH(Deník!$C269)=DZ$2,Deník!$W269,"")</f>
        <v/>
      </c>
      <c r="EA269" s="222" t="str">
        <f>IF(MONTH(Deník!$C269)=EA$2,Deník!$W269,"")</f>
        <v/>
      </c>
      <c r="EB269" s="222" t="str">
        <f>IF(MONTH(Deník!$C269)=EB$2,Deník!$W269,"")</f>
        <v/>
      </c>
      <c r="EC269" s="222" t="str">
        <f>IF(MONTH(Deník!$C269)=EC$2,Deník!$W269,"")</f>
        <v/>
      </c>
      <c r="ED269" s="222" t="str">
        <f>IF(MONTH(Deník!$C269)=ED$2,Deník!$W269,"")</f>
        <v/>
      </c>
      <c r="EE269" s="222" t="str">
        <f>IF(MONTH(Deník!$C269)=EE$2,Deník!$W269,"")</f>
        <v/>
      </c>
      <c r="EF269" s="222" t="str">
        <f>IF(MONTH(Deník!$C269)=EF$2,Deník!$W269,"")</f>
        <v/>
      </c>
      <c r="EI269" s="600" t="str">
        <f>IF(Deník!$W269&lt;&gt;"",IF(Deník!$B269=Statistika!$F$63,Deník!$W269,""),"")</f>
        <v/>
      </c>
      <c r="EJ269" s="13" t="str">
        <f>IF(Deník!$W269&lt;&gt;"",IF(Deník!$B269=Statistika!$F$64,Deník!$W269,""),"")</f>
        <v/>
      </c>
      <c r="EK269" s="13" t="str">
        <f>IF(Deník!$W269&lt;&gt;"",IF(Deník!$B269=Statistika!$F$65,Deník!$W269,""),"")</f>
        <v/>
      </c>
      <c r="EL269" s="13" t="str">
        <f>IF(Deník!$W269&lt;&gt;"",IF(Deník!$B269=Statistika!$F$66,Deník!$W269,""),"")</f>
        <v/>
      </c>
      <c r="EM269" s="13" t="str">
        <f>IF(Deník!$W269&lt;&gt;"",IF(Deník!$B269=Statistika!$F$67,Deník!$W269,""),"")</f>
        <v/>
      </c>
      <c r="EN269" s="13" t="str">
        <f>IF(Deník!$W269&lt;&gt;"",IF(Deník!$B269=Statistika!$F$68,Deník!$W269,""),"")</f>
        <v/>
      </c>
      <c r="EO269" s="13" t="str">
        <f>IF(Deník!$W269&lt;&gt;"",IF(Deník!$B269=Statistika!$F$69,Deník!$W269,""),"")</f>
        <v/>
      </c>
      <c r="EP269" s="601" t="str">
        <f>IF(Deník!$W269&lt;&gt;"",IF(Deník!$B269=Statistika!$F$70,Deník!$W269,""),"")</f>
        <v/>
      </c>
      <c r="EQ269" s="90"/>
      <c r="ER269" s="63" t="str">
        <f>IF(Deník!$W269&lt;&gt;"",IF(Deník!$J269="L",Deník!$W269,""),"")</f>
        <v/>
      </c>
      <c r="ES269" s="13" t="str">
        <f>IF(Deník!$W269&lt;&gt;"",IF(Deník!$J269="S",Deník!$W269,""),"")</f>
        <v/>
      </c>
      <c r="ET269" s="95"/>
      <c r="EU269" s="88"/>
      <c r="EV269" s="63" t="str">
        <f>IF(WEEKDAY(Deník!$C269,2)=1,Deník!$W269,"")</f>
        <v/>
      </c>
      <c r="EW269" s="13" t="str">
        <f>IF(WEEKDAY(Deník!$C269,2)=2,Deník!$W269,"")</f>
        <v/>
      </c>
      <c r="EX269" s="13" t="str">
        <f>IF(WEEKDAY(Deník!$C269,2)=3,Deník!$W269,"")</f>
        <v/>
      </c>
      <c r="EY269" s="13" t="str">
        <f>IF(WEEKDAY(Deník!$C269,2)=4,Deník!$W269,"")</f>
        <v/>
      </c>
      <c r="EZ269" s="60" t="str">
        <f>IF(WEEKDAY(Deník!$C269,2)=5,Deník!$W269,"")</f>
        <v/>
      </c>
      <c r="FA269" s="99"/>
      <c r="FB269" s="100">
        <f>Deník!D269</f>
        <v>0</v>
      </c>
      <c r="FC269" s="63">
        <f>IF($FB269&lt;&gt;"",IF(AND($FB269&gt;=FC$2,$FB269&lt;=FC$3),Deník!$W269,""))</f>
        <v>0</v>
      </c>
      <c r="FD269" s="63" t="str">
        <f>IF($FB269&lt;&gt;"",IF(AND($FB269&gt;=FD$2,$FB269&lt;=FD$3),Deník!$W269,""))</f>
        <v/>
      </c>
      <c r="FE269" s="63" t="str">
        <f>IF($FB269&lt;&gt;"",IF(AND($FB269&gt;=FE$2,$FB269&lt;=FE$3),Deník!$W269,""))</f>
        <v/>
      </c>
      <c r="FF269" s="63" t="str">
        <f>IF($FB269&lt;&gt;"",IF(AND($FB269&gt;=FF$2,$FB269&lt;=FF$3),Deník!$W269,""))</f>
        <v/>
      </c>
      <c r="FG269" s="63" t="str">
        <f>IF($FB269&lt;&gt;"",IF(AND($FB269&gt;=FG$2,$FB269&lt;=FG$3),Deník!$W269,""))</f>
        <v/>
      </c>
      <c r="FH269" s="63" t="str">
        <f>IF($FB269&lt;&gt;"",IF(AND($FB269&gt;=FH$2,$FB269&lt;=FH$3),Deník!$W269,""))</f>
        <v/>
      </c>
      <c r="FI269" s="63" t="str">
        <f>IF($FB269&lt;&gt;"",IF(AND($FB269&gt;=FI$2,$FB269&lt;=FI$3),Deník!$W269,""))</f>
        <v/>
      </c>
      <c r="FJ269" s="63" t="str">
        <f>IF($FB269&lt;&gt;"",IF(AND($FB269&gt;=FJ$2,$FB269&lt;=FJ$3),Deník!$W269,""))</f>
        <v/>
      </c>
      <c r="FK269" s="63" t="str">
        <f>IF($FB269&lt;&gt;"",IF(AND($FB269&gt;=FK$2,$FB269&lt;=FK$3),Deník!$W269,""))</f>
        <v/>
      </c>
      <c r="FL269" s="63" t="str">
        <f>IF($FB269&lt;&gt;"",IF(AND($FB269&gt;=FL$2,$FB269&lt;=FL$3),Deník!$W269,""))</f>
        <v/>
      </c>
      <c r="FM269" s="63" t="str">
        <f>IF($FB269&lt;&gt;"",IF(AND($FB269&gt;=FM$2,$FB269&lt;=FM$3),Deník!$W269,""))</f>
        <v/>
      </c>
      <c r="FN269" s="13"/>
      <c r="FO269" s="20" t="str">
        <f>IF(Deník!$W269&gt;1,Deník!$W269,"")</f>
        <v/>
      </c>
      <c r="FP269" s="20" t="str">
        <f>IF(Deník!$W269&lt;0,Deník!$W269,"")</f>
        <v/>
      </c>
      <c r="FQ269" s="17"/>
      <c r="FS269" s="233"/>
      <c r="FT269" s="233" t="str">
        <f>IF(Deník!$W269&lt;&gt;"",IF(Deník!$Y269=Statistika!$F$78,Deník!$W269,""),"")</f>
        <v/>
      </c>
      <c r="FU269" s="233" t="str">
        <f>IF(Deník!$W269&lt;&gt;"",IF(Deník!$Y269=Statistika!$F$79,Deník!$W269,""),"")</f>
        <v/>
      </c>
      <c r="FV269" s="233" t="str">
        <f>IF(Deník!$W269&lt;&gt;"",IF(Deník!$Y269=Statistika!$F$80,Deník!$W269,""),"")</f>
        <v/>
      </c>
      <c r="FW269" s="233" t="str">
        <f>IF(Deník!$W269&lt;&gt;"",IF(Deník!$Y269=Statistika!$F$81,Deník!$W269,""),"")</f>
        <v/>
      </c>
      <c r="FX269" s="233" t="str">
        <f>IF(Deník!$W269&lt;&gt;"",IF(Deník!$Y269=Statistika!$F$82,Deník!$W269,""),"")</f>
        <v/>
      </c>
      <c r="FY269" s="233" t="str">
        <f>IF(Deník!$W269&lt;&gt;"",IF(Deník!$Y269=Statistika!$F$83,Deník!$W269,""),"")</f>
        <v/>
      </c>
      <c r="FZ269" s="233" t="str">
        <f>IF(Deník!$W269&lt;&gt;"",IF(Deník!$Y269=Statistika!$F$84,Deník!$W269,""),"")</f>
        <v/>
      </c>
      <c r="GA269" s="233" t="str">
        <f>IF(Deník!$W269&lt;&gt;"",IF(Deník!$Y269=Statistika!$F$85,Deník!$W269,""),"")</f>
        <v/>
      </c>
      <c r="GB269" s="233" t="str">
        <f>IF(Deník!$W269&lt;&gt;"",IF(Deník!$Y269=Statistika!$F$86,Deník!$W269,""),"")</f>
        <v/>
      </c>
      <c r="GC269" s="233" t="str">
        <f>IF(Deník!$W269&lt;&gt;"",IF(Deník!$Y269=Statistika!$F$87,Deník!$W269,""),"")</f>
        <v/>
      </c>
      <c r="GD269" s="233" t="str">
        <f>IF(Deník!$W269&lt;&gt;"",IF(Deník!$Y269=Statistika!$F$88,Deník!$W269,""),"")</f>
        <v/>
      </c>
      <c r="GE269" s="233" t="str">
        <f>IF(Deník!$W269&lt;&gt;"",IF(Deník!$Y269=Statistika!$F$89,Deník!$W269,""),"")</f>
        <v/>
      </c>
      <c r="GF269" s="233" t="str">
        <f>IF(Deník!$W269&lt;&gt;"",IF(Deník!$Y269=Statistika!$F$90,Deník!$W269,""),"")</f>
        <v/>
      </c>
      <c r="GG269" s="233" t="str">
        <f>IF(Deník!$W269&lt;&gt;"",IF(Deník!$Y269=Statistika!$F$91,Deník!$W269,""),"")</f>
        <v/>
      </c>
      <c r="GH269" s="233"/>
      <c r="GI269" s="233" t="str">
        <f>IF(Deník!$W269&lt;&gt;"",IF(Deník!$AB269=Statistika!$L$100,Deník!$W269,""),"")</f>
        <v/>
      </c>
      <c r="GJ269" s="233" t="str">
        <f>IF(Deník!$W269&lt;&gt;"",IF(Deník!$AB269=Statistika!$L$101,Deník!$W269,""),"")</f>
        <v/>
      </c>
      <c r="GK269" s="233" t="str">
        <f>IF(Deník!$W269&lt;&gt;"",IF(Deník!$AB269=Statistika!$L$102,Deník!$W269,""),"")</f>
        <v/>
      </c>
      <c r="GL269" s="233" t="str">
        <f>IF(Deník!$W269&lt;&gt;"",IF(Deník!$AB269=Statistika!$L$103,Deník!$W269,""),"")</f>
        <v/>
      </c>
      <c r="GM269" s="233" t="str">
        <f>IF(Deník!$W269&lt;&gt;"",IF(Deník!$AB269=Statistika!$L$104,Deník!$W269,""),"")</f>
        <v/>
      </c>
      <c r="GN269" s="233" t="str">
        <f>IF(Deník!$W269&lt;&gt;"",IF(Deník!$AB269=Statistika!$L$105,Deník!$W269,""),"")</f>
        <v/>
      </c>
      <c r="GO269" s="233" t="str">
        <f>IF(Deník!$W269&lt;&gt;"",IF(Deník!$AB269=Statistika!$L$106,Deník!$W269,""),"")</f>
        <v/>
      </c>
      <c r="GP269" s="233" t="str">
        <f>IF(Deník!$W269&lt;&gt;"",IF(Deník!$AB269=Statistika!$L$107,Deník!$W269,""),"")</f>
        <v/>
      </c>
      <c r="GQ269" s="233" t="str">
        <f>IF(Deník!$W269&lt;&gt;"",IF(Deník!$AB269=Statistika!$L$108,Deník!$W269,""),"")</f>
        <v/>
      </c>
      <c r="GS269" s="233" t="str">
        <f>IF(Deník!$W269&lt;0,IF(Deník!$AC269=Statistika!$F$117,Deník!$W269,""),"")</f>
        <v/>
      </c>
      <c r="GT269" s="233" t="str">
        <f>IF(Deník!$W269&lt;0,IF(Deník!$AC269=Statistika!$F$118,Deník!$W269,""),"")</f>
        <v/>
      </c>
      <c r="GU269" s="233" t="str">
        <f>IF(Deník!$W269&lt;0,IF(Deník!$AC269=Statistika!$F$119,Deník!$W269,""),"")</f>
        <v/>
      </c>
      <c r="GV269" s="233" t="str">
        <f>IF(Deník!$W269&lt;0,IF(Deník!$AC269=Statistika!$F$120,Deník!$W269,""),"")</f>
        <v/>
      </c>
      <c r="GW269" s="233" t="str">
        <f>IF(Deník!$W269&lt;0,IF(Deník!$AC269=Statistika!$F$121,Deník!$W269,""),"")</f>
        <v/>
      </c>
      <c r="GX269" s="233" t="str">
        <f>IF(Deník!$W269&lt;0,IF(Deník!$AC269=Statistika!$F$122,Deník!$W269,""),"")</f>
        <v/>
      </c>
      <c r="GY269" s="233" t="str">
        <f>IF(Deník!$W269&lt;0,IF(Deník!$AC269=Statistika!$F$123,Deník!$W269,""),"")</f>
        <v/>
      </c>
      <c r="GZ269" s="233" t="str">
        <f>IF(Deník!$W269&lt;0,IF(Deník!$AC269=Statistika!$F$124,Deník!$W269,""),"")</f>
        <v/>
      </c>
      <c r="HA269" s="233" t="str">
        <f>IF(Deník!$W269&lt;0,IF(Deník!$AC269=Statistika!$F$125,Deník!$W269,""),"")</f>
        <v/>
      </c>
      <c r="HC269" s="233" t="str">
        <f>IF(Deník!$W269&lt;0,IF(Deník!$AD269=Statistika!$F$133,Deník!$W269,""),"")</f>
        <v/>
      </c>
      <c r="HD269" s="233" t="str">
        <f>IF(Deník!$W269&lt;0,IF(Deník!$AD269=Statistika!$F$134,Deník!$W269,""),"")</f>
        <v/>
      </c>
      <c r="HE269" s="233" t="str">
        <f>IF(Deník!$W269&lt;0,IF(Deník!$AD269=Statistika!$F$135,Deník!$W269,""),"")</f>
        <v/>
      </c>
      <c r="HF269" s="233" t="str">
        <f>IF(Deník!$W269&lt;0,IF(Deník!$AD269=Statistika!$F$136,Deník!$W269,""),"")</f>
        <v/>
      </c>
      <c r="HG269" s="233" t="str">
        <f>IF(Deník!$W269&lt;0,IF(Deník!$AD269=Statistika!$F$137,Deník!$W269,""),"")</f>
        <v/>
      </c>
      <c r="ID269" s="8">
        <f>Tabulka4[[#This Row],[Sloupec3]]</f>
        <v>0</v>
      </c>
      <c r="IE269" s="17" t="str">
        <f>IF(AND([1]Deník!$C269&gt;='[1]Měsíční shrnutí'!$D$1,[1]Deník!$C269&lt;='[1]Měsíční shrnutí'!$F$1),[1]Deník!$X269,"")</f>
        <v/>
      </c>
    </row>
    <row r="270" spans="1:239">
      <c r="A270" s="8">
        <f>Deník!C271</f>
        <v>0</v>
      </c>
      <c r="B270" s="50" t="str">
        <f>Deník!R271</f>
        <v/>
      </c>
      <c r="C270" s="102" t="str">
        <f>IF(AND(Deník!R271&gt;1,Deník!R271&lt;&gt;""),1,"")</f>
        <v/>
      </c>
      <c r="D270" s="102" t="str">
        <f>IF(AND(Deník!R271&lt;=0,Deník!R271&lt;&gt;""),1,"")</f>
        <v/>
      </c>
      <c r="E270" s="103" t="str">
        <f>IF(AND(Deník!R271&gt;=0,Deník!R271&lt;=1),1,"")</f>
        <v/>
      </c>
      <c r="F270" s="79" t="str">
        <f>IF(Deník!R271&lt;&gt;"",Deník!R271+F269,"")</f>
        <v/>
      </c>
      <c r="G270" s="85"/>
      <c r="H270" s="54" t="str">
        <f>IF(MONTH(Deník!$C270)=H$2,IF(AND(Deník!$R270&gt;=0,Deník!$R270&lt;=1),"BE",Deník!$R270),"")</f>
        <v/>
      </c>
      <c r="I270" s="11" t="str">
        <f>IF(MONTH(Deník!$C270)=I$2,IF(AND(Deník!$R270&gt;=0,Deník!$R270&lt;=1),"BE",Deník!$R270),"")</f>
        <v/>
      </c>
      <c r="J270" s="11" t="str">
        <f>IF(MONTH(Deník!$C270)=J$2,IF(AND(Deník!$R270&gt;=0,Deník!$R270&lt;=1),"BE",Deník!$R270),"")</f>
        <v/>
      </c>
      <c r="K270" s="11" t="str">
        <f>IF(MONTH(Deník!$C270)=K$2,IF(AND(Deník!$R270&gt;=0,Deník!$R270&lt;=1),"BE",Deník!$R270),"")</f>
        <v/>
      </c>
      <c r="L270" s="11" t="str">
        <f>IF(MONTH(Deník!$C270)=L$2,IF(AND(Deník!$R270&gt;=0,Deník!$R270&lt;=1),"BE",Deník!$R270),"")</f>
        <v/>
      </c>
      <c r="M270" s="11" t="str">
        <f>IF(MONTH(Deník!$C270)=M$2,IF(AND(Deník!$R270&gt;=0,Deník!$R270&lt;=1),"BE",Deník!$R270),"")</f>
        <v/>
      </c>
      <c r="N270" s="11" t="str">
        <f>IF(MONTH(Deník!$C270)=N$2,IF(AND(Deník!$R270&gt;=0,Deník!$R270&lt;=1),"BE",Deník!$R270),"")</f>
        <v/>
      </c>
      <c r="O270" s="11" t="str">
        <f>IF(MONTH(Deník!$C270)=O$2,IF(AND(Deník!$R270&gt;=0,Deník!$R270&lt;=1),"BE",Deník!$R270),"")</f>
        <v/>
      </c>
      <c r="P270" s="11" t="str">
        <f>IF(MONTH(Deník!$C270)=P$2,IF(AND(Deník!$R270&gt;=0,Deník!$R270&lt;=1),"BE",Deník!$R270),"")</f>
        <v/>
      </c>
      <c r="Q270" s="11" t="str">
        <f>IF(MONTH(Deník!$C270)=Q$2,IF(AND(Deník!$R270&gt;=0,Deník!$R270&lt;=1),"BE",Deník!$R270),"")</f>
        <v/>
      </c>
      <c r="R270" s="11" t="str">
        <f>IF(MONTH(Deník!$C270)=R$2,IF(AND(Deník!$R270&gt;=0,Deník!$R270&lt;=1),"BE",Deník!$R270),"")</f>
        <v/>
      </c>
      <c r="S270" s="57" t="str">
        <f>IF(MONTH(Deník!$C270)=S$2,IF(AND(Deník!$R270&gt;=0,Deník!$R270&lt;=1),"BE",Deník!$R270),"")</f>
        <v/>
      </c>
      <c r="U270" s="12"/>
      <c r="V270" s="12"/>
      <c r="X270" s="600" t="str">
        <f>IF(Deník!$R270&lt;&gt;"",IF(Deník!$B270=Statistika!$F$63,IF(AND(Deník!$R270&gt;=0,Deník!$R270&lt;=1),"BE",Deník!$R270),""),"")</f>
        <v/>
      </c>
      <c r="Y270" s="13" t="str">
        <f>IF(Deník!$R270&lt;&gt;"",IF(Deník!$B270=Statistika!$F$64,IF(AND(Deník!$R270&gt;=0,Deník!$R270&lt;=1),"BE",Deník!$R270),""),"")</f>
        <v/>
      </c>
      <c r="Z270" s="13" t="str">
        <f>IF(Deník!$R270&lt;&gt;"",IF(Deník!$B270=Statistika!$F$65,IF(AND(Deník!$R270&gt;=0,Deník!$R270&lt;=1),"BE",Deník!$R270),""),"")</f>
        <v/>
      </c>
      <c r="AA270" s="13" t="str">
        <f>IF(Deník!$R270&lt;&gt;"",IF(Deník!$B270=Statistika!$F$66,IF(AND(Deník!$R270&gt;=0,Deník!$R270&lt;=1),"BE",Deník!$R270),""),"")</f>
        <v/>
      </c>
      <c r="AB270" s="13" t="str">
        <f>IF(Deník!$R270&lt;&gt;"",IF(Deník!$B270=Statistika!$F$67,IF(AND(Deník!$R270&gt;=0,Deník!$R270&lt;=1),"BE",Deník!$R270),""),"")</f>
        <v/>
      </c>
      <c r="AC270" s="13" t="str">
        <f>IF(Deník!$R270&lt;&gt;"",IF(Deník!$B270=Statistika!$F$68,IF(AND(Deník!$R270&gt;=0,Deník!$R270&lt;=1),"BE",Deník!$R270),""),"")</f>
        <v/>
      </c>
      <c r="AD270" s="13" t="str">
        <f>IF(Deník!$R270&lt;&gt;"",IF(Deník!$B270=Statistika!$F$69,IF(AND(Deník!$R270&gt;=0,Deník!$R270&lt;=1),"BE",Deník!$R270),""),"")</f>
        <v/>
      </c>
      <c r="AE270" s="601" t="str">
        <f>IF(Deník!$R270&lt;&gt;"",IF(Deník!$B270=Statistika!$F$70,IF(AND(Deník!$R270&gt;=0,Deník!$R270&lt;=1),"BE",Deník!$R270),""),"")</f>
        <v/>
      </c>
      <c r="AF270" s="90"/>
      <c r="AG270" s="63" t="str">
        <f>IF(Deník!$R270&lt;&gt;"",IF(Deník!$J270="L",IF(AND(Deník!$R270&gt;=0,Deník!$R270&lt;=1),"BE",Deník!$R270),""),"")</f>
        <v/>
      </c>
      <c r="AH270" s="13" t="str">
        <f>IF(Deník!$R270&lt;&gt;"",IF(Deník!$J270="S",IF(AND(Deník!$R270&gt;=0,Deník!$R270&lt;=1),"BE",Deník!$R270),""),"")</f>
        <v/>
      </c>
      <c r="AI270" s="95"/>
      <c r="AJ270" s="71" t="str">
        <f>IF(Deník!N271&lt;&gt;"",Deník!N271*-1,"")</f>
        <v/>
      </c>
      <c r="AK270" s="88"/>
      <c r="AL270" s="63" t="str">
        <f>IF(WEEKDAY(Deník!$C270,2)=1,IF(AND(Deník!$R270&gt;=0,Deník!$R270&lt;=1),"BE",Deník!$R270),"")</f>
        <v/>
      </c>
      <c r="AM270" s="13" t="str">
        <f>IF(WEEKDAY(Deník!$C270,2)=2,IF(AND(Deník!$R270&gt;=0,Deník!$R270&lt;=1),"BE",Deník!$R270),"")</f>
        <v/>
      </c>
      <c r="AN270" s="13" t="str">
        <f>IF(WEEKDAY(Deník!$C270,2)=3,IF(AND(Deník!$R270&gt;=0,Deník!$R270&lt;=1),"BE",Deník!$R270),"")</f>
        <v/>
      </c>
      <c r="AO270" s="13" t="str">
        <f>IF(WEEKDAY(Deník!$C270,2)=4,IF(AND(Deník!$R270&gt;=0,Deník!$R270&lt;=1),"BE",Deník!$R270),"")</f>
        <v/>
      </c>
      <c r="AP270" s="60" t="str">
        <f>IF(WEEKDAY(Deník!$C270,2)=5,IF(AND(Deník!$R270&gt;=0,Deník!$R270&lt;=1),"BE",Deník!$R270),"")</f>
        <v/>
      </c>
      <c r="AQ270" s="99"/>
      <c r="AR270" s="100">
        <f>Deník!D270</f>
        <v>0</v>
      </c>
      <c r="AS270" s="63" t="str">
        <f>IF(Deník!$D270&lt;&gt;"",IF(AND(Deník!$D270&gt;=AS$2,Deník!$D270&lt;=AS$3),IF(AND(Deník!$R270&gt;=0,Deník!$R270&lt;=1),"BE",Deník!$R270),""),"")</f>
        <v/>
      </c>
      <c r="AT270" s="63" t="str">
        <f>IF(Deník!$D270&lt;&gt;"",IF(AND(Deník!$D270&gt;=AT$2,Deník!$D270&lt;=AT$3),IF(AND(Deník!$R270&gt;=0,Deník!$R270&lt;=1),"BE",Deník!$R270),""),"")</f>
        <v/>
      </c>
      <c r="AU270" s="63" t="str">
        <f>IF(Deník!$D270&lt;&gt;"",IF(AND(Deník!$D270&gt;=AU$2,Deník!$D270&lt;=AU$3),IF(AND(Deník!$R270&gt;=0,Deník!$R270&lt;=1),"BE",Deník!$R270),""),"")</f>
        <v/>
      </c>
      <c r="AV270" s="63" t="str">
        <f>IF(Deník!$D270&lt;&gt;"",IF(AND(Deník!$D270&gt;=AV$2,Deník!$D270&lt;=AV$3),IF(AND(Deník!$R270&gt;=0,Deník!$R270&lt;=1),"BE",Deník!$R270),""),"")</f>
        <v/>
      </c>
      <c r="AW270" s="63" t="str">
        <f>IF(Deník!$D270&lt;&gt;"",IF(AND(Deník!$D270&gt;=AW$2,Deník!$D270&lt;=AW$3),IF(AND(Deník!$R270&gt;=0,Deník!$R270&lt;=1),"BE",Deník!$R270),""),"")</f>
        <v/>
      </c>
      <c r="AX270" s="63" t="str">
        <f>IF(Deník!$D270&lt;&gt;"",IF(AND(Deník!$D270&gt;=AX$2,Deník!$D270&lt;=AX$3),IF(AND(Deník!$R270&gt;=0,Deník!$R270&lt;=1),"BE",Deník!$R270),""),"")</f>
        <v/>
      </c>
      <c r="AY270" s="63" t="str">
        <f>IF(Deník!$D270&lt;&gt;"",IF(AND(Deník!$D270&gt;=AY$2,Deník!$D270&lt;=AY$3),IF(AND(Deník!$R270&gt;=0,Deník!$R270&lt;=1),"BE",Deník!$R270),""),"")</f>
        <v/>
      </c>
      <c r="AZ270" s="63" t="str">
        <f>IF(Deník!$D270&lt;&gt;"",IF(AND(Deník!$D270&gt;=AZ$2,Deník!$D270&lt;=AZ$3),IF(AND(Deník!$R270&gt;=0,Deník!$R270&lt;=1),"BE",Deník!$R270),""),"")</f>
        <v/>
      </c>
      <c r="BA270" s="63" t="str">
        <f>IF(Deník!$D270&lt;&gt;"",IF(AND(Deník!$D270&gt;=BA$2,Deník!$D270&lt;=BA$3),IF(AND(Deník!$R270&gt;=0,Deník!$R270&lt;=1),"BE",Deník!$R270),""),"")</f>
        <v/>
      </c>
      <c r="BB270" s="63" t="str">
        <f>IF(Deník!$D270&lt;&gt;"",IF(AND(Deník!$D270&gt;=BB$2,Deník!$D270&lt;=BB$3),IF(AND(Deník!$R270&gt;=0,Deník!$R270&lt;=1),"BE",Deník!$R270),""),"")</f>
        <v/>
      </c>
      <c r="BC270" s="71" t="str">
        <f>IF(Deník!$D270&lt;&gt;"",IF(AND(Deník!$D270&gt;=BC$2,Deník!$D270&lt;=BC$3),IF(AND(Deník!$R270&gt;=0,Deník!$R270&lt;=1),"BE",Deník!$R270),""),"")</f>
        <v/>
      </c>
      <c r="BD270" s="20" t="str">
        <f>IF(Deník!$J271="S",(Deník!$M271-Deník!$K271),IF(Deník!$J271="L",(Deník!$K271-Deník!$M271),""))</f>
        <v/>
      </c>
      <c r="BE270" s="20" t="str">
        <f>IF(Deník!$J271="S",(Deník!$K271-Deník!$O271),IF(Deník!$J271="L",(Deník!$O271-Deník!$K271),""))</f>
        <v/>
      </c>
      <c r="BF270" s="20" t="str">
        <f>IF(Deník!$J271="S",(Deník!$K271-Deník!$L271),IF(Deník!$J271="L",(Deník!$L271-Deník!$K271),""))</f>
        <v/>
      </c>
      <c r="BG270" s="20" t="str">
        <f>IF(Deník!$J271="S",(Deník!$K271-Deník!$S271),IF(Deník!$J271="L",(Deník!$S271-Deník!$K271),""))</f>
        <v/>
      </c>
      <c r="BH270" s="20" t="str">
        <f>IF(Deník!$J271="S",(Deník!$K271-Deník!$U271),IF(Deník!$J271="L",(Deník!$U271-Deník!$K271),""))</f>
        <v/>
      </c>
      <c r="BI270" s="20" t="str">
        <f>IF(Deník!$R270&gt;1,Deník!$R270,"")</f>
        <v/>
      </c>
      <c r="BJ270" s="20" t="str">
        <f>IF(Deník!$R270&lt;0,Deník!$R270,"")</f>
        <v/>
      </c>
      <c r="BK270" s="17"/>
      <c r="BM270" s="233" t="str">
        <f>IF(Deník!$R270&lt;&gt;"",IF(Deník!$Y270=Statistika!$F$78,IF(AND(Deník!$R270&gt;=0,Deník!$R270&lt;=1),"BE",Deník!$R270),""),"")</f>
        <v/>
      </c>
      <c r="BN270" s="233" t="str">
        <f>IF(Deník!$R270&lt;&gt;"",IF(Deník!$Y270=Statistika!$F$79,IF(AND(Deník!$R270&gt;=0,Deník!$R270&lt;=1),"BE",Deník!$R270),""),"")</f>
        <v/>
      </c>
      <c r="BO270" s="233" t="str">
        <f>IF(Deník!$R270&lt;&gt;"",IF(Deník!$Y270=Statistika!$F$80,IF(AND(Deník!$R270&gt;=0,Deník!$R270&lt;=1),"BE",Deník!$R270),""),"")</f>
        <v/>
      </c>
      <c r="BP270" s="233" t="str">
        <f>IF(Deník!$R270&lt;&gt;"",IF(Deník!$Y270=Statistika!$F$81,IF(AND(Deník!$R270&gt;=0,Deník!$R270&lt;=1),"BE",Deník!$R270),""),"")</f>
        <v/>
      </c>
      <c r="BQ270" s="233" t="str">
        <f>IF(Deník!$R270&lt;&gt;"",IF(Deník!$Y270=Statistika!$F$82,IF(AND(Deník!$R270&gt;=0,Deník!$R270&lt;=1),"BE",Deník!$R270),""),"")</f>
        <v/>
      </c>
      <c r="BR270" s="233" t="str">
        <f>IF(Deník!$R270&lt;&gt;"",IF(Deník!$Y270=Statistika!$F$83,IF(AND(Deník!$R270&gt;=0,Deník!$R270&lt;=1),"BE",Deník!$R270),""),"")</f>
        <v/>
      </c>
      <c r="BS270" s="233" t="str">
        <f>IF(Deník!$R270&lt;&gt;"",IF(Deník!$Y270=Statistika!$F$84,IF(AND(Deník!$R270&gt;=0,Deník!$R270&lt;=1),"BE",Deník!$R270),""),"")</f>
        <v/>
      </c>
      <c r="BT270" s="233" t="str">
        <f>IF(Deník!$R270&lt;&gt;"",IF(Deník!$Y270=Statistika!$F$85,IF(AND(Deník!$R270&gt;=0,Deník!$R270&lt;=1),"BE",Deník!$R270),""),"")</f>
        <v/>
      </c>
      <c r="BU270" s="233" t="str">
        <f>IF(Deník!$R270&lt;&gt;"",IF(Deník!$Y270=Statistika!$F$86,IF(AND(Deník!$R270&gt;=0,Deník!$R270&lt;=1),"BE",Deník!$R270),""),"")</f>
        <v/>
      </c>
      <c r="BV270" s="233" t="str">
        <f>IF(Deník!$R270&lt;&gt;"",IF(Deník!$Y270=Statistika!$F$87,IF(AND(Deník!$R270&gt;=0,Deník!$R270&lt;=1),"BE",Deník!$R270),""),"")</f>
        <v/>
      </c>
      <c r="BW270" s="233" t="str">
        <f>IF(Deník!$R270&lt;&gt;"",IF(Deník!$Y270=Statistika!$F$88,IF(AND(Deník!$R270&gt;=0,Deník!$R270&lt;=1),"BE",Deník!$R270),""),"")</f>
        <v/>
      </c>
      <c r="BX270" s="233" t="str">
        <f>IF(Deník!$R270&lt;&gt;"",IF(Deník!$Y270=Statistika!$F$89,IF(AND(Deník!$R270&gt;=0,Deník!$R270&lt;=1),"BE",Deník!$R270),""),"")</f>
        <v/>
      </c>
      <c r="BY270" s="233" t="str">
        <f>IF(Deník!$R270&lt;&gt;"",IF(Deník!$Y270=Statistika!$F$90,IF(AND(Deník!$R270&gt;=0,Deník!$R270&lt;=1),"BE",Deník!$R270),""),"")</f>
        <v/>
      </c>
      <c r="BZ270" s="233" t="str">
        <f>IF(Deník!$R270&lt;&gt;"",IF(Deník!$Y270=Statistika!$F$91,IF(AND(Deník!$R270&gt;=0,Deník!$R270&lt;=1),"BE",Deník!$R270),""),"")</f>
        <v/>
      </c>
      <c r="CA270" s="233"/>
      <c r="CB270" s="233" t="str">
        <f>IF(Deník!$R270&lt;&gt;"",IF(Deník!$AB270="SL",IF(AND(Deník!$R270&gt;=0,Deník!$R270&lt;=1),"BE",Deník!$R270),""),"")</f>
        <v/>
      </c>
      <c r="CC270" s="233" t="str">
        <f>IF(Deník!$R270&lt;&gt;"",IF(Deník!$AB270="BE10",IF(AND(Deník!$R270&gt;=0,Deník!$R270&lt;=1),"BE",Deník!$R270),""),"")</f>
        <v/>
      </c>
      <c r="CD270" s="233" t="str">
        <f>IF(Deník!$R270&lt;&gt;"",IF(Deník!$AB270="BE15",IF(AND(Deník!$R270&gt;=0,Deník!$R270&lt;=1),"BE",Deník!$R270),""),"")</f>
        <v/>
      </c>
      <c r="CE270" s="233" t="str">
        <f>IF(Deník!$R270&lt;&gt;"",IF(Deník!$AB270="BE20",IF(AND(Deník!$R270&gt;=0,Deník!$R270&lt;=1),"BE",Deník!$R270),""),"")</f>
        <v/>
      </c>
      <c r="CF270" s="233" t="str">
        <f>IF(Deník!$R270&lt;&gt;"",IF(Deník!$AB270="TP1",IF(AND(Deník!$R270&gt;=0,Deník!$R270&lt;=1),"BE",Deník!$R270),""),"")</f>
        <v/>
      </c>
      <c r="CG270" s="233" t="str">
        <f>IF(Deník!$R270&lt;&gt;"",IF(Deník!$AB270="TP2",IF(AND(Deník!$R270&gt;=0,Deník!$R270&lt;=1),"BE",Deník!$R270),""),"")</f>
        <v/>
      </c>
      <c r="CH270" s="233" t="str">
        <f>IF(Deník!$R270&lt;&gt;"",IF(Deník!$AB270="TP3",IF(AND(Deník!$R270&gt;=0,Deník!$R270&lt;=1),"BE",Deník!$R270),""),"")</f>
        <v/>
      </c>
      <c r="CI270" s="233" t="str">
        <f>IF(Deník!$R270&lt;&gt;"",IF(Deník!$AB270="Trailing SL",IF(AND(Deník!$R270&gt;=0,Deník!$R270&lt;=1),"BE",Deník!$R270),""),"")</f>
        <v/>
      </c>
      <c r="CJ270" s="233" t="str">
        <f>IF(Deník!$R270&lt;&gt;"",IF(Deník!$AB270="Manual",IF(AND(Deník!$R270&gt;=0,Deník!$R270&lt;=1),"BE",Deník!$R270),""),"")</f>
        <v/>
      </c>
      <c r="CK270" s="233"/>
      <c r="CL270" s="233" t="str">
        <f>IF(Deník!$R270&lt;0,IF(Deník!$AC270=Statistika!$F$117,Deník!$R270,""),"")</f>
        <v/>
      </c>
      <c r="CM270" s="233" t="str">
        <f>IF(Deník!$R270&lt;0,IF(Deník!$AC270=Statistika!$F$118,Deník!$R270,""),"")</f>
        <v/>
      </c>
      <c r="CN270" s="233" t="str">
        <f>IF(Deník!$R270&lt;0,IF(Deník!$AC270=Statistika!$F$119,Deník!$R270,""),"")</f>
        <v/>
      </c>
      <c r="CO270" s="233" t="str">
        <f>IF(Deník!$R270&lt;0,IF(Deník!$AC270=Statistika!$F$120,Deník!$R270,""),"")</f>
        <v/>
      </c>
      <c r="CP270" s="233" t="str">
        <f>IF(Deník!$R270&lt;0,IF(Deník!$AC270=Statistika!$F$121,Deník!$R270,""),"")</f>
        <v/>
      </c>
      <c r="CQ270" s="233" t="str">
        <f>IF(Deník!$R270&lt;0,IF(Deník!$AC270=Statistika!$F$122,Deník!$R270,""),"")</f>
        <v/>
      </c>
      <c r="CR270" s="233" t="str">
        <f>IF(Deník!$R270&lt;0,IF(Deník!$AC270=Statistika!$F$123,Deník!$R270,""),"")</f>
        <v/>
      </c>
      <c r="CS270" s="233" t="str">
        <f>IF(Deník!$R270&lt;0,IF(Deník!$AC270=Statistika!$F$124,Deník!$R270,""),"")</f>
        <v/>
      </c>
      <c r="CT270" s="233" t="str">
        <f>IF(Deník!$R270&lt;0,IF(Deník!$AC270=Statistika!$F$125,Deník!$R270,""),"")</f>
        <v/>
      </c>
      <c r="CU270" s="233"/>
      <c r="CV270" s="233" t="str">
        <f>IF(Deník!$R270&lt;0,IF(Deník!$AD270=$CV$2,Deník!$R270,""),"")</f>
        <v/>
      </c>
      <c r="CW270" s="233" t="str">
        <f>IF(Deník!$R270&lt;0,IF(Deník!$AD270=$CW$2,Deník!$R270,""),"")</f>
        <v/>
      </c>
      <c r="CX270" s="233" t="str">
        <f>IF(Deník!$R270&lt;0,IF(Deník!$AD270=$CX$2,Deník!$R270,""),"")</f>
        <v/>
      </c>
      <c r="CY270" s="233" t="str">
        <f>IF(Deník!$R270&lt;0,IF(Deník!$AD270=$CY$2,Deník!$R270,""),"")</f>
        <v/>
      </c>
      <c r="CZ270" s="233" t="str">
        <f>IF(Deník!$R270&lt;0,IF(Deník!$AD270=$CZ$2,Deník!$R270,""),"")</f>
        <v/>
      </c>
      <c r="DL270" s="221">
        <f t="shared" si="14"/>
        <v>93847.029999999984</v>
      </c>
      <c r="DM270" s="220">
        <f t="shared" si="13"/>
        <v>-6.1529700000000132E-2</v>
      </c>
      <c r="DO270" s="50">
        <f>Deník!W271</f>
        <v>0</v>
      </c>
      <c r="DP270" s="102" t="str">
        <f>IF(AND(Deník!W271&gt;0),1,"")</f>
        <v/>
      </c>
      <c r="DQ270" s="102">
        <f>IF(AND(Deník!W271&lt;=0),1,"")</f>
        <v>1</v>
      </c>
      <c r="DR270" s="227"/>
      <c r="DS270" s="228"/>
      <c r="DT270" s="85"/>
      <c r="DU270" s="54">
        <f>IF(MONTH(Deník!$C270)=DU$2,Deník!$W270,"")</f>
        <v>0</v>
      </c>
      <c r="DV270" s="222" t="str">
        <f>IF(MONTH(Deník!$C270)=DV$2,Deník!$W270,"")</f>
        <v/>
      </c>
      <c r="DW270" s="222" t="str">
        <f>IF(MONTH(Deník!$C270)=DW$2,Deník!$W270,"")</f>
        <v/>
      </c>
      <c r="DX270" s="222" t="str">
        <f>IF(MONTH(Deník!$C270)=DX$2,Deník!$W270,"")</f>
        <v/>
      </c>
      <c r="DY270" s="222" t="str">
        <f>IF(MONTH(Deník!$C270)=DY$2,Deník!$W270,"")</f>
        <v/>
      </c>
      <c r="DZ270" s="222" t="str">
        <f>IF(MONTH(Deník!$C270)=DZ$2,Deník!$W270,"")</f>
        <v/>
      </c>
      <c r="EA270" s="222" t="str">
        <f>IF(MONTH(Deník!$C270)=EA$2,Deník!$W270,"")</f>
        <v/>
      </c>
      <c r="EB270" s="222" t="str">
        <f>IF(MONTH(Deník!$C270)=EB$2,Deník!$W270,"")</f>
        <v/>
      </c>
      <c r="EC270" s="222" t="str">
        <f>IF(MONTH(Deník!$C270)=EC$2,Deník!$W270,"")</f>
        <v/>
      </c>
      <c r="ED270" s="222" t="str">
        <f>IF(MONTH(Deník!$C270)=ED$2,Deník!$W270,"")</f>
        <v/>
      </c>
      <c r="EE270" s="222" t="str">
        <f>IF(MONTH(Deník!$C270)=EE$2,Deník!$W270,"")</f>
        <v/>
      </c>
      <c r="EF270" s="222" t="str">
        <f>IF(MONTH(Deník!$C270)=EF$2,Deník!$W270,"")</f>
        <v/>
      </c>
      <c r="EI270" s="600" t="str">
        <f>IF(Deník!$W270&lt;&gt;"",IF(Deník!$B270=Statistika!$F$63,Deník!$W270,""),"")</f>
        <v/>
      </c>
      <c r="EJ270" s="13" t="str">
        <f>IF(Deník!$W270&lt;&gt;"",IF(Deník!$B270=Statistika!$F$64,Deník!$W270,""),"")</f>
        <v/>
      </c>
      <c r="EK270" s="13" t="str">
        <f>IF(Deník!$W270&lt;&gt;"",IF(Deník!$B270=Statistika!$F$65,Deník!$W270,""),"")</f>
        <v/>
      </c>
      <c r="EL270" s="13" t="str">
        <f>IF(Deník!$W270&lt;&gt;"",IF(Deník!$B270=Statistika!$F$66,Deník!$W270,""),"")</f>
        <v/>
      </c>
      <c r="EM270" s="13" t="str">
        <f>IF(Deník!$W270&lt;&gt;"",IF(Deník!$B270=Statistika!$F$67,Deník!$W270,""),"")</f>
        <v/>
      </c>
      <c r="EN270" s="13" t="str">
        <f>IF(Deník!$W270&lt;&gt;"",IF(Deník!$B270=Statistika!$F$68,Deník!$W270,""),"")</f>
        <v/>
      </c>
      <c r="EO270" s="13" t="str">
        <f>IF(Deník!$W270&lt;&gt;"",IF(Deník!$B270=Statistika!$F$69,Deník!$W270,""),"")</f>
        <v/>
      </c>
      <c r="EP270" s="601" t="str">
        <f>IF(Deník!$W270&lt;&gt;"",IF(Deník!$B270=Statistika!$F$70,Deník!$W270,""),"")</f>
        <v/>
      </c>
      <c r="EQ270" s="90"/>
      <c r="ER270" s="63" t="str">
        <f>IF(Deník!$W270&lt;&gt;"",IF(Deník!$J270="L",Deník!$W270,""),"")</f>
        <v/>
      </c>
      <c r="ES270" s="13" t="str">
        <f>IF(Deník!$W270&lt;&gt;"",IF(Deník!$J270="S",Deník!$W270,""),"")</f>
        <v/>
      </c>
      <c r="ET270" s="95"/>
      <c r="EU270" s="88"/>
      <c r="EV270" s="63" t="str">
        <f>IF(WEEKDAY(Deník!$C270,2)=1,Deník!$W270,"")</f>
        <v/>
      </c>
      <c r="EW270" s="13" t="str">
        <f>IF(WEEKDAY(Deník!$C270,2)=2,Deník!$W270,"")</f>
        <v/>
      </c>
      <c r="EX270" s="13" t="str">
        <f>IF(WEEKDAY(Deník!$C270,2)=3,Deník!$W270,"")</f>
        <v/>
      </c>
      <c r="EY270" s="13" t="str">
        <f>IF(WEEKDAY(Deník!$C270,2)=4,Deník!$W270,"")</f>
        <v/>
      </c>
      <c r="EZ270" s="60" t="str">
        <f>IF(WEEKDAY(Deník!$C270,2)=5,Deník!$W270,"")</f>
        <v/>
      </c>
      <c r="FA270" s="99"/>
      <c r="FB270" s="100">
        <f>Deník!D270</f>
        <v>0</v>
      </c>
      <c r="FC270" s="63">
        <f>IF($FB270&lt;&gt;"",IF(AND($FB270&gt;=FC$2,$FB270&lt;=FC$3),Deník!$W270,""))</f>
        <v>0</v>
      </c>
      <c r="FD270" s="63" t="str">
        <f>IF($FB270&lt;&gt;"",IF(AND($FB270&gt;=FD$2,$FB270&lt;=FD$3),Deník!$W270,""))</f>
        <v/>
      </c>
      <c r="FE270" s="63" t="str">
        <f>IF($FB270&lt;&gt;"",IF(AND($FB270&gt;=FE$2,$FB270&lt;=FE$3),Deník!$W270,""))</f>
        <v/>
      </c>
      <c r="FF270" s="63" t="str">
        <f>IF($FB270&lt;&gt;"",IF(AND($FB270&gt;=FF$2,$FB270&lt;=FF$3),Deník!$W270,""))</f>
        <v/>
      </c>
      <c r="FG270" s="63" t="str">
        <f>IF($FB270&lt;&gt;"",IF(AND($FB270&gt;=FG$2,$FB270&lt;=FG$3),Deník!$W270,""))</f>
        <v/>
      </c>
      <c r="FH270" s="63" t="str">
        <f>IF($FB270&lt;&gt;"",IF(AND($FB270&gt;=FH$2,$FB270&lt;=FH$3),Deník!$W270,""))</f>
        <v/>
      </c>
      <c r="FI270" s="63" t="str">
        <f>IF($FB270&lt;&gt;"",IF(AND($FB270&gt;=FI$2,$FB270&lt;=FI$3),Deník!$W270,""))</f>
        <v/>
      </c>
      <c r="FJ270" s="63" t="str">
        <f>IF($FB270&lt;&gt;"",IF(AND($FB270&gt;=FJ$2,$FB270&lt;=FJ$3),Deník!$W270,""))</f>
        <v/>
      </c>
      <c r="FK270" s="63" t="str">
        <f>IF($FB270&lt;&gt;"",IF(AND($FB270&gt;=FK$2,$FB270&lt;=FK$3),Deník!$W270,""))</f>
        <v/>
      </c>
      <c r="FL270" s="63" t="str">
        <f>IF($FB270&lt;&gt;"",IF(AND($FB270&gt;=FL$2,$FB270&lt;=FL$3),Deník!$W270,""))</f>
        <v/>
      </c>
      <c r="FM270" s="63" t="str">
        <f>IF($FB270&lt;&gt;"",IF(AND($FB270&gt;=FM$2,$FB270&lt;=FM$3),Deník!$W270,""))</f>
        <v/>
      </c>
      <c r="FN270" s="13"/>
      <c r="FO270" s="20" t="str">
        <f>IF(Deník!$W270&gt;1,Deník!$W270,"")</f>
        <v/>
      </c>
      <c r="FP270" s="20" t="str">
        <f>IF(Deník!$W270&lt;0,Deník!$W270,"")</f>
        <v/>
      </c>
      <c r="FQ270" s="17"/>
      <c r="FS270" s="233"/>
      <c r="FT270" s="233" t="str">
        <f>IF(Deník!$W270&lt;&gt;"",IF(Deník!$Y270=Statistika!$F$78,Deník!$W270,""),"")</f>
        <v/>
      </c>
      <c r="FU270" s="233" t="str">
        <f>IF(Deník!$W270&lt;&gt;"",IF(Deník!$Y270=Statistika!$F$79,Deník!$W270,""),"")</f>
        <v/>
      </c>
      <c r="FV270" s="233" t="str">
        <f>IF(Deník!$W270&lt;&gt;"",IF(Deník!$Y270=Statistika!$F$80,Deník!$W270,""),"")</f>
        <v/>
      </c>
      <c r="FW270" s="233" t="str">
        <f>IF(Deník!$W270&lt;&gt;"",IF(Deník!$Y270=Statistika!$F$81,Deník!$W270,""),"")</f>
        <v/>
      </c>
      <c r="FX270" s="233" t="str">
        <f>IF(Deník!$W270&lt;&gt;"",IF(Deník!$Y270=Statistika!$F$82,Deník!$W270,""),"")</f>
        <v/>
      </c>
      <c r="FY270" s="233" t="str">
        <f>IF(Deník!$W270&lt;&gt;"",IF(Deník!$Y270=Statistika!$F$83,Deník!$W270,""),"")</f>
        <v/>
      </c>
      <c r="FZ270" s="233" t="str">
        <f>IF(Deník!$W270&lt;&gt;"",IF(Deník!$Y270=Statistika!$F$84,Deník!$W270,""),"")</f>
        <v/>
      </c>
      <c r="GA270" s="233" t="str">
        <f>IF(Deník!$W270&lt;&gt;"",IF(Deník!$Y270=Statistika!$F$85,Deník!$W270,""),"")</f>
        <v/>
      </c>
      <c r="GB270" s="233" t="str">
        <f>IF(Deník!$W270&lt;&gt;"",IF(Deník!$Y270=Statistika!$F$86,Deník!$W270,""),"")</f>
        <v/>
      </c>
      <c r="GC270" s="233" t="str">
        <f>IF(Deník!$W270&lt;&gt;"",IF(Deník!$Y270=Statistika!$F$87,Deník!$W270,""),"")</f>
        <v/>
      </c>
      <c r="GD270" s="233" t="str">
        <f>IF(Deník!$W270&lt;&gt;"",IF(Deník!$Y270=Statistika!$F$88,Deník!$W270,""),"")</f>
        <v/>
      </c>
      <c r="GE270" s="233" t="str">
        <f>IF(Deník!$W270&lt;&gt;"",IF(Deník!$Y270=Statistika!$F$89,Deník!$W270,""),"")</f>
        <v/>
      </c>
      <c r="GF270" s="233" t="str">
        <f>IF(Deník!$W270&lt;&gt;"",IF(Deník!$Y270=Statistika!$F$90,Deník!$W270,""),"")</f>
        <v/>
      </c>
      <c r="GG270" s="233" t="str">
        <f>IF(Deník!$W270&lt;&gt;"",IF(Deník!$Y270=Statistika!$F$91,Deník!$W270,""),"")</f>
        <v/>
      </c>
      <c r="GH270" s="233"/>
      <c r="GI270" s="233" t="str">
        <f>IF(Deník!$W270&lt;&gt;"",IF(Deník!$AB270=Statistika!$L$100,Deník!$W270,""),"")</f>
        <v/>
      </c>
      <c r="GJ270" s="233" t="str">
        <f>IF(Deník!$W270&lt;&gt;"",IF(Deník!$AB270=Statistika!$L$101,Deník!$W270,""),"")</f>
        <v/>
      </c>
      <c r="GK270" s="233" t="str">
        <f>IF(Deník!$W270&lt;&gt;"",IF(Deník!$AB270=Statistika!$L$102,Deník!$W270,""),"")</f>
        <v/>
      </c>
      <c r="GL270" s="233" t="str">
        <f>IF(Deník!$W270&lt;&gt;"",IF(Deník!$AB270=Statistika!$L$103,Deník!$W270,""),"")</f>
        <v/>
      </c>
      <c r="GM270" s="233" t="str">
        <f>IF(Deník!$W270&lt;&gt;"",IF(Deník!$AB270=Statistika!$L$104,Deník!$W270,""),"")</f>
        <v/>
      </c>
      <c r="GN270" s="233" t="str">
        <f>IF(Deník!$W270&lt;&gt;"",IF(Deník!$AB270=Statistika!$L$105,Deník!$W270,""),"")</f>
        <v/>
      </c>
      <c r="GO270" s="233" t="str">
        <f>IF(Deník!$W270&lt;&gt;"",IF(Deník!$AB270=Statistika!$L$106,Deník!$W270,""),"")</f>
        <v/>
      </c>
      <c r="GP270" s="233" t="str">
        <f>IF(Deník!$W270&lt;&gt;"",IF(Deník!$AB270=Statistika!$L$107,Deník!$W270,""),"")</f>
        <v/>
      </c>
      <c r="GQ270" s="233" t="str">
        <f>IF(Deník!$W270&lt;&gt;"",IF(Deník!$AB270=Statistika!$L$108,Deník!$W270,""),"")</f>
        <v/>
      </c>
      <c r="GS270" s="233" t="str">
        <f>IF(Deník!$W270&lt;0,IF(Deník!$AC270=Statistika!$F$117,Deník!$W270,""),"")</f>
        <v/>
      </c>
      <c r="GT270" s="233" t="str">
        <f>IF(Deník!$W270&lt;0,IF(Deník!$AC270=Statistika!$F$118,Deník!$W270,""),"")</f>
        <v/>
      </c>
      <c r="GU270" s="233" t="str">
        <f>IF(Deník!$W270&lt;0,IF(Deník!$AC270=Statistika!$F$119,Deník!$W270,""),"")</f>
        <v/>
      </c>
      <c r="GV270" s="233" t="str">
        <f>IF(Deník!$W270&lt;0,IF(Deník!$AC270=Statistika!$F$120,Deník!$W270,""),"")</f>
        <v/>
      </c>
      <c r="GW270" s="233" t="str">
        <f>IF(Deník!$W270&lt;0,IF(Deník!$AC270=Statistika!$F$121,Deník!$W270,""),"")</f>
        <v/>
      </c>
      <c r="GX270" s="233" t="str">
        <f>IF(Deník!$W270&lt;0,IF(Deník!$AC270=Statistika!$F$122,Deník!$W270,""),"")</f>
        <v/>
      </c>
      <c r="GY270" s="233" t="str">
        <f>IF(Deník!$W270&lt;0,IF(Deník!$AC270=Statistika!$F$123,Deník!$W270,""),"")</f>
        <v/>
      </c>
      <c r="GZ270" s="233" t="str">
        <f>IF(Deník!$W270&lt;0,IF(Deník!$AC270=Statistika!$F$124,Deník!$W270,""),"")</f>
        <v/>
      </c>
      <c r="HA270" s="233" t="str">
        <f>IF(Deník!$W270&lt;0,IF(Deník!$AC270=Statistika!$F$125,Deník!$W270,""),"")</f>
        <v/>
      </c>
      <c r="HC270" s="233" t="str">
        <f>IF(Deník!$W270&lt;0,IF(Deník!$AD270=Statistika!$F$133,Deník!$W270,""),"")</f>
        <v/>
      </c>
      <c r="HD270" s="233" t="str">
        <f>IF(Deník!$W270&lt;0,IF(Deník!$AD270=Statistika!$F$134,Deník!$W270,""),"")</f>
        <v/>
      </c>
      <c r="HE270" s="233" t="str">
        <f>IF(Deník!$W270&lt;0,IF(Deník!$AD270=Statistika!$F$135,Deník!$W270,""),"")</f>
        <v/>
      </c>
      <c r="HF270" s="233" t="str">
        <f>IF(Deník!$W270&lt;0,IF(Deník!$AD270=Statistika!$F$136,Deník!$W270,""),"")</f>
        <v/>
      </c>
      <c r="HG270" s="233" t="str">
        <f>IF(Deník!$W270&lt;0,IF(Deník!$AD270=Statistika!$F$137,Deník!$W270,""),"")</f>
        <v/>
      </c>
      <c r="ID270" s="8">
        <f>Tabulka4[[#This Row],[Sloupec3]]</f>
        <v>0</v>
      </c>
      <c r="IE270" s="17" t="str">
        <f>IF(AND([1]Deník!$C270&gt;='[1]Měsíční shrnutí'!$D$1,[1]Deník!$C270&lt;='[1]Měsíční shrnutí'!$F$1),[1]Deník!$X270,"")</f>
        <v/>
      </c>
    </row>
    <row r="271" spans="1:239">
      <c r="A271" s="8">
        <f>Deník!C272</f>
        <v>0</v>
      </c>
      <c r="B271" s="50" t="str">
        <f>Deník!R272</f>
        <v/>
      </c>
      <c r="C271" s="102" t="str">
        <f>IF(AND(Deník!R272&gt;1,Deník!R272&lt;&gt;""),1,"")</f>
        <v/>
      </c>
      <c r="D271" s="102" t="str">
        <f>IF(AND(Deník!R272&lt;=0,Deník!R272&lt;&gt;""),1,"")</f>
        <v/>
      </c>
      <c r="E271" s="103" t="str">
        <f>IF(AND(Deník!R272&gt;=0,Deník!R272&lt;=1),1,"")</f>
        <v/>
      </c>
      <c r="F271" s="79" t="str">
        <f>IF(Deník!R272&lt;&gt;"",Deník!R272+F270,"")</f>
        <v/>
      </c>
      <c r="G271" s="85"/>
      <c r="H271" s="54" t="str">
        <f>IF(MONTH(Deník!$C271)=H$2,IF(AND(Deník!$R271&gt;=0,Deník!$R271&lt;=1),"BE",Deník!$R271),"")</f>
        <v/>
      </c>
      <c r="I271" s="11" t="str">
        <f>IF(MONTH(Deník!$C271)=I$2,IF(AND(Deník!$R271&gt;=0,Deník!$R271&lt;=1),"BE",Deník!$R271),"")</f>
        <v/>
      </c>
      <c r="J271" s="11" t="str">
        <f>IF(MONTH(Deník!$C271)=J$2,IF(AND(Deník!$R271&gt;=0,Deník!$R271&lt;=1),"BE",Deník!$R271),"")</f>
        <v/>
      </c>
      <c r="K271" s="11" t="str">
        <f>IF(MONTH(Deník!$C271)=K$2,IF(AND(Deník!$R271&gt;=0,Deník!$R271&lt;=1),"BE",Deník!$R271),"")</f>
        <v/>
      </c>
      <c r="L271" s="11" t="str">
        <f>IF(MONTH(Deník!$C271)=L$2,IF(AND(Deník!$R271&gt;=0,Deník!$R271&lt;=1),"BE",Deník!$R271),"")</f>
        <v/>
      </c>
      <c r="M271" s="11" t="str">
        <f>IF(MONTH(Deník!$C271)=M$2,IF(AND(Deník!$R271&gt;=0,Deník!$R271&lt;=1),"BE",Deník!$R271),"")</f>
        <v/>
      </c>
      <c r="N271" s="11" t="str">
        <f>IF(MONTH(Deník!$C271)=N$2,IF(AND(Deník!$R271&gt;=0,Deník!$R271&lt;=1),"BE",Deník!$R271),"")</f>
        <v/>
      </c>
      <c r="O271" s="11" t="str">
        <f>IF(MONTH(Deník!$C271)=O$2,IF(AND(Deník!$R271&gt;=0,Deník!$R271&lt;=1),"BE",Deník!$R271),"")</f>
        <v/>
      </c>
      <c r="P271" s="11" t="str">
        <f>IF(MONTH(Deník!$C271)=P$2,IF(AND(Deník!$R271&gt;=0,Deník!$R271&lt;=1),"BE",Deník!$R271),"")</f>
        <v/>
      </c>
      <c r="Q271" s="11" t="str">
        <f>IF(MONTH(Deník!$C271)=Q$2,IF(AND(Deník!$R271&gt;=0,Deník!$R271&lt;=1),"BE",Deník!$R271),"")</f>
        <v/>
      </c>
      <c r="R271" s="11" t="str">
        <f>IF(MONTH(Deník!$C271)=R$2,IF(AND(Deník!$R271&gt;=0,Deník!$R271&lt;=1),"BE",Deník!$R271),"")</f>
        <v/>
      </c>
      <c r="S271" s="57" t="str">
        <f>IF(MONTH(Deník!$C271)=S$2,IF(AND(Deník!$R271&gt;=0,Deník!$R271&lt;=1),"BE",Deník!$R271),"")</f>
        <v/>
      </c>
      <c r="U271" s="12"/>
      <c r="V271" s="12"/>
      <c r="X271" s="600" t="str">
        <f>IF(Deník!$R271&lt;&gt;"",IF(Deník!$B271=Statistika!$F$63,IF(AND(Deník!$R271&gt;=0,Deník!$R271&lt;=1),"BE",Deník!$R271),""),"")</f>
        <v/>
      </c>
      <c r="Y271" s="13" t="str">
        <f>IF(Deník!$R271&lt;&gt;"",IF(Deník!$B271=Statistika!$F$64,IF(AND(Deník!$R271&gt;=0,Deník!$R271&lt;=1),"BE",Deník!$R271),""),"")</f>
        <v/>
      </c>
      <c r="Z271" s="13" t="str">
        <f>IF(Deník!$R271&lt;&gt;"",IF(Deník!$B271=Statistika!$F$65,IF(AND(Deník!$R271&gt;=0,Deník!$R271&lt;=1),"BE",Deník!$R271),""),"")</f>
        <v/>
      </c>
      <c r="AA271" s="13" t="str">
        <f>IF(Deník!$R271&lt;&gt;"",IF(Deník!$B271=Statistika!$F$66,IF(AND(Deník!$R271&gt;=0,Deník!$R271&lt;=1),"BE",Deník!$R271),""),"")</f>
        <v/>
      </c>
      <c r="AB271" s="13" t="str">
        <f>IF(Deník!$R271&lt;&gt;"",IF(Deník!$B271=Statistika!$F$67,IF(AND(Deník!$R271&gt;=0,Deník!$R271&lt;=1),"BE",Deník!$R271),""),"")</f>
        <v/>
      </c>
      <c r="AC271" s="13" t="str">
        <f>IF(Deník!$R271&lt;&gt;"",IF(Deník!$B271=Statistika!$F$68,IF(AND(Deník!$R271&gt;=0,Deník!$R271&lt;=1),"BE",Deník!$R271),""),"")</f>
        <v/>
      </c>
      <c r="AD271" s="13" t="str">
        <f>IF(Deník!$R271&lt;&gt;"",IF(Deník!$B271=Statistika!$F$69,IF(AND(Deník!$R271&gt;=0,Deník!$R271&lt;=1),"BE",Deník!$R271),""),"")</f>
        <v/>
      </c>
      <c r="AE271" s="601" t="str">
        <f>IF(Deník!$R271&lt;&gt;"",IF(Deník!$B271=Statistika!$F$70,IF(AND(Deník!$R271&gt;=0,Deník!$R271&lt;=1),"BE",Deník!$R271),""),"")</f>
        <v/>
      </c>
      <c r="AF271" s="90"/>
      <c r="AG271" s="63" t="str">
        <f>IF(Deník!$R271&lt;&gt;"",IF(Deník!$J271="L",IF(AND(Deník!$R271&gt;=0,Deník!$R271&lt;=1),"BE",Deník!$R271),""),"")</f>
        <v/>
      </c>
      <c r="AH271" s="13" t="str">
        <f>IF(Deník!$R271&lt;&gt;"",IF(Deník!$J271="S",IF(AND(Deník!$R271&gt;=0,Deník!$R271&lt;=1),"BE",Deník!$R271),""),"")</f>
        <v/>
      </c>
      <c r="AI271" s="95"/>
      <c r="AJ271" s="71" t="str">
        <f>IF(Deník!N272&lt;&gt;"",Deník!N272*-1,"")</f>
        <v/>
      </c>
      <c r="AK271" s="88"/>
      <c r="AL271" s="63" t="str">
        <f>IF(WEEKDAY(Deník!$C271,2)=1,IF(AND(Deník!$R271&gt;=0,Deník!$R271&lt;=1),"BE",Deník!$R271),"")</f>
        <v/>
      </c>
      <c r="AM271" s="13" t="str">
        <f>IF(WEEKDAY(Deník!$C271,2)=2,IF(AND(Deník!$R271&gt;=0,Deník!$R271&lt;=1),"BE",Deník!$R271),"")</f>
        <v/>
      </c>
      <c r="AN271" s="13" t="str">
        <f>IF(WEEKDAY(Deník!$C271,2)=3,IF(AND(Deník!$R271&gt;=0,Deník!$R271&lt;=1),"BE",Deník!$R271),"")</f>
        <v/>
      </c>
      <c r="AO271" s="13" t="str">
        <f>IF(WEEKDAY(Deník!$C271,2)=4,IF(AND(Deník!$R271&gt;=0,Deník!$R271&lt;=1),"BE",Deník!$R271),"")</f>
        <v/>
      </c>
      <c r="AP271" s="60" t="str">
        <f>IF(WEEKDAY(Deník!$C271,2)=5,IF(AND(Deník!$R271&gt;=0,Deník!$R271&lt;=1),"BE",Deník!$R271),"")</f>
        <v/>
      </c>
      <c r="AQ271" s="99"/>
      <c r="AR271" s="100">
        <f>Deník!D271</f>
        <v>0</v>
      </c>
      <c r="AS271" s="63" t="str">
        <f>IF(Deník!$D271&lt;&gt;"",IF(AND(Deník!$D271&gt;=AS$2,Deník!$D271&lt;=AS$3),IF(AND(Deník!$R271&gt;=0,Deník!$R271&lt;=1),"BE",Deník!$R271),""),"")</f>
        <v/>
      </c>
      <c r="AT271" s="63" t="str">
        <f>IF(Deník!$D271&lt;&gt;"",IF(AND(Deník!$D271&gt;=AT$2,Deník!$D271&lt;=AT$3),IF(AND(Deník!$R271&gt;=0,Deník!$R271&lt;=1),"BE",Deník!$R271),""),"")</f>
        <v/>
      </c>
      <c r="AU271" s="63" t="str">
        <f>IF(Deník!$D271&lt;&gt;"",IF(AND(Deník!$D271&gt;=AU$2,Deník!$D271&lt;=AU$3),IF(AND(Deník!$R271&gt;=0,Deník!$R271&lt;=1),"BE",Deník!$R271),""),"")</f>
        <v/>
      </c>
      <c r="AV271" s="63" t="str">
        <f>IF(Deník!$D271&lt;&gt;"",IF(AND(Deník!$D271&gt;=AV$2,Deník!$D271&lt;=AV$3),IF(AND(Deník!$R271&gt;=0,Deník!$R271&lt;=1),"BE",Deník!$R271),""),"")</f>
        <v/>
      </c>
      <c r="AW271" s="63" t="str">
        <f>IF(Deník!$D271&lt;&gt;"",IF(AND(Deník!$D271&gt;=AW$2,Deník!$D271&lt;=AW$3),IF(AND(Deník!$R271&gt;=0,Deník!$R271&lt;=1),"BE",Deník!$R271),""),"")</f>
        <v/>
      </c>
      <c r="AX271" s="63" t="str">
        <f>IF(Deník!$D271&lt;&gt;"",IF(AND(Deník!$D271&gt;=AX$2,Deník!$D271&lt;=AX$3),IF(AND(Deník!$R271&gt;=0,Deník!$R271&lt;=1),"BE",Deník!$R271),""),"")</f>
        <v/>
      </c>
      <c r="AY271" s="63" t="str">
        <f>IF(Deník!$D271&lt;&gt;"",IF(AND(Deník!$D271&gt;=AY$2,Deník!$D271&lt;=AY$3),IF(AND(Deník!$R271&gt;=0,Deník!$R271&lt;=1),"BE",Deník!$R271),""),"")</f>
        <v/>
      </c>
      <c r="AZ271" s="63" t="str">
        <f>IF(Deník!$D271&lt;&gt;"",IF(AND(Deník!$D271&gt;=AZ$2,Deník!$D271&lt;=AZ$3),IF(AND(Deník!$R271&gt;=0,Deník!$R271&lt;=1),"BE",Deník!$R271),""),"")</f>
        <v/>
      </c>
      <c r="BA271" s="63" t="str">
        <f>IF(Deník!$D271&lt;&gt;"",IF(AND(Deník!$D271&gt;=BA$2,Deník!$D271&lt;=BA$3),IF(AND(Deník!$R271&gt;=0,Deník!$R271&lt;=1),"BE",Deník!$R271),""),"")</f>
        <v/>
      </c>
      <c r="BB271" s="63" t="str">
        <f>IF(Deník!$D271&lt;&gt;"",IF(AND(Deník!$D271&gt;=BB$2,Deník!$D271&lt;=BB$3),IF(AND(Deník!$R271&gt;=0,Deník!$R271&lt;=1),"BE",Deník!$R271),""),"")</f>
        <v/>
      </c>
      <c r="BC271" s="71" t="str">
        <f>IF(Deník!$D271&lt;&gt;"",IF(AND(Deník!$D271&gt;=BC$2,Deník!$D271&lt;=BC$3),IF(AND(Deník!$R271&gt;=0,Deník!$R271&lt;=1),"BE",Deník!$R271),""),"")</f>
        <v/>
      </c>
      <c r="BD271" s="20" t="str">
        <f>IF(Deník!$J272="S",(Deník!$M272-Deník!$K272),IF(Deník!$J272="L",(Deník!$K272-Deník!$M272),""))</f>
        <v/>
      </c>
      <c r="BE271" s="20" t="str">
        <f>IF(Deník!$J272="S",(Deník!$K272-Deník!$O272),IF(Deník!$J272="L",(Deník!$O272-Deník!$K272),""))</f>
        <v/>
      </c>
      <c r="BF271" s="20" t="str">
        <f>IF(Deník!$J272="S",(Deník!$K272-Deník!$L272),IF(Deník!$J272="L",(Deník!$L272-Deník!$K272),""))</f>
        <v/>
      </c>
      <c r="BG271" s="20" t="str">
        <f>IF(Deník!$J272="S",(Deník!$K272-Deník!$S272),IF(Deník!$J272="L",(Deník!$S272-Deník!$K272),""))</f>
        <v/>
      </c>
      <c r="BH271" s="20" t="str">
        <f>IF(Deník!$J272="S",(Deník!$K272-Deník!$U272),IF(Deník!$J272="L",(Deník!$U272-Deník!$K272),""))</f>
        <v/>
      </c>
      <c r="BI271" s="20" t="str">
        <f>IF(Deník!$R271&gt;1,Deník!$R271,"")</f>
        <v/>
      </c>
      <c r="BJ271" s="20" t="str">
        <f>IF(Deník!$R271&lt;0,Deník!$R271,"")</f>
        <v/>
      </c>
      <c r="BK271" s="17"/>
      <c r="BM271" s="233" t="str">
        <f>IF(Deník!$R271&lt;&gt;"",IF(Deník!$Y271=Statistika!$F$78,IF(AND(Deník!$R271&gt;=0,Deník!$R271&lt;=1),"BE",Deník!$R271),""),"")</f>
        <v/>
      </c>
      <c r="BN271" s="233" t="str">
        <f>IF(Deník!$R271&lt;&gt;"",IF(Deník!$Y271=Statistika!$F$79,IF(AND(Deník!$R271&gt;=0,Deník!$R271&lt;=1),"BE",Deník!$R271),""),"")</f>
        <v/>
      </c>
      <c r="BO271" s="233" t="str">
        <f>IF(Deník!$R271&lt;&gt;"",IF(Deník!$Y271=Statistika!$F$80,IF(AND(Deník!$R271&gt;=0,Deník!$R271&lt;=1),"BE",Deník!$R271),""),"")</f>
        <v/>
      </c>
      <c r="BP271" s="233" t="str">
        <f>IF(Deník!$R271&lt;&gt;"",IF(Deník!$Y271=Statistika!$F$81,IF(AND(Deník!$R271&gt;=0,Deník!$R271&lt;=1),"BE",Deník!$R271),""),"")</f>
        <v/>
      </c>
      <c r="BQ271" s="233" t="str">
        <f>IF(Deník!$R271&lt;&gt;"",IF(Deník!$Y271=Statistika!$F$82,IF(AND(Deník!$R271&gt;=0,Deník!$R271&lt;=1),"BE",Deník!$R271),""),"")</f>
        <v/>
      </c>
      <c r="BR271" s="233" t="str">
        <f>IF(Deník!$R271&lt;&gt;"",IF(Deník!$Y271=Statistika!$F$83,IF(AND(Deník!$R271&gt;=0,Deník!$R271&lt;=1),"BE",Deník!$R271),""),"")</f>
        <v/>
      </c>
      <c r="BS271" s="233" t="str">
        <f>IF(Deník!$R271&lt;&gt;"",IF(Deník!$Y271=Statistika!$F$84,IF(AND(Deník!$R271&gt;=0,Deník!$R271&lt;=1),"BE",Deník!$R271),""),"")</f>
        <v/>
      </c>
      <c r="BT271" s="233" t="str">
        <f>IF(Deník!$R271&lt;&gt;"",IF(Deník!$Y271=Statistika!$F$85,IF(AND(Deník!$R271&gt;=0,Deník!$R271&lt;=1),"BE",Deník!$R271),""),"")</f>
        <v/>
      </c>
      <c r="BU271" s="233" t="str">
        <f>IF(Deník!$R271&lt;&gt;"",IF(Deník!$Y271=Statistika!$F$86,IF(AND(Deník!$R271&gt;=0,Deník!$R271&lt;=1),"BE",Deník!$R271),""),"")</f>
        <v/>
      </c>
      <c r="BV271" s="233" t="str">
        <f>IF(Deník!$R271&lt;&gt;"",IF(Deník!$Y271=Statistika!$F$87,IF(AND(Deník!$R271&gt;=0,Deník!$R271&lt;=1),"BE",Deník!$R271),""),"")</f>
        <v/>
      </c>
      <c r="BW271" s="233" t="str">
        <f>IF(Deník!$R271&lt;&gt;"",IF(Deník!$Y271=Statistika!$F$88,IF(AND(Deník!$R271&gt;=0,Deník!$R271&lt;=1),"BE",Deník!$R271),""),"")</f>
        <v/>
      </c>
      <c r="BX271" s="233" t="str">
        <f>IF(Deník!$R271&lt;&gt;"",IF(Deník!$Y271=Statistika!$F$89,IF(AND(Deník!$R271&gt;=0,Deník!$R271&lt;=1),"BE",Deník!$R271),""),"")</f>
        <v/>
      </c>
      <c r="BY271" s="233" t="str">
        <f>IF(Deník!$R271&lt;&gt;"",IF(Deník!$Y271=Statistika!$F$90,IF(AND(Deník!$R271&gt;=0,Deník!$R271&lt;=1),"BE",Deník!$R271),""),"")</f>
        <v/>
      </c>
      <c r="BZ271" s="233" t="str">
        <f>IF(Deník!$R271&lt;&gt;"",IF(Deník!$Y271=Statistika!$F$91,IF(AND(Deník!$R271&gt;=0,Deník!$R271&lt;=1),"BE",Deník!$R271),""),"")</f>
        <v/>
      </c>
      <c r="CA271" s="233"/>
      <c r="CB271" s="233" t="str">
        <f>IF(Deník!$R271&lt;&gt;"",IF(Deník!$AB271="SL",IF(AND(Deník!$R271&gt;=0,Deník!$R271&lt;=1),"BE",Deník!$R271),""),"")</f>
        <v/>
      </c>
      <c r="CC271" s="233" t="str">
        <f>IF(Deník!$R271&lt;&gt;"",IF(Deník!$AB271="BE10",IF(AND(Deník!$R271&gt;=0,Deník!$R271&lt;=1),"BE",Deník!$R271),""),"")</f>
        <v/>
      </c>
      <c r="CD271" s="233" t="str">
        <f>IF(Deník!$R271&lt;&gt;"",IF(Deník!$AB271="BE15",IF(AND(Deník!$R271&gt;=0,Deník!$R271&lt;=1),"BE",Deník!$R271),""),"")</f>
        <v/>
      </c>
      <c r="CE271" s="233" t="str">
        <f>IF(Deník!$R271&lt;&gt;"",IF(Deník!$AB271="BE20",IF(AND(Deník!$R271&gt;=0,Deník!$R271&lt;=1),"BE",Deník!$R271),""),"")</f>
        <v/>
      </c>
      <c r="CF271" s="233" t="str">
        <f>IF(Deník!$R271&lt;&gt;"",IF(Deník!$AB271="TP1",IF(AND(Deník!$R271&gt;=0,Deník!$R271&lt;=1),"BE",Deník!$R271),""),"")</f>
        <v/>
      </c>
      <c r="CG271" s="233" t="str">
        <f>IF(Deník!$R271&lt;&gt;"",IF(Deník!$AB271="TP2",IF(AND(Deník!$R271&gt;=0,Deník!$R271&lt;=1),"BE",Deník!$R271),""),"")</f>
        <v/>
      </c>
      <c r="CH271" s="233" t="str">
        <f>IF(Deník!$R271&lt;&gt;"",IF(Deník!$AB271="TP3",IF(AND(Deník!$R271&gt;=0,Deník!$R271&lt;=1),"BE",Deník!$R271),""),"")</f>
        <v/>
      </c>
      <c r="CI271" s="233" t="str">
        <f>IF(Deník!$R271&lt;&gt;"",IF(Deník!$AB271="Trailing SL",IF(AND(Deník!$R271&gt;=0,Deník!$R271&lt;=1),"BE",Deník!$R271),""),"")</f>
        <v/>
      </c>
      <c r="CJ271" s="233" t="str">
        <f>IF(Deník!$R271&lt;&gt;"",IF(Deník!$AB271="Manual",IF(AND(Deník!$R271&gt;=0,Deník!$R271&lt;=1),"BE",Deník!$R271),""),"")</f>
        <v/>
      </c>
      <c r="CK271" s="233"/>
      <c r="CL271" s="233" t="str">
        <f>IF(Deník!$R271&lt;0,IF(Deník!$AC271=Statistika!$F$117,Deník!$R271,""),"")</f>
        <v/>
      </c>
      <c r="CM271" s="233" t="str">
        <f>IF(Deník!$R271&lt;0,IF(Deník!$AC271=Statistika!$F$118,Deník!$R271,""),"")</f>
        <v/>
      </c>
      <c r="CN271" s="233" t="str">
        <f>IF(Deník!$R271&lt;0,IF(Deník!$AC271=Statistika!$F$119,Deník!$R271,""),"")</f>
        <v/>
      </c>
      <c r="CO271" s="233" t="str">
        <f>IF(Deník!$R271&lt;0,IF(Deník!$AC271=Statistika!$F$120,Deník!$R271,""),"")</f>
        <v/>
      </c>
      <c r="CP271" s="233" t="str">
        <f>IF(Deník!$R271&lt;0,IF(Deník!$AC271=Statistika!$F$121,Deník!$R271,""),"")</f>
        <v/>
      </c>
      <c r="CQ271" s="233" t="str">
        <f>IF(Deník!$R271&lt;0,IF(Deník!$AC271=Statistika!$F$122,Deník!$R271,""),"")</f>
        <v/>
      </c>
      <c r="CR271" s="233" t="str">
        <f>IF(Deník!$R271&lt;0,IF(Deník!$AC271=Statistika!$F$123,Deník!$R271,""),"")</f>
        <v/>
      </c>
      <c r="CS271" s="233" t="str">
        <f>IF(Deník!$R271&lt;0,IF(Deník!$AC271=Statistika!$F$124,Deník!$R271,""),"")</f>
        <v/>
      </c>
      <c r="CT271" s="233" t="str">
        <f>IF(Deník!$R271&lt;0,IF(Deník!$AC271=Statistika!$F$125,Deník!$R271,""),"")</f>
        <v/>
      </c>
      <c r="CU271" s="233"/>
      <c r="CV271" s="233" t="str">
        <f>IF(Deník!$R271&lt;0,IF(Deník!$AD271=$CV$2,Deník!$R271,""),"")</f>
        <v/>
      </c>
      <c r="CW271" s="233" t="str">
        <f>IF(Deník!$R271&lt;0,IF(Deník!$AD271=$CW$2,Deník!$R271,""),"")</f>
        <v/>
      </c>
      <c r="CX271" s="233" t="str">
        <f>IF(Deník!$R271&lt;0,IF(Deník!$AD271=$CX$2,Deník!$R271,""),"")</f>
        <v/>
      </c>
      <c r="CY271" s="233" t="str">
        <f>IF(Deník!$R271&lt;0,IF(Deník!$AD271=$CY$2,Deník!$R271,""),"")</f>
        <v/>
      </c>
      <c r="CZ271" s="233" t="str">
        <f>IF(Deník!$R271&lt;0,IF(Deník!$AD271=$CZ$2,Deník!$R271,""),"")</f>
        <v/>
      </c>
      <c r="DL271" s="221">
        <f t="shared" si="14"/>
        <v>93847.029999999984</v>
      </c>
      <c r="DM271" s="220">
        <f t="shared" si="13"/>
        <v>-6.1529700000000132E-2</v>
      </c>
      <c r="DO271" s="50">
        <f>Deník!W272</f>
        <v>0</v>
      </c>
      <c r="DP271" s="102" t="str">
        <f>IF(AND(Deník!W272&gt;0),1,"")</f>
        <v/>
      </c>
      <c r="DQ271" s="102">
        <f>IF(AND(Deník!W272&lt;=0),1,"")</f>
        <v>1</v>
      </c>
      <c r="DR271" s="227"/>
      <c r="DS271" s="228"/>
      <c r="DT271" s="85"/>
      <c r="DU271" s="54">
        <f>IF(MONTH(Deník!$C271)=DU$2,Deník!$W271,"")</f>
        <v>0</v>
      </c>
      <c r="DV271" s="222" t="str">
        <f>IF(MONTH(Deník!$C271)=DV$2,Deník!$W271,"")</f>
        <v/>
      </c>
      <c r="DW271" s="222" t="str">
        <f>IF(MONTH(Deník!$C271)=DW$2,Deník!$W271,"")</f>
        <v/>
      </c>
      <c r="DX271" s="222" t="str">
        <f>IF(MONTH(Deník!$C271)=DX$2,Deník!$W271,"")</f>
        <v/>
      </c>
      <c r="DY271" s="222" t="str">
        <f>IF(MONTH(Deník!$C271)=DY$2,Deník!$W271,"")</f>
        <v/>
      </c>
      <c r="DZ271" s="222" t="str">
        <f>IF(MONTH(Deník!$C271)=DZ$2,Deník!$W271,"")</f>
        <v/>
      </c>
      <c r="EA271" s="222" t="str">
        <f>IF(MONTH(Deník!$C271)=EA$2,Deník!$W271,"")</f>
        <v/>
      </c>
      <c r="EB271" s="222" t="str">
        <f>IF(MONTH(Deník!$C271)=EB$2,Deník!$W271,"")</f>
        <v/>
      </c>
      <c r="EC271" s="222" t="str">
        <f>IF(MONTH(Deník!$C271)=EC$2,Deník!$W271,"")</f>
        <v/>
      </c>
      <c r="ED271" s="222" t="str">
        <f>IF(MONTH(Deník!$C271)=ED$2,Deník!$W271,"")</f>
        <v/>
      </c>
      <c r="EE271" s="222" t="str">
        <f>IF(MONTH(Deník!$C271)=EE$2,Deník!$W271,"")</f>
        <v/>
      </c>
      <c r="EF271" s="222" t="str">
        <f>IF(MONTH(Deník!$C271)=EF$2,Deník!$W271,"")</f>
        <v/>
      </c>
      <c r="EI271" s="600" t="str">
        <f>IF(Deník!$W271&lt;&gt;"",IF(Deník!$B271=Statistika!$F$63,Deník!$W271,""),"")</f>
        <v/>
      </c>
      <c r="EJ271" s="13" t="str">
        <f>IF(Deník!$W271&lt;&gt;"",IF(Deník!$B271=Statistika!$F$64,Deník!$W271,""),"")</f>
        <v/>
      </c>
      <c r="EK271" s="13" t="str">
        <f>IF(Deník!$W271&lt;&gt;"",IF(Deník!$B271=Statistika!$F$65,Deník!$W271,""),"")</f>
        <v/>
      </c>
      <c r="EL271" s="13" t="str">
        <f>IF(Deník!$W271&lt;&gt;"",IF(Deník!$B271=Statistika!$F$66,Deník!$W271,""),"")</f>
        <v/>
      </c>
      <c r="EM271" s="13" t="str">
        <f>IF(Deník!$W271&lt;&gt;"",IF(Deník!$B271=Statistika!$F$67,Deník!$W271,""),"")</f>
        <v/>
      </c>
      <c r="EN271" s="13" t="str">
        <f>IF(Deník!$W271&lt;&gt;"",IF(Deník!$B271=Statistika!$F$68,Deník!$W271,""),"")</f>
        <v/>
      </c>
      <c r="EO271" s="13" t="str">
        <f>IF(Deník!$W271&lt;&gt;"",IF(Deník!$B271=Statistika!$F$69,Deník!$W271,""),"")</f>
        <v/>
      </c>
      <c r="EP271" s="601" t="str">
        <f>IF(Deník!$W271&lt;&gt;"",IF(Deník!$B271=Statistika!$F$70,Deník!$W271,""),"")</f>
        <v/>
      </c>
      <c r="EQ271" s="90"/>
      <c r="ER271" s="63" t="str">
        <f>IF(Deník!$W271&lt;&gt;"",IF(Deník!$J271="L",Deník!$W271,""),"")</f>
        <v/>
      </c>
      <c r="ES271" s="13" t="str">
        <f>IF(Deník!$W271&lt;&gt;"",IF(Deník!$J271="S",Deník!$W271,""),"")</f>
        <v/>
      </c>
      <c r="ET271" s="95"/>
      <c r="EU271" s="88"/>
      <c r="EV271" s="63" t="str">
        <f>IF(WEEKDAY(Deník!$C271,2)=1,Deník!$W271,"")</f>
        <v/>
      </c>
      <c r="EW271" s="13" t="str">
        <f>IF(WEEKDAY(Deník!$C271,2)=2,Deník!$W271,"")</f>
        <v/>
      </c>
      <c r="EX271" s="13" t="str">
        <f>IF(WEEKDAY(Deník!$C271,2)=3,Deník!$W271,"")</f>
        <v/>
      </c>
      <c r="EY271" s="13" t="str">
        <f>IF(WEEKDAY(Deník!$C271,2)=4,Deník!$W271,"")</f>
        <v/>
      </c>
      <c r="EZ271" s="60" t="str">
        <f>IF(WEEKDAY(Deník!$C271,2)=5,Deník!$W271,"")</f>
        <v/>
      </c>
      <c r="FA271" s="99"/>
      <c r="FB271" s="100">
        <f>Deník!D271</f>
        <v>0</v>
      </c>
      <c r="FC271" s="63">
        <f>IF($FB271&lt;&gt;"",IF(AND($FB271&gt;=FC$2,$FB271&lt;=FC$3),Deník!$W271,""))</f>
        <v>0</v>
      </c>
      <c r="FD271" s="63" t="str">
        <f>IF($FB271&lt;&gt;"",IF(AND($FB271&gt;=FD$2,$FB271&lt;=FD$3),Deník!$W271,""))</f>
        <v/>
      </c>
      <c r="FE271" s="63" t="str">
        <f>IF($FB271&lt;&gt;"",IF(AND($FB271&gt;=FE$2,$FB271&lt;=FE$3),Deník!$W271,""))</f>
        <v/>
      </c>
      <c r="FF271" s="63" t="str">
        <f>IF($FB271&lt;&gt;"",IF(AND($FB271&gt;=FF$2,$FB271&lt;=FF$3),Deník!$W271,""))</f>
        <v/>
      </c>
      <c r="FG271" s="63" t="str">
        <f>IF($FB271&lt;&gt;"",IF(AND($FB271&gt;=FG$2,$FB271&lt;=FG$3),Deník!$W271,""))</f>
        <v/>
      </c>
      <c r="FH271" s="63" t="str">
        <f>IF($FB271&lt;&gt;"",IF(AND($FB271&gt;=FH$2,$FB271&lt;=FH$3),Deník!$W271,""))</f>
        <v/>
      </c>
      <c r="FI271" s="63" t="str">
        <f>IF($FB271&lt;&gt;"",IF(AND($FB271&gt;=FI$2,$FB271&lt;=FI$3),Deník!$W271,""))</f>
        <v/>
      </c>
      <c r="FJ271" s="63" t="str">
        <f>IF($FB271&lt;&gt;"",IF(AND($FB271&gt;=FJ$2,$FB271&lt;=FJ$3),Deník!$W271,""))</f>
        <v/>
      </c>
      <c r="FK271" s="63" t="str">
        <f>IF($FB271&lt;&gt;"",IF(AND($FB271&gt;=FK$2,$FB271&lt;=FK$3),Deník!$W271,""))</f>
        <v/>
      </c>
      <c r="FL271" s="63" t="str">
        <f>IF($FB271&lt;&gt;"",IF(AND($FB271&gt;=FL$2,$FB271&lt;=FL$3),Deník!$W271,""))</f>
        <v/>
      </c>
      <c r="FM271" s="63" t="str">
        <f>IF($FB271&lt;&gt;"",IF(AND($FB271&gt;=FM$2,$FB271&lt;=FM$3),Deník!$W271,""))</f>
        <v/>
      </c>
      <c r="FN271" s="13"/>
      <c r="FO271" s="20" t="str">
        <f>IF(Deník!$W271&gt;1,Deník!$W271,"")</f>
        <v/>
      </c>
      <c r="FP271" s="20" t="str">
        <f>IF(Deník!$W271&lt;0,Deník!$W271,"")</f>
        <v/>
      </c>
      <c r="FQ271" s="17"/>
      <c r="FS271" s="233"/>
      <c r="FT271" s="233" t="str">
        <f>IF(Deník!$W271&lt;&gt;"",IF(Deník!$Y271=Statistika!$F$78,Deník!$W271,""),"")</f>
        <v/>
      </c>
      <c r="FU271" s="233" t="str">
        <f>IF(Deník!$W271&lt;&gt;"",IF(Deník!$Y271=Statistika!$F$79,Deník!$W271,""),"")</f>
        <v/>
      </c>
      <c r="FV271" s="233" t="str">
        <f>IF(Deník!$W271&lt;&gt;"",IF(Deník!$Y271=Statistika!$F$80,Deník!$W271,""),"")</f>
        <v/>
      </c>
      <c r="FW271" s="233" t="str">
        <f>IF(Deník!$W271&lt;&gt;"",IF(Deník!$Y271=Statistika!$F$81,Deník!$W271,""),"")</f>
        <v/>
      </c>
      <c r="FX271" s="233" t="str">
        <f>IF(Deník!$W271&lt;&gt;"",IF(Deník!$Y271=Statistika!$F$82,Deník!$W271,""),"")</f>
        <v/>
      </c>
      <c r="FY271" s="233" t="str">
        <f>IF(Deník!$W271&lt;&gt;"",IF(Deník!$Y271=Statistika!$F$83,Deník!$W271,""),"")</f>
        <v/>
      </c>
      <c r="FZ271" s="233" t="str">
        <f>IF(Deník!$W271&lt;&gt;"",IF(Deník!$Y271=Statistika!$F$84,Deník!$W271,""),"")</f>
        <v/>
      </c>
      <c r="GA271" s="233" t="str">
        <f>IF(Deník!$W271&lt;&gt;"",IF(Deník!$Y271=Statistika!$F$85,Deník!$W271,""),"")</f>
        <v/>
      </c>
      <c r="GB271" s="233" t="str">
        <f>IF(Deník!$W271&lt;&gt;"",IF(Deník!$Y271=Statistika!$F$86,Deník!$W271,""),"")</f>
        <v/>
      </c>
      <c r="GC271" s="233" t="str">
        <f>IF(Deník!$W271&lt;&gt;"",IF(Deník!$Y271=Statistika!$F$87,Deník!$W271,""),"")</f>
        <v/>
      </c>
      <c r="GD271" s="233" t="str">
        <f>IF(Deník!$W271&lt;&gt;"",IF(Deník!$Y271=Statistika!$F$88,Deník!$W271,""),"")</f>
        <v/>
      </c>
      <c r="GE271" s="233" t="str">
        <f>IF(Deník!$W271&lt;&gt;"",IF(Deník!$Y271=Statistika!$F$89,Deník!$W271,""),"")</f>
        <v/>
      </c>
      <c r="GF271" s="233" t="str">
        <f>IF(Deník!$W271&lt;&gt;"",IF(Deník!$Y271=Statistika!$F$90,Deník!$W271,""),"")</f>
        <v/>
      </c>
      <c r="GG271" s="233" t="str">
        <f>IF(Deník!$W271&lt;&gt;"",IF(Deník!$Y271=Statistika!$F$91,Deník!$W271,""),"")</f>
        <v/>
      </c>
      <c r="GH271" s="233"/>
      <c r="GI271" s="233" t="str">
        <f>IF(Deník!$W271&lt;&gt;"",IF(Deník!$AB271=Statistika!$L$100,Deník!$W271,""),"")</f>
        <v/>
      </c>
      <c r="GJ271" s="233" t="str">
        <f>IF(Deník!$W271&lt;&gt;"",IF(Deník!$AB271=Statistika!$L$101,Deník!$W271,""),"")</f>
        <v/>
      </c>
      <c r="GK271" s="233" t="str">
        <f>IF(Deník!$W271&lt;&gt;"",IF(Deník!$AB271=Statistika!$L$102,Deník!$W271,""),"")</f>
        <v/>
      </c>
      <c r="GL271" s="233" t="str">
        <f>IF(Deník!$W271&lt;&gt;"",IF(Deník!$AB271=Statistika!$L$103,Deník!$W271,""),"")</f>
        <v/>
      </c>
      <c r="GM271" s="233" t="str">
        <f>IF(Deník!$W271&lt;&gt;"",IF(Deník!$AB271=Statistika!$L$104,Deník!$W271,""),"")</f>
        <v/>
      </c>
      <c r="GN271" s="233" t="str">
        <f>IF(Deník!$W271&lt;&gt;"",IF(Deník!$AB271=Statistika!$L$105,Deník!$W271,""),"")</f>
        <v/>
      </c>
      <c r="GO271" s="233" t="str">
        <f>IF(Deník!$W271&lt;&gt;"",IF(Deník!$AB271=Statistika!$L$106,Deník!$W271,""),"")</f>
        <v/>
      </c>
      <c r="GP271" s="233" t="str">
        <f>IF(Deník!$W271&lt;&gt;"",IF(Deník!$AB271=Statistika!$L$107,Deník!$W271,""),"")</f>
        <v/>
      </c>
      <c r="GQ271" s="233" t="str">
        <f>IF(Deník!$W271&lt;&gt;"",IF(Deník!$AB271=Statistika!$L$108,Deník!$W271,""),"")</f>
        <v/>
      </c>
      <c r="GS271" s="233" t="str">
        <f>IF(Deník!$W271&lt;0,IF(Deník!$AC271=Statistika!$F$117,Deník!$W271,""),"")</f>
        <v/>
      </c>
      <c r="GT271" s="233" t="str">
        <f>IF(Deník!$W271&lt;0,IF(Deník!$AC271=Statistika!$F$118,Deník!$W271,""),"")</f>
        <v/>
      </c>
      <c r="GU271" s="233" t="str">
        <f>IF(Deník!$W271&lt;0,IF(Deník!$AC271=Statistika!$F$119,Deník!$W271,""),"")</f>
        <v/>
      </c>
      <c r="GV271" s="233" t="str">
        <f>IF(Deník!$W271&lt;0,IF(Deník!$AC271=Statistika!$F$120,Deník!$W271,""),"")</f>
        <v/>
      </c>
      <c r="GW271" s="233" t="str">
        <f>IF(Deník!$W271&lt;0,IF(Deník!$AC271=Statistika!$F$121,Deník!$W271,""),"")</f>
        <v/>
      </c>
      <c r="GX271" s="233" t="str">
        <f>IF(Deník!$W271&lt;0,IF(Deník!$AC271=Statistika!$F$122,Deník!$W271,""),"")</f>
        <v/>
      </c>
      <c r="GY271" s="233" t="str">
        <f>IF(Deník!$W271&lt;0,IF(Deník!$AC271=Statistika!$F$123,Deník!$W271,""),"")</f>
        <v/>
      </c>
      <c r="GZ271" s="233" t="str">
        <f>IF(Deník!$W271&lt;0,IF(Deník!$AC271=Statistika!$F$124,Deník!$W271,""),"")</f>
        <v/>
      </c>
      <c r="HA271" s="233" t="str">
        <f>IF(Deník!$W271&lt;0,IF(Deník!$AC271=Statistika!$F$125,Deník!$W271,""),"")</f>
        <v/>
      </c>
      <c r="HC271" s="233" t="str">
        <f>IF(Deník!$W271&lt;0,IF(Deník!$AD271=Statistika!$F$133,Deník!$W271,""),"")</f>
        <v/>
      </c>
      <c r="HD271" s="233" t="str">
        <f>IF(Deník!$W271&lt;0,IF(Deník!$AD271=Statistika!$F$134,Deník!$W271,""),"")</f>
        <v/>
      </c>
      <c r="HE271" s="233" t="str">
        <f>IF(Deník!$W271&lt;0,IF(Deník!$AD271=Statistika!$F$135,Deník!$W271,""),"")</f>
        <v/>
      </c>
      <c r="HF271" s="233" t="str">
        <f>IF(Deník!$W271&lt;0,IF(Deník!$AD271=Statistika!$F$136,Deník!$W271,""),"")</f>
        <v/>
      </c>
      <c r="HG271" s="233" t="str">
        <f>IF(Deník!$W271&lt;0,IF(Deník!$AD271=Statistika!$F$137,Deník!$W271,""),"")</f>
        <v/>
      </c>
      <c r="ID271" s="8">
        <f>Tabulka4[[#This Row],[Sloupec3]]</f>
        <v>0</v>
      </c>
      <c r="IE271" s="17" t="str">
        <f>IF(AND([1]Deník!$C271&gt;='[1]Měsíční shrnutí'!$D$1,[1]Deník!$C271&lt;='[1]Měsíční shrnutí'!$F$1),[1]Deník!$X271,"")</f>
        <v/>
      </c>
    </row>
    <row r="272" spans="1:239">
      <c r="A272" s="8">
        <f>Deník!C273</f>
        <v>0</v>
      </c>
      <c r="B272" s="50" t="str">
        <f>Deník!R273</f>
        <v/>
      </c>
      <c r="C272" s="102" t="str">
        <f>IF(AND(Deník!R273&gt;1,Deník!R273&lt;&gt;""),1,"")</f>
        <v/>
      </c>
      <c r="D272" s="102" t="str">
        <f>IF(AND(Deník!R273&lt;=0,Deník!R273&lt;&gt;""),1,"")</f>
        <v/>
      </c>
      <c r="E272" s="103" t="str">
        <f>IF(AND(Deník!R273&gt;=0,Deník!R273&lt;=1),1,"")</f>
        <v/>
      </c>
      <c r="F272" s="79" t="str">
        <f>IF(Deník!R273&lt;&gt;"",Deník!R273+F271,"")</f>
        <v/>
      </c>
      <c r="G272" s="85"/>
      <c r="H272" s="54" t="str">
        <f>IF(MONTH(Deník!$C272)=H$2,IF(AND(Deník!$R272&gt;=0,Deník!$R272&lt;=1),"BE",Deník!$R272),"")</f>
        <v/>
      </c>
      <c r="I272" s="11" t="str">
        <f>IF(MONTH(Deník!$C272)=I$2,IF(AND(Deník!$R272&gt;=0,Deník!$R272&lt;=1),"BE",Deník!$R272),"")</f>
        <v/>
      </c>
      <c r="J272" s="11" t="str">
        <f>IF(MONTH(Deník!$C272)=J$2,IF(AND(Deník!$R272&gt;=0,Deník!$R272&lt;=1),"BE",Deník!$R272),"")</f>
        <v/>
      </c>
      <c r="K272" s="11" t="str">
        <f>IF(MONTH(Deník!$C272)=K$2,IF(AND(Deník!$R272&gt;=0,Deník!$R272&lt;=1),"BE",Deník!$R272),"")</f>
        <v/>
      </c>
      <c r="L272" s="11" t="str">
        <f>IF(MONTH(Deník!$C272)=L$2,IF(AND(Deník!$R272&gt;=0,Deník!$R272&lt;=1),"BE",Deník!$R272),"")</f>
        <v/>
      </c>
      <c r="M272" s="11" t="str">
        <f>IF(MONTH(Deník!$C272)=M$2,IF(AND(Deník!$R272&gt;=0,Deník!$R272&lt;=1),"BE",Deník!$R272),"")</f>
        <v/>
      </c>
      <c r="N272" s="11" t="str">
        <f>IF(MONTH(Deník!$C272)=N$2,IF(AND(Deník!$R272&gt;=0,Deník!$R272&lt;=1),"BE",Deník!$R272),"")</f>
        <v/>
      </c>
      <c r="O272" s="11" t="str">
        <f>IF(MONTH(Deník!$C272)=O$2,IF(AND(Deník!$R272&gt;=0,Deník!$R272&lt;=1),"BE",Deník!$R272),"")</f>
        <v/>
      </c>
      <c r="P272" s="11" t="str">
        <f>IF(MONTH(Deník!$C272)=P$2,IF(AND(Deník!$R272&gt;=0,Deník!$R272&lt;=1),"BE",Deník!$R272),"")</f>
        <v/>
      </c>
      <c r="Q272" s="11" t="str">
        <f>IF(MONTH(Deník!$C272)=Q$2,IF(AND(Deník!$R272&gt;=0,Deník!$R272&lt;=1),"BE",Deník!$R272),"")</f>
        <v/>
      </c>
      <c r="R272" s="11" t="str">
        <f>IF(MONTH(Deník!$C272)=R$2,IF(AND(Deník!$R272&gt;=0,Deník!$R272&lt;=1),"BE",Deník!$R272),"")</f>
        <v/>
      </c>
      <c r="S272" s="57" t="str">
        <f>IF(MONTH(Deník!$C272)=S$2,IF(AND(Deník!$R272&gt;=0,Deník!$R272&lt;=1),"BE",Deník!$R272),"")</f>
        <v/>
      </c>
      <c r="U272" s="12"/>
      <c r="V272" s="12"/>
      <c r="X272" s="600" t="str">
        <f>IF(Deník!$R272&lt;&gt;"",IF(Deník!$B272=Statistika!$F$63,IF(AND(Deník!$R272&gt;=0,Deník!$R272&lt;=1),"BE",Deník!$R272),""),"")</f>
        <v/>
      </c>
      <c r="Y272" s="13" t="str">
        <f>IF(Deník!$R272&lt;&gt;"",IF(Deník!$B272=Statistika!$F$64,IF(AND(Deník!$R272&gt;=0,Deník!$R272&lt;=1),"BE",Deník!$R272),""),"")</f>
        <v/>
      </c>
      <c r="Z272" s="13" t="str">
        <f>IF(Deník!$R272&lt;&gt;"",IF(Deník!$B272=Statistika!$F$65,IF(AND(Deník!$R272&gt;=0,Deník!$R272&lt;=1),"BE",Deník!$R272),""),"")</f>
        <v/>
      </c>
      <c r="AA272" s="13" t="str">
        <f>IF(Deník!$R272&lt;&gt;"",IF(Deník!$B272=Statistika!$F$66,IF(AND(Deník!$R272&gt;=0,Deník!$R272&lt;=1),"BE",Deník!$R272),""),"")</f>
        <v/>
      </c>
      <c r="AB272" s="13" t="str">
        <f>IF(Deník!$R272&lt;&gt;"",IF(Deník!$B272=Statistika!$F$67,IF(AND(Deník!$R272&gt;=0,Deník!$R272&lt;=1),"BE",Deník!$R272),""),"")</f>
        <v/>
      </c>
      <c r="AC272" s="13" t="str">
        <f>IF(Deník!$R272&lt;&gt;"",IF(Deník!$B272=Statistika!$F$68,IF(AND(Deník!$R272&gt;=0,Deník!$R272&lt;=1),"BE",Deník!$R272),""),"")</f>
        <v/>
      </c>
      <c r="AD272" s="13" t="str">
        <f>IF(Deník!$R272&lt;&gt;"",IF(Deník!$B272=Statistika!$F$69,IF(AND(Deník!$R272&gt;=0,Deník!$R272&lt;=1),"BE",Deník!$R272),""),"")</f>
        <v/>
      </c>
      <c r="AE272" s="601" t="str">
        <f>IF(Deník!$R272&lt;&gt;"",IF(Deník!$B272=Statistika!$F$70,IF(AND(Deník!$R272&gt;=0,Deník!$R272&lt;=1),"BE",Deník!$R272),""),"")</f>
        <v/>
      </c>
      <c r="AF272" s="90"/>
      <c r="AG272" s="63" t="str">
        <f>IF(Deník!$R272&lt;&gt;"",IF(Deník!$J272="L",IF(AND(Deník!$R272&gt;=0,Deník!$R272&lt;=1),"BE",Deník!$R272),""),"")</f>
        <v/>
      </c>
      <c r="AH272" s="13" t="str">
        <f>IF(Deník!$R272&lt;&gt;"",IF(Deník!$J272="S",IF(AND(Deník!$R272&gt;=0,Deník!$R272&lt;=1),"BE",Deník!$R272),""),"")</f>
        <v/>
      </c>
      <c r="AI272" s="95"/>
      <c r="AJ272" s="71" t="str">
        <f>IF(Deník!N273&lt;&gt;"",Deník!N273*-1,"")</f>
        <v/>
      </c>
      <c r="AK272" s="88"/>
      <c r="AL272" s="63" t="str">
        <f>IF(WEEKDAY(Deník!$C272,2)=1,IF(AND(Deník!$R272&gt;=0,Deník!$R272&lt;=1),"BE",Deník!$R272),"")</f>
        <v/>
      </c>
      <c r="AM272" s="13" t="str">
        <f>IF(WEEKDAY(Deník!$C272,2)=2,IF(AND(Deník!$R272&gt;=0,Deník!$R272&lt;=1),"BE",Deník!$R272),"")</f>
        <v/>
      </c>
      <c r="AN272" s="13" t="str">
        <f>IF(WEEKDAY(Deník!$C272,2)=3,IF(AND(Deník!$R272&gt;=0,Deník!$R272&lt;=1),"BE",Deník!$R272),"")</f>
        <v/>
      </c>
      <c r="AO272" s="13" t="str">
        <f>IF(WEEKDAY(Deník!$C272,2)=4,IF(AND(Deník!$R272&gt;=0,Deník!$R272&lt;=1),"BE",Deník!$R272),"")</f>
        <v/>
      </c>
      <c r="AP272" s="60" t="str">
        <f>IF(WEEKDAY(Deník!$C272,2)=5,IF(AND(Deník!$R272&gt;=0,Deník!$R272&lt;=1),"BE",Deník!$R272),"")</f>
        <v/>
      </c>
      <c r="AQ272" s="99"/>
      <c r="AR272" s="100">
        <f>Deník!D272</f>
        <v>0</v>
      </c>
      <c r="AS272" s="63" t="str">
        <f>IF(Deník!$D272&lt;&gt;"",IF(AND(Deník!$D272&gt;=AS$2,Deník!$D272&lt;=AS$3),IF(AND(Deník!$R272&gt;=0,Deník!$R272&lt;=1),"BE",Deník!$R272),""),"")</f>
        <v/>
      </c>
      <c r="AT272" s="63" t="str">
        <f>IF(Deník!$D272&lt;&gt;"",IF(AND(Deník!$D272&gt;=AT$2,Deník!$D272&lt;=AT$3),IF(AND(Deník!$R272&gt;=0,Deník!$R272&lt;=1),"BE",Deník!$R272),""),"")</f>
        <v/>
      </c>
      <c r="AU272" s="63" t="str">
        <f>IF(Deník!$D272&lt;&gt;"",IF(AND(Deník!$D272&gt;=AU$2,Deník!$D272&lt;=AU$3),IF(AND(Deník!$R272&gt;=0,Deník!$R272&lt;=1),"BE",Deník!$R272),""),"")</f>
        <v/>
      </c>
      <c r="AV272" s="63" t="str">
        <f>IF(Deník!$D272&lt;&gt;"",IF(AND(Deník!$D272&gt;=AV$2,Deník!$D272&lt;=AV$3),IF(AND(Deník!$R272&gt;=0,Deník!$R272&lt;=1),"BE",Deník!$R272),""),"")</f>
        <v/>
      </c>
      <c r="AW272" s="63" t="str">
        <f>IF(Deník!$D272&lt;&gt;"",IF(AND(Deník!$D272&gt;=AW$2,Deník!$D272&lt;=AW$3),IF(AND(Deník!$R272&gt;=0,Deník!$R272&lt;=1),"BE",Deník!$R272),""),"")</f>
        <v/>
      </c>
      <c r="AX272" s="63" t="str">
        <f>IF(Deník!$D272&lt;&gt;"",IF(AND(Deník!$D272&gt;=AX$2,Deník!$D272&lt;=AX$3),IF(AND(Deník!$R272&gt;=0,Deník!$R272&lt;=1),"BE",Deník!$R272),""),"")</f>
        <v/>
      </c>
      <c r="AY272" s="63" t="str">
        <f>IF(Deník!$D272&lt;&gt;"",IF(AND(Deník!$D272&gt;=AY$2,Deník!$D272&lt;=AY$3),IF(AND(Deník!$R272&gt;=0,Deník!$R272&lt;=1),"BE",Deník!$R272),""),"")</f>
        <v/>
      </c>
      <c r="AZ272" s="63" t="str">
        <f>IF(Deník!$D272&lt;&gt;"",IF(AND(Deník!$D272&gt;=AZ$2,Deník!$D272&lt;=AZ$3),IF(AND(Deník!$R272&gt;=0,Deník!$R272&lt;=1),"BE",Deník!$R272),""),"")</f>
        <v/>
      </c>
      <c r="BA272" s="63" t="str">
        <f>IF(Deník!$D272&lt;&gt;"",IF(AND(Deník!$D272&gt;=BA$2,Deník!$D272&lt;=BA$3),IF(AND(Deník!$R272&gt;=0,Deník!$R272&lt;=1),"BE",Deník!$R272),""),"")</f>
        <v/>
      </c>
      <c r="BB272" s="63" t="str">
        <f>IF(Deník!$D272&lt;&gt;"",IF(AND(Deník!$D272&gt;=BB$2,Deník!$D272&lt;=BB$3),IF(AND(Deník!$R272&gt;=0,Deník!$R272&lt;=1),"BE",Deník!$R272),""),"")</f>
        <v/>
      </c>
      <c r="BC272" s="71" t="str">
        <f>IF(Deník!$D272&lt;&gt;"",IF(AND(Deník!$D272&gt;=BC$2,Deník!$D272&lt;=BC$3),IF(AND(Deník!$R272&gt;=0,Deník!$R272&lt;=1),"BE",Deník!$R272),""),"")</f>
        <v/>
      </c>
      <c r="BD272" s="20" t="str">
        <f>IF(Deník!$J273="S",(Deník!$M273-Deník!$K273),IF(Deník!$J273="L",(Deník!$K273-Deník!$M273),""))</f>
        <v/>
      </c>
      <c r="BE272" s="20" t="str">
        <f>IF(Deník!$J273="S",(Deník!$K273-Deník!$O273),IF(Deník!$J273="L",(Deník!$O273-Deník!$K273),""))</f>
        <v/>
      </c>
      <c r="BF272" s="20" t="str">
        <f>IF(Deník!$J273="S",(Deník!$K273-Deník!$L273),IF(Deník!$J273="L",(Deník!$L273-Deník!$K273),""))</f>
        <v/>
      </c>
      <c r="BG272" s="20" t="str">
        <f>IF(Deník!$J273="S",(Deník!$K273-Deník!$S273),IF(Deník!$J273="L",(Deník!$S273-Deník!$K273),""))</f>
        <v/>
      </c>
      <c r="BH272" s="20" t="str">
        <f>IF(Deník!$J273="S",(Deník!$K273-Deník!$U273),IF(Deník!$J273="L",(Deník!$U273-Deník!$K273),""))</f>
        <v/>
      </c>
      <c r="BI272" s="20" t="str">
        <f>IF(Deník!$R272&gt;1,Deník!$R272,"")</f>
        <v/>
      </c>
      <c r="BJ272" s="20" t="str">
        <f>IF(Deník!$R272&lt;0,Deník!$R272,"")</f>
        <v/>
      </c>
      <c r="BK272" s="17"/>
      <c r="BM272" s="233" t="str">
        <f>IF(Deník!$R272&lt;&gt;"",IF(Deník!$Y272=Statistika!$F$78,IF(AND(Deník!$R272&gt;=0,Deník!$R272&lt;=1),"BE",Deník!$R272),""),"")</f>
        <v/>
      </c>
      <c r="BN272" s="233" t="str">
        <f>IF(Deník!$R272&lt;&gt;"",IF(Deník!$Y272=Statistika!$F$79,IF(AND(Deník!$R272&gt;=0,Deník!$R272&lt;=1),"BE",Deník!$R272),""),"")</f>
        <v/>
      </c>
      <c r="BO272" s="233" t="str">
        <f>IF(Deník!$R272&lt;&gt;"",IF(Deník!$Y272=Statistika!$F$80,IF(AND(Deník!$R272&gt;=0,Deník!$R272&lt;=1),"BE",Deník!$R272),""),"")</f>
        <v/>
      </c>
      <c r="BP272" s="233" t="str">
        <f>IF(Deník!$R272&lt;&gt;"",IF(Deník!$Y272=Statistika!$F$81,IF(AND(Deník!$R272&gt;=0,Deník!$R272&lt;=1),"BE",Deník!$R272),""),"")</f>
        <v/>
      </c>
      <c r="BQ272" s="233" t="str">
        <f>IF(Deník!$R272&lt;&gt;"",IF(Deník!$Y272=Statistika!$F$82,IF(AND(Deník!$R272&gt;=0,Deník!$R272&lt;=1),"BE",Deník!$R272),""),"")</f>
        <v/>
      </c>
      <c r="BR272" s="233" t="str">
        <f>IF(Deník!$R272&lt;&gt;"",IF(Deník!$Y272=Statistika!$F$83,IF(AND(Deník!$R272&gt;=0,Deník!$R272&lt;=1),"BE",Deník!$R272),""),"")</f>
        <v/>
      </c>
      <c r="BS272" s="233" t="str">
        <f>IF(Deník!$R272&lt;&gt;"",IF(Deník!$Y272=Statistika!$F$84,IF(AND(Deník!$R272&gt;=0,Deník!$R272&lt;=1),"BE",Deník!$R272),""),"")</f>
        <v/>
      </c>
      <c r="BT272" s="233" t="str">
        <f>IF(Deník!$R272&lt;&gt;"",IF(Deník!$Y272=Statistika!$F$85,IF(AND(Deník!$R272&gt;=0,Deník!$R272&lt;=1),"BE",Deník!$R272),""),"")</f>
        <v/>
      </c>
      <c r="BU272" s="233" t="str">
        <f>IF(Deník!$R272&lt;&gt;"",IF(Deník!$Y272=Statistika!$F$86,IF(AND(Deník!$R272&gt;=0,Deník!$R272&lt;=1),"BE",Deník!$R272),""),"")</f>
        <v/>
      </c>
      <c r="BV272" s="233" t="str">
        <f>IF(Deník!$R272&lt;&gt;"",IF(Deník!$Y272=Statistika!$F$87,IF(AND(Deník!$R272&gt;=0,Deník!$R272&lt;=1),"BE",Deník!$R272),""),"")</f>
        <v/>
      </c>
      <c r="BW272" s="233" t="str">
        <f>IF(Deník!$R272&lt;&gt;"",IF(Deník!$Y272=Statistika!$F$88,IF(AND(Deník!$R272&gt;=0,Deník!$R272&lt;=1),"BE",Deník!$R272),""),"")</f>
        <v/>
      </c>
      <c r="BX272" s="233" t="str">
        <f>IF(Deník!$R272&lt;&gt;"",IF(Deník!$Y272=Statistika!$F$89,IF(AND(Deník!$R272&gt;=0,Deník!$R272&lt;=1),"BE",Deník!$R272),""),"")</f>
        <v/>
      </c>
      <c r="BY272" s="233" t="str">
        <f>IF(Deník!$R272&lt;&gt;"",IF(Deník!$Y272=Statistika!$F$90,IF(AND(Deník!$R272&gt;=0,Deník!$R272&lt;=1),"BE",Deník!$R272),""),"")</f>
        <v/>
      </c>
      <c r="BZ272" s="233" t="str">
        <f>IF(Deník!$R272&lt;&gt;"",IF(Deník!$Y272=Statistika!$F$91,IF(AND(Deník!$R272&gt;=0,Deník!$R272&lt;=1),"BE",Deník!$R272),""),"")</f>
        <v/>
      </c>
      <c r="CA272" s="233"/>
      <c r="CB272" s="233" t="str">
        <f>IF(Deník!$R272&lt;&gt;"",IF(Deník!$AB272="SL",IF(AND(Deník!$R272&gt;=0,Deník!$R272&lt;=1),"BE",Deník!$R272),""),"")</f>
        <v/>
      </c>
      <c r="CC272" s="233" t="str">
        <f>IF(Deník!$R272&lt;&gt;"",IF(Deník!$AB272="BE10",IF(AND(Deník!$R272&gt;=0,Deník!$R272&lt;=1),"BE",Deník!$R272),""),"")</f>
        <v/>
      </c>
      <c r="CD272" s="233" t="str">
        <f>IF(Deník!$R272&lt;&gt;"",IF(Deník!$AB272="BE15",IF(AND(Deník!$R272&gt;=0,Deník!$R272&lt;=1),"BE",Deník!$R272),""),"")</f>
        <v/>
      </c>
      <c r="CE272" s="233" t="str">
        <f>IF(Deník!$R272&lt;&gt;"",IF(Deník!$AB272="BE20",IF(AND(Deník!$R272&gt;=0,Deník!$R272&lt;=1),"BE",Deník!$R272),""),"")</f>
        <v/>
      </c>
      <c r="CF272" s="233" t="str">
        <f>IF(Deník!$R272&lt;&gt;"",IF(Deník!$AB272="TP1",IF(AND(Deník!$R272&gt;=0,Deník!$R272&lt;=1),"BE",Deník!$R272),""),"")</f>
        <v/>
      </c>
      <c r="CG272" s="233" t="str">
        <f>IF(Deník!$R272&lt;&gt;"",IF(Deník!$AB272="TP2",IF(AND(Deník!$R272&gt;=0,Deník!$R272&lt;=1),"BE",Deník!$R272),""),"")</f>
        <v/>
      </c>
      <c r="CH272" s="233" t="str">
        <f>IF(Deník!$R272&lt;&gt;"",IF(Deník!$AB272="TP3",IF(AND(Deník!$R272&gt;=0,Deník!$R272&lt;=1),"BE",Deník!$R272),""),"")</f>
        <v/>
      </c>
      <c r="CI272" s="233" t="str">
        <f>IF(Deník!$R272&lt;&gt;"",IF(Deník!$AB272="Trailing SL",IF(AND(Deník!$R272&gt;=0,Deník!$R272&lt;=1),"BE",Deník!$R272),""),"")</f>
        <v/>
      </c>
      <c r="CJ272" s="233" t="str">
        <f>IF(Deník!$R272&lt;&gt;"",IF(Deník!$AB272="Manual",IF(AND(Deník!$R272&gt;=0,Deník!$R272&lt;=1),"BE",Deník!$R272),""),"")</f>
        <v/>
      </c>
      <c r="CK272" s="233"/>
      <c r="CL272" s="233" t="str">
        <f>IF(Deník!$R272&lt;0,IF(Deník!$AC272=Statistika!$F$117,Deník!$R272,""),"")</f>
        <v/>
      </c>
      <c r="CM272" s="233" t="str">
        <f>IF(Deník!$R272&lt;0,IF(Deník!$AC272=Statistika!$F$118,Deník!$R272,""),"")</f>
        <v/>
      </c>
      <c r="CN272" s="233" t="str">
        <f>IF(Deník!$R272&lt;0,IF(Deník!$AC272=Statistika!$F$119,Deník!$R272,""),"")</f>
        <v/>
      </c>
      <c r="CO272" s="233" t="str">
        <f>IF(Deník!$R272&lt;0,IF(Deník!$AC272=Statistika!$F$120,Deník!$R272,""),"")</f>
        <v/>
      </c>
      <c r="CP272" s="233" t="str">
        <f>IF(Deník!$R272&lt;0,IF(Deník!$AC272=Statistika!$F$121,Deník!$R272,""),"")</f>
        <v/>
      </c>
      <c r="CQ272" s="233" t="str">
        <f>IF(Deník!$R272&lt;0,IF(Deník!$AC272=Statistika!$F$122,Deník!$R272,""),"")</f>
        <v/>
      </c>
      <c r="CR272" s="233" t="str">
        <f>IF(Deník!$R272&lt;0,IF(Deník!$AC272=Statistika!$F$123,Deník!$R272,""),"")</f>
        <v/>
      </c>
      <c r="CS272" s="233" t="str">
        <f>IF(Deník!$R272&lt;0,IF(Deník!$AC272=Statistika!$F$124,Deník!$R272,""),"")</f>
        <v/>
      </c>
      <c r="CT272" s="233" t="str">
        <f>IF(Deník!$R272&lt;0,IF(Deník!$AC272=Statistika!$F$125,Deník!$R272,""),"")</f>
        <v/>
      </c>
      <c r="CU272" s="233"/>
      <c r="CV272" s="233" t="str">
        <f>IF(Deník!$R272&lt;0,IF(Deník!$AD272=$CV$2,Deník!$R272,""),"")</f>
        <v/>
      </c>
      <c r="CW272" s="233" t="str">
        <f>IF(Deník!$R272&lt;0,IF(Deník!$AD272=$CW$2,Deník!$R272,""),"")</f>
        <v/>
      </c>
      <c r="CX272" s="233" t="str">
        <f>IF(Deník!$R272&lt;0,IF(Deník!$AD272=$CX$2,Deník!$R272,""),"")</f>
        <v/>
      </c>
      <c r="CY272" s="233" t="str">
        <f>IF(Deník!$R272&lt;0,IF(Deník!$AD272=$CY$2,Deník!$R272,""),"")</f>
        <v/>
      </c>
      <c r="CZ272" s="233" t="str">
        <f>IF(Deník!$R272&lt;0,IF(Deník!$AD272=$CZ$2,Deník!$R272,""),"")</f>
        <v/>
      </c>
      <c r="DL272" s="221">
        <f t="shared" si="14"/>
        <v>93847.029999999984</v>
      </c>
      <c r="DM272" s="220">
        <f t="shared" si="13"/>
        <v>-6.1529700000000132E-2</v>
      </c>
      <c r="DO272" s="50">
        <f>Deník!W273</f>
        <v>0</v>
      </c>
      <c r="DP272" s="102" t="str">
        <f>IF(AND(Deník!W273&gt;0),1,"")</f>
        <v/>
      </c>
      <c r="DQ272" s="102">
        <f>IF(AND(Deník!W273&lt;=0),1,"")</f>
        <v>1</v>
      </c>
      <c r="DR272" s="227"/>
      <c r="DS272" s="228"/>
      <c r="DT272" s="85"/>
      <c r="DU272" s="54">
        <f>IF(MONTH(Deník!$C272)=DU$2,Deník!$W272,"")</f>
        <v>0</v>
      </c>
      <c r="DV272" s="222" t="str">
        <f>IF(MONTH(Deník!$C272)=DV$2,Deník!$W272,"")</f>
        <v/>
      </c>
      <c r="DW272" s="222" t="str">
        <f>IF(MONTH(Deník!$C272)=DW$2,Deník!$W272,"")</f>
        <v/>
      </c>
      <c r="DX272" s="222" t="str">
        <f>IF(MONTH(Deník!$C272)=DX$2,Deník!$W272,"")</f>
        <v/>
      </c>
      <c r="DY272" s="222" t="str">
        <f>IF(MONTH(Deník!$C272)=DY$2,Deník!$W272,"")</f>
        <v/>
      </c>
      <c r="DZ272" s="222" t="str">
        <f>IF(MONTH(Deník!$C272)=DZ$2,Deník!$W272,"")</f>
        <v/>
      </c>
      <c r="EA272" s="222" t="str">
        <f>IF(MONTH(Deník!$C272)=EA$2,Deník!$W272,"")</f>
        <v/>
      </c>
      <c r="EB272" s="222" t="str">
        <f>IF(MONTH(Deník!$C272)=EB$2,Deník!$W272,"")</f>
        <v/>
      </c>
      <c r="EC272" s="222" t="str">
        <f>IF(MONTH(Deník!$C272)=EC$2,Deník!$W272,"")</f>
        <v/>
      </c>
      <c r="ED272" s="222" t="str">
        <f>IF(MONTH(Deník!$C272)=ED$2,Deník!$W272,"")</f>
        <v/>
      </c>
      <c r="EE272" s="222" t="str">
        <f>IF(MONTH(Deník!$C272)=EE$2,Deník!$W272,"")</f>
        <v/>
      </c>
      <c r="EF272" s="222" t="str">
        <f>IF(MONTH(Deník!$C272)=EF$2,Deník!$W272,"")</f>
        <v/>
      </c>
      <c r="EI272" s="600" t="str">
        <f>IF(Deník!$W272&lt;&gt;"",IF(Deník!$B272=Statistika!$F$63,Deník!$W272,""),"")</f>
        <v/>
      </c>
      <c r="EJ272" s="13" t="str">
        <f>IF(Deník!$W272&lt;&gt;"",IF(Deník!$B272=Statistika!$F$64,Deník!$W272,""),"")</f>
        <v/>
      </c>
      <c r="EK272" s="13" t="str">
        <f>IF(Deník!$W272&lt;&gt;"",IF(Deník!$B272=Statistika!$F$65,Deník!$W272,""),"")</f>
        <v/>
      </c>
      <c r="EL272" s="13" t="str">
        <f>IF(Deník!$W272&lt;&gt;"",IF(Deník!$B272=Statistika!$F$66,Deník!$W272,""),"")</f>
        <v/>
      </c>
      <c r="EM272" s="13" t="str">
        <f>IF(Deník!$W272&lt;&gt;"",IF(Deník!$B272=Statistika!$F$67,Deník!$W272,""),"")</f>
        <v/>
      </c>
      <c r="EN272" s="13" t="str">
        <f>IF(Deník!$W272&lt;&gt;"",IF(Deník!$B272=Statistika!$F$68,Deník!$W272,""),"")</f>
        <v/>
      </c>
      <c r="EO272" s="13" t="str">
        <f>IF(Deník!$W272&lt;&gt;"",IF(Deník!$B272=Statistika!$F$69,Deník!$W272,""),"")</f>
        <v/>
      </c>
      <c r="EP272" s="601" t="str">
        <f>IF(Deník!$W272&lt;&gt;"",IF(Deník!$B272=Statistika!$F$70,Deník!$W272,""),"")</f>
        <v/>
      </c>
      <c r="EQ272" s="90"/>
      <c r="ER272" s="63" t="str">
        <f>IF(Deník!$W272&lt;&gt;"",IF(Deník!$J272="L",Deník!$W272,""),"")</f>
        <v/>
      </c>
      <c r="ES272" s="13" t="str">
        <f>IF(Deník!$W272&lt;&gt;"",IF(Deník!$J272="S",Deník!$W272,""),"")</f>
        <v/>
      </c>
      <c r="ET272" s="95"/>
      <c r="EU272" s="88"/>
      <c r="EV272" s="63" t="str">
        <f>IF(WEEKDAY(Deník!$C272,2)=1,Deník!$W272,"")</f>
        <v/>
      </c>
      <c r="EW272" s="13" t="str">
        <f>IF(WEEKDAY(Deník!$C272,2)=2,Deník!$W272,"")</f>
        <v/>
      </c>
      <c r="EX272" s="13" t="str">
        <f>IF(WEEKDAY(Deník!$C272,2)=3,Deník!$W272,"")</f>
        <v/>
      </c>
      <c r="EY272" s="13" t="str">
        <f>IF(WEEKDAY(Deník!$C272,2)=4,Deník!$W272,"")</f>
        <v/>
      </c>
      <c r="EZ272" s="60" t="str">
        <f>IF(WEEKDAY(Deník!$C272,2)=5,Deník!$W272,"")</f>
        <v/>
      </c>
      <c r="FA272" s="99"/>
      <c r="FB272" s="100">
        <f>Deník!D272</f>
        <v>0</v>
      </c>
      <c r="FC272" s="63">
        <f>IF($FB272&lt;&gt;"",IF(AND($FB272&gt;=FC$2,$FB272&lt;=FC$3),Deník!$W272,""))</f>
        <v>0</v>
      </c>
      <c r="FD272" s="63" t="str">
        <f>IF($FB272&lt;&gt;"",IF(AND($FB272&gt;=FD$2,$FB272&lt;=FD$3),Deník!$W272,""))</f>
        <v/>
      </c>
      <c r="FE272" s="63" t="str">
        <f>IF($FB272&lt;&gt;"",IF(AND($FB272&gt;=FE$2,$FB272&lt;=FE$3),Deník!$W272,""))</f>
        <v/>
      </c>
      <c r="FF272" s="63" t="str">
        <f>IF($FB272&lt;&gt;"",IF(AND($FB272&gt;=FF$2,$FB272&lt;=FF$3),Deník!$W272,""))</f>
        <v/>
      </c>
      <c r="FG272" s="63" t="str">
        <f>IF($FB272&lt;&gt;"",IF(AND($FB272&gt;=FG$2,$FB272&lt;=FG$3),Deník!$W272,""))</f>
        <v/>
      </c>
      <c r="FH272" s="63" t="str">
        <f>IF($FB272&lt;&gt;"",IF(AND($FB272&gt;=FH$2,$FB272&lt;=FH$3),Deník!$W272,""))</f>
        <v/>
      </c>
      <c r="FI272" s="63" t="str">
        <f>IF($FB272&lt;&gt;"",IF(AND($FB272&gt;=FI$2,$FB272&lt;=FI$3),Deník!$W272,""))</f>
        <v/>
      </c>
      <c r="FJ272" s="63" t="str">
        <f>IF($FB272&lt;&gt;"",IF(AND($FB272&gt;=FJ$2,$FB272&lt;=FJ$3),Deník!$W272,""))</f>
        <v/>
      </c>
      <c r="FK272" s="63" t="str">
        <f>IF($FB272&lt;&gt;"",IF(AND($FB272&gt;=FK$2,$FB272&lt;=FK$3),Deník!$W272,""))</f>
        <v/>
      </c>
      <c r="FL272" s="63" t="str">
        <f>IF($FB272&lt;&gt;"",IF(AND($FB272&gt;=FL$2,$FB272&lt;=FL$3),Deník!$W272,""))</f>
        <v/>
      </c>
      <c r="FM272" s="63" t="str">
        <f>IF($FB272&lt;&gt;"",IF(AND($FB272&gt;=FM$2,$FB272&lt;=FM$3),Deník!$W272,""))</f>
        <v/>
      </c>
      <c r="FN272" s="13"/>
      <c r="FO272" s="20" t="str">
        <f>IF(Deník!$W272&gt;1,Deník!$W272,"")</f>
        <v/>
      </c>
      <c r="FP272" s="20" t="str">
        <f>IF(Deník!$W272&lt;0,Deník!$W272,"")</f>
        <v/>
      </c>
      <c r="FQ272" s="17"/>
      <c r="FS272" s="233"/>
      <c r="FT272" s="233" t="str">
        <f>IF(Deník!$W272&lt;&gt;"",IF(Deník!$Y272=Statistika!$F$78,Deník!$W272,""),"")</f>
        <v/>
      </c>
      <c r="FU272" s="233" t="str">
        <f>IF(Deník!$W272&lt;&gt;"",IF(Deník!$Y272=Statistika!$F$79,Deník!$W272,""),"")</f>
        <v/>
      </c>
      <c r="FV272" s="233" t="str">
        <f>IF(Deník!$W272&lt;&gt;"",IF(Deník!$Y272=Statistika!$F$80,Deník!$W272,""),"")</f>
        <v/>
      </c>
      <c r="FW272" s="233" t="str">
        <f>IF(Deník!$W272&lt;&gt;"",IF(Deník!$Y272=Statistika!$F$81,Deník!$W272,""),"")</f>
        <v/>
      </c>
      <c r="FX272" s="233" t="str">
        <f>IF(Deník!$W272&lt;&gt;"",IF(Deník!$Y272=Statistika!$F$82,Deník!$W272,""),"")</f>
        <v/>
      </c>
      <c r="FY272" s="233" t="str">
        <f>IF(Deník!$W272&lt;&gt;"",IF(Deník!$Y272=Statistika!$F$83,Deník!$W272,""),"")</f>
        <v/>
      </c>
      <c r="FZ272" s="233" t="str">
        <f>IF(Deník!$W272&lt;&gt;"",IF(Deník!$Y272=Statistika!$F$84,Deník!$W272,""),"")</f>
        <v/>
      </c>
      <c r="GA272" s="233" t="str">
        <f>IF(Deník!$W272&lt;&gt;"",IF(Deník!$Y272=Statistika!$F$85,Deník!$W272,""),"")</f>
        <v/>
      </c>
      <c r="GB272" s="233" t="str">
        <f>IF(Deník!$W272&lt;&gt;"",IF(Deník!$Y272=Statistika!$F$86,Deník!$W272,""),"")</f>
        <v/>
      </c>
      <c r="GC272" s="233" t="str">
        <f>IF(Deník!$W272&lt;&gt;"",IF(Deník!$Y272=Statistika!$F$87,Deník!$W272,""),"")</f>
        <v/>
      </c>
      <c r="GD272" s="233" t="str">
        <f>IF(Deník!$W272&lt;&gt;"",IF(Deník!$Y272=Statistika!$F$88,Deník!$W272,""),"")</f>
        <v/>
      </c>
      <c r="GE272" s="233" t="str">
        <f>IF(Deník!$W272&lt;&gt;"",IF(Deník!$Y272=Statistika!$F$89,Deník!$W272,""),"")</f>
        <v/>
      </c>
      <c r="GF272" s="233" t="str">
        <f>IF(Deník!$W272&lt;&gt;"",IF(Deník!$Y272=Statistika!$F$90,Deník!$W272,""),"")</f>
        <v/>
      </c>
      <c r="GG272" s="233" t="str">
        <f>IF(Deník!$W272&lt;&gt;"",IF(Deník!$Y272=Statistika!$F$91,Deník!$W272,""),"")</f>
        <v/>
      </c>
      <c r="GH272" s="233"/>
      <c r="GI272" s="233" t="str">
        <f>IF(Deník!$W272&lt;&gt;"",IF(Deník!$AB272=Statistika!$L$100,Deník!$W272,""),"")</f>
        <v/>
      </c>
      <c r="GJ272" s="233" t="str">
        <f>IF(Deník!$W272&lt;&gt;"",IF(Deník!$AB272=Statistika!$L$101,Deník!$W272,""),"")</f>
        <v/>
      </c>
      <c r="GK272" s="233" t="str">
        <f>IF(Deník!$W272&lt;&gt;"",IF(Deník!$AB272=Statistika!$L$102,Deník!$W272,""),"")</f>
        <v/>
      </c>
      <c r="GL272" s="233" t="str">
        <f>IF(Deník!$W272&lt;&gt;"",IF(Deník!$AB272=Statistika!$L$103,Deník!$W272,""),"")</f>
        <v/>
      </c>
      <c r="GM272" s="233" t="str">
        <f>IF(Deník!$W272&lt;&gt;"",IF(Deník!$AB272=Statistika!$L$104,Deník!$W272,""),"")</f>
        <v/>
      </c>
      <c r="GN272" s="233" t="str">
        <f>IF(Deník!$W272&lt;&gt;"",IF(Deník!$AB272=Statistika!$L$105,Deník!$W272,""),"")</f>
        <v/>
      </c>
      <c r="GO272" s="233" t="str">
        <f>IF(Deník!$W272&lt;&gt;"",IF(Deník!$AB272=Statistika!$L$106,Deník!$W272,""),"")</f>
        <v/>
      </c>
      <c r="GP272" s="233" t="str">
        <f>IF(Deník!$W272&lt;&gt;"",IF(Deník!$AB272=Statistika!$L$107,Deník!$W272,""),"")</f>
        <v/>
      </c>
      <c r="GQ272" s="233" t="str">
        <f>IF(Deník!$W272&lt;&gt;"",IF(Deník!$AB272=Statistika!$L$108,Deník!$W272,""),"")</f>
        <v/>
      </c>
      <c r="GS272" s="233" t="str">
        <f>IF(Deník!$W272&lt;0,IF(Deník!$AC272=Statistika!$F$117,Deník!$W272,""),"")</f>
        <v/>
      </c>
      <c r="GT272" s="233" t="str">
        <f>IF(Deník!$W272&lt;0,IF(Deník!$AC272=Statistika!$F$118,Deník!$W272,""),"")</f>
        <v/>
      </c>
      <c r="GU272" s="233" t="str">
        <f>IF(Deník!$W272&lt;0,IF(Deník!$AC272=Statistika!$F$119,Deník!$W272,""),"")</f>
        <v/>
      </c>
      <c r="GV272" s="233" t="str">
        <f>IF(Deník!$W272&lt;0,IF(Deník!$AC272=Statistika!$F$120,Deník!$W272,""),"")</f>
        <v/>
      </c>
      <c r="GW272" s="233" t="str">
        <f>IF(Deník!$W272&lt;0,IF(Deník!$AC272=Statistika!$F$121,Deník!$W272,""),"")</f>
        <v/>
      </c>
      <c r="GX272" s="233" t="str">
        <f>IF(Deník!$W272&lt;0,IF(Deník!$AC272=Statistika!$F$122,Deník!$W272,""),"")</f>
        <v/>
      </c>
      <c r="GY272" s="233" t="str">
        <f>IF(Deník!$W272&lt;0,IF(Deník!$AC272=Statistika!$F$123,Deník!$W272,""),"")</f>
        <v/>
      </c>
      <c r="GZ272" s="233" t="str">
        <f>IF(Deník!$W272&lt;0,IF(Deník!$AC272=Statistika!$F$124,Deník!$W272,""),"")</f>
        <v/>
      </c>
      <c r="HA272" s="233" t="str">
        <f>IF(Deník!$W272&lt;0,IF(Deník!$AC272=Statistika!$F$125,Deník!$W272,""),"")</f>
        <v/>
      </c>
      <c r="HC272" s="233" t="str">
        <f>IF(Deník!$W272&lt;0,IF(Deník!$AD272=Statistika!$F$133,Deník!$W272,""),"")</f>
        <v/>
      </c>
      <c r="HD272" s="233" t="str">
        <f>IF(Deník!$W272&lt;0,IF(Deník!$AD272=Statistika!$F$134,Deník!$W272,""),"")</f>
        <v/>
      </c>
      <c r="HE272" s="233" t="str">
        <f>IF(Deník!$W272&lt;0,IF(Deník!$AD272=Statistika!$F$135,Deník!$W272,""),"")</f>
        <v/>
      </c>
      <c r="HF272" s="233" t="str">
        <f>IF(Deník!$W272&lt;0,IF(Deník!$AD272=Statistika!$F$136,Deník!$W272,""),"")</f>
        <v/>
      </c>
      <c r="HG272" s="233" t="str">
        <f>IF(Deník!$W272&lt;0,IF(Deník!$AD272=Statistika!$F$137,Deník!$W272,""),"")</f>
        <v/>
      </c>
      <c r="ID272" s="8">
        <f>Tabulka4[[#This Row],[Sloupec3]]</f>
        <v>0</v>
      </c>
      <c r="IE272" s="17" t="str">
        <f>IF(AND([1]Deník!$C272&gt;='[1]Měsíční shrnutí'!$D$1,[1]Deník!$C272&lt;='[1]Měsíční shrnutí'!$F$1),[1]Deník!$X272,"")</f>
        <v/>
      </c>
    </row>
    <row r="273" spans="1:239">
      <c r="A273" s="8">
        <f>Deník!C274</f>
        <v>0</v>
      </c>
      <c r="B273" s="50" t="str">
        <f>Deník!R274</f>
        <v/>
      </c>
      <c r="C273" s="102" t="str">
        <f>IF(AND(Deník!R274&gt;1,Deník!R274&lt;&gt;""),1,"")</f>
        <v/>
      </c>
      <c r="D273" s="102" t="str">
        <f>IF(AND(Deník!R274&lt;=0,Deník!R274&lt;&gt;""),1,"")</f>
        <v/>
      </c>
      <c r="E273" s="103" t="str">
        <f>IF(AND(Deník!R274&gt;=0,Deník!R274&lt;=1),1,"")</f>
        <v/>
      </c>
      <c r="F273" s="79" t="str">
        <f>IF(Deník!R274&lt;&gt;"",Deník!R274+F272,"")</f>
        <v/>
      </c>
      <c r="G273" s="85"/>
      <c r="H273" s="54" t="str">
        <f>IF(MONTH(Deník!$C273)=H$2,IF(AND(Deník!$R273&gt;=0,Deník!$R273&lt;=1),"BE",Deník!$R273),"")</f>
        <v/>
      </c>
      <c r="I273" s="11" t="str">
        <f>IF(MONTH(Deník!$C273)=I$2,IF(AND(Deník!$R273&gt;=0,Deník!$R273&lt;=1),"BE",Deník!$R273),"")</f>
        <v/>
      </c>
      <c r="J273" s="11" t="str">
        <f>IF(MONTH(Deník!$C273)=J$2,IF(AND(Deník!$R273&gt;=0,Deník!$R273&lt;=1),"BE",Deník!$R273),"")</f>
        <v/>
      </c>
      <c r="K273" s="11" t="str">
        <f>IF(MONTH(Deník!$C273)=K$2,IF(AND(Deník!$R273&gt;=0,Deník!$R273&lt;=1),"BE",Deník!$R273),"")</f>
        <v/>
      </c>
      <c r="L273" s="11" t="str">
        <f>IF(MONTH(Deník!$C273)=L$2,IF(AND(Deník!$R273&gt;=0,Deník!$R273&lt;=1),"BE",Deník!$R273),"")</f>
        <v/>
      </c>
      <c r="M273" s="11" t="str">
        <f>IF(MONTH(Deník!$C273)=M$2,IF(AND(Deník!$R273&gt;=0,Deník!$R273&lt;=1),"BE",Deník!$R273),"")</f>
        <v/>
      </c>
      <c r="N273" s="11" t="str">
        <f>IF(MONTH(Deník!$C273)=N$2,IF(AND(Deník!$R273&gt;=0,Deník!$R273&lt;=1),"BE",Deník!$R273),"")</f>
        <v/>
      </c>
      <c r="O273" s="11" t="str">
        <f>IF(MONTH(Deník!$C273)=O$2,IF(AND(Deník!$R273&gt;=0,Deník!$R273&lt;=1),"BE",Deník!$R273),"")</f>
        <v/>
      </c>
      <c r="P273" s="11" t="str">
        <f>IF(MONTH(Deník!$C273)=P$2,IF(AND(Deník!$R273&gt;=0,Deník!$R273&lt;=1),"BE",Deník!$R273),"")</f>
        <v/>
      </c>
      <c r="Q273" s="11" t="str">
        <f>IF(MONTH(Deník!$C273)=Q$2,IF(AND(Deník!$R273&gt;=0,Deník!$R273&lt;=1),"BE",Deník!$R273),"")</f>
        <v/>
      </c>
      <c r="R273" s="11" t="str">
        <f>IF(MONTH(Deník!$C273)=R$2,IF(AND(Deník!$R273&gt;=0,Deník!$R273&lt;=1),"BE",Deník!$R273),"")</f>
        <v/>
      </c>
      <c r="S273" s="57" t="str">
        <f>IF(MONTH(Deník!$C273)=S$2,IF(AND(Deník!$R273&gt;=0,Deník!$R273&lt;=1),"BE",Deník!$R273),"")</f>
        <v/>
      </c>
      <c r="U273" s="12"/>
      <c r="V273" s="12"/>
      <c r="X273" s="600" t="str">
        <f>IF(Deník!$R273&lt;&gt;"",IF(Deník!$B273=Statistika!$F$63,IF(AND(Deník!$R273&gt;=0,Deník!$R273&lt;=1),"BE",Deník!$R273),""),"")</f>
        <v/>
      </c>
      <c r="Y273" s="13" t="str">
        <f>IF(Deník!$R273&lt;&gt;"",IF(Deník!$B273=Statistika!$F$64,IF(AND(Deník!$R273&gt;=0,Deník!$R273&lt;=1),"BE",Deník!$R273),""),"")</f>
        <v/>
      </c>
      <c r="Z273" s="13" t="str">
        <f>IF(Deník!$R273&lt;&gt;"",IF(Deník!$B273=Statistika!$F$65,IF(AND(Deník!$R273&gt;=0,Deník!$R273&lt;=1),"BE",Deník!$R273),""),"")</f>
        <v/>
      </c>
      <c r="AA273" s="13" t="str">
        <f>IF(Deník!$R273&lt;&gt;"",IF(Deník!$B273=Statistika!$F$66,IF(AND(Deník!$R273&gt;=0,Deník!$R273&lt;=1),"BE",Deník!$R273),""),"")</f>
        <v/>
      </c>
      <c r="AB273" s="13" t="str">
        <f>IF(Deník!$R273&lt;&gt;"",IF(Deník!$B273=Statistika!$F$67,IF(AND(Deník!$R273&gt;=0,Deník!$R273&lt;=1),"BE",Deník!$R273),""),"")</f>
        <v/>
      </c>
      <c r="AC273" s="13" t="str">
        <f>IF(Deník!$R273&lt;&gt;"",IF(Deník!$B273=Statistika!$F$68,IF(AND(Deník!$R273&gt;=0,Deník!$R273&lt;=1),"BE",Deník!$R273),""),"")</f>
        <v/>
      </c>
      <c r="AD273" s="13" t="str">
        <f>IF(Deník!$R273&lt;&gt;"",IF(Deník!$B273=Statistika!$F$69,IF(AND(Deník!$R273&gt;=0,Deník!$R273&lt;=1),"BE",Deník!$R273),""),"")</f>
        <v/>
      </c>
      <c r="AE273" s="601" t="str">
        <f>IF(Deník!$R273&lt;&gt;"",IF(Deník!$B273=Statistika!$F$70,IF(AND(Deník!$R273&gt;=0,Deník!$R273&lt;=1),"BE",Deník!$R273),""),"")</f>
        <v/>
      </c>
      <c r="AF273" s="90"/>
      <c r="AG273" s="63" t="str">
        <f>IF(Deník!$R273&lt;&gt;"",IF(Deník!$J273="L",IF(AND(Deník!$R273&gt;=0,Deník!$R273&lt;=1),"BE",Deník!$R273),""),"")</f>
        <v/>
      </c>
      <c r="AH273" s="13" t="str">
        <f>IF(Deník!$R273&lt;&gt;"",IF(Deník!$J273="S",IF(AND(Deník!$R273&gt;=0,Deník!$R273&lt;=1),"BE",Deník!$R273),""),"")</f>
        <v/>
      </c>
      <c r="AI273" s="95"/>
      <c r="AJ273" s="71" t="str">
        <f>IF(Deník!N274&lt;&gt;"",Deník!N274*-1,"")</f>
        <v/>
      </c>
      <c r="AK273" s="88"/>
      <c r="AL273" s="63" t="str">
        <f>IF(WEEKDAY(Deník!$C273,2)=1,IF(AND(Deník!$R273&gt;=0,Deník!$R273&lt;=1),"BE",Deník!$R273),"")</f>
        <v/>
      </c>
      <c r="AM273" s="13" t="str">
        <f>IF(WEEKDAY(Deník!$C273,2)=2,IF(AND(Deník!$R273&gt;=0,Deník!$R273&lt;=1),"BE",Deník!$R273),"")</f>
        <v/>
      </c>
      <c r="AN273" s="13" t="str">
        <f>IF(WEEKDAY(Deník!$C273,2)=3,IF(AND(Deník!$R273&gt;=0,Deník!$R273&lt;=1),"BE",Deník!$R273),"")</f>
        <v/>
      </c>
      <c r="AO273" s="13" t="str">
        <f>IF(WEEKDAY(Deník!$C273,2)=4,IF(AND(Deník!$R273&gt;=0,Deník!$R273&lt;=1),"BE",Deník!$R273),"")</f>
        <v/>
      </c>
      <c r="AP273" s="60" t="str">
        <f>IF(WEEKDAY(Deník!$C273,2)=5,IF(AND(Deník!$R273&gt;=0,Deník!$R273&lt;=1),"BE",Deník!$R273),"")</f>
        <v/>
      </c>
      <c r="AQ273" s="99"/>
      <c r="AR273" s="100">
        <f>Deník!D273</f>
        <v>0</v>
      </c>
      <c r="AS273" s="63" t="str">
        <f>IF(Deník!$D273&lt;&gt;"",IF(AND(Deník!$D273&gt;=AS$2,Deník!$D273&lt;=AS$3),IF(AND(Deník!$R273&gt;=0,Deník!$R273&lt;=1),"BE",Deník!$R273),""),"")</f>
        <v/>
      </c>
      <c r="AT273" s="63" t="str">
        <f>IF(Deník!$D273&lt;&gt;"",IF(AND(Deník!$D273&gt;=AT$2,Deník!$D273&lt;=AT$3),IF(AND(Deník!$R273&gt;=0,Deník!$R273&lt;=1),"BE",Deník!$R273),""),"")</f>
        <v/>
      </c>
      <c r="AU273" s="63" t="str">
        <f>IF(Deník!$D273&lt;&gt;"",IF(AND(Deník!$D273&gt;=AU$2,Deník!$D273&lt;=AU$3),IF(AND(Deník!$R273&gt;=0,Deník!$R273&lt;=1),"BE",Deník!$R273),""),"")</f>
        <v/>
      </c>
      <c r="AV273" s="63" t="str">
        <f>IF(Deník!$D273&lt;&gt;"",IF(AND(Deník!$D273&gt;=AV$2,Deník!$D273&lt;=AV$3),IF(AND(Deník!$R273&gt;=0,Deník!$R273&lt;=1),"BE",Deník!$R273),""),"")</f>
        <v/>
      </c>
      <c r="AW273" s="63" t="str">
        <f>IF(Deník!$D273&lt;&gt;"",IF(AND(Deník!$D273&gt;=AW$2,Deník!$D273&lt;=AW$3),IF(AND(Deník!$R273&gt;=0,Deník!$R273&lt;=1),"BE",Deník!$R273),""),"")</f>
        <v/>
      </c>
      <c r="AX273" s="63" t="str">
        <f>IF(Deník!$D273&lt;&gt;"",IF(AND(Deník!$D273&gt;=AX$2,Deník!$D273&lt;=AX$3),IF(AND(Deník!$R273&gt;=0,Deník!$R273&lt;=1),"BE",Deník!$R273),""),"")</f>
        <v/>
      </c>
      <c r="AY273" s="63" t="str">
        <f>IF(Deník!$D273&lt;&gt;"",IF(AND(Deník!$D273&gt;=AY$2,Deník!$D273&lt;=AY$3),IF(AND(Deník!$R273&gt;=0,Deník!$R273&lt;=1),"BE",Deník!$R273),""),"")</f>
        <v/>
      </c>
      <c r="AZ273" s="63" t="str">
        <f>IF(Deník!$D273&lt;&gt;"",IF(AND(Deník!$D273&gt;=AZ$2,Deník!$D273&lt;=AZ$3),IF(AND(Deník!$R273&gt;=0,Deník!$R273&lt;=1),"BE",Deník!$R273),""),"")</f>
        <v/>
      </c>
      <c r="BA273" s="63" t="str">
        <f>IF(Deník!$D273&lt;&gt;"",IF(AND(Deník!$D273&gt;=BA$2,Deník!$D273&lt;=BA$3),IF(AND(Deník!$R273&gt;=0,Deník!$R273&lt;=1),"BE",Deník!$R273),""),"")</f>
        <v/>
      </c>
      <c r="BB273" s="63" t="str">
        <f>IF(Deník!$D273&lt;&gt;"",IF(AND(Deník!$D273&gt;=BB$2,Deník!$D273&lt;=BB$3),IF(AND(Deník!$R273&gt;=0,Deník!$R273&lt;=1),"BE",Deník!$R273),""),"")</f>
        <v/>
      </c>
      <c r="BC273" s="71" t="str">
        <f>IF(Deník!$D273&lt;&gt;"",IF(AND(Deník!$D273&gt;=BC$2,Deník!$D273&lt;=BC$3),IF(AND(Deník!$R273&gt;=0,Deník!$R273&lt;=1),"BE",Deník!$R273),""),"")</f>
        <v/>
      </c>
      <c r="BD273" s="20" t="str">
        <f>IF(Deník!$J274="S",(Deník!$M274-Deník!$K274),IF(Deník!$J274="L",(Deník!$K274-Deník!$M274),""))</f>
        <v/>
      </c>
      <c r="BE273" s="20" t="str">
        <f>IF(Deník!$J274="S",(Deník!$K274-Deník!$O274),IF(Deník!$J274="L",(Deník!$O274-Deník!$K274),""))</f>
        <v/>
      </c>
      <c r="BF273" s="20" t="str">
        <f>IF(Deník!$J274="S",(Deník!$K274-Deník!$L274),IF(Deník!$J274="L",(Deník!$L274-Deník!$K274),""))</f>
        <v/>
      </c>
      <c r="BG273" s="20" t="str">
        <f>IF(Deník!$J274="S",(Deník!$K274-Deník!$S274),IF(Deník!$J274="L",(Deník!$S274-Deník!$K274),""))</f>
        <v/>
      </c>
      <c r="BH273" s="20" t="str">
        <f>IF(Deník!$J274="S",(Deník!$K274-Deník!$U274),IF(Deník!$J274="L",(Deník!$U274-Deník!$K274),""))</f>
        <v/>
      </c>
      <c r="BI273" s="20" t="str">
        <f>IF(Deník!$R273&gt;1,Deník!$R273,"")</f>
        <v/>
      </c>
      <c r="BJ273" s="20" t="str">
        <f>IF(Deník!$R273&lt;0,Deník!$R273,"")</f>
        <v/>
      </c>
      <c r="BK273" s="17"/>
      <c r="BM273" s="233" t="str">
        <f>IF(Deník!$R273&lt;&gt;"",IF(Deník!$Y273=Statistika!$F$78,IF(AND(Deník!$R273&gt;=0,Deník!$R273&lt;=1),"BE",Deník!$R273),""),"")</f>
        <v/>
      </c>
      <c r="BN273" s="233" t="str">
        <f>IF(Deník!$R273&lt;&gt;"",IF(Deník!$Y273=Statistika!$F$79,IF(AND(Deník!$R273&gt;=0,Deník!$R273&lt;=1),"BE",Deník!$R273),""),"")</f>
        <v/>
      </c>
      <c r="BO273" s="233" t="str">
        <f>IF(Deník!$R273&lt;&gt;"",IF(Deník!$Y273=Statistika!$F$80,IF(AND(Deník!$R273&gt;=0,Deník!$R273&lt;=1),"BE",Deník!$R273),""),"")</f>
        <v/>
      </c>
      <c r="BP273" s="233" t="str">
        <f>IF(Deník!$R273&lt;&gt;"",IF(Deník!$Y273=Statistika!$F$81,IF(AND(Deník!$R273&gt;=0,Deník!$R273&lt;=1),"BE",Deník!$R273),""),"")</f>
        <v/>
      </c>
      <c r="BQ273" s="233" t="str">
        <f>IF(Deník!$R273&lt;&gt;"",IF(Deník!$Y273=Statistika!$F$82,IF(AND(Deník!$R273&gt;=0,Deník!$R273&lt;=1),"BE",Deník!$R273),""),"")</f>
        <v/>
      </c>
      <c r="BR273" s="233" t="str">
        <f>IF(Deník!$R273&lt;&gt;"",IF(Deník!$Y273=Statistika!$F$83,IF(AND(Deník!$R273&gt;=0,Deník!$R273&lt;=1),"BE",Deník!$R273),""),"")</f>
        <v/>
      </c>
      <c r="BS273" s="233" t="str">
        <f>IF(Deník!$R273&lt;&gt;"",IF(Deník!$Y273=Statistika!$F$84,IF(AND(Deník!$R273&gt;=0,Deník!$R273&lt;=1),"BE",Deník!$R273),""),"")</f>
        <v/>
      </c>
      <c r="BT273" s="233" t="str">
        <f>IF(Deník!$R273&lt;&gt;"",IF(Deník!$Y273=Statistika!$F$85,IF(AND(Deník!$R273&gt;=0,Deník!$R273&lt;=1),"BE",Deník!$R273),""),"")</f>
        <v/>
      </c>
      <c r="BU273" s="233" t="str">
        <f>IF(Deník!$R273&lt;&gt;"",IF(Deník!$Y273=Statistika!$F$86,IF(AND(Deník!$R273&gt;=0,Deník!$R273&lt;=1),"BE",Deník!$R273),""),"")</f>
        <v/>
      </c>
      <c r="BV273" s="233" t="str">
        <f>IF(Deník!$R273&lt;&gt;"",IF(Deník!$Y273=Statistika!$F$87,IF(AND(Deník!$R273&gt;=0,Deník!$R273&lt;=1),"BE",Deník!$R273),""),"")</f>
        <v/>
      </c>
      <c r="BW273" s="233" t="str">
        <f>IF(Deník!$R273&lt;&gt;"",IF(Deník!$Y273=Statistika!$F$88,IF(AND(Deník!$R273&gt;=0,Deník!$R273&lt;=1),"BE",Deník!$R273),""),"")</f>
        <v/>
      </c>
      <c r="BX273" s="233" t="str">
        <f>IF(Deník!$R273&lt;&gt;"",IF(Deník!$Y273=Statistika!$F$89,IF(AND(Deník!$R273&gt;=0,Deník!$R273&lt;=1),"BE",Deník!$R273),""),"")</f>
        <v/>
      </c>
      <c r="BY273" s="233" t="str">
        <f>IF(Deník!$R273&lt;&gt;"",IF(Deník!$Y273=Statistika!$F$90,IF(AND(Deník!$R273&gt;=0,Deník!$R273&lt;=1),"BE",Deník!$R273),""),"")</f>
        <v/>
      </c>
      <c r="BZ273" s="233" t="str">
        <f>IF(Deník!$R273&lt;&gt;"",IF(Deník!$Y273=Statistika!$F$91,IF(AND(Deník!$R273&gt;=0,Deník!$R273&lt;=1),"BE",Deník!$R273),""),"")</f>
        <v/>
      </c>
      <c r="CA273" s="233"/>
      <c r="CB273" s="233" t="str">
        <f>IF(Deník!$R273&lt;&gt;"",IF(Deník!$AB273="SL",IF(AND(Deník!$R273&gt;=0,Deník!$R273&lt;=1),"BE",Deník!$R273),""),"")</f>
        <v/>
      </c>
      <c r="CC273" s="233" t="str">
        <f>IF(Deník!$R273&lt;&gt;"",IF(Deník!$AB273="BE10",IF(AND(Deník!$R273&gt;=0,Deník!$R273&lt;=1),"BE",Deník!$R273),""),"")</f>
        <v/>
      </c>
      <c r="CD273" s="233" t="str">
        <f>IF(Deník!$R273&lt;&gt;"",IF(Deník!$AB273="BE15",IF(AND(Deník!$R273&gt;=0,Deník!$R273&lt;=1),"BE",Deník!$R273),""),"")</f>
        <v/>
      </c>
      <c r="CE273" s="233" t="str">
        <f>IF(Deník!$R273&lt;&gt;"",IF(Deník!$AB273="BE20",IF(AND(Deník!$R273&gt;=0,Deník!$R273&lt;=1),"BE",Deník!$R273),""),"")</f>
        <v/>
      </c>
      <c r="CF273" s="233" t="str">
        <f>IF(Deník!$R273&lt;&gt;"",IF(Deník!$AB273="TP1",IF(AND(Deník!$R273&gt;=0,Deník!$R273&lt;=1),"BE",Deník!$R273),""),"")</f>
        <v/>
      </c>
      <c r="CG273" s="233" t="str">
        <f>IF(Deník!$R273&lt;&gt;"",IF(Deník!$AB273="TP2",IF(AND(Deník!$R273&gt;=0,Deník!$R273&lt;=1),"BE",Deník!$R273),""),"")</f>
        <v/>
      </c>
      <c r="CH273" s="233" t="str">
        <f>IF(Deník!$R273&lt;&gt;"",IF(Deník!$AB273="TP3",IF(AND(Deník!$R273&gt;=0,Deník!$R273&lt;=1),"BE",Deník!$R273),""),"")</f>
        <v/>
      </c>
      <c r="CI273" s="233" t="str">
        <f>IF(Deník!$R273&lt;&gt;"",IF(Deník!$AB273="Trailing SL",IF(AND(Deník!$R273&gt;=0,Deník!$R273&lt;=1),"BE",Deník!$R273),""),"")</f>
        <v/>
      </c>
      <c r="CJ273" s="233" t="str">
        <f>IF(Deník!$R273&lt;&gt;"",IF(Deník!$AB273="Manual",IF(AND(Deník!$R273&gt;=0,Deník!$R273&lt;=1),"BE",Deník!$R273),""),"")</f>
        <v/>
      </c>
      <c r="CK273" s="233"/>
      <c r="CL273" s="233" t="str">
        <f>IF(Deník!$R273&lt;0,IF(Deník!$AC273=Statistika!$F$117,Deník!$R273,""),"")</f>
        <v/>
      </c>
      <c r="CM273" s="233" t="str">
        <f>IF(Deník!$R273&lt;0,IF(Deník!$AC273=Statistika!$F$118,Deník!$R273,""),"")</f>
        <v/>
      </c>
      <c r="CN273" s="233" t="str">
        <f>IF(Deník!$R273&lt;0,IF(Deník!$AC273=Statistika!$F$119,Deník!$R273,""),"")</f>
        <v/>
      </c>
      <c r="CO273" s="233" t="str">
        <f>IF(Deník!$R273&lt;0,IF(Deník!$AC273=Statistika!$F$120,Deník!$R273,""),"")</f>
        <v/>
      </c>
      <c r="CP273" s="233" t="str">
        <f>IF(Deník!$R273&lt;0,IF(Deník!$AC273=Statistika!$F$121,Deník!$R273,""),"")</f>
        <v/>
      </c>
      <c r="CQ273" s="233" t="str">
        <f>IF(Deník!$R273&lt;0,IF(Deník!$AC273=Statistika!$F$122,Deník!$R273,""),"")</f>
        <v/>
      </c>
      <c r="CR273" s="233" t="str">
        <f>IF(Deník!$R273&lt;0,IF(Deník!$AC273=Statistika!$F$123,Deník!$R273,""),"")</f>
        <v/>
      </c>
      <c r="CS273" s="233" t="str">
        <f>IF(Deník!$R273&lt;0,IF(Deník!$AC273=Statistika!$F$124,Deník!$R273,""),"")</f>
        <v/>
      </c>
      <c r="CT273" s="233" t="str">
        <f>IF(Deník!$R273&lt;0,IF(Deník!$AC273=Statistika!$F$125,Deník!$R273,""),"")</f>
        <v/>
      </c>
      <c r="CU273" s="233"/>
      <c r="CV273" s="233" t="str">
        <f>IF(Deník!$R273&lt;0,IF(Deník!$AD273=$CV$2,Deník!$R273,""),"")</f>
        <v/>
      </c>
      <c r="CW273" s="233" t="str">
        <f>IF(Deník!$R273&lt;0,IF(Deník!$AD273=$CW$2,Deník!$R273,""),"")</f>
        <v/>
      </c>
      <c r="CX273" s="233" t="str">
        <f>IF(Deník!$R273&lt;0,IF(Deník!$AD273=$CX$2,Deník!$R273,""),"")</f>
        <v/>
      </c>
      <c r="CY273" s="233" t="str">
        <f>IF(Deník!$R273&lt;0,IF(Deník!$AD273=$CY$2,Deník!$R273,""),"")</f>
        <v/>
      </c>
      <c r="CZ273" s="233" t="str">
        <f>IF(Deník!$R273&lt;0,IF(Deník!$AD273=$CZ$2,Deník!$R273,""),"")</f>
        <v/>
      </c>
      <c r="DL273" s="221">
        <f t="shared" si="14"/>
        <v>93847.029999999984</v>
      </c>
      <c r="DM273" s="220">
        <f t="shared" si="13"/>
        <v>-6.1529700000000132E-2</v>
      </c>
      <c r="DO273" s="50">
        <f>Deník!W274</f>
        <v>0</v>
      </c>
      <c r="DP273" s="102" t="str">
        <f>IF(AND(Deník!W274&gt;0),1,"")</f>
        <v/>
      </c>
      <c r="DQ273" s="102">
        <f>IF(AND(Deník!W274&lt;=0),1,"")</f>
        <v>1</v>
      </c>
      <c r="DR273" s="227"/>
      <c r="DS273" s="228"/>
      <c r="DT273" s="85"/>
      <c r="DU273" s="54">
        <f>IF(MONTH(Deník!$C273)=DU$2,Deník!$W273,"")</f>
        <v>0</v>
      </c>
      <c r="DV273" s="222" t="str">
        <f>IF(MONTH(Deník!$C273)=DV$2,Deník!$W273,"")</f>
        <v/>
      </c>
      <c r="DW273" s="222" t="str">
        <f>IF(MONTH(Deník!$C273)=DW$2,Deník!$W273,"")</f>
        <v/>
      </c>
      <c r="DX273" s="222" t="str">
        <f>IF(MONTH(Deník!$C273)=DX$2,Deník!$W273,"")</f>
        <v/>
      </c>
      <c r="DY273" s="222" t="str">
        <f>IF(MONTH(Deník!$C273)=DY$2,Deník!$W273,"")</f>
        <v/>
      </c>
      <c r="DZ273" s="222" t="str">
        <f>IF(MONTH(Deník!$C273)=DZ$2,Deník!$W273,"")</f>
        <v/>
      </c>
      <c r="EA273" s="222" t="str">
        <f>IF(MONTH(Deník!$C273)=EA$2,Deník!$W273,"")</f>
        <v/>
      </c>
      <c r="EB273" s="222" t="str">
        <f>IF(MONTH(Deník!$C273)=EB$2,Deník!$W273,"")</f>
        <v/>
      </c>
      <c r="EC273" s="222" t="str">
        <f>IF(MONTH(Deník!$C273)=EC$2,Deník!$W273,"")</f>
        <v/>
      </c>
      <c r="ED273" s="222" t="str">
        <f>IF(MONTH(Deník!$C273)=ED$2,Deník!$W273,"")</f>
        <v/>
      </c>
      <c r="EE273" s="222" t="str">
        <f>IF(MONTH(Deník!$C273)=EE$2,Deník!$W273,"")</f>
        <v/>
      </c>
      <c r="EF273" s="222" t="str">
        <f>IF(MONTH(Deník!$C273)=EF$2,Deník!$W273,"")</f>
        <v/>
      </c>
      <c r="EI273" s="600" t="str">
        <f>IF(Deník!$W273&lt;&gt;"",IF(Deník!$B273=Statistika!$F$63,Deník!$W273,""),"")</f>
        <v/>
      </c>
      <c r="EJ273" s="13" t="str">
        <f>IF(Deník!$W273&lt;&gt;"",IF(Deník!$B273=Statistika!$F$64,Deník!$W273,""),"")</f>
        <v/>
      </c>
      <c r="EK273" s="13" t="str">
        <f>IF(Deník!$W273&lt;&gt;"",IF(Deník!$B273=Statistika!$F$65,Deník!$W273,""),"")</f>
        <v/>
      </c>
      <c r="EL273" s="13" t="str">
        <f>IF(Deník!$W273&lt;&gt;"",IF(Deník!$B273=Statistika!$F$66,Deník!$W273,""),"")</f>
        <v/>
      </c>
      <c r="EM273" s="13" t="str">
        <f>IF(Deník!$W273&lt;&gt;"",IF(Deník!$B273=Statistika!$F$67,Deník!$W273,""),"")</f>
        <v/>
      </c>
      <c r="EN273" s="13" t="str">
        <f>IF(Deník!$W273&lt;&gt;"",IF(Deník!$B273=Statistika!$F$68,Deník!$W273,""),"")</f>
        <v/>
      </c>
      <c r="EO273" s="13" t="str">
        <f>IF(Deník!$W273&lt;&gt;"",IF(Deník!$B273=Statistika!$F$69,Deník!$W273,""),"")</f>
        <v/>
      </c>
      <c r="EP273" s="601" t="str">
        <f>IF(Deník!$W273&lt;&gt;"",IF(Deník!$B273=Statistika!$F$70,Deník!$W273,""),"")</f>
        <v/>
      </c>
      <c r="EQ273" s="90"/>
      <c r="ER273" s="63" t="str">
        <f>IF(Deník!$W273&lt;&gt;"",IF(Deník!$J273="L",Deník!$W273,""),"")</f>
        <v/>
      </c>
      <c r="ES273" s="13" t="str">
        <f>IF(Deník!$W273&lt;&gt;"",IF(Deník!$J273="S",Deník!$W273,""),"")</f>
        <v/>
      </c>
      <c r="ET273" s="95"/>
      <c r="EU273" s="88"/>
      <c r="EV273" s="63" t="str">
        <f>IF(WEEKDAY(Deník!$C273,2)=1,Deník!$W273,"")</f>
        <v/>
      </c>
      <c r="EW273" s="13" t="str">
        <f>IF(WEEKDAY(Deník!$C273,2)=2,Deník!$W273,"")</f>
        <v/>
      </c>
      <c r="EX273" s="13" t="str">
        <f>IF(WEEKDAY(Deník!$C273,2)=3,Deník!$W273,"")</f>
        <v/>
      </c>
      <c r="EY273" s="13" t="str">
        <f>IF(WEEKDAY(Deník!$C273,2)=4,Deník!$W273,"")</f>
        <v/>
      </c>
      <c r="EZ273" s="60" t="str">
        <f>IF(WEEKDAY(Deník!$C273,2)=5,Deník!$W273,"")</f>
        <v/>
      </c>
      <c r="FA273" s="99"/>
      <c r="FB273" s="100">
        <f>Deník!D273</f>
        <v>0</v>
      </c>
      <c r="FC273" s="63">
        <f>IF($FB273&lt;&gt;"",IF(AND($FB273&gt;=FC$2,$FB273&lt;=FC$3),Deník!$W273,""))</f>
        <v>0</v>
      </c>
      <c r="FD273" s="63" t="str">
        <f>IF($FB273&lt;&gt;"",IF(AND($FB273&gt;=FD$2,$FB273&lt;=FD$3),Deník!$W273,""))</f>
        <v/>
      </c>
      <c r="FE273" s="63" t="str">
        <f>IF($FB273&lt;&gt;"",IF(AND($FB273&gt;=FE$2,$FB273&lt;=FE$3),Deník!$W273,""))</f>
        <v/>
      </c>
      <c r="FF273" s="63" t="str">
        <f>IF($FB273&lt;&gt;"",IF(AND($FB273&gt;=FF$2,$FB273&lt;=FF$3),Deník!$W273,""))</f>
        <v/>
      </c>
      <c r="FG273" s="63" t="str">
        <f>IF($FB273&lt;&gt;"",IF(AND($FB273&gt;=FG$2,$FB273&lt;=FG$3),Deník!$W273,""))</f>
        <v/>
      </c>
      <c r="FH273" s="63" t="str">
        <f>IF($FB273&lt;&gt;"",IF(AND($FB273&gt;=FH$2,$FB273&lt;=FH$3),Deník!$W273,""))</f>
        <v/>
      </c>
      <c r="FI273" s="63" t="str">
        <f>IF($FB273&lt;&gt;"",IF(AND($FB273&gt;=FI$2,$FB273&lt;=FI$3),Deník!$W273,""))</f>
        <v/>
      </c>
      <c r="FJ273" s="63" t="str">
        <f>IF($FB273&lt;&gt;"",IF(AND($FB273&gt;=FJ$2,$FB273&lt;=FJ$3),Deník!$W273,""))</f>
        <v/>
      </c>
      <c r="FK273" s="63" t="str">
        <f>IF($FB273&lt;&gt;"",IF(AND($FB273&gt;=FK$2,$FB273&lt;=FK$3),Deník!$W273,""))</f>
        <v/>
      </c>
      <c r="FL273" s="63" t="str">
        <f>IF($FB273&lt;&gt;"",IF(AND($FB273&gt;=FL$2,$FB273&lt;=FL$3),Deník!$W273,""))</f>
        <v/>
      </c>
      <c r="FM273" s="63" t="str">
        <f>IF($FB273&lt;&gt;"",IF(AND($FB273&gt;=FM$2,$FB273&lt;=FM$3),Deník!$W273,""))</f>
        <v/>
      </c>
      <c r="FN273" s="13"/>
      <c r="FO273" s="20" t="str">
        <f>IF(Deník!$W273&gt;1,Deník!$W273,"")</f>
        <v/>
      </c>
      <c r="FP273" s="20" t="str">
        <f>IF(Deník!$W273&lt;0,Deník!$W273,"")</f>
        <v/>
      </c>
      <c r="FQ273" s="17"/>
      <c r="FS273" s="233"/>
      <c r="FT273" s="233" t="str">
        <f>IF(Deník!$W273&lt;&gt;"",IF(Deník!$Y273=Statistika!$F$78,Deník!$W273,""),"")</f>
        <v/>
      </c>
      <c r="FU273" s="233" t="str">
        <f>IF(Deník!$W273&lt;&gt;"",IF(Deník!$Y273=Statistika!$F$79,Deník!$W273,""),"")</f>
        <v/>
      </c>
      <c r="FV273" s="233" t="str">
        <f>IF(Deník!$W273&lt;&gt;"",IF(Deník!$Y273=Statistika!$F$80,Deník!$W273,""),"")</f>
        <v/>
      </c>
      <c r="FW273" s="233" t="str">
        <f>IF(Deník!$W273&lt;&gt;"",IF(Deník!$Y273=Statistika!$F$81,Deník!$W273,""),"")</f>
        <v/>
      </c>
      <c r="FX273" s="233" t="str">
        <f>IF(Deník!$W273&lt;&gt;"",IF(Deník!$Y273=Statistika!$F$82,Deník!$W273,""),"")</f>
        <v/>
      </c>
      <c r="FY273" s="233" t="str">
        <f>IF(Deník!$W273&lt;&gt;"",IF(Deník!$Y273=Statistika!$F$83,Deník!$W273,""),"")</f>
        <v/>
      </c>
      <c r="FZ273" s="233" t="str">
        <f>IF(Deník!$W273&lt;&gt;"",IF(Deník!$Y273=Statistika!$F$84,Deník!$W273,""),"")</f>
        <v/>
      </c>
      <c r="GA273" s="233" t="str">
        <f>IF(Deník!$W273&lt;&gt;"",IF(Deník!$Y273=Statistika!$F$85,Deník!$W273,""),"")</f>
        <v/>
      </c>
      <c r="GB273" s="233" t="str">
        <f>IF(Deník!$W273&lt;&gt;"",IF(Deník!$Y273=Statistika!$F$86,Deník!$W273,""),"")</f>
        <v/>
      </c>
      <c r="GC273" s="233" t="str">
        <f>IF(Deník!$W273&lt;&gt;"",IF(Deník!$Y273=Statistika!$F$87,Deník!$W273,""),"")</f>
        <v/>
      </c>
      <c r="GD273" s="233" t="str">
        <f>IF(Deník!$W273&lt;&gt;"",IF(Deník!$Y273=Statistika!$F$88,Deník!$W273,""),"")</f>
        <v/>
      </c>
      <c r="GE273" s="233" t="str">
        <f>IF(Deník!$W273&lt;&gt;"",IF(Deník!$Y273=Statistika!$F$89,Deník!$W273,""),"")</f>
        <v/>
      </c>
      <c r="GF273" s="233" t="str">
        <f>IF(Deník!$W273&lt;&gt;"",IF(Deník!$Y273=Statistika!$F$90,Deník!$W273,""),"")</f>
        <v/>
      </c>
      <c r="GG273" s="233" t="str">
        <f>IF(Deník!$W273&lt;&gt;"",IF(Deník!$Y273=Statistika!$F$91,Deník!$W273,""),"")</f>
        <v/>
      </c>
      <c r="GH273" s="233"/>
      <c r="GI273" s="233" t="str">
        <f>IF(Deník!$W273&lt;&gt;"",IF(Deník!$AB273=Statistika!$L$100,Deník!$W273,""),"")</f>
        <v/>
      </c>
      <c r="GJ273" s="233" t="str">
        <f>IF(Deník!$W273&lt;&gt;"",IF(Deník!$AB273=Statistika!$L$101,Deník!$W273,""),"")</f>
        <v/>
      </c>
      <c r="GK273" s="233" t="str">
        <f>IF(Deník!$W273&lt;&gt;"",IF(Deník!$AB273=Statistika!$L$102,Deník!$W273,""),"")</f>
        <v/>
      </c>
      <c r="GL273" s="233" t="str">
        <f>IF(Deník!$W273&lt;&gt;"",IF(Deník!$AB273=Statistika!$L$103,Deník!$W273,""),"")</f>
        <v/>
      </c>
      <c r="GM273" s="233" t="str">
        <f>IF(Deník!$W273&lt;&gt;"",IF(Deník!$AB273=Statistika!$L$104,Deník!$W273,""),"")</f>
        <v/>
      </c>
      <c r="GN273" s="233" t="str">
        <f>IF(Deník!$W273&lt;&gt;"",IF(Deník!$AB273=Statistika!$L$105,Deník!$W273,""),"")</f>
        <v/>
      </c>
      <c r="GO273" s="233" t="str">
        <f>IF(Deník!$W273&lt;&gt;"",IF(Deník!$AB273=Statistika!$L$106,Deník!$W273,""),"")</f>
        <v/>
      </c>
      <c r="GP273" s="233" t="str">
        <f>IF(Deník!$W273&lt;&gt;"",IF(Deník!$AB273=Statistika!$L$107,Deník!$W273,""),"")</f>
        <v/>
      </c>
      <c r="GQ273" s="233" t="str">
        <f>IF(Deník!$W273&lt;&gt;"",IF(Deník!$AB273=Statistika!$L$108,Deník!$W273,""),"")</f>
        <v/>
      </c>
      <c r="GS273" s="233" t="str">
        <f>IF(Deník!$W273&lt;0,IF(Deník!$AC273=Statistika!$F$117,Deník!$W273,""),"")</f>
        <v/>
      </c>
      <c r="GT273" s="233" t="str">
        <f>IF(Deník!$W273&lt;0,IF(Deník!$AC273=Statistika!$F$118,Deník!$W273,""),"")</f>
        <v/>
      </c>
      <c r="GU273" s="233" t="str">
        <f>IF(Deník!$W273&lt;0,IF(Deník!$AC273=Statistika!$F$119,Deník!$W273,""),"")</f>
        <v/>
      </c>
      <c r="GV273" s="233" t="str">
        <f>IF(Deník!$W273&lt;0,IF(Deník!$AC273=Statistika!$F$120,Deník!$W273,""),"")</f>
        <v/>
      </c>
      <c r="GW273" s="233" t="str">
        <f>IF(Deník!$W273&lt;0,IF(Deník!$AC273=Statistika!$F$121,Deník!$W273,""),"")</f>
        <v/>
      </c>
      <c r="GX273" s="233" t="str">
        <f>IF(Deník!$W273&lt;0,IF(Deník!$AC273=Statistika!$F$122,Deník!$W273,""),"")</f>
        <v/>
      </c>
      <c r="GY273" s="233" t="str">
        <f>IF(Deník!$W273&lt;0,IF(Deník!$AC273=Statistika!$F$123,Deník!$W273,""),"")</f>
        <v/>
      </c>
      <c r="GZ273" s="233" t="str">
        <f>IF(Deník!$W273&lt;0,IF(Deník!$AC273=Statistika!$F$124,Deník!$W273,""),"")</f>
        <v/>
      </c>
      <c r="HA273" s="233" t="str">
        <f>IF(Deník!$W273&lt;0,IF(Deník!$AC273=Statistika!$F$125,Deník!$W273,""),"")</f>
        <v/>
      </c>
      <c r="HC273" s="233" t="str">
        <f>IF(Deník!$W273&lt;0,IF(Deník!$AD273=Statistika!$F$133,Deník!$W273,""),"")</f>
        <v/>
      </c>
      <c r="HD273" s="233" t="str">
        <f>IF(Deník!$W273&lt;0,IF(Deník!$AD273=Statistika!$F$134,Deník!$W273,""),"")</f>
        <v/>
      </c>
      <c r="HE273" s="233" t="str">
        <f>IF(Deník!$W273&lt;0,IF(Deník!$AD273=Statistika!$F$135,Deník!$W273,""),"")</f>
        <v/>
      </c>
      <c r="HF273" s="233" t="str">
        <f>IF(Deník!$W273&lt;0,IF(Deník!$AD273=Statistika!$F$136,Deník!$W273,""),"")</f>
        <v/>
      </c>
      <c r="HG273" s="233" t="str">
        <f>IF(Deník!$W273&lt;0,IF(Deník!$AD273=Statistika!$F$137,Deník!$W273,""),"")</f>
        <v/>
      </c>
      <c r="ID273" s="8">
        <f>Tabulka4[[#This Row],[Sloupec3]]</f>
        <v>0</v>
      </c>
      <c r="IE273" s="17" t="str">
        <f>IF(AND([1]Deník!$C273&gt;='[1]Měsíční shrnutí'!$D$1,[1]Deník!$C273&lt;='[1]Měsíční shrnutí'!$F$1),[1]Deník!$X273,"")</f>
        <v/>
      </c>
    </row>
    <row r="274" spans="1:239">
      <c r="A274" s="8">
        <f>Deník!C275</f>
        <v>0</v>
      </c>
      <c r="B274" s="50" t="str">
        <f>Deník!R275</f>
        <v/>
      </c>
      <c r="C274" s="102" t="str">
        <f>IF(AND(Deník!R275&gt;1,Deník!R275&lt;&gt;""),1,"")</f>
        <v/>
      </c>
      <c r="D274" s="102" t="str">
        <f>IF(AND(Deník!R275&lt;=0,Deník!R275&lt;&gt;""),1,"")</f>
        <v/>
      </c>
      <c r="E274" s="103" t="str">
        <f>IF(AND(Deník!R275&gt;=0,Deník!R275&lt;=1),1,"")</f>
        <v/>
      </c>
      <c r="F274" s="79" t="str">
        <f>IF(Deník!R275&lt;&gt;"",Deník!R275+F273,"")</f>
        <v/>
      </c>
      <c r="G274" s="85"/>
      <c r="H274" s="54" t="str">
        <f>IF(MONTH(Deník!$C274)=H$2,IF(AND(Deník!$R274&gt;=0,Deník!$R274&lt;=1),"BE",Deník!$R274),"")</f>
        <v/>
      </c>
      <c r="I274" s="11" t="str">
        <f>IF(MONTH(Deník!$C274)=I$2,IF(AND(Deník!$R274&gt;=0,Deník!$R274&lt;=1),"BE",Deník!$R274),"")</f>
        <v/>
      </c>
      <c r="J274" s="11" t="str">
        <f>IF(MONTH(Deník!$C274)=J$2,IF(AND(Deník!$R274&gt;=0,Deník!$R274&lt;=1),"BE",Deník!$R274),"")</f>
        <v/>
      </c>
      <c r="K274" s="11" t="str">
        <f>IF(MONTH(Deník!$C274)=K$2,IF(AND(Deník!$R274&gt;=0,Deník!$R274&lt;=1),"BE",Deník!$R274),"")</f>
        <v/>
      </c>
      <c r="L274" s="11" t="str">
        <f>IF(MONTH(Deník!$C274)=L$2,IF(AND(Deník!$R274&gt;=0,Deník!$R274&lt;=1),"BE",Deník!$R274),"")</f>
        <v/>
      </c>
      <c r="M274" s="11" t="str">
        <f>IF(MONTH(Deník!$C274)=M$2,IF(AND(Deník!$R274&gt;=0,Deník!$R274&lt;=1),"BE",Deník!$R274),"")</f>
        <v/>
      </c>
      <c r="N274" s="11" t="str">
        <f>IF(MONTH(Deník!$C274)=N$2,IF(AND(Deník!$R274&gt;=0,Deník!$R274&lt;=1),"BE",Deník!$R274),"")</f>
        <v/>
      </c>
      <c r="O274" s="11" t="str">
        <f>IF(MONTH(Deník!$C274)=O$2,IF(AND(Deník!$R274&gt;=0,Deník!$R274&lt;=1),"BE",Deník!$R274),"")</f>
        <v/>
      </c>
      <c r="P274" s="11" t="str">
        <f>IF(MONTH(Deník!$C274)=P$2,IF(AND(Deník!$R274&gt;=0,Deník!$R274&lt;=1),"BE",Deník!$R274),"")</f>
        <v/>
      </c>
      <c r="Q274" s="11" t="str">
        <f>IF(MONTH(Deník!$C274)=Q$2,IF(AND(Deník!$R274&gt;=0,Deník!$R274&lt;=1),"BE",Deník!$R274),"")</f>
        <v/>
      </c>
      <c r="R274" s="11" t="str">
        <f>IF(MONTH(Deník!$C274)=R$2,IF(AND(Deník!$R274&gt;=0,Deník!$R274&lt;=1),"BE",Deník!$R274),"")</f>
        <v/>
      </c>
      <c r="S274" s="57" t="str">
        <f>IF(MONTH(Deník!$C274)=S$2,IF(AND(Deník!$R274&gt;=0,Deník!$R274&lt;=1),"BE",Deník!$R274),"")</f>
        <v/>
      </c>
      <c r="U274" s="12"/>
      <c r="V274" s="12"/>
      <c r="X274" s="600" t="str">
        <f>IF(Deník!$R274&lt;&gt;"",IF(Deník!$B274=Statistika!$F$63,IF(AND(Deník!$R274&gt;=0,Deník!$R274&lt;=1),"BE",Deník!$R274),""),"")</f>
        <v/>
      </c>
      <c r="Y274" s="13" t="str">
        <f>IF(Deník!$R274&lt;&gt;"",IF(Deník!$B274=Statistika!$F$64,IF(AND(Deník!$R274&gt;=0,Deník!$R274&lt;=1),"BE",Deník!$R274),""),"")</f>
        <v/>
      </c>
      <c r="Z274" s="13" t="str">
        <f>IF(Deník!$R274&lt;&gt;"",IF(Deník!$B274=Statistika!$F$65,IF(AND(Deník!$R274&gt;=0,Deník!$R274&lt;=1),"BE",Deník!$R274),""),"")</f>
        <v/>
      </c>
      <c r="AA274" s="13" t="str">
        <f>IF(Deník!$R274&lt;&gt;"",IF(Deník!$B274=Statistika!$F$66,IF(AND(Deník!$R274&gt;=0,Deník!$R274&lt;=1),"BE",Deník!$R274),""),"")</f>
        <v/>
      </c>
      <c r="AB274" s="13" t="str">
        <f>IF(Deník!$R274&lt;&gt;"",IF(Deník!$B274=Statistika!$F$67,IF(AND(Deník!$R274&gt;=0,Deník!$R274&lt;=1),"BE",Deník!$R274),""),"")</f>
        <v/>
      </c>
      <c r="AC274" s="13" t="str">
        <f>IF(Deník!$R274&lt;&gt;"",IF(Deník!$B274=Statistika!$F$68,IF(AND(Deník!$R274&gt;=0,Deník!$R274&lt;=1),"BE",Deník!$R274),""),"")</f>
        <v/>
      </c>
      <c r="AD274" s="13" t="str">
        <f>IF(Deník!$R274&lt;&gt;"",IF(Deník!$B274=Statistika!$F$69,IF(AND(Deník!$R274&gt;=0,Deník!$R274&lt;=1),"BE",Deník!$R274),""),"")</f>
        <v/>
      </c>
      <c r="AE274" s="601" t="str">
        <f>IF(Deník!$R274&lt;&gt;"",IF(Deník!$B274=Statistika!$F$70,IF(AND(Deník!$R274&gt;=0,Deník!$R274&lt;=1),"BE",Deník!$R274),""),"")</f>
        <v/>
      </c>
      <c r="AF274" s="90"/>
      <c r="AG274" s="63" t="str">
        <f>IF(Deník!$R274&lt;&gt;"",IF(Deník!$J274="L",IF(AND(Deník!$R274&gt;=0,Deník!$R274&lt;=1),"BE",Deník!$R274),""),"")</f>
        <v/>
      </c>
      <c r="AH274" s="13" t="str">
        <f>IF(Deník!$R274&lt;&gt;"",IF(Deník!$J274="S",IF(AND(Deník!$R274&gt;=0,Deník!$R274&lt;=1),"BE",Deník!$R274),""),"")</f>
        <v/>
      </c>
      <c r="AI274" s="95"/>
      <c r="AJ274" s="71" t="str">
        <f>IF(Deník!N275&lt;&gt;"",Deník!N275*-1,"")</f>
        <v/>
      </c>
      <c r="AK274" s="88"/>
      <c r="AL274" s="63" t="str">
        <f>IF(WEEKDAY(Deník!$C274,2)=1,IF(AND(Deník!$R274&gt;=0,Deník!$R274&lt;=1),"BE",Deník!$R274),"")</f>
        <v/>
      </c>
      <c r="AM274" s="13" t="str">
        <f>IF(WEEKDAY(Deník!$C274,2)=2,IF(AND(Deník!$R274&gt;=0,Deník!$R274&lt;=1),"BE",Deník!$R274),"")</f>
        <v/>
      </c>
      <c r="AN274" s="13" t="str">
        <f>IF(WEEKDAY(Deník!$C274,2)=3,IF(AND(Deník!$R274&gt;=0,Deník!$R274&lt;=1),"BE",Deník!$R274),"")</f>
        <v/>
      </c>
      <c r="AO274" s="13" t="str">
        <f>IF(WEEKDAY(Deník!$C274,2)=4,IF(AND(Deník!$R274&gt;=0,Deník!$R274&lt;=1),"BE",Deník!$R274),"")</f>
        <v/>
      </c>
      <c r="AP274" s="60" t="str">
        <f>IF(WEEKDAY(Deník!$C274,2)=5,IF(AND(Deník!$R274&gt;=0,Deník!$R274&lt;=1),"BE",Deník!$R274),"")</f>
        <v/>
      </c>
      <c r="AQ274" s="99"/>
      <c r="AR274" s="100">
        <f>Deník!D274</f>
        <v>0</v>
      </c>
      <c r="AS274" s="63" t="str">
        <f>IF(Deník!$D274&lt;&gt;"",IF(AND(Deník!$D274&gt;=AS$2,Deník!$D274&lt;=AS$3),IF(AND(Deník!$R274&gt;=0,Deník!$R274&lt;=1),"BE",Deník!$R274),""),"")</f>
        <v/>
      </c>
      <c r="AT274" s="63" t="str">
        <f>IF(Deník!$D274&lt;&gt;"",IF(AND(Deník!$D274&gt;=AT$2,Deník!$D274&lt;=AT$3),IF(AND(Deník!$R274&gt;=0,Deník!$R274&lt;=1),"BE",Deník!$R274),""),"")</f>
        <v/>
      </c>
      <c r="AU274" s="63" t="str">
        <f>IF(Deník!$D274&lt;&gt;"",IF(AND(Deník!$D274&gt;=AU$2,Deník!$D274&lt;=AU$3),IF(AND(Deník!$R274&gt;=0,Deník!$R274&lt;=1),"BE",Deník!$R274),""),"")</f>
        <v/>
      </c>
      <c r="AV274" s="63" t="str">
        <f>IF(Deník!$D274&lt;&gt;"",IF(AND(Deník!$D274&gt;=AV$2,Deník!$D274&lt;=AV$3),IF(AND(Deník!$R274&gt;=0,Deník!$R274&lt;=1),"BE",Deník!$R274),""),"")</f>
        <v/>
      </c>
      <c r="AW274" s="63" t="str">
        <f>IF(Deník!$D274&lt;&gt;"",IF(AND(Deník!$D274&gt;=AW$2,Deník!$D274&lt;=AW$3),IF(AND(Deník!$R274&gt;=0,Deník!$R274&lt;=1),"BE",Deník!$R274),""),"")</f>
        <v/>
      </c>
      <c r="AX274" s="63" t="str">
        <f>IF(Deník!$D274&lt;&gt;"",IF(AND(Deník!$D274&gt;=AX$2,Deník!$D274&lt;=AX$3),IF(AND(Deník!$R274&gt;=0,Deník!$R274&lt;=1),"BE",Deník!$R274),""),"")</f>
        <v/>
      </c>
      <c r="AY274" s="63" t="str">
        <f>IF(Deník!$D274&lt;&gt;"",IF(AND(Deník!$D274&gt;=AY$2,Deník!$D274&lt;=AY$3),IF(AND(Deník!$R274&gt;=0,Deník!$R274&lt;=1),"BE",Deník!$R274),""),"")</f>
        <v/>
      </c>
      <c r="AZ274" s="63" t="str">
        <f>IF(Deník!$D274&lt;&gt;"",IF(AND(Deník!$D274&gt;=AZ$2,Deník!$D274&lt;=AZ$3),IF(AND(Deník!$R274&gt;=0,Deník!$R274&lt;=1),"BE",Deník!$R274),""),"")</f>
        <v/>
      </c>
      <c r="BA274" s="63" t="str">
        <f>IF(Deník!$D274&lt;&gt;"",IF(AND(Deník!$D274&gt;=BA$2,Deník!$D274&lt;=BA$3),IF(AND(Deník!$R274&gt;=0,Deník!$R274&lt;=1),"BE",Deník!$R274),""),"")</f>
        <v/>
      </c>
      <c r="BB274" s="63" t="str">
        <f>IF(Deník!$D274&lt;&gt;"",IF(AND(Deník!$D274&gt;=BB$2,Deník!$D274&lt;=BB$3),IF(AND(Deník!$R274&gt;=0,Deník!$R274&lt;=1),"BE",Deník!$R274),""),"")</f>
        <v/>
      </c>
      <c r="BC274" s="71" t="str">
        <f>IF(Deník!$D274&lt;&gt;"",IF(AND(Deník!$D274&gt;=BC$2,Deník!$D274&lt;=BC$3),IF(AND(Deník!$R274&gt;=0,Deník!$R274&lt;=1),"BE",Deník!$R274),""),"")</f>
        <v/>
      </c>
      <c r="BD274" s="20" t="str">
        <f>IF(Deník!$J275="S",(Deník!$M275-Deník!$K275),IF(Deník!$J275="L",(Deník!$K275-Deník!$M275),""))</f>
        <v/>
      </c>
      <c r="BE274" s="20" t="str">
        <f>IF(Deník!$J275="S",(Deník!$K275-Deník!$O275),IF(Deník!$J275="L",(Deník!$O275-Deník!$K275),""))</f>
        <v/>
      </c>
      <c r="BF274" s="20" t="str">
        <f>IF(Deník!$J275="S",(Deník!$K275-Deník!$L275),IF(Deník!$J275="L",(Deník!$L275-Deník!$K275),""))</f>
        <v/>
      </c>
      <c r="BG274" s="20" t="str">
        <f>IF(Deník!$J275="S",(Deník!$K275-Deník!$S275),IF(Deník!$J275="L",(Deník!$S275-Deník!$K275),""))</f>
        <v/>
      </c>
      <c r="BH274" s="20" t="str">
        <f>IF(Deník!$J275="S",(Deník!$K275-Deník!$U275),IF(Deník!$J275="L",(Deník!$U275-Deník!$K275),""))</f>
        <v/>
      </c>
      <c r="BI274" s="20" t="str">
        <f>IF(Deník!$R274&gt;1,Deník!$R274,"")</f>
        <v/>
      </c>
      <c r="BJ274" s="20" t="str">
        <f>IF(Deník!$R274&lt;0,Deník!$R274,"")</f>
        <v/>
      </c>
      <c r="BK274" s="17"/>
      <c r="BM274" s="233" t="str">
        <f>IF(Deník!$R274&lt;&gt;"",IF(Deník!$Y274=Statistika!$F$78,IF(AND(Deník!$R274&gt;=0,Deník!$R274&lt;=1),"BE",Deník!$R274),""),"")</f>
        <v/>
      </c>
      <c r="BN274" s="233" t="str">
        <f>IF(Deník!$R274&lt;&gt;"",IF(Deník!$Y274=Statistika!$F$79,IF(AND(Deník!$R274&gt;=0,Deník!$R274&lt;=1),"BE",Deník!$R274),""),"")</f>
        <v/>
      </c>
      <c r="BO274" s="233" t="str">
        <f>IF(Deník!$R274&lt;&gt;"",IF(Deník!$Y274=Statistika!$F$80,IF(AND(Deník!$R274&gt;=0,Deník!$R274&lt;=1),"BE",Deník!$R274),""),"")</f>
        <v/>
      </c>
      <c r="BP274" s="233" t="str">
        <f>IF(Deník!$R274&lt;&gt;"",IF(Deník!$Y274=Statistika!$F$81,IF(AND(Deník!$R274&gt;=0,Deník!$R274&lt;=1),"BE",Deník!$R274),""),"")</f>
        <v/>
      </c>
      <c r="BQ274" s="233" t="str">
        <f>IF(Deník!$R274&lt;&gt;"",IF(Deník!$Y274=Statistika!$F$82,IF(AND(Deník!$R274&gt;=0,Deník!$R274&lt;=1),"BE",Deník!$R274),""),"")</f>
        <v/>
      </c>
      <c r="BR274" s="233" t="str">
        <f>IF(Deník!$R274&lt;&gt;"",IF(Deník!$Y274=Statistika!$F$83,IF(AND(Deník!$R274&gt;=0,Deník!$R274&lt;=1),"BE",Deník!$R274),""),"")</f>
        <v/>
      </c>
      <c r="BS274" s="233" t="str">
        <f>IF(Deník!$R274&lt;&gt;"",IF(Deník!$Y274=Statistika!$F$84,IF(AND(Deník!$R274&gt;=0,Deník!$R274&lt;=1),"BE",Deník!$R274),""),"")</f>
        <v/>
      </c>
      <c r="BT274" s="233" t="str">
        <f>IF(Deník!$R274&lt;&gt;"",IF(Deník!$Y274=Statistika!$F$85,IF(AND(Deník!$R274&gt;=0,Deník!$R274&lt;=1),"BE",Deník!$R274),""),"")</f>
        <v/>
      </c>
      <c r="BU274" s="233" t="str">
        <f>IF(Deník!$R274&lt;&gt;"",IF(Deník!$Y274=Statistika!$F$86,IF(AND(Deník!$R274&gt;=0,Deník!$R274&lt;=1),"BE",Deník!$R274),""),"")</f>
        <v/>
      </c>
      <c r="BV274" s="233" t="str">
        <f>IF(Deník!$R274&lt;&gt;"",IF(Deník!$Y274=Statistika!$F$87,IF(AND(Deník!$R274&gt;=0,Deník!$R274&lt;=1),"BE",Deník!$R274),""),"")</f>
        <v/>
      </c>
      <c r="BW274" s="233" t="str">
        <f>IF(Deník!$R274&lt;&gt;"",IF(Deník!$Y274=Statistika!$F$88,IF(AND(Deník!$R274&gt;=0,Deník!$R274&lt;=1),"BE",Deník!$R274),""),"")</f>
        <v/>
      </c>
      <c r="BX274" s="233" t="str">
        <f>IF(Deník!$R274&lt;&gt;"",IF(Deník!$Y274=Statistika!$F$89,IF(AND(Deník!$R274&gt;=0,Deník!$R274&lt;=1),"BE",Deník!$R274),""),"")</f>
        <v/>
      </c>
      <c r="BY274" s="233" t="str">
        <f>IF(Deník!$R274&lt;&gt;"",IF(Deník!$Y274=Statistika!$F$90,IF(AND(Deník!$R274&gt;=0,Deník!$R274&lt;=1),"BE",Deník!$R274),""),"")</f>
        <v/>
      </c>
      <c r="BZ274" s="233" t="str">
        <f>IF(Deník!$R274&lt;&gt;"",IF(Deník!$Y274=Statistika!$F$91,IF(AND(Deník!$R274&gt;=0,Deník!$R274&lt;=1),"BE",Deník!$R274),""),"")</f>
        <v/>
      </c>
      <c r="CA274" s="233"/>
      <c r="CB274" s="233" t="str">
        <f>IF(Deník!$R274&lt;&gt;"",IF(Deník!$AB274="SL",IF(AND(Deník!$R274&gt;=0,Deník!$R274&lt;=1),"BE",Deník!$R274),""),"")</f>
        <v/>
      </c>
      <c r="CC274" s="233" t="str">
        <f>IF(Deník!$R274&lt;&gt;"",IF(Deník!$AB274="BE10",IF(AND(Deník!$R274&gt;=0,Deník!$R274&lt;=1),"BE",Deník!$R274),""),"")</f>
        <v/>
      </c>
      <c r="CD274" s="233" t="str">
        <f>IF(Deník!$R274&lt;&gt;"",IF(Deník!$AB274="BE15",IF(AND(Deník!$R274&gt;=0,Deník!$R274&lt;=1),"BE",Deník!$R274),""),"")</f>
        <v/>
      </c>
      <c r="CE274" s="233" t="str">
        <f>IF(Deník!$R274&lt;&gt;"",IF(Deník!$AB274="BE20",IF(AND(Deník!$R274&gt;=0,Deník!$R274&lt;=1),"BE",Deník!$R274),""),"")</f>
        <v/>
      </c>
      <c r="CF274" s="233" t="str">
        <f>IF(Deník!$R274&lt;&gt;"",IF(Deník!$AB274="TP1",IF(AND(Deník!$R274&gt;=0,Deník!$R274&lt;=1),"BE",Deník!$R274),""),"")</f>
        <v/>
      </c>
      <c r="CG274" s="233" t="str">
        <f>IF(Deník!$R274&lt;&gt;"",IF(Deník!$AB274="TP2",IF(AND(Deník!$R274&gt;=0,Deník!$R274&lt;=1),"BE",Deník!$R274),""),"")</f>
        <v/>
      </c>
      <c r="CH274" s="233" t="str">
        <f>IF(Deník!$R274&lt;&gt;"",IF(Deník!$AB274="TP3",IF(AND(Deník!$R274&gt;=0,Deník!$R274&lt;=1),"BE",Deník!$R274),""),"")</f>
        <v/>
      </c>
      <c r="CI274" s="233" t="str">
        <f>IF(Deník!$R274&lt;&gt;"",IF(Deník!$AB274="Trailing SL",IF(AND(Deník!$R274&gt;=0,Deník!$R274&lt;=1),"BE",Deník!$R274),""),"")</f>
        <v/>
      </c>
      <c r="CJ274" s="233" t="str">
        <f>IF(Deník!$R274&lt;&gt;"",IF(Deník!$AB274="Manual",IF(AND(Deník!$R274&gt;=0,Deník!$R274&lt;=1),"BE",Deník!$R274),""),"")</f>
        <v/>
      </c>
      <c r="CK274" s="233"/>
      <c r="CL274" s="233" t="str">
        <f>IF(Deník!$R274&lt;0,IF(Deník!$AC274=Statistika!$F$117,Deník!$R274,""),"")</f>
        <v/>
      </c>
      <c r="CM274" s="233" t="str">
        <f>IF(Deník!$R274&lt;0,IF(Deník!$AC274=Statistika!$F$118,Deník!$R274,""),"")</f>
        <v/>
      </c>
      <c r="CN274" s="233" t="str">
        <f>IF(Deník!$R274&lt;0,IF(Deník!$AC274=Statistika!$F$119,Deník!$R274,""),"")</f>
        <v/>
      </c>
      <c r="CO274" s="233" t="str">
        <f>IF(Deník!$R274&lt;0,IF(Deník!$AC274=Statistika!$F$120,Deník!$R274,""),"")</f>
        <v/>
      </c>
      <c r="CP274" s="233" t="str">
        <f>IF(Deník!$R274&lt;0,IF(Deník!$AC274=Statistika!$F$121,Deník!$R274,""),"")</f>
        <v/>
      </c>
      <c r="CQ274" s="233" t="str">
        <f>IF(Deník!$R274&lt;0,IF(Deník!$AC274=Statistika!$F$122,Deník!$R274,""),"")</f>
        <v/>
      </c>
      <c r="CR274" s="233" t="str">
        <f>IF(Deník!$R274&lt;0,IF(Deník!$AC274=Statistika!$F$123,Deník!$R274,""),"")</f>
        <v/>
      </c>
      <c r="CS274" s="233" t="str">
        <f>IF(Deník!$R274&lt;0,IF(Deník!$AC274=Statistika!$F$124,Deník!$R274,""),"")</f>
        <v/>
      </c>
      <c r="CT274" s="233" t="str">
        <f>IF(Deník!$R274&lt;0,IF(Deník!$AC274=Statistika!$F$125,Deník!$R274,""),"")</f>
        <v/>
      </c>
      <c r="CU274" s="233"/>
      <c r="CV274" s="233" t="str">
        <f>IF(Deník!$R274&lt;0,IF(Deník!$AD274=$CV$2,Deník!$R274,""),"")</f>
        <v/>
      </c>
      <c r="CW274" s="233" t="str">
        <f>IF(Deník!$R274&lt;0,IF(Deník!$AD274=$CW$2,Deník!$R274,""),"")</f>
        <v/>
      </c>
      <c r="CX274" s="233" t="str">
        <f>IF(Deník!$R274&lt;0,IF(Deník!$AD274=$CX$2,Deník!$R274,""),"")</f>
        <v/>
      </c>
      <c r="CY274" s="233" t="str">
        <f>IF(Deník!$R274&lt;0,IF(Deník!$AD274=$CY$2,Deník!$R274,""),"")</f>
        <v/>
      </c>
      <c r="CZ274" s="233" t="str">
        <f>IF(Deník!$R274&lt;0,IF(Deník!$AD274=$CZ$2,Deník!$R274,""),"")</f>
        <v/>
      </c>
      <c r="DL274" s="221">
        <f t="shared" si="14"/>
        <v>93847.029999999984</v>
      </c>
      <c r="DM274" s="220">
        <f t="shared" si="13"/>
        <v>-6.1529700000000132E-2</v>
      </c>
      <c r="DO274" s="50">
        <f>Deník!W275</f>
        <v>0</v>
      </c>
      <c r="DP274" s="102" t="str">
        <f>IF(AND(Deník!W275&gt;0),1,"")</f>
        <v/>
      </c>
      <c r="DQ274" s="102">
        <f>IF(AND(Deník!W275&lt;=0),1,"")</f>
        <v>1</v>
      </c>
      <c r="DR274" s="227"/>
      <c r="DS274" s="228"/>
      <c r="DT274" s="85"/>
      <c r="DU274" s="54">
        <f>IF(MONTH(Deník!$C274)=DU$2,Deník!$W274,"")</f>
        <v>0</v>
      </c>
      <c r="DV274" s="222" t="str">
        <f>IF(MONTH(Deník!$C274)=DV$2,Deník!$W274,"")</f>
        <v/>
      </c>
      <c r="DW274" s="222" t="str">
        <f>IF(MONTH(Deník!$C274)=DW$2,Deník!$W274,"")</f>
        <v/>
      </c>
      <c r="DX274" s="222" t="str">
        <f>IF(MONTH(Deník!$C274)=DX$2,Deník!$W274,"")</f>
        <v/>
      </c>
      <c r="DY274" s="222" t="str">
        <f>IF(MONTH(Deník!$C274)=DY$2,Deník!$W274,"")</f>
        <v/>
      </c>
      <c r="DZ274" s="222" t="str">
        <f>IF(MONTH(Deník!$C274)=DZ$2,Deník!$W274,"")</f>
        <v/>
      </c>
      <c r="EA274" s="222" t="str">
        <f>IF(MONTH(Deník!$C274)=EA$2,Deník!$W274,"")</f>
        <v/>
      </c>
      <c r="EB274" s="222" t="str">
        <f>IF(MONTH(Deník!$C274)=EB$2,Deník!$W274,"")</f>
        <v/>
      </c>
      <c r="EC274" s="222" t="str">
        <f>IF(MONTH(Deník!$C274)=EC$2,Deník!$W274,"")</f>
        <v/>
      </c>
      <c r="ED274" s="222" t="str">
        <f>IF(MONTH(Deník!$C274)=ED$2,Deník!$W274,"")</f>
        <v/>
      </c>
      <c r="EE274" s="222" t="str">
        <f>IF(MONTH(Deník!$C274)=EE$2,Deník!$W274,"")</f>
        <v/>
      </c>
      <c r="EF274" s="222" t="str">
        <f>IF(MONTH(Deník!$C274)=EF$2,Deník!$W274,"")</f>
        <v/>
      </c>
      <c r="EI274" s="600" t="str">
        <f>IF(Deník!$W274&lt;&gt;"",IF(Deník!$B274=Statistika!$F$63,Deník!$W274,""),"")</f>
        <v/>
      </c>
      <c r="EJ274" s="13" t="str">
        <f>IF(Deník!$W274&lt;&gt;"",IF(Deník!$B274=Statistika!$F$64,Deník!$W274,""),"")</f>
        <v/>
      </c>
      <c r="EK274" s="13" t="str">
        <f>IF(Deník!$W274&lt;&gt;"",IF(Deník!$B274=Statistika!$F$65,Deník!$W274,""),"")</f>
        <v/>
      </c>
      <c r="EL274" s="13" t="str">
        <f>IF(Deník!$W274&lt;&gt;"",IF(Deník!$B274=Statistika!$F$66,Deník!$W274,""),"")</f>
        <v/>
      </c>
      <c r="EM274" s="13" t="str">
        <f>IF(Deník!$W274&lt;&gt;"",IF(Deník!$B274=Statistika!$F$67,Deník!$W274,""),"")</f>
        <v/>
      </c>
      <c r="EN274" s="13" t="str">
        <f>IF(Deník!$W274&lt;&gt;"",IF(Deník!$B274=Statistika!$F$68,Deník!$W274,""),"")</f>
        <v/>
      </c>
      <c r="EO274" s="13" t="str">
        <f>IF(Deník!$W274&lt;&gt;"",IF(Deník!$B274=Statistika!$F$69,Deník!$W274,""),"")</f>
        <v/>
      </c>
      <c r="EP274" s="601" t="str">
        <f>IF(Deník!$W274&lt;&gt;"",IF(Deník!$B274=Statistika!$F$70,Deník!$W274,""),"")</f>
        <v/>
      </c>
      <c r="EQ274" s="90"/>
      <c r="ER274" s="63" t="str">
        <f>IF(Deník!$W274&lt;&gt;"",IF(Deník!$J274="L",Deník!$W274,""),"")</f>
        <v/>
      </c>
      <c r="ES274" s="13" t="str">
        <f>IF(Deník!$W274&lt;&gt;"",IF(Deník!$J274="S",Deník!$W274,""),"")</f>
        <v/>
      </c>
      <c r="ET274" s="95"/>
      <c r="EU274" s="88"/>
      <c r="EV274" s="63" t="str">
        <f>IF(WEEKDAY(Deník!$C274,2)=1,Deník!$W274,"")</f>
        <v/>
      </c>
      <c r="EW274" s="13" t="str">
        <f>IF(WEEKDAY(Deník!$C274,2)=2,Deník!$W274,"")</f>
        <v/>
      </c>
      <c r="EX274" s="13" t="str">
        <f>IF(WEEKDAY(Deník!$C274,2)=3,Deník!$W274,"")</f>
        <v/>
      </c>
      <c r="EY274" s="13" t="str">
        <f>IF(WEEKDAY(Deník!$C274,2)=4,Deník!$W274,"")</f>
        <v/>
      </c>
      <c r="EZ274" s="60" t="str">
        <f>IF(WEEKDAY(Deník!$C274,2)=5,Deník!$W274,"")</f>
        <v/>
      </c>
      <c r="FA274" s="99"/>
      <c r="FB274" s="100">
        <f>Deník!D274</f>
        <v>0</v>
      </c>
      <c r="FC274" s="63">
        <f>IF($FB274&lt;&gt;"",IF(AND($FB274&gt;=FC$2,$FB274&lt;=FC$3),Deník!$W274,""))</f>
        <v>0</v>
      </c>
      <c r="FD274" s="63" t="str">
        <f>IF($FB274&lt;&gt;"",IF(AND($FB274&gt;=FD$2,$FB274&lt;=FD$3),Deník!$W274,""))</f>
        <v/>
      </c>
      <c r="FE274" s="63" t="str">
        <f>IF($FB274&lt;&gt;"",IF(AND($FB274&gt;=FE$2,$FB274&lt;=FE$3),Deník!$W274,""))</f>
        <v/>
      </c>
      <c r="FF274" s="63" t="str">
        <f>IF($FB274&lt;&gt;"",IF(AND($FB274&gt;=FF$2,$FB274&lt;=FF$3),Deník!$W274,""))</f>
        <v/>
      </c>
      <c r="FG274" s="63" t="str">
        <f>IF($FB274&lt;&gt;"",IF(AND($FB274&gt;=FG$2,$FB274&lt;=FG$3),Deník!$W274,""))</f>
        <v/>
      </c>
      <c r="FH274" s="63" t="str">
        <f>IF($FB274&lt;&gt;"",IF(AND($FB274&gt;=FH$2,$FB274&lt;=FH$3),Deník!$W274,""))</f>
        <v/>
      </c>
      <c r="FI274" s="63" t="str">
        <f>IF($FB274&lt;&gt;"",IF(AND($FB274&gt;=FI$2,$FB274&lt;=FI$3),Deník!$W274,""))</f>
        <v/>
      </c>
      <c r="FJ274" s="63" t="str">
        <f>IF($FB274&lt;&gt;"",IF(AND($FB274&gt;=FJ$2,$FB274&lt;=FJ$3),Deník!$W274,""))</f>
        <v/>
      </c>
      <c r="FK274" s="63" t="str">
        <f>IF($FB274&lt;&gt;"",IF(AND($FB274&gt;=FK$2,$FB274&lt;=FK$3),Deník!$W274,""))</f>
        <v/>
      </c>
      <c r="FL274" s="63" t="str">
        <f>IF($FB274&lt;&gt;"",IF(AND($FB274&gt;=FL$2,$FB274&lt;=FL$3),Deník!$W274,""))</f>
        <v/>
      </c>
      <c r="FM274" s="63" t="str">
        <f>IF($FB274&lt;&gt;"",IF(AND($FB274&gt;=FM$2,$FB274&lt;=FM$3),Deník!$W274,""))</f>
        <v/>
      </c>
      <c r="FN274" s="13"/>
      <c r="FO274" s="20" t="str">
        <f>IF(Deník!$W274&gt;1,Deník!$W274,"")</f>
        <v/>
      </c>
      <c r="FP274" s="20" t="str">
        <f>IF(Deník!$W274&lt;0,Deník!$W274,"")</f>
        <v/>
      </c>
      <c r="FQ274" s="17"/>
      <c r="FS274" s="233"/>
      <c r="FT274" s="233" t="str">
        <f>IF(Deník!$W274&lt;&gt;"",IF(Deník!$Y274=Statistika!$F$78,Deník!$W274,""),"")</f>
        <v/>
      </c>
      <c r="FU274" s="233" t="str">
        <f>IF(Deník!$W274&lt;&gt;"",IF(Deník!$Y274=Statistika!$F$79,Deník!$W274,""),"")</f>
        <v/>
      </c>
      <c r="FV274" s="233" t="str">
        <f>IF(Deník!$W274&lt;&gt;"",IF(Deník!$Y274=Statistika!$F$80,Deník!$W274,""),"")</f>
        <v/>
      </c>
      <c r="FW274" s="233" t="str">
        <f>IF(Deník!$W274&lt;&gt;"",IF(Deník!$Y274=Statistika!$F$81,Deník!$W274,""),"")</f>
        <v/>
      </c>
      <c r="FX274" s="233" t="str">
        <f>IF(Deník!$W274&lt;&gt;"",IF(Deník!$Y274=Statistika!$F$82,Deník!$W274,""),"")</f>
        <v/>
      </c>
      <c r="FY274" s="233" t="str">
        <f>IF(Deník!$W274&lt;&gt;"",IF(Deník!$Y274=Statistika!$F$83,Deník!$W274,""),"")</f>
        <v/>
      </c>
      <c r="FZ274" s="233" t="str">
        <f>IF(Deník!$W274&lt;&gt;"",IF(Deník!$Y274=Statistika!$F$84,Deník!$W274,""),"")</f>
        <v/>
      </c>
      <c r="GA274" s="233" t="str">
        <f>IF(Deník!$W274&lt;&gt;"",IF(Deník!$Y274=Statistika!$F$85,Deník!$W274,""),"")</f>
        <v/>
      </c>
      <c r="GB274" s="233" t="str">
        <f>IF(Deník!$W274&lt;&gt;"",IF(Deník!$Y274=Statistika!$F$86,Deník!$W274,""),"")</f>
        <v/>
      </c>
      <c r="GC274" s="233" t="str">
        <f>IF(Deník!$W274&lt;&gt;"",IF(Deník!$Y274=Statistika!$F$87,Deník!$W274,""),"")</f>
        <v/>
      </c>
      <c r="GD274" s="233" t="str">
        <f>IF(Deník!$W274&lt;&gt;"",IF(Deník!$Y274=Statistika!$F$88,Deník!$W274,""),"")</f>
        <v/>
      </c>
      <c r="GE274" s="233" t="str">
        <f>IF(Deník!$W274&lt;&gt;"",IF(Deník!$Y274=Statistika!$F$89,Deník!$W274,""),"")</f>
        <v/>
      </c>
      <c r="GF274" s="233" t="str">
        <f>IF(Deník!$W274&lt;&gt;"",IF(Deník!$Y274=Statistika!$F$90,Deník!$W274,""),"")</f>
        <v/>
      </c>
      <c r="GG274" s="233" t="str">
        <f>IF(Deník!$W274&lt;&gt;"",IF(Deník!$Y274=Statistika!$F$91,Deník!$W274,""),"")</f>
        <v/>
      </c>
      <c r="GH274" s="233"/>
      <c r="GI274" s="233" t="str">
        <f>IF(Deník!$W274&lt;&gt;"",IF(Deník!$AB274=Statistika!$L$100,Deník!$W274,""),"")</f>
        <v/>
      </c>
      <c r="GJ274" s="233" t="str">
        <f>IF(Deník!$W274&lt;&gt;"",IF(Deník!$AB274=Statistika!$L$101,Deník!$W274,""),"")</f>
        <v/>
      </c>
      <c r="GK274" s="233" t="str">
        <f>IF(Deník!$W274&lt;&gt;"",IF(Deník!$AB274=Statistika!$L$102,Deník!$W274,""),"")</f>
        <v/>
      </c>
      <c r="GL274" s="233" t="str">
        <f>IF(Deník!$W274&lt;&gt;"",IF(Deník!$AB274=Statistika!$L$103,Deník!$W274,""),"")</f>
        <v/>
      </c>
      <c r="GM274" s="233" t="str">
        <f>IF(Deník!$W274&lt;&gt;"",IF(Deník!$AB274=Statistika!$L$104,Deník!$W274,""),"")</f>
        <v/>
      </c>
      <c r="GN274" s="233" t="str">
        <f>IF(Deník!$W274&lt;&gt;"",IF(Deník!$AB274=Statistika!$L$105,Deník!$W274,""),"")</f>
        <v/>
      </c>
      <c r="GO274" s="233" t="str">
        <f>IF(Deník!$W274&lt;&gt;"",IF(Deník!$AB274=Statistika!$L$106,Deník!$W274,""),"")</f>
        <v/>
      </c>
      <c r="GP274" s="233" t="str">
        <f>IF(Deník!$W274&lt;&gt;"",IF(Deník!$AB274=Statistika!$L$107,Deník!$W274,""),"")</f>
        <v/>
      </c>
      <c r="GQ274" s="233" t="str">
        <f>IF(Deník!$W274&lt;&gt;"",IF(Deník!$AB274=Statistika!$L$108,Deník!$W274,""),"")</f>
        <v/>
      </c>
      <c r="GS274" s="233" t="str">
        <f>IF(Deník!$W274&lt;0,IF(Deník!$AC274=Statistika!$F$117,Deník!$W274,""),"")</f>
        <v/>
      </c>
      <c r="GT274" s="233" t="str">
        <f>IF(Deník!$W274&lt;0,IF(Deník!$AC274=Statistika!$F$118,Deník!$W274,""),"")</f>
        <v/>
      </c>
      <c r="GU274" s="233" t="str">
        <f>IF(Deník!$W274&lt;0,IF(Deník!$AC274=Statistika!$F$119,Deník!$W274,""),"")</f>
        <v/>
      </c>
      <c r="GV274" s="233" t="str">
        <f>IF(Deník!$W274&lt;0,IF(Deník!$AC274=Statistika!$F$120,Deník!$W274,""),"")</f>
        <v/>
      </c>
      <c r="GW274" s="233" t="str">
        <f>IF(Deník!$W274&lt;0,IF(Deník!$AC274=Statistika!$F$121,Deník!$W274,""),"")</f>
        <v/>
      </c>
      <c r="GX274" s="233" t="str">
        <f>IF(Deník!$W274&lt;0,IF(Deník!$AC274=Statistika!$F$122,Deník!$W274,""),"")</f>
        <v/>
      </c>
      <c r="GY274" s="233" t="str">
        <f>IF(Deník!$W274&lt;0,IF(Deník!$AC274=Statistika!$F$123,Deník!$W274,""),"")</f>
        <v/>
      </c>
      <c r="GZ274" s="233" t="str">
        <f>IF(Deník!$W274&lt;0,IF(Deník!$AC274=Statistika!$F$124,Deník!$W274,""),"")</f>
        <v/>
      </c>
      <c r="HA274" s="233" t="str">
        <f>IF(Deník!$W274&lt;0,IF(Deník!$AC274=Statistika!$F$125,Deník!$W274,""),"")</f>
        <v/>
      </c>
      <c r="HC274" s="233" t="str">
        <f>IF(Deník!$W274&lt;0,IF(Deník!$AD274=Statistika!$F$133,Deník!$W274,""),"")</f>
        <v/>
      </c>
      <c r="HD274" s="233" t="str">
        <f>IF(Deník!$W274&lt;0,IF(Deník!$AD274=Statistika!$F$134,Deník!$W274,""),"")</f>
        <v/>
      </c>
      <c r="HE274" s="233" t="str">
        <f>IF(Deník!$W274&lt;0,IF(Deník!$AD274=Statistika!$F$135,Deník!$W274,""),"")</f>
        <v/>
      </c>
      <c r="HF274" s="233" t="str">
        <f>IF(Deník!$W274&lt;0,IF(Deník!$AD274=Statistika!$F$136,Deník!$W274,""),"")</f>
        <v/>
      </c>
      <c r="HG274" s="233" t="str">
        <f>IF(Deník!$W274&lt;0,IF(Deník!$AD274=Statistika!$F$137,Deník!$W274,""),"")</f>
        <v/>
      </c>
      <c r="ID274" s="8">
        <f>Tabulka4[[#This Row],[Sloupec3]]</f>
        <v>0</v>
      </c>
      <c r="IE274" s="17" t="str">
        <f>IF(AND([1]Deník!$C274&gt;='[1]Měsíční shrnutí'!$D$1,[1]Deník!$C274&lt;='[1]Měsíční shrnutí'!$F$1),[1]Deník!$X274,"")</f>
        <v/>
      </c>
    </row>
    <row r="275" spans="1:239">
      <c r="A275" s="8">
        <f>Deník!C276</f>
        <v>0</v>
      </c>
      <c r="B275" s="50" t="str">
        <f>Deník!R276</f>
        <v/>
      </c>
      <c r="C275" s="102" t="str">
        <f>IF(AND(Deník!R276&gt;1,Deník!R276&lt;&gt;""),1,"")</f>
        <v/>
      </c>
      <c r="D275" s="102" t="str">
        <f>IF(AND(Deník!R276&lt;=0,Deník!R276&lt;&gt;""),1,"")</f>
        <v/>
      </c>
      <c r="E275" s="103" t="str">
        <f>IF(AND(Deník!R276&gt;=0,Deník!R276&lt;=1),1,"")</f>
        <v/>
      </c>
      <c r="F275" s="79" t="str">
        <f>IF(Deník!R276&lt;&gt;"",Deník!R276+F274,"")</f>
        <v/>
      </c>
      <c r="G275" s="85"/>
      <c r="H275" s="54" t="str">
        <f>IF(MONTH(Deník!$C275)=H$2,IF(AND(Deník!$R275&gt;=0,Deník!$R275&lt;=1),"BE",Deník!$R275),"")</f>
        <v/>
      </c>
      <c r="I275" s="11" t="str">
        <f>IF(MONTH(Deník!$C275)=I$2,IF(AND(Deník!$R275&gt;=0,Deník!$R275&lt;=1),"BE",Deník!$R275),"")</f>
        <v/>
      </c>
      <c r="J275" s="11" t="str">
        <f>IF(MONTH(Deník!$C275)=J$2,IF(AND(Deník!$R275&gt;=0,Deník!$R275&lt;=1),"BE",Deník!$R275),"")</f>
        <v/>
      </c>
      <c r="K275" s="11" t="str">
        <f>IF(MONTH(Deník!$C275)=K$2,IF(AND(Deník!$R275&gt;=0,Deník!$R275&lt;=1),"BE",Deník!$R275),"")</f>
        <v/>
      </c>
      <c r="L275" s="11" t="str">
        <f>IF(MONTH(Deník!$C275)=L$2,IF(AND(Deník!$R275&gt;=0,Deník!$R275&lt;=1),"BE",Deník!$R275),"")</f>
        <v/>
      </c>
      <c r="M275" s="11" t="str">
        <f>IF(MONTH(Deník!$C275)=M$2,IF(AND(Deník!$R275&gt;=0,Deník!$R275&lt;=1),"BE",Deník!$R275),"")</f>
        <v/>
      </c>
      <c r="N275" s="11" t="str">
        <f>IF(MONTH(Deník!$C275)=N$2,IF(AND(Deník!$R275&gt;=0,Deník!$R275&lt;=1),"BE",Deník!$R275),"")</f>
        <v/>
      </c>
      <c r="O275" s="11" t="str">
        <f>IF(MONTH(Deník!$C275)=O$2,IF(AND(Deník!$R275&gt;=0,Deník!$R275&lt;=1),"BE",Deník!$R275),"")</f>
        <v/>
      </c>
      <c r="P275" s="11" t="str">
        <f>IF(MONTH(Deník!$C275)=P$2,IF(AND(Deník!$R275&gt;=0,Deník!$R275&lt;=1),"BE",Deník!$R275),"")</f>
        <v/>
      </c>
      <c r="Q275" s="11" t="str">
        <f>IF(MONTH(Deník!$C275)=Q$2,IF(AND(Deník!$R275&gt;=0,Deník!$R275&lt;=1),"BE",Deník!$R275),"")</f>
        <v/>
      </c>
      <c r="R275" s="11" t="str">
        <f>IF(MONTH(Deník!$C275)=R$2,IF(AND(Deník!$R275&gt;=0,Deník!$R275&lt;=1),"BE",Deník!$R275),"")</f>
        <v/>
      </c>
      <c r="S275" s="57" t="str">
        <f>IF(MONTH(Deník!$C275)=S$2,IF(AND(Deník!$R275&gt;=0,Deník!$R275&lt;=1),"BE",Deník!$R275),"")</f>
        <v/>
      </c>
      <c r="U275" s="12"/>
      <c r="V275" s="12"/>
      <c r="X275" s="600" t="str">
        <f>IF(Deník!$R275&lt;&gt;"",IF(Deník!$B275=Statistika!$F$63,IF(AND(Deník!$R275&gt;=0,Deník!$R275&lt;=1),"BE",Deník!$R275),""),"")</f>
        <v/>
      </c>
      <c r="Y275" s="13" t="str">
        <f>IF(Deník!$R275&lt;&gt;"",IF(Deník!$B275=Statistika!$F$64,IF(AND(Deník!$R275&gt;=0,Deník!$R275&lt;=1),"BE",Deník!$R275),""),"")</f>
        <v/>
      </c>
      <c r="Z275" s="13" t="str">
        <f>IF(Deník!$R275&lt;&gt;"",IF(Deník!$B275=Statistika!$F$65,IF(AND(Deník!$R275&gt;=0,Deník!$R275&lt;=1),"BE",Deník!$R275),""),"")</f>
        <v/>
      </c>
      <c r="AA275" s="13" t="str">
        <f>IF(Deník!$R275&lt;&gt;"",IF(Deník!$B275=Statistika!$F$66,IF(AND(Deník!$R275&gt;=0,Deník!$R275&lt;=1),"BE",Deník!$R275),""),"")</f>
        <v/>
      </c>
      <c r="AB275" s="13" t="str">
        <f>IF(Deník!$R275&lt;&gt;"",IF(Deník!$B275=Statistika!$F$67,IF(AND(Deník!$R275&gt;=0,Deník!$R275&lt;=1),"BE",Deník!$R275),""),"")</f>
        <v/>
      </c>
      <c r="AC275" s="13" t="str">
        <f>IF(Deník!$R275&lt;&gt;"",IF(Deník!$B275=Statistika!$F$68,IF(AND(Deník!$R275&gt;=0,Deník!$R275&lt;=1),"BE",Deník!$R275),""),"")</f>
        <v/>
      </c>
      <c r="AD275" s="13" t="str">
        <f>IF(Deník!$R275&lt;&gt;"",IF(Deník!$B275=Statistika!$F$69,IF(AND(Deník!$R275&gt;=0,Deník!$R275&lt;=1),"BE",Deník!$R275),""),"")</f>
        <v/>
      </c>
      <c r="AE275" s="601" t="str">
        <f>IF(Deník!$R275&lt;&gt;"",IF(Deník!$B275=Statistika!$F$70,IF(AND(Deník!$R275&gt;=0,Deník!$R275&lt;=1),"BE",Deník!$R275),""),"")</f>
        <v/>
      </c>
      <c r="AF275" s="90"/>
      <c r="AG275" s="63" t="str">
        <f>IF(Deník!$R275&lt;&gt;"",IF(Deník!$J275="L",IF(AND(Deník!$R275&gt;=0,Deník!$R275&lt;=1),"BE",Deník!$R275),""),"")</f>
        <v/>
      </c>
      <c r="AH275" s="13" t="str">
        <f>IF(Deník!$R275&lt;&gt;"",IF(Deník!$J275="S",IF(AND(Deník!$R275&gt;=0,Deník!$R275&lt;=1),"BE",Deník!$R275),""),"")</f>
        <v/>
      </c>
      <c r="AI275" s="95"/>
      <c r="AJ275" s="71" t="str">
        <f>IF(Deník!N276&lt;&gt;"",Deník!N276*-1,"")</f>
        <v/>
      </c>
      <c r="AK275" s="88"/>
      <c r="AL275" s="63" t="str">
        <f>IF(WEEKDAY(Deník!$C275,2)=1,IF(AND(Deník!$R275&gt;=0,Deník!$R275&lt;=1),"BE",Deník!$R275),"")</f>
        <v/>
      </c>
      <c r="AM275" s="13" t="str">
        <f>IF(WEEKDAY(Deník!$C275,2)=2,IF(AND(Deník!$R275&gt;=0,Deník!$R275&lt;=1),"BE",Deník!$R275),"")</f>
        <v/>
      </c>
      <c r="AN275" s="13" t="str">
        <f>IF(WEEKDAY(Deník!$C275,2)=3,IF(AND(Deník!$R275&gt;=0,Deník!$R275&lt;=1),"BE",Deník!$R275),"")</f>
        <v/>
      </c>
      <c r="AO275" s="13" t="str">
        <f>IF(WEEKDAY(Deník!$C275,2)=4,IF(AND(Deník!$R275&gt;=0,Deník!$R275&lt;=1),"BE",Deník!$R275),"")</f>
        <v/>
      </c>
      <c r="AP275" s="60" t="str">
        <f>IF(WEEKDAY(Deník!$C275,2)=5,IF(AND(Deník!$R275&gt;=0,Deník!$R275&lt;=1),"BE",Deník!$R275),"")</f>
        <v/>
      </c>
      <c r="AQ275" s="99"/>
      <c r="AR275" s="100">
        <f>Deník!D275</f>
        <v>0</v>
      </c>
      <c r="AS275" s="63" t="str">
        <f>IF(Deník!$D275&lt;&gt;"",IF(AND(Deník!$D275&gt;=AS$2,Deník!$D275&lt;=AS$3),IF(AND(Deník!$R275&gt;=0,Deník!$R275&lt;=1),"BE",Deník!$R275),""),"")</f>
        <v/>
      </c>
      <c r="AT275" s="63" t="str">
        <f>IF(Deník!$D275&lt;&gt;"",IF(AND(Deník!$D275&gt;=AT$2,Deník!$D275&lt;=AT$3),IF(AND(Deník!$R275&gt;=0,Deník!$R275&lt;=1),"BE",Deník!$R275),""),"")</f>
        <v/>
      </c>
      <c r="AU275" s="63" t="str">
        <f>IF(Deník!$D275&lt;&gt;"",IF(AND(Deník!$D275&gt;=AU$2,Deník!$D275&lt;=AU$3),IF(AND(Deník!$R275&gt;=0,Deník!$R275&lt;=1),"BE",Deník!$R275),""),"")</f>
        <v/>
      </c>
      <c r="AV275" s="63" t="str">
        <f>IF(Deník!$D275&lt;&gt;"",IF(AND(Deník!$D275&gt;=AV$2,Deník!$D275&lt;=AV$3),IF(AND(Deník!$R275&gt;=0,Deník!$R275&lt;=1),"BE",Deník!$R275),""),"")</f>
        <v/>
      </c>
      <c r="AW275" s="63" t="str">
        <f>IF(Deník!$D275&lt;&gt;"",IF(AND(Deník!$D275&gt;=AW$2,Deník!$D275&lt;=AW$3),IF(AND(Deník!$R275&gt;=0,Deník!$R275&lt;=1),"BE",Deník!$R275),""),"")</f>
        <v/>
      </c>
      <c r="AX275" s="63" t="str">
        <f>IF(Deník!$D275&lt;&gt;"",IF(AND(Deník!$D275&gt;=AX$2,Deník!$D275&lt;=AX$3),IF(AND(Deník!$R275&gt;=0,Deník!$R275&lt;=1),"BE",Deník!$R275),""),"")</f>
        <v/>
      </c>
      <c r="AY275" s="63" t="str">
        <f>IF(Deník!$D275&lt;&gt;"",IF(AND(Deník!$D275&gt;=AY$2,Deník!$D275&lt;=AY$3),IF(AND(Deník!$R275&gt;=0,Deník!$R275&lt;=1),"BE",Deník!$R275),""),"")</f>
        <v/>
      </c>
      <c r="AZ275" s="63" t="str">
        <f>IF(Deník!$D275&lt;&gt;"",IF(AND(Deník!$D275&gt;=AZ$2,Deník!$D275&lt;=AZ$3),IF(AND(Deník!$R275&gt;=0,Deník!$R275&lt;=1),"BE",Deník!$R275),""),"")</f>
        <v/>
      </c>
      <c r="BA275" s="63" t="str">
        <f>IF(Deník!$D275&lt;&gt;"",IF(AND(Deník!$D275&gt;=BA$2,Deník!$D275&lt;=BA$3),IF(AND(Deník!$R275&gt;=0,Deník!$R275&lt;=1),"BE",Deník!$R275),""),"")</f>
        <v/>
      </c>
      <c r="BB275" s="63" t="str">
        <f>IF(Deník!$D275&lt;&gt;"",IF(AND(Deník!$D275&gt;=BB$2,Deník!$D275&lt;=BB$3),IF(AND(Deník!$R275&gt;=0,Deník!$R275&lt;=1),"BE",Deník!$R275),""),"")</f>
        <v/>
      </c>
      <c r="BC275" s="71" t="str">
        <f>IF(Deník!$D275&lt;&gt;"",IF(AND(Deník!$D275&gt;=BC$2,Deník!$D275&lt;=BC$3),IF(AND(Deník!$R275&gt;=0,Deník!$R275&lt;=1),"BE",Deník!$R275),""),"")</f>
        <v/>
      </c>
      <c r="BD275" s="20" t="str">
        <f>IF(Deník!$J276="S",(Deník!$M276-Deník!$K276),IF(Deník!$J276="L",(Deník!$K276-Deník!$M276),""))</f>
        <v/>
      </c>
      <c r="BE275" s="20" t="str">
        <f>IF(Deník!$J276="S",(Deník!$K276-Deník!$O276),IF(Deník!$J276="L",(Deník!$O276-Deník!$K276),""))</f>
        <v/>
      </c>
      <c r="BF275" s="20" t="str">
        <f>IF(Deník!$J276="S",(Deník!$K276-Deník!$L276),IF(Deník!$J276="L",(Deník!$L276-Deník!$K276),""))</f>
        <v/>
      </c>
      <c r="BG275" s="20" t="str">
        <f>IF(Deník!$J276="S",(Deník!$K276-Deník!$S276),IF(Deník!$J276="L",(Deník!$S276-Deník!$K276),""))</f>
        <v/>
      </c>
      <c r="BH275" s="20" t="str">
        <f>IF(Deník!$J276="S",(Deník!$K276-Deník!$U276),IF(Deník!$J276="L",(Deník!$U276-Deník!$K276),""))</f>
        <v/>
      </c>
      <c r="BI275" s="20" t="str">
        <f>IF(Deník!$R275&gt;1,Deník!$R275,"")</f>
        <v/>
      </c>
      <c r="BJ275" s="20" t="str">
        <f>IF(Deník!$R275&lt;0,Deník!$R275,"")</f>
        <v/>
      </c>
      <c r="BK275" s="17"/>
      <c r="BM275" s="233" t="str">
        <f>IF(Deník!$R275&lt;&gt;"",IF(Deník!$Y275=Statistika!$F$78,IF(AND(Deník!$R275&gt;=0,Deník!$R275&lt;=1),"BE",Deník!$R275),""),"")</f>
        <v/>
      </c>
      <c r="BN275" s="233" t="str">
        <f>IF(Deník!$R275&lt;&gt;"",IF(Deník!$Y275=Statistika!$F$79,IF(AND(Deník!$R275&gt;=0,Deník!$R275&lt;=1),"BE",Deník!$R275),""),"")</f>
        <v/>
      </c>
      <c r="BO275" s="233" t="str">
        <f>IF(Deník!$R275&lt;&gt;"",IF(Deník!$Y275=Statistika!$F$80,IF(AND(Deník!$R275&gt;=0,Deník!$R275&lt;=1),"BE",Deník!$R275),""),"")</f>
        <v/>
      </c>
      <c r="BP275" s="233" t="str">
        <f>IF(Deník!$R275&lt;&gt;"",IF(Deník!$Y275=Statistika!$F$81,IF(AND(Deník!$R275&gt;=0,Deník!$R275&lt;=1),"BE",Deník!$R275),""),"")</f>
        <v/>
      </c>
      <c r="BQ275" s="233" t="str">
        <f>IF(Deník!$R275&lt;&gt;"",IF(Deník!$Y275=Statistika!$F$82,IF(AND(Deník!$R275&gt;=0,Deník!$R275&lt;=1),"BE",Deník!$R275),""),"")</f>
        <v/>
      </c>
      <c r="BR275" s="233" t="str">
        <f>IF(Deník!$R275&lt;&gt;"",IF(Deník!$Y275=Statistika!$F$83,IF(AND(Deník!$R275&gt;=0,Deník!$R275&lt;=1),"BE",Deník!$R275),""),"")</f>
        <v/>
      </c>
      <c r="BS275" s="233" t="str">
        <f>IF(Deník!$R275&lt;&gt;"",IF(Deník!$Y275=Statistika!$F$84,IF(AND(Deník!$R275&gt;=0,Deník!$R275&lt;=1),"BE",Deník!$R275),""),"")</f>
        <v/>
      </c>
      <c r="BT275" s="233" t="str">
        <f>IF(Deník!$R275&lt;&gt;"",IF(Deník!$Y275=Statistika!$F$85,IF(AND(Deník!$R275&gt;=0,Deník!$R275&lt;=1),"BE",Deník!$R275),""),"")</f>
        <v/>
      </c>
      <c r="BU275" s="233" t="str">
        <f>IF(Deník!$R275&lt;&gt;"",IF(Deník!$Y275=Statistika!$F$86,IF(AND(Deník!$R275&gt;=0,Deník!$R275&lt;=1),"BE",Deník!$R275),""),"")</f>
        <v/>
      </c>
      <c r="BV275" s="233" t="str">
        <f>IF(Deník!$R275&lt;&gt;"",IF(Deník!$Y275=Statistika!$F$87,IF(AND(Deník!$R275&gt;=0,Deník!$R275&lt;=1),"BE",Deník!$R275),""),"")</f>
        <v/>
      </c>
      <c r="BW275" s="233" t="str">
        <f>IF(Deník!$R275&lt;&gt;"",IF(Deník!$Y275=Statistika!$F$88,IF(AND(Deník!$R275&gt;=0,Deník!$R275&lt;=1),"BE",Deník!$R275),""),"")</f>
        <v/>
      </c>
      <c r="BX275" s="233" t="str">
        <f>IF(Deník!$R275&lt;&gt;"",IF(Deník!$Y275=Statistika!$F$89,IF(AND(Deník!$R275&gt;=0,Deník!$R275&lt;=1),"BE",Deník!$R275),""),"")</f>
        <v/>
      </c>
      <c r="BY275" s="233" t="str">
        <f>IF(Deník!$R275&lt;&gt;"",IF(Deník!$Y275=Statistika!$F$90,IF(AND(Deník!$R275&gt;=0,Deník!$R275&lt;=1),"BE",Deník!$R275),""),"")</f>
        <v/>
      </c>
      <c r="BZ275" s="233" t="str">
        <f>IF(Deník!$R275&lt;&gt;"",IF(Deník!$Y275=Statistika!$F$91,IF(AND(Deník!$R275&gt;=0,Deník!$R275&lt;=1),"BE",Deník!$R275),""),"")</f>
        <v/>
      </c>
      <c r="CA275" s="233"/>
      <c r="CB275" s="233" t="str">
        <f>IF(Deník!$R275&lt;&gt;"",IF(Deník!$AB275="SL",IF(AND(Deník!$R275&gt;=0,Deník!$R275&lt;=1),"BE",Deník!$R275),""),"")</f>
        <v/>
      </c>
      <c r="CC275" s="233" t="str">
        <f>IF(Deník!$R275&lt;&gt;"",IF(Deník!$AB275="BE10",IF(AND(Deník!$R275&gt;=0,Deník!$R275&lt;=1),"BE",Deník!$R275),""),"")</f>
        <v/>
      </c>
      <c r="CD275" s="233" t="str">
        <f>IF(Deník!$R275&lt;&gt;"",IF(Deník!$AB275="BE15",IF(AND(Deník!$R275&gt;=0,Deník!$R275&lt;=1),"BE",Deník!$R275),""),"")</f>
        <v/>
      </c>
      <c r="CE275" s="233" t="str">
        <f>IF(Deník!$R275&lt;&gt;"",IF(Deník!$AB275="BE20",IF(AND(Deník!$R275&gt;=0,Deník!$R275&lt;=1),"BE",Deník!$R275),""),"")</f>
        <v/>
      </c>
      <c r="CF275" s="233" t="str">
        <f>IF(Deník!$R275&lt;&gt;"",IF(Deník!$AB275="TP1",IF(AND(Deník!$R275&gt;=0,Deník!$R275&lt;=1),"BE",Deník!$R275),""),"")</f>
        <v/>
      </c>
      <c r="CG275" s="233" t="str">
        <f>IF(Deník!$R275&lt;&gt;"",IF(Deník!$AB275="TP2",IF(AND(Deník!$R275&gt;=0,Deník!$R275&lt;=1),"BE",Deník!$R275),""),"")</f>
        <v/>
      </c>
      <c r="CH275" s="233" t="str">
        <f>IF(Deník!$R275&lt;&gt;"",IF(Deník!$AB275="TP3",IF(AND(Deník!$R275&gt;=0,Deník!$R275&lt;=1),"BE",Deník!$R275),""),"")</f>
        <v/>
      </c>
      <c r="CI275" s="233" t="str">
        <f>IF(Deník!$R275&lt;&gt;"",IF(Deník!$AB275="Trailing SL",IF(AND(Deník!$R275&gt;=0,Deník!$R275&lt;=1),"BE",Deník!$R275),""),"")</f>
        <v/>
      </c>
      <c r="CJ275" s="233" t="str">
        <f>IF(Deník!$R275&lt;&gt;"",IF(Deník!$AB275="Manual",IF(AND(Deník!$R275&gt;=0,Deník!$R275&lt;=1),"BE",Deník!$R275),""),"")</f>
        <v/>
      </c>
      <c r="CK275" s="233"/>
      <c r="CL275" s="233" t="str">
        <f>IF(Deník!$R275&lt;0,IF(Deník!$AC275=Statistika!$F$117,Deník!$R275,""),"")</f>
        <v/>
      </c>
      <c r="CM275" s="233" t="str">
        <f>IF(Deník!$R275&lt;0,IF(Deník!$AC275=Statistika!$F$118,Deník!$R275,""),"")</f>
        <v/>
      </c>
      <c r="CN275" s="233" t="str">
        <f>IF(Deník!$R275&lt;0,IF(Deník!$AC275=Statistika!$F$119,Deník!$R275,""),"")</f>
        <v/>
      </c>
      <c r="CO275" s="233" t="str">
        <f>IF(Deník!$R275&lt;0,IF(Deník!$AC275=Statistika!$F$120,Deník!$R275,""),"")</f>
        <v/>
      </c>
      <c r="CP275" s="233" t="str">
        <f>IF(Deník!$R275&lt;0,IF(Deník!$AC275=Statistika!$F$121,Deník!$R275,""),"")</f>
        <v/>
      </c>
      <c r="CQ275" s="233" t="str">
        <f>IF(Deník!$R275&lt;0,IF(Deník!$AC275=Statistika!$F$122,Deník!$R275,""),"")</f>
        <v/>
      </c>
      <c r="CR275" s="233" t="str">
        <f>IF(Deník!$R275&lt;0,IF(Deník!$AC275=Statistika!$F$123,Deník!$R275,""),"")</f>
        <v/>
      </c>
      <c r="CS275" s="233" t="str">
        <f>IF(Deník!$R275&lt;0,IF(Deník!$AC275=Statistika!$F$124,Deník!$R275,""),"")</f>
        <v/>
      </c>
      <c r="CT275" s="233" t="str">
        <f>IF(Deník!$R275&lt;0,IF(Deník!$AC275=Statistika!$F$125,Deník!$R275,""),"")</f>
        <v/>
      </c>
      <c r="CU275" s="233"/>
      <c r="CV275" s="233" t="str">
        <f>IF(Deník!$R275&lt;0,IF(Deník!$AD275=$CV$2,Deník!$R275,""),"")</f>
        <v/>
      </c>
      <c r="CW275" s="233" t="str">
        <f>IF(Deník!$R275&lt;0,IF(Deník!$AD275=$CW$2,Deník!$R275,""),"")</f>
        <v/>
      </c>
      <c r="CX275" s="233" t="str">
        <f>IF(Deník!$R275&lt;0,IF(Deník!$AD275=$CX$2,Deník!$R275,""),"")</f>
        <v/>
      </c>
      <c r="CY275" s="233" t="str">
        <f>IF(Deník!$R275&lt;0,IF(Deník!$AD275=$CY$2,Deník!$R275,""),"")</f>
        <v/>
      </c>
      <c r="CZ275" s="233" t="str">
        <f>IF(Deník!$R275&lt;0,IF(Deník!$AD275=$CZ$2,Deník!$R275,""),"")</f>
        <v/>
      </c>
      <c r="DL275" s="221">
        <f t="shared" si="14"/>
        <v>93847.029999999984</v>
      </c>
      <c r="DM275" s="220">
        <f t="shared" si="13"/>
        <v>-6.1529700000000132E-2</v>
      </c>
      <c r="DO275" s="50">
        <f>Deník!W276</f>
        <v>0</v>
      </c>
      <c r="DP275" s="102" t="str">
        <f>IF(AND(Deník!W276&gt;0),1,"")</f>
        <v/>
      </c>
      <c r="DQ275" s="102">
        <f>IF(AND(Deník!W276&lt;=0),1,"")</f>
        <v>1</v>
      </c>
      <c r="DR275" s="227"/>
      <c r="DS275" s="228"/>
      <c r="DT275" s="85"/>
      <c r="DU275" s="54">
        <f>IF(MONTH(Deník!$C275)=DU$2,Deník!$W275,"")</f>
        <v>0</v>
      </c>
      <c r="DV275" s="222" t="str">
        <f>IF(MONTH(Deník!$C275)=DV$2,Deník!$W275,"")</f>
        <v/>
      </c>
      <c r="DW275" s="222" t="str">
        <f>IF(MONTH(Deník!$C275)=DW$2,Deník!$W275,"")</f>
        <v/>
      </c>
      <c r="DX275" s="222" t="str">
        <f>IF(MONTH(Deník!$C275)=DX$2,Deník!$W275,"")</f>
        <v/>
      </c>
      <c r="DY275" s="222" t="str">
        <f>IF(MONTH(Deník!$C275)=DY$2,Deník!$W275,"")</f>
        <v/>
      </c>
      <c r="DZ275" s="222" t="str">
        <f>IF(MONTH(Deník!$C275)=DZ$2,Deník!$W275,"")</f>
        <v/>
      </c>
      <c r="EA275" s="222" t="str">
        <f>IF(MONTH(Deník!$C275)=EA$2,Deník!$W275,"")</f>
        <v/>
      </c>
      <c r="EB275" s="222" t="str">
        <f>IF(MONTH(Deník!$C275)=EB$2,Deník!$W275,"")</f>
        <v/>
      </c>
      <c r="EC275" s="222" t="str">
        <f>IF(MONTH(Deník!$C275)=EC$2,Deník!$W275,"")</f>
        <v/>
      </c>
      <c r="ED275" s="222" t="str">
        <f>IF(MONTH(Deník!$C275)=ED$2,Deník!$W275,"")</f>
        <v/>
      </c>
      <c r="EE275" s="222" t="str">
        <f>IF(MONTH(Deník!$C275)=EE$2,Deník!$W275,"")</f>
        <v/>
      </c>
      <c r="EF275" s="222" t="str">
        <f>IF(MONTH(Deník!$C275)=EF$2,Deník!$W275,"")</f>
        <v/>
      </c>
      <c r="EI275" s="600" t="str">
        <f>IF(Deník!$W275&lt;&gt;"",IF(Deník!$B275=Statistika!$F$63,Deník!$W275,""),"")</f>
        <v/>
      </c>
      <c r="EJ275" s="13" t="str">
        <f>IF(Deník!$W275&lt;&gt;"",IF(Deník!$B275=Statistika!$F$64,Deník!$W275,""),"")</f>
        <v/>
      </c>
      <c r="EK275" s="13" t="str">
        <f>IF(Deník!$W275&lt;&gt;"",IF(Deník!$B275=Statistika!$F$65,Deník!$W275,""),"")</f>
        <v/>
      </c>
      <c r="EL275" s="13" t="str">
        <f>IF(Deník!$W275&lt;&gt;"",IF(Deník!$B275=Statistika!$F$66,Deník!$W275,""),"")</f>
        <v/>
      </c>
      <c r="EM275" s="13" t="str">
        <f>IF(Deník!$W275&lt;&gt;"",IF(Deník!$B275=Statistika!$F$67,Deník!$W275,""),"")</f>
        <v/>
      </c>
      <c r="EN275" s="13" t="str">
        <f>IF(Deník!$W275&lt;&gt;"",IF(Deník!$B275=Statistika!$F$68,Deník!$W275,""),"")</f>
        <v/>
      </c>
      <c r="EO275" s="13" t="str">
        <f>IF(Deník!$W275&lt;&gt;"",IF(Deník!$B275=Statistika!$F$69,Deník!$W275,""),"")</f>
        <v/>
      </c>
      <c r="EP275" s="601" t="str">
        <f>IF(Deník!$W275&lt;&gt;"",IF(Deník!$B275=Statistika!$F$70,Deník!$W275,""),"")</f>
        <v/>
      </c>
      <c r="EQ275" s="90"/>
      <c r="ER275" s="63" t="str">
        <f>IF(Deník!$W275&lt;&gt;"",IF(Deník!$J275="L",Deník!$W275,""),"")</f>
        <v/>
      </c>
      <c r="ES275" s="13" t="str">
        <f>IF(Deník!$W275&lt;&gt;"",IF(Deník!$J275="S",Deník!$W275,""),"")</f>
        <v/>
      </c>
      <c r="ET275" s="95"/>
      <c r="EU275" s="88"/>
      <c r="EV275" s="63" t="str">
        <f>IF(WEEKDAY(Deník!$C275,2)=1,Deník!$W275,"")</f>
        <v/>
      </c>
      <c r="EW275" s="13" t="str">
        <f>IF(WEEKDAY(Deník!$C275,2)=2,Deník!$W275,"")</f>
        <v/>
      </c>
      <c r="EX275" s="13" t="str">
        <f>IF(WEEKDAY(Deník!$C275,2)=3,Deník!$W275,"")</f>
        <v/>
      </c>
      <c r="EY275" s="13" t="str">
        <f>IF(WEEKDAY(Deník!$C275,2)=4,Deník!$W275,"")</f>
        <v/>
      </c>
      <c r="EZ275" s="60" t="str">
        <f>IF(WEEKDAY(Deník!$C275,2)=5,Deník!$W275,"")</f>
        <v/>
      </c>
      <c r="FA275" s="99"/>
      <c r="FB275" s="100">
        <f>Deník!D275</f>
        <v>0</v>
      </c>
      <c r="FC275" s="63">
        <f>IF($FB275&lt;&gt;"",IF(AND($FB275&gt;=FC$2,$FB275&lt;=FC$3),Deník!$W275,""))</f>
        <v>0</v>
      </c>
      <c r="FD275" s="63" t="str">
        <f>IF($FB275&lt;&gt;"",IF(AND($FB275&gt;=FD$2,$FB275&lt;=FD$3),Deník!$W275,""))</f>
        <v/>
      </c>
      <c r="FE275" s="63" t="str">
        <f>IF($FB275&lt;&gt;"",IF(AND($FB275&gt;=FE$2,$FB275&lt;=FE$3),Deník!$W275,""))</f>
        <v/>
      </c>
      <c r="FF275" s="63" t="str">
        <f>IF($FB275&lt;&gt;"",IF(AND($FB275&gt;=FF$2,$FB275&lt;=FF$3),Deník!$W275,""))</f>
        <v/>
      </c>
      <c r="FG275" s="63" t="str">
        <f>IF($FB275&lt;&gt;"",IF(AND($FB275&gt;=FG$2,$FB275&lt;=FG$3),Deník!$W275,""))</f>
        <v/>
      </c>
      <c r="FH275" s="63" t="str">
        <f>IF($FB275&lt;&gt;"",IF(AND($FB275&gt;=FH$2,$FB275&lt;=FH$3),Deník!$W275,""))</f>
        <v/>
      </c>
      <c r="FI275" s="63" t="str">
        <f>IF($FB275&lt;&gt;"",IF(AND($FB275&gt;=FI$2,$FB275&lt;=FI$3),Deník!$W275,""))</f>
        <v/>
      </c>
      <c r="FJ275" s="63" t="str">
        <f>IF($FB275&lt;&gt;"",IF(AND($FB275&gt;=FJ$2,$FB275&lt;=FJ$3),Deník!$W275,""))</f>
        <v/>
      </c>
      <c r="FK275" s="63" t="str">
        <f>IF($FB275&lt;&gt;"",IF(AND($FB275&gt;=FK$2,$FB275&lt;=FK$3),Deník!$W275,""))</f>
        <v/>
      </c>
      <c r="FL275" s="63" t="str">
        <f>IF($FB275&lt;&gt;"",IF(AND($FB275&gt;=FL$2,$FB275&lt;=FL$3),Deník!$W275,""))</f>
        <v/>
      </c>
      <c r="FM275" s="63" t="str">
        <f>IF($FB275&lt;&gt;"",IF(AND($FB275&gt;=FM$2,$FB275&lt;=FM$3),Deník!$W275,""))</f>
        <v/>
      </c>
      <c r="FN275" s="13"/>
      <c r="FO275" s="20" t="str">
        <f>IF(Deník!$W275&gt;1,Deník!$W275,"")</f>
        <v/>
      </c>
      <c r="FP275" s="20" t="str">
        <f>IF(Deník!$W275&lt;0,Deník!$W275,"")</f>
        <v/>
      </c>
      <c r="FQ275" s="17"/>
      <c r="FS275" s="233"/>
      <c r="FT275" s="233" t="str">
        <f>IF(Deník!$W275&lt;&gt;"",IF(Deník!$Y275=Statistika!$F$78,Deník!$W275,""),"")</f>
        <v/>
      </c>
      <c r="FU275" s="233" t="str">
        <f>IF(Deník!$W275&lt;&gt;"",IF(Deník!$Y275=Statistika!$F$79,Deník!$W275,""),"")</f>
        <v/>
      </c>
      <c r="FV275" s="233" t="str">
        <f>IF(Deník!$W275&lt;&gt;"",IF(Deník!$Y275=Statistika!$F$80,Deník!$W275,""),"")</f>
        <v/>
      </c>
      <c r="FW275" s="233" t="str">
        <f>IF(Deník!$W275&lt;&gt;"",IF(Deník!$Y275=Statistika!$F$81,Deník!$W275,""),"")</f>
        <v/>
      </c>
      <c r="FX275" s="233" t="str">
        <f>IF(Deník!$W275&lt;&gt;"",IF(Deník!$Y275=Statistika!$F$82,Deník!$W275,""),"")</f>
        <v/>
      </c>
      <c r="FY275" s="233" t="str">
        <f>IF(Deník!$W275&lt;&gt;"",IF(Deník!$Y275=Statistika!$F$83,Deník!$W275,""),"")</f>
        <v/>
      </c>
      <c r="FZ275" s="233" t="str">
        <f>IF(Deník!$W275&lt;&gt;"",IF(Deník!$Y275=Statistika!$F$84,Deník!$W275,""),"")</f>
        <v/>
      </c>
      <c r="GA275" s="233" t="str">
        <f>IF(Deník!$W275&lt;&gt;"",IF(Deník!$Y275=Statistika!$F$85,Deník!$W275,""),"")</f>
        <v/>
      </c>
      <c r="GB275" s="233" t="str">
        <f>IF(Deník!$W275&lt;&gt;"",IF(Deník!$Y275=Statistika!$F$86,Deník!$W275,""),"")</f>
        <v/>
      </c>
      <c r="GC275" s="233" t="str">
        <f>IF(Deník!$W275&lt;&gt;"",IF(Deník!$Y275=Statistika!$F$87,Deník!$W275,""),"")</f>
        <v/>
      </c>
      <c r="GD275" s="233" t="str">
        <f>IF(Deník!$W275&lt;&gt;"",IF(Deník!$Y275=Statistika!$F$88,Deník!$W275,""),"")</f>
        <v/>
      </c>
      <c r="GE275" s="233" t="str">
        <f>IF(Deník!$W275&lt;&gt;"",IF(Deník!$Y275=Statistika!$F$89,Deník!$W275,""),"")</f>
        <v/>
      </c>
      <c r="GF275" s="233" t="str">
        <f>IF(Deník!$W275&lt;&gt;"",IF(Deník!$Y275=Statistika!$F$90,Deník!$W275,""),"")</f>
        <v/>
      </c>
      <c r="GG275" s="233" t="str">
        <f>IF(Deník!$W275&lt;&gt;"",IF(Deník!$Y275=Statistika!$F$91,Deník!$W275,""),"")</f>
        <v/>
      </c>
      <c r="GH275" s="233"/>
      <c r="GI275" s="233" t="str">
        <f>IF(Deník!$W275&lt;&gt;"",IF(Deník!$AB275=Statistika!$L$100,Deník!$W275,""),"")</f>
        <v/>
      </c>
      <c r="GJ275" s="233" t="str">
        <f>IF(Deník!$W275&lt;&gt;"",IF(Deník!$AB275=Statistika!$L$101,Deník!$W275,""),"")</f>
        <v/>
      </c>
      <c r="GK275" s="233" t="str">
        <f>IF(Deník!$W275&lt;&gt;"",IF(Deník!$AB275=Statistika!$L$102,Deník!$W275,""),"")</f>
        <v/>
      </c>
      <c r="GL275" s="233" t="str">
        <f>IF(Deník!$W275&lt;&gt;"",IF(Deník!$AB275=Statistika!$L$103,Deník!$W275,""),"")</f>
        <v/>
      </c>
      <c r="GM275" s="233" t="str">
        <f>IF(Deník!$W275&lt;&gt;"",IF(Deník!$AB275=Statistika!$L$104,Deník!$W275,""),"")</f>
        <v/>
      </c>
      <c r="GN275" s="233" t="str">
        <f>IF(Deník!$W275&lt;&gt;"",IF(Deník!$AB275=Statistika!$L$105,Deník!$W275,""),"")</f>
        <v/>
      </c>
      <c r="GO275" s="233" t="str">
        <f>IF(Deník!$W275&lt;&gt;"",IF(Deník!$AB275=Statistika!$L$106,Deník!$W275,""),"")</f>
        <v/>
      </c>
      <c r="GP275" s="233" t="str">
        <f>IF(Deník!$W275&lt;&gt;"",IF(Deník!$AB275=Statistika!$L$107,Deník!$W275,""),"")</f>
        <v/>
      </c>
      <c r="GQ275" s="233" t="str">
        <f>IF(Deník!$W275&lt;&gt;"",IF(Deník!$AB275=Statistika!$L$108,Deník!$W275,""),"")</f>
        <v/>
      </c>
      <c r="GS275" s="233" t="str">
        <f>IF(Deník!$W275&lt;0,IF(Deník!$AC275=Statistika!$F$117,Deník!$W275,""),"")</f>
        <v/>
      </c>
      <c r="GT275" s="233" t="str">
        <f>IF(Deník!$W275&lt;0,IF(Deník!$AC275=Statistika!$F$118,Deník!$W275,""),"")</f>
        <v/>
      </c>
      <c r="GU275" s="233" t="str">
        <f>IF(Deník!$W275&lt;0,IF(Deník!$AC275=Statistika!$F$119,Deník!$W275,""),"")</f>
        <v/>
      </c>
      <c r="GV275" s="233" t="str">
        <f>IF(Deník!$W275&lt;0,IF(Deník!$AC275=Statistika!$F$120,Deník!$W275,""),"")</f>
        <v/>
      </c>
      <c r="GW275" s="233" t="str">
        <f>IF(Deník!$W275&lt;0,IF(Deník!$AC275=Statistika!$F$121,Deník!$W275,""),"")</f>
        <v/>
      </c>
      <c r="GX275" s="233" t="str">
        <f>IF(Deník!$W275&lt;0,IF(Deník!$AC275=Statistika!$F$122,Deník!$W275,""),"")</f>
        <v/>
      </c>
      <c r="GY275" s="233" t="str">
        <f>IF(Deník!$W275&lt;0,IF(Deník!$AC275=Statistika!$F$123,Deník!$W275,""),"")</f>
        <v/>
      </c>
      <c r="GZ275" s="233" t="str">
        <f>IF(Deník!$W275&lt;0,IF(Deník!$AC275=Statistika!$F$124,Deník!$W275,""),"")</f>
        <v/>
      </c>
      <c r="HA275" s="233" t="str">
        <f>IF(Deník!$W275&lt;0,IF(Deník!$AC275=Statistika!$F$125,Deník!$W275,""),"")</f>
        <v/>
      </c>
      <c r="HC275" s="233" t="str">
        <f>IF(Deník!$W275&lt;0,IF(Deník!$AD275=Statistika!$F$133,Deník!$W275,""),"")</f>
        <v/>
      </c>
      <c r="HD275" s="233" t="str">
        <f>IF(Deník!$W275&lt;0,IF(Deník!$AD275=Statistika!$F$134,Deník!$W275,""),"")</f>
        <v/>
      </c>
      <c r="HE275" s="233" t="str">
        <f>IF(Deník!$W275&lt;0,IF(Deník!$AD275=Statistika!$F$135,Deník!$W275,""),"")</f>
        <v/>
      </c>
      <c r="HF275" s="233" t="str">
        <f>IF(Deník!$W275&lt;0,IF(Deník!$AD275=Statistika!$F$136,Deník!$W275,""),"")</f>
        <v/>
      </c>
      <c r="HG275" s="233" t="str">
        <f>IF(Deník!$W275&lt;0,IF(Deník!$AD275=Statistika!$F$137,Deník!$W275,""),"")</f>
        <v/>
      </c>
      <c r="ID275" s="8">
        <f>Tabulka4[[#This Row],[Sloupec3]]</f>
        <v>0</v>
      </c>
      <c r="IE275" s="17" t="str">
        <f>IF(AND([1]Deník!$C275&gt;='[1]Měsíční shrnutí'!$D$1,[1]Deník!$C275&lt;='[1]Měsíční shrnutí'!$F$1),[1]Deník!$X275,"")</f>
        <v/>
      </c>
    </row>
    <row r="276" spans="1:239">
      <c r="A276" s="8">
        <f>Deník!C277</f>
        <v>0</v>
      </c>
      <c r="B276" s="50" t="str">
        <f>Deník!R277</f>
        <v/>
      </c>
      <c r="C276" s="102" t="str">
        <f>IF(AND(Deník!R277&gt;1,Deník!R277&lt;&gt;""),1,"")</f>
        <v/>
      </c>
      <c r="D276" s="102" t="str">
        <f>IF(AND(Deník!R277&lt;=0,Deník!R277&lt;&gt;""),1,"")</f>
        <v/>
      </c>
      <c r="E276" s="103" t="str">
        <f>IF(AND(Deník!R277&gt;=0,Deník!R277&lt;=1),1,"")</f>
        <v/>
      </c>
      <c r="F276" s="79" t="str">
        <f>IF(Deník!R277&lt;&gt;"",Deník!R277+F275,"")</f>
        <v/>
      </c>
      <c r="G276" s="85"/>
      <c r="H276" s="54" t="str">
        <f>IF(MONTH(Deník!$C276)=H$2,IF(AND(Deník!$R276&gt;=0,Deník!$R276&lt;=1),"BE",Deník!$R276),"")</f>
        <v/>
      </c>
      <c r="I276" s="11" t="str">
        <f>IF(MONTH(Deník!$C276)=I$2,IF(AND(Deník!$R276&gt;=0,Deník!$R276&lt;=1),"BE",Deník!$R276),"")</f>
        <v/>
      </c>
      <c r="J276" s="11" t="str">
        <f>IF(MONTH(Deník!$C276)=J$2,IF(AND(Deník!$R276&gt;=0,Deník!$R276&lt;=1),"BE",Deník!$R276),"")</f>
        <v/>
      </c>
      <c r="K276" s="11" t="str">
        <f>IF(MONTH(Deník!$C276)=K$2,IF(AND(Deník!$R276&gt;=0,Deník!$R276&lt;=1),"BE",Deník!$R276),"")</f>
        <v/>
      </c>
      <c r="L276" s="11" t="str">
        <f>IF(MONTH(Deník!$C276)=L$2,IF(AND(Deník!$R276&gt;=0,Deník!$R276&lt;=1),"BE",Deník!$R276),"")</f>
        <v/>
      </c>
      <c r="M276" s="11" t="str">
        <f>IF(MONTH(Deník!$C276)=M$2,IF(AND(Deník!$R276&gt;=0,Deník!$R276&lt;=1),"BE",Deník!$R276),"")</f>
        <v/>
      </c>
      <c r="N276" s="11" t="str">
        <f>IF(MONTH(Deník!$C276)=N$2,IF(AND(Deník!$R276&gt;=0,Deník!$R276&lt;=1),"BE",Deník!$R276),"")</f>
        <v/>
      </c>
      <c r="O276" s="11" t="str">
        <f>IF(MONTH(Deník!$C276)=O$2,IF(AND(Deník!$R276&gt;=0,Deník!$R276&lt;=1),"BE",Deník!$R276),"")</f>
        <v/>
      </c>
      <c r="P276" s="11" t="str">
        <f>IF(MONTH(Deník!$C276)=P$2,IF(AND(Deník!$R276&gt;=0,Deník!$R276&lt;=1),"BE",Deník!$R276),"")</f>
        <v/>
      </c>
      <c r="Q276" s="11" t="str">
        <f>IF(MONTH(Deník!$C276)=Q$2,IF(AND(Deník!$R276&gt;=0,Deník!$R276&lt;=1),"BE",Deník!$R276),"")</f>
        <v/>
      </c>
      <c r="R276" s="11" t="str">
        <f>IF(MONTH(Deník!$C276)=R$2,IF(AND(Deník!$R276&gt;=0,Deník!$R276&lt;=1),"BE",Deník!$R276),"")</f>
        <v/>
      </c>
      <c r="S276" s="57" t="str">
        <f>IF(MONTH(Deník!$C276)=S$2,IF(AND(Deník!$R276&gt;=0,Deník!$R276&lt;=1),"BE",Deník!$R276),"")</f>
        <v/>
      </c>
      <c r="U276" s="12"/>
      <c r="V276" s="12"/>
      <c r="X276" s="600" t="str">
        <f>IF(Deník!$R276&lt;&gt;"",IF(Deník!$B276=Statistika!$F$63,IF(AND(Deník!$R276&gt;=0,Deník!$R276&lt;=1),"BE",Deník!$R276),""),"")</f>
        <v/>
      </c>
      <c r="Y276" s="13" t="str">
        <f>IF(Deník!$R276&lt;&gt;"",IF(Deník!$B276=Statistika!$F$64,IF(AND(Deník!$R276&gt;=0,Deník!$R276&lt;=1),"BE",Deník!$R276),""),"")</f>
        <v/>
      </c>
      <c r="Z276" s="13" t="str">
        <f>IF(Deník!$R276&lt;&gt;"",IF(Deník!$B276=Statistika!$F$65,IF(AND(Deník!$R276&gt;=0,Deník!$R276&lt;=1),"BE",Deník!$R276),""),"")</f>
        <v/>
      </c>
      <c r="AA276" s="13" t="str">
        <f>IF(Deník!$R276&lt;&gt;"",IF(Deník!$B276=Statistika!$F$66,IF(AND(Deník!$R276&gt;=0,Deník!$R276&lt;=1),"BE",Deník!$R276),""),"")</f>
        <v/>
      </c>
      <c r="AB276" s="13" t="str">
        <f>IF(Deník!$R276&lt;&gt;"",IF(Deník!$B276=Statistika!$F$67,IF(AND(Deník!$R276&gt;=0,Deník!$R276&lt;=1),"BE",Deník!$R276),""),"")</f>
        <v/>
      </c>
      <c r="AC276" s="13" t="str">
        <f>IF(Deník!$R276&lt;&gt;"",IF(Deník!$B276=Statistika!$F$68,IF(AND(Deník!$R276&gt;=0,Deník!$R276&lt;=1),"BE",Deník!$R276),""),"")</f>
        <v/>
      </c>
      <c r="AD276" s="13" t="str">
        <f>IF(Deník!$R276&lt;&gt;"",IF(Deník!$B276=Statistika!$F$69,IF(AND(Deník!$R276&gt;=0,Deník!$R276&lt;=1),"BE",Deník!$R276),""),"")</f>
        <v/>
      </c>
      <c r="AE276" s="601" t="str">
        <f>IF(Deník!$R276&lt;&gt;"",IF(Deník!$B276=Statistika!$F$70,IF(AND(Deník!$R276&gt;=0,Deník!$R276&lt;=1),"BE",Deník!$R276),""),"")</f>
        <v/>
      </c>
      <c r="AF276" s="90"/>
      <c r="AG276" s="63" t="str">
        <f>IF(Deník!$R276&lt;&gt;"",IF(Deník!$J276="L",IF(AND(Deník!$R276&gt;=0,Deník!$R276&lt;=1),"BE",Deník!$R276),""),"")</f>
        <v/>
      </c>
      <c r="AH276" s="13" t="str">
        <f>IF(Deník!$R276&lt;&gt;"",IF(Deník!$J276="S",IF(AND(Deník!$R276&gt;=0,Deník!$R276&lt;=1),"BE",Deník!$R276),""),"")</f>
        <v/>
      </c>
      <c r="AI276" s="95"/>
      <c r="AJ276" s="71" t="str">
        <f>IF(Deník!N277&lt;&gt;"",Deník!N277*-1,"")</f>
        <v/>
      </c>
      <c r="AK276" s="88"/>
      <c r="AL276" s="63" t="str">
        <f>IF(WEEKDAY(Deník!$C276,2)=1,IF(AND(Deník!$R276&gt;=0,Deník!$R276&lt;=1),"BE",Deník!$R276),"")</f>
        <v/>
      </c>
      <c r="AM276" s="13" t="str">
        <f>IF(WEEKDAY(Deník!$C276,2)=2,IF(AND(Deník!$R276&gt;=0,Deník!$R276&lt;=1),"BE",Deník!$R276),"")</f>
        <v/>
      </c>
      <c r="AN276" s="13" t="str">
        <f>IF(WEEKDAY(Deník!$C276,2)=3,IF(AND(Deník!$R276&gt;=0,Deník!$R276&lt;=1),"BE",Deník!$R276),"")</f>
        <v/>
      </c>
      <c r="AO276" s="13" t="str">
        <f>IF(WEEKDAY(Deník!$C276,2)=4,IF(AND(Deník!$R276&gt;=0,Deník!$R276&lt;=1),"BE",Deník!$R276),"")</f>
        <v/>
      </c>
      <c r="AP276" s="60" t="str">
        <f>IF(WEEKDAY(Deník!$C276,2)=5,IF(AND(Deník!$R276&gt;=0,Deník!$R276&lt;=1),"BE",Deník!$R276),"")</f>
        <v/>
      </c>
      <c r="AQ276" s="99"/>
      <c r="AR276" s="100">
        <f>Deník!D276</f>
        <v>0</v>
      </c>
      <c r="AS276" s="63" t="str">
        <f>IF(Deník!$D276&lt;&gt;"",IF(AND(Deník!$D276&gt;=AS$2,Deník!$D276&lt;=AS$3),IF(AND(Deník!$R276&gt;=0,Deník!$R276&lt;=1),"BE",Deník!$R276),""),"")</f>
        <v/>
      </c>
      <c r="AT276" s="63" t="str">
        <f>IF(Deník!$D276&lt;&gt;"",IF(AND(Deník!$D276&gt;=AT$2,Deník!$D276&lt;=AT$3),IF(AND(Deník!$R276&gt;=0,Deník!$R276&lt;=1),"BE",Deník!$R276),""),"")</f>
        <v/>
      </c>
      <c r="AU276" s="63" t="str">
        <f>IF(Deník!$D276&lt;&gt;"",IF(AND(Deník!$D276&gt;=AU$2,Deník!$D276&lt;=AU$3),IF(AND(Deník!$R276&gt;=0,Deník!$R276&lt;=1),"BE",Deník!$R276),""),"")</f>
        <v/>
      </c>
      <c r="AV276" s="63" t="str">
        <f>IF(Deník!$D276&lt;&gt;"",IF(AND(Deník!$D276&gt;=AV$2,Deník!$D276&lt;=AV$3),IF(AND(Deník!$R276&gt;=0,Deník!$R276&lt;=1),"BE",Deník!$R276),""),"")</f>
        <v/>
      </c>
      <c r="AW276" s="63" t="str">
        <f>IF(Deník!$D276&lt;&gt;"",IF(AND(Deník!$D276&gt;=AW$2,Deník!$D276&lt;=AW$3),IF(AND(Deník!$R276&gt;=0,Deník!$R276&lt;=1),"BE",Deník!$R276),""),"")</f>
        <v/>
      </c>
      <c r="AX276" s="63" t="str">
        <f>IF(Deník!$D276&lt;&gt;"",IF(AND(Deník!$D276&gt;=AX$2,Deník!$D276&lt;=AX$3),IF(AND(Deník!$R276&gt;=0,Deník!$R276&lt;=1),"BE",Deník!$R276),""),"")</f>
        <v/>
      </c>
      <c r="AY276" s="63" t="str">
        <f>IF(Deník!$D276&lt;&gt;"",IF(AND(Deník!$D276&gt;=AY$2,Deník!$D276&lt;=AY$3),IF(AND(Deník!$R276&gt;=0,Deník!$R276&lt;=1),"BE",Deník!$R276),""),"")</f>
        <v/>
      </c>
      <c r="AZ276" s="63" t="str">
        <f>IF(Deník!$D276&lt;&gt;"",IF(AND(Deník!$D276&gt;=AZ$2,Deník!$D276&lt;=AZ$3),IF(AND(Deník!$R276&gt;=0,Deník!$R276&lt;=1),"BE",Deník!$R276),""),"")</f>
        <v/>
      </c>
      <c r="BA276" s="63" t="str">
        <f>IF(Deník!$D276&lt;&gt;"",IF(AND(Deník!$D276&gt;=BA$2,Deník!$D276&lt;=BA$3),IF(AND(Deník!$R276&gt;=0,Deník!$R276&lt;=1),"BE",Deník!$R276),""),"")</f>
        <v/>
      </c>
      <c r="BB276" s="63" t="str">
        <f>IF(Deník!$D276&lt;&gt;"",IF(AND(Deník!$D276&gt;=BB$2,Deník!$D276&lt;=BB$3),IF(AND(Deník!$R276&gt;=0,Deník!$R276&lt;=1),"BE",Deník!$R276),""),"")</f>
        <v/>
      </c>
      <c r="BC276" s="71" t="str">
        <f>IF(Deník!$D276&lt;&gt;"",IF(AND(Deník!$D276&gt;=BC$2,Deník!$D276&lt;=BC$3),IF(AND(Deník!$R276&gt;=0,Deník!$R276&lt;=1),"BE",Deník!$R276),""),"")</f>
        <v/>
      </c>
      <c r="BD276" s="20" t="str">
        <f>IF(Deník!$J277="S",(Deník!$M277-Deník!$K277),IF(Deník!$J277="L",(Deník!$K277-Deník!$M277),""))</f>
        <v/>
      </c>
      <c r="BE276" s="20" t="str">
        <f>IF(Deník!$J277="S",(Deník!$K277-Deník!$O277),IF(Deník!$J277="L",(Deník!$O277-Deník!$K277),""))</f>
        <v/>
      </c>
      <c r="BF276" s="20" t="str">
        <f>IF(Deník!$J277="S",(Deník!$K277-Deník!$L277),IF(Deník!$J277="L",(Deník!$L277-Deník!$K277),""))</f>
        <v/>
      </c>
      <c r="BG276" s="20" t="str">
        <f>IF(Deník!$J277="S",(Deník!$K277-Deník!$S277),IF(Deník!$J277="L",(Deník!$S277-Deník!$K277),""))</f>
        <v/>
      </c>
      <c r="BH276" s="20" t="str">
        <f>IF(Deník!$J277="S",(Deník!$K277-Deník!$U277),IF(Deník!$J277="L",(Deník!$U277-Deník!$K277),""))</f>
        <v/>
      </c>
      <c r="BI276" s="20" t="str">
        <f>IF(Deník!$R276&gt;1,Deník!$R276,"")</f>
        <v/>
      </c>
      <c r="BJ276" s="20" t="str">
        <f>IF(Deník!$R276&lt;0,Deník!$R276,"")</f>
        <v/>
      </c>
      <c r="BK276" s="17"/>
      <c r="BM276" s="233" t="str">
        <f>IF(Deník!$R276&lt;&gt;"",IF(Deník!$Y276=Statistika!$F$78,IF(AND(Deník!$R276&gt;=0,Deník!$R276&lt;=1),"BE",Deník!$R276),""),"")</f>
        <v/>
      </c>
      <c r="BN276" s="233" t="str">
        <f>IF(Deník!$R276&lt;&gt;"",IF(Deník!$Y276=Statistika!$F$79,IF(AND(Deník!$R276&gt;=0,Deník!$R276&lt;=1),"BE",Deník!$R276),""),"")</f>
        <v/>
      </c>
      <c r="BO276" s="233" t="str">
        <f>IF(Deník!$R276&lt;&gt;"",IF(Deník!$Y276=Statistika!$F$80,IF(AND(Deník!$R276&gt;=0,Deník!$R276&lt;=1),"BE",Deník!$R276),""),"")</f>
        <v/>
      </c>
      <c r="BP276" s="233" t="str">
        <f>IF(Deník!$R276&lt;&gt;"",IF(Deník!$Y276=Statistika!$F$81,IF(AND(Deník!$R276&gt;=0,Deník!$R276&lt;=1),"BE",Deník!$R276),""),"")</f>
        <v/>
      </c>
      <c r="BQ276" s="233" t="str">
        <f>IF(Deník!$R276&lt;&gt;"",IF(Deník!$Y276=Statistika!$F$82,IF(AND(Deník!$R276&gt;=0,Deník!$R276&lt;=1),"BE",Deník!$R276),""),"")</f>
        <v/>
      </c>
      <c r="BR276" s="233" t="str">
        <f>IF(Deník!$R276&lt;&gt;"",IF(Deník!$Y276=Statistika!$F$83,IF(AND(Deník!$R276&gt;=0,Deník!$R276&lt;=1),"BE",Deník!$R276),""),"")</f>
        <v/>
      </c>
      <c r="BS276" s="233" t="str">
        <f>IF(Deník!$R276&lt;&gt;"",IF(Deník!$Y276=Statistika!$F$84,IF(AND(Deník!$R276&gt;=0,Deník!$R276&lt;=1),"BE",Deník!$R276),""),"")</f>
        <v/>
      </c>
      <c r="BT276" s="233" t="str">
        <f>IF(Deník!$R276&lt;&gt;"",IF(Deník!$Y276=Statistika!$F$85,IF(AND(Deník!$R276&gt;=0,Deník!$R276&lt;=1),"BE",Deník!$R276),""),"")</f>
        <v/>
      </c>
      <c r="BU276" s="233" t="str">
        <f>IF(Deník!$R276&lt;&gt;"",IF(Deník!$Y276=Statistika!$F$86,IF(AND(Deník!$R276&gt;=0,Deník!$R276&lt;=1),"BE",Deník!$R276),""),"")</f>
        <v/>
      </c>
      <c r="BV276" s="233" t="str">
        <f>IF(Deník!$R276&lt;&gt;"",IF(Deník!$Y276=Statistika!$F$87,IF(AND(Deník!$R276&gt;=0,Deník!$R276&lt;=1),"BE",Deník!$R276),""),"")</f>
        <v/>
      </c>
      <c r="BW276" s="233" t="str">
        <f>IF(Deník!$R276&lt;&gt;"",IF(Deník!$Y276=Statistika!$F$88,IF(AND(Deník!$R276&gt;=0,Deník!$R276&lt;=1),"BE",Deník!$R276),""),"")</f>
        <v/>
      </c>
      <c r="BX276" s="233" t="str">
        <f>IF(Deník!$R276&lt;&gt;"",IF(Deník!$Y276=Statistika!$F$89,IF(AND(Deník!$R276&gt;=0,Deník!$R276&lt;=1),"BE",Deník!$R276),""),"")</f>
        <v/>
      </c>
      <c r="BY276" s="233" t="str">
        <f>IF(Deník!$R276&lt;&gt;"",IF(Deník!$Y276=Statistika!$F$90,IF(AND(Deník!$R276&gt;=0,Deník!$R276&lt;=1),"BE",Deník!$R276),""),"")</f>
        <v/>
      </c>
      <c r="BZ276" s="233" t="str">
        <f>IF(Deník!$R276&lt;&gt;"",IF(Deník!$Y276=Statistika!$F$91,IF(AND(Deník!$R276&gt;=0,Deník!$R276&lt;=1),"BE",Deník!$R276),""),"")</f>
        <v/>
      </c>
      <c r="CA276" s="233"/>
      <c r="CB276" s="233" t="str">
        <f>IF(Deník!$R276&lt;&gt;"",IF(Deník!$AB276="SL",IF(AND(Deník!$R276&gt;=0,Deník!$R276&lt;=1),"BE",Deník!$R276),""),"")</f>
        <v/>
      </c>
      <c r="CC276" s="233" t="str">
        <f>IF(Deník!$R276&lt;&gt;"",IF(Deník!$AB276="BE10",IF(AND(Deník!$R276&gt;=0,Deník!$R276&lt;=1),"BE",Deník!$R276),""),"")</f>
        <v/>
      </c>
      <c r="CD276" s="233" t="str">
        <f>IF(Deník!$R276&lt;&gt;"",IF(Deník!$AB276="BE15",IF(AND(Deník!$R276&gt;=0,Deník!$R276&lt;=1),"BE",Deník!$R276),""),"")</f>
        <v/>
      </c>
      <c r="CE276" s="233" t="str">
        <f>IF(Deník!$R276&lt;&gt;"",IF(Deník!$AB276="BE20",IF(AND(Deník!$R276&gt;=0,Deník!$R276&lt;=1),"BE",Deník!$R276),""),"")</f>
        <v/>
      </c>
      <c r="CF276" s="233" t="str">
        <f>IF(Deník!$R276&lt;&gt;"",IF(Deník!$AB276="TP1",IF(AND(Deník!$R276&gt;=0,Deník!$R276&lt;=1),"BE",Deník!$R276),""),"")</f>
        <v/>
      </c>
      <c r="CG276" s="233" t="str">
        <f>IF(Deník!$R276&lt;&gt;"",IF(Deník!$AB276="TP2",IF(AND(Deník!$R276&gt;=0,Deník!$R276&lt;=1),"BE",Deník!$R276),""),"")</f>
        <v/>
      </c>
      <c r="CH276" s="233" t="str">
        <f>IF(Deník!$R276&lt;&gt;"",IF(Deník!$AB276="TP3",IF(AND(Deník!$R276&gt;=0,Deník!$R276&lt;=1),"BE",Deník!$R276),""),"")</f>
        <v/>
      </c>
      <c r="CI276" s="233" t="str">
        <f>IF(Deník!$R276&lt;&gt;"",IF(Deník!$AB276="Trailing SL",IF(AND(Deník!$R276&gt;=0,Deník!$R276&lt;=1),"BE",Deník!$R276),""),"")</f>
        <v/>
      </c>
      <c r="CJ276" s="233" t="str">
        <f>IF(Deník!$R276&lt;&gt;"",IF(Deník!$AB276="Manual",IF(AND(Deník!$R276&gt;=0,Deník!$R276&lt;=1),"BE",Deník!$R276),""),"")</f>
        <v/>
      </c>
      <c r="CK276" s="233"/>
      <c r="CL276" s="233" t="str">
        <f>IF(Deník!$R276&lt;0,IF(Deník!$AC276=Statistika!$F$117,Deník!$R276,""),"")</f>
        <v/>
      </c>
      <c r="CM276" s="233" t="str">
        <f>IF(Deník!$R276&lt;0,IF(Deník!$AC276=Statistika!$F$118,Deník!$R276,""),"")</f>
        <v/>
      </c>
      <c r="CN276" s="233" t="str">
        <f>IF(Deník!$R276&lt;0,IF(Deník!$AC276=Statistika!$F$119,Deník!$R276,""),"")</f>
        <v/>
      </c>
      <c r="CO276" s="233" t="str">
        <f>IF(Deník!$R276&lt;0,IF(Deník!$AC276=Statistika!$F$120,Deník!$R276,""),"")</f>
        <v/>
      </c>
      <c r="CP276" s="233" t="str">
        <f>IF(Deník!$R276&lt;0,IF(Deník!$AC276=Statistika!$F$121,Deník!$R276,""),"")</f>
        <v/>
      </c>
      <c r="CQ276" s="233" t="str">
        <f>IF(Deník!$R276&lt;0,IF(Deník!$AC276=Statistika!$F$122,Deník!$R276,""),"")</f>
        <v/>
      </c>
      <c r="CR276" s="233" t="str">
        <f>IF(Deník!$R276&lt;0,IF(Deník!$AC276=Statistika!$F$123,Deník!$R276,""),"")</f>
        <v/>
      </c>
      <c r="CS276" s="233" t="str">
        <f>IF(Deník!$R276&lt;0,IF(Deník!$AC276=Statistika!$F$124,Deník!$R276,""),"")</f>
        <v/>
      </c>
      <c r="CT276" s="233" t="str">
        <f>IF(Deník!$R276&lt;0,IF(Deník!$AC276=Statistika!$F$125,Deník!$R276,""),"")</f>
        <v/>
      </c>
      <c r="CU276" s="233"/>
      <c r="CV276" s="233" t="str">
        <f>IF(Deník!$R276&lt;0,IF(Deník!$AD276=$CV$2,Deník!$R276,""),"")</f>
        <v/>
      </c>
      <c r="CW276" s="233" t="str">
        <f>IF(Deník!$R276&lt;0,IF(Deník!$AD276=$CW$2,Deník!$R276,""),"")</f>
        <v/>
      </c>
      <c r="CX276" s="233" t="str">
        <f>IF(Deník!$R276&lt;0,IF(Deník!$AD276=$CX$2,Deník!$R276,""),"")</f>
        <v/>
      </c>
      <c r="CY276" s="233" t="str">
        <f>IF(Deník!$R276&lt;0,IF(Deník!$AD276=$CY$2,Deník!$R276,""),"")</f>
        <v/>
      </c>
      <c r="CZ276" s="233" t="str">
        <f>IF(Deník!$R276&lt;0,IF(Deník!$AD276=$CZ$2,Deník!$R276,""),"")</f>
        <v/>
      </c>
      <c r="DL276" s="221">
        <f t="shared" si="14"/>
        <v>93847.029999999984</v>
      </c>
      <c r="DM276" s="220">
        <f t="shared" si="13"/>
        <v>-6.1529700000000132E-2</v>
      </c>
      <c r="DO276" s="50">
        <f>Deník!W277</f>
        <v>0</v>
      </c>
      <c r="DP276" s="102" t="str">
        <f>IF(AND(Deník!W277&gt;0),1,"")</f>
        <v/>
      </c>
      <c r="DQ276" s="102">
        <f>IF(AND(Deník!W277&lt;=0),1,"")</f>
        <v>1</v>
      </c>
      <c r="DR276" s="227"/>
      <c r="DS276" s="228"/>
      <c r="DT276" s="85"/>
      <c r="DU276" s="54">
        <f>IF(MONTH(Deník!$C276)=DU$2,Deník!$W276,"")</f>
        <v>0</v>
      </c>
      <c r="DV276" s="222" t="str">
        <f>IF(MONTH(Deník!$C276)=DV$2,Deník!$W276,"")</f>
        <v/>
      </c>
      <c r="DW276" s="222" t="str">
        <f>IF(MONTH(Deník!$C276)=DW$2,Deník!$W276,"")</f>
        <v/>
      </c>
      <c r="DX276" s="222" t="str">
        <f>IF(MONTH(Deník!$C276)=DX$2,Deník!$W276,"")</f>
        <v/>
      </c>
      <c r="DY276" s="222" t="str">
        <f>IF(MONTH(Deník!$C276)=DY$2,Deník!$W276,"")</f>
        <v/>
      </c>
      <c r="DZ276" s="222" t="str">
        <f>IF(MONTH(Deník!$C276)=DZ$2,Deník!$W276,"")</f>
        <v/>
      </c>
      <c r="EA276" s="222" t="str">
        <f>IF(MONTH(Deník!$C276)=EA$2,Deník!$W276,"")</f>
        <v/>
      </c>
      <c r="EB276" s="222" t="str">
        <f>IF(MONTH(Deník!$C276)=EB$2,Deník!$W276,"")</f>
        <v/>
      </c>
      <c r="EC276" s="222" t="str">
        <f>IF(MONTH(Deník!$C276)=EC$2,Deník!$W276,"")</f>
        <v/>
      </c>
      <c r="ED276" s="222" t="str">
        <f>IF(MONTH(Deník!$C276)=ED$2,Deník!$W276,"")</f>
        <v/>
      </c>
      <c r="EE276" s="222" t="str">
        <f>IF(MONTH(Deník!$C276)=EE$2,Deník!$W276,"")</f>
        <v/>
      </c>
      <c r="EF276" s="222" t="str">
        <f>IF(MONTH(Deník!$C276)=EF$2,Deník!$W276,"")</f>
        <v/>
      </c>
      <c r="EI276" s="600" t="str">
        <f>IF(Deník!$W276&lt;&gt;"",IF(Deník!$B276=Statistika!$F$63,Deník!$W276,""),"")</f>
        <v/>
      </c>
      <c r="EJ276" s="13" t="str">
        <f>IF(Deník!$W276&lt;&gt;"",IF(Deník!$B276=Statistika!$F$64,Deník!$W276,""),"")</f>
        <v/>
      </c>
      <c r="EK276" s="13" t="str">
        <f>IF(Deník!$W276&lt;&gt;"",IF(Deník!$B276=Statistika!$F$65,Deník!$W276,""),"")</f>
        <v/>
      </c>
      <c r="EL276" s="13" t="str">
        <f>IF(Deník!$W276&lt;&gt;"",IF(Deník!$B276=Statistika!$F$66,Deník!$W276,""),"")</f>
        <v/>
      </c>
      <c r="EM276" s="13" t="str">
        <f>IF(Deník!$W276&lt;&gt;"",IF(Deník!$B276=Statistika!$F$67,Deník!$W276,""),"")</f>
        <v/>
      </c>
      <c r="EN276" s="13" t="str">
        <f>IF(Deník!$W276&lt;&gt;"",IF(Deník!$B276=Statistika!$F$68,Deník!$W276,""),"")</f>
        <v/>
      </c>
      <c r="EO276" s="13" t="str">
        <f>IF(Deník!$W276&lt;&gt;"",IF(Deník!$B276=Statistika!$F$69,Deník!$W276,""),"")</f>
        <v/>
      </c>
      <c r="EP276" s="601" t="str">
        <f>IF(Deník!$W276&lt;&gt;"",IF(Deník!$B276=Statistika!$F$70,Deník!$W276,""),"")</f>
        <v/>
      </c>
      <c r="EQ276" s="90"/>
      <c r="ER276" s="63" t="str">
        <f>IF(Deník!$W276&lt;&gt;"",IF(Deník!$J276="L",Deník!$W276,""),"")</f>
        <v/>
      </c>
      <c r="ES276" s="13" t="str">
        <f>IF(Deník!$W276&lt;&gt;"",IF(Deník!$J276="S",Deník!$W276,""),"")</f>
        <v/>
      </c>
      <c r="ET276" s="95"/>
      <c r="EU276" s="88"/>
      <c r="EV276" s="63" t="str">
        <f>IF(WEEKDAY(Deník!$C276,2)=1,Deník!$W276,"")</f>
        <v/>
      </c>
      <c r="EW276" s="13" t="str">
        <f>IF(WEEKDAY(Deník!$C276,2)=2,Deník!$W276,"")</f>
        <v/>
      </c>
      <c r="EX276" s="13" t="str">
        <f>IF(WEEKDAY(Deník!$C276,2)=3,Deník!$W276,"")</f>
        <v/>
      </c>
      <c r="EY276" s="13" t="str">
        <f>IF(WEEKDAY(Deník!$C276,2)=4,Deník!$W276,"")</f>
        <v/>
      </c>
      <c r="EZ276" s="60" t="str">
        <f>IF(WEEKDAY(Deník!$C276,2)=5,Deník!$W276,"")</f>
        <v/>
      </c>
      <c r="FA276" s="99"/>
      <c r="FB276" s="100">
        <f>Deník!D276</f>
        <v>0</v>
      </c>
      <c r="FC276" s="63">
        <f>IF($FB276&lt;&gt;"",IF(AND($FB276&gt;=FC$2,$FB276&lt;=FC$3),Deník!$W276,""))</f>
        <v>0</v>
      </c>
      <c r="FD276" s="63" t="str">
        <f>IF($FB276&lt;&gt;"",IF(AND($FB276&gt;=FD$2,$FB276&lt;=FD$3),Deník!$W276,""))</f>
        <v/>
      </c>
      <c r="FE276" s="63" t="str">
        <f>IF($FB276&lt;&gt;"",IF(AND($FB276&gt;=FE$2,$FB276&lt;=FE$3),Deník!$W276,""))</f>
        <v/>
      </c>
      <c r="FF276" s="63" t="str">
        <f>IF($FB276&lt;&gt;"",IF(AND($FB276&gt;=FF$2,$FB276&lt;=FF$3),Deník!$W276,""))</f>
        <v/>
      </c>
      <c r="FG276" s="63" t="str">
        <f>IF($FB276&lt;&gt;"",IF(AND($FB276&gt;=FG$2,$FB276&lt;=FG$3),Deník!$W276,""))</f>
        <v/>
      </c>
      <c r="FH276" s="63" t="str">
        <f>IF($FB276&lt;&gt;"",IF(AND($FB276&gt;=FH$2,$FB276&lt;=FH$3),Deník!$W276,""))</f>
        <v/>
      </c>
      <c r="FI276" s="63" t="str">
        <f>IF($FB276&lt;&gt;"",IF(AND($FB276&gt;=FI$2,$FB276&lt;=FI$3),Deník!$W276,""))</f>
        <v/>
      </c>
      <c r="FJ276" s="63" t="str">
        <f>IF($FB276&lt;&gt;"",IF(AND($FB276&gt;=FJ$2,$FB276&lt;=FJ$3),Deník!$W276,""))</f>
        <v/>
      </c>
      <c r="FK276" s="63" t="str">
        <f>IF($FB276&lt;&gt;"",IF(AND($FB276&gt;=FK$2,$FB276&lt;=FK$3),Deník!$W276,""))</f>
        <v/>
      </c>
      <c r="FL276" s="63" t="str">
        <f>IF($FB276&lt;&gt;"",IF(AND($FB276&gt;=FL$2,$FB276&lt;=FL$3),Deník!$W276,""))</f>
        <v/>
      </c>
      <c r="FM276" s="63" t="str">
        <f>IF($FB276&lt;&gt;"",IF(AND($FB276&gt;=FM$2,$FB276&lt;=FM$3),Deník!$W276,""))</f>
        <v/>
      </c>
      <c r="FN276" s="13"/>
      <c r="FO276" s="20" t="str">
        <f>IF(Deník!$W276&gt;1,Deník!$W276,"")</f>
        <v/>
      </c>
      <c r="FP276" s="20" t="str">
        <f>IF(Deník!$W276&lt;0,Deník!$W276,"")</f>
        <v/>
      </c>
      <c r="FQ276" s="17"/>
      <c r="FS276" s="233"/>
      <c r="FT276" s="233" t="str">
        <f>IF(Deník!$W276&lt;&gt;"",IF(Deník!$Y276=Statistika!$F$78,Deník!$W276,""),"")</f>
        <v/>
      </c>
      <c r="FU276" s="233" t="str">
        <f>IF(Deník!$W276&lt;&gt;"",IF(Deník!$Y276=Statistika!$F$79,Deník!$W276,""),"")</f>
        <v/>
      </c>
      <c r="FV276" s="233" t="str">
        <f>IF(Deník!$W276&lt;&gt;"",IF(Deník!$Y276=Statistika!$F$80,Deník!$W276,""),"")</f>
        <v/>
      </c>
      <c r="FW276" s="233" t="str">
        <f>IF(Deník!$W276&lt;&gt;"",IF(Deník!$Y276=Statistika!$F$81,Deník!$W276,""),"")</f>
        <v/>
      </c>
      <c r="FX276" s="233" t="str">
        <f>IF(Deník!$W276&lt;&gt;"",IF(Deník!$Y276=Statistika!$F$82,Deník!$W276,""),"")</f>
        <v/>
      </c>
      <c r="FY276" s="233" t="str">
        <f>IF(Deník!$W276&lt;&gt;"",IF(Deník!$Y276=Statistika!$F$83,Deník!$W276,""),"")</f>
        <v/>
      </c>
      <c r="FZ276" s="233" t="str">
        <f>IF(Deník!$W276&lt;&gt;"",IF(Deník!$Y276=Statistika!$F$84,Deník!$W276,""),"")</f>
        <v/>
      </c>
      <c r="GA276" s="233" t="str">
        <f>IF(Deník!$W276&lt;&gt;"",IF(Deník!$Y276=Statistika!$F$85,Deník!$W276,""),"")</f>
        <v/>
      </c>
      <c r="GB276" s="233" t="str">
        <f>IF(Deník!$W276&lt;&gt;"",IF(Deník!$Y276=Statistika!$F$86,Deník!$W276,""),"")</f>
        <v/>
      </c>
      <c r="GC276" s="233" t="str">
        <f>IF(Deník!$W276&lt;&gt;"",IF(Deník!$Y276=Statistika!$F$87,Deník!$W276,""),"")</f>
        <v/>
      </c>
      <c r="GD276" s="233" t="str">
        <f>IF(Deník!$W276&lt;&gt;"",IF(Deník!$Y276=Statistika!$F$88,Deník!$W276,""),"")</f>
        <v/>
      </c>
      <c r="GE276" s="233" t="str">
        <f>IF(Deník!$W276&lt;&gt;"",IF(Deník!$Y276=Statistika!$F$89,Deník!$W276,""),"")</f>
        <v/>
      </c>
      <c r="GF276" s="233" t="str">
        <f>IF(Deník!$W276&lt;&gt;"",IF(Deník!$Y276=Statistika!$F$90,Deník!$W276,""),"")</f>
        <v/>
      </c>
      <c r="GG276" s="233" t="str">
        <f>IF(Deník!$W276&lt;&gt;"",IF(Deník!$Y276=Statistika!$F$91,Deník!$W276,""),"")</f>
        <v/>
      </c>
      <c r="GH276" s="233"/>
      <c r="GI276" s="233" t="str">
        <f>IF(Deník!$W276&lt;&gt;"",IF(Deník!$AB276=Statistika!$L$100,Deník!$W276,""),"")</f>
        <v/>
      </c>
      <c r="GJ276" s="233" t="str">
        <f>IF(Deník!$W276&lt;&gt;"",IF(Deník!$AB276=Statistika!$L$101,Deník!$W276,""),"")</f>
        <v/>
      </c>
      <c r="GK276" s="233" t="str">
        <f>IF(Deník!$W276&lt;&gt;"",IF(Deník!$AB276=Statistika!$L$102,Deník!$W276,""),"")</f>
        <v/>
      </c>
      <c r="GL276" s="233" t="str">
        <f>IF(Deník!$W276&lt;&gt;"",IF(Deník!$AB276=Statistika!$L$103,Deník!$W276,""),"")</f>
        <v/>
      </c>
      <c r="GM276" s="233" t="str">
        <f>IF(Deník!$W276&lt;&gt;"",IF(Deník!$AB276=Statistika!$L$104,Deník!$W276,""),"")</f>
        <v/>
      </c>
      <c r="GN276" s="233" t="str">
        <f>IF(Deník!$W276&lt;&gt;"",IF(Deník!$AB276=Statistika!$L$105,Deník!$W276,""),"")</f>
        <v/>
      </c>
      <c r="GO276" s="233" t="str">
        <f>IF(Deník!$W276&lt;&gt;"",IF(Deník!$AB276=Statistika!$L$106,Deník!$W276,""),"")</f>
        <v/>
      </c>
      <c r="GP276" s="233" t="str">
        <f>IF(Deník!$W276&lt;&gt;"",IF(Deník!$AB276=Statistika!$L$107,Deník!$W276,""),"")</f>
        <v/>
      </c>
      <c r="GQ276" s="233" t="str">
        <f>IF(Deník!$W276&lt;&gt;"",IF(Deník!$AB276=Statistika!$L$108,Deník!$W276,""),"")</f>
        <v/>
      </c>
      <c r="GS276" s="233" t="str">
        <f>IF(Deník!$W276&lt;0,IF(Deník!$AC276=Statistika!$F$117,Deník!$W276,""),"")</f>
        <v/>
      </c>
      <c r="GT276" s="233" t="str">
        <f>IF(Deník!$W276&lt;0,IF(Deník!$AC276=Statistika!$F$118,Deník!$W276,""),"")</f>
        <v/>
      </c>
      <c r="GU276" s="233" t="str">
        <f>IF(Deník!$W276&lt;0,IF(Deník!$AC276=Statistika!$F$119,Deník!$W276,""),"")</f>
        <v/>
      </c>
      <c r="GV276" s="233" t="str">
        <f>IF(Deník!$W276&lt;0,IF(Deník!$AC276=Statistika!$F$120,Deník!$W276,""),"")</f>
        <v/>
      </c>
      <c r="GW276" s="233" t="str">
        <f>IF(Deník!$W276&lt;0,IF(Deník!$AC276=Statistika!$F$121,Deník!$W276,""),"")</f>
        <v/>
      </c>
      <c r="GX276" s="233" t="str">
        <f>IF(Deník!$W276&lt;0,IF(Deník!$AC276=Statistika!$F$122,Deník!$W276,""),"")</f>
        <v/>
      </c>
      <c r="GY276" s="233" t="str">
        <f>IF(Deník!$W276&lt;0,IF(Deník!$AC276=Statistika!$F$123,Deník!$W276,""),"")</f>
        <v/>
      </c>
      <c r="GZ276" s="233" t="str">
        <f>IF(Deník!$W276&lt;0,IF(Deník!$AC276=Statistika!$F$124,Deník!$W276,""),"")</f>
        <v/>
      </c>
      <c r="HA276" s="233" t="str">
        <f>IF(Deník!$W276&lt;0,IF(Deník!$AC276=Statistika!$F$125,Deník!$W276,""),"")</f>
        <v/>
      </c>
      <c r="HC276" s="233" t="str">
        <f>IF(Deník!$W276&lt;0,IF(Deník!$AD276=Statistika!$F$133,Deník!$W276,""),"")</f>
        <v/>
      </c>
      <c r="HD276" s="233" t="str">
        <f>IF(Deník!$W276&lt;0,IF(Deník!$AD276=Statistika!$F$134,Deník!$W276,""),"")</f>
        <v/>
      </c>
      <c r="HE276" s="233" t="str">
        <f>IF(Deník!$W276&lt;0,IF(Deník!$AD276=Statistika!$F$135,Deník!$W276,""),"")</f>
        <v/>
      </c>
      <c r="HF276" s="233" t="str">
        <f>IF(Deník!$W276&lt;0,IF(Deník!$AD276=Statistika!$F$136,Deník!$W276,""),"")</f>
        <v/>
      </c>
      <c r="HG276" s="233" t="str">
        <f>IF(Deník!$W276&lt;0,IF(Deník!$AD276=Statistika!$F$137,Deník!$W276,""),"")</f>
        <v/>
      </c>
      <c r="ID276" s="8">
        <f>Tabulka4[[#This Row],[Sloupec3]]</f>
        <v>0</v>
      </c>
      <c r="IE276" s="17" t="str">
        <f>IF(AND([1]Deník!$C276&gt;='[1]Měsíční shrnutí'!$D$1,[1]Deník!$C276&lt;='[1]Měsíční shrnutí'!$F$1),[1]Deník!$X276,"")</f>
        <v/>
      </c>
    </row>
    <row r="277" spans="1:239">
      <c r="A277" s="8">
        <f>Deník!C278</f>
        <v>0</v>
      </c>
      <c r="B277" s="50" t="str">
        <f>Deník!R278</f>
        <v/>
      </c>
      <c r="C277" s="102" t="str">
        <f>IF(AND(Deník!R278&gt;1,Deník!R278&lt;&gt;""),1,"")</f>
        <v/>
      </c>
      <c r="D277" s="102" t="str">
        <f>IF(AND(Deník!R278&lt;=0,Deník!R278&lt;&gt;""),1,"")</f>
        <v/>
      </c>
      <c r="E277" s="103" t="str">
        <f>IF(AND(Deník!R278&gt;=0,Deník!R278&lt;=1),1,"")</f>
        <v/>
      </c>
      <c r="F277" s="79" t="str">
        <f>IF(Deník!R278&lt;&gt;"",Deník!R278+F276,"")</f>
        <v/>
      </c>
      <c r="G277" s="85"/>
      <c r="H277" s="54" t="str">
        <f>IF(MONTH(Deník!$C277)=H$2,IF(AND(Deník!$R277&gt;=0,Deník!$R277&lt;=1),"BE",Deník!$R277),"")</f>
        <v/>
      </c>
      <c r="I277" s="11" t="str">
        <f>IF(MONTH(Deník!$C277)=I$2,IF(AND(Deník!$R277&gt;=0,Deník!$R277&lt;=1),"BE",Deník!$R277),"")</f>
        <v/>
      </c>
      <c r="J277" s="11" t="str">
        <f>IF(MONTH(Deník!$C277)=J$2,IF(AND(Deník!$R277&gt;=0,Deník!$R277&lt;=1),"BE",Deník!$R277),"")</f>
        <v/>
      </c>
      <c r="K277" s="11" t="str">
        <f>IF(MONTH(Deník!$C277)=K$2,IF(AND(Deník!$R277&gt;=0,Deník!$R277&lt;=1),"BE",Deník!$R277),"")</f>
        <v/>
      </c>
      <c r="L277" s="11" t="str">
        <f>IF(MONTH(Deník!$C277)=L$2,IF(AND(Deník!$R277&gt;=0,Deník!$R277&lt;=1),"BE",Deník!$R277),"")</f>
        <v/>
      </c>
      <c r="M277" s="11" t="str">
        <f>IF(MONTH(Deník!$C277)=M$2,IF(AND(Deník!$R277&gt;=0,Deník!$R277&lt;=1),"BE",Deník!$R277),"")</f>
        <v/>
      </c>
      <c r="N277" s="11" t="str">
        <f>IF(MONTH(Deník!$C277)=N$2,IF(AND(Deník!$R277&gt;=0,Deník!$R277&lt;=1),"BE",Deník!$R277),"")</f>
        <v/>
      </c>
      <c r="O277" s="11" t="str">
        <f>IF(MONTH(Deník!$C277)=O$2,IF(AND(Deník!$R277&gt;=0,Deník!$R277&lt;=1),"BE",Deník!$R277),"")</f>
        <v/>
      </c>
      <c r="P277" s="11" t="str">
        <f>IF(MONTH(Deník!$C277)=P$2,IF(AND(Deník!$R277&gt;=0,Deník!$R277&lt;=1),"BE",Deník!$R277),"")</f>
        <v/>
      </c>
      <c r="Q277" s="11" t="str">
        <f>IF(MONTH(Deník!$C277)=Q$2,IF(AND(Deník!$R277&gt;=0,Deník!$R277&lt;=1),"BE",Deník!$R277),"")</f>
        <v/>
      </c>
      <c r="R277" s="11" t="str">
        <f>IF(MONTH(Deník!$C277)=R$2,IF(AND(Deník!$R277&gt;=0,Deník!$R277&lt;=1),"BE",Deník!$R277),"")</f>
        <v/>
      </c>
      <c r="S277" s="57" t="str">
        <f>IF(MONTH(Deník!$C277)=S$2,IF(AND(Deník!$R277&gt;=0,Deník!$R277&lt;=1),"BE",Deník!$R277),"")</f>
        <v/>
      </c>
      <c r="U277" s="12"/>
      <c r="V277" s="12"/>
      <c r="X277" s="600" t="str">
        <f>IF(Deník!$R277&lt;&gt;"",IF(Deník!$B277=Statistika!$F$63,IF(AND(Deník!$R277&gt;=0,Deník!$R277&lt;=1),"BE",Deník!$R277),""),"")</f>
        <v/>
      </c>
      <c r="Y277" s="13" t="str">
        <f>IF(Deník!$R277&lt;&gt;"",IF(Deník!$B277=Statistika!$F$64,IF(AND(Deník!$R277&gt;=0,Deník!$R277&lt;=1),"BE",Deník!$R277),""),"")</f>
        <v/>
      </c>
      <c r="Z277" s="13" t="str">
        <f>IF(Deník!$R277&lt;&gt;"",IF(Deník!$B277=Statistika!$F$65,IF(AND(Deník!$R277&gt;=0,Deník!$R277&lt;=1),"BE",Deník!$R277),""),"")</f>
        <v/>
      </c>
      <c r="AA277" s="13" t="str">
        <f>IF(Deník!$R277&lt;&gt;"",IF(Deník!$B277=Statistika!$F$66,IF(AND(Deník!$R277&gt;=0,Deník!$R277&lt;=1),"BE",Deník!$R277),""),"")</f>
        <v/>
      </c>
      <c r="AB277" s="13" t="str">
        <f>IF(Deník!$R277&lt;&gt;"",IF(Deník!$B277=Statistika!$F$67,IF(AND(Deník!$R277&gt;=0,Deník!$R277&lt;=1),"BE",Deník!$R277),""),"")</f>
        <v/>
      </c>
      <c r="AC277" s="13" t="str">
        <f>IF(Deník!$R277&lt;&gt;"",IF(Deník!$B277=Statistika!$F$68,IF(AND(Deník!$R277&gt;=0,Deník!$R277&lt;=1),"BE",Deník!$R277),""),"")</f>
        <v/>
      </c>
      <c r="AD277" s="13" t="str">
        <f>IF(Deník!$R277&lt;&gt;"",IF(Deník!$B277=Statistika!$F$69,IF(AND(Deník!$R277&gt;=0,Deník!$R277&lt;=1),"BE",Deník!$R277),""),"")</f>
        <v/>
      </c>
      <c r="AE277" s="601" t="str">
        <f>IF(Deník!$R277&lt;&gt;"",IF(Deník!$B277=Statistika!$F$70,IF(AND(Deník!$R277&gt;=0,Deník!$R277&lt;=1),"BE",Deník!$R277),""),"")</f>
        <v/>
      </c>
      <c r="AF277" s="90"/>
      <c r="AG277" s="63" t="str">
        <f>IF(Deník!$R277&lt;&gt;"",IF(Deník!$J277="L",IF(AND(Deník!$R277&gt;=0,Deník!$R277&lt;=1),"BE",Deník!$R277),""),"")</f>
        <v/>
      </c>
      <c r="AH277" s="13" t="str">
        <f>IF(Deník!$R277&lt;&gt;"",IF(Deník!$J277="S",IF(AND(Deník!$R277&gt;=0,Deník!$R277&lt;=1),"BE",Deník!$R277),""),"")</f>
        <v/>
      </c>
      <c r="AI277" s="95"/>
      <c r="AJ277" s="71" t="str">
        <f>IF(Deník!N278&lt;&gt;"",Deník!N278*-1,"")</f>
        <v/>
      </c>
      <c r="AK277" s="88"/>
      <c r="AL277" s="63" t="str">
        <f>IF(WEEKDAY(Deník!$C277,2)=1,IF(AND(Deník!$R277&gt;=0,Deník!$R277&lt;=1),"BE",Deník!$R277),"")</f>
        <v/>
      </c>
      <c r="AM277" s="13" t="str">
        <f>IF(WEEKDAY(Deník!$C277,2)=2,IF(AND(Deník!$R277&gt;=0,Deník!$R277&lt;=1),"BE",Deník!$R277),"")</f>
        <v/>
      </c>
      <c r="AN277" s="13" t="str">
        <f>IF(WEEKDAY(Deník!$C277,2)=3,IF(AND(Deník!$R277&gt;=0,Deník!$R277&lt;=1),"BE",Deník!$R277),"")</f>
        <v/>
      </c>
      <c r="AO277" s="13" t="str">
        <f>IF(WEEKDAY(Deník!$C277,2)=4,IF(AND(Deník!$R277&gt;=0,Deník!$R277&lt;=1),"BE",Deník!$R277),"")</f>
        <v/>
      </c>
      <c r="AP277" s="60" t="str">
        <f>IF(WEEKDAY(Deník!$C277,2)=5,IF(AND(Deník!$R277&gt;=0,Deník!$R277&lt;=1),"BE",Deník!$R277),"")</f>
        <v/>
      </c>
      <c r="AQ277" s="99"/>
      <c r="AR277" s="100">
        <f>Deník!D277</f>
        <v>0</v>
      </c>
      <c r="AS277" s="63" t="str">
        <f>IF(Deník!$D277&lt;&gt;"",IF(AND(Deník!$D277&gt;=AS$2,Deník!$D277&lt;=AS$3),IF(AND(Deník!$R277&gt;=0,Deník!$R277&lt;=1),"BE",Deník!$R277),""),"")</f>
        <v/>
      </c>
      <c r="AT277" s="63" t="str">
        <f>IF(Deník!$D277&lt;&gt;"",IF(AND(Deník!$D277&gt;=AT$2,Deník!$D277&lt;=AT$3),IF(AND(Deník!$R277&gt;=0,Deník!$R277&lt;=1),"BE",Deník!$R277),""),"")</f>
        <v/>
      </c>
      <c r="AU277" s="63" t="str">
        <f>IF(Deník!$D277&lt;&gt;"",IF(AND(Deník!$D277&gt;=AU$2,Deník!$D277&lt;=AU$3),IF(AND(Deník!$R277&gt;=0,Deník!$R277&lt;=1),"BE",Deník!$R277),""),"")</f>
        <v/>
      </c>
      <c r="AV277" s="63" t="str">
        <f>IF(Deník!$D277&lt;&gt;"",IF(AND(Deník!$D277&gt;=AV$2,Deník!$D277&lt;=AV$3),IF(AND(Deník!$R277&gt;=0,Deník!$R277&lt;=1),"BE",Deník!$R277),""),"")</f>
        <v/>
      </c>
      <c r="AW277" s="63" t="str">
        <f>IF(Deník!$D277&lt;&gt;"",IF(AND(Deník!$D277&gt;=AW$2,Deník!$D277&lt;=AW$3),IF(AND(Deník!$R277&gt;=0,Deník!$R277&lt;=1),"BE",Deník!$R277),""),"")</f>
        <v/>
      </c>
      <c r="AX277" s="63" t="str">
        <f>IF(Deník!$D277&lt;&gt;"",IF(AND(Deník!$D277&gt;=AX$2,Deník!$D277&lt;=AX$3),IF(AND(Deník!$R277&gt;=0,Deník!$R277&lt;=1),"BE",Deník!$R277),""),"")</f>
        <v/>
      </c>
      <c r="AY277" s="63" t="str">
        <f>IF(Deník!$D277&lt;&gt;"",IF(AND(Deník!$D277&gt;=AY$2,Deník!$D277&lt;=AY$3),IF(AND(Deník!$R277&gt;=0,Deník!$R277&lt;=1),"BE",Deník!$R277),""),"")</f>
        <v/>
      </c>
      <c r="AZ277" s="63" t="str">
        <f>IF(Deník!$D277&lt;&gt;"",IF(AND(Deník!$D277&gt;=AZ$2,Deník!$D277&lt;=AZ$3),IF(AND(Deník!$R277&gt;=0,Deník!$R277&lt;=1),"BE",Deník!$R277),""),"")</f>
        <v/>
      </c>
      <c r="BA277" s="63" t="str">
        <f>IF(Deník!$D277&lt;&gt;"",IF(AND(Deník!$D277&gt;=BA$2,Deník!$D277&lt;=BA$3),IF(AND(Deník!$R277&gt;=0,Deník!$R277&lt;=1),"BE",Deník!$R277),""),"")</f>
        <v/>
      </c>
      <c r="BB277" s="63" t="str">
        <f>IF(Deník!$D277&lt;&gt;"",IF(AND(Deník!$D277&gt;=BB$2,Deník!$D277&lt;=BB$3),IF(AND(Deník!$R277&gt;=0,Deník!$R277&lt;=1),"BE",Deník!$R277),""),"")</f>
        <v/>
      </c>
      <c r="BC277" s="71" t="str">
        <f>IF(Deník!$D277&lt;&gt;"",IF(AND(Deník!$D277&gt;=BC$2,Deník!$D277&lt;=BC$3),IF(AND(Deník!$R277&gt;=0,Deník!$R277&lt;=1),"BE",Deník!$R277),""),"")</f>
        <v/>
      </c>
      <c r="BD277" s="20" t="str">
        <f>IF(Deník!$J278="S",(Deník!$M278-Deník!$K278),IF(Deník!$J278="L",(Deník!$K278-Deník!$M278),""))</f>
        <v/>
      </c>
      <c r="BE277" s="20" t="str">
        <f>IF(Deník!$J278="S",(Deník!$K278-Deník!$O278),IF(Deník!$J278="L",(Deník!$O278-Deník!$K278),""))</f>
        <v/>
      </c>
      <c r="BF277" s="20" t="str">
        <f>IF(Deník!$J278="S",(Deník!$K278-Deník!$L278),IF(Deník!$J278="L",(Deník!$L278-Deník!$K278),""))</f>
        <v/>
      </c>
      <c r="BG277" s="20" t="str">
        <f>IF(Deník!$J278="S",(Deník!$K278-Deník!$S278),IF(Deník!$J278="L",(Deník!$S278-Deník!$K278),""))</f>
        <v/>
      </c>
      <c r="BH277" s="20" t="str">
        <f>IF(Deník!$J278="S",(Deník!$K278-Deník!$U278),IF(Deník!$J278="L",(Deník!$U278-Deník!$K278),""))</f>
        <v/>
      </c>
      <c r="BI277" s="20" t="str">
        <f>IF(Deník!$R277&gt;1,Deník!$R277,"")</f>
        <v/>
      </c>
      <c r="BJ277" s="20" t="str">
        <f>IF(Deník!$R277&lt;0,Deník!$R277,"")</f>
        <v/>
      </c>
      <c r="BK277" s="17"/>
      <c r="BM277" s="233" t="str">
        <f>IF(Deník!$R277&lt;&gt;"",IF(Deník!$Y277=Statistika!$F$78,IF(AND(Deník!$R277&gt;=0,Deník!$R277&lt;=1),"BE",Deník!$R277),""),"")</f>
        <v/>
      </c>
      <c r="BN277" s="233" t="str">
        <f>IF(Deník!$R277&lt;&gt;"",IF(Deník!$Y277=Statistika!$F$79,IF(AND(Deník!$R277&gt;=0,Deník!$R277&lt;=1),"BE",Deník!$R277),""),"")</f>
        <v/>
      </c>
      <c r="BO277" s="233" t="str">
        <f>IF(Deník!$R277&lt;&gt;"",IF(Deník!$Y277=Statistika!$F$80,IF(AND(Deník!$R277&gt;=0,Deník!$R277&lt;=1),"BE",Deník!$R277),""),"")</f>
        <v/>
      </c>
      <c r="BP277" s="233" t="str">
        <f>IF(Deník!$R277&lt;&gt;"",IF(Deník!$Y277=Statistika!$F$81,IF(AND(Deník!$R277&gt;=0,Deník!$R277&lt;=1),"BE",Deník!$R277),""),"")</f>
        <v/>
      </c>
      <c r="BQ277" s="233" t="str">
        <f>IF(Deník!$R277&lt;&gt;"",IF(Deník!$Y277=Statistika!$F$82,IF(AND(Deník!$R277&gt;=0,Deník!$R277&lt;=1),"BE",Deník!$R277),""),"")</f>
        <v/>
      </c>
      <c r="BR277" s="233" t="str">
        <f>IF(Deník!$R277&lt;&gt;"",IF(Deník!$Y277=Statistika!$F$83,IF(AND(Deník!$R277&gt;=0,Deník!$R277&lt;=1),"BE",Deník!$R277),""),"")</f>
        <v/>
      </c>
      <c r="BS277" s="233" t="str">
        <f>IF(Deník!$R277&lt;&gt;"",IF(Deník!$Y277=Statistika!$F$84,IF(AND(Deník!$R277&gt;=0,Deník!$R277&lt;=1),"BE",Deník!$R277),""),"")</f>
        <v/>
      </c>
      <c r="BT277" s="233" t="str">
        <f>IF(Deník!$R277&lt;&gt;"",IF(Deník!$Y277=Statistika!$F$85,IF(AND(Deník!$R277&gt;=0,Deník!$R277&lt;=1),"BE",Deník!$R277),""),"")</f>
        <v/>
      </c>
      <c r="BU277" s="233" t="str">
        <f>IF(Deník!$R277&lt;&gt;"",IF(Deník!$Y277=Statistika!$F$86,IF(AND(Deník!$R277&gt;=0,Deník!$R277&lt;=1),"BE",Deník!$R277),""),"")</f>
        <v/>
      </c>
      <c r="BV277" s="233" t="str">
        <f>IF(Deník!$R277&lt;&gt;"",IF(Deník!$Y277=Statistika!$F$87,IF(AND(Deník!$R277&gt;=0,Deník!$R277&lt;=1),"BE",Deník!$R277),""),"")</f>
        <v/>
      </c>
      <c r="BW277" s="233" t="str">
        <f>IF(Deník!$R277&lt;&gt;"",IF(Deník!$Y277=Statistika!$F$88,IF(AND(Deník!$R277&gt;=0,Deník!$R277&lt;=1),"BE",Deník!$R277),""),"")</f>
        <v/>
      </c>
      <c r="BX277" s="233" t="str">
        <f>IF(Deník!$R277&lt;&gt;"",IF(Deník!$Y277=Statistika!$F$89,IF(AND(Deník!$R277&gt;=0,Deník!$R277&lt;=1),"BE",Deník!$R277),""),"")</f>
        <v/>
      </c>
      <c r="BY277" s="233" t="str">
        <f>IF(Deník!$R277&lt;&gt;"",IF(Deník!$Y277=Statistika!$F$90,IF(AND(Deník!$R277&gt;=0,Deník!$R277&lt;=1),"BE",Deník!$R277),""),"")</f>
        <v/>
      </c>
      <c r="BZ277" s="233" t="str">
        <f>IF(Deník!$R277&lt;&gt;"",IF(Deník!$Y277=Statistika!$F$91,IF(AND(Deník!$R277&gt;=0,Deník!$R277&lt;=1),"BE",Deník!$R277),""),"")</f>
        <v/>
      </c>
      <c r="CA277" s="233"/>
      <c r="CB277" s="233" t="str">
        <f>IF(Deník!$R277&lt;&gt;"",IF(Deník!$AB277="SL",IF(AND(Deník!$R277&gt;=0,Deník!$R277&lt;=1),"BE",Deník!$R277),""),"")</f>
        <v/>
      </c>
      <c r="CC277" s="233" t="str">
        <f>IF(Deník!$R277&lt;&gt;"",IF(Deník!$AB277="BE10",IF(AND(Deník!$R277&gt;=0,Deník!$R277&lt;=1),"BE",Deník!$R277),""),"")</f>
        <v/>
      </c>
      <c r="CD277" s="233" t="str">
        <f>IF(Deník!$R277&lt;&gt;"",IF(Deník!$AB277="BE15",IF(AND(Deník!$R277&gt;=0,Deník!$R277&lt;=1),"BE",Deník!$R277),""),"")</f>
        <v/>
      </c>
      <c r="CE277" s="233" t="str">
        <f>IF(Deník!$R277&lt;&gt;"",IF(Deník!$AB277="BE20",IF(AND(Deník!$R277&gt;=0,Deník!$R277&lt;=1),"BE",Deník!$R277),""),"")</f>
        <v/>
      </c>
      <c r="CF277" s="233" t="str">
        <f>IF(Deník!$R277&lt;&gt;"",IF(Deník!$AB277="TP1",IF(AND(Deník!$R277&gt;=0,Deník!$R277&lt;=1),"BE",Deník!$R277),""),"")</f>
        <v/>
      </c>
      <c r="CG277" s="233" t="str">
        <f>IF(Deník!$R277&lt;&gt;"",IF(Deník!$AB277="TP2",IF(AND(Deník!$R277&gt;=0,Deník!$R277&lt;=1),"BE",Deník!$R277),""),"")</f>
        <v/>
      </c>
      <c r="CH277" s="233" t="str">
        <f>IF(Deník!$R277&lt;&gt;"",IF(Deník!$AB277="TP3",IF(AND(Deník!$R277&gt;=0,Deník!$R277&lt;=1),"BE",Deník!$R277),""),"")</f>
        <v/>
      </c>
      <c r="CI277" s="233" t="str">
        <f>IF(Deník!$R277&lt;&gt;"",IF(Deník!$AB277="Trailing SL",IF(AND(Deník!$R277&gt;=0,Deník!$R277&lt;=1),"BE",Deník!$R277),""),"")</f>
        <v/>
      </c>
      <c r="CJ277" s="233" t="str">
        <f>IF(Deník!$R277&lt;&gt;"",IF(Deník!$AB277="Manual",IF(AND(Deník!$R277&gt;=0,Deník!$R277&lt;=1),"BE",Deník!$R277),""),"")</f>
        <v/>
      </c>
      <c r="CK277" s="233"/>
      <c r="CL277" s="233" t="str">
        <f>IF(Deník!$R277&lt;0,IF(Deník!$AC277=Statistika!$F$117,Deník!$R277,""),"")</f>
        <v/>
      </c>
      <c r="CM277" s="233" t="str">
        <f>IF(Deník!$R277&lt;0,IF(Deník!$AC277=Statistika!$F$118,Deník!$R277,""),"")</f>
        <v/>
      </c>
      <c r="CN277" s="233" t="str">
        <f>IF(Deník!$R277&lt;0,IF(Deník!$AC277=Statistika!$F$119,Deník!$R277,""),"")</f>
        <v/>
      </c>
      <c r="CO277" s="233" t="str">
        <f>IF(Deník!$R277&lt;0,IF(Deník!$AC277=Statistika!$F$120,Deník!$R277,""),"")</f>
        <v/>
      </c>
      <c r="CP277" s="233" t="str">
        <f>IF(Deník!$R277&lt;0,IF(Deník!$AC277=Statistika!$F$121,Deník!$R277,""),"")</f>
        <v/>
      </c>
      <c r="CQ277" s="233" t="str">
        <f>IF(Deník!$R277&lt;0,IF(Deník!$AC277=Statistika!$F$122,Deník!$R277,""),"")</f>
        <v/>
      </c>
      <c r="CR277" s="233" t="str">
        <f>IF(Deník!$R277&lt;0,IF(Deník!$AC277=Statistika!$F$123,Deník!$R277,""),"")</f>
        <v/>
      </c>
      <c r="CS277" s="233" t="str">
        <f>IF(Deník!$R277&lt;0,IF(Deník!$AC277=Statistika!$F$124,Deník!$R277,""),"")</f>
        <v/>
      </c>
      <c r="CT277" s="233" t="str">
        <f>IF(Deník!$R277&lt;0,IF(Deník!$AC277=Statistika!$F$125,Deník!$R277,""),"")</f>
        <v/>
      </c>
      <c r="CU277" s="233"/>
      <c r="CV277" s="233" t="str">
        <f>IF(Deník!$R277&lt;0,IF(Deník!$AD277=$CV$2,Deník!$R277,""),"")</f>
        <v/>
      </c>
      <c r="CW277" s="233" t="str">
        <f>IF(Deník!$R277&lt;0,IF(Deník!$AD277=$CW$2,Deník!$R277,""),"")</f>
        <v/>
      </c>
      <c r="CX277" s="233" t="str">
        <f>IF(Deník!$R277&lt;0,IF(Deník!$AD277=$CX$2,Deník!$R277,""),"")</f>
        <v/>
      </c>
      <c r="CY277" s="233" t="str">
        <f>IF(Deník!$R277&lt;0,IF(Deník!$AD277=$CY$2,Deník!$R277,""),"")</f>
        <v/>
      </c>
      <c r="CZ277" s="233" t="str">
        <f>IF(Deník!$R277&lt;0,IF(Deník!$AD277=$CZ$2,Deník!$R277,""),"")</f>
        <v/>
      </c>
      <c r="DL277" s="221">
        <f t="shared" si="14"/>
        <v>93847.029999999984</v>
      </c>
      <c r="DM277" s="220">
        <f t="shared" si="13"/>
        <v>-6.1529700000000132E-2</v>
      </c>
      <c r="DO277" s="50">
        <f>Deník!W278</f>
        <v>0</v>
      </c>
      <c r="DP277" s="102" t="str">
        <f>IF(AND(Deník!W278&gt;0),1,"")</f>
        <v/>
      </c>
      <c r="DQ277" s="102">
        <f>IF(AND(Deník!W278&lt;=0),1,"")</f>
        <v>1</v>
      </c>
      <c r="DR277" s="227"/>
      <c r="DS277" s="228"/>
      <c r="DT277" s="85"/>
      <c r="DU277" s="54">
        <f>IF(MONTH(Deník!$C277)=DU$2,Deník!$W277,"")</f>
        <v>0</v>
      </c>
      <c r="DV277" s="222" t="str">
        <f>IF(MONTH(Deník!$C277)=DV$2,Deník!$W277,"")</f>
        <v/>
      </c>
      <c r="DW277" s="222" t="str">
        <f>IF(MONTH(Deník!$C277)=DW$2,Deník!$W277,"")</f>
        <v/>
      </c>
      <c r="DX277" s="222" t="str">
        <f>IF(MONTH(Deník!$C277)=DX$2,Deník!$W277,"")</f>
        <v/>
      </c>
      <c r="DY277" s="222" t="str">
        <f>IF(MONTH(Deník!$C277)=DY$2,Deník!$W277,"")</f>
        <v/>
      </c>
      <c r="DZ277" s="222" t="str">
        <f>IF(MONTH(Deník!$C277)=DZ$2,Deník!$W277,"")</f>
        <v/>
      </c>
      <c r="EA277" s="222" t="str">
        <f>IF(MONTH(Deník!$C277)=EA$2,Deník!$W277,"")</f>
        <v/>
      </c>
      <c r="EB277" s="222" t="str">
        <f>IF(MONTH(Deník!$C277)=EB$2,Deník!$W277,"")</f>
        <v/>
      </c>
      <c r="EC277" s="222" t="str">
        <f>IF(MONTH(Deník!$C277)=EC$2,Deník!$W277,"")</f>
        <v/>
      </c>
      <c r="ED277" s="222" t="str">
        <f>IF(MONTH(Deník!$C277)=ED$2,Deník!$W277,"")</f>
        <v/>
      </c>
      <c r="EE277" s="222" t="str">
        <f>IF(MONTH(Deník!$C277)=EE$2,Deník!$W277,"")</f>
        <v/>
      </c>
      <c r="EF277" s="222" t="str">
        <f>IF(MONTH(Deník!$C277)=EF$2,Deník!$W277,"")</f>
        <v/>
      </c>
      <c r="EI277" s="600" t="str">
        <f>IF(Deník!$W277&lt;&gt;"",IF(Deník!$B277=Statistika!$F$63,Deník!$W277,""),"")</f>
        <v/>
      </c>
      <c r="EJ277" s="13" t="str">
        <f>IF(Deník!$W277&lt;&gt;"",IF(Deník!$B277=Statistika!$F$64,Deník!$W277,""),"")</f>
        <v/>
      </c>
      <c r="EK277" s="13" t="str">
        <f>IF(Deník!$W277&lt;&gt;"",IF(Deník!$B277=Statistika!$F$65,Deník!$W277,""),"")</f>
        <v/>
      </c>
      <c r="EL277" s="13" t="str">
        <f>IF(Deník!$W277&lt;&gt;"",IF(Deník!$B277=Statistika!$F$66,Deník!$W277,""),"")</f>
        <v/>
      </c>
      <c r="EM277" s="13" t="str">
        <f>IF(Deník!$W277&lt;&gt;"",IF(Deník!$B277=Statistika!$F$67,Deník!$W277,""),"")</f>
        <v/>
      </c>
      <c r="EN277" s="13" t="str">
        <f>IF(Deník!$W277&lt;&gt;"",IF(Deník!$B277=Statistika!$F$68,Deník!$W277,""),"")</f>
        <v/>
      </c>
      <c r="EO277" s="13" t="str">
        <f>IF(Deník!$W277&lt;&gt;"",IF(Deník!$B277=Statistika!$F$69,Deník!$W277,""),"")</f>
        <v/>
      </c>
      <c r="EP277" s="601" t="str">
        <f>IF(Deník!$W277&lt;&gt;"",IF(Deník!$B277=Statistika!$F$70,Deník!$W277,""),"")</f>
        <v/>
      </c>
      <c r="EQ277" s="90"/>
      <c r="ER277" s="63" t="str">
        <f>IF(Deník!$W277&lt;&gt;"",IF(Deník!$J277="L",Deník!$W277,""),"")</f>
        <v/>
      </c>
      <c r="ES277" s="13" t="str">
        <f>IF(Deník!$W277&lt;&gt;"",IF(Deník!$J277="S",Deník!$W277,""),"")</f>
        <v/>
      </c>
      <c r="ET277" s="95"/>
      <c r="EU277" s="88"/>
      <c r="EV277" s="63" t="str">
        <f>IF(WEEKDAY(Deník!$C277,2)=1,Deník!$W277,"")</f>
        <v/>
      </c>
      <c r="EW277" s="13" t="str">
        <f>IF(WEEKDAY(Deník!$C277,2)=2,Deník!$W277,"")</f>
        <v/>
      </c>
      <c r="EX277" s="13" t="str">
        <f>IF(WEEKDAY(Deník!$C277,2)=3,Deník!$W277,"")</f>
        <v/>
      </c>
      <c r="EY277" s="13" t="str">
        <f>IF(WEEKDAY(Deník!$C277,2)=4,Deník!$W277,"")</f>
        <v/>
      </c>
      <c r="EZ277" s="60" t="str">
        <f>IF(WEEKDAY(Deník!$C277,2)=5,Deník!$W277,"")</f>
        <v/>
      </c>
      <c r="FA277" s="99"/>
      <c r="FB277" s="100">
        <f>Deník!D277</f>
        <v>0</v>
      </c>
      <c r="FC277" s="63">
        <f>IF($FB277&lt;&gt;"",IF(AND($FB277&gt;=FC$2,$FB277&lt;=FC$3),Deník!$W277,""))</f>
        <v>0</v>
      </c>
      <c r="FD277" s="63" t="str">
        <f>IF($FB277&lt;&gt;"",IF(AND($FB277&gt;=FD$2,$FB277&lt;=FD$3),Deník!$W277,""))</f>
        <v/>
      </c>
      <c r="FE277" s="63" t="str">
        <f>IF($FB277&lt;&gt;"",IF(AND($FB277&gt;=FE$2,$FB277&lt;=FE$3),Deník!$W277,""))</f>
        <v/>
      </c>
      <c r="FF277" s="63" t="str">
        <f>IF($FB277&lt;&gt;"",IF(AND($FB277&gt;=FF$2,$FB277&lt;=FF$3),Deník!$W277,""))</f>
        <v/>
      </c>
      <c r="FG277" s="63" t="str">
        <f>IF($FB277&lt;&gt;"",IF(AND($FB277&gt;=FG$2,$FB277&lt;=FG$3),Deník!$W277,""))</f>
        <v/>
      </c>
      <c r="FH277" s="63" t="str">
        <f>IF($FB277&lt;&gt;"",IF(AND($FB277&gt;=FH$2,$FB277&lt;=FH$3),Deník!$W277,""))</f>
        <v/>
      </c>
      <c r="FI277" s="63" t="str">
        <f>IF($FB277&lt;&gt;"",IF(AND($FB277&gt;=FI$2,$FB277&lt;=FI$3),Deník!$W277,""))</f>
        <v/>
      </c>
      <c r="FJ277" s="63" t="str">
        <f>IF($FB277&lt;&gt;"",IF(AND($FB277&gt;=FJ$2,$FB277&lt;=FJ$3),Deník!$W277,""))</f>
        <v/>
      </c>
      <c r="FK277" s="63" t="str">
        <f>IF($FB277&lt;&gt;"",IF(AND($FB277&gt;=FK$2,$FB277&lt;=FK$3),Deník!$W277,""))</f>
        <v/>
      </c>
      <c r="FL277" s="63" t="str">
        <f>IF($FB277&lt;&gt;"",IF(AND($FB277&gt;=FL$2,$FB277&lt;=FL$3),Deník!$W277,""))</f>
        <v/>
      </c>
      <c r="FM277" s="63" t="str">
        <f>IF($FB277&lt;&gt;"",IF(AND($FB277&gt;=FM$2,$FB277&lt;=FM$3),Deník!$W277,""))</f>
        <v/>
      </c>
      <c r="FN277" s="13"/>
      <c r="FO277" s="20" t="str">
        <f>IF(Deník!$W277&gt;1,Deník!$W277,"")</f>
        <v/>
      </c>
      <c r="FP277" s="20" t="str">
        <f>IF(Deník!$W277&lt;0,Deník!$W277,"")</f>
        <v/>
      </c>
      <c r="FQ277" s="17"/>
      <c r="FS277" s="233"/>
      <c r="FT277" s="233" t="str">
        <f>IF(Deník!$W277&lt;&gt;"",IF(Deník!$Y277=Statistika!$F$78,Deník!$W277,""),"")</f>
        <v/>
      </c>
      <c r="FU277" s="233" t="str">
        <f>IF(Deník!$W277&lt;&gt;"",IF(Deník!$Y277=Statistika!$F$79,Deník!$W277,""),"")</f>
        <v/>
      </c>
      <c r="FV277" s="233" t="str">
        <f>IF(Deník!$W277&lt;&gt;"",IF(Deník!$Y277=Statistika!$F$80,Deník!$W277,""),"")</f>
        <v/>
      </c>
      <c r="FW277" s="233" t="str">
        <f>IF(Deník!$W277&lt;&gt;"",IF(Deník!$Y277=Statistika!$F$81,Deník!$W277,""),"")</f>
        <v/>
      </c>
      <c r="FX277" s="233" t="str">
        <f>IF(Deník!$W277&lt;&gt;"",IF(Deník!$Y277=Statistika!$F$82,Deník!$W277,""),"")</f>
        <v/>
      </c>
      <c r="FY277" s="233" t="str">
        <f>IF(Deník!$W277&lt;&gt;"",IF(Deník!$Y277=Statistika!$F$83,Deník!$W277,""),"")</f>
        <v/>
      </c>
      <c r="FZ277" s="233" t="str">
        <f>IF(Deník!$W277&lt;&gt;"",IF(Deník!$Y277=Statistika!$F$84,Deník!$W277,""),"")</f>
        <v/>
      </c>
      <c r="GA277" s="233" t="str">
        <f>IF(Deník!$W277&lt;&gt;"",IF(Deník!$Y277=Statistika!$F$85,Deník!$W277,""),"")</f>
        <v/>
      </c>
      <c r="GB277" s="233" t="str">
        <f>IF(Deník!$W277&lt;&gt;"",IF(Deník!$Y277=Statistika!$F$86,Deník!$W277,""),"")</f>
        <v/>
      </c>
      <c r="GC277" s="233" t="str">
        <f>IF(Deník!$W277&lt;&gt;"",IF(Deník!$Y277=Statistika!$F$87,Deník!$W277,""),"")</f>
        <v/>
      </c>
      <c r="GD277" s="233" t="str">
        <f>IF(Deník!$W277&lt;&gt;"",IF(Deník!$Y277=Statistika!$F$88,Deník!$W277,""),"")</f>
        <v/>
      </c>
      <c r="GE277" s="233" t="str">
        <f>IF(Deník!$W277&lt;&gt;"",IF(Deník!$Y277=Statistika!$F$89,Deník!$W277,""),"")</f>
        <v/>
      </c>
      <c r="GF277" s="233" t="str">
        <f>IF(Deník!$W277&lt;&gt;"",IF(Deník!$Y277=Statistika!$F$90,Deník!$W277,""),"")</f>
        <v/>
      </c>
      <c r="GG277" s="233" t="str">
        <f>IF(Deník!$W277&lt;&gt;"",IF(Deník!$Y277=Statistika!$F$91,Deník!$W277,""),"")</f>
        <v/>
      </c>
      <c r="GH277" s="233"/>
      <c r="GI277" s="233" t="str">
        <f>IF(Deník!$W277&lt;&gt;"",IF(Deník!$AB277=Statistika!$L$100,Deník!$W277,""),"")</f>
        <v/>
      </c>
      <c r="GJ277" s="233" t="str">
        <f>IF(Deník!$W277&lt;&gt;"",IF(Deník!$AB277=Statistika!$L$101,Deník!$W277,""),"")</f>
        <v/>
      </c>
      <c r="GK277" s="233" t="str">
        <f>IF(Deník!$W277&lt;&gt;"",IF(Deník!$AB277=Statistika!$L$102,Deník!$W277,""),"")</f>
        <v/>
      </c>
      <c r="GL277" s="233" t="str">
        <f>IF(Deník!$W277&lt;&gt;"",IF(Deník!$AB277=Statistika!$L$103,Deník!$W277,""),"")</f>
        <v/>
      </c>
      <c r="GM277" s="233" t="str">
        <f>IF(Deník!$W277&lt;&gt;"",IF(Deník!$AB277=Statistika!$L$104,Deník!$W277,""),"")</f>
        <v/>
      </c>
      <c r="GN277" s="233" t="str">
        <f>IF(Deník!$W277&lt;&gt;"",IF(Deník!$AB277=Statistika!$L$105,Deník!$W277,""),"")</f>
        <v/>
      </c>
      <c r="GO277" s="233" t="str">
        <f>IF(Deník!$W277&lt;&gt;"",IF(Deník!$AB277=Statistika!$L$106,Deník!$W277,""),"")</f>
        <v/>
      </c>
      <c r="GP277" s="233" t="str">
        <f>IF(Deník!$W277&lt;&gt;"",IF(Deník!$AB277=Statistika!$L$107,Deník!$W277,""),"")</f>
        <v/>
      </c>
      <c r="GQ277" s="233" t="str">
        <f>IF(Deník!$W277&lt;&gt;"",IF(Deník!$AB277=Statistika!$L$108,Deník!$W277,""),"")</f>
        <v/>
      </c>
      <c r="GS277" s="233" t="str">
        <f>IF(Deník!$W277&lt;0,IF(Deník!$AC277=Statistika!$F$117,Deník!$W277,""),"")</f>
        <v/>
      </c>
      <c r="GT277" s="233" t="str">
        <f>IF(Deník!$W277&lt;0,IF(Deník!$AC277=Statistika!$F$118,Deník!$W277,""),"")</f>
        <v/>
      </c>
      <c r="GU277" s="233" t="str">
        <f>IF(Deník!$W277&lt;0,IF(Deník!$AC277=Statistika!$F$119,Deník!$W277,""),"")</f>
        <v/>
      </c>
      <c r="GV277" s="233" t="str">
        <f>IF(Deník!$W277&lt;0,IF(Deník!$AC277=Statistika!$F$120,Deník!$W277,""),"")</f>
        <v/>
      </c>
      <c r="GW277" s="233" t="str">
        <f>IF(Deník!$W277&lt;0,IF(Deník!$AC277=Statistika!$F$121,Deník!$W277,""),"")</f>
        <v/>
      </c>
      <c r="GX277" s="233" t="str">
        <f>IF(Deník!$W277&lt;0,IF(Deník!$AC277=Statistika!$F$122,Deník!$W277,""),"")</f>
        <v/>
      </c>
      <c r="GY277" s="233" t="str">
        <f>IF(Deník!$W277&lt;0,IF(Deník!$AC277=Statistika!$F$123,Deník!$W277,""),"")</f>
        <v/>
      </c>
      <c r="GZ277" s="233" t="str">
        <f>IF(Deník!$W277&lt;0,IF(Deník!$AC277=Statistika!$F$124,Deník!$W277,""),"")</f>
        <v/>
      </c>
      <c r="HA277" s="233" t="str">
        <f>IF(Deník!$W277&lt;0,IF(Deník!$AC277=Statistika!$F$125,Deník!$W277,""),"")</f>
        <v/>
      </c>
      <c r="HC277" s="233" t="str">
        <f>IF(Deník!$W277&lt;0,IF(Deník!$AD277=Statistika!$F$133,Deník!$W277,""),"")</f>
        <v/>
      </c>
      <c r="HD277" s="233" t="str">
        <f>IF(Deník!$W277&lt;0,IF(Deník!$AD277=Statistika!$F$134,Deník!$W277,""),"")</f>
        <v/>
      </c>
      <c r="HE277" s="233" t="str">
        <f>IF(Deník!$W277&lt;0,IF(Deník!$AD277=Statistika!$F$135,Deník!$W277,""),"")</f>
        <v/>
      </c>
      <c r="HF277" s="233" t="str">
        <f>IF(Deník!$W277&lt;0,IF(Deník!$AD277=Statistika!$F$136,Deník!$W277,""),"")</f>
        <v/>
      </c>
      <c r="HG277" s="233" t="str">
        <f>IF(Deník!$W277&lt;0,IF(Deník!$AD277=Statistika!$F$137,Deník!$W277,""),"")</f>
        <v/>
      </c>
      <c r="ID277" s="8">
        <f>Tabulka4[[#This Row],[Sloupec3]]</f>
        <v>0</v>
      </c>
      <c r="IE277" s="17" t="str">
        <f>IF(AND([1]Deník!$C277&gt;='[1]Měsíční shrnutí'!$D$1,[1]Deník!$C277&lt;='[1]Měsíční shrnutí'!$F$1),[1]Deník!$X277,"")</f>
        <v/>
      </c>
    </row>
    <row r="278" spans="1:239">
      <c r="A278" s="8">
        <f>Deník!C279</f>
        <v>0</v>
      </c>
      <c r="B278" s="50" t="str">
        <f>Deník!R279</f>
        <v/>
      </c>
      <c r="C278" s="102" t="str">
        <f>IF(AND(Deník!R279&gt;1,Deník!R279&lt;&gt;""),1,"")</f>
        <v/>
      </c>
      <c r="D278" s="102" t="str">
        <f>IF(AND(Deník!R279&lt;=0,Deník!R279&lt;&gt;""),1,"")</f>
        <v/>
      </c>
      <c r="E278" s="103" t="str">
        <f>IF(AND(Deník!R279&gt;=0,Deník!R279&lt;=1),1,"")</f>
        <v/>
      </c>
      <c r="F278" s="79" t="str">
        <f>IF(Deník!R279&lt;&gt;"",Deník!R279+F277,"")</f>
        <v/>
      </c>
      <c r="G278" s="85"/>
      <c r="H278" s="54" t="str">
        <f>IF(MONTH(Deník!$C278)=H$2,IF(AND(Deník!$R278&gt;=0,Deník!$R278&lt;=1),"BE",Deník!$R278),"")</f>
        <v/>
      </c>
      <c r="I278" s="11" t="str">
        <f>IF(MONTH(Deník!$C278)=I$2,IF(AND(Deník!$R278&gt;=0,Deník!$R278&lt;=1),"BE",Deník!$R278),"")</f>
        <v/>
      </c>
      <c r="J278" s="11" t="str">
        <f>IF(MONTH(Deník!$C278)=J$2,IF(AND(Deník!$R278&gt;=0,Deník!$R278&lt;=1),"BE",Deník!$R278),"")</f>
        <v/>
      </c>
      <c r="K278" s="11" t="str">
        <f>IF(MONTH(Deník!$C278)=K$2,IF(AND(Deník!$R278&gt;=0,Deník!$R278&lt;=1),"BE",Deník!$R278),"")</f>
        <v/>
      </c>
      <c r="L278" s="11" t="str">
        <f>IF(MONTH(Deník!$C278)=L$2,IF(AND(Deník!$R278&gt;=0,Deník!$R278&lt;=1),"BE",Deník!$R278),"")</f>
        <v/>
      </c>
      <c r="M278" s="11" t="str">
        <f>IF(MONTH(Deník!$C278)=M$2,IF(AND(Deník!$R278&gt;=0,Deník!$R278&lt;=1),"BE",Deník!$R278),"")</f>
        <v/>
      </c>
      <c r="N278" s="11" t="str">
        <f>IF(MONTH(Deník!$C278)=N$2,IF(AND(Deník!$R278&gt;=0,Deník!$R278&lt;=1),"BE",Deník!$R278),"")</f>
        <v/>
      </c>
      <c r="O278" s="11" t="str">
        <f>IF(MONTH(Deník!$C278)=O$2,IF(AND(Deník!$R278&gt;=0,Deník!$R278&lt;=1),"BE",Deník!$R278),"")</f>
        <v/>
      </c>
      <c r="P278" s="11" t="str">
        <f>IF(MONTH(Deník!$C278)=P$2,IF(AND(Deník!$R278&gt;=0,Deník!$R278&lt;=1),"BE",Deník!$R278),"")</f>
        <v/>
      </c>
      <c r="Q278" s="11" t="str">
        <f>IF(MONTH(Deník!$C278)=Q$2,IF(AND(Deník!$R278&gt;=0,Deník!$R278&lt;=1),"BE",Deník!$R278),"")</f>
        <v/>
      </c>
      <c r="R278" s="11" t="str">
        <f>IF(MONTH(Deník!$C278)=R$2,IF(AND(Deník!$R278&gt;=0,Deník!$R278&lt;=1),"BE",Deník!$R278),"")</f>
        <v/>
      </c>
      <c r="S278" s="57" t="str">
        <f>IF(MONTH(Deník!$C278)=S$2,IF(AND(Deník!$R278&gt;=0,Deník!$R278&lt;=1),"BE",Deník!$R278),"")</f>
        <v/>
      </c>
      <c r="U278" s="12"/>
      <c r="V278" s="12"/>
      <c r="X278" s="600" t="str">
        <f>IF(Deník!$R278&lt;&gt;"",IF(Deník!$B278=Statistika!$F$63,IF(AND(Deník!$R278&gt;=0,Deník!$R278&lt;=1),"BE",Deník!$R278),""),"")</f>
        <v/>
      </c>
      <c r="Y278" s="13" t="str">
        <f>IF(Deník!$R278&lt;&gt;"",IF(Deník!$B278=Statistika!$F$64,IF(AND(Deník!$R278&gt;=0,Deník!$R278&lt;=1),"BE",Deník!$R278),""),"")</f>
        <v/>
      </c>
      <c r="Z278" s="13" t="str">
        <f>IF(Deník!$R278&lt;&gt;"",IF(Deník!$B278=Statistika!$F$65,IF(AND(Deník!$R278&gt;=0,Deník!$R278&lt;=1),"BE",Deník!$R278),""),"")</f>
        <v/>
      </c>
      <c r="AA278" s="13" t="str">
        <f>IF(Deník!$R278&lt;&gt;"",IF(Deník!$B278=Statistika!$F$66,IF(AND(Deník!$R278&gt;=0,Deník!$R278&lt;=1),"BE",Deník!$R278),""),"")</f>
        <v/>
      </c>
      <c r="AB278" s="13" t="str">
        <f>IF(Deník!$R278&lt;&gt;"",IF(Deník!$B278=Statistika!$F$67,IF(AND(Deník!$R278&gt;=0,Deník!$R278&lt;=1),"BE",Deník!$R278),""),"")</f>
        <v/>
      </c>
      <c r="AC278" s="13" t="str">
        <f>IF(Deník!$R278&lt;&gt;"",IF(Deník!$B278=Statistika!$F$68,IF(AND(Deník!$R278&gt;=0,Deník!$R278&lt;=1),"BE",Deník!$R278),""),"")</f>
        <v/>
      </c>
      <c r="AD278" s="13" t="str">
        <f>IF(Deník!$R278&lt;&gt;"",IF(Deník!$B278=Statistika!$F$69,IF(AND(Deník!$R278&gt;=0,Deník!$R278&lt;=1),"BE",Deník!$R278),""),"")</f>
        <v/>
      </c>
      <c r="AE278" s="601" t="str">
        <f>IF(Deník!$R278&lt;&gt;"",IF(Deník!$B278=Statistika!$F$70,IF(AND(Deník!$R278&gt;=0,Deník!$R278&lt;=1),"BE",Deník!$R278),""),"")</f>
        <v/>
      </c>
      <c r="AF278" s="90"/>
      <c r="AG278" s="63" t="str">
        <f>IF(Deník!$R278&lt;&gt;"",IF(Deník!$J278="L",IF(AND(Deník!$R278&gt;=0,Deník!$R278&lt;=1),"BE",Deník!$R278),""),"")</f>
        <v/>
      </c>
      <c r="AH278" s="13" t="str">
        <f>IF(Deník!$R278&lt;&gt;"",IF(Deník!$J278="S",IF(AND(Deník!$R278&gt;=0,Deník!$R278&lt;=1),"BE",Deník!$R278),""),"")</f>
        <v/>
      </c>
      <c r="AI278" s="95"/>
      <c r="AJ278" s="71" t="str">
        <f>IF(Deník!N279&lt;&gt;"",Deník!N279*-1,"")</f>
        <v/>
      </c>
      <c r="AK278" s="88"/>
      <c r="AL278" s="63" t="str">
        <f>IF(WEEKDAY(Deník!$C278,2)=1,IF(AND(Deník!$R278&gt;=0,Deník!$R278&lt;=1),"BE",Deník!$R278),"")</f>
        <v/>
      </c>
      <c r="AM278" s="13" t="str">
        <f>IF(WEEKDAY(Deník!$C278,2)=2,IF(AND(Deník!$R278&gt;=0,Deník!$R278&lt;=1),"BE",Deník!$R278),"")</f>
        <v/>
      </c>
      <c r="AN278" s="13" t="str">
        <f>IF(WEEKDAY(Deník!$C278,2)=3,IF(AND(Deník!$R278&gt;=0,Deník!$R278&lt;=1),"BE",Deník!$R278),"")</f>
        <v/>
      </c>
      <c r="AO278" s="13" t="str">
        <f>IF(WEEKDAY(Deník!$C278,2)=4,IF(AND(Deník!$R278&gt;=0,Deník!$R278&lt;=1),"BE",Deník!$R278),"")</f>
        <v/>
      </c>
      <c r="AP278" s="60" t="str">
        <f>IF(WEEKDAY(Deník!$C278,2)=5,IF(AND(Deník!$R278&gt;=0,Deník!$R278&lt;=1),"BE",Deník!$R278),"")</f>
        <v/>
      </c>
      <c r="AQ278" s="99"/>
      <c r="AR278" s="100">
        <f>Deník!D278</f>
        <v>0</v>
      </c>
      <c r="AS278" s="63" t="str">
        <f>IF(Deník!$D278&lt;&gt;"",IF(AND(Deník!$D278&gt;=AS$2,Deník!$D278&lt;=AS$3),IF(AND(Deník!$R278&gt;=0,Deník!$R278&lt;=1),"BE",Deník!$R278),""),"")</f>
        <v/>
      </c>
      <c r="AT278" s="63" t="str">
        <f>IF(Deník!$D278&lt;&gt;"",IF(AND(Deník!$D278&gt;=AT$2,Deník!$D278&lt;=AT$3),IF(AND(Deník!$R278&gt;=0,Deník!$R278&lt;=1),"BE",Deník!$R278),""),"")</f>
        <v/>
      </c>
      <c r="AU278" s="63" t="str">
        <f>IF(Deník!$D278&lt;&gt;"",IF(AND(Deník!$D278&gt;=AU$2,Deník!$D278&lt;=AU$3),IF(AND(Deník!$R278&gt;=0,Deník!$R278&lt;=1),"BE",Deník!$R278),""),"")</f>
        <v/>
      </c>
      <c r="AV278" s="63" t="str">
        <f>IF(Deník!$D278&lt;&gt;"",IF(AND(Deník!$D278&gt;=AV$2,Deník!$D278&lt;=AV$3),IF(AND(Deník!$R278&gt;=0,Deník!$R278&lt;=1),"BE",Deník!$R278),""),"")</f>
        <v/>
      </c>
      <c r="AW278" s="63" t="str">
        <f>IF(Deník!$D278&lt;&gt;"",IF(AND(Deník!$D278&gt;=AW$2,Deník!$D278&lt;=AW$3),IF(AND(Deník!$R278&gt;=0,Deník!$R278&lt;=1),"BE",Deník!$R278),""),"")</f>
        <v/>
      </c>
      <c r="AX278" s="63" t="str">
        <f>IF(Deník!$D278&lt;&gt;"",IF(AND(Deník!$D278&gt;=AX$2,Deník!$D278&lt;=AX$3),IF(AND(Deník!$R278&gt;=0,Deník!$R278&lt;=1),"BE",Deník!$R278),""),"")</f>
        <v/>
      </c>
      <c r="AY278" s="63" t="str">
        <f>IF(Deník!$D278&lt;&gt;"",IF(AND(Deník!$D278&gt;=AY$2,Deník!$D278&lt;=AY$3),IF(AND(Deník!$R278&gt;=0,Deník!$R278&lt;=1),"BE",Deník!$R278),""),"")</f>
        <v/>
      </c>
      <c r="AZ278" s="63" t="str">
        <f>IF(Deník!$D278&lt;&gt;"",IF(AND(Deník!$D278&gt;=AZ$2,Deník!$D278&lt;=AZ$3),IF(AND(Deník!$R278&gt;=0,Deník!$R278&lt;=1),"BE",Deník!$R278),""),"")</f>
        <v/>
      </c>
      <c r="BA278" s="63" t="str">
        <f>IF(Deník!$D278&lt;&gt;"",IF(AND(Deník!$D278&gt;=BA$2,Deník!$D278&lt;=BA$3),IF(AND(Deník!$R278&gt;=0,Deník!$R278&lt;=1),"BE",Deník!$R278),""),"")</f>
        <v/>
      </c>
      <c r="BB278" s="63" t="str">
        <f>IF(Deník!$D278&lt;&gt;"",IF(AND(Deník!$D278&gt;=BB$2,Deník!$D278&lt;=BB$3),IF(AND(Deník!$R278&gt;=0,Deník!$R278&lt;=1),"BE",Deník!$R278),""),"")</f>
        <v/>
      </c>
      <c r="BC278" s="71" t="str">
        <f>IF(Deník!$D278&lt;&gt;"",IF(AND(Deník!$D278&gt;=BC$2,Deník!$D278&lt;=BC$3),IF(AND(Deník!$R278&gt;=0,Deník!$R278&lt;=1),"BE",Deník!$R278),""),"")</f>
        <v/>
      </c>
      <c r="BD278" s="20" t="str">
        <f>IF(Deník!$J279="S",(Deník!$M279-Deník!$K279),IF(Deník!$J279="L",(Deník!$K279-Deník!$M279),""))</f>
        <v/>
      </c>
      <c r="BE278" s="20" t="str">
        <f>IF(Deník!$J279="S",(Deník!$K279-Deník!$O279),IF(Deník!$J279="L",(Deník!$O279-Deník!$K279),""))</f>
        <v/>
      </c>
      <c r="BF278" s="20" t="str">
        <f>IF(Deník!$J279="S",(Deník!$K279-Deník!$L279),IF(Deník!$J279="L",(Deník!$L279-Deník!$K279),""))</f>
        <v/>
      </c>
      <c r="BG278" s="20" t="str">
        <f>IF(Deník!$J279="S",(Deník!$K279-Deník!$S279),IF(Deník!$J279="L",(Deník!$S279-Deník!$K279),""))</f>
        <v/>
      </c>
      <c r="BH278" s="20" t="str">
        <f>IF(Deník!$J279="S",(Deník!$K279-Deník!$U279),IF(Deník!$J279="L",(Deník!$U279-Deník!$K279),""))</f>
        <v/>
      </c>
      <c r="BI278" s="20" t="str">
        <f>IF(Deník!$R278&gt;1,Deník!$R278,"")</f>
        <v/>
      </c>
      <c r="BJ278" s="20" t="str">
        <f>IF(Deník!$R278&lt;0,Deník!$R278,"")</f>
        <v/>
      </c>
      <c r="BK278" s="17"/>
      <c r="BM278" s="233" t="str">
        <f>IF(Deník!$R278&lt;&gt;"",IF(Deník!$Y278=Statistika!$F$78,IF(AND(Deník!$R278&gt;=0,Deník!$R278&lt;=1),"BE",Deník!$R278),""),"")</f>
        <v/>
      </c>
      <c r="BN278" s="233" t="str">
        <f>IF(Deník!$R278&lt;&gt;"",IF(Deník!$Y278=Statistika!$F$79,IF(AND(Deník!$R278&gt;=0,Deník!$R278&lt;=1),"BE",Deník!$R278),""),"")</f>
        <v/>
      </c>
      <c r="BO278" s="233" t="str">
        <f>IF(Deník!$R278&lt;&gt;"",IF(Deník!$Y278=Statistika!$F$80,IF(AND(Deník!$R278&gt;=0,Deník!$R278&lt;=1),"BE",Deník!$R278),""),"")</f>
        <v/>
      </c>
      <c r="BP278" s="233" t="str">
        <f>IF(Deník!$R278&lt;&gt;"",IF(Deník!$Y278=Statistika!$F$81,IF(AND(Deník!$R278&gt;=0,Deník!$R278&lt;=1),"BE",Deník!$R278),""),"")</f>
        <v/>
      </c>
      <c r="BQ278" s="233" t="str">
        <f>IF(Deník!$R278&lt;&gt;"",IF(Deník!$Y278=Statistika!$F$82,IF(AND(Deník!$R278&gt;=0,Deník!$R278&lt;=1),"BE",Deník!$R278),""),"")</f>
        <v/>
      </c>
      <c r="BR278" s="233" t="str">
        <f>IF(Deník!$R278&lt;&gt;"",IF(Deník!$Y278=Statistika!$F$83,IF(AND(Deník!$R278&gt;=0,Deník!$R278&lt;=1),"BE",Deník!$R278),""),"")</f>
        <v/>
      </c>
      <c r="BS278" s="233" t="str">
        <f>IF(Deník!$R278&lt;&gt;"",IF(Deník!$Y278=Statistika!$F$84,IF(AND(Deník!$R278&gt;=0,Deník!$R278&lt;=1),"BE",Deník!$R278),""),"")</f>
        <v/>
      </c>
      <c r="BT278" s="233" t="str">
        <f>IF(Deník!$R278&lt;&gt;"",IF(Deník!$Y278=Statistika!$F$85,IF(AND(Deník!$R278&gt;=0,Deník!$R278&lt;=1),"BE",Deník!$R278),""),"")</f>
        <v/>
      </c>
      <c r="BU278" s="233" t="str">
        <f>IF(Deník!$R278&lt;&gt;"",IF(Deník!$Y278=Statistika!$F$86,IF(AND(Deník!$R278&gt;=0,Deník!$R278&lt;=1),"BE",Deník!$R278),""),"")</f>
        <v/>
      </c>
      <c r="BV278" s="233" t="str">
        <f>IF(Deník!$R278&lt;&gt;"",IF(Deník!$Y278=Statistika!$F$87,IF(AND(Deník!$R278&gt;=0,Deník!$R278&lt;=1),"BE",Deník!$R278),""),"")</f>
        <v/>
      </c>
      <c r="BW278" s="233" t="str">
        <f>IF(Deník!$R278&lt;&gt;"",IF(Deník!$Y278=Statistika!$F$88,IF(AND(Deník!$R278&gt;=0,Deník!$R278&lt;=1),"BE",Deník!$R278),""),"")</f>
        <v/>
      </c>
      <c r="BX278" s="233" t="str">
        <f>IF(Deník!$R278&lt;&gt;"",IF(Deník!$Y278=Statistika!$F$89,IF(AND(Deník!$R278&gt;=0,Deník!$R278&lt;=1),"BE",Deník!$R278),""),"")</f>
        <v/>
      </c>
      <c r="BY278" s="233" t="str">
        <f>IF(Deník!$R278&lt;&gt;"",IF(Deník!$Y278=Statistika!$F$90,IF(AND(Deník!$R278&gt;=0,Deník!$R278&lt;=1),"BE",Deník!$R278),""),"")</f>
        <v/>
      </c>
      <c r="BZ278" s="233" t="str">
        <f>IF(Deník!$R278&lt;&gt;"",IF(Deník!$Y278=Statistika!$F$91,IF(AND(Deník!$R278&gt;=0,Deník!$R278&lt;=1),"BE",Deník!$R278),""),"")</f>
        <v/>
      </c>
      <c r="CA278" s="233"/>
      <c r="CB278" s="233" t="str">
        <f>IF(Deník!$R278&lt;&gt;"",IF(Deník!$AB278="SL",IF(AND(Deník!$R278&gt;=0,Deník!$R278&lt;=1),"BE",Deník!$R278),""),"")</f>
        <v/>
      </c>
      <c r="CC278" s="233" t="str">
        <f>IF(Deník!$R278&lt;&gt;"",IF(Deník!$AB278="BE10",IF(AND(Deník!$R278&gt;=0,Deník!$R278&lt;=1),"BE",Deník!$R278),""),"")</f>
        <v/>
      </c>
      <c r="CD278" s="233" t="str">
        <f>IF(Deník!$R278&lt;&gt;"",IF(Deník!$AB278="BE15",IF(AND(Deník!$R278&gt;=0,Deník!$R278&lt;=1),"BE",Deník!$R278),""),"")</f>
        <v/>
      </c>
      <c r="CE278" s="233" t="str">
        <f>IF(Deník!$R278&lt;&gt;"",IF(Deník!$AB278="BE20",IF(AND(Deník!$R278&gt;=0,Deník!$R278&lt;=1),"BE",Deník!$R278),""),"")</f>
        <v/>
      </c>
      <c r="CF278" s="233" t="str">
        <f>IF(Deník!$R278&lt;&gt;"",IF(Deník!$AB278="TP1",IF(AND(Deník!$R278&gt;=0,Deník!$R278&lt;=1),"BE",Deník!$R278),""),"")</f>
        <v/>
      </c>
      <c r="CG278" s="233" t="str">
        <f>IF(Deník!$R278&lt;&gt;"",IF(Deník!$AB278="TP2",IF(AND(Deník!$R278&gt;=0,Deník!$R278&lt;=1),"BE",Deník!$R278),""),"")</f>
        <v/>
      </c>
      <c r="CH278" s="233" t="str">
        <f>IF(Deník!$R278&lt;&gt;"",IF(Deník!$AB278="TP3",IF(AND(Deník!$R278&gt;=0,Deník!$R278&lt;=1),"BE",Deník!$R278),""),"")</f>
        <v/>
      </c>
      <c r="CI278" s="233" t="str">
        <f>IF(Deník!$R278&lt;&gt;"",IF(Deník!$AB278="Trailing SL",IF(AND(Deník!$R278&gt;=0,Deník!$R278&lt;=1),"BE",Deník!$R278),""),"")</f>
        <v/>
      </c>
      <c r="CJ278" s="233" t="str">
        <f>IF(Deník!$R278&lt;&gt;"",IF(Deník!$AB278="Manual",IF(AND(Deník!$R278&gt;=0,Deník!$R278&lt;=1),"BE",Deník!$R278),""),"")</f>
        <v/>
      </c>
      <c r="CK278" s="233"/>
      <c r="CL278" s="233" t="str">
        <f>IF(Deník!$R278&lt;0,IF(Deník!$AC278=Statistika!$F$117,Deník!$R278,""),"")</f>
        <v/>
      </c>
      <c r="CM278" s="233" t="str">
        <f>IF(Deník!$R278&lt;0,IF(Deník!$AC278=Statistika!$F$118,Deník!$R278,""),"")</f>
        <v/>
      </c>
      <c r="CN278" s="233" t="str">
        <f>IF(Deník!$R278&lt;0,IF(Deník!$AC278=Statistika!$F$119,Deník!$R278,""),"")</f>
        <v/>
      </c>
      <c r="CO278" s="233" t="str">
        <f>IF(Deník!$R278&lt;0,IF(Deník!$AC278=Statistika!$F$120,Deník!$R278,""),"")</f>
        <v/>
      </c>
      <c r="CP278" s="233" t="str">
        <f>IF(Deník!$R278&lt;0,IF(Deník!$AC278=Statistika!$F$121,Deník!$R278,""),"")</f>
        <v/>
      </c>
      <c r="CQ278" s="233" t="str">
        <f>IF(Deník!$R278&lt;0,IF(Deník!$AC278=Statistika!$F$122,Deník!$R278,""),"")</f>
        <v/>
      </c>
      <c r="CR278" s="233" t="str">
        <f>IF(Deník!$R278&lt;0,IF(Deník!$AC278=Statistika!$F$123,Deník!$R278,""),"")</f>
        <v/>
      </c>
      <c r="CS278" s="233" t="str">
        <f>IF(Deník!$R278&lt;0,IF(Deník!$AC278=Statistika!$F$124,Deník!$R278,""),"")</f>
        <v/>
      </c>
      <c r="CT278" s="233" t="str">
        <f>IF(Deník!$R278&lt;0,IF(Deník!$AC278=Statistika!$F$125,Deník!$R278,""),"")</f>
        <v/>
      </c>
      <c r="CU278" s="233"/>
      <c r="CV278" s="233" t="str">
        <f>IF(Deník!$R278&lt;0,IF(Deník!$AD278=$CV$2,Deník!$R278,""),"")</f>
        <v/>
      </c>
      <c r="CW278" s="233" t="str">
        <f>IF(Deník!$R278&lt;0,IF(Deník!$AD278=$CW$2,Deník!$R278,""),"")</f>
        <v/>
      </c>
      <c r="CX278" s="233" t="str">
        <f>IF(Deník!$R278&lt;0,IF(Deník!$AD278=$CX$2,Deník!$R278,""),"")</f>
        <v/>
      </c>
      <c r="CY278" s="233" t="str">
        <f>IF(Deník!$R278&lt;0,IF(Deník!$AD278=$CY$2,Deník!$R278,""),"")</f>
        <v/>
      </c>
      <c r="CZ278" s="233" t="str">
        <f>IF(Deník!$R278&lt;0,IF(Deník!$AD278=$CZ$2,Deník!$R278,""),"")</f>
        <v/>
      </c>
      <c r="DL278" s="221">
        <f t="shared" si="14"/>
        <v>93847.029999999984</v>
      </c>
      <c r="DM278" s="220">
        <f t="shared" si="13"/>
        <v>-6.1529700000000132E-2</v>
      </c>
      <c r="DO278" s="50">
        <f>Deník!W279</f>
        <v>0</v>
      </c>
      <c r="DP278" s="102" t="str">
        <f>IF(AND(Deník!W279&gt;0),1,"")</f>
        <v/>
      </c>
      <c r="DQ278" s="102">
        <f>IF(AND(Deník!W279&lt;=0),1,"")</f>
        <v>1</v>
      </c>
      <c r="DR278" s="227"/>
      <c r="DS278" s="228"/>
      <c r="DT278" s="85"/>
      <c r="DU278" s="54">
        <f>IF(MONTH(Deník!$C278)=DU$2,Deník!$W278,"")</f>
        <v>0</v>
      </c>
      <c r="DV278" s="222" t="str">
        <f>IF(MONTH(Deník!$C278)=DV$2,Deník!$W278,"")</f>
        <v/>
      </c>
      <c r="DW278" s="222" t="str">
        <f>IF(MONTH(Deník!$C278)=DW$2,Deník!$W278,"")</f>
        <v/>
      </c>
      <c r="DX278" s="222" t="str">
        <f>IF(MONTH(Deník!$C278)=DX$2,Deník!$W278,"")</f>
        <v/>
      </c>
      <c r="DY278" s="222" t="str">
        <f>IF(MONTH(Deník!$C278)=DY$2,Deník!$W278,"")</f>
        <v/>
      </c>
      <c r="DZ278" s="222" t="str">
        <f>IF(MONTH(Deník!$C278)=DZ$2,Deník!$W278,"")</f>
        <v/>
      </c>
      <c r="EA278" s="222" t="str">
        <f>IF(MONTH(Deník!$C278)=EA$2,Deník!$W278,"")</f>
        <v/>
      </c>
      <c r="EB278" s="222" t="str">
        <f>IF(MONTH(Deník!$C278)=EB$2,Deník!$W278,"")</f>
        <v/>
      </c>
      <c r="EC278" s="222" t="str">
        <f>IF(MONTH(Deník!$C278)=EC$2,Deník!$W278,"")</f>
        <v/>
      </c>
      <c r="ED278" s="222" t="str">
        <f>IF(MONTH(Deník!$C278)=ED$2,Deník!$W278,"")</f>
        <v/>
      </c>
      <c r="EE278" s="222" t="str">
        <f>IF(MONTH(Deník!$C278)=EE$2,Deník!$W278,"")</f>
        <v/>
      </c>
      <c r="EF278" s="222" t="str">
        <f>IF(MONTH(Deník!$C278)=EF$2,Deník!$W278,"")</f>
        <v/>
      </c>
      <c r="EI278" s="600" t="str">
        <f>IF(Deník!$W278&lt;&gt;"",IF(Deník!$B278=Statistika!$F$63,Deník!$W278,""),"")</f>
        <v/>
      </c>
      <c r="EJ278" s="13" t="str">
        <f>IF(Deník!$W278&lt;&gt;"",IF(Deník!$B278=Statistika!$F$64,Deník!$W278,""),"")</f>
        <v/>
      </c>
      <c r="EK278" s="13" t="str">
        <f>IF(Deník!$W278&lt;&gt;"",IF(Deník!$B278=Statistika!$F$65,Deník!$W278,""),"")</f>
        <v/>
      </c>
      <c r="EL278" s="13" t="str">
        <f>IF(Deník!$W278&lt;&gt;"",IF(Deník!$B278=Statistika!$F$66,Deník!$W278,""),"")</f>
        <v/>
      </c>
      <c r="EM278" s="13" t="str">
        <f>IF(Deník!$W278&lt;&gt;"",IF(Deník!$B278=Statistika!$F$67,Deník!$W278,""),"")</f>
        <v/>
      </c>
      <c r="EN278" s="13" t="str">
        <f>IF(Deník!$W278&lt;&gt;"",IF(Deník!$B278=Statistika!$F$68,Deník!$W278,""),"")</f>
        <v/>
      </c>
      <c r="EO278" s="13" t="str">
        <f>IF(Deník!$W278&lt;&gt;"",IF(Deník!$B278=Statistika!$F$69,Deník!$W278,""),"")</f>
        <v/>
      </c>
      <c r="EP278" s="601" t="str">
        <f>IF(Deník!$W278&lt;&gt;"",IF(Deník!$B278=Statistika!$F$70,Deník!$W278,""),"")</f>
        <v/>
      </c>
      <c r="EQ278" s="90"/>
      <c r="ER278" s="63" t="str">
        <f>IF(Deník!$W278&lt;&gt;"",IF(Deník!$J278="L",Deník!$W278,""),"")</f>
        <v/>
      </c>
      <c r="ES278" s="13" t="str">
        <f>IF(Deník!$W278&lt;&gt;"",IF(Deník!$J278="S",Deník!$W278,""),"")</f>
        <v/>
      </c>
      <c r="ET278" s="95"/>
      <c r="EU278" s="88"/>
      <c r="EV278" s="63" t="str">
        <f>IF(WEEKDAY(Deník!$C278,2)=1,Deník!$W278,"")</f>
        <v/>
      </c>
      <c r="EW278" s="13" t="str">
        <f>IF(WEEKDAY(Deník!$C278,2)=2,Deník!$W278,"")</f>
        <v/>
      </c>
      <c r="EX278" s="13" t="str">
        <f>IF(WEEKDAY(Deník!$C278,2)=3,Deník!$W278,"")</f>
        <v/>
      </c>
      <c r="EY278" s="13" t="str">
        <f>IF(WEEKDAY(Deník!$C278,2)=4,Deník!$W278,"")</f>
        <v/>
      </c>
      <c r="EZ278" s="60" t="str">
        <f>IF(WEEKDAY(Deník!$C278,2)=5,Deník!$W278,"")</f>
        <v/>
      </c>
      <c r="FA278" s="99"/>
      <c r="FB278" s="100">
        <f>Deník!D278</f>
        <v>0</v>
      </c>
      <c r="FC278" s="63">
        <f>IF($FB278&lt;&gt;"",IF(AND($FB278&gt;=FC$2,$FB278&lt;=FC$3),Deník!$W278,""))</f>
        <v>0</v>
      </c>
      <c r="FD278" s="63" t="str">
        <f>IF($FB278&lt;&gt;"",IF(AND($FB278&gt;=FD$2,$FB278&lt;=FD$3),Deník!$W278,""))</f>
        <v/>
      </c>
      <c r="FE278" s="63" t="str">
        <f>IF($FB278&lt;&gt;"",IF(AND($FB278&gt;=FE$2,$FB278&lt;=FE$3),Deník!$W278,""))</f>
        <v/>
      </c>
      <c r="FF278" s="63" t="str">
        <f>IF($FB278&lt;&gt;"",IF(AND($FB278&gt;=FF$2,$FB278&lt;=FF$3),Deník!$W278,""))</f>
        <v/>
      </c>
      <c r="FG278" s="63" t="str">
        <f>IF($FB278&lt;&gt;"",IF(AND($FB278&gt;=FG$2,$FB278&lt;=FG$3),Deník!$W278,""))</f>
        <v/>
      </c>
      <c r="FH278" s="63" t="str">
        <f>IF($FB278&lt;&gt;"",IF(AND($FB278&gt;=FH$2,$FB278&lt;=FH$3),Deník!$W278,""))</f>
        <v/>
      </c>
      <c r="FI278" s="63" t="str">
        <f>IF($FB278&lt;&gt;"",IF(AND($FB278&gt;=FI$2,$FB278&lt;=FI$3),Deník!$W278,""))</f>
        <v/>
      </c>
      <c r="FJ278" s="63" t="str">
        <f>IF($FB278&lt;&gt;"",IF(AND($FB278&gt;=FJ$2,$FB278&lt;=FJ$3),Deník!$W278,""))</f>
        <v/>
      </c>
      <c r="FK278" s="63" t="str">
        <f>IF($FB278&lt;&gt;"",IF(AND($FB278&gt;=FK$2,$FB278&lt;=FK$3),Deník!$W278,""))</f>
        <v/>
      </c>
      <c r="FL278" s="63" t="str">
        <f>IF($FB278&lt;&gt;"",IF(AND($FB278&gt;=FL$2,$FB278&lt;=FL$3),Deník!$W278,""))</f>
        <v/>
      </c>
      <c r="FM278" s="63" t="str">
        <f>IF($FB278&lt;&gt;"",IF(AND($FB278&gt;=FM$2,$FB278&lt;=FM$3),Deník!$W278,""))</f>
        <v/>
      </c>
      <c r="FN278" s="13"/>
      <c r="FO278" s="20" t="str">
        <f>IF(Deník!$W278&gt;1,Deník!$W278,"")</f>
        <v/>
      </c>
      <c r="FP278" s="20" t="str">
        <f>IF(Deník!$W278&lt;0,Deník!$W278,"")</f>
        <v/>
      </c>
      <c r="FQ278" s="17"/>
      <c r="FS278" s="233"/>
      <c r="FT278" s="233" t="str">
        <f>IF(Deník!$W278&lt;&gt;"",IF(Deník!$Y278=Statistika!$F$78,Deník!$W278,""),"")</f>
        <v/>
      </c>
      <c r="FU278" s="233" t="str">
        <f>IF(Deník!$W278&lt;&gt;"",IF(Deník!$Y278=Statistika!$F$79,Deník!$W278,""),"")</f>
        <v/>
      </c>
      <c r="FV278" s="233" t="str">
        <f>IF(Deník!$W278&lt;&gt;"",IF(Deník!$Y278=Statistika!$F$80,Deník!$W278,""),"")</f>
        <v/>
      </c>
      <c r="FW278" s="233" t="str">
        <f>IF(Deník!$W278&lt;&gt;"",IF(Deník!$Y278=Statistika!$F$81,Deník!$W278,""),"")</f>
        <v/>
      </c>
      <c r="FX278" s="233" t="str">
        <f>IF(Deník!$W278&lt;&gt;"",IF(Deník!$Y278=Statistika!$F$82,Deník!$W278,""),"")</f>
        <v/>
      </c>
      <c r="FY278" s="233" t="str">
        <f>IF(Deník!$W278&lt;&gt;"",IF(Deník!$Y278=Statistika!$F$83,Deník!$W278,""),"")</f>
        <v/>
      </c>
      <c r="FZ278" s="233" t="str">
        <f>IF(Deník!$W278&lt;&gt;"",IF(Deník!$Y278=Statistika!$F$84,Deník!$W278,""),"")</f>
        <v/>
      </c>
      <c r="GA278" s="233" t="str">
        <f>IF(Deník!$W278&lt;&gt;"",IF(Deník!$Y278=Statistika!$F$85,Deník!$W278,""),"")</f>
        <v/>
      </c>
      <c r="GB278" s="233" t="str">
        <f>IF(Deník!$W278&lt;&gt;"",IF(Deník!$Y278=Statistika!$F$86,Deník!$W278,""),"")</f>
        <v/>
      </c>
      <c r="GC278" s="233" t="str">
        <f>IF(Deník!$W278&lt;&gt;"",IF(Deník!$Y278=Statistika!$F$87,Deník!$W278,""),"")</f>
        <v/>
      </c>
      <c r="GD278" s="233" t="str">
        <f>IF(Deník!$W278&lt;&gt;"",IF(Deník!$Y278=Statistika!$F$88,Deník!$W278,""),"")</f>
        <v/>
      </c>
      <c r="GE278" s="233" t="str">
        <f>IF(Deník!$W278&lt;&gt;"",IF(Deník!$Y278=Statistika!$F$89,Deník!$W278,""),"")</f>
        <v/>
      </c>
      <c r="GF278" s="233" t="str">
        <f>IF(Deník!$W278&lt;&gt;"",IF(Deník!$Y278=Statistika!$F$90,Deník!$W278,""),"")</f>
        <v/>
      </c>
      <c r="GG278" s="233" t="str">
        <f>IF(Deník!$W278&lt;&gt;"",IF(Deník!$Y278=Statistika!$F$91,Deník!$W278,""),"")</f>
        <v/>
      </c>
      <c r="GH278" s="233"/>
      <c r="GI278" s="233" t="str">
        <f>IF(Deník!$W278&lt;&gt;"",IF(Deník!$AB278=Statistika!$L$100,Deník!$W278,""),"")</f>
        <v/>
      </c>
      <c r="GJ278" s="233" t="str">
        <f>IF(Deník!$W278&lt;&gt;"",IF(Deník!$AB278=Statistika!$L$101,Deník!$W278,""),"")</f>
        <v/>
      </c>
      <c r="GK278" s="233" t="str">
        <f>IF(Deník!$W278&lt;&gt;"",IF(Deník!$AB278=Statistika!$L$102,Deník!$W278,""),"")</f>
        <v/>
      </c>
      <c r="GL278" s="233" t="str">
        <f>IF(Deník!$W278&lt;&gt;"",IF(Deník!$AB278=Statistika!$L$103,Deník!$W278,""),"")</f>
        <v/>
      </c>
      <c r="GM278" s="233" t="str">
        <f>IF(Deník!$W278&lt;&gt;"",IF(Deník!$AB278=Statistika!$L$104,Deník!$W278,""),"")</f>
        <v/>
      </c>
      <c r="GN278" s="233" t="str">
        <f>IF(Deník!$W278&lt;&gt;"",IF(Deník!$AB278=Statistika!$L$105,Deník!$W278,""),"")</f>
        <v/>
      </c>
      <c r="GO278" s="233" t="str">
        <f>IF(Deník!$W278&lt;&gt;"",IF(Deník!$AB278=Statistika!$L$106,Deník!$W278,""),"")</f>
        <v/>
      </c>
      <c r="GP278" s="233" t="str">
        <f>IF(Deník!$W278&lt;&gt;"",IF(Deník!$AB278=Statistika!$L$107,Deník!$W278,""),"")</f>
        <v/>
      </c>
      <c r="GQ278" s="233" t="str">
        <f>IF(Deník!$W278&lt;&gt;"",IF(Deník!$AB278=Statistika!$L$108,Deník!$W278,""),"")</f>
        <v/>
      </c>
      <c r="GS278" s="233" t="str">
        <f>IF(Deník!$W278&lt;0,IF(Deník!$AC278=Statistika!$F$117,Deník!$W278,""),"")</f>
        <v/>
      </c>
      <c r="GT278" s="233" t="str">
        <f>IF(Deník!$W278&lt;0,IF(Deník!$AC278=Statistika!$F$118,Deník!$W278,""),"")</f>
        <v/>
      </c>
      <c r="GU278" s="233" t="str">
        <f>IF(Deník!$W278&lt;0,IF(Deník!$AC278=Statistika!$F$119,Deník!$W278,""),"")</f>
        <v/>
      </c>
      <c r="GV278" s="233" t="str">
        <f>IF(Deník!$W278&lt;0,IF(Deník!$AC278=Statistika!$F$120,Deník!$W278,""),"")</f>
        <v/>
      </c>
      <c r="GW278" s="233" t="str">
        <f>IF(Deník!$W278&lt;0,IF(Deník!$AC278=Statistika!$F$121,Deník!$W278,""),"")</f>
        <v/>
      </c>
      <c r="GX278" s="233" t="str">
        <f>IF(Deník!$W278&lt;0,IF(Deník!$AC278=Statistika!$F$122,Deník!$W278,""),"")</f>
        <v/>
      </c>
      <c r="GY278" s="233" t="str">
        <f>IF(Deník!$W278&lt;0,IF(Deník!$AC278=Statistika!$F$123,Deník!$W278,""),"")</f>
        <v/>
      </c>
      <c r="GZ278" s="233" t="str">
        <f>IF(Deník!$W278&lt;0,IF(Deník!$AC278=Statistika!$F$124,Deník!$W278,""),"")</f>
        <v/>
      </c>
      <c r="HA278" s="233" t="str">
        <f>IF(Deník!$W278&lt;0,IF(Deník!$AC278=Statistika!$F$125,Deník!$W278,""),"")</f>
        <v/>
      </c>
      <c r="HC278" s="233" t="str">
        <f>IF(Deník!$W278&lt;0,IF(Deník!$AD278=Statistika!$F$133,Deník!$W278,""),"")</f>
        <v/>
      </c>
      <c r="HD278" s="233" t="str">
        <f>IF(Deník!$W278&lt;0,IF(Deník!$AD278=Statistika!$F$134,Deník!$W278,""),"")</f>
        <v/>
      </c>
      <c r="HE278" s="233" t="str">
        <f>IF(Deník!$W278&lt;0,IF(Deník!$AD278=Statistika!$F$135,Deník!$W278,""),"")</f>
        <v/>
      </c>
      <c r="HF278" s="233" t="str">
        <f>IF(Deník!$W278&lt;0,IF(Deník!$AD278=Statistika!$F$136,Deník!$W278,""),"")</f>
        <v/>
      </c>
      <c r="HG278" s="233" t="str">
        <f>IF(Deník!$W278&lt;0,IF(Deník!$AD278=Statistika!$F$137,Deník!$W278,""),"")</f>
        <v/>
      </c>
      <c r="ID278" s="8">
        <f>Tabulka4[[#This Row],[Sloupec3]]</f>
        <v>0</v>
      </c>
      <c r="IE278" s="17" t="str">
        <f>IF(AND([1]Deník!$C278&gt;='[1]Měsíční shrnutí'!$D$1,[1]Deník!$C278&lt;='[1]Měsíční shrnutí'!$F$1),[1]Deník!$X278,"")</f>
        <v/>
      </c>
    </row>
    <row r="279" spans="1:239">
      <c r="A279" s="8">
        <f>Deník!C280</f>
        <v>0</v>
      </c>
      <c r="B279" s="50" t="str">
        <f>Deník!R280</f>
        <v/>
      </c>
      <c r="C279" s="102" t="str">
        <f>IF(AND(Deník!R280&gt;1,Deník!R280&lt;&gt;""),1,"")</f>
        <v/>
      </c>
      <c r="D279" s="102" t="str">
        <f>IF(AND(Deník!R280&lt;=0,Deník!R280&lt;&gt;""),1,"")</f>
        <v/>
      </c>
      <c r="E279" s="103" t="str">
        <f>IF(AND(Deník!R280&gt;=0,Deník!R280&lt;=1),1,"")</f>
        <v/>
      </c>
      <c r="F279" s="79" t="str">
        <f>IF(Deník!R280&lt;&gt;"",Deník!R280+F278,"")</f>
        <v/>
      </c>
      <c r="G279" s="85"/>
      <c r="H279" s="54" t="str">
        <f>IF(MONTH(Deník!$C279)=H$2,IF(AND(Deník!$R279&gt;=0,Deník!$R279&lt;=1),"BE",Deník!$R279),"")</f>
        <v/>
      </c>
      <c r="I279" s="11" t="str">
        <f>IF(MONTH(Deník!$C279)=I$2,IF(AND(Deník!$R279&gt;=0,Deník!$R279&lt;=1),"BE",Deník!$R279),"")</f>
        <v/>
      </c>
      <c r="J279" s="11" t="str">
        <f>IF(MONTH(Deník!$C279)=J$2,IF(AND(Deník!$R279&gt;=0,Deník!$R279&lt;=1),"BE",Deník!$R279),"")</f>
        <v/>
      </c>
      <c r="K279" s="11" t="str">
        <f>IF(MONTH(Deník!$C279)=K$2,IF(AND(Deník!$R279&gt;=0,Deník!$R279&lt;=1),"BE",Deník!$R279),"")</f>
        <v/>
      </c>
      <c r="L279" s="11" t="str">
        <f>IF(MONTH(Deník!$C279)=L$2,IF(AND(Deník!$R279&gt;=0,Deník!$R279&lt;=1),"BE",Deník!$R279),"")</f>
        <v/>
      </c>
      <c r="M279" s="11" t="str">
        <f>IF(MONTH(Deník!$C279)=M$2,IF(AND(Deník!$R279&gt;=0,Deník!$R279&lt;=1),"BE",Deník!$R279),"")</f>
        <v/>
      </c>
      <c r="N279" s="11" t="str">
        <f>IF(MONTH(Deník!$C279)=N$2,IF(AND(Deník!$R279&gt;=0,Deník!$R279&lt;=1),"BE",Deník!$R279),"")</f>
        <v/>
      </c>
      <c r="O279" s="11" t="str">
        <f>IF(MONTH(Deník!$C279)=O$2,IF(AND(Deník!$R279&gt;=0,Deník!$R279&lt;=1),"BE",Deník!$R279),"")</f>
        <v/>
      </c>
      <c r="P279" s="11" t="str">
        <f>IF(MONTH(Deník!$C279)=P$2,IF(AND(Deník!$R279&gt;=0,Deník!$R279&lt;=1),"BE",Deník!$R279),"")</f>
        <v/>
      </c>
      <c r="Q279" s="11" t="str">
        <f>IF(MONTH(Deník!$C279)=Q$2,IF(AND(Deník!$R279&gt;=0,Deník!$R279&lt;=1),"BE",Deník!$R279),"")</f>
        <v/>
      </c>
      <c r="R279" s="11" t="str">
        <f>IF(MONTH(Deník!$C279)=R$2,IF(AND(Deník!$R279&gt;=0,Deník!$R279&lt;=1),"BE",Deník!$R279),"")</f>
        <v/>
      </c>
      <c r="S279" s="57" t="str">
        <f>IF(MONTH(Deník!$C279)=S$2,IF(AND(Deník!$R279&gt;=0,Deník!$R279&lt;=1),"BE",Deník!$R279),"")</f>
        <v/>
      </c>
      <c r="U279" s="12"/>
      <c r="V279" s="12"/>
      <c r="X279" s="600" t="str">
        <f>IF(Deník!$R279&lt;&gt;"",IF(Deník!$B279=Statistika!$F$63,IF(AND(Deník!$R279&gt;=0,Deník!$R279&lt;=1),"BE",Deník!$R279),""),"")</f>
        <v/>
      </c>
      <c r="Y279" s="13" t="str">
        <f>IF(Deník!$R279&lt;&gt;"",IF(Deník!$B279=Statistika!$F$64,IF(AND(Deník!$R279&gt;=0,Deník!$R279&lt;=1),"BE",Deník!$R279),""),"")</f>
        <v/>
      </c>
      <c r="Z279" s="13" t="str">
        <f>IF(Deník!$R279&lt;&gt;"",IF(Deník!$B279=Statistika!$F$65,IF(AND(Deník!$R279&gt;=0,Deník!$R279&lt;=1),"BE",Deník!$R279),""),"")</f>
        <v/>
      </c>
      <c r="AA279" s="13" t="str">
        <f>IF(Deník!$R279&lt;&gt;"",IF(Deník!$B279=Statistika!$F$66,IF(AND(Deník!$R279&gt;=0,Deník!$R279&lt;=1),"BE",Deník!$R279),""),"")</f>
        <v/>
      </c>
      <c r="AB279" s="13" t="str">
        <f>IF(Deník!$R279&lt;&gt;"",IF(Deník!$B279=Statistika!$F$67,IF(AND(Deník!$R279&gt;=0,Deník!$R279&lt;=1),"BE",Deník!$R279),""),"")</f>
        <v/>
      </c>
      <c r="AC279" s="13" t="str">
        <f>IF(Deník!$R279&lt;&gt;"",IF(Deník!$B279=Statistika!$F$68,IF(AND(Deník!$R279&gt;=0,Deník!$R279&lt;=1),"BE",Deník!$R279),""),"")</f>
        <v/>
      </c>
      <c r="AD279" s="13" t="str">
        <f>IF(Deník!$R279&lt;&gt;"",IF(Deník!$B279=Statistika!$F$69,IF(AND(Deník!$R279&gt;=0,Deník!$R279&lt;=1),"BE",Deník!$R279),""),"")</f>
        <v/>
      </c>
      <c r="AE279" s="601" t="str">
        <f>IF(Deník!$R279&lt;&gt;"",IF(Deník!$B279=Statistika!$F$70,IF(AND(Deník!$R279&gt;=0,Deník!$R279&lt;=1),"BE",Deník!$R279),""),"")</f>
        <v/>
      </c>
      <c r="AF279" s="90"/>
      <c r="AG279" s="63" t="str">
        <f>IF(Deník!$R279&lt;&gt;"",IF(Deník!$J279="L",IF(AND(Deník!$R279&gt;=0,Deník!$R279&lt;=1),"BE",Deník!$R279),""),"")</f>
        <v/>
      </c>
      <c r="AH279" s="13" t="str">
        <f>IF(Deník!$R279&lt;&gt;"",IF(Deník!$J279="S",IF(AND(Deník!$R279&gt;=0,Deník!$R279&lt;=1),"BE",Deník!$R279),""),"")</f>
        <v/>
      </c>
      <c r="AI279" s="95"/>
      <c r="AJ279" s="71" t="str">
        <f>IF(Deník!N280&lt;&gt;"",Deník!N280*-1,"")</f>
        <v/>
      </c>
      <c r="AK279" s="88"/>
      <c r="AL279" s="63" t="str">
        <f>IF(WEEKDAY(Deník!$C279,2)=1,IF(AND(Deník!$R279&gt;=0,Deník!$R279&lt;=1),"BE",Deník!$R279),"")</f>
        <v/>
      </c>
      <c r="AM279" s="13" t="str">
        <f>IF(WEEKDAY(Deník!$C279,2)=2,IF(AND(Deník!$R279&gt;=0,Deník!$R279&lt;=1),"BE",Deník!$R279),"")</f>
        <v/>
      </c>
      <c r="AN279" s="13" t="str">
        <f>IF(WEEKDAY(Deník!$C279,2)=3,IF(AND(Deník!$R279&gt;=0,Deník!$R279&lt;=1),"BE",Deník!$R279),"")</f>
        <v/>
      </c>
      <c r="AO279" s="13" t="str">
        <f>IF(WEEKDAY(Deník!$C279,2)=4,IF(AND(Deník!$R279&gt;=0,Deník!$R279&lt;=1),"BE",Deník!$R279),"")</f>
        <v/>
      </c>
      <c r="AP279" s="60" t="str">
        <f>IF(WEEKDAY(Deník!$C279,2)=5,IF(AND(Deník!$R279&gt;=0,Deník!$R279&lt;=1),"BE",Deník!$R279),"")</f>
        <v/>
      </c>
      <c r="AQ279" s="99"/>
      <c r="AR279" s="100">
        <f>Deník!D279</f>
        <v>0</v>
      </c>
      <c r="AS279" s="63" t="str">
        <f>IF(Deník!$D279&lt;&gt;"",IF(AND(Deník!$D279&gt;=AS$2,Deník!$D279&lt;=AS$3),IF(AND(Deník!$R279&gt;=0,Deník!$R279&lt;=1),"BE",Deník!$R279),""),"")</f>
        <v/>
      </c>
      <c r="AT279" s="63" t="str">
        <f>IF(Deník!$D279&lt;&gt;"",IF(AND(Deník!$D279&gt;=AT$2,Deník!$D279&lt;=AT$3),IF(AND(Deník!$R279&gt;=0,Deník!$R279&lt;=1),"BE",Deník!$R279),""),"")</f>
        <v/>
      </c>
      <c r="AU279" s="63" t="str">
        <f>IF(Deník!$D279&lt;&gt;"",IF(AND(Deník!$D279&gt;=AU$2,Deník!$D279&lt;=AU$3),IF(AND(Deník!$R279&gt;=0,Deník!$R279&lt;=1),"BE",Deník!$R279),""),"")</f>
        <v/>
      </c>
      <c r="AV279" s="63" t="str">
        <f>IF(Deník!$D279&lt;&gt;"",IF(AND(Deník!$D279&gt;=AV$2,Deník!$D279&lt;=AV$3),IF(AND(Deník!$R279&gt;=0,Deník!$R279&lt;=1),"BE",Deník!$R279),""),"")</f>
        <v/>
      </c>
      <c r="AW279" s="63" t="str">
        <f>IF(Deník!$D279&lt;&gt;"",IF(AND(Deník!$D279&gt;=AW$2,Deník!$D279&lt;=AW$3),IF(AND(Deník!$R279&gt;=0,Deník!$R279&lt;=1),"BE",Deník!$R279),""),"")</f>
        <v/>
      </c>
      <c r="AX279" s="63" t="str">
        <f>IF(Deník!$D279&lt;&gt;"",IF(AND(Deník!$D279&gt;=AX$2,Deník!$D279&lt;=AX$3),IF(AND(Deník!$R279&gt;=0,Deník!$R279&lt;=1),"BE",Deník!$R279),""),"")</f>
        <v/>
      </c>
      <c r="AY279" s="63" t="str">
        <f>IF(Deník!$D279&lt;&gt;"",IF(AND(Deník!$D279&gt;=AY$2,Deník!$D279&lt;=AY$3),IF(AND(Deník!$R279&gt;=0,Deník!$R279&lt;=1),"BE",Deník!$R279),""),"")</f>
        <v/>
      </c>
      <c r="AZ279" s="63" t="str">
        <f>IF(Deník!$D279&lt;&gt;"",IF(AND(Deník!$D279&gt;=AZ$2,Deník!$D279&lt;=AZ$3),IF(AND(Deník!$R279&gt;=0,Deník!$R279&lt;=1),"BE",Deník!$R279),""),"")</f>
        <v/>
      </c>
      <c r="BA279" s="63" t="str">
        <f>IF(Deník!$D279&lt;&gt;"",IF(AND(Deník!$D279&gt;=BA$2,Deník!$D279&lt;=BA$3),IF(AND(Deník!$R279&gt;=0,Deník!$R279&lt;=1),"BE",Deník!$R279),""),"")</f>
        <v/>
      </c>
      <c r="BB279" s="63" t="str">
        <f>IF(Deník!$D279&lt;&gt;"",IF(AND(Deník!$D279&gt;=BB$2,Deník!$D279&lt;=BB$3),IF(AND(Deník!$R279&gt;=0,Deník!$R279&lt;=1),"BE",Deník!$R279),""),"")</f>
        <v/>
      </c>
      <c r="BC279" s="71" t="str">
        <f>IF(Deník!$D279&lt;&gt;"",IF(AND(Deník!$D279&gt;=BC$2,Deník!$D279&lt;=BC$3),IF(AND(Deník!$R279&gt;=0,Deník!$R279&lt;=1),"BE",Deník!$R279),""),"")</f>
        <v/>
      </c>
      <c r="BD279" s="20" t="str">
        <f>IF(Deník!$J280="S",(Deník!$M280-Deník!$K280),IF(Deník!$J280="L",(Deník!$K280-Deník!$M280),""))</f>
        <v/>
      </c>
      <c r="BE279" s="20" t="str">
        <f>IF(Deník!$J280="S",(Deník!$K280-Deník!$O280),IF(Deník!$J280="L",(Deník!$O280-Deník!$K280),""))</f>
        <v/>
      </c>
      <c r="BF279" s="20" t="str">
        <f>IF(Deník!$J280="S",(Deník!$K280-Deník!$L280),IF(Deník!$J280="L",(Deník!$L280-Deník!$K280),""))</f>
        <v/>
      </c>
      <c r="BG279" s="20" t="str">
        <f>IF(Deník!$J280="S",(Deník!$K280-Deník!$S280),IF(Deník!$J280="L",(Deník!$S280-Deník!$K280),""))</f>
        <v/>
      </c>
      <c r="BH279" s="20" t="str">
        <f>IF(Deník!$J280="S",(Deník!$K280-Deník!$U280),IF(Deník!$J280="L",(Deník!$U280-Deník!$K280),""))</f>
        <v/>
      </c>
      <c r="BI279" s="20" t="str">
        <f>IF(Deník!$R279&gt;1,Deník!$R279,"")</f>
        <v/>
      </c>
      <c r="BJ279" s="20" t="str">
        <f>IF(Deník!$R279&lt;0,Deník!$R279,"")</f>
        <v/>
      </c>
      <c r="BK279" s="17"/>
      <c r="BM279" s="233" t="str">
        <f>IF(Deník!$R279&lt;&gt;"",IF(Deník!$Y279=Statistika!$F$78,IF(AND(Deník!$R279&gt;=0,Deník!$R279&lt;=1),"BE",Deník!$R279),""),"")</f>
        <v/>
      </c>
      <c r="BN279" s="233" t="str">
        <f>IF(Deník!$R279&lt;&gt;"",IF(Deník!$Y279=Statistika!$F$79,IF(AND(Deník!$R279&gt;=0,Deník!$R279&lt;=1),"BE",Deník!$R279),""),"")</f>
        <v/>
      </c>
      <c r="BO279" s="233" t="str">
        <f>IF(Deník!$R279&lt;&gt;"",IF(Deník!$Y279=Statistika!$F$80,IF(AND(Deník!$R279&gt;=0,Deník!$R279&lt;=1),"BE",Deník!$R279),""),"")</f>
        <v/>
      </c>
      <c r="BP279" s="233" t="str">
        <f>IF(Deník!$R279&lt;&gt;"",IF(Deník!$Y279=Statistika!$F$81,IF(AND(Deník!$R279&gt;=0,Deník!$R279&lt;=1),"BE",Deník!$R279),""),"")</f>
        <v/>
      </c>
      <c r="BQ279" s="233" t="str">
        <f>IF(Deník!$R279&lt;&gt;"",IF(Deník!$Y279=Statistika!$F$82,IF(AND(Deník!$R279&gt;=0,Deník!$R279&lt;=1),"BE",Deník!$R279),""),"")</f>
        <v/>
      </c>
      <c r="BR279" s="233" t="str">
        <f>IF(Deník!$R279&lt;&gt;"",IF(Deník!$Y279=Statistika!$F$83,IF(AND(Deník!$R279&gt;=0,Deník!$R279&lt;=1),"BE",Deník!$R279),""),"")</f>
        <v/>
      </c>
      <c r="BS279" s="233" t="str">
        <f>IF(Deník!$R279&lt;&gt;"",IF(Deník!$Y279=Statistika!$F$84,IF(AND(Deník!$R279&gt;=0,Deník!$R279&lt;=1),"BE",Deník!$R279),""),"")</f>
        <v/>
      </c>
      <c r="BT279" s="233" t="str">
        <f>IF(Deník!$R279&lt;&gt;"",IF(Deník!$Y279=Statistika!$F$85,IF(AND(Deník!$R279&gt;=0,Deník!$R279&lt;=1),"BE",Deník!$R279),""),"")</f>
        <v/>
      </c>
      <c r="BU279" s="233" t="str">
        <f>IF(Deník!$R279&lt;&gt;"",IF(Deník!$Y279=Statistika!$F$86,IF(AND(Deník!$R279&gt;=0,Deník!$R279&lt;=1),"BE",Deník!$R279),""),"")</f>
        <v/>
      </c>
      <c r="BV279" s="233" t="str">
        <f>IF(Deník!$R279&lt;&gt;"",IF(Deník!$Y279=Statistika!$F$87,IF(AND(Deník!$R279&gt;=0,Deník!$R279&lt;=1),"BE",Deník!$R279),""),"")</f>
        <v/>
      </c>
      <c r="BW279" s="233" t="str">
        <f>IF(Deník!$R279&lt;&gt;"",IF(Deník!$Y279=Statistika!$F$88,IF(AND(Deník!$R279&gt;=0,Deník!$R279&lt;=1),"BE",Deník!$R279),""),"")</f>
        <v/>
      </c>
      <c r="BX279" s="233" t="str">
        <f>IF(Deník!$R279&lt;&gt;"",IF(Deník!$Y279=Statistika!$F$89,IF(AND(Deník!$R279&gt;=0,Deník!$R279&lt;=1),"BE",Deník!$R279),""),"")</f>
        <v/>
      </c>
      <c r="BY279" s="233" t="str">
        <f>IF(Deník!$R279&lt;&gt;"",IF(Deník!$Y279=Statistika!$F$90,IF(AND(Deník!$R279&gt;=0,Deník!$R279&lt;=1),"BE",Deník!$R279),""),"")</f>
        <v/>
      </c>
      <c r="BZ279" s="233" t="str">
        <f>IF(Deník!$R279&lt;&gt;"",IF(Deník!$Y279=Statistika!$F$91,IF(AND(Deník!$R279&gt;=0,Deník!$R279&lt;=1),"BE",Deník!$R279),""),"")</f>
        <v/>
      </c>
      <c r="CA279" s="233"/>
      <c r="CB279" s="233" t="str">
        <f>IF(Deník!$R279&lt;&gt;"",IF(Deník!$AB279="SL",IF(AND(Deník!$R279&gt;=0,Deník!$R279&lt;=1),"BE",Deník!$R279),""),"")</f>
        <v/>
      </c>
      <c r="CC279" s="233" t="str">
        <f>IF(Deník!$R279&lt;&gt;"",IF(Deník!$AB279="BE10",IF(AND(Deník!$R279&gt;=0,Deník!$R279&lt;=1),"BE",Deník!$R279),""),"")</f>
        <v/>
      </c>
      <c r="CD279" s="233" t="str">
        <f>IF(Deník!$R279&lt;&gt;"",IF(Deník!$AB279="BE15",IF(AND(Deník!$R279&gt;=0,Deník!$R279&lt;=1),"BE",Deník!$R279),""),"")</f>
        <v/>
      </c>
      <c r="CE279" s="233" t="str">
        <f>IF(Deník!$R279&lt;&gt;"",IF(Deník!$AB279="BE20",IF(AND(Deník!$R279&gt;=0,Deník!$R279&lt;=1),"BE",Deník!$R279),""),"")</f>
        <v/>
      </c>
      <c r="CF279" s="233" t="str">
        <f>IF(Deník!$R279&lt;&gt;"",IF(Deník!$AB279="TP1",IF(AND(Deník!$R279&gt;=0,Deník!$R279&lt;=1),"BE",Deník!$R279),""),"")</f>
        <v/>
      </c>
      <c r="CG279" s="233" t="str">
        <f>IF(Deník!$R279&lt;&gt;"",IF(Deník!$AB279="TP2",IF(AND(Deník!$R279&gt;=0,Deník!$R279&lt;=1),"BE",Deník!$R279),""),"")</f>
        <v/>
      </c>
      <c r="CH279" s="233" t="str">
        <f>IF(Deník!$R279&lt;&gt;"",IF(Deník!$AB279="TP3",IF(AND(Deník!$R279&gt;=0,Deník!$R279&lt;=1),"BE",Deník!$R279),""),"")</f>
        <v/>
      </c>
      <c r="CI279" s="233" t="str">
        <f>IF(Deník!$R279&lt;&gt;"",IF(Deník!$AB279="Trailing SL",IF(AND(Deník!$R279&gt;=0,Deník!$R279&lt;=1),"BE",Deník!$R279),""),"")</f>
        <v/>
      </c>
      <c r="CJ279" s="233" t="str">
        <f>IF(Deník!$R279&lt;&gt;"",IF(Deník!$AB279="Manual",IF(AND(Deník!$R279&gt;=0,Deník!$R279&lt;=1),"BE",Deník!$R279),""),"")</f>
        <v/>
      </c>
      <c r="CK279" s="233"/>
      <c r="CL279" s="233" t="str">
        <f>IF(Deník!$R279&lt;0,IF(Deník!$AC279=Statistika!$F$117,Deník!$R279,""),"")</f>
        <v/>
      </c>
      <c r="CM279" s="233" t="str">
        <f>IF(Deník!$R279&lt;0,IF(Deník!$AC279=Statistika!$F$118,Deník!$R279,""),"")</f>
        <v/>
      </c>
      <c r="CN279" s="233" t="str">
        <f>IF(Deník!$R279&lt;0,IF(Deník!$AC279=Statistika!$F$119,Deník!$R279,""),"")</f>
        <v/>
      </c>
      <c r="CO279" s="233" t="str">
        <f>IF(Deník!$R279&lt;0,IF(Deník!$AC279=Statistika!$F$120,Deník!$R279,""),"")</f>
        <v/>
      </c>
      <c r="CP279" s="233" t="str">
        <f>IF(Deník!$R279&lt;0,IF(Deník!$AC279=Statistika!$F$121,Deník!$R279,""),"")</f>
        <v/>
      </c>
      <c r="CQ279" s="233" t="str">
        <f>IF(Deník!$R279&lt;0,IF(Deník!$AC279=Statistika!$F$122,Deník!$R279,""),"")</f>
        <v/>
      </c>
      <c r="CR279" s="233" t="str">
        <f>IF(Deník!$R279&lt;0,IF(Deník!$AC279=Statistika!$F$123,Deník!$R279,""),"")</f>
        <v/>
      </c>
      <c r="CS279" s="233" t="str">
        <f>IF(Deník!$R279&lt;0,IF(Deník!$AC279=Statistika!$F$124,Deník!$R279,""),"")</f>
        <v/>
      </c>
      <c r="CT279" s="233" t="str">
        <f>IF(Deník!$R279&lt;0,IF(Deník!$AC279=Statistika!$F$125,Deník!$R279,""),"")</f>
        <v/>
      </c>
      <c r="CU279" s="233"/>
      <c r="CV279" s="233" t="str">
        <f>IF(Deník!$R279&lt;0,IF(Deník!$AD279=$CV$2,Deník!$R279,""),"")</f>
        <v/>
      </c>
      <c r="CW279" s="233" t="str">
        <f>IF(Deník!$R279&lt;0,IF(Deník!$AD279=$CW$2,Deník!$R279,""),"")</f>
        <v/>
      </c>
      <c r="CX279" s="233" t="str">
        <f>IF(Deník!$R279&lt;0,IF(Deník!$AD279=$CX$2,Deník!$R279,""),"")</f>
        <v/>
      </c>
      <c r="CY279" s="233" t="str">
        <f>IF(Deník!$R279&lt;0,IF(Deník!$AD279=$CY$2,Deník!$R279,""),"")</f>
        <v/>
      </c>
      <c r="CZ279" s="233" t="str">
        <f>IF(Deník!$R279&lt;0,IF(Deník!$AD279=$CZ$2,Deník!$R279,""),"")</f>
        <v/>
      </c>
      <c r="DL279" s="221">
        <f t="shared" si="14"/>
        <v>93847.029999999984</v>
      </c>
      <c r="DM279" s="220">
        <f t="shared" si="13"/>
        <v>-6.1529700000000132E-2</v>
      </c>
      <c r="DO279" s="50">
        <f>Deník!W280</f>
        <v>0</v>
      </c>
      <c r="DP279" s="102" t="str">
        <f>IF(AND(Deník!W280&gt;0),1,"")</f>
        <v/>
      </c>
      <c r="DQ279" s="102">
        <f>IF(AND(Deník!W280&lt;=0),1,"")</f>
        <v>1</v>
      </c>
      <c r="DR279" s="227"/>
      <c r="DS279" s="228"/>
      <c r="DT279" s="85"/>
      <c r="DU279" s="54">
        <f>IF(MONTH(Deník!$C279)=DU$2,Deník!$W279,"")</f>
        <v>0</v>
      </c>
      <c r="DV279" s="222" t="str">
        <f>IF(MONTH(Deník!$C279)=DV$2,Deník!$W279,"")</f>
        <v/>
      </c>
      <c r="DW279" s="222" t="str">
        <f>IF(MONTH(Deník!$C279)=DW$2,Deník!$W279,"")</f>
        <v/>
      </c>
      <c r="DX279" s="222" t="str">
        <f>IF(MONTH(Deník!$C279)=DX$2,Deník!$W279,"")</f>
        <v/>
      </c>
      <c r="DY279" s="222" t="str">
        <f>IF(MONTH(Deník!$C279)=DY$2,Deník!$W279,"")</f>
        <v/>
      </c>
      <c r="DZ279" s="222" t="str">
        <f>IF(MONTH(Deník!$C279)=DZ$2,Deník!$W279,"")</f>
        <v/>
      </c>
      <c r="EA279" s="222" t="str">
        <f>IF(MONTH(Deník!$C279)=EA$2,Deník!$W279,"")</f>
        <v/>
      </c>
      <c r="EB279" s="222" t="str">
        <f>IF(MONTH(Deník!$C279)=EB$2,Deník!$W279,"")</f>
        <v/>
      </c>
      <c r="EC279" s="222" t="str">
        <f>IF(MONTH(Deník!$C279)=EC$2,Deník!$W279,"")</f>
        <v/>
      </c>
      <c r="ED279" s="222" t="str">
        <f>IF(MONTH(Deník!$C279)=ED$2,Deník!$W279,"")</f>
        <v/>
      </c>
      <c r="EE279" s="222" t="str">
        <f>IF(MONTH(Deník!$C279)=EE$2,Deník!$W279,"")</f>
        <v/>
      </c>
      <c r="EF279" s="222" t="str">
        <f>IF(MONTH(Deník!$C279)=EF$2,Deník!$W279,"")</f>
        <v/>
      </c>
      <c r="EI279" s="600" t="str">
        <f>IF(Deník!$W279&lt;&gt;"",IF(Deník!$B279=Statistika!$F$63,Deník!$W279,""),"")</f>
        <v/>
      </c>
      <c r="EJ279" s="13" t="str">
        <f>IF(Deník!$W279&lt;&gt;"",IF(Deník!$B279=Statistika!$F$64,Deník!$W279,""),"")</f>
        <v/>
      </c>
      <c r="EK279" s="13" t="str">
        <f>IF(Deník!$W279&lt;&gt;"",IF(Deník!$B279=Statistika!$F$65,Deník!$W279,""),"")</f>
        <v/>
      </c>
      <c r="EL279" s="13" t="str">
        <f>IF(Deník!$W279&lt;&gt;"",IF(Deník!$B279=Statistika!$F$66,Deník!$W279,""),"")</f>
        <v/>
      </c>
      <c r="EM279" s="13" t="str">
        <f>IF(Deník!$W279&lt;&gt;"",IF(Deník!$B279=Statistika!$F$67,Deník!$W279,""),"")</f>
        <v/>
      </c>
      <c r="EN279" s="13" t="str">
        <f>IF(Deník!$W279&lt;&gt;"",IF(Deník!$B279=Statistika!$F$68,Deník!$W279,""),"")</f>
        <v/>
      </c>
      <c r="EO279" s="13" t="str">
        <f>IF(Deník!$W279&lt;&gt;"",IF(Deník!$B279=Statistika!$F$69,Deník!$W279,""),"")</f>
        <v/>
      </c>
      <c r="EP279" s="601" t="str">
        <f>IF(Deník!$W279&lt;&gt;"",IF(Deník!$B279=Statistika!$F$70,Deník!$W279,""),"")</f>
        <v/>
      </c>
      <c r="EQ279" s="90"/>
      <c r="ER279" s="63" t="str">
        <f>IF(Deník!$W279&lt;&gt;"",IF(Deník!$J279="L",Deník!$W279,""),"")</f>
        <v/>
      </c>
      <c r="ES279" s="13" t="str">
        <f>IF(Deník!$W279&lt;&gt;"",IF(Deník!$J279="S",Deník!$W279,""),"")</f>
        <v/>
      </c>
      <c r="ET279" s="95"/>
      <c r="EU279" s="88"/>
      <c r="EV279" s="63" t="str">
        <f>IF(WEEKDAY(Deník!$C279,2)=1,Deník!$W279,"")</f>
        <v/>
      </c>
      <c r="EW279" s="13" t="str">
        <f>IF(WEEKDAY(Deník!$C279,2)=2,Deník!$W279,"")</f>
        <v/>
      </c>
      <c r="EX279" s="13" t="str">
        <f>IF(WEEKDAY(Deník!$C279,2)=3,Deník!$W279,"")</f>
        <v/>
      </c>
      <c r="EY279" s="13" t="str">
        <f>IF(WEEKDAY(Deník!$C279,2)=4,Deník!$W279,"")</f>
        <v/>
      </c>
      <c r="EZ279" s="60" t="str">
        <f>IF(WEEKDAY(Deník!$C279,2)=5,Deník!$W279,"")</f>
        <v/>
      </c>
      <c r="FA279" s="99"/>
      <c r="FB279" s="100">
        <f>Deník!D279</f>
        <v>0</v>
      </c>
      <c r="FC279" s="63">
        <f>IF($FB279&lt;&gt;"",IF(AND($FB279&gt;=FC$2,$FB279&lt;=FC$3),Deník!$W279,""))</f>
        <v>0</v>
      </c>
      <c r="FD279" s="63" t="str">
        <f>IF($FB279&lt;&gt;"",IF(AND($FB279&gt;=FD$2,$FB279&lt;=FD$3),Deník!$W279,""))</f>
        <v/>
      </c>
      <c r="FE279" s="63" t="str">
        <f>IF($FB279&lt;&gt;"",IF(AND($FB279&gt;=FE$2,$FB279&lt;=FE$3),Deník!$W279,""))</f>
        <v/>
      </c>
      <c r="FF279" s="63" t="str">
        <f>IF($FB279&lt;&gt;"",IF(AND($FB279&gt;=FF$2,$FB279&lt;=FF$3),Deník!$W279,""))</f>
        <v/>
      </c>
      <c r="FG279" s="63" t="str">
        <f>IF($FB279&lt;&gt;"",IF(AND($FB279&gt;=FG$2,$FB279&lt;=FG$3),Deník!$W279,""))</f>
        <v/>
      </c>
      <c r="FH279" s="63" t="str">
        <f>IF($FB279&lt;&gt;"",IF(AND($FB279&gt;=FH$2,$FB279&lt;=FH$3),Deník!$W279,""))</f>
        <v/>
      </c>
      <c r="FI279" s="63" t="str">
        <f>IF($FB279&lt;&gt;"",IF(AND($FB279&gt;=FI$2,$FB279&lt;=FI$3),Deník!$W279,""))</f>
        <v/>
      </c>
      <c r="FJ279" s="63" t="str">
        <f>IF($FB279&lt;&gt;"",IF(AND($FB279&gt;=FJ$2,$FB279&lt;=FJ$3),Deník!$W279,""))</f>
        <v/>
      </c>
      <c r="FK279" s="63" t="str">
        <f>IF($FB279&lt;&gt;"",IF(AND($FB279&gt;=FK$2,$FB279&lt;=FK$3),Deník!$W279,""))</f>
        <v/>
      </c>
      <c r="FL279" s="63" t="str">
        <f>IF($FB279&lt;&gt;"",IF(AND($FB279&gt;=FL$2,$FB279&lt;=FL$3),Deník!$W279,""))</f>
        <v/>
      </c>
      <c r="FM279" s="63" t="str">
        <f>IF($FB279&lt;&gt;"",IF(AND($FB279&gt;=FM$2,$FB279&lt;=FM$3),Deník!$W279,""))</f>
        <v/>
      </c>
      <c r="FN279" s="13"/>
      <c r="FO279" s="20" t="str">
        <f>IF(Deník!$W279&gt;1,Deník!$W279,"")</f>
        <v/>
      </c>
      <c r="FP279" s="20" t="str">
        <f>IF(Deník!$W279&lt;0,Deník!$W279,"")</f>
        <v/>
      </c>
      <c r="FQ279" s="17"/>
      <c r="FS279" s="233"/>
      <c r="FT279" s="233" t="str">
        <f>IF(Deník!$W279&lt;&gt;"",IF(Deník!$Y279=Statistika!$F$78,Deník!$W279,""),"")</f>
        <v/>
      </c>
      <c r="FU279" s="233" t="str">
        <f>IF(Deník!$W279&lt;&gt;"",IF(Deník!$Y279=Statistika!$F$79,Deník!$W279,""),"")</f>
        <v/>
      </c>
      <c r="FV279" s="233" t="str">
        <f>IF(Deník!$W279&lt;&gt;"",IF(Deník!$Y279=Statistika!$F$80,Deník!$W279,""),"")</f>
        <v/>
      </c>
      <c r="FW279" s="233" t="str">
        <f>IF(Deník!$W279&lt;&gt;"",IF(Deník!$Y279=Statistika!$F$81,Deník!$W279,""),"")</f>
        <v/>
      </c>
      <c r="FX279" s="233" t="str">
        <f>IF(Deník!$W279&lt;&gt;"",IF(Deník!$Y279=Statistika!$F$82,Deník!$W279,""),"")</f>
        <v/>
      </c>
      <c r="FY279" s="233" t="str">
        <f>IF(Deník!$W279&lt;&gt;"",IF(Deník!$Y279=Statistika!$F$83,Deník!$W279,""),"")</f>
        <v/>
      </c>
      <c r="FZ279" s="233" t="str">
        <f>IF(Deník!$W279&lt;&gt;"",IF(Deník!$Y279=Statistika!$F$84,Deník!$W279,""),"")</f>
        <v/>
      </c>
      <c r="GA279" s="233" t="str">
        <f>IF(Deník!$W279&lt;&gt;"",IF(Deník!$Y279=Statistika!$F$85,Deník!$W279,""),"")</f>
        <v/>
      </c>
      <c r="GB279" s="233" t="str">
        <f>IF(Deník!$W279&lt;&gt;"",IF(Deník!$Y279=Statistika!$F$86,Deník!$W279,""),"")</f>
        <v/>
      </c>
      <c r="GC279" s="233" t="str">
        <f>IF(Deník!$W279&lt;&gt;"",IF(Deník!$Y279=Statistika!$F$87,Deník!$W279,""),"")</f>
        <v/>
      </c>
      <c r="GD279" s="233" t="str">
        <f>IF(Deník!$W279&lt;&gt;"",IF(Deník!$Y279=Statistika!$F$88,Deník!$W279,""),"")</f>
        <v/>
      </c>
      <c r="GE279" s="233" t="str">
        <f>IF(Deník!$W279&lt;&gt;"",IF(Deník!$Y279=Statistika!$F$89,Deník!$W279,""),"")</f>
        <v/>
      </c>
      <c r="GF279" s="233" t="str">
        <f>IF(Deník!$W279&lt;&gt;"",IF(Deník!$Y279=Statistika!$F$90,Deník!$W279,""),"")</f>
        <v/>
      </c>
      <c r="GG279" s="233" t="str">
        <f>IF(Deník!$W279&lt;&gt;"",IF(Deník!$Y279=Statistika!$F$91,Deník!$W279,""),"")</f>
        <v/>
      </c>
      <c r="GH279" s="233"/>
      <c r="GI279" s="233" t="str">
        <f>IF(Deník!$W279&lt;&gt;"",IF(Deník!$AB279=Statistika!$L$100,Deník!$W279,""),"")</f>
        <v/>
      </c>
      <c r="GJ279" s="233" t="str">
        <f>IF(Deník!$W279&lt;&gt;"",IF(Deník!$AB279=Statistika!$L$101,Deník!$W279,""),"")</f>
        <v/>
      </c>
      <c r="GK279" s="233" t="str">
        <f>IF(Deník!$W279&lt;&gt;"",IF(Deník!$AB279=Statistika!$L$102,Deník!$W279,""),"")</f>
        <v/>
      </c>
      <c r="GL279" s="233" t="str">
        <f>IF(Deník!$W279&lt;&gt;"",IF(Deník!$AB279=Statistika!$L$103,Deník!$W279,""),"")</f>
        <v/>
      </c>
      <c r="GM279" s="233" t="str">
        <f>IF(Deník!$W279&lt;&gt;"",IF(Deník!$AB279=Statistika!$L$104,Deník!$W279,""),"")</f>
        <v/>
      </c>
      <c r="GN279" s="233" t="str">
        <f>IF(Deník!$W279&lt;&gt;"",IF(Deník!$AB279=Statistika!$L$105,Deník!$W279,""),"")</f>
        <v/>
      </c>
      <c r="GO279" s="233" t="str">
        <f>IF(Deník!$W279&lt;&gt;"",IF(Deník!$AB279=Statistika!$L$106,Deník!$W279,""),"")</f>
        <v/>
      </c>
      <c r="GP279" s="233" t="str">
        <f>IF(Deník!$W279&lt;&gt;"",IF(Deník!$AB279=Statistika!$L$107,Deník!$W279,""),"")</f>
        <v/>
      </c>
      <c r="GQ279" s="233" t="str">
        <f>IF(Deník!$W279&lt;&gt;"",IF(Deník!$AB279=Statistika!$L$108,Deník!$W279,""),"")</f>
        <v/>
      </c>
      <c r="GS279" s="233" t="str">
        <f>IF(Deník!$W279&lt;0,IF(Deník!$AC279=Statistika!$F$117,Deník!$W279,""),"")</f>
        <v/>
      </c>
      <c r="GT279" s="233" t="str">
        <f>IF(Deník!$W279&lt;0,IF(Deník!$AC279=Statistika!$F$118,Deník!$W279,""),"")</f>
        <v/>
      </c>
      <c r="GU279" s="233" t="str">
        <f>IF(Deník!$W279&lt;0,IF(Deník!$AC279=Statistika!$F$119,Deník!$W279,""),"")</f>
        <v/>
      </c>
      <c r="GV279" s="233" t="str">
        <f>IF(Deník!$W279&lt;0,IF(Deník!$AC279=Statistika!$F$120,Deník!$W279,""),"")</f>
        <v/>
      </c>
      <c r="GW279" s="233" t="str">
        <f>IF(Deník!$W279&lt;0,IF(Deník!$AC279=Statistika!$F$121,Deník!$W279,""),"")</f>
        <v/>
      </c>
      <c r="GX279" s="233" t="str">
        <f>IF(Deník!$W279&lt;0,IF(Deník!$AC279=Statistika!$F$122,Deník!$W279,""),"")</f>
        <v/>
      </c>
      <c r="GY279" s="233" t="str">
        <f>IF(Deník!$W279&lt;0,IF(Deník!$AC279=Statistika!$F$123,Deník!$W279,""),"")</f>
        <v/>
      </c>
      <c r="GZ279" s="233" t="str">
        <f>IF(Deník!$W279&lt;0,IF(Deník!$AC279=Statistika!$F$124,Deník!$W279,""),"")</f>
        <v/>
      </c>
      <c r="HA279" s="233" t="str">
        <f>IF(Deník!$W279&lt;0,IF(Deník!$AC279=Statistika!$F$125,Deník!$W279,""),"")</f>
        <v/>
      </c>
      <c r="HC279" s="233" t="str">
        <f>IF(Deník!$W279&lt;0,IF(Deník!$AD279=Statistika!$F$133,Deník!$W279,""),"")</f>
        <v/>
      </c>
      <c r="HD279" s="233" t="str">
        <f>IF(Deník!$W279&lt;0,IF(Deník!$AD279=Statistika!$F$134,Deník!$W279,""),"")</f>
        <v/>
      </c>
      <c r="HE279" s="233" t="str">
        <f>IF(Deník!$W279&lt;0,IF(Deník!$AD279=Statistika!$F$135,Deník!$W279,""),"")</f>
        <v/>
      </c>
      <c r="HF279" s="233" t="str">
        <f>IF(Deník!$W279&lt;0,IF(Deník!$AD279=Statistika!$F$136,Deník!$W279,""),"")</f>
        <v/>
      </c>
      <c r="HG279" s="233" t="str">
        <f>IF(Deník!$W279&lt;0,IF(Deník!$AD279=Statistika!$F$137,Deník!$W279,""),"")</f>
        <v/>
      </c>
      <c r="ID279" s="8">
        <f>Tabulka4[[#This Row],[Sloupec3]]</f>
        <v>0</v>
      </c>
      <c r="IE279" s="17" t="str">
        <f>IF(AND([1]Deník!$C279&gt;='[1]Měsíční shrnutí'!$D$1,[1]Deník!$C279&lt;='[1]Měsíční shrnutí'!$F$1),[1]Deník!$X279,"")</f>
        <v/>
      </c>
    </row>
    <row r="280" spans="1:239">
      <c r="A280" s="8">
        <f>Deník!C281</f>
        <v>0</v>
      </c>
      <c r="B280" s="50" t="str">
        <f>Deník!R281</f>
        <v/>
      </c>
      <c r="C280" s="102" t="str">
        <f>IF(AND(Deník!R281&gt;1,Deník!R281&lt;&gt;""),1,"")</f>
        <v/>
      </c>
      <c r="D280" s="102" t="str">
        <f>IF(AND(Deník!R281&lt;=0,Deník!R281&lt;&gt;""),1,"")</f>
        <v/>
      </c>
      <c r="E280" s="103" t="str">
        <f>IF(AND(Deník!R281&gt;=0,Deník!R281&lt;=1),1,"")</f>
        <v/>
      </c>
      <c r="F280" s="79" t="str">
        <f>IF(Deník!R281&lt;&gt;"",Deník!R281+F279,"")</f>
        <v/>
      </c>
      <c r="G280" s="85"/>
      <c r="H280" s="54" t="str">
        <f>IF(MONTH(Deník!$C280)=H$2,IF(AND(Deník!$R280&gt;=0,Deník!$R280&lt;=1),"BE",Deník!$R280),"")</f>
        <v/>
      </c>
      <c r="I280" s="11" t="str">
        <f>IF(MONTH(Deník!$C280)=I$2,IF(AND(Deník!$R280&gt;=0,Deník!$R280&lt;=1),"BE",Deník!$R280),"")</f>
        <v/>
      </c>
      <c r="J280" s="11" t="str">
        <f>IF(MONTH(Deník!$C280)=J$2,IF(AND(Deník!$R280&gt;=0,Deník!$R280&lt;=1),"BE",Deník!$R280),"")</f>
        <v/>
      </c>
      <c r="K280" s="11" t="str">
        <f>IF(MONTH(Deník!$C280)=K$2,IF(AND(Deník!$R280&gt;=0,Deník!$R280&lt;=1),"BE",Deník!$R280),"")</f>
        <v/>
      </c>
      <c r="L280" s="11" t="str">
        <f>IF(MONTH(Deník!$C280)=L$2,IF(AND(Deník!$R280&gt;=0,Deník!$R280&lt;=1),"BE",Deník!$R280),"")</f>
        <v/>
      </c>
      <c r="M280" s="11" t="str">
        <f>IF(MONTH(Deník!$C280)=M$2,IF(AND(Deník!$R280&gt;=0,Deník!$R280&lt;=1),"BE",Deník!$R280),"")</f>
        <v/>
      </c>
      <c r="N280" s="11" t="str">
        <f>IF(MONTH(Deník!$C280)=N$2,IF(AND(Deník!$R280&gt;=0,Deník!$R280&lt;=1),"BE",Deník!$R280),"")</f>
        <v/>
      </c>
      <c r="O280" s="11" t="str">
        <f>IF(MONTH(Deník!$C280)=O$2,IF(AND(Deník!$R280&gt;=0,Deník!$R280&lt;=1),"BE",Deník!$R280),"")</f>
        <v/>
      </c>
      <c r="P280" s="11" t="str">
        <f>IF(MONTH(Deník!$C280)=P$2,IF(AND(Deník!$R280&gt;=0,Deník!$R280&lt;=1),"BE",Deník!$R280),"")</f>
        <v/>
      </c>
      <c r="Q280" s="11" t="str">
        <f>IF(MONTH(Deník!$C280)=Q$2,IF(AND(Deník!$R280&gt;=0,Deník!$R280&lt;=1),"BE",Deník!$R280),"")</f>
        <v/>
      </c>
      <c r="R280" s="11" t="str">
        <f>IF(MONTH(Deník!$C280)=R$2,IF(AND(Deník!$R280&gt;=0,Deník!$R280&lt;=1),"BE",Deník!$R280),"")</f>
        <v/>
      </c>
      <c r="S280" s="57" t="str">
        <f>IF(MONTH(Deník!$C280)=S$2,IF(AND(Deník!$R280&gt;=0,Deník!$R280&lt;=1),"BE",Deník!$R280),"")</f>
        <v/>
      </c>
      <c r="U280" s="12"/>
      <c r="V280" s="12"/>
      <c r="X280" s="600" t="str">
        <f>IF(Deník!$R280&lt;&gt;"",IF(Deník!$B280=Statistika!$F$63,IF(AND(Deník!$R280&gt;=0,Deník!$R280&lt;=1),"BE",Deník!$R280),""),"")</f>
        <v/>
      </c>
      <c r="Y280" s="13" t="str">
        <f>IF(Deník!$R280&lt;&gt;"",IF(Deník!$B280=Statistika!$F$64,IF(AND(Deník!$R280&gt;=0,Deník!$R280&lt;=1),"BE",Deník!$R280),""),"")</f>
        <v/>
      </c>
      <c r="Z280" s="13" t="str">
        <f>IF(Deník!$R280&lt;&gt;"",IF(Deník!$B280=Statistika!$F$65,IF(AND(Deník!$R280&gt;=0,Deník!$R280&lt;=1),"BE",Deník!$R280),""),"")</f>
        <v/>
      </c>
      <c r="AA280" s="13" t="str">
        <f>IF(Deník!$R280&lt;&gt;"",IF(Deník!$B280=Statistika!$F$66,IF(AND(Deník!$R280&gt;=0,Deník!$R280&lt;=1),"BE",Deník!$R280),""),"")</f>
        <v/>
      </c>
      <c r="AB280" s="13" t="str">
        <f>IF(Deník!$R280&lt;&gt;"",IF(Deník!$B280=Statistika!$F$67,IF(AND(Deník!$R280&gt;=0,Deník!$R280&lt;=1),"BE",Deník!$R280),""),"")</f>
        <v/>
      </c>
      <c r="AC280" s="13" t="str">
        <f>IF(Deník!$R280&lt;&gt;"",IF(Deník!$B280=Statistika!$F$68,IF(AND(Deník!$R280&gt;=0,Deník!$R280&lt;=1),"BE",Deník!$R280),""),"")</f>
        <v/>
      </c>
      <c r="AD280" s="13" t="str">
        <f>IF(Deník!$R280&lt;&gt;"",IF(Deník!$B280=Statistika!$F$69,IF(AND(Deník!$R280&gt;=0,Deník!$R280&lt;=1),"BE",Deník!$R280),""),"")</f>
        <v/>
      </c>
      <c r="AE280" s="601" t="str">
        <f>IF(Deník!$R280&lt;&gt;"",IF(Deník!$B280=Statistika!$F$70,IF(AND(Deník!$R280&gt;=0,Deník!$R280&lt;=1),"BE",Deník!$R280),""),"")</f>
        <v/>
      </c>
      <c r="AF280" s="90"/>
      <c r="AG280" s="63" t="str">
        <f>IF(Deník!$R280&lt;&gt;"",IF(Deník!$J280="L",IF(AND(Deník!$R280&gt;=0,Deník!$R280&lt;=1),"BE",Deník!$R280),""),"")</f>
        <v/>
      </c>
      <c r="AH280" s="13" t="str">
        <f>IF(Deník!$R280&lt;&gt;"",IF(Deník!$J280="S",IF(AND(Deník!$R280&gt;=0,Deník!$R280&lt;=1),"BE",Deník!$R280),""),"")</f>
        <v/>
      </c>
      <c r="AI280" s="95"/>
      <c r="AJ280" s="71" t="str">
        <f>IF(Deník!N281&lt;&gt;"",Deník!N281*-1,"")</f>
        <v/>
      </c>
      <c r="AK280" s="88"/>
      <c r="AL280" s="63" t="str">
        <f>IF(WEEKDAY(Deník!$C280,2)=1,IF(AND(Deník!$R280&gt;=0,Deník!$R280&lt;=1),"BE",Deník!$R280),"")</f>
        <v/>
      </c>
      <c r="AM280" s="13" t="str">
        <f>IF(WEEKDAY(Deník!$C280,2)=2,IF(AND(Deník!$R280&gt;=0,Deník!$R280&lt;=1),"BE",Deník!$R280),"")</f>
        <v/>
      </c>
      <c r="AN280" s="13" t="str">
        <f>IF(WEEKDAY(Deník!$C280,2)=3,IF(AND(Deník!$R280&gt;=0,Deník!$R280&lt;=1),"BE",Deník!$R280),"")</f>
        <v/>
      </c>
      <c r="AO280" s="13" t="str">
        <f>IF(WEEKDAY(Deník!$C280,2)=4,IF(AND(Deník!$R280&gt;=0,Deník!$R280&lt;=1),"BE",Deník!$R280),"")</f>
        <v/>
      </c>
      <c r="AP280" s="60" t="str">
        <f>IF(WEEKDAY(Deník!$C280,2)=5,IF(AND(Deník!$R280&gt;=0,Deník!$R280&lt;=1),"BE",Deník!$R280),"")</f>
        <v/>
      </c>
      <c r="AQ280" s="99"/>
      <c r="AR280" s="100">
        <f>Deník!D280</f>
        <v>0</v>
      </c>
      <c r="AS280" s="63" t="str">
        <f>IF(Deník!$D280&lt;&gt;"",IF(AND(Deník!$D280&gt;=AS$2,Deník!$D280&lt;=AS$3),IF(AND(Deník!$R280&gt;=0,Deník!$R280&lt;=1),"BE",Deník!$R280),""),"")</f>
        <v/>
      </c>
      <c r="AT280" s="63" t="str">
        <f>IF(Deník!$D280&lt;&gt;"",IF(AND(Deník!$D280&gt;=AT$2,Deník!$D280&lt;=AT$3),IF(AND(Deník!$R280&gt;=0,Deník!$R280&lt;=1),"BE",Deník!$R280),""),"")</f>
        <v/>
      </c>
      <c r="AU280" s="63" t="str">
        <f>IF(Deník!$D280&lt;&gt;"",IF(AND(Deník!$D280&gt;=AU$2,Deník!$D280&lt;=AU$3),IF(AND(Deník!$R280&gt;=0,Deník!$R280&lt;=1),"BE",Deník!$R280),""),"")</f>
        <v/>
      </c>
      <c r="AV280" s="63" t="str">
        <f>IF(Deník!$D280&lt;&gt;"",IF(AND(Deník!$D280&gt;=AV$2,Deník!$D280&lt;=AV$3),IF(AND(Deník!$R280&gt;=0,Deník!$R280&lt;=1),"BE",Deník!$R280),""),"")</f>
        <v/>
      </c>
      <c r="AW280" s="63" t="str">
        <f>IF(Deník!$D280&lt;&gt;"",IF(AND(Deník!$D280&gt;=AW$2,Deník!$D280&lt;=AW$3),IF(AND(Deník!$R280&gt;=0,Deník!$R280&lt;=1),"BE",Deník!$R280),""),"")</f>
        <v/>
      </c>
      <c r="AX280" s="63" t="str">
        <f>IF(Deník!$D280&lt;&gt;"",IF(AND(Deník!$D280&gt;=AX$2,Deník!$D280&lt;=AX$3),IF(AND(Deník!$R280&gt;=0,Deník!$R280&lt;=1),"BE",Deník!$R280),""),"")</f>
        <v/>
      </c>
      <c r="AY280" s="63" t="str">
        <f>IF(Deník!$D280&lt;&gt;"",IF(AND(Deník!$D280&gt;=AY$2,Deník!$D280&lt;=AY$3),IF(AND(Deník!$R280&gt;=0,Deník!$R280&lt;=1),"BE",Deník!$R280),""),"")</f>
        <v/>
      </c>
      <c r="AZ280" s="63" t="str">
        <f>IF(Deník!$D280&lt;&gt;"",IF(AND(Deník!$D280&gt;=AZ$2,Deník!$D280&lt;=AZ$3),IF(AND(Deník!$R280&gt;=0,Deník!$R280&lt;=1),"BE",Deník!$R280),""),"")</f>
        <v/>
      </c>
      <c r="BA280" s="63" t="str">
        <f>IF(Deník!$D280&lt;&gt;"",IF(AND(Deník!$D280&gt;=BA$2,Deník!$D280&lt;=BA$3),IF(AND(Deník!$R280&gt;=0,Deník!$R280&lt;=1),"BE",Deník!$R280),""),"")</f>
        <v/>
      </c>
      <c r="BB280" s="63" t="str">
        <f>IF(Deník!$D280&lt;&gt;"",IF(AND(Deník!$D280&gt;=BB$2,Deník!$D280&lt;=BB$3),IF(AND(Deník!$R280&gt;=0,Deník!$R280&lt;=1),"BE",Deník!$R280),""),"")</f>
        <v/>
      </c>
      <c r="BC280" s="71" t="str">
        <f>IF(Deník!$D280&lt;&gt;"",IF(AND(Deník!$D280&gt;=BC$2,Deník!$D280&lt;=BC$3),IF(AND(Deník!$R280&gt;=0,Deník!$R280&lt;=1),"BE",Deník!$R280),""),"")</f>
        <v/>
      </c>
      <c r="BD280" s="20" t="str">
        <f>IF(Deník!$J281="S",(Deník!$M281-Deník!$K281),IF(Deník!$J281="L",(Deník!$K281-Deník!$M281),""))</f>
        <v/>
      </c>
      <c r="BE280" s="20" t="str">
        <f>IF(Deník!$J281="S",(Deník!$K281-Deník!$O281),IF(Deník!$J281="L",(Deník!$O281-Deník!$K281),""))</f>
        <v/>
      </c>
      <c r="BF280" s="20" t="str">
        <f>IF(Deník!$J281="S",(Deník!$K281-Deník!$L281),IF(Deník!$J281="L",(Deník!$L281-Deník!$K281),""))</f>
        <v/>
      </c>
      <c r="BG280" s="20" t="str">
        <f>IF(Deník!$J281="S",(Deník!$K281-Deník!$S281),IF(Deník!$J281="L",(Deník!$S281-Deník!$K281),""))</f>
        <v/>
      </c>
      <c r="BH280" s="20" t="str">
        <f>IF(Deník!$J281="S",(Deník!$K281-Deník!$U281),IF(Deník!$J281="L",(Deník!$U281-Deník!$K281),""))</f>
        <v/>
      </c>
      <c r="BI280" s="20" t="str">
        <f>IF(Deník!$R280&gt;1,Deník!$R280,"")</f>
        <v/>
      </c>
      <c r="BJ280" s="20" t="str">
        <f>IF(Deník!$R280&lt;0,Deník!$R280,"")</f>
        <v/>
      </c>
      <c r="BK280" s="17"/>
      <c r="BM280" s="233" t="str">
        <f>IF(Deník!$R280&lt;&gt;"",IF(Deník!$Y280=Statistika!$F$78,IF(AND(Deník!$R280&gt;=0,Deník!$R280&lt;=1),"BE",Deník!$R280),""),"")</f>
        <v/>
      </c>
      <c r="BN280" s="233" t="str">
        <f>IF(Deník!$R280&lt;&gt;"",IF(Deník!$Y280=Statistika!$F$79,IF(AND(Deník!$R280&gt;=0,Deník!$R280&lt;=1),"BE",Deník!$R280),""),"")</f>
        <v/>
      </c>
      <c r="BO280" s="233" t="str">
        <f>IF(Deník!$R280&lt;&gt;"",IF(Deník!$Y280=Statistika!$F$80,IF(AND(Deník!$R280&gt;=0,Deník!$R280&lt;=1),"BE",Deník!$R280),""),"")</f>
        <v/>
      </c>
      <c r="BP280" s="233" t="str">
        <f>IF(Deník!$R280&lt;&gt;"",IF(Deník!$Y280=Statistika!$F$81,IF(AND(Deník!$R280&gt;=0,Deník!$R280&lt;=1),"BE",Deník!$R280),""),"")</f>
        <v/>
      </c>
      <c r="BQ280" s="233" t="str">
        <f>IF(Deník!$R280&lt;&gt;"",IF(Deník!$Y280=Statistika!$F$82,IF(AND(Deník!$R280&gt;=0,Deník!$R280&lt;=1),"BE",Deník!$R280),""),"")</f>
        <v/>
      </c>
      <c r="BR280" s="233" t="str">
        <f>IF(Deník!$R280&lt;&gt;"",IF(Deník!$Y280=Statistika!$F$83,IF(AND(Deník!$R280&gt;=0,Deník!$R280&lt;=1),"BE",Deník!$R280),""),"")</f>
        <v/>
      </c>
      <c r="BS280" s="233" t="str">
        <f>IF(Deník!$R280&lt;&gt;"",IF(Deník!$Y280=Statistika!$F$84,IF(AND(Deník!$R280&gt;=0,Deník!$R280&lt;=1),"BE",Deník!$R280),""),"")</f>
        <v/>
      </c>
      <c r="BT280" s="233" t="str">
        <f>IF(Deník!$R280&lt;&gt;"",IF(Deník!$Y280=Statistika!$F$85,IF(AND(Deník!$R280&gt;=0,Deník!$R280&lt;=1),"BE",Deník!$R280),""),"")</f>
        <v/>
      </c>
      <c r="BU280" s="233" t="str">
        <f>IF(Deník!$R280&lt;&gt;"",IF(Deník!$Y280=Statistika!$F$86,IF(AND(Deník!$R280&gt;=0,Deník!$R280&lt;=1),"BE",Deník!$R280),""),"")</f>
        <v/>
      </c>
      <c r="BV280" s="233" t="str">
        <f>IF(Deník!$R280&lt;&gt;"",IF(Deník!$Y280=Statistika!$F$87,IF(AND(Deník!$R280&gt;=0,Deník!$R280&lt;=1),"BE",Deník!$R280),""),"")</f>
        <v/>
      </c>
      <c r="BW280" s="233" t="str">
        <f>IF(Deník!$R280&lt;&gt;"",IF(Deník!$Y280=Statistika!$F$88,IF(AND(Deník!$R280&gt;=0,Deník!$R280&lt;=1),"BE",Deník!$R280),""),"")</f>
        <v/>
      </c>
      <c r="BX280" s="233" t="str">
        <f>IF(Deník!$R280&lt;&gt;"",IF(Deník!$Y280=Statistika!$F$89,IF(AND(Deník!$R280&gt;=0,Deník!$R280&lt;=1),"BE",Deník!$R280),""),"")</f>
        <v/>
      </c>
      <c r="BY280" s="233" t="str">
        <f>IF(Deník!$R280&lt;&gt;"",IF(Deník!$Y280=Statistika!$F$90,IF(AND(Deník!$R280&gt;=0,Deník!$R280&lt;=1),"BE",Deník!$R280),""),"")</f>
        <v/>
      </c>
      <c r="BZ280" s="233" t="str">
        <f>IF(Deník!$R280&lt;&gt;"",IF(Deník!$Y280=Statistika!$F$91,IF(AND(Deník!$R280&gt;=0,Deník!$R280&lt;=1),"BE",Deník!$R280),""),"")</f>
        <v/>
      </c>
      <c r="CA280" s="233"/>
      <c r="CB280" s="233" t="str">
        <f>IF(Deník!$R280&lt;&gt;"",IF(Deník!$AB280="SL",IF(AND(Deník!$R280&gt;=0,Deník!$R280&lt;=1),"BE",Deník!$R280),""),"")</f>
        <v/>
      </c>
      <c r="CC280" s="233" t="str">
        <f>IF(Deník!$R280&lt;&gt;"",IF(Deník!$AB280="BE10",IF(AND(Deník!$R280&gt;=0,Deník!$R280&lt;=1),"BE",Deník!$R280),""),"")</f>
        <v/>
      </c>
      <c r="CD280" s="233" t="str">
        <f>IF(Deník!$R280&lt;&gt;"",IF(Deník!$AB280="BE15",IF(AND(Deník!$R280&gt;=0,Deník!$R280&lt;=1),"BE",Deník!$R280),""),"")</f>
        <v/>
      </c>
      <c r="CE280" s="233" t="str">
        <f>IF(Deník!$R280&lt;&gt;"",IF(Deník!$AB280="BE20",IF(AND(Deník!$R280&gt;=0,Deník!$R280&lt;=1),"BE",Deník!$R280),""),"")</f>
        <v/>
      </c>
      <c r="CF280" s="233" t="str">
        <f>IF(Deník!$R280&lt;&gt;"",IF(Deník!$AB280="TP1",IF(AND(Deník!$R280&gt;=0,Deník!$R280&lt;=1),"BE",Deník!$R280),""),"")</f>
        <v/>
      </c>
      <c r="CG280" s="233" t="str">
        <f>IF(Deník!$R280&lt;&gt;"",IF(Deník!$AB280="TP2",IF(AND(Deník!$R280&gt;=0,Deník!$R280&lt;=1),"BE",Deník!$R280),""),"")</f>
        <v/>
      </c>
      <c r="CH280" s="233" t="str">
        <f>IF(Deník!$R280&lt;&gt;"",IF(Deník!$AB280="TP3",IF(AND(Deník!$R280&gt;=0,Deník!$R280&lt;=1),"BE",Deník!$R280),""),"")</f>
        <v/>
      </c>
      <c r="CI280" s="233" t="str">
        <f>IF(Deník!$R280&lt;&gt;"",IF(Deník!$AB280="Trailing SL",IF(AND(Deník!$R280&gt;=0,Deník!$R280&lt;=1),"BE",Deník!$R280),""),"")</f>
        <v/>
      </c>
      <c r="CJ280" s="233" t="str">
        <f>IF(Deník!$R280&lt;&gt;"",IF(Deník!$AB280="Manual",IF(AND(Deník!$R280&gt;=0,Deník!$R280&lt;=1),"BE",Deník!$R280),""),"")</f>
        <v/>
      </c>
      <c r="CK280" s="233"/>
      <c r="CL280" s="233" t="str">
        <f>IF(Deník!$R280&lt;0,IF(Deník!$AC280=Statistika!$F$117,Deník!$R280,""),"")</f>
        <v/>
      </c>
      <c r="CM280" s="233" t="str">
        <f>IF(Deník!$R280&lt;0,IF(Deník!$AC280=Statistika!$F$118,Deník!$R280,""),"")</f>
        <v/>
      </c>
      <c r="CN280" s="233" t="str">
        <f>IF(Deník!$R280&lt;0,IF(Deník!$AC280=Statistika!$F$119,Deník!$R280,""),"")</f>
        <v/>
      </c>
      <c r="CO280" s="233" t="str">
        <f>IF(Deník!$R280&lt;0,IF(Deník!$AC280=Statistika!$F$120,Deník!$R280,""),"")</f>
        <v/>
      </c>
      <c r="CP280" s="233" t="str">
        <f>IF(Deník!$R280&lt;0,IF(Deník!$AC280=Statistika!$F$121,Deník!$R280,""),"")</f>
        <v/>
      </c>
      <c r="CQ280" s="233" t="str">
        <f>IF(Deník!$R280&lt;0,IF(Deník!$AC280=Statistika!$F$122,Deník!$R280,""),"")</f>
        <v/>
      </c>
      <c r="CR280" s="233" t="str">
        <f>IF(Deník!$R280&lt;0,IF(Deník!$AC280=Statistika!$F$123,Deník!$R280,""),"")</f>
        <v/>
      </c>
      <c r="CS280" s="233" t="str">
        <f>IF(Deník!$R280&lt;0,IF(Deník!$AC280=Statistika!$F$124,Deník!$R280,""),"")</f>
        <v/>
      </c>
      <c r="CT280" s="233" t="str">
        <f>IF(Deník!$R280&lt;0,IF(Deník!$AC280=Statistika!$F$125,Deník!$R280,""),"")</f>
        <v/>
      </c>
      <c r="CU280" s="233"/>
      <c r="CV280" s="233" t="str">
        <f>IF(Deník!$R280&lt;0,IF(Deník!$AD280=$CV$2,Deník!$R280,""),"")</f>
        <v/>
      </c>
      <c r="CW280" s="233" t="str">
        <f>IF(Deník!$R280&lt;0,IF(Deník!$AD280=$CW$2,Deník!$R280,""),"")</f>
        <v/>
      </c>
      <c r="CX280" s="233" t="str">
        <f>IF(Deník!$R280&lt;0,IF(Deník!$AD280=$CX$2,Deník!$R280,""),"")</f>
        <v/>
      </c>
      <c r="CY280" s="233" t="str">
        <f>IF(Deník!$R280&lt;0,IF(Deník!$AD280=$CY$2,Deník!$R280,""),"")</f>
        <v/>
      </c>
      <c r="CZ280" s="233" t="str">
        <f>IF(Deník!$R280&lt;0,IF(Deník!$AD280=$CZ$2,Deník!$R280,""),"")</f>
        <v/>
      </c>
      <c r="DL280" s="221">
        <f t="shared" si="14"/>
        <v>93847.029999999984</v>
      </c>
      <c r="DM280" s="220">
        <f t="shared" si="13"/>
        <v>-6.1529700000000132E-2</v>
      </c>
      <c r="DO280" s="50">
        <f>Deník!W281</f>
        <v>0</v>
      </c>
      <c r="DP280" s="102" t="str">
        <f>IF(AND(Deník!W281&gt;0),1,"")</f>
        <v/>
      </c>
      <c r="DQ280" s="102">
        <f>IF(AND(Deník!W281&lt;=0),1,"")</f>
        <v>1</v>
      </c>
      <c r="DR280" s="227"/>
      <c r="DS280" s="228"/>
      <c r="DT280" s="85"/>
      <c r="DU280" s="54">
        <f>IF(MONTH(Deník!$C280)=DU$2,Deník!$W280,"")</f>
        <v>0</v>
      </c>
      <c r="DV280" s="222" t="str">
        <f>IF(MONTH(Deník!$C280)=DV$2,Deník!$W280,"")</f>
        <v/>
      </c>
      <c r="DW280" s="222" t="str">
        <f>IF(MONTH(Deník!$C280)=DW$2,Deník!$W280,"")</f>
        <v/>
      </c>
      <c r="DX280" s="222" t="str">
        <f>IF(MONTH(Deník!$C280)=DX$2,Deník!$W280,"")</f>
        <v/>
      </c>
      <c r="DY280" s="222" t="str">
        <f>IF(MONTH(Deník!$C280)=DY$2,Deník!$W280,"")</f>
        <v/>
      </c>
      <c r="DZ280" s="222" t="str">
        <f>IF(MONTH(Deník!$C280)=DZ$2,Deník!$W280,"")</f>
        <v/>
      </c>
      <c r="EA280" s="222" t="str">
        <f>IF(MONTH(Deník!$C280)=EA$2,Deník!$W280,"")</f>
        <v/>
      </c>
      <c r="EB280" s="222" t="str">
        <f>IF(MONTH(Deník!$C280)=EB$2,Deník!$W280,"")</f>
        <v/>
      </c>
      <c r="EC280" s="222" t="str">
        <f>IF(MONTH(Deník!$C280)=EC$2,Deník!$W280,"")</f>
        <v/>
      </c>
      <c r="ED280" s="222" t="str">
        <f>IF(MONTH(Deník!$C280)=ED$2,Deník!$W280,"")</f>
        <v/>
      </c>
      <c r="EE280" s="222" t="str">
        <f>IF(MONTH(Deník!$C280)=EE$2,Deník!$W280,"")</f>
        <v/>
      </c>
      <c r="EF280" s="222" t="str">
        <f>IF(MONTH(Deník!$C280)=EF$2,Deník!$W280,"")</f>
        <v/>
      </c>
      <c r="EI280" s="600" t="str">
        <f>IF(Deník!$W280&lt;&gt;"",IF(Deník!$B280=Statistika!$F$63,Deník!$W280,""),"")</f>
        <v/>
      </c>
      <c r="EJ280" s="13" t="str">
        <f>IF(Deník!$W280&lt;&gt;"",IF(Deník!$B280=Statistika!$F$64,Deník!$W280,""),"")</f>
        <v/>
      </c>
      <c r="EK280" s="13" t="str">
        <f>IF(Deník!$W280&lt;&gt;"",IF(Deník!$B280=Statistika!$F$65,Deník!$W280,""),"")</f>
        <v/>
      </c>
      <c r="EL280" s="13" t="str">
        <f>IF(Deník!$W280&lt;&gt;"",IF(Deník!$B280=Statistika!$F$66,Deník!$W280,""),"")</f>
        <v/>
      </c>
      <c r="EM280" s="13" t="str">
        <f>IF(Deník!$W280&lt;&gt;"",IF(Deník!$B280=Statistika!$F$67,Deník!$W280,""),"")</f>
        <v/>
      </c>
      <c r="EN280" s="13" t="str">
        <f>IF(Deník!$W280&lt;&gt;"",IF(Deník!$B280=Statistika!$F$68,Deník!$W280,""),"")</f>
        <v/>
      </c>
      <c r="EO280" s="13" t="str">
        <f>IF(Deník!$W280&lt;&gt;"",IF(Deník!$B280=Statistika!$F$69,Deník!$W280,""),"")</f>
        <v/>
      </c>
      <c r="EP280" s="601" t="str">
        <f>IF(Deník!$W280&lt;&gt;"",IF(Deník!$B280=Statistika!$F$70,Deník!$W280,""),"")</f>
        <v/>
      </c>
      <c r="EQ280" s="90"/>
      <c r="ER280" s="63" t="str">
        <f>IF(Deník!$W280&lt;&gt;"",IF(Deník!$J280="L",Deník!$W280,""),"")</f>
        <v/>
      </c>
      <c r="ES280" s="13" t="str">
        <f>IF(Deník!$W280&lt;&gt;"",IF(Deník!$J280="S",Deník!$W280,""),"")</f>
        <v/>
      </c>
      <c r="ET280" s="95"/>
      <c r="EU280" s="88"/>
      <c r="EV280" s="63" t="str">
        <f>IF(WEEKDAY(Deník!$C280,2)=1,Deník!$W280,"")</f>
        <v/>
      </c>
      <c r="EW280" s="13" t="str">
        <f>IF(WEEKDAY(Deník!$C280,2)=2,Deník!$W280,"")</f>
        <v/>
      </c>
      <c r="EX280" s="13" t="str">
        <f>IF(WEEKDAY(Deník!$C280,2)=3,Deník!$W280,"")</f>
        <v/>
      </c>
      <c r="EY280" s="13" t="str">
        <f>IF(WEEKDAY(Deník!$C280,2)=4,Deník!$W280,"")</f>
        <v/>
      </c>
      <c r="EZ280" s="60" t="str">
        <f>IF(WEEKDAY(Deník!$C280,2)=5,Deník!$W280,"")</f>
        <v/>
      </c>
      <c r="FA280" s="99"/>
      <c r="FB280" s="100">
        <f>Deník!D280</f>
        <v>0</v>
      </c>
      <c r="FC280" s="63">
        <f>IF($FB280&lt;&gt;"",IF(AND($FB280&gt;=FC$2,$FB280&lt;=FC$3),Deník!$W280,""))</f>
        <v>0</v>
      </c>
      <c r="FD280" s="63" t="str">
        <f>IF($FB280&lt;&gt;"",IF(AND($FB280&gt;=FD$2,$FB280&lt;=FD$3),Deník!$W280,""))</f>
        <v/>
      </c>
      <c r="FE280" s="63" t="str">
        <f>IF($FB280&lt;&gt;"",IF(AND($FB280&gt;=FE$2,$FB280&lt;=FE$3),Deník!$W280,""))</f>
        <v/>
      </c>
      <c r="FF280" s="63" t="str">
        <f>IF($FB280&lt;&gt;"",IF(AND($FB280&gt;=FF$2,$FB280&lt;=FF$3),Deník!$W280,""))</f>
        <v/>
      </c>
      <c r="FG280" s="63" t="str">
        <f>IF($FB280&lt;&gt;"",IF(AND($FB280&gt;=FG$2,$FB280&lt;=FG$3),Deník!$W280,""))</f>
        <v/>
      </c>
      <c r="FH280" s="63" t="str">
        <f>IF($FB280&lt;&gt;"",IF(AND($FB280&gt;=FH$2,$FB280&lt;=FH$3),Deník!$W280,""))</f>
        <v/>
      </c>
      <c r="FI280" s="63" t="str">
        <f>IF($FB280&lt;&gt;"",IF(AND($FB280&gt;=FI$2,$FB280&lt;=FI$3),Deník!$W280,""))</f>
        <v/>
      </c>
      <c r="FJ280" s="63" t="str">
        <f>IF($FB280&lt;&gt;"",IF(AND($FB280&gt;=FJ$2,$FB280&lt;=FJ$3),Deník!$W280,""))</f>
        <v/>
      </c>
      <c r="FK280" s="63" t="str">
        <f>IF($FB280&lt;&gt;"",IF(AND($FB280&gt;=FK$2,$FB280&lt;=FK$3),Deník!$W280,""))</f>
        <v/>
      </c>
      <c r="FL280" s="63" t="str">
        <f>IF($FB280&lt;&gt;"",IF(AND($FB280&gt;=FL$2,$FB280&lt;=FL$3),Deník!$W280,""))</f>
        <v/>
      </c>
      <c r="FM280" s="63" t="str">
        <f>IF($FB280&lt;&gt;"",IF(AND($FB280&gt;=FM$2,$FB280&lt;=FM$3),Deník!$W280,""))</f>
        <v/>
      </c>
      <c r="FN280" s="13"/>
      <c r="FO280" s="20" t="str">
        <f>IF(Deník!$W280&gt;1,Deník!$W280,"")</f>
        <v/>
      </c>
      <c r="FP280" s="20" t="str">
        <f>IF(Deník!$W280&lt;0,Deník!$W280,"")</f>
        <v/>
      </c>
      <c r="FQ280" s="17"/>
      <c r="FS280" s="233"/>
      <c r="FT280" s="233" t="str">
        <f>IF(Deník!$W280&lt;&gt;"",IF(Deník!$Y280=Statistika!$F$78,Deník!$W280,""),"")</f>
        <v/>
      </c>
      <c r="FU280" s="233" t="str">
        <f>IF(Deník!$W280&lt;&gt;"",IF(Deník!$Y280=Statistika!$F$79,Deník!$W280,""),"")</f>
        <v/>
      </c>
      <c r="FV280" s="233" t="str">
        <f>IF(Deník!$W280&lt;&gt;"",IF(Deník!$Y280=Statistika!$F$80,Deník!$W280,""),"")</f>
        <v/>
      </c>
      <c r="FW280" s="233" t="str">
        <f>IF(Deník!$W280&lt;&gt;"",IF(Deník!$Y280=Statistika!$F$81,Deník!$W280,""),"")</f>
        <v/>
      </c>
      <c r="FX280" s="233" t="str">
        <f>IF(Deník!$W280&lt;&gt;"",IF(Deník!$Y280=Statistika!$F$82,Deník!$W280,""),"")</f>
        <v/>
      </c>
      <c r="FY280" s="233" t="str">
        <f>IF(Deník!$W280&lt;&gt;"",IF(Deník!$Y280=Statistika!$F$83,Deník!$W280,""),"")</f>
        <v/>
      </c>
      <c r="FZ280" s="233" t="str">
        <f>IF(Deník!$W280&lt;&gt;"",IF(Deník!$Y280=Statistika!$F$84,Deník!$W280,""),"")</f>
        <v/>
      </c>
      <c r="GA280" s="233" t="str">
        <f>IF(Deník!$W280&lt;&gt;"",IF(Deník!$Y280=Statistika!$F$85,Deník!$W280,""),"")</f>
        <v/>
      </c>
      <c r="GB280" s="233" t="str">
        <f>IF(Deník!$W280&lt;&gt;"",IF(Deník!$Y280=Statistika!$F$86,Deník!$W280,""),"")</f>
        <v/>
      </c>
      <c r="GC280" s="233" t="str">
        <f>IF(Deník!$W280&lt;&gt;"",IF(Deník!$Y280=Statistika!$F$87,Deník!$W280,""),"")</f>
        <v/>
      </c>
      <c r="GD280" s="233" t="str">
        <f>IF(Deník!$W280&lt;&gt;"",IF(Deník!$Y280=Statistika!$F$88,Deník!$W280,""),"")</f>
        <v/>
      </c>
      <c r="GE280" s="233" t="str">
        <f>IF(Deník!$W280&lt;&gt;"",IF(Deník!$Y280=Statistika!$F$89,Deník!$W280,""),"")</f>
        <v/>
      </c>
      <c r="GF280" s="233" t="str">
        <f>IF(Deník!$W280&lt;&gt;"",IF(Deník!$Y280=Statistika!$F$90,Deník!$W280,""),"")</f>
        <v/>
      </c>
      <c r="GG280" s="233" t="str">
        <f>IF(Deník!$W280&lt;&gt;"",IF(Deník!$Y280=Statistika!$F$91,Deník!$W280,""),"")</f>
        <v/>
      </c>
      <c r="GH280" s="233"/>
      <c r="GI280" s="233" t="str">
        <f>IF(Deník!$W280&lt;&gt;"",IF(Deník!$AB280=Statistika!$L$100,Deník!$W280,""),"")</f>
        <v/>
      </c>
      <c r="GJ280" s="233" t="str">
        <f>IF(Deník!$W280&lt;&gt;"",IF(Deník!$AB280=Statistika!$L$101,Deník!$W280,""),"")</f>
        <v/>
      </c>
      <c r="GK280" s="233" t="str">
        <f>IF(Deník!$W280&lt;&gt;"",IF(Deník!$AB280=Statistika!$L$102,Deník!$W280,""),"")</f>
        <v/>
      </c>
      <c r="GL280" s="233" t="str">
        <f>IF(Deník!$W280&lt;&gt;"",IF(Deník!$AB280=Statistika!$L$103,Deník!$W280,""),"")</f>
        <v/>
      </c>
      <c r="GM280" s="233" t="str">
        <f>IF(Deník!$W280&lt;&gt;"",IF(Deník!$AB280=Statistika!$L$104,Deník!$W280,""),"")</f>
        <v/>
      </c>
      <c r="GN280" s="233" t="str">
        <f>IF(Deník!$W280&lt;&gt;"",IF(Deník!$AB280=Statistika!$L$105,Deník!$W280,""),"")</f>
        <v/>
      </c>
      <c r="GO280" s="233" t="str">
        <f>IF(Deník!$W280&lt;&gt;"",IF(Deník!$AB280=Statistika!$L$106,Deník!$W280,""),"")</f>
        <v/>
      </c>
      <c r="GP280" s="233" t="str">
        <f>IF(Deník!$W280&lt;&gt;"",IF(Deník!$AB280=Statistika!$L$107,Deník!$W280,""),"")</f>
        <v/>
      </c>
      <c r="GQ280" s="233" t="str">
        <f>IF(Deník!$W280&lt;&gt;"",IF(Deník!$AB280=Statistika!$L$108,Deník!$W280,""),"")</f>
        <v/>
      </c>
      <c r="GS280" s="233" t="str">
        <f>IF(Deník!$W280&lt;0,IF(Deník!$AC280=Statistika!$F$117,Deník!$W280,""),"")</f>
        <v/>
      </c>
      <c r="GT280" s="233" t="str">
        <f>IF(Deník!$W280&lt;0,IF(Deník!$AC280=Statistika!$F$118,Deník!$W280,""),"")</f>
        <v/>
      </c>
      <c r="GU280" s="233" t="str">
        <f>IF(Deník!$W280&lt;0,IF(Deník!$AC280=Statistika!$F$119,Deník!$W280,""),"")</f>
        <v/>
      </c>
      <c r="GV280" s="233" t="str">
        <f>IF(Deník!$W280&lt;0,IF(Deník!$AC280=Statistika!$F$120,Deník!$W280,""),"")</f>
        <v/>
      </c>
      <c r="GW280" s="233" t="str">
        <f>IF(Deník!$W280&lt;0,IF(Deník!$AC280=Statistika!$F$121,Deník!$W280,""),"")</f>
        <v/>
      </c>
      <c r="GX280" s="233" t="str">
        <f>IF(Deník!$W280&lt;0,IF(Deník!$AC280=Statistika!$F$122,Deník!$W280,""),"")</f>
        <v/>
      </c>
      <c r="GY280" s="233" t="str">
        <f>IF(Deník!$W280&lt;0,IF(Deník!$AC280=Statistika!$F$123,Deník!$W280,""),"")</f>
        <v/>
      </c>
      <c r="GZ280" s="233" t="str">
        <f>IF(Deník!$W280&lt;0,IF(Deník!$AC280=Statistika!$F$124,Deník!$W280,""),"")</f>
        <v/>
      </c>
      <c r="HA280" s="233" t="str">
        <f>IF(Deník!$W280&lt;0,IF(Deník!$AC280=Statistika!$F$125,Deník!$W280,""),"")</f>
        <v/>
      </c>
      <c r="HC280" s="233" t="str">
        <f>IF(Deník!$W280&lt;0,IF(Deník!$AD280=Statistika!$F$133,Deník!$W280,""),"")</f>
        <v/>
      </c>
      <c r="HD280" s="233" t="str">
        <f>IF(Deník!$W280&lt;0,IF(Deník!$AD280=Statistika!$F$134,Deník!$W280,""),"")</f>
        <v/>
      </c>
      <c r="HE280" s="233" t="str">
        <f>IF(Deník!$W280&lt;0,IF(Deník!$AD280=Statistika!$F$135,Deník!$W280,""),"")</f>
        <v/>
      </c>
      <c r="HF280" s="233" t="str">
        <f>IF(Deník!$W280&lt;0,IF(Deník!$AD280=Statistika!$F$136,Deník!$W280,""),"")</f>
        <v/>
      </c>
      <c r="HG280" s="233" t="str">
        <f>IF(Deník!$W280&lt;0,IF(Deník!$AD280=Statistika!$F$137,Deník!$W280,""),"")</f>
        <v/>
      </c>
      <c r="ID280" s="8">
        <f>Tabulka4[[#This Row],[Sloupec3]]</f>
        <v>0</v>
      </c>
      <c r="IE280" s="17" t="str">
        <f>IF(AND([1]Deník!$C280&gt;='[1]Měsíční shrnutí'!$D$1,[1]Deník!$C280&lt;='[1]Měsíční shrnutí'!$F$1),[1]Deník!$X280,"")</f>
        <v/>
      </c>
    </row>
    <row r="281" spans="1:239">
      <c r="A281" s="8">
        <f>Deník!C282</f>
        <v>0</v>
      </c>
      <c r="B281" s="50" t="str">
        <f>Deník!R282</f>
        <v/>
      </c>
      <c r="C281" s="102" t="str">
        <f>IF(AND(Deník!R282&gt;1,Deník!R282&lt;&gt;""),1,"")</f>
        <v/>
      </c>
      <c r="D281" s="102" t="str">
        <f>IF(AND(Deník!R282&lt;=0,Deník!R282&lt;&gt;""),1,"")</f>
        <v/>
      </c>
      <c r="E281" s="103" t="str">
        <f>IF(AND(Deník!R282&gt;=0,Deník!R282&lt;=1),1,"")</f>
        <v/>
      </c>
      <c r="F281" s="79" t="str">
        <f>IF(Deník!R282&lt;&gt;"",Deník!R282+F280,"")</f>
        <v/>
      </c>
      <c r="G281" s="85"/>
      <c r="H281" s="54" t="str">
        <f>IF(MONTH(Deník!$C281)=H$2,IF(AND(Deník!$R281&gt;=0,Deník!$R281&lt;=1),"BE",Deník!$R281),"")</f>
        <v/>
      </c>
      <c r="I281" s="11" t="str">
        <f>IF(MONTH(Deník!$C281)=I$2,IF(AND(Deník!$R281&gt;=0,Deník!$R281&lt;=1),"BE",Deník!$R281),"")</f>
        <v/>
      </c>
      <c r="J281" s="11" t="str">
        <f>IF(MONTH(Deník!$C281)=J$2,IF(AND(Deník!$R281&gt;=0,Deník!$R281&lt;=1),"BE",Deník!$R281),"")</f>
        <v/>
      </c>
      <c r="K281" s="11" t="str">
        <f>IF(MONTH(Deník!$C281)=K$2,IF(AND(Deník!$R281&gt;=0,Deník!$R281&lt;=1),"BE",Deník!$R281),"")</f>
        <v/>
      </c>
      <c r="L281" s="11" t="str">
        <f>IF(MONTH(Deník!$C281)=L$2,IF(AND(Deník!$R281&gt;=0,Deník!$R281&lt;=1),"BE",Deník!$R281),"")</f>
        <v/>
      </c>
      <c r="M281" s="11" t="str">
        <f>IF(MONTH(Deník!$C281)=M$2,IF(AND(Deník!$R281&gt;=0,Deník!$R281&lt;=1),"BE",Deník!$R281),"")</f>
        <v/>
      </c>
      <c r="N281" s="11" t="str">
        <f>IF(MONTH(Deník!$C281)=N$2,IF(AND(Deník!$R281&gt;=0,Deník!$R281&lt;=1),"BE",Deník!$R281),"")</f>
        <v/>
      </c>
      <c r="O281" s="11" t="str">
        <f>IF(MONTH(Deník!$C281)=O$2,IF(AND(Deník!$R281&gt;=0,Deník!$R281&lt;=1),"BE",Deník!$R281),"")</f>
        <v/>
      </c>
      <c r="P281" s="11" t="str">
        <f>IF(MONTH(Deník!$C281)=P$2,IF(AND(Deník!$R281&gt;=0,Deník!$R281&lt;=1),"BE",Deník!$R281),"")</f>
        <v/>
      </c>
      <c r="Q281" s="11" t="str">
        <f>IF(MONTH(Deník!$C281)=Q$2,IF(AND(Deník!$R281&gt;=0,Deník!$R281&lt;=1),"BE",Deník!$R281),"")</f>
        <v/>
      </c>
      <c r="R281" s="11" t="str">
        <f>IF(MONTH(Deník!$C281)=R$2,IF(AND(Deník!$R281&gt;=0,Deník!$R281&lt;=1),"BE",Deník!$R281),"")</f>
        <v/>
      </c>
      <c r="S281" s="57" t="str">
        <f>IF(MONTH(Deník!$C281)=S$2,IF(AND(Deník!$R281&gt;=0,Deník!$R281&lt;=1),"BE",Deník!$R281),"")</f>
        <v/>
      </c>
      <c r="U281" s="12"/>
      <c r="V281" s="12"/>
      <c r="X281" s="600" t="str">
        <f>IF(Deník!$R281&lt;&gt;"",IF(Deník!$B281=Statistika!$F$63,IF(AND(Deník!$R281&gt;=0,Deník!$R281&lt;=1),"BE",Deník!$R281),""),"")</f>
        <v/>
      </c>
      <c r="Y281" s="13" t="str">
        <f>IF(Deník!$R281&lt;&gt;"",IF(Deník!$B281=Statistika!$F$64,IF(AND(Deník!$R281&gt;=0,Deník!$R281&lt;=1),"BE",Deník!$R281),""),"")</f>
        <v/>
      </c>
      <c r="Z281" s="13" t="str">
        <f>IF(Deník!$R281&lt;&gt;"",IF(Deník!$B281=Statistika!$F$65,IF(AND(Deník!$R281&gt;=0,Deník!$R281&lt;=1),"BE",Deník!$R281),""),"")</f>
        <v/>
      </c>
      <c r="AA281" s="13" t="str">
        <f>IF(Deník!$R281&lt;&gt;"",IF(Deník!$B281=Statistika!$F$66,IF(AND(Deník!$R281&gt;=0,Deník!$R281&lt;=1),"BE",Deník!$R281),""),"")</f>
        <v/>
      </c>
      <c r="AB281" s="13" t="str">
        <f>IF(Deník!$R281&lt;&gt;"",IF(Deník!$B281=Statistika!$F$67,IF(AND(Deník!$R281&gt;=0,Deník!$R281&lt;=1),"BE",Deník!$R281),""),"")</f>
        <v/>
      </c>
      <c r="AC281" s="13" t="str">
        <f>IF(Deník!$R281&lt;&gt;"",IF(Deník!$B281=Statistika!$F$68,IF(AND(Deník!$R281&gt;=0,Deník!$R281&lt;=1),"BE",Deník!$R281),""),"")</f>
        <v/>
      </c>
      <c r="AD281" s="13" t="str">
        <f>IF(Deník!$R281&lt;&gt;"",IF(Deník!$B281=Statistika!$F$69,IF(AND(Deník!$R281&gt;=0,Deník!$R281&lt;=1),"BE",Deník!$R281),""),"")</f>
        <v/>
      </c>
      <c r="AE281" s="601" t="str">
        <f>IF(Deník!$R281&lt;&gt;"",IF(Deník!$B281=Statistika!$F$70,IF(AND(Deník!$R281&gt;=0,Deník!$R281&lt;=1),"BE",Deník!$R281),""),"")</f>
        <v/>
      </c>
      <c r="AF281" s="90"/>
      <c r="AG281" s="63" t="str">
        <f>IF(Deník!$R281&lt;&gt;"",IF(Deník!$J281="L",IF(AND(Deník!$R281&gt;=0,Deník!$R281&lt;=1),"BE",Deník!$R281),""),"")</f>
        <v/>
      </c>
      <c r="AH281" s="13" t="str">
        <f>IF(Deník!$R281&lt;&gt;"",IF(Deník!$J281="S",IF(AND(Deník!$R281&gt;=0,Deník!$R281&lt;=1),"BE",Deník!$R281),""),"")</f>
        <v/>
      </c>
      <c r="AI281" s="95"/>
      <c r="AJ281" s="71" t="str">
        <f>IF(Deník!N282&lt;&gt;"",Deník!N282*-1,"")</f>
        <v/>
      </c>
      <c r="AK281" s="88"/>
      <c r="AL281" s="63" t="str">
        <f>IF(WEEKDAY(Deník!$C281,2)=1,IF(AND(Deník!$R281&gt;=0,Deník!$R281&lt;=1),"BE",Deník!$R281),"")</f>
        <v/>
      </c>
      <c r="AM281" s="13" t="str">
        <f>IF(WEEKDAY(Deník!$C281,2)=2,IF(AND(Deník!$R281&gt;=0,Deník!$R281&lt;=1),"BE",Deník!$R281),"")</f>
        <v/>
      </c>
      <c r="AN281" s="13" t="str">
        <f>IF(WEEKDAY(Deník!$C281,2)=3,IF(AND(Deník!$R281&gt;=0,Deník!$R281&lt;=1),"BE",Deník!$R281),"")</f>
        <v/>
      </c>
      <c r="AO281" s="13" t="str">
        <f>IF(WEEKDAY(Deník!$C281,2)=4,IF(AND(Deník!$R281&gt;=0,Deník!$R281&lt;=1),"BE",Deník!$R281),"")</f>
        <v/>
      </c>
      <c r="AP281" s="60" t="str">
        <f>IF(WEEKDAY(Deník!$C281,2)=5,IF(AND(Deník!$R281&gt;=0,Deník!$R281&lt;=1),"BE",Deník!$R281),"")</f>
        <v/>
      </c>
      <c r="AQ281" s="99"/>
      <c r="AR281" s="100">
        <f>Deník!D281</f>
        <v>0</v>
      </c>
      <c r="AS281" s="63" t="str">
        <f>IF(Deník!$D281&lt;&gt;"",IF(AND(Deník!$D281&gt;=AS$2,Deník!$D281&lt;=AS$3),IF(AND(Deník!$R281&gt;=0,Deník!$R281&lt;=1),"BE",Deník!$R281),""),"")</f>
        <v/>
      </c>
      <c r="AT281" s="63" t="str">
        <f>IF(Deník!$D281&lt;&gt;"",IF(AND(Deník!$D281&gt;=AT$2,Deník!$D281&lt;=AT$3),IF(AND(Deník!$R281&gt;=0,Deník!$R281&lt;=1),"BE",Deník!$R281),""),"")</f>
        <v/>
      </c>
      <c r="AU281" s="63" t="str">
        <f>IF(Deník!$D281&lt;&gt;"",IF(AND(Deník!$D281&gt;=AU$2,Deník!$D281&lt;=AU$3),IF(AND(Deník!$R281&gt;=0,Deník!$R281&lt;=1),"BE",Deník!$R281),""),"")</f>
        <v/>
      </c>
      <c r="AV281" s="63" t="str">
        <f>IF(Deník!$D281&lt;&gt;"",IF(AND(Deník!$D281&gt;=AV$2,Deník!$D281&lt;=AV$3),IF(AND(Deník!$R281&gt;=0,Deník!$R281&lt;=1),"BE",Deník!$R281),""),"")</f>
        <v/>
      </c>
      <c r="AW281" s="63" t="str">
        <f>IF(Deník!$D281&lt;&gt;"",IF(AND(Deník!$D281&gt;=AW$2,Deník!$D281&lt;=AW$3),IF(AND(Deník!$R281&gt;=0,Deník!$R281&lt;=1),"BE",Deník!$R281),""),"")</f>
        <v/>
      </c>
      <c r="AX281" s="63" t="str">
        <f>IF(Deník!$D281&lt;&gt;"",IF(AND(Deník!$D281&gt;=AX$2,Deník!$D281&lt;=AX$3),IF(AND(Deník!$R281&gt;=0,Deník!$R281&lt;=1),"BE",Deník!$R281),""),"")</f>
        <v/>
      </c>
      <c r="AY281" s="63" t="str">
        <f>IF(Deník!$D281&lt;&gt;"",IF(AND(Deník!$D281&gt;=AY$2,Deník!$D281&lt;=AY$3),IF(AND(Deník!$R281&gt;=0,Deník!$R281&lt;=1),"BE",Deník!$R281),""),"")</f>
        <v/>
      </c>
      <c r="AZ281" s="63" t="str">
        <f>IF(Deník!$D281&lt;&gt;"",IF(AND(Deník!$D281&gt;=AZ$2,Deník!$D281&lt;=AZ$3),IF(AND(Deník!$R281&gt;=0,Deník!$R281&lt;=1),"BE",Deník!$R281),""),"")</f>
        <v/>
      </c>
      <c r="BA281" s="63" t="str">
        <f>IF(Deník!$D281&lt;&gt;"",IF(AND(Deník!$D281&gt;=BA$2,Deník!$D281&lt;=BA$3),IF(AND(Deník!$R281&gt;=0,Deník!$R281&lt;=1),"BE",Deník!$R281),""),"")</f>
        <v/>
      </c>
      <c r="BB281" s="63" t="str">
        <f>IF(Deník!$D281&lt;&gt;"",IF(AND(Deník!$D281&gt;=BB$2,Deník!$D281&lt;=BB$3),IF(AND(Deník!$R281&gt;=0,Deník!$R281&lt;=1),"BE",Deník!$R281),""),"")</f>
        <v/>
      </c>
      <c r="BC281" s="71" t="str">
        <f>IF(Deník!$D281&lt;&gt;"",IF(AND(Deník!$D281&gt;=BC$2,Deník!$D281&lt;=BC$3),IF(AND(Deník!$R281&gt;=0,Deník!$R281&lt;=1),"BE",Deník!$R281),""),"")</f>
        <v/>
      </c>
      <c r="BD281" s="20" t="str">
        <f>IF(Deník!$J282="S",(Deník!$M282-Deník!$K282),IF(Deník!$J282="L",(Deník!$K282-Deník!$M282),""))</f>
        <v/>
      </c>
      <c r="BE281" s="20" t="str">
        <f>IF(Deník!$J282="S",(Deník!$K282-Deník!$O282),IF(Deník!$J282="L",(Deník!$O282-Deník!$K282),""))</f>
        <v/>
      </c>
      <c r="BF281" s="20" t="str">
        <f>IF(Deník!$J282="S",(Deník!$K282-Deník!$L282),IF(Deník!$J282="L",(Deník!$L282-Deník!$K282),""))</f>
        <v/>
      </c>
      <c r="BG281" s="20" t="str">
        <f>IF(Deník!$J282="S",(Deník!$K282-Deník!$S282),IF(Deník!$J282="L",(Deník!$S282-Deník!$K282),""))</f>
        <v/>
      </c>
      <c r="BH281" s="20" t="str">
        <f>IF(Deník!$J282="S",(Deník!$K282-Deník!$U282),IF(Deník!$J282="L",(Deník!$U282-Deník!$K282),""))</f>
        <v/>
      </c>
      <c r="BI281" s="20" t="str">
        <f>IF(Deník!$R281&gt;1,Deník!$R281,"")</f>
        <v/>
      </c>
      <c r="BJ281" s="20" t="str">
        <f>IF(Deník!$R281&lt;0,Deník!$R281,"")</f>
        <v/>
      </c>
      <c r="BK281" s="17"/>
      <c r="BM281" s="233" t="str">
        <f>IF(Deník!$R281&lt;&gt;"",IF(Deník!$Y281=Statistika!$F$78,IF(AND(Deník!$R281&gt;=0,Deník!$R281&lt;=1),"BE",Deník!$R281),""),"")</f>
        <v/>
      </c>
      <c r="BN281" s="233" t="str">
        <f>IF(Deník!$R281&lt;&gt;"",IF(Deník!$Y281=Statistika!$F$79,IF(AND(Deník!$R281&gt;=0,Deník!$R281&lt;=1),"BE",Deník!$R281),""),"")</f>
        <v/>
      </c>
      <c r="BO281" s="233" t="str">
        <f>IF(Deník!$R281&lt;&gt;"",IF(Deník!$Y281=Statistika!$F$80,IF(AND(Deník!$R281&gt;=0,Deník!$R281&lt;=1),"BE",Deník!$R281),""),"")</f>
        <v/>
      </c>
      <c r="BP281" s="233" t="str">
        <f>IF(Deník!$R281&lt;&gt;"",IF(Deník!$Y281=Statistika!$F$81,IF(AND(Deník!$R281&gt;=0,Deník!$R281&lt;=1),"BE",Deník!$R281),""),"")</f>
        <v/>
      </c>
      <c r="BQ281" s="233" t="str">
        <f>IF(Deník!$R281&lt;&gt;"",IF(Deník!$Y281=Statistika!$F$82,IF(AND(Deník!$R281&gt;=0,Deník!$R281&lt;=1),"BE",Deník!$R281),""),"")</f>
        <v/>
      </c>
      <c r="BR281" s="233" t="str">
        <f>IF(Deník!$R281&lt;&gt;"",IF(Deník!$Y281=Statistika!$F$83,IF(AND(Deník!$R281&gt;=0,Deník!$R281&lt;=1),"BE",Deník!$R281),""),"")</f>
        <v/>
      </c>
      <c r="BS281" s="233" t="str">
        <f>IF(Deník!$R281&lt;&gt;"",IF(Deník!$Y281=Statistika!$F$84,IF(AND(Deník!$R281&gt;=0,Deník!$R281&lt;=1),"BE",Deník!$R281),""),"")</f>
        <v/>
      </c>
      <c r="BT281" s="233" t="str">
        <f>IF(Deník!$R281&lt;&gt;"",IF(Deník!$Y281=Statistika!$F$85,IF(AND(Deník!$R281&gt;=0,Deník!$R281&lt;=1),"BE",Deník!$R281),""),"")</f>
        <v/>
      </c>
      <c r="BU281" s="233" t="str">
        <f>IF(Deník!$R281&lt;&gt;"",IF(Deník!$Y281=Statistika!$F$86,IF(AND(Deník!$R281&gt;=0,Deník!$R281&lt;=1),"BE",Deník!$R281),""),"")</f>
        <v/>
      </c>
      <c r="BV281" s="233" t="str">
        <f>IF(Deník!$R281&lt;&gt;"",IF(Deník!$Y281=Statistika!$F$87,IF(AND(Deník!$R281&gt;=0,Deník!$R281&lt;=1),"BE",Deník!$R281),""),"")</f>
        <v/>
      </c>
      <c r="BW281" s="233" t="str">
        <f>IF(Deník!$R281&lt;&gt;"",IF(Deník!$Y281=Statistika!$F$88,IF(AND(Deník!$R281&gt;=0,Deník!$R281&lt;=1),"BE",Deník!$R281),""),"")</f>
        <v/>
      </c>
      <c r="BX281" s="233" t="str">
        <f>IF(Deník!$R281&lt;&gt;"",IF(Deník!$Y281=Statistika!$F$89,IF(AND(Deník!$R281&gt;=0,Deník!$R281&lt;=1),"BE",Deník!$R281),""),"")</f>
        <v/>
      </c>
      <c r="BY281" s="233" t="str">
        <f>IF(Deník!$R281&lt;&gt;"",IF(Deník!$Y281=Statistika!$F$90,IF(AND(Deník!$R281&gt;=0,Deník!$R281&lt;=1),"BE",Deník!$R281),""),"")</f>
        <v/>
      </c>
      <c r="BZ281" s="233" t="str">
        <f>IF(Deník!$R281&lt;&gt;"",IF(Deník!$Y281=Statistika!$F$91,IF(AND(Deník!$R281&gt;=0,Deník!$R281&lt;=1),"BE",Deník!$R281),""),"")</f>
        <v/>
      </c>
      <c r="CA281" s="233"/>
      <c r="CB281" s="233" t="str">
        <f>IF(Deník!$R281&lt;&gt;"",IF(Deník!$AB281="SL",IF(AND(Deník!$R281&gt;=0,Deník!$R281&lt;=1),"BE",Deník!$R281),""),"")</f>
        <v/>
      </c>
      <c r="CC281" s="233" t="str">
        <f>IF(Deník!$R281&lt;&gt;"",IF(Deník!$AB281="BE10",IF(AND(Deník!$R281&gt;=0,Deník!$R281&lt;=1),"BE",Deník!$R281),""),"")</f>
        <v/>
      </c>
      <c r="CD281" s="233" t="str">
        <f>IF(Deník!$R281&lt;&gt;"",IF(Deník!$AB281="BE15",IF(AND(Deník!$R281&gt;=0,Deník!$R281&lt;=1),"BE",Deník!$R281),""),"")</f>
        <v/>
      </c>
      <c r="CE281" s="233" t="str">
        <f>IF(Deník!$R281&lt;&gt;"",IF(Deník!$AB281="BE20",IF(AND(Deník!$R281&gt;=0,Deník!$R281&lt;=1),"BE",Deník!$R281),""),"")</f>
        <v/>
      </c>
      <c r="CF281" s="233" t="str">
        <f>IF(Deník!$R281&lt;&gt;"",IF(Deník!$AB281="TP1",IF(AND(Deník!$R281&gt;=0,Deník!$R281&lt;=1),"BE",Deník!$R281),""),"")</f>
        <v/>
      </c>
      <c r="CG281" s="233" t="str">
        <f>IF(Deník!$R281&lt;&gt;"",IF(Deník!$AB281="TP2",IF(AND(Deník!$R281&gt;=0,Deník!$R281&lt;=1),"BE",Deník!$R281),""),"")</f>
        <v/>
      </c>
      <c r="CH281" s="233" t="str">
        <f>IF(Deník!$R281&lt;&gt;"",IF(Deník!$AB281="TP3",IF(AND(Deník!$R281&gt;=0,Deník!$R281&lt;=1),"BE",Deník!$R281),""),"")</f>
        <v/>
      </c>
      <c r="CI281" s="233" t="str">
        <f>IF(Deník!$R281&lt;&gt;"",IF(Deník!$AB281="Trailing SL",IF(AND(Deník!$R281&gt;=0,Deník!$R281&lt;=1),"BE",Deník!$R281),""),"")</f>
        <v/>
      </c>
      <c r="CJ281" s="233" t="str">
        <f>IF(Deník!$R281&lt;&gt;"",IF(Deník!$AB281="Manual",IF(AND(Deník!$R281&gt;=0,Deník!$R281&lt;=1),"BE",Deník!$R281),""),"")</f>
        <v/>
      </c>
      <c r="CK281" s="233"/>
      <c r="CL281" s="233" t="str">
        <f>IF(Deník!$R281&lt;0,IF(Deník!$AC281=Statistika!$F$117,Deník!$R281,""),"")</f>
        <v/>
      </c>
      <c r="CM281" s="233" t="str">
        <f>IF(Deník!$R281&lt;0,IF(Deník!$AC281=Statistika!$F$118,Deník!$R281,""),"")</f>
        <v/>
      </c>
      <c r="CN281" s="233" t="str">
        <f>IF(Deník!$R281&lt;0,IF(Deník!$AC281=Statistika!$F$119,Deník!$R281,""),"")</f>
        <v/>
      </c>
      <c r="CO281" s="233" t="str">
        <f>IF(Deník!$R281&lt;0,IF(Deník!$AC281=Statistika!$F$120,Deník!$R281,""),"")</f>
        <v/>
      </c>
      <c r="CP281" s="233" t="str">
        <f>IF(Deník!$R281&lt;0,IF(Deník!$AC281=Statistika!$F$121,Deník!$R281,""),"")</f>
        <v/>
      </c>
      <c r="CQ281" s="233" t="str">
        <f>IF(Deník!$R281&lt;0,IF(Deník!$AC281=Statistika!$F$122,Deník!$R281,""),"")</f>
        <v/>
      </c>
      <c r="CR281" s="233" t="str">
        <f>IF(Deník!$R281&lt;0,IF(Deník!$AC281=Statistika!$F$123,Deník!$R281,""),"")</f>
        <v/>
      </c>
      <c r="CS281" s="233" t="str">
        <f>IF(Deník!$R281&lt;0,IF(Deník!$AC281=Statistika!$F$124,Deník!$R281,""),"")</f>
        <v/>
      </c>
      <c r="CT281" s="233" t="str">
        <f>IF(Deník!$R281&lt;0,IF(Deník!$AC281=Statistika!$F$125,Deník!$R281,""),"")</f>
        <v/>
      </c>
      <c r="CU281" s="233"/>
      <c r="CV281" s="233" t="str">
        <f>IF(Deník!$R281&lt;0,IF(Deník!$AD281=$CV$2,Deník!$R281,""),"")</f>
        <v/>
      </c>
      <c r="CW281" s="233" t="str">
        <f>IF(Deník!$R281&lt;0,IF(Deník!$AD281=$CW$2,Deník!$R281,""),"")</f>
        <v/>
      </c>
      <c r="CX281" s="233" t="str">
        <f>IF(Deník!$R281&lt;0,IF(Deník!$AD281=$CX$2,Deník!$R281,""),"")</f>
        <v/>
      </c>
      <c r="CY281" s="233" t="str">
        <f>IF(Deník!$R281&lt;0,IF(Deník!$AD281=$CY$2,Deník!$R281,""),"")</f>
        <v/>
      </c>
      <c r="CZ281" s="233" t="str">
        <f>IF(Deník!$R281&lt;0,IF(Deník!$AD281=$CZ$2,Deník!$R281,""),"")</f>
        <v/>
      </c>
      <c r="DL281" s="221">
        <f t="shared" si="14"/>
        <v>93847.029999999984</v>
      </c>
      <c r="DM281" s="220">
        <f t="shared" si="13"/>
        <v>-6.1529700000000132E-2</v>
      </c>
      <c r="DO281" s="50">
        <f>Deník!W282</f>
        <v>0</v>
      </c>
      <c r="DP281" s="102" t="str">
        <f>IF(AND(Deník!W282&gt;0),1,"")</f>
        <v/>
      </c>
      <c r="DQ281" s="102">
        <f>IF(AND(Deník!W282&lt;=0),1,"")</f>
        <v>1</v>
      </c>
      <c r="DR281" s="227"/>
      <c r="DS281" s="228"/>
      <c r="DT281" s="85"/>
      <c r="DU281" s="54">
        <f>IF(MONTH(Deník!$C281)=DU$2,Deník!$W281,"")</f>
        <v>0</v>
      </c>
      <c r="DV281" s="222" t="str">
        <f>IF(MONTH(Deník!$C281)=DV$2,Deník!$W281,"")</f>
        <v/>
      </c>
      <c r="DW281" s="222" t="str">
        <f>IF(MONTH(Deník!$C281)=DW$2,Deník!$W281,"")</f>
        <v/>
      </c>
      <c r="DX281" s="222" t="str">
        <f>IF(MONTH(Deník!$C281)=DX$2,Deník!$W281,"")</f>
        <v/>
      </c>
      <c r="DY281" s="222" t="str">
        <f>IF(MONTH(Deník!$C281)=DY$2,Deník!$W281,"")</f>
        <v/>
      </c>
      <c r="DZ281" s="222" t="str">
        <f>IF(MONTH(Deník!$C281)=DZ$2,Deník!$W281,"")</f>
        <v/>
      </c>
      <c r="EA281" s="222" t="str">
        <f>IF(MONTH(Deník!$C281)=EA$2,Deník!$W281,"")</f>
        <v/>
      </c>
      <c r="EB281" s="222" t="str">
        <f>IF(MONTH(Deník!$C281)=EB$2,Deník!$W281,"")</f>
        <v/>
      </c>
      <c r="EC281" s="222" t="str">
        <f>IF(MONTH(Deník!$C281)=EC$2,Deník!$W281,"")</f>
        <v/>
      </c>
      <c r="ED281" s="222" t="str">
        <f>IF(MONTH(Deník!$C281)=ED$2,Deník!$W281,"")</f>
        <v/>
      </c>
      <c r="EE281" s="222" t="str">
        <f>IF(MONTH(Deník!$C281)=EE$2,Deník!$W281,"")</f>
        <v/>
      </c>
      <c r="EF281" s="222" t="str">
        <f>IF(MONTH(Deník!$C281)=EF$2,Deník!$W281,"")</f>
        <v/>
      </c>
      <c r="EI281" s="600" t="str">
        <f>IF(Deník!$W281&lt;&gt;"",IF(Deník!$B281=Statistika!$F$63,Deník!$W281,""),"")</f>
        <v/>
      </c>
      <c r="EJ281" s="13" t="str">
        <f>IF(Deník!$W281&lt;&gt;"",IF(Deník!$B281=Statistika!$F$64,Deník!$W281,""),"")</f>
        <v/>
      </c>
      <c r="EK281" s="13" t="str">
        <f>IF(Deník!$W281&lt;&gt;"",IF(Deník!$B281=Statistika!$F$65,Deník!$W281,""),"")</f>
        <v/>
      </c>
      <c r="EL281" s="13" t="str">
        <f>IF(Deník!$W281&lt;&gt;"",IF(Deník!$B281=Statistika!$F$66,Deník!$W281,""),"")</f>
        <v/>
      </c>
      <c r="EM281" s="13" t="str">
        <f>IF(Deník!$W281&lt;&gt;"",IF(Deník!$B281=Statistika!$F$67,Deník!$W281,""),"")</f>
        <v/>
      </c>
      <c r="EN281" s="13" t="str">
        <f>IF(Deník!$W281&lt;&gt;"",IF(Deník!$B281=Statistika!$F$68,Deník!$W281,""),"")</f>
        <v/>
      </c>
      <c r="EO281" s="13" t="str">
        <f>IF(Deník!$W281&lt;&gt;"",IF(Deník!$B281=Statistika!$F$69,Deník!$W281,""),"")</f>
        <v/>
      </c>
      <c r="EP281" s="601" t="str">
        <f>IF(Deník!$W281&lt;&gt;"",IF(Deník!$B281=Statistika!$F$70,Deník!$W281,""),"")</f>
        <v/>
      </c>
      <c r="EQ281" s="90"/>
      <c r="ER281" s="63" t="str">
        <f>IF(Deník!$W281&lt;&gt;"",IF(Deník!$J281="L",Deník!$W281,""),"")</f>
        <v/>
      </c>
      <c r="ES281" s="13" t="str">
        <f>IF(Deník!$W281&lt;&gt;"",IF(Deník!$J281="S",Deník!$W281,""),"")</f>
        <v/>
      </c>
      <c r="ET281" s="95"/>
      <c r="EU281" s="88"/>
      <c r="EV281" s="63" t="str">
        <f>IF(WEEKDAY(Deník!$C281,2)=1,Deník!$W281,"")</f>
        <v/>
      </c>
      <c r="EW281" s="13" t="str">
        <f>IF(WEEKDAY(Deník!$C281,2)=2,Deník!$W281,"")</f>
        <v/>
      </c>
      <c r="EX281" s="13" t="str">
        <f>IF(WEEKDAY(Deník!$C281,2)=3,Deník!$W281,"")</f>
        <v/>
      </c>
      <c r="EY281" s="13" t="str">
        <f>IF(WEEKDAY(Deník!$C281,2)=4,Deník!$W281,"")</f>
        <v/>
      </c>
      <c r="EZ281" s="60" t="str">
        <f>IF(WEEKDAY(Deník!$C281,2)=5,Deník!$W281,"")</f>
        <v/>
      </c>
      <c r="FA281" s="99"/>
      <c r="FB281" s="100">
        <f>Deník!D281</f>
        <v>0</v>
      </c>
      <c r="FC281" s="63">
        <f>IF($FB281&lt;&gt;"",IF(AND($FB281&gt;=FC$2,$FB281&lt;=FC$3),Deník!$W281,""))</f>
        <v>0</v>
      </c>
      <c r="FD281" s="63" t="str">
        <f>IF($FB281&lt;&gt;"",IF(AND($FB281&gt;=FD$2,$FB281&lt;=FD$3),Deník!$W281,""))</f>
        <v/>
      </c>
      <c r="FE281" s="63" t="str">
        <f>IF($FB281&lt;&gt;"",IF(AND($FB281&gt;=FE$2,$FB281&lt;=FE$3),Deník!$W281,""))</f>
        <v/>
      </c>
      <c r="FF281" s="63" t="str">
        <f>IF($FB281&lt;&gt;"",IF(AND($FB281&gt;=FF$2,$FB281&lt;=FF$3),Deník!$W281,""))</f>
        <v/>
      </c>
      <c r="FG281" s="63" t="str">
        <f>IF($FB281&lt;&gt;"",IF(AND($FB281&gt;=FG$2,$FB281&lt;=FG$3),Deník!$W281,""))</f>
        <v/>
      </c>
      <c r="FH281" s="63" t="str">
        <f>IF($FB281&lt;&gt;"",IF(AND($FB281&gt;=FH$2,$FB281&lt;=FH$3),Deník!$W281,""))</f>
        <v/>
      </c>
      <c r="FI281" s="63" t="str">
        <f>IF($FB281&lt;&gt;"",IF(AND($FB281&gt;=FI$2,$FB281&lt;=FI$3),Deník!$W281,""))</f>
        <v/>
      </c>
      <c r="FJ281" s="63" t="str">
        <f>IF($FB281&lt;&gt;"",IF(AND($FB281&gt;=FJ$2,$FB281&lt;=FJ$3),Deník!$W281,""))</f>
        <v/>
      </c>
      <c r="FK281" s="63" t="str">
        <f>IF($FB281&lt;&gt;"",IF(AND($FB281&gt;=FK$2,$FB281&lt;=FK$3),Deník!$W281,""))</f>
        <v/>
      </c>
      <c r="FL281" s="63" t="str">
        <f>IF($FB281&lt;&gt;"",IF(AND($FB281&gt;=FL$2,$FB281&lt;=FL$3),Deník!$W281,""))</f>
        <v/>
      </c>
      <c r="FM281" s="63" t="str">
        <f>IF($FB281&lt;&gt;"",IF(AND($FB281&gt;=FM$2,$FB281&lt;=FM$3),Deník!$W281,""))</f>
        <v/>
      </c>
      <c r="FN281" s="13"/>
      <c r="FO281" s="20" t="str">
        <f>IF(Deník!$W281&gt;1,Deník!$W281,"")</f>
        <v/>
      </c>
      <c r="FP281" s="20" t="str">
        <f>IF(Deník!$W281&lt;0,Deník!$W281,"")</f>
        <v/>
      </c>
      <c r="FQ281" s="17"/>
      <c r="FS281" s="233"/>
      <c r="FT281" s="233" t="str">
        <f>IF(Deník!$W281&lt;&gt;"",IF(Deník!$Y281=Statistika!$F$78,Deník!$W281,""),"")</f>
        <v/>
      </c>
      <c r="FU281" s="233" t="str">
        <f>IF(Deník!$W281&lt;&gt;"",IF(Deník!$Y281=Statistika!$F$79,Deník!$W281,""),"")</f>
        <v/>
      </c>
      <c r="FV281" s="233" t="str">
        <f>IF(Deník!$W281&lt;&gt;"",IF(Deník!$Y281=Statistika!$F$80,Deník!$W281,""),"")</f>
        <v/>
      </c>
      <c r="FW281" s="233" t="str">
        <f>IF(Deník!$W281&lt;&gt;"",IF(Deník!$Y281=Statistika!$F$81,Deník!$W281,""),"")</f>
        <v/>
      </c>
      <c r="FX281" s="233" t="str">
        <f>IF(Deník!$W281&lt;&gt;"",IF(Deník!$Y281=Statistika!$F$82,Deník!$W281,""),"")</f>
        <v/>
      </c>
      <c r="FY281" s="233" t="str">
        <f>IF(Deník!$W281&lt;&gt;"",IF(Deník!$Y281=Statistika!$F$83,Deník!$W281,""),"")</f>
        <v/>
      </c>
      <c r="FZ281" s="233" t="str">
        <f>IF(Deník!$W281&lt;&gt;"",IF(Deník!$Y281=Statistika!$F$84,Deník!$W281,""),"")</f>
        <v/>
      </c>
      <c r="GA281" s="233" t="str">
        <f>IF(Deník!$W281&lt;&gt;"",IF(Deník!$Y281=Statistika!$F$85,Deník!$W281,""),"")</f>
        <v/>
      </c>
      <c r="GB281" s="233" t="str">
        <f>IF(Deník!$W281&lt;&gt;"",IF(Deník!$Y281=Statistika!$F$86,Deník!$W281,""),"")</f>
        <v/>
      </c>
      <c r="GC281" s="233" t="str">
        <f>IF(Deník!$W281&lt;&gt;"",IF(Deník!$Y281=Statistika!$F$87,Deník!$W281,""),"")</f>
        <v/>
      </c>
      <c r="GD281" s="233" t="str">
        <f>IF(Deník!$W281&lt;&gt;"",IF(Deník!$Y281=Statistika!$F$88,Deník!$W281,""),"")</f>
        <v/>
      </c>
      <c r="GE281" s="233" t="str">
        <f>IF(Deník!$W281&lt;&gt;"",IF(Deník!$Y281=Statistika!$F$89,Deník!$W281,""),"")</f>
        <v/>
      </c>
      <c r="GF281" s="233" t="str">
        <f>IF(Deník!$W281&lt;&gt;"",IF(Deník!$Y281=Statistika!$F$90,Deník!$W281,""),"")</f>
        <v/>
      </c>
      <c r="GG281" s="233" t="str">
        <f>IF(Deník!$W281&lt;&gt;"",IF(Deník!$Y281=Statistika!$F$91,Deník!$W281,""),"")</f>
        <v/>
      </c>
      <c r="GH281" s="233"/>
      <c r="GI281" s="233" t="str">
        <f>IF(Deník!$W281&lt;&gt;"",IF(Deník!$AB281=Statistika!$L$100,Deník!$W281,""),"")</f>
        <v/>
      </c>
      <c r="GJ281" s="233" t="str">
        <f>IF(Deník!$W281&lt;&gt;"",IF(Deník!$AB281=Statistika!$L$101,Deník!$W281,""),"")</f>
        <v/>
      </c>
      <c r="GK281" s="233" t="str">
        <f>IF(Deník!$W281&lt;&gt;"",IF(Deník!$AB281=Statistika!$L$102,Deník!$W281,""),"")</f>
        <v/>
      </c>
      <c r="GL281" s="233" t="str">
        <f>IF(Deník!$W281&lt;&gt;"",IF(Deník!$AB281=Statistika!$L$103,Deník!$W281,""),"")</f>
        <v/>
      </c>
      <c r="GM281" s="233" t="str">
        <f>IF(Deník!$W281&lt;&gt;"",IF(Deník!$AB281=Statistika!$L$104,Deník!$W281,""),"")</f>
        <v/>
      </c>
      <c r="GN281" s="233" t="str">
        <f>IF(Deník!$W281&lt;&gt;"",IF(Deník!$AB281=Statistika!$L$105,Deník!$W281,""),"")</f>
        <v/>
      </c>
      <c r="GO281" s="233" t="str">
        <f>IF(Deník!$W281&lt;&gt;"",IF(Deník!$AB281=Statistika!$L$106,Deník!$W281,""),"")</f>
        <v/>
      </c>
      <c r="GP281" s="233" t="str">
        <f>IF(Deník!$W281&lt;&gt;"",IF(Deník!$AB281=Statistika!$L$107,Deník!$W281,""),"")</f>
        <v/>
      </c>
      <c r="GQ281" s="233" t="str">
        <f>IF(Deník!$W281&lt;&gt;"",IF(Deník!$AB281=Statistika!$L$108,Deník!$W281,""),"")</f>
        <v/>
      </c>
      <c r="GS281" s="233" t="str">
        <f>IF(Deník!$W281&lt;0,IF(Deník!$AC281=Statistika!$F$117,Deník!$W281,""),"")</f>
        <v/>
      </c>
      <c r="GT281" s="233" t="str">
        <f>IF(Deník!$W281&lt;0,IF(Deník!$AC281=Statistika!$F$118,Deník!$W281,""),"")</f>
        <v/>
      </c>
      <c r="GU281" s="233" t="str">
        <f>IF(Deník!$W281&lt;0,IF(Deník!$AC281=Statistika!$F$119,Deník!$W281,""),"")</f>
        <v/>
      </c>
      <c r="GV281" s="233" t="str">
        <f>IF(Deník!$W281&lt;0,IF(Deník!$AC281=Statistika!$F$120,Deník!$W281,""),"")</f>
        <v/>
      </c>
      <c r="GW281" s="233" t="str">
        <f>IF(Deník!$W281&lt;0,IF(Deník!$AC281=Statistika!$F$121,Deník!$W281,""),"")</f>
        <v/>
      </c>
      <c r="GX281" s="233" t="str">
        <f>IF(Deník!$W281&lt;0,IF(Deník!$AC281=Statistika!$F$122,Deník!$W281,""),"")</f>
        <v/>
      </c>
      <c r="GY281" s="233" t="str">
        <f>IF(Deník!$W281&lt;0,IF(Deník!$AC281=Statistika!$F$123,Deník!$W281,""),"")</f>
        <v/>
      </c>
      <c r="GZ281" s="233" t="str">
        <f>IF(Deník!$W281&lt;0,IF(Deník!$AC281=Statistika!$F$124,Deník!$W281,""),"")</f>
        <v/>
      </c>
      <c r="HA281" s="233" t="str">
        <f>IF(Deník!$W281&lt;0,IF(Deník!$AC281=Statistika!$F$125,Deník!$W281,""),"")</f>
        <v/>
      </c>
      <c r="HC281" s="233" t="str">
        <f>IF(Deník!$W281&lt;0,IF(Deník!$AD281=Statistika!$F$133,Deník!$W281,""),"")</f>
        <v/>
      </c>
      <c r="HD281" s="233" t="str">
        <f>IF(Deník!$W281&lt;0,IF(Deník!$AD281=Statistika!$F$134,Deník!$W281,""),"")</f>
        <v/>
      </c>
      <c r="HE281" s="233" t="str">
        <f>IF(Deník!$W281&lt;0,IF(Deník!$AD281=Statistika!$F$135,Deník!$W281,""),"")</f>
        <v/>
      </c>
      <c r="HF281" s="233" t="str">
        <f>IF(Deník!$W281&lt;0,IF(Deník!$AD281=Statistika!$F$136,Deník!$W281,""),"")</f>
        <v/>
      </c>
      <c r="HG281" s="233" t="str">
        <f>IF(Deník!$W281&lt;0,IF(Deník!$AD281=Statistika!$F$137,Deník!$W281,""),"")</f>
        <v/>
      </c>
      <c r="ID281" s="8">
        <f>Tabulka4[[#This Row],[Sloupec3]]</f>
        <v>0</v>
      </c>
      <c r="IE281" s="17" t="str">
        <f>IF(AND([1]Deník!$C281&gt;='[1]Měsíční shrnutí'!$D$1,[1]Deník!$C281&lt;='[1]Měsíční shrnutí'!$F$1),[1]Deník!$X281,"")</f>
        <v/>
      </c>
    </row>
    <row r="282" spans="1:239">
      <c r="A282" s="8">
        <f>Deník!C283</f>
        <v>0</v>
      </c>
      <c r="B282" s="50" t="str">
        <f>Deník!R283</f>
        <v/>
      </c>
      <c r="C282" s="102" t="str">
        <f>IF(AND(Deník!R283&gt;1,Deník!R283&lt;&gt;""),1,"")</f>
        <v/>
      </c>
      <c r="D282" s="102" t="str">
        <f>IF(AND(Deník!R283&lt;=0,Deník!R283&lt;&gt;""),1,"")</f>
        <v/>
      </c>
      <c r="E282" s="103" t="str">
        <f>IF(AND(Deník!R283&gt;=0,Deník!R283&lt;=1),1,"")</f>
        <v/>
      </c>
      <c r="F282" s="79" t="str">
        <f>IF(Deník!R283&lt;&gt;"",Deník!R283+F281,"")</f>
        <v/>
      </c>
      <c r="G282" s="85"/>
      <c r="H282" s="54" t="str">
        <f>IF(MONTH(Deník!$C282)=H$2,IF(AND(Deník!$R282&gt;=0,Deník!$R282&lt;=1),"BE",Deník!$R282),"")</f>
        <v/>
      </c>
      <c r="I282" s="11" t="str">
        <f>IF(MONTH(Deník!$C282)=I$2,IF(AND(Deník!$R282&gt;=0,Deník!$R282&lt;=1),"BE",Deník!$R282),"")</f>
        <v/>
      </c>
      <c r="J282" s="11" t="str">
        <f>IF(MONTH(Deník!$C282)=J$2,IF(AND(Deník!$R282&gt;=0,Deník!$R282&lt;=1),"BE",Deník!$R282),"")</f>
        <v/>
      </c>
      <c r="K282" s="11" t="str">
        <f>IF(MONTH(Deník!$C282)=K$2,IF(AND(Deník!$R282&gt;=0,Deník!$R282&lt;=1),"BE",Deník!$R282),"")</f>
        <v/>
      </c>
      <c r="L282" s="11" t="str">
        <f>IF(MONTH(Deník!$C282)=L$2,IF(AND(Deník!$R282&gt;=0,Deník!$R282&lt;=1),"BE",Deník!$R282),"")</f>
        <v/>
      </c>
      <c r="M282" s="11" t="str">
        <f>IF(MONTH(Deník!$C282)=M$2,IF(AND(Deník!$R282&gt;=0,Deník!$R282&lt;=1),"BE",Deník!$R282),"")</f>
        <v/>
      </c>
      <c r="N282" s="11" t="str">
        <f>IF(MONTH(Deník!$C282)=N$2,IF(AND(Deník!$R282&gt;=0,Deník!$R282&lt;=1),"BE",Deník!$R282),"")</f>
        <v/>
      </c>
      <c r="O282" s="11" t="str">
        <f>IF(MONTH(Deník!$C282)=O$2,IF(AND(Deník!$R282&gt;=0,Deník!$R282&lt;=1),"BE",Deník!$R282),"")</f>
        <v/>
      </c>
      <c r="P282" s="11" t="str">
        <f>IF(MONTH(Deník!$C282)=P$2,IF(AND(Deník!$R282&gt;=0,Deník!$R282&lt;=1),"BE",Deník!$R282),"")</f>
        <v/>
      </c>
      <c r="Q282" s="11" t="str">
        <f>IF(MONTH(Deník!$C282)=Q$2,IF(AND(Deník!$R282&gt;=0,Deník!$R282&lt;=1),"BE",Deník!$R282),"")</f>
        <v/>
      </c>
      <c r="R282" s="11" t="str">
        <f>IF(MONTH(Deník!$C282)=R$2,IF(AND(Deník!$R282&gt;=0,Deník!$R282&lt;=1),"BE",Deník!$R282),"")</f>
        <v/>
      </c>
      <c r="S282" s="57" t="str">
        <f>IF(MONTH(Deník!$C282)=S$2,IF(AND(Deník!$R282&gt;=0,Deník!$R282&lt;=1),"BE",Deník!$R282),"")</f>
        <v/>
      </c>
      <c r="U282" s="12"/>
      <c r="V282" s="12"/>
      <c r="X282" s="600" t="str">
        <f>IF(Deník!$R282&lt;&gt;"",IF(Deník!$B282=Statistika!$F$63,IF(AND(Deník!$R282&gt;=0,Deník!$R282&lt;=1),"BE",Deník!$R282),""),"")</f>
        <v/>
      </c>
      <c r="Y282" s="13" t="str">
        <f>IF(Deník!$R282&lt;&gt;"",IF(Deník!$B282=Statistika!$F$64,IF(AND(Deník!$R282&gt;=0,Deník!$R282&lt;=1),"BE",Deník!$R282),""),"")</f>
        <v/>
      </c>
      <c r="Z282" s="13" t="str">
        <f>IF(Deník!$R282&lt;&gt;"",IF(Deník!$B282=Statistika!$F$65,IF(AND(Deník!$R282&gt;=0,Deník!$R282&lt;=1),"BE",Deník!$R282),""),"")</f>
        <v/>
      </c>
      <c r="AA282" s="13" t="str">
        <f>IF(Deník!$R282&lt;&gt;"",IF(Deník!$B282=Statistika!$F$66,IF(AND(Deník!$R282&gt;=0,Deník!$R282&lt;=1),"BE",Deník!$R282),""),"")</f>
        <v/>
      </c>
      <c r="AB282" s="13" t="str">
        <f>IF(Deník!$R282&lt;&gt;"",IF(Deník!$B282=Statistika!$F$67,IF(AND(Deník!$R282&gt;=0,Deník!$R282&lt;=1),"BE",Deník!$R282),""),"")</f>
        <v/>
      </c>
      <c r="AC282" s="13" t="str">
        <f>IF(Deník!$R282&lt;&gt;"",IF(Deník!$B282=Statistika!$F$68,IF(AND(Deník!$R282&gt;=0,Deník!$R282&lt;=1),"BE",Deník!$R282),""),"")</f>
        <v/>
      </c>
      <c r="AD282" s="13" t="str">
        <f>IF(Deník!$R282&lt;&gt;"",IF(Deník!$B282=Statistika!$F$69,IF(AND(Deník!$R282&gt;=0,Deník!$R282&lt;=1),"BE",Deník!$R282),""),"")</f>
        <v/>
      </c>
      <c r="AE282" s="601" t="str">
        <f>IF(Deník!$R282&lt;&gt;"",IF(Deník!$B282=Statistika!$F$70,IF(AND(Deník!$R282&gt;=0,Deník!$R282&lt;=1),"BE",Deník!$R282),""),"")</f>
        <v/>
      </c>
      <c r="AF282" s="90"/>
      <c r="AG282" s="63" t="str">
        <f>IF(Deník!$R282&lt;&gt;"",IF(Deník!$J282="L",IF(AND(Deník!$R282&gt;=0,Deník!$R282&lt;=1),"BE",Deník!$R282),""),"")</f>
        <v/>
      </c>
      <c r="AH282" s="13" t="str">
        <f>IF(Deník!$R282&lt;&gt;"",IF(Deník!$J282="S",IF(AND(Deník!$R282&gt;=0,Deník!$R282&lt;=1),"BE",Deník!$R282),""),"")</f>
        <v/>
      </c>
      <c r="AI282" s="95"/>
      <c r="AJ282" s="71" t="str">
        <f>IF(Deník!N283&lt;&gt;"",Deník!N283*-1,"")</f>
        <v/>
      </c>
      <c r="AK282" s="88"/>
      <c r="AL282" s="63" t="str">
        <f>IF(WEEKDAY(Deník!$C282,2)=1,IF(AND(Deník!$R282&gt;=0,Deník!$R282&lt;=1),"BE",Deník!$R282),"")</f>
        <v/>
      </c>
      <c r="AM282" s="13" t="str">
        <f>IF(WEEKDAY(Deník!$C282,2)=2,IF(AND(Deník!$R282&gt;=0,Deník!$R282&lt;=1),"BE",Deník!$R282),"")</f>
        <v/>
      </c>
      <c r="AN282" s="13" t="str">
        <f>IF(WEEKDAY(Deník!$C282,2)=3,IF(AND(Deník!$R282&gt;=0,Deník!$R282&lt;=1),"BE",Deník!$R282),"")</f>
        <v/>
      </c>
      <c r="AO282" s="13" t="str">
        <f>IF(WEEKDAY(Deník!$C282,2)=4,IF(AND(Deník!$R282&gt;=0,Deník!$R282&lt;=1),"BE",Deník!$R282),"")</f>
        <v/>
      </c>
      <c r="AP282" s="60" t="str">
        <f>IF(WEEKDAY(Deník!$C282,2)=5,IF(AND(Deník!$R282&gt;=0,Deník!$R282&lt;=1),"BE",Deník!$R282),"")</f>
        <v/>
      </c>
      <c r="AQ282" s="99"/>
      <c r="AR282" s="100">
        <f>Deník!D282</f>
        <v>0</v>
      </c>
      <c r="AS282" s="63" t="str">
        <f>IF(Deník!$D282&lt;&gt;"",IF(AND(Deník!$D282&gt;=AS$2,Deník!$D282&lt;=AS$3),IF(AND(Deník!$R282&gt;=0,Deník!$R282&lt;=1),"BE",Deník!$R282),""),"")</f>
        <v/>
      </c>
      <c r="AT282" s="63" t="str">
        <f>IF(Deník!$D282&lt;&gt;"",IF(AND(Deník!$D282&gt;=AT$2,Deník!$D282&lt;=AT$3),IF(AND(Deník!$R282&gt;=0,Deník!$R282&lt;=1),"BE",Deník!$R282),""),"")</f>
        <v/>
      </c>
      <c r="AU282" s="63" t="str">
        <f>IF(Deník!$D282&lt;&gt;"",IF(AND(Deník!$D282&gt;=AU$2,Deník!$D282&lt;=AU$3),IF(AND(Deník!$R282&gt;=0,Deník!$R282&lt;=1),"BE",Deník!$R282),""),"")</f>
        <v/>
      </c>
      <c r="AV282" s="63" t="str">
        <f>IF(Deník!$D282&lt;&gt;"",IF(AND(Deník!$D282&gt;=AV$2,Deník!$D282&lt;=AV$3),IF(AND(Deník!$R282&gt;=0,Deník!$R282&lt;=1),"BE",Deník!$R282),""),"")</f>
        <v/>
      </c>
      <c r="AW282" s="63" t="str">
        <f>IF(Deník!$D282&lt;&gt;"",IF(AND(Deník!$D282&gt;=AW$2,Deník!$D282&lt;=AW$3),IF(AND(Deník!$R282&gt;=0,Deník!$R282&lt;=1),"BE",Deník!$R282),""),"")</f>
        <v/>
      </c>
      <c r="AX282" s="63" t="str">
        <f>IF(Deník!$D282&lt;&gt;"",IF(AND(Deník!$D282&gt;=AX$2,Deník!$D282&lt;=AX$3),IF(AND(Deník!$R282&gt;=0,Deník!$R282&lt;=1),"BE",Deník!$R282),""),"")</f>
        <v/>
      </c>
      <c r="AY282" s="63" t="str">
        <f>IF(Deník!$D282&lt;&gt;"",IF(AND(Deník!$D282&gt;=AY$2,Deník!$D282&lt;=AY$3),IF(AND(Deník!$R282&gt;=0,Deník!$R282&lt;=1),"BE",Deník!$R282),""),"")</f>
        <v/>
      </c>
      <c r="AZ282" s="63" t="str">
        <f>IF(Deník!$D282&lt;&gt;"",IF(AND(Deník!$D282&gt;=AZ$2,Deník!$D282&lt;=AZ$3),IF(AND(Deník!$R282&gt;=0,Deník!$R282&lt;=1),"BE",Deník!$R282),""),"")</f>
        <v/>
      </c>
      <c r="BA282" s="63" t="str">
        <f>IF(Deník!$D282&lt;&gt;"",IF(AND(Deník!$D282&gt;=BA$2,Deník!$D282&lt;=BA$3),IF(AND(Deník!$R282&gt;=0,Deník!$R282&lt;=1),"BE",Deník!$R282),""),"")</f>
        <v/>
      </c>
      <c r="BB282" s="63" t="str">
        <f>IF(Deník!$D282&lt;&gt;"",IF(AND(Deník!$D282&gt;=BB$2,Deník!$D282&lt;=BB$3),IF(AND(Deník!$R282&gt;=0,Deník!$R282&lt;=1),"BE",Deník!$R282),""),"")</f>
        <v/>
      </c>
      <c r="BC282" s="71" t="str">
        <f>IF(Deník!$D282&lt;&gt;"",IF(AND(Deník!$D282&gt;=BC$2,Deník!$D282&lt;=BC$3),IF(AND(Deník!$R282&gt;=0,Deník!$R282&lt;=1),"BE",Deník!$R282),""),"")</f>
        <v/>
      </c>
      <c r="BD282" s="20" t="str">
        <f>IF(Deník!$J283="S",(Deník!$M283-Deník!$K283),IF(Deník!$J283="L",(Deník!$K283-Deník!$M283),""))</f>
        <v/>
      </c>
      <c r="BE282" s="20" t="str">
        <f>IF(Deník!$J283="S",(Deník!$K283-Deník!$O283),IF(Deník!$J283="L",(Deník!$O283-Deník!$K283),""))</f>
        <v/>
      </c>
      <c r="BF282" s="20" t="str">
        <f>IF(Deník!$J283="S",(Deník!$K283-Deník!$L283),IF(Deník!$J283="L",(Deník!$L283-Deník!$K283),""))</f>
        <v/>
      </c>
      <c r="BG282" s="20" t="str">
        <f>IF(Deník!$J283="S",(Deník!$K283-Deník!$S283),IF(Deník!$J283="L",(Deník!$S283-Deník!$K283),""))</f>
        <v/>
      </c>
      <c r="BH282" s="20" t="str">
        <f>IF(Deník!$J283="S",(Deník!$K283-Deník!$U283),IF(Deník!$J283="L",(Deník!$U283-Deník!$K283),""))</f>
        <v/>
      </c>
      <c r="BI282" s="20" t="str">
        <f>IF(Deník!$R282&gt;1,Deník!$R282,"")</f>
        <v/>
      </c>
      <c r="BJ282" s="20" t="str">
        <f>IF(Deník!$R282&lt;0,Deník!$R282,"")</f>
        <v/>
      </c>
      <c r="BK282" s="17"/>
      <c r="BM282" s="233" t="str">
        <f>IF(Deník!$R282&lt;&gt;"",IF(Deník!$Y282=Statistika!$F$78,IF(AND(Deník!$R282&gt;=0,Deník!$R282&lt;=1),"BE",Deník!$R282),""),"")</f>
        <v/>
      </c>
      <c r="BN282" s="233" t="str">
        <f>IF(Deník!$R282&lt;&gt;"",IF(Deník!$Y282=Statistika!$F$79,IF(AND(Deník!$R282&gt;=0,Deník!$R282&lt;=1),"BE",Deník!$R282),""),"")</f>
        <v/>
      </c>
      <c r="BO282" s="233" t="str">
        <f>IF(Deník!$R282&lt;&gt;"",IF(Deník!$Y282=Statistika!$F$80,IF(AND(Deník!$R282&gt;=0,Deník!$R282&lt;=1),"BE",Deník!$R282),""),"")</f>
        <v/>
      </c>
      <c r="BP282" s="233" t="str">
        <f>IF(Deník!$R282&lt;&gt;"",IF(Deník!$Y282=Statistika!$F$81,IF(AND(Deník!$R282&gt;=0,Deník!$R282&lt;=1),"BE",Deník!$R282),""),"")</f>
        <v/>
      </c>
      <c r="BQ282" s="233" t="str">
        <f>IF(Deník!$R282&lt;&gt;"",IF(Deník!$Y282=Statistika!$F$82,IF(AND(Deník!$R282&gt;=0,Deník!$R282&lt;=1),"BE",Deník!$R282),""),"")</f>
        <v/>
      </c>
      <c r="BR282" s="233" t="str">
        <f>IF(Deník!$R282&lt;&gt;"",IF(Deník!$Y282=Statistika!$F$83,IF(AND(Deník!$R282&gt;=0,Deník!$R282&lt;=1),"BE",Deník!$R282),""),"")</f>
        <v/>
      </c>
      <c r="BS282" s="233" t="str">
        <f>IF(Deník!$R282&lt;&gt;"",IF(Deník!$Y282=Statistika!$F$84,IF(AND(Deník!$R282&gt;=0,Deník!$R282&lt;=1),"BE",Deník!$R282),""),"")</f>
        <v/>
      </c>
      <c r="BT282" s="233" t="str">
        <f>IF(Deník!$R282&lt;&gt;"",IF(Deník!$Y282=Statistika!$F$85,IF(AND(Deník!$R282&gt;=0,Deník!$R282&lt;=1),"BE",Deník!$R282),""),"")</f>
        <v/>
      </c>
      <c r="BU282" s="233" t="str">
        <f>IF(Deník!$R282&lt;&gt;"",IF(Deník!$Y282=Statistika!$F$86,IF(AND(Deník!$R282&gt;=0,Deník!$R282&lt;=1),"BE",Deník!$R282),""),"")</f>
        <v/>
      </c>
      <c r="BV282" s="233" t="str">
        <f>IF(Deník!$R282&lt;&gt;"",IF(Deník!$Y282=Statistika!$F$87,IF(AND(Deník!$R282&gt;=0,Deník!$R282&lt;=1),"BE",Deník!$R282),""),"")</f>
        <v/>
      </c>
      <c r="BW282" s="233" t="str">
        <f>IF(Deník!$R282&lt;&gt;"",IF(Deník!$Y282=Statistika!$F$88,IF(AND(Deník!$R282&gt;=0,Deník!$R282&lt;=1),"BE",Deník!$R282),""),"")</f>
        <v/>
      </c>
      <c r="BX282" s="233" t="str">
        <f>IF(Deník!$R282&lt;&gt;"",IF(Deník!$Y282=Statistika!$F$89,IF(AND(Deník!$R282&gt;=0,Deník!$R282&lt;=1),"BE",Deník!$R282),""),"")</f>
        <v/>
      </c>
      <c r="BY282" s="233" t="str">
        <f>IF(Deník!$R282&lt;&gt;"",IF(Deník!$Y282=Statistika!$F$90,IF(AND(Deník!$R282&gt;=0,Deník!$R282&lt;=1),"BE",Deník!$R282),""),"")</f>
        <v/>
      </c>
      <c r="BZ282" s="233" t="str">
        <f>IF(Deník!$R282&lt;&gt;"",IF(Deník!$Y282=Statistika!$F$91,IF(AND(Deník!$R282&gt;=0,Deník!$R282&lt;=1),"BE",Deník!$R282),""),"")</f>
        <v/>
      </c>
      <c r="CA282" s="233"/>
      <c r="CB282" s="233" t="str">
        <f>IF(Deník!$R282&lt;&gt;"",IF(Deník!$AB282="SL",IF(AND(Deník!$R282&gt;=0,Deník!$R282&lt;=1),"BE",Deník!$R282),""),"")</f>
        <v/>
      </c>
      <c r="CC282" s="233" t="str">
        <f>IF(Deník!$R282&lt;&gt;"",IF(Deník!$AB282="BE10",IF(AND(Deník!$R282&gt;=0,Deník!$R282&lt;=1),"BE",Deník!$R282),""),"")</f>
        <v/>
      </c>
      <c r="CD282" s="233" t="str">
        <f>IF(Deník!$R282&lt;&gt;"",IF(Deník!$AB282="BE15",IF(AND(Deník!$R282&gt;=0,Deník!$R282&lt;=1),"BE",Deník!$R282),""),"")</f>
        <v/>
      </c>
      <c r="CE282" s="233" t="str">
        <f>IF(Deník!$R282&lt;&gt;"",IF(Deník!$AB282="BE20",IF(AND(Deník!$R282&gt;=0,Deník!$R282&lt;=1),"BE",Deník!$R282),""),"")</f>
        <v/>
      </c>
      <c r="CF282" s="233" t="str">
        <f>IF(Deník!$R282&lt;&gt;"",IF(Deník!$AB282="TP1",IF(AND(Deník!$R282&gt;=0,Deník!$R282&lt;=1),"BE",Deník!$R282),""),"")</f>
        <v/>
      </c>
      <c r="CG282" s="233" t="str">
        <f>IF(Deník!$R282&lt;&gt;"",IF(Deník!$AB282="TP2",IF(AND(Deník!$R282&gt;=0,Deník!$R282&lt;=1),"BE",Deník!$R282),""),"")</f>
        <v/>
      </c>
      <c r="CH282" s="233" t="str">
        <f>IF(Deník!$R282&lt;&gt;"",IF(Deník!$AB282="TP3",IF(AND(Deník!$R282&gt;=0,Deník!$R282&lt;=1),"BE",Deník!$R282),""),"")</f>
        <v/>
      </c>
      <c r="CI282" s="233" t="str">
        <f>IF(Deník!$R282&lt;&gt;"",IF(Deník!$AB282="Trailing SL",IF(AND(Deník!$R282&gt;=0,Deník!$R282&lt;=1),"BE",Deník!$R282),""),"")</f>
        <v/>
      </c>
      <c r="CJ282" s="233" t="str">
        <f>IF(Deník!$R282&lt;&gt;"",IF(Deník!$AB282="Manual",IF(AND(Deník!$R282&gt;=0,Deník!$R282&lt;=1),"BE",Deník!$R282),""),"")</f>
        <v/>
      </c>
      <c r="CK282" s="233"/>
      <c r="CL282" s="233" t="str">
        <f>IF(Deník!$R282&lt;0,IF(Deník!$AC282=Statistika!$F$117,Deník!$R282,""),"")</f>
        <v/>
      </c>
      <c r="CM282" s="233" t="str">
        <f>IF(Deník!$R282&lt;0,IF(Deník!$AC282=Statistika!$F$118,Deník!$R282,""),"")</f>
        <v/>
      </c>
      <c r="CN282" s="233" t="str">
        <f>IF(Deník!$R282&lt;0,IF(Deník!$AC282=Statistika!$F$119,Deník!$R282,""),"")</f>
        <v/>
      </c>
      <c r="CO282" s="233" t="str">
        <f>IF(Deník!$R282&lt;0,IF(Deník!$AC282=Statistika!$F$120,Deník!$R282,""),"")</f>
        <v/>
      </c>
      <c r="CP282" s="233" t="str">
        <f>IF(Deník!$R282&lt;0,IF(Deník!$AC282=Statistika!$F$121,Deník!$R282,""),"")</f>
        <v/>
      </c>
      <c r="CQ282" s="233" t="str">
        <f>IF(Deník!$R282&lt;0,IF(Deník!$AC282=Statistika!$F$122,Deník!$R282,""),"")</f>
        <v/>
      </c>
      <c r="CR282" s="233" t="str">
        <f>IF(Deník!$R282&lt;0,IF(Deník!$AC282=Statistika!$F$123,Deník!$R282,""),"")</f>
        <v/>
      </c>
      <c r="CS282" s="233" t="str">
        <f>IF(Deník!$R282&lt;0,IF(Deník!$AC282=Statistika!$F$124,Deník!$R282,""),"")</f>
        <v/>
      </c>
      <c r="CT282" s="233" t="str">
        <f>IF(Deník!$R282&lt;0,IF(Deník!$AC282=Statistika!$F$125,Deník!$R282,""),"")</f>
        <v/>
      </c>
      <c r="CU282" s="233"/>
      <c r="CV282" s="233" t="str">
        <f>IF(Deník!$R282&lt;0,IF(Deník!$AD282=$CV$2,Deník!$R282,""),"")</f>
        <v/>
      </c>
      <c r="CW282" s="233" t="str">
        <f>IF(Deník!$R282&lt;0,IF(Deník!$AD282=$CW$2,Deník!$R282,""),"")</f>
        <v/>
      </c>
      <c r="CX282" s="233" t="str">
        <f>IF(Deník!$R282&lt;0,IF(Deník!$AD282=$CX$2,Deník!$R282,""),"")</f>
        <v/>
      </c>
      <c r="CY282" s="233" t="str">
        <f>IF(Deník!$R282&lt;0,IF(Deník!$AD282=$CY$2,Deník!$R282,""),"")</f>
        <v/>
      </c>
      <c r="CZ282" s="233" t="str">
        <f>IF(Deník!$R282&lt;0,IF(Deník!$AD282=$CZ$2,Deník!$R282,""),"")</f>
        <v/>
      </c>
      <c r="DL282" s="221">
        <f t="shared" si="14"/>
        <v>93847.029999999984</v>
      </c>
      <c r="DM282" s="220">
        <f t="shared" si="13"/>
        <v>-6.1529700000000132E-2</v>
      </c>
      <c r="DO282" s="50">
        <f>Deník!W283</f>
        <v>0</v>
      </c>
      <c r="DP282" s="102" t="str">
        <f>IF(AND(Deník!W283&gt;0),1,"")</f>
        <v/>
      </c>
      <c r="DQ282" s="102">
        <f>IF(AND(Deník!W283&lt;=0),1,"")</f>
        <v>1</v>
      </c>
      <c r="DR282" s="227"/>
      <c r="DS282" s="228"/>
      <c r="DT282" s="85"/>
      <c r="DU282" s="54">
        <f>IF(MONTH(Deník!$C282)=DU$2,Deník!$W282,"")</f>
        <v>0</v>
      </c>
      <c r="DV282" s="222" t="str">
        <f>IF(MONTH(Deník!$C282)=DV$2,Deník!$W282,"")</f>
        <v/>
      </c>
      <c r="DW282" s="222" t="str">
        <f>IF(MONTH(Deník!$C282)=DW$2,Deník!$W282,"")</f>
        <v/>
      </c>
      <c r="DX282" s="222" t="str">
        <f>IF(MONTH(Deník!$C282)=DX$2,Deník!$W282,"")</f>
        <v/>
      </c>
      <c r="DY282" s="222" t="str">
        <f>IF(MONTH(Deník!$C282)=DY$2,Deník!$W282,"")</f>
        <v/>
      </c>
      <c r="DZ282" s="222" t="str">
        <f>IF(MONTH(Deník!$C282)=DZ$2,Deník!$W282,"")</f>
        <v/>
      </c>
      <c r="EA282" s="222" t="str">
        <f>IF(MONTH(Deník!$C282)=EA$2,Deník!$W282,"")</f>
        <v/>
      </c>
      <c r="EB282" s="222" t="str">
        <f>IF(MONTH(Deník!$C282)=EB$2,Deník!$W282,"")</f>
        <v/>
      </c>
      <c r="EC282" s="222" t="str">
        <f>IF(MONTH(Deník!$C282)=EC$2,Deník!$W282,"")</f>
        <v/>
      </c>
      <c r="ED282" s="222" t="str">
        <f>IF(MONTH(Deník!$C282)=ED$2,Deník!$W282,"")</f>
        <v/>
      </c>
      <c r="EE282" s="222" t="str">
        <f>IF(MONTH(Deník!$C282)=EE$2,Deník!$W282,"")</f>
        <v/>
      </c>
      <c r="EF282" s="222" t="str">
        <f>IF(MONTH(Deník!$C282)=EF$2,Deník!$W282,"")</f>
        <v/>
      </c>
      <c r="EI282" s="600" t="str">
        <f>IF(Deník!$W282&lt;&gt;"",IF(Deník!$B282=Statistika!$F$63,Deník!$W282,""),"")</f>
        <v/>
      </c>
      <c r="EJ282" s="13" t="str">
        <f>IF(Deník!$W282&lt;&gt;"",IF(Deník!$B282=Statistika!$F$64,Deník!$W282,""),"")</f>
        <v/>
      </c>
      <c r="EK282" s="13" t="str">
        <f>IF(Deník!$W282&lt;&gt;"",IF(Deník!$B282=Statistika!$F$65,Deník!$W282,""),"")</f>
        <v/>
      </c>
      <c r="EL282" s="13" t="str">
        <f>IF(Deník!$W282&lt;&gt;"",IF(Deník!$B282=Statistika!$F$66,Deník!$W282,""),"")</f>
        <v/>
      </c>
      <c r="EM282" s="13" t="str">
        <f>IF(Deník!$W282&lt;&gt;"",IF(Deník!$B282=Statistika!$F$67,Deník!$W282,""),"")</f>
        <v/>
      </c>
      <c r="EN282" s="13" t="str">
        <f>IF(Deník!$W282&lt;&gt;"",IF(Deník!$B282=Statistika!$F$68,Deník!$W282,""),"")</f>
        <v/>
      </c>
      <c r="EO282" s="13" t="str">
        <f>IF(Deník!$W282&lt;&gt;"",IF(Deník!$B282=Statistika!$F$69,Deník!$W282,""),"")</f>
        <v/>
      </c>
      <c r="EP282" s="601" t="str">
        <f>IF(Deník!$W282&lt;&gt;"",IF(Deník!$B282=Statistika!$F$70,Deník!$W282,""),"")</f>
        <v/>
      </c>
      <c r="EQ282" s="90"/>
      <c r="ER282" s="63" t="str">
        <f>IF(Deník!$W282&lt;&gt;"",IF(Deník!$J282="L",Deník!$W282,""),"")</f>
        <v/>
      </c>
      <c r="ES282" s="13" t="str">
        <f>IF(Deník!$W282&lt;&gt;"",IF(Deník!$J282="S",Deník!$W282,""),"")</f>
        <v/>
      </c>
      <c r="ET282" s="95"/>
      <c r="EU282" s="88"/>
      <c r="EV282" s="63" t="str">
        <f>IF(WEEKDAY(Deník!$C282,2)=1,Deník!$W282,"")</f>
        <v/>
      </c>
      <c r="EW282" s="13" t="str">
        <f>IF(WEEKDAY(Deník!$C282,2)=2,Deník!$W282,"")</f>
        <v/>
      </c>
      <c r="EX282" s="13" t="str">
        <f>IF(WEEKDAY(Deník!$C282,2)=3,Deník!$W282,"")</f>
        <v/>
      </c>
      <c r="EY282" s="13" t="str">
        <f>IF(WEEKDAY(Deník!$C282,2)=4,Deník!$W282,"")</f>
        <v/>
      </c>
      <c r="EZ282" s="60" t="str">
        <f>IF(WEEKDAY(Deník!$C282,2)=5,Deník!$W282,"")</f>
        <v/>
      </c>
      <c r="FA282" s="99"/>
      <c r="FB282" s="100">
        <f>Deník!D282</f>
        <v>0</v>
      </c>
      <c r="FC282" s="63">
        <f>IF($FB282&lt;&gt;"",IF(AND($FB282&gt;=FC$2,$FB282&lt;=FC$3),Deník!$W282,""))</f>
        <v>0</v>
      </c>
      <c r="FD282" s="63" t="str">
        <f>IF($FB282&lt;&gt;"",IF(AND($FB282&gt;=FD$2,$FB282&lt;=FD$3),Deník!$W282,""))</f>
        <v/>
      </c>
      <c r="FE282" s="63" t="str">
        <f>IF($FB282&lt;&gt;"",IF(AND($FB282&gt;=FE$2,$FB282&lt;=FE$3),Deník!$W282,""))</f>
        <v/>
      </c>
      <c r="FF282" s="63" t="str">
        <f>IF($FB282&lt;&gt;"",IF(AND($FB282&gt;=FF$2,$FB282&lt;=FF$3),Deník!$W282,""))</f>
        <v/>
      </c>
      <c r="FG282" s="63" t="str">
        <f>IF($FB282&lt;&gt;"",IF(AND($FB282&gt;=FG$2,$FB282&lt;=FG$3),Deník!$W282,""))</f>
        <v/>
      </c>
      <c r="FH282" s="63" t="str">
        <f>IF($FB282&lt;&gt;"",IF(AND($FB282&gt;=FH$2,$FB282&lt;=FH$3),Deník!$W282,""))</f>
        <v/>
      </c>
      <c r="FI282" s="63" t="str">
        <f>IF($FB282&lt;&gt;"",IF(AND($FB282&gt;=FI$2,$FB282&lt;=FI$3),Deník!$W282,""))</f>
        <v/>
      </c>
      <c r="FJ282" s="63" t="str">
        <f>IF($FB282&lt;&gt;"",IF(AND($FB282&gt;=FJ$2,$FB282&lt;=FJ$3),Deník!$W282,""))</f>
        <v/>
      </c>
      <c r="FK282" s="63" t="str">
        <f>IF($FB282&lt;&gt;"",IF(AND($FB282&gt;=FK$2,$FB282&lt;=FK$3),Deník!$W282,""))</f>
        <v/>
      </c>
      <c r="FL282" s="63" t="str">
        <f>IF($FB282&lt;&gt;"",IF(AND($FB282&gt;=FL$2,$FB282&lt;=FL$3),Deník!$W282,""))</f>
        <v/>
      </c>
      <c r="FM282" s="63" t="str">
        <f>IF($FB282&lt;&gt;"",IF(AND($FB282&gt;=FM$2,$FB282&lt;=FM$3),Deník!$W282,""))</f>
        <v/>
      </c>
      <c r="FN282" s="13"/>
      <c r="FO282" s="20" t="str">
        <f>IF(Deník!$W282&gt;1,Deník!$W282,"")</f>
        <v/>
      </c>
      <c r="FP282" s="20" t="str">
        <f>IF(Deník!$W282&lt;0,Deník!$W282,"")</f>
        <v/>
      </c>
      <c r="FQ282" s="17"/>
      <c r="FS282" s="233"/>
      <c r="FT282" s="233" t="str">
        <f>IF(Deník!$W282&lt;&gt;"",IF(Deník!$Y282=Statistika!$F$78,Deník!$W282,""),"")</f>
        <v/>
      </c>
      <c r="FU282" s="233" t="str">
        <f>IF(Deník!$W282&lt;&gt;"",IF(Deník!$Y282=Statistika!$F$79,Deník!$W282,""),"")</f>
        <v/>
      </c>
      <c r="FV282" s="233" t="str">
        <f>IF(Deník!$W282&lt;&gt;"",IF(Deník!$Y282=Statistika!$F$80,Deník!$W282,""),"")</f>
        <v/>
      </c>
      <c r="FW282" s="233" t="str">
        <f>IF(Deník!$W282&lt;&gt;"",IF(Deník!$Y282=Statistika!$F$81,Deník!$W282,""),"")</f>
        <v/>
      </c>
      <c r="FX282" s="233" t="str">
        <f>IF(Deník!$W282&lt;&gt;"",IF(Deník!$Y282=Statistika!$F$82,Deník!$W282,""),"")</f>
        <v/>
      </c>
      <c r="FY282" s="233" t="str">
        <f>IF(Deník!$W282&lt;&gt;"",IF(Deník!$Y282=Statistika!$F$83,Deník!$W282,""),"")</f>
        <v/>
      </c>
      <c r="FZ282" s="233" t="str">
        <f>IF(Deník!$W282&lt;&gt;"",IF(Deník!$Y282=Statistika!$F$84,Deník!$W282,""),"")</f>
        <v/>
      </c>
      <c r="GA282" s="233" t="str">
        <f>IF(Deník!$W282&lt;&gt;"",IF(Deník!$Y282=Statistika!$F$85,Deník!$W282,""),"")</f>
        <v/>
      </c>
      <c r="GB282" s="233" t="str">
        <f>IF(Deník!$W282&lt;&gt;"",IF(Deník!$Y282=Statistika!$F$86,Deník!$W282,""),"")</f>
        <v/>
      </c>
      <c r="GC282" s="233" t="str">
        <f>IF(Deník!$W282&lt;&gt;"",IF(Deník!$Y282=Statistika!$F$87,Deník!$W282,""),"")</f>
        <v/>
      </c>
      <c r="GD282" s="233" t="str">
        <f>IF(Deník!$W282&lt;&gt;"",IF(Deník!$Y282=Statistika!$F$88,Deník!$W282,""),"")</f>
        <v/>
      </c>
      <c r="GE282" s="233" t="str">
        <f>IF(Deník!$W282&lt;&gt;"",IF(Deník!$Y282=Statistika!$F$89,Deník!$W282,""),"")</f>
        <v/>
      </c>
      <c r="GF282" s="233" t="str">
        <f>IF(Deník!$W282&lt;&gt;"",IF(Deník!$Y282=Statistika!$F$90,Deník!$W282,""),"")</f>
        <v/>
      </c>
      <c r="GG282" s="233" t="str">
        <f>IF(Deník!$W282&lt;&gt;"",IF(Deník!$Y282=Statistika!$F$91,Deník!$W282,""),"")</f>
        <v/>
      </c>
      <c r="GH282" s="233"/>
      <c r="GI282" s="233" t="str">
        <f>IF(Deník!$W282&lt;&gt;"",IF(Deník!$AB282=Statistika!$L$100,Deník!$W282,""),"")</f>
        <v/>
      </c>
      <c r="GJ282" s="233" t="str">
        <f>IF(Deník!$W282&lt;&gt;"",IF(Deník!$AB282=Statistika!$L$101,Deník!$W282,""),"")</f>
        <v/>
      </c>
      <c r="GK282" s="233" t="str">
        <f>IF(Deník!$W282&lt;&gt;"",IF(Deník!$AB282=Statistika!$L$102,Deník!$W282,""),"")</f>
        <v/>
      </c>
      <c r="GL282" s="233" t="str">
        <f>IF(Deník!$W282&lt;&gt;"",IF(Deník!$AB282=Statistika!$L$103,Deník!$W282,""),"")</f>
        <v/>
      </c>
      <c r="GM282" s="233" t="str">
        <f>IF(Deník!$W282&lt;&gt;"",IF(Deník!$AB282=Statistika!$L$104,Deník!$W282,""),"")</f>
        <v/>
      </c>
      <c r="GN282" s="233" t="str">
        <f>IF(Deník!$W282&lt;&gt;"",IF(Deník!$AB282=Statistika!$L$105,Deník!$W282,""),"")</f>
        <v/>
      </c>
      <c r="GO282" s="233" t="str">
        <f>IF(Deník!$W282&lt;&gt;"",IF(Deník!$AB282=Statistika!$L$106,Deník!$W282,""),"")</f>
        <v/>
      </c>
      <c r="GP282" s="233" t="str">
        <f>IF(Deník!$W282&lt;&gt;"",IF(Deník!$AB282=Statistika!$L$107,Deník!$W282,""),"")</f>
        <v/>
      </c>
      <c r="GQ282" s="233" t="str">
        <f>IF(Deník!$W282&lt;&gt;"",IF(Deník!$AB282=Statistika!$L$108,Deník!$W282,""),"")</f>
        <v/>
      </c>
      <c r="GS282" s="233" t="str">
        <f>IF(Deník!$W282&lt;0,IF(Deník!$AC282=Statistika!$F$117,Deník!$W282,""),"")</f>
        <v/>
      </c>
      <c r="GT282" s="233" t="str">
        <f>IF(Deník!$W282&lt;0,IF(Deník!$AC282=Statistika!$F$118,Deník!$W282,""),"")</f>
        <v/>
      </c>
      <c r="GU282" s="233" t="str">
        <f>IF(Deník!$W282&lt;0,IF(Deník!$AC282=Statistika!$F$119,Deník!$W282,""),"")</f>
        <v/>
      </c>
      <c r="GV282" s="233" t="str">
        <f>IF(Deník!$W282&lt;0,IF(Deník!$AC282=Statistika!$F$120,Deník!$W282,""),"")</f>
        <v/>
      </c>
      <c r="GW282" s="233" t="str">
        <f>IF(Deník!$W282&lt;0,IF(Deník!$AC282=Statistika!$F$121,Deník!$W282,""),"")</f>
        <v/>
      </c>
      <c r="GX282" s="233" t="str">
        <f>IF(Deník!$W282&lt;0,IF(Deník!$AC282=Statistika!$F$122,Deník!$W282,""),"")</f>
        <v/>
      </c>
      <c r="GY282" s="233" t="str">
        <f>IF(Deník!$W282&lt;0,IF(Deník!$AC282=Statistika!$F$123,Deník!$W282,""),"")</f>
        <v/>
      </c>
      <c r="GZ282" s="233" t="str">
        <f>IF(Deník!$W282&lt;0,IF(Deník!$AC282=Statistika!$F$124,Deník!$W282,""),"")</f>
        <v/>
      </c>
      <c r="HA282" s="233" t="str">
        <f>IF(Deník!$W282&lt;0,IF(Deník!$AC282=Statistika!$F$125,Deník!$W282,""),"")</f>
        <v/>
      </c>
      <c r="HC282" s="233" t="str">
        <f>IF(Deník!$W282&lt;0,IF(Deník!$AD282=Statistika!$F$133,Deník!$W282,""),"")</f>
        <v/>
      </c>
      <c r="HD282" s="233" t="str">
        <f>IF(Deník!$W282&lt;0,IF(Deník!$AD282=Statistika!$F$134,Deník!$W282,""),"")</f>
        <v/>
      </c>
      <c r="HE282" s="233" t="str">
        <f>IF(Deník!$W282&lt;0,IF(Deník!$AD282=Statistika!$F$135,Deník!$W282,""),"")</f>
        <v/>
      </c>
      <c r="HF282" s="233" t="str">
        <f>IF(Deník!$W282&lt;0,IF(Deník!$AD282=Statistika!$F$136,Deník!$W282,""),"")</f>
        <v/>
      </c>
      <c r="HG282" s="233" t="str">
        <f>IF(Deník!$W282&lt;0,IF(Deník!$AD282=Statistika!$F$137,Deník!$W282,""),"")</f>
        <v/>
      </c>
      <c r="ID282" s="8">
        <f>Tabulka4[[#This Row],[Sloupec3]]</f>
        <v>0</v>
      </c>
      <c r="IE282" s="17" t="str">
        <f>IF(AND([1]Deník!$C282&gt;='[1]Měsíční shrnutí'!$D$1,[1]Deník!$C282&lt;='[1]Měsíční shrnutí'!$F$1),[1]Deník!$X282,"")</f>
        <v/>
      </c>
    </row>
    <row r="283" spans="1:239">
      <c r="A283" s="8">
        <f>Deník!C284</f>
        <v>0</v>
      </c>
      <c r="B283" s="50" t="str">
        <f>Deník!R284</f>
        <v/>
      </c>
      <c r="C283" s="102" t="str">
        <f>IF(AND(Deník!R284&gt;1,Deník!R284&lt;&gt;""),1,"")</f>
        <v/>
      </c>
      <c r="D283" s="102" t="str">
        <f>IF(AND(Deník!R284&lt;=0,Deník!R284&lt;&gt;""),1,"")</f>
        <v/>
      </c>
      <c r="E283" s="103" t="str">
        <f>IF(AND(Deník!R284&gt;=0,Deník!R284&lt;=1),1,"")</f>
        <v/>
      </c>
      <c r="F283" s="79" t="str">
        <f>IF(Deník!R284&lt;&gt;"",Deník!R284+F282,"")</f>
        <v/>
      </c>
      <c r="G283" s="85"/>
      <c r="H283" s="54" t="str">
        <f>IF(MONTH(Deník!$C283)=H$2,IF(AND(Deník!$R283&gt;=0,Deník!$R283&lt;=1),"BE",Deník!$R283),"")</f>
        <v/>
      </c>
      <c r="I283" s="11" t="str">
        <f>IF(MONTH(Deník!$C283)=I$2,IF(AND(Deník!$R283&gt;=0,Deník!$R283&lt;=1),"BE",Deník!$R283),"")</f>
        <v/>
      </c>
      <c r="J283" s="11" t="str">
        <f>IF(MONTH(Deník!$C283)=J$2,IF(AND(Deník!$R283&gt;=0,Deník!$R283&lt;=1),"BE",Deník!$R283),"")</f>
        <v/>
      </c>
      <c r="K283" s="11" t="str">
        <f>IF(MONTH(Deník!$C283)=K$2,IF(AND(Deník!$R283&gt;=0,Deník!$R283&lt;=1),"BE",Deník!$R283),"")</f>
        <v/>
      </c>
      <c r="L283" s="11" t="str">
        <f>IF(MONTH(Deník!$C283)=L$2,IF(AND(Deník!$R283&gt;=0,Deník!$R283&lt;=1),"BE",Deník!$R283),"")</f>
        <v/>
      </c>
      <c r="M283" s="11" t="str">
        <f>IF(MONTH(Deník!$C283)=M$2,IF(AND(Deník!$R283&gt;=0,Deník!$R283&lt;=1),"BE",Deník!$R283),"")</f>
        <v/>
      </c>
      <c r="N283" s="11" t="str">
        <f>IF(MONTH(Deník!$C283)=N$2,IF(AND(Deník!$R283&gt;=0,Deník!$R283&lt;=1),"BE",Deník!$R283),"")</f>
        <v/>
      </c>
      <c r="O283" s="11" t="str">
        <f>IF(MONTH(Deník!$C283)=O$2,IF(AND(Deník!$R283&gt;=0,Deník!$R283&lt;=1),"BE",Deník!$R283),"")</f>
        <v/>
      </c>
      <c r="P283" s="11" t="str">
        <f>IF(MONTH(Deník!$C283)=P$2,IF(AND(Deník!$R283&gt;=0,Deník!$R283&lt;=1),"BE",Deník!$R283),"")</f>
        <v/>
      </c>
      <c r="Q283" s="11" t="str">
        <f>IF(MONTH(Deník!$C283)=Q$2,IF(AND(Deník!$R283&gt;=0,Deník!$R283&lt;=1),"BE",Deník!$R283),"")</f>
        <v/>
      </c>
      <c r="R283" s="11" t="str">
        <f>IF(MONTH(Deník!$C283)=R$2,IF(AND(Deník!$R283&gt;=0,Deník!$R283&lt;=1),"BE",Deník!$R283),"")</f>
        <v/>
      </c>
      <c r="S283" s="57" t="str">
        <f>IF(MONTH(Deník!$C283)=S$2,IF(AND(Deník!$R283&gt;=0,Deník!$R283&lt;=1),"BE",Deník!$R283),"")</f>
        <v/>
      </c>
      <c r="U283" s="12"/>
      <c r="V283" s="12"/>
      <c r="X283" s="600" t="str">
        <f>IF(Deník!$R283&lt;&gt;"",IF(Deník!$B283=Statistika!$F$63,IF(AND(Deník!$R283&gt;=0,Deník!$R283&lt;=1),"BE",Deník!$R283),""),"")</f>
        <v/>
      </c>
      <c r="Y283" s="13" t="str">
        <f>IF(Deník!$R283&lt;&gt;"",IF(Deník!$B283=Statistika!$F$64,IF(AND(Deník!$R283&gt;=0,Deník!$R283&lt;=1),"BE",Deník!$R283),""),"")</f>
        <v/>
      </c>
      <c r="Z283" s="13" t="str">
        <f>IF(Deník!$R283&lt;&gt;"",IF(Deník!$B283=Statistika!$F$65,IF(AND(Deník!$R283&gt;=0,Deník!$R283&lt;=1),"BE",Deník!$R283),""),"")</f>
        <v/>
      </c>
      <c r="AA283" s="13" t="str">
        <f>IF(Deník!$R283&lt;&gt;"",IF(Deník!$B283=Statistika!$F$66,IF(AND(Deník!$R283&gt;=0,Deník!$R283&lt;=1),"BE",Deník!$R283),""),"")</f>
        <v/>
      </c>
      <c r="AB283" s="13" t="str">
        <f>IF(Deník!$R283&lt;&gt;"",IF(Deník!$B283=Statistika!$F$67,IF(AND(Deník!$R283&gt;=0,Deník!$R283&lt;=1),"BE",Deník!$R283),""),"")</f>
        <v/>
      </c>
      <c r="AC283" s="13" t="str">
        <f>IF(Deník!$R283&lt;&gt;"",IF(Deník!$B283=Statistika!$F$68,IF(AND(Deník!$R283&gt;=0,Deník!$R283&lt;=1),"BE",Deník!$R283),""),"")</f>
        <v/>
      </c>
      <c r="AD283" s="13" t="str">
        <f>IF(Deník!$R283&lt;&gt;"",IF(Deník!$B283=Statistika!$F$69,IF(AND(Deník!$R283&gt;=0,Deník!$R283&lt;=1),"BE",Deník!$R283),""),"")</f>
        <v/>
      </c>
      <c r="AE283" s="601" t="str">
        <f>IF(Deník!$R283&lt;&gt;"",IF(Deník!$B283=Statistika!$F$70,IF(AND(Deník!$R283&gt;=0,Deník!$R283&lt;=1),"BE",Deník!$R283),""),"")</f>
        <v/>
      </c>
      <c r="AF283" s="90"/>
      <c r="AG283" s="63" t="str">
        <f>IF(Deník!$R283&lt;&gt;"",IF(Deník!$J283="L",IF(AND(Deník!$R283&gt;=0,Deník!$R283&lt;=1),"BE",Deník!$R283),""),"")</f>
        <v/>
      </c>
      <c r="AH283" s="13" t="str">
        <f>IF(Deník!$R283&lt;&gt;"",IF(Deník!$J283="S",IF(AND(Deník!$R283&gt;=0,Deník!$R283&lt;=1),"BE",Deník!$R283),""),"")</f>
        <v/>
      </c>
      <c r="AI283" s="95"/>
      <c r="AJ283" s="71" t="str">
        <f>IF(Deník!N284&lt;&gt;"",Deník!N284*-1,"")</f>
        <v/>
      </c>
      <c r="AK283" s="88"/>
      <c r="AL283" s="63" t="str">
        <f>IF(WEEKDAY(Deník!$C283,2)=1,IF(AND(Deník!$R283&gt;=0,Deník!$R283&lt;=1),"BE",Deník!$R283),"")</f>
        <v/>
      </c>
      <c r="AM283" s="13" t="str">
        <f>IF(WEEKDAY(Deník!$C283,2)=2,IF(AND(Deník!$R283&gt;=0,Deník!$R283&lt;=1),"BE",Deník!$R283),"")</f>
        <v/>
      </c>
      <c r="AN283" s="13" t="str">
        <f>IF(WEEKDAY(Deník!$C283,2)=3,IF(AND(Deník!$R283&gt;=0,Deník!$R283&lt;=1),"BE",Deník!$R283),"")</f>
        <v/>
      </c>
      <c r="AO283" s="13" t="str">
        <f>IF(WEEKDAY(Deník!$C283,2)=4,IF(AND(Deník!$R283&gt;=0,Deník!$R283&lt;=1),"BE",Deník!$R283),"")</f>
        <v/>
      </c>
      <c r="AP283" s="60" t="str">
        <f>IF(WEEKDAY(Deník!$C283,2)=5,IF(AND(Deník!$R283&gt;=0,Deník!$R283&lt;=1),"BE",Deník!$R283),"")</f>
        <v/>
      </c>
      <c r="AQ283" s="99"/>
      <c r="AR283" s="100">
        <f>Deník!D283</f>
        <v>0</v>
      </c>
      <c r="AS283" s="63" t="str">
        <f>IF(Deník!$D283&lt;&gt;"",IF(AND(Deník!$D283&gt;=AS$2,Deník!$D283&lt;=AS$3),IF(AND(Deník!$R283&gt;=0,Deník!$R283&lt;=1),"BE",Deník!$R283),""),"")</f>
        <v/>
      </c>
      <c r="AT283" s="63" t="str">
        <f>IF(Deník!$D283&lt;&gt;"",IF(AND(Deník!$D283&gt;=AT$2,Deník!$D283&lt;=AT$3),IF(AND(Deník!$R283&gt;=0,Deník!$R283&lt;=1),"BE",Deník!$R283),""),"")</f>
        <v/>
      </c>
      <c r="AU283" s="63" t="str">
        <f>IF(Deník!$D283&lt;&gt;"",IF(AND(Deník!$D283&gt;=AU$2,Deník!$D283&lt;=AU$3),IF(AND(Deník!$R283&gt;=0,Deník!$R283&lt;=1),"BE",Deník!$R283),""),"")</f>
        <v/>
      </c>
      <c r="AV283" s="63" t="str">
        <f>IF(Deník!$D283&lt;&gt;"",IF(AND(Deník!$D283&gt;=AV$2,Deník!$D283&lt;=AV$3),IF(AND(Deník!$R283&gt;=0,Deník!$R283&lt;=1),"BE",Deník!$R283),""),"")</f>
        <v/>
      </c>
      <c r="AW283" s="63" t="str">
        <f>IF(Deník!$D283&lt;&gt;"",IF(AND(Deník!$D283&gt;=AW$2,Deník!$D283&lt;=AW$3),IF(AND(Deník!$R283&gt;=0,Deník!$R283&lt;=1),"BE",Deník!$R283),""),"")</f>
        <v/>
      </c>
      <c r="AX283" s="63" t="str">
        <f>IF(Deník!$D283&lt;&gt;"",IF(AND(Deník!$D283&gt;=AX$2,Deník!$D283&lt;=AX$3),IF(AND(Deník!$R283&gt;=0,Deník!$R283&lt;=1),"BE",Deník!$R283),""),"")</f>
        <v/>
      </c>
      <c r="AY283" s="63" t="str">
        <f>IF(Deník!$D283&lt;&gt;"",IF(AND(Deník!$D283&gt;=AY$2,Deník!$D283&lt;=AY$3),IF(AND(Deník!$R283&gt;=0,Deník!$R283&lt;=1),"BE",Deník!$R283),""),"")</f>
        <v/>
      </c>
      <c r="AZ283" s="63" t="str">
        <f>IF(Deník!$D283&lt;&gt;"",IF(AND(Deník!$D283&gt;=AZ$2,Deník!$D283&lt;=AZ$3),IF(AND(Deník!$R283&gt;=0,Deník!$R283&lt;=1),"BE",Deník!$R283),""),"")</f>
        <v/>
      </c>
      <c r="BA283" s="63" t="str">
        <f>IF(Deník!$D283&lt;&gt;"",IF(AND(Deník!$D283&gt;=BA$2,Deník!$D283&lt;=BA$3),IF(AND(Deník!$R283&gt;=0,Deník!$R283&lt;=1),"BE",Deník!$R283),""),"")</f>
        <v/>
      </c>
      <c r="BB283" s="63" t="str">
        <f>IF(Deník!$D283&lt;&gt;"",IF(AND(Deník!$D283&gt;=BB$2,Deník!$D283&lt;=BB$3),IF(AND(Deník!$R283&gt;=0,Deník!$R283&lt;=1),"BE",Deník!$R283),""),"")</f>
        <v/>
      </c>
      <c r="BC283" s="71" t="str">
        <f>IF(Deník!$D283&lt;&gt;"",IF(AND(Deník!$D283&gt;=BC$2,Deník!$D283&lt;=BC$3),IF(AND(Deník!$R283&gt;=0,Deník!$R283&lt;=1),"BE",Deník!$R283),""),"")</f>
        <v/>
      </c>
      <c r="BD283" s="20" t="str">
        <f>IF(Deník!$J284="S",(Deník!$M284-Deník!$K284),IF(Deník!$J284="L",(Deník!$K284-Deník!$M284),""))</f>
        <v/>
      </c>
      <c r="BE283" s="20" t="str">
        <f>IF(Deník!$J284="S",(Deník!$K284-Deník!$O284),IF(Deník!$J284="L",(Deník!$O284-Deník!$K284),""))</f>
        <v/>
      </c>
      <c r="BF283" s="20" t="str">
        <f>IF(Deník!$J284="S",(Deník!$K284-Deník!$L284),IF(Deník!$J284="L",(Deník!$L284-Deník!$K284),""))</f>
        <v/>
      </c>
      <c r="BG283" s="20" t="str">
        <f>IF(Deník!$J284="S",(Deník!$K284-Deník!$S284),IF(Deník!$J284="L",(Deník!$S284-Deník!$K284),""))</f>
        <v/>
      </c>
      <c r="BH283" s="20" t="str">
        <f>IF(Deník!$J284="S",(Deník!$K284-Deník!$U284),IF(Deník!$J284="L",(Deník!$U284-Deník!$K284),""))</f>
        <v/>
      </c>
      <c r="BI283" s="20" t="str">
        <f>IF(Deník!$R283&gt;1,Deník!$R283,"")</f>
        <v/>
      </c>
      <c r="BJ283" s="20" t="str">
        <f>IF(Deník!$R283&lt;0,Deník!$R283,"")</f>
        <v/>
      </c>
      <c r="BK283" s="17"/>
      <c r="BM283" s="233" t="str">
        <f>IF(Deník!$R283&lt;&gt;"",IF(Deník!$Y283=Statistika!$F$78,IF(AND(Deník!$R283&gt;=0,Deník!$R283&lt;=1),"BE",Deník!$R283),""),"")</f>
        <v/>
      </c>
      <c r="BN283" s="233" t="str">
        <f>IF(Deník!$R283&lt;&gt;"",IF(Deník!$Y283=Statistika!$F$79,IF(AND(Deník!$R283&gt;=0,Deník!$R283&lt;=1),"BE",Deník!$R283),""),"")</f>
        <v/>
      </c>
      <c r="BO283" s="233" t="str">
        <f>IF(Deník!$R283&lt;&gt;"",IF(Deník!$Y283=Statistika!$F$80,IF(AND(Deník!$R283&gt;=0,Deník!$R283&lt;=1),"BE",Deník!$R283),""),"")</f>
        <v/>
      </c>
      <c r="BP283" s="233" t="str">
        <f>IF(Deník!$R283&lt;&gt;"",IF(Deník!$Y283=Statistika!$F$81,IF(AND(Deník!$R283&gt;=0,Deník!$R283&lt;=1),"BE",Deník!$R283),""),"")</f>
        <v/>
      </c>
      <c r="BQ283" s="233" t="str">
        <f>IF(Deník!$R283&lt;&gt;"",IF(Deník!$Y283=Statistika!$F$82,IF(AND(Deník!$R283&gt;=0,Deník!$R283&lt;=1),"BE",Deník!$R283),""),"")</f>
        <v/>
      </c>
      <c r="BR283" s="233" t="str">
        <f>IF(Deník!$R283&lt;&gt;"",IF(Deník!$Y283=Statistika!$F$83,IF(AND(Deník!$R283&gt;=0,Deník!$R283&lt;=1),"BE",Deník!$R283),""),"")</f>
        <v/>
      </c>
      <c r="BS283" s="233" t="str">
        <f>IF(Deník!$R283&lt;&gt;"",IF(Deník!$Y283=Statistika!$F$84,IF(AND(Deník!$R283&gt;=0,Deník!$R283&lt;=1),"BE",Deník!$R283),""),"")</f>
        <v/>
      </c>
      <c r="BT283" s="233" t="str">
        <f>IF(Deník!$R283&lt;&gt;"",IF(Deník!$Y283=Statistika!$F$85,IF(AND(Deník!$R283&gt;=0,Deník!$R283&lt;=1),"BE",Deník!$R283),""),"")</f>
        <v/>
      </c>
      <c r="BU283" s="233" t="str">
        <f>IF(Deník!$R283&lt;&gt;"",IF(Deník!$Y283=Statistika!$F$86,IF(AND(Deník!$R283&gt;=0,Deník!$R283&lt;=1),"BE",Deník!$R283),""),"")</f>
        <v/>
      </c>
      <c r="BV283" s="233" t="str">
        <f>IF(Deník!$R283&lt;&gt;"",IF(Deník!$Y283=Statistika!$F$87,IF(AND(Deník!$R283&gt;=0,Deník!$R283&lt;=1),"BE",Deník!$R283),""),"")</f>
        <v/>
      </c>
      <c r="BW283" s="233" t="str">
        <f>IF(Deník!$R283&lt;&gt;"",IF(Deník!$Y283=Statistika!$F$88,IF(AND(Deník!$R283&gt;=0,Deník!$R283&lt;=1),"BE",Deník!$R283),""),"")</f>
        <v/>
      </c>
      <c r="BX283" s="233" t="str">
        <f>IF(Deník!$R283&lt;&gt;"",IF(Deník!$Y283=Statistika!$F$89,IF(AND(Deník!$R283&gt;=0,Deník!$R283&lt;=1),"BE",Deník!$R283),""),"")</f>
        <v/>
      </c>
      <c r="BY283" s="233" t="str">
        <f>IF(Deník!$R283&lt;&gt;"",IF(Deník!$Y283=Statistika!$F$90,IF(AND(Deník!$R283&gt;=0,Deník!$R283&lt;=1),"BE",Deník!$R283),""),"")</f>
        <v/>
      </c>
      <c r="BZ283" s="233" t="str">
        <f>IF(Deník!$R283&lt;&gt;"",IF(Deník!$Y283=Statistika!$F$91,IF(AND(Deník!$R283&gt;=0,Deník!$R283&lt;=1),"BE",Deník!$R283),""),"")</f>
        <v/>
      </c>
      <c r="CA283" s="233"/>
      <c r="CB283" s="233" t="str">
        <f>IF(Deník!$R283&lt;&gt;"",IF(Deník!$AB283="SL",IF(AND(Deník!$R283&gt;=0,Deník!$R283&lt;=1),"BE",Deník!$R283),""),"")</f>
        <v/>
      </c>
      <c r="CC283" s="233" t="str">
        <f>IF(Deník!$R283&lt;&gt;"",IF(Deník!$AB283="BE10",IF(AND(Deník!$R283&gt;=0,Deník!$R283&lt;=1),"BE",Deník!$R283),""),"")</f>
        <v/>
      </c>
      <c r="CD283" s="233" t="str">
        <f>IF(Deník!$R283&lt;&gt;"",IF(Deník!$AB283="BE15",IF(AND(Deník!$R283&gt;=0,Deník!$R283&lt;=1),"BE",Deník!$R283),""),"")</f>
        <v/>
      </c>
      <c r="CE283" s="233" t="str">
        <f>IF(Deník!$R283&lt;&gt;"",IF(Deník!$AB283="BE20",IF(AND(Deník!$R283&gt;=0,Deník!$R283&lt;=1),"BE",Deník!$R283),""),"")</f>
        <v/>
      </c>
      <c r="CF283" s="233" t="str">
        <f>IF(Deník!$R283&lt;&gt;"",IF(Deník!$AB283="TP1",IF(AND(Deník!$R283&gt;=0,Deník!$R283&lt;=1),"BE",Deník!$R283),""),"")</f>
        <v/>
      </c>
      <c r="CG283" s="233" t="str">
        <f>IF(Deník!$R283&lt;&gt;"",IF(Deník!$AB283="TP2",IF(AND(Deník!$R283&gt;=0,Deník!$R283&lt;=1),"BE",Deník!$R283),""),"")</f>
        <v/>
      </c>
      <c r="CH283" s="233" t="str">
        <f>IF(Deník!$R283&lt;&gt;"",IF(Deník!$AB283="TP3",IF(AND(Deník!$R283&gt;=0,Deník!$R283&lt;=1),"BE",Deník!$R283),""),"")</f>
        <v/>
      </c>
      <c r="CI283" s="233" t="str">
        <f>IF(Deník!$R283&lt;&gt;"",IF(Deník!$AB283="Trailing SL",IF(AND(Deník!$R283&gt;=0,Deník!$R283&lt;=1),"BE",Deník!$R283),""),"")</f>
        <v/>
      </c>
      <c r="CJ283" s="233" t="str">
        <f>IF(Deník!$R283&lt;&gt;"",IF(Deník!$AB283="Manual",IF(AND(Deník!$R283&gt;=0,Deník!$R283&lt;=1),"BE",Deník!$R283),""),"")</f>
        <v/>
      </c>
      <c r="CK283" s="233"/>
      <c r="CL283" s="233" t="str">
        <f>IF(Deník!$R283&lt;0,IF(Deník!$AC283=Statistika!$F$117,Deník!$R283,""),"")</f>
        <v/>
      </c>
      <c r="CM283" s="233" t="str">
        <f>IF(Deník!$R283&lt;0,IF(Deník!$AC283=Statistika!$F$118,Deník!$R283,""),"")</f>
        <v/>
      </c>
      <c r="CN283" s="233" t="str">
        <f>IF(Deník!$R283&lt;0,IF(Deník!$AC283=Statistika!$F$119,Deník!$R283,""),"")</f>
        <v/>
      </c>
      <c r="CO283" s="233" t="str">
        <f>IF(Deník!$R283&lt;0,IF(Deník!$AC283=Statistika!$F$120,Deník!$R283,""),"")</f>
        <v/>
      </c>
      <c r="CP283" s="233" t="str">
        <f>IF(Deník!$R283&lt;0,IF(Deník!$AC283=Statistika!$F$121,Deník!$R283,""),"")</f>
        <v/>
      </c>
      <c r="CQ283" s="233" t="str">
        <f>IF(Deník!$R283&lt;0,IF(Deník!$AC283=Statistika!$F$122,Deník!$R283,""),"")</f>
        <v/>
      </c>
      <c r="CR283" s="233" t="str">
        <f>IF(Deník!$R283&lt;0,IF(Deník!$AC283=Statistika!$F$123,Deník!$R283,""),"")</f>
        <v/>
      </c>
      <c r="CS283" s="233" t="str">
        <f>IF(Deník!$R283&lt;0,IF(Deník!$AC283=Statistika!$F$124,Deník!$R283,""),"")</f>
        <v/>
      </c>
      <c r="CT283" s="233" t="str">
        <f>IF(Deník!$R283&lt;0,IF(Deník!$AC283=Statistika!$F$125,Deník!$R283,""),"")</f>
        <v/>
      </c>
      <c r="CU283" s="233"/>
      <c r="CV283" s="233" t="str">
        <f>IF(Deník!$R283&lt;0,IF(Deník!$AD283=$CV$2,Deník!$R283,""),"")</f>
        <v/>
      </c>
      <c r="CW283" s="233" t="str">
        <f>IF(Deník!$R283&lt;0,IF(Deník!$AD283=$CW$2,Deník!$R283,""),"")</f>
        <v/>
      </c>
      <c r="CX283" s="233" t="str">
        <f>IF(Deník!$R283&lt;0,IF(Deník!$AD283=$CX$2,Deník!$R283,""),"")</f>
        <v/>
      </c>
      <c r="CY283" s="233" t="str">
        <f>IF(Deník!$R283&lt;0,IF(Deník!$AD283=$CY$2,Deník!$R283,""),"")</f>
        <v/>
      </c>
      <c r="CZ283" s="233" t="str">
        <f>IF(Deník!$R283&lt;0,IF(Deník!$AD283=$CZ$2,Deník!$R283,""),"")</f>
        <v/>
      </c>
      <c r="DL283" s="221">
        <f t="shared" si="14"/>
        <v>93847.029999999984</v>
      </c>
      <c r="DM283" s="220">
        <f t="shared" si="13"/>
        <v>-6.1529700000000132E-2</v>
      </c>
      <c r="DO283" s="50">
        <f>Deník!W284</f>
        <v>0</v>
      </c>
      <c r="DP283" s="102" t="str">
        <f>IF(AND(Deník!W284&gt;0),1,"")</f>
        <v/>
      </c>
      <c r="DQ283" s="102">
        <f>IF(AND(Deník!W284&lt;=0),1,"")</f>
        <v>1</v>
      </c>
      <c r="DR283" s="227"/>
      <c r="DS283" s="228"/>
      <c r="DT283" s="85"/>
      <c r="DU283" s="54">
        <f>IF(MONTH(Deník!$C283)=DU$2,Deník!$W283,"")</f>
        <v>0</v>
      </c>
      <c r="DV283" s="222" t="str">
        <f>IF(MONTH(Deník!$C283)=DV$2,Deník!$W283,"")</f>
        <v/>
      </c>
      <c r="DW283" s="222" t="str">
        <f>IF(MONTH(Deník!$C283)=DW$2,Deník!$W283,"")</f>
        <v/>
      </c>
      <c r="DX283" s="222" t="str">
        <f>IF(MONTH(Deník!$C283)=DX$2,Deník!$W283,"")</f>
        <v/>
      </c>
      <c r="DY283" s="222" t="str">
        <f>IF(MONTH(Deník!$C283)=DY$2,Deník!$W283,"")</f>
        <v/>
      </c>
      <c r="DZ283" s="222" t="str">
        <f>IF(MONTH(Deník!$C283)=DZ$2,Deník!$W283,"")</f>
        <v/>
      </c>
      <c r="EA283" s="222" t="str">
        <f>IF(MONTH(Deník!$C283)=EA$2,Deník!$W283,"")</f>
        <v/>
      </c>
      <c r="EB283" s="222" t="str">
        <f>IF(MONTH(Deník!$C283)=EB$2,Deník!$W283,"")</f>
        <v/>
      </c>
      <c r="EC283" s="222" t="str">
        <f>IF(MONTH(Deník!$C283)=EC$2,Deník!$W283,"")</f>
        <v/>
      </c>
      <c r="ED283" s="222" t="str">
        <f>IF(MONTH(Deník!$C283)=ED$2,Deník!$W283,"")</f>
        <v/>
      </c>
      <c r="EE283" s="222" t="str">
        <f>IF(MONTH(Deník!$C283)=EE$2,Deník!$W283,"")</f>
        <v/>
      </c>
      <c r="EF283" s="222" t="str">
        <f>IF(MONTH(Deník!$C283)=EF$2,Deník!$W283,"")</f>
        <v/>
      </c>
      <c r="EI283" s="600" t="str">
        <f>IF(Deník!$W283&lt;&gt;"",IF(Deník!$B283=Statistika!$F$63,Deník!$W283,""),"")</f>
        <v/>
      </c>
      <c r="EJ283" s="13" t="str">
        <f>IF(Deník!$W283&lt;&gt;"",IF(Deník!$B283=Statistika!$F$64,Deník!$W283,""),"")</f>
        <v/>
      </c>
      <c r="EK283" s="13" t="str">
        <f>IF(Deník!$W283&lt;&gt;"",IF(Deník!$B283=Statistika!$F$65,Deník!$W283,""),"")</f>
        <v/>
      </c>
      <c r="EL283" s="13" t="str">
        <f>IF(Deník!$W283&lt;&gt;"",IF(Deník!$B283=Statistika!$F$66,Deník!$W283,""),"")</f>
        <v/>
      </c>
      <c r="EM283" s="13" t="str">
        <f>IF(Deník!$W283&lt;&gt;"",IF(Deník!$B283=Statistika!$F$67,Deník!$W283,""),"")</f>
        <v/>
      </c>
      <c r="EN283" s="13" t="str">
        <f>IF(Deník!$W283&lt;&gt;"",IF(Deník!$B283=Statistika!$F$68,Deník!$W283,""),"")</f>
        <v/>
      </c>
      <c r="EO283" s="13" t="str">
        <f>IF(Deník!$W283&lt;&gt;"",IF(Deník!$B283=Statistika!$F$69,Deník!$W283,""),"")</f>
        <v/>
      </c>
      <c r="EP283" s="601" t="str">
        <f>IF(Deník!$W283&lt;&gt;"",IF(Deník!$B283=Statistika!$F$70,Deník!$W283,""),"")</f>
        <v/>
      </c>
      <c r="EQ283" s="90"/>
      <c r="ER283" s="63" t="str">
        <f>IF(Deník!$W283&lt;&gt;"",IF(Deník!$J283="L",Deník!$W283,""),"")</f>
        <v/>
      </c>
      <c r="ES283" s="13" t="str">
        <f>IF(Deník!$W283&lt;&gt;"",IF(Deník!$J283="S",Deník!$W283,""),"")</f>
        <v/>
      </c>
      <c r="ET283" s="95"/>
      <c r="EU283" s="88"/>
      <c r="EV283" s="63" t="str">
        <f>IF(WEEKDAY(Deník!$C283,2)=1,Deník!$W283,"")</f>
        <v/>
      </c>
      <c r="EW283" s="13" t="str">
        <f>IF(WEEKDAY(Deník!$C283,2)=2,Deník!$W283,"")</f>
        <v/>
      </c>
      <c r="EX283" s="13" t="str">
        <f>IF(WEEKDAY(Deník!$C283,2)=3,Deník!$W283,"")</f>
        <v/>
      </c>
      <c r="EY283" s="13" t="str">
        <f>IF(WEEKDAY(Deník!$C283,2)=4,Deník!$W283,"")</f>
        <v/>
      </c>
      <c r="EZ283" s="60" t="str">
        <f>IF(WEEKDAY(Deník!$C283,2)=5,Deník!$W283,"")</f>
        <v/>
      </c>
      <c r="FA283" s="99"/>
      <c r="FB283" s="100">
        <f>Deník!D283</f>
        <v>0</v>
      </c>
      <c r="FC283" s="63">
        <f>IF($FB283&lt;&gt;"",IF(AND($FB283&gt;=FC$2,$FB283&lt;=FC$3),Deník!$W283,""))</f>
        <v>0</v>
      </c>
      <c r="FD283" s="63" t="str">
        <f>IF($FB283&lt;&gt;"",IF(AND($FB283&gt;=FD$2,$FB283&lt;=FD$3),Deník!$W283,""))</f>
        <v/>
      </c>
      <c r="FE283" s="63" t="str">
        <f>IF($FB283&lt;&gt;"",IF(AND($FB283&gt;=FE$2,$FB283&lt;=FE$3),Deník!$W283,""))</f>
        <v/>
      </c>
      <c r="FF283" s="63" t="str">
        <f>IF($FB283&lt;&gt;"",IF(AND($FB283&gt;=FF$2,$FB283&lt;=FF$3),Deník!$W283,""))</f>
        <v/>
      </c>
      <c r="FG283" s="63" t="str">
        <f>IF($FB283&lt;&gt;"",IF(AND($FB283&gt;=FG$2,$FB283&lt;=FG$3),Deník!$W283,""))</f>
        <v/>
      </c>
      <c r="FH283" s="63" t="str">
        <f>IF($FB283&lt;&gt;"",IF(AND($FB283&gt;=FH$2,$FB283&lt;=FH$3),Deník!$W283,""))</f>
        <v/>
      </c>
      <c r="FI283" s="63" t="str">
        <f>IF($FB283&lt;&gt;"",IF(AND($FB283&gt;=FI$2,$FB283&lt;=FI$3),Deník!$W283,""))</f>
        <v/>
      </c>
      <c r="FJ283" s="63" t="str">
        <f>IF($FB283&lt;&gt;"",IF(AND($FB283&gt;=FJ$2,$FB283&lt;=FJ$3),Deník!$W283,""))</f>
        <v/>
      </c>
      <c r="FK283" s="63" t="str">
        <f>IF($FB283&lt;&gt;"",IF(AND($FB283&gt;=FK$2,$FB283&lt;=FK$3),Deník!$W283,""))</f>
        <v/>
      </c>
      <c r="FL283" s="63" t="str">
        <f>IF($FB283&lt;&gt;"",IF(AND($FB283&gt;=FL$2,$FB283&lt;=FL$3),Deník!$W283,""))</f>
        <v/>
      </c>
      <c r="FM283" s="63" t="str">
        <f>IF($FB283&lt;&gt;"",IF(AND($FB283&gt;=FM$2,$FB283&lt;=FM$3),Deník!$W283,""))</f>
        <v/>
      </c>
      <c r="FN283" s="13"/>
      <c r="FO283" s="20" t="str">
        <f>IF(Deník!$W283&gt;1,Deník!$W283,"")</f>
        <v/>
      </c>
      <c r="FP283" s="20" t="str">
        <f>IF(Deník!$W283&lt;0,Deník!$W283,"")</f>
        <v/>
      </c>
      <c r="FQ283" s="17"/>
      <c r="FS283" s="233"/>
      <c r="FT283" s="233" t="str">
        <f>IF(Deník!$W283&lt;&gt;"",IF(Deník!$Y283=Statistika!$F$78,Deník!$W283,""),"")</f>
        <v/>
      </c>
      <c r="FU283" s="233" t="str">
        <f>IF(Deník!$W283&lt;&gt;"",IF(Deník!$Y283=Statistika!$F$79,Deník!$W283,""),"")</f>
        <v/>
      </c>
      <c r="FV283" s="233" t="str">
        <f>IF(Deník!$W283&lt;&gt;"",IF(Deník!$Y283=Statistika!$F$80,Deník!$W283,""),"")</f>
        <v/>
      </c>
      <c r="FW283" s="233" t="str">
        <f>IF(Deník!$W283&lt;&gt;"",IF(Deník!$Y283=Statistika!$F$81,Deník!$W283,""),"")</f>
        <v/>
      </c>
      <c r="FX283" s="233" t="str">
        <f>IF(Deník!$W283&lt;&gt;"",IF(Deník!$Y283=Statistika!$F$82,Deník!$W283,""),"")</f>
        <v/>
      </c>
      <c r="FY283" s="233" t="str">
        <f>IF(Deník!$W283&lt;&gt;"",IF(Deník!$Y283=Statistika!$F$83,Deník!$W283,""),"")</f>
        <v/>
      </c>
      <c r="FZ283" s="233" t="str">
        <f>IF(Deník!$W283&lt;&gt;"",IF(Deník!$Y283=Statistika!$F$84,Deník!$W283,""),"")</f>
        <v/>
      </c>
      <c r="GA283" s="233" t="str">
        <f>IF(Deník!$W283&lt;&gt;"",IF(Deník!$Y283=Statistika!$F$85,Deník!$W283,""),"")</f>
        <v/>
      </c>
      <c r="GB283" s="233" t="str">
        <f>IF(Deník!$W283&lt;&gt;"",IF(Deník!$Y283=Statistika!$F$86,Deník!$W283,""),"")</f>
        <v/>
      </c>
      <c r="GC283" s="233" t="str">
        <f>IF(Deník!$W283&lt;&gt;"",IF(Deník!$Y283=Statistika!$F$87,Deník!$W283,""),"")</f>
        <v/>
      </c>
      <c r="GD283" s="233" t="str">
        <f>IF(Deník!$W283&lt;&gt;"",IF(Deník!$Y283=Statistika!$F$88,Deník!$W283,""),"")</f>
        <v/>
      </c>
      <c r="GE283" s="233" t="str">
        <f>IF(Deník!$W283&lt;&gt;"",IF(Deník!$Y283=Statistika!$F$89,Deník!$W283,""),"")</f>
        <v/>
      </c>
      <c r="GF283" s="233" t="str">
        <f>IF(Deník!$W283&lt;&gt;"",IF(Deník!$Y283=Statistika!$F$90,Deník!$W283,""),"")</f>
        <v/>
      </c>
      <c r="GG283" s="233" t="str">
        <f>IF(Deník!$W283&lt;&gt;"",IF(Deník!$Y283=Statistika!$F$91,Deník!$W283,""),"")</f>
        <v/>
      </c>
      <c r="GH283" s="233"/>
      <c r="GI283" s="233" t="str">
        <f>IF(Deník!$W283&lt;&gt;"",IF(Deník!$AB283=Statistika!$L$100,Deník!$W283,""),"")</f>
        <v/>
      </c>
      <c r="GJ283" s="233" t="str">
        <f>IF(Deník!$W283&lt;&gt;"",IF(Deník!$AB283=Statistika!$L$101,Deník!$W283,""),"")</f>
        <v/>
      </c>
      <c r="GK283" s="233" t="str">
        <f>IF(Deník!$W283&lt;&gt;"",IF(Deník!$AB283=Statistika!$L$102,Deník!$W283,""),"")</f>
        <v/>
      </c>
      <c r="GL283" s="233" t="str">
        <f>IF(Deník!$W283&lt;&gt;"",IF(Deník!$AB283=Statistika!$L$103,Deník!$W283,""),"")</f>
        <v/>
      </c>
      <c r="GM283" s="233" t="str">
        <f>IF(Deník!$W283&lt;&gt;"",IF(Deník!$AB283=Statistika!$L$104,Deník!$W283,""),"")</f>
        <v/>
      </c>
      <c r="GN283" s="233" t="str">
        <f>IF(Deník!$W283&lt;&gt;"",IF(Deník!$AB283=Statistika!$L$105,Deník!$W283,""),"")</f>
        <v/>
      </c>
      <c r="GO283" s="233" t="str">
        <f>IF(Deník!$W283&lt;&gt;"",IF(Deník!$AB283=Statistika!$L$106,Deník!$W283,""),"")</f>
        <v/>
      </c>
      <c r="GP283" s="233" t="str">
        <f>IF(Deník!$W283&lt;&gt;"",IF(Deník!$AB283=Statistika!$L$107,Deník!$W283,""),"")</f>
        <v/>
      </c>
      <c r="GQ283" s="233" t="str">
        <f>IF(Deník!$W283&lt;&gt;"",IF(Deník!$AB283=Statistika!$L$108,Deník!$W283,""),"")</f>
        <v/>
      </c>
      <c r="GS283" s="233" t="str">
        <f>IF(Deník!$W283&lt;0,IF(Deník!$AC283=Statistika!$F$117,Deník!$W283,""),"")</f>
        <v/>
      </c>
      <c r="GT283" s="233" t="str">
        <f>IF(Deník!$W283&lt;0,IF(Deník!$AC283=Statistika!$F$118,Deník!$W283,""),"")</f>
        <v/>
      </c>
      <c r="GU283" s="233" t="str">
        <f>IF(Deník!$W283&lt;0,IF(Deník!$AC283=Statistika!$F$119,Deník!$W283,""),"")</f>
        <v/>
      </c>
      <c r="GV283" s="233" t="str">
        <f>IF(Deník!$W283&lt;0,IF(Deník!$AC283=Statistika!$F$120,Deník!$W283,""),"")</f>
        <v/>
      </c>
      <c r="GW283" s="233" t="str">
        <f>IF(Deník!$W283&lt;0,IF(Deník!$AC283=Statistika!$F$121,Deník!$W283,""),"")</f>
        <v/>
      </c>
      <c r="GX283" s="233" t="str">
        <f>IF(Deník!$W283&lt;0,IF(Deník!$AC283=Statistika!$F$122,Deník!$W283,""),"")</f>
        <v/>
      </c>
      <c r="GY283" s="233" t="str">
        <f>IF(Deník!$W283&lt;0,IF(Deník!$AC283=Statistika!$F$123,Deník!$W283,""),"")</f>
        <v/>
      </c>
      <c r="GZ283" s="233" t="str">
        <f>IF(Deník!$W283&lt;0,IF(Deník!$AC283=Statistika!$F$124,Deník!$W283,""),"")</f>
        <v/>
      </c>
      <c r="HA283" s="233" t="str">
        <f>IF(Deník!$W283&lt;0,IF(Deník!$AC283=Statistika!$F$125,Deník!$W283,""),"")</f>
        <v/>
      </c>
      <c r="HC283" s="233" t="str">
        <f>IF(Deník!$W283&lt;0,IF(Deník!$AD283=Statistika!$F$133,Deník!$W283,""),"")</f>
        <v/>
      </c>
      <c r="HD283" s="233" t="str">
        <f>IF(Deník!$W283&lt;0,IF(Deník!$AD283=Statistika!$F$134,Deník!$W283,""),"")</f>
        <v/>
      </c>
      <c r="HE283" s="233" t="str">
        <f>IF(Deník!$W283&lt;0,IF(Deník!$AD283=Statistika!$F$135,Deník!$W283,""),"")</f>
        <v/>
      </c>
      <c r="HF283" s="233" t="str">
        <f>IF(Deník!$W283&lt;0,IF(Deník!$AD283=Statistika!$F$136,Deník!$W283,""),"")</f>
        <v/>
      </c>
      <c r="HG283" s="233" t="str">
        <f>IF(Deník!$W283&lt;0,IF(Deník!$AD283=Statistika!$F$137,Deník!$W283,""),"")</f>
        <v/>
      </c>
      <c r="ID283" s="8">
        <f>Tabulka4[[#This Row],[Sloupec3]]</f>
        <v>0</v>
      </c>
      <c r="IE283" s="17" t="str">
        <f>IF(AND([1]Deník!$C283&gt;='[1]Měsíční shrnutí'!$D$1,[1]Deník!$C283&lt;='[1]Měsíční shrnutí'!$F$1),[1]Deník!$X283,"")</f>
        <v/>
      </c>
    </row>
    <row r="284" spans="1:239">
      <c r="A284" s="8">
        <f>Deník!C285</f>
        <v>0</v>
      </c>
      <c r="B284" s="50" t="str">
        <f>Deník!R285</f>
        <v/>
      </c>
      <c r="C284" s="102" t="str">
        <f>IF(AND(Deník!R285&gt;1,Deník!R285&lt;&gt;""),1,"")</f>
        <v/>
      </c>
      <c r="D284" s="102" t="str">
        <f>IF(AND(Deník!R285&lt;=0,Deník!R285&lt;&gt;""),1,"")</f>
        <v/>
      </c>
      <c r="E284" s="103" t="str">
        <f>IF(AND(Deník!R285&gt;=0,Deník!R285&lt;=1),1,"")</f>
        <v/>
      </c>
      <c r="F284" s="79" t="str">
        <f>IF(Deník!R285&lt;&gt;"",Deník!R285+F283,"")</f>
        <v/>
      </c>
      <c r="G284" s="85"/>
      <c r="H284" s="54" t="str">
        <f>IF(MONTH(Deník!$C284)=H$2,IF(AND(Deník!$R284&gt;=0,Deník!$R284&lt;=1),"BE",Deník!$R284),"")</f>
        <v/>
      </c>
      <c r="I284" s="11" t="str">
        <f>IF(MONTH(Deník!$C284)=I$2,IF(AND(Deník!$R284&gt;=0,Deník!$R284&lt;=1),"BE",Deník!$R284),"")</f>
        <v/>
      </c>
      <c r="J284" s="11" t="str">
        <f>IF(MONTH(Deník!$C284)=J$2,IF(AND(Deník!$R284&gt;=0,Deník!$R284&lt;=1),"BE",Deník!$R284),"")</f>
        <v/>
      </c>
      <c r="K284" s="11" t="str">
        <f>IF(MONTH(Deník!$C284)=K$2,IF(AND(Deník!$R284&gt;=0,Deník!$R284&lt;=1),"BE",Deník!$R284),"")</f>
        <v/>
      </c>
      <c r="L284" s="11" t="str">
        <f>IF(MONTH(Deník!$C284)=L$2,IF(AND(Deník!$R284&gt;=0,Deník!$R284&lt;=1),"BE",Deník!$R284),"")</f>
        <v/>
      </c>
      <c r="M284" s="11" t="str">
        <f>IF(MONTH(Deník!$C284)=M$2,IF(AND(Deník!$R284&gt;=0,Deník!$R284&lt;=1),"BE",Deník!$R284),"")</f>
        <v/>
      </c>
      <c r="N284" s="11" t="str">
        <f>IF(MONTH(Deník!$C284)=N$2,IF(AND(Deník!$R284&gt;=0,Deník!$R284&lt;=1),"BE",Deník!$R284),"")</f>
        <v/>
      </c>
      <c r="O284" s="11" t="str">
        <f>IF(MONTH(Deník!$C284)=O$2,IF(AND(Deník!$R284&gt;=0,Deník!$R284&lt;=1),"BE",Deník!$R284),"")</f>
        <v/>
      </c>
      <c r="P284" s="11" t="str">
        <f>IF(MONTH(Deník!$C284)=P$2,IF(AND(Deník!$R284&gt;=0,Deník!$R284&lt;=1),"BE",Deník!$R284),"")</f>
        <v/>
      </c>
      <c r="Q284" s="11" t="str">
        <f>IF(MONTH(Deník!$C284)=Q$2,IF(AND(Deník!$R284&gt;=0,Deník!$R284&lt;=1),"BE",Deník!$R284),"")</f>
        <v/>
      </c>
      <c r="R284" s="11" t="str">
        <f>IF(MONTH(Deník!$C284)=R$2,IF(AND(Deník!$R284&gt;=0,Deník!$R284&lt;=1),"BE",Deník!$R284),"")</f>
        <v/>
      </c>
      <c r="S284" s="57" t="str">
        <f>IF(MONTH(Deník!$C284)=S$2,IF(AND(Deník!$R284&gt;=0,Deník!$R284&lt;=1),"BE",Deník!$R284),"")</f>
        <v/>
      </c>
      <c r="U284" s="12"/>
      <c r="V284" s="12"/>
      <c r="X284" s="600" t="str">
        <f>IF(Deník!$R284&lt;&gt;"",IF(Deník!$B284=Statistika!$F$63,IF(AND(Deník!$R284&gt;=0,Deník!$R284&lt;=1),"BE",Deník!$R284),""),"")</f>
        <v/>
      </c>
      <c r="Y284" s="13" t="str">
        <f>IF(Deník!$R284&lt;&gt;"",IF(Deník!$B284=Statistika!$F$64,IF(AND(Deník!$R284&gt;=0,Deník!$R284&lt;=1),"BE",Deník!$R284),""),"")</f>
        <v/>
      </c>
      <c r="Z284" s="13" t="str">
        <f>IF(Deník!$R284&lt;&gt;"",IF(Deník!$B284=Statistika!$F$65,IF(AND(Deník!$R284&gt;=0,Deník!$R284&lt;=1),"BE",Deník!$R284),""),"")</f>
        <v/>
      </c>
      <c r="AA284" s="13" t="str">
        <f>IF(Deník!$R284&lt;&gt;"",IF(Deník!$B284=Statistika!$F$66,IF(AND(Deník!$R284&gt;=0,Deník!$R284&lt;=1),"BE",Deník!$R284),""),"")</f>
        <v/>
      </c>
      <c r="AB284" s="13" t="str">
        <f>IF(Deník!$R284&lt;&gt;"",IF(Deník!$B284=Statistika!$F$67,IF(AND(Deník!$R284&gt;=0,Deník!$R284&lt;=1),"BE",Deník!$R284),""),"")</f>
        <v/>
      </c>
      <c r="AC284" s="13" t="str">
        <f>IF(Deník!$R284&lt;&gt;"",IF(Deník!$B284=Statistika!$F$68,IF(AND(Deník!$R284&gt;=0,Deník!$R284&lt;=1),"BE",Deník!$R284),""),"")</f>
        <v/>
      </c>
      <c r="AD284" s="13" t="str">
        <f>IF(Deník!$R284&lt;&gt;"",IF(Deník!$B284=Statistika!$F$69,IF(AND(Deník!$R284&gt;=0,Deník!$R284&lt;=1),"BE",Deník!$R284),""),"")</f>
        <v/>
      </c>
      <c r="AE284" s="601" t="str">
        <f>IF(Deník!$R284&lt;&gt;"",IF(Deník!$B284=Statistika!$F$70,IF(AND(Deník!$R284&gt;=0,Deník!$R284&lt;=1),"BE",Deník!$R284),""),"")</f>
        <v/>
      </c>
      <c r="AF284" s="90"/>
      <c r="AG284" s="63" t="str">
        <f>IF(Deník!$R284&lt;&gt;"",IF(Deník!$J284="L",IF(AND(Deník!$R284&gt;=0,Deník!$R284&lt;=1),"BE",Deník!$R284),""),"")</f>
        <v/>
      </c>
      <c r="AH284" s="13" t="str">
        <f>IF(Deník!$R284&lt;&gt;"",IF(Deník!$J284="S",IF(AND(Deník!$R284&gt;=0,Deník!$R284&lt;=1),"BE",Deník!$R284),""),"")</f>
        <v/>
      </c>
      <c r="AI284" s="95"/>
      <c r="AJ284" s="71" t="str">
        <f>IF(Deník!N285&lt;&gt;"",Deník!N285*-1,"")</f>
        <v/>
      </c>
      <c r="AK284" s="88"/>
      <c r="AL284" s="63" t="str">
        <f>IF(WEEKDAY(Deník!$C284,2)=1,IF(AND(Deník!$R284&gt;=0,Deník!$R284&lt;=1),"BE",Deník!$R284),"")</f>
        <v/>
      </c>
      <c r="AM284" s="13" t="str">
        <f>IF(WEEKDAY(Deník!$C284,2)=2,IF(AND(Deník!$R284&gt;=0,Deník!$R284&lt;=1),"BE",Deník!$R284),"")</f>
        <v/>
      </c>
      <c r="AN284" s="13" t="str">
        <f>IF(WEEKDAY(Deník!$C284,2)=3,IF(AND(Deník!$R284&gt;=0,Deník!$R284&lt;=1),"BE",Deník!$R284),"")</f>
        <v/>
      </c>
      <c r="AO284" s="13" t="str">
        <f>IF(WEEKDAY(Deník!$C284,2)=4,IF(AND(Deník!$R284&gt;=0,Deník!$R284&lt;=1),"BE",Deník!$R284),"")</f>
        <v/>
      </c>
      <c r="AP284" s="60" t="str">
        <f>IF(WEEKDAY(Deník!$C284,2)=5,IF(AND(Deník!$R284&gt;=0,Deník!$R284&lt;=1),"BE",Deník!$R284),"")</f>
        <v/>
      </c>
      <c r="AQ284" s="99"/>
      <c r="AR284" s="100">
        <f>Deník!D284</f>
        <v>0</v>
      </c>
      <c r="AS284" s="63" t="str">
        <f>IF(Deník!$D284&lt;&gt;"",IF(AND(Deník!$D284&gt;=AS$2,Deník!$D284&lt;=AS$3),IF(AND(Deník!$R284&gt;=0,Deník!$R284&lt;=1),"BE",Deník!$R284),""),"")</f>
        <v/>
      </c>
      <c r="AT284" s="63" t="str">
        <f>IF(Deník!$D284&lt;&gt;"",IF(AND(Deník!$D284&gt;=AT$2,Deník!$D284&lt;=AT$3),IF(AND(Deník!$R284&gt;=0,Deník!$R284&lt;=1),"BE",Deník!$R284),""),"")</f>
        <v/>
      </c>
      <c r="AU284" s="63" t="str">
        <f>IF(Deník!$D284&lt;&gt;"",IF(AND(Deník!$D284&gt;=AU$2,Deník!$D284&lt;=AU$3),IF(AND(Deník!$R284&gt;=0,Deník!$R284&lt;=1),"BE",Deník!$R284),""),"")</f>
        <v/>
      </c>
      <c r="AV284" s="63" t="str">
        <f>IF(Deník!$D284&lt;&gt;"",IF(AND(Deník!$D284&gt;=AV$2,Deník!$D284&lt;=AV$3),IF(AND(Deník!$R284&gt;=0,Deník!$R284&lt;=1),"BE",Deník!$R284),""),"")</f>
        <v/>
      </c>
      <c r="AW284" s="63" t="str">
        <f>IF(Deník!$D284&lt;&gt;"",IF(AND(Deník!$D284&gt;=AW$2,Deník!$D284&lt;=AW$3),IF(AND(Deník!$R284&gt;=0,Deník!$R284&lt;=1),"BE",Deník!$R284),""),"")</f>
        <v/>
      </c>
      <c r="AX284" s="63" t="str">
        <f>IF(Deník!$D284&lt;&gt;"",IF(AND(Deník!$D284&gt;=AX$2,Deník!$D284&lt;=AX$3),IF(AND(Deník!$R284&gt;=0,Deník!$R284&lt;=1),"BE",Deník!$R284),""),"")</f>
        <v/>
      </c>
      <c r="AY284" s="63" t="str">
        <f>IF(Deník!$D284&lt;&gt;"",IF(AND(Deník!$D284&gt;=AY$2,Deník!$D284&lt;=AY$3),IF(AND(Deník!$R284&gt;=0,Deník!$R284&lt;=1),"BE",Deník!$R284),""),"")</f>
        <v/>
      </c>
      <c r="AZ284" s="63" t="str">
        <f>IF(Deník!$D284&lt;&gt;"",IF(AND(Deník!$D284&gt;=AZ$2,Deník!$D284&lt;=AZ$3),IF(AND(Deník!$R284&gt;=0,Deník!$R284&lt;=1),"BE",Deník!$R284),""),"")</f>
        <v/>
      </c>
      <c r="BA284" s="63" t="str">
        <f>IF(Deník!$D284&lt;&gt;"",IF(AND(Deník!$D284&gt;=BA$2,Deník!$D284&lt;=BA$3),IF(AND(Deník!$R284&gt;=0,Deník!$R284&lt;=1),"BE",Deník!$R284),""),"")</f>
        <v/>
      </c>
      <c r="BB284" s="63" t="str">
        <f>IF(Deník!$D284&lt;&gt;"",IF(AND(Deník!$D284&gt;=BB$2,Deník!$D284&lt;=BB$3),IF(AND(Deník!$R284&gt;=0,Deník!$R284&lt;=1),"BE",Deník!$R284),""),"")</f>
        <v/>
      </c>
      <c r="BC284" s="71" t="str">
        <f>IF(Deník!$D284&lt;&gt;"",IF(AND(Deník!$D284&gt;=BC$2,Deník!$D284&lt;=BC$3),IF(AND(Deník!$R284&gt;=0,Deník!$R284&lt;=1),"BE",Deník!$R284),""),"")</f>
        <v/>
      </c>
      <c r="BD284" s="20" t="str">
        <f>IF(Deník!$J285="S",(Deník!$M285-Deník!$K285),IF(Deník!$J285="L",(Deník!$K285-Deník!$M285),""))</f>
        <v/>
      </c>
      <c r="BE284" s="20" t="str">
        <f>IF(Deník!$J285="S",(Deník!$K285-Deník!$O285),IF(Deník!$J285="L",(Deník!$O285-Deník!$K285),""))</f>
        <v/>
      </c>
      <c r="BF284" s="20" t="str">
        <f>IF(Deník!$J285="S",(Deník!$K285-Deník!$L285),IF(Deník!$J285="L",(Deník!$L285-Deník!$K285),""))</f>
        <v/>
      </c>
      <c r="BG284" s="20" t="str">
        <f>IF(Deník!$J285="S",(Deník!$K285-Deník!$S285),IF(Deník!$J285="L",(Deník!$S285-Deník!$K285),""))</f>
        <v/>
      </c>
      <c r="BH284" s="20" t="str">
        <f>IF(Deník!$J285="S",(Deník!$K285-Deník!$U285),IF(Deník!$J285="L",(Deník!$U285-Deník!$K285),""))</f>
        <v/>
      </c>
      <c r="BI284" s="20" t="str">
        <f>IF(Deník!$R284&gt;1,Deník!$R284,"")</f>
        <v/>
      </c>
      <c r="BJ284" s="20" t="str">
        <f>IF(Deník!$R284&lt;0,Deník!$R284,"")</f>
        <v/>
      </c>
      <c r="BK284" s="17"/>
      <c r="BM284" s="233" t="str">
        <f>IF(Deník!$R284&lt;&gt;"",IF(Deník!$Y284=Statistika!$F$78,IF(AND(Deník!$R284&gt;=0,Deník!$R284&lt;=1),"BE",Deník!$R284),""),"")</f>
        <v/>
      </c>
      <c r="BN284" s="233" t="str">
        <f>IF(Deník!$R284&lt;&gt;"",IF(Deník!$Y284=Statistika!$F$79,IF(AND(Deník!$R284&gt;=0,Deník!$R284&lt;=1),"BE",Deník!$R284),""),"")</f>
        <v/>
      </c>
      <c r="BO284" s="233" t="str">
        <f>IF(Deník!$R284&lt;&gt;"",IF(Deník!$Y284=Statistika!$F$80,IF(AND(Deník!$R284&gt;=0,Deník!$R284&lt;=1),"BE",Deník!$R284),""),"")</f>
        <v/>
      </c>
      <c r="BP284" s="233" t="str">
        <f>IF(Deník!$R284&lt;&gt;"",IF(Deník!$Y284=Statistika!$F$81,IF(AND(Deník!$R284&gt;=0,Deník!$R284&lt;=1),"BE",Deník!$R284),""),"")</f>
        <v/>
      </c>
      <c r="BQ284" s="233" t="str">
        <f>IF(Deník!$R284&lt;&gt;"",IF(Deník!$Y284=Statistika!$F$82,IF(AND(Deník!$R284&gt;=0,Deník!$R284&lt;=1),"BE",Deník!$R284),""),"")</f>
        <v/>
      </c>
      <c r="BR284" s="233" t="str">
        <f>IF(Deník!$R284&lt;&gt;"",IF(Deník!$Y284=Statistika!$F$83,IF(AND(Deník!$R284&gt;=0,Deník!$R284&lt;=1),"BE",Deník!$R284),""),"")</f>
        <v/>
      </c>
      <c r="BS284" s="233" t="str">
        <f>IF(Deník!$R284&lt;&gt;"",IF(Deník!$Y284=Statistika!$F$84,IF(AND(Deník!$R284&gt;=0,Deník!$R284&lt;=1),"BE",Deník!$R284),""),"")</f>
        <v/>
      </c>
      <c r="BT284" s="233" t="str">
        <f>IF(Deník!$R284&lt;&gt;"",IF(Deník!$Y284=Statistika!$F$85,IF(AND(Deník!$R284&gt;=0,Deník!$R284&lt;=1),"BE",Deník!$R284),""),"")</f>
        <v/>
      </c>
      <c r="BU284" s="233" t="str">
        <f>IF(Deník!$R284&lt;&gt;"",IF(Deník!$Y284=Statistika!$F$86,IF(AND(Deník!$R284&gt;=0,Deník!$R284&lt;=1),"BE",Deník!$R284),""),"")</f>
        <v/>
      </c>
      <c r="BV284" s="233" t="str">
        <f>IF(Deník!$R284&lt;&gt;"",IF(Deník!$Y284=Statistika!$F$87,IF(AND(Deník!$R284&gt;=0,Deník!$R284&lt;=1),"BE",Deník!$R284),""),"")</f>
        <v/>
      </c>
      <c r="BW284" s="233" t="str">
        <f>IF(Deník!$R284&lt;&gt;"",IF(Deník!$Y284=Statistika!$F$88,IF(AND(Deník!$R284&gt;=0,Deník!$R284&lt;=1),"BE",Deník!$R284),""),"")</f>
        <v/>
      </c>
      <c r="BX284" s="233" t="str">
        <f>IF(Deník!$R284&lt;&gt;"",IF(Deník!$Y284=Statistika!$F$89,IF(AND(Deník!$R284&gt;=0,Deník!$R284&lt;=1),"BE",Deník!$R284),""),"")</f>
        <v/>
      </c>
      <c r="BY284" s="233" t="str">
        <f>IF(Deník!$R284&lt;&gt;"",IF(Deník!$Y284=Statistika!$F$90,IF(AND(Deník!$R284&gt;=0,Deník!$R284&lt;=1),"BE",Deník!$R284),""),"")</f>
        <v/>
      </c>
      <c r="BZ284" s="233" t="str">
        <f>IF(Deník!$R284&lt;&gt;"",IF(Deník!$Y284=Statistika!$F$91,IF(AND(Deník!$R284&gt;=0,Deník!$R284&lt;=1),"BE",Deník!$R284),""),"")</f>
        <v/>
      </c>
      <c r="CA284" s="233"/>
      <c r="CB284" s="233" t="str">
        <f>IF(Deník!$R284&lt;&gt;"",IF(Deník!$AB284="SL",IF(AND(Deník!$R284&gt;=0,Deník!$R284&lt;=1),"BE",Deník!$R284),""),"")</f>
        <v/>
      </c>
      <c r="CC284" s="233" t="str">
        <f>IF(Deník!$R284&lt;&gt;"",IF(Deník!$AB284="BE10",IF(AND(Deník!$R284&gt;=0,Deník!$R284&lt;=1),"BE",Deník!$R284),""),"")</f>
        <v/>
      </c>
      <c r="CD284" s="233" t="str">
        <f>IF(Deník!$R284&lt;&gt;"",IF(Deník!$AB284="BE15",IF(AND(Deník!$R284&gt;=0,Deník!$R284&lt;=1),"BE",Deník!$R284),""),"")</f>
        <v/>
      </c>
      <c r="CE284" s="233" t="str">
        <f>IF(Deník!$R284&lt;&gt;"",IF(Deník!$AB284="BE20",IF(AND(Deník!$R284&gt;=0,Deník!$R284&lt;=1),"BE",Deník!$R284),""),"")</f>
        <v/>
      </c>
      <c r="CF284" s="233" t="str">
        <f>IF(Deník!$R284&lt;&gt;"",IF(Deník!$AB284="TP1",IF(AND(Deník!$R284&gt;=0,Deník!$R284&lt;=1),"BE",Deník!$R284),""),"")</f>
        <v/>
      </c>
      <c r="CG284" s="233" t="str">
        <f>IF(Deník!$R284&lt;&gt;"",IF(Deník!$AB284="TP2",IF(AND(Deník!$R284&gt;=0,Deník!$R284&lt;=1),"BE",Deník!$R284),""),"")</f>
        <v/>
      </c>
      <c r="CH284" s="233" t="str">
        <f>IF(Deník!$R284&lt;&gt;"",IF(Deník!$AB284="TP3",IF(AND(Deník!$R284&gt;=0,Deník!$R284&lt;=1),"BE",Deník!$R284),""),"")</f>
        <v/>
      </c>
      <c r="CI284" s="233" t="str">
        <f>IF(Deník!$R284&lt;&gt;"",IF(Deník!$AB284="Trailing SL",IF(AND(Deník!$R284&gt;=0,Deník!$R284&lt;=1),"BE",Deník!$R284),""),"")</f>
        <v/>
      </c>
      <c r="CJ284" s="233" t="str">
        <f>IF(Deník!$R284&lt;&gt;"",IF(Deník!$AB284="Manual",IF(AND(Deník!$R284&gt;=0,Deník!$R284&lt;=1),"BE",Deník!$R284),""),"")</f>
        <v/>
      </c>
      <c r="CK284" s="233"/>
      <c r="CL284" s="233" t="str">
        <f>IF(Deník!$R284&lt;0,IF(Deník!$AC284=Statistika!$F$117,Deník!$R284,""),"")</f>
        <v/>
      </c>
      <c r="CM284" s="233" t="str">
        <f>IF(Deník!$R284&lt;0,IF(Deník!$AC284=Statistika!$F$118,Deník!$R284,""),"")</f>
        <v/>
      </c>
      <c r="CN284" s="233" t="str">
        <f>IF(Deník!$R284&lt;0,IF(Deník!$AC284=Statistika!$F$119,Deník!$R284,""),"")</f>
        <v/>
      </c>
      <c r="CO284" s="233" t="str">
        <f>IF(Deník!$R284&lt;0,IF(Deník!$AC284=Statistika!$F$120,Deník!$R284,""),"")</f>
        <v/>
      </c>
      <c r="CP284" s="233" t="str">
        <f>IF(Deník!$R284&lt;0,IF(Deník!$AC284=Statistika!$F$121,Deník!$R284,""),"")</f>
        <v/>
      </c>
      <c r="CQ284" s="233" t="str">
        <f>IF(Deník!$R284&lt;0,IF(Deník!$AC284=Statistika!$F$122,Deník!$R284,""),"")</f>
        <v/>
      </c>
      <c r="CR284" s="233" t="str">
        <f>IF(Deník!$R284&lt;0,IF(Deník!$AC284=Statistika!$F$123,Deník!$R284,""),"")</f>
        <v/>
      </c>
      <c r="CS284" s="233" t="str">
        <f>IF(Deník!$R284&lt;0,IF(Deník!$AC284=Statistika!$F$124,Deník!$R284,""),"")</f>
        <v/>
      </c>
      <c r="CT284" s="233" t="str">
        <f>IF(Deník!$R284&lt;0,IF(Deník!$AC284=Statistika!$F$125,Deník!$R284,""),"")</f>
        <v/>
      </c>
      <c r="CU284" s="233"/>
      <c r="CV284" s="233" t="str">
        <f>IF(Deník!$R284&lt;0,IF(Deník!$AD284=$CV$2,Deník!$R284,""),"")</f>
        <v/>
      </c>
      <c r="CW284" s="233" t="str">
        <f>IF(Deník!$R284&lt;0,IF(Deník!$AD284=$CW$2,Deník!$R284,""),"")</f>
        <v/>
      </c>
      <c r="CX284" s="233" t="str">
        <f>IF(Deník!$R284&lt;0,IF(Deník!$AD284=$CX$2,Deník!$R284,""),"")</f>
        <v/>
      </c>
      <c r="CY284" s="233" t="str">
        <f>IF(Deník!$R284&lt;0,IF(Deník!$AD284=$CY$2,Deník!$R284,""),"")</f>
        <v/>
      </c>
      <c r="CZ284" s="233" t="str">
        <f>IF(Deník!$R284&lt;0,IF(Deník!$AD284=$CZ$2,Deník!$R284,""),"")</f>
        <v/>
      </c>
      <c r="DL284" s="221">
        <f t="shared" si="14"/>
        <v>93847.029999999984</v>
      </c>
      <c r="DM284" s="220">
        <f t="shared" si="13"/>
        <v>-6.1529700000000132E-2</v>
      </c>
      <c r="DO284" s="50">
        <f>Deník!W285</f>
        <v>0</v>
      </c>
      <c r="DP284" s="102" t="str">
        <f>IF(AND(Deník!W285&gt;0),1,"")</f>
        <v/>
      </c>
      <c r="DQ284" s="102">
        <f>IF(AND(Deník!W285&lt;=0),1,"")</f>
        <v>1</v>
      </c>
      <c r="DR284" s="227"/>
      <c r="DS284" s="228"/>
      <c r="DT284" s="85"/>
      <c r="DU284" s="54">
        <f>IF(MONTH(Deník!$C284)=DU$2,Deník!$W284,"")</f>
        <v>0</v>
      </c>
      <c r="DV284" s="222" t="str">
        <f>IF(MONTH(Deník!$C284)=DV$2,Deník!$W284,"")</f>
        <v/>
      </c>
      <c r="DW284" s="222" t="str">
        <f>IF(MONTH(Deník!$C284)=DW$2,Deník!$W284,"")</f>
        <v/>
      </c>
      <c r="DX284" s="222" t="str">
        <f>IF(MONTH(Deník!$C284)=DX$2,Deník!$W284,"")</f>
        <v/>
      </c>
      <c r="DY284" s="222" t="str">
        <f>IF(MONTH(Deník!$C284)=DY$2,Deník!$W284,"")</f>
        <v/>
      </c>
      <c r="DZ284" s="222" t="str">
        <f>IF(MONTH(Deník!$C284)=DZ$2,Deník!$W284,"")</f>
        <v/>
      </c>
      <c r="EA284" s="222" t="str">
        <f>IF(MONTH(Deník!$C284)=EA$2,Deník!$W284,"")</f>
        <v/>
      </c>
      <c r="EB284" s="222" t="str">
        <f>IF(MONTH(Deník!$C284)=EB$2,Deník!$W284,"")</f>
        <v/>
      </c>
      <c r="EC284" s="222" t="str">
        <f>IF(MONTH(Deník!$C284)=EC$2,Deník!$W284,"")</f>
        <v/>
      </c>
      <c r="ED284" s="222" t="str">
        <f>IF(MONTH(Deník!$C284)=ED$2,Deník!$W284,"")</f>
        <v/>
      </c>
      <c r="EE284" s="222" t="str">
        <f>IF(MONTH(Deník!$C284)=EE$2,Deník!$W284,"")</f>
        <v/>
      </c>
      <c r="EF284" s="222" t="str">
        <f>IF(MONTH(Deník!$C284)=EF$2,Deník!$W284,"")</f>
        <v/>
      </c>
      <c r="EI284" s="600" t="str">
        <f>IF(Deník!$W284&lt;&gt;"",IF(Deník!$B284=Statistika!$F$63,Deník!$W284,""),"")</f>
        <v/>
      </c>
      <c r="EJ284" s="13" t="str">
        <f>IF(Deník!$W284&lt;&gt;"",IF(Deník!$B284=Statistika!$F$64,Deník!$W284,""),"")</f>
        <v/>
      </c>
      <c r="EK284" s="13" t="str">
        <f>IF(Deník!$W284&lt;&gt;"",IF(Deník!$B284=Statistika!$F$65,Deník!$W284,""),"")</f>
        <v/>
      </c>
      <c r="EL284" s="13" t="str">
        <f>IF(Deník!$W284&lt;&gt;"",IF(Deník!$B284=Statistika!$F$66,Deník!$W284,""),"")</f>
        <v/>
      </c>
      <c r="EM284" s="13" t="str">
        <f>IF(Deník!$W284&lt;&gt;"",IF(Deník!$B284=Statistika!$F$67,Deník!$W284,""),"")</f>
        <v/>
      </c>
      <c r="EN284" s="13" t="str">
        <f>IF(Deník!$W284&lt;&gt;"",IF(Deník!$B284=Statistika!$F$68,Deník!$W284,""),"")</f>
        <v/>
      </c>
      <c r="EO284" s="13" t="str">
        <f>IF(Deník!$W284&lt;&gt;"",IF(Deník!$B284=Statistika!$F$69,Deník!$W284,""),"")</f>
        <v/>
      </c>
      <c r="EP284" s="601" t="str">
        <f>IF(Deník!$W284&lt;&gt;"",IF(Deník!$B284=Statistika!$F$70,Deník!$W284,""),"")</f>
        <v/>
      </c>
      <c r="EQ284" s="90"/>
      <c r="ER284" s="63" t="str">
        <f>IF(Deník!$W284&lt;&gt;"",IF(Deník!$J284="L",Deník!$W284,""),"")</f>
        <v/>
      </c>
      <c r="ES284" s="13" t="str">
        <f>IF(Deník!$W284&lt;&gt;"",IF(Deník!$J284="S",Deník!$W284,""),"")</f>
        <v/>
      </c>
      <c r="ET284" s="95"/>
      <c r="EU284" s="88"/>
      <c r="EV284" s="63" t="str">
        <f>IF(WEEKDAY(Deník!$C284,2)=1,Deník!$W284,"")</f>
        <v/>
      </c>
      <c r="EW284" s="13" t="str">
        <f>IF(WEEKDAY(Deník!$C284,2)=2,Deník!$W284,"")</f>
        <v/>
      </c>
      <c r="EX284" s="13" t="str">
        <f>IF(WEEKDAY(Deník!$C284,2)=3,Deník!$W284,"")</f>
        <v/>
      </c>
      <c r="EY284" s="13" t="str">
        <f>IF(WEEKDAY(Deník!$C284,2)=4,Deník!$W284,"")</f>
        <v/>
      </c>
      <c r="EZ284" s="60" t="str">
        <f>IF(WEEKDAY(Deník!$C284,2)=5,Deník!$W284,"")</f>
        <v/>
      </c>
      <c r="FA284" s="99"/>
      <c r="FB284" s="100">
        <f>Deník!D284</f>
        <v>0</v>
      </c>
      <c r="FC284" s="63">
        <f>IF($FB284&lt;&gt;"",IF(AND($FB284&gt;=FC$2,$FB284&lt;=FC$3),Deník!$W284,""))</f>
        <v>0</v>
      </c>
      <c r="FD284" s="63" t="str">
        <f>IF($FB284&lt;&gt;"",IF(AND($FB284&gt;=FD$2,$FB284&lt;=FD$3),Deník!$W284,""))</f>
        <v/>
      </c>
      <c r="FE284" s="63" t="str">
        <f>IF($FB284&lt;&gt;"",IF(AND($FB284&gt;=FE$2,$FB284&lt;=FE$3),Deník!$W284,""))</f>
        <v/>
      </c>
      <c r="FF284" s="63" t="str">
        <f>IF($FB284&lt;&gt;"",IF(AND($FB284&gt;=FF$2,$FB284&lt;=FF$3),Deník!$W284,""))</f>
        <v/>
      </c>
      <c r="FG284" s="63" t="str">
        <f>IF($FB284&lt;&gt;"",IF(AND($FB284&gt;=FG$2,$FB284&lt;=FG$3),Deník!$W284,""))</f>
        <v/>
      </c>
      <c r="FH284" s="63" t="str">
        <f>IF($FB284&lt;&gt;"",IF(AND($FB284&gt;=FH$2,$FB284&lt;=FH$3),Deník!$W284,""))</f>
        <v/>
      </c>
      <c r="FI284" s="63" t="str">
        <f>IF($FB284&lt;&gt;"",IF(AND($FB284&gt;=FI$2,$FB284&lt;=FI$3),Deník!$W284,""))</f>
        <v/>
      </c>
      <c r="FJ284" s="63" t="str">
        <f>IF($FB284&lt;&gt;"",IF(AND($FB284&gt;=FJ$2,$FB284&lt;=FJ$3),Deník!$W284,""))</f>
        <v/>
      </c>
      <c r="FK284" s="63" t="str">
        <f>IF($FB284&lt;&gt;"",IF(AND($FB284&gt;=FK$2,$FB284&lt;=FK$3),Deník!$W284,""))</f>
        <v/>
      </c>
      <c r="FL284" s="63" t="str">
        <f>IF($FB284&lt;&gt;"",IF(AND($FB284&gt;=FL$2,$FB284&lt;=FL$3),Deník!$W284,""))</f>
        <v/>
      </c>
      <c r="FM284" s="63" t="str">
        <f>IF($FB284&lt;&gt;"",IF(AND($FB284&gt;=FM$2,$FB284&lt;=FM$3),Deník!$W284,""))</f>
        <v/>
      </c>
      <c r="FN284" s="13"/>
      <c r="FO284" s="20" t="str">
        <f>IF(Deník!$W284&gt;1,Deník!$W284,"")</f>
        <v/>
      </c>
      <c r="FP284" s="20" t="str">
        <f>IF(Deník!$W284&lt;0,Deník!$W284,"")</f>
        <v/>
      </c>
      <c r="FQ284" s="17"/>
      <c r="FS284" s="233"/>
      <c r="FT284" s="233" t="str">
        <f>IF(Deník!$W284&lt;&gt;"",IF(Deník!$Y284=Statistika!$F$78,Deník!$W284,""),"")</f>
        <v/>
      </c>
      <c r="FU284" s="233" t="str">
        <f>IF(Deník!$W284&lt;&gt;"",IF(Deník!$Y284=Statistika!$F$79,Deník!$W284,""),"")</f>
        <v/>
      </c>
      <c r="FV284" s="233" t="str">
        <f>IF(Deník!$W284&lt;&gt;"",IF(Deník!$Y284=Statistika!$F$80,Deník!$W284,""),"")</f>
        <v/>
      </c>
      <c r="FW284" s="233" t="str">
        <f>IF(Deník!$W284&lt;&gt;"",IF(Deník!$Y284=Statistika!$F$81,Deník!$W284,""),"")</f>
        <v/>
      </c>
      <c r="FX284" s="233" t="str">
        <f>IF(Deník!$W284&lt;&gt;"",IF(Deník!$Y284=Statistika!$F$82,Deník!$W284,""),"")</f>
        <v/>
      </c>
      <c r="FY284" s="233" t="str">
        <f>IF(Deník!$W284&lt;&gt;"",IF(Deník!$Y284=Statistika!$F$83,Deník!$W284,""),"")</f>
        <v/>
      </c>
      <c r="FZ284" s="233" t="str">
        <f>IF(Deník!$W284&lt;&gt;"",IF(Deník!$Y284=Statistika!$F$84,Deník!$W284,""),"")</f>
        <v/>
      </c>
      <c r="GA284" s="233" t="str">
        <f>IF(Deník!$W284&lt;&gt;"",IF(Deník!$Y284=Statistika!$F$85,Deník!$W284,""),"")</f>
        <v/>
      </c>
      <c r="GB284" s="233" t="str">
        <f>IF(Deník!$W284&lt;&gt;"",IF(Deník!$Y284=Statistika!$F$86,Deník!$W284,""),"")</f>
        <v/>
      </c>
      <c r="GC284" s="233" t="str">
        <f>IF(Deník!$W284&lt;&gt;"",IF(Deník!$Y284=Statistika!$F$87,Deník!$W284,""),"")</f>
        <v/>
      </c>
      <c r="GD284" s="233" t="str">
        <f>IF(Deník!$W284&lt;&gt;"",IF(Deník!$Y284=Statistika!$F$88,Deník!$W284,""),"")</f>
        <v/>
      </c>
      <c r="GE284" s="233" t="str">
        <f>IF(Deník!$W284&lt;&gt;"",IF(Deník!$Y284=Statistika!$F$89,Deník!$W284,""),"")</f>
        <v/>
      </c>
      <c r="GF284" s="233" t="str">
        <f>IF(Deník!$W284&lt;&gt;"",IF(Deník!$Y284=Statistika!$F$90,Deník!$W284,""),"")</f>
        <v/>
      </c>
      <c r="GG284" s="233" t="str">
        <f>IF(Deník!$W284&lt;&gt;"",IF(Deník!$Y284=Statistika!$F$91,Deník!$W284,""),"")</f>
        <v/>
      </c>
      <c r="GH284" s="233"/>
      <c r="GI284" s="233" t="str">
        <f>IF(Deník!$W284&lt;&gt;"",IF(Deník!$AB284=Statistika!$L$100,Deník!$W284,""),"")</f>
        <v/>
      </c>
      <c r="GJ284" s="233" t="str">
        <f>IF(Deník!$W284&lt;&gt;"",IF(Deník!$AB284=Statistika!$L$101,Deník!$W284,""),"")</f>
        <v/>
      </c>
      <c r="GK284" s="233" t="str">
        <f>IF(Deník!$W284&lt;&gt;"",IF(Deník!$AB284=Statistika!$L$102,Deník!$W284,""),"")</f>
        <v/>
      </c>
      <c r="GL284" s="233" t="str">
        <f>IF(Deník!$W284&lt;&gt;"",IF(Deník!$AB284=Statistika!$L$103,Deník!$W284,""),"")</f>
        <v/>
      </c>
      <c r="GM284" s="233" t="str">
        <f>IF(Deník!$W284&lt;&gt;"",IF(Deník!$AB284=Statistika!$L$104,Deník!$W284,""),"")</f>
        <v/>
      </c>
      <c r="GN284" s="233" t="str">
        <f>IF(Deník!$W284&lt;&gt;"",IF(Deník!$AB284=Statistika!$L$105,Deník!$W284,""),"")</f>
        <v/>
      </c>
      <c r="GO284" s="233" t="str">
        <f>IF(Deník!$W284&lt;&gt;"",IF(Deník!$AB284=Statistika!$L$106,Deník!$W284,""),"")</f>
        <v/>
      </c>
      <c r="GP284" s="233" t="str">
        <f>IF(Deník!$W284&lt;&gt;"",IF(Deník!$AB284=Statistika!$L$107,Deník!$W284,""),"")</f>
        <v/>
      </c>
      <c r="GQ284" s="233" t="str">
        <f>IF(Deník!$W284&lt;&gt;"",IF(Deník!$AB284=Statistika!$L$108,Deník!$W284,""),"")</f>
        <v/>
      </c>
      <c r="GS284" s="233" t="str">
        <f>IF(Deník!$W284&lt;0,IF(Deník!$AC284=Statistika!$F$117,Deník!$W284,""),"")</f>
        <v/>
      </c>
      <c r="GT284" s="233" t="str">
        <f>IF(Deník!$W284&lt;0,IF(Deník!$AC284=Statistika!$F$118,Deník!$W284,""),"")</f>
        <v/>
      </c>
      <c r="GU284" s="233" t="str">
        <f>IF(Deník!$W284&lt;0,IF(Deník!$AC284=Statistika!$F$119,Deník!$W284,""),"")</f>
        <v/>
      </c>
      <c r="GV284" s="233" t="str">
        <f>IF(Deník!$W284&lt;0,IF(Deník!$AC284=Statistika!$F$120,Deník!$W284,""),"")</f>
        <v/>
      </c>
      <c r="GW284" s="233" t="str">
        <f>IF(Deník!$W284&lt;0,IF(Deník!$AC284=Statistika!$F$121,Deník!$W284,""),"")</f>
        <v/>
      </c>
      <c r="GX284" s="233" t="str">
        <f>IF(Deník!$W284&lt;0,IF(Deník!$AC284=Statistika!$F$122,Deník!$W284,""),"")</f>
        <v/>
      </c>
      <c r="GY284" s="233" t="str">
        <f>IF(Deník!$W284&lt;0,IF(Deník!$AC284=Statistika!$F$123,Deník!$W284,""),"")</f>
        <v/>
      </c>
      <c r="GZ284" s="233" t="str">
        <f>IF(Deník!$W284&lt;0,IF(Deník!$AC284=Statistika!$F$124,Deník!$W284,""),"")</f>
        <v/>
      </c>
      <c r="HA284" s="233" t="str">
        <f>IF(Deník!$W284&lt;0,IF(Deník!$AC284=Statistika!$F$125,Deník!$W284,""),"")</f>
        <v/>
      </c>
      <c r="HC284" s="233" t="str">
        <f>IF(Deník!$W284&lt;0,IF(Deník!$AD284=Statistika!$F$133,Deník!$W284,""),"")</f>
        <v/>
      </c>
      <c r="HD284" s="233" t="str">
        <f>IF(Deník!$W284&lt;0,IF(Deník!$AD284=Statistika!$F$134,Deník!$W284,""),"")</f>
        <v/>
      </c>
      <c r="HE284" s="233" t="str">
        <f>IF(Deník!$W284&lt;0,IF(Deník!$AD284=Statistika!$F$135,Deník!$W284,""),"")</f>
        <v/>
      </c>
      <c r="HF284" s="233" t="str">
        <f>IF(Deník!$W284&lt;0,IF(Deník!$AD284=Statistika!$F$136,Deník!$W284,""),"")</f>
        <v/>
      </c>
      <c r="HG284" s="233" t="str">
        <f>IF(Deník!$W284&lt;0,IF(Deník!$AD284=Statistika!$F$137,Deník!$W284,""),"")</f>
        <v/>
      </c>
      <c r="ID284" s="8">
        <f>Tabulka4[[#This Row],[Sloupec3]]</f>
        <v>0</v>
      </c>
      <c r="IE284" s="17" t="str">
        <f>IF(AND([1]Deník!$C284&gt;='[1]Měsíční shrnutí'!$D$1,[1]Deník!$C284&lt;='[1]Měsíční shrnutí'!$F$1),[1]Deník!$X284,"")</f>
        <v/>
      </c>
    </row>
    <row r="285" spans="1:239">
      <c r="A285" s="8">
        <f>Deník!C286</f>
        <v>0</v>
      </c>
      <c r="B285" s="50" t="str">
        <f>Deník!R286</f>
        <v/>
      </c>
      <c r="C285" s="102" t="str">
        <f>IF(AND(Deník!R286&gt;1,Deník!R286&lt;&gt;""),1,"")</f>
        <v/>
      </c>
      <c r="D285" s="102" t="str">
        <f>IF(AND(Deník!R286&lt;=0,Deník!R286&lt;&gt;""),1,"")</f>
        <v/>
      </c>
      <c r="E285" s="103" t="str">
        <f>IF(AND(Deník!R286&gt;=0,Deník!R286&lt;=1),1,"")</f>
        <v/>
      </c>
      <c r="F285" s="79" t="str">
        <f>IF(Deník!R286&lt;&gt;"",Deník!R286+F284,"")</f>
        <v/>
      </c>
      <c r="G285" s="85"/>
      <c r="H285" s="54" t="str">
        <f>IF(MONTH(Deník!$C285)=H$2,IF(AND(Deník!$R285&gt;=0,Deník!$R285&lt;=1),"BE",Deník!$R285),"")</f>
        <v/>
      </c>
      <c r="I285" s="11" t="str">
        <f>IF(MONTH(Deník!$C285)=I$2,IF(AND(Deník!$R285&gt;=0,Deník!$R285&lt;=1),"BE",Deník!$R285),"")</f>
        <v/>
      </c>
      <c r="J285" s="11" t="str">
        <f>IF(MONTH(Deník!$C285)=J$2,IF(AND(Deník!$R285&gt;=0,Deník!$R285&lt;=1),"BE",Deník!$R285),"")</f>
        <v/>
      </c>
      <c r="K285" s="11" t="str">
        <f>IF(MONTH(Deník!$C285)=K$2,IF(AND(Deník!$R285&gt;=0,Deník!$R285&lt;=1),"BE",Deník!$R285),"")</f>
        <v/>
      </c>
      <c r="L285" s="11" t="str">
        <f>IF(MONTH(Deník!$C285)=L$2,IF(AND(Deník!$R285&gt;=0,Deník!$R285&lt;=1),"BE",Deník!$R285),"")</f>
        <v/>
      </c>
      <c r="M285" s="11" t="str">
        <f>IF(MONTH(Deník!$C285)=M$2,IF(AND(Deník!$R285&gt;=0,Deník!$R285&lt;=1),"BE",Deník!$R285),"")</f>
        <v/>
      </c>
      <c r="N285" s="11" t="str">
        <f>IF(MONTH(Deník!$C285)=N$2,IF(AND(Deník!$R285&gt;=0,Deník!$R285&lt;=1),"BE",Deník!$R285),"")</f>
        <v/>
      </c>
      <c r="O285" s="11" t="str">
        <f>IF(MONTH(Deník!$C285)=O$2,IF(AND(Deník!$R285&gt;=0,Deník!$R285&lt;=1),"BE",Deník!$R285),"")</f>
        <v/>
      </c>
      <c r="P285" s="11" t="str">
        <f>IF(MONTH(Deník!$C285)=P$2,IF(AND(Deník!$R285&gt;=0,Deník!$R285&lt;=1),"BE",Deník!$R285),"")</f>
        <v/>
      </c>
      <c r="Q285" s="11" t="str">
        <f>IF(MONTH(Deník!$C285)=Q$2,IF(AND(Deník!$R285&gt;=0,Deník!$R285&lt;=1),"BE",Deník!$R285),"")</f>
        <v/>
      </c>
      <c r="R285" s="11" t="str">
        <f>IF(MONTH(Deník!$C285)=R$2,IF(AND(Deník!$R285&gt;=0,Deník!$R285&lt;=1),"BE",Deník!$R285),"")</f>
        <v/>
      </c>
      <c r="S285" s="57" t="str">
        <f>IF(MONTH(Deník!$C285)=S$2,IF(AND(Deník!$R285&gt;=0,Deník!$R285&lt;=1),"BE",Deník!$R285),"")</f>
        <v/>
      </c>
      <c r="U285" s="12"/>
      <c r="V285" s="12"/>
      <c r="X285" s="600" t="str">
        <f>IF(Deník!$R285&lt;&gt;"",IF(Deník!$B285=Statistika!$F$63,IF(AND(Deník!$R285&gt;=0,Deník!$R285&lt;=1),"BE",Deník!$R285),""),"")</f>
        <v/>
      </c>
      <c r="Y285" s="13" t="str">
        <f>IF(Deník!$R285&lt;&gt;"",IF(Deník!$B285=Statistika!$F$64,IF(AND(Deník!$R285&gt;=0,Deník!$R285&lt;=1),"BE",Deník!$R285),""),"")</f>
        <v/>
      </c>
      <c r="Z285" s="13" t="str">
        <f>IF(Deník!$R285&lt;&gt;"",IF(Deník!$B285=Statistika!$F$65,IF(AND(Deník!$R285&gt;=0,Deník!$R285&lt;=1),"BE",Deník!$R285),""),"")</f>
        <v/>
      </c>
      <c r="AA285" s="13" t="str">
        <f>IF(Deník!$R285&lt;&gt;"",IF(Deník!$B285=Statistika!$F$66,IF(AND(Deník!$R285&gt;=0,Deník!$R285&lt;=1),"BE",Deník!$R285),""),"")</f>
        <v/>
      </c>
      <c r="AB285" s="13" t="str">
        <f>IF(Deník!$R285&lt;&gt;"",IF(Deník!$B285=Statistika!$F$67,IF(AND(Deník!$R285&gt;=0,Deník!$R285&lt;=1),"BE",Deník!$R285),""),"")</f>
        <v/>
      </c>
      <c r="AC285" s="13" t="str">
        <f>IF(Deník!$R285&lt;&gt;"",IF(Deník!$B285=Statistika!$F$68,IF(AND(Deník!$R285&gt;=0,Deník!$R285&lt;=1),"BE",Deník!$R285),""),"")</f>
        <v/>
      </c>
      <c r="AD285" s="13" t="str">
        <f>IF(Deník!$R285&lt;&gt;"",IF(Deník!$B285=Statistika!$F$69,IF(AND(Deník!$R285&gt;=0,Deník!$R285&lt;=1),"BE",Deník!$R285),""),"")</f>
        <v/>
      </c>
      <c r="AE285" s="601" t="str">
        <f>IF(Deník!$R285&lt;&gt;"",IF(Deník!$B285=Statistika!$F$70,IF(AND(Deník!$R285&gt;=0,Deník!$R285&lt;=1),"BE",Deník!$R285),""),"")</f>
        <v/>
      </c>
      <c r="AF285" s="90"/>
      <c r="AG285" s="63" t="str">
        <f>IF(Deník!$R285&lt;&gt;"",IF(Deník!$J285="L",IF(AND(Deník!$R285&gt;=0,Deník!$R285&lt;=1),"BE",Deník!$R285),""),"")</f>
        <v/>
      </c>
      <c r="AH285" s="13" t="str">
        <f>IF(Deník!$R285&lt;&gt;"",IF(Deník!$J285="S",IF(AND(Deník!$R285&gt;=0,Deník!$R285&lt;=1),"BE",Deník!$R285),""),"")</f>
        <v/>
      </c>
      <c r="AI285" s="95"/>
      <c r="AJ285" s="71" t="str">
        <f>IF(Deník!N286&lt;&gt;"",Deník!N286*-1,"")</f>
        <v/>
      </c>
      <c r="AK285" s="88"/>
      <c r="AL285" s="63" t="str">
        <f>IF(WEEKDAY(Deník!$C285,2)=1,IF(AND(Deník!$R285&gt;=0,Deník!$R285&lt;=1),"BE",Deník!$R285),"")</f>
        <v/>
      </c>
      <c r="AM285" s="13" t="str">
        <f>IF(WEEKDAY(Deník!$C285,2)=2,IF(AND(Deník!$R285&gt;=0,Deník!$R285&lt;=1),"BE",Deník!$R285),"")</f>
        <v/>
      </c>
      <c r="AN285" s="13" t="str">
        <f>IF(WEEKDAY(Deník!$C285,2)=3,IF(AND(Deník!$R285&gt;=0,Deník!$R285&lt;=1),"BE",Deník!$R285),"")</f>
        <v/>
      </c>
      <c r="AO285" s="13" t="str">
        <f>IF(WEEKDAY(Deník!$C285,2)=4,IF(AND(Deník!$R285&gt;=0,Deník!$R285&lt;=1),"BE",Deník!$R285),"")</f>
        <v/>
      </c>
      <c r="AP285" s="60" t="str">
        <f>IF(WEEKDAY(Deník!$C285,2)=5,IF(AND(Deník!$R285&gt;=0,Deník!$R285&lt;=1),"BE",Deník!$R285),"")</f>
        <v/>
      </c>
      <c r="AQ285" s="99"/>
      <c r="AR285" s="100">
        <f>Deník!D285</f>
        <v>0</v>
      </c>
      <c r="AS285" s="63" t="str">
        <f>IF(Deník!$D285&lt;&gt;"",IF(AND(Deník!$D285&gt;=AS$2,Deník!$D285&lt;=AS$3),IF(AND(Deník!$R285&gt;=0,Deník!$R285&lt;=1),"BE",Deník!$R285),""),"")</f>
        <v/>
      </c>
      <c r="AT285" s="63" t="str">
        <f>IF(Deník!$D285&lt;&gt;"",IF(AND(Deník!$D285&gt;=AT$2,Deník!$D285&lt;=AT$3),IF(AND(Deník!$R285&gt;=0,Deník!$R285&lt;=1),"BE",Deník!$R285),""),"")</f>
        <v/>
      </c>
      <c r="AU285" s="63" t="str">
        <f>IF(Deník!$D285&lt;&gt;"",IF(AND(Deník!$D285&gt;=AU$2,Deník!$D285&lt;=AU$3),IF(AND(Deník!$R285&gt;=0,Deník!$R285&lt;=1),"BE",Deník!$R285),""),"")</f>
        <v/>
      </c>
      <c r="AV285" s="63" t="str">
        <f>IF(Deník!$D285&lt;&gt;"",IF(AND(Deník!$D285&gt;=AV$2,Deník!$D285&lt;=AV$3),IF(AND(Deník!$R285&gt;=0,Deník!$R285&lt;=1),"BE",Deník!$R285),""),"")</f>
        <v/>
      </c>
      <c r="AW285" s="63" t="str">
        <f>IF(Deník!$D285&lt;&gt;"",IF(AND(Deník!$D285&gt;=AW$2,Deník!$D285&lt;=AW$3),IF(AND(Deník!$R285&gt;=0,Deník!$R285&lt;=1),"BE",Deník!$R285),""),"")</f>
        <v/>
      </c>
      <c r="AX285" s="63" t="str">
        <f>IF(Deník!$D285&lt;&gt;"",IF(AND(Deník!$D285&gt;=AX$2,Deník!$D285&lt;=AX$3),IF(AND(Deník!$R285&gt;=0,Deník!$R285&lt;=1),"BE",Deník!$R285),""),"")</f>
        <v/>
      </c>
      <c r="AY285" s="63" t="str">
        <f>IF(Deník!$D285&lt;&gt;"",IF(AND(Deník!$D285&gt;=AY$2,Deník!$D285&lt;=AY$3),IF(AND(Deník!$R285&gt;=0,Deník!$R285&lt;=1),"BE",Deník!$R285),""),"")</f>
        <v/>
      </c>
      <c r="AZ285" s="63" t="str">
        <f>IF(Deník!$D285&lt;&gt;"",IF(AND(Deník!$D285&gt;=AZ$2,Deník!$D285&lt;=AZ$3),IF(AND(Deník!$R285&gt;=0,Deník!$R285&lt;=1),"BE",Deník!$R285),""),"")</f>
        <v/>
      </c>
      <c r="BA285" s="63" t="str">
        <f>IF(Deník!$D285&lt;&gt;"",IF(AND(Deník!$D285&gt;=BA$2,Deník!$D285&lt;=BA$3),IF(AND(Deník!$R285&gt;=0,Deník!$R285&lt;=1),"BE",Deník!$R285),""),"")</f>
        <v/>
      </c>
      <c r="BB285" s="63" t="str">
        <f>IF(Deník!$D285&lt;&gt;"",IF(AND(Deník!$D285&gt;=BB$2,Deník!$D285&lt;=BB$3),IF(AND(Deník!$R285&gt;=0,Deník!$R285&lt;=1),"BE",Deník!$R285),""),"")</f>
        <v/>
      </c>
      <c r="BC285" s="71" t="str">
        <f>IF(Deník!$D285&lt;&gt;"",IF(AND(Deník!$D285&gt;=BC$2,Deník!$D285&lt;=BC$3),IF(AND(Deník!$R285&gt;=0,Deník!$R285&lt;=1),"BE",Deník!$R285),""),"")</f>
        <v/>
      </c>
      <c r="BD285" s="20" t="str">
        <f>IF(Deník!$J286="S",(Deník!$M286-Deník!$K286),IF(Deník!$J286="L",(Deník!$K286-Deník!$M286),""))</f>
        <v/>
      </c>
      <c r="BE285" s="20" t="str">
        <f>IF(Deník!$J286="S",(Deník!$K286-Deník!$O286),IF(Deník!$J286="L",(Deník!$O286-Deník!$K286),""))</f>
        <v/>
      </c>
      <c r="BF285" s="20" t="str">
        <f>IF(Deník!$J286="S",(Deník!$K286-Deník!$L286),IF(Deník!$J286="L",(Deník!$L286-Deník!$K286),""))</f>
        <v/>
      </c>
      <c r="BG285" s="20" t="str">
        <f>IF(Deník!$J286="S",(Deník!$K286-Deník!$S286),IF(Deník!$J286="L",(Deník!$S286-Deník!$K286),""))</f>
        <v/>
      </c>
      <c r="BH285" s="20" t="str">
        <f>IF(Deník!$J286="S",(Deník!$K286-Deník!$U286),IF(Deník!$J286="L",(Deník!$U286-Deník!$K286),""))</f>
        <v/>
      </c>
      <c r="BI285" s="20" t="str">
        <f>IF(Deník!$R285&gt;1,Deník!$R285,"")</f>
        <v/>
      </c>
      <c r="BJ285" s="20" t="str">
        <f>IF(Deník!$R285&lt;0,Deník!$R285,"")</f>
        <v/>
      </c>
      <c r="BK285" s="17"/>
      <c r="BM285" s="233" t="str">
        <f>IF(Deník!$R285&lt;&gt;"",IF(Deník!$Y285=Statistika!$F$78,IF(AND(Deník!$R285&gt;=0,Deník!$R285&lt;=1),"BE",Deník!$R285),""),"")</f>
        <v/>
      </c>
      <c r="BN285" s="233" t="str">
        <f>IF(Deník!$R285&lt;&gt;"",IF(Deník!$Y285=Statistika!$F$79,IF(AND(Deník!$R285&gt;=0,Deník!$R285&lt;=1),"BE",Deník!$R285),""),"")</f>
        <v/>
      </c>
      <c r="BO285" s="233" t="str">
        <f>IF(Deník!$R285&lt;&gt;"",IF(Deník!$Y285=Statistika!$F$80,IF(AND(Deník!$R285&gt;=0,Deník!$R285&lt;=1),"BE",Deník!$R285),""),"")</f>
        <v/>
      </c>
      <c r="BP285" s="233" t="str">
        <f>IF(Deník!$R285&lt;&gt;"",IF(Deník!$Y285=Statistika!$F$81,IF(AND(Deník!$R285&gt;=0,Deník!$R285&lt;=1),"BE",Deník!$R285),""),"")</f>
        <v/>
      </c>
      <c r="BQ285" s="233" t="str">
        <f>IF(Deník!$R285&lt;&gt;"",IF(Deník!$Y285=Statistika!$F$82,IF(AND(Deník!$R285&gt;=0,Deník!$R285&lt;=1),"BE",Deník!$R285),""),"")</f>
        <v/>
      </c>
      <c r="BR285" s="233" t="str">
        <f>IF(Deník!$R285&lt;&gt;"",IF(Deník!$Y285=Statistika!$F$83,IF(AND(Deník!$R285&gt;=0,Deník!$R285&lt;=1),"BE",Deník!$R285),""),"")</f>
        <v/>
      </c>
      <c r="BS285" s="233" t="str">
        <f>IF(Deník!$R285&lt;&gt;"",IF(Deník!$Y285=Statistika!$F$84,IF(AND(Deník!$R285&gt;=0,Deník!$R285&lt;=1),"BE",Deník!$R285),""),"")</f>
        <v/>
      </c>
      <c r="BT285" s="233" t="str">
        <f>IF(Deník!$R285&lt;&gt;"",IF(Deník!$Y285=Statistika!$F$85,IF(AND(Deník!$R285&gt;=0,Deník!$R285&lt;=1),"BE",Deník!$R285),""),"")</f>
        <v/>
      </c>
      <c r="BU285" s="233" t="str">
        <f>IF(Deník!$R285&lt;&gt;"",IF(Deník!$Y285=Statistika!$F$86,IF(AND(Deník!$R285&gt;=0,Deník!$R285&lt;=1),"BE",Deník!$R285),""),"")</f>
        <v/>
      </c>
      <c r="BV285" s="233" t="str">
        <f>IF(Deník!$R285&lt;&gt;"",IF(Deník!$Y285=Statistika!$F$87,IF(AND(Deník!$R285&gt;=0,Deník!$R285&lt;=1),"BE",Deník!$R285),""),"")</f>
        <v/>
      </c>
      <c r="BW285" s="233" t="str">
        <f>IF(Deník!$R285&lt;&gt;"",IF(Deník!$Y285=Statistika!$F$88,IF(AND(Deník!$R285&gt;=0,Deník!$R285&lt;=1),"BE",Deník!$R285),""),"")</f>
        <v/>
      </c>
      <c r="BX285" s="233" t="str">
        <f>IF(Deník!$R285&lt;&gt;"",IF(Deník!$Y285=Statistika!$F$89,IF(AND(Deník!$R285&gt;=0,Deník!$R285&lt;=1),"BE",Deník!$R285),""),"")</f>
        <v/>
      </c>
      <c r="BY285" s="233" t="str">
        <f>IF(Deník!$R285&lt;&gt;"",IF(Deník!$Y285=Statistika!$F$90,IF(AND(Deník!$R285&gt;=0,Deník!$R285&lt;=1),"BE",Deník!$R285),""),"")</f>
        <v/>
      </c>
      <c r="BZ285" s="233" t="str">
        <f>IF(Deník!$R285&lt;&gt;"",IF(Deník!$Y285=Statistika!$F$91,IF(AND(Deník!$R285&gt;=0,Deník!$R285&lt;=1),"BE",Deník!$R285),""),"")</f>
        <v/>
      </c>
      <c r="CA285" s="233"/>
      <c r="CB285" s="233" t="str">
        <f>IF(Deník!$R285&lt;&gt;"",IF(Deník!$AB285="SL",IF(AND(Deník!$R285&gt;=0,Deník!$R285&lt;=1),"BE",Deník!$R285),""),"")</f>
        <v/>
      </c>
      <c r="CC285" s="233" t="str">
        <f>IF(Deník!$R285&lt;&gt;"",IF(Deník!$AB285="BE10",IF(AND(Deník!$R285&gt;=0,Deník!$R285&lt;=1),"BE",Deník!$R285),""),"")</f>
        <v/>
      </c>
      <c r="CD285" s="233" t="str">
        <f>IF(Deník!$R285&lt;&gt;"",IF(Deník!$AB285="BE15",IF(AND(Deník!$R285&gt;=0,Deník!$R285&lt;=1),"BE",Deník!$R285),""),"")</f>
        <v/>
      </c>
      <c r="CE285" s="233" t="str">
        <f>IF(Deník!$R285&lt;&gt;"",IF(Deník!$AB285="BE20",IF(AND(Deník!$R285&gt;=0,Deník!$R285&lt;=1),"BE",Deník!$R285),""),"")</f>
        <v/>
      </c>
      <c r="CF285" s="233" t="str">
        <f>IF(Deník!$R285&lt;&gt;"",IF(Deník!$AB285="TP1",IF(AND(Deník!$R285&gt;=0,Deník!$R285&lt;=1),"BE",Deník!$R285),""),"")</f>
        <v/>
      </c>
      <c r="CG285" s="233" t="str">
        <f>IF(Deník!$R285&lt;&gt;"",IF(Deník!$AB285="TP2",IF(AND(Deník!$R285&gt;=0,Deník!$R285&lt;=1),"BE",Deník!$R285),""),"")</f>
        <v/>
      </c>
      <c r="CH285" s="233" t="str">
        <f>IF(Deník!$R285&lt;&gt;"",IF(Deník!$AB285="TP3",IF(AND(Deník!$R285&gt;=0,Deník!$R285&lt;=1),"BE",Deník!$R285),""),"")</f>
        <v/>
      </c>
      <c r="CI285" s="233" t="str">
        <f>IF(Deník!$R285&lt;&gt;"",IF(Deník!$AB285="Trailing SL",IF(AND(Deník!$R285&gt;=0,Deník!$R285&lt;=1),"BE",Deník!$R285),""),"")</f>
        <v/>
      </c>
      <c r="CJ285" s="233" t="str">
        <f>IF(Deník!$R285&lt;&gt;"",IF(Deník!$AB285="Manual",IF(AND(Deník!$R285&gt;=0,Deník!$R285&lt;=1),"BE",Deník!$R285),""),"")</f>
        <v/>
      </c>
      <c r="CK285" s="233"/>
      <c r="CL285" s="233" t="str">
        <f>IF(Deník!$R285&lt;0,IF(Deník!$AC285=Statistika!$F$117,Deník!$R285,""),"")</f>
        <v/>
      </c>
      <c r="CM285" s="233" t="str">
        <f>IF(Deník!$R285&lt;0,IF(Deník!$AC285=Statistika!$F$118,Deník!$R285,""),"")</f>
        <v/>
      </c>
      <c r="CN285" s="233" t="str">
        <f>IF(Deník!$R285&lt;0,IF(Deník!$AC285=Statistika!$F$119,Deník!$R285,""),"")</f>
        <v/>
      </c>
      <c r="CO285" s="233" t="str">
        <f>IF(Deník!$R285&lt;0,IF(Deník!$AC285=Statistika!$F$120,Deník!$R285,""),"")</f>
        <v/>
      </c>
      <c r="CP285" s="233" t="str">
        <f>IF(Deník!$R285&lt;0,IF(Deník!$AC285=Statistika!$F$121,Deník!$R285,""),"")</f>
        <v/>
      </c>
      <c r="CQ285" s="233" t="str">
        <f>IF(Deník!$R285&lt;0,IF(Deník!$AC285=Statistika!$F$122,Deník!$R285,""),"")</f>
        <v/>
      </c>
      <c r="CR285" s="233" t="str">
        <f>IF(Deník!$R285&lt;0,IF(Deník!$AC285=Statistika!$F$123,Deník!$R285,""),"")</f>
        <v/>
      </c>
      <c r="CS285" s="233" t="str">
        <f>IF(Deník!$R285&lt;0,IF(Deník!$AC285=Statistika!$F$124,Deník!$R285,""),"")</f>
        <v/>
      </c>
      <c r="CT285" s="233" t="str">
        <f>IF(Deník!$R285&lt;0,IF(Deník!$AC285=Statistika!$F$125,Deník!$R285,""),"")</f>
        <v/>
      </c>
      <c r="CU285" s="233"/>
      <c r="CV285" s="233" t="str">
        <f>IF(Deník!$R285&lt;0,IF(Deník!$AD285=$CV$2,Deník!$R285,""),"")</f>
        <v/>
      </c>
      <c r="CW285" s="233" t="str">
        <f>IF(Deník!$R285&lt;0,IF(Deník!$AD285=$CW$2,Deník!$R285,""),"")</f>
        <v/>
      </c>
      <c r="CX285" s="233" t="str">
        <f>IF(Deník!$R285&lt;0,IF(Deník!$AD285=$CX$2,Deník!$R285,""),"")</f>
        <v/>
      </c>
      <c r="CY285" s="233" t="str">
        <f>IF(Deník!$R285&lt;0,IF(Deník!$AD285=$CY$2,Deník!$R285,""),"")</f>
        <v/>
      </c>
      <c r="CZ285" s="233" t="str">
        <f>IF(Deník!$R285&lt;0,IF(Deník!$AD285=$CZ$2,Deník!$R285,""),"")</f>
        <v/>
      </c>
      <c r="DL285" s="221">
        <f t="shared" si="14"/>
        <v>93847.029999999984</v>
      </c>
      <c r="DM285" s="220">
        <f t="shared" si="13"/>
        <v>-6.1529700000000132E-2</v>
      </c>
      <c r="DO285" s="50">
        <f>Deník!W286</f>
        <v>0</v>
      </c>
      <c r="DP285" s="102" t="str">
        <f>IF(AND(Deník!W286&gt;0),1,"")</f>
        <v/>
      </c>
      <c r="DQ285" s="102">
        <f>IF(AND(Deník!W286&lt;=0),1,"")</f>
        <v>1</v>
      </c>
      <c r="DR285" s="227"/>
      <c r="DS285" s="228"/>
      <c r="DT285" s="85"/>
      <c r="DU285" s="54">
        <f>IF(MONTH(Deník!$C285)=DU$2,Deník!$W285,"")</f>
        <v>0</v>
      </c>
      <c r="DV285" s="222" t="str">
        <f>IF(MONTH(Deník!$C285)=DV$2,Deník!$W285,"")</f>
        <v/>
      </c>
      <c r="DW285" s="222" t="str">
        <f>IF(MONTH(Deník!$C285)=DW$2,Deník!$W285,"")</f>
        <v/>
      </c>
      <c r="DX285" s="222" t="str">
        <f>IF(MONTH(Deník!$C285)=DX$2,Deník!$W285,"")</f>
        <v/>
      </c>
      <c r="DY285" s="222" t="str">
        <f>IF(MONTH(Deník!$C285)=DY$2,Deník!$W285,"")</f>
        <v/>
      </c>
      <c r="DZ285" s="222" t="str">
        <f>IF(MONTH(Deník!$C285)=DZ$2,Deník!$W285,"")</f>
        <v/>
      </c>
      <c r="EA285" s="222" t="str">
        <f>IF(MONTH(Deník!$C285)=EA$2,Deník!$W285,"")</f>
        <v/>
      </c>
      <c r="EB285" s="222" t="str">
        <f>IF(MONTH(Deník!$C285)=EB$2,Deník!$W285,"")</f>
        <v/>
      </c>
      <c r="EC285" s="222" t="str">
        <f>IF(MONTH(Deník!$C285)=EC$2,Deník!$W285,"")</f>
        <v/>
      </c>
      <c r="ED285" s="222" t="str">
        <f>IF(MONTH(Deník!$C285)=ED$2,Deník!$W285,"")</f>
        <v/>
      </c>
      <c r="EE285" s="222" t="str">
        <f>IF(MONTH(Deník!$C285)=EE$2,Deník!$W285,"")</f>
        <v/>
      </c>
      <c r="EF285" s="222" t="str">
        <f>IF(MONTH(Deník!$C285)=EF$2,Deník!$W285,"")</f>
        <v/>
      </c>
      <c r="EI285" s="600" t="str">
        <f>IF(Deník!$W285&lt;&gt;"",IF(Deník!$B285=Statistika!$F$63,Deník!$W285,""),"")</f>
        <v/>
      </c>
      <c r="EJ285" s="13" t="str">
        <f>IF(Deník!$W285&lt;&gt;"",IF(Deník!$B285=Statistika!$F$64,Deník!$W285,""),"")</f>
        <v/>
      </c>
      <c r="EK285" s="13" t="str">
        <f>IF(Deník!$W285&lt;&gt;"",IF(Deník!$B285=Statistika!$F$65,Deník!$W285,""),"")</f>
        <v/>
      </c>
      <c r="EL285" s="13" t="str">
        <f>IF(Deník!$W285&lt;&gt;"",IF(Deník!$B285=Statistika!$F$66,Deník!$W285,""),"")</f>
        <v/>
      </c>
      <c r="EM285" s="13" t="str">
        <f>IF(Deník!$W285&lt;&gt;"",IF(Deník!$B285=Statistika!$F$67,Deník!$W285,""),"")</f>
        <v/>
      </c>
      <c r="EN285" s="13" t="str">
        <f>IF(Deník!$W285&lt;&gt;"",IF(Deník!$B285=Statistika!$F$68,Deník!$W285,""),"")</f>
        <v/>
      </c>
      <c r="EO285" s="13" t="str">
        <f>IF(Deník!$W285&lt;&gt;"",IF(Deník!$B285=Statistika!$F$69,Deník!$W285,""),"")</f>
        <v/>
      </c>
      <c r="EP285" s="601" t="str">
        <f>IF(Deník!$W285&lt;&gt;"",IF(Deník!$B285=Statistika!$F$70,Deník!$W285,""),"")</f>
        <v/>
      </c>
      <c r="EQ285" s="90"/>
      <c r="ER285" s="63" t="str">
        <f>IF(Deník!$W285&lt;&gt;"",IF(Deník!$J285="L",Deník!$W285,""),"")</f>
        <v/>
      </c>
      <c r="ES285" s="13" t="str">
        <f>IF(Deník!$W285&lt;&gt;"",IF(Deník!$J285="S",Deník!$W285,""),"")</f>
        <v/>
      </c>
      <c r="ET285" s="95"/>
      <c r="EU285" s="88"/>
      <c r="EV285" s="63" t="str">
        <f>IF(WEEKDAY(Deník!$C285,2)=1,Deník!$W285,"")</f>
        <v/>
      </c>
      <c r="EW285" s="13" t="str">
        <f>IF(WEEKDAY(Deník!$C285,2)=2,Deník!$W285,"")</f>
        <v/>
      </c>
      <c r="EX285" s="13" t="str">
        <f>IF(WEEKDAY(Deník!$C285,2)=3,Deník!$W285,"")</f>
        <v/>
      </c>
      <c r="EY285" s="13" t="str">
        <f>IF(WEEKDAY(Deník!$C285,2)=4,Deník!$W285,"")</f>
        <v/>
      </c>
      <c r="EZ285" s="60" t="str">
        <f>IF(WEEKDAY(Deník!$C285,2)=5,Deník!$W285,"")</f>
        <v/>
      </c>
      <c r="FA285" s="99"/>
      <c r="FB285" s="100">
        <f>Deník!D285</f>
        <v>0</v>
      </c>
      <c r="FC285" s="63">
        <f>IF($FB285&lt;&gt;"",IF(AND($FB285&gt;=FC$2,$FB285&lt;=FC$3),Deník!$W285,""))</f>
        <v>0</v>
      </c>
      <c r="FD285" s="63" t="str">
        <f>IF($FB285&lt;&gt;"",IF(AND($FB285&gt;=FD$2,$FB285&lt;=FD$3),Deník!$W285,""))</f>
        <v/>
      </c>
      <c r="FE285" s="63" t="str">
        <f>IF($FB285&lt;&gt;"",IF(AND($FB285&gt;=FE$2,$FB285&lt;=FE$3),Deník!$W285,""))</f>
        <v/>
      </c>
      <c r="FF285" s="63" t="str">
        <f>IF($FB285&lt;&gt;"",IF(AND($FB285&gt;=FF$2,$FB285&lt;=FF$3),Deník!$W285,""))</f>
        <v/>
      </c>
      <c r="FG285" s="63" t="str">
        <f>IF($FB285&lt;&gt;"",IF(AND($FB285&gt;=FG$2,$FB285&lt;=FG$3),Deník!$W285,""))</f>
        <v/>
      </c>
      <c r="FH285" s="63" t="str">
        <f>IF($FB285&lt;&gt;"",IF(AND($FB285&gt;=FH$2,$FB285&lt;=FH$3),Deník!$W285,""))</f>
        <v/>
      </c>
      <c r="FI285" s="63" t="str">
        <f>IF($FB285&lt;&gt;"",IF(AND($FB285&gt;=FI$2,$FB285&lt;=FI$3),Deník!$W285,""))</f>
        <v/>
      </c>
      <c r="FJ285" s="63" t="str">
        <f>IF($FB285&lt;&gt;"",IF(AND($FB285&gt;=FJ$2,$FB285&lt;=FJ$3),Deník!$W285,""))</f>
        <v/>
      </c>
      <c r="FK285" s="63" t="str">
        <f>IF($FB285&lt;&gt;"",IF(AND($FB285&gt;=FK$2,$FB285&lt;=FK$3),Deník!$W285,""))</f>
        <v/>
      </c>
      <c r="FL285" s="63" t="str">
        <f>IF($FB285&lt;&gt;"",IF(AND($FB285&gt;=FL$2,$FB285&lt;=FL$3),Deník!$W285,""))</f>
        <v/>
      </c>
      <c r="FM285" s="63" t="str">
        <f>IF($FB285&lt;&gt;"",IF(AND($FB285&gt;=FM$2,$FB285&lt;=FM$3),Deník!$W285,""))</f>
        <v/>
      </c>
      <c r="FN285" s="13"/>
      <c r="FO285" s="20" t="str">
        <f>IF(Deník!$W285&gt;1,Deník!$W285,"")</f>
        <v/>
      </c>
      <c r="FP285" s="20" t="str">
        <f>IF(Deník!$W285&lt;0,Deník!$W285,"")</f>
        <v/>
      </c>
      <c r="FQ285" s="17"/>
      <c r="FS285" s="233"/>
      <c r="FT285" s="233" t="str">
        <f>IF(Deník!$W285&lt;&gt;"",IF(Deník!$Y285=Statistika!$F$78,Deník!$W285,""),"")</f>
        <v/>
      </c>
      <c r="FU285" s="233" t="str">
        <f>IF(Deník!$W285&lt;&gt;"",IF(Deník!$Y285=Statistika!$F$79,Deník!$W285,""),"")</f>
        <v/>
      </c>
      <c r="FV285" s="233" t="str">
        <f>IF(Deník!$W285&lt;&gt;"",IF(Deník!$Y285=Statistika!$F$80,Deník!$W285,""),"")</f>
        <v/>
      </c>
      <c r="FW285" s="233" t="str">
        <f>IF(Deník!$W285&lt;&gt;"",IF(Deník!$Y285=Statistika!$F$81,Deník!$W285,""),"")</f>
        <v/>
      </c>
      <c r="FX285" s="233" t="str">
        <f>IF(Deník!$W285&lt;&gt;"",IF(Deník!$Y285=Statistika!$F$82,Deník!$W285,""),"")</f>
        <v/>
      </c>
      <c r="FY285" s="233" t="str">
        <f>IF(Deník!$W285&lt;&gt;"",IF(Deník!$Y285=Statistika!$F$83,Deník!$W285,""),"")</f>
        <v/>
      </c>
      <c r="FZ285" s="233" t="str">
        <f>IF(Deník!$W285&lt;&gt;"",IF(Deník!$Y285=Statistika!$F$84,Deník!$W285,""),"")</f>
        <v/>
      </c>
      <c r="GA285" s="233" t="str">
        <f>IF(Deník!$W285&lt;&gt;"",IF(Deník!$Y285=Statistika!$F$85,Deník!$W285,""),"")</f>
        <v/>
      </c>
      <c r="GB285" s="233" t="str">
        <f>IF(Deník!$W285&lt;&gt;"",IF(Deník!$Y285=Statistika!$F$86,Deník!$W285,""),"")</f>
        <v/>
      </c>
      <c r="GC285" s="233" t="str">
        <f>IF(Deník!$W285&lt;&gt;"",IF(Deník!$Y285=Statistika!$F$87,Deník!$W285,""),"")</f>
        <v/>
      </c>
      <c r="GD285" s="233" t="str">
        <f>IF(Deník!$W285&lt;&gt;"",IF(Deník!$Y285=Statistika!$F$88,Deník!$W285,""),"")</f>
        <v/>
      </c>
      <c r="GE285" s="233" t="str">
        <f>IF(Deník!$W285&lt;&gt;"",IF(Deník!$Y285=Statistika!$F$89,Deník!$W285,""),"")</f>
        <v/>
      </c>
      <c r="GF285" s="233" t="str">
        <f>IF(Deník!$W285&lt;&gt;"",IF(Deník!$Y285=Statistika!$F$90,Deník!$W285,""),"")</f>
        <v/>
      </c>
      <c r="GG285" s="233" t="str">
        <f>IF(Deník!$W285&lt;&gt;"",IF(Deník!$Y285=Statistika!$F$91,Deník!$W285,""),"")</f>
        <v/>
      </c>
      <c r="GH285" s="233"/>
      <c r="GI285" s="233" t="str">
        <f>IF(Deník!$W285&lt;&gt;"",IF(Deník!$AB285=Statistika!$L$100,Deník!$W285,""),"")</f>
        <v/>
      </c>
      <c r="GJ285" s="233" t="str">
        <f>IF(Deník!$W285&lt;&gt;"",IF(Deník!$AB285=Statistika!$L$101,Deník!$W285,""),"")</f>
        <v/>
      </c>
      <c r="GK285" s="233" t="str">
        <f>IF(Deník!$W285&lt;&gt;"",IF(Deník!$AB285=Statistika!$L$102,Deník!$W285,""),"")</f>
        <v/>
      </c>
      <c r="GL285" s="233" t="str">
        <f>IF(Deník!$W285&lt;&gt;"",IF(Deník!$AB285=Statistika!$L$103,Deník!$W285,""),"")</f>
        <v/>
      </c>
      <c r="GM285" s="233" t="str">
        <f>IF(Deník!$W285&lt;&gt;"",IF(Deník!$AB285=Statistika!$L$104,Deník!$W285,""),"")</f>
        <v/>
      </c>
      <c r="GN285" s="233" t="str">
        <f>IF(Deník!$W285&lt;&gt;"",IF(Deník!$AB285=Statistika!$L$105,Deník!$W285,""),"")</f>
        <v/>
      </c>
      <c r="GO285" s="233" t="str">
        <f>IF(Deník!$W285&lt;&gt;"",IF(Deník!$AB285=Statistika!$L$106,Deník!$W285,""),"")</f>
        <v/>
      </c>
      <c r="GP285" s="233" t="str">
        <f>IF(Deník!$W285&lt;&gt;"",IF(Deník!$AB285=Statistika!$L$107,Deník!$W285,""),"")</f>
        <v/>
      </c>
      <c r="GQ285" s="233" t="str">
        <f>IF(Deník!$W285&lt;&gt;"",IF(Deník!$AB285=Statistika!$L$108,Deník!$W285,""),"")</f>
        <v/>
      </c>
      <c r="GS285" s="233" t="str">
        <f>IF(Deník!$W285&lt;0,IF(Deník!$AC285=Statistika!$F$117,Deník!$W285,""),"")</f>
        <v/>
      </c>
      <c r="GT285" s="233" t="str">
        <f>IF(Deník!$W285&lt;0,IF(Deník!$AC285=Statistika!$F$118,Deník!$W285,""),"")</f>
        <v/>
      </c>
      <c r="GU285" s="233" t="str">
        <f>IF(Deník!$W285&lt;0,IF(Deník!$AC285=Statistika!$F$119,Deník!$W285,""),"")</f>
        <v/>
      </c>
      <c r="GV285" s="233" t="str">
        <f>IF(Deník!$W285&lt;0,IF(Deník!$AC285=Statistika!$F$120,Deník!$W285,""),"")</f>
        <v/>
      </c>
      <c r="GW285" s="233" t="str">
        <f>IF(Deník!$W285&lt;0,IF(Deník!$AC285=Statistika!$F$121,Deník!$W285,""),"")</f>
        <v/>
      </c>
      <c r="GX285" s="233" t="str">
        <f>IF(Deník!$W285&lt;0,IF(Deník!$AC285=Statistika!$F$122,Deník!$W285,""),"")</f>
        <v/>
      </c>
      <c r="GY285" s="233" t="str">
        <f>IF(Deník!$W285&lt;0,IF(Deník!$AC285=Statistika!$F$123,Deník!$W285,""),"")</f>
        <v/>
      </c>
      <c r="GZ285" s="233" t="str">
        <f>IF(Deník!$W285&lt;0,IF(Deník!$AC285=Statistika!$F$124,Deník!$W285,""),"")</f>
        <v/>
      </c>
      <c r="HA285" s="233" t="str">
        <f>IF(Deník!$W285&lt;0,IF(Deník!$AC285=Statistika!$F$125,Deník!$W285,""),"")</f>
        <v/>
      </c>
      <c r="HC285" s="233" t="str">
        <f>IF(Deník!$W285&lt;0,IF(Deník!$AD285=Statistika!$F$133,Deník!$W285,""),"")</f>
        <v/>
      </c>
      <c r="HD285" s="233" t="str">
        <f>IF(Deník!$W285&lt;0,IF(Deník!$AD285=Statistika!$F$134,Deník!$W285,""),"")</f>
        <v/>
      </c>
      <c r="HE285" s="233" t="str">
        <f>IF(Deník!$W285&lt;0,IF(Deník!$AD285=Statistika!$F$135,Deník!$W285,""),"")</f>
        <v/>
      </c>
      <c r="HF285" s="233" t="str">
        <f>IF(Deník!$W285&lt;0,IF(Deník!$AD285=Statistika!$F$136,Deník!$W285,""),"")</f>
        <v/>
      </c>
      <c r="HG285" s="233" t="str">
        <f>IF(Deník!$W285&lt;0,IF(Deník!$AD285=Statistika!$F$137,Deník!$W285,""),"")</f>
        <v/>
      </c>
      <c r="ID285" s="8">
        <f>Tabulka4[[#This Row],[Sloupec3]]</f>
        <v>0</v>
      </c>
      <c r="IE285" s="17" t="str">
        <f>IF(AND([1]Deník!$C285&gt;='[1]Měsíční shrnutí'!$D$1,[1]Deník!$C285&lt;='[1]Měsíční shrnutí'!$F$1),[1]Deník!$X285,"")</f>
        <v/>
      </c>
    </row>
    <row r="286" spans="1:239">
      <c r="A286" s="8">
        <f>Deník!C287</f>
        <v>0</v>
      </c>
      <c r="B286" s="50" t="str">
        <f>Deník!R287</f>
        <v/>
      </c>
      <c r="C286" s="102" t="str">
        <f>IF(AND(Deník!R287&gt;1,Deník!R287&lt;&gt;""),1,"")</f>
        <v/>
      </c>
      <c r="D286" s="102" t="str">
        <f>IF(AND(Deník!R287&lt;=0,Deník!R287&lt;&gt;""),1,"")</f>
        <v/>
      </c>
      <c r="E286" s="103" t="str">
        <f>IF(AND(Deník!R287&gt;=0,Deník!R287&lt;=1),1,"")</f>
        <v/>
      </c>
      <c r="F286" s="79" t="str">
        <f>IF(Deník!R287&lt;&gt;"",Deník!R287+F285,"")</f>
        <v/>
      </c>
      <c r="G286" s="85"/>
      <c r="H286" s="54" t="str">
        <f>IF(MONTH(Deník!$C286)=H$2,IF(AND(Deník!$R286&gt;=0,Deník!$R286&lt;=1),"BE",Deník!$R286),"")</f>
        <v/>
      </c>
      <c r="I286" s="11" t="str">
        <f>IF(MONTH(Deník!$C286)=I$2,IF(AND(Deník!$R286&gt;=0,Deník!$R286&lt;=1),"BE",Deník!$R286),"")</f>
        <v/>
      </c>
      <c r="J286" s="11" t="str">
        <f>IF(MONTH(Deník!$C286)=J$2,IF(AND(Deník!$R286&gt;=0,Deník!$R286&lt;=1),"BE",Deník!$R286),"")</f>
        <v/>
      </c>
      <c r="K286" s="11" t="str">
        <f>IF(MONTH(Deník!$C286)=K$2,IF(AND(Deník!$R286&gt;=0,Deník!$R286&lt;=1),"BE",Deník!$R286),"")</f>
        <v/>
      </c>
      <c r="L286" s="11" t="str">
        <f>IF(MONTH(Deník!$C286)=L$2,IF(AND(Deník!$R286&gt;=0,Deník!$R286&lt;=1),"BE",Deník!$R286),"")</f>
        <v/>
      </c>
      <c r="M286" s="11" t="str">
        <f>IF(MONTH(Deník!$C286)=M$2,IF(AND(Deník!$R286&gt;=0,Deník!$R286&lt;=1),"BE",Deník!$R286),"")</f>
        <v/>
      </c>
      <c r="N286" s="11" t="str">
        <f>IF(MONTH(Deník!$C286)=N$2,IF(AND(Deník!$R286&gt;=0,Deník!$R286&lt;=1),"BE",Deník!$R286),"")</f>
        <v/>
      </c>
      <c r="O286" s="11" t="str">
        <f>IF(MONTH(Deník!$C286)=O$2,IF(AND(Deník!$R286&gt;=0,Deník!$R286&lt;=1),"BE",Deník!$R286),"")</f>
        <v/>
      </c>
      <c r="P286" s="11" t="str">
        <f>IF(MONTH(Deník!$C286)=P$2,IF(AND(Deník!$R286&gt;=0,Deník!$R286&lt;=1),"BE",Deník!$R286),"")</f>
        <v/>
      </c>
      <c r="Q286" s="11" t="str">
        <f>IF(MONTH(Deník!$C286)=Q$2,IF(AND(Deník!$R286&gt;=0,Deník!$R286&lt;=1),"BE",Deník!$R286),"")</f>
        <v/>
      </c>
      <c r="R286" s="11" t="str">
        <f>IF(MONTH(Deník!$C286)=R$2,IF(AND(Deník!$R286&gt;=0,Deník!$R286&lt;=1),"BE",Deník!$R286),"")</f>
        <v/>
      </c>
      <c r="S286" s="57" t="str">
        <f>IF(MONTH(Deník!$C286)=S$2,IF(AND(Deník!$R286&gt;=0,Deník!$R286&lt;=1),"BE",Deník!$R286),"")</f>
        <v/>
      </c>
      <c r="U286" s="12"/>
      <c r="V286" s="12"/>
      <c r="X286" s="600" t="str">
        <f>IF(Deník!$R286&lt;&gt;"",IF(Deník!$B286=Statistika!$F$63,IF(AND(Deník!$R286&gt;=0,Deník!$R286&lt;=1),"BE",Deník!$R286),""),"")</f>
        <v/>
      </c>
      <c r="Y286" s="13" t="str">
        <f>IF(Deník!$R286&lt;&gt;"",IF(Deník!$B286=Statistika!$F$64,IF(AND(Deník!$R286&gt;=0,Deník!$R286&lt;=1),"BE",Deník!$R286),""),"")</f>
        <v/>
      </c>
      <c r="Z286" s="13" t="str">
        <f>IF(Deník!$R286&lt;&gt;"",IF(Deník!$B286=Statistika!$F$65,IF(AND(Deník!$R286&gt;=0,Deník!$R286&lt;=1),"BE",Deník!$R286),""),"")</f>
        <v/>
      </c>
      <c r="AA286" s="13" t="str">
        <f>IF(Deník!$R286&lt;&gt;"",IF(Deník!$B286=Statistika!$F$66,IF(AND(Deník!$R286&gt;=0,Deník!$R286&lt;=1),"BE",Deník!$R286),""),"")</f>
        <v/>
      </c>
      <c r="AB286" s="13" t="str">
        <f>IF(Deník!$R286&lt;&gt;"",IF(Deník!$B286=Statistika!$F$67,IF(AND(Deník!$R286&gt;=0,Deník!$R286&lt;=1),"BE",Deník!$R286),""),"")</f>
        <v/>
      </c>
      <c r="AC286" s="13" t="str">
        <f>IF(Deník!$R286&lt;&gt;"",IF(Deník!$B286=Statistika!$F$68,IF(AND(Deník!$R286&gt;=0,Deník!$R286&lt;=1),"BE",Deník!$R286),""),"")</f>
        <v/>
      </c>
      <c r="AD286" s="13" t="str">
        <f>IF(Deník!$R286&lt;&gt;"",IF(Deník!$B286=Statistika!$F$69,IF(AND(Deník!$R286&gt;=0,Deník!$R286&lt;=1),"BE",Deník!$R286),""),"")</f>
        <v/>
      </c>
      <c r="AE286" s="601" t="str">
        <f>IF(Deník!$R286&lt;&gt;"",IF(Deník!$B286=Statistika!$F$70,IF(AND(Deník!$R286&gt;=0,Deník!$R286&lt;=1),"BE",Deník!$R286),""),"")</f>
        <v/>
      </c>
      <c r="AF286" s="90"/>
      <c r="AG286" s="63" t="str">
        <f>IF(Deník!$R286&lt;&gt;"",IF(Deník!$J286="L",IF(AND(Deník!$R286&gt;=0,Deník!$R286&lt;=1),"BE",Deník!$R286),""),"")</f>
        <v/>
      </c>
      <c r="AH286" s="13" t="str">
        <f>IF(Deník!$R286&lt;&gt;"",IF(Deník!$J286="S",IF(AND(Deník!$R286&gt;=0,Deník!$R286&lt;=1),"BE",Deník!$R286),""),"")</f>
        <v/>
      </c>
      <c r="AI286" s="95"/>
      <c r="AJ286" s="71" t="str">
        <f>IF(Deník!N287&lt;&gt;"",Deník!N287*-1,"")</f>
        <v/>
      </c>
      <c r="AK286" s="88"/>
      <c r="AL286" s="63" t="str">
        <f>IF(WEEKDAY(Deník!$C286,2)=1,IF(AND(Deník!$R286&gt;=0,Deník!$R286&lt;=1),"BE",Deník!$R286),"")</f>
        <v/>
      </c>
      <c r="AM286" s="13" t="str">
        <f>IF(WEEKDAY(Deník!$C286,2)=2,IF(AND(Deník!$R286&gt;=0,Deník!$R286&lt;=1),"BE",Deník!$R286),"")</f>
        <v/>
      </c>
      <c r="AN286" s="13" t="str">
        <f>IF(WEEKDAY(Deník!$C286,2)=3,IF(AND(Deník!$R286&gt;=0,Deník!$R286&lt;=1),"BE",Deník!$R286),"")</f>
        <v/>
      </c>
      <c r="AO286" s="13" t="str">
        <f>IF(WEEKDAY(Deník!$C286,2)=4,IF(AND(Deník!$R286&gt;=0,Deník!$R286&lt;=1),"BE",Deník!$R286),"")</f>
        <v/>
      </c>
      <c r="AP286" s="60" t="str">
        <f>IF(WEEKDAY(Deník!$C286,2)=5,IF(AND(Deník!$R286&gt;=0,Deník!$R286&lt;=1),"BE",Deník!$R286),"")</f>
        <v/>
      </c>
      <c r="AQ286" s="99"/>
      <c r="AR286" s="100">
        <f>Deník!D286</f>
        <v>0</v>
      </c>
      <c r="AS286" s="63" t="str">
        <f>IF(Deník!$D286&lt;&gt;"",IF(AND(Deník!$D286&gt;=AS$2,Deník!$D286&lt;=AS$3),IF(AND(Deník!$R286&gt;=0,Deník!$R286&lt;=1),"BE",Deník!$R286),""),"")</f>
        <v/>
      </c>
      <c r="AT286" s="63" t="str">
        <f>IF(Deník!$D286&lt;&gt;"",IF(AND(Deník!$D286&gt;=AT$2,Deník!$D286&lt;=AT$3),IF(AND(Deník!$R286&gt;=0,Deník!$R286&lt;=1),"BE",Deník!$R286),""),"")</f>
        <v/>
      </c>
      <c r="AU286" s="63" t="str">
        <f>IF(Deník!$D286&lt;&gt;"",IF(AND(Deník!$D286&gt;=AU$2,Deník!$D286&lt;=AU$3),IF(AND(Deník!$R286&gt;=0,Deník!$R286&lt;=1),"BE",Deník!$R286),""),"")</f>
        <v/>
      </c>
      <c r="AV286" s="63" t="str">
        <f>IF(Deník!$D286&lt;&gt;"",IF(AND(Deník!$D286&gt;=AV$2,Deník!$D286&lt;=AV$3),IF(AND(Deník!$R286&gt;=0,Deník!$R286&lt;=1),"BE",Deník!$R286),""),"")</f>
        <v/>
      </c>
      <c r="AW286" s="63" t="str">
        <f>IF(Deník!$D286&lt;&gt;"",IF(AND(Deník!$D286&gt;=AW$2,Deník!$D286&lt;=AW$3),IF(AND(Deník!$R286&gt;=0,Deník!$R286&lt;=1),"BE",Deník!$R286),""),"")</f>
        <v/>
      </c>
      <c r="AX286" s="63" t="str">
        <f>IF(Deník!$D286&lt;&gt;"",IF(AND(Deník!$D286&gt;=AX$2,Deník!$D286&lt;=AX$3),IF(AND(Deník!$R286&gt;=0,Deník!$R286&lt;=1),"BE",Deník!$R286),""),"")</f>
        <v/>
      </c>
      <c r="AY286" s="63" t="str">
        <f>IF(Deník!$D286&lt;&gt;"",IF(AND(Deník!$D286&gt;=AY$2,Deník!$D286&lt;=AY$3),IF(AND(Deník!$R286&gt;=0,Deník!$R286&lt;=1),"BE",Deník!$R286),""),"")</f>
        <v/>
      </c>
      <c r="AZ286" s="63" t="str">
        <f>IF(Deník!$D286&lt;&gt;"",IF(AND(Deník!$D286&gt;=AZ$2,Deník!$D286&lt;=AZ$3),IF(AND(Deník!$R286&gt;=0,Deník!$R286&lt;=1),"BE",Deník!$R286),""),"")</f>
        <v/>
      </c>
      <c r="BA286" s="63" t="str">
        <f>IF(Deník!$D286&lt;&gt;"",IF(AND(Deník!$D286&gt;=BA$2,Deník!$D286&lt;=BA$3),IF(AND(Deník!$R286&gt;=0,Deník!$R286&lt;=1),"BE",Deník!$R286),""),"")</f>
        <v/>
      </c>
      <c r="BB286" s="63" t="str">
        <f>IF(Deník!$D286&lt;&gt;"",IF(AND(Deník!$D286&gt;=BB$2,Deník!$D286&lt;=BB$3),IF(AND(Deník!$R286&gt;=0,Deník!$R286&lt;=1),"BE",Deník!$R286),""),"")</f>
        <v/>
      </c>
      <c r="BC286" s="71" t="str">
        <f>IF(Deník!$D286&lt;&gt;"",IF(AND(Deník!$D286&gt;=BC$2,Deník!$D286&lt;=BC$3),IF(AND(Deník!$R286&gt;=0,Deník!$R286&lt;=1),"BE",Deník!$R286),""),"")</f>
        <v/>
      </c>
      <c r="BD286" s="20" t="str">
        <f>IF(Deník!$J287="S",(Deník!$M287-Deník!$K287),IF(Deník!$J287="L",(Deník!$K287-Deník!$M287),""))</f>
        <v/>
      </c>
      <c r="BE286" s="20" t="str">
        <f>IF(Deník!$J287="S",(Deník!$K287-Deník!$O287),IF(Deník!$J287="L",(Deník!$O287-Deník!$K287),""))</f>
        <v/>
      </c>
      <c r="BF286" s="20" t="str">
        <f>IF(Deník!$J287="S",(Deník!$K287-Deník!$L287),IF(Deník!$J287="L",(Deník!$L287-Deník!$K287),""))</f>
        <v/>
      </c>
      <c r="BG286" s="20" t="str">
        <f>IF(Deník!$J287="S",(Deník!$K287-Deník!$S287),IF(Deník!$J287="L",(Deník!$S287-Deník!$K287),""))</f>
        <v/>
      </c>
      <c r="BH286" s="20" t="str">
        <f>IF(Deník!$J287="S",(Deník!$K287-Deník!$U287),IF(Deník!$J287="L",(Deník!$U287-Deník!$K287),""))</f>
        <v/>
      </c>
      <c r="BI286" s="20" t="str">
        <f>IF(Deník!$R286&gt;1,Deník!$R286,"")</f>
        <v/>
      </c>
      <c r="BJ286" s="20" t="str">
        <f>IF(Deník!$R286&lt;0,Deník!$R286,"")</f>
        <v/>
      </c>
      <c r="BK286" s="17"/>
      <c r="BM286" s="233" t="str">
        <f>IF(Deník!$R286&lt;&gt;"",IF(Deník!$Y286=Statistika!$F$78,IF(AND(Deník!$R286&gt;=0,Deník!$R286&lt;=1),"BE",Deník!$R286),""),"")</f>
        <v/>
      </c>
      <c r="BN286" s="233" t="str">
        <f>IF(Deník!$R286&lt;&gt;"",IF(Deník!$Y286=Statistika!$F$79,IF(AND(Deník!$R286&gt;=0,Deník!$R286&lt;=1),"BE",Deník!$R286),""),"")</f>
        <v/>
      </c>
      <c r="BO286" s="233" t="str">
        <f>IF(Deník!$R286&lt;&gt;"",IF(Deník!$Y286=Statistika!$F$80,IF(AND(Deník!$R286&gt;=0,Deník!$R286&lt;=1),"BE",Deník!$R286),""),"")</f>
        <v/>
      </c>
      <c r="BP286" s="233" t="str">
        <f>IF(Deník!$R286&lt;&gt;"",IF(Deník!$Y286=Statistika!$F$81,IF(AND(Deník!$R286&gt;=0,Deník!$R286&lt;=1),"BE",Deník!$R286),""),"")</f>
        <v/>
      </c>
      <c r="BQ286" s="233" t="str">
        <f>IF(Deník!$R286&lt;&gt;"",IF(Deník!$Y286=Statistika!$F$82,IF(AND(Deník!$R286&gt;=0,Deník!$R286&lt;=1),"BE",Deník!$R286),""),"")</f>
        <v/>
      </c>
      <c r="BR286" s="233" t="str">
        <f>IF(Deník!$R286&lt;&gt;"",IF(Deník!$Y286=Statistika!$F$83,IF(AND(Deník!$R286&gt;=0,Deník!$R286&lt;=1),"BE",Deník!$R286),""),"")</f>
        <v/>
      </c>
      <c r="BS286" s="233" t="str">
        <f>IF(Deník!$R286&lt;&gt;"",IF(Deník!$Y286=Statistika!$F$84,IF(AND(Deník!$R286&gt;=0,Deník!$R286&lt;=1),"BE",Deník!$R286),""),"")</f>
        <v/>
      </c>
      <c r="BT286" s="233" t="str">
        <f>IF(Deník!$R286&lt;&gt;"",IF(Deník!$Y286=Statistika!$F$85,IF(AND(Deník!$R286&gt;=0,Deník!$R286&lt;=1),"BE",Deník!$R286),""),"")</f>
        <v/>
      </c>
      <c r="BU286" s="233" t="str">
        <f>IF(Deník!$R286&lt;&gt;"",IF(Deník!$Y286=Statistika!$F$86,IF(AND(Deník!$R286&gt;=0,Deník!$R286&lt;=1),"BE",Deník!$R286),""),"")</f>
        <v/>
      </c>
      <c r="BV286" s="233" t="str">
        <f>IF(Deník!$R286&lt;&gt;"",IF(Deník!$Y286=Statistika!$F$87,IF(AND(Deník!$R286&gt;=0,Deník!$R286&lt;=1),"BE",Deník!$R286),""),"")</f>
        <v/>
      </c>
      <c r="BW286" s="233" t="str">
        <f>IF(Deník!$R286&lt;&gt;"",IF(Deník!$Y286=Statistika!$F$88,IF(AND(Deník!$R286&gt;=0,Deník!$R286&lt;=1),"BE",Deník!$R286),""),"")</f>
        <v/>
      </c>
      <c r="BX286" s="233" t="str">
        <f>IF(Deník!$R286&lt;&gt;"",IF(Deník!$Y286=Statistika!$F$89,IF(AND(Deník!$R286&gt;=0,Deník!$R286&lt;=1),"BE",Deník!$R286),""),"")</f>
        <v/>
      </c>
      <c r="BY286" s="233" t="str">
        <f>IF(Deník!$R286&lt;&gt;"",IF(Deník!$Y286=Statistika!$F$90,IF(AND(Deník!$R286&gt;=0,Deník!$R286&lt;=1),"BE",Deník!$R286),""),"")</f>
        <v/>
      </c>
      <c r="BZ286" s="233" t="str">
        <f>IF(Deník!$R286&lt;&gt;"",IF(Deník!$Y286=Statistika!$F$91,IF(AND(Deník!$R286&gt;=0,Deník!$R286&lt;=1),"BE",Deník!$R286),""),"")</f>
        <v/>
      </c>
      <c r="CA286" s="233"/>
      <c r="CB286" s="233" t="str">
        <f>IF(Deník!$R286&lt;&gt;"",IF(Deník!$AB286="SL",IF(AND(Deník!$R286&gt;=0,Deník!$R286&lt;=1),"BE",Deník!$R286),""),"")</f>
        <v/>
      </c>
      <c r="CC286" s="233" t="str">
        <f>IF(Deník!$R286&lt;&gt;"",IF(Deník!$AB286="BE10",IF(AND(Deník!$R286&gt;=0,Deník!$R286&lt;=1),"BE",Deník!$R286),""),"")</f>
        <v/>
      </c>
      <c r="CD286" s="233" t="str">
        <f>IF(Deník!$R286&lt;&gt;"",IF(Deník!$AB286="BE15",IF(AND(Deník!$R286&gt;=0,Deník!$R286&lt;=1),"BE",Deník!$R286),""),"")</f>
        <v/>
      </c>
      <c r="CE286" s="233" t="str">
        <f>IF(Deník!$R286&lt;&gt;"",IF(Deník!$AB286="BE20",IF(AND(Deník!$R286&gt;=0,Deník!$R286&lt;=1),"BE",Deník!$R286),""),"")</f>
        <v/>
      </c>
      <c r="CF286" s="233" t="str">
        <f>IF(Deník!$R286&lt;&gt;"",IF(Deník!$AB286="TP1",IF(AND(Deník!$R286&gt;=0,Deník!$R286&lt;=1),"BE",Deník!$R286),""),"")</f>
        <v/>
      </c>
      <c r="CG286" s="233" t="str">
        <f>IF(Deník!$R286&lt;&gt;"",IF(Deník!$AB286="TP2",IF(AND(Deník!$R286&gt;=0,Deník!$R286&lt;=1),"BE",Deník!$R286),""),"")</f>
        <v/>
      </c>
      <c r="CH286" s="233" t="str">
        <f>IF(Deník!$R286&lt;&gt;"",IF(Deník!$AB286="TP3",IF(AND(Deník!$R286&gt;=0,Deník!$R286&lt;=1),"BE",Deník!$R286),""),"")</f>
        <v/>
      </c>
      <c r="CI286" s="233" t="str">
        <f>IF(Deník!$R286&lt;&gt;"",IF(Deník!$AB286="Trailing SL",IF(AND(Deník!$R286&gt;=0,Deník!$R286&lt;=1),"BE",Deník!$R286),""),"")</f>
        <v/>
      </c>
      <c r="CJ286" s="233" t="str">
        <f>IF(Deník!$R286&lt;&gt;"",IF(Deník!$AB286="Manual",IF(AND(Deník!$R286&gt;=0,Deník!$R286&lt;=1),"BE",Deník!$R286),""),"")</f>
        <v/>
      </c>
      <c r="CK286" s="233"/>
      <c r="CL286" s="233" t="str">
        <f>IF(Deník!$R286&lt;0,IF(Deník!$AC286=Statistika!$F$117,Deník!$R286,""),"")</f>
        <v/>
      </c>
      <c r="CM286" s="233" t="str">
        <f>IF(Deník!$R286&lt;0,IF(Deník!$AC286=Statistika!$F$118,Deník!$R286,""),"")</f>
        <v/>
      </c>
      <c r="CN286" s="233" t="str">
        <f>IF(Deník!$R286&lt;0,IF(Deník!$AC286=Statistika!$F$119,Deník!$R286,""),"")</f>
        <v/>
      </c>
      <c r="CO286" s="233" t="str">
        <f>IF(Deník!$R286&lt;0,IF(Deník!$AC286=Statistika!$F$120,Deník!$R286,""),"")</f>
        <v/>
      </c>
      <c r="CP286" s="233" t="str">
        <f>IF(Deník!$R286&lt;0,IF(Deník!$AC286=Statistika!$F$121,Deník!$R286,""),"")</f>
        <v/>
      </c>
      <c r="CQ286" s="233" t="str">
        <f>IF(Deník!$R286&lt;0,IF(Deník!$AC286=Statistika!$F$122,Deník!$R286,""),"")</f>
        <v/>
      </c>
      <c r="CR286" s="233" t="str">
        <f>IF(Deník!$R286&lt;0,IF(Deník!$AC286=Statistika!$F$123,Deník!$R286,""),"")</f>
        <v/>
      </c>
      <c r="CS286" s="233" t="str">
        <f>IF(Deník!$R286&lt;0,IF(Deník!$AC286=Statistika!$F$124,Deník!$R286,""),"")</f>
        <v/>
      </c>
      <c r="CT286" s="233" t="str">
        <f>IF(Deník!$R286&lt;0,IF(Deník!$AC286=Statistika!$F$125,Deník!$R286,""),"")</f>
        <v/>
      </c>
      <c r="CU286" s="233"/>
      <c r="CV286" s="233" t="str">
        <f>IF(Deník!$R286&lt;0,IF(Deník!$AD286=$CV$2,Deník!$R286,""),"")</f>
        <v/>
      </c>
      <c r="CW286" s="233" t="str">
        <f>IF(Deník!$R286&lt;0,IF(Deník!$AD286=$CW$2,Deník!$R286,""),"")</f>
        <v/>
      </c>
      <c r="CX286" s="233" t="str">
        <f>IF(Deník!$R286&lt;0,IF(Deník!$AD286=$CX$2,Deník!$R286,""),"")</f>
        <v/>
      </c>
      <c r="CY286" s="233" t="str">
        <f>IF(Deník!$R286&lt;0,IF(Deník!$AD286=$CY$2,Deník!$R286,""),"")</f>
        <v/>
      </c>
      <c r="CZ286" s="233" t="str">
        <f>IF(Deník!$R286&lt;0,IF(Deník!$AD286=$CZ$2,Deník!$R286,""),"")</f>
        <v/>
      </c>
      <c r="DL286" s="221">
        <f t="shared" si="14"/>
        <v>93847.029999999984</v>
      </c>
      <c r="DM286" s="220">
        <f t="shared" si="13"/>
        <v>-6.1529700000000132E-2</v>
      </c>
      <c r="DO286" s="50">
        <f>Deník!W287</f>
        <v>0</v>
      </c>
      <c r="DP286" s="102" t="str">
        <f>IF(AND(Deník!W287&gt;0),1,"")</f>
        <v/>
      </c>
      <c r="DQ286" s="102">
        <f>IF(AND(Deník!W287&lt;=0),1,"")</f>
        <v>1</v>
      </c>
      <c r="DR286" s="227"/>
      <c r="DS286" s="228"/>
      <c r="DT286" s="85"/>
      <c r="DU286" s="54">
        <f>IF(MONTH(Deník!$C286)=DU$2,Deník!$W286,"")</f>
        <v>0</v>
      </c>
      <c r="DV286" s="222" t="str">
        <f>IF(MONTH(Deník!$C286)=DV$2,Deník!$W286,"")</f>
        <v/>
      </c>
      <c r="DW286" s="222" t="str">
        <f>IF(MONTH(Deník!$C286)=DW$2,Deník!$W286,"")</f>
        <v/>
      </c>
      <c r="DX286" s="222" t="str">
        <f>IF(MONTH(Deník!$C286)=DX$2,Deník!$W286,"")</f>
        <v/>
      </c>
      <c r="DY286" s="222" t="str">
        <f>IF(MONTH(Deník!$C286)=DY$2,Deník!$W286,"")</f>
        <v/>
      </c>
      <c r="DZ286" s="222" t="str">
        <f>IF(MONTH(Deník!$C286)=DZ$2,Deník!$W286,"")</f>
        <v/>
      </c>
      <c r="EA286" s="222" t="str">
        <f>IF(MONTH(Deník!$C286)=EA$2,Deník!$W286,"")</f>
        <v/>
      </c>
      <c r="EB286" s="222" t="str">
        <f>IF(MONTH(Deník!$C286)=EB$2,Deník!$W286,"")</f>
        <v/>
      </c>
      <c r="EC286" s="222" t="str">
        <f>IF(MONTH(Deník!$C286)=EC$2,Deník!$W286,"")</f>
        <v/>
      </c>
      <c r="ED286" s="222" t="str">
        <f>IF(MONTH(Deník!$C286)=ED$2,Deník!$W286,"")</f>
        <v/>
      </c>
      <c r="EE286" s="222" t="str">
        <f>IF(MONTH(Deník!$C286)=EE$2,Deník!$W286,"")</f>
        <v/>
      </c>
      <c r="EF286" s="222" t="str">
        <f>IF(MONTH(Deník!$C286)=EF$2,Deník!$W286,"")</f>
        <v/>
      </c>
      <c r="EI286" s="600" t="str">
        <f>IF(Deník!$W286&lt;&gt;"",IF(Deník!$B286=Statistika!$F$63,Deník!$W286,""),"")</f>
        <v/>
      </c>
      <c r="EJ286" s="13" t="str">
        <f>IF(Deník!$W286&lt;&gt;"",IF(Deník!$B286=Statistika!$F$64,Deník!$W286,""),"")</f>
        <v/>
      </c>
      <c r="EK286" s="13" t="str">
        <f>IF(Deník!$W286&lt;&gt;"",IF(Deník!$B286=Statistika!$F$65,Deník!$W286,""),"")</f>
        <v/>
      </c>
      <c r="EL286" s="13" t="str">
        <f>IF(Deník!$W286&lt;&gt;"",IF(Deník!$B286=Statistika!$F$66,Deník!$W286,""),"")</f>
        <v/>
      </c>
      <c r="EM286" s="13" t="str">
        <f>IF(Deník!$W286&lt;&gt;"",IF(Deník!$B286=Statistika!$F$67,Deník!$W286,""),"")</f>
        <v/>
      </c>
      <c r="EN286" s="13" t="str">
        <f>IF(Deník!$W286&lt;&gt;"",IF(Deník!$B286=Statistika!$F$68,Deník!$W286,""),"")</f>
        <v/>
      </c>
      <c r="EO286" s="13" t="str">
        <f>IF(Deník!$W286&lt;&gt;"",IF(Deník!$B286=Statistika!$F$69,Deník!$W286,""),"")</f>
        <v/>
      </c>
      <c r="EP286" s="601" t="str">
        <f>IF(Deník!$W286&lt;&gt;"",IF(Deník!$B286=Statistika!$F$70,Deník!$W286,""),"")</f>
        <v/>
      </c>
      <c r="EQ286" s="90"/>
      <c r="ER286" s="63" t="str">
        <f>IF(Deník!$W286&lt;&gt;"",IF(Deník!$J286="L",Deník!$W286,""),"")</f>
        <v/>
      </c>
      <c r="ES286" s="13" t="str">
        <f>IF(Deník!$W286&lt;&gt;"",IF(Deník!$J286="S",Deník!$W286,""),"")</f>
        <v/>
      </c>
      <c r="ET286" s="95"/>
      <c r="EU286" s="88"/>
      <c r="EV286" s="63" t="str">
        <f>IF(WEEKDAY(Deník!$C286,2)=1,Deník!$W286,"")</f>
        <v/>
      </c>
      <c r="EW286" s="13" t="str">
        <f>IF(WEEKDAY(Deník!$C286,2)=2,Deník!$W286,"")</f>
        <v/>
      </c>
      <c r="EX286" s="13" t="str">
        <f>IF(WEEKDAY(Deník!$C286,2)=3,Deník!$W286,"")</f>
        <v/>
      </c>
      <c r="EY286" s="13" t="str">
        <f>IF(WEEKDAY(Deník!$C286,2)=4,Deník!$W286,"")</f>
        <v/>
      </c>
      <c r="EZ286" s="60" t="str">
        <f>IF(WEEKDAY(Deník!$C286,2)=5,Deník!$W286,"")</f>
        <v/>
      </c>
      <c r="FA286" s="99"/>
      <c r="FB286" s="100">
        <f>Deník!D286</f>
        <v>0</v>
      </c>
      <c r="FC286" s="63">
        <f>IF($FB286&lt;&gt;"",IF(AND($FB286&gt;=FC$2,$FB286&lt;=FC$3),Deník!$W286,""))</f>
        <v>0</v>
      </c>
      <c r="FD286" s="63" t="str">
        <f>IF($FB286&lt;&gt;"",IF(AND($FB286&gt;=FD$2,$FB286&lt;=FD$3),Deník!$W286,""))</f>
        <v/>
      </c>
      <c r="FE286" s="63" t="str">
        <f>IF($FB286&lt;&gt;"",IF(AND($FB286&gt;=FE$2,$FB286&lt;=FE$3),Deník!$W286,""))</f>
        <v/>
      </c>
      <c r="FF286" s="63" t="str">
        <f>IF($FB286&lt;&gt;"",IF(AND($FB286&gt;=FF$2,$FB286&lt;=FF$3),Deník!$W286,""))</f>
        <v/>
      </c>
      <c r="FG286" s="63" t="str">
        <f>IF($FB286&lt;&gt;"",IF(AND($FB286&gt;=FG$2,$FB286&lt;=FG$3),Deník!$W286,""))</f>
        <v/>
      </c>
      <c r="FH286" s="63" t="str">
        <f>IF($FB286&lt;&gt;"",IF(AND($FB286&gt;=FH$2,$FB286&lt;=FH$3),Deník!$W286,""))</f>
        <v/>
      </c>
      <c r="FI286" s="63" t="str">
        <f>IF($FB286&lt;&gt;"",IF(AND($FB286&gt;=FI$2,$FB286&lt;=FI$3),Deník!$W286,""))</f>
        <v/>
      </c>
      <c r="FJ286" s="63" t="str">
        <f>IF($FB286&lt;&gt;"",IF(AND($FB286&gt;=FJ$2,$FB286&lt;=FJ$3),Deník!$W286,""))</f>
        <v/>
      </c>
      <c r="FK286" s="63" t="str">
        <f>IF($FB286&lt;&gt;"",IF(AND($FB286&gt;=FK$2,$FB286&lt;=FK$3),Deník!$W286,""))</f>
        <v/>
      </c>
      <c r="FL286" s="63" t="str">
        <f>IF($FB286&lt;&gt;"",IF(AND($FB286&gt;=FL$2,$FB286&lt;=FL$3),Deník!$W286,""))</f>
        <v/>
      </c>
      <c r="FM286" s="63" t="str">
        <f>IF($FB286&lt;&gt;"",IF(AND($FB286&gt;=FM$2,$FB286&lt;=FM$3),Deník!$W286,""))</f>
        <v/>
      </c>
      <c r="FN286" s="13"/>
      <c r="FO286" s="20" t="str">
        <f>IF(Deník!$W286&gt;1,Deník!$W286,"")</f>
        <v/>
      </c>
      <c r="FP286" s="20" t="str">
        <f>IF(Deník!$W286&lt;0,Deník!$W286,"")</f>
        <v/>
      </c>
      <c r="FQ286" s="17"/>
      <c r="FS286" s="233"/>
      <c r="FT286" s="233" t="str">
        <f>IF(Deník!$W286&lt;&gt;"",IF(Deník!$Y286=Statistika!$F$78,Deník!$W286,""),"")</f>
        <v/>
      </c>
      <c r="FU286" s="233" t="str">
        <f>IF(Deník!$W286&lt;&gt;"",IF(Deník!$Y286=Statistika!$F$79,Deník!$W286,""),"")</f>
        <v/>
      </c>
      <c r="FV286" s="233" t="str">
        <f>IF(Deník!$W286&lt;&gt;"",IF(Deník!$Y286=Statistika!$F$80,Deník!$W286,""),"")</f>
        <v/>
      </c>
      <c r="FW286" s="233" t="str">
        <f>IF(Deník!$W286&lt;&gt;"",IF(Deník!$Y286=Statistika!$F$81,Deník!$W286,""),"")</f>
        <v/>
      </c>
      <c r="FX286" s="233" t="str">
        <f>IF(Deník!$W286&lt;&gt;"",IF(Deník!$Y286=Statistika!$F$82,Deník!$W286,""),"")</f>
        <v/>
      </c>
      <c r="FY286" s="233" t="str">
        <f>IF(Deník!$W286&lt;&gt;"",IF(Deník!$Y286=Statistika!$F$83,Deník!$W286,""),"")</f>
        <v/>
      </c>
      <c r="FZ286" s="233" t="str">
        <f>IF(Deník!$W286&lt;&gt;"",IF(Deník!$Y286=Statistika!$F$84,Deník!$W286,""),"")</f>
        <v/>
      </c>
      <c r="GA286" s="233" t="str">
        <f>IF(Deník!$W286&lt;&gt;"",IF(Deník!$Y286=Statistika!$F$85,Deník!$W286,""),"")</f>
        <v/>
      </c>
      <c r="GB286" s="233" t="str">
        <f>IF(Deník!$W286&lt;&gt;"",IF(Deník!$Y286=Statistika!$F$86,Deník!$W286,""),"")</f>
        <v/>
      </c>
      <c r="GC286" s="233" t="str">
        <f>IF(Deník!$W286&lt;&gt;"",IF(Deník!$Y286=Statistika!$F$87,Deník!$W286,""),"")</f>
        <v/>
      </c>
      <c r="GD286" s="233" t="str">
        <f>IF(Deník!$W286&lt;&gt;"",IF(Deník!$Y286=Statistika!$F$88,Deník!$W286,""),"")</f>
        <v/>
      </c>
      <c r="GE286" s="233" t="str">
        <f>IF(Deník!$W286&lt;&gt;"",IF(Deník!$Y286=Statistika!$F$89,Deník!$W286,""),"")</f>
        <v/>
      </c>
      <c r="GF286" s="233" t="str">
        <f>IF(Deník!$W286&lt;&gt;"",IF(Deník!$Y286=Statistika!$F$90,Deník!$W286,""),"")</f>
        <v/>
      </c>
      <c r="GG286" s="233" t="str">
        <f>IF(Deník!$W286&lt;&gt;"",IF(Deník!$Y286=Statistika!$F$91,Deník!$W286,""),"")</f>
        <v/>
      </c>
      <c r="GH286" s="233"/>
      <c r="GI286" s="233" t="str">
        <f>IF(Deník!$W286&lt;&gt;"",IF(Deník!$AB286=Statistika!$L$100,Deník!$W286,""),"")</f>
        <v/>
      </c>
      <c r="GJ286" s="233" t="str">
        <f>IF(Deník!$W286&lt;&gt;"",IF(Deník!$AB286=Statistika!$L$101,Deník!$W286,""),"")</f>
        <v/>
      </c>
      <c r="GK286" s="233" t="str">
        <f>IF(Deník!$W286&lt;&gt;"",IF(Deník!$AB286=Statistika!$L$102,Deník!$W286,""),"")</f>
        <v/>
      </c>
      <c r="GL286" s="233" t="str">
        <f>IF(Deník!$W286&lt;&gt;"",IF(Deník!$AB286=Statistika!$L$103,Deník!$W286,""),"")</f>
        <v/>
      </c>
      <c r="GM286" s="233" t="str">
        <f>IF(Deník!$W286&lt;&gt;"",IF(Deník!$AB286=Statistika!$L$104,Deník!$W286,""),"")</f>
        <v/>
      </c>
      <c r="GN286" s="233" t="str">
        <f>IF(Deník!$W286&lt;&gt;"",IF(Deník!$AB286=Statistika!$L$105,Deník!$W286,""),"")</f>
        <v/>
      </c>
      <c r="GO286" s="233" t="str">
        <f>IF(Deník!$W286&lt;&gt;"",IF(Deník!$AB286=Statistika!$L$106,Deník!$W286,""),"")</f>
        <v/>
      </c>
      <c r="GP286" s="233" t="str">
        <f>IF(Deník!$W286&lt;&gt;"",IF(Deník!$AB286=Statistika!$L$107,Deník!$W286,""),"")</f>
        <v/>
      </c>
      <c r="GQ286" s="233" t="str">
        <f>IF(Deník!$W286&lt;&gt;"",IF(Deník!$AB286=Statistika!$L$108,Deník!$W286,""),"")</f>
        <v/>
      </c>
      <c r="GS286" s="233" t="str">
        <f>IF(Deník!$W286&lt;0,IF(Deník!$AC286=Statistika!$F$117,Deník!$W286,""),"")</f>
        <v/>
      </c>
      <c r="GT286" s="233" t="str">
        <f>IF(Deník!$W286&lt;0,IF(Deník!$AC286=Statistika!$F$118,Deník!$W286,""),"")</f>
        <v/>
      </c>
      <c r="GU286" s="233" t="str">
        <f>IF(Deník!$W286&lt;0,IF(Deník!$AC286=Statistika!$F$119,Deník!$W286,""),"")</f>
        <v/>
      </c>
      <c r="GV286" s="233" t="str">
        <f>IF(Deník!$W286&lt;0,IF(Deník!$AC286=Statistika!$F$120,Deník!$W286,""),"")</f>
        <v/>
      </c>
      <c r="GW286" s="233" t="str">
        <f>IF(Deník!$W286&lt;0,IF(Deník!$AC286=Statistika!$F$121,Deník!$W286,""),"")</f>
        <v/>
      </c>
      <c r="GX286" s="233" t="str">
        <f>IF(Deník!$W286&lt;0,IF(Deník!$AC286=Statistika!$F$122,Deník!$W286,""),"")</f>
        <v/>
      </c>
      <c r="GY286" s="233" t="str">
        <f>IF(Deník!$W286&lt;0,IF(Deník!$AC286=Statistika!$F$123,Deník!$W286,""),"")</f>
        <v/>
      </c>
      <c r="GZ286" s="233" t="str">
        <f>IF(Deník!$W286&lt;0,IF(Deník!$AC286=Statistika!$F$124,Deník!$W286,""),"")</f>
        <v/>
      </c>
      <c r="HA286" s="233" t="str">
        <f>IF(Deník!$W286&lt;0,IF(Deník!$AC286=Statistika!$F$125,Deník!$W286,""),"")</f>
        <v/>
      </c>
      <c r="HC286" s="233" t="str">
        <f>IF(Deník!$W286&lt;0,IF(Deník!$AD286=Statistika!$F$133,Deník!$W286,""),"")</f>
        <v/>
      </c>
      <c r="HD286" s="233" t="str">
        <f>IF(Deník!$W286&lt;0,IF(Deník!$AD286=Statistika!$F$134,Deník!$W286,""),"")</f>
        <v/>
      </c>
      <c r="HE286" s="233" t="str">
        <f>IF(Deník!$W286&lt;0,IF(Deník!$AD286=Statistika!$F$135,Deník!$W286,""),"")</f>
        <v/>
      </c>
      <c r="HF286" s="233" t="str">
        <f>IF(Deník!$W286&lt;0,IF(Deník!$AD286=Statistika!$F$136,Deník!$W286,""),"")</f>
        <v/>
      </c>
      <c r="HG286" s="233" t="str">
        <f>IF(Deník!$W286&lt;0,IF(Deník!$AD286=Statistika!$F$137,Deník!$W286,""),"")</f>
        <v/>
      </c>
      <c r="ID286" s="8">
        <f>Tabulka4[[#This Row],[Sloupec3]]</f>
        <v>0</v>
      </c>
      <c r="IE286" s="17" t="str">
        <f>IF(AND([1]Deník!$C286&gt;='[1]Měsíční shrnutí'!$D$1,[1]Deník!$C286&lt;='[1]Měsíční shrnutí'!$F$1),[1]Deník!$X286,"")</f>
        <v/>
      </c>
    </row>
    <row r="287" spans="1:239">
      <c r="A287" s="8">
        <f>Deník!C288</f>
        <v>0</v>
      </c>
      <c r="B287" s="50" t="str">
        <f>Deník!R288</f>
        <v/>
      </c>
      <c r="C287" s="102" t="str">
        <f>IF(AND(Deník!R288&gt;1,Deník!R288&lt;&gt;""),1,"")</f>
        <v/>
      </c>
      <c r="D287" s="102" t="str">
        <f>IF(AND(Deník!R288&lt;=0,Deník!R288&lt;&gt;""),1,"")</f>
        <v/>
      </c>
      <c r="E287" s="103" t="str">
        <f>IF(AND(Deník!R288&gt;=0,Deník!R288&lt;=1),1,"")</f>
        <v/>
      </c>
      <c r="F287" s="79" t="str">
        <f>IF(Deník!R288&lt;&gt;"",Deník!R288+F286,"")</f>
        <v/>
      </c>
      <c r="G287" s="85"/>
      <c r="H287" s="54" t="str">
        <f>IF(MONTH(Deník!$C287)=H$2,IF(AND(Deník!$R287&gt;=0,Deník!$R287&lt;=1),"BE",Deník!$R287),"")</f>
        <v/>
      </c>
      <c r="I287" s="11" t="str">
        <f>IF(MONTH(Deník!$C287)=I$2,IF(AND(Deník!$R287&gt;=0,Deník!$R287&lt;=1),"BE",Deník!$R287),"")</f>
        <v/>
      </c>
      <c r="J287" s="11" t="str">
        <f>IF(MONTH(Deník!$C287)=J$2,IF(AND(Deník!$R287&gt;=0,Deník!$R287&lt;=1),"BE",Deník!$R287),"")</f>
        <v/>
      </c>
      <c r="K287" s="11" t="str">
        <f>IF(MONTH(Deník!$C287)=K$2,IF(AND(Deník!$R287&gt;=0,Deník!$R287&lt;=1),"BE",Deník!$R287),"")</f>
        <v/>
      </c>
      <c r="L287" s="11" t="str">
        <f>IF(MONTH(Deník!$C287)=L$2,IF(AND(Deník!$R287&gt;=0,Deník!$R287&lt;=1),"BE",Deník!$R287),"")</f>
        <v/>
      </c>
      <c r="M287" s="11" t="str">
        <f>IF(MONTH(Deník!$C287)=M$2,IF(AND(Deník!$R287&gt;=0,Deník!$R287&lt;=1),"BE",Deník!$R287),"")</f>
        <v/>
      </c>
      <c r="N287" s="11" t="str">
        <f>IF(MONTH(Deník!$C287)=N$2,IF(AND(Deník!$R287&gt;=0,Deník!$R287&lt;=1),"BE",Deník!$R287),"")</f>
        <v/>
      </c>
      <c r="O287" s="11" t="str">
        <f>IF(MONTH(Deník!$C287)=O$2,IF(AND(Deník!$R287&gt;=0,Deník!$R287&lt;=1),"BE",Deník!$R287),"")</f>
        <v/>
      </c>
      <c r="P287" s="11" t="str">
        <f>IF(MONTH(Deník!$C287)=P$2,IF(AND(Deník!$R287&gt;=0,Deník!$R287&lt;=1),"BE",Deník!$R287),"")</f>
        <v/>
      </c>
      <c r="Q287" s="11" t="str">
        <f>IF(MONTH(Deník!$C287)=Q$2,IF(AND(Deník!$R287&gt;=0,Deník!$R287&lt;=1),"BE",Deník!$R287),"")</f>
        <v/>
      </c>
      <c r="R287" s="11" t="str">
        <f>IF(MONTH(Deník!$C287)=R$2,IF(AND(Deník!$R287&gt;=0,Deník!$R287&lt;=1),"BE",Deník!$R287),"")</f>
        <v/>
      </c>
      <c r="S287" s="57" t="str">
        <f>IF(MONTH(Deník!$C287)=S$2,IF(AND(Deník!$R287&gt;=0,Deník!$R287&lt;=1),"BE",Deník!$R287),"")</f>
        <v/>
      </c>
      <c r="U287" s="12"/>
      <c r="V287" s="12"/>
      <c r="X287" s="600" t="str">
        <f>IF(Deník!$R287&lt;&gt;"",IF(Deník!$B287=Statistika!$F$63,IF(AND(Deník!$R287&gt;=0,Deník!$R287&lt;=1),"BE",Deník!$R287),""),"")</f>
        <v/>
      </c>
      <c r="Y287" s="13" t="str">
        <f>IF(Deník!$R287&lt;&gt;"",IF(Deník!$B287=Statistika!$F$64,IF(AND(Deník!$R287&gt;=0,Deník!$R287&lt;=1),"BE",Deník!$R287),""),"")</f>
        <v/>
      </c>
      <c r="Z287" s="13" t="str">
        <f>IF(Deník!$R287&lt;&gt;"",IF(Deník!$B287=Statistika!$F$65,IF(AND(Deník!$R287&gt;=0,Deník!$R287&lt;=1),"BE",Deník!$R287),""),"")</f>
        <v/>
      </c>
      <c r="AA287" s="13" t="str">
        <f>IF(Deník!$R287&lt;&gt;"",IF(Deník!$B287=Statistika!$F$66,IF(AND(Deník!$R287&gt;=0,Deník!$R287&lt;=1),"BE",Deník!$R287),""),"")</f>
        <v/>
      </c>
      <c r="AB287" s="13" t="str">
        <f>IF(Deník!$R287&lt;&gt;"",IF(Deník!$B287=Statistika!$F$67,IF(AND(Deník!$R287&gt;=0,Deník!$R287&lt;=1),"BE",Deník!$R287),""),"")</f>
        <v/>
      </c>
      <c r="AC287" s="13" t="str">
        <f>IF(Deník!$R287&lt;&gt;"",IF(Deník!$B287=Statistika!$F$68,IF(AND(Deník!$R287&gt;=0,Deník!$R287&lt;=1),"BE",Deník!$R287),""),"")</f>
        <v/>
      </c>
      <c r="AD287" s="13" t="str">
        <f>IF(Deník!$R287&lt;&gt;"",IF(Deník!$B287=Statistika!$F$69,IF(AND(Deník!$R287&gt;=0,Deník!$R287&lt;=1),"BE",Deník!$R287),""),"")</f>
        <v/>
      </c>
      <c r="AE287" s="601" t="str">
        <f>IF(Deník!$R287&lt;&gt;"",IF(Deník!$B287=Statistika!$F$70,IF(AND(Deník!$R287&gt;=0,Deník!$R287&lt;=1),"BE",Deník!$R287),""),"")</f>
        <v/>
      </c>
      <c r="AF287" s="90"/>
      <c r="AG287" s="63" t="str">
        <f>IF(Deník!$R287&lt;&gt;"",IF(Deník!$J287="L",IF(AND(Deník!$R287&gt;=0,Deník!$R287&lt;=1),"BE",Deník!$R287),""),"")</f>
        <v/>
      </c>
      <c r="AH287" s="13" t="str">
        <f>IF(Deník!$R287&lt;&gt;"",IF(Deník!$J287="S",IF(AND(Deník!$R287&gt;=0,Deník!$R287&lt;=1),"BE",Deník!$R287),""),"")</f>
        <v/>
      </c>
      <c r="AI287" s="95"/>
      <c r="AJ287" s="71" t="str">
        <f>IF(Deník!N288&lt;&gt;"",Deník!N288*-1,"")</f>
        <v/>
      </c>
      <c r="AK287" s="88"/>
      <c r="AL287" s="63" t="str">
        <f>IF(WEEKDAY(Deník!$C287,2)=1,IF(AND(Deník!$R287&gt;=0,Deník!$R287&lt;=1),"BE",Deník!$R287),"")</f>
        <v/>
      </c>
      <c r="AM287" s="13" t="str">
        <f>IF(WEEKDAY(Deník!$C287,2)=2,IF(AND(Deník!$R287&gt;=0,Deník!$R287&lt;=1),"BE",Deník!$R287),"")</f>
        <v/>
      </c>
      <c r="AN287" s="13" t="str">
        <f>IF(WEEKDAY(Deník!$C287,2)=3,IF(AND(Deník!$R287&gt;=0,Deník!$R287&lt;=1),"BE",Deník!$R287),"")</f>
        <v/>
      </c>
      <c r="AO287" s="13" t="str">
        <f>IF(WEEKDAY(Deník!$C287,2)=4,IF(AND(Deník!$R287&gt;=0,Deník!$R287&lt;=1),"BE",Deník!$R287),"")</f>
        <v/>
      </c>
      <c r="AP287" s="60" t="str">
        <f>IF(WEEKDAY(Deník!$C287,2)=5,IF(AND(Deník!$R287&gt;=0,Deník!$R287&lt;=1),"BE",Deník!$R287),"")</f>
        <v/>
      </c>
      <c r="AQ287" s="99"/>
      <c r="AR287" s="100">
        <f>Deník!D287</f>
        <v>0</v>
      </c>
      <c r="AS287" s="63" t="str">
        <f>IF(Deník!$D287&lt;&gt;"",IF(AND(Deník!$D287&gt;=AS$2,Deník!$D287&lt;=AS$3),IF(AND(Deník!$R287&gt;=0,Deník!$R287&lt;=1),"BE",Deník!$R287),""),"")</f>
        <v/>
      </c>
      <c r="AT287" s="63" t="str">
        <f>IF(Deník!$D287&lt;&gt;"",IF(AND(Deník!$D287&gt;=AT$2,Deník!$D287&lt;=AT$3),IF(AND(Deník!$R287&gt;=0,Deník!$R287&lt;=1),"BE",Deník!$R287),""),"")</f>
        <v/>
      </c>
      <c r="AU287" s="63" t="str">
        <f>IF(Deník!$D287&lt;&gt;"",IF(AND(Deník!$D287&gt;=AU$2,Deník!$D287&lt;=AU$3),IF(AND(Deník!$R287&gt;=0,Deník!$R287&lt;=1),"BE",Deník!$R287),""),"")</f>
        <v/>
      </c>
      <c r="AV287" s="63" t="str">
        <f>IF(Deník!$D287&lt;&gt;"",IF(AND(Deník!$D287&gt;=AV$2,Deník!$D287&lt;=AV$3),IF(AND(Deník!$R287&gt;=0,Deník!$R287&lt;=1),"BE",Deník!$R287),""),"")</f>
        <v/>
      </c>
      <c r="AW287" s="63" t="str">
        <f>IF(Deník!$D287&lt;&gt;"",IF(AND(Deník!$D287&gt;=AW$2,Deník!$D287&lt;=AW$3),IF(AND(Deník!$R287&gt;=0,Deník!$R287&lt;=1),"BE",Deník!$R287),""),"")</f>
        <v/>
      </c>
      <c r="AX287" s="63" t="str">
        <f>IF(Deník!$D287&lt;&gt;"",IF(AND(Deník!$D287&gt;=AX$2,Deník!$D287&lt;=AX$3),IF(AND(Deník!$R287&gt;=0,Deník!$R287&lt;=1),"BE",Deník!$R287),""),"")</f>
        <v/>
      </c>
      <c r="AY287" s="63" t="str">
        <f>IF(Deník!$D287&lt;&gt;"",IF(AND(Deník!$D287&gt;=AY$2,Deník!$D287&lt;=AY$3),IF(AND(Deník!$R287&gt;=0,Deník!$R287&lt;=1),"BE",Deník!$R287),""),"")</f>
        <v/>
      </c>
      <c r="AZ287" s="63" t="str">
        <f>IF(Deník!$D287&lt;&gt;"",IF(AND(Deník!$D287&gt;=AZ$2,Deník!$D287&lt;=AZ$3),IF(AND(Deník!$R287&gt;=0,Deník!$R287&lt;=1),"BE",Deník!$R287),""),"")</f>
        <v/>
      </c>
      <c r="BA287" s="63" t="str">
        <f>IF(Deník!$D287&lt;&gt;"",IF(AND(Deník!$D287&gt;=BA$2,Deník!$D287&lt;=BA$3),IF(AND(Deník!$R287&gt;=0,Deník!$R287&lt;=1),"BE",Deník!$R287),""),"")</f>
        <v/>
      </c>
      <c r="BB287" s="63" t="str">
        <f>IF(Deník!$D287&lt;&gt;"",IF(AND(Deník!$D287&gt;=BB$2,Deník!$D287&lt;=BB$3),IF(AND(Deník!$R287&gt;=0,Deník!$R287&lt;=1),"BE",Deník!$R287),""),"")</f>
        <v/>
      </c>
      <c r="BC287" s="71" t="str">
        <f>IF(Deník!$D287&lt;&gt;"",IF(AND(Deník!$D287&gt;=BC$2,Deník!$D287&lt;=BC$3),IF(AND(Deník!$R287&gt;=0,Deník!$R287&lt;=1),"BE",Deník!$R287),""),"")</f>
        <v/>
      </c>
      <c r="BD287" s="20" t="str">
        <f>IF(Deník!$J288="S",(Deník!$M288-Deník!$K288),IF(Deník!$J288="L",(Deník!$K288-Deník!$M288),""))</f>
        <v/>
      </c>
      <c r="BE287" s="20" t="str">
        <f>IF(Deník!$J288="S",(Deník!$K288-Deník!$O288),IF(Deník!$J288="L",(Deník!$O288-Deník!$K288),""))</f>
        <v/>
      </c>
      <c r="BF287" s="20" t="str">
        <f>IF(Deník!$J288="S",(Deník!$K288-Deník!$L288),IF(Deník!$J288="L",(Deník!$L288-Deník!$K288),""))</f>
        <v/>
      </c>
      <c r="BG287" s="20" t="str">
        <f>IF(Deník!$J288="S",(Deník!$K288-Deník!$S288),IF(Deník!$J288="L",(Deník!$S288-Deník!$K288),""))</f>
        <v/>
      </c>
      <c r="BH287" s="20" t="str">
        <f>IF(Deník!$J288="S",(Deník!$K288-Deník!$U288),IF(Deník!$J288="L",(Deník!$U288-Deník!$K288),""))</f>
        <v/>
      </c>
      <c r="BI287" s="20" t="str">
        <f>IF(Deník!$R287&gt;1,Deník!$R287,"")</f>
        <v/>
      </c>
      <c r="BJ287" s="20" t="str">
        <f>IF(Deník!$R287&lt;0,Deník!$R287,"")</f>
        <v/>
      </c>
      <c r="BK287" s="17"/>
      <c r="BM287" s="233" t="str">
        <f>IF(Deník!$R287&lt;&gt;"",IF(Deník!$Y287=Statistika!$F$78,IF(AND(Deník!$R287&gt;=0,Deník!$R287&lt;=1),"BE",Deník!$R287),""),"")</f>
        <v/>
      </c>
      <c r="BN287" s="233" t="str">
        <f>IF(Deník!$R287&lt;&gt;"",IF(Deník!$Y287=Statistika!$F$79,IF(AND(Deník!$R287&gt;=0,Deník!$R287&lt;=1),"BE",Deník!$R287),""),"")</f>
        <v/>
      </c>
      <c r="BO287" s="233" t="str">
        <f>IF(Deník!$R287&lt;&gt;"",IF(Deník!$Y287=Statistika!$F$80,IF(AND(Deník!$R287&gt;=0,Deník!$R287&lt;=1),"BE",Deník!$R287),""),"")</f>
        <v/>
      </c>
      <c r="BP287" s="233" t="str">
        <f>IF(Deník!$R287&lt;&gt;"",IF(Deník!$Y287=Statistika!$F$81,IF(AND(Deník!$R287&gt;=0,Deník!$R287&lt;=1),"BE",Deník!$R287),""),"")</f>
        <v/>
      </c>
      <c r="BQ287" s="233" t="str">
        <f>IF(Deník!$R287&lt;&gt;"",IF(Deník!$Y287=Statistika!$F$82,IF(AND(Deník!$R287&gt;=0,Deník!$R287&lt;=1),"BE",Deník!$R287),""),"")</f>
        <v/>
      </c>
      <c r="BR287" s="233" t="str">
        <f>IF(Deník!$R287&lt;&gt;"",IF(Deník!$Y287=Statistika!$F$83,IF(AND(Deník!$R287&gt;=0,Deník!$R287&lt;=1),"BE",Deník!$R287),""),"")</f>
        <v/>
      </c>
      <c r="BS287" s="233" t="str">
        <f>IF(Deník!$R287&lt;&gt;"",IF(Deník!$Y287=Statistika!$F$84,IF(AND(Deník!$R287&gt;=0,Deník!$R287&lt;=1),"BE",Deník!$R287),""),"")</f>
        <v/>
      </c>
      <c r="BT287" s="233" t="str">
        <f>IF(Deník!$R287&lt;&gt;"",IF(Deník!$Y287=Statistika!$F$85,IF(AND(Deník!$R287&gt;=0,Deník!$R287&lt;=1),"BE",Deník!$R287),""),"")</f>
        <v/>
      </c>
      <c r="BU287" s="233" t="str">
        <f>IF(Deník!$R287&lt;&gt;"",IF(Deník!$Y287=Statistika!$F$86,IF(AND(Deník!$R287&gt;=0,Deník!$R287&lt;=1),"BE",Deník!$R287),""),"")</f>
        <v/>
      </c>
      <c r="BV287" s="233" t="str">
        <f>IF(Deník!$R287&lt;&gt;"",IF(Deník!$Y287=Statistika!$F$87,IF(AND(Deník!$R287&gt;=0,Deník!$R287&lt;=1),"BE",Deník!$R287),""),"")</f>
        <v/>
      </c>
      <c r="BW287" s="233" t="str">
        <f>IF(Deník!$R287&lt;&gt;"",IF(Deník!$Y287=Statistika!$F$88,IF(AND(Deník!$R287&gt;=0,Deník!$R287&lt;=1),"BE",Deník!$R287),""),"")</f>
        <v/>
      </c>
      <c r="BX287" s="233" t="str">
        <f>IF(Deník!$R287&lt;&gt;"",IF(Deník!$Y287=Statistika!$F$89,IF(AND(Deník!$R287&gt;=0,Deník!$R287&lt;=1),"BE",Deník!$R287),""),"")</f>
        <v/>
      </c>
      <c r="BY287" s="233" t="str">
        <f>IF(Deník!$R287&lt;&gt;"",IF(Deník!$Y287=Statistika!$F$90,IF(AND(Deník!$R287&gt;=0,Deník!$R287&lt;=1),"BE",Deník!$R287),""),"")</f>
        <v/>
      </c>
      <c r="BZ287" s="233" t="str">
        <f>IF(Deník!$R287&lt;&gt;"",IF(Deník!$Y287=Statistika!$F$91,IF(AND(Deník!$R287&gt;=0,Deník!$R287&lt;=1),"BE",Deník!$R287),""),"")</f>
        <v/>
      </c>
      <c r="CA287" s="233"/>
      <c r="CB287" s="233" t="str">
        <f>IF(Deník!$R287&lt;&gt;"",IF(Deník!$AB287="SL",IF(AND(Deník!$R287&gt;=0,Deník!$R287&lt;=1),"BE",Deník!$R287),""),"")</f>
        <v/>
      </c>
      <c r="CC287" s="233" t="str">
        <f>IF(Deník!$R287&lt;&gt;"",IF(Deník!$AB287="BE10",IF(AND(Deník!$R287&gt;=0,Deník!$R287&lt;=1),"BE",Deník!$R287),""),"")</f>
        <v/>
      </c>
      <c r="CD287" s="233" t="str">
        <f>IF(Deník!$R287&lt;&gt;"",IF(Deník!$AB287="BE15",IF(AND(Deník!$R287&gt;=0,Deník!$R287&lt;=1),"BE",Deník!$R287),""),"")</f>
        <v/>
      </c>
      <c r="CE287" s="233" t="str">
        <f>IF(Deník!$R287&lt;&gt;"",IF(Deník!$AB287="BE20",IF(AND(Deník!$R287&gt;=0,Deník!$R287&lt;=1),"BE",Deník!$R287),""),"")</f>
        <v/>
      </c>
      <c r="CF287" s="233" t="str">
        <f>IF(Deník!$R287&lt;&gt;"",IF(Deník!$AB287="TP1",IF(AND(Deník!$R287&gt;=0,Deník!$R287&lt;=1),"BE",Deník!$R287),""),"")</f>
        <v/>
      </c>
      <c r="CG287" s="233" t="str">
        <f>IF(Deník!$R287&lt;&gt;"",IF(Deník!$AB287="TP2",IF(AND(Deník!$R287&gt;=0,Deník!$R287&lt;=1),"BE",Deník!$R287),""),"")</f>
        <v/>
      </c>
      <c r="CH287" s="233" t="str">
        <f>IF(Deník!$R287&lt;&gt;"",IF(Deník!$AB287="TP3",IF(AND(Deník!$R287&gt;=0,Deník!$R287&lt;=1),"BE",Deník!$R287),""),"")</f>
        <v/>
      </c>
      <c r="CI287" s="233" t="str">
        <f>IF(Deník!$R287&lt;&gt;"",IF(Deník!$AB287="Trailing SL",IF(AND(Deník!$R287&gt;=0,Deník!$R287&lt;=1),"BE",Deník!$R287),""),"")</f>
        <v/>
      </c>
      <c r="CJ287" s="233" t="str">
        <f>IF(Deník!$R287&lt;&gt;"",IF(Deník!$AB287="Manual",IF(AND(Deník!$R287&gt;=0,Deník!$R287&lt;=1),"BE",Deník!$R287),""),"")</f>
        <v/>
      </c>
      <c r="CK287" s="233"/>
      <c r="CL287" s="233" t="str">
        <f>IF(Deník!$R287&lt;0,IF(Deník!$AC287=Statistika!$F$117,Deník!$R287,""),"")</f>
        <v/>
      </c>
      <c r="CM287" s="233" t="str">
        <f>IF(Deník!$R287&lt;0,IF(Deník!$AC287=Statistika!$F$118,Deník!$R287,""),"")</f>
        <v/>
      </c>
      <c r="CN287" s="233" t="str">
        <f>IF(Deník!$R287&lt;0,IF(Deník!$AC287=Statistika!$F$119,Deník!$R287,""),"")</f>
        <v/>
      </c>
      <c r="CO287" s="233" t="str">
        <f>IF(Deník!$R287&lt;0,IF(Deník!$AC287=Statistika!$F$120,Deník!$R287,""),"")</f>
        <v/>
      </c>
      <c r="CP287" s="233" t="str">
        <f>IF(Deník!$R287&lt;0,IF(Deník!$AC287=Statistika!$F$121,Deník!$R287,""),"")</f>
        <v/>
      </c>
      <c r="CQ287" s="233" t="str">
        <f>IF(Deník!$R287&lt;0,IF(Deník!$AC287=Statistika!$F$122,Deník!$R287,""),"")</f>
        <v/>
      </c>
      <c r="CR287" s="233" t="str">
        <f>IF(Deník!$R287&lt;0,IF(Deník!$AC287=Statistika!$F$123,Deník!$R287,""),"")</f>
        <v/>
      </c>
      <c r="CS287" s="233" t="str">
        <f>IF(Deník!$R287&lt;0,IF(Deník!$AC287=Statistika!$F$124,Deník!$R287,""),"")</f>
        <v/>
      </c>
      <c r="CT287" s="233" t="str">
        <f>IF(Deník!$R287&lt;0,IF(Deník!$AC287=Statistika!$F$125,Deník!$R287,""),"")</f>
        <v/>
      </c>
      <c r="CU287" s="233"/>
      <c r="CV287" s="233" t="str">
        <f>IF(Deník!$R287&lt;0,IF(Deník!$AD287=$CV$2,Deník!$R287,""),"")</f>
        <v/>
      </c>
      <c r="CW287" s="233" t="str">
        <f>IF(Deník!$R287&lt;0,IF(Deník!$AD287=$CW$2,Deník!$R287,""),"")</f>
        <v/>
      </c>
      <c r="CX287" s="233" t="str">
        <f>IF(Deník!$R287&lt;0,IF(Deník!$AD287=$CX$2,Deník!$R287,""),"")</f>
        <v/>
      </c>
      <c r="CY287" s="233" t="str">
        <f>IF(Deník!$R287&lt;0,IF(Deník!$AD287=$CY$2,Deník!$R287,""),"")</f>
        <v/>
      </c>
      <c r="CZ287" s="233" t="str">
        <f>IF(Deník!$R287&lt;0,IF(Deník!$AD287=$CZ$2,Deník!$R287,""),"")</f>
        <v/>
      </c>
      <c r="DL287" s="221">
        <f t="shared" si="14"/>
        <v>93847.029999999984</v>
      </c>
      <c r="DM287" s="220">
        <f t="shared" si="13"/>
        <v>-6.1529700000000132E-2</v>
      </c>
      <c r="DO287" s="50">
        <f>Deník!W288</f>
        <v>0</v>
      </c>
      <c r="DP287" s="102" t="str">
        <f>IF(AND(Deník!W288&gt;0),1,"")</f>
        <v/>
      </c>
      <c r="DQ287" s="102">
        <f>IF(AND(Deník!W288&lt;=0),1,"")</f>
        <v>1</v>
      </c>
      <c r="DR287" s="227"/>
      <c r="DS287" s="228"/>
      <c r="DT287" s="85"/>
      <c r="DU287" s="54">
        <f>IF(MONTH(Deník!$C287)=DU$2,Deník!$W287,"")</f>
        <v>0</v>
      </c>
      <c r="DV287" s="222" t="str">
        <f>IF(MONTH(Deník!$C287)=DV$2,Deník!$W287,"")</f>
        <v/>
      </c>
      <c r="DW287" s="222" t="str">
        <f>IF(MONTH(Deník!$C287)=DW$2,Deník!$W287,"")</f>
        <v/>
      </c>
      <c r="DX287" s="222" t="str">
        <f>IF(MONTH(Deník!$C287)=DX$2,Deník!$W287,"")</f>
        <v/>
      </c>
      <c r="DY287" s="222" t="str">
        <f>IF(MONTH(Deník!$C287)=DY$2,Deník!$W287,"")</f>
        <v/>
      </c>
      <c r="DZ287" s="222" t="str">
        <f>IF(MONTH(Deník!$C287)=DZ$2,Deník!$W287,"")</f>
        <v/>
      </c>
      <c r="EA287" s="222" t="str">
        <f>IF(MONTH(Deník!$C287)=EA$2,Deník!$W287,"")</f>
        <v/>
      </c>
      <c r="EB287" s="222" t="str">
        <f>IF(MONTH(Deník!$C287)=EB$2,Deník!$W287,"")</f>
        <v/>
      </c>
      <c r="EC287" s="222" t="str">
        <f>IF(MONTH(Deník!$C287)=EC$2,Deník!$W287,"")</f>
        <v/>
      </c>
      <c r="ED287" s="222" t="str">
        <f>IF(MONTH(Deník!$C287)=ED$2,Deník!$W287,"")</f>
        <v/>
      </c>
      <c r="EE287" s="222" t="str">
        <f>IF(MONTH(Deník!$C287)=EE$2,Deník!$W287,"")</f>
        <v/>
      </c>
      <c r="EF287" s="222" t="str">
        <f>IF(MONTH(Deník!$C287)=EF$2,Deník!$W287,"")</f>
        <v/>
      </c>
      <c r="EI287" s="600" t="str">
        <f>IF(Deník!$W287&lt;&gt;"",IF(Deník!$B287=Statistika!$F$63,Deník!$W287,""),"")</f>
        <v/>
      </c>
      <c r="EJ287" s="13" t="str">
        <f>IF(Deník!$W287&lt;&gt;"",IF(Deník!$B287=Statistika!$F$64,Deník!$W287,""),"")</f>
        <v/>
      </c>
      <c r="EK287" s="13" t="str">
        <f>IF(Deník!$W287&lt;&gt;"",IF(Deník!$B287=Statistika!$F$65,Deník!$W287,""),"")</f>
        <v/>
      </c>
      <c r="EL287" s="13" t="str">
        <f>IF(Deník!$W287&lt;&gt;"",IF(Deník!$B287=Statistika!$F$66,Deník!$W287,""),"")</f>
        <v/>
      </c>
      <c r="EM287" s="13" t="str">
        <f>IF(Deník!$W287&lt;&gt;"",IF(Deník!$B287=Statistika!$F$67,Deník!$W287,""),"")</f>
        <v/>
      </c>
      <c r="EN287" s="13" t="str">
        <f>IF(Deník!$W287&lt;&gt;"",IF(Deník!$B287=Statistika!$F$68,Deník!$W287,""),"")</f>
        <v/>
      </c>
      <c r="EO287" s="13" t="str">
        <f>IF(Deník!$W287&lt;&gt;"",IF(Deník!$B287=Statistika!$F$69,Deník!$W287,""),"")</f>
        <v/>
      </c>
      <c r="EP287" s="601" t="str">
        <f>IF(Deník!$W287&lt;&gt;"",IF(Deník!$B287=Statistika!$F$70,Deník!$W287,""),"")</f>
        <v/>
      </c>
      <c r="EQ287" s="90"/>
      <c r="ER287" s="63" t="str">
        <f>IF(Deník!$W287&lt;&gt;"",IF(Deník!$J287="L",Deník!$W287,""),"")</f>
        <v/>
      </c>
      <c r="ES287" s="13" t="str">
        <f>IF(Deník!$W287&lt;&gt;"",IF(Deník!$J287="S",Deník!$W287,""),"")</f>
        <v/>
      </c>
      <c r="ET287" s="95"/>
      <c r="EU287" s="88"/>
      <c r="EV287" s="63" t="str">
        <f>IF(WEEKDAY(Deník!$C287,2)=1,Deník!$W287,"")</f>
        <v/>
      </c>
      <c r="EW287" s="13" t="str">
        <f>IF(WEEKDAY(Deník!$C287,2)=2,Deník!$W287,"")</f>
        <v/>
      </c>
      <c r="EX287" s="13" t="str">
        <f>IF(WEEKDAY(Deník!$C287,2)=3,Deník!$W287,"")</f>
        <v/>
      </c>
      <c r="EY287" s="13" t="str">
        <f>IF(WEEKDAY(Deník!$C287,2)=4,Deník!$W287,"")</f>
        <v/>
      </c>
      <c r="EZ287" s="60" t="str">
        <f>IF(WEEKDAY(Deník!$C287,2)=5,Deník!$W287,"")</f>
        <v/>
      </c>
      <c r="FA287" s="99"/>
      <c r="FB287" s="100">
        <f>Deník!D287</f>
        <v>0</v>
      </c>
      <c r="FC287" s="63">
        <f>IF($FB287&lt;&gt;"",IF(AND($FB287&gt;=FC$2,$FB287&lt;=FC$3),Deník!$W287,""))</f>
        <v>0</v>
      </c>
      <c r="FD287" s="63" t="str">
        <f>IF($FB287&lt;&gt;"",IF(AND($FB287&gt;=FD$2,$FB287&lt;=FD$3),Deník!$W287,""))</f>
        <v/>
      </c>
      <c r="FE287" s="63" t="str">
        <f>IF($FB287&lt;&gt;"",IF(AND($FB287&gt;=FE$2,$FB287&lt;=FE$3),Deník!$W287,""))</f>
        <v/>
      </c>
      <c r="FF287" s="63" t="str">
        <f>IF($FB287&lt;&gt;"",IF(AND($FB287&gt;=FF$2,$FB287&lt;=FF$3),Deník!$W287,""))</f>
        <v/>
      </c>
      <c r="FG287" s="63" t="str">
        <f>IF($FB287&lt;&gt;"",IF(AND($FB287&gt;=FG$2,$FB287&lt;=FG$3),Deník!$W287,""))</f>
        <v/>
      </c>
      <c r="FH287" s="63" t="str">
        <f>IF($FB287&lt;&gt;"",IF(AND($FB287&gt;=FH$2,$FB287&lt;=FH$3),Deník!$W287,""))</f>
        <v/>
      </c>
      <c r="FI287" s="63" t="str">
        <f>IF($FB287&lt;&gt;"",IF(AND($FB287&gt;=FI$2,$FB287&lt;=FI$3),Deník!$W287,""))</f>
        <v/>
      </c>
      <c r="FJ287" s="63" t="str">
        <f>IF($FB287&lt;&gt;"",IF(AND($FB287&gt;=FJ$2,$FB287&lt;=FJ$3),Deník!$W287,""))</f>
        <v/>
      </c>
      <c r="FK287" s="63" t="str">
        <f>IF($FB287&lt;&gt;"",IF(AND($FB287&gt;=FK$2,$FB287&lt;=FK$3),Deník!$W287,""))</f>
        <v/>
      </c>
      <c r="FL287" s="63" t="str">
        <f>IF($FB287&lt;&gt;"",IF(AND($FB287&gt;=FL$2,$FB287&lt;=FL$3),Deník!$W287,""))</f>
        <v/>
      </c>
      <c r="FM287" s="63" t="str">
        <f>IF($FB287&lt;&gt;"",IF(AND($FB287&gt;=FM$2,$FB287&lt;=FM$3),Deník!$W287,""))</f>
        <v/>
      </c>
      <c r="FN287" s="13"/>
      <c r="FO287" s="20" t="str">
        <f>IF(Deník!$W287&gt;1,Deník!$W287,"")</f>
        <v/>
      </c>
      <c r="FP287" s="20" t="str">
        <f>IF(Deník!$W287&lt;0,Deník!$W287,"")</f>
        <v/>
      </c>
      <c r="FQ287" s="17"/>
      <c r="FS287" s="233"/>
      <c r="FT287" s="233" t="str">
        <f>IF(Deník!$W287&lt;&gt;"",IF(Deník!$Y287=Statistika!$F$78,Deník!$W287,""),"")</f>
        <v/>
      </c>
      <c r="FU287" s="233" t="str">
        <f>IF(Deník!$W287&lt;&gt;"",IF(Deník!$Y287=Statistika!$F$79,Deník!$W287,""),"")</f>
        <v/>
      </c>
      <c r="FV287" s="233" t="str">
        <f>IF(Deník!$W287&lt;&gt;"",IF(Deník!$Y287=Statistika!$F$80,Deník!$W287,""),"")</f>
        <v/>
      </c>
      <c r="FW287" s="233" t="str">
        <f>IF(Deník!$W287&lt;&gt;"",IF(Deník!$Y287=Statistika!$F$81,Deník!$W287,""),"")</f>
        <v/>
      </c>
      <c r="FX287" s="233" t="str">
        <f>IF(Deník!$W287&lt;&gt;"",IF(Deník!$Y287=Statistika!$F$82,Deník!$W287,""),"")</f>
        <v/>
      </c>
      <c r="FY287" s="233" t="str">
        <f>IF(Deník!$W287&lt;&gt;"",IF(Deník!$Y287=Statistika!$F$83,Deník!$W287,""),"")</f>
        <v/>
      </c>
      <c r="FZ287" s="233" t="str">
        <f>IF(Deník!$W287&lt;&gt;"",IF(Deník!$Y287=Statistika!$F$84,Deník!$W287,""),"")</f>
        <v/>
      </c>
      <c r="GA287" s="233" t="str">
        <f>IF(Deník!$W287&lt;&gt;"",IF(Deník!$Y287=Statistika!$F$85,Deník!$W287,""),"")</f>
        <v/>
      </c>
      <c r="GB287" s="233" t="str">
        <f>IF(Deník!$W287&lt;&gt;"",IF(Deník!$Y287=Statistika!$F$86,Deník!$W287,""),"")</f>
        <v/>
      </c>
      <c r="GC287" s="233" t="str">
        <f>IF(Deník!$W287&lt;&gt;"",IF(Deník!$Y287=Statistika!$F$87,Deník!$W287,""),"")</f>
        <v/>
      </c>
      <c r="GD287" s="233" t="str">
        <f>IF(Deník!$W287&lt;&gt;"",IF(Deník!$Y287=Statistika!$F$88,Deník!$W287,""),"")</f>
        <v/>
      </c>
      <c r="GE287" s="233" t="str">
        <f>IF(Deník!$W287&lt;&gt;"",IF(Deník!$Y287=Statistika!$F$89,Deník!$W287,""),"")</f>
        <v/>
      </c>
      <c r="GF287" s="233" t="str">
        <f>IF(Deník!$W287&lt;&gt;"",IF(Deník!$Y287=Statistika!$F$90,Deník!$W287,""),"")</f>
        <v/>
      </c>
      <c r="GG287" s="233" t="str">
        <f>IF(Deník!$W287&lt;&gt;"",IF(Deník!$Y287=Statistika!$F$91,Deník!$W287,""),"")</f>
        <v/>
      </c>
      <c r="GH287" s="233"/>
      <c r="GI287" s="233" t="str">
        <f>IF(Deník!$W287&lt;&gt;"",IF(Deník!$AB287=Statistika!$L$100,Deník!$W287,""),"")</f>
        <v/>
      </c>
      <c r="GJ287" s="233" t="str">
        <f>IF(Deník!$W287&lt;&gt;"",IF(Deník!$AB287=Statistika!$L$101,Deník!$W287,""),"")</f>
        <v/>
      </c>
      <c r="GK287" s="233" t="str">
        <f>IF(Deník!$W287&lt;&gt;"",IF(Deník!$AB287=Statistika!$L$102,Deník!$W287,""),"")</f>
        <v/>
      </c>
      <c r="GL287" s="233" t="str">
        <f>IF(Deník!$W287&lt;&gt;"",IF(Deník!$AB287=Statistika!$L$103,Deník!$W287,""),"")</f>
        <v/>
      </c>
      <c r="GM287" s="233" t="str">
        <f>IF(Deník!$W287&lt;&gt;"",IF(Deník!$AB287=Statistika!$L$104,Deník!$W287,""),"")</f>
        <v/>
      </c>
      <c r="GN287" s="233" t="str">
        <f>IF(Deník!$W287&lt;&gt;"",IF(Deník!$AB287=Statistika!$L$105,Deník!$W287,""),"")</f>
        <v/>
      </c>
      <c r="GO287" s="233" t="str">
        <f>IF(Deník!$W287&lt;&gt;"",IF(Deník!$AB287=Statistika!$L$106,Deník!$W287,""),"")</f>
        <v/>
      </c>
      <c r="GP287" s="233" t="str">
        <f>IF(Deník!$W287&lt;&gt;"",IF(Deník!$AB287=Statistika!$L$107,Deník!$W287,""),"")</f>
        <v/>
      </c>
      <c r="GQ287" s="233" t="str">
        <f>IF(Deník!$W287&lt;&gt;"",IF(Deník!$AB287=Statistika!$L$108,Deník!$W287,""),"")</f>
        <v/>
      </c>
      <c r="GS287" s="233" t="str">
        <f>IF(Deník!$W287&lt;0,IF(Deník!$AC287=Statistika!$F$117,Deník!$W287,""),"")</f>
        <v/>
      </c>
      <c r="GT287" s="233" t="str">
        <f>IF(Deník!$W287&lt;0,IF(Deník!$AC287=Statistika!$F$118,Deník!$W287,""),"")</f>
        <v/>
      </c>
      <c r="GU287" s="233" t="str">
        <f>IF(Deník!$W287&lt;0,IF(Deník!$AC287=Statistika!$F$119,Deník!$W287,""),"")</f>
        <v/>
      </c>
      <c r="GV287" s="233" t="str">
        <f>IF(Deník!$W287&lt;0,IF(Deník!$AC287=Statistika!$F$120,Deník!$W287,""),"")</f>
        <v/>
      </c>
      <c r="GW287" s="233" t="str">
        <f>IF(Deník!$W287&lt;0,IF(Deník!$AC287=Statistika!$F$121,Deník!$W287,""),"")</f>
        <v/>
      </c>
      <c r="GX287" s="233" t="str">
        <f>IF(Deník!$W287&lt;0,IF(Deník!$AC287=Statistika!$F$122,Deník!$W287,""),"")</f>
        <v/>
      </c>
      <c r="GY287" s="233" t="str">
        <f>IF(Deník!$W287&lt;0,IF(Deník!$AC287=Statistika!$F$123,Deník!$W287,""),"")</f>
        <v/>
      </c>
      <c r="GZ287" s="233" t="str">
        <f>IF(Deník!$W287&lt;0,IF(Deník!$AC287=Statistika!$F$124,Deník!$W287,""),"")</f>
        <v/>
      </c>
      <c r="HA287" s="233" t="str">
        <f>IF(Deník!$W287&lt;0,IF(Deník!$AC287=Statistika!$F$125,Deník!$W287,""),"")</f>
        <v/>
      </c>
      <c r="HC287" s="233" t="str">
        <f>IF(Deník!$W287&lt;0,IF(Deník!$AD287=Statistika!$F$133,Deník!$W287,""),"")</f>
        <v/>
      </c>
      <c r="HD287" s="233" t="str">
        <f>IF(Deník!$W287&lt;0,IF(Deník!$AD287=Statistika!$F$134,Deník!$W287,""),"")</f>
        <v/>
      </c>
      <c r="HE287" s="233" t="str">
        <f>IF(Deník!$W287&lt;0,IF(Deník!$AD287=Statistika!$F$135,Deník!$W287,""),"")</f>
        <v/>
      </c>
      <c r="HF287" s="233" t="str">
        <f>IF(Deník!$W287&lt;0,IF(Deník!$AD287=Statistika!$F$136,Deník!$W287,""),"")</f>
        <v/>
      </c>
      <c r="HG287" s="233" t="str">
        <f>IF(Deník!$W287&lt;0,IF(Deník!$AD287=Statistika!$F$137,Deník!$W287,""),"")</f>
        <v/>
      </c>
      <c r="ID287" s="8">
        <f>Tabulka4[[#This Row],[Sloupec3]]</f>
        <v>0</v>
      </c>
      <c r="IE287" s="17" t="str">
        <f>IF(AND([1]Deník!$C287&gt;='[1]Měsíční shrnutí'!$D$1,[1]Deník!$C287&lt;='[1]Měsíční shrnutí'!$F$1),[1]Deník!$X287,"")</f>
        <v/>
      </c>
    </row>
    <row r="288" spans="1:239">
      <c r="A288" s="8">
        <f>Deník!C289</f>
        <v>0</v>
      </c>
      <c r="B288" s="50" t="str">
        <f>Deník!R289</f>
        <v/>
      </c>
      <c r="C288" s="102" t="str">
        <f>IF(AND(Deník!R289&gt;1,Deník!R289&lt;&gt;""),1,"")</f>
        <v/>
      </c>
      <c r="D288" s="102" t="str">
        <f>IF(AND(Deník!R289&lt;=0,Deník!R289&lt;&gt;""),1,"")</f>
        <v/>
      </c>
      <c r="E288" s="103" t="str">
        <f>IF(AND(Deník!R289&gt;=0,Deník!R289&lt;=1),1,"")</f>
        <v/>
      </c>
      <c r="F288" s="79" t="str">
        <f>IF(Deník!R289&lt;&gt;"",Deník!R289+F287,"")</f>
        <v/>
      </c>
      <c r="G288" s="85"/>
      <c r="H288" s="54" t="str">
        <f>IF(MONTH(Deník!$C288)=H$2,IF(AND(Deník!$R288&gt;=0,Deník!$R288&lt;=1),"BE",Deník!$R288),"")</f>
        <v/>
      </c>
      <c r="I288" s="11" t="str">
        <f>IF(MONTH(Deník!$C288)=I$2,IF(AND(Deník!$R288&gt;=0,Deník!$R288&lt;=1),"BE",Deník!$R288),"")</f>
        <v/>
      </c>
      <c r="J288" s="11" t="str">
        <f>IF(MONTH(Deník!$C288)=J$2,IF(AND(Deník!$R288&gt;=0,Deník!$R288&lt;=1),"BE",Deník!$R288),"")</f>
        <v/>
      </c>
      <c r="K288" s="11" t="str">
        <f>IF(MONTH(Deník!$C288)=K$2,IF(AND(Deník!$R288&gt;=0,Deník!$R288&lt;=1),"BE",Deník!$R288),"")</f>
        <v/>
      </c>
      <c r="L288" s="11" t="str">
        <f>IF(MONTH(Deník!$C288)=L$2,IF(AND(Deník!$R288&gt;=0,Deník!$R288&lt;=1),"BE",Deník!$R288),"")</f>
        <v/>
      </c>
      <c r="M288" s="11" t="str">
        <f>IF(MONTH(Deník!$C288)=M$2,IF(AND(Deník!$R288&gt;=0,Deník!$R288&lt;=1),"BE",Deník!$R288),"")</f>
        <v/>
      </c>
      <c r="N288" s="11" t="str">
        <f>IF(MONTH(Deník!$C288)=N$2,IF(AND(Deník!$R288&gt;=0,Deník!$R288&lt;=1),"BE",Deník!$R288),"")</f>
        <v/>
      </c>
      <c r="O288" s="11" t="str">
        <f>IF(MONTH(Deník!$C288)=O$2,IF(AND(Deník!$R288&gt;=0,Deník!$R288&lt;=1),"BE",Deník!$R288),"")</f>
        <v/>
      </c>
      <c r="P288" s="11" t="str">
        <f>IF(MONTH(Deník!$C288)=P$2,IF(AND(Deník!$R288&gt;=0,Deník!$R288&lt;=1),"BE",Deník!$R288),"")</f>
        <v/>
      </c>
      <c r="Q288" s="11" t="str">
        <f>IF(MONTH(Deník!$C288)=Q$2,IF(AND(Deník!$R288&gt;=0,Deník!$R288&lt;=1),"BE",Deník!$R288),"")</f>
        <v/>
      </c>
      <c r="R288" s="11" t="str">
        <f>IF(MONTH(Deník!$C288)=R$2,IF(AND(Deník!$R288&gt;=0,Deník!$R288&lt;=1),"BE",Deník!$R288),"")</f>
        <v/>
      </c>
      <c r="S288" s="57" t="str">
        <f>IF(MONTH(Deník!$C288)=S$2,IF(AND(Deník!$R288&gt;=0,Deník!$R288&lt;=1),"BE",Deník!$R288),"")</f>
        <v/>
      </c>
      <c r="U288" s="12"/>
      <c r="V288" s="12"/>
      <c r="X288" s="600" t="str">
        <f>IF(Deník!$R288&lt;&gt;"",IF(Deník!$B288=Statistika!$F$63,IF(AND(Deník!$R288&gt;=0,Deník!$R288&lt;=1),"BE",Deník!$R288),""),"")</f>
        <v/>
      </c>
      <c r="Y288" s="13" t="str">
        <f>IF(Deník!$R288&lt;&gt;"",IF(Deník!$B288=Statistika!$F$64,IF(AND(Deník!$R288&gt;=0,Deník!$R288&lt;=1),"BE",Deník!$R288),""),"")</f>
        <v/>
      </c>
      <c r="Z288" s="13" t="str">
        <f>IF(Deník!$R288&lt;&gt;"",IF(Deník!$B288=Statistika!$F$65,IF(AND(Deník!$R288&gt;=0,Deník!$R288&lt;=1),"BE",Deník!$R288),""),"")</f>
        <v/>
      </c>
      <c r="AA288" s="13" t="str">
        <f>IF(Deník!$R288&lt;&gt;"",IF(Deník!$B288=Statistika!$F$66,IF(AND(Deník!$R288&gt;=0,Deník!$R288&lt;=1),"BE",Deník!$R288),""),"")</f>
        <v/>
      </c>
      <c r="AB288" s="13" t="str">
        <f>IF(Deník!$R288&lt;&gt;"",IF(Deník!$B288=Statistika!$F$67,IF(AND(Deník!$R288&gt;=0,Deník!$R288&lt;=1),"BE",Deník!$R288),""),"")</f>
        <v/>
      </c>
      <c r="AC288" s="13" t="str">
        <f>IF(Deník!$R288&lt;&gt;"",IF(Deník!$B288=Statistika!$F$68,IF(AND(Deník!$R288&gt;=0,Deník!$R288&lt;=1),"BE",Deník!$R288),""),"")</f>
        <v/>
      </c>
      <c r="AD288" s="13" t="str">
        <f>IF(Deník!$R288&lt;&gt;"",IF(Deník!$B288=Statistika!$F$69,IF(AND(Deník!$R288&gt;=0,Deník!$R288&lt;=1),"BE",Deník!$R288),""),"")</f>
        <v/>
      </c>
      <c r="AE288" s="601" t="str">
        <f>IF(Deník!$R288&lt;&gt;"",IF(Deník!$B288=Statistika!$F$70,IF(AND(Deník!$R288&gt;=0,Deník!$R288&lt;=1),"BE",Deník!$R288),""),"")</f>
        <v/>
      </c>
      <c r="AF288" s="90"/>
      <c r="AG288" s="63" t="str">
        <f>IF(Deník!$R288&lt;&gt;"",IF(Deník!$J288="L",IF(AND(Deník!$R288&gt;=0,Deník!$R288&lt;=1),"BE",Deník!$R288),""),"")</f>
        <v/>
      </c>
      <c r="AH288" s="13" t="str">
        <f>IF(Deník!$R288&lt;&gt;"",IF(Deník!$J288="S",IF(AND(Deník!$R288&gt;=0,Deník!$R288&lt;=1),"BE",Deník!$R288),""),"")</f>
        <v/>
      </c>
      <c r="AI288" s="95"/>
      <c r="AJ288" s="71" t="str">
        <f>IF(Deník!N289&lt;&gt;"",Deník!N289*-1,"")</f>
        <v/>
      </c>
      <c r="AK288" s="88"/>
      <c r="AL288" s="63" t="str">
        <f>IF(WEEKDAY(Deník!$C288,2)=1,IF(AND(Deník!$R288&gt;=0,Deník!$R288&lt;=1),"BE",Deník!$R288),"")</f>
        <v/>
      </c>
      <c r="AM288" s="13" t="str">
        <f>IF(WEEKDAY(Deník!$C288,2)=2,IF(AND(Deník!$R288&gt;=0,Deník!$R288&lt;=1),"BE",Deník!$R288),"")</f>
        <v/>
      </c>
      <c r="AN288" s="13" t="str">
        <f>IF(WEEKDAY(Deník!$C288,2)=3,IF(AND(Deník!$R288&gt;=0,Deník!$R288&lt;=1),"BE",Deník!$R288),"")</f>
        <v/>
      </c>
      <c r="AO288" s="13" t="str">
        <f>IF(WEEKDAY(Deník!$C288,2)=4,IF(AND(Deník!$R288&gt;=0,Deník!$R288&lt;=1),"BE",Deník!$R288),"")</f>
        <v/>
      </c>
      <c r="AP288" s="60" t="str">
        <f>IF(WEEKDAY(Deník!$C288,2)=5,IF(AND(Deník!$R288&gt;=0,Deník!$R288&lt;=1),"BE",Deník!$R288),"")</f>
        <v/>
      </c>
      <c r="AQ288" s="99"/>
      <c r="AR288" s="100">
        <f>Deník!D288</f>
        <v>0</v>
      </c>
      <c r="AS288" s="63" t="str">
        <f>IF(Deník!$D288&lt;&gt;"",IF(AND(Deník!$D288&gt;=AS$2,Deník!$D288&lt;=AS$3),IF(AND(Deník!$R288&gt;=0,Deník!$R288&lt;=1),"BE",Deník!$R288),""),"")</f>
        <v/>
      </c>
      <c r="AT288" s="63" t="str">
        <f>IF(Deník!$D288&lt;&gt;"",IF(AND(Deník!$D288&gt;=AT$2,Deník!$D288&lt;=AT$3),IF(AND(Deník!$R288&gt;=0,Deník!$R288&lt;=1),"BE",Deník!$R288),""),"")</f>
        <v/>
      </c>
      <c r="AU288" s="63" t="str">
        <f>IF(Deník!$D288&lt;&gt;"",IF(AND(Deník!$D288&gt;=AU$2,Deník!$D288&lt;=AU$3),IF(AND(Deník!$R288&gt;=0,Deník!$R288&lt;=1),"BE",Deník!$R288),""),"")</f>
        <v/>
      </c>
      <c r="AV288" s="63" t="str">
        <f>IF(Deník!$D288&lt;&gt;"",IF(AND(Deník!$D288&gt;=AV$2,Deník!$D288&lt;=AV$3),IF(AND(Deník!$R288&gt;=0,Deník!$R288&lt;=1),"BE",Deník!$R288),""),"")</f>
        <v/>
      </c>
      <c r="AW288" s="63" t="str">
        <f>IF(Deník!$D288&lt;&gt;"",IF(AND(Deník!$D288&gt;=AW$2,Deník!$D288&lt;=AW$3),IF(AND(Deník!$R288&gt;=0,Deník!$R288&lt;=1),"BE",Deník!$R288),""),"")</f>
        <v/>
      </c>
      <c r="AX288" s="63" t="str">
        <f>IF(Deník!$D288&lt;&gt;"",IF(AND(Deník!$D288&gt;=AX$2,Deník!$D288&lt;=AX$3),IF(AND(Deník!$R288&gt;=0,Deník!$R288&lt;=1),"BE",Deník!$R288),""),"")</f>
        <v/>
      </c>
      <c r="AY288" s="63" t="str">
        <f>IF(Deník!$D288&lt;&gt;"",IF(AND(Deník!$D288&gt;=AY$2,Deník!$D288&lt;=AY$3),IF(AND(Deník!$R288&gt;=0,Deník!$R288&lt;=1),"BE",Deník!$R288),""),"")</f>
        <v/>
      </c>
      <c r="AZ288" s="63" t="str">
        <f>IF(Deník!$D288&lt;&gt;"",IF(AND(Deník!$D288&gt;=AZ$2,Deník!$D288&lt;=AZ$3),IF(AND(Deník!$R288&gt;=0,Deník!$R288&lt;=1),"BE",Deník!$R288),""),"")</f>
        <v/>
      </c>
      <c r="BA288" s="63" t="str">
        <f>IF(Deník!$D288&lt;&gt;"",IF(AND(Deník!$D288&gt;=BA$2,Deník!$D288&lt;=BA$3),IF(AND(Deník!$R288&gt;=0,Deník!$R288&lt;=1),"BE",Deník!$R288),""),"")</f>
        <v/>
      </c>
      <c r="BB288" s="63" t="str">
        <f>IF(Deník!$D288&lt;&gt;"",IF(AND(Deník!$D288&gt;=BB$2,Deník!$D288&lt;=BB$3),IF(AND(Deník!$R288&gt;=0,Deník!$R288&lt;=1),"BE",Deník!$R288),""),"")</f>
        <v/>
      </c>
      <c r="BC288" s="71" t="str">
        <f>IF(Deník!$D288&lt;&gt;"",IF(AND(Deník!$D288&gt;=BC$2,Deník!$D288&lt;=BC$3),IF(AND(Deník!$R288&gt;=0,Deník!$R288&lt;=1),"BE",Deník!$R288),""),"")</f>
        <v/>
      </c>
      <c r="BD288" s="20" t="str">
        <f>IF(Deník!$J289="S",(Deník!$M289-Deník!$K289),IF(Deník!$J289="L",(Deník!$K289-Deník!$M289),""))</f>
        <v/>
      </c>
      <c r="BE288" s="20" t="str">
        <f>IF(Deník!$J289="S",(Deník!$K289-Deník!$O289),IF(Deník!$J289="L",(Deník!$O289-Deník!$K289),""))</f>
        <v/>
      </c>
      <c r="BF288" s="20" t="str">
        <f>IF(Deník!$J289="S",(Deník!$K289-Deník!$L289),IF(Deník!$J289="L",(Deník!$L289-Deník!$K289),""))</f>
        <v/>
      </c>
      <c r="BG288" s="20" t="str">
        <f>IF(Deník!$J289="S",(Deník!$K289-Deník!$S289),IF(Deník!$J289="L",(Deník!$S289-Deník!$K289),""))</f>
        <v/>
      </c>
      <c r="BH288" s="20" t="str">
        <f>IF(Deník!$J289="S",(Deník!$K289-Deník!$U289),IF(Deník!$J289="L",(Deník!$U289-Deník!$K289),""))</f>
        <v/>
      </c>
      <c r="BI288" s="20" t="str">
        <f>IF(Deník!$R288&gt;1,Deník!$R288,"")</f>
        <v/>
      </c>
      <c r="BJ288" s="20" t="str">
        <f>IF(Deník!$R288&lt;0,Deník!$R288,"")</f>
        <v/>
      </c>
      <c r="BK288" s="17"/>
      <c r="BM288" s="233" t="str">
        <f>IF(Deník!$R288&lt;&gt;"",IF(Deník!$Y288=Statistika!$F$78,IF(AND(Deník!$R288&gt;=0,Deník!$R288&lt;=1),"BE",Deník!$R288),""),"")</f>
        <v/>
      </c>
      <c r="BN288" s="233" t="str">
        <f>IF(Deník!$R288&lt;&gt;"",IF(Deník!$Y288=Statistika!$F$79,IF(AND(Deník!$R288&gt;=0,Deník!$R288&lt;=1),"BE",Deník!$R288),""),"")</f>
        <v/>
      </c>
      <c r="BO288" s="233" t="str">
        <f>IF(Deník!$R288&lt;&gt;"",IF(Deník!$Y288=Statistika!$F$80,IF(AND(Deník!$R288&gt;=0,Deník!$R288&lt;=1),"BE",Deník!$R288),""),"")</f>
        <v/>
      </c>
      <c r="BP288" s="233" t="str">
        <f>IF(Deník!$R288&lt;&gt;"",IF(Deník!$Y288=Statistika!$F$81,IF(AND(Deník!$R288&gt;=0,Deník!$R288&lt;=1),"BE",Deník!$R288),""),"")</f>
        <v/>
      </c>
      <c r="BQ288" s="233" t="str">
        <f>IF(Deník!$R288&lt;&gt;"",IF(Deník!$Y288=Statistika!$F$82,IF(AND(Deník!$R288&gt;=0,Deník!$R288&lt;=1),"BE",Deník!$R288),""),"")</f>
        <v/>
      </c>
      <c r="BR288" s="233" t="str">
        <f>IF(Deník!$R288&lt;&gt;"",IF(Deník!$Y288=Statistika!$F$83,IF(AND(Deník!$R288&gt;=0,Deník!$R288&lt;=1),"BE",Deník!$R288),""),"")</f>
        <v/>
      </c>
      <c r="BS288" s="233" t="str">
        <f>IF(Deník!$R288&lt;&gt;"",IF(Deník!$Y288=Statistika!$F$84,IF(AND(Deník!$R288&gt;=0,Deník!$R288&lt;=1),"BE",Deník!$R288),""),"")</f>
        <v/>
      </c>
      <c r="BT288" s="233" t="str">
        <f>IF(Deník!$R288&lt;&gt;"",IF(Deník!$Y288=Statistika!$F$85,IF(AND(Deník!$R288&gt;=0,Deník!$R288&lt;=1),"BE",Deník!$R288),""),"")</f>
        <v/>
      </c>
      <c r="BU288" s="233" t="str">
        <f>IF(Deník!$R288&lt;&gt;"",IF(Deník!$Y288=Statistika!$F$86,IF(AND(Deník!$R288&gt;=0,Deník!$R288&lt;=1),"BE",Deník!$R288),""),"")</f>
        <v/>
      </c>
      <c r="BV288" s="233" t="str">
        <f>IF(Deník!$R288&lt;&gt;"",IF(Deník!$Y288=Statistika!$F$87,IF(AND(Deník!$R288&gt;=0,Deník!$R288&lt;=1),"BE",Deník!$R288),""),"")</f>
        <v/>
      </c>
      <c r="BW288" s="233" t="str">
        <f>IF(Deník!$R288&lt;&gt;"",IF(Deník!$Y288=Statistika!$F$88,IF(AND(Deník!$R288&gt;=0,Deník!$R288&lt;=1),"BE",Deník!$R288),""),"")</f>
        <v/>
      </c>
      <c r="BX288" s="233" t="str">
        <f>IF(Deník!$R288&lt;&gt;"",IF(Deník!$Y288=Statistika!$F$89,IF(AND(Deník!$R288&gt;=0,Deník!$R288&lt;=1),"BE",Deník!$R288),""),"")</f>
        <v/>
      </c>
      <c r="BY288" s="233" t="str">
        <f>IF(Deník!$R288&lt;&gt;"",IF(Deník!$Y288=Statistika!$F$90,IF(AND(Deník!$R288&gt;=0,Deník!$R288&lt;=1),"BE",Deník!$R288),""),"")</f>
        <v/>
      </c>
      <c r="BZ288" s="233" t="str">
        <f>IF(Deník!$R288&lt;&gt;"",IF(Deník!$Y288=Statistika!$F$91,IF(AND(Deník!$R288&gt;=0,Deník!$R288&lt;=1),"BE",Deník!$R288),""),"")</f>
        <v/>
      </c>
      <c r="CA288" s="233"/>
      <c r="CB288" s="233" t="str">
        <f>IF(Deník!$R288&lt;&gt;"",IF(Deník!$AB288="SL",IF(AND(Deník!$R288&gt;=0,Deník!$R288&lt;=1),"BE",Deník!$R288),""),"")</f>
        <v/>
      </c>
      <c r="CC288" s="233" t="str">
        <f>IF(Deník!$R288&lt;&gt;"",IF(Deník!$AB288="BE10",IF(AND(Deník!$R288&gt;=0,Deník!$R288&lt;=1),"BE",Deník!$R288),""),"")</f>
        <v/>
      </c>
      <c r="CD288" s="233" t="str">
        <f>IF(Deník!$R288&lt;&gt;"",IF(Deník!$AB288="BE15",IF(AND(Deník!$R288&gt;=0,Deník!$R288&lt;=1),"BE",Deník!$R288),""),"")</f>
        <v/>
      </c>
      <c r="CE288" s="233" t="str">
        <f>IF(Deník!$R288&lt;&gt;"",IF(Deník!$AB288="BE20",IF(AND(Deník!$R288&gt;=0,Deník!$R288&lt;=1),"BE",Deník!$R288),""),"")</f>
        <v/>
      </c>
      <c r="CF288" s="233" t="str">
        <f>IF(Deník!$R288&lt;&gt;"",IF(Deník!$AB288="TP1",IF(AND(Deník!$R288&gt;=0,Deník!$R288&lt;=1),"BE",Deník!$R288),""),"")</f>
        <v/>
      </c>
      <c r="CG288" s="233" t="str">
        <f>IF(Deník!$R288&lt;&gt;"",IF(Deník!$AB288="TP2",IF(AND(Deník!$R288&gt;=0,Deník!$R288&lt;=1),"BE",Deník!$R288),""),"")</f>
        <v/>
      </c>
      <c r="CH288" s="233" t="str">
        <f>IF(Deník!$R288&lt;&gt;"",IF(Deník!$AB288="TP3",IF(AND(Deník!$R288&gt;=0,Deník!$R288&lt;=1),"BE",Deník!$R288),""),"")</f>
        <v/>
      </c>
      <c r="CI288" s="233" t="str">
        <f>IF(Deník!$R288&lt;&gt;"",IF(Deník!$AB288="Trailing SL",IF(AND(Deník!$R288&gt;=0,Deník!$R288&lt;=1),"BE",Deník!$R288),""),"")</f>
        <v/>
      </c>
      <c r="CJ288" s="233" t="str">
        <f>IF(Deník!$R288&lt;&gt;"",IF(Deník!$AB288="Manual",IF(AND(Deník!$R288&gt;=0,Deník!$R288&lt;=1),"BE",Deník!$R288),""),"")</f>
        <v/>
      </c>
      <c r="CK288" s="233"/>
      <c r="CL288" s="233" t="str">
        <f>IF(Deník!$R288&lt;0,IF(Deník!$AC288=Statistika!$F$117,Deník!$R288,""),"")</f>
        <v/>
      </c>
      <c r="CM288" s="233" t="str">
        <f>IF(Deník!$R288&lt;0,IF(Deník!$AC288=Statistika!$F$118,Deník!$R288,""),"")</f>
        <v/>
      </c>
      <c r="CN288" s="233" t="str">
        <f>IF(Deník!$R288&lt;0,IF(Deník!$AC288=Statistika!$F$119,Deník!$R288,""),"")</f>
        <v/>
      </c>
      <c r="CO288" s="233" t="str">
        <f>IF(Deník!$R288&lt;0,IF(Deník!$AC288=Statistika!$F$120,Deník!$R288,""),"")</f>
        <v/>
      </c>
      <c r="CP288" s="233" t="str">
        <f>IF(Deník!$R288&lt;0,IF(Deník!$AC288=Statistika!$F$121,Deník!$R288,""),"")</f>
        <v/>
      </c>
      <c r="CQ288" s="233" t="str">
        <f>IF(Deník!$R288&lt;0,IF(Deník!$AC288=Statistika!$F$122,Deník!$R288,""),"")</f>
        <v/>
      </c>
      <c r="CR288" s="233" t="str">
        <f>IF(Deník!$R288&lt;0,IF(Deník!$AC288=Statistika!$F$123,Deník!$R288,""),"")</f>
        <v/>
      </c>
      <c r="CS288" s="233" t="str">
        <f>IF(Deník!$R288&lt;0,IF(Deník!$AC288=Statistika!$F$124,Deník!$R288,""),"")</f>
        <v/>
      </c>
      <c r="CT288" s="233" t="str">
        <f>IF(Deník!$R288&lt;0,IF(Deník!$AC288=Statistika!$F$125,Deník!$R288,""),"")</f>
        <v/>
      </c>
      <c r="CU288" s="233"/>
      <c r="CV288" s="233" t="str">
        <f>IF(Deník!$R288&lt;0,IF(Deník!$AD288=$CV$2,Deník!$R288,""),"")</f>
        <v/>
      </c>
      <c r="CW288" s="233" t="str">
        <f>IF(Deník!$R288&lt;0,IF(Deník!$AD288=$CW$2,Deník!$R288,""),"")</f>
        <v/>
      </c>
      <c r="CX288" s="233" t="str">
        <f>IF(Deník!$R288&lt;0,IF(Deník!$AD288=$CX$2,Deník!$R288,""),"")</f>
        <v/>
      </c>
      <c r="CY288" s="233" t="str">
        <f>IF(Deník!$R288&lt;0,IF(Deník!$AD288=$CY$2,Deník!$R288,""),"")</f>
        <v/>
      </c>
      <c r="CZ288" s="233" t="str">
        <f>IF(Deník!$R288&lt;0,IF(Deník!$AD288=$CZ$2,Deník!$R288,""),"")</f>
        <v/>
      </c>
      <c r="DL288" s="221">
        <f t="shared" si="14"/>
        <v>93847.029999999984</v>
      </c>
      <c r="DM288" s="220">
        <f t="shared" si="13"/>
        <v>-6.1529700000000132E-2</v>
      </c>
      <c r="DO288" s="50">
        <f>Deník!W289</f>
        <v>0</v>
      </c>
      <c r="DP288" s="102" t="str">
        <f>IF(AND(Deník!W289&gt;0),1,"")</f>
        <v/>
      </c>
      <c r="DQ288" s="102">
        <f>IF(AND(Deník!W289&lt;=0),1,"")</f>
        <v>1</v>
      </c>
      <c r="DR288" s="227"/>
      <c r="DS288" s="228"/>
      <c r="DT288" s="85"/>
      <c r="DU288" s="54">
        <f>IF(MONTH(Deník!$C288)=DU$2,Deník!$W288,"")</f>
        <v>0</v>
      </c>
      <c r="DV288" s="222" t="str">
        <f>IF(MONTH(Deník!$C288)=DV$2,Deník!$W288,"")</f>
        <v/>
      </c>
      <c r="DW288" s="222" t="str">
        <f>IF(MONTH(Deník!$C288)=DW$2,Deník!$W288,"")</f>
        <v/>
      </c>
      <c r="DX288" s="222" t="str">
        <f>IF(MONTH(Deník!$C288)=DX$2,Deník!$W288,"")</f>
        <v/>
      </c>
      <c r="DY288" s="222" t="str">
        <f>IF(MONTH(Deník!$C288)=DY$2,Deník!$W288,"")</f>
        <v/>
      </c>
      <c r="DZ288" s="222" t="str">
        <f>IF(MONTH(Deník!$C288)=DZ$2,Deník!$W288,"")</f>
        <v/>
      </c>
      <c r="EA288" s="222" t="str">
        <f>IF(MONTH(Deník!$C288)=EA$2,Deník!$W288,"")</f>
        <v/>
      </c>
      <c r="EB288" s="222" t="str">
        <f>IF(MONTH(Deník!$C288)=EB$2,Deník!$W288,"")</f>
        <v/>
      </c>
      <c r="EC288" s="222" t="str">
        <f>IF(MONTH(Deník!$C288)=EC$2,Deník!$W288,"")</f>
        <v/>
      </c>
      <c r="ED288" s="222" t="str">
        <f>IF(MONTH(Deník!$C288)=ED$2,Deník!$W288,"")</f>
        <v/>
      </c>
      <c r="EE288" s="222" t="str">
        <f>IF(MONTH(Deník!$C288)=EE$2,Deník!$W288,"")</f>
        <v/>
      </c>
      <c r="EF288" s="222" t="str">
        <f>IF(MONTH(Deník!$C288)=EF$2,Deník!$W288,"")</f>
        <v/>
      </c>
      <c r="EI288" s="600" t="str">
        <f>IF(Deník!$W288&lt;&gt;"",IF(Deník!$B288=Statistika!$F$63,Deník!$W288,""),"")</f>
        <v/>
      </c>
      <c r="EJ288" s="13" t="str">
        <f>IF(Deník!$W288&lt;&gt;"",IF(Deník!$B288=Statistika!$F$64,Deník!$W288,""),"")</f>
        <v/>
      </c>
      <c r="EK288" s="13" t="str">
        <f>IF(Deník!$W288&lt;&gt;"",IF(Deník!$B288=Statistika!$F$65,Deník!$W288,""),"")</f>
        <v/>
      </c>
      <c r="EL288" s="13" t="str">
        <f>IF(Deník!$W288&lt;&gt;"",IF(Deník!$B288=Statistika!$F$66,Deník!$W288,""),"")</f>
        <v/>
      </c>
      <c r="EM288" s="13" t="str">
        <f>IF(Deník!$W288&lt;&gt;"",IF(Deník!$B288=Statistika!$F$67,Deník!$W288,""),"")</f>
        <v/>
      </c>
      <c r="EN288" s="13" t="str">
        <f>IF(Deník!$W288&lt;&gt;"",IF(Deník!$B288=Statistika!$F$68,Deník!$W288,""),"")</f>
        <v/>
      </c>
      <c r="EO288" s="13" t="str">
        <f>IF(Deník!$W288&lt;&gt;"",IF(Deník!$B288=Statistika!$F$69,Deník!$W288,""),"")</f>
        <v/>
      </c>
      <c r="EP288" s="601" t="str">
        <f>IF(Deník!$W288&lt;&gt;"",IF(Deník!$B288=Statistika!$F$70,Deník!$W288,""),"")</f>
        <v/>
      </c>
      <c r="EQ288" s="90"/>
      <c r="ER288" s="63" t="str">
        <f>IF(Deník!$W288&lt;&gt;"",IF(Deník!$J288="L",Deník!$W288,""),"")</f>
        <v/>
      </c>
      <c r="ES288" s="13" t="str">
        <f>IF(Deník!$W288&lt;&gt;"",IF(Deník!$J288="S",Deník!$W288,""),"")</f>
        <v/>
      </c>
      <c r="ET288" s="95"/>
      <c r="EU288" s="88"/>
      <c r="EV288" s="63" t="str">
        <f>IF(WEEKDAY(Deník!$C288,2)=1,Deník!$W288,"")</f>
        <v/>
      </c>
      <c r="EW288" s="13" t="str">
        <f>IF(WEEKDAY(Deník!$C288,2)=2,Deník!$W288,"")</f>
        <v/>
      </c>
      <c r="EX288" s="13" t="str">
        <f>IF(WEEKDAY(Deník!$C288,2)=3,Deník!$W288,"")</f>
        <v/>
      </c>
      <c r="EY288" s="13" t="str">
        <f>IF(WEEKDAY(Deník!$C288,2)=4,Deník!$W288,"")</f>
        <v/>
      </c>
      <c r="EZ288" s="60" t="str">
        <f>IF(WEEKDAY(Deník!$C288,2)=5,Deník!$W288,"")</f>
        <v/>
      </c>
      <c r="FA288" s="99"/>
      <c r="FB288" s="100">
        <f>Deník!D288</f>
        <v>0</v>
      </c>
      <c r="FC288" s="63">
        <f>IF($FB288&lt;&gt;"",IF(AND($FB288&gt;=FC$2,$FB288&lt;=FC$3),Deník!$W288,""))</f>
        <v>0</v>
      </c>
      <c r="FD288" s="63" t="str">
        <f>IF($FB288&lt;&gt;"",IF(AND($FB288&gt;=FD$2,$FB288&lt;=FD$3),Deník!$W288,""))</f>
        <v/>
      </c>
      <c r="FE288" s="63" t="str">
        <f>IF($FB288&lt;&gt;"",IF(AND($FB288&gt;=FE$2,$FB288&lt;=FE$3),Deník!$W288,""))</f>
        <v/>
      </c>
      <c r="FF288" s="63" t="str">
        <f>IF($FB288&lt;&gt;"",IF(AND($FB288&gt;=FF$2,$FB288&lt;=FF$3),Deník!$W288,""))</f>
        <v/>
      </c>
      <c r="FG288" s="63" t="str">
        <f>IF($FB288&lt;&gt;"",IF(AND($FB288&gt;=FG$2,$FB288&lt;=FG$3),Deník!$W288,""))</f>
        <v/>
      </c>
      <c r="FH288" s="63" t="str">
        <f>IF($FB288&lt;&gt;"",IF(AND($FB288&gt;=FH$2,$FB288&lt;=FH$3),Deník!$W288,""))</f>
        <v/>
      </c>
      <c r="FI288" s="63" t="str">
        <f>IF($FB288&lt;&gt;"",IF(AND($FB288&gt;=FI$2,$FB288&lt;=FI$3),Deník!$W288,""))</f>
        <v/>
      </c>
      <c r="FJ288" s="63" t="str">
        <f>IF($FB288&lt;&gt;"",IF(AND($FB288&gt;=FJ$2,$FB288&lt;=FJ$3),Deník!$W288,""))</f>
        <v/>
      </c>
      <c r="FK288" s="63" t="str">
        <f>IF($FB288&lt;&gt;"",IF(AND($FB288&gt;=FK$2,$FB288&lt;=FK$3),Deník!$W288,""))</f>
        <v/>
      </c>
      <c r="FL288" s="63" t="str">
        <f>IF($FB288&lt;&gt;"",IF(AND($FB288&gt;=FL$2,$FB288&lt;=FL$3),Deník!$W288,""))</f>
        <v/>
      </c>
      <c r="FM288" s="63" t="str">
        <f>IF($FB288&lt;&gt;"",IF(AND($FB288&gt;=FM$2,$FB288&lt;=FM$3),Deník!$W288,""))</f>
        <v/>
      </c>
      <c r="FN288" s="13"/>
      <c r="FO288" s="20" t="str">
        <f>IF(Deník!$W288&gt;1,Deník!$W288,"")</f>
        <v/>
      </c>
      <c r="FP288" s="20" t="str">
        <f>IF(Deník!$W288&lt;0,Deník!$W288,"")</f>
        <v/>
      </c>
      <c r="FQ288" s="17"/>
      <c r="FS288" s="233"/>
      <c r="FT288" s="233" t="str">
        <f>IF(Deník!$W288&lt;&gt;"",IF(Deník!$Y288=Statistika!$F$78,Deník!$W288,""),"")</f>
        <v/>
      </c>
      <c r="FU288" s="233" t="str">
        <f>IF(Deník!$W288&lt;&gt;"",IF(Deník!$Y288=Statistika!$F$79,Deník!$W288,""),"")</f>
        <v/>
      </c>
      <c r="FV288" s="233" t="str">
        <f>IF(Deník!$W288&lt;&gt;"",IF(Deník!$Y288=Statistika!$F$80,Deník!$W288,""),"")</f>
        <v/>
      </c>
      <c r="FW288" s="233" t="str">
        <f>IF(Deník!$W288&lt;&gt;"",IF(Deník!$Y288=Statistika!$F$81,Deník!$W288,""),"")</f>
        <v/>
      </c>
      <c r="FX288" s="233" t="str">
        <f>IF(Deník!$W288&lt;&gt;"",IF(Deník!$Y288=Statistika!$F$82,Deník!$W288,""),"")</f>
        <v/>
      </c>
      <c r="FY288" s="233" t="str">
        <f>IF(Deník!$W288&lt;&gt;"",IF(Deník!$Y288=Statistika!$F$83,Deník!$W288,""),"")</f>
        <v/>
      </c>
      <c r="FZ288" s="233" t="str">
        <f>IF(Deník!$W288&lt;&gt;"",IF(Deník!$Y288=Statistika!$F$84,Deník!$W288,""),"")</f>
        <v/>
      </c>
      <c r="GA288" s="233" t="str">
        <f>IF(Deník!$W288&lt;&gt;"",IF(Deník!$Y288=Statistika!$F$85,Deník!$W288,""),"")</f>
        <v/>
      </c>
      <c r="GB288" s="233" t="str">
        <f>IF(Deník!$W288&lt;&gt;"",IF(Deník!$Y288=Statistika!$F$86,Deník!$W288,""),"")</f>
        <v/>
      </c>
      <c r="GC288" s="233" t="str">
        <f>IF(Deník!$W288&lt;&gt;"",IF(Deník!$Y288=Statistika!$F$87,Deník!$W288,""),"")</f>
        <v/>
      </c>
      <c r="GD288" s="233" t="str">
        <f>IF(Deník!$W288&lt;&gt;"",IF(Deník!$Y288=Statistika!$F$88,Deník!$W288,""),"")</f>
        <v/>
      </c>
      <c r="GE288" s="233" t="str">
        <f>IF(Deník!$W288&lt;&gt;"",IF(Deník!$Y288=Statistika!$F$89,Deník!$W288,""),"")</f>
        <v/>
      </c>
      <c r="GF288" s="233" t="str">
        <f>IF(Deník!$W288&lt;&gt;"",IF(Deník!$Y288=Statistika!$F$90,Deník!$W288,""),"")</f>
        <v/>
      </c>
      <c r="GG288" s="233" t="str">
        <f>IF(Deník!$W288&lt;&gt;"",IF(Deník!$Y288=Statistika!$F$91,Deník!$W288,""),"")</f>
        <v/>
      </c>
      <c r="GH288" s="233"/>
      <c r="GI288" s="233" t="str">
        <f>IF(Deník!$W288&lt;&gt;"",IF(Deník!$AB288=Statistika!$L$100,Deník!$W288,""),"")</f>
        <v/>
      </c>
      <c r="GJ288" s="233" t="str">
        <f>IF(Deník!$W288&lt;&gt;"",IF(Deník!$AB288=Statistika!$L$101,Deník!$W288,""),"")</f>
        <v/>
      </c>
      <c r="GK288" s="233" t="str">
        <f>IF(Deník!$W288&lt;&gt;"",IF(Deník!$AB288=Statistika!$L$102,Deník!$W288,""),"")</f>
        <v/>
      </c>
      <c r="GL288" s="233" t="str">
        <f>IF(Deník!$W288&lt;&gt;"",IF(Deník!$AB288=Statistika!$L$103,Deník!$W288,""),"")</f>
        <v/>
      </c>
      <c r="GM288" s="233" t="str">
        <f>IF(Deník!$W288&lt;&gt;"",IF(Deník!$AB288=Statistika!$L$104,Deník!$W288,""),"")</f>
        <v/>
      </c>
      <c r="GN288" s="233" t="str">
        <f>IF(Deník!$W288&lt;&gt;"",IF(Deník!$AB288=Statistika!$L$105,Deník!$W288,""),"")</f>
        <v/>
      </c>
      <c r="GO288" s="233" t="str">
        <f>IF(Deník!$W288&lt;&gt;"",IF(Deník!$AB288=Statistika!$L$106,Deník!$W288,""),"")</f>
        <v/>
      </c>
      <c r="GP288" s="233" t="str">
        <f>IF(Deník!$W288&lt;&gt;"",IF(Deník!$AB288=Statistika!$L$107,Deník!$W288,""),"")</f>
        <v/>
      </c>
      <c r="GQ288" s="233" t="str">
        <f>IF(Deník!$W288&lt;&gt;"",IF(Deník!$AB288=Statistika!$L$108,Deník!$W288,""),"")</f>
        <v/>
      </c>
      <c r="GS288" s="233" t="str">
        <f>IF(Deník!$W288&lt;0,IF(Deník!$AC288=Statistika!$F$117,Deník!$W288,""),"")</f>
        <v/>
      </c>
      <c r="GT288" s="233" t="str">
        <f>IF(Deník!$W288&lt;0,IF(Deník!$AC288=Statistika!$F$118,Deník!$W288,""),"")</f>
        <v/>
      </c>
      <c r="GU288" s="233" t="str">
        <f>IF(Deník!$W288&lt;0,IF(Deník!$AC288=Statistika!$F$119,Deník!$W288,""),"")</f>
        <v/>
      </c>
      <c r="GV288" s="233" t="str">
        <f>IF(Deník!$W288&lt;0,IF(Deník!$AC288=Statistika!$F$120,Deník!$W288,""),"")</f>
        <v/>
      </c>
      <c r="GW288" s="233" t="str">
        <f>IF(Deník!$W288&lt;0,IF(Deník!$AC288=Statistika!$F$121,Deník!$W288,""),"")</f>
        <v/>
      </c>
      <c r="GX288" s="233" t="str">
        <f>IF(Deník!$W288&lt;0,IF(Deník!$AC288=Statistika!$F$122,Deník!$W288,""),"")</f>
        <v/>
      </c>
      <c r="GY288" s="233" t="str">
        <f>IF(Deník!$W288&lt;0,IF(Deník!$AC288=Statistika!$F$123,Deník!$W288,""),"")</f>
        <v/>
      </c>
      <c r="GZ288" s="233" t="str">
        <f>IF(Deník!$W288&lt;0,IF(Deník!$AC288=Statistika!$F$124,Deník!$W288,""),"")</f>
        <v/>
      </c>
      <c r="HA288" s="233" t="str">
        <f>IF(Deník!$W288&lt;0,IF(Deník!$AC288=Statistika!$F$125,Deník!$W288,""),"")</f>
        <v/>
      </c>
      <c r="HC288" s="233" t="str">
        <f>IF(Deník!$W288&lt;0,IF(Deník!$AD288=Statistika!$F$133,Deník!$W288,""),"")</f>
        <v/>
      </c>
      <c r="HD288" s="233" t="str">
        <f>IF(Deník!$W288&lt;0,IF(Deník!$AD288=Statistika!$F$134,Deník!$W288,""),"")</f>
        <v/>
      </c>
      <c r="HE288" s="233" t="str">
        <f>IF(Deník!$W288&lt;0,IF(Deník!$AD288=Statistika!$F$135,Deník!$W288,""),"")</f>
        <v/>
      </c>
      <c r="HF288" s="233" t="str">
        <f>IF(Deník!$W288&lt;0,IF(Deník!$AD288=Statistika!$F$136,Deník!$W288,""),"")</f>
        <v/>
      </c>
      <c r="HG288" s="233" t="str">
        <f>IF(Deník!$W288&lt;0,IF(Deník!$AD288=Statistika!$F$137,Deník!$W288,""),"")</f>
        <v/>
      </c>
      <c r="ID288" s="8">
        <f>Tabulka4[[#This Row],[Sloupec3]]</f>
        <v>0</v>
      </c>
      <c r="IE288" s="17" t="str">
        <f>IF(AND([1]Deník!$C288&gt;='[1]Měsíční shrnutí'!$D$1,[1]Deník!$C288&lt;='[1]Měsíční shrnutí'!$F$1),[1]Deník!$X288,"")</f>
        <v/>
      </c>
    </row>
    <row r="289" spans="1:239">
      <c r="A289" s="8">
        <f>Deník!C290</f>
        <v>0</v>
      </c>
      <c r="B289" s="50" t="str">
        <f>Deník!R290</f>
        <v/>
      </c>
      <c r="C289" s="102" t="str">
        <f>IF(AND(Deník!R290&gt;1,Deník!R290&lt;&gt;""),1,"")</f>
        <v/>
      </c>
      <c r="D289" s="102" t="str">
        <f>IF(AND(Deník!R290&lt;=0,Deník!R290&lt;&gt;""),1,"")</f>
        <v/>
      </c>
      <c r="E289" s="103" t="str">
        <f>IF(AND(Deník!R290&gt;=0,Deník!R290&lt;=1),1,"")</f>
        <v/>
      </c>
      <c r="F289" s="79" t="str">
        <f>IF(Deník!R290&lt;&gt;"",Deník!R290+F288,"")</f>
        <v/>
      </c>
      <c r="G289" s="85"/>
      <c r="H289" s="54" t="str">
        <f>IF(MONTH(Deník!$C289)=H$2,IF(AND(Deník!$R289&gt;=0,Deník!$R289&lt;=1),"BE",Deník!$R289),"")</f>
        <v/>
      </c>
      <c r="I289" s="11" t="str">
        <f>IF(MONTH(Deník!$C289)=I$2,IF(AND(Deník!$R289&gt;=0,Deník!$R289&lt;=1),"BE",Deník!$R289),"")</f>
        <v/>
      </c>
      <c r="J289" s="11" t="str">
        <f>IF(MONTH(Deník!$C289)=J$2,IF(AND(Deník!$R289&gt;=0,Deník!$R289&lt;=1),"BE",Deník!$R289),"")</f>
        <v/>
      </c>
      <c r="K289" s="11" t="str">
        <f>IF(MONTH(Deník!$C289)=K$2,IF(AND(Deník!$R289&gt;=0,Deník!$R289&lt;=1),"BE",Deník!$R289),"")</f>
        <v/>
      </c>
      <c r="L289" s="11" t="str">
        <f>IF(MONTH(Deník!$C289)=L$2,IF(AND(Deník!$R289&gt;=0,Deník!$R289&lt;=1),"BE",Deník!$R289),"")</f>
        <v/>
      </c>
      <c r="M289" s="11" t="str">
        <f>IF(MONTH(Deník!$C289)=M$2,IF(AND(Deník!$R289&gt;=0,Deník!$R289&lt;=1),"BE",Deník!$R289),"")</f>
        <v/>
      </c>
      <c r="N289" s="11" t="str">
        <f>IF(MONTH(Deník!$C289)=N$2,IF(AND(Deník!$R289&gt;=0,Deník!$R289&lt;=1),"BE",Deník!$R289),"")</f>
        <v/>
      </c>
      <c r="O289" s="11" t="str">
        <f>IF(MONTH(Deník!$C289)=O$2,IF(AND(Deník!$R289&gt;=0,Deník!$R289&lt;=1),"BE",Deník!$R289),"")</f>
        <v/>
      </c>
      <c r="P289" s="11" t="str">
        <f>IF(MONTH(Deník!$C289)=P$2,IF(AND(Deník!$R289&gt;=0,Deník!$R289&lt;=1),"BE",Deník!$R289),"")</f>
        <v/>
      </c>
      <c r="Q289" s="11" t="str">
        <f>IF(MONTH(Deník!$C289)=Q$2,IF(AND(Deník!$R289&gt;=0,Deník!$R289&lt;=1),"BE",Deník!$R289),"")</f>
        <v/>
      </c>
      <c r="R289" s="11" t="str">
        <f>IF(MONTH(Deník!$C289)=R$2,IF(AND(Deník!$R289&gt;=0,Deník!$R289&lt;=1),"BE",Deník!$R289),"")</f>
        <v/>
      </c>
      <c r="S289" s="57" t="str">
        <f>IF(MONTH(Deník!$C289)=S$2,IF(AND(Deník!$R289&gt;=0,Deník!$R289&lt;=1),"BE",Deník!$R289),"")</f>
        <v/>
      </c>
      <c r="U289" s="12"/>
      <c r="V289" s="12"/>
      <c r="X289" s="600" t="str">
        <f>IF(Deník!$R289&lt;&gt;"",IF(Deník!$B289=Statistika!$F$63,IF(AND(Deník!$R289&gt;=0,Deník!$R289&lt;=1),"BE",Deník!$R289),""),"")</f>
        <v/>
      </c>
      <c r="Y289" s="13" t="str">
        <f>IF(Deník!$R289&lt;&gt;"",IF(Deník!$B289=Statistika!$F$64,IF(AND(Deník!$R289&gt;=0,Deník!$R289&lt;=1),"BE",Deník!$R289),""),"")</f>
        <v/>
      </c>
      <c r="Z289" s="13" t="str">
        <f>IF(Deník!$R289&lt;&gt;"",IF(Deník!$B289=Statistika!$F$65,IF(AND(Deník!$R289&gt;=0,Deník!$R289&lt;=1),"BE",Deník!$R289),""),"")</f>
        <v/>
      </c>
      <c r="AA289" s="13" t="str">
        <f>IF(Deník!$R289&lt;&gt;"",IF(Deník!$B289=Statistika!$F$66,IF(AND(Deník!$R289&gt;=0,Deník!$R289&lt;=1),"BE",Deník!$R289),""),"")</f>
        <v/>
      </c>
      <c r="AB289" s="13" t="str">
        <f>IF(Deník!$R289&lt;&gt;"",IF(Deník!$B289=Statistika!$F$67,IF(AND(Deník!$R289&gt;=0,Deník!$R289&lt;=1),"BE",Deník!$R289),""),"")</f>
        <v/>
      </c>
      <c r="AC289" s="13" t="str">
        <f>IF(Deník!$R289&lt;&gt;"",IF(Deník!$B289=Statistika!$F$68,IF(AND(Deník!$R289&gt;=0,Deník!$R289&lt;=1),"BE",Deník!$R289),""),"")</f>
        <v/>
      </c>
      <c r="AD289" s="13" t="str">
        <f>IF(Deník!$R289&lt;&gt;"",IF(Deník!$B289=Statistika!$F$69,IF(AND(Deník!$R289&gt;=0,Deník!$R289&lt;=1),"BE",Deník!$R289),""),"")</f>
        <v/>
      </c>
      <c r="AE289" s="601" t="str">
        <f>IF(Deník!$R289&lt;&gt;"",IF(Deník!$B289=Statistika!$F$70,IF(AND(Deník!$R289&gt;=0,Deník!$R289&lt;=1),"BE",Deník!$R289),""),"")</f>
        <v/>
      </c>
      <c r="AF289" s="90"/>
      <c r="AG289" s="63" t="str">
        <f>IF(Deník!$R289&lt;&gt;"",IF(Deník!$J289="L",IF(AND(Deník!$R289&gt;=0,Deník!$R289&lt;=1),"BE",Deník!$R289),""),"")</f>
        <v/>
      </c>
      <c r="AH289" s="13" t="str">
        <f>IF(Deník!$R289&lt;&gt;"",IF(Deník!$J289="S",IF(AND(Deník!$R289&gt;=0,Deník!$R289&lt;=1),"BE",Deník!$R289),""),"")</f>
        <v/>
      </c>
      <c r="AI289" s="95"/>
      <c r="AJ289" s="71" t="str">
        <f>IF(Deník!N290&lt;&gt;"",Deník!N290*-1,"")</f>
        <v/>
      </c>
      <c r="AK289" s="88"/>
      <c r="AL289" s="63" t="str">
        <f>IF(WEEKDAY(Deník!$C289,2)=1,IF(AND(Deník!$R289&gt;=0,Deník!$R289&lt;=1),"BE",Deník!$R289),"")</f>
        <v/>
      </c>
      <c r="AM289" s="13" t="str">
        <f>IF(WEEKDAY(Deník!$C289,2)=2,IF(AND(Deník!$R289&gt;=0,Deník!$R289&lt;=1),"BE",Deník!$R289),"")</f>
        <v/>
      </c>
      <c r="AN289" s="13" t="str">
        <f>IF(WEEKDAY(Deník!$C289,2)=3,IF(AND(Deník!$R289&gt;=0,Deník!$R289&lt;=1),"BE",Deník!$R289),"")</f>
        <v/>
      </c>
      <c r="AO289" s="13" t="str">
        <f>IF(WEEKDAY(Deník!$C289,2)=4,IF(AND(Deník!$R289&gt;=0,Deník!$R289&lt;=1),"BE",Deník!$R289),"")</f>
        <v/>
      </c>
      <c r="AP289" s="60" t="str">
        <f>IF(WEEKDAY(Deník!$C289,2)=5,IF(AND(Deník!$R289&gt;=0,Deník!$R289&lt;=1),"BE",Deník!$R289),"")</f>
        <v/>
      </c>
      <c r="AQ289" s="99"/>
      <c r="AR289" s="100">
        <f>Deník!D289</f>
        <v>0</v>
      </c>
      <c r="AS289" s="63" t="str">
        <f>IF(Deník!$D289&lt;&gt;"",IF(AND(Deník!$D289&gt;=AS$2,Deník!$D289&lt;=AS$3),IF(AND(Deník!$R289&gt;=0,Deník!$R289&lt;=1),"BE",Deník!$R289),""),"")</f>
        <v/>
      </c>
      <c r="AT289" s="63" t="str">
        <f>IF(Deník!$D289&lt;&gt;"",IF(AND(Deník!$D289&gt;=AT$2,Deník!$D289&lt;=AT$3),IF(AND(Deník!$R289&gt;=0,Deník!$R289&lt;=1),"BE",Deník!$R289),""),"")</f>
        <v/>
      </c>
      <c r="AU289" s="63" t="str">
        <f>IF(Deník!$D289&lt;&gt;"",IF(AND(Deník!$D289&gt;=AU$2,Deník!$D289&lt;=AU$3),IF(AND(Deník!$R289&gt;=0,Deník!$R289&lt;=1),"BE",Deník!$R289),""),"")</f>
        <v/>
      </c>
      <c r="AV289" s="63" t="str">
        <f>IF(Deník!$D289&lt;&gt;"",IF(AND(Deník!$D289&gt;=AV$2,Deník!$D289&lt;=AV$3),IF(AND(Deník!$R289&gt;=0,Deník!$R289&lt;=1),"BE",Deník!$R289),""),"")</f>
        <v/>
      </c>
      <c r="AW289" s="63" t="str">
        <f>IF(Deník!$D289&lt;&gt;"",IF(AND(Deník!$D289&gt;=AW$2,Deník!$D289&lt;=AW$3),IF(AND(Deník!$R289&gt;=0,Deník!$R289&lt;=1),"BE",Deník!$R289),""),"")</f>
        <v/>
      </c>
      <c r="AX289" s="63" t="str">
        <f>IF(Deník!$D289&lt;&gt;"",IF(AND(Deník!$D289&gt;=AX$2,Deník!$D289&lt;=AX$3),IF(AND(Deník!$R289&gt;=0,Deník!$R289&lt;=1),"BE",Deník!$R289),""),"")</f>
        <v/>
      </c>
      <c r="AY289" s="63" t="str">
        <f>IF(Deník!$D289&lt;&gt;"",IF(AND(Deník!$D289&gt;=AY$2,Deník!$D289&lt;=AY$3),IF(AND(Deník!$R289&gt;=0,Deník!$R289&lt;=1),"BE",Deník!$R289),""),"")</f>
        <v/>
      </c>
      <c r="AZ289" s="63" t="str">
        <f>IF(Deník!$D289&lt;&gt;"",IF(AND(Deník!$D289&gt;=AZ$2,Deník!$D289&lt;=AZ$3),IF(AND(Deník!$R289&gt;=0,Deník!$R289&lt;=1),"BE",Deník!$R289),""),"")</f>
        <v/>
      </c>
      <c r="BA289" s="63" t="str">
        <f>IF(Deník!$D289&lt;&gt;"",IF(AND(Deník!$D289&gt;=BA$2,Deník!$D289&lt;=BA$3),IF(AND(Deník!$R289&gt;=0,Deník!$R289&lt;=1),"BE",Deník!$R289),""),"")</f>
        <v/>
      </c>
      <c r="BB289" s="63" t="str">
        <f>IF(Deník!$D289&lt;&gt;"",IF(AND(Deník!$D289&gt;=BB$2,Deník!$D289&lt;=BB$3),IF(AND(Deník!$R289&gt;=0,Deník!$R289&lt;=1),"BE",Deník!$R289),""),"")</f>
        <v/>
      </c>
      <c r="BC289" s="71" t="str">
        <f>IF(Deník!$D289&lt;&gt;"",IF(AND(Deník!$D289&gt;=BC$2,Deník!$D289&lt;=BC$3),IF(AND(Deník!$R289&gt;=0,Deník!$R289&lt;=1),"BE",Deník!$R289),""),"")</f>
        <v/>
      </c>
      <c r="BD289" s="20" t="str">
        <f>IF(Deník!$J290="S",(Deník!$M290-Deník!$K290),IF(Deník!$J290="L",(Deník!$K290-Deník!$M290),""))</f>
        <v/>
      </c>
      <c r="BE289" s="20" t="str">
        <f>IF(Deník!$J290="S",(Deník!$K290-Deník!$O290),IF(Deník!$J290="L",(Deník!$O290-Deník!$K290),""))</f>
        <v/>
      </c>
      <c r="BF289" s="20" t="str">
        <f>IF(Deník!$J290="S",(Deník!$K290-Deník!$L290),IF(Deník!$J290="L",(Deník!$L290-Deník!$K290),""))</f>
        <v/>
      </c>
      <c r="BG289" s="20" t="str">
        <f>IF(Deník!$J290="S",(Deník!$K290-Deník!$S290),IF(Deník!$J290="L",(Deník!$S290-Deník!$K290),""))</f>
        <v/>
      </c>
      <c r="BH289" s="20" t="str">
        <f>IF(Deník!$J290="S",(Deník!$K290-Deník!$U290),IF(Deník!$J290="L",(Deník!$U290-Deník!$K290),""))</f>
        <v/>
      </c>
      <c r="BI289" s="20" t="str">
        <f>IF(Deník!$R289&gt;1,Deník!$R289,"")</f>
        <v/>
      </c>
      <c r="BJ289" s="20" t="str">
        <f>IF(Deník!$R289&lt;0,Deník!$R289,"")</f>
        <v/>
      </c>
      <c r="BK289" s="17"/>
      <c r="BM289" s="233" t="str">
        <f>IF(Deník!$R289&lt;&gt;"",IF(Deník!$Y289=Statistika!$F$78,IF(AND(Deník!$R289&gt;=0,Deník!$R289&lt;=1),"BE",Deník!$R289),""),"")</f>
        <v/>
      </c>
      <c r="BN289" s="233" t="str">
        <f>IF(Deník!$R289&lt;&gt;"",IF(Deník!$Y289=Statistika!$F$79,IF(AND(Deník!$R289&gt;=0,Deník!$R289&lt;=1),"BE",Deník!$R289),""),"")</f>
        <v/>
      </c>
      <c r="BO289" s="233" t="str">
        <f>IF(Deník!$R289&lt;&gt;"",IF(Deník!$Y289=Statistika!$F$80,IF(AND(Deník!$R289&gt;=0,Deník!$R289&lt;=1),"BE",Deník!$R289),""),"")</f>
        <v/>
      </c>
      <c r="BP289" s="233" t="str">
        <f>IF(Deník!$R289&lt;&gt;"",IF(Deník!$Y289=Statistika!$F$81,IF(AND(Deník!$R289&gt;=0,Deník!$R289&lt;=1),"BE",Deník!$R289),""),"")</f>
        <v/>
      </c>
      <c r="BQ289" s="233" t="str">
        <f>IF(Deník!$R289&lt;&gt;"",IF(Deník!$Y289=Statistika!$F$82,IF(AND(Deník!$R289&gt;=0,Deník!$R289&lt;=1),"BE",Deník!$R289),""),"")</f>
        <v/>
      </c>
      <c r="BR289" s="233" t="str">
        <f>IF(Deník!$R289&lt;&gt;"",IF(Deník!$Y289=Statistika!$F$83,IF(AND(Deník!$R289&gt;=0,Deník!$R289&lt;=1),"BE",Deník!$R289),""),"")</f>
        <v/>
      </c>
      <c r="BS289" s="233" t="str">
        <f>IF(Deník!$R289&lt;&gt;"",IF(Deník!$Y289=Statistika!$F$84,IF(AND(Deník!$R289&gt;=0,Deník!$R289&lt;=1),"BE",Deník!$R289),""),"")</f>
        <v/>
      </c>
      <c r="BT289" s="233" t="str">
        <f>IF(Deník!$R289&lt;&gt;"",IF(Deník!$Y289=Statistika!$F$85,IF(AND(Deník!$R289&gt;=0,Deník!$R289&lt;=1),"BE",Deník!$R289),""),"")</f>
        <v/>
      </c>
      <c r="BU289" s="233" t="str">
        <f>IF(Deník!$R289&lt;&gt;"",IF(Deník!$Y289=Statistika!$F$86,IF(AND(Deník!$R289&gt;=0,Deník!$R289&lt;=1),"BE",Deník!$R289),""),"")</f>
        <v/>
      </c>
      <c r="BV289" s="233" t="str">
        <f>IF(Deník!$R289&lt;&gt;"",IF(Deník!$Y289=Statistika!$F$87,IF(AND(Deník!$R289&gt;=0,Deník!$R289&lt;=1),"BE",Deník!$R289),""),"")</f>
        <v/>
      </c>
      <c r="BW289" s="233" t="str">
        <f>IF(Deník!$R289&lt;&gt;"",IF(Deník!$Y289=Statistika!$F$88,IF(AND(Deník!$R289&gt;=0,Deník!$R289&lt;=1),"BE",Deník!$R289),""),"")</f>
        <v/>
      </c>
      <c r="BX289" s="233" t="str">
        <f>IF(Deník!$R289&lt;&gt;"",IF(Deník!$Y289=Statistika!$F$89,IF(AND(Deník!$R289&gt;=0,Deník!$R289&lt;=1),"BE",Deník!$R289),""),"")</f>
        <v/>
      </c>
      <c r="BY289" s="233" t="str">
        <f>IF(Deník!$R289&lt;&gt;"",IF(Deník!$Y289=Statistika!$F$90,IF(AND(Deník!$R289&gt;=0,Deník!$R289&lt;=1),"BE",Deník!$R289),""),"")</f>
        <v/>
      </c>
      <c r="BZ289" s="233" t="str">
        <f>IF(Deník!$R289&lt;&gt;"",IF(Deník!$Y289=Statistika!$F$91,IF(AND(Deník!$R289&gt;=0,Deník!$R289&lt;=1),"BE",Deník!$R289),""),"")</f>
        <v/>
      </c>
      <c r="CA289" s="233"/>
      <c r="CB289" s="233" t="str">
        <f>IF(Deník!$R289&lt;&gt;"",IF(Deník!$AB289="SL",IF(AND(Deník!$R289&gt;=0,Deník!$R289&lt;=1),"BE",Deník!$R289),""),"")</f>
        <v/>
      </c>
      <c r="CC289" s="233" t="str">
        <f>IF(Deník!$R289&lt;&gt;"",IF(Deník!$AB289="BE10",IF(AND(Deník!$R289&gt;=0,Deník!$R289&lt;=1),"BE",Deník!$R289),""),"")</f>
        <v/>
      </c>
      <c r="CD289" s="233" t="str">
        <f>IF(Deník!$R289&lt;&gt;"",IF(Deník!$AB289="BE15",IF(AND(Deník!$R289&gt;=0,Deník!$R289&lt;=1),"BE",Deník!$R289),""),"")</f>
        <v/>
      </c>
      <c r="CE289" s="233" t="str">
        <f>IF(Deník!$R289&lt;&gt;"",IF(Deník!$AB289="BE20",IF(AND(Deník!$R289&gt;=0,Deník!$R289&lt;=1),"BE",Deník!$R289),""),"")</f>
        <v/>
      </c>
      <c r="CF289" s="233" t="str">
        <f>IF(Deník!$R289&lt;&gt;"",IF(Deník!$AB289="TP1",IF(AND(Deník!$R289&gt;=0,Deník!$R289&lt;=1),"BE",Deník!$R289),""),"")</f>
        <v/>
      </c>
      <c r="CG289" s="233" t="str">
        <f>IF(Deník!$R289&lt;&gt;"",IF(Deník!$AB289="TP2",IF(AND(Deník!$R289&gt;=0,Deník!$R289&lt;=1),"BE",Deník!$R289),""),"")</f>
        <v/>
      </c>
      <c r="CH289" s="233" t="str">
        <f>IF(Deník!$R289&lt;&gt;"",IF(Deník!$AB289="TP3",IF(AND(Deník!$R289&gt;=0,Deník!$R289&lt;=1),"BE",Deník!$R289),""),"")</f>
        <v/>
      </c>
      <c r="CI289" s="233" t="str">
        <f>IF(Deník!$R289&lt;&gt;"",IF(Deník!$AB289="Trailing SL",IF(AND(Deník!$R289&gt;=0,Deník!$R289&lt;=1),"BE",Deník!$R289),""),"")</f>
        <v/>
      </c>
      <c r="CJ289" s="233" t="str">
        <f>IF(Deník!$R289&lt;&gt;"",IF(Deník!$AB289="Manual",IF(AND(Deník!$R289&gt;=0,Deník!$R289&lt;=1),"BE",Deník!$R289),""),"")</f>
        <v/>
      </c>
      <c r="CK289" s="233"/>
      <c r="CL289" s="233" t="str">
        <f>IF(Deník!$R289&lt;0,IF(Deník!$AC289=Statistika!$F$117,Deník!$R289,""),"")</f>
        <v/>
      </c>
      <c r="CM289" s="233" t="str">
        <f>IF(Deník!$R289&lt;0,IF(Deník!$AC289=Statistika!$F$118,Deník!$R289,""),"")</f>
        <v/>
      </c>
      <c r="CN289" s="233" t="str">
        <f>IF(Deník!$R289&lt;0,IF(Deník!$AC289=Statistika!$F$119,Deník!$R289,""),"")</f>
        <v/>
      </c>
      <c r="CO289" s="233" t="str">
        <f>IF(Deník!$R289&lt;0,IF(Deník!$AC289=Statistika!$F$120,Deník!$R289,""),"")</f>
        <v/>
      </c>
      <c r="CP289" s="233" t="str">
        <f>IF(Deník!$R289&lt;0,IF(Deník!$AC289=Statistika!$F$121,Deník!$R289,""),"")</f>
        <v/>
      </c>
      <c r="CQ289" s="233" t="str">
        <f>IF(Deník!$R289&lt;0,IF(Deník!$AC289=Statistika!$F$122,Deník!$R289,""),"")</f>
        <v/>
      </c>
      <c r="CR289" s="233" t="str">
        <f>IF(Deník!$R289&lt;0,IF(Deník!$AC289=Statistika!$F$123,Deník!$R289,""),"")</f>
        <v/>
      </c>
      <c r="CS289" s="233" t="str">
        <f>IF(Deník!$R289&lt;0,IF(Deník!$AC289=Statistika!$F$124,Deník!$R289,""),"")</f>
        <v/>
      </c>
      <c r="CT289" s="233" t="str">
        <f>IF(Deník!$R289&lt;0,IF(Deník!$AC289=Statistika!$F$125,Deník!$R289,""),"")</f>
        <v/>
      </c>
      <c r="CU289" s="233"/>
      <c r="CV289" s="233" t="str">
        <f>IF(Deník!$R289&lt;0,IF(Deník!$AD289=$CV$2,Deník!$R289,""),"")</f>
        <v/>
      </c>
      <c r="CW289" s="233" t="str">
        <f>IF(Deník!$R289&lt;0,IF(Deník!$AD289=$CW$2,Deník!$R289,""),"")</f>
        <v/>
      </c>
      <c r="CX289" s="233" t="str">
        <f>IF(Deník!$R289&lt;0,IF(Deník!$AD289=$CX$2,Deník!$R289,""),"")</f>
        <v/>
      </c>
      <c r="CY289" s="233" t="str">
        <f>IF(Deník!$R289&lt;0,IF(Deník!$AD289=$CY$2,Deník!$R289,""),"")</f>
        <v/>
      </c>
      <c r="CZ289" s="233" t="str">
        <f>IF(Deník!$R289&lt;0,IF(Deník!$AD289=$CZ$2,Deník!$R289,""),"")</f>
        <v/>
      </c>
      <c r="DL289" s="221">
        <f t="shared" si="14"/>
        <v>93847.029999999984</v>
      </c>
      <c r="DM289" s="220">
        <f t="shared" si="13"/>
        <v>-6.1529700000000132E-2</v>
      </c>
      <c r="DO289" s="50">
        <f>Deník!W290</f>
        <v>0</v>
      </c>
      <c r="DP289" s="102" t="str">
        <f>IF(AND(Deník!W290&gt;0),1,"")</f>
        <v/>
      </c>
      <c r="DQ289" s="102">
        <f>IF(AND(Deník!W290&lt;=0),1,"")</f>
        <v>1</v>
      </c>
      <c r="DR289" s="227"/>
      <c r="DS289" s="228"/>
      <c r="DT289" s="85"/>
      <c r="DU289" s="54">
        <f>IF(MONTH(Deník!$C289)=DU$2,Deník!$W289,"")</f>
        <v>0</v>
      </c>
      <c r="DV289" s="222" t="str">
        <f>IF(MONTH(Deník!$C289)=DV$2,Deník!$W289,"")</f>
        <v/>
      </c>
      <c r="DW289" s="222" t="str">
        <f>IF(MONTH(Deník!$C289)=DW$2,Deník!$W289,"")</f>
        <v/>
      </c>
      <c r="DX289" s="222" t="str">
        <f>IF(MONTH(Deník!$C289)=DX$2,Deník!$W289,"")</f>
        <v/>
      </c>
      <c r="DY289" s="222" t="str">
        <f>IF(MONTH(Deník!$C289)=DY$2,Deník!$W289,"")</f>
        <v/>
      </c>
      <c r="DZ289" s="222" t="str">
        <f>IF(MONTH(Deník!$C289)=DZ$2,Deník!$W289,"")</f>
        <v/>
      </c>
      <c r="EA289" s="222" t="str">
        <f>IF(MONTH(Deník!$C289)=EA$2,Deník!$W289,"")</f>
        <v/>
      </c>
      <c r="EB289" s="222" t="str">
        <f>IF(MONTH(Deník!$C289)=EB$2,Deník!$W289,"")</f>
        <v/>
      </c>
      <c r="EC289" s="222" t="str">
        <f>IF(MONTH(Deník!$C289)=EC$2,Deník!$W289,"")</f>
        <v/>
      </c>
      <c r="ED289" s="222" t="str">
        <f>IF(MONTH(Deník!$C289)=ED$2,Deník!$W289,"")</f>
        <v/>
      </c>
      <c r="EE289" s="222" t="str">
        <f>IF(MONTH(Deník!$C289)=EE$2,Deník!$W289,"")</f>
        <v/>
      </c>
      <c r="EF289" s="222" t="str">
        <f>IF(MONTH(Deník!$C289)=EF$2,Deník!$W289,"")</f>
        <v/>
      </c>
      <c r="EI289" s="600" t="str">
        <f>IF(Deník!$W289&lt;&gt;"",IF(Deník!$B289=Statistika!$F$63,Deník!$W289,""),"")</f>
        <v/>
      </c>
      <c r="EJ289" s="13" t="str">
        <f>IF(Deník!$W289&lt;&gt;"",IF(Deník!$B289=Statistika!$F$64,Deník!$W289,""),"")</f>
        <v/>
      </c>
      <c r="EK289" s="13" t="str">
        <f>IF(Deník!$W289&lt;&gt;"",IF(Deník!$B289=Statistika!$F$65,Deník!$W289,""),"")</f>
        <v/>
      </c>
      <c r="EL289" s="13" t="str">
        <f>IF(Deník!$W289&lt;&gt;"",IF(Deník!$B289=Statistika!$F$66,Deník!$W289,""),"")</f>
        <v/>
      </c>
      <c r="EM289" s="13" t="str">
        <f>IF(Deník!$W289&lt;&gt;"",IF(Deník!$B289=Statistika!$F$67,Deník!$W289,""),"")</f>
        <v/>
      </c>
      <c r="EN289" s="13" t="str">
        <f>IF(Deník!$W289&lt;&gt;"",IF(Deník!$B289=Statistika!$F$68,Deník!$W289,""),"")</f>
        <v/>
      </c>
      <c r="EO289" s="13" t="str">
        <f>IF(Deník!$W289&lt;&gt;"",IF(Deník!$B289=Statistika!$F$69,Deník!$W289,""),"")</f>
        <v/>
      </c>
      <c r="EP289" s="601" t="str">
        <f>IF(Deník!$W289&lt;&gt;"",IF(Deník!$B289=Statistika!$F$70,Deník!$W289,""),"")</f>
        <v/>
      </c>
      <c r="EQ289" s="90"/>
      <c r="ER289" s="63" t="str">
        <f>IF(Deník!$W289&lt;&gt;"",IF(Deník!$J289="L",Deník!$W289,""),"")</f>
        <v/>
      </c>
      <c r="ES289" s="13" t="str">
        <f>IF(Deník!$W289&lt;&gt;"",IF(Deník!$J289="S",Deník!$W289,""),"")</f>
        <v/>
      </c>
      <c r="ET289" s="95"/>
      <c r="EU289" s="88"/>
      <c r="EV289" s="63" t="str">
        <f>IF(WEEKDAY(Deník!$C289,2)=1,Deník!$W289,"")</f>
        <v/>
      </c>
      <c r="EW289" s="13" t="str">
        <f>IF(WEEKDAY(Deník!$C289,2)=2,Deník!$W289,"")</f>
        <v/>
      </c>
      <c r="EX289" s="13" t="str">
        <f>IF(WEEKDAY(Deník!$C289,2)=3,Deník!$W289,"")</f>
        <v/>
      </c>
      <c r="EY289" s="13" t="str">
        <f>IF(WEEKDAY(Deník!$C289,2)=4,Deník!$W289,"")</f>
        <v/>
      </c>
      <c r="EZ289" s="60" t="str">
        <f>IF(WEEKDAY(Deník!$C289,2)=5,Deník!$W289,"")</f>
        <v/>
      </c>
      <c r="FA289" s="99"/>
      <c r="FB289" s="100">
        <f>Deník!D289</f>
        <v>0</v>
      </c>
      <c r="FC289" s="63">
        <f>IF($FB289&lt;&gt;"",IF(AND($FB289&gt;=FC$2,$FB289&lt;=FC$3),Deník!$W289,""))</f>
        <v>0</v>
      </c>
      <c r="FD289" s="63" t="str">
        <f>IF($FB289&lt;&gt;"",IF(AND($FB289&gt;=FD$2,$FB289&lt;=FD$3),Deník!$W289,""))</f>
        <v/>
      </c>
      <c r="FE289" s="63" t="str">
        <f>IF($FB289&lt;&gt;"",IF(AND($FB289&gt;=FE$2,$FB289&lt;=FE$3),Deník!$W289,""))</f>
        <v/>
      </c>
      <c r="FF289" s="63" t="str">
        <f>IF($FB289&lt;&gt;"",IF(AND($FB289&gt;=FF$2,$FB289&lt;=FF$3),Deník!$W289,""))</f>
        <v/>
      </c>
      <c r="FG289" s="63" t="str">
        <f>IF($FB289&lt;&gt;"",IF(AND($FB289&gt;=FG$2,$FB289&lt;=FG$3),Deník!$W289,""))</f>
        <v/>
      </c>
      <c r="FH289" s="63" t="str">
        <f>IF($FB289&lt;&gt;"",IF(AND($FB289&gt;=FH$2,$FB289&lt;=FH$3),Deník!$W289,""))</f>
        <v/>
      </c>
      <c r="FI289" s="63" t="str">
        <f>IF($FB289&lt;&gt;"",IF(AND($FB289&gt;=FI$2,$FB289&lt;=FI$3),Deník!$W289,""))</f>
        <v/>
      </c>
      <c r="FJ289" s="63" t="str">
        <f>IF($FB289&lt;&gt;"",IF(AND($FB289&gt;=FJ$2,$FB289&lt;=FJ$3),Deník!$W289,""))</f>
        <v/>
      </c>
      <c r="FK289" s="63" t="str">
        <f>IF($FB289&lt;&gt;"",IF(AND($FB289&gt;=FK$2,$FB289&lt;=FK$3),Deník!$W289,""))</f>
        <v/>
      </c>
      <c r="FL289" s="63" t="str">
        <f>IF($FB289&lt;&gt;"",IF(AND($FB289&gt;=FL$2,$FB289&lt;=FL$3),Deník!$W289,""))</f>
        <v/>
      </c>
      <c r="FM289" s="63" t="str">
        <f>IF($FB289&lt;&gt;"",IF(AND($FB289&gt;=FM$2,$FB289&lt;=FM$3),Deník!$W289,""))</f>
        <v/>
      </c>
      <c r="FN289" s="13"/>
      <c r="FO289" s="20" t="str">
        <f>IF(Deník!$W289&gt;1,Deník!$W289,"")</f>
        <v/>
      </c>
      <c r="FP289" s="20" t="str">
        <f>IF(Deník!$W289&lt;0,Deník!$W289,"")</f>
        <v/>
      </c>
      <c r="FQ289" s="17"/>
      <c r="FS289" s="233"/>
      <c r="FT289" s="233" t="str">
        <f>IF(Deník!$W289&lt;&gt;"",IF(Deník!$Y289=Statistika!$F$78,Deník!$W289,""),"")</f>
        <v/>
      </c>
      <c r="FU289" s="233" t="str">
        <f>IF(Deník!$W289&lt;&gt;"",IF(Deník!$Y289=Statistika!$F$79,Deník!$W289,""),"")</f>
        <v/>
      </c>
      <c r="FV289" s="233" t="str">
        <f>IF(Deník!$W289&lt;&gt;"",IF(Deník!$Y289=Statistika!$F$80,Deník!$W289,""),"")</f>
        <v/>
      </c>
      <c r="FW289" s="233" t="str">
        <f>IF(Deník!$W289&lt;&gt;"",IF(Deník!$Y289=Statistika!$F$81,Deník!$W289,""),"")</f>
        <v/>
      </c>
      <c r="FX289" s="233" t="str">
        <f>IF(Deník!$W289&lt;&gt;"",IF(Deník!$Y289=Statistika!$F$82,Deník!$W289,""),"")</f>
        <v/>
      </c>
      <c r="FY289" s="233" t="str">
        <f>IF(Deník!$W289&lt;&gt;"",IF(Deník!$Y289=Statistika!$F$83,Deník!$W289,""),"")</f>
        <v/>
      </c>
      <c r="FZ289" s="233" t="str">
        <f>IF(Deník!$W289&lt;&gt;"",IF(Deník!$Y289=Statistika!$F$84,Deník!$W289,""),"")</f>
        <v/>
      </c>
      <c r="GA289" s="233" t="str">
        <f>IF(Deník!$W289&lt;&gt;"",IF(Deník!$Y289=Statistika!$F$85,Deník!$W289,""),"")</f>
        <v/>
      </c>
      <c r="GB289" s="233" t="str">
        <f>IF(Deník!$W289&lt;&gt;"",IF(Deník!$Y289=Statistika!$F$86,Deník!$W289,""),"")</f>
        <v/>
      </c>
      <c r="GC289" s="233" t="str">
        <f>IF(Deník!$W289&lt;&gt;"",IF(Deník!$Y289=Statistika!$F$87,Deník!$W289,""),"")</f>
        <v/>
      </c>
      <c r="GD289" s="233" t="str">
        <f>IF(Deník!$W289&lt;&gt;"",IF(Deník!$Y289=Statistika!$F$88,Deník!$W289,""),"")</f>
        <v/>
      </c>
      <c r="GE289" s="233" t="str">
        <f>IF(Deník!$W289&lt;&gt;"",IF(Deník!$Y289=Statistika!$F$89,Deník!$W289,""),"")</f>
        <v/>
      </c>
      <c r="GF289" s="233" t="str">
        <f>IF(Deník!$W289&lt;&gt;"",IF(Deník!$Y289=Statistika!$F$90,Deník!$W289,""),"")</f>
        <v/>
      </c>
      <c r="GG289" s="233" t="str">
        <f>IF(Deník!$W289&lt;&gt;"",IF(Deník!$Y289=Statistika!$F$91,Deník!$W289,""),"")</f>
        <v/>
      </c>
      <c r="GH289" s="233"/>
      <c r="GI289" s="233" t="str">
        <f>IF(Deník!$W289&lt;&gt;"",IF(Deník!$AB289=Statistika!$L$100,Deník!$W289,""),"")</f>
        <v/>
      </c>
      <c r="GJ289" s="233" t="str">
        <f>IF(Deník!$W289&lt;&gt;"",IF(Deník!$AB289=Statistika!$L$101,Deník!$W289,""),"")</f>
        <v/>
      </c>
      <c r="GK289" s="233" t="str">
        <f>IF(Deník!$W289&lt;&gt;"",IF(Deník!$AB289=Statistika!$L$102,Deník!$W289,""),"")</f>
        <v/>
      </c>
      <c r="GL289" s="233" t="str">
        <f>IF(Deník!$W289&lt;&gt;"",IF(Deník!$AB289=Statistika!$L$103,Deník!$W289,""),"")</f>
        <v/>
      </c>
      <c r="GM289" s="233" t="str">
        <f>IF(Deník!$W289&lt;&gt;"",IF(Deník!$AB289=Statistika!$L$104,Deník!$W289,""),"")</f>
        <v/>
      </c>
      <c r="GN289" s="233" t="str">
        <f>IF(Deník!$W289&lt;&gt;"",IF(Deník!$AB289=Statistika!$L$105,Deník!$W289,""),"")</f>
        <v/>
      </c>
      <c r="GO289" s="233" t="str">
        <f>IF(Deník!$W289&lt;&gt;"",IF(Deník!$AB289=Statistika!$L$106,Deník!$W289,""),"")</f>
        <v/>
      </c>
      <c r="GP289" s="233" t="str">
        <f>IF(Deník!$W289&lt;&gt;"",IF(Deník!$AB289=Statistika!$L$107,Deník!$W289,""),"")</f>
        <v/>
      </c>
      <c r="GQ289" s="233" t="str">
        <f>IF(Deník!$W289&lt;&gt;"",IF(Deník!$AB289=Statistika!$L$108,Deník!$W289,""),"")</f>
        <v/>
      </c>
      <c r="GS289" s="233" t="str">
        <f>IF(Deník!$W289&lt;0,IF(Deník!$AC289=Statistika!$F$117,Deník!$W289,""),"")</f>
        <v/>
      </c>
      <c r="GT289" s="233" t="str">
        <f>IF(Deník!$W289&lt;0,IF(Deník!$AC289=Statistika!$F$118,Deník!$W289,""),"")</f>
        <v/>
      </c>
      <c r="GU289" s="233" t="str">
        <f>IF(Deník!$W289&lt;0,IF(Deník!$AC289=Statistika!$F$119,Deník!$W289,""),"")</f>
        <v/>
      </c>
      <c r="GV289" s="233" t="str">
        <f>IF(Deník!$W289&lt;0,IF(Deník!$AC289=Statistika!$F$120,Deník!$W289,""),"")</f>
        <v/>
      </c>
      <c r="GW289" s="233" t="str">
        <f>IF(Deník!$W289&lt;0,IF(Deník!$AC289=Statistika!$F$121,Deník!$W289,""),"")</f>
        <v/>
      </c>
      <c r="GX289" s="233" t="str">
        <f>IF(Deník!$W289&lt;0,IF(Deník!$AC289=Statistika!$F$122,Deník!$W289,""),"")</f>
        <v/>
      </c>
      <c r="GY289" s="233" t="str">
        <f>IF(Deník!$W289&lt;0,IF(Deník!$AC289=Statistika!$F$123,Deník!$W289,""),"")</f>
        <v/>
      </c>
      <c r="GZ289" s="233" t="str">
        <f>IF(Deník!$W289&lt;0,IF(Deník!$AC289=Statistika!$F$124,Deník!$W289,""),"")</f>
        <v/>
      </c>
      <c r="HA289" s="233" t="str">
        <f>IF(Deník!$W289&lt;0,IF(Deník!$AC289=Statistika!$F$125,Deník!$W289,""),"")</f>
        <v/>
      </c>
      <c r="HC289" s="233" t="str">
        <f>IF(Deník!$W289&lt;0,IF(Deník!$AD289=Statistika!$F$133,Deník!$W289,""),"")</f>
        <v/>
      </c>
      <c r="HD289" s="233" t="str">
        <f>IF(Deník!$W289&lt;0,IF(Deník!$AD289=Statistika!$F$134,Deník!$W289,""),"")</f>
        <v/>
      </c>
      <c r="HE289" s="233" t="str">
        <f>IF(Deník!$W289&lt;0,IF(Deník!$AD289=Statistika!$F$135,Deník!$W289,""),"")</f>
        <v/>
      </c>
      <c r="HF289" s="233" t="str">
        <f>IF(Deník!$W289&lt;0,IF(Deník!$AD289=Statistika!$F$136,Deník!$W289,""),"")</f>
        <v/>
      </c>
      <c r="HG289" s="233" t="str">
        <f>IF(Deník!$W289&lt;0,IF(Deník!$AD289=Statistika!$F$137,Deník!$W289,""),"")</f>
        <v/>
      </c>
      <c r="ID289" s="8">
        <f>Tabulka4[[#This Row],[Sloupec3]]</f>
        <v>0</v>
      </c>
      <c r="IE289" s="17" t="str">
        <f>IF(AND([1]Deník!$C289&gt;='[1]Měsíční shrnutí'!$D$1,[1]Deník!$C289&lt;='[1]Měsíční shrnutí'!$F$1),[1]Deník!$X289,"")</f>
        <v/>
      </c>
    </row>
    <row r="290" spans="1:239">
      <c r="A290" s="8">
        <f>Deník!C291</f>
        <v>0</v>
      </c>
      <c r="B290" s="50" t="str">
        <f>Deník!R291</f>
        <v/>
      </c>
      <c r="C290" s="102" t="str">
        <f>IF(AND(Deník!R291&gt;1,Deník!R291&lt;&gt;""),1,"")</f>
        <v/>
      </c>
      <c r="D290" s="102" t="str">
        <f>IF(AND(Deník!R291&lt;=0,Deník!R291&lt;&gt;""),1,"")</f>
        <v/>
      </c>
      <c r="E290" s="103" t="str">
        <f>IF(AND(Deník!R291&gt;=0,Deník!R291&lt;=1),1,"")</f>
        <v/>
      </c>
      <c r="F290" s="79" t="str">
        <f>IF(Deník!R291&lt;&gt;"",Deník!R291+F289,"")</f>
        <v/>
      </c>
      <c r="G290" s="85"/>
      <c r="H290" s="54" t="str">
        <f>IF(MONTH(Deník!$C290)=H$2,IF(AND(Deník!$R290&gt;=0,Deník!$R290&lt;=1),"BE",Deník!$R290),"")</f>
        <v/>
      </c>
      <c r="I290" s="11" t="str">
        <f>IF(MONTH(Deník!$C290)=I$2,IF(AND(Deník!$R290&gt;=0,Deník!$R290&lt;=1),"BE",Deník!$R290),"")</f>
        <v/>
      </c>
      <c r="J290" s="11" t="str">
        <f>IF(MONTH(Deník!$C290)=J$2,IF(AND(Deník!$R290&gt;=0,Deník!$R290&lt;=1),"BE",Deník!$R290),"")</f>
        <v/>
      </c>
      <c r="K290" s="11" t="str">
        <f>IF(MONTH(Deník!$C290)=K$2,IF(AND(Deník!$R290&gt;=0,Deník!$R290&lt;=1),"BE",Deník!$R290),"")</f>
        <v/>
      </c>
      <c r="L290" s="11" t="str">
        <f>IF(MONTH(Deník!$C290)=L$2,IF(AND(Deník!$R290&gt;=0,Deník!$R290&lt;=1),"BE",Deník!$R290),"")</f>
        <v/>
      </c>
      <c r="M290" s="11" t="str">
        <f>IF(MONTH(Deník!$C290)=M$2,IF(AND(Deník!$R290&gt;=0,Deník!$R290&lt;=1),"BE",Deník!$R290),"")</f>
        <v/>
      </c>
      <c r="N290" s="11" t="str">
        <f>IF(MONTH(Deník!$C290)=N$2,IF(AND(Deník!$R290&gt;=0,Deník!$R290&lt;=1),"BE",Deník!$R290),"")</f>
        <v/>
      </c>
      <c r="O290" s="11" t="str">
        <f>IF(MONTH(Deník!$C290)=O$2,IF(AND(Deník!$R290&gt;=0,Deník!$R290&lt;=1),"BE",Deník!$R290),"")</f>
        <v/>
      </c>
      <c r="P290" s="11" t="str">
        <f>IF(MONTH(Deník!$C290)=P$2,IF(AND(Deník!$R290&gt;=0,Deník!$R290&lt;=1),"BE",Deník!$R290),"")</f>
        <v/>
      </c>
      <c r="Q290" s="11" t="str">
        <f>IF(MONTH(Deník!$C290)=Q$2,IF(AND(Deník!$R290&gt;=0,Deník!$R290&lt;=1),"BE",Deník!$R290),"")</f>
        <v/>
      </c>
      <c r="R290" s="11" t="str">
        <f>IF(MONTH(Deník!$C290)=R$2,IF(AND(Deník!$R290&gt;=0,Deník!$R290&lt;=1),"BE",Deník!$R290),"")</f>
        <v/>
      </c>
      <c r="S290" s="57" t="str">
        <f>IF(MONTH(Deník!$C290)=S$2,IF(AND(Deník!$R290&gt;=0,Deník!$R290&lt;=1),"BE",Deník!$R290),"")</f>
        <v/>
      </c>
      <c r="U290" s="12"/>
      <c r="V290" s="12"/>
      <c r="X290" s="600" t="str">
        <f>IF(Deník!$R290&lt;&gt;"",IF(Deník!$B290=Statistika!$F$63,IF(AND(Deník!$R290&gt;=0,Deník!$R290&lt;=1),"BE",Deník!$R290),""),"")</f>
        <v/>
      </c>
      <c r="Y290" s="13" t="str">
        <f>IF(Deník!$R290&lt;&gt;"",IF(Deník!$B290=Statistika!$F$64,IF(AND(Deník!$R290&gt;=0,Deník!$R290&lt;=1),"BE",Deník!$R290),""),"")</f>
        <v/>
      </c>
      <c r="Z290" s="13" t="str">
        <f>IF(Deník!$R290&lt;&gt;"",IF(Deník!$B290=Statistika!$F$65,IF(AND(Deník!$R290&gt;=0,Deník!$R290&lt;=1),"BE",Deník!$R290),""),"")</f>
        <v/>
      </c>
      <c r="AA290" s="13" t="str">
        <f>IF(Deník!$R290&lt;&gt;"",IF(Deník!$B290=Statistika!$F$66,IF(AND(Deník!$R290&gt;=0,Deník!$R290&lt;=1),"BE",Deník!$R290),""),"")</f>
        <v/>
      </c>
      <c r="AB290" s="13" t="str">
        <f>IF(Deník!$R290&lt;&gt;"",IF(Deník!$B290=Statistika!$F$67,IF(AND(Deník!$R290&gt;=0,Deník!$R290&lt;=1),"BE",Deník!$R290),""),"")</f>
        <v/>
      </c>
      <c r="AC290" s="13" t="str">
        <f>IF(Deník!$R290&lt;&gt;"",IF(Deník!$B290=Statistika!$F$68,IF(AND(Deník!$R290&gt;=0,Deník!$R290&lt;=1),"BE",Deník!$R290),""),"")</f>
        <v/>
      </c>
      <c r="AD290" s="13" t="str">
        <f>IF(Deník!$R290&lt;&gt;"",IF(Deník!$B290=Statistika!$F$69,IF(AND(Deník!$R290&gt;=0,Deník!$R290&lt;=1),"BE",Deník!$R290),""),"")</f>
        <v/>
      </c>
      <c r="AE290" s="601" t="str">
        <f>IF(Deník!$R290&lt;&gt;"",IF(Deník!$B290=Statistika!$F$70,IF(AND(Deník!$R290&gt;=0,Deník!$R290&lt;=1),"BE",Deník!$R290),""),"")</f>
        <v/>
      </c>
      <c r="AF290" s="90"/>
      <c r="AG290" s="63" t="str">
        <f>IF(Deník!$R290&lt;&gt;"",IF(Deník!$J290="L",IF(AND(Deník!$R290&gt;=0,Deník!$R290&lt;=1),"BE",Deník!$R290),""),"")</f>
        <v/>
      </c>
      <c r="AH290" s="13" t="str">
        <f>IF(Deník!$R290&lt;&gt;"",IF(Deník!$J290="S",IF(AND(Deník!$R290&gt;=0,Deník!$R290&lt;=1),"BE",Deník!$R290),""),"")</f>
        <v/>
      </c>
      <c r="AI290" s="95"/>
      <c r="AJ290" s="71" t="str">
        <f>IF(Deník!N291&lt;&gt;"",Deník!N291*-1,"")</f>
        <v/>
      </c>
      <c r="AK290" s="88"/>
      <c r="AL290" s="63" t="str">
        <f>IF(WEEKDAY(Deník!$C290,2)=1,IF(AND(Deník!$R290&gt;=0,Deník!$R290&lt;=1),"BE",Deník!$R290),"")</f>
        <v/>
      </c>
      <c r="AM290" s="13" t="str">
        <f>IF(WEEKDAY(Deník!$C290,2)=2,IF(AND(Deník!$R290&gt;=0,Deník!$R290&lt;=1),"BE",Deník!$R290),"")</f>
        <v/>
      </c>
      <c r="AN290" s="13" t="str">
        <f>IF(WEEKDAY(Deník!$C290,2)=3,IF(AND(Deník!$R290&gt;=0,Deník!$R290&lt;=1),"BE",Deník!$R290),"")</f>
        <v/>
      </c>
      <c r="AO290" s="13" t="str">
        <f>IF(WEEKDAY(Deník!$C290,2)=4,IF(AND(Deník!$R290&gt;=0,Deník!$R290&lt;=1),"BE",Deník!$R290),"")</f>
        <v/>
      </c>
      <c r="AP290" s="60" t="str">
        <f>IF(WEEKDAY(Deník!$C290,2)=5,IF(AND(Deník!$R290&gt;=0,Deník!$R290&lt;=1),"BE",Deník!$R290),"")</f>
        <v/>
      </c>
      <c r="AQ290" s="99"/>
      <c r="AR290" s="100">
        <f>Deník!D290</f>
        <v>0</v>
      </c>
      <c r="AS290" s="63" t="str">
        <f>IF(Deník!$D290&lt;&gt;"",IF(AND(Deník!$D290&gt;=AS$2,Deník!$D290&lt;=AS$3),IF(AND(Deník!$R290&gt;=0,Deník!$R290&lt;=1),"BE",Deník!$R290),""),"")</f>
        <v/>
      </c>
      <c r="AT290" s="63" t="str">
        <f>IF(Deník!$D290&lt;&gt;"",IF(AND(Deník!$D290&gt;=AT$2,Deník!$D290&lt;=AT$3),IF(AND(Deník!$R290&gt;=0,Deník!$R290&lt;=1),"BE",Deník!$R290),""),"")</f>
        <v/>
      </c>
      <c r="AU290" s="63" t="str">
        <f>IF(Deník!$D290&lt;&gt;"",IF(AND(Deník!$D290&gt;=AU$2,Deník!$D290&lt;=AU$3),IF(AND(Deník!$R290&gt;=0,Deník!$R290&lt;=1),"BE",Deník!$R290),""),"")</f>
        <v/>
      </c>
      <c r="AV290" s="63" t="str">
        <f>IF(Deník!$D290&lt;&gt;"",IF(AND(Deník!$D290&gt;=AV$2,Deník!$D290&lt;=AV$3),IF(AND(Deník!$R290&gt;=0,Deník!$R290&lt;=1),"BE",Deník!$R290),""),"")</f>
        <v/>
      </c>
      <c r="AW290" s="63" t="str">
        <f>IF(Deník!$D290&lt;&gt;"",IF(AND(Deník!$D290&gt;=AW$2,Deník!$D290&lt;=AW$3),IF(AND(Deník!$R290&gt;=0,Deník!$R290&lt;=1),"BE",Deník!$R290),""),"")</f>
        <v/>
      </c>
      <c r="AX290" s="63" t="str">
        <f>IF(Deník!$D290&lt;&gt;"",IF(AND(Deník!$D290&gt;=AX$2,Deník!$D290&lt;=AX$3),IF(AND(Deník!$R290&gt;=0,Deník!$R290&lt;=1),"BE",Deník!$R290),""),"")</f>
        <v/>
      </c>
      <c r="AY290" s="63" t="str">
        <f>IF(Deník!$D290&lt;&gt;"",IF(AND(Deník!$D290&gt;=AY$2,Deník!$D290&lt;=AY$3),IF(AND(Deník!$R290&gt;=0,Deník!$R290&lt;=1),"BE",Deník!$R290),""),"")</f>
        <v/>
      </c>
      <c r="AZ290" s="63" t="str">
        <f>IF(Deník!$D290&lt;&gt;"",IF(AND(Deník!$D290&gt;=AZ$2,Deník!$D290&lt;=AZ$3),IF(AND(Deník!$R290&gt;=0,Deník!$R290&lt;=1),"BE",Deník!$R290),""),"")</f>
        <v/>
      </c>
      <c r="BA290" s="63" t="str">
        <f>IF(Deník!$D290&lt;&gt;"",IF(AND(Deník!$D290&gt;=BA$2,Deník!$D290&lt;=BA$3),IF(AND(Deník!$R290&gt;=0,Deník!$R290&lt;=1),"BE",Deník!$R290),""),"")</f>
        <v/>
      </c>
      <c r="BB290" s="63" t="str">
        <f>IF(Deník!$D290&lt;&gt;"",IF(AND(Deník!$D290&gt;=BB$2,Deník!$D290&lt;=BB$3),IF(AND(Deník!$R290&gt;=0,Deník!$R290&lt;=1),"BE",Deník!$R290),""),"")</f>
        <v/>
      </c>
      <c r="BC290" s="71" t="str">
        <f>IF(Deník!$D290&lt;&gt;"",IF(AND(Deník!$D290&gt;=BC$2,Deník!$D290&lt;=BC$3),IF(AND(Deník!$R290&gt;=0,Deník!$R290&lt;=1),"BE",Deník!$R290),""),"")</f>
        <v/>
      </c>
      <c r="BD290" s="20" t="str">
        <f>IF(Deník!$J291="S",(Deník!$M291-Deník!$K291),IF(Deník!$J291="L",(Deník!$K291-Deník!$M291),""))</f>
        <v/>
      </c>
      <c r="BE290" s="20" t="str">
        <f>IF(Deník!$J291="S",(Deník!$K291-Deník!$O291),IF(Deník!$J291="L",(Deník!$O291-Deník!$K291),""))</f>
        <v/>
      </c>
      <c r="BF290" s="20" t="str">
        <f>IF(Deník!$J291="S",(Deník!$K291-Deník!$L291),IF(Deník!$J291="L",(Deník!$L291-Deník!$K291),""))</f>
        <v/>
      </c>
      <c r="BG290" s="20" t="str">
        <f>IF(Deník!$J291="S",(Deník!$K291-Deník!$S291),IF(Deník!$J291="L",(Deník!$S291-Deník!$K291),""))</f>
        <v/>
      </c>
      <c r="BH290" s="20" t="str">
        <f>IF(Deník!$J291="S",(Deník!$K291-Deník!$U291),IF(Deník!$J291="L",(Deník!$U291-Deník!$K291),""))</f>
        <v/>
      </c>
      <c r="BI290" s="20" t="str">
        <f>IF(Deník!$R290&gt;1,Deník!$R290,"")</f>
        <v/>
      </c>
      <c r="BJ290" s="20" t="str">
        <f>IF(Deník!$R290&lt;0,Deník!$R290,"")</f>
        <v/>
      </c>
      <c r="BK290" s="17"/>
      <c r="BM290" s="233" t="str">
        <f>IF(Deník!$R290&lt;&gt;"",IF(Deník!$Y290=Statistika!$F$78,IF(AND(Deník!$R290&gt;=0,Deník!$R290&lt;=1),"BE",Deník!$R290),""),"")</f>
        <v/>
      </c>
      <c r="BN290" s="233" t="str">
        <f>IF(Deník!$R290&lt;&gt;"",IF(Deník!$Y290=Statistika!$F$79,IF(AND(Deník!$R290&gt;=0,Deník!$R290&lt;=1),"BE",Deník!$R290),""),"")</f>
        <v/>
      </c>
      <c r="BO290" s="233" t="str">
        <f>IF(Deník!$R290&lt;&gt;"",IF(Deník!$Y290=Statistika!$F$80,IF(AND(Deník!$R290&gt;=0,Deník!$R290&lt;=1),"BE",Deník!$R290),""),"")</f>
        <v/>
      </c>
      <c r="BP290" s="233" t="str">
        <f>IF(Deník!$R290&lt;&gt;"",IF(Deník!$Y290=Statistika!$F$81,IF(AND(Deník!$R290&gt;=0,Deník!$R290&lt;=1),"BE",Deník!$R290),""),"")</f>
        <v/>
      </c>
      <c r="BQ290" s="233" t="str">
        <f>IF(Deník!$R290&lt;&gt;"",IF(Deník!$Y290=Statistika!$F$82,IF(AND(Deník!$R290&gt;=0,Deník!$R290&lt;=1),"BE",Deník!$R290),""),"")</f>
        <v/>
      </c>
      <c r="BR290" s="233" t="str">
        <f>IF(Deník!$R290&lt;&gt;"",IF(Deník!$Y290=Statistika!$F$83,IF(AND(Deník!$R290&gt;=0,Deník!$R290&lt;=1),"BE",Deník!$R290),""),"")</f>
        <v/>
      </c>
      <c r="BS290" s="233" t="str">
        <f>IF(Deník!$R290&lt;&gt;"",IF(Deník!$Y290=Statistika!$F$84,IF(AND(Deník!$R290&gt;=0,Deník!$R290&lt;=1),"BE",Deník!$R290),""),"")</f>
        <v/>
      </c>
      <c r="BT290" s="233" t="str">
        <f>IF(Deník!$R290&lt;&gt;"",IF(Deník!$Y290=Statistika!$F$85,IF(AND(Deník!$R290&gt;=0,Deník!$R290&lt;=1),"BE",Deník!$R290),""),"")</f>
        <v/>
      </c>
      <c r="BU290" s="233" t="str">
        <f>IF(Deník!$R290&lt;&gt;"",IF(Deník!$Y290=Statistika!$F$86,IF(AND(Deník!$R290&gt;=0,Deník!$R290&lt;=1),"BE",Deník!$R290),""),"")</f>
        <v/>
      </c>
      <c r="BV290" s="233" t="str">
        <f>IF(Deník!$R290&lt;&gt;"",IF(Deník!$Y290=Statistika!$F$87,IF(AND(Deník!$R290&gt;=0,Deník!$R290&lt;=1),"BE",Deník!$R290),""),"")</f>
        <v/>
      </c>
      <c r="BW290" s="233" t="str">
        <f>IF(Deník!$R290&lt;&gt;"",IF(Deník!$Y290=Statistika!$F$88,IF(AND(Deník!$R290&gt;=0,Deník!$R290&lt;=1),"BE",Deník!$R290),""),"")</f>
        <v/>
      </c>
      <c r="BX290" s="233" t="str">
        <f>IF(Deník!$R290&lt;&gt;"",IF(Deník!$Y290=Statistika!$F$89,IF(AND(Deník!$R290&gt;=0,Deník!$R290&lt;=1),"BE",Deník!$R290),""),"")</f>
        <v/>
      </c>
      <c r="BY290" s="233" t="str">
        <f>IF(Deník!$R290&lt;&gt;"",IF(Deník!$Y290=Statistika!$F$90,IF(AND(Deník!$R290&gt;=0,Deník!$R290&lt;=1),"BE",Deník!$R290),""),"")</f>
        <v/>
      </c>
      <c r="BZ290" s="233" t="str">
        <f>IF(Deník!$R290&lt;&gt;"",IF(Deník!$Y290=Statistika!$F$91,IF(AND(Deník!$R290&gt;=0,Deník!$R290&lt;=1),"BE",Deník!$R290),""),"")</f>
        <v/>
      </c>
      <c r="CA290" s="233"/>
      <c r="CB290" s="233" t="str">
        <f>IF(Deník!$R290&lt;&gt;"",IF(Deník!$AB290="SL",IF(AND(Deník!$R290&gt;=0,Deník!$R290&lt;=1),"BE",Deník!$R290),""),"")</f>
        <v/>
      </c>
      <c r="CC290" s="233" t="str">
        <f>IF(Deník!$R290&lt;&gt;"",IF(Deník!$AB290="BE10",IF(AND(Deník!$R290&gt;=0,Deník!$R290&lt;=1),"BE",Deník!$R290),""),"")</f>
        <v/>
      </c>
      <c r="CD290" s="233" t="str">
        <f>IF(Deník!$R290&lt;&gt;"",IF(Deník!$AB290="BE15",IF(AND(Deník!$R290&gt;=0,Deník!$R290&lt;=1),"BE",Deník!$R290),""),"")</f>
        <v/>
      </c>
      <c r="CE290" s="233" t="str">
        <f>IF(Deník!$R290&lt;&gt;"",IF(Deník!$AB290="BE20",IF(AND(Deník!$R290&gt;=0,Deník!$R290&lt;=1),"BE",Deník!$R290),""),"")</f>
        <v/>
      </c>
      <c r="CF290" s="233" t="str">
        <f>IF(Deník!$R290&lt;&gt;"",IF(Deník!$AB290="TP1",IF(AND(Deník!$R290&gt;=0,Deník!$R290&lt;=1),"BE",Deník!$R290),""),"")</f>
        <v/>
      </c>
      <c r="CG290" s="233" t="str">
        <f>IF(Deník!$R290&lt;&gt;"",IF(Deník!$AB290="TP2",IF(AND(Deník!$R290&gt;=0,Deník!$R290&lt;=1),"BE",Deník!$R290),""),"")</f>
        <v/>
      </c>
      <c r="CH290" s="233" t="str">
        <f>IF(Deník!$R290&lt;&gt;"",IF(Deník!$AB290="TP3",IF(AND(Deník!$R290&gt;=0,Deník!$R290&lt;=1),"BE",Deník!$R290),""),"")</f>
        <v/>
      </c>
      <c r="CI290" s="233" t="str">
        <f>IF(Deník!$R290&lt;&gt;"",IF(Deník!$AB290="Trailing SL",IF(AND(Deník!$R290&gt;=0,Deník!$R290&lt;=1),"BE",Deník!$R290),""),"")</f>
        <v/>
      </c>
      <c r="CJ290" s="233" t="str">
        <f>IF(Deník!$R290&lt;&gt;"",IF(Deník!$AB290="Manual",IF(AND(Deník!$R290&gt;=0,Deník!$R290&lt;=1),"BE",Deník!$R290),""),"")</f>
        <v/>
      </c>
      <c r="CK290" s="233"/>
      <c r="CL290" s="233" t="str">
        <f>IF(Deník!$R290&lt;0,IF(Deník!$AC290=Statistika!$F$117,Deník!$R290,""),"")</f>
        <v/>
      </c>
      <c r="CM290" s="233" t="str">
        <f>IF(Deník!$R290&lt;0,IF(Deník!$AC290=Statistika!$F$118,Deník!$R290,""),"")</f>
        <v/>
      </c>
      <c r="CN290" s="233" t="str">
        <f>IF(Deník!$R290&lt;0,IF(Deník!$AC290=Statistika!$F$119,Deník!$R290,""),"")</f>
        <v/>
      </c>
      <c r="CO290" s="233" t="str">
        <f>IF(Deník!$R290&lt;0,IF(Deník!$AC290=Statistika!$F$120,Deník!$R290,""),"")</f>
        <v/>
      </c>
      <c r="CP290" s="233" t="str">
        <f>IF(Deník!$R290&lt;0,IF(Deník!$AC290=Statistika!$F$121,Deník!$R290,""),"")</f>
        <v/>
      </c>
      <c r="CQ290" s="233" t="str">
        <f>IF(Deník!$R290&lt;0,IF(Deník!$AC290=Statistika!$F$122,Deník!$R290,""),"")</f>
        <v/>
      </c>
      <c r="CR290" s="233" t="str">
        <f>IF(Deník!$R290&lt;0,IF(Deník!$AC290=Statistika!$F$123,Deník!$R290,""),"")</f>
        <v/>
      </c>
      <c r="CS290" s="233" t="str">
        <f>IF(Deník!$R290&lt;0,IF(Deník!$AC290=Statistika!$F$124,Deník!$R290,""),"")</f>
        <v/>
      </c>
      <c r="CT290" s="233" t="str">
        <f>IF(Deník!$R290&lt;0,IF(Deník!$AC290=Statistika!$F$125,Deník!$R290,""),"")</f>
        <v/>
      </c>
      <c r="CU290" s="233"/>
      <c r="CV290" s="233" t="str">
        <f>IF(Deník!$R290&lt;0,IF(Deník!$AD290=$CV$2,Deník!$R290,""),"")</f>
        <v/>
      </c>
      <c r="CW290" s="233" t="str">
        <f>IF(Deník!$R290&lt;0,IF(Deník!$AD290=$CW$2,Deník!$R290,""),"")</f>
        <v/>
      </c>
      <c r="CX290" s="233" t="str">
        <f>IF(Deník!$R290&lt;0,IF(Deník!$AD290=$CX$2,Deník!$R290,""),"")</f>
        <v/>
      </c>
      <c r="CY290" s="233" t="str">
        <f>IF(Deník!$R290&lt;0,IF(Deník!$AD290=$CY$2,Deník!$R290,""),"")</f>
        <v/>
      </c>
      <c r="CZ290" s="233" t="str">
        <f>IF(Deník!$R290&lt;0,IF(Deník!$AD290=$CZ$2,Deník!$R290,""),"")</f>
        <v/>
      </c>
      <c r="DL290" s="221">
        <f t="shared" si="14"/>
        <v>93847.029999999984</v>
      </c>
      <c r="DM290" s="220">
        <f t="shared" si="13"/>
        <v>-6.1529700000000132E-2</v>
      </c>
      <c r="DO290" s="50">
        <f>Deník!W291</f>
        <v>0</v>
      </c>
      <c r="DP290" s="102" t="str">
        <f>IF(AND(Deník!W291&gt;0),1,"")</f>
        <v/>
      </c>
      <c r="DQ290" s="102">
        <f>IF(AND(Deník!W291&lt;=0),1,"")</f>
        <v>1</v>
      </c>
      <c r="DR290" s="227"/>
      <c r="DS290" s="228"/>
      <c r="DT290" s="85"/>
      <c r="DU290" s="54">
        <f>IF(MONTH(Deník!$C290)=DU$2,Deník!$W290,"")</f>
        <v>0</v>
      </c>
      <c r="DV290" s="222" t="str">
        <f>IF(MONTH(Deník!$C290)=DV$2,Deník!$W290,"")</f>
        <v/>
      </c>
      <c r="DW290" s="222" t="str">
        <f>IF(MONTH(Deník!$C290)=DW$2,Deník!$W290,"")</f>
        <v/>
      </c>
      <c r="DX290" s="222" t="str">
        <f>IF(MONTH(Deník!$C290)=DX$2,Deník!$W290,"")</f>
        <v/>
      </c>
      <c r="DY290" s="222" t="str">
        <f>IF(MONTH(Deník!$C290)=DY$2,Deník!$W290,"")</f>
        <v/>
      </c>
      <c r="DZ290" s="222" t="str">
        <f>IF(MONTH(Deník!$C290)=DZ$2,Deník!$W290,"")</f>
        <v/>
      </c>
      <c r="EA290" s="222" t="str">
        <f>IF(MONTH(Deník!$C290)=EA$2,Deník!$W290,"")</f>
        <v/>
      </c>
      <c r="EB290" s="222" t="str">
        <f>IF(MONTH(Deník!$C290)=EB$2,Deník!$W290,"")</f>
        <v/>
      </c>
      <c r="EC290" s="222" t="str">
        <f>IF(MONTH(Deník!$C290)=EC$2,Deník!$W290,"")</f>
        <v/>
      </c>
      <c r="ED290" s="222" t="str">
        <f>IF(MONTH(Deník!$C290)=ED$2,Deník!$W290,"")</f>
        <v/>
      </c>
      <c r="EE290" s="222" t="str">
        <f>IF(MONTH(Deník!$C290)=EE$2,Deník!$W290,"")</f>
        <v/>
      </c>
      <c r="EF290" s="222" t="str">
        <f>IF(MONTH(Deník!$C290)=EF$2,Deník!$W290,"")</f>
        <v/>
      </c>
      <c r="EI290" s="600" t="str">
        <f>IF(Deník!$W290&lt;&gt;"",IF(Deník!$B290=Statistika!$F$63,Deník!$W290,""),"")</f>
        <v/>
      </c>
      <c r="EJ290" s="13" t="str">
        <f>IF(Deník!$W290&lt;&gt;"",IF(Deník!$B290=Statistika!$F$64,Deník!$W290,""),"")</f>
        <v/>
      </c>
      <c r="EK290" s="13" t="str">
        <f>IF(Deník!$W290&lt;&gt;"",IF(Deník!$B290=Statistika!$F$65,Deník!$W290,""),"")</f>
        <v/>
      </c>
      <c r="EL290" s="13" t="str">
        <f>IF(Deník!$W290&lt;&gt;"",IF(Deník!$B290=Statistika!$F$66,Deník!$W290,""),"")</f>
        <v/>
      </c>
      <c r="EM290" s="13" t="str">
        <f>IF(Deník!$W290&lt;&gt;"",IF(Deník!$B290=Statistika!$F$67,Deník!$W290,""),"")</f>
        <v/>
      </c>
      <c r="EN290" s="13" t="str">
        <f>IF(Deník!$W290&lt;&gt;"",IF(Deník!$B290=Statistika!$F$68,Deník!$W290,""),"")</f>
        <v/>
      </c>
      <c r="EO290" s="13" t="str">
        <f>IF(Deník!$W290&lt;&gt;"",IF(Deník!$B290=Statistika!$F$69,Deník!$W290,""),"")</f>
        <v/>
      </c>
      <c r="EP290" s="601" t="str">
        <f>IF(Deník!$W290&lt;&gt;"",IF(Deník!$B290=Statistika!$F$70,Deník!$W290,""),"")</f>
        <v/>
      </c>
      <c r="EQ290" s="90"/>
      <c r="ER290" s="63" t="str">
        <f>IF(Deník!$W290&lt;&gt;"",IF(Deník!$J290="L",Deník!$W290,""),"")</f>
        <v/>
      </c>
      <c r="ES290" s="13" t="str">
        <f>IF(Deník!$W290&lt;&gt;"",IF(Deník!$J290="S",Deník!$W290,""),"")</f>
        <v/>
      </c>
      <c r="ET290" s="95"/>
      <c r="EU290" s="88"/>
      <c r="EV290" s="63" t="str">
        <f>IF(WEEKDAY(Deník!$C290,2)=1,Deník!$W290,"")</f>
        <v/>
      </c>
      <c r="EW290" s="13" t="str">
        <f>IF(WEEKDAY(Deník!$C290,2)=2,Deník!$W290,"")</f>
        <v/>
      </c>
      <c r="EX290" s="13" t="str">
        <f>IF(WEEKDAY(Deník!$C290,2)=3,Deník!$W290,"")</f>
        <v/>
      </c>
      <c r="EY290" s="13" t="str">
        <f>IF(WEEKDAY(Deník!$C290,2)=4,Deník!$W290,"")</f>
        <v/>
      </c>
      <c r="EZ290" s="60" t="str">
        <f>IF(WEEKDAY(Deník!$C290,2)=5,Deník!$W290,"")</f>
        <v/>
      </c>
      <c r="FA290" s="99"/>
      <c r="FB290" s="100">
        <f>Deník!D290</f>
        <v>0</v>
      </c>
      <c r="FC290" s="63">
        <f>IF($FB290&lt;&gt;"",IF(AND($FB290&gt;=FC$2,$FB290&lt;=FC$3),Deník!$W290,""))</f>
        <v>0</v>
      </c>
      <c r="FD290" s="63" t="str">
        <f>IF($FB290&lt;&gt;"",IF(AND($FB290&gt;=FD$2,$FB290&lt;=FD$3),Deník!$W290,""))</f>
        <v/>
      </c>
      <c r="FE290" s="63" t="str">
        <f>IF($FB290&lt;&gt;"",IF(AND($FB290&gt;=FE$2,$FB290&lt;=FE$3),Deník!$W290,""))</f>
        <v/>
      </c>
      <c r="FF290" s="63" t="str">
        <f>IF($FB290&lt;&gt;"",IF(AND($FB290&gt;=FF$2,$FB290&lt;=FF$3),Deník!$W290,""))</f>
        <v/>
      </c>
      <c r="FG290" s="63" t="str">
        <f>IF($FB290&lt;&gt;"",IF(AND($FB290&gt;=FG$2,$FB290&lt;=FG$3),Deník!$W290,""))</f>
        <v/>
      </c>
      <c r="FH290" s="63" t="str">
        <f>IF($FB290&lt;&gt;"",IF(AND($FB290&gt;=FH$2,$FB290&lt;=FH$3),Deník!$W290,""))</f>
        <v/>
      </c>
      <c r="FI290" s="63" t="str">
        <f>IF($FB290&lt;&gt;"",IF(AND($FB290&gt;=FI$2,$FB290&lt;=FI$3),Deník!$W290,""))</f>
        <v/>
      </c>
      <c r="FJ290" s="63" t="str">
        <f>IF($FB290&lt;&gt;"",IF(AND($FB290&gt;=FJ$2,$FB290&lt;=FJ$3),Deník!$W290,""))</f>
        <v/>
      </c>
      <c r="FK290" s="63" t="str">
        <f>IF($FB290&lt;&gt;"",IF(AND($FB290&gt;=FK$2,$FB290&lt;=FK$3),Deník!$W290,""))</f>
        <v/>
      </c>
      <c r="FL290" s="63" t="str">
        <f>IF($FB290&lt;&gt;"",IF(AND($FB290&gt;=FL$2,$FB290&lt;=FL$3),Deník!$W290,""))</f>
        <v/>
      </c>
      <c r="FM290" s="63" t="str">
        <f>IF($FB290&lt;&gt;"",IF(AND($FB290&gt;=FM$2,$FB290&lt;=FM$3),Deník!$W290,""))</f>
        <v/>
      </c>
      <c r="FN290" s="13"/>
      <c r="FO290" s="20" t="str">
        <f>IF(Deník!$W290&gt;1,Deník!$W290,"")</f>
        <v/>
      </c>
      <c r="FP290" s="20" t="str">
        <f>IF(Deník!$W290&lt;0,Deník!$W290,"")</f>
        <v/>
      </c>
      <c r="FQ290" s="17"/>
      <c r="FS290" s="233"/>
      <c r="FT290" s="233" t="str">
        <f>IF(Deník!$W290&lt;&gt;"",IF(Deník!$Y290=Statistika!$F$78,Deník!$W290,""),"")</f>
        <v/>
      </c>
      <c r="FU290" s="233" t="str">
        <f>IF(Deník!$W290&lt;&gt;"",IF(Deník!$Y290=Statistika!$F$79,Deník!$W290,""),"")</f>
        <v/>
      </c>
      <c r="FV290" s="233" t="str">
        <f>IF(Deník!$W290&lt;&gt;"",IF(Deník!$Y290=Statistika!$F$80,Deník!$W290,""),"")</f>
        <v/>
      </c>
      <c r="FW290" s="233" t="str">
        <f>IF(Deník!$W290&lt;&gt;"",IF(Deník!$Y290=Statistika!$F$81,Deník!$W290,""),"")</f>
        <v/>
      </c>
      <c r="FX290" s="233" t="str">
        <f>IF(Deník!$W290&lt;&gt;"",IF(Deník!$Y290=Statistika!$F$82,Deník!$W290,""),"")</f>
        <v/>
      </c>
      <c r="FY290" s="233" t="str">
        <f>IF(Deník!$W290&lt;&gt;"",IF(Deník!$Y290=Statistika!$F$83,Deník!$W290,""),"")</f>
        <v/>
      </c>
      <c r="FZ290" s="233" t="str">
        <f>IF(Deník!$W290&lt;&gt;"",IF(Deník!$Y290=Statistika!$F$84,Deník!$W290,""),"")</f>
        <v/>
      </c>
      <c r="GA290" s="233" t="str">
        <f>IF(Deník!$W290&lt;&gt;"",IF(Deník!$Y290=Statistika!$F$85,Deník!$W290,""),"")</f>
        <v/>
      </c>
      <c r="GB290" s="233" t="str">
        <f>IF(Deník!$W290&lt;&gt;"",IF(Deník!$Y290=Statistika!$F$86,Deník!$W290,""),"")</f>
        <v/>
      </c>
      <c r="GC290" s="233" t="str">
        <f>IF(Deník!$W290&lt;&gt;"",IF(Deník!$Y290=Statistika!$F$87,Deník!$W290,""),"")</f>
        <v/>
      </c>
      <c r="GD290" s="233" t="str">
        <f>IF(Deník!$W290&lt;&gt;"",IF(Deník!$Y290=Statistika!$F$88,Deník!$W290,""),"")</f>
        <v/>
      </c>
      <c r="GE290" s="233" t="str">
        <f>IF(Deník!$W290&lt;&gt;"",IF(Deník!$Y290=Statistika!$F$89,Deník!$W290,""),"")</f>
        <v/>
      </c>
      <c r="GF290" s="233" t="str">
        <f>IF(Deník!$W290&lt;&gt;"",IF(Deník!$Y290=Statistika!$F$90,Deník!$W290,""),"")</f>
        <v/>
      </c>
      <c r="GG290" s="233" t="str">
        <f>IF(Deník!$W290&lt;&gt;"",IF(Deník!$Y290=Statistika!$F$91,Deník!$W290,""),"")</f>
        <v/>
      </c>
      <c r="GH290" s="233"/>
      <c r="GI290" s="233" t="str">
        <f>IF(Deník!$W290&lt;&gt;"",IF(Deník!$AB290=Statistika!$L$100,Deník!$W290,""),"")</f>
        <v/>
      </c>
      <c r="GJ290" s="233" t="str">
        <f>IF(Deník!$W290&lt;&gt;"",IF(Deník!$AB290=Statistika!$L$101,Deník!$W290,""),"")</f>
        <v/>
      </c>
      <c r="GK290" s="233" t="str">
        <f>IF(Deník!$W290&lt;&gt;"",IF(Deník!$AB290=Statistika!$L$102,Deník!$W290,""),"")</f>
        <v/>
      </c>
      <c r="GL290" s="233" t="str">
        <f>IF(Deník!$W290&lt;&gt;"",IF(Deník!$AB290=Statistika!$L$103,Deník!$W290,""),"")</f>
        <v/>
      </c>
      <c r="GM290" s="233" t="str">
        <f>IF(Deník!$W290&lt;&gt;"",IF(Deník!$AB290=Statistika!$L$104,Deník!$W290,""),"")</f>
        <v/>
      </c>
      <c r="GN290" s="233" t="str">
        <f>IF(Deník!$W290&lt;&gt;"",IF(Deník!$AB290=Statistika!$L$105,Deník!$W290,""),"")</f>
        <v/>
      </c>
      <c r="GO290" s="233" t="str">
        <f>IF(Deník!$W290&lt;&gt;"",IF(Deník!$AB290=Statistika!$L$106,Deník!$W290,""),"")</f>
        <v/>
      </c>
      <c r="GP290" s="233" t="str">
        <f>IF(Deník!$W290&lt;&gt;"",IF(Deník!$AB290=Statistika!$L$107,Deník!$W290,""),"")</f>
        <v/>
      </c>
      <c r="GQ290" s="233" t="str">
        <f>IF(Deník!$W290&lt;&gt;"",IF(Deník!$AB290=Statistika!$L$108,Deník!$W290,""),"")</f>
        <v/>
      </c>
      <c r="GS290" s="233" t="str">
        <f>IF(Deník!$W290&lt;0,IF(Deník!$AC290=Statistika!$F$117,Deník!$W290,""),"")</f>
        <v/>
      </c>
      <c r="GT290" s="233" t="str">
        <f>IF(Deník!$W290&lt;0,IF(Deník!$AC290=Statistika!$F$118,Deník!$W290,""),"")</f>
        <v/>
      </c>
      <c r="GU290" s="233" t="str">
        <f>IF(Deník!$W290&lt;0,IF(Deník!$AC290=Statistika!$F$119,Deník!$W290,""),"")</f>
        <v/>
      </c>
      <c r="GV290" s="233" t="str">
        <f>IF(Deník!$W290&lt;0,IF(Deník!$AC290=Statistika!$F$120,Deník!$W290,""),"")</f>
        <v/>
      </c>
      <c r="GW290" s="233" t="str">
        <f>IF(Deník!$W290&lt;0,IF(Deník!$AC290=Statistika!$F$121,Deník!$W290,""),"")</f>
        <v/>
      </c>
      <c r="GX290" s="233" t="str">
        <f>IF(Deník!$W290&lt;0,IF(Deník!$AC290=Statistika!$F$122,Deník!$W290,""),"")</f>
        <v/>
      </c>
      <c r="GY290" s="233" t="str">
        <f>IF(Deník!$W290&lt;0,IF(Deník!$AC290=Statistika!$F$123,Deník!$W290,""),"")</f>
        <v/>
      </c>
      <c r="GZ290" s="233" t="str">
        <f>IF(Deník!$W290&lt;0,IF(Deník!$AC290=Statistika!$F$124,Deník!$W290,""),"")</f>
        <v/>
      </c>
      <c r="HA290" s="233" t="str">
        <f>IF(Deník!$W290&lt;0,IF(Deník!$AC290=Statistika!$F$125,Deník!$W290,""),"")</f>
        <v/>
      </c>
      <c r="HC290" s="233" t="str">
        <f>IF(Deník!$W290&lt;0,IF(Deník!$AD290=Statistika!$F$133,Deník!$W290,""),"")</f>
        <v/>
      </c>
      <c r="HD290" s="233" t="str">
        <f>IF(Deník!$W290&lt;0,IF(Deník!$AD290=Statistika!$F$134,Deník!$W290,""),"")</f>
        <v/>
      </c>
      <c r="HE290" s="233" t="str">
        <f>IF(Deník!$W290&lt;0,IF(Deník!$AD290=Statistika!$F$135,Deník!$W290,""),"")</f>
        <v/>
      </c>
      <c r="HF290" s="233" t="str">
        <f>IF(Deník!$W290&lt;0,IF(Deník!$AD290=Statistika!$F$136,Deník!$W290,""),"")</f>
        <v/>
      </c>
      <c r="HG290" s="233" t="str">
        <f>IF(Deník!$W290&lt;0,IF(Deník!$AD290=Statistika!$F$137,Deník!$W290,""),"")</f>
        <v/>
      </c>
      <c r="ID290" s="8">
        <f>Tabulka4[[#This Row],[Sloupec3]]</f>
        <v>0</v>
      </c>
      <c r="IE290" s="17" t="str">
        <f>IF(AND([1]Deník!$C290&gt;='[1]Měsíční shrnutí'!$D$1,[1]Deník!$C290&lt;='[1]Měsíční shrnutí'!$F$1),[1]Deník!$X290,"")</f>
        <v/>
      </c>
    </row>
    <row r="291" spans="1:239">
      <c r="A291" s="8">
        <f>Deník!C292</f>
        <v>0</v>
      </c>
      <c r="B291" s="50" t="str">
        <f>Deník!R292</f>
        <v/>
      </c>
      <c r="C291" s="102" t="str">
        <f>IF(AND(Deník!R292&gt;1,Deník!R292&lt;&gt;""),1,"")</f>
        <v/>
      </c>
      <c r="D291" s="102" t="str">
        <f>IF(AND(Deník!R292&lt;=0,Deník!R292&lt;&gt;""),1,"")</f>
        <v/>
      </c>
      <c r="E291" s="103" t="str">
        <f>IF(AND(Deník!R292&gt;=0,Deník!R292&lt;=1),1,"")</f>
        <v/>
      </c>
      <c r="F291" s="79" t="str">
        <f>IF(Deník!R292&lt;&gt;"",Deník!R292+F290,"")</f>
        <v/>
      </c>
      <c r="G291" s="85"/>
      <c r="H291" s="54" t="str">
        <f>IF(MONTH(Deník!$C291)=H$2,IF(AND(Deník!$R291&gt;=0,Deník!$R291&lt;=1),"BE",Deník!$R291),"")</f>
        <v/>
      </c>
      <c r="I291" s="11" t="str">
        <f>IF(MONTH(Deník!$C291)=I$2,IF(AND(Deník!$R291&gt;=0,Deník!$R291&lt;=1),"BE",Deník!$R291),"")</f>
        <v/>
      </c>
      <c r="J291" s="11" t="str">
        <f>IF(MONTH(Deník!$C291)=J$2,IF(AND(Deník!$R291&gt;=0,Deník!$R291&lt;=1),"BE",Deník!$R291),"")</f>
        <v/>
      </c>
      <c r="K291" s="11" t="str">
        <f>IF(MONTH(Deník!$C291)=K$2,IF(AND(Deník!$R291&gt;=0,Deník!$R291&lt;=1),"BE",Deník!$R291),"")</f>
        <v/>
      </c>
      <c r="L291" s="11" t="str">
        <f>IF(MONTH(Deník!$C291)=L$2,IF(AND(Deník!$R291&gt;=0,Deník!$R291&lt;=1),"BE",Deník!$R291),"")</f>
        <v/>
      </c>
      <c r="M291" s="11" t="str">
        <f>IF(MONTH(Deník!$C291)=M$2,IF(AND(Deník!$R291&gt;=0,Deník!$R291&lt;=1),"BE",Deník!$R291),"")</f>
        <v/>
      </c>
      <c r="N291" s="11" t="str">
        <f>IF(MONTH(Deník!$C291)=N$2,IF(AND(Deník!$R291&gt;=0,Deník!$R291&lt;=1),"BE",Deník!$R291),"")</f>
        <v/>
      </c>
      <c r="O291" s="11" t="str">
        <f>IF(MONTH(Deník!$C291)=O$2,IF(AND(Deník!$R291&gt;=0,Deník!$R291&lt;=1),"BE",Deník!$R291),"")</f>
        <v/>
      </c>
      <c r="P291" s="11" t="str">
        <f>IF(MONTH(Deník!$C291)=P$2,IF(AND(Deník!$R291&gt;=0,Deník!$R291&lt;=1),"BE",Deník!$R291),"")</f>
        <v/>
      </c>
      <c r="Q291" s="11" t="str">
        <f>IF(MONTH(Deník!$C291)=Q$2,IF(AND(Deník!$R291&gt;=0,Deník!$R291&lt;=1),"BE",Deník!$R291),"")</f>
        <v/>
      </c>
      <c r="R291" s="11" t="str">
        <f>IF(MONTH(Deník!$C291)=R$2,IF(AND(Deník!$R291&gt;=0,Deník!$R291&lt;=1),"BE",Deník!$R291),"")</f>
        <v/>
      </c>
      <c r="S291" s="57" t="str">
        <f>IF(MONTH(Deník!$C291)=S$2,IF(AND(Deník!$R291&gt;=0,Deník!$R291&lt;=1),"BE",Deník!$R291),"")</f>
        <v/>
      </c>
      <c r="U291" s="12"/>
      <c r="V291" s="12"/>
      <c r="X291" s="600" t="str">
        <f>IF(Deník!$R291&lt;&gt;"",IF(Deník!$B291=Statistika!$F$63,IF(AND(Deník!$R291&gt;=0,Deník!$R291&lt;=1),"BE",Deník!$R291),""),"")</f>
        <v/>
      </c>
      <c r="Y291" s="13" t="str">
        <f>IF(Deník!$R291&lt;&gt;"",IF(Deník!$B291=Statistika!$F$64,IF(AND(Deník!$R291&gt;=0,Deník!$R291&lt;=1),"BE",Deník!$R291),""),"")</f>
        <v/>
      </c>
      <c r="Z291" s="13" t="str">
        <f>IF(Deník!$R291&lt;&gt;"",IF(Deník!$B291=Statistika!$F$65,IF(AND(Deník!$R291&gt;=0,Deník!$R291&lt;=1),"BE",Deník!$R291),""),"")</f>
        <v/>
      </c>
      <c r="AA291" s="13" t="str">
        <f>IF(Deník!$R291&lt;&gt;"",IF(Deník!$B291=Statistika!$F$66,IF(AND(Deník!$R291&gt;=0,Deník!$R291&lt;=1),"BE",Deník!$R291),""),"")</f>
        <v/>
      </c>
      <c r="AB291" s="13" t="str">
        <f>IF(Deník!$R291&lt;&gt;"",IF(Deník!$B291=Statistika!$F$67,IF(AND(Deník!$R291&gt;=0,Deník!$R291&lt;=1),"BE",Deník!$R291),""),"")</f>
        <v/>
      </c>
      <c r="AC291" s="13" t="str">
        <f>IF(Deník!$R291&lt;&gt;"",IF(Deník!$B291=Statistika!$F$68,IF(AND(Deník!$R291&gt;=0,Deník!$R291&lt;=1),"BE",Deník!$R291),""),"")</f>
        <v/>
      </c>
      <c r="AD291" s="13" t="str">
        <f>IF(Deník!$R291&lt;&gt;"",IF(Deník!$B291=Statistika!$F$69,IF(AND(Deník!$R291&gt;=0,Deník!$R291&lt;=1),"BE",Deník!$R291),""),"")</f>
        <v/>
      </c>
      <c r="AE291" s="601" t="str">
        <f>IF(Deník!$R291&lt;&gt;"",IF(Deník!$B291=Statistika!$F$70,IF(AND(Deník!$R291&gt;=0,Deník!$R291&lt;=1),"BE",Deník!$R291),""),"")</f>
        <v/>
      </c>
      <c r="AF291" s="90"/>
      <c r="AG291" s="63" t="str">
        <f>IF(Deník!$R291&lt;&gt;"",IF(Deník!$J291="L",IF(AND(Deník!$R291&gt;=0,Deník!$R291&lt;=1),"BE",Deník!$R291),""),"")</f>
        <v/>
      </c>
      <c r="AH291" s="13" t="str">
        <f>IF(Deník!$R291&lt;&gt;"",IF(Deník!$J291="S",IF(AND(Deník!$R291&gt;=0,Deník!$R291&lt;=1),"BE",Deník!$R291),""),"")</f>
        <v/>
      </c>
      <c r="AI291" s="95"/>
      <c r="AJ291" s="71" t="str">
        <f>IF(Deník!N292&lt;&gt;"",Deník!N292*-1,"")</f>
        <v/>
      </c>
      <c r="AK291" s="88"/>
      <c r="AL291" s="63" t="str">
        <f>IF(WEEKDAY(Deník!$C291,2)=1,IF(AND(Deník!$R291&gt;=0,Deník!$R291&lt;=1),"BE",Deník!$R291),"")</f>
        <v/>
      </c>
      <c r="AM291" s="13" t="str">
        <f>IF(WEEKDAY(Deník!$C291,2)=2,IF(AND(Deník!$R291&gt;=0,Deník!$R291&lt;=1),"BE",Deník!$R291),"")</f>
        <v/>
      </c>
      <c r="AN291" s="13" t="str">
        <f>IF(WEEKDAY(Deník!$C291,2)=3,IF(AND(Deník!$R291&gt;=0,Deník!$R291&lt;=1),"BE",Deník!$R291),"")</f>
        <v/>
      </c>
      <c r="AO291" s="13" t="str">
        <f>IF(WEEKDAY(Deník!$C291,2)=4,IF(AND(Deník!$R291&gt;=0,Deník!$R291&lt;=1),"BE",Deník!$R291),"")</f>
        <v/>
      </c>
      <c r="AP291" s="60" t="str">
        <f>IF(WEEKDAY(Deník!$C291,2)=5,IF(AND(Deník!$R291&gt;=0,Deník!$R291&lt;=1),"BE",Deník!$R291),"")</f>
        <v/>
      </c>
      <c r="AQ291" s="99"/>
      <c r="AR291" s="100">
        <f>Deník!D291</f>
        <v>0</v>
      </c>
      <c r="AS291" s="63" t="str">
        <f>IF(Deník!$D291&lt;&gt;"",IF(AND(Deník!$D291&gt;=AS$2,Deník!$D291&lt;=AS$3),IF(AND(Deník!$R291&gt;=0,Deník!$R291&lt;=1),"BE",Deník!$R291),""),"")</f>
        <v/>
      </c>
      <c r="AT291" s="63" t="str">
        <f>IF(Deník!$D291&lt;&gt;"",IF(AND(Deník!$D291&gt;=AT$2,Deník!$D291&lt;=AT$3),IF(AND(Deník!$R291&gt;=0,Deník!$R291&lt;=1),"BE",Deník!$R291),""),"")</f>
        <v/>
      </c>
      <c r="AU291" s="63" t="str">
        <f>IF(Deník!$D291&lt;&gt;"",IF(AND(Deník!$D291&gt;=AU$2,Deník!$D291&lt;=AU$3),IF(AND(Deník!$R291&gt;=0,Deník!$R291&lt;=1),"BE",Deník!$R291),""),"")</f>
        <v/>
      </c>
      <c r="AV291" s="63" t="str">
        <f>IF(Deník!$D291&lt;&gt;"",IF(AND(Deník!$D291&gt;=AV$2,Deník!$D291&lt;=AV$3),IF(AND(Deník!$R291&gt;=0,Deník!$R291&lt;=1),"BE",Deník!$R291),""),"")</f>
        <v/>
      </c>
      <c r="AW291" s="63" t="str">
        <f>IF(Deník!$D291&lt;&gt;"",IF(AND(Deník!$D291&gt;=AW$2,Deník!$D291&lt;=AW$3),IF(AND(Deník!$R291&gt;=0,Deník!$R291&lt;=1),"BE",Deník!$R291),""),"")</f>
        <v/>
      </c>
      <c r="AX291" s="63" t="str">
        <f>IF(Deník!$D291&lt;&gt;"",IF(AND(Deník!$D291&gt;=AX$2,Deník!$D291&lt;=AX$3),IF(AND(Deník!$R291&gt;=0,Deník!$R291&lt;=1),"BE",Deník!$R291),""),"")</f>
        <v/>
      </c>
      <c r="AY291" s="63" t="str">
        <f>IF(Deník!$D291&lt;&gt;"",IF(AND(Deník!$D291&gt;=AY$2,Deník!$D291&lt;=AY$3),IF(AND(Deník!$R291&gt;=0,Deník!$R291&lt;=1),"BE",Deník!$R291),""),"")</f>
        <v/>
      </c>
      <c r="AZ291" s="63" t="str">
        <f>IF(Deník!$D291&lt;&gt;"",IF(AND(Deník!$D291&gt;=AZ$2,Deník!$D291&lt;=AZ$3),IF(AND(Deník!$R291&gt;=0,Deník!$R291&lt;=1),"BE",Deník!$R291),""),"")</f>
        <v/>
      </c>
      <c r="BA291" s="63" t="str">
        <f>IF(Deník!$D291&lt;&gt;"",IF(AND(Deník!$D291&gt;=BA$2,Deník!$D291&lt;=BA$3),IF(AND(Deník!$R291&gt;=0,Deník!$R291&lt;=1),"BE",Deník!$R291),""),"")</f>
        <v/>
      </c>
      <c r="BB291" s="63" t="str">
        <f>IF(Deník!$D291&lt;&gt;"",IF(AND(Deník!$D291&gt;=BB$2,Deník!$D291&lt;=BB$3),IF(AND(Deník!$R291&gt;=0,Deník!$R291&lt;=1),"BE",Deník!$R291),""),"")</f>
        <v/>
      </c>
      <c r="BC291" s="71" t="str">
        <f>IF(Deník!$D291&lt;&gt;"",IF(AND(Deník!$D291&gt;=BC$2,Deník!$D291&lt;=BC$3),IF(AND(Deník!$R291&gt;=0,Deník!$R291&lt;=1),"BE",Deník!$R291),""),"")</f>
        <v/>
      </c>
      <c r="BD291" s="20" t="str">
        <f>IF(Deník!$J292="S",(Deník!$M292-Deník!$K292),IF(Deník!$J292="L",(Deník!$K292-Deník!$M292),""))</f>
        <v/>
      </c>
      <c r="BE291" s="20" t="str">
        <f>IF(Deník!$J292="S",(Deník!$K292-Deník!$O292),IF(Deník!$J292="L",(Deník!$O292-Deník!$K292),""))</f>
        <v/>
      </c>
      <c r="BF291" s="20" t="str">
        <f>IF(Deník!$J292="S",(Deník!$K292-Deník!$L292),IF(Deník!$J292="L",(Deník!$L292-Deník!$K292),""))</f>
        <v/>
      </c>
      <c r="BG291" s="20" t="str">
        <f>IF(Deník!$J292="S",(Deník!$K292-Deník!$S292),IF(Deník!$J292="L",(Deník!$S292-Deník!$K292),""))</f>
        <v/>
      </c>
      <c r="BH291" s="20" t="str">
        <f>IF(Deník!$J292="S",(Deník!$K292-Deník!$U292),IF(Deník!$J292="L",(Deník!$U292-Deník!$K292),""))</f>
        <v/>
      </c>
      <c r="BI291" s="20" t="str">
        <f>IF(Deník!$R291&gt;1,Deník!$R291,"")</f>
        <v/>
      </c>
      <c r="BJ291" s="20" t="str">
        <f>IF(Deník!$R291&lt;0,Deník!$R291,"")</f>
        <v/>
      </c>
      <c r="BK291" s="17"/>
      <c r="BM291" s="233" t="str">
        <f>IF(Deník!$R291&lt;&gt;"",IF(Deník!$Y291=Statistika!$F$78,IF(AND(Deník!$R291&gt;=0,Deník!$R291&lt;=1),"BE",Deník!$R291),""),"")</f>
        <v/>
      </c>
      <c r="BN291" s="233" t="str">
        <f>IF(Deník!$R291&lt;&gt;"",IF(Deník!$Y291=Statistika!$F$79,IF(AND(Deník!$R291&gt;=0,Deník!$R291&lt;=1),"BE",Deník!$R291),""),"")</f>
        <v/>
      </c>
      <c r="BO291" s="233" t="str">
        <f>IF(Deník!$R291&lt;&gt;"",IF(Deník!$Y291=Statistika!$F$80,IF(AND(Deník!$R291&gt;=0,Deník!$R291&lt;=1),"BE",Deník!$R291),""),"")</f>
        <v/>
      </c>
      <c r="BP291" s="233" t="str">
        <f>IF(Deník!$R291&lt;&gt;"",IF(Deník!$Y291=Statistika!$F$81,IF(AND(Deník!$R291&gt;=0,Deník!$R291&lt;=1),"BE",Deník!$R291),""),"")</f>
        <v/>
      </c>
      <c r="BQ291" s="233" t="str">
        <f>IF(Deník!$R291&lt;&gt;"",IF(Deník!$Y291=Statistika!$F$82,IF(AND(Deník!$R291&gt;=0,Deník!$R291&lt;=1),"BE",Deník!$R291),""),"")</f>
        <v/>
      </c>
      <c r="BR291" s="233" t="str">
        <f>IF(Deník!$R291&lt;&gt;"",IF(Deník!$Y291=Statistika!$F$83,IF(AND(Deník!$R291&gt;=0,Deník!$R291&lt;=1),"BE",Deník!$R291),""),"")</f>
        <v/>
      </c>
      <c r="BS291" s="233" t="str">
        <f>IF(Deník!$R291&lt;&gt;"",IF(Deník!$Y291=Statistika!$F$84,IF(AND(Deník!$R291&gt;=0,Deník!$R291&lt;=1),"BE",Deník!$R291),""),"")</f>
        <v/>
      </c>
      <c r="BT291" s="233" t="str">
        <f>IF(Deník!$R291&lt;&gt;"",IF(Deník!$Y291=Statistika!$F$85,IF(AND(Deník!$R291&gt;=0,Deník!$R291&lt;=1),"BE",Deník!$R291),""),"")</f>
        <v/>
      </c>
      <c r="BU291" s="233" t="str">
        <f>IF(Deník!$R291&lt;&gt;"",IF(Deník!$Y291=Statistika!$F$86,IF(AND(Deník!$R291&gt;=0,Deník!$R291&lt;=1),"BE",Deník!$R291),""),"")</f>
        <v/>
      </c>
      <c r="BV291" s="233" t="str">
        <f>IF(Deník!$R291&lt;&gt;"",IF(Deník!$Y291=Statistika!$F$87,IF(AND(Deník!$R291&gt;=0,Deník!$R291&lt;=1),"BE",Deník!$R291),""),"")</f>
        <v/>
      </c>
      <c r="BW291" s="233" t="str">
        <f>IF(Deník!$R291&lt;&gt;"",IF(Deník!$Y291=Statistika!$F$88,IF(AND(Deník!$R291&gt;=0,Deník!$R291&lt;=1),"BE",Deník!$R291),""),"")</f>
        <v/>
      </c>
      <c r="BX291" s="233" t="str">
        <f>IF(Deník!$R291&lt;&gt;"",IF(Deník!$Y291=Statistika!$F$89,IF(AND(Deník!$R291&gt;=0,Deník!$R291&lt;=1),"BE",Deník!$R291),""),"")</f>
        <v/>
      </c>
      <c r="BY291" s="233" t="str">
        <f>IF(Deník!$R291&lt;&gt;"",IF(Deník!$Y291=Statistika!$F$90,IF(AND(Deník!$R291&gt;=0,Deník!$R291&lt;=1),"BE",Deník!$R291),""),"")</f>
        <v/>
      </c>
      <c r="BZ291" s="233" t="str">
        <f>IF(Deník!$R291&lt;&gt;"",IF(Deník!$Y291=Statistika!$F$91,IF(AND(Deník!$R291&gt;=0,Deník!$R291&lt;=1),"BE",Deník!$R291),""),"")</f>
        <v/>
      </c>
      <c r="CA291" s="233"/>
      <c r="CB291" s="233" t="str">
        <f>IF(Deník!$R291&lt;&gt;"",IF(Deník!$AB291="SL",IF(AND(Deník!$R291&gt;=0,Deník!$R291&lt;=1),"BE",Deník!$R291),""),"")</f>
        <v/>
      </c>
      <c r="CC291" s="233" t="str">
        <f>IF(Deník!$R291&lt;&gt;"",IF(Deník!$AB291="BE10",IF(AND(Deník!$R291&gt;=0,Deník!$R291&lt;=1),"BE",Deník!$R291),""),"")</f>
        <v/>
      </c>
      <c r="CD291" s="233" t="str">
        <f>IF(Deník!$R291&lt;&gt;"",IF(Deník!$AB291="BE15",IF(AND(Deník!$R291&gt;=0,Deník!$R291&lt;=1),"BE",Deník!$R291),""),"")</f>
        <v/>
      </c>
      <c r="CE291" s="233" t="str">
        <f>IF(Deník!$R291&lt;&gt;"",IF(Deník!$AB291="BE20",IF(AND(Deník!$R291&gt;=0,Deník!$R291&lt;=1),"BE",Deník!$R291),""),"")</f>
        <v/>
      </c>
      <c r="CF291" s="233" t="str">
        <f>IF(Deník!$R291&lt;&gt;"",IF(Deník!$AB291="TP1",IF(AND(Deník!$R291&gt;=0,Deník!$R291&lt;=1),"BE",Deník!$R291),""),"")</f>
        <v/>
      </c>
      <c r="CG291" s="233" t="str">
        <f>IF(Deník!$R291&lt;&gt;"",IF(Deník!$AB291="TP2",IF(AND(Deník!$R291&gt;=0,Deník!$R291&lt;=1),"BE",Deník!$R291),""),"")</f>
        <v/>
      </c>
      <c r="CH291" s="233" t="str">
        <f>IF(Deník!$R291&lt;&gt;"",IF(Deník!$AB291="TP3",IF(AND(Deník!$R291&gt;=0,Deník!$R291&lt;=1),"BE",Deník!$R291),""),"")</f>
        <v/>
      </c>
      <c r="CI291" s="233" t="str">
        <f>IF(Deník!$R291&lt;&gt;"",IF(Deník!$AB291="Trailing SL",IF(AND(Deník!$R291&gt;=0,Deník!$R291&lt;=1),"BE",Deník!$R291),""),"")</f>
        <v/>
      </c>
      <c r="CJ291" s="233" t="str">
        <f>IF(Deník!$R291&lt;&gt;"",IF(Deník!$AB291="Manual",IF(AND(Deník!$R291&gt;=0,Deník!$R291&lt;=1),"BE",Deník!$R291),""),"")</f>
        <v/>
      </c>
      <c r="CK291" s="233"/>
      <c r="CL291" s="233" t="str">
        <f>IF(Deník!$R291&lt;0,IF(Deník!$AC291=Statistika!$F$117,Deník!$R291,""),"")</f>
        <v/>
      </c>
      <c r="CM291" s="233" t="str">
        <f>IF(Deník!$R291&lt;0,IF(Deník!$AC291=Statistika!$F$118,Deník!$R291,""),"")</f>
        <v/>
      </c>
      <c r="CN291" s="233" t="str">
        <f>IF(Deník!$R291&lt;0,IF(Deník!$AC291=Statistika!$F$119,Deník!$R291,""),"")</f>
        <v/>
      </c>
      <c r="CO291" s="233" t="str">
        <f>IF(Deník!$R291&lt;0,IF(Deník!$AC291=Statistika!$F$120,Deník!$R291,""),"")</f>
        <v/>
      </c>
      <c r="CP291" s="233" t="str">
        <f>IF(Deník!$R291&lt;0,IF(Deník!$AC291=Statistika!$F$121,Deník!$R291,""),"")</f>
        <v/>
      </c>
      <c r="CQ291" s="233" t="str">
        <f>IF(Deník!$R291&lt;0,IF(Deník!$AC291=Statistika!$F$122,Deník!$R291,""),"")</f>
        <v/>
      </c>
      <c r="CR291" s="233" t="str">
        <f>IF(Deník!$R291&lt;0,IF(Deník!$AC291=Statistika!$F$123,Deník!$R291,""),"")</f>
        <v/>
      </c>
      <c r="CS291" s="233" t="str">
        <f>IF(Deník!$R291&lt;0,IF(Deník!$AC291=Statistika!$F$124,Deník!$R291,""),"")</f>
        <v/>
      </c>
      <c r="CT291" s="233" t="str">
        <f>IF(Deník!$R291&lt;0,IF(Deník!$AC291=Statistika!$F$125,Deník!$R291,""),"")</f>
        <v/>
      </c>
      <c r="CU291" s="233"/>
      <c r="CV291" s="233" t="str">
        <f>IF(Deník!$R291&lt;0,IF(Deník!$AD291=$CV$2,Deník!$R291,""),"")</f>
        <v/>
      </c>
      <c r="CW291" s="233" t="str">
        <f>IF(Deník!$R291&lt;0,IF(Deník!$AD291=$CW$2,Deník!$R291,""),"")</f>
        <v/>
      </c>
      <c r="CX291" s="233" t="str">
        <f>IF(Deník!$R291&lt;0,IF(Deník!$AD291=$CX$2,Deník!$R291,""),"")</f>
        <v/>
      </c>
      <c r="CY291" s="233" t="str">
        <f>IF(Deník!$R291&lt;0,IF(Deník!$AD291=$CY$2,Deník!$R291,""),"")</f>
        <v/>
      </c>
      <c r="CZ291" s="233" t="str">
        <f>IF(Deník!$R291&lt;0,IF(Deník!$AD291=$CZ$2,Deník!$R291,""),"")</f>
        <v/>
      </c>
      <c r="DL291" s="221">
        <f t="shared" si="14"/>
        <v>93847.029999999984</v>
      </c>
      <c r="DM291" s="220">
        <f t="shared" si="13"/>
        <v>-6.1529700000000132E-2</v>
      </c>
      <c r="DO291" s="50">
        <f>Deník!W292</f>
        <v>0</v>
      </c>
      <c r="DP291" s="102" t="str">
        <f>IF(AND(Deník!W292&gt;0),1,"")</f>
        <v/>
      </c>
      <c r="DQ291" s="102">
        <f>IF(AND(Deník!W292&lt;=0),1,"")</f>
        <v>1</v>
      </c>
      <c r="DR291" s="227"/>
      <c r="DS291" s="228"/>
      <c r="DT291" s="85"/>
      <c r="DU291" s="54">
        <f>IF(MONTH(Deník!$C291)=DU$2,Deník!$W291,"")</f>
        <v>0</v>
      </c>
      <c r="DV291" s="222" t="str">
        <f>IF(MONTH(Deník!$C291)=DV$2,Deník!$W291,"")</f>
        <v/>
      </c>
      <c r="DW291" s="222" t="str">
        <f>IF(MONTH(Deník!$C291)=DW$2,Deník!$W291,"")</f>
        <v/>
      </c>
      <c r="DX291" s="222" t="str">
        <f>IF(MONTH(Deník!$C291)=DX$2,Deník!$W291,"")</f>
        <v/>
      </c>
      <c r="DY291" s="222" t="str">
        <f>IF(MONTH(Deník!$C291)=DY$2,Deník!$W291,"")</f>
        <v/>
      </c>
      <c r="DZ291" s="222" t="str">
        <f>IF(MONTH(Deník!$C291)=DZ$2,Deník!$W291,"")</f>
        <v/>
      </c>
      <c r="EA291" s="222" t="str">
        <f>IF(MONTH(Deník!$C291)=EA$2,Deník!$W291,"")</f>
        <v/>
      </c>
      <c r="EB291" s="222" t="str">
        <f>IF(MONTH(Deník!$C291)=EB$2,Deník!$W291,"")</f>
        <v/>
      </c>
      <c r="EC291" s="222" t="str">
        <f>IF(MONTH(Deník!$C291)=EC$2,Deník!$W291,"")</f>
        <v/>
      </c>
      <c r="ED291" s="222" t="str">
        <f>IF(MONTH(Deník!$C291)=ED$2,Deník!$W291,"")</f>
        <v/>
      </c>
      <c r="EE291" s="222" t="str">
        <f>IF(MONTH(Deník!$C291)=EE$2,Deník!$W291,"")</f>
        <v/>
      </c>
      <c r="EF291" s="222" t="str">
        <f>IF(MONTH(Deník!$C291)=EF$2,Deník!$W291,"")</f>
        <v/>
      </c>
      <c r="EI291" s="600" t="str">
        <f>IF(Deník!$W291&lt;&gt;"",IF(Deník!$B291=Statistika!$F$63,Deník!$W291,""),"")</f>
        <v/>
      </c>
      <c r="EJ291" s="13" t="str">
        <f>IF(Deník!$W291&lt;&gt;"",IF(Deník!$B291=Statistika!$F$64,Deník!$W291,""),"")</f>
        <v/>
      </c>
      <c r="EK291" s="13" t="str">
        <f>IF(Deník!$W291&lt;&gt;"",IF(Deník!$B291=Statistika!$F$65,Deník!$W291,""),"")</f>
        <v/>
      </c>
      <c r="EL291" s="13" t="str">
        <f>IF(Deník!$W291&lt;&gt;"",IF(Deník!$B291=Statistika!$F$66,Deník!$W291,""),"")</f>
        <v/>
      </c>
      <c r="EM291" s="13" t="str">
        <f>IF(Deník!$W291&lt;&gt;"",IF(Deník!$B291=Statistika!$F$67,Deník!$W291,""),"")</f>
        <v/>
      </c>
      <c r="EN291" s="13" t="str">
        <f>IF(Deník!$W291&lt;&gt;"",IF(Deník!$B291=Statistika!$F$68,Deník!$W291,""),"")</f>
        <v/>
      </c>
      <c r="EO291" s="13" t="str">
        <f>IF(Deník!$W291&lt;&gt;"",IF(Deník!$B291=Statistika!$F$69,Deník!$W291,""),"")</f>
        <v/>
      </c>
      <c r="EP291" s="601" t="str">
        <f>IF(Deník!$W291&lt;&gt;"",IF(Deník!$B291=Statistika!$F$70,Deník!$W291,""),"")</f>
        <v/>
      </c>
      <c r="EQ291" s="90"/>
      <c r="ER291" s="63" t="str">
        <f>IF(Deník!$W291&lt;&gt;"",IF(Deník!$J291="L",Deník!$W291,""),"")</f>
        <v/>
      </c>
      <c r="ES291" s="13" t="str">
        <f>IF(Deník!$W291&lt;&gt;"",IF(Deník!$J291="S",Deník!$W291,""),"")</f>
        <v/>
      </c>
      <c r="ET291" s="95"/>
      <c r="EU291" s="88"/>
      <c r="EV291" s="63" t="str">
        <f>IF(WEEKDAY(Deník!$C291,2)=1,Deník!$W291,"")</f>
        <v/>
      </c>
      <c r="EW291" s="13" t="str">
        <f>IF(WEEKDAY(Deník!$C291,2)=2,Deník!$W291,"")</f>
        <v/>
      </c>
      <c r="EX291" s="13" t="str">
        <f>IF(WEEKDAY(Deník!$C291,2)=3,Deník!$W291,"")</f>
        <v/>
      </c>
      <c r="EY291" s="13" t="str">
        <f>IF(WEEKDAY(Deník!$C291,2)=4,Deník!$W291,"")</f>
        <v/>
      </c>
      <c r="EZ291" s="60" t="str">
        <f>IF(WEEKDAY(Deník!$C291,2)=5,Deník!$W291,"")</f>
        <v/>
      </c>
      <c r="FA291" s="99"/>
      <c r="FB291" s="100">
        <f>Deník!D291</f>
        <v>0</v>
      </c>
      <c r="FC291" s="63">
        <f>IF($FB291&lt;&gt;"",IF(AND($FB291&gt;=FC$2,$FB291&lt;=FC$3),Deník!$W291,""))</f>
        <v>0</v>
      </c>
      <c r="FD291" s="63" t="str">
        <f>IF($FB291&lt;&gt;"",IF(AND($FB291&gt;=FD$2,$FB291&lt;=FD$3),Deník!$W291,""))</f>
        <v/>
      </c>
      <c r="FE291" s="63" t="str">
        <f>IF($FB291&lt;&gt;"",IF(AND($FB291&gt;=FE$2,$FB291&lt;=FE$3),Deník!$W291,""))</f>
        <v/>
      </c>
      <c r="FF291" s="63" t="str">
        <f>IF($FB291&lt;&gt;"",IF(AND($FB291&gt;=FF$2,$FB291&lt;=FF$3),Deník!$W291,""))</f>
        <v/>
      </c>
      <c r="FG291" s="63" t="str">
        <f>IF($FB291&lt;&gt;"",IF(AND($FB291&gt;=FG$2,$FB291&lt;=FG$3),Deník!$W291,""))</f>
        <v/>
      </c>
      <c r="FH291" s="63" t="str">
        <f>IF($FB291&lt;&gt;"",IF(AND($FB291&gt;=FH$2,$FB291&lt;=FH$3),Deník!$W291,""))</f>
        <v/>
      </c>
      <c r="FI291" s="63" t="str">
        <f>IF($FB291&lt;&gt;"",IF(AND($FB291&gt;=FI$2,$FB291&lt;=FI$3),Deník!$W291,""))</f>
        <v/>
      </c>
      <c r="FJ291" s="63" t="str">
        <f>IF($FB291&lt;&gt;"",IF(AND($FB291&gt;=FJ$2,$FB291&lt;=FJ$3),Deník!$W291,""))</f>
        <v/>
      </c>
      <c r="FK291" s="63" t="str">
        <f>IF($FB291&lt;&gt;"",IF(AND($FB291&gt;=FK$2,$FB291&lt;=FK$3),Deník!$W291,""))</f>
        <v/>
      </c>
      <c r="FL291" s="63" t="str">
        <f>IF($FB291&lt;&gt;"",IF(AND($FB291&gt;=FL$2,$FB291&lt;=FL$3),Deník!$W291,""))</f>
        <v/>
      </c>
      <c r="FM291" s="63" t="str">
        <f>IF($FB291&lt;&gt;"",IF(AND($FB291&gt;=FM$2,$FB291&lt;=FM$3),Deník!$W291,""))</f>
        <v/>
      </c>
      <c r="FN291" s="13"/>
      <c r="FO291" s="20" t="str">
        <f>IF(Deník!$W291&gt;1,Deník!$W291,"")</f>
        <v/>
      </c>
      <c r="FP291" s="20" t="str">
        <f>IF(Deník!$W291&lt;0,Deník!$W291,"")</f>
        <v/>
      </c>
      <c r="FQ291" s="17"/>
      <c r="FS291" s="233"/>
      <c r="FT291" s="233" t="str">
        <f>IF(Deník!$W291&lt;&gt;"",IF(Deník!$Y291=Statistika!$F$78,Deník!$W291,""),"")</f>
        <v/>
      </c>
      <c r="FU291" s="233" t="str">
        <f>IF(Deník!$W291&lt;&gt;"",IF(Deník!$Y291=Statistika!$F$79,Deník!$W291,""),"")</f>
        <v/>
      </c>
      <c r="FV291" s="233" t="str">
        <f>IF(Deník!$W291&lt;&gt;"",IF(Deník!$Y291=Statistika!$F$80,Deník!$W291,""),"")</f>
        <v/>
      </c>
      <c r="FW291" s="233" t="str">
        <f>IF(Deník!$W291&lt;&gt;"",IF(Deník!$Y291=Statistika!$F$81,Deník!$W291,""),"")</f>
        <v/>
      </c>
      <c r="FX291" s="233" t="str">
        <f>IF(Deník!$W291&lt;&gt;"",IF(Deník!$Y291=Statistika!$F$82,Deník!$W291,""),"")</f>
        <v/>
      </c>
      <c r="FY291" s="233" t="str">
        <f>IF(Deník!$W291&lt;&gt;"",IF(Deník!$Y291=Statistika!$F$83,Deník!$W291,""),"")</f>
        <v/>
      </c>
      <c r="FZ291" s="233" t="str">
        <f>IF(Deník!$W291&lt;&gt;"",IF(Deník!$Y291=Statistika!$F$84,Deník!$W291,""),"")</f>
        <v/>
      </c>
      <c r="GA291" s="233" t="str">
        <f>IF(Deník!$W291&lt;&gt;"",IF(Deník!$Y291=Statistika!$F$85,Deník!$W291,""),"")</f>
        <v/>
      </c>
      <c r="GB291" s="233" t="str">
        <f>IF(Deník!$W291&lt;&gt;"",IF(Deník!$Y291=Statistika!$F$86,Deník!$W291,""),"")</f>
        <v/>
      </c>
      <c r="GC291" s="233" t="str">
        <f>IF(Deník!$W291&lt;&gt;"",IF(Deník!$Y291=Statistika!$F$87,Deník!$W291,""),"")</f>
        <v/>
      </c>
      <c r="GD291" s="233" t="str">
        <f>IF(Deník!$W291&lt;&gt;"",IF(Deník!$Y291=Statistika!$F$88,Deník!$W291,""),"")</f>
        <v/>
      </c>
      <c r="GE291" s="233" t="str">
        <f>IF(Deník!$W291&lt;&gt;"",IF(Deník!$Y291=Statistika!$F$89,Deník!$W291,""),"")</f>
        <v/>
      </c>
      <c r="GF291" s="233" t="str">
        <f>IF(Deník!$W291&lt;&gt;"",IF(Deník!$Y291=Statistika!$F$90,Deník!$W291,""),"")</f>
        <v/>
      </c>
      <c r="GG291" s="233" t="str">
        <f>IF(Deník!$W291&lt;&gt;"",IF(Deník!$Y291=Statistika!$F$91,Deník!$W291,""),"")</f>
        <v/>
      </c>
      <c r="GH291" s="233"/>
      <c r="GI291" s="233" t="str">
        <f>IF(Deník!$W291&lt;&gt;"",IF(Deník!$AB291=Statistika!$L$100,Deník!$W291,""),"")</f>
        <v/>
      </c>
      <c r="GJ291" s="233" t="str">
        <f>IF(Deník!$W291&lt;&gt;"",IF(Deník!$AB291=Statistika!$L$101,Deník!$W291,""),"")</f>
        <v/>
      </c>
      <c r="GK291" s="233" t="str">
        <f>IF(Deník!$W291&lt;&gt;"",IF(Deník!$AB291=Statistika!$L$102,Deník!$W291,""),"")</f>
        <v/>
      </c>
      <c r="GL291" s="233" t="str">
        <f>IF(Deník!$W291&lt;&gt;"",IF(Deník!$AB291=Statistika!$L$103,Deník!$W291,""),"")</f>
        <v/>
      </c>
      <c r="GM291" s="233" t="str">
        <f>IF(Deník!$W291&lt;&gt;"",IF(Deník!$AB291=Statistika!$L$104,Deník!$W291,""),"")</f>
        <v/>
      </c>
      <c r="GN291" s="233" t="str">
        <f>IF(Deník!$W291&lt;&gt;"",IF(Deník!$AB291=Statistika!$L$105,Deník!$W291,""),"")</f>
        <v/>
      </c>
      <c r="GO291" s="233" t="str">
        <f>IF(Deník!$W291&lt;&gt;"",IF(Deník!$AB291=Statistika!$L$106,Deník!$W291,""),"")</f>
        <v/>
      </c>
      <c r="GP291" s="233" t="str">
        <f>IF(Deník!$W291&lt;&gt;"",IF(Deník!$AB291=Statistika!$L$107,Deník!$W291,""),"")</f>
        <v/>
      </c>
      <c r="GQ291" s="233" t="str">
        <f>IF(Deník!$W291&lt;&gt;"",IF(Deník!$AB291=Statistika!$L$108,Deník!$W291,""),"")</f>
        <v/>
      </c>
      <c r="GS291" s="233" t="str">
        <f>IF(Deník!$W291&lt;0,IF(Deník!$AC291=Statistika!$F$117,Deník!$W291,""),"")</f>
        <v/>
      </c>
      <c r="GT291" s="233" t="str">
        <f>IF(Deník!$W291&lt;0,IF(Deník!$AC291=Statistika!$F$118,Deník!$W291,""),"")</f>
        <v/>
      </c>
      <c r="GU291" s="233" t="str">
        <f>IF(Deník!$W291&lt;0,IF(Deník!$AC291=Statistika!$F$119,Deník!$W291,""),"")</f>
        <v/>
      </c>
      <c r="GV291" s="233" t="str">
        <f>IF(Deník!$W291&lt;0,IF(Deník!$AC291=Statistika!$F$120,Deník!$W291,""),"")</f>
        <v/>
      </c>
      <c r="GW291" s="233" t="str">
        <f>IF(Deník!$W291&lt;0,IF(Deník!$AC291=Statistika!$F$121,Deník!$W291,""),"")</f>
        <v/>
      </c>
      <c r="GX291" s="233" t="str">
        <f>IF(Deník!$W291&lt;0,IF(Deník!$AC291=Statistika!$F$122,Deník!$W291,""),"")</f>
        <v/>
      </c>
      <c r="GY291" s="233" t="str">
        <f>IF(Deník!$W291&lt;0,IF(Deník!$AC291=Statistika!$F$123,Deník!$W291,""),"")</f>
        <v/>
      </c>
      <c r="GZ291" s="233" t="str">
        <f>IF(Deník!$W291&lt;0,IF(Deník!$AC291=Statistika!$F$124,Deník!$W291,""),"")</f>
        <v/>
      </c>
      <c r="HA291" s="233" t="str">
        <f>IF(Deník!$W291&lt;0,IF(Deník!$AC291=Statistika!$F$125,Deník!$W291,""),"")</f>
        <v/>
      </c>
      <c r="HC291" s="233" t="str">
        <f>IF(Deník!$W291&lt;0,IF(Deník!$AD291=Statistika!$F$133,Deník!$W291,""),"")</f>
        <v/>
      </c>
      <c r="HD291" s="233" t="str">
        <f>IF(Deník!$W291&lt;0,IF(Deník!$AD291=Statistika!$F$134,Deník!$W291,""),"")</f>
        <v/>
      </c>
      <c r="HE291" s="233" t="str">
        <f>IF(Deník!$W291&lt;0,IF(Deník!$AD291=Statistika!$F$135,Deník!$W291,""),"")</f>
        <v/>
      </c>
      <c r="HF291" s="233" t="str">
        <f>IF(Deník!$W291&lt;0,IF(Deník!$AD291=Statistika!$F$136,Deník!$W291,""),"")</f>
        <v/>
      </c>
      <c r="HG291" s="233" t="str">
        <f>IF(Deník!$W291&lt;0,IF(Deník!$AD291=Statistika!$F$137,Deník!$W291,""),"")</f>
        <v/>
      </c>
      <c r="ID291" s="8">
        <f>Tabulka4[[#This Row],[Sloupec3]]</f>
        <v>0</v>
      </c>
      <c r="IE291" s="17" t="str">
        <f>IF(AND([1]Deník!$C291&gt;='[1]Měsíční shrnutí'!$D$1,[1]Deník!$C291&lt;='[1]Měsíční shrnutí'!$F$1),[1]Deník!$X291,"")</f>
        <v/>
      </c>
    </row>
    <row r="292" spans="1:239">
      <c r="A292" s="8">
        <f>Deník!C293</f>
        <v>0</v>
      </c>
      <c r="B292" s="50" t="str">
        <f>Deník!R293</f>
        <v/>
      </c>
      <c r="C292" s="102" t="str">
        <f>IF(AND(Deník!R293&gt;1,Deník!R293&lt;&gt;""),1,"")</f>
        <v/>
      </c>
      <c r="D292" s="102" t="str">
        <f>IF(AND(Deník!R293&lt;=0,Deník!R293&lt;&gt;""),1,"")</f>
        <v/>
      </c>
      <c r="E292" s="103" t="str">
        <f>IF(AND(Deník!R293&gt;=0,Deník!R293&lt;=1),1,"")</f>
        <v/>
      </c>
      <c r="F292" s="79" t="str">
        <f>IF(Deník!R293&lt;&gt;"",Deník!R293+F291,"")</f>
        <v/>
      </c>
      <c r="G292" s="85"/>
      <c r="H292" s="54" t="str">
        <f>IF(MONTH(Deník!$C292)=H$2,IF(AND(Deník!$R292&gt;=0,Deník!$R292&lt;=1),"BE",Deník!$R292),"")</f>
        <v/>
      </c>
      <c r="I292" s="11" t="str">
        <f>IF(MONTH(Deník!$C292)=I$2,IF(AND(Deník!$R292&gt;=0,Deník!$R292&lt;=1),"BE",Deník!$R292),"")</f>
        <v/>
      </c>
      <c r="J292" s="11" t="str">
        <f>IF(MONTH(Deník!$C292)=J$2,IF(AND(Deník!$R292&gt;=0,Deník!$R292&lt;=1),"BE",Deník!$R292),"")</f>
        <v/>
      </c>
      <c r="K292" s="11" t="str">
        <f>IF(MONTH(Deník!$C292)=K$2,IF(AND(Deník!$R292&gt;=0,Deník!$R292&lt;=1),"BE",Deník!$R292),"")</f>
        <v/>
      </c>
      <c r="L292" s="11" t="str">
        <f>IF(MONTH(Deník!$C292)=L$2,IF(AND(Deník!$R292&gt;=0,Deník!$R292&lt;=1),"BE",Deník!$R292),"")</f>
        <v/>
      </c>
      <c r="M292" s="11" t="str">
        <f>IF(MONTH(Deník!$C292)=M$2,IF(AND(Deník!$R292&gt;=0,Deník!$R292&lt;=1),"BE",Deník!$R292),"")</f>
        <v/>
      </c>
      <c r="N292" s="11" t="str">
        <f>IF(MONTH(Deník!$C292)=N$2,IF(AND(Deník!$R292&gt;=0,Deník!$R292&lt;=1),"BE",Deník!$R292),"")</f>
        <v/>
      </c>
      <c r="O292" s="11" t="str">
        <f>IF(MONTH(Deník!$C292)=O$2,IF(AND(Deník!$R292&gt;=0,Deník!$R292&lt;=1),"BE",Deník!$R292),"")</f>
        <v/>
      </c>
      <c r="P292" s="11" t="str">
        <f>IF(MONTH(Deník!$C292)=P$2,IF(AND(Deník!$R292&gt;=0,Deník!$R292&lt;=1),"BE",Deník!$R292),"")</f>
        <v/>
      </c>
      <c r="Q292" s="11" t="str">
        <f>IF(MONTH(Deník!$C292)=Q$2,IF(AND(Deník!$R292&gt;=0,Deník!$R292&lt;=1),"BE",Deník!$R292),"")</f>
        <v/>
      </c>
      <c r="R292" s="11" t="str">
        <f>IF(MONTH(Deník!$C292)=R$2,IF(AND(Deník!$R292&gt;=0,Deník!$R292&lt;=1),"BE",Deník!$R292),"")</f>
        <v/>
      </c>
      <c r="S292" s="57" t="str">
        <f>IF(MONTH(Deník!$C292)=S$2,IF(AND(Deník!$R292&gt;=0,Deník!$R292&lt;=1),"BE",Deník!$R292),"")</f>
        <v/>
      </c>
      <c r="U292" s="12"/>
      <c r="V292" s="12"/>
      <c r="X292" s="600" t="str">
        <f>IF(Deník!$R292&lt;&gt;"",IF(Deník!$B292=Statistika!$F$63,IF(AND(Deník!$R292&gt;=0,Deník!$R292&lt;=1),"BE",Deník!$R292),""),"")</f>
        <v/>
      </c>
      <c r="Y292" s="13" t="str">
        <f>IF(Deník!$R292&lt;&gt;"",IF(Deník!$B292=Statistika!$F$64,IF(AND(Deník!$R292&gt;=0,Deník!$R292&lt;=1),"BE",Deník!$R292),""),"")</f>
        <v/>
      </c>
      <c r="Z292" s="13" t="str">
        <f>IF(Deník!$R292&lt;&gt;"",IF(Deník!$B292=Statistika!$F$65,IF(AND(Deník!$R292&gt;=0,Deník!$R292&lt;=1),"BE",Deník!$R292),""),"")</f>
        <v/>
      </c>
      <c r="AA292" s="13" t="str">
        <f>IF(Deník!$R292&lt;&gt;"",IF(Deník!$B292=Statistika!$F$66,IF(AND(Deník!$R292&gt;=0,Deník!$R292&lt;=1),"BE",Deník!$R292),""),"")</f>
        <v/>
      </c>
      <c r="AB292" s="13" t="str">
        <f>IF(Deník!$R292&lt;&gt;"",IF(Deník!$B292=Statistika!$F$67,IF(AND(Deník!$R292&gt;=0,Deník!$R292&lt;=1),"BE",Deník!$R292),""),"")</f>
        <v/>
      </c>
      <c r="AC292" s="13" t="str">
        <f>IF(Deník!$R292&lt;&gt;"",IF(Deník!$B292=Statistika!$F$68,IF(AND(Deník!$R292&gt;=0,Deník!$R292&lt;=1),"BE",Deník!$R292),""),"")</f>
        <v/>
      </c>
      <c r="AD292" s="13" t="str">
        <f>IF(Deník!$R292&lt;&gt;"",IF(Deník!$B292=Statistika!$F$69,IF(AND(Deník!$R292&gt;=0,Deník!$R292&lt;=1),"BE",Deník!$R292),""),"")</f>
        <v/>
      </c>
      <c r="AE292" s="601" t="str">
        <f>IF(Deník!$R292&lt;&gt;"",IF(Deník!$B292=Statistika!$F$70,IF(AND(Deník!$R292&gt;=0,Deník!$R292&lt;=1),"BE",Deník!$R292),""),"")</f>
        <v/>
      </c>
      <c r="AF292" s="90"/>
      <c r="AG292" s="63" t="str">
        <f>IF(Deník!$R292&lt;&gt;"",IF(Deník!$J292="L",IF(AND(Deník!$R292&gt;=0,Deník!$R292&lt;=1),"BE",Deník!$R292),""),"")</f>
        <v/>
      </c>
      <c r="AH292" s="13" t="str">
        <f>IF(Deník!$R292&lt;&gt;"",IF(Deník!$J292="S",IF(AND(Deník!$R292&gt;=0,Deník!$R292&lt;=1),"BE",Deník!$R292),""),"")</f>
        <v/>
      </c>
      <c r="AI292" s="95"/>
      <c r="AJ292" s="71" t="str">
        <f>IF(Deník!N293&lt;&gt;"",Deník!N293*-1,"")</f>
        <v/>
      </c>
      <c r="AK292" s="88"/>
      <c r="AL292" s="63" t="str">
        <f>IF(WEEKDAY(Deník!$C292,2)=1,IF(AND(Deník!$R292&gt;=0,Deník!$R292&lt;=1),"BE",Deník!$R292),"")</f>
        <v/>
      </c>
      <c r="AM292" s="13" t="str">
        <f>IF(WEEKDAY(Deník!$C292,2)=2,IF(AND(Deník!$R292&gt;=0,Deník!$R292&lt;=1),"BE",Deník!$R292),"")</f>
        <v/>
      </c>
      <c r="AN292" s="13" t="str">
        <f>IF(WEEKDAY(Deník!$C292,2)=3,IF(AND(Deník!$R292&gt;=0,Deník!$R292&lt;=1),"BE",Deník!$R292),"")</f>
        <v/>
      </c>
      <c r="AO292" s="13" t="str">
        <f>IF(WEEKDAY(Deník!$C292,2)=4,IF(AND(Deník!$R292&gt;=0,Deník!$R292&lt;=1),"BE",Deník!$R292),"")</f>
        <v/>
      </c>
      <c r="AP292" s="60" t="str">
        <f>IF(WEEKDAY(Deník!$C292,2)=5,IF(AND(Deník!$R292&gt;=0,Deník!$R292&lt;=1),"BE",Deník!$R292),"")</f>
        <v/>
      </c>
      <c r="AQ292" s="99"/>
      <c r="AR292" s="100">
        <f>Deník!D292</f>
        <v>0</v>
      </c>
      <c r="AS292" s="63" t="str">
        <f>IF(Deník!$D292&lt;&gt;"",IF(AND(Deník!$D292&gt;=AS$2,Deník!$D292&lt;=AS$3),IF(AND(Deník!$R292&gt;=0,Deník!$R292&lt;=1),"BE",Deník!$R292),""),"")</f>
        <v/>
      </c>
      <c r="AT292" s="63" t="str">
        <f>IF(Deník!$D292&lt;&gt;"",IF(AND(Deník!$D292&gt;=AT$2,Deník!$D292&lt;=AT$3),IF(AND(Deník!$R292&gt;=0,Deník!$R292&lt;=1),"BE",Deník!$R292),""),"")</f>
        <v/>
      </c>
      <c r="AU292" s="63" t="str">
        <f>IF(Deník!$D292&lt;&gt;"",IF(AND(Deník!$D292&gt;=AU$2,Deník!$D292&lt;=AU$3),IF(AND(Deník!$R292&gt;=0,Deník!$R292&lt;=1),"BE",Deník!$R292),""),"")</f>
        <v/>
      </c>
      <c r="AV292" s="63" t="str">
        <f>IF(Deník!$D292&lt;&gt;"",IF(AND(Deník!$D292&gt;=AV$2,Deník!$D292&lt;=AV$3),IF(AND(Deník!$R292&gt;=0,Deník!$R292&lt;=1),"BE",Deník!$R292),""),"")</f>
        <v/>
      </c>
      <c r="AW292" s="63" t="str">
        <f>IF(Deník!$D292&lt;&gt;"",IF(AND(Deník!$D292&gt;=AW$2,Deník!$D292&lt;=AW$3),IF(AND(Deník!$R292&gt;=0,Deník!$R292&lt;=1),"BE",Deník!$R292),""),"")</f>
        <v/>
      </c>
      <c r="AX292" s="63" t="str">
        <f>IF(Deník!$D292&lt;&gt;"",IF(AND(Deník!$D292&gt;=AX$2,Deník!$D292&lt;=AX$3),IF(AND(Deník!$R292&gt;=0,Deník!$R292&lt;=1),"BE",Deník!$R292),""),"")</f>
        <v/>
      </c>
      <c r="AY292" s="63" t="str">
        <f>IF(Deník!$D292&lt;&gt;"",IF(AND(Deník!$D292&gt;=AY$2,Deník!$D292&lt;=AY$3),IF(AND(Deník!$R292&gt;=0,Deník!$R292&lt;=1),"BE",Deník!$R292),""),"")</f>
        <v/>
      </c>
      <c r="AZ292" s="63" t="str">
        <f>IF(Deník!$D292&lt;&gt;"",IF(AND(Deník!$D292&gt;=AZ$2,Deník!$D292&lt;=AZ$3),IF(AND(Deník!$R292&gt;=0,Deník!$R292&lt;=1),"BE",Deník!$R292),""),"")</f>
        <v/>
      </c>
      <c r="BA292" s="63" t="str">
        <f>IF(Deník!$D292&lt;&gt;"",IF(AND(Deník!$D292&gt;=BA$2,Deník!$D292&lt;=BA$3),IF(AND(Deník!$R292&gt;=0,Deník!$R292&lt;=1),"BE",Deník!$R292),""),"")</f>
        <v/>
      </c>
      <c r="BB292" s="63" t="str">
        <f>IF(Deník!$D292&lt;&gt;"",IF(AND(Deník!$D292&gt;=BB$2,Deník!$D292&lt;=BB$3),IF(AND(Deník!$R292&gt;=0,Deník!$R292&lt;=1),"BE",Deník!$R292),""),"")</f>
        <v/>
      </c>
      <c r="BC292" s="71" t="str">
        <f>IF(Deník!$D292&lt;&gt;"",IF(AND(Deník!$D292&gt;=BC$2,Deník!$D292&lt;=BC$3),IF(AND(Deník!$R292&gt;=0,Deník!$R292&lt;=1),"BE",Deník!$R292),""),"")</f>
        <v/>
      </c>
      <c r="BD292" s="20" t="str">
        <f>IF(Deník!$J293="S",(Deník!$M293-Deník!$K293),IF(Deník!$J293="L",(Deník!$K293-Deník!$M293),""))</f>
        <v/>
      </c>
      <c r="BE292" s="20" t="str">
        <f>IF(Deník!$J293="S",(Deník!$K293-Deník!$O293),IF(Deník!$J293="L",(Deník!$O293-Deník!$K293),""))</f>
        <v/>
      </c>
      <c r="BF292" s="20" t="str">
        <f>IF(Deník!$J293="S",(Deník!$K293-Deník!$L293),IF(Deník!$J293="L",(Deník!$L293-Deník!$K293),""))</f>
        <v/>
      </c>
      <c r="BG292" s="20" t="str">
        <f>IF(Deník!$J293="S",(Deník!$K293-Deník!$S293),IF(Deník!$J293="L",(Deník!$S293-Deník!$K293),""))</f>
        <v/>
      </c>
      <c r="BH292" s="20" t="str">
        <f>IF(Deník!$J293="S",(Deník!$K293-Deník!$U293),IF(Deník!$J293="L",(Deník!$U293-Deník!$K293),""))</f>
        <v/>
      </c>
      <c r="BI292" s="20" t="str">
        <f>IF(Deník!$R292&gt;1,Deník!$R292,"")</f>
        <v/>
      </c>
      <c r="BJ292" s="20" t="str">
        <f>IF(Deník!$R292&lt;0,Deník!$R292,"")</f>
        <v/>
      </c>
      <c r="BK292" s="17"/>
      <c r="BM292" s="233" t="str">
        <f>IF(Deník!$R292&lt;&gt;"",IF(Deník!$Y292=Statistika!$F$78,IF(AND(Deník!$R292&gt;=0,Deník!$R292&lt;=1),"BE",Deník!$R292),""),"")</f>
        <v/>
      </c>
      <c r="BN292" s="233" t="str">
        <f>IF(Deník!$R292&lt;&gt;"",IF(Deník!$Y292=Statistika!$F$79,IF(AND(Deník!$R292&gt;=0,Deník!$R292&lt;=1),"BE",Deník!$R292),""),"")</f>
        <v/>
      </c>
      <c r="BO292" s="233" t="str">
        <f>IF(Deník!$R292&lt;&gt;"",IF(Deník!$Y292=Statistika!$F$80,IF(AND(Deník!$R292&gt;=0,Deník!$R292&lt;=1),"BE",Deník!$R292),""),"")</f>
        <v/>
      </c>
      <c r="BP292" s="233" t="str">
        <f>IF(Deník!$R292&lt;&gt;"",IF(Deník!$Y292=Statistika!$F$81,IF(AND(Deník!$R292&gt;=0,Deník!$R292&lt;=1),"BE",Deník!$R292),""),"")</f>
        <v/>
      </c>
      <c r="BQ292" s="233" t="str">
        <f>IF(Deník!$R292&lt;&gt;"",IF(Deník!$Y292=Statistika!$F$82,IF(AND(Deník!$R292&gt;=0,Deník!$R292&lt;=1),"BE",Deník!$R292),""),"")</f>
        <v/>
      </c>
      <c r="BR292" s="233" t="str">
        <f>IF(Deník!$R292&lt;&gt;"",IF(Deník!$Y292=Statistika!$F$83,IF(AND(Deník!$R292&gt;=0,Deník!$R292&lt;=1),"BE",Deník!$R292),""),"")</f>
        <v/>
      </c>
      <c r="BS292" s="233" t="str">
        <f>IF(Deník!$R292&lt;&gt;"",IF(Deník!$Y292=Statistika!$F$84,IF(AND(Deník!$R292&gt;=0,Deník!$R292&lt;=1),"BE",Deník!$R292),""),"")</f>
        <v/>
      </c>
      <c r="BT292" s="233" t="str">
        <f>IF(Deník!$R292&lt;&gt;"",IF(Deník!$Y292=Statistika!$F$85,IF(AND(Deník!$R292&gt;=0,Deník!$R292&lt;=1),"BE",Deník!$R292),""),"")</f>
        <v/>
      </c>
      <c r="BU292" s="233" t="str">
        <f>IF(Deník!$R292&lt;&gt;"",IF(Deník!$Y292=Statistika!$F$86,IF(AND(Deník!$R292&gt;=0,Deník!$R292&lt;=1),"BE",Deník!$R292),""),"")</f>
        <v/>
      </c>
      <c r="BV292" s="233" t="str">
        <f>IF(Deník!$R292&lt;&gt;"",IF(Deník!$Y292=Statistika!$F$87,IF(AND(Deník!$R292&gt;=0,Deník!$R292&lt;=1),"BE",Deník!$R292),""),"")</f>
        <v/>
      </c>
      <c r="BW292" s="233" t="str">
        <f>IF(Deník!$R292&lt;&gt;"",IF(Deník!$Y292=Statistika!$F$88,IF(AND(Deník!$R292&gt;=0,Deník!$R292&lt;=1),"BE",Deník!$R292),""),"")</f>
        <v/>
      </c>
      <c r="BX292" s="233" t="str">
        <f>IF(Deník!$R292&lt;&gt;"",IF(Deník!$Y292=Statistika!$F$89,IF(AND(Deník!$R292&gt;=0,Deník!$R292&lt;=1),"BE",Deník!$R292),""),"")</f>
        <v/>
      </c>
      <c r="BY292" s="233" t="str">
        <f>IF(Deník!$R292&lt;&gt;"",IF(Deník!$Y292=Statistika!$F$90,IF(AND(Deník!$R292&gt;=0,Deník!$R292&lt;=1),"BE",Deník!$R292),""),"")</f>
        <v/>
      </c>
      <c r="BZ292" s="233" t="str">
        <f>IF(Deník!$R292&lt;&gt;"",IF(Deník!$Y292=Statistika!$F$91,IF(AND(Deník!$R292&gt;=0,Deník!$R292&lt;=1),"BE",Deník!$R292),""),"")</f>
        <v/>
      </c>
      <c r="CA292" s="233"/>
      <c r="CB292" s="233" t="str">
        <f>IF(Deník!$R292&lt;&gt;"",IF(Deník!$AB292="SL",IF(AND(Deník!$R292&gt;=0,Deník!$R292&lt;=1),"BE",Deník!$R292),""),"")</f>
        <v/>
      </c>
      <c r="CC292" s="233" t="str">
        <f>IF(Deník!$R292&lt;&gt;"",IF(Deník!$AB292="BE10",IF(AND(Deník!$R292&gt;=0,Deník!$R292&lt;=1),"BE",Deník!$R292),""),"")</f>
        <v/>
      </c>
      <c r="CD292" s="233" t="str">
        <f>IF(Deník!$R292&lt;&gt;"",IF(Deník!$AB292="BE15",IF(AND(Deník!$R292&gt;=0,Deník!$R292&lt;=1),"BE",Deník!$R292),""),"")</f>
        <v/>
      </c>
      <c r="CE292" s="233" t="str">
        <f>IF(Deník!$R292&lt;&gt;"",IF(Deník!$AB292="BE20",IF(AND(Deník!$R292&gt;=0,Deník!$R292&lt;=1),"BE",Deník!$R292),""),"")</f>
        <v/>
      </c>
      <c r="CF292" s="233" t="str">
        <f>IF(Deník!$R292&lt;&gt;"",IF(Deník!$AB292="TP1",IF(AND(Deník!$R292&gt;=0,Deník!$R292&lt;=1),"BE",Deník!$R292),""),"")</f>
        <v/>
      </c>
      <c r="CG292" s="233" t="str">
        <f>IF(Deník!$R292&lt;&gt;"",IF(Deník!$AB292="TP2",IF(AND(Deník!$R292&gt;=0,Deník!$R292&lt;=1),"BE",Deník!$R292),""),"")</f>
        <v/>
      </c>
      <c r="CH292" s="233" t="str">
        <f>IF(Deník!$R292&lt;&gt;"",IF(Deník!$AB292="TP3",IF(AND(Deník!$R292&gt;=0,Deník!$R292&lt;=1),"BE",Deník!$R292),""),"")</f>
        <v/>
      </c>
      <c r="CI292" s="233" t="str">
        <f>IF(Deník!$R292&lt;&gt;"",IF(Deník!$AB292="Trailing SL",IF(AND(Deník!$R292&gt;=0,Deník!$R292&lt;=1),"BE",Deník!$R292),""),"")</f>
        <v/>
      </c>
      <c r="CJ292" s="233" t="str">
        <f>IF(Deník!$R292&lt;&gt;"",IF(Deník!$AB292="Manual",IF(AND(Deník!$R292&gt;=0,Deník!$R292&lt;=1),"BE",Deník!$R292),""),"")</f>
        <v/>
      </c>
      <c r="CK292" s="233"/>
      <c r="CL292" s="233" t="str">
        <f>IF(Deník!$R292&lt;0,IF(Deník!$AC292=Statistika!$F$117,Deník!$R292,""),"")</f>
        <v/>
      </c>
      <c r="CM292" s="233" t="str">
        <f>IF(Deník!$R292&lt;0,IF(Deník!$AC292=Statistika!$F$118,Deník!$R292,""),"")</f>
        <v/>
      </c>
      <c r="CN292" s="233" t="str">
        <f>IF(Deník!$R292&lt;0,IF(Deník!$AC292=Statistika!$F$119,Deník!$R292,""),"")</f>
        <v/>
      </c>
      <c r="CO292" s="233" t="str">
        <f>IF(Deník!$R292&lt;0,IF(Deník!$AC292=Statistika!$F$120,Deník!$R292,""),"")</f>
        <v/>
      </c>
      <c r="CP292" s="233" t="str">
        <f>IF(Deník!$R292&lt;0,IF(Deník!$AC292=Statistika!$F$121,Deník!$R292,""),"")</f>
        <v/>
      </c>
      <c r="CQ292" s="233" t="str">
        <f>IF(Deník!$R292&lt;0,IF(Deník!$AC292=Statistika!$F$122,Deník!$R292,""),"")</f>
        <v/>
      </c>
      <c r="CR292" s="233" t="str">
        <f>IF(Deník!$R292&lt;0,IF(Deník!$AC292=Statistika!$F$123,Deník!$R292,""),"")</f>
        <v/>
      </c>
      <c r="CS292" s="233" t="str">
        <f>IF(Deník!$R292&lt;0,IF(Deník!$AC292=Statistika!$F$124,Deník!$R292,""),"")</f>
        <v/>
      </c>
      <c r="CT292" s="233" t="str">
        <f>IF(Deník!$R292&lt;0,IF(Deník!$AC292=Statistika!$F$125,Deník!$R292,""),"")</f>
        <v/>
      </c>
      <c r="CU292" s="233"/>
      <c r="CV292" s="233" t="str">
        <f>IF(Deník!$R292&lt;0,IF(Deník!$AD292=$CV$2,Deník!$R292,""),"")</f>
        <v/>
      </c>
      <c r="CW292" s="233" t="str">
        <f>IF(Deník!$R292&lt;0,IF(Deník!$AD292=$CW$2,Deník!$R292,""),"")</f>
        <v/>
      </c>
      <c r="CX292" s="233" t="str">
        <f>IF(Deník!$R292&lt;0,IF(Deník!$AD292=$CX$2,Deník!$R292,""),"")</f>
        <v/>
      </c>
      <c r="CY292" s="233" t="str">
        <f>IF(Deník!$R292&lt;0,IF(Deník!$AD292=$CY$2,Deník!$R292,""),"")</f>
        <v/>
      </c>
      <c r="CZ292" s="233" t="str">
        <f>IF(Deník!$R292&lt;0,IF(Deník!$AD292=$CZ$2,Deník!$R292,""),"")</f>
        <v/>
      </c>
      <c r="DL292" s="221">
        <f t="shared" si="14"/>
        <v>93847.029999999984</v>
      </c>
      <c r="DM292" s="220">
        <f t="shared" si="13"/>
        <v>-6.1529700000000132E-2</v>
      </c>
      <c r="DO292" s="50">
        <f>Deník!W293</f>
        <v>0</v>
      </c>
      <c r="DP292" s="102" t="str">
        <f>IF(AND(Deník!W293&gt;0),1,"")</f>
        <v/>
      </c>
      <c r="DQ292" s="102">
        <f>IF(AND(Deník!W293&lt;=0),1,"")</f>
        <v>1</v>
      </c>
      <c r="DR292" s="227"/>
      <c r="DS292" s="228"/>
      <c r="DT292" s="85"/>
      <c r="DU292" s="54">
        <f>IF(MONTH(Deník!$C292)=DU$2,Deník!$W292,"")</f>
        <v>0</v>
      </c>
      <c r="DV292" s="222" t="str">
        <f>IF(MONTH(Deník!$C292)=DV$2,Deník!$W292,"")</f>
        <v/>
      </c>
      <c r="DW292" s="222" t="str">
        <f>IF(MONTH(Deník!$C292)=DW$2,Deník!$W292,"")</f>
        <v/>
      </c>
      <c r="DX292" s="222" t="str">
        <f>IF(MONTH(Deník!$C292)=DX$2,Deník!$W292,"")</f>
        <v/>
      </c>
      <c r="DY292" s="222" t="str">
        <f>IF(MONTH(Deník!$C292)=DY$2,Deník!$W292,"")</f>
        <v/>
      </c>
      <c r="DZ292" s="222" t="str">
        <f>IF(MONTH(Deník!$C292)=DZ$2,Deník!$W292,"")</f>
        <v/>
      </c>
      <c r="EA292" s="222" t="str">
        <f>IF(MONTH(Deník!$C292)=EA$2,Deník!$W292,"")</f>
        <v/>
      </c>
      <c r="EB292" s="222" t="str">
        <f>IF(MONTH(Deník!$C292)=EB$2,Deník!$W292,"")</f>
        <v/>
      </c>
      <c r="EC292" s="222" t="str">
        <f>IF(MONTH(Deník!$C292)=EC$2,Deník!$W292,"")</f>
        <v/>
      </c>
      <c r="ED292" s="222" t="str">
        <f>IF(MONTH(Deník!$C292)=ED$2,Deník!$W292,"")</f>
        <v/>
      </c>
      <c r="EE292" s="222" t="str">
        <f>IF(MONTH(Deník!$C292)=EE$2,Deník!$W292,"")</f>
        <v/>
      </c>
      <c r="EF292" s="222" t="str">
        <f>IF(MONTH(Deník!$C292)=EF$2,Deník!$W292,"")</f>
        <v/>
      </c>
      <c r="EI292" s="600" t="str">
        <f>IF(Deník!$W292&lt;&gt;"",IF(Deník!$B292=Statistika!$F$63,Deník!$W292,""),"")</f>
        <v/>
      </c>
      <c r="EJ292" s="13" t="str">
        <f>IF(Deník!$W292&lt;&gt;"",IF(Deník!$B292=Statistika!$F$64,Deník!$W292,""),"")</f>
        <v/>
      </c>
      <c r="EK292" s="13" t="str">
        <f>IF(Deník!$W292&lt;&gt;"",IF(Deník!$B292=Statistika!$F$65,Deník!$W292,""),"")</f>
        <v/>
      </c>
      <c r="EL292" s="13" t="str">
        <f>IF(Deník!$W292&lt;&gt;"",IF(Deník!$B292=Statistika!$F$66,Deník!$W292,""),"")</f>
        <v/>
      </c>
      <c r="EM292" s="13" t="str">
        <f>IF(Deník!$W292&lt;&gt;"",IF(Deník!$B292=Statistika!$F$67,Deník!$W292,""),"")</f>
        <v/>
      </c>
      <c r="EN292" s="13" t="str">
        <f>IF(Deník!$W292&lt;&gt;"",IF(Deník!$B292=Statistika!$F$68,Deník!$W292,""),"")</f>
        <v/>
      </c>
      <c r="EO292" s="13" t="str">
        <f>IF(Deník!$W292&lt;&gt;"",IF(Deník!$B292=Statistika!$F$69,Deník!$W292,""),"")</f>
        <v/>
      </c>
      <c r="EP292" s="601" t="str">
        <f>IF(Deník!$W292&lt;&gt;"",IF(Deník!$B292=Statistika!$F$70,Deník!$W292,""),"")</f>
        <v/>
      </c>
      <c r="EQ292" s="90"/>
      <c r="ER292" s="63" t="str">
        <f>IF(Deník!$W292&lt;&gt;"",IF(Deník!$J292="L",Deník!$W292,""),"")</f>
        <v/>
      </c>
      <c r="ES292" s="13" t="str">
        <f>IF(Deník!$W292&lt;&gt;"",IF(Deník!$J292="S",Deník!$W292,""),"")</f>
        <v/>
      </c>
      <c r="ET292" s="95"/>
      <c r="EU292" s="88"/>
      <c r="EV292" s="63" t="str">
        <f>IF(WEEKDAY(Deník!$C292,2)=1,Deník!$W292,"")</f>
        <v/>
      </c>
      <c r="EW292" s="13" t="str">
        <f>IF(WEEKDAY(Deník!$C292,2)=2,Deník!$W292,"")</f>
        <v/>
      </c>
      <c r="EX292" s="13" t="str">
        <f>IF(WEEKDAY(Deník!$C292,2)=3,Deník!$W292,"")</f>
        <v/>
      </c>
      <c r="EY292" s="13" t="str">
        <f>IF(WEEKDAY(Deník!$C292,2)=4,Deník!$W292,"")</f>
        <v/>
      </c>
      <c r="EZ292" s="60" t="str">
        <f>IF(WEEKDAY(Deník!$C292,2)=5,Deník!$W292,"")</f>
        <v/>
      </c>
      <c r="FA292" s="99"/>
      <c r="FB292" s="100">
        <f>Deník!D292</f>
        <v>0</v>
      </c>
      <c r="FC292" s="63">
        <f>IF($FB292&lt;&gt;"",IF(AND($FB292&gt;=FC$2,$FB292&lt;=FC$3),Deník!$W292,""))</f>
        <v>0</v>
      </c>
      <c r="FD292" s="63" t="str">
        <f>IF($FB292&lt;&gt;"",IF(AND($FB292&gt;=FD$2,$FB292&lt;=FD$3),Deník!$W292,""))</f>
        <v/>
      </c>
      <c r="FE292" s="63" t="str">
        <f>IF($FB292&lt;&gt;"",IF(AND($FB292&gt;=FE$2,$FB292&lt;=FE$3),Deník!$W292,""))</f>
        <v/>
      </c>
      <c r="FF292" s="63" t="str">
        <f>IF($FB292&lt;&gt;"",IF(AND($FB292&gt;=FF$2,$FB292&lt;=FF$3),Deník!$W292,""))</f>
        <v/>
      </c>
      <c r="FG292" s="63" t="str">
        <f>IF($FB292&lt;&gt;"",IF(AND($FB292&gt;=FG$2,$FB292&lt;=FG$3),Deník!$W292,""))</f>
        <v/>
      </c>
      <c r="FH292" s="63" t="str">
        <f>IF($FB292&lt;&gt;"",IF(AND($FB292&gt;=FH$2,$FB292&lt;=FH$3),Deník!$W292,""))</f>
        <v/>
      </c>
      <c r="FI292" s="63" t="str">
        <f>IF($FB292&lt;&gt;"",IF(AND($FB292&gt;=FI$2,$FB292&lt;=FI$3),Deník!$W292,""))</f>
        <v/>
      </c>
      <c r="FJ292" s="63" t="str">
        <f>IF($FB292&lt;&gt;"",IF(AND($FB292&gt;=FJ$2,$FB292&lt;=FJ$3),Deník!$W292,""))</f>
        <v/>
      </c>
      <c r="FK292" s="63" t="str">
        <f>IF($FB292&lt;&gt;"",IF(AND($FB292&gt;=FK$2,$FB292&lt;=FK$3),Deník!$W292,""))</f>
        <v/>
      </c>
      <c r="FL292" s="63" t="str">
        <f>IF($FB292&lt;&gt;"",IF(AND($FB292&gt;=FL$2,$FB292&lt;=FL$3),Deník!$W292,""))</f>
        <v/>
      </c>
      <c r="FM292" s="63" t="str">
        <f>IF($FB292&lt;&gt;"",IF(AND($FB292&gt;=FM$2,$FB292&lt;=FM$3),Deník!$W292,""))</f>
        <v/>
      </c>
      <c r="FN292" s="13"/>
      <c r="FO292" s="20" t="str">
        <f>IF(Deník!$W292&gt;1,Deník!$W292,"")</f>
        <v/>
      </c>
      <c r="FP292" s="20" t="str">
        <f>IF(Deník!$W292&lt;0,Deník!$W292,"")</f>
        <v/>
      </c>
      <c r="FQ292" s="17"/>
      <c r="FS292" s="233"/>
      <c r="FT292" s="233" t="str">
        <f>IF(Deník!$W292&lt;&gt;"",IF(Deník!$Y292=Statistika!$F$78,Deník!$W292,""),"")</f>
        <v/>
      </c>
      <c r="FU292" s="233" t="str">
        <f>IF(Deník!$W292&lt;&gt;"",IF(Deník!$Y292=Statistika!$F$79,Deník!$W292,""),"")</f>
        <v/>
      </c>
      <c r="FV292" s="233" t="str">
        <f>IF(Deník!$W292&lt;&gt;"",IF(Deník!$Y292=Statistika!$F$80,Deník!$W292,""),"")</f>
        <v/>
      </c>
      <c r="FW292" s="233" t="str">
        <f>IF(Deník!$W292&lt;&gt;"",IF(Deník!$Y292=Statistika!$F$81,Deník!$W292,""),"")</f>
        <v/>
      </c>
      <c r="FX292" s="233" t="str">
        <f>IF(Deník!$W292&lt;&gt;"",IF(Deník!$Y292=Statistika!$F$82,Deník!$W292,""),"")</f>
        <v/>
      </c>
      <c r="FY292" s="233" t="str">
        <f>IF(Deník!$W292&lt;&gt;"",IF(Deník!$Y292=Statistika!$F$83,Deník!$W292,""),"")</f>
        <v/>
      </c>
      <c r="FZ292" s="233" t="str">
        <f>IF(Deník!$W292&lt;&gt;"",IF(Deník!$Y292=Statistika!$F$84,Deník!$W292,""),"")</f>
        <v/>
      </c>
      <c r="GA292" s="233" t="str">
        <f>IF(Deník!$W292&lt;&gt;"",IF(Deník!$Y292=Statistika!$F$85,Deník!$W292,""),"")</f>
        <v/>
      </c>
      <c r="GB292" s="233" t="str">
        <f>IF(Deník!$W292&lt;&gt;"",IF(Deník!$Y292=Statistika!$F$86,Deník!$W292,""),"")</f>
        <v/>
      </c>
      <c r="GC292" s="233" t="str">
        <f>IF(Deník!$W292&lt;&gt;"",IF(Deník!$Y292=Statistika!$F$87,Deník!$W292,""),"")</f>
        <v/>
      </c>
      <c r="GD292" s="233" t="str">
        <f>IF(Deník!$W292&lt;&gt;"",IF(Deník!$Y292=Statistika!$F$88,Deník!$W292,""),"")</f>
        <v/>
      </c>
      <c r="GE292" s="233" t="str">
        <f>IF(Deník!$W292&lt;&gt;"",IF(Deník!$Y292=Statistika!$F$89,Deník!$W292,""),"")</f>
        <v/>
      </c>
      <c r="GF292" s="233" t="str">
        <f>IF(Deník!$W292&lt;&gt;"",IF(Deník!$Y292=Statistika!$F$90,Deník!$W292,""),"")</f>
        <v/>
      </c>
      <c r="GG292" s="233" t="str">
        <f>IF(Deník!$W292&lt;&gt;"",IF(Deník!$Y292=Statistika!$F$91,Deník!$W292,""),"")</f>
        <v/>
      </c>
      <c r="GH292" s="233"/>
      <c r="GI292" s="233" t="str">
        <f>IF(Deník!$W292&lt;&gt;"",IF(Deník!$AB292=Statistika!$L$100,Deník!$W292,""),"")</f>
        <v/>
      </c>
      <c r="GJ292" s="233" t="str">
        <f>IF(Deník!$W292&lt;&gt;"",IF(Deník!$AB292=Statistika!$L$101,Deník!$W292,""),"")</f>
        <v/>
      </c>
      <c r="GK292" s="233" t="str">
        <f>IF(Deník!$W292&lt;&gt;"",IF(Deník!$AB292=Statistika!$L$102,Deník!$W292,""),"")</f>
        <v/>
      </c>
      <c r="GL292" s="233" t="str">
        <f>IF(Deník!$W292&lt;&gt;"",IF(Deník!$AB292=Statistika!$L$103,Deník!$W292,""),"")</f>
        <v/>
      </c>
      <c r="GM292" s="233" t="str">
        <f>IF(Deník!$W292&lt;&gt;"",IF(Deník!$AB292=Statistika!$L$104,Deník!$W292,""),"")</f>
        <v/>
      </c>
      <c r="GN292" s="233" t="str">
        <f>IF(Deník!$W292&lt;&gt;"",IF(Deník!$AB292=Statistika!$L$105,Deník!$W292,""),"")</f>
        <v/>
      </c>
      <c r="GO292" s="233" t="str">
        <f>IF(Deník!$W292&lt;&gt;"",IF(Deník!$AB292=Statistika!$L$106,Deník!$W292,""),"")</f>
        <v/>
      </c>
      <c r="GP292" s="233" t="str">
        <f>IF(Deník!$W292&lt;&gt;"",IF(Deník!$AB292=Statistika!$L$107,Deník!$W292,""),"")</f>
        <v/>
      </c>
      <c r="GQ292" s="233" t="str">
        <f>IF(Deník!$W292&lt;&gt;"",IF(Deník!$AB292=Statistika!$L$108,Deník!$W292,""),"")</f>
        <v/>
      </c>
      <c r="GS292" s="233" t="str">
        <f>IF(Deník!$W292&lt;0,IF(Deník!$AC292=Statistika!$F$117,Deník!$W292,""),"")</f>
        <v/>
      </c>
      <c r="GT292" s="233" t="str">
        <f>IF(Deník!$W292&lt;0,IF(Deník!$AC292=Statistika!$F$118,Deník!$W292,""),"")</f>
        <v/>
      </c>
      <c r="GU292" s="233" t="str">
        <f>IF(Deník!$W292&lt;0,IF(Deník!$AC292=Statistika!$F$119,Deník!$W292,""),"")</f>
        <v/>
      </c>
      <c r="GV292" s="233" t="str">
        <f>IF(Deník!$W292&lt;0,IF(Deník!$AC292=Statistika!$F$120,Deník!$W292,""),"")</f>
        <v/>
      </c>
      <c r="GW292" s="233" t="str">
        <f>IF(Deník!$W292&lt;0,IF(Deník!$AC292=Statistika!$F$121,Deník!$W292,""),"")</f>
        <v/>
      </c>
      <c r="GX292" s="233" t="str">
        <f>IF(Deník!$W292&lt;0,IF(Deník!$AC292=Statistika!$F$122,Deník!$W292,""),"")</f>
        <v/>
      </c>
      <c r="GY292" s="233" t="str">
        <f>IF(Deník!$W292&lt;0,IF(Deník!$AC292=Statistika!$F$123,Deník!$W292,""),"")</f>
        <v/>
      </c>
      <c r="GZ292" s="233" t="str">
        <f>IF(Deník!$W292&lt;0,IF(Deník!$AC292=Statistika!$F$124,Deník!$W292,""),"")</f>
        <v/>
      </c>
      <c r="HA292" s="233" t="str">
        <f>IF(Deník!$W292&lt;0,IF(Deník!$AC292=Statistika!$F$125,Deník!$W292,""),"")</f>
        <v/>
      </c>
      <c r="HC292" s="233" t="str">
        <f>IF(Deník!$W292&lt;0,IF(Deník!$AD292=Statistika!$F$133,Deník!$W292,""),"")</f>
        <v/>
      </c>
      <c r="HD292" s="233" t="str">
        <f>IF(Deník!$W292&lt;0,IF(Deník!$AD292=Statistika!$F$134,Deník!$W292,""),"")</f>
        <v/>
      </c>
      <c r="HE292" s="233" t="str">
        <f>IF(Deník!$W292&lt;0,IF(Deník!$AD292=Statistika!$F$135,Deník!$W292,""),"")</f>
        <v/>
      </c>
      <c r="HF292" s="233" t="str">
        <f>IF(Deník!$W292&lt;0,IF(Deník!$AD292=Statistika!$F$136,Deník!$W292,""),"")</f>
        <v/>
      </c>
      <c r="HG292" s="233" t="str">
        <f>IF(Deník!$W292&lt;0,IF(Deník!$AD292=Statistika!$F$137,Deník!$W292,""),"")</f>
        <v/>
      </c>
      <c r="ID292" s="8">
        <f>Tabulka4[[#This Row],[Sloupec3]]</f>
        <v>0</v>
      </c>
      <c r="IE292" s="17" t="str">
        <f>IF(AND([1]Deník!$C292&gt;='[1]Měsíční shrnutí'!$D$1,[1]Deník!$C292&lt;='[1]Měsíční shrnutí'!$F$1),[1]Deník!$X292,"")</f>
        <v/>
      </c>
    </row>
    <row r="293" spans="1:239">
      <c r="A293" s="8">
        <f>Deník!C294</f>
        <v>0</v>
      </c>
      <c r="B293" s="50" t="str">
        <f>Deník!R294</f>
        <v/>
      </c>
      <c r="C293" s="102" t="str">
        <f>IF(AND(Deník!R294&gt;1,Deník!R294&lt;&gt;""),1,"")</f>
        <v/>
      </c>
      <c r="D293" s="102" t="str">
        <f>IF(AND(Deník!R294&lt;=0,Deník!R294&lt;&gt;""),1,"")</f>
        <v/>
      </c>
      <c r="E293" s="103" t="str">
        <f>IF(AND(Deník!R294&gt;=0,Deník!R294&lt;=1),1,"")</f>
        <v/>
      </c>
      <c r="F293" s="79" t="str">
        <f>IF(Deník!R294&lt;&gt;"",Deník!R294+F292,"")</f>
        <v/>
      </c>
      <c r="G293" s="85"/>
      <c r="H293" s="54" t="str">
        <f>IF(MONTH(Deník!$C293)=H$2,IF(AND(Deník!$R293&gt;=0,Deník!$R293&lt;=1),"BE",Deník!$R293),"")</f>
        <v/>
      </c>
      <c r="I293" s="11" t="str">
        <f>IF(MONTH(Deník!$C293)=I$2,IF(AND(Deník!$R293&gt;=0,Deník!$R293&lt;=1),"BE",Deník!$R293),"")</f>
        <v/>
      </c>
      <c r="J293" s="11" t="str">
        <f>IF(MONTH(Deník!$C293)=J$2,IF(AND(Deník!$R293&gt;=0,Deník!$R293&lt;=1),"BE",Deník!$R293),"")</f>
        <v/>
      </c>
      <c r="K293" s="11" t="str">
        <f>IF(MONTH(Deník!$C293)=K$2,IF(AND(Deník!$R293&gt;=0,Deník!$R293&lt;=1),"BE",Deník!$R293),"")</f>
        <v/>
      </c>
      <c r="L293" s="11" t="str">
        <f>IF(MONTH(Deník!$C293)=L$2,IF(AND(Deník!$R293&gt;=0,Deník!$R293&lt;=1),"BE",Deník!$R293),"")</f>
        <v/>
      </c>
      <c r="M293" s="11" t="str">
        <f>IF(MONTH(Deník!$C293)=M$2,IF(AND(Deník!$R293&gt;=0,Deník!$R293&lt;=1),"BE",Deník!$R293),"")</f>
        <v/>
      </c>
      <c r="N293" s="11" t="str">
        <f>IF(MONTH(Deník!$C293)=N$2,IF(AND(Deník!$R293&gt;=0,Deník!$R293&lt;=1),"BE",Deník!$R293),"")</f>
        <v/>
      </c>
      <c r="O293" s="11" t="str">
        <f>IF(MONTH(Deník!$C293)=O$2,IF(AND(Deník!$R293&gt;=0,Deník!$R293&lt;=1),"BE",Deník!$R293),"")</f>
        <v/>
      </c>
      <c r="P293" s="11" t="str">
        <f>IF(MONTH(Deník!$C293)=P$2,IF(AND(Deník!$R293&gt;=0,Deník!$R293&lt;=1),"BE",Deník!$R293),"")</f>
        <v/>
      </c>
      <c r="Q293" s="11" t="str">
        <f>IF(MONTH(Deník!$C293)=Q$2,IF(AND(Deník!$R293&gt;=0,Deník!$R293&lt;=1),"BE",Deník!$R293),"")</f>
        <v/>
      </c>
      <c r="R293" s="11" t="str">
        <f>IF(MONTH(Deník!$C293)=R$2,IF(AND(Deník!$R293&gt;=0,Deník!$R293&lt;=1),"BE",Deník!$R293),"")</f>
        <v/>
      </c>
      <c r="S293" s="57" t="str">
        <f>IF(MONTH(Deník!$C293)=S$2,IF(AND(Deník!$R293&gt;=0,Deník!$R293&lt;=1),"BE",Deník!$R293),"")</f>
        <v/>
      </c>
      <c r="U293" s="12"/>
      <c r="V293" s="12"/>
      <c r="X293" s="600" t="str">
        <f>IF(Deník!$R293&lt;&gt;"",IF(Deník!$B293=Statistika!$F$63,IF(AND(Deník!$R293&gt;=0,Deník!$R293&lt;=1),"BE",Deník!$R293),""),"")</f>
        <v/>
      </c>
      <c r="Y293" s="13" t="str">
        <f>IF(Deník!$R293&lt;&gt;"",IF(Deník!$B293=Statistika!$F$64,IF(AND(Deník!$R293&gt;=0,Deník!$R293&lt;=1),"BE",Deník!$R293),""),"")</f>
        <v/>
      </c>
      <c r="Z293" s="13" t="str">
        <f>IF(Deník!$R293&lt;&gt;"",IF(Deník!$B293=Statistika!$F$65,IF(AND(Deník!$R293&gt;=0,Deník!$R293&lt;=1),"BE",Deník!$R293),""),"")</f>
        <v/>
      </c>
      <c r="AA293" s="13" t="str">
        <f>IF(Deník!$R293&lt;&gt;"",IF(Deník!$B293=Statistika!$F$66,IF(AND(Deník!$R293&gt;=0,Deník!$R293&lt;=1),"BE",Deník!$R293),""),"")</f>
        <v/>
      </c>
      <c r="AB293" s="13" t="str">
        <f>IF(Deník!$R293&lt;&gt;"",IF(Deník!$B293=Statistika!$F$67,IF(AND(Deník!$R293&gt;=0,Deník!$R293&lt;=1),"BE",Deník!$R293),""),"")</f>
        <v/>
      </c>
      <c r="AC293" s="13" t="str">
        <f>IF(Deník!$R293&lt;&gt;"",IF(Deník!$B293=Statistika!$F$68,IF(AND(Deník!$R293&gt;=0,Deník!$R293&lt;=1),"BE",Deník!$R293),""),"")</f>
        <v/>
      </c>
      <c r="AD293" s="13" t="str">
        <f>IF(Deník!$R293&lt;&gt;"",IF(Deník!$B293=Statistika!$F$69,IF(AND(Deník!$R293&gt;=0,Deník!$R293&lt;=1),"BE",Deník!$R293),""),"")</f>
        <v/>
      </c>
      <c r="AE293" s="601" t="str">
        <f>IF(Deník!$R293&lt;&gt;"",IF(Deník!$B293=Statistika!$F$70,IF(AND(Deník!$R293&gt;=0,Deník!$R293&lt;=1),"BE",Deník!$R293),""),"")</f>
        <v/>
      </c>
      <c r="AF293" s="90"/>
      <c r="AG293" s="63" t="str">
        <f>IF(Deník!$R293&lt;&gt;"",IF(Deník!$J293="L",IF(AND(Deník!$R293&gt;=0,Deník!$R293&lt;=1),"BE",Deník!$R293),""),"")</f>
        <v/>
      </c>
      <c r="AH293" s="13" t="str">
        <f>IF(Deník!$R293&lt;&gt;"",IF(Deník!$J293="S",IF(AND(Deník!$R293&gt;=0,Deník!$R293&lt;=1),"BE",Deník!$R293),""),"")</f>
        <v/>
      </c>
      <c r="AI293" s="95"/>
      <c r="AJ293" s="71" t="str">
        <f>IF(Deník!N294&lt;&gt;"",Deník!N294*-1,"")</f>
        <v/>
      </c>
      <c r="AK293" s="88"/>
      <c r="AL293" s="63" t="str">
        <f>IF(WEEKDAY(Deník!$C293,2)=1,IF(AND(Deník!$R293&gt;=0,Deník!$R293&lt;=1),"BE",Deník!$R293),"")</f>
        <v/>
      </c>
      <c r="AM293" s="13" t="str">
        <f>IF(WEEKDAY(Deník!$C293,2)=2,IF(AND(Deník!$R293&gt;=0,Deník!$R293&lt;=1),"BE",Deník!$R293),"")</f>
        <v/>
      </c>
      <c r="AN293" s="13" t="str">
        <f>IF(WEEKDAY(Deník!$C293,2)=3,IF(AND(Deník!$R293&gt;=0,Deník!$R293&lt;=1),"BE",Deník!$R293),"")</f>
        <v/>
      </c>
      <c r="AO293" s="13" t="str">
        <f>IF(WEEKDAY(Deník!$C293,2)=4,IF(AND(Deník!$R293&gt;=0,Deník!$R293&lt;=1),"BE",Deník!$R293),"")</f>
        <v/>
      </c>
      <c r="AP293" s="60" t="str">
        <f>IF(WEEKDAY(Deník!$C293,2)=5,IF(AND(Deník!$R293&gt;=0,Deník!$R293&lt;=1),"BE",Deník!$R293),"")</f>
        <v/>
      </c>
      <c r="AQ293" s="99"/>
      <c r="AR293" s="100">
        <f>Deník!D293</f>
        <v>0</v>
      </c>
      <c r="AS293" s="63" t="str">
        <f>IF(Deník!$D293&lt;&gt;"",IF(AND(Deník!$D293&gt;=AS$2,Deník!$D293&lt;=AS$3),IF(AND(Deník!$R293&gt;=0,Deník!$R293&lt;=1),"BE",Deník!$R293),""),"")</f>
        <v/>
      </c>
      <c r="AT293" s="63" t="str">
        <f>IF(Deník!$D293&lt;&gt;"",IF(AND(Deník!$D293&gt;=AT$2,Deník!$D293&lt;=AT$3),IF(AND(Deník!$R293&gt;=0,Deník!$R293&lt;=1),"BE",Deník!$R293),""),"")</f>
        <v/>
      </c>
      <c r="AU293" s="63" t="str">
        <f>IF(Deník!$D293&lt;&gt;"",IF(AND(Deník!$D293&gt;=AU$2,Deník!$D293&lt;=AU$3),IF(AND(Deník!$R293&gt;=0,Deník!$R293&lt;=1),"BE",Deník!$R293),""),"")</f>
        <v/>
      </c>
      <c r="AV293" s="63" t="str">
        <f>IF(Deník!$D293&lt;&gt;"",IF(AND(Deník!$D293&gt;=AV$2,Deník!$D293&lt;=AV$3),IF(AND(Deník!$R293&gt;=0,Deník!$R293&lt;=1),"BE",Deník!$R293),""),"")</f>
        <v/>
      </c>
      <c r="AW293" s="63" t="str">
        <f>IF(Deník!$D293&lt;&gt;"",IF(AND(Deník!$D293&gt;=AW$2,Deník!$D293&lt;=AW$3),IF(AND(Deník!$R293&gt;=0,Deník!$R293&lt;=1),"BE",Deník!$R293),""),"")</f>
        <v/>
      </c>
      <c r="AX293" s="63" t="str">
        <f>IF(Deník!$D293&lt;&gt;"",IF(AND(Deník!$D293&gt;=AX$2,Deník!$D293&lt;=AX$3),IF(AND(Deník!$R293&gt;=0,Deník!$R293&lt;=1),"BE",Deník!$R293),""),"")</f>
        <v/>
      </c>
      <c r="AY293" s="63" t="str">
        <f>IF(Deník!$D293&lt;&gt;"",IF(AND(Deník!$D293&gt;=AY$2,Deník!$D293&lt;=AY$3),IF(AND(Deník!$R293&gt;=0,Deník!$R293&lt;=1),"BE",Deník!$R293),""),"")</f>
        <v/>
      </c>
      <c r="AZ293" s="63" t="str">
        <f>IF(Deník!$D293&lt;&gt;"",IF(AND(Deník!$D293&gt;=AZ$2,Deník!$D293&lt;=AZ$3),IF(AND(Deník!$R293&gt;=0,Deník!$R293&lt;=1),"BE",Deník!$R293),""),"")</f>
        <v/>
      </c>
      <c r="BA293" s="63" t="str">
        <f>IF(Deník!$D293&lt;&gt;"",IF(AND(Deník!$D293&gt;=BA$2,Deník!$D293&lt;=BA$3),IF(AND(Deník!$R293&gt;=0,Deník!$R293&lt;=1),"BE",Deník!$R293),""),"")</f>
        <v/>
      </c>
      <c r="BB293" s="63" t="str">
        <f>IF(Deník!$D293&lt;&gt;"",IF(AND(Deník!$D293&gt;=BB$2,Deník!$D293&lt;=BB$3),IF(AND(Deník!$R293&gt;=0,Deník!$R293&lt;=1),"BE",Deník!$R293),""),"")</f>
        <v/>
      </c>
      <c r="BC293" s="71" t="str">
        <f>IF(Deník!$D293&lt;&gt;"",IF(AND(Deník!$D293&gt;=BC$2,Deník!$D293&lt;=BC$3),IF(AND(Deník!$R293&gt;=0,Deník!$R293&lt;=1),"BE",Deník!$R293),""),"")</f>
        <v/>
      </c>
      <c r="BD293" s="20" t="str">
        <f>IF(Deník!$J294="S",(Deník!$M294-Deník!$K294),IF(Deník!$J294="L",(Deník!$K294-Deník!$M294),""))</f>
        <v/>
      </c>
      <c r="BE293" s="20" t="str">
        <f>IF(Deník!$J294="S",(Deník!$K294-Deník!$O294),IF(Deník!$J294="L",(Deník!$O294-Deník!$K294),""))</f>
        <v/>
      </c>
      <c r="BF293" s="20" t="str">
        <f>IF(Deník!$J294="S",(Deník!$K294-Deník!$L294),IF(Deník!$J294="L",(Deník!$L294-Deník!$K294),""))</f>
        <v/>
      </c>
      <c r="BG293" s="20" t="str">
        <f>IF(Deník!$J294="S",(Deník!$K294-Deník!$S294),IF(Deník!$J294="L",(Deník!$S294-Deník!$K294),""))</f>
        <v/>
      </c>
      <c r="BH293" s="20" t="str">
        <f>IF(Deník!$J294="S",(Deník!$K294-Deník!$U294),IF(Deník!$J294="L",(Deník!$U294-Deník!$K294),""))</f>
        <v/>
      </c>
      <c r="BI293" s="20" t="str">
        <f>IF(Deník!$R293&gt;1,Deník!$R293,"")</f>
        <v/>
      </c>
      <c r="BJ293" s="20" t="str">
        <f>IF(Deník!$R293&lt;0,Deník!$R293,"")</f>
        <v/>
      </c>
      <c r="BK293" s="17"/>
      <c r="BM293" s="233" t="str">
        <f>IF(Deník!$R293&lt;&gt;"",IF(Deník!$Y293=Statistika!$F$78,IF(AND(Deník!$R293&gt;=0,Deník!$R293&lt;=1),"BE",Deník!$R293),""),"")</f>
        <v/>
      </c>
      <c r="BN293" s="233" t="str">
        <f>IF(Deník!$R293&lt;&gt;"",IF(Deník!$Y293=Statistika!$F$79,IF(AND(Deník!$R293&gt;=0,Deník!$R293&lt;=1),"BE",Deník!$R293),""),"")</f>
        <v/>
      </c>
      <c r="BO293" s="233" t="str">
        <f>IF(Deník!$R293&lt;&gt;"",IF(Deník!$Y293=Statistika!$F$80,IF(AND(Deník!$R293&gt;=0,Deník!$R293&lt;=1),"BE",Deník!$R293),""),"")</f>
        <v/>
      </c>
      <c r="BP293" s="233" t="str">
        <f>IF(Deník!$R293&lt;&gt;"",IF(Deník!$Y293=Statistika!$F$81,IF(AND(Deník!$R293&gt;=0,Deník!$R293&lt;=1),"BE",Deník!$R293),""),"")</f>
        <v/>
      </c>
      <c r="BQ293" s="233" t="str">
        <f>IF(Deník!$R293&lt;&gt;"",IF(Deník!$Y293=Statistika!$F$82,IF(AND(Deník!$R293&gt;=0,Deník!$R293&lt;=1),"BE",Deník!$R293),""),"")</f>
        <v/>
      </c>
      <c r="BR293" s="233" t="str">
        <f>IF(Deník!$R293&lt;&gt;"",IF(Deník!$Y293=Statistika!$F$83,IF(AND(Deník!$R293&gt;=0,Deník!$R293&lt;=1),"BE",Deník!$R293),""),"")</f>
        <v/>
      </c>
      <c r="BS293" s="233" t="str">
        <f>IF(Deník!$R293&lt;&gt;"",IF(Deník!$Y293=Statistika!$F$84,IF(AND(Deník!$R293&gt;=0,Deník!$R293&lt;=1),"BE",Deník!$R293),""),"")</f>
        <v/>
      </c>
      <c r="BT293" s="233" t="str">
        <f>IF(Deník!$R293&lt;&gt;"",IF(Deník!$Y293=Statistika!$F$85,IF(AND(Deník!$R293&gt;=0,Deník!$R293&lt;=1),"BE",Deník!$R293),""),"")</f>
        <v/>
      </c>
      <c r="BU293" s="233" t="str">
        <f>IF(Deník!$R293&lt;&gt;"",IF(Deník!$Y293=Statistika!$F$86,IF(AND(Deník!$R293&gt;=0,Deník!$R293&lt;=1),"BE",Deník!$R293),""),"")</f>
        <v/>
      </c>
      <c r="BV293" s="233" t="str">
        <f>IF(Deník!$R293&lt;&gt;"",IF(Deník!$Y293=Statistika!$F$87,IF(AND(Deník!$R293&gt;=0,Deník!$R293&lt;=1),"BE",Deník!$R293),""),"")</f>
        <v/>
      </c>
      <c r="BW293" s="233" t="str">
        <f>IF(Deník!$R293&lt;&gt;"",IF(Deník!$Y293=Statistika!$F$88,IF(AND(Deník!$R293&gt;=0,Deník!$R293&lt;=1),"BE",Deník!$R293),""),"")</f>
        <v/>
      </c>
      <c r="BX293" s="233" t="str">
        <f>IF(Deník!$R293&lt;&gt;"",IF(Deník!$Y293=Statistika!$F$89,IF(AND(Deník!$R293&gt;=0,Deník!$R293&lt;=1),"BE",Deník!$R293),""),"")</f>
        <v/>
      </c>
      <c r="BY293" s="233" t="str">
        <f>IF(Deník!$R293&lt;&gt;"",IF(Deník!$Y293=Statistika!$F$90,IF(AND(Deník!$R293&gt;=0,Deník!$R293&lt;=1),"BE",Deník!$R293),""),"")</f>
        <v/>
      </c>
      <c r="BZ293" s="233" t="str">
        <f>IF(Deník!$R293&lt;&gt;"",IF(Deník!$Y293=Statistika!$F$91,IF(AND(Deník!$R293&gt;=0,Deník!$R293&lt;=1),"BE",Deník!$R293),""),"")</f>
        <v/>
      </c>
      <c r="CA293" s="233"/>
      <c r="CB293" s="233" t="str">
        <f>IF(Deník!$R293&lt;&gt;"",IF(Deník!$AB293="SL",IF(AND(Deník!$R293&gt;=0,Deník!$R293&lt;=1),"BE",Deník!$R293),""),"")</f>
        <v/>
      </c>
      <c r="CC293" s="233" t="str">
        <f>IF(Deník!$R293&lt;&gt;"",IF(Deník!$AB293="BE10",IF(AND(Deník!$R293&gt;=0,Deník!$R293&lt;=1),"BE",Deník!$R293),""),"")</f>
        <v/>
      </c>
      <c r="CD293" s="233" t="str">
        <f>IF(Deník!$R293&lt;&gt;"",IF(Deník!$AB293="BE15",IF(AND(Deník!$R293&gt;=0,Deník!$R293&lt;=1),"BE",Deník!$R293),""),"")</f>
        <v/>
      </c>
      <c r="CE293" s="233" t="str">
        <f>IF(Deník!$R293&lt;&gt;"",IF(Deník!$AB293="BE20",IF(AND(Deník!$R293&gt;=0,Deník!$R293&lt;=1),"BE",Deník!$R293),""),"")</f>
        <v/>
      </c>
      <c r="CF293" s="233" t="str">
        <f>IF(Deník!$R293&lt;&gt;"",IF(Deník!$AB293="TP1",IF(AND(Deník!$R293&gt;=0,Deník!$R293&lt;=1),"BE",Deník!$R293),""),"")</f>
        <v/>
      </c>
      <c r="CG293" s="233" t="str">
        <f>IF(Deník!$R293&lt;&gt;"",IF(Deník!$AB293="TP2",IF(AND(Deník!$R293&gt;=0,Deník!$R293&lt;=1),"BE",Deník!$R293),""),"")</f>
        <v/>
      </c>
      <c r="CH293" s="233" t="str">
        <f>IF(Deník!$R293&lt;&gt;"",IF(Deník!$AB293="TP3",IF(AND(Deník!$R293&gt;=0,Deník!$R293&lt;=1),"BE",Deník!$R293),""),"")</f>
        <v/>
      </c>
      <c r="CI293" s="233" t="str">
        <f>IF(Deník!$R293&lt;&gt;"",IF(Deník!$AB293="Trailing SL",IF(AND(Deník!$R293&gt;=0,Deník!$R293&lt;=1),"BE",Deník!$R293),""),"")</f>
        <v/>
      </c>
      <c r="CJ293" s="233" t="str">
        <f>IF(Deník!$R293&lt;&gt;"",IF(Deník!$AB293="Manual",IF(AND(Deník!$R293&gt;=0,Deník!$R293&lt;=1),"BE",Deník!$R293),""),"")</f>
        <v/>
      </c>
      <c r="CK293" s="233"/>
      <c r="CL293" s="233" t="str">
        <f>IF(Deník!$R293&lt;0,IF(Deník!$AC293=Statistika!$F$117,Deník!$R293,""),"")</f>
        <v/>
      </c>
      <c r="CM293" s="233" t="str">
        <f>IF(Deník!$R293&lt;0,IF(Deník!$AC293=Statistika!$F$118,Deník!$R293,""),"")</f>
        <v/>
      </c>
      <c r="CN293" s="233" t="str">
        <f>IF(Deník!$R293&lt;0,IF(Deník!$AC293=Statistika!$F$119,Deník!$R293,""),"")</f>
        <v/>
      </c>
      <c r="CO293" s="233" t="str">
        <f>IF(Deník!$R293&lt;0,IF(Deník!$AC293=Statistika!$F$120,Deník!$R293,""),"")</f>
        <v/>
      </c>
      <c r="CP293" s="233" t="str">
        <f>IF(Deník!$R293&lt;0,IF(Deník!$AC293=Statistika!$F$121,Deník!$R293,""),"")</f>
        <v/>
      </c>
      <c r="CQ293" s="233" t="str">
        <f>IF(Deník!$R293&lt;0,IF(Deník!$AC293=Statistika!$F$122,Deník!$R293,""),"")</f>
        <v/>
      </c>
      <c r="CR293" s="233" t="str">
        <f>IF(Deník!$R293&lt;0,IF(Deník!$AC293=Statistika!$F$123,Deník!$R293,""),"")</f>
        <v/>
      </c>
      <c r="CS293" s="233" t="str">
        <f>IF(Deník!$R293&lt;0,IF(Deník!$AC293=Statistika!$F$124,Deník!$R293,""),"")</f>
        <v/>
      </c>
      <c r="CT293" s="233" t="str">
        <f>IF(Deník!$R293&lt;0,IF(Deník!$AC293=Statistika!$F$125,Deník!$R293,""),"")</f>
        <v/>
      </c>
      <c r="CU293" s="233"/>
      <c r="CV293" s="233" t="str">
        <f>IF(Deník!$R293&lt;0,IF(Deník!$AD293=$CV$2,Deník!$R293,""),"")</f>
        <v/>
      </c>
      <c r="CW293" s="233" t="str">
        <f>IF(Deník!$R293&lt;0,IF(Deník!$AD293=$CW$2,Deník!$R293,""),"")</f>
        <v/>
      </c>
      <c r="CX293" s="233" t="str">
        <f>IF(Deník!$R293&lt;0,IF(Deník!$AD293=$CX$2,Deník!$R293,""),"")</f>
        <v/>
      </c>
      <c r="CY293" s="233" t="str">
        <f>IF(Deník!$R293&lt;0,IF(Deník!$AD293=$CY$2,Deník!$R293,""),"")</f>
        <v/>
      </c>
      <c r="CZ293" s="233" t="str">
        <f>IF(Deník!$R293&lt;0,IF(Deník!$AD293=$CZ$2,Deník!$R293,""),"")</f>
        <v/>
      </c>
      <c r="DL293" s="221">
        <f t="shared" si="14"/>
        <v>93847.029999999984</v>
      </c>
      <c r="DM293" s="220">
        <f t="shared" si="13"/>
        <v>-6.1529700000000132E-2</v>
      </c>
      <c r="DO293" s="50">
        <f>Deník!W294</f>
        <v>0</v>
      </c>
      <c r="DP293" s="102" t="str">
        <f>IF(AND(Deník!W294&gt;0),1,"")</f>
        <v/>
      </c>
      <c r="DQ293" s="102">
        <f>IF(AND(Deník!W294&lt;=0),1,"")</f>
        <v>1</v>
      </c>
      <c r="DR293" s="227"/>
      <c r="DS293" s="228"/>
      <c r="DT293" s="85"/>
      <c r="DU293" s="54">
        <f>IF(MONTH(Deník!$C293)=DU$2,Deník!$W293,"")</f>
        <v>0</v>
      </c>
      <c r="DV293" s="222" t="str">
        <f>IF(MONTH(Deník!$C293)=DV$2,Deník!$W293,"")</f>
        <v/>
      </c>
      <c r="DW293" s="222" t="str">
        <f>IF(MONTH(Deník!$C293)=DW$2,Deník!$W293,"")</f>
        <v/>
      </c>
      <c r="DX293" s="222" t="str">
        <f>IF(MONTH(Deník!$C293)=DX$2,Deník!$W293,"")</f>
        <v/>
      </c>
      <c r="DY293" s="222" t="str">
        <f>IF(MONTH(Deník!$C293)=DY$2,Deník!$W293,"")</f>
        <v/>
      </c>
      <c r="DZ293" s="222" t="str">
        <f>IF(MONTH(Deník!$C293)=DZ$2,Deník!$W293,"")</f>
        <v/>
      </c>
      <c r="EA293" s="222" t="str">
        <f>IF(MONTH(Deník!$C293)=EA$2,Deník!$W293,"")</f>
        <v/>
      </c>
      <c r="EB293" s="222" t="str">
        <f>IF(MONTH(Deník!$C293)=EB$2,Deník!$W293,"")</f>
        <v/>
      </c>
      <c r="EC293" s="222" t="str">
        <f>IF(MONTH(Deník!$C293)=EC$2,Deník!$W293,"")</f>
        <v/>
      </c>
      <c r="ED293" s="222" t="str">
        <f>IF(MONTH(Deník!$C293)=ED$2,Deník!$W293,"")</f>
        <v/>
      </c>
      <c r="EE293" s="222" t="str">
        <f>IF(MONTH(Deník!$C293)=EE$2,Deník!$W293,"")</f>
        <v/>
      </c>
      <c r="EF293" s="222" t="str">
        <f>IF(MONTH(Deník!$C293)=EF$2,Deník!$W293,"")</f>
        <v/>
      </c>
      <c r="EI293" s="600" t="str">
        <f>IF(Deník!$W293&lt;&gt;"",IF(Deník!$B293=Statistika!$F$63,Deník!$W293,""),"")</f>
        <v/>
      </c>
      <c r="EJ293" s="13" t="str">
        <f>IF(Deník!$W293&lt;&gt;"",IF(Deník!$B293=Statistika!$F$64,Deník!$W293,""),"")</f>
        <v/>
      </c>
      <c r="EK293" s="13" t="str">
        <f>IF(Deník!$W293&lt;&gt;"",IF(Deník!$B293=Statistika!$F$65,Deník!$W293,""),"")</f>
        <v/>
      </c>
      <c r="EL293" s="13" t="str">
        <f>IF(Deník!$W293&lt;&gt;"",IF(Deník!$B293=Statistika!$F$66,Deník!$W293,""),"")</f>
        <v/>
      </c>
      <c r="EM293" s="13" t="str">
        <f>IF(Deník!$W293&lt;&gt;"",IF(Deník!$B293=Statistika!$F$67,Deník!$W293,""),"")</f>
        <v/>
      </c>
      <c r="EN293" s="13" t="str">
        <f>IF(Deník!$W293&lt;&gt;"",IF(Deník!$B293=Statistika!$F$68,Deník!$W293,""),"")</f>
        <v/>
      </c>
      <c r="EO293" s="13" t="str">
        <f>IF(Deník!$W293&lt;&gt;"",IF(Deník!$B293=Statistika!$F$69,Deník!$W293,""),"")</f>
        <v/>
      </c>
      <c r="EP293" s="601" t="str">
        <f>IF(Deník!$W293&lt;&gt;"",IF(Deník!$B293=Statistika!$F$70,Deník!$W293,""),"")</f>
        <v/>
      </c>
      <c r="EQ293" s="90"/>
      <c r="ER293" s="63" t="str">
        <f>IF(Deník!$W293&lt;&gt;"",IF(Deník!$J293="L",Deník!$W293,""),"")</f>
        <v/>
      </c>
      <c r="ES293" s="13" t="str">
        <f>IF(Deník!$W293&lt;&gt;"",IF(Deník!$J293="S",Deník!$W293,""),"")</f>
        <v/>
      </c>
      <c r="ET293" s="95"/>
      <c r="EU293" s="88"/>
      <c r="EV293" s="63" t="str">
        <f>IF(WEEKDAY(Deník!$C293,2)=1,Deník!$W293,"")</f>
        <v/>
      </c>
      <c r="EW293" s="13" t="str">
        <f>IF(WEEKDAY(Deník!$C293,2)=2,Deník!$W293,"")</f>
        <v/>
      </c>
      <c r="EX293" s="13" t="str">
        <f>IF(WEEKDAY(Deník!$C293,2)=3,Deník!$W293,"")</f>
        <v/>
      </c>
      <c r="EY293" s="13" t="str">
        <f>IF(WEEKDAY(Deník!$C293,2)=4,Deník!$W293,"")</f>
        <v/>
      </c>
      <c r="EZ293" s="60" t="str">
        <f>IF(WEEKDAY(Deník!$C293,2)=5,Deník!$W293,"")</f>
        <v/>
      </c>
      <c r="FA293" s="99"/>
      <c r="FB293" s="100">
        <f>Deník!D293</f>
        <v>0</v>
      </c>
      <c r="FC293" s="63">
        <f>IF($FB293&lt;&gt;"",IF(AND($FB293&gt;=FC$2,$FB293&lt;=FC$3),Deník!$W293,""))</f>
        <v>0</v>
      </c>
      <c r="FD293" s="63" t="str">
        <f>IF($FB293&lt;&gt;"",IF(AND($FB293&gt;=FD$2,$FB293&lt;=FD$3),Deník!$W293,""))</f>
        <v/>
      </c>
      <c r="FE293" s="63" t="str">
        <f>IF($FB293&lt;&gt;"",IF(AND($FB293&gt;=FE$2,$FB293&lt;=FE$3),Deník!$W293,""))</f>
        <v/>
      </c>
      <c r="FF293" s="63" t="str">
        <f>IF($FB293&lt;&gt;"",IF(AND($FB293&gt;=FF$2,$FB293&lt;=FF$3),Deník!$W293,""))</f>
        <v/>
      </c>
      <c r="FG293" s="63" t="str">
        <f>IF($FB293&lt;&gt;"",IF(AND($FB293&gt;=FG$2,$FB293&lt;=FG$3),Deník!$W293,""))</f>
        <v/>
      </c>
      <c r="FH293" s="63" t="str">
        <f>IF($FB293&lt;&gt;"",IF(AND($FB293&gt;=FH$2,$FB293&lt;=FH$3),Deník!$W293,""))</f>
        <v/>
      </c>
      <c r="FI293" s="63" t="str">
        <f>IF($FB293&lt;&gt;"",IF(AND($FB293&gt;=FI$2,$FB293&lt;=FI$3),Deník!$W293,""))</f>
        <v/>
      </c>
      <c r="FJ293" s="63" t="str">
        <f>IF($FB293&lt;&gt;"",IF(AND($FB293&gt;=FJ$2,$FB293&lt;=FJ$3),Deník!$W293,""))</f>
        <v/>
      </c>
      <c r="FK293" s="63" t="str">
        <f>IF($FB293&lt;&gt;"",IF(AND($FB293&gt;=FK$2,$FB293&lt;=FK$3),Deník!$W293,""))</f>
        <v/>
      </c>
      <c r="FL293" s="63" t="str">
        <f>IF($FB293&lt;&gt;"",IF(AND($FB293&gt;=FL$2,$FB293&lt;=FL$3),Deník!$W293,""))</f>
        <v/>
      </c>
      <c r="FM293" s="63" t="str">
        <f>IF($FB293&lt;&gt;"",IF(AND($FB293&gt;=FM$2,$FB293&lt;=FM$3),Deník!$W293,""))</f>
        <v/>
      </c>
      <c r="FN293" s="13"/>
      <c r="FO293" s="20" t="str">
        <f>IF(Deník!$W293&gt;1,Deník!$W293,"")</f>
        <v/>
      </c>
      <c r="FP293" s="20" t="str">
        <f>IF(Deník!$W293&lt;0,Deník!$W293,"")</f>
        <v/>
      </c>
      <c r="FQ293" s="17"/>
      <c r="FS293" s="233"/>
      <c r="FT293" s="233" t="str">
        <f>IF(Deník!$W293&lt;&gt;"",IF(Deník!$Y293=Statistika!$F$78,Deník!$W293,""),"")</f>
        <v/>
      </c>
      <c r="FU293" s="233" t="str">
        <f>IF(Deník!$W293&lt;&gt;"",IF(Deník!$Y293=Statistika!$F$79,Deník!$W293,""),"")</f>
        <v/>
      </c>
      <c r="FV293" s="233" t="str">
        <f>IF(Deník!$W293&lt;&gt;"",IF(Deník!$Y293=Statistika!$F$80,Deník!$W293,""),"")</f>
        <v/>
      </c>
      <c r="FW293" s="233" t="str">
        <f>IF(Deník!$W293&lt;&gt;"",IF(Deník!$Y293=Statistika!$F$81,Deník!$W293,""),"")</f>
        <v/>
      </c>
      <c r="FX293" s="233" t="str">
        <f>IF(Deník!$W293&lt;&gt;"",IF(Deník!$Y293=Statistika!$F$82,Deník!$W293,""),"")</f>
        <v/>
      </c>
      <c r="FY293" s="233" t="str">
        <f>IF(Deník!$W293&lt;&gt;"",IF(Deník!$Y293=Statistika!$F$83,Deník!$W293,""),"")</f>
        <v/>
      </c>
      <c r="FZ293" s="233" t="str">
        <f>IF(Deník!$W293&lt;&gt;"",IF(Deník!$Y293=Statistika!$F$84,Deník!$W293,""),"")</f>
        <v/>
      </c>
      <c r="GA293" s="233" t="str">
        <f>IF(Deník!$W293&lt;&gt;"",IF(Deník!$Y293=Statistika!$F$85,Deník!$W293,""),"")</f>
        <v/>
      </c>
      <c r="GB293" s="233" t="str">
        <f>IF(Deník!$W293&lt;&gt;"",IF(Deník!$Y293=Statistika!$F$86,Deník!$W293,""),"")</f>
        <v/>
      </c>
      <c r="GC293" s="233" t="str">
        <f>IF(Deník!$W293&lt;&gt;"",IF(Deník!$Y293=Statistika!$F$87,Deník!$W293,""),"")</f>
        <v/>
      </c>
      <c r="GD293" s="233" t="str">
        <f>IF(Deník!$W293&lt;&gt;"",IF(Deník!$Y293=Statistika!$F$88,Deník!$W293,""),"")</f>
        <v/>
      </c>
      <c r="GE293" s="233" t="str">
        <f>IF(Deník!$W293&lt;&gt;"",IF(Deník!$Y293=Statistika!$F$89,Deník!$W293,""),"")</f>
        <v/>
      </c>
      <c r="GF293" s="233" t="str">
        <f>IF(Deník!$W293&lt;&gt;"",IF(Deník!$Y293=Statistika!$F$90,Deník!$W293,""),"")</f>
        <v/>
      </c>
      <c r="GG293" s="233" t="str">
        <f>IF(Deník!$W293&lt;&gt;"",IF(Deník!$Y293=Statistika!$F$91,Deník!$W293,""),"")</f>
        <v/>
      </c>
      <c r="GH293" s="233"/>
      <c r="GI293" s="233" t="str">
        <f>IF(Deník!$W293&lt;&gt;"",IF(Deník!$AB293=Statistika!$L$100,Deník!$W293,""),"")</f>
        <v/>
      </c>
      <c r="GJ293" s="233" t="str">
        <f>IF(Deník!$W293&lt;&gt;"",IF(Deník!$AB293=Statistika!$L$101,Deník!$W293,""),"")</f>
        <v/>
      </c>
      <c r="GK293" s="233" t="str">
        <f>IF(Deník!$W293&lt;&gt;"",IF(Deník!$AB293=Statistika!$L$102,Deník!$W293,""),"")</f>
        <v/>
      </c>
      <c r="GL293" s="233" t="str">
        <f>IF(Deník!$W293&lt;&gt;"",IF(Deník!$AB293=Statistika!$L$103,Deník!$W293,""),"")</f>
        <v/>
      </c>
      <c r="GM293" s="233" t="str">
        <f>IF(Deník!$W293&lt;&gt;"",IF(Deník!$AB293=Statistika!$L$104,Deník!$W293,""),"")</f>
        <v/>
      </c>
      <c r="GN293" s="233" t="str">
        <f>IF(Deník!$W293&lt;&gt;"",IF(Deník!$AB293=Statistika!$L$105,Deník!$W293,""),"")</f>
        <v/>
      </c>
      <c r="GO293" s="233" t="str">
        <f>IF(Deník!$W293&lt;&gt;"",IF(Deník!$AB293=Statistika!$L$106,Deník!$W293,""),"")</f>
        <v/>
      </c>
      <c r="GP293" s="233" t="str">
        <f>IF(Deník!$W293&lt;&gt;"",IF(Deník!$AB293=Statistika!$L$107,Deník!$W293,""),"")</f>
        <v/>
      </c>
      <c r="GQ293" s="233" t="str">
        <f>IF(Deník!$W293&lt;&gt;"",IF(Deník!$AB293=Statistika!$L$108,Deník!$W293,""),"")</f>
        <v/>
      </c>
      <c r="GS293" s="233" t="str">
        <f>IF(Deník!$W293&lt;0,IF(Deník!$AC293=Statistika!$F$117,Deník!$W293,""),"")</f>
        <v/>
      </c>
      <c r="GT293" s="233" t="str">
        <f>IF(Deník!$W293&lt;0,IF(Deník!$AC293=Statistika!$F$118,Deník!$W293,""),"")</f>
        <v/>
      </c>
      <c r="GU293" s="233" t="str">
        <f>IF(Deník!$W293&lt;0,IF(Deník!$AC293=Statistika!$F$119,Deník!$W293,""),"")</f>
        <v/>
      </c>
      <c r="GV293" s="233" t="str">
        <f>IF(Deník!$W293&lt;0,IF(Deník!$AC293=Statistika!$F$120,Deník!$W293,""),"")</f>
        <v/>
      </c>
      <c r="GW293" s="233" t="str">
        <f>IF(Deník!$W293&lt;0,IF(Deník!$AC293=Statistika!$F$121,Deník!$W293,""),"")</f>
        <v/>
      </c>
      <c r="GX293" s="233" t="str">
        <f>IF(Deník!$W293&lt;0,IF(Deník!$AC293=Statistika!$F$122,Deník!$W293,""),"")</f>
        <v/>
      </c>
      <c r="GY293" s="233" t="str">
        <f>IF(Deník!$W293&lt;0,IF(Deník!$AC293=Statistika!$F$123,Deník!$W293,""),"")</f>
        <v/>
      </c>
      <c r="GZ293" s="233" t="str">
        <f>IF(Deník!$W293&lt;0,IF(Deník!$AC293=Statistika!$F$124,Deník!$W293,""),"")</f>
        <v/>
      </c>
      <c r="HA293" s="233" t="str">
        <f>IF(Deník!$W293&lt;0,IF(Deník!$AC293=Statistika!$F$125,Deník!$W293,""),"")</f>
        <v/>
      </c>
      <c r="HC293" s="233" t="str">
        <f>IF(Deník!$W293&lt;0,IF(Deník!$AD293=Statistika!$F$133,Deník!$W293,""),"")</f>
        <v/>
      </c>
      <c r="HD293" s="233" t="str">
        <f>IF(Deník!$W293&lt;0,IF(Deník!$AD293=Statistika!$F$134,Deník!$W293,""),"")</f>
        <v/>
      </c>
      <c r="HE293" s="233" t="str">
        <f>IF(Deník!$W293&lt;0,IF(Deník!$AD293=Statistika!$F$135,Deník!$W293,""),"")</f>
        <v/>
      </c>
      <c r="HF293" s="233" t="str">
        <f>IF(Deník!$W293&lt;0,IF(Deník!$AD293=Statistika!$F$136,Deník!$W293,""),"")</f>
        <v/>
      </c>
      <c r="HG293" s="233" t="str">
        <f>IF(Deník!$W293&lt;0,IF(Deník!$AD293=Statistika!$F$137,Deník!$W293,""),"")</f>
        <v/>
      </c>
      <c r="ID293" s="8">
        <f>Tabulka4[[#This Row],[Sloupec3]]</f>
        <v>0</v>
      </c>
      <c r="IE293" s="17" t="str">
        <f>IF(AND([1]Deník!$C293&gt;='[1]Měsíční shrnutí'!$D$1,[1]Deník!$C293&lt;='[1]Měsíční shrnutí'!$F$1),[1]Deník!$X293,"")</f>
        <v/>
      </c>
    </row>
    <row r="294" spans="1:239">
      <c r="A294" s="8">
        <f>Deník!C295</f>
        <v>0</v>
      </c>
      <c r="B294" s="50" t="str">
        <f>Deník!R295</f>
        <v/>
      </c>
      <c r="C294" s="102" t="str">
        <f>IF(AND(Deník!R295&gt;1,Deník!R295&lt;&gt;""),1,"")</f>
        <v/>
      </c>
      <c r="D294" s="102" t="str">
        <f>IF(AND(Deník!R295&lt;=0,Deník!R295&lt;&gt;""),1,"")</f>
        <v/>
      </c>
      <c r="E294" s="103" t="str">
        <f>IF(AND(Deník!R295&gt;=0,Deník!R295&lt;=1),1,"")</f>
        <v/>
      </c>
      <c r="F294" s="79" t="str">
        <f>IF(Deník!R295&lt;&gt;"",Deník!R295+F293,"")</f>
        <v/>
      </c>
      <c r="G294" s="85"/>
      <c r="H294" s="54" t="str">
        <f>IF(MONTH(Deník!$C294)=H$2,IF(AND(Deník!$R294&gt;=0,Deník!$R294&lt;=1),"BE",Deník!$R294),"")</f>
        <v/>
      </c>
      <c r="I294" s="11" t="str">
        <f>IF(MONTH(Deník!$C294)=I$2,IF(AND(Deník!$R294&gt;=0,Deník!$R294&lt;=1),"BE",Deník!$R294),"")</f>
        <v/>
      </c>
      <c r="J294" s="11" t="str">
        <f>IF(MONTH(Deník!$C294)=J$2,IF(AND(Deník!$R294&gt;=0,Deník!$R294&lt;=1),"BE",Deník!$R294),"")</f>
        <v/>
      </c>
      <c r="K294" s="11" t="str">
        <f>IF(MONTH(Deník!$C294)=K$2,IF(AND(Deník!$R294&gt;=0,Deník!$R294&lt;=1),"BE",Deník!$R294),"")</f>
        <v/>
      </c>
      <c r="L294" s="11" t="str">
        <f>IF(MONTH(Deník!$C294)=L$2,IF(AND(Deník!$R294&gt;=0,Deník!$R294&lt;=1),"BE",Deník!$R294),"")</f>
        <v/>
      </c>
      <c r="M294" s="11" t="str">
        <f>IF(MONTH(Deník!$C294)=M$2,IF(AND(Deník!$R294&gt;=0,Deník!$R294&lt;=1),"BE",Deník!$R294),"")</f>
        <v/>
      </c>
      <c r="N294" s="11" t="str">
        <f>IF(MONTH(Deník!$C294)=N$2,IF(AND(Deník!$R294&gt;=0,Deník!$R294&lt;=1),"BE",Deník!$R294),"")</f>
        <v/>
      </c>
      <c r="O294" s="11" t="str">
        <f>IF(MONTH(Deník!$C294)=O$2,IF(AND(Deník!$R294&gt;=0,Deník!$R294&lt;=1),"BE",Deník!$R294),"")</f>
        <v/>
      </c>
      <c r="P294" s="11" t="str">
        <f>IF(MONTH(Deník!$C294)=P$2,IF(AND(Deník!$R294&gt;=0,Deník!$R294&lt;=1),"BE",Deník!$R294),"")</f>
        <v/>
      </c>
      <c r="Q294" s="11" t="str">
        <f>IF(MONTH(Deník!$C294)=Q$2,IF(AND(Deník!$R294&gt;=0,Deník!$R294&lt;=1),"BE",Deník!$R294),"")</f>
        <v/>
      </c>
      <c r="R294" s="11" t="str">
        <f>IF(MONTH(Deník!$C294)=R$2,IF(AND(Deník!$R294&gt;=0,Deník!$R294&lt;=1),"BE",Deník!$R294),"")</f>
        <v/>
      </c>
      <c r="S294" s="57" t="str">
        <f>IF(MONTH(Deník!$C294)=S$2,IF(AND(Deník!$R294&gt;=0,Deník!$R294&lt;=1),"BE",Deník!$R294),"")</f>
        <v/>
      </c>
      <c r="U294" s="12"/>
      <c r="V294" s="12"/>
      <c r="X294" s="600" t="str">
        <f>IF(Deník!$R294&lt;&gt;"",IF(Deník!$B294=Statistika!$F$63,IF(AND(Deník!$R294&gt;=0,Deník!$R294&lt;=1),"BE",Deník!$R294),""),"")</f>
        <v/>
      </c>
      <c r="Y294" s="13" t="str">
        <f>IF(Deník!$R294&lt;&gt;"",IF(Deník!$B294=Statistika!$F$64,IF(AND(Deník!$R294&gt;=0,Deník!$R294&lt;=1),"BE",Deník!$R294),""),"")</f>
        <v/>
      </c>
      <c r="Z294" s="13" t="str">
        <f>IF(Deník!$R294&lt;&gt;"",IF(Deník!$B294=Statistika!$F$65,IF(AND(Deník!$R294&gt;=0,Deník!$R294&lt;=1),"BE",Deník!$R294),""),"")</f>
        <v/>
      </c>
      <c r="AA294" s="13" t="str">
        <f>IF(Deník!$R294&lt;&gt;"",IF(Deník!$B294=Statistika!$F$66,IF(AND(Deník!$R294&gt;=0,Deník!$R294&lt;=1),"BE",Deník!$R294),""),"")</f>
        <v/>
      </c>
      <c r="AB294" s="13" t="str">
        <f>IF(Deník!$R294&lt;&gt;"",IF(Deník!$B294=Statistika!$F$67,IF(AND(Deník!$R294&gt;=0,Deník!$R294&lt;=1),"BE",Deník!$R294),""),"")</f>
        <v/>
      </c>
      <c r="AC294" s="13" t="str">
        <f>IF(Deník!$R294&lt;&gt;"",IF(Deník!$B294=Statistika!$F$68,IF(AND(Deník!$R294&gt;=0,Deník!$R294&lt;=1),"BE",Deník!$R294),""),"")</f>
        <v/>
      </c>
      <c r="AD294" s="13" t="str">
        <f>IF(Deník!$R294&lt;&gt;"",IF(Deník!$B294=Statistika!$F$69,IF(AND(Deník!$R294&gt;=0,Deník!$R294&lt;=1),"BE",Deník!$R294),""),"")</f>
        <v/>
      </c>
      <c r="AE294" s="601" t="str">
        <f>IF(Deník!$R294&lt;&gt;"",IF(Deník!$B294=Statistika!$F$70,IF(AND(Deník!$R294&gt;=0,Deník!$R294&lt;=1),"BE",Deník!$R294),""),"")</f>
        <v/>
      </c>
      <c r="AF294" s="90"/>
      <c r="AG294" s="63" t="str">
        <f>IF(Deník!$R294&lt;&gt;"",IF(Deník!$J294="L",IF(AND(Deník!$R294&gt;=0,Deník!$R294&lt;=1),"BE",Deník!$R294),""),"")</f>
        <v/>
      </c>
      <c r="AH294" s="13" t="str">
        <f>IF(Deník!$R294&lt;&gt;"",IF(Deník!$J294="S",IF(AND(Deník!$R294&gt;=0,Deník!$R294&lt;=1),"BE",Deník!$R294),""),"")</f>
        <v/>
      </c>
      <c r="AI294" s="95"/>
      <c r="AJ294" s="71" t="str">
        <f>IF(Deník!N295&lt;&gt;"",Deník!N295*-1,"")</f>
        <v/>
      </c>
      <c r="AK294" s="88"/>
      <c r="AL294" s="63" t="str">
        <f>IF(WEEKDAY(Deník!$C294,2)=1,IF(AND(Deník!$R294&gt;=0,Deník!$R294&lt;=1),"BE",Deník!$R294),"")</f>
        <v/>
      </c>
      <c r="AM294" s="13" t="str">
        <f>IF(WEEKDAY(Deník!$C294,2)=2,IF(AND(Deník!$R294&gt;=0,Deník!$R294&lt;=1),"BE",Deník!$R294),"")</f>
        <v/>
      </c>
      <c r="AN294" s="13" t="str">
        <f>IF(WEEKDAY(Deník!$C294,2)=3,IF(AND(Deník!$R294&gt;=0,Deník!$R294&lt;=1),"BE",Deník!$R294),"")</f>
        <v/>
      </c>
      <c r="AO294" s="13" t="str">
        <f>IF(WEEKDAY(Deník!$C294,2)=4,IF(AND(Deník!$R294&gt;=0,Deník!$R294&lt;=1),"BE",Deník!$R294),"")</f>
        <v/>
      </c>
      <c r="AP294" s="60" t="str">
        <f>IF(WEEKDAY(Deník!$C294,2)=5,IF(AND(Deník!$R294&gt;=0,Deník!$R294&lt;=1),"BE",Deník!$R294),"")</f>
        <v/>
      </c>
      <c r="AQ294" s="99"/>
      <c r="AR294" s="100">
        <f>Deník!D294</f>
        <v>0</v>
      </c>
      <c r="AS294" s="63" t="str">
        <f>IF(Deník!$D294&lt;&gt;"",IF(AND(Deník!$D294&gt;=AS$2,Deník!$D294&lt;=AS$3),IF(AND(Deník!$R294&gt;=0,Deník!$R294&lt;=1),"BE",Deník!$R294),""),"")</f>
        <v/>
      </c>
      <c r="AT294" s="63" t="str">
        <f>IF(Deník!$D294&lt;&gt;"",IF(AND(Deník!$D294&gt;=AT$2,Deník!$D294&lt;=AT$3),IF(AND(Deník!$R294&gt;=0,Deník!$R294&lt;=1),"BE",Deník!$R294),""),"")</f>
        <v/>
      </c>
      <c r="AU294" s="63" t="str">
        <f>IF(Deník!$D294&lt;&gt;"",IF(AND(Deník!$D294&gt;=AU$2,Deník!$D294&lt;=AU$3),IF(AND(Deník!$R294&gt;=0,Deník!$R294&lt;=1),"BE",Deník!$R294),""),"")</f>
        <v/>
      </c>
      <c r="AV294" s="63" t="str">
        <f>IF(Deník!$D294&lt;&gt;"",IF(AND(Deník!$D294&gt;=AV$2,Deník!$D294&lt;=AV$3),IF(AND(Deník!$R294&gt;=0,Deník!$R294&lt;=1),"BE",Deník!$R294),""),"")</f>
        <v/>
      </c>
      <c r="AW294" s="63" t="str">
        <f>IF(Deník!$D294&lt;&gt;"",IF(AND(Deník!$D294&gt;=AW$2,Deník!$D294&lt;=AW$3),IF(AND(Deník!$R294&gt;=0,Deník!$R294&lt;=1),"BE",Deník!$R294),""),"")</f>
        <v/>
      </c>
      <c r="AX294" s="63" t="str">
        <f>IF(Deník!$D294&lt;&gt;"",IF(AND(Deník!$D294&gt;=AX$2,Deník!$D294&lt;=AX$3),IF(AND(Deník!$R294&gt;=0,Deník!$R294&lt;=1),"BE",Deník!$R294),""),"")</f>
        <v/>
      </c>
      <c r="AY294" s="63" t="str">
        <f>IF(Deník!$D294&lt;&gt;"",IF(AND(Deník!$D294&gt;=AY$2,Deník!$D294&lt;=AY$3),IF(AND(Deník!$R294&gt;=0,Deník!$R294&lt;=1),"BE",Deník!$R294),""),"")</f>
        <v/>
      </c>
      <c r="AZ294" s="63" t="str">
        <f>IF(Deník!$D294&lt;&gt;"",IF(AND(Deník!$D294&gt;=AZ$2,Deník!$D294&lt;=AZ$3),IF(AND(Deník!$R294&gt;=0,Deník!$R294&lt;=1),"BE",Deník!$R294),""),"")</f>
        <v/>
      </c>
      <c r="BA294" s="63" t="str">
        <f>IF(Deník!$D294&lt;&gt;"",IF(AND(Deník!$D294&gt;=BA$2,Deník!$D294&lt;=BA$3),IF(AND(Deník!$R294&gt;=0,Deník!$R294&lt;=1),"BE",Deník!$R294),""),"")</f>
        <v/>
      </c>
      <c r="BB294" s="63" t="str">
        <f>IF(Deník!$D294&lt;&gt;"",IF(AND(Deník!$D294&gt;=BB$2,Deník!$D294&lt;=BB$3),IF(AND(Deník!$R294&gt;=0,Deník!$R294&lt;=1),"BE",Deník!$R294),""),"")</f>
        <v/>
      </c>
      <c r="BC294" s="71" t="str">
        <f>IF(Deník!$D294&lt;&gt;"",IF(AND(Deník!$D294&gt;=BC$2,Deník!$D294&lt;=BC$3),IF(AND(Deník!$R294&gt;=0,Deník!$R294&lt;=1),"BE",Deník!$R294),""),"")</f>
        <v/>
      </c>
      <c r="BD294" s="20" t="str">
        <f>IF(Deník!$J295="S",(Deník!$M295-Deník!$K295),IF(Deník!$J295="L",(Deník!$K295-Deník!$M295),""))</f>
        <v/>
      </c>
      <c r="BE294" s="20" t="str">
        <f>IF(Deník!$J295="S",(Deník!$K295-Deník!$O295),IF(Deník!$J295="L",(Deník!$O295-Deník!$K295),""))</f>
        <v/>
      </c>
      <c r="BF294" s="20" t="str">
        <f>IF(Deník!$J295="S",(Deník!$K295-Deník!$L295),IF(Deník!$J295="L",(Deník!$L295-Deník!$K295),""))</f>
        <v/>
      </c>
      <c r="BG294" s="20" t="str">
        <f>IF(Deník!$J295="S",(Deník!$K295-Deník!$S295),IF(Deník!$J295="L",(Deník!$S295-Deník!$K295),""))</f>
        <v/>
      </c>
      <c r="BH294" s="20" t="str">
        <f>IF(Deník!$J295="S",(Deník!$K295-Deník!$U295),IF(Deník!$J295="L",(Deník!$U295-Deník!$K295),""))</f>
        <v/>
      </c>
      <c r="BI294" s="20" t="str">
        <f>IF(Deník!$R294&gt;1,Deník!$R294,"")</f>
        <v/>
      </c>
      <c r="BJ294" s="20" t="str">
        <f>IF(Deník!$R294&lt;0,Deník!$R294,"")</f>
        <v/>
      </c>
      <c r="BK294" s="17"/>
      <c r="BM294" s="233" t="str">
        <f>IF(Deník!$R294&lt;&gt;"",IF(Deník!$Y294=Statistika!$F$78,IF(AND(Deník!$R294&gt;=0,Deník!$R294&lt;=1),"BE",Deník!$R294),""),"")</f>
        <v/>
      </c>
      <c r="BN294" s="233" t="str">
        <f>IF(Deník!$R294&lt;&gt;"",IF(Deník!$Y294=Statistika!$F$79,IF(AND(Deník!$R294&gt;=0,Deník!$R294&lt;=1),"BE",Deník!$R294),""),"")</f>
        <v/>
      </c>
      <c r="BO294" s="233" t="str">
        <f>IF(Deník!$R294&lt;&gt;"",IF(Deník!$Y294=Statistika!$F$80,IF(AND(Deník!$R294&gt;=0,Deník!$R294&lt;=1),"BE",Deník!$R294),""),"")</f>
        <v/>
      </c>
      <c r="BP294" s="233" t="str">
        <f>IF(Deník!$R294&lt;&gt;"",IF(Deník!$Y294=Statistika!$F$81,IF(AND(Deník!$R294&gt;=0,Deník!$R294&lt;=1),"BE",Deník!$R294),""),"")</f>
        <v/>
      </c>
      <c r="BQ294" s="233" t="str">
        <f>IF(Deník!$R294&lt;&gt;"",IF(Deník!$Y294=Statistika!$F$82,IF(AND(Deník!$R294&gt;=0,Deník!$R294&lt;=1),"BE",Deník!$R294),""),"")</f>
        <v/>
      </c>
      <c r="BR294" s="233" t="str">
        <f>IF(Deník!$R294&lt;&gt;"",IF(Deník!$Y294=Statistika!$F$83,IF(AND(Deník!$R294&gt;=0,Deník!$R294&lt;=1),"BE",Deník!$R294),""),"")</f>
        <v/>
      </c>
      <c r="BS294" s="233" t="str">
        <f>IF(Deník!$R294&lt;&gt;"",IF(Deník!$Y294=Statistika!$F$84,IF(AND(Deník!$R294&gt;=0,Deník!$R294&lt;=1),"BE",Deník!$R294),""),"")</f>
        <v/>
      </c>
      <c r="BT294" s="233" t="str">
        <f>IF(Deník!$R294&lt;&gt;"",IF(Deník!$Y294=Statistika!$F$85,IF(AND(Deník!$R294&gt;=0,Deník!$R294&lt;=1),"BE",Deník!$R294),""),"")</f>
        <v/>
      </c>
      <c r="BU294" s="233" t="str">
        <f>IF(Deník!$R294&lt;&gt;"",IF(Deník!$Y294=Statistika!$F$86,IF(AND(Deník!$R294&gt;=0,Deník!$R294&lt;=1),"BE",Deník!$R294),""),"")</f>
        <v/>
      </c>
      <c r="BV294" s="233" t="str">
        <f>IF(Deník!$R294&lt;&gt;"",IF(Deník!$Y294=Statistika!$F$87,IF(AND(Deník!$R294&gt;=0,Deník!$R294&lt;=1),"BE",Deník!$R294),""),"")</f>
        <v/>
      </c>
      <c r="BW294" s="233" t="str">
        <f>IF(Deník!$R294&lt;&gt;"",IF(Deník!$Y294=Statistika!$F$88,IF(AND(Deník!$R294&gt;=0,Deník!$R294&lt;=1),"BE",Deník!$R294),""),"")</f>
        <v/>
      </c>
      <c r="BX294" s="233" t="str">
        <f>IF(Deník!$R294&lt;&gt;"",IF(Deník!$Y294=Statistika!$F$89,IF(AND(Deník!$R294&gt;=0,Deník!$R294&lt;=1),"BE",Deník!$R294),""),"")</f>
        <v/>
      </c>
      <c r="BY294" s="233" t="str">
        <f>IF(Deník!$R294&lt;&gt;"",IF(Deník!$Y294=Statistika!$F$90,IF(AND(Deník!$R294&gt;=0,Deník!$R294&lt;=1),"BE",Deník!$R294),""),"")</f>
        <v/>
      </c>
      <c r="BZ294" s="233" t="str">
        <f>IF(Deník!$R294&lt;&gt;"",IF(Deník!$Y294=Statistika!$F$91,IF(AND(Deník!$R294&gt;=0,Deník!$R294&lt;=1),"BE",Deník!$R294),""),"")</f>
        <v/>
      </c>
      <c r="CA294" s="233"/>
      <c r="CB294" s="233" t="str">
        <f>IF(Deník!$R294&lt;&gt;"",IF(Deník!$AB294="SL",IF(AND(Deník!$R294&gt;=0,Deník!$R294&lt;=1),"BE",Deník!$R294),""),"")</f>
        <v/>
      </c>
      <c r="CC294" s="233" t="str">
        <f>IF(Deník!$R294&lt;&gt;"",IF(Deník!$AB294="BE10",IF(AND(Deník!$R294&gt;=0,Deník!$R294&lt;=1),"BE",Deník!$R294),""),"")</f>
        <v/>
      </c>
      <c r="CD294" s="233" t="str">
        <f>IF(Deník!$R294&lt;&gt;"",IF(Deník!$AB294="BE15",IF(AND(Deník!$R294&gt;=0,Deník!$R294&lt;=1),"BE",Deník!$R294),""),"")</f>
        <v/>
      </c>
      <c r="CE294" s="233" t="str">
        <f>IF(Deník!$R294&lt;&gt;"",IF(Deník!$AB294="BE20",IF(AND(Deník!$R294&gt;=0,Deník!$R294&lt;=1),"BE",Deník!$R294),""),"")</f>
        <v/>
      </c>
      <c r="CF294" s="233" t="str">
        <f>IF(Deník!$R294&lt;&gt;"",IF(Deník!$AB294="TP1",IF(AND(Deník!$R294&gt;=0,Deník!$R294&lt;=1),"BE",Deník!$R294),""),"")</f>
        <v/>
      </c>
      <c r="CG294" s="233" t="str">
        <f>IF(Deník!$R294&lt;&gt;"",IF(Deník!$AB294="TP2",IF(AND(Deník!$R294&gt;=0,Deník!$R294&lt;=1),"BE",Deník!$R294),""),"")</f>
        <v/>
      </c>
      <c r="CH294" s="233" t="str">
        <f>IF(Deník!$R294&lt;&gt;"",IF(Deník!$AB294="TP3",IF(AND(Deník!$R294&gt;=0,Deník!$R294&lt;=1),"BE",Deník!$R294),""),"")</f>
        <v/>
      </c>
      <c r="CI294" s="233" t="str">
        <f>IF(Deník!$R294&lt;&gt;"",IF(Deník!$AB294="Trailing SL",IF(AND(Deník!$R294&gt;=0,Deník!$R294&lt;=1),"BE",Deník!$R294),""),"")</f>
        <v/>
      </c>
      <c r="CJ294" s="233" t="str">
        <f>IF(Deník!$R294&lt;&gt;"",IF(Deník!$AB294="Manual",IF(AND(Deník!$R294&gt;=0,Deník!$R294&lt;=1),"BE",Deník!$R294),""),"")</f>
        <v/>
      </c>
      <c r="CK294" s="233"/>
      <c r="CL294" s="233" t="str">
        <f>IF(Deník!$R294&lt;0,IF(Deník!$AC294=Statistika!$F$117,Deník!$R294,""),"")</f>
        <v/>
      </c>
      <c r="CM294" s="233" t="str">
        <f>IF(Deník!$R294&lt;0,IF(Deník!$AC294=Statistika!$F$118,Deník!$R294,""),"")</f>
        <v/>
      </c>
      <c r="CN294" s="233" t="str">
        <f>IF(Deník!$R294&lt;0,IF(Deník!$AC294=Statistika!$F$119,Deník!$R294,""),"")</f>
        <v/>
      </c>
      <c r="CO294" s="233" t="str">
        <f>IF(Deník!$R294&lt;0,IF(Deník!$AC294=Statistika!$F$120,Deník!$R294,""),"")</f>
        <v/>
      </c>
      <c r="CP294" s="233" t="str">
        <f>IF(Deník!$R294&lt;0,IF(Deník!$AC294=Statistika!$F$121,Deník!$R294,""),"")</f>
        <v/>
      </c>
      <c r="CQ294" s="233" t="str">
        <f>IF(Deník!$R294&lt;0,IF(Deník!$AC294=Statistika!$F$122,Deník!$R294,""),"")</f>
        <v/>
      </c>
      <c r="CR294" s="233" t="str">
        <f>IF(Deník!$R294&lt;0,IF(Deník!$AC294=Statistika!$F$123,Deník!$R294,""),"")</f>
        <v/>
      </c>
      <c r="CS294" s="233" t="str">
        <f>IF(Deník!$R294&lt;0,IF(Deník!$AC294=Statistika!$F$124,Deník!$R294,""),"")</f>
        <v/>
      </c>
      <c r="CT294" s="233" t="str">
        <f>IF(Deník!$R294&lt;0,IF(Deník!$AC294=Statistika!$F$125,Deník!$R294,""),"")</f>
        <v/>
      </c>
      <c r="CU294" s="233"/>
      <c r="CV294" s="233" t="str">
        <f>IF(Deník!$R294&lt;0,IF(Deník!$AD294=$CV$2,Deník!$R294,""),"")</f>
        <v/>
      </c>
      <c r="CW294" s="233" t="str">
        <f>IF(Deník!$R294&lt;0,IF(Deník!$AD294=$CW$2,Deník!$R294,""),"")</f>
        <v/>
      </c>
      <c r="CX294" s="233" t="str">
        <f>IF(Deník!$R294&lt;0,IF(Deník!$AD294=$CX$2,Deník!$R294,""),"")</f>
        <v/>
      </c>
      <c r="CY294" s="233" t="str">
        <f>IF(Deník!$R294&lt;0,IF(Deník!$AD294=$CY$2,Deník!$R294,""),"")</f>
        <v/>
      </c>
      <c r="CZ294" s="233" t="str">
        <f>IF(Deník!$R294&lt;0,IF(Deník!$AD294=$CZ$2,Deník!$R294,""),"")</f>
        <v/>
      </c>
      <c r="DL294" s="221">
        <f t="shared" si="14"/>
        <v>93847.029999999984</v>
      </c>
      <c r="DM294" s="220">
        <f t="shared" si="13"/>
        <v>-6.1529700000000132E-2</v>
      </c>
      <c r="DO294" s="50">
        <f>Deník!W295</f>
        <v>0</v>
      </c>
      <c r="DP294" s="102" t="str">
        <f>IF(AND(Deník!W295&gt;0),1,"")</f>
        <v/>
      </c>
      <c r="DQ294" s="102">
        <f>IF(AND(Deník!W295&lt;=0),1,"")</f>
        <v>1</v>
      </c>
      <c r="DR294" s="227"/>
      <c r="DS294" s="228"/>
      <c r="DT294" s="85"/>
      <c r="DU294" s="54">
        <f>IF(MONTH(Deník!$C294)=DU$2,Deník!$W294,"")</f>
        <v>0</v>
      </c>
      <c r="DV294" s="222" t="str">
        <f>IF(MONTH(Deník!$C294)=DV$2,Deník!$W294,"")</f>
        <v/>
      </c>
      <c r="DW294" s="222" t="str">
        <f>IF(MONTH(Deník!$C294)=DW$2,Deník!$W294,"")</f>
        <v/>
      </c>
      <c r="DX294" s="222" t="str">
        <f>IF(MONTH(Deník!$C294)=DX$2,Deník!$W294,"")</f>
        <v/>
      </c>
      <c r="DY294" s="222" t="str">
        <f>IF(MONTH(Deník!$C294)=DY$2,Deník!$W294,"")</f>
        <v/>
      </c>
      <c r="DZ294" s="222" t="str">
        <f>IF(MONTH(Deník!$C294)=DZ$2,Deník!$W294,"")</f>
        <v/>
      </c>
      <c r="EA294" s="222" t="str">
        <f>IF(MONTH(Deník!$C294)=EA$2,Deník!$W294,"")</f>
        <v/>
      </c>
      <c r="EB294" s="222" t="str">
        <f>IF(MONTH(Deník!$C294)=EB$2,Deník!$W294,"")</f>
        <v/>
      </c>
      <c r="EC294" s="222" t="str">
        <f>IF(MONTH(Deník!$C294)=EC$2,Deník!$W294,"")</f>
        <v/>
      </c>
      <c r="ED294" s="222" t="str">
        <f>IF(MONTH(Deník!$C294)=ED$2,Deník!$W294,"")</f>
        <v/>
      </c>
      <c r="EE294" s="222" t="str">
        <f>IF(MONTH(Deník!$C294)=EE$2,Deník!$W294,"")</f>
        <v/>
      </c>
      <c r="EF294" s="222" t="str">
        <f>IF(MONTH(Deník!$C294)=EF$2,Deník!$W294,"")</f>
        <v/>
      </c>
      <c r="EI294" s="600" t="str">
        <f>IF(Deník!$W294&lt;&gt;"",IF(Deník!$B294=Statistika!$F$63,Deník!$W294,""),"")</f>
        <v/>
      </c>
      <c r="EJ294" s="13" t="str">
        <f>IF(Deník!$W294&lt;&gt;"",IF(Deník!$B294=Statistika!$F$64,Deník!$W294,""),"")</f>
        <v/>
      </c>
      <c r="EK294" s="13" t="str">
        <f>IF(Deník!$W294&lt;&gt;"",IF(Deník!$B294=Statistika!$F$65,Deník!$W294,""),"")</f>
        <v/>
      </c>
      <c r="EL294" s="13" t="str">
        <f>IF(Deník!$W294&lt;&gt;"",IF(Deník!$B294=Statistika!$F$66,Deník!$W294,""),"")</f>
        <v/>
      </c>
      <c r="EM294" s="13" t="str">
        <f>IF(Deník!$W294&lt;&gt;"",IF(Deník!$B294=Statistika!$F$67,Deník!$W294,""),"")</f>
        <v/>
      </c>
      <c r="EN294" s="13" t="str">
        <f>IF(Deník!$W294&lt;&gt;"",IF(Deník!$B294=Statistika!$F$68,Deník!$W294,""),"")</f>
        <v/>
      </c>
      <c r="EO294" s="13" t="str">
        <f>IF(Deník!$W294&lt;&gt;"",IF(Deník!$B294=Statistika!$F$69,Deník!$W294,""),"")</f>
        <v/>
      </c>
      <c r="EP294" s="601" t="str">
        <f>IF(Deník!$W294&lt;&gt;"",IF(Deník!$B294=Statistika!$F$70,Deník!$W294,""),"")</f>
        <v/>
      </c>
      <c r="EQ294" s="90"/>
      <c r="ER294" s="63" t="str">
        <f>IF(Deník!$W294&lt;&gt;"",IF(Deník!$J294="L",Deník!$W294,""),"")</f>
        <v/>
      </c>
      <c r="ES294" s="13" t="str">
        <f>IF(Deník!$W294&lt;&gt;"",IF(Deník!$J294="S",Deník!$W294,""),"")</f>
        <v/>
      </c>
      <c r="ET294" s="95"/>
      <c r="EU294" s="88"/>
      <c r="EV294" s="63" t="str">
        <f>IF(WEEKDAY(Deník!$C294,2)=1,Deník!$W294,"")</f>
        <v/>
      </c>
      <c r="EW294" s="13" t="str">
        <f>IF(WEEKDAY(Deník!$C294,2)=2,Deník!$W294,"")</f>
        <v/>
      </c>
      <c r="EX294" s="13" t="str">
        <f>IF(WEEKDAY(Deník!$C294,2)=3,Deník!$W294,"")</f>
        <v/>
      </c>
      <c r="EY294" s="13" t="str">
        <f>IF(WEEKDAY(Deník!$C294,2)=4,Deník!$W294,"")</f>
        <v/>
      </c>
      <c r="EZ294" s="60" t="str">
        <f>IF(WEEKDAY(Deník!$C294,2)=5,Deník!$W294,"")</f>
        <v/>
      </c>
      <c r="FA294" s="99"/>
      <c r="FB294" s="100">
        <f>Deník!D294</f>
        <v>0</v>
      </c>
      <c r="FC294" s="63">
        <f>IF($FB294&lt;&gt;"",IF(AND($FB294&gt;=FC$2,$FB294&lt;=FC$3),Deník!$W294,""))</f>
        <v>0</v>
      </c>
      <c r="FD294" s="63" t="str">
        <f>IF($FB294&lt;&gt;"",IF(AND($FB294&gt;=FD$2,$FB294&lt;=FD$3),Deník!$W294,""))</f>
        <v/>
      </c>
      <c r="FE294" s="63" t="str">
        <f>IF($FB294&lt;&gt;"",IF(AND($FB294&gt;=FE$2,$FB294&lt;=FE$3),Deník!$W294,""))</f>
        <v/>
      </c>
      <c r="FF294" s="63" t="str">
        <f>IF($FB294&lt;&gt;"",IF(AND($FB294&gt;=FF$2,$FB294&lt;=FF$3),Deník!$W294,""))</f>
        <v/>
      </c>
      <c r="FG294" s="63" t="str">
        <f>IF($FB294&lt;&gt;"",IF(AND($FB294&gt;=FG$2,$FB294&lt;=FG$3),Deník!$W294,""))</f>
        <v/>
      </c>
      <c r="FH294" s="63" t="str">
        <f>IF($FB294&lt;&gt;"",IF(AND($FB294&gt;=FH$2,$FB294&lt;=FH$3),Deník!$W294,""))</f>
        <v/>
      </c>
      <c r="FI294" s="63" t="str">
        <f>IF($FB294&lt;&gt;"",IF(AND($FB294&gt;=FI$2,$FB294&lt;=FI$3),Deník!$W294,""))</f>
        <v/>
      </c>
      <c r="FJ294" s="63" t="str">
        <f>IF($FB294&lt;&gt;"",IF(AND($FB294&gt;=FJ$2,$FB294&lt;=FJ$3),Deník!$W294,""))</f>
        <v/>
      </c>
      <c r="FK294" s="63" t="str">
        <f>IF($FB294&lt;&gt;"",IF(AND($FB294&gt;=FK$2,$FB294&lt;=FK$3),Deník!$W294,""))</f>
        <v/>
      </c>
      <c r="FL294" s="63" t="str">
        <f>IF($FB294&lt;&gt;"",IF(AND($FB294&gt;=FL$2,$FB294&lt;=FL$3),Deník!$W294,""))</f>
        <v/>
      </c>
      <c r="FM294" s="63" t="str">
        <f>IF($FB294&lt;&gt;"",IF(AND($FB294&gt;=FM$2,$FB294&lt;=FM$3),Deník!$W294,""))</f>
        <v/>
      </c>
      <c r="FN294" s="13"/>
      <c r="FO294" s="20" t="str">
        <f>IF(Deník!$W294&gt;1,Deník!$W294,"")</f>
        <v/>
      </c>
      <c r="FP294" s="20" t="str">
        <f>IF(Deník!$W294&lt;0,Deník!$W294,"")</f>
        <v/>
      </c>
      <c r="FQ294" s="17"/>
      <c r="FS294" s="233"/>
      <c r="FT294" s="233" t="str">
        <f>IF(Deník!$W294&lt;&gt;"",IF(Deník!$Y294=Statistika!$F$78,Deník!$W294,""),"")</f>
        <v/>
      </c>
      <c r="FU294" s="233" t="str">
        <f>IF(Deník!$W294&lt;&gt;"",IF(Deník!$Y294=Statistika!$F$79,Deník!$W294,""),"")</f>
        <v/>
      </c>
      <c r="FV294" s="233" t="str">
        <f>IF(Deník!$W294&lt;&gt;"",IF(Deník!$Y294=Statistika!$F$80,Deník!$W294,""),"")</f>
        <v/>
      </c>
      <c r="FW294" s="233" t="str">
        <f>IF(Deník!$W294&lt;&gt;"",IF(Deník!$Y294=Statistika!$F$81,Deník!$W294,""),"")</f>
        <v/>
      </c>
      <c r="FX294" s="233" t="str">
        <f>IF(Deník!$W294&lt;&gt;"",IF(Deník!$Y294=Statistika!$F$82,Deník!$W294,""),"")</f>
        <v/>
      </c>
      <c r="FY294" s="233" t="str">
        <f>IF(Deník!$W294&lt;&gt;"",IF(Deník!$Y294=Statistika!$F$83,Deník!$W294,""),"")</f>
        <v/>
      </c>
      <c r="FZ294" s="233" t="str">
        <f>IF(Deník!$W294&lt;&gt;"",IF(Deník!$Y294=Statistika!$F$84,Deník!$W294,""),"")</f>
        <v/>
      </c>
      <c r="GA294" s="233" t="str">
        <f>IF(Deník!$W294&lt;&gt;"",IF(Deník!$Y294=Statistika!$F$85,Deník!$W294,""),"")</f>
        <v/>
      </c>
      <c r="GB294" s="233" t="str">
        <f>IF(Deník!$W294&lt;&gt;"",IF(Deník!$Y294=Statistika!$F$86,Deník!$W294,""),"")</f>
        <v/>
      </c>
      <c r="GC294" s="233" t="str">
        <f>IF(Deník!$W294&lt;&gt;"",IF(Deník!$Y294=Statistika!$F$87,Deník!$W294,""),"")</f>
        <v/>
      </c>
      <c r="GD294" s="233" t="str">
        <f>IF(Deník!$W294&lt;&gt;"",IF(Deník!$Y294=Statistika!$F$88,Deník!$W294,""),"")</f>
        <v/>
      </c>
      <c r="GE294" s="233" t="str">
        <f>IF(Deník!$W294&lt;&gt;"",IF(Deník!$Y294=Statistika!$F$89,Deník!$W294,""),"")</f>
        <v/>
      </c>
      <c r="GF294" s="233" t="str">
        <f>IF(Deník!$W294&lt;&gt;"",IF(Deník!$Y294=Statistika!$F$90,Deník!$W294,""),"")</f>
        <v/>
      </c>
      <c r="GG294" s="233" t="str">
        <f>IF(Deník!$W294&lt;&gt;"",IF(Deník!$Y294=Statistika!$F$91,Deník!$W294,""),"")</f>
        <v/>
      </c>
      <c r="GH294" s="233"/>
      <c r="GI294" s="233" t="str">
        <f>IF(Deník!$W294&lt;&gt;"",IF(Deník!$AB294=Statistika!$L$100,Deník!$W294,""),"")</f>
        <v/>
      </c>
      <c r="GJ294" s="233" t="str">
        <f>IF(Deník!$W294&lt;&gt;"",IF(Deník!$AB294=Statistika!$L$101,Deník!$W294,""),"")</f>
        <v/>
      </c>
      <c r="GK294" s="233" t="str">
        <f>IF(Deník!$W294&lt;&gt;"",IF(Deník!$AB294=Statistika!$L$102,Deník!$W294,""),"")</f>
        <v/>
      </c>
      <c r="GL294" s="233" t="str">
        <f>IF(Deník!$W294&lt;&gt;"",IF(Deník!$AB294=Statistika!$L$103,Deník!$W294,""),"")</f>
        <v/>
      </c>
      <c r="GM294" s="233" t="str">
        <f>IF(Deník!$W294&lt;&gt;"",IF(Deník!$AB294=Statistika!$L$104,Deník!$W294,""),"")</f>
        <v/>
      </c>
      <c r="GN294" s="233" t="str">
        <f>IF(Deník!$W294&lt;&gt;"",IF(Deník!$AB294=Statistika!$L$105,Deník!$W294,""),"")</f>
        <v/>
      </c>
      <c r="GO294" s="233" t="str">
        <f>IF(Deník!$W294&lt;&gt;"",IF(Deník!$AB294=Statistika!$L$106,Deník!$W294,""),"")</f>
        <v/>
      </c>
      <c r="GP294" s="233" t="str">
        <f>IF(Deník!$W294&lt;&gt;"",IF(Deník!$AB294=Statistika!$L$107,Deník!$W294,""),"")</f>
        <v/>
      </c>
      <c r="GQ294" s="233" t="str">
        <f>IF(Deník!$W294&lt;&gt;"",IF(Deník!$AB294=Statistika!$L$108,Deník!$W294,""),"")</f>
        <v/>
      </c>
      <c r="GS294" s="233" t="str">
        <f>IF(Deník!$W294&lt;0,IF(Deník!$AC294=Statistika!$F$117,Deník!$W294,""),"")</f>
        <v/>
      </c>
      <c r="GT294" s="233" t="str">
        <f>IF(Deník!$W294&lt;0,IF(Deník!$AC294=Statistika!$F$118,Deník!$W294,""),"")</f>
        <v/>
      </c>
      <c r="GU294" s="233" t="str">
        <f>IF(Deník!$W294&lt;0,IF(Deník!$AC294=Statistika!$F$119,Deník!$W294,""),"")</f>
        <v/>
      </c>
      <c r="GV294" s="233" t="str">
        <f>IF(Deník!$W294&lt;0,IF(Deník!$AC294=Statistika!$F$120,Deník!$W294,""),"")</f>
        <v/>
      </c>
      <c r="GW294" s="233" t="str">
        <f>IF(Deník!$W294&lt;0,IF(Deník!$AC294=Statistika!$F$121,Deník!$W294,""),"")</f>
        <v/>
      </c>
      <c r="GX294" s="233" t="str">
        <f>IF(Deník!$W294&lt;0,IF(Deník!$AC294=Statistika!$F$122,Deník!$W294,""),"")</f>
        <v/>
      </c>
      <c r="GY294" s="233" t="str">
        <f>IF(Deník!$W294&lt;0,IF(Deník!$AC294=Statistika!$F$123,Deník!$W294,""),"")</f>
        <v/>
      </c>
      <c r="GZ294" s="233" t="str">
        <f>IF(Deník!$W294&lt;0,IF(Deník!$AC294=Statistika!$F$124,Deník!$W294,""),"")</f>
        <v/>
      </c>
      <c r="HA294" s="233" t="str">
        <f>IF(Deník!$W294&lt;0,IF(Deník!$AC294=Statistika!$F$125,Deník!$W294,""),"")</f>
        <v/>
      </c>
      <c r="HC294" s="233" t="str">
        <f>IF(Deník!$W294&lt;0,IF(Deník!$AD294=Statistika!$F$133,Deník!$W294,""),"")</f>
        <v/>
      </c>
      <c r="HD294" s="233" t="str">
        <f>IF(Deník!$W294&lt;0,IF(Deník!$AD294=Statistika!$F$134,Deník!$W294,""),"")</f>
        <v/>
      </c>
      <c r="HE294" s="233" t="str">
        <f>IF(Deník!$W294&lt;0,IF(Deník!$AD294=Statistika!$F$135,Deník!$W294,""),"")</f>
        <v/>
      </c>
      <c r="HF294" s="233" t="str">
        <f>IF(Deník!$W294&lt;0,IF(Deník!$AD294=Statistika!$F$136,Deník!$W294,""),"")</f>
        <v/>
      </c>
      <c r="HG294" s="233" t="str">
        <f>IF(Deník!$W294&lt;0,IF(Deník!$AD294=Statistika!$F$137,Deník!$W294,""),"")</f>
        <v/>
      </c>
      <c r="ID294" s="8">
        <f>Tabulka4[[#This Row],[Sloupec3]]</f>
        <v>0</v>
      </c>
      <c r="IE294" s="17" t="str">
        <f>IF(AND([1]Deník!$C294&gt;='[1]Měsíční shrnutí'!$D$1,[1]Deník!$C294&lt;='[1]Měsíční shrnutí'!$F$1),[1]Deník!$X294,"")</f>
        <v/>
      </c>
    </row>
    <row r="295" spans="1:239">
      <c r="A295" s="8">
        <f>Deník!C296</f>
        <v>0</v>
      </c>
      <c r="B295" s="50" t="str">
        <f>Deník!R296</f>
        <v/>
      </c>
      <c r="C295" s="102" t="str">
        <f>IF(AND(Deník!R296&gt;1,Deník!R296&lt;&gt;""),1,"")</f>
        <v/>
      </c>
      <c r="D295" s="102" t="str">
        <f>IF(AND(Deník!R296&lt;=0,Deník!R296&lt;&gt;""),1,"")</f>
        <v/>
      </c>
      <c r="E295" s="103" t="str">
        <f>IF(AND(Deník!R296&gt;=0,Deník!R296&lt;=1),1,"")</f>
        <v/>
      </c>
      <c r="F295" s="79" t="str">
        <f>IF(Deník!R296&lt;&gt;"",Deník!R296+F294,"")</f>
        <v/>
      </c>
      <c r="G295" s="85"/>
      <c r="H295" s="54" t="str">
        <f>IF(MONTH(Deník!$C295)=H$2,IF(AND(Deník!$R295&gt;=0,Deník!$R295&lt;=1),"BE",Deník!$R295),"")</f>
        <v/>
      </c>
      <c r="I295" s="11" t="str">
        <f>IF(MONTH(Deník!$C295)=I$2,IF(AND(Deník!$R295&gt;=0,Deník!$R295&lt;=1),"BE",Deník!$R295),"")</f>
        <v/>
      </c>
      <c r="J295" s="11" t="str">
        <f>IF(MONTH(Deník!$C295)=J$2,IF(AND(Deník!$R295&gt;=0,Deník!$R295&lt;=1),"BE",Deník!$R295),"")</f>
        <v/>
      </c>
      <c r="K295" s="11" t="str">
        <f>IF(MONTH(Deník!$C295)=K$2,IF(AND(Deník!$R295&gt;=0,Deník!$R295&lt;=1),"BE",Deník!$R295),"")</f>
        <v/>
      </c>
      <c r="L295" s="11" t="str">
        <f>IF(MONTH(Deník!$C295)=L$2,IF(AND(Deník!$R295&gt;=0,Deník!$R295&lt;=1),"BE",Deník!$R295),"")</f>
        <v/>
      </c>
      <c r="M295" s="11" t="str">
        <f>IF(MONTH(Deník!$C295)=M$2,IF(AND(Deník!$R295&gt;=0,Deník!$R295&lt;=1),"BE",Deník!$R295),"")</f>
        <v/>
      </c>
      <c r="N295" s="11" t="str">
        <f>IF(MONTH(Deník!$C295)=N$2,IF(AND(Deník!$R295&gt;=0,Deník!$R295&lt;=1),"BE",Deník!$R295),"")</f>
        <v/>
      </c>
      <c r="O295" s="11" t="str">
        <f>IF(MONTH(Deník!$C295)=O$2,IF(AND(Deník!$R295&gt;=0,Deník!$R295&lt;=1),"BE",Deník!$R295),"")</f>
        <v/>
      </c>
      <c r="P295" s="11" t="str">
        <f>IF(MONTH(Deník!$C295)=P$2,IF(AND(Deník!$R295&gt;=0,Deník!$R295&lt;=1),"BE",Deník!$R295),"")</f>
        <v/>
      </c>
      <c r="Q295" s="11" t="str">
        <f>IF(MONTH(Deník!$C295)=Q$2,IF(AND(Deník!$R295&gt;=0,Deník!$R295&lt;=1),"BE",Deník!$R295),"")</f>
        <v/>
      </c>
      <c r="R295" s="11" t="str">
        <f>IF(MONTH(Deník!$C295)=R$2,IF(AND(Deník!$R295&gt;=0,Deník!$R295&lt;=1),"BE",Deník!$R295),"")</f>
        <v/>
      </c>
      <c r="S295" s="57" t="str">
        <f>IF(MONTH(Deník!$C295)=S$2,IF(AND(Deník!$R295&gt;=0,Deník!$R295&lt;=1),"BE",Deník!$R295),"")</f>
        <v/>
      </c>
      <c r="U295" s="12"/>
      <c r="V295" s="12"/>
      <c r="X295" s="600" t="str">
        <f>IF(Deník!$R295&lt;&gt;"",IF(Deník!$B295=Statistika!$F$63,IF(AND(Deník!$R295&gt;=0,Deník!$R295&lt;=1),"BE",Deník!$R295),""),"")</f>
        <v/>
      </c>
      <c r="Y295" s="13" t="str">
        <f>IF(Deník!$R295&lt;&gt;"",IF(Deník!$B295=Statistika!$F$64,IF(AND(Deník!$R295&gt;=0,Deník!$R295&lt;=1),"BE",Deník!$R295),""),"")</f>
        <v/>
      </c>
      <c r="Z295" s="13" t="str">
        <f>IF(Deník!$R295&lt;&gt;"",IF(Deník!$B295=Statistika!$F$65,IF(AND(Deník!$R295&gt;=0,Deník!$R295&lt;=1),"BE",Deník!$R295),""),"")</f>
        <v/>
      </c>
      <c r="AA295" s="13" t="str">
        <f>IF(Deník!$R295&lt;&gt;"",IF(Deník!$B295=Statistika!$F$66,IF(AND(Deník!$R295&gt;=0,Deník!$R295&lt;=1),"BE",Deník!$R295),""),"")</f>
        <v/>
      </c>
      <c r="AB295" s="13" t="str">
        <f>IF(Deník!$R295&lt;&gt;"",IF(Deník!$B295=Statistika!$F$67,IF(AND(Deník!$R295&gt;=0,Deník!$R295&lt;=1),"BE",Deník!$R295),""),"")</f>
        <v/>
      </c>
      <c r="AC295" s="13" t="str">
        <f>IF(Deník!$R295&lt;&gt;"",IF(Deník!$B295=Statistika!$F$68,IF(AND(Deník!$R295&gt;=0,Deník!$R295&lt;=1),"BE",Deník!$R295),""),"")</f>
        <v/>
      </c>
      <c r="AD295" s="13" t="str">
        <f>IF(Deník!$R295&lt;&gt;"",IF(Deník!$B295=Statistika!$F$69,IF(AND(Deník!$R295&gt;=0,Deník!$R295&lt;=1),"BE",Deník!$R295),""),"")</f>
        <v/>
      </c>
      <c r="AE295" s="601" t="str">
        <f>IF(Deník!$R295&lt;&gt;"",IF(Deník!$B295=Statistika!$F$70,IF(AND(Deník!$R295&gt;=0,Deník!$R295&lt;=1),"BE",Deník!$R295),""),"")</f>
        <v/>
      </c>
      <c r="AF295" s="90"/>
      <c r="AG295" s="63" t="str">
        <f>IF(Deník!$R295&lt;&gt;"",IF(Deník!$J295="L",IF(AND(Deník!$R295&gt;=0,Deník!$R295&lt;=1),"BE",Deník!$R295),""),"")</f>
        <v/>
      </c>
      <c r="AH295" s="13" t="str">
        <f>IF(Deník!$R295&lt;&gt;"",IF(Deník!$J295="S",IF(AND(Deník!$R295&gt;=0,Deník!$R295&lt;=1),"BE",Deník!$R295),""),"")</f>
        <v/>
      </c>
      <c r="AI295" s="95"/>
      <c r="AJ295" s="71" t="str">
        <f>IF(Deník!N296&lt;&gt;"",Deník!N296*-1,"")</f>
        <v/>
      </c>
      <c r="AK295" s="88"/>
      <c r="AL295" s="63" t="str">
        <f>IF(WEEKDAY(Deník!$C295,2)=1,IF(AND(Deník!$R295&gt;=0,Deník!$R295&lt;=1),"BE",Deník!$R295),"")</f>
        <v/>
      </c>
      <c r="AM295" s="13" t="str">
        <f>IF(WEEKDAY(Deník!$C295,2)=2,IF(AND(Deník!$R295&gt;=0,Deník!$R295&lt;=1),"BE",Deník!$R295),"")</f>
        <v/>
      </c>
      <c r="AN295" s="13" t="str">
        <f>IF(WEEKDAY(Deník!$C295,2)=3,IF(AND(Deník!$R295&gt;=0,Deník!$R295&lt;=1),"BE",Deník!$R295),"")</f>
        <v/>
      </c>
      <c r="AO295" s="13" t="str">
        <f>IF(WEEKDAY(Deník!$C295,2)=4,IF(AND(Deník!$R295&gt;=0,Deník!$R295&lt;=1),"BE",Deník!$R295),"")</f>
        <v/>
      </c>
      <c r="AP295" s="60" t="str">
        <f>IF(WEEKDAY(Deník!$C295,2)=5,IF(AND(Deník!$R295&gt;=0,Deník!$R295&lt;=1),"BE",Deník!$R295),"")</f>
        <v/>
      </c>
      <c r="AQ295" s="99"/>
      <c r="AR295" s="100">
        <f>Deník!D295</f>
        <v>0</v>
      </c>
      <c r="AS295" s="63" t="str">
        <f>IF(Deník!$D295&lt;&gt;"",IF(AND(Deník!$D295&gt;=AS$2,Deník!$D295&lt;=AS$3),IF(AND(Deník!$R295&gt;=0,Deník!$R295&lt;=1),"BE",Deník!$R295),""),"")</f>
        <v/>
      </c>
      <c r="AT295" s="63" t="str">
        <f>IF(Deník!$D295&lt;&gt;"",IF(AND(Deník!$D295&gt;=AT$2,Deník!$D295&lt;=AT$3),IF(AND(Deník!$R295&gt;=0,Deník!$R295&lt;=1),"BE",Deník!$R295),""),"")</f>
        <v/>
      </c>
      <c r="AU295" s="63" t="str">
        <f>IF(Deník!$D295&lt;&gt;"",IF(AND(Deník!$D295&gt;=AU$2,Deník!$D295&lt;=AU$3),IF(AND(Deník!$R295&gt;=0,Deník!$R295&lt;=1),"BE",Deník!$R295),""),"")</f>
        <v/>
      </c>
      <c r="AV295" s="63" t="str">
        <f>IF(Deník!$D295&lt;&gt;"",IF(AND(Deník!$D295&gt;=AV$2,Deník!$D295&lt;=AV$3),IF(AND(Deník!$R295&gt;=0,Deník!$R295&lt;=1),"BE",Deník!$R295),""),"")</f>
        <v/>
      </c>
      <c r="AW295" s="63" t="str">
        <f>IF(Deník!$D295&lt;&gt;"",IF(AND(Deník!$D295&gt;=AW$2,Deník!$D295&lt;=AW$3),IF(AND(Deník!$R295&gt;=0,Deník!$R295&lt;=1),"BE",Deník!$R295),""),"")</f>
        <v/>
      </c>
      <c r="AX295" s="63" t="str">
        <f>IF(Deník!$D295&lt;&gt;"",IF(AND(Deník!$D295&gt;=AX$2,Deník!$D295&lt;=AX$3),IF(AND(Deník!$R295&gt;=0,Deník!$R295&lt;=1),"BE",Deník!$R295),""),"")</f>
        <v/>
      </c>
      <c r="AY295" s="63" t="str">
        <f>IF(Deník!$D295&lt;&gt;"",IF(AND(Deník!$D295&gt;=AY$2,Deník!$D295&lt;=AY$3),IF(AND(Deník!$R295&gt;=0,Deník!$R295&lt;=1),"BE",Deník!$R295),""),"")</f>
        <v/>
      </c>
      <c r="AZ295" s="63" t="str">
        <f>IF(Deník!$D295&lt;&gt;"",IF(AND(Deník!$D295&gt;=AZ$2,Deník!$D295&lt;=AZ$3),IF(AND(Deník!$R295&gt;=0,Deník!$R295&lt;=1),"BE",Deník!$R295),""),"")</f>
        <v/>
      </c>
      <c r="BA295" s="63" t="str">
        <f>IF(Deník!$D295&lt;&gt;"",IF(AND(Deník!$D295&gt;=BA$2,Deník!$D295&lt;=BA$3),IF(AND(Deník!$R295&gt;=0,Deník!$R295&lt;=1),"BE",Deník!$R295),""),"")</f>
        <v/>
      </c>
      <c r="BB295" s="63" t="str">
        <f>IF(Deník!$D295&lt;&gt;"",IF(AND(Deník!$D295&gt;=BB$2,Deník!$D295&lt;=BB$3),IF(AND(Deník!$R295&gt;=0,Deník!$R295&lt;=1),"BE",Deník!$R295),""),"")</f>
        <v/>
      </c>
      <c r="BC295" s="71" t="str">
        <f>IF(Deník!$D295&lt;&gt;"",IF(AND(Deník!$D295&gt;=BC$2,Deník!$D295&lt;=BC$3),IF(AND(Deník!$R295&gt;=0,Deník!$R295&lt;=1),"BE",Deník!$R295),""),"")</f>
        <v/>
      </c>
      <c r="BD295" s="20" t="str">
        <f>IF(Deník!$J296="S",(Deník!$M296-Deník!$K296),IF(Deník!$J296="L",(Deník!$K296-Deník!$M296),""))</f>
        <v/>
      </c>
      <c r="BE295" s="20" t="str">
        <f>IF(Deník!$J296="S",(Deník!$K296-Deník!$O296),IF(Deník!$J296="L",(Deník!$O296-Deník!$K296),""))</f>
        <v/>
      </c>
      <c r="BF295" s="20" t="str">
        <f>IF(Deník!$J296="S",(Deník!$K296-Deník!$L296),IF(Deník!$J296="L",(Deník!$L296-Deník!$K296),""))</f>
        <v/>
      </c>
      <c r="BG295" s="20" t="str">
        <f>IF(Deník!$J296="S",(Deník!$K296-Deník!$S296),IF(Deník!$J296="L",(Deník!$S296-Deník!$K296),""))</f>
        <v/>
      </c>
      <c r="BH295" s="20" t="str">
        <f>IF(Deník!$J296="S",(Deník!$K296-Deník!$U296),IF(Deník!$J296="L",(Deník!$U296-Deník!$K296),""))</f>
        <v/>
      </c>
      <c r="BI295" s="20" t="str">
        <f>IF(Deník!$R295&gt;1,Deník!$R295,"")</f>
        <v/>
      </c>
      <c r="BJ295" s="20" t="str">
        <f>IF(Deník!$R295&lt;0,Deník!$R295,"")</f>
        <v/>
      </c>
      <c r="BK295" s="17"/>
      <c r="BM295" s="233" t="str">
        <f>IF(Deník!$R295&lt;&gt;"",IF(Deník!$Y295=Statistika!$F$78,IF(AND(Deník!$R295&gt;=0,Deník!$R295&lt;=1),"BE",Deník!$R295),""),"")</f>
        <v/>
      </c>
      <c r="BN295" s="233" t="str">
        <f>IF(Deník!$R295&lt;&gt;"",IF(Deník!$Y295=Statistika!$F$79,IF(AND(Deník!$R295&gt;=0,Deník!$R295&lt;=1),"BE",Deník!$R295),""),"")</f>
        <v/>
      </c>
      <c r="BO295" s="233" t="str">
        <f>IF(Deník!$R295&lt;&gt;"",IF(Deník!$Y295=Statistika!$F$80,IF(AND(Deník!$R295&gt;=0,Deník!$R295&lt;=1),"BE",Deník!$R295),""),"")</f>
        <v/>
      </c>
      <c r="BP295" s="233" t="str">
        <f>IF(Deník!$R295&lt;&gt;"",IF(Deník!$Y295=Statistika!$F$81,IF(AND(Deník!$R295&gt;=0,Deník!$R295&lt;=1),"BE",Deník!$R295),""),"")</f>
        <v/>
      </c>
      <c r="BQ295" s="233" t="str">
        <f>IF(Deník!$R295&lt;&gt;"",IF(Deník!$Y295=Statistika!$F$82,IF(AND(Deník!$R295&gt;=0,Deník!$R295&lt;=1),"BE",Deník!$R295),""),"")</f>
        <v/>
      </c>
      <c r="BR295" s="233" t="str">
        <f>IF(Deník!$R295&lt;&gt;"",IF(Deník!$Y295=Statistika!$F$83,IF(AND(Deník!$R295&gt;=0,Deník!$R295&lt;=1),"BE",Deník!$R295),""),"")</f>
        <v/>
      </c>
      <c r="BS295" s="233" t="str">
        <f>IF(Deník!$R295&lt;&gt;"",IF(Deník!$Y295=Statistika!$F$84,IF(AND(Deník!$R295&gt;=0,Deník!$R295&lt;=1),"BE",Deník!$R295),""),"")</f>
        <v/>
      </c>
      <c r="BT295" s="233" t="str">
        <f>IF(Deník!$R295&lt;&gt;"",IF(Deník!$Y295=Statistika!$F$85,IF(AND(Deník!$R295&gt;=0,Deník!$R295&lt;=1),"BE",Deník!$R295),""),"")</f>
        <v/>
      </c>
      <c r="BU295" s="233" t="str">
        <f>IF(Deník!$R295&lt;&gt;"",IF(Deník!$Y295=Statistika!$F$86,IF(AND(Deník!$R295&gt;=0,Deník!$R295&lt;=1),"BE",Deník!$R295),""),"")</f>
        <v/>
      </c>
      <c r="BV295" s="233" t="str">
        <f>IF(Deník!$R295&lt;&gt;"",IF(Deník!$Y295=Statistika!$F$87,IF(AND(Deník!$R295&gt;=0,Deník!$R295&lt;=1),"BE",Deník!$R295),""),"")</f>
        <v/>
      </c>
      <c r="BW295" s="233" t="str">
        <f>IF(Deník!$R295&lt;&gt;"",IF(Deník!$Y295=Statistika!$F$88,IF(AND(Deník!$R295&gt;=0,Deník!$R295&lt;=1),"BE",Deník!$R295),""),"")</f>
        <v/>
      </c>
      <c r="BX295" s="233" t="str">
        <f>IF(Deník!$R295&lt;&gt;"",IF(Deník!$Y295=Statistika!$F$89,IF(AND(Deník!$R295&gt;=0,Deník!$R295&lt;=1),"BE",Deník!$R295),""),"")</f>
        <v/>
      </c>
      <c r="BY295" s="233" t="str">
        <f>IF(Deník!$R295&lt;&gt;"",IF(Deník!$Y295=Statistika!$F$90,IF(AND(Deník!$R295&gt;=0,Deník!$R295&lt;=1),"BE",Deník!$R295),""),"")</f>
        <v/>
      </c>
      <c r="BZ295" s="233" t="str">
        <f>IF(Deník!$R295&lt;&gt;"",IF(Deník!$Y295=Statistika!$F$91,IF(AND(Deník!$R295&gt;=0,Deník!$R295&lt;=1),"BE",Deník!$R295),""),"")</f>
        <v/>
      </c>
      <c r="CA295" s="233"/>
      <c r="CB295" s="233" t="str">
        <f>IF(Deník!$R295&lt;&gt;"",IF(Deník!$AB295="SL",IF(AND(Deník!$R295&gt;=0,Deník!$R295&lt;=1),"BE",Deník!$R295),""),"")</f>
        <v/>
      </c>
      <c r="CC295" s="233" t="str">
        <f>IF(Deník!$R295&lt;&gt;"",IF(Deník!$AB295="BE10",IF(AND(Deník!$R295&gt;=0,Deník!$R295&lt;=1),"BE",Deník!$R295),""),"")</f>
        <v/>
      </c>
      <c r="CD295" s="233" t="str">
        <f>IF(Deník!$R295&lt;&gt;"",IF(Deník!$AB295="BE15",IF(AND(Deník!$R295&gt;=0,Deník!$R295&lt;=1),"BE",Deník!$R295),""),"")</f>
        <v/>
      </c>
      <c r="CE295" s="233" t="str">
        <f>IF(Deník!$R295&lt;&gt;"",IF(Deník!$AB295="BE20",IF(AND(Deník!$R295&gt;=0,Deník!$R295&lt;=1),"BE",Deník!$R295),""),"")</f>
        <v/>
      </c>
      <c r="CF295" s="233" t="str">
        <f>IF(Deník!$R295&lt;&gt;"",IF(Deník!$AB295="TP1",IF(AND(Deník!$R295&gt;=0,Deník!$R295&lt;=1),"BE",Deník!$R295),""),"")</f>
        <v/>
      </c>
      <c r="CG295" s="233" t="str">
        <f>IF(Deník!$R295&lt;&gt;"",IF(Deník!$AB295="TP2",IF(AND(Deník!$R295&gt;=0,Deník!$R295&lt;=1),"BE",Deník!$R295),""),"")</f>
        <v/>
      </c>
      <c r="CH295" s="233" t="str">
        <f>IF(Deník!$R295&lt;&gt;"",IF(Deník!$AB295="TP3",IF(AND(Deník!$R295&gt;=0,Deník!$R295&lt;=1),"BE",Deník!$R295),""),"")</f>
        <v/>
      </c>
      <c r="CI295" s="233" t="str">
        <f>IF(Deník!$R295&lt;&gt;"",IF(Deník!$AB295="Trailing SL",IF(AND(Deník!$R295&gt;=0,Deník!$R295&lt;=1),"BE",Deník!$R295),""),"")</f>
        <v/>
      </c>
      <c r="CJ295" s="233" t="str">
        <f>IF(Deník!$R295&lt;&gt;"",IF(Deník!$AB295="Manual",IF(AND(Deník!$R295&gt;=0,Deník!$R295&lt;=1),"BE",Deník!$R295),""),"")</f>
        <v/>
      </c>
      <c r="CK295" s="233"/>
      <c r="CL295" s="233" t="str">
        <f>IF(Deník!$R295&lt;0,IF(Deník!$AC295=Statistika!$F$117,Deník!$R295,""),"")</f>
        <v/>
      </c>
      <c r="CM295" s="233" t="str">
        <f>IF(Deník!$R295&lt;0,IF(Deník!$AC295=Statistika!$F$118,Deník!$R295,""),"")</f>
        <v/>
      </c>
      <c r="CN295" s="233" t="str">
        <f>IF(Deník!$R295&lt;0,IF(Deník!$AC295=Statistika!$F$119,Deník!$R295,""),"")</f>
        <v/>
      </c>
      <c r="CO295" s="233" t="str">
        <f>IF(Deník!$R295&lt;0,IF(Deník!$AC295=Statistika!$F$120,Deník!$R295,""),"")</f>
        <v/>
      </c>
      <c r="CP295" s="233" t="str">
        <f>IF(Deník!$R295&lt;0,IF(Deník!$AC295=Statistika!$F$121,Deník!$R295,""),"")</f>
        <v/>
      </c>
      <c r="CQ295" s="233" t="str">
        <f>IF(Deník!$R295&lt;0,IF(Deník!$AC295=Statistika!$F$122,Deník!$R295,""),"")</f>
        <v/>
      </c>
      <c r="CR295" s="233" t="str">
        <f>IF(Deník!$R295&lt;0,IF(Deník!$AC295=Statistika!$F$123,Deník!$R295,""),"")</f>
        <v/>
      </c>
      <c r="CS295" s="233" t="str">
        <f>IF(Deník!$R295&lt;0,IF(Deník!$AC295=Statistika!$F$124,Deník!$R295,""),"")</f>
        <v/>
      </c>
      <c r="CT295" s="233" t="str">
        <f>IF(Deník!$R295&lt;0,IF(Deník!$AC295=Statistika!$F$125,Deník!$R295,""),"")</f>
        <v/>
      </c>
      <c r="CU295" s="233"/>
      <c r="CV295" s="233" t="str">
        <f>IF(Deník!$R295&lt;0,IF(Deník!$AD295=$CV$2,Deník!$R295,""),"")</f>
        <v/>
      </c>
      <c r="CW295" s="233" t="str">
        <f>IF(Deník!$R295&lt;0,IF(Deník!$AD295=$CW$2,Deník!$R295,""),"")</f>
        <v/>
      </c>
      <c r="CX295" s="233" t="str">
        <f>IF(Deník!$R295&lt;0,IF(Deník!$AD295=$CX$2,Deník!$R295,""),"")</f>
        <v/>
      </c>
      <c r="CY295" s="233" t="str">
        <f>IF(Deník!$R295&lt;0,IF(Deník!$AD295=$CY$2,Deník!$R295,""),"")</f>
        <v/>
      </c>
      <c r="CZ295" s="233" t="str">
        <f>IF(Deník!$R295&lt;0,IF(Deník!$AD295=$CZ$2,Deník!$R295,""),"")</f>
        <v/>
      </c>
      <c r="DL295" s="221">
        <f t="shared" si="14"/>
        <v>93847.029999999984</v>
      </c>
      <c r="DM295" s="220">
        <f t="shared" si="13"/>
        <v>-6.1529700000000132E-2</v>
      </c>
      <c r="DO295" s="50">
        <f>Deník!W296</f>
        <v>0</v>
      </c>
      <c r="DP295" s="102" t="str">
        <f>IF(AND(Deník!W296&gt;0),1,"")</f>
        <v/>
      </c>
      <c r="DQ295" s="102">
        <f>IF(AND(Deník!W296&lt;=0),1,"")</f>
        <v>1</v>
      </c>
      <c r="DR295" s="227"/>
      <c r="DS295" s="228"/>
      <c r="DT295" s="85"/>
      <c r="DU295" s="54">
        <f>IF(MONTH(Deník!$C295)=DU$2,Deník!$W295,"")</f>
        <v>0</v>
      </c>
      <c r="DV295" s="222" t="str">
        <f>IF(MONTH(Deník!$C295)=DV$2,Deník!$W295,"")</f>
        <v/>
      </c>
      <c r="DW295" s="222" t="str">
        <f>IF(MONTH(Deník!$C295)=DW$2,Deník!$W295,"")</f>
        <v/>
      </c>
      <c r="DX295" s="222" t="str">
        <f>IF(MONTH(Deník!$C295)=DX$2,Deník!$W295,"")</f>
        <v/>
      </c>
      <c r="DY295" s="222" t="str">
        <f>IF(MONTH(Deník!$C295)=DY$2,Deník!$W295,"")</f>
        <v/>
      </c>
      <c r="DZ295" s="222" t="str">
        <f>IF(MONTH(Deník!$C295)=DZ$2,Deník!$W295,"")</f>
        <v/>
      </c>
      <c r="EA295" s="222" t="str">
        <f>IF(MONTH(Deník!$C295)=EA$2,Deník!$W295,"")</f>
        <v/>
      </c>
      <c r="EB295" s="222" t="str">
        <f>IF(MONTH(Deník!$C295)=EB$2,Deník!$W295,"")</f>
        <v/>
      </c>
      <c r="EC295" s="222" t="str">
        <f>IF(MONTH(Deník!$C295)=EC$2,Deník!$W295,"")</f>
        <v/>
      </c>
      <c r="ED295" s="222" t="str">
        <f>IF(MONTH(Deník!$C295)=ED$2,Deník!$W295,"")</f>
        <v/>
      </c>
      <c r="EE295" s="222" t="str">
        <f>IF(MONTH(Deník!$C295)=EE$2,Deník!$W295,"")</f>
        <v/>
      </c>
      <c r="EF295" s="222" t="str">
        <f>IF(MONTH(Deník!$C295)=EF$2,Deník!$W295,"")</f>
        <v/>
      </c>
      <c r="EI295" s="600" t="str">
        <f>IF(Deník!$W295&lt;&gt;"",IF(Deník!$B295=Statistika!$F$63,Deník!$W295,""),"")</f>
        <v/>
      </c>
      <c r="EJ295" s="13" t="str">
        <f>IF(Deník!$W295&lt;&gt;"",IF(Deník!$B295=Statistika!$F$64,Deník!$W295,""),"")</f>
        <v/>
      </c>
      <c r="EK295" s="13" t="str">
        <f>IF(Deník!$W295&lt;&gt;"",IF(Deník!$B295=Statistika!$F$65,Deník!$W295,""),"")</f>
        <v/>
      </c>
      <c r="EL295" s="13" t="str">
        <f>IF(Deník!$W295&lt;&gt;"",IF(Deník!$B295=Statistika!$F$66,Deník!$W295,""),"")</f>
        <v/>
      </c>
      <c r="EM295" s="13" t="str">
        <f>IF(Deník!$W295&lt;&gt;"",IF(Deník!$B295=Statistika!$F$67,Deník!$W295,""),"")</f>
        <v/>
      </c>
      <c r="EN295" s="13" t="str">
        <f>IF(Deník!$W295&lt;&gt;"",IF(Deník!$B295=Statistika!$F$68,Deník!$W295,""),"")</f>
        <v/>
      </c>
      <c r="EO295" s="13" t="str">
        <f>IF(Deník!$W295&lt;&gt;"",IF(Deník!$B295=Statistika!$F$69,Deník!$W295,""),"")</f>
        <v/>
      </c>
      <c r="EP295" s="601" t="str">
        <f>IF(Deník!$W295&lt;&gt;"",IF(Deník!$B295=Statistika!$F$70,Deník!$W295,""),"")</f>
        <v/>
      </c>
      <c r="EQ295" s="90"/>
      <c r="ER295" s="63" t="str">
        <f>IF(Deník!$W295&lt;&gt;"",IF(Deník!$J295="L",Deník!$W295,""),"")</f>
        <v/>
      </c>
      <c r="ES295" s="13" t="str">
        <f>IF(Deník!$W295&lt;&gt;"",IF(Deník!$J295="S",Deník!$W295,""),"")</f>
        <v/>
      </c>
      <c r="ET295" s="95"/>
      <c r="EU295" s="88"/>
      <c r="EV295" s="63" t="str">
        <f>IF(WEEKDAY(Deník!$C295,2)=1,Deník!$W295,"")</f>
        <v/>
      </c>
      <c r="EW295" s="13" t="str">
        <f>IF(WEEKDAY(Deník!$C295,2)=2,Deník!$W295,"")</f>
        <v/>
      </c>
      <c r="EX295" s="13" t="str">
        <f>IF(WEEKDAY(Deník!$C295,2)=3,Deník!$W295,"")</f>
        <v/>
      </c>
      <c r="EY295" s="13" t="str">
        <f>IF(WEEKDAY(Deník!$C295,2)=4,Deník!$W295,"")</f>
        <v/>
      </c>
      <c r="EZ295" s="60" t="str">
        <f>IF(WEEKDAY(Deník!$C295,2)=5,Deník!$W295,"")</f>
        <v/>
      </c>
      <c r="FA295" s="99"/>
      <c r="FB295" s="100">
        <f>Deník!D295</f>
        <v>0</v>
      </c>
      <c r="FC295" s="63">
        <f>IF($FB295&lt;&gt;"",IF(AND($FB295&gt;=FC$2,$FB295&lt;=FC$3),Deník!$W295,""))</f>
        <v>0</v>
      </c>
      <c r="FD295" s="63" t="str">
        <f>IF($FB295&lt;&gt;"",IF(AND($FB295&gt;=FD$2,$FB295&lt;=FD$3),Deník!$W295,""))</f>
        <v/>
      </c>
      <c r="FE295" s="63" t="str">
        <f>IF($FB295&lt;&gt;"",IF(AND($FB295&gt;=FE$2,$FB295&lt;=FE$3),Deník!$W295,""))</f>
        <v/>
      </c>
      <c r="FF295" s="63" t="str">
        <f>IF($FB295&lt;&gt;"",IF(AND($FB295&gt;=FF$2,$FB295&lt;=FF$3),Deník!$W295,""))</f>
        <v/>
      </c>
      <c r="FG295" s="63" t="str">
        <f>IF($FB295&lt;&gt;"",IF(AND($FB295&gt;=FG$2,$FB295&lt;=FG$3),Deník!$W295,""))</f>
        <v/>
      </c>
      <c r="FH295" s="63" t="str">
        <f>IF($FB295&lt;&gt;"",IF(AND($FB295&gt;=FH$2,$FB295&lt;=FH$3),Deník!$W295,""))</f>
        <v/>
      </c>
      <c r="FI295" s="63" t="str">
        <f>IF($FB295&lt;&gt;"",IF(AND($FB295&gt;=FI$2,$FB295&lt;=FI$3),Deník!$W295,""))</f>
        <v/>
      </c>
      <c r="FJ295" s="63" t="str">
        <f>IF($FB295&lt;&gt;"",IF(AND($FB295&gt;=FJ$2,$FB295&lt;=FJ$3),Deník!$W295,""))</f>
        <v/>
      </c>
      <c r="FK295" s="63" t="str">
        <f>IF($FB295&lt;&gt;"",IF(AND($FB295&gt;=FK$2,$FB295&lt;=FK$3),Deník!$W295,""))</f>
        <v/>
      </c>
      <c r="FL295" s="63" t="str">
        <f>IF($FB295&lt;&gt;"",IF(AND($FB295&gt;=FL$2,$FB295&lt;=FL$3),Deník!$W295,""))</f>
        <v/>
      </c>
      <c r="FM295" s="63" t="str">
        <f>IF($FB295&lt;&gt;"",IF(AND($FB295&gt;=FM$2,$FB295&lt;=FM$3),Deník!$W295,""))</f>
        <v/>
      </c>
      <c r="FN295" s="13"/>
      <c r="FO295" s="20" t="str">
        <f>IF(Deník!$W295&gt;1,Deník!$W295,"")</f>
        <v/>
      </c>
      <c r="FP295" s="20" t="str">
        <f>IF(Deník!$W295&lt;0,Deník!$W295,"")</f>
        <v/>
      </c>
      <c r="FQ295" s="17"/>
      <c r="FS295" s="233"/>
      <c r="FT295" s="233" t="str">
        <f>IF(Deník!$W295&lt;&gt;"",IF(Deník!$Y295=Statistika!$F$78,Deník!$W295,""),"")</f>
        <v/>
      </c>
      <c r="FU295" s="233" t="str">
        <f>IF(Deník!$W295&lt;&gt;"",IF(Deník!$Y295=Statistika!$F$79,Deník!$W295,""),"")</f>
        <v/>
      </c>
      <c r="FV295" s="233" t="str">
        <f>IF(Deník!$W295&lt;&gt;"",IF(Deník!$Y295=Statistika!$F$80,Deník!$W295,""),"")</f>
        <v/>
      </c>
      <c r="FW295" s="233" t="str">
        <f>IF(Deník!$W295&lt;&gt;"",IF(Deník!$Y295=Statistika!$F$81,Deník!$W295,""),"")</f>
        <v/>
      </c>
      <c r="FX295" s="233" t="str">
        <f>IF(Deník!$W295&lt;&gt;"",IF(Deník!$Y295=Statistika!$F$82,Deník!$W295,""),"")</f>
        <v/>
      </c>
      <c r="FY295" s="233" t="str">
        <f>IF(Deník!$W295&lt;&gt;"",IF(Deník!$Y295=Statistika!$F$83,Deník!$W295,""),"")</f>
        <v/>
      </c>
      <c r="FZ295" s="233" t="str">
        <f>IF(Deník!$W295&lt;&gt;"",IF(Deník!$Y295=Statistika!$F$84,Deník!$W295,""),"")</f>
        <v/>
      </c>
      <c r="GA295" s="233" t="str">
        <f>IF(Deník!$W295&lt;&gt;"",IF(Deník!$Y295=Statistika!$F$85,Deník!$W295,""),"")</f>
        <v/>
      </c>
      <c r="GB295" s="233" t="str">
        <f>IF(Deník!$W295&lt;&gt;"",IF(Deník!$Y295=Statistika!$F$86,Deník!$W295,""),"")</f>
        <v/>
      </c>
      <c r="GC295" s="233" t="str">
        <f>IF(Deník!$W295&lt;&gt;"",IF(Deník!$Y295=Statistika!$F$87,Deník!$W295,""),"")</f>
        <v/>
      </c>
      <c r="GD295" s="233" t="str">
        <f>IF(Deník!$W295&lt;&gt;"",IF(Deník!$Y295=Statistika!$F$88,Deník!$W295,""),"")</f>
        <v/>
      </c>
      <c r="GE295" s="233" t="str">
        <f>IF(Deník!$W295&lt;&gt;"",IF(Deník!$Y295=Statistika!$F$89,Deník!$W295,""),"")</f>
        <v/>
      </c>
      <c r="GF295" s="233" t="str">
        <f>IF(Deník!$W295&lt;&gt;"",IF(Deník!$Y295=Statistika!$F$90,Deník!$W295,""),"")</f>
        <v/>
      </c>
      <c r="GG295" s="233" t="str">
        <f>IF(Deník!$W295&lt;&gt;"",IF(Deník!$Y295=Statistika!$F$91,Deník!$W295,""),"")</f>
        <v/>
      </c>
      <c r="GH295" s="233"/>
      <c r="GI295" s="233" t="str">
        <f>IF(Deník!$W295&lt;&gt;"",IF(Deník!$AB295=Statistika!$L$100,Deník!$W295,""),"")</f>
        <v/>
      </c>
      <c r="GJ295" s="233" t="str">
        <f>IF(Deník!$W295&lt;&gt;"",IF(Deník!$AB295=Statistika!$L$101,Deník!$W295,""),"")</f>
        <v/>
      </c>
      <c r="GK295" s="233" t="str">
        <f>IF(Deník!$W295&lt;&gt;"",IF(Deník!$AB295=Statistika!$L$102,Deník!$W295,""),"")</f>
        <v/>
      </c>
      <c r="GL295" s="233" t="str">
        <f>IF(Deník!$W295&lt;&gt;"",IF(Deník!$AB295=Statistika!$L$103,Deník!$W295,""),"")</f>
        <v/>
      </c>
      <c r="GM295" s="233" t="str">
        <f>IF(Deník!$W295&lt;&gt;"",IF(Deník!$AB295=Statistika!$L$104,Deník!$W295,""),"")</f>
        <v/>
      </c>
      <c r="GN295" s="233" t="str">
        <f>IF(Deník!$W295&lt;&gt;"",IF(Deník!$AB295=Statistika!$L$105,Deník!$W295,""),"")</f>
        <v/>
      </c>
      <c r="GO295" s="233" t="str">
        <f>IF(Deník!$W295&lt;&gt;"",IF(Deník!$AB295=Statistika!$L$106,Deník!$W295,""),"")</f>
        <v/>
      </c>
      <c r="GP295" s="233" t="str">
        <f>IF(Deník!$W295&lt;&gt;"",IF(Deník!$AB295=Statistika!$L$107,Deník!$W295,""),"")</f>
        <v/>
      </c>
      <c r="GQ295" s="233" t="str">
        <f>IF(Deník!$W295&lt;&gt;"",IF(Deník!$AB295=Statistika!$L$108,Deník!$W295,""),"")</f>
        <v/>
      </c>
      <c r="GS295" s="233" t="str">
        <f>IF(Deník!$W295&lt;0,IF(Deník!$AC295=Statistika!$F$117,Deník!$W295,""),"")</f>
        <v/>
      </c>
      <c r="GT295" s="233" t="str">
        <f>IF(Deník!$W295&lt;0,IF(Deník!$AC295=Statistika!$F$118,Deník!$W295,""),"")</f>
        <v/>
      </c>
      <c r="GU295" s="233" t="str">
        <f>IF(Deník!$W295&lt;0,IF(Deník!$AC295=Statistika!$F$119,Deník!$W295,""),"")</f>
        <v/>
      </c>
      <c r="GV295" s="233" t="str">
        <f>IF(Deník!$W295&lt;0,IF(Deník!$AC295=Statistika!$F$120,Deník!$W295,""),"")</f>
        <v/>
      </c>
      <c r="GW295" s="233" t="str">
        <f>IF(Deník!$W295&lt;0,IF(Deník!$AC295=Statistika!$F$121,Deník!$W295,""),"")</f>
        <v/>
      </c>
      <c r="GX295" s="233" t="str">
        <f>IF(Deník!$W295&lt;0,IF(Deník!$AC295=Statistika!$F$122,Deník!$W295,""),"")</f>
        <v/>
      </c>
      <c r="GY295" s="233" t="str">
        <f>IF(Deník!$W295&lt;0,IF(Deník!$AC295=Statistika!$F$123,Deník!$W295,""),"")</f>
        <v/>
      </c>
      <c r="GZ295" s="233" t="str">
        <f>IF(Deník!$W295&lt;0,IF(Deník!$AC295=Statistika!$F$124,Deník!$W295,""),"")</f>
        <v/>
      </c>
      <c r="HA295" s="233" t="str">
        <f>IF(Deník!$W295&lt;0,IF(Deník!$AC295=Statistika!$F$125,Deník!$W295,""),"")</f>
        <v/>
      </c>
      <c r="HC295" s="233" t="str">
        <f>IF(Deník!$W295&lt;0,IF(Deník!$AD295=Statistika!$F$133,Deník!$W295,""),"")</f>
        <v/>
      </c>
      <c r="HD295" s="233" t="str">
        <f>IF(Deník!$W295&lt;0,IF(Deník!$AD295=Statistika!$F$134,Deník!$W295,""),"")</f>
        <v/>
      </c>
      <c r="HE295" s="233" t="str">
        <f>IF(Deník!$W295&lt;0,IF(Deník!$AD295=Statistika!$F$135,Deník!$W295,""),"")</f>
        <v/>
      </c>
      <c r="HF295" s="233" t="str">
        <f>IF(Deník!$W295&lt;0,IF(Deník!$AD295=Statistika!$F$136,Deník!$W295,""),"")</f>
        <v/>
      </c>
      <c r="HG295" s="233" t="str">
        <f>IF(Deník!$W295&lt;0,IF(Deník!$AD295=Statistika!$F$137,Deník!$W295,""),"")</f>
        <v/>
      </c>
      <c r="ID295" s="8">
        <f>Tabulka4[[#This Row],[Sloupec3]]</f>
        <v>0</v>
      </c>
      <c r="IE295" s="17" t="str">
        <f>IF(AND([1]Deník!$C295&gt;='[1]Měsíční shrnutí'!$D$1,[1]Deník!$C295&lt;='[1]Měsíční shrnutí'!$F$1),[1]Deník!$X295,"")</f>
        <v/>
      </c>
    </row>
    <row r="296" spans="1:239">
      <c r="A296" s="8">
        <f>Deník!C297</f>
        <v>0</v>
      </c>
      <c r="B296" s="50" t="str">
        <f>Deník!R297</f>
        <v/>
      </c>
      <c r="C296" s="102" t="str">
        <f>IF(AND(Deník!R297&gt;1,Deník!R297&lt;&gt;""),1,"")</f>
        <v/>
      </c>
      <c r="D296" s="102" t="str">
        <f>IF(AND(Deník!R297&lt;=0,Deník!R297&lt;&gt;""),1,"")</f>
        <v/>
      </c>
      <c r="E296" s="103" t="str">
        <f>IF(AND(Deník!R297&gt;=0,Deník!R297&lt;=1),1,"")</f>
        <v/>
      </c>
      <c r="F296" s="79" t="str">
        <f>IF(Deník!R297&lt;&gt;"",Deník!R297+F295,"")</f>
        <v/>
      </c>
      <c r="G296" s="85"/>
      <c r="H296" s="54" t="str">
        <f>IF(MONTH(Deník!$C296)=H$2,IF(AND(Deník!$R296&gt;=0,Deník!$R296&lt;=1),"BE",Deník!$R296),"")</f>
        <v/>
      </c>
      <c r="I296" s="11" t="str">
        <f>IF(MONTH(Deník!$C296)=I$2,IF(AND(Deník!$R296&gt;=0,Deník!$R296&lt;=1),"BE",Deník!$R296),"")</f>
        <v/>
      </c>
      <c r="J296" s="11" t="str">
        <f>IF(MONTH(Deník!$C296)=J$2,IF(AND(Deník!$R296&gt;=0,Deník!$R296&lt;=1),"BE",Deník!$R296),"")</f>
        <v/>
      </c>
      <c r="K296" s="11" t="str">
        <f>IF(MONTH(Deník!$C296)=K$2,IF(AND(Deník!$R296&gt;=0,Deník!$R296&lt;=1),"BE",Deník!$R296),"")</f>
        <v/>
      </c>
      <c r="L296" s="11" t="str">
        <f>IF(MONTH(Deník!$C296)=L$2,IF(AND(Deník!$R296&gt;=0,Deník!$R296&lt;=1),"BE",Deník!$R296),"")</f>
        <v/>
      </c>
      <c r="M296" s="11" t="str">
        <f>IF(MONTH(Deník!$C296)=M$2,IF(AND(Deník!$R296&gt;=0,Deník!$R296&lt;=1),"BE",Deník!$R296),"")</f>
        <v/>
      </c>
      <c r="N296" s="11" t="str">
        <f>IF(MONTH(Deník!$C296)=N$2,IF(AND(Deník!$R296&gt;=0,Deník!$R296&lt;=1),"BE",Deník!$R296),"")</f>
        <v/>
      </c>
      <c r="O296" s="11" t="str">
        <f>IF(MONTH(Deník!$C296)=O$2,IF(AND(Deník!$R296&gt;=0,Deník!$R296&lt;=1),"BE",Deník!$R296),"")</f>
        <v/>
      </c>
      <c r="P296" s="11" t="str">
        <f>IF(MONTH(Deník!$C296)=P$2,IF(AND(Deník!$R296&gt;=0,Deník!$R296&lt;=1),"BE",Deník!$R296),"")</f>
        <v/>
      </c>
      <c r="Q296" s="11" t="str">
        <f>IF(MONTH(Deník!$C296)=Q$2,IF(AND(Deník!$R296&gt;=0,Deník!$R296&lt;=1),"BE",Deník!$R296),"")</f>
        <v/>
      </c>
      <c r="R296" s="11" t="str">
        <f>IF(MONTH(Deník!$C296)=R$2,IF(AND(Deník!$R296&gt;=0,Deník!$R296&lt;=1),"BE",Deník!$R296),"")</f>
        <v/>
      </c>
      <c r="S296" s="57" t="str">
        <f>IF(MONTH(Deník!$C296)=S$2,IF(AND(Deník!$R296&gt;=0,Deník!$R296&lt;=1),"BE",Deník!$R296),"")</f>
        <v/>
      </c>
      <c r="U296" s="12"/>
      <c r="V296" s="12"/>
      <c r="X296" s="600" t="str">
        <f>IF(Deník!$R296&lt;&gt;"",IF(Deník!$B296=Statistika!$F$63,IF(AND(Deník!$R296&gt;=0,Deník!$R296&lt;=1),"BE",Deník!$R296),""),"")</f>
        <v/>
      </c>
      <c r="Y296" s="13" t="str">
        <f>IF(Deník!$R296&lt;&gt;"",IF(Deník!$B296=Statistika!$F$64,IF(AND(Deník!$R296&gt;=0,Deník!$R296&lt;=1),"BE",Deník!$R296),""),"")</f>
        <v/>
      </c>
      <c r="Z296" s="13" t="str">
        <f>IF(Deník!$R296&lt;&gt;"",IF(Deník!$B296=Statistika!$F$65,IF(AND(Deník!$R296&gt;=0,Deník!$R296&lt;=1),"BE",Deník!$R296),""),"")</f>
        <v/>
      </c>
      <c r="AA296" s="13" t="str">
        <f>IF(Deník!$R296&lt;&gt;"",IF(Deník!$B296=Statistika!$F$66,IF(AND(Deník!$R296&gt;=0,Deník!$R296&lt;=1),"BE",Deník!$R296),""),"")</f>
        <v/>
      </c>
      <c r="AB296" s="13" t="str">
        <f>IF(Deník!$R296&lt;&gt;"",IF(Deník!$B296=Statistika!$F$67,IF(AND(Deník!$R296&gt;=0,Deník!$R296&lt;=1),"BE",Deník!$R296),""),"")</f>
        <v/>
      </c>
      <c r="AC296" s="13" t="str">
        <f>IF(Deník!$R296&lt;&gt;"",IF(Deník!$B296=Statistika!$F$68,IF(AND(Deník!$R296&gt;=0,Deník!$R296&lt;=1),"BE",Deník!$R296),""),"")</f>
        <v/>
      </c>
      <c r="AD296" s="13" t="str">
        <f>IF(Deník!$R296&lt;&gt;"",IF(Deník!$B296=Statistika!$F$69,IF(AND(Deník!$R296&gt;=0,Deník!$R296&lt;=1),"BE",Deník!$R296),""),"")</f>
        <v/>
      </c>
      <c r="AE296" s="601" t="str">
        <f>IF(Deník!$R296&lt;&gt;"",IF(Deník!$B296=Statistika!$F$70,IF(AND(Deník!$R296&gt;=0,Deník!$R296&lt;=1),"BE",Deník!$R296),""),"")</f>
        <v/>
      </c>
      <c r="AF296" s="90"/>
      <c r="AG296" s="63" t="str">
        <f>IF(Deník!$R296&lt;&gt;"",IF(Deník!$J296="L",IF(AND(Deník!$R296&gt;=0,Deník!$R296&lt;=1),"BE",Deník!$R296),""),"")</f>
        <v/>
      </c>
      <c r="AH296" s="13" t="str">
        <f>IF(Deník!$R296&lt;&gt;"",IF(Deník!$J296="S",IF(AND(Deník!$R296&gt;=0,Deník!$R296&lt;=1),"BE",Deník!$R296),""),"")</f>
        <v/>
      </c>
      <c r="AI296" s="95"/>
      <c r="AJ296" s="71" t="str">
        <f>IF(Deník!N297&lt;&gt;"",Deník!N297*-1,"")</f>
        <v/>
      </c>
      <c r="AK296" s="88"/>
      <c r="AL296" s="63" t="str">
        <f>IF(WEEKDAY(Deník!$C296,2)=1,IF(AND(Deník!$R296&gt;=0,Deník!$R296&lt;=1),"BE",Deník!$R296),"")</f>
        <v/>
      </c>
      <c r="AM296" s="13" t="str">
        <f>IF(WEEKDAY(Deník!$C296,2)=2,IF(AND(Deník!$R296&gt;=0,Deník!$R296&lt;=1),"BE",Deník!$R296),"")</f>
        <v/>
      </c>
      <c r="AN296" s="13" t="str">
        <f>IF(WEEKDAY(Deník!$C296,2)=3,IF(AND(Deník!$R296&gt;=0,Deník!$R296&lt;=1),"BE",Deník!$R296),"")</f>
        <v/>
      </c>
      <c r="AO296" s="13" t="str">
        <f>IF(WEEKDAY(Deník!$C296,2)=4,IF(AND(Deník!$R296&gt;=0,Deník!$R296&lt;=1),"BE",Deník!$R296),"")</f>
        <v/>
      </c>
      <c r="AP296" s="60" t="str">
        <f>IF(WEEKDAY(Deník!$C296,2)=5,IF(AND(Deník!$R296&gt;=0,Deník!$R296&lt;=1),"BE",Deník!$R296),"")</f>
        <v/>
      </c>
      <c r="AQ296" s="99"/>
      <c r="AR296" s="100">
        <f>Deník!D296</f>
        <v>0</v>
      </c>
      <c r="AS296" s="63" t="str">
        <f>IF(Deník!$D296&lt;&gt;"",IF(AND(Deník!$D296&gt;=AS$2,Deník!$D296&lt;=AS$3),IF(AND(Deník!$R296&gt;=0,Deník!$R296&lt;=1),"BE",Deník!$R296),""),"")</f>
        <v/>
      </c>
      <c r="AT296" s="63" t="str">
        <f>IF(Deník!$D296&lt;&gt;"",IF(AND(Deník!$D296&gt;=AT$2,Deník!$D296&lt;=AT$3),IF(AND(Deník!$R296&gt;=0,Deník!$R296&lt;=1),"BE",Deník!$R296),""),"")</f>
        <v/>
      </c>
      <c r="AU296" s="63" t="str">
        <f>IF(Deník!$D296&lt;&gt;"",IF(AND(Deník!$D296&gt;=AU$2,Deník!$D296&lt;=AU$3),IF(AND(Deník!$R296&gt;=0,Deník!$R296&lt;=1),"BE",Deník!$R296),""),"")</f>
        <v/>
      </c>
      <c r="AV296" s="63" t="str">
        <f>IF(Deník!$D296&lt;&gt;"",IF(AND(Deník!$D296&gt;=AV$2,Deník!$D296&lt;=AV$3),IF(AND(Deník!$R296&gt;=0,Deník!$R296&lt;=1),"BE",Deník!$R296),""),"")</f>
        <v/>
      </c>
      <c r="AW296" s="63" t="str">
        <f>IF(Deník!$D296&lt;&gt;"",IF(AND(Deník!$D296&gt;=AW$2,Deník!$D296&lt;=AW$3),IF(AND(Deník!$R296&gt;=0,Deník!$R296&lt;=1),"BE",Deník!$R296),""),"")</f>
        <v/>
      </c>
      <c r="AX296" s="63" t="str">
        <f>IF(Deník!$D296&lt;&gt;"",IF(AND(Deník!$D296&gt;=AX$2,Deník!$D296&lt;=AX$3),IF(AND(Deník!$R296&gt;=0,Deník!$R296&lt;=1),"BE",Deník!$R296),""),"")</f>
        <v/>
      </c>
      <c r="AY296" s="63" t="str">
        <f>IF(Deník!$D296&lt;&gt;"",IF(AND(Deník!$D296&gt;=AY$2,Deník!$D296&lt;=AY$3),IF(AND(Deník!$R296&gt;=0,Deník!$R296&lt;=1),"BE",Deník!$R296),""),"")</f>
        <v/>
      </c>
      <c r="AZ296" s="63" t="str">
        <f>IF(Deník!$D296&lt;&gt;"",IF(AND(Deník!$D296&gt;=AZ$2,Deník!$D296&lt;=AZ$3),IF(AND(Deník!$R296&gt;=0,Deník!$R296&lt;=1),"BE",Deník!$R296),""),"")</f>
        <v/>
      </c>
      <c r="BA296" s="63" t="str">
        <f>IF(Deník!$D296&lt;&gt;"",IF(AND(Deník!$D296&gt;=BA$2,Deník!$D296&lt;=BA$3),IF(AND(Deník!$R296&gt;=0,Deník!$R296&lt;=1),"BE",Deník!$R296),""),"")</f>
        <v/>
      </c>
      <c r="BB296" s="63" t="str">
        <f>IF(Deník!$D296&lt;&gt;"",IF(AND(Deník!$D296&gt;=BB$2,Deník!$D296&lt;=BB$3),IF(AND(Deník!$R296&gt;=0,Deník!$R296&lt;=1),"BE",Deník!$R296),""),"")</f>
        <v/>
      </c>
      <c r="BC296" s="71" t="str">
        <f>IF(Deník!$D296&lt;&gt;"",IF(AND(Deník!$D296&gt;=BC$2,Deník!$D296&lt;=BC$3),IF(AND(Deník!$R296&gt;=0,Deník!$R296&lt;=1),"BE",Deník!$R296),""),"")</f>
        <v/>
      </c>
      <c r="BD296" s="20" t="str">
        <f>IF(Deník!$J297="S",(Deník!$M297-Deník!$K297),IF(Deník!$J297="L",(Deník!$K297-Deník!$M297),""))</f>
        <v/>
      </c>
      <c r="BE296" s="20" t="str">
        <f>IF(Deník!$J297="S",(Deník!$K297-Deník!$O297),IF(Deník!$J297="L",(Deník!$O297-Deník!$K297),""))</f>
        <v/>
      </c>
      <c r="BF296" s="20" t="str">
        <f>IF(Deník!$J297="S",(Deník!$K297-Deník!$L297),IF(Deník!$J297="L",(Deník!$L297-Deník!$K297),""))</f>
        <v/>
      </c>
      <c r="BG296" s="20" t="str">
        <f>IF(Deník!$J297="S",(Deník!$K297-Deník!$S297),IF(Deník!$J297="L",(Deník!$S297-Deník!$K297),""))</f>
        <v/>
      </c>
      <c r="BH296" s="20" t="str">
        <f>IF(Deník!$J297="S",(Deník!$K297-Deník!$U297),IF(Deník!$J297="L",(Deník!$U297-Deník!$K297),""))</f>
        <v/>
      </c>
      <c r="BI296" s="20" t="str">
        <f>IF(Deník!$R296&gt;1,Deník!$R296,"")</f>
        <v/>
      </c>
      <c r="BJ296" s="20" t="str">
        <f>IF(Deník!$R296&lt;0,Deník!$R296,"")</f>
        <v/>
      </c>
      <c r="BK296" s="17"/>
      <c r="BM296" s="233" t="str">
        <f>IF(Deník!$R296&lt;&gt;"",IF(Deník!$Y296=Statistika!$F$78,IF(AND(Deník!$R296&gt;=0,Deník!$R296&lt;=1),"BE",Deník!$R296),""),"")</f>
        <v/>
      </c>
      <c r="BN296" s="233" t="str">
        <f>IF(Deník!$R296&lt;&gt;"",IF(Deník!$Y296=Statistika!$F$79,IF(AND(Deník!$R296&gt;=0,Deník!$R296&lt;=1),"BE",Deník!$R296),""),"")</f>
        <v/>
      </c>
      <c r="BO296" s="233" t="str">
        <f>IF(Deník!$R296&lt;&gt;"",IF(Deník!$Y296=Statistika!$F$80,IF(AND(Deník!$R296&gt;=0,Deník!$R296&lt;=1),"BE",Deník!$R296),""),"")</f>
        <v/>
      </c>
      <c r="BP296" s="233" t="str">
        <f>IF(Deník!$R296&lt;&gt;"",IF(Deník!$Y296=Statistika!$F$81,IF(AND(Deník!$R296&gt;=0,Deník!$R296&lt;=1),"BE",Deník!$R296),""),"")</f>
        <v/>
      </c>
      <c r="BQ296" s="233" t="str">
        <f>IF(Deník!$R296&lt;&gt;"",IF(Deník!$Y296=Statistika!$F$82,IF(AND(Deník!$R296&gt;=0,Deník!$R296&lt;=1),"BE",Deník!$R296),""),"")</f>
        <v/>
      </c>
      <c r="BR296" s="233" t="str">
        <f>IF(Deník!$R296&lt;&gt;"",IF(Deník!$Y296=Statistika!$F$83,IF(AND(Deník!$R296&gt;=0,Deník!$R296&lt;=1),"BE",Deník!$R296),""),"")</f>
        <v/>
      </c>
      <c r="BS296" s="233" t="str">
        <f>IF(Deník!$R296&lt;&gt;"",IF(Deník!$Y296=Statistika!$F$84,IF(AND(Deník!$R296&gt;=0,Deník!$R296&lt;=1),"BE",Deník!$R296),""),"")</f>
        <v/>
      </c>
      <c r="BT296" s="233" t="str">
        <f>IF(Deník!$R296&lt;&gt;"",IF(Deník!$Y296=Statistika!$F$85,IF(AND(Deník!$R296&gt;=0,Deník!$R296&lt;=1),"BE",Deník!$R296),""),"")</f>
        <v/>
      </c>
      <c r="BU296" s="233" t="str">
        <f>IF(Deník!$R296&lt;&gt;"",IF(Deník!$Y296=Statistika!$F$86,IF(AND(Deník!$R296&gt;=0,Deník!$R296&lt;=1),"BE",Deník!$R296),""),"")</f>
        <v/>
      </c>
      <c r="BV296" s="233" t="str">
        <f>IF(Deník!$R296&lt;&gt;"",IF(Deník!$Y296=Statistika!$F$87,IF(AND(Deník!$R296&gt;=0,Deník!$R296&lt;=1),"BE",Deník!$R296),""),"")</f>
        <v/>
      </c>
      <c r="BW296" s="233" t="str">
        <f>IF(Deník!$R296&lt;&gt;"",IF(Deník!$Y296=Statistika!$F$88,IF(AND(Deník!$R296&gt;=0,Deník!$R296&lt;=1),"BE",Deník!$R296),""),"")</f>
        <v/>
      </c>
      <c r="BX296" s="233" t="str">
        <f>IF(Deník!$R296&lt;&gt;"",IF(Deník!$Y296=Statistika!$F$89,IF(AND(Deník!$R296&gt;=0,Deník!$R296&lt;=1),"BE",Deník!$R296),""),"")</f>
        <v/>
      </c>
      <c r="BY296" s="233" t="str">
        <f>IF(Deník!$R296&lt;&gt;"",IF(Deník!$Y296=Statistika!$F$90,IF(AND(Deník!$R296&gt;=0,Deník!$R296&lt;=1),"BE",Deník!$R296),""),"")</f>
        <v/>
      </c>
      <c r="BZ296" s="233" t="str">
        <f>IF(Deník!$R296&lt;&gt;"",IF(Deník!$Y296=Statistika!$F$91,IF(AND(Deník!$R296&gt;=0,Deník!$R296&lt;=1),"BE",Deník!$R296),""),"")</f>
        <v/>
      </c>
      <c r="CA296" s="233"/>
      <c r="CB296" s="233" t="str">
        <f>IF(Deník!$R296&lt;&gt;"",IF(Deník!$AB296="SL",IF(AND(Deník!$R296&gt;=0,Deník!$R296&lt;=1),"BE",Deník!$R296),""),"")</f>
        <v/>
      </c>
      <c r="CC296" s="233" t="str">
        <f>IF(Deník!$R296&lt;&gt;"",IF(Deník!$AB296="BE10",IF(AND(Deník!$R296&gt;=0,Deník!$R296&lt;=1),"BE",Deník!$R296),""),"")</f>
        <v/>
      </c>
      <c r="CD296" s="233" t="str">
        <f>IF(Deník!$R296&lt;&gt;"",IF(Deník!$AB296="BE15",IF(AND(Deník!$R296&gt;=0,Deník!$R296&lt;=1),"BE",Deník!$R296),""),"")</f>
        <v/>
      </c>
      <c r="CE296" s="233" t="str">
        <f>IF(Deník!$R296&lt;&gt;"",IF(Deník!$AB296="BE20",IF(AND(Deník!$R296&gt;=0,Deník!$R296&lt;=1),"BE",Deník!$R296),""),"")</f>
        <v/>
      </c>
      <c r="CF296" s="233" t="str">
        <f>IF(Deník!$R296&lt;&gt;"",IF(Deník!$AB296="TP1",IF(AND(Deník!$R296&gt;=0,Deník!$R296&lt;=1),"BE",Deník!$R296),""),"")</f>
        <v/>
      </c>
      <c r="CG296" s="233" t="str">
        <f>IF(Deník!$R296&lt;&gt;"",IF(Deník!$AB296="TP2",IF(AND(Deník!$R296&gt;=0,Deník!$R296&lt;=1),"BE",Deník!$R296),""),"")</f>
        <v/>
      </c>
      <c r="CH296" s="233" t="str">
        <f>IF(Deník!$R296&lt;&gt;"",IF(Deník!$AB296="TP3",IF(AND(Deník!$R296&gt;=0,Deník!$R296&lt;=1),"BE",Deník!$R296),""),"")</f>
        <v/>
      </c>
      <c r="CI296" s="233" t="str">
        <f>IF(Deník!$R296&lt;&gt;"",IF(Deník!$AB296="Trailing SL",IF(AND(Deník!$R296&gt;=0,Deník!$R296&lt;=1),"BE",Deník!$R296),""),"")</f>
        <v/>
      </c>
      <c r="CJ296" s="233" t="str">
        <f>IF(Deník!$R296&lt;&gt;"",IF(Deník!$AB296="Manual",IF(AND(Deník!$R296&gt;=0,Deník!$R296&lt;=1),"BE",Deník!$R296),""),"")</f>
        <v/>
      </c>
      <c r="CK296" s="233"/>
      <c r="CL296" s="233" t="str">
        <f>IF(Deník!$R296&lt;0,IF(Deník!$AC296=Statistika!$F$117,Deník!$R296,""),"")</f>
        <v/>
      </c>
      <c r="CM296" s="233" t="str">
        <f>IF(Deník!$R296&lt;0,IF(Deník!$AC296=Statistika!$F$118,Deník!$R296,""),"")</f>
        <v/>
      </c>
      <c r="CN296" s="233" t="str">
        <f>IF(Deník!$R296&lt;0,IF(Deník!$AC296=Statistika!$F$119,Deník!$R296,""),"")</f>
        <v/>
      </c>
      <c r="CO296" s="233" t="str">
        <f>IF(Deník!$R296&lt;0,IF(Deník!$AC296=Statistika!$F$120,Deník!$R296,""),"")</f>
        <v/>
      </c>
      <c r="CP296" s="233" t="str">
        <f>IF(Deník!$R296&lt;0,IF(Deník!$AC296=Statistika!$F$121,Deník!$R296,""),"")</f>
        <v/>
      </c>
      <c r="CQ296" s="233" t="str">
        <f>IF(Deník!$R296&lt;0,IF(Deník!$AC296=Statistika!$F$122,Deník!$R296,""),"")</f>
        <v/>
      </c>
      <c r="CR296" s="233" t="str">
        <f>IF(Deník!$R296&lt;0,IF(Deník!$AC296=Statistika!$F$123,Deník!$R296,""),"")</f>
        <v/>
      </c>
      <c r="CS296" s="233" t="str">
        <f>IF(Deník!$R296&lt;0,IF(Deník!$AC296=Statistika!$F$124,Deník!$R296,""),"")</f>
        <v/>
      </c>
      <c r="CT296" s="233" t="str">
        <f>IF(Deník!$R296&lt;0,IF(Deník!$AC296=Statistika!$F$125,Deník!$R296,""),"")</f>
        <v/>
      </c>
      <c r="CU296" s="233"/>
      <c r="CV296" s="233" t="str">
        <f>IF(Deník!$R296&lt;0,IF(Deník!$AD296=$CV$2,Deník!$R296,""),"")</f>
        <v/>
      </c>
      <c r="CW296" s="233" t="str">
        <f>IF(Deník!$R296&lt;0,IF(Deník!$AD296=$CW$2,Deník!$R296,""),"")</f>
        <v/>
      </c>
      <c r="CX296" s="233" t="str">
        <f>IF(Deník!$R296&lt;0,IF(Deník!$AD296=$CX$2,Deník!$R296,""),"")</f>
        <v/>
      </c>
      <c r="CY296" s="233" t="str">
        <f>IF(Deník!$R296&lt;0,IF(Deník!$AD296=$CY$2,Deník!$R296,""),"")</f>
        <v/>
      </c>
      <c r="CZ296" s="233" t="str">
        <f>IF(Deník!$R296&lt;0,IF(Deník!$AD296=$CZ$2,Deník!$R296,""),"")</f>
        <v/>
      </c>
      <c r="DL296" s="221">
        <f t="shared" si="14"/>
        <v>93847.029999999984</v>
      </c>
      <c r="DM296" s="220">
        <f t="shared" si="13"/>
        <v>-6.1529700000000132E-2</v>
      </c>
      <c r="DO296" s="50">
        <f>Deník!W297</f>
        <v>0</v>
      </c>
      <c r="DP296" s="102" t="str">
        <f>IF(AND(Deník!W297&gt;0),1,"")</f>
        <v/>
      </c>
      <c r="DQ296" s="102">
        <f>IF(AND(Deník!W297&lt;=0),1,"")</f>
        <v>1</v>
      </c>
      <c r="DR296" s="227"/>
      <c r="DS296" s="228"/>
      <c r="DT296" s="85"/>
      <c r="DU296" s="54">
        <f>IF(MONTH(Deník!$C296)=DU$2,Deník!$W296,"")</f>
        <v>0</v>
      </c>
      <c r="DV296" s="222" t="str">
        <f>IF(MONTH(Deník!$C296)=DV$2,Deník!$W296,"")</f>
        <v/>
      </c>
      <c r="DW296" s="222" t="str">
        <f>IF(MONTH(Deník!$C296)=DW$2,Deník!$W296,"")</f>
        <v/>
      </c>
      <c r="DX296" s="222" t="str">
        <f>IF(MONTH(Deník!$C296)=DX$2,Deník!$W296,"")</f>
        <v/>
      </c>
      <c r="DY296" s="222" t="str">
        <f>IF(MONTH(Deník!$C296)=DY$2,Deník!$W296,"")</f>
        <v/>
      </c>
      <c r="DZ296" s="222" t="str">
        <f>IF(MONTH(Deník!$C296)=DZ$2,Deník!$W296,"")</f>
        <v/>
      </c>
      <c r="EA296" s="222" t="str">
        <f>IF(MONTH(Deník!$C296)=EA$2,Deník!$W296,"")</f>
        <v/>
      </c>
      <c r="EB296" s="222" t="str">
        <f>IF(MONTH(Deník!$C296)=EB$2,Deník!$W296,"")</f>
        <v/>
      </c>
      <c r="EC296" s="222" t="str">
        <f>IF(MONTH(Deník!$C296)=EC$2,Deník!$W296,"")</f>
        <v/>
      </c>
      <c r="ED296" s="222" t="str">
        <f>IF(MONTH(Deník!$C296)=ED$2,Deník!$W296,"")</f>
        <v/>
      </c>
      <c r="EE296" s="222" t="str">
        <f>IF(MONTH(Deník!$C296)=EE$2,Deník!$W296,"")</f>
        <v/>
      </c>
      <c r="EF296" s="222" t="str">
        <f>IF(MONTH(Deník!$C296)=EF$2,Deník!$W296,"")</f>
        <v/>
      </c>
      <c r="EI296" s="600" t="str">
        <f>IF(Deník!$W296&lt;&gt;"",IF(Deník!$B296=Statistika!$F$63,Deník!$W296,""),"")</f>
        <v/>
      </c>
      <c r="EJ296" s="13" t="str">
        <f>IF(Deník!$W296&lt;&gt;"",IF(Deník!$B296=Statistika!$F$64,Deník!$W296,""),"")</f>
        <v/>
      </c>
      <c r="EK296" s="13" t="str">
        <f>IF(Deník!$W296&lt;&gt;"",IF(Deník!$B296=Statistika!$F$65,Deník!$W296,""),"")</f>
        <v/>
      </c>
      <c r="EL296" s="13" t="str">
        <f>IF(Deník!$W296&lt;&gt;"",IF(Deník!$B296=Statistika!$F$66,Deník!$W296,""),"")</f>
        <v/>
      </c>
      <c r="EM296" s="13" t="str">
        <f>IF(Deník!$W296&lt;&gt;"",IF(Deník!$B296=Statistika!$F$67,Deník!$W296,""),"")</f>
        <v/>
      </c>
      <c r="EN296" s="13" t="str">
        <f>IF(Deník!$W296&lt;&gt;"",IF(Deník!$B296=Statistika!$F$68,Deník!$W296,""),"")</f>
        <v/>
      </c>
      <c r="EO296" s="13" t="str">
        <f>IF(Deník!$W296&lt;&gt;"",IF(Deník!$B296=Statistika!$F$69,Deník!$W296,""),"")</f>
        <v/>
      </c>
      <c r="EP296" s="601" t="str">
        <f>IF(Deník!$W296&lt;&gt;"",IF(Deník!$B296=Statistika!$F$70,Deník!$W296,""),"")</f>
        <v/>
      </c>
      <c r="EQ296" s="90"/>
      <c r="ER296" s="63" t="str">
        <f>IF(Deník!$W296&lt;&gt;"",IF(Deník!$J296="L",Deník!$W296,""),"")</f>
        <v/>
      </c>
      <c r="ES296" s="13" t="str">
        <f>IF(Deník!$W296&lt;&gt;"",IF(Deník!$J296="S",Deník!$W296,""),"")</f>
        <v/>
      </c>
      <c r="ET296" s="95"/>
      <c r="EU296" s="88"/>
      <c r="EV296" s="63" t="str">
        <f>IF(WEEKDAY(Deník!$C296,2)=1,Deník!$W296,"")</f>
        <v/>
      </c>
      <c r="EW296" s="13" t="str">
        <f>IF(WEEKDAY(Deník!$C296,2)=2,Deník!$W296,"")</f>
        <v/>
      </c>
      <c r="EX296" s="13" t="str">
        <f>IF(WEEKDAY(Deník!$C296,2)=3,Deník!$W296,"")</f>
        <v/>
      </c>
      <c r="EY296" s="13" t="str">
        <f>IF(WEEKDAY(Deník!$C296,2)=4,Deník!$W296,"")</f>
        <v/>
      </c>
      <c r="EZ296" s="60" t="str">
        <f>IF(WEEKDAY(Deník!$C296,2)=5,Deník!$W296,"")</f>
        <v/>
      </c>
      <c r="FA296" s="99"/>
      <c r="FB296" s="100">
        <f>Deník!D296</f>
        <v>0</v>
      </c>
      <c r="FC296" s="63">
        <f>IF($FB296&lt;&gt;"",IF(AND($FB296&gt;=FC$2,$FB296&lt;=FC$3),Deník!$W296,""))</f>
        <v>0</v>
      </c>
      <c r="FD296" s="63" t="str">
        <f>IF($FB296&lt;&gt;"",IF(AND($FB296&gt;=FD$2,$FB296&lt;=FD$3),Deník!$W296,""))</f>
        <v/>
      </c>
      <c r="FE296" s="63" t="str">
        <f>IF($FB296&lt;&gt;"",IF(AND($FB296&gt;=FE$2,$FB296&lt;=FE$3),Deník!$W296,""))</f>
        <v/>
      </c>
      <c r="FF296" s="63" t="str">
        <f>IF($FB296&lt;&gt;"",IF(AND($FB296&gt;=FF$2,$FB296&lt;=FF$3),Deník!$W296,""))</f>
        <v/>
      </c>
      <c r="FG296" s="63" t="str">
        <f>IF($FB296&lt;&gt;"",IF(AND($FB296&gt;=FG$2,$FB296&lt;=FG$3),Deník!$W296,""))</f>
        <v/>
      </c>
      <c r="FH296" s="63" t="str">
        <f>IF($FB296&lt;&gt;"",IF(AND($FB296&gt;=FH$2,$FB296&lt;=FH$3),Deník!$W296,""))</f>
        <v/>
      </c>
      <c r="FI296" s="63" t="str">
        <f>IF($FB296&lt;&gt;"",IF(AND($FB296&gt;=FI$2,$FB296&lt;=FI$3),Deník!$W296,""))</f>
        <v/>
      </c>
      <c r="FJ296" s="63" t="str">
        <f>IF($FB296&lt;&gt;"",IF(AND($FB296&gt;=FJ$2,$FB296&lt;=FJ$3),Deník!$W296,""))</f>
        <v/>
      </c>
      <c r="FK296" s="63" t="str">
        <f>IF($FB296&lt;&gt;"",IF(AND($FB296&gt;=FK$2,$FB296&lt;=FK$3),Deník!$W296,""))</f>
        <v/>
      </c>
      <c r="FL296" s="63" t="str">
        <f>IF($FB296&lt;&gt;"",IF(AND($FB296&gt;=FL$2,$FB296&lt;=FL$3),Deník!$W296,""))</f>
        <v/>
      </c>
      <c r="FM296" s="63" t="str">
        <f>IF($FB296&lt;&gt;"",IF(AND($FB296&gt;=FM$2,$FB296&lt;=FM$3),Deník!$W296,""))</f>
        <v/>
      </c>
      <c r="FN296" s="13"/>
      <c r="FO296" s="20" t="str">
        <f>IF(Deník!$W296&gt;1,Deník!$W296,"")</f>
        <v/>
      </c>
      <c r="FP296" s="20" t="str">
        <f>IF(Deník!$W296&lt;0,Deník!$W296,"")</f>
        <v/>
      </c>
      <c r="FQ296" s="17"/>
      <c r="FS296" s="233"/>
      <c r="FT296" s="233" t="str">
        <f>IF(Deník!$W296&lt;&gt;"",IF(Deník!$Y296=Statistika!$F$78,Deník!$W296,""),"")</f>
        <v/>
      </c>
      <c r="FU296" s="233" t="str">
        <f>IF(Deník!$W296&lt;&gt;"",IF(Deník!$Y296=Statistika!$F$79,Deník!$W296,""),"")</f>
        <v/>
      </c>
      <c r="FV296" s="233" t="str">
        <f>IF(Deník!$W296&lt;&gt;"",IF(Deník!$Y296=Statistika!$F$80,Deník!$W296,""),"")</f>
        <v/>
      </c>
      <c r="FW296" s="233" t="str">
        <f>IF(Deník!$W296&lt;&gt;"",IF(Deník!$Y296=Statistika!$F$81,Deník!$W296,""),"")</f>
        <v/>
      </c>
      <c r="FX296" s="233" t="str">
        <f>IF(Deník!$W296&lt;&gt;"",IF(Deník!$Y296=Statistika!$F$82,Deník!$W296,""),"")</f>
        <v/>
      </c>
      <c r="FY296" s="233" t="str">
        <f>IF(Deník!$W296&lt;&gt;"",IF(Deník!$Y296=Statistika!$F$83,Deník!$W296,""),"")</f>
        <v/>
      </c>
      <c r="FZ296" s="233" t="str">
        <f>IF(Deník!$W296&lt;&gt;"",IF(Deník!$Y296=Statistika!$F$84,Deník!$W296,""),"")</f>
        <v/>
      </c>
      <c r="GA296" s="233" t="str">
        <f>IF(Deník!$W296&lt;&gt;"",IF(Deník!$Y296=Statistika!$F$85,Deník!$W296,""),"")</f>
        <v/>
      </c>
      <c r="GB296" s="233" t="str">
        <f>IF(Deník!$W296&lt;&gt;"",IF(Deník!$Y296=Statistika!$F$86,Deník!$W296,""),"")</f>
        <v/>
      </c>
      <c r="GC296" s="233" t="str">
        <f>IF(Deník!$W296&lt;&gt;"",IF(Deník!$Y296=Statistika!$F$87,Deník!$W296,""),"")</f>
        <v/>
      </c>
      <c r="GD296" s="233" t="str">
        <f>IF(Deník!$W296&lt;&gt;"",IF(Deník!$Y296=Statistika!$F$88,Deník!$W296,""),"")</f>
        <v/>
      </c>
      <c r="GE296" s="233" t="str">
        <f>IF(Deník!$W296&lt;&gt;"",IF(Deník!$Y296=Statistika!$F$89,Deník!$W296,""),"")</f>
        <v/>
      </c>
      <c r="GF296" s="233" t="str">
        <f>IF(Deník!$W296&lt;&gt;"",IF(Deník!$Y296=Statistika!$F$90,Deník!$W296,""),"")</f>
        <v/>
      </c>
      <c r="GG296" s="233" t="str">
        <f>IF(Deník!$W296&lt;&gt;"",IF(Deník!$Y296=Statistika!$F$91,Deník!$W296,""),"")</f>
        <v/>
      </c>
      <c r="GH296" s="233"/>
      <c r="GI296" s="233" t="str">
        <f>IF(Deník!$W296&lt;&gt;"",IF(Deník!$AB296=Statistika!$L$100,Deník!$W296,""),"")</f>
        <v/>
      </c>
      <c r="GJ296" s="233" t="str">
        <f>IF(Deník!$W296&lt;&gt;"",IF(Deník!$AB296=Statistika!$L$101,Deník!$W296,""),"")</f>
        <v/>
      </c>
      <c r="GK296" s="233" t="str">
        <f>IF(Deník!$W296&lt;&gt;"",IF(Deník!$AB296=Statistika!$L$102,Deník!$W296,""),"")</f>
        <v/>
      </c>
      <c r="GL296" s="233" t="str">
        <f>IF(Deník!$W296&lt;&gt;"",IF(Deník!$AB296=Statistika!$L$103,Deník!$W296,""),"")</f>
        <v/>
      </c>
      <c r="GM296" s="233" t="str">
        <f>IF(Deník!$W296&lt;&gt;"",IF(Deník!$AB296=Statistika!$L$104,Deník!$W296,""),"")</f>
        <v/>
      </c>
      <c r="GN296" s="233" t="str">
        <f>IF(Deník!$W296&lt;&gt;"",IF(Deník!$AB296=Statistika!$L$105,Deník!$W296,""),"")</f>
        <v/>
      </c>
      <c r="GO296" s="233" t="str">
        <f>IF(Deník!$W296&lt;&gt;"",IF(Deník!$AB296=Statistika!$L$106,Deník!$W296,""),"")</f>
        <v/>
      </c>
      <c r="GP296" s="233" t="str">
        <f>IF(Deník!$W296&lt;&gt;"",IF(Deník!$AB296=Statistika!$L$107,Deník!$W296,""),"")</f>
        <v/>
      </c>
      <c r="GQ296" s="233" t="str">
        <f>IF(Deník!$W296&lt;&gt;"",IF(Deník!$AB296=Statistika!$L$108,Deník!$W296,""),"")</f>
        <v/>
      </c>
      <c r="GS296" s="233" t="str">
        <f>IF(Deník!$W296&lt;0,IF(Deník!$AC296=Statistika!$F$117,Deník!$W296,""),"")</f>
        <v/>
      </c>
      <c r="GT296" s="233" t="str">
        <f>IF(Deník!$W296&lt;0,IF(Deník!$AC296=Statistika!$F$118,Deník!$W296,""),"")</f>
        <v/>
      </c>
      <c r="GU296" s="233" t="str">
        <f>IF(Deník!$W296&lt;0,IF(Deník!$AC296=Statistika!$F$119,Deník!$W296,""),"")</f>
        <v/>
      </c>
      <c r="GV296" s="233" t="str">
        <f>IF(Deník!$W296&lt;0,IF(Deník!$AC296=Statistika!$F$120,Deník!$W296,""),"")</f>
        <v/>
      </c>
      <c r="GW296" s="233" t="str">
        <f>IF(Deník!$W296&lt;0,IF(Deník!$AC296=Statistika!$F$121,Deník!$W296,""),"")</f>
        <v/>
      </c>
      <c r="GX296" s="233" t="str">
        <f>IF(Deník!$W296&lt;0,IF(Deník!$AC296=Statistika!$F$122,Deník!$W296,""),"")</f>
        <v/>
      </c>
      <c r="GY296" s="233" t="str">
        <f>IF(Deník!$W296&lt;0,IF(Deník!$AC296=Statistika!$F$123,Deník!$W296,""),"")</f>
        <v/>
      </c>
      <c r="GZ296" s="233" t="str">
        <f>IF(Deník!$W296&lt;0,IF(Deník!$AC296=Statistika!$F$124,Deník!$W296,""),"")</f>
        <v/>
      </c>
      <c r="HA296" s="233" t="str">
        <f>IF(Deník!$W296&lt;0,IF(Deník!$AC296=Statistika!$F$125,Deník!$W296,""),"")</f>
        <v/>
      </c>
      <c r="HC296" s="233" t="str">
        <f>IF(Deník!$W296&lt;0,IF(Deník!$AD296=Statistika!$F$133,Deník!$W296,""),"")</f>
        <v/>
      </c>
      <c r="HD296" s="233" t="str">
        <f>IF(Deník!$W296&lt;0,IF(Deník!$AD296=Statistika!$F$134,Deník!$W296,""),"")</f>
        <v/>
      </c>
      <c r="HE296" s="233" t="str">
        <f>IF(Deník!$W296&lt;0,IF(Deník!$AD296=Statistika!$F$135,Deník!$W296,""),"")</f>
        <v/>
      </c>
      <c r="HF296" s="233" t="str">
        <f>IF(Deník!$W296&lt;0,IF(Deník!$AD296=Statistika!$F$136,Deník!$W296,""),"")</f>
        <v/>
      </c>
      <c r="HG296" s="233" t="str">
        <f>IF(Deník!$W296&lt;0,IF(Deník!$AD296=Statistika!$F$137,Deník!$W296,""),"")</f>
        <v/>
      </c>
      <c r="ID296" s="8">
        <f>Tabulka4[[#This Row],[Sloupec3]]</f>
        <v>0</v>
      </c>
      <c r="IE296" s="17" t="str">
        <f>IF(AND([1]Deník!$C296&gt;='[1]Měsíční shrnutí'!$D$1,[1]Deník!$C296&lt;='[1]Měsíční shrnutí'!$F$1),[1]Deník!$X296,"")</f>
        <v/>
      </c>
    </row>
    <row r="297" spans="1:239">
      <c r="A297" s="8">
        <f>Deník!C298</f>
        <v>0</v>
      </c>
      <c r="B297" s="50" t="str">
        <f>Deník!R298</f>
        <v/>
      </c>
      <c r="C297" s="102" t="str">
        <f>IF(AND(Deník!R298&gt;1,Deník!R298&lt;&gt;""),1,"")</f>
        <v/>
      </c>
      <c r="D297" s="102" t="str">
        <f>IF(AND(Deník!R298&lt;=0,Deník!R298&lt;&gt;""),1,"")</f>
        <v/>
      </c>
      <c r="E297" s="103" t="str">
        <f>IF(AND(Deník!R298&gt;=0,Deník!R298&lt;=1),1,"")</f>
        <v/>
      </c>
      <c r="F297" s="79" t="str">
        <f>IF(Deník!R298&lt;&gt;"",Deník!R298+F296,"")</f>
        <v/>
      </c>
      <c r="G297" s="85"/>
      <c r="H297" s="54" t="str">
        <f>IF(MONTH(Deník!$C297)=H$2,IF(AND(Deník!$R297&gt;=0,Deník!$R297&lt;=1),"BE",Deník!$R297),"")</f>
        <v/>
      </c>
      <c r="I297" s="11" t="str">
        <f>IF(MONTH(Deník!$C297)=I$2,IF(AND(Deník!$R297&gt;=0,Deník!$R297&lt;=1),"BE",Deník!$R297),"")</f>
        <v/>
      </c>
      <c r="J297" s="11" t="str">
        <f>IF(MONTH(Deník!$C297)=J$2,IF(AND(Deník!$R297&gt;=0,Deník!$R297&lt;=1),"BE",Deník!$R297),"")</f>
        <v/>
      </c>
      <c r="K297" s="11" t="str">
        <f>IF(MONTH(Deník!$C297)=K$2,IF(AND(Deník!$R297&gt;=0,Deník!$R297&lt;=1),"BE",Deník!$R297),"")</f>
        <v/>
      </c>
      <c r="L297" s="11" t="str">
        <f>IF(MONTH(Deník!$C297)=L$2,IF(AND(Deník!$R297&gt;=0,Deník!$R297&lt;=1),"BE",Deník!$R297),"")</f>
        <v/>
      </c>
      <c r="M297" s="11" t="str">
        <f>IF(MONTH(Deník!$C297)=M$2,IF(AND(Deník!$R297&gt;=0,Deník!$R297&lt;=1),"BE",Deník!$R297),"")</f>
        <v/>
      </c>
      <c r="N297" s="11" t="str">
        <f>IF(MONTH(Deník!$C297)=N$2,IF(AND(Deník!$R297&gt;=0,Deník!$R297&lt;=1),"BE",Deník!$R297),"")</f>
        <v/>
      </c>
      <c r="O297" s="11" t="str">
        <f>IF(MONTH(Deník!$C297)=O$2,IF(AND(Deník!$R297&gt;=0,Deník!$R297&lt;=1),"BE",Deník!$R297),"")</f>
        <v/>
      </c>
      <c r="P297" s="11" t="str">
        <f>IF(MONTH(Deník!$C297)=P$2,IF(AND(Deník!$R297&gt;=0,Deník!$R297&lt;=1),"BE",Deník!$R297),"")</f>
        <v/>
      </c>
      <c r="Q297" s="11" t="str">
        <f>IF(MONTH(Deník!$C297)=Q$2,IF(AND(Deník!$R297&gt;=0,Deník!$R297&lt;=1),"BE",Deník!$R297),"")</f>
        <v/>
      </c>
      <c r="R297" s="11" t="str">
        <f>IF(MONTH(Deník!$C297)=R$2,IF(AND(Deník!$R297&gt;=0,Deník!$R297&lt;=1),"BE",Deník!$R297),"")</f>
        <v/>
      </c>
      <c r="S297" s="57" t="str">
        <f>IF(MONTH(Deník!$C297)=S$2,IF(AND(Deník!$R297&gt;=0,Deník!$R297&lt;=1),"BE",Deník!$R297),"")</f>
        <v/>
      </c>
      <c r="U297" s="12"/>
      <c r="V297" s="12"/>
      <c r="X297" s="600" t="str">
        <f>IF(Deník!$R297&lt;&gt;"",IF(Deník!$B297=Statistika!$F$63,IF(AND(Deník!$R297&gt;=0,Deník!$R297&lt;=1),"BE",Deník!$R297),""),"")</f>
        <v/>
      </c>
      <c r="Y297" s="13" t="str">
        <f>IF(Deník!$R297&lt;&gt;"",IF(Deník!$B297=Statistika!$F$64,IF(AND(Deník!$R297&gt;=0,Deník!$R297&lt;=1),"BE",Deník!$R297),""),"")</f>
        <v/>
      </c>
      <c r="Z297" s="13" t="str">
        <f>IF(Deník!$R297&lt;&gt;"",IF(Deník!$B297=Statistika!$F$65,IF(AND(Deník!$R297&gt;=0,Deník!$R297&lt;=1),"BE",Deník!$R297),""),"")</f>
        <v/>
      </c>
      <c r="AA297" s="13" t="str">
        <f>IF(Deník!$R297&lt;&gt;"",IF(Deník!$B297=Statistika!$F$66,IF(AND(Deník!$R297&gt;=0,Deník!$R297&lt;=1),"BE",Deník!$R297),""),"")</f>
        <v/>
      </c>
      <c r="AB297" s="13" t="str">
        <f>IF(Deník!$R297&lt;&gt;"",IF(Deník!$B297=Statistika!$F$67,IF(AND(Deník!$R297&gt;=0,Deník!$R297&lt;=1),"BE",Deník!$R297),""),"")</f>
        <v/>
      </c>
      <c r="AC297" s="13" t="str">
        <f>IF(Deník!$R297&lt;&gt;"",IF(Deník!$B297=Statistika!$F$68,IF(AND(Deník!$R297&gt;=0,Deník!$R297&lt;=1),"BE",Deník!$R297),""),"")</f>
        <v/>
      </c>
      <c r="AD297" s="13" t="str">
        <f>IF(Deník!$R297&lt;&gt;"",IF(Deník!$B297=Statistika!$F$69,IF(AND(Deník!$R297&gt;=0,Deník!$R297&lt;=1),"BE",Deník!$R297),""),"")</f>
        <v/>
      </c>
      <c r="AE297" s="601" t="str">
        <f>IF(Deník!$R297&lt;&gt;"",IF(Deník!$B297=Statistika!$F$70,IF(AND(Deník!$R297&gt;=0,Deník!$R297&lt;=1),"BE",Deník!$R297),""),"")</f>
        <v/>
      </c>
      <c r="AF297" s="90"/>
      <c r="AG297" s="63" t="str">
        <f>IF(Deník!$R297&lt;&gt;"",IF(Deník!$J297="L",IF(AND(Deník!$R297&gt;=0,Deník!$R297&lt;=1),"BE",Deník!$R297),""),"")</f>
        <v/>
      </c>
      <c r="AH297" s="13" t="str">
        <f>IF(Deník!$R297&lt;&gt;"",IF(Deník!$J297="S",IF(AND(Deník!$R297&gt;=0,Deník!$R297&lt;=1),"BE",Deník!$R297),""),"")</f>
        <v/>
      </c>
      <c r="AI297" s="95"/>
      <c r="AJ297" s="71" t="str">
        <f>IF(Deník!N298&lt;&gt;"",Deník!N298*-1,"")</f>
        <v/>
      </c>
      <c r="AK297" s="88"/>
      <c r="AL297" s="63" t="str">
        <f>IF(WEEKDAY(Deník!$C297,2)=1,IF(AND(Deník!$R297&gt;=0,Deník!$R297&lt;=1),"BE",Deník!$R297),"")</f>
        <v/>
      </c>
      <c r="AM297" s="13" t="str">
        <f>IF(WEEKDAY(Deník!$C297,2)=2,IF(AND(Deník!$R297&gt;=0,Deník!$R297&lt;=1),"BE",Deník!$R297),"")</f>
        <v/>
      </c>
      <c r="AN297" s="13" t="str">
        <f>IF(WEEKDAY(Deník!$C297,2)=3,IF(AND(Deník!$R297&gt;=0,Deník!$R297&lt;=1),"BE",Deník!$R297),"")</f>
        <v/>
      </c>
      <c r="AO297" s="13" t="str">
        <f>IF(WEEKDAY(Deník!$C297,2)=4,IF(AND(Deník!$R297&gt;=0,Deník!$R297&lt;=1),"BE",Deník!$R297),"")</f>
        <v/>
      </c>
      <c r="AP297" s="60" t="str">
        <f>IF(WEEKDAY(Deník!$C297,2)=5,IF(AND(Deník!$R297&gt;=0,Deník!$R297&lt;=1),"BE",Deník!$R297),"")</f>
        <v/>
      </c>
      <c r="AQ297" s="99"/>
      <c r="AR297" s="100">
        <f>Deník!D297</f>
        <v>0</v>
      </c>
      <c r="AS297" s="63" t="str">
        <f>IF(Deník!$D297&lt;&gt;"",IF(AND(Deník!$D297&gt;=AS$2,Deník!$D297&lt;=AS$3),IF(AND(Deník!$R297&gt;=0,Deník!$R297&lt;=1),"BE",Deník!$R297),""),"")</f>
        <v/>
      </c>
      <c r="AT297" s="63" t="str">
        <f>IF(Deník!$D297&lt;&gt;"",IF(AND(Deník!$D297&gt;=AT$2,Deník!$D297&lt;=AT$3),IF(AND(Deník!$R297&gt;=0,Deník!$R297&lt;=1),"BE",Deník!$R297),""),"")</f>
        <v/>
      </c>
      <c r="AU297" s="63" t="str">
        <f>IF(Deník!$D297&lt;&gt;"",IF(AND(Deník!$D297&gt;=AU$2,Deník!$D297&lt;=AU$3),IF(AND(Deník!$R297&gt;=0,Deník!$R297&lt;=1),"BE",Deník!$R297),""),"")</f>
        <v/>
      </c>
      <c r="AV297" s="63" t="str">
        <f>IF(Deník!$D297&lt;&gt;"",IF(AND(Deník!$D297&gt;=AV$2,Deník!$D297&lt;=AV$3),IF(AND(Deník!$R297&gt;=0,Deník!$R297&lt;=1),"BE",Deník!$R297),""),"")</f>
        <v/>
      </c>
      <c r="AW297" s="63" t="str">
        <f>IF(Deník!$D297&lt;&gt;"",IF(AND(Deník!$D297&gt;=AW$2,Deník!$D297&lt;=AW$3),IF(AND(Deník!$R297&gt;=0,Deník!$R297&lt;=1),"BE",Deník!$R297),""),"")</f>
        <v/>
      </c>
      <c r="AX297" s="63" t="str">
        <f>IF(Deník!$D297&lt;&gt;"",IF(AND(Deník!$D297&gt;=AX$2,Deník!$D297&lt;=AX$3),IF(AND(Deník!$R297&gt;=0,Deník!$R297&lt;=1),"BE",Deník!$R297),""),"")</f>
        <v/>
      </c>
      <c r="AY297" s="63" t="str">
        <f>IF(Deník!$D297&lt;&gt;"",IF(AND(Deník!$D297&gt;=AY$2,Deník!$D297&lt;=AY$3),IF(AND(Deník!$R297&gt;=0,Deník!$R297&lt;=1),"BE",Deník!$R297),""),"")</f>
        <v/>
      </c>
      <c r="AZ297" s="63" t="str">
        <f>IF(Deník!$D297&lt;&gt;"",IF(AND(Deník!$D297&gt;=AZ$2,Deník!$D297&lt;=AZ$3),IF(AND(Deník!$R297&gt;=0,Deník!$R297&lt;=1),"BE",Deník!$R297),""),"")</f>
        <v/>
      </c>
      <c r="BA297" s="63" t="str">
        <f>IF(Deník!$D297&lt;&gt;"",IF(AND(Deník!$D297&gt;=BA$2,Deník!$D297&lt;=BA$3),IF(AND(Deník!$R297&gt;=0,Deník!$R297&lt;=1),"BE",Deník!$R297),""),"")</f>
        <v/>
      </c>
      <c r="BB297" s="63" t="str">
        <f>IF(Deník!$D297&lt;&gt;"",IF(AND(Deník!$D297&gt;=BB$2,Deník!$D297&lt;=BB$3),IF(AND(Deník!$R297&gt;=0,Deník!$R297&lt;=1),"BE",Deník!$R297),""),"")</f>
        <v/>
      </c>
      <c r="BC297" s="71" t="str">
        <f>IF(Deník!$D297&lt;&gt;"",IF(AND(Deník!$D297&gt;=BC$2,Deník!$D297&lt;=BC$3),IF(AND(Deník!$R297&gt;=0,Deník!$R297&lt;=1),"BE",Deník!$R297),""),"")</f>
        <v/>
      </c>
      <c r="BD297" s="20" t="str">
        <f>IF(Deník!$J298="S",(Deník!$M298-Deník!$K298),IF(Deník!$J298="L",(Deník!$K298-Deník!$M298),""))</f>
        <v/>
      </c>
      <c r="BE297" s="20" t="str">
        <f>IF(Deník!$J298="S",(Deník!$K298-Deník!$O298),IF(Deník!$J298="L",(Deník!$O298-Deník!$K298),""))</f>
        <v/>
      </c>
      <c r="BF297" s="20" t="str">
        <f>IF(Deník!$J298="S",(Deník!$K298-Deník!$L298),IF(Deník!$J298="L",(Deník!$L298-Deník!$K298),""))</f>
        <v/>
      </c>
      <c r="BG297" s="20" t="str">
        <f>IF(Deník!$J298="S",(Deník!$K298-Deník!$S298),IF(Deník!$J298="L",(Deník!$S298-Deník!$K298),""))</f>
        <v/>
      </c>
      <c r="BH297" s="20" t="str">
        <f>IF(Deník!$J298="S",(Deník!$K298-Deník!$U298),IF(Deník!$J298="L",(Deník!$U298-Deník!$K298),""))</f>
        <v/>
      </c>
      <c r="BI297" s="20" t="str">
        <f>IF(Deník!$R297&gt;1,Deník!$R297,"")</f>
        <v/>
      </c>
      <c r="BJ297" s="20" t="str">
        <f>IF(Deník!$R297&lt;0,Deník!$R297,"")</f>
        <v/>
      </c>
      <c r="BK297" s="17"/>
      <c r="BM297" s="233" t="str">
        <f>IF(Deník!$R297&lt;&gt;"",IF(Deník!$Y297=Statistika!$F$78,IF(AND(Deník!$R297&gt;=0,Deník!$R297&lt;=1),"BE",Deník!$R297),""),"")</f>
        <v/>
      </c>
      <c r="BN297" s="233" t="str">
        <f>IF(Deník!$R297&lt;&gt;"",IF(Deník!$Y297=Statistika!$F$79,IF(AND(Deník!$R297&gt;=0,Deník!$R297&lt;=1),"BE",Deník!$R297),""),"")</f>
        <v/>
      </c>
      <c r="BO297" s="233" t="str">
        <f>IF(Deník!$R297&lt;&gt;"",IF(Deník!$Y297=Statistika!$F$80,IF(AND(Deník!$R297&gt;=0,Deník!$R297&lt;=1),"BE",Deník!$R297),""),"")</f>
        <v/>
      </c>
      <c r="BP297" s="233" t="str">
        <f>IF(Deník!$R297&lt;&gt;"",IF(Deník!$Y297=Statistika!$F$81,IF(AND(Deník!$R297&gt;=0,Deník!$R297&lt;=1),"BE",Deník!$R297),""),"")</f>
        <v/>
      </c>
      <c r="BQ297" s="233" t="str">
        <f>IF(Deník!$R297&lt;&gt;"",IF(Deník!$Y297=Statistika!$F$82,IF(AND(Deník!$R297&gt;=0,Deník!$R297&lt;=1),"BE",Deník!$R297),""),"")</f>
        <v/>
      </c>
      <c r="BR297" s="233" t="str">
        <f>IF(Deník!$R297&lt;&gt;"",IF(Deník!$Y297=Statistika!$F$83,IF(AND(Deník!$R297&gt;=0,Deník!$R297&lt;=1),"BE",Deník!$R297),""),"")</f>
        <v/>
      </c>
      <c r="BS297" s="233" t="str">
        <f>IF(Deník!$R297&lt;&gt;"",IF(Deník!$Y297=Statistika!$F$84,IF(AND(Deník!$R297&gt;=0,Deník!$R297&lt;=1),"BE",Deník!$R297),""),"")</f>
        <v/>
      </c>
      <c r="BT297" s="233" t="str">
        <f>IF(Deník!$R297&lt;&gt;"",IF(Deník!$Y297=Statistika!$F$85,IF(AND(Deník!$R297&gt;=0,Deník!$R297&lt;=1),"BE",Deník!$R297),""),"")</f>
        <v/>
      </c>
      <c r="BU297" s="233" t="str">
        <f>IF(Deník!$R297&lt;&gt;"",IF(Deník!$Y297=Statistika!$F$86,IF(AND(Deník!$R297&gt;=0,Deník!$R297&lt;=1),"BE",Deník!$R297),""),"")</f>
        <v/>
      </c>
      <c r="BV297" s="233" t="str">
        <f>IF(Deník!$R297&lt;&gt;"",IF(Deník!$Y297=Statistika!$F$87,IF(AND(Deník!$R297&gt;=0,Deník!$R297&lt;=1),"BE",Deník!$R297),""),"")</f>
        <v/>
      </c>
      <c r="BW297" s="233" t="str">
        <f>IF(Deník!$R297&lt;&gt;"",IF(Deník!$Y297=Statistika!$F$88,IF(AND(Deník!$R297&gt;=0,Deník!$R297&lt;=1),"BE",Deník!$R297),""),"")</f>
        <v/>
      </c>
      <c r="BX297" s="233" t="str">
        <f>IF(Deník!$R297&lt;&gt;"",IF(Deník!$Y297=Statistika!$F$89,IF(AND(Deník!$R297&gt;=0,Deník!$R297&lt;=1),"BE",Deník!$R297),""),"")</f>
        <v/>
      </c>
      <c r="BY297" s="233" t="str">
        <f>IF(Deník!$R297&lt;&gt;"",IF(Deník!$Y297=Statistika!$F$90,IF(AND(Deník!$R297&gt;=0,Deník!$R297&lt;=1),"BE",Deník!$R297),""),"")</f>
        <v/>
      </c>
      <c r="BZ297" s="233" t="str">
        <f>IF(Deník!$R297&lt;&gt;"",IF(Deník!$Y297=Statistika!$F$91,IF(AND(Deník!$R297&gt;=0,Deník!$R297&lt;=1),"BE",Deník!$R297),""),"")</f>
        <v/>
      </c>
      <c r="CA297" s="233"/>
      <c r="CB297" s="233" t="str">
        <f>IF(Deník!$R297&lt;&gt;"",IF(Deník!$AB297="SL",IF(AND(Deník!$R297&gt;=0,Deník!$R297&lt;=1),"BE",Deník!$R297),""),"")</f>
        <v/>
      </c>
      <c r="CC297" s="233" t="str">
        <f>IF(Deník!$R297&lt;&gt;"",IF(Deník!$AB297="BE10",IF(AND(Deník!$R297&gt;=0,Deník!$R297&lt;=1),"BE",Deník!$R297),""),"")</f>
        <v/>
      </c>
      <c r="CD297" s="233" t="str">
        <f>IF(Deník!$R297&lt;&gt;"",IF(Deník!$AB297="BE15",IF(AND(Deník!$R297&gt;=0,Deník!$R297&lt;=1),"BE",Deník!$R297),""),"")</f>
        <v/>
      </c>
      <c r="CE297" s="233" t="str">
        <f>IF(Deník!$R297&lt;&gt;"",IF(Deník!$AB297="BE20",IF(AND(Deník!$R297&gt;=0,Deník!$R297&lt;=1),"BE",Deník!$R297),""),"")</f>
        <v/>
      </c>
      <c r="CF297" s="233" t="str">
        <f>IF(Deník!$R297&lt;&gt;"",IF(Deník!$AB297="TP1",IF(AND(Deník!$R297&gt;=0,Deník!$R297&lt;=1),"BE",Deník!$R297),""),"")</f>
        <v/>
      </c>
      <c r="CG297" s="233" t="str">
        <f>IF(Deník!$R297&lt;&gt;"",IF(Deník!$AB297="TP2",IF(AND(Deník!$R297&gt;=0,Deník!$R297&lt;=1),"BE",Deník!$R297),""),"")</f>
        <v/>
      </c>
      <c r="CH297" s="233" t="str">
        <f>IF(Deník!$R297&lt;&gt;"",IF(Deník!$AB297="TP3",IF(AND(Deník!$R297&gt;=0,Deník!$R297&lt;=1),"BE",Deník!$R297),""),"")</f>
        <v/>
      </c>
      <c r="CI297" s="233" t="str">
        <f>IF(Deník!$R297&lt;&gt;"",IF(Deník!$AB297="Trailing SL",IF(AND(Deník!$R297&gt;=0,Deník!$R297&lt;=1),"BE",Deník!$R297),""),"")</f>
        <v/>
      </c>
      <c r="CJ297" s="233" t="str">
        <f>IF(Deník!$R297&lt;&gt;"",IF(Deník!$AB297="Manual",IF(AND(Deník!$R297&gt;=0,Deník!$R297&lt;=1),"BE",Deník!$R297),""),"")</f>
        <v/>
      </c>
      <c r="CK297" s="233"/>
      <c r="CL297" s="233" t="str">
        <f>IF(Deník!$R297&lt;0,IF(Deník!$AC297=Statistika!$F$117,Deník!$R297,""),"")</f>
        <v/>
      </c>
      <c r="CM297" s="233" t="str">
        <f>IF(Deník!$R297&lt;0,IF(Deník!$AC297=Statistika!$F$118,Deník!$R297,""),"")</f>
        <v/>
      </c>
      <c r="CN297" s="233" t="str">
        <f>IF(Deník!$R297&lt;0,IF(Deník!$AC297=Statistika!$F$119,Deník!$R297,""),"")</f>
        <v/>
      </c>
      <c r="CO297" s="233" t="str">
        <f>IF(Deník!$R297&lt;0,IF(Deník!$AC297=Statistika!$F$120,Deník!$R297,""),"")</f>
        <v/>
      </c>
      <c r="CP297" s="233" t="str">
        <f>IF(Deník!$R297&lt;0,IF(Deník!$AC297=Statistika!$F$121,Deník!$R297,""),"")</f>
        <v/>
      </c>
      <c r="CQ297" s="233" t="str">
        <f>IF(Deník!$R297&lt;0,IF(Deník!$AC297=Statistika!$F$122,Deník!$R297,""),"")</f>
        <v/>
      </c>
      <c r="CR297" s="233" t="str">
        <f>IF(Deník!$R297&lt;0,IF(Deník!$AC297=Statistika!$F$123,Deník!$R297,""),"")</f>
        <v/>
      </c>
      <c r="CS297" s="233" t="str">
        <f>IF(Deník!$R297&lt;0,IF(Deník!$AC297=Statistika!$F$124,Deník!$R297,""),"")</f>
        <v/>
      </c>
      <c r="CT297" s="233" t="str">
        <f>IF(Deník!$R297&lt;0,IF(Deník!$AC297=Statistika!$F$125,Deník!$R297,""),"")</f>
        <v/>
      </c>
      <c r="CU297" s="233"/>
      <c r="CV297" s="233" t="str">
        <f>IF(Deník!$R297&lt;0,IF(Deník!$AD297=$CV$2,Deník!$R297,""),"")</f>
        <v/>
      </c>
      <c r="CW297" s="233" t="str">
        <f>IF(Deník!$R297&lt;0,IF(Deník!$AD297=$CW$2,Deník!$R297,""),"")</f>
        <v/>
      </c>
      <c r="CX297" s="233" t="str">
        <f>IF(Deník!$R297&lt;0,IF(Deník!$AD297=$CX$2,Deník!$R297,""),"")</f>
        <v/>
      </c>
      <c r="CY297" s="233" t="str">
        <f>IF(Deník!$R297&lt;0,IF(Deník!$AD297=$CY$2,Deník!$R297,""),"")</f>
        <v/>
      </c>
      <c r="CZ297" s="233" t="str">
        <f>IF(Deník!$R297&lt;0,IF(Deník!$AD297=$CZ$2,Deník!$R297,""),"")</f>
        <v/>
      </c>
      <c r="DL297" s="221">
        <f t="shared" si="14"/>
        <v>93847.029999999984</v>
      </c>
      <c r="DM297" s="220">
        <f t="shared" si="13"/>
        <v>-6.1529700000000132E-2</v>
      </c>
      <c r="DO297" s="50">
        <f>Deník!W298</f>
        <v>0</v>
      </c>
      <c r="DP297" s="102" t="str">
        <f>IF(AND(Deník!W298&gt;0),1,"")</f>
        <v/>
      </c>
      <c r="DQ297" s="102">
        <f>IF(AND(Deník!W298&lt;=0),1,"")</f>
        <v>1</v>
      </c>
      <c r="DR297" s="227"/>
      <c r="DS297" s="228"/>
      <c r="DT297" s="85"/>
      <c r="DU297" s="54">
        <f>IF(MONTH(Deník!$C297)=DU$2,Deník!$W297,"")</f>
        <v>0</v>
      </c>
      <c r="DV297" s="222" t="str">
        <f>IF(MONTH(Deník!$C297)=DV$2,Deník!$W297,"")</f>
        <v/>
      </c>
      <c r="DW297" s="222" t="str">
        <f>IF(MONTH(Deník!$C297)=DW$2,Deník!$W297,"")</f>
        <v/>
      </c>
      <c r="DX297" s="222" t="str">
        <f>IF(MONTH(Deník!$C297)=DX$2,Deník!$W297,"")</f>
        <v/>
      </c>
      <c r="DY297" s="222" t="str">
        <f>IF(MONTH(Deník!$C297)=DY$2,Deník!$W297,"")</f>
        <v/>
      </c>
      <c r="DZ297" s="222" t="str">
        <f>IF(MONTH(Deník!$C297)=DZ$2,Deník!$W297,"")</f>
        <v/>
      </c>
      <c r="EA297" s="222" t="str">
        <f>IF(MONTH(Deník!$C297)=EA$2,Deník!$W297,"")</f>
        <v/>
      </c>
      <c r="EB297" s="222" t="str">
        <f>IF(MONTH(Deník!$C297)=EB$2,Deník!$W297,"")</f>
        <v/>
      </c>
      <c r="EC297" s="222" t="str">
        <f>IF(MONTH(Deník!$C297)=EC$2,Deník!$W297,"")</f>
        <v/>
      </c>
      <c r="ED297" s="222" t="str">
        <f>IF(MONTH(Deník!$C297)=ED$2,Deník!$W297,"")</f>
        <v/>
      </c>
      <c r="EE297" s="222" t="str">
        <f>IF(MONTH(Deník!$C297)=EE$2,Deník!$W297,"")</f>
        <v/>
      </c>
      <c r="EF297" s="222" t="str">
        <f>IF(MONTH(Deník!$C297)=EF$2,Deník!$W297,"")</f>
        <v/>
      </c>
      <c r="EI297" s="600" t="str">
        <f>IF(Deník!$W297&lt;&gt;"",IF(Deník!$B297=Statistika!$F$63,Deník!$W297,""),"")</f>
        <v/>
      </c>
      <c r="EJ297" s="13" t="str">
        <f>IF(Deník!$W297&lt;&gt;"",IF(Deník!$B297=Statistika!$F$64,Deník!$W297,""),"")</f>
        <v/>
      </c>
      <c r="EK297" s="13" t="str">
        <f>IF(Deník!$W297&lt;&gt;"",IF(Deník!$B297=Statistika!$F$65,Deník!$W297,""),"")</f>
        <v/>
      </c>
      <c r="EL297" s="13" t="str">
        <f>IF(Deník!$W297&lt;&gt;"",IF(Deník!$B297=Statistika!$F$66,Deník!$W297,""),"")</f>
        <v/>
      </c>
      <c r="EM297" s="13" t="str">
        <f>IF(Deník!$W297&lt;&gt;"",IF(Deník!$B297=Statistika!$F$67,Deník!$W297,""),"")</f>
        <v/>
      </c>
      <c r="EN297" s="13" t="str">
        <f>IF(Deník!$W297&lt;&gt;"",IF(Deník!$B297=Statistika!$F$68,Deník!$W297,""),"")</f>
        <v/>
      </c>
      <c r="EO297" s="13" t="str">
        <f>IF(Deník!$W297&lt;&gt;"",IF(Deník!$B297=Statistika!$F$69,Deník!$W297,""),"")</f>
        <v/>
      </c>
      <c r="EP297" s="601" t="str">
        <f>IF(Deník!$W297&lt;&gt;"",IF(Deník!$B297=Statistika!$F$70,Deník!$W297,""),"")</f>
        <v/>
      </c>
      <c r="EQ297" s="90"/>
      <c r="ER297" s="63" t="str">
        <f>IF(Deník!$W297&lt;&gt;"",IF(Deník!$J297="L",Deník!$W297,""),"")</f>
        <v/>
      </c>
      <c r="ES297" s="13" t="str">
        <f>IF(Deník!$W297&lt;&gt;"",IF(Deník!$J297="S",Deník!$W297,""),"")</f>
        <v/>
      </c>
      <c r="ET297" s="95"/>
      <c r="EU297" s="88"/>
      <c r="EV297" s="63" t="str">
        <f>IF(WEEKDAY(Deník!$C297,2)=1,Deník!$W297,"")</f>
        <v/>
      </c>
      <c r="EW297" s="13" t="str">
        <f>IF(WEEKDAY(Deník!$C297,2)=2,Deník!$W297,"")</f>
        <v/>
      </c>
      <c r="EX297" s="13" t="str">
        <f>IF(WEEKDAY(Deník!$C297,2)=3,Deník!$W297,"")</f>
        <v/>
      </c>
      <c r="EY297" s="13" t="str">
        <f>IF(WEEKDAY(Deník!$C297,2)=4,Deník!$W297,"")</f>
        <v/>
      </c>
      <c r="EZ297" s="60" t="str">
        <f>IF(WEEKDAY(Deník!$C297,2)=5,Deník!$W297,"")</f>
        <v/>
      </c>
      <c r="FA297" s="99"/>
      <c r="FB297" s="100">
        <f>Deník!D297</f>
        <v>0</v>
      </c>
      <c r="FC297" s="63">
        <f>IF($FB297&lt;&gt;"",IF(AND($FB297&gt;=FC$2,$FB297&lt;=FC$3),Deník!$W297,""))</f>
        <v>0</v>
      </c>
      <c r="FD297" s="63" t="str">
        <f>IF($FB297&lt;&gt;"",IF(AND($FB297&gt;=FD$2,$FB297&lt;=FD$3),Deník!$W297,""))</f>
        <v/>
      </c>
      <c r="FE297" s="63" t="str">
        <f>IF($FB297&lt;&gt;"",IF(AND($FB297&gt;=FE$2,$FB297&lt;=FE$3),Deník!$W297,""))</f>
        <v/>
      </c>
      <c r="FF297" s="63" t="str">
        <f>IF($FB297&lt;&gt;"",IF(AND($FB297&gt;=FF$2,$FB297&lt;=FF$3),Deník!$W297,""))</f>
        <v/>
      </c>
      <c r="FG297" s="63" t="str">
        <f>IF($FB297&lt;&gt;"",IF(AND($FB297&gt;=FG$2,$FB297&lt;=FG$3),Deník!$W297,""))</f>
        <v/>
      </c>
      <c r="FH297" s="63" t="str">
        <f>IF($FB297&lt;&gt;"",IF(AND($FB297&gt;=FH$2,$FB297&lt;=FH$3),Deník!$W297,""))</f>
        <v/>
      </c>
      <c r="FI297" s="63" t="str">
        <f>IF($FB297&lt;&gt;"",IF(AND($FB297&gt;=FI$2,$FB297&lt;=FI$3),Deník!$W297,""))</f>
        <v/>
      </c>
      <c r="FJ297" s="63" t="str">
        <f>IF($FB297&lt;&gt;"",IF(AND($FB297&gt;=FJ$2,$FB297&lt;=FJ$3),Deník!$W297,""))</f>
        <v/>
      </c>
      <c r="FK297" s="63" t="str">
        <f>IF($FB297&lt;&gt;"",IF(AND($FB297&gt;=FK$2,$FB297&lt;=FK$3),Deník!$W297,""))</f>
        <v/>
      </c>
      <c r="FL297" s="63" t="str">
        <f>IF($FB297&lt;&gt;"",IF(AND($FB297&gt;=FL$2,$FB297&lt;=FL$3),Deník!$W297,""))</f>
        <v/>
      </c>
      <c r="FM297" s="63" t="str">
        <f>IF($FB297&lt;&gt;"",IF(AND($FB297&gt;=FM$2,$FB297&lt;=FM$3),Deník!$W297,""))</f>
        <v/>
      </c>
      <c r="FN297" s="13"/>
      <c r="FO297" s="20" t="str">
        <f>IF(Deník!$W297&gt;1,Deník!$W297,"")</f>
        <v/>
      </c>
      <c r="FP297" s="20" t="str">
        <f>IF(Deník!$W297&lt;0,Deník!$W297,"")</f>
        <v/>
      </c>
      <c r="FQ297" s="17"/>
      <c r="FS297" s="233"/>
      <c r="FT297" s="233" t="str">
        <f>IF(Deník!$W297&lt;&gt;"",IF(Deník!$Y297=Statistika!$F$78,Deník!$W297,""),"")</f>
        <v/>
      </c>
      <c r="FU297" s="233" t="str">
        <f>IF(Deník!$W297&lt;&gt;"",IF(Deník!$Y297=Statistika!$F$79,Deník!$W297,""),"")</f>
        <v/>
      </c>
      <c r="FV297" s="233" t="str">
        <f>IF(Deník!$W297&lt;&gt;"",IF(Deník!$Y297=Statistika!$F$80,Deník!$W297,""),"")</f>
        <v/>
      </c>
      <c r="FW297" s="233" t="str">
        <f>IF(Deník!$W297&lt;&gt;"",IF(Deník!$Y297=Statistika!$F$81,Deník!$W297,""),"")</f>
        <v/>
      </c>
      <c r="FX297" s="233" t="str">
        <f>IF(Deník!$W297&lt;&gt;"",IF(Deník!$Y297=Statistika!$F$82,Deník!$W297,""),"")</f>
        <v/>
      </c>
      <c r="FY297" s="233" t="str">
        <f>IF(Deník!$W297&lt;&gt;"",IF(Deník!$Y297=Statistika!$F$83,Deník!$W297,""),"")</f>
        <v/>
      </c>
      <c r="FZ297" s="233" t="str">
        <f>IF(Deník!$W297&lt;&gt;"",IF(Deník!$Y297=Statistika!$F$84,Deník!$W297,""),"")</f>
        <v/>
      </c>
      <c r="GA297" s="233" t="str">
        <f>IF(Deník!$W297&lt;&gt;"",IF(Deník!$Y297=Statistika!$F$85,Deník!$W297,""),"")</f>
        <v/>
      </c>
      <c r="GB297" s="233" t="str">
        <f>IF(Deník!$W297&lt;&gt;"",IF(Deník!$Y297=Statistika!$F$86,Deník!$W297,""),"")</f>
        <v/>
      </c>
      <c r="GC297" s="233" t="str">
        <f>IF(Deník!$W297&lt;&gt;"",IF(Deník!$Y297=Statistika!$F$87,Deník!$W297,""),"")</f>
        <v/>
      </c>
      <c r="GD297" s="233" t="str">
        <f>IF(Deník!$W297&lt;&gt;"",IF(Deník!$Y297=Statistika!$F$88,Deník!$W297,""),"")</f>
        <v/>
      </c>
      <c r="GE297" s="233" t="str">
        <f>IF(Deník!$W297&lt;&gt;"",IF(Deník!$Y297=Statistika!$F$89,Deník!$W297,""),"")</f>
        <v/>
      </c>
      <c r="GF297" s="233" t="str">
        <f>IF(Deník!$W297&lt;&gt;"",IF(Deník!$Y297=Statistika!$F$90,Deník!$W297,""),"")</f>
        <v/>
      </c>
      <c r="GG297" s="233" t="str">
        <f>IF(Deník!$W297&lt;&gt;"",IF(Deník!$Y297=Statistika!$F$91,Deník!$W297,""),"")</f>
        <v/>
      </c>
      <c r="GH297" s="233"/>
      <c r="GI297" s="233" t="str">
        <f>IF(Deník!$W297&lt;&gt;"",IF(Deník!$AB297=Statistika!$L$100,Deník!$W297,""),"")</f>
        <v/>
      </c>
      <c r="GJ297" s="233" t="str">
        <f>IF(Deník!$W297&lt;&gt;"",IF(Deník!$AB297=Statistika!$L$101,Deník!$W297,""),"")</f>
        <v/>
      </c>
      <c r="GK297" s="233" t="str">
        <f>IF(Deník!$W297&lt;&gt;"",IF(Deník!$AB297=Statistika!$L$102,Deník!$W297,""),"")</f>
        <v/>
      </c>
      <c r="GL297" s="233" t="str">
        <f>IF(Deník!$W297&lt;&gt;"",IF(Deník!$AB297=Statistika!$L$103,Deník!$W297,""),"")</f>
        <v/>
      </c>
      <c r="GM297" s="233" t="str">
        <f>IF(Deník!$W297&lt;&gt;"",IF(Deník!$AB297=Statistika!$L$104,Deník!$W297,""),"")</f>
        <v/>
      </c>
      <c r="GN297" s="233" t="str">
        <f>IF(Deník!$W297&lt;&gt;"",IF(Deník!$AB297=Statistika!$L$105,Deník!$W297,""),"")</f>
        <v/>
      </c>
      <c r="GO297" s="233" t="str">
        <f>IF(Deník!$W297&lt;&gt;"",IF(Deník!$AB297=Statistika!$L$106,Deník!$W297,""),"")</f>
        <v/>
      </c>
      <c r="GP297" s="233" t="str">
        <f>IF(Deník!$W297&lt;&gt;"",IF(Deník!$AB297=Statistika!$L$107,Deník!$W297,""),"")</f>
        <v/>
      </c>
      <c r="GQ297" s="233" t="str">
        <f>IF(Deník!$W297&lt;&gt;"",IF(Deník!$AB297=Statistika!$L$108,Deník!$W297,""),"")</f>
        <v/>
      </c>
      <c r="GS297" s="233" t="str">
        <f>IF(Deník!$W297&lt;0,IF(Deník!$AC297=Statistika!$F$117,Deník!$W297,""),"")</f>
        <v/>
      </c>
      <c r="GT297" s="233" t="str">
        <f>IF(Deník!$W297&lt;0,IF(Deník!$AC297=Statistika!$F$118,Deník!$W297,""),"")</f>
        <v/>
      </c>
      <c r="GU297" s="233" t="str">
        <f>IF(Deník!$W297&lt;0,IF(Deník!$AC297=Statistika!$F$119,Deník!$W297,""),"")</f>
        <v/>
      </c>
      <c r="GV297" s="233" t="str">
        <f>IF(Deník!$W297&lt;0,IF(Deník!$AC297=Statistika!$F$120,Deník!$W297,""),"")</f>
        <v/>
      </c>
      <c r="GW297" s="233" t="str">
        <f>IF(Deník!$W297&lt;0,IF(Deník!$AC297=Statistika!$F$121,Deník!$W297,""),"")</f>
        <v/>
      </c>
      <c r="GX297" s="233" t="str">
        <f>IF(Deník!$W297&lt;0,IF(Deník!$AC297=Statistika!$F$122,Deník!$W297,""),"")</f>
        <v/>
      </c>
      <c r="GY297" s="233" t="str">
        <f>IF(Deník!$W297&lt;0,IF(Deník!$AC297=Statistika!$F$123,Deník!$W297,""),"")</f>
        <v/>
      </c>
      <c r="GZ297" s="233" t="str">
        <f>IF(Deník!$W297&lt;0,IF(Deník!$AC297=Statistika!$F$124,Deník!$W297,""),"")</f>
        <v/>
      </c>
      <c r="HA297" s="233" t="str">
        <f>IF(Deník!$W297&lt;0,IF(Deník!$AC297=Statistika!$F$125,Deník!$W297,""),"")</f>
        <v/>
      </c>
      <c r="HC297" s="233" t="str">
        <f>IF(Deník!$W297&lt;0,IF(Deník!$AD297=Statistika!$F$133,Deník!$W297,""),"")</f>
        <v/>
      </c>
      <c r="HD297" s="233" t="str">
        <f>IF(Deník!$W297&lt;0,IF(Deník!$AD297=Statistika!$F$134,Deník!$W297,""),"")</f>
        <v/>
      </c>
      <c r="HE297" s="233" t="str">
        <f>IF(Deník!$W297&lt;0,IF(Deník!$AD297=Statistika!$F$135,Deník!$W297,""),"")</f>
        <v/>
      </c>
      <c r="HF297" s="233" t="str">
        <f>IF(Deník!$W297&lt;0,IF(Deník!$AD297=Statistika!$F$136,Deník!$W297,""),"")</f>
        <v/>
      </c>
      <c r="HG297" s="233" t="str">
        <f>IF(Deník!$W297&lt;0,IF(Deník!$AD297=Statistika!$F$137,Deník!$W297,""),"")</f>
        <v/>
      </c>
      <c r="ID297" s="8">
        <f>Tabulka4[[#This Row],[Sloupec3]]</f>
        <v>0</v>
      </c>
      <c r="IE297" s="17" t="str">
        <f>IF(AND([1]Deník!$C297&gt;='[1]Měsíční shrnutí'!$D$1,[1]Deník!$C297&lt;='[1]Měsíční shrnutí'!$F$1),[1]Deník!$X297,"")</f>
        <v/>
      </c>
    </row>
    <row r="298" spans="1:239">
      <c r="A298" s="8">
        <f>Deník!C299</f>
        <v>0</v>
      </c>
      <c r="B298" s="50" t="str">
        <f>Deník!R299</f>
        <v/>
      </c>
      <c r="C298" s="102" t="str">
        <f>IF(AND(Deník!R299&gt;1,Deník!R299&lt;&gt;""),1,"")</f>
        <v/>
      </c>
      <c r="D298" s="102" t="str">
        <f>IF(AND(Deník!R299&lt;=0,Deník!R299&lt;&gt;""),1,"")</f>
        <v/>
      </c>
      <c r="E298" s="103" t="str">
        <f>IF(AND(Deník!R299&gt;=0,Deník!R299&lt;=1),1,"")</f>
        <v/>
      </c>
      <c r="F298" s="79" t="str">
        <f>IF(Deník!R299&lt;&gt;"",Deník!R299+F297,"")</f>
        <v/>
      </c>
      <c r="G298" s="85"/>
      <c r="H298" s="54" t="str">
        <f>IF(MONTH(Deník!$C298)=H$2,IF(AND(Deník!$R298&gt;=0,Deník!$R298&lt;=1),"BE",Deník!$R298),"")</f>
        <v/>
      </c>
      <c r="I298" s="11" t="str">
        <f>IF(MONTH(Deník!$C298)=I$2,IF(AND(Deník!$R298&gt;=0,Deník!$R298&lt;=1),"BE",Deník!$R298),"")</f>
        <v/>
      </c>
      <c r="J298" s="11" t="str">
        <f>IF(MONTH(Deník!$C298)=J$2,IF(AND(Deník!$R298&gt;=0,Deník!$R298&lt;=1),"BE",Deník!$R298),"")</f>
        <v/>
      </c>
      <c r="K298" s="11" t="str">
        <f>IF(MONTH(Deník!$C298)=K$2,IF(AND(Deník!$R298&gt;=0,Deník!$R298&lt;=1),"BE",Deník!$R298),"")</f>
        <v/>
      </c>
      <c r="L298" s="11" t="str">
        <f>IF(MONTH(Deník!$C298)=L$2,IF(AND(Deník!$R298&gt;=0,Deník!$R298&lt;=1),"BE",Deník!$R298),"")</f>
        <v/>
      </c>
      <c r="M298" s="11" t="str">
        <f>IF(MONTH(Deník!$C298)=M$2,IF(AND(Deník!$R298&gt;=0,Deník!$R298&lt;=1),"BE",Deník!$R298),"")</f>
        <v/>
      </c>
      <c r="N298" s="11" t="str">
        <f>IF(MONTH(Deník!$C298)=N$2,IF(AND(Deník!$R298&gt;=0,Deník!$R298&lt;=1),"BE",Deník!$R298),"")</f>
        <v/>
      </c>
      <c r="O298" s="11" t="str">
        <f>IF(MONTH(Deník!$C298)=O$2,IF(AND(Deník!$R298&gt;=0,Deník!$R298&lt;=1),"BE",Deník!$R298),"")</f>
        <v/>
      </c>
      <c r="P298" s="11" t="str">
        <f>IF(MONTH(Deník!$C298)=P$2,IF(AND(Deník!$R298&gt;=0,Deník!$R298&lt;=1),"BE",Deník!$R298),"")</f>
        <v/>
      </c>
      <c r="Q298" s="11" t="str">
        <f>IF(MONTH(Deník!$C298)=Q$2,IF(AND(Deník!$R298&gt;=0,Deník!$R298&lt;=1),"BE",Deník!$R298),"")</f>
        <v/>
      </c>
      <c r="R298" s="11" t="str">
        <f>IF(MONTH(Deník!$C298)=R$2,IF(AND(Deník!$R298&gt;=0,Deník!$R298&lt;=1),"BE",Deník!$R298),"")</f>
        <v/>
      </c>
      <c r="S298" s="57" t="str">
        <f>IF(MONTH(Deník!$C298)=S$2,IF(AND(Deník!$R298&gt;=0,Deník!$R298&lt;=1),"BE",Deník!$R298),"")</f>
        <v/>
      </c>
      <c r="U298" s="12"/>
      <c r="V298" s="12"/>
      <c r="X298" s="600" t="str">
        <f>IF(Deník!$R298&lt;&gt;"",IF(Deník!$B298=Statistika!$F$63,IF(AND(Deník!$R298&gt;=0,Deník!$R298&lt;=1),"BE",Deník!$R298),""),"")</f>
        <v/>
      </c>
      <c r="Y298" s="13" t="str">
        <f>IF(Deník!$R298&lt;&gt;"",IF(Deník!$B298=Statistika!$F$64,IF(AND(Deník!$R298&gt;=0,Deník!$R298&lt;=1),"BE",Deník!$R298),""),"")</f>
        <v/>
      </c>
      <c r="Z298" s="13" t="str">
        <f>IF(Deník!$R298&lt;&gt;"",IF(Deník!$B298=Statistika!$F$65,IF(AND(Deník!$R298&gt;=0,Deník!$R298&lt;=1),"BE",Deník!$R298),""),"")</f>
        <v/>
      </c>
      <c r="AA298" s="13" t="str">
        <f>IF(Deník!$R298&lt;&gt;"",IF(Deník!$B298=Statistika!$F$66,IF(AND(Deník!$R298&gt;=0,Deník!$R298&lt;=1),"BE",Deník!$R298),""),"")</f>
        <v/>
      </c>
      <c r="AB298" s="13" t="str">
        <f>IF(Deník!$R298&lt;&gt;"",IF(Deník!$B298=Statistika!$F$67,IF(AND(Deník!$R298&gt;=0,Deník!$R298&lt;=1),"BE",Deník!$R298),""),"")</f>
        <v/>
      </c>
      <c r="AC298" s="13" t="str">
        <f>IF(Deník!$R298&lt;&gt;"",IF(Deník!$B298=Statistika!$F$68,IF(AND(Deník!$R298&gt;=0,Deník!$R298&lt;=1),"BE",Deník!$R298),""),"")</f>
        <v/>
      </c>
      <c r="AD298" s="13" t="str">
        <f>IF(Deník!$R298&lt;&gt;"",IF(Deník!$B298=Statistika!$F$69,IF(AND(Deník!$R298&gt;=0,Deník!$R298&lt;=1),"BE",Deník!$R298),""),"")</f>
        <v/>
      </c>
      <c r="AE298" s="601" t="str">
        <f>IF(Deník!$R298&lt;&gt;"",IF(Deník!$B298=Statistika!$F$70,IF(AND(Deník!$R298&gt;=0,Deník!$R298&lt;=1),"BE",Deník!$R298),""),"")</f>
        <v/>
      </c>
      <c r="AF298" s="90"/>
      <c r="AG298" s="63" t="str">
        <f>IF(Deník!$R298&lt;&gt;"",IF(Deník!$J298="L",IF(AND(Deník!$R298&gt;=0,Deník!$R298&lt;=1),"BE",Deník!$R298),""),"")</f>
        <v/>
      </c>
      <c r="AH298" s="13" t="str">
        <f>IF(Deník!$R298&lt;&gt;"",IF(Deník!$J298="S",IF(AND(Deník!$R298&gt;=0,Deník!$R298&lt;=1),"BE",Deník!$R298),""),"")</f>
        <v/>
      </c>
      <c r="AI298" s="95"/>
      <c r="AJ298" s="71" t="str">
        <f>IF(Deník!N299&lt;&gt;"",Deník!N299*-1,"")</f>
        <v/>
      </c>
      <c r="AK298" s="88"/>
      <c r="AL298" s="63" t="str">
        <f>IF(WEEKDAY(Deník!$C298,2)=1,IF(AND(Deník!$R298&gt;=0,Deník!$R298&lt;=1),"BE",Deník!$R298),"")</f>
        <v/>
      </c>
      <c r="AM298" s="13" t="str">
        <f>IF(WEEKDAY(Deník!$C298,2)=2,IF(AND(Deník!$R298&gt;=0,Deník!$R298&lt;=1),"BE",Deník!$R298),"")</f>
        <v/>
      </c>
      <c r="AN298" s="13" t="str">
        <f>IF(WEEKDAY(Deník!$C298,2)=3,IF(AND(Deník!$R298&gt;=0,Deník!$R298&lt;=1),"BE",Deník!$R298),"")</f>
        <v/>
      </c>
      <c r="AO298" s="13" t="str">
        <f>IF(WEEKDAY(Deník!$C298,2)=4,IF(AND(Deník!$R298&gt;=0,Deník!$R298&lt;=1),"BE",Deník!$R298),"")</f>
        <v/>
      </c>
      <c r="AP298" s="60" t="str">
        <f>IF(WEEKDAY(Deník!$C298,2)=5,IF(AND(Deník!$R298&gt;=0,Deník!$R298&lt;=1),"BE",Deník!$R298),"")</f>
        <v/>
      </c>
      <c r="AQ298" s="99"/>
      <c r="AR298" s="100">
        <f>Deník!D298</f>
        <v>0</v>
      </c>
      <c r="AS298" s="63" t="str">
        <f>IF(Deník!$D298&lt;&gt;"",IF(AND(Deník!$D298&gt;=AS$2,Deník!$D298&lt;=AS$3),IF(AND(Deník!$R298&gt;=0,Deník!$R298&lt;=1),"BE",Deník!$R298),""),"")</f>
        <v/>
      </c>
      <c r="AT298" s="63" t="str">
        <f>IF(Deník!$D298&lt;&gt;"",IF(AND(Deník!$D298&gt;=AT$2,Deník!$D298&lt;=AT$3),IF(AND(Deník!$R298&gt;=0,Deník!$R298&lt;=1),"BE",Deník!$R298),""),"")</f>
        <v/>
      </c>
      <c r="AU298" s="63" t="str">
        <f>IF(Deník!$D298&lt;&gt;"",IF(AND(Deník!$D298&gt;=AU$2,Deník!$D298&lt;=AU$3),IF(AND(Deník!$R298&gt;=0,Deník!$R298&lt;=1),"BE",Deník!$R298),""),"")</f>
        <v/>
      </c>
      <c r="AV298" s="63" t="str">
        <f>IF(Deník!$D298&lt;&gt;"",IF(AND(Deník!$D298&gt;=AV$2,Deník!$D298&lt;=AV$3),IF(AND(Deník!$R298&gt;=0,Deník!$R298&lt;=1),"BE",Deník!$R298),""),"")</f>
        <v/>
      </c>
      <c r="AW298" s="63" t="str">
        <f>IF(Deník!$D298&lt;&gt;"",IF(AND(Deník!$D298&gt;=AW$2,Deník!$D298&lt;=AW$3),IF(AND(Deník!$R298&gt;=0,Deník!$R298&lt;=1),"BE",Deník!$R298),""),"")</f>
        <v/>
      </c>
      <c r="AX298" s="63" t="str">
        <f>IF(Deník!$D298&lt;&gt;"",IF(AND(Deník!$D298&gt;=AX$2,Deník!$D298&lt;=AX$3),IF(AND(Deník!$R298&gt;=0,Deník!$R298&lt;=1),"BE",Deník!$R298),""),"")</f>
        <v/>
      </c>
      <c r="AY298" s="63" t="str">
        <f>IF(Deník!$D298&lt;&gt;"",IF(AND(Deník!$D298&gt;=AY$2,Deník!$D298&lt;=AY$3),IF(AND(Deník!$R298&gt;=0,Deník!$R298&lt;=1),"BE",Deník!$R298),""),"")</f>
        <v/>
      </c>
      <c r="AZ298" s="63" t="str">
        <f>IF(Deník!$D298&lt;&gt;"",IF(AND(Deník!$D298&gt;=AZ$2,Deník!$D298&lt;=AZ$3),IF(AND(Deník!$R298&gt;=0,Deník!$R298&lt;=1),"BE",Deník!$R298),""),"")</f>
        <v/>
      </c>
      <c r="BA298" s="63" t="str">
        <f>IF(Deník!$D298&lt;&gt;"",IF(AND(Deník!$D298&gt;=BA$2,Deník!$D298&lt;=BA$3),IF(AND(Deník!$R298&gt;=0,Deník!$R298&lt;=1),"BE",Deník!$R298),""),"")</f>
        <v/>
      </c>
      <c r="BB298" s="63" t="str">
        <f>IF(Deník!$D298&lt;&gt;"",IF(AND(Deník!$D298&gt;=BB$2,Deník!$D298&lt;=BB$3),IF(AND(Deník!$R298&gt;=0,Deník!$R298&lt;=1),"BE",Deník!$R298),""),"")</f>
        <v/>
      </c>
      <c r="BC298" s="71" t="str">
        <f>IF(Deník!$D298&lt;&gt;"",IF(AND(Deník!$D298&gt;=BC$2,Deník!$D298&lt;=BC$3),IF(AND(Deník!$R298&gt;=0,Deník!$R298&lt;=1),"BE",Deník!$R298),""),"")</f>
        <v/>
      </c>
      <c r="BD298" s="20" t="str">
        <f>IF(Deník!$J299="S",(Deník!$M299-Deník!$K299),IF(Deník!$J299="L",(Deník!$K299-Deník!$M299),""))</f>
        <v/>
      </c>
      <c r="BE298" s="20" t="str">
        <f>IF(Deník!$J299="S",(Deník!$K299-Deník!$O299),IF(Deník!$J299="L",(Deník!$O299-Deník!$K299),""))</f>
        <v/>
      </c>
      <c r="BF298" s="20" t="str">
        <f>IF(Deník!$J299="S",(Deník!$K299-Deník!$L299),IF(Deník!$J299="L",(Deník!$L299-Deník!$K299),""))</f>
        <v/>
      </c>
      <c r="BG298" s="20" t="str">
        <f>IF(Deník!$J299="S",(Deník!$K299-Deník!$S299),IF(Deník!$J299="L",(Deník!$S299-Deník!$K299),""))</f>
        <v/>
      </c>
      <c r="BH298" s="20" t="str">
        <f>IF(Deník!$J299="S",(Deník!$K299-Deník!$U299),IF(Deník!$J299="L",(Deník!$U299-Deník!$K299),""))</f>
        <v/>
      </c>
      <c r="BI298" s="20" t="str">
        <f>IF(Deník!$R298&gt;1,Deník!$R298,"")</f>
        <v/>
      </c>
      <c r="BJ298" s="20" t="str">
        <f>IF(Deník!$R298&lt;0,Deník!$R298,"")</f>
        <v/>
      </c>
      <c r="BK298" s="17"/>
      <c r="BM298" s="233" t="str">
        <f>IF(Deník!$R298&lt;&gt;"",IF(Deník!$Y298=Statistika!$F$78,IF(AND(Deník!$R298&gt;=0,Deník!$R298&lt;=1),"BE",Deník!$R298),""),"")</f>
        <v/>
      </c>
      <c r="BN298" s="233" t="str">
        <f>IF(Deník!$R298&lt;&gt;"",IF(Deník!$Y298=Statistika!$F$79,IF(AND(Deník!$R298&gt;=0,Deník!$R298&lt;=1),"BE",Deník!$R298),""),"")</f>
        <v/>
      </c>
      <c r="BO298" s="233" t="str">
        <f>IF(Deník!$R298&lt;&gt;"",IF(Deník!$Y298=Statistika!$F$80,IF(AND(Deník!$R298&gt;=0,Deník!$R298&lt;=1),"BE",Deník!$R298),""),"")</f>
        <v/>
      </c>
      <c r="BP298" s="233" t="str">
        <f>IF(Deník!$R298&lt;&gt;"",IF(Deník!$Y298=Statistika!$F$81,IF(AND(Deník!$R298&gt;=0,Deník!$R298&lt;=1),"BE",Deník!$R298),""),"")</f>
        <v/>
      </c>
      <c r="BQ298" s="233" t="str">
        <f>IF(Deník!$R298&lt;&gt;"",IF(Deník!$Y298=Statistika!$F$82,IF(AND(Deník!$R298&gt;=0,Deník!$R298&lt;=1),"BE",Deník!$R298),""),"")</f>
        <v/>
      </c>
      <c r="BR298" s="233" t="str">
        <f>IF(Deník!$R298&lt;&gt;"",IF(Deník!$Y298=Statistika!$F$83,IF(AND(Deník!$R298&gt;=0,Deník!$R298&lt;=1),"BE",Deník!$R298),""),"")</f>
        <v/>
      </c>
      <c r="BS298" s="233" t="str">
        <f>IF(Deník!$R298&lt;&gt;"",IF(Deník!$Y298=Statistika!$F$84,IF(AND(Deník!$R298&gt;=0,Deník!$R298&lt;=1),"BE",Deník!$R298),""),"")</f>
        <v/>
      </c>
      <c r="BT298" s="233" t="str">
        <f>IF(Deník!$R298&lt;&gt;"",IF(Deník!$Y298=Statistika!$F$85,IF(AND(Deník!$R298&gt;=0,Deník!$R298&lt;=1),"BE",Deník!$R298),""),"")</f>
        <v/>
      </c>
      <c r="BU298" s="233" t="str">
        <f>IF(Deník!$R298&lt;&gt;"",IF(Deník!$Y298=Statistika!$F$86,IF(AND(Deník!$R298&gt;=0,Deník!$R298&lt;=1),"BE",Deník!$R298),""),"")</f>
        <v/>
      </c>
      <c r="BV298" s="233" t="str">
        <f>IF(Deník!$R298&lt;&gt;"",IF(Deník!$Y298=Statistika!$F$87,IF(AND(Deník!$R298&gt;=0,Deník!$R298&lt;=1),"BE",Deník!$R298),""),"")</f>
        <v/>
      </c>
      <c r="BW298" s="233" t="str">
        <f>IF(Deník!$R298&lt;&gt;"",IF(Deník!$Y298=Statistika!$F$88,IF(AND(Deník!$R298&gt;=0,Deník!$R298&lt;=1),"BE",Deník!$R298),""),"")</f>
        <v/>
      </c>
      <c r="BX298" s="233" t="str">
        <f>IF(Deník!$R298&lt;&gt;"",IF(Deník!$Y298=Statistika!$F$89,IF(AND(Deník!$R298&gt;=0,Deník!$R298&lt;=1),"BE",Deník!$R298),""),"")</f>
        <v/>
      </c>
      <c r="BY298" s="233" t="str">
        <f>IF(Deník!$R298&lt;&gt;"",IF(Deník!$Y298=Statistika!$F$90,IF(AND(Deník!$R298&gt;=0,Deník!$R298&lt;=1),"BE",Deník!$R298),""),"")</f>
        <v/>
      </c>
      <c r="BZ298" s="233" t="str">
        <f>IF(Deník!$R298&lt;&gt;"",IF(Deník!$Y298=Statistika!$F$91,IF(AND(Deník!$R298&gt;=0,Deník!$R298&lt;=1),"BE",Deník!$R298),""),"")</f>
        <v/>
      </c>
      <c r="CA298" s="233"/>
      <c r="CB298" s="233" t="str">
        <f>IF(Deník!$R298&lt;&gt;"",IF(Deník!$AB298="SL",IF(AND(Deník!$R298&gt;=0,Deník!$R298&lt;=1),"BE",Deník!$R298),""),"")</f>
        <v/>
      </c>
      <c r="CC298" s="233" t="str">
        <f>IF(Deník!$R298&lt;&gt;"",IF(Deník!$AB298="BE10",IF(AND(Deník!$R298&gt;=0,Deník!$R298&lt;=1),"BE",Deník!$R298),""),"")</f>
        <v/>
      </c>
      <c r="CD298" s="233" t="str">
        <f>IF(Deník!$R298&lt;&gt;"",IF(Deník!$AB298="BE15",IF(AND(Deník!$R298&gt;=0,Deník!$R298&lt;=1),"BE",Deník!$R298),""),"")</f>
        <v/>
      </c>
      <c r="CE298" s="233" t="str">
        <f>IF(Deník!$R298&lt;&gt;"",IF(Deník!$AB298="BE20",IF(AND(Deník!$R298&gt;=0,Deník!$R298&lt;=1),"BE",Deník!$R298),""),"")</f>
        <v/>
      </c>
      <c r="CF298" s="233" t="str">
        <f>IF(Deník!$R298&lt;&gt;"",IF(Deník!$AB298="TP1",IF(AND(Deník!$R298&gt;=0,Deník!$R298&lt;=1),"BE",Deník!$R298),""),"")</f>
        <v/>
      </c>
      <c r="CG298" s="233" t="str">
        <f>IF(Deník!$R298&lt;&gt;"",IF(Deník!$AB298="TP2",IF(AND(Deník!$R298&gt;=0,Deník!$R298&lt;=1),"BE",Deník!$R298),""),"")</f>
        <v/>
      </c>
      <c r="CH298" s="233" t="str">
        <f>IF(Deník!$R298&lt;&gt;"",IF(Deník!$AB298="TP3",IF(AND(Deník!$R298&gt;=0,Deník!$R298&lt;=1),"BE",Deník!$R298),""),"")</f>
        <v/>
      </c>
      <c r="CI298" s="233" t="str">
        <f>IF(Deník!$R298&lt;&gt;"",IF(Deník!$AB298="Trailing SL",IF(AND(Deník!$R298&gt;=0,Deník!$R298&lt;=1),"BE",Deník!$R298),""),"")</f>
        <v/>
      </c>
      <c r="CJ298" s="233" t="str">
        <f>IF(Deník!$R298&lt;&gt;"",IF(Deník!$AB298="Manual",IF(AND(Deník!$R298&gt;=0,Deník!$R298&lt;=1),"BE",Deník!$R298),""),"")</f>
        <v/>
      </c>
      <c r="CK298" s="233"/>
      <c r="CL298" s="233" t="str">
        <f>IF(Deník!$R298&lt;0,IF(Deník!$AC298=Statistika!$F$117,Deník!$R298,""),"")</f>
        <v/>
      </c>
      <c r="CM298" s="233" t="str">
        <f>IF(Deník!$R298&lt;0,IF(Deník!$AC298=Statistika!$F$118,Deník!$R298,""),"")</f>
        <v/>
      </c>
      <c r="CN298" s="233" t="str">
        <f>IF(Deník!$R298&lt;0,IF(Deník!$AC298=Statistika!$F$119,Deník!$R298,""),"")</f>
        <v/>
      </c>
      <c r="CO298" s="233" t="str">
        <f>IF(Deník!$R298&lt;0,IF(Deník!$AC298=Statistika!$F$120,Deník!$R298,""),"")</f>
        <v/>
      </c>
      <c r="CP298" s="233" t="str">
        <f>IF(Deník!$R298&lt;0,IF(Deník!$AC298=Statistika!$F$121,Deník!$R298,""),"")</f>
        <v/>
      </c>
      <c r="CQ298" s="233" t="str">
        <f>IF(Deník!$R298&lt;0,IF(Deník!$AC298=Statistika!$F$122,Deník!$R298,""),"")</f>
        <v/>
      </c>
      <c r="CR298" s="233" t="str">
        <f>IF(Deník!$R298&lt;0,IF(Deník!$AC298=Statistika!$F$123,Deník!$R298,""),"")</f>
        <v/>
      </c>
      <c r="CS298" s="233" t="str">
        <f>IF(Deník!$R298&lt;0,IF(Deník!$AC298=Statistika!$F$124,Deník!$R298,""),"")</f>
        <v/>
      </c>
      <c r="CT298" s="233" t="str">
        <f>IF(Deník!$R298&lt;0,IF(Deník!$AC298=Statistika!$F$125,Deník!$R298,""),"")</f>
        <v/>
      </c>
      <c r="CU298" s="233"/>
      <c r="CV298" s="233" t="str">
        <f>IF(Deník!$R298&lt;0,IF(Deník!$AD298=$CV$2,Deník!$R298,""),"")</f>
        <v/>
      </c>
      <c r="CW298" s="233" t="str">
        <f>IF(Deník!$R298&lt;0,IF(Deník!$AD298=$CW$2,Deník!$R298,""),"")</f>
        <v/>
      </c>
      <c r="CX298" s="233" t="str">
        <f>IF(Deník!$R298&lt;0,IF(Deník!$AD298=$CX$2,Deník!$R298,""),"")</f>
        <v/>
      </c>
      <c r="CY298" s="233" t="str">
        <f>IF(Deník!$R298&lt;0,IF(Deník!$AD298=$CY$2,Deník!$R298,""),"")</f>
        <v/>
      </c>
      <c r="CZ298" s="233" t="str">
        <f>IF(Deník!$R298&lt;0,IF(Deník!$AD298=$CZ$2,Deník!$R298,""),"")</f>
        <v/>
      </c>
      <c r="DL298" s="221">
        <f t="shared" si="14"/>
        <v>93847.029999999984</v>
      </c>
      <c r="DM298" s="220">
        <f t="shared" si="13"/>
        <v>-6.1529700000000132E-2</v>
      </c>
      <c r="DO298" s="50">
        <f>Deník!W299</f>
        <v>0</v>
      </c>
      <c r="DP298" s="102" t="str">
        <f>IF(AND(Deník!W299&gt;0),1,"")</f>
        <v/>
      </c>
      <c r="DQ298" s="102">
        <f>IF(AND(Deník!W299&lt;=0),1,"")</f>
        <v>1</v>
      </c>
      <c r="DR298" s="227"/>
      <c r="DS298" s="228"/>
      <c r="DT298" s="85"/>
      <c r="DU298" s="54">
        <f>IF(MONTH(Deník!$C298)=DU$2,Deník!$W298,"")</f>
        <v>0</v>
      </c>
      <c r="DV298" s="222" t="str">
        <f>IF(MONTH(Deník!$C298)=DV$2,Deník!$W298,"")</f>
        <v/>
      </c>
      <c r="DW298" s="222" t="str">
        <f>IF(MONTH(Deník!$C298)=DW$2,Deník!$W298,"")</f>
        <v/>
      </c>
      <c r="DX298" s="222" t="str">
        <f>IF(MONTH(Deník!$C298)=DX$2,Deník!$W298,"")</f>
        <v/>
      </c>
      <c r="DY298" s="222" t="str">
        <f>IF(MONTH(Deník!$C298)=DY$2,Deník!$W298,"")</f>
        <v/>
      </c>
      <c r="DZ298" s="222" t="str">
        <f>IF(MONTH(Deník!$C298)=DZ$2,Deník!$W298,"")</f>
        <v/>
      </c>
      <c r="EA298" s="222" t="str">
        <f>IF(MONTH(Deník!$C298)=EA$2,Deník!$W298,"")</f>
        <v/>
      </c>
      <c r="EB298" s="222" t="str">
        <f>IF(MONTH(Deník!$C298)=EB$2,Deník!$W298,"")</f>
        <v/>
      </c>
      <c r="EC298" s="222" t="str">
        <f>IF(MONTH(Deník!$C298)=EC$2,Deník!$W298,"")</f>
        <v/>
      </c>
      <c r="ED298" s="222" t="str">
        <f>IF(MONTH(Deník!$C298)=ED$2,Deník!$W298,"")</f>
        <v/>
      </c>
      <c r="EE298" s="222" t="str">
        <f>IF(MONTH(Deník!$C298)=EE$2,Deník!$W298,"")</f>
        <v/>
      </c>
      <c r="EF298" s="222" t="str">
        <f>IF(MONTH(Deník!$C298)=EF$2,Deník!$W298,"")</f>
        <v/>
      </c>
      <c r="EI298" s="600" t="str">
        <f>IF(Deník!$W298&lt;&gt;"",IF(Deník!$B298=Statistika!$F$63,Deník!$W298,""),"")</f>
        <v/>
      </c>
      <c r="EJ298" s="13" t="str">
        <f>IF(Deník!$W298&lt;&gt;"",IF(Deník!$B298=Statistika!$F$64,Deník!$W298,""),"")</f>
        <v/>
      </c>
      <c r="EK298" s="13" t="str">
        <f>IF(Deník!$W298&lt;&gt;"",IF(Deník!$B298=Statistika!$F$65,Deník!$W298,""),"")</f>
        <v/>
      </c>
      <c r="EL298" s="13" t="str">
        <f>IF(Deník!$W298&lt;&gt;"",IF(Deník!$B298=Statistika!$F$66,Deník!$W298,""),"")</f>
        <v/>
      </c>
      <c r="EM298" s="13" t="str">
        <f>IF(Deník!$W298&lt;&gt;"",IF(Deník!$B298=Statistika!$F$67,Deník!$W298,""),"")</f>
        <v/>
      </c>
      <c r="EN298" s="13" t="str">
        <f>IF(Deník!$W298&lt;&gt;"",IF(Deník!$B298=Statistika!$F$68,Deník!$W298,""),"")</f>
        <v/>
      </c>
      <c r="EO298" s="13" t="str">
        <f>IF(Deník!$W298&lt;&gt;"",IF(Deník!$B298=Statistika!$F$69,Deník!$W298,""),"")</f>
        <v/>
      </c>
      <c r="EP298" s="601" t="str">
        <f>IF(Deník!$W298&lt;&gt;"",IF(Deník!$B298=Statistika!$F$70,Deník!$W298,""),"")</f>
        <v/>
      </c>
      <c r="EQ298" s="90"/>
      <c r="ER298" s="63" t="str">
        <f>IF(Deník!$W298&lt;&gt;"",IF(Deník!$J298="L",Deník!$W298,""),"")</f>
        <v/>
      </c>
      <c r="ES298" s="13" t="str">
        <f>IF(Deník!$W298&lt;&gt;"",IF(Deník!$J298="S",Deník!$W298,""),"")</f>
        <v/>
      </c>
      <c r="ET298" s="95"/>
      <c r="EU298" s="88"/>
      <c r="EV298" s="63" t="str">
        <f>IF(WEEKDAY(Deník!$C298,2)=1,Deník!$W298,"")</f>
        <v/>
      </c>
      <c r="EW298" s="13" t="str">
        <f>IF(WEEKDAY(Deník!$C298,2)=2,Deník!$W298,"")</f>
        <v/>
      </c>
      <c r="EX298" s="13" t="str">
        <f>IF(WEEKDAY(Deník!$C298,2)=3,Deník!$W298,"")</f>
        <v/>
      </c>
      <c r="EY298" s="13" t="str">
        <f>IF(WEEKDAY(Deník!$C298,2)=4,Deník!$W298,"")</f>
        <v/>
      </c>
      <c r="EZ298" s="60" t="str">
        <f>IF(WEEKDAY(Deník!$C298,2)=5,Deník!$W298,"")</f>
        <v/>
      </c>
      <c r="FA298" s="99"/>
      <c r="FB298" s="100">
        <f>Deník!D298</f>
        <v>0</v>
      </c>
      <c r="FC298" s="63">
        <f>IF($FB298&lt;&gt;"",IF(AND($FB298&gt;=FC$2,$FB298&lt;=FC$3),Deník!$W298,""))</f>
        <v>0</v>
      </c>
      <c r="FD298" s="63" t="str">
        <f>IF($FB298&lt;&gt;"",IF(AND($FB298&gt;=FD$2,$FB298&lt;=FD$3),Deník!$W298,""))</f>
        <v/>
      </c>
      <c r="FE298" s="63" t="str">
        <f>IF($FB298&lt;&gt;"",IF(AND($FB298&gt;=FE$2,$FB298&lt;=FE$3),Deník!$W298,""))</f>
        <v/>
      </c>
      <c r="FF298" s="63" t="str">
        <f>IF($FB298&lt;&gt;"",IF(AND($FB298&gt;=FF$2,$FB298&lt;=FF$3),Deník!$W298,""))</f>
        <v/>
      </c>
      <c r="FG298" s="63" t="str">
        <f>IF($FB298&lt;&gt;"",IF(AND($FB298&gt;=FG$2,$FB298&lt;=FG$3),Deník!$W298,""))</f>
        <v/>
      </c>
      <c r="FH298" s="63" t="str">
        <f>IF($FB298&lt;&gt;"",IF(AND($FB298&gt;=FH$2,$FB298&lt;=FH$3),Deník!$W298,""))</f>
        <v/>
      </c>
      <c r="FI298" s="63" t="str">
        <f>IF($FB298&lt;&gt;"",IF(AND($FB298&gt;=FI$2,$FB298&lt;=FI$3),Deník!$W298,""))</f>
        <v/>
      </c>
      <c r="FJ298" s="63" t="str">
        <f>IF($FB298&lt;&gt;"",IF(AND($FB298&gt;=FJ$2,$FB298&lt;=FJ$3),Deník!$W298,""))</f>
        <v/>
      </c>
      <c r="FK298" s="63" t="str">
        <f>IF($FB298&lt;&gt;"",IF(AND($FB298&gt;=FK$2,$FB298&lt;=FK$3),Deník!$W298,""))</f>
        <v/>
      </c>
      <c r="FL298" s="63" t="str">
        <f>IF($FB298&lt;&gt;"",IF(AND($FB298&gt;=FL$2,$FB298&lt;=FL$3),Deník!$W298,""))</f>
        <v/>
      </c>
      <c r="FM298" s="63" t="str">
        <f>IF($FB298&lt;&gt;"",IF(AND($FB298&gt;=FM$2,$FB298&lt;=FM$3),Deník!$W298,""))</f>
        <v/>
      </c>
      <c r="FN298" s="13"/>
      <c r="FO298" s="20" t="str">
        <f>IF(Deník!$W298&gt;1,Deník!$W298,"")</f>
        <v/>
      </c>
      <c r="FP298" s="20" t="str">
        <f>IF(Deník!$W298&lt;0,Deník!$W298,"")</f>
        <v/>
      </c>
      <c r="FQ298" s="17"/>
      <c r="FS298" s="233"/>
      <c r="FT298" s="233" t="str">
        <f>IF(Deník!$W298&lt;&gt;"",IF(Deník!$Y298=Statistika!$F$78,Deník!$W298,""),"")</f>
        <v/>
      </c>
      <c r="FU298" s="233" t="str">
        <f>IF(Deník!$W298&lt;&gt;"",IF(Deník!$Y298=Statistika!$F$79,Deník!$W298,""),"")</f>
        <v/>
      </c>
      <c r="FV298" s="233" t="str">
        <f>IF(Deník!$W298&lt;&gt;"",IF(Deník!$Y298=Statistika!$F$80,Deník!$W298,""),"")</f>
        <v/>
      </c>
      <c r="FW298" s="233" t="str">
        <f>IF(Deník!$W298&lt;&gt;"",IF(Deník!$Y298=Statistika!$F$81,Deník!$W298,""),"")</f>
        <v/>
      </c>
      <c r="FX298" s="233" t="str">
        <f>IF(Deník!$W298&lt;&gt;"",IF(Deník!$Y298=Statistika!$F$82,Deník!$W298,""),"")</f>
        <v/>
      </c>
      <c r="FY298" s="233" t="str">
        <f>IF(Deník!$W298&lt;&gt;"",IF(Deník!$Y298=Statistika!$F$83,Deník!$W298,""),"")</f>
        <v/>
      </c>
      <c r="FZ298" s="233" t="str">
        <f>IF(Deník!$W298&lt;&gt;"",IF(Deník!$Y298=Statistika!$F$84,Deník!$W298,""),"")</f>
        <v/>
      </c>
      <c r="GA298" s="233" t="str">
        <f>IF(Deník!$W298&lt;&gt;"",IF(Deník!$Y298=Statistika!$F$85,Deník!$W298,""),"")</f>
        <v/>
      </c>
      <c r="GB298" s="233" t="str">
        <f>IF(Deník!$W298&lt;&gt;"",IF(Deník!$Y298=Statistika!$F$86,Deník!$W298,""),"")</f>
        <v/>
      </c>
      <c r="GC298" s="233" t="str">
        <f>IF(Deník!$W298&lt;&gt;"",IF(Deník!$Y298=Statistika!$F$87,Deník!$W298,""),"")</f>
        <v/>
      </c>
      <c r="GD298" s="233" t="str">
        <f>IF(Deník!$W298&lt;&gt;"",IF(Deník!$Y298=Statistika!$F$88,Deník!$W298,""),"")</f>
        <v/>
      </c>
      <c r="GE298" s="233" t="str">
        <f>IF(Deník!$W298&lt;&gt;"",IF(Deník!$Y298=Statistika!$F$89,Deník!$W298,""),"")</f>
        <v/>
      </c>
      <c r="GF298" s="233" t="str">
        <f>IF(Deník!$W298&lt;&gt;"",IF(Deník!$Y298=Statistika!$F$90,Deník!$W298,""),"")</f>
        <v/>
      </c>
      <c r="GG298" s="233" t="str">
        <f>IF(Deník!$W298&lt;&gt;"",IF(Deník!$Y298=Statistika!$F$91,Deník!$W298,""),"")</f>
        <v/>
      </c>
      <c r="GH298" s="233"/>
      <c r="GI298" s="233" t="str">
        <f>IF(Deník!$W298&lt;&gt;"",IF(Deník!$AB298=Statistika!$L$100,Deník!$W298,""),"")</f>
        <v/>
      </c>
      <c r="GJ298" s="233" t="str">
        <f>IF(Deník!$W298&lt;&gt;"",IF(Deník!$AB298=Statistika!$L$101,Deník!$W298,""),"")</f>
        <v/>
      </c>
      <c r="GK298" s="233" t="str">
        <f>IF(Deník!$W298&lt;&gt;"",IF(Deník!$AB298=Statistika!$L$102,Deník!$W298,""),"")</f>
        <v/>
      </c>
      <c r="GL298" s="233" t="str">
        <f>IF(Deník!$W298&lt;&gt;"",IF(Deník!$AB298=Statistika!$L$103,Deník!$W298,""),"")</f>
        <v/>
      </c>
      <c r="GM298" s="233" t="str">
        <f>IF(Deník!$W298&lt;&gt;"",IF(Deník!$AB298=Statistika!$L$104,Deník!$W298,""),"")</f>
        <v/>
      </c>
      <c r="GN298" s="233" t="str">
        <f>IF(Deník!$W298&lt;&gt;"",IF(Deník!$AB298=Statistika!$L$105,Deník!$W298,""),"")</f>
        <v/>
      </c>
      <c r="GO298" s="233" t="str">
        <f>IF(Deník!$W298&lt;&gt;"",IF(Deník!$AB298=Statistika!$L$106,Deník!$W298,""),"")</f>
        <v/>
      </c>
      <c r="GP298" s="233" t="str">
        <f>IF(Deník!$W298&lt;&gt;"",IF(Deník!$AB298=Statistika!$L$107,Deník!$W298,""),"")</f>
        <v/>
      </c>
      <c r="GQ298" s="233" t="str">
        <f>IF(Deník!$W298&lt;&gt;"",IF(Deník!$AB298=Statistika!$L$108,Deník!$W298,""),"")</f>
        <v/>
      </c>
      <c r="GS298" s="233" t="str">
        <f>IF(Deník!$W298&lt;0,IF(Deník!$AC298=Statistika!$F$117,Deník!$W298,""),"")</f>
        <v/>
      </c>
      <c r="GT298" s="233" t="str">
        <f>IF(Deník!$W298&lt;0,IF(Deník!$AC298=Statistika!$F$118,Deník!$W298,""),"")</f>
        <v/>
      </c>
      <c r="GU298" s="233" t="str">
        <f>IF(Deník!$W298&lt;0,IF(Deník!$AC298=Statistika!$F$119,Deník!$W298,""),"")</f>
        <v/>
      </c>
      <c r="GV298" s="233" t="str">
        <f>IF(Deník!$W298&lt;0,IF(Deník!$AC298=Statistika!$F$120,Deník!$W298,""),"")</f>
        <v/>
      </c>
      <c r="GW298" s="233" t="str">
        <f>IF(Deník!$W298&lt;0,IF(Deník!$AC298=Statistika!$F$121,Deník!$W298,""),"")</f>
        <v/>
      </c>
      <c r="GX298" s="233" t="str">
        <f>IF(Deník!$W298&lt;0,IF(Deník!$AC298=Statistika!$F$122,Deník!$W298,""),"")</f>
        <v/>
      </c>
      <c r="GY298" s="233" t="str">
        <f>IF(Deník!$W298&lt;0,IF(Deník!$AC298=Statistika!$F$123,Deník!$W298,""),"")</f>
        <v/>
      </c>
      <c r="GZ298" s="233" t="str">
        <f>IF(Deník!$W298&lt;0,IF(Deník!$AC298=Statistika!$F$124,Deník!$W298,""),"")</f>
        <v/>
      </c>
      <c r="HA298" s="233" t="str">
        <f>IF(Deník!$W298&lt;0,IF(Deník!$AC298=Statistika!$F$125,Deník!$W298,""),"")</f>
        <v/>
      </c>
      <c r="HC298" s="233" t="str">
        <f>IF(Deník!$W298&lt;0,IF(Deník!$AD298=Statistika!$F$133,Deník!$W298,""),"")</f>
        <v/>
      </c>
      <c r="HD298" s="233" t="str">
        <f>IF(Deník!$W298&lt;0,IF(Deník!$AD298=Statistika!$F$134,Deník!$W298,""),"")</f>
        <v/>
      </c>
      <c r="HE298" s="233" t="str">
        <f>IF(Deník!$W298&lt;0,IF(Deník!$AD298=Statistika!$F$135,Deník!$W298,""),"")</f>
        <v/>
      </c>
      <c r="HF298" s="233" t="str">
        <f>IF(Deník!$W298&lt;0,IF(Deník!$AD298=Statistika!$F$136,Deník!$W298,""),"")</f>
        <v/>
      </c>
      <c r="HG298" s="233" t="str">
        <f>IF(Deník!$W298&lt;0,IF(Deník!$AD298=Statistika!$F$137,Deník!$W298,""),"")</f>
        <v/>
      </c>
      <c r="ID298" s="8">
        <f>Tabulka4[[#This Row],[Sloupec3]]</f>
        <v>0</v>
      </c>
      <c r="IE298" s="17" t="str">
        <f>IF(AND([1]Deník!$C298&gt;='[1]Měsíční shrnutí'!$D$1,[1]Deník!$C298&lt;='[1]Měsíční shrnutí'!$F$1),[1]Deník!$X298,"")</f>
        <v/>
      </c>
    </row>
    <row r="299" spans="1:239">
      <c r="A299" s="8">
        <f>Deník!C300</f>
        <v>0</v>
      </c>
      <c r="B299" s="50" t="str">
        <f>Deník!R300</f>
        <v/>
      </c>
      <c r="C299" s="102" t="str">
        <f>IF(AND(Deník!R300&gt;1,Deník!R300&lt;&gt;""),1,"")</f>
        <v/>
      </c>
      <c r="D299" s="102" t="str">
        <f>IF(AND(Deník!R300&lt;=0,Deník!R300&lt;&gt;""),1,"")</f>
        <v/>
      </c>
      <c r="E299" s="103" t="str">
        <f>IF(AND(Deník!R300&gt;=0,Deník!R300&lt;=1),1,"")</f>
        <v/>
      </c>
      <c r="F299" s="79" t="str">
        <f>IF(Deník!R300&lt;&gt;"",Deník!R300+F298,"")</f>
        <v/>
      </c>
      <c r="G299" s="85"/>
      <c r="H299" s="54" t="str">
        <f>IF(MONTH(Deník!$C299)=H$2,IF(AND(Deník!$R299&gt;=0,Deník!$R299&lt;=1),"BE",Deník!$R299),"")</f>
        <v/>
      </c>
      <c r="I299" s="11" t="str">
        <f>IF(MONTH(Deník!$C299)=I$2,IF(AND(Deník!$R299&gt;=0,Deník!$R299&lt;=1),"BE",Deník!$R299),"")</f>
        <v/>
      </c>
      <c r="J299" s="11" t="str">
        <f>IF(MONTH(Deník!$C299)=J$2,IF(AND(Deník!$R299&gt;=0,Deník!$R299&lt;=1),"BE",Deník!$R299),"")</f>
        <v/>
      </c>
      <c r="K299" s="11" t="str">
        <f>IF(MONTH(Deník!$C299)=K$2,IF(AND(Deník!$R299&gt;=0,Deník!$R299&lt;=1),"BE",Deník!$R299),"")</f>
        <v/>
      </c>
      <c r="L299" s="11" t="str">
        <f>IF(MONTH(Deník!$C299)=L$2,IF(AND(Deník!$R299&gt;=0,Deník!$R299&lt;=1),"BE",Deník!$R299),"")</f>
        <v/>
      </c>
      <c r="M299" s="11" t="str">
        <f>IF(MONTH(Deník!$C299)=M$2,IF(AND(Deník!$R299&gt;=0,Deník!$R299&lt;=1),"BE",Deník!$R299),"")</f>
        <v/>
      </c>
      <c r="N299" s="11" t="str">
        <f>IF(MONTH(Deník!$C299)=N$2,IF(AND(Deník!$R299&gt;=0,Deník!$R299&lt;=1),"BE",Deník!$R299),"")</f>
        <v/>
      </c>
      <c r="O299" s="11" t="str">
        <f>IF(MONTH(Deník!$C299)=O$2,IF(AND(Deník!$R299&gt;=0,Deník!$R299&lt;=1),"BE",Deník!$R299),"")</f>
        <v/>
      </c>
      <c r="P299" s="11" t="str">
        <f>IF(MONTH(Deník!$C299)=P$2,IF(AND(Deník!$R299&gt;=0,Deník!$R299&lt;=1),"BE",Deník!$R299),"")</f>
        <v/>
      </c>
      <c r="Q299" s="11" t="str">
        <f>IF(MONTH(Deník!$C299)=Q$2,IF(AND(Deník!$R299&gt;=0,Deník!$R299&lt;=1),"BE",Deník!$R299),"")</f>
        <v/>
      </c>
      <c r="R299" s="11" t="str">
        <f>IF(MONTH(Deník!$C299)=R$2,IF(AND(Deník!$R299&gt;=0,Deník!$R299&lt;=1),"BE",Deník!$R299),"")</f>
        <v/>
      </c>
      <c r="S299" s="57" t="str">
        <f>IF(MONTH(Deník!$C299)=S$2,IF(AND(Deník!$R299&gt;=0,Deník!$R299&lt;=1),"BE",Deník!$R299),"")</f>
        <v/>
      </c>
      <c r="U299" s="12"/>
      <c r="V299" s="12"/>
      <c r="X299" s="600" t="str">
        <f>IF(Deník!$R299&lt;&gt;"",IF(Deník!$B299=Statistika!$F$63,IF(AND(Deník!$R299&gt;=0,Deník!$R299&lt;=1),"BE",Deník!$R299),""),"")</f>
        <v/>
      </c>
      <c r="Y299" s="13" t="str">
        <f>IF(Deník!$R299&lt;&gt;"",IF(Deník!$B299=Statistika!$F$64,IF(AND(Deník!$R299&gt;=0,Deník!$R299&lt;=1),"BE",Deník!$R299),""),"")</f>
        <v/>
      </c>
      <c r="Z299" s="13" t="str">
        <f>IF(Deník!$R299&lt;&gt;"",IF(Deník!$B299=Statistika!$F$65,IF(AND(Deník!$R299&gt;=0,Deník!$R299&lt;=1),"BE",Deník!$R299),""),"")</f>
        <v/>
      </c>
      <c r="AA299" s="13" t="str">
        <f>IF(Deník!$R299&lt;&gt;"",IF(Deník!$B299=Statistika!$F$66,IF(AND(Deník!$R299&gt;=0,Deník!$R299&lt;=1),"BE",Deník!$R299),""),"")</f>
        <v/>
      </c>
      <c r="AB299" s="13" t="str">
        <f>IF(Deník!$R299&lt;&gt;"",IF(Deník!$B299=Statistika!$F$67,IF(AND(Deník!$R299&gt;=0,Deník!$R299&lt;=1),"BE",Deník!$R299),""),"")</f>
        <v/>
      </c>
      <c r="AC299" s="13" t="str">
        <f>IF(Deník!$R299&lt;&gt;"",IF(Deník!$B299=Statistika!$F$68,IF(AND(Deník!$R299&gt;=0,Deník!$R299&lt;=1),"BE",Deník!$R299),""),"")</f>
        <v/>
      </c>
      <c r="AD299" s="13" t="str">
        <f>IF(Deník!$R299&lt;&gt;"",IF(Deník!$B299=Statistika!$F$69,IF(AND(Deník!$R299&gt;=0,Deník!$R299&lt;=1),"BE",Deník!$R299),""),"")</f>
        <v/>
      </c>
      <c r="AE299" s="601" t="str">
        <f>IF(Deník!$R299&lt;&gt;"",IF(Deník!$B299=Statistika!$F$70,IF(AND(Deník!$R299&gt;=0,Deník!$R299&lt;=1),"BE",Deník!$R299),""),"")</f>
        <v/>
      </c>
      <c r="AF299" s="90"/>
      <c r="AG299" s="63" t="str">
        <f>IF(Deník!$R299&lt;&gt;"",IF(Deník!$J299="L",IF(AND(Deník!$R299&gt;=0,Deník!$R299&lt;=1),"BE",Deník!$R299),""),"")</f>
        <v/>
      </c>
      <c r="AH299" s="13" t="str">
        <f>IF(Deník!$R299&lt;&gt;"",IF(Deník!$J299="S",IF(AND(Deník!$R299&gt;=0,Deník!$R299&lt;=1),"BE",Deník!$R299),""),"")</f>
        <v/>
      </c>
      <c r="AI299" s="95"/>
      <c r="AJ299" s="71" t="str">
        <f>IF(Deník!N300&lt;&gt;"",Deník!N300*-1,"")</f>
        <v/>
      </c>
      <c r="AK299" s="88"/>
      <c r="AL299" s="63" t="str">
        <f>IF(WEEKDAY(Deník!$C299,2)=1,IF(AND(Deník!$R299&gt;=0,Deník!$R299&lt;=1),"BE",Deník!$R299),"")</f>
        <v/>
      </c>
      <c r="AM299" s="13" t="str">
        <f>IF(WEEKDAY(Deník!$C299,2)=2,IF(AND(Deník!$R299&gt;=0,Deník!$R299&lt;=1),"BE",Deník!$R299),"")</f>
        <v/>
      </c>
      <c r="AN299" s="13" t="str">
        <f>IF(WEEKDAY(Deník!$C299,2)=3,IF(AND(Deník!$R299&gt;=0,Deník!$R299&lt;=1),"BE",Deník!$R299),"")</f>
        <v/>
      </c>
      <c r="AO299" s="13" t="str">
        <f>IF(WEEKDAY(Deník!$C299,2)=4,IF(AND(Deník!$R299&gt;=0,Deník!$R299&lt;=1),"BE",Deník!$R299),"")</f>
        <v/>
      </c>
      <c r="AP299" s="60" t="str">
        <f>IF(WEEKDAY(Deník!$C299,2)=5,IF(AND(Deník!$R299&gt;=0,Deník!$R299&lt;=1),"BE",Deník!$R299),"")</f>
        <v/>
      </c>
      <c r="AQ299" s="99"/>
      <c r="AR299" s="100">
        <f>Deník!D299</f>
        <v>0</v>
      </c>
      <c r="AS299" s="63" t="str">
        <f>IF(Deník!$D299&lt;&gt;"",IF(AND(Deník!$D299&gt;=AS$2,Deník!$D299&lt;=AS$3),IF(AND(Deník!$R299&gt;=0,Deník!$R299&lt;=1),"BE",Deník!$R299),""),"")</f>
        <v/>
      </c>
      <c r="AT299" s="63" t="str">
        <f>IF(Deník!$D299&lt;&gt;"",IF(AND(Deník!$D299&gt;=AT$2,Deník!$D299&lt;=AT$3),IF(AND(Deník!$R299&gt;=0,Deník!$R299&lt;=1),"BE",Deník!$R299),""),"")</f>
        <v/>
      </c>
      <c r="AU299" s="63" t="str">
        <f>IF(Deník!$D299&lt;&gt;"",IF(AND(Deník!$D299&gt;=AU$2,Deník!$D299&lt;=AU$3),IF(AND(Deník!$R299&gt;=0,Deník!$R299&lt;=1),"BE",Deník!$R299),""),"")</f>
        <v/>
      </c>
      <c r="AV299" s="63" t="str">
        <f>IF(Deník!$D299&lt;&gt;"",IF(AND(Deník!$D299&gt;=AV$2,Deník!$D299&lt;=AV$3),IF(AND(Deník!$R299&gt;=0,Deník!$R299&lt;=1),"BE",Deník!$R299),""),"")</f>
        <v/>
      </c>
      <c r="AW299" s="63" t="str">
        <f>IF(Deník!$D299&lt;&gt;"",IF(AND(Deník!$D299&gt;=AW$2,Deník!$D299&lt;=AW$3),IF(AND(Deník!$R299&gt;=0,Deník!$R299&lt;=1),"BE",Deník!$R299),""),"")</f>
        <v/>
      </c>
      <c r="AX299" s="63" t="str">
        <f>IF(Deník!$D299&lt;&gt;"",IF(AND(Deník!$D299&gt;=AX$2,Deník!$D299&lt;=AX$3),IF(AND(Deník!$R299&gt;=0,Deník!$R299&lt;=1),"BE",Deník!$R299),""),"")</f>
        <v/>
      </c>
      <c r="AY299" s="63" t="str">
        <f>IF(Deník!$D299&lt;&gt;"",IF(AND(Deník!$D299&gt;=AY$2,Deník!$D299&lt;=AY$3),IF(AND(Deník!$R299&gt;=0,Deník!$R299&lt;=1),"BE",Deník!$R299),""),"")</f>
        <v/>
      </c>
      <c r="AZ299" s="63" t="str">
        <f>IF(Deník!$D299&lt;&gt;"",IF(AND(Deník!$D299&gt;=AZ$2,Deník!$D299&lt;=AZ$3),IF(AND(Deník!$R299&gt;=0,Deník!$R299&lt;=1),"BE",Deník!$R299),""),"")</f>
        <v/>
      </c>
      <c r="BA299" s="63" t="str">
        <f>IF(Deník!$D299&lt;&gt;"",IF(AND(Deník!$D299&gt;=BA$2,Deník!$D299&lt;=BA$3),IF(AND(Deník!$R299&gt;=0,Deník!$R299&lt;=1),"BE",Deník!$R299),""),"")</f>
        <v/>
      </c>
      <c r="BB299" s="63" t="str">
        <f>IF(Deník!$D299&lt;&gt;"",IF(AND(Deník!$D299&gt;=BB$2,Deník!$D299&lt;=BB$3),IF(AND(Deník!$R299&gt;=0,Deník!$R299&lt;=1),"BE",Deník!$R299),""),"")</f>
        <v/>
      </c>
      <c r="BC299" s="71" t="str">
        <f>IF(Deník!$D299&lt;&gt;"",IF(AND(Deník!$D299&gt;=BC$2,Deník!$D299&lt;=BC$3),IF(AND(Deník!$R299&gt;=0,Deník!$R299&lt;=1),"BE",Deník!$R299),""),"")</f>
        <v/>
      </c>
      <c r="BD299" s="20" t="str">
        <f>IF(Deník!$J300="S",(Deník!$M300-Deník!$K300),IF(Deník!$J300="L",(Deník!$K300-Deník!$M300),""))</f>
        <v/>
      </c>
      <c r="BE299" s="20" t="str">
        <f>IF(Deník!$J300="S",(Deník!$K300-Deník!$O300),IF(Deník!$J300="L",(Deník!$O300-Deník!$K300),""))</f>
        <v/>
      </c>
      <c r="BF299" s="20" t="str">
        <f>IF(Deník!$J300="S",(Deník!$K300-Deník!$L300),IF(Deník!$J300="L",(Deník!$L300-Deník!$K300),""))</f>
        <v/>
      </c>
      <c r="BG299" s="20" t="str">
        <f>IF(Deník!$J300="S",(Deník!$K300-Deník!$S300),IF(Deník!$J300="L",(Deník!$S300-Deník!$K300),""))</f>
        <v/>
      </c>
      <c r="BH299" s="20" t="str">
        <f>IF(Deník!$J300="S",(Deník!$K300-Deník!$U300),IF(Deník!$J300="L",(Deník!$U300-Deník!$K300),""))</f>
        <v/>
      </c>
      <c r="BI299" s="20" t="str">
        <f>IF(Deník!$R299&gt;1,Deník!$R299,"")</f>
        <v/>
      </c>
      <c r="BJ299" s="20" t="str">
        <f>IF(Deník!$R299&lt;0,Deník!$R299,"")</f>
        <v/>
      </c>
      <c r="BK299" s="17"/>
      <c r="BM299" s="233" t="str">
        <f>IF(Deník!$R299&lt;&gt;"",IF(Deník!$Y299=Statistika!$F$78,IF(AND(Deník!$R299&gt;=0,Deník!$R299&lt;=1),"BE",Deník!$R299),""),"")</f>
        <v/>
      </c>
      <c r="BN299" s="233" t="str">
        <f>IF(Deník!$R299&lt;&gt;"",IF(Deník!$Y299=Statistika!$F$79,IF(AND(Deník!$R299&gt;=0,Deník!$R299&lt;=1),"BE",Deník!$R299),""),"")</f>
        <v/>
      </c>
      <c r="BO299" s="233" t="str">
        <f>IF(Deník!$R299&lt;&gt;"",IF(Deník!$Y299=Statistika!$F$80,IF(AND(Deník!$R299&gt;=0,Deník!$R299&lt;=1),"BE",Deník!$R299),""),"")</f>
        <v/>
      </c>
      <c r="BP299" s="233" t="str">
        <f>IF(Deník!$R299&lt;&gt;"",IF(Deník!$Y299=Statistika!$F$81,IF(AND(Deník!$R299&gt;=0,Deník!$R299&lt;=1),"BE",Deník!$R299),""),"")</f>
        <v/>
      </c>
      <c r="BQ299" s="233" t="str">
        <f>IF(Deník!$R299&lt;&gt;"",IF(Deník!$Y299=Statistika!$F$82,IF(AND(Deník!$R299&gt;=0,Deník!$R299&lt;=1),"BE",Deník!$R299),""),"")</f>
        <v/>
      </c>
      <c r="BR299" s="233" t="str">
        <f>IF(Deník!$R299&lt;&gt;"",IF(Deník!$Y299=Statistika!$F$83,IF(AND(Deník!$R299&gt;=0,Deník!$R299&lt;=1),"BE",Deník!$R299),""),"")</f>
        <v/>
      </c>
      <c r="BS299" s="233" t="str">
        <f>IF(Deník!$R299&lt;&gt;"",IF(Deník!$Y299=Statistika!$F$84,IF(AND(Deník!$R299&gt;=0,Deník!$R299&lt;=1),"BE",Deník!$R299),""),"")</f>
        <v/>
      </c>
      <c r="BT299" s="233" t="str">
        <f>IF(Deník!$R299&lt;&gt;"",IF(Deník!$Y299=Statistika!$F$85,IF(AND(Deník!$R299&gt;=0,Deník!$R299&lt;=1),"BE",Deník!$R299),""),"")</f>
        <v/>
      </c>
      <c r="BU299" s="233" t="str">
        <f>IF(Deník!$R299&lt;&gt;"",IF(Deník!$Y299=Statistika!$F$86,IF(AND(Deník!$R299&gt;=0,Deník!$R299&lt;=1),"BE",Deník!$R299),""),"")</f>
        <v/>
      </c>
      <c r="BV299" s="233" t="str">
        <f>IF(Deník!$R299&lt;&gt;"",IF(Deník!$Y299=Statistika!$F$87,IF(AND(Deník!$R299&gt;=0,Deník!$R299&lt;=1),"BE",Deník!$R299),""),"")</f>
        <v/>
      </c>
      <c r="BW299" s="233" t="str">
        <f>IF(Deník!$R299&lt;&gt;"",IF(Deník!$Y299=Statistika!$F$88,IF(AND(Deník!$R299&gt;=0,Deník!$R299&lt;=1),"BE",Deník!$R299),""),"")</f>
        <v/>
      </c>
      <c r="BX299" s="233" t="str">
        <f>IF(Deník!$R299&lt;&gt;"",IF(Deník!$Y299=Statistika!$F$89,IF(AND(Deník!$R299&gt;=0,Deník!$R299&lt;=1),"BE",Deník!$R299),""),"")</f>
        <v/>
      </c>
      <c r="BY299" s="233" t="str">
        <f>IF(Deník!$R299&lt;&gt;"",IF(Deník!$Y299=Statistika!$F$90,IF(AND(Deník!$R299&gt;=0,Deník!$R299&lt;=1),"BE",Deník!$R299),""),"")</f>
        <v/>
      </c>
      <c r="BZ299" s="233" t="str">
        <f>IF(Deník!$R299&lt;&gt;"",IF(Deník!$Y299=Statistika!$F$91,IF(AND(Deník!$R299&gt;=0,Deník!$R299&lt;=1),"BE",Deník!$R299),""),"")</f>
        <v/>
      </c>
      <c r="CA299" s="233"/>
      <c r="CB299" s="233" t="str">
        <f>IF(Deník!$R299&lt;&gt;"",IF(Deník!$AB299="SL",IF(AND(Deník!$R299&gt;=0,Deník!$R299&lt;=1),"BE",Deník!$R299),""),"")</f>
        <v/>
      </c>
      <c r="CC299" s="233" t="str">
        <f>IF(Deník!$R299&lt;&gt;"",IF(Deník!$AB299="BE10",IF(AND(Deník!$R299&gt;=0,Deník!$R299&lt;=1),"BE",Deník!$R299),""),"")</f>
        <v/>
      </c>
      <c r="CD299" s="233" t="str">
        <f>IF(Deník!$R299&lt;&gt;"",IF(Deník!$AB299="BE15",IF(AND(Deník!$R299&gt;=0,Deník!$R299&lt;=1),"BE",Deník!$R299),""),"")</f>
        <v/>
      </c>
      <c r="CE299" s="233" t="str">
        <f>IF(Deník!$R299&lt;&gt;"",IF(Deník!$AB299="BE20",IF(AND(Deník!$R299&gt;=0,Deník!$R299&lt;=1),"BE",Deník!$R299),""),"")</f>
        <v/>
      </c>
      <c r="CF299" s="233" t="str">
        <f>IF(Deník!$R299&lt;&gt;"",IF(Deník!$AB299="TP1",IF(AND(Deník!$R299&gt;=0,Deník!$R299&lt;=1),"BE",Deník!$R299),""),"")</f>
        <v/>
      </c>
      <c r="CG299" s="233" t="str">
        <f>IF(Deník!$R299&lt;&gt;"",IF(Deník!$AB299="TP2",IF(AND(Deník!$R299&gt;=0,Deník!$R299&lt;=1),"BE",Deník!$R299),""),"")</f>
        <v/>
      </c>
      <c r="CH299" s="233" t="str">
        <f>IF(Deník!$R299&lt;&gt;"",IF(Deník!$AB299="TP3",IF(AND(Deník!$R299&gt;=0,Deník!$R299&lt;=1),"BE",Deník!$R299),""),"")</f>
        <v/>
      </c>
      <c r="CI299" s="233" t="str">
        <f>IF(Deník!$R299&lt;&gt;"",IF(Deník!$AB299="Trailing SL",IF(AND(Deník!$R299&gt;=0,Deník!$R299&lt;=1),"BE",Deník!$R299),""),"")</f>
        <v/>
      </c>
      <c r="CJ299" s="233" t="str">
        <f>IF(Deník!$R299&lt;&gt;"",IF(Deník!$AB299="Manual",IF(AND(Deník!$R299&gt;=0,Deník!$R299&lt;=1),"BE",Deník!$R299),""),"")</f>
        <v/>
      </c>
      <c r="CK299" s="233"/>
      <c r="CL299" s="233" t="str">
        <f>IF(Deník!$R299&lt;0,IF(Deník!$AC299=Statistika!$F$117,Deník!$R299,""),"")</f>
        <v/>
      </c>
      <c r="CM299" s="233" t="str">
        <f>IF(Deník!$R299&lt;0,IF(Deník!$AC299=Statistika!$F$118,Deník!$R299,""),"")</f>
        <v/>
      </c>
      <c r="CN299" s="233" t="str">
        <f>IF(Deník!$R299&lt;0,IF(Deník!$AC299=Statistika!$F$119,Deník!$R299,""),"")</f>
        <v/>
      </c>
      <c r="CO299" s="233" t="str">
        <f>IF(Deník!$R299&lt;0,IF(Deník!$AC299=Statistika!$F$120,Deník!$R299,""),"")</f>
        <v/>
      </c>
      <c r="CP299" s="233" t="str">
        <f>IF(Deník!$R299&lt;0,IF(Deník!$AC299=Statistika!$F$121,Deník!$R299,""),"")</f>
        <v/>
      </c>
      <c r="CQ299" s="233" t="str">
        <f>IF(Deník!$R299&lt;0,IF(Deník!$AC299=Statistika!$F$122,Deník!$R299,""),"")</f>
        <v/>
      </c>
      <c r="CR299" s="233" t="str">
        <f>IF(Deník!$R299&lt;0,IF(Deník!$AC299=Statistika!$F$123,Deník!$R299,""),"")</f>
        <v/>
      </c>
      <c r="CS299" s="233" t="str">
        <f>IF(Deník!$R299&lt;0,IF(Deník!$AC299=Statistika!$F$124,Deník!$R299,""),"")</f>
        <v/>
      </c>
      <c r="CT299" s="233" t="str">
        <f>IF(Deník!$R299&lt;0,IF(Deník!$AC299=Statistika!$F$125,Deník!$R299,""),"")</f>
        <v/>
      </c>
      <c r="CU299" s="233"/>
      <c r="CV299" s="233" t="str">
        <f>IF(Deník!$R299&lt;0,IF(Deník!$AD299=$CV$2,Deník!$R299,""),"")</f>
        <v/>
      </c>
      <c r="CW299" s="233" t="str">
        <f>IF(Deník!$R299&lt;0,IF(Deník!$AD299=$CW$2,Deník!$R299,""),"")</f>
        <v/>
      </c>
      <c r="CX299" s="233" t="str">
        <f>IF(Deník!$R299&lt;0,IF(Deník!$AD299=$CX$2,Deník!$R299,""),"")</f>
        <v/>
      </c>
      <c r="CY299" s="233" t="str">
        <f>IF(Deník!$R299&lt;0,IF(Deník!$AD299=$CY$2,Deník!$R299,""),"")</f>
        <v/>
      </c>
      <c r="CZ299" s="233" t="str">
        <f>IF(Deník!$R299&lt;0,IF(Deník!$AD299=$CZ$2,Deník!$R299,""),"")</f>
        <v/>
      </c>
      <c r="DL299" s="221">
        <f t="shared" si="14"/>
        <v>93847.029999999984</v>
      </c>
      <c r="DM299" s="220">
        <f t="shared" si="13"/>
        <v>-6.1529700000000132E-2</v>
      </c>
      <c r="DO299" s="50">
        <f>Deník!W300</f>
        <v>0</v>
      </c>
      <c r="DP299" s="102" t="str">
        <f>IF(AND(Deník!W300&gt;0),1,"")</f>
        <v/>
      </c>
      <c r="DQ299" s="102">
        <f>IF(AND(Deník!W300&lt;=0),1,"")</f>
        <v>1</v>
      </c>
      <c r="DR299" s="227"/>
      <c r="DS299" s="228"/>
      <c r="DT299" s="85"/>
      <c r="DU299" s="54">
        <f>IF(MONTH(Deník!$C299)=DU$2,Deník!$W299,"")</f>
        <v>0</v>
      </c>
      <c r="DV299" s="222" t="str">
        <f>IF(MONTH(Deník!$C299)=DV$2,Deník!$W299,"")</f>
        <v/>
      </c>
      <c r="DW299" s="222" t="str">
        <f>IF(MONTH(Deník!$C299)=DW$2,Deník!$W299,"")</f>
        <v/>
      </c>
      <c r="DX299" s="222" t="str">
        <f>IF(MONTH(Deník!$C299)=DX$2,Deník!$W299,"")</f>
        <v/>
      </c>
      <c r="DY299" s="222" t="str">
        <f>IF(MONTH(Deník!$C299)=DY$2,Deník!$W299,"")</f>
        <v/>
      </c>
      <c r="DZ299" s="222" t="str">
        <f>IF(MONTH(Deník!$C299)=DZ$2,Deník!$W299,"")</f>
        <v/>
      </c>
      <c r="EA299" s="222" t="str">
        <f>IF(MONTH(Deník!$C299)=EA$2,Deník!$W299,"")</f>
        <v/>
      </c>
      <c r="EB299" s="222" t="str">
        <f>IF(MONTH(Deník!$C299)=EB$2,Deník!$W299,"")</f>
        <v/>
      </c>
      <c r="EC299" s="222" t="str">
        <f>IF(MONTH(Deník!$C299)=EC$2,Deník!$W299,"")</f>
        <v/>
      </c>
      <c r="ED299" s="222" t="str">
        <f>IF(MONTH(Deník!$C299)=ED$2,Deník!$W299,"")</f>
        <v/>
      </c>
      <c r="EE299" s="222" t="str">
        <f>IF(MONTH(Deník!$C299)=EE$2,Deník!$W299,"")</f>
        <v/>
      </c>
      <c r="EF299" s="222" t="str">
        <f>IF(MONTH(Deník!$C299)=EF$2,Deník!$W299,"")</f>
        <v/>
      </c>
      <c r="EI299" s="600" t="str">
        <f>IF(Deník!$W299&lt;&gt;"",IF(Deník!$B299=Statistika!$F$63,Deník!$W299,""),"")</f>
        <v/>
      </c>
      <c r="EJ299" s="13" t="str">
        <f>IF(Deník!$W299&lt;&gt;"",IF(Deník!$B299=Statistika!$F$64,Deník!$W299,""),"")</f>
        <v/>
      </c>
      <c r="EK299" s="13" t="str">
        <f>IF(Deník!$W299&lt;&gt;"",IF(Deník!$B299=Statistika!$F$65,Deník!$W299,""),"")</f>
        <v/>
      </c>
      <c r="EL299" s="13" t="str">
        <f>IF(Deník!$W299&lt;&gt;"",IF(Deník!$B299=Statistika!$F$66,Deník!$W299,""),"")</f>
        <v/>
      </c>
      <c r="EM299" s="13" t="str">
        <f>IF(Deník!$W299&lt;&gt;"",IF(Deník!$B299=Statistika!$F$67,Deník!$W299,""),"")</f>
        <v/>
      </c>
      <c r="EN299" s="13" t="str">
        <f>IF(Deník!$W299&lt;&gt;"",IF(Deník!$B299=Statistika!$F$68,Deník!$W299,""),"")</f>
        <v/>
      </c>
      <c r="EO299" s="13" t="str">
        <f>IF(Deník!$W299&lt;&gt;"",IF(Deník!$B299=Statistika!$F$69,Deník!$W299,""),"")</f>
        <v/>
      </c>
      <c r="EP299" s="601" t="str">
        <f>IF(Deník!$W299&lt;&gt;"",IF(Deník!$B299=Statistika!$F$70,Deník!$W299,""),"")</f>
        <v/>
      </c>
      <c r="EQ299" s="90"/>
      <c r="ER299" s="63" t="str">
        <f>IF(Deník!$W299&lt;&gt;"",IF(Deník!$J299="L",Deník!$W299,""),"")</f>
        <v/>
      </c>
      <c r="ES299" s="13" t="str">
        <f>IF(Deník!$W299&lt;&gt;"",IF(Deník!$J299="S",Deník!$W299,""),"")</f>
        <v/>
      </c>
      <c r="ET299" s="95"/>
      <c r="EU299" s="88"/>
      <c r="EV299" s="63" t="str">
        <f>IF(WEEKDAY(Deník!$C299,2)=1,Deník!$W299,"")</f>
        <v/>
      </c>
      <c r="EW299" s="13" t="str">
        <f>IF(WEEKDAY(Deník!$C299,2)=2,Deník!$W299,"")</f>
        <v/>
      </c>
      <c r="EX299" s="13" t="str">
        <f>IF(WEEKDAY(Deník!$C299,2)=3,Deník!$W299,"")</f>
        <v/>
      </c>
      <c r="EY299" s="13" t="str">
        <f>IF(WEEKDAY(Deník!$C299,2)=4,Deník!$W299,"")</f>
        <v/>
      </c>
      <c r="EZ299" s="60" t="str">
        <f>IF(WEEKDAY(Deník!$C299,2)=5,Deník!$W299,"")</f>
        <v/>
      </c>
      <c r="FA299" s="99"/>
      <c r="FB299" s="100">
        <f>Deník!D299</f>
        <v>0</v>
      </c>
      <c r="FC299" s="63">
        <f>IF($FB299&lt;&gt;"",IF(AND($FB299&gt;=FC$2,$FB299&lt;=FC$3),Deník!$W299,""))</f>
        <v>0</v>
      </c>
      <c r="FD299" s="63" t="str">
        <f>IF($FB299&lt;&gt;"",IF(AND($FB299&gt;=FD$2,$FB299&lt;=FD$3),Deník!$W299,""))</f>
        <v/>
      </c>
      <c r="FE299" s="63" t="str">
        <f>IF($FB299&lt;&gt;"",IF(AND($FB299&gt;=FE$2,$FB299&lt;=FE$3),Deník!$W299,""))</f>
        <v/>
      </c>
      <c r="FF299" s="63" t="str">
        <f>IF($FB299&lt;&gt;"",IF(AND($FB299&gt;=FF$2,$FB299&lt;=FF$3),Deník!$W299,""))</f>
        <v/>
      </c>
      <c r="FG299" s="63" t="str">
        <f>IF($FB299&lt;&gt;"",IF(AND($FB299&gt;=FG$2,$FB299&lt;=FG$3),Deník!$W299,""))</f>
        <v/>
      </c>
      <c r="FH299" s="63" t="str">
        <f>IF($FB299&lt;&gt;"",IF(AND($FB299&gt;=FH$2,$FB299&lt;=FH$3),Deník!$W299,""))</f>
        <v/>
      </c>
      <c r="FI299" s="63" t="str">
        <f>IF($FB299&lt;&gt;"",IF(AND($FB299&gt;=FI$2,$FB299&lt;=FI$3),Deník!$W299,""))</f>
        <v/>
      </c>
      <c r="FJ299" s="63" t="str">
        <f>IF($FB299&lt;&gt;"",IF(AND($FB299&gt;=FJ$2,$FB299&lt;=FJ$3),Deník!$W299,""))</f>
        <v/>
      </c>
      <c r="FK299" s="63" t="str">
        <f>IF($FB299&lt;&gt;"",IF(AND($FB299&gt;=FK$2,$FB299&lt;=FK$3),Deník!$W299,""))</f>
        <v/>
      </c>
      <c r="FL299" s="63" t="str">
        <f>IF($FB299&lt;&gt;"",IF(AND($FB299&gt;=FL$2,$FB299&lt;=FL$3),Deník!$W299,""))</f>
        <v/>
      </c>
      <c r="FM299" s="63" t="str">
        <f>IF($FB299&lt;&gt;"",IF(AND($FB299&gt;=FM$2,$FB299&lt;=FM$3),Deník!$W299,""))</f>
        <v/>
      </c>
      <c r="FN299" s="13"/>
      <c r="FO299" s="20" t="str">
        <f>IF(Deník!$W299&gt;1,Deník!$W299,"")</f>
        <v/>
      </c>
      <c r="FP299" s="20" t="str">
        <f>IF(Deník!$W299&lt;0,Deník!$W299,"")</f>
        <v/>
      </c>
      <c r="FQ299" s="17"/>
      <c r="FS299" s="233"/>
      <c r="FT299" s="233" t="str">
        <f>IF(Deník!$W299&lt;&gt;"",IF(Deník!$Y299=Statistika!$F$78,Deník!$W299,""),"")</f>
        <v/>
      </c>
      <c r="FU299" s="233" t="str">
        <f>IF(Deník!$W299&lt;&gt;"",IF(Deník!$Y299=Statistika!$F$79,Deník!$W299,""),"")</f>
        <v/>
      </c>
      <c r="FV299" s="233" t="str">
        <f>IF(Deník!$W299&lt;&gt;"",IF(Deník!$Y299=Statistika!$F$80,Deník!$W299,""),"")</f>
        <v/>
      </c>
      <c r="FW299" s="233" t="str">
        <f>IF(Deník!$W299&lt;&gt;"",IF(Deník!$Y299=Statistika!$F$81,Deník!$W299,""),"")</f>
        <v/>
      </c>
      <c r="FX299" s="233" t="str">
        <f>IF(Deník!$W299&lt;&gt;"",IF(Deník!$Y299=Statistika!$F$82,Deník!$W299,""),"")</f>
        <v/>
      </c>
      <c r="FY299" s="233" t="str">
        <f>IF(Deník!$W299&lt;&gt;"",IF(Deník!$Y299=Statistika!$F$83,Deník!$W299,""),"")</f>
        <v/>
      </c>
      <c r="FZ299" s="233" t="str">
        <f>IF(Deník!$W299&lt;&gt;"",IF(Deník!$Y299=Statistika!$F$84,Deník!$W299,""),"")</f>
        <v/>
      </c>
      <c r="GA299" s="233" t="str">
        <f>IF(Deník!$W299&lt;&gt;"",IF(Deník!$Y299=Statistika!$F$85,Deník!$W299,""),"")</f>
        <v/>
      </c>
      <c r="GB299" s="233" t="str">
        <f>IF(Deník!$W299&lt;&gt;"",IF(Deník!$Y299=Statistika!$F$86,Deník!$W299,""),"")</f>
        <v/>
      </c>
      <c r="GC299" s="233" t="str">
        <f>IF(Deník!$W299&lt;&gt;"",IF(Deník!$Y299=Statistika!$F$87,Deník!$W299,""),"")</f>
        <v/>
      </c>
      <c r="GD299" s="233" t="str">
        <f>IF(Deník!$W299&lt;&gt;"",IF(Deník!$Y299=Statistika!$F$88,Deník!$W299,""),"")</f>
        <v/>
      </c>
      <c r="GE299" s="233" t="str">
        <f>IF(Deník!$W299&lt;&gt;"",IF(Deník!$Y299=Statistika!$F$89,Deník!$W299,""),"")</f>
        <v/>
      </c>
      <c r="GF299" s="233" t="str">
        <f>IF(Deník!$W299&lt;&gt;"",IF(Deník!$Y299=Statistika!$F$90,Deník!$W299,""),"")</f>
        <v/>
      </c>
      <c r="GG299" s="233" t="str">
        <f>IF(Deník!$W299&lt;&gt;"",IF(Deník!$Y299=Statistika!$F$91,Deník!$W299,""),"")</f>
        <v/>
      </c>
      <c r="GH299" s="233"/>
      <c r="GI299" s="233" t="str">
        <f>IF(Deník!$W299&lt;&gt;"",IF(Deník!$AB299=Statistika!$L$100,Deník!$W299,""),"")</f>
        <v/>
      </c>
      <c r="GJ299" s="233" t="str">
        <f>IF(Deník!$W299&lt;&gt;"",IF(Deník!$AB299=Statistika!$L$101,Deník!$W299,""),"")</f>
        <v/>
      </c>
      <c r="GK299" s="233" t="str">
        <f>IF(Deník!$W299&lt;&gt;"",IF(Deník!$AB299=Statistika!$L$102,Deník!$W299,""),"")</f>
        <v/>
      </c>
      <c r="GL299" s="233" t="str">
        <f>IF(Deník!$W299&lt;&gt;"",IF(Deník!$AB299=Statistika!$L$103,Deník!$W299,""),"")</f>
        <v/>
      </c>
      <c r="GM299" s="233" t="str">
        <f>IF(Deník!$W299&lt;&gt;"",IF(Deník!$AB299=Statistika!$L$104,Deník!$W299,""),"")</f>
        <v/>
      </c>
      <c r="GN299" s="233" t="str">
        <f>IF(Deník!$W299&lt;&gt;"",IF(Deník!$AB299=Statistika!$L$105,Deník!$W299,""),"")</f>
        <v/>
      </c>
      <c r="GO299" s="233" t="str">
        <f>IF(Deník!$W299&lt;&gt;"",IF(Deník!$AB299=Statistika!$L$106,Deník!$W299,""),"")</f>
        <v/>
      </c>
      <c r="GP299" s="233" t="str">
        <f>IF(Deník!$W299&lt;&gt;"",IF(Deník!$AB299=Statistika!$L$107,Deník!$W299,""),"")</f>
        <v/>
      </c>
      <c r="GQ299" s="233" t="str">
        <f>IF(Deník!$W299&lt;&gt;"",IF(Deník!$AB299=Statistika!$L$108,Deník!$W299,""),"")</f>
        <v/>
      </c>
      <c r="GS299" s="233" t="str">
        <f>IF(Deník!$W299&lt;0,IF(Deník!$AC299=Statistika!$F$117,Deník!$W299,""),"")</f>
        <v/>
      </c>
      <c r="GT299" s="233" t="str">
        <f>IF(Deník!$W299&lt;0,IF(Deník!$AC299=Statistika!$F$118,Deník!$W299,""),"")</f>
        <v/>
      </c>
      <c r="GU299" s="233" t="str">
        <f>IF(Deník!$W299&lt;0,IF(Deník!$AC299=Statistika!$F$119,Deník!$W299,""),"")</f>
        <v/>
      </c>
      <c r="GV299" s="233" t="str">
        <f>IF(Deník!$W299&lt;0,IF(Deník!$AC299=Statistika!$F$120,Deník!$W299,""),"")</f>
        <v/>
      </c>
      <c r="GW299" s="233" t="str">
        <f>IF(Deník!$W299&lt;0,IF(Deník!$AC299=Statistika!$F$121,Deník!$W299,""),"")</f>
        <v/>
      </c>
      <c r="GX299" s="233" t="str">
        <f>IF(Deník!$W299&lt;0,IF(Deník!$AC299=Statistika!$F$122,Deník!$W299,""),"")</f>
        <v/>
      </c>
      <c r="GY299" s="233" t="str">
        <f>IF(Deník!$W299&lt;0,IF(Deník!$AC299=Statistika!$F$123,Deník!$W299,""),"")</f>
        <v/>
      </c>
      <c r="GZ299" s="233" t="str">
        <f>IF(Deník!$W299&lt;0,IF(Deník!$AC299=Statistika!$F$124,Deník!$W299,""),"")</f>
        <v/>
      </c>
      <c r="HA299" s="233" t="str">
        <f>IF(Deník!$W299&lt;0,IF(Deník!$AC299=Statistika!$F$125,Deník!$W299,""),"")</f>
        <v/>
      </c>
      <c r="HC299" s="233" t="str">
        <f>IF(Deník!$W299&lt;0,IF(Deník!$AD299=Statistika!$F$133,Deník!$W299,""),"")</f>
        <v/>
      </c>
      <c r="HD299" s="233" t="str">
        <f>IF(Deník!$W299&lt;0,IF(Deník!$AD299=Statistika!$F$134,Deník!$W299,""),"")</f>
        <v/>
      </c>
      <c r="HE299" s="233" t="str">
        <f>IF(Deník!$W299&lt;0,IF(Deník!$AD299=Statistika!$F$135,Deník!$W299,""),"")</f>
        <v/>
      </c>
      <c r="HF299" s="233" t="str">
        <f>IF(Deník!$W299&lt;0,IF(Deník!$AD299=Statistika!$F$136,Deník!$W299,""),"")</f>
        <v/>
      </c>
      <c r="HG299" s="233" t="str">
        <f>IF(Deník!$W299&lt;0,IF(Deník!$AD299=Statistika!$F$137,Deník!$W299,""),"")</f>
        <v/>
      </c>
      <c r="ID299" s="8">
        <f>Tabulka4[[#This Row],[Sloupec3]]</f>
        <v>0</v>
      </c>
      <c r="IE299" s="17" t="str">
        <f>IF(AND([1]Deník!$C299&gt;='[1]Měsíční shrnutí'!$D$1,[1]Deník!$C299&lt;='[1]Měsíční shrnutí'!$F$1),[1]Deník!$X299,"")</f>
        <v/>
      </c>
    </row>
    <row r="300" spans="1:239">
      <c r="A300" s="8">
        <f>Deník!C301</f>
        <v>0</v>
      </c>
      <c r="B300" s="50" t="str">
        <f>Deník!R301</f>
        <v/>
      </c>
      <c r="C300" s="102" t="str">
        <f>IF(AND(Deník!R301&gt;1,Deník!R301&lt;&gt;""),1,"")</f>
        <v/>
      </c>
      <c r="D300" s="102" t="str">
        <f>IF(AND(Deník!R301&lt;=0,Deník!R301&lt;&gt;""),1,"")</f>
        <v/>
      </c>
      <c r="E300" s="103" t="str">
        <f>IF(AND(Deník!R301&gt;=0,Deník!R301&lt;=1),1,"")</f>
        <v/>
      </c>
      <c r="F300" s="79" t="str">
        <f>IF(Deník!R301&lt;&gt;"",Deník!R301+F299,"")</f>
        <v/>
      </c>
      <c r="G300" s="85"/>
      <c r="H300" s="54" t="str">
        <f>IF(MONTH(Deník!$C300)=H$2,IF(AND(Deník!$R300&gt;=0,Deník!$R300&lt;=1),"BE",Deník!$R300),"")</f>
        <v/>
      </c>
      <c r="I300" s="11" t="str">
        <f>IF(MONTH(Deník!$C300)=I$2,IF(AND(Deník!$R300&gt;=0,Deník!$R300&lt;=1),"BE",Deník!$R300),"")</f>
        <v/>
      </c>
      <c r="J300" s="11" t="str">
        <f>IF(MONTH(Deník!$C300)=J$2,IF(AND(Deník!$R300&gt;=0,Deník!$R300&lt;=1),"BE",Deník!$R300),"")</f>
        <v/>
      </c>
      <c r="K300" s="11" t="str">
        <f>IF(MONTH(Deník!$C300)=K$2,IF(AND(Deník!$R300&gt;=0,Deník!$R300&lt;=1),"BE",Deník!$R300),"")</f>
        <v/>
      </c>
      <c r="L300" s="11" t="str">
        <f>IF(MONTH(Deník!$C300)=L$2,IF(AND(Deník!$R300&gt;=0,Deník!$R300&lt;=1),"BE",Deník!$R300),"")</f>
        <v/>
      </c>
      <c r="M300" s="11" t="str">
        <f>IF(MONTH(Deník!$C300)=M$2,IF(AND(Deník!$R300&gt;=0,Deník!$R300&lt;=1),"BE",Deník!$R300),"")</f>
        <v/>
      </c>
      <c r="N300" s="11" t="str">
        <f>IF(MONTH(Deník!$C300)=N$2,IF(AND(Deník!$R300&gt;=0,Deník!$R300&lt;=1),"BE",Deník!$R300),"")</f>
        <v/>
      </c>
      <c r="O300" s="11" t="str">
        <f>IF(MONTH(Deník!$C300)=O$2,IF(AND(Deník!$R300&gt;=0,Deník!$R300&lt;=1),"BE",Deník!$R300),"")</f>
        <v/>
      </c>
      <c r="P300" s="11" t="str">
        <f>IF(MONTH(Deník!$C300)=P$2,IF(AND(Deník!$R300&gt;=0,Deník!$R300&lt;=1),"BE",Deník!$R300),"")</f>
        <v/>
      </c>
      <c r="Q300" s="11" t="str">
        <f>IF(MONTH(Deník!$C300)=Q$2,IF(AND(Deník!$R300&gt;=0,Deník!$R300&lt;=1),"BE",Deník!$R300),"")</f>
        <v/>
      </c>
      <c r="R300" s="11" t="str">
        <f>IF(MONTH(Deník!$C300)=R$2,IF(AND(Deník!$R300&gt;=0,Deník!$R300&lt;=1),"BE",Deník!$R300),"")</f>
        <v/>
      </c>
      <c r="S300" s="57" t="str">
        <f>IF(MONTH(Deník!$C300)=S$2,IF(AND(Deník!$R300&gt;=0,Deník!$R300&lt;=1),"BE",Deník!$R300),"")</f>
        <v/>
      </c>
      <c r="U300" s="12"/>
      <c r="V300" s="12"/>
      <c r="X300" s="600" t="str">
        <f>IF(Deník!$R300&lt;&gt;"",IF(Deník!$B300=Statistika!$F$63,IF(AND(Deník!$R300&gt;=0,Deník!$R300&lt;=1),"BE",Deník!$R300),""),"")</f>
        <v/>
      </c>
      <c r="Y300" s="13" t="str">
        <f>IF(Deník!$R300&lt;&gt;"",IF(Deník!$B300=Statistika!$F$64,IF(AND(Deník!$R300&gt;=0,Deník!$R300&lt;=1),"BE",Deník!$R300),""),"")</f>
        <v/>
      </c>
      <c r="Z300" s="13" t="str">
        <f>IF(Deník!$R300&lt;&gt;"",IF(Deník!$B300=Statistika!$F$65,IF(AND(Deník!$R300&gt;=0,Deník!$R300&lt;=1),"BE",Deník!$R300),""),"")</f>
        <v/>
      </c>
      <c r="AA300" s="13" t="str">
        <f>IF(Deník!$R300&lt;&gt;"",IF(Deník!$B300=Statistika!$F$66,IF(AND(Deník!$R300&gt;=0,Deník!$R300&lt;=1),"BE",Deník!$R300),""),"")</f>
        <v/>
      </c>
      <c r="AB300" s="13" t="str">
        <f>IF(Deník!$R300&lt;&gt;"",IF(Deník!$B300=Statistika!$F$67,IF(AND(Deník!$R300&gt;=0,Deník!$R300&lt;=1),"BE",Deník!$R300),""),"")</f>
        <v/>
      </c>
      <c r="AC300" s="13" t="str">
        <f>IF(Deník!$R300&lt;&gt;"",IF(Deník!$B300=Statistika!$F$68,IF(AND(Deník!$R300&gt;=0,Deník!$R300&lt;=1),"BE",Deník!$R300),""),"")</f>
        <v/>
      </c>
      <c r="AD300" s="13" t="str">
        <f>IF(Deník!$R300&lt;&gt;"",IF(Deník!$B300=Statistika!$F$69,IF(AND(Deník!$R300&gt;=0,Deník!$R300&lt;=1),"BE",Deník!$R300),""),"")</f>
        <v/>
      </c>
      <c r="AE300" s="601" t="str">
        <f>IF(Deník!$R300&lt;&gt;"",IF(Deník!$B300=Statistika!$F$70,IF(AND(Deník!$R300&gt;=0,Deník!$R300&lt;=1),"BE",Deník!$R300),""),"")</f>
        <v/>
      </c>
      <c r="AF300" s="90"/>
      <c r="AG300" s="63" t="str">
        <f>IF(Deník!$R300&lt;&gt;"",IF(Deník!$J300="L",IF(AND(Deník!$R300&gt;=0,Deník!$R300&lt;=1),"BE",Deník!$R300),""),"")</f>
        <v/>
      </c>
      <c r="AH300" s="13" t="str">
        <f>IF(Deník!$R300&lt;&gt;"",IF(Deník!$J300="S",IF(AND(Deník!$R300&gt;=0,Deník!$R300&lt;=1),"BE",Deník!$R300),""),"")</f>
        <v/>
      </c>
      <c r="AI300" s="95"/>
      <c r="AJ300" s="71" t="str">
        <f>IF(Deník!N301&lt;&gt;"",Deník!N301*-1,"")</f>
        <v/>
      </c>
      <c r="AK300" s="88"/>
      <c r="AL300" s="63" t="str">
        <f>IF(WEEKDAY(Deník!$C300,2)=1,IF(AND(Deník!$R300&gt;=0,Deník!$R300&lt;=1),"BE",Deník!$R300),"")</f>
        <v/>
      </c>
      <c r="AM300" s="13" t="str">
        <f>IF(WEEKDAY(Deník!$C300,2)=2,IF(AND(Deník!$R300&gt;=0,Deník!$R300&lt;=1),"BE",Deník!$R300),"")</f>
        <v/>
      </c>
      <c r="AN300" s="13" t="str">
        <f>IF(WEEKDAY(Deník!$C300,2)=3,IF(AND(Deník!$R300&gt;=0,Deník!$R300&lt;=1),"BE",Deník!$R300),"")</f>
        <v/>
      </c>
      <c r="AO300" s="13" t="str">
        <f>IF(WEEKDAY(Deník!$C300,2)=4,IF(AND(Deník!$R300&gt;=0,Deník!$R300&lt;=1),"BE",Deník!$R300),"")</f>
        <v/>
      </c>
      <c r="AP300" s="60" t="str">
        <f>IF(WEEKDAY(Deník!$C300,2)=5,IF(AND(Deník!$R300&gt;=0,Deník!$R300&lt;=1),"BE",Deník!$R300),"")</f>
        <v/>
      </c>
      <c r="AQ300" s="99"/>
      <c r="AR300" s="100">
        <f>Deník!D300</f>
        <v>0</v>
      </c>
      <c r="AS300" s="63" t="str">
        <f>IF(Deník!$D300&lt;&gt;"",IF(AND(Deník!$D300&gt;=AS$2,Deník!$D300&lt;=AS$3),IF(AND(Deník!$R300&gt;=0,Deník!$R300&lt;=1),"BE",Deník!$R300),""),"")</f>
        <v/>
      </c>
      <c r="AT300" s="63" t="str">
        <f>IF(Deník!$D300&lt;&gt;"",IF(AND(Deník!$D300&gt;=AT$2,Deník!$D300&lt;=AT$3),IF(AND(Deník!$R300&gt;=0,Deník!$R300&lt;=1),"BE",Deník!$R300),""),"")</f>
        <v/>
      </c>
      <c r="AU300" s="63" t="str">
        <f>IF(Deník!$D300&lt;&gt;"",IF(AND(Deník!$D300&gt;=AU$2,Deník!$D300&lt;=AU$3),IF(AND(Deník!$R300&gt;=0,Deník!$R300&lt;=1),"BE",Deník!$R300),""),"")</f>
        <v/>
      </c>
      <c r="AV300" s="63" t="str">
        <f>IF(Deník!$D300&lt;&gt;"",IF(AND(Deník!$D300&gt;=AV$2,Deník!$D300&lt;=AV$3),IF(AND(Deník!$R300&gt;=0,Deník!$R300&lt;=1),"BE",Deník!$R300),""),"")</f>
        <v/>
      </c>
      <c r="AW300" s="63" t="str">
        <f>IF(Deník!$D300&lt;&gt;"",IF(AND(Deník!$D300&gt;=AW$2,Deník!$D300&lt;=AW$3),IF(AND(Deník!$R300&gt;=0,Deník!$R300&lt;=1),"BE",Deník!$R300),""),"")</f>
        <v/>
      </c>
      <c r="AX300" s="63" t="str">
        <f>IF(Deník!$D300&lt;&gt;"",IF(AND(Deník!$D300&gt;=AX$2,Deník!$D300&lt;=AX$3),IF(AND(Deník!$R300&gt;=0,Deník!$R300&lt;=1),"BE",Deník!$R300),""),"")</f>
        <v/>
      </c>
      <c r="AY300" s="63" t="str">
        <f>IF(Deník!$D300&lt;&gt;"",IF(AND(Deník!$D300&gt;=AY$2,Deník!$D300&lt;=AY$3),IF(AND(Deník!$R300&gt;=0,Deník!$R300&lt;=1),"BE",Deník!$R300),""),"")</f>
        <v/>
      </c>
      <c r="AZ300" s="63" t="str">
        <f>IF(Deník!$D300&lt;&gt;"",IF(AND(Deník!$D300&gt;=AZ$2,Deník!$D300&lt;=AZ$3),IF(AND(Deník!$R300&gt;=0,Deník!$R300&lt;=1),"BE",Deník!$R300),""),"")</f>
        <v/>
      </c>
      <c r="BA300" s="63" t="str">
        <f>IF(Deník!$D300&lt;&gt;"",IF(AND(Deník!$D300&gt;=BA$2,Deník!$D300&lt;=BA$3),IF(AND(Deník!$R300&gt;=0,Deník!$R300&lt;=1),"BE",Deník!$R300),""),"")</f>
        <v/>
      </c>
      <c r="BB300" s="63" t="str">
        <f>IF(Deník!$D300&lt;&gt;"",IF(AND(Deník!$D300&gt;=BB$2,Deník!$D300&lt;=BB$3),IF(AND(Deník!$R300&gt;=0,Deník!$R300&lt;=1),"BE",Deník!$R300),""),"")</f>
        <v/>
      </c>
      <c r="BC300" s="71" t="str">
        <f>IF(Deník!$D300&lt;&gt;"",IF(AND(Deník!$D300&gt;=BC$2,Deník!$D300&lt;=BC$3),IF(AND(Deník!$R300&gt;=0,Deník!$R300&lt;=1),"BE",Deník!$R300),""),"")</f>
        <v/>
      </c>
      <c r="BD300" s="20" t="str">
        <f>IF(Deník!$J301="S",(Deník!$M301-Deník!$K301),IF(Deník!$J301="L",(Deník!$K301-Deník!$M301),""))</f>
        <v/>
      </c>
      <c r="BE300" s="20" t="str">
        <f>IF(Deník!$J301="S",(Deník!$K301-Deník!$O301),IF(Deník!$J301="L",(Deník!$O301-Deník!$K301),""))</f>
        <v/>
      </c>
      <c r="BF300" s="20" t="str">
        <f>IF(Deník!$J301="S",(Deník!$K301-Deník!$L301),IF(Deník!$J301="L",(Deník!$L301-Deník!$K301),""))</f>
        <v/>
      </c>
      <c r="BG300" s="20" t="str">
        <f>IF(Deník!$J301="S",(Deník!$K301-Deník!$S301),IF(Deník!$J301="L",(Deník!$S301-Deník!$K301),""))</f>
        <v/>
      </c>
      <c r="BH300" s="20" t="str">
        <f>IF(Deník!$J301="S",(Deník!$K301-Deník!$U301),IF(Deník!$J301="L",(Deník!$U301-Deník!$K301),""))</f>
        <v/>
      </c>
      <c r="BI300" s="20" t="str">
        <f>IF(Deník!$R300&gt;1,Deník!$R300,"")</f>
        <v/>
      </c>
      <c r="BJ300" s="20" t="str">
        <f>IF(Deník!$R300&lt;0,Deník!$R300,"")</f>
        <v/>
      </c>
      <c r="BK300" s="17"/>
      <c r="BM300" s="233" t="str">
        <f>IF(Deník!$R300&lt;&gt;"",IF(Deník!$Y300=Statistika!$F$78,IF(AND(Deník!$R300&gt;=0,Deník!$R300&lt;=1),"BE",Deník!$R300),""),"")</f>
        <v/>
      </c>
      <c r="BN300" s="233" t="str">
        <f>IF(Deník!$R300&lt;&gt;"",IF(Deník!$Y300=Statistika!$F$79,IF(AND(Deník!$R300&gt;=0,Deník!$R300&lt;=1),"BE",Deník!$R300),""),"")</f>
        <v/>
      </c>
      <c r="BO300" s="233" t="str">
        <f>IF(Deník!$R300&lt;&gt;"",IF(Deník!$Y300=Statistika!$F$80,IF(AND(Deník!$R300&gt;=0,Deník!$R300&lt;=1),"BE",Deník!$R300),""),"")</f>
        <v/>
      </c>
      <c r="BP300" s="233" t="str">
        <f>IF(Deník!$R300&lt;&gt;"",IF(Deník!$Y300=Statistika!$F$81,IF(AND(Deník!$R300&gt;=0,Deník!$R300&lt;=1),"BE",Deník!$R300),""),"")</f>
        <v/>
      </c>
      <c r="BQ300" s="233" t="str">
        <f>IF(Deník!$R300&lt;&gt;"",IF(Deník!$Y300=Statistika!$F$82,IF(AND(Deník!$R300&gt;=0,Deník!$R300&lt;=1),"BE",Deník!$R300),""),"")</f>
        <v/>
      </c>
      <c r="BR300" s="233" t="str">
        <f>IF(Deník!$R300&lt;&gt;"",IF(Deník!$Y300=Statistika!$F$83,IF(AND(Deník!$R300&gt;=0,Deník!$R300&lt;=1),"BE",Deník!$R300),""),"")</f>
        <v/>
      </c>
      <c r="BS300" s="233" t="str">
        <f>IF(Deník!$R300&lt;&gt;"",IF(Deník!$Y300=Statistika!$F$84,IF(AND(Deník!$R300&gt;=0,Deník!$R300&lt;=1),"BE",Deník!$R300),""),"")</f>
        <v/>
      </c>
      <c r="BT300" s="233" t="str">
        <f>IF(Deník!$R300&lt;&gt;"",IF(Deník!$Y300=Statistika!$F$85,IF(AND(Deník!$R300&gt;=0,Deník!$R300&lt;=1),"BE",Deník!$R300),""),"")</f>
        <v/>
      </c>
      <c r="BU300" s="233" t="str">
        <f>IF(Deník!$R300&lt;&gt;"",IF(Deník!$Y300=Statistika!$F$86,IF(AND(Deník!$R300&gt;=0,Deník!$R300&lt;=1),"BE",Deník!$R300),""),"")</f>
        <v/>
      </c>
      <c r="BV300" s="233" t="str">
        <f>IF(Deník!$R300&lt;&gt;"",IF(Deník!$Y300=Statistika!$F$87,IF(AND(Deník!$R300&gt;=0,Deník!$R300&lt;=1),"BE",Deník!$R300),""),"")</f>
        <v/>
      </c>
      <c r="BW300" s="233" t="str">
        <f>IF(Deník!$R300&lt;&gt;"",IF(Deník!$Y300=Statistika!$F$88,IF(AND(Deník!$R300&gt;=0,Deník!$R300&lt;=1),"BE",Deník!$R300),""),"")</f>
        <v/>
      </c>
      <c r="BX300" s="233" t="str">
        <f>IF(Deník!$R300&lt;&gt;"",IF(Deník!$Y300=Statistika!$F$89,IF(AND(Deník!$R300&gt;=0,Deník!$R300&lt;=1),"BE",Deník!$R300),""),"")</f>
        <v/>
      </c>
      <c r="BY300" s="233" t="str">
        <f>IF(Deník!$R300&lt;&gt;"",IF(Deník!$Y300=Statistika!$F$90,IF(AND(Deník!$R300&gt;=0,Deník!$R300&lt;=1),"BE",Deník!$R300),""),"")</f>
        <v/>
      </c>
      <c r="BZ300" s="233" t="str">
        <f>IF(Deník!$R300&lt;&gt;"",IF(Deník!$Y300=Statistika!$F$91,IF(AND(Deník!$R300&gt;=0,Deník!$R300&lt;=1),"BE",Deník!$R300),""),"")</f>
        <v/>
      </c>
      <c r="CA300" s="233"/>
      <c r="CB300" s="233" t="str">
        <f>IF(Deník!$R300&lt;&gt;"",IF(Deník!$AB300="SL",IF(AND(Deník!$R300&gt;=0,Deník!$R300&lt;=1),"BE",Deník!$R300),""),"")</f>
        <v/>
      </c>
      <c r="CC300" s="233" t="str">
        <f>IF(Deník!$R300&lt;&gt;"",IF(Deník!$AB300="BE10",IF(AND(Deník!$R300&gt;=0,Deník!$R300&lt;=1),"BE",Deník!$R300),""),"")</f>
        <v/>
      </c>
      <c r="CD300" s="233" t="str">
        <f>IF(Deník!$R300&lt;&gt;"",IF(Deník!$AB300="BE15",IF(AND(Deník!$R300&gt;=0,Deník!$R300&lt;=1),"BE",Deník!$R300),""),"")</f>
        <v/>
      </c>
      <c r="CE300" s="233" t="str">
        <f>IF(Deník!$R300&lt;&gt;"",IF(Deník!$AB300="BE20",IF(AND(Deník!$R300&gt;=0,Deník!$R300&lt;=1),"BE",Deník!$R300),""),"")</f>
        <v/>
      </c>
      <c r="CF300" s="233" t="str">
        <f>IF(Deník!$R300&lt;&gt;"",IF(Deník!$AB300="TP1",IF(AND(Deník!$R300&gt;=0,Deník!$R300&lt;=1),"BE",Deník!$R300),""),"")</f>
        <v/>
      </c>
      <c r="CG300" s="233" t="str">
        <f>IF(Deník!$R300&lt;&gt;"",IF(Deník!$AB300="TP2",IF(AND(Deník!$R300&gt;=0,Deník!$R300&lt;=1),"BE",Deník!$R300),""),"")</f>
        <v/>
      </c>
      <c r="CH300" s="233" t="str">
        <f>IF(Deník!$R300&lt;&gt;"",IF(Deník!$AB300="TP3",IF(AND(Deník!$R300&gt;=0,Deník!$R300&lt;=1),"BE",Deník!$R300),""),"")</f>
        <v/>
      </c>
      <c r="CI300" s="233" t="str">
        <f>IF(Deník!$R300&lt;&gt;"",IF(Deník!$AB300="Trailing SL",IF(AND(Deník!$R300&gt;=0,Deník!$R300&lt;=1),"BE",Deník!$R300),""),"")</f>
        <v/>
      </c>
      <c r="CJ300" s="233" t="str">
        <f>IF(Deník!$R300&lt;&gt;"",IF(Deník!$AB300="Manual",IF(AND(Deník!$R300&gt;=0,Deník!$R300&lt;=1),"BE",Deník!$R300),""),"")</f>
        <v/>
      </c>
      <c r="CK300" s="233"/>
      <c r="CL300" s="233" t="str">
        <f>IF(Deník!$R300&lt;0,IF(Deník!$AC300=Statistika!$F$117,Deník!$R300,""),"")</f>
        <v/>
      </c>
      <c r="CM300" s="233" t="str">
        <f>IF(Deník!$R300&lt;0,IF(Deník!$AC300=Statistika!$F$118,Deník!$R300,""),"")</f>
        <v/>
      </c>
      <c r="CN300" s="233" t="str">
        <f>IF(Deník!$R300&lt;0,IF(Deník!$AC300=Statistika!$F$119,Deník!$R300,""),"")</f>
        <v/>
      </c>
      <c r="CO300" s="233" t="str">
        <f>IF(Deník!$R300&lt;0,IF(Deník!$AC300=Statistika!$F$120,Deník!$R300,""),"")</f>
        <v/>
      </c>
      <c r="CP300" s="233" t="str">
        <f>IF(Deník!$R300&lt;0,IF(Deník!$AC300=Statistika!$F$121,Deník!$R300,""),"")</f>
        <v/>
      </c>
      <c r="CQ300" s="233" t="str">
        <f>IF(Deník!$R300&lt;0,IF(Deník!$AC300=Statistika!$F$122,Deník!$R300,""),"")</f>
        <v/>
      </c>
      <c r="CR300" s="233" t="str">
        <f>IF(Deník!$R300&lt;0,IF(Deník!$AC300=Statistika!$F$123,Deník!$R300,""),"")</f>
        <v/>
      </c>
      <c r="CS300" s="233" t="str">
        <f>IF(Deník!$R300&lt;0,IF(Deník!$AC300=Statistika!$F$124,Deník!$R300,""),"")</f>
        <v/>
      </c>
      <c r="CT300" s="233" t="str">
        <f>IF(Deník!$R300&lt;0,IF(Deník!$AC300=Statistika!$F$125,Deník!$R300,""),"")</f>
        <v/>
      </c>
      <c r="CU300" s="233"/>
      <c r="CV300" s="233" t="str">
        <f>IF(Deník!$R300&lt;0,IF(Deník!$AD300=$CV$2,Deník!$R300,""),"")</f>
        <v/>
      </c>
      <c r="CW300" s="233" t="str">
        <f>IF(Deník!$R300&lt;0,IF(Deník!$AD300=$CW$2,Deník!$R300,""),"")</f>
        <v/>
      </c>
      <c r="CX300" s="233" t="str">
        <f>IF(Deník!$R300&lt;0,IF(Deník!$AD300=$CX$2,Deník!$R300,""),"")</f>
        <v/>
      </c>
      <c r="CY300" s="233" t="str">
        <f>IF(Deník!$R300&lt;0,IF(Deník!$AD300=$CY$2,Deník!$R300,""),"")</f>
        <v/>
      </c>
      <c r="CZ300" s="233" t="str">
        <f>IF(Deník!$R300&lt;0,IF(Deník!$AD300=$CZ$2,Deník!$R300,""),"")</f>
        <v/>
      </c>
      <c r="DL300" s="221">
        <f t="shared" si="14"/>
        <v>93847.029999999984</v>
      </c>
      <c r="DM300" s="220">
        <f t="shared" si="13"/>
        <v>-6.1529700000000132E-2</v>
      </c>
      <c r="DO300" s="50">
        <f>Deník!W301</f>
        <v>0</v>
      </c>
      <c r="DP300" s="102" t="str">
        <f>IF(AND(Deník!W301&gt;0),1,"")</f>
        <v/>
      </c>
      <c r="DQ300" s="102">
        <f>IF(AND(Deník!W301&lt;=0),1,"")</f>
        <v>1</v>
      </c>
      <c r="DR300" s="227"/>
      <c r="DS300" s="228"/>
      <c r="DT300" s="85"/>
      <c r="DU300" s="54">
        <f>IF(MONTH(Deník!$C300)=DU$2,Deník!$W300,"")</f>
        <v>0</v>
      </c>
      <c r="DV300" s="222" t="str">
        <f>IF(MONTH(Deník!$C300)=DV$2,Deník!$W300,"")</f>
        <v/>
      </c>
      <c r="DW300" s="222" t="str">
        <f>IF(MONTH(Deník!$C300)=DW$2,Deník!$W300,"")</f>
        <v/>
      </c>
      <c r="DX300" s="222" t="str">
        <f>IF(MONTH(Deník!$C300)=DX$2,Deník!$W300,"")</f>
        <v/>
      </c>
      <c r="DY300" s="222" t="str">
        <f>IF(MONTH(Deník!$C300)=DY$2,Deník!$W300,"")</f>
        <v/>
      </c>
      <c r="DZ300" s="222" t="str">
        <f>IF(MONTH(Deník!$C300)=DZ$2,Deník!$W300,"")</f>
        <v/>
      </c>
      <c r="EA300" s="222" t="str">
        <f>IF(MONTH(Deník!$C300)=EA$2,Deník!$W300,"")</f>
        <v/>
      </c>
      <c r="EB300" s="222" t="str">
        <f>IF(MONTH(Deník!$C300)=EB$2,Deník!$W300,"")</f>
        <v/>
      </c>
      <c r="EC300" s="222" t="str">
        <f>IF(MONTH(Deník!$C300)=EC$2,Deník!$W300,"")</f>
        <v/>
      </c>
      <c r="ED300" s="222" t="str">
        <f>IF(MONTH(Deník!$C300)=ED$2,Deník!$W300,"")</f>
        <v/>
      </c>
      <c r="EE300" s="222" t="str">
        <f>IF(MONTH(Deník!$C300)=EE$2,Deník!$W300,"")</f>
        <v/>
      </c>
      <c r="EF300" s="222" t="str">
        <f>IF(MONTH(Deník!$C300)=EF$2,Deník!$W300,"")</f>
        <v/>
      </c>
      <c r="EI300" s="600" t="str">
        <f>IF(Deník!$W300&lt;&gt;"",IF(Deník!$B300=Statistika!$F$63,Deník!$W300,""),"")</f>
        <v/>
      </c>
      <c r="EJ300" s="13" t="str">
        <f>IF(Deník!$W300&lt;&gt;"",IF(Deník!$B300=Statistika!$F$64,Deník!$W300,""),"")</f>
        <v/>
      </c>
      <c r="EK300" s="13" t="str">
        <f>IF(Deník!$W300&lt;&gt;"",IF(Deník!$B300=Statistika!$F$65,Deník!$W300,""),"")</f>
        <v/>
      </c>
      <c r="EL300" s="13" t="str">
        <f>IF(Deník!$W300&lt;&gt;"",IF(Deník!$B300=Statistika!$F$66,Deník!$W300,""),"")</f>
        <v/>
      </c>
      <c r="EM300" s="13" t="str">
        <f>IF(Deník!$W300&lt;&gt;"",IF(Deník!$B300=Statistika!$F$67,Deník!$W300,""),"")</f>
        <v/>
      </c>
      <c r="EN300" s="13" t="str">
        <f>IF(Deník!$W300&lt;&gt;"",IF(Deník!$B300=Statistika!$F$68,Deník!$W300,""),"")</f>
        <v/>
      </c>
      <c r="EO300" s="13" t="str">
        <f>IF(Deník!$W300&lt;&gt;"",IF(Deník!$B300=Statistika!$F$69,Deník!$W300,""),"")</f>
        <v/>
      </c>
      <c r="EP300" s="601" t="str">
        <f>IF(Deník!$W300&lt;&gt;"",IF(Deník!$B300=Statistika!$F$70,Deník!$W300,""),"")</f>
        <v/>
      </c>
      <c r="EQ300" s="90"/>
      <c r="ER300" s="63" t="str">
        <f>IF(Deník!$W300&lt;&gt;"",IF(Deník!$J300="L",Deník!$W300,""),"")</f>
        <v/>
      </c>
      <c r="ES300" s="13" t="str">
        <f>IF(Deník!$W300&lt;&gt;"",IF(Deník!$J300="S",Deník!$W300,""),"")</f>
        <v/>
      </c>
      <c r="ET300" s="95"/>
      <c r="EU300" s="88"/>
      <c r="EV300" s="63" t="str">
        <f>IF(WEEKDAY(Deník!$C300,2)=1,Deník!$W300,"")</f>
        <v/>
      </c>
      <c r="EW300" s="13" t="str">
        <f>IF(WEEKDAY(Deník!$C300,2)=2,Deník!$W300,"")</f>
        <v/>
      </c>
      <c r="EX300" s="13" t="str">
        <f>IF(WEEKDAY(Deník!$C300,2)=3,Deník!$W300,"")</f>
        <v/>
      </c>
      <c r="EY300" s="13" t="str">
        <f>IF(WEEKDAY(Deník!$C300,2)=4,Deník!$W300,"")</f>
        <v/>
      </c>
      <c r="EZ300" s="60" t="str">
        <f>IF(WEEKDAY(Deník!$C300,2)=5,Deník!$W300,"")</f>
        <v/>
      </c>
      <c r="FA300" s="99"/>
      <c r="FB300" s="100">
        <f>Deník!D300</f>
        <v>0</v>
      </c>
      <c r="FC300" s="63">
        <f>IF($FB300&lt;&gt;"",IF(AND($FB300&gt;=FC$2,$FB300&lt;=FC$3),Deník!$W300,""))</f>
        <v>0</v>
      </c>
      <c r="FD300" s="63" t="str">
        <f>IF($FB300&lt;&gt;"",IF(AND($FB300&gt;=FD$2,$FB300&lt;=FD$3),Deník!$W300,""))</f>
        <v/>
      </c>
      <c r="FE300" s="63" t="str">
        <f>IF($FB300&lt;&gt;"",IF(AND($FB300&gt;=FE$2,$FB300&lt;=FE$3),Deník!$W300,""))</f>
        <v/>
      </c>
      <c r="FF300" s="63" t="str">
        <f>IF($FB300&lt;&gt;"",IF(AND($FB300&gt;=FF$2,$FB300&lt;=FF$3),Deník!$W300,""))</f>
        <v/>
      </c>
      <c r="FG300" s="63" t="str">
        <f>IF($FB300&lt;&gt;"",IF(AND($FB300&gt;=FG$2,$FB300&lt;=FG$3),Deník!$W300,""))</f>
        <v/>
      </c>
      <c r="FH300" s="63" t="str">
        <f>IF($FB300&lt;&gt;"",IF(AND($FB300&gt;=FH$2,$FB300&lt;=FH$3),Deník!$W300,""))</f>
        <v/>
      </c>
      <c r="FI300" s="63" t="str">
        <f>IF($FB300&lt;&gt;"",IF(AND($FB300&gt;=FI$2,$FB300&lt;=FI$3),Deník!$W300,""))</f>
        <v/>
      </c>
      <c r="FJ300" s="63" t="str">
        <f>IF($FB300&lt;&gt;"",IF(AND($FB300&gt;=FJ$2,$FB300&lt;=FJ$3),Deník!$W300,""))</f>
        <v/>
      </c>
      <c r="FK300" s="63" t="str">
        <f>IF($FB300&lt;&gt;"",IF(AND($FB300&gt;=FK$2,$FB300&lt;=FK$3),Deník!$W300,""))</f>
        <v/>
      </c>
      <c r="FL300" s="63" t="str">
        <f>IF($FB300&lt;&gt;"",IF(AND($FB300&gt;=FL$2,$FB300&lt;=FL$3),Deník!$W300,""))</f>
        <v/>
      </c>
      <c r="FM300" s="63" t="str">
        <f>IF($FB300&lt;&gt;"",IF(AND($FB300&gt;=FM$2,$FB300&lt;=FM$3),Deník!$W300,""))</f>
        <v/>
      </c>
      <c r="FN300" s="13"/>
      <c r="FO300" s="20" t="str">
        <f>IF(Deník!$W300&gt;1,Deník!$W300,"")</f>
        <v/>
      </c>
      <c r="FP300" s="20" t="str">
        <f>IF(Deník!$W300&lt;0,Deník!$W300,"")</f>
        <v/>
      </c>
      <c r="FQ300" s="17"/>
      <c r="FS300" s="233"/>
      <c r="FT300" s="233" t="str">
        <f>IF(Deník!$W300&lt;&gt;"",IF(Deník!$Y300=Statistika!$F$78,Deník!$W300,""),"")</f>
        <v/>
      </c>
      <c r="FU300" s="233" t="str">
        <f>IF(Deník!$W300&lt;&gt;"",IF(Deník!$Y300=Statistika!$F$79,Deník!$W300,""),"")</f>
        <v/>
      </c>
      <c r="FV300" s="233" t="str">
        <f>IF(Deník!$W300&lt;&gt;"",IF(Deník!$Y300=Statistika!$F$80,Deník!$W300,""),"")</f>
        <v/>
      </c>
      <c r="FW300" s="233" t="str">
        <f>IF(Deník!$W300&lt;&gt;"",IF(Deník!$Y300=Statistika!$F$81,Deník!$W300,""),"")</f>
        <v/>
      </c>
      <c r="FX300" s="233" t="str">
        <f>IF(Deník!$W300&lt;&gt;"",IF(Deník!$Y300=Statistika!$F$82,Deník!$W300,""),"")</f>
        <v/>
      </c>
      <c r="FY300" s="233" t="str">
        <f>IF(Deník!$W300&lt;&gt;"",IF(Deník!$Y300=Statistika!$F$83,Deník!$W300,""),"")</f>
        <v/>
      </c>
      <c r="FZ300" s="233" t="str">
        <f>IF(Deník!$W300&lt;&gt;"",IF(Deník!$Y300=Statistika!$F$84,Deník!$W300,""),"")</f>
        <v/>
      </c>
      <c r="GA300" s="233" t="str">
        <f>IF(Deník!$W300&lt;&gt;"",IF(Deník!$Y300=Statistika!$F$85,Deník!$W300,""),"")</f>
        <v/>
      </c>
      <c r="GB300" s="233" t="str">
        <f>IF(Deník!$W300&lt;&gt;"",IF(Deník!$Y300=Statistika!$F$86,Deník!$W300,""),"")</f>
        <v/>
      </c>
      <c r="GC300" s="233" t="str">
        <f>IF(Deník!$W300&lt;&gt;"",IF(Deník!$Y300=Statistika!$F$87,Deník!$W300,""),"")</f>
        <v/>
      </c>
      <c r="GD300" s="233" t="str">
        <f>IF(Deník!$W300&lt;&gt;"",IF(Deník!$Y300=Statistika!$F$88,Deník!$W300,""),"")</f>
        <v/>
      </c>
      <c r="GE300" s="233" t="str">
        <f>IF(Deník!$W300&lt;&gt;"",IF(Deník!$Y300=Statistika!$F$89,Deník!$W300,""),"")</f>
        <v/>
      </c>
      <c r="GF300" s="233" t="str">
        <f>IF(Deník!$W300&lt;&gt;"",IF(Deník!$Y300=Statistika!$F$90,Deník!$W300,""),"")</f>
        <v/>
      </c>
      <c r="GG300" s="233" t="str">
        <f>IF(Deník!$W300&lt;&gt;"",IF(Deník!$Y300=Statistika!$F$91,Deník!$W300,""),"")</f>
        <v/>
      </c>
      <c r="GH300" s="233"/>
      <c r="GI300" s="233" t="str">
        <f>IF(Deník!$W300&lt;&gt;"",IF(Deník!$AB300=Statistika!$L$100,Deník!$W300,""),"")</f>
        <v/>
      </c>
      <c r="GJ300" s="233" t="str">
        <f>IF(Deník!$W300&lt;&gt;"",IF(Deník!$AB300=Statistika!$L$101,Deník!$W300,""),"")</f>
        <v/>
      </c>
      <c r="GK300" s="233" t="str">
        <f>IF(Deník!$W300&lt;&gt;"",IF(Deník!$AB300=Statistika!$L$102,Deník!$W300,""),"")</f>
        <v/>
      </c>
      <c r="GL300" s="233" t="str">
        <f>IF(Deník!$W300&lt;&gt;"",IF(Deník!$AB300=Statistika!$L$103,Deník!$W300,""),"")</f>
        <v/>
      </c>
      <c r="GM300" s="233" t="str">
        <f>IF(Deník!$W300&lt;&gt;"",IF(Deník!$AB300=Statistika!$L$104,Deník!$W300,""),"")</f>
        <v/>
      </c>
      <c r="GN300" s="233" t="str">
        <f>IF(Deník!$W300&lt;&gt;"",IF(Deník!$AB300=Statistika!$L$105,Deník!$W300,""),"")</f>
        <v/>
      </c>
      <c r="GO300" s="233" t="str">
        <f>IF(Deník!$W300&lt;&gt;"",IF(Deník!$AB300=Statistika!$L$106,Deník!$W300,""),"")</f>
        <v/>
      </c>
      <c r="GP300" s="233" t="str">
        <f>IF(Deník!$W300&lt;&gt;"",IF(Deník!$AB300=Statistika!$L$107,Deník!$W300,""),"")</f>
        <v/>
      </c>
      <c r="GQ300" s="233" t="str">
        <f>IF(Deník!$W300&lt;&gt;"",IF(Deník!$AB300=Statistika!$L$108,Deník!$W300,""),"")</f>
        <v/>
      </c>
      <c r="GS300" s="233" t="str">
        <f>IF(Deník!$W300&lt;0,IF(Deník!$AC300=Statistika!$F$117,Deník!$W300,""),"")</f>
        <v/>
      </c>
      <c r="GT300" s="233" t="str">
        <f>IF(Deník!$W300&lt;0,IF(Deník!$AC300=Statistika!$F$118,Deník!$W300,""),"")</f>
        <v/>
      </c>
      <c r="GU300" s="233" t="str">
        <f>IF(Deník!$W300&lt;0,IF(Deník!$AC300=Statistika!$F$119,Deník!$W300,""),"")</f>
        <v/>
      </c>
      <c r="GV300" s="233" t="str">
        <f>IF(Deník!$W300&lt;0,IF(Deník!$AC300=Statistika!$F$120,Deník!$W300,""),"")</f>
        <v/>
      </c>
      <c r="GW300" s="233" t="str">
        <f>IF(Deník!$W300&lt;0,IF(Deník!$AC300=Statistika!$F$121,Deník!$W300,""),"")</f>
        <v/>
      </c>
      <c r="GX300" s="233" t="str">
        <f>IF(Deník!$W300&lt;0,IF(Deník!$AC300=Statistika!$F$122,Deník!$W300,""),"")</f>
        <v/>
      </c>
      <c r="GY300" s="233" t="str">
        <f>IF(Deník!$W300&lt;0,IF(Deník!$AC300=Statistika!$F$123,Deník!$W300,""),"")</f>
        <v/>
      </c>
      <c r="GZ300" s="233" t="str">
        <f>IF(Deník!$W300&lt;0,IF(Deník!$AC300=Statistika!$F$124,Deník!$W300,""),"")</f>
        <v/>
      </c>
      <c r="HA300" s="233" t="str">
        <f>IF(Deník!$W300&lt;0,IF(Deník!$AC300=Statistika!$F$125,Deník!$W300,""),"")</f>
        <v/>
      </c>
      <c r="HC300" s="233" t="str">
        <f>IF(Deník!$W300&lt;0,IF(Deník!$AD300=Statistika!$F$133,Deník!$W300,""),"")</f>
        <v/>
      </c>
      <c r="HD300" s="233" t="str">
        <f>IF(Deník!$W300&lt;0,IF(Deník!$AD300=Statistika!$F$134,Deník!$W300,""),"")</f>
        <v/>
      </c>
      <c r="HE300" s="233" t="str">
        <f>IF(Deník!$W300&lt;0,IF(Deník!$AD300=Statistika!$F$135,Deník!$W300,""),"")</f>
        <v/>
      </c>
      <c r="HF300" s="233" t="str">
        <f>IF(Deník!$W300&lt;0,IF(Deník!$AD300=Statistika!$F$136,Deník!$W300,""),"")</f>
        <v/>
      </c>
      <c r="HG300" s="233" t="str">
        <f>IF(Deník!$W300&lt;0,IF(Deník!$AD300=Statistika!$F$137,Deník!$W300,""),"")</f>
        <v/>
      </c>
      <c r="ID300" s="8">
        <f>Tabulka4[[#This Row],[Sloupec3]]</f>
        <v>0</v>
      </c>
      <c r="IE300" s="17" t="str">
        <f>IF(AND([1]Deník!$C300&gt;='[1]Měsíční shrnutí'!$D$1,[1]Deník!$C300&lt;='[1]Měsíční shrnutí'!$F$1),[1]Deník!$X300,"")</f>
        <v/>
      </c>
    </row>
    <row r="301" spans="1:239">
      <c r="A301" s="8">
        <f>Deník!C302</f>
        <v>0</v>
      </c>
      <c r="B301" s="50" t="str">
        <f>Deník!R302</f>
        <v/>
      </c>
      <c r="C301" s="102" t="str">
        <f>IF(AND(Deník!R302&gt;1,Deník!R302&lt;&gt;""),1,"")</f>
        <v/>
      </c>
      <c r="D301" s="102" t="str">
        <f>IF(AND(Deník!R302&lt;=0,Deník!R302&lt;&gt;""),1,"")</f>
        <v/>
      </c>
      <c r="E301" s="103" t="str">
        <f>IF(AND(Deník!R302&gt;=0,Deník!R302&lt;=1),1,"")</f>
        <v/>
      </c>
      <c r="F301" s="79" t="str">
        <f>IF(Deník!R302&lt;&gt;"",Deník!R302+F300,"")</f>
        <v/>
      </c>
      <c r="G301" s="85"/>
      <c r="H301" s="54" t="str">
        <f>IF(MONTH(Deník!$C301)=H$2,IF(AND(Deník!$R301&gt;=0,Deník!$R301&lt;=1),"BE",Deník!$R301),"")</f>
        <v/>
      </c>
      <c r="I301" s="11" t="str">
        <f>IF(MONTH(Deník!$C301)=I$2,IF(AND(Deník!$R301&gt;=0,Deník!$R301&lt;=1),"BE",Deník!$R301),"")</f>
        <v/>
      </c>
      <c r="J301" s="11" t="str">
        <f>IF(MONTH(Deník!$C301)=J$2,IF(AND(Deník!$R301&gt;=0,Deník!$R301&lt;=1),"BE",Deník!$R301),"")</f>
        <v/>
      </c>
      <c r="K301" s="11" t="str">
        <f>IF(MONTH(Deník!$C301)=K$2,IF(AND(Deník!$R301&gt;=0,Deník!$R301&lt;=1),"BE",Deník!$R301),"")</f>
        <v/>
      </c>
      <c r="L301" s="11" t="str">
        <f>IF(MONTH(Deník!$C301)=L$2,IF(AND(Deník!$R301&gt;=0,Deník!$R301&lt;=1),"BE",Deník!$R301),"")</f>
        <v/>
      </c>
      <c r="M301" s="11" t="str">
        <f>IF(MONTH(Deník!$C301)=M$2,IF(AND(Deník!$R301&gt;=0,Deník!$R301&lt;=1),"BE",Deník!$R301),"")</f>
        <v/>
      </c>
      <c r="N301" s="11" t="str">
        <f>IF(MONTH(Deník!$C301)=N$2,IF(AND(Deník!$R301&gt;=0,Deník!$R301&lt;=1),"BE",Deník!$R301),"")</f>
        <v/>
      </c>
      <c r="O301" s="11" t="str">
        <f>IF(MONTH(Deník!$C301)=O$2,IF(AND(Deník!$R301&gt;=0,Deník!$R301&lt;=1),"BE",Deník!$R301),"")</f>
        <v/>
      </c>
      <c r="P301" s="11" t="str">
        <f>IF(MONTH(Deník!$C301)=P$2,IF(AND(Deník!$R301&gt;=0,Deník!$R301&lt;=1),"BE",Deník!$R301),"")</f>
        <v/>
      </c>
      <c r="Q301" s="11" t="str">
        <f>IF(MONTH(Deník!$C301)=Q$2,IF(AND(Deník!$R301&gt;=0,Deník!$R301&lt;=1),"BE",Deník!$R301),"")</f>
        <v/>
      </c>
      <c r="R301" s="11" t="str">
        <f>IF(MONTH(Deník!$C301)=R$2,IF(AND(Deník!$R301&gt;=0,Deník!$R301&lt;=1),"BE",Deník!$R301),"")</f>
        <v/>
      </c>
      <c r="S301" s="57" t="str">
        <f>IF(MONTH(Deník!$C301)=S$2,IF(AND(Deník!$R301&gt;=0,Deník!$R301&lt;=1),"BE",Deník!$R301),"")</f>
        <v/>
      </c>
      <c r="U301" s="12"/>
      <c r="V301" s="12"/>
      <c r="X301" s="600" t="str">
        <f>IF(Deník!$R301&lt;&gt;"",IF(Deník!$B301=Statistika!$F$63,IF(AND(Deník!$R301&gt;=0,Deník!$R301&lt;=1),"BE",Deník!$R301),""),"")</f>
        <v/>
      </c>
      <c r="Y301" s="13" t="str">
        <f>IF(Deník!$R301&lt;&gt;"",IF(Deník!$B301=Statistika!$F$64,IF(AND(Deník!$R301&gt;=0,Deník!$R301&lt;=1),"BE",Deník!$R301),""),"")</f>
        <v/>
      </c>
      <c r="Z301" s="13" t="str">
        <f>IF(Deník!$R301&lt;&gt;"",IF(Deník!$B301=Statistika!$F$65,IF(AND(Deník!$R301&gt;=0,Deník!$R301&lt;=1),"BE",Deník!$R301),""),"")</f>
        <v/>
      </c>
      <c r="AA301" s="13" t="str">
        <f>IF(Deník!$R301&lt;&gt;"",IF(Deník!$B301=Statistika!$F$66,IF(AND(Deník!$R301&gt;=0,Deník!$R301&lt;=1),"BE",Deník!$R301),""),"")</f>
        <v/>
      </c>
      <c r="AB301" s="13" t="str">
        <f>IF(Deník!$R301&lt;&gt;"",IF(Deník!$B301=Statistika!$F$67,IF(AND(Deník!$R301&gt;=0,Deník!$R301&lt;=1),"BE",Deník!$R301),""),"")</f>
        <v/>
      </c>
      <c r="AC301" s="13" t="str">
        <f>IF(Deník!$R301&lt;&gt;"",IF(Deník!$B301=Statistika!$F$68,IF(AND(Deník!$R301&gt;=0,Deník!$R301&lt;=1),"BE",Deník!$R301),""),"")</f>
        <v/>
      </c>
      <c r="AD301" s="13" t="str">
        <f>IF(Deník!$R301&lt;&gt;"",IF(Deník!$B301=Statistika!$F$69,IF(AND(Deník!$R301&gt;=0,Deník!$R301&lt;=1),"BE",Deník!$R301),""),"")</f>
        <v/>
      </c>
      <c r="AE301" s="601" t="str">
        <f>IF(Deník!$R301&lt;&gt;"",IF(Deník!$B301=Statistika!$F$70,IF(AND(Deník!$R301&gt;=0,Deník!$R301&lt;=1),"BE",Deník!$R301),""),"")</f>
        <v/>
      </c>
      <c r="AF301" s="90"/>
      <c r="AG301" s="63" t="str">
        <f>IF(Deník!$R301&lt;&gt;"",IF(Deník!$J301="L",IF(AND(Deník!$R301&gt;=0,Deník!$R301&lt;=1),"BE",Deník!$R301),""),"")</f>
        <v/>
      </c>
      <c r="AH301" s="13" t="str">
        <f>IF(Deník!$R301&lt;&gt;"",IF(Deník!$J301="S",IF(AND(Deník!$R301&gt;=0,Deník!$R301&lt;=1),"BE",Deník!$R301),""),"")</f>
        <v/>
      </c>
      <c r="AI301" s="95"/>
      <c r="AJ301" s="71" t="str">
        <f>IF(Deník!N302&lt;&gt;"",Deník!N302*-1,"")</f>
        <v/>
      </c>
      <c r="AK301" s="88"/>
      <c r="AL301" s="63" t="str">
        <f>IF(WEEKDAY(Deník!$C301,2)=1,IF(AND(Deník!$R301&gt;=0,Deník!$R301&lt;=1),"BE",Deník!$R301),"")</f>
        <v/>
      </c>
      <c r="AM301" s="13" t="str">
        <f>IF(WEEKDAY(Deník!$C301,2)=2,IF(AND(Deník!$R301&gt;=0,Deník!$R301&lt;=1),"BE",Deník!$R301),"")</f>
        <v/>
      </c>
      <c r="AN301" s="13" t="str">
        <f>IF(WEEKDAY(Deník!$C301,2)=3,IF(AND(Deník!$R301&gt;=0,Deník!$R301&lt;=1),"BE",Deník!$R301),"")</f>
        <v/>
      </c>
      <c r="AO301" s="13" t="str">
        <f>IF(WEEKDAY(Deník!$C301,2)=4,IF(AND(Deník!$R301&gt;=0,Deník!$R301&lt;=1),"BE",Deník!$R301),"")</f>
        <v/>
      </c>
      <c r="AP301" s="60" t="str">
        <f>IF(WEEKDAY(Deník!$C301,2)=5,IF(AND(Deník!$R301&gt;=0,Deník!$R301&lt;=1),"BE",Deník!$R301),"")</f>
        <v/>
      </c>
      <c r="AQ301" s="99"/>
      <c r="AR301" s="100">
        <f>Deník!D301</f>
        <v>0</v>
      </c>
      <c r="AS301" s="63" t="str">
        <f>IF(Deník!$D301&lt;&gt;"",IF(AND(Deník!$D301&gt;=AS$2,Deník!$D301&lt;=AS$3),IF(AND(Deník!$R301&gt;=0,Deník!$R301&lt;=1),"BE",Deník!$R301),""),"")</f>
        <v/>
      </c>
      <c r="AT301" s="63" t="str">
        <f>IF(Deník!$D301&lt;&gt;"",IF(AND(Deník!$D301&gt;=AT$2,Deník!$D301&lt;=AT$3),IF(AND(Deník!$R301&gt;=0,Deník!$R301&lt;=1),"BE",Deník!$R301),""),"")</f>
        <v/>
      </c>
      <c r="AU301" s="63" t="str">
        <f>IF(Deník!$D301&lt;&gt;"",IF(AND(Deník!$D301&gt;=AU$2,Deník!$D301&lt;=AU$3),IF(AND(Deník!$R301&gt;=0,Deník!$R301&lt;=1),"BE",Deník!$R301),""),"")</f>
        <v/>
      </c>
      <c r="AV301" s="63" t="str">
        <f>IF(Deník!$D301&lt;&gt;"",IF(AND(Deník!$D301&gt;=AV$2,Deník!$D301&lt;=AV$3),IF(AND(Deník!$R301&gt;=0,Deník!$R301&lt;=1),"BE",Deník!$R301),""),"")</f>
        <v/>
      </c>
      <c r="AW301" s="63" t="str">
        <f>IF(Deník!$D301&lt;&gt;"",IF(AND(Deník!$D301&gt;=AW$2,Deník!$D301&lt;=AW$3),IF(AND(Deník!$R301&gt;=0,Deník!$R301&lt;=1),"BE",Deník!$R301),""),"")</f>
        <v/>
      </c>
      <c r="AX301" s="63" t="str">
        <f>IF(Deník!$D301&lt;&gt;"",IF(AND(Deník!$D301&gt;=AX$2,Deník!$D301&lt;=AX$3),IF(AND(Deník!$R301&gt;=0,Deník!$R301&lt;=1),"BE",Deník!$R301),""),"")</f>
        <v/>
      </c>
      <c r="AY301" s="63" t="str">
        <f>IF(Deník!$D301&lt;&gt;"",IF(AND(Deník!$D301&gt;=AY$2,Deník!$D301&lt;=AY$3),IF(AND(Deník!$R301&gt;=0,Deník!$R301&lt;=1),"BE",Deník!$R301),""),"")</f>
        <v/>
      </c>
      <c r="AZ301" s="63" t="str">
        <f>IF(Deník!$D301&lt;&gt;"",IF(AND(Deník!$D301&gt;=AZ$2,Deník!$D301&lt;=AZ$3),IF(AND(Deník!$R301&gt;=0,Deník!$R301&lt;=1),"BE",Deník!$R301),""),"")</f>
        <v/>
      </c>
      <c r="BA301" s="63" t="str">
        <f>IF(Deník!$D301&lt;&gt;"",IF(AND(Deník!$D301&gt;=BA$2,Deník!$D301&lt;=BA$3),IF(AND(Deník!$R301&gt;=0,Deník!$R301&lt;=1),"BE",Deník!$R301),""),"")</f>
        <v/>
      </c>
      <c r="BB301" s="63" t="str">
        <f>IF(Deník!$D301&lt;&gt;"",IF(AND(Deník!$D301&gt;=BB$2,Deník!$D301&lt;=BB$3),IF(AND(Deník!$R301&gt;=0,Deník!$R301&lt;=1),"BE",Deník!$R301),""),"")</f>
        <v/>
      </c>
      <c r="BC301" s="71" t="str">
        <f>IF(Deník!$D301&lt;&gt;"",IF(AND(Deník!$D301&gt;=BC$2,Deník!$D301&lt;=BC$3),IF(AND(Deník!$R301&gt;=0,Deník!$R301&lt;=1),"BE",Deník!$R301),""),"")</f>
        <v/>
      </c>
      <c r="BD301" s="20" t="str">
        <f>IF(Deník!$J302="S",(Deník!$M302-Deník!$K302),IF(Deník!$J302="L",(Deník!$K302-Deník!$M302),""))</f>
        <v/>
      </c>
      <c r="BE301" s="20" t="str">
        <f>IF(Deník!$J302="S",(Deník!$K302-Deník!$O302),IF(Deník!$J302="L",(Deník!$O302-Deník!$K302),""))</f>
        <v/>
      </c>
      <c r="BF301" s="20" t="str">
        <f>IF(Deník!$J302="S",(Deník!$K302-Deník!$L302),IF(Deník!$J302="L",(Deník!$L302-Deník!$K302),""))</f>
        <v/>
      </c>
      <c r="BG301" s="20" t="str">
        <f>IF(Deník!$J302="S",(Deník!$K302-Deník!$S302),IF(Deník!$J302="L",(Deník!$S302-Deník!$K302),""))</f>
        <v/>
      </c>
      <c r="BH301" s="20" t="str">
        <f>IF(Deník!$J302="S",(Deník!$K302-Deník!$U302),IF(Deník!$J302="L",(Deník!$U302-Deník!$K302),""))</f>
        <v/>
      </c>
      <c r="BI301" s="20" t="str">
        <f>IF(Deník!$R301&gt;1,Deník!$R301,"")</f>
        <v/>
      </c>
      <c r="BJ301" s="20" t="str">
        <f>IF(Deník!$R301&lt;0,Deník!$R301,"")</f>
        <v/>
      </c>
      <c r="BK301" s="17"/>
      <c r="BM301" s="233" t="str">
        <f>IF(Deník!$R301&lt;&gt;"",IF(Deník!$Y301=Statistika!$F$78,IF(AND(Deník!$R301&gt;=0,Deník!$R301&lt;=1),"BE",Deník!$R301),""),"")</f>
        <v/>
      </c>
      <c r="BN301" s="233" t="str">
        <f>IF(Deník!$R301&lt;&gt;"",IF(Deník!$Y301=Statistika!$F$79,IF(AND(Deník!$R301&gt;=0,Deník!$R301&lt;=1),"BE",Deník!$R301),""),"")</f>
        <v/>
      </c>
      <c r="BO301" s="233" t="str">
        <f>IF(Deník!$R301&lt;&gt;"",IF(Deník!$Y301=Statistika!$F$80,IF(AND(Deník!$R301&gt;=0,Deník!$R301&lt;=1),"BE",Deník!$R301),""),"")</f>
        <v/>
      </c>
      <c r="BP301" s="233" t="str">
        <f>IF(Deník!$R301&lt;&gt;"",IF(Deník!$Y301=Statistika!$F$81,IF(AND(Deník!$R301&gt;=0,Deník!$R301&lt;=1),"BE",Deník!$R301),""),"")</f>
        <v/>
      </c>
      <c r="BQ301" s="233" t="str">
        <f>IF(Deník!$R301&lt;&gt;"",IF(Deník!$Y301=Statistika!$F$82,IF(AND(Deník!$R301&gt;=0,Deník!$R301&lt;=1),"BE",Deník!$R301),""),"")</f>
        <v/>
      </c>
      <c r="BR301" s="233" t="str">
        <f>IF(Deník!$R301&lt;&gt;"",IF(Deník!$Y301=Statistika!$F$83,IF(AND(Deník!$R301&gt;=0,Deník!$R301&lt;=1),"BE",Deník!$R301),""),"")</f>
        <v/>
      </c>
      <c r="BS301" s="233" t="str">
        <f>IF(Deník!$R301&lt;&gt;"",IF(Deník!$Y301=Statistika!$F$84,IF(AND(Deník!$R301&gt;=0,Deník!$R301&lt;=1),"BE",Deník!$R301),""),"")</f>
        <v/>
      </c>
      <c r="BT301" s="233" t="str">
        <f>IF(Deník!$R301&lt;&gt;"",IF(Deník!$Y301=Statistika!$F$85,IF(AND(Deník!$R301&gt;=0,Deník!$R301&lt;=1),"BE",Deník!$R301),""),"")</f>
        <v/>
      </c>
      <c r="BU301" s="233" t="str">
        <f>IF(Deník!$R301&lt;&gt;"",IF(Deník!$Y301=Statistika!$F$86,IF(AND(Deník!$R301&gt;=0,Deník!$R301&lt;=1),"BE",Deník!$R301),""),"")</f>
        <v/>
      </c>
      <c r="BV301" s="233" t="str">
        <f>IF(Deník!$R301&lt;&gt;"",IF(Deník!$Y301=Statistika!$F$87,IF(AND(Deník!$R301&gt;=0,Deník!$R301&lt;=1),"BE",Deník!$R301),""),"")</f>
        <v/>
      </c>
      <c r="BW301" s="233" t="str">
        <f>IF(Deník!$R301&lt;&gt;"",IF(Deník!$Y301=Statistika!$F$88,IF(AND(Deník!$R301&gt;=0,Deník!$R301&lt;=1),"BE",Deník!$R301),""),"")</f>
        <v/>
      </c>
      <c r="BX301" s="233" t="str">
        <f>IF(Deník!$R301&lt;&gt;"",IF(Deník!$Y301=Statistika!$F$89,IF(AND(Deník!$R301&gt;=0,Deník!$R301&lt;=1),"BE",Deník!$R301),""),"")</f>
        <v/>
      </c>
      <c r="BY301" s="233" t="str">
        <f>IF(Deník!$R301&lt;&gt;"",IF(Deník!$Y301=Statistika!$F$90,IF(AND(Deník!$R301&gt;=0,Deník!$R301&lt;=1),"BE",Deník!$R301),""),"")</f>
        <v/>
      </c>
      <c r="BZ301" s="233" t="str">
        <f>IF(Deník!$R301&lt;&gt;"",IF(Deník!$Y301=Statistika!$F$91,IF(AND(Deník!$R301&gt;=0,Deník!$R301&lt;=1),"BE",Deník!$R301),""),"")</f>
        <v/>
      </c>
      <c r="CA301" s="233"/>
      <c r="CB301" s="233" t="str">
        <f>IF(Deník!$R301&lt;&gt;"",IF(Deník!$AB301="SL",IF(AND(Deník!$R301&gt;=0,Deník!$R301&lt;=1),"BE",Deník!$R301),""),"")</f>
        <v/>
      </c>
      <c r="CC301" s="233" t="str">
        <f>IF(Deník!$R301&lt;&gt;"",IF(Deník!$AB301="BE10",IF(AND(Deník!$R301&gt;=0,Deník!$R301&lt;=1),"BE",Deník!$R301),""),"")</f>
        <v/>
      </c>
      <c r="CD301" s="233" t="str">
        <f>IF(Deník!$R301&lt;&gt;"",IF(Deník!$AB301="BE15",IF(AND(Deník!$R301&gt;=0,Deník!$R301&lt;=1),"BE",Deník!$R301),""),"")</f>
        <v/>
      </c>
      <c r="CE301" s="233" t="str">
        <f>IF(Deník!$R301&lt;&gt;"",IF(Deník!$AB301="BE20",IF(AND(Deník!$R301&gt;=0,Deník!$R301&lt;=1),"BE",Deník!$R301),""),"")</f>
        <v/>
      </c>
      <c r="CF301" s="233" t="str">
        <f>IF(Deník!$R301&lt;&gt;"",IF(Deník!$AB301="TP1",IF(AND(Deník!$R301&gt;=0,Deník!$R301&lt;=1),"BE",Deník!$R301),""),"")</f>
        <v/>
      </c>
      <c r="CG301" s="233" t="str">
        <f>IF(Deník!$R301&lt;&gt;"",IF(Deník!$AB301="TP2",IF(AND(Deník!$R301&gt;=0,Deník!$R301&lt;=1),"BE",Deník!$R301),""),"")</f>
        <v/>
      </c>
      <c r="CH301" s="233" t="str">
        <f>IF(Deník!$R301&lt;&gt;"",IF(Deník!$AB301="TP3",IF(AND(Deník!$R301&gt;=0,Deník!$R301&lt;=1),"BE",Deník!$R301),""),"")</f>
        <v/>
      </c>
      <c r="CI301" s="233" t="str">
        <f>IF(Deník!$R301&lt;&gt;"",IF(Deník!$AB301="Trailing SL",IF(AND(Deník!$R301&gt;=0,Deník!$R301&lt;=1),"BE",Deník!$R301),""),"")</f>
        <v/>
      </c>
      <c r="CJ301" s="233" t="str">
        <f>IF(Deník!$R301&lt;&gt;"",IF(Deník!$AB301="Manual",IF(AND(Deník!$R301&gt;=0,Deník!$R301&lt;=1),"BE",Deník!$R301),""),"")</f>
        <v/>
      </c>
      <c r="CK301" s="233"/>
      <c r="CL301" s="233" t="str">
        <f>IF(Deník!$R301&lt;0,IF(Deník!$AC301=Statistika!$F$117,Deník!$R301,""),"")</f>
        <v/>
      </c>
      <c r="CM301" s="233" t="str">
        <f>IF(Deník!$R301&lt;0,IF(Deník!$AC301=Statistika!$F$118,Deník!$R301,""),"")</f>
        <v/>
      </c>
      <c r="CN301" s="233" t="str">
        <f>IF(Deník!$R301&lt;0,IF(Deník!$AC301=Statistika!$F$119,Deník!$R301,""),"")</f>
        <v/>
      </c>
      <c r="CO301" s="233" t="str">
        <f>IF(Deník!$R301&lt;0,IF(Deník!$AC301=Statistika!$F$120,Deník!$R301,""),"")</f>
        <v/>
      </c>
      <c r="CP301" s="233" t="str">
        <f>IF(Deník!$R301&lt;0,IF(Deník!$AC301=Statistika!$F$121,Deník!$R301,""),"")</f>
        <v/>
      </c>
      <c r="CQ301" s="233" t="str">
        <f>IF(Deník!$R301&lt;0,IF(Deník!$AC301=Statistika!$F$122,Deník!$R301,""),"")</f>
        <v/>
      </c>
      <c r="CR301" s="233" t="str">
        <f>IF(Deník!$R301&lt;0,IF(Deník!$AC301=Statistika!$F$123,Deník!$R301,""),"")</f>
        <v/>
      </c>
      <c r="CS301" s="233" t="str">
        <f>IF(Deník!$R301&lt;0,IF(Deník!$AC301=Statistika!$F$124,Deník!$R301,""),"")</f>
        <v/>
      </c>
      <c r="CT301" s="233" t="str">
        <f>IF(Deník!$R301&lt;0,IF(Deník!$AC301=Statistika!$F$125,Deník!$R301,""),"")</f>
        <v/>
      </c>
      <c r="CU301" s="233"/>
      <c r="CV301" s="233" t="str">
        <f>IF(Deník!$R301&lt;0,IF(Deník!$AD301=$CV$2,Deník!$R301,""),"")</f>
        <v/>
      </c>
      <c r="CW301" s="233" t="str">
        <f>IF(Deník!$R301&lt;0,IF(Deník!$AD301=$CW$2,Deník!$R301,""),"")</f>
        <v/>
      </c>
      <c r="CX301" s="233" t="str">
        <f>IF(Deník!$R301&lt;0,IF(Deník!$AD301=$CX$2,Deník!$R301,""),"")</f>
        <v/>
      </c>
      <c r="CY301" s="233" t="str">
        <f>IF(Deník!$R301&lt;0,IF(Deník!$AD301=$CY$2,Deník!$R301,""),"")</f>
        <v/>
      </c>
      <c r="CZ301" s="233" t="str">
        <f>IF(Deník!$R301&lt;0,IF(Deník!$AD301=$CZ$2,Deník!$R301,""),"")</f>
        <v/>
      </c>
      <c r="DL301" s="221">
        <f t="shared" si="14"/>
        <v>93847.029999999984</v>
      </c>
      <c r="DM301" s="220">
        <f t="shared" si="13"/>
        <v>-6.1529700000000132E-2</v>
      </c>
      <c r="DO301" s="50">
        <f>Deník!W302</f>
        <v>0</v>
      </c>
      <c r="DP301" s="102" t="str">
        <f>IF(AND(Deník!W302&gt;0),1,"")</f>
        <v/>
      </c>
      <c r="DQ301" s="102">
        <f>IF(AND(Deník!W302&lt;=0),1,"")</f>
        <v>1</v>
      </c>
      <c r="DR301" s="227"/>
      <c r="DS301" s="228"/>
      <c r="DT301" s="85"/>
      <c r="DU301" s="54">
        <f>IF(MONTH(Deník!$C301)=DU$2,Deník!$W301,"")</f>
        <v>0</v>
      </c>
      <c r="DV301" s="222" t="str">
        <f>IF(MONTH(Deník!$C301)=DV$2,Deník!$W301,"")</f>
        <v/>
      </c>
      <c r="DW301" s="222" t="str">
        <f>IF(MONTH(Deník!$C301)=DW$2,Deník!$W301,"")</f>
        <v/>
      </c>
      <c r="DX301" s="222" t="str">
        <f>IF(MONTH(Deník!$C301)=DX$2,Deník!$W301,"")</f>
        <v/>
      </c>
      <c r="DY301" s="222" t="str">
        <f>IF(MONTH(Deník!$C301)=DY$2,Deník!$W301,"")</f>
        <v/>
      </c>
      <c r="DZ301" s="222" t="str">
        <f>IF(MONTH(Deník!$C301)=DZ$2,Deník!$W301,"")</f>
        <v/>
      </c>
      <c r="EA301" s="222" t="str">
        <f>IF(MONTH(Deník!$C301)=EA$2,Deník!$W301,"")</f>
        <v/>
      </c>
      <c r="EB301" s="222" t="str">
        <f>IF(MONTH(Deník!$C301)=EB$2,Deník!$W301,"")</f>
        <v/>
      </c>
      <c r="EC301" s="222" t="str">
        <f>IF(MONTH(Deník!$C301)=EC$2,Deník!$W301,"")</f>
        <v/>
      </c>
      <c r="ED301" s="222" t="str">
        <f>IF(MONTH(Deník!$C301)=ED$2,Deník!$W301,"")</f>
        <v/>
      </c>
      <c r="EE301" s="222" t="str">
        <f>IF(MONTH(Deník!$C301)=EE$2,Deník!$W301,"")</f>
        <v/>
      </c>
      <c r="EF301" s="222" t="str">
        <f>IF(MONTH(Deník!$C301)=EF$2,Deník!$W301,"")</f>
        <v/>
      </c>
      <c r="EI301" s="600" t="str">
        <f>IF(Deník!$W301&lt;&gt;"",IF(Deník!$B301=Statistika!$F$63,Deník!$W301,""),"")</f>
        <v/>
      </c>
      <c r="EJ301" s="13" t="str">
        <f>IF(Deník!$W301&lt;&gt;"",IF(Deník!$B301=Statistika!$F$64,Deník!$W301,""),"")</f>
        <v/>
      </c>
      <c r="EK301" s="13" t="str">
        <f>IF(Deník!$W301&lt;&gt;"",IF(Deník!$B301=Statistika!$F$65,Deník!$W301,""),"")</f>
        <v/>
      </c>
      <c r="EL301" s="13" t="str">
        <f>IF(Deník!$W301&lt;&gt;"",IF(Deník!$B301=Statistika!$F$66,Deník!$W301,""),"")</f>
        <v/>
      </c>
      <c r="EM301" s="13" t="str">
        <f>IF(Deník!$W301&lt;&gt;"",IF(Deník!$B301=Statistika!$F$67,Deník!$W301,""),"")</f>
        <v/>
      </c>
      <c r="EN301" s="13" t="str">
        <f>IF(Deník!$W301&lt;&gt;"",IF(Deník!$B301=Statistika!$F$68,Deník!$W301,""),"")</f>
        <v/>
      </c>
      <c r="EO301" s="13" t="str">
        <f>IF(Deník!$W301&lt;&gt;"",IF(Deník!$B301=Statistika!$F$69,Deník!$W301,""),"")</f>
        <v/>
      </c>
      <c r="EP301" s="601" t="str">
        <f>IF(Deník!$W301&lt;&gt;"",IF(Deník!$B301=Statistika!$F$70,Deník!$W301,""),"")</f>
        <v/>
      </c>
      <c r="EQ301" s="90"/>
      <c r="ER301" s="63" t="str">
        <f>IF(Deník!$W301&lt;&gt;"",IF(Deník!$J301="L",Deník!$W301,""),"")</f>
        <v/>
      </c>
      <c r="ES301" s="13" t="str">
        <f>IF(Deník!$W301&lt;&gt;"",IF(Deník!$J301="S",Deník!$W301,""),"")</f>
        <v/>
      </c>
      <c r="ET301" s="95"/>
      <c r="EU301" s="88"/>
      <c r="EV301" s="63" t="str">
        <f>IF(WEEKDAY(Deník!$C301,2)=1,Deník!$W301,"")</f>
        <v/>
      </c>
      <c r="EW301" s="13" t="str">
        <f>IF(WEEKDAY(Deník!$C301,2)=2,Deník!$W301,"")</f>
        <v/>
      </c>
      <c r="EX301" s="13" t="str">
        <f>IF(WEEKDAY(Deník!$C301,2)=3,Deník!$W301,"")</f>
        <v/>
      </c>
      <c r="EY301" s="13" t="str">
        <f>IF(WEEKDAY(Deník!$C301,2)=4,Deník!$W301,"")</f>
        <v/>
      </c>
      <c r="EZ301" s="60" t="str">
        <f>IF(WEEKDAY(Deník!$C301,2)=5,Deník!$W301,"")</f>
        <v/>
      </c>
      <c r="FA301" s="99"/>
      <c r="FB301" s="100">
        <f>Deník!D301</f>
        <v>0</v>
      </c>
      <c r="FC301" s="63">
        <f>IF($FB301&lt;&gt;"",IF(AND($FB301&gt;=FC$2,$FB301&lt;=FC$3),Deník!$W301,""))</f>
        <v>0</v>
      </c>
      <c r="FD301" s="63" t="str">
        <f>IF($FB301&lt;&gt;"",IF(AND($FB301&gt;=FD$2,$FB301&lt;=FD$3),Deník!$W301,""))</f>
        <v/>
      </c>
      <c r="FE301" s="63" t="str">
        <f>IF($FB301&lt;&gt;"",IF(AND($FB301&gt;=FE$2,$FB301&lt;=FE$3),Deník!$W301,""))</f>
        <v/>
      </c>
      <c r="FF301" s="63" t="str">
        <f>IF($FB301&lt;&gt;"",IF(AND($FB301&gt;=FF$2,$FB301&lt;=FF$3),Deník!$W301,""))</f>
        <v/>
      </c>
      <c r="FG301" s="63" t="str">
        <f>IF($FB301&lt;&gt;"",IF(AND($FB301&gt;=FG$2,$FB301&lt;=FG$3),Deník!$W301,""))</f>
        <v/>
      </c>
      <c r="FH301" s="63" t="str">
        <f>IF($FB301&lt;&gt;"",IF(AND($FB301&gt;=FH$2,$FB301&lt;=FH$3),Deník!$W301,""))</f>
        <v/>
      </c>
      <c r="FI301" s="63" t="str">
        <f>IF($FB301&lt;&gt;"",IF(AND($FB301&gt;=FI$2,$FB301&lt;=FI$3),Deník!$W301,""))</f>
        <v/>
      </c>
      <c r="FJ301" s="63" t="str">
        <f>IF($FB301&lt;&gt;"",IF(AND($FB301&gt;=FJ$2,$FB301&lt;=FJ$3),Deník!$W301,""))</f>
        <v/>
      </c>
      <c r="FK301" s="63" t="str">
        <f>IF($FB301&lt;&gt;"",IF(AND($FB301&gt;=FK$2,$FB301&lt;=FK$3),Deník!$W301,""))</f>
        <v/>
      </c>
      <c r="FL301" s="63" t="str">
        <f>IF($FB301&lt;&gt;"",IF(AND($FB301&gt;=FL$2,$FB301&lt;=FL$3),Deník!$W301,""))</f>
        <v/>
      </c>
      <c r="FM301" s="63" t="str">
        <f>IF($FB301&lt;&gt;"",IF(AND($FB301&gt;=FM$2,$FB301&lt;=FM$3),Deník!$W301,""))</f>
        <v/>
      </c>
      <c r="FN301" s="13"/>
      <c r="FO301" s="20" t="str">
        <f>IF(Deník!$W301&gt;1,Deník!$W301,"")</f>
        <v/>
      </c>
      <c r="FP301" s="20" t="str">
        <f>IF(Deník!$W301&lt;0,Deník!$W301,"")</f>
        <v/>
      </c>
      <c r="FQ301" s="17"/>
      <c r="FS301" s="233"/>
      <c r="FT301" s="233" t="str">
        <f>IF(Deník!$W301&lt;&gt;"",IF(Deník!$Y301=Statistika!$F$78,Deník!$W301,""),"")</f>
        <v/>
      </c>
      <c r="FU301" s="233" t="str">
        <f>IF(Deník!$W301&lt;&gt;"",IF(Deník!$Y301=Statistika!$F$79,Deník!$W301,""),"")</f>
        <v/>
      </c>
      <c r="FV301" s="233" t="str">
        <f>IF(Deník!$W301&lt;&gt;"",IF(Deník!$Y301=Statistika!$F$80,Deník!$W301,""),"")</f>
        <v/>
      </c>
      <c r="FW301" s="233" t="str">
        <f>IF(Deník!$W301&lt;&gt;"",IF(Deník!$Y301=Statistika!$F$81,Deník!$W301,""),"")</f>
        <v/>
      </c>
      <c r="FX301" s="233" t="str">
        <f>IF(Deník!$W301&lt;&gt;"",IF(Deník!$Y301=Statistika!$F$82,Deník!$W301,""),"")</f>
        <v/>
      </c>
      <c r="FY301" s="233" t="str">
        <f>IF(Deník!$W301&lt;&gt;"",IF(Deník!$Y301=Statistika!$F$83,Deník!$W301,""),"")</f>
        <v/>
      </c>
      <c r="FZ301" s="233" t="str">
        <f>IF(Deník!$W301&lt;&gt;"",IF(Deník!$Y301=Statistika!$F$84,Deník!$W301,""),"")</f>
        <v/>
      </c>
      <c r="GA301" s="233" t="str">
        <f>IF(Deník!$W301&lt;&gt;"",IF(Deník!$Y301=Statistika!$F$85,Deník!$W301,""),"")</f>
        <v/>
      </c>
      <c r="GB301" s="233" t="str">
        <f>IF(Deník!$W301&lt;&gt;"",IF(Deník!$Y301=Statistika!$F$86,Deník!$W301,""),"")</f>
        <v/>
      </c>
      <c r="GC301" s="233" t="str">
        <f>IF(Deník!$W301&lt;&gt;"",IF(Deník!$Y301=Statistika!$F$87,Deník!$W301,""),"")</f>
        <v/>
      </c>
      <c r="GD301" s="233" t="str">
        <f>IF(Deník!$W301&lt;&gt;"",IF(Deník!$Y301=Statistika!$F$88,Deník!$W301,""),"")</f>
        <v/>
      </c>
      <c r="GE301" s="233" t="str">
        <f>IF(Deník!$W301&lt;&gt;"",IF(Deník!$Y301=Statistika!$F$89,Deník!$W301,""),"")</f>
        <v/>
      </c>
      <c r="GF301" s="233" t="str">
        <f>IF(Deník!$W301&lt;&gt;"",IF(Deník!$Y301=Statistika!$F$90,Deník!$W301,""),"")</f>
        <v/>
      </c>
      <c r="GG301" s="233" t="str">
        <f>IF(Deník!$W301&lt;&gt;"",IF(Deník!$Y301=Statistika!$F$91,Deník!$W301,""),"")</f>
        <v/>
      </c>
      <c r="GH301" s="233"/>
      <c r="GI301" s="233" t="str">
        <f>IF(Deník!$W301&lt;&gt;"",IF(Deník!$AB301=Statistika!$L$100,Deník!$W301,""),"")</f>
        <v/>
      </c>
      <c r="GJ301" s="233" t="str">
        <f>IF(Deník!$W301&lt;&gt;"",IF(Deník!$AB301=Statistika!$L$101,Deník!$W301,""),"")</f>
        <v/>
      </c>
      <c r="GK301" s="233" t="str">
        <f>IF(Deník!$W301&lt;&gt;"",IF(Deník!$AB301=Statistika!$L$102,Deník!$W301,""),"")</f>
        <v/>
      </c>
      <c r="GL301" s="233" t="str">
        <f>IF(Deník!$W301&lt;&gt;"",IF(Deník!$AB301=Statistika!$L$103,Deník!$W301,""),"")</f>
        <v/>
      </c>
      <c r="GM301" s="233" t="str">
        <f>IF(Deník!$W301&lt;&gt;"",IF(Deník!$AB301=Statistika!$L$104,Deník!$W301,""),"")</f>
        <v/>
      </c>
      <c r="GN301" s="233" t="str">
        <f>IF(Deník!$W301&lt;&gt;"",IF(Deník!$AB301=Statistika!$L$105,Deník!$W301,""),"")</f>
        <v/>
      </c>
      <c r="GO301" s="233" t="str">
        <f>IF(Deník!$W301&lt;&gt;"",IF(Deník!$AB301=Statistika!$L$106,Deník!$W301,""),"")</f>
        <v/>
      </c>
      <c r="GP301" s="233" t="str">
        <f>IF(Deník!$W301&lt;&gt;"",IF(Deník!$AB301=Statistika!$L$107,Deník!$W301,""),"")</f>
        <v/>
      </c>
      <c r="GQ301" s="233" t="str">
        <f>IF(Deník!$W301&lt;&gt;"",IF(Deník!$AB301=Statistika!$L$108,Deník!$W301,""),"")</f>
        <v/>
      </c>
      <c r="GS301" s="233" t="str">
        <f>IF(Deník!$W301&lt;0,IF(Deník!$AC301=Statistika!$F$117,Deník!$W301,""),"")</f>
        <v/>
      </c>
      <c r="GT301" s="233" t="str">
        <f>IF(Deník!$W301&lt;0,IF(Deník!$AC301=Statistika!$F$118,Deník!$W301,""),"")</f>
        <v/>
      </c>
      <c r="GU301" s="233" t="str">
        <f>IF(Deník!$W301&lt;0,IF(Deník!$AC301=Statistika!$F$119,Deník!$W301,""),"")</f>
        <v/>
      </c>
      <c r="GV301" s="233" t="str">
        <f>IF(Deník!$W301&lt;0,IF(Deník!$AC301=Statistika!$F$120,Deník!$W301,""),"")</f>
        <v/>
      </c>
      <c r="GW301" s="233" t="str">
        <f>IF(Deník!$W301&lt;0,IF(Deník!$AC301=Statistika!$F$121,Deník!$W301,""),"")</f>
        <v/>
      </c>
      <c r="GX301" s="233" t="str">
        <f>IF(Deník!$W301&lt;0,IF(Deník!$AC301=Statistika!$F$122,Deník!$W301,""),"")</f>
        <v/>
      </c>
      <c r="GY301" s="233" t="str">
        <f>IF(Deník!$W301&lt;0,IF(Deník!$AC301=Statistika!$F$123,Deník!$W301,""),"")</f>
        <v/>
      </c>
      <c r="GZ301" s="233" t="str">
        <f>IF(Deník!$W301&lt;0,IF(Deník!$AC301=Statistika!$F$124,Deník!$W301,""),"")</f>
        <v/>
      </c>
      <c r="HA301" s="233" t="str">
        <f>IF(Deník!$W301&lt;0,IF(Deník!$AC301=Statistika!$F$125,Deník!$W301,""),"")</f>
        <v/>
      </c>
      <c r="HC301" s="233" t="str">
        <f>IF(Deník!$W301&lt;0,IF(Deník!$AD301=Statistika!$F$133,Deník!$W301,""),"")</f>
        <v/>
      </c>
      <c r="HD301" s="233" t="str">
        <f>IF(Deník!$W301&lt;0,IF(Deník!$AD301=Statistika!$F$134,Deník!$W301,""),"")</f>
        <v/>
      </c>
      <c r="HE301" s="233" t="str">
        <f>IF(Deník!$W301&lt;0,IF(Deník!$AD301=Statistika!$F$135,Deník!$W301,""),"")</f>
        <v/>
      </c>
      <c r="HF301" s="233" t="str">
        <f>IF(Deník!$W301&lt;0,IF(Deník!$AD301=Statistika!$F$136,Deník!$W301,""),"")</f>
        <v/>
      </c>
      <c r="HG301" s="233" t="str">
        <f>IF(Deník!$W301&lt;0,IF(Deník!$AD301=Statistika!$F$137,Deník!$W301,""),"")</f>
        <v/>
      </c>
      <c r="ID301" s="8">
        <f>Tabulka4[[#This Row],[Sloupec3]]</f>
        <v>0</v>
      </c>
      <c r="IE301" s="17" t="str">
        <f>IF(AND([1]Deník!$C301&gt;='[1]Měsíční shrnutí'!$D$1,[1]Deník!$C301&lt;='[1]Měsíční shrnutí'!$F$1),[1]Deník!$X301,"")</f>
        <v/>
      </c>
    </row>
    <row r="302" spans="1:239">
      <c r="A302" s="8">
        <f>Deník!C303</f>
        <v>0</v>
      </c>
      <c r="B302" s="50" t="str">
        <f>Deník!R303</f>
        <v/>
      </c>
      <c r="C302" s="102" t="str">
        <f>IF(AND(Deník!R303&gt;1,Deník!R303&lt;&gt;""),1,"")</f>
        <v/>
      </c>
      <c r="D302" s="102" t="str">
        <f>IF(AND(Deník!R303&lt;=0,Deník!R303&lt;&gt;""),1,"")</f>
        <v/>
      </c>
      <c r="E302" s="103" t="str">
        <f>IF(AND(Deník!R303&gt;=0,Deník!R303&lt;=1),1,"")</f>
        <v/>
      </c>
      <c r="F302" s="79" t="str">
        <f>IF(Deník!R303&lt;&gt;"",Deník!R303+F301,"")</f>
        <v/>
      </c>
      <c r="G302" s="85"/>
      <c r="H302" s="54" t="str">
        <f>IF(MONTH(Deník!$C302)=H$2,IF(AND(Deník!$R302&gt;=0,Deník!$R302&lt;=1),"BE",Deník!$R302),"")</f>
        <v/>
      </c>
      <c r="I302" s="11" t="str">
        <f>IF(MONTH(Deník!$C302)=I$2,IF(AND(Deník!$R302&gt;=0,Deník!$R302&lt;=1),"BE",Deník!$R302),"")</f>
        <v/>
      </c>
      <c r="J302" s="11" t="str">
        <f>IF(MONTH(Deník!$C302)=J$2,IF(AND(Deník!$R302&gt;=0,Deník!$R302&lt;=1),"BE",Deník!$R302),"")</f>
        <v/>
      </c>
      <c r="K302" s="11" t="str">
        <f>IF(MONTH(Deník!$C302)=K$2,IF(AND(Deník!$R302&gt;=0,Deník!$R302&lt;=1),"BE",Deník!$R302),"")</f>
        <v/>
      </c>
      <c r="L302" s="11" t="str">
        <f>IF(MONTH(Deník!$C302)=L$2,IF(AND(Deník!$R302&gt;=0,Deník!$R302&lt;=1),"BE",Deník!$R302),"")</f>
        <v/>
      </c>
      <c r="M302" s="11" t="str">
        <f>IF(MONTH(Deník!$C302)=M$2,IF(AND(Deník!$R302&gt;=0,Deník!$R302&lt;=1),"BE",Deník!$R302),"")</f>
        <v/>
      </c>
      <c r="N302" s="11" t="str">
        <f>IF(MONTH(Deník!$C302)=N$2,IF(AND(Deník!$R302&gt;=0,Deník!$R302&lt;=1),"BE",Deník!$R302),"")</f>
        <v/>
      </c>
      <c r="O302" s="11" t="str">
        <f>IF(MONTH(Deník!$C302)=O$2,IF(AND(Deník!$R302&gt;=0,Deník!$R302&lt;=1),"BE",Deník!$R302),"")</f>
        <v/>
      </c>
      <c r="P302" s="11" t="str">
        <f>IF(MONTH(Deník!$C302)=P$2,IF(AND(Deník!$R302&gt;=0,Deník!$R302&lt;=1),"BE",Deník!$R302),"")</f>
        <v/>
      </c>
      <c r="Q302" s="11" t="str">
        <f>IF(MONTH(Deník!$C302)=Q$2,IF(AND(Deník!$R302&gt;=0,Deník!$R302&lt;=1),"BE",Deník!$R302),"")</f>
        <v/>
      </c>
      <c r="R302" s="11" t="str">
        <f>IF(MONTH(Deník!$C302)=R$2,IF(AND(Deník!$R302&gt;=0,Deník!$R302&lt;=1),"BE",Deník!$R302),"")</f>
        <v/>
      </c>
      <c r="S302" s="57" t="str">
        <f>IF(MONTH(Deník!$C302)=S$2,IF(AND(Deník!$R302&gt;=0,Deník!$R302&lt;=1),"BE",Deník!$R302),"")</f>
        <v/>
      </c>
      <c r="U302" s="12"/>
      <c r="V302" s="12"/>
      <c r="X302" s="600" t="str">
        <f>IF(Deník!$R302&lt;&gt;"",IF(Deník!$B302=Statistika!$F$63,IF(AND(Deník!$R302&gt;=0,Deník!$R302&lt;=1),"BE",Deník!$R302),""),"")</f>
        <v/>
      </c>
      <c r="Y302" s="13" t="str">
        <f>IF(Deník!$R302&lt;&gt;"",IF(Deník!$B302=Statistika!$F$64,IF(AND(Deník!$R302&gt;=0,Deník!$R302&lt;=1),"BE",Deník!$R302),""),"")</f>
        <v/>
      </c>
      <c r="Z302" s="13" t="str">
        <f>IF(Deník!$R302&lt;&gt;"",IF(Deník!$B302=Statistika!$F$65,IF(AND(Deník!$R302&gt;=0,Deník!$R302&lt;=1),"BE",Deník!$R302),""),"")</f>
        <v/>
      </c>
      <c r="AA302" s="13" t="str">
        <f>IF(Deník!$R302&lt;&gt;"",IF(Deník!$B302=Statistika!$F$66,IF(AND(Deník!$R302&gt;=0,Deník!$R302&lt;=1),"BE",Deník!$R302),""),"")</f>
        <v/>
      </c>
      <c r="AB302" s="13" t="str">
        <f>IF(Deník!$R302&lt;&gt;"",IF(Deník!$B302=Statistika!$F$67,IF(AND(Deník!$R302&gt;=0,Deník!$R302&lt;=1),"BE",Deník!$R302),""),"")</f>
        <v/>
      </c>
      <c r="AC302" s="13" t="str">
        <f>IF(Deník!$R302&lt;&gt;"",IF(Deník!$B302=Statistika!$F$68,IF(AND(Deník!$R302&gt;=0,Deník!$R302&lt;=1),"BE",Deník!$R302),""),"")</f>
        <v/>
      </c>
      <c r="AD302" s="13" t="str">
        <f>IF(Deník!$R302&lt;&gt;"",IF(Deník!$B302=Statistika!$F$69,IF(AND(Deník!$R302&gt;=0,Deník!$R302&lt;=1),"BE",Deník!$R302),""),"")</f>
        <v/>
      </c>
      <c r="AE302" s="601" t="str">
        <f>IF(Deník!$R302&lt;&gt;"",IF(Deník!$B302=Statistika!$F$70,IF(AND(Deník!$R302&gt;=0,Deník!$R302&lt;=1),"BE",Deník!$R302),""),"")</f>
        <v/>
      </c>
      <c r="AF302" s="90"/>
      <c r="AG302" s="63" t="str">
        <f>IF(Deník!$R302&lt;&gt;"",IF(Deník!$J302="L",IF(AND(Deník!$R302&gt;=0,Deník!$R302&lt;=1),"BE",Deník!$R302),""),"")</f>
        <v/>
      </c>
      <c r="AH302" s="13" t="str">
        <f>IF(Deník!$R302&lt;&gt;"",IF(Deník!$J302="S",IF(AND(Deník!$R302&gt;=0,Deník!$R302&lt;=1),"BE",Deník!$R302),""),"")</f>
        <v/>
      </c>
      <c r="AI302" s="95"/>
      <c r="AJ302" s="71" t="str">
        <f>IF(Deník!N303&lt;&gt;"",Deník!N303*-1,"")</f>
        <v/>
      </c>
      <c r="AK302" s="88"/>
      <c r="AL302" s="63" t="str">
        <f>IF(WEEKDAY(Deník!$C302,2)=1,IF(AND(Deník!$R302&gt;=0,Deník!$R302&lt;=1),"BE",Deník!$R302),"")</f>
        <v/>
      </c>
      <c r="AM302" s="13" t="str">
        <f>IF(WEEKDAY(Deník!$C302,2)=2,IF(AND(Deník!$R302&gt;=0,Deník!$R302&lt;=1),"BE",Deník!$R302),"")</f>
        <v/>
      </c>
      <c r="AN302" s="13" t="str">
        <f>IF(WEEKDAY(Deník!$C302,2)=3,IF(AND(Deník!$R302&gt;=0,Deník!$R302&lt;=1),"BE",Deník!$R302),"")</f>
        <v/>
      </c>
      <c r="AO302" s="13" t="str">
        <f>IF(WEEKDAY(Deník!$C302,2)=4,IF(AND(Deník!$R302&gt;=0,Deník!$R302&lt;=1),"BE",Deník!$R302),"")</f>
        <v/>
      </c>
      <c r="AP302" s="60" t="str">
        <f>IF(WEEKDAY(Deník!$C302,2)=5,IF(AND(Deník!$R302&gt;=0,Deník!$R302&lt;=1),"BE",Deník!$R302),"")</f>
        <v/>
      </c>
      <c r="AQ302" s="99"/>
      <c r="AR302" s="100">
        <f>Deník!D302</f>
        <v>0</v>
      </c>
      <c r="AS302" s="63" t="str">
        <f>IF(Deník!$D302&lt;&gt;"",IF(AND(Deník!$D302&gt;=AS$2,Deník!$D302&lt;=AS$3),IF(AND(Deník!$R302&gt;=0,Deník!$R302&lt;=1),"BE",Deník!$R302),""),"")</f>
        <v/>
      </c>
      <c r="AT302" s="63" t="str">
        <f>IF(Deník!$D302&lt;&gt;"",IF(AND(Deník!$D302&gt;=AT$2,Deník!$D302&lt;=AT$3),IF(AND(Deník!$R302&gt;=0,Deník!$R302&lt;=1),"BE",Deník!$R302),""),"")</f>
        <v/>
      </c>
      <c r="AU302" s="63" t="str">
        <f>IF(Deník!$D302&lt;&gt;"",IF(AND(Deník!$D302&gt;=AU$2,Deník!$D302&lt;=AU$3),IF(AND(Deník!$R302&gt;=0,Deník!$R302&lt;=1),"BE",Deník!$R302),""),"")</f>
        <v/>
      </c>
      <c r="AV302" s="63" t="str">
        <f>IF(Deník!$D302&lt;&gt;"",IF(AND(Deník!$D302&gt;=AV$2,Deník!$D302&lt;=AV$3),IF(AND(Deník!$R302&gt;=0,Deník!$R302&lt;=1),"BE",Deník!$R302),""),"")</f>
        <v/>
      </c>
      <c r="AW302" s="63" t="str">
        <f>IF(Deník!$D302&lt;&gt;"",IF(AND(Deník!$D302&gt;=AW$2,Deník!$D302&lt;=AW$3),IF(AND(Deník!$R302&gt;=0,Deník!$R302&lt;=1),"BE",Deník!$R302),""),"")</f>
        <v/>
      </c>
      <c r="AX302" s="63" t="str">
        <f>IF(Deník!$D302&lt;&gt;"",IF(AND(Deník!$D302&gt;=AX$2,Deník!$D302&lt;=AX$3),IF(AND(Deník!$R302&gt;=0,Deník!$R302&lt;=1),"BE",Deník!$R302),""),"")</f>
        <v/>
      </c>
      <c r="AY302" s="63" t="str">
        <f>IF(Deník!$D302&lt;&gt;"",IF(AND(Deník!$D302&gt;=AY$2,Deník!$D302&lt;=AY$3),IF(AND(Deník!$R302&gt;=0,Deník!$R302&lt;=1),"BE",Deník!$R302),""),"")</f>
        <v/>
      </c>
      <c r="AZ302" s="63" t="str">
        <f>IF(Deník!$D302&lt;&gt;"",IF(AND(Deník!$D302&gt;=AZ$2,Deník!$D302&lt;=AZ$3),IF(AND(Deník!$R302&gt;=0,Deník!$R302&lt;=1),"BE",Deník!$R302),""),"")</f>
        <v/>
      </c>
      <c r="BA302" s="63" t="str">
        <f>IF(Deník!$D302&lt;&gt;"",IF(AND(Deník!$D302&gt;=BA$2,Deník!$D302&lt;=BA$3),IF(AND(Deník!$R302&gt;=0,Deník!$R302&lt;=1),"BE",Deník!$R302),""),"")</f>
        <v/>
      </c>
      <c r="BB302" s="63" t="str">
        <f>IF(Deník!$D302&lt;&gt;"",IF(AND(Deník!$D302&gt;=BB$2,Deník!$D302&lt;=BB$3),IF(AND(Deník!$R302&gt;=0,Deník!$R302&lt;=1),"BE",Deník!$R302),""),"")</f>
        <v/>
      </c>
      <c r="BC302" s="71" t="str">
        <f>IF(Deník!$D302&lt;&gt;"",IF(AND(Deník!$D302&gt;=BC$2,Deník!$D302&lt;=BC$3),IF(AND(Deník!$R302&gt;=0,Deník!$R302&lt;=1),"BE",Deník!$R302),""),"")</f>
        <v/>
      </c>
      <c r="BD302" s="20" t="str">
        <f>IF(Deník!$J303="S",(Deník!$M303-Deník!$K303),IF(Deník!$J303="L",(Deník!$K303-Deník!$M303),""))</f>
        <v/>
      </c>
      <c r="BE302" s="20" t="str">
        <f>IF(Deník!$J303="S",(Deník!$K303-Deník!$O303),IF(Deník!$J303="L",(Deník!$O303-Deník!$K303),""))</f>
        <v/>
      </c>
      <c r="BF302" s="20" t="str">
        <f>IF(Deník!$J303="S",(Deník!$K303-Deník!$L303),IF(Deník!$J303="L",(Deník!$L303-Deník!$K303),""))</f>
        <v/>
      </c>
      <c r="BG302" s="20" t="str">
        <f>IF(Deník!$J303="S",(Deník!$K303-Deník!$S303),IF(Deník!$J303="L",(Deník!$S303-Deník!$K303),""))</f>
        <v/>
      </c>
      <c r="BH302" s="20" t="str">
        <f>IF(Deník!$J303="S",(Deník!$K303-Deník!$U303),IF(Deník!$J303="L",(Deník!$U303-Deník!$K303),""))</f>
        <v/>
      </c>
      <c r="BI302" s="20" t="str">
        <f>IF(Deník!$R302&gt;1,Deník!$R302,"")</f>
        <v/>
      </c>
      <c r="BJ302" s="20" t="str">
        <f>IF(Deník!$R302&lt;0,Deník!$R302,"")</f>
        <v/>
      </c>
      <c r="BK302" s="17"/>
      <c r="BM302" s="233" t="str">
        <f>IF(Deník!$R302&lt;&gt;"",IF(Deník!$Y302=Statistika!$F$78,IF(AND(Deník!$R302&gt;=0,Deník!$R302&lt;=1),"BE",Deník!$R302),""),"")</f>
        <v/>
      </c>
      <c r="BN302" s="233" t="str">
        <f>IF(Deník!$R302&lt;&gt;"",IF(Deník!$Y302=Statistika!$F$79,IF(AND(Deník!$R302&gt;=0,Deník!$R302&lt;=1),"BE",Deník!$R302),""),"")</f>
        <v/>
      </c>
      <c r="BO302" s="233" t="str">
        <f>IF(Deník!$R302&lt;&gt;"",IF(Deník!$Y302=Statistika!$F$80,IF(AND(Deník!$R302&gt;=0,Deník!$R302&lt;=1),"BE",Deník!$R302),""),"")</f>
        <v/>
      </c>
      <c r="BP302" s="233" t="str">
        <f>IF(Deník!$R302&lt;&gt;"",IF(Deník!$Y302=Statistika!$F$81,IF(AND(Deník!$R302&gt;=0,Deník!$R302&lt;=1),"BE",Deník!$R302),""),"")</f>
        <v/>
      </c>
      <c r="BQ302" s="233" t="str">
        <f>IF(Deník!$R302&lt;&gt;"",IF(Deník!$Y302=Statistika!$F$82,IF(AND(Deník!$R302&gt;=0,Deník!$R302&lt;=1),"BE",Deník!$R302),""),"")</f>
        <v/>
      </c>
      <c r="BR302" s="233" t="str">
        <f>IF(Deník!$R302&lt;&gt;"",IF(Deník!$Y302=Statistika!$F$83,IF(AND(Deník!$R302&gt;=0,Deník!$R302&lt;=1),"BE",Deník!$R302),""),"")</f>
        <v/>
      </c>
      <c r="BS302" s="233" t="str">
        <f>IF(Deník!$R302&lt;&gt;"",IF(Deník!$Y302=Statistika!$F$84,IF(AND(Deník!$R302&gt;=0,Deník!$R302&lt;=1),"BE",Deník!$R302),""),"")</f>
        <v/>
      </c>
      <c r="BT302" s="233" t="str">
        <f>IF(Deník!$R302&lt;&gt;"",IF(Deník!$Y302=Statistika!$F$85,IF(AND(Deník!$R302&gt;=0,Deník!$R302&lt;=1),"BE",Deník!$R302),""),"")</f>
        <v/>
      </c>
      <c r="BU302" s="233" t="str">
        <f>IF(Deník!$R302&lt;&gt;"",IF(Deník!$Y302=Statistika!$F$86,IF(AND(Deník!$R302&gt;=0,Deník!$R302&lt;=1),"BE",Deník!$R302),""),"")</f>
        <v/>
      </c>
      <c r="BV302" s="233" t="str">
        <f>IF(Deník!$R302&lt;&gt;"",IF(Deník!$Y302=Statistika!$F$87,IF(AND(Deník!$R302&gt;=0,Deník!$R302&lt;=1),"BE",Deník!$R302),""),"")</f>
        <v/>
      </c>
      <c r="BW302" s="233" t="str">
        <f>IF(Deník!$R302&lt;&gt;"",IF(Deník!$Y302=Statistika!$F$88,IF(AND(Deník!$R302&gt;=0,Deník!$R302&lt;=1),"BE",Deník!$R302),""),"")</f>
        <v/>
      </c>
      <c r="BX302" s="233" t="str">
        <f>IF(Deník!$R302&lt;&gt;"",IF(Deník!$Y302=Statistika!$F$89,IF(AND(Deník!$R302&gt;=0,Deník!$R302&lt;=1),"BE",Deník!$R302),""),"")</f>
        <v/>
      </c>
      <c r="BY302" s="233" t="str">
        <f>IF(Deník!$R302&lt;&gt;"",IF(Deník!$Y302=Statistika!$F$90,IF(AND(Deník!$R302&gt;=0,Deník!$R302&lt;=1),"BE",Deník!$R302),""),"")</f>
        <v/>
      </c>
      <c r="BZ302" s="233" t="str">
        <f>IF(Deník!$R302&lt;&gt;"",IF(Deník!$Y302=Statistika!$F$91,IF(AND(Deník!$R302&gt;=0,Deník!$R302&lt;=1),"BE",Deník!$R302),""),"")</f>
        <v/>
      </c>
      <c r="CA302" s="233"/>
      <c r="CB302" s="233" t="str">
        <f>IF(Deník!$R302&lt;&gt;"",IF(Deník!$AB302="SL",IF(AND(Deník!$R302&gt;=0,Deník!$R302&lt;=1),"BE",Deník!$R302),""),"")</f>
        <v/>
      </c>
      <c r="CC302" s="233" t="str">
        <f>IF(Deník!$R302&lt;&gt;"",IF(Deník!$AB302="BE10",IF(AND(Deník!$R302&gt;=0,Deník!$R302&lt;=1),"BE",Deník!$R302),""),"")</f>
        <v/>
      </c>
      <c r="CD302" s="233" t="str">
        <f>IF(Deník!$R302&lt;&gt;"",IF(Deník!$AB302="BE15",IF(AND(Deník!$R302&gt;=0,Deník!$R302&lt;=1),"BE",Deník!$R302),""),"")</f>
        <v/>
      </c>
      <c r="CE302" s="233" t="str">
        <f>IF(Deník!$R302&lt;&gt;"",IF(Deník!$AB302="BE20",IF(AND(Deník!$R302&gt;=0,Deník!$R302&lt;=1),"BE",Deník!$R302),""),"")</f>
        <v/>
      </c>
      <c r="CF302" s="233" t="str">
        <f>IF(Deník!$R302&lt;&gt;"",IF(Deník!$AB302="TP1",IF(AND(Deník!$R302&gt;=0,Deník!$R302&lt;=1),"BE",Deník!$R302),""),"")</f>
        <v/>
      </c>
      <c r="CG302" s="233" t="str">
        <f>IF(Deník!$R302&lt;&gt;"",IF(Deník!$AB302="TP2",IF(AND(Deník!$R302&gt;=0,Deník!$R302&lt;=1),"BE",Deník!$R302),""),"")</f>
        <v/>
      </c>
      <c r="CH302" s="233" t="str">
        <f>IF(Deník!$R302&lt;&gt;"",IF(Deník!$AB302="TP3",IF(AND(Deník!$R302&gt;=0,Deník!$R302&lt;=1),"BE",Deník!$R302),""),"")</f>
        <v/>
      </c>
      <c r="CI302" s="233" t="str">
        <f>IF(Deník!$R302&lt;&gt;"",IF(Deník!$AB302="Trailing SL",IF(AND(Deník!$R302&gt;=0,Deník!$R302&lt;=1),"BE",Deník!$R302),""),"")</f>
        <v/>
      </c>
      <c r="CJ302" s="233" t="str">
        <f>IF(Deník!$R302&lt;&gt;"",IF(Deník!$AB302="Manual",IF(AND(Deník!$R302&gt;=0,Deník!$R302&lt;=1),"BE",Deník!$R302),""),"")</f>
        <v/>
      </c>
      <c r="CK302" s="233"/>
      <c r="CL302" s="233" t="str">
        <f>IF(Deník!$R302&lt;0,IF(Deník!$AC302=Statistika!$F$117,Deník!$R302,""),"")</f>
        <v/>
      </c>
      <c r="CM302" s="233" t="str">
        <f>IF(Deník!$R302&lt;0,IF(Deník!$AC302=Statistika!$F$118,Deník!$R302,""),"")</f>
        <v/>
      </c>
      <c r="CN302" s="233" t="str">
        <f>IF(Deník!$R302&lt;0,IF(Deník!$AC302=Statistika!$F$119,Deník!$R302,""),"")</f>
        <v/>
      </c>
      <c r="CO302" s="233" t="str">
        <f>IF(Deník!$R302&lt;0,IF(Deník!$AC302=Statistika!$F$120,Deník!$R302,""),"")</f>
        <v/>
      </c>
      <c r="CP302" s="233" t="str">
        <f>IF(Deník!$R302&lt;0,IF(Deník!$AC302=Statistika!$F$121,Deník!$R302,""),"")</f>
        <v/>
      </c>
      <c r="CQ302" s="233" t="str">
        <f>IF(Deník!$R302&lt;0,IF(Deník!$AC302=Statistika!$F$122,Deník!$R302,""),"")</f>
        <v/>
      </c>
      <c r="CR302" s="233" t="str">
        <f>IF(Deník!$R302&lt;0,IF(Deník!$AC302=Statistika!$F$123,Deník!$R302,""),"")</f>
        <v/>
      </c>
      <c r="CS302" s="233" t="str">
        <f>IF(Deník!$R302&lt;0,IF(Deník!$AC302=Statistika!$F$124,Deník!$R302,""),"")</f>
        <v/>
      </c>
      <c r="CT302" s="233" t="str">
        <f>IF(Deník!$R302&lt;0,IF(Deník!$AC302=Statistika!$F$125,Deník!$R302,""),"")</f>
        <v/>
      </c>
      <c r="CU302" s="233"/>
      <c r="CV302" s="233" t="str">
        <f>IF(Deník!$R302&lt;0,IF(Deník!$AD302=$CV$2,Deník!$R302,""),"")</f>
        <v/>
      </c>
      <c r="CW302" s="233" t="str">
        <f>IF(Deník!$R302&lt;0,IF(Deník!$AD302=$CW$2,Deník!$R302,""),"")</f>
        <v/>
      </c>
      <c r="CX302" s="233" t="str">
        <f>IF(Deník!$R302&lt;0,IF(Deník!$AD302=$CX$2,Deník!$R302,""),"")</f>
        <v/>
      </c>
      <c r="CY302" s="233" t="str">
        <f>IF(Deník!$R302&lt;0,IF(Deník!$AD302=$CY$2,Deník!$R302,""),"")</f>
        <v/>
      </c>
      <c r="CZ302" s="233" t="str">
        <f>IF(Deník!$R302&lt;0,IF(Deník!$AD302=$CZ$2,Deník!$R302,""),"")</f>
        <v/>
      </c>
      <c r="DL302" s="221">
        <f t="shared" si="14"/>
        <v>93847.029999999984</v>
      </c>
      <c r="DM302" s="220">
        <f t="shared" si="13"/>
        <v>-6.1529700000000132E-2</v>
      </c>
      <c r="DO302" s="50">
        <f>Deník!W303</f>
        <v>0</v>
      </c>
      <c r="DP302" s="102" t="str">
        <f>IF(AND(Deník!W303&gt;0),1,"")</f>
        <v/>
      </c>
      <c r="DQ302" s="102">
        <f>IF(AND(Deník!W303&lt;=0),1,"")</f>
        <v>1</v>
      </c>
      <c r="DR302" s="227"/>
      <c r="DS302" s="228"/>
      <c r="DT302" s="85"/>
      <c r="DU302" s="54">
        <f>IF(MONTH(Deník!$C302)=DU$2,Deník!$W302,"")</f>
        <v>0</v>
      </c>
      <c r="DV302" s="222" t="str">
        <f>IF(MONTH(Deník!$C302)=DV$2,Deník!$W302,"")</f>
        <v/>
      </c>
      <c r="DW302" s="222" t="str">
        <f>IF(MONTH(Deník!$C302)=DW$2,Deník!$W302,"")</f>
        <v/>
      </c>
      <c r="DX302" s="222" t="str">
        <f>IF(MONTH(Deník!$C302)=DX$2,Deník!$W302,"")</f>
        <v/>
      </c>
      <c r="DY302" s="222" t="str">
        <f>IF(MONTH(Deník!$C302)=DY$2,Deník!$W302,"")</f>
        <v/>
      </c>
      <c r="DZ302" s="222" t="str">
        <f>IF(MONTH(Deník!$C302)=DZ$2,Deník!$W302,"")</f>
        <v/>
      </c>
      <c r="EA302" s="222" t="str">
        <f>IF(MONTH(Deník!$C302)=EA$2,Deník!$W302,"")</f>
        <v/>
      </c>
      <c r="EB302" s="222" t="str">
        <f>IF(MONTH(Deník!$C302)=EB$2,Deník!$W302,"")</f>
        <v/>
      </c>
      <c r="EC302" s="222" t="str">
        <f>IF(MONTH(Deník!$C302)=EC$2,Deník!$W302,"")</f>
        <v/>
      </c>
      <c r="ED302" s="222" t="str">
        <f>IF(MONTH(Deník!$C302)=ED$2,Deník!$W302,"")</f>
        <v/>
      </c>
      <c r="EE302" s="222" t="str">
        <f>IF(MONTH(Deník!$C302)=EE$2,Deník!$W302,"")</f>
        <v/>
      </c>
      <c r="EF302" s="222" t="str">
        <f>IF(MONTH(Deník!$C302)=EF$2,Deník!$W302,"")</f>
        <v/>
      </c>
      <c r="EI302" s="600" t="str">
        <f>IF(Deník!$W302&lt;&gt;"",IF(Deník!$B302=Statistika!$F$63,Deník!$W302,""),"")</f>
        <v/>
      </c>
      <c r="EJ302" s="13" t="str">
        <f>IF(Deník!$W302&lt;&gt;"",IF(Deník!$B302=Statistika!$F$64,Deník!$W302,""),"")</f>
        <v/>
      </c>
      <c r="EK302" s="13" t="str">
        <f>IF(Deník!$W302&lt;&gt;"",IF(Deník!$B302=Statistika!$F$65,Deník!$W302,""),"")</f>
        <v/>
      </c>
      <c r="EL302" s="13" t="str">
        <f>IF(Deník!$W302&lt;&gt;"",IF(Deník!$B302=Statistika!$F$66,Deník!$W302,""),"")</f>
        <v/>
      </c>
      <c r="EM302" s="13" t="str">
        <f>IF(Deník!$W302&lt;&gt;"",IF(Deník!$B302=Statistika!$F$67,Deník!$W302,""),"")</f>
        <v/>
      </c>
      <c r="EN302" s="13" t="str">
        <f>IF(Deník!$W302&lt;&gt;"",IF(Deník!$B302=Statistika!$F$68,Deník!$W302,""),"")</f>
        <v/>
      </c>
      <c r="EO302" s="13" t="str">
        <f>IF(Deník!$W302&lt;&gt;"",IF(Deník!$B302=Statistika!$F$69,Deník!$W302,""),"")</f>
        <v/>
      </c>
      <c r="EP302" s="601" t="str">
        <f>IF(Deník!$W302&lt;&gt;"",IF(Deník!$B302=Statistika!$F$70,Deník!$W302,""),"")</f>
        <v/>
      </c>
      <c r="EQ302" s="90"/>
      <c r="ER302" s="63" t="str">
        <f>IF(Deník!$W302&lt;&gt;"",IF(Deník!$J302="L",Deník!$W302,""),"")</f>
        <v/>
      </c>
      <c r="ES302" s="13" t="str">
        <f>IF(Deník!$W302&lt;&gt;"",IF(Deník!$J302="S",Deník!$W302,""),"")</f>
        <v/>
      </c>
      <c r="ET302" s="95"/>
      <c r="EU302" s="88"/>
      <c r="EV302" s="63" t="str">
        <f>IF(WEEKDAY(Deník!$C302,2)=1,Deník!$W302,"")</f>
        <v/>
      </c>
      <c r="EW302" s="13" t="str">
        <f>IF(WEEKDAY(Deník!$C302,2)=2,Deník!$W302,"")</f>
        <v/>
      </c>
      <c r="EX302" s="13" t="str">
        <f>IF(WEEKDAY(Deník!$C302,2)=3,Deník!$W302,"")</f>
        <v/>
      </c>
      <c r="EY302" s="13" t="str">
        <f>IF(WEEKDAY(Deník!$C302,2)=4,Deník!$W302,"")</f>
        <v/>
      </c>
      <c r="EZ302" s="60" t="str">
        <f>IF(WEEKDAY(Deník!$C302,2)=5,Deník!$W302,"")</f>
        <v/>
      </c>
      <c r="FA302" s="99"/>
      <c r="FB302" s="100">
        <f>Deník!D302</f>
        <v>0</v>
      </c>
      <c r="FC302" s="63">
        <f>IF($FB302&lt;&gt;"",IF(AND($FB302&gt;=FC$2,$FB302&lt;=FC$3),Deník!$W302,""))</f>
        <v>0</v>
      </c>
      <c r="FD302" s="63" t="str">
        <f>IF($FB302&lt;&gt;"",IF(AND($FB302&gt;=FD$2,$FB302&lt;=FD$3),Deník!$W302,""))</f>
        <v/>
      </c>
      <c r="FE302" s="63" t="str">
        <f>IF($FB302&lt;&gt;"",IF(AND($FB302&gt;=FE$2,$FB302&lt;=FE$3),Deník!$W302,""))</f>
        <v/>
      </c>
      <c r="FF302" s="63" t="str">
        <f>IF($FB302&lt;&gt;"",IF(AND($FB302&gt;=FF$2,$FB302&lt;=FF$3),Deník!$W302,""))</f>
        <v/>
      </c>
      <c r="FG302" s="63" t="str">
        <f>IF($FB302&lt;&gt;"",IF(AND($FB302&gt;=FG$2,$FB302&lt;=FG$3),Deník!$W302,""))</f>
        <v/>
      </c>
      <c r="FH302" s="63" t="str">
        <f>IF($FB302&lt;&gt;"",IF(AND($FB302&gt;=FH$2,$FB302&lt;=FH$3),Deník!$W302,""))</f>
        <v/>
      </c>
      <c r="FI302" s="63" t="str">
        <f>IF($FB302&lt;&gt;"",IF(AND($FB302&gt;=FI$2,$FB302&lt;=FI$3),Deník!$W302,""))</f>
        <v/>
      </c>
      <c r="FJ302" s="63" t="str">
        <f>IF($FB302&lt;&gt;"",IF(AND($FB302&gt;=FJ$2,$FB302&lt;=FJ$3),Deník!$W302,""))</f>
        <v/>
      </c>
      <c r="FK302" s="63" t="str">
        <f>IF($FB302&lt;&gt;"",IF(AND($FB302&gt;=FK$2,$FB302&lt;=FK$3),Deník!$W302,""))</f>
        <v/>
      </c>
      <c r="FL302" s="63" t="str">
        <f>IF($FB302&lt;&gt;"",IF(AND($FB302&gt;=FL$2,$FB302&lt;=FL$3),Deník!$W302,""))</f>
        <v/>
      </c>
      <c r="FM302" s="63" t="str">
        <f>IF($FB302&lt;&gt;"",IF(AND($FB302&gt;=FM$2,$FB302&lt;=FM$3),Deník!$W302,""))</f>
        <v/>
      </c>
      <c r="FN302" s="13"/>
      <c r="FO302" s="20" t="str">
        <f>IF(Deník!$W302&gt;1,Deník!$W302,"")</f>
        <v/>
      </c>
      <c r="FP302" s="20" t="str">
        <f>IF(Deník!$W302&lt;0,Deník!$W302,"")</f>
        <v/>
      </c>
      <c r="FQ302" s="17"/>
      <c r="FS302" s="233"/>
      <c r="FT302" s="233" t="str">
        <f>IF(Deník!$W302&lt;&gt;"",IF(Deník!$Y302=Statistika!$F$78,Deník!$W302,""),"")</f>
        <v/>
      </c>
      <c r="FU302" s="233" t="str">
        <f>IF(Deník!$W302&lt;&gt;"",IF(Deník!$Y302=Statistika!$F$79,Deník!$W302,""),"")</f>
        <v/>
      </c>
      <c r="FV302" s="233" t="str">
        <f>IF(Deník!$W302&lt;&gt;"",IF(Deník!$Y302=Statistika!$F$80,Deník!$W302,""),"")</f>
        <v/>
      </c>
      <c r="FW302" s="233" t="str">
        <f>IF(Deník!$W302&lt;&gt;"",IF(Deník!$Y302=Statistika!$F$81,Deník!$W302,""),"")</f>
        <v/>
      </c>
      <c r="FX302" s="233" t="str">
        <f>IF(Deník!$W302&lt;&gt;"",IF(Deník!$Y302=Statistika!$F$82,Deník!$W302,""),"")</f>
        <v/>
      </c>
      <c r="FY302" s="233" t="str">
        <f>IF(Deník!$W302&lt;&gt;"",IF(Deník!$Y302=Statistika!$F$83,Deník!$W302,""),"")</f>
        <v/>
      </c>
      <c r="FZ302" s="233" t="str">
        <f>IF(Deník!$W302&lt;&gt;"",IF(Deník!$Y302=Statistika!$F$84,Deník!$W302,""),"")</f>
        <v/>
      </c>
      <c r="GA302" s="233" t="str">
        <f>IF(Deník!$W302&lt;&gt;"",IF(Deník!$Y302=Statistika!$F$85,Deník!$W302,""),"")</f>
        <v/>
      </c>
      <c r="GB302" s="233" t="str">
        <f>IF(Deník!$W302&lt;&gt;"",IF(Deník!$Y302=Statistika!$F$86,Deník!$W302,""),"")</f>
        <v/>
      </c>
      <c r="GC302" s="233" t="str">
        <f>IF(Deník!$W302&lt;&gt;"",IF(Deník!$Y302=Statistika!$F$87,Deník!$W302,""),"")</f>
        <v/>
      </c>
      <c r="GD302" s="233" t="str">
        <f>IF(Deník!$W302&lt;&gt;"",IF(Deník!$Y302=Statistika!$F$88,Deník!$W302,""),"")</f>
        <v/>
      </c>
      <c r="GE302" s="233" t="str">
        <f>IF(Deník!$W302&lt;&gt;"",IF(Deník!$Y302=Statistika!$F$89,Deník!$W302,""),"")</f>
        <v/>
      </c>
      <c r="GF302" s="233" t="str">
        <f>IF(Deník!$W302&lt;&gt;"",IF(Deník!$Y302=Statistika!$F$90,Deník!$W302,""),"")</f>
        <v/>
      </c>
      <c r="GG302" s="233" t="str">
        <f>IF(Deník!$W302&lt;&gt;"",IF(Deník!$Y302=Statistika!$F$91,Deník!$W302,""),"")</f>
        <v/>
      </c>
      <c r="GH302" s="233"/>
      <c r="GI302" s="233" t="str">
        <f>IF(Deník!$W302&lt;&gt;"",IF(Deník!$AB302=Statistika!$L$100,Deník!$W302,""),"")</f>
        <v/>
      </c>
      <c r="GJ302" s="233" t="str">
        <f>IF(Deník!$W302&lt;&gt;"",IF(Deník!$AB302=Statistika!$L$101,Deník!$W302,""),"")</f>
        <v/>
      </c>
      <c r="GK302" s="233" t="str">
        <f>IF(Deník!$W302&lt;&gt;"",IF(Deník!$AB302=Statistika!$L$102,Deník!$W302,""),"")</f>
        <v/>
      </c>
      <c r="GL302" s="233" t="str">
        <f>IF(Deník!$W302&lt;&gt;"",IF(Deník!$AB302=Statistika!$L$103,Deník!$W302,""),"")</f>
        <v/>
      </c>
      <c r="GM302" s="233" t="str">
        <f>IF(Deník!$W302&lt;&gt;"",IF(Deník!$AB302=Statistika!$L$104,Deník!$W302,""),"")</f>
        <v/>
      </c>
      <c r="GN302" s="233" t="str">
        <f>IF(Deník!$W302&lt;&gt;"",IF(Deník!$AB302=Statistika!$L$105,Deník!$W302,""),"")</f>
        <v/>
      </c>
      <c r="GO302" s="233" t="str">
        <f>IF(Deník!$W302&lt;&gt;"",IF(Deník!$AB302=Statistika!$L$106,Deník!$W302,""),"")</f>
        <v/>
      </c>
      <c r="GP302" s="233" t="str">
        <f>IF(Deník!$W302&lt;&gt;"",IF(Deník!$AB302=Statistika!$L$107,Deník!$W302,""),"")</f>
        <v/>
      </c>
      <c r="GQ302" s="233" t="str">
        <f>IF(Deník!$W302&lt;&gt;"",IF(Deník!$AB302=Statistika!$L$108,Deník!$W302,""),"")</f>
        <v/>
      </c>
      <c r="GS302" s="233" t="str">
        <f>IF(Deník!$W302&lt;0,IF(Deník!$AC302=Statistika!$F$117,Deník!$W302,""),"")</f>
        <v/>
      </c>
      <c r="GT302" s="233" t="str">
        <f>IF(Deník!$W302&lt;0,IF(Deník!$AC302=Statistika!$F$118,Deník!$W302,""),"")</f>
        <v/>
      </c>
      <c r="GU302" s="233" t="str">
        <f>IF(Deník!$W302&lt;0,IF(Deník!$AC302=Statistika!$F$119,Deník!$W302,""),"")</f>
        <v/>
      </c>
      <c r="GV302" s="233" t="str">
        <f>IF(Deník!$W302&lt;0,IF(Deník!$AC302=Statistika!$F$120,Deník!$W302,""),"")</f>
        <v/>
      </c>
      <c r="GW302" s="233" t="str">
        <f>IF(Deník!$W302&lt;0,IF(Deník!$AC302=Statistika!$F$121,Deník!$W302,""),"")</f>
        <v/>
      </c>
      <c r="GX302" s="233" t="str">
        <f>IF(Deník!$W302&lt;0,IF(Deník!$AC302=Statistika!$F$122,Deník!$W302,""),"")</f>
        <v/>
      </c>
      <c r="GY302" s="233" t="str">
        <f>IF(Deník!$W302&lt;0,IF(Deník!$AC302=Statistika!$F$123,Deník!$W302,""),"")</f>
        <v/>
      </c>
      <c r="GZ302" s="233" t="str">
        <f>IF(Deník!$W302&lt;0,IF(Deník!$AC302=Statistika!$F$124,Deník!$W302,""),"")</f>
        <v/>
      </c>
      <c r="HA302" s="233" t="str">
        <f>IF(Deník!$W302&lt;0,IF(Deník!$AC302=Statistika!$F$125,Deník!$W302,""),"")</f>
        <v/>
      </c>
      <c r="HC302" s="233" t="str">
        <f>IF(Deník!$W302&lt;0,IF(Deník!$AD302=Statistika!$F$133,Deník!$W302,""),"")</f>
        <v/>
      </c>
      <c r="HD302" s="233" t="str">
        <f>IF(Deník!$W302&lt;0,IF(Deník!$AD302=Statistika!$F$134,Deník!$W302,""),"")</f>
        <v/>
      </c>
      <c r="HE302" s="233" t="str">
        <f>IF(Deník!$W302&lt;0,IF(Deník!$AD302=Statistika!$F$135,Deník!$W302,""),"")</f>
        <v/>
      </c>
      <c r="HF302" s="233" t="str">
        <f>IF(Deník!$W302&lt;0,IF(Deník!$AD302=Statistika!$F$136,Deník!$W302,""),"")</f>
        <v/>
      </c>
      <c r="HG302" s="233" t="str">
        <f>IF(Deník!$W302&lt;0,IF(Deník!$AD302=Statistika!$F$137,Deník!$W302,""),"")</f>
        <v/>
      </c>
      <c r="ID302" s="8">
        <f>Tabulka4[[#This Row],[Sloupec3]]</f>
        <v>0</v>
      </c>
      <c r="IE302" s="17" t="str">
        <f>IF(AND([1]Deník!$C302&gt;='[1]Měsíční shrnutí'!$D$1,[1]Deník!$C302&lt;='[1]Měsíční shrnutí'!$F$1),[1]Deník!$X302,"")</f>
        <v/>
      </c>
    </row>
    <row r="303" spans="1:239">
      <c r="A303" s="8">
        <f>Deník!C304</f>
        <v>0</v>
      </c>
      <c r="B303" s="50" t="str">
        <f>Deník!R304</f>
        <v/>
      </c>
      <c r="C303" s="102" t="str">
        <f>IF(AND(Deník!R304&gt;1,Deník!R304&lt;&gt;""),1,"")</f>
        <v/>
      </c>
      <c r="D303" s="102" t="str">
        <f>IF(AND(Deník!R304&lt;=0,Deník!R304&lt;&gt;""),1,"")</f>
        <v/>
      </c>
      <c r="E303" s="103" t="str">
        <f>IF(AND(Deník!R304&gt;=0,Deník!R304&lt;=1),1,"")</f>
        <v/>
      </c>
      <c r="F303" s="79" t="str">
        <f>IF(Deník!R304&lt;&gt;"",Deník!R304+F302,"")</f>
        <v/>
      </c>
      <c r="G303" s="85"/>
      <c r="H303" s="54" t="str">
        <f>IF(MONTH(Deník!$C303)=H$2,IF(AND(Deník!$R303&gt;=0,Deník!$R303&lt;=1),"BE",Deník!$R303),"")</f>
        <v/>
      </c>
      <c r="I303" s="11" t="str">
        <f>IF(MONTH(Deník!$C303)=I$2,IF(AND(Deník!$R303&gt;=0,Deník!$R303&lt;=1),"BE",Deník!$R303),"")</f>
        <v/>
      </c>
      <c r="J303" s="11" t="str">
        <f>IF(MONTH(Deník!$C303)=J$2,IF(AND(Deník!$R303&gt;=0,Deník!$R303&lt;=1),"BE",Deník!$R303),"")</f>
        <v/>
      </c>
      <c r="K303" s="11" t="str">
        <f>IF(MONTH(Deník!$C303)=K$2,IF(AND(Deník!$R303&gt;=0,Deník!$R303&lt;=1),"BE",Deník!$R303),"")</f>
        <v/>
      </c>
      <c r="L303" s="11" t="str">
        <f>IF(MONTH(Deník!$C303)=L$2,IF(AND(Deník!$R303&gt;=0,Deník!$R303&lt;=1),"BE",Deník!$R303),"")</f>
        <v/>
      </c>
      <c r="M303" s="11" t="str">
        <f>IF(MONTH(Deník!$C303)=M$2,IF(AND(Deník!$R303&gt;=0,Deník!$R303&lt;=1),"BE",Deník!$R303),"")</f>
        <v/>
      </c>
      <c r="N303" s="11" t="str">
        <f>IF(MONTH(Deník!$C303)=N$2,IF(AND(Deník!$R303&gt;=0,Deník!$R303&lt;=1),"BE",Deník!$R303),"")</f>
        <v/>
      </c>
      <c r="O303" s="11" t="str">
        <f>IF(MONTH(Deník!$C303)=O$2,IF(AND(Deník!$R303&gt;=0,Deník!$R303&lt;=1),"BE",Deník!$R303),"")</f>
        <v/>
      </c>
      <c r="P303" s="11" t="str">
        <f>IF(MONTH(Deník!$C303)=P$2,IF(AND(Deník!$R303&gt;=0,Deník!$R303&lt;=1),"BE",Deník!$R303),"")</f>
        <v/>
      </c>
      <c r="Q303" s="11" t="str">
        <f>IF(MONTH(Deník!$C303)=Q$2,IF(AND(Deník!$R303&gt;=0,Deník!$R303&lt;=1),"BE",Deník!$R303),"")</f>
        <v/>
      </c>
      <c r="R303" s="11" t="str">
        <f>IF(MONTH(Deník!$C303)=R$2,IF(AND(Deník!$R303&gt;=0,Deník!$R303&lt;=1),"BE",Deník!$R303),"")</f>
        <v/>
      </c>
      <c r="S303" s="57" t="str">
        <f>IF(MONTH(Deník!$C303)=S$2,IF(AND(Deník!$R303&gt;=0,Deník!$R303&lt;=1),"BE",Deník!$R303),"")</f>
        <v/>
      </c>
      <c r="U303" s="12"/>
      <c r="V303" s="12"/>
      <c r="X303" s="600" t="str">
        <f>IF(Deník!$R303&lt;&gt;"",IF(Deník!$B303=Statistika!$F$63,IF(AND(Deník!$R303&gt;=0,Deník!$R303&lt;=1),"BE",Deník!$R303),""),"")</f>
        <v/>
      </c>
      <c r="Y303" s="13" t="str">
        <f>IF(Deník!$R303&lt;&gt;"",IF(Deník!$B303=Statistika!$F$64,IF(AND(Deník!$R303&gt;=0,Deník!$R303&lt;=1),"BE",Deník!$R303),""),"")</f>
        <v/>
      </c>
      <c r="Z303" s="13" t="str">
        <f>IF(Deník!$R303&lt;&gt;"",IF(Deník!$B303=Statistika!$F$65,IF(AND(Deník!$R303&gt;=0,Deník!$R303&lt;=1),"BE",Deník!$R303),""),"")</f>
        <v/>
      </c>
      <c r="AA303" s="13" t="str">
        <f>IF(Deník!$R303&lt;&gt;"",IF(Deník!$B303=Statistika!$F$66,IF(AND(Deník!$R303&gt;=0,Deník!$R303&lt;=1),"BE",Deník!$R303),""),"")</f>
        <v/>
      </c>
      <c r="AB303" s="13" t="str">
        <f>IF(Deník!$R303&lt;&gt;"",IF(Deník!$B303=Statistika!$F$67,IF(AND(Deník!$R303&gt;=0,Deník!$R303&lt;=1),"BE",Deník!$R303),""),"")</f>
        <v/>
      </c>
      <c r="AC303" s="13" t="str">
        <f>IF(Deník!$R303&lt;&gt;"",IF(Deník!$B303=Statistika!$F$68,IF(AND(Deník!$R303&gt;=0,Deník!$R303&lt;=1),"BE",Deník!$R303),""),"")</f>
        <v/>
      </c>
      <c r="AD303" s="13" t="str">
        <f>IF(Deník!$R303&lt;&gt;"",IF(Deník!$B303=Statistika!$F$69,IF(AND(Deník!$R303&gt;=0,Deník!$R303&lt;=1),"BE",Deník!$R303),""),"")</f>
        <v/>
      </c>
      <c r="AE303" s="601" t="str">
        <f>IF(Deník!$R303&lt;&gt;"",IF(Deník!$B303=Statistika!$F$70,IF(AND(Deník!$R303&gt;=0,Deník!$R303&lt;=1),"BE",Deník!$R303),""),"")</f>
        <v/>
      </c>
      <c r="AF303" s="90"/>
      <c r="AG303" s="63" t="str">
        <f>IF(Deník!$R303&lt;&gt;"",IF(Deník!$J303="L",IF(AND(Deník!$R303&gt;=0,Deník!$R303&lt;=1),"BE",Deník!$R303),""),"")</f>
        <v/>
      </c>
      <c r="AH303" s="13" t="str">
        <f>IF(Deník!$R303&lt;&gt;"",IF(Deník!$J303="S",IF(AND(Deník!$R303&gt;=0,Deník!$R303&lt;=1),"BE",Deník!$R303),""),"")</f>
        <v/>
      </c>
      <c r="AI303" s="95"/>
      <c r="AJ303" s="71" t="str">
        <f>IF(Deník!N304&lt;&gt;"",Deník!N304*-1,"")</f>
        <v/>
      </c>
      <c r="AK303" s="88"/>
      <c r="AL303" s="63" t="str">
        <f>IF(WEEKDAY(Deník!$C303,2)=1,IF(AND(Deník!$R303&gt;=0,Deník!$R303&lt;=1),"BE",Deník!$R303),"")</f>
        <v/>
      </c>
      <c r="AM303" s="13" t="str">
        <f>IF(WEEKDAY(Deník!$C303,2)=2,IF(AND(Deník!$R303&gt;=0,Deník!$R303&lt;=1),"BE",Deník!$R303),"")</f>
        <v/>
      </c>
      <c r="AN303" s="13" t="str">
        <f>IF(WEEKDAY(Deník!$C303,2)=3,IF(AND(Deník!$R303&gt;=0,Deník!$R303&lt;=1),"BE",Deník!$R303),"")</f>
        <v/>
      </c>
      <c r="AO303" s="13" t="str">
        <f>IF(WEEKDAY(Deník!$C303,2)=4,IF(AND(Deník!$R303&gt;=0,Deník!$R303&lt;=1),"BE",Deník!$R303),"")</f>
        <v/>
      </c>
      <c r="AP303" s="60" t="str">
        <f>IF(WEEKDAY(Deník!$C303,2)=5,IF(AND(Deník!$R303&gt;=0,Deník!$R303&lt;=1),"BE",Deník!$R303),"")</f>
        <v/>
      </c>
      <c r="AQ303" s="99"/>
      <c r="AR303" s="100">
        <f>Deník!D303</f>
        <v>0</v>
      </c>
      <c r="AS303" s="63" t="str">
        <f>IF(Deník!$D303&lt;&gt;"",IF(AND(Deník!$D303&gt;=AS$2,Deník!$D303&lt;=AS$3),IF(AND(Deník!$R303&gt;=0,Deník!$R303&lt;=1),"BE",Deník!$R303),""),"")</f>
        <v/>
      </c>
      <c r="AT303" s="63" t="str">
        <f>IF(Deník!$D303&lt;&gt;"",IF(AND(Deník!$D303&gt;=AT$2,Deník!$D303&lt;=AT$3),IF(AND(Deník!$R303&gt;=0,Deník!$R303&lt;=1),"BE",Deník!$R303),""),"")</f>
        <v/>
      </c>
      <c r="AU303" s="63" t="str">
        <f>IF(Deník!$D303&lt;&gt;"",IF(AND(Deník!$D303&gt;=AU$2,Deník!$D303&lt;=AU$3),IF(AND(Deník!$R303&gt;=0,Deník!$R303&lt;=1),"BE",Deník!$R303),""),"")</f>
        <v/>
      </c>
      <c r="AV303" s="63" t="str">
        <f>IF(Deník!$D303&lt;&gt;"",IF(AND(Deník!$D303&gt;=AV$2,Deník!$D303&lt;=AV$3),IF(AND(Deník!$R303&gt;=0,Deník!$R303&lt;=1),"BE",Deník!$R303),""),"")</f>
        <v/>
      </c>
      <c r="AW303" s="63" t="str">
        <f>IF(Deník!$D303&lt;&gt;"",IF(AND(Deník!$D303&gt;=AW$2,Deník!$D303&lt;=AW$3),IF(AND(Deník!$R303&gt;=0,Deník!$R303&lt;=1),"BE",Deník!$R303),""),"")</f>
        <v/>
      </c>
      <c r="AX303" s="63" t="str">
        <f>IF(Deník!$D303&lt;&gt;"",IF(AND(Deník!$D303&gt;=AX$2,Deník!$D303&lt;=AX$3),IF(AND(Deník!$R303&gt;=0,Deník!$R303&lt;=1),"BE",Deník!$R303),""),"")</f>
        <v/>
      </c>
      <c r="AY303" s="63" t="str">
        <f>IF(Deník!$D303&lt;&gt;"",IF(AND(Deník!$D303&gt;=AY$2,Deník!$D303&lt;=AY$3),IF(AND(Deník!$R303&gt;=0,Deník!$R303&lt;=1),"BE",Deník!$R303),""),"")</f>
        <v/>
      </c>
      <c r="AZ303" s="63" t="str">
        <f>IF(Deník!$D303&lt;&gt;"",IF(AND(Deník!$D303&gt;=AZ$2,Deník!$D303&lt;=AZ$3),IF(AND(Deník!$R303&gt;=0,Deník!$R303&lt;=1),"BE",Deník!$R303),""),"")</f>
        <v/>
      </c>
      <c r="BA303" s="63" t="str">
        <f>IF(Deník!$D303&lt;&gt;"",IF(AND(Deník!$D303&gt;=BA$2,Deník!$D303&lt;=BA$3),IF(AND(Deník!$R303&gt;=0,Deník!$R303&lt;=1),"BE",Deník!$R303),""),"")</f>
        <v/>
      </c>
      <c r="BB303" s="63" t="str">
        <f>IF(Deník!$D303&lt;&gt;"",IF(AND(Deník!$D303&gt;=BB$2,Deník!$D303&lt;=BB$3),IF(AND(Deník!$R303&gt;=0,Deník!$R303&lt;=1),"BE",Deník!$R303),""),"")</f>
        <v/>
      </c>
      <c r="BC303" s="71" t="str">
        <f>IF(Deník!$D303&lt;&gt;"",IF(AND(Deník!$D303&gt;=BC$2,Deník!$D303&lt;=BC$3),IF(AND(Deník!$R303&gt;=0,Deník!$R303&lt;=1),"BE",Deník!$R303),""),"")</f>
        <v/>
      </c>
      <c r="BD303" s="20" t="str">
        <f>IF(Deník!$J304="S",(Deník!$M304-Deník!$K304),IF(Deník!$J304="L",(Deník!$K304-Deník!$M304),""))</f>
        <v/>
      </c>
      <c r="BE303" s="20" t="str">
        <f>IF(Deník!$J304="S",(Deník!$K304-Deník!$O304),IF(Deník!$J304="L",(Deník!$O304-Deník!$K304),""))</f>
        <v/>
      </c>
      <c r="BF303" s="20" t="str">
        <f>IF(Deník!$J304="S",(Deník!$K304-Deník!$L304),IF(Deník!$J304="L",(Deník!$L304-Deník!$K304),""))</f>
        <v/>
      </c>
      <c r="BG303" s="20" t="str">
        <f>IF(Deník!$J304="S",(Deník!$K304-Deník!$S304),IF(Deník!$J304="L",(Deník!$S304-Deník!$K304),""))</f>
        <v/>
      </c>
      <c r="BH303" s="20" t="str">
        <f>IF(Deník!$J304="S",(Deník!$K304-Deník!$U304),IF(Deník!$J304="L",(Deník!$U304-Deník!$K304),""))</f>
        <v/>
      </c>
      <c r="BI303" s="20" t="str">
        <f>IF(Deník!$R303&gt;1,Deník!$R303,"")</f>
        <v/>
      </c>
      <c r="BJ303" s="20" t="str">
        <f>IF(Deník!$R303&lt;0,Deník!$R303,"")</f>
        <v/>
      </c>
      <c r="BK303" s="17"/>
      <c r="BM303" s="233" t="str">
        <f>IF(Deník!$R303&lt;&gt;"",IF(Deník!$Y303=Statistika!$F$78,IF(AND(Deník!$R303&gt;=0,Deník!$R303&lt;=1),"BE",Deník!$R303),""),"")</f>
        <v/>
      </c>
      <c r="BN303" s="233" t="str">
        <f>IF(Deník!$R303&lt;&gt;"",IF(Deník!$Y303=Statistika!$F$79,IF(AND(Deník!$R303&gt;=0,Deník!$R303&lt;=1),"BE",Deník!$R303),""),"")</f>
        <v/>
      </c>
      <c r="BO303" s="233" t="str">
        <f>IF(Deník!$R303&lt;&gt;"",IF(Deník!$Y303=Statistika!$F$80,IF(AND(Deník!$R303&gt;=0,Deník!$R303&lt;=1),"BE",Deník!$R303),""),"")</f>
        <v/>
      </c>
      <c r="BP303" s="233" t="str">
        <f>IF(Deník!$R303&lt;&gt;"",IF(Deník!$Y303=Statistika!$F$81,IF(AND(Deník!$R303&gt;=0,Deník!$R303&lt;=1),"BE",Deník!$R303),""),"")</f>
        <v/>
      </c>
      <c r="BQ303" s="233" t="str">
        <f>IF(Deník!$R303&lt;&gt;"",IF(Deník!$Y303=Statistika!$F$82,IF(AND(Deník!$R303&gt;=0,Deník!$R303&lt;=1),"BE",Deník!$R303),""),"")</f>
        <v/>
      </c>
      <c r="BR303" s="233" t="str">
        <f>IF(Deník!$R303&lt;&gt;"",IF(Deník!$Y303=Statistika!$F$83,IF(AND(Deník!$R303&gt;=0,Deník!$R303&lt;=1),"BE",Deník!$R303),""),"")</f>
        <v/>
      </c>
      <c r="BS303" s="233" t="str">
        <f>IF(Deník!$R303&lt;&gt;"",IF(Deník!$Y303=Statistika!$F$84,IF(AND(Deník!$R303&gt;=0,Deník!$R303&lt;=1),"BE",Deník!$R303),""),"")</f>
        <v/>
      </c>
      <c r="BT303" s="233" t="str">
        <f>IF(Deník!$R303&lt;&gt;"",IF(Deník!$Y303=Statistika!$F$85,IF(AND(Deník!$R303&gt;=0,Deník!$R303&lt;=1),"BE",Deník!$R303),""),"")</f>
        <v/>
      </c>
      <c r="BU303" s="233" t="str">
        <f>IF(Deník!$R303&lt;&gt;"",IF(Deník!$Y303=Statistika!$F$86,IF(AND(Deník!$R303&gt;=0,Deník!$R303&lt;=1),"BE",Deník!$R303),""),"")</f>
        <v/>
      </c>
      <c r="BV303" s="233" t="str">
        <f>IF(Deník!$R303&lt;&gt;"",IF(Deník!$Y303=Statistika!$F$87,IF(AND(Deník!$R303&gt;=0,Deník!$R303&lt;=1),"BE",Deník!$R303),""),"")</f>
        <v/>
      </c>
      <c r="BW303" s="233" t="str">
        <f>IF(Deník!$R303&lt;&gt;"",IF(Deník!$Y303=Statistika!$F$88,IF(AND(Deník!$R303&gt;=0,Deník!$R303&lt;=1),"BE",Deník!$R303),""),"")</f>
        <v/>
      </c>
      <c r="BX303" s="233" t="str">
        <f>IF(Deník!$R303&lt;&gt;"",IF(Deník!$Y303=Statistika!$F$89,IF(AND(Deník!$R303&gt;=0,Deník!$R303&lt;=1),"BE",Deník!$R303),""),"")</f>
        <v/>
      </c>
      <c r="BY303" s="233" t="str">
        <f>IF(Deník!$R303&lt;&gt;"",IF(Deník!$Y303=Statistika!$F$90,IF(AND(Deník!$R303&gt;=0,Deník!$R303&lt;=1),"BE",Deník!$R303),""),"")</f>
        <v/>
      </c>
      <c r="BZ303" s="233" t="str">
        <f>IF(Deník!$R303&lt;&gt;"",IF(Deník!$Y303=Statistika!$F$91,IF(AND(Deník!$R303&gt;=0,Deník!$R303&lt;=1),"BE",Deník!$R303),""),"")</f>
        <v/>
      </c>
      <c r="CA303" s="233"/>
      <c r="CB303" s="233" t="str">
        <f>IF(Deník!$R303&lt;&gt;"",IF(Deník!$AB303="SL",IF(AND(Deník!$R303&gt;=0,Deník!$R303&lt;=1),"BE",Deník!$R303),""),"")</f>
        <v/>
      </c>
      <c r="CC303" s="233" t="str">
        <f>IF(Deník!$R303&lt;&gt;"",IF(Deník!$AB303="BE10",IF(AND(Deník!$R303&gt;=0,Deník!$R303&lt;=1),"BE",Deník!$R303),""),"")</f>
        <v/>
      </c>
      <c r="CD303" s="233" t="str">
        <f>IF(Deník!$R303&lt;&gt;"",IF(Deník!$AB303="BE15",IF(AND(Deník!$R303&gt;=0,Deník!$R303&lt;=1),"BE",Deník!$R303),""),"")</f>
        <v/>
      </c>
      <c r="CE303" s="233" t="str">
        <f>IF(Deník!$R303&lt;&gt;"",IF(Deník!$AB303="BE20",IF(AND(Deník!$R303&gt;=0,Deník!$R303&lt;=1),"BE",Deník!$R303),""),"")</f>
        <v/>
      </c>
      <c r="CF303" s="233" t="str">
        <f>IF(Deník!$R303&lt;&gt;"",IF(Deník!$AB303="TP1",IF(AND(Deník!$R303&gt;=0,Deník!$R303&lt;=1),"BE",Deník!$R303),""),"")</f>
        <v/>
      </c>
      <c r="CG303" s="233" t="str">
        <f>IF(Deník!$R303&lt;&gt;"",IF(Deník!$AB303="TP2",IF(AND(Deník!$R303&gt;=0,Deník!$R303&lt;=1),"BE",Deník!$R303),""),"")</f>
        <v/>
      </c>
      <c r="CH303" s="233" t="str">
        <f>IF(Deník!$R303&lt;&gt;"",IF(Deník!$AB303="TP3",IF(AND(Deník!$R303&gt;=0,Deník!$R303&lt;=1),"BE",Deník!$R303),""),"")</f>
        <v/>
      </c>
      <c r="CI303" s="233" t="str">
        <f>IF(Deník!$R303&lt;&gt;"",IF(Deník!$AB303="Trailing SL",IF(AND(Deník!$R303&gt;=0,Deník!$R303&lt;=1),"BE",Deník!$R303),""),"")</f>
        <v/>
      </c>
      <c r="CJ303" s="233" t="str">
        <f>IF(Deník!$R303&lt;&gt;"",IF(Deník!$AB303="Manual",IF(AND(Deník!$R303&gt;=0,Deník!$R303&lt;=1),"BE",Deník!$R303),""),"")</f>
        <v/>
      </c>
      <c r="CK303" s="233"/>
      <c r="CL303" s="233" t="str">
        <f>IF(Deník!$R303&lt;0,IF(Deník!$AC303=Statistika!$F$117,Deník!$R303,""),"")</f>
        <v/>
      </c>
      <c r="CM303" s="233" t="str">
        <f>IF(Deník!$R303&lt;0,IF(Deník!$AC303=Statistika!$F$118,Deník!$R303,""),"")</f>
        <v/>
      </c>
      <c r="CN303" s="233" t="str">
        <f>IF(Deník!$R303&lt;0,IF(Deník!$AC303=Statistika!$F$119,Deník!$R303,""),"")</f>
        <v/>
      </c>
      <c r="CO303" s="233" t="str">
        <f>IF(Deník!$R303&lt;0,IF(Deník!$AC303=Statistika!$F$120,Deník!$R303,""),"")</f>
        <v/>
      </c>
      <c r="CP303" s="233" t="str">
        <f>IF(Deník!$R303&lt;0,IF(Deník!$AC303=Statistika!$F$121,Deník!$R303,""),"")</f>
        <v/>
      </c>
      <c r="CQ303" s="233" t="str">
        <f>IF(Deník!$R303&lt;0,IF(Deník!$AC303=Statistika!$F$122,Deník!$R303,""),"")</f>
        <v/>
      </c>
      <c r="CR303" s="233" t="str">
        <f>IF(Deník!$R303&lt;0,IF(Deník!$AC303=Statistika!$F$123,Deník!$R303,""),"")</f>
        <v/>
      </c>
      <c r="CS303" s="233" t="str">
        <f>IF(Deník!$R303&lt;0,IF(Deník!$AC303=Statistika!$F$124,Deník!$R303,""),"")</f>
        <v/>
      </c>
      <c r="CT303" s="233" t="str">
        <f>IF(Deník!$R303&lt;0,IF(Deník!$AC303=Statistika!$F$125,Deník!$R303,""),"")</f>
        <v/>
      </c>
      <c r="CU303" s="233"/>
      <c r="CV303" s="233" t="str">
        <f>IF(Deník!$R303&lt;0,IF(Deník!$AD303=$CV$2,Deník!$R303,""),"")</f>
        <v/>
      </c>
      <c r="CW303" s="233" t="str">
        <f>IF(Deník!$R303&lt;0,IF(Deník!$AD303=$CW$2,Deník!$R303,""),"")</f>
        <v/>
      </c>
      <c r="CX303" s="233" t="str">
        <f>IF(Deník!$R303&lt;0,IF(Deník!$AD303=$CX$2,Deník!$R303,""),"")</f>
        <v/>
      </c>
      <c r="CY303" s="233" t="str">
        <f>IF(Deník!$R303&lt;0,IF(Deník!$AD303=$CY$2,Deník!$R303,""),"")</f>
        <v/>
      </c>
      <c r="CZ303" s="233" t="str">
        <f>IF(Deník!$R303&lt;0,IF(Deník!$AD303=$CZ$2,Deník!$R303,""),"")</f>
        <v/>
      </c>
      <c r="DL303" s="221">
        <f t="shared" si="14"/>
        <v>93847.029999999984</v>
      </c>
      <c r="DM303" s="220">
        <f t="shared" si="13"/>
        <v>-6.1529700000000132E-2</v>
      </c>
      <c r="DO303" s="50">
        <f>Deník!W304</f>
        <v>0</v>
      </c>
      <c r="DP303" s="102" t="str">
        <f>IF(AND(Deník!W304&gt;0),1,"")</f>
        <v/>
      </c>
      <c r="DQ303" s="102">
        <f>IF(AND(Deník!W304&lt;=0),1,"")</f>
        <v>1</v>
      </c>
      <c r="DR303" s="227"/>
      <c r="DS303" s="228"/>
      <c r="DT303" s="85"/>
      <c r="DU303" s="54">
        <f>IF(MONTH(Deník!$C303)=DU$2,Deník!$W303,"")</f>
        <v>0</v>
      </c>
      <c r="DV303" s="222" t="str">
        <f>IF(MONTH(Deník!$C303)=DV$2,Deník!$W303,"")</f>
        <v/>
      </c>
      <c r="DW303" s="222" t="str">
        <f>IF(MONTH(Deník!$C303)=DW$2,Deník!$W303,"")</f>
        <v/>
      </c>
      <c r="DX303" s="222" t="str">
        <f>IF(MONTH(Deník!$C303)=DX$2,Deník!$W303,"")</f>
        <v/>
      </c>
      <c r="DY303" s="222" t="str">
        <f>IF(MONTH(Deník!$C303)=DY$2,Deník!$W303,"")</f>
        <v/>
      </c>
      <c r="DZ303" s="222" t="str">
        <f>IF(MONTH(Deník!$C303)=DZ$2,Deník!$W303,"")</f>
        <v/>
      </c>
      <c r="EA303" s="222" t="str">
        <f>IF(MONTH(Deník!$C303)=EA$2,Deník!$W303,"")</f>
        <v/>
      </c>
      <c r="EB303" s="222" t="str">
        <f>IF(MONTH(Deník!$C303)=EB$2,Deník!$W303,"")</f>
        <v/>
      </c>
      <c r="EC303" s="222" t="str">
        <f>IF(MONTH(Deník!$C303)=EC$2,Deník!$W303,"")</f>
        <v/>
      </c>
      <c r="ED303" s="222" t="str">
        <f>IF(MONTH(Deník!$C303)=ED$2,Deník!$W303,"")</f>
        <v/>
      </c>
      <c r="EE303" s="222" t="str">
        <f>IF(MONTH(Deník!$C303)=EE$2,Deník!$W303,"")</f>
        <v/>
      </c>
      <c r="EF303" s="222" t="str">
        <f>IF(MONTH(Deník!$C303)=EF$2,Deník!$W303,"")</f>
        <v/>
      </c>
      <c r="EI303" s="600" t="str">
        <f>IF(Deník!$W303&lt;&gt;"",IF(Deník!$B303=Statistika!$F$63,Deník!$W303,""),"")</f>
        <v/>
      </c>
      <c r="EJ303" s="13" t="str">
        <f>IF(Deník!$W303&lt;&gt;"",IF(Deník!$B303=Statistika!$F$64,Deník!$W303,""),"")</f>
        <v/>
      </c>
      <c r="EK303" s="13" t="str">
        <f>IF(Deník!$W303&lt;&gt;"",IF(Deník!$B303=Statistika!$F$65,Deník!$W303,""),"")</f>
        <v/>
      </c>
      <c r="EL303" s="13" t="str">
        <f>IF(Deník!$W303&lt;&gt;"",IF(Deník!$B303=Statistika!$F$66,Deník!$W303,""),"")</f>
        <v/>
      </c>
      <c r="EM303" s="13" t="str">
        <f>IF(Deník!$W303&lt;&gt;"",IF(Deník!$B303=Statistika!$F$67,Deník!$W303,""),"")</f>
        <v/>
      </c>
      <c r="EN303" s="13" t="str">
        <f>IF(Deník!$W303&lt;&gt;"",IF(Deník!$B303=Statistika!$F$68,Deník!$W303,""),"")</f>
        <v/>
      </c>
      <c r="EO303" s="13" t="str">
        <f>IF(Deník!$W303&lt;&gt;"",IF(Deník!$B303=Statistika!$F$69,Deník!$W303,""),"")</f>
        <v/>
      </c>
      <c r="EP303" s="601" t="str">
        <f>IF(Deník!$W303&lt;&gt;"",IF(Deník!$B303=Statistika!$F$70,Deník!$W303,""),"")</f>
        <v/>
      </c>
      <c r="EQ303" s="90"/>
      <c r="ER303" s="63" t="str">
        <f>IF(Deník!$W303&lt;&gt;"",IF(Deník!$J303="L",Deník!$W303,""),"")</f>
        <v/>
      </c>
      <c r="ES303" s="13" t="str">
        <f>IF(Deník!$W303&lt;&gt;"",IF(Deník!$J303="S",Deník!$W303,""),"")</f>
        <v/>
      </c>
      <c r="ET303" s="95"/>
      <c r="EU303" s="88"/>
      <c r="EV303" s="63" t="str">
        <f>IF(WEEKDAY(Deník!$C303,2)=1,Deník!$W303,"")</f>
        <v/>
      </c>
      <c r="EW303" s="13" t="str">
        <f>IF(WEEKDAY(Deník!$C303,2)=2,Deník!$W303,"")</f>
        <v/>
      </c>
      <c r="EX303" s="13" t="str">
        <f>IF(WEEKDAY(Deník!$C303,2)=3,Deník!$W303,"")</f>
        <v/>
      </c>
      <c r="EY303" s="13" t="str">
        <f>IF(WEEKDAY(Deník!$C303,2)=4,Deník!$W303,"")</f>
        <v/>
      </c>
      <c r="EZ303" s="60" t="str">
        <f>IF(WEEKDAY(Deník!$C303,2)=5,Deník!$W303,"")</f>
        <v/>
      </c>
      <c r="FA303" s="99"/>
      <c r="FB303" s="100">
        <f>Deník!D303</f>
        <v>0</v>
      </c>
      <c r="FC303" s="63">
        <f>IF($FB303&lt;&gt;"",IF(AND($FB303&gt;=FC$2,$FB303&lt;=FC$3),Deník!$W303,""))</f>
        <v>0</v>
      </c>
      <c r="FD303" s="63" t="str">
        <f>IF($FB303&lt;&gt;"",IF(AND($FB303&gt;=FD$2,$FB303&lt;=FD$3),Deník!$W303,""))</f>
        <v/>
      </c>
      <c r="FE303" s="63" t="str">
        <f>IF($FB303&lt;&gt;"",IF(AND($FB303&gt;=FE$2,$FB303&lt;=FE$3),Deník!$W303,""))</f>
        <v/>
      </c>
      <c r="FF303" s="63" t="str">
        <f>IF($FB303&lt;&gt;"",IF(AND($FB303&gt;=FF$2,$FB303&lt;=FF$3),Deník!$W303,""))</f>
        <v/>
      </c>
      <c r="FG303" s="63" t="str">
        <f>IF($FB303&lt;&gt;"",IF(AND($FB303&gt;=FG$2,$FB303&lt;=FG$3),Deník!$W303,""))</f>
        <v/>
      </c>
      <c r="FH303" s="63" t="str">
        <f>IF($FB303&lt;&gt;"",IF(AND($FB303&gt;=FH$2,$FB303&lt;=FH$3),Deník!$W303,""))</f>
        <v/>
      </c>
      <c r="FI303" s="63" t="str">
        <f>IF($FB303&lt;&gt;"",IF(AND($FB303&gt;=FI$2,$FB303&lt;=FI$3),Deník!$W303,""))</f>
        <v/>
      </c>
      <c r="FJ303" s="63" t="str">
        <f>IF($FB303&lt;&gt;"",IF(AND($FB303&gt;=FJ$2,$FB303&lt;=FJ$3),Deník!$W303,""))</f>
        <v/>
      </c>
      <c r="FK303" s="63" t="str">
        <f>IF($FB303&lt;&gt;"",IF(AND($FB303&gt;=FK$2,$FB303&lt;=FK$3),Deník!$W303,""))</f>
        <v/>
      </c>
      <c r="FL303" s="63" t="str">
        <f>IF($FB303&lt;&gt;"",IF(AND($FB303&gt;=FL$2,$FB303&lt;=FL$3),Deník!$W303,""))</f>
        <v/>
      </c>
      <c r="FM303" s="63" t="str">
        <f>IF($FB303&lt;&gt;"",IF(AND($FB303&gt;=FM$2,$FB303&lt;=FM$3),Deník!$W303,""))</f>
        <v/>
      </c>
      <c r="FN303" s="13"/>
      <c r="FO303" s="20" t="str">
        <f>IF(Deník!$W303&gt;1,Deník!$W303,"")</f>
        <v/>
      </c>
      <c r="FP303" s="20" t="str">
        <f>IF(Deník!$W303&lt;0,Deník!$W303,"")</f>
        <v/>
      </c>
      <c r="FQ303" s="17"/>
      <c r="FS303" s="233"/>
      <c r="FT303" s="233" t="str">
        <f>IF(Deník!$W303&lt;&gt;"",IF(Deník!$Y303=Statistika!$F$78,Deník!$W303,""),"")</f>
        <v/>
      </c>
      <c r="FU303" s="233" t="str">
        <f>IF(Deník!$W303&lt;&gt;"",IF(Deník!$Y303=Statistika!$F$79,Deník!$W303,""),"")</f>
        <v/>
      </c>
      <c r="FV303" s="233" t="str">
        <f>IF(Deník!$W303&lt;&gt;"",IF(Deník!$Y303=Statistika!$F$80,Deník!$W303,""),"")</f>
        <v/>
      </c>
      <c r="FW303" s="233" t="str">
        <f>IF(Deník!$W303&lt;&gt;"",IF(Deník!$Y303=Statistika!$F$81,Deník!$W303,""),"")</f>
        <v/>
      </c>
      <c r="FX303" s="233" t="str">
        <f>IF(Deník!$W303&lt;&gt;"",IF(Deník!$Y303=Statistika!$F$82,Deník!$W303,""),"")</f>
        <v/>
      </c>
      <c r="FY303" s="233" t="str">
        <f>IF(Deník!$W303&lt;&gt;"",IF(Deník!$Y303=Statistika!$F$83,Deník!$W303,""),"")</f>
        <v/>
      </c>
      <c r="FZ303" s="233" t="str">
        <f>IF(Deník!$W303&lt;&gt;"",IF(Deník!$Y303=Statistika!$F$84,Deník!$W303,""),"")</f>
        <v/>
      </c>
      <c r="GA303" s="233" t="str">
        <f>IF(Deník!$W303&lt;&gt;"",IF(Deník!$Y303=Statistika!$F$85,Deník!$W303,""),"")</f>
        <v/>
      </c>
      <c r="GB303" s="233" t="str">
        <f>IF(Deník!$W303&lt;&gt;"",IF(Deník!$Y303=Statistika!$F$86,Deník!$W303,""),"")</f>
        <v/>
      </c>
      <c r="GC303" s="233" t="str">
        <f>IF(Deník!$W303&lt;&gt;"",IF(Deník!$Y303=Statistika!$F$87,Deník!$W303,""),"")</f>
        <v/>
      </c>
      <c r="GD303" s="233" t="str">
        <f>IF(Deník!$W303&lt;&gt;"",IF(Deník!$Y303=Statistika!$F$88,Deník!$W303,""),"")</f>
        <v/>
      </c>
      <c r="GE303" s="233" t="str">
        <f>IF(Deník!$W303&lt;&gt;"",IF(Deník!$Y303=Statistika!$F$89,Deník!$W303,""),"")</f>
        <v/>
      </c>
      <c r="GF303" s="233" t="str">
        <f>IF(Deník!$W303&lt;&gt;"",IF(Deník!$Y303=Statistika!$F$90,Deník!$W303,""),"")</f>
        <v/>
      </c>
      <c r="GG303" s="233" t="str">
        <f>IF(Deník!$W303&lt;&gt;"",IF(Deník!$Y303=Statistika!$F$91,Deník!$W303,""),"")</f>
        <v/>
      </c>
      <c r="GH303" s="233"/>
      <c r="GI303" s="233" t="str">
        <f>IF(Deník!$W303&lt;&gt;"",IF(Deník!$AB303=Statistika!$L$100,Deník!$W303,""),"")</f>
        <v/>
      </c>
      <c r="GJ303" s="233" t="str">
        <f>IF(Deník!$W303&lt;&gt;"",IF(Deník!$AB303=Statistika!$L$101,Deník!$W303,""),"")</f>
        <v/>
      </c>
      <c r="GK303" s="233" t="str">
        <f>IF(Deník!$W303&lt;&gt;"",IF(Deník!$AB303=Statistika!$L$102,Deník!$W303,""),"")</f>
        <v/>
      </c>
      <c r="GL303" s="233" t="str">
        <f>IF(Deník!$W303&lt;&gt;"",IF(Deník!$AB303=Statistika!$L$103,Deník!$W303,""),"")</f>
        <v/>
      </c>
      <c r="GM303" s="233" t="str">
        <f>IF(Deník!$W303&lt;&gt;"",IF(Deník!$AB303=Statistika!$L$104,Deník!$W303,""),"")</f>
        <v/>
      </c>
      <c r="GN303" s="233" t="str">
        <f>IF(Deník!$W303&lt;&gt;"",IF(Deník!$AB303=Statistika!$L$105,Deník!$W303,""),"")</f>
        <v/>
      </c>
      <c r="GO303" s="233" t="str">
        <f>IF(Deník!$W303&lt;&gt;"",IF(Deník!$AB303=Statistika!$L$106,Deník!$W303,""),"")</f>
        <v/>
      </c>
      <c r="GP303" s="233" t="str">
        <f>IF(Deník!$W303&lt;&gt;"",IF(Deník!$AB303=Statistika!$L$107,Deník!$W303,""),"")</f>
        <v/>
      </c>
      <c r="GQ303" s="233" t="str">
        <f>IF(Deník!$W303&lt;&gt;"",IF(Deník!$AB303=Statistika!$L$108,Deník!$W303,""),"")</f>
        <v/>
      </c>
      <c r="GS303" s="233" t="str">
        <f>IF(Deník!$W303&lt;0,IF(Deník!$AC303=Statistika!$F$117,Deník!$W303,""),"")</f>
        <v/>
      </c>
      <c r="GT303" s="233" t="str">
        <f>IF(Deník!$W303&lt;0,IF(Deník!$AC303=Statistika!$F$118,Deník!$W303,""),"")</f>
        <v/>
      </c>
      <c r="GU303" s="233" t="str">
        <f>IF(Deník!$W303&lt;0,IF(Deník!$AC303=Statistika!$F$119,Deník!$W303,""),"")</f>
        <v/>
      </c>
      <c r="GV303" s="233" t="str">
        <f>IF(Deník!$W303&lt;0,IF(Deník!$AC303=Statistika!$F$120,Deník!$W303,""),"")</f>
        <v/>
      </c>
      <c r="GW303" s="233" t="str">
        <f>IF(Deník!$W303&lt;0,IF(Deník!$AC303=Statistika!$F$121,Deník!$W303,""),"")</f>
        <v/>
      </c>
      <c r="GX303" s="233" t="str">
        <f>IF(Deník!$W303&lt;0,IF(Deník!$AC303=Statistika!$F$122,Deník!$W303,""),"")</f>
        <v/>
      </c>
      <c r="GY303" s="233" t="str">
        <f>IF(Deník!$W303&lt;0,IF(Deník!$AC303=Statistika!$F$123,Deník!$W303,""),"")</f>
        <v/>
      </c>
      <c r="GZ303" s="233" t="str">
        <f>IF(Deník!$W303&lt;0,IF(Deník!$AC303=Statistika!$F$124,Deník!$W303,""),"")</f>
        <v/>
      </c>
      <c r="HA303" s="233" t="str">
        <f>IF(Deník!$W303&lt;0,IF(Deník!$AC303=Statistika!$F$125,Deník!$W303,""),"")</f>
        <v/>
      </c>
      <c r="HC303" s="233" t="str">
        <f>IF(Deník!$W303&lt;0,IF(Deník!$AD303=Statistika!$F$133,Deník!$W303,""),"")</f>
        <v/>
      </c>
      <c r="HD303" s="233" t="str">
        <f>IF(Deník!$W303&lt;0,IF(Deník!$AD303=Statistika!$F$134,Deník!$W303,""),"")</f>
        <v/>
      </c>
      <c r="HE303" s="233" t="str">
        <f>IF(Deník!$W303&lt;0,IF(Deník!$AD303=Statistika!$F$135,Deník!$W303,""),"")</f>
        <v/>
      </c>
      <c r="HF303" s="233" t="str">
        <f>IF(Deník!$W303&lt;0,IF(Deník!$AD303=Statistika!$F$136,Deník!$W303,""),"")</f>
        <v/>
      </c>
      <c r="HG303" s="233" t="str">
        <f>IF(Deník!$W303&lt;0,IF(Deník!$AD303=Statistika!$F$137,Deník!$W303,""),"")</f>
        <v/>
      </c>
      <c r="ID303" s="8">
        <f>Tabulka4[[#This Row],[Sloupec3]]</f>
        <v>0</v>
      </c>
      <c r="IE303" s="17" t="str">
        <f>IF(AND([1]Deník!$C303&gt;='[1]Měsíční shrnutí'!$D$1,[1]Deník!$C303&lt;='[1]Měsíční shrnutí'!$F$1),[1]Deník!$X303,"")</f>
        <v/>
      </c>
    </row>
    <row r="304" spans="1:239">
      <c r="A304" s="8">
        <f>Deník!C305</f>
        <v>0</v>
      </c>
      <c r="B304" s="50" t="str">
        <f>Deník!R305</f>
        <v/>
      </c>
      <c r="C304" s="102" t="str">
        <f>IF(AND(Deník!R305&gt;1,Deník!R305&lt;&gt;""),1,"")</f>
        <v/>
      </c>
      <c r="D304" s="102" t="str">
        <f>IF(AND(Deník!R305&lt;=0,Deník!R305&lt;&gt;""),1,"")</f>
        <v/>
      </c>
      <c r="E304" s="103" t="str">
        <f>IF(AND(Deník!R305&gt;=0,Deník!R305&lt;=1),1,"")</f>
        <v/>
      </c>
      <c r="F304" s="79" t="str">
        <f>IF(Deník!R305&lt;&gt;"",Deník!R305+F303,"")</f>
        <v/>
      </c>
      <c r="G304" s="85"/>
      <c r="H304" s="54" t="str">
        <f>IF(MONTH(Deník!$C304)=H$2,IF(AND(Deník!$R304&gt;=0,Deník!$R304&lt;=1),"BE",Deník!$R304),"")</f>
        <v/>
      </c>
      <c r="I304" s="11" t="str">
        <f>IF(MONTH(Deník!$C304)=I$2,IF(AND(Deník!$R304&gt;=0,Deník!$R304&lt;=1),"BE",Deník!$R304),"")</f>
        <v/>
      </c>
      <c r="J304" s="11" t="str">
        <f>IF(MONTH(Deník!$C304)=J$2,IF(AND(Deník!$R304&gt;=0,Deník!$R304&lt;=1),"BE",Deník!$R304),"")</f>
        <v/>
      </c>
      <c r="K304" s="11" t="str">
        <f>IF(MONTH(Deník!$C304)=K$2,IF(AND(Deník!$R304&gt;=0,Deník!$R304&lt;=1),"BE",Deník!$R304),"")</f>
        <v/>
      </c>
      <c r="L304" s="11" t="str">
        <f>IF(MONTH(Deník!$C304)=L$2,IF(AND(Deník!$R304&gt;=0,Deník!$R304&lt;=1),"BE",Deník!$R304),"")</f>
        <v/>
      </c>
      <c r="M304" s="11" t="str">
        <f>IF(MONTH(Deník!$C304)=M$2,IF(AND(Deník!$R304&gt;=0,Deník!$R304&lt;=1),"BE",Deník!$R304),"")</f>
        <v/>
      </c>
      <c r="N304" s="11" t="str">
        <f>IF(MONTH(Deník!$C304)=N$2,IF(AND(Deník!$R304&gt;=0,Deník!$R304&lt;=1),"BE",Deník!$R304),"")</f>
        <v/>
      </c>
      <c r="O304" s="11" t="str">
        <f>IF(MONTH(Deník!$C304)=O$2,IF(AND(Deník!$R304&gt;=0,Deník!$R304&lt;=1),"BE",Deník!$R304),"")</f>
        <v/>
      </c>
      <c r="P304" s="11" t="str">
        <f>IF(MONTH(Deník!$C304)=P$2,IF(AND(Deník!$R304&gt;=0,Deník!$R304&lt;=1),"BE",Deník!$R304),"")</f>
        <v/>
      </c>
      <c r="Q304" s="11" t="str">
        <f>IF(MONTH(Deník!$C304)=Q$2,IF(AND(Deník!$R304&gt;=0,Deník!$R304&lt;=1),"BE",Deník!$R304),"")</f>
        <v/>
      </c>
      <c r="R304" s="11" t="str">
        <f>IF(MONTH(Deník!$C304)=R$2,IF(AND(Deník!$R304&gt;=0,Deník!$R304&lt;=1),"BE",Deník!$R304),"")</f>
        <v/>
      </c>
      <c r="S304" s="57" t="str">
        <f>IF(MONTH(Deník!$C304)=S$2,IF(AND(Deník!$R304&gt;=0,Deník!$R304&lt;=1),"BE",Deník!$R304),"")</f>
        <v/>
      </c>
      <c r="U304" s="12"/>
      <c r="V304" s="12"/>
      <c r="X304" s="600" t="str">
        <f>IF(Deník!$R304&lt;&gt;"",IF(Deník!$B304=Statistika!$F$63,IF(AND(Deník!$R304&gt;=0,Deník!$R304&lt;=1),"BE",Deník!$R304),""),"")</f>
        <v/>
      </c>
      <c r="Y304" s="13" t="str">
        <f>IF(Deník!$R304&lt;&gt;"",IF(Deník!$B304=Statistika!$F$64,IF(AND(Deník!$R304&gt;=0,Deník!$R304&lt;=1),"BE",Deník!$R304),""),"")</f>
        <v/>
      </c>
      <c r="Z304" s="13" t="str">
        <f>IF(Deník!$R304&lt;&gt;"",IF(Deník!$B304=Statistika!$F$65,IF(AND(Deník!$R304&gt;=0,Deník!$R304&lt;=1),"BE",Deník!$R304),""),"")</f>
        <v/>
      </c>
      <c r="AA304" s="13" t="str">
        <f>IF(Deník!$R304&lt;&gt;"",IF(Deník!$B304=Statistika!$F$66,IF(AND(Deník!$R304&gt;=0,Deník!$R304&lt;=1),"BE",Deník!$R304),""),"")</f>
        <v/>
      </c>
      <c r="AB304" s="13" t="str">
        <f>IF(Deník!$R304&lt;&gt;"",IF(Deník!$B304=Statistika!$F$67,IF(AND(Deník!$R304&gt;=0,Deník!$R304&lt;=1),"BE",Deník!$R304),""),"")</f>
        <v/>
      </c>
      <c r="AC304" s="13" t="str">
        <f>IF(Deník!$R304&lt;&gt;"",IF(Deník!$B304=Statistika!$F$68,IF(AND(Deník!$R304&gt;=0,Deník!$R304&lt;=1),"BE",Deník!$R304),""),"")</f>
        <v/>
      </c>
      <c r="AD304" s="13" t="str">
        <f>IF(Deník!$R304&lt;&gt;"",IF(Deník!$B304=Statistika!$F$69,IF(AND(Deník!$R304&gt;=0,Deník!$R304&lt;=1),"BE",Deník!$R304),""),"")</f>
        <v/>
      </c>
      <c r="AE304" s="601" t="str">
        <f>IF(Deník!$R304&lt;&gt;"",IF(Deník!$B304=Statistika!$F$70,IF(AND(Deník!$R304&gt;=0,Deník!$R304&lt;=1),"BE",Deník!$R304),""),"")</f>
        <v/>
      </c>
      <c r="AF304" s="90"/>
      <c r="AG304" s="63" t="str">
        <f>IF(Deník!$R304&lt;&gt;"",IF(Deník!$J304="L",IF(AND(Deník!$R304&gt;=0,Deník!$R304&lt;=1),"BE",Deník!$R304),""),"")</f>
        <v/>
      </c>
      <c r="AH304" s="13" t="str">
        <f>IF(Deník!$R304&lt;&gt;"",IF(Deník!$J304="S",IF(AND(Deník!$R304&gt;=0,Deník!$R304&lt;=1),"BE",Deník!$R304),""),"")</f>
        <v/>
      </c>
      <c r="AI304" s="95"/>
      <c r="AJ304" s="71" t="str">
        <f>IF(Deník!N305&lt;&gt;"",Deník!N305*-1,"")</f>
        <v/>
      </c>
      <c r="AK304" s="88"/>
      <c r="AL304" s="63" t="str">
        <f>IF(WEEKDAY(Deník!$C304,2)=1,IF(AND(Deník!$R304&gt;=0,Deník!$R304&lt;=1),"BE",Deník!$R304),"")</f>
        <v/>
      </c>
      <c r="AM304" s="13" t="str">
        <f>IF(WEEKDAY(Deník!$C304,2)=2,IF(AND(Deník!$R304&gt;=0,Deník!$R304&lt;=1),"BE",Deník!$R304),"")</f>
        <v/>
      </c>
      <c r="AN304" s="13" t="str">
        <f>IF(WEEKDAY(Deník!$C304,2)=3,IF(AND(Deník!$R304&gt;=0,Deník!$R304&lt;=1),"BE",Deník!$R304),"")</f>
        <v/>
      </c>
      <c r="AO304" s="13" t="str">
        <f>IF(WEEKDAY(Deník!$C304,2)=4,IF(AND(Deník!$R304&gt;=0,Deník!$R304&lt;=1),"BE",Deník!$R304),"")</f>
        <v/>
      </c>
      <c r="AP304" s="60" t="str">
        <f>IF(WEEKDAY(Deník!$C304,2)=5,IF(AND(Deník!$R304&gt;=0,Deník!$R304&lt;=1),"BE",Deník!$R304),"")</f>
        <v/>
      </c>
      <c r="AQ304" s="99"/>
      <c r="AR304" s="100">
        <f>Deník!D304</f>
        <v>0</v>
      </c>
      <c r="AS304" s="63" t="str">
        <f>IF(Deník!$D304&lt;&gt;"",IF(AND(Deník!$D304&gt;=AS$2,Deník!$D304&lt;=AS$3),IF(AND(Deník!$R304&gt;=0,Deník!$R304&lt;=1),"BE",Deník!$R304),""),"")</f>
        <v/>
      </c>
      <c r="AT304" s="63" t="str">
        <f>IF(Deník!$D304&lt;&gt;"",IF(AND(Deník!$D304&gt;=AT$2,Deník!$D304&lt;=AT$3),IF(AND(Deník!$R304&gt;=0,Deník!$R304&lt;=1),"BE",Deník!$R304),""),"")</f>
        <v/>
      </c>
      <c r="AU304" s="63" t="str">
        <f>IF(Deník!$D304&lt;&gt;"",IF(AND(Deník!$D304&gt;=AU$2,Deník!$D304&lt;=AU$3),IF(AND(Deník!$R304&gt;=0,Deník!$R304&lt;=1),"BE",Deník!$R304),""),"")</f>
        <v/>
      </c>
      <c r="AV304" s="63" t="str">
        <f>IF(Deník!$D304&lt;&gt;"",IF(AND(Deník!$D304&gt;=AV$2,Deník!$D304&lt;=AV$3),IF(AND(Deník!$R304&gt;=0,Deník!$R304&lt;=1),"BE",Deník!$R304),""),"")</f>
        <v/>
      </c>
      <c r="AW304" s="63" t="str">
        <f>IF(Deník!$D304&lt;&gt;"",IF(AND(Deník!$D304&gt;=AW$2,Deník!$D304&lt;=AW$3),IF(AND(Deník!$R304&gt;=0,Deník!$R304&lt;=1),"BE",Deník!$R304),""),"")</f>
        <v/>
      </c>
      <c r="AX304" s="63" t="str">
        <f>IF(Deník!$D304&lt;&gt;"",IF(AND(Deník!$D304&gt;=AX$2,Deník!$D304&lt;=AX$3),IF(AND(Deník!$R304&gt;=0,Deník!$R304&lt;=1),"BE",Deník!$R304),""),"")</f>
        <v/>
      </c>
      <c r="AY304" s="63" t="str">
        <f>IF(Deník!$D304&lt;&gt;"",IF(AND(Deník!$D304&gt;=AY$2,Deník!$D304&lt;=AY$3),IF(AND(Deník!$R304&gt;=0,Deník!$R304&lt;=1),"BE",Deník!$R304),""),"")</f>
        <v/>
      </c>
      <c r="AZ304" s="63" t="str">
        <f>IF(Deník!$D304&lt;&gt;"",IF(AND(Deník!$D304&gt;=AZ$2,Deník!$D304&lt;=AZ$3),IF(AND(Deník!$R304&gt;=0,Deník!$R304&lt;=1),"BE",Deník!$R304),""),"")</f>
        <v/>
      </c>
      <c r="BA304" s="63" t="str">
        <f>IF(Deník!$D304&lt;&gt;"",IF(AND(Deník!$D304&gt;=BA$2,Deník!$D304&lt;=BA$3),IF(AND(Deník!$R304&gt;=0,Deník!$R304&lt;=1),"BE",Deník!$R304),""),"")</f>
        <v/>
      </c>
      <c r="BB304" s="63" t="str">
        <f>IF(Deník!$D304&lt;&gt;"",IF(AND(Deník!$D304&gt;=BB$2,Deník!$D304&lt;=BB$3),IF(AND(Deník!$R304&gt;=0,Deník!$R304&lt;=1),"BE",Deník!$R304),""),"")</f>
        <v/>
      </c>
      <c r="BC304" s="71" t="str">
        <f>IF(Deník!$D304&lt;&gt;"",IF(AND(Deník!$D304&gt;=BC$2,Deník!$D304&lt;=BC$3),IF(AND(Deník!$R304&gt;=0,Deník!$R304&lt;=1),"BE",Deník!$R304),""),"")</f>
        <v/>
      </c>
      <c r="BD304" s="20" t="str">
        <f>IF(Deník!$J305="S",(Deník!$M305-Deník!$K305),IF(Deník!$J305="L",(Deník!$K305-Deník!$M305),""))</f>
        <v/>
      </c>
      <c r="BE304" s="20" t="str">
        <f>IF(Deník!$J305="S",(Deník!$K305-Deník!$O305),IF(Deník!$J305="L",(Deník!$O305-Deník!$K305),""))</f>
        <v/>
      </c>
      <c r="BF304" s="20" t="str">
        <f>IF(Deník!$J305="S",(Deník!$K305-Deník!$L305),IF(Deník!$J305="L",(Deník!$L305-Deník!$K305),""))</f>
        <v/>
      </c>
      <c r="BG304" s="20" t="str">
        <f>IF(Deník!$J305="S",(Deník!$K305-Deník!$S305),IF(Deník!$J305="L",(Deník!$S305-Deník!$K305),""))</f>
        <v/>
      </c>
      <c r="BH304" s="20" t="str">
        <f>IF(Deník!$J305="S",(Deník!$K305-Deník!$U305),IF(Deník!$J305="L",(Deník!$U305-Deník!$K305),""))</f>
        <v/>
      </c>
      <c r="BI304" s="20" t="str">
        <f>IF(Deník!$R304&gt;1,Deník!$R304,"")</f>
        <v/>
      </c>
      <c r="BJ304" s="20" t="str">
        <f>IF(Deník!$R304&lt;0,Deník!$R304,"")</f>
        <v/>
      </c>
      <c r="BK304" s="17"/>
      <c r="BM304" s="233" t="str">
        <f>IF(Deník!$R304&lt;&gt;"",IF(Deník!$Y304=Statistika!$F$78,IF(AND(Deník!$R304&gt;=0,Deník!$R304&lt;=1),"BE",Deník!$R304),""),"")</f>
        <v/>
      </c>
      <c r="BN304" s="233" t="str">
        <f>IF(Deník!$R304&lt;&gt;"",IF(Deník!$Y304=Statistika!$F$79,IF(AND(Deník!$R304&gt;=0,Deník!$R304&lt;=1),"BE",Deník!$R304),""),"")</f>
        <v/>
      </c>
      <c r="BO304" s="233" t="str">
        <f>IF(Deník!$R304&lt;&gt;"",IF(Deník!$Y304=Statistika!$F$80,IF(AND(Deník!$R304&gt;=0,Deník!$R304&lt;=1),"BE",Deník!$R304),""),"")</f>
        <v/>
      </c>
      <c r="BP304" s="233" t="str">
        <f>IF(Deník!$R304&lt;&gt;"",IF(Deník!$Y304=Statistika!$F$81,IF(AND(Deník!$R304&gt;=0,Deník!$R304&lt;=1),"BE",Deník!$R304),""),"")</f>
        <v/>
      </c>
      <c r="BQ304" s="233" t="str">
        <f>IF(Deník!$R304&lt;&gt;"",IF(Deník!$Y304=Statistika!$F$82,IF(AND(Deník!$R304&gt;=0,Deník!$R304&lt;=1),"BE",Deník!$R304),""),"")</f>
        <v/>
      </c>
      <c r="BR304" s="233" t="str">
        <f>IF(Deník!$R304&lt;&gt;"",IF(Deník!$Y304=Statistika!$F$83,IF(AND(Deník!$R304&gt;=0,Deník!$R304&lt;=1),"BE",Deník!$R304),""),"")</f>
        <v/>
      </c>
      <c r="BS304" s="233" t="str">
        <f>IF(Deník!$R304&lt;&gt;"",IF(Deník!$Y304=Statistika!$F$84,IF(AND(Deník!$R304&gt;=0,Deník!$R304&lt;=1),"BE",Deník!$R304),""),"")</f>
        <v/>
      </c>
      <c r="BT304" s="233" t="str">
        <f>IF(Deník!$R304&lt;&gt;"",IF(Deník!$Y304=Statistika!$F$85,IF(AND(Deník!$R304&gt;=0,Deník!$R304&lt;=1),"BE",Deník!$R304),""),"")</f>
        <v/>
      </c>
      <c r="BU304" s="233" t="str">
        <f>IF(Deník!$R304&lt;&gt;"",IF(Deník!$Y304=Statistika!$F$86,IF(AND(Deník!$R304&gt;=0,Deník!$R304&lt;=1),"BE",Deník!$R304),""),"")</f>
        <v/>
      </c>
      <c r="BV304" s="233" t="str">
        <f>IF(Deník!$R304&lt;&gt;"",IF(Deník!$Y304=Statistika!$F$87,IF(AND(Deník!$R304&gt;=0,Deník!$R304&lt;=1),"BE",Deník!$R304),""),"")</f>
        <v/>
      </c>
      <c r="BW304" s="233" t="str">
        <f>IF(Deník!$R304&lt;&gt;"",IF(Deník!$Y304=Statistika!$F$88,IF(AND(Deník!$R304&gt;=0,Deník!$R304&lt;=1),"BE",Deník!$R304),""),"")</f>
        <v/>
      </c>
      <c r="BX304" s="233" t="str">
        <f>IF(Deník!$R304&lt;&gt;"",IF(Deník!$Y304=Statistika!$F$89,IF(AND(Deník!$R304&gt;=0,Deník!$R304&lt;=1),"BE",Deník!$R304),""),"")</f>
        <v/>
      </c>
      <c r="BY304" s="233" t="str">
        <f>IF(Deník!$R304&lt;&gt;"",IF(Deník!$Y304=Statistika!$F$90,IF(AND(Deník!$R304&gt;=0,Deník!$R304&lt;=1),"BE",Deník!$R304),""),"")</f>
        <v/>
      </c>
      <c r="BZ304" s="233" t="str">
        <f>IF(Deník!$R304&lt;&gt;"",IF(Deník!$Y304=Statistika!$F$91,IF(AND(Deník!$R304&gt;=0,Deník!$R304&lt;=1),"BE",Deník!$R304),""),"")</f>
        <v/>
      </c>
      <c r="CA304" s="233"/>
      <c r="CB304" s="233" t="str">
        <f>IF(Deník!$R304&lt;&gt;"",IF(Deník!$AB304="SL",IF(AND(Deník!$R304&gt;=0,Deník!$R304&lt;=1),"BE",Deník!$R304),""),"")</f>
        <v/>
      </c>
      <c r="CC304" s="233" t="str">
        <f>IF(Deník!$R304&lt;&gt;"",IF(Deník!$AB304="BE10",IF(AND(Deník!$R304&gt;=0,Deník!$R304&lt;=1),"BE",Deník!$R304),""),"")</f>
        <v/>
      </c>
      <c r="CD304" s="233" t="str">
        <f>IF(Deník!$R304&lt;&gt;"",IF(Deník!$AB304="BE15",IF(AND(Deník!$R304&gt;=0,Deník!$R304&lt;=1),"BE",Deník!$R304),""),"")</f>
        <v/>
      </c>
      <c r="CE304" s="233" t="str">
        <f>IF(Deník!$R304&lt;&gt;"",IF(Deník!$AB304="BE20",IF(AND(Deník!$R304&gt;=0,Deník!$R304&lt;=1),"BE",Deník!$R304),""),"")</f>
        <v/>
      </c>
      <c r="CF304" s="233" t="str">
        <f>IF(Deník!$R304&lt;&gt;"",IF(Deník!$AB304="TP1",IF(AND(Deník!$R304&gt;=0,Deník!$R304&lt;=1),"BE",Deník!$R304),""),"")</f>
        <v/>
      </c>
      <c r="CG304" s="233" t="str">
        <f>IF(Deník!$R304&lt;&gt;"",IF(Deník!$AB304="TP2",IF(AND(Deník!$R304&gt;=0,Deník!$R304&lt;=1),"BE",Deník!$R304),""),"")</f>
        <v/>
      </c>
      <c r="CH304" s="233" t="str">
        <f>IF(Deník!$R304&lt;&gt;"",IF(Deník!$AB304="TP3",IF(AND(Deník!$R304&gt;=0,Deník!$R304&lt;=1),"BE",Deník!$R304),""),"")</f>
        <v/>
      </c>
      <c r="CI304" s="233" t="str">
        <f>IF(Deník!$R304&lt;&gt;"",IF(Deník!$AB304="Trailing SL",IF(AND(Deník!$R304&gt;=0,Deník!$R304&lt;=1),"BE",Deník!$R304),""),"")</f>
        <v/>
      </c>
      <c r="CJ304" s="233" t="str">
        <f>IF(Deník!$R304&lt;&gt;"",IF(Deník!$AB304="Manual",IF(AND(Deník!$R304&gt;=0,Deník!$R304&lt;=1),"BE",Deník!$R304),""),"")</f>
        <v/>
      </c>
      <c r="CK304" s="233"/>
      <c r="CL304" s="233" t="str">
        <f>IF(Deník!$R304&lt;0,IF(Deník!$AC304=Statistika!$F$117,Deník!$R304,""),"")</f>
        <v/>
      </c>
      <c r="CM304" s="233" t="str">
        <f>IF(Deník!$R304&lt;0,IF(Deník!$AC304=Statistika!$F$118,Deník!$R304,""),"")</f>
        <v/>
      </c>
      <c r="CN304" s="233" t="str">
        <f>IF(Deník!$R304&lt;0,IF(Deník!$AC304=Statistika!$F$119,Deník!$R304,""),"")</f>
        <v/>
      </c>
      <c r="CO304" s="233" t="str">
        <f>IF(Deník!$R304&lt;0,IF(Deník!$AC304=Statistika!$F$120,Deník!$R304,""),"")</f>
        <v/>
      </c>
      <c r="CP304" s="233" t="str">
        <f>IF(Deník!$R304&lt;0,IF(Deník!$AC304=Statistika!$F$121,Deník!$R304,""),"")</f>
        <v/>
      </c>
      <c r="CQ304" s="233" t="str">
        <f>IF(Deník!$R304&lt;0,IF(Deník!$AC304=Statistika!$F$122,Deník!$R304,""),"")</f>
        <v/>
      </c>
      <c r="CR304" s="233" t="str">
        <f>IF(Deník!$R304&lt;0,IF(Deník!$AC304=Statistika!$F$123,Deník!$R304,""),"")</f>
        <v/>
      </c>
      <c r="CS304" s="233" t="str">
        <f>IF(Deník!$R304&lt;0,IF(Deník!$AC304=Statistika!$F$124,Deník!$R304,""),"")</f>
        <v/>
      </c>
      <c r="CT304" s="233" t="str">
        <f>IF(Deník!$R304&lt;0,IF(Deník!$AC304=Statistika!$F$125,Deník!$R304,""),"")</f>
        <v/>
      </c>
      <c r="CU304" s="233"/>
      <c r="CV304" s="233" t="str">
        <f>IF(Deník!$R304&lt;0,IF(Deník!$AD304=$CV$2,Deník!$R304,""),"")</f>
        <v/>
      </c>
      <c r="CW304" s="233" t="str">
        <f>IF(Deník!$R304&lt;0,IF(Deník!$AD304=$CW$2,Deník!$R304,""),"")</f>
        <v/>
      </c>
      <c r="CX304" s="233" t="str">
        <f>IF(Deník!$R304&lt;0,IF(Deník!$AD304=$CX$2,Deník!$R304,""),"")</f>
        <v/>
      </c>
      <c r="CY304" s="233" t="str">
        <f>IF(Deník!$R304&lt;0,IF(Deník!$AD304=$CY$2,Deník!$R304,""),"")</f>
        <v/>
      </c>
      <c r="CZ304" s="233" t="str">
        <f>IF(Deník!$R304&lt;0,IF(Deník!$AD304=$CZ$2,Deník!$R304,""),"")</f>
        <v/>
      </c>
      <c r="DL304" s="221">
        <f t="shared" si="14"/>
        <v>93847.029999999984</v>
      </c>
      <c r="DM304" s="220">
        <f t="shared" si="13"/>
        <v>-6.1529700000000132E-2</v>
      </c>
      <c r="DO304" s="50">
        <f>Deník!W305</f>
        <v>0</v>
      </c>
      <c r="DP304" s="102" t="str">
        <f>IF(AND(Deník!W305&gt;0),1,"")</f>
        <v/>
      </c>
      <c r="DQ304" s="102">
        <f>IF(AND(Deník!W305&lt;=0),1,"")</f>
        <v>1</v>
      </c>
      <c r="DR304" s="227"/>
      <c r="DS304" s="228"/>
      <c r="DT304" s="85"/>
      <c r="DU304" s="54">
        <f>IF(MONTH(Deník!$C304)=DU$2,Deník!$W304,"")</f>
        <v>0</v>
      </c>
      <c r="DV304" s="222" t="str">
        <f>IF(MONTH(Deník!$C304)=DV$2,Deník!$W304,"")</f>
        <v/>
      </c>
      <c r="DW304" s="222" t="str">
        <f>IF(MONTH(Deník!$C304)=DW$2,Deník!$W304,"")</f>
        <v/>
      </c>
      <c r="DX304" s="222" t="str">
        <f>IF(MONTH(Deník!$C304)=DX$2,Deník!$W304,"")</f>
        <v/>
      </c>
      <c r="DY304" s="222" t="str">
        <f>IF(MONTH(Deník!$C304)=DY$2,Deník!$W304,"")</f>
        <v/>
      </c>
      <c r="DZ304" s="222" t="str">
        <f>IF(MONTH(Deník!$C304)=DZ$2,Deník!$W304,"")</f>
        <v/>
      </c>
      <c r="EA304" s="222" t="str">
        <f>IF(MONTH(Deník!$C304)=EA$2,Deník!$W304,"")</f>
        <v/>
      </c>
      <c r="EB304" s="222" t="str">
        <f>IF(MONTH(Deník!$C304)=EB$2,Deník!$W304,"")</f>
        <v/>
      </c>
      <c r="EC304" s="222" t="str">
        <f>IF(MONTH(Deník!$C304)=EC$2,Deník!$W304,"")</f>
        <v/>
      </c>
      <c r="ED304" s="222" t="str">
        <f>IF(MONTH(Deník!$C304)=ED$2,Deník!$W304,"")</f>
        <v/>
      </c>
      <c r="EE304" s="222" t="str">
        <f>IF(MONTH(Deník!$C304)=EE$2,Deník!$W304,"")</f>
        <v/>
      </c>
      <c r="EF304" s="222" t="str">
        <f>IF(MONTH(Deník!$C304)=EF$2,Deník!$W304,"")</f>
        <v/>
      </c>
      <c r="EI304" s="600" t="str">
        <f>IF(Deník!$W304&lt;&gt;"",IF(Deník!$B304=Statistika!$F$63,Deník!$W304,""),"")</f>
        <v/>
      </c>
      <c r="EJ304" s="13" t="str">
        <f>IF(Deník!$W304&lt;&gt;"",IF(Deník!$B304=Statistika!$F$64,Deník!$W304,""),"")</f>
        <v/>
      </c>
      <c r="EK304" s="13" t="str">
        <f>IF(Deník!$W304&lt;&gt;"",IF(Deník!$B304=Statistika!$F$65,Deník!$W304,""),"")</f>
        <v/>
      </c>
      <c r="EL304" s="13" t="str">
        <f>IF(Deník!$W304&lt;&gt;"",IF(Deník!$B304=Statistika!$F$66,Deník!$W304,""),"")</f>
        <v/>
      </c>
      <c r="EM304" s="13" t="str">
        <f>IF(Deník!$W304&lt;&gt;"",IF(Deník!$B304=Statistika!$F$67,Deník!$W304,""),"")</f>
        <v/>
      </c>
      <c r="EN304" s="13" t="str">
        <f>IF(Deník!$W304&lt;&gt;"",IF(Deník!$B304=Statistika!$F$68,Deník!$W304,""),"")</f>
        <v/>
      </c>
      <c r="EO304" s="13" t="str">
        <f>IF(Deník!$W304&lt;&gt;"",IF(Deník!$B304=Statistika!$F$69,Deník!$W304,""),"")</f>
        <v/>
      </c>
      <c r="EP304" s="601" t="str">
        <f>IF(Deník!$W304&lt;&gt;"",IF(Deník!$B304=Statistika!$F$70,Deník!$W304,""),"")</f>
        <v/>
      </c>
      <c r="EQ304" s="90"/>
      <c r="ER304" s="63" t="str">
        <f>IF(Deník!$W304&lt;&gt;"",IF(Deník!$J304="L",Deník!$W304,""),"")</f>
        <v/>
      </c>
      <c r="ES304" s="13" t="str">
        <f>IF(Deník!$W304&lt;&gt;"",IF(Deník!$J304="S",Deník!$W304,""),"")</f>
        <v/>
      </c>
      <c r="ET304" s="95"/>
      <c r="EU304" s="88"/>
      <c r="EV304" s="63" t="str">
        <f>IF(WEEKDAY(Deník!$C304,2)=1,Deník!$W304,"")</f>
        <v/>
      </c>
      <c r="EW304" s="13" t="str">
        <f>IF(WEEKDAY(Deník!$C304,2)=2,Deník!$W304,"")</f>
        <v/>
      </c>
      <c r="EX304" s="13" t="str">
        <f>IF(WEEKDAY(Deník!$C304,2)=3,Deník!$W304,"")</f>
        <v/>
      </c>
      <c r="EY304" s="13" t="str">
        <f>IF(WEEKDAY(Deník!$C304,2)=4,Deník!$W304,"")</f>
        <v/>
      </c>
      <c r="EZ304" s="60" t="str">
        <f>IF(WEEKDAY(Deník!$C304,2)=5,Deník!$W304,"")</f>
        <v/>
      </c>
      <c r="FA304" s="99"/>
      <c r="FB304" s="100">
        <f>Deník!D304</f>
        <v>0</v>
      </c>
      <c r="FC304" s="63">
        <f>IF($FB304&lt;&gt;"",IF(AND($FB304&gt;=FC$2,$FB304&lt;=FC$3),Deník!$W304,""))</f>
        <v>0</v>
      </c>
      <c r="FD304" s="63" t="str">
        <f>IF($FB304&lt;&gt;"",IF(AND($FB304&gt;=FD$2,$FB304&lt;=FD$3),Deník!$W304,""))</f>
        <v/>
      </c>
      <c r="FE304" s="63" t="str">
        <f>IF($FB304&lt;&gt;"",IF(AND($FB304&gt;=FE$2,$FB304&lt;=FE$3),Deník!$W304,""))</f>
        <v/>
      </c>
      <c r="FF304" s="63" t="str">
        <f>IF($FB304&lt;&gt;"",IF(AND($FB304&gt;=FF$2,$FB304&lt;=FF$3),Deník!$W304,""))</f>
        <v/>
      </c>
      <c r="FG304" s="63" t="str">
        <f>IF($FB304&lt;&gt;"",IF(AND($FB304&gt;=FG$2,$FB304&lt;=FG$3),Deník!$W304,""))</f>
        <v/>
      </c>
      <c r="FH304" s="63" t="str">
        <f>IF($FB304&lt;&gt;"",IF(AND($FB304&gt;=FH$2,$FB304&lt;=FH$3),Deník!$W304,""))</f>
        <v/>
      </c>
      <c r="FI304" s="63" t="str">
        <f>IF($FB304&lt;&gt;"",IF(AND($FB304&gt;=FI$2,$FB304&lt;=FI$3),Deník!$W304,""))</f>
        <v/>
      </c>
      <c r="FJ304" s="63" t="str">
        <f>IF($FB304&lt;&gt;"",IF(AND($FB304&gt;=FJ$2,$FB304&lt;=FJ$3),Deník!$W304,""))</f>
        <v/>
      </c>
      <c r="FK304" s="63" t="str">
        <f>IF($FB304&lt;&gt;"",IF(AND($FB304&gt;=FK$2,$FB304&lt;=FK$3),Deník!$W304,""))</f>
        <v/>
      </c>
      <c r="FL304" s="63" t="str">
        <f>IF($FB304&lt;&gt;"",IF(AND($FB304&gt;=FL$2,$FB304&lt;=FL$3),Deník!$W304,""))</f>
        <v/>
      </c>
      <c r="FM304" s="63" t="str">
        <f>IF($FB304&lt;&gt;"",IF(AND($FB304&gt;=FM$2,$FB304&lt;=FM$3),Deník!$W304,""))</f>
        <v/>
      </c>
      <c r="FN304" s="13"/>
      <c r="FO304" s="20" t="str">
        <f>IF(Deník!$W304&gt;1,Deník!$W304,"")</f>
        <v/>
      </c>
      <c r="FP304" s="20" t="str">
        <f>IF(Deník!$W304&lt;0,Deník!$W304,"")</f>
        <v/>
      </c>
      <c r="FQ304" s="17"/>
      <c r="FS304" s="233"/>
      <c r="FT304" s="233" t="str">
        <f>IF(Deník!$W304&lt;&gt;"",IF(Deník!$Y304=Statistika!$F$78,Deník!$W304,""),"")</f>
        <v/>
      </c>
      <c r="FU304" s="233" t="str">
        <f>IF(Deník!$W304&lt;&gt;"",IF(Deník!$Y304=Statistika!$F$79,Deník!$W304,""),"")</f>
        <v/>
      </c>
      <c r="FV304" s="233" t="str">
        <f>IF(Deník!$W304&lt;&gt;"",IF(Deník!$Y304=Statistika!$F$80,Deník!$W304,""),"")</f>
        <v/>
      </c>
      <c r="FW304" s="233" t="str">
        <f>IF(Deník!$W304&lt;&gt;"",IF(Deník!$Y304=Statistika!$F$81,Deník!$W304,""),"")</f>
        <v/>
      </c>
      <c r="FX304" s="233" t="str">
        <f>IF(Deník!$W304&lt;&gt;"",IF(Deník!$Y304=Statistika!$F$82,Deník!$W304,""),"")</f>
        <v/>
      </c>
      <c r="FY304" s="233" t="str">
        <f>IF(Deník!$W304&lt;&gt;"",IF(Deník!$Y304=Statistika!$F$83,Deník!$W304,""),"")</f>
        <v/>
      </c>
      <c r="FZ304" s="233" t="str">
        <f>IF(Deník!$W304&lt;&gt;"",IF(Deník!$Y304=Statistika!$F$84,Deník!$W304,""),"")</f>
        <v/>
      </c>
      <c r="GA304" s="233" t="str">
        <f>IF(Deník!$W304&lt;&gt;"",IF(Deník!$Y304=Statistika!$F$85,Deník!$W304,""),"")</f>
        <v/>
      </c>
      <c r="GB304" s="233" t="str">
        <f>IF(Deník!$W304&lt;&gt;"",IF(Deník!$Y304=Statistika!$F$86,Deník!$W304,""),"")</f>
        <v/>
      </c>
      <c r="GC304" s="233" t="str">
        <f>IF(Deník!$W304&lt;&gt;"",IF(Deník!$Y304=Statistika!$F$87,Deník!$W304,""),"")</f>
        <v/>
      </c>
      <c r="GD304" s="233" t="str">
        <f>IF(Deník!$W304&lt;&gt;"",IF(Deník!$Y304=Statistika!$F$88,Deník!$W304,""),"")</f>
        <v/>
      </c>
      <c r="GE304" s="233" t="str">
        <f>IF(Deník!$W304&lt;&gt;"",IF(Deník!$Y304=Statistika!$F$89,Deník!$W304,""),"")</f>
        <v/>
      </c>
      <c r="GF304" s="233" t="str">
        <f>IF(Deník!$W304&lt;&gt;"",IF(Deník!$Y304=Statistika!$F$90,Deník!$W304,""),"")</f>
        <v/>
      </c>
      <c r="GG304" s="233" t="str">
        <f>IF(Deník!$W304&lt;&gt;"",IF(Deník!$Y304=Statistika!$F$91,Deník!$W304,""),"")</f>
        <v/>
      </c>
      <c r="GH304" s="233"/>
      <c r="GI304" s="233" t="str">
        <f>IF(Deník!$W304&lt;&gt;"",IF(Deník!$AB304=Statistika!$L$100,Deník!$W304,""),"")</f>
        <v/>
      </c>
      <c r="GJ304" s="233" t="str">
        <f>IF(Deník!$W304&lt;&gt;"",IF(Deník!$AB304=Statistika!$L$101,Deník!$W304,""),"")</f>
        <v/>
      </c>
      <c r="GK304" s="233" t="str">
        <f>IF(Deník!$W304&lt;&gt;"",IF(Deník!$AB304=Statistika!$L$102,Deník!$W304,""),"")</f>
        <v/>
      </c>
      <c r="GL304" s="233" t="str">
        <f>IF(Deník!$W304&lt;&gt;"",IF(Deník!$AB304=Statistika!$L$103,Deník!$W304,""),"")</f>
        <v/>
      </c>
      <c r="GM304" s="233" t="str">
        <f>IF(Deník!$W304&lt;&gt;"",IF(Deník!$AB304=Statistika!$L$104,Deník!$W304,""),"")</f>
        <v/>
      </c>
      <c r="GN304" s="233" t="str">
        <f>IF(Deník!$W304&lt;&gt;"",IF(Deník!$AB304=Statistika!$L$105,Deník!$W304,""),"")</f>
        <v/>
      </c>
      <c r="GO304" s="233" t="str">
        <f>IF(Deník!$W304&lt;&gt;"",IF(Deník!$AB304=Statistika!$L$106,Deník!$W304,""),"")</f>
        <v/>
      </c>
      <c r="GP304" s="233" t="str">
        <f>IF(Deník!$W304&lt;&gt;"",IF(Deník!$AB304=Statistika!$L$107,Deník!$W304,""),"")</f>
        <v/>
      </c>
      <c r="GQ304" s="233" t="str">
        <f>IF(Deník!$W304&lt;&gt;"",IF(Deník!$AB304=Statistika!$L$108,Deník!$W304,""),"")</f>
        <v/>
      </c>
      <c r="GS304" s="233" t="str">
        <f>IF(Deník!$W304&lt;0,IF(Deník!$AC304=Statistika!$F$117,Deník!$W304,""),"")</f>
        <v/>
      </c>
      <c r="GT304" s="233" t="str">
        <f>IF(Deník!$W304&lt;0,IF(Deník!$AC304=Statistika!$F$118,Deník!$W304,""),"")</f>
        <v/>
      </c>
      <c r="GU304" s="233" t="str">
        <f>IF(Deník!$W304&lt;0,IF(Deník!$AC304=Statistika!$F$119,Deník!$W304,""),"")</f>
        <v/>
      </c>
      <c r="GV304" s="233" t="str">
        <f>IF(Deník!$W304&lt;0,IF(Deník!$AC304=Statistika!$F$120,Deník!$W304,""),"")</f>
        <v/>
      </c>
      <c r="GW304" s="233" t="str">
        <f>IF(Deník!$W304&lt;0,IF(Deník!$AC304=Statistika!$F$121,Deník!$W304,""),"")</f>
        <v/>
      </c>
      <c r="GX304" s="233" t="str">
        <f>IF(Deník!$W304&lt;0,IF(Deník!$AC304=Statistika!$F$122,Deník!$W304,""),"")</f>
        <v/>
      </c>
      <c r="GY304" s="233" t="str">
        <f>IF(Deník!$W304&lt;0,IF(Deník!$AC304=Statistika!$F$123,Deník!$W304,""),"")</f>
        <v/>
      </c>
      <c r="GZ304" s="233" t="str">
        <f>IF(Deník!$W304&lt;0,IF(Deník!$AC304=Statistika!$F$124,Deník!$W304,""),"")</f>
        <v/>
      </c>
      <c r="HA304" s="233" t="str">
        <f>IF(Deník!$W304&lt;0,IF(Deník!$AC304=Statistika!$F$125,Deník!$W304,""),"")</f>
        <v/>
      </c>
      <c r="HC304" s="233" t="str">
        <f>IF(Deník!$W304&lt;0,IF(Deník!$AD304=Statistika!$F$133,Deník!$W304,""),"")</f>
        <v/>
      </c>
      <c r="HD304" s="233" t="str">
        <f>IF(Deník!$W304&lt;0,IF(Deník!$AD304=Statistika!$F$134,Deník!$W304,""),"")</f>
        <v/>
      </c>
      <c r="HE304" s="233" t="str">
        <f>IF(Deník!$W304&lt;0,IF(Deník!$AD304=Statistika!$F$135,Deník!$W304,""),"")</f>
        <v/>
      </c>
      <c r="HF304" s="233" t="str">
        <f>IF(Deník!$W304&lt;0,IF(Deník!$AD304=Statistika!$F$136,Deník!$W304,""),"")</f>
        <v/>
      </c>
      <c r="HG304" s="233" t="str">
        <f>IF(Deník!$W304&lt;0,IF(Deník!$AD304=Statistika!$F$137,Deník!$W304,""),"")</f>
        <v/>
      </c>
      <c r="ID304" s="8">
        <f>Tabulka4[[#This Row],[Sloupec3]]</f>
        <v>0</v>
      </c>
      <c r="IE304" s="17" t="str">
        <f>IF(AND([1]Deník!$C304&gt;='[1]Měsíční shrnutí'!$D$1,[1]Deník!$C304&lt;='[1]Měsíční shrnutí'!$F$1),[1]Deník!$X304,"")</f>
        <v/>
      </c>
    </row>
    <row r="305" spans="1:239">
      <c r="A305" s="8">
        <f>Deník!C306</f>
        <v>0</v>
      </c>
      <c r="B305" s="50" t="str">
        <f>Deník!R306</f>
        <v/>
      </c>
      <c r="C305" s="102" t="str">
        <f>IF(AND(Deník!R306&gt;1,Deník!R306&lt;&gt;""),1,"")</f>
        <v/>
      </c>
      <c r="D305" s="102" t="str">
        <f>IF(AND(Deník!R306&lt;=0,Deník!R306&lt;&gt;""),1,"")</f>
        <v/>
      </c>
      <c r="E305" s="103" t="str">
        <f>IF(AND(Deník!R306&gt;=0,Deník!R306&lt;=1),1,"")</f>
        <v/>
      </c>
      <c r="F305" s="79" t="str">
        <f>IF(Deník!R306&lt;&gt;"",Deník!R306+F304,"")</f>
        <v/>
      </c>
      <c r="G305" s="85"/>
      <c r="H305" s="54" t="str">
        <f>IF(MONTH(Deník!$C305)=H$2,IF(AND(Deník!$R305&gt;=0,Deník!$R305&lt;=1),"BE",Deník!$R305),"")</f>
        <v/>
      </c>
      <c r="I305" s="11" t="str">
        <f>IF(MONTH(Deník!$C305)=I$2,IF(AND(Deník!$R305&gt;=0,Deník!$R305&lt;=1),"BE",Deník!$R305),"")</f>
        <v/>
      </c>
      <c r="J305" s="11" t="str">
        <f>IF(MONTH(Deník!$C305)=J$2,IF(AND(Deník!$R305&gt;=0,Deník!$R305&lt;=1),"BE",Deník!$R305),"")</f>
        <v/>
      </c>
      <c r="K305" s="11" t="str">
        <f>IF(MONTH(Deník!$C305)=K$2,IF(AND(Deník!$R305&gt;=0,Deník!$R305&lt;=1),"BE",Deník!$R305),"")</f>
        <v/>
      </c>
      <c r="L305" s="11" t="str">
        <f>IF(MONTH(Deník!$C305)=L$2,IF(AND(Deník!$R305&gt;=0,Deník!$R305&lt;=1),"BE",Deník!$R305),"")</f>
        <v/>
      </c>
      <c r="M305" s="11" t="str">
        <f>IF(MONTH(Deník!$C305)=M$2,IF(AND(Deník!$R305&gt;=0,Deník!$R305&lt;=1),"BE",Deník!$R305),"")</f>
        <v/>
      </c>
      <c r="N305" s="11" t="str">
        <f>IF(MONTH(Deník!$C305)=N$2,IF(AND(Deník!$R305&gt;=0,Deník!$R305&lt;=1),"BE",Deník!$R305),"")</f>
        <v/>
      </c>
      <c r="O305" s="11" t="str">
        <f>IF(MONTH(Deník!$C305)=O$2,IF(AND(Deník!$R305&gt;=0,Deník!$R305&lt;=1),"BE",Deník!$R305),"")</f>
        <v/>
      </c>
      <c r="P305" s="11" t="str">
        <f>IF(MONTH(Deník!$C305)=P$2,IF(AND(Deník!$R305&gt;=0,Deník!$R305&lt;=1),"BE",Deník!$R305),"")</f>
        <v/>
      </c>
      <c r="Q305" s="11" t="str">
        <f>IF(MONTH(Deník!$C305)=Q$2,IF(AND(Deník!$R305&gt;=0,Deník!$R305&lt;=1),"BE",Deník!$R305),"")</f>
        <v/>
      </c>
      <c r="R305" s="11" t="str">
        <f>IF(MONTH(Deník!$C305)=R$2,IF(AND(Deník!$R305&gt;=0,Deník!$R305&lt;=1),"BE",Deník!$R305),"")</f>
        <v/>
      </c>
      <c r="S305" s="57" t="str">
        <f>IF(MONTH(Deník!$C305)=S$2,IF(AND(Deník!$R305&gt;=0,Deník!$R305&lt;=1),"BE",Deník!$R305),"")</f>
        <v/>
      </c>
      <c r="U305" s="12"/>
      <c r="V305" s="12"/>
      <c r="X305" s="600" t="str">
        <f>IF(Deník!$R305&lt;&gt;"",IF(Deník!$B305=Statistika!$F$63,IF(AND(Deník!$R305&gt;=0,Deník!$R305&lt;=1),"BE",Deník!$R305),""),"")</f>
        <v/>
      </c>
      <c r="Y305" s="13" t="str">
        <f>IF(Deník!$R305&lt;&gt;"",IF(Deník!$B305=Statistika!$F$64,IF(AND(Deník!$R305&gt;=0,Deník!$R305&lt;=1),"BE",Deník!$R305),""),"")</f>
        <v/>
      </c>
      <c r="Z305" s="13" t="str">
        <f>IF(Deník!$R305&lt;&gt;"",IF(Deník!$B305=Statistika!$F$65,IF(AND(Deník!$R305&gt;=0,Deník!$R305&lt;=1),"BE",Deník!$R305),""),"")</f>
        <v/>
      </c>
      <c r="AA305" s="13" t="str">
        <f>IF(Deník!$R305&lt;&gt;"",IF(Deník!$B305=Statistika!$F$66,IF(AND(Deník!$R305&gt;=0,Deník!$R305&lt;=1),"BE",Deník!$R305),""),"")</f>
        <v/>
      </c>
      <c r="AB305" s="13" t="str">
        <f>IF(Deník!$R305&lt;&gt;"",IF(Deník!$B305=Statistika!$F$67,IF(AND(Deník!$R305&gt;=0,Deník!$R305&lt;=1),"BE",Deník!$R305),""),"")</f>
        <v/>
      </c>
      <c r="AC305" s="13" t="str">
        <f>IF(Deník!$R305&lt;&gt;"",IF(Deník!$B305=Statistika!$F$68,IF(AND(Deník!$R305&gt;=0,Deník!$R305&lt;=1),"BE",Deník!$R305),""),"")</f>
        <v/>
      </c>
      <c r="AD305" s="13" t="str">
        <f>IF(Deník!$R305&lt;&gt;"",IF(Deník!$B305=Statistika!$F$69,IF(AND(Deník!$R305&gt;=0,Deník!$R305&lt;=1),"BE",Deník!$R305),""),"")</f>
        <v/>
      </c>
      <c r="AE305" s="601" t="str">
        <f>IF(Deník!$R305&lt;&gt;"",IF(Deník!$B305=Statistika!$F$70,IF(AND(Deník!$R305&gt;=0,Deník!$R305&lt;=1),"BE",Deník!$R305),""),"")</f>
        <v/>
      </c>
      <c r="AF305" s="90"/>
      <c r="AG305" s="63" t="str">
        <f>IF(Deník!$R305&lt;&gt;"",IF(Deník!$J305="L",IF(AND(Deník!$R305&gt;=0,Deník!$R305&lt;=1),"BE",Deník!$R305),""),"")</f>
        <v/>
      </c>
      <c r="AH305" s="13" t="str">
        <f>IF(Deník!$R305&lt;&gt;"",IF(Deník!$J305="S",IF(AND(Deník!$R305&gt;=0,Deník!$R305&lt;=1),"BE",Deník!$R305),""),"")</f>
        <v/>
      </c>
      <c r="AI305" s="95"/>
      <c r="AJ305" s="71" t="str">
        <f>IF(Deník!N306&lt;&gt;"",Deník!N306*-1,"")</f>
        <v/>
      </c>
      <c r="AK305" s="88"/>
      <c r="AL305" s="63" t="str">
        <f>IF(WEEKDAY(Deník!$C305,2)=1,IF(AND(Deník!$R305&gt;=0,Deník!$R305&lt;=1),"BE",Deník!$R305),"")</f>
        <v/>
      </c>
      <c r="AM305" s="13" t="str">
        <f>IF(WEEKDAY(Deník!$C305,2)=2,IF(AND(Deník!$R305&gt;=0,Deník!$R305&lt;=1),"BE",Deník!$R305),"")</f>
        <v/>
      </c>
      <c r="AN305" s="13" t="str">
        <f>IF(WEEKDAY(Deník!$C305,2)=3,IF(AND(Deník!$R305&gt;=0,Deník!$R305&lt;=1),"BE",Deník!$R305),"")</f>
        <v/>
      </c>
      <c r="AO305" s="13" t="str">
        <f>IF(WEEKDAY(Deník!$C305,2)=4,IF(AND(Deník!$R305&gt;=0,Deník!$R305&lt;=1),"BE",Deník!$R305),"")</f>
        <v/>
      </c>
      <c r="AP305" s="60" t="str">
        <f>IF(WEEKDAY(Deník!$C305,2)=5,IF(AND(Deník!$R305&gt;=0,Deník!$R305&lt;=1),"BE",Deník!$R305),"")</f>
        <v/>
      </c>
      <c r="AQ305" s="99"/>
      <c r="AR305" s="100">
        <f>Deník!D305</f>
        <v>0</v>
      </c>
      <c r="AS305" s="63" t="str">
        <f>IF(Deník!$D305&lt;&gt;"",IF(AND(Deník!$D305&gt;=AS$2,Deník!$D305&lt;=AS$3),IF(AND(Deník!$R305&gt;=0,Deník!$R305&lt;=1),"BE",Deník!$R305),""),"")</f>
        <v/>
      </c>
      <c r="AT305" s="63" t="str">
        <f>IF(Deník!$D305&lt;&gt;"",IF(AND(Deník!$D305&gt;=AT$2,Deník!$D305&lt;=AT$3),IF(AND(Deník!$R305&gt;=0,Deník!$R305&lt;=1),"BE",Deník!$R305),""),"")</f>
        <v/>
      </c>
      <c r="AU305" s="63" t="str">
        <f>IF(Deník!$D305&lt;&gt;"",IF(AND(Deník!$D305&gt;=AU$2,Deník!$D305&lt;=AU$3),IF(AND(Deník!$R305&gt;=0,Deník!$R305&lt;=1),"BE",Deník!$R305),""),"")</f>
        <v/>
      </c>
      <c r="AV305" s="63" t="str">
        <f>IF(Deník!$D305&lt;&gt;"",IF(AND(Deník!$D305&gt;=AV$2,Deník!$D305&lt;=AV$3),IF(AND(Deník!$R305&gt;=0,Deník!$R305&lt;=1),"BE",Deník!$R305),""),"")</f>
        <v/>
      </c>
      <c r="AW305" s="63" t="str">
        <f>IF(Deník!$D305&lt;&gt;"",IF(AND(Deník!$D305&gt;=AW$2,Deník!$D305&lt;=AW$3),IF(AND(Deník!$R305&gt;=0,Deník!$R305&lt;=1),"BE",Deník!$R305),""),"")</f>
        <v/>
      </c>
      <c r="AX305" s="63" t="str">
        <f>IF(Deník!$D305&lt;&gt;"",IF(AND(Deník!$D305&gt;=AX$2,Deník!$D305&lt;=AX$3),IF(AND(Deník!$R305&gt;=0,Deník!$R305&lt;=1),"BE",Deník!$R305),""),"")</f>
        <v/>
      </c>
      <c r="AY305" s="63" t="str">
        <f>IF(Deník!$D305&lt;&gt;"",IF(AND(Deník!$D305&gt;=AY$2,Deník!$D305&lt;=AY$3),IF(AND(Deník!$R305&gt;=0,Deník!$R305&lt;=1),"BE",Deník!$R305),""),"")</f>
        <v/>
      </c>
      <c r="AZ305" s="63" t="str">
        <f>IF(Deník!$D305&lt;&gt;"",IF(AND(Deník!$D305&gt;=AZ$2,Deník!$D305&lt;=AZ$3),IF(AND(Deník!$R305&gt;=0,Deník!$R305&lt;=1),"BE",Deník!$R305),""),"")</f>
        <v/>
      </c>
      <c r="BA305" s="63" t="str">
        <f>IF(Deník!$D305&lt;&gt;"",IF(AND(Deník!$D305&gt;=BA$2,Deník!$D305&lt;=BA$3),IF(AND(Deník!$R305&gt;=0,Deník!$R305&lt;=1),"BE",Deník!$R305),""),"")</f>
        <v/>
      </c>
      <c r="BB305" s="63" t="str">
        <f>IF(Deník!$D305&lt;&gt;"",IF(AND(Deník!$D305&gt;=BB$2,Deník!$D305&lt;=BB$3),IF(AND(Deník!$R305&gt;=0,Deník!$R305&lt;=1),"BE",Deník!$R305),""),"")</f>
        <v/>
      </c>
      <c r="BC305" s="71" t="str">
        <f>IF(Deník!$D305&lt;&gt;"",IF(AND(Deník!$D305&gt;=BC$2,Deník!$D305&lt;=BC$3),IF(AND(Deník!$R305&gt;=0,Deník!$R305&lt;=1),"BE",Deník!$R305),""),"")</f>
        <v/>
      </c>
      <c r="BD305" s="20" t="str">
        <f>IF(Deník!$J306="S",(Deník!$M306-Deník!$K306),IF(Deník!$J306="L",(Deník!$K306-Deník!$M306),""))</f>
        <v/>
      </c>
      <c r="BE305" s="20" t="str">
        <f>IF(Deník!$J306="S",(Deník!$K306-Deník!$O306),IF(Deník!$J306="L",(Deník!$O306-Deník!$K306),""))</f>
        <v/>
      </c>
      <c r="BF305" s="20" t="str">
        <f>IF(Deník!$J306="S",(Deník!$K306-Deník!$L306),IF(Deník!$J306="L",(Deník!$L306-Deník!$K306),""))</f>
        <v/>
      </c>
      <c r="BG305" s="20" t="str">
        <f>IF(Deník!$J306="S",(Deník!$K306-Deník!$S306),IF(Deník!$J306="L",(Deník!$S306-Deník!$K306),""))</f>
        <v/>
      </c>
      <c r="BH305" s="20" t="str">
        <f>IF(Deník!$J306="S",(Deník!$K306-Deník!$U306),IF(Deník!$J306="L",(Deník!$U306-Deník!$K306),""))</f>
        <v/>
      </c>
      <c r="BI305" s="20" t="str">
        <f>IF(Deník!$R305&gt;1,Deník!$R305,"")</f>
        <v/>
      </c>
      <c r="BJ305" s="20" t="str">
        <f>IF(Deník!$R305&lt;0,Deník!$R305,"")</f>
        <v/>
      </c>
      <c r="BK305" s="17"/>
      <c r="BM305" s="233" t="str">
        <f>IF(Deník!$R305&lt;&gt;"",IF(Deník!$Y305=Statistika!$F$78,IF(AND(Deník!$R305&gt;=0,Deník!$R305&lt;=1),"BE",Deník!$R305),""),"")</f>
        <v/>
      </c>
      <c r="BN305" s="233" t="str">
        <f>IF(Deník!$R305&lt;&gt;"",IF(Deník!$Y305=Statistika!$F$79,IF(AND(Deník!$R305&gt;=0,Deník!$R305&lt;=1),"BE",Deník!$R305),""),"")</f>
        <v/>
      </c>
      <c r="BO305" s="233" t="str">
        <f>IF(Deník!$R305&lt;&gt;"",IF(Deník!$Y305=Statistika!$F$80,IF(AND(Deník!$R305&gt;=0,Deník!$R305&lt;=1),"BE",Deník!$R305),""),"")</f>
        <v/>
      </c>
      <c r="BP305" s="233" t="str">
        <f>IF(Deník!$R305&lt;&gt;"",IF(Deník!$Y305=Statistika!$F$81,IF(AND(Deník!$R305&gt;=0,Deník!$R305&lt;=1),"BE",Deník!$R305),""),"")</f>
        <v/>
      </c>
      <c r="BQ305" s="233" t="str">
        <f>IF(Deník!$R305&lt;&gt;"",IF(Deník!$Y305=Statistika!$F$82,IF(AND(Deník!$R305&gt;=0,Deník!$R305&lt;=1),"BE",Deník!$R305),""),"")</f>
        <v/>
      </c>
      <c r="BR305" s="233" t="str">
        <f>IF(Deník!$R305&lt;&gt;"",IF(Deník!$Y305=Statistika!$F$83,IF(AND(Deník!$R305&gt;=0,Deník!$R305&lt;=1),"BE",Deník!$R305),""),"")</f>
        <v/>
      </c>
      <c r="BS305" s="233" t="str">
        <f>IF(Deník!$R305&lt;&gt;"",IF(Deník!$Y305=Statistika!$F$84,IF(AND(Deník!$R305&gt;=0,Deník!$R305&lt;=1),"BE",Deník!$R305),""),"")</f>
        <v/>
      </c>
      <c r="BT305" s="233" t="str">
        <f>IF(Deník!$R305&lt;&gt;"",IF(Deník!$Y305=Statistika!$F$85,IF(AND(Deník!$R305&gt;=0,Deník!$R305&lt;=1),"BE",Deník!$R305),""),"")</f>
        <v/>
      </c>
      <c r="BU305" s="233" t="str">
        <f>IF(Deník!$R305&lt;&gt;"",IF(Deník!$Y305=Statistika!$F$86,IF(AND(Deník!$R305&gt;=0,Deník!$R305&lt;=1),"BE",Deník!$R305),""),"")</f>
        <v/>
      </c>
      <c r="BV305" s="233" t="str">
        <f>IF(Deník!$R305&lt;&gt;"",IF(Deník!$Y305=Statistika!$F$87,IF(AND(Deník!$R305&gt;=0,Deník!$R305&lt;=1),"BE",Deník!$R305),""),"")</f>
        <v/>
      </c>
      <c r="BW305" s="233" t="str">
        <f>IF(Deník!$R305&lt;&gt;"",IF(Deník!$Y305=Statistika!$F$88,IF(AND(Deník!$R305&gt;=0,Deník!$R305&lt;=1),"BE",Deník!$R305),""),"")</f>
        <v/>
      </c>
      <c r="BX305" s="233" t="str">
        <f>IF(Deník!$R305&lt;&gt;"",IF(Deník!$Y305=Statistika!$F$89,IF(AND(Deník!$R305&gt;=0,Deník!$R305&lt;=1),"BE",Deník!$R305),""),"")</f>
        <v/>
      </c>
      <c r="BY305" s="233" t="str">
        <f>IF(Deník!$R305&lt;&gt;"",IF(Deník!$Y305=Statistika!$F$90,IF(AND(Deník!$R305&gt;=0,Deník!$R305&lt;=1),"BE",Deník!$R305),""),"")</f>
        <v/>
      </c>
      <c r="BZ305" s="233" t="str">
        <f>IF(Deník!$R305&lt;&gt;"",IF(Deník!$Y305=Statistika!$F$91,IF(AND(Deník!$R305&gt;=0,Deník!$R305&lt;=1),"BE",Deník!$R305),""),"")</f>
        <v/>
      </c>
      <c r="CA305" s="233"/>
      <c r="CB305" s="233" t="str">
        <f>IF(Deník!$R305&lt;&gt;"",IF(Deník!$AB305="SL",IF(AND(Deník!$R305&gt;=0,Deník!$R305&lt;=1),"BE",Deník!$R305),""),"")</f>
        <v/>
      </c>
      <c r="CC305" s="233" t="str">
        <f>IF(Deník!$R305&lt;&gt;"",IF(Deník!$AB305="BE10",IF(AND(Deník!$R305&gt;=0,Deník!$R305&lt;=1),"BE",Deník!$R305),""),"")</f>
        <v/>
      </c>
      <c r="CD305" s="233" t="str">
        <f>IF(Deník!$R305&lt;&gt;"",IF(Deník!$AB305="BE15",IF(AND(Deník!$R305&gt;=0,Deník!$R305&lt;=1),"BE",Deník!$R305),""),"")</f>
        <v/>
      </c>
      <c r="CE305" s="233" t="str">
        <f>IF(Deník!$R305&lt;&gt;"",IF(Deník!$AB305="BE20",IF(AND(Deník!$R305&gt;=0,Deník!$R305&lt;=1),"BE",Deník!$R305),""),"")</f>
        <v/>
      </c>
      <c r="CF305" s="233" t="str">
        <f>IF(Deník!$R305&lt;&gt;"",IF(Deník!$AB305="TP1",IF(AND(Deník!$R305&gt;=0,Deník!$R305&lt;=1),"BE",Deník!$R305),""),"")</f>
        <v/>
      </c>
      <c r="CG305" s="233" t="str">
        <f>IF(Deník!$R305&lt;&gt;"",IF(Deník!$AB305="TP2",IF(AND(Deník!$R305&gt;=0,Deník!$R305&lt;=1),"BE",Deník!$R305),""),"")</f>
        <v/>
      </c>
      <c r="CH305" s="233" t="str">
        <f>IF(Deník!$R305&lt;&gt;"",IF(Deník!$AB305="TP3",IF(AND(Deník!$R305&gt;=0,Deník!$R305&lt;=1),"BE",Deník!$R305),""),"")</f>
        <v/>
      </c>
      <c r="CI305" s="233" t="str">
        <f>IF(Deník!$R305&lt;&gt;"",IF(Deník!$AB305="Trailing SL",IF(AND(Deník!$R305&gt;=0,Deník!$R305&lt;=1),"BE",Deník!$R305),""),"")</f>
        <v/>
      </c>
      <c r="CJ305" s="233" t="str">
        <f>IF(Deník!$R305&lt;&gt;"",IF(Deník!$AB305="Manual",IF(AND(Deník!$R305&gt;=0,Deník!$R305&lt;=1),"BE",Deník!$R305),""),"")</f>
        <v/>
      </c>
      <c r="CK305" s="233"/>
      <c r="CL305" s="233" t="str">
        <f>IF(Deník!$R305&lt;0,IF(Deník!$AC305=Statistika!$F$117,Deník!$R305,""),"")</f>
        <v/>
      </c>
      <c r="CM305" s="233" t="str">
        <f>IF(Deník!$R305&lt;0,IF(Deník!$AC305=Statistika!$F$118,Deník!$R305,""),"")</f>
        <v/>
      </c>
      <c r="CN305" s="233" t="str">
        <f>IF(Deník!$R305&lt;0,IF(Deník!$AC305=Statistika!$F$119,Deník!$R305,""),"")</f>
        <v/>
      </c>
      <c r="CO305" s="233" t="str">
        <f>IF(Deník!$R305&lt;0,IF(Deník!$AC305=Statistika!$F$120,Deník!$R305,""),"")</f>
        <v/>
      </c>
      <c r="CP305" s="233" t="str">
        <f>IF(Deník!$R305&lt;0,IF(Deník!$AC305=Statistika!$F$121,Deník!$R305,""),"")</f>
        <v/>
      </c>
      <c r="CQ305" s="233" t="str">
        <f>IF(Deník!$R305&lt;0,IF(Deník!$AC305=Statistika!$F$122,Deník!$R305,""),"")</f>
        <v/>
      </c>
      <c r="CR305" s="233" t="str">
        <f>IF(Deník!$R305&lt;0,IF(Deník!$AC305=Statistika!$F$123,Deník!$R305,""),"")</f>
        <v/>
      </c>
      <c r="CS305" s="233" t="str">
        <f>IF(Deník!$R305&lt;0,IF(Deník!$AC305=Statistika!$F$124,Deník!$R305,""),"")</f>
        <v/>
      </c>
      <c r="CT305" s="233" t="str">
        <f>IF(Deník!$R305&lt;0,IF(Deník!$AC305=Statistika!$F$125,Deník!$R305,""),"")</f>
        <v/>
      </c>
      <c r="CU305" s="233"/>
      <c r="CV305" s="233" t="str">
        <f>IF(Deník!$R305&lt;0,IF(Deník!$AD305=$CV$2,Deník!$R305,""),"")</f>
        <v/>
      </c>
      <c r="CW305" s="233" t="str">
        <f>IF(Deník!$R305&lt;0,IF(Deník!$AD305=$CW$2,Deník!$R305,""),"")</f>
        <v/>
      </c>
      <c r="CX305" s="233" t="str">
        <f>IF(Deník!$R305&lt;0,IF(Deník!$AD305=$CX$2,Deník!$R305,""),"")</f>
        <v/>
      </c>
      <c r="CY305" s="233" t="str">
        <f>IF(Deník!$R305&lt;0,IF(Deník!$AD305=$CY$2,Deník!$R305,""),"")</f>
        <v/>
      </c>
      <c r="CZ305" s="233" t="str">
        <f>IF(Deník!$R305&lt;0,IF(Deník!$AD305=$CZ$2,Deník!$R305,""),"")</f>
        <v/>
      </c>
      <c r="DL305" s="221">
        <f t="shared" si="14"/>
        <v>93847.029999999984</v>
      </c>
      <c r="DM305" s="220">
        <f t="shared" si="13"/>
        <v>-6.1529700000000132E-2</v>
      </c>
      <c r="DO305" s="50">
        <f>Deník!W306</f>
        <v>0</v>
      </c>
      <c r="DP305" s="102" t="str">
        <f>IF(AND(Deník!W306&gt;0),1,"")</f>
        <v/>
      </c>
      <c r="DQ305" s="102">
        <f>IF(AND(Deník!W306&lt;=0),1,"")</f>
        <v>1</v>
      </c>
      <c r="DR305" s="227"/>
      <c r="DS305" s="228"/>
      <c r="DT305" s="85"/>
      <c r="DU305" s="54">
        <f>IF(MONTH(Deník!$C305)=DU$2,Deník!$W305,"")</f>
        <v>0</v>
      </c>
      <c r="DV305" s="222" t="str">
        <f>IF(MONTH(Deník!$C305)=DV$2,Deník!$W305,"")</f>
        <v/>
      </c>
      <c r="DW305" s="222" t="str">
        <f>IF(MONTH(Deník!$C305)=DW$2,Deník!$W305,"")</f>
        <v/>
      </c>
      <c r="DX305" s="222" t="str">
        <f>IF(MONTH(Deník!$C305)=DX$2,Deník!$W305,"")</f>
        <v/>
      </c>
      <c r="DY305" s="222" t="str">
        <f>IF(MONTH(Deník!$C305)=DY$2,Deník!$W305,"")</f>
        <v/>
      </c>
      <c r="DZ305" s="222" t="str">
        <f>IF(MONTH(Deník!$C305)=DZ$2,Deník!$W305,"")</f>
        <v/>
      </c>
      <c r="EA305" s="222" t="str">
        <f>IF(MONTH(Deník!$C305)=EA$2,Deník!$W305,"")</f>
        <v/>
      </c>
      <c r="EB305" s="222" t="str">
        <f>IF(MONTH(Deník!$C305)=EB$2,Deník!$W305,"")</f>
        <v/>
      </c>
      <c r="EC305" s="222" t="str">
        <f>IF(MONTH(Deník!$C305)=EC$2,Deník!$W305,"")</f>
        <v/>
      </c>
      <c r="ED305" s="222" t="str">
        <f>IF(MONTH(Deník!$C305)=ED$2,Deník!$W305,"")</f>
        <v/>
      </c>
      <c r="EE305" s="222" t="str">
        <f>IF(MONTH(Deník!$C305)=EE$2,Deník!$W305,"")</f>
        <v/>
      </c>
      <c r="EF305" s="222" t="str">
        <f>IF(MONTH(Deník!$C305)=EF$2,Deník!$W305,"")</f>
        <v/>
      </c>
      <c r="EI305" s="600" t="str">
        <f>IF(Deník!$W305&lt;&gt;"",IF(Deník!$B305=Statistika!$F$63,Deník!$W305,""),"")</f>
        <v/>
      </c>
      <c r="EJ305" s="13" t="str">
        <f>IF(Deník!$W305&lt;&gt;"",IF(Deník!$B305=Statistika!$F$64,Deník!$W305,""),"")</f>
        <v/>
      </c>
      <c r="EK305" s="13" t="str">
        <f>IF(Deník!$W305&lt;&gt;"",IF(Deník!$B305=Statistika!$F$65,Deník!$W305,""),"")</f>
        <v/>
      </c>
      <c r="EL305" s="13" t="str">
        <f>IF(Deník!$W305&lt;&gt;"",IF(Deník!$B305=Statistika!$F$66,Deník!$W305,""),"")</f>
        <v/>
      </c>
      <c r="EM305" s="13" t="str">
        <f>IF(Deník!$W305&lt;&gt;"",IF(Deník!$B305=Statistika!$F$67,Deník!$W305,""),"")</f>
        <v/>
      </c>
      <c r="EN305" s="13" t="str">
        <f>IF(Deník!$W305&lt;&gt;"",IF(Deník!$B305=Statistika!$F$68,Deník!$W305,""),"")</f>
        <v/>
      </c>
      <c r="EO305" s="13" t="str">
        <f>IF(Deník!$W305&lt;&gt;"",IF(Deník!$B305=Statistika!$F$69,Deník!$W305,""),"")</f>
        <v/>
      </c>
      <c r="EP305" s="601" t="str">
        <f>IF(Deník!$W305&lt;&gt;"",IF(Deník!$B305=Statistika!$F$70,Deník!$W305,""),"")</f>
        <v/>
      </c>
      <c r="EQ305" s="90"/>
      <c r="ER305" s="63" t="str">
        <f>IF(Deník!$W305&lt;&gt;"",IF(Deník!$J305="L",Deník!$W305,""),"")</f>
        <v/>
      </c>
      <c r="ES305" s="13" t="str">
        <f>IF(Deník!$W305&lt;&gt;"",IF(Deník!$J305="S",Deník!$W305,""),"")</f>
        <v/>
      </c>
      <c r="ET305" s="95"/>
      <c r="EU305" s="88"/>
      <c r="EV305" s="63" t="str">
        <f>IF(WEEKDAY(Deník!$C305,2)=1,Deník!$W305,"")</f>
        <v/>
      </c>
      <c r="EW305" s="13" t="str">
        <f>IF(WEEKDAY(Deník!$C305,2)=2,Deník!$W305,"")</f>
        <v/>
      </c>
      <c r="EX305" s="13" t="str">
        <f>IF(WEEKDAY(Deník!$C305,2)=3,Deník!$W305,"")</f>
        <v/>
      </c>
      <c r="EY305" s="13" t="str">
        <f>IF(WEEKDAY(Deník!$C305,2)=4,Deník!$W305,"")</f>
        <v/>
      </c>
      <c r="EZ305" s="60" t="str">
        <f>IF(WEEKDAY(Deník!$C305,2)=5,Deník!$W305,"")</f>
        <v/>
      </c>
      <c r="FA305" s="99"/>
      <c r="FB305" s="100">
        <f>Deník!D305</f>
        <v>0</v>
      </c>
      <c r="FC305" s="63">
        <f>IF($FB305&lt;&gt;"",IF(AND($FB305&gt;=FC$2,$FB305&lt;=FC$3),Deník!$W305,""))</f>
        <v>0</v>
      </c>
      <c r="FD305" s="63" t="str">
        <f>IF($FB305&lt;&gt;"",IF(AND($FB305&gt;=FD$2,$FB305&lt;=FD$3),Deník!$W305,""))</f>
        <v/>
      </c>
      <c r="FE305" s="63" t="str">
        <f>IF($FB305&lt;&gt;"",IF(AND($FB305&gt;=FE$2,$FB305&lt;=FE$3),Deník!$W305,""))</f>
        <v/>
      </c>
      <c r="FF305" s="63" t="str">
        <f>IF($FB305&lt;&gt;"",IF(AND($FB305&gt;=FF$2,$FB305&lt;=FF$3),Deník!$W305,""))</f>
        <v/>
      </c>
      <c r="FG305" s="63" t="str">
        <f>IF($FB305&lt;&gt;"",IF(AND($FB305&gt;=FG$2,$FB305&lt;=FG$3),Deník!$W305,""))</f>
        <v/>
      </c>
      <c r="FH305" s="63" t="str">
        <f>IF($FB305&lt;&gt;"",IF(AND($FB305&gt;=FH$2,$FB305&lt;=FH$3),Deník!$W305,""))</f>
        <v/>
      </c>
      <c r="FI305" s="63" t="str">
        <f>IF($FB305&lt;&gt;"",IF(AND($FB305&gt;=FI$2,$FB305&lt;=FI$3),Deník!$W305,""))</f>
        <v/>
      </c>
      <c r="FJ305" s="63" t="str">
        <f>IF($FB305&lt;&gt;"",IF(AND($FB305&gt;=FJ$2,$FB305&lt;=FJ$3),Deník!$W305,""))</f>
        <v/>
      </c>
      <c r="FK305" s="63" t="str">
        <f>IF($FB305&lt;&gt;"",IF(AND($FB305&gt;=FK$2,$FB305&lt;=FK$3),Deník!$W305,""))</f>
        <v/>
      </c>
      <c r="FL305" s="63" t="str">
        <f>IF($FB305&lt;&gt;"",IF(AND($FB305&gt;=FL$2,$FB305&lt;=FL$3),Deník!$W305,""))</f>
        <v/>
      </c>
      <c r="FM305" s="63" t="str">
        <f>IF($FB305&lt;&gt;"",IF(AND($FB305&gt;=FM$2,$FB305&lt;=FM$3),Deník!$W305,""))</f>
        <v/>
      </c>
      <c r="FN305" s="13"/>
      <c r="FO305" s="20" t="str">
        <f>IF(Deník!$W305&gt;1,Deník!$W305,"")</f>
        <v/>
      </c>
      <c r="FP305" s="20" t="str">
        <f>IF(Deník!$W305&lt;0,Deník!$W305,"")</f>
        <v/>
      </c>
      <c r="FQ305" s="17"/>
      <c r="FS305" s="233"/>
      <c r="FT305" s="233" t="str">
        <f>IF(Deník!$W305&lt;&gt;"",IF(Deník!$Y305=Statistika!$F$78,Deník!$W305,""),"")</f>
        <v/>
      </c>
      <c r="FU305" s="233" t="str">
        <f>IF(Deník!$W305&lt;&gt;"",IF(Deník!$Y305=Statistika!$F$79,Deník!$W305,""),"")</f>
        <v/>
      </c>
      <c r="FV305" s="233" t="str">
        <f>IF(Deník!$W305&lt;&gt;"",IF(Deník!$Y305=Statistika!$F$80,Deník!$W305,""),"")</f>
        <v/>
      </c>
      <c r="FW305" s="233" t="str">
        <f>IF(Deník!$W305&lt;&gt;"",IF(Deník!$Y305=Statistika!$F$81,Deník!$W305,""),"")</f>
        <v/>
      </c>
      <c r="FX305" s="233" t="str">
        <f>IF(Deník!$W305&lt;&gt;"",IF(Deník!$Y305=Statistika!$F$82,Deník!$W305,""),"")</f>
        <v/>
      </c>
      <c r="FY305" s="233" t="str">
        <f>IF(Deník!$W305&lt;&gt;"",IF(Deník!$Y305=Statistika!$F$83,Deník!$W305,""),"")</f>
        <v/>
      </c>
      <c r="FZ305" s="233" t="str">
        <f>IF(Deník!$W305&lt;&gt;"",IF(Deník!$Y305=Statistika!$F$84,Deník!$W305,""),"")</f>
        <v/>
      </c>
      <c r="GA305" s="233" t="str">
        <f>IF(Deník!$W305&lt;&gt;"",IF(Deník!$Y305=Statistika!$F$85,Deník!$W305,""),"")</f>
        <v/>
      </c>
      <c r="GB305" s="233" t="str">
        <f>IF(Deník!$W305&lt;&gt;"",IF(Deník!$Y305=Statistika!$F$86,Deník!$W305,""),"")</f>
        <v/>
      </c>
      <c r="GC305" s="233" t="str">
        <f>IF(Deník!$W305&lt;&gt;"",IF(Deník!$Y305=Statistika!$F$87,Deník!$W305,""),"")</f>
        <v/>
      </c>
      <c r="GD305" s="233" t="str">
        <f>IF(Deník!$W305&lt;&gt;"",IF(Deník!$Y305=Statistika!$F$88,Deník!$W305,""),"")</f>
        <v/>
      </c>
      <c r="GE305" s="233" t="str">
        <f>IF(Deník!$W305&lt;&gt;"",IF(Deník!$Y305=Statistika!$F$89,Deník!$W305,""),"")</f>
        <v/>
      </c>
      <c r="GF305" s="233" t="str">
        <f>IF(Deník!$W305&lt;&gt;"",IF(Deník!$Y305=Statistika!$F$90,Deník!$W305,""),"")</f>
        <v/>
      </c>
      <c r="GG305" s="233" t="str">
        <f>IF(Deník!$W305&lt;&gt;"",IF(Deník!$Y305=Statistika!$F$91,Deník!$W305,""),"")</f>
        <v/>
      </c>
      <c r="GH305" s="233"/>
      <c r="GI305" s="233" t="str">
        <f>IF(Deník!$W305&lt;&gt;"",IF(Deník!$AB305=Statistika!$L$100,Deník!$W305,""),"")</f>
        <v/>
      </c>
      <c r="GJ305" s="233" t="str">
        <f>IF(Deník!$W305&lt;&gt;"",IF(Deník!$AB305=Statistika!$L$101,Deník!$W305,""),"")</f>
        <v/>
      </c>
      <c r="GK305" s="233" t="str">
        <f>IF(Deník!$W305&lt;&gt;"",IF(Deník!$AB305=Statistika!$L$102,Deník!$W305,""),"")</f>
        <v/>
      </c>
      <c r="GL305" s="233" t="str">
        <f>IF(Deník!$W305&lt;&gt;"",IF(Deník!$AB305=Statistika!$L$103,Deník!$W305,""),"")</f>
        <v/>
      </c>
      <c r="GM305" s="233" t="str">
        <f>IF(Deník!$W305&lt;&gt;"",IF(Deník!$AB305=Statistika!$L$104,Deník!$W305,""),"")</f>
        <v/>
      </c>
      <c r="GN305" s="233" t="str">
        <f>IF(Deník!$W305&lt;&gt;"",IF(Deník!$AB305=Statistika!$L$105,Deník!$W305,""),"")</f>
        <v/>
      </c>
      <c r="GO305" s="233" t="str">
        <f>IF(Deník!$W305&lt;&gt;"",IF(Deník!$AB305=Statistika!$L$106,Deník!$W305,""),"")</f>
        <v/>
      </c>
      <c r="GP305" s="233" t="str">
        <f>IF(Deník!$W305&lt;&gt;"",IF(Deník!$AB305=Statistika!$L$107,Deník!$W305,""),"")</f>
        <v/>
      </c>
      <c r="GQ305" s="233" t="str">
        <f>IF(Deník!$W305&lt;&gt;"",IF(Deník!$AB305=Statistika!$L$108,Deník!$W305,""),"")</f>
        <v/>
      </c>
      <c r="GS305" s="233" t="str">
        <f>IF(Deník!$W305&lt;0,IF(Deník!$AC305=Statistika!$F$117,Deník!$W305,""),"")</f>
        <v/>
      </c>
      <c r="GT305" s="233" t="str">
        <f>IF(Deník!$W305&lt;0,IF(Deník!$AC305=Statistika!$F$118,Deník!$W305,""),"")</f>
        <v/>
      </c>
      <c r="GU305" s="233" t="str">
        <f>IF(Deník!$W305&lt;0,IF(Deník!$AC305=Statistika!$F$119,Deník!$W305,""),"")</f>
        <v/>
      </c>
      <c r="GV305" s="233" t="str">
        <f>IF(Deník!$W305&lt;0,IF(Deník!$AC305=Statistika!$F$120,Deník!$W305,""),"")</f>
        <v/>
      </c>
      <c r="GW305" s="233" t="str">
        <f>IF(Deník!$W305&lt;0,IF(Deník!$AC305=Statistika!$F$121,Deník!$W305,""),"")</f>
        <v/>
      </c>
      <c r="GX305" s="233" t="str">
        <f>IF(Deník!$W305&lt;0,IF(Deník!$AC305=Statistika!$F$122,Deník!$W305,""),"")</f>
        <v/>
      </c>
      <c r="GY305" s="233" t="str">
        <f>IF(Deník!$W305&lt;0,IF(Deník!$AC305=Statistika!$F$123,Deník!$W305,""),"")</f>
        <v/>
      </c>
      <c r="GZ305" s="233" t="str">
        <f>IF(Deník!$W305&lt;0,IF(Deník!$AC305=Statistika!$F$124,Deník!$W305,""),"")</f>
        <v/>
      </c>
      <c r="HA305" s="233" t="str">
        <f>IF(Deník!$W305&lt;0,IF(Deník!$AC305=Statistika!$F$125,Deník!$W305,""),"")</f>
        <v/>
      </c>
      <c r="HC305" s="233" t="str">
        <f>IF(Deník!$W305&lt;0,IF(Deník!$AD305=Statistika!$F$133,Deník!$W305,""),"")</f>
        <v/>
      </c>
      <c r="HD305" s="233" t="str">
        <f>IF(Deník!$W305&lt;0,IF(Deník!$AD305=Statistika!$F$134,Deník!$W305,""),"")</f>
        <v/>
      </c>
      <c r="HE305" s="233" t="str">
        <f>IF(Deník!$W305&lt;0,IF(Deník!$AD305=Statistika!$F$135,Deník!$W305,""),"")</f>
        <v/>
      </c>
      <c r="HF305" s="233" t="str">
        <f>IF(Deník!$W305&lt;0,IF(Deník!$AD305=Statistika!$F$136,Deník!$W305,""),"")</f>
        <v/>
      </c>
      <c r="HG305" s="233" t="str">
        <f>IF(Deník!$W305&lt;0,IF(Deník!$AD305=Statistika!$F$137,Deník!$W305,""),"")</f>
        <v/>
      </c>
      <c r="ID305" s="8">
        <f>Tabulka4[[#This Row],[Sloupec3]]</f>
        <v>0</v>
      </c>
      <c r="IE305" s="17" t="str">
        <f>IF(AND([1]Deník!$C305&gt;='[1]Měsíční shrnutí'!$D$1,[1]Deník!$C305&lt;='[1]Měsíční shrnutí'!$F$1),[1]Deník!$X305,"")</f>
        <v/>
      </c>
    </row>
    <row r="306" spans="1:239">
      <c r="A306" s="8">
        <f>Deník!C307</f>
        <v>0</v>
      </c>
      <c r="B306" s="50" t="str">
        <f>Deník!R307</f>
        <v/>
      </c>
      <c r="C306" s="102" t="str">
        <f>IF(AND(Deník!R307&gt;1,Deník!R307&lt;&gt;""),1,"")</f>
        <v/>
      </c>
      <c r="D306" s="102" t="str">
        <f>IF(AND(Deník!R307&lt;=0,Deník!R307&lt;&gt;""),1,"")</f>
        <v/>
      </c>
      <c r="E306" s="103" t="str">
        <f>IF(AND(Deník!R307&gt;=0,Deník!R307&lt;=1),1,"")</f>
        <v/>
      </c>
      <c r="F306" s="79" t="str">
        <f>IF(Deník!R307&lt;&gt;"",Deník!R307+F305,"")</f>
        <v/>
      </c>
      <c r="G306" s="85"/>
      <c r="H306" s="54" t="str">
        <f>IF(MONTH(Deník!$C306)=H$2,IF(AND(Deník!$R306&gt;=0,Deník!$R306&lt;=1),"BE",Deník!$R306),"")</f>
        <v/>
      </c>
      <c r="I306" s="11" t="str">
        <f>IF(MONTH(Deník!$C306)=I$2,IF(AND(Deník!$R306&gt;=0,Deník!$R306&lt;=1),"BE",Deník!$R306),"")</f>
        <v/>
      </c>
      <c r="J306" s="11" t="str">
        <f>IF(MONTH(Deník!$C306)=J$2,IF(AND(Deník!$R306&gt;=0,Deník!$R306&lt;=1),"BE",Deník!$R306),"")</f>
        <v/>
      </c>
      <c r="K306" s="11" t="str">
        <f>IF(MONTH(Deník!$C306)=K$2,IF(AND(Deník!$R306&gt;=0,Deník!$R306&lt;=1),"BE",Deník!$R306),"")</f>
        <v/>
      </c>
      <c r="L306" s="11" t="str">
        <f>IF(MONTH(Deník!$C306)=L$2,IF(AND(Deník!$R306&gt;=0,Deník!$R306&lt;=1),"BE",Deník!$R306),"")</f>
        <v/>
      </c>
      <c r="M306" s="11" t="str">
        <f>IF(MONTH(Deník!$C306)=M$2,IF(AND(Deník!$R306&gt;=0,Deník!$R306&lt;=1),"BE",Deník!$R306),"")</f>
        <v/>
      </c>
      <c r="N306" s="11" t="str">
        <f>IF(MONTH(Deník!$C306)=N$2,IF(AND(Deník!$R306&gt;=0,Deník!$R306&lt;=1),"BE",Deník!$R306),"")</f>
        <v/>
      </c>
      <c r="O306" s="11" t="str">
        <f>IF(MONTH(Deník!$C306)=O$2,IF(AND(Deník!$R306&gt;=0,Deník!$R306&lt;=1),"BE",Deník!$R306),"")</f>
        <v/>
      </c>
      <c r="P306" s="11" t="str">
        <f>IF(MONTH(Deník!$C306)=P$2,IF(AND(Deník!$R306&gt;=0,Deník!$R306&lt;=1),"BE",Deník!$R306),"")</f>
        <v/>
      </c>
      <c r="Q306" s="11" t="str">
        <f>IF(MONTH(Deník!$C306)=Q$2,IF(AND(Deník!$R306&gt;=0,Deník!$R306&lt;=1),"BE",Deník!$R306),"")</f>
        <v/>
      </c>
      <c r="R306" s="11" t="str">
        <f>IF(MONTH(Deník!$C306)=R$2,IF(AND(Deník!$R306&gt;=0,Deník!$R306&lt;=1),"BE",Deník!$R306),"")</f>
        <v/>
      </c>
      <c r="S306" s="57" t="str">
        <f>IF(MONTH(Deník!$C306)=S$2,IF(AND(Deník!$R306&gt;=0,Deník!$R306&lt;=1),"BE",Deník!$R306),"")</f>
        <v/>
      </c>
      <c r="U306" s="12"/>
      <c r="V306" s="12"/>
      <c r="X306" s="600" t="str">
        <f>IF(Deník!$R306&lt;&gt;"",IF(Deník!$B306=Statistika!$F$63,IF(AND(Deník!$R306&gt;=0,Deník!$R306&lt;=1),"BE",Deník!$R306),""),"")</f>
        <v/>
      </c>
      <c r="Y306" s="13" t="str">
        <f>IF(Deník!$R306&lt;&gt;"",IF(Deník!$B306=Statistika!$F$64,IF(AND(Deník!$R306&gt;=0,Deník!$R306&lt;=1),"BE",Deník!$R306),""),"")</f>
        <v/>
      </c>
      <c r="Z306" s="13" t="str">
        <f>IF(Deník!$R306&lt;&gt;"",IF(Deník!$B306=Statistika!$F$65,IF(AND(Deník!$R306&gt;=0,Deník!$R306&lt;=1),"BE",Deník!$R306),""),"")</f>
        <v/>
      </c>
      <c r="AA306" s="13" t="str">
        <f>IF(Deník!$R306&lt;&gt;"",IF(Deník!$B306=Statistika!$F$66,IF(AND(Deník!$R306&gt;=0,Deník!$R306&lt;=1),"BE",Deník!$R306),""),"")</f>
        <v/>
      </c>
      <c r="AB306" s="13" t="str">
        <f>IF(Deník!$R306&lt;&gt;"",IF(Deník!$B306=Statistika!$F$67,IF(AND(Deník!$R306&gt;=0,Deník!$R306&lt;=1),"BE",Deník!$R306),""),"")</f>
        <v/>
      </c>
      <c r="AC306" s="13" t="str">
        <f>IF(Deník!$R306&lt;&gt;"",IF(Deník!$B306=Statistika!$F$68,IF(AND(Deník!$R306&gt;=0,Deník!$R306&lt;=1),"BE",Deník!$R306),""),"")</f>
        <v/>
      </c>
      <c r="AD306" s="13" t="str">
        <f>IF(Deník!$R306&lt;&gt;"",IF(Deník!$B306=Statistika!$F$69,IF(AND(Deník!$R306&gt;=0,Deník!$R306&lt;=1),"BE",Deník!$R306),""),"")</f>
        <v/>
      </c>
      <c r="AE306" s="601" t="str">
        <f>IF(Deník!$R306&lt;&gt;"",IF(Deník!$B306=Statistika!$F$70,IF(AND(Deník!$R306&gt;=0,Deník!$R306&lt;=1),"BE",Deník!$R306),""),"")</f>
        <v/>
      </c>
      <c r="AF306" s="90"/>
      <c r="AG306" s="63" t="str">
        <f>IF(Deník!$R306&lt;&gt;"",IF(Deník!$J306="L",IF(AND(Deník!$R306&gt;=0,Deník!$R306&lt;=1),"BE",Deník!$R306),""),"")</f>
        <v/>
      </c>
      <c r="AH306" s="13" t="str">
        <f>IF(Deník!$R306&lt;&gt;"",IF(Deník!$J306="S",IF(AND(Deník!$R306&gt;=0,Deník!$R306&lt;=1),"BE",Deník!$R306),""),"")</f>
        <v/>
      </c>
      <c r="AI306" s="95"/>
      <c r="AJ306" s="71" t="str">
        <f>IF(Deník!N307&lt;&gt;"",Deník!N307*-1,"")</f>
        <v/>
      </c>
      <c r="AK306" s="88"/>
      <c r="AL306" s="63" t="str">
        <f>IF(WEEKDAY(Deník!$C306,2)=1,IF(AND(Deník!$R306&gt;=0,Deník!$R306&lt;=1),"BE",Deník!$R306),"")</f>
        <v/>
      </c>
      <c r="AM306" s="13" t="str">
        <f>IF(WEEKDAY(Deník!$C306,2)=2,IF(AND(Deník!$R306&gt;=0,Deník!$R306&lt;=1),"BE",Deník!$R306),"")</f>
        <v/>
      </c>
      <c r="AN306" s="13" t="str">
        <f>IF(WEEKDAY(Deník!$C306,2)=3,IF(AND(Deník!$R306&gt;=0,Deník!$R306&lt;=1),"BE",Deník!$R306),"")</f>
        <v/>
      </c>
      <c r="AO306" s="13" t="str">
        <f>IF(WEEKDAY(Deník!$C306,2)=4,IF(AND(Deník!$R306&gt;=0,Deník!$R306&lt;=1),"BE",Deník!$R306),"")</f>
        <v/>
      </c>
      <c r="AP306" s="60" t="str">
        <f>IF(WEEKDAY(Deník!$C306,2)=5,IF(AND(Deník!$R306&gt;=0,Deník!$R306&lt;=1),"BE",Deník!$R306),"")</f>
        <v/>
      </c>
      <c r="AQ306" s="99"/>
      <c r="AR306" s="100">
        <f>Deník!D306</f>
        <v>0</v>
      </c>
      <c r="AS306" s="63" t="str">
        <f>IF(Deník!$D306&lt;&gt;"",IF(AND(Deník!$D306&gt;=AS$2,Deník!$D306&lt;=AS$3),IF(AND(Deník!$R306&gt;=0,Deník!$R306&lt;=1),"BE",Deník!$R306),""),"")</f>
        <v/>
      </c>
      <c r="AT306" s="63" t="str">
        <f>IF(Deník!$D306&lt;&gt;"",IF(AND(Deník!$D306&gt;=AT$2,Deník!$D306&lt;=AT$3),IF(AND(Deník!$R306&gt;=0,Deník!$R306&lt;=1),"BE",Deník!$R306),""),"")</f>
        <v/>
      </c>
      <c r="AU306" s="63" t="str">
        <f>IF(Deník!$D306&lt;&gt;"",IF(AND(Deník!$D306&gt;=AU$2,Deník!$D306&lt;=AU$3),IF(AND(Deník!$R306&gt;=0,Deník!$R306&lt;=1),"BE",Deník!$R306),""),"")</f>
        <v/>
      </c>
      <c r="AV306" s="63" t="str">
        <f>IF(Deník!$D306&lt;&gt;"",IF(AND(Deník!$D306&gt;=AV$2,Deník!$D306&lt;=AV$3),IF(AND(Deník!$R306&gt;=0,Deník!$R306&lt;=1),"BE",Deník!$R306),""),"")</f>
        <v/>
      </c>
      <c r="AW306" s="63" t="str">
        <f>IF(Deník!$D306&lt;&gt;"",IF(AND(Deník!$D306&gt;=AW$2,Deník!$D306&lt;=AW$3),IF(AND(Deník!$R306&gt;=0,Deník!$R306&lt;=1),"BE",Deník!$R306),""),"")</f>
        <v/>
      </c>
      <c r="AX306" s="63" t="str">
        <f>IF(Deník!$D306&lt;&gt;"",IF(AND(Deník!$D306&gt;=AX$2,Deník!$D306&lt;=AX$3),IF(AND(Deník!$R306&gt;=0,Deník!$R306&lt;=1),"BE",Deník!$R306),""),"")</f>
        <v/>
      </c>
      <c r="AY306" s="63" t="str">
        <f>IF(Deník!$D306&lt;&gt;"",IF(AND(Deník!$D306&gt;=AY$2,Deník!$D306&lt;=AY$3),IF(AND(Deník!$R306&gt;=0,Deník!$R306&lt;=1),"BE",Deník!$R306),""),"")</f>
        <v/>
      </c>
      <c r="AZ306" s="63" t="str">
        <f>IF(Deník!$D306&lt;&gt;"",IF(AND(Deník!$D306&gt;=AZ$2,Deník!$D306&lt;=AZ$3),IF(AND(Deník!$R306&gt;=0,Deník!$R306&lt;=1),"BE",Deník!$R306),""),"")</f>
        <v/>
      </c>
      <c r="BA306" s="63" t="str">
        <f>IF(Deník!$D306&lt;&gt;"",IF(AND(Deník!$D306&gt;=BA$2,Deník!$D306&lt;=BA$3),IF(AND(Deník!$R306&gt;=0,Deník!$R306&lt;=1),"BE",Deník!$R306),""),"")</f>
        <v/>
      </c>
      <c r="BB306" s="63" t="str">
        <f>IF(Deník!$D306&lt;&gt;"",IF(AND(Deník!$D306&gt;=BB$2,Deník!$D306&lt;=BB$3),IF(AND(Deník!$R306&gt;=0,Deník!$R306&lt;=1),"BE",Deník!$R306),""),"")</f>
        <v/>
      </c>
      <c r="BC306" s="71" t="str">
        <f>IF(Deník!$D306&lt;&gt;"",IF(AND(Deník!$D306&gt;=BC$2,Deník!$D306&lt;=BC$3),IF(AND(Deník!$R306&gt;=0,Deník!$R306&lt;=1),"BE",Deník!$R306),""),"")</f>
        <v/>
      </c>
      <c r="BD306" s="20" t="str">
        <f>IF(Deník!$J307="S",(Deník!$M307-Deník!$K307),IF(Deník!$J307="L",(Deník!$K307-Deník!$M307),""))</f>
        <v/>
      </c>
      <c r="BE306" s="20" t="str">
        <f>IF(Deník!$J307="S",(Deník!$K307-Deník!$O307),IF(Deník!$J307="L",(Deník!$O307-Deník!$K307),""))</f>
        <v/>
      </c>
      <c r="BF306" s="20" t="str">
        <f>IF(Deník!$J307="S",(Deník!$K307-Deník!$L307),IF(Deník!$J307="L",(Deník!$L307-Deník!$K307),""))</f>
        <v/>
      </c>
      <c r="BG306" s="20" t="str">
        <f>IF(Deník!$J307="S",(Deník!$K307-Deník!$S307),IF(Deník!$J307="L",(Deník!$S307-Deník!$K307),""))</f>
        <v/>
      </c>
      <c r="BH306" s="20" t="str">
        <f>IF(Deník!$J307="S",(Deník!$K307-Deník!$U307),IF(Deník!$J307="L",(Deník!$U307-Deník!$K307),""))</f>
        <v/>
      </c>
      <c r="BI306" s="20" t="str">
        <f>IF(Deník!$R306&gt;1,Deník!$R306,"")</f>
        <v/>
      </c>
      <c r="BJ306" s="20" t="str">
        <f>IF(Deník!$R306&lt;0,Deník!$R306,"")</f>
        <v/>
      </c>
      <c r="BK306" s="17"/>
      <c r="BM306" s="233" t="str">
        <f>IF(Deník!$R306&lt;&gt;"",IF(Deník!$Y306=Statistika!$F$78,IF(AND(Deník!$R306&gt;=0,Deník!$R306&lt;=1),"BE",Deník!$R306),""),"")</f>
        <v/>
      </c>
      <c r="BN306" s="233" t="str">
        <f>IF(Deník!$R306&lt;&gt;"",IF(Deník!$Y306=Statistika!$F$79,IF(AND(Deník!$R306&gt;=0,Deník!$R306&lt;=1),"BE",Deník!$R306),""),"")</f>
        <v/>
      </c>
      <c r="BO306" s="233" t="str">
        <f>IF(Deník!$R306&lt;&gt;"",IF(Deník!$Y306=Statistika!$F$80,IF(AND(Deník!$R306&gt;=0,Deník!$R306&lt;=1),"BE",Deník!$R306),""),"")</f>
        <v/>
      </c>
      <c r="BP306" s="233" t="str">
        <f>IF(Deník!$R306&lt;&gt;"",IF(Deník!$Y306=Statistika!$F$81,IF(AND(Deník!$R306&gt;=0,Deník!$R306&lt;=1),"BE",Deník!$R306),""),"")</f>
        <v/>
      </c>
      <c r="BQ306" s="233" t="str">
        <f>IF(Deník!$R306&lt;&gt;"",IF(Deník!$Y306=Statistika!$F$82,IF(AND(Deník!$R306&gt;=0,Deník!$R306&lt;=1),"BE",Deník!$R306),""),"")</f>
        <v/>
      </c>
      <c r="BR306" s="233" t="str">
        <f>IF(Deník!$R306&lt;&gt;"",IF(Deník!$Y306=Statistika!$F$83,IF(AND(Deník!$R306&gt;=0,Deník!$R306&lt;=1),"BE",Deník!$R306),""),"")</f>
        <v/>
      </c>
      <c r="BS306" s="233" t="str">
        <f>IF(Deník!$R306&lt;&gt;"",IF(Deník!$Y306=Statistika!$F$84,IF(AND(Deník!$R306&gt;=0,Deník!$R306&lt;=1),"BE",Deník!$R306),""),"")</f>
        <v/>
      </c>
      <c r="BT306" s="233" t="str">
        <f>IF(Deník!$R306&lt;&gt;"",IF(Deník!$Y306=Statistika!$F$85,IF(AND(Deník!$R306&gt;=0,Deník!$R306&lt;=1),"BE",Deník!$R306),""),"")</f>
        <v/>
      </c>
      <c r="BU306" s="233" t="str">
        <f>IF(Deník!$R306&lt;&gt;"",IF(Deník!$Y306=Statistika!$F$86,IF(AND(Deník!$R306&gt;=0,Deník!$R306&lt;=1),"BE",Deník!$R306),""),"")</f>
        <v/>
      </c>
      <c r="BV306" s="233" t="str">
        <f>IF(Deník!$R306&lt;&gt;"",IF(Deník!$Y306=Statistika!$F$87,IF(AND(Deník!$R306&gt;=0,Deník!$R306&lt;=1),"BE",Deník!$R306),""),"")</f>
        <v/>
      </c>
      <c r="BW306" s="233" t="str">
        <f>IF(Deník!$R306&lt;&gt;"",IF(Deník!$Y306=Statistika!$F$88,IF(AND(Deník!$R306&gt;=0,Deník!$R306&lt;=1),"BE",Deník!$R306),""),"")</f>
        <v/>
      </c>
      <c r="BX306" s="233" t="str">
        <f>IF(Deník!$R306&lt;&gt;"",IF(Deník!$Y306=Statistika!$F$89,IF(AND(Deník!$R306&gt;=0,Deník!$R306&lt;=1),"BE",Deník!$R306),""),"")</f>
        <v/>
      </c>
      <c r="BY306" s="233" t="str">
        <f>IF(Deník!$R306&lt;&gt;"",IF(Deník!$Y306=Statistika!$F$90,IF(AND(Deník!$R306&gt;=0,Deník!$R306&lt;=1),"BE",Deník!$R306),""),"")</f>
        <v/>
      </c>
      <c r="BZ306" s="233" t="str">
        <f>IF(Deník!$R306&lt;&gt;"",IF(Deník!$Y306=Statistika!$F$91,IF(AND(Deník!$R306&gt;=0,Deník!$R306&lt;=1),"BE",Deník!$R306),""),"")</f>
        <v/>
      </c>
      <c r="CA306" s="233"/>
      <c r="CB306" s="233" t="str">
        <f>IF(Deník!$R306&lt;&gt;"",IF(Deník!$AB306="SL",IF(AND(Deník!$R306&gt;=0,Deník!$R306&lt;=1),"BE",Deník!$R306),""),"")</f>
        <v/>
      </c>
      <c r="CC306" s="233" t="str">
        <f>IF(Deník!$R306&lt;&gt;"",IF(Deník!$AB306="BE10",IF(AND(Deník!$R306&gt;=0,Deník!$R306&lt;=1),"BE",Deník!$R306),""),"")</f>
        <v/>
      </c>
      <c r="CD306" s="233" t="str">
        <f>IF(Deník!$R306&lt;&gt;"",IF(Deník!$AB306="BE15",IF(AND(Deník!$R306&gt;=0,Deník!$R306&lt;=1),"BE",Deník!$R306),""),"")</f>
        <v/>
      </c>
      <c r="CE306" s="233" t="str">
        <f>IF(Deník!$R306&lt;&gt;"",IF(Deník!$AB306="BE20",IF(AND(Deník!$R306&gt;=0,Deník!$R306&lt;=1),"BE",Deník!$R306),""),"")</f>
        <v/>
      </c>
      <c r="CF306" s="233" t="str">
        <f>IF(Deník!$R306&lt;&gt;"",IF(Deník!$AB306="TP1",IF(AND(Deník!$R306&gt;=0,Deník!$R306&lt;=1),"BE",Deník!$R306),""),"")</f>
        <v/>
      </c>
      <c r="CG306" s="233" t="str">
        <f>IF(Deník!$R306&lt;&gt;"",IF(Deník!$AB306="TP2",IF(AND(Deník!$R306&gt;=0,Deník!$R306&lt;=1),"BE",Deník!$R306),""),"")</f>
        <v/>
      </c>
      <c r="CH306" s="233" t="str">
        <f>IF(Deník!$R306&lt;&gt;"",IF(Deník!$AB306="TP3",IF(AND(Deník!$R306&gt;=0,Deník!$R306&lt;=1),"BE",Deník!$R306),""),"")</f>
        <v/>
      </c>
      <c r="CI306" s="233" t="str">
        <f>IF(Deník!$R306&lt;&gt;"",IF(Deník!$AB306="Trailing SL",IF(AND(Deník!$R306&gt;=0,Deník!$R306&lt;=1),"BE",Deník!$R306),""),"")</f>
        <v/>
      </c>
      <c r="CJ306" s="233" t="str">
        <f>IF(Deník!$R306&lt;&gt;"",IF(Deník!$AB306="Manual",IF(AND(Deník!$R306&gt;=0,Deník!$R306&lt;=1),"BE",Deník!$R306),""),"")</f>
        <v/>
      </c>
      <c r="CK306" s="233"/>
      <c r="CL306" s="233" t="str">
        <f>IF(Deník!$R306&lt;0,IF(Deník!$AC306=Statistika!$F$117,Deník!$R306,""),"")</f>
        <v/>
      </c>
      <c r="CM306" s="233" t="str">
        <f>IF(Deník!$R306&lt;0,IF(Deník!$AC306=Statistika!$F$118,Deník!$R306,""),"")</f>
        <v/>
      </c>
      <c r="CN306" s="233" t="str">
        <f>IF(Deník!$R306&lt;0,IF(Deník!$AC306=Statistika!$F$119,Deník!$R306,""),"")</f>
        <v/>
      </c>
      <c r="CO306" s="233" t="str">
        <f>IF(Deník!$R306&lt;0,IF(Deník!$AC306=Statistika!$F$120,Deník!$R306,""),"")</f>
        <v/>
      </c>
      <c r="CP306" s="233" t="str">
        <f>IF(Deník!$R306&lt;0,IF(Deník!$AC306=Statistika!$F$121,Deník!$R306,""),"")</f>
        <v/>
      </c>
      <c r="CQ306" s="233" t="str">
        <f>IF(Deník!$R306&lt;0,IF(Deník!$AC306=Statistika!$F$122,Deník!$R306,""),"")</f>
        <v/>
      </c>
      <c r="CR306" s="233" t="str">
        <f>IF(Deník!$R306&lt;0,IF(Deník!$AC306=Statistika!$F$123,Deník!$R306,""),"")</f>
        <v/>
      </c>
      <c r="CS306" s="233" t="str">
        <f>IF(Deník!$R306&lt;0,IF(Deník!$AC306=Statistika!$F$124,Deník!$R306,""),"")</f>
        <v/>
      </c>
      <c r="CT306" s="233" t="str">
        <f>IF(Deník!$R306&lt;0,IF(Deník!$AC306=Statistika!$F$125,Deník!$R306,""),"")</f>
        <v/>
      </c>
      <c r="CU306" s="233"/>
      <c r="CV306" s="233" t="str">
        <f>IF(Deník!$R306&lt;0,IF(Deník!$AD306=$CV$2,Deník!$R306,""),"")</f>
        <v/>
      </c>
      <c r="CW306" s="233" t="str">
        <f>IF(Deník!$R306&lt;0,IF(Deník!$AD306=$CW$2,Deník!$R306,""),"")</f>
        <v/>
      </c>
      <c r="CX306" s="233" t="str">
        <f>IF(Deník!$R306&lt;0,IF(Deník!$AD306=$CX$2,Deník!$R306,""),"")</f>
        <v/>
      </c>
      <c r="CY306" s="233" t="str">
        <f>IF(Deník!$R306&lt;0,IF(Deník!$AD306=$CY$2,Deník!$R306,""),"")</f>
        <v/>
      </c>
      <c r="CZ306" s="233" t="str">
        <f>IF(Deník!$R306&lt;0,IF(Deník!$AD306=$CZ$2,Deník!$R306,""),"")</f>
        <v/>
      </c>
      <c r="DL306" s="221">
        <f t="shared" si="14"/>
        <v>93847.029999999984</v>
      </c>
      <c r="DM306" s="220">
        <f t="shared" si="13"/>
        <v>-6.1529700000000132E-2</v>
      </c>
      <c r="DO306" s="50">
        <f>Deník!W307</f>
        <v>0</v>
      </c>
      <c r="DP306" s="102" t="str">
        <f>IF(AND(Deník!W307&gt;0),1,"")</f>
        <v/>
      </c>
      <c r="DQ306" s="102">
        <f>IF(AND(Deník!W307&lt;=0),1,"")</f>
        <v>1</v>
      </c>
      <c r="DR306" s="227"/>
      <c r="DS306" s="228"/>
      <c r="DT306" s="85"/>
      <c r="DU306" s="54">
        <f>IF(MONTH(Deník!$C306)=DU$2,Deník!$W306,"")</f>
        <v>0</v>
      </c>
      <c r="DV306" s="222" t="str">
        <f>IF(MONTH(Deník!$C306)=DV$2,Deník!$W306,"")</f>
        <v/>
      </c>
      <c r="DW306" s="222" t="str">
        <f>IF(MONTH(Deník!$C306)=DW$2,Deník!$W306,"")</f>
        <v/>
      </c>
      <c r="DX306" s="222" t="str">
        <f>IF(MONTH(Deník!$C306)=DX$2,Deník!$W306,"")</f>
        <v/>
      </c>
      <c r="DY306" s="222" t="str">
        <f>IF(MONTH(Deník!$C306)=DY$2,Deník!$W306,"")</f>
        <v/>
      </c>
      <c r="DZ306" s="222" t="str">
        <f>IF(MONTH(Deník!$C306)=DZ$2,Deník!$W306,"")</f>
        <v/>
      </c>
      <c r="EA306" s="222" t="str">
        <f>IF(MONTH(Deník!$C306)=EA$2,Deník!$W306,"")</f>
        <v/>
      </c>
      <c r="EB306" s="222" t="str">
        <f>IF(MONTH(Deník!$C306)=EB$2,Deník!$W306,"")</f>
        <v/>
      </c>
      <c r="EC306" s="222" t="str">
        <f>IF(MONTH(Deník!$C306)=EC$2,Deník!$W306,"")</f>
        <v/>
      </c>
      <c r="ED306" s="222" t="str">
        <f>IF(MONTH(Deník!$C306)=ED$2,Deník!$W306,"")</f>
        <v/>
      </c>
      <c r="EE306" s="222" t="str">
        <f>IF(MONTH(Deník!$C306)=EE$2,Deník!$W306,"")</f>
        <v/>
      </c>
      <c r="EF306" s="222" t="str">
        <f>IF(MONTH(Deník!$C306)=EF$2,Deník!$W306,"")</f>
        <v/>
      </c>
      <c r="EI306" s="600" t="str">
        <f>IF(Deník!$W306&lt;&gt;"",IF(Deník!$B306=Statistika!$F$63,Deník!$W306,""),"")</f>
        <v/>
      </c>
      <c r="EJ306" s="13" t="str">
        <f>IF(Deník!$W306&lt;&gt;"",IF(Deník!$B306=Statistika!$F$64,Deník!$W306,""),"")</f>
        <v/>
      </c>
      <c r="EK306" s="13" t="str">
        <f>IF(Deník!$W306&lt;&gt;"",IF(Deník!$B306=Statistika!$F$65,Deník!$W306,""),"")</f>
        <v/>
      </c>
      <c r="EL306" s="13" t="str">
        <f>IF(Deník!$W306&lt;&gt;"",IF(Deník!$B306=Statistika!$F$66,Deník!$W306,""),"")</f>
        <v/>
      </c>
      <c r="EM306" s="13" t="str">
        <f>IF(Deník!$W306&lt;&gt;"",IF(Deník!$B306=Statistika!$F$67,Deník!$W306,""),"")</f>
        <v/>
      </c>
      <c r="EN306" s="13" t="str">
        <f>IF(Deník!$W306&lt;&gt;"",IF(Deník!$B306=Statistika!$F$68,Deník!$W306,""),"")</f>
        <v/>
      </c>
      <c r="EO306" s="13" t="str">
        <f>IF(Deník!$W306&lt;&gt;"",IF(Deník!$B306=Statistika!$F$69,Deník!$W306,""),"")</f>
        <v/>
      </c>
      <c r="EP306" s="601" t="str">
        <f>IF(Deník!$W306&lt;&gt;"",IF(Deník!$B306=Statistika!$F$70,Deník!$W306,""),"")</f>
        <v/>
      </c>
      <c r="EQ306" s="90"/>
      <c r="ER306" s="63" t="str">
        <f>IF(Deník!$W306&lt;&gt;"",IF(Deník!$J306="L",Deník!$W306,""),"")</f>
        <v/>
      </c>
      <c r="ES306" s="13" t="str">
        <f>IF(Deník!$W306&lt;&gt;"",IF(Deník!$J306="S",Deník!$W306,""),"")</f>
        <v/>
      </c>
      <c r="ET306" s="95"/>
      <c r="EU306" s="88"/>
      <c r="EV306" s="63" t="str">
        <f>IF(WEEKDAY(Deník!$C306,2)=1,Deník!$W306,"")</f>
        <v/>
      </c>
      <c r="EW306" s="13" t="str">
        <f>IF(WEEKDAY(Deník!$C306,2)=2,Deník!$W306,"")</f>
        <v/>
      </c>
      <c r="EX306" s="13" t="str">
        <f>IF(WEEKDAY(Deník!$C306,2)=3,Deník!$W306,"")</f>
        <v/>
      </c>
      <c r="EY306" s="13" t="str">
        <f>IF(WEEKDAY(Deník!$C306,2)=4,Deník!$W306,"")</f>
        <v/>
      </c>
      <c r="EZ306" s="60" t="str">
        <f>IF(WEEKDAY(Deník!$C306,2)=5,Deník!$W306,"")</f>
        <v/>
      </c>
      <c r="FA306" s="99"/>
      <c r="FB306" s="100">
        <f>Deník!D306</f>
        <v>0</v>
      </c>
      <c r="FC306" s="63">
        <f>IF($FB306&lt;&gt;"",IF(AND($FB306&gt;=FC$2,$FB306&lt;=FC$3),Deník!$W306,""))</f>
        <v>0</v>
      </c>
      <c r="FD306" s="63" t="str">
        <f>IF($FB306&lt;&gt;"",IF(AND($FB306&gt;=FD$2,$FB306&lt;=FD$3),Deník!$W306,""))</f>
        <v/>
      </c>
      <c r="FE306" s="63" t="str">
        <f>IF($FB306&lt;&gt;"",IF(AND($FB306&gt;=FE$2,$FB306&lt;=FE$3),Deník!$W306,""))</f>
        <v/>
      </c>
      <c r="FF306" s="63" t="str">
        <f>IF($FB306&lt;&gt;"",IF(AND($FB306&gt;=FF$2,$FB306&lt;=FF$3),Deník!$W306,""))</f>
        <v/>
      </c>
      <c r="FG306" s="63" t="str">
        <f>IF($FB306&lt;&gt;"",IF(AND($FB306&gt;=FG$2,$FB306&lt;=FG$3),Deník!$W306,""))</f>
        <v/>
      </c>
      <c r="FH306" s="63" t="str">
        <f>IF($FB306&lt;&gt;"",IF(AND($FB306&gt;=FH$2,$FB306&lt;=FH$3),Deník!$W306,""))</f>
        <v/>
      </c>
      <c r="FI306" s="63" t="str">
        <f>IF($FB306&lt;&gt;"",IF(AND($FB306&gt;=FI$2,$FB306&lt;=FI$3),Deník!$W306,""))</f>
        <v/>
      </c>
      <c r="FJ306" s="63" t="str">
        <f>IF($FB306&lt;&gt;"",IF(AND($FB306&gt;=FJ$2,$FB306&lt;=FJ$3),Deník!$W306,""))</f>
        <v/>
      </c>
      <c r="FK306" s="63" t="str">
        <f>IF($FB306&lt;&gt;"",IF(AND($FB306&gt;=FK$2,$FB306&lt;=FK$3),Deník!$W306,""))</f>
        <v/>
      </c>
      <c r="FL306" s="63" t="str">
        <f>IF($FB306&lt;&gt;"",IF(AND($FB306&gt;=FL$2,$FB306&lt;=FL$3),Deník!$W306,""))</f>
        <v/>
      </c>
      <c r="FM306" s="63" t="str">
        <f>IF($FB306&lt;&gt;"",IF(AND($FB306&gt;=FM$2,$FB306&lt;=FM$3),Deník!$W306,""))</f>
        <v/>
      </c>
      <c r="FN306" s="13"/>
      <c r="FO306" s="20" t="str">
        <f>IF(Deník!$W306&gt;1,Deník!$W306,"")</f>
        <v/>
      </c>
      <c r="FP306" s="20" t="str">
        <f>IF(Deník!$W306&lt;0,Deník!$W306,"")</f>
        <v/>
      </c>
      <c r="FQ306" s="17"/>
      <c r="FS306" s="233"/>
      <c r="FT306" s="233" t="str">
        <f>IF(Deník!$W306&lt;&gt;"",IF(Deník!$Y306=Statistika!$F$78,Deník!$W306,""),"")</f>
        <v/>
      </c>
      <c r="FU306" s="233" t="str">
        <f>IF(Deník!$W306&lt;&gt;"",IF(Deník!$Y306=Statistika!$F$79,Deník!$W306,""),"")</f>
        <v/>
      </c>
      <c r="FV306" s="233" t="str">
        <f>IF(Deník!$W306&lt;&gt;"",IF(Deník!$Y306=Statistika!$F$80,Deník!$W306,""),"")</f>
        <v/>
      </c>
      <c r="FW306" s="233" t="str">
        <f>IF(Deník!$W306&lt;&gt;"",IF(Deník!$Y306=Statistika!$F$81,Deník!$W306,""),"")</f>
        <v/>
      </c>
      <c r="FX306" s="233" t="str">
        <f>IF(Deník!$W306&lt;&gt;"",IF(Deník!$Y306=Statistika!$F$82,Deník!$W306,""),"")</f>
        <v/>
      </c>
      <c r="FY306" s="233" t="str">
        <f>IF(Deník!$W306&lt;&gt;"",IF(Deník!$Y306=Statistika!$F$83,Deník!$W306,""),"")</f>
        <v/>
      </c>
      <c r="FZ306" s="233" t="str">
        <f>IF(Deník!$W306&lt;&gt;"",IF(Deník!$Y306=Statistika!$F$84,Deník!$W306,""),"")</f>
        <v/>
      </c>
      <c r="GA306" s="233" t="str">
        <f>IF(Deník!$W306&lt;&gt;"",IF(Deník!$Y306=Statistika!$F$85,Deník!$W306,""),"")</f>
        <v/>
      </c>
      <c r="GB306" s="233" t="str">
        <f>IF(Deník!$W306&lt;&gt;"",IF(Deník!$Y306=Statistika!$F$86,Deník!$W306,""),"")</f>
        <v/>
      </c>
      <c r="GC306" s="233" t="str">
        <f>IF(Deník!$W306&lt;&gt;"",IF(Deník!$Y306=Statistika!$F$87,Deník!$W306,""),"")</f>
        <v/>
      </c>
      <c r="GD306" s="233" t="str">
        <f>IF(Deník!$W306&lt;&gt;"",IF(Deník!$Y306=Statistika!$F$88,Deník!$W306,""),"")</f>
        <v/>
      </c>
      <c r="GE306" s="233" t="str">
        <f>IF(Deník!$W306&lt;&gt;"",IF(Deník!$Y306=Statistika!$F$89,Deník!$W306,""),"")</f>
        <v/>
      </c>
      <c r="GF306" s="233" t="str">
        <f>IF(Deník!$W306&lt;&gt;"",IF(Deník!$Y306=Statistika!$F$90,Deník!$W306,""),"")</f>
        <v/>
      </c>
      <c r="GG306" s="233" t="str">
        <f>IF(Deník!$W306&lt;&gt;"",IF(Deník!$Y306=Statistika!$F$91,Deník!$W306,""),"")</f>
        <v/>
      </c>
      <c r="GH306" s="233"/>
      <c r="GI306" s="233" t="str">
        <f>IF(Deník!$W306&lt;&gt;"",IF(Deník!$AB306=Statistika!$L$100,Deník!$W306,""),"")</f>
        <v/>
      </c>
      <c r="GJ306" s="233" t="str">
        <f>IF(Deník!$W306&lt;&gt;"",IF(Deník!$AB306=Statistika!$L$101,Deník!$W306,""),"")</f>
        <v/>
      </c>
      <c r="GK306" s="233" t="str">
        <f>IF(Deník!$W306&lt;&gt;"",IF(Deník!$AB306=Statistika!$L$102,Deník!$W306,""),"")</f>
        <v/>
      </c>
      <c r="GL306" s="233" t="str">
        <f>IF(Deník!$W306&lt;&gt;"",IF(Deník!$AB306=Statistika!$L$103,Deník!$W306,""),"")</f>
        <v/>
      </c>
      <c r="GM306" s="233" t="str">
        <f>IF(Deník!$W306&lt;&gt;"",IF(Deník!$AB306=Statistika!$L$104,Deník!$W306,""),"")</f>
        <v/>
      </c>
      <c r="GN306" s="233" t="str">
        <f>IF(Deník!$W306&lt;&gt;"",IF(Deník!$AB306=Statistika!$L$105,Deník!$W306,""),"")</f>
        <v/>
      </c>
      <c r="GO306" s="233" t="str">
        <f>IF(Deník!$W306&lt;&gt;"",IF(Deník!$AB306=Statistika!$L$106,Deník!$W306,""),"")</f>
        <v/>
      </c>
      <c r="GP306" s="233" t="str">
        <f>IF(Deník!$W306&lt;&gt;"",IF(Deník!$AB306=Statistika!$L$107,Deník!$W306,""),"")</f>
        <v/>
      </c>
      <c r="GQ306" s="233" t="str">
        <f>IF(Deník!$W306&lt;&gt;"",IF(Deník!$AB306=Statistika!$L$108,Deník!$W306,""),"")</f>
        <v/>
      </c>
      <c r="GS306" s="233" t="str">
        <f>IF(Deník!$W306&lt;0,IF(Deník!$AC306=Statistika!$F$117,Deník!$W306,""),"")</f>
        <v/>
      </c>
      <c r="GT306" s="233" t="str">
        <f>IF(Deník!$W306&lt;0,IF(Deník!$AC306=Statistika!$F$118,Deník!$W306,""),"")</f>
        <v/>
      </c>
      <c r="GU306" s="233" t="str">
        <f>IF(Deník!$W306&lt;0,IF(Deník!$AC306=Statistika!$F$119,Deník!$W306,""),"")</f>
        <v/>
      </c>
      <c r="GV306" s="233" t="str">
        <f>IF(Deník!$W306&lt;0,IF(Deník!$AC306=Statistika!$F$120,Deník!$W306,""),"")</f>
        <v/>
      </c>
      <c r="GW306" s="233" t="str">
        <f>IF(Deník!$W306&lt;0,IF(Deník!$AC306=Statistika!$F$121,Deník!$W306,""),"")</f>
        <v/>
      </c>
      <c r="GX306" s="233" t="str">
        <f>IF(Deník!$W306&lt;0,IF(Deník!$AC306=Statistika!$F$122,Deník!$W306,""),"")</f>
        <v/>
      </c>
      <c r="GY306" s="233" t="str">
        <f>IF(Deník!$W306&lt;0,IF(Deník!$AC306=Statistika!$F$123,Deník!$W306,""),"")</f>
        <v/>
      </c>
      <c r="GZ306" s="233" t="str">
        <f>IF(Deník!$W306&lt;0,IF(Deník!$AC306=Statistika!$F$124,Deník!$W306,""),"")</f>
        <v/>
      </c>
      <c r="HA306" s="233" t="str">
        <f>IF(Deník!$W306&lt;0,IF(Deník!$AC306=Statistika!$F$125,Deník!$W306,""),"")</f>
        <v/>
      </c>
      <c r="HC306" s="233" t="str">
        <f>IF(Deník!$W306&lt;0,IF(Deník!$AD306=Statistika!$F$133,Deník!$W306,""),"")</f>
        <v/>
      </c>
      <c r="HD306" s="233" t="str">
        <f>IF(Deník!$W306&lt;0,IF(Deník!$AD306=Statistika!$F$134,Deník!$W306,""),"")</f>
        <v/>
      </c>
      <c r="HE306" s="233" t="str">
        <f>IF(Deník!$W306&lt;0,IF(Deník!$AD306=Statistika!$F$135,Deník!$W306,""),"")</f>
        <v/>
      </c>
      <c r="HF306" s="233" t="str">
        <f>IF(Deník!$W306&lt;0,IF(Deník!$AD306=Statistika!$F$136,Deník!$W306,""),"")</f>
        <v/>
      </c>
      <c r="HG306" s="233" t="str">
        <f>IF(Deník!$W306&lt;0,IF(Deník!$AD306=Statistika!$F$137,Deník!$W306,""),"")</f>
        <v/>
      </c>
      <c r="ID306" s="8">
        <f>Tabulka4[[#This Row],[Sloupec3]]</f>
        <v>0</v>
      </c>
      <c r="IE306" s="17" t="str">
        <f>IF(AND([1]Deník!$C306&gt;='[1]Měsíční shrnutí'!$D$1,[1]Deník!$C306&lt;='[1]Měsíční shrnutí'!$F$1),[1]Deník!$X306,"")</f>
        <v/>
      </c>
    </row>
    <row r="307" spans="1:239">
      <c r="A307" s="8">
        <f>Deník!C308</f>
        <v>0</v>
      </c>
      <c r="B307" s="50" t="str">
        <f>Deník!R308</f>
        <v/>
      </c>
      <c r="C307" s="102" t="str">
        <f>IF(AND(Deník!R308&gt;1,Deník!R308&lt;&gt;""),1,"")</f>
        <v/>
      </c>
      <c r="D307" s="102" t="str">
        <f>IF(AND(Deník!R308&lt;=0,Deník!R308&lt;&gt;""),1,"")</f>
        <v/>
      </c>
      <c r="E307" s="103" t="str">
        <f>IF(AND(Deník!R308&gt;=0,Deník!R308&lt;=1),1,"")</f>
        <v/>
      </c>
      <c r="F307" s="79" t="str">
        <f>IF(Deník!R308&lt;&gt;"",Deník!R308+F306,"")</f>
        <v/>
      </c>
      <c r="G307" s="85"/>
      <c r="H307" s="54" t="str">
        <f>IF(MONTH(Deník!$C307)=H$2,IF(AND(Deník!$R307&gt;=0,Deník!$R307&lt;=1),"BE",Deník!$R307),"")</f>
        <v/>
      </c>
      <c r="I307" s="11" t="str">
        <f>IF(MONTH(Deník!$C307)=I$2,IF(AND(Deník!$R307&gt;=0,Deník!$R307&lt;=1),"BE",Deník!$R307),"")</f>
        <v/>
      </c>
      <c r="J307" s="11" t="str">
        <f>IF(MONTH(Deník!$C307)=J$2,IF(AND(Deník!$R307&gt;=0,Deník!$R307&lt;=1),"BE",Deník!$R307),"")</f>
        <v/>
      </c>
      <c r="K307" s="11" t="str">
        <f>IF(MONTH(Deník!$C307)=K$2,IF(AND(Deník!$R307&gt;=0,Deník!$R307&lt;=1),"BE",Deník!$R307),"")</f>
        <v/>
      </c>
      <c r="L307" s="11" t="str">
        <f>IF(MONTH(Deník!$C307)=L$2,IF(AND(Deník!$R307&gt;=0,Deník!$R307&lt;=1),"BE",Deník!$R307),"")</f>
        <v/>
      </c>
      <c r="M307" s="11" t="str">
        <f>IF(MONTH(Deník!$C307)=M$2,IF(AND(Deník!$R307&gt;=0,Deník!$R307&lt;=1),"BE",Deník!$R307),"")</f>
        <v/>
      </c>
      <c r="N307" s="11" t="str">
        <f>IF(MONTH(Deník!$C307)=N$2,IF(AND(Deník!$R307&gt;=0,Deník!$R307&lt;=1),"BE",Deník!$R307),"")</f>
        <v/>
      </c>
      <c r="O307" s="11" t="str">
        <f>IF(MONTH(Deník!$C307)=O$2,IF(AND(Deník!$R307&gt;=0,Deník!$R307&lt;=1),"BE",Deník!$R307),"")</f>
        <v/>
      </c>
      <c r="P307" s="11" t="str">
        <f>IF(MONTH(Deník!$C307)=P$2,IF(AND(Deník!$R307&gt;=0,Deník!$R307&lt;=1),"BE",Deník!$R307),"")</f>
        <v/>
      </c>
      <c r="Q307" s="11" t="str">
        <f>IF(MONTH(Deník!$C307)=Q$2,IF(AND(Deník!$R307&gt;=0,Deník!$R307&lt;=1),"BE",Deník!$R307),"")</f>
        <v/>
      </c>
      <c r="R307" s="11" t="str">
        <f>IF(MONTH(Deník!$C307)=R$2,IF(AND(Deník!$R307&gt;=0,Deník!$R307&lt;=1),"BE",Deník!$R307),"")</f>
        <v/>
      </c>
      <c r="S307" s="57" t="str">
        <f>IF(MONTH(Deník!$C307)=S$2,IF(AND(Deník!$R307&gt;=0,Deník!$R307&lt;=1),"BE",Deník!$R307),"")</f>
        <v/>
      </c>
      <c r="U307" s="12"/>
      <c r="V307" s="12"/>
      <c r="X307" s="600" t="str">
        <f>IF(Deník!$R307&lt;&gt;"",IF(Deník!$B307=Statistika!$F$63,IF(AND(Deník!$R307&gt;=0,Deník!$R307&lt;=1),"BE",Deník!$R307),""),"")</f>
        <v/>
      </c>
      <c r="Y307" s="13" t="str">
        <f>IF(Deník!$R307&lt;&gt;"",IF(Deník!$B307=Statistika!$F$64,IF(AND(Deník!$R307&gt;=0,Deník!$R307&lt;=1),"BE",Deník!$R307),""),"")</f>
        <v/>
      </c>
      <c r="Z307" s="13" t="str">
        <f>IF(Deník!$R307&lt;&gt;"",IF(Deník!$B307=Statistika!$F$65,IF(AND(Deník!$R307&gt;=0,Deník!$R307&lt;=1),"BE",Deník!$R307),""),"")</f>
        <v/>
      </c>
      <c r="AA307" s="13" t="str">
        <f>IF(Deník!$R307&lt;&gt;"",IF(Deník!$B307=Statistika!$F$66,IF(AND(Deník!$R307&gt;=0,Deník!$R307&lt;=1),"BE",Deník!$R307),""),"")</f>
        <v/>
      </c>
      <c r="AB307" s="13" t="str">
        <f>IF(Deník!$R307&lt;&gt;"",IF(Deník!$B307=Statistika!$F$67,IF(AND(Deník!$R307&gt;=0,Deník!$R307&lt;=1),"BE",Deník!$R307),""),"")</f>
        <v/>
      </c>
      <c r="AC307" s="13" t="str">
        <f>IF(Deník!$R307&lt;&gt;"",IF(Deník!$B307=Statistika!$F$68,IF(AND(Deník!$R307&gt;=0,Deník!$R307&lt;=1),"BE",Deník!$R307),""),"")</f>
        <v/>
      </c>
      <c r="AD307" s="13" t="str">
        <f>IF(Deník!$R307&lt;&gt;"",IF(Deník!$B307=Statistika!$F$69,IF(AND(Deník!$R307&gt;=0,Deník!$R307&lt;=1),"BE",Deník!$R307),""),"")</f>
        <v/>
      </c>
      <c r="AE307" s="601" t="str">
        <f>IF(Deník!$R307&lt;&gt;"",IF(Deník!$B307=Statistika!$F$70,IF(AND(Deník!$R307&gt;=0,Deník!$R307&lt;=1),"BE",Deník!$R307),""),"")</f>
        <v/>
      </c>
      <c r="AF307" s="90"/>
      <c r="AG307" s="63" t="str">
        <f>IF(Deník!$R307&lt;&gt;"",IF(Deník!$J307="L",IF(AND(Deník!$R307&gt;=0,Deník!$R307&lt;=1),"BE",Deník!$R307),""),"")</f>
        <v/>
      </c>
      <c r="AH307" s="13" t="str">
        <f>IF(Deník!$R307&lt;&gt;"",IF(Deník!$J307="S",IF(AND(Deník!$R307&gt;=0,Deník!$R307&lt;=1),"BE",Deník!$R307),""),"")</f>
        <v/>
      </c>
      <c r="AI307" s="95"/>
      <c r="AJ307" s="71" t="str">
        <f>IF(Deník!N308&lt;&gt;"",Deník!N308*-1,"")</f>
        <v/>
      </c>
      <c r="AK307" s="88"/>
      <c r="AL307" s="63" t="str">
        <f>IF(WEEKDAY(Deník!$C307,2)=1,IF(AND(Deník!$R307&gt;=0,Deník!$R307&lt;=1),"BE",Deník!$R307),"")</f>
        <v/>
      </c>
      <c r="AM307" s="13" t="str">
        <f>IF(WEEKDAY(Deník!$C307,2)=2,IF(AND(Deník!$R307&gt;=0,Deník!$R307&lt;=1),"BE",Deník!$R307),"")</f>
        <v/>
      </c>
      <c r="AN307" s="13" t="str">
        <f>IF(WEEKDAY(Deník!$C307,2)=3,IF(AND(Deník!$R307&gt;=0,Deník!$R307&lt;=1),"BE",Deník!$R307),"")</f>
        <v/>
      </c>
      <c r="AO307" s="13" t="str">
        <f>IF(WEEKDAY(Deník!$C307,2)=4,IF(AND(Deník!$R307&gt;=0,Deník!$R307&lt;=1),"BE",Deník!$R307),"")</f>
        <v/>
      </c>
      <c r="AP307" s="60" t="str">
        <f>IF(WEEKDAY(Deník!$C307,2)=5,IF(AND(Deník!$R307&gt;=0,Deník!$R307&lt;=1),"BE",Deník!$R307),"")</f>
        <v/>
      </c>
      <c r="AQ307" s="99"/>
      <c r="AR307" s="100">
        <f>Deník!D307</f>
        <v>0</v>
      </c>
      <c r="AS307" s="63" t="str">
        <f>IF(Deník!$D307&lt;&gt;"",IF(AND(Deník!$D307&gt;=AS$2,Deník!$D307&lt;=AS$3),IF(AND(Deník!$R307&gt;=0,Deník!$R307&lt;=1),"BE",Deník!$R307),""),"")</f>
        <v/>
      </c>
      <c r="AT307" s="63" t="str">
        <f>IF(Deník!$D307&lt;&gt;"",IF(AND(Deník!$D307&gt;=AT$2,Deník!$D307&lt;=AT$3),IF(AND(Deník!$R307&gt;=0,Deník!$R307&lt;=1),"BE",Deník!$R307),""),"")</f>
        <v/>
      </c>
      <c r="AU307" s="63" t="str">
        <f>IF(Deník!$D307&lt;&gt;"",IF(AND(Deník!$D307&gt;=AU$2,Deník!$D307&lt;=AU$3),IF(AND(Deník!$R307&gt;=0,Deník!$R307&lt;=1),"BE",Deník!$R307),""),"")</f>
        <v/>
      </c>
      <c r="AV307" s="63" t="str">
        <f>IF(Deník!$D307&lt;&gt;"",IF(AND(Deník!$D307&gt;=AV$2,Deník!$D307&lt;=AV$3),IF(AND(Deník!$R307&gt;=0,Deník!$R307&lt;=1),"BE",Deník!$R307),""),"")</f>
        <v/>
      </c>
      <c r="AW307" s="63" t="str">
        <f>IF(Deník!$D307&lt;&gt;"",IF(AND(Deník!$D307&gt;=AW$2,Deník!$D307&lt;=AW$3),IF(AND(Deník!$R307&gt;=0,Deník!$R307&lt;=1),"BE",Deník!$R307),""),"")</f>
        <v/>
      </c>
      <c r="AX307" s="63" t="str">
        <f>IF(Deník!$D307&lt;&gt;"",IF(AND(Deník!$D307&gt;=AX$2,Deník!$D307&lt;=AX$3),IF(AND(Deník!$R307&gt;=0,Deník!$R307&lt;=1),"BE",Deník!$R307),""),"")</f>
        <v/>
      </c>
      <c r="AY307" s="63" t="str">
        <f>IF(Deník!$D307&lt;&gt;"",IF(AND(Deník!$D307&gt;=AY$2,Deník!$D307&lt;=AY$3),IF(AND(Deník!$R307&gt;=0,Deník!$R307&lt;=1),"BE",Deník!$R307),""),"")</f>
        <v/>
      </c>
      <c r="AZ307" s="63" t="str">
        <f>IF(Deník!$D307&lt;&gt;"",IF(AND(Deník!$D307&gt;=AZ$2,Deník!$D307&lt;=AZ$3),IF(AND(Deník!$R307&gt;=0,Deník!$R307&lt;=1),"BE",Deník!$R307),""),"")</f>
        <v/>
      </c>
      <c r="BA307" s="63" t="str">
        <f>IF(Deník!$D307&lt;&gt;"",IF(AND(Deník!$D307&gt;=BA$2,Deník!$D307&lt;=BA$3),IF(AND(Deník!$R307&gt;=0,Deník!$R307&lt;=1),"BE",Deník!$R307),""),"")</f>
        <v/>
      </c>
      <c r="BB307" s="63" t="str">
        <f>IF(Deník!$D307&lt;&gt;"",IF(AND(Deník!$D307&gt;=BB$2,Deník!$D307&lt;=BB$3),IF(AND(Deník!$R307&gt;=0,Deník!$R307&lt;=1),"BE",Deník!$R307),""),"")</f>
        <v/>
      </c>
      <c r="BC307" s="71" t="str">
        <f>IF(Deník!$D307&lt;&gt;"",IF(AND(Deník!$D307&gt;=BC$2,Deník!$D307&lt;=BC$3),IF(AND(Deník!$R307&gt;=0,Deník!$R307&lt;=1),"BE",Deník!$R307),""),"")</f>
        <v/>
      </c>
      <c r="BD307" s="20" t="str">
        <f>IF(Deník!$J308="S",(Deník!$M308-Deník!$K308),IF(Deník!$J308="L",(Deník!$K308-Deník!$M308),""))</f>
        <v/>
      </c>
      <c r="BE307" s="20" t="str">
        <f>IF(Deník!$J308="S",(Deník!$K308-Deník!$O308),IF(Deník!$J308="L",(Deník!$O308-Deník!$K308),""))</f>
        <v/>
      </c>
      <c r="BF307" s="20" t="str">
        <f>IF(Deník!$J308="S",(Deník!$K308-Deník!$L308),IF(Deník!$J308="L",(Deník!$L308-Deník!$K308),""))</f>
        <v/>
      </c>
      <c r="BG307" s="20" t="str">
        <f>IF(Deník!$J308="S",(Deník!$K308-Deník!$S308),IF(Deník!$J308="L",(Deník!$S308-Deník!$K308),""))</f>
        <v/>
      </c>
      <c r="BH307" s="20" t="str">
        <f>IF(Deník!$J308="S",(Deník!$K308-Deník!$U308),IF(Deník!$J308="L",(Deník!$U308-Deník!$K308),""))</f>
        <v/>
      </c>
      <c r="BI307" s="20" t="str">
        <f>IF(Deník!$R307&gt;1,Deník!$R307,"")</f>
        <v/>
      </c>
      <c r="BJ307" s="20" t="str">
        <f>IF(Deník!$R307&lt;0,Deník!$R307,"")</f>
        <v/>
      </c>
      <c r="BK307" s="17"/>
      <c r="BM307" s="233" t="str">
        <f>IF(Deník!$R307&lt;&gt;"",IF(Deník!$Y307=Statistika!$F$78,IF(AND(Deník!$R307&gt;=0,Deník!$R307&lt;=1),"BE",Deník!$R307),""),"")</f>
        <v/>
      </c>
      <c r="BN307" s="233" t="str">
        <f>IF(Deník!$R307&lt;&gt;"",IF(Deník!$Y307=Statistika!$F$79,IF(AND(Deník!$R307&gt;=0,Deník!$R307&lt;=1),"BE",Deník!$R307),""),"")</f>
        <v/>
      </c>
      <c r="BO307" s="233" t="str">
        <f>IF(Deník!$R307&lt;&gt;"",IF(Deník!$Y307=Statistika!$F$80,IF(AND(Deník!$R307&gt;=0,Deník!$R307&lt;=1),"BE",Deník!$R307),""),"")</f>
        <v/>
      </c>
      <c r="BP307" s="233" t="str">
        <f>IF(Deník!$R307&lt;&gt;"",IF(Deník!$Y307=Statistika!$F$81,IF(AND(Deník!$R307&gt;=0,Deník!$R307&lt;=1),"BE",Deník!$R307),""),"")</f>
        <v/>
      </c>
      <c r="BQ307" s="233" t="str">
        <f>IF(Deník!$R307&lt;&gt;"",IF(Deník!$Y307=Statistika!$F$82,IF(AND(Deník!$R307&gt;=0,Deník!$R307&lt;=1),"BE",Deník!$R307),""),"")</f>
        <v/>
      </c>
      <c r="BR307" s="233" t="str">
        <f>IF(Deník!$R307&lt;&gt;"",IF(Deník!$Y307=Statistika!$F$83,IF(AND(Deník!$R307&gt;=0,Deník!$R307&lt;=1),"BE",Deník!$R307),""),"")</f>
        <v/>
      </c>
      <c r="BS307" s="233" t="str">
        <f>IF(Deník!$R307&lt;&gt;"",IF(Deník!$Y307=Statistika!$F$84,IF(AND(Deník!$R307&gt;=0,Deník!$R307&lt;=1),"BE",Deník!$R307),""),"")</f>
        <v/>
      </c>
      <c r="BT307" s="233" t="str">
        <f>IF(Deník!$R307&lt;&gt;"",IF(Deník!$Y307=Statistika!$F$85,IF(AND(Deník!$R307&gt;=0,Deník!$R307&lt;=1),"BE",Deník!$R307),""),"")</f>
        <v/>
      </c>
      <c r="BU307" s="233" t="str">
        <f>IF(Deník!$R307&lt;&gt;"",IF(Deník!$Y307=Statistika!$F$86,IF(AND(Deník!$R307&gt;=0,Deník!$R307&lt;=1),"BE",Deník!$R307),""),"")</f>
        <v/>
      </c>
      <c r="BV307" s="233" t="str">
        <f>IF(Deník!$R307&lt;&gt;"",IF(Deník!$Y307=Statistika!$F$87,IF(AND(Deník!$R307&gt;=0,Deník!$R307&lt;=1),"BE",Deník!$R307),""),"")</f>
        <v/>
      </c>
      <c r="BW307" s="233" t="str">
        <f>IF(Deník!$R307&lt;&gt;"",IF(Deník!$Y307=Statistika!$F$88,IF(AND(Deník!$R307&gt;=0,Deník!$R307&lt;=1),"BE",Deník!$R307),""),"")</f>
        <v/>
      </c>
      <c r="BX307" s="233" t="str">
        <f>IF(Deník!$R307&lt;&gt;"",IF(Deník!$Y307=Statistika!$F$89,IF(AND(Deník!$R307&gt;=0,Deník!$R307&lt;=1),"BE",Deník!$R307),""),"")</f>
        <v/>
      </c>
      <c r="BY307" s="233" t="str">
        <f>IF(Deník!$R307&lt;&gt;"",IF(Deník!$Y307=Statistika!$F$90,IF(AND(Deník!$R307&gt;=0,Deník!$R307&lt;=1),"BE",Deník!$R307),""),"")</f>
        <v/>
      </c>
      <c r="BZ307" s="233" t="str">
        <f>IF(Deník!$R307&lt;&gt;"",IF(Deník!$Y307=Statistika!$F$91,IF(AND(Deník!$R307&gt;=0,Deník!$R307&lt;=1),"BE",Deník!$R307),""),"")</f>
        <v/>
      </c>
      <c r="CA307" s="233"/>
      <c r="CB307" s="233" t="str">
        <f>IF(Deník!$R307&lt;&gt;"",IF(Deník!$AB307="SL",IF(AND(Deník!$R307&gt;=0,Deník!$R307&lt;=1),"BE",Deník!$R307),""),"")</f>
        <v/>
      </c>
      <c r="CC307" s="233" t="str">
        <f>IF(Deník!$R307&lt;&gt;"",IF(Deník!$AB307="BE10",IF(AND(Deník!$R307&gt;=0,Deník!$R307&lt;=1),"BE",Deník!$R307),""),"")</f>
        <v/>
      </c>
      <c r="CD307" s="233" t="str">
        <f>IF(Deník!$R307&lt;&gt;"",IF(Deník!$AB307="BE15",IF(AND(Deník!$R307&gt;=0,Deník!$R307&lt;=1),"BE",Deník!$R307),""),"")</f>
        <v/>
      </c>
      <c r="CE307" s="233" t="str">
        <f>IF(Deník!$R307&lt;&gt;"",IF(Deník!$AB307="BE20",IF(AND(Deník!$R307&gt;=0,Deník!$R307&lt;=1),"BE",Deník!$R307),""),"")</f>
        <v/>
      </c>
      <c r="CF307" s="233" t="str">
        <f>IF(Deník!$R307&lt;&gt;"",IF(Deník!$AB307="TP1",IF(AND(Deník!$R307&gt;=0,Deník!$R307&lt;=1),"BE",Deník!$R307),""),"")</f>
        <v/>
      </c>
      <c r="CG307" s="233" t="str">
        <f>IF(Deník!$R307&lt;&gt;"",IF(Deník!$AB307="TP2",IF(AND(Deník!$R307&gt;=0,Deník!$R307&lt;=1),"BE",Deník!$R307),""),"")</f>
        <v/>
      </c>
      <c r="CH307" s="233" t="str">
        <f>IF(Deník!$R307&lt;&gt;"",IF(Deník!$AB307="TP3",IF(AND(Deník!$R307&gt;=0,Deník!$R307&lt;=1),"BE",Deník!$R307),""),"")</f>
        <v/>
      </c>
      <c r="CI307" s="233" t="str">
        <f>IF(Deník!$R307&lt;&gt;"",IF(Deník!$AB307="Trailing SL",IF(AND(Deník!$R307&gt;=0,Deník!$R307&lt;=1),"BE",Deník!$R307),""),"")</f>
        <v/>
      </c>
      <c r="CJ307" s="233" t="str">
        <f>IF(Deník!$R307&lt;&gt;"",IF(Deník!$AB307="Manual",IF(AND(Deník!$R307&gt;=0,Deník!$R307&lt;=1),"BE",Deník!$R307),""),"")</f>
        <v/>
      </c>
      <c r="CK307" s="233"/>
      <c r="CL307" s="233" t="str">
        <f>IF(Deník!$R307&lt;0,IF(Deník!$AC307=Statistika!$F$117,Deník!$R307,""),"")</f>
        <v/>
      </c>
      <c r="CM307" s="233" t="str">
        <f>IF(Deník!$R307&lt;0,IF(Deník!$AC307=Statistika!$F$118,Deník!$R307,""),"")</f>
        <v/>
      </c>
      <c r="CN307" s="233" t="str">
        <f>IF(Deník!$R307&lt;0,IF(Deník!$AC307=Statistika!$F$119,Deník!$R307,""),"")</f>
        <v/>
      </c>
      <c r="CO307" s="233" t="str">
        <f>IF(Deník!$R307&lt;0,IF(Deník!$AC307=Statistika!$F$120,Deník!$R307,""),"")</f>
        <v/>
      </c>
      <c r="CP307" s="233" t="str">
        <f>IF(Deník!$R307&lt;0,IF(Deník!$AC307=Statistika!$F$121,Deník!$R307,""),"")</f>
        <v/>
      </c>
      <c r="CQ307" s="233" t="str">
        <f>IF(Deník!$R307&lt;0,IF(Deník!$AC307=Statistika!$F$122,Deník!$R307,""),"")</f>
        <v/>
      </c>
      <c r="CR307" s="233" t="str">
        <f>IF(Deník!$R307&lt;0,IF(Deník!$AC307=Statistika!$F$123,Deník!$R307,""),"")</f>
        <v/>
      </c>
      <c r="CS307" s="233" t="str">
        <f>IF(Deník!$R307&lt;0,IF(Deník!$AC307=Statistika!$F$124,Deník!$R307,""),"")</f>
        <v/>
      </c>
      <c r="CT307" s="233" t="str">
        <f>IF(Deník!$R307&lt;0,IF(Deník!$AC307=Statistika!$F$125,Deník!$R307,""),"")</f>
        <v/>
      </c>
      <c r="CU307" s="233"/>
      <c r="CV307" s="233" t="str">
        <f>IF(Deník!$R307&lt;0,IF(Deník!$AD307=$CV$2,Deník!$R307,""),"")</f>
        <v/>
      </c>
      <c r="CW307" s="233" t="str">
        <f>IF(Deník!$R307&lt;0,IF(Deník!$AD307=$CW$2,Deník!$R307,""),"")</f>
        <v/>
      </c>
      <c r="CX307" s="233" t="str">
        <f>IF(Deník!$R307&lt;0,IF(Deník!$AD307=$CX$2,Deník!$R307,""),"")</f>
        <v/>
      </c>
      <c r="CY307" s="233" t="str">
        <f>IF(Deník!$R307&lt;0,IF(Deník!$AD307=$CY$2,Deník!$R307,""),"")</f>
        <v/>
      </c>
      <c r="CZ307" s="233" t="str">
        <f>IF(Deník!$R307&lt;0,IF(Deník!$AD307=$CZ$2,Deník!$R307,""),"")</f>
        <v/>
      </c>
      <c r="DL307" s="221">
        <f t="shared" si="14"/>
        <v>93847.029999999984</v>
      </c>
      <c r="DM307" s="220">
        <f t="shared" si="13"/>
        <v>-6.1529700000000132E-2</v>
      </c>
      <c r="DO307" s="50">
        <f>Deník!W308</f>
        <v>0</v>
      </c>
      <c r="DP307" s="102" t="str">
        <f>IF(AND(Deník!W308&gt;0),1,"")</f>
        <v/>
      </c>
      <c r="DQ307" s="102">
        <f>IF(AND(Deník!W308&lt;=0),1,"")</f>
        <v>1</v>
      </c>
      <c r="DR307" s="227"/>
      <c r="DS307" s="228"/>
      <c r="DT307" s="85"/>
      <c r="DU307" s="54">
        <f>IF(MONTH(Deník!$C307)=DU$2,Deník!$W307,"")</f>
        <v>0</v>
      </c>
      <c r="DV307" s="222" t="str">
        <f>IF(MONTH(Deník!$C307)=DV$2,Deník!$W307,"")</f>
        <v/>
      </c>
      <c r="DW307" s="222" t="str">
        <f>IF(MONTH(Deník!$C307)=DW$2,Deník!$W307,"")</f>
        <v/>
      </c>
      <c r="DX307" s="222" t="str">
        <f>IF(MONTH(Deník!$C307)=DX$2,Deník!$W307,"")</f>
        <v/>
      </c>
      <c r="DY307" s="222" t="str">
        <f>IF(MONTH(Deník!$C307)=DY$2,Deník!$W307,"")</f>
        <v/>
      </c>
      <c r="DZ307" s="222" t="str">
        <f>IF(MONTH(Deník!$C307)=DZ$2,Deník!$W307,"")</f>
        <v/>
      </c>
      <c r="EA307" s="222" t="str">
        <f>IF(MONTH(Deník!$C307)=EA$2,Deník!$W307,"")</f>
        <v/>
      </c>
      <c r="EB307" s="222" t="str">
        <f>IF(MONTH(Deník!$C307)=EB$2,Deník!$W307,"")</f>
        <v/>
      </c>
      <c r="EC307" s="222" t="str">
        <f>IF(MONTH(Deník!$C307)=EC$2,Deník!$W307,"")</f>
        <v/>
      </c>
      <c r="ED307" s="222" t="str">
        <f>IF(MONTH(Deník!$C307)=ED$2,Deník!$W307,"")</f>
        <v/>
      </c>
      <c r="EE307" s="222" t="str">
        <f>IF(MONTH(Deník!$C307)=EE$2,Deník!$W307,"")</f>
        <v/>
      </c>
      <c r="EF307" s="222" t="str">
        <f>IF(MONTH(Deník!$C307)=EF$2,Deník!$W307,"")</f>
        <v/>
      </c>
      <c r="EI307" s="600" t="str">
        <f>IF(Deník!$W307&lt;&gt;"",IF(Deník!$B307=Statistika!$F$63,Deník!$W307,""),"")</f>
        <v/>
      </c>
      <c r="EJ307" s="13" t="str">
        <f>IF(Deník!$W307&lt;&gt;"",IF(Deník!$B307=Statistika!$F$64,Deník!$W307,""),"")</f>
        <v/>
      </c>
      <c r="EK307" s="13" t="str">
        <f>IF(Deník!$W307&lt;&gt;"",IF(Deník!$B307=Statistika!$F$65,Deník!$W307,""),"")</f>
        <v/>
      </c>
      <c r="EL307" s="13" t="str">
        <f>IF(Deník!$W307&lt;&gt;"",IF(Deník!$B307=Statistika!$F$66,Deník!$W307,""),"")</f>
        <v/>
      </c>
      <c r="EM307" s="13" t="str">
        <f>IF(Deník!$W307&lt;&gt;"",IF(Deník!$B307=Statistika!$F$67,Deník!$W307,""),"")</f>
        <v/>
      </c>
      <c r="EN307" s="13" t="str">
        <f>IF(Deník!$W307&lt;&gt;"",IF(Deník!$B307=Statistika!$F$68,Deník!$W307,""),"")</f>
        <v/>
      </c>
      <c r="EO307" s="13" t="str">
        <f>IF(Deník!$W307&lt;&gt;"",IF(Deník!$B307=Statistika!$F$69,Deník!$W307,""),"")</f>
        <v/>
      </c>
      <c r="EP307" s="601" t="str">
        <f>IF(Deník!$W307&lt;&gt;"",IF(Deník!$B307=Statistika!$F$70,Deník!$W307,""),"")</f>
        <v/>
      </c>
      <c r="EQ307" s="90"/>
      <c r="ER307" s="63" t="str">
        <f>IF(Deník!$W307&lt;&gt;"",IF(Deník!$J307="L",Deník!$W307,""),"")</f>
        <v/>
      </c>
      <c r="ES307" s="13" t="str">
        <f>IF(Deník!$W307&lt;&gt;"",IF(Deník!$J307="S",Deník!$W307,""),"")</f>
        <v/>
      </c>
      <c r="ET307" s="95"/>
      <c r="EU307" s="88"/>
      <c r="EV307" s="63" t="str">
        <f>IF(WEEKDAY(Deník!$C307,2)=1,Deník!$W307,"")</f>
        <v/>
      </c>
      <c r="EW307" s="13" t="str">
        <f>IF(WEEKDAY(Deník!$C307,2)=2,Deník!$W307,"")</f>
        <v/>
      </c>
      <c r="EX307" s="13" t="str">
        <f>IF(WEEKDAY(Deník!$C307,2)=3,Deník!$W307,"")</f>
        <v/>
      </c>
      <c r="EY307" s="13" t="str">
        <f>IF(WEEKDAY(Deník!$C307,2)=4,Deník!$W307,"")</f>
        <v/>
      </c>
      <c r="EZ307" s="60" t="str">
        <f>IF(WEEKDAY(Deník!$C307,2)=5,Deník!$W307,"")</f>
        <v/>
      </c>
      <c r="FA307" s="99"/>
      <c r="FB307" s="100">
        <f>Deník!D307</f>
        <v>0</v>
      </c>
      <c r="FC307" s="63">
        <f>IF($FB307&lt;&gt;"",IF(AND($FB307&gt;=FC$2,$FB307&lt;=FC$3),Deník!$W307,""))</f>
        <v>0</v>
      </c>
      <c r="FD307" s="63" t="str">
        <f>IF($FB307&lt;&gt;"",IF(AND($FB307&gt;=FD$2,$FB307&lt;=FD$3),Deník!$W307,""))</f>
        <v/>
      </c>
      <c r="FE307" s="63" t="str">
        <f>IF($FB307&lt;&gt;"",IF(AND($FB307&gt;=FE$2,$FB307&lt;=FE$3),Deník!$W307,""))</f>
        <v/>
      </c>
      <c r="FF307" s="63" t="str">
        <f>IF($FB307&lt;&gt;"",IF(AND($FB307&gt;=FF$2,$FB307&lt;=FF$3),Deník!$W307,""))</f>
        <v/>
      </c>
      <c r="FG307" s="63" t="str">
        <f>IF($FB307&lt;&gt;"",IF(AND($FB307&gt;=FG$2,$FB307&lt;=FG$3),Deník!$W307,""))</f>
        <v/>
      </c>
      <c r="FH307" s="63" t="str">
        <f>IF($FB307&lt;&gt;"",IF(AND($FB307&gt;=FH$2,$FB307&lt;=FH$3),Deník!$W307,""))</f>
        <v/>
      </c>
      <c r="FI307" s="63" t="str">
        <f>IF($FB307&lt;&gt;"",IF(AND($FB307&gt;=FI$2,$FB307&lt;=FI$3),Deník!$W307,""))</f>
        <v/>
      </c>
      <c r="FJ307" s="63" t="str">
        <f>IF($FB307&lt;&gt;"",IF(AND($FB307&gt;=FJ$2,$FB307&lt;=FJ$3),Deník!$W307,""))</f>
        <v/>
      </c>
      <c r="FK307" s="63" t="str">
        <f>IF($FB307&lt;&gt;"",IF(AND($FB307&gt;=FK$2,$FB307&lt;=FK$3),Deník!$W307,""))</f>
        <v/>
      </c>
      <c r="FL307" s="63" t="str">
        <f>IF($FB307&lt;&gt;"",IF(AND($FB307&gt;=FL$2,$FB307&lt;=FL$3),Deník!$W307,""))</f>
        <v/>
      </c>
      <c r="FM307" s="63" t="str">
        <f>IF($FB307&lt;&gt;"",IF(AND($FB307&gt;=FM$2,$FB307&lt;=FM$3),Deník!$W307,""))</f>
        <v/>
      </c>
      <c r="FN307" s="13"/>
      <c r="FO307" s="20" t="str">
        <f>IF(Deník!$W307&gt;1,Deník!$W307,"")</f>
        <v/>
      </c>
      <c r="FP307" s="20" t="str">
        <f>IF(Deník!$W307&lt;0,Deník!$W307,"")</f>
        <v/>
      </c>
      <c r="FQ307" s="17"/>
      <c r="FS307" s="233"/>
      <c r="FT307" s="233" t="str">
        <f>IF(Deník!$W307&lt;&gt;"",IF(Deník!$Y307=Statistika!$F$78,Deník!$W307,""),"")</f>
        <v/>
      </c>
      <c r="FU307" s="233" t="str">
        <f>IF(Deník!$W307&lt;&gt;"",IF(Deník!$Y307=Statistika!$F$79,Deník!$W307,""),"")</f>
        <v/>
      </c>
      <c r="FV307" s="233" t="str">
        <f>IF(Deník!$W307&lt;&gt;"",IF(Deník!$Y307=Statistika!$F$80,Deník!$W307,""),"")</f>
        <v/>
      </c>
      <c r="FW307" s="233" t="str">
        <f>IF(Deník!$W307&lt;&gt;"",IF(Deník!$Y307=Statistika!$F$81,Deník!$W307,""),"")</f>
        <v/>
      </c>
      <c r="FX307" s="233" t="str">
        <f>IF(Deník!$W307&lt;&gt;"",IF(Deník!$Y307=Statistika!$F$82,Deník!$W307,""),"")</f>
        <v/>
      </c>
      <c r="FY307" s="233" t="str">
        <f>IF(Deník!$W307&lt;&gt;"",IF(Deník!$Y307=Statistika!$F$83,Deník!$W307,""),"")</f>
        <v/>
      </c>
      <c r="FZ307" s="233" t="str">
        <f>IF(Deník!$W307&lt;&gt;"",IF(Deník!$Y307=Statistika!$F$84,Deník!$W307,""),"")</f>
        <v/>
      </c>
      <c r="GA307" s="233" t="str">
        <f>IF(Deník!$W307&lt;&gt;"",IF(Deník!$Y307=Statistika!$F$85,Deník!$W307,""),"")</f>
        <v/>
      </c>
      <c r="GB307" s="233" t="str">
        <f>IF(Deník!$W307&lt;&gt;"",IF(Deník!$Y307=Statistika!$F$86,Deník!$W307,""),"")</f>
        <v/>
      </c>
      <c r="GC307" s="233" t="str">
        <f>IF(Deník!$W307&lt;&gt;"",IF(Deník!$Y307=Statistika!$F$87,Deník!$W307,""),"")</f>
        <v/>
      </c>
      <c r="GD307" s="233" t="str">
        <f>IF(Deník!$W307&lt;&gt;"",IF(Deník!$Y307=Statistika!$F$88,Deník!$W307,""),"")</f>
        <v/>
      </c>
      <c r="GE307" s="233" t="str">
        <f>IF(Deník!$W307&lt;&gt;"",IF(Deník!$Y307=Statistika!$F$89,Deník!$W307,""),"")</f>
        <v/>
      </c>
      <c r="GF307" s="233" t="str">
        <f>IF(Deník!$W307&lt;&gt;"",IF(Deník!$Y307=Statistika!$F$90,Deník!$W307,""),"")</f>
        <v/>
      </c>
      <c r="GG307" s="233" t="str">
        <f>IF(Deník!$W307&lt;&gt;"",IF(Deník!$Y307=Statistika!$F$91,Deník!$W307,""),"")</f>
        <v/>
      </c>
      <c r="GH307" s="233"/>
      <c r="GI307" s="233" t="str">
        <f>IF(Deník!$W307&lt;&gt;"",IF(Deník!$AB307=Statistika!$L$100,Deník!$W307,""),"")</f>
        <v/>
      </c>
      <c r="GJ307" s="233" t="str">
        <f>IF(Deník!$W307&lt;&gt;"",IF(Deník!$AB307=Statistika!$L$101,Deník!$W307,""),"")</f>
        <v/>
      </c>
      <c r="GK307" s="233" t="str">
        <f>IF(Deník!$W307&lt;&gt;"",IF(Deník!$AB307=Statistika!$L$102,Deník!$W307,""),"")</f>
        <v/>
      </c>
      <c r="GL307" s="233" t="str">
        <f>IF(Deník!$W307&lt;&gt;"",IF(Deník!$AB307=Statistika!$L$103,Deník!$W307,""),"")</f>
        <v/>
      </c>
      <c r="GM307" s="233" t="str">
        <f>IF(Deník!$W307&lt;&gt;"",IF(Deník!$AB307=Statistika!$L$104,Deník!$W307,""),"")</f>
        <v/>
      </c>
      <c r="GN307" s="233" t="str">
        <f>IF(Deník!$W307&lt;&gt;"",IF(Deník!$AB307=Statistika!$L$105,Deník!$W307,""),"")</f>
        <v/>
      </c>
      <c r="GO307" s="233" t="str">
        <f>IF(Deník!$W307&lt;&gt;"",IF(Deník!$AB307=Statistika!$L$106,Deník!$W307,""),"")</f>
        <v/>
      </c>
      <c r="GP307" s="233" t="str">
        <f>IF(Deník!$W307&lt;&gt;"",IF(Deník!$AB307=Statistika!$L$107,Deník!$W307,""),"")</f>
        <v/>
      </c>
      <c r="GQ307" s="233" t="str">
        <f>IF(Deník!$W307&lt;&gt;"",IF(Deník!$AB307=Statistika!$L$108,Deník!$W307,""),"")</f>
        <v/>
      </c>
      <c r="GS307" s="233" t="str">
        <f>IF(Deník!$W307&lt;0,IF(Deník!$AC307=Statistika!$F$117,Deník!$W307,""),"")</f>
        <v/>
      </c>
      <c r="GT307" s="233" t="str">
        <f>IF(Deník!$W307&lt;0,IF(Deník!$AC307=Statistika!$F$118,Deník!$W307,""),"")</f>
        <v/>
      </c>
      <c r="GU307" s="233" t="str">
        <f>IF(Deník!$W307&lt;0,IF(Deník!$AC307=Statistika!$F$119,Deník!$W307,""),"")</f>
        <v/>
      </c>
      <c r="GV307" s="233" t="str">
        <f>IF(Deník!$W307&lt;0,IF(Deník!$AC307=Statistika!$F$120,Deník!$W307,""),"")</f>
        <v/>
      </c>
      <c r="GW307" s="233" t="str">
        <f>IF(Deník!$W307&lt;0,IF(Deník!$AC307=Statistika!$F$121,Deník!$W307,""),"")</f>
        <v/>
      </c>
      <c r="GX307" s="233" t="str">
        <f>IF(Deník!$W307&lt;0,IF(Deník!$AC307=Statistika!$F$122,Deník!$W307,""),"")</f>
        <v/>
      </c>
      <c r="GY307" s="233" t="str">
        <f>IF(Deník!$W307&lt;0,IF(Deník!$AC307=Statistika!$F$123,Deník!$W307,""),"")</f>
        <v/>
      </c>
      <c r="GZ307" s="233" t="str">
        <f>IF(Deník!$W307&lt;0,IF(Deník!$AC307=Statistika!$F$124,Deník!$W307,""),"")</f>
        <v/>
      </c>
      <c r="HA307" s="233" t="str">
        <f>IF(Deník!$W307&lt;0,IF(Deník!$AC307=Statistika!$F$125,Deník!$W307,""),"")</f>
        <v/>
      </c>
      <c r="HC307" s="233" t="str">
        <f>IF(Deník!$W307&lt;0,IF(Deník!$AD307=Statistika!$F$133,Deník!$W307,""),"")</f>
        <v/>
      </c>
      <c r="HD307" s="233" t="str">
        <f>IF(Deník!$W307&lt;0,IF(Deník!$AD307=Statistika!$F$134,Deník!$W307,""),"")</f>
        <v/>
      </c>
      <c r="HE307" s="233" t="str">
        <f>IF(Deník!$W307&lt;0,IF(Deník!$AD307=Statistika!$F$135,Deník!$W307,""),"")</f>
        <v/>
      </c>
      <c r="HF307" s="233" t="str">
        <f>IF(Deník!$W307&lt;0,IF(Deník!$AD307=Statistika!$F$136,Deník!$W307,""),"")</f>
        <v/>
      </c>
      <c r="HG307" s="233" t="str">
        <f>IF(Deník!$W307&lt;0,IF(Deník!$AD307=Statistika!$F$137,Deník!$W307,""),"")</f>
        <v/>
      </c>
      <c r="ID307" s="8">
        <f>Tabulka4[[#This Row],[Sloupec3]]</f>
        <v>0</v>
      </c>
      <c r="IE307" s="17" t="str">
        <f>IF(AND([1]Deník!$C307&gt;='[1]Měsíční shrnutí'!$D$1,[1]Deník!$C307&lt;='[1]Měsíční shrnutí'!$F$1),[1]Deník!$X307,"")</f>
        <v/>
      </c>
    </row>
    <row r="308" spans="1:239">
      <c r="A308" s="8">
        <f>Deník!C309</f>
        <v>0</v>
      </c>
      <c r="B308" s="50" t="str">
        <f>Deník!R309</f>
        <v/>
      </c>
      <c r="C308" s="102" t="str">
        <f>IF(AND(Deník!R309&gt;1,Deník!R309&lt;&gt;""),1,"")</f>
        <v/>
      </c>
      <c r="D308" s="102" t="str">
        <f>IF(AND(Deník!R309&lt;=0,Deník!R309&lt;&gt;""),1,"")</f>
        <v/>
      </c>
      <c r="E308" s="103" t="str">
        <f>IF(AND(Deník!R309&gt;=0,Deník!R309&lt;=1),1,"")</f>
        <v/>
      </c>
      <c r="F308" s="79" t="str">
        <f>IF(Deník!R309&lt;&gt;"",Deník!R309+F307,"")</f>
        <v/>
      </c>
      <c r="G308" s="85"/>
      <c r="H308" s="54" t="str">
        <f>IF(MONTH(Deník!$C308)=H$2,IF(AND(Deník!$R308&gt;=0,Deník!$R308&lt;=1),"BE",Deník!$R308),"")</f>
        <v/>
      </c>
      <c r="I308" s="11" t="str">
        <f>IF(MONTH(Deník!$C308)=I$2,IF(AND(Deník!$R308&gt;=0,Deník!$R308&lt;=1),"BE",Deník!$R308),"")</f>
        <v/>
      </c>
      <c r="J308" s="11" t="str">
        <f>IF(MONTH(Deník!$C308)=J$2,IF(AND(Deník!$R308&gt;=0,Deník!$R308&lt;=1),"BE",Deník!$R308),"")</f>
        <v/>
      </c>
      <c r="K308" s="11" t="str">
        <f>IF(MONTH(Deník!$C308)=K$2,IF(AND(Deník!$R308&gt;=0,Deník!$R308&lt;=1),"BE",Deník!$R308),"")</f>
        <v/>
      </c>
      <c r="L308" s="11" t="str">
        <f>IF(MONTH(Deník!$C308)=L$2,IF(AND(Deník!$R308&gt;=0,Deník!$R308&lt;=1),"BE",Deník!$R308),"")</f>
        <v/>
      </c>
      <c r="M308" s="11" t="str">
        <f>IF(MONTH(Deník!$C308)=M$2,IF(AND(Deník!$R308&gt;=0,Deník!$R308&lt;=1),"BE",Deník!$R308),"")</f>
        <v/>
      </c>
      <c r="N308" s="11" t="str">
        <f>IF(MONTH(Deník!$C308)=N$2,IF(AND(Deník!$R308&gt;=0,Deník!$R308&lt;=1),"BE",Deník!$R308),"")</f>
        <v/>
      </c>
      <c r="O308" s="11" t="str">
        <f>IF(MONTH(Deník!$C308)=O$2,IF(AND(Deník!$R308&gt;=0,Deník!$R308&lt;=1),"BE",Deník!$R308),"")</f>
        <v/>
      </c>
      <c r="P308" s="11" t="str">
        <f>IF(MONTH(Deník!$C308)=P$2,IF(AND(Deník!$R308&gt;=0,Deník!$R308&lt;=1),"BE",Deník!$R308),"")</f>
        <v/>
      </c>
      <c r="Q308" s="11" t="str">
        <f>IF(MONTH(Deník!$C308)=Q$2,IF(AND(Deník!$R308&gt;=0,Deník!$R308&lt;=1),"BE",Deník!$R308),"")</f>
        <v/>
      </c>
      <c r="R308" s="11" t="str">
        <f>IF(MONTH(Deník!$C308)=R$2,IF(AND(Deník!$R308&gt;=0,Deník!$R308&lt;=1),"BE",Deník!$R308),"")</f>
        <v/>
      </c>
      <c r="S308" s="57" t="str">
        <f>IF(MONTH(Deník!$C308)=S$2,IF(AND(Deník!$R308&gt;=0,Deník!$R308&lt;=1),"BE",Deník!$R308),"")</f>
        <v/>
      </c>
      <c r="U308" s="12"/>
      <c r="V308" s="12"/>
      <c r="X308" s="600" t="str">
        <f>IF(Deník!$R308&lt;&gt;"",IF(Deník!$B308=Statistika!$F$63,IF(AND(Deník!$R308&gt;=0,Deník!$R308&lt;=1),"BE",Deník!$R308),""),"")</f>
        <v/>
      </c>
      <c r="Y308" s="13" t="str">
        <f>IF(Deník!$R308&lt;&gt;"",IF(Deník!$B308=Statistika!$F$64,IF(AND(Deník!$R308&gt;=0,Deník!$R308&lt;=1),"BE",Deník!$R308),""),"")</f>
        <v/>
      </c>
      <c r="Z308" s="13" t="str">
        <f>IF(Deník!$R308&lt;&gt;"",IF(Deník!$B308=Statistika!$F$65,IF(AND(Deník!$R308&gt;=0,Deník!$R308&lt;=1),"BE",Deník!$R308),""),"")</f>
        <v/>
      </c>
      <c r="AA308" s="13" t="str">
        <f>IF(Deník!$R308&lt;&gt;"",IF(Deník!$B308=Statistika!$F$66,IF(AND(Deník!$R308&gt;=0,Deník!$R308&lt;=1),"BE",Deník!$R308),""),"")</f>
        <v/>
      </c>
      <c r="AB308" s="13" t="str">
        <f>IF(Deník!$R308&lt;&gt;"",IF(Deník!$B308=Statistika!$F$67,IF(AND(Deník!$R308&gt;=0,Deník!$R308&lt;=1),"BE",Deník!$R308),""),"")</f>
        <v/>
      </c>
      <c r="AC308" s="13" t="str">
        <f>IF(Deník!$R308&lt;&gt;"",IF(Deník!$B308=Statistika!$F$68,IF(AND(Deník!$R308&gt;=0,Deník!$R308&lt;=1),"BE",Deník!$R308),""),"")</f>
        <v/>
      </c>
      <c r="AD308" s="13" t="str">
        <f>IF(Deník!$R308&lt;&gt;"",IF(Deník!$B308=Statistika!$F$69,IF(AND(Deník!$R308&gt;=0,Deník!$R308&lt;=1),"BE",Deník!$R308),""),"")</f>
        <v/>
      </c>
      <c r="AE308" s="601" t="str">
        <f>IF(Deník!$R308&lt;&gt;"",IF(Deník!$B308=Statistika!$F$70,IF(AND(Deník!$R308&gt;=0,Deník!$R308&lt;=1),"BE",Deník!$R308),""),"")</f>
        <v/>
      </c>
      <c r="AF308" s="90"/>
      <c r="AG308" s="63" t="str">
        <f>IF(Deník!$R308&lt;&gt;"",IF(Deník!$J308="L",IF(AND(Deník!$R308&gt;=0,Deník!$R308&lt;=1),"BE",Deník!$R308),""),"")</f>
        <v/>
      </c>
      <c r="AH308" s="13" t="str">
        <f>IF(Deník!$R308&lt;&gt;"",IF(Deník!$J308="S",IF(AND(Deník!$R308&gt;=0,Deník!$R308&lt;=1),"BE",Deník!$R308),""),"")</f>
        <v/>
      </c>
      <c r="AI308" s="95"/>
      <c r="AJ308" s="71" t="str">
        <f>IF(Deník!N309&lt;&gt;"",Deník!N309*-1,"")</f>
        <v/>
      </c>
      <c r="AK308" s="88"/>
      <c r="AL308" s="63" t="str">
        <f>IF(WEEKDAY(Deník!$C308,2)=1,IF(AND(Deník!$R308&gt;=0,Deník!$R308&lt;=1),"BE",Deník!$R308),"")</f>
        <v/>
      </c>
      <c r="AM308" s="13" t="str">
        <f>IF(WEEKDAY(Deník!$C308,2)=2,IF(AND(Deník!$R308&gt;=0,Deník!$R308&lt;=1),"BE",Deník!$R308),"")</f>
        <v/>
      </c>
      <c r="AN308" s="13" t="str">
        <f>IF(WEEKDAY(Deník!$C308,2)=3,IF(AND(Deník!$R308&gt;=0,Deník!$R308&lt;=1),"BE",Deník!$R308),"")</f>
        <v/>
      </c>
      <c r="AO308" s="13" t="str">
        <f>IF(WEEKDAY(Deník!$C308,2)=4,IF(AND(Deník!$R308&gt;=0,Deník!$R308&lt;=1),"BE",Deník!$R308),"")</f>
        <v/>
      </c>
      <c r="AP308" s="60" t="str">
        <f>IF(WEEKDAY(Deník!$C308,2)=5,IF(AND(Deník!$R308&gt;=0,Deník!$R308&lt;=1),"BE",Deník!$R308),"")</f>
        <v/>
      </c>
      <c r="AQ308" s="99"/>
      <c r="AR308" s="100">
        <f>Deník!D308</f>
        <v>0</v>
      </c>
      <c r="AS308" s="63" t="str">
        <f>IF(Deník!$D308&lt;&gt;"",IF(AND(Deník!$D308&gt;=AS$2,Deník!$D308&lt;=AS$3),IF(AND(Deník!$R308&gt;=0,Deník!$R308&lt;=1),"BE",Deník!$R308),""),"")</f>
        <v/>
      </c>
      <c r="AT308" s="63" t="str">
        <f>IF(Deník!$D308&lt;&gt;"",IF(AND(Deník!$D308&gt;=AT$2,Deník!$D308&lt;=AT$3),IF(AND(Deník!$R308&gt;=0,Deník!$R308&lt;=1),"BE",Deník!$R308),""),"")</f>
        <v/>
      </c>
      <c r="AU308" s="63" t="str">
        <f>IF(Deník!$D308&lt;&gt;"",IF(AND(Deník!$D308&gt;=AU$2,Deník!$D308&lt;=AU$3),IF(AND(Deník!$R308&gt;=0,Deník!$R308&lt;=1),"BE",Deník!$R308),""),"")</f>
        <v/>
      </c>
      <c r="AV308" s="63" t="str">
        <f>IF(Deník!$D308&lt;&gt;"",IF(AND(Deník!$D308&gt;=AV$2,Deník!$D308&lt;=AV$3),IF(AND(Deník!$R308&gt;=0,Deník!$R308&lt;=1),"BE",Deník!$R308),""),"")</f>
        <v/>
      </c>
      <c r="AW308" s="63" t="str">
        <f>IF(Deník!$D308&lt;&gt;"",IF(AND(Deník!$D308&gt;=AW$2,Deník!$D308&lt;=AW$3),IF(AND(Deník!$R308&gt;=0,Deník!$R308&lt;=1),"BE",Deník!$R308),""),"")</f>
        <v/>
      </c>
      <c r="AX308" s="63" t="str">
        <f>IF(Deník!$D308&lt;&gt;"",IF(AND(Deník!$D308&gt;=AX$2,Deník!$D308&lt;=AX$3),IF(AND(Deník!$R308&gt;=0,Deník!$R308&lt;=1),"BE",Deník!$R308),""),"")</f>
        <v/>
      </c>
      <c r="AY308" s="63" t="str">
        <f>IF(Deník!$D308&lt;&gt;"",IF(AND(Deník!$D308&gt;=AY$2,Deník!$D308&lt;=AY$3),IF(AND(Deník!$R308&gt;=0,Deník!$R308&lt;=1),"BE",Deník!$R308),""),"")</f>
        <v/>
      </c>
      <c r="AZ308" s="63" t="str">
        <f>IF(Deník!$D308&lt;&gt;"",IF(AND(Deník!$D308&gt;=AZ$2,Deník!$D308&lt;=AZ$3),IF(AND(Deník!$R308&gt;=0,Deník!$R308&lt;=1),"BE",Deník!$R308),""),"")</f>
        <v/>
      </c>
      <c r="BA308" s="63" t="str">
        <f>IF(Deník!$D308&lt;&gt;"",IF(AND(Deník!$D308&gt;=BA$2,Deník!$D308&lt;=BA$3),IF(AND(Deník!$R308&gt;=0,Deník!$R308&lt;=1),"BE",Deník!$R308),""),"")</f>
        <v/>
      </c>
      <c r="BB308" s="63" t="str">
        <f>IF(Deník!$D308&lt;&gt;"",IF(AND(Deník!$D308&gt;=BB$2,Deník!$D308&lt;=BB$3),IF(AND(Deník!$R308&gt;=0,Deník!$R308&lt;=1),"BE",Deník!$R308),""),"")</f>
        <v/>
      </c>
      <c r="BC308" s="71" t="str">
        <f>IF(Deník!$D308&lt;&gt;"",IF(AND(Deník!$D308&gt;=BC$2,Deník!$D308&lt;=BC$3),IF(AND(Deník!$R308&gt;=0,Deník!$R308&lt;=1),"BE",Deník!$R308),""),"")</f>
        <v/>
      </c>
      <c r="BD308" s="20" t="str">
        <f>IF(Deník!$J309="S",(Deník!$M309-Deník!$K309),IF(Deník!$J309="L",(Deník!$K309-Deník!$M309),""))</f>
        <v/>
      </c>
      <c r="BE308" s="20" t="str">
        <f>IF(Deník!$J309="S",(Deník!$K309-Deník!$O309),IF(Deník!$J309="L",(Deník!$O309-Deník!$K309),""))</f>
        <v/>
      </c>
      <c r="BF308" s="20" t="str">
        <f>IF(Deník!$J309="S",(Deník!$K309-Deník!$L309),IF(Deník!$J309="L",(Deník!$L309-Deník!$K309),""))</f>
        <v/>
      </c>
      <c r="BG308" s="20" t="str">
        <f>IF(Deník!$J309="S",(Deník!$K309-Deník!$S309),IF(Deník!$J309="L",(Deník!$S309-Deník!$K309),""))</f>
        <v/>
      </c>
      <c r="BH308" s="20" t="str">
        <f>IF(Deník!$J309="S",(Deník!$K309-Deník!$U309),IF(Deník!$J309="L",(Deník!$U309-Deník!$K309),""))</f>
        <v/>
      </c>
      <c r="BI308" s="20" t="str">
        <f>IF(Deník!$R308&gt;1,Deník!$R308,"")</f>
        <v/>
      </c>
      <c r="BJ308" s="20" t="str">
        <f>IF(Deník!$R308&lt;0,Deník!$R308,"")</f>
        <v/>
      </c>
      <c r="BK308" s="17"/>
      <c r="BM308" s="233" t="str">
        <f>IF(Deník!$R308&lt;&gt;"",IF(Deník!$Y308=Statistika!$F$78,IF(AND(Deník!$R308&gt;=0,Deník!$R308&lt;=1),"BE",Deník!$R308),""),"")</f>
        <v/>
      </c>
      <c r="BN308" s="233" t="str">
        <f>IF(Deník!$R308&lt;&gt;"",IF(Deník!$Y308=Statistika!$F$79,IF(AND(Deník!$R308&gt;=0,Deník!$R308&lt;=1),"BE",Deník!$R308),""),"")</f>
        <v/>
      </c>
      <c r="BO308" s="233" t="str">
        <f>IF(Deník!$R308&lt;&gt;"",IF(Deník!$Y308=Statistika!$F$80,IF(AND(Deník!$R308&gt;=0,Deník!$R308&lt;=1),"BE",Deník!$R308),""),"")</f>
        <v/>
      </c>
      <c r="BP308" s="233" t="str">
        <f>IF(Deník!$R308&lt;&gt;"",IF(Deník!$Y308=Statistika!$F$81,IF(AND(Deník!$R308&gt;=0,Deník!$R308&lt;=1),"BE",Deník!$R308),""),"")</f>
        <v/>
      </c>
      <c r="BQ308" s="233" t="str">
        <f>IF(Deník!$R308&lt;&gt;"",IF(Deník!$Y308=Statistika!$F$82,IF(AND(Deník!$R308&gt;=0,Deník!$R308&lt;=1),"BE",Deník!$R308),""),"")</f>
        <v/>
      </c>
      <c r="BR308" s="233" t="str">
        <f>IF(Deník!$R308&lt;&gt;"",IF(Deník!$Y308=Statistika!$F$83,IF(AND(Deník!$R308&gt;=0,Deník!$R308&lt;=1),"BE",Deník!$R308),""),"")</f>
        <v/>
      </c>
      <c r="BS308" s="233" t="str">
        <f>IF(Deník!$R308&lt;&gt;"",IF(Deník!$Y308=Statistika!$F$84,IF(AND(Deník!$R308&gt;=0,Deník!$R308&lt;=1),"BE",Deník!$R308),""),"")</f>
        <v/>
      </c>
      <c r="BT308" s="233" t="str">
        <f>IF(Deník!$R308&lt;&gt;"",IF(Deník!$Y308=Statistika!$F$85,IF(AND(Deník!$R308&gt;=0,Deník!$R308&lt;=1),"BE",Deník!$R308),""),"")</f>
        <v/>
      </c>
      <c r="BU308" s="233" t="str">
        <f>IF(Deník!$R308&lt;&gt;"",IF(Deník!$Y308=Statistika!$F$86,IF(AND(Deník!$R308&gt;=0,Deník!$R308&lt;=1),"BE",Deník!$R308),""),"")</f>
        <v/>
      </c>
      <c r="BV308" s="233" t="str">
        <f>IF(Deník!$R308&lt;&gt;"",IF(Deník!$Y308=Statistika!$F$87,IF(AND(Deník!$R308&gt;=0,Deník!$R308&lt;=1),"BE",Deník!$R308),""),"")</f>
        <v/>
      </c>
      <c r="BW308" s="233" t="str">
        <f>IF(Deník!$R308&lt;&gt;"",IF(Deník!$Y308=Statistika!$F$88,IF(AND(Deník!$R308&gt;=0,Deník!$R308&lt;=1),"BE",Deník!$R308),""),"")</f>
        <v/>
      </c>
      <c r="BX308" s="233" t="str">
        <f>IF(Deník!$R308&lt;&gt;"",IF(Deník!$Y308=Statistika!$F$89,IF(AND(Deník!$R308&gt;=0,Deník!$R308&lt;=1),"BE",Deník!$R308),""),"")</f>
        <v/>
      </c>
      <c r="BY308" s="233" t="str">
        <f>IF(Deník!$R308&lt;&gt;"",IF(Deník!$Y308=Statistika!$F$90,IF(AND(Deník!$R308&gt;=0,Deník!$R308&lt;=1),"BE",Deník!$R308),""),"")</f>
        <v/>
      </c>
      <c r="BZ308" s="233" t="str">
        <f>IF(Deník!$R308&lt;&gt;"",IF(Deník!$Y308=Statistika!$F$91,IF(AND(Deník!$R308&gt;=0,Deník!$R308&lt;=1),"BE",Deník!$R308),""),"")</f>
        <v/>
      </c>
      <c r="CA308" s="233"/>
      <c r="CB308" s="233" t="str">
        <f>IF(Deník!$R308&lt;&gt;"",IF(Deník!$AB308="SL",IF(AND(Deník!$R308&gt;=0,Deník!$R308&lt;=1),"BE",Deník!$R308),""),"")</f>
        <v/>
      </c>
      <c r="CC308" s="233" t="str">
        <f>IF(Deník!$R308&lt;&gt;"",IF(Deník!$AB308="BE10",IF(AND(Deník!$R308&gt;=0,Deník!$R308&lt;=1),"BE",Deník!$R308),""),"")</f>
        <v/>
      </c>
      <c r="CD308" s="233" t="str">
        <f>IF(Deník!$R308&lt;&gt;"",IF(Deník!$AB308="BE15",IF(AND(Deník!$R308&gt;=0,Deník!$R308&lt;=1),"BE",Deník!$R308),""),"")</f>
        <v/>
      </c>
      <c r="CE308" s="233" t="str">
        <f>IF(Deník!$R308&lt;&gt;"",IF(Deník!$AB308="BE20",IF(AND(Deník!$R308&gt;=0,Deník!$R308&lt;=1),"BE",Deník!$R308),""),"")</f>
        <v/>
      </c>
      <c r="CF308" s="233" t="str">
        <f>IF(Deník!$R308&lt;&gt;"",IF(Deník!$AB308="TP1",IF(AND(Deník!$R308&gt;=0,Deník!$R308&lt;=1),"BE",Deník!$R308),""),"")</f>
        <v/>
      </c>
      <c r="CG308" s="233" t="str">
        <f>IF(Deník!$R308&lt;&gt;"",IF(Deník!$AB308="TP2",IF(AND(Deník!$R308&gt;=0,Deník!$R308&lt;=1),"BE",Deník!$R308),""),"")</f>
        <v/>
      </c>
      <c r="CH308" s="233" t="str">
        <f>IF(Deník!$R308&lt;&gt;"",IF(Deník!$AB308="TP3",IF(AND(Deník!$R308&gt;=0,Deník!$R308&lt;=1),"BE",Deník!$R308),""),"")</f>
        <v/>
      </c>
      <c r="CI308" s="233" t="str">
        <f>IF(Deník!$R308&lt;&gt;"",IF(Deník!$AB308="Trailing SL",IF(AND(Deník!$R308&gt;=0,Deník!$R308&lt;=1),"BE",Deník!$R308),""),"")</f>
        <v/>
      </c>
      <c r="CJ308" s="233" t="str">
        <f>IF(Deník!$R308&lt;&gt;"",IF(Deník!$AB308="Manual",IF(AND(Deník!$R308&gt;=0,Deník!$R308&lt;=1),"BE",Deník!$R308),""),"")</f>
        <v/>
      </c>
      <c r="CK308" s="233"/>
      <c r="CL308" s="233" t="str">
        <f>IF(Deník!$R308&lt;0,IF(Deník!$AC308=Statistika!$F$117,Deník!$R308,""),"")</f>
        <v/>
      </c>
      <c r="CM308" s="233" t="str">
        <f>IF(Deník!$R308&lt;0,IF(Deník!$AC308=Statistika!$F$118,Deník!$R308,""),"")</f>
        <v/>
      </c>
      <c r="CN308" s="233" t="str">
        <f>IF(Deník!$R308&lt;0,IF(Deník!$AC308=Statistika!$F$119,Deník!$R308,""),"")</f>
        <v/>
      </c>
      <c r="CO308" s="233" t="str">
        <f>IF(Deník!$R308&lt;0,IF(Deník!$AC308=Statistika!$F$120,Deník!$R308,""),"")</f>
        <v/>
      </c>
      <c r="CP308" s="233" t="str">
        <f>IF(Deník!$R308&lt;0,IF(Deník!$AC308=Statistika!$F$121,Deník!$R308,""),"")</f>
        <v/>
      </c>
      <c r="CQ308" s="233" t="str">
        <f>IF(Deník!$R308&lt;0,IF(Deník!$AC308=Statistika!$F$122,Deník!$R308,""),"")</f>
        <v/>
      </c>
      <c r="CR308" s="233" t="str">
        <f>IF(Deník!$R308&lt;0,IF(Deník!$AC308=Statistika!$F$123,Deník!$R308,""),"")</f>
        <v/>
      </c>
      <c r="CS308" s="233" t="str">
        <f>IF(Deník!$R308&lt;0,IF(Deník!$AC308=Statistika!$F$124,Deník!$R308,""),"")</f>
        <v/>
      </c>
      <c r="CT308" s="233" t="str">
        <f>IF(Deník!$R308&lt;0,IF(Deník!$AC308=Statistika!$F$125,Deník!$R308,""),"")</f>
        <v/>
      </c>
      <c r="CU308" s="233"/>
      <c r="CV308" s="233" t="str">
        <f>IF(Deník!$R308&lt;0,IF(Deník!$AD308=$CV$2,Deník!$R308,""),"")</f>
        <v/>
      </c>
      <c r="CW308" s="233" t="str">
        <f>IF(Deník!$R308&lt;0,IF(Deník!$AD308=$CW$2,Deník!$R308,""),"")</f>
        <v/>
      </c>
      <c r="CX308" s="233" t="str">
        <f>IF(Deník!$R308&lt;0,IF(Deník!$AD308=$CX$2,Deník!$R308,""),"")</f>
        <v/>
      </c>
      <c r="CY308" s="233" t="str">
        <f>IF(Deník!$R308&lt;0,IF(Deník!$AD308=$CY$2,Deník!$R308,""),"")</f>
        <v/>
      </c>
      <c r="CZ308" s="233" t="str">
        <f>IF(Deník!$R308&lt;0,IF(Deník!$AD308=$CZ$2,Deník!$R308,""),"")</f>
        <v/>
      </c>
      <c r="DL308" s="221">
        <f t="shared" si="14"/>
        <v>93847.029999999984</v>
      </c>
      <c r="DM308" s="220">
        <f t="shared" si="13"/>
        <v>-6.1529700000000132E-2</v>
      </c>
      <c r="DO308" s="50">
        <f>Deník!W309</f>
        <v>0</v>
      </c>
      <c r="DP308" s="102" t="str">
        <f>IF(AND(Deník!W309&gt;0),1,"")</f>
        <v/>
      </c>
      <c r="DQ308" s="102">
        <f>IF(AND(Deník!W309&lt;=0),1,"")</f>
        <v>1</v>
      </c>
      <c r="DR308" s="227"/>
      <c r="DS308" s="228"/>
      <c r="DT308" s="85"/>
      <c r="DU308" s="54">
        <f>IF(MONTH(Deník!$C308)=DU$2,Deník!$W308,"")</f>
        <v>0</v>
      </c>
      <c r="DV308" s="222" t="str">
        <f>IF(MONTH(Deník!$C308)=DV$2,Deník!$W308,"")</f>
        <v/>
      </c>
      <c r="DW308" s="222" t="str">
        <f>IF(MONTH(Deník!$C308)=DW$2,Deník!$W308,"")</f>
        <v/>
      </c>
      <c r="DX308" s="222" t="str">
        <f>IF(MONTH(Deník!$C308)=DX$2,Deník!$W308,"")</f>
        <v/>
      </c>
      <c r="DY308" s="222" t="str">
        <f>IF(MONTH(Deník!$C308)=DY$2,Deník!$W308,"")</f>
        <v/>
      </c>
      <c r="DZ308" s="222" t="str">
        <f>IF(MONTH(Deník!$C308)=DZ$2,Deník!$W308,"")</f>
        <v/>
      </c>
      <c r="EA308" s="222" t="str">
        <f>IF(MONTH(Deník!$C308)=EA$2,Deník!$W308,"")</f>
        <v/>
      </c>
      <c r="EB308" s="222" t="str">
        <f>IF(MONTH(Deník!$C308)=EB$2,Deník!$W308,"")</f>
        <v/>
      </c>
      <c r="EC308" s="222" t="str">
        <f>IF(MONTH(Deník!$C308)=EC$2,Deník!$W308,"")</f>
        <v/>
      </c>
      <c r="ED308" s="222" t="str">
        <f>IF(MONTH(Deník!$C308)=ED$2,Deník!$W308,"")</f>
        <v/>
      </c>
      <c r="EE308" s="222" t="str">
        <f>IF(MONTH(Deník!$C308)=EE$2,Deník!$W308,"")</f>
        <v/>
      </c>
      <c r="EF308" s="222" t="str">
        <f>IF(MONTH(Deník!$C308)=EF$2,Deník!$W308,"")</f>
        <v/>
      </c>
      <c r="EI308" s="600" t="str">
        <f>IF(Deník!$W308&lt;&gt;"",IF(Deník!$B308=Statistika!$F$63,Deník!$W308,""),"")</f>
        <v/>
      </c>
      <c r="EJ308" s="13" t="str">
        <f>IF(Deník!$W308&lt;&gt;"",IF(Deník!$B308=Statistika!$F$64,Deník!$W308,""),"")</f>
        <v/>
      </c>
      <c r="EK308" s="13" t="str">
        <f>IF(Deník!$W308&lt;&gt;"",IF(Deník!$B308=Statistika!$F$65,Deník!$W308,""),"")</f>
        <v/>
      </c>
      <c r="EL308" s="13" t="str">
        <f>IF(Deník!$W308&lt;&gt;"",IF(Deník!$B308=Statistika!$F$66,Deník!$W308,""),"")</f>
        <v/>
      </c>
      <c r="EM308" s="13" t="str">
        <f>IF(Deník!$W308&lt;&gt;"",IF(Deník!$B308=Statistika!$F$67,Deník!$W308,""),"")</f>
        <v/>
      </c>
      <c r="EN308" s="13" t="str">
        <f>IF(Deník!$W308&lt;&gt;"",IF(Deník!$B308=Statistika!$F$68,Deník!$W308,""),"")</f>
        <v/>
      </c>
      <c r="EO308" s="13" t="str">
        <f>IF(Deník!$W308&lt;&gt;"",IF(Deník!$B308=Statistika!$F$69,Deník!$W308,""),"")</f>
        <v/>
      </c>
      <c r="EP308" s="601" t="str">
        <f>IF(Deník!$W308&lt;&gt;"",IF(Deník!$B308=Statistika!$F$70,Deník!$W308,""),"")</f>
        <v/>
      </c>
      <c r="EQ308" s="90"/>
      <c r="ER308" s="63" t="str">
        <f>IF(Deník!$W308&lt;&gt;"",IF(Deník!$J308="L",Deník!$W308,""),"")</f>
        <v/>
      </c>
      <c r="ES308" s="13" t="str">
        <f>IF(Deník!$W308&lt;&gt;"",IF(Deník!$J308="S",Deník!$W308,""),"")</f>
        <v/>
      </c>
      <c r="ET308" s="95"/>
      <c r="EU308" s="88"/>
      <c r="EV308" s="63" t="str">
        <f>IF(WEEKDAY(Deník!$C308,2)=1,Deník!$W308,"")</f>
        <v/>
      </c>
      <c r="EW308" s="13" t="str">
        <f>IF(WEEKDAY(Deník!$C308,2)=2,Deník!$W308,"")</f>
        <v/>
      </c>
      <c r="EX308" s="13" t="str">
        <f>IF(WEEKDAY(Deník!$C308,2)=3,Deník!$W308,"")</f>
        <v/>
      </c>
      <c r="EY308" s="13" t="str">
        <f>IF(WEEKDAY(Deník!$C308,2)=4,Deník!$W308,"")</f>
        <v/>
      </c>
      <c r="EZ308" s="60" t="str">
        <f>IF(WEEKDAY(Deník!$C308,2)=5,Deník!$W308,"")</f>
        <v/>
      </c>
      <c r="FA308" s="99"/>
      <c r="FB308" s="100">
        <f>Deník!D308</f>
        <v>0</v>
      </c>
      <c r="FC308" s="63">
        <f>IF($FB308&lt;&gt;"",IF(AND($FB308&gt;=FC$2,$FB308&lt;=FC$3),Deník!$W308,""))</f>
        <v>0</v>
      </c>
      <c r="FD308" s="63" t="str">
        <f>IF($FB308&lt;&gt;"",IF(AND($FB308&gt;=FD$2,$FB308&lt;=FD$3),Deník!$W308,""))</f>
        <v/>
      </c>
      <c r="FE308" s="63" t="str">
        <f>IF($FB308&lt;&gt;"",IF(AND($FB308&gt;=FE$2,$FB308&lt;=FE$3),Deník!$W308,""))</f>
        <v/>
      </c>
      <c r="FF308" s="63" t="str">
        <f>IF($FB308&lt;&gt;"",IF(AND($FB308&gt;=FF$2,$FB308&lt;=FF$3),Deník!$W308,""))</f>
        <v/>
      </c>
      <c r="FG308" s="63" t="str">
        <f>IF($FB308&lt;&gt;"",IF(AND($FB308&gt;=FG$2,$FB308&lt;=FG$3),Deník!$W308,""))</f>
        <v/>
      </c>
      <c r="FH308" s="63" t="str">
        <f>IF($FB308&lt;&gt;"",IF(AND($FB308&gt;=FH$2,$FB308&lt;=FH$3),Deník!$W308,""))</f>
        <v/>
      </c>
      <c r="FI308" s="63" t="str">
        <f>IF($FB308&lt;&gt;"",IF(AND($FB308&gt;=FI$2,$FB308&lt;=FI$3),Deník!$W308,""))</f>
        <v/>
      </c>
      <c r="FJ308" s="63" t="str">
        <f>IF($FB308&lt;&gt;"",IF(AND($FB308&gt;=FJ$2,$FB308&lt;=FJ$3),Deník!$W308,""))</f>
        <v/>
      </c>
      <c r="FK308" s="63" t="str">
        <f>IF($FB308&lt;&gt;"",IF(AND($FB308&gt;=FK$2,$FB308&lt;=FK$3),Deník!$W308,""))</f>
        <v/>
      </c>
      <c r="FL308" s="63" t="str">
        <f>IF($FB308&lt;&gt;"",IF(AND($FB308&gt;=FL$2,$FB308&lt;=FL$3),Deník!$W308,""))</f>
        <v/>
      </c>
      <c r="FM308" s="63" t="str">
        <f>IF($FB308&lt;&gt;"",IF(AND($FB308&gt;=FM$2,$FB308&lt;=FM$3),Deník!$W308,""))</f>
        <v/>
      </c>
      <c r="FN308" s="13"/>
      <c r="FO308" s="20" t="str">
        <f>IF(Deník!$W308&gt;1,Deník!$W308,"")</f>
        <v/>
      </c>
      <c r="FP308" s="20" t="str">
        <f>IF(Deník!$W308&lt;0,Deník!$W308,"")</f>
        <v/>
      </c>
      <c r="FQ308" s="17"/>
      <c r="FS308" s="233"/>
      <c r="FT308" s="233" t="str">
        <f>IF(Deník!$W308&lt;&gt;"",IF(Deník!$Y308=Statistika!$F$78,Deník!$W308,""),"")</f>
        <v/>
      </c>
      <c r="FU308" s="233" t="str">
        <f>IF(Deník!$W308&lt;&gt;"",IF(Deník!$Y308=Statistika!$F$79,Deník!$W308,""),"")</f>
        <v/>
      </c>
      <c r="FV308" s="233" t="str">
        <f>IF(Deník!$W308&lt;&gt;"",IF(Deník!$Y308=Statistika!$F$80,Deník!$W308,""),"")</f>
        <v/>
      </c>
      <c r="FW308" s="233" t="str">
        <f>IF(Deník!$W308&lt;&gt;"",IF(Deník!$Y308=Statistika!$F$81,Deník!$W308,""),"")</f>
        <v/>
      </c>
      <c r="FX308" s="233" t="str">
        <f>IF(Deník!$W308&lt;&gt;"",IF(Deník!$Y308=Statistika!$F$82,Deník!$W308,""),"")</f>
        <v/>
      </c>
      <c r="FY308" s="233" t="str">
        <f>IF(Deník!$W308&lt;&gt;"",IF(Deník!$Y308=Statistika!$F$83,Deník!$W308,""),"")</f>
        <v/>
      </c>
      <c r="FZ308" s="233" t="str">
        <f>IF(Deník!$W308&lt;&gt;"",IF(Deník!$Y308=Statistika!$F$84,Deník!$W308,""),"")</f>
        <v/>
      </c>
      <c r="GA308" s="233" t="str">
        <f>IF(Deník!$W308&lt;&gt;"",IF(Deník!$Y308=Statistika!$F$85,Deník!$W308,""),"")</f>
        <v/>
      </c>
      <c r="GB308" s="233" t="str">
        <f>IF(Deník!$W308&lt;&gt;"",IF(Deník!$Y308=Statistika!$F$86,Deník!$W308,""),"")</f>
        <v/>
      </c>
      <c r="GC308" s="233" t="str">
        <f>IF(Deník!$W308&lt;&gt;"",IF(Deník!$Y308=Statistika!$F$87,Deník!$W308,""),"")</f>
        <v/>
      </c>
      <c r="GD308" s="233" t="str">
        <f>IF(Deník!$W308&lt;&gt;"",IF(Deník!$Y308=Statistika!$F$88,Deník!$W308,""),"")</f>
        <v/>
      </c>
      <c r="GE308" s="233" t="str">
        <f>IF(Deník!$W308&lt;&gt;"",IF(Deník!$Y308=Statistika!$F$89,Deník!$W308,""),"")</f>
        <v/>
      </c>
      <c r="GF308" s="233" t="str">
        <f>IF(Deník!$W308&lt;&gt;"",IF(Deník!$Y308=Statistika!$F$90,Deník!$W308,""),"")</f>
        <v/>
      </c>
      <c r="GG308" s="233" t="str">
        <f>IF(Deník!$W308&lt;&gt;"",IF(Deník!$Y308=Statistika!$F$91,Deník!$W308,""),"")</f>
        <v/>
      </c>
      <c r="GH308" s="233"/>
      <c r="GI308" s="233" t="str">
        <f>IF(Deník!$W308&lt;&gt;"",IF(Deník!$AB308=Statistika!$L$100,Deník!$W308,""),"")</f>
        <v/>
      </c>
      <c r="GJ308" s="233" t="str">
        <f>IF(Deník!$W308&lt;&gt;"",IF(Deník!$AB308=Statistika!$L$101,Deník!$W308,""),"")</f>
        <v/>
      </c>
      <c r="GK308" s="233" t="str">
        <f>IF(Deník!$W308&lt;&gt;"",IF(Deník!$AB308=Statistika!$L$102,Deník!$W308,""),"")</f>
        <v/>
      </c>
      <c r="GL308" s="233" t="str">
        <f>IF(Deník!$W308&lt;&gt;"",IF(Deník!$AB308=Statistika!$L$103,Deník!$W308,""),"")</f>
        <v/>
      </c>
      <c r="GM308" s="233" t="str">
        <f>IF(Deník!$W308&lt;&gt;"",IF(Deník!$AB308=Statistika!$L$104,Deník!$W308,""),"")</f>
        <v/>
      </c>
      <c r="GN308" s="233" t="str">
        <f>IF(Deník!$W308&lt;&gt;"",IF(Deník!$AB308=Statistika!$L$105,Deník!$W308,""),"")</f>
        <v/>
      </c>
      <c r="GO308" s="233" t="str">
        <f>IF(Deník!$W308&lt;&gt;"",IF(Deník!$AB308=Statistika!$L$106,Deník!$W308,""),"")</f>
        <v/>
      </c>
      <c r="GP308" s="233" t="str">
        <f>IF(Deník!$W308&lt;&gt;"",IF(Deník!$AB308=Statistika!$L$107,Deník!$W308,""),"")</f>
        <v/>
      </c>
      <c r="GQ308" s="233" t="str">
        <f>IF(Deník!$W308&lt;&gt;"",IF(Deník!$AB308=Statistika!$L$108,Deník!$W308,""),"")</f>
        <v/>
      </c>
      <c r="GS308" s="233" t="str">
        <f>IF(Deník!$W308&lt;0,IF(Deník!$AC308=Statistika!$F$117,Deník!$W308,""),"")</f>
        <v/>
      </c>
      <c r="GT308" s="233" t="str">
        <f>IF(Deník!$W308&lt;0,IF(Deník!$AC308=Statistika!$F$118,Deník!$W308,""),"")</f>
        <v/>
      </c>
      <c r="GU308" s="233" t="str">
        <f>IF(Deník!$W308&lt;0,IF(Deník!$AC308=Statistika!$F$119,Deník!$W308,""),"")</f>
        <v/>
      </c>
      <c r="GV308" s="233" t="str">
        <f>IF(Deník!$W308&lt;0,IF(Deník!$AC308=Statistika!$F$120,Deník!$W308,""),"")</f>
        <v/>
      </c>
      <c r="GW308" s="233" t="str">
        <f>IF(Deník!$W308&lt;0,IF(Deník!$AC308=Statistika!$F$121,Deník!$W308,""),"")</f>
        <v/>
      </c>
      <c r="GX308" s="233" t="str">
        <f>IF(Deník!$W308&lt;0,IF(Deník!$AC308=Statistika!$F$122,Deník!$W308,""),"")</f>
        <v/>
      </c>
      <c r="GY308" s="233" t="str">
        <f>IF(Deník!$W308&lt;0,IF(Deník!$AC308=Statistika!$F$123,Deník!$W308,""),"")</f>
        <v/>
      </c>
      <c r="GZ308" s="233" t="str">
        <f>IF(Deník!$W308&lt;0,IF(Deník!$AC308=Statistika!$F$124,Deník!$W308,""),"")</f>
        <v/>
      </c>
      <c r="HA308" s="233" t="str">
        <f>IF(Deník!$W308&lt;0,IF(Deník!$AC308=Statistika!$F$125,Deník!$W308,""),"")</f>
        <v/>
      </c>
      <c r="HC308" s="233" t="str">
        <f>IF(Deník!$W308&lt;0,IF(Deník!$AD308=Statistika!$F$133,Deník!$W308,""),"")</f>
        <v/>
      </c>
      <c r="HD308" s="233" t="str">
        <f>IF(Deník!$W308&lt;0,IF(Deník!$AD308=Statistika!$F$134,Deník!$W308,""),"")</f>
        <v/>
      </c>
      <c r="HE308" s="233" t="str">
        <f>IF(Deník!$W308&lt;0,IF(Deník!$AD308=Statistika!$F$135,Deník!$W308,""),"")</f>
        <v/>
      </c>
      <c r="HF308" s="233" t="str">
        <f>IF(Deník!$W308&lt;0,IF(Deník!$AD308=Statistika!$F$136,Deník!$W308,""),"")</f>
        <v/>
      </c>
      <c r="HG308" s="233" t="str">
        <f>IF(Deník!$W308&lt;0,IF(Deník!$AD308=Statistika!$F$137,Deník!$W308,""),"")</f>
        <v/>
      </c>
      <c r="ID308" s="8">
        <f>Tabulka4[[#This Row],[Sloupec3]]</f>
        <v>0</v>
      </c>
      <c r="IE308" s="17" t="str">
        <f>IF(AND([1]Deník!$C308&gt;='[1]Měsíční shrnutí'!$D$1,[1]Deník!$C308&lt;='[1]Měsíční shrnutí'!$F$1),[1]Deník!$X308,"")</f>
        <v/>
      </c>
    </row>
    <row r="309" spans="1:239">
      <c r="A309" s="8">
        <f>Deník!C310</f>
        <v>0</v>
      </c>
      <c r="B309" s="50" t="str">
        <f>Deník!R310</f>
        <v/>
      </c>
      <c r="C309" s="102" t="str">
        <f>IF(AND(Deník!R310&gt;1,Deník!R310&lt;&gt;""),1,"")</f>
        <v/>
      </c>
      <c r="D309" s="102" t="str">
        <f>IF(AND(Deník!R310&lt;=0,Deník!R310&lt;&gt;""),1,"")</f>
        <v/>
      </c>
      <c r="E309" s="103" t="str">
        <f>IF(AND(Deník!R310&gt;=0,Deník!R310&lt;=1),1,"")</f>
        <v/>
      </c>
      <c r="F309" s="79" t="str">
        <f>IF(Deník!R310&lt;&gt;"",Deník!R310+F308,"")</f>
        <v/>
      </c>
      <c r="G309" s="85"/>
      <c r="H309" s="54" t="str">
        <f>IF(MONTH(Deník!$C309)=H$2,IF(AND(Deník!$R309&gt;=0,Deník!$R309&lt;=1),"BE",Deník!$R309),"")</f>
        <v/>
      </c>
      <c r="I309" s="11" t="str">
        <f>IF(MONTH(Deník!$C309)=I$2,IF(AND(Deník!$R309&gt;=0,Deník!$R309&lt;=1),"BE",Deník!$R309),"")</f>
        <v/>
      </c>
      <c r="J309" s="11" t="str">
        <f>IF(MONTH(Deník!$C309)=J$2,IF(AND(Deník!$R309&gt;=0,Deník!$R309&lt;=1),"BE",Deník!$R309),"")</f>
        <v/>
      </c>
      <c r="K309" s="11" t="str">
        <f>IF(MONTH(Deník!$C309)=K$2,IF(AND(Deník!$R309&gt;=0,Deník!$R309&lt;=1),"BE",Deník!$R309),"")</f>
        <v/>
      </c>
      <c r="L309" s="11" t="str">
        <f>IF(MONTH(Deník!$C309)=L$2,IF(AND(Deník!$R309&gt;=0,Deník!$R309&lt;=1),"BE",Deník!$R309),"")</f>
        <v/>
      </c>
      <c r="M309" s="11" t="str">
        <f>IF(MONTH(Deník!$C309)=M$2,IF(AND(Deník!$R309&gt;=0,Deník!$R309&lt;=1),"BE",Deník!$R309),"")</f>
        <v/>
      </c>
      <c r="N309" s="11" t="str">
        <f>IF(MONTH(Deník!$C309)=N$2,IF(AND(Deník!$R309&gt;=0,Deník!$R309&lt;=1),"BE",Deník!$R309),"")</f>
        <v/>
      </c>
      <c r="O309" s="11" t="str">
        <f>IF(MONTH(Deník!$C309)=O$2,IF(AND(Deník!$R309&gt;=0,Deník!$R309&lt;=1),"BE",Deník!$R309),"")</f>
        <v/>
      </c>
      <c r="P309" s="11" t="str">
        <f>IF(MONTH(Deník!$C309)=P$2,IF(AND(Deník!$R309&gt;=0,Deník!$R309&lt;=1),"BE",Deník!$R309),"")</f>
        <v/>
      </c>
      <c r="Q309" s="11" t="str">
        <f>IF(MONTH(Deník!$C309)=Q$2,IF(AND(Deník!$R309&gt;=0,Deník!$R309&lt;=1),"BE",Deník!$R309),"")</f>
        <v/>
      </c>
      <c r="R309" s="11" t="str">
        <f>IF(MONTH(Deník!$C309)=R$2,IF(AND(Deník!$R309&gt;=0,Deník!$R309&lt;=1),"BE",Deník!$R309),"")</f>
        <v/>
      </c>
      <c r="S309" s="57" t="str">
        <f>IF(MONTH(Deník!$C309)=S$2,IF(AND(Deník!$R309&gt;=0,Deník!$R309&lt;=1),"BE",Deník!$R309),"")</f>
        <v/>
      </c>
      <c r="U309" s="12"/>
      <c r="V309" s="12"/>
      <c r="X309" s="600" t="str">
        <f>IF(Deník!$R309&lt;&gt;"",IF(Deník!$B309=Statistika!$F$63,IF(AND(Deník!$R309&gt;=0,Deník!$R309&lt;=1),"BE",Deník!$R309),""),"")</f>
        <v/>
      </c>
      <c r="Y309" s="13" t="str">
        <f>IF(Deník!$R309&lt;&gt;"",IF(Deník!$B309=Statistika!$F$64,IF(AND(Deník!$R309&gt;=0,Deník!$R309&lt;=1),"BE",Deník!$R309),""),"")</f>
        <v/>
      </c>
      <c r="Z309" s="13" t="str">
        <f>IF(Deník!$R309&lt;&gt;"",IF(Deník!$B309=Statistika!$F$65,IF(AND(Deník!$R309&gt;=0,Deník!$R309&lt;=1),"BE",Deník!$R309),""),"")</f>
        <v/>
      </c>
      <c r="AA309" s="13" t="str">
        <f>IF(Deník!$R309&lt;&gt;"",IF(Deník!$B309=Statistika!$F$66,IF(AND(Deník!$R309&gt;=0,Deník!$R309&lt;=1),"BE",Deník!$R309),""),"")</f>
        <v/>
      </c>
      <c r="AB309" s="13" t="str">
        <f>IF(Deník!$R309&lt;&gt;"",IF(Deník!$B309=Statistika!$F$67,IF(AND(Deník!$R309&gt;=0,Deník!$R309&lt;=1),"BE",Deník!$R309),""),"")</f>
        <v/>
      </c>
      <c r="AC309" s="13" t="str">
        <f>IF(Deník!$R309&lt;&gt;"",IF(Deník!$B309=Statistika!$F$68,IF(AND(Deník!$R309&gt;=0,Deník!$R309&lt;=1),"BE",Deník!$R309),""),"")</f>
        <v/>
      </c>
      <c r="AD309" s="13" t="str">
        <f>IF(Deník!$R309&lt;&gt;"",IF(Deník!$B309=Statistika!$F$69,IF(AND(Deník!$R309&gt;=0,Deník!$R309&lt;=1),"BE",Deník!$R309),""),"")</f>
        <v/>
      </c>
      <c r="AE309" s="601" t="str">
        <f>IF(Deník!$R309&lt;&gt;"",IF(Deník!$B309=Statistika!$F$70,IF(AND(Deník!$R309&gt;=0,Deník!$R309&lt;=1),"BE",Deník!$R309),""),"")</f>
        <v/>
      </c>
      <c r="AF309" s="90"/>
      <c r="AG309" s="63" t="str">
        <f>IF(Deník!$R309&lt;&gt;"",IF(Deník!$J309="L",IF(AND(Deník!$R309&gt;=0,Deník!$R309&lt;=1),"BE",Deník!$R309),""),"")</f>
        <v/>
      </c>
      <c r="AH309" s="13" t="str">
        <f>IF(Deník!$R309&lt;&gt;"",IF(Deník!$J309="S",IF(AND(Deník!$R309&gt;=0,Deník!$R309&lt;=1),"BE",Deník!$R309),""),"")</f>
        <v/>
      </c>
      <c r="AI309" s="95"/>
      <c r="AJ309" s="71" t="str">
        <f>IF(Deník!N310&lt;&gt;"",Deník!N310*-1,"")</f>
        <v/>
      </c>
      <c r="AK309" s="88"/>
      <c r="AL309" s="63" t="str">
        <f>IF(WEEKDAY(Deník!$C309,2)=1,IF(AND(Deník!$R309&gt;=0,Deník!$R309&lt;=1),"BE",Deník!$R309),"")</f>
        <v/>
      </c>
      <c r="AM309" s="13" t="str">
        <f>IF(WEEKDAY(Deník!$C309,2)=2,IF(AND(Deník!$R309&gt;=0,Deník!$R309&lt;=1),"BE",Deník!$R309),"")</f>
        <v/>
      </c>
      <c r="AN309" s="13" t="str">
        <f>IF(WEEKDAY(Deník!$C309,2)=3,IF(AND(Deník!$R309&gt;=0,Deník!$R309&lt;=1),"BE",Deník!$R309),"")</f>
        <v/>
      </c>
      <c r="AO309" s="13" t="str">
        <f>IF(WEEKDAY(Deník!$C309,2)=4,IF(AND(Deník!$R309&gt;=0,Deník!$R309&lt;=1),"BE",Deník!$R309),"")</f>
        <v/>
      </c>
      <c r="AP309" s="60" t="str">
        <f>IF(WEEKDAY(Deník!$C309,2)=5,IF(AND(Deník!$R309&gt;=0,Deník!$R309&lt;=1),"BE",Deník!$R309),"")</f>
        <v/>
      </c>
      <c r="AQ309" s="99"/>
      <c r="AR309" s="100">
        <f>Deník!D309</f>
        <v>0</v>
      </c>
      <c r="AS309" s="63" t="str">
        <f>IF(Deník!$D309&lt;&gt;"",IF(AND(Deník!$D309&gt;=AS$2,Deník!$D309&lt;=AS$3),IF(AND(Deník!$R309&gt;=0,Deník!$R309&lt;=1),"BE",Deník!$R309),""),"")</f>
        <v/>
      </c>
      <c r="AT309" s="63" t="str">
        <f>IF(Deník!$D309&lt;&gt;"",IF(AND(Deník!$D309&gt;=AT$2,Deník!$D309&lt;=AT$3),IF(AND(Deník!$R309&gt;=0,Deník!$R309&lt;=1),"BE",Deník!$R309),""),"")</f>
        <v/>
      </c>
      <c r="AU309" s="63" t="str">
        <f>IF(Deník!$D309&lt;&gt;"",IF(AND(Deník!$D309&gt;=AU$2,Deník!$D309&lt;=AU$3),IF(AND(Deník!$R309&gt;=0,Deník!$R309&lt;=1),"BE",Deník!$R309),""),"")</f>
        <v/>
      </c>
      <c r="AV309" s="63" t="str">
        <f>IF(Deník!$D309&lt;&gt;"",IF(AND(Deník!$D309&gt;=AV$2,Deník!$D309&lt;=AV$3),IF(AND(Deník!$R309&gt;=0,Deník!$R309&lt;=1),"BE",Deník!$R309),""),"")</f>
        <v/>
      </c>
      <c r="AW309" s="63" t="str">
        <f>IF(Deník!$D309&lt;&gt;"",IF(AND(Deník!$D309&gt;=AW$2,Deník!$D309&lt;=AW$3),IF(AND(Deník!$R309&gt;=0,Deník!$R309&lt;=1),"BE",Deník!$R309),""),"")</f>
        <v/>
      </c>
      <c r="AX309" s="63" t="str">
        <f>IF(Deník!$D309&lt;&gt;"",IF(AND(Deník!$D309&gt;=AX$2,Deník!$D309&lt;=AX$3),IF(AND(Deník!$R309&gt;=0,Deník!$R309&lt;=1),"BE",Deník!$R309),""),"")</f>
        <v/>
      </c>
      <c r="AY309" s="63" t="str">
        <f>IF(Deník!$D309&lt;&gt;"",IF(AND(Deník!$D309&gt;=AY$2,Deník!$D309&lt;=AY$3),IF(AND(Deník!$R309&gt;=0,Deník!$R309&lt;=1),"BE",Deník!$R309),""),"")</f>
        <v/>
      </c>
      <c r="AZ309" s="63" t="str">
        <f>IF(Deník!$D309&lt;&gt;"",IF(AND(Deník!$D309&gt;=AZ$2,Deník!$D309&lt;=AZ$3),IF(AND(Deník!$R309&gt;=0,Deník!$R309&lt;=1),"BE",Deník!$R309),""),"")</f>
        <v/>
      </c>
      <c r="BA309" s="63" t="str">
        <f>IF(Deník!$D309&lt;&gt;"",IF(AND(Deník!$D309&gt;=BA$2,Deník!$D309&lt;=BA$3),IF(AND(Deník!$R309&gt;=0,Deník!$R309&lt;=1),"BE",Deník!$R309),""),"")</f>
        <v/>
      </c>
      <c r="BB309" s="63" t="str">
        <f>IF(Deník!$D309&lt;&gt;"",IF(AND(Deník!$D309&gt;=BB$2,Deník!$D309&lt;=BB$3),IF(AND(Deník!$R309&gt;=0,Deník!$R309&lt;=1),"BE",Deník!$R309),""),"")</f>
        <v/>
      </c>
      <c r="BC309" s="71" t="str">
        <f>IF(Deník!$D309&lt;&gt;"",IF(AND(Deník!$D309&gt;=BC$2,Deník!$D309&lt;=BC$3),IF(AND(Deník!$R309&gt;=0,Deník!$R309&lt;=1),"BE",Deník!$R309),""),"")</f>
        <v/>
      </c>
      <c r="BD309" s="20" t="str">
        <f>IF(Deník!$J310="S",(Deník!$M310-Deník!$K310),IF(Deník!$J310="L",(Deník!$K310-Deník!$M310),""))</f>
        <v/>
      </c>
      <c r="BE309" s="20" t="str">
        <f>IF(Deník!$J310="S",(Deník!$K310-Deník!$O310),IF(Deník!$J310="L",(Deník!$O310-Deník!$K310),""))</f>
        <v/>
      </c>
      <c r="BF309" s="20" t="str">
        <f>IF(Deník!$J310="S",(Deník!$K310-Deník!$L310),IF(Deník!$J310="L",(Deník!$L310-Deník!$K310),""))</f>
        <v/>
      </c>
      <c r="BG309" s="20" t="str">
        <f>IF(Deník!$J310="S",(Deník!$K310-Deník!$S310),IF(Deník!$J310="L",(Deník!$S310-Deník!$K310),""))</f>
        <v/>
      </c>
      <c r="BH309" s="20" t="str">
        <f>IF(Deník!$J310="S",(Deník!$K310-Deník!$U310),IF(Deník!$J310="L",(Deník!$U310-Deník!$K310),""))</f>
        <v/>
      </c>
      <c r="BI309" s="20" t="str">
        <f>IF(Deník!$R309&gt;1,Deník!$R309,"")</f>
        <v/>
      </c>
      <c r="BJ309" s="20" t="str">
        <f>IF(Deník!$R309&lt;0,Deník!$R309,"")</f>
        <v/>
      </c>
      <c r="BK309" s="17"/>
      <c r="BM309" s="233" t="str">
        <f>IF(Deník!$R309&lt;&gt;"",IF(Deník!$Y309=Statistika!$F$78,IF(AND(Deník!$R309&gt;=0,Deník!$R309&lt;=1),"BE",Deník!$R309),""),"")</f>
        <v/>
      </c>
      <c r="BN309" s="233" t="str">
        <f>IF(Deník!$R309&lt;&gt;"",IF(Deník!$Y309=Statistika!$F$79,IF(AND(Deník!$R309&gt;=0,Deník!$R309&lt;=1),"BE",Deník!$R309),""),"")</f>
        <v/>
      </c>
      <c r="BO309" s="233" t="str">
        <f>IF(Deník!$R309&lt;&gt;"",IF(Deník!$Y309=Statistika!$F$80,IF(AND(Deník!$R309&gt;=0,Deník!$R309&lt;=1),"BE",Deník!$R309),""),"")</f>
        <v/>
      </c>
      <c r="BP309" s="233" t="str">
        <f>IF(Deník!$R309&lt;&gt;"",IF(Deník!$Y309=Statistika!$F$81,IF(AND(Deník!$R309&gt;=0,Deník!$R309&lt;=1),"BE",Deník!$R309),""),"")</f>
        <v/>
      </c>
      <c r="BQ309" s="233" t="str">
        <f>IF(Deník!$R309&lt;&gt;"",IF(Deník!$Y309=Statistika!$F$82,IF(AND(Deník!$R309&gt;=0,Deník!$R309&lt;=1),"BE",Deník!$R309),""),"")</f>
        <v/>
      </c>
      <c r="BR309" s="233" t="str">
        <f>IF(Deník!$R309&lt;&gt;"",IF(Deník!$Y309=Statistika!$F$83,IF(AND(Deník!$R309&gt;=0,Deník!$R309&lt;=1),"BE",Deník!$R309),""),"")</f>
        <v/>
      </c>
      <c r="BS309" s="233" t="str">
        <f>IF(Deník!$R309&lt;&gt;"",IF(Deník!$Y309=Statistika!$F$84,IF(AND(Deník!$R309&gt;=0,Deník!$R309&lt;=1),"BE",Deník!$R309),""),"")</f>
        <v/>
      </c>
      <c r="BT309" s="233" t="str">
        <f>IF(Deník!$R309&lt;&gt;"",IF(Deník!$Y309=Statistika!$F$85,IF(AND(Deník!$R309&gt;=0,Deník!$R309&lt;=1),"BE",Deník!$R309),""),"")</f>
        <v/>
      </c>
      <c r="BU309" s="233" t="str">
        <f>IF(Deník!$R309&lt;&gt;"",IF(Deník!$Y309=Statistika!$F$86,IF(AND(Deník!$R309&gt;=0,Deník!$R309&lt;=1),"BE",Deník!$R309),""),"")</f>
        <v/>
      </c>
      <c r="BV309" s="233" t="str">
        <f>IF(Deník!$R309&lt;&gt;"",IF(Deník!$Y309=Statistika!$F$87,IF(AND(Deník!$R309&gt;=0,Deník!$R309&lt;=1),"BE",Deník!$R309),""),"")</f>
        <v/>
      </c>
      <c r="BW309" s="233" t="str">
        <f>IF(Deník!$R309&lt;&gt;"",IF(Deník!$Y309=Statistika!$F$88,IF(AND(Deník!$R309&gt;=0,Deník!$R309&lt;=1),"BE",Deník!$R309),""),"")</f>
        <v/>
      </c>
      <c r="BX309" s="233" t="str">
        <f>IF(Deník!$R309&lt;&gt;"",IF(Deník!$Y309=Statistika!$F$89,IF(AND(Deník!$R309&gt;=0,Deník!$R309&lt;=1),"BE",Deník!$R309),""),"")</f>
        <v/>
      </c>
      <c r="BY309" s="233" t="str">
        <f>IF(Deník!$R309&lt;&gt;"",IF(Deník!$Y309=Statistika!$F$90,IF(AND(Deník!$R309&gt;=0,Deník!$R309&lt;=1),"BE",Deník!$R309),""),"")</f>
        <v/>
      </c>
      <c r="BZ309" s="233" t="str">
        <f>IF(Deník!$R309&lt;&gt;"",IF(Deník!$Y309=Statistika!$F$91,IF(AND(Deník!$R309&gt;=0,Deník!$R309&lt;=1),"BE",Deník!$R309),""),"")</f>
        <v/>
      </c>
      <c r="CA309" s="233"/>
      <c r="CB309" s="233" t="str">
        <f>IF(Deník!$R309&lt;&gt;"",IF(Deník!$AB309="SL",IF(AND(Deník!$R309&gt;=0,Deník!$R309&lt;=1),"BE",Deník!$R309),""),"")</f>
        <v/>
      </c>
      <c r="CC309" s="233" t="str">
        <f>IF(Deník!$R309&lt;&gt;"",IF(Deník!$AB309="BE10",IF(AND(Deník!$R309&gt;=0,Deník!$R309&lt;=1),"BE",Deník!$R309),""),"")</f>
        <v/>
      </c>
      <c r="CD309" s="233" t="str">
        <f>IF(Deník!$R309&lt;&gt;"",IF(Deník!$AB309="BE15",IF(AND(Deník!$R309&gt;=0,Deník!$R309&lt;=1),"BE",Deník!$R309),""),"")</f>
        <v/>
      </c>
      <c r="CE309" s="233" t="str">
        <f>IF(Deník!$R309&lt;&gt;"",IF(Deník!$AB309="BE20",IF(AND(Deník!$R309&gt;=0,Deník!$R309&lt;=1),"BE",Deník!$R309),""),"")</f>
        <v/>
      </c>
      <c r="CF309" s="233" t="str">
        <f>IF(Deník!$R309&lt;&gt;"",IF(Deník!$AB309="TP1",IF(AND(Deník!$R309&gt;=0,Deník!$R309&lt;=1),"BE",Deník!$R309),""),"")</f>
        <v/>
      </c>
      <c r="CG309" s="233" t="str">
        <f>IF(Deník!$R309&lt;&gt;"",IF(Deník!$AB309="TP2",IF(AND(Deník!$R309&gt;=0,Deník!$R309&lt;=1),"BE",Deník!$R309),""),"")</f>
        <v/>
      </c>
      <c r="CH309" s="233" t="str">
        <f>IF(Deník!$R309&lt;&gt;"",IF(Deník!$AB309="TP3",IF(AND(Deník!$R309&gt;=0,Deník!$R309&lt;=1),"BE",Deník!$R309),""),"")</f>
        <v/>
      </c>
      <c r="CI309" s="233" t="str">
        <f>IF(Deník!$R309&lt;&gt;"",IF(Deník!$AB309="Trailing SL",IF(AND(Deník!$R309&gt;=0,Deník!$R309&lt;=1),"BE",Deník!$R309),""),"")</f>
        <v/>
      </c>
      <c r="CJ309" s="233" t="str">
        <f>IF(Deník!$R309&lt;&gt;"",IF(Deník!$AB309="Manual",IF(AND(Deník!$R309&gt;=0,Deník!$R309&lt;=1),"BE",Deník!$R309),""),"")</f>
        <v/>
      </c>
      <c r="CK309" s="233"/>
      <c r="CL309" s="233" t="str">
        <f>IF(Deník!$R309&lt;0,IF(Deník!$AC309=Statistika!$F$117,Deník!$R309,""),"")</f>
        <v/>
      </c>
      <c r="CM309" s="233" t="str">
        <f>IF(Deník!$R309&lt;0,IF(Deník!$AC309=Statistika!$F$118,Deník!$R309,""),"")</f>
        <v/>
      </c>
      <c r="CN309" s="233" t="str">
        <f>IF(Deník!$R309&lt;0,IF(Deník!$AC309=Statistika!$F$119,Deník!$R309,""),"")</f>
        <v/>
      </c>
      <c r="CO309" s="233" t="str">
        <f>IF(Deník!$R309&lt;0,IF(Deník!$AC309=Statistika!$F$120,Deník!$R309,""),"")</f>
        <v/>
      </c>
      <c r="CP309" s="233" t="str">
        <f>IF(Deník!$R309&lt;0,IF(Deník!$AC309=Statistika!$F$121,Deník!$R309,""),"")</f>
        <v/>
      </c>
      <c r="CQ309" s="233" t="str">
        <f>IF(Deník!$R309&lt;0,IF(Deník!$AC309=Statistika!$F$122,Deník!$R309,""),"")</f>
        <v/>
      </c>
      <c r="CR309" s="233" t="str">
        <f>IF(Deník!$R309&lt;0,IF(Deník!$AC309=Statistika!$F$123,Deník!$R309,""),"")</f>
        <v/>
      </c>
      <c r="CS309" s="233" t="str">
        <f>IF(Deník!$R309&lt;0,IF(Deník!$AC309=Statistika!$F$124,Deník!$R309,""),"")</f>
        <v/>
      </c>
      <c r="CT309" s="233" t="str">
        <f>IF(Deník!$R309&lt;0,IF(Deník!$AC309=Statistika!$F$125,Deník!$R309,""),"")</f>
        <v/>
      </c>
      <c r="CU309" s="233"/>
      <c r="CV309" s="233" t="str">
        <f>IF(Deník!$R309&lt;0,IF(Deník!$AD309=$CV$2,Deník!$R309,""),"")</f>
        <v/>
      </c>
      <c r="CW309" s="233" t="str">
        <f>IF(Deník!$R309&lt;0,IF(Deník!$AD309=$CW$2,Deník!$R309,""),"")</f>
        <v/>
      </c>
      <c r="CX309" s="233" t="str">
        <f>IF(Deník!$R309&lt;0,IF(Deník!$AD309=$CX$2,Deník!$R309,""),"")</f>
        <v/>
      </c>
      <c r="CY309" s="233" t="str">
        <f>IF(Deník!$R309&lt;0,IF(Deník!$AD309=$CY$2,Deník!$R309,""),"")</f>
        <v/>
      </c>
      <c r="CZ309" s="233" t="str">
        <f>IF(Deník!$R309&lt;0,IF(Deník!$AD309=$CZ$2,Deník!$R309,""),"")</f>
        <v/>
      </c>
      <c r="DL309" s="221">
        <f t="shared" si="14"/>
        <v>93847.029999999984</v>
      </c>
      <c r="DM309" s="220">
        <f t="shared" si="13"/>
        <v>-6.1529700000000132E-2</v>
      </c>
      <c r="DO309" s="50">
        <f>Deník!W310</f>
        <v>0</v>
      </c>
      <c r="DP309" s="102" t="str">
        <f>IF(AND(Deník!W310&gt;0),1,"")</f>
        <v/>
      </c>
      <c r="DQ309" s="102">
        <f>IF(AND(Deník!W310&lt;=0),1,"")</f>
        <v>1</v>
      </c>
      <c r="DR309" s="227"/>
      <c r="DS309" s="228"/>
      <c r="DT309" s="85"/>
      <c r="DU309" s="54">
        <f>IF(MONTH(Deník!$C309)=DU$2,Deník!$W309,"")</f>
        <v>0</v>
      </c>
      <c r="DV309" s="222" t="str">
        <f>IF(MONTH(Deník!$C309)=DV$2,Deník!$W309,"")</f>
        <v/>
      </c>
      <c r="DW309" s="222" t="str">
        <f>IF(MONTH(Deník!$C309)=DW$2,Deník!$W309,"")</f>
        <v/>
      </c>
      <c r="DX309" s="222" t="str">
        <f>IF(MONTH(Deník!$C309)=DX$2,Deník!$W309,"")</f>
        <v/>
      </c>
      <c r="DY309" s="222" t="str">
        <f>IF(MONTH(Deník!$C309)=DY$2,Deník!$W309,"")</f>
        <v/>
      </c>
      <c r="DZ309" s="222" t="str">
        <f>IF(MONTH(Deník!$C309)=DZ$2,Deník!$W309,"")</f>
        <v/>
      </c>
      <c r="EA309" s="222" t="str">
        <f>IF(MONTH(Deník!$C309)=EA$2,Deník!$W309,"")</f>
        <v/>
      </c>
      <c r="EB309" s="222" t="str">
        <f>IF(MONTH(Deník!$C309)=EB$2,Deník!$W309,"")</f>
        <v/>
      </c>
      <c r="EC309" s="222" t="str">
        <f>IF(MONTH(Deník!$C309)=EC$2,Deník!$W309,"")</f>
        <v/>
      </c>
      <c r="ED309" s="222" t="str">
        <f>IF(MONTH(Deník!$C309)=ED$2,Deník!$W309,"")</f>
        <v/>
      </c>
      <c r="EE309" s="222" t="str">
        <f>IF(MONTH(Deník!$C309)=EE$2,Deník!$W309,"")</f>
        <v/>
      </c>
      <c r="EF309" s="222" t="str">
        <f>IF(MONTH(Deník!$C309)=EF$2,Deník!$W309,"")</f>
        <v/>
      </c>
      <c r="EI309" s="600" t="str">
        <f>IF(Deník!$W309&lt;&gt;"",IF(Deník!$B309=Statistika!$F$63,Deník!$W309,""),"")</f>
        <v/>
      </c>
      <c r="EJ309" s="13" t="str">
        <f>IF(Deník!$W309&lt;&gt;"",IF(Deník!$B309=Statistika!$F$64,Deník!$W309,""),"")</f>
        <v/>
      </c>
      <c r="EK309" s="13" t="str">
        <f>IF(Deník!$W309&lt;&gt;"",IF(Deník!$B309=Statistika!$F$65,Deník!$W309,""),"")</f>
        <v/>
      </c>
      <c r="EL309" s="13" t="str">
        <f>IF(Deník!$W309&lt;&gt;"",IF(Deník!$B309=Statistika!$F$66,Deník!$W309,""),"")</f>
        <v/>
      </c>
      <c r="EM309" s="13" t="str">
        <f>IF(Deník!$W309&lt;&gt;"",IF(Deník!$B309=Statistika!$F$67,Deník!$W309,""),"")</f>
        <v/>
      </c>
      <c r="EN309" s="13" t="str">
        <f>IF(Deník!$W309&lt;&gt;"",IF(Deník!$B309=Statistika!$F$68,Deník!$W309,""),"")</f>
        <v/>
      </c>
      <c r="EO309" s="13" t="str">
        <f>IF(Deník!$W309&lt;&gt;"",IF(Deník!$B309=Statistika!$F$69,Deník!$W309,""),"")</f>
        <v/>
      </c>
      <c r="EP309" s="601" t="str">
        <f>IF(Deník!$W309&lt;&gt;"",IF(Deník!$B309=Statistika!$F$70,Deník!$W309,""),"")</f>
        <v/>
      </c>
      <c r="EQ309" s="90"/>
      <c r="ER309" s="63" t="str">
        <f>IF(Deník!$W309&lt;&gt;"",IF(Deník!$J309="L",Deník!$W309,""),"")</f>
        <v/>
      </c>
      <c r="ES309" s="13" t="str">
        <f>IF(Deník!$W309&lt;&gt;"",IF(Deník!$J309="S",Deník!$W309,""),"")</f>
        <v/>
      </c>
      <c r="ET309" s="95"/>
      <c r="EU309" s="88"/>
      <c r="EV309" s="63" t="str">
        <f>IF(WEEKDAY(Deník!$C309,2)=1,Deník!$W309,"")</f>
        <v/>
      </c>
      <c r="EW309" s="13" t="str">
        <f>IF(WEEKDAY(Deník!$C309,2)=2,Deník!$W309,"")</f>
        <v/>
      </c>
      <c r="EX309" s="13" t="str">
        <f>IF(WEEKDAY(Deník!$C309,2)=3,Deník!$W309,"")</f>
        <v/>
      </c>
      <c r="EY309" s="13" t="str">
        <f>IF(WEEKDAY(Deník!$C309,2)=4,Deník!$W309,"")</f>
        <v/>
      </c>
      <c r="EZ309" s="60" t="str">
        <f>IF(WEEKDAY(Deník!$C309,2)=5,Deník!$W309,"")</f>
        <v/>
      </c>
      <c r="FA309" s="99"/>
      <c r="FB309" s="100">
        <f>Deník!D309</f>
        <v>0</v>
      </c>
      <c r="FC309" s="63">
        <f>IF($FB309&lt;&gt;"",IF(AND($FB309&gt;=FC$2,$FB309&lt;=FC$3),Deník!$W309,""))</f>
        <v>0</v>
      </c>
      <c r="FD309" s="63" t="str">
        <f>IF($FB309&lt;&gt;"",IF(AND($FB309&gt;=FD$2,$FB309&lt;=FD$3),Deník!$W309,""))</f>
        <v/>
      </c>
      <c r="FE309" s="63" t="str">
        <f>IF($FB309&lt;&gt;"",IF(AND($FB309&gt;=FE$2,$FB309&lt;=FE$3),Deník!$W309,""))</f>
        <v/>
      </c>
      <c r="FF309" s="63" t="str">
        <f>IF($FB309&lt;&gt;"",IF(AND($FB309&gt;=FF$2,$FB309&lt;=FF$3),Deník!$W309,""))</f>
        <v/>
      </c>
      <c r="FG309" s="63" t="str">
        <f>IF($FB309&lt;&gt;"",IF(AND($FB309&gt;=FG$2,$FB309&lt;=FG$3),Deník!$W309,""))</f>
        <v/>
      </c>
      <c r="FH309" s="63" t="str">
        <f>IF($FB309&lt;&gt;"",IF(AND($FB309&gt;=FH$2,$FB309&lt;=FH$3),Deník!$W309,""))</f>
        <v/>
      </c>
      <c r="FI309" s="63" t="str">
        <f>IF($FB309&lt;&gt;"",IF(AND($FB309&gt;=FI$2,$FB309&lt;=FI$3),Deník!$W309,""))</f>
        <v/>
      </c>
      <c r="FJ309" s="63" t="str">
        <f>IF($FB309&lt;&gt;"",IF(AND($FB309&gt;=FJ$2,$FB309&lt;=FJ$3),Deník!$W309,""))</f>
        <v/>
      </c>
      <c r="FK309" s="63" t="str">
        <f>IF($FB309&lt;&gt;"",IF(AND($FB309&gt;=FK$2,$FB309&lt;=FK$3),Deník!$W309,""))</f>
        <v/>
      </c>
      <c r="FL309" s="63" t="str">
        <f>IF($FB309&lt;&gt;"",IF(AND($FB309&gt;=FL$2,$FB309&lt;=FL$3),Deník!$W309,""))</f>
        <v/>
      </c>
      <c r="FM309" s="63" t="str">
        <f>IF($FB309&lt;&gt;"",IF(AND($FB309&gt;=FM$2,$FB309&lt;=FM$3),Deník!$W309,""))</f>
        <v/>
      </c>
      <c r="FN309" s="13"/>
      <c r="FO309" s="20" t="str">
        <f>IF(Deník!$W309&gt;1,Deník!$W309,"")</f>
        <v/>
      </c>
      <c r="FP309" s="20" t="str">
        <f>IF(Deník!$W309&lt;0,Deník!$W309,"")</f>
        <v/>
      </c>
      <c r="FQ309" s="17"/>
      <c r="FS309" s="233"/>
      <c r="FT309" s="233" t="str">
        <f>IF(Deník!$W309&lt;&gt;"",IF(Deník!$Y309=Statistika!$F$78,Deník!$W309,""),"")</f>
        <v/>
      </c>
      <c r="FU309" s="233" t="str">
        <f>IF(Deník!$W309&lt;&gt;"",IF(Deník!$Y309=Statistika!$F$79,Deník!$W309,""),"")</f>
        <v/>
      </c>
      <c r="FV309" s="233" t="str">
        <f>IF(Deník!$W309&lt;&gt;"",IF(Deník!$Y309=Statistika!$F$80,Deník!$W309,""),"")</f>
        <v/>
      </c>
      <c r="FW309" s="233" t="str">
        <f>IF(Deník!$W309&lt;&gt;"",IF(Deník!$Y309=Statistika!$F$81,Deník!$W309,""),"")</f>
        <v/>
      </c>
      <c r="FX309" s="233" t="str">
        <f>IF(Deník!$W309&lt;&gt;"",IF(Deník!$Y309=Statistika!$F$82,Deník!$W309,""),"")</f>
        <v/>
      </c>
      <c r="FY309" s="233" t="str">
        <f>IF(Deník!$W309&lt;&gt;"",IF(Deník!$Y309=Statistika!$F$83,Deník!$W309,""),"")</f>
        <v/>
      </c>
      <c r="FZ309" s="233" t="str">
        <f>IF(Deník!$W309&lt;&gt;"",IF(Deník!$Y309=Statistika!$F$84,Deník!$W309,""),"")</f>
        <v/>
      </c>
      <c r="GA309" s="233" t="str">
        <f>IF(Deník!$W309&lt;&gt;"",IF(Deník!$Y309=Statistika!$F$85,Deník!$W309,""),"")</f>
        <v/>
      </c>
      <c r="GB309" s="233" t="str">
        <f>IF(Deník!$W309&lt;&gt;"",IF(Deník!$Y309=Statistika!$F$86,Deník!$W309,""),"")</f>
        <v/>
      </c>
      <c r="GC309" s="233" t="str">
        <f>IF(Deník!$W309&lt;&gt;"",IF(Deník!$Y309=Statistika!$F$87,Deník!$W309,""),"")</f>
        <v/>
      </c>
      <c r="GD309" s="233" t="str">
        <f>IF(Deník!$W309&lt;&gt;"",IF(Deník!$Y309=Statistika!$F$88,Deník!$W309,""),"")</f>
        <v/>
      </c>
      <c r="GE309" s="233" t="str">
        <f>IF(Deník!$W309&lt;&gt;"",IF(Deník!$Y309=Statistika!$F$89,Deník!$W309,""),"")</f>
        <v/>
      </c>
      <c r="GF309" s="233" t="str">
        <f>IF(Deník!$W309&lt;&gt;"",IF(Deník!$Y309=Statistika!$F$90,Deník!$W309,""),"")</f>
        <v/>
      </c>
      <c r="GG309" s="233" t="str">
        <f>IF(Deník!$W309&lt;&gt;"",IF(Deník!$Y309=Statistika!$F$91,Deník!$W309,""),"")</f>
        <v/>
      </c>
      <c r="GH309" s="233"/>
      <c r="GI309" s="233" t="str">
        <f>IF(Deník!$W309&lt;&gt;"",IF(Deník!$AB309=Statistika!$L$100,Deník!$W309,""),"")</f>
        <v/>
      </c>
      <c r="GJ309" s="233" t="str">
        <f>IF(Deník!$W309&lt;&gt;"",IF(Deník!$AB309=Statistika!$L$101,Deník!$W309,""),"")</f>
        <v/>
      </c>
      <c r="GK309" s="233" t="str">
        <f>IF(Deník!$W309&lt;&gt;"",IF(Deník!$AB309=Statistika!$L$102,Deník!$W309,""),"")</f>
        <v/>
      </c>
      <c r="GL309" s="233" t="str">
        <f>IF(Deník!$W309&lt;&gt;"",IF(Deník!$AB309=Statistika!$L$103,Deník!$W309,""),"")</f>
        <v/>
      </c>
      <c r="GM309" s="233" t="str">
        <f>IF(Deník!$W309&lt;&gt;"",IF(Deník!$AB309=Statistika!$L$104,Deník!$W309,""),"")</f>
        <v/>
      </c>
      <c r="GN309" s="233" t="str">
        <f>IF(Deník!$W309&lt;&gt;"",IF(Deník!$AB309=Statistika!$L$105,Deník!$W309,""),"")</f>
        <v/>
      </c>
      <c r="GO309" s="233" t="str">
        <f>IF(Deník!$W309&lt;&gt;"",IF(Deník!$AB309=Statistika!$L$106,Deník!$W309,""),"")</f>
        <v/>
      </c>
      <c r="GP309" s="233" t="str">
        <f>IF(Deník!$W309&lt;&gt;"",IF(Deník!$AB309=Statistika!$L$107,Deník!$W309,""),"")</f>
        <v/>
      </c>
      <c r="GQ309" s="233" t="str">
        <f>IF(Deník!$W309&lt;&gt;"",IF(Deník!$AB309=Statistika!$L$108,Deník!$W309,""),"")</f>
        <v/>
      </c>
      <c r="GS309" s="233" t="str">
        <f>IF(Deník!$W309&lt;0,IF(Deník!$AC309=Statistika!$F$117,Deník!$W309,""),"")</f>
        <v/>
      </c>
      <c r="GT309" s="233" t="str">
        <f>IF(Deník!$W309&lt;0,IF(Deník!$AC309=Statistika!$F$118,Deník!$W309,""),"")</f>
        <v/>
      </c>
      <c r="GU309" s="233" t="str">
        <f>IF(Deník!$W309&lt;0,IF(Deník!$AC309=Statistika!$F$119,Deník!$W309,""),"")</f>
        <v/>
      </c>
      <c r="GV309" s="233" t="str">
        <f>IF(Deník!$W309&lt;0,IF(Deník!$AC309=Statistika!$F$120,Deník!$W309,""),"")</f>
        <v/>
      </c>
      <c r="GW309" s="233" t="str">
        <f>IF(Deník!$W309&lt;0,IF(Deník!$AC309=Statistika!$F$121,Deník!$W309,""),"")</f>
        <v/>
      </c>
      <c r="GX309" s="233" t="str">
        <f>IF(Deník!$W309&lt;0,IF(Deník!$AC309=Statistika!$F$122,Deník!$W309,""),"")</f>
        <v/>
      </c>
      <c r="GY309" s="233" t="str">
        <f>IF(Deník!$W309&lt;0,IF(Deník!$AC309=Statistika!$F$123,Deník!$W309,""),"")</f>
        <v/>
      </c>
      <c r="GZ309" s="233" t="str">
        <f>IF(Deník!$W309&lt;0,IF(Deník!$AC309=Statistika!$F$124,Deník!$W309,""),"")</f>
        <v/>
      </c>
      <c r="HA309" s="233" t="str">
        <f>IF(Deník!$W309&lt;0,IF(Deník!$AC309=Statistika!$F$125,Deník!$W309,""),"")</f>
        <v/>
      </c>
      <c r="HC309" s="233" t="str">
        <f>IF(Deník!$W309&lt;0,IF(Deník!$AD309=Statistika!$F$133,Deník!$W309,""),"")</f>
        <v/>
      </c>
      <c r="HD309" s="233" t="str">
        <f>IF(Deník!$W309&lt;0,IF(Deník!$AD309=Statistika!$F$134,Deník!$W309,""),"")</f>
        <v/>
      </c>
      <c r="HE309" s="233" t="str">
        <f>IF(Deník!$W309&lt;0,IF(Deník!$AD309=Statistika!$F$135,Deník!$W309,""),"")</f>
        <v/>
      </c>
      <c r="HF309" s="233" t="str">
        <f>IF(Deník!$W309&lt;0,IF(Deník!$AD309=Statistika!$F$136,Deník!$W309,""),"")</f>
        <v/>
      </c>
      <c r="HG309" s="233" t="str">
        <f>IF(Deník!$W309&lt;0,IF(Deník!$AD309=Statistika!$F$137,Deník!$W309,""),"")</f>
        <v/>
      </c>
      <c r="ID309" s="8">
        <f>Tabulka4[[#This Row],[Sloupec3]]</f>
        <v>0</v>
      </c>
      <c r="IE309" s="17" t="str">
        <f>IF(AND([1]Deník!$C309&gt;='[1]Měsíční shrnutí'!$D$1,[1]Deník!$C309&lt;='[1]Měsíční shrnutí'!$F$1),[1]Deník!$X309,"")</f>
        <v/>
      </c>
    </row>
    <row r="310" spans="1:239">
      <c r="A310" s="8">
        <f>Deník!C311</f>
        <v>0</v>
      </c>
      <c r="B310" s="50" t="str">
        <f>Deník!R311</f>
        <v/>
      </c>
      <c r="C310" s="102" t="str">
        <f>IF(AND(Deník!R311&gt;1,Deník!R311&lt;&gt;""),1,"")</f>
        <v/>
      </c>
      <c r="D310" s="102" t="str">
        <f>IF(AND(Deník!R311&lt;=0,Deník!R311&lt;&gt;""),1,"")</f>
        <v/>
      </c>
      <c r="E310" s="103" t="str">
        <f>IF(AND(Deník!R311&gt;=0,Deník!R311&lt;=1),1,"")</f>
        <v/>
      </c>
      <c r="F310" s="79" t="str">
        <f>IF(Deník!R311&lt;&gt;"",Deník!R311+F309,"")</f>
        <v/>
      </c>
      <c r="G310" s="85"/>
      <c r="H310" s="54" t="str">
        <f>IF(MONTH(Deník!$C310)=H$2,IF(AND(Deník!$R310&gt;=0,Deník!$R310&lt;=1),"BE",Deník!$R310),"")</f>
        <v/>
      </c>
      <c r="I310" s="11" t="str">
        <f>IF(MONTH(Deník!$C310)=I$2,IF(AND(Deník!$R310&gt;=0,Deník!$R310&lt;=1),"BE",Deník!$R310),"")</f>
        <v/>
      </c>
      <c r="J310" s="11" t="str">
        <f>IF(MONTH(Deník!$C310)=J$2,IF(AND(Deník!$R310&gt;=0,Deník!$R310&lt;=1),"BE",Deník!$R310),"")</f>
        <v/>
      </c>
      <c r="K310" s="11" t="str">
        <f>IF(MONTH(Deník!$C310)=K$2,IF(AND(Deník!$R310&gt;=0,Deník!$R310&lt;=1),"BE",Deník!$R310),"")</f>
        <v/>
      </c>
      <c r="L310" s="11" t="str">
        <f>IF(MONTH(Deník!$C310)=L$2,IF(AND(Deník!$R310&gt;=0,Deník!$R310&lt;=1),"BE",Deník!$R310),"")</f>
        <v/>
      </c>
      <c r="M310" s="11" t="str">
        <f>IF(MONTH(Deník!$C310)=M$2,IF(AND(Deník!$R310&gt;=0,Deník!$R310&lt;=1),"BE",Deník!$R310),"")</f>
        <v/>
      </c>
      <c r="N310" s="11" t="str">
        <f>IF(MONTH(Deník!$C310)=N$2,IF(AND(Deník!$R310&gt;=0,Deník!$R310&lt;=1),"BE",Deník!$R310),"")</f>
        <v/>
      </c>
      <c r="O310" s="11" t="str">
        <f>IF(MONTH(Deník!$C310)=O$2,IF(AND(Deník!$R310&gt;=0,Deník!$R310&lt;=1),"BE",Deník!$R310),"")</f>
        <v/>
      </c>
      <c r="P310" s="11" t="str">
        <f>IF(MONTH(Deník!$C310)=P$2,IF(AND(Deník!$R310&gt;=0,Deník!$R310&lt;=1),"BE",Deník!$R310),"")</f>
        <v/>
      </c>
      <c r="Q310" s="11" t="str">
        <f>IF(MONTH(Deník!$C310)=Q$2,IF(AND(Deník!$R310&gt;=0,Deník!$R310&lt;=1),"BE",Deník!$R310),"")</f>
        <v/>
      </c>
      <c r="R310" s="11" t="str">
        <f>IF(MONTH(Deník!$C310)=R$2,IF(AND(Deník!$R310&gt;=0,Deník!$R310&lt;=1),"BE",Deník!$R310),"")</f>
        <v/>
      </c>
      <c r="S310" s="57" t="str">
        <f>IF(MONTH(Deník!$C310)=S$2,IF(AND(Deník!$R310&gt;=0,Deník!$R310&lt;=1),"BE",Deník!$R310),"")</f>
        <v/>
      </c>
      <c r="U310" s="12"/>
      <c r="V310" s="12"/>
      <c r="X310" s="600" t="str">
        <f>IF(Deník!$R310&lt;&gt;"",IF(Deník!$B310=Statistika!$F$63,IF(AND(Deník!$R310&gt;=0,Deník!$R310&lt;=1),"BE",Deník!$R310),""),"")</f>
        <v/>
      </c>
      <c r="Y310" s="13" t="str">
        <f>IF(Deník!$R310&lt;&gt;"",IF(Deník!$B310=Statistika!$F$64,IF(AND(Deník!$R310&gt;=0,Deník!$R310&lt;=1),"BE",Deník!$R310),""),"")</f>
        <v/>
      </c>
      <c r="Z310" s="13" t="str">
        <f>IF(Deník!$R310&lt;&gt;"",IF(Deník!$B310=Statistika!$F$65,IF(AND(Deník!$R310&gt;=0,Deník!$R310&lt;=1),"BE",Deník!$R310),""),"")</f>
        <v/>
      </c>
      <c r="AA310" s="13" t="str">
        <f>IF(Deník!$R310&lt;&gt;"",IF(Deník!$B310=Statistika!$F$66,IF(AND(Deník!$R310&gt;=0,Deník!$R310&lt;=1),"BE",Deník!$R310),""),"")</f>
        <v/>
      </c>
      <c r="AB310" s="13" t="str">
        <f>IF(Deník!$R310&lt;&gt;"",IF(Deník!$B310=Statistika!$F$67,IF(AND(Deník!$R310&gt;=0,Deník!$R310&lt;=1),"BE",Deník!$R310),""),"")</f>
        <v/>
      </c>
      <c r="AC310" s="13" t="str">
        <f>IF(Deník!$R310&lt;&gt;"",IF(Deník!$B310=Statistika!$F$68,IF(AND(Deník!$R310&gt;=0,Deník!$R310&lt;=1),"BE",Deník!$R310),""),"")</f>
        <v/>
      </c>
      <c r="AD310" s="13" t="str">
        <f>IF(Deník!$R310&lt;&gt;"",IF(Deník!$B310=Statistika!$F$69,IF(AND(Deník!$R310&gt;=0,Deník!$R310&lt;=1),"BE",Deník!$R310),""),"")</f>
        <v/>
      </c>
      <c r="AE310" s="601" t="str">
        <f>IF(Deník!$R310&lt;&gt;"",IF(Deník!$B310=Statistika!$F$70,IF(AND(Deník!$R310&gt;=0,Deník!$R310&lt;=1),"BE",Deník!$R310),""),"")</f>
        <v/>
      </c>
      <c r="AF310" s="90"/>
      <c r="AG310" s="63" t="str">
        <f>IF(Deník!$R310&lt;&gt;"",IF(Deník!$J310="L",IF(AND(Deník!$R310&gt;=0,Deník!$R310&lt;=1),"BE",Deník!$R310),""),"")</f>
        <v/>
      </c>
      <c r="AH310" s="13" t="str">
        <f>IF(Deník!$R310&lt;&gt;"",IF(Deník!$J310="S",IF(AND(Deník!$R310&gt;=0,Deník!$R310&lt;=1),"BE",Deník!$R310),""),"")</f>
        <v/>
      </c>
      <c r="AI310" s="95"/>
      <c r="AJ310" s="71" t="str">
        <f>IF(Deník!N311&lt;&gt;"",Deník!N311*-1,"")</f>
        <v/>
      </c>
      <c r="AK310" s="88"/>
      <c r="AL310" s="63" t="str">
        <f>IF(WEEKDAY(Deník!$C310,2)=1,IF(AND(Deník!$R310&gt;=0,Deník!$R310&lt;=1),"BE",Deník!$R310),"")</f>
        <v/>
      </c>
      <c r="AM310" s="13" t="str">
        <f>IF(WEEKDAY(Deník!$C310,2)=2,IF(AND(Deník!$R310&gt;=0,Deník!$R310&lt;=1),"BE",Deník!$R310),"")</f>
        <v/>
      </c>
      <c r="AN310" s="13" t="str">
        <f>IF(WEEKDAY(Deník!$C310,2)=3,IF(AND(Deník!$R310&gt;=0,Deník!$R310&lt;=1),"BE",Deník!$R310),"")</f>
        <v/>
      </c>
      <c r="AO310" s="13" t="str">
        <f>IF(WEEKDAY(Deník!$C310,2)=4,IF(AND(Deník!$R310&gt;=0,Deník!$R310&lt;=1),"BE",Deník!$R310),"")</f>
        <v/>
      </c>
      <c r="AP310" s="60" t="str">
        <f>IF(WEEKDAY(Deník!$C310,2)=5,IF(AND(Deník!$R310&gt;=0,Deník!$R310&lt;=1),"BE",Deník!$R310),"")</f>
        <v/>
      </c>
      <c r="AQ310" s="99"/>
      <c r="AR310" s="100">
        <f>Deník!D310</f>
        <v>0</v>
      </c>
      <c r="AS310" s="63" t="str">
        <f>IF(Deník!$D310&lt;&gt;"",IF(AND(Deník!$D310&gt;=AS$2,Deník!$D310&lt;=AS$3),IF(AND(Deník!$R310&gt;=0,Deník!$R310&lt;=1),"BE",Deník!$R310),""),"")</f>
        <v/>
      </c>
      <c r="AT310" s="63" t="str">
        <f>IF(Deník!$D310&lt;&gt;"",IF(AND(Deník!$D310&gt;=AT$2,Deník!$D310&lt;=AT$3),IF(AND(Deník!$R310&gt;=0,Deník!$R310&lt;=1),"BE",Deník!$R310),""),"")</f>
        <v/>
      </c>
      <c r="AU310" s="63" t="str">
        <f>IF(Deník!$D310&lt;&gt;"",IF(AND(Deník!$D310&gt;=AU$2,Deník!$D310&lt;=AU$3),IF(AND(Deník!$R310&gt;=0,Deník!$R310&lt;=1),"BE",Deník!$R310),""),"")</f>
        <v/>
      </c>
      <c r="AV310" s="63" t="str">
        <f>IF(Deník!$D310&lt;&gt;"",IF(AND(Deník!$D310&gt;=AV$2,Deník!$D310&lt;=AV$3),IF(AND(Deník!$R310&gt;=0,Deník!$R310&lt;=1),"BE",Deník!$R310),""),"")</f>
        <v/>
      </c>
      <c r="AW310" s="63" t="str">
        <f>IF(Deník!$D310&lt;&gt;"",IF(AND(Deník!$D310&gt;=AW$2,Deník!$D310&lt;=AW$3),IF(AND(Deník!$R310&gt;=0,Deník!$R310&lt;=1),"BE",Deník!$R310),""),"")</f>
        <v/>
      </c>
      <c r="AX310" s="63" t="str">
        <f>IF(Deník!$D310&lt;&gt;"",IF(AND(Deník!$D310&gt;=AX$2,Deník!$D310&lt;=AX$3),IF(AND(Deník!$R310&gt;=0,Deník!$R310&lt;=1),"BE",Deník!$R310),""),"")</f>
        <v/>
      </c>
      <c r="AY310" s="63" t="str">
        <f>IF(Deník!$D310&lt;&gt;"",IF(AND(Deník!$D310&gt;=AY$2,Deník!$D310&lt;=AY$3),IF(AND(Deník!$R310&gt;=0,Deník!$R310&lt;=1),"BE",Deník!$R310),""),"")</f>
        <v/>
      </c>
      <c r="AZ310" s="63" t="str">
        <f>IF(Deník!$D310&lt;&gt;"",IF(AND(Deník!$D310&gt;=AZ$2,Deník!$D310&lt;=AZ$3),IF(AND(Deník!$R310&gt;=0,Deník!$R310&lt;=1),"BE",Deník!$R310),""),"")</f>
        <v/>
      </c>
      <c r="BA310" s="63" t="str">
        <f>IF(Deník!$D310&lt;&gt;"",IF(AND(Deník!$D310&gt;=BA$2,Deník!$D310&lt;=BA$3),IF(AND(Deník!$R310&gt;=0,Deník!$R310&lt;=1),"BE",Deník!$R310),""),"")</f>
        <v/>
      </c>
      <c r="BB310" s="63" t="str">
        <f>IF(Deník!$D310&lt;&gt;"",IF(AND(Deník!$D310&gt;=BB$2,Deník!$D310&lt;=BB$3),IF(AND(Deník!$R310&gt;=0,Deník!$R310&lt;=1),"BE",Deník!$R310),""),"")</f>
        <v/>
      </c>
      <c r="BC310" s="71" t="str">
        <f>IF(Deník!$D310&lt;&gt;"",IF(AND(Deník!$D310&gt;=BC$2,Deník!$D310&lt;=BC$3),IF(AND(Deník!$R310&gt;=0,Deník!$R310&lt;=1),"BE",Deník!$R310),""),"")</f>
        <v/>
      </c>
      <c r="BD310" s="20" t="str">
        <f>IF(Deník!$J311="S",(Deník!$M311-Deník!$K311),IF(Deník!$J311="L",(Deník!$K311-Deník!$M311),""))</f>
        <v/>
      </c>
      <c r="BE310" s="20" t="str">
        <f>IF(Deník!$J311="S",(Deník!$K311-Deník!$O311),IF(Deník!$J311="L",(Deník!$O311-Deník!$K311),""))</f>
        <v/>
      </c>
      <c r="BF310" s="20" t="str">
        <f>IF(Deník!$J311="S",(Deník!$K311-Deník!$L311),IF(Deník!$J311="L",(Deník!$L311-Deník!$K311),""))</f>
        <v/>
      </c>
      <c r="BG310" s="20" t="str">
        <f>IF(Deník!$J311="S",(Deník!$K311-Deník!$S311),IF(Deník!$J311="L",(Deník!$S311-Deník!$K311),""))</f>
        <v/>
      </c>
      <c r="BH310" s="20" t="str">
        <f>IF(Deník!$J311="S",(Deník!$K311-Deník!$U311),IF(Deník!$J311="L",(Deník!$U311-Deník!$K311),""))</f>
        <v/>
      </c>
      <c r="BI310" s="20" t="str">
        <f>IF(Deník!$R310&gt;1,Deník!$R310,"")</f>
        <v/>
      </c>
      <c r="BJ310" s="20" t="str">
        <f>IF(Deník!$R310&lt;0,Deník!$R310,"")</f>
        <v/>
      </c>
      <c r="BK310" s="17"/>
      <c r="BM310" s="233" t="str">
        <f>IF(Deník!$R310&lt;&gt;"",IF(Deník!$Y310=Statistika!$F$78,IF(AND(Deník!$R310&gt;=0,Deník!$R310&lt;=1),"BE",Deník!$R310),""),"")</f>
        <v/>
      </c>
      <c r="BN310" s="233" t="str">
        <f>IF(Deník!$R310&lt;&gt;"",IF(Deník!$Y310=Statistika!$F$79,IF(AND(Deník!$R310&gt;=0,Deník!$R310&lt;=1),"BE",Deník!$R310),""),"")</f>
        <v/>
      </c>
      <c r="BO310" s="233" t="str">
        <f>IF(Deník!$R310&lt;&gt;"",IF(Deník!$Y310=Statistika!$F$80,IF(AND(Deník!$R310&gt;=0,Deník!$R310&lt;=1),"BE",Deník!$R310),""),"")</f>
        <v/>
      </c>
      <c r="BP310" s="233" t="str">
        <f>IF(Deník!$R310&lt;&gt;"",IF(Deník!$Y310=Statistika!$F$81,IF(AND(Deník!$R310&gt;=0,Deník!$R310&lt;=1),"BE",Deník!$R310),""),"")</f>
        <v/>
      </c>
      <c r="BQ310" s="233" t="str">
        <f>IF(Deník!$R310&lt;&gt;"",IF(Deník!$Y310=Statistika!$F$82,IF(AND(Deník!$R310&gt;=0,Deník!$R310&lt;=1),"BE",Deník!$R310),""),"")</f>
        <v/>
      </c>
      <c r="BR310" s="233" t="str">
        <f>IF(Deník!$R310&lt;&gt;"",IF(Deník!$Y310=Statistika!$F$83,IF(AND(Deník!$R310&gt;=0,Deník!$R310&lt;=1),"BE",Deník!$R310),""),"")</f>
        <v/>
      </c>
      <c r="BS310" s="233" t="str">
        <f>IF(Deník!$R310&lt;&gt;"",IF(Deník!$Y310=Statistika!$F$84,IF(AND(Deník!$R310&gt;=0,Deník!$R310&lt;=1),"BE",Deník!$R310),""),"")</f>
        <v/>
      </c>
      <c r="BT310" s="233" t="str">
        <f>IF(Deník!$R310&lt;&gt;"",IF(Deník!$Y310=Statistika!$F$85,IF(AND(Deník!$R310&gt;=0,Deník!$R310&lt;=1),"BE",Deník!$R310),""),"")</f>
        <v/>
      </c>
      <c r="BU310" s="233" t="str">
        <f>IF(Deník!$R310&lt;&gt;"",IF(Deník!$Y310=Statistika!$F$86,IF(AND(Deník!$R310&gt;=0,Deník!$R310&lt;=1),"BE",Deník!$R310),""),"")</f>
        <v/>
      </c>
      <c r="BV310" s="233" t="str">
        <f>IF(Deník!$R310&lt;&gt;"",IF(Deník!$Y310=Statistika!$F$87,IF(AND(Deník!$R310&gt;=0,Deník!$R310&lt;=1),"BE",Deník!$R310),""),"")</f>
        <v/>
      </c>
      <c r="BW310" s="233" t="str">
        <f>IF(Deník!$R310&lt;&gt;"",IF(Deník!$Y310=Statistika!$F$88,IF(AND(Deník!$R310&gt;=0,Deník!$R310&lt;=1),"BE",Deník!$R310),""),"")</f>
        <v/>
      </c>
      <c r="BX310" s="233" t="str">
        <f>IF(Deník!$R310&lt;&gt;"",IF(Deník!$Y310=Statistika!$F$89,IF(AND(Deník!$R310&gt;=0,Deník!$R310&lt;=1),"BE",Deník!$R310),""),"")</f>
        <v/>
      </c>
      <c r="BY310" s="233" t="str">
        <f>IF(Deník!$R310&lt;&gt;"",IF(Deník!$Y310=Statistika!$F$90,IF(AND(Deník!$R310&gt;=0,Deník!$R310&lt;=1),"BE",Deník!$R310),""),"")</f>
        <v/>
      </c>
      <c r="BZ310" s="233" t="str">
        <f>IF(Deník!$R310&lt;&gt;"",IF(Deník!$Y310=Statistika!$F$91,IF(AND(Deník!$R310&gt;=0,Deník!$R310&lt;=1),"BE",Deník!$R310),""),"")</f>
        <v/>
      </c>
      <c r="CA310" s="233"/>
      <c r="CB310" s="233" t="str">
        <f>IF(Deník!$R310&lt;&gt;"",IF(Deník!$AB310="SL",IF(AND(Deník!$R310&gt;=0,Deník!$R310&lt;=1),"BE",Deník!$R310),""),"")</f>
        <v/>
      </c>
      <c r="CC310" s="233" t="str">
        <f>IF(Deník!$R310&lt;&gt;"",IF(Deník!$AB310="BE10",IF(AND(Deník!$R310&gt;=0,Deník!$R310&lt;=1),"BE",Deník!$R310),""),"")</f>
        <v/>
      </c>
      <c r="CD310" s="233" t="str">
        <f>IF(Deník!$R310&lt;&gt;"",IF(Deník!$AB310="BE15",IF(AND(Deník!$R310&gt;=0,Deník!$R310&lt;=1),"BE",Deník!$R310),""),"")</f>
        <v/>
      </c>
      <c r="CE310" s="233" t="str">
        <f>IF(Deník!$R310&lt;&gt;"",IF(Deník!$AB310="BE20",IF(AND(Deník!$R310&gt;=0,Deník!$R310&lt;=1),"BE",Deník!$R310),""),"")</f>
        <v/>
      </c>
      <c r="CF310" s="233" t="str">
        <f>IF(Deník!$R310&lt;&gt;"",IF(Deník!$AB310="TP1",IF(AND(Deník!$R310&gt;=0,Deník!$R310&lt;=1),"BE",Deník!$R310),""),"")</f>
        <v/>
      </c>
      <c r="CG310" s="233" t="str">
        <f>IF(Deník!$R310&lt;&gt;"",IF(Deník!$AB310="TP2",IF(AND(Deník!$R310&gt;=0,Deník!$R310&lt;=1),"BE",Deník!$R310),""),"")</f>
        <v/>
      </c>
      <c r="CH310" s="233" t="str">
        <f>IF(Deník!$R310&lt;&gt;"",IF(Deník!$AB310="TP3",IF(AND(Deník!$R310&gt;=0,Deník!$R310&lt;=1),"BE",Deník!$R310),""),"")</f>
        <v/>
      </c>
      <c r="CI310" s="233" t="str">
        <f>IF(Deník!$R310&lt;&gt;"",IF(Deník!$AB310="Trailing SL",IF(AND(Deník!$R310&gt;=0,Deník!$R310&lt;=1),"BE",Deník!$R310),""),"")</f>
        <v/>
      </c>
      <c r="CJ310" s="233" t="str">
        <f>IF(Deník!$R310&lt;&gt;"",IF(Deník!$AB310="Manual",IF(AND(Deník!$R310&gt;=0,Deník!$R310&lt;=1),"BE",Deník!$R310),""),"")</f>
        <v/>
      </c>
      <c r="CK310" s="233"/>
      <c r="CL310" s="233" t="str">
        <f>IF(Deník!$R310&lt;0,IF(Deník!$AC310=Statistika!$F$117,Deník!$R310,""),"")</f>
        <v/>
      </c>
      <c r="CM310" s="233" t="str">
        <f>IF(Deník!$R310&lt;0,IF(Deník!$AC310=Statistika!$F$118,Deník!$R310,""),"")</f>
        <v/>
      </c>
      <c r="CN310" s="233" t="str">
        <f>IF(Deník!$R310&lt;0,IF(Deník!$AC310=Statistika!$F$119,Deník!$R310,""),"")</f>
        <v/>
      </c>
      <c r="CO310" s="233" t="str">
        <f>IF(Deník!$R310&lt;0,IF(Deník!$AC310=Statistika!$F$120,Deník!$R310,""),"")</f>
        <v/>
      </c>
      <c r="CP310" s="233" t="str">
        <f>IF(Deník!$R310&lt;0,IF(Deník!$AC310=Statistika!$F$121,Deník!$R310,""),"")</f>
        <v/>
      </c>
      <c r="CQ310" s="233" t="str">
        <f>IF(Deník!$R310&lt;0,IF(Deník!$AC310=Statistika!$F$122,Deník!$R310,""),"")</f>
        <v/>
      </c>
      <c r="CR310" s="233" t="str">
        <f>IF(Deník!$R310&lt;0,IF(Deník!$AC310=Statistika!$F$123,Deník!$R310,""),"")</f>
        <v/>
      </c>
      <c r="CS310" s="233" t="str">
        <f>IF(Deník!$R310&lt;0,IF(Deník!$AC310=Statistika!$F$124,Deník!$R310,""),"")</f>
        <v/>
      </c>
      <c r="CT310" s="233" t="str">
        <f>IF(Deník!$R310&lt;0,IF(Deník!$AC310=Statistika!$F$125,Deník!$R310,""),"")</f>
        <v/>
      </c>
      <c r="CU310" s="233"/>
      <c r="CV310" s="233" t="str">
        <f>IF(Deník!$R310&lt;0,IF(Deník!$AD310=$CV$2,Deník!$R310,""),"")</f>
        <v/>
      </c>
      <c r="CW310" s="233" t="str">
        <f>IF(Deník!$R310&lt;0,IF(Deník!$AD310=$CW$2,Deník!$R310,""),"")</f>
        <v/>
      </c>
      <c r="CX310" s="233" t="str">
        <f>IF(Deník!$R310&lt;0,IF(Deník!$AD310=$CX$2,Deník!$R310,""),"")</f>
        <v/>
      </c>
      <c r="CY310" s="233" t="str">
        <f>IF(Deník!$R310&lt;0,IF(Deník!$AD310=$CY$2,Deník!$R310,""),"")</f>
        <v/>
      </c>
      <c r="CZ310" s="233" t="str">
        <f>IF(Deník!$R310&lt;0,IF(Deník!$AD310=$CZ$2,Deník!$R310,""),"")</f>
        <v/>
      </c>
      <c r="DL310" s="221">
        <f t="shared" si="14"/>
        <v>93847.029999999984</v>
      </c>
      <c r="DM310" s="220">
        <f t="shared" si="13"/>
        <v>-6.1529700000000132E-2</v>
      </c>
      <c r="DO310" s="50">
        <f>Deník!W311</f>
        <v>0</v>
      </c>
      <c r="DP310" s="102" t="str">
        <f>IF(AND(Deník!W311&gt;0),1,"")</f>
        <v/>
      </c>
      <c r="DQ310" s="102">
        <f>IF(AND(Deník!W311&lt;=0),1,"")</f>
        <v>1</v>
      </c>
      <c r="DR310" s="227"/>
      <c r="DS310" s="228"/>
      <c r="DT310" s="85"/>
      <c r="DU310" s="54">
        <f>IF(MONTH(Deník!$C310)=DU$2,Deník!$W310,"")</f>
        <v>0</v>
      </c>
      <c r="DV310" s="222" t="str">
        <f>IF(MONTH(Deník!$C310)=DV$2,Deník!$W310,"")</f>
        <v/>
      </c>
      <c r="DW310" s="222" t="str">
        <f>IF(MONTH(Deník!$C310)=DW$2,Deník!$W310,"")</f>
        <v/>
      </c>
      <c r="DX310" s="222" t="str">
        <f>IF(MONTH(Deník!$C310)=DX$2,Deník!$W310,"")</f>
        <v/>
      </c>
      <c r="DY310" s="222" t="str">
        <f>IF(MONTH(Deník!$C310)=DY$2,Deník!$W310,"")</f>
        <v/>
      </c>
      <c r="DZ310" s="222" t="str">
        <f>IF(MONTH(Deník!$C310)=DZ$2,Deník!$W310,"")</f>
        <v/>
      </c>
      <c r="EA310" s="222" t="str">
        <f>IF(MONTH(Deník!$C310)=EA$2,Deník!$W310,"")</f>
        <v/>
      </c>
      <c r="EB310" s="222" t="str">
        <f>IF(MONTH(Deník!$C310)=EB$2,Deník!$W310,"")</f>
        <v/>
      </c>
      <c r="EC310" s="222" t="str">
        <f>IF(MONTH(Deník!$C310)=EC$2,Deník!$W310,"")</f>
        <v/>
      </c>
      <c r="ED310" s="222" t="str">
        <f>IF(MONTH(Deník!$C310)=ED$2,Deník!$W310,"")</f>
        <v/>
      </c>
      <c r="EE310" s="222" t="str">
        <f>IF(MONTH(Deník!$C310)=EE$2,Deník!$W310,"")</f>
        <v/>
      </c>
      <c r="EF310" s="222" t="str">
        <f>IF(MONTH(Deník!$C310)=EF$2,Deník!$W310,"")</f>
        <v/>
      </c>
      <c r="EI310" s="600" t="str">
        <f>IF(Deník!$W310&lt;&gt;"",IF(Deník!$B310=Statistika!$F$63,Deník!$W310,""),"")</f>
        <v/>
      </c>
      <c r="EJ310" s="13" t="str">
        <f>IF(Deník!$W310&lt;&gt;"",IF(Deník!$B310=Statistika!$F$64,Deník!$W310,""),"")</f>
        <v/>
      </c>
      <c r="EK310" s="13" t="str">
        <f>IF(Deník!$W310&lt;&gt;"",IF(Deník!$B310=Statistika!$F$65,Deník!$W310,""),"")</f>
        <v/>
      </c>
      <c r="EL310" s="13" t="str">
        <f>IF(Deník!$W310&lt;&gt;"",IF(Deník!$B310=Statistika!$F$66,Deník!$W310,""),"")</f>
        <v/>
      </c>
      <c r="EM310" s="13" t="str">
        <f>IF(Deník!$W310&lt;&gt;"",IF(Deník!$B310=Statistika!$F$67,Deník!$W310,""),"")</f>
        <v/>
      </c>
      <c r="EN310" s="13" t="str">
        <f>IF(Deník!$W310&lt;&gt;"",IF(Deník!$B310=Statistika!$F$68,Deník!$W310,""),"")</f>
        <v/>
      </c>
      <c r="EO310" s="13" t="str">
        <f>IF(Deník!$W310&lt;&gt;"",IF(Deník!$B310=Statistika!$F$69,Deník!$W310,""),"")</f>
        <v/>
      </c>
      <c r="EP310" s="601" t="str">
        <f>IF(Deník!$W310&lt;&gt;"",IF(Deník!$B310=Statistika!$F$70,Deník!$W310,""),"")</f>
        <v/>
      </c>
      <c r="EQ310" s="90"/>
      <c r="ER310" s="63" t="str">
        <f>IF(Deník!$W310&lt;&gt;"",IF(Deník!$J310="L",Deník!$W310,""),"")</f>
        <v/>
      </c>
      <c r="ES310" s="13" t="str">
        <f>IF(Deník!$W310&lt;&gt;"",IF(Deník!$J310="S",Deník!$W310,""),"")</f>
        <v/>
      </c>
      <c r="ET310" s="95"/>
      <c r="EU310" s="88"/>
      <c r="EV310" s="63" t="str">
        <f>IF(WEEKDAY(Deník!$C310,2)=1,Deník!$W310,"")</f>
        <v/>
      </c>
      <c r="EW310" s="13" t="str">
        <f>IF(WEEKDAY(Deník!$C310,2)=2,Deník!$W310,"")</f>
        <v/>
      </c>
      <c r="EX310" s="13" t="str">
        <f>IF(WEEKDAY(Deník!$C310,2)=3,Deník!$W310,"")</f>
        <v/>
      </c>
      <c r="EY310" s="13" t="str">
        <f>IF(WEEKDAY(Deník!$C310,2)=4,Deník!$W310,"")</f>
        <v/>
      </c>
      <c r="EZ310" s="60" t="str">
        <f>IF(WEEKDAY(Deník!$C310,2)=5,Deník!$W310,"")</f>
        <v/>
      </c>
      <c r="FA310" s="99"/>
      <c r="FB310" s="100">
        <f>Deník!D310</f>
        <v>0</v>
      </c>
      <c r="FC310" s="63">
        <f>IF($FB310&lt;&gt;"",IF(AND($FB310&gt;=FC$2,$FB310&lt;=FC$3),Deník!$W310,""))</f>
        <v>0</v>
      </c>
      <c r="FD310" s="63" t="str">
        <f>IF($FB310&lt;&gt;"",IF(AND($FB310&gt;=FD$2,$FB310&lt;=FD$3),Deník!$W310,""))</f>
        <v/>
      </c>
      <c r="FE310" s="63" t="str">
        <f>IF($FB310&lt;&gt;"",IF(AND($FB310&gt;=FE$2,$FB310&lt;=FE$3),Deník!$W310,""))</f>
        <v/>
      </c>
      <c r="FF310" s="63" t="str">
        <f>IF($FB310&lt;&gt;"",IF(AND($FB310&gt;=FF$2,$FB310&lt;=FF$3),Deník!$W310,""))</f>
        <v/>
      </c>
      <c r="FG310" s="63" t="str">
        <f>IF($FB310&lt;&gt;"",IF(AND($FB310&gt;=FG$2,$FB310&lt;=FG$3),Deník!$W310,""))</f>
        <v/>
      </c>
      <c r="FH310" s="63" t="str">
        <f>IF($FB310&lt;&gt;"",IF(AND($FB310&gt;=FH$2,$FB310&lt;=FH$3),Deník!$W310,""))</f>
        <v/>
      </c>
      <c r="FI310" s="63" t="str">
        <f>IF($FB310&lt;&gt;"",IF(AND($FB310&gt;=FI$2,$FB310&lt;=FI$3),Deník!$W310,""))</f>
        <v/>
      </c>
      <c r="FJ310" s="63" t="str">
        <f>IF($FB310&lt;&gt;"",IF(AND($FB310&gt;=FJ$2,$FB310&lt;=FJ$3),Deník!$W310,""))</f>
        <v/>
      </c>
      <c r="FK310" s="63" t="str">
        <f>IF($FB310&lt;&gt;"",IF(AND($FB310&gt;=FK$2,$FB310&lt;=FK$3),Deník!$W310,""))</f>
        <v/>
      </c>
      <c r="FL310" s="63" t="str">
        <f>IF($FB310&lt;&gt;"",IF(AND($FB310&gt;=FL$2,$FB310&lt;=FL$3),Deník!$W310,""))</f>
        <v/>
      </c>
      <c r="FM310" s="63" t="str">
        <f>IF($FB310&lt;&gt;"",IF(AND($FB310&gt;=FM$2,$FB310&lt;=FM$3),Deník!$W310,""))</f>
        <v/>
      </c>
      <c r="FN310" s="13"/>
      <c r="FO310" s="20" t="str">
        <f>IF(Deník!$W310&gt;1,Deník!$W310,"")</f>
        <v/>
      </c>
      <c r="FP310" s="20" t="str">
        <f>IF(Deník!$W310&lt;0,Deník!$W310,"")</f>
        <v/>
      </c>
      <c r="FQ310" s="17"/>
      <c r="FS310" s="233"/>
      <c r="FT310" s="233" t="str">
        <f>IF(Deník!$W310&lt;&gt;"",IF(Deník!$Y310=Statistika!$F$78,Deník!$W310,""),"")</f>
        <v/>
      </c>
      <c r="FU310" s="233" t="str">
        <f>IF(Deník!$W310&lt;&gt;"",IF(Deník!$Y310=Statistika!$F$79,Deník!$W310,""),"")</f>
        <v/>
      </c>
      <c r="FV310" s="233" t="str">
        <f>IF(Deník!$W310&lt;&gt;"",IF(Deník!$Y310=Statistika!$F$80,Deník!$W310,""),"")</f>
        <v/>
      </c>
      <c r="FW310" s="233" t="str">
        <f>IF(Deník!$W310&lt;&gt;"",IF(Deník!$Y310=Statistika!$F$81,Deník!$W310,""),"")</f>
        <v/>
      </c>
      <c r="FX310" s="233" t="str">
        <f>IF(Deník!$W310&lt;&gt;"",IF(Deník!$Y310=Statistika!$F$82,Deník!$W310,""),"")</f>
        <v/>
      </c>
      <c r="FY310" s="233" t="str">
        <f>IF(Deník!$W310&lt;&gt;"",IF(Deník!$Y310=Statistika!$F$83,Deník!$W310,""),"")</f>
        <v/>
      </c>
      <c r="FZ310" s="233" t="str">
        <f>IF(Deník!$W310&lt;&gt;"",IF(Deník!$Y310=Statistika!$F$84,Deník!$W310,""),"")</f>
        <v/>
      </c>
      <c r="GA310" s="233" t="str">
        <f>IF(Deník!$W310&lt;&gt;"",IF(Deník!$Y310=Statistika!$F$85,Deník!$W310,""),"")</f>
        <v/>
      </c>
      <c r="GB310" s="233" t="str">
        <f>IF(Deník!$W310&lt;&gt;"",IF(Deník!$Y310=Statistika!$F$86,Deník!$W310,""),"")</f>
        <v/>
      </c>
      <c r="GC310" s="233" t="str">
        <f>IF(Deník!$W310&lt;&gt;"",IF(Deník!$Y310=Statistika!$F$87,Deník!$W310,""),"")</f>
        <v/>
      </c>
      <c r="GD310" s="233" t="str">
        <f>IF(Deník!$W310&lt;&gt;"",IF(Deník!$Y310=Statistika!$F$88,Deník!$W310,""),"")</f>
        <v/>
      </c>
      <c r="GE310" s="233" t="str">
        <f>IF(Deník!$W310&lt;&gt;"",IF(Deník!$Y310=Statistika!$F$89,Deník!$W310,""),"")</f>
        <v/>
      </c>
      <c r="GF310" s="233" t="str">
        <f>IF(Deník!$W310&lt;&gt;"",IF(Deník!$Y310=Statistika!$F$90,Deník!$W310,""),"")</f>
        <v/>
      </c>
      <c r="GG310" s="233" t="str">
        <f>IF(Deník!$W310&lt;&gt;"",IF(Deník!$Y310=Statistika!$F$91,Deník!$W310,""),"")</f>
        <v/>
      </c>
      <c r="GH310" s="233"/>
      <c r="GI310" s="233" t="str">
        <f>IF(Deník!$W310&lt;&gt;"",IF(Deník!$AB310=Statistika!$L$100,Deník!$W310,""),"")</f>
        <v/>
      </c>
      <c r="GJ310" s="233" t="str">
        <f>IF(Deník!$W310&lt;&gt;"",IF(Deník!$AB310=Statistika!$L$101,Deník!$W310,""),"")</f>
        <v/>
      </c>
      <c r="GK310" s="233" t="str">
        <f>IF(Deník!$W310&lt;&gt;"",IF(Deník!$AB310=Statistika!$L$102,Deník!$W310,""),"")</f>
        <v/>
      </c>
      <c r="GL310" s="233" t="str">
        <f>IF(Deník!$W310&lt;&gt;"",IF(Deník!$AB310=Statistika!$L$103,Deník!$W310,""),"")</f>
        <v/>
      </c>
      <c r="GM310" s="233" t="str">
        <f>IF(Deník!$W310&lt;&gt;"",IF(Deník!$AB310=Statistika!$L$104,Deník!$W310,""),"")</f>
        <v/>
      </c>
      <c r="GN310" s="233" t="str">
        <f>IF(Deník!$W310&lt;&gt;"",IF(Deník!$AB310=Statistika!$L$105,Deník!$W310,""),"")</f>
        <v/>
      </c>
      <c r="GO310" s="233" t="str">
        <f>IF(Deník!$W310&lt;&gt;"",IF(Deník!$AB310=Statistika!$L$106,Deník!$W310,""),"")</f>
        <v/>
      </c>
      <c r="GP310" s="233" t="str">
        <f>IF(Deník!$W310&lt;&gt;"",IF(Deník!$AB310=Statistika!$L$107,Deník!$W310,""),"")</f>
        <v/>
      </c>
      <c r="GQ310" s="233" t="str">
        <f>IF(Deník!$W310&lt;&gt;"",IF(Deník!$AB310=Statistika!$L$108,Deník!$W310,""),"")</f>
        <v/>
      </c>
      <c r="GS310" s="233" t="str">
        <f>IF(Deník!$W310&lt;0,IF(Deník!$AC310=Statistika!$F$117,Deník!$W310,""),"")</f>
        <v/>
      </c>
      <c r="GT310" s="233" t="str">
        <f>IF(Deník!$W310&lt;0,IF(Deník!$AC310=Statistika!$F$118,Deník!$W310,""),"")</f>
        <v/>
      </c>
      <c r="GU310" s="233" t="str">
        <f>IF(Deník!$W310&lt;0,IF(Deník!$AC310=Statistika!$F$119,Deník!$W310,""),"")</f>
        <v/>
      </c>
      <c r="GV310" s="233" t="str">
        <f>IF(Deník!$W310&lt;0,IF(Deník!$AC310=Statistika!$F$120,Deník!$W310,""),"")</f>
        <v/>
      </c>
      <c r="GW310" s="233" t="str">
        <f>IF(Deník!$W310&lt;0,IF(Deník!$AC310=Statistika!$F$121,Deník!$W310,""),"")</f>
        <v/>
      </c>
      <c r="GX310" s="233" t="str">
        <f>IF(Deník!$W310&lt;0,IF(Deník!$AC310=Statistika!$F$122,Deník!$W310,""),"")</f>
        <v/>
      </c>
      <c r="GY310" s="233" t="str">
        <f>IF(Deník!$W310&lt;0,IF(Deník!$AC310=Statistika!$F$123,Deník!$W310,""),"")</f>
        <v/>
      </c>
      <c r="GZ310" s="233" t="str">
        <f>IF(Deník!$W310&lt;0,IF(Deník!$AC310=Statistika!$F$124,Deník!$W310,""),"")</f>
        <v/>
      </c>
      <c r="HA310" s="233" t="str">
        <f>IF(Deník!$W310&lt;0,IF(Deník!$AC310=Statistika!$F$125,Deník!$W310,""),"")</f>
        <v/>
      </c>
      <c r="HC310" s="233" t="str">
        <f>IF(Deník!$W310&lt;0,IF(Deník!$AD310=Statistika!$F$133,Deník!$W310,""),"")</f>
        <v/>
      </c>
      <c r="HD310" s="233" t="str">
        <f>IF(Deník!$W310&lt;0,IF(Deník!$AD310=Statistika!$F$134,Deník!$W310,""),"")</f>
        <v/>
      </c>
      <c r="HE310" s="233" t="str">
        <f>IF(Deník!$W310&lt;0,IF(Deník!$AD310=Statistika!$F$135,Deník!$W310,""),"")</f>
        <v/>
      </c>
      <c r="HF310" s="233" t="str">
        <f>IF(Deník!$W310&lt;0,IF(Deník!$AD310=Statistika!$F$136,Deník!$W310,""),"")</f>
        <v/>
      </c>
      <c r="HG310" s="233" t="str">
        <f>IF(Deník!$W310&lt;0,IF(Deník!$AD310=Statistika!$F$137,Deník!$W310,""),"")</f>
        <v/>
      </c>
      <c r="ID310" s="8">
        <f>Tabulka4[[#This Row],[Sloupec3]]</f>
        <v>0</v>
      </c>
      <c r="IE310" s="17" t="str">
        <f>IF(AND([1]Deník!$C310&gt;='[1]Měsíční shrnutí'!$D$1,[1]Deník!$C310&lt;='[1]Měsíční shrnutí'!$F$1),[1]Deník!$X310,"")</f>
        <v/>
      </c>
    </row>
    <row r="311" spans="1:239">
      <c r="A311" s="8">
        <f>Deník!C312</f>
        <v>0</v>
      </c>
      <c r="B311" s="50" t="str">
        <f>Deník!R312</f>
        <v/>
      </c>
      <c r="C311" s="102" t="str">
        <f>IF(AND(Deník!R312&gt;1,Deník!R312&lt;&gt;""),1,"")</f>
        <v/>
      </c>
      <c r="D311" s="102" t="str">
        <f>IF(AND(Deník!R312&lt;=0,Deník!R312&lt;&gt;""),1,"")</f>
        <v/>
      </c>
      <c r="E311" s="103" t="str">
        <f>IF(AND(Deník!R312&gt;=0,Deník!R312&lt;=1),1,"")</f>
        <v/>
      </c>
      <c r="F311" s="79" t="str">
        <f>IF(Deník!R312&lt;&gt;"",Deník!R312+F310,"")</f>
        <v/>
      </c>
      <c r="G311" s="85"/>
      <c r="H311" s="54" t="str">
        <f>IF(MONTH(Deník!$C311)=H$2,IF(AND(Deník!$R311&gt;=0,Deník!$R311&lt;=1),"BE",Deník!$R311),"")</f>
        <v/>
      </c>
      <c r="I311" s="11" t="str">
        <f>IF(MONTH(Deník!$C311)=I$2,IF(AND(Deník!$R311&gt;=0,Deník!$R311&lt;=1),"BE",Deník!$R311),"")</f>
        <v/>
      </c>
      <c r="J311" s="11" t="str">
        <f>IF(MONTH(Deník!$C311)=J$2,IF(AND(Deník!$R311&gt;=0,Deník!$R311&lt;=1),"BE",Deník!$R311),"")</f>
        <v/>
      </c>
      <c r="K311" s="11" t="str">
        <f>IF(MONTH(Deník!$C311)=K$2,IF(AND(Deník!$R311&gt;=0,Deník!$R311&lt;=1),"BE",Deník!$R311),"")</f>
        <v/>
      </c>
      <c r="L311" s="11" t="str">
        <f>IF(MONTH(Deník!$C311)=L$2,IF(AND(Deník!$R311&gt;=0,Deník!$R311&lt;=1),"BE",Deník!$R311),"")</f>
        <v/>
      </c>
      <c r="M311" s="11" t="str">
        <f>IF(MONTH(Deník!$C311)=M$2,IF(AND(Deník!$R311&gt;=0,Deník!$R311&lt;=1),"BE",Deník!$R311),"")</f>
        <v/>
      </c>
      <c r="N311" s="11" t="str">
        <f>IF(MONTH(Deník!$C311)=N$2,IF(AND(Deník!$R311&gt;=0,Deník!$R311&lt;=1),"BE",Deník!$R311),"")</f>
        <v/>
      </c>
      <c r="O311" s="11" t="str">
        <f>IF(MONTH(Deník!$C311)=O$2,IF(AND(Deník!$R311&gt;=0,Deník!$R311&lt;=1),"BE",Deník!$R311),"")</f>
        <v/>
      </c>
      <c r="P311" s="11" t="str">
        <f>IF(MONTH(Deník!$C311)=P$2,IF(AND(Deník!$R311&gt;=0,Deník!$R311&lt;=1),"BE",Deník!$R311),"")</f>
        <v/>
      </c>
      <c r="Q311" s="11" t="str">
        <f>IF(MONTH(Deník!$C311)=Q$2,IF(AND(Deník!$R311&gt;=0,Deník!$R311&lt;=1),"BE",Deník!$R311),"")</f>
        <v/>
      </c>
      <c r="R311" s="11" t="str">
        <f>IF(MONTH(Deník!$C311)=R$2,IF(AND(Deník!$R311&gt;=0,Deník!$R311&lt;=1),"BE",Deník!$R311),"")</f>
        <v/>
      </c>
      <c r="S311" s="57" t="str">
        <f>IF(MONTH(Deník!$C311)=S$2,IF(AND(Deník!$R311&gt;=0,Deník!$R311&lt;=1),"BE",Deník!$R311),"")</f>
        <v/>
      </c>
      <c r="U311" s="12"/>
      <c r="V311" s="12"/>
      <c r="X311" s="600" t="str">
        <f>IF(Deník!$R311&lt;&gt;"",IF(Deník!$B311=Statistika!$F$63,IF(AND(Deník!$R311&gt;=0,Deník!$R311&lt;=1),"BE",Deník!$R311),""),"")</f>
        <v/>
      </c>
      <c r="Y311" s="13" t="str">
        <f>IF(Deník!$R311&lt;&gt;"",IF(Deník!$B311=Statistika!$F$64,IF(AND(Deník!$R311&gt;=0,Deník!$R311&lt;=1),"BE",Deník!$R311),""),"")</f>
        <v/>
      </c>
      <c r="Z311" s="13" t="str">
        <f>IF(Deník!$R311&lt;&gt;"",IF(Deník!$B311=Statistika!$F$65,IF(AND(Deník!$R311&gt;=0,Deník!$R311&lt;=1),"BE",Deník!$R311),""),"")</f>
        <v/>
      </c>
      <c r="AA311" s="13" t="str">
        <f>IF(Deník!$R311&lt;&gt;"",IF(Deník!$B311=Statistika!$F$66,IF(AND(Deník!$R311&gt;=0,Deník!$R311&lt;=1),"BE",Deník!$R311),""),"")</f>
        <v/>
      </c>
      <c r="AB311" s="13" t="str">
        <f>IF(Deník!$R311&lt;&gt;"",IF(Deník!$B311=Statistika!$F$67,IF(AND(Deník!$R311&gt;=0,Deník!$R311&lt;=1),"BE",Deník!$R311),""),"")</f>
        <v/>
      </c>
      <c r="AC311" s="13" t="str">
        <f>IF(Deník!$R311&lt;&gt;"",IF(Deník!$B311=Statistika!$F$68,IF(AND(Deník!$R311&gt;=0,Deník!$R311&lt;=1),"BE",Deník!$R311),""),"")</f>
        <v/>
      </c>
      <c r="AD311" s="13" t="str">
        <f>IF(Deník!$R311&lt;&gt;"",IF(Deník!$B311=Statistika!$F$69,IF(AND(Deník!$R311&gt;=0,Deník!$R311&lt;=1),"BE",Deník!$R311),""),"")</f>
        <v/>
      </c>
      <c r="AE311" s="601" t="str">
        <f>IF(Deník!$R311&lt;&gt;"",IF(Deník!$B311=Statistika!$F$70,IF(AND(Deník!$R311&gt;=0,Deník!$R311&lt;=1),"BE",Deník!$R311),""),"")</f>
        <v/>
      </c>
      <c r="AF311" s="90"/>
      <c r="AG311" s="63" t="str">
        <f>IF(Deník!$R311&lt;&gt;"",IF(Deník!$J311="L",IF(AND(Deník!$R311&gt;=0,Deník!$R311&lt;=1),"BE",Deník!$R311),""),"")</f>
        <v/>
      </c>
      <c r="AH311" s="13" t="str">
        <f>IF(Deník!$R311&lt;&gt;"",IF(Deník!$J311="S",IF(AND(Deník!$R311&gt;=0,Deník!$R311&lt;=1),"BE",Deník!$R311),""),"")</f>
        <v/>
      </c>
      <c r="AI311" s="95"/>
      <c r="AJ311" s="71" t="str">
        <f>IF(Deník!N312&lt;&gt;"",Deník!N312*-1,"")</f>
        <v/>
      </c>
      <c r="AK311" s="88"/>
      <c r="AL311" s="63" t="str">
        <f>IF(WEEKDAY(Deník!$C311,2)=1,IF(AND(Deník!$R311&gt;=0,Deník!$R311&lt;=1),"BE",Deník!$R311),"")</f>
        <v/>
      </c>
      <c r="AM311" s="13" t="str">
        <f>IF(WEEKDAY(Deník!$C311,2)=2,IF(AND(Deník!$R311&gt;=0,Deník!$R311&lt;=1),"BE",Deník!$R311),"")</f>
        <v/>
      </c>
      <c r="AN311" s="13" t="str">
        <f>IF(WEEKDAY(Deník!$C311,2)=3,IF(AND(Deník!$R311&gt;=0,Deník!$R311&lt;=1),"BE",Deník!$R311),"")</f>
        <v/>
      </c>
      <c r="AO311" s="13" t="str">
        <f>IF(WEEKDAY(Deník!$C311,2)=4,IF(AND(Deník!$R311&gt;=0,Deník!$R311&lt;=1),"BE",Deník!$R311),"")</f>
        <v/>
      </c>
      <c r="AP311" s="60" t="str">
        <f>IF(WEEKDAY(Deník!$C311,2)=5,IF(AND(Deník!$R311&gt;=0,Deník!$R311&lt;=1),"BE",Deník!$R311),"")</f>
        <v/>
      </c>
      <c r="AQ311" s="99"/>
      <c r="AR311" s="100">
        <f>Deník!D311</f>
        <v>0</v>
      </c>
      <c r="AS311" s="63" t="str">
        <f>IF(Deník!$D311&lt;&gt;"",IF(AND(Deník!$D311&gt;=AS$2,Deník!$D311&lt;=AS$3),IF(AND(Deník!$R311&gt;=0,Deník!$R311&lt;=1),"BE",Deník!$R311),""),"")</f>
        <v/>
      </c>
      <c r="AT311" s="63" t="str">
        <f>IF(Deník!$D311&lt;&gt;"",IF(AND(Deník!$D311&gt;=AT$2,Deník!$D311&lt;=AT$3),IF(AND(Deník!$R311&gt;=0,Deník!$R311&lt;=1),"BE",Deník!$R311),""),"")</f>
        <v/>
      </c>
      <c r="AU311" s="63" t="str">
        <f>IF(Deník!$D311&lt;&gt;"",IF(AND(Deník!$D311&gt;=AU$2,Deník!$D311&lt;=AU$3),IF(AND(Deník!$R311&gt;=0,Deník!$R311&lt;=1),"BE",Deník!$R311),""),"")</f>
        <v/>
      </c>
      <c r="AV311" s="63" t="str">
        <f>IF(Deník!$D311&lt;&gt;"",IF(AND(Deník!$D311&gt;=AV$2,Deník!$D311&lt;=AV$3),IF(AND(Deník!$R311&gt;=0,Deník!$R311&lt;=1),"BE",Deník!$R311),""),"")</f>
        <v/>
      </c>
      <c r="AW311" s="63" t="str">
        <f>IF(Deník!$D311&lt;&gt;"",IF(AND(Deník!$D311&gt;=AW$2,Deník!$D311&lt;=AW$3),IF(AND(Deník!$R311&gt;=0,Deník!$R311&lt;=1),"BE",Deník!$R311),""),"")</f>
        <v/>
      </c>
      <c r="AX311" s="63" t="str">
        <f>IF(Deník!$D311&lt;&gt;"",IF(AND(Deník!$D311&gt;=AX$2,Deník!$D311&lt;=AX$3),IF(AND(Deník!$R311&gt;=0,Deník!$R311&lt;=1),"BE",Deník!$R311),""),"")</f>
        <v/>
      </c>
      <c r="AY311" s="63" t="str">
        <f>IF(Deník!$D311&lt;&gt;"",IF(AND(Deník!$D311&gt;=AY$2,Deník!$D311&lt;=AY$3),IF(AND(Deník!$R311&gt;=0,Deník!$R311&lt;=1),"BE",Deník!$R311),""),"")</f>
        <v/>
      </c>
      <c r="AZ311" s="63" t="str">
        <f>IF(Deník!$D311&lt;&gt;"",IF(AND(Deník!$D311&gt;=AZ$2,Deník!$D311&lt;=AZ$3),IF(AND(Deník!$R311&gt;=0,Deník!$R311&lt;=1),"BE",Deník!$R311),""),"")</f>
        <v/>
      </c>
      <c r="BA311" s="63" t="str">
        <f>IF(Deník!$D311&lt;&gt;"",IF(AND(Deník!$D311&gt;=BA$2,Deník!$D311&lt;=BA$3),IF(AND(Deník!$R311&gt;=0,Deník!$R311&lt;=1),"BE",Deník!$R311),""),"")</f>
        <v/>
      </c>
      <c r="BB311" s="63" t="str">
        <f>IF(Deník!$D311&lt;&gt;"",IF(AND(Deník!$D311&gt;=BB$2,Deník!$D311&lt;=BB$3),IF(AND(Deník!$R311&gt;=0,Deník!$R311&lt;=1),"BE",Deník!$R311),""),"")</f>
        <v/>
      </c>
      <c r="BC311" s="71" t="str">
        <f>IF(Deník!$D311&lt;&gt;"",IF(AND(Deník!$D311&gt;=BC$2,Deník!$D311&lt;=BC$3),IF(AND(Deník!$R311&gt;=0,Deník!$R311&lt;=1),"BE",Deník!$R311),""),"")</f>
        <v/>
      </c>
      <c r="BD311" s="20" t="str">
        <f>IF(Deník!$J312="S",(Deník!$M312-Deník!$K312),IF(Deník!$J312="L",(Deník!$K312-Deník!$M312),""))</f>
        <v/>
      </c>
      <c r="BE311" s="20" t="str">
        <f>IF(Deník!$J312="S",(Deník!$K312-Deník!$O312),IF(Deník!$J312="L",(Deník!$O312-Deník!$K312),""))</f>
        <v/>
      </c>
      <c r="BF311" s="20" t="str">
        <f>IF(Deník!$J312="S",(Deník!$K312-Deník!$L312),IF(Deník!$J312="L",(Deník!$L312-Deník!$K312),""))</f>
        <v/>
      </c>
      <c r="BG311" s="20" t="str">
        <f>IF(Deník!$J312="S",(Deník!$K312-Deník!$S312),IF(Deník!$J312="L",(Deník!$S312-Deník!$K312),""))</f>
        <v/>
      </c>
      <c r="BH311" s="20" t="str">
        <f>IF(Deník!$J312="S",(Deník!$K312-Deník!$U312),IF(Deník!$J312="L",(Deník!$U312-Deník!$K312),""))</f>
        <v/>
      </c>
      <c r="BI311" s="20" t="str">
        <f>IF(Deník!$R311&gt;1,Deník!$R311,"")</f>
        <v/>
      </c>
      <c r="BJ311" s="20" t="str">
        <f>IF(Deník!$R311&lt;0,Deník!$R311,"")</f>
        <v/>
      </c>
      <c r="BK311" s="17"/>
      <c r="BM311" s="233" t="str">
        <f>IF(Deník!$R311&lt;&gt;"",IF(Deník!$Y311=Statistika!$F$78,IF(AND(Deník!$R311&gt;=0,Deník!$R311&lt;=1),"BE",Deník!$R311),""),"")</f>
        <v/>
      </c>
      <c r="BN311" s="233" t="str">
        <f>IF(Deník!$R311&lt;&gt;"",IF(Deník!$Y311=Statistika!$F$79,IF(AND(Deník!$R311&gt;=0,Deník!$R311&lt;=1),"BE",Deník!$R311),""),"")</f>
        <v/>
      </c>
      <c r="BO311" s="233" t="str">
        <f>IF(Deník!$R311&lt;&gt;"",IF(Deník!$Y311=Statistika!$F$80,IF(AND(Deník!$R311&gt;=0,Deník!$R311&lt;=1),"BE",Deník!$R311),""),"")</f>
        <v/>
      </c>
      <c r="BP311" s="233" t="str">
        <f>IF(Deník!$R311&lt;&gt;"",IF(Deník!$Y311=Statistika!$F$81,IF(AND(Deník!$R311&gt;=0,Deník!$R311&lt;=1),"BE",Deník!$R311),""),"")</f>
        <v/>
      </c>
      <c r="BQ311" s="233" t="str">
        <f>IF(Deník!$R311&lt;&gt;"",IF(Deník!$Y311=Statistika!$F$82,IF(AND(Deník!$R311&gt;=0,Deník!$R311&lt;=1),"BE",Deník!$R311),""),"")</f>
        <v/>
      </c>
      <c r="BR311" s="233" t="str">
        <f>IF(Deník!$R311&lt;&gt;"",IF(Deník!$Y311=Statistika!$F$83,IF(AND(Deník!$R311&gt;=0,Deník!$R311&lt;=1),"BE",Deník!$R311),""),"")</f>
        <v/>
      </c>
      <c r="BS311" s="233" t="str">
        <f>IF(Deník!$R311&lt;&gt;"",IF(Deník!$Y311=Statistika!$F$84,IF(AND(Deník!$R311&gt;=0,Deník!$R311&lt;=1),"BE",Deník!$R311),""),"")</f>
        <v/>
      </c>
      <c r="BT311" s="233" t="str">
        <f>IF(Deník!$R311&lt;&gt;"",IF(Deník!$Y311=Statistika!$F$85,IF(AND(Deník!$R311&gt;=0,Deník!$R311&lt;=1),"BE",Deník!$R311),""),"")</f>
        <v/>
      </c>
      <c r="BU311" s="233" t="str">
        <f>IF(Deník!$R311&lt;&gt;"",IF(Deník!$Y311=Statistika!$F$86,IF(AND(Deník!$R311&gt;=0,Deník!$R311&lt;=1),"BE",Deník!$R311),""),"")</f>
        <v/>
      </c>
      <c r="BV311" s="233" t="str">
        <f>IF(Deník!$R311&lt;&gt;"",IF(Deník!$Y311=Statistika!$F$87,IF(AND(Deník!$R311&gt;=0,Deník!$R311&lt;=1),"BE",Deník!$R311),""),"")</f>
        <v/>
      </c>
      <c r="BW311" s="233" t="str">
        <f>IF(Deník!$R311&lt;&gt;"",IF(Deník!$Y311=Statistika!$F$88,IF(AND(Deník!$R311&gt;=0,Deník!$R311&lt;=1),"BE",Deník!$R311),""),"")</f>
        <v/>
      </c>
      <c r="BX311" s="233" t="str">
        <f>IF(Deník!$R311&lt;&gt;"",IF(Deník!$Y311=Statistika!$F$89,IF(AND(Deník!$R311&gt;=0,Deník!$R311&lt;=1),"BE",Deník!$R311),""),"")</f>
        <v/>
      </c>
      <c r="BY311" s="233" t="str">
        <f>IF(Deník!$R311&lt;&gt;"",IF(Deník!$Y311=Statistika!$F$90,IF(AND(Deník!$R311&gt;=0,Deník!$R311&lt;=1),"BE",Deník!$R311),""),"")</f>
        <v/>
      </c>
      <c r="BZ311" s="233" t="str">
        <f>IF(Deník!$R311&lt;&gt;"",IF(Deník!$Y311=Statistika!$F$91,IF(AND(Deník!$R311&gt;=0,Deník!$R311&lt;=1),"BE",Deník!$R311),""),"")</f>
        <v/>
      </c>
      <c r="CA311" s="233"/>
      <c r="CB311" s="233" t="str">
        <f>IF(Deník!$R311&lt;&gt;"",IF(Deník!$AB311="SL",IF(AND(Deník!$R311&gt;=0,Deník!$R311&lt;=1),"BE",Deník!$R311),""),"")</f>
        <v/>
      </c>
      <c r="CC311" s="233" t="str">
        <f>IF(Deník!$R311&lt;&gt;"",IF(Deník!$AB311="BE10",IF(AND(Deník!$R311&gt;=0,Deník!$R311&lt;=1),"BE",Deník!$R311),""),"")</f>
        <v/>
      </c>
      <c r="CD311" s="233" t="str">
        <f>IF(Deník!$R311&lt;&gt;"",IF(Deník!$AB311="BE15",IF(AND(Deník!$R311&gt;=0,Deník!$R311&lt;=1),"BE",Deník!$R311),""),"")</f>
        <v/>
      </c>
      <c r="CE311" s="233" t="str">
        <f>IF(Deník!$R311&lt;&gt;"",IF(Deník!$AB311="BE20",IF(AND(Deník!$R311&gt;=0,Deník!$R311&lt;=1),"BE",Deník!$R311),""),"")</f>
        <v/>
      </c>
      <c r="CF311" s="233" t="str">
        <f>IF(Deník!$R311&lt;&gt;"",IF(Deník!$AB311="TP1",IF(AND(Deník!$R311&gt;=0,Deník!$R311&lt;=1),"BE",Deník!$R311),""),"")</f>
        <v/>
      </c>
      <c r="CG311" s="233" t="str">
        <f>IF(Deník!$R311&lt;&gt;"",IF(Deník!$AB311="TP2",IF(AND(Deník!$R311&gt;=0,Deník!$R311&lt;=1),"BE",Deník!$R311),""),"")</f>
        <v/>
      </c>
      <c r="CH311" s="233" t="str">
        <f>IF(Deník!$R311&lt;&gt;"",IF(Deník!$AB311="TP3",IF(AND(Deník!$R311&gt;=0,Deník!$R311&lt;=1),"BE",Deník!$R311),""),"")</f>
        <v/>
      </c>
      <c r="CI311" s="233" t="str">
        <f>IF(Deník!$R311&lt;&gt;"",IF(Deník!$AB311="Trailing SL",IF(AND(Deník!$R311&gt;=0,Deník!$R311&lt;=1),"BE",Deník!$R311),""),"")</f>
        <v/>
      </c>
      <c r="CJ311" s="233" t="str">
        <f>IF(Deník!$R311&lt;&gt;"",IF(Deník!$AB311="Manual",IF(AND(Deník!$R311&gt;=0,Deník!$R311&lt;=1),"BE",Deník!$R311),""),"")</f>
        <v/>
      </c>
      <c r="CK311" s="233"/>
      <c r="CL311" s="233" t="str">
        <f>IF(Deník!$R311&lt;0,IF(Deník!$AC311=Statistika!$F$117,Deník!$R311,""),"")</f>
        <v/>
      </c>
      <c r="CM311" s="233" t="str">
        <f>IF(Deník!$R311&lt;0,IF(Deník!$AC311=Statistika!$F$118,Deník!$R311,""),"")</f>
        <v/>
      </c>
      <c r="CN311" s="233" t="str">
        <f>IF(Deník!$R311&lt;0,IF(Deník!$AC311=Statistika!$F$119,Deník!$R311,""),"")</f>
        <v/>
      </c>
      <c r="CO311" s="233" t="str">
        <f>IF(Deník!$R311&lt;0,IF(Deník!$AC311=Statistika!$F$120,Deník!$R311,""),"")</f>
        <v/>
      </c>
      <c r="CP311" s="233" t="str">
        <f>IF(Deník!$R311&lt;0,IF(Deník!$AC311=Statistika!$F$121,Deník!$R311,""),"")</f>
        <v/>
      </c>
      <c r="CQ311" s="233" t="str">
        <f>IF(Deník!$R311&lt;0,IF(Deník!$AC311=Statistika!$F$122,Deník!$R311,""),"")</f>
        <v/>
      </c>
      <c r="CR311" s="233" t="str">
        <f>IF(Deník!$R311&lt;0,IF(Deník!$AC311=Statistika!$F$123,Deník!$R311,""),"")</f>
        <v/>
      </c>
      <c r="CS311" s="233" t="str">
        <f>IF(Deník!$R311&lt;0,IF(Deník!$AC311=Statistika!$F$124,Deník!$R311,""),"")</f>
        <v/>
      </c>
      <c r="CT311" s="233" t="str">
        <f>IF(Deník!$R311&lt;0,IF(Deník!$AC311=Statistika!$F$125,Deník!$R311,""),"")</f>
        <v/>
      </c>
      <c r="CU311" s="233"/>
      <c r="CV311" s="233" t="str">
        <f>IF(Deník!$R311&lt;0,IF(Deník!$AD311=$CV$2,Deník!$R311,""),"")</f>
        <v/>
      </c>
      <c r="CW311" s="233" t="str">
        <f>IF(Deník!$R311&lt;0,IF(Deník!$AD311=$CW$2,Deník!$R311,""),"")</f>
        <v/>
      </c>
      <c r="CX311" s="233" t="str">
        <f>IF(Deník!$R311&lt;0,IF(Deník!$AD311=$CX$2,Deník!$R311,""),"")</f>
        <v/>
      </c>
      <c r="CY311" s="233" t="str">
        <f>IF(Deník!$R311&lt;0,IF(Deník!$AD311=$CY$2,Deník!$R311,""),"")</f>
        <v/>
      </c>
      <c r="CZ311" s="233" t="str">
        <f>IF(Deník!$R311&lt;0,IF(Deník!$AD311=$CZ$2,Deník!$R311,""),"")</f>
        <v/>
      </c>
      <c r="DL311" s="221">
        <f t="shared" si="14"/>
        <v>93847.029999999984</v>
      </c>
      <c r="DM311" s="220">
        <f t="shared" si="13"/>
        <v>-6.1529700000000132E-2</v>
      </c>
      <c r="DO311" s="50">
        <f>Deník!W312</f>
        <v>0</v>
      </c>
      <c r="DP311" s="102" t="str">
        <f>IF(AND(Deník!W312&gt;0),1,"")</f>
        <v/>
      </c>
      <c r="DQ311" s="102">
        <f>IF(AND(Deník!W312&lt;=0),1,"")</f>
        <v>1</v>
      </c>
      <c r="DR311" s="227"/>
      <c r="DS311" s="228"/>
      <c r="DT311" s="85"/>
      <c r="DU311" s="54">
        <f>IF(MONTH(Deník!$C311)=DU$2,Deník!$W311,"")</f>
        <v>0</v>
      </c>
      <c r="DV311" s="222" t="str">
        <f>IF(MONTH(Deník!$C311)=DV$2,Deník!$W311,"")</f>
        <v/>
      </c>
      <c r="DW311" s="222" t="str">
        <f>IF(MONTH(Deník!$C311)=DW$2,Deník!$W311,"")</f>
        <v/>
      </c>
      <c r="DX311" s="222" t="str">
        <f>IF(MONTH(Deník!$C311)=DX$2,Deník!$W311,"")</f>
        <v/>
      </c>
      <c r="DY311" s="222" t="str">
        <f>IF(MONTH(Deník!$C311)=DY$2,Deník!$W311,"")</f>
        <v/>
      </c>
      <c r="DZ311" s="222" t="str">
        <f>IF(MONTH(Deník!$C311)=DZ$2,Deník!$W311,"")</f>
        <v/>
      </c>
      <c r="EA311" s="222" t="str">
        <f>IF(MONTH(Deník!$C311)=EA$2,Deník!$W311,"")</f>
        <v/>
      </c>
      <c r="EB311" s="222" t="str">
        <f>IF(MONTH(Deník!$C311)=EB$2,Deník!$W311,"")</f>
        <v/>
      </c>
      <c r="EC311" s="222" t="str">
        <f>IF(MONTH(Deník!$C311)=EC$2,Deník!$W311,"")</f>
        <v/>
      </c>
      <c r="ED311" s="222" t="str">
        <f>IF(MONTH(Deník!$C311)=ED$2,Deník!$W311,"")</f>
        <v/>
      </c>
      <c r="EE311" s="222" t="str">
        <f>IF(MONTH(Deník!$C311)=EE$2,Deník!$W311,"")</f>
        <v/>
      </c>
      <c r="EF311" s="222" t="str">
        <f>IF(MONTH(Deník!$C311)=EF$2,Deník!$W311,"")</f>
        <v/>
      </c>
      <c r="EI311" s="600" t="str">
        <f>IF(Deník!$W311&lt;&gt;"",IF(Deník!$B311=Statistika!$F$63,Deník!$W311,""),"")</f>
        <v/>
      </c>
      <c r="EJ311" s="13" t="str">
        <f>IF(Deník!$W311&lt;&gt;"",IF(Deník!$B311=Statistika!$F$64,Deník!$W311,""),"")</f>
        <v/>
      </c>
      <c r="EK311" s="13" t="str">
        <f>IF(Deník!$W311&lt;&gt;"",IF(Deník!$B311=Statistika!$F$65,Deník!$W311,""),"")</f>
        <v/>
      </c>
      <c r="EL311" s="13" t="str">
        <f>IF(Deník!$W311&lt;&gt;"",IF(Deník!$B311=Statistika!$F$66,Deník!$W311,""),"")</f>
        <v/>
      </c>
      <c r="EM311" s="13" t="str">
        <f>IF(Deník!$W311&lt;&gt;"",IF(Deník!$B311=Statistika!$F$67,Deník!$W311,""),"")</f>
        <v/>
      </c>
      <c r="EN311" s="13" t="str">
        <f>IF(Deník!$W311&lt;&gt;"",IF(Deník!$B311=Statistika!$F$68,Deník!$W311,""),"")</f>
        <v/>
      </c>
      <c r="EO311" s="13" t="str">
        <f>IF(Deník!$W311&lt;&gt;"",IF(Deník!$B311=Statistika!$F$69,Deník!$W311,""),"")</f>
        <v/>
      </c>
      <c r="EP311" s="601" t="str">
        <f>IF(Deník!$W311&lt;&gt;"",IF(Deník!$B311=Statistika!$F$70,Deník!$W311,""),"")</f>
        <v/>
      </c>
      <c r="EQ311" s="90"/>
      <c r="ER311" s="63" t="str">
        <f>IF(Deník!$W311&lt;&gt;"",IF(Deník!$J311="L",Deník!$W311,""),"")</f>
        <v/>
      </c>
      <c r="ES311" s="13" t="str">
        <f>IF(Deník!$W311&lt;&gt;"",IF(Deník!$J311="S",Deník!$W311,""),"")</f>
        <v/>
      </c>
      <c r="ET311" s="95"/>
      <c r="EU311" s="88"/>
      <c r="EV311" s="63" t="str">
        <f>IF(WEEKDAY(Deník!$C311,2)=1,Deník!$W311,"")</f>
        <v/>
      </c>
      <c r="EW311" s="13" t="str">
        <f>IF(WEEKDAY(Deník!$C311,2)=2,Deník!$W311,"")</f>
        <v/>
      </c>
      <c r="EX311" s="13" t="str">
        <f>IF(WEEKDAY(Deník!$C311,2)=3,Deník!$W311,"")</f>
        <v/>
      </c>
      <c r="EY311" s="13" t="str">
        <f>IF(WEEKDAY(Deník!$C311,2)=4,Deník!$W311,"")</f>
        <v/>
      </c>
      <c r="EZ311" s="60" t="str">
        <f>IF(WEEKDAY(Deník!$C311,2)=5,Deník!$W311,"")</f>
        <v/>
      </c>
      <c r="FA311" s="99"/>
      <c r="FB311" s="100">
        <f>Deník!D311</f>
        <v>0</v>
      </c>
      <c r="FC311" s="63">
        <f>IF($FB311&lt;&gt;"",IF(AND($FB311&gt;=FC$2,$FB311&lt;=FC$3),Deník!$W311,""))</f>
        <v>0</v>
      </c>
      <c r="FD311" s="63" t="str">
        <f>IF($FB311&lt;&gt;"",IF(AND($FB311&gt;=FD$2,$FB311&lt;=FD$3),Deník!$W311,""))</f>
        <v/>
      </c>
      <c r="FE311" s="63" t="str">
        <f>IF($FB311&lt;&gt;"",IF(AND($FB311&gt;=FE$2,$FB311&lt;=FE$3),Deník!$W311,""))</f>
        <v/>
      </c>
      <c r="FF311" s="63" t="str">
        <f>IF($FB311&lt;&gt;"",IF(AND($FB311&gt;=FF$2,$FB311&lt;=FF$3),Deník!$W311,""))</f>
        <v/>
      </c>
      <c r="FG311" s="63" t="str">
        <f>IF($FB311&lt;&gt;"",IF(AND($FB311&gt;=FG$2,$FB311&lt;=FG$3),Deník!$W311,""))</f>
        <v/>
      </c>
      <c r="FH311" s="63" t="str">
        <f>IF($FB311&lt;&gt;"",IF(AND($FB311&gt;=FH$2,$FB311&lt;=FH$3),Deník!$W311,""))</f>
        <v/>
      </c>
      <c r="FI311" s="63" t="str">
        <f>IF($FB311&lt;&gt;"",IF(AND($FB311&gt;=FI$2,$FB311&lt;=FI$3),Deník!$W311,""))</f>
        <v/>
      </c>
      <c r="FJ311" s="63" t="str">
        <f>IF($FB311&lt;&gt;"",IF(AND($FB311&gt;=FJ$2,$FB311&lt;=FJ$3),Deník!$W311,""))</f>
        <v/>
      </c>
      <c r="FK311" s="63" t="str">
        <f>IF($FB311&lt;&gt;"",IF(AND($FB311&gt;=FK$2,$FB311&lt;=FK$3),Deník!$W311,""))</f>
        <v/>
      </c>
      <c r="FL311" s="63" t="str">
        <f>IF($FB311&lt;&gt;"",IF(AND($FB311&gt;=FL$2,$FB311&lt;=FL$3),Deník!$W311,""))</f>
        <v/>
      </c>
      <c r="FM311" s="63" t="str">
        <f>IF($FB311&lt;&gt;"",IF(AND($FB311&gt;=FM$2,$FB311&lt;=FM$3),Deník!$W311,""))</f>
        <v/>
      </c>
      <c r="FN311" s="13"/>
      <c r="FO311" s="20" t="str">
        <f>IF(Deník!$W311&gt;1,Deník!$W311,"")</f>
        <v/>
      </c>
      <c r="FP311" s="20" t="str">
        <f>IF(Deník!$W311&lt;0,Deník!$W311,"")</f>
        <v/>
      </c>
      <c r="FQ311" s="17"/>
      <c r="FS311" s="233"/>
      <c r="FT311" s="233" t="str">
        <f>IF(Deník!$W311&lt;&gt;"",IF(Deník!$Y311=Statistika!$F$78,Deník!$W311,""),"")</f>
        <v/>
      </c>
      <c r="FU311" s="233" t="str">
        <f>IF(Deník!$W311&lt;&gt;"",IF(Deník!$Y311=Statistika!$F$79,Deník!$W311,""),"")</f>
        <v/>
      </c>
      <c r="FV311" s="233" t="str">
        <f>IF(Deník!$W311&lt;&gt;"",IF(Deník!$Y311=Statistika!$F$80,Deník!$W311,""),"")</f>
        <v/>
      </c>
      <c r="FW311" s="233" t="str">
        <f>IF(Deník!$W311&lt;&gt;"",IF(Deník!$Y311=Statistika!$F$81,Deník!$W311,""),"")</f>
        <v/>
      </c>
      <c r="FX311" s="233" t="str">
        <f>IF(Deník!$W311&lt;&gt;"",IF(Deník!$Y311=Statistika!$F$82,Deník!$W311,""),"")</f>
        <v/>
      </c>
      <c r="FY311" s="233" t="str">
        <f>IF(Deník!$W311&lt;&gt;"",IF(Deník!$Y311=Statistika!$F$83,Deník!$W311,""),"")</f>
        <v/>
      </c>
      <c r="FZ311" s="233" t="str">
        <f>IF(Deník!$W311&lt;&gt;"",IF(Deník!$Y311=Statistika!$F$84,Deník!$W311,""),"")</f>
        <v/>
      </c>
      <c r="GA311" s="233" t="str">
        <f>IF(Deník!$W311&lt;&gt;"",IF(Deník!$Y311=Statistika!$F$85,Deník!$W311,""),"")</f>
        <v/>
      </c>
      <c r="GB311" s="233" t="str">
        <f>IF(Deník!$W311&lt;&gt;"",IF(Deník!$Y311=Statistika!$F$86,Deník!$W311,""),"")</f>
        <v/>
      </c>
      <c r="GC311" s="233" t="str">
        <f>IF(Deník!$W311&lt;&gt;"",IF(Deník!$Y311=Statistika!$F$87,Deník!$W311,""),"")</f>
        <v/>
      </c>
      <c r="GD311" s="233" t="str">
        <f>IF(Deník!$W311&lt;&gt;"",IF(Deník!$Y311=Statistika!$F$88,Deník!$W311,""),"")</f>
        <v/>
      </c>
      <c r="GE311" s="233" t="str">
        <f>IF(Deník!$W311&lt;&gt;"",IF(Deník!$Y311=Statistika!$F$89,Deník!$W311,""),"")</f>
        <v/>
      </c>
      <c r="GF311" s="233" t="str">
        <f>IF(Deník!$W311&lt;&gt;"",IF(Deník!$Y311=Statistika!$F$90,Deník!$W311,""),"")</f>
        <v/>
      </c>
      <c r="GG311" s="233" t="str">
        <f>IF(Deník!$W311&lt;&gt;"",IF(Deník!$Y311=Statistika!$F$91,Deník!$W311,""),"")</f>
        <v/>
      </c>
      <c r="GH311" s="233"/>
      <c r="GI311" s="233" t="str">
        <f>IF(Deník!$W311&lt;&gt;"",IF(Deník!$AB311=Statistika!$L$100,Deník!$W311,""),"")</f>
        <v/>
      </c>
      <c r="GJ311" s="233" t="str">
        <f>IF(Deník!$W311&lt;&gt;"",IF(Deník!$AB311=Statistika!$L$101,Deník!$W311,""),"")</f>
        <v/>
      </c>
      <c r="GK311" s="233" t="str">
        <f>IF(Deník!$W311&lt;&gt;"",IF(Deník!$AB311=Statistika!$L$102,Deník!$W311,""),"")</f>
        <v/>
      </c>
      <c r="GL311" s="233" t="str">
        <f>IF(Deník!$W311&lt;&gt;"",IF(Deník!$AB311=Statistika!$L$103,Deník!$W311,""),"")</f>
        <v/>
      </c>
      <c r="GM311" s="233" t="str">
        <f>IF(Deník!$W311&lt;&gt;"",IF(Deník!$AB311=Statistika!$L$104,Deník!$W311,""),"")</f>
        <v/>
      </c>
      <c r="GN311" s="233" t="str">
        <f>IF(Deník!$W311&lt;&gt;"",IF(Deník!$AB311=Statistika!$L$105,Deník!$W311,""),"")</f>
        <v/>
      </c>
      <c r="GO311" s="233" t="str">
        <f>IF(Deník!$W311&lt;&gt;"",IF(Deník!$AB311=Statistika!$L$106,Deník!$W311,""),"")</f>
        <v/>
      </c>
      <c r="GP311" s="233" t="str">
        <f>IF(Deník!$W311&lt;&gt;"",IF(Deník!$AB311=Statistika!$L$107,Deník!$W311,""),"")</f>
        <v/>
      </c>
      <c r="GQ311" s="233" t="str">
        <f>IF(Deník!$W311&lt;&gt;"",IF(Deník!$AB311=Statistika!$L$108,Deník!$W311,""),"")</f>
        <v/>
      </c>
      <c r="GS311" s="233" t="str">
        <f>IF(Deník!$W311&lt;0,IF(Deník!$AC311=Statistika!$F$117,Deník!$W311,""),"")</f>
        <v/>
      </c>
      <c r="GT311" s="233" t="str">
        <f>IF(Deník!$W311&lt;0,IF(Deník!$AC311=Statistika!$F$118,Deník!$W311,""),"")</f>
        <v/>
      </c>
      <c r="GU311" s="233" t="str">
        <f>IF(Deník!$W311&lt;0,IF(Deník!$AC311=Statistika!$F$119,Deník!$W311,""),"")</f>
        <v/>
      </c>
      <c r="GV311" s="233" t="str">
        <f>IF(Deník!$W311&lt;0,IF(Deník!$AC311=Statistika!$F$120,Deník!$W311,""),"")</f>
        <v/>
      </c>
      <c r="GW311" s="233" t="str">
        <f>IF(Deník!$W311&lt;0,IF(Deník!$AC311=Statistika!$F$121,Deník!$W311,""),"")</f>
        <v/>
      </c>
      <c r="GX311" s="233" t="str">
        <f>IF(Deník!$W311&lt;0,IF(Deník!$AC311=Statistika!$F$122,Deník!$W311,""),"")</f>
        <v/>
      </c>
      <c r="GY311" s="233" t="str">
        <f>IF(Deník!$W311&lt;0,IF(Deník!$AC311=Statistika!$F$123,Deník!$W311,""),"")</f>
        <v/>
      </c>
      <c r="GZ311" s="233" t="str">
        <f>IF(Deník!$W311&lt;0,IF(Deník!$AC311=Statistika!$F$124,Deník!$W311,""),"")</f>
        <v/>
      </c>
      <c r="HA311" s="233" t="str">
        <f>IF(Deník!$W311&lt;0,IF(Deník!$AC311=Statistika!$F$125,Deník!$W311,""),"")</f>
        <v/>
      </c>
      <c r="HC311" s="233" t="str">
        <f>IF(Deník!$W311&lt;0,IF(Deník!$AD311=Statistika!$F$133,Deník!$W311,""),"")</f>
        <v/>
      </c>
      <c r="HD311" s="233" t="str">
        <f>IF(Deník!$W311&lt;0,IF(Deník!$AD311=Statistika!$F$134,Deník!$W311,""),"")</f>
        <v/>
      </c>
      <c r="HE311" s="233" t="str">
        <f>IF(Deník!$W311&lt;0,IF(Deník!$AD311=Statistika!$F$135,Deník!$W311,""),"")</f>
        <v/>
      </c>
      <c r="HF311" s="233" t="str">
        <f>IF(Deník!$W311&lt;0,IF(Deník!$AD311=Statistika!$F$136,Deník!$W311,""),"")</f>
        <v/>
      </c>
      <c r="HG311" s="233" t="str">
        <f>IF(Deník!$W311&lt;0,IF(Deník!$AD311=Statistika!$F$137,Deník!$W311,""),"")</f>
        <v/>
      </c>
      <c r="ID311" s="8">
        <f>Tabulka4[[#This Row],[Sloupec3]]</f>
        <v>0</v>
      </c>
      <c r="IE311" s="17" t="str">
        <f>IF(AND([1]Deník!$C311&gt;='[1]Měsíční shrnutí'!$D$1,[1]Deník!$C311&lt;='[1]Měsíční shrnutí'!$F$1),[1]Deník!$X311,"")</f>
        <v/>
      </c>
    </row>
    <row r="312" spans="1:239">
      <c r="A312" s="8">
        <f>Deník!C313</f>
        <v>0</v>
      </c>
      <c r="B312" s="50" t="str">
        <f>Deník!R313</f>
        <v/>
      </c>
      <c r="C312" s="102" t="str">
        <f>IF(AND(Deník!R313&gt;1,Deník!R313&lt;&gt;""),1,"")</f>
        <v/>
      </c>
      <c r="D312" s="102" t="str">
        <f>IF(AND(Deník!R313&lt;=0,Deník!R313&lt;&gt;""),1,"")</f>
        <v/>
      </c>
      <c r="E312" s="103" t="str">
        <f>IF(AND(Deník!R313&gt;=0,Deník!R313&lt;=1),1,"")</f>
        <v/>
      </c>
      <c r="F312" s="79" t="str">
        <f>IF(Deník!R313&lt;&gt;"",Deník!R313+F311,"")</f>
        <v/>
      </c>
      <c r="G312" s="85"/>
      <c r="H312" s="54" t="str">
        <f>IF(MONTH(Deník!$C312)=H$2,IF(AND(Deník!$R312&gt;=0,Deník!$R312&lt;=1),"BE",Deník!$R312),"")</f>
        <v/>
      </c>
      <c r="I312" s="11" t="str">
        <f>IF(MONTH(Deník!$C312)=I$2,IF(AND(Deník!$R312&gt;=0,Deník!$R312&lt;=1),"BE",Deník!$R312),"")</f>
        <v/>
      </c>
      <c r="J312" s="11" t="str">
        <f>IF(MONTH(Deník!$C312)=J$2,IF(AND(Deník!$R312&gt;=0,Deník!$R312&lt;=1),"BE",Deník!$R312),"")</f>
        <v/>
      </c>
      <c r="K312" s="11" t="str">
        <f>IF(MONTH(Deník!$C312)=K$2,IF(AND(Deník!$R312&gt;=0,Deník!$R312&lt;=1),"BE",Deník!$R312),"")</f>
        <v/>
      </c>
      <c r="L312" s="11" t="str">
        <f>IF(MONTH(Deník!$C312)=L$2,IF(AND(Deník!$R312&gt;=0,Deník!$R312&lt;=1),"BE",Deník!$R312),"")</f>
        <v/>
      </c>
      <c r="M312" s="11" t="str">
        <f>IF(MONTH(Deník!$C312)=M$2,IF(AND(Deník!$R312&gt;=0,Deník!$R312&lt;=1),"BE",Deník!$R312),"")</f>
        <v/>
      </c>
      <c r="N312" s="11" t="str">
        <f>IF(MONTH(Deník!$C312)=N$2,IF(AND(Deník!$R312&gt;=0,Deník!$R312&lt;=1),"BE",Deník!$R312),"")</f>
        <v/>
      </c>
      <c r="O312" s="11" t="str">
        <f>IF(MONTH(Deník!$C312)=O$2,IF(AND(Deník!$R312&gt;=0,Deník!$R312&lt;=1),"BE",Deník!$R312),"")</f>
        <v/>
      </c>
      <c r="P312" s="11" t="str">
        <f>IF(MONTH(Deník!$C312)=P$2,IF(AND(Deník!$R312&gt;=0,Deník!$R312&lt;=1),"BE",Deník!$R312),"")</f>
        <v/>
      </c>
      <c r="Q312" s="11" t="str">
        <f>IF(MONTH(Deník!$C312)=Q$2,IF(AND(Deník!$R312&gt;=0,Deník!$R312&lt;=1),"BE",Deník!$R312),"")</f>
        <v/>
      </c>
      <c r="R312" s="11" t="str">
        <f>IF(MONTH(Deník!$C312)=R$2,IF(AND(Deník!$R312&gt;=0,Deník!$R312&lt;=1),"BE",Deník!$R312),"")</f>
        <v/>
      </c>
      <c r="S312" s="57" t="str">
        <f>IF(MONTH(Deník!$C312)=S$2,IF(AND(Deník!$R312&gt;=0,Deník!$R312&lt;=1),"BE",Deník!$R312),"")</f>
        <v/>
      </c>
      <c r="U312" s="12"/>
      <c r="V312" s="12"/>
      <c r="X312" s="600" t="str">
        <f>IF(Deník!$R312&lt;&gt;"",IF(Deník!$B312=Statistika!$F$63,IF(AND(Deník!$R312&gt;=0,Deník!$R312&lt;=1),"BE",Deník!$R312),""),"")</f>
        <v/>
      </c>
      <c r="Y312" s="13" t="str">
        <f>IF(Deník!$R312&lt;&gt;"",IF(Deník!$B312=Statistika!$F$64,IF(AND(Deník!$R312&gt;=0,Deník!$R312&lt;=1),"BE",Deník!$R312),""),"")</f>
        <v/>
      </c>
      <c r="Z312" s="13" t="str">
        <f>IF(Deník!$R312&lt;&gt;"",IF(Deník!$B312=Statistika!$F$65,IF(AND(Deník!$R312&gt;=0,Deník!$R312&lt;=1),"BE",Deník!$R312),""),"")</f>
        <v/>
      </c>
      <c r="AA312" s="13" t="str">
        <f>IF(Deník!$R312&lt;&gt;"",IF(Deník!$B312=Statistika!$F$66,IF(AND(Deník!$R312&gt;=0,Deník!$R312&lt;=1),"BE",Deník!$R312),""),"")</f>
        <v/>
      </c>
      <c r="AB312" s="13" t="str">
        <f>IF(Deník!$R312&lt;&gt;"",IF(Deník!$B312=Statistika!$F$67,IF(AND(Deník!$R312&gt;=0,Deník!$R312&lt;=1),"BE",Deník!$R312),""),"")</f>
        <v/>
      </c>
      <c r="AC312" s="13" t="str">
        <f>IF(Deník!$R312&lt;&gt;"",IF(Deník!$B312=Statistika!$F$68,IF(AND(Deník!$R312&gt;=0,Deník!$R312&lt;=1),"BE",Deník!$R312),""),"")</f>
        <v/>
      </c>
      <c r="AD312" s="13" t="str">
        <f>IF(Deník!$R312&lt;&gt;"",IF(Deník!$B312=Statistika!$F$69,IF(AND(Deník!$R312&gt;=0,Deník!$R312&lt;=1),"BE",Deník!$R312),""),"")</f>
        <v/>
      </c>
      <c r="AE312" s="601" t="str">
        <f>IF(Deník!$R312&lt;&gt;"",IF(Deník!$B312=Statistika!$F$70,IF(AND(Deník!$R312&gt;=0,Deník!$R312&lt;=1),"BE",Deník!$R312),""),"")</f>
        <v/>
      </c>
      <c r="AF312" s="90"/>
      <c r="AG312" s="63" t="str">
        <f>IF(Deník!$R312&lt;&gt;"",IF(Deník!$J312="L",IF(AND(Deník!$R312&gt;=0,Deník!$R312&lt;=1),"BE",Deník!$R312),""),"")</f>
        <v/>
      </c>
      <c r="AH312" s="13" t="str">
        <f>IF(Deník!$R312&lt;&gt;"",IF(Deník!$J312="S",IF(AND(Deník!$R312&gt;=0,Deník!$R312&lt;=1),"BE",Deník!$R312),""),"")</f>
        <v/>
      </c>
      <c r="AI312" s="95"/>
      <c r="AJ312" s="71" t="str">
        <f>IF(Deník!N313&lt;&gt;"",Deník!N313*-1,"")</f>
        <v/>
      </c>
      <c r="AK312" s="88"/>
      <c r="AL312" s="63" t="str">
        <f>IF(WEEKDAY(Deník!$C312,2)=1,IF(AND(Deník!$R312&gt;=0,Deník!$R312&lt;=1),"BE",Deník!$R312),"")</f>
        <v/>
      </c>
      <c r="AM312" s="13" t="str">
        <f>IF(WEEKDAY(Deník!$C312,2)=2,IF(AND(Deník!$R312&gt;=0,Deník!$R312&lt;=1),"BE",Deník!$R312),"")</f>
        <v/>
      </c>
      <c r="AN312" s="13" t="str">
        <f>IF(WEEKDAY(Deník!$C312,2)=3,IF(AND(Deník!$R312&gt;=0,Deník!$R312&lt;=1),"BE",Deník!$R312),"")</f>
        <v/>
      </c>
      <c r="AO312" s="13" t="str">
        <f>IF(WEEKDAY(Deník!$C312,2)=4,IF(AND(Deník!$R312&gt;=0,Deník!$R312&lt;=1),"BE",Deník!$R312),"")</f>
        <v/>
      </c>
      <c r="AP312" s="60" t="str">
        <f>IF(WEEKDAY(Deník!$C312,2)=5,IF(AND(Deník!$R312&gt;=0,Deník!$R312&lt;=1),"BE",Deník!$R312),"")</f>
        <v/>
      </c>
      <c r="AQ312" s="99"/>
      <c r="AR312" s="100">
        <f>Deník!D312</f>
        <v>0</v>
      </c>
      <c r="AS312" s="63" t="str">
        <f>IF(Deník!$D312&lt;&gt;"",IF(AND(Deník!$D312&gt;=AS$2,Deník!$D312&lt;=AS$3),IF(AND(Deník!$R312&gt;=0,Deník!$R312&lt;=1),"BE",Deník!$R312),""),"")</f>
        <v/>
      </c>
      <c r="AT312" s="63" t="str">
        <f>IF(Deník!$D312&lt;&gt;"",IF(AND(Deník!$D312&gt;=AT$2,Deník!$D312&lt;=AT$3),IF(AND(Deník!$R312&gt;=0,Deník!$R312&lt;=1),"BE",Deník!$R312),""),"")</f>
        <v/>
      </c>
      <c r="AU312" s="63" t="str">
        <f>IF(Deník!$D312&lt;&gt;"",IF(AND(Deník!$D312&gt;=AU$2,Deník!$D312&lt;=AU$3),IF(AND(Deník!$R312&gt;=0,Deník!$R312&lt;=1),"BE",Deník!$R312),""),"")</f>
        <v/>
      </c>
      <c r="AV312" s="63" t="str">
        <f>IF(Deník!$D312&lt;&gt;"",IF(AND(Deník!$D312&gt;=AV$2,Deník!$D312&lt;=AV$3),IF(AND(Deník!$R312&gt;=0,Deník!$R312&lt;=1),"BE",Deník!$R312),""),"")</f>
        <v/>
      </c>
      <c r="AW312" s="63" t="str">
        <f>IF(Deník!$D312&lt;&gt;"",IF(AND(Deník!$D312&gt;=AW$2,Deník!$D312&lt;=AW$3),IF(AND(Deník!$R312&gt;=0,Deník!$R312&lt;=1),"BE",Deník!$R312),""),"")</f>
        <v/>
      </c>
      <c r="AX312" s="63" t="str">
        <f>IF(Deník!$D312&lt;&gt;"",IF(AND(Deník!$D312&gt;=AX$2,Deník!$D312&lt;=AX$3),IF(AND(Deník!$R312&gt;=0,Deník!$R312&lt;=1),"BE",Deník!$R312),""),"")</f>
        <v/>
      </c>
      <c r="AY312" s="63" t="str">
        <f>IF(Deník!$D312&lt;&gt;"",IF(AND(Deník!$D312&gt;=AY$2,Deník!$D312&lt;=AY$3),IF(AND(Deník!$R312&gt;=0,Deník!$R312&lt;=1),"BE",Deník!$R312),""),"")</f>
        <v/>
      </c>
      <c r="AZ312" s="63" t="str">
        <f>IF(Deník!$D312&lt;&gt;"",IF(AND(Deník!$D312&gt;=AZ$2,Deník!$D312&lt;=AZ$3),IF(AND(Deník!$R312&gt;=0,Deník!$R312&lt;=1),"BE",Deník!$R312),""),"")</f>
        <v/>
      </c>
      <c r="BA312" s="63" t="str">
        <f>IF(Deník!$D312&lt;&gt;"",IF(AND(Deník!$D312&gt;=BA$2,Deník!$D312&lt;=BA$3),IF(AND(Deník!$R312&gt;=0,Deník!$R312&lt;=1),"BE",Deník!$R312),""),"")</f>
        <v/>
      </c>
      <c r="BB312" s="63" t="str">
        <f>IF(Deník!$D312&lt;&gt;"",IF(AND(Deník!$D312&gt;=BB$2,Deník!$D312&lt;=BB$3),IF(AND(Deník!$R312&gt;=0,Deník!$R312&lt;=1),"BE",Deník!$R312),""),"")</f>
        <v/>
      </c>
      <c r="BC312" s="71" t="str">
        <f>IF(Deník!$D312&lt;&gt;"",IF(AND(Deník!$D312&gt;=BC$2,Deník!$D312&lt;=BC$3),IF(AND(Deník!$R312&gt;=0,Deník!$R312&lt;=1),"BE",Deník!$R312),""),"")</f>
        <v/>
      </c>
      <c r="BD312" s="20" t="str">
        <f>IF(Deník!$J313="S",(Deník!$M313-Deník!$K313),IF(Deník!$J313="L",(Deník!$K313-Deník!$M313),""))</f>
        <v/>
      </c>
      <c r="BE312" s="20" t="str">
        <f>IF(Deník!$J313="S",(Deník!$K313-Deník!$O313),IF(Deník!$J313="L",(Deník!$O313-Deník!$K313),""))</f>
        <v/>
      </c>
      <c r="BF312" s="20" t="str">
        <f>IF(Deník!$J313="S",(Deník!$K313-Deník!$L313),IF(Deník!$J313="L",(Deník!$L313-Deník!$K313),""))</f>
        <v/>
      </c>
      <c r="BG312" s="20" t="str">
        <f>IF(Deník!$J313="S",(Deník!$K313-Deník!$S313),IF(Deník!$J313="L",(Deník!$S313-Deník!$K313),""))</f>
        <v/>
      </c>
      <c r="BH312" s="20" t="str">
        <f>IF(Deník!$J313="S",(Deník!$K313-Deník!$U313),IF(Deník!$J313="L",(Deník!$U313-Deník!$K313),""))</f>
        <v/>
      </c>
      <c r="BI312" s="20" t="str">
        <f>IF(Deník!$R312&gt;1,Deník!$R312,"")</f>
        <v/>
      </c>
      <c r="BJ312" s="20" t="str">
        <f>IF(Deník!$R312&lt;0,Deník!$R312,"")</f>
        <v/>
      </c>
      <c r="BK312" s="17"/>
      <c r="BM312" s="233" t="str">
        <f>IF(Deník!$R312&lt;&gt;"",IF(Deník!$Y312=Statistika!$F$78,IF(AND(Deník!$R312&gt;=0,Deník!$R312&lt;=1),"BE",Deník!$R312),""),"")</f>
        <v/>
      </c>
      <c r="BN312" s="233" t="str">
        <f>IF(Deník!$R312&lt;&gt;"",IF(Deník!$Y312=Statistika!$F$79,IF(AND(Deník!$R312&gt;=0,Deník!$R312&lt;=1),"BE",Deník!$R312),""),"")</f>
        <v/>
      </c>
      <c r="BO312" s="233" t="str">
        <f>IF(Deník!$R312&lt;&gt;"",IF(Deník!$Y312=Statistika!$F$80,IF(AND(Deník!$R312&gt;=0,Deník!$R312&lt;=1),"BE",Deník!$R312),""),"")</f>
        <v/>
      </c>
      <c r="BP312" s="233" t="str">
        <f>IF(Deník!$R312&lt;&gt;"",IF(Deník!$Y312=Statistika!$F$81,IF(AND(Deník!$R312&gt;=0,Deník!$R312&lt;=1),"BE",Deník!$R312),""),"")</f>
        <v/>
      </c>
      <c r="BQ312" s="233" t="str">
        <f>IF(Deník!$R312&lt;&gt;"",IF(Deník!$Y312=Statistika!$F$82,IF(AND(Deník!$R312&gt;=0,Deník!$R312&lt;=1),"BE",Deník!$R312),""),"")</f>
        <v/>
      </c>
      <c r="BR312" s="233" t="str">
        <f>IF(Deník!$R312&lt;&gt;"",IF(Deník!$Y312=Statistika!$F$83,IF(AND(Deník!$R312&gt;=0,Deník!$R312&lt;=1),"BE",Deník!$R312),""),"")</f>
        <v/>
      </c>
      <c r="BS312" s="233" t="str">
        <f>IF(Deník!$R312&lt;&gt;"",IF(Deník!$Y312=Statistika!$F$84,IF(AND(Deník!$R312&gt;=0,Deník!$R312&lt;=1),"BE",Deník!$R312),""),"")</f>
        <v/>
      </c>
      <c r="BT312" s="233" t="str">
        <f>IF(Deník!$R312&lt;&gt;"",IF(Deník!$Y312=Statistika!$F$85,IF(AND(Deník!$R312&gt;=0,Deník!$R312&lt;=1),"BE",Deník!$R312),""),"")</f>
        <v/>
      </c>
      <c r="BU312" s="233" t="str">
        <f>IF(Deník!$R312&lt;&gt;"",IF(Deník!$Y312=Statistika!$F$86,IF(AND(Deník!$R312&gt;=0,Deník!$R312&lt;=1),"BE",Deník!$R312),""),"")</f>
        <v/>
      </c>
      <c r="BV312" s="233" t="str">
        <f>IF(Deník!$R312&lt;&gt;"",IF(Deník!$Y312=Statistika!$F$87,IF(AND(Deník!$R312&gt;=0,Deník!$R312&lt;=1),"BE",Deník!$R312),""),"")</f>
        <v/>
      </c>
      <c r="BW312" s="233" t="str">
        <f>IF(Deník!$R312&lt;&gt;"",IF(Deník!$Y312=Statistika!$F$88,IF(AND(Deník!$R312&gt;=0,Deník!$R312&lt;=1),"BE",Deník!$R312),""),"")</f>
        <v/>
      </c>
      <c r="BX312" s="233" t="str">
        <f>IF(Deník!$R312&lt;&gt;"",IF(Deník!$Y312=Statistika!$F$89,IF(AND(Deník!$R312&gt;=0,Deník!$R312&lt;=1),"BE",Deník!$R312),""),"")</f>
        <v/>
      </c>
      <c r="BY312" s="233" t="str">
        <f>IF(Deník!$R312&lt;&gt;"",IF(Deník!$Y312=Statistika!$F$90,IF(AND(Deník!$R312&gt;=0,Deník!$R312&lt;=1),"BE",Deník!$R312),""),"")</f>
        <v/>
      </c>
      <c r="BZ312" s="233" t="str">
        <f>IF(Deník!$R312&lt;&gt;"",IF(Deník!$Y312=Statistika!$F$91,IF(AND(Deník!$R312&gt;=0,Deník!$R312&lt;=1),"BE",Deník!$R312),""),"")</f>
        <v/>
      </c>
      <c r="CA312" s="233"/>
      <c r="CB312" s="233" t="str">
        <f>IF(Deník!$R312&lt;&gt;"",IF(Deník!$AB312="SL",IF(AND(Deník!$R312&gt;=0,Deník!$R312&lt;=1),"BE",Deník!$R312),""),"")</f>
        <v/>
      </c>
      <c r="CC312" s="233" t="str">
        <f>IF(Deník!$R312&lt;&gt;"",IF(Deník!$AB312="BE10",IF(AND(Deník!$R312&gt;=0,Deník!$R312&lt;=1),"BE",Deník!$R312),""),"")</f>
        <v/>
      </c>
      <c r="CD312" s="233" t="str">
        <f>IF(Deník!$R312&lt;&gt;"",IF(Deník!$AB312="BE15",IF(AND(Deník!$R312&gt;=0,Deník!$R312&lt;=1),"BE",Deník!$R312),""),"")</f>
        <v/>
      </c>
      <c r="CE312" s="233" t="str">
        <f>IF(Deník!$R312&lt;&gt;"",IF(Deník!$AB312="BE20",IF(AND(Deník!$R312&gt;=0,Deník!$R312&lt;=1),"BE",Deník!$R312),""),"")</f>
        <v/>
      </c>
      <c r="CF312" s="233" t="str">
        <f>IF(Deník!$R312&lt;&gt;"",IF(Deník!$AB312="TP1",IF(AND(Deník!$R312&gt;=0,Deník!$R312&lt;=1),"BE",Deník!$R312),""),"")</f>
        <v/>
      </c>
      <c r="CG312" s="233" t="str">
        <f>IF(Deník!$R312&lt;&gt;"",IF(Deník!$AB312="TP2",IF(AND(Deník!$R312&gt;=0,Deník!$R312&lt;=1),"BE",Deník!$R312),""),"")</f>
        <v/>
      </c>
      <c r="CH312" s="233" t="str">
        <f>IF(Deník!$R312&lt;&gt;"",IF(Deník!$AB312="TP3",IF(AND(Deník!$R312&gt;=0,Deník!$R312&lt;=1),"BE",Deník!$R312),""),"")</f>
        <v/>
      </c>
      <c r="CI312" s="233" t="str">
        <f>IF(Deník!$R312&lt;&gt;"",IF(Deník!$AB312="Trailing SL",IF(AND(Deník!$R312&gt;=0,Deník!$R312&lt;=1),"BE",Deník!$R312),""),"")</f>
        <v/>
      </c>
      <c r="CJ312" s="233" t="str">
        <f>IF(Deník!$R312&lt;&gt;"",IF(Deník!$AB312="Manual",IF(AND(Deník!$R312&gt;=0,Deník!$R312&lt;=1),"BE",Deník!$R312),""),"")</f>
        <v/>
      </c>
      <c r="CK312" s="233"/>
      <c r="CL312" s="233" t="str">
        <f>IF(Deník!$R312&lt;0,IF(Deník!$AC312=Statistika!$F$117,Deník!$R312,""),"")</f>
        <v/>
      </c>
      <c r="CM312" s="233" t="str">
        <f>IF(Deník!$R312&lt;0,IF(Deník!$AC312=Statistika!$F$118,Deník!$R312,""),"")</f>
        <v/>
      </c>
      <c r="CN312" s="233" t="str">
        <f>IF(Deník!$R312&lt;0,IF(Deník!$AC312=Statistika!$F$119,Deník!$R312,""),"")</f>
        <v/>
      </c>
      <c r="CO312" s="233" t="str">
        <f>IF(Deník!$R312&lt;0,IF(Deník!$AC312=Statistika!$F$120,Deník!$R312,""),"")</f>
        <v/>
      </c>
      <c r="CP312" s="233" t="str">
        <f>IF(Deník!$R312&lt;0,IF(Deník!$AC312=Statistika!$F$121,Deník!$R312,""),"")</f>
        <v/>
      </c>
      <c r="CQ312" s="233" t="str">
        <f>IF(Deník!$R312&lt;0,IF(Deník!$AC312=Statistika!$F$122,Deník!$R312,""),"")</f>
        <v/>
      </c>
      <c r="CR312" s="233" t="str">
        <f>IF(Deník!$R312&lt;0,IF(Deník!$AC312=Statistika!$F$123,Deník!$R312,""),"")</f>
        <v/>
      </c>
      <c r="CS312" s="233" t="str">
        <f>IF(Deník!$R312&lt;0,IF(Deník!$AC312=Statistika!$F$124,Deník!$R312,""),"")</f>
        <v/>
      </c>
      <c r="CT312" s="233" t="str">
        <f>IF(Deník!$R312&lt;0,IF(Deník!$AC312=Statistika!$F$125,Deník!$R312,""),"")</f>
        <v/>
      </c>
      <c r="CU312" s="233"/>
      <c r="CV312" s="233" t="str">
        <f>IF(Deník!$R312&lt;0,IF(Deník!$AD312=$CV$2,Deník!$R312,""),"")</f>
        <v/>
      </c>
      <c r="CW312" s="233" t="str">
        <f>IF(Deník!$R312&lt;0,IF(Deník!$AD312=$CW$2,Deník!$R312,""),"")</f>
        <v/>
      </c>
      <c r="CX312" s="233" t="str">
        <f>IF(Deník!$R312&lt;0,IF(Deník!$AD312=$CX$2,Deník!$R312,""),"")</f>
        <v/>
      </c>
      <c r="CY312" s="233" t="str">
        <f>IF(Deník!$R312&lt;0,IF(Deník!$AD312=$CY$2,Deník!$R312,""),"")</f>
        <v/>
      </c>
      <c r="CZ312" s="233" t="str">
        <f>IF(Deník!$R312&lt;0,IF(Deník!$AD312=$CZ$2,Deník!$R312,""),"")</f>
        <v/>
      </c>
      <c r="DL312" s="221">
        <f t="shared" si="14"/>
        <v>93847.029999999984</v>
      </c>
      <c r="DM312" s="220">
        <f t="shared" si="13"/>
        <v>-6.1529700000000132E-2</v>
      </c>
      <c r="DO312" s="50">
        <f>Deník!W313</f>
        <v>0</v>
      </c>
      <c r="DP312" s="102" t="str">
        <f>IF(AND(Deník!W313&gt;0),1,"")</f>
        <v/>
      </c>
      <c r="DQ312" s="102">
        <f>IF(AND(Deník!W313&lt;=0),1,"")</f>
        <v>1</v>
      </c>
      <c r="DR312" s="227"/>
      <c r="DS312" s="228"/>
      <c r="DT312" s="85"/>
      <c r="DU312" s="54">
        <f>IF(MONTH(Deník!$C312)=DU$2,Deník!$W312,"")</f>
        <v>0</v>
      </c>
      <c r="DV312" s="222" t="str">
        <f>IF(MONTH(Deník!$C312)=DV$2,Deník!$W312,"")</f>
        <v/>
      </c>
      <c r="DW312" s="222" t="str">
        <f>IF(MONTH(Deník!$C312)=DW$2,Deník!$W312,"")</f>
        <v/>
      </c>
      <c r="DX312" s="222" t="str">
        <f>IF(MONTH(Deník!$C312)=DX$2,Deník!$W312,"")</f>
        <v/>
      </c>
      <c r="DY312" s="222" t="str">
        <f>IF(MONTH(Deník!$C312)=DY$2,Deník!$W312,"")</f>
        <v/>
      </c>
      <c r="DZ312" s="222" t="str">
        <f>IF(MONTH(Deník!$C312)=DZ$2,Deník!$W312,"")</f>
        <v/>
      </c>
      <c r="EA312" s="222" t="str">
        <f>IF(MONTH(Deník!$C312)=EA$2,Deník!$W312,"")</f>
        <v/>
      </c>
      <c r="EB312" s="222" t="str">
        <f>IF(MONTH(Deník!$C312)=EB$2,Deník!$W312,"")</f>
        <v/>
      </c>
      <c r="EC312" s="222" t="str">
        <f>IF(MONTH(Deník!$C312)=EC$2,Deník!$W312,"")</f>
        <v/>
      </c>
      <c r="ED312" s="222" t="str">
        <f>IF(MONTH(Deník!$C312)=ED$2,Deník!$W312,"")</f>
        <v/>
      </c>
      <c r="EE312" s="222" t="str">
        <f>IF(MONTH(Deník!$C312)=EE$2,Deník!$W312,"")</f>
        <v/>
      </c>
      <c r="EF312" s="222" t="str">
        <f>IF(MONTH(Deník!$C312)=EF$2,Deník!$W312,"")</f>
        <v/>
      </c>
      <c r="EI312" s="600" t="str">
        <f>IF(Deník!$W312&lt;&gt;"",IF(Deník!$B312=Statistika!$F$63,Deník!$W312,""),"")</f>
        <v/>
      </c>
      <c r="EJ312" s="13" t="str">
        <f>IF(Deník!$W312&lt;&gt;"",IF(Deník!$B312=Statistika!$F$64,Deník!$W312,""),"")</f>
        <v/>
      </c>
      <c r="EK312" s="13" t="str">
        <f>IF(Deník!$W312&lt;&gt;"",IF(Deník!$B312=Statistika!$F$65,Deník!$W312,""),"")</f>
        <v/>
      </c>
      <c r="EL312" s="13" t="str">
        <f>IF(Deník!$W312&lt;&gt;"",IF(Deník!$B312=Statistika!$F$66,Deník!$W312,""),"")</f>
        <v/>
      </c>
      <c r="EM312" s="13" t="str">
        <f>IF(Deník!$W312&lt;&gt;"",IF(Deník!$B312=Statistika!$F$67,Deník!$W312,""),"")</f>
        <v/>
      </c>
      <c r="EN312" s="13" t="str">
        <f>IF(Deník!$W312&lt;&gt;"",IF(Deník!$B312=Statistika!$F$68,Deník!$W312,""),"")</f>
        <v/>
      </c>
      <c r="EO312" s="13" t="str">
        <f>IF(Deník!$W312&lt;&gt;"",IF(Deník!$B312=Statistika!$F$69,Deník!$W312,""),"")</f>
        <v/>
      </c>
      <c r="EP312" s="601" t="str">
        <f>IF(Deník!$W312&lt;&gt;"",IF(Deník!$B312=Statistika!$F$70,Deník!$W312,""),"")</f>
        <v/>
      </c>
      <c r="EQ312" s="90"/>
      <c r="ER312" s="63" t="str">
        <f>IF(Deník!$W312&lt;&gt;"",IF(Deník!$J312="L",Deník!$W312,""),"")</f>
        <v/>
      </c>
      <c r="ES312" s="13" t="str">
        <f>IF(Deník!$W312&lt;&gt;"",IF(Deník!$J312="S",Deník!$W312,""),"")</f>
        <v/>
      </c>
      <c r="ET312" s="95"/>
      <c r="EU312" s="88"/>
      <c r="EV312" s="63" t="str">
        <f>IF(WEEKDAY(Deník!$C312,2)=1,Deník!$W312,"")</f>
        <v/>
      </c>
      <c r="EW312" s="13" t="str">
        <f>IF(WEEKDAY(Deník!$C312,2)=2,Deník!$W312,"")</f>
        <v/>
      </c>
      <c r="EX312" s="13" t="str">
        <f>IF(WEEKDAY(Deník!$C312,2)=3,Deník!$W312,"")</f>
        <v/>
      </c>
      <c r="EY312" s="13" t="str">
        <f>IF(WEEKDAY(Deník!$C312,2)=4,Deník!$W312,"")</f>
        <v/>
      </c>
      <c r="EZ312" s="60" t="str">
        <f>IF(WEEKDAY(Deník!$C312,2)=5,Deník!$W312,"")</f>
        <v/>
      </c>
      <c r="FA312" s="99"/>
      <c r="FB312" s="100">
        <f>Deník!D312</f>
        <v>0</v>
      </c>
      <c r="FC312" s="63">
        <f>IF($FB312&lt;&gt;"",IF(AND($FB312&gt;=FC$2,$FB312&lt;=FC$3),Deník!$W312,""))</f>
        <v>0</v>
      </c>
      <c r="FD312" s="63" t="str">
        <f>IF($FB312&lt;&gt;"",IF(AND($FB312&gt;=FD$2,$FB312&lt;=FD$3),Deník!$W312,""))</f>
        <v/>
      </c>
      <c r="FE312" s="63" t="str">
        <f>IF($FB312&lt;&gt;"",IF(AND($FB312&gt;=FE$2,$FB312&lt;=FE$3),Deník!$W312,""))</f>
        <v/>
      </c>
      <c r="FF312" s="63" t="str">
        <f>IF($FB312&lt;&gt;"",IF(AND($FB312&gt;=FF$2,$FB312&lt;=FF$3),Deník!$W312,""))</f>
        <v/>
      </c>
      <c r="FG312" s="63" t="str">
        <f>IF($FB312&lt;&gt;"",IF(AND($FB312&gt;=FG$2,$FB312&lt;=FG$3),Deník!$W312,""))</f>
        <v/>
      </c>
      <c r="FH312" s="63" t="str">
        <f>IF($FB312&lt;&gt;"",IF(AND($FB312&gt;=FH$2,$FB312&lt;=FH$3),Deník!$W312,""))</f>
        <v/>
      </c>
      <c r="FI312" s="63" t="str">
        <f>IF($FB312&lt;&gt;"",IF(AND($FB312&gt;=FI$2,$FB312&lt;=FI$3),Deník!$W312,""))</f>
        <v/>
      </c>
      <c r="FJ312" s="63" t="str">
        <f>IF($FB312&lt;&gt;"",IF(AND($FB312&gt;=FJ$2,$FB312&lt;=FJ$3),Deník!$W312,""))</f>
        <v/>
      </c>
      <c r="FK312" s="63" t="str">
        <f>IF($FB312&lt;&gt;"",IF(AND($FB312&gt;=FK$2,$FB312&lt;=FK$3),Deník!$W312,""))</f>
        <v/>
      </c>
      <c r="FL312" s="63" t="str">
        <f>IF($FB312&lt;&gt;"",IF(AND($FB312&gt;=FL$2,$FB312&lt;=FL$3),Deník!$W312,""))</f>
        <v/>
      </c>
      <c r="FM312" s="63" t="str">
        <f>IF($FB312&lt;&gt;"",IF(AND($FB312&gt;=FM$2,$FB312&lt;=FM$3),Deník!$W312,""))</f>
        <v/>
      </c>
      <c r="FN312" s="13"/>
      <c r="FO312" s="20" t="str">
        <f>IF(Deník!$W312&gt;1,Deník!$W312,"")</f>
        <v/>
      </c>
      <c r="FP312" s="20" t="str">
        <f>IF(Deník!$W312&lt;0,Deník!$W312,"")</f>
        <v/>
      </c>
      <c r="FQ312" s="17"/>
      <c r="FS312" s="233"/>
      <c r="FT312" s="233" t="str">
        <f>IF(Deník!$W312&lt;&gt;"",IF(Deník!$Y312=Statistika!$F$78,Deník!$W312,""),"")</f>
        <v/>
      </c>
      <c r="FU312" s="233" t="str">
        <f>IF(Deník!$W312&lt;&gt;"",IF(Deník!$Y312=Statistika!$F$79,Deník!$W312,""),"")</f>
        <v/>
      </c>
      <c r="FV312" s="233" t="str">
        <f>IF(Deník!$W312&lt;&gt;"",IF(Deník!$Y312=Statistika!$F$80,Deník!$W312,""),"")</f>
        <v/>
      </c>
      <c r="FW312" s="233" t="str">
        <f>IF(Deník!$W312&lt;&gt;"",IF(Deník!$Y312=Statistika!$F$81,Deník!$W312,""),"")</f>
        <v/>
      </c>
      <c r="FX312" s="233" t="str">
        <f>IF(Deník!$W312&lt;&gt;"",IF(Deník!$Y312=Statistika!$F$82,Deník!$W312,""),"")</f>
        <v/>
      </c>
      <c r="FY312" s="233" t="str">
        <f>IF(Deník!$W312&lt;&gt;"",IF(Deník!$Y312=Statistika!$F$83,Deník!$W312,""),"")</f>
        <v/>
      </c>
      <c r="FZ312" s="233" t="str">
        <f>IF(Deník!$W312&lt;&gt;"",IF(Deník!$Y312=Statistika!$F$84,Deník!$W312,""),"")</f>
        <v/>
      </c>
      <c r="GA312" s="233" t="str">
        <f>IF(Deník!$W312&lt;&gt;"",IF(Deník!$Y312=Statistika!$F$85,Deník!$W312,""),"")</f>
        <v/>
      </c>
      <c r="GB312" s="233" t="str">
        <f>IF(Deník!$W312&lt;&gt;"",IF(Deník!$Y312=Statistika!$F$86,Deník!$W312,""),"")</f>
        <v/>
      </c>
      <c r="GC312" s="233" t="str">
        <f>IF(Deník!$W312&lt;&gt;"",IF(Deník!$Y312=Statistika!$F$87,Deník!$W312,""),"")</f>
        <v/>
      </c>
      <c r="GD312" s="233" t="str">
        <f>IF(Deník!$W312&lt;&gt;"",IF(Deník!$Y312=Statistika!$F$88,Deník!$W312,""),"")</f>
        <v/>
      </c>
      <c r="GE312" s="233" t="str">
        <f>IF(Deník!$W312&lt;&gt;"",IF(Deník!$Y312=Statistika!$F$89,Deník!$W312,""),"")</f>
        <v/>
      </c>
      <c r="GF312" s="233" t="str">
        <f>IF(Deník!$W312&lt;&gt;"",IF(Deník!$Y312=Statistika!$F$90,Deník!$W312,""),"")</f>
        <v/>
      </c>
      <c r="GG312" s="233" t="str">
        <f>IF(Deník!$W312&lt;&gt;"",IF(Deník!$Y312=Statistika!$F$91,Deník!$W312,""),"")</f>
        <v/>
      </c>
      <c r="GH312" s="233"/>
      <c r="GI312" s="233" t="str">
        <f>IF(Deník!$W312&lt;&gt;"",IF(Deník!$AB312=Statistika!$L$100,Deník!$W312,""),"")</f>
        <v/>
      </c>
      <c r="GJ312" s="233" t="str">
        <f>IF(Deník!$W312&lt;&gt;"",IF(Deník!$AB312=Statistika!$L$101,Deník!$W312,""),"")</f>
        <v/>
      </c>
      <c r="GK312" s="233" t="str">
        <f>IF(Deník!$W312&lt;&gt;"",IF(Deník!$AB312=Statistika!$L$102,Deník!$W312,""),"")</f>
        <v/>
      </c>
      <c r="GL312" s="233" t="str">
        <f>IF(Deník!$W312&lt;&gt;"",IF(Deník!$AB312=Statistika!$L$103,Deník!$W312,""),"")</f>
        <v/>
      </c>
      <c r="GM312" s="233" t="str">
        <f>IF(Deník!$W312&lt;&gt;"",IF(Deník!$AB312=Statistika!$L$104,Deník!$W312,""),"")</f>
        <v/>
      </c>
      <c r="GN312" s="233" t="str">
        <f>IF(Deník!$W312&lt;&gt;"",IF(Deník!$AB312=Statistika!$L$105,Deník!$W312,""),"")</f>
        <v/>
      </c>
      <c r="GO312" s="233" t="str">
        <f>IF(Deník!$W312&lt;&gt;"",IF(Deník!$AB312=Statistika!$L$106,Deník!$W312,""),"")</f>
        <v/>
      </c>
      <c r="GP312" s="233" t="str">
        <f>IF(Deník!$W312&lt;&gt;"",IF(Deník!$AB312=Statistika!$L$107,Deník!$W312,""),"")</f>
        <v/>
      </c>
      <c r="GQ312" s="233" t="str">
        <f>IF(Deník!$W312&lt;&gt;"",IF(Deník!$AB312=Statistika!$L$108,Deník!$W312,""),"")</f>
        <v/>
      </c>
      <c r="GS312" s="233" t="str">
        <f>IF(Deník!$W312&lt;0,IF(Deník!$AC312=Statistika!$F$117,Deník!$W312,""),"")</f>
        <v/>
      </c>
      <c r="GT312" s="233" t="str">
        <f>IF(Deník!$W312&lt;0,IF(Deník!$AC312=Statistika!$F$118,Deník!$W312,""),"")</f>
        <v/>
      </c>
      <c r="GU312" s="233" t="str">
        <f>IF(Deník!$W312&lt;0,IF(Deník!$AC312=Statistika!$F$119,Deník!$W312,""),"")</f>
        <v/>
      </c>
      <c r="GV312" s="233" t="str">
        <f>IF(Deník!$W312&lt;0,IF(Deník!$AC312=Statistika!$F$120,Deník!$W312,""),"")</f>
        <v/>
      </c>
      <c r="GW312" s="233" t="str">
        <f>IF(Deník!$W312&lt;0,IF(Deník!$AC312=Statistika!$F$121,Deník!$W312,""),"")</f>
        <v/>
      </c>
      <c r="GX312" s="233" t="str">
        <f>IF(Deník!$W312&lt;0,IF(Deník!$AC312=Statistika!$F$122,Deník!$W312,""),"")</f>
        <v/>
      </c>
      <c r="GY312" s="233" t="str">
        <f>IF(Deník!$W312&lt;0,IF(Deník!$AC312=Statistika!$F$123,Deník!$W312,""),"")</f>
        <v/>
      </c>
      <c r="GZ312" s="233" t="str">
        <f>IF(Deník!$W312&lt;0,IF(Deník!$AC312=Statistika!$F$124,Deník!$W312,""),"")</f>
        <v/>
      </c>
      <c r="HA312" s="233" t="str">
        <f>IF(Deník!$W312&lt;0,IF(Deník!$AC312=Statistika!$F$125,Deník!$W312,""),"")</f>
        <v/>
      </c>
      <c r="HC312" s="233" t="str">
        <f>IF(Deník!$W312&lt;0,IF(Deník!$AD312=Statistika!$F$133,Deník!$W312,""),"")</f>
        <v/>
      </c>
      <c r="HD312" s="233" t="str">
        <f>IF(Deník!$W312&lt;0,IF(Deník!$AD312=Statistika!$F$134,Deník!$W312,""),"")</f>
        <v/>
      </c>
      <c r="HE312" s="233" t="str">
        <f>IF(Deník!$W312&lt;0,IF(Deník!$AD312=Statistika!$F$135,Deník!$W312,""),"")</f>
        <v/>
      </c>
      <c r="HF312" s="233" t="str">
        <f>IF(Deník!$W312&lt;0,IF(Deník!$AD312=Statistika!$F$136,Deník!$W312,""),"")</f>
        <v/>
      </c>
      <c r="HG312" s="233" t="str">
        <f>IF(Deník!$W312&lt;0,IF(Deník!$AD312=Statistika!$F$137,Deník!$W312,""),"")</f>
        <v/>
      </c>
      <c r="ID312" s="8">
        <f>Tabulka4[[#This Row],[Sloupec3]]</f>
        <v>0</v>
      </c>
      <c r="IE312" s="17" t="str">
        <f>IF(AND([1]Deník!$C312&gt;='[1]Měsíční shrnutí'!$D$1,[1]Deník!$C312&lt;='[1]Měsíční shrnutí'!$F$1),[1]Deník!$X312,"")</f>
        <v/>
      </c>
    </row>
    <row r="313" spans="1:239">
      <c r="A313" s="8">
        <f>Deník!C314</f>
        <v>0</v>
      </c>
      <c r="B313" s="50" t="str">
        <f>Deník!R314</f>
        <v/>
      </c>
      <c r="C313" s="102" t="str">
        <f>IF(AND(Deník!R314&gt;1,Deník!R314&lt;&gt;""),1,"")</f>
        <v/>
      </c>
      <c r="D313" s="102" t="str">
        <f>IF(AND(Deník!R314&lt;=0,Deník!R314&lt;&gt;""),1,"")</f>
        <v/>
      </c>
      <c r="E313" s="103" t="str">
        <f>IF(AND(Deník!R314&gt;=0,Deník!R314&lt;=1),1,"")</f>
        <v/>
      </c>
      <c r="F313" s="79" t="str">
        <f>IF(Deník!R314&lt;&gt;"",Deník!R314+F312,"")</f>
        <v/>
      </c>
      <c r="G313" s="85"/>
      <c r="H313" s="54" t="str">
        <f>IF(MONTH(Deník!$C313)=H$2,IF(AND(Deník!$R313&gt;=0,Deník!$R313&lt;=1),"BE",Deník!$R313),"")</f>
        <v/>
      </c>
      <c r="I313" s="11" t="str">
        <f>IF(MONTH(Deník!$C313)=I$2,IF(AND(Deník!$R313&gt;=0,Deník!$R313&lt;=1),"BE",Deník!$R313),"")</f>
        <v/>
      </c>
      <c r="J313" s="11" t="str">
        <f>IF(MONTH(Deník!$C313)=J$2,IF(AND(Deník!$R313&gt;=0,Deník!$R313&lt;=1),"BE",Deník!$R313),"")</f>
        <v/>
      </c>
      <c r="K313" s="11" t="str">
        <f>IF(MONTH(Deník!$C313)=K$2,IF(AND(Deník!$R313&gt;=0,Deník!$R313&lt;=1),"BE",Deník!$R313),"")</f>
        <v/>
      </c>
      <c r="L313" s="11" t="str">
        <f>IF(MONTH(Deník!$C313)=L$2,IF(AND(Deník!$R313&gt;=0,Deník!$R313&lt;=1),"BE",Deník!$R313),"")</f>
        <v/>
      </c>
      <c r="M313" s="11" t="str">
        <f>IF(MONTH(Deník!$C313)=M$2,IF(AND(Deník!$R313&gt;=0,Deník!$R313&lt;=1),"BE",Deník!$R313),"")</f>
        <v/>
      </c>
      <c r="N313" s="11" t="str">
        <f>IF(MONTH(Deník!$C313)=N$2,IF(AND(Deník!$R313&gt;=0,Deník!$R313&lt;=1),"BE",Deník!$R313),"")</f>
        <v/>
      </c>
      <c r="O313" s="11" t="str">
        <f>IF(MONTH(Deník!$C313)=O$2,IF(AND(Deník!$R313&gt;=0,Deník!$R313&lt;=1),"BE",Deník!$R313),"")</f>
        <v/>
      </c>
      <c r="P313" s="11" t="str">
        <f>IF(MONTH(Deník!$C313)=P$2,IF(AND(Deník!$R313&gt;=0,Deník!$R313&lt;=1),"BE",Deník!$R313),"")</f>
        <v/>
      </c>
      <c r="Q313" s="11" t="str">
        <f>IF(MONTH(Deník!$C313)=Q$2,IF(AND(Deník!$R313&gt;=0,Deník!$R313&lt;=1),"BE",Deník!$R313),"")</f>
        <v/>
      </c>
      <c r="R313" s="11" t="str">
        <f>IF(MONTH(Deník!$C313)=R$2,IF(AND(Deník!$R313&gt;=0,Deník!$R313&lt;=1),"BE",Deník!$R313),"")</f>
        <v/>
      </c>
      <c r="S313" s="57" t="str">
        <f>IF(MONTH(Deník!$C313)=S$2,IF(AND(Deník!$R313&gt;=0,Deník!$R313&lt;=1),"BE",Deník!$R313),"")</f>
        <v/>
      </c>
      <c r="U313" s="12"/>
      <c r="V313" s="12"/>
      <c r="X313" s="600" t="str">
        <f>IF(Deník!$R313&lt;&gt;"",IF(Deník!$B313=Statistika!$F$63,IF(AND(Deník!$R313&gt;=0,Deník!$R313&lt;=1),"BE",Deník!$R313),""),"")</f>
        <v/>
      </c>
      <c r="Y313" s="13" t="str">
        <f>IF(Deník!$R313&lt;&gt;"",IF(Deník!$B313=Statistika!$F$64,IF(AND(Deník!$R313&gt;=0,Deník!$R313&lt;=1),"BE",Deník!$R313),""),"")</f>
        <v/>
      </c>
      <c r="Z313" s="13" t="str">
        <f>IF(Deník!$R313&lt;&gt;"",IF(Deník!$B313=Statistika!$F$65,IF(AND(Deník!$R313&gt;=0,Deník!$R313&lt;=1),"BE",Deník!$R313),""),"")</f>
        <v/>
      </c>
      <c r="AA313" s="13" t="str">
        <f>IF(Deník!$R313&lt;&gt;"",IF(Deník!$B313=Statistika!$F$66,IF(AND(Deník!$R313&gt;=0,Deník!$R313&lt;=1),"BE",Deník!$R313),""),"")</f>
        <v/>
      </c>
      <c r="AB313" s="13" t="str">
        <f>IF(Deník!$R313&lt;&gt;"",IF(Deník!$B313=Statistika!$F$67,IF(AND(Deník!$R313&gt;=0,Deník!$R313&lt;=1),"BE",Deník!$R313),""),"")</f>
        <v/>
      </c>
      <c r="AC313" s="13" t="str">
        <f>IF(Deník!$R313&lt;&gt;"",IF(Deník!$B313=Statistika!$F$68,IF(AND(Deník!$R313&gt;=0,Deník!$R313&lt;=1),"BE",Deník!$R313),""),"")</f>
        <v/>
      </c>
      <c r="AD313" s="13" t="str">
        <f>IF(Deník!$R313&lt;&gt;"",IF(Deník!$B313=Statistika!$F$69,IF(AND(Deník!$R313&gt;=0,Deník!$R313&lt;=1),"BE",Deník!$R313),""),"")</f>
        <v/>
      </c>
      <c r="AE313" s="601" t="str">
        <f>IF(Deník!$R313&lt;&gt;"",IF(Deník!$B313=Statistika!$F$70,IF(AND(Deník!$R313&gt;=0,Deník!$R313&lt;=1),"BE",Deník!$R313),""),"")</f>
        <v/>
      </c>
      <c r="AF313" s="90"/>
      <c r="AG313" s="63" t="str">
        <f>IF(Deník!$R313&lt;&gt;"",IF(Deník!$J313="L",IF(AND(Deník!$R313&gt;=0,Deník!$R313&lt;=1),"BE",Deník!$R313),""),"")</f>
        <v/>
      </c>
      <c r="AH313" s="13" t="str">
        <f>IF(Deník!$R313&lt;&gt;"",IF(Deník!$J313="S",IF(AND(Deník!$R313&gt;=0,Deník!$R313&lt;=1),"BE",Deník!$R313),""),"")</f>
        <v/>
      </c>
      <c r="AI313" s="95"/>
      <c r="AJ313" s="71" t="str">
        <f>IF(Deník!N314&lt;&gt;"",Deník!N314*-1,"")</f>
        <v/>
      </c>
      <c r="AK313" s="88"/>
      <c r="AL313" s="63" t="str">
        <f>IF(WEEKDAY(Deník!$C313,2)=1,IF(AND(Deník!$R313&gt;=0,Deník!$R313&lt;=1),"BE",Deník!$R313),"")</f>
        <v/>
      </c>
      <c r="AM313" s="13" t="str">
        <f>IF(WEEKDAY(Deník!$C313,2)=2,IF(AND(Deník!$R313&gt;=0,Deník!$R313&lt;=1),"BE",Deník!$R313),"")</f>
        <v/>
      </c>
      <c r="AN313" s="13" t="str">
        <f>IF(WEEKDAY(Deník!$C313,2)=3,IF(AND(Deník!$R313&gt;=0,Deník!$R313&lt;=1),"BE",Deník!$R313),"")</f>
        <v/>
      </c>
      <c r="AO313" s="13" t="str">
        <f>IF(WEEKDAY(Deník!$C313,2)=4,IF(AND(Deník!$R313&gt;=0,Deník!$R313&lt;=1),"BE",Deník!$R313),"")</f>
        <v/>
      </c>
      <c r="AP313" s="60" t="str">
        <f>IF(WEEKDAY(Deník!$C313,2)=5,IF(AND(Deník!$R313&gt;=0,Deník!$R313&lt;=1),"BE",Deník!$R313),"")</f>
        <v/>
      </c>
      <c r="AQ313" s="99"/>
      <c r="AR313" s="100">
        <f>Deník!D313</f>
        <v>0</v>
      </c>
      <c r="AS313" s="63" t="str">
        <f>IF(Deník!$D313&lt;&gt;"",IF(AND(Deník!$D313&gt;=AS$2,Deník!$D313&lt;=AS$3),IF(AND(Deník!$R313&gt;=0,Deník!$R313&lt;=1),"BE",Deník!$R313),""),"")</f>
        <v/>
      </c>
      <c r="AT313" s="63" t="str">
        <f>IF(Deník!$D313&lt;&gt;"",IF(AND(Deník!$D313&gt;=AT$2,Deník!$D313&lt;=AT$3),IF(AND(Deník!$R313&gt;=0,Deník!$R313&lt;=1),"BE",Deník!$R313),""),"")</f>
        <v/>
      </c>
      <c r="AU313" s="63" t="str">
        <f>IF(Deník!$D313&lt;&gt;"",IF(AND(Deník!$D313&gt;=AU$2,Deník!$D313&lt;=AU$3),IF(AND(Deník!$R313&gt;=0,Deník!$R313&lt;=1),"BE",Deník!$R313),""),"")</f>
        <v/>
      </c>
      <c r="AV313" s="63" t="str">
        <f>IF(Deník!$D313&lt;&gt;"",IF(AND(Deník!$D313&gt;=AV$2,Deník!$D313&lt;=AV$3),IF(AND(Deník!$R313&gt;=0,Deník!$R313&lt;=1),"BE",Deník!$R313),""),"")</f>
        <v/>
      </c>
      <c r="AW313" s="63" t="str">
        <f>IF(Deník!$D313&lt;&gt;"",IF(AND(Deník!$D313&gt;=AW$2,Deník!$D313&lt;=AW$3),IF(AND(Deník!$R313&gt;=0,Deník!$R313&lt;=1),"BE",Deník!$R313),""),"")</f>
        <v/>
      </c>
      <c r="AX313" s="63" t="str">
        <f>IF(Deník!$D313&lt;&gt;"",IF(AND(Deník!$D313&gt;=AX$2,Deník!$D313&lt;=AX$3),IF(AND(Deník!$R313&gt;=0,Deník!$R313&lt;=1),"BE",Deník!$R313),""),"")</f>
        <v/>
      </c>
      <c r="AY313" s="63" t="str">
        <f>IF(Deník!$D313&lt;&gt;"",IF(AND(Deník!$D313&gt;=AY$2,Deník!$D313&lt;=AY$3),IF(AND(Deník!$R313&gt;=0,Deník!$R313&lt;=1),"BE",Deník!$R313),""),"")</f>
        <v/>
      </c>
      <c r="AZ313" s="63" t="str">
        <f>IF(Deník!$D313&lt;&gt;"",IF(AND(Deník!$D313&gt;=AZ$2,Deník!$D313&lt;=AZ$3),IF(AND(Deník!$R313&gt;=0,Deník!$R313&lt;=1),"BE",Deník!$R313),""),"")</f>
        <v/>
      </c>
      <c r="BA313" s="63" t="str">
        <f>IF(Deník!$D313&lt;&gt;"",IF(AND(Deník!$D313&gt;=BA$2,Deník!$D313&lt;=BA$3),IF(AND(Deník!$R313&gt;=0,Deník!$R313&lt;=1),"BE",Deník!$R313),""),"")</f>
        <v/>
      </c>
      <c r="BB313" s="63" t="str">
        <f>IF(Deník!$D313&lt;&gt;"",IF(AND(Deník!$D313&gt;=BB$2,Deník!$D313&lt;=BB$3),IF(AND(Deník!$R313&gt;=0,Deník!$R313&lt;=1),"BE",Deník!$R313),""),"")</f>
        <v/>
      </c>
      <c r="BC313" s="71" t="str">
        <f>IF(Deník!$D313&lt;&gt;"",IF(AND(Deník!$D313&gt;=BC$2,Deník!$D313&lt;=BC$3),IF(AND(Deník!$R313&gt;=0,Deník!$R313&lt;=1),"BE",Deník!$R313),""),"")</f>
        <v/>
      </c>
      <c r="BD313" s="20" t="str">
        <f>IF(Deník!$J314="S",(Deník!$M314-Deník!$K314),IF(Deník!$J314="L",(Deník!$K314-Deník!$M314),""))</f>
        <v/>
      </c>
      <c r="BE313" s="20" t="str">
        <f>IF(Deník!$J314="S",(Deník!$K314-Deník!$O314),IF(Deník!$J314="L",(Deník!$O314-Deník!$K314),""))</f>
        <v/>
      </c>
      <c r="BF313" s="20" t="str">
        <f>IF(Deník!$J314="S",(Deník!$K314-Deník!$L314),IF(Deník!$J314="L",(Deník!$L314-Deník!$K314),""))</f>
        <v/>
      </c>
      <c r="BG313" s="20" t="str">
        <f>IF(Deník!$J314="S",(Deník!$K314-Deník!$S314),IF(Deník!$J314="L",(Deník!$S314-Deník!$K314),""))</f>
        <v/>
      </c>
      <c r="BH313" s="20" t="str">
        <f>IF(Deník!$J314="S",(Deník!$K314-Deník!$U314),IF(Deník!$J314="L",(Deník!$U314-Deník!$K314),""))</f>
        <v/>
      </c>
      <c r="BI313" s="20" t="str">
        <f>IF(Deník!$R313&gt;1,Deník!$R313,"")</f>
        <v/>
      </c>
      <c r="BJ313" s="20" t="str">
        <f>IF(Deník!$R313&lt;0,Deník!$R313,"")</f>
        <v/>
      </c>
      <c r="BK313" s="17"/>
      <c r="BM313" s="233" t="str">
        <f>IF(Deník!$R313&lt;&gt;"",IF(Deník!$Y313=Statistika!$F$78,IF(AND(Deník!$R313&gt;=0,Deník!$R313&lt;=1),"BE",Deník!$R313),""),"")</f>
        <v/>
      </c>
      <c r="BN313" s="233" t="str">
        <f>IF(Deník!$R313&lt;&gt;"",IF(Deník!$Y313=Statistika!$F$79,IF(AND(Deník!$R313&gt;=0,Deník!$R313&lt;=1),"BE",Deník!$R313),""),"")</f>
        <v/>
      </c>
      <c r="BO313" s="233" t="str">
        <f>IF(Deník!$R313&lt;&gt;"",IF(Deník!$Y313=Statistika!$F$80,IF(AND(Deník!$R313&gt;=0,Deník!$R313&lt;=1),"BE",Deník!$R313),""),"")</f>
        <v/>
      </c>
      <c r="BP313" s="233" t="str">
        <f>IF(Deník!$R313&lt;&gt;"",IF(Deník!$Y313=Statistika!$F$81,IF(AND(Deník!$R313&gt;=0,Deník!$R313&lt;=1),"BE",Deník!$R313),""),"")</f>
        <v/>
      </c>
      <c r="BQ313" s="233" t="str">
        <f>IF(Deník!$R313&lt;&gt;"",IF(Deník!$Y313=Statistika!$F$82,IF(AND(Deník!$R313&gt;=0,Deník!$R313&lt;=1),"BE",Deník!$R313),""),"")</f>
        <v/>
      </c>
      <c r="BR313" s="233" t="str">
        <f>IF(Deník!$R313&lt;&gt;"",IF(Deník!$Y313=Statistika!$F$83,IF(AND(Deník!$R313&gt;=0,Deník!$R313&lt;=1),"BE",Deník!$R313),""),"")</f>
        <v/>
      </c>
      <c r="BS313" s="233" t="str">
        <f>IF(Deník!$R313&lt;&gt;"",IF(Deník!$Y313=Statistika!$F$84,IF(AND(Deník!$R313&gt;=0,Deník!$R313&lt;=1),"BE",Deník!$R313),""),"")</f>
        <v/>
      </c>
      <c r="BT313" s="233" t="str">
        <f>IF(Deník!$R313&lt;&gt;"",IF(Deník!$Y313=Statistika!$F$85,IF(AND(Deník!$R313&gt;=0,Deník!$R313&lt;=1),"BE",Deník!$R313),""),"")</f>
        <v/>
      </c>
      <c r="BU313" s="233" t="str">
        <f>IF(Deník!$R313&lt;&gt;"",IF(Deník!$Y313=Statistika!$F$86,IF(AND(Deník!$R313&gt;=0,Deník!$R313&lt;=1),"BE",Deník!$R313),""),"")</f>
        <v/>
      </c>
      <c r="BV313" s="233" t="str">
        <f>IF(Deník!$R313&lt;&gt;"",IF(Deník!$Y313=Statistika!$F$87,IF(AND(Deník!$R313&gt;=0,Deník!$R313&lt;=1),"BE",Deník!$R313),""),"")</f>
        <v/>
      </c>
      <c r="BW313" s="233" t="str">
        <f>IF(Deník!$R313&lt;&gt;"",IF(Deník!$Y313=Statistika!$F$88,IF(AND(Deník!$R313&gt;=0,Deník!$R313&lt;=1),"BE",Deník!$R313),""),"")</f>
        <v/>
      </c>
      <c r="BX313" s="233" t="str">
        <f>IF(Deník!$R313&lt;&gt;"",IF(Deník!$Y313=Statistika!$F$89,IF(AND(Deník!$R313&gt;=0,Deník!$R313&lt;=1),"BE",Deník!$R313),""),"")</f>
        <v/>
      </c>
      <c r="BY313" s="233" t="str">
        <f>IF(Deník!$R313&lt;&gt;"",IF(Deník!$Y313=Statistika!$F$90,IF(AND(Deník!$R313&gt;=0,Deník!$R313&lt;=1),"BE",Deník!$R313),""),"")</f>
        <v/>
      </c>
      <c r="BZ313" s="233" t="str">
        <f>IF(Deník!$R313&lt;&gt;"",IF(Deník!$Y313=Statistika!$F$91,IF(AND(Deník!$R313&gt;=0,Deník!$R313&lt;=1),"BE",Deník!$R313),""),"")</f>
        <v/>
      </c>
      <c r="CA313" s="233"/>
      <c r="CB313" s="233" t="str">
        <f>IF(Deník!$R313&lt;&gt;"",IF(Deník!$AB313="SL",IF(AND(Deník!$R313&gt;=0,Deník!$R313&lt;=1),"BE",Deník!$R313),""),"")</f>
        <v/>
      </c>
      <c r="CC313" s="233" t="str">
        <f>IF(Deník!$R313&lt;&gt;"",IF(Deník!$AB313="BE10",IF(AND(Deník!$R313&gt;=0,Deník!$R313&lt;=1),"BE",Deník!$R313),""),"")</f>
        <v/>
      </c>
      <c r="CD313" s="233" t="str">
        <f>IF(Deník!$R313&lt;&gt;"",IF(Deník!$AB313="BE15",IF(AND(Deník!$R313&gt;=0,Deník!$R313&lt;=1),"BE",Deník!$R313),""),"")</f>
        <v/>
      </c>
      <c r="CE313" s="233" t="str">
        <f>IF(Deník!$R313&lt;&gt;"",IF(Deník!$AB313="BE20",IF(AND(Deník!$R313&gt;=0,Deník!$R313&lt;=1),"BE",Deník!$R313),""),"")</f>
        <v/>
      </c>
      <c r="CF313" s="233" t="str">
        <f>IF(Deník!$R313&lt;&gt;"",IF(Deník!$AB313="TP1",IF(AND(Deník!$R313&gt;=0,Deník!$R313&lt;=1),"BE",Deník!$R313),""),"")</f>
        <v/>
      </c>
      <c r="CG313" s="233" t="str">
        <f>IF(Deník!$R313&lt;&gt;"",IF(Deník!$AB313="TP2",IF(AND(Deník!$R313&gt;=0,Deník!$R313&lt;=1),"BE",Deník!$R313),""),"")</f>
        <v/>
      </c>
      <c r="CH313" s="233" t="str">
        <f>IF(Deník!$R313&lt;&gt;"",IF(Deník!$AB313="TP3",IF(AND(Deník!$R313&gt;=0,Deník!$R313&lt;=1),"BE",Deník!$R313),""),"")</f>
        <v/>
      </c>
      <c r="CI313" s="233" t="str">
        <f>IF(Deník!$R313&lt;&gt;"",IF(Deník!$AB313="Trailing SL",IF(AND(Deník!$R313&gt;=0,Deník!$R313&lt;=1),"BE",Deník!$R313),""),"")</f>
        <v/>
      </c>
      <c r="CJ313" s="233" t="str">
        <f>IF(Deník!$R313&lt;&gt;"",IF(Deník!$AB313="Manual",IF(AND(Deník!$R313&gt;=0,Deník!$R313&lt;=1),"BE",Deník!$R313),""),"")</f>
        <v/>
      </c>
      <c r="CK313" s="233"/>
      <c r="CL313" s="233" t="str">
        <f>IF(Deník!$R313&lt;0,IF(Deník!$AC313=Statistika!$F$117,Deník!$R313,""),"")</f>
        <v/>
      </c>
      <c r="CM313" s="233" t="str">
        <f>IF(Deník!$R313&lt;0,IF(Deník!$AC313=Statistika!$F$118,Deník!$R313,""),"")</f>
        <v/>
      </c>
      <c r="CN313" s="233" t="str">
        <f>IF(Deník!$R313&lt;0,IF(Deník!$AC313=Statistika!$F$119,Deník!$R313,""),"")</f>
        <v/>
      </c>
      <c r="CO313" s="233" t="str">
        <f>IF(Deník!$R313&lt;0,IF(Deník!$AC313=Statistika!$F$120,Deník!$R313,""),"")</f>
        <v/>
      </c>
      <c r="CP313" s="233" t="str">
        <f>IF(Deník!$R313&lt;0,IF(Deník!$AC313=Statistika!$F$121,Deník!$R313,""),"")</f>
        <v/>
      </c>
      <c r="CQ313" s="233" t="str">
        <f>IF(Deník!$R313&lt;0,IF(Deník!$AC313=Statistika!$F$122,Deník!$R313,""),"")</f>
        <v/>
      </c>
      <c r="CR313" s="233" t="str">
        <f>IF(Deník!$R313&lt;0,IF(Deník!$AC313=Statistika!$F$123,Deník!$R313,""),"")</f>
        <v/>
      </c>
      <c r="CS313" s="233" t="str">
        <f>IF(Deník!$R313&lt;0,IF(Deník!$AC313=Statistika!$F$124,Deník!$R313,""),"")</f>
        <v/>
      </c>
      <c r="CT313" s="233" t="str">
        <f>IF(Deník!$R313&lt;0,IF(Deník!$AC313=Statistika!$F$125,Deník!$R313,""),"")</f>
        <v/>
      </c>
      <c r="CU313" s="233"/>
      <c r="CV313" s="233" t="str">
        <f>IF(Deník!$R313&lt;0,IF(Deník!$AD313=$CV$2,Deník!$R313,""),"")</f>
        <v/>
      </c>
      <c r="CW313" s="233" t="str">
        <f>IF(Deník!$R313&lt;0,IF(Deník!$AD313=$CW$2,Deník!$R313,""),"")</f>
        <v/>
      </c>
      <c r="CX313" s="233" t="str">
        <f>IF(Deník!$R313&lt;0,IF(Deník!$AD313=$CX$2,Deník!$R313,""),"")</f>
        <v/>
      </c>
      <c r="CY313" s="233" t="str">
        <f>IF(Deník!$R313&lt;0,IF(Deník!$AD313=$CY$2,Deník!$R313,""),"")</f>
        <v/>
      </c>
      <c r="CZ313" s="233" t="str">
        <f>IF(Deník!$R313&lt;0,IF(Deník!$AD313=$CZ$2,Deník!$R313,""),"")</f>
        <v/>
      </c>
      <c r="DL313" s="221">
        <f t="shared" si="14"/>
        <v>93847.029999999984</v>
      </c>
      <c r="DM313" s="220">
        <f t="shared" si="13"/>
        <v>-6.1529700000000132E-2</v>
      </c>
      <c r="DO313" s="50">
        <f>Deník!W314</f>
        <v>0</v>
      </c>
      <c r="DP313" s="102" t="str">
        <f>IF(AND(Deník!W314&gt;0),1,"")</f>
        <v/>
      </c>
      <c r="DQ313" s="102">
        <f>IF(AND(Deník!W314&lt;=0),1,"")</f>
        <v>1</v>
      </c>
      <c r="DR313" s="227"/>
      <c r="DS313" s="228"/>
      <c r="DT313" s="85"/>
      <c r="DU313" s="54">
        <f>IF(MONTH(Deník!$C313)=DU$2,Deník!$W313,"")</f>
        <v>0</v>
      </c>
      <c r="DV313" s="222" t="str">
        <f>IF(MONTH(Deník!$C313)=DV$2,Deník!$W313,"")</f>
        <v/>
      </c>
      <c r="DW313" s="222" t="str">
        <f>IF(MONTH(Deník!$C313)=DW$2,Deník!$W313,"")</f>
        <v/>
      </c>
      <c r="DX313" s="222" t="str">
        <f>IF(MONTH(Deník!$C313)=DX$2,Deník!$W313,"")</f>
        <v/>
      </c>
      <c r="DY313" s="222" t="str">
        <f>IF(MONTH(Deník!$C313)=DY$2,Deník!$W313,"")</f>
        <v/>
      </c>
      <c r="DZ313" s="222" t="str">
        <f>IF(MONTH(Deník!$C313)=DZ$2,Deník!$W313,"")</f>
        <v/>
      </c>
      <c r="EA313" s="222" t="str">
        <f>IF(MONTH(Deník!$C313)=EA$2,Deník!$W313,"")</f>
        <v/>
      </c>
      <c r="EB313" s="222" t="str">
        <f>IF(MONTH(Deník!$C313)=EB$2,Deník!$W313,"")</f>
        <v/>
      </c>
      <c r="EC313" s="222" t="str">
        <f>IF(MONTH(Deník!$C313)=EC$2,Deník!$W313,"")</f>
        <v/>
      </c>
      <c r="ED313" s="222" t="str">
        <f>IF(MONTH(Deník!$C313)=ED$2,Deník!$W313,"")</f>
        <v/>
      </c>
      <c r="EE313" s="222" t="str">
        <f>IF(MONTH(Deník!$C313)=EE$2,Deník!$W313,"")</f>
        <v/>
      </c>
      <c r="EF313" s="222" t="str">
        <f>IF(MONTH(Deník!$C313)=EF$2,Deník!$W313,"")</f>
        <v/>
      </c>
      <c r="EI313" s="600" t="str">
        <f>IF(Deník!$W313&lt;&gt;"",IF(Deník!$B313=Statistika!$F$63,Deník!$W313,""),"")</f>
        <v/>
      </c>
      <c r="EJ313" s="13" t="str">
        <f>IF(Deník!$W313&lt;&gt;"",IF(Deník!$B313=Statistika!$F$64,Deník!$W313,""),"")</f>
        <v/>
      </c>
      <c r="EK313" s="13" t="str">
        <f>IF(Deník!$W313&lt;&gt;"",IF(Deník!$B313=Statistika!$F$65,Deník!$W313,""),"")</f>
        <v/>
      </c>
      <c r="EL313" s="13" t="str">
        <f>IF(Deník!$W313&lt;&gt;"",IF(Deník!$B313=Statistika!$F$66,Deník!$W313,""),"")</f>
        <v/>
      </c>
      <c r="EM313" s="13" t="str">
        <f>IF(Deník!$W313&lt;&gt;"",IF(Deník!$B313=Statistika!$F$67,Deník!$W313,""),"")</f>
        <v/>
      </c>
      <c r="EN313" s="13" t="str">
        <f>IF(Deník!$W313&lt;&gt;"",IF(Deník!$B313=Statistika!$F$68,Deník!$W313,""),"")</f>
        <v/>
      </c>
      <c r="EO313" s="13" t="str">
        <f>IF(Deník!$W313&lt;&gt;"",IF(Deník!$B313=Statistika!$F$69,Deník!$W313,""),"")</f>
        <v/>
      </c>
      <c r="EP313" s="601" t="str">
        <f>IF(Deník!$W313&lt;&gt;"",IF(Deník!$B313=Statistika!$F$70,Deník!$W313,""),"")</f>
        <v/>
      </c>
      <c r="EQ313" s="90"/>
      <c r="ER313" s="63" t="str">
        <f>IF(Deník!$W313&lt;&gt;"",IF(Deník!$J313="L",Deník!$W313,""),"")</f>
        <v/>
      </c>
      <c r="ES313" s="13" t="str">
        <f>IF(Deník!$W313&lt;&gt;"",IF(Deník!$J313="S",Deník!$W313,""),"")</f>
        <v/>
      </c>
      <c r="ET313" s="95"/>
      <c r="EU313" s="88"/>
      <c r="EV313" s="63" t="str">
        <f>IF(WEEKDAY(Deník!$C313,2)=1,Deník!$W313,"")</f>
        <v/>
      </c>
      <c r="EW313" s="13" t="str">
        <f>IF(WEEKDAY(Deník!$C313,2)=2,Deník!$W313,"")</f>
        <v/>
      </c>
      <c r="EX313" s="13" t="str">
        <f>IF(WEEKDAY(Deník!$C313,2)=3,Deník!$W313,"")</f>
        <v/>
      </c>
      <c r="EY313" s="13" t="str">
        <f>IF(WEEKDAY(Deník!$C313,2)=4,Deník!$W313,"")</f>
        <v/>
      </c>
      <c r="EZ313" s="60" t="str">
        <f>IF(WEEKDAY(Deník!$C313,2)=5,Deník!$W313,"")</f>
        <v/>
      </c>
      <c r="FA313" s="99"/>
      <c r="FB313" s="100">
        <f>Deník!D313</f>
        <v>0</v>
      </c>
      <c r="FC313" s="63">
        <f>IF($FB313&lt;&gt;"",IF(AND($FB313&gt;=FC$2,$FB313&lt;=FC$3),Deník!$W313,""))</f>
        <v>0</v>
      </c>
      <c r="FD313" s="63" t="str">
        <f>IF($FB313&lt;&gt;"",IF(AND($FB313&gt;=FD$2,$FB313&lt;=FD$3),Deník!$W313,""))</f>
        <v/>
      </c>
      <c r="FE313" s="63" t="str">
        <f>IF($FB313&lt;&gt;"",IF(AND($FB313&gt;=FE$2,$FB313&lt;=FE$3),Deník!$W313,""))</f>
        <v/>
      </c>
      <c r="FF313" s="63" t="str">
        <f>IF($FB313&lt;&gt;"",IF(AND($FB313&gt;=FF$2,$FB313&lt;=FF$3),Deník!$W313,""))</f>
        <v/>
      </c>
      <c r="FG313" s="63" t="str">
        <f>IF($FB313&lt;&gt;"",IF(AND($FB313&gt;=FG$2,$FB313&lt;=FG$3),Deník!$W313,""))</f>
        <v/>
      </c>
      <c r="FH313" s="63" t="str">
        <f>IF($FB313&lt;&gt;"",IF(AND($FB313&gt;=FH$2,$FB313&lt;=FH$3),Deník!$W313,""))</f>
        <v/>
      </c>
      <c r="FI313" s="63" t="str">
        <f>IF($FB313&lt;&gt;"",IF(AND($FB313&gt;=FI$2,$FB313&lt;=FI$3),Deník!$W313,""))</f>
        <v/>
      </c>
      <c r="FJ313" s="63" t="str">
        <f>IF($FB313&lt;&gt;"",IF(AND($FB313&gt;=FJ$2,$FB313&lt;=FJ$3),Deník!$W313,""))</f>
        <v/>
      </c>
      <c r="FK313" s="63" t="str">
        <f>IF($FB313&lt;&gt;"",IF(AND($FB313&gt;=FK$2,$FB313&lt;=FK$3),Deník!$W313,""))</f>
        <v/>
      </c>
      <c r="FL313" s="63" t="str">
        <f>IF($FB313&lt;&gt;"",IF(AND($FB313&gt;=FL$2,$FB313&lt;=FL$3),Deník!$W313,""))</f>
        <v/>
      </c>
      <c r="FM313" s="63" t="str">
        <f>IF($FB313&lt;&gt;"",IF(AND($FB313&gt;=FM$2,$FB313&lt;=FM$3),Deník!$W313,""))</f>
        <v/>
      </c>
      <c r="FN313" s="13"/>
      <c r="FO313" s="20" t="str">
        <f>IF(Deník!$W313&gt;1,Deník!$W313,"")</f>
        <v/>
      </c>
      <c r="FP313" s="20" t="str">
        <f>IF(Deník!$W313&lt;0,Deník!$W313,"")</f>
        <v/>
      </c>
      <c r="FQ313" s="17"/>
      <c r="FS313" s="233"/>
      <c r="FT313" s="233" t="str">
        <f>IF(Deník!$W313&lt;&gt;"",IF(Deník!$Y313=Statistika!$F$78,Deník!$W313,""),"")</f>
        <v/>
      </c>
      <c r="FU313" s="233" t="str">
        <f>IF(Deník!$W313&lt;&gt;"",IF(Deník!$Y313=Statistika!$F$79,Deník!$W313,""),"")</f>
        <v/>
      </c>
      <c r="FV313" s="233" t="str">
        <f>IF(Deník!$W313&lt;&gt;"",IF(Deník!$Y313=Statistika!$F$80,Deník!$W313,""),"")</f>
        <v/>
      </c>
      <c r="FW313" s="233" t="str">
        <f>IF(Deník!$W313&lt;&gt;"",IF(Deník!$Y313=Statistika!$F$81,Deník!$W313,""),"")</f>
        <v/>
      </c>
      <c r="FX313" s="233" t="str">
        <f>IF(Deník!$W313&lt;&gt;"",IF(Deník!$Y313=Statistika!$F$82,Deník!$W313,""),"")</f>
        <v/>
      </c>
      <c r="FY313" s="233" t="str">
        <f>IF(Deník!$W313&lt;&gt;"",IF(Deník!$Y313=Statistika!$F$83,Deník!$W313,""),"")</f>
        <v/>
      </c>
      <c r="FZ313" s="233" t="str">
        <f>IF(Deník!$W313&lt;&gt;"",IF(Deník!$Y313=Statistika!$F$84,Deník!$W313,""),"")</f>
        <v/>
      </c>
      <c r="GA313" s="233" t="str">
        <f>IF(Deník!$W313&lt;&gt;"",IF(Deník!$Y313=Statistika!$F$85,Deník!$W313,""),"")</f>
        <v/>
      </c>
      <c r="GB313" s="233" t="str">
        <f>IF(Deník!$W313&lt;&gt;"",IF(Deník!$Y313=Statistika!$F$86,Deník!$W313,""),"")</f>
        <v/>
      </c>
      <c r="GC313" s="233" t="str">
        <f>IF(Deník!$W313&lt;&gt;"",IF(Deník!$Y313=Statistika!$F$87,Deník!$W313,""),"")</f>
        <v/>
      </c>
      <c r="GD313" s="233" t="str">
        <f>IF(Deník!$W313&lt;&gt;"",IF(Deník!$Y313=Statistika!$F$88,Deník!$W313,""),"")</f>
        <v/>
      </c>
      <c r="GE313" s="233" t="str">
        <f>IF(Deník!$W313&lt;&gt;"",IF(Deník!$Y313=Statistika!$F$89,Deník!$W313,""),"")</f>
        <v/>
      </c>
      <c r="GF313" s="233" t="str">
        <f>IF(Deník!$W313&lt;&gt;"",IF(Deník!$Y313=Statistika!$F$90,Deník!$W313,""),"")</f>
        <v/>
      </c>
      <c r="GG313" s="233" t="str">
        <f>IF(Deník!$W313&lt;&gt;"",IF(Deník!$Y313=Statistika!$F$91,Deník!$W313,""),"")</f>
        <v/>
      </c>
      <c r="GH313" s="233"/>
      <c r="GI313" s="233" t="str">
        <f>IF(Deník!$W313&lt;&gt;"",IF(Deník!$AB313=Statistika!$L$100,Deník!$W313,""),"")</f>
        <v/>
      </c>
      <c r="GJ313" s="233" t="str">
        <f>IF(Deník!$W313&lt;&gt;"",IF(Deník!$AB313=Statistika!$L$101,Deník!$W313,""),"")</f>
        <v/>
      </c>
      <c r="GK313" s="233" t="str">
        <f>IF(Deník!$W313&lt;&gt;"",IF(Deník!$AB313=Statistika!$L$102,Deník!$W313,""),"")</f>
        <v/>
      </c>
      <c r="GL313" s="233" t="str">
        <f>IF(Deník!$W313&lt;&gt;"",IF(Deník!$AB313=Statistika!$L$103,Deník!$W313,""),"")</f>
        <v/>
      </c>
      <c r="GM313" s="233" t="str">
        <f>IF(Deník!$W313&lt;&gt;"",IF(Deník!$AB313=Statistika!$L$104,Deník!$W313,""),"")</f>
        <v/>
      </c>
      <c r="GN313" s="233" t="str">
        <f>IF(Deník!$W313&lt;&gt;"",IF(Deník!$AB313=Statistika!$L$105,Deník!$W313,""),"")</f>
        <v/>
      </c>
      <c r="GO313" s="233" t="str">
        <f>IF(Deník!$W313&lt;&gt;"",IF(Deník!$AB313=Statistika!$L$106,Deník!$W313,""),"")</f>
        <v/>
      </c>
      <c r="GP313" s="233" t="str">
        <f>IF(Deník!$W313&lt;&gt;"",IF(Deník!$AB313=Statistika!$L$107,Deník!$W313,""),"")</f>
        <v/>
      </c>
      <c r="GQ313" s="233" t="str">
        <f>IF(Deník!$W313&lt;&gt;"",IF(Deník!$AB313=Statistika!$L$108,Deník!$W313,""),"")</f>
        <v/>
      </c>
      <c r="GS313" s="233" t="str">
        <f>IF(Deník!$W313&lt;0,IF(Deník!$AC313=Statistika!$F$117,Deník!$W313,""),"")</f>
        <v/>
      </c>
      <c r="GT313" s="233" t="str">
        <f>IF(Deník!$W313&lt;0,IF(Deník!$AC313=Statistika!$F$118,Deník!$W313,""),"")</f>
        <v/>
      </c>
      <c r="GU313" s="233" t="str">
        <f>IF(Deník!$W313&lt;0,IF(Deník!$AC313=Statistika!$F$119,Deník!$W313,""),"")</f>
        <v/>
      </c>
      <c r="GV313" s="233" t="str">
        <f>IF(Deník!$W313&lt;0,IF(Deník!$AC313=Statistika!$F$120,Deník!$W313,""),"")</f>
        <v/>
      </c>
      <c r="GW313" s="233" t="str">
        <f>IF(Deník!$W313&lt;0,IF(Deník!$AC313=Statistika!$F$121,Deník!$W313,""),"")</f>
        <v/>
      </c>
      <c r="GX313" s="233" t="str">
        <f>IF(Deník!$W313&lt;0,IF(Deník!$AC313=Statistika!$F$122,Deník!$W313,""),"")</f>
        <v/>
      </c>
      <c r="GY313" s="233" t="str">
        <f>IF(Deník!$W313&lt;0,IF(Deník!$AC313=Statistika!$F$123,Deník!$W313,""),"")</f>
        <v/>
      </c>
      <c r="GZ313" s="233" t="str">
        <f>IF(Deník!$W313&lt;0,IF(Deník!$AC313=Statistika!$F$124,Deník!$W313,""),"")</f>
        <v/>
      </c>
      <c r="HA313" s="233" t="str">
        <f>IF(Deník!$W313&lt;0,IF(Deník!$AC313=Statistika!$F$125,Deník!$W313,""),"")</f>
        <v/>
      </c>
      <c r="HC313" s="233" t="str">
        <f>IF(Deník!$W313&lt;0,IF(Deník!$AD313=Statistika!$F$133,Deník!$W313,""),"")</f>
        <v/>
      </c>
      <c r="HD313" s="233" t="str">
        <f>IF(Deník!$W313&lt;0,IF(Deník!$AD313=Statistika!$F$134,Deník!$W313,""),"")</f>
        <v/>
      </c>
      <c r="HE313" s="233" t="str">
        <f>IF(Deník!$W313&lt;0,IF(Deník!$AD313=Statistika!$F$135,Deník!$W313,""),"")</f>
        <v/>
      </c>
      <c r="HF313" s="233" t="str">
        <f>IF(Deník!$W313&lt;0,IF(Deník!$AD313=Statistika!$F$136,Deník!$W313,""),"")</f>
        <v/>
      </c>
      <c r="HG313" s="233" t="str">
        <f>IF(Deník!$W313&lt;0,IF(Deník!$AD313=Statistika!$F$137,Deník!$W313,""),"")</f>
        <v/>
      </c>
      <c r="ID313" s="8">
        <f>Tabulka4[[#This Row],[Sloupec3]]</f>
        <v>0</v>
      </c>
      <c r="IE313" s="17" t="str">
        <f>IF(AND([1]Deník!$C313&gt;='[1]Měsíční shrnutí'!$D$1,[1]Deník!$C313&lt;='[1]Měsíční shrnutí'!$F$1),[1]Deník!$X313,"")</f>
        <v/>
      </c>
    </row>
    <row r="314" spans="1:239">
      <c r="A314" s="8">
        <f>Deník!C315</f>
        <v>0</v>
      </c>
      <c r="B314" s="50" t="str">
        <f>Deník!R315</f>
        <v/>
      </c>
      <c r="C314" s="102" t="str">
        <f>IF(AND(Deník!R315&gt;1,Deník!R315&lt;&gt;""),1,"")</f>
        <v/>
      </c>
      <c r="D314" s="102" t="str">
        <f>IF(AND(Deník!R315&lt;=0,Deník!R315&lt;&gt;""),1,"")</f>
        <v/>
      </c>
      <c r="E314" s="103" t="str">
        <f>IF(AND(Deník!R315&gt;=0,Deník!R315&lt;=1),1,"")</f>
        <v/>
      </c>
      <c r="F314" s="79" t="str">
        <f>IF(Deník!R315&lt;&gt;"",Deník!R315+F313,"")</f>
        <v/>
      </c>
      <c r="G314" s="85"/>
      <c r="H314" s="54" t="str">
        <f>IF(MONTH(Deník!$C314)=H$2,IF(AND(Deník!$R314&gt;=0,Deník!$R314&lt;=1),"BE",Deník!$R314),"")</f>
        <v/>
      </c>
      <c r="I314" s="11" t="str">
        <f>IF(MONTH(Deník!$C314)=I$2,IF(AND(Deník!$R314&gt;=0,Deník!$R314&lt;=1),"BE",Deník!$R314),"")</f>
        <v/>
      </c>
      <c r="J314" s="11" t="str">
        <f>IF(MONTH(Deník!$C314)=J$2,IF(AND(Deník!$R314&gt;=0,Deník!$R314&lt;=1),"BE",Deník!$R314),"")</f>
        <v/>
      </c>
      <c r="K314" s="11" t="str">
        <f>IF(MONTH(Deník!$C314)=K$2,IF(AND(Deník!$R314&gt;=0,Deník!$R314&lt;=1),"BE",Deník!$R314),"")</f>
        <v/>
      </c>
      <c r="L314" s="11" t="str">
        <f>IF(MONTH(Deník!$C314)=L$2,IF(AND(Deník!$R314&gt;=0,Deník!$R314&lt;=1),"BE",Deník!$R314),"")</f>
        <v/>
      </c>
      <c r="M314" s="11" t="str">
        <f>IF(MONTH(Deník!$C314)=M$2,IF(AND(Deník!$R314&gt;=0,Deník!$R314&lt;=1),"BE",Deník!$R314),"")</f>
        <v/>
      </c>
      <c r="N314" s="11" t="str">
        <f>IF(MONTH(Deník!$C314)=N$2,IF(AND(Deník!$R314&gt;=0,Deník!$R314&lt;=1),"BE",Deník!$R314),"")</f>
        <v/>
      </c>
      <c r="O314" s="11" t="str">
        <f>IF(MONTH(Deník!$C314)=O$2,IF(AND(Deník!$R314&gt;=0,Deník!$R314&lt;=1),"BE",Deník!$R314),"")</f>
        <v/>
      </c>
      <c r="P314" s="11" t="str">
        <f>IF(MONTH(Deník!$C314)=P$2,IF(AND(Deník!$R314&gt;=0,Deník!$R314&lt;=1),"BE",Deník!$R314),"")</f>
        <v/>
      </c>
      <c r="Q314" s="11" t="str">
        <f>IF(MONTH(Deník!$C314)=Q$2,IF(AND(Deník!$R314&gt;=0,Deník!$R314&lt;=1),"BE",Deník!$R314),"")</f>
        <v/>
      </c>
      <c r="R314" s="11" t="str">
        <f>IF(MONTH(Deník!$C314)=R$2,IF(AND(Deník!$R314&gt;=0,Deník!$R314&lt;=1),"BE",Deník!$R314),"")</f>
        <v/>
      </c>
      <c r="S314" s="57" t="str">
        <f>IF(MONTH(Deník!$C314)=S$2,IF(AND(Deník!$R314&gt;=0,Deník!$R314&lt;=1),"BE",Deník!$R314),"")</f>
        <v/>
      </c>
      <c r="U314" s="12"/>
      <c r="V314" s="12"/>
      <c r="X314" s="600" t="str">
        <f>IF(Deník!$R314&lt;&gt;"",IF(Deník!$B314=Statistika!$F$63,IF(AND(Deník!$R314&gt;=0,Deník!$R314&lt;=1),"BE",Deník!$R314),""),"")</f>
        <v/>
      </c>
      <c r="Y314" s="13" t="str">
        <f>IF(Deník!$R314&lt;&gt;"",IF(Deník!$B314=Statistika!$F$64,IF(AND(Deník!$R314&gt;=0,Deník!$R314&lt;=1),"BE",Deník!$R314),""),"")</f>
        <v/>
      </c>
      <c r="Z314" s="13" t="str">
        <f>IF(Deník!$R314&lt;&gt;"",IF(Deník!$B314=Statistika!$F$65,IF(AND(Deník!$R314&gt;=0,Deník!$R314&lt;=1),"BE",Deník!$R314),""),"")</f>
        <v/>
      </c>
      <c r="AA314" s="13" t="str">
        <f>IF(Deník!$R314&lt;&gt;"",IF(Deník!$B314=Statistika!$F$66,IF(AND(Deník!$R314&gt;=0,Deník!$R314&lt;=1),"BE",Deník!$R314),""),"")</f>
        <v/>
      </c>
      <c r="AB314" s="13" t="str">
        <f>IF(Deník!$R314&lt;&gt;"",IF(Deník!$B314=Statistika!$F$67,IF(AND(Deník!$R314&gt;=0,Deník!$R314&lt;=1),"BE",Deník!$R314),""),"")</f>
        <v/>
      </c>
      <c r="AC314" s="13" t="str">
        <f>IF(Deník!$R314&lt;&gt;"",IF(Deník!$B314=Statistika!$F$68,IF(AND(Deník!$R314&gt;=0,Deník!$R314&lt;=1),"BE",Deník!$R314),""),"")</f>
        <v/>
      </c>
      <c r="AD314" s="13" t="str">
        <f>IF(Deník!$R314&lt;&gt;"",IF(Deník!$B314=Statistika!$F$69,IF(AND(Deník!$R314&gt;=0,Deník!$R314&lt;=1),"BE",Deník!$R314),""),"")</f>
        <v/>
      </c>
      <c r="AE314" s="601" t="str">
        <f>IF(Deník!$R314&lt;&gt;"",IF(Deník!$B314=Statistika!$F$70,IF(AND(Deník!$R314&gt;=0,Deník!$R314&lt;=1),"BE",Deník!$R314),""),"")</f>
        <v/>
      </c>
      <c r="AF314" s="90"/>
      <c r="AG314" s="63" t="str">
        <f>IF(Deník!$R314&lt;&gt;"",IF(Deník!$J314="L",IF(AND(Deník!$R314&gt;=0,Deník!$R314&lt;=1),"BE",Deník!$R314),""),"")</f>
        <v/>
      </c>
      <c r="AH314" s="13" t="str">
        <f>IF(Deník!$R314&lt;&gt;"",IF(Deník!$J314="S",IF(AND(Deník!$R314&gt;=0,Deník!$R314&lt;=1),"BE",Deník!$R314),""),"")</f>
        <v/>
      </c>
      <c r="AI314" s="95"/>
      <c r="AJ314" s="71" t="str">
        <f>IF(Deník!N315&lt;&gt;"",Deník!N315*-1,"")</f>
        <v/>
      </c>
      <c r="AK314" s="88"/>
      <c r="AL314" s="63" t="str">
        <f>IF(WEEKDAY(Deník!$C314,2)=1,IF(AND(Deník!$R314&gt;=0,Deník!$R314&lt;=1),"BE",Deník!$R314),"")</f>
        <v/>
      </c>
      <c r="AM314" s="13" t="str">
        <f>IF(WEEKDAY(Deník!$C314,2)=2,IF(AND(Deník!$R314&gt;=0,Deník!$R314&lt;=1),"BE",Deník!$R314),"")</f>
        <v/>
      </c>
      <c r="AN314" s="13" t="str">
        <f>IF(WEEKDAY(Deník!$C314,2)=3,IF(AND(Deník!$R314&gt;=0,Deník!$R314&lt;=1),"BE",Deník!$R314),"")</f>
        <v/>
      </c>
      <c r="AO314" s="13" t="str">
        <f>IF(WEEKDAY(Deník!$C314,2)=4,IF(AND(Deník!$R314&gt;=0,Deník!$R314&lt;=1),"BE",Deník!$R314),"")</f>
        <v/>
      </c>
      <c r="AP314" s="60" t="str">
        <f>IF(WEEKDAY(Deník!$C314,2)=5,IF(AND(Deník!$R314&gt;=0,Deník!$R314&lt;=1),"BE",Deník!$R314),"")</f>
        <v/>
      </c>
      <c r="AQ314" s="99"/>
      <c r="AR314" s="100">
        <f>Deník!D314</f>
        <v>0</v>
      </c>
      <c r="AS314" s="63" t="str">
        <f>IF(Deník!$D314&lt;&gt;"",IF(AND(Deník!$D314&gt;=AS$2,Deník!$D314&lt;=AS$3),IF(AND(Deník!$R314&gt;=0,Deník!$R314&lt;=1),"BE",Deník!$R314),""),"")</f>
        <v/>
      </c>
      <c r="AT314" s="63" t="str">
        <f>IF(Deník!$D314&lt;&gt;"",IF(AND(Deník!$D314&gt;=AT$2,Deník!$D314&lt;=AT$3),IF(AND(Deník!$R314&gt;=0,Deník!$R314&lt;=1),"BE",Deník!$R314),""),"")</f>
        <v/>
      </c>
      <c r="AU314" s="63" t="str">
        <f>IF(Deník!$D314&lt;&gt;"",IF(AND(Deník!$D314&gt;=AU$2,Deník!$D314&lt;=AU$3),IF(AND(Deník!$R314&gt;=0,Deník!$R314&lt;=1),"BE",Deník!$R314),""),"")</f>
        <v/>
      </c>
      <c r="AV314" s="63" t="str">
        <f>IF(Deník!$D314&lt;&gt;"",IF(AND(Deník!$D314&gt;=AV$2,Deník!$D314&lt;=AV$3),IF(AND(Deník!$R314&gt;=0,Deník!$R314&lt;=1),"BE",Deník!$R314),""),"")</f>
        <v/>
      </c>
      <c r="AW314" s="63" t="str">
        <f>IF(Deník!$D314&lt;&gt;"",IF(AND(Deník!$D314&gt;=AW$2,Deník!$D314&lt;=AW$3),IF(AND(Deník!$R314&gt;=0,Deník!$R314&lt;=1),"BE",Deník!$R314),""),"")</f>
        <v/>
      </c>
      <c r="AX314" s="63" t="str">
        <f>IF(Deník!$D314&lt;&gt;"",IF(AND(Deník!$D314&gt;=AX$2,Deník!$D314&lt;=AX$3),IF(AND(Deník!$R314&gt;=0,Deník!$R314&lt;=1),"BE",Deník!$R314),""),"")</f>
        <v/>
      </c>
      <c r="AY314" s="63" t="str">
        <f>IF(Deník!$D314&lt;&gt;"",IF(AND(Deník!$D314&gt;=AY$2,Deník!$D314&lt;=AY$3),IF(AND(Deník!$R314&gt;=0,Deník!$R314&lt;=1),"BE",Deník!$R314),""),"")</f>
        <v/>
      </c>
      <c r="AZ314" s="63" t="str">
        <f>IF(Deník!$D314&lt;&gt;"",IF(AND(Deník!$D314&gt;=AZ$2,Deník!$D314&lt;=AZ$3),IF(AND(Deník!$R314&gt;=0,Deník!$R314&lt;=1),"BE",Deník!$R314),""),"")</f>
        <v/>
      </c>
      <c r="BA314" s="63" t="str">
        <f>IF(Deník!$D314&lt;&gt;"",IF(AND(Deník!$D314&gt;=BA$2,Deník!$D314&lt;=BA$3),IF(AND(Deník!$R314&gt;=0,Deník!$R314&lt;=1),"BE",Deník!$R314),""),"")</f>
        <v/>
      </c>
      <c r="BB314" s="63" t="str">
        <f>IF(Deník!$D314&lt;&gt;"",IF(AND(Deník!$D314&gt;=BB$2,Deník!$D314&lt;=BB$3),IF(AND(Deník!$R314&gt;=0,Deník!$R314&lt;=1),"BE",Deník!$R314),""),"")</f>
        <v/>
      </c>
      <c r="BC314" s="71" t="str">
        <f>IF(Deník!$D314&lt;&gt;"",IF(AND(Deník!$D314&gt;=BC$2,Deník!$D314&lt;=BC$3),IF(AND(Deník!$R314&gt;=0,Deník!$R314&lt;=1),"BE",Deník!$R314),""),"")</f>
        <v/>
      </c>
      <c r="BD314" s="20" t="str">
        <f>IF(Deník!$J315="S",(Deník!$M315-Deník!$K315),IF(Deník!$J315="L",(Deník!$K315-Deník!$M315),""))</f>
        <v/>
      </c>
      <c r="BE314" s="20" t="str">
        <f>IF(Deník!$J315="S",(Deník!$K315-Deník!$O315),IF(Deník!$J315="L",(Deník!$O315-Deník!$K315),""))</f>
        <v/>
      </c>
      <c r="BF314" s="20" t="str">
        <f>IF(Deník!$J315="S",(Deník!$K315-Deník!$L315),IF(Deník!$J315="L",(Deník!$L315-Deník!$K315),""))</f>
        <v/>
      </c>
      <c r="BG314" s="20" t="str">
        <f>IF(Deník!$J315="S",(Deník!$K315-Deník!$S315),IF(Deník!$J315="L",(Deník!$S315-Deník!$K315),""))</f>
        <v/>
      </c>
      <c r="BH314" s="20" t="str">
        <f>IF(Deník!$J315="S",(Deník!$K315-Deník!$U315),IF(Deník!$J315="L",(Deník!$U315-Deník!$K315),""))</f>
        <v/>
      </c>
      <c r="BI314" s="20" t="str">
        <f>IF(Deník!$R314&gt;1,Deník!$R314,"")</f>
        <v/>
      </c>
      <c r="BJ314" s="20" t="str">
        <f>IF(Deník!$R314&lt;0,Deník!$R314,"")</f>
        <v/>
      </c>
      <c r="BK314" s="17"/>
      <c r="BM314" s="233" t="str">
        <f>IF(Deník!$R314&lt;&gt;"",IF(Deník!$Y314=Statistika!$F$78,IF(AND(Deník!$R314&gt;=0,Deník!$R314&lt;=1),"BE",Deník!$R314),""),"")</f>
        <v/>
      </c>
      <c r="BN314" s="233" t="str">
        <f>IF(Deník!$R314&lt;&gt;"",IF(Deník!$Y314=Statistika!$F$79,IF(AND(Deník!$R314&gt;=0,Deník!$R314&lt;=1),"BE",Deník!$R314),""),"")</f>
        <v/>
      </c>
      <c r="BO314" s="233" t="str">
        <f>IF(Deník!$R314&lt;&gt;"",IF(Deník!$Y314=Statistika!$F$80,IF(AND(Deník!$R314&gt;=0,Deník!$R314&lt;=1),"BE",Deník!$R314),""),"")</f>
        <v/>
      </c>
      <c r="BP314" s="233" t="str">
        <f>IF(Deník!$R314&lt;&gt;"",IF(Deník!$Y314=Statistika!$F$81,IF(AND(Deník!$R314&gt;=0,Deník!$R314&lt;=1),"BE",Deník!$R314),""),"")</f>
        <v/>
      </c>
      <c r="BQ314" s="233" t="str">
        <f>IF(Deník!$R314&lt;&gt;"",IF(Deník!$Y314=Statistika!$F$82,IF(AND(Deník!$R314&gt;=0,Deník!$R314&lt;=1),"BE",Deník!$R314),""),"")</f>
        <v/>
      </c>
      <c r="BR314" s="233" t="str">
        <f>IF(Deník!$R314&lt;&gt;"",IF(Deník!$Y314=Statistika!$F$83,IF(AND(Deník!$R314&gt;=0,Deník!$R314&lt;=1),"BE",Deník!$R314),""),"")</f>
        <v/>
      </c>
      <c r="BS314" s="233" t="str">
        <f>IF(Deník!$R314&lt;&gt;"",IF(Deník!$Y314=Statistika!$F$84,IF(AND(Deník!$R314&gt;=0,Deník!$R314&lt;=1),"BE",Deník!$R314),""),"")</f>
        <v/>
      </c>
      <c r="BT314" s="233" t="str">
        <f>IF(Deník!$R314&lt;&gt;"",IF(Deník!$Y314=Statistika!$F$85,IF(AND(Deník!$R314&gt;=0,Deník!$R314&lt;=1),"BE",Deník!$R314),""),"")</f>
        <v/>
      </c>
      <c r="BU314" s="233" t="str">
        <f>IF(Deník!$R314&lt;&gt;"",IF(Deník!$Y314=Statistika!$F$86,IF(AND(Deník!$R314&gt;=0,Deník!$R314&lt;=1),"BE",Deník!$R314),""),"")</f>
        <v/>
      </c>
      <c r="BV314" s="233" t="str">
        <f>IF(Deník!$R314&lt;&gt;"",IF(Deník!$Y314=Statistika!$F$87,IF(AND(Deník!$R314&gt;=0,Deník!$R314&lt;=1),"BE",Deník!$R314),""),"")</f>
        <v/>
      </c>
      <c r="BW314" s="233" t="str">
        <f>IF(Deník!$R314&lt;&gt;"",IF(Deník!$Y314=Statistika!$F$88,IF(AND(Deník!$R314&gt;=0,Deník!$R314&lt;=1),"BE",Deník!$R314),""),"")</f>
        <v/>
      </c>
      <c r="BX314" s="233" t="str">
        <f>IF(Deník!$R314&lt;&gt;"",IF(Deník!$Y314=Statistika!$F$89,IF(AND(Deník!$R314&gt;=0,Deník!$R314&lt;=1),"BE",Deník!$R314),""),"")</f>
        <v/>
      </c>
      <c r="BY314" s="233" t="str">
        <f>IF(Deník!$R314&lt;&gt;"",IF(Deník!$Y314=Statistika!$F$90,IF(AND(Deník!$R314&gt;=0,Deník!$R314&lt;=1),"BE",Deník!$R314),""),"")</f>
        <v/>
      </c>
      <c r="BZ314" s="233" t="str">
        <f>IF(Deník!$R314&lt;&gt;"",IF(Deník!$Y314=Statistika!$F$91,IF(AND(Deník!$R314&gt;=0,Deník!$R314&lt;=1),"BE",Deník!$R314),""),"")</f>
        <v/>
      </c>
      <c r="CA314" s="233"/>
      <c r="CB314" s="233" t="str">
        <f>IF(Deník!$R314&lt;&gt;"",IF(Deník!$AB314="SL",IF(AND(Deník!$R314&gt;=0,Deník!$R314&lt;=1),"BE",Deník!$R314),""),"")</f>
        <v/>
      </c>
      <c r="CC314" s="233" t="str">
        <f>IF(Deník!$R314&lt;&gt;"",IF(Deník!$AB314="BE10",IF(AND(Deník!$R314&gt;=0,Deník!$R314&lt;=1),"BE",Deník!$R314),""),"")</f>
        <v/>
      </c>
      <c r="CD314" s="233" t="str">
        <f>IF(Deník!$R314&lt;&gt;"",IF(Deník!$AB314="BE15",IF(AND(Deník!$R314&gt;=0,Deník!$R314&lt;=1),"BE",Deník!$R314),""),"")</f>
        <v/>
      </c>
      <c r="CE314" s="233" t="str">
        <f>IF(Deník!$R314&lt;&gt;"",IF(Deník!$AB314="BE20",IF(AND(Deník!$R314&gt;=0,Deník!$R314&lt;=1),"BE",Deník!$R314),""),"")</f>
        <v/>
      </c>
      <c r="CF314" s="233" t="str">
        <f>IF(Deník!$R314&lt;&gt;"",IF(Deník!$AB314="TP1",IF(AND(Deník!$R314&gt;=0,Deník!$R314&lt;=1),"BE",Deník!$R314),""),"")</f>
        <v/>
      </c>
      <c r="CG314" s="233" t="str">
        <f>IF(Deník!$R314&lt;&gt;"",IF(Deník!$AB314="TP2",IF(AND(Deník!$R314&gt;=0,Deník!$R314&lt;=1),"BE",Deník!$R314),""),"")</f>
        <v/>
      </c>
      <c r="CH314" s="233" t="str">
        <f>IF(Deník!$R314&lt;&gt;"",IF(Deník!$AB314="TP3",IF(AND(Deník!$R314&gt;=0,Deník!$R314&lt;=1),"BE",Deník!$R314),""),"")</f>
        <v/>
      </c>
      <c r="CI314" s="233" t="str">
        <f>IF(Deník!$R314&lt;&gt;"",IF(Deník!$AB314="Trailing SL",IF(AND(Deník!$R314&gt;=0,Deník!$R314&lt;=1),"BE",Deník!$R314),""),"")</f>
        <v/>
      </c>
      <c r="CJ314" s="233" t="str">
        <f>IF(Deník!$R314&lt;&gt;"",IF(Deník!$AB314="Manual",IF(AND(Deník!$R314&gt;=0,Deník!$R314&lt;=1),"BE",Deník!$R314),""),"")</f>
        <v/>
      </c>
      <c r="CK314" s="233"/>
      <c r="CL314" s="233" t="str">
        <f>IF(Deník!$R314&lt;0,IF(Deník!$AC314=Statistika!$F$117,Deník!$R314,""),"")</f>
        <v/>
      </c>
      <c r="CM314" s="233" t="str">
        <f>IF(Deník!$R314&lt;0,IF(Deník!$AC314=Statistika!$F$118,Deník!$R314,""),"")</f>
        <v/>
      </c>
      <c r="CN314" s="233" t="str">
        <f>IF(Deník!$R314&lt;0,IF(Deník!$AC314=Statistika!$F$119,Deník!$R314,""),"")</f>
        <v/>
      </c>
      <c r="CO314" s="233" t="str">
        <f>IF(Deník!$R314&lt;0,IF(Deník!$AC314=Statistika!$F$120,Deník!$R314,""),"")</f>
        <v/>
      </c>
      <c r="CP314" s="233" t="str">
        <f>IF(Deník!$R314&lt;0,IF(Deník!$AC314=Statistika!$F$121,Deník!$R314,""),"")</f>
        <v/>
      </c>
      <c r="CQ314" s="233" t="str">
        <f>IF(Deník!$R314&lt;0,IF(Deník!$AC314=Statistika!$F$122,Deník!$R314,""),"")</f>
        <v/>
      </c>
      <c r="CR314" s="233" t="str">
        <f>IF(Deník!$R314&lt;0,IF(Deník!$AC314=Statistika!$F$123,Deník!$R314,""),"")</f>
        <v/>
      </c>
      <c r="CS314" s="233" t="str">
        <f>IF(Deník!$R314&lt;0,IF(Deník!$AC314=Statistika!$F$124,Deník!$R314,""),"")</f>
        <v/>
      </c>
      <c r="CT314" s="233" t="str">
        <f>IF(Deník!$R314&lt;0,IF(Deník!$AC314=Statistika!$F$125,Deník!$R314,""),"")</f>
        <v/>
      </c>
      <c r="CU314" s="233"/>
      <c r="CV314" s="233" t="str">
        <f>IF(Deník!$R314&lt;0,IF(Deník!$AD314=$CV$2,Deník!$R314,""),"")</f>
        <v/>
      </c>
      <c r="CW314" s="233" t="str">
        <f>IF(Deník!$R314&lt;0,IF(Deník!$AD314=$CW$2,Deník!$R314,""),"")</f>
        <v/>
      </c>
      <c r="CX314" s="233" t="str">
        <f>IF(Deník!$R314&lt;0,IF(Deník!$AD314=$CX$2,Deník!$R314,""),"")</f>
        <v/>
      </c>
      <c r="CY314" s="233" t="str">
        <f>IF(Deník!$R314&lt;0,IF(Deník!$AD314=$CY$2,Deník!$R314,""),"")</f>
        <v/>
      </c>
      <c r="CZ314" s="233" t="str">
        <f>IF(Deník!$R314&lt;0,IF(Deník!$AD314=$CZ$2,Deník!$R314,""),"")</f>
        <v/>
      </c>
      <c r="DL314" s="221">
        <f t="shared" si="14"/>
        <v>93847.029999999984</v>
      </c>
      <c r="DM314" s="220">
        <f t="shared" si="13"/>
        <v>-6.1529700000000132E-2</v>
      </c>
      <c r="DO314" s="50">
        <f>Deník!W315</f>
        <v>0</v>
      </c>
      <c r="DP314" s="102" t="str">
        <f>IF(AND(Deník!W315&gt;0),1,"")</f>
        <v/>
      </c>
      <c r="DQ314" s="102">
        <f>IF(AND(Deník!W315&lt;=0),1,"")</f>
        <v>1</v>
      </c>
      <c r="DR314" s="227"/>
      <c r="DS314" s="228"/>
      <c r="DT314" s="85"/>
      <c r="DU314" s="54">
        <f>IF(MONTH(Deník!$C314)=DU$2,Deník!$W314,"")</f>
        <v>0</v>
      </c>
      <c r="DV314" s="222" t="str">
        <f>IF(MONTH(Deník!$C314)=DV$2,Deník!$W314,"")</f>
        <v/>
      </c>
      <c r="DW314" s="222" t="str">
        <f>IF(MONTH(Deník!$C314)=DW$2,Deník!$W314,"")</f>
        <v/>
      </c>
      <c r="DX314" s="222" t="str">
        <f>IF(MONTH(Deník!$C314)=DX$2,Deník!$W314,"")</f>
        <v/>
      </c>
      <c r="DY314" s="222" t="str">
        <f>IF(MONTH(Deník!$C314)=DY$2,Deník!$W314,"")</f>
        <v/>
      </c>
      <c r="DZ314" s="222" t="str">
        <f>IF(MONTH(Deník!$C314)=DZ$2,Deník!$W314,"")</f>
        <v/>
      </c>
      <c r="EA314" s="222" t="str">
        <f>IF(MONTH(Deník!$C314)=EA$2,Deník!$W314,"")</f>
        <v/>
      </c>
      <c r="EB314" s="222" t="str">
        <f>IF(MONTH(Deník!$C314)=EB$2,Deník!$W314,"")</f>
        <v/>
      </c>
      <c r="EC314" s="222" t="str">
        <f>IF(MONTH(Deník!$C314)=EC$2,Deník!$W314,"")</f>
        <v/>
      </c>
      <c r="ED314" s="222" t="str">
        <f>IF(MONTH(Deník!$C314)=ED$2,Deník!$W314,"")</f>
        <v/>
      </c>
      <c r="EE314" s="222" t="str">
        <f>IF(MONTH(Deník!$C314)=EE$2,Deník!$W314,"")</f>
        <v/>
      </c>
      <c r="EF314" s="222" t="str">
        <f>IF(MONTH(Deník!$C314)=EF$2,Deník!$W314,"")</f>
        <v/>
      </c>
      <c r="EI314" s="600" t="str">
        <f>IF(Deník!$W314&lt;&gt;"",IF(Deník!$B314=Statistika!$F$63,Deník!$W314,""),"")</f>
        <v/>
      </c>
      <c r="EJ314" s="13" t="str">
        <f>IF(Deník!$W314&lt;&gt;"",IF(Deník!$B314=Statistika!$F$64,Deník!$W314,""),"")</f>
        <v/>
      </c>
      <c r="EK314" s="13" t="str">
        <f>IF(Deník!$W314&lt;&gt;"",IF(Deník!$B314=Statistika!$F$65,Deník!$W314,""),"")</f>
        <v/>
      </c>
      <c r="EL314" s="13" t="str">
        <f>IF(Deník!$W314&lt;&gt;"",IF(Deník!$B314=Statistika!$F$66,Deník!$W314,""),"")</f>
        <v/>
      </c>
      <c r="EM314" s="13" t="str">
        <f>IF(Deník!$W314&lt;&gt;"",IF(Deník!$B314=Statistika!$F$67,Deník!$W314,""),"")</f>
        <v/>
      </c>
      <c r="EN314" s="13" t="str">
        <f>IF(Deník!$W314&lt;&gt;"",IF(Deník!$B314=Statistika!$F$68,Deník!$W314,""),"")</f>
        <v/>
      </c>
      <c r="EO314" s="13" t="str">
        <f>IF(Deník!$W314&lt;&gt;"",IF(Deník!$B314=Statistika!$F$69,Deník!$W314,""),"")</f>
        <v/>
      </c>
      <c r="EP314" s="601" t="str">
        <f>IF(Deník!$W314&lt;&gt;"",IF(Deník!$B314=Statistika!$F$70,Deník!$W314,""),"")</f>
        <v/>
      </c>
      <c r="EQ314" s="90"/>
      <c r="ER314" s="63" t="str">
        <f>IF(Deník!$W314&lt;&gt;"",IF(Deník!$J314="L",Deník!$W314,""),"")</f>
        <v/>
      </c>
      <c r="ES314" s="13" t="str">
        <f>IF(Deník!$W314&lt;&gt;"",IF(Deník!$J314="S",Deník!$W314,""),"")</f>
        <v/>
      </c>
      <c r="ET314" s="95"/>
      <c r="EU314" s="88"/>
      <c r="EV314" s="63" t="str">
        <f>IF(WEEKDAY(Deník!$C314,2)=1,Deník!$W314,"")</f>
        <v/>
      </c>
      <c r="EW314" s="13" t="str">
        <f>IF(WEEKDAY(Deník!$C314,2)=2,Deník!$W314,"")</f>
        <v/>
      </c>
      <c r="EX314" s="13" t="str">
        <f>IF(WEEKDAY(Deník!$C314,2)=3,Deník!$W314,"")</f>
        <v/>
      </c>
      <c r="EY314" s="13" t="str">
        <f>IF(WEEKDAY(Deník!$C314,2)=4,Deník!$W314,"")</f>
        <v/>
      </c>
      <c r="EZ314" s="60" t="str">
        <f>IF(WEEKDAY(Deník!$C314,2)=5,Deník!$W314,"")</f>
        <v/>
      </c>
      <c r="FA314" s="99"/>
      <c r="FB314" s="100">
        <f>Deník!D314</f>
        <v>0</v>
      </c>
      <c r="FC314" s="63">
        <f>IF($FB314&lt;&gt;"",IF(AND($FB314&gt;=FC$2,$FB314&lt;=FC$3),Deník!$W314,""))</f>
        <v>0</v>
      </c>
      <c r="FD314" s="63" t="str">
        <f>IF($FB314&lt;&gt;"",IF(AND($FB314&gt;=FD$2,$FB314&lt;=FD$3),Deník!$W314,""))</f>
        <v/>
      </c>
      <c r="FE314" s="63" t="str">
        <f>IF($FB314&lt;&gt;"",IF(AND($FB314&gt;=FE$2,$FB314&lt;=FE$3),Deník!$W314,""))</f>
        <v/>
      </c>
      <c r="FF314" s="63" t="str">
        <f>IF($FB314&lt;&gt;"",IF(AND($FB314&gt;=FF$2,$FB314&lt;=FF$3),Deník!$W314,""))</f>
        <v/>
      </c>
      <c r="FG314" s="63" t="str">
        <f>IF($FB314&lt;&gt;"",IF(AND($FB314&gt;=FG$2,$FB314&lt;=FG$3),Deník!$W314,""))</f>
        <v/>
      </c>
      <c r="FH314" s="63" t="str">
        <f>IF($FB314&lt;&gt;"",IF(AND($FB314&gt;=FH$2,$FB314&lt;=FH$3),Deník!$W314,""))</f>
        <v/>
      </c>
      <c r="FI314" s="63" t="str">
        <f>IF($FB314&lt;&gt;"",IF(AND($FB314&gt;=FI$2,$FB314&lt;=FI$3),Deník!$W314,""))</f>
        <v/>
      </c>
      <c r="FJ314" s="63" t="str">
        <f>IF($FB314&lt;&gt;"",IF(AND($FB314&gt;=FJ$2,$FB314&lt;=FJ$3),Deník!$W314,""))</f>
        <v/>
      </c>
      <c r="FK314" s="63" t="str">
        <f>IF($FB314&lt;&gt;"",IF(AND($FB314&gt;=FK$2,$FB314&lt;=FK$3),Deník!$W314,""))</f>
        <v/>
      </c>
      <c r="FL314" s="63" t="str">
        <f>IF($FB314&lt;&gt;"",IF(AND($FB314&gt;=FL$2,$FB314&lt;=FL$3),Deník!$W314,""))</f>
        <v/>
      </c>
      <c r="FM314" s="63" t="str">
        <f>IF($FB314&lt;&gt;"",IF(AND($FB314&gt;=FM$2,$FB314&lt;=FM$3),Deník!$W314,""))</f>
        <v/>
      </c>
      <c r="FN314" s="13"/>
      <c r="FO314" s="20" t="str">
        <f>IF(Deník!$W314&gt;1,Deník!$W314,"")</f>
        <v/>
      </c>
      <c r="FP314" s="20" t="str">
        <f>IF(Deník!$W314&lt;0,Deník!$W314,"")</f>
        <v/>
      </c>
      <c r="FQ314" s="17"/>
      <c r="FS314" s="233"/>
      <c r="FT314" s="233" t="str">
        <f>IF(Deník!$W314&lt;&gt;"",IF(Deník!$Y314=Statistika!$F$78,Deník!$W314,""),"")</f>
        <v/>
      </c>
      <c r="FU314" s="233" t="str">
        <f>IF(Deník!$W314&lt;&gt;"",IF(Deník!$Y314=Statistika!$F$79,Deník!$W314,""),"")</f>
        <v/>
      </c>
      <c r="FV314" s="233" t="str">
        <f>IF(Deník!$W314&lt;&gt;"",IF(Deník!$Y314=Statistika!$F$80,Deník!$W314,""),"")</f>
        <v/>
      </c>
      <c r="FW314" s="233" t="str">
        <f>IF(Deník!$W314&lt;&gt;"",IF(Deník!$Y314=Statistika!$F$81,Deník!$W314,""),"")</f>
        <v/>
      </c>
      <c r="FX314" s="233" t="str">
        <f>IF(Deník!$W314&lt;&gt;"",IF(Deník!$Y314=Statistika!$F$82,Deník!$W314,""),"")</f>
        <v/>
      </c>
      <c r="FY314" s="233" t="str">
        <f>IF(Deník!$W314&lt;&gt;"",IF(Deník!$Y314=Statistika!$F$83,Deník!$W314,""),"")</f>
        <v/>
      </c>
      <c r="FZ314" s="233" t="str">
        <f>IF(Deník!$W314&lt;&gt;"",IF(Deník!$Y314=Statistika!$F$84,Deník!$W314,""),"")</f>
        <v/>
      </c>
      <c r="GA314" s="233" t="str">
        <f>IF(Deník!$W314&lt;&gt;"",IF(Deník!$Y314=Statistika!$F$85,Deník!$W314,""),"")</f>
        <v/>
      </c>
      <c r="GB314" s="233" t="str">
        <f>IF(Deník!$W314&lt;&gt;"",IF(Deník!$Y314=Statistika!$F$86,Deník!$W314,""),"")</f>
        <v/>
      </c>
      <c r="GC314" s="233" t="str">
        <f>IF(Deník!$W314&lt;&gt;"",IF(Deník!$Y314=Statistika!$F$87,Deník!$W314,""),"")</f>
        <v/>
      </c>
      <c r="GD314" s="233" t="str">
        <f>IF(Deník!$W314&lt;&gt;"",IF(Deník!$Y314=Statistika!$F$88,Deník!$W314,""),"")</f>
        <v/>
      </c>
      <c r="GE314" s="233" t="str">
        <f>IF(Deník!$W314&lt;&gt;"",IF(Deník!$Y314=Statistika!$F$89,Deník!$W314,""),"")</f>
        <v/>
      </c>
      <c r="GF314" s="233" t="str">
        <f>IF(Deník!$W314&lt;&gt;"",IF(Deník!$Y314=Statistika!$F$90,Deník!$W314,""),"")</f>
        <v/>
      </c>
      <c r="GG314" s="233" t="str">
        <f>IF(Deník!$W314&lt;&gt;"",IF(Deník!$Y314=Statistika!$F$91,Deník!$W314,""),"")</f>
        <v/>
      </c>
      <c r="GH314" s="233"/>
      <c r="GI314" s="233" t="str">
        <f>IF(Deník!$W314&lt;&gt;"",IF(Deník!$AB314=Statistika!$L$100,Deník!$W314,""),"")</f>
        <v/>
      </c>
      <c r="GJ314" s="233" t="str">
        <f>IF(Deník!$W314&lt;&gt;"",IF(Deník!$AB314=Statistika!$L$101,Deník!$W314,""),"")</f>
        <v/>
      </c>
      <c r="GK314" s="233" t="str">
        <f>IF(Deník!$W314&lt;&gt;"",IF(Deník!$AB314=Statistika!$L$102,Deník!$W314,""),"")</f>
        <v/>
      </c>
      <c r="GL314" s="233" t="str">
        <f>IF(Deník!$W314&lt;&gt;"",IF(Deník!$AB314=Statistika!$L$103,Deník!$W314,""),"")</f>
        <v/>
      </c>
      <c r="GM314" s="233" t="str">
        <f>IF(Deník!$W314&lt;&gt;"",IF(Deník!$AB314=Statistika!$L$104,Deník!$W314,""),"")</f>
        <v/>
      </c>
      <c r="GN314" s="233" t="str">
        <f>IF(Deník!$W314&lt;&gt;"",IF(Deník!$AB314=Statistika!$L$105,Deník!$W314,""),"")</f>
        <v/>
      </c>
      <c r="GO314" s="233" t="str">
        <f>IF(Deník!$W314&lt;&gt;"",IF(Deník!$AB314=Statistika!$L$106,Deník!$W314,""),"")</f>
        <v/>
      </c>
      <c r="GP314" s="233" t="str">
        <f>IF(Deník!$W314&lt;&gt;"",IF(Deník!$AB314=Statistika!$L$107,Deník!$W314,""),"")</f>
        <v/>
      </c>
      <c r="GQ314" s="233" t="str">
        <f>IF(Deník!$W314&lt;&gt;"",IF(Deník!$AB314=Statistika!$L$108,Deník!$W314,""),"")</f>
        <v/>
      </c>
      <c r="GS314" s="233" t="str">
        <f>IF(Deník!$W314&lt;0,IF(Deník!$AC314=Statistika!$F$117,Deník!$W314,""),"")</f>
        <v/>
      </c>
      <c r="GT314" s="233" t="str">
        <f>IF(Deník!$W314&lt;0,IF(Deník!$AC314=Statistika!$F$118,Deník!$W314,""),"")</f>
        <v/>
      </c>
      <c r="GU314" s="233" t="str">
        <f>IF(Deník!$W314&lt;0,IF(Deník!$AC314=Statistika!$F$119,Deník!$W314,""),"")</f>
        <v/>
      </c>
      <c r="GV314" s="233" t="str">
        <f>IF(Deník!$W314&lt;0,IF(Deník!$AC314=Statistika!$F$120,Deník!$W314,""),"")</f>
        <v/>
      </c>
      <c r="GW314" s="233" t="str">
        <f>IF(Deník!$W314&lt;0,IF(Deník!$AC314=Statistika!$F$121,Deník!$W314,""),"")</f>
        <v/>
      </c>
      <c r="GX314" s="233" t="str">
        <f>IF(Deník!$W314&lt;0,IF(Deník!$AC314=Statistika!$F$122,Deník!$W314,""),"")</f>
        <v/>
      </c>
      <c r="GY314" s="233" t="str">
        <f>IF(Deník!$W314&lt;0,IF(Deník!$AC314=Statistika!$F$123,Deník!$W314,""),"")</f>
        <v/>
      </c>
      <c r="GZ314" s="233" t="str">
        <f>IF(Deník!$W314&lt;0,IF(Deník!$AC314=Statistika!$F$124,Deník!$W314,""),"")</f>
        <v/>
      </c>
      <c r="HA314" s="233" t="str">
        <f>IF(Deník!$W314&lt;0,IF(Deník!$AC314=Statistika!$F$125,Deník!$W314,""),"")</f>
        <v/>
      </c>
      <c r="HC314" s="233" t="str">
        <f>IF(Deník!$W314&lt;0,IF(Deník!$AD314=Statistika!$F$133,Deník!$W314,""),"")</f>
        <v/>
      </c>
      <c r="HD314" s="233" t="str">
        <f>IF(Deník!$W314&lt;0,IF(Deník!$AD314=Statistika!$F$134,Deník!$W314,""),"")</f>
        <v/>
      </c>
      <c r="HE314" s="233" t="str">
        <f>IF(Deník!$W314&lt;0,IF(Deník!$AD314=Statistika!$F$135,Deník!$W314,""),"")</f>
        <v/>
      </c>
      <c r="HF314" s="233" t="str">
        <f>IF(Deník!$W314&lt;0,IF(Deník!$AD314=Statistika!$F$136,Deník!$W314,""),"")</f>
        <v/>
      </c>
      <c r="HG314" s="233" t="str">
        <f>IF(Deník!$W314&lt;0,IF(Deník!$AD314=Statistika!$F$137,Deník!$W314,""),"")</f>
        <v/>
      </c>
      <c r="ID314" s="8">
        <f>Tabulka4[[#This Row],[Sloupec3]]</f>
        <v>0</v>
      </c>
      <c r="IE314" s="17" t="str">
        <f>IF(AND([1]Deník!$C314&gt;='[1]Měsíční shrnutí'!$D$1,[1]Deník!$C314&lt;='[1]Měsíční shrnutí'!$F$1),[1]Deník!$X314,"")</f>
        <v/>
      </c>
    </row>
    <row r="315" spans="1:239">
      <c r="A315" s="8">
        <f>Deník!C316</f>
        <v>0</v>
      </c>
      <c r="B315" s="50" t="str">
        <f>Deník!R316</f>
        <v/>
      </c>
      <c r="C315" s="102" t="str">
        <f>IF(AND(Deník!R316&gt;1,Deník!R316&lt;&gt;""),1,"")</f>
        <v/>
      </c>
      <c r="D315" s="102" t="str">
        <f>IF(AND(Deník!R316&lt;=0,Deník!R316&lt;&gt;""),1,"")</f>
        <v/>
      </c>
      <c r="E315" s="103" t="str">
        <f>IF(AND(Deník!R316&gt;=0,Deník!R316&lt;=1),1,"")</f>
        <v/>
      </c>
      <c r="F315" s="79" t="str">
        <f>IF(Deník!R316&lt;&gt;"",Deník!R316+F314,"")</f>
        <v/>
      </c>
      <c r="G315" s="85"/>
      <c r="H315" s="54" t="str">
        <f>IF(MONTH(Deník!$C315)=H$2,IF(AND(Deník!$R315&gt;=0,Deník!$R315&lt;=1),"BE",Deník!$R315),"")</f>
        <v/>
      </c>
      <c r="I315" s="11" t="str">
        <f>IF(MONTH(Deník!$C315)=I$2,IF(AND(Deník!$R315&gt;=0,Deník!$R315&lt;=1),"BE",Deník!$R315),"")</f>
        <v/>
      </c>
      <c r="J315" s="11" t="str">
        <f>IF(MONTH(Deník!$C315)=J$2,IF(AND(Deník!$R315&gt;=0,Deník!$R315&lt;=1),"BE",Deník!$R315),"")</f>
        <v/>
      </c>
      <c r="K315" s="11" t="str">
        <f>IF(MONTH(Deník!$C315)=K$2,IF(AND(Deník!$R315&gt;=0,Deník!$R315&lt;=1),"BE",Deník!$R315),"")</f>
        <v/>
      </c>
      <c r="L315" s="11" t="str">
        <f>IF(MONTH(Deník!$C315)=L$2,IF(AND(Deník!$R315&gt;=0,Deník!$R315&lt;=1),"BE",Deník!$R315),"")</f>
        <v/>
      </c>
      <c r="M315" s="11" t="str">
        <f>IF(MONTH(Deník!$C315)=M$2,IF(AND(Deník!$R315&gt;=0,Deník!$R315&lt;=1),"BE",Deník!$R315),"")</f>
        <v/>
      </c>
      <c r="N315" s="11" t="str">
        <f>IF(MONTH(Deník!$C315)=N$2,IF(AND(Deník!$R315&gt;=0,Deník!$R315&lt;=1),"BE",Deník!$R315),"")</f>
        <v/>
      </c>
      <c r="O315" s="11" t="str">
        <f>IF(MONTH(Deník!$C315)=O$2,IF(AND(Deník!$R315&gt;=0,Deník!$R315&lt;=1),"BE",Deník!$R315),"")</f>
        <v/>
      </c>
      <c r="P315" s="11" t="str">
        <f>IF(MONTH(Deník!$C315)=P$2,IF(AND(Deník!$R315&gt;=0,Deník!$R315&lt;=1),"BE",Deník!$R315),"")</f>
        <v/>
      </c>
      <c r="Q315" s="11" t="str">
        <f>IF(MONTH(Deník!$C315)=Q$2,IF(AND(Deník!$R315&gt;=0,Deník!$R315&lt;=1),"BE",Deník!$R315),"")</f>
        <v/>
      </c>
      <c r="R315" s="11" t="str">
        <f>IF(MONTH(Deník!$C315)=R$2,IF(AND(Deník!$R315&gt;=0,Deník!$R315&lt;=1),"BE",Deník!$R315),"")</f>
        <v/>
      </c>
      <c r="S315" s="57" t="str">
        <f>IF(MONTH(Deník!$C315)=S$2,IF(AND(Deník!$R315&gt;=0,Deník!$R315&lt;=1),"BE",Deník!$R315),"")</f>
        <v/>
      </c>
      <c r="U315" s="12"/>
      <c r="V315" s="12"/>
      <c r="X315" s="600" t="str">
        <f>IF(Deník!$R315&lt;&gt;"",IF(Deník!$B315=Statistika!$F$63,IF(AND(Deník!$R315&gt;=0,Deník!$R315&lt;=1),"BE",Deník!$R315),""),"")</f>
        <v/>
      </c>
      <c r="Y315" s="13" t="str">
        <f>IF(Deník!$R315&lt;&gt;"",IF(Deník!$B315=Statistika!$F$64,IF(AND(Deník!$R315&gt;=0,Deník!$R315&lt;=1),"BE",Deník!$R315),""),"")</f>
        <v/>
      </c>
      <c r="Z315" s="13" t="str">
        <f>IF(Deník!$R315&lt;&gt;"",IF(Deník!$B315=Statistika!$F$65,IF(AND(Deník!$R315&gt;=0,Deník!$R315&lt;=1),"BE",Deník!$R315),""),"")</f>
        <v/>
      </c>
      <c r="AA315" s="13" t="str">
        <f>IF(Deník!$R315&lt;&gt;"",IF(Deník!$B315=Statistika!$F$66,IF(AND(Deník!$R315&gt;=0,Deník!$R315&lt;=1),"BE",Deník!$R315),""),"")</f>
        <v/>
      </c>
      <c r="AB315" s="13" t="str">
        <f>IF(Deník!$R315&lt;&gt;"",IF(Deník!$B315=Statistika!$F$67,IF(AND(Deník!$R315&gt;=0,Deník!$R315&lt;=1),"BE",Deník!$R315),""),"")</f>
        <v/>
      </c>
      <c r="AC315" s="13" t="str">
        <f>IF(Deník!$R315&lt;&gt;"",IF(Deník!$B315=Statistika!$F$68,IF(AND(Deník!$R315&gt;=0,Deník!$R315&lt;=1),"BE",Deník!$R315),""),"")</f>
        <v/>
      </c>
      <c r="AD315" s="13" t="str">
        <f>IF(Deník!$R315&lt;&gt;"",IF(Deník!$B315=Statistika!$F$69,IF(AND(Deník!$R315&gt;=0,Deník!$R315&lt;=1),"BE",Deník!$R315),""),"")</f>
        <v/>
      </c>
      <c r="AE315" s="601" t="str">
        <f>IF(Deník!$R315&lt;&gt;"",IF(Deník!$B315=Statistika!$F$70,IF(AND(Deník!$R315&gt;=0,Deník!$R315&lt;=1),"BE",Deník!$R315),""),"")</f>
        <v/>
      </c>
      <c r="AF315" s="90"/>
      <c r="AG315" s="63" t="str">
        <f>IF(Deník!$R315&lt;&gt;"",IF(Deník!$J315="L",IF(AND(Deník!$R315&gt;=0,Deník!$R315&lt;=1),"BE",Deník!$R315),""),"")</f>
        <v/>
      </c>
      <c r="AH315" s="13" t="str">
        <f>IF(Deník!$R315&lt;&gt;"",IF(Deník!$J315="S",IF(AND(Deník!$R315&gt;=0,Deník!$R315&lt;=1),"BE",Deník!$R315),""),"")</f>
        <v/>
      </c>
      <c r="AI315" s="95"/>
      <c r="AJ315" s="71" t="str">
        <f>IF(Deník!N316&lt;&gt;"",Deník!N316*-1,"")</f>
        <v/>
      </c>
      <c r="AK315" s="88"/>
      <c r="AL315" s="63" t="str">
        <f>IF(WEEKDAY(Deník!$C315,2)=1,IF(AND(Deník!$R315&gt;=0,Deník!$R315&lt;=1),"BE",Deník!$R315),"")</f>
        <v/>
      </c>
      <c r="AM315" s="13" t="str">
        <f>IF(WEEKDAY(Deník!$C315,2)=2,IF(AND(Deník!$R315&gt;=0,Deník!$R315&lt;=1),"BE",Deník!$R315),"")</f>
        <v/>
      </c>
      <c r="AN315" s="13" t="str">
        <f>IF(WEEKDAY(Deník!$C315,2)=3,IF(AND(Deník!$R315&gt;=0,Deník!$R315&lt;=1),"BE",Deník!$R315),"")</f>
        <v/>
      </c>
      <c r="AO315" s="13" t="str">
        <f>IF(WEEKDAY(Deník!$C315,2)=4,IF(AND(Deník!$R315&gt;=0,Deník!$R315&lt;=1),"BE",Deník!$R315),"")</f>
        <v/>
      </c>
      <c r="AP315" s="60" t="str">
        <f>IF(WEEKDAY(Deník!$C315,2)=5,IF(AND(Deník!$R315&gt;=0,Deník!$R315&lt;=1),"BE",Deník!$R315),"")</f>
        <v/>
      </c>
      <c r="AQ315" s="99"/>
      <c r="AR315" s="100">
        <f>Deník!D315</f>
        <v>0</v>
      </c>
      <c r="AS315" s="63" t="str">
        <f>IF(Deník!$D315&lt;&gt;"",IF(AND(Deník!$D315&gt;=AS$2,Deník!$D315&lt;=AS$3),IF(AND(Deník!$R315&gt;=0,Deník!$R315&lt;=1),"BE",Deník!$R315),""),"")</f>
        <v/>
      </c>
      <c r="AT315" s="63" t="str">
        <f>IF(Deník!$D315&lt;&gt;"",IF(AND(Deník!$D315&gt;=AT$2,Deník!$D315&lt;=AT$3),IF(AND(Deník!$R315&gt;=0,Deník!$R315&lt;=1),"BE",Deník!$R315),""),"")</f>
        <v/>
      </c>
      <c r="AU315" s="63" t="str">
        <f>IF(Deník!$D315&lt;&gt;"",IF(AND(Deník!$D315&gt;=AU$2,Deník!$D315&lt;=AU$3),IF(AND(Deník!$R315&gt;=0,Deník!$R315&lt;=1),"BE",Deník!$R315),""),"")</f>
        <v/>
      </c>
      <c r="AV315" s="63" t="str">
        <f>IF(Deník!$D315&lt;&gt;"",IF(AND(Deník!$D315&gt;=AV$2,Deník!$D315&lt;=AV$3),IF(AND(Deník!$R315&gt;=0,Deník!$R315&lt;=1),"BE",Deník!$R315),""),"")</f>
        <v/>
      </c>
      <c r="AW315" s="63" t="str">
        <f>IF(Deník!$D315&lt;&gt;"",IF(AND(Deník!$D315&gt;=AW$2,Deník!$D315&lt;=AW$3),IF(AND(Deník!$R315&gt;=0,Deník!$R315&lt;=1),"BE",Deník!$R315),""),"")</f>
        <v/>
      </c>
      <c r="AX315" s="63" t="str">
        <f>IF(Deník!$D315&lt;&gt;"",IF(AND(Deník!$D315&gt;=AX$2,Deník!$D315&lt;=AX$3),IF(AND(Deník!$R315&gt;=0,Deník!$R315&lt;=1),"BE",Deník!$R315),""),"")</f>
        <v/>
      </c>
      <c r="AY315" s="63" t="str">
        <f>IF(Deník!$D315&lt;&gt;"",IF(AND(Deník!$D315&gt;=AY$2,Deník!$D315&lt;=AY$3),IF(AND(Deník!$R315&gt;=0,Deník!$R315&lt;=1),"BE",Deník!$R315),""),"")</f>
        <v/>
      </c>
      <c r="AZ315" s="63" t="str">
        <f>IF(Deník!$D315&lt;&gt;"",IF(AND(Deník!$D315&gt;=AZ$2,Deník!$D315&lt;=AZ$3),IF(AND(Deník!$R315&gt;=0,Deník!$R315&lt;=1),"BE",Deník!$R315),""),"")</f>
        <v/>
      </c>
      <c r="BA315" s="63" t="str">
        <f>IF(Deník!$D315&lt;&gt;"",IF(AND(Deník!$D315&gt;=BA$2,Deník!$D315&lt;=BA$3),IF(AND(Deník!$R315&gt;=0,Deník!$R315&lt;=1),"BE",Deník!$R315),""),"")</f>
        <v/>
      </c>
      <c r="BB315" s="63" t="str">
        <f>IF(Deník!$D315&lt;&gt;"",IF(AND(Deník!$D315&gt;=BB$2,Deník!$D315&lt;=BB$3),IF(AND(Deník!$R315&gt;=0,Deník!$R315&lt;=1),"BE",Deník!$R315),""),"")</f>
        <v/>
      </c>
      <c r="BC315" s="71" t="str">
        <f>IF(Deník!$D315&lt;&gt;"",IF(AND(Deník!$D315&gt;=BC$2,Deník!$D315&lt;=BC$3),IF(AND(Deník!$R315&gt;=0,Deník!$R315&lt;=1),"BE",Deník!$R315),""),"")</f>
        <v/>
      </c>
      <c r="BD315" s="20" t="str">
        <f>IF(Deník!$J316="S",(Deník!$M316-Deník!$K316),IF(Deník!$J316="L",(Deník!$K316-Deník!$M316),""))</f>
        <v/>
      </c>
      <c r="BE315" s="20" t="str">
        <f>IF(Deník!$J316="S",(Deník!$K316-Deník!$O316),IF(Deník!$J316="L",(Deník!$O316-Deník!$K316),""))</f>
        <v/>
      </c>
      <c r="BF315" s="20" t="str">
        <f>IF(Deník!$J316="S",(Deník!$K316-Deník!$L316),IF(Deník!$J316="L",(Deník!$L316-Deník!$K316),""))</f>
        <v/>
      </c>
      <c r="BG315" s="20" t="str">
        <f>IF(Deník!$J316="S",(Deník!$K316-Deník!$S316),IF(Deník!$J316="L",(Deník!$S316-Deník!$K316),""))</f>
        <v/>
      </c>
      <c r="BH315" s="20" t="str">
        <f>IF(Deník!$J316="S",(Deník!$K316-Deník!$U316),IF(Deník!$J316="L",(Deník!$U316-Deník!$K316),""))</f>
        <v/>
      </c>
      <c r="BI315" s="20" t="str">
        <f>IF(Deník!$R315&gt;1,Deník!$R315,"")</f>
        <v/>
      </c>
      <c r="BJ315" s="20" t="str">
        <f>IF(Deník!$R315&lt;0,Deník!$R315,"")</f>
        <v/>
      </c>
      <c r="BK315" s="17"/>
      <c r="BM315" s="233" t="str">
        <f>IF(Deník!$R315&lt;&gt;"",IF(Deník!$Y315=Statistika!$F$78,IF(AND(Deník!$R315&gt;=0,Deník!$R315&lt;=1),"BE",Deník!$R315),""),"")</f>
        <v/>
      </c>
      <c r="BN315" s="233" t="str">
        <f>IF(Deník!$R315&lt;&gt;"",IF(Deník!$Y315=Statistika!$F$79,IF(AND(Deník!$R315&gt;=0,Deník!$R315&lt;=1),"BE",Deník!$R315),""),"")</f>
        <v/>
      </c>
      <c r="BO315" s="233" t="str">
        <f>IF(Deník!$R315&lt;&gt;"",IF(Deník!$Y315=Statistika!$F$80,IF(AND(Deník!$R315&gt;=0,Deník!$R315&lt;=1),"BE",Deník!$R315),""),"")</f>
        <v/>
      </c>
      <c r="BP315" s="233" t="str">
        <f>IF(Deník!$R315&lt;&gt;"",IF(Deník!$Y315=Statistika!$F$81,IF(AND(Deník!$R315&gt;=0,Deník!$R315&lt;=1),"BE",Deník!$R315),""),"")</f>
        <v/>
      </c>
      <c r="BQ315" s="233" t="str">
        <f>IF(Deník!$R315&lt;&gt;"",IF(Deník!$Y315=Statistika!$F$82,IF(AND(Deník!$R315&gt;=0,Deník!$R315&lt;=1),"BE",Deník!$R315),""),"")</f>
        <v/>
      </c>
      <c r="BR315" s="233" t="str">
        <f>IF(Deník!$R315&lt;&gt;"",IF(Deník!$Y315=Statistika!$F$83,IF(AND(Deník!$R315&gt;=0,Deník!$R315&lt;=1),"BE",Deník!$R315),""),"")</f>
        <v/>
      </c>
      <c r="BS315" s="233" t="str">
        <f>IF(Deník!$R315&lt;&gt;"",IF(Deník!$Y315=Statistika!$F$84,IF(AND(Deník!$R315&gt;=0,Deník!$R315&lt;=1),"BE",Deník!$R315),""),"")</f>
        <v/>
      </c>
      <c r="BT315" s="233" t="str">
        <f>IF(Deník!$R315&lt;&gt;"",IF(Deník!$Y315=Statistika!$F$85,IF(AND(Deník!$R315&gt;=0,Deník!$R315&lt;=1),"BE",Deník!$R315),""),"")</f>
        <v/>
      </c>
      <c r="BU315" s="233" t="str">
        <f>IF(Deník!$R315&lt;&gt;"",IF(Deník!$Y315=Statistika!$F$86,IF(AND(Deník!$R315&gt;=0,Deník!$R315&lt;=1),"BE",Deník!$R315),""),"")</f>
        <v/>
      </c>
      <c r="BV315" s="233" t="str">
        <f>IF(Deník!$R315&lt;&gt;"",IF(Deník!$Y315=Statistika!$F$87,IF(AND(Deník!$R315&gt;=0,Deník!$R315&lt;=1),"BE",Deník!$R315),""),"")</f>
        <v/>
      </c>
      <c r="BW315" s="233" t="str">
        <f>IF(Deník!$R315&lt;&gt;"",IF(Deník!$Y315=Statistika!$F$88,IF(AND(Deník!$R315&gt;=0,Deník!$R315&lt;=1),"BE",Deník!$R315),""),"")</f>
        <v/>
      </c>
      <c r="BX315" s="233" t="str">
        <f>IF(Deník!$R315&lt;&gt;"",IF(Deník!$Y315=Statistika!$F$89,IF(AND(Deník!$R315&gt;=0,Deník!$R315&lt;=1),"BE",Deník!$R315),""),"")</f>
        <v/>
      </c>
      <c r="BY315" s="233" t="str">
        <f>IF(Deník!$R315&lt;&gt;"",IF(Deník!$Y315=Statistika!$F$90,IF(AND(Deník!$R315&gt;=0,Deník!$R315&lt;=1),"BE",Deník!$R315),""),"")</f>
        <v/>
      </c>
      <c r="BZ315" s="233" t="str">
        <f>IF(Deník!$R315&lt;&gt;"",IF(Deník!$Y315=Statistika!$F$91,IF(AND(Deník!$R315&gt;=0,Deník!$R315&lt;=1),"BE",Deník!$R315),""),"")</f>
        <v/>
      </c>
      <c r="CA315" s="233"/>
      <c r="CB315" s="233" t="str">
        <f>IF(Deník!$R315&lt;&gt;"",IF(Deník!$AB315="SL",IF(AND(Deník!$R315&gt;=0,Deník!$R315&lt;=1),"BE",Deník!$R315),""),"")</f>
        <v/>
      </c>
      <c r="CC315" s="233" t="str">
        <f>IF(Deník!$R315&lt;&gt;"",IF(Deník!$AB315="BE10",IF(AND(Deník!$R315&gt;=0,Deník!$R315&lt;=1),"BE",Deník!$R315),""),"")</f>
        <v/>
      </c>
      <c r="CD315" s="233" t="str">
        <f>IF(Deník!$R315&lt;&gt;"",IF(Deník!$AB315="BE15",IF(AND(Deník!$R315&gt;=0,Deník!$R315&lt;=1),"BE",Deník!$R315),""),"")</f>
        <v/>
      </c>
      <c r="CE315" s="233" t="str">
        <f>IF(Deník!$R315&lt;&gt;"",IF(Deník!$AB315="BE20",IF(AND(Deník!$R315&gt;=0,Deník!$R315&lt;=1),"BE",Deník!$R315),""),"")</f>
        <v/>
      </c>
      <c r="CF315" s="233" t="str">
        <f>IF(Deník!$R315&lt;&gt;"",IF(Deník!$AB315="TP1",IF(AND(Deník!$R315&gt;=0,Deník!$R315&lt;=1),"BE",Deník!$R315),""),"")</f>
        <v/>
      </c>
      <c r="CG315" s="233" t="str">
        <f>IF(Deník!$R315&lt;&gt;"",IF(Deník!$AB315="TP2",IF(AND(Deník!$R315&gt;=0,Deník!$R315&lt;=1),"BE",Deník!$R315),""),"")</f>
        <v/>
      </c>
      <c r="CH315" s="233" t="str">
        <f>IF(Deník!$R315&lt;&gt;"",IF(Deník!$AB315="TP3",IF(AND(Deník!$R315&gt;=0,Deník!$R315&lt;=1),"BE",Deník!$R315),""),"")</f>
        <v/>
      </c>
      <c r="CI315" s="233" t="str">
        <f>IF(Deník!$R315&lt;&gt;"",IF(Deník!$AB315="Trailing SL",IF(AND(Deník!$R315&gt;=0,Deník!$R315&lt;=1),"BE",Deník!$R315),""),"")</f>
        <v/>
      </c>
      <c r="CJ315" s="233" t="str">
        <f>IF(Deník!$R315&lt;&gt;"",IF(Deník!$AB315="Manual",IF(AND(Deník!$R315&gt;=0,Deník!$R315&lt;=1),"BE",Deník!$R315),""),"")</f>
        <v/>
      </c>
      <c r="CK315" s="233"/>
      <c r="CL315" s="233" t="str">
        <f>IF(Deník!$R315&lt;0,IF(Deník!$AC315=Statistika!$F$117,Deník!$R315,""),"")</f>
        <v/>
      </c>
      <c r="CM315" s="233" t="str">
        <f>IF(Deník!$R315&lt;0,IF(Deník!$AC315=Statistika!$F$118,Deník!$R315,""),"")</f>
        <v/>
      </c>
      <c r="CN315" s="233" t="str">
        <f>IF(Deník!$R315&lt;0,IF(Deník!$AC315=Statistika!$F$119,Deník!$R315,""),"")</f>
        <v/>
      </c>
      <c r="CO315" s="233" t="str">
        <f>IF(Deník!$R315&lt;0,IF(Deník!$AC315=Statistika!$F$120,Deník!$R315,""),"")</f>
        <v/>
      </c>
      <c r="CP315" s="233" t="str">
        <f>IF(Deník!$R315&lt;0,IF(Deník!$AC315=Statistika!$F$121,Deník!$R315,""),"")</f>
        <v/>
      </c>
      <c r="CQ315" s="233" t="str">
        <f>IF(Deník!$R315&lt;0,IF(Deník!$AC315=Statistika!$F$122,Deník!$R315,""),"")</f>
        <v/>
      </c>
      <c r="CR315" s="233" t="str">
        <f>IF(Deník!$R315&lt;0,IF(Deník!$AC315=Statistika!$F$123,Deník!$R315,""),"")</f>
        <v/>
      </c>
      <c r="CS315" s="233" t="str">
        <f>IF(Deník!$R315&lt;0,IF(Deník!$AC315=Statistika!$F$124,Deník!$R315,""),"")</f>
        <v/>
      </c>
      <c r="CT315" s="233" t="str">
        <f>IF(Deník!$R315&lt;0,IF(Deník!$AC315=Statistika!$F$125,Deník!$R315,""),"")</f>
        <v/>
      </c>
      <c r="CU315" s="233"/>
      <c r="CV315" s="233" t="str">
        <f>IF(Deník!$R315&lt;0,IF(Deník!$AD315=$CV$2,Deník!$R315,""),"")</f>
        <v/>
      </c>
      <c r="CW315" s="233" t="str">
        <f>IF(Deník!$R315&lt;0,IF(Deník!$AD315=$CW$2,Deník!$R315,""),"")</f>
        <v/>
      </c>
      <c r="CX315" s="233" t="str">
        <f>IF(Deník!$R315&lt;0,IF(Deník!$AD315=$CX$2,Deník!$R315,""),"")</f>
        <v/>
      </c>
      <c r="CY315" s="233" t="str">
        <f>IF(Deník!$R315&lt;0,IF(Deník!$AD315=$CY$2,Deník!$R315,""),"")</f>
        <v/>
      </c>
      <c r="CZ315" s="233" t="str">
        <f>IF(Deník!$R315&lt;0,IF(Deník!$AD315=$CZ$2,Deník!$R315,""),"")</f>
        <v/>
      </c>
      <c r="DL315" s="221">
        <f t="shared" si="14"/>
        <v>93847.029999999984</v>
      </c>
      <c r="DM315" s="220">
        <f t="shared" si="13"/>
        <v>-6.1529700000000132E-2</v>
      </c>
      <c r="DO315" s="50">
        <f>Deník!W316</f>
        <v>0</v>
      </c>
      <c r="DP315" s="102" t="str">
        <f>IF(AND(Deník!W316&gt;0),1,"")</f>
        <v/>
      </c>
      <c r="DQ315" s="102">
        <f>IF(AND(Deník!W316&lt;=0),1,"")</f>
        <v>1</v>
      </c>
      <c r="DR315" s="227"/>
      <c r="DS315" s="228"/>
      <c r="DT315" s="85"/>
      <c r="DU315" s="54">
        <f>IF(MONTH(Deník!$C315)=DU$2,Deník!$W315,"")</f>
        <v>0</v>
      </c>
      <c r="DV315" s="222" t="str">
        <f>IF(MONTH(Deník!$C315)=DV$2,Deník!$W315,"")</f>
        <v/>
      </c>
      <c r="DW315" s="222" t="str">
        <f>IF(MONTH(Deník!$C315)=DW$2,Deník!$W315,"")</f>
        <v/>
      </c>
      <c r="DX315" s="222" t="str">
        <f>IF(MONTH(Deník!$C315)=DX$2,Deník!$W315,"")</f>
        <v/>
      </c>
      <c r="DY315" s="222" t="str">
        <f>IF(MONTH(Deník!$C315)=DY$2,Deník!$W315,"")</f>
        <v/>
      </c>
      <c r="DZ315" s="222" t="str">
        <f>IF(MONTH(Deník!$C315)=DZ$2,Deník!$W315,"")</f>
        <v/>
      </c>
      <c r="EA315" s="222" t="str">
        <f>IF(MONTH(Deník!$C315)=EA$2,Deník!$W315,"")</f>
        <v/>
      </c>
      <c r="EB315" s="222" t="str">
        <f>IF(MONTH(Deník!$C315)=EB$2,Deník!$W315,"")</f>
        <v/>
      </c>
      <c r="EC315" s="222" t="str">
        <f>IF(MONTH(Deník!$C315)=EC$2,Deník!$W315,"")</f>
        <v/>
      </c>
      <c r="ED315" s="222" t="str">
        <f>IF(MONTH(Deník!$C315)=ED$2,Deník!$W315,"")</f>
        <v/>
      </c>
      <c r="EE315" s="222" t="str">
        <f>IF(MONTH(Deník!$C315)=EE$2,Deník!$W315,"")</f>
        <v/>
      </c>
      <c r="EF315" s="222" t="str">
        <f>IF(MONTH(Deník!$C315)=EF$2,Deník!$W315,"")</f>
        <v/>
      </c>
      <c r="EI315" s="600" t="str">
        <f>IF(Deník!$W315&lt;&gt;"",IF(Deník!$B315=Statistika!$F$63,Deník!$W315,""),"")</f>
        <v/>
      </c>
      <c r="EJ315" s="13" t="str">
        <f>IF(Deník!$W315&lt;&gt;"",IF(Deník!$B315=Statistika!$F$64,Deník!$W315,""),"")</f>
        <v/>
      </c>
      <c r="EK315" s="13" t="str">
        <f>IF(Deník!$W315&lt;&gt;"",IF(Deník!$B315=Statistika!$F$65,Deník!$W315,""),"")</f>
        <v/>
      </c>
      <c r="EL315" s="13" t="str">
        <f>IF(Deník!$W315&lt;&gt;"",IF(Deník!$B315=Statistika!$F$66,Deník!$W315,""),"")</f>
        <v/>
      </c>
      <c r="EM315" s="13" t="str">
        <f>IF(Deník!$W315&lt;&gt;"",IF(Deník!$B315=Statistika!$F$67,Deník!$W315,""),"")</f>
        <v/>
      </c>
      <c r="EN315" s="13" t="str">
        <f>IF(Deník!$W315&lt;&gt;"",IF(Deník!$B315=Statistika!$F$68,Deník!$W315,""),"")</f>
        <v/>
      </c>
      <c r="EO315" s="13" t="str">
        <f>IF(Deník!$W315&lt;&gt;"",IF(Deník!$B315=Statistika!$F$69,Deník!$W315,""),"")</f>
        <v/>
      </c>
      <c r="EP315" s="601" t="str">
        <f>IF(Deník!$W315&lt;&gt;"",IF(Deník!$B315=Statistika!$F$70,Deník!$W315,""),"")</f>
        <v/>
      </c>
      <c r="EQ315" s="90"/>
      <c r="ER315" s="63" t="str">
        <f>IF(Deník!$W315&lt;&gt;"",IF(Deník!$J315="L",Deník!$W315,""),"")</f>
        <v/>
      </c>
      <c r="ES315" s="13" t="str">
        <f>IF(Deník!$W315&lt;&gt;"",IF(Deník!$J315="S",Deník!$W315,""),"")</f>
        <v/>
      </c>
      <c r="ET315" s="95"/>
      <c r="EU315" s="88"/>
      <c r="EV315" s="63" t="str">
        <f>IF(WEEKDAY(Deník!$C315,2)=1,Deník!$W315,"")</f>
        <v/>
      </c>
      <c r="EW315" s="13" t="str">
        <f>IF(WEEKDAY(Deník!$C315,2)=2,Deník!$W315,"")</f>
        <v/>
      </c>
      <c r="EX315" s="13" t="str">
        <f>IF(WEEKDAY(Deník!$C315,2)=3,Deník!$W315,"")</f>
        <v/>
      </c>
      <c r="EY315" s="13" t="str">
        <f>IF(WEEKDAY(Deník!$C315,2)=4,Deník!$W315,"")</f>
        <v/>
      </c>
      <c r="EZ315" s="60" t="str">
        <f>IF(WEEKDAY(Deník!$C315,2)=5,Deník!$W315,"")</f>
        <v/>
      </c>
      <c r="FA315" s="99"/>
      <c r="FB315" s="100">
        <f>Deník!D315</f>
        <v>0</v>
      </c>
      <c r="FC315" s="63">
        <f>IF($FB315&lt;&gt;"",IF(AND($FB315&gt;=FC$2,$FB315&lt;=FC$3),Deník!$W315,""))</f>
        <v>0</v>
      </c>
      <c r="FD315" s="63" t="str">
        <f>IF($FB315&lt;&gt;"",IF(AND($FB315&gt;=FD$2,$FB315&lt;=FD$3),Deník!$W315,""))</f>
        <v/>
      </c>
      <c r="FE315" s="63" t="str">
        <f>IF($FB315&lt;&gt;"",IF(AND($FB315&gt;=FE$2,$FB315&lt;=FE$3),Deník!$W315,""))</f>
        <v/>
      </c>
      <c r="FF315" s="63" t="str">
        <f>IF($FB315&lt;&gt;"",IF(AND($FB315&gt;=FF$2,$FB315&lt;=FF$3),Deník!$W315,""))</f>
        <v/>
      </c>
      <c r="FG315" s="63" t="str">
        <f>IF($FB315&lt;&gt;"",IF(AND($FB315&gt;=FG$2,$FB315&lt;=FG$3),Deník!$W315,""))</f>
        <v/>
      </c>
      <c r="FH315" s="63" t="str">
        <f>IF($FB315&lt;&gt;"",IF(AND($FB315&gt;=FH$2,$FB315&lt;=FH$3),Deník!$W315,""))</f>
        <v/>
      </c>
      <c r="FI315" s="63" t="str">
        <f>IF($FB315&lt;&gt;"",IF(AND($FB315&gt;=FI$2,$FB315&lt;=FI$3),Deník!$W315,""))</f>
        <v/>
      </c>
      <c r="FJ315" s="63" t="str">
        <f>IF($FB315&lt;&gt;"",IF(AND($FB315&gt;=FJ$2,$FB315&lt;=FJ$3),Deník!$W315,""))</f>
        <v/>
      </c>
      <c r="FK315" s="63" t="str">
        <f>IF($FB315&lt;&gt;"",IF(AND($FB315&gt;=FK$2,$FB315&lt;=FK$3),Deník!$W315,""))</f>
        <v/>
      </c>
      <c r="FL315" s="63" t="str">
        <f>IF($FB315&lt;&gt;"",IF(AND($FB315&gt;=FL$2,$FB315&lt;=FL$3),Deník!$W315,""))</f>
        <v/>
      </c>
      <c r="FM315" s="63" t="str">
        <f>IF($FB315&lt;&gt;"",IF(AND($FB315&gt;=FM$2,$FB315&lt;=FM$3),Deník!$W315,""))</f>
        <v/>
      </c>
      <c r="FN315" s="13"/>
      <c r="FO315" s="20" t="str">
        <f>IF(Deník!$W315&gt;1,Deník!$W315,"")</f>
        <v/>
      </c>
      <c r="FP315" s="20" t="str">
        <f>IF(Deník!$W315&lt;0,Deník!$W315,"")</f>
        <v/>
      </c>
      <c r="FQ315" s="17"/>
      <c r="FS315" s="233"/>
      <c r="FT315" s="233" t="str">
        <f>IF(Deník!$W315&lt;&gt;"",IF(Deník!$Y315=Statistika!$F$78,Deník!$W315,""),"")</f>
        <v/>
      </c>
      <c r="FU315" s="233" t="str">
        <f>IF(Deník!$W315&lt;&gt;"",IF(Deník!$Y315=Statistika!$F$79,Deník!$W315,""),"")</f>
        <v/>
      </c>
      <c r="FV315" s="233" t="str">
        <f>IF(Deník!$W315&lt;&gt;"",IF(Deník!$Y315=Statistika!$F$80,Deník!$W315,""),"")</f>
        <v/>
      </c>
      <c r="FW315" s="233" t="str">
        <f>IF(Deník!$W315&lt;&gt;"",IF(Deník!$Y315=Statistika!$F$81,Deník!$W315,""),"")</f>
        <v/>
      </c>
      <c r="FX315" s="233" t="str">
        <f>IF(Deník!$W315&lt;&gt;"",IF(Deník!$Y315=Statistika!$F$82,Deník!$W315,""),"")</f>
        <v/>
      </c>
      <c r="FY315" s="233" t="str">
        <f>IF(Deník!$W315&lt;&gt;"",IF(Deník!$Y315=Statistika!$F$83,Deník!$W315,""),"")</f>
        <v/>
      </c>
      <c r="FZ315" s="233" t="str">
        <f>IF(Deník!$W315&lt;&gt;"",IF(Deník!$Y315=Statistika!$F$84,Deník!$W315,""),"")</f>
        <v/>
      </c>
      <c r="GA315" s="233" t="str">
        <f>IF(Deník!$W315&lt;&gt;"",IF(Deník!$Y315=Statistika!$F$85,Deník!$W315,""),"")</f>
        <v/>
      </c>
      <c r="GB315" s="233" t="str">
        <f>IF(Deník!$W315&lt;&gt;"",IF(Deník!$Y315=Statistika!$F$86,Deník!$W315,""),"")</f>
        <v/>
      </c>
      <c r="GC315" s="233" t="str">
        <f>IF(Deník!$W315&lt;&gt;"",IF(Deník!$Y315=Statistika!$F$87,Deník!$W315,""),"")</f>
        <v/>
      </c>
      <c r="GD315" s="233" t="str">
        <f>IF(Deník!$W315&lt;&gt;"",IF(Deník!$Y315=Statistika!$F$88,Deník!$W315,""),"")</f>
        <v/>
      </c>
      <c r="GE315" s="233" t="str">
        <f>IF(Deník!$W315&lt;&gt;"",IF(Deník!$Y315=Statistika!$F$89,Deník!$W315,""),"")</f>
        <v/>
      </c>
      <c r="GF315" s="233" t="str">
        <f>IF(Deník!$W315&lt;&gt;"",IF(Deník!$Y315=Statistika!$F$90,Deník!$W315,""),"")</f>
        <v/>
      </c>
      <c r="GG315" s="233" t="str">
        <f>IF(Deník!$W315&lt;&gt;"",IF(Deník!$Y315=Statistika!$F$91,Deník!$W315,""),"")</f>
        <v/>
      </c>
      <c r="GH315" s="233"/>
      <c r="GI315" s="233" t="str">
        <f>IF(Deník!$W315&lt;&gt;"",IF(Deník!$AB315=Statistika!$L$100,Deník!$W315,""),"")</f>
        <v/>
      </c>
      <c r="GJ315" s="233" t="str">
        <f>IF(Deník!$W315&lt;&gt;"",IF(Deník!$AB315=Statistika!$L$101,Deník!$W315,""),"")</f>
        <v/>
      </c>
      <c r="GK315" s="233" t="str">
        <f>IF(Deník!$W315&lt;&gt;"",IF(Deník!$AB315=Statistika!$L$102,Deník!$W315,""),"")</f>
        <v/>
      </c>
      <c r="GL315" s="233" t="str">
        <f>IF(Deník!$W315&lt;&gt;"",IF(Deník!$AB315=Statistika!$L$103,Deník!$W315,""),"")</f>
        <v/>
      </c>
      <c r="GM315" s="233" t="str">
        <f>IF(Deník!$W315&lt;&gt;"",IF(Deník!$AB315=Statistika!$L$104,Deník!$W315,""),"")</f>
        <v/>
      </c>
      <c r="GN315" s="233" t="str">
        <f>IF(Deník!$W315&lt;&gt;"",IF(Deník!$AB315=Statistika!$L$105,Deník!$W315,""),"")</f>
        <v/>
      </c>
      <c r="GO315" s="233" t="str">
        <f>IF(Deník!$W315&lt;&gt;"",IF(Deník!$AB315=Statistika!$L$106,Deník!$W315,""),"")</f>
        <v/>
      </c>
      <c r="GP315" s="233" t="str">
        <f>IF(Deník!$W315&lt;&gt;"",IF(Deník!$AB315=Statistika!$L$107,Deník!$W315,""),"")</f>
        <v/>
      </c>
      <c r="GQ315" s="233" t="str">
        <f>IF(Deník!$W315&lt;&gt;"",IF(Deník!$AB315=Statistika!$L$108,Deník!$W315,""),"")</f>
        <v/>
      </c>
      <c r="GS315" s="233" t="str">
        <f>IF(Deník!$W315&lt;0,IF(Deník!$AC315=Statistika!$F$117,Deník!$W315,""),"")</f>
        <v/>
      </c>
      <c r="GT315" s="233" t="str">
        <f>IF(Deník!$W315&lt;0,IF(Deník!$AC315=Statistika!$F$118,Deník!$W315,""),"")</f>
        <v/>
      </c>
      <c r="GU315" s="233" t="str">
        <f>IF(Deník!$W315&lt;0,IF(Deník!$AC315=Statistika!$F$119,Deník!$W315,""),"")</f>
        <v/>
      </c>
      <c r="GV315" s="233" t="str">
        <f>IF(Deník!$W315&lt;0,IF(Deník!$AC315=Statistika!$F$120,Deník!$W315,""),"")</f>
        <v/>
      </c>
      <c r="GW315" s="233" t="str">
        <f>IF(Deník!$W315&lt;0,IF(Deník!$AC315=Statistika!$F$121,Deník!$W315,""),"")</f>
        <v/>
      </c>
      <c r="GX315" s="233" t="str">
        <f>IF(Deník!$W315&lt;0,IF(Deník!$AC315=Statistika!$F$122,Deník!$W315,""),"")</f>
        <v/>
      </c>
      <c r="GY315" s="233" t="str">
        <f>IF(Deník!$W315&lt;0,IF(Deník!$AC315=Statistika!$F$123,Deník!$W315,""),"")</f>
        <v/>
      </c>
      <c r="GZ315" s="233" t="str">
        <f>IF(Deník!$W315&lt;0,IF(Deník!$AC315=Statistika!$F$124,Deník!$W315,""),"")</f>
        <v/>
      </c>
      <c r="HA315" s="233" t="str">
        <f>IF(Deník!$W315&lt;0,IF(Deník!$AC315=Statistika!$F$125,Deník!$W315,""),"")</f>
        <v/>
      </c>
      <c r="HC315" s="233" t="str">
        <f>IF(Deník!$W315&lt;0,IF(Deník!$AD315=Statistika!$F$133,Deník!$W315,""),"")</f>
        <v/>
      </c>
      <c r="HD315" s="233" t="str">
        <f>IF(Deník!$W315&lt;0,IF(Deník!$AD315=Statistika!$F$134,Deník!$W315,""),"")</f>
        <v/>
      </c>
      <c r="HE315" s="233" t="str">
        <f>IF(Deník!$W315&lt;0,IF(Deník!$AD315=Statistika!$F$135,Deník!$W315,""),"")</f>
        <v/>
      </c>
      <c r="HF315" s="233" t="str">
        <f>IF(Deník!$W315&lt;0,IF(Deník!$AD315=Statistika!$F$136,Deník!$W315,""),"")</f>
        <v/>
      </c>
      <c r="HG315" s="233" t="str">
        <f>IF(Deník!$W315&lt;0,IF(Deník!$AD315=Statistika!$F$137,Deník!$W315,""),"")</f>
        <v/>
      </c>
      <c r="ID315" s="8">
        <f>Tabulka4[[#This Row],[Sloupec3]]</f>
        <v>0</v>
      </c>
      <c r="IE315" s="17" t="str">
        <f>IF(AND([1]Deník!$C315&gt;='[1]Měsíční shrnutí'!$D$1,[1]Deník!$C315&lt;='[1]Měsíční shrnutí'!$F$1),[1]Deník!$X315,"")</f>
        <v/>
      </c>
    </row>
    <row r="316" spans="1:239">
      <c r="A316" s="8">
        <f>Deník!C317</f>
        <v>0</v>
      </c>
      <c r="B316" s="50" t="str">
        <f>Deník!R317</f>
        <v/>
      </c>
      <c r="C316" s="102" t="str">
        <f>IF(AND(Deník!R317&gt;1,Deník!R317&lt;&gt;""),1,"")</f>
        <v/>
      </c>
      <c r="D316" s="102" t="str">
        <f>IF(AND(Deník!R317&lt;=0,Deník!R317&lt;&gt;""),1,"")</f>
        <v/>
      </c>
      <c r="E316" s="103" t="str">
        <f>IF(AND(Deník!R317&gt;=0,Deník!R317&lt;=1),1,"")</f>
        <v/>
      </c>
      <c r="F316" s="79" t="str">
        <f>IF(Deník!R317&lt;&gt;"",Deník!R317+F315,"")</f>
        <v/>
      </c>
      <c r="G316" s="85"/>
      <c r="H316" s="54" t="str">
        <f>IF(MONTH(Deník!$C316)=H$2,IF(AND(Deník!$R316&gt;=0,Deník!$R316&lt;=1),"BE",Deník!$R316),"")</f>
        <v/>
      </c>
      <c r="I316" s="11" t="str">
        <f>IF(MONTH(Deník!$C316)=I$2,IF(AND(Deník!$R316&gt;=0,Deník!$R316&lt;=1),"BE",Deník!$R316),"")</f>
        <v/>
      </c>
      <c r="J316" s="11" t="str">
        <f>IF(MONTH(Deník!$C316)=J$2,IF(AND(Deník!$R316&gt;=0,Deník!$R316&lt;=1),"BE",Deník!$R316),"")</f>
        <v/>
      </c>
      <c r="K316" s="11" t="str">
        <f>IF(MONTH(Deník!$C316)=K$2,IF(AND(Deník!$R316&gt;=0,Deník!$R316&lt;=1),"BE",Deník!$R316),"")</f>
        <v/>
      </c>
      <c r="L316" s="11" t="str">
        <f>IF(MONTH(Deník!$C316)=L$2,IF(AND(Deník!$R316&gt;=0,Deník!$R316&lt;=1),"BE",Deník!$R316),"")</f>
        <v/>
      </c>
      <c r="M316" s="11" t="str">
        <f>IF(MONTH(Deník!$C316)=M$2,IF(AND(Deník!$R316&gt;=0,Deník!$R316&lt;=1),"BE",Deník!$R316),"")</f>
        <v/>
      </c>
      <c r="N316" s="11" t="str">
        <f>IF(MONTH(Deník!$C316)=N$2,IF(AND(Deník!$R316&gt;=0,Deník!$R316&lt;=1),"BE",Deník!$R316),"")</f>
        <v/>
      </c>
      <c r="O316" s="11" t="str">
        <f>IF(MONTH(Deník!$C316)=O$2,IF(AND(Deník!$R316&gt;=0,Deník!$R316&lt;=1),"BE",Deník!$R316),"")</f>
        <v/>
      </c>
      <c r="P316" s="11" t="str">
        <f>IF(MONTH(Deník!$C316)=P$2,IF(AND(Deník!$R316&gt;=0,Deník!$R316&lt;=1),"BE",Deník!$R316),"")</f>
        <v/>
      </c>
      <c r="Q316" s="11" t="str">
        <f>IF(MONTH(Deník!$C316)=Q$2,IF(AND(Deník!$R316&gt;=0,Deník!$R316&lt;=1),"BE",Deník!$R316),"")</f>
        <v/>
      </c>
      <c r="R316" s="11" t="str">
        <f>IF(MONTH(Deník!$C316)=R$2,IF(AND(Deník!$R316&gt;=0,Deník!$R316&lt;=1),"BE",Deník!$R316),"")</f>
        <v/>
      </c>
      <c r="S316" s="57" t="str">
        <f>IF(MONTH(Deník!$C316)=S$2,IF(AND(Deník!$R316&gt;=0,Deník!$R316&lt;=1),"BE",Deník!$R316),"")</f>
        <v/>
      </c>
      <c r="U316" s="12"/>
      <c r="V316" s="12"/>
      <c r="X316" s="600" t="str">
        <f>IF(Deník!$R316&lt;&gt;"",IF(Deník!$B316=Statistika!$F$63,IF(AND(Deník!$R316&gt;=0,Deník!$R316&lt;=1),"BE",Deník!$R316),""),"")</f>
        <v/>
      </c>
      <c r="Y316" s="13" t="str">
        <f>IF(Deník!$R316&lt;&gt;"",IF(Deník!$B316=Statistika!$F$64,IF(AND(Deník!$R316&gt;=0,Deník!$R316&lt;=1),"BE",Deník!$R316),""),"")</f>
        <v/>
      </c>
      <c r="Z316" s="13" t="str">
        <f>IF(Deník!$R316&lt;&gt;"",IF(Deník!$B316=Statistika!$F$65,IF(AND(Deník!$R316&gt;=0,Deník!$R316&lt;=1),"BE",Deník!$R316),""),"")</f>
        <v/>
      </c>
      <c r="AA316" s="13" t="str">
        <f>IF(Deník!$R316&lt;&gt;"",IF(Deník!$B316=Statistika!$F$66,IF(AND(Deník!$R316&gt;=0,Deník!$R316&lt;=1),"BE",Deník!$R316),""),"")</f>
        <v/>
      </c>
      <c r="AB316" s="13" t="str">
        <f>IF(Deník!$R316&lt;&gt;"",IF(Deník!$B316=Statistika!$F$67,IF(AND(Deník!$R316&gt;=0,Deník!$R316&lt;=1),"BE",Deník!$R316),""),"")</f>
        <v/>
      </c>
      <c r="AC316" s="13" t="str">
        <f>IF(Deník!$R316&lt;&gt;"",IF(Deník!$B316=Statistika!$F$68,IF(AND(Deník!$R316&gt;=0,Deník!$R316&lt;=1),"BE",Deník!$R316),""),"")</f>
        <v/>
      </c>
      <c r="AD316" s="13" t="str">
        <f>IF(Deník!$R316&lt;&gt;"",IF(Deník!$B316=Statistika!$F$69,IF(AND(Deník!$R316&gt;=0,Deník!$R316&lt;=1),"BE",Deník!$R316),""),"")</f>
        <v/>
      </c>
      <c r="AE316" s="601" t="str">
        <f>IF(Deník!$R316&lt;&gt;"",IF(Deník!$B316=Statistika!$F$70,IF(AND(Deník!$R316&gt;=0,Deník!$R316&lt;=1),"BE",Deník!$R316),""),"")</f>
        <v/>
      </c>
      <c r="AF316" s="90"/>
      <c r="AG316" s="63" t="str">
        <f>IF(Deník!$R316&lt;&gt;"",IF(Deník!$J316="L",IF(AND(Deník!$R316&gt;=0,Deník!$R316&lt;=1),"BE",Deník!$R316),""),"")</f>
        <v/>
      </c>
      <c r="AH316" s="13" t="str">
        <f>IF(Deník!$R316&lt;&gt;"",IF(Deník!$J316="S",IF(AND(Deník!$R316&gt;=0,Deník!$R316&lt;=1),"BE",Deník!$R316),""),"")</f>
        <v/>
      </c>
      <c r="AI316" s="95"/>
      <c r="AJ316" s="71" t="str">
        <f>IF(Deník!N317&lt;&gt;"",Deník!N317*-1,"")</f>
        <v/>
      </c>
      <c r="AK316" s="88"/>
      <c r="AL316" s="63" t="str">
        <f>IF(WEEKDAY(Deník!$C316,2)=1,IF(AND(Deník!$R316&gt;=0,Deník!$R316&lt;=1),"BE",Deník!$R316),"")</f>
        <v/>
      </c>
      <c r="AM316" s="13" t="str">
        <f>IF(WEEKDAY(Deník!$C316,2)=2,IF(AND(Deník!$R316&gt;=0,Deník!$R316&lt;=1),"BE",Deník!$R316),"")</f>
        <v/>
      </c>
      <c r="AN316" s="13" t="str">
        <f>IF(WEEKDAY(Deník!$C316,2)=3,IF(AND(Deník!$R316&gt;=0,Deník!$R316&lt;=1),"BE",Deník!$R316),"")</f>
        <v/>
      </c>
      <c r="AO316" s="13" t="str">
        <f>IF(WEEKDAY(Deník!$C316,2)=4,IF(AND(Deník!$R316&gt;=0,Deník!$R316&lt;=1),"BE",Deník!$R316),"")</f>
        <v/>
      </c>
      <c r="AP316" s="60" t="str">
        <f>IF(WEEKDAY(Deník!$C316,2)=5,IF(AND(Deník!$R316&gt;=0,Deník!$R316&lt;=1),"BE",Deník!$R316),"")</f>
        <v/>
      </c>
      <c r="AQ316" s="99"/>
      <c r="AR316" s="100">
        <f>Deník!D316</f>
        <v>0</v>
      </c>
      <c r="AS316" s="63" t="str">
        <f>IF(Deník!$D316&lt;&gt;"",IF(AND(Deník!$D316&gt;=AS$2,Deník!$D316&lt;=AS$3),IF(AND(Deník!$R316&gt;=0,Deník!$R316&lt;=1),"BE",Deník!$R316),""),"")</f>
        <v/>
      </c>
      <c r="AT316" s="63" t="str">
        <f>IF(Deník!$D316&lt;&gt;"",IF(AND(Deník!$D316&gt;=AT$2,Deník!$D316&lt;=AT$3),IF(AND(Deník!$R316&gt;=0,Deník!$R316&lt;=1),"BE",Deník!$R316),""),"")</f>
        <v/>
      </c>
      <c r="AU316" s="63" t="str">
        <f>IF(Deník!$D316&lt;&gt;"",IF(AND(Deník!$D316&gt;=AU$2,Deník!$D316&lt;=AU$3),IF(AND(Deník!$R316&gt;=0,Deník!$R316&lt;=1),"BE",Deník!$R316),""),"")</f>
        <v/>
      </c>
      <c r="AV316" s="63" t="str">
        <f>IF(Deník!$D316&lt;&gt;"",IF(AND(Deník!$D316&gt;=AV$2,Deník!$D316&lt;=AV$3),IF(AND(Deník!$R316&gt;=0,Deník!$R316&lt;=1),"BE",Deník!$R316),""),"")</f>
        <v/>
      </c>
      <c r="AW316" s="63" t="str">
        <f>IF(Deník!$D316&lt;&gt;"",IF(AND(Deník!$D316&gt;=AW$2,Deník!$D316&lt;=AW$3),IF(AND(Deník!$R316&gt;=0,Deník!$R316&lt;=1),"BE",Deník!$R316),""),"")</f>
        <v/>
      </c>
      <c r="AX316" s="63" t="str">
        <f>IF(Deník!$D316&lt;&gt;"",IF(AND(Deník!$D316&gt;=AX$2,Deník!$D316&lt;=AX$3),IF(AND(Deník!$R316&gt;=0,Deník!$R316&lt;=1),"BE",Deník!$R316),""),"")</f>
        <v/>
      </c>
      <c r="AY316" s="63" t="str">
        <f>IF(Deník!$D316&lt;&gt;"",IF(AND(Deník!$D316&gt;=AY$2,Deník!$D316&lt;=AY$3),IF(AND(Deník!$R316&gt;=0,Deník!$R316&lt;=1),"BE",Deník!$R316),""),"")</f>
        <v/>
      </c>
      <c r="AZ316" s="63" t="str">
        <f>IF(Deník!$D316&lt;&gt;"",IF(AND(Deník!$D316&gt;=AZ$2,Deník!$D316&lt;=AZ$3),IF(AND(Deník!$R316&gt;=0,Deník!$R316&lt;=1),"BE",Deník!$R316),""),"")</f>
        <v/>
      </c>
      <c r="BA316" s="63" t="str">
        <f>IF(Deník!$D316&lt;&gt;"",IF(AND(Deník!$D316&gt;=BA$2,Deník!$D316&lt;=BA$3),IF(AND(Deník!$R316&gt;=0,Deník!$R316&lt;=1),"BE",Deník!$R316),""),"")</f>
        <v/>
      </c>
      <c r="BB316" s="63" t="str">
        <f>IF(Deník!$D316&lt;&gt;"",IF(AND(Deník!$D316&gt;=BB$2,Deník!$D316&lt;=BB$3),IF(AND(Deník!$R316&gt;=0,Deník!$R316&lt;=1),"BE",Deník!$R316),""),"")</f>
        <v/>
      </c>
      <c r="BC316" s="71" t="str">
        <f>IF(Deník!$D316&lt;&gt;"",IF(AND(Deník!$D316&gt;=BC$2,Deník!$D316&lt;=BC$3),IF(AND(Deník!$R316&gt;=0,Deník!$R316&lt;=1),"BE",Deník!$R316),""),"")</f>
        <v/>
      </c>
      <c r="BD316" s="20" t="str">
        <f>IF(Deník!$J317="S",(Deník!$M317-Deník!$K317),IF(Deník!$J317="L",(Deník!$K317-Deník!$M317),""))</f>
        <v/>
      </c>
      <c r="BE316" s="20" t="str">
        <f>IF(Deník!$J317="S",(Deník!$K317-Deník!$O317),IF(Deník!$J317="L",(Deník!$O317-Deník!$K317),""))</f>
        <v/>
      </c>
      <c r="BF316" s="20" t="str">
        <f>IF(Deník!$J317="S",(Deník!$K317-Deník!$L317),IF(Deník!$J317="L",(Deník!$L317-Deník!$K317),""))</f>
        <v/>
      </c>
      <c r="BG316" s="20" t="str">
        <f>IF(Deník!$J317="S",(Deník!$K317-Deník!$S317),IF(Deník!$J317="L",(Deník!$S317-Deník!$K317),""))</f>
        <v/>
      </c>
      <c r="BH316" s="20" t="str">
        <f>IF(Deník!$J317="S",(Deník!$K317-Deník!$U317),IF(Deník!$J317="L",(Deník!$U317-Deník!$K317),""))</f>
        <v/>
      </c>
      <c r="BI316" s="20" t="str">
        <f>IF(Deník!$R316&gt;1,Deník!$R316,"")</f>
        <v/>
      </c>
      <c r="BJ316" s="20" t="str">
        <f>IF(Deník!$R316&lt;0,Deník!$R316,"")</f>
        <v/>
      </c>
      <c r="BK316" s="17"/>
      <c r="BM316" s="233" t="str">
        <f>IF(Deník!$R316&lt;&gt;"",IF(Deník!$Y316=Statistika!$F$78,IF(AND(Deník!$R316&gt;=0,Deník!$R316&lt;=1),"BE",Deník!$R316),""),"")</f>
        <v/>
      </c>
      <c r="BN316" s="233" t="str">
        <f>IF(Deník!$R316&lt;&gt;"",IF(Deník!$Y316=Statistika!$F$79,IF(AND(Deník!$R316&gt;=0,Deník!$R316&lt;=1),"BE",Deník!$R316),""),"")</f>
        <v/>
      </c>
      <c r="BO316" s="233" t="str">
        <f>IF(Deník!$R316&lt;&gt;"",IF(Deník!$Y316=Statistika!$F$80,IF(AND(Deník!$R316&gt;=0,Deník!$R316&lt;=1),"BE",Deník!$R316),""),"")</f>
        <v/>
      </c>
      <c r="BP316" s="233" t="str">
        <f>IF(Deník!$R316&lt;&gt;"",IF(Deník!$Y316=Statistika!$F$81,IF(AND(Deník!$R316&gt;=0,Deník!$R316&lt;=1),"BE",Deník!$R316),""),"")</f>
        <v/>
      </c>
      <c r="BQ316" s="233" t="str">
        <f>IF(Deník!$R316&lt;&gt;"",IF(Deník!$Y316=Statistika!$F$82,IF(AND(Deník!$R316&gt;=0,Deník!$R316&lt;=1),"BE",Deník!$R316),""),"")</f>
        <v/>
      </c>
      <c r="BR316" s="233" t="str">
        <f>IF(Deník!$R316&lt;&gt;"",IF(Deník!$Y316=Statistika!$F$83,IF(AND(Deník!$R316&gt;=0,Deník!$R316&lt;=1),"BE",Deník!$R316),""),"")</f>
        <v/>
      </c>
      <c r="BS316" s="233" t="str">
        <f>IF(Deník!$R316&lt;&gt;"",IF(Deník!$Y316=Statistika!$F$84,IF(AND(Deník!$R316&gt;=0,Deník!$R316&lt;=1),"BE",Deník!$R316),""),"")</f>
        <v/>
      </c>
      <c r="BT316" s="233" t="str">
        <f>IF(Deník!$R316&lt;&gt;"",IF(Deník!$Y316=Statistika!$F$85,IF(AND(Deník!$R316&gt;=0,Deník!$R316&lt;=1),"BE",Deník!$R316),""),"")</f>
        <v/>
      </c>
      <c r="BU316" s="233" t="str">
        <f>IF(Deník!$R316&lt;&gt;"",IF(Deník!$Y316=Statistika!$F$86,IF(AND(Deník!$R316&gt;=0,Deník!$R316&lt;=1),"BE",Deník!$R316),""),"")</f>
        <v/>
      </c>
      <c r="BV316" s="233" t="str">
        <f>IF(Deník!$R316&lt;&gt;"",IF(Deník!$Y316=Statistika!$F$87,IF(AND(Deník!$R316&gt;=0,Deník!$R316&lt;=1),"BE",Deník!$R316),""),"")</f>
        <v/>
      </c>
      <c r="BW316" s="233" t="str">
        <f>IF(Deník!$R316&lt;&gt;"",IF(Deník!$Y316=Statistika!$F$88,IF(AND(Deník!$R316&gt;=0,Deník!$R316&lt;=1),"BE",Deník!$R316),""),"")</f>
        <v/>
      </c>
      <c r="BX316" s="233" t="str">
        <f>IF(Deník!$R316&lt;&gt;"",IF(Deník!$Y316=Statistika!$F$89,IF(AND(Deník!$R316&gt;=0,Deník!$R316&lt;=1),"BE",Deník!$R316),""),"")</f>
        <v/>
      </c>
      <c r="BY316" s="233" t="str">
        <f>IF(Deník!$R316&lt;&gt;"",IF(Deník!$Y316=Statistika!$F$90,IF(AND(Deník!$R316&gt;=0,Deník!$R316&lt;=1),"BE",Deník!$R316),""),"")</f>
        <v/>
      </c>
      <c r="BZ316" s="233" t="str">
        <f>IF(Deník!$R316&lt;&gt;"",IF(Deník!$Y316=Statistika!$F$91,IF(AND(Deník!$R316&gt;=0,Deník!$R316&lt;=1),"BE",Deník!$R316),""),"")</f>
        <v/>
      </c>
      <c r="CA316" s="233"/>
      <c r="CB316" s="233" t="str">
        <f>IF(Deník!$R316&lt;&gt;"",IF(Deník!$AB316="SL",IF(AND(Deník!$R316&gt;=0,Deník!$R316&lt;=1),"BE",Deník!$R316),""),"")</f>
        <v/>
      </c>
      <c r="CC316" s="233" t="str">
        <f>IF(Deník!$R316&lt;&gt;"",IF(Deník!$AB316="BE10",IF(AND(Deník!$R316&gt;=0,Deník!$R316&lt;=1),"BE",Deník!$R316),""),"")</f>
        <v/>
      </c>
      <c r="CD316" s="233" t="str">
        <f>IF(Deník!$R316&lt;&gt;"",IF(Deník!$AB316="BE15",IF(AND(Deník!$R316&gt;=0,Deník!$R316&lt;=1),"BE",Deník!$R316),""),"")</f>
        <v/>
      </c>
      <c r="CE316" s="233" t="str">
        <f>IF(Deník!$R316&lt;&gt;"",IF(Deník!$AB316="BE20",IF(AND(Deník!$R316&gt;=0,Deník!$R316&lt;=1),"BE",Deník!$R316),""),"")</f>
        <v/>
      </c>
      <c r="CF316" s="233" t="str">
        <f>IF(Deník!$R316&lt;&gt;"",IF(Deník!$AB316="TP1",IF(AND(Deník!$R316&gt;=0,Deník!$R316&lt;=1),"BE",Deník!$R316),""),"")</f>
        <v/>
      </c>
      <c r="CG316" s="233" t="str">
        <f>IF(Deník!$R316&lt;&gt;"",IF(Deník!$AB316="TP2",IF(AND(Deník!$R316&gt;=0,Deník!$R316&lt;=1),"BE",Deník!$R316),""),"")</f>
        <v/>
      </c>
      <c r="CH316" s="233" t="str">
        <f>IF(Deník!$R316&lt;&gt;"",IF(Deník!$AB316="TP3",IF(AND(Deník!$R316&gt;=0,Deník!$R316&lt;=1),"BE",Deník!$R316),""),"")</f>
        <v/>
      </c>
      <c r="CI316" s="233" t="str">
        <f>IF(Deník!$R316&lt;&gt;"",IF(Deník!$AB316="Trailing SL",IF(AND(Deník!$R316&gt;=0,Deník!$R316&lt;=1),"BE",Deník!$R316),""),"")</f>
        <v/>
      </c>
      <c r="CJ316" s="233" t="str">
        <f>IF(Deník!$R316&lt;&gt;"",IF(Deník!$AB316="Manual",IF(AND(Deník!$R316&gt;=0,Deník!$R316&lt;=1),"BE",Deník!$R316),""),"")</f>
        <v/>
      </c>
      <c r="CK316" s="233"/>
      <c r="CL316" s="233" t="str">
        <f>IF(Deník!$R316&lt;0,IF(Deník!$AC316=Statistika!$F$117,Deník!$R316,""),"")</f>
        <v/>
      </c>
      <c r="CM316" s="233" t="str">
        <f>IF(Deník!$R316&lt;0,IF(Deník!$AC316=Statistika!$F$118,Deník!$R316,""),"")</f>
        <v/>
      </c>
      <c r="CN316" s="233" t="str">
        <f>IF(Deník!$R316&lt;0,IF(Deník!$AC316=Statistika!$F$119,Deník!$R316,""),"")</f>
        <v/>
      </c>
      <c r="CO316" s="233" t="str">
        <f>IF(Deník!$R316&lt;0,IF(Deník!$AC316=Statistika!$F$120,Deník!$R316,""),"")</f>
        <v/>
      </c>
      <c r="CP316" s="233" t="str">
        <f>IF(Deník!$R316&lt;0,IF(Deník!$AC316=Statistika!$F$121,Deník!$R316,""),"")</f>
        <v/>
      </c>
      <c r="CQ316" s="233" t="str">
        <f>IF(Deník!$R316&lt;0,IF(Deník!$AC316=Statistika!$F$122,Deník!$R316,""),"")</f>
        <v/>
      </c>
      <c r="CR316" s="233" t="str">
        <f>IF(Deník!$R316&lt;0,IF(Deník!$AC316=Statistika!$F$123,Deník!$R316,""),"")</f>
        <v/>
      </c>
      <c r="CS316" s="233" t="str">
        <f>IF(Deník!$R316&lt;0,IF(Deník!$AC316=Statistika!$F$124,Deník!$R316,""),"")</f>
        <v/>
      </c>
      <c r="CT316" s="233" t="str">
        <f>IF(Deník!$R316&lt;0,IF(Deník!$AC316=Statistika!$F$125,Deník!$R316,""),"")</f>
        <v/>
      </c>
      <c r="CU316" s="233"/>
      <c r="CV316" s="233" t="str">
        <f>IF(Deník!$R316&lt;0,IF(Deník!$AD316=$CV$2,Deník!$R316,""),"")</f>
        <v/>
      </c>
      <c r="CW316" s="233" t="str">
        <f>IF(Deník!$R316&lt;0,IF(Deník!$AD316=$CW$2,Deník!$R316,""),"")</f>
        <v/>
      </c>
      <c r="CX316" s="233" t="str">
        <f>IF(Deník!$R316&lt;0,IF(Deník!$AD316=$CX$2,Deník!$R316,""),"")</f>
        <v/>
      </c>
      <c r="CY316" s="233" t="str">
        <f>IF(Deník!$R316&lt;0,IF(Deník!$AD316=$CY$2,Deník!$R316,""),"")</f>
        <v/>
      </c>
      <c r="CZ316" s="233" t="str">
        <f>IF(Deník!$R316&lt;0,IF(Deník!$AD316=$CZ$2,Deník!$R316,""),"")</f>
        <v/>
      </c>
      <c r="DL316" s="221">
        <f t="shared" si="14"/>
        <v>93847.029999999984</v>
      </c>
      <c r="DM316" s="220">
        <f t="shared" si="13"/>
        <v>-6.1529700000000132E-2</v>
      </c>
      <c r="DO316" s="50">
        <f>Deník!W317</f>
        <v>0</v>
      </c>
      <c r="DP316" s="102" t="str">
        <f>IF(AND(Deník!W317&gt;0),1,"")</f>
        <v/>
      </c>
      <c r="DQ316" s="102">
        <f>IF(AND(Deník!W317&lt;=0),1,"")</f>
        <v>1</v>
      </c>
      <c r="DR316" s="227"/>
      <c r="DS316" s="228"/>
      <c r="DT316" s="85"/>
      <c r="DU316" s="54">
        <f>IF(MONTH(Deník!$C316)=DU$2,Deník!$W316,"")</f>
        <v>0</v>
      </c>
      <c r="DV316" s="222" t="str">
        <f>IF(MONTH(Deník!$C316)=DV$2,Deník!$W316,"")</f>
        <v/>
      </c>
      <c r="DW316" s="222" t="str">
        <f>IF(MONTH(Deník!$C316)=DW$2,Deník!$W316,"")</f>
        <v/>
      </c>
      <c r="DX316" s="222" t="str">
        <f>IF(MONTH(Deník!$C316)=DX$2,Deník!$W316,"")</f>
        <v/>
      </c>
      <c r="DY316" s="222" t="str">
        <f>IF(MONTH(Deník!$C316)=DY$2,Deník!$W316,"")</f>
        <v/>
      </c>
      <c r="DZ316" s="222" t="str">
        <f>IF(MONTH(Deník!$C316)=DZ$2,Deník!$W316,"")</f>
        <v/>
      </c>
      <c r="EA316" s="222" t="str">
        <f>IF(MONTH(Deník!$C316)=EA$2,Deník!$W316,"")</f>
        <v/>
      </c>
      <c r="EB316" s="222" t="str">
        <f>IF(MONTH(Deník!$C316)=EB$2,Deník!$W316,"")</f>
        <v/>
      </c>
      <c r="EC316" s="222" t="str">
        <f>IF(MONTH(Deník!$C316)=EC$2,Deník!$W316,"")</f>
        <v/>
      </c>
      <c r="ED316" s="222" t="str">
        <f>IF(MONTH(Deník!$C316)=ED$2,Deník!$W316,"")</f>
        <v/>
      </c>
      <c r="EE316" s="222" t="str">
        <f>IF(MONTH(Deník!$C316)=EE$2,Deník!$W316,"")</f>
        <v/>
      </c>
      <c r="EF316" s="222" t="str">
        <f>IF(MONTH(Deník!$C316)=EF$2,Deník!$W316,"")</f>
        <v/>
      </c>
      <c r="EI316" s="600" t="str">
        <f>IF(Deník!$W316&lt;&gt;"",IF(Deník!$B316=Statistika!$F$63,Deník!$W316,""),"")</f>
        <v/>
      </c>
      <c r="EJ316" s="13" t="str">
        <f>IF(Deník!$W316&lt;&gt;"",IF(Deník!$B316=Statistika!$F$64,Deník!$W316,""),"")</f>
        <v/>
      </c>
      <c r="EK316" s="13" t="str">
        <f>IF(Deník!$W316&lt;&gt;"",IF(Deník!$B316=Statistika!$F$65,Deník!$W316,""),"")</f>
        <v/>
      </c>
      <c r="EL316" s="13" t="str">
        <f>IF(Deník!$W316&lt;&gt;"",IF(Deník!$B316=Statistika!$F$66,Deník!$W316,""),"")</f>
        <v/>
      </c>
      <c r="EM316" s="13" t="str">
        <f>IF(Deník!$W316&lt;&gt;"",IF(Deník!$B316=Statistika!$F$67,Deník!$W316,""),"")</f>
        <v/>
      </c>
      <c r="EN316" s="13" t="str">
        <f>IF(Deník!$W316&lt;&gt;"",IF(Deník!$B316=Statistika!$F$68,Deník!$W316,""),"")</f>
        <v/>
      </c>
      <c r="EO316" s="13" t="str">
        <f>IF(Deník!$W316&lt;&gt;"",IF(Deník!$B316=Statistika!$F$69,Deník!$W316,""),"")</f>
        <v/>
      </c>
      <c r="EP316" s="601" t="str">
        <f>IF(Deník!$W316&lt;&gt;"",IF(Deník!$B316=Statistika!$F$70,Deník!$W316,""),"")</f>
        <v/>
      </c>
      <c r="EQ316" s="90"/>
      <c r="ER316" s="63" t="str">
        <f>IF(Deník!$W316&lt;&gt;"",IF(Deník!$J316="L",Deník!$W316,""),"")</f>
        <v/>
      </c>
      <c r="ES316" s="13" t="str">
        <f>IF(Deník!$W316&lt;&gt;"",IF(Deník!$J316="S",Deník!$W316,""),"")</f>
        <v/>
      </c>
      <c r="ET316" s="95"/>
      <c r="EU316" s="88"/>
      <c r="EV316" s="63" t="str">
        <f>IF(WEEKDAY(Deník!$C316,2)=1,Deník!$W316,"")</f>
        <v/>
      </c>
      <c r="EW316" s="13" t="str">
        <f>IF(WEEKDAY(Deník!$C316,2)=2,Deník!$W316,"")</f>
        <v/>
      </c>
      <c r="EX316" s="13" t="str">
        <f>IF(WEEKDAY(Deník!$C316,2)=3,Deník!$W316,"")</f>
        <v/>
      </c>
      <c r="EY316" s="13" t="str">
        <f>IF(WEEKDAY(Deník!$C316,2)=4,Deník!$W316,"")</f>
        <v/>
      </c>
      <c r="EZ316" s="60" t="str">
        <f>IF(WEEKDAY(Deník!$C316,2)=5,Deník!$W316,"")</f>
        <v/>
      </c>
      <c r="FA316" s="99"/>
      <c r="FB316" s="100">
        <f>Deník!D316</f>
        <v>0</v>
      </c>
      <c r="FC316" s="63">
        <f>IF($FB316&lt;&gt;"",IF(AND($FB316&gt;=FC$2,$FB316&lt;=FC$3),Deník!$W316,""))</f>
        <v>0</v>
      </c>
      <c r="FD316" s="63" t="str">
        <f>IF($FB316&lt;&gt;"",IF(AND($FB316&gt;=FD$2,$FB316&lt;=FD$3),Deník!$W316,""))</f>
        <v/>
      </c>
      <c r="FE316" s="63" t="str">
        <f>IF($FB316&lt;&gt;"",IF(AND($FB316&gt;=FE$2,$FB316&lt;=FE$3),Deník!$W316,""))</f>
        <v/>
      </c>
      <c r="FF316" s="63" t="str">
        <f>IF($FB316&lt;&gt;"",IF(AND($FB316&gt;=FF$2,$FB316&lt;=FF$3),Deník!$W316,""))</f>
        <v/>
      </c>
      <c r="FG316" s="63" t="str">
        <f>IF($FB316&lt;&gt;"",IF(AND($FB316&gt;=FG$2,$FB316&lt;=FG$3),Deník!$W316,""))</f>
        <v/>
      </c>
      <c r="FH316" s="63" t="str">
        <f>IF($FB316&lt;&gt;"",IF(AND($FB316&gt;=FH$2,$FB316&lt;=FH$3),Deník!$W316,""))</f>
        <v/>
      </c>
      <c r="FI316" s="63" t="str">
        <f>IF($FB316&lt;&gt;"",IF(AND($FB316&gt;=FI$2,$FB316&lt;=FI$3),Deník!$W316,""))</f>
        <v/>
      </c>
      <c r="FJ316" s="63" t="str">
        <f>IF($FB316&lt;&gt;"",IF(AND($FB316&gt;=FJ$2,$FB316&lt;=FJ$3),Deník!$W316,""))</f>
        <v/>
      </c>
      <c r="FK316" s="63" t="str">
        <f>IF($FB316&lt;&gt;"",IF(AND($FB316&gt;=FK$2,$FB316&lt;=FK$3),Deník!$W316,""))</f>
        <v/>
      </c>
      <c r="FL316" s="63" t="str">
        <f>IF($FB316&lt;&gt;"",IF(AND($FB316&gt;=FL$2,$FB316&lt;=FL$3),Deník!$W316,""))</f>
        <v/>
      </c>
      <c r="FM316" s="63" t="str">
        <f>IF($FB316&lt;&gt;"",IF(AND($FB316&gt;=FM$2,$FB316&lt;=FM$3),Deník!$W316,""))</f>
        <v/>
      </c>
      <c r="FN316" s="13"/>
      <c r="FO316" s="20" t="str">
        <f>IF(Deník!$W316&gt;1,Deník!$W316,"")</f>
        <v/>
      </c>
      <c r="FP316" s="20" t="str">
        <f>IF(Deník!$W316&lt;0,Deník!$W316,"")</f>
        <v/>
      </c>
      <c r="FQ316" s="17"/>
      <c r="FS316" s="233"/>
      <c r="FT316" s="233" t="str">
        <f>IF(Deník!$W316&lt;&gt;"",IF(Deník!$Y316=Statistika!$F$78,Deník!$W316,""),"")</f>
        <v/>
      </c>
      <c r="FU316" s="233" t="str">
        <f>IF(Deník!$W316&lt;&gt;"",IF(Deník!$Y316=Statistika!$F$79,Deník!$W316,""),"")</f>
        <v/>
      </c>
      <c r="FV316" s="233" t="str">
        <f>IF(Deník!$W316&lt;&gt;"",IF(Deník!$Y316=Statistika!$F$80,Deník!$W316,""),"")</f>
        <v/>
      </c>
      <c r="FW316" s="233" t="str">
        <f>IF(Deník!$W316&lt;&gt;"",IF(Deník!$Y316=Statistika!$F$81,Deník!$W316,""),"")</f>
        <v/>
      </c>
      <c r="FX316" s="233" t="str">
        <f>IF(Deník!$W316&lt;&gt;"",IF(Deník!$Y316=Statistika!$F$82,Deník!$W316,""),"")</f>
        <v/>
      </c>
      <c r="FY316" s="233" t="str">
        <f>IF(Deník!$W316&lt;&gt;"",IF(Deník!$Y316=Statistika!$F$83,Deník!$W316,""),"")</f>
        <v/>
      </c>
      <c r="FZ316" s="233" t="str">
        <f>IF(Deník!$W316&lt;&gt;"",IF(Deník!$Y316=Statistika!$F$84,Deník!$W316,""),"")</f>
        <v/>
      </c>
      <c r="GA316" s="233" t="str">
        <f>IF(Deník!$W316&lt;&gt;"",IF(Deník!$Y316=Statistika!$F$85,Deník!$W316,""),"")</f>
        <v/>
      </c>
      <c r="GB316" s="233" t="str">
        <f>IF(Deník!$W316&lt;&gt;"",IF(Deník!$Y316=Statistika!$F$86,Deník!$W316,""),"")</f>
        <v/>
      </c>
      <c r="GC316" s="233" t="str">
        <f>IF(Deník!$W316&lt;&gt;"",IF(Deník!$Y316=Statistika!$F$87,Deník!$W316,""),"")</f>
        <v/>
      </c>
      <c r="GD316" s="233" t="str">
        <f>IF(Deník!$W316&lt;&gt;"",IF(Deník!$Y316=Statistika!$F$88,Deník!$W316,""),"")</f>
        <v/>
      </c>
      <c r="GE316" s="233" t="str">
        <f>IF(Deník!$W316&lt;&gt;"",IF(Deník!$Y316=Statistika!$F$89,Deník!$W316,""),"")</f>
        <v/>
      </c>
      <c r="GF316" s="233" t="str">
        <f>IF(Deník!$W316&lt;&gt;"",IF(Deník!$Y316=Statistika!$F$90,Deník!$W316,""),"")</f>
        <v/>
      </c>
      <c r="GG316" s="233" t="str">
        <f>IF(Deník!$W316&lt;&gt;"",IF(Deník!$Y316=Statistika!$F$91,Deník!$W316,""),"")</f>
        <v/>
      </c>
      <c r="GH316" s="233"/>
      <c r="GI316" s="233" t="str">
        <f>IF(Deník!$W316&lt;&gt;"",IF(Deník!$AB316=Statistika!$L$100,Deník!$W316,""),"")</f>
        <v/>
      </c>
      <c r="GJ316" s="233" t="str">
        <f>IF(Deník!$W316&lt;&gt;"",IF(Deník!$AB316=Statistika!$L$101,Deník!$W316,""),"")</f>
        <v/>
      </c>
      <c r="GK316" s="233" t="str">
        <f>IF(Deník!$W316&lt;&gt;"",IF(Deník!$AB316=Statistika!$L$102,Deník!$W316,""),"")</f>
        <v/>
      </c>
      <c r="GL316" s="233" t="str">
        <f>IF(Deník!$W316&lt;&gt;"",IF(Deník!$AB316=Statistika!$L$103,Deník!$W316,""),"")</f>
        <v/>
      </c>
      <c r="GM316" s="233" t="str">
        <f>IF(Deník!$W316&lt;&gt;"",IF(Deník!$AB316=Statistika!$L$104,Deník!$W316,""),"")</f>
        <v/>
      </c>
      <c r="GN316" s="233" t="str">
        <f>IF(Deník!$W316&lt;&gt;"",IF(Deník!$AB316=Statistika!$L$105,Deník!$W316,""),"")</f>
        <v/>
      </c>
      <c r="GO316" s="233" t="str">
        <f>IF(Deník!$W316&lt;&gt;"",IF(Deník!$AB316=Statistika!$L$106,Deník!$W316,""),"")</f>
        <v/>
      </c>
      <c r="GP316" s="233" t="str">
        <f>IF(Deník!$W316&lt;&gt;"",IF(Deník!$AB316=Statistika!$L$107,Deník!$W316,""),"")</f>
        <v/>
      </c>
      <c r="GQ316" s="233" t="str">
        <f>IF(Deník!$W316&lt;&gt;"",IF(Deník!$AB316=Statistika!$L$108,Deník!$W316,""),"")</f>
        <v/>
      </c>
      <c r="GS316" s="233" t="str">
        <f>IF(Deník!$W316&lt;0,IF(Deník!$AC316=Statistika!$F$117,Deník!$W316,""),"")</f>
        <v/>
      </c>
      <c r="GT316" s="233" t="str">
        <f>IF(Deník!$W316&lt;0,IF(Deník!$AC316=Statistika!$F$118,Deník!$W316,""),"")</f>
        <v/>
      </c>
      <c r="GU316" s="233" t="str">
        <f>IF(Deník!$W316&lt;0,IF(Deník!$AC316=Statistika!$F$119,Deník!$W316,""),"")</f>
        <v/>
      </c>
      <c r="GV316" s="233" t="str">
        <f>IF(Deník!$W316&lt;0,IF(Deník!$AC316=Statistika!$F$120,Deník!$W316,""),"")</f>
        <v/>
      </c>
      <c r="GW316" s="233" t="str">
        <f>IF(Deník!$W316&lt;0,IF(Deník!$AC316=Statistika!$F$121,Deník!$W316,""),"")</f>
        <v/>
      </c>
      <c r="GX316" s="233" t="str">
        <f>IF(Deník!$W316&lt;0,IF(Deník!$AC316=Statistika!$F$122,Deník!$W316,""),"")</f>
        <v/>
      </c>
      <c r="GY316" s="233" t="str">
        <f>IF(Deník!$W316&lt;0,IF(Deník!$AC316=Statistika!$F$123,Deník!$W316,""),"")</f>
        <v/>
      </c>
      <c r="GZ316" s="233" t="str">
        <f>IF(Deník!$W316&lt;0,IF(Deník!$AC316=Statistika!$F$124,Deník!$W316,""),"")</f>
        <v/>
      </c>
      <c r="HA316" s="233" t="str">
        <f>IF(Deník!$W316&lt;0,IF(Deník!$AC316=Statistika!$F$125,Deník!$W316,""),"")</f>
        <v/>
      </c>
      <c r="HC316" s="233" t="str">
        <f>IF(Deník!$W316&lt;0,IF(Deník!$AD316=Statistika!$F$133,Deník!$W316,""),"")</f>
        <v/>
      </c>
      <c r="HD316" s="233" t="str">
        <f>IF(Deník!$W316&lt;0,IF(Deník!$AD316=Statistika!$F$134,Deník!$W316,""),"")</f>
        <v/>
      </c>
      <c r="HE316" s="233" t="str">
        <f>IF(Deník!$W316&lt;0,IF(Deník!$AD316=Statistika!$F$135,Deník!$W316,""),"")</f>
        <v/>
      </c>
      <c r="HF316" s="233" t="str">
        <f>IF(Deník!$W316&lt;0,IF(Deník!$AD316=Statistika!$F$136,Deník!$W316,""),"")</f>
        <v/>
      </c>
      <c r="HG316" s="233" t="str">
        <f>IF(Deník!$W316&lt;0,IF(Deník!$AD316=Statistika!$F$137,Deník!$W316,""),"")</f>
        <v/>
      </c>
      <c r="ID316" s="8">
        <f>Tabulka4[[#This Row],[Sloupec3]]</f>
        <v>0</v>
      </c>
      <c r="IE316" s="17" t="str">
        <f>IF(AND([1]Deník!$C316&gt;='[1]Měsíční shrnutí'!$D$1,[1]Deník!$C316&lt;='[1]Měsíční shrnutí'!$F$1),[1]Deník!$X316,"")</f>
        <v/>
      </c>
    </row>
    <row r="317" spans="1:239">
      <c r="A317" s="8">
        <f>Deník!C318</f>
        <v>0</v>
      </c>
      <c r="B317" s="50" t="str">
        <f>Deník!R318</f>
        <v/>
      </c>
      <c r="C317" s="102" t="str">
        <f>IF(AND(Deník!R318&gt;1,Deník!R318&lt;&gt;""),1,"")</f>
        <v/>
      </c>
      <c r="D317" s="102" t="str">
        <f>IF(AND(Deník!R318&lt;=0,Deník!R318&lt;&gt;""),1,"")</f>
        <v/>
      </c>
      <c r="E317" s="103" t="str">
        <f>IF(AND(Deník!R318&gt;=0,Deník!R318&lt;=1),1,"")</f>
        <v/>
      </c>
      <c r="F317" s="79" t="str">
        <f>IF(Deník!R318&lt;&gt;"",Deník!R318+F316,"")</f>
        <v/>
      </c>
      <c r="G317" s="85"/>
      <c r="H317" s="54" t="str">
        <f>IF(MONTH(Deník!$C317)=H$2,IF(AND(Deník!$R317&gt;=0,Deník!$R317&lt;=1),"BE",Deník!$R317),"")</f>
        <v/>
      </c>
      <c r="I317" s="11" t="str">
        <f>IF(MONTH(Deník!$C317)=I$2,IF(AND(Deník!$R317&gt;=0,Deník!$R317&lt;=1),"BE",Deník!$R317),"")</f>
        <v/>
      </c>
      <c r="J317" s="11" t="str">
        <f>IF(MONTH(Deník!$C317)=J$2,IF(AND(Deník!$R317&gt;=0,Deník!$R317&lt;=1),"BE",Deník!$R317),"")</f>
        <v/>
      </c>
      <c r="K317" s="11" t="str">
        <f>IF(MONTH(Deník!$C317)=K$2,IF(AND(Deník!$R317&gt;=0,Deník!$R317&lt;=1),"BE",Deník!$R317),"")</f>
        <v/>
      </c>
      <c r="L317" s="11" t="str">
        <f>IF(MONTH(Deník!$C317)=L$2,IF(AND(Deník!$R317&gt;=0,Deník!$R317&lt;=1),"BE",Deník!$R317),"")</f>
        <v/>
      </c>
      <c r="M317" s="11" t="str">
        <f>IF(MONTH(Deník!$C317)=M$2,IF(AND(Deník!$R317&gt;=0,Deník!$R317&lt;=1),"BE",Deník!$R317),"")</f>
        <v/>
      </c>
      <c r="N317" s="11" t="str">
        <f>IF(MONTH(Deník!$C317)=N$2,IF(AND(Deník!$R317&gt;=0,Deník!$R317&lt;=1),"BE",Deník!$R317),"")</f>
        <v/>
      </c>
      <c r="O317" s="11" t="str">
        <f>IF(MONTH(Deník!$C317)=O$2,IF(AND(Deník!$R317&gt;=0,Deník!$R317&lt;=1),"BE",Deník!$R317),"")</f>
        <v/>
      </c>
      <c r="P317" s="11" t="str">
        <f>IF(MONTH(Deník!$C317)=P$2,IF(AND(Deník!$R317&gt;=0,Deník!$R317&lt;=1),"BE",Deník!$R317),"")</f>
        <v/>
      </c>
      <c r="Q317" s="11" t="str">
        <f>IF(MONTH(Deník!$C317)=Q$2,IF(AND(Deník!$R317&gt;=0,Deník!$R317&lt;=1),"BE",Deník!$R317),"")</f>
        <v/>
      </c>
      <c r="R317" s="11" t="str">
        <f>IF(MONTH(Deník!$C317)=R$2,IF(AND(Deník!$R317&gt;=0,Deník!$R317&lt;=1),"BE",Deník!$R317),"")</f>
        <v/>
      </c>
      <c r="S317" s="57" t="str">
        <f>IF(MONTH(Deník!$C317)=S$2,IF(AND(Deník!$R317&gt;=0,Deník!$R317&lt;=1),"BE",Deník!$R317),"")</f>
        <v/>
      </c>
      <c r="U317" s="12"/>
      <c r="V317" s="12"/>
      <c r="X317" s="600" t="str">
        <f>IF(Deník!$R317&lt;&gt;"",IF(Deník!$B317=Statistika!$F$63,IF(AND(Deník!$R317&gt;=0,Deník!$R317&lt;=1),"BE",Deník!$R317),""),"")</f>
        <v/>
      </c>
      <c r="Y317" s="13" t="str">
        <f>IF(Deník!$R317&lt;&gt;"",IF(Deník!$B317=Statistika!$F$64,IF(AND(Deník!$R317&gt;=0,Deník!$R317&lt;=1),"BE",Deník!$R317),""),"")</f>
        <v/>
      </c>
      <c r="Z317" s="13" t="str">
        <f>IF(Deník!$R317&lt;&gt;"",IF(Deník!$B317=Statistika!$F$65,IF(AND(Deník!$R317&gt;=0,Deník!$R317&lt;=1),"BE",Deník!$R317),""),"")</f>
        <v/>
      </c>
      <c r="AA317" s="13" t="str">
        <f>IF(Deník!$R317&lt;&gt;"",IF(Deník!$B317=Statistika!$F$66,IF(AND(Deník!$R317&gt;=0,Deník!$R317&lt;=1),"BE",Deník!$R317),""),"")</f>
        <v/>
      </c>
      <c r="AB317" s="13" t="str">
        <f>IF(Deník!$R317&lt;&gt;"",IF(Deník!$B317=Statistika!$F$67,IF(AND(Deník!$R317&gt;=0,Deník!$R317&lt;=1),"BE",Deník!$R317),""),"")</f>
        <v/>
      </c>
      <c r="AC317" s="13" t="str">
        <f>IF(Deník!$R317&lt;&gt;"",IF(Deník!$B317=Statistika!$F$68,IF(AND(Deník!$R317&gt;=0,Deník!$R317&lt;=1),"BE",Deník!$R317),""),"")</f>
        <v/>
      </c>
      <c r="AD317" s="13" t="str">
        <f>IF(Deník!$R317&lt;&gt;"",IF(Deník!$B317=Statistika!$F$69,IF(AND(Deník!$R317&gt;=0,Deník!$R317&lt;=1),"BE",Deník!$R317),""),"")</f>
        <v/>
      </c>
      <c r="AE317" s="601" t="str">
        <f>IF(Deník!$R317&lt;&gt;"",IF(Deník!$B317=Statistika!$F$70,IF(AND(Deník!$R317&gt;=0,Deník!$R317&lt;=1),"BE",Deník!$R317),""),"")</f>
        <v/>
      </c>
      <c r="AF317" s="90"/>
      <c r="AG317" s="63" t="str">
        <f>IF(Deník!$R317&lt;&gt;"",IF(Deník!$J317="L",IF(AND(Deník!$R317&gt;=0,Deník!$R317&lt;=1),"BE",Deník!$R317),""),"")</f>
        <v/>
      </c>
      <c r="AH317" s="13" t="str">
        <f>IF(Deník!$R317&lt;&gt;"",IF(Deník!$J317="S",IF(AND(Deník!$R317&gt;=0,Deník!$R317&lt;=1),"BE",Deník!$R317),""),"")</f>
        <v/>
      </c>
      <c r="AI317" s="95"/>
      <c r="AJ317" s="71" t="str">
        <f>IF(Deník!N318&lt;&gt;"",Deník!N318*-1,"")</f>
        <v/>
      </c>
      <c r="AK317" s="88"/>
      <c r="AL317" s="63" t="str">
        <f>IF(WEEKDAY(Deník!$C317,2)=1,IF(AND(Deník!$R317&gt;=0,Deník!$R317&lt;=1),"BE",Deník!$R317),"")</f>
        <v/>
      </c>
      <c r="AM317" s="13" t="str">
        <f>IF(WEEKDAY(Deník!$C317,2)=2,IF(AND(Deník!$R317&gt;=0,Deník!$R317&lt;=1),"BE",Deník!$R317),"")</f>
        <v/>
      </c>
      <c r="AN317" s="13" t="str">
        <f>IF(WEEKDAY(Deník!$C317,2)=3,IF(AND(Deník!$R317&gt;=0,Deník!$R317&lt;=1),"BE",Deník!$R317),"")</f>
        <v/>
      </c>
      <c r="AO317" s="13" t="str">
        <f>IF(WEEKDAY(Deník!$C317,2)=4,IF(AND(Deník!$R317&gt;=0,Deník!$R317&lt;=1),"BE",Deník!$R317),"")</f>
        <v/>
      </c>
      <c r="AP317" s="60" t="str">
        <f>IF(WEEKDAY(Deník!$C317,2)=5,IF(AND(Deník!$R317&gt;=0,Deník!$R317&lt;=1),"BE",Deník!$R317),"")</f>
        <v/>
      </c>
      <c r="AQ317" s="99"/>
      <c r="AR317" s="100">
        <f>Deník!D317</f>
        <v>0</v>
      </c>
      <c r="AS317" s="63" t="str">
        <f>IF(Deník!$D317&lt;&gt;"",IF(AND(Deník!$D317&gt;=AS$2,Deník!$D317&lt;=AS$3),IF(AND(Deník!$R317&gt;=0,Deník!$R317&lt;=1),"BE",Deník!$R317),""),"")</f>
        <v/>
      </c>
      <c r="AT317" s="63" t="str">
        <f>IF(Deník!$D317&lt;&gt;"",IF(AND(Deník!$D317&gt;=AT$2,Deník!$D317&lt;=AT$3),IF(AND(Deník!$R317&gt;=0,Deník!$R317&lt;=1),"BE",Deník!$R317),""),"")</f>
        <v/>
      </c>
      <c r="AU317" s="63" t="str">
        <f>IF(Deník!$D317&lt;&gt;"",IF(AND(Deník!$D317&gt;=AU$2,Deník!$D317&lt;=AU$3),IF(AND(Deník!$R317&gt;=0,Deník!$R317&lt;=1),"BE",Deník!$R317),""),"")</f>
        <v/>
      </c>
      <c r="AV317" s="63" t="str">
        <f>IF(Deník!$D317&lt;&gt;"",IF(AND(Deník!$D317&gt;=AV$2,Deník!$D317&lt;=AV$3),IF(AND(Deník!$R317&gt;=0,Deník!$R317&lt;=1),"BE",Deník!$R317),""),"")</f>
        <v/>
      </c>
      <c r="AW317" s="63" t="str">
        <f>IF(Deník!$D317&lt;&gt;"",IF(AND(Deník!$D317&gt;=AW$2,Deník!$D317&lt;=AW$3),IF(AND(Deník!$R317&gt;=0,Deník!$R317&lt;=1),"BE",Deník!$R317),""),"")</f>
        <v/>
      </c>
      <c r="AX317" s="63" t="str">
        <f>IF(Deník!$D317&lt;&gt;"",IF(AND(Deník!$D317&gt;=AX$2,Deník!$D317&lt;=AX$3),IF(AND(Deník!$R317&gt;=0,Deník!$R317&lt;=1),"BE",Deník!$R317),""),"")</f>
        <v/>
      </c>
      <c r="AY317" s="63" t="str">
        <f>IF(Deník!$D317&lt;&gt;"",IF(AND(Deník!$D317&gt;=AY$2,Deník!$D317&lt;=AY$3),IF(AND(Deník!$R317&gt;=0,Deník!$R317&lt;=1),"BE",Deník!$R317),""),"")</f>
        <v/>
      </c>
      <c r="AZ317" s="63" t="str">
        <f>IF(Deník!$D317&lt;&gt;"",IF(AND(Deník!$D317&gt;=AZ$2,Deník!$D317&lt;=AZ$3),IF(AND(Deník!$R317&gt;=0,Deník!$R317&lt;=1),"BE",Deník!$R317),""),"")</f>
        <v/>
      </c>
      <c r="BA317" s="63" t="str">
        <f>IF(Deník!$D317&lt;&gt;"",IF(AND(Deník!$D317&gt;=BA$2,Deník!$D317&lt;=BA$3),IF(AND(Deník!$R317&gt;=0,Deník!$R317&lt;=1),"BE",Deník!$R317),""),"")</f>
        <v/>
      </c>
      <c r="BB317" s="63" t="str">
        <f>IF(Deník!$D317&lt;&gt;"",IF(AND(Deník!$D317&gt;=BB$2,Deník!$D317&lt;=BB$3),IF(AND(Deník!$R317&gt;=0,Deník!$R317&lt;=1),"BE",Deník!$R317),""),"")</f>
        <v/>
      </c>
      <c r="BC317" s="71" t="str">
        <f>IF(Deník!$D317&lt;&gt;"",IF(AND(Deník!$D317&gt;=BC$2,Deník!$D317&lt;=BC$3),IF(AND(Deník!$R317&gt;=0,Deník!$R317&lt;=1),"BE",Deník!$R317),""),"")</f>
        <v/>
      </c>
      <c r="BD317" s="20" t="str">
        <f>IF(Deník!$J318="S",(Deník!$M318-Deník!$K318),IF(Deník!$J318="L",(Deník!$K318-Deník!$M318),""))</f>
        <v/>
      </c>
      <c r="BE317" s="20" t="str">
        <f>IF(Deník!$J318="S",(Deník!$K318-Deník!$O318),IF(Deník!$J318="L",(Deník!$O318-Deník!$K318),""))</f>
        <v/>
      </c>
      <c r="BF317" s="20" t="str">
        <f>IF(Deník!$J318="S",(Deník!$K318-Deník!$L318),IF(Deník!$J318="L",(Deník!$L318-Deník!$K318),""))</f>
        <v/>
      </c>
      <c r="BG317" s="20" t="str">
        <f>IF(Deník!$J318="S",(Deník!$K318-Deník!$S318),IF(Deník!$J318="L",(Deník!$S318-Deník!$K318),""))</f>
        <v/>
      </c>
      <c r="BH317" s="20" t="str">
        <f>IF(Deník!$J318="S",(Deník!$K318-Deník!$U318),IF(Deník!$J318="L",(Deník!$U318-Deník!$K318),""))</f>
        <v/>
      </c>
      <c r="BI317" s="20" t="str">
        <f>IF(Deník!$R317&gt;1,Deník!$R317,"")</f>
        <v/>
      </c>
      <c r="BJ317" s="20" t="str">
        <f>IF(Deník!$R317&lt;0,Deník!$R317,"")</f>
        <v/>
      </c>
      <c r="BK317" s="17"/>
      <c r="BM317" s="233" t="str">
        <f>IF(Deník!$R317&lt;&gt;"",IF(Deník!$Y317=Statistika!$F$78,IF(AND(Deník!$R317&gt;=0,Deník!$R317&lt;=1),"BE",Deník!$R317),""),"")</f>
        <v/>
      </c>
      <c r="BN317" s="233" t="str">
        <f>IF(Deník!$R317&lt;&gt;"",IF(Deník!$Y317=Statistika!$F$79,IF(AND(Deník!$R317&gt;=0,Deník!$R317&lt;=1),"BE",Deník!$R317),""),"")</f>
        <v/>
      </c>
      <c r="BO317" s="233" t="str">
        <f>IF(Deník!$R317&lt;&gt;"",IF(Deník!$Y317=Statistika!$F$80,IF(AND(Deník!$R317&gt;=0,Deník!$R317&lt;=1),"BE",Deník!$R317),""),"")</f>
        <v/>
      </c>
      <c r="BP317" s="233" t="str">
        <f>IF(Deník!$R317&lt;&gt;"",IF(Deník!$Y317=Statistika!$F$81,IF(AND(Deník!$R317&gt;=0,Deník!$R317&lt;=1),"BE",Deník!$R317),""),"")</f>
        <v/>
      </c>
      <c r="BQ317" s="233" t="str">
        <f>IF(Deník!$R317&lt;&gt;"",IF(Deník!$Y317=Statistika!$F$82,IF(AND(Deník!$R317&gt;=0,Deník!$R317&lt;=1),"BE",Deník!$R317),""),"")</f>
        <v/>
      </c>
      <c r="BR317" s="233" t="str">
        <f>IF(Deník!$R317&lt;&gt;"",IF(Deník!$Y317=Statistika!$F$83,IF(AND(Deník!$R317&gt;=0,Deník!$R317&lt;=1),"BE",Deník!$R317),""),"")</f>
        <v/>
      </c>
      <c r="BS317" s="233" t="str">
        <f>IF(Deník!$R317&lt;&gt;"",IF(Deník!$Y317=Statistika!$F$84,IF(AND(Deník!$R317&gt;=0,Deník!$R317&lt;=1),"BE",Deník!$R317),""),"")</f>
        <v/>
      </c>
      <c r="BT317" s="233" t="str">
        <f>IF(Deník!$R317&lt;&gt;"",IF(Deník!$Y317=Statistika!$F$85,IF(AND(Deník!$R317&gt;=0,Deník!$R317&lt;=1),"BE",Deník!$R317),""),"")</f>
        <v/>
      </c>
      <c r="BU317" s="233" t="str">
        <f>IF(Deník!$R317&lt;&gt;"",IF(Deník!$Y317=Statistika!$F$86,IF(AND(Deník!$R317&gt;=0,Deník!$R317&lt;=1),"BE",Deník!$R317),""),"")</f>
        <v/>
      </c>
      <c r="BV317" s="233" t="str">
        <f>IF(Deník!$R317&lt;&gt;"",IF(Deník!$Y317=Statistika!$F$87,IF(AND(Deník!$R317&gt;=0,Deník!$R317&lt;=1),"BE",Deník!$R317),""),"")</f>
        <v/>
      </c>
      <c r="BW317" s="233" t="str">
        <f>IF(Deník!$R317&lt;&gt;"",IF(Deník!$Y317=Statistika!$F$88,IF(AND(Deník!$R317&gt;=0,Deník!$R317&lt;=1),"BE",Deník!$R317),""),"")</f>
        <v/>
      </c>
      <c r="BX317" s="233" t="str">
        <f>IF(Deník!$R317&lt;&gt;"",IF(Deník!$Y317=Statistika!$F$89,IF(AND(Deník!$R317&gt;=0,Deník!$R317&lt;=1),"BE",Deník!$R317),""),"")</f>
        <v/>
      </c>
      <c r="BY317" s="233" t="str">
        <f>IF(Deník!$R317&lt;&gt;"",IF(Deník!$Y317=Statistika!$F$90,IF(AND(Deník!$R317&gt;=0,Deník!$R317&lt;=1),"BE",Deník!$R317),""),"")</f>
        <v/>
      </c>
      <c r="BZ317" s="233" t="str">
        <f>IF(Deník!$R317&lt;&gt;"",IF(Deník!$Y317=Statistika!$F$91,IF(AND(Deník!$R317&gt;=0,Deník!$R317&lt;=1),"BE",Deník!$R317),""),"")</f>
        <v/>
      </c>
      <c r="CA317" s="233"/>
      <c r="CB317" s="233" t="str">
        <f>IF(Deník!$R317&lt;&gt;"",IF(Deník!$AB317="SL",IF(AND(Deník!$R317&gt;=0,Deník!$R317&lt;=1),"BE",Deník!$R317),""),"")</f>
        <v/>
      </c>
      <c r="CC317" s="233" t="str">
        <f>IF(Deník!$R317&lt;&gt;"",IF(Deník!$AB317="BE10",IF(AND(Deník!$R317&gt;=0,Deník!$R317&lt;=1),"BE",Deník!$R317),""),"")</f>
        <v/>
      </c>
      <c r="CD317" s="233" t="str">
        <f>IF(Deník!$R317&lt;&gt;"",IF(Deník!$AB317="BE15",IF(AND(Deník!$R317&gt;=0,Deník!$R317&lt;=1),"BE",Deník!$R317),""),"")</f>
        <v/>
      </c>
      <c r="CE317" s="233" t="str">
        <f>IF(Deník!$R317&lt;&gt;"",IF(Deník!$AB317="BE20",IF(AND(Deník!$R317&gt;=0,Deník!$R317&lt;=1),"BE",Deník!$R317),""),"")</f>
        <v/>
      </c>
      <c r="CF317" s="233" t="str">
        <f>IF(Deník!$R317&lt;&gt;"",IF(Deník!$AB317="TP1",IF(AND(Deník!$R317&gt;=0,Deník!$R317&lt;=1),"BE",Deník!$R317),""),"")</f>
        <v/>
      </c>
      <c r="CG317" s="233" t="str">
        <f>IF(Deník!$R317&lt;&gt;"",IF(Deník!$AB317="TP2",IF(AND(Deník!$R317&gt;=0,Deník!$R317&lt;=1),"BE",Deník!$R317),""),"")</f>
        <v/>
      </c>
      <c r="CH317" s="233" t="str">
        <f>IF(Deník!$R317&lt;&gt;"",IF(Deník!$AB317="TP3",IF(AND(Deník!$R317&gt;=0,Deník!$R317&lt;=1),"BE",Deník!$R317),""),"")</f>
        <v/>
      </c>
      <c r="CI317" s="233" t="str">
        <f>IF(Deník!$R317&lt;&gt;"",IF(Deník!$AB317="Trailing SL",IF(AND(Deník!$R317&gt;=0,Deník!$R317&lt;=1),"BE",Deník!$R317),""),"")</f>
        <v/>
      </c>
      <c r="CJ317" s="233" t="str">
        <f>IF(Deník!$R317&lt;&gt;"",IF(Deník!$AB317="Manual",IF(AND(Deník!$R317&gt;=0,Deník!$R317&lt;=1),"BE",Deník!$R317),""),"")</f>
        <v/>
      </c>
      <c r="CK317" s="233"/>
      <c r="CL317" s="233" t="str">
        <f>IF(Deník!$R317&lt;0,IF(Deník!$AC317=Statistika!$F$117,Deník!$R317,""),"")</f>
        <v/>
      </c>
      <c r="CM317" s="233" t="str">
        <f>IF(Deník!$R317&lt;0,IF(Deník!$AC317=Statistika!$F$118,Deník!$R317,""),"")</f>
        <v/>
      </c>
      <c r="CN317" s="233" t="str">
        <f>IF(Deník!$R317&lt;0,IF(Deník!$AC317=Statistika!$F$119,Deník!$R317,""),"")</f>
        <v/>
      </c>
      <c r="CO317" s="233" t="str">
        <f>IF(Deník!$R317&lt;0,IF(Deník!$AC317=Statistika!$F$120,Deník!$R317,""),"")</f>
        <v/>
      </c>
      <c r="CP317" s="233" t="str">
        <f>IF(Deník!$R317&lt;0,IF(Deník!$AC317=Statistika!$F$121,Deník!$R317,""),"")</f>
        <v/>
      </c>
      <c r="CQ317" s="233" t="str">
        <f>IF(Deník!$R317&lt;0,IF(Deník!$AC317=Statistika!$F$122,Deník!$R317,""),"")</f>
        <v/>
      </c>
      <c r="CR317" s="233" t="str">
        <f>IF(Deník!$R317&lt;0,IF(Deník!$AC317=Statistika!$F$123,Deník!$R317,""),"")</f>
        <v/>
      </c>
      <c r="CS317" s="233" t="str">
        <f>IF(Deník!$R317&lt;0,IF(Deník!$AC317=Statistika!$F$124,Deník!$R317,""),"")</f>
        <v/>
      </c>
      <c r="CT317" s="233" t="str">
        <f>IF(Deník!$R317&lt;0,IF(Deník!$AC317=Statistika!$F$125,Deník!$R317,""),"")</f>
        <v/>
      </c>
      <c r="CU317" s="233"/>
      <c r="CV317" s="233" t="str">
        <f>IF(Deník!$R317&lt;0,IF(Deník!$AD317=$CV$2,Deník!$R317,""),"")</f>
        <v/>
      </c>
      <c r="CW317" s="233" t="str">
        <f>IF(Deník!$R317&lt;0,IF(Deník!$AD317=$CW$2,Deník!$R317,""),"")</f>
        <v/>
      </c>
      <c r="CX317" s="233" t="str">
        <f>IF(Deník!$R317&lt;0,IF(Deník!$AD317=$CX$2,Deník!$R317,""),"")</f>
        <v/>
      </c>
      <c r="CY317" s="233" t="str">
        <f>IF(Deník!$R317&lt;0,IF(Deník!$AD317=$CY$2,Deník!$R317,""),"")</f>
        <v/>
      </c>
      <c r="CZ317" s="233" t="str">
        <f>IF(Deník!$R317&lt;0,IF(Deník!$AD317=$CZ$2,Deník!$R317,""),"")</f>
        <v/>
      </c>
      <c r="DL317" s="221">
        <f t="shared" si="14"/>
        <v>93847.029999999984</v>
      </c>
      <c r="DM317" s="220">
        <f t="shared" si="13"/>
        <v>-6.1529700000000132E-2</v>
      </c>
      <c r="DO317" s="50">
        <f>Deník!W318</f>
        <v>0</v>
      </c>
      <c r="DP317" s="102" t="str">
        <f>IF(AND(Deník!W318&gt;0),1,"")</f>
        <v/>
      </c>
      <c r="DQ317" s="102">
        <f>IF(AND(Deník!W318&lt;=0),1,"")</f>
        <v>1</v>
      </c>
      <c r="DR317" s="227"/>
      <c r="DS317" s="228"/>
      <c r="DT317" s="85"/>
      <c r="DU317" s="54">
        <f>IF(MONTH(Deník!$C317)=DU$2,Deník!$W317,"")</f>
        <v>0</v>
      </c>
      <c r="DV317" s="222" t="str">
        <f>IF(MONTH(Deník!$C317)=DV$2,Deník!$W317,"")</f>
        <v/>
      </c>
      <c r="DW317" s="222" t="str">
        <f>IF(MONTH(Deník!$C317)=DW$2,Deník!$W317,"")</f>
        <v/>
      </c>
      <c r="DX317" s="222" t="str">
        <f>IF(MONTH(Deník!$C317)=DX$2,Deník!$W317,"")</f>
        <v/>
      </c>
      <c r="DY317" s="222" t="str">
        <f>IF(MONTH(Deník!$C317)=DY$2,Deník!$W317,"")</f>
        <v/>
      </c>
      <c r="DZ317" s="222" t="str">
        <f>IF(MONTH(Deník!$C317)=DZ$2,Deník!$W317,"")</f>
        <v/>
      </c>
      <c r="EA317" s="222" t="str">
        <f>IF(MONTH(Deník!$C317)=EA$2,Deník!$W317,"")</f>
        <v/>
      </c>
      <c r="EB317" s="222" t="str">
        <f>IF(MONTH(Deník!$C317)=EB$2,Deník!$W317,"")</f>
        <v/>
      </c>
      <c r="EC317" s="222" t="str">
        <f>IF(MONTH(Deník!$C317)=EC$2,Deník!$W317,"")</f>
        <v/>
      </c>
      <c r="ED317" s="222" t="str">
        <f>IF(MONTH(Deník!$C317)=ED$2,Deník!$W317,"")</f>
        <v/>
      </c>
      <c r="EE317" s="222" t="str">
        <f>IF(MONTH(Deník!$C317)=EE$2,Deník!$W317,"")</f>
        <v/>
      </c>
      <c r="EF317" s="222" t="str">
        <f>IF(MONTH(Deník!$C317)=EF$2,Deník!$W317,"")</f>
        <v/>
      </c>
      <c r="EI317" s="600" t="str">
        <f>IF(Deník!$W317&lt;&gt;"",IF(Deník!$B317=Statistika!$F$63,Deník!$W317,""),"")</f>
        <v/>
      </c>
      <c r="EJ317" s="13" t="str">
        <f>IF(Deník!$W317&lt;&gt;"",IF(Deník!$B317=Statistika!$F$64,Deník!$W317,""),"")</f>
        <v/>
      </c>
      <c r="EK317" s="13" t="str">
        <f>IF(Deník!$W317&lt;&gt;"",IF(Deník!$B317=Statistika!$F$65,Deník!$W317,""),"")</f>
        <v/>
      </c>
      <c r="EL317" s="13" t="str">
        <f>IF(Deník!$W317&lt;&gt;"",IF(Deník!$B317=Statistika!$F$66,Deník!$W317,""),"")</f>
        <v/>
      </c>
      <c r="EM317" s="13" t="str">
        <f>IF(Deník!$W317&lt;&gt;"",IF(Deník!$B317=Statistika!$F$67,Deník!$W317,""),"")</f>
        <v/>
      </c>
      <c r="EN317" s="13" t="str">
        <f>IF(Deník!$W317&lt;&gt;"",IF(Deník!$B317=Statistika!$F$68,Deník!$W317,""),"")</f>
        <v/>
      </c>
      <c r="EO317" s="13" t="str">
        <f>IF(Deník!$W317&lt;&gt;"",IF(Deník!$B317=Statistika!$F$69,Deník!$W317,""),"")</f>
        <v/>
      </c>
      <c r="EP317" s="601" t="str">
        <f>IF(Deník!$W317&lt;&gt;"",IF(Deník!$B317=Statistika!$F$70,Deník!$W317,""),"")</f>
        <v/>
      </c>
      <c r="EQ317" s="90"/>
      <c r="ER317" s="63" t="str">
        <f>IF(Deník!$W317&lt;&gt;"",IF(Deník!$J317="L",Deník!$W317,""),"")</f>
        <v/>
      </c>
      <c r="ES317" s="13" t="str">
        <f>IF(Deník!$W317&lt;&gt;"",IF(Deník!$J317="S",Deník!$W317,""),"")</f>
        <v/>
      </c>
      <c r="ET317" s="95"/>
      <c r="EU317" s="88"/>
      <c r="EV317" s="63" t="str">
        <f>IF(WEEKDAY(Deník!$C317,2)=1,Deník!$W317,"")</f>
        <v/>
      </c>
      <c r="EW317" s="13" t="str">
        <f>IF(WEEKDAY(Deník!$C317,2)=2,Deník!$W317,"")</f>
        <v/>
      </c>
      <c r="EX317" s="13" t="str">
        <f>IF(WEEKDAY(Deník!$C317,2)=3,Deník!$W317,"")</f>
        <v/>
      </c>
      <c r="EY317" s="13" t="str">
        <f>IF(WEEKDAY(Deník!$C317,2)=4,Deník!$W317,"")</f>
        <v/>
      </c>
      <c r="EZ317" s="60" t="str">
        <f>IF(WEEKDAY(Deník!$C317,2)=5,Deník!$W317,"")</f>
        <v/>
      </c>
      <c r="FA317" s="99"/>
      <c r="FB317" s="100">
        <f>Deník!D317</f>
        <v>0</v>
      </c>
      <c r="FC317" s="63">
        <f>IF($FB317&lt;&gt;"",IF(AND($FB317&gt;=FC$2,$FB317&lt;=FC$3),Deník!$W317,""))</f>
        <v>0</v>
      </c>
      <c r="FD317" s="63" t="str">
        <f>IF($FB317&lt;&gt;"",IF(AND($FB317&gt;=FD$2,$FB317&lt;=FD$3),Deník!$W317,""))</f>
        <v/>
      </c>
      <c r="FE317" s="63" t="str">
        <f>IF($FB317&lt;&gt;"",IF(AND($FB317&gt;=FE$2,$FB317&lt;=FE$3),Deník!$W317,""))</f>
        <v/>
      </c>
      <c r="FF317" s="63" t="str">
        <f>IF($FB317&lt;&gt;"",IF(AND($FB317&gt;=FF$2,$FB317&lt;=FF$3),Deník!$W317,""))</f>
        <v/>
      </c>
      <c r="FG317" s="63" t="str">
        <f>IF($FB317&lt;&gt;"",IF(AND($FB317&gt;=FG$2,$FB317&lt;=FG$3),Deník!$W317,""))</f>
        <v/>
      </c>
      <c r="FH317" s="63" t="str">
        <f>IF($FB317&lt;&gt;"",IF(AND($FB317&gt;=FH$2,$FB317&lt;=FH$3),Deník!$W317,""))</f>
        <v/>
      </c>
      <c r="FI317" s="63" t="str">
        <f>IF($FB317&lt;&gt;"",IF(AND($FB317&gt;=FI$2,$FB317&lt;=FI$3),Deník!$W317,""))</f>
        <v/>
      </c>
      <c r="FJ317" s="63" t="str">
        <f>IF($FB317&lt;&gt;"",IF(AND($FB317&gt;=FJ$2,$FB317&lt;=FJ$3),Deník!$W317,""))</f>
        <v/>
      </c>
      <c r="FK317" s="63" t="str">
        <f>IF($FB317&lt;&gt;"",IF(AND($FB317&gt;=FK$2,$FB317&lt;=FK$3),Deník!$W317,""))</f>
        <v/>
      </c>
      <c r="FL317" s="63" t="str">
        <f>IF($FB317&lt;&gt;"",IF(AND($FB317&gt;=FL$2,$FB317&lt;=FL$3),Deník!$W317,""))</f>
        <v/>
      </c>
      <c r="FM317" s="63" t="str">
        <f>IF($FB317&lt;&gt;"",IF(AND($FB317&gt;=FM$2,$FB317&lt;=FM$3),Deník!$W317,""))</f>
        <v/>
      </c>
      <c r="FN317" s="13"/>
      <c r="FO317" s="20" t="str">
        <f>IF(Deník!$W317&gt;1,Deník!$W317,"")</f>
        <v/>
      </c>
      <c r="FP317" s="20" t="str">
        <f>IF(Deník!$W317&lt;0,Deník!$W317,"")</f>
        <v/>
      </c>
      <c r="FQ317" s="17"/>
      <c r="FS317" s="233"/>
      <c r="FT317" s="233" t="str">
        <f>IF(Deník!$W317&lt;&gt;"",IF(Deník!$Y317=Statistika!$F$78,Deník!$W317,""),"")</f>
        <v/>
      </c>
      <c r="FU317" s="233" t="str">
        <f>IF(Deník!$W317&lt;&gt;"",IF(Deník!$Y317=Statistika!$F$79,Deník!$W317,""),"")</f>
        <v/>
      </c>
      <c r="FV317" s="233" t="str">
        <f>IF(Deník!$W317&lt;&gt;"",IF(Deník!$Y317=Statistika!$F$80,Deník!$W317,""),"")</f>
        <v/>
      </c>
      <c r="FW317" s="233" t="str">
        <f>IF(Deník!$W317&lt;&gt;"",IF(Deník!$Y317=Statistika!$F$81,Deník!$W317,""),"")</f>
        <v/>
      </c>
      <c r="FX317" s="233" t="str">
        <f>IF(Deník!$W317&lt;&gt;"",IF(Deník!$Y317=Statistika!$F$82,Deník!$W317,""),"")</f>
        <v/>
      </c>
      <c r="FY317" s="233" t="str">
        <f>IF(Deník!$W317&lt;&gt;"",IF(Deník!$Y317=Statistika!$F$83,Deník!$W317,""),"")</f>
        <v/>
      </c>
      <c r="FZ317" s="233" t="str">
        <f>IF(Deník!$W317&lt;&gt;"",IF(Deník!$Y317=Statistika!$F$84,Deník!$W317,""),"")</f>
        <v/>
      </c>
      <c r="GA317" s="233" t="str">
        <f>IF(Deník!$W317&lt;&gt;"",IF(Deník!$Y317=Statistika!$F$85,Deník!$W317,""),"")</f>
        <v/>
      </c>
      <c r="GB317" s="233" t="str">
        <f>IF(Deník!$W317&lt;&gt;"",IF(Deník!$Y317=Statistika!$F$86,Deník!$W317,""),"")</f>
        <v/>
      </c>
      <c r="GC317" s="233" t="str">
        <f>IF(Deník!$W317&lt;&gt;"",IF(Deník!$Y317=Statistika!$F$87,Deník!$W317,""),"")</f>
        <v/>
      </c>
      <c r="GD317" s="233" t="str">
        <f>IF(Deník!$W317&lt;&gt;"",IF(Deník!$Y317=Statistika!$F$88,Deník!$W317,""),"")</f>
        <v/>
      </c>
      <c r="GE317" s="233" t="str">
        <f>IF(Deník!$W317&lt;&gt;"",IF(Deník!$Y317=Statistika!$F$89,Deník!$W317,""),"")</f>
        <v/>
      </c>
      <c r="GF317" s="233" t="str">
        <f>IF(Deník!$W317&lt;&gt;"",IF(Deník!$Y317=Statistika!$F$90,Deník!$W317,""),"")</f>
        <v/>
      </c>
      <c r="GG317" s="233" t="str">
        <f>IF(Deník!$W317&lt;&gt;"",IF(Deník!$Y317=Statistika!$F$91,Deník!$W317,""),"")</f>
        <v/>
      </c>
      <c r="GH317" s="233"/>
      <c r="GI317" s="233" t="str">
        <f>IF(Deník!$W317&lt;&gt;"",IF(Deník!$AB317=Statistika!$L$100,Deník!$W317,""),"")</f>
        <v/>
      </c>
      <c r="GJ317" s="233" t="str">
        <f>IF(Deník!$W317&lt;&gt;"",IF(Deník!$AB317=Statistika!$L$101,Deník!$W317,""),"")</f>
        <v/>
      </c>
      <c r="GK317" s="233" t="str">
        <f>IF(Deník!$W317&lt;&gt;"",IF(Deník!$AB317=Statistika!$L$102,Deník!$W317,""),"")</f>
        <v/>
      </c>
      <c r="GL317" s="233" t="str">
        <f>IF(Deník!$W317&lt;&gt;"",IF(Deník!$AB317=Statistika!$L$103,Deník!$W317,""),"")</f>
        <v/>
      </c>
      <c r="GM317" s="233" t="str">
        <f>IF(Deník!$W317&lt;&gt;"",IF(Deník!$AB317=Statistika!$L$104,Deník!$W317,""),"")</f>
        <v/>
      </c>
      <c r="GN317" s="233" t="str">
        <f>IF(Deník!$W317&lt;&gt;"",IF(Deník!$AB317=Statistika!$L$105,Deník!$W317,""),"")</f>
        <v/>
      </c>
      <c r="GO317" s="233" t="str">
        <f>IF(Deník!$W317&lt;&gt;"",IF(Deník!$AB317=Statistika!$L$106,Deník!$W317,""),"")</f>
        <v/>
      </c>
      <c r="GP317" s="233" t="str">
        <f>IF(Deník!$W317&lt;&gt;"",IF(Deník!$AB317=Statistika!$L$107,Deník!$W317,""),"")</f>
        <v/>
      </c>
      <c r="GQ317" s="233" t="str">
        <f>IF(Deník!$W317&lt;&gt;"",IF(Deník!$AB317=Statistika!$L$108,Deník!$W317,""),"")</f>
        <v/>
      </c>
      <c r="GS317" s="233" t="str">
        <f>IF(Deník!$W317&lt;0,IF(Deník!$AC317=Statistika!$F$117,Deník!$W317,""),"")</f>
        <v/>
      </c>
      <c r="GT317" s="233" t="str">
        <f>IF(Deník!$W317&lt;0,IF(Deník!$AC317=Statistika!$F$118,Deník!$W317,""),"")</f>
        <v/>
      </c>
      <c r="GU317" s="233" t="str">
        <f>IF(Deník!$W317&lt;0,IF(Deník!$AC317=Statistika!$F$119,Deník!$W317,""),"")</f>
        <v/>
      </c>
      <c r="GV317" s="233" t="str">
        <f>IF(Deník!$W317&lt;0,IF(Deník!$AC317=Statistika!$F$120,Deník!$W317,""),"")</f>
        <v/>
      </c>
      <c r="GW317" s="233" t="str">
        <f>IF(Deník!$W317&lt;0,IF(Deník!$AC317=Statistika!$F$121,Deník!$W317,""),"")</f>
        <v/>
      </c>
      <c r="GX317" s="233" t="str">
        <f>IF(Deník!$W317&lt;0,IF(Deník!$AC317=Statistika!$F$122,Deník!$W317,""),"")</f>
        <v/>
      </c>
      <c r="GY317" s="233" t="str">
        <f>IF(Deník!$W317&lt;0,IF(Deník!$AC317=Statistika!$F$123,Deník!$W317,""),"")</f>
        <v/>
      </c>
      <c r="GZ317" s="233" t="str">
        <f>IF(Deník!$W317&lt;0,IF(Deník!$AC317=Statistika!$F$124,Deník!$W317,""),"")</f>
        <v/>
      </c>
      <c r="HA317" s="233" t="str">
        <f>IF(Deník!$W317&lt;0,IF(Deník!$AC317=Statistika!$F$125,Deník!$W317,""),"")</f>
        <v/>
      </c>
      <c r="HC317" s="233" t="str">
        <f>IF(Deník!$W317&lt;0,IF(Deník!$AD317=Statistika!$F$133,Deník!$W317,""),"")</f>
        <v/>
      </c>
      <c r="HD317" s="233" t="str">
        <f>IF(Deník!$W317&lt;0,IF(Deník!$AD317=Statistika!$F$134,Deník!$W317,""),"")</f>
        <v/>
      </c>
      <c r="HE317" s="233" t="str">
        <f>IF(Deník!$W317&lt;0,IF(Deník!$AD317=Statistika!$F$135,Deník!$W317,""),"")</f>
        <v/>
      </c>
      <c r="HF317" s="233" t="str">
        <f>IF(Deník!$W317&lt;0,IF(Deník!$AD317=Statistika!$F$136,Deník!$W317,""),"")</f>
        <v/>
      </c>
      <c r="HG317" s="233" t="str">
        <f>IF(Deník!$W317&lt;0,IF(Deník!$AD317=Statistika!$F$137,Deník!$W317,""),"")</f>
        <v/>
      </c>
      <c r="ID317" s="8">
        <f>Tabulka4[[#This Row],[Sloupec3]]</f>
        <v>0</v>
      </c>
      <c r="IE317" s="17" t="str">
        <f>IF(AND([1]Deník!$C317&gt;='[1]Měsíční shrnutí'!$D$1,[1]Deník!$C317&lt;='[1]Měsíční shrnutí'!$F$1),[1]Deník!$X317,"")</f>
        <v/>
      </c>
    </row>
    <row r="318" spans="1:239">
      <c r="A318" s="8">
        <f>Deník!C319</f>
        <v>0</v>
      </c>
      <c r="B318" s="50" t="str">
        <f>Deník!R319</f>
        <v/>
      </c>
      <c r="C318" s="102" t="str">
        <f>IF(AND(Deník!R319&gt;1,Deník!R319&lt;&gt;""),1,"")</f>
        <v/>
      </c>
      <c r="D318" s="102" t="str">
        <f>IF(AND(Deník!R319&lt;=0,Deník!R319&lt;&gt;""),1,"")</f>
        <v/>
      </c>
      <c r="E318" s="103" t="str">
        <f>IF(AND(Deník!R319&gt;=0,Deník!R319&lt;=1),1,"")</f>
        <v/>
      </c>
      <c r="F318" s="79" t="str">
        <f>IF(Deník!R319&lt;&gt;"",Deník!R319+F317,"")</f>
        <v/>
      </c>
      <c r="G318" s="85"/>
      <c r="H318" s="54" t="str">
        <f>IF(MONTH(Deník!$C318)=H$2,IF(AND(Deník!$R318&gt;=0,Deník!$R318&lt;=1),"BE",Deník!$R318),"")</f>
        <v/>
      </c>
      <c r="I318" s="11" t="str">
        <f>IF(MONTH(Deník!$C318)=I$2,IF(AND(Deník!$R318&gt;=0,Deník!$R318&lt;=1),"BE",Deník!$R318),"")</f>
        <v/>
      </c>
      <c r="J318" s="11" t="str">
        <f>IF(MONTH(Deník!$C318)=J$2,IF(AND(Deník!$R318&gt;=0,Deník!$R318&lt;=1),"BE",Deník!$R318),"")</f>
        <v/>
      </c>
      <c r="K318" s="11" t="str">
        <f>IF(MONTH(Deník!$C318)=K$2,IF(AND(Deník!$R318&gt;=0,Deník!$R318&lt;=1),"BE",Deník!$R318),"")</f>
        <v/>
      </c>
      <c r="L318" s="11" t="str">
        <f>IF(MONTH(Deník!$C318)=L$2,IF(AND(Deník!$R318&gt;=0,Deník!$R318&lt;=1),"BE",Deník!$R318),"")</f>
        <v/>
      </c>
      <c r="M318" s="11" t="str">
        <f>IF(MONTH(Deník!$C318)=M$2,IF(AND(Deník!$R318&gt;=0,Deník!$R318&lt;=1),"BE",Deník!$R318),"")</f>
        <v/>
      </c>
      <c r="N318" s="11" t="str">
        <f>IF(MONTH(Deník!$C318)=N$2,IF(AND(Deník!$R318&gt;=0,Deník!$R318&lt;=1),"BE",Deník!$R318),"")</f>
        <v/>
      </c>
      <c r="O318" s="11" t="str">
        <f>IF(MONTH(Deník!$C318)=O$2,IF(AND(Deník!$R318&gt;=0,Deník!$R318&lt;=1),"BE",Deník!$R318),"")</f>
        <v/>
      </c>
      <c r="P318" s="11" t="str">
        <f>IF(MONTH(Deník!$C318)=P$2,IF(AND(Deník!$R318&gt;=0,Deník!$R318&lt;=1),"BE",Deník!$R318),"")</f>
        <v/>
      </c>
      <c r="Q318" s="11" t="str">
        <f>IF(MONTH(Deník!$C318)=Q$2,IF(AND(Deník!$R318&gt;=0,Deník!$R318&lt;=1),"BE",Deník!$R318),"")</f>
        <v/>
      </c>
      <c r="R318" s="11" t="str">
        <f>IF(MONTH(Deník!$C318)=R$2,IF(AND(Deník!$R318&gt;=0,Deník!$R318&lt;=1),"BE",Deník!$R318),"")</f>
        <v/>
      </c>
      <c r="S318" s="57" t="str">
        <f>IF(MONTH(Deník!$C318)=S$2,IF(AND(Deník!$R318&gt;=0,Deník!$R318&lt;=1),"BE",Deník!$R318),"")</f>
        <v/>
      </c>
      <c r="U318" s="12"/>
      <c r="V318" s="12"/>
      <c r="X318" s="600" t="str">
        <f>IF(Deník!$R318&lt;&gt;"",IF(Deník!$B318=Statistika!$F$63,IF(AND(Deník!$R318&gt;=0,Deník!$R318&lt;=1),"BE",Deník!$R318),""),"")</f>
        <v/>
      </c>
      <c r="Y318" s="13" t="str">
        <f>IF(Deník!$R318&lt;&gt;"",IF(Deník!$B318=Statistika!$F$64,IF(AND(Deník!$R318&gt;=0,Deník!$R318&lt;=1),"BE",Deník!$R318),""),"")</f>
        <v/>
      </c>
      <c r="Z318" s="13" t="str">
        <f>IF(Deník!$R318&lt;&gt;"",IF(Deník!$B318=Statistika!$F$65,IF(AND(Deník!$R318&gt;=0,Deník!$R318&lt;=1),"BE",Deník!$R318),""),"")</f>
        <v/>
      </c>
      <c r="AA318" s="13" t="str">
        <f>IF(Deník!$R318&lt;&gt;"",IF(Deník!$B318=Statistika!$F$66,IF(AND(Deník!$R318&gt;=0,Deník!$R318&lt;=1),"BE",Deník!$R318),""),"")</f>
        <v/>
      </c>
      <c r="AB318" s="13" t="str">
        <f>IF(Deník!$R318&lt;&gt;"",IF(Deník!$B318=Statistika!$F$67,IF(AND(Deník!$R318&gt;=0,Deník!$R318&lt;=1),"BE",Deník!$R318),""),"")</f>
        <v/>
      </c>
      <c r="AC318" s="13" t="str">
        <f>IF(Deník!$R318&lt;&gt;"",IF(Deník!$B318=Statistika!$F$68,IF(AND(Deník!$R318&gt;=0,Deník!$R318&lt;=1),"BE",Deník!$R318),""),"")</f>
        <v/>
      </c>
      <c r="AD318" s="13" t="str">
        <f>IF(Deník!$R318&lt;&gt;"",IF(Deník!$B318=Statistika!$F$69,IF(AND(Deník!$R318&gt;=0,Deník!$R318&lt;=1),"BE",Deník!$R318),""),"")</f>
        <v/>
      </c>
      <c r="AE318" s="601" t="str">
        <f>IF(Deník!$R318&lt;&gt;"",IF(Deník!$B318=Statistika!$F$70,IF(AND(Deník!$R318&gt;=0,Deník!$R318&lt;=1),"BE",Deník!$R318),""),"")</f>
        <v/>
      </c>
      <c r="AF318" s="90"/>
      <c r="AG318" s="63" t="str">
        <f>IF(Deník!$R318&lt;&gt;"",IF(Deník!$J318="L",IF(AND(Deník!$R318&gt;=0,Deník!$R318&lt;=1),"BE",Deník!$R318),""),"")</f>
        <v/>
      </c>
      <c r="AH318" s="13" t="str">
        <f>IF(Deník!$R318&lt;&gt;"",IF(Deník!$J318="S",IF(AND(Deník!$R318&gt;=0,Deník!$R318&lt;=1),"BE",Deník!$R318),""),"")</f>
        <v/>
      </c>
      <c r="AI318" s="95"/>
      <c r="AJ318" s="71" t="str">
        <f>IF(Deník!N319&lt;&gt;"",Deník!N319*-1,"")</f>
        <v/>
      </c>
      <c r="AK318" s="88"/>
      <c r="AL318" s="63" t="str">
        <f>IF(WEEKDAY(Deník!$C318,2)=1,IF(AND(Deník!$R318&gt;=0,Deník!$R318&lt;=1),"BE",Deník!$R318),"")</f>
        <v/>
      </c>
      <c r="AM318" s="13" t="str">
        <f>IF(WEEKDAY(Deník!$C318,2)=2,IF(AND(Deník!$R318&gt;=0,Deník!$R318&lt;=1),"BE",Deník!$R318),"")</f>
        <v/>
      </c>
      <c r="AN318" s="13" t="str">
        <f>IF(WEEKDAY(Deník!$C318,2)=3,IF(AND(Deník!$R318&gt;=0,Deník!$R318&lt;=1),"BE",Deník!$R318),"")</f>
        <v/>
      </c>
      <c r="AO318" s="13" t="str">
        <f>IF(WEEKDAY(Deník!$C318,2)=4,IF(AND(Deník!$R318&gt;=0,Deník!$R318&lt;=1),"BE",Deník!$R318),"")</f>
        <v/>
      </c>
      <c r="AP318" s="60" t="str">
        <f>IF(WEEKDAY(Deník!$C318,2)=5,IF(AND(Deník!$R318&gt;=0,Deník!$R318&lt;=1),"BE",Deník!$R318),"")</f>
        <v/>
      </c>
      <c r="AQ318" s="99"/>
      <c r="AR318" s="100">
        <f>Deník!D318</f>
        <v>0</v>
      </c>
      <c r="AS318" s="63" t="str">
        <f>IF(Deník!$D318&lt;&gt;"",IF(AND(Deník!$D318&gt;=AS$2,Deník!$D318&lt;=AS$3),IF(AND(Deník!$R318&gt;=0,Deník!$R318&lt;=1),"BE",Deník!$R318),""),"")</f>
        <v/>
      </c>
      <c r="AT318" s="63" t="str">
        <f>IF(Deník!$D318&lt;&gt;"",IF(AND(Deník!$D318&gt;=AT$2,Deník!$D318&lt;=AT$3),IF(AND(Deník!$R318&gt;=0,Deník!$R318&lt;=1),"BE",Deník!$R318),""),"")</f>
        <v/>
      </c>
      <c r="AU318" s="63" t="str">
        <f>IF(Deník!$D318&lt;&gt;"",IF(AND(Deník!$D318&gt;=AU$2,Deník!$D318&lt;=AU$3),IF(AND(Deník!$R318&gt;=0,Deník!$R318&lt;=1),"BE",Deník!$R318),""),"")</f>
        <v/>
      </c>
      <c r="AV318" s="63" t="str">
        <f>IF(Deník!$D318&lt;&gt;"",IF(AND(Deník!$D318&gt;=AV$2,Deník!$D318&lt;=AV$3),IF(AND(Deník!$R318&gt;=0,Deník!$R318&lt;=1),"BE",Deník!$R318),""),"")</f>
        <v/>
      </c>
      <c r="AW318" s="63" t="str">
        <f>IF(Deník!$D318&lt;&gt;"",IF(AND(Deník!$D318&gt;=AW$2,Deník!$D318&lt;=AW$3),IF(AND(Deník!$R318&gt;=0,Deník!$R318&lt;=1),"BE",Deník!$R318),""),"")</f>
        <v/>
      </c>
      <c r="AX318" s="63" t="str">
        <f>IF(Deník!$D318&lt;&gt;"",IF(AND(Deník!$D318&gt;=AX$2,Deník!$D318&lt;=AX$3),IF(AND(Deník!$R318&gt;=0,Deník!$R318&lt;=1),"BE",Deník!$R318),""),"")</f>
        <v/>
      </c>
      <c r="AY318" s="63" t="str">
        <f>IF(Deník!$D318&lt;&gt;"",IF(AND(Deník!$D318&gt;=AY$2,Deník!$D318&lt;=AY$3),IF(AND(Deník!$R318&gt;=0,Deník!$R318&lt;=1),"BE",Deník!$R318),""),"")</f>
        <v/>
      </c>
      <c r="AZ318" s="63" t="str">
        <f>IF(Deník!$D318&lt;&gt;"",IF(AND(Deník!$D318&gt;=AZ$2,Deník!$D318&lt;=AZ$3),IF(AND(Deník!$R318&gt;=0,Deník!$R318&lt;=1),"BE",Deník!$R318),""),"")</f>
        <v/>
      </c>
      <c r="BA318" s="63" t="str">
        <f>IF(Deník!$D318&lt;&gt;"",IF(AND(Deník!$D318&gt;=BA$2,Deník!$D318&lt;=BA$3),IF(AND(Deník!$R318&gt;=0,Deník!$R318&lt;=1),"BE",Deník!$R318),""),"")</f>
        <v/>
      </c>
      <c r="BB318" s="63" t="str">
        <f>IF(Deník!$D318&lt;&gt;"",IF(AND(Deník!$D318&gt;=BB$2,Deník!$D318&lt;=BB$3),IF(AND(Deník!$R318&gt;=0,Deník!$R318&lt;=1),"BE",Deník!$R318),""),"")</f>
        <v/>
      </c>
      <c r="BC318" s="71" t="str">
        <f>IF(Deník!$D318&lt;&gt;"",IF(AND(Deník!$D318&gt;=BC$2,Deník!$D318&lt;=BC$3),IF(AND(Deník!$R318&gt;=0,Deník!$R318&lt;=1),"BE",Deník!$R318),""),"")</f>
        <v/>
      </c>
      <c r="BD318" s="20" t="str">
        <f>IF(Deník!$J319="S",(Deník!$M319-Deník!$K319),IF(Deník!$J319="L",(Deník!$K319-Deník!$M319),""))</f>
        <v/>
      </c>
      <c r="BE318" s="20" t="str">
        <f>IF(Deník!$J319="S",(Deník!$K319-Deník!$O319),IF(Deník!$J319="L",(Deník!$O319-Deník!$K319),""))</f>
        <v/>
      </c>
      <c r="BF318" s="20" t="str">
        <f>IF(Deník!$J319="S",(Deník!$K319-Deník!$L319),IF(Deník!$J319="L",(Deník!$L319-Deník!$K319),""))</f>
        <v/>
      </c>
      <c r="BG318" s="20" t="str">
        <f>IF(Deník!$J319="S",(Deník!$K319-Deník!$S319),IF(Deník!$J319="L",(Deník!$S319-Deník!$K319),""))</f>
        <v/>
      </c>
      <c r="BH318" s="20" t="str">
        <f>IF(Deník!$J319="S",(Deník!$K319-Deník!$U319),IF(Deník!$J319="L",(Deník!$U319-Deník!$K319),""))</f>
        <v/>
      </c>
      <c r="BI318" s="20" t="str">
        <f>IF(Deník!$R318&gt;1,Deník!$R318,"")</f>
        <v/>
      </c>
      <c r="BJ318" s="20" t="str">
        <f>IF(Deník!$R318&lt;0,Deník!$R318,"")</f>
        <v/>
      </c>
      <c r="BK318" s="17"/>
      <c r="BM318" s="233" t="str">
        <f>IF(Deník!$R318&lt;&gt;"",IF(Deník!$Y318=Statistika!$F$78,IF(AND(Deník!$R318&gt;=0,Deník!$R318&lt;=1),"BE",Deník!$R318),""),"")</f>
        <v/>
      </c>
      <c r="BN318" s="233" t="str">
        <f>IF(Deník!$R318&lt;&gt;"",IF(Deník!$Y318=Statistika!$F$79,IF(AND(Deník!$R318&gt;=0,Deník!$R318&lt;=1),"BE",Deník!$R318),""),"")</f>
        <v/>
      </c>
      <c r="BO318" s="233" t="str">
        <f>IF(Deník!$R318&lt;&gt;"",IF(Deník!$Y318=Statistika!$F$80,IF(AND(Deník!$R318&gt;=0,Deník!$R318&lt;=1),"BE",Deník!$R318),""),"")</f>
        <v/>
      </c>
      <c r="BP318" s="233" t="str">
        <f>IF(Deník!$R318&lt;&gt;"",IF(Deník!$Y318=Statistika!$F$81,IF(AND(Deník!$R318&gt;=0,Deník!$R318&lt;=1),"BE",Deník!$R318),""),"")</f>
        <v/>
      </c>
      <c r="BQ318" s="233" t="str">
        <f>IF(Deník!$R318&lt;&gt;"",IF(Deník!$Y318=Statistika!$F$82,IF(AND(Deník!$R318&gt;=0,Deník!$R318&lt;=1),"BE",Deník!$R318),""),"")</f>
        <v/>
      </c>
      <c r="BR318" s="233" t="str">
        <f>IF(Deník!$R318&lt;&gt;"",IF(Deník!$Y318=Statistika!$F$83,IF(AND(Deník!$R318&gt;=0,Deník!$R318&lt;=1),"BE",Deník!$R318),""),"")</f>
        <v/>
      </c>
      <c r="BS318" s="233" t="str">
        <f>IF(Deník!$R318&lt;&gt;"",IF(Deník!$Y318=Statistika!$F$84,IF(AND(Deník!$R318&gt;=0,Deník!$R318&lt;=1),"BE",Deník!$R318),""),"")</f>
        <v/>
      </c>
      <c r="BT318" s="233" t="str">
        <f>IF(Deník!$R318&lt;&gt;"",IF(Deník!$Y318=Statistika!$F$85,IF(AND(Deník!$R318&gt;=0,Deník!$R318&lt;=1),"BE",Deník!$R318),""),"")</f>
        <v/>
      </c>
      <c r="BU318" s="233" t="str">
        <f>IF(Deník!$R318&lt;&gt;"",IF(Deník!$Y318=Statistika!$F$86,IF(AND(Deník!$R318&gt;=0,Deník!$R318&lt;=1),"BE",Deník!$R318),""),"")</f>
        <v/>
      </c>
      <c r="BV318" s="233" t="str">
        <f>IF(Deník!$R318&lt;&gt;"",IF(Deník!$Y318=Statistika!$F$87,IF(AND(Deník!$R318&gt;=0,Deník!$R318&lt;=1),"BE",Deník!$R318),""),"")</f>
        <v/>
      </c>
      <c r="BW318" s="233" t="str">
        <f>IF(Deník!$R318&lt;&gt;"",IF(Deník!$Y318=Statistika!$F$88,IF(AND(Deník!$R318&gt;=0,Deník!$R318&lt;=1),"BE",Deník!$R318),""),"")</f>
        <v/>
      </c>
      <c r="BX318" s="233" t="str">
        <f>IF(Deník!$R318&lt;&gt;"",IF(Deník!$Y318=Statistika!$F$89,IF(AND(Deník!$R318&gt;=0,Deník!$R318&lt;=1),"BE",Deník!$R318),""),"")</f>
        <v/>
      </c>
      <c r="BY318" s="233" t="str">
        <f>IF(Deník!$R318&lt;&gt;"",IF(Deník!$Y318=Statistika!$F$90,IF(AND(Deník!$R318&gt;=0,Deník!$R318&lt;=1),"BE",Deník!$R318),""),"")</f>
        <v/>
      </c>
      <c r="BZ318" s="233" t="str">
        <f>IF(Deník!$R318&lt;&gt;"",IF(Deník!$Y318=Statistika!$F$91,IF(AND(Deník!$R318&gt;=0,Deník!$R318&lt;=1),"BE",Deník!$R318),""),"")</f>
        <v/>
      </c>
      <c r="CA318" s="233"/>
      <c r="CB318" s="233" t="str">
        <f>IF(Deník!$R318&lt;&gt;"",IF(Deník!$AB318="SL",IF(AND(Deník!$R318&gt;=0,Deník!$R318&lt;=1),"BE",Deník!$R318),""),"")</f>
        <v/>
      </c>
      <c r="CC318" s="233" t="str">
        <f>IF(Deník!$R318&lt;&gt;"",IF(Deník!$AB318="BE10",IF(AND(Deník!$R318&gt;=0,Deník!$R318&lt;=1),"BE",Deník!$R318),""),"")</f>
        <v/>
      </c>
      <c r="CD318" s="233" t="str">
        <f>IF(Deník!$R318&lt;&gt;"",IF(Deník!$AB318="BE15",IF(AND(Deník!$R318&gt;=0,Deník!$R318&lt;=1),"BE",Deník!$R318),""),"")</f>
        <v/>
      </c>
      <c r="CE318" s="233" t="str">
        <f>IF(Deník!$R318&lt;&gt;"",IF(Deník!$AB318="BE20",IF(AND(Deník!$R318&gt;=0,Deník!$R318&lt;=1),"BE",Deník!$R318),""),"")</f>
        <v/>
      </c>
      <c r="CF318" s="233" t="str">
        <f>IF(Deník!$R318&lt;&gt;"",IF(Deník!$AB318="TP1",IF(AND(Deník!$R318&gt;=0,Deník!$R318&lt;=1),"BE",Deník!$R318),""),"")</f>
        <v/>
      </c>
      <c r="CG318" s="233" t="str">
        <f>IF(Deník!$R318&lt;&gt;"",IF(Deník!$AB318="TP2",IF(AND(Deník!$R318&gt;=0,Deník!$R318&lt;=1),"BE",Deník!$R318),""),"")</f>
        <v/>
      </c>
      <c r="CH318" s="233" t="str">
        <f>IF(Deník!$R318&lt;&gt;"",IF(Deník!$AB318="TP3",IF(AND(Deník!$R318&gt;=0,Deník!$R318&lt;=1),"BE",Deník!$R318),""),"")</f>
        <v/>
      </c>
      <c r="CI318" s="233" t="str">
        <f>IF(Deník!$R318&lt;&gt;"",IF(Deník!$AB318="Trailing SL",IF(AND(Deník!$R318&gt;=0,Deník!$R318&lt;=1),"BE",Deník!$R318),""),"")</f>
        <v/>
      </c>
      <c r="CJ318" s="233" t="str">
        <f>IF(Deník!$R318&lt;&gt;"",IF(Deník!$AB318="Manual",IF(AND(Deník!$R318&gt;=0,Deník!$R318&lt;=1),"BE",Deník!$R318),""),"")</f>
        <v/>
      </c>
      <c r="CK318" s="233"/>
      <c r="CL318" s="233" t="str">
        <f>IF(Deník!$R318&lt;0,IF(Deník!$AC318=Statistika!$F$117,Deník!$R318,""),"")</f>
        <v/>
      </c>
      <c r="CM318" s="233" t="str">
        <f>IF(Deník!$R318&lt;0,IF(Deník!$AC318=Statistika!$F$118,Deník!$R318,""),"")</f>
        <v/>
      </c>
      <c r="CN318" s="233" t="str">
        <f>IF(Deník!$R318&lt;0,IF(Deník!$AC318=Statistika!$F$119,Deník!$R318,""),"")</f>
        <v/>
      </c>
      <c r="CO318" s="233" t="str">
        <f>IF(Deník!$R318&lt;0,IF(Deník!$AC318=Statistika!$F$120,Deník!$R318,""),"")</f>
        <v/>
      </c>
      <c r="CP318" s="233" t="str">
        <f>IF(Deník!$R318&lt;0,IF(Deník!$AC318=Statistika!$F$121,Deník!$R318,""),"")</f>
        <v/>
      </c>
      <c r="CQ318" s="233" t="str">
        <f>IF(Deník!$R318&lt;0,IF(Deník!$AC318=Statistika!$F$122,Deník!$R318,""),"")</f>
        <v/>
      </c>
      <c r="CR318" s="233" t="str">
        <f>IF(Deník!$R318&lt;0,IF(Deník!$AC318=Statistika!$F$123,Deník!$R318,""),"")</f>
        <v/>
      </c>
      <c r="CS318" s="233" t="str">
        <f>IF(Deník!$R318&lt;0,IF(Deník!$AC318=Statistika!$F$124,Deník!$R318,""),"")</f>
        <v/>
      </c>
      <c r="CT318" s="233" t="str">
        <f>IF(Deník!$R318&lt;0,IF(Deník!$AC318=Statistika!$F$125,Deník!$R318,""),"")</f>
        <v/>
      </c>
      <c r="CU318" s="233"/>
      <c r="CV318" s="233" t="str">
        <f>IF(Deník!$R318&lt;0,IF(Deník!$AD318=$CV$2,Deník!$R318,""),"")</f>
        <v/>
      </c>
      <c r="CW318" s="233" t="str">
        <f>IF(Deník!$R318&lt;0,IF(Deník!$AD318=$CW$2,Deník!$R318,""),"")</f>
        <v/>
      </c>
      <c r="CX318" s="233" t="str">
        <f>IF(Deník!$R318&lt;0,IF(Deník!$AD318=$CX$2,Deník!$R318,""),"")</f>
        <v/>
      </c>
      <c r="CY318" s="233" t="str">
        <f>IF(Deník!$R318&lt;0,IF(Deník!$AD318=$CY$2,Deník!$R318,""),"")</f>
        <v/>
      </c>
      <c r="CZ318" s="233" t="str">
        <f>IF(Deník!$R318&lt;0,IF(Deník!$AD318=$CZ$2,Deník!$R318,""),"")</f>
        <v/>
      </c>
      <c r="DL318" s="221">
        <f t="shared" si="14"/>
        <v>93847.029999999984</v>
      </c>
      <c r="DM318" s="220">
        <f t="shared" si="13"/>
        <v>-6.1529700000000132E-2</v>
      </c>
      <c r="DO318" s="50">
        <f>Deník!W319</f>
        <v>0</v>
      </c>
      <c r="DP318" s="102" t="str">
        <f>IF(AND(Deník!W319&gt;0),1,"")</f>
        <v/>
      </c>
      <c r="DQ318" s="102">
        <f>IF(AND(Deník!W319&lt;=0),1,"")</f>
        <v>1</v>
      </c>
      <c r="DR318" s="227"/>
      <c r="DS318" s="228"/>
      <c r="DT318" s="85"/>
      <c r="DU318" s="54">
        <f>IF(MONTH(Deník!$C318)=DU$2,Deník!$W318,"")</f>
        <v>0</v>
      </c>
      <c r="DV318" s="222" t="str">
        <f>IF(MONTH(Deník!$C318)=DV$2,Deník!$W318,"")</f>
        <v/>
      </c>
      <c r="DW318" s="222" t="str">
        <f>IF(MONTH(Deník!$C318)=DW$2,Deník!$W318,"")</f>
        <v/>
      </c>
      <c r="DX318" s="222" t="str">
        <f>IF(MONTH(Deník!$C318)=DX$2,Deník!$W318,"")</f>
        <v/>
      </c>
      <c r="DY318" s="222" t="str">
        <f>IF(MONTH(Deník!$C318)=DY$2,Deník!$W318,"")</f>
        <v/>
      </c>
      <c r="DZ318" s="222" t="str">
        <f>IF(MONTH(Deník!$C318)=DZ$2,Deník!$W318,"")</f>
        <v/>
      </c>
      <c r="EA318" s="222" t="str">
        <f>IF(MONTH(Deník!$C318)=EA$2,Deník!$W318,"")</f>
        <v/>
      </c>
      <c r="EB318" s="222" t="str">
        <f>IF(MONTH(Deník!$C318)=EB$2,Deník!$W318,"")</f>
        <v/>
      </c>
      <c r="EC318" s="222" t="str">
        <f>IF(MONTH(Deník!$C318)=EC$2,Deník!$W318,"")</f>
        <v/>
      </c>
      <c r="ED318" s="222" t="str">
        <f>IF(MONTH(Deník!$C318)=ED$2,Deník!$W318,"")</f>
        <v/>
      </c>
      <c r="EE318" s="222" t="str">
        <f>IF(MONTH(Deník!$C318)=EE$2,Deník!$W318,"")</f>
        <v/>
      </c>
      <c r="EF318" s="222" t="str">
        <f>IF(MONTH(Deník!$C318)=EF$2,Deník!$W318,"")</f>
        <v/>
      </c>
      <c r="EI318" s="600" t="str">
        <f>IF(Deník!$W318&lt;&gt;"",IF(Deník!$B318=Statistika!$F$63,Deník!$W318,""),"")</f>
        <v/>
      </c>
      <c r="EJ318" s="13" t="str">
        <f>IF(Deník!$W318&lt;&gt;"",IF(Deník!$B318=Statistika!$F$64,Deník!$W318,""),"")</f>
        <v/>
      </c>
      <c r="EK318" s="13" t="str">
        <f>IF(Deník!$W318&lt;&gt;"",IF(Deník!$B318=Statistika!$F$65,Deník!$W318,""),"")</f>
        <v/>
      </c>
      <c r="EL318" s="13" t="str">
        <f>IF(Deník!$W318&lt;&gt;"",IF(Deník!$B318=Statistika!$F$66,Deník!$W318,""),"")</f>
        <v/>
      </c>
      <c r="EM318" s="13" t="str">
        <f>IF(Deník!$W318&lt;&gt;"",IF(Deník!$B318=Statistika!$F$67,Deník!$W318,""),"")</f>
        <v/>
      </c>
      <c r="EN318" s="13" t="str">
        <f>IF(Deník!$W318&lt;&gt;"",IF(Deník!$B318=Statistika!$F$68,Deník!$W318,""),"")</f>
        <v/>
      </c>
      <c r="EO318" s="13" t="str">
        <f>IF(Deník!$W318&lt;&gt;"",IF(Deník!$B318=Statistika!$F$69,Deník!$W318,""),"")</f>
        <v/>
      </c>
      <c r="EP318" s="601" t="str">
        <f>IF(Deník!$W318&lt;&gt;"",IF(Deník!$B318=Statistika!$F$70,Deník!$W318,""),"")</f>
        <v/>
      </c>
      <c r="EQ318" s="90"/>
      <c r="ER318" s="63" t="str">
        <f>IF(Deník!$W318&lt;&gt;"",IF(Deník!$J318="L",Deník!$W318,""),"")</f>
        <v/>
      </c>
      <c r="ES318" s="13" t="str">
        <f>IF(Deník!$W318&lt;&gt;"",IF(Deník!$J318="S",Deník!$W318,""),"")</f>
        <v/>
      </c>
      <c r="ET318" s="95"/>
      <c r="EU318" s="88"/>
      <c r="EV318" s="63" t="str">
        <f>IF(WEEKDAY(Deník!$C318,2)=1,Deník!$W318,"")</f>
        <v/>
      </c>
      <c r="EW318" s="13" t="str">
        <f>IF(WEEKDAY(Deník!$C318,2)=2,Deník!$W318,"")</f>
        <v/>
      </c>
      <c r="EX318" s="13" t="str">
        <f>IF(WEEKDAY(Deník!$C318,2)=3,Deník!$W318,"")</f>
        <v/>
      </c>
      <c r="EY318" s="13" t="str">
        <f>IF(WEEKDAY(Deník!$C318,2)=4,Deník!$W318,"")</f>
        <v/>
      </c>
      <c r="EZ318" s="60" t="str">
        <f>IF(WEEKDAY(Deník!$C318,2)=5,Deník!$W318,"")</f>
        <v/>
      </c>
      <c r="FA318" s="99"/>
      <c r="FB318" s="100">
        <f>Deník!D318</f>
        <v>0</v>
      </c>
      <c r="FC318" s="63">
        <f>IF($FB318&lt;&gt;"",IF(AND($FB318&gt;=FC$2,$FB318&lt;=FC$3),Deník!$W318,""))</f>
        <v>0</v>
      </c>
      <c r="FD318" s="63" t="str">
        <f>IF($FB318&lt;&gt;"",IF(AND($FB318&gt;=FD$2,$FB318&lt;=FD$3),Deník!$W318,""))</f>
        <v/>
      </c>
      <c r="FE318" s="63" t="str">
        <f>IF($FB318&lt;&gt;"",IF(AND($FB318&gt;=FE$2,$FB318&lt;=FE$3),Deník!$W318,""))</f>
        <v/>
      </c>
      <c r="FF318" s="63" t="str">
        <f>IF($FB318&lt;&gt;"",IF(AND($FB318&gt;=FF$2,$FB318&lt;=FF$3),Deník!$W318,""))</f>
        <v/>
      </c>
      <c r="FG318" s="63" t="str">
        <f>IF($FB318&lt;&gt;"",IF(AND($FB318&gt;=FG$2,$FB318&lt;=FG$3),Deník!$W318,""))</f>
        <v/>
      </c>
      <c r="FH318" s="63" t="str">
        <f>IF($FB318&lt;&gt;"",IF(AND($FB318&gt;=FH$2,$FB318&lt;=FH$3),Deník!$W318,""))</f>
        <v/>
      </c>
      <c r="FI318" s="63" t="str">
        <f>IF($FB318&lt;&gt;"",IF(AND($FB318&gt;=FI$2,$FB318&lt;=FI$3),Deník!$W318,""))</f>
        <v/>
      </c>
      <c r="FJ318" s="63" t="str">
        <f>IF($FB318&lt;&gt;"",IF(AND($FB318&gt;=FJ$2,$FB318&lt;=FJ$3),Deník!$W318,""))</f>
        <v/>
      </c>
      <c r="FK318" s="63" t="str">
        <f>IF($FB318&lt;&gt;"",IF(AND($FB318&gt;=FK$2,$FB318&lt;=FK$3),Deník!$W318,""))</f>
        <v/>
      </c>
      <c r="FL318" s="63" t="str">
        <f>IF($FB318&lt;&gt;"",IF(AND($FB318&gt;=FL$2,$FB318&lt;=FL$3),Deník!$W318,""))</f>
        <v/>
      </c>
      <c r="FM318" s="63" t="str">
        <f>IF($FB318&lt;&gt;"",IF(AND($FB318&gt;=FM$2,$FB318&lt;=FM$3),Deník!$W318,""))</f>
        <v/>
      </c>
      <c r="FN318" s="13"/>
      <c r="FO318" s="20" t="str">
        <f>IF(Deník!$W318&gt;1,Deník!$W318,"")</f>
        <v/>
      </c>
      <c r="FP318" s="20" t="str">
        <f>IF(Deník!$W318&lt;0,Deník!$W318,"")</f>
        <v/>
      </c>
      <c r="FQ318" s="17"/>
      <c r="FS318" s="233"/>
      <c r="FT318" s="233" t="str">
        <f>IF(Deník!$W318&lt;&gt;"",IF(Deník!$Y318=Statistika!$F$78,Deník!$W318,""),"")</f>
        <v/>
      </c>
      <c r="FU318" s="233" t="str">
        <f>IF(Deník!$W318&lt;&gt;"",IF(Deník!$Y318=Statistika!$F$79,Deník!$W318,""),"")</f>
        <v/>
      </c>
      <c r="FV318" s="233" t="str">
        <f>IF(Deník!$W318&lt;&gt;"",IF(Deník!$Y318=Statistika!$F$80,Deník!$W318,""),"")</f>
        <v/>
      </c>
      <c r="FW318" s="233" t="str">
        <f>IF(Deník!$W318&lt;&gt;"",IF(Deník!$Y318=Statistika!$F$81,Deník!$W318,""),"")</f>
        <v/>
      </c>
      <c r="FX318" s="233" t="str">
        <f>IF(Deník!$W318&lt;&gt;"",IF(Deník!$Y318=Statistika!$F$82,Deník!$W318,""),"")</f>
        <v/>
      </c>
      <c r="FY318" s="233" t="str">
        <f>IF(Deník!$W318&lt;&gt;"",IF(Deník!$Y318=Statistika!$F$83,Deník!$W318,""),"")</f>
        <v/>
      </c>
      <c r="FZ318" s="233" t="str">
        <f>IF(Deník!$W318&lt;&gt;"",IF(Deník!$Y318=Statistika!$F$84,Deník!$W318,""),"")</f>
        <v/>
      </c>
      <c r="GA318" s="233" t="str">
        <f>IF(Deník!$W318&lt;&gt;"",IF(Deník!$Y318=Statistika!$F$85,Deník!$W318,""),"")</f>
        <v/>
      </c>
      <c r="GB318" s="233" t="str">
        <f>IF(Deník!$W318&lt;&gt;"",IF(Deník!$Y318=Statistika!$F$86,Deník!$W318,""),"")</f>
        <v/>
      </c>
      <c r="GC318" s="233" t="str">
        <f>IF(Deník!$W318&lt;&gt;"",IF(Deník!$Y318=Statistika!$F$87,Deník!$W318,""),"")</f>
        <v/>
      </c>
      <c r="GD318" s="233" t="str">
        <f>IF(Deník!$W318&lt;&gt;"",IF(Deník!$Y318=Statistika!$F$88,Deník!$W318,""),"")</f>
        <v/>
      </c>
      <c r="GE318" s="233" t="str">
        <f>IF(Deník!$W318&lt;&gt;"",IF(Deník!$Y318=Statistika!$F$89,Deník!$W318,""),"")</f>
        <v/>
      </c>
      <c r="GF318" s="233" t="str">
        <f>IF(Deník!$W318&lt;&gt;"",IF(Deník!$Y318=Statistika!$F$90,Deník!$W318,""),"")</f>
        <v/>
      </c>
      <c r="GG318" s="233" t="str">
        <f>IF(Deník!$W318&lt;&gt;"",IF(Deník!$Y318=Statistika!$F$91,Deník!$W318,""),"")</f>
        <v/>
      </c>
      <c r="GH318" s="233"/>
      <c r="GI318" s="233" t="str">
        <f>IF(Deník!$W318&lt;&gt;"",IF(Deník!$AB318=Statistika!$L$100,Deník!$W318,""),"")</f>
        <v/>
      </c>
      <c r="GJ318" s="233" t="str">
        <f>IF(Deník!$W318&lt;&gt;"",IF(Deník!$AB318=Statistika!$L$101,Deník!$W318,""),"")</f>
        <v/>
      </c>
      <c r="GK318" s="233" t="str">
        <f>IF(Deník!$W318&lt;&gt;"",IF(Deník!$AB318=Statistika!$L$102,Deník!$W318,""),"")</f>
        <v/>
      </c>
      <c r="GL318" s="233" t="str">
        <f>IF(Deník!$W318&lt;&gt;"",IF(Deník!$AB318=Statistika!$L$103,Deník!$W318,""),"")</f>
        <v/>
      </c>
      <c r="GM318" s="233" t="str">
        <f>IF(Deník!$W318&lt;&gt;"",IF(Deník!$AB318=Statistika!$L$104,Deník!$W318,""),"")</f>
        <v/>
      </c>
      <c r="GN318" s="233" t="str">
        <f>IF(Deník!$W318&lt;&gt;"",IF(Deník!$AB318=Statistika!$L$105,Deník!$W318,""),"")</f>
        <v/>
      </c>
      <c r="GO318" s="233" t="str">
        <f>IF(Deník!$W318&lt;&gt;"",IF(Deník!$AB318=Statistika!$L$106,Deník!$W318,""),"")</f>
        <v/>
      </c>
      <c r="GP318" s="233" t="str">
        <f>IF(Deník!$W318&lt;&gt;"",IF(Deník!$AB318=Statistika!$L$107,Deník!$W318,""),"")</f>
        <v/>
      </c>
      <c r="GQ318" s="233" t="str">
        <f>IF(Deník!$W318&lt;&gt;"",IF(Deník!$AB318=Statistika!$L$108,Deník!$W318,""),"")</f>
        <v/>
      </c>
      <c r="GS318" s="233" t="str">
        <f>IF(Deník!$W318&lt;0,IF(Deník!$AC318=Statistika!$F$117,Deník!$W318,""),"")</f>
        <v/>
      </c>
      <c r="GT318" s="233" t="str">
        <f>IF(Deník!$W318&lt;0,IF(Deník!$AC318=Statistika!$F$118,Deník!$W318,""),"")</f>
        <v/>
      </c>
      <c r="GU318" s="233" t="str">
        <f>IF(Deník!$W318&lt;0,IF(Deník!$AC318=Statistika!$F$119,Deník!$W318,""),"")</f>
        <v/>
      </c>
      <c r="GV318" s="233" t="str">
        <f>IF(Deník!$W318&lt;0,IF(Deník!$AC318=Statistika!$F$120,Deník!$W318,""),"")</f>
        <v/>
      </c>
      <c r="GW318" s="233" t="str">
        <f>IF(Deník!$W318&lt;0,IF(Deník!$AC318=Statistika!$F$121,Deník!$W318,""),"")</f>
        <v/>
      </c>
      <c r="GX318" s="233" t="str">
        <f>IF(Deník!$W318&lt;0,IF(Deník!$AC318=Statistika!$F$122,Deník!$W318,""),"")</f>
        <v/>
      </c>
      <c r="GY318" s="233" t="str">
        <f>IF(Deník!$W318&lt;0,IF(Deník!$AC318=Statistika!$F$123,Deník!$W318,""),"")</f>
        <v/>
      </c>
      <c r="GZ318" s="233" t="str">
        <f>IF(Deník!$W318&lt;0,IF(Deník!$AC318=Statistika!$F$124,Deník!$W318,""),"")</f>
        <v/>
      </c>
      <c r="HA318" s="233" t="str">
        <f>IF(Deník!$W318&lt;0,IF(Deník!$AC318=Statistika!$F$125,Deník!$W318,""),"")</f>
        <v/>
      </c>
      <c r="HC318" s="233" t="str">
        <f>IF(Deník!$W318&lt;0,IF(Deník!$AD318=Statistika!$F$133,Deník!$W318,""),"")</f>
        <v/>
      </c>
      <c r="HD318" s="233" t="str">
        <f>IF(Deník!$W318&lt;0,IF(Deník!$AD318=Statistika!$F$134,Deník!$W318,""),"")</f>
        <v/>
      </c>
      <c r="HE318" s="233" t="str">
        <f>IF(Deník!$W318&lt;0,IF(Deník!$AD318=Statistika!$F$135,Deník!$W318,""),"")</f>
        <v/>
      </c>
      <c r="HF318" s="233" t="str">
        <f>IF(Deník!$W318&lt;0,IF(Deník!$AD318=Statistika!$F$136,Deník!$W318,""),"")</f>
        <v/>
      </c>
      <c r="HG318" s="233" t="str">
        <f>IF(Deník!$W318&lt;0,IF(Deník!$AD318=Statistika!$F$137,Deník!$W318,""),"")</f>
        <v/>
      </c>
      <c r="ID318" s="8">
        <f>Tabulka4[[#This Row],[Sloupec3]]</f>
        <v>0</v>
      </c>
      <c r="IE318" s="17" t="str">
        <f>IF(AND([1]Deník!$C318&gt;='[1]Měsíční shrnutí'!$D$1,[1]Deník!$C318&lt;='[1]Měsíční shrnutí'!$F$1),[1]Deník!$X318,"")</f>
        <v/>
      </c>
    </row>
    <row r="319" spans="1:239">
      <c r="A319" s="8">
        <f>Deník!C320</f>
        <v>0</v>
      </c>
      <c r="B319" s="50" t="str">
        <f>Deník!R320</f>
        <v/>
      </c>
      <c r="C319" s="102" t="str">
        <f>IF(AND(Deník!R320&gt;1,Deník!R320&lt;&gt;""),1,"")</f>
        <v/>
      </c>
      <c r="D319" s="102" t="str">
        <f>IF(AND(Deník!R320&lt;=0,Deník!R320&lt;&gt;""),1,"")</f>
        <v/>
      </c>
      <c r="E319" s="103" t="str">
        <f>IF(AND(Deník!R320&gt;=0,Deník!R320&lt;=1),1,"")</f>
        <v/>
      </c>
      <c r="F319" s="79" t="str">
        <f>IF(Deník!R320&lt;&gt;"",Deník!R320+F318,"")</f>
        <v/>
      </c>
      <c r="G319" s="85"/>
      <c r="H319" s="54" t="str">
        <f>IF(MONTH(Deník!$C319)=H$2,IF(AND(Deník!$R319&gt;=0,Deník!$R319&lt;=1),"BE",Deník!$R319),"")</f>
        <v/>
      </c>
      <c r="I319" s="11" t="str">
        <f>IF(MONTH(Deník!$C319)=I$2,IF(AND(Deník!$R319&gt;=0,Deník!$R319&lt;=1),"BE",Deník!$R319),"")</f>
        <v/>
      </c>
      <c r="J319" s="11" t="str">
        <f>IF(MONTH(Deník!$C319)=J$2,IF(AND(Deník!$R319&gt;=0,Deník!$R319&lt;=1),"BE",Deník!$R319),"")</f>
        <v/>
      </c>
      <c r="K319" s="11" t="str">
        <f>IF(MONTH(Deník!$C319)=K$2,IF(AND(Deník!$R319&gt;=0,Deník!$R319&lt;=1),"BE",Deník!$R319),"")</f>
        <v/>
      </c>
      <c r="L319" s="11" t="str">
        <f>IF(MONTH(Deník!$C319)=L$2,IF(AND(Deník!$R319&gt;=0,Deník!$R319&lt;=1),"BE",Deník!$R319),"")</f>
        <v/>
      </c>
      <c r="M319" s="11" t="str">
        <f>IF(MONTH(Deník!$C319)=M$2,IF(AND(Deník!$R319&gt;=0,Deník!$R319&lt;=1),"BE",Deník!$R319),"")</f>
        <v/>
      </c>
      <c r="N319" s="11" t="str">
        <f>IF(MONTH(Deník!$C319)=N$2,IF(AND(Deník!$R319&gt;=0,Deník!$R319&lt;=1),"BE",Deník!$R319),"")</f>
        <v/>
      </c>
      <c r="O319" s="11" t="str">
        <f>IF(MONTH(Deník!$C319)=O$2,IF(AND(Deník!$R319&gt;=0,Deník!$R319&lt;=1),"BE",Deník!$R319),"")</f>
        <v/>
      </c>
      <c r="P319" s="11" t="str">
        <f>IF(MONTH(Deník!$C319)=P$2,IF(AND(Deník!$R319&gt;=0,Deník!$R319&lt;=1),"BE",Deník!$R319),"")</f>
        <v/>
      </c>
      <c r="Q319" s="11" t="str">
        <f>IF(MONTH(Deník!$C319)=Q$2,IF(AND(Deník!$R319&gt;=0,Deník!$R319&lt;=1),"BE",Deník!$R319),"")</f>
        <v/>
      </c>
      <c r="R319" s="11" t="str">
        <f>IF(MONTH(Deník!$C319)=R$2,IF(AND(Deník!$R319&gt;=0,Deník!$R319&lt;=1),"BE",Deník!$R319),"")</f>
        <v/>
      </c>
      <c r="S319" s="57" t="str">
        <f>IF(MONTH(Deník!$C319)=S$2,IF(AND(Deník!$R319&gt;=0,Deník!$R319&lt;=1),"BE",Deník!$R319),"")</f>
        <v/>
      </c>
      <c r="U319" s="12"/>
      <c r="V319" s="12"/>
      <c r="X319" s="600" t="str">
        <f>IF(Deník!$R319&lt;&gt;"",IF(Deník!$B319=Statistika!$F$63,IF(AND(Deník!$R319&gt;=0,Deník!$R319&lt;=1),"BE",Deník!$R319),""),"")</f>
        <v/>
      </c>
      <c r="Y319" s="13" t="str">
        <f>IF(Deník!$R319&lt;&gt;"",IF(Deník!$B319=Statistika!$F$64,IF(AND(Deník!$R319&gt;=0,Deník!$R319&lt;=1),"BE",Deník!$R319),""),"")</f>
        <v/>
      </c>
      <c r="Z319" s="13" t="str">
        <f>IF(Deník!$R319&lt;&gt;"",IF(Deník!$B319=Statistika!$F$65,IF(AND(Deník!$R319&gt;=0,Deník!$R319&lt;=1),"BE",Deník!$R319),""),"")</f>
        <v/>
      </c>
      <c r="AA319" s="13" t="str">
        <f>IF(Deník!$R319&lt;&gt;"",IF(Deník!$B319=Statistika!$F$66,IF(AND(Deník!$R319&gt;=0,Deník!$R319&lt;=1),"BE",Deník!$R319),""),"")</f>
        <v/>
      </c>
      <c r="AB319" s="13" t="str">
        <f>IF(Deník!$R319&lt;&gt;"",IF(Deník!$B319=Statistika!$F$67,IF(AND(Deník!$R319&gt;=0,Deník!$R319&lt;=1),"BE",Deník!$R319),""),"")</f>
        <v/>
      </c>
      <c r="AC319" s="13" t="str">
        <f>IF(Deník!$R319&lt;&gt;"",IF(Deník!$B319=Statistika!$F$68,IF(AND(Deník!$R319&gt;=0,Deník!$R319&lt;=1),"BE",Deník!$R319),""),"")</f>
        <v/>
      </c>
      <c r="AD319" s="13" t="str">
        <f>IF(Deník!$R319&lt;&gt;"",IF(Deník!$B319=Statistika!$F$69,IF(AND(Deník!$R319&gt;=0,Deník!$R319&lt;=1),"BE",Deník!$R319),""),"")</f>
        <v/>
      </c>
      <c r="AE319" s="601" t="str">
        <f>IF(Deník!$R319&lt;&gt;"",IF(Deník!$B319=Statistika!$F$70,IF(AND(Deník!$R319&gt;=0,Deník!$R319&lt;=1),"BE",Deník!$R319),""),"")</f>
        <v/>
      </c>
      <c r="AF319" s="90"/>
      <c r="AG319" s="63" t="str">
        <f>IF(Deník!$R319&lt;&gt;"",IF(Deník!$J319="L",IF(AND(Deník!$R319&gt;=0,Deník!$R319&lt;=1),"BE",Deník!$R319),""),"")</f>
        <v/>
      </c>
      <c r="AH319" s="13" t="str">
        <f>IF(Deník!$R319&lt;&gt;"",IF(Deník!$J319="S",IF(AND(Deník!$R319&gt;=0,Deník!$R319&lt;=1),"BE",Deník!$R319),""),"")</f>
        <v/>
      </c>
      <c r="AI319" s="95"/>
      <c r="AJ319" s="71" t="str">
        <f>IF(Deník!N320&lt;&gt;"",Deník!N320*-1,"")</f>
        <v/>
      </c>
      <c r="AK319" s="88"/>
      <c r="AL319" s="63" t="str">
        <f>IF(WEEKDAY(Deník!$C319,2)=1,IF(AND(Deník!$R319&gt;=0,Deník!$R319&lt;=1),"BE",Deník!$R319),"")</f>
        <v/>
      </c>
      <c r="AM319" s="13" t="str">
        <f>IF(WEEKDAY(Deník!$C319,2)=2,IF(AND(Deník!$R319&gt;=0,Deník!$R319&lt;=1),"BE",Deník!$R319),"")</f>
        <v/>
      </c>
      <c r="AN319" s="13" t="str">
        <f>IF(WEEKDAY(Deník!$C319,2)=3,IF(AND(Deník!$R319&gt;=0,Deník!$R319&lt;=1),"BE",Deník!$R319),"")</f>
        <v/>
      </c>
      <c r="AO319" s="13" t="str">
        <f>IF(WEEKDAY(Deník!$C319,2)=4,IF(AND(Deník!$R319&gt;=0,Deník!$R319&lt;=1),"BE",Deník!$R319),"")</f>
        <v/>
      </c>
      <c r="AP319" s="60" t="str">
        <f>IF(WEEKDAY(Deník!$C319,2)=5,IF(AND(Deník!$R319&gt;=0,Deník!$R319&lt;=1),"BE",Deník!$R319),"")</f>
        <v/>
      </c>
      <c r="AQ319" s="99"/>
      <c r="AR319" s="100">
        <f>Deník!D319</f>
        <v>0</v>
      </c>
      <c r="AS319" s="63" t="str">
        <f>IF(Deník!$D319&lt;&gt;"",IF(AND(Deník!$D319&gt;=AS$2,Deník!$D319&lt;=AS$3),IF(AND(Deník!$R319&gt;=0,Deník!$R319&lt;=1),"BE",Deník!$R319),""),"")</f>
        <v/>
      </c>
      <c r="AT319" s="63" t="str">
        <f>IF(Deník!$D319&lt;&gt;"",IF(AND(Deník!$D319&gt;=AT$2,Deník!$D319&lt;=AT$3),IF(AND(Deník!$R319&gt;=0,Deník!$R319&lt;=1),"BE",Deník!$R319),""),"")</f>
        <v/>
      </c>
      <c r="AU319" s="63" t="str">
        <f>IF(Deník!$D319&lt;&gt;"",IF(AND(Deník!$D319&gt;=AU$2,Deník!$D319&lt;=AU$3),IF(AND(Deník!$R319&gt;=0,Deník!$R319&lt;=1),"BE",Deník!$R319),""),"")</f>
        <v/>
      </c>
      <c r="AV319" s="63" t="str">
        <f>IF(Deník!$D319&lt;&gt;"",IF(AND(Deník!$D319&gt;=AV$2,Deník!$D319&lt;=AV$3),IF(AND(Deník!$R319&gt;=0,Deník!$R319&lt;=1),"BE",Deník!$R319),""),"")</f>
        <v/>
      </c>
      <c r="AW319" s="63" t="str">
        <f>IF(Deník!$D319&lt;&gt;"",IF(AND(Deník!$D319&gt;=AW$2,Deník!$D319&lt;=AW$3),IF(AND(Deník!$R319&gt;=0,Deník!$R319&lt;=1),"BE",Deník!$R319),""),"")</f>
        <v/>
      </c>
      <c r="AX319" s="63" t="str">
        <f>IF(Deník!$D319&lt;&gt;"",IF(AND(Deník!$D319&gt;=AX$2,Deník!$D319&lt;=AX$3),IF(AND(Deník!$R319&gt;=0,Deník!$R319&lt;=1),"BE",Deník!$R319),""),"")</f>
        <v/>
      </c>
      <c r="AY319" s="63" t="str">
        <f>IF(Deník!$D319&lt;&gt;"",IF(AND(Deník!$D319&gt;=AY$2,Deník!$D319&lt;=AY$3),IF(AND(Deník!$R319&gt;=0,Deník!$R319&lt;=1),"BE",Deník!$R319),""),"")</f>
        <v/>
      </c>
      <c r="AZ319" s="63" t="str">
        <f>IF(Deník!$D319&lt;&gt;"",IF(AND(Deník!$D319&gt;=AZ$2,Deník!$D319&lt;=AZ$3),IF(AND(Deník!$R319&gt;=0,Deník!$R319&lt;=1),"BE",Deník!$R319),""),"")</f>
        <v/>
      </c>
      <c r="BA319" s="63" t="str">
        <f>IF(Deník!$D319&lt;&gt;"",IF(AND(Deník!$D319&gt;=BA$2,Deník!$D319&lt;=BA$3),IF(AND(Deník!$R319&gt;=0,Deník!$R319&lt;=1),"BE",Deník!$R319),""),"")</f>
        <v/>
      </c>
      <c r="BB319" s="63" t="str">
        <f>IF(Deník!$D319&lt;&gt;"",IF(AND(Deník!$D319&gt;=BB$2,Deník!$D319&lt;=BB$3),IF(AND(Deník!$R319&gt;=0,Deník!$R319&lt;=1),"BE",Deník!$R319),""),"")</f>
        <v/>
      </c>
      <c r="BC319" s="71" t="str">
        <f>IF(Deník!$D319&lt;&gt;"",IF(AND(Deník!$D319&gt;=BC$2,Deník!$D319&lt;=BC$3),IF(AND(Deník!$R319&gt;=0,Deník!$R319&lt;=1),"BE",Deník!$R319),""),"")</f>
        <v/>
      </c>
      <c r="BD319" s="20" t="str">
        <f>IF(Deník!$J320="S",(Deník!$M320-Deník!$K320),IF(Deník!$J320="L",(Deník!$K320-Deník!$M320),""))</f>
        <v/>
      </c>
      <c r="BE319" s="20" t="str">
        <f>IF(Deník!$J320="S",(Deník!$K320-Deník!$O320),IF(Deník!$J320="L",(Deník!$O320-Deník!$K320),""))</f>
        <v/>
      </c>
      <c r="BF319" s="20" t="str">
        <f>IF(Deník!$J320="S",(Deník!$K320-Deník!$L320),IF(Deník!$J320="L",(Deník!$L320-Deník!$K320),""))</f>
        <v/>
      </c>
      <c r="BG319" s="20" t="str">
        <f>IF(Deník!$J320="S",(Deník!$K320-Deník!$S320),IF(Deník!$J320="L",(Deník!$S320-Deník!$K320),""))</f>
        <v/>
      </c>
      <c r="BH319" s="20" t="str">
        <f>IF(Deník!$J320="S",(Deník!$K320-Deník!$U320),IF(Deník!$J320="L",(Deník!$U320-Deník!$K320),""))</f>
        <v/>
      </c>
      <c r="BI319" s="20" t="str">
        <f>IF(Deník!$R319&gt;1,Deník!$R319,"")</f>
        <v/>
      </c>
      <c r="BJ319" s="20" t="str">
        <f>IF(Deník!$R319&lt;0,Deník!$R319,"")</f>
        <v/>
      </c>
      <c r="BK319" s="17"/>
      <c r="BM319" s="233" t="str">
        <f>IF(Deník!$R319&lt;&gt;"",IF(Deník!$Y319=Statistika!$F$78,IF(AND(Deník!$R319&gt;=0,Deník!$R319&lt;=1),"BE",Deník!$R319),""),"")</f>
        <v/>
      </c>
      <c r="BN319" s="233" t="str">
        <f>IF(Deník!$R319&lt;&gt;"",IF(Deník!$Y319=Statistika!$F$79,IF(AND(Deník!$R319&gt;=0,Deník!$R319&lt;=1),"BE",Deník!$R319),""),"")</f>
        <v/>
      </c>
      <c r="BO319" s="233" t="str">
        <f>IF(Deník!$R319&lt;&gt;"",IF(Deník!$Y319=Statistika!$F$80,IF(AND(Deník!$R319&gt;=0,Deník!$R319&lt;=1),"BE",Deník!$R319),""),"")</f>
        <v/>
      </c>
      <c r="BP319" s="233" t="str">
        <f>IF(Deník!$R319&lt;&gt;"",IF(Deník!$Y319=Statistika!$F$81,IF(AND(Deník!$R319&gt;=0,Deník!$R319&lt;=1),"BE",Deník!$R319),""),"")</f>
        <v/>
      </c>
      <c r="BQ319" s="233" t="str">
        <f>IF(Deník!$R319&lt;&gt;"",IF(Deník!$Y319=Statistika!$F$82,IF(AND(Deník!$R319&gt;=0,Deník!$R319&lt;=1),"BE",Deník!$R319),""),"")</f>
        <v/>
      </c>
      <c r="BR319" s="233" t="str">
        <f>IF(Deník!$R319&lt;&gt;"",IF(Deník!$Y319=Statistika!$F$83,IF(AND(Deník!$R319&gt;=0,Deník!$R319&lt;=1),"BE",Deník!$R319),""),"")</f>
        <v/>
      </c>
      <c r="BS319" s="233" t="str">
        <f>IF(Deník!$R319&lt;&gt;"",IF(Deník!$Y319=Statistika!$F$84,IF(AND(Deník!$R319&gt;=0,Deník!$R319&lt;=1),"BE",Deník!$R319),""),"")</f>
        <v/>
      </c>
      <c r="BT319" s="233" t="str">
        <f>IF(Deník!$R319&lt;&gt;"",IF(Deník!$Y319=Statistika!$F$85,IF(AND(Deník!$R319&gt;=0,Deník!$R319&lt;=1),"BE",Deník!$R319),""),"")</f>
        <v/>
      </c>
      <c r="BU319" s="233" t="str">
        <f>IF(Deník!$R319&lt;&gt;"",IF(Deník!$Y319=Statistika!$F$86,IF(AND(Deník!$R319&gt;=0,Deník!$R319&lt;=1),"BE",Deník!$R319),""),"")</f>
        <v/>
      </c>
      <c r="BV319" s="233" t="str">
        <f>IF(Deník!$R319&lt;&gt;"",IF(Deník!$Y319=Statistika!$F$87,IF(AND(Deník!$R319&gt;=0,Deník!$R319&lt;=1),"BE",Deník!$R319),""),"")</f>
        <v/>
      </c>
      <c r="BW319" s="233" t="str">
        <f>IF(Deník!$R319&lt;&gt;"",IF(Deník!$Y319=Statistika!$F$88,IF(AND(Deník!$R319&gt;=0,Deník!$R319&lt;=1),"BE",Deník!$R319),""),"")</f>
        <v/>
      </c>
      <c r="BX319" s="233" t="str">
        <f>IF(Deník!$R319&lt;&gt;"",IF(Deník!$Y319=Statistika!$F$89,IF(AND(Deník!$R319&gt;=0,Deník!$R319&lt;=1),"BE",Deník!$R319),""),"")</f>
        <v/>
      </c>
      <c r="BY319" s="233" t="str">
        <f>IF(Deník!$R319&lt;&gt;"",IF(Deník!$Y319=Statistika!$F$90,IF(AND(Deník!$R319&gt;=0,Deník!$R319&lt;=1),"BE",Deník!$R319),""),"")</f>
        <v/>
      </c>
      <c r="BZ319" s="233" t="str">
        <f>IF(Deník!$R319&lt;&gt;"",IF(Deník!$Y319=Statistika!$F$91,IF(AND(Deník!$R319&gt;=0,Deník!$R319&lt;=1),"BE",Deník!$R319),""),"")</f>
        <v/>
      </c>
      <c r="CA319" s="233"/>
      <c r="CB319" s="233" t="str">
        <f>IF(Deník!$R319&lt;&gt;"",IF(Deník!$AB319="SL",IF(AND(Deník!$R319&gt;=0,Deník!$R319&lt;=1),"BE",Deník!$R319),""),"")</f>
        <v/>
      </c>
      <c r="CC319" s="233" t="str">
        <f>IF(Deník!$R319&lt;&gt;"",IF(Deník!$AB319="BE10",IF(AND(Deník!$R319&gt;=0,Deník!$R319&lt;=1),"BE",Deník!$R319),""),"")</f>
        <v/>
      </c>
      <c r="CD319" s="233" t="str">
        <f>IF(Deník!$R319&lt;&gt;"",IF(Deník!$AB319="BE15",IF(AND(Deník!$R319&gt;=0,Deník!$R319&lt;=1),"BE",Deník!$R319),""),"")</f>
        <v/>
      </c>
      <c r="CE319" s="233" t="str">
        <f>IF(Deník!$R319&lt;&gt;"",IF(Deník!$AB319="BE20",IF(AND(Deník!$R319&gt;=0,Deník!$R319&lt;=1),"BE",Deník!$R319),""),"")</f>
        <v/>
      </c>
      <c r="CF319" s="233" t="str">
        <f>IF(Deník!$R319&lt;&gt;"",IF(Deník!$AB319="TP1",IF(AND(Deník!$R319&gt;=0,Deník!$R319&lt;=1),"BE",Deník!$R319),""),"")</f>
        <v/>
      </c>
      <c r="CG319" s="233" t="str">
        <f>IF(Deník!$R319&lt;&gt;"",IF(Deník!$AB319="TP2",IF(AND(Deník!$R319&gt;=0,Deník!$R319&lt;=1),"BE",Deník!$R319),""),"")</f>
        <v/>
      </c>
      <c r="CH319" s="233" t="str">
        <f>IF(Deník!$R319&lt;&gt;"",IF(Deník!$AB319="TP3",IF(AND(Deník!$R319&gt;=0,Deník!$R319&lt;=1),"BE",Deník!$R319),""),"")</f>
        <v/>
      </c>
      <c r="CI319" s="233" t="str">
        <f>IF(Deník!$R319&lt;&gt;"",IF(Deník!$AB319="Trailing SL",IF(AND(Deník!$R319&gt;=0,Deník!$R319&lt;=1),"BE",Deník!$R319),""),"")</f>
        <v/>
      </c>
      <c r="CJ319" s="233" t="str">
        <f>IF(Deník!$R319&lt;&gt;"",IF(Deník!$AB319="Manual",IF(AND(Deník!$R319&gt;=0,Deník!$R319&lt;=1),"BE",Deník!$R319),""),"")</f>
        <v/>
      </c>
      <c r="CK319" s="233"/>
      <c r="CL319" s="233" t="str">
        <f>IF(Deník!$R319&lt;0,IF(Deník!$AC319=Statistika!$F$117,Deník!$R319,""),"")</f>
        <v/>
      </c>
      <c r="CM319" s="233" t="str">
        <f>IF(Deník!$R319&lt;0,IF(Deník!$AC319=Statistika!$F$118,Deník!$R319,""),"")</f>
        <v/>
      </c>
      <c r="CN319" s="233" t="str">
        <f>IF(Deník!$R319&lt;0,IF(Deník!$AC319=Statistika!$F$119,Deník!$R319,""),"")</f>
        <v/>
      </c>
      <c r="CO319" s="233" t="str">
        <f>IF(Deník!$R319&lt;0,IF(Deník!$AC319=Statistika!$F$120,Deník!$R319,""),"")</f>
        <v/>
      </c>
      <c r="CP319" s="233" t="str">
        <f>IF(Deník!$R319&lt;0,IF(Deník!$AC319=Statistika!$F$121,Deník!$R319,""),"")</f>
        <v/>
      </c>
      <c r="CQ319" s="233" t="str">
        <f>IF(Deník!$R319&lt;0,IF(Deník!$AC319=Statistika!$F$122,Deník!$R319,""),"")</f>
        <v/>
      </c>
      <c r="CR319" s="233" t="str">
        <f>IF(Deník!$R319&lt;0,IF(Deník!$AC319=Statistika!$F$123,Deník!$R319,""),"")</f>
        <v/>
      </c>
      <c r="CS319" s="233" t="str">
        <f>IF(Deník!$R319&lt;0,IF(Deník!$AC319=Statistika!$F$124,Deník!$R319,""),"")</f>
        <v/>
      </c>
      <c r="CT319" s="233" t="str">
        <f>IF(Deník!$R319&lt;0,IF(Deník!$AC319=Statistika!$F$125,Deník!$R319,""),"")</f>
        <v/>
      </c>
      <c r="CU319" s="233"/>
      <c r="CV319" s="233" t="str">
        <f>IF(Deník!$R319&lt;0,IF(Deník!$AD319=$CV$2,Deník!$R319,""),"")</f>
        <v/>
      </c>
      <c r="CW319" s="233" t="str">
        <f>IF(Deník!$R319&lt;0,IF(Deník!$AD319=$CW$2,Deník!$R319,""),"")</f>
        <v/>
      </c>
      <c r="CX319" s="233" t="str">
        <f>IF(Deník!$R319&lt;0,IF(Deník!$AD319=$CX$2,Deník!$R319,""),"")</f>
        <v/>
      </c>
      <c r="CY319" s="233" t="str">
        <f>IF(Deník!$R319&lt;0,IF(Deník!$AD319=$CY$2,Deník!$R319,""),"")</f>
        <v/>
      </c>
      <c r="CZ319" s="233" t="str">
        <f>IF(Deník!$R319&lt;0,IF(Deník!$AD319=$CZ$2,Deník!$R319,""),"")</f>
        <v/>
      </c>
      <c r="DL319" s="221">
        <f t="shared" si="14"/>
        <v>93847.029999999984</v>
      </c>
      <c r="DM319" s="220">
        <f t="shared" si="13"/>
        <v>-6.1529700000000132E-2</v>
      </c>
      <c r="DO319" s="50">
        <f>Deník!W320</f>
        <v>0</v>
      </c>
      <c r="DP319" s="102" t="str">
        <f>IF(AND(Deník!W320&gt;0),1,"")</f>
        <v/>
      </c>
      <c r="DQ319" s="102">
        <f>IF(AND(Deník!W320&lt;=0),1,"")</f>
        <v>1</v>
      </c>
      <c r="DR319" s="227"/>
      <c r="DS319" s="228"/>
      <c r="DT319" s="85"/>
      <c r="DU319" s="54">
        <f>IF(MONTH(Deník!$C319)=DU$2,Deník!$W319,"")</f>
        <v>0</v>
      </c>
      <c r="DV319" s="222" t="str">
        <f>IF(MONTH(Deník!$C319)=DV$2,Deník!$W319,"")</f>
        <v/>
      </c>
      <c r="DW319" s="222" t="str">
        <f>IF(MONTH(Deník!$C319)=DW$2,Deník!$W319,"")</f>
        <v/>
      </c>
      <c r="DX319" s="222" t="str">
        <f>IF(MONTH(Deník!$C319)=DX$2,Deník!$W319,"")</f>
        <v/>
      </c>
      <c r="DY319" s="222" t="str">
        <f>IF(MONTH(Deník!$C319)=DY$2,Deník!$W319,"")</f>
        <v/>
      </c>
      <c r="DZ319" s="222" t="str">
        <f>IF(MONTH(Deník!$C319)=DZ$2,Deník!$W319,"")</f>
        <v/>
      </c>
      <c r="EA319" s="222" t="str">
        <f>IF(MONTH(Deník!$C319)=EA$2,Deník!$W319,"")</f>
        <v/>
      </c>
      <c r="EB319" s="222" t="str">
        <f>IF(MONTH(Deník!$C319)=EB$2,Deník!$W319,"")</f>
        <v/>
      </c>
      <c r="EC319" s="222" t="str">
        <f>IF(MONTH(Deník!$C319)=EC$2,Deník!$W319,"")</f>
        <v/>
      </c>
      <c r="ED319" s="222" t="str">
        <f>IF(MONTH(Deník!$C319)=ED$2,Deník!$W319,"")</f>
        <v/>
      </c>
      <c r="EE319" s="222" t="str">
        <f>IF(MONTH(Deník!$C319)=EE$2,Deník!$W319,"")</f>
        <v/>
      </c>
      <c r="EF319" s="222" t="str">
        <f>IF(MONTH(Deník!$C319)=EF$2,Deník!$W319,"")</f>
        <v/>
      </c>
      <c r="EI319" s="600" t="str">
        <f>IF(Deník!$W319&lt;&gt;"",IF(Deník!$B319=Statistika!$F$63,Deník!$W319,""),"")</f>
        <v/>
      </c>
      <c r="EJ319" s="13" t="str">
        <f>IF(Deník!$W319&lt;&gt;"",IF(Deník!$B319=Statistika!$F$64,Deník!$W319,""),"")</f>
        <v/>
      </c>
      <c r="EK319" s="13" t="str">
        <f>IF(Deník!$W319&lt;&gt;"",IF(Deník!$B319=Statistika!$F$65,Deník!$W319,""),"")</f>
        <v/>
      </c>
      <c r="EL319" s="13" t="str">
        <f>IF(Deník!$W319&lt;&gt;"",IF(Deník!$B319=Statistika!$F$66,Deník!$W319,""),"")</f>
        <v/>
      </c>
      <c r="EM319" s="13" t="str">
        <f>IF(Deník!$W319&lt;&gt;"",IF(Deník!$B319=Statistika!$F$67,Deník!$W319,""),"")</f>
        <v/>
      </c>
      <c r="EN319" s="13" t="str">
        <f>IF(Deník!$W319&lt;&gt;"",IF(Deník!$B319=Statistika!$F$68,Deník!$W319,""),"")</f>
        <v/>
      </c>
      <c r="EO319" s="13" t="str">
        <f>IF(Deník!$W319&lt;&gt;"",IF(Deník!$B319=Statistika!$F$69,Deník!$W319,""),"")</f>
        <v/>
      </c>
      <c r="EP319" s="601" t="str">
        <f>IF(Deník!$W319&lt;&gt;"",IF(Deník!$B319=Statistika!$F$70,Deník!$W319,""),"")</f>
        <v/>
      </c>
      <c r="EQ319" s="90"/>
      <c r="ER319" s="63" t="str">
        <f>IF(Deník!$W319&lt;&gt;"",IF(Deník!$J319="L",Deník!$W319,""),"")</f>
        <v/>
      </c>
      <c r="ES319" s="13" t="str">
        <f>IF(Deník!$W319&lt;&gt;"",IF(Deník!$J319="S",Deník!$W319,""),"")</f>
        <v/>
      </c>
      <c r="ET319" s="95"/>
      <c r="EU319" s="88"/>
      <c r="EV319" s="63" t="str">
        <f>IF(WEEKDAY(Deník!$C319,2)=1,Deník!$W319,"")</f>
        <v/>
      </c>
      <c r="EW319" s="13" t="str">
        <f>IF(WEEKDAY(Deník!$C319,2)=2,Deník!$W319,"")</f>
        <v/>
      </c>
      <c r="EX319" s="13" t="str">
        <f>IF(WEEKDAY(Deník!$C319,2)=3,Deník!$W319,"")</f>
        <v/>
      </c>
      <c r="EY319" s="13" t="str">
        <f>IF(WEEKDAY(Deník!$C319,2)=4,Deník!$W319,"")</f>
        <v/>
      </c>
      <c r="EZ319" s="60" t="str">
        <f>IF(WEEKDAY(Deník!$C319,2)=5,Deník!$W319,"")</f>
        <v/>
      </c>
      <c r="FA319" s="99"/>
      <c r="FB319" s="100">
        <f>Deník!D319</f>
        <v>0</v>
      </c>
      <c r="FC319" s="63">
        <f>IF($FB319&lt;&gt;"",IF(AND($FB319&gt;=FC$2,$FB319&lt;=FC$3),Deník!$W319,""))</f>
        <v>0</v>
      </c>
      <c r="FD319" s="63" t="str">
        <f>IF($FB319&lt;&gt;"",IF(AND($FB319&gt;=FD$2,$FB319&lt;=FD$3),Deník!$W319,""))</f>
        <v/>
      </c>
      <c r="FE319" s="63" t="str">
        <f>IF($FB319&lt;&gt;"",IF(AND($FB319&gt;=FE$2,$FB319&lt;=FE$3),Deník!$W319,""))</f>
        <v/>
      </c>
      <c r="FF319" s="63" t="str">
        <f>IF($FB319&lt;&gt;"",IF(AND($FB319&gt;=FF$2,$FB319&lt;=FF$3),Deník!$W319,""))</f>
        <v/>
      </c>
      <c r="FG319" s="63" t="str">
        <f>IF($FB319&lt;&gt;"",IF(AND($FB319&gt;=FG$2,$FB319&lt;=FG$3),Deník!$W319,""))</f>
        <v/>
      </c>
      <c r="FH319" s="63" t="str">
        <f>IF($FB319&lt;&gt;"",IF(AND($FB319&gt;=FH$2,$FB319&lt;=FH$3),Deník!$W319,""))</f>
        <v/>
      </c>
      <c r="FI319" s="63" t="str">
        <f>IF($FB319&lt;&gt;"",IF(AND($FB319&gt;=FI$2,$FB319&lt;=FI$3),Deník!$W319,""))</f>
        <v/>
      </c>
      <c r="FJ319" s="63" t="str">
        <f>IF($FB319&lt;&gt;"",IF(AND($FB319&gt;=FJ$2,$FB319&lt;=FJ$3),Deník!$W319,""))</f>
        <v/>
      </c>
      <c r="FK319" s="63" t="str">
        <f>IF($FB319&lt;&gt;"",IF(AND($FB319&gt;=FK$2,$FB319&lt;=FK$3),Deník!$W319,""))</f>
        <v/>
      </c>
      <c r="FL319" s="63" t="str">
        <f>IF($FB319&lt;&gt;"",IF(AND($FB319&gt;=FL$2,$FB319&lt;=FL$3),Deník!$W319,""))</f>
        <v/>
      </c>
      <c r="FM319" s="63" t="str">
        <f>IF($FB319&lt;&gt;"",IF(AND($FB319&gt;=FM$2,$FB319&lt;=FM$3),Deník!$W319,""))</f>
        <v/>
      </c>
      <c r="FN319" s="13"/>
      <c r="FO319" s="20" t="str">
        <f>IF(Deník!$W319&gt;1,Deník!$W319,"")</f>
        <v/>
      </c>
      <c r="FP319" s="20" t="str">
        <f>IF(Deník!$W319&lt;0,Deník!$W319,"")</f>
        <v/>
      </c>
      <c r="FQ319" s="17"/>
      <c r="FS319" s="233"/>
      <c r="FT319" s="233" t="str">
        <f>IF(Deník!$W319&lt;&gt;"",IF(Deník!$Y319=Statistika!$F$78,Deník!$W319,""),"")</f>
        <v/>
      </c>
      <c r="FU319" s="233" t="str">
        <f>IF(Deník!$W319&lt;&gt;"",IF(Deník!$Y319=Statistika!$F$79,Deník!$W319,""),"")</f>
        <v/>
      </c>
      <c r="FV319" s="233" t="str">
        <f>IF(Deník!$W319&lt;&gt;"",IF(Deník!$Y319=Statistika!$F$80,Deník!$W319,""),"")</f>
        <v/>
      </c>
      <c r="FW319" s="233" t="str">
        <f>IF(Deník!$W319&lt;&gt;"",IF(Deník!$Y319=Statistika!$F$81,Deník!$W319,""),"")</f>
        <v/>
      </c>
      <c r="FX319" s="233" t="str">
        <f>IF(Deník!$W319&lt;&gt;"",IF(Deník!$Y319=Statistika!$F$82,Deník!$W319,""),"")</f>
        <v/>
      </c>
      <c r="FY319" s="233" t="str">
        <f>IF(Deník!$W319&lt;&gt;"",IF(Deník!$Y319=Statistika!$F$83,Deník!$W319,""),"")</f>
        <v/>
      </c>
      <c r="FZ319" s="233" t="str">
        <f>IF(Deník!$W319&lt;&gt;"",IF(Deník!$Y319=Statistika!$F$84,Deník!$W319,""),"")</f>
        <v/>
      </c>
      <c r="GA319" s="233" t="str">
        <f>IF(Deník!$W319&lt;&gt;"",IF(Deník!$Y319=Statistika!$F$85,Deník!$W319,""),"")</f>
        <v/>
      </c>
      <c r="GB319" s="233" t="str">
        <f>IF(Deník!$W319&lt;&gt;"",IF(Deník!$Y319=Statistika!$F$86,Deník!$W319,""),"")</f>
        <v/>
      </c>
      <c r="GC319" s="233" t="str">
        <f>IF(Deník!$W319&lt;&gt;"",IF(Deník!$Y319=Statistika!$F$87,Deník!$W319,""),"")</f>
        <v/>
      </c>
      <c r="GD319" s="233" t="str">
        <f>IF(Deník!$W319&lt;&gt;"",IF(Deník!$Y319=Statistika!$F$88,Deník!$W319,""),"")</f>
        <v/>
      </c>
      <c r="GE319" s="233" t="str">
        <f>IF(Deník!$W319&lt;&gt;"",IF(Deník!$Y319=Statistika!$F$89,Deník!$W319,""),"")</f>
        <v/>
      </c>
      <c r="GF319" s="233" t="str">
        <f>IF(Deník!$W319&lt;&gt;"",IF(Deník!$Y319=Statistika!$F$90,Deník!$W319,""),"")</f>
        <v/>
      </c>
      <c r="GG319" s="233" t="str">
        <f>IF(Deník!$W319&lt;&gt;"",IF(Deník!$Y319=Statistika!$F$91,Deník!$W319,""),"")</f>
        <v/>
      </c>
      <c r="GH319" s="233"/>
      <c r="GI319" s="233" t="str">
        <f>IF(Deník!$W319&lt;&gt;"",IF(Deník!$AB319=Statistika!$L$100,Deník!$W319,""),"")</f>
        <v/>
      </c>
      <c r="GJ319" s="233" t="str">
        <f>IF(Deník!$W319&lt;&gt;"",IF(Deník!$AB319=Statistika!$L$101,Deník!$W319,""),"")</f>
        <v/>
      </c>
      <c r="GK319" s="233" t="str">
        <f>IF(Deník!$W319&lt;&gt;"",IF(Deník!$AB319=Statistika!$L$102,Deník!$W319,""),"")</f>
        <v/>
      </c>
      <c r="GL319" s="233" t="str">
        <f>IF(Deník!$W319&lt;&gt;"",IF(Deník!$AB319=Statistika!$L$103,Deník!$W319,""),"")</f>
        <v/>
      </c>
      <c r="GM319" s="233" t="str">
        <f>IF(Deník!$W319&lt;&gt;"",IF(Deník!$AB319=Statistika!$L$104,Deník!$W319,""),"")</f>
        <v/>
      </c>
      <c r="GN319" s="233" t="str">
        <f>IF(Deník!$W319&lt;&gt;"",IF(Deník!$AB319=Statistika!$L$105,Deník!$W319,""),"")</f>
        <v/>
      </c>
      <c r="GO319" s="233" t="str">
        <f>IF(Deník!$W319&lt;&gt;"",IF(Deník!$AB319=Statistika!$L$106,Deník!$W319,""),"")</f>
        <v/>
      </c>
      <c r="GP319" s="233" t="str">
        <f>IF(Deník!$W319&lt;&gt;"",IF(Deník!$AB319=Statistika!$L$107,Deník!$W319,""),"")</f>
        <v/>
      </c>
      <c r="GQ319" s="233" t="str">
        <f>IF(Deník!$W319&lt;&gt;"",IF(Deník!$AB319=Statistika!$L$108,Deník!$W319,""),"")</f>
        <v/>
      </c>
      <c r="GS319" s="233" t="str">
        <f>IF(Deník!$W319&lt;0,IF(Deník!$AC319=Statistika!$F$117,Deník!$W319,""),"")</f>
        <v/>
      </c>
      <c r="GT319" s="233" t="str">
        <f>IF(Deník!$W319&lt;0,IF(Deník!$AC319=Statistika!$F$118,Deník!$W319,""),"")</f>
        <v/>
      </c>
      <c r="GU319" s="233" t="str">
        <f>IF(Deník!$W319&lt;0,IF(Deník!$AC319=Statistika!$F$119,Deník!$W319,""),"")</f>
        <v/>
      </c>
      <c r="GV319" s="233" t="str">
        <f>IF(Deník!$W319&lt;0,IF(Deník!$AC319=Statistika!$F$120,Deník!$W319,""),"")</f>
        <v/>
      </c>
      <c r="GW319" s="233" t="str">
        <f>IF(Deník!$W319&lt;0,IF(Deník!$AC319=Statistika!$F$121,Deník!$W319,""),"")</f>
        <v/>
      </c>
      <c r="GX319" s="233" t="str">
        <f>IF(Deník!$W319&lt;0,IF(Deník!$AC319=Statistika!$F$122,Deník!$W319,""),"")</f>
        <v/>
      </c>
      <c r="GY319" s="233" t="str">
        <f>IF(Deník!$W319&lt;0,IF(Deník!$AC319=Statistika!$F$123,Deník!$W319,""),"")</f>
        <v/>
      </c>
      <c r="GZ319" s="233" t="str">
        <f>IF(Deník!$W319&lt;0,IF(Deník!$AC319=Statistika!$F$124,Deník!$W319,""),"")</f>
        <v/>
      </c>
      <c r="HA319" s="233" t="str">
        <f>IF(Deník!$W319&lt;0,IF(Deník!$AC319=Statistika!$F$125,Deník!$W319,""),"")</f>
        <v/>
      </c>
      <c r="HC319" s="233" t="str">
        <f>IF(Deník!$W319&lt;0,IF(Deník!$AD319=Statistika!$F$133,Deník!$W319,""),"")</f>
        <v/>
      </c>
      <c r="HD319" s="233" t="str">
        <f>IF(Deník!$W319&lt;0,IF(Deník!$AD319=Statistika!$F$134,Deník!$W319,""),"")</f>
        <v/>
      </c>
      <c r="HE319" s="233" t="str">
        <f>IF(Deník!$W319&lt;0,IF(Deník!$AD319=Statistika!$F$135,Deník!$W319,""),"")</f>
        <v/>
      </c>
      <c r="HF319" s="233" t="str">
        <f>IF(Deník!$W319&lt;0,IF(Deník!$AD319=Statistika!$F$136,Deník!$W319,""),"")</f>
        <v/>
      </c>
      <c r="HG319" s="233" t="str">
        <f>IF(Deník!$W319&lt;0,IF(Deník!$AD319=Statistika!$F$137,Deník!$W319,""),"")</f>
        <v/>
      </c>
      <c r="ID319" s="8">
        <f>Tabulka4[[#This Row],[Sloupec3]]</f>
        <v>0</v>
      </c>
      <c r="IE319" s="17" t="str">
        <f>IF(AND([1]Deník!$C319&gt;='[1]Měsíční shrnutí'!$D$1,[1]Deník!$C319&lt;='[1]Měsíční shrnutí'!$F$1),[1]Deník!$X319,"")</f>
        <v/>
      </c>
    </row>
    <row r="320" spans="1:239">
      <c r="A320" s="8">
        <f>Deník!C321</f>
        <v>0</v>
      </c>
      <c r="B320" s="50" t="str">
        <f>Deník!R321</f>
        <v/>
      </c>
      <c r="C320" s="102" t="str">
        <f>IF(AND(Deník!R321&gt;1,Deník!R321&lt;&gt;""),1,"")</f>
        <v/>
      </c>
      <c r="D320" s="102" t="str">
        <f>IF(AND(Deník!R321&lt;=0,Deník!R321&lt;&gt;""),1,"")</f>
        <v/>
      </c>
      <c r="E320" s="103" t="str">
        <f>IF(AND(Deník!R321&gt;=0,Deník!R321&lt;=1),1,"")</f>
        <v/>
      </c>
      <c r="F320" s="79" t="str">
        <f>IF(Deník!R321&lt;&gt;"",Deník!R321+F319,"")</f>
        <v/>
      </c>
      <c r="G320" s="85"/>
      <c r="H320" s="54" t="str">
        <f>IF(MONTH(Deník!$C320)=H$2,IF(AND(Deník!$R320&gt;=0,Deník!$R320&lt;=1),"BE",Deník!$R320),"")</f>
        <v/>
      </c>
      <c r="I320" s="11" t="str">
        <f>IF(MONTH(Deník!$C320)=I$2,IF(AND(Deník!$R320&gt;=0,Deník!$R320&lt;=1),"BE",Deník!$R320),"")</f>
        <v/>
      </c>
      <c r="J320" s="11" t="str">
        <f>IF(MONTH(Deník!$C320)=J$2,IF(AND(Deník!$R320&gt;=0,Deník!$R320&lt;=1),"BE",Deník!$R320),"")</f>
        <v/>
      </c>
      <c r="K320" s="11" t="str">
        <f>IF(MONTH(Deník!$C320)=K$2,IF(AND(Deník!$R320&gt;=0,Deník!$R320&lt;=1),"BE",Deník!$R320),"")</f>
        <v/>
      </c>
      <c r="L320" s="11" t="str">
        <f>IF(MONTH(Deník!$C320)=L$2,IF(AND(Deník!$R320&gt;=0,Deník!$R320&lt;=1),"BE",Deník!$R320),"")</f>
        <v/>
      </c>
      <c r="M320" s="11" t="str">
        <f>IF(MONTH(Deník!$C320)=M$2,IF(AND(Deník!$R320&gt;=0,Deník!$R320&lt;=1),"BE",Deník!$R320),"")</f>
        <v/>
      </c>
      <c r="N320" s="11" t="str">
        <f>IF(MONTH(Deník!$C320)=N$2,IF(AND(Deník!$R320&gt;=0,Deník!$R320&lt;=1),"BE",Deník!$R320),"")</f>
        <v/>
      </c>
      <c r="O320" s="11" t="str">
        <f>IF(MONTH(Deník!$C320)=O$2,IF(AND(Deník!$R320&gt;=0,Deník!$R320&lt;=1),"BE",Deník!$R320),"")</f>
        <v/>
      </c>
      <c r="P320" s="11" t="str">
        <f>IF(MONTH(Deník!$C320)=P$2,IF(AND(Deník!$R320&gt;=0,Deník!$R320&lt;=1),"BE",Deník!$R320),"")</f>
        <v/>
      </c>
      <c r="Q320" s="11" t="str">
        <f>IF(MONTH(Deník!$C320)=Q$2,IF(AND(Deník!$R320&gt;=0,Deník!$R320&lt;=1),"BE",Deník!$R320),"")</f>
        <v/>
      </c>
      <c r="R320" s="11" t="str">
        <f>IF(MONTH(Deník!$C320)=R$2,IF(AND(Deník!$R320&gt;=0,Deník!$R320&lt;=1),"BE",Deník!$R320),"")</f>
        <v/>
      </c>
      <c r="S320" s="57" t="str">
        <f>IF(MONTH(Deník!$C320)=S$2,IF(AND(Deník!$R320&gt;=0,Deník!$R320&lt;=1),"BE",Deník!$R320),"")</f>
        <v/>
      </c>
      <c r="U320" s="12"/>
      <c r="V320" s="12"/>
      <c r="X320" s="600" t="str">
        <f>IF(Deník!$R320&lt;&gt;"",IF(Deník!$B320=Statistika!$F$63,IF(AND(Deník!$R320&gt;=0,Deník!$R320&lt;=1),"BE",Deník!$R320),""),"")</f>
        <v/>
      </c>
      <c r="Y320" s="13" t="str">
        <f>IF(Deník!$R320&lt;&gt;"",IF(Deník!$B320=Statistika!$F$64,IF(AND(Deník!$R320&gt;=0,Deník!$R320&lt;=1),"BE",Deník!$R320),""),"")</f>
        <v/>
      </c>
      <c r="Z320" s="13" t="str">
        <f>IF(Deník!$R320&lt;&gt;"",IF(Deník!$B320=Statistika!$F$65,IF(AND(Deník!$R320&gt;=0,Deník!$R320&lt;=1),"BE",Deník!$R320),""),"")</f>
        <v/>
      </c>
      <c r="AA320" s="13" t="str">
        <f>IF(Deník!$R320&lt;&gt;"",IF(Deník!$B320=Statistika!$F$66,IF(AND(Deník!$R320&gt;=0,Deník!$R320&lt;=1),"BE",Deník!$R320),""),"")</f>
        <v/>
      </c>
      <c r="AB320" s="13" t="str">
        <f>IF(Deník!$R320&lt;&gt;"",IF(Deník!$B320=Statistika!$F$67,IF(AND(Deník!$R320&gt;=0,Deník!$R320&lt;=1),"BE",Deník!$R320),""),"")</f>
        <v/>
      </c>
      <c r="AC320" s="13" t="str">
        <f>IF(Deník!$R320&lt;&gt;"",IF(Deník!$B320=Statistika!$F$68,IF(AND(Deník!$R320&gt;=0,Deník!$R320&lt;=1),"BE",Deník!$R320),""),"")</f>
        <v/>
      </c>
      <c r="AD320" s="13" t="str">
        <f>IF(Deník!$R320&lt;&gt;"",IF(Deník!$B320=Statistika!$F$69,IF(AND(Deník!$R320&gt;=0,Deník!$R320&lt;=1),"BE",Deník!$R320),""),"")</f>
        <v/>
      </c>
      <c r="AE320" s="601" t="str">
        <f>IF(Deník!$R320&lt;&gt;"",IF(Deník!$B320=Statistika!$F$70,IF(AND(Deník!$R320&gt;=0,Deník!$R320&lt;=1),"BE",Deník!$R320),""),"")</f>
        <v/>
      </c>
      <c r="AF320" s="90"/>
      <c r="AG320" s="63" t="str">
        <f>IF(Deník!$R320&lt;&gt;"",IF(Deník!$J320="L",IF(AND(Deník!$R320&gt;=0,Deník!$R320&lt;=1),"BE",Deník!$R320),""),"")</f>
        <v/>
      </c>
      <c r="AH320" s="13" t="str">
        <f>IF(Deník!$R320&lt;&gt;"",IF(Deník!$J320="S",IF(AND(Deník!$R320&gt;=0,Deník!$R320&lt;=1),"BE",Deník!$R320),""),"")</f>
        <v/>
      </c>
      <c r="AI320" s="95"/>
      <c r="AJ320" s="71" t="str">
        <f>IF(Deník!N321&lt;&gt;"",Deník!N321*-1,"")</f>
        <v/>
      </c>
      <c r="AK320" s="88"/>
      <c r="AL320" s="63" t="str">
        <f>IF(WEEKDAY(Deník!$C320,2)=1,IF(AND(Deník!$R320&gt;=0,Deník!$R320&lt;=1),"BE",Deník!$R320),"")</f>
        <v/>
      </c>
      <c r="AM320" s="13" t="str">
        <f>IF(WEEKDAY(Deník!$C320,2)=2,IF(AND(Deník!$R320&gt;=0,Deník!$R320&lt;=1),"BE",Deník!$R320),"")</f>
        <v/>
      </c>
      <c r="AN320" s="13" t="str">
        <f>IF(WEEKDAY(Deník!$C320,2)=3,IF(AND(Deník!$R320&gt;=0,Deník!$R320&lt;=1),"BE",Deník!$R320),"")</f>
        <v/>
      </c>
      <c r="AO320" s="13" t="str">
        <f>IF(WEEKDAY(Deník!$C320,2)=4,IF(AND(Deník!$R320&gt;=0,Deník!$R320&lt;=1),"BE",Deník!$R320),"")</f>
        <v/>
      </c>
      <c r="AP320" s="60" t="str">
        <f>IF(WEEKDAY(Deník!$C320,2)=5,IF(AND(Deník!$R320&gt;=0,Deník!$R320&lt;=1),"BE",Deník!$R320),"")</f>
        <v/>
      </c>
      <c r="AQ320" s="99"/>
      <c r="AR320" s="100">
        <f>Deník!D320</f>
        <v>0</v>
      </c>
      <c r="AS320" s="63" t="str">
        <f>IF(Deník!$D320&lt;&gt;"",IF(AND(Deník!$D320&gt;=AS$2,Deník!$D320&lt;=AS$3),IF(AND(Deník!$R320&gt;=0,Deník!$R320&lt;=1),"BE",Deník!$R320),""),"")</f>
        <v/>
      </c>
      <c r="AT320" s="63" t="str">
        <f>IF(Deník!$D320&lt;&gt;"",IF(AND(Deník!$D320&gt;=AT$2,Deník!$D320&lt;=AT$3),IF(AND(Deník!$R320&gt;=0,Deník!$R320&lt;=1),"BE",Deník!$R320),""),"")</f>
        <v/>
      </c>
      <c r="AU320" s="63" t="str">
        <f>IF(Deník!$D320&lt;&gt;"",IF(AND(Deník!$D320&gt;=AU$2,Deník!$D320&lt;=AU$3),IF(AND(Deník!$R320&gt;=0,Deník!$R320&lt;=1),"BE",Deník!$R320),""),"")</f>
        <v/>
      </c>
      <c r="AV320" s="63" t="str">
        <f>IF(Deník!$D320&lt;&gt;"",IF(AND(Deník!$D320&gt;=AV$2,Deník!$D320&lt;=AV$3),IF(AND(Deník!$R320&gt;=0,Deník!$R320&lt;=1),"BE",Deník!$R320),""),"")</f>
        <v/>
      </c>
      <c r="AW320" s="63" t="str">
        <f>IF(Deník!$D320&lt;&gt;"",IF(AND(Deník!$D320&gt;=AW$2,Deník!$D320&lt;=AW$3),IF(AND(Deník!$R320&gt;=0,Deník!$R320&lt;=1),"BE",Deník!$R320),""),"")</f>
        <v/>
      </c>
      <c r="AX320" s="63" t="str">
        <f>IF(Deník!$D320&lt;&gt;"",IF(AND(Deník!$D320&gt;=AX$2,Deník!$D320&lt;=AX$3),IF(AND(Deník!$R320&gt;=0,Deník!$R320&lt;=1),"BE",Deník!$R320),""),"")</f>
        <v/>
      </c>
      <c r="AY320" s="63" t="str">
        <f>IF(Deník!$D320&lt;&gt;"",IF(AND(Deník!$D320&gt;=AY$2,Deník!$D320&lt;=AY$3),IF(AND(Deník!$R320&gt;=0,Deník!$R320&lt;=1),"BE",Deník!$R320),""),"")</f>
        <v/>
      </c>
      <c r="AZ320" s="63" t="str">
        <f>IF(Deník!$D320&lt;&gt;"",IF(AND(Deník!$D320&gt;=AZ$2,Deník!$D320&lt;=AZ$3),IF(AND(Deník!$R320&gt;=0,Deník!$R320&lt;=1),"BE",Deník!$R320),""),"")</f>
        <v/>
      </c>
      <c r="BA320" s="63" t="str">
        <f>IF(Deník!$D320&lt;&gt;"",IF(AND(Deník!$D320&gt;=BA$2,Deník!$D320&lt;=BA$3),IF(AND(Deník!$R320&gt;=0,Deník!$R320&lt;=1),"BE",Deník!$R320),""),"")</f>
        <v/>
      </c>
      <c r="BB320" s="63" t="str">
        <f>IF(Deník!$D320&lt;&gt;"",IF(AND(Deník!$D320&gt;=BB$2,Deník!$D320&lt;=BB$3),IF(AND(Deník!$R320&gt;=0,Deník!$R320&lt;=1),"BE",Deník!$R320),""),"")</f>
        <v/>
      </c>
      <c r="BC320" s="71" t="str">
        <f>IF(Deník!$D320&lt;&gt;"",IF(AND(Deník!$D320&gt;=BC$2,Deník!$D320&lt;=BC$3),IF(AND(Deník!$R320&gt;=0,Deník!$R320&lt;=1),"BE",Deník!$R320),""),"")</f>
        <v/>
      </c>
      <c r="BD320" s="20" t="str">
        <f>IF(Deník!$J321="S",(Deník!$M321-Deník!$K321),IF(Deník!$J321="L",(Deník!$K321-Deník!$M321),""))</f>
        <v/>
      </c>
      <c r="BE320" s="20" t="str">
        <f>IF(Deník!$J321="S",(Deník!$K321-Deník!$O321),IF(Deník!$J321="L",(Deník!$O321-Deník!$K321),""))</f>
        <v/>
      </c>
      <c r="BF320" s="20" t="str">
        <f>IF(Deník!$J321="S",(Deník!$K321-Deník!$L321),IF(Deník!$J321="L",(Deník!$L321-Deník!$K321),""))</f>
        <v/>
      </c>
      <c r="BG320" s="20" t="str">
        <f>IF(Deník!$J321="S",(Deník!$K321-Deník!$S321),IF(Deník!$J321="L",(Deník!$S321-Deník!$K321),""))</f>
        <v/>
      </c>
      <c r="BH320" s="20" t="str">
        <f>IF(Deník!$J321="S",(Deník!$K321-Deník!$U321),IF(Deník!$J321="L",(Deník!$U321-Deník!$K321),""))</f>
        <v/>
      </c>
      <c r="BI320" s="20" t="str">
        <f>IF(Deník!$R320&gt;1,Deník!$R320,"")</f>
        <v/>
      </c>
      <c r="BJ320" s="20" t="str">
        <f>IF(Deník!$R320&lt;0,Deník!$R320,"")</f>
        <v/>
      </c>
      <c r="BK320" s="17"/>
      <c r="BM320" s="233" t="str">
        <f>IF(Deník!$R320&lt;&gt;"",IF(Deník!$Y320=Statistika!$F$78,IF(AND(Deník!$R320&gt;=0,Deník!$R320&lt;=1),"BE",Deník!$R320),""),"")</f>
        <v/>
      </c>
      <c r="BN320" s="233" t="str">
        <f>IF(Deník!$R320&lt;&gt;"",IF(Deník!$Y320=Statistika!$F$79,IF(AND(Deník!$R320&gt;=0,Deník!$R320&lt;=1),"BE",Deník!$R320),""),"")</f>
        <v/>
      </c>
      <c r="BO320" s="233" t="str">
        <f>IF(Deník!$R320&lt;&gt;"",IF(Deník!$Y320=Statistika!$F$80,IF(AND(Deník!$R320&gt;=0,Deník!$R320&lt;=1),"BE",Deník!$R320),""),"")</f>
        <v/>
      </c>
      <c r="BP320" s="233" t="str">
        <f>IF(Deník!$R320&lt;&gt;"",IF(Deník!$Y320=Statistika!$F$81,IF(AND(Deník!$R320&gt;=0,Deník!$R320&lt;=1),"BE",Deník!$R320),""),"")</f>
        <v/>
      </c>
      <c r="BQ320" s="233" t="str">
        <f>IF(Deník!$R320&lt;&gt;"",IF(Deník!$Y320=Statistika!$F$82,IF(AND(Deník!$R320&gt;=0,Deník!$R320&lt;=1),"BE",Deník!$R320),""),"")</f>
        <v/>
      </c>
      <c r="BR320" s="233" t="str">
        <f>IF(Deník!$R320&lt;&gt;"",IF(Deník!$Y320=Statistika!$F$83,IF(AND(Deník!$R320&gt;=0,Deník!$R320&lt;=1),"BE",Deník!$R320),""),"")</f>
        <v/>
      </c>
      <c r="BS320" s="233" t="str">
        <f>IF(Deník!$R320&lt;&gt;"",IF(Deník!$Y320=Statistika!$F$84,IF(AND(Deník!$R320&gt;=0,Deník!$R320&lt;=1),"BE",Deník!$R320),""),"")</f>
        <v/>
      </c>
      <c r="BT320" s="233" t="str">
        <f>IF(Deník!$R320&lt;&gt;"",IF(Deník!$Y320=Statistika!$F$85,IF(AND(Deník!$R320&gt;=0,Deník!$R320&lt;=1),"BE",Deník!$R320),""),"")</f>
        <v/>
      </c>
      <c r="BU320" s="233" t="str">
        <f>IF(Deník!$R320&lt;&gt;"",IF(Deník!$Y320=Statistika!$F$86,IF(AND(Deník!$R320&gt;=0,Deník!$R320&lt;=1),"BE",Deník!$R320),""),"")</f>
        <v/>
      </c>
      <c r="BV320" s="233" t="str">
        <f>IF(Deník!$R320&lt;&gt;"",IF(Deník!$Y320=Statistika!$F$87,IF(AND(Deník!$R320&gt;=0,Deník!$R320&lt;=1),"BE",Deník!$R320),""),"")</f>
        <v/>
      </c>
      <c r="BW320" s="233" t="str">
        <f>IF(Deník!$R320&lt;&gt;"",IF(Deník!$Y320=Statistika!$F$88,IF(AND(Deník!$R320&gt;=0,Deník!$R320&lt;=1),"BE",Deník!$R320),""),"")</f>
        <v/>
      </c>
      <c r="BX320" s="233" t="str">
        <f>IF(Deník!$R320&lt;&gt;"",IF(Deník!$Y320=Statistika!$F$89,IF(AND(Deník!$R320&gt;=0,Deník!$R320&lt;=1),"BE",Deník!$R320),""),"")</f>
        <v/>
      </c>
      <c r="BY320" s="233" t="str">
        <f>IF(Deník!$R320&lt;&gt;"",IF(Deník!$Y320=Statistika!$F$90,IF(AND(Deník!$R320&gt;=0,Deník!$R320&lt;=1),"BE",Deník!$R320),""),"")</f>
        <v/>
      </c>
      <c r="BZ320" s="233" t="str">
        <f>IF(Deník!$R320&lt;&gt;"",IF(Deník!$Y320=Statistika!$F$91,IF(AND(Deník!$R320&gt;=0,Deník!$R320&lt;=1),"BE",Deník!$R320),""),"")</f>
        <v/>
      </c>
      <c r="CA320" s="233"/>
      <c r="CB320" s="233" t="str">
        <f>IF(Deník!$R320&lt;&gt;"",IF(Deník!$AB320="SL",IF(AND(Deník!$R320&gt;=0,Deník!$R320&lt;=1),"BE",Deník!$R320),""),"")</f>
        <v/>
      </c>
      <c r="CC320" s="233" t="str">
        <f>IF(Deník!$R320&lt;&gt;"",IF(Deník!$AB320="BE10",IF(AND(Deník!$R320&gt;=0,Deník!$R320&lt;=1),"BE",Deník!$R320),""),"")</f>
        <v/>
      </c>
      <c r="CD320" s="233" t="str">
        <f>IF(Deník!$R320&lt;&gt;"",IF(Deník!$AB320="BE15",IF(AND(Deník!$R320&gt;=0,Deník!$R320&lt;=1),"BE",Deník!$R320),""),"")</f>
        <v/>
      </c>
      <c r="CE320" s="233" t="str">
        <f>IF(Deník!$R320&lt;&gt;"",IF(Deník!$AB320="BE20",IF(AND(Deník!$R320&gt;=0,Deník!$R320&lt;=1),"BE",Deník!$R320),""),"")</f>
        <v/>
      </c>
      <c r="CF320" s="233" t="str">
        <f>IF(Deník!$R320&lt;&gt;"",IF(Deník!$AB320="TP1",IF(AND(Deník!$R320&gt;=0,Deník!$R320&lt;=1),"BE",Deník!$R320),""),"")</f>
        <v/>
      </c>
      <c r="CG320" s="233" t="str">
        <f>IF(Deník!$R320&lt;&gt;"",IF(Deník!$AB320="TP2",IF(AND(Deník!$R320&gt;=0,Deník!$R320&lt;=1),"BE",Deník!$R320),""),"")</f>
        <v/>
      </c>
      <c r="CH320" s="233" t="str">
        <f>IF(Deník!$R320&lt;&gt;"",IF(Deník!$AB320="TP3",IF(AND(Deník!$R320&gt;=0,Deník!$R320&lt;=1),"BE",Deník!$R320),""),"")</f>
        <v/>
      </c>
      <c r="CI320" s="233" t="str">
        <f>IF(Deník!$R320&lt;&gt;"",IF(Deník!$AB320="Trailing SL",IF(AND(Deník!$R320&gt;=0,Deník!$R320&lt;=1),"BE",Deník!$R320),""),"")</f>
        <v/>
      </c>
      <c r="CJ320" s="233" t="str">
        <f>IF(Deník!$R320&lt;&gt;"",IF(Deník!$AB320="Manual",IF(AND(Deník!$R320&gt;=0,Deník!$R320&lt;=1),"BE",Deník!$R320),""),"")</f>
        <v/>
      </c>
      <c r="CK320" s="233"/>
      <c r="CL320" s="233" t="str">
        <f>IF(Deník!$R320&lt;0,IF(Deník!$AC320=Statistika!$F$117,Deník!$R320,""),"")</f>
        <v/>
      </c>
      <c r="CM320" s="233" t="str">
        <f>IF(Deník!$R320&lt;0,IF(Deník!$AC320=Statistika!$F$118,Deník!$R320,""),"")</f>
        <v/>
      </c>
      <c r="CN320" s="233" t="str">
        <f>IF(Deník!$R320&lt;0,IF(Deník!$AC320=Statistika!$F$119,Deník!$R320,""),"")</f>
        <v/>
      </c>
      <c r="CO320" s="233" t="str">
        <f>IF(Deník!$R320&lt;0,IF(Deník!$AC320=Statistika!$F$120,Deník!$R320,""),"")</f>
        <v/>
      </c>
      <c r="CP320" s="233" t="str">
        <f>IF(Deník!$R320&lt;0,IF(Deník!$AC320=Statistika!$F$121,Deník!$R320,""),"")</f>
        <v/>
      </c>
      <c r="CQ320" s="233" t="str">
        <f>IF(Deník!$R320&lt;0,IF(Deník!$AC320=Statistika!$F$122,Deník!$R320,""),"")</f>
        <v/>
      </c>
      <c r="CR320" s="233" t="str">
        <f>IF(Deník!$R320&lt;0,IF(Deník!$AC320=Statistika!$F$123,Deník!$R320,""),"")</f>
        <v/>
      </c>
      <c r="CS320" s="233" t="str">
        <f>IF(Deník!$R320&lt;0,IF(Deník!$AC320=Statistika!$F$124,Deník!$R320,""),"")</f>
        <v/>
      </c>
      <c r="CT320" s="233" t="str">
        <f>IF(Deník!$R320&lt;0,IF(Deník!$AC320=Statistika!$F$125,Deník!$R320,""),"")</f>
        <v/>
      </c>
      <c r="CU320" s="233"/>
      <c r="CV320" s="233" t="str">
        <f>IF(Deník!$R320&lt;0,IF(Deník!$AD320=$CV$2,Deník!$R320,""),"")</f>
        <v/>
      </c>
      <c r="CW320" s="233" t="str">
        <f>IF(Deník!$R320&lt;0,IF(Deník!$AD320=$CW$2,Deník!$R320,""),"")</f>
        <v/>
      </c>
      <c r="CX320" s="233" t="str">
        <f>IF(Deník!$R320&lt;0,IF(Deník!$AD320=$CX$2,Deník!$R320,""),"")</f>
        <v/>
      </c>
      <c r="CY320" s="233" t="str">
        <f>IF(Deník!$R320&lt;0,IF(Deník!$AD320=$CY$2,Deník!$R320,""),"")</f>
        <v/>
      </c>
      <c r="CZ320" s="233" t="str">
        <f>IF(Deník!$R320&lt;0,IF(Deník!$AD320=$CZ$2,Deník!$R320,""),"")</f>
        <v/>
      </c>
      <c r="DL320" s="221">
        <f t="shared" si="14"/>
        <v>93847.029999999984</v>
      </c>
      <c r="DM320" s="220">
        <f t="shared" si="13"/>
        <v>-6.1529700000000132E-2</v>
      </c>
      <c r="DO320" s="50">
        <f>Deník!W321</f>
        <v>0</v>
      </c>
      <c r="DP320" s="102" t="str">
        <f>IF(AND(Deník!W321&gt;0),1,"")</f>
        <v/>
      </c>
      <c r="DQ320" s="102">
        <f>IF(AND(Deník!W321&lt;=0),1,"")</f>
        <v>1</v>
      </c>
      <c r="DR320" s="227"/>
      <c r="DS320" s="228"/>
      <c r="DT320" s="85"/>
      <c r="DU320" s="54">
        <f>IF(MONTH(Deník!$C320)=DU$2,Deník!$W320,"")</f>
        <v>0</v>
      </c>
      <c r="DV320" s="222" t="str">
        <f>IF(MONTH(Deník!$C320)=DV$2,Deník!$W320,"")</f>
        <v/>
      </c>
      <c r="DW320" s="222" t="str">
        <f>IF(MONTH(Deník!$C320)=DW$2,Deník!$W320,"")</f>
        <v/>
      </c>
      <c r="DX320" s="222" t="str">
        <f>IF(MONTH(Deník!$C320)=DX$2,Deník!$W320,"")</f>
        <v/>
      </c>
      <c r="DY320" s="222" t="str">
        <f>IF(MONTH(Deník!$C320)=DY$2,Deník!$W320,"")</f>
        <v/>
      </c>
      <c r="DZ320" s="222" t="str">
        <f>IF(MONTH(Deník!$C320)=DZ$2,Deník!$W320,"")</f>
        <v/>
      </c>
      <c r="EA320" s="222" t="str">
        <f>IF(MONTH(Deník!$C320)=EA$2,Deník!$W320,"")</f>
        <v/>
      </c>
      <c r="EB320" s="222" t="str">
        <f>IF(MONTH(Deník!$C320)=EB$2,Deník!$W320,"")</f>
        <v/>
      </c>
      <c r="EC320" s="222" t="str">
        <f>IF(MONTH(Deník!$C320)=EC$2,Deník!$W320,"")</f>
        <v/>
      </c>
      <c r="ED320" s="222" t="str">
        <f>IF(MONTH(Deník!$C320)=ED$2,Deník!$W320,"")</f>
        <v/>
      </c>
      <c r="EE320" s="222" t="str">
        <f>IF(MONTH(Deník!$C320)=EE$2,Deník!$W320,"")</f>
        <v/>
      </c>
      <c r="EF320" s="222" t="str">
        <f>IF(MONTH(Deník!$C320)=EF$2,Deník!$W320,"")</f>
        <v/>
      </c>
      <c r="EI320" s="600" t="str">
        <f>IF(Deník!$W320&lt;&gt;"",IF(Deník!$B320=Statistika!$F$63,Deník!$W320,""),"")</f>
        <v/>
      </c>
      <c r="EJ320" s="13" t="str">
        <f>IF(Deník!$W320&lt;&gt;"",IF(Deník!$B320=Statistika!$F$64,Deník!$W320,""),"")</f>
        <v/>
      </c>
      <c r="EK320" s="13" t="str">
        <f>IF(Deník!$W320&lt;&gt;"",IF(Deník!$B320=Statistika!$F$65,Deník!$W320,""),"")</f>
        <v/>
      </c>
      <c r="EL320" s="13" t="str">
        <f>IF(Deník!$W320&lt;&gt;"",IF(Deník!$B320=Statistika!$F$66,Deník!$W320,""),"")</f>
        <v/>
      </c>
      <c r="EM320" s="13" t="str">
        <f>IF(Deník!$W320&lt;&gt;"",IF(Deník!$B320=Statistika!$F$67,Deník!$W320,""),"")</f>
        <v/>
      </c>
      <c r="EN320" s="13" t="str">
        <f>IF(Deník!$W320&lt;&gt;"",IF(Deník!$B320=Statistika!$F$68,Deník!$W320,""),"")</f>
        <v/>
      </c>
      <c r="EO320" s="13" t="str">
        <f>IF(Deník!$W320&lt;&gt;"",IF(Deník!$B320=Statistika!$F$69,Deník!$W320,""),"")</f>
        <v/>
      </c>
      <c r="EP320" s="601" t="str">
        <f>IF(Deník!$W320&lt;&gt;"",IF(Deník!$B320=Statistika!$F$70,Deník!$W320,""),"")</f>
        <v/>
      </c>
      <c r="EQ320" s="90"/>
      <c r="ER320" s="63" t="str">
        <f>IF(Deník!$W320&lt;&gt;"",IF(Deník!$J320="L",Deník!$W320,""),"")</f>
        <v/>
      </c>
      <c r="ES320" s="13" t="str">
        <f>IF(Deník!$W320&lt;&gt;"",IF(Deník!$J320="S",Deník!$W320,""),"")</f>
        <v/>
      </c>
      <c r="ET320" s="95"/>
      <c r="EU320" s="88"/>
      <c r="EV320" s="63" t="str">
        <f>IF(WEEKDAY(Deník!$C320,2)=1,Deník!$W320,"")</f>
        <v/>
      </c>
      <c r="EW320" s="13" t="str">
        <f>IF(WEEKDAY(Deník!$C320,2)=2,Deník!$W320,"")</f>
        <v/>
      </c>
      <c r="EX320" s="13" t="str">
        <f>IF(WEEKDAY(Deník!$C320,2)=3,Deník!$W320,"")</f>
        <v/>
      </c>
      <c r="EY320" s="13" t="str">
        <f>IF(WEEKDAY(Deník!$C320,2)=4,Deník!$W320,"")</f>
        <v/>
      </c>
      <c r="EZ320" s="60" t="str">
        <f>IF(WEEKDAY(Deník!$C320,2)=5,Deník!$W320,"")</f>
        <v/>
      </c>
      <c r="FA320" s="99"/>
      <c r="FB320" s="100">
        <f>Deník!D320</f>
        <v>0</v>
      </c>
      <c r="FC320" s="63">
        <f>IF($FB320&lt;&gt;"",IF(AND($FB320&gt;=FC$2,$FB320&lt;=FC$3),Deník!$W320,""))</f>
        <v>0</v>
      </c>
      <c r="FD320" s="63" t="str">
        <f>IF($FB320&lt;&gt;"",IF(AND($FB320&gt;=FD$2,$FB320&lt;=FD$3),Deník!$W320,""))</f>
        <v/>
      </c>
      <c r="FE320" s="63" t="str">
        <f>IF($FB320&lt;&gt;"",IF(AND($FB320&gt;=FE$2,$FB320&lt;=FE$3),Deník!$W320,""))</f>
        <v/>
      </c>
      <c r="FF320" s="63" t="str">
        <f>IF($FB320&lt;&gt;"",IF(AND($FB320&gt;=FF$2,$FB320&lt;=FF$3),Deník!$W320,""))</f>
        <v/>
      </c>
      <c r="FG320" s="63" t="str">
        <f>IF($FB320&lt;&gt;"",IF(AND($FB320&gt;=FG$2,$FB320&lt;=FG$3),Deník!$W320,""))</f>
        <v/>
      </c>
      <c r="FH320" s="63" t="str">
        <f>IF($FB320&lt;&gt;"",IF(AND($FB320&gt;=FH$2,$FB320&lt;=FH$3),Deník!$W320,""))</f>
        <v/>
      </c>
      <c r="FI320" s="63" t="str">
        <f>IF($FB320&lt;&gt;"",IF(AND($FB320&gt;=FI$2,$FB320&lt;=FI$3),Deník!$W320,""))</f>
        <v/>
      </c>
      <c r="FJ320" s="63" t="str">
        <f>IF($FB320&lt;&gt;"",IF(AND($FB320&gt;=FJ$2,$FB320&lt;=FJ$3),Deník!$W320,""))</f>
        <v/>
      </c>
      <c r="FK320" s="63" t="str">
        <f>IF($FB320&lt;&gt;"",IF(AND($FB320&gt;=FK$2,$FB320&lt;=FK$3),Deník!$W320,""))</f>
        <v/>
      </c>
      <c r="FL320" s="63" t="str">
        <f>IF($FB320&lt;&gt;"",IF(AND($FB320&gt;=FL$2,$FB320&lt;=FL$3),Deník!$W320,""))</f>
        <v/>
      </c>
      <c r="FM320" s="63" t="str">
        <f>IF($FB320&lt;&gt;"",IF(AND($FB320&gt;=FM$2,$FB320&lt;=FM$3),Deník!$W320,""))</f>
        <v/>
      </c>
      <c r="FN320" s="13"/>
      <c r="FO320" s="20" t="str">
        <f>IF(Deník!$W320&gt;1,Deník!$W320,"")</f>
        <v/>
      </c>
      <c r="FP320" s="20" t="str">
        <f>IF(Deník!$W320&lt;0,Deník!$W320,"")</f>
        <v/>
      </c>
      <c r="FQ320" s="17"/>
      <c r="FS320" s="233"/>
      <c r="FT320" s="233" t="str">
        <f>IF(Deník!$W320&lt;&gt;"",IF(Deník!$Y320=Statistika!$F$78,Deník!$W320,""),"")</f>
        <v/>
      </c>
      <c r="FU320" s="233" t="str">
        <f>IF(Deník!$W320&lt;&gt;"",IF(Deník!$Y320=Statistika!$F$79,Deník!$W320,""),"")</f>
        <v/>
      </c>
      <c r="FV320" s="233" t="str">
        <f>IF(Deník!$W320&lt;&gt;"",IF(Deník!$Y320=Statistika!$F$80,Deník!$W320,""),"")</f>
        <v/>
      </c>
      <c r="FW320" s="233" t="str">
        <f>IF(Deník!$W320&lt;&gt;"",IF(Deník!$Y320=Statistika!$F$81,Deník!$W320,""),"")</f>
        <v/>
      </c>
      <c r="FX320" s="233" t="str">
        <f>IF(Deník!$W320&lt;&gt;"",IF(Deník!$Y320=Statistika!$F$82,Deník!$W320,""),"")</f>
        <v/>
      </c>
      <c r="FY320" s="233" t="str">
        <f>IF(Deník!$W320&lt;&gt;"",IF(Deník!$Y320=Statistika!$F$83,Deník!$W320,""),"")</f>
        <v/>
      </c>
      <c r="FZ320" s="233" t="str">
        <f>IF(Deník!$W320&lt;&gt;"",IF(Deník!$Y320=Statistika!$F$84,Deník!$W320,""),"")</f>
        <v/>
      </c>
      <c r="GA320" s="233" t="str">
        <f>IF(Deník!$W320&lt;&gt;"",IF(Deník!$Y320=Statistika!$F$85,Deník!$W320,""),"")</f>
        <v/>
      </c>
      <c r="GB320" s="233" t="str">
        <f>IF(Deník!$W320&lt;&gt;"",IF(Deník!$Y320=Statistika!$F$86,Deník!$W320,""),"")</f>
        <v/>
      </c>
      <c r="GC320" s="233" t="str">
        <f>IF(Deník!$W320&lt;&gt;"",IF(Deník!$Y320=Statistika!$F$87,Deník!$W320,""),"")</f>
        <v/>
      </c>
      <c r="GD320" s="233" t="str">
        <f>IF(Deník!$W320&lt;&gt;"",IF(Deník!$Y320=Statistika!$F$88,Deník!$W320,""),"")</f>
        <v/>
      </c>
      <c r="GE320" s="233" t="str">
        <f>IF(Deník!$W320&lt;&gt;"",IF(Deník!$Y320=Statistika!$F$89,Deník!$W320,""),"")</f>
        <v/>
      </c>
      <c r="GF320" s="233" t="str">
        <f>IF(Deník!$W320&lt;&gt;"",IF(Deník!$Y320=Statistika!$F$90,Deník!$W320,""),"")</f>
        <v/>
      </c>
      <c r="GG320" s="233" t="str">
        <f>IF(Deník!$W320&lt;&gt;"",IF(Deník!$Y320=Statistika!$F$91,Deník!$W320,""),"")</f>
        <v/>
      </c>
      <c r="GH320" s="233"/>
      <c r="GI320" s="233" t="str">
        <f>IF(Deník!$W320&lt;&gt;"",IF(Deník!$AB320=Statistika!$L$100,Deník!$W320,""),"")</f>
        <v/>
      </c>
      <c r="GJ320" s="233" t="str">
        <f>IF(Deník!$W320&lt;&gt;"",IF(Deník!$AB320=Statistika!$L$101,Deník!$W320,""),"")</f>
        <v/>
      </c>
      <c r="GK320" s="233" t="str">
        <f>IF(Deník!$W320&lt;&gt;"",IF(Deník!$AB320=Statistika!$L$102,Deník!$W320,""),"")</f>
        <v/>
      </c>
      <c r="GL320" s="233" t="str">
        <f>IF(Deník!$W320&lt;&gt;"",IF(Deník!$AB320=Statistika!$L$103,Deník!$W320,""),"")</f>
        <v/>
      </c>
      <c r="GM320" s="233" t="str">
        <f>IF(Deník!$W320&lt;&gt;"",IF(Deník!$AB320=Statistika!$L$104,Deník!$W320,""),"")</f>
        <v/>
      </c>
      <c r="GN320" s="233" t="str">
        <f>IF(Deník!$W320&lt;&gt;"",IF(Deník!$AB320=Statistika!$L$105,Deník!$W320,""),"")</f>
        <v/>
      </c>
      <c r="GO320" s="233" t="str">
        <f>IF(Deník!$W320&lt;&gt;"",IF(Deník!$AB320=Statistika!$L$106,Deník!$W320,""),"")</f>
        <v/>
      </c>
      <c r="GP320" s="233" t="str">
        <f>IF(Deník!$W320&lt;&gt;"",IF(Deník!$AB320=Statistika!$L$107,Deník!$W320,""),"")</f>
        <v/>
      </c>
      <c r="GQ320" s="233" t="str">
        <f>IF(Deník!$W320&lt;&gt;"",IF(Deník!$AB320=Statistika!$L$108,Deník!$W320,""),"")</f>
        <v/>
      </c>
      <c r="GS320" s="233" t="str">
        <f>IF(Deník!$W320&lt;0,IF(Deník!$AC320=Statistika!$F$117,Deník!$W320,""),"")</f>
        <v/>
      </c>
      <c r="GT320" s="233" t="str">
        <f>IF(Deník!$W320&lt;0,IF(Deník!$AC320=Statistika!$F$118,Deník!$W320,""),"")</f>
        <v/>
      </c>
      <c r="GU320" s="233" t="str">
        <f>IF(Deník!$W320&lt;0,IF(Deník!$AC320=Statistika!$F$119,Deník!$W320,""),"")</f>
        <v/>
      </c>
      <c r="GV320" s="233" t="str">
        <f>IF(Deník!$W320&lt;0,IF(Deník!$AC320=Statistika!$F$120,Deník!$W320,""),"")</f>
        <v/>
      </c>
      <c r="GW320" s="233" t="str">
        <f>IF(Deník!$W320&lt;0,IF(Deník!$AC320=Statistika!$F$121,Deník!$W320,""),"")</f>
        <v/>
      </c>
      <c r="GX320" s="233" t="str">
        <f>IF(Deník!$W320&lt;0,IF(Deník!$AC320=Statistika!$F$122,Deník!$W320,""),"")</f>
        <v/>
      </c>
      <c r="GY320" s="233" t="str">
        <f>IF(Deník!$W320&lt;0,IF(Deník!$AC320=Statistika!$F$123,Deník!$W320,""),"")</f>
        <v/>
      </c>
      <c r="GZ320" s="233" t="str">
        <f>IF(Deník!$W320&lt;0,IF(Deník!$AC320=Statistika!$F$124,Deník!$W320,""),"")</f>
        <v/>
      </c>
      <c r="HA320" s="233" t="str">
        <f>IF(Deník!$W320&lt;0,IF(Deník!$AC320=Statistika!$F$125,Deník!$W320,""),"")</f>
        <v/>
      </c>
      <c r="HC320" s="233" t="str">
        <f>IF(Deník!$W320&lt;0,IF(Deník!$AD320=Statistika!$F$133,Deník!$W320,""),"")</f>
        <v/>
      </c>
      <c r="HD320" s="233" t="str">
        <f>IF(Deník!$W320&lt;0,IF(Deník!$AD320=Statistika!$F$134,Deník!$W320,""),"")</f>
        <v/>
      </c>
      <c r="HE320" s="233" t="str">
        <f>IF(Deník!$W320&lt;0,IF(Deník!$AD320=Statistika!$F$135,Deník!$W320,""),"")</f>
        <v/>
      </c>
      <c r="HF320" s="233" t="str">
        <f>IF(Deník!$W320&lt;0,IF(Deník!$AD320=Statistika!$F$136,Deník!$W320,""),"")</f>
        <v/>
      </c>
      <c r="HG320" s="233" t="str">
        <f>IF(Deník!$W320&lt;0,IF(Deník!$AD320=Statistika!$F$137,Deník!$W320,""),"")</f>
        <v/>
      </c>
      <c r="ID320" s="8">
        <f>Tabulka4[[#This Row],[Sloupec3]]</f>
        <v>0</v>
      </c>
      <c r="IE320" s="17" t="str">
        <f>IF(AND([1]Deník!$C320&gt;='[1]Měsíční shrnutí'!$D$1,[1]Deník!$C320&lt;='[1]Měsíční shrnutí'!$F$1),[1]Deník!$X320,"")</f>
        <v/>
      </c>
    </row>
    <row r="321" spans="1:239">
      <c r="A321" s="8">
        <f>Deník!C322</f>
        <v>0</v>
      </c>
      <c r="B321" s="50" t="str">
        <f>Deník!R322</f>
        <v/>
      </c>
      <c r="C321" s="102" t="str">
        <f>IF(AND(Deník!R322&gt;1,Deník!R322&lt;&gt;""),1,"")</f>
        <v/>
      </c>
      <c r="D321" s="102" t="str">
        <f>IF(AND(Deník!R322&lt;=0,Deník!R322&lt;&gt;""),1,"")</f>
        <v/>
      </c>
      <c r="E321" s="103" t="str">
        <f>IF(AND(Deník!R322&gt;=0,Deník!R322&lt;=1),1,"")</f>
        <v/>
      </c>
      <c r="F321" s="79" t="str">
        <f>IF(Deník!R322&lt;&gt;"",Deník!R322+F320,"")</f>
        <v/>
      </c>
      <c r="G321" s="85"/>
      <c r="H321" s="54" t="str">
        <f>IF(MONTH(Deník!$C321)=H$2,IF(AND(Deník!$R321&gt;=0,Deník!$R321&lt;=1),"BE",Deník!$R321),"")</f>
        <v/>
      </c>
      <c r="I321" s="11" t="str">
        <f>IF(MONTH(Deník!$C321)=I$2,IF(AND(Deník!$R321&gt;=0,Deník!$R321&lt;=1),"BE",Deník!$R321),"")</f>
        <v/>
      </c>
      <c r="J321" s="11" t="str">
        <f>IF(MONTH(Deník!$C321)=J$2,IF(AND(Deník!$R321&gt;=0,Deník!$R321&lt;=1),"BE",Deník!$R321),"")</f>
        <v/>
      </c>
      <c r="K321" s="11" t="str">
        <f>IF(MONTH(Deník!$C321)=K$2,IF(AND(Deník!$R321&gt;=0,Deník!$R321&lt;=1),"BE",Deník!$R321),"")</f>
        <v/>
      </c>
      <c r="L321" s="11" t="str">
        <f>IF(MONTH(Deník!$C321)=L$2,IF(AND(Deník!$R321&gt;=0,Deník!$R321&lt;=1),"BE",Deník!$R321),"")</f>
        <v/>
      </c>
      <c r="M321" s="11" t="str">
        <f>IF(MONTH(Deník!$C321)=M$2,IF(AND(Deník!$R321&gt;=0,Deník!$R321&lt;=1),"BE",Deník!$R321),"")</f>
        <v/>
      </c>
      <c r="N321" s="11" t="str">
        <f>IF(MONTH(Deník!$C321)=N$2,IF(AND(Deník!$R321&gt;=0,Deník!$R321&lt;=1),"BE",Deník!$R321),"")</f>
        <v/>
      </c>
      <c r="O321" s="11" t="str">
        <f>IF(MONTH(Deník!$C321)=O$2,IF(AND(Deník!$R321&gt;=0,Deník!$R321&lt;=1),"BE",Deník!$R321),"")</f>
        <v/>
      </c>
      <c r="P321" s="11" t="str">
        <f>IF(MONTH(Deník!$C321)=P$2,IF(AND(Deník!$R321&gt;=0,Deník!$R321&lt;=1),"BE",Deník!$R321),"")</f>
        <v/>
      </c>
      <c r="Q321" s="11" t="str">
        <f>IF(MONTH(Deník!$C321)=Q$2,IF(AND(Deník!$R321&gt;=0,Deník!$R321&lt;=1),"BE",Deník!$R321),"")</f>
        <v/>
      </c>
      <c r="R321" s="11" t="str">
        <f>IF(MONTH(Deník!$C321)=R$2,IF(AND(Deník!$R321&gt;=0,Deník!$R321&lt;=1),"BE",Deník!$R321),"")</f>
        <v/>
      </c>
      <c r="S321" s="57" t="str">
        <f>IF(MONTH(Deník!$C321)=S$2,IF(AND(Deník!$R321&gt;=0,Deník!$R321&lt;=1),"BE",Deník!$R321),"")</f>
        <v/>
      </c>
      <c r="U321" s="12"/>
      <c r="V321" s="12"/>
      <c r="X321" s="600" t="str">
        <f>IF(Deník!$R321&lt;&gt;"",IF(Deník!$B321=Statistika!$F$63,IF(AND(Deník!$R321&gt;=0,Deník!$R321&lt;=1),"BE",Deník!$R321),""),"")</f>
        <v/>
      </c>
      <c r="Y321" s="13" t="str">
        <f>IF(Deník!$R321&lt;&gt;"",IF(Deník!$B321=Statistika!$F$64,IF(AND(Deník!$R321&gt;=0,Deník!$R321&lt;=1),"BE",Deník!$R321),""),"")</f>
        <v/>
      </c>
      <c r="Z321" s="13" t="str">
        <f>IF(Deník!$R321&lt;&gt;"",IF(Deník!$B321=Statistika!$F$65,IF(AND(Deník!$R321&gt;=0,Deník!$R321&lt;=1),"BE",Deník!$R321),""),"")</f>
        <v/>
      </c>
      <c r="AA321" s="13" t="str">
        <f>IF(Deník!$R321&lt;&gt;"",IF(Deník!$B321=Statistika!$F$66,IF(AND(Deník!$R321&gt;=0,Deník!$R321&lt;=1),"BE",Deník!$R321),""),"")</f>
        <v/>
      </c>
      <c r="AB321" s="13" t="str">
        <f>IF(Deník!$R321&lt;&gt;"",IF(Deník!$B321=Statistika!$F$67,IF(AND(Deník!$R321&gt;=0,Deník!$R321&lt;=1),"BE",Deník!$R321),""),"")</f>
        <v/>
      </c>
      <c r="AC321" s="13" t="str">
        <f>IF(Deník!$R321&lt;&gt;"",IF(Deník!$B321=Statistika!$F$68,IF(AND(Deník!$R321&gt;=0,Deník!$R321&lt;=1),"BE",Deník!$R321),""),"")</f>
        <v/>
      </c>
      <c r="AD321" s="13" t="str">
        <f>IF(Deník!$R321&lt;&gt;"",IF(Deník!$B321=Statistika!$F$69,IF(AND(Deník!$R321&gt;=0,Deník!$R321&lt;=1),"BE",Deník!$R321),""),"")</f>
        <v/>
      </c>
      <c r="AE321" s="601" t="str">
        <f>IF(Deník!$R321&lt;&gt;"",IF(Deník!$B321=Statistika!$F$70,IF(AND(Deník!$R321&gt;=0,Deník!$R321&lt;=1),"BE",Deník!$R321),""),"")</f>
        <v/>
      </c>
      <c r="AF321" s="90"/>
      <c r="AG321" s="63" t="str">
        <f>IF(Deník!$R321&lt;&gt;"",IF(Deník!$J321="L",IF(AND(Deník!$R321&gt;=0,Deník!$R321&lt;=1),"BE",Deník!$R321),""),"")</f>
        <v/>
      </c>
      <c r="AH321" s="13" t="str">
        <f>IF(Deník!$R321&lt;&gt;"",IF(Deník!$J321="S",IF(AND(Deník!$R321&gt;=0,Deník!$R321&lt;=1),"BE",Deník!$R321),""),"")</f>
        <v/>
      </c>
      <c r="AI321" s="95"/>
      <c r="AJ321" s="71" t="str">
        <f>IF(Deník!N322&lt;&gt;"",Deník!N322*-1,"")</f>
        <v/>
      </c>
      <c r="AK321" s="88"/>
      <c r="AL321" s="63" t="str">
        <f>IF(WEEKDAY(Deník!$C321,2)=1,IF(AND(Deník!$R321&gt;=0,Deník!$R321&lt;=1),"BE",Deník!$R321),"")</f>
        <v/>
      </c>
      <c r="AM321" s="13" t="str">
        <f>IF(WEEKDAY(Deník!$C321,2)=2,IF(AND(Deník!$R321&gt;=0,Deník!$R321&lt;=1),"BE",Deník!$R321),"")</f>
        <v/>
      </c>
      <c r="AN321" s="13" t="str">
        <f>IF(WEEKDAY(Deník!$C321,2)=3,IF(AND(Deník!$R321&gt;=0,Deník!$R321&lt;=1),"BE",Deník!$R321),"")</f>
        <v/>
      </c>
      <c r="AO321" s="13" t="str">
        <f>IF(WEEKDAY(Deník!$C321,2)=4,IF(AND(Deník!$R321&gt;=0,Deník!$R321&lt;=1),"BE",Deník!$R321),"")</f>
        <v/>
      </c>
      <c r="AP321" s="60" t="str">
        <f>IF(WEEKDAY(Deník!$C321,2)=5,IF(AND(Deník!$R321&gt;=0,Deník!$R321&lt;=1),"BE",Deník!$R321),"")</f>
        <v/>
      </c>
      <c r="AQ321" s="99"/>
      <c r="AR321" s="100">
        <f>Deník!D321</f>
        <v>0</v>
      </c>
      <c r="AS321" s="63" t="str">
        <f>IF(Deník!$D321&lt;&gt;"",IF(AND(Deník!$D321&gt;=AS$2,Deník!$D321&lt;=AS$3),IF(AND(Deník!$R321&gt;=0,Deník!$R321&lt;=1),"BE",Deník!$R321),""),"")</f>
        <v/>
      </c>
      <c r="AT321" s="63" t="str">
        <f>IF(Deník!$D321&lt;&gt;"",IF(AND(Deník!$D321&gt;=AT$2,Deník!$D321&lt;=AT$3),IF(AND(Deník!$R321&gt;=0,Deník!$R321&lt;=1),"BE",Deník!$R321),""),"")</f>
        <v/>
      </c>
      <c r="AU321" s="63" t="str">
        <f>IF(Deník!$D321&lt;&gt;"",IF(AND(Deník!$D321&gt;=AU$2,Deník!$D321&lt;=AU$3),IF(AND(Deník!$R321&gt;=0,Deník!$R321&lt;=1),"BE",Deník!$R321),""),"")</f>
        <v/>
      </c>
      <c r="AV321" s="63" t="str">
        <f>IF(Deník!$D321&lt;&gt;"",IF(AND(Deník!$D321&gt;=AV$2,Deník!$D321&lt;=AV$3),IF(AND(Deník!$R321&gt;=0,Deník!$R321&lt;=1),"BE",Deník!$R321),""),"")</f>
        <v/>
      </c>
      <c r="AW321" s="63" t="str">
        <f>IF(Deník!$D321&lt;&gt;"",IF(AND(Deník!$D321&gt;=AW$2,Deník!$D321&lt;=AW$3),IF(AND(Deník!$R321&gt;=0,Deník!$R321&lt;=1),"BE",Deník!$R321),""),"")</f>
        <v/>
      </c>
      <c r="AX321" s="63" t="str">
        <f>IF(Deník!$D321&lt;&gt;"",IF(AND(Deník!$D321&gt;=AX$2,Deník!$D321&lt;=AX$3),IF(AND(Deník!$R321&gt;=0,Deník!$R321&lt;=1),"BE",Deník!$R321),""),"")</f>
        <v/>
      </c>
      <c r="AY321" s="63" t="str">
        <f>IF(Deník!$D321&lt;&gt;"",IF(AND(Deník!$D321&gt;=AY$2,Deník!$D321&lt;=AY$3),IF(AND(Deník!$R321&gt;=0,Deník!$R321&lt;=1),"BE",Deník!$R321),""),"")</f>
        <v/>
      </c>
      <c r="AZ321" s="63" t="str">
        <f>IF(Deník!$D321&lt;&gt;"",IF(AND(Deník!$D321&gt;=AZ$2,Deník!$D321&lt;=AZ$3),IF(AND(Deník!$R321&gt;=0,Deník!$R321&lt;=1),"BE",Deník!$R321),""),"")</f>
        <v/>
      </c>
      <c r="BA321" s="63" t="str">
        <f>IF(Deník!$D321&lt;&gt;"",IF(AND(Deník!$D321&gt;=BA$2,Deník!$D321&lt;=BA$3),IF(AND(Deník!$R321&gt;=0,Deník!$R321&lt;=1),"BE",Deník!$R321),""),"")</f>
        <v/>
      </c>
      <c r="BB321" s="63" t="str">
        <f>IF(Deník!$D321&lt;&gt;"",IF(AND(Deník!$D321&gt;=BB$2,Deník!$D321&lt;=BB$3),IF(AND(Deník!$R321&gt;=0,Deník!$R321&lt;=1),"BE",Deník!$R321),""),"")</f>
        <v/>
      </c>
      <c r="BC321" s="71" t="str">
        <f>IF(Deník!$D321&lt;&gt;"",IF(AND(Deník!$D321&gt;=BC$2,Deník!$D321&lt;=BC$3),IF(AND(Deník!$R321&gt;=0,Deník!$R321&lt;=1),"BE",Deník!$R321),""),"")</f>
        <v/>
      </c>
      <c r="BD321" s="20" t="str">
        <f>IF(Deník!$J322="S",(Deník!$M322-Deník!$K322),IF(Deník!$J322="L",(Deník!$K322-Deník!$M322),""))</f>
        <v/>
      </c>
      <c r="BE321" s="20" t="str">
        <f>IF(Deník!$J322="S",(Deník!$K322-Deník!$O322),IF(Deník!$J322="L",(Deník!$O322-Deník!$K322),""))</f>
        <v/>
      </c>
      <c r="BF321" s="20" t="str">
        <f>IF(Deník!$J322="S",(Deník!$K322-Deník!$L322),IF(Deník!$J322="L",(Deník!$L322-Deník!$K322),""))</f>
        <v/>
      </c>
      <c r="BG321" s="20" t="str">
        <f>IF(Deník!$J322="S",(Deník!$K322-Deník!$S322),IF(Deník!$J322="L",(Deník!$S322-Deník!$K322),""))</f>
        <v/>
      </c>
      <c r="BH321" s="20" t="str">
        <f>IF(Deník!$J322="S",(Deník!$K322-Deník!$U322),IF(Deník!$J322="L",(Deník!$U322-Deník!$K322),""))</f>
        <v/>
      </c>
      <c r="BI321" s="20" t="str">
        <f>IF(Deník!$R321&gt;1,Deník!$R321,"")</f>
        <v/>
      </c>
      <c r="BJ321" s="20" t="str">
        <f>IF(Deník!$R321&lt;0,Deník!$R321,"")</f>
        <v/>
      </c>
      <c r="BK321" s="17"/>
      <c r="BM321" s="233" t="str">
        <f>IF(Deník!$R321&lt;&gt;"",IF(Deník!$Y321=Statistika!$F$78,IF(AND(Deník!$R321&gt;=0,Deník!$R321&lt;=1),"BE",Deník!$R321),""),"")</f>
        <v/>
      </c>
      <c r="BN321" s="233" t="str">
        <f>IF(Deník!$R321&lt;&gt;"",IF(Deník!$Y321=Statistika!$F$79,IF(AND(Deník!$R321&gt;=0,Deník!$R321&lt;=1),"BE",Deník!$R321),""),"")</f>
        <v/>
      </c>
      <c r="BO321" s="233" t="str">
        <f>IF(Deník!$R321&lt;&gt;"",IF(Deník!$Y321=Statistika!$F$80,IF(AND(Deník!$R321&gt;=0,Deník!$R321&lt;=1),"BE",Deník!$R321),""),"")</f>
        <v/>
      </c>
      <c r="BP321" s="233" t="str">
        <f>IF(Deník!$R321&lt;&gt;"",IF(Deník!$Y321=Statistika!$F$81,IF(AND(Deník!$R321&gt;=0,Deník!$R321&lt;=1),"BE",Deník!$R321),""),"")</f>
        <v/>
      </c>
      <c r="BQ321" s="233" t="str">
        <f>IF(Deník!$R321&lt;&gt;"",IF(Deník!$Y321=Statistika!$F$82,IF(AND(Deník!$R321&gt;=0,Deník!$R321&lt;=1),"BE",Deník!$R321),""),"")</f>
        <v/>
      </c>
      <c r="BR321" s="233" t="str">
        <f>IF(Deník!$R321&lt;&gt;"",IF(Deník!$Y321=Statistika!$F$83,IF(AND(Deník!$R321&gt;=0,Deník!$R321&lt;=1),"BE",Deník!$R321),""),"")</f>
        <v/>
      </c>
      <c r="BS321" s="233" t="str">
        <f>IF(Deník!$R321&lt;&gt;"",IF(Deník!$Y321=Statistika!$F$84,IF(AND(Deník!$R321&gt;=0,Deník!$R321&lt;=1),"BE",Deník!$R321),""),"")</f>
        <v/>
      </c>
      <c r="BT321" s="233" t="str">
        <f>IF(Deník!$R321&lt;&gt;"",IF(Deník!$Y321=Statistika!$F$85,IF(AND(Deník!$R321&gt;=0,Deník!$R321&lt;=1),"BE",Deník!$R321),""),"")</f>
        <v/>
      </c>
      <c r="BU321" s="233" t="str">
        <f>IF(Deník!$R321&lt;&gt;"",IF(Deník!$Y321=Statistika!$F$86,IF(AND(Deník!$R321&gt;=0,Deník!$R321&lt;=1),"BE",Deník!$R321),""),"")</f>
        <v/>
      </c>
      <c r="BV321" s="233" t="str">
        <f>IF(Deník!$R321&lt;&gt;"",IF(Deník!$Y321=Statistika!$F$87,IF(AND(Deník!$R321&gt;=0,Deník!$R321&lt;=1),"BE",Deník!$R321),""),"")</f>
        <v/>
      </c>
      <c r="BW321" s="233" t="str">
        <f>IF(Deník!$R321&lt;&gt;"",IF(Deník!$Y321=Statistika!$F$88,IF(AND(Deník!$R321&gt;=0,Deník!$R321&lt;=1),"BE",Deník!$R321),""),"")</f>
        <v/>
      </c>
      <c r="BX321" s="233" t="str">
        <f>IF(Deník!$R321&lt;&gt;"",IF(Deník!$Y321=Statistika!$F$89,IF(AND(Deník!$R321&gt;=0,Deník!$R321&lt;=1),"BE",Deník!$R321),""),"")</f>
        <v/>
      </c>
      <c r="BY321" s="233" t="str">
        <f>IF(Deník!$R321&lt;&gt;"",IF(Deník!$Y321=Statistika!$F$90,IF(AND(Deník!$R321&gt;=0,Deník!$R321&lt;=1),"BE",Deník!$R321),""),"")</f>
        <v/>
      </c>
      <c r="BZ321" s="233" t="str">
        <f>IF(Deník!$R321&lt;&gt;"",IF(Deník!$Y321=Statistika!$F$91,IF(AND(Deník!$R321&gt;=0,Deník!$R321&lt;=1),"BE",Deník!$R321),""),"")</f>
        <v/>
      </c>
      <c r="CA321" s="233"/>
      <c r="CB321" s="233" t="str">
        <f>IF(Deník!$R321&lt;&gt;"",IF(Deník!$AB321="SL",IF(AND(Deník!$R321&gt;=0,Deník!$R321&lt;=1),"BE",Deník!$R321),""),"")</f>
        <v/>
      </c>
      <c r="CC321" s="233" t="str">
        <f>IF(Deník!$R321&lt;&gt;"",IF(Deník!$AB321="BE10",IF(AND(Deník!$R321&gt;=0,Deník!$R321&lt;=1),"BE",Deník!$R321),""),"")</f>
        <v/>
      </c>
      <c r="CD321" s="233" t="str">
        <f>IF(Deník!$R321&lt;&gt;"",IF(Deník!$AB321="BE15",IF(AND(Deník!$R321&gt;=0,Deník!$R321&lt;=1),"BE",Deník!$R321),""),"")</f>
        <v/>
      </c>
      <c r="CE321" s="233" t="str">
        <f>IF(Deník!$R321&lt;&gt;"",IF(Deník!$AB321="BE20",IF(AND(Deník!$R321&gt;=0,Deník!$R321&lt;=1),"BE",Deník!$R321),""),"")</f>
        <v/>
      </c>
      <c r="CF321" s="233" t="str">
        <f>IF(Deník!$R321&lt;&gt;"",IF(Deník!$AB321="TP1",IF(AND(Deník!$R321&gt;=0,Deník!$R321&lt;=1),"BE",Deník!$R321),""),"")</f>
        <v/>
      </c>
      <c r="CG321" s="233" t="str">
        <f>IF(Deník!$R321&lt;&gt;"",IF(Deník!$AB321="TP2",IF(AND(Deník!$R321&gt;=0,Deník!$R321&lt;=1),"BE",Deník!$R321),""),"")</f>
        <v/>
      </c>
      <c r="CH321" s="233" t="str">
        <f>IF(Deník!$R321&lt;&gt;"",IF(Deník!$AB321="TP3",IF(AND(Deník!$R321&gt;=0,Deník!$R321&lt;=1),"BE",Deník!$R321),""),"")</f>
        <v/>
      </c>
      <c r="CI321" s="233" t="str">
        <f>IF(Deník!$R321&lt;&gt;"",IF(Deník!$AB321="Trailing SL",IF(AND(Deník!$R321&gt;=0,Deník!$R321&lt;=1),"BE",Deník!$R321),""),"")</f>
        <v/>
      </c>
      <c r="CJ321" s="233" t="str">
        <f>IF(Deník!$R321&lt;&gt;"",IF(Deník!$AB321="Manual",IF(AND(Deník!$R321&gt;=0,Deník!$R321&lt;=1),"BE",Deník!$R321),""),"")</f>
        <v/>
      </c>
      <c r="CK321" s="233"/>
      <c r="CL321" s="233" t="str">
        <f>IF(Deník!$R321&lt;0,IF(Deník!$AC321=Statistika!$F$117,Deník!$R321,""),"")</f>
        <v/>
      </c>
      <c r="CM321" s="233" t="str">
        <f>IF(Deník!$R321&lt;0,IF(Deník!$AC321=Statistika!$F$118,Deník!$R321,""),"")</f>
        <v/>
      </c>
      <c r="CN321" s="233" t="str">
        <f>IF(Deník!$R321&lt;0,IF(Deník!$AC321=Statistika!$F$119,Deník!$R321,""),"")</f>
        <v/>
      </c>
      <c r="CO321" s="233" t="str">
        <f>IF(Deník!$R321&lt;0,IF(Deník!$AC321=Statistika!$F$120,Deník!$R321,""),"")</f>
        <v/>
      </c>
      <c r="CP321" s="233" t="str">
        <f>IF(Deník!$R321&lt;0,IF(Deník!$AC321=Statistika!$F$121,Deník!$R321,""),"")</f>
        <v/>
      </c>
      <c r="CQ321" s="233" t="str">
        <f>IF(Deník!$R321&lt;0,IF(Deník!$AC321=Statistika!$F$122,Deník!$R321,""),"")</f>
        <v/>
      </c>
      <c r="CR321" s="233" t="str">
        <f>IF(Deník!$R321&lt;0,IF(Deník!$AC321=Statistika!$F$123,Deník!$R321,""),"")</f>
        <v/>
      </c>
      <c r="CS321" s="233" t="str">
        <f>IF(Deník!$R321&lt;0,IF(Deník!$AC321=Statistika!$F$124,Deník!$R321,""),"")</f>
        <v/>
      </c>
      <c r="CT321" s="233" t="str">
        <f>IF(Deník!$R321&lt;0,IF(Deník!$AC321=Statistika!$F$125,Deník!$R321,""),"")</f>
        <v/>
      </c>
      <c r="CU321" s="233"/>
      <c r="CV321" s="233" t="str">
        <f>IF(Deník!$R321&lt;0,IF(Deník!$AD321=$CV$2,Deník!$R321,""),"")</f>
        <v/>
      </c>
      <c r="CW321" s="233" t="str">
        <f>IF(Deník!$R321&lt;0,IF(Deník!$AD321=$CW$2,Deník!$R321,""),"")</f>
        <v/>
      </c>
      <c r="CX321" s="233" t="str">
        <f>IF(Deník!$R321&lt;0,IF(Deník!$AD321=$CX$2,Deník!$R321,""),"")</f>
        <v/>
      </c>
      <c r="CY321" s="233" t="str">
        <f>IF(Deník!$R321&lt;0,IF(Deník!$AD321=$CY$2,Deník!$R321,""),"")</f>
        <v/>
      </c>
      <c r="CZ321" s="233" t="str">
        <f>IF(Deník!$R321&lt;0,IF(Deník!$AD321=$CZ$2,Deník!$R321,""),"")</f>
        <v/>
      </c>
      <c r="DL321" s="221">
        <f t="shared" si="14"/>
        <v>93847.029999999984</v>
      </c>
      <c r="DM321" s="220">
        <f t="shared" si="13"/>
        <v>-6.1529700000000132E-2</v>
      </c>
      <c r="DO321" s="50">
        <f>Deník!W322</f>
        <v>0</v>
      </c>
      <c r="DP321" s="102" t="str">
        <f>IF(AND(Deník!W322&gt;0),1,"")</f>
        <v/>
      </c>
      <c r="DQ321" s="102">
        <f>IF(AND(Deník!W322&lt;=0),1,"")</f>
        <v>1</v>
      </c>
      <c r="DR321" s="227"/>
      <c r="DS321" s="228"/>
      <c r="DT321" s="85"/>
      <c r="DU321" s="54">
        <f>IF(MONTH(Deník!$C321)=DU$2,Deník!$W321,"")</f>
        <v>0</v>
      </c>
      <c r="DV321" s="222" t="str">
        <f>IF(MONTH(Deník!$C321)=DV$2,Deník!$W321,"")</f>
        <v/>
      </c>
      <c r="DW321" s="222" t="str">
        <f>IF(MONTH(Deník!$C321)=DW$2,Deník!$W321,"")</f>
        <v/>
      </c>
      <c r="DX321" s="222" t="str">
        <f>IF(MONTH(Deník!$C321)=DX$2,Deník!$W321,"")</f>
        <v/>
      </c>
      <c r="DY321" s="222" t="str">
        <f>IF(MONTH(Deník!$C321)=DY$2,Deník!$W321,"")</f>
        <v/>
      </c>
      <c r="DZ321" s="222" t="str">
        <f>IF(MONTH(Deník!$C321)=DZ$2,Deník!$W321,"")</f>
        <v/>
      </c>
      <c r="EA321" s="222" t="str">
        <f>IF(MONTH(Deník!$C321)=EA$2,Deník!$W321,"")</f>
        <v/>
      </c>
      <c r="EB321" s="222" t="str">
        <f>IF(MONTH(Deník!$C321)=EB$2,Deník!$W321,"")</f>
        <v/>
      </c>
      <c r="EC321" s="222" t="str">
        <f>IF(MONTH(Deník!$C321)=EC$2,Deník!$W321,"")</f>
        <v/>
      </c>
      <c r="ED321" s="222" t="str">
        <f>IF(MONTH(Deník!$C321)=ED$2,Deník!$W321,"")</f>
        <v/>
      </c>
      <c r="EE321" s="222" t="str">
        <f>IF(MONTH(Deník!$C321)=EE$2,Deník!$W321,"")</f>
        <v/>
      </c>
      <c r="EF321" s="222" t="str">
        <f>IF(MONTH(Deník!$C321)=EF$2,Deník!$W321,"")</f>
        <v/>
      </c>
      <c r="EI321" s="600" t="str">
        <f>IF(Deník!$W321&lt;&gt;"",IF(Deník!$B321=Statistika!$F$63,Deník!$W321,""),"")</f>
        <v/>
      </c>
      <c r="EJ321" s="13" t="str">
        <f>IF(Deník!$W321&lt;&gt;"",IF(Deník!$B321=Statistika!$F$64,Deník!$W321,""),"")</f>
        <v/>
      </c>
      <c r="EK321" s="13" t="str">
        <f>IF(Deník!$W321&lt;&gt;"",IF(Deník!$B321=Statistika!$F$65,Deník!$W321,""),"")</f>
        <v/>
      </c>
      <c r="EL321" s="13" t="str">
        <f>IF(Deník!$W321&lt;&gt;"",IF(Deník!$B321=Statistika!$F$66,Deník!$W321,""),"")</f>
        <v/>
      </c>
      <c r="EM321" s="13" t="str">
        <f>IF(Deník!$W321&lt;&gt;"",IF(Deník!$B321=Statistika!$F$67,Deník!$W321,""),"")</f>
        <v/>
      </c>
      <c r="EN321" s="13" t="str">
        <f>IF(Deník!$W321&lt;&gt;"",IF(Deník!$B321=Statistika!$F$68,Deník!$W321,""),"")</f>
        <v/>
      </c>
      <c r="EO321" s="13" t="str">
        <f>IF(Deník!$W321&lt;&gt;"",IF(Deník!$B321=Statistika!$F$69,Deník!$W321,""),"")</f>
        <v/>
      </c>
      <c r="EP321" s="601" t="str">
        <f>IF(Deník!$W321&lt;&gt;"",IF(Deník!$B321=Statistika!$F$70,Deník!$W321,""),"")</f>
        <v/>
      </c>
      <c r="EQ321" s="90"/>
      <c r="ER321" s="63" t="str">
        <f>IF(Deník!$W321&lt;&gt;"",IF(Deník!$J321="L",Deník!$W321,""),"")</f>
        <v/>
      </c>
      <c r="ES321" s="13" t="str">
        <f>IF(Deník!$W321&lt;&gt;"",IF(Deník!$J321="S",Deník!$W321,""),"")</f>
        <v/>
      </c>
      <c r="ET321" s="95"/>
      <c r="EU321" s="88"/>
      <c r="EV321" s="63" t="str">
        <f>IF(WEEKDAY(Deník!$C321,2)=1,Deník!$W321,"")</f>
        <v/>
      </c>
      <c r="EW321" s="13" t="str">
        <f>IF(WEEKDAY(Deník!$C321,2)=2,Deník!$W321,"")</f>
        <v/>
      </c>
      <c r="EX321" s="13" t="str">
        <f>IF(WEEKDAY(Deník!$C321,2)=3,Deník!$W321,"")</f>
        <v/>
      </c>
      <c r="EY321" s="13" t="str">
        <f>IF(WEEKDAY(Deník!$C321,2)=4,Deník!$W321,"")</f>
        <v/>
      </c>
      <c r="EZ321" s="60" t="str">
        <f>IF(WEEKDAY(Deník!$C321,2)=5,Deník!$W321,"")</f>
        <v/>
      </c>
      <c r="FA321" s="99"/>
      <c r="FB321" s="100">
        <f>Deník!D321</f>
        <v>0</v>
      </c>
      <c r="FC321" s="63">
        <f>IF($FB321&lt;&gt;"",IF(AND($FB321&gt;=FC$2,$FB321&lt;=FC$3),Deník!$W321,""))</f>
        <v>0</v>
      </c>
      <c r="FD321" s="63" t="str">
        <f>IF($FB321&lt;&gt;"",IF(AND($FB321&gt;=FD$2,$FB321&lt;=FD$3),Deník!$W321,""))</f>
        <v/>
      </c>
      <c r="FE321" s="63" t="str">
        <f>IF($FB321&lt;&gt;"",IF(AND($FB321&gt;=FE$2,$FB321&lt;=FE$3),Deník!$W321,""))</f>
        <v/>
      </c>
      <c r="FF321" s="63" t="str">
        <f>IF($FB321&lt;&gt;"",IF(AND($FB321&gt;=FF$2,$FB321&lt;=FF$3),Deník!$W321,""))</f>
        <v/>
      </c>
      <c r="FG321" s="63" t="str">
        <f>IF($FB321&lt;&gt;"",IF(AND($FB321&gt;=FG$2,$FB321&lt;=FG$3),Deník!$W321,""))</f>
        <v/>
      </c>
      <c r="FH321" s="63" t="str">
        <f>IF($FB321&lt;&gt;"",IF(AND($FB321&gt;=FH$2,$FB321&lt;=FH$3),Deník!$W321,""))</f>
        <v/>
      </c>
      <c r="FI321" s="63" t="str">
        <f>IF($FB321&lt;&gt;"",IF(AND($FB321&gt;=FI$2,$FB321&lt;=FI$3),Deník!$W321,""))</f>
        <v/>
      </c>
      <c r="FJ321" s="63" t="str">
        <f>IF($FB321&lt;&gt;"",IF(AND($FB321&gt;=FJ$2,$FB321&lt;=FJ$3),Deník!$W321,""))</f>
        <v/>
      </c>
      <c r="FK321" s="63" t="str">
        <f>IF($FB321&lt;&gt;"",IF(AND($FB321&gt;=FK$2,$FB321&lt;=FK$3),Deník!$W321,""))</f>
        <v/>
      </c>
      <c r="FL321" s="63" t="str">
        <f>IF($FB321&lt;&gt;"",IF(AND($FB321&gt;=FL$2,$FB321&lt;=FL$3),Deník!$W321,""))</f>
        <v/>
      </c>
      <c r="FM321" s="63" t="str">
        <f>IF($FB321&lt;&gt;"",IF(AND($FB321&gt;=FM$2,$FB321&lt;=FM$3),Deník!$W321,""))</f>
        <v/>
      </c>
      <c r="FN321" s="13"/>
      <c r="FO321" s="20" t="str">
        <f>IF(Deník!$W321&gt;1,Deník!$W321,"")</f>
        <v/>
      </c>
      <c r="FP321" s="20" t="str">
        <f>IF(Deník!$W321&lt;0,Deník!$W321,"")</f>
        <v/>
      </c>
      <c r="FQ321" s="17"/>
      <c r="FS321" s="233"/>
      <c r="FT321" s="233" t="str">
        <f>IF(Deník!$W321&lt;&gt;"",IF(Deník!$Y321=Statistika!$F$78,Deník!$W321,""),"")</f>
        <v/>
      </c>
      <c r="FU321" s="233" t="str">
        <f>IF(Deník!$W321&lt;&gt;"",IF(Deník!$Y321=Statistika!$F$79,Deník!$W321,""),"")</f>
        <v/>
      </c>
      <c r="FV321" s="233" t="str">
        <f>IF(Deník!$W321&lt;&gt;"",IF(Deník!$Y321=Statistika!$F$80,Deník!$W321,""),"")</f>
        <v/>
      </c>
      <c r="FW321" s="233" t="str">
        <f>IF(Deník!$W321&lt;&gt;"",IF(Deník!$Y321=Statistika!$F$81,Deník!$W321,""),"")</f>
        <v/>
      </c>
      <c r="FX321" s="233" t="str">
        <f>IF(Deník!$W321&lt;&gt;"",IF(Deník!$Y321=Statistika!$F$82,Deník!$W321,""),"")</f>
        <v/>
      </c>
      <c r="FY321" s="233" t="str">
        <f>IF(Deník!$W321&lt;&gt;"",IF(Deník!$Y321=Statistika!$F$83,Deník!$W321,""),"")</f>
        <v/>
      </c>
      <c r="FZ321" s="233" t="str">
        <f>IF(Deník!$W321&lt;&gt;"",IF(Deník!$Y321=Statistika!$F$84,Deník!$W321,""),"")</f>
        <v/>
      </c>
      <c r="GA321" s="233" t="str">
        <f>IF(Deník!$W321&lt;&gt;"",IF(Deník!$Y321=Statistika!$F$85,Deník!$W321,""),"")</f>
        <v/>
      </c>
      <c r="GB321" s="233" t="str">
        <f>IF(Deník!$W321&lt;&gt;"",IF(Deník!$Y321=Statistika!$F$86,Deník!$W321,""),"")</f>
        <v/>
      </c>
      <c r="GC321" s="233" t="str">
        <f>IF(Deník!$W321&lt;&gt;"",IF(Deník!$Y321=Statistika!$F$87,Deník!$W321,""),"")</f>
        <v/>
      </c>
      <c r="GD321" s="233" t="str">
        <f>IF(Deník!$W321&lt;&gt;"",IF(Deník!$Y321=Statistika!$F$88,Deník!$W321,""),"")</f>
        <v/>
      </c>
      <c r="GE321" s="233" t="str">
        <f>IF(Deník!$W321&lt;&gt;"",IF(Deník!$Y321=Statistika!$F$89,Deník!$W321,""),"")</f>
        <v/>
      </c>
      <c r="GF321" s="233" t="str">
        <f>IF(Deník!$W321&lt;&gt;"",IF(Deník!$Y321=Statistika!$F$90,Deník!$W321,""),"")</f>
        <v/>
      </c>
      <c r="GG321" s="233" t="str">
        <f>IF(Deník!$W321&lt;&gt;"",IF(Deník!$Y321=Statistika!$F$91,Deník!$W321,""),"")</f>
        <v/>
      </c>
      <c r="GH321" s="233"/>
      <c r="GI321" s="233" t="str">
        <f>IF(Deník!$W321&lt;&gt;"",IF(Deník!$AB321=Statistika!$L$100,Deník!$W321,""),"")</f>
        <v/>
      </c>
      <c r="GJ321" s="233" t="str">
        <f>IF(Deník!$W321&lt;&gt;"",IF(Deník!$AB321=Statistika!$L$101,Deník!$W321,""),"")</f>
        <v/>
      </c>
      <c r="GK321" s="233" t="str">
        <f>IF(Deník!$W321&lt;&gt;"",IF(Deník!$AB321=Statistika!$L$102,Deník!$W321,""),"")</f>
        <v/>
      </c>
      <c r="GL321" s="233" t="str">
        <f>IF(Deník!$W321&lt;&gt;"",IF(Deník!$AB321=Statistika!$L$103,Deník!$W321,""),"")</f>
        <v/>
      </c>
      <c r="GM321" s="233" t="str">
        <f>IF(Deník!$W321&lt;&gt;"",IF(Deník!$AB321=Statistika!$L$104,Deník!$W321,""),"")</f>
        <v/>
      </c>
      <c r="GN321" s="233" t="str">
        <f>IF(Deník!$W321&lt;&gt;"",IF(Deník!$AB321=Statistika!$L$105,Deník!$W321,""),"")</f>
        <v/>
      </c>
      <c r="GO321" s="233" t="str">
        <f>IF(Deník!$W321&lt;&gt;"",IF(Deník!$AB321=Statistika!$L$106,Deník!$W321,""),"")</f>
        <v/>
      </c>
      <c r="GP321" s="233" t="str">
        <f>IF(Deník!$W321&lt;&gt;"",IF(Deník!$AB321=Statistika!$L$107,Deník!$W321,""),"")</f>
        <v/>
      </c>
      <c r="GQ321" s="233" t="str">
        <f>IF(Deník!$W321&lt;&gt;"",IF(Deník!$AB321=Statistika!$L$108,Deník!$W321,""),"")</f>
        <v/>
      </c>
      <c r="GS321" s="233" t="str">
        <f>IF(Deník!$W321&lt;0,IF(Deník!$AC321=Statistika!$F$117,Deník!$W321,""),"")</f>
        <v/>
      </c>
      <c r="GT321" s="233" t="str">
        <f>IF(Deník!$W321&lt;0,IF(Deník!$AC321=Statistika!$F$118,Deník!$W321,""),"")</f>
        <v/>
      </c>
      <c r="GU321" s="233" t="str">
        <f>IF(Deník!$W321&lt;0,IF(Deník!$AC321=Statistika!$F$119,Deník!$W321,""),"")</f>
        <v/>
      </c>
      <c r="GV321" s="233" t="str">
        <f>IF(Deník!$W321&lt;0,IF(Deník!$AC321=Statistika!$F$120,Deník!$W321,""),"")</f>
        <v/>
      </c>
      <c r="GW321" s="233" t="str">
        <f>IF(Deník!$W321&lt;0,IF(Deník!$AC321=Statistika!$F$121,Deník!$W321,""),"")</f>
        <v/>
      </c>
      <c r="GX321" s="233" t="str">
        <f>IF(Deník!$W321&lt;0,IF(Deník!$AC321=Statistika!$F$122,Deník!$W321,""),"")</f>
        <v/>
      </c>
      <c r="GY321" s="233" t="str">
        <f>IF(Deník!$W321&lt;0,IF(Deník!$AC321=Statistika!$F$123,Deník!$W321,""),"")</f>
        <v/>
      </c>
      <c r="GZ321" s="233" t="str">
        <f>IF(Deník!$W321&lt;0,IF(Deník!$AC321=Statistika!$F$124,Deník!$W321,""),"")</f>
        <v/>
      </c>
      <c r="HA321" s="233" t="str">
        <f>IF(Deník!$W321&lt;0,IF(Deník!$AC321=Statistika!$F$125,Deník!$W321,""),"")</f>
        <v/>
      </c>
      <c r="HC321" s="233" t="str">
        <f>IF(Deník!$W321&lt;0,IF(Deník!$AD321=Statistika!$F$133,Deník!$W321,""),"")</f>
        <v/>
      </c>
      <c r="HD321" s="233" t="str">
        <f>IF(Deník!$W321&lt;0,IF(Deník!$AD321=Statistika!$F$134,Deník!$W321,""),"")</f>
        <v/>
      </c>
      <c r="HE321" s="233" t="str">
        <f>IF(Deník!$W321&lt;0,IF(Deník!$AD321=Statistika!$F$135,Deník!$W321,""),"")</f>
        <v/>
      </c>
      <c r="HF321" s="233" t="str">
        <f>IF(Deník!$W321&lt;0,IF(Deník!$AD321=Statistika!$F$136,Deník!$W321,""),"")</f>
        <v/>
      </c>
      <c r="HG321" s="233" t="str">
        <f>IF(Deník!$W321&lt;0,IF(Deník!$AD321=Statistika!$F$137,Deník!$W321,""),"")</f>
        <v/>
      </c>
      <c r="ID321" s="8">
        <f>Tabulka4[[#This Row],[Sloupec3]]</f>
        <v>0</v>
      </c>
      <c r="IE321" s="17" t="str">
        <f>IF(AND([1]Deník!$C321&gt;='[1]Měsíční shrnutí'!$D$1,[1]Deník!$C321&lt;='[1]Měsíční shrnutí'!$F$1),[1]Deník!$X321,"")</f>
        <v/>
      </c>
    </row>
    <row r="322" spans="1:239">
      <c r="A322" s="8">
        <f>Deník!C323</f>
        <v>0</v>
      </c>
      <c r="B322" s="50" t="str">
        <f>Deník!R323</f>
        <v/>
      </c>
      <c r="C322" s="102" t="str">
        <f>IF(AND(Deník!R323&gt;1,Deník!R323&lt;&gt;""),1,"")</f>
        <v/>
      </c>
      <c r="D322" s="102" t="str">
        <f>IF(AND(Deník!R323&lt;=0,Deník!R323&lt;&gt;""),1,"")</f>
        <v/>
      </c>
      <c r="E322" s="103" t="str">
        <f>IF(AND(Deník!R323&gt;=0,Deník!R323&lt;=1),1,"")</f>
        <v/>
      </c>
      <c r="F322" s="79" t="str">
        <f>IF(Deník!R323&lt;&gt;"",Deník!R323+F321,"")</f>
        <v/>
      </c>
      <c r="G322" s="85"/>
      <c r="H322" s="54" t="str">
        <f>IF(MONTH(Deník!$C322)=H$2,IF(AND(Deník!$R322&gt;=0,Deník!$R322&lt;=1),"BE",Deník!$R322),"")</f>
        <v/>
      </c>
      <c r="I322" s="11" t="str">
        <f>IF(MONTH(Deník!$C322)=I$2,IF(AND(Deník!$R322&gt;=0,Deník!$R322&lt;=1),"BE",Deník!$R322),"")</f>
        <v/>
      </c>
      <c r="J322" s="11" t="str">
        <f>IF(MONTH(Deník!$C322)=J$2,IF(AND(Deník!$R322&gt;=0,Deník!$R322&lt;=1),"BE",Deník!$R322),"")</f>
        <v/>
      </c>
      <c r="K322" s="11" t="str">
        <f>IF(MONTH(Deník!$C322)=K$2,IF(AND(Deník!$R322&gt;=0,Deník!$R322&lt;=1),"BE",Deník!$R322),"")</f>
        <v/>
      </c>
      <c r="L322" s="11" t="str">
        <f>IF(MONTH(Deník!$C322)=L$2,IF(AND(Deník!$R322&gt;=0,Deník!$R322&lt;=1),"BE",Deník!$R322),"")</f>
        <v/>
      </c>
      <c r="M322" s="11" t="str">
        <f>IF(MONTH(Deník!$C322)=M$2,IF(AND(Deník!$R322&gt;=0,Deník!$R322&lt;=1),"BE",Deník!$R322),"")</f>
        <v/>
      </c>
      <c r="N322" s="11" t="str">
        <f>IF(MONTH(Deník!$C322)=N$2,IF(AND(Deník!$R322&gt;=0,Deník!$R322&lt;=1),"BE",Deník!$R322),"")</f>
        <v/>
      </c>
      <c r="O322" s="11" t="str">
        <f>IF(MONTH(Deník!$C322)=O$2,IF(AND(Deník!$R322&gt;=0,Deník!$R322&lt;=1),"BE",Deník!$R322),"")</f>
        <v/>
      </c>
      <c r="P322" s="11" t="str">
        <f>IF(MONTH(Deník!$C322)=P$2,IF(AND(Deník!$R322&gt;=0,Deník!$R322&lt;=1),"BE",Deník!$R322),"")</f>
        <v/>
      </c>
      <c r="Q322" s="11" t="str">
        <f>IF(MONTH(Deník!$C322)=Q$2,IF(AND(Deník!$R322&gt;=0,Deník!$R322&lt;=1),"BE",Deník!$R322),"")</f>
        <v/>
      </c>
      <c r="R322" s="11" t="str">
        <f>IF(MONTH(Deník!$C322)=R$2,IF(AND(Deník!$R322&gt;=0,Deník!$R322&lt;=1),"BE",Deník!$R322),"")</f>
        <v/>
      </c>
      <c r="S322" s="57" t="str">
        <f>IF(MONTH(Deník!$C322)=S$2,IF(AND(Deník!$R322&gt;=0,Deník!$R322&lt;=1),"BE",Deník!$R322),"")</f>
        <v/>
      </c>
      <c r="U322" s="12"/>
      <c r="V322" s="12"/>
      <c r="X322" s="600" t="str">
        <f>IF(Deník!$R322&lt;&gt;"",IF(Deník!$B322=Statistika!$F$63,IF(AND(Deník!$R322&gt;=0,Deník!$R322&lt;=1),"BE",Deník!$R322),""),"")</f>
        <v/>
      </c>
      <c r="Y322" s="13" t="str">
        <f>IF(Deník!$R322&lt;&gt;"",IF(Deník!$B322=Statistika!$F$64,IF(AND(Deník!$R322&gt;=0,Deník!$R322&lt;=1),"BE",Deník!$R322),""),"")</f>
        <v/>
      </c>
      <c r="Z322" s="13" t="str">
        <f>IF(Deník!$R322&lt;&gt;"",IF(Deník!$B322=Statistika!$F$65,IF(AND(Deník!$R322&gt;=0,Deník!$R322&lt;=1),"BE",Deník!$R322),""),"")</f>
        <v/>
      </c>
      <c r="AA322" s="13" t="str">
        <f>IF(Deník!$R322&lt;&gt;"",IF(Deník!$B322=Statistika!$F$66,IF(AND(Deník!$R322&gt;=0,Deník!$R322&lt;=1),"BE",Deník!$R322),""),"")</f>
        <v/>
      </c>
      <c r="AB322" s="13" t="str">
        <f>IF(Deník!$R322&lt;&gt;"",IF(Deník!$B322=Statistika!$F$67,IF(AND(Deník!$R322&gt;=0,Deník!$R322&lt;=1),"BE",Deník!$R322),""),"")</f>
        <v/>
      </c>
      <c r="AC322" s="13" t="str">
        <f>IF(Deník!$R322&lt;&gt;"",IF(Deník!$B322=Statistika!$F$68,IF(AND(Deník!$R322&gt;=0,Deník!$R322&lt;=1),"BE",Deník!$R322),""),"")</f>
        <v/>
      </c>
      <c r="AD322" s="13" t="str">
        <f>IF(Deník!$R322&lt;&gt;"",IF(Deník!$B322=Statistika!$F$69,IF(AND(Deník!$R322&gt;=0,Deník!$R322&lt;=1),"BE",Deník!$R322),""),"")</f>
        <v/>
      </c>
      <c r="AE322" s="601" t="str">
        <f>IF(Deník!$R322&lt;&gt;"",IF(Deník!$B322=Statistika!$F$70,IF(AND(Deník!$R322&gt;=0,Deník!$R322&lt;=1),"BE",Deník!$R322),""),"")</f>
        <v/>
      </c>
      <c r="AF322" s="90"/>
      <c r="AG322" s="63" t="str">
        <f>IF(Deník!$R322&lt;&gt;"",IF(Deník!$J322="L",IF(AND(Deník!$R322&gt;=0,Deník!$R322&lt;=1),"BE",Deník!$R322),""),"")</f>
        <v/>
      </c>
      <c r="AH322" s="13" t="str">
        <f>IF(Deník!$R322&lt;&gt;"",IF(Deník!$J322="S",IF(AND(Deník!$R322&gt;=0,Deník!$R322&lt;=1),"BE",Deník!$R322),""),"")</f>
        <v/>
      </c>
      <c r="AI322" s="95"/>
      <c r="AJ322" s="71" t="str">
        <f>IF(Deník!N323&lt;&gt;"",Deník!N323*-1,"")</f>
        <v/>
      </c>
      <c r="AK322" s="88"/>
      <c r="AL322" s="63" t="str">
        <f>IF(WEEKDAY(Deník!$C322,2)=1,IF(AND(Deník!$R322&gt;=0,Deník!$R322&lt;=1),"BE",Deník!$R322),"")</f>
        <v/>
      </c>
      <c r="AM322" s="13" t="str">
        <f>IF(WEEKDAY(Deník!$C322,2)=2,IF(AND(Deník!$R322&gt;=0,Deník!$R322&lt;=1),"BE",Deník!$R322),"")</f>
        <v/>
      </c>
      <c r="AN322" s="13" t="str">
        <f>IF(WEEKDAY(Deník!$C322,2)=3,IF(AND(Deník!$R322&gt;=0,Deník!$R322&lt;=1),"BE",Deník!$R322),"")</f>
        <v/>
      </c>
      <c r="AO322" s="13" t="str">
        <f>IF(WEEKDAY(Deník!$C322,2)=4,IF(AND(Deník!$R322&gt;=0,Deník!$R322&lt;=1),"BE",Deník!$R322),"")</f>
        <v/>
      </c>
      <c r="AP322" s="60" t="str">
        <f>IF(WEEKDAY(Deník!$C322,2)=5,IF(AND(Deník!$R322&gt;=0,Deník!$R322&lt;=1),"BE",Deník!$R322),"")</f>
        <v/>
      </c>
      <c r="AQ322" s="99"/>
      <c r="AR322" s="100">
        <f>Deník!D322</f>
        <v>0</v>
      </c>
      <c r="AS322" s="63" t="str">
        <f>IF(Deník!$D322&lt;&gt;"",IF(AND(Deník!$D322&gt;=AS$2,Deník!$D322&lt;=AS$3),IF(AND(Deník!$R322&gt;=0,Deník!$R322&lt;=1),"BE",Deník!$R322),""),"")</f>
        <v/>
      </c>
      <c r="AT322" s="63" t="str">
        <f>IF(Deník!$D322&lt;&gt;"",IF(AND(Deník!$D322&gt;=AT$2,Deník!$D322&lt;=AT$3),IF(AND(Deník!$R322&gt;=0,Deník!$R322&lt;=1),"BE",Deník!$R322),""),"")</f>
        <v/>
      </c>
      <c r="AU322" s="63" t="str">
        <f>IF(Deník!$D322&lt;&gt;"",IF(AND(Deník!$D322&gt;=AU$2,Deník!$D322&lt;=AU$3),IF(AND(Deník!$R322&gt;=0,Deník!$R322&lt;=1),"BE",Deník!$R322),""),"")</f>
        <v/>
      </c>
      <c r="AV322" s="63" t="str">
        <f>IF(Deník!$D322&lt;&gt;"",IF(AND(Deník!$D322&gt;=AV$2,Deník!$D322&lt;=AV$3),IF(AND(Deník!$R322&gt;=0,Deník!$R322&lt;=1),"BE",Deník!$R322),""),"")</f>
        <v/>
      </c>
      <c r="AW322" s="63" t="str">
        <f>IF(Deník!$D322&lt;&gt;"",IF(AND(Deník!$D322&gt;=AW$2,Deník!$D322&lt;=AW$3),IF(AND(Deník!$R322&gt;=0,Deník!$R322&lt;=1),"BE",Deník!$R322),""),"")</f>
        <v/>
      </c>
      <c r="AX322" s="63" t="str">
        <f>IF(Deník!$D322&lt;&gt;"",IF(AND(Deník!$D322&gt;=AX$2,Deník!$D322&lt;=AX$3),IF(AND(Deník!$R322&gt;=0,Deník!$R322&lt;=1),"BE",Deník!$R322),""),"")</f>
        <v/>
      </c>
      <c r="AY322" s="63" t="str">
        <f>IF(Deník!$D322&lt;&gt;"",IF(AND(Deník!$D322&gt;=AY$2,Deník!$D322&lt;=AY$3),IF(AND(Deník!$R322&gt;=0,Deník!$R322&lt;=1),"BE",Deník!$R322),""),"")</f>
        <v/>
      </c>
      <c r="AZ322" s="63" t="str">
        <f>IF(Deník!$D322&lt;&gt;"",IF(AND(Deník!$D322&gt;=AZ$2,Deník!$D322&lt;=AZ$3),IF(AND(Deník!$R322&gt;=0,Deník!$R322&lt;=1),"BE",Deník!$R322),""),"")</f>
        <v/>
      </c>
      <c r="BA322" s="63" t="str">
        <f>IF(Deník!$D322&lt;&gt;"",IF(AND(Deník!$D322&gt;=BA$2,Deník!$D322&lt;=BA$3),IF(AND(Deník!$R322&gt;=0,Deník!$R322&lt;=1),"BE",Deník!$R322),""),"")</f>
        <v/>
      </c>
      <c r="BB322" s="63" t="str">
        <f>IF(Deník!$D322&lt;&gt;"",IF(AND(Deník!$D322&gt;=BB$2,Deník!$D322&lt;=BB$3),IF(AND(Deník!$R322&gt;=0,Deník!$R322&lt;=1),"BE",Deník!$R322),""),"")</f>
        <v/>
      </c>
      <c r="BC322" s="71" t="str">
        <f>IF(Deník!$D322&lt;&gt;"",IF(AND(Deník!$D322&gt;=BC$2,Deník!$D322&lt;=BC$3),IF(AND(Deník!$R322&gt;=0,Deník!$R322&lt;=1),"BE",Deník!$R322),""),"")</f>
        <v/>
      </c>
      <c r="BD322" s="20" t="str">
        <f>IF(Deník!$J323="S",(Deník!$M323-Deník!$K323),IF(Deník!$J323="L",(Deník!$K323-Deník!$M323),""))</f>
        <v/>
      </c>
      <c r="BE322" s="20" t="str">
        <f>IF(Deník!$J323="S",(Deník!$K323-Deník!$O323),IF(Deník!$J323="L",(Deník!$O323-Deník!$K323),""))</f>
        <v/>
      </c>
      <c r="BF322" s="20" t="str">
        <f>IF(Deník!$J323="S",(Deník!$K323-Deník!$L323),IF(Deník!$J323="L",(Deník!$L323-Deník!$K323),""))</f>
        <v/>
      </c>
      <c r="BG322" s="20" t="str">
        <f>IF(Deník!$J323="S",(Deník!$K323-Deník!$S323),IF(Deník!$J323="L",(Deník!$S323-Deník!$K323),""))</f>
        <v/>
      </c>
      <c r="BH322" s="20" t="str">
        <f>IF(Deník!$J323="S",(Deník!$K323-Deník!$U323),IF(Deník!$J323="L",(Deník!$U323-Deník!$K323),""))</f>
        <v/>
      </c>
      <c r="BI322" s="20" t="str">
        <f>IF(Deník!$R322&gt;1,Deník!$R322,"")</f>
        <v/>
      </c>
      <c r="BJ322" s="20" t="str">
        <f>IF(Deník!$R322&lt;0,Deník!$R322,"")</f>
        <v/>
      </c>
      <c r="BK322" s="17"/>
      <c r="BM322" s="233" t="str">
        <f>IF(Deník!$R322&lt;&gt;"",IF(Deník!$Y322=Statistika!$F$78,IF(AND(Deník!$R322&gt;=0,Deník!$R322&lt;=1),"BE",Deník!$R322),""),"")</f>
        <v/>
      </c>
      <c r="BN322" s="233" t="str">
        <f>IF(Deník!$R322&lt;&gt;"",IF(Deník!$Y322=Statistika!$F$79,IF(AND(Deník!$R322&gt;=0,Deník!$R322&lt;=1),"BE",Deník!$R322),""),"")</f>
        <v/>
      </c>
      <c r="BO322" s="233" t="str">
        <f>IF(Deník!$R322&lt;&gt;"",IF(Deník!$Y322=Statistika!$F$80,IF(AND(Deník!$R322&gt;=0,Deník!$R322&lt;=1),"BE",Deník!$R322),""),"")</f>
        <v/>
      </c>
      <c r="BP322" s="233" t="str">
        <f>IF(Deník!$R322&lt;&gt;"",IF(Deník!$Y322=Statistika!$F$81,IF(AND(Deník!$R322&gt;=0,Deník!$R322&lt;=1),"BE",Deník!$R322),""),"")</f>
        <v/>
      </c>
      <c r="BQ322" s="233" t="str">
        <f>IF(Deník!$R322&lt;&gt;"",IF(Deník!$Y322=Statistika!$F$82,IF(AND(Deník!$R322&gt;=0,Deník!$R322&lt;=1),"BE",Deník!$R322),""),"")</f>
        <v/>
      </c>
      <c r="BR322" s="233" t="str">
        <f>IF(Deník!$R322&lt;&gt;"",IF(Deník!$Y322=Statistika!$F$83,IF(AND(Deník!$R322&gt;=0,Deník!$R322&lt;=1),"BE",Deník!$R322),""),"")</f>
        <v/>
      </c>
      <c r="BS322" s="233" t="str">
        <f>IF(Deník!$R322&lt;&gt;"",IF(Deník!$Y322=Statistika!$F$84,IF(AND(Deník!$R322&gt;=0,Deník!$R322&lt;=1),"BE",Deník!$R322),""),"")</f>
        <v/>
      </c>
      <c r="BT322" s="233" t="str">
        <f>IF(Deník!$R322&lt;&gt;"",IF(Deník!$Y322=Statistika!$F$85,IF(AND(Deník!$R322&gt;=0,Deník!$R322&lt;=1),"BE",Deník!$R322),""),"")</f>
        <v/>
      </c>
      <c r="BU322" s="233" t="str">
        <f>IF(Deník!$R322&lt;&gt;"",IF(Deník!$Y322=Statistika!$F$86,IF(AND(Deník!$R322&gt;=0,Deník!$R322&lt;=1),"BE",Deník!$R322),""),"")</f>
        <v/>
      </c>
      <c r="BV322" s="233" t="str">
        <f>IF(Deník!$R322&lt;&gt;"",IF(Deník!$Y322=Statistika!$F$87,IF(AND(Deník!$R322&gt;=0,Deník!$R322&lt;=1),"BE",Deník!$R322),""),"")</f>
        <v/>
      </c>
      <c r="BW322" s="233" t="str">
        <f>IF(Deník!$R322&lt;&gt;"",IF(Deník!$Y322=Statistika!$F$88,IF(AND(Deník!$R322&gt;=0,Deník!$R322&lt;=1),"BE",Deník!$R322),""),"")</f>
        <v/>
      </c>
      <c r="BX322" s="233" t="str">
        <f>IF(Deník!$R322&lt;&gt;"",IF(Deník!$Y322=Statistika!$F$89,IF(AND(Deník!$R322&gt;=0,Deník!$R322&lt;=1),"BE",Deník!$R322),""),"")</f>
        <v/>
      </c>
      <c r="BY322" s="233" t="str">
        <f>IF(Deník!$R322&lt;&gt;"",IF(Deník!$Y322=Statistika!$F$90,IF(AND(Deník!$R322&gt;=0,Deník!$R322&lt;=1),"BE",Deník!$R322),""),"")</f>
        <v/>
      </c>
      <c r="BZ322" s="233" t="str">
        <f>IF(Deník!$R322&lt;&gt;"",IF(Deník!$Y322=Statistika!$F$91,IF(AND(Deník!$R322&gt;=0,Deník!$R322&lt;=1),"BE",Deník!$R322),""),"")</f>
        <v/>
      </c>
      <c r="CA322" s="233"/>
      <c r="CB322" s="233" t="str">
        <f>IF(Deník!$R322&lt;&gt;"",IF(Deník!$AB322="SL",IF(AND(Deník!$R322&gt;=0,Deník!$R322&lt;=1),"BE",Deník!$R322),""),"")</f>
        <v/>
      </c>
      <c r="CC322" s="233" t="str">
        <f>IF(Deník!$R322&lt;&gt;"",IF(Deník!$AB322="BE10",IF(AND(Deník!$R322&gt;=0,Deník!$R322&lt;=1),"BE",Deník!$R322),""),"")</f>
        <v/>
      </c>
      <c r="CD322" s="233" t="str">
        <f>IF(Deník!$R322&lt;&gt;"",IF(Deník!$AB322="BE15",IF(AND(Deník!$R322&gt;=0,Deník!$R322&lt;=1),"BE",Deník!$R322),""),"")</f>
        <v/>
      </c>
      <c r="CE322" s="233" t="str">
        <f>IF(Deník!$R322&lt;&gt;"",IF(Deník!$AB322="BE20",IF(AND(Deník!$R322&gt;=0,Deník!$R322&lt;=1),"BE",Deník!$R322),""),"")</f>
        <v/>
      </c>
      <c r="CF322" s="233" t="str">
        <f>IF(Deník!$R322&lt;&gt;"",IF(Deník!$AB322="TP1",IF(AND(Deník!$R322&gt;=0,Deník!$R322&lt;=1),"BE",Deník!$R322),""),"")</f>
        <v/>
      </c>
      <c r="CG322" s="233" t="str">
        <f>IF(Deník!$R322&lt;&gt;"",IF(Deník!$AB322="TP2",IF(AND(Deník!$R322&gt;=0,Deník!$R322&lt;=1),"BE",Deník!$R322),""),"")</f>
        <v/>
      </c>
      <c r="CH322" s="233" t="str">
        <f>IF(Deník!$R322&lt;&gt;"",IF(Deník!$AB322="TP3",IF(AND(Deník!$R322&gt;=0,Deník!$R322&lt;=1),"BE",Deník!$R322),""),"")</f>
        <v/>
      </c>
      <c r="CI322" s="233" t="str">
        <f>IF(Deník!$R322&lt;&gt;"",IF(Deník!$AB322="Trailing SL",IF(AND(Deník!$R322&gt;=0,Deník!$R322&lt;=1),"BE",Deník!$R322),""),"")</f>
        <v/>
      </c>
      <c r="CJ322" s="233" t="str">
        <f>IF(Deník!$R322&lt;&gt;"",IF(Deník!$AB322="Manual",IF(AND(Deník!$R322&gt;=0,Deník!$R322&lt;=1),"BE",Deník!$R322),""),"")</f>
        <v/>
      </c>
      <c r="CK322" s="233"/>
      <c r="CL322" s="233" t="str">
        <f>IF(Deník!$R322&lt;0,IF(Deník!$AC322=Statistika!$F$117,Deník!$R322,""),"")</f>
        <v/>
      </c>
      <c r="CM322" s="233" t="str">
        <f>IF(Deník!$R322&lt;0,IF(Deník!$AC322=Statistika!$F$118,Deník!$R322,""),"")</f>
        <v/>
      </c>
      <c r="CN322" s="233" t="str">
        <f>IF(Deník!$R322&lt;0,IF(Deník!$AC322=Statistika!$F$119,Deník!$R322,""),"")</f>
        <v/>
      </c>
      <c r="CO322" s="233" t="str">
        <f>IF(Deník!$R322&lt;0,IF(Deník!$AC322=Statistika!$F$120,Deník!$R322,""),"")</f>
        <v/>
      </c>
      <c r="CP322" s="233" t="str">
        <f>IF(Deník!$R322&lt;0,IF(Deník!$AC322=Statistika!$F$121,Deník!$R322,""),"")</f>
        <v/>
      </c>
      <c r="CQ322" s="233" t="str">
        <f>IF(Deník!$R322&lt;0,IF(Deník!$AC322=Statistika!$F$122,Deník!$R322,""),"")</f>
        <v/>
      </c>
      <c r="CR322" s="233" t="str">
        <f>IF(Deník!$R322&lt;0,IF(Deník!$AC322=Statistika!$F$123,Deník!$R322,""),"")</f>
        <v/>
      </c>
      <c r="CS322" s="233" t="str">
        <f>IF(Deník!$R322&lt;0,IF(Deník!$AC322=Statistika!$F$124,Deník!$R322,""),"")</f>
        <v/>
      </c>
      <c r="CT322" s="233" t="str">
        <f>IF(Deník!$R322&lt;0,IF(Deník!$AC322=Statistika!$F$125,Deník!$R322,""),"")</f>
        <v/>
      </c>
      <c r="CU322" s="233"/>
      <c r="CV322" s="233" t="str">
        <f>IF(Deník!$R322&lt;0,IF(Deník!$AD322=$CV$2,Deník!$R322,""),"")</f>
        <v/>
      </c>
      <c r="CW322" s="233" t="str">
        <f>IF(Deník!$R322&lt;0,IF(Deník!$AD322=$CW$2,Deník!$R322,""),"")</f>
        <v/>
      </c>
      <c r="CX322" s="233" t="str">
        <f>IF(Deník!$R322&lt;0,IF(Deník!$AD322=$CX$2,Deník!$R322,""),"")</f>
        <v/>
      </c>
      <c r="CY322" s="233" t="str">
        <f>IF(Deník!$R322&lt;0,IF(Deník!$AD322=$CY$2,Deník!$R322,""),"")</f>
        <v/>
      </c>
      <c r="CZ322" s="233" t="str">
        <f>IF(Deník!$R322&lt;0,IF(Deník!$AD322=$CZ$2,Deník!$R322,""),"")</f>
        <v/>
      </c>
      <c r="DL322" s="221">
        <f t="shared" si="14"/>
        <v>93847.029999999984</v>
      </c>
      <c r="DM322" s="220">
        <f t="shared" si="13"/>
        <v>-6.1529700000000132E-2</v>
      </c>
      <c r="DO322" s="50">
        <f>Deník!W323</f>
        <v>0</v>
      </c>
      <c r="DP322" s="102" t="str">
        <f>IF(AND(Deník!W323&gt;0),1,"")</f>
        <v/>
      </c>
      <c r="DQ322" s="102">
        <f>IF(AND(Deník!W323&lt;=0),1,"")</f>
        <v>1</v>
      </c>
      <c r="DR322" s="227"/>
      <c r="DS322" s="228"/>
      <c r="DT322" s="85"/>
      <c r="DU322" s="54">
        <f>IF(MONTH(Deník!$C322)=DU$2,Deník!$W322,"")</f>
        <v>0</v>
      </c>
      <c r="DV322" s="222" t="str">
        <f>IF(MONTH(Deník!$C322)=DV$2,Deník!$W322,"")</f>
        <v/>
      </c>
      <c r="DW322" s="222" t="str">
        <f>IF(MONTH(Deník!$C322)=DW$2,Deník!$W322,"")</f>
        <v/>
      </c>
      <c r="DX322" s="222" t="str">
        <f>IF(MONTH(Deník!$C322)=DX$2,Deník!$W322,"")</f>
        <v/>
      </c>
      <c r="DY322" s="222" t="str">
        <f>IF(MONTH(Deník!$C322)=DY$2,Deník!$W322,"")</f>
        <v/>
      </c>
      <c r="DZ322" s="222" t="str">
        <f>IF(MONTH(Deník!$C322)=DZ$2,Deník!$W322,"")</f>
        <v/>
      </c>
      <c r="EA322" s="222" t="str">
        <f>IF(MONTH(Deník!$C322)=EA$2,Deník!$W322,"")</f>
        <v/>
      </c>
      <c r="EB322" s="222" t="str">
        <f>IF(MONTH(Deník!$C322)=EB$2,Deník!$W322,"")</f>
        <v/>
      </c>
      <c r="EC322" s="222" t="str">
        <f>IF(MONTH(Deník!$C322)=EC$2,Deník!$W322,"")</f>
        <v/>
      </c>
      <c r="ED322" s="222" t="str">
        <f>IF(MONTH(Deník!$C322)=ED$2,Deník!$W322,"")</f>
        <v/>
      </c>
      <c r="EE322" s="222" t="str">
        <f>IF(MONTH(Deník!$C322)=EE$2,Deník!$W322,"")</f>
        <v/>
      </c>
      <c r="EF322" s="222" t="str">
        <f>IF(MONTH(Deník!$C322)=EF$2,Deník!$W322,"")</f>
        <v/>
      </c>
      <c r="EI322" s="600" t="str">
        <f>IF(Deník!$W322&lt;&gt;"",IF(Deník!$B322=Statistika!$F$63,Deník!$W322,""),"")</f>
        <v/>
      </c>
      <c r="EJ322" s="13" t="str">
        <f>IF(Deník!$W322&lt;&gt;"",IF(Deník!$B322=Statistika!$F$64,Deník!$W322,""),"")</f>
        <v/>
      </c>
      <c r="EK322" s="13" t="str">
        <f>IF(Deník!$W322&lt;&gt;"",IF(Deník!$B322=Statistika!$F$65,Deník!$W322,""),"")</f>
        <v/>
      </c>
      <c r="EL322" s="13" t="str">
        <f>IF(Deník!$W322&lt;&gt;"",IF(Deník!$B322=Statistika!$F$66,Deník!$W322,""),"")</f>
        <v/>
      </c>
      <c r="EM322" s="13" t="str">
        <f>IF(Deník!$W322&lt;&gt;"",IF(Deník!$B322=Statistika!$F$67,Deník!$W322,""),"")</f>
        <v/>
      </c>
      <c r="EN322" s="13" t="str">
        <f>IF(Deník!$W322&lt;&gt;"",IF(Deník!$B322=Statistika!$F$68,Deník!$W322,""),"")</f>
        <v/>
      </c>
      <c r="EO322" s="13" t="str">
        <f>IF(Deník!$W322&lt;&gt;"",IF(Deník!$B322=Statistika!$F$69,Deník!$W322,""),"")</f>
        <v/>
      </c>
      <c r="EP322" s="601" t="str">
        <f>IF(Deník!$W322&lt;&gt;"",IF(Deník!$B322=Statistika!$F$70,Deník!$W322,""),"")</f>
        <v/>
      </c>
      <c r="EQ322" s="90"/>
      <c r="ER322" s="63" t="str">
        <f>IF(Deník!$W322&lt;&gt;"",IF(Deník!$J322="L",Deník!$W322,""),"")</f>
        <v/>
      </c>
      <c r="ES322" s="13" t="str">
        <f>IF(Deník!$W322&lt;&gt;"",IF(Deník!$J322="S",Deník!$W322,""),"")</f>
        <v/>
      </c>
      <c r="ET322" s="95"/>
      <c r="EU322" s="88"/>
      <c r="EV322" s="63" t="str">
        <f>IF(WEEKDAY(Deník!$C322,2)=1,Deník!$W322,"")</f>
        <v/>
      </c>
      <c r="EW322" s="13" t="str">
        <f>IF(WEEKDAY(Deník!$C322,2)=2,Deník!$W322,"")</f>
        <v/>
      </c>
      <c r="EX322" s="13" t="str">
        <f>IF(WEEKDAY(Deník!$C322,2)=3,Deník!$W322,"")</f>
        <v/>
      </c>
      <c r="EY322" s="13" t="str">
        <f>IF(WEEKDAY(Deník!$C322,2)=4,Deník!$W322,"")</f>
        <v/>
      </c>
      <c r="EZ322" s="60" t="str">
        <f>IF(WEEKDAY(Deník!$C322,2)=5,Deník!$W322,"")</f>
        <v/>
      </c>
      <c r="FA322" s="99"/>
      <c r="FB322" s="100">
        <f>Deník!D322</f>
        <v>0</v>
      </c>
      <c r="FC322" s="63">
        <f>IF($FB322&lt;&gt;"",IF(AND($FB322&gt;=FC$2,$FB322&lt;=FC$3),Deník!$W322,""))</f>
        <v>0</v>
      </c>
      <c r="FD322" s="63" t="str">
        <f>IF($FB322&lt;&gt;"",IF(AND($FB322&gt;=FD$2,$FB322&lt;=FD$3),Deník!$W322,""))</f>
        <v/>
      </c>
      <c r="FE322" s="63" t="str">
        <f>IF($FB322&lt;&gt;"",IF(AND($FB322&gt;=FE$2,$FB322&lt;=FE$3),Deník!$W322,""))</f>
        <v/>
      </c>
      <c r="FF322" s="63" t="str">
        <f>IF($FB322&lt;&gt;"",IF(AND($FB322&gt;=FF$2,$FB322&lt;=FF$3),Deník!$W322,""))</f>
        <v/>
      </c>
      <c r="FG322" s="63" t="str">
        <f>IF($FB322&lt;&gt;"",IF(AND($FB322&gt;=FG$2,$FB322&lt;=FG$3),Deník!$W322,""))</f>
        <v/>
      </c>
      <c r="FH322" s="63" t="str">
        <f>IF($FB322&lt;&gt;"",IF(AND($FB322&gt;=FH$2,$FB322&lt;=FH$3),Deník!$W322,""))</f>
        <v/>
      </c>
      <c r="FI322" s="63" t="str">
        <f>IF($FB322&lt;&gt;"",IF(AND($FB322&gt;=FI$2,$FB322&lt;=FI$3),Deník!$W322,""))</f>
        <v/>
      </c>
      <c r="FJ322" s="63" t="str">
        <f>IF($FB322&lt;&gt;"",IF(AND($FB322&gt;=FJ$2,$FB322&lt;=FJ$3),Deník!$W322,""))</f>
        <v/>
      </c>
      <c r="FK322" s="63" t="str">
        <f>IF($FB322&lt;&gt;"",IF(AND($FB322&gt;=FK$2,$FB322&lt;=FK$3),Deník!$W322,""))</f>
        <v/>
      </c>
      <c r="FL322" s="63" t="str">
        <f>IF($FB322&lt;&gt;"",IF(AND($FB322&gt;=FL$2,$FB322&lt;=FL$3),Deník!$W322,""))</f>
        <v/>
      </c>
      <c r="FM322" s="63" t="str">
        <f>IF($FB322&lt;&gt;"",IF(AND($FB322&gt;=FM$2,$FB322&lt;=FM$3),Deník!$W322,""))</f>
        <v/>
      </c>
      <c r="FN322" s="13"/>
      <c r="FO322" s="20" t="str">
        <f>IF(Deník!$W322&gt;1,Deník!$W322,"")</f>
        <v/>
      </c>
      <c r="FP322" s="20" t="str">
        <f>IF(Deník!$W322&lt;0,Deník!$W322,"")</f>
        <v/>
      </c>
      <c r="FQ322" s="17"/>
      <c r="FS322" s="233"/>
      <c r="FT322" s="233" t="str">
        <f>IF(Deník!$W322&lt;&gt;"",IF(Deník!$Y322=Statistika!$F$78,Deník!$W322,""),"")</f>
        <v/>
      </c>
      <c r="FU322" s="233" t="str">
        <f>IF(Deník!$W322&lt;&gt;"",IF(Deník!$Y322=Statistika!$F$79,Deník!$W322,""),"")</f>
        <v/>
      </c>
      <c r="FV322" s="233" t="str">
        <f>IF(Deník!$W322&lt;&gt;"",IF(Deník!$Y322=Statistika!$F$80,Deník!$W322,""),"")</f>
        <v/>
      </c>
      <c r="FW322" s="233" t="str">
        <f>IF(Deník!$W322&lt;&gt;"",IF(Deník!$Y322=Statistika!$F$81,Deník!$W322,""),"")</f>
        <v/>
      </c>
      <c r="FX322" s="233" t="str">
        <f>IF(Deník!$W322&lt;&gt;"",IF(Deník!$Y322=Statistika!$F$82,Deník!$W322,""),"")</f>
        <v/>
      </c>
      <c r="FY322" s="233" t="str">
        <f>IF(Deník!$W322&lt;&gt;"",IF(Deník!$Y322=Statistika!$F$83,Deník!$W322,""),"")</f>
        <v/>
      </c>
      <c r="FZ322" s="233" t="str">
        <f>IF(Deník!$W322&lt;&gt;"",IF(Deník!$Y322=Statistika!$F$84,Deník!$W322,""),"")</f>
        <v/>
      </c>
      <c r="GA322" s="233" t="str">
        <f>IF(Deník!$W322&lt;&gt;"",IF(Deník!$Y322=Statistika!$F$85,Deník!$W322,""),"")</f>
        <v/>
      </c>
      <c r="GB322" s="233" t="str">
        <f>IF(Deník!$W322&lt;&gt;"",IF(Deník!$Y322=Statistika!$F$86,Deník!$W322,""),"")</f>
        <v/>
      </c>
      <c r="GC322" s="233" t="str">
        <f>IF(Deník!$W322&lt;&gt;"",IF(Deník!$Y322=Statistika!$F$87,Deník!$W322,""),"")</f>
        <v/>
      </c>
      <c r="GD322" s="233" t="str">
        <f>IF(Deník!$W322&lt;&gt;"",IF(Deník!$Y322=Statistika!$F$88,Deník!$W322,""),"")</f>
        <v/>
      </c>
      <c r="GE322" s="233" t="str">
        <f>IF(Deník!$W322&lt;&gt;"",IF(Deník!$Y322=Statistika!$F$89,Deník!$W322,""),"")</f>
        <v/>
      </c>
      <c r="GF322" s="233" t="str">
        <f>IF(Deník!$W322&lt;&gt;"",IF(Deník!$Y322=Statistika!$F$90,Deník!$W322,""),"")</f>
        <v/>
      </c>
      <c r="GG322" s="233" t="str">
        <f>IF(Deník!$W322&lt;&gt;"",IF(Deník!$Y322=Statistika!$F$91,Deník!$W322,""),"")</f>
        <v/>
      </c>
      <c r="GH322" s="233"/>
      <c r="GI322" s="233" t="str">
        <f>IF(Deník!$W322&lt;&gt;"",IF(Deník!$AB322=Statistika!$L$100,Deník!$W322,""),"")</f>
        <v/>
      </c>
      <c r="GJ322" s="233" t="str">
        <f>IF(Deník!$W322&lt;&gt;"",IF(Deník!$AB322=Statistika!$L$101,Deník!$W322,""),"")</f>
        <v/>
      </c>
      <c r="GK322" s="233" t="str">
        <f>IF(Deník!$W322&lt;&gt;"",IF(Deník!$AB322=Statistika!$L$102,Deník!$W322,""),"")</f>
        <v/>
      </c>
      <c r="GL322" s="233" t="str">
        <f>IF(Deník!$W322&lt;&gt;"",IF(Deník!$AB322=Statistika!$L$103,Deník!$W322,""),"")</f>
        <v/>
      </c>
      <c r="GM322" s="233" t="str">
        <f>IF(Deník!$W322&lt;&gt;"",IF(Deník!$AB322=Statistika!$L$104,Deník!$W322,""),"")</f>
        <v/>
      </c>
      <c r="GN322" s="233" t="str">
        <f>IF(Deník!$W322&lt;&gt;"",IF(Deník!$AB322=Statistika!$L$105,Deník!$W322,""),"")</f>
        <v/>
      </c>
      <c r="GO322" s="233" t="str">
        <f>IF(Deník!$W322&lt;&gt;"",IF(Deník!$AB322=Statistika!$L$106,Deník!$W322,""),"")</f>
        <v/>
      </c>
      <c r="GP322" s="233" t="str">
        <f>IF(Deník!$W322&lt;&gt;"",IF(Deník!$AB322=Statistika!$L$107,Deník!$W322,""),"")</f>
        <v/>
      </c>
      <c r="GQ322" s="233" t="str">
        <f>IF(Deník!$W322&lt;&gt;"",IF(Deník!$AB322=Statistika!$L$108,Deník!$W322,""),"")</f>
        <v/>
      </c>
      <c r="GS322" s="233" t="str">
        <f>IF(Deník!$W322&lt;0,IF(Deník!$AC322=Statistika!$F$117,Deník!$W322,""),"")</f>
        <v/>
      </c>
      <c r="GT322" s="233" t="str">
        <f>IF(Deník!$W322&lt;0,IF(Deník!$AC322=Statistika!$F$118,Deník!$W322,""),"")</f>
        <v/>
      </c>
      <c r="GU322" s="233" t="str">
        <f>IF(Deník!$W322&lt;0,IF(Deník!$AC322=Statistika!$F$119,Deník!$W322,""),"")</f>
        <v/>
      </c>
      <c r="GV322" s="233" t="str">
        <f>IF(Deník!$W322&lt;0,IF(Deník!$AC322=Statistika!$F$120,Deník!$W322,""),"")</f>
        <v/>
      </c>
      <c r="GW322" s="233" t="str">
        <f>IF(Deník!$W322&lt;0,IF(Deník!$AC322=Statistika!$F$121,Deník!$W322,""),"")</f>
        <v/>
      </c>
      <c r="GX322" s="233" t="str">
        <f>IF(Deník!$W322&lt;0,IF(Deník!$AC322=Statistika!$F$122,Deník!$W322,""),"")</f>
        <v/>
      </c>
      <c r="GY322" s="233" t="str">
        <f>IF(Deník!$W322&lt;0,IF(Deník!$AC322=Statistika!$F$123,Deník!$W322,""),"")</f>
        <v/>
      </c>
      <c r="GZ322" s="233" t="str">
        <f>IF(Deník!$W322&lt;0,IF(Deník!$AC322=Statistika!$F$124,Deník!$W322,""),"")</f>
        <v/>
      </c>
      <c r="HA322" s="233" t="str">
        <f>IF(Deník!$W322&lt;0,IF(Deník!$AC322=Statistika!$F$125,Deník!$W322,""),"")</f>
        <v/>
      </c>
      <c r="HC322" s="233" t="str">
        <f>IF(Deník!$W322&lt;0,IF(Deník!$AD322=Statistika!$F$133,Deník!$W322,""),"")</f>
        <v/>
      </c>
      <c r="HD322" s="233" t="str">
        <f>IF(Deník!$W322&lt;0,IF(Deník!$AD322=Statistika!$F$134,Deník!$W322,""),"")</f>
        <v/>
      </c>
      <c r="HE322" s="233" t="str">
        <f>IF(Deník!$W322&lt;0,IF(Deník!$AD322=Statistika!$F$135,Deník!$W322,""),"")</f>
        <v/>
      </c>
      <c r="HF322" s="233" t="str">
        <f>IF(Deník!$W322&lt;0,IF(Deník!$AD322=Statistika!$F$136,Deník!$W322,""),"")</f>
        <v/>
      </c>
      <c r="HG322" s="233" t="str">
        <f>IF(Deník!$W322&lt;0,IF(Deník!$AD322=Statistika!$F$137,Deník!$W322,""),"")</f>
        <v/>
      </c>
      <c r="ID322" s="8">
        <f>Tabulka4[[#This Row],[Sloupec3]]</f>
        <v>0</v>
      </c>
      <c r="IE322" s="17" t="str">
        <f>IF(AND([1]Deník!$C322&gt;='[1]Měsíční shrnutí'!$D$1,[1]Deník!$C322&lt;='[1]Měsíční shrnutí'!$F$1),[1]Deník!$X322,"")</f>
        <v/>
      </c>
    </row>
    <row r="323" spans="1:239">
      <c r="A323" s="8">
        <f>Deník!C324</f>
        <v>0</v>
      </c>
      <c r="B323" s="50" t="str">
        <f>Deník!R324</f>
        <v/>
      </c>
      <c r="C323" s="102" t="str">
        <f>IF(AND(Deník!R324&gt;1,Deník!R324&lt;&gt;""),1,"")</f>
        <v/>
      </c>
      <c r="D323" s="102" t="str">
        <f>IF(AND(Deník!R324&lt;=0,Deník!R324&lt;&gt;""),1,"")</f>
        <v/>
      </c>
      <c r="E323" s="103" t="str">
        <f>IF(AND(Deník!R324&gt;=0,Deník!R324&lt;=1),1,"")</f>
        <v/>
      </c>
      <c r="F323" s="79" t="str">
        <f>IF(Deník!R324&lt;&gt;"",Deník!R324+F322,"")</f>
        <v/>
      </c>
      <c r="G323" s="85"/>
      <c r="H323" s="54" t="str">
        <f>IF(MONTH(Deník!$C323)=H$2,IF(AND(Deník!$R323&gt;=0,Deník!$R323&lt;=1),"BE",Deník!$R323),"")</f>
        <v/>
      </c>
      <c r="I323" s="11" t="str">
        <f>IF(MONTH(Deník!$C323)=I$2,IF(AND(Deník!$R323&gt;=0,Deník!$R323&lt;=1),"BE",Deník!$R323),"")</f>
        <v/>
      </c>
      <c r="J323" s="11" t="str">
        <f>IF(MONTH(Deník!$C323)=J$2,IF(AND(Deník!$R323&gt;=0,Deník!$R323&lt;=1),"BE",Deník!$R323),"")</f>
        <v/>
      </c>
      <c r="K323" s="11" t="str">
        <f>IF(MONTH(Deník!$C323)=K$2,IF(AND(Deník!$R323&gt;=0,Deník!$R323&lt;=1),"BE",Deník!$R323),"")</f>
        <v/>
      </c>
      <c r="L323" s="11" t="str">
        <f>IF(MONTH(Deník!$C323)=L$2,IF(AND(Deník!$R323&gt;=0,Deník!$R323&lt;=1),"BE",Deník!$R323),"")</f>
        <v/>
      </c>
      <c r="M323" s="11" t="str">
        <f>IF(MONTH(Deník!$C323)=M$2,IF(AND(Deník!$R323&gt;=0,Deník!$R323&lt;=1),"BE",Deník!$R323),"")</f>
        <v/>
      </c>
      <c r="N323" s="11" t="str">
        <f>IF(MONTH(Deník!$C323)=N$2,IF(AND(Deník!$R323&gt;=0,Deník!$R323&lt;=1),"BE",Deník!$R323),"")</f>
        <v/>
      </c>
      <c r="O323" s="11" t="str">
        <f>IF(MONTH(Deník!$C323)=O$2,IF(AND(Deník!$R323&gt;=0,Deník!$R323&lt;=1),"BE",Deník!$R323),"")</f>
        <v/>
      </c>
      <c r="P323" s="11" t="str">
        <f>IF(MONTH(Deník!$C323)=P$2,IF(AND(Deník!$R323&gt;=0,Deník!$R323&lt;=1),"BE",Deník!$R323),"")</f>
        <v/>
      </c>
      <c r="Q323" s="11" t="str">
        <f>IF(MONTH(Deník!$C323)=Q$2,IF(AND(Deník!$R323&gt;=0,Deník!$R323&lt;=1),"BE",Deník!$R323),"")</f>
        <v/>
      </c>
      <c r="R323" s="11" t="str">
        <f>IF(MONTH(Deník!$C323)=R$2,IF(AND(Deník!$R323&gt;=0,Deník!$R323&lt;=1),"BE",Deník!$R323),"")</f>
        <v/>
      </c>
      <c r="S323" s="57" t="str">
        <f>IF(MONTH(Deník!$C323)=S$2,IF(AND(Deník!$R323&gt;=0,Deník!$R323&lt;=1),"BE",Deník!$R323),"")</f>
        <v/>
      </c>
      <c r="U323" s="12"/>
      <c r="V323" s="12"/>
      <c r="X323" s="600" t="str">
        <f>IF(Deník!$R323&lt;&gt;"",IF(Deník!$B323=Statistika!$F$63,IF(AND(Deník!$R323&gt;=0,Deník!$R323&lt;=1),"BE",Deník!$R323),""),"")</f>
        <v/>
      </c>
      <c r="Y323" s="13" t="str">
        <f>IF(Deník!$R323&lt;&gt;"",IF(Deník!$B323=Statistika!$F$64,IF(AND(Deník!$R323&gt;=0,Deník!$R323&lt;=1),"BE",Deník!$R323),""),"")</f>
        <v/>
      </c>
      <c r="Z323" s="13" t="str">
        <f>IF(Deník!$R323&lt;&gt;"",IF(Deník!$B323=Statistika!$F$65,IF(AND(Deník!$R323&gt;=0,Deník!$R323&lt;=1),"BE",Deník!$R323),""),"")</f>
        <v/>
      </c>
      <c r="AA323" s="13" t="str">
        <f>IF(Deník!$R323&lt;&gt;"",IF(Deník!$B323=Statistika!$F$66,IF(AND(Deník!$R323&gt;=0,Deník!$R323&lt;=1),"BE",Deník!$R323),""),"")</f>
        <v/>
      </c>
      <c r="AB323" s="13" t="str">
        <f>IF(Deník!$R323&lt;&gt;"",IF(Deník!$B323=Statistika!$F$67,IF(AND(Deník!$R323&gt;=0,Deník!$R323&lt;=1),"BE",Deník!$R323),""),"")</f>
        <v/>
      </c>
      <c r="AC323" s="13" t="str">
        <f>IF(Deník!$R323&lt;&gt;"",IF(Deník!$B323=Statistika!$F$68,IF(AND(Deník!$R323&gt;=0,Deník!$R323&lt;=1),"BE",Deník!$R323),""),"")</f>
        <v/>
      </c>
      <c r="AD323" s="13" t="str">
        <f>IF(Deník!$R323&lt;&gt;"",IF(Deník!$B323=Statistika!$F$69,IF(AND(Deník!$R323&gt;=0,Deník!$R323&lt;=1),"BE",Deník!$R323),""),"")</f>
        <v/>
      </c>
      <c r="AE323" s="601" t="str">
        <f>IF(Deník!$R323&lt;&gt;"",IF(Deník!$B323=Statistika!$F$70,IF(AND(Deník!$R323&gt;=0,Deník!$R323&lt;=1),"BE",Deník!$R323),""),"")</f>
        <v/>
      </c>
      <c r="AF323" s="90"/>
      <c r="AG323" s="63" t="str">
        <f>IF(Deník!$R323&lt;&gt;"",IF(Deník!$J323="L",IF(AND(Deník!$R323&gt;=0,Deník!$R323&lt;=1),"BE",Deník!$R323),""),"")</f>
        <v/>
      </c>
      <c r="AH323" s="13" t="str">
        <f>IF(Deník!$R323&lt;&gt;"",IF(Deník!$J323="S",IF(AND(Deník!$R323&gt;=0,Deník!$R323&lt;=1),"BE",Deník!$R323),""),"")</f>
        <v/>
      </c>
      <c r="AI323" s="95"/>
      <c r="AJ323" s="71" t="str">
        <f>IF(Deník!N324&lt;&gt;"",Deník!N324*-1,"")</f>
        <v/>
      </c>
      <c r="AK323" s="88"/>
      <c r="AL323" s="63" t="str">
        <f>IF(WEEKDAY(Deník!$C323,2)=1,IF(AND(Deník!$R323&gt;=0,Deník!$R323&lt;=1),"BE",Deník!$R323),"")</f>
        <v/>
      </c>
      <c r="AM323" s="13" t="str">
        <f>IF(WEEKDAY(Deník!$C323,2)=2,IF(AND(Deník!$R323&gt;=0,Deník!$R323&lt;=1),"BE",Deník!$R323),"")</f>
        <v/>
      </c>
      <c r="AN323" s="13" t="str">
        <f>IF(WEEKDAY(Deník!$C323,2)=3,IF(AND(Deník!$R323&gt;=0,Deník!$R323&lt;=1),"BE",Deník!$R323),"")</f>
        <v/>
      </c>
      <c r="AO323" s="13" t="str">
        <f>IF(WEEKDAY(Deník!$C323,2)=4,IF(AND(Deník!$R323&gt;=0,Deník!$R323&lt;=1),"BE",Deník!$R323),"")</f>
        <v/>
      </c>
      <c r="AP323" s="60" t="str">
        <f>IF(WEEKDAY(Deník!$C323,2)=5,IF(AND(Deník!$R323&gt;=0,Deník!$R323&lt;=1),"BE",Deník!$R323),"")</f>
        <v/>
      </c>
      <c r="AQ323" s="99"/>
      <c r="AR323" s="100">
        <f>Deník!D323</f>
        <v>0</v>
      </c>
      <c r="AS323" s="63" t="str">
        <f>IF(Deník!$D323&lt;&gt;"",IF(AND(Deník!$D323&gt;=AS$2,Deník!$D323&lt;=AS$3),IF(AND(Deník!$R323&gt;=0,Deník!$R323&lt;=1),"BE",Deník!$R323),""),"")</f>
        <v/>
      </c>
      <c r="AT323" s="63" t="str">
        <f>IF(Deník!$D323&lt;&gt;"",IF(AND(Deník!$D323&gt;=AT$2,Deník!$D323&lt;=AT$3),IF(AND(Deník!$R323&gt;=0,Deník!$R323&lt;=1),"BE",Deník!$R323),""),"")</f>
        <v/>
      </c>
      <c r="AU323" s="63" t="str">
        <f>IF(Deník!$D323&lt;&gt;"",IF(AND(Deník!$D323&gt;=AU$2,Deník!$D323&lt;=AU$3),IF(AND(Deník!$R323&gt;=0,Deník!$R323&lt;=1),"BE",Deník!$R323),""),"")</f>
        <v/>
      </c>
      <c r="AV323" s="63" t="str">
        <f>IF(Deník!$D323&lt;&gt;"",IF(AND(Deník!$D323&gt;=AV$2,Deník!$D323&lt;=AV$3),IF(AND(Deník!$R323&gt;=0,Deník!$R323&lt;=1),"BE",Deník!$R323),""),"")</f>
        <v/>
      </c>
      <c r="AW323" s="63" t="str">
        <f>IF(Deník!$D323&lt;&gt;"",IF(AND(Deník!$D323&gt;=AW$2,Deník!$D323&lt;=AW$3),IF(AND(Deník!$R323&gt;=0,Deník!$R323&lt;=1),"BE",Deník!$R323),""),"")</f>
        <v/>
      </c>
      <c r="AX323" s="63" t="str">
        <f>IF(Deník!$D323&lt;&gt;"",IF(AND(Deník!$D323&gt;=AX$2,Deník!$D323&lt;=AX$3),IF(AND(Deník!$R323&gt;=0,Deník!$R323&lt;=1),"BE",Deník!$R323),""),"")</f>
        <v/>
      </c>
      <c r="AY323" s="63" t="str">
        <f>IF(Deník!$D323&lt;&gt;"",IF(AND(Deník!$D323&gt;=AY$2,Deník!$D323&lt;=AY$3),IF(AND(Deník!$R323&gt;=0,Deník!$R323&lt;=1),"BE",Deník!$R323),""),"")</f>
        <v/>
      </c>
      <c r="AZ323" s="63" t="str">
        <f>IF(Deník!$D323&lt;&gt;"",IF(AND(Deník!$D323&gt;=AZ$2,Deník!$D323&lt;=AZ$3),IF(AND(Deník!$R323&gt;=0,Deník!$R323&lt;=1),"BE",Deník!$R323),""),"")</f>
        <v/>
      </c>
      <c r="BA323" s="63" t="str">
        <f>IF(Deník!$D323&lt;&gt;"",IF(AND(Deník!$D323&gt;=BA$2,Deník!$D323&lt;=BA$3),IF(AND(Deník!$R323&gt;=0,Deník!$R323&lt;=1),"BE",Deník!$R323),""),"")</f>
        <v/>
      </c>
      <c r="BB323" s="63" t="str">
        <f>IF(Deník!$D323&lt;&gt;"",IF(AND(Deník!$D323&gt;=BB$2,Deník!$D323&lt;=BB$3),IF(AND(Deník!$R323&gt;=0,Deník!$R323&lt;=1),"BE",Deník!$R323),""),"")</f>
        <v/>
      </c>
      <c r="BC323" s="71" t="str">
        <f>IF(Deník!$D323&lt;&gt;"",IF(AND(Deník!$D323&gt;=BC$2,Deník!$D323&lt;=BC$3),IF(AND(Deník!$R323&gt;=0,Deník!$R323&lt;=1),"BE",Deník!$R323),""),"")</f>
        <v/>
      </c>
      <c r="BD323" s="20" t="str">
        <f>IF(Deník!$J324="S",(Deník!$M324-Deník!$K324),IF(Deník!$J324="L",(Deník!$K324-Deník!$M324),""))</f>
        <v/>
      </c>
      <c r="BE323" s="20" t="str">
        <f>IF(Deník!$J324="S",(Deník!$K324-Deník!$O324),IF(Deník!$J324="L",(Deník!$O324-Deník!$K324),""))</f>
        <v/>
      </c>
      <c r="BF323" s="20" t="str">
        <f>IF(Deník!$J324="S",(Deník!$K324-Deník!$L324),IF(Deník!$J324="L",(Deník!$L324-Deník!$K324),""))</f>
        <v/>
      </c>
      <c r="BG323" s="20" t="str">
        <f>IF(Deník!$J324="S",(Deník!$K324-Deník!$S324),IF(Deník!$J324="L",(Deník!$S324-Deník!$K324),""))</f>
        <v/>
      </c>
      <c r="BH323" s="20" t="str">
        <f>IF(Deník!$J324="S",(Deník!$K324-Deník!$U324),IF(Deník!$J324="L",(Deník!$U324-Deník!$K324),""))</f>
        <v/>
      </c>
      <c r="BI323" s="20" t="str">
        <f>IF(Deník!$R323&gt;1,Deník!$R323,"")</f>
        <v/>
      </c>
      <c r="BJ323" s="20" t="str">
        <f>IF(Deník!$R323&lt;0,Deník!$R323,"")</f>
        <v/>
      </c>
      <c r="BK323" s="17"/>
      <c r="BM323" s="233" t="str">
        <f>IF(Deník!$R323&lt;&gt;"",IF(Deník!$Y323=Statistika!$F$78,IF(AND(Deník!$R323&gt;=0,Deník!$R323&lt;=1),"BE",Deník!$R323),""),"")</f>
        <v/>
      </c>
      <c r="BN323" s="233" t="str">
        <f>IF(Deník!$R323&lt;&gt;"",IF(Deník!$Y323=Statistika!$F$79,IF(AND(Deník!$R323&gt;=0,Deník!$R323&lt;=1),"BE",Deník!$R323),""),"")</f>
        <v/>
      </c>
      <c r="BO323" s="233" t="str">
        <f>IF(Deník!$R323&lt;&gt;"",IF(Deník!$Y323=Statistika!$F$80,IF(AND(Deník!$R323&gt;=0,Deník!$R323&lt;=1),"BE",Deník!$R323),""),"")</f>
        <v/>
      </c>
      <c r="BP323" s="233" t="str">
        <f>IF(Deník!$R323&lt;&gt;"",IF(Deník!$Y323=Statistika!$F$81,IF(AND(Deník!$R323&gt;=0,Deník!$R323&lt;=1),"BE",Deník!$R323),""),"")</f>
        <v/>
      </c>
      <c r="BQ323" s="233" t="str">
        <f>IF(Deník!$R323&lt;&gt;"",IF(Deník!$Y323=Statistika!$F$82,IF(AND(Deník!$R323&gt;=0,Deník!$R323&lt;=1),"BE",Deník!$R323),""),"")</f>
        <v/>
      </c>
      <c r="BR323" s="233" t="str">
        <f>IF(Deník!$R323&lt;&gt;"",IF(Deník!$Y323=Statistika!$F$83,IF(AND(Deník!$R323&gt;=0,Deník!$R323&lt;=1),"BE",Deník!$R323),""),"")</f>
        <v/>
      </c>
      <c r="BS323" s="233" t="str">
        <f>IF(Deník!$R323&lt;&gt;"",IF(Deník!$Y323=Statistika!$F$84,IF(AND(Deník!$R323&gt;=0,Deník!$R323&lt;=1),"BE",Deník!$R323),""),"")</f>
        <v/>
      </c>
      <c r="BT323" s="233" t="str">
        <f>IF(Deník!$R323&lt;&gt;"",IF(Deník!$Y323=Statistika!$F$85,IF(AND(Deník!$R323&gt;=0,Deník!$R323&lt;=1),"BE",Deník!$R323),""),"")</f>
        <v/>
      </c>
      <c r="BU323" s="233" t="str">
        <f>IF(Deník!$R323&lt;&gt;"",IF(Deník!$Y323=Statistika!$F$86,IF(AND(Deník!$R323&gt;=0,Deník!$R323&lt;=1),"BE",Deník!$R323),""),"")</f>
        <v/>
      </c>
      <c r="BV323" s="233" t="str">
        <f>IF(Deník!$R323&lt;&gt;"",IF(Deník!$Y323=Statistika!$F$87,IF(AND(Deník!$R323&gt;=0,Deník!$R323&lt;=1),"BE",Deník!$R323),""),"")</f>
        <v/>
      </c>
      <c r="BW323" s="233" t="str">
        <f>IF(Deník!$R323&lt;&gt;"",IF(Deník!$Y323=Statistika!$F$88,IF(AND(Deník!$R323&gt;=0,Deník!$R323&lt;=1),"BE",Deník!$R323),""),"")</f>
        <v/>
      </c>
      <c r="BX323" s="233" t="str">
        <f>IF(Deník!$R323&lt;&gt;"",IF(Deník!$Y323=Statistika!$F$89,IF(AND(Deník!$R323&gt;=0,Deník!$R323&lt;=1),"BE",Deník!$R323),""),"")</f>
        <v/>
      </c>
      <c r="BY323" s="233" t="str">
        <f>IF(Deník!$R323&lt;&gt;"",IF(Deník!$Y323=Statistika!$F$90,IF(AND(Deník!$R323&gt;=0,Deník!$R323&lt;=1),"BE",Deník!$R323),""),"")</f>
        <v/>
      </c>
      <c r="BZ323" s="233" t="str">
        <f>IF(Deník!$R323&lt;&gt;"",IF(Deník!$Y323=Statistika!$F$91,IF(AND(Deník!$R323&gt;=0,Deník!$R323&lt;=1),"BE",Deník!$R323),""),"")</f>
        <v/>
      </c>
      <c r="CA323" s="233"/>
      <c r="CB323" s="233" t="str">
        <f>IF(Deník!$R323&lt;&gt;"",IF(Deník!$AB323="SL",IF(AND(Deník!$R323&gt;=0,Deník!$R323&lt;=1),"BE",Deník!$R323),""),"")</f>
        <v/>
      </c>
      <c r="CC323" s="233" t="str">
        <f>IF(Deník!$R323&lt;&gt;"",IF(Deník!$AB323="BE10",IF(AND(Deník!$R323&gt;=0,Deník!$R323&lt;=1),"BE",Deník!$R323),""),"")</f>
        <v/>
      </c>
      <c r="CD323" s="233" t="str">
        <f>IF(Deník!$R323&lt;&gt;"",IF(Deník!$AB323="BE15",IF(AND(Deník!$R323&gt;=0,Deník!$R323&lt;=1),"BE",Deník!$R323),""),"")</f>
        <v/>
      </c>
      <c r="CE323" s="233" t="str">
        <f>IF(Deník!$R323&lt;&gt;"",IF(Deník!$AB323="BE20",IF(AND(Deník!$R323&gt;=0,Deník!$R323&lt;=1),"BE",Deník!$R323),""),"")</f>
        <v/>
      </c>
      <c r="CF323" s="233" t="str">
        <f>IF(Deník!$R323&lt;&gt;"",IF(Deník!$AB323="TP1",IF(AND(Deník!$R323&gt;=0,Deník!$R323&lt;=1),"BE",Deník!$R323),""),"")</f>
        <v/>
      </c>
      <c r="CG323" s="233" t="str">
        <f>IF(Deník!$R323&lt;&gt;"",IF(Deník!$AB323="TP2",IF(AND(Deník!$R323&gt;=0,Deník!$R323&lt;=1),"BE",Deník!$R323),""),"")</f>
        <v/>
      </c>
      <c r="CH323" s="233" t="str">
        <f>IF(Deník!$R323&lt;&gt;"",IF(Deník!$AB323="TP3",IF(AND(Deník!$R323&gt;=0,Deník!$R323&lt;=1),"BE",Deník!$R323),""),"")</f>
        <v/>
      </c>
      <c r="CI323" s="233" t="str">
        <f>IF(Deník!$R323&lt;&gt;"",IF(Deník!$AB323="Trailing SL",IF(AND(Deník!$R323&gt;=0,Deník!$R323&lt;=1),"BE",Deník!$R323),""),"")</f>
        <v/>
      </c>
      <c r="CJ323" s="233" t="str">
        <f>IF(Deník!$R323&lt;&gt;"",IF(Deník!$AB323="Manual",IF(AND(Deník!$R323&gt;=0,Deník!$R323&lt;=1),"BE",Deník!$R323),""),"")</f>
        <v/>
      </c>
      <c r="CK323" s="233"/>
      <c r="CL323" s="233" t="str">
        <f>IF(Deník!$R323&lt;0,IF(Deník!$AC323=Statistika!$F$117,Deník!$R323,""),"")</f>
        <v/>
      </c>
      <c r="CM323" s="233" t="str">
        <f>IF(Deník!$R323&lt;0,IF(Deník!$AC323=Statistika!$F$118,Deník!$R323,""),"")</f>
        <v/>
      </c>
      <c r="CN323" s="233" t="str">
        <f>IF(Deník!$R323&lt;0,IF(Deník!$AC323=Statistika!$F$119,Deník!$R323,""),"")</f>
        <v/>
      </c>
      <c r="CO323" s="233" t="str">
        <f>IF(Deník!$R323&lt;0,IF(Deník!$AC323=Statistika!$F$120,Deník!$R323,""),"")</f>
        <v/>
      </c>
      <c r="CP323" s="233" t="str">
        <f>IF(Deník!$R323&lt;0,IF(Deník!$AC323=Statistika!$F$121,Deník!$R323,""),"")</f>
        <v/>
      </c>
      <c r="CQ323" s="233" t="str">
        <f>IF(Deník!$R323&lt;0,IF(Deník!$AC323=Statistika!$F$122,Deník!$R323,""),"")</f>
        <v/>
      </c>
      <c r="CR323" s="233" t="str">
        <f>IF(Deník!$R323&lt;0,IF(Deník!$AC323=Statistika!$F$123,Deník!$R323,""),"")</f>
        <v/>
      </c>
      <c r="CS323" s="233" t="str">
        <f>IF(Deník!$R323&lt;0,IF(Deník!$AC323=Statistika!$F$124,Deník!$R323,""),"")</f>
        <v/>
      </c>
      <c r="CT323" s="233" t="str">
        <f>IF(Deník!$R323&lt;0,IF(Deník!$AC323=Statistika!$F$125,Deník!$R323,""),"")</f>
        <v/>
      </c>
      <c r="CU323" s="233"/>
      <c r="CV323" s="233" t="str">
        <f>IF(Deník!$R323&lt;0,IF(Deník!$AD323=$CV$2,Deník!$R323,""),"")</f>
        <v/>
      </c>
      <c r="CW323" s="233" t="str">
        <f>IF(Deník!$R323&lt;0,IF(Deník!$AD323=$CW$2,Deník!$R323,""),"")</f>
        <v/>
      </c>
      <c r="CX323" s="233" t="str">
        <f>IF(Deník!$R323&lt;0,IF(Deník!$AD323=$CX$2,Deník!$R323,""),"")</f>
        <v/>
      </c>
      <c r="CY323" s="233" t="str">
        <f>IF(Deník!$R323&lt;0,IF(Deník!$AD323=$CY$2,Deník!$R323,""),"")</f>
        <v/>
      </c>
      <c r="CZ323" s="233" t="str">
        <f>IF(Deník!$R323&lt;0,IF(Deník!$AD323=$CZ$2,Deník!$R323,""),"")</f>
        <v/>
      </c>
      <c r="DL323" s="221">
        <f t="shared" si="14"/>
        <v>93847.029999999984</v>
      </c>
      <c r="DM323" s="220">
        <f t="shared" si="13"/>
        <v>-6.1529700000000132E-2</v>
      </c>
      <c r="DO323" s="50">
        <f>Deník!W324</f>
        <v>0</v>
      </c>
      <c r="DP323" s="102" t="str">
        <f>IF(AND(Deník!W324&gt;0),1,"")</f>
        <v/>
      </c>
      <c r="DQ323" s="102">
        <f>IF(AND(Deník!W324&lt;=0),1,"")</f>
        <v>1</v>
      </c>
      <c r="DR323" s="227"/>
      <c r="DS323" s="228"/>
      <c r="DT323" s="85"/>
      <c r="DU323" s="54">
        <f>IF(MONTH(Deník!$C323)=DU$2,Deník!$W323,"")</f>
        <v>0</v>
      </c>
      <c r="DV323" s="222" t="str">
        <f>IF(MONTH(Deník!$C323)=DV$2,Deník!$W323,"")</f>
        <v/>
      </c>
      <c r="DW323" s="222" t="str">
        <f>IF(MONTH(Deník!$C323)=DW$2,Deník!$W323,"")</f>
        <v/>
      </c>
      <c r="DX323" s="222" t="str">
        <f>IF(MONTH(Deník!$C323)=DX$2,Deník!$W323,"")</f>
        <v/>
      </c>
      <c r="DY323" s="222" t="str">
        <f>IF(MONTH(Deník!$C323)=DY$2,Deník!$W323,"")</f>
        <v/>
      </c>
      <c r="DZ323" s="222" t="str">
        <f>IF(MONTH(Deník!$C323)=DZ$2,Deník!$W323,"")</f>
        <v/>
      </c>
      <c r="EA323" s="222" t="str">
        <f>IF(MONTH(Deník!$C323)=EA$2,Deník!$W323,"")</f>
        <v/>
      </c>
      <c r="EB323" s="222" t="str">
        <f>IF(MONTH(Deník!$C323)=EB$2,Deník!$W323,"")</f>
        <v/>
      </c>
      <c r="EC323" s="222" t="str">
        <f>IF(MONTH(Deník!$C323)=EC$2,Deník!$W323,"")</f>
        <v/>
      </c>
      <c r="ED323" s="222" t="str">
        <f>IF(MONTH(Deník!$C323)=ED$2,Deník!$W323,"")</f>
        <v/>
      </c>
      <c r="EE323" s="222" t="str">
        <f>IF(MONTH(Deník!$C323)=EE$2,Deník!$W323,"")</f>
        <v/>
      </c>
      <c r="EF323" s="222" t="str">
        <f>IF(MONTH(Deník!$C323)=EF$2,Deník!$W323,"")</f>
        <v/>
      </c>
      <c r="EI323" s="600" t="str">
        <f>IF(Deník!$W323&lt;&gt;"",IF(Deník!$B323=Statistika!$F$63,Deník!$W323,""),"")</f>
        <v/>
      </c>
      <c r="EJ323" s="13" t="str">
        <f>IF(Deník!$W323&lt;&gt;"",IF(Deník!$B323=Statistika!$F$64,Deník!$W323,""),"")</f>
        <v/>
      </c>
      <c r="EK323" s="13" t="str">
        <f>IF(Deník!$W323&lt;&gt;"",IF(Deník!$B323=Statistika!$F$65,Deník!$W323,""),"")</f>
        <v/>
      </c>
      <c r="EL323" s="13" t="str">
        <f>IF(Deník!$W323&lt;&gt;"",IF(Deník!$B323=Statistika!$F$66,Deník!$W323,""),"")</f>
        <v/>
      </c>
      <c r="EM323" s="13" t="str">
        <f>IF(Deník!$W323&lt;&gt;"",IF(Deník!$B323=Statistika!$F$67,Deník!$W323,""),"")</f>
        <v/>
      </c>
      <c r="EN323" s="13" t="str">
        <f>IF(Deník!$W323&lt;&gt;"",IF(Deník!$B323=Statistika!$F$68,Deník!$W323,""),"")</f>
        <v/>
      </c>
      <c r="EO323" s="13" t="str">
        <f>IF(Deník!$W323&lt;&gt;"",IF(Deník!$B323=Statistika!$F$69,Deník!$W323,""),"")</f>
        <v/>
      </c>
      <c r="EP323" s="601" t="str">
        <f>IF(Deník!$W323&lt;&gt;"",IF(Deník!$B323=Statistika!$F$70,Deník!$W323,""),"")</f>
        <v/>
      </c>
      <c r="EQ323" s="90"/>
      <c r="ER323" s="63" t="str">
        <f>IF(Deník!$W323&lt;&gt;"",IF(Deník!$J323="L",Deník!$W323,""),"")</f>
        <v/>
      </c>
      <c r="ES323" s="13" t="str">
        <f>IF(Deník!$W323&lt;&gt;"",IF(Deník!$J323="S",Deník!$W323,""),"")</f>
        <v/>
      </c>
      <c r="ET323" s="95"/>
      <c r="EU323" s="88"/>
      <c r="EV323" s="63" t="str">
        <f>IF(WEEKDAY(Deník!$C323,2)=1,Deník!$W323,"")</f>
        <v/>
      </c>
      <c r="EW323" s="13" t="str">
        <f>IF(WEEKDAY(Deník!$C323,2)=2,Deník!$W323,"")</f>
        <v/>
      </c>
      <c r="EX323" s="13" t="str">
        <f>IF(WEEKDAY(Deník!$C323,2)=3,Deník!$W323,"")</f>
        <v/>
      </c>
      <c r="EY323" s="13" t="str">
        <f>IF(WEEKDAY(Deník!$C323,2)=4,Deník!$W323,"")</f>
        <v/>
      </c>
      <c r="EZ323" s="60" t="str">
        <f>IF(WEEKDAY(Deník!$C323,2)=5,Deník!$W323,"")</f>
        <v/>
      </c>
      <c r="FA323" s="99"/>
      <c r="FB323" s="100">
        <f>Deník!D323</f>
        <v>0</v>
      </c>
      <c r="FC323" s="63">
        <f>IF($FB323&lt;&gt;"",IF(AND($FB323&gt;=FC$2,$FB323&lt;=FC$3),Deník!$W323,""))</f>
        <v>0</v>
      </c>
      <c r="FD323" s="63" t="str">
        <f>IF($FB323&lt;&gt;"",IF(AND($FB323&gt;=FD$2,$FB323&lt;=FD$3),Deník!$W323,""))</f>
        <v/>
      </c>
      <c r="FE323" s="63" t="str">
        <f>IF($FB323&lt;&gt;"",IF(AND($FB323&gt;=FE$2,$FB323&lt;=FE$3),Deník!$W323,""))</f>
        <v/>
      </c>
      <c r="FF323" s="63" t="str">
        <f>IF($FB323&lt;&gt;"",IF(AND($FB323&gt;=FF$2,$FB323&lt;=FF$3),Deník!$W323,""))</f>
        <v/>
      </c>
      <c r="FG323" s="63" t="str">
        <f>IF($FB323&lt;&gt;"",IF(AND($FB323&gt;=FG$2,$FB323&lt;=FG$3),Deník!$W323,""))</f>
        <v/>
      </c>
      <c r="FH323" s="63" t="str">
        <f>IF($FB323&lt;&gt;"",IF(AND($FB323&gt;=FH$2,$FB323&lt;=FH$3),Deník!$W323,""))</f>
        <v/>
      </c>
      <c r="FI323" s="63" t="str">
        <f>IF($FB323&lt;&gt;"",IF(AND($FB323&gt;=FI$2,$FB323&lt;=FI$3),Deník!$W323,""))</f>
        <v/>
      </c>
      <c r="FJ323" s="63" t="str">
        <f>IF($FB323&lt;&gt;"",IF(AND($FB323&gt;=FJ$2,$FB323&lt;=FJ$3),Deník!$W323,""))</f>
        <v/>
      </c>
      <c r="FK323" s="63" t="str">
        <f>IF($FB323&lt;&gt;"",IF(AND($FB323&gt;=FK$2,$FB323&lt;=FK$3),Deník!$W323,""))</f>
        <v/>
      </c>
      <c r="FL323" s="63" t="str">
        <f>IF($FB323&lt;&gt;"",IF(AND($FB323&gt;=FL$2,$FB323&lt;=FL$3),Deník!$W323,""))</f>
        <v/>
      </c>
      <c r="FM323" s="63" t="str">
        <f>IF($FB323&lt;&gt;"",IF(AND($FB323&gt;=FM$2,$FB323&lt;=FM$3),Deník!$W323,""))</f>
        <v/>
      </c>
      <c r="FN323" s="13"/>
      <c r="FO323" s="20" t="str">
        <f>IF(Deník!$W323&gt;1,Deník!$W323,"")</f>
        <v/>
      </c>
      <c r="FP323" s="20" t="str">
        <f>IF(Deník!$W323&lt;0,Deník!$W323,"")</f>
        <v/>
      </c>
      <c r="FQ323" s="17"/>
      <c r="FS323" s="233"/>
      <c r="FT323" s="233" t="str">
        <f>IF(Deník!$W323&lt;&gt;"",IF(Deník!$Y323=Statistika!$F$78,Deník!$W323,""),"")</f>
        <v/>
      </c>
      <c r="FU323" s="233" t="str">
        <f>IF(Deník!$W323&lt;&gt;"",IF(Deník!$Y323=Statistika!$F$79,Deník!$W323,""),"")</f>
        <v/>
      </c>
      <c r="FV323" s="233" t="str">
        <f>IF(Deník!$W323&lt;&gt;"",IF(Deník!$Y323=Statistika!$F$80,Deník!$W323,""),"")</f>
        <v/>
      </c>
      <c r="FW323" s="233" t="str">
        <f>IF(Deník!$W323&lt;&gt;"",IF(Deník!$Y323=Statistika!$F$81,Deník!$W323,""),"")</f>
        <v/>
      </c>
      <c r="FX323" s="233" t="str">
        <f>IF(Deník!$W323&lt;&gt;"",IF(Deník!$Y323=Statistika!$F$82,Deník!$W323,""),"")</f>
        <v/>
      </c>
      <c r="FY323" s="233" t="str">
        <f>IF(Deník!$W323&lt;&gt;"",IF(Deník!$Y323=Statistika!$F$83,Deník!$W323,""),"")</f>
        <v/>
      </c>
      <c r="FZ323" s="233" t="str">
        <f>IF(Deník!$W323&lt;&gt;"",IF(Deník!$Y323=Statistika!$F$84,Deník!$W323,""),"")</f>
        <v/>
      </c>
      <c r="GA323" s="233" t="str">
        <f>IF(Deník!$W323&lt;&gt;"",IF(Deník!$Y323=Statistika!$F$85,Deník!$W323,""),"")</f>
        <v/>
      </c>
      <c r="GB323" s="233" t="str">
        <f>IF(Deník!$W323&lt;&gt;"",IF(Deník!$Y323=Statistika!$F$86,Deník!$W323,""),"")</f>
        <v/>
      </c>
      <c r="GC323" s="233" t="str">
        <f>IF(Deník!$W323&lt;&gt;"",IF(Deník!$Y323=Statistika!$F$87,Deník!$W323,""),"")</f>
        <v/>
      </c>
      <c r="GD323" s="233" t="str">
        <f>IF(Deník!$W323&lt;&gt;"",IF(Deník!$Y323=Statistika!$F$88,Deník!$W323,""),"")</f>
        <v/>
      </c>
      <c r="GE323" s="233" t="str">
        <f>IF(Deník!$W323&lt;&gt;"",IF(Deník!$Y323=Statistika!$F$89,Deník!$W323,""),"")</f>
        <v/>
      </c>
      <c r="GF323" s="233" t="str">
        <f>IF(Deník!$W323&lt;&gt;"",IF(Deník!$Y323=Statistika!$F$90,Deník!$W323,""),"")</f>
        <v/>
      </c>
      <c r="GG323" s="233" t="str">
        <f>IF(Deník!$W323&lt;&gt;"",IF(Deník!$Y323=Statistika!$F$91,Deník!$W323,""),"")</f>
        <v/>
      </c>
      <c r="GH323" s="233"/>
      <c r="GI323" s="233" t="str">
        <f>IF(Deník!$W323&lt;&gt;"",IF(Deník!$AB323=Statistika!$L$100,Deník!$W323,""),"")</f>
        <v/>
      </c>
      <c r="GJ323" s="233" t="str">
        <f>IF(Deník!$W323&lt;&gt;"",IF(Deník!$AB323=Statistika!$L$101,Deník!$W323,""),"")</f>
        <v/>
      </c>
      <c r="GK323" s="233" t="str">
        <f>IF(Deník!$W323&lt;&gt;"",IF(Deník!$AB323=Statistika!$L$102,Deník!$W323,""),"")</f>
        <v/>
      </c>
      <c r="GL323" s="233" t="str">
        <f>IF(Deník!$W323&lt;&gt;"",IF(Deník!$AB323=Statistika!$L$103,Deník!$W323,""),"")</f>
        <v/>
      </c>
      <c r="GM323" s="233" t="str">
        <f>IF(Deník!$W323&lt;&gt;"",IF(Deník!$AB323=Statistika!$L$104,Deník!$W323,""),"")</f>
        <v/>
      </c>
      <c r="GN323" s="233" t="str">
        <f>IF(Deník!$W323&lt;&gt;"",IF(Deník!$AB323=Statistika!$L$105,Deník!$W323,""),"")</f>
        <v/>
      </c>
      <c r="GO323" s="233" t="str">
        <f>IF(Deník!$W323&lt;&gt;"",IF(Deník!$AB323=Statistika!$L$106,Deník!$W323,""),"")</f>
        <v/>
      </c>
      <c r="GP323" s="233" t="str">
        <f>IF(Deník!$W323&lt;&gt;"",IF(Deník!$AB323=Statistika!$L$107,Deník!$W323,""),"")</f>
        <v/>
      </c>
      <c r="GQ323" s="233" t="str">
        <f>IF(Deník!$W323&lt;&gt;"",IF(Deník!$AB323=Statistika!$L$108,Deník!$W323,""),"")</f>
        <v/>
      </c>
      <c r="GS323" s="233" t="str">
        <f>IF(Deník!$W323&lt;0,IF(Deník!$AC323=Statistika!$F$117,Deník!$W323,""),"")</f>
        <v/>
      </c>
      <c r="GT323" s="233" t="str">
        <f>IF(Deník!$W323&lt;0,IF(Deník!$AC323=Statistika!$F$118,Deník!$W323,""),"")</f>
        <v/>
      </c>
      <c r="GU323" s="233" t="str">
        <f>IF(Deník!$W323&lt;0,IF(Deník!$AC323=Statistika!$F$119,Deník!$W323,""),"")</f>
        <v/>
      </c>
      <c r="GV323" s="233" t="str">
        <f>IF(Deník!$W323&lt;0,IF(Deník!$AC323=Statistika!$F$120,Deník!$W323,""),"")</f>
        <v/>
      </c>
      <c r="GW323" s="233" t="str">
        <f>IF(Deník!$W323&lt;0,IF(Deník!$AC323=Statistika!$F$121,Deník!$W323,""),"")</f>
        <v/>
      </c>
      <c r="GX323" s="233" t="str">
        <f>IF(Deník!$W323&lt;0,IF(Deník!$AC323=Statistika!$F$122,Deník!$W323,""),"")</f>
        <v/>
      </c>
      <c r="GY323" s="233" t="str">
        <f>IF(Deník!$W323&lt;0,IF(Deník!$AC323=Statistika!$F$123,Deník!$W323,""),"")</f>
        <v/>
      </c>
      <c r="GZ323" s="233" t="str">
        <f>IF(Deník!$W323&lt;0,IF(Deník!$AC323=Statistika!$F$124,Deník!$W323,""),"")</f>
        <v/>
      </c>
      <c r="HA323" s="233" t="str">
        <f>IF(Deník!$W323&lt;0,IF(Deník!$AC323=Statistika!$F$125,Deník!$W323,""),"")</f>
        <v/>
      </c>
      <c r="HC323" s="233" t="str">
        <f>IF(Deník!$W323&lt;0,IF(Deník!$AD323=Statistika!$F$133,Deník!$W323,""),"")</f>
        <v/>
      </c>
      <c r="HD323" s="233" t="str">
        <f>IF(Deník!$W323&lt;0,IF(Deník!$AD323=Statistika!$F$134,Deník!$W323,""),"")</f>
        <v/>
      </c>
      <c r="HE323" s="233" t="str">
        <f>IF(Deník!$W323&lt;0,IF(Deník!$AD323=Statistika!$F$135,Deník!$W323,""),"")</f>
        <v/>
      </c>
      <c r="HF323" s="233" t="str">
        <f>IF(Deník!$W323&lt;0,IF(Deník!$AD323=Statistika!$F$136,Deník!$W323,""),"")</f>
        <v/>
      </c>
      <c r="HG323" s="233" t="str">
        <f>IF(Deník!$W323&lt;0,IF(Deník!$AD323=Statistika!$F$137,Deník!$W323,""),"")</f>
        <v/>
      </c>
      <c r="ID323" s="8">
        <f>Tabulka4[[#This Row],[Sloupec3]]</f>
        <v>0</v>
      </c>
      <c r="IE323" s="17" t="str">
        <f>IF(AND([1]Deník!$C323&gt;='[1]Měsíční shrnutí'!$D$1,[1]Deník!$C323&lt;='[1]Měsíční shrnutí'!$F$1),[1]Deník!$X323,"")</f>
        <v/>
      </c>
    </row>
    <row r="324" spans="1:239">
      <c r="A324" s="8">
        <f>Deník!C325</f>
        <v>0</v>
      </c>
      <c r="B324" s="50" t="str">
        <f>Deník!R325</f>
        <v/>
      </c>
      <c r="C324" s="102" t="str">
        <f>IF(AND(Deník!R325&gt;1,Deník!R325&lt;&gt;""),1,"")</f>
        <v/>
      </c>
      <c r="D324" s="102" t="str">
        <f>IF(AND(Deník!R325&lt;=0,Deník!R325&lt;&gt;""),1,"")</f>
        <v/>
      </c>
      <c r="E324" s="103" t="str">
        <f>IF(AND(Deník!R325&gt;=0,Deník!R325&lt;=1),1,"")</f>
        <v/>
      </c>
      <c r="F324" s="79" t="str">
        <f>IF(Deník!R325&lt;&gt;"",Deník!R325+F323,"")</f>
        <v/>
      </c>
      <c r="G324" s="85"/>
      <c r="H324" s="54" t="str">
        <f>IF(MONTH(Deník!$C324)=H$2,IF(AND(Deník!$R324&gt;=0,Deník!$R324&lt;=1),"BE",Deník!$R324),"")</f>
        <v/>
      </c>
      <c r="I324" s="11" t="str">
        <f>IF(MONTH(Deník!$C324)=I$2,IF(AND(Deník!$R324&gt;=0,Deník!$R324&lt;=1),"BE",Deník!$R324),"")</f>
        <v/>
      </c>
      <c r="J324" s="11" t="str">
        <f>IF(MONTH(Deník!$C324)=J$2,IF(AND(Deník!$R324&gt;=0,Deník!$R324&lt;=1),"BE",Deník!$R324),"")</f>
        <v/>
      </c>
      <c r="K324" s="11" t="str">
        <f>IF(MONTH(Deník!$C324)=K$2,IF(AND(Deník!$R324&gt;=0,Deník!$R324&lt;=1),"BE",Deník!$R324),"")</f>
        <v/>
      </c>
      <c r="L324" s="11" t="str">
        <f>IF(MONTH(Deník!$C324)=L$2,IF(AND(Deník!$R324&gt;=0,Deník!$R324&lt;=1),"BE",Deník!$R324),"")</f>
        <v/>
      </c>
      <c r="M324" s="11" t="str">
        <f>IF(MONTH(Deník!$C324)=M$2,IF(AND(Deník!$R324&gt;=0,Deník!$R324&lt;=1),"BE",Deník!$R324),"")</f>
        <v/>
      </c>
      <c r="N324" s="11" t="str">
        <f>IF(MONTH(Deník!$C324)=N$2,IF(AND(Deník!$R324&gt;=0,Deník!$R324&lt;=1),"BE",Deník!$R324),"")</f>
        <v/>
      </c>
      <c r="O324" s="11" t="str">
        <f>IF(MONTH(Deník!$C324)=O$2,IF(AND(Deník!$R324&gt;=0,Deník!$R324&lt;=1),"BE",Deník!$R324),"")</f>
        <v/>
      </c>
      <c r="P324" s="11" t="str">
        <f>IF(MONTH(Deník!$C324)=P$2,IF(AND(Deník!$R324&gt;=0,Deník!$R324&lt;=1),"BE",Deník!$R324),"")</f>
        <v/>
      </c>
      <c r="Q324" s="11" t="str">
        <f>IF(MONTH(Deník!$C324)=Q$2,IF(AND(Deník!$R324&gt;=0,Deník!$R324&lt;=1),"BE",Deník!$R324),"")</f>
        <v/>
      </c>
      <c r="R324" s="11" t="str">
        <f>IF(MONTH(Deník!$C324)=R$2,IF(AND(Deník!$R324&gt;=0,Deník!$R324&lt;=1),"BE",Deník!$R324),"")</f>
        <v/>
      </c>
      <c r="S324" s="57" t="str">
        <f>IF(MONTH(Deník!$C324)=S$2,IF(AND(Deník!$R324&gt;=0,Deník!$R324&lt;=1),"BE",Deník!$R324),"")</f>
        <v/>
      </c>
      <c r="U324" s="12"/>
      <c r="V324" s="12"/>
      <c r="X324" s="600" t="str">
        <f>IF(Deník!$R324&lt;&gt;"",IF(Deník!$B324=Statistika!$F$63,IF(AND(Deník!$R324&gt;=0,Deník!$R324&lt;=1),"BE",Deník!$R324),""),"")</f>
        <v/>
      </c>
      <c r="Y324" s="13" t="str">
        <f>IF(Deník!$R324&lt;&gt;"",IF(Deník!$B324=Statistika!$F$64,IF(AND(Deník!$R324&gt;=0,Deník!$R324&lt;=1),"BE",Deník!$R324),""),"")</f>
        <v/>
      </c>
      <c r="Z324" s="13" t="str">
        <f>IF(Deník!$R324&lt;&gt;"",IF(Deník!$B324=Statistika!$F$65,IF(AND(Deník!$R324&gt;=0,Deník!$R324&lt;=1),"BE",Deník!$R324),""),"")</f>
        <v/>
      </c>
      <c r="AA324" s="13" t="str">
        <f>IF(Deník!$R324&lt;&gt;"",IF(Deník!$B324=Statistika!$F$66,IF(AND(Deník!$R324&gt;=0,Deník!$R324&lt;=1),"BE",Deník!$R324),""),"")</f>
        <v/>
      </c>
      <c r="AB324" s="13" t="str">
        <f>IF(Deník!$R324&lt;&gt;"",IF(Deník!$B324=Statistika!$F$67,IF(AND(Deník!$R324&gt;=0,Deník!$R324&lt;=1),"BE",Deník!$R324),""),"")</f>
        <v/>
      </c>
      <c r="AC324" s="13" t="str">
        <f>IF(Deník!$R324&lt;&gt;"",IF(Deník!$B324=Statistika!$F$68,IF(AND(Deník!$R324&gt;=0,Deník!$R324&lt;=1),"BE",Deník!$R324),""),"")</f>
        <v/>
      </c>
      <c r="AD324" s="13" t="str">
        <f>IF(Deník!$R324&lt;&gt;"",IF(Deník!$B324=Statistika!$F$69,IF(AND(Deník!$R324&gt;=0,Deník!$R324&lt;=1),"BE",Deník!$R324),""),"")</f>
        <v/>
      </c>
      <c r="AE324" s="601" t="str">
        <f>IF(Deník!$R324&lt;&gt;"",IF(Deník!$B324=Statistika!$F$70,IF(AND(Deník!$R324&gt;=0,Deník!$R324&lt;=1),"BE",Deník!$R324),""),"")</f>
        <v/>
      </c>
      <c r="AF324" s="90"/>
      <c r="AG324" s="63" t="str">
        <f>IF(Deník!$R324&lt;&gt;"",IF(Deník!$J324="L",IF(AND(Deník!$R324&gt;=0,Deník!$R324&lt;=1),"BE",Deník!$R324),""),"")</f>
        <v/>
      </c>
      <c r="AH324" s="13" t="str">
        <f>IF(Deník!$R324&lt;&gt;"",IF(Deník!$J324="S",IF(AND(Deník!$R324&gt;=0,Deník!$R324&lt;=1),"BE",Deník!$R324),""),"")</f>
        <v/>
      </c>
      <c r="AI324" s="95"/>
      <c r="AJ324" s="71" t="str">
        <f>IF(Deník!N325&lt;&gt;"",Deník!N325*-1,"")</f>
        <v/>
      </c>
      <c r="AK324" s="88"/>
      <c r="AL324" s="63" t="str">
        <f>IF(WEEKDAY(Deník!$C324,2)=1,IF(AND(Deník!$R324&gt;=0,Deník!$R324&lt;=1),"BE",Deník!$R324),"")</f>
        <v/>
      </c>
      <c r="AM324" s="13" t="str">
        <f>IF(WEEKDAY(Deník!$C324,2)=2,IF(AND(Deník!$R324&gt;=0,Deník!$R324&lt;=1),"BE",Deník!$R324),"")</f>
        <v/>
      </c>
      <c r="AN324" s="13" t="str">
        <f>IF(WEEKDAY(Deník!$C324,2)=3,IF(AND(Deník!$R324&gt;=0,Deník!$R324&lt;=1),"BE",Deník!$R324),"")</f>
        <v/>
      </c>
      <c r="AO324" s="13" t="str">
        <f>IF(WEEKDAY(Deník!$C324,2)=4,IF(AND(Deník!$R324&gt;=0,Deník!$R324&lt;=1),"BE",Deník!$R324),"")</f>
        <v/>
      </c>
      <c r="AP324" s="60" t="str">
        <f>IF(WEEKDAY(Deník!$C324,2)=5,IF(AND(Deník!$R324&gt;=0,Deník!$R324&lt;=1),"BE",Deník!$R324),"")</f>
        <v/>
      </c>
      <c r="AQ324" s="99"/>
      <c r="AR324" s="100">
        <f>Deník!D324</f>
        <v>0</v>
      </c>
      <c r="AS324" s="63" t="str">
        <f>IF(Deník!$D324&lt;&gt;"",IF(AND(Deník!$D324&gt;=AS$2,Deník!$D324&lt;=AS$3),IF(AND(Deník!$R324&gt;=0,Deník!$R324&lt;=1),"BE",Deník!$R324),""),"")</f>
        <v/>
      </c>
      <c r="AT324" s="63" t="str">
        <f>IF(Deník!$D324&lt;&gt;"",IF(AND(Deník!$D324&gt;=AT$2,Deník!$D324&lt;=AT$3),IF(AND(Deník!$R324&gt;=0,Deník!$R324&lt;=1),"BE",Deník!$R324),""),"")</f>
        <v/>
      </c>
      <c r="AU324" s="63" t="str">
        <f>IF(Deník!$D324&lt;&gt;"",IF(AND(Deník!$D324&gt;=AU$2,Deník!$D324&lt;=AU$3),IF(AND(Deník!$R324&gt;=0,Deník!$R324&lt;=1),"BE",Deník!$R324),""),"")</f>
        <v/>
      </c>
      <c r="AV324" s="63" t="str">
        <f>IF(Deník!$D324&lt;&gt;"",IF(AND(Deník!$D324&gt;=AV$2,Deník!$D324&lt;=AV$3),IF(AND(Deník!$R324&gt;=0,Deník!$R324&lt;=1),"BE",Deník!$R324),""),"")</f>
        <v/>
      </c>
      <c r="AW324" s="63" t="str">
        <f>IF(Deník!$D324&lt;&gt;"",IF(AND(Deník!$D324&gt;=AW$2,Deník!$D324&lt;=AW$3),IF(AND(Deník!$R324&gt;=0,Deník!$R324&lt;=1),"BE",Deník!$R324),""),"")</f>
        <v/>
      </c>
      <c r="AX324" s="63" t="str">
        <f>IF(Deník!$D324&lt;&gt;"",IF(AND(Deník!$D324&gt;=AX$2,Deník!$D324&lt;=AX$3),IF(AND(Deník!$R324&gt;=0,Deník!$R324&lt;=1),"BE",Deník!$R324),""),"")</f>
        <v/>
      </c>
      <c r="AY324" s="63" t="str">
        <f>IF(Deník!$D324&lt;&gt;"",IF(AND(Deník!$D324&gt;=AY$2,Deník!$D324&lt;=AY$3),IF(AND(Deník!$R324&gt;=0,Deník!$R324&lt;=1),"BE",Deník!$R324),""),"")</f>
        <v/>
      </c>
      <c r="AZ324" s="63" t="str">
        <f>IF(Deník!$D324&lt;&gt;"",IF(AND(Deník!$D324&gt;=AZ$2,Deník!$D324&lt;=AZ$3),IF(AND(Deník!$R324&gt;=0,Deník!$R324&lt;=1),"BE",Deník!$R324),""),"")</f>
        <v/>
      </c>
      <c r="BA324" s="63" t="str">
        <f>IF(Deník!$D324&lt;&gt;"",IF(AND(Deník!$D324&gt;=BA$2,Deník!$D324&lt;=BA$3),IF(AND(Deník!$R324&gt;=0,Deník!$R324&lt;=1),"BE",Deník!$R324),""),"")</f>
        <v/>
      </c>
      <c r="BB324" s="63" t="str">
        <f>IF(Deník!$D324&lt;&gt;"",IF(AND(Deník!$D324&gt;=BB$2,Deník!$D324&lt;=BB$3),IF(AND(Deník!$R324&gt;=0,Deník!$R324&lt;=1),"BE",Deník!$R324),""),"")</f>
        <v/>
      </c>
      <c r="BC324" s="71" t="str">
        <f>IF(Deník!$D324&lt;&gt;"",IF(AND(Deník!$D324&gt;=BC$2,Deník!$D324&lt;=BC$3),IF(AND(Deník!$R324&gt;=0,Deník!$R324&lt;=1),"BE",Deník!$R324),""),"")</f>
        <v/>
      </c>
      <c r="BD324" s="20" t="str">
        <f>IF(Deník!$J325="S",(Deník!$M325-Deník!$K325),IF(Deník!$J325="L",(Deník!$K325-Deník!$M325),""))</f>
        <v/>
      </c>
      <c r="BE324" s="20" t="str">
        <f>IF(Deník!$J325="S",(Deník!$K325-Deník!$O325),IF(Deník!$J325="L",(Deník!$O325-Deník!$K325),""))</f>
        <v/>
      </c>
      <c r="BF324" s="20" t="str">
        <f>IF(Deník!$J325="S",(Deník!$K325-Deník!$L325),IF(Deník!$J325="L",(Deník!$L325-Deník!$K325),""))</f>
        <v/>
      </c>
      <c r="BG324" s="20" t="str">
        <f>IF(Deník!$J325="S",(Deník!$K325-Deník!$S325),IF(Deník!$J325="L",(Deník!$S325-Deník!$K325),""))</f>
        <v/>
      </c>
      <c r="BH324" s="20" t="str">
        <f>IF(Deník!$J325="S",(Deník!$K325-Deník!$U325),IF(Deník!$J325="L",(Deník!$U325-Deník!$K325),""))</f>
        <v/>
      </c>
      <c r="BI324" s="20" t="str">
        <f>IF(Deník!$R324&gt;1,Deník!$R324,"")</f>
        <v/>
      </c>
      <c r="BJ324" s="20" t="str">
        <f>IF(Deník!$R324&lt;0,Deník!$R324,"")</f>
        <v/>
      </c>
      <c r="BK324" s="17"/>
      <c r="BM324" s="233" t="str">
        <f>IF(Deník!$R324&lt;&gt;"",IF(Deník!$Y324=Statistika!$F$78,IF(AND(Deník!$R324&gt;=0,Deník!$R324&lt;=1),"BE",Deník!$R324),""),"")</f>
        <v/>
      </c>
      <c r="BN324" s="233" t="str">
        <f>IF(Deník!$R324&lt;&gt;"",IF(Deník!$Y324=Statistika!$F$79,IF(AND(Deník!$R324&gt;=0,Deník!$R324&lt;=1),"BE",Deník!$R324),""),"")</f>
        <v/>
      </c>
      <c r="BO324" s="233" t="str">
        <f>IF(Deník!$R324&lt;&gt;"",IF(Deník!$Y324=Statistika!$F$80,IF(AND(Deník!$R324&gt;=0,Deník!$R324&lt;=1),"BE",Deník!$R324),""),"")</f>
        <v/>
      </c>
      <c r="BP324" s="233" t="str">
        <f>IF(Deník!$R324&lt;&gt;"",IF(Deník!$Y324=Statistika!$F$81,IF(AND(Deník!$R324&gt;=0,Deník!$R324&lt;=1),"BE",Deník!$R324),""),"")</f>
        <v/>
      </c>
      <c r="BQ324" s="233" t="str">
        <f>IF(Deník!$R324&lt;&gt;"",IF(Deník!$Y324=Statistika!$F$82,IF(AND(Deník!$R324&gt;=0,Deník!$R324&lt;=1),"BE",Deník!$R324),""),"")</f>
        <v/>
      </c>
      <c r="BR324" s="233" t="str">
        <f>IF(Deník!$R324&lt;&gt;"",IF(Deník!$Y324=Statistika!$F$83,IF(AND(Deník!$R324&gt;=0,Deník!$R324&lt;=1),"BE",Deník!$R324),""),"")</f>
        <v/>
      </c>
      <c r="BS324" s="233" t="str">
        <f>IF(Deník!$R324&lt;&gt;"",IF(Deník!$Y324=Statistika!$F$84,IF(AND(Deník!$R324&gt;=0,Deník!$R324&lt;=1),"BE",Deník!$R324),""),"")</f>
        <v/>
      </c>
      <c r="BT324" s="233" t="str">
        <f>IF(Deník!$R324&lt;&gt;"",IF(Deník!$Y324=Statistika!$F$85,IF(AND(Deník!$R324&gt;=0,Deník!$R324&lt;=1),"BE",Deník!$R324),""),"")</f>
        <v/>
      </c>
      <c r="BU324" s="233" t="str">
        <f>IF(Deník!$R324&lt;&gt;"",IF(Deník!$Y324=Statistika!$F$86,IF(AND(Deník!$R324&gt;=0,Deník!$R324&lt;=1),"BE",Deník!$R324),""),"")</f>
        <v/>
      </c>
      <c r="BV324" s="233" t="str">
        <f>IF(Deník!$R324&lt;&gt;"",IF(Deník!$Y324=Statistika!$F$87,IF(AND(Deník!$R324&gt;=0,Deník!$R324&lt;=1),"BE",Deník!$R324),""),"")</f>
        <v/>
      </c>
      <c r="BW324" s="233" t="str">
        <f>IF(Deník!$R324&lt;&gt;"",IF(Deník!$Y324=Statistika!$F$88,IF(AND(Deník!$R324&gt;=0,Deník!$R324&lt;=1),"BE",Deník!$R324),""),"")</f>
        <v/>
      </c>
      <c r="BX324" s="233" t="str">
        <f>IF(Deník!$R324&lt;&gt;"",IF(Deník!$Y324=Statistika!$F$89,IF(AND(Deník!$R324&gt;=0,Deník!$R324&lt;=1),"BE",Deník!$R324),""),"")</f>
        <v/>
      </c>
      <c r="BY324" s="233" t="str">
        <f>IF(Deník!$R324&lt;&gt;"",IF(Deník!$Y324=Statistika!$F$90,IF(AND(Deník!$R324&gt;=0,Deník!$R324&lt;=1),"BE",Deník!$R324),""),"")</f>
        <v/>
      </c>
      <c r="BZ324" s="233" t="str">
        <f>IF(Deník!$R324&lt;&gt;"",IF(Deník!$Y324=Statistika!$F$91,IF(AND(Deník!$R324&gt;=0,Deník!$R324&lt;=1),"BE",Deník!$R324),""),"")</f>
        <v/>
      </c>
      <c r="CA324" s="233"/>
      <c r="CB324" s="233" t="str">
        <f>IF(Deník!$R324&lt;&gt;"",IF(Deník!$AB324="SL",IF(AND(Deník!$R324&gt;=0,Deník!$R324&lt;=1),"BE",Deník!$R324),""),"")</f>
        <v/>
      </c>
      <c r="CC324" s="233" t="str">
        <f>IF(Deník!$R324&lt;&gt;"",IF(Deník!$AB324="BE10",IF(AND(Deník!$R324&gt;=0,Deník!$R324&lt;=1),"BE",Deník!$R324),""),"")</f>
        <v/>
      </c>
      <c r="CD324" s="233" t="str">
        <f>IF(Deník!$R324&lt;&gt;"",IF(Deník!$AB324="BE15",IF(AND(Deník!$R324&gt;=0,Deník!$R324&lt;=1),"BE",Deník!$R324),""),"")</f>
        <v/>
      </c>
      <c r="CE324" s="233" t="str">
        <f>IF(Deník!$R324&lt;&gt;"",IF(Deník!$AB324="BE20",IF(AND(Deník!$R324&gt;=0,Deník!$R324&lt;=1),"BE",Deník!$R324),""),"")</f>
        <v/>
      </c>
      <c r="CF324" s="233" t="str">
        <f>IF(Deník!$R324&lt;&gt;"",IF(Deník!$AB324="TP1",IF(AND(Deník!$R324&gt;=0,Deník!$R324&lt;=1),"BE",Deník!$R324),""),"")</f>
        <v/>
      </c>
      <c r="CG324" s="233" t="str">
        <f>IF(Deník!$R324&lt;&gt;"",IF(Deník!$AB324="TP2",IF(AND(Deník!$R324&gt;=0,Deník!$R324&lt;=1),"BE",Deník!$R324),""),"")</f>
        <v/>
      </c>
      <c r="CH324" s="233" t="str">
        <f>IF(Deník!$R324&lt;&gt;"",IF(Deník!$AB324="TP3",IF(AND(Deník!$R324&gt;=0,Deník!$R324&lt;=1),"BE",Deník!$R324),""),"")</f>
        <v/>
      </c>
      <c r="CI324" s="233" t="str">
        <f>IF(Deník!$R324&lt;&gt;"",IF(Deník!$AB324="Trailing SL",IF(AND(Deník!$R324&gt;=0,Deník!$R324&lt;=1),"BE",Deník!$R324),""),"")</f>
        <v/>
      </c>
      <c r="CJ324" s="233" t="str">
        <f>IF(Deník!$R324&lt;&gt;"",IF(Deník!$AB324="Manual",IF(AND(Deník!$R324&gt;=0,Deník!$R324&lt;=1),"BE",Deník!$R324),""),"")</f>
        <v/>
      </c>
      <c r="CK324" s="233"/>
      <c r="CL324" s="233" t="str">
        <f>IF(Deník!$R324&lt;0,IF(Deník!$AC324=Statistika!$F$117,Deník!$R324,""),"")</f>
        <v/>
      </c>
      <c r="CM324" s="233" t="str">
        <f>IF(Deník!$R324&lt;0,IF(Deník!$AC324=Statistika!$F$118,Deník!$R324,""),"")</f>
        <v/>
      </c>
      <c r="CN324" s="233" t="str">
        <f>IF(Deník!$R324&lt;0,IF(Deník!$AC324=Statistika!$F$119,Deník!$R324,""),"")</f>
        <v/>
      </c>
      <c r="CO324" s="233" t="str">
        <f>IF(Deník!$R324&lt;0,IF(Deník!$AC324=Statistika!$F$120,Deník!$R324,""),"")</f>
        <v/>
      </c>
      <c r="CP324" s="233" t="str">
        <f>IF(Deník!$R324&lt;0,IF(Deník!$AC324=Statistika!$F$121,Deník!$R324,""),"")</f>
        <v/>
      </c>
      <c r="CQ324" s="233" t="str">
        <f>IF(Deník!$R324&lt;0,IF(Deník!$AC324=Statistika!$F$122,Deník!$R324,""),"")</f>
        <v/>
      </c>
      <c r="CR324" s="233" t="str">
        <f>IF(Deník!$R324&lt;0,IF(Deník!$AC324=Statistika!$F$123,Deník!$R324,""),"")</f>
        <v/>
      </c>
      <c r="CS324" s="233" t="str">
        <f>IF(Deník!$R324&lt;0,IF(Deník!$AC324=Statistika!$F$124,Deník!$R324,""),"")</f>
        <v/>
      </c>
      <c r="CT324" s="233" t="str">
        <f>IF(Deník!$R324&lt;0,IF(Deník!$AC324=Statistika!$F$125,Deník!$R324,""),"")</f>
        <v/>
      </c>
      <c r="CU324" s="233"/>
      <c r="CV324" s="233" t="str">
        <f>IF(Deník!$R324&lt;0,IF(Deník!$AD324=$CV$2,Deník!$R324,""),"")</f>
        <v/>
      </c>
      <c r="CW324" s="233" t="str">
        <f>IF(Deník!$R324&lt;0,IF(Deník!$AD324=$CW$2,Deník!$R324,""),"")</f>
        <v/>
      </c>
      <c r="CX324" s="233" t="str">
        <f>IF(Deník!$R324&lt;0,IF(Deník!$AD324=$CX$2,Deník!$R324,""),"")</f>
        <v/>
      </c>
      <c r="CY324" s="233" t="str">
        <f>IF(Deník!$R324&lt;0,IF(Deník!$AD324=$CY$2,Deník!$R324,""),"")</f>
        <v/>
      </c>
      <c r="CZ324" s="233" t="str">
        <f>IF(Deník!$R324&lt;0,IF(Deník!$AD324=$CZ$2,Deník!$R324,""),"")</f>
        <v/>
      </c>
      <c r="DL324" s="221">
        <f t="shared" si="14"/>
        <v>93847.029999999984</v>
      </c>
      <c r="DM324" s="220">
        <f t="shared" si="13"/>
        <v>-6.1529700000000132E-2</v>
      </c>
      <c r="DO324" s="50">
        <f>Deník!W325</f>
        <v>0</v>
      </c>
      <c r="DP324" s="102" t="str">
        <f>IF(AND(Deník!W325&gt;0),1,"")</f>
        <v/>
      </c>
      <c r="DQ324" s="102">
        <f>IF(AND(Deník!W325&lt;=0),1,"")</f>
        <v>1</v>
      </c>
      <c r="DR324" s="227"/>
      <c r="DS324" s="228"/>
      <c r="DT324" s="85"/>
      <c r="DU324" s="54">
        <f>IF(MONTH(Deník!$C324)=DU$2,Deník!$W324,"")</f>
        <v>0</v>
      </c>
      <c r="DV324" s="222" t="str">
        <f>IF(MONTH(Deník!$C324)=DV$2,Deník!$W324,"")</f>
        <v/>
      </c>
      <c r="DW324" s="222" t="str">
        <f>IF(MONTH(Deník!$C324)=DW$2,Deník!$W324,"")</f>
        <v/>
      </c>
      <c r="DX324" s="222" t="str">
        <f>IF(MONTH(Deník!$C324)=DX$2,Deník!$W324,"")</f>
        <v/>
      </c>
      <c r="DY324" s="222" t="str">
        <f>IF(MONTH(Deník!$C324)=DY$2,Deník!$W324,"")</f>
        <v/>
      </c>
      <c r="DZ324" s="222" t="str">
        <f>IF(MONTH(Deník!$C324)=DZ$2,Deník!$W324,"")</f>
        <v/>
      </c>
      <c r="EA324" s="222" t="str">
        <f>IF(MONTH(Deník!$C324)=EA$2,Deník!$W324,"")</f>
        <v/>
      </c>
      <c r="EB324" s="222" t="str">
        <f>IF(MONTH(Deník!$C324)=EB$2,Deník!$W324,"")</f>
        <v/>
      </c>
      <c r="EC324" s="222" t="str">
        <f>IF(MONTH(Deník!$C324)=EC$2,Deník!$W324,"")</f>
        <v/>
      </c>
      <c r="ED324" s="222" t="str">
        <f>IF(MONTH(Deník!$C324)=ED$2,Deník!$W324,"")</f>
        <v/>
      </c>
      <c r="EE324" s="222" t="str">
        <f>IF(MONTH(Deník!$C324)=EE$2,Deník!$W324,"")</f>
        <v/>
      </c>
      <c r="EF324" s="222" t="str">
        <f>IF(MONTH(Deník!$C324)=EF$2,Deník!$W324,"")</f>
        <v/>
      </c>
      <c r="EI324" s="600" t="str">
        <f>IF(Deník!$W324&lt;&gt;"",IF(Deník!$B324=Statistika!$F$63,Deník!$W324,""),"")</f>
        <v/>
      </c>
      <c r="EJ324" s="13" t="str">
        <f>IF(Deník!$W324&lt;&gt;"",IF(Deník!$B324=Statistika!$F$64,Deník!$W324,""),"")</f>
        <v/>
      </c>
      <c r="EK324" s="13" t="str">
        <f>IF(Deník!$W324&lt;&gt;"",IF(Deník!$B324=Statistika!$F$65,Deník!$W324,""),"")</f>
        <v/>
      </c>
      <c r="EL324" s="13" t="str">
        <f>IF(Deník!$W324&lt;&gt;"",IF(Deník!$B324=Statistika!$F$66,Deník!$W324,""),"")</f>
        <v/>
      </c>
      <c r="EM324" s="13" t="str">
        <f>IF(Deník!$W324&lt;&gt;"",IF(Deník!$B324=Statistika!$F$67,Deník!$W324,""),"")</f>
        <v/>
      </c>
      <c r="EN324" s="13" t="str">
        <f>IF(Deník!$W324&lt;&gt;"",IF(Deník!$B324=Statistika!$F$68,Deník!$W324,""),"")</f>
        <v/>
      </c>
      <c r="EO324" s="13" t="str">
        <f>IF(Deník!$W324&lt;&gt;"",IF(Deník!$B324=Statistika!$F$69,Deník!$W324,""),"")</f>
        <v/>
      </c>
      <c r="EP324" s="601" t="str">
        <f>IF(Deník!$W324&lt;&gt;"",IF(Deník!$B324=Statistika!$F$70,Deník!$W324,""),"")</f>
        <v/>
      </c>
      <c r="EQ324" s="90"/>
      <c r="ER324" s="63" t="str">
        <f>IF(Deník!$W324&lt;&gt;"",IF(Deník!$J324="L",Deník!$W324,""),"")</f>
        <v/>
      </c>
      <c r="ES324" s="13" t="str">
        <f>IF(Deník!$W324&lt;&gt;"",IF(Deník!$J324="S",Deník!$W324,""),"")</f>
        <v/>
      </c>
      <c r="ET324" s="95"/>
      <c r="EU324" s="88"/>
      <c r="EV324" s="63" t="str">
        <f>IF(WEEKDAY(Deník!$C324,2)=1,Deník!$W324,"")</f>
        <v/>
      </c>
      <c r="EW324" s="13" t="str">
        <f>IF(WEEKDAY(Deník!$C324,2)=2,Deník!$W324,"")</f>
        <v/>
      </c>
      <c r="EX324" s="13" t="str">
        <f>IF(WEEKDAY(Deník!$C324,2)=3,Deník!$W324,"")</f>
        <v/>
      </c>
      <c r="EY324" s="13" t="str">
        <f>IF(WEEKDAY(Deník!$C324,2)=4,Deník!$W324,"")</f>
        <v/>
      </c>
      <c r="EZ324" s="60" t="str">
        <f>IF(WEEKDAY(Deník!$C324,2)=5,Deník!$W324,"")</f>
        <v/>
      </c>
      <c r="FA324" s="99"/>
      <c r="FB324" s="100">
        <f>Deník!D324</f>
        <v>0</v>
      </c>
      <c r="FC324" s="63">
        <f>IF($FB324&lt;&gt;"",IF(AND($FB324&gt;=FC$2,$FB324&lt;=FC$3),Deník!$W324,""))</f>
        <v>0</v>
      </c>
      <c r="FD324" s="63" t="str">
        <f>IF($FB324&lt;&gt;"",IF(AND($FB324&gt;=FD$2,$FB324&lt;=FD$3),Deník!$W324,""))</f>
        <v/>
      </c>
      <c r="FE324" s="63" t="str">
        <f>IF($FB324&lt;&gt;"",IF(AND($FB324&gt;=FE$2,$FB324&lt;=FE$3),Deník!$W324,""))</f>
        <v/>
      </c>
      <c r="FF324" s="63" t="str">
        <f>IF($FB324&lt;&gt;"",IF(AND($FB324&gt;=FF$2,$FB324&lt;=FF$3),Deník!$W324,""))</f>
        <v/>
      </c>
      <c r="FG324" s="63" t="str">
        <f>IF($FB324&lt;&gt;"",IF(AND($FB324&gt;=FG$2,$FB324&lt;=FG$3),Deník!$W324,""))</f>
        <v/>
      </c>
      <c r="FH324" s="63" t="str">
        <f>IF($FB324&lt;&gt;"",IF(AND($FB324&gt;=FH$2,$FB324&lt;=FH$3),Deník!$W324,""))</f>
        <v/>
      </c>
      <c r="FI324" s="63" t="str">
        <f>IF($FB324&lt;&gt;"",IF(AND($FB324&gt;=FI$2,$FB324&lt;=FI$3),Deník!$W324,""))</f>
        <v/>
      </c>
      <c r="FJ324" s="63" t="str">
        <f>IF($FB324&lt;&gt;"",IF(AND($FB324&gt;=FJ$2,$FB324&lt;=FJ$3),Deník!$W324,""))</f>
        <v/>
      </c>
      <c r="FK324" s="63" t="str">
        <f>IF($FB324&lt;&gt;"",IF(AND($FB324&gt;=FK$2,$FB324&lt;=FK$3),Deník!$W324,""))</f>
        <v/>
      </c>
      <c r="FL324" s="63" t="str">
        <f>IF($FB324&lt;&gt;"",IF(AND($FB324&gt;=FL$2,$FB324&lt;=FL$3),Deník!$W324,""))</f>
        <v/>
      </c>
      <c r="FM324" s="63" t="str">
        <f>IF($FB324&lt;&gt;"",IF(AND($FB324&gt;=FM$2,$FB324&lt;=FM$3),Deník!$W324,""))</f>
        <v/>
      </c>
      <c r="FN324" s="13"/>
      <c r="FO324" s="20" t="str">
        <f>IF(Deník!$W324&gt;1,Deník!$W324,"")</f>
        <v/>
      </c>
      <c r="FP324" s="20" t="str">
        <f>IF(Deník!$W324&lt;0,Deník!$W324,"")</f>
        <v/>
      </c>
      <c r="FQ324" s="17"/>
      <c r="FS324" s="233"/>
      <c r="FT324" s="233" t="str">
        <f>IF(Deník!$W324&lt;&gt;"",IF(Deník!$Y324=Statistika!$F$78,Deník!$W324,""),"")</f>
        <v/>
      </c>
      <c r="FU324" s="233" t="str">
        <f>IF(Deník!$W324&lt;&gt;"",IF(Deník!$Y324=Statistika!$F$79,Deník!$W324,""),"")</f>
        <v/>
      </c>
      <c r="FV324" s="233" t="str">
        <f>IF(Deník!$W324&lt;&gt;"",IF(Deník!$Y324=Statistika!$F$80,Deník!$W324,""),"")</f>
        <v/>
      </c>
      <c r="FW324" s="233" t="str">
        <f>IF(Deník!$W324&lt;&gt;"",IF(Deník!$Y324=Statistika!$F$81,Deník!$W324,""),"")</f>
        <v/>
      </c>
      <c r="FX324" s="233" t="str">
        <f>IF(Deník!$W324&lt;&gt;"",IF(Deník!$Y324=Statistika!$F$82,Deník!$W324,""),"")</f>
        <v/>
      </c>
      <c r="FY324" s="233" t="str">
        <f>IF(Deník!$W324&lt;&gt;"",IF(Deník!$Y324=Statistika!$F$83,Deník!$W324,""),"")</f>
        <v/>
      </c>
      <c r="FZ324" s="233" t="str">
        <f>IF(Deník!$W324&lt;&gt;"",IF(Deník!$Y324=Statistika!$F$84,Deník!$W324,""),"")</f>
        <v/>
      </c>
      <c r="GA324" s="233" t="str">
        <f>IF(Deník!$W324&lt;&gt;"",IF(Deník!$Y324=Statistika!$F$85,Deník!$W324,""),"")</f>
        <v/>
      </c>
      <c r="GB324" s="233" t="str">
        <f>IF(Deník!$W324&lt;&gt;"",IF(Deník!$Y324=Statistika!$F$86,Deník!$W324,""),"")</f>
        <v/>
      </c>
      <c r="GC324" s="233" t="str">
        <f>IF(Deník!$W324&lt;&gt;"",IF(Deník!$Y324=Statistika!$F$87,Deník!$W324,""),"")</f>
        <v/>
      </c>
      <c r="GD324" s="233" t="str">
        <f>IF(Deník!$W324&lt;&gt;"",IF(Deník!$Y324=Statistika!$F$88,Deník!$W324,""),"")</f>
        <v/>
      </c>
      <c r="GE324" s="233" t="str">
        <f>IF(Deník!$W324&lt;&gt;"",IF(Deník!$Y324=Statistika!$F$89,Deník!$W324,""),"")</f>
        <v/>
      </c>
      <c r="GF324" s="233" t="str">
        <f>IF(Deník!$W324&lt;&gt;"",IF(Deník!$Y324=Statistika!$F$90,Deník!$W324,""),"")</f>
        <v/>
      </c>
      <c r="GG324" s="233" t="str">
        <f>IF(Deník!$W324&lt;&gt;"",IF(Deník!$Y324=Statistika!$F$91,Deník!$W324,""),"")</f>
        <v/>
      </c>
      <c r="GH324" s="233"/>
      <c r="GI324" s="233" t="str">
        <f>IF(Deník!$W324&lt;&gt;"",IF(Deník!$AB324=Statistika!$L$100,Deník!$W324,""),"")</f>
        <v/>
      </c>
      <c r="GJ324" s="233" t="str">
        <f>IF(Deník!$W324&lt;&gt;"",IF(Deník!$AB324=Statistika!$L$101,Deník!$W324,""),"")</f>
        <v/>
      </c>
      <c r="GK324" s="233" t="str">
        <f>IF(Deník!$W324&lt;&gt;"",IF(Deník!$AB324=Statistika!$L$102,Deník!$W324,""),"")</f>
        <v/>
      </c>
      <c r="GL324" s="233" t="str">
        <f>IF(Deník!$W324&lt;&gt;"",IF(Deník!$AB324=Statistika!$L$103,Deník!$W324,""),"")</f>
        <v/>
      </c>
      <c r="GM324" s="233" t="str">
        <f>IF(Deník!$W324&lt;&gt;"",IF(Deník!$AB324=Statistika!$L$104,Deník!$W324,""),"")</f>
        <v/>
      </c>
      <c r="GN324" s="233" t="str">
        <f>IF(Deník!$W324&lt;&gt;"",IF(Deník!$AB324=Statistika!$L$105,Deník!$W324,""),"")</f>
        <v/>
      </c>
      <c r="GO324" s="233" t="str">
        <f>IF(Deník!$W324&lt;&gt;"",IF(Deník!$AB324=Statistika!$L$106,Deník!$W324,""),"")</f>
        <v/>
      </c>
      <c r="GP324" s="233" t="str">
        <f>IF(Deník!$W324&lt;&gt;"",IF(Deník!$AB324=Statistika!$L$107,Deník!$W324,""),"")</f>
        <v/>
      </c>
      <c r="GQ324" s="233" t="str">
        <f>IF(Deník!$W324&lt;&gt;"",IF(Deník!$AB324=Statistika!$L$108,Deník!$W324,""),"")</f>
        <v/>
      </c>
      <c r="GS324" s="233" t="str">
        <f>IF(Deník!$W324&lt;0,IF(Deník!$AC324=Statistika!$F$117,Deník!$W324,""),"")</f>
        <v/>
      </c>
      <c r="GT324" s="233" t="str">
        <f>IF(Deník!$W324&lt;0,IF(Deník!$AC324=Statistika!$F$118,Deník!$W324,""),"")</f>
        <v/>
      </c>
      <c r="GU324" s="233" t="str">
        <f>IF(Deník!$W324&lt;0,IF(Deník!$AC324=Statistika!$F$119,Deník!$W324,""),"")</f>
        <v/>
      </c>
      <c r="GV324" s="233" t="str">
        <f>IF(Deník!$W324&lt;0,IF(Deník!$AC324=Statistika!$F$120,Deník!$W324,""),"")</f>
        <v/>
      </c>
      <c r="GW324" s="233" t="str">
        <f>IF(Deník!$W324&lt;0,IF(Deník!$AC324=Statistika!$F$121,Deník!$W324,""),"")</f>
        <v/>
      </c>
      <c r="GX324" s="233" t="str">
        <f>IF(Deník!$W324&lt;0,IF(Deník!$AC324=Statistika!$F$122,Deník!$W324,""),"")</f>
        <v/>
      </c>
      <c r="GY324" s="233" t="str">
        <f>IF(Deník!$W324&lt;0,IF(Deník!$AC324=Statistika!$F$123,Deník!$W324,""),"")</f>
        <v/>
      </c>
      <c r="GZ324" s="233" t="str">
        <f>IF(Deník!$W324&lt;0,IF(Deník!$AC324=Statistika!$F$124,Deník!$W324,""),"")</f>
        <v/>
      </c>
      <c r="HA324" s="233" t="str">
        <f>IF(Deník!$W324&lt;0,IF(Deník!$AC324=Statistika!$F$125,Deník!$W324,""),"")</f>
        <v/>
      </c>
      <c r="HC324" s="233" t="str">
        <f>IF(Deník!$W324&lt;0,IF(Deník!$AD324=Statistika!$F$133,Deník!$W324,""),"")</f>
        <v/>
      </c>
      <c r="HD324" s="233" t="str">
        <f>IF(Deník!$W324&lt;0,IF(Deník!$AD324=Statistika!$F$134,Deník!$W324,""),"")</f>
        <v/>
      </c>
      <c r="HE324" s="233" t="str">
        <f>IF(Deník!$W324&lt;0,IF(Deník!$AD324=Statistika!$F$135,Deník!$W324,""),"")</f>
        <v/>
      </c>
      <c r="HF324" s="233" t="str">
        <f>IF(Deník!$W324&lt;0,IF(Deník!$AD324=Statistika!$F$136,Deník!$W324,""),"")</f>
        <v/>
      </c>
      <c r="HG324" s="233" t="str">
        <f>IF(Deník!$W324&lt;0,IF(Deník!$AD324=Statistika!$F$137,Deník!$W324,""),"")</f>
        <v/>
      </c>
      <c r="ID324" s="8">
        <f>Tabulka4[[#This Row],[Sloupec3]]</f>
        <v>0</v>
      </c>
      <c r="IE324" s="17" t="str">
        <f>IF(AND([1]Deník!$C324&gt;='[1]Měsíční shrnutí'!$D$1,[1]Deník!$C324&lt;='[1]Měsíční shrnutí'!$F$1),[1]Deník!$X324,"")</f>
        <v/>
      </c>
    </row>
    <row r="325" spans="1:239">
      <c r="A325" s="8">
        <f>Deník!C326</f>
        <v>0</v>
      </c>
      <c r="B325" s="50" t="str">
        <f>Deník!R326</f>
        <v/>
      </c>
      <c r="C325" s="102" t="str">
        <f>IF(AND(Deník!R326&gt;1,Deník!R326&lt;&gt;""),1,"")</f>
        <v/>
      </c>
      <c r="D325" s="102" t="str">
        <f>IF(AND(Deník!R326&lt;=0,Deník!R326&lt;&gt;""),1,"")</f>
        <v/>
      </c>
      <c r="E325" s="103" t="str">
        <f>IF(AND(Deník!R326&gt;=0,Deník!R326&lt;=1),1,"")</f>
        <v/>
      </c>
      <c r="F325" s="79" t="str">
        <f>IF(Deník!R326&lt;&gt;"",Deník!R326+F324,"")</f>
        <v/>
      </c>
      <c r="G325" s="85"/>
      <c r="H325" s="54" t="str">
        <f>IF(MONTH(Deník!$C325)=H$2,IF(AND(Deník!$R325&gt;=0,Deník!$R325&lt;=1),"BE",Deník!$R325),"")</f>
        <v/>
      </c>
      <c r="I325" s="11" t="str">
        <f>IF(MONTH(Deník!$C325)=I$2,IF(AND(Deník!$R325&gt;=0,Deník!$R325&lt;=1),"BE",Deník!$R325),"")</f>
        <v/>
      </c>
      <c r="J325" s="11" t="str">
        <f>IF(MONTH(Deník!$C325)=J$2,IF(AND(Deník!$R325&gt;=0,Deník!$R325&lt;=1),"BE",Deník!$R325),"")</f>
        <v/>
      </c>
      <c r="K325" s="11" t="str">
        <f>IF(MONTH(Deník!$C325)=K$2,IF(AND(Deník!$R325&gt;=0,Deník!$R325&lt;=1),"BE",Deník!$R325),"")</f>
        <v/>
      </c>
      <c r="L325" s="11" t="str">
        <f>IF(MONTH(Deník!$C325)=L$2,IF(AND(Deník!$R325&gt;=0,Deník!$R325&lt;=1),"BE",Deník!$R325),"")</f>
        <v/>
      </c>
      <c r="M325" s="11" t="str">
        <f>IF(MONTH(Deník!$C325)=M$2,IF(AND(Deník!$R325&gt;=0,Deník!$R325&lt;=1),"BE",Deník!$R325),"")</f>
        <v/>
      </c>
      <c r="N325" s="11" t="str">
        <f>IF(MONTH(Deník!$C325)=N$2,IF(AND(Deník!$R325&gt;=0,Deník!$R325&lt;=1),"BE",Deník!$R325),"")</f>
        <v/>
      </c>
      <c r="O325" s="11" t="str">
        <f>IF(MONTH(Deník!$C325)=O$2,IF(AND(Deník!$R325&gt;=0,Deník!$R325&lt;=1),"BE",Deník!$R325),"")</f>
        <v/>
      </c>
      <c r="P325" s="11" t="str">
        <f>IF(MONTH(Deník!$C325)=P$2,IF(AND(Deník!$R325&gt;=0,Deník!$R325&lt;=1),"BE",Deník!$R325),"")</f>
        <v/>
      </c>
      <c r="Q325" s="11" t="str">
        <f>IF(MONTH(Deník!$C325)=Q$2,IF(AND(Deník!$R325&gt;=0,Deník!$R325&lt;=1),"BE",Deník!$R325),"")</f>
        <v/>
      </c>
      <c r="R325" s="11" t="str">
        <f>IF(MONTH(Deník!$C325)=R$2,IF(AND(Deník!$R325&gt;=0,Deník!$R325&lt;=1),"BE",Deník!$R325),"")</f>
        <v/>
      </c>
      <c r="S325" s="57" t="str">
        <f>IF(MONTH(Deník!$C325)=S$2,IF(AND(Deník!$R325&gt;=0,Deník!$R325&lt;=1),"BE",Deník!$R325),"")</f>
        <v/>
      </c>
      <c r="U325" s="12"/>
      <c r="V325" s="12"/>
      <c r="X325" s="600" t="str">
        <f>IF(Deník!$R325&lt;&gt;"",IF(Deník!$B325=Statistika!$F$63,IF(AND(Deník!$R325&gt;=0,Deník!$R325&lt;=1),"BE",Deník!$R325),""),"")</f>
        <v/>
      </c>
      <c r="Y325" s="13" t="str">
        <f>IF(Deník!$R325&lt;&gt;"",IF(Deník!$B325=Statistika!$F$64,IF(AND(Deník!$R325&gt;=0,Deník!$R325&lt;=1),"BE",Deník!$R325),""),"")</f>
        <v/>
      </c>
      <c r="Z325" s="13" t="str">
        <f>IF(Deník!$R325&lt;&gt;"",IF(Deník!$B325=Statistika!$F$65,IF(AND(Deník!$R325&gt;=0,Deník!$R325&lt;=1),"BE",Deník!$R325),""),"")</f>
        <v/>
      </c>
      <c r="AA325" s="13" t="str">
        <f>IF(Deník!$R325&lt;&gt;"",IF(Deník!$B325=Statistika!$F$66,IF(AND(Deník!$R325&gt;=0,Deník!$R325&lt;=1),"BE",Deník!$R325),""),"")</f>
        <v/>
      </c>
      <c r="AB325" s="13" t="str">
        <f>IF(Deník!$R325&lt;&gt;"",IF(Deník!$B325=Statistika!$F$67,IF(AND(Deník!$R325&gt;=0,Deník!$R325&lt;=1),"BE",Deník!$R325),""),"")</f>
        <v/>
      </c>
      <c r="AC325" s="13" t="str">
        <f>IF(Deník!$R325&lt;&gt;"",IF(Deník!$B325=Statistika!$F$68,IF(AND(Deník!$R325&gt;=0,Deník!$R325&lt;=1),"BE",Deník!$R325),""),"")</f>
        <v/>
      </c>
      <c r="AD325" s="13" t="str">
        <f>IF(Deník!$R325&lt;&gt;"",IF(Deník!$B325=Statistika!$F$69,IF(AND(Deník!$R325&gt;=0,Deník!$R325&lt;=1),"BE",Deník!$R325),""),"")</f>
        <v/>
      </c>
      <c r="AE325" s="601" t="str">
        <f>IF(Deník!$R325&lt;&gt;"",IF(Deník!$B325=Statistika!$F$70,IF(AND(Deník!$R325&gt;=0,Deník!$R325&lt;=1),"BE",Deník!$R325),""),"")</f>
        <v/>
      </c>
      <c r="AF325" s="90"/>
      <c r="AG325" s="63" t="str">
        <f>IF(Deník!$R325&lt;&gt;"",IF(Deník!$J325="L",IF(AND(Deník!$R325&gt;=0,Deník!$R325&lt;=1),"BE",Deník!$R325),""),"")</f>
        <v/>
      </c>
      <c r="AH325" s="13" t="str">
        <f>IF(Deník!$R325&lt;&gt;"",IF(Deník!$J325="S",IF(AND(Deník!$R325&gt;=0,Deník!$R325&lt;=1),"BE",Deník!$R325),""),"")</f>
        <v/>
      </c>
      <c r="AI325" s="95"/>
      <c r="AJ325" s="71" t="str">
        <f>IF(Deník!N326&lt;&gt;"",Deník!N326*-1,"")</f>
        <v/>
      </c>
      <c r="AK325" s="88"/>
      <c r="AL325" s="63" t="str">
        <f>IF(WEEKDAY(Deník!$C325,2)=1,IF(AND(Deník!$R325&gt;=0,Deník!$R325&lt;=1),"BE",Deník!$R325),"")</f>
        <v/>
      </c>
      <c r="AM325" s="13" t="str">
        <f>IF(WEEKDAY(Deník!$C325,2)=2,IF(AND(Deník!$R325&gt;=0,Deník!$R325&lt;=1),"BE",Deník!$R325),"")</f>
        <v/>
      </c>
      <c r="AN325" s="13" t="str">
        <f>IF(WEEKDAY(Deník!$C325,2)=3,IF(AND(Deník!$R325&gt;=0,Deník!$R325&lt;=1),"BE",Deník!$R325),"")</f>
        <v/>
      </c>
      <c r="AO325" s="13" t="str">
        <f>IF(WEEKDAY(Deník!$C325,2)=4,IF(AND(Deník!$R325&gt;=0,Deník!$R325&lt;=1),"BE",Deník!$R325),"")</f>
        <v/>
      </c>
      <c r="AP325" s="60" t="str">
        <f>IF(WEEKDAY(Deník!$C325,2)=5,IF(AND(Deník!$R325&gt;=0,Deník!$R325&lt;=1),"BE",Deník!$R325),"")</f>
        <v/>
      </c>
      <c r="AQ325" s="99"/>
      <c r="AR325" s="100">
        <f>Deník!D325</f>
        <v>0</v>
      </c>
      <c r="AS325" s="63" t="str">
        <f>IF(Deník!$D325&lt;&gt;"",IF(AND(Deník!$D325&gt;=AS$2,Deník!$D325&lt;=AS$3),IF(AND(Deník!$R325&gt;=0,Deník!$R325&lt;=1),"BE",Deník!$R325),""),"")</f>
        <v/>
      </c>
      <c r="AT325" s="63" t="str">
        <f>IF(Deník!$D325&lt;&gt;"",IF(AND(Deník!$D325&gt;=AT$2,Deník!$D325&lt;=AT$3),IF(AND(Deník!$R325&gt;=0,Deník!$R325&lt;=1),"BE",Deník!$R325),""),"")</f>
        <v/>
      </c>
      <c r="AU325" s="63" t="str">
        <f>IF(Deník!$D325&lt;&gt;"",IF(AND(Deník!$D325&gt;=AU$2,Deník!$D325&lt;=AU$3),IF(AND(Deník!$R325&gt;=0,Deník!$R325&lt;=1),"BE",Deník!$R325),""),"")</f>
        <v/>
      </c>
      <c r="AV325" s="63" t="str">
        <f>IF(Deník!$D325&lt;&gt;"",IF(AND(Deník!$D325&gt;=AV$2,Deník!$D325&lt;=AV$3),IF(AND(Deník!$R325&gt;=0,Deník!$R325&lt;=1),"BE",Deník!$R325),""),"")</f>
        <v/>
      </c>
      <c r="AW325" s="63" t="str">
        <f>IF(Deník!$D325&lt;&gt;"",IF(AND(Deník!$D325&gt;=AW$2,Deník!$D325&lt;=AW$3),IF(AND(Deník!$R325&gt;=0,Deník!$R325&lt;=1),"BE",Deník!$R325),""),"")</f>
        <v/>
      </c>
      <c r="AX325" s="63" t="str">
        <f>IF(Deník!$D325&lt;&gt;"",IF(AND(Deník!$D325&gt;=AX$2,Deník!$D325&lt;=AX$3),IF(AND(Deník!$R325&gt;=0,Deník!$R325&lt;=1),"BE",Deník!$R325),""),"")</f>
        <v/>
      </c>
      <c r="AY325" s="63" t="str">
        <f>IF(Deník!$D325&lt;&gt;"",IF(AND(Deník!$D325&gt;=AY$2,Deník!$D325&lt;=AY$3),IF(AND(Deník!$R325&gt;=0,Deník!$R325&lt;=1),"BE",Deník!$R325),""),"")</f>
        <v/>
      </c>
      <c r="AZ325" s="63" t="str">
        <f>IF(Deník!$D325&lt;&gt;"",IF(AND(Deník!$D325&gt;=AZ$2,Deník!$D325&lt;=AZ$3),IF(AND(Deník!$R325&gt;=0,Deník!$R325&lt;=1),"BE",Deník!$R325),""),"")</f>
        <v/>
      </c>
      <c r="BA325" s="63" t="str">
        <f>IF(Deník!$D325&lt;&gt;"",IF(AND(Deník!$D325&gt;=BA$2,Deník!$D325&lt;=BA$3),IF(AND(Deník!$R325&gt;=0,Deník!$R325&lt;=1),"BE",Deník!$R325),""),"")</f>
        <v/>
      </c>
      <c r="BB325" s="63" t="str">
        <f>IF(Deník!$D325&lt;&gt;"",IF(AND(Deník!$D325&gt;=BB$2,Deník!$D325&lt;=BB$3),IF(AND(Deník!$R325&gt;=0,Deník!$R325&lt;=1),"BE",Deník!$R325),""),"")</f>
        <v/>
      </c>
      <c r="BC325" s="71" t="str">
        <f>IF(Deník!$D325&lt;&gt;"",IF(AND(Deník!$D325&gt;=BC$2,Deník!$D325&lt;=BC$3),IF(AND(Deník!$R325&gt;=0,Deník!$R325&lt;=1),"BE",Deník!$R325),""),"")</f>
        <v/>
      </c>
      <c r="BD325" s="20" t="str">
        <f>IF(Deník!$J326="S",(Deník!$M326-Deník!$K326),IF(Deník!$J326="L",(Deník!$K326-Deník!$M326),""))</f>
        <v/>
      </c>
      <c r="BE325" s="20" t="str">
        <f>IF(Deník!$J326="S",(Deník!$K326-Deník!$O326),IF(Deník!$J326="L",(Deník!$O326-Deník!$K326),""))</f>
        <v/>
      </c>
      <c r="BF325" s="20" t="str">
        <f>IF(Deník!$J326="S",(Deník!$K326-Deník!$L326),IF(Deník!$J326="L",(Deník!$L326-Deník!$K326),""))</f>
        <v/>
      </c>
      <c r="BG325" s="20" t="str">
        <f>IF(Deník!$J326="S",(Deník!$K326-Deník!$S326),IF(Deník!$J326="L",(Deník!$S326-Deník!$K326),""))</f>
        <v/>
      </c>
      <c r="BH325" s="20" t="str">
        <f>IF(Deník!$J326="S",(Deník!$K326-Deník!$U326),IF(Deník!$J326="L",(Deník!$U326-Deník!$K326),""))</f>
        <v/>
      </c>
      <c r="BI325" s="20" t="str">
        <f>IF(Deník!$R325&gt;1,Deník!$R325,"")</f>
        <v/>
      </c>
      <c r="BJ325" s="20" t="str">
        <f>IF(Deník!$R325&lt;0,Deník!$R325,"")</f>
        <v/>
      </c>
      <c r="BK325" s="17"/>
      <c r="BM325" s="233" t="str">
        <f>IF(Deník!$R325&lt;&gt;"",IF(Deník!$Y325=Statistika!$F$78,IF(AND(Deník!$R325&gt;=0,Deník!$R325&lt;=1),"BE",Deník!$R325),""),"")</f>
        <v/>
      </c>
      <c r="BN325" s="233" t="str">
        <f>IF(Deník!$R325&lt;&gt;"",IF(Deník!$Y325=Statistika!$F$79,IF(AND(Deník!$R325&gt;=0,Deník!$R325&lt;=1),"BE",Deník!$R325),""),"")</f>
        <v/>
      </c>
      <c r="BO325" s="233" t="str">
        <f>IF(Deník!$R325&lt;&gt;"",IF(Deník!$Y325=Statistika!$F$80,IF(AND(Deník!$R325&gt;=0,Deník!$R325&lt;=1),"BE",Deník!$R325),""),"")</f>
        <v/>
      </c>
      <c r="BP325" s="233" t="str">
        <f>IF(Deník!$R325&lt;&gt;"",IF(Deník!$Y325=Statistika!$F$81,IF(AND(Deník!$R325&gt;=0,Deník!$R325&lt;=1),"BE",Deník!$R325),""),"")</f>
        <v/>
      </c>
      <c r="BQ325" s="233" t="str">
        <f>IF(Deník!$R325&lt;&gt;"",IF(Deník!$Y325=Statistika!$F$82,IF(AND(Deník!$R325&gt;=0,Deník!$R325&lt;=1),"BE",Deník!$R325),""),"")</f>
        <v/>
      </c>
      <c r="BR325" s="233" t="str">
        <f>IF(Deník!$R325&lt;&gt;"",IF(Deník!$Y325=Statistika!$F$83,IF(AND(Deník!$R325&gt;=0,Deník!$R325&lt;=1),"BE",Deník!$R325),""),"")</f>
        <v/>
      </c>
      <c r="BS325" s="233" t="str">
        <f>IF(Deník!$R325&lt;&gt;"",IF(Deník!$Y325=Statistika!$F$84,IF(AND(Deník!$R325&gt;=0,Deník!$R325&lt;=1),"BE",Deník!$R325),""),"")</f>
        <v/>
      </c>
      <c r="BT325" s="233" t="str">
        <f>IF(Deník!$R325&lt;&gt;"",IF(Deník!$Y325=Statistika!$F$85,IF(AND(Deník!$R325&gt;=0,Deník!$R325&lt;=1),"BE",Deník!$R325),""),"")</f>
        <v/>
      </c>
      <c r="BU325" s="233" t="str">
        <f>IF(Deník!$R325&lt;&gt;"",IF(Deník!$Y325=Statistika!$F$86,IF(AND(Deník!$R325&gt;=0,Deník!$R325&lt;=1),"BE",Deník!$R325),""),"")</f>
        <v/>
      </c>
      <c r="BV325" s="233" t="str">
        <f>IF(Deník!$R325&lt;&gt;"",IF(Deník!$Y325=Statistika!$F$87,IF(AND(Deník!$R325&gt;=0,Deník!$R325&lt;=1),"BE",Deník!$R325),""),"")</f>
        <v/>
      </c>
      <c r="BW325" s="233" t="str">
        <f>IF(Deník!$R325&lt;&gt;"",IF(Deník!$Y325=Statistika!$F$88,IF(AND(Deník!$R325&gt;=0,Deník!$R325&lt;=1),"BE",Deník!$R325),""),"")</f>
        <v/>
      </c>
      <c r="BX325" s="233" t="str">
        <f>IF(Deník!$R325&lt;&gt;"",IF(Deník!$Y325=Statistika!$F$89,IF(AND(Deník!$R325&gt;=0,Deník!$R325&lt;=1),"BE",Deník!$R325),""),"")</f>
        <v/>
      </c>
      <c r="BY325" s="233" t="str">
        <f>IF(Deník!$R325&lt;&gt;"",IF(Deník!$Y325=Statistika!$F$90,IF(AND(Deník!$R325&gt;=0,Deník!$R325&lt;=1),"BE",Deník!$R325),""),"")</f>
        <v/>
      </c>
      <c r="BZ325" s="233" t="str">
        <f>IF(Deník!$R325&lt;&gt;"",IF(Deník!$Y325=Statistika!$F$91,IF(AND(Deník!$R325&gt;=0,Deník!$R325&lt;=1),"BE",Deník!$R325),""),"")</f>
        <v/>
      </c>
      <c r="CA325" s="233"/>
      <c r="CB325" s="233" t="str">
        <f>IF(Deník!$R325&lt;&gt;"",IF(Deník!$AB325="SL",IF(AND(Deník!$R325&gt;=0,Deník!$R325&lt;=1),"BE",Deník!$R325),""),"")</f>
        <v/>
      </c>
      <c r="CC325" s="233" t="str">
        <f>IF(Deník!$R325&lt;&gt;"",IF(Deník!$AB325="BE10",IF(AND(Deník!$R325&gt;=0,Deník!$R325&lt;=1),"BE",Deník!$R325),""),"")</f>
        <v/>
      </c>
      <c r="CD325" s="233" t="str">
        <f>IF(Deník!$R325&lt;&gt;"",IF(Deník!$AB325="BE15",IF(AND(Deník!$R325&gt;=0,Deník!$R325&lt;=1),"BE",Deník!$R325),""),"")</f>
        <v/>
      </c>
      <c r="CE325" s="233" t="str">
        <f>IF(Deník!$R325&lt;&gt;"",IF(Deník!$AB325="BE20",IF(AND(Deník!$R325&gt;=0,Deník!$R325&lt;=1),"BE",Deník!$R325),""),"")</f>
        <v/>
      </c>
      <c r="CF325" s="233" t="str">
        <f>IF(Deník!$R325&lt;&gt;"",IF(Deník!$AB325="TP1",IF(AND(Deník!$R325&gt;=0,Deník!$R325&lt;=1),"BE",Deník!$R325),""),"")</f>
        <v/>
      </c>
      <c r="CG325" s="233" t="str">
        <f>IF(Deník!$R325&lt;&gt;"",IF(Deník!$AB325="TP2",IF(AND(Deník!$R325&gt;=0,Deník!$R325&lt;=1),"BE",Deník!$R325),""),"")</f>
        <v/>
      </c>
      <c r="CH325" s="233" t="str">
        <f>IF(Deník!$R325&lt;&gt;"",IF(Deník!$AB325="TP3",IF(AND(Deník!$R325&gt;=0,Deník!$R325&lt;=1),"BE",Deník!$R325),""),"")</f>
        <v/>
      </c>
      <c r="CI325" s="233" t="str">
        <f>IF(Deník!$R325&lt;&gt;"",IF(Deník!$AB325="Trailing SL",IF(AND(Deník!$R325&gt;=0,Deník!$R325&lt;=1),"BE",Deník!$R325),""),"")</f>
        <v/>
      </c>
      <c r="CJ325" s="233" t="str">
        <f>IF(Deník!$R325&lt;&gt;"",IF(Deník!$AB325="Manual",IF(AND(Deník!$R325&gt;=0,Deník!$R325&lt;=1),"BE",Deník!$R325),""),"")</f>
        <v/>
      </c>
      <c r="CK325" s="233"/>
      <c r="CL325" s="233" t="str">
        <f>IF(Deník!$R325&lt;0,IF(Deník!$AC325=Statistika!$F$117,Deník!$R325,""),"")</f>
        <v/>
      </c>
      <c r="CM325" s="233" t="str">
        <f>IF(Deník!$R325&lt;0,IF(Deník!$AC325=Statistika!$F$118,Deník!$R325,""),"")</f>
        <v/>
      </c>
      <c r="CN325" s="233" t="str">
        <f>IF(Deník!$R325&lt;0,IF(Deník!$AC325=Statistika!$F$119,Deník!$R325,""),"")</f>
        <v/>
      </c>
      <c r="CO325" s="233" t="str">
        <f>IF(Deník!$R325&lt;0,IF(Deník!$AC325=Statistika!$F$120,Deník!$R325,""),"")</f>
        <v/>
      </c>
      <c r="CP325" s="233" t="str">
        <f>IF(Deník!$R325&lt;0,IF(Deník!$AC325=Statistika!$F$121,Deník!$R325,""),"")</f>
        <v/>
      </c>
      <c r="CQ325" s="233" t="str">
        <f>IF(Deník!$R325&lt;0,IF(Deník!$AC325=Statistika!$F$122,Deník!$R325,""),"")</f>
        <v/>
      </c>
      <c r="CR325" s="233" t="str">
        <f>IF(Deník!$R325&lt;0,IF(Deník!$AC325=Statistika!$F$123,Deník!$R325,""),"")</f>
        <v/>
      </c>
      <c r="CS325" s="233" t="str">
        <f>IF(Deník!$R325&lt;0,IF(Deník!$AC325=Statistika!$F$124,Deník!$R325,""),"")</f>
        <v/>
      </c>
      <c r="CT325" s="233" t="str">
        <f>IF(Deník!$R325&lt;0,IF(Deník!$AC325=Statistika!$F$125,Deník!$R325,""),"")</f>
        <v/>
      </c>
      <c r="CU325" s="233"/>
      <c r="CV325" s="233" t="str">
        <f>IF(Deník!$R325&lt;0,IF(Deník!$AD325=$CV$2,Deník!$R325,""),"")</f>
        <v/>
      </c>
      <c r="CW325" s="233" t="str">
        <f>IF(Deník!$R325&lt;0,IF(Deník!$AD325=$CW$2,Deník!$R325,""),"")</f>
        <v/>
      </c>
      <c r="CX325" s="233" t="str">
        <f>IF(Deník!$R325&lt;0,IF(Deník!$AD325=$CX$2,Deník!$R325,""),"")</f>
        <v/>
      </c>
      <c r="CY325" s="233" t="str">
        <f>IF(Deník!$R325&lt;0,IF(Deník!$AD325=$CY$2,Deník!$R325,""),"")</f>
        <v/>
      </c>
      <c r="CZ325" s="233" t="str">
        <f>IF(Deník!$R325&lt;0,IF(Deník!$AD325=$CZ$2,Deník!$R325,""),"")</f>
        <v/>
      </c>
      <c r="DL325" s="221">
        <f t="shared" si="14"/>
        <v>93847.029999999984</v>
      </c>
      <c r="DM325" s="220">
        <f t="shared" ref="DM325:DM388" si="15">DL325/MAX($DL$3,DL324)-1</f>
        <v>-6.1529700000000132E-2</v>
      </c>
      <c r="DO325" s="50">
        <f>Deník!W326</f>
        <v>0</v>
      </c>
      <c r="DP325" s="102" t="str">
        <f>IF(AND(Deník!W326&gt;0),1,"")</f>
        <v/>
      </c>
      <c r="DQ325" s="102">
        <f>IF(AND(Deník!W326&lt;=0),1,"")</f>
        <v>1</v>
      </c>
      <c r="DR325" s="227"/>
      <c r="DS325" s="228"/>
      <c r="DT325" s="85"/>
      <c r="DU325" s="54">
        <f>IF(MONTH(Deník!$C325)=DU$2,Deník!$W325,"")</f>
        <v>0</v>
      </c>
      <c r="DV325" s="222" t="str">
        <f>IF(MONTH(Deník!$C325)=DV$2,Deník!$W325,"")</f>
        <v/>
      </c>
      <c r="DW325" s="222" t="str">
        <f>IF(MONTH(Deník!$C325)=DW$2,Deník!$W325,"")</f>
        <v/>
      </c>
      <c r="DX325" s="222" t="str">
        <f>IF(MONTH(Deník!$C325)=DX$2,Deník!$W325,"")</f>
        <v/>
      </c>
      <c r="DY325" s="222" t="str">
        <f>IF(MONTH(Deník!$C325)=DY$2,Deník!$W325,"")</f>
        <v/>
      </c>
      <c r="DZ325" s="222" t="str">
        <f>IF(MONTH(Deník!$C325)=DZ$2,Deník!$W325,"")</f>
        <v/>
      </c>
      <c r="EA325" s="222" t="str">
        <f>IF(MONTH(Deník!$C325)=EA$2,Deník!$W325,"")</f>
        <v/>
      </c>
      <c r="EB325" s="222" t="str">
        <f>IF(MONTH(Deník!$C325)=EB$2,Deník!$W325,"")</f>
        <v/>
      </c>
      <c r="EC325" s="222" t="str">
        <f>IF(MONTH(Deník!$C325)=EC$2,Deník!$W325,"")</f>
        <v/>
      </c>
      <c r="ED325" s="222" t="str">
        <f>IF(MONTH(Deník!$C325)=ED$2,Deník!$W325,"")</f>
        <v/>
      </c>
      <c r="EE325" s="222" t="str">
        <f>IF(MONTH(Deník!$C325)=EE$2,Deník!$W325,"")</f>
        <v/>
      </c>
      <c r="EF325" s="222" t="str">
        <f>IF(MONTH(Deník!$C325)=EF$2,Deník!$W325,"")</f>
        <v/>
      </c>
      <c r="EI325" s="600" t="str">
        <f>IF(Deník!$W325&lt;&gt;"",IF(Deník!$B325=Statistika!$F$63,Deník!$W325,""),"")</f>
        <v/>
      </c>
      <c r="EJ325" s="13" t="str">
        <f>IF(Deník!$W325&lt;&gt;"",IF(Deník!$B325=Statistika!$F$64,Deník!$W325,""),"")</f>
        <v/>
      </c>
      <c r="EK325" s="13" t="str">
        <f>IF(Deník!$W325&lt;&gt;"",IF(Deník!$B325=Statistika!$F$65,Deník!$W325,""),"")</f>
        <v/>
      </c>
      <c r="EL325" s="13" t="str">
        <f>IF(Deník!$W325&lt;&gt;"",IF(Deník!$B325=Statistika!$F$66,Deník!$W325,""),"")</f>
        <v/>
      </c>
      <c r="EM325" s="13" t="str">
        <f>IF(Deník!$W325&lt;&gt;"",IF(Deník!$B325=Statistika!$F$67,Deník!$W325,""),"")</f>
        <v/>
      </c>
      <c r="EN325" s="13" t="str">
        <f>IF(Deník!$W325&lt;&gt;"",IF(Deník!$B325=Statistika!$F$68,Deník!$W325,""),"")</f>
        <v/>
      </c>
      <c r="EO325" s="13" t="str">
        <f>IF(Deník!$W325&lt;&gt;"",IF(Deník!$B325=Statistika!$F$69,Deník!$W325,""),"")</f>
        <v/>
      </c>
      <c r="EP325" s="601" t="str">
        <f>IF(Deník!$W325&lt;&gt;"",IF(Deník!$B325=Statistika!$F$70,Deník!$W325,""),"")</f>
        <v/>
      </c>
      <c r="EQ325" s="90"/>
      <c r="ER325" s="63" t="str">
        <f>IF(Deník!$W325&lt;&gt;"",IF(Deník!$J325="L",Deník!$W325,""),"")</f>
        <v/>
      </c>
      <c r="ES325" s="13" t="str">
        <f>IF(Deník!$W325&lt;&gt;"",IF(Deník!$J325="S",Deník!$W325,""),"")</f>
        <v/>
      </c>
      <c r="ET325" s="95"/>
      <c r="EU325" s="88"/>
      <c r="EV325" s="63" t="str">
        <f>IF(WEEKDAY(Deník!$C325,2)=1,Deník!$W325,"")</f>
        <v/>
      </c>
      <c r="EW325" s="13" t="str">
        <f>IF(WEEKDAY(Deník!$C325,2)=2,Deník!$W325,"")</f>
        <v/>
      </c>
      <c r="EX325" s="13" t="str">
        <f>IF(WEEKDAY(Deník!$C325,2)=3,Deník!$W325,"")</f>
        <v/>
      </c>
      <c r="EY325" s="13" t="str">
        <f>IF(WEEKDAY(Deník!$C325,2)=4,Deník!$W325,"")</f>
        <v/>
      </c>
      <c r="EZ325" s="60" t="str">
        <f>IF(WEEKDAY(Deník!$C325,2)=5,Deník!$W325,"")</f>
        <v/>
      </c>
      <c r="FA325" s="99"/>
      <c r="FB325" s="100">
        <f>Deník!D325</f>
        <v>0</v>
      </c>
      <c r="FC325" s="63">
        <f>IF($FB325&lt;&gt;"",IF(AND($FB325&gt;=FC$2,$FB325&lt;=FC$3),Deník!$W325,""))</f>
        <v>0</v>
      </c>
      <c r="FD325" s="63" t="str">
        <f>IF($FB325&lt;&gt;"",IF(AND($FB325&gt;=FD$2,$FB325&lt;=FD$3),Deník!$W325,""))</f>
        <v/>
      </c>
      <c r="FE325" s="63" t="str">
        <f>IF($FB325&lt;&gt;"",IF(AND($FB325&gt;=FE$2,$FB325&lt;=FE$3),Deník!$W325,""))</f>
        <v/>
      </c>
      <c r="FF325" s="63" t="str">
        <f>IF($FB325&lt;&gt;"",IF(AND($FB325&gt;=FF$2,$FB325&lt;=FF$3),Deník!$W325,""))</f>
        <v/>
      </c>
      <c r="FG325" s="63" t="str">
        <f>IF($FB325&lt;&gt;"",IF(AND($FB325&gt;=FG$2,$FB325&lt;=FG$3),Deník!$W325,""))</f>
        <v/>
      </c>
      <c r="FH325" s="63" t="str">
        <f>IF($FB325&lt;&gt;"",IF(AND($FB325&gt;=FH$2,$FB325&lt;=FH$3),Deník!$W325,""))</f>
        <v/>
      </c>
      <c r="FI325" s="63" t="str">
        <f>IF($FB325&lt;&gt;"",IF(AND($FB325&gt;=FI$2,$FB325&lt;=FI$3),Deník!$W325,""))</f>
        <v/>
      </c>
      <c r="FJ325" s="63" t="str">
        <f>IF($FB325&lt;&gt;"",IF(AND($FB325&gt;=FJ$2,$FB325&lt;=FJ$3),Deník!$W325,""))</f>
        <v/>
      </c>
      <c r="FK325" s="63" t="str">
        <f>IF($FB325&lt;&gt;"",IF(AND($FB325&gt;=FK$2,$FB325&lt;=FK$3),Deník!$W325,""))</f>
        <v/>
      </c>
      <c r="FL325" s="63" t="str">
        <f>IF($FB325&lt;&gt;"",IF(AND($FB325&gt;=FL$2,$FB325&lt;=FL$3),Deník!$W325,""))</f>
        <v/>
      </c>
      <c r="FM325" s="63" t="str">
        <f>IF($FB325&lt;&gt;"",IF(AND($FB325&gt;=FM$2,$FB325&lt;=FM$3),Deník!$W325,""))</f>
        <v/>
      </c>
      <c r="FN325" s="13"/>
      <c r="FO325" s="20" t="str">
        <f>IF(Deník!$W325&gt;1,Deník!$W325,"")</f>
        <v/>
      </c>
      <c r="FP325" s="20" t="str">
        <f>IF(Deník!$W325&lt;0,Deník!$W325,"")</f>
        <v/>
      </c>
      <c r="FQ325" s="17"/>
      <c r="FS325" s="233"/>
      <c r="FT325" s="233" t="str">
        <f>IF(Deník!$W325&lt;&gt;"",IF(Deník!$Y325=Statistika!$F$78,Deník!$W325,""),"")</f>
        <v/>
      </c>
      <c r="FU325" s="233" t="str">
        <f>IF(Deník!$W325&lt;&gt;"",IF(Deník!$Y325=Statistika!$F$79,Deník!$W325,""),"")</f>
        <v/>
      </c>
      <c r="FV325" s="233" t="str">
        <f>IF(Deník!$W325&lt;&gt;"",IF(Deník!$Y325=Statistika!$F$80,Deník!$W325,""),"")</f>
        <v/>
      </c>
      <c r="FW325" s="233" t="str">
        <f>IF(Deník!$W325&lt;&gt;"",IF(Deník!$Y325=Statistika!$F$81,Deník!$W325,""),"")</f>
        <v/>
      </c>
      <c r="FX325" s="233" t="str">
        <f>IF(Deník!$W325&lt;&gt;"",IF(Deník!$Y325=Statistika!$F$82,Deník!$W325,""),"")</f>
        <v/>
      </c>
      <c r="FY325" s="233" t="str">
        <f>IF(Deník!$W325&lt;&gt;"",IF(Deník!$Y325=Statistika!$F$83,Deník!$W325,""),"")</f>
        <v/>
      </c>
      <c r="FZ325" s="233" t="str">
        <f>IF(Deník!$W325&lt;&gt;"",IF(Deník!$Y325=Statistika!$F$84,Deník!$W325,""),"")</f>
        <v/>
      </c>
      <c r="GA325" s="233" t="str">
        <f>IF(Deník!$W325&lt;&gt;"",IF(Deník!$Y325=Statistika!$F$85,Deník!$W325,""),"")</f>
        <v/>
      </c>
      <c r="GB325" s="233" t="str">
        <f>IF(Deník!$W325&lt;&gt;"",IF(Deník!$Y325=Statistika!$F$86,Deník!$W325,""),"")</f>
        <v/>
      </c>
      <c r="GC325" s="233" t="str">
        <f>IF(Deník!$W325&lt;&gt;"",IF(Deník!$Y325=Statistika!$F$87,Deník!$W325,""),"")</f>
        <v/>
      </c>
      <c r="GD325" s="233" t="str">
        <f>IF(Deník!$W325&lt;&gt;"",IF(Deník!$Y325=Statistika!$F$88,Deník!$W325,""),"")</f>
        <v/>
      </c>
      <c r="GE325" s="233" t="str">
        <f>IF(Deník!$W325&lt;&gt;"",IF(Deník!$Y325=Statistika!$F$89,Deník!$W325,""),"")</f>
        <v/>
      </c>
      <c r="GF325" s="233" t="str">
        <f>IF(Deník!$W325&lt;&gt;"",IF(Deník!$Y325=Statistika!$F$90,Deník!$W325,""),"")</f>
        <v/>
      </c>
      <c r="GG325" s="233" t="str">
        <f>IF(Deník!$W325&lt;&gt;"",IF(Deník!$Y325=Statistika!$F$91,Deník!$W325,""),"")</f>
        <v/>
      </c>
      <c r="GH325" s="233"/>
      <c r="GI325" s="233" t="str">
        <f>IF(Deník!$W325&lt;&gt;"",IF(Deník!$AB325=Statistika!$L$100,Deník!$W325,""),"")</f>
        <v/>
      </c>
      <c r="GJ325" s="233" t="str">
        <f>IF(Deník!$W325&lt;&gt;"",IF(Deník!$AB325=Statistika!$L$101,Deník!$W325,""),"")</f>
        <v/>
      </c>
      <c r="GK325" s="233" t="str">
        <f>IF(Deník!$W325&lt;&gt;"",IF(Deník!$AB325=Statistika!$L$102,Deník!$W325,""),"")</f>
        <v/>
      </c>
      <c r="GL325" s="233" t="str">
        <f>IF(Deník!$W325&lt;&gt;"",IF(Deník!$AB325=Statistika!$L$103,Deník!$W325,""),"")</f>
        <v/>
      </c>
      <c r="GM325" s="233" t="str">
        <f>IF(Deník!$W325&lt;&gt;"",IF(Deník!$AB325=Statistika!$L$104,Deník!$W325,""),"")</f>
        <v/>
      </c>
      <c r="GN325" s="233" t="str">
        <f>IF(Deník!$W325&lt;&gt;"",IF(Deník!$AB325=Statistika!$L$105,Deník!$W325,""),"")</f>
        <v/>
      </c>
      <c r="GO325" s="233" t="str">
        <f>IF(Deník!$W325&lt;&gt;"",IF(Deník!$AB325=Statistika!$L$106,Deník!$W325,""),"")</f>
        <v/>
      </c>
      <c r="GP325" s="233" t="str">
        <f>IF(Deník!$W325&lt;&gt;"",IF(Deník!$AB325=Statistika!$L$107,Deník!$W325,""),"")</f>
        <v/>
      </c>
      <c r="GQ325" s="233" t="str">
        <f>IF(Deník!$W325&lt;&gt;"",IF(Deník!$AB325=Statistika!$L$108,Deník!$W325,""),"")</f>
        <v/>
      </c>
      <c r="GS325" s="233" t="str">
        <f>IF(Deník!$W325&lt;0,IF(Deník!$AC325=Statistika!$F$117,Deník!$W325,""),"")</f>
        <v/>
      </c>
      <c r="GT325" s="233" t="str">
        <f>IF(Deník!$W325&lt;0,IF(Deník!$AC325=Statistika!$F$118,Deník!$W325,""),"")</f>
        <v/>
      </c>
      <c r="GU325" s="233" t="str">
        <f>IF(Deník!$W325&lt;0,IF(Deník!$AC325=Statistika!$F$119,Deník!$W325,""),"")</f>
        <v/>
      </c>
      <c r="GV325" s="233" t="str">
        <f>IF(Deník!$W325&lt;0,IF(Deník!$AC325=Statistika!$F$120,Deník!$W325,""),"")</f>
        <v/>
      </c>
      <c r="GW325" s="233" t="str">
        <f>IF(Deník!$W325&lt;0,IF(Deník!$AC325=Statistika!$F$121,Deník!$W325,""),"")</f>
        <v/>
      </c>
      <c r="GX325" s="233" t="str">
        <f>IF(Deník!$W325&lt;0,IF(Deník!$AC325=Statistika!$F$122,Deník!$W325,""),"")</f>
        <v/>
      </c>
      <c r="GY325" s="233" t="str">
        <f>IF(Deník!$W325&lt;0,IF(Deník!$AC325=Statistika!$F$123,Deník!$W325,""),"")</f>
        <v/>
      </c>
      <c r="GZ325" s="233" t="str">
        <f>IF(Deník!$W325&lt;0,IF(Deník!$AC325=Statistika!$F$124,Deník!$W325,""),"")</f>
        <v/>
      </c>
      <c r="HA325" s="233" t="str">
        <f>IF(Deník!$W325&lt;0,IF(Deník!$AC325=Statistika!$F$125,Deník!$W325,""),"")</f>
        <v/>
      </c>
      <c r="HC325" s="233" t="str">
        <f>IF(Deník!$W325&lt;0,IF(Deník!$AD325=Statistika!$F$133,Deník!$W325,""),"")</f>
        <v/>
      </c>
      <c r="HD325" s="233" t="str">
        <f>IF(Deník!$W325&lt;0,IF(Deník!$AD325=Statistika!$F$134,Deník!$W325,""),"")</f>
        <v/>
      </c>
      <c r="HE325" s="233" t="str">
        <f>IF(Deník!$W325&lt;0,IF(Deník!$AD325=Statistika!$F$135,Deník!$W325,""),"")</f>
        <v/>
      </c>
      <c r="HF325" s="233" t="str">
        <f>IF(Deník!$W325&lt;0,IF(Deník!$AD325=Statistika!$F$136,Deník!$W325,""),"")</f>
        <v/>
      </c>
      <c r="HG325" s="233" t="str">
        <f>IF(Deník!$W325&lt;0,IF(Deník!$AD325=Statistika!$F$137,Deník!$W325,""),"")</f>
        <v/>
      </c>
      <c r="ID325" s="8">
        <f>Tabulka4[[#This Row],[Sloupec3]]</f>
        <v>0</v>
      </c>
      <c r="IE325" s="17" t="str">
        <f>IF(AND([1]Deník!$C325&gt;='[1]Měsíční shrnutí'!$D$1,[1]Deník!$C325&lt;='[1]Měsíční shrnutí'!$F$1),[1]Deník!$X325,"")</f>
        <v/>
      </c>
    </row>
    <row r="326" spans="1:239">
      <c r="A326" s="8">
        <f>Deník!C327</f>
        <v>0</v>
      </c>
      <c r="B326" s="50" t="str">
        <f>Deník!R327</f>
        <v/>
      </c>
      <c r="C326" s="102" t="str">
        <f>IF(AND(Deník!R327&gt;1,Deník!R327&lt;&gt;""),1,"")</f>
        <v/>
      </c>
      <c r="D326" s="102" t="str">
        <f>IF(AND(Deník!R327&lt;=0,Deník!R327&lt;&gt;""),1,"")</f>
        <v/>
      </c>
      <c r="E326" s="103" t="str">
        <f>IF(AND(Deník!R327&gt;=0,Deník!R327&lt;=1),1,"")</f>
        <v/>
      </c>
      <c r="F326" s="79" t="str">
        <f>IF(Deník!R327&lt;&gt;"",Deník!R327+F325,"")</f>
        <v/>
      </c>
      <c r="G326" s="85"/>
      <c r="H326" s="54" t="str">
        <f>IF(MONTH(Deník!$C326)=H$2,IF(AND(Deník!$R326&gt;=0,Deník!$R326&lt;=1),"BE",Deník!$R326),"")</f>
        <v/>
      </c>
      <c r="I326" s="11" t="str">
        <f>IF(MONTH(Deník!$C326)=I$2,IF(AND(Deník!$R326&gt;=0,Deník!$R326&lt;=1),"BE",Deník!$R326),"")</f>
        <v/>
      </c>
      <c r="J326" s="11" t="str">
        <f>IF(MONTH(Deník!$C326)=J$2,IF(AND(Deník!$R326&gt;=0,Deník!$R326&lt;=1),"BE",Deník!$R326),"")</f>
        <v/>
      </c>
      <c r="K326" s="11" t="str">
        <f>IF(MONTH(Deník!$C326)=K$2,IF(AND(Deník!$R326&gt;=0,Deník!$R326&lt;=1),"BE",Deník!$R326),"")</f>
        <v/>
      </c>
      <c r="L326" s="11" t="str">
        <f>IF(MONTH(Deník!$C326)=L$2,IF(AND(Deník!$R326&gt;=0,Deník!$R326&lt;=1),"BE",Deník!$R326),"")</f>
        <v/>
      </c>
      <c r="M326" s="11" t="str">
        <f>IF(MONTH(Deník!$C326)=M$2,IF(AND(Deník!$R326&gt;=0,Deník!$R326&lt;=1),"BE",Deník!$R326),"")</f>
        <v/>
      </c>
      <c r="N326" s="11" t="str">
        <f>IF(MONTH(Deník!$C326)=N$2,IF(AND(Deník!$R326&gt;=0,Deník!$R326&lt;=1),"BE",Deník!$R326),"")</f>
        <v/>
      </c>
      <c r="O326" s="11" t="str">
        <f>IF(MONTH(Deník!$C326)=O$2,IF(AND(Deník!$R326&gt;=0,Deník!$R326&lt;=1),"BE",Deník!$R326),"")</f>
        <v/>
      </c>
      <c r="P326" s="11" t="str">
        <f>IF(MONTH(Deník!$C326)=P$2,IF(AND(Deník!$R326&gt;=0,Deník!$R326&lt;=1),"BE",Deník!$R326),"")</f>
        <v/>
      </c>
      <c r="Q326" s="11" t="str">
        <f>IF(MONTH(Deník!$C326)=Q$2,IF(AND(Deník!$R326&gt;=0,Deník!$R326&lt;=1),"BE",Deník!$R326),"")</f>
        <v/>
      </c>
      <c r="R326" s="11" t="str">
        <f>IF(MONTH(Deník!$C326)=R$2,IF(AND(Deník!$R326&gt;=0,Deník!$R326&lt;=1),"BE",Deník!$R326),"")</f>
        <v/>
      </c>
      <c r="S326" s="57" t="str">
        <f>IF(MONTH(Deník!$C326)=S$2,IF(AND(Deník!$R326&gt;=0,Deník!$R326&lt;=1),"BE",Deník!$R326),"")</f>
        <v/>
      </c>
      <c r="U326" s="12"/>
      <c r="V326" s="12"/>
      <c r="X326" s="600" t="str">
        <f>IF(Deník!$R326&lt;&gt;"",IF(Deník!$B326=Statistika!$F$63,IF(AND(Deník!$R326&gt;=0,Deník!$R326&lt;=1),"BE",Deník!$R326),""),"")</f>
        <v/>
      </c>
      <c r="Y326" s="13" t="str">
        <f>IF(Deník!$R326&lt;&gt;"",IF(Deník!$B326=Statistika!$F$64,IF(AND(Deník!$R326&gt;=0,Deník!$R326&lt;=1),"BE",Deník!$R326),""),"")</f>
        <v/>
      </c>
      <c r="Z326" s="13" t="str">
        <f>IF(Deník!$R326&lt;&gt;"",IF(Deník!$B326=Statistika!$F$65,IF(AND(Deník!$R326&gt;=0,Deník!$R326&lt;=1),"BE",Deník!$R326),""),"")</f>
        <v/>
      </c>
      <c r="AA326" s="13" t="str">
        <f>IF(Deník!$R326&lt;&gt;"",IF(Deník!$B326=Statistika!$F$66,IF(AND(Deník!$R326&gt;=0,Deník!$R326&lt;=1),"BE",Deník!$R326),""),"")</f>
        <v/>
      </c>
      <c r="AB326" s="13" t="str">
        <f>IF(Deník!$R326&lt;&gt;"",IF(Deník!$B326=Statistika!$F$67,IF(AND(Deník!$R326&gt;=0,Deník!$R326&lt;=1),"BE",Deník!$R326),""),"")</f>
        <v/>
      </c>
      <c r="AC326" s="13" t="str">
        <f>IF(Deník!$R326&lt;&gt;"",IF(Deník!$B326=Statistika!$F$68,IF(AND(Deník!$R326&gt;=0,Deník!$R326&lt;=1),"BE",Deník!$R326),""),"")</f>
        <v/>
      </c>
      <c r="AD326" s="13" t="str">
        <f>IF(Deník!$R326&lt;&gt;"",IF(Deník!$B326=Statistika!$F$69,IF(AND(Deník!$R326&gt;=0,Deník!$R326&lt;=1),"BE",Deník!$R326),""),"")</f>
        <v/>
      </c>
      <c r="AE326" s="601" t="str">
        <f>IF(Deník!$R326&lt;&gt;"",IF(Deník!$B326=Statistika!$F$70,IF(AND(Deník!$R326&gt;=0,Deník!$R326&lt;=1),"BE",Deník!$R326),""),"")</f>
        <v/>
      </c>
      <c r="AF326" s="90"/>
      <c r="AG326" s="63" t="str">
        <f>IF(Deník!$R326&lt;&gt;"",IF(Deník!$J326="L",IF(AND(Deník!$R326&gt;=0,Deník!$R326&lt;=1),"BE",Deník!$R326),""),"")</f>
        <v/>
      </c>
      <c r="AH326" s="13" t="str">
        <f>IF(Deník!$R326&lt;&gt;"",IF(Deník!$J326="S",IF(AND(Deník!$R326&gt;=0,Deník!$R326&lt;=1),"BE",Deník!$R326),""),"")</f>
        <v/>
      </c>
      <c r="AI326" s="95"/>
      <c r="AJ326" s="71" t="str">
        <f>IF(Deník!N327&lt;&gt;"",Deník!N327*-1,"")</f>
        <v/>
      </c>
      <c r="AK326" s="88"/>
      <c r="AL326" s="63" t="str">
        <f>IF(WEEKDAY(Deník!$C326,2)=1,IF(AND(Deník!$R326&gt;=0,Deník!$R326&lt;=1),"BE",Deník!$R326),"")</f>
        <v/>
      </c>
      <c r="AM326" s="13" t="str">
        <f>IF(WEEKDAY(Deník!$C326,2)=2,IF(AND(Deník!$R326&gt;=0,Deník!$R326&lt;=1),"BE",Deník!$R326),"")</f>
        <v/>
      </c>
      <c r="AN326" s="13" t="str">
        <f>IF(WEEKDAY(Deník!$C326,2)=3,IF(AND(Deník!$R326&gt;=0,Deník!$R326&lt;=1),"BE",Deník!$R326),"")</f>
        <v/>
      </c>
      <c r="AO326" s="13" t="str">
        <f>IF(WEEKDAY(Deník!$C326,2)=4,IF(AND(Deník!$R326&gt;=0,Deník!$R326&lt;=1),"BE",Deník!$R326),"")</f>
        <v/>
      </c>
      <c r="AP326" s="60" t="str">
        <f>IF(WEEKDAY(Deník!$C326,2)=5,IF(AND(Deník!$R326&gt;=0,Deník!$R326&lt;=1),"BE",Deník!$R326),"")</f>
        <v/>
      </c>
      <c r="AQ326" s="99"/>
      <c r="AR326" s="100">
        <f>Deník!D326</f>
        <v>0</v>
      </c>
      <c r="AS326" s="63" t="str">
        <f>IF(Deník!$D326&lt;&gt;"",IF(AND(Deník!$D326&gt;=AS$2,Deník!$D326&lt;=AS$3),IF(AND(Deník!$R326&gt;=0,Deník!$R326&lt;=1),"BE",Deník!$R326),""),"")</f>
        <v/>
      </c>
      <c r="AT326" s="63" t="str">
        <f>IF(Deník!$D326&lt;&gt;"",IF(AND(Deník!$D326&gt;=AT$2,Deník!$D326&lt;=AT$3),IF(AND(Deník!$R326&gt;=0,Deník!$R326&lt;=1),"BE",Deník!$R326),""),"")</f>
        <v/>
      </c>
      <c r="AU326" s="63" t="str">
        <f>IF(Deník!$D326&lt;&gt;"",IF(AND(Deník!$D326&gt;=AU$2,Deník!$D326&lt;=AU$3),IF(AND(Deník!$R326&gt;=0,Deník!$R326&lt;=1),"BE",Deník!$R326),""),"")</f>
        <v/>
      </c>
      <c r="AV326" s="63" t="str">
        <f>IF(Deník!$D326&lt;&gt;"",IF(AND(Deník!$D326&gt;=AV$2,Deník!$D326&lt;=AV$3),IF(AND(Deník!$R326&gt;=0,Deník!$R326&lt;=1),"BE",Deník!$R326),""),"")</f>
        <v/>
      </c>
      <c r="AW326" s="63" t="str">
        <f>IF(Deník!$D326&lt;&gt;"",IF(AND(Deník!$D326&gt;=AW$2,Deník!$D326&lt;=AW$3),IF(AND(Deník!$R326&gt;=0,Deník!$R326&lt;=1),"BE",Deník!$R326),""),"")</f>
        <v/>
      </c>
      <c r="AX326" s="63" t="str">
        <f>IF(Deník!$D326&lt;&gt;"",IF(AND(Deník!$D326&gt;=AX$2,Deník!$D326&lt;=AX$3),IF(AND(Deník!$R326&gt;=0,Deník!$R326&lt;=1),"BE",Deník!$R326),""),"")</f>
        <v/>
      </c>
      <c r="AY326" s="63" t="str">
        <f>IF(Deník!$D326&lt;&gt;"",IF(AND(Deník!$D326&gt;=AY$2,Deník!$D326&lt;=AY$3),IF(AND(Deník!$R326&gt;=0,Deník!$R326&lt;=1),"BE",Deník!$R326),""),"")</f>
        <v/>
      </c>
      <c r="AZ326" s="63" t="str">
        <f>IF(Deník!$D326&lt;&gt;"",IF(AND(Deník!$D326&gt;=AZ$2,Deník!$D326&lt;=AZ$3),IF(AND(Deník!$R326&gt;=0,Deník!$R326&lt;=1),"BE",Deník!$R326),""),"")</f>
        <v/>
      </c>
      <c r="BA326" s="63" t="str">
        <f>IF(Deník!$D326&lt;&gt;"",IF(AND(Deník!$D326&gt;=BA$2,Deník!$D326&lt;=BA$3),IF(AND(Deník!$R326&gt;=0,Deník!$R326&lt;=1),"BE",Deník!$R326),""),"")</f>
        <v/>
      </c>
      <c r="BB326" s="63" t="str">
        <f>IF(Deník!$D326&lt;&gt;"",IF(AND(Deník!$D326&gt;=BB$2,Deník!$D326&lt;=BB$3),IF(AND(Deník!$R326&gt;=0,Deník!$R326&lt;=1),"BE",Deník!$R326),""),"")</f>
        <v/>
      </c>
      <c r="BC326" s="71" t="str">
        <f>IF(Deník!$D326&lt;&gt;"",IF(AND(Deník!$D326&gt;=BC$2,Deník!$D326&lt;=BC$3),IF(AND(Deník!$R326&gt;=0,Deník!$R326&lt;=1),"BE",Deník!$R326),""),"")</f>
        <v/>
      </c>
      <c r="BD326" s="20" t="str">
        <f>IF(Deník!$J327="S",(Deník!$M327-Deník!$K327),IF(Deník!$J327="L",(Deník!$K327-Deník!$M327),""))</f>
        <v/>
      </c>
      <c r="BE326" s="20" t="str">
        <f>IF(Deník!$J327="S",(Deník!$K327-Deník!$O327),IF(Deník!$J327="L",(Deník!$O327-Deník!$K327),""))</f>
        <v/>
      </c>
      <c r="BF326" s="20" t="str">
        <f>IF(Deník!$J327="S",(Deník!$K327-Deník!$L327),IF(Deník!$J327="L",(Deník!$L327-Deník!$K327),""))</f>
        <v/>
      </c>
      <c r="BG326" s="20" t="str">
        <f>IF(Deník!$J327="S",(Deník!$K327-Deník!$S327),IF(Deník!$J327="L",(Deník!$S327-Deník!$K327),""))</f>
        <v/>
      </c>
      <c r="BH326" s="20" t="str">
        <f>IF(Deník!$J327="S",(Deník!$K327-Deník!$U327),IF(Deník!$J327="L",(Deník!$U327-Deník!$K327),""))</f>
        <v/>
      </c>
      <c r="BI326" s="20" t="str">
        <f>IF(Deník!$R326&gt;1,Deník!$R326,"")</f>
        <v/>
      </c>
      <c r="BJ326" s="20" t="str">
        <f>IF(Deník!$R326&lt;0,Deník!$R326,"")</f>
        <v/>
      </c>
      <c r="BK326" s="17"/>
      <c r="BM326" s="233" t="str">
        <f>IF(Deník!$R326&lt;&gt;"",IF(Deník!$Y326=Statistika!$F$78,IF(AND(Deník!$R326&gt;=0,Deník!$R326&lt;=1),"BE",Deník!$R326),""),"")</f>
        <v/>
      </c>
      <c r="BN326" s="233" t="str">
        <f>IF(Deník!$R326&lt;&gt;"",IF(Deník!$Y326=Statistika!$F$79,IF(AND(Deník!$R326&gt;=0,Deník!$R326&lt;=1),"BE",Deník!$R326),""),"")</f>
        <v/>
      </c>
      <c r="BO326" s="233" t="str">
        <f>IF(Deník!$R326&lt;&gt;"",IF(Deník!$Y326=Statistika!$F$80,IF(AND(Deník!$R326&gt;=0,Deník!$R326&lt;=1),"BE",Deník!$R326),""),"")</f>
        <v/>
      </c>
      <c r="BP326" s="233" t="str">
        <f>IF(Deník!$R326&lt;&gt;"",IF(Deník!$Y326=Statistika!$F$81,IF(AND(Deník!$R326&gt;=0,Deník!$R326&lt;=1),"BE",Deník!$R326),""),"")</f>
        <v/>
      </c>
      <c r="BQ326" s="233" t="str">
        <f>IF(Deník!$R326&lt;&gt;"",IF(Deník!$Y326=Statistika!$F$82,IF(AND(Deník!$R326&gt;=0,Deník!$R326&lt;=1),"BE",Deník!$R326),""),"")</f>
        <v/>
      </c>
      <c r="BR326" s="233" t="str">
        <f>IF(Deník!$R326&lt;&gt;"",IF(Deník!$Y326=Statistika!$F$83,IF(AND(Deník!$R326&gt;=0,Deník!$R326&lt;=1),"BE",Deník!$R326),""),"")</f>
        <v/>
      </c>
      <c r="BS326" s="233" t="str">
        <f>IF(Deník!$R326&lt;&gt;"",IF(Deník!$Y326=Statistika!$F$84,IF(AND(Deník!$R326&gt;=0,Deník!$R326&lt;=1),"BE",Deník!$R326),""),"")</f>
        <v/>
      </c>
      <c r="BT326" s="233" t="str">
        <f>IF(Deník!$R326&lt;&gt;"",IF(Deník!$Y326=Statistika!$F$85,IF(AND(Deník!$R326&gt;=0,Deník!$R326&lt;=1),"BE",Deník!$R326),""),"")</f>
        <v/>
      </c>
      <c r="BU326" s="233" t="str">
        <f>IF(Deník!$R326&lt;&gt;"",IF(Deník!$Y326=Statistika!$F$86,IF(AND(Deník!$R326&gt;=0,Deník!$R326&lt;=1),"BE",Deník!$R326),""),"")</f>
        <v/>
      </c>
      <c r="BV326" s="233" t="str">
        <f>IF(Deník!$R326&lt;&gt;"",IF(Deník!$Y326=Statistika!$F$87,IF(AND(Deník!$R326&gt;=0,Deník!$R326&lt;=1),"BE",Deník!$R326),""),"")</f>
        <v/>
      </c>
      <c r="BW326" s="233" t="str">
        <f>IF(Deník!$R326&lt;&gt;"",IF(Deník!$Y326=Statistika!$F$88,IF(AND(Deník!$R326&gt;=0,Deník!$R326&lt;=1),"BE",Deník!$R326),""),"")</f>
        <v/>
      </c>
      <c r="BX326" s="233" t="str">
        <f>IF(Deník!$R326&lt;&gt;"",IF(Deník!$Y326=Statistika!$F$89,IF(AND(Deník!$R326&gt;=0,Deník!$R326&lt;=1),"BE",Deník!$R326),""),"")</f>
        <v/>
      </c>
      <c r="BY326" s="233" t="str">
        <f>IF(Deník!$R326&lt;&gt;"",IF(Deník!$Y326=Statistika!$F$90,IF(AND(Deník!$R326&gt;=0,Deník!$R326&lt;=1),"BE",Deník!$R326),""),"")</f>
        <v/>
      </c>
      <c r="BZ326" s="233" t="str">
        <f>IF(Deník!$R326&lt;&gt;"",IF(Deník!$Y326=Statistika!$F$91,IF(AND(Deník!$R326&gt;=0,Deník!$R326&lt;=1),"BE",Deník!$R326),""),"")</f>
        <v/>
      </c>
      <c r="CA326" s="233"/>
      <c r="CB326" s="233" t="str">
        <f>IF(Deník!$R326&lt;&gt;"",IF(Deník!$AB326="SL",IF(AND(Deník!$R326&gt;=0,Deník!$R326&lt;=1),"BE",Deník!$R326),""),"")</f>
        <v/>
      </c>
      <c r="CC326" s="233" t="str">
        <f>IF(Deník!$R326&lt;&gt;"",IF(Deník!$AB326="BE10",IF(AND(Deník!$R326&gt;=0,Deník!$R326&lt;=1),"BE",Deník!$R326),""),"")</f>
        <v/>
      </c>
      <c r="CD326" s="233" t="str">
        <f>IF(Deník!$R326&lt;&gt;"",IF(Deník!$AB326="BE15",IF(AND(Deník!$R326&gt;=0,Deník!$R326&lt;=1),"BE",Deník!$R326),""),"")</f>
        <v/>
      </c>
      <c r="CE326" s="233" t="str">
        <f>IF(Deník!$R326&lt;&gt;"",IF(Deník!$AB326="BE20",IF(AND(Deník!$R326&gt;=0,Deník!$R326&lt;=1),"BE",Deník!$R326),""),"")</f>
        <v/>
      </c>
      <c r="CF326" s="233" t="str">
        <f>IF(Deník!$R326&lt;&gt;"",IF(Deník!$AB326="TP1",IF(AND(Deník!$R326&gt;=0,Deník!$R326&lt;=1),"BE",Deník!$R326),""),"")</f>
        <v/>
      </c>
      <c r="CG326" s="233" t="str">
        <f>IF(Deník!$R326&lt;&gt;"",IF(Deník!$AB326="TP2",IF(AND(Deník!$R326&gt;=0,Deník!$R326&lt;=1),"BE",Deník!$R326),""),"")</f>
        <v/>
      </c>
      <c r="CH326" s="233" t="str">
        <f>IF(Deník!$R326&lt;&gt;"",IF(Deník!$AB326="TP3",IF(AND(Deník!$R326&gt;=0,Deník!$R326&lt;=1),"BE",Deník!$R326),""),"")</f>
        <v/>
      </c>
      <c r="CI326" s="233" t="str">
        <f>IF(Deník!$R326&lt;&gt;"",IF(Deník!$AB326="Trailing SL",IF(AND(Deník!$R326&gt;=0,Deník!$R326&lt;=1),"BE",Deník!$R326),""),"")</f>
        <v/>
      </c>
      <c r="CJ326" s="233" t="str">
        <f>IF(Deník!$R326&lt;&gt;"",IF(Deník!$AB326="Manual",IF(AND(Deník!$R326&gt;=0,Deník!$R326&lt;=1),"BE",Deník!$R326),""),"")</f>
        <v/>
      </c>
      <c r="CK326" s="233"/>
      <c r="CL326" s="233" t="str">
        <f>IF(Deník!$R326&lt;0,IF(Deník!$AC326=Statistika!$F$117,Deník!$R326,""),"")</f>
        <v/>
      </c>
      <c r="CM326" s="233" t="str">
        <f>IF(Deník!$R326&lt;0,IF(Deník!$AC326=Statistika!$F$118,Deník!$R326,""),"")</f>
        <v/>
      </c>
      <c r="CN326" s="233" t="str">
        <f>IF(Deník!$R326&lt;0,IF(Deník!$AC326=Statistika!$F$119,Deník!$R326,""),"")</f>
        <v/>
      </c>
      <c r="CO326" s="233" t="str">
        <f>IF(Deník!$R326&lt;0,IF(Deník!$AC326=Statistika!$F$120,Deník!$R326,""),"")</f>
        <v/>
      </c>
      <c r="CP326" s="233" t="str">
        <f>IF(Deník!$R326&lt;0,IF(Deník!$AC326=Statistika!$F$121,Deník!$R326,""),"")</f>
        <v/>
      </c>
      <c r="CQ326" s="233" t="str">
        <f>IF(Deník!$R326&lt;0,IF(Deník!$AC326=Statistika!$F$122,Deník!$R326,""),"")</f>
        <v/>
      </c>
      <c r="CR326" s="233" t="str">
        <f>IF(Deník!$R326&lt;0,IF(Deník!$AC326=Statistika!$F$123,Deník!$R326,""),"")</f>
        <v/>
      </c>
      <c r="CS326" s="233" t="str">
        <f>IF(Deník!$R326&lt;0,IF(Deník!$AC326=Statistika!$F$124,Deník!$R326,""),"")</f>
        <v/>
      </c>
      <c r="CT326" s="233" t="str">
        <f>IF(Deník!$R326&lt;0,IF(Deník!$AC326=Statistika!$F$125,Deník!$R326,""),"")</f>
        <v/>
      </c>
      <c r="CU326" s="233"/>
      <c r="CV326" s="233" t="str">
        <f>IF(Deník!$R326&lt;0,IF(Deník!$AD326=$CV$2,Deník!$R326,""),"")</f>
        <v/>
      </c>
      <c r="CW326" s="233" t="str">
        <f>IF(Deník!$R326&lt;0,IF(Deník!$AD326=$CW$2,Deník!$R326,""),"")</f>
        <v/>
      </c>
      <c r="CX326" s="233" t="str">
        <f>IF(Deník!$R326&lt;0,IF(Deník!$AD326=$CX$2,Deník!$R326,""),"")</f>
        <v/>
      </c>
      <c r="CY326" s="233" t="str">
        <f>IF(Deník!$R326&lt;0,IF(Deník!$AD326=$CY$2,Deník!$R326,""),"")</f>
        <v/>
      </c>
      <c r="CZ326" s="233" t="str">
        <f>IF(Deník!$R326&lt;0,IF(Deník!$AD326=$CZ$2,Deník!$R326,""),"")</f>
        <v/>
      </c>
      <c r="DL326" s="221">
        <f t="shared" ref="DL326:DL389" si="16">DL325+DO326</f>
        <v>93847.029999999984</v>
      </c>
      <c r="DM326" s="220">
        <f t="shared" si="15"/>
        <v>-6.1529700000000132E-2</v>
      </c>
      <c r="DO326" s="50">
        <f>Deník!W327</f>
        <v>0</v>
      </c>
      <c r="DP326" s="102" t="str">
        <f>IF(AND(Deník!W327&gt;0),1,"")</f>
        <v/>
      </c>
      <c r="DQ326" s="102">
        <f>IF(AND(Deník!W327&lt;=0),1,"")</f>
        <v>1</v>
      </c>
      <c r="DR326" s="227"/>
      <c r="DS326" s="228"/>
      <c r="DT326" s="85"/>
      <c r="DU326" s="54">
        <f>IF(MONTH(Deník!$C326)=DU$2,Deník!$W326,"")</f>
        <v>0</v>
      </c>
      <c r="DV326" s="222" t="str">
        <f>IF(MONTH(Deník!$C326)=DV$2,Deník!$W326,"")</f>
        <v/>
      </c>
      <c r="DW326" s="222" t="str">
        <f>IF(MONTH(Deník!$C326)=DW$2,Deník!$W326,"")</f>
        <v/>
      </c>
      <c r="DX326" s="222" t="str">
        <f>IF(MONTH(Deník!$C326)=DX$2,Deník!$W326,"")</f>
        <v/>
      </c>
      <c r="DY326" s="222" t="str">
        <f>IF(MONTH(Deník!$C326)=DY$2,Deník!$W326,"")</f>
        <v/>
      </c>
      <c r="DZ326" s="222" t="str">
        <f>IF(MONTH(Deník!$C326)=DZ$2,Deník!$W326,"")</f>
        <v/>
      </c>
      <c r="EA326" s="222" t="str">
        <f>IF(MONTH(Deník!$C326)=EA$2,Deník!$W326,"")</f>
        <v/>
      </c>
      <c r="EB326" s="222" t="str">
        <f>IF(MONTH(Deník!$C326)=EB$2,Deník!$W326,"")</f>
        <v/>
      </c>
      <c r="EC326" s="222" t="str">
        <f>IF(MONTH(Deník!$C326)=EC$2,Deník!$W326,"")</f>
        <v/>
      </c>
      <c r="ED326" s="222" t="str">
        <f>IF(MONTH(Deník!$C326)=ED$2,Deník!$W326,"")</f>
        <v/>
      </c>
      <c r="EE326" s="222" t="str">
        <f>IF(MONTH(Deník!$C326)=EE$2,Deník!$W326,"")</f>
        <v/>
      </c>
      <c r="EF326" s="222" t="str">
        <f>IF(MONTH(Deník!$C326)=EF$2,Deník!$W326,"")</f>
        <v/>
      </c>
      <c r="EI326" s="600" t="str">
        <f>IF(Deník!$W326&lt;&gt;"",IF(Deník!$B326=Statistika!$F$63,Deník!$W326,""),"")</f>
        <v/>
      </c>
      <c r="EJ326" s="13" t="str">
        <f>IF(Deník!$W326&lt;&gt;"",IF(Deník!$B326=Statistika!$F$64,Deník!$W326,""),"")</f>
        <v/>
      </c>
      <c r="EK326" s="13" t="str">
        <f>IF(Deník!$W326&lt;&gt;"",IF(Deník!$B326=Statistika!$F$65,Deník!$W326,""),"")</f>
        <v/>
      </c>
      <c r="EL326" s="13" t="str">
        <f>IF(Deník!$W326&lt;&gt;"",IF(Deník!$B326=Statistika!$F$66,Deník!$W326,""),"")</f>
        <v/>
      </c>
      <c r="EM326" s="13" t="str">
        <f>IF(Deník!$W326&lt;&gt;"",IF(Deník!$B326=Statistika!$F$67,Deník!$W326,""),"")</f>
        <v/>
      </c>
      <c r="EN326" s="13" t="str">
        <f>IF(Deník!$W326&lt;&gt;"",IF(Deník!$B326=Statistika!$F$68,Deník!$W326,""),"")</f>
        <v/>
      </c>
      <c r="EO326" s="13" t="str">
        <f>IF(Deník!$W326&lt;&gt;"",IF(Deník!$B326=Statistika!$F$69,Deník!$W326,""),"")</f>
        <v/>
      </c>
      <c r="EP326" s="601" t="str">
        <f>IF(Deník!$W326&lt;&gt;"",IF(Deník!$B326=Statistika!$F$70,Deník!$W326,""),"")</f>
        <v/>
      </c>
      <c r="EQ326" s="90"/>
      <c r="ER326" s="63" t="str">
        <f>IF(Deník!$W326&lt;&gt;"",IF(Deník!$J326="L",Deník!$W326,""),"")</f>
        <v/>
      </c>
      <c r="ES326" s="13" t="str">
        <f>IF(Deník!$W326&lt;&gt;"",IF(Deník!$J326="S",Deník!$W326,""),"")</f>
        <v/>
      </c>
      <c r="ET326" s="95"/>
      <c r="EU326" s="88"/>
      <c r="EV326" s="63" t="str">
        <f>IF(WEEKDAY(Deník!$C326,2)=1,Deník!$W326,"")</f>
        <v/>
      </c>
      <c r="EW326" s="13" t="str">
        <f>IF(WEEKDAY(Deník!$C326,2)=2,Deník!$W326,"")</f>
        <v/>
      </c>
      <c r="EX326" s="13" t="str">
        <f>IF(WEEKDAY(Deník!$C326,2)=3,Deník!$W326,"")</f>
        <v/>
      </c>
      <c r="EY326" s="13" t="str">
        <f>IF(WEEKDAY(Deník!$C326,2)=4,Deník!$W326,"")</f>
        <v/>
      </c>
      <c r="EZ326" s="60" t="str">
        <f>IF(WEEKDAY(Deník!$C326,2)=5,Deník!$W326,"")</f>
        <v/>
      </c>
      <c r="FA326" s="99"/>
      <c r="FB326" s="100">
        <f>Deník!D326</f>
        <v>0</v>
      </c>
      <c r="FC326" s="63">
        <f>IF($FB326&lt;&gt;"",IF(AND($FB326&gt;=FC$2,$FB326&lt;=FC$3),Deník!$W326,""))</f>
        <v>0</v>
      </c>
      <c r="FD326" s="63" t="str">
        <f>IF($FB326&lt;&gt;"",IF(AND($FB326&gt;=FD$2,$FB326&lt;=FD$3),Deník!$W326,""))</f>
        <v/>
      </c>
      <c r="FE326" s="63" t="str">
        <f>IF($FB326&lt;&gt;"",IF(AND($FB326&gt;=FE$2,$FB326&lt;=FE$3),Deník!$W326,""))</f>
        <v/>
      </c>
      <c r="FF326" s="63" t="str">
        <f>IF($FB326&lt;&gt;"",IF(AND($FB326&gt;=FF$2,$FB326&lt;=FF$3),Deník!$W326,""))</f>
        <v/>
      </c>
      <c r="FG326" s="63" t="str">
        <f>IF($FB326&lt;&gt;"",IF(AND($FB326&gt;=FG$2,$FB326&lt;=FG$3),Deník!$W326,""))</f>
        <v/>
      </c>
      <c r="FH326" s="63" t="str">
        <f>IF($FB326&lt;&gt;"",IF(AND($FB326&gt;=FH$2,$FB326&lt;=FH$3),Deník!$W326,""))</f>
        <v/>
      </c>
      <c r="FI326" s="63" t="str">
        <f>IF($FB326&lt;&gt;"",IF(AND($FB326&gt;=FI$2,$FB326&lt;=FI$3),Deník!$W326,""))</f>
        <v/>
      </c>
      <c r="FJ326" s="63" t="str">
        <f>IF($FB326&lt;&gt;"",IF(AND($FB326&gt;=FJ$2,$FB326&lt;=FJ$3),Deník!$W326,""))</f>
        <v/>
      </c>
      <c r="FK326" s="63" t="str">
        <f>IF($FB326&lt;&gt;"",IF(AND($FB326&gt;=FK$2,$FB326&lt;=FK$3),Deník!$W326,""))</f>
        <v/>
      </c>
      <c r="FL326" s="63" t="str">
        <f>IF($FB326&lt;&gt;"",IF(AND($FB326&gt;=FL$2,$FB326&lt;=FL$3),Deník!$W326,""))</f>
        <v/>
      </c>
      <c r="FM326" s="63" t="str">
        <f>IF($FB326&lt;&gt;"",IF(AND($FB326&gt;=FM$2,$FB326&lt;=FM$3),Deník!$W326,""))</f>
        <v/>
      </c>
      <c r="FN326" s="13"/>
      <c r="FO326" s="20" t="str">
        <f>IF(Deník!$W326&gt;1,Deník!$W326,"")</f>
        <v/>
      </c>
      <c r="FP326" s="20" t="str">
        <f>IF(Deník!$W326&lt;0,Deník!$W326,"")</f>
        <v/>
      </c>
      <c r="FQ326" s="17"/>
      <c r="FS326" s="233"/>
      <c r="FT326" s="233" t="str">
        <f>IF(Deník!$W326&lt;&gt;"",IF(Deník!$Y326=Statistika!$F$78,Deník!$W326,""),"")</f>
        <v/>
      </c>
      <c r="FU326" s="233" t="str">
        <f>IF(Deník!$W326&lt;&gt;"",IF(Deník!$Y326=Statistika!$F$79,Deník!$W326,""),"")</f>
        <v/>
      </c>
      <c r="FV326" s="233" t="str">
        <f>IF(Deník!$W326&lt;&gt;"",IF(Deník!$Y326=Statistika!$F$80,Deník!$W326,""),"")</f>
        <v/>
      </c>
      <c r="FW326" s="233" t="str">
        <f>IF(Deník!$W326&lt;&gt;"",IF(Deník!$Y326=Statistika!$F$81,Deník!$W326,""),"")</f>
        <v/>
      </c>
      <c r="FX326" s="233" t="str">
        <f>IF(Deník!$W326&lt;&gt;"",IF(Deník!$Y326=Statistika!$F$82,Deník!$W326,""),"")</f>
        <v/>
      </c>
      <c r="FY326" s="233" t="str">
        <f>IF(Deník!$W326&lt;&gt;"",IF(Deník!$Y326=Statistika!$F$83,Deník!$W326,""),"")</f>
        <v/>
      </c>
      <c r="FZ326" s="233" t="str">
        <f>IF(Deník!$W326&lt;&gt;"",IF(Deník!$Y326=Statistika!$F$84,Deník!$W326,""),"")</f>
        <v/>
      </c>
      <c r="GA326" s="233" t="str">
        <f>IF(Deník!$W326&lt;&gt;"",IF(Deník!$Y326=Statistika!$F$85,Deník!$W326,""),"")</f>
        <v/>
      </c>
      <c r="GB326" s="233" t="str">
        <f>IF(Deník!$W326&lt;&gt;"",IF(Deník!$Y326=Statistika!$F$86,Deník!$W326,""),"")</f>
        <v/>
      </c>
      <c r="GC326" s="233" t="str">
        <f>IF(Deník!$W326&lt;&gt;"",IF(Deník!$Y326=Statistika!$F$87,Deník!$W326,""),"")</f>
        <v/>
      </c>
      <c r="GD326" s="233" t="str">
        <f>IF(Deník!$W326&lt;&gt;"",IF(Deník!$Y326=Statistika!$F$88,Deník!$W326,""),"")</f>
        <v/>
      </c>
      <c r="GE326" s="233" t="str">
        <f>IF(Deník!$W326&lt;&gt;"",IF(Deník!$Y326=Statistika!$F$89,Deník!$W326,""),"")</f>
        <v/>
      </c>
      <c r="GF326" s="233" t="str">
        <f>IF(Deník!$W326&lt;&gt;"",IF(Deník!$Y326=Statistika!$F$90,Deník!$W326,""),"")</f>
        <v/>
      </c>
      <c r="GG326" s="233" t="str">
        <f>IF(Deník!$W326&lt;&gt;"",IF(Deník!$Y326=Statistika!$F$91,Deník!$W326,""),"")</f>
        <v/>
      </c>
      <c r="GH326" s="233"/>
      <c r="GI326" s="233" t="str">
        <f>IF(Deník!$W326&lt;&gt;"",IF(Deník!$AB326=Statistika!$L$100,Deník!$W326,""),"")</f>
        <v/>
      </c>
      <c r="GJ326" s="233" t="str">
        <f>IF(Deník!$W326&lt;&gt;"",IF(Deník!$AB326=Statistika!$L$101,Deník!$W326,""),"")</f>
        <v/>
      </c>
      <c r="GK326" s="233" t="str">
        <f>IF(Deník!$W326&lt;&gt;"",IF(Deník!$AB326=Statistika!$L$102,Deník!$W326,""),"")</f>
        <v/>
      </c>
      <c r="GL326" s="233" t="str">
        <f>IF(Deník!$W326&lt;&gt;"",IF(Deník!$AB326=Statistika!$L$103,Deník!$W326,""),"")</f>
        <v/>
      </c>
      <c r="GM326" s="233" t="str">
        <f>IF(Deník!$W326&lt;&gt;"",IF(Deník!$AB326=Statistika!$L$104,Deník!$W326,""),"")</f>
        <v/>
      </c>
      <c r="GN326" s="233" t="str">
        <f>IF(Deník!$W326&lt;&gt;"",IF(Deník!$AB326=Statistika!$L$105,Deník!$W326,""),"")</f>
        <v/>
      </c>
      <c r="GO326" s="233" t="str">
        <f>IF(Deník!$W326&lt;&gt;"",IF(Deník!$AB326=Statistika!$L$106,Deník!$W326,""),"")</f>
        <v/>
      </c>
      <c r="GP326" s="233" t="str">
        <f>IF(Deník!$W326&lt;&gt;"",IF(Deník!$AB326=Statistika!$L$107,Deník!$W326,""),"")</f>
        <v/>
      </c>
      <c r="GQ326" s="233" t="str">
        <f>IF(Deník!$W326&lt;&gt;"",IF(Deník!$AB326=Statistika!$L$108,Deník!$W326,""),"")</f>
        <v/>
      </c>
      <c r="GS326" s="233" t="str">
        <f>IF(Deník!$W326&lt;0,IF(Deník!$AC326=Statistika!$F$117,Deník!$W326,""),"")</f>
        <v/>
      </c>
      <c r="GT326" s="233" t="str">
        <f>IF(Deník!$W326&lt;0,IF(Deník!$AC326=Statistika!$F$118,Deník!$W326,""),"")</f>
        <v/>
      </c>
      <c r="GU326" s="233" t="str">
        <f>IF(Deník!$W326&lt;0,IF(Deník!$AC326=Statistika!$F$119,Deník!$W326,""),"")</f>
        <v/>
      </c>
      <c r="GV326" s="233" t="str">
        <f>IF(Deník!$W326&lt;0,IF(Deník!$AC326=Statistika!$F$120,Deník!$W326,""),"")</f>
        <v/>
      </c>
      <c r="GW326" s="233" t="str">
        <f>IF(Deník!$W326&lt;0,IF(Deník!$AC326=Statistika!$F$121,Deník!$W326,""),"")</f>
        <v/>
      </c>
      <c r="GX326" s="233" t="str">
        <f>IF(Deník!$W326&lt;0,IF(Deník!$AC326=Statistika!$F$122,Deník!$W326,""),"")</f>
        <v/>
      </c>
      <c r="GY326" s="233" t="str">
        <f>IF(Deník!$W326&lt;0,IF(Deník!$AC326=Statistika!$F$123,Deník!$W326,""),"")</f>
        <v/>
      </c>
      <c r="GZ326" s="233" t="str">
        <f>IF(Deník!$W326&lt;0,IF(Deník!$AC326=Statistika!$F$124,Deník!$W326,""),"")</f>
        <v/>
      </c>
      <c r="HA326" s="233" t="str">
        <f>IF(Deník!$W326&lt;0,IF(Deník!$AC326=Statistika!$F$125,Deník!$W326,""),"")</f>
        <v/>
      </c>
      <c r="HC326" s="233" t="str">
        <f>IF(Deník!$W326&lt;0,IF(Deník!$AD326=Statistika!$F$133,Deník!$W326,""),"")</f>
        <v/>
      </c>
      <c r="HD326" s="233" t="str">
        <f>IF(Deník!$W326&lt;0,IF(Deník!$AD326=Statistika!$F$134,Deník!$W326,""),"")</f>
        <v/>
      </c>
      <c r="HE326" s="233" t="str">
        <f>IF(Deník!$W326&lt;0,IF(Deník!$AD326=Statistika!$F$135,Deník!$W326,""),"")</f>
        <v/>
      </c>
      <c r="HF326" s="233" t="str">
        <f>IF(Deník!$W326&lt;0,IF(Deník!$AD326=Statistika!$F$136,Deník!$W326,""),"")</f>
        <v/>
      </c>
      <c r="HG326" s="233" t="str">
        <f>IF(Deník!$W326&lt;0,IF(Deník!$AD326=Statistika!$F$137,Deník!$W326,""),"")</f>
        <v/>
      </c>
      <c r="ID326" s="8">
        <f>Tabulka4[[#This Row],[Sloupec3]]</f>
        <v>0</v>
      </c>
      <c r="IE326" s="17" t="str">
        <f>IF(AND([1]Deník!$C326&gt;='[1]Měsíční shrnutí'!$D$1,[1]Deník!$C326&lt;='[1]Měsíční shrnutí'!$F$1),[1]Deník!$X326,"")</f>
        <v/>
      </c>
    </row>
    <row r="327" spans="1:239">
      <c r="A327" s="8">
        <f>Deník!C328</f>
        <v>0</v>
      </c>
      <c r="B327" s="50" t="str">
        <f>Deník!R328</f>
        <v/>
      </c>
      <c r="C327" s="102" t="str">
        <f>IF(AND(Deník!R328&gt;1,Deník!R328&lt;&gt;""),1,"")</f>
        <v/>
      </c>
      <c r="D327" s="102" t="str">
        <f>IF(AND(Deník!R328&lt;=0,Deník!R328&lt;&gt;""),1,"")</f>
        <v/>
      </c>
      <c r="E327" s="103" t="str">
        <f>IF(AND(Deník!R328&gt;=0,Deník!R328&lt;=1),1,"")</f>
        <v/>
      </c>
      <c r="F327" s="79" t="str">
        <f>IF(Deník!R328&lt;&gt;"",Deník!R328+F326,"")</f>
        <v/>
      </c>
      <c r="G327" s="85"/>
      <c r="H327" s="54" t="str">
        <f>IF(MONTH(Deník!$C327)=H$2,IF(AND(Deník!$R327&gt;=0,Deník!$R327&lt;=1),"BE",Deník!$R327),"")</f>
        <v/>
      </c>
      <c r="I327" s="11" t="str">
        <f>IF(MONTH(Deník!$C327)=I$2,IF(AND(Deník!$R327&gt;=0,Deník!$R327&lt;=1),"BE",Deník!$R327),"")</f>
        <v/>
      </c>
      <c r="J327" s="11" t="str">
        <f>IF(MONTH(Deník!$C327)=J$2,IF(AND(Deník!$R327&gt;=0,Deník!$R327&lt;=1),"BE",Deník!$R327),"")</f>
        <v/>
      </c>
      <c r="K327" s="11" t="str">
        <f>IF(MONTH(Deník!$C327)=K$2,IF(AND(Deník!$R327&gt;=0,Deník!$R327&lt;=1),"BE",Deník!$R327),"")</f>
        <v/>
      </c>
      <c r="L327" s="11" t="str">
        <f>IF(MONTH(Deník!$C327)=L$2,IF(AND(Deník!$R327&gt;=0,Deník!$R327&lt;=1),"BE",Deník!$R327),"")</f>
        <v/>
      </c>
      <c r="M327" s="11" t="str">
        <f>IF(MONTH(Deník!$C327)=M$2,IF(AND(Deník!$R327&gt;=0,Deník!$R327&lt;=1),"BE",Deník!$R327),"")</f>
        <v/>
      </c>
      <c r="N327" s="11" t="str">
        <f>IF(MONTH(Deník!$C327)=N$2,IF(AND(Deník!$R327&gt;=0,Deník!$R327&lt;=1),"BE",Deník!$R327),"")</f>
        <v/>
      </c>
      <c r="O327" s="11" t="str">
        <f>IF(MONTH(Deník!$C327)=O$2,IF(AND(Deník!$R327&gt;=0,Deník!$R327&lt;=1),"BE",Deník!$R327),"")</f>
        <v/>
      </c>
      <c r="P327" s="11" t="str">
        <f>IF(MONTH(Deník!$C327)=P$2,IF(AND(Deník!$R327&gt;=0,Deník!$R327&lt;=1),"BE",Deník!$R327),"")</f>
        <v/>
      </c>
      <c r="Q327" s="11" t="str">
        <f>IF(MONTH(Deník!$C327)=Q$2,IF(AND(Deník!$R327&gt;=0,Deník!$R327&lt;=1),"BE",Deník!$R327),"")</f>
        <v/>
      </c>
      <c r="R327" s="11" t="str">
        <f>IF(MONTH(Deník!$C327)=R$2,IF(AND(Deník!$R327&gt;=0,Deník!$R327&lt;=1),"BE",Deník!$R327),"")</f>
        <v/>
      </c>
      <c r="S327" s="57" t="str">
        <f>IF(MONTH(Deník!$C327)=S$2,IF(AND(Deník!$R327&gt;=0,Deník!$R327&lt;=1),"BE",Deník!$R327),"")</f>
        <v/>
      </c>
      <c r="U327" s="12"/>
      <c r="V327" s="12"/>
      <c r="X327" s="600" t="str">
        <f>IF(Deník!$R327&lt;&gt;"",IF(Deník!$B327=Statistika!$F$63,IF(AND(Deník!$R327&gt;=0,Deník!$R327&lt;=1),"BE",Deník!$R327),""),"")</f>
        <v/>
      </c>
      <c r="Y327" s="13" t="str">
        <f>IF(Deník!$R327&lt;&gt;"",IF(Deník!$B327=Statistika!$F$64,IF(AND(Deník!$R327&gt;=0,Deník!$R327&lt;=1),"BE",Deník!$R327),""),"")</f>
        <v/>
      </c>
      <c r="Z327" s="13" t="str">
        <f>IF(Deník!$R327&lt;&gt;"",IF(Deník!$B327=Statistika!$F$65,IF(AND(Deník!$R327&gt;=0,Deník!$R327&lt;=1),"BE",Deník!$R327),""),"")</f>
        <v/>
      </c>
      <c r="AA327" s="13" t="str">
        <f>IF(Deník!$R327&lt;&gt;"",IF(Deník!$B327=Statistika!$F$66,IF(AND(Deník!$R327&gt;=0,Deník!$R327&lt;=1),"BE",Deník!$R327),""),"")</f>
        <v/>
      </c>
      <c r="AB327" s="13" t="str">
        <f>IF(Deník!$R327&lt;&gt;"",IF(Deník!$B327=Statistika!$F$67,IF(AND(Deník!$R327&gt;=0,Deník!$R327&lt;=1),"BE",Deník!$R327),""),"")</f>
        <v/>
      </c>
      <c r="AC327" s="13" t="str">
        <f>IF(Deník!$R327&lt;&gt;"",IF(Deník!$B327=Statistika!$F$68,IF(AND(Deník!$R327&gt;=0,Deník!$R327&lt;=1),"BE",Deník!$R327),""),"")</f>
        <v/>
      </c>
      <c r="AD327" s="13" t="str">
        <f>IF(Deník!$R327&lt;&gt;"",IF(Deník!$B327=Statistika!$F$69,IF(AND(Deník!$R327&gt;=0,Deník!$R327&lt;=1),"BE",Deník!$R327),""),"")</f>
        <v/>
      </c>
      <c r="AE327" s="601" t="str">
        <f>IF(Deník!$R327&lt;&gt;"",IF(Deník!$B327=Statistika!$F$70,IF(AND(Deník!$R327&gt;=0,Deník!$R327&lt;=1),"BE",Deník!$R327),""),"")</f>
        <v/>
      </c>
      <c r="AF327" s="90"/>
      <c r="AG327" s="63" t="str">
        <f>IF(Deník!$R327&lt;&gt;"",IF(Deník!$J327="L",IF(AND(Deník!$R327&gt;=0,Deník!$R327&lt;=1),"BE",Deník!$R327),""),"")</f>
        <v/>
      </c>
      <c r="AH327" s="13" t="str">
        <f>IF(Deník!$R327&lt;&gt;"",IF(Deník!$J327="S",IF(AND(Deník!$R327&gt;=0,Deník!$R327&lt;=1),"BE",Deník!$R327),""),"")</f>
        <v/>
      </c>
      <c r="AI327" s="95"/>
      <c r="AJ327" s="71" t="str">
        <f>IF(Deník!N328&lt;&gt;"",Deník!N328*-1,"")</f>
        <v/>
      </c>
      <c r="AK327" s="88"/>
      <c r="AL327" s="63" t="str">
        <f>IF(WEEKDAY(Deník!$C327,2)=1,IF(AND(Deník!$R327&gt;=0,Deník!$R327&lt;=1),"BE",Deník!$R327),"")</f>
        <v/>
      </c>
      <c r="AM327" s="13" t="str">
        <f>IF(WEEKDAY(Deník!$C327,2)=2,IF(AND(Deník!$R327&gt;=0,Deník!$R327&lt;=1),"BE",Deník!$R327),"")</f>
        <v/>
      </c>
      <c r="AN327" s="13" t="str">
        <f>IF(WEEKDAY(Deník!$C327,2)=3,IF(AND(Deník!$R327&gt;=0,Deník!$R327&lt;=1),"BE",Deník!$R327),"")</f>
        <v/>
      </c>
      <c r="AO327" s="13" t="str">
        <f>IF(WEEKDAY(Deník!$C327,2)=4,IF(AND(Deník!$R327&gt;=0,Deník!$R327&lt;=1),"BE",Deník!$R327),"")</f>
        <v/>
      </c>
      <c r="AP327" s="60" t="str">
        <f>IF(WEEKDAY(Deník!$C327,2)=5,IF(AND(Deník!$R327&gt;=0,Deník!$R327&lt;=1),"BE",Deník!$R327),"")</f>
        <v/>
      </c>
      <c r="AQ327" s="99"/>
      <c r="AR327" s="100">
        <f>Deník!D327</f>
        <v>0</v>
      </c>
      <c r="AS327" s="63" t="str">
        <f>IF(Deník!$D327&lt;&gt;"",IF(AND(Deník!$D327&gt;=AS$2,Deník!$D327&lt;=AS$3),IF(AND(Deník!$R327&gt;=0,Deník!$R327&lt;=1),"BE",Deník!$R327),""),"")</f>
        <v/>
      </c>
      <c r="AT327" s="63" t="str">
        <f>IF(Deník!$D327&lt;&gt;"",IF(AND(Deník!$D327&gt;=AT$2,Deník!$D327&lt;=AT$3),IF(AND(Deník!$R327&gt;=0,Deník!$R327&lt;=1),"BE",Deník!$R327),""),"")</f>
        <v/>
      </c>
      <c r="AU327" s="63" t="str">
        <f>IF(Deník!$D327&lt;&gt;"",IF(AND(Deník!$D327&gt;=AU$2,Deník!$D327&lt;=AU$3),IF(AND(Deník!$R327&gt;=0,Deník!$R327&lt;=1),"BE",Deník!$R327),""),"")</f>
        <v/>
      </c>
      <c r="AV327" s="63" t="str">
        <f>IF(Deník!$D327&lt;&gt;"",IF(AND(Deník!$D327&gt;=AV$2,Deník!$D327&lt;=AV$3),IF(AND(Deník!$R327&gt;=0,Deník!$R327&lt;=1),"BE",Deník!$R327),""),"")</f>
        <v/>
      </c>
      <c r="AW327" s="63" t="str">
        <f>IF(Deník!$D327&lt;&gt;"",IF(AND(Deník!$D327&gt;=AW$2,Deník!$D327&lt;=AW$3),IF(AND(Deník!$R327&gt;=0,Deník!$R327&lt;=1),"BE",Deník!$R327),""),"")</f>
        <v/>
      </c>
      <c r="AX327" s="63" t="str">
        <f>IF(Deník!$D327&lt;&gt;"",IF(AND(Deník!$D327&gt;=AX$2,Deník!$D327&lt;=AX$3),IF(AND(Deník!$R327&gt;=0,Deník!$R327&lt;=1),"BE",Deník!$R327),""),"")</f>
        <v/>
      </c>
      <c r="AY327" s="63" t="str">
        <f>IF(Deník!$D327&lt;&gt;"",IF(AND(Deník!$D327&gt;=AY$2,Deník!$D327&lt;=AY$3),IF(AND(Deník!$R327&gt;=0,Deník!$R327&lt;=1),"BE",Deník!$R327),""),"")</f>
        <v/>
      </c>
      <c r="AZ327" s="63" t="str">
        <f>IF(Deník!$D327&lt;&gt;"",IF(AND(Deník!$D327&gt;=AZ$2,Deník!$D327&lt;=AZ$3),IF(AND(Deník!$R327&gt;=0,Deník!$R327&lt;=1),"BE",Deník!$R327),""),"")</f>
        <v/>
      </c>
      <c r="BA327" s="63" t="str">
        <f>IF(Deník!$D327&lt;&gt;"",IF(AND(Deník!$D327&gt;=BA$2,Deník!$D327&lt;=BA$3),IF(AND(Deník!$R327&gt;=0,Deník!$R327&lt;=1),"BE",Deník!$R327),""),"")</f>
        <v/>
      </c>
      <c r="BB327" s="63" t="str">
        <f>IF(Deník!$D327&lt;&gt;"",IF(AND(Deník!$D327&gt;=BB$2,Deník!$D327&lt;=BB$3),IF(AND(Deník!$R327&gt;=0,Deník!$R327&lt;=1),"BE",Deník!$R327),""),"")</f>
        <v/>
      </c>
      <c r="BC327" s="71" t="str">
        <f>IF(Deník!$D327&lt;&gt;"",IF(AND(Deník!$D327&gt;=BC$2,Deník!$D327&lt;=BC$3),IF(AND(Deník!$R327&gt;=0,Deník!$R327&lt;=1),"BE",Deník!$R327),""),"")</f>
        <v/>
      </c>
      <c r="BD327" s="20" t="str">
        <f>IF(Deník!$J328="S",(Deník!$M328-Deník!$K328),IF(Deník!$J328="L",(Deník!$K328-Deník!$M328),""))</f>
        <v/>
      </c>
      <c r="BE327" s="20" t="str">
        <f>IF(Deník!$J328="S",(Deník!$K328-Deník!$O328),IF(Deník!$J328="L",(Deník!$O328-Deník!$K328),""))</f>
        <v/>
      </c>
      <c r="BF327" s="20" t="str">
        <f>IF(Deník!$J328="S",(Deník!$K328-Deník!$L328),IF(Deník!$J328="L",(Deník!$L328-Deník!$K328),""))</f>
        <v/>
      </c>
      <c r="BG327" s="20" t="str">
        <f>IF(Deník!$J328="S",(Deník!$K328-Deník!$S328),IF(Deník!$J328="L",(Deník!$S328-Deník!$K328),""))</f>
        <v/>
      </c>
      <c r="BH327" s="20" t="str">
        <f>IF(Deník!$J328="S",(Deník!$K328-Deník!$U328),IF(Deník!$J328="L",(Deník!$U328-Deník!$K328),""))</f>
        <v/>
      </c>
      <c r="BI327" s="20" t="str">
        <f>IF(Deník!$R327&gt;1,Deník!$R327,"")</f>
        <v/>
      </c>
      <c r="BJ327" s="20" t="str">
        <f>IF(Deník!$R327&lt;0,Deník!$R327,"")</f>
        <v/>
      </c>
      <c r="BK327" s="17"/>
      <c r="BM327" s="233" t="str">
        <f>IF(Deník!$R327&lt;&gt;"",IF(Deník!$Y327=Statistika!$F$78,IF(AND(Deník!$R327&gt;=0,Deník!$R327&lt;=1),"BE",Deník!$R327),""),"")</f>
        <v/>
      </c>
      <c r="BN327" s="233" t="str">
        <f>IF(Deník!$R327&lt;&gt;"",IF(Deník!$Y327=Statistika!$F$79,IF(AND(Deník!$R327&gt;=0,Deník!$R327&lt;=1),"BE",Deník!$R327),""),"")</f>
        <v/>
      </c>
      <c r="BO327" s="233" t="str">
        <f>IF(Deník!$R327&lt;&gt;"",IF(Deník!$Y327=Statistika!$F$80,IF(AND(Deník!$R327&gt;=0,Deník!$R327&lt;=1),"BE",Deník!$R327),""),"")</f>
        <v/>
      </c>
      <c r="BP327" s="233" t="str">
        <f>IF(Deník!$R327&lt;&gt;"",IF(Deník!$Y327=Statistika!$F$81,IF(AND(Deník!$R327&gt;=0,Deník!$R327&lt;=1),"BE",Deník!$R327),""),"")</f>
        <v/>
      </c>
      <c r="BQ327" s="233" t="str">
        <f>IF(Deník!$R327&lt;&gt;"",IF(Deník!$Y327=Statistika!$F$82,IF(AND(Deník!$R327&gt;=0,Deník!$R327&lt;=1),"BE",Deník!$R327),""),"")</f>
        <v/>
      </c>
      <c r="BR327" s="233" t="str">
        <f>IF(Deník!$R327&lt;&gt;"",IF(Deník!$Y327=Statistika!$F$83,IF(AND(Deník!$R327&gt;=0,Deník!$R327&lt;=1),"BE",Deník!$R327),""),"")</f>
        <v/>
      </c>
      <c r="BS327" s="233" t="str">
        <f>IF(Deník!$R327&lt;&gt;"",IF(Deník!$Y327=Statistika!$F$84,IF(AND(Deník!$R327&gt;=0,Deník!$R327&lt;=1),"BE",Deník!$R327),""),"")</f>
        <v/>
      </c>
      <c r="BT327" s="233" t="str">
        <f>IF(Deník!$R327&lt;&gt;"",IF(Deník!$Y327=Statistika!$F$85,IF(AND(Deník!$R327&gt;=0,Deník!$R327&lt;=1),"BE",Deník!$R327),""),"")</f>
        <v/>
      </c>
      <c r="BU327" s="233" t="str">
        <f>IF(Deník!$R327&lt;&gt;"",IF(Deník!$Y327=Statistika!$F$86,IF(AND(Deník!$R327&gt;=0,Deník!$R327&lt;=1),"BE",Deník!$R327),""),"")</f>
        <v/>
      </c>
      <c r="BV327" s="233" t="str">
        <f>IF(Deník!$R327&lt;&gt;"",IF(Deník!$Y327=Statistika!$F$87,IF(AND(Deník!$R327&gt;=0,Deník!$R327&lt;=1),"BE",Deník!$R327),""),"")</f>
        <v/>
      </c>
      <c r="BW327" s="233" t="str">
        <f>IF(Deník!$R327&lt;&gt;"",IF(Deník!$Y327=Statistika!$F$88,IF(AND(Deník!$R327&gt;=0,Deník!$R327&lt;=1),"BE",Deník!$R327),""),"")</f>
        <v/>
      </c>
      <c r="BX327" s="233" t="str">
        <f>IF(Deník!$R327&lt;&gt;"",IF(Deník!$Y327=Statistika!$F$89,IF(AND(Deník!$R327&gt;=0,Deník!$R327&lt;=1),"BE",Deník!$R327),""),"")</f>
        <v/>
      </c>
      <c r="BY327" s="233" t="str">
        <f>IF(Deník!$R327&lt;&gt;"",IF(Deník!$Y327=Statistika!$F$90,IF(AND(Deník!$R327&gt;=0,Deník!$R327&lt;=1),"BE",Deník!$R327),""),"")</f>
        <v/>
      </c>
      <c r="BZ327" s="233" t="str">
        <f>IF(Deník!$R327&lt;&gt;"",IF(Deník!$Y327=Statistika!$F$91,IF(AND(Deník!$R327&gt;=0,Deník!$R327&lt;=1),"BE",Deník!$R327),""),"")</f>
        <v/>
      </c>
      <c r="CA327" s="233"/>
      <c r="CB327" s="233" t="str">
        <f>IF(Deník!$R327&lt;&gt;"",IF(Deník!$AB327="SL",IF(AND(Deník!$R327&gt;=0,Deník!$R327&lt;=1),"BE",Deník!$R327),""),"")</f>
        <v/>
      </c>
      <c r="CC327" s="233" t="str">
        <f>IF(Deník!$R327&lt;&gt;"",IF(Deník!$AB327="BE10",IF(AND(Deník!$R327&gt;=0,Deník!$R327&lt;=1),"BE",Deník!$R327),""),"")</f>
        <v/>
      </c>
      <c r="CD327" s="233" t="str">
        <f>IF(Deník!$R327&lt;&gt;"",IF(Deník!$AB327="BE15",IF(AND(Deník!$R327&gt;=0,Deník!$R327&lt;=1),"BE",Deník!$R327),""),"")</f>
        <v/>
      </c>
      <c r="CE327" s="233" t="str">
        <f>IF(Deník!$R327&lt;&gt;"",IF(Deník!$AB327="BE20",IF(AND(Deník!$R327&gt;=0,Deník!$R327&lt;=1),"BE",Deník!$R327),""),"")</f>
        <v/>
      </c>
      <c r="CF327" s="233" t="str">
        <f>IF(Deník!$R327&lt;&gt;"",IF(Deník!$AB327="TP1",IF(AND(Deník!$R327&gt;=0,Deník!$R327&lt;=1),"BE",Deník!$R327),""),"")</f>
        <v/>
      </c>
      <c r="CG327" s="233" t="str">
        <f>IF(Deník!$R327&lt;&gt;"",IF(Deník!$AB327="TP2",IF(AND(Deník!$R327&gt;=0,Deník!$R327&lt;=1),"BE",Deník!$R327),""),"")</f>
        <v/>
      </c>
      <c r="CH327" s="233" t="str">
        <f>IF(Deník!$R327&lt;&gt;"",IF(Deník!$AB327="TP3",IF(AND(Deník!$R327&gt;=0,Deník!$R327&lt;=1),"BE",Deník!$R327),""),"")</f>
        <v/>
      </c>
      <c r="CI327" s="233" t="str">
        <f>IF(Deník!$R327&lt;&gt;"",IF(Deník!$AB327="Trailing SL",IF(AND(Deník!$R327&gt;=0,Deník!$R327&lt;=1),"BE",Deník!$R327),""),"")</f>
        <v/>
      </c>
      <c r="CJ327" s="233" t="str">
        <f>IF(Deník!$R327&lt;&gt;"",IF(Deník!$AB327="Manual",IF(AND(Deník!$R327&gt;=0,Deník!$R327&lt;=1),"BE",Deník!$R327),""),"")</f>
        <v/>
      </c>
      <c r="CK327" s="233"/>
      <c r="CL327" s="233" t="str">
        <f>IF(Deník!$R327&lt;0,IF(Deník!$AC327=Statistika!$F$117,Deník!$R327,""),"")</f>
        <v/>
      </c>
      <c r="CM327" s="233" t="str">
        <f>IF(Deník!$R327&lt;0,IF(Deník!$AC327=Statistika!$F$118,Deník!$R327,""),"")</f>
        <v/>
      </c>
      <c r="CN327" s="233" t="str">
        <f>IF(Deník!$R327&lt;0,IF(Deník!$AC327=Statistika!$F$119,Deník!$R327,""),"")</f>
        <v/>
      </c>
      <c r="CO327" s="233" t="str">
        <f>IF(Deník!$R327&lt;0,IF(Deník!$AC327=Statistika!$F$120,Deník!$R327,""),"")</f>
        <v/>
      </c>
      <c r="CP327" s="233" t="str">
        <f>IF(Deník!$R327&lt;0,IF(Deník!$AC327=Statistika!$F$121,Deník!$R327,""),"")</f>
        <v/>
      </c>
      <c r="CQ327" s="233" t="str">
        <f>IF(Deník!$R327&lt;0,IF(Deník!$AC327=Statistika!$F$122,Deník!$R327,""),"")</f>
        <v/>
      </c>
      <c r="CR327" s="233" t="str">
        <f>IF(Deník!$R327&lt;0,IF(Deník!$AC327=Statistika!$F$123,Deník!$R327,""),"")</f>
        <v/>
      </c>
      <c r="CS327" s="233" t="str">
        <f>IF(Deník!$R327&lt;0,IF(Deník!$AC327=Statistika!$F$124,Deník!$R327,""),"")</f>
        <v/>
      </c>
      <c r="CT327" s="233" t="str">
        <f>IF(Deník!$R327&lt;0,IF(Deník!$AC327=Statistika!$F$125,Deník!$R327,""),"")</f>
        <v/>
      </c>
      <c r="CU327" s="233"/>
      <c r="CV327" s="233" t="str">
        <f>IF(Deník!$R327&lt;0,IF(Deník!$AD327=$CV$2,Deník!$R327,""),"")</f>
        <v/>
      </c>
      <c r="CW327" s="233" t="str">
        <f>IF(Deník!$R327&lt;0,IF(Deník!$AD327=$CW$2,Deník!$R327,""),"")</f>
        <v/>
      </c>
      <c r="CX327" s="233" t="str">
        <f>IF(Deník!$R327&lt;0,IF(Deník!$AD327=$CX$2,Deník!$R327,""),"")</f>
        <v/>
      </c>
      <c r="CY327" s="233" t="str">
        <f>IF(Deník!$R327&lt;0,IF(Deník!$AD327=$CY$2,Deník!$R327,""),"")</f>
        <v/>
      </c>
      <c r="CZ327" s="233" t="str">
        <f>IF(Deník!$R327&lt;0,IF(Deník!$AD327=$CZ$2,Deník!$R327,""),"")</f>
        <v/>
      </c>
      <c r="DL327" s="221">
        <f t="shared" si="16"/>
        <v>93847.029999999984</v>
      </c>
      <c r="DM327" s="220">
        <f t="shared" si="15"/>
        <v>-6.1529700000000132E-2</v>
      </c>
      <c r="DO327" s="50">
        <f>Deník!W328</f>
        <v>0</v>
      </c>
      <c r="DP327" s="102" t="str">
        <f>IF(AND(Deník!W328&gt;0),1,"")</f>
        <v/>
      </c>
      <c r="DQ327" s="102">
        <f>IF(AND(Deník!W328&lt;=0),1,"")</f>
        <v>1</v>
      </c>
      <c r="DR327" s="227"/>
      <c r="DS327" s="228"/>
      <c r="DT327" s="85"/>
      <c r="DU327" s="54">
        <f>IF(MONTH(Deník!$C327)=DU$2,Deník!$W327,"")</f>
        <v>0</v>
      </c>
      <c r="DV327" s="222" t="str">
        <f>IF(MONTH(Deník!$C327)=DV$2,Deník!$W327,"")</f>
        <v/>
      </c>
      <c r="DW327" s="222" t="str">
        <f>IF(MONTH(Deník!$C327)=DW$2,Deník!$W327,"")</f>
        <v/>
      </c>
      <c r="DX327" s="222" t="str">
        <f>IF(MONTH(Deník!$C327)=DX$2,Deník!$W327,"")</f>
        <v/>
      </c>
      <c r="DY327" s="222" t="str">
        <f>IF(MONTH(Deník!$C327)=DY$2,Deník!$W327,"")</f>
        <v/>
      </c>
      <c r="DZ327" s="222" t="str">
        <f>IF(MONTH(Deník!$C327)=DZ$2,Deník!$W327,"")</f>
        <v/>
      </c>
      <c r="EA327" s="222" t="str">
        <f>IF(MONTH(Deník!$C327)=EA$2,Deník!$W327,"")</f>
        <v/>
      </c>
      <c r="EB327" s="222" t="str">
        <f>IF(MONTH(Deník!$C327)=EB$2,Deník!$W327,"")</f>
        <v/>
      </c>
      <c r="EC327" s="222" t="str">
        <f>IF(MONTH(Deník!$C327)=EC$2,Deník!$W327,"")</f>
        <v/>
      </c>
      <c r="ED327" s="222" t="str">
        <f>IF(MONTH(Deník!$C327)=ED$2,Deník!$W327,"")</f>
        <v/>
      </c>
      <c r="EE327" s="222" t="str">
        <f>IF(MONTH(Deník!$C327)=EE$2,Deník!$W327,"")</f>
        <v/>
      </c>
      <c r="EF327" s="222" t="str">
        <f>IF(MONTH(Deník!$C327)=EF$2,Deník!$W327,"")</f>
        <v/>
      </c>
      <c r="EI327" s="600" t="str">
        <f>IF(Deník!$W327&lt;&gt;"",IF(Deník!$B327=Statistika!$F$63,Deník!$W327,""),"")</f>
        <v/>
      </c>
      <c r="EJ327" s="13" t="str">
        <f>IF(Deník!$W327&lt;&gt;"",IF(Deník!$B327=Statistika!$F$64,Deník!$W327,""),"")</f>
        <v/>
      </c>
      <c r="EK327" s="13" t="str">
        <f>IF(Deník!$W327&lt;&gt;"",IF(Deník!$B327=Statistika!$F$65,Deník!$W327,""),"")</f>
        <v/>
      </c>
      <c r="EL327" s="13" t="str">
        <f>IF(Deník!$W327&lt;&gt;"",IF(Deník!$B327=Statistika!$F$66,Deník!$W327,""),"")</f>
        <v/>
      </c>
      <c r="EM327" s="13" t="str">
        <f>IF(Deník!$W327&lt;&gt;"",IF(Deník!$B327=Statistika!$F$67,Deník!$W327,""),"")</f>
        <v/>
      </c>
      <c r="EN327" s="13" t="str">
        <f>IF(Deník!$W327&lt;&gt;"",IF(Deník!$B327=Statistika!$F$68,Deník!$W327,""),"")</f>
        <v/>
      </c>
      <c r="EO327" s="13" t="str">
        <f>IF(Deník!$W327&lt;&gt;"",IF(Deník!$B327=Statistika!$F$69,Deník!$W327,""),"")</f>
        <v/>
      </c>
      <c r="EP327" s="601" t="str">
        <f>IF(Deník!$W327&lt;&gt;"",IF(Deník!$B327=Statistika!$F$70,Deník!$W327,""),"")</f>
        <v/>
      </c>
      <c r="EQ327" s="90"/>
      <c r="ER327" s="63" t="str">
        <f>IF(Deník!$W327&lt;&gt;"",IF(Deník!$J327="L",Deník!$W327,""),"")</f>
        <v/>
      </c>
      <c r="ES327" s="13" t="str">
        <f>IF(Deník!$W327&lt;&gt;"",IF(Deník!$J327="S",Deník!$W327,""),"")</f>
        <v/>
      </c>
      <c r="ET327" s="95"/>
      <c r="EU327" s="88"/>
      <c r="EV327" s="63" t="str">
        <f>IF(WEEKDAY(Deník!$C327,2)=1,Deník!$W327,"")</f>
        <v/>
      </c>
      <c r="EW327" s="13" t="str">
        <f>IF(WEEKDAY(Deník!$C327,2)=2,Deník!$W327,"")</f>
        <v/>
      </c>
      <c r="EX327" s="13" t="str">
        <f>IF(WEEKDAY(Deník!$C327,2)=3,Deník!$W327,"")</f>
        <v/>
      </c>
      <c r="EY327" s="13" t="str">
        <f>IF(WEEKDAY(Deník!$C327,2)=4,Deník!$W327,"")</f>
        <v/>
      </c>
      <c r="EZ327" s="60" t="str">
        <f>IF(WEEKDAY(Deník!$C327,2)=5,Deník!$W327,"")</f>
        <v/>
      </c>
      <c r="FA327" s="99"/>
      <c r="FB327" s="100">
        <f>Deník!D327</f>
        <v>0</v>
      </c>
      <c r="FC327" s="63">
        <f>IF($FB327&lt;&gt;"",IF(AND($FB327&gt;=FC$2,$FB327&lt;=FC$3),Deník!$W327,""))</f>
        <v>0</v>
      </c>
      <c r="FD327" s="63" t="str">
        <f>IF($FB327&lt;&gt;"",IF(AND($FB327&gt;=FD$2,$FB327&lt;=FD$3),Deník!$W327,""))</f>
        <v/>
      </c>
      <c r="FE327" s="63" t="str">
        <f>IF($FB327&lt;&gt;"",IF(AND($FB327&gt;=FE$2,$FB327&lt;=FE$3),Deník!$W327,""))</f>
        <v/>
      </c>
      <c r="FF327" s="63" t="str">
        <f>IF($FB327&lt;&gt;"",IF(AND($FB327&gt;=FF$2,$FB327&lt;=FF$3),Deník!$W327,""))</f>
        <v/>
      </c>
      <c r="FG327" s="63" t="str">
        <f>IF($FB327&lt;&gt;"",IF(AND($FB327&gt;=FG$2,$FB327&lt;=FG$3),Deník!$W327,""))</f>
        <v/>
      </c>
      <c r="FH327" s="63" t="str">
        <f>IF($FB327&lt;&gt;"",IF(AND($FB327&gt;=FH$2,$FB327&lt;=FH$3),Deník!$W327,""))</f>
        <v/>
      </c>
      <c r="FI327" s="63" t="str">
        <f>IF($FB327&lt;&gt;"",IF(AND($FB327&gt;=FI$2,$FB327&lt;=FI$3),Deník!$W327,""))</f>
        <v/>
      </c>
      <c r="FJ327" s="63" t="str">
        <f>IF($FB327&lt;&gt;"",IF(AND($FB327&gt;=FJ$2,$FB327&lt;=FJ$3),Deník!$W327,""))</f>
        <v/>
      </c>
      <c r="FK327" s="63" t="str">
        <f>IF($FB327&lt;&gt;"",IF(AND($FB327&gt;=FK$2,$FB327&lt;=FK$3),Deník!$W327,""))</f>
        <v/>
      </c>
      <c r="FL327" s="63" t="str">
        <f>IF($FB327&lt;&gt;"",IF(AND($FB327&gt;=FL$2,$FB327&lt;=FL$3),Deník!$W327,""))</f>
        <v/>
      </c>
      <c r="FM327" s="63" t="str">
        <f>IF($FB327&lt;&gt;"",IF(AND($FB327&gt;=FM$2,$FB327&lt;=FM$3),Deník!$W327,""))</f>
        <v/>
      </c>
      <c r="FN327" s="13"/>
      <c r="FO327" s="20" t="str">
        <f>IF(Deník!$W327&gt;1,Deník!$W327,"")</f>
        <v/>
      </c>
      <c r="FP327" s="20" t="str">
        <f>IF(Deník!$W327&lt;0,Deník!$W327,"")</f>
        <v/>
      </c>
      <c r="FQ327" s="17"/>
      <c r="FS327" s="233"/>
      <c r="FT327" s="233" t="str">
        <f>IF(Deník!$W327&lt;&gt;"",IF(Deník!$Y327=Statistika!$F$78,Deník!$W327,""),"")</f>
        <v/>
      </c>
      <c r="FU327" s="233" t="str">
        <f>IF(Deník!$W327&lt;&gt;"",IF(Deník!$Y327=Statistika!$F$79,Deník!$W327,""),"")</f>
        <v/>
      </c>
      <c r="FV327" s="233" t="str">
        <f>IF(Deník!$W327&lt;&gt;"",IF(Deník!$Y327=Statistika!$F$80,Deník!$W327,""),"")</f>
        <v/>
      </c>
      <c r="FW327" s="233" t="str">
        <f>IF(Deník!$W327&lt;&gt;"",IF(Deník!$Y327=Statistika!$F$81,Deník!$W327,""),"")</f>
        <v/>
      </c>
      <c r="FX327" s="233" t="str">
        <f>IF(Deník!$W327&lt;&gt;"",IF(Deník!$Y327=Statistika!$F$82,Deník!$W327,""),"")</f>
        <v/>
      </c>
      <c r="FY327" s="233" t="str">
        <f>IF(Deník!$W327&lt;&gt;"",IF(Deník!$Y327=Statistika!$F$83,Deník!$W327,""),"")</f>
        <v/>
      </c>
      <c r="FZ327" s="233" t="str">
        <f>IF(Deník!$W327&lt;&gt;"",IF(Deník!$Y327=Statistika!$F$84,Deník!$W327,""),"")</f>
        <v/>
      </c>
      <c r="GA327" s="233" t="str">
        <f>IF(Deník!$W327&lt;&gt;"",IF(Deník!$Y327=Statistika!$F$85,Deník!$W327,""),"")</f>
        <v/>
      </c>
      <c r="GB327" s="233" t="str">
        <f>IF(Deník!$W327&lt;&gt;"",IF(Deník!$Y327=Statistika!$F$86,Deník!$W327,""),"")</f>
        <v/>
      </c>
      <c r="GC327" s="233" t="str">
        <f>IF(Deník!$W327&lt;&gt;"",IF(Deník!$Y327=Statistika!$F$87,Deník!$W327,""),"")</f>
        <v/>
      </c>
      <c r="GD327" s="233" t="str">
        <f>IF(Deník!$W327&lt;&gt;"",IF(Deník!$Y327=Statistika!$F$88,Deník!$W327,""),"")</f>
        <v/>
      </c>
      <c r="GE327" s="233" t="str">
        <f>IF(Deník!$W327&lt;&gt;"",IF(Deník!$Y327=Statistika!$F$89,Deník!$W327,""),"")</f>
        <v/>
      </c>
      <c r="GF327" s="233" t="str">
        <f>IF(Deník!$W327&lt;&gt;"",IF(Deník!$Y327=Statistika!$F$90,Deník!$W327,""),"")</f>
        <v/>
      </c>
      <c r="GG327" s="233" t="str">
        <f>IF(Deník!$W327&lt;&gt;"",IF(Deník!$Y327=Statistika!$F$91,Deník!$W327,""),"")</f>
        <v/>
      </c>
      <c r="GH327" s="233"/>
      <c r="GI327" s="233" t="str">
        <f>IF(Deník!$W327&lt;&gt;"",IF(Deník!$AB327=Statistika!$L$100,Deník!$W327,""),"")</f>
        <v/>
      </c>
      <c r="GJ327" s="233" t="str">
        <f>IF(Deník!$W327&lt;&gt;"",IF(Deník!$AB327=Statistika!$L$101,Deník!$W327,""),"")</f>
        <v/>
      </c>
      <c r="GK327" s="233" t="str">
        <f>IF(Deník!$W327&lt;&gt;"",IF(Deník!$AB327=Statistika!$L$102,Deník!$W327,""),"")</f>
        <v/>
      </c>
      <c r="GL327" s="233" t="str">
        <f>IF(Deník!$W327&lt;&gt;"",IF(Deník!$AB327=Statistika!$L$103,Deník!$W327,""),"")</f>
        <v/>
      </c>
      <c r="GM327" s="233" t="str">
        <f>IF(Deník!$W327&lt;&gt;"",IF(Deník!$AB327=Statistika!$L$104,Deník!$W327,""),"")</f>
        <v/>
      </c>
      <c r="GN327" s="233" t="str">
        <f>IF(Deník!$W327&lt;&gt;"",IF(Deník!$AB327=Statistika!$L$105,Deník!$W327,""),"")</f>
        <v/>
      </c>
      <c r="GO327" s="233" t="str">
        <f>IF(Deník!$W327&lt;&gt;"",IF(Deník!$AB327=Statistika!$L$106,Deník!$W327,""),"")</f>
        <v/>
      </c>
      <c r="GP327" s="233" t="str">
        <f>IF(Deník!$W327&lt;&gt;"",IF(Deník!$AB327=Statistika!$L$107,Deník!$W327,""),"")</f>
        <v/>
      </c>
      <c r="GQ327" s="233" t="str">
        <f>IF(Deník!$W327&lt;&gt;"",IF(Deník!$AB327=Statistika!$L$108,Deník!$W327,""),"")</f>
        <v/>
      </c>
      <c r="GS327" s="233" t="str">
        <f>IF(Deník!$W327&lt;0,IF(Deník!$AC327=Statistika!$F$117,Deník!$W327,""),"")</f>
        <v/>
      </c>
      <c r="GT327" s="233" t="str">
        <f>IF(Deník!$W327&lt;0,IF(Deník!$AC327=Statistika!$F$118,Deník!$W327,""),"")</f>
        <v/>
      </c>
      <c r="GU327" s="233" t="str">
        <f>IF(Deník!$W327&lt;0,IF(Deník!$AC327=Statistika!$F$119,Deník!$W327,""),"")</f>
        <v/>
      </c>
      <c r="GV327" s="233" t="str">
        <f>IF(Deník!$W327&lt;0,IF(Deník!$AC327=Statistika!$F$120,Deník!$W327,""),"")</f>
        <v/>
      </c>
      <c r="GW327" s="233" t="str">
        <f>IF(Deník!$W327&lt;0,IF(Deník!$AC327=Statistika!$F$121,Deník!$W327,""),"")</f>
        <v/>
      </c>
      <c r="GX327" s="233" t="str">
        <f>IF(Deník!$W327&lt;0,IF(Deník!$AC327=Statistika!$F$122,Deník!$W327,""),"")</f>
        <v/>
      </c>
      <c r="GY327" s="233" t="str">
        <f>IF(Deník!$W327&lt;0,IF(Deník!$AC327=Statistika!$F$123,Deník!$W327,""),"")</f>
        <v/>
      </c>
      <c r="GZ327" s="233" t="str">
        <f>IF(Deník!$W327&lt;0,IF(Deník!$AC327=Statistika!$F$124,Deník!$W327,""),"")</f>
        <v/>
      </c>
      <c r="HA327" s="233" t="str">
        <f>IF(Deník!$W327&lt;0,IF(Deník!$AC327=Statistika!$F$125,Deník!$W327,""),"")</f>
        <v/>
      </c>
      <c r="HC327" s="233" t="str">
        <f>IF(Deník!$W327&lt;0,IF(Deník!$AD327=Statistika!$F$133,Deník!$W327,""),"")</f>
        <v/>
      </c>
      <c r="HD327" s="233" t="str">
        <f>IF(Deník!$W327&lt;0,IF(Deník!$AD327=Statistika!$F$134,Deník!$W327,""),"")</f>
        <v/>
      </c>
      <c r="HE327" s="233" t="str">
        <f>IF(Deník!$W327&lt;0,IF(Deník!$AD327=Statistika!$F$135,Deník!$W327,""),"")</f>
        <v/>
      </c>
      <c r="HF327" s="233" t="str">
        <f>IF(Deník!$W327&lt;0,IF(Deník!$AD327=Statistika!$F$136,Deník!$W327,""),"")</f>
        <v/>
      </c>
      <c r="HG327" s="233" t="str">
        <f>IF(Deník!$W327&lt;0,IF(Deník!$AD327=Statistika!$F$137,Deník!$W327,""),"")</f>
        <v/>
      </c>
      <c r="ID327" s="8">
        <f>Tabulka4[[#This Row],[Sloupec3]]</f>
        <v>0</v>
      </c>
      <c r="IE327" s="17" t="str">
        <f>IF(AND([1]Deník!$C327&gt;='[1]Měsíční shrnutí'!$D$1,[1]Deník!$C327&lt;='[1]Měsíční shrnutí'!$F$1),[1]Deník!$X327,"")</f>
        <v/>
      </c>
    </row>
    <row r="328" spans="1:239">
      <c r="A328" s="8">
        <f>Deník!C329</f>
        <v>0</v>
      </c>
      <c r="B328" s="50" t="str">
        <f>Deník!R329</f>
        <v/>
      </c>
      <c r="C328" s="102" t="str">
        <f>IF(AND(Deník!R329&gt;1,Deník!R329&lt;&gt;""),1,"")</f>
        <v/>
      </c>
      <c r="D328" s="102" t="str">
        <f>IF(AND(Deník!R329&lt;=0,Deník!R329&lt;&gt;""),1,"")</f>
        <v/>
      </c>
      <c r="E328" s="103" t="str">
        <f>IF(AND(Deník!R329&gt;=0,Deník!R329&lt;=1),1,"")</f>
        <v/>
      </c>
      <c r="F328" s="79" t="str">
        <f>IF(Deník!R329&lt;&gt;"",Deník!R329+F327,"")</f>
        <v/>
      </c>
      <c r="G328" s="85"/>
      <c r="H328" s="54" t="str">
        <f>IF(MONTH(Deník!$C328)=H$2,IF(AND(Deník!$R328&gt;=0,Deník!$R328&lt;=1),"BE",Deník!$R328),"")</f>
        <v/>
      </c>
      <c r="I328" s="11" t="str">
        <f>IF(MONTH(Deník!$C328)=I$2,IF(AND(Deník!$R328&gt;=0,Deník!$R328&lt;=1),"BE",Deník!$R328),"")</f>
        <v/>
      </c>
      <c r="J328" s="11" t="str">
        <f>IF(MONTH(Deník!$C328)=J$2,IF(AND(Deník!$R328&gt;=0,Deník!$R328&lt;=1),"BE",Deník!$R328),"")</f>
        <v/>
      </c>
      <c r="K328" s="11" t="str">
        <f>IF(MONTH(Deník!$C328)=K$2,IF(AND(Deník!$R328&gt;=0,Deník!$R328&lt;=1),"BE",Deník!$R328),"")</f>
        <v/>
      </c>
      <c r="L328" s="11" t="str">
        <f>IF(MONTH(Deník!$C328)=L$2,IF(AND(Deník!$R328&gt;=0,Deník!$R328&lt;=1),"BE",Deník!$R328),"")</f>
        <v/>
      </c>
      <c r="M328" s="11" t="str">
        <f>IF(MONTH(Deník!$C328)=M$2,IF(AND(Deník!$R328&gt;=0,Deník!$R328&lt;=1),"BE",Deník!$R328),"")</f>
        <v/>
      </c>
      <c r="N328" s="11" t="str">
        <f>IF(MONTH(Deník!$C328)=N$2,IF(AND(Deník!$R328&gt;=0,Deník!$R328&lt;=1),"BE",Deník!$R328),"")</f>
        <v/>
      </c>
      <c r="O328" s="11" t="str">
        <f>IF(MONTH(Deník!$C328)=O$2,IF(AND(Deník!$R328&gt;=0,Deník!$R328&lt;=1),"BE",Deník!$R328),"")</f>
        <v/>
      </c>
      <c r="P328" s="11" t="str">
        <f>IF(MONTH(Deník!$C328)=P$2,IF(AND(Deník!$R328&gt;=0,Deník!$R328&lt;=1),"BE",Deník!$R328),"")</f>
        <v/>
      </c>
      <c r="Q328" s="11" t="str">
        <f>IF(MONTH(Deník!$C328)=Q$2,IF(AND(Deník!$R328&gt;=0,Deník!$R328&lt;=1),"BE",Deník!$R328),"")</f>
        <v/>
      </c>
      <c r="R328" s="11" t="str">
        <f>IF(MONTH(Deník!$C328)=R$2,IF(AND(Deník!$R328&gt;=0,Deník!$R328&lt;=1),"BE",Deník!$R328),"")</f>
        <v/>
      </c>
      <c r="S328" s="57" t="str">
        <f>IF(MONTH(Deník!$C328)=S$2,IF(AND(Deník!$R328&gt;=0,Deník!$R328&lt;=1),"BE",Deník!$R328),"")</f>
        <v/>
      </c>
      <c r="U328" s="12"/>
      <c r="V328" s="12"/>
      <c r="X328" s="600" t="str">
        <f>IF(Deník!$R328&lt;&gt;"",IF(Deník!$B328=Statistika!$F$63,IF(AND(Deník!$R328&gt;=0,Deník!$R328&lt;=1),"BE",Deník!$R328),""),"")</f>
        <v/>
      </c>
      <c r="Y328" s="13" t="str">
        <f>IF(Deník!$R328&lt;&gt;"",IF(Deník!$B328=Statistika!$F$64,IF(AND(Deník!$R328&gt;=0,Deník!$R328&lt;=1),"BE",Deník!$R328),""),"")</f>
        <v/>
      </c>
      <c r="Z328" s="13" t="str">
        <f>IF(Deník!$R328&lt;&gt;"",IF(Deník!$B328=Statistika!$F$65,IF(AND(Deník!$R328&gt;=0,Deník!$R328&lt;=1),"BE",Deník!$R328),""),"")</f>
        <v/>
      </c>
      <c r="AA328" s="13" t="str">
        <f>IF(Deník!$R328&lt;&gt;"",IF(Deník!$B328=Statistika!$F$66,IF(AND(Deník!$R328&gt;=0,Deník!$R328&lt;=1),"BE",Deník!$R328),""),"")</f>
        <v/>
      </c>
      <c r="AB328" s="13" t="str">
        <f>IF(Deník!$R328&lt;&gt;"",IF(Deník!$B328=Statistika!$F$67,IF(AND(Deník!$R328&gt;=0,Deník!$R328&lt;=1),"BE",Deník!$R328),""),"")</f>
        <v/>
      </c>
      <c r="AC328" s="13" t="str">
        <f>IF(Deník!$R328&lt;&gt;"",IF(Deník!$B328=Statistika!$F$68,IF(AND(Deník!$R328&gt;=0,Deník!$R328&lt;=1),"BE",Deník!$R328),""),"")</f>
        <v/>
      </c>
      <c r="AD328" s="13" t="str">
        <f>IF(Deník!$R328&lt;&gt;"",IF(Deník!$B328=Statistika!$F$69,IF(AND(Deník!$R328&gt;=0,Deník!$R328&lt;=1),"BE",Deník!$R328),""),"")</f>
        <v/>
      </c>
      <c r="AE328" s="601" t="str">
        <f>IF(Deník!$R328&lt;&gt;"",IF(Deník!$B328=Statistika!$F$70,IF(AND(Deník!$R328&gt;=0,Deník!$R328&lt;=1),"BE",Deník!$R328),""),"")</f>
        <v/>
      </c>
      <c r="AF328" s="90"/>
      <c r="AG328" s="63" t="str">
        <f>IF(Deník!$R328&lt;&gt;"",IF(Deník!$J328="L",IF(AND(Deník!$R328&gt;=0,Deník!$R328&lt;=1),"BE",Deník!$R328),""),"")</f>
        <v/>
      </c>
      <c r="AH328" s="13" t="str">
        <f>IF(Deník!$R328&lt;&gt;"",IF(Deník!$J328="S",IF(AND(Deník!$R328&gt;=0,Deník!$R328&lt;=1),"BE",Deník!$R328),""),"")</f>
        <v/>
      </c>
      <c r="AI328" s="95"/>
      <c r="AJ328" s="71" t="str">
        <f>IF(Deník!N329&lt;&gt;"",Deník!N329*-1,"")</f>
        <v/>
      </c>
      <c r="AK328" s="88"/>
      <c r="AL328" s="63" t="str">
        <f>IF(WEEKDAY(Deník!$C328,2)=1,IF(AND(Deník!$R328&gt;=0,Deník!$R328&lt;=1),"BE",Deník!$R328),"")</f>
        <v/>
      </c>
      <c r="AM328" s="13" t="str">
        <f>IF(WEEKDAY(Deník!$C328,2)=2,IF(AND(Deník!$R328&gt;=0,Deník!$R328&lt;=1),"BE",Deník!$R328),"")</f>
        <v/>
      </c>
      <c r="AN328" s="13" t="str">
        <f>IF(WEEKDAY(Deník!$C328,2)=3,IF(AND(Deník!$R328&gt;=0,Deník!$R328&lt;=1),"BE",Deník!$R328),"")</f>
        <v/>
      </c>
      <c r="AO328" s="13" t="str">
        <f>IF(WEEKDAY(Deník!$C328,2)=4,IF(AND(Deník!$R328&gt;=0,Deník!$R328&lt;=1),"BE",Deník!$R328),"")</f>
        <v/>
      </c>
      <c r="AP328" s="60" t="str">
        <f>IF(WEEKDAY(Deník!$C328,2)=5,IF(AND(Deník!$R328&gt;=0,Deník!$R328&lt;=1),"BE",Deník!$R328),"")</f>
        <v/>
      </c>
      <c r="AQ328" s="99"/>
      <c r="AR328" s="100">
        <f>Deník!D328</f>
        <v>0</v>
      </c>
      <c r="AS328" s="63" t="str">
        <f>IF(Deník!$D328&lt;&gt;"",IF(AND(Deník!$D328&gt;=AS$2,Deník!$D328&lt;=AS$3),IF(AND(Deník!$R328&gt;=0,Deník!$R328&lt;=1),"BE",Deník!$R328),""),"")</f>
        <v/>
      </c>
      <c r="AT328" s="63" t="str">
        <f>IF(Deník!$D328&lt;&gt;"",IF(AND(Deník!$D328&gt;=AT$2,Deník!$D328&lt;=AT$3),IF(AND(Deník!$R328&gt;=0,Deník!$R328&lt;=1),"BE",Deník!$R328),""),"")</f>
        <v/>
      </c>
      <c r="AU328" s="63" t="str">
        <f>IF(Deník!$D328&lt;&gt;"",IF(AND(Deník!$D328&gt;=AU$2,Deník!$D328&lt;=AU$3),IF(AND(Deník!$R328&gt;=0,Deník!$R328&lt;=1),"BE",Deník!$R328),""),"")</f>
        <v/>
      </c>
      <c r="AV328" s="63" t="str">
        <f>IF(Deník!$D328&lt;&gt;"",IF(AND(Deník!$D328&gt;=AV$2,Deník!$D328&lt;=AV$3),IF(AND(Deník!$R328&gt;=0,Deník!$R328&lt;=1),"BE",Deník!$R328),""),"")</f>
        <v/>
      </c>
      <c r="AW328" s="63" t="str">
        <f>IF(Deník!$D328&lt;&gt;"",IF(AND(Deník!$D328&gt;=AW$2,Deník!$D328&lt;=AW$3),IF(AND(Deník!$R328&gt;=0,Deník!$R328&lt;=1),"BE",Deník!$R328),""),"")</f>
        <v/>
      </c>
      <c r="AX328" s="63" t="str">
        <f>IF(Deník!$D328&lt;&gt;"",IF(AND(Deník!$D328&gt;=AX$2,Deník!$D328&lt;=AX$3),IF(AND(Deník!$R328&gt;=0,Deník!$R328&lt;=1),"BE",Deník!$R328),""),"")</f>
        <v/>
      </c>
      <c r="AY328" s="63" t="str">
        <f>IF(Deník!$D328&lt;&gt;"",IF(AND(Deník!$D328&gt;=AY$2,Deník!$D328&lt;=AY$3),IF(AND(Deník!$R328&gt;=0,Deník!$R328&lt;=1),"BE",Deník!$R328),""),"")</f>
        <v/>
      </c>
      <c r="AZ328" s="63" t="str">
        <f>IF(Deník!$D328&lt;&gt;"",IF(AND(Deník!$D328&gt;=AZ$2,Deník!$D328&lt;=AZ$3),IF(AND(Deník!$R328&gt;=0,Deník!$R328&lt;=1),"BE",Deník!$R328),""),"")</f>
        <v/>
      </c>
      <c r="BA328" s="63" t="str">
        <f>IF(Deník!$D328&lt;&gt;"",IF(AND(Deník!$D328&gt;=BA$2,Deník!$D328&lt;=BA$3),IF(AND(Deník!$R328&gt;=0,Deník!$R328&lt;=1),"BE",Deník!$R328),""),"")</f>
        <v/>
      </c>
      <c r="BB328" s="63" t="str">
        <f>IF(Deník!$D328&lt;&gt;"",IF(AND(Deník!$D328&gt;=BB$2,Deník!$D328&lt;=BB$3),IF(AND(Deník!$R328&gt;=0,Deník!$R328&lt;=1),"BE",Deník!$R328),""),"")</f>
        <v/>
      </c>
      <c r="BC328" s="71" t="str">
        <f>IF(Deník!$D328&lt;&gt;"",IF(AND(Deník!$D328&gt;=BC$2,Deník!$D328&lt;=BC$3),IF(AND(Deník!$R328&gt;=0,Deník!$R328&lt;=1),"BE",Deník!$R328),""),"")</f>
        <v/>
      </c>
      <c r="BD328" s="20" t="str">
        <f>IF(Deník!$J329="S",(Deník!$M329-Deník!$K329),IF(Deník!$J329="L",(Deník!$K329-Deník!$M329),""))</f>
        <v/>
      </c>
      <c r="BE328" s="20" t="str">
        <f>IF(Deník!$J329="S",(Deník!$K329-Deník!$O329),IF(Deník!$J329="L",(Deník!$O329-Deník!$K329),""))</f>
        <v/>
      </c>
      <c r="BF328" s="20" t="str">
        <f>IF(Deník!$J329="S",(Deník!$K329-Deník!$L329),IF(Deník!$J329="L",(Deník!$L329-Deník!$K329),""))</f>
        <v/>
      </c>
      <c r="BG328" s="20" t="str">
        <f>IF(Deník!$J329="S",(Deník!$K329-Deník!$S329),IF(Deník!$J329="L",(Deník!$S329-Deník!$K329),""))</f>
        <v/>
      </c>
      <c r="BH328" s="20" t="str">
        <f>IF(Deník!$J329="S",(Deník!$K329-Deník!$U329),IF(Deník!$J329="L",(Deník!$U329-Deník!$K329),""))</f>
        <v/>
      </c>
      <c r="BI328" s="20" t="str">
        <f>IF(Deník!$R328&gt;1,Deník!$R328,"")</f>
        <v/>
      </c>
      <c r="BJ328" s="20" t="str">
        <f>IF(Deník!$R328&lt;0,Deník!$R328,"")</f>
        <v/>
      </c>
      <c r="BK328" s="17"/>
      <c r="BM328" s="233" t="str">
        <f>IF(Deník!$R328&lt;&gt;"",IF(Deník!$Y328=Statistika!$F$78,IF(AND(Deník!$R328&gt;=0,Deník!$R328&lt;=1),"BE",Deník!$R328),""),"")</f>
        <v/>
      </c>
      <c r="BN328" s="233" t="str">
        <f>IF(Deník!$R328&lt;&gt;"",IF(Deník!$Y328=Statistika!$F$79,IF(AND(Deník!$R328&gt;=0,Deník!$R328&lt;=1),"BE",Deník!$R328),""),"")</f>
        <v/>
      </c>
      <c r="BO328" s="233" t="str">
        <f>IF(Deník!$R328&lt;&gt;"",IF(Deník!$Y328=Statistika!$F$80,IF(AND(Deník!$R328&gt;=0,Deník!$R328&lt;=1),"BE",Deník!$R328),""),"")</f>
        <v/>
      </c>
      <c r="BP328" s="233" t="str">
        <f>IF(Deník!$R328&lt;&gt;"",IF(Deník!$Y328=Statistika!$F$81,IF(AND(Deník!$R328&gt;=0,Deník!$R328&lt;=1),"BE",Deník!$R328),""),"")</f>
        <v/>
      </c>
      <c r="BQ328" s="233" t="str">
        <f>IF(Deník!$R328&lt;&gt;"",IF(Deník!$Y328=Statistika!$F$82,IF(AND(Deník!$R328&gt;=0,Deník!$R328&lt;=1),"BE",Deník!$R328),""),"")</f>
        <v/>
      </c>
      <c r="BR328" s="233" t="str">
        <f>IF(Deník!$R328&lt;&gt;"",IF(Deník!$Y328=Statistika!$F$83,IF(AND(Deník!$R328&gt;=0,Deník!$R328&lt;=1),"BE",Deník!$R328),""),"")</f>
        <v/>
      </c>
      <c r="BS328" s="233" t="str">
        <f>IF(Deník!$R328&lt;&gt;"",IF(Deník!$Y328=Statistika!$F$84,IF(AND(Deník!$R328&gt;=0,Deník!$R328&lt;=1),"BE",Deník!$R328),""),"")</f>
        <v/>
      </c>
      <c r="BT328" s="233" t="str">
        <f>IF(Deník!$R328&lt;&gt;"",IF(Deník!$Y328=Statistika!$F$85,IF(AND(Deník!$R328&gt;=0,Deník!$R328&lt;=1),"BE",Deník!$R328),""),"")</f>
        <v/>
      </c>
      <c r="BU328" s="233" t="str">
        <f>IF(Deník!$R328&lt;&gt;"",IF(Deník!$Y328=Statistika!$F$86,IF(AND(Deník!$R328&gt;=0,Deník!$R328&lt;=1),"BE",Deník!$R328),""),"")</f>
        <v/>
      </c>
      <c r="BV328" s="233" t="str">
        <f>IF(Deník!$R328&lt;&gt;"",IF(Deník!$Y328=Statistika!$F$87,IF(AND(Deník!$R328&gt;=0,Deník!$R328&lt;=1),"BE",Deník!$R328),""),"")</f>
        <v/>
      </c>
      <c r="BW328" s="233" t="str">
        <f>IF(Deník!$R328&lt;&gt;"",IF(Deník!$Y328=Statistika!$F$88,IF(AND(Deník!$R328&gt;=0,Deník!$R328&lt;=1),"BE",Deník!$R328),""),"")</f>
        <v/>
      </c>
      <c r="BX328" s="233" t="str">
        <f>IF(Deník!$R328&lt;&gt;"",IF(Deník!$Y328=Statistika!$F$89,IF(AND(Deník!$R328&gt;=0,Deník!$R328&lt;=1),"BE",Deník!$R328),""),"")</f>
        <v/>
      </c>
      <c r="BY328" s="233" t="str">
        <f>IF(Deník!$R328&lt;&gt;"",IF(Deník!$Y328=Statistika!$F$90,IF(AND(Deník!$R328&gt;=0,Deník!$R328&lt;=1),"BE",Deník!$R328),""),"")</f>
        <v/>
      </c>
      <c r="BZ328" s="233" t="str">
        <f>IF(Deník!$R328&lt;&gt;"",IF(Deník!$Y328=Statistika!$F$91,IF(AND(Deník!$R328&gt;=0,Deník!$R328&lt;=1),"BE",Deník!$R328),""),"")</f>
        <v/>
      </c>
      <c r="CA328" s="233"/>
      <c r="CB328" s="233" t="str">
        <f>IF(Deník!$R328&lt;&gt;"",IF(Deník!$AB328="SL",IF(AND(Deník!$R328&gt;=0,Deník!$R328&lt;=1),"BE",Deník!$R328),""),"")</f>
        <v/>
      </c>
      <c r="CC328" s="233" t="str">
        <f>IF(Deník!$R328&lt;&gt;"",IF(Deník!$AB328="BE10",IF(AND(Deník!$R328&gt;=0,Deník!$R328&lt;=1),"BE",Deník!$R328),""),"")</f>
        <v/>
      </c>
      <c r="CD328" s="233" t="str">
        <f>IF(Deník!$R328&lt;&gt;"",IF(Deník!$AB328="BE15",IF(AND(Deník!$R328&gt;=0,Deník!$R328&lt;=1),"BE",Deník!$R328),""),"")</f>
        <v/>
      </c>
      <c r="CE328" s="233" t="str">
        <f>IF(Deník!$R328&lt;&gt;"",IF(Deník!$AB328="BE20",IF(AND(Deník!$R328&gt;=0,Deník!$R328&lt;=1),"BE",Deník!$R328),""),"")</f>
        <v/>
      </c>
      <c r="CF328" s="233" t="str">
        <f>IF(Deník!$R328&lt;&gt;"",IF(Deník!$AB328="TP1",IF(AND(Deník!$R328&gt;=0,Deník!$R328&lt;=1),"BE",Deník!$R328),""),"")</f>
        <v/>
      </c>
      <c r="CG328" s="233" t="str">
        <f>IF(Deník!$R328&lt;&gt;"",IF(Deník!$AB328="TP2",IF(AND(Deník!$R328&gt;=0,Deník!$R328&lt;=1),"BE",Deník!$R328),""),"")</f>
        <v/>
      </c>
      <c r="CH328" s="233" t="str">
        <f>IF(Deník!$R328&lt;&gt;"",IF(Deník!$AB328="TP3",IF(AND(Deník!$R328&gt;=0,Deník!$R328&lt;=1),"BE",Deník!$R328),""),"")</f>
        <v/>
      </c>
      <c r="CI328" s="233" t="str">
        <f>IF(Deník!$R328&lt;&gt;"",IF(Deník!$AB328="Trailing SL",IF(AND(Deník!$R328&gt;=0,Deník!$R328&lt;=1),"BE",Deník!$R328),""),"")</f>
        <v/>
      </c>
      <c r="CJ328" s="233" t="str">
        <f>IF(Deník!$R328&lt;&gt;"",IF(Deník!$AB328="Manual",IF(AND(Deník!$R328&gt;=0,Deník!$R328&lt;=1),"BE",Deník!$R328),""),"")</f>
        <v/>
      </c>
      <c r="CK328" s="233"/>
      <c r="CL328" s="233" t="str">
        <f>IF(Deník!$R328&lt;0,IF(Deník!$AC328=Statistika!$F$117,Deník!$R328,""),"")</f>
        <v/>
      </c>
      <c r="CM328" s="233" t="str">
        <f>IF(Deník!$R328&lt;0,IF(Deník!$AC328=Statistika!$F$118,Deník!$R328,""),"")</f>
        <v/>
      </c>
      <c r="CN328" s="233" t="str">
        <f>IF(Deník!$R328&lt;0,IF(Deník!$AC328=Statistika!$F$119,Deník!$R328,""),"")</f>
        <v/>
      </c>
      <c r="CO328" s="233" t="str">
        <f>IF(Deník!$R328&lt;0,IF(Deník!$AC328=Statistika!$F$120,Deník!$R328,""),"")</f>
        <v/>
      </c>
      <c r="CP328" s="233" t="str">
        <f>IF(Deník!$R328&lt;0,IF(Deník!$AC328=Statistika!$F$121,Deník!$R328,""),"")</f>
        <v/>
      </c>
      <c r="CQ328" s="233" t="str">
        <f>IF(Deník!$R328&lt;0,IF(Deník!$AC328=Statistika!$F$122,Deník!$R328,""),"")</f>
        <v/>
      </c>
      <c r="CR328" s="233" t="str">
        <f>IF(Deník!$R328&lt;0,IF(Deník!$AC328=Statistika!$F$123,Deník!$R328,""),"")</f>
        <v/>
      </c>
      <c r="CS328" s="233" t="str">
        <f>IF(Deník!$R328&lt;0,IF(Deník!$AC328=Statistika!$F$124,Deník!$R328,""),"")</f>
        <v/>
      </c>
      <c r="CT328" s="233" t="str">
        <f>IF(Deník!$R328&lt;0,IF(Deník!$AC328=Statistika!$F$125,Deník!$R328,""),"")</f>
        <v/>
      </c>
      <c r="CU328" s="233"/>
      <c r="CV328" s="233" t="str">
        <f>IF(Deník!$R328&lt;0,IF(Deník!$AD328=$CV$2,Deník!$R328,""),"")</f>
        <v/>
      </c>
      <c r="CW328" s="233" t="str">
        <f>IF(Deník!$R328&lt;0,IF(Deník!$AD328=$CW$2,Deník!$R328,""),"")</f>
        <v/>
      </c>
      <c r="CX328" s="233" t="str">
        <f>IF(Deník!$R328&lt;0,IF(Deník!$AD328=$CX$2,Deník!$R328,""),"")</f>
        <v/>
      </c>
      <c r="CY328" s="233" t="str">
        <f>IF(Deník!$R328&lt;0,IF(Deník!$AD328=$CY$2,Deník!$R328,""),"")</f>
        <v/>
      </c>
      <c r="CZ328" s="233" t="str">
        <f>IF(Deník!$R328&lt;0,IF(Deník!$AD328=$CZ$2,Deník!$R328,""),"")</f>
        <v/>
      </c>
      <c r="DL328" s="221">
        <f t="shared" si="16"/>
        <v>93847.029999999984</v>
      </c>
      <c r="DM328" s="220">
        <f t="shared" si="15"/>
        <v>-6.1529700000000132E-2</v>
      </c>
      <c r="DO328" s="50">
        <f>Deník!W329</f>
        <v>0</v>
      </c>
      <c r="DP328" s="102" t="str">
        <f>IF(AND(Deník!W329&gt;0),1,"")</f>
        <v/>
      </c>
      <c r="DQ328" s="102">
        <f>IF(AND(Deník!W329&lt;=0),1,"")</f>
        <v>1</v>
      </c>
      <c r="DR328" s="227"/>
      <c r="DS328" s="228"/>
      <c r="DT328" s="85"/>
      <c r="DU328" s="54">
        <f>IF(MONTH(Deník!$C328)=DU$2,Deník!$W328,"")</f>
        <v>0</v>
      </c>
      <c r="DV328" s="222" t="str">
        <f>IF(MONTH(Deník!$C328)=DV$2,Deník!$W328,"")</f>
        <v/>
      </c>
      <c r="DW328" s="222" t="str">
        <f>IF(MONTH(Deník!$C328)=DW$2,Deník!$W328,"")</f>
        <v/>
      </c>
      <c r="DX328" s="222" t="str">
        <f>IF(MONTH(Deník!$C328)=DX$2,Deník!$W328,"")</f>
        <v/>
      </c>
      <c r="DY328" s="222" t="str">
        <f>IF(MONTH(Deník!$C328)=DY$2,Deník!$W328,"")</f>
        <v/>
      </c>
      <c r="DZ328" s="222" t="str">
        <f>IF(MONTH(Deník!$C328)=DZ$2,Deník!$W328,"")</f>
        <v/>
      </c>
      <c r="EA328" s="222" t="str">
        <f>IF(MONTH(Deník!$C328)=EA$2,Deník!$W328,"")</f>
        <v/>
      </c>
      <c r="EB328" s="222" t="str">
        <f>IF(MONTH(Deník!$C328)=EB$2,Deník!$W328,"")</f>
        <v/>
      </c>
      <c r="EC328" s="222" t="str">
        <f>IF(MONTH(Deník!$C328)=EC$2,Deník!$W328,"")</f>
        <v/>
      </c>
      <c r="ED328" s="222" t="str">
        <f>IF(MONTH(Deník!$C328)=ED$2,Deník!$W328,"")</f>
        <v/>
      </c>
      <c r="EE328" s="222" t="str">
        <f>IF(MONTH(Deník!$C328)=EE$2,Deník!$W328,"")</f>
        <v/>
      </c>
      <c r="EF328" s="222" t="str">
        <f>IF(MONTH(Deník!$C328)=EF$2,Deník!$W328,"")</f>
        <v/>
      </c>
      <c r="EI328" s="600" t="str">
        <f>IF(Deník!$W328&lt;&gt;"",IF(Deník!$B328=Statistika!$F$63,Deník!$W328,""),"")</f>
        <v/>
      </c>
      <c r="EJ328" s="13" t="str">
        <f>IF(Deník!$W328&lt;&gt;"",IF(Deník!$B328=Statistika!$F$64,Deník!$W328,""),"")</f>
        <v/>
      </c>
      <c r="EK328" s="13" t="str">
        <f>IF(Deník!$W328&lt;&gt;"",IF(Deník!$B328=Statistika!$F$65,Deník!$W328,""),"")</f>
        <v/>
      </c>
      <c r="EL328" s="13" t="str">
        <f>IF(Deník!$W328&lt;&gt;"",IF(Deník!$B328=Statistika!$F$66,Deník!$W328,""),"")</f>
        <v/>
      </c>
      <c r="EM328" s="13" t="str">
        <f>IF(Deník!$W328&lt;&gt;"",IF(Deník!$B328=Statistika!$F$67,Deník!$W328,""),"")</f>
        <v/>
      </c>
      <c r="EN328" s="13" t="str">
        <f>IF(Deník!$W328&lt;&gt;"",IF(Deník!$B328=Statistika!$F$68,Deník!$W328,""),"")</f>
        <v/>
      </c>
      <c r="EO328" s="13" t="str">
        <f>IF(Deník!$W328&lt;&gt;"",IF(Deník!$B328=Statistika!$F$69,Deník!$W328,""),"")</f>
        <v/>
      </c>
      <c r="EP328" s="601" t="str">
        <f>IF(Deník!$W328&lt;&gt;"",IF(Deník!$B328=Statistika!$F$70,Deník!$W328,""),"")</f>
        <v/>
      </c>
      <c r="EQ328" s="90"/>
      <c r="ER328" s="63" t="str">
        <f>IF(Deník!$W328&lt;&gt;"",IF(Deník!$J328="L",Deník!$W328,""),"")</f>
        <v/>
      </c>
      <c r="ES328" s="13" t="str">
        <f>IF(Deník!$W328&lt;&gt;"",IF(Deník!$J328="S",Deník!$W328,""),"")</f>
        <v/>
      </c>
      <c r="ET328" s="95"/>
      <c r="EU328" s="88"/>
      <c r="EV328" s="63" t="str">
        <f>IF(WEEKDAY(Deník!$C328,2)=1,Deník!$W328,"")</f>
        <v/>
      </c>
      <c r="EW328" s="13" t="str">
        <f>IF(WEEKDAY(Deník!$C328,2)=2,Deník!$W328,"")</f>
        <v/>
      </c>
      <c r="EX328" s="13" t="str">
        <f>IF(WEEKDAY(Deník!$C328,2)=3,Deník!$W328,"")</f>
        <v/>
      </c>
      <c r="EY328" s="13" t="str">
        <f>IF(WEEKDAY(Deník!$C328,2)=4,Deník!$W328,"")</f>
        <v/>
      </c>
      <c r="EZ328" s="60" t="str">
        <f>IF(WEEKDAY(Deník!$C328,2)=5,Deník!$W328,"")</f>
        <v/>
      </c>
      <c r="FA328" s="99"/>
      <c r="FB328" s="100">
        <f>Deník!D328</f>
        <v>0</v>
      </c>
      <c r="FC328" s="63">
        <f>IF($FB328&lt;&gt;"",IF(AND($FB328&gt;=FC$2,$FB328&lt;=FC$3),Deník!$W328,""))</f>
        <v>0</v>
      </c>
      <c r="FD328" s="63" t="str">
        <f>IF($FB328&lt;&gt;"",IF(AND($FB328&gt;=FD$2,$FB328&lt;=FD$3),Deník!$W328,""))</f>
        <v/>
      </c>
      <c r="FE328" s="63" t="str">
        <f>IF($FB328&lt;&gt;"",IF(AND($FB328&gt;=FE$2,$FB328&lt;=FE$3),Deník!$W328,""))</f>
        <v/>
      </c>
      <c r="FF328" s="63" t="str">
        <f>IF($FB328&lt;&gt;"",IF(AND($FB328&gt;=FF$2,$FB328&lt;=FF$3),Deník!$W328,""))</f>
        <v/>
      </c>
      <c r="FG328" s="63" t="str">
        <f>IF($FB328&lt;&gt;"",IF(AND($FB328&gt;=FG$2,$FB328&lt;=FG$3),Deník!$W328,""))</f>
        <v/>
      </c>
      <c r="FH328" s="63" t="str">
        <f>IF($FB328&lt;&gt;"",IF(AND($FB328&gt;=FH$2,$FB328&lt;=FH$3),Deník!$W328,""))</f>
        <v/>
      </c>
      <c r="FI328" s="63" t="str">
        <f>IF($FB328&lt;&gt;"",IF(AND($FB328&gt;=FI$2,$FB328&lt;=FI$3),Deník!$W328,""))</f>
        <v/>
      </c>
      <c r="FJ328" s="63" t="str">
        <f>IF($FB328&lt;&gt;"",IF(AND($FB328&gt;=FJ$2,$FB328&lt;=FJ$3),Deník!$W328,""))</f>
        <v/>
      </c>
      <c r="FK328" s="63" t="str">
        <f>IF($FB328&lt;&gt;"",IF(AND($FB328&gt;=FK$2,$FB328&lt;=FK$3),Deník!$W328,""))</f>
        <v/>
      </c>
      <c r="FL328" s="63" t="str">
        <f>IF($FB328&lt;&gt;"",IF(AND($FB328&gt;=FL$2,$FB328&lt;=FL$3),Deník!$W328,""))</f>
        <v/>
      </c>
      <c r="FM328" s="63" t="str">
        <f>IF($FB328&lt;&gt;"",IF(AND($FB328&gt;=FM$2,$FB328&lt;=FM$3),Deník!$W328,""))</f>
        <v/>
      </c>
      <c r="FN328" s="13"/>
      <c r="FO328" s="20" t="str">
        <f>IF(Deník!$W328&gt;1,Deník!$W328,"")</f>
        <v/>
      </c>
      <c r="FP328" s="20" t="str">
        <f>IF(Deník!$W328&lt;0,Deník!$W328,"")</f>
        <v/>
      </c>
      <c r="FQ328" s="17"/>
      <c r="FS328" s="233"/>
      <c r="FT328" s="233" t="str">
        <f>IF(Deník!$W328&lt;&gt;"",IF(Deník!$Y328=Statistika!$F$78,Deník!$W328,""),"")</f>
        <v/>
      </c>
      <c r="FU328" s="233" t="str">
        <f>IF(Deník!$W328&lt;&gt;"",IF(Deník!$Y328=Statistika!$F$79,Deník!$W328,""),"")</f>
        <v/>
      </c>
      <c r="FV328" s="233" t="str">
        <f>IF(Deník!$W328&lt;&gt;"",IF(Deník!$Y328=Statistika!$F$80,Deník!$W328,""),"")</f>
        <v/>
      </c>
      <c r="FW328" s="233" t="str">
        <f>IF(Deník!$W328&lt;&gt;"",IF(Deník!$Y328=Statistika!$F$81,Deník!$W328,""),"")</f>
        <v/>
      </c>
      <c r="FX328" s="233" t="str">
        <f>IF(Deník!$W328&lt;&gt;"",IF(Deník!$Y328=Statistika!$F$82,Deník!$W328,""),"")</f>
        <v/>
      </c>
      <c r="FY328" s="233" t="str">
        <f>IF(Deník!$W328&lt;&gt;"",IF(Deník!$Y328=Statistika!$F$83,Deník!$W328,""),"")</f>
        <v/>
      </c>
      <c r="FZ328" s="233" t="str">
        <f>IF(Deník!$W328&lt;&gt;"",IF(Deník!$Y328=Statistika!$F$84,Deník!$W328,""),"")</f>
        <v/>
      </c>
      <c r="GA328" s="233" t="str">
        <f>IF(Deník!$W328&lt;&gt;"",IF(Deník!$Y328=Statistika!$F$85,Deník!$W328,""),"")</f>
        <v/>
      </c>
      <c r="GB328" s="233" t="str">
        <f>IF(Deník!$W328&lt;&gt;"",IF(Deník!$Y328=Statistika!$F$86,Deník!$W328,""),"")</f>
        <v/>
      </c>
      <c r="GC328" s="233" t="str">
        <f>IF(Deník!$W328&lt;&gt;"",IF(Deník!$Y328=Statistika!$F$87,Deník!$W328,""),"")</f>
        <v/>
      </c>
      <c r="GD328" s="233" t="str">
        <f>IF(Deník!$W328&lt;&gt;"",IF(Deník!$Y328=Statistika!$F$88,Deník!$W328,""),"")</f>
        <v/>
      </c>
      <c r="GE328" s="233" t="str">
        <f>IF(Deník!$W328&lt;&gt;"",IF(Deník!$Y328=Statistika!$F$89,Deník!$W328,""),"")</f>
        <v/>
      </c>
      <c r="GF328" s="233" t="str">
        <f>IF(Deník!$W328&lt;&gt;"",IF(Deník!$Y328=Statistika!$F$90,Deník!$W328,""),"")</f>
        <v/>
      </c>
      <c r="GG328" s="233" t="str">
        <f>IF(Deník!$W328&lt;&gt;"",IF(Deník!$Y328=Statistika!$F$91,Deník!$W328,""),"")</f>
        <v/>
      </c>
      <c r="GH328" s="233"/>
      <c r="GI328" s="233" t="str">
        <f>IF(Deník!$W328&lt;&gt;"",IF(Deník!$AB328=Statistika!$L$100,Deník!$W328,""),"")</f>
        <v/>
      </c>
      <c r="GJ328" s="233" t="str">
        <f>IF(Deník!$W328&lt;&gt;"",IF(Deník!$AB328=Statistika!$L$101,Deník!$W328,""),"")</f>
        <v/>
      </c>
      <c r="GK328" s="233" t="str">
        <f>IF(Deník!$W328&lt;&gt;"",IF(Deník!$AB328=Statistika!$L$102,Deník!$W328,""),"")</f>
        <v/>
      </c>
      <c r="GL328" s="233" t="str">
        <f>IF(Deník!$W328&lt;&gt;"",IF(Deník!$AB328=Statistika!$L$103,Deník!$W328,""),"")</f>
        <v/>
      </c>
      <c r="GM328" s="233" t="str">
        <f>IF(Deník!$W328&lt;&gt;"",IF(Deník!$AB328=Statistika!$L$104,Deník!$W328,""),"")</f>
        <v/>
      </c>
      <c r="GN328" s="233" t="str">
        <f>IF(Deník!$W328&lt;&gt;"",IF(Deník!$AB328=Statistika!$L$105,Deník!$W328,""),"")</f>
        <v/>
      </c>
      <c r="GO328" s="233" t="str">
        <f>IF(Deník!$W328&lt;&gt;"",IF(Deník!$AB328=Statistika!$L$106,Deník!$W328,""),"")</f>
        <v/>
      </c>
      <c r="GP328" s="233" t="str">
        <f>IF(Deník!$W328&lt;&gt;"",IF(Deník!$AB328=Statistika!$L$107,Deník!$W328,""),"")</f>
        <v/>
      </c>
      <c r="GQ328" s="233" t="str">
        <f>IF(Deník!$W328&lt;&gt;"",IF(Deník!$AB328=Statistika!$L$108,Deník!$W328,""),"")</f>
        <v/>
      </c>
      <c r="GS328" s="233" t="str">
        <f>IF(Deník!$W328&lt;0,IF(Deník!$AC328=Statistika!$F$117,Deník!$W328,""),"")</f>
        <v/>
      </c>
      <c r="GT328" s="233" t="str">
        <f>IF(Deník!$W328&lt;0,IF(Deník!$AC328=Statistika!$F$118,Deník!$W328,""),"")</f>
        <v/>
      </c>
      <c r="GU328" s="233" t="str">
        <f>IF(Deník!$W328&lt;0,IF(Deník!$AC328=Statistika!$F$119,Deník!$W328,""),"")</f>
        <v/>
      </c>
      <c r="GV328" s="233" t="str">
        <f>IF(Deník!$W328&lt;0,IF(Deník!$AC328=Statistika!$F$120,Deník!$W328,""),"")</f>
        <v/>
      </c>
      <c r="GW328" s="233" t="str">
        <f>IF(Deník!$W328&lt;0,IF(Deník!$AC328=Statistika!$F$121,Deník!$W328,""),"")</f>
        <v/>
      </c>
      <c r="GX328" s="233" t="str">
        <f>IF(Deník!$W328&lt;0,IF(Deník!$AC328=Statistika!$F$122,Deník!$W328,""),"")</f>
        <v/>
      </c>
      <c r="GY328" s="233" t="str">
        <f>IF(Deník!$W328&lt;0,IF(Deník!$AC328=Statistika!$F$123,Deník!$W328,""),"")</f>
        <v/>
      </c>
      <c r="GZ328" s="233" t="str">
        <f>IF(Deník!$W328&lt;0,IF(Deník!$AC328=Statistika!$F$124,Deník!$W328,""),"")</f>
        <v/>
      </c>
      <c r="HA328" s="233" t="str">
        <f>IF(Deník!$W328&lt;0,IF(Deník!$AC328=Statistika!$F$125,Deník!$W328,""),"")</f>
        <v/>
      </c>
      <c r="HC328" s="233" t="str">
        <f>IF(Deník!$W328&lt;0,IF(Deník!$AD328=Statistika!$F$133,Deník!$W328,""),"")</f>
        <v/>
      </c>
      <c r="HD328" s="233" t="str">
        <f>IF(Deník!$W328&lt;0,IF(Deník!$AD328=Statistika!$F$134,Deník!$W328,""),"")</f>
        <v/>
      </c>
      <c r="HE328" s="233" t="str">
        <f>IF(Deník!$W328&lt;0,IF(Deník!$AD328=Statistika!$F$135,Deník!$W328,""),"")</f>
        <v/>
      </c>
      <c r="HF328" s="233" t="str">
        <f>IF(Deník!$W328&lt;0,IF(Deník!$AD328=Statistika!$F$136,Deník!$W328,""),"")</f>
        <v/>
      </c>
      <c r="HG328" s="233" t="str">
        <f>IF(Deník!$W328&lt;0,IF(Deník!$AD328=Statistika!$F$137,Deník!$W328,""),"")</f>
        <v/>
      </c>
      <c r="ID328" s="8">
        <f>Tabulka4[[#This Row],[Sloupec3]]</f>
        <v>0</v>
      </c>
      <c r="IE328" s="17" t="str">
        <f>IF(AND([1]Deník!$C328&gt;='[1]Měsíční shrnutí'!$D$1,[1]Deník!$C328&lt;='[1]Měsíční shrnutí'!$F$1),[1]Deník!$X328,"")</f>
        <v/>
      </c>
    </row>
    <row r="329" spans="1:239">
      <c r="A329" s="8">
        <f>Deník!C330</f>
        <v>0</v>
      </c>
      <c r="B329" s="50" t="str">
        <f>Deník!R330</f>
        <v/>
      </c>
      <c r="C329" s="102" t="str">
        <f>IF(AND(Deník!R330&gt;1,Deník!R330&lt;&gt;""),1,"")</f>
        <v/>
      </c>
      <c r="D329" s="102" t="str">
        <f>IF(AND(Deník!R330&lt;=0,Deník!R330&lt;&gt;""),1,"")</f>
        <v/>
      </c>
      <c r="E329" s="103" t="str">
        <f>IF(AND(Deník!R330&gt;=0,Deník!R330&lt;=1),1,"")</f>
        <v/>
      </c>
      <c r="F329" s="79" t="str">
        <f>IF(Deník!R330&lt;&gt;"",Deník!R330+F328,"")</f>
        <v/>
      </c>
      <c r="G329" s="85"/>
      <c r="H329" s="54" t="str">
        <f>IF(MONTH(Deník!$C329)=H$2,IF(AND(Deník!$R329&gt;=0,Deník!$R329&lt;=1),"BE",Deník!$R329),"")</f>
        <v/>
      </c>
      <c r="I329" s="11" t="str">
        <f>IF(MONTH(Deník!$C329)=I$2,IF(AND(Deník!$R329&gt;=0,Deník!$R329&lt;=1),"BE",Deník!$R329),"")</f>
        <v/>
      </c>
      <c r="J329" s="11" t="str">
        <f>IF(MONTH(Deník!$C329)=J$2,IF(AND(Deník!$R329&gt;=0,Deník!$R329&lt;=1),"BE",Deník!$R329),"")</f>
        <v/>
      </c>
      <c r="K329" s="11" t="str">
        <f>IF(MONTH(Deník!$C329)=K$2,IF(AND(Deník!$R329&gt;=0,Deník!$R329&lt;=1),"BE",Deník!$R329),"")</f>
        <v/>
      </c>
      <c r="L329" s="11" t="str">
        <f>IF(MONTH(Deník!$C329)=L$2,IF(AND(Deník!$R329&gt;=0,Deník!$R329&lt;=1),"BE",Deník!$R329),"")</f>
        <v/>
      </c>
      <c r="M329" s="11" t="str">
        <f>IF(MONTH(Deník!$C329)=M$2,IF(AND(Deník!$R329&gt;=0,Deník!$R329&lt;=1),"BE",Deník!$R329),"")</f>
        <v/>
      </c>
      <c r="N329" s="11" t="str">
        <f>IF(MONTH(Deník!$C329)=N$2,IF(AND(Deník!$R329&gt;=0,Deník!$R329&lt;=1),"BE",Deník!$R329),"")</f>
        <v/>
      </c>
      <c r="O329" s="11" t="str">
        <f>IF(MONTH(Deník!$C329)=O$2,IF(AND(Deník!$R329&gt;=0,Deník!$R329&lt;=1),"BE",Deník!$R329),"")</f>
        <v/>
      </c>
      <c r="P329" s="11" t="str">
        <f>IF(MONTH(Deník!$C329)=P$2,IF(AND(Deník!$R329&gt;=0,Deník!$R329&lt;=1),"BE",Deník!$R329),"")</f>
        <v/>
      </c>
      <c r="Q329" s="11" t="str">
        <f>IF(MONTH(Deník!$C329)=Q$2,IF(AND(Deník!$R329&gt;=0,Deník!$R329&lt;=1),"BE",Deník!$R329),"")</f>
        <v/>
      </c>
      <c r="R329" s="11" t="str">
        <f>IF(MONTH(Deník!$C329)=R$2,IF(AND(Deník!$R329&gt;=0,Deník!$R329&lt;=1),"BE",Deník!$R329),"")</f>
        <v/>
      </c>
      <c r="S329" s="57" t="str">
        <f>IF(MONTH(Deník!$C329)=S$2,IF(AND(Deník!$R329&gt;=0,Deník!$R329&lt;=1),"BE",Deník!$R329),"")</f>
        <v/>
      </c>
      <c r="U329" s="12"/>
      <c r="V329" s="12"/>
      <c r="X329" s="600" t="str">
        <f>IF(Deník!$R329&lt;&gt;"",IF(Deník!$B329=Statistika!$F$63,IF(AND(Deník!$R329&gt;=0,Deník!$R329&lt;=1),"BE",Deník!$R329),""),"")</f>
        <v/>
      </c>
      <c r="Y329" s="13" t="str">
        <f>IF(Deník!$R329&lt;&gt;"",IF(Deník!$B329=Statistika!$F$64,IF(AND(Deník!$R329&gt;=0,Deník!$R329&lt;=1),"BE",Deník!$R329),""),"")</f>
        <v/>
      </c>
      <c r="Z329" s="13" t="str">
        <f>IF(Deník!$R329&lt;&gt;"",IF(Deník!$B329=Statistika!$F$65,IF(AND(Deník!$R329&gt;=0,Deník!$R329&lt;=1),"BE",Deník!$R329),""),"")</f>
        <v/>
      </c>
      <c r="AA329" s="13" t="str">
        <f>IF(Deník!$R329&lt;&gt;"",IF(Deník!$B329=Statistika!$F$66,IF(AND(Deník!$R329&gt;=0,Deník!$R329&lt;=1),"BE",Deník!$R329),""),"")</f>
        <v/>
      </c>
      <c r="AB329" s="13" t="str">
        <f>IF(Deník!$R329&lt;&gt;"",IF(Deník!$B329=Statistika!$F$67,IF(AND(Deník!$R329&gt;=0,Deník!$R329&lt;=1),"BE",Deník!$R329),""),"")</f>
        <v/>
      </c>
      <c r="AC329" s="13" t="str">
        <f>IF(Deník!$R329&lt;&gt;"",IF(Deník!$B329=Statistika!$F$68,IF(AND(Deník!$R329&gt;=0,Deník!$R329&lt;=1),"BE",Deník!$R329),""),"")</f>
        <v/>
      </c>
      <c r="AD329" s="13" t="str">
        <f>IF(Deník!$R329&lt;&gt;"",IF(Deník!$B329=Statistika!$F$69,IF(AND(Deník!$R329&gt;=0,Deník!$R329&lt;=1),"BE",Deník!$R329),""),"")</f>
        <v/>
      </c>
      <c r="AE329" s="601" t="str">
        <f>IF(Deník!$R329&lt;&gt;"",IF(Deník!$B329=Statistika!$F$70,IF(AND(Deník!$R329&gt;=0,Deník!$R329&lt;=1),"BE",Deník!$R329),""),"")</f>
        <v/>
      </c>
      <c r="AF329" s="90"/>
      <c r="AG329" s="63" t="str">
        <f>IF(Deník!$R329&lt;&gt;"",IF(Deník!$J329="L",IF(AND(Deník!$R329&gt;=0,Deník!$R329&lt;=1),"BE",Deník!$R329),""),"")</f>
        <v/>
      </c>
      <c r="AH329" s="13" t="str">
        <f>IF(Deník!$R329&lt;&gt;"",IF(Deník!$J329="S",IF(AND(Deník!$R329&gt;=0,Deník!$R329&lt;=1),"BE",Deník!$R329),""),"")</f>
        <v/>
      </c>
      <c r="AI329" s="95"/>
      <c r="AJ329" s="71" t="str">
        <f>IF(Deník!N330&lt;&gt;"",Deník!N330*-1,"")</f>
        <v/>
      </c>
      <c r="AK329" s="88"/>
      <c r="AL329" s="63" t="str">
        <f>IF(WEEKDAY(Deník!$C329,2)=1,IF(AND(Deník!$R329&gt;=0,Deník!$R329&lt;=1),"BE",Deník!$R329),"")</f>
        <v/>
      </c>
      <c r="AM329" s="13" t="str">
        <f>IF(WEEKDAY(Deník!$C329,2)=2,IF(AND(Deník!$R329&gt;=0,Deník!$R329&lt;=1),"BE",Deník!$R329),"")</f>
        <v/>
      </c>
      <c r="AN329" s="13" t="str">
        <f>IF(WEEKDAY(Deník!$C329,2)=3,IF(AND(Deník!$R329&gt;=0,Deník!$R329&lt;=1),"BE",Deník!$R329),"")</f>
        <v/>
      </c>
      <c r="AO329" s="13" t="str">
        <f>IF(WEEKDAY(Deník!$C329,2)=4,IF(AND(Deník!$R329&gt;=0,Deník!$R329&lt;=1),"BE",Deník!$R329),"")</f>
        <v/>
      </c>
      <c r="AP329" s="60" t="str">
        <f>IF(WEEKDAY(Deník!$C329,2)=5,IF(AND(Deník!$R329&gt;=0,Deník!$R329&lt;=1),"BE",Deník!$R329),"")</f>
        <v/>
      </c>
      <c r="AQ329" s="99"/>
      <c r="AR329" s="100">
        <f>Deník!D329</f>
        <v>0</v>
      </c>
      <c r="AS329" s="63" t="str">
        <f>IF(Deník!$D329&lt;&gt;"",IF(AND(Deník!$D329&gt;=AS$2,Deník!$D329&lt;=AS$3),IF(AND(Deník!$R329&gt;=0,Deník!$R329&lt;=1),"BE",Deník!$R329),""),"")</f>
        <v/>
      </c>
      <c r="AT329" s="63" t="str">
        <f>IF(Deník!$D329&lt;&gt;"",IF(AND(Deník!$D329&gt;=AT$2,Deník!$D329&lt;=AT$3),IF(AND(Deník!$R329&gt;=0,Deník!$R329&lt;=1),"BE",Deník!$R329),""),"")</f>
        <v/>
      </c>
      <c r="AU329" s="63" t="str">
        <f>IF(Deník!$D329&lt;&gt;"",IF(AND(Deník!$D329&gt;=AU$2,Deník!$D329&lt;=AU$3),IF(AND(Deník!$R329&gt;=0,Deník!$R329&lt;=1),"BE",Deník!$R329),""),"")</f>
        <v/>
      </c>
      <c r="AV329" s="63" t="str">
        <f>IF(Deník!$D329&lt;&gt;"",IF(AND(Deník!$D329&gt;=AV$2,Deník!$D329&lt;=AV$3),IF(AND(Deník!$R329&gt;=0,Deník!$R329&lt;=1),"BE",Deník!$R329),""),"")</f>
        <v/>
      </c>
      <c r="AW329" s="63" t="str">
        <f>IF(Deník!$D329&lt;&gt;"",IF(AND(Deník!$D329&gt;=AW$2,Deník!$D329&lt;=AW$3),IF(AND(Deník!$R329&gt;=0,Deník!$R329&lt;=1),"BE",Deník!$R329),""),"")</f>
        <v/>
      </c>
      <c r="AX329" s="63" t="str">
        <f>IF(Deník!$D329&lt;&gt;"",IF(AND(Deník!$D329&gt;=AX$2,Deník!$D329&lt;=AX$3),IF(AND(Deník!$R329&gt;=0,Deník!$R329&lt;=1),"BE",Deník!$R329),""),"")</f>
        <v/>
      </c>
      <c r="AY329" s="63" t="str">
        <f>IF(Deník!$D329&lt;&gt;"",IF(AND(Deník!$D329&gt;=AY$2,Deník!$D329&lt;=AY$3),IF(AND(Deník!$R329&gt;=0,Deník!$R329&lt;=1),"BE",Deník!$R329),""),"")</f>
        <v/>
      </c>
      <c r="AZ329" s="63" t="str">
        <f>IF(Deník!$D329&lt;&gt;"",IF(AND(Deník!$D329&gt;=AZ$2,Deník!$D329&lt;=AZ$3),IF(AND(Deník!$R329&gt;=0,Deník!$R329&lt;=1),"BE",Deník!$R329),""),"")</f>
        <v/>
      </c>
      <c r="BA329" s="63" t="str">
        <f>IF(Deník!$D329&lt;&gt;"",IF(AND(Deník!$D329&gt;=BA$2,Deník!$D329&lt;=BA$3),IF(AND(Deník!$R329&gt;=0,Deník!$R329&lt;=1),"BE",Deník!$R329),""),"")</f>
        <v/>
      </c>
      <c r="BB329" s="63" t="str">
        <f>IF(Deník!$D329&lt;&gt;"",IF(AND(Deník!$D329&gt;=BB$2,Deník!$D329&lt;=BB$3),IF(AND(Deník!$R329&gt;=0,Deník!$R329&lt;=1),"BE",Deník!$R329),""),"")</f>
        <v/>
      </c>
      <c r="BC329" s="71" t="str">
        <f>IF(Deník!$D329&lt;&gt;"",IF(AND(Deník!$D329&gt;=BC$2,Deník!$D329&lt;=BC$3),IF(AND(Deník!$R329&gt;=0,Deník!$R329&lt;=1),"BE",Deník!$R329),""),"")</f>
        <v/>
      </c>
      <c r="BD329" s="20" t="str">
        <f>IF(Deník!$J330="S",(Deník!$M330-Deník!$K330),IF(Deník!$J330="L",(Deník!$K330-Deník!$M330),""))</f>
        <v/>
      </c>
      <c r="BE329" s="20" t="str">
        <f>IF(Deník!$J330="S",(Deník!$K330-Deník!$O330),IF(Deník!$J330="L",(Deník!$O330-Deník!$K330),""))</f>
        <v/>
      </c>
      <c r="BF329" s="20" t="str">
        <f>IF(Deník!$J330="S",(Deník!$K330-Deník!$L330),IF(Deník!$J330="L",(Deník!$L330-Deník!$K330),""))</f>
        <v/>
      </c>
      <c r="BG329" s="20" t="str">
        <f>IF(Deník!$J330="S",(Deník!$K330-Deník!$S330),IF(Deník!$J330="L",(Deník!$S330-Deník!$K330),""))</f>
        <v/>
      </c>
      <c r="BH329" s="20" t="str">
        <f>IF(Deník!$J330="S",(Deník!$K330-Deník!$U330),IF(Deník!$J330="L",(Deník!$U330-Deník!$K330),""))</f>
        <v/>
      </c>
      <c r="BI329" s="20" t="str">
        <f>IF(Deník!$R329&gt;1,Deník!$R329,"")</f>
        <v/>
      </c>
      <c r="BJ329" s="20" t="str">
        <f>IF(Deník!$R329&lt;0,Deník!$R329,"")</f>
        <v/>
      </c>
      <c r="BK329" s="17"/>
      <c r="BM329" s="233" t="str">
        <f>IF(Deník!$R329&lt;&gt;"",IF(Deník!$Y329=Statistika!$F$78,IF(AND(Deník!$R329&gt;=0,Deník!$R329&lt;=1),"BE",Deník!$R329),""),"")</f>
        <v/>
      </c>
      <c r="BN329" s="233" t="str">
        <f>IF(Deník!$R329&lt;&gt;"",IF(Deník!$Y329=Statistika!$F$79,IF(AND(Deník!$R329&gt;=0,Deník!$R329&lt;=1),"BE",Deník!$R329),""),"")</f>
        <v/>
      </c>
      <c r="BO329" s="233" t="str">
        <f>IF(Deník!$R329&lt;&gt;"",IF(Deník!$Y329=Statistika!$F$80,IF(AND(Deník!$R329&gt;=0,Deník!$R329&lt;=1),"BE",Deník!$R329),""),"")</f>
        <v/>
      </c>
      <c r="BP329" s="233" t="str">
        <f>IF(Deník!$R329&lt;&gt;"",IF(Deník!$Y329=Statistika!$F$81,IF(AND(Deník!$R329&gt;=0,Deník!$R329&lt;=1),"BE",Deník!$R329),""),"")</f>
        <v/>
      </c>
      <c r="BQ329" s="233" t="str">
        <f>IF(Deník!$R329&lt;&gt;"",IF(Deník!$Y329=Statistika!$F$82,IF(AND(Deník!$R329&gt;=0,Deník!$R329&lt;=1),"BE",Deník!$R329),""),"")</f>
        <v/>
      </c>
      <c r="BR329" s="233" t="str">
        <f>IF(Deník!$R329&lt;&gt;"",IF(Deník!$Y329=Statistika!$F$83,IF(AND(Deník!$R329&gt;=0,Deník!$R329&lt;=1),"BE",Deník!$R329),""),"")</f>
        <v/>
      </c>
      <c r="BS329" s="233" t="str">
        <f>IF(Deník!$R329&lt;&gt;"",IF(Deník!$Y329=Statistika!$F$84,IF(AND(Deník!$R329&gt;=0,Deník!$R329&lt;=1),"BE",Deník!$R329),""),"")</f>
        <v/>
      </c>
      <c r="BT329" s="233" t="str">
        <f>IF(Deník!$R329&lt;&gt;"",IF(Deník!$Y329=Statistika!$F$85,IF(AND(Deník!$R329&gt;=0,Deník!$R329&lt;=1),"BE",Deník!$R329),""),"")</f>
        <v/>
      </c>
      <c r="BU329" s="233" t="str">
        <f>IF(Deník!$R329&lt;&gt;"",IF(Deník!$Y329=Statistika!$F$86,IF(AND(Deník!$R329&gt;=0,Deník!$R329&lt;=1),"BE",Deník!$R329),""),"")</f>
        <v/>
      </c>
      <c r="BV329" s="233" t="str">
        <f>IF(Deník!$R329&lt;&gt;"",IF(Deník!$Y329=Statistika!$F$87,IF(AND(Deník!$R329&gt;=0,Deník!$R329&lt;=1),"BE",Deník!$R329),""),"")</f>
        <v/>
      </c>
      <c r="BW329" s="233" t="str">
        <f>IF(Deník!$R329&lt;&gt;"",IF(Deník!$Y329=Statistika!$F$88,IF(AND(Deník!$R329&gt;=0,Deník!$R329&lt;=1),"BE",Deník!$R329),""),"")</f>
        <v/>
      </c>
      <c r="BX329" s="233" t="str">
        <f>IF(Deník!$R329&lt;&gt;"",IF(Deník!$Y329=Statistika!$F$89,IF(AND(Deník!$R329&gt;=0,Deník!$R329&lt;=1),"BE",Deník!$R329),""),"")</f>
        <v/>
      </c>
      <c r="BY329" s="233" t="str">
        <f>IF(Deník!$R329&lt;&gt;"",IF(Deník!$Y329=Statistika!$F$90,IF(AND(Deník!$R329&gt;=0,Deník!$R329&lt;=1),"BE",Deník!$R329),""),"")</f>
        <v/>
      </c>
      <c r="BZ329" s="233" t="str">
        <f>IF(Deník!$R329&lt;&gt;"",IF(Deník!$Y329=Statistika!$F$91,IF(AND(Deník!$R329&gt;=0,Deník!$R329&lt;=1),"BE",Deník!$R329),""),"")</f>
        <v/>
      </c>
      <c r="CA329" s="233"/>
      <c r="CB329" s="233" t="str">
        <f>IF(Deník!$R329&lt;&gt;"",IF(Deník!$AB329="SL",IF(AND(Deník!$R329&gt;=0,Deník!$R329&lt;=1),"BE",Deník!$R329),""),"")</f>
        <v/>
      </c>
      <c r="CC329" s="233" t="str">
        <f>IF(Deník!$R329&lt;&gt;"",IF(Deník!$AB329="BE10",IF(AND(Deník!$R329&gt;=0,Deník!$R329&lt;=1),"BE",Deník!$R329),""),"")</f>
        <v/>
      </c>
      <c r="CD329" s="233" t="str">
        <f>IF(Deník!$R329&lt;&gt;"",IF(Deník!$AB329="BE15",IF(AND(Deník!$R329&gt;=0,Deník!$R329&lt;=1),"BE",Deník!$R329),""),"")</f>
        <v/>
      </c>
      <c r="CE329" s="233" t="str">
        <f>IF(Deník!$R329&lt;&gt;"",IF(Deník!$AB329="BE20",IF(AND(Deník!$R329&gt;=0,Deník!$R329&lt;=1),"BE",Deník!$R329),""),"")</f>
        <v/>
      </c>
      <c r="CF329" s="233" t="str">
        <f>IF(Deník!$R329&lt;&gt;"",IF(Deník!$AB329="TP1",IF(AND(Deník!$R329&gt;=0,Deník!$R329&lt;=1),"BE",Deník!$R329),""),"")</f>
        <v/>
      </c>
      <c r="CG329" s="233" t="str">
        <f>IF(Deník!$R329&lt;&gt;"",IF(Deník!$AB329="TP2",IF(AND(Deník!$R329&gt;=0,Deník!$R329&lt;=1),"BE",Deník!$R329),""),"")</f>
        <v/>
      </c>
      <c r="CH329" s="233" t="str">
        <f>IF(Deník!$R329&lt;&gt;"",IF(Deník!$AB329="TP3",IF(AND(Deník!$R329&gt;=0,Deník!$R329&lt;=1),"BE",Deník!$R329),""),"")</f>
        <v/>
      </c>
      <c r="CI329" s="233" t="str">
        <f>IF(Deník!$R329&lt;&gt;"",IF(Deník!$AB329="Trailing SL",IF(AND(Deník!$R329&gt;=0,Deník!$R329&lt;=1),"BE",Deník!$R329),""),"")</f>
        <v/>
      </c>
      <c r="CJ329" s="233" t="str">
        <f>IF(Deník!$R329&lt;&gt;"",IF(Deník!$AB329="Manual",IF(AND(Deník!$R329&gt;=0,Deník!$R329&lt;=1),"BE",Deník!$R329),""),"")</f>
        <v/>
      </c>
      <c r="CK329" s="233"/>
      <c r="CL329" s="233" t="str">
        <f>IF(Deník!$R329&lt;0,IF(Deník!$AC329=Statistika!$F$117,Deník!$R329,""),"")</f>
        <v/>
      </c>
      <c r="CM329" s="233" t="str">
        <f>IF(Deník!$R329&lt;0,IF(Deník!$AC329=Statistika!$F$118,Deník!$R329,""),"")</f>
        <v/>
      </c>
      <c r="CN329" s="233" t="str">
        <f>IF(Deník!$R329&lt;0,IF(Deník!$AC329=Statistika!$F$119,Deník!$R329,""),"")</f>
        <v/>
      </c>
      <c r="CO329" s="233" t="str">
        <f>IF(Deník!$R329&lt;0,IF(Deník!$AC329=Statistika!$F$120,Deník!$R329,""),"")</f>
        <v/>
      </c>
      <c r="CP329" s="233" t="str">
        <f>IF(Deník!$R329&lt;0,IF(Deník!$AC329=Statistika!$F$121,Deník!$R329,""),"")</f>
        <v/>
      </c>
      <c r="CQ329" s="233" t="str">
        <f>IF(Deník!$R329&lt;0,IF(Deník!$AC329=Statistika!$F$122,Deník!$R329,""),"")</f>
        <v/>
      </c>
      <c r="CR329" s="233" t="str">
        <f>IF(Deník!$R329&lt;0,IF(Deník!$AC329=Statistika!$F$123,Deník!$R329,""),"")</f>
        <v/>
      </c>
      <c r="CS329" s="233" t="str">
        <f>IF(Deník!$R329&lt;0,IF(Deník!$AC329=Statistika!$F$124,Deník!$R329,""),"")</f>
        <v/>
      </c>
      <c r="CT329" s="233" t="str">
        <f>IF(Deník!$R329&lt;0,IF(Deník!$AC329=Statistika!$F$125,Deník!$R329,""),"")</f>
        <v/>
      </c>
      <c r="CU329" s="233"/>
      <c r="CV329" s="233" t="str">
        <f>IF(Deník!$R329&lt;0,IF(Deník!$AD329=$CV$2,Deník!$R329,""),"")</f>
        <v/>
      </c>
      <c r="CW329" s="233" t="str">
        <f>IF(Deník!$R329&lt;0,IF(Deník!$AD329=$CW$2,Deník!$R329,""),"")</f>
        <v/>
      </c>
      <c r="CX329" s="233" t="str">
        <f>IF(Deník!$R329&lt;0,IF(Deník!$AD329=$CX$2,Deník!$R329,""),"")</f>
        <v/>
      </c>
      <c r="CY329" s="233" t="str">
        <f>IF(Deník!$R329&lt;0,IF(Deník!$AD329=$CY$2,Deník!$R329,""),"")</f>
        <v/>
      </c>
      <c r="CZ329" s="233" t="str">
        <f>IF(Deník!$R329&lt;0,IF(Deník!$AD329=$CZ$2,Deník!$R329,""),"")</f>
        <v/>
      </c>
      <c r="DL329" s="221">
        <f t="shared" si="16"/>
        <v>93847.029999999984</v>
      </c>
      <c r="DM329" s="220">
        <f t="shared" si="15"/>
        <v>-6.1529700000000132E-2</v>
      </c>
      <c r="DO329" s="50">
        <f>Deník!W330</f>
        <v>0</v>
      </c>
      <c r="DP329" s="102" t="str">
        <f>IF(AND(Deník!W330&gt;0),1,"")</f>
        <v/>
      </c>
      <c r="DQ329" s="102">
        <f>IF(AND(Deník!W330&lt;=0),1,"")</f>
        <v>1</v>
      </c>
      <c r="DR329" s="227"/>
      <c r="DS329" s="228"/>
      <c r="DT329" s="85"/>
      <c r="DU329" s="54">
        <f>IF(MONTH(Deník!$C329)=DU$2,Deník!$W329,"")</f>
        <v>0</v>
      </c>
      <c r="DV329" s="222" t="str">
        <f>IF(MONTH(Deník!$C329)=DV$2,Deník!$W329,"")</f>
        <v/>
      </c>
      <c r="DW329" s="222" t="str">
        <f>IF(MONTH(Deník!$C329)=DW$2,Deník!$W329,"")</f>
        <v/>
      </c>
      <c r="DX329" s="222" t="str">
        <f>IF(MONTH(Deník!$C329)=DX$2,Deník!$W329,"")</f>
        <v/>
      </c>
      <c r="DY329" s="222" t="str">
        <f>IF(MONTH(Deník!$C329)=DY$2,Deník!$W329,"")</f>
        <v/>
      </c>
      <c r="DZ329" s="222" t="str">
        <f>IF(MONTH(Deník!$C329)=DZ$2,Deník!$W329,"")</f>
        <v/>
      </c>
      <c r="EA329" s="222" t="str">
        <f>IF(MONTH(Deník!$C329)=EA$2,Deník!$W329,"")</f>
        <v/>
      </c>
      <c r="EB329" s="222" t="str">
        <f>IF(MONTH(Deník!$C329)=EB$2,Deník!$W329,"")</f>
        <v/>
      </c>
      <c r="EC329" s="222" t="str">
        <f>IF(MONTH(Deník!$C329)=EC$2,Deník!$W329,"")</f>
        <v/>
      </c>
      <c r="ED329" s="222" t="str">
        <f>IF(MONTH(Deník!$C329)=ED$2,Deník!$W329,"")</f>
        <v/>
      </c>
      <c r="EE329" s="222" t="str">
        <f>IF(MONTH(Deník!$C329)=EE$2,Deník!$W329,"")</f>
        <v/>
      </c>
      <c r="EF329" s="222" t="str">
        <f>IF(MONTH(Deník!$C329)=EF$2,Deník!$W329,"")</f>
        <v/>
      </c>
      <c r="EI329" s="600" t="str">
        <f>IF(Deník!$W329&lt;&gt;"",IF(Deník!$B329=Statistika!$F$63,Deník!$W329,""),"")</f>
        <v/>
      </c>
      <c r="EJ329" s="13" t="str">
        <f>IF(Deník!$W329&lt;&gt;"",IF(Deník!$B329=Statistika!$F$64,Deník!$W329,""),"")</f>
        <v/>
      </c>
      <c r="EK329" s="13" t="str">
        <f>IF(Deník!$W329&lt;&gt;"",IF(Deník!$B329=Statistika!$F$65,Deník!$W329,""),"")</f>
        <v/>
      </c>
      <c r="EL329" s="13" t="str">
        <f>IF(Deník!$W329&lt;&gt;"",IF(Deník!$B329=Statistika!$F$66,Deník!$W329,""),"")</f>
        <v/>
      </c>
      <c r="EM329" s="13" t="str">
        <f>IF(Deník!$W329&lt;&gt;"",IF(Deník!$B329=Statistika!$F$67,Deník!$W329,""),"")</f>
        <v/>
      </c>
      <c r="EN329" s="13" t="str">
        <f>IF(Deník!$W329&lt;&gt;"",IF(Deník!$B329=Statistika!$F$68,Deník!$W329,""),"")</f>
        <v/>
      </c>
      <c r="EO329" s="13" t="str">
        <f>IF(Deník!$W329&lt;&gt;"",IF(Deník!$B329=Statistika!$F$69,Deník!$W329,""),"")</f>
        <v/>
      </c>
      <c r="EP329" s="601" t="str">
        <f>IF(Deník!$W329&lt;&gt;"",IF(Deník!$B329=Statistika!$F$70,Deník!$W329,""),"")</f>
        <v/>
      </c>
      <c r="EQ329" s="90"/>
      <c r="ER329" s="63" t="str">
        <f>IF(Deník!$W329&lt;&gt;"",IF(Deník!$J329="L",Deník!$W329,""),"")</f>
        <v/>
      </c>
      <c r="ES329" s="13" t="str">
        <f>IF(Deník!$W329&lt;&gt;"",IF(Deník!$J329="S",Deník!$W329,""),"")</f>
        <v/>
      </c>
      <c r="ET329" s="95"/>
      <c r="EU329" s="88"/>
      <c r="EV329" s="63" t="str">
        <f>IF(WEEKDAY(Deník!$C329,2)=1,Deník!$W329,"")</f>
        <v/>
      </c>
      <c r="EW329" s="13" t="str">
        <f>IF(WEEKDAY(Deník!$C329,2)=2,Deník!$W329,"")</f>
        <v/>
      </c>
      <c r="EX329" s="13" t="str">
        <f>IF(WEEKDAY(Deník!$C329,2)=3,Deník!$W329,"")</f>
        <v/>
      </c>
      <c r="EY329" s="13" t="str">
        <f>IF(WEEKDAY(Deník!$C329,2)=4,Deník!$W329,"")</f>
        <v/>
      </c>
      <c r="EZ329" s="60" t="str">
        <f>IF(WEEKDAY(Deník!$C329,2)=5,Deník!$W329,"")</f>
        <v/>
      </c>
      <c r="FA329" s="99"/>
      <c r="FB329" s="100">
        <f>Deník!D329</f>
        <v>0</v>
      </c>
      <c r="FC329" s="63">
        <f>IF($FB329&lt;&gt;"",IF(AND($FB329&gt;=FC$2,$FB329&lt;=FC$3),Deník!$W329,""))</f>
        <v>0</v>
      </c>
      <c r="FD329" s="63" t="str">
        <f>IF($FB329&lt;&gt;"",IF(AND($FB329&gt;=FD$2,$FB329&lt;=FD$3),Deník!$W329,""))</f>
        <v/>
      </c>
      <c r="FE329" s="63" t="str">
        <f>IF($FB329&lt;&gt;"",IF(AND($FB329&gt;=FE$2,$FB329&lt;=FE$3),Deník!$W329,""))</f>
        <v/>
      </c>
      <c r="FF329" s="63" t="str">
        <f>IF($FB329&lt;&gt;"",IF(AND($FB329&gt;=FF$2,$FB329&lt;=FF$3),Deník!$W329,""))</f>
        <v/>
      </c>
      <c r="FG329" s="63" t="str">
        <f>IF($FB329&lt;&gt;"",IF(AND($FB329&gt;=FG$2,$FB329&lt;=FG$3),Deník!$W329,""))</f>
        <v/>
      </c>
      <c r="FH329" s="63" t="str">
        <f>IF($FB329&lt;&gt;"",IF(AND($FB329&gt;=FH$2,$FB329&lt;=FH$3),Deník!$W329,""))</f>
        <v/>
      </c>
      <c r="FI329" s="63" t="str">
        <f>IF($FB329&lt;&gt;"",IF(AND($FB329&gt;=FI$2,$FB329&lt;=FI$3),Deník!$W329,""))</f>
        <v/>
      </c>
      <c r="FJ329" s="63" t="str">
        <f>IF($FB329&lt;&gt;"",IF(AND($FB329&gt;=FJ$2,$FB329&lt;=FJ$3),Deník!$W329,""))</f>
        <v/>
      </c>
      <c r="FK329" s="63" t="str">
        <f>IF($FB329&lt;&gt;"",IF(AND($FB329&gt;=FK$2,$FB329&lt;=FK$3),Deník!$W329,""))</f>
        <v/>
      </c>
      <c r="FL329" s="63" t="str">
        <f>IF($FB329&lt;&gt;"",IF(AND($FB329&gt;=FL$2,$FB329&lt;=FL$3),Deník!$W329,""))</f>
        <v/>
      </c>
      <c r="FM329" s="63" t="str">
        <f>IF($FB329&lt;&gt;"",IF(AND($FB329&gt;=FM$2,$FB329&lt;=FM$3),Deník!$W329,""))</f>
        <v/>
      </c>
      <c r="FN329" s="13"/>
      <c r="FO329" s="20" t="str">
        <f>IF(Deník!$W329&gt;1,Deník!$W329,"")</f>
        <v/>
      </c>
      <c r="FP329" s="20" t="str">
        <f>IF(Deník!$W329&lt;0,Deník!$W329,"")</f>
        <v/>
      </c>
      <c r="FQ329" s="17"/>
      <c r="FS329" s="233"/>
      <c r="FT329" s="233" t="str">
        <f>IF(Deník!$W329&lt;&gt;"",IF(Deník!$Y329=Statistika!$F$78,Deník!$W329,""),"")</f>
        <v/>
      </c>
      <c r="FU329" s="233" t="str">
        <f>IF(Deník!$W329&lt;&gt;"",IF(Deník!$Y329=Statistika!$F$79,Deník!$W329,""),"")</f>
        <v/>
      </c>
      <c r="FV329" s="233" t="str">
        <f>IF(Deník!$W329&lt;&gt;"",IF(Deník!$Y329=Statistika!$F$80,Deník!$W329,""),"")</f>
        <v/>
      </c>
      <c r="FW329" s="233" t="str">
        <f>IF(Deník!$W329&lt;&gt;"",IF(Deník!$Y329=Statistika!$F$81,Deník!$W329,""),"")</f>
        <v/>
      </c>
      <c r="FX329" s="233" t="str">
        <f>IF(Deník!$W329&lt;&gt;"",IF(Deník!$Y329=Statistika!$F$82,Deník!$W329,""),"")</f>
        <v/>
      </c>
      <c r="FY329" s="233" t="str">
        <f>IF(Deník!$W329&lt;&gt;"",IF(Deník!$Y329=Statistika!$F$83,Deník!$W329,""),"")</f>
        <v/>
      </c>
      <c r="FZ329" s="233" t="str">
        <f>IF(Deník!$W329&lt;&gt;"",IF(Deník!$Y329=Statistika!$F$84,Deník!$W329,""),"")</f>
        <v/>
      </c>
      <c r="GA329" s="233" t="str">
        <f>IF(Deník!$W329&lt;&gt;"",IF(Deník!$Y329=Statistika!$F$85,Deník!$W329,""),"")</f>
        <v/>
      </c>
      <c r="GB329" s="233" t="str">
        <f>IF(Deník!$W329&lt;&gt;"",IF(Deník!$Y329=Statistika!$F$86,Deník!$W329,""),"")</f>
        <v/>
      </c>
      <c r="GC329" s="233" t="str">
        <f>IF(Deník!$W329&lt;&gt;"",IF(Deník!$Y329=Statistika!$F$87,Deník!$W329,""),"")</f>
        <v/>
      </c>
      <c r="GD329" s="233" t="str">
        <f>IF(Deník!$W329&lt;&gt;"",IF(Deník!$Y329=Statistika!$F$88,Deník!$W329,""),"")</f>
        <v/>
      </c>
      <c r="GE329" s="233" t="str">
        <f>IF(Deník!$W329&lt;&gt;"",IF(Deník!$Y329=Statistika!$F$89,Deník!$W329,""),"")</f>
        <v/>
      </c>
      <c r="GF329" s="233" t="str">
        <f>IF(Deník!$W329&lt;&gt;"",IF(Deník!$Y329=Statistika!$F$90,Deník!$W329,""),"")</f>
        <v/>
      </c>
      <c r="GG329" s="233" t="str">
        <f>IF(Deník!$W329&lt;&gt;"",IF(Deník!$Y329=Statistika!$F$91,Deník!$W329,""),"")</f>
        <v/>
      </c>
      <c r="GH329" s="233"/>
      <c r="GI329" s="233" t="str">
        <f>IF(Deník!$W329&lt;&gt;"",IF(Deník!$AB329=Statistika!$L$100,Deník!$W329,""),"")</f>
        <v/>
      </c>
      <c r="GJ329" s="233" t="str">
        <f>IF(Deník!$W329&lt;&gt;"",IF(Deník!$AB329=Statistika!$L$101,Deník!$W329,""),"")</f>
        <v/>
      </c>
      <c r="GK329" s="233" t="str">
        <f>IF(Deník!$W329&lt;&gt;"",IF(Deník!$AB329=Statistika!$L$102,Deník!$W329,""),"")</f>
        <v/>
      </c>
      <c r="GL329" s="233" t="str">
        <f>IF(Deník!$W329&lt;&gt;"",IF(Deník!$AB329=Statistika!$L$103,Deník!$W329,""),"")</f>
        <v/>
      </c>
      <c r="GM329" s="233" t="str">
        <f>IF(Deník!$W329&lt;&gt;"",IF(Deník!$AB329=Statistika!$L$104,Deník!$W329,""),"")</f>
        <v/>
      </c>
      <c r="GN329" s="233" t="str">
        <f>IF(Deník!$W329&lt;&gt;"",IF(Deník!$AB329=Statistika!$L$105,Deník!$W329,""),"")</f>
        <v/>
      </c>
      <c r="GO329" s="233" t="str">
        <f>IF(Deník!$W329&lt;&gt;"",IF(Deník!$AB329=Statistika!$L$106,Deník!$W329,""),"")</f>
        <v/>
      </c>
      <c r="GP329" s="233" t="str">
        <f>IF(Deník!$W329&lt;&gt;"",IF(Deník!$AB329=Statistika!$L$107,Deník!$W329,""),"")</f>
        <v/>
      </c>
      <c r="GQ329" s="233" t="str">
        <f>IF(Deník!$W329&lt;&gt;"",IF(Deník!$AB329=Statistika!$L$108,Deník!$W329,""),"")</f>
        <v/>
      </c>
      <c r="GS329" s="233" t="str">
        <f>IF(Deník!$W329&lt;0,IF(Deník!$AC329=Statistika!$F$117,Deník!$W329,""),"")</f>
        <v/>
      </c>
      <c r="GT329" s="233" t="str">
        <f>IF(Deník!$W329&lt;0,IF(Deník!$AC329=Statistika!$F$118,Deník!$W329,""),"")</f>
        <v/>
      </c>
      <c r="GU329" s="233" t="str">
        <f>IF(Deník!$W329&lt;0,IF(Deník!$AC329=Statistika!$F$119,Deník!$W329,""),"")</f>
        <v/>
      </c>
      <c r="GV329" s="233" t="str">
        <f>IF(Deník!$W329&lt;0,IF(Deník!$AC329=Statistika!$F$120,Deník!$W329,""),"")</f>
        <v/>
      </c>
      <c r="GW329" s="233" t="str">
        <f>IF(Deník!$W329&lt;0,IF(Deník!$AC329=Statistika!$F$121,Deník!$W329,""),"")</f>
        <v/>
      </c>
      <c r="GX329" s="233" t="str">
        <f>IF(Deník!$W329&lt;0,IF(Deník!$AC329=Statistika!$F$122,Deník!$W329,""),"")</f>
        <v/>
      </c>
      <c r="GY329" s="233" t="str">
        <f>IF(Deník!$W329&lt;0,IF(Deník!$AC329=Statistika!$F$123,Deník!$W329,""),"")</f>
        <v/>
      </c>
      <c r="GZ329" s="233" t="str">
        <f>IF(Deník!$W329&lt;0,IF(Deník!$AC329=Statistika!$F$124,Deník!$W329,""),"")</f>
        <v/>
      </c>
      <c r="HA329" s="233" t="str">
        <f>IF(Deník!$W329&lt;0,IF(Deník!$AC329=Statistika!$F$125,Deník!$W329,""),"")</f>
        <v/>
      </c>
      <c r="HC329" s="233" t="str">
        <f>IF(Deník!$W329&lt;0,IF(Deník!$AD329=Statistika!$F$133,Deník!$W329,""),"")</f>
        <v/>
      </c>
      <c r="HD329" s="233" t="str">
        <f>IF(Deník!$W329&lt;0,IF(Deník!$AD329=Statistika!$F$134,Deník!$W329,""),"")</f>
        <v/>
      </c>
      <c r="HE329" s="233" t="str">
        <f>IF(Deník!$W329&lt;0,IF(Deník!$AD329=Statistika!$F$135,Deník!$W329,""),"")</f>
        <v/>
      </c>
      <c r="HF329" s="233" t="str">
        <f>IF(Deník!$W329&lt;0,IF(Deník!$AD329=Statistika!$F$136,Deník!$W329,""),"")</f>
        <v/>
      </c>
      <c r="HG329" s="233" t="str">
        <f>IF(Deník!$W329&lt;0,IF(Deník!$AD329=Statistika!$F$137,Deník!$W329,""),"")</f>
        <v/>
      </c>
      <c r="ID329" s="8">
        <f>Tabulka4[[#This Row],[Sloupec3]]</f>
        <v>0</v>
      </c>
      <c r="IE329" s="17" t="str">
        <f>IF(AND([1]Deník!$C329&gt;='[1]Měsíční shrnutí'!$D$1,[1]Deník!$C329&lt;='[1]Měsíční shrnutí'!$F$1),[1]Deník!$X329,"")</f>
        <v/>
      </c>
    </row>
    <row r="330" spans="1:239">
      <c r="A330" s="8">
        <f>Deník!C331</f>
        <v>0</v>
      </c>
      <c r="B330" s="50" t="str">
        <f>Deník!R331</f>
        <v/>
      </c>
      <c r="C330" s="102" t="str">
        <f>IF(AND(Deník!R331&gt;1,Deník!R331&lt;&gt;""),1,"")</f>
        <v/>
      </c>
      <c r="D330" s="102" t="str">
        <f>IF(AND(Deník!R331&lt;=0,Deník!R331&lt;&gt;""),1,"")</f>
        <v/>
      </c>
      <c r="E330" s="103" t="str">
        <f>IF(AND(Deník!R331&gt;=0,Deník!R331&lt;=1),1,"")</f>
        <v/>
      </c>
      <c r="F330" s="79" t="str">
        <f>IF(Deník!R331&lt;&gt;"",Deník!R331+F329,"")</f>
        <v/>
      </c>
      <c r="G330" s="85"/>
      <c r="H330" s="54" t="str">
        <f>IF(MONTH(Deník!$C330)=H$2,IF(AND(Deník!$R330&gt;=0,Deník!$R330&lt;=1),"BE",Deník!$R330),"")</f>
        <v/>
      </c>
      <c r="I330" s="11" t="str">
        <f>IF(MONTH(Deník!$C330)=I$2,IF(AND(Deník!$R330&gt;=0,Deník!$R330&lt;=1),"BE",Deník!$R330),"")</f>
        <v/>
      </c>
      <c r="J330" s="11" t="str">
        <f>IF(MONTH(Deník!$C330)=J$2,IF(AND(Deník!$R330&gt;=0,Deník!$R330&lt;=1),"BE",Deník!$R330),"")</f>
        <v/>
      </c>
      <c r="K330" s="11" t="str">
        <f>IF(MONTH(Deník!$C330)=K$2,IF(AND(Deník!$R330&gt;=0,Deník!$R330&lt;=1),"BE",Deník!$R330),"")</f>
        <v/>
      </c>
      <c r="L330" s="11" t="str">
        <f>IF(MONTH(Deník!$C330)=L$2,IF(AND(Deník!$R330&gt;=0,Deník!$R330&lt;=1),"BE",Deník!$R330),"")</f>
        <v/>
      </c>
      <c r="M330" s="11" t="str">
        <f>IF(MONTH(Deník!$C330)=M$2,IF(AND(Deník!$R330&gt;=0,Deník!$R330&lt;=1),"BE",Deník!$R330),"")</f>
        <v/>
      </c>
      <c r="N330" s="11" t="str">
        <f>IF(MONTH(Deník!$C330)=N$2,IF(AND(Deník!$R330&gt;=0,Deník!$R330&lt;=1),"BE",Deník!$R330),"")</f>
        <v/>
      </c>
      <c r="O330" s="11" t="str">
        <f>IF(MONTH(Deník!$C330)=O$2,IF(AND(Deník!$R330&gt;=0,Deník!$R330&lt;=1),"BE",Deník!$R330),"")</f>
        <v/>
      </c>
      <c r="P330" s="11" t="str">
        <f>IF(MONTH(Deník!$C330)=P$2,IF(AND(Deník!$R330&gt;=0,Deník!$R330&lt;=1),"BE",Deník!$R330),"")</f>
        <v/>
      </c>
      <c r="Q330" s="11" t="str">
        <f>IF(MONTH(Deník!$C330)=Q$2,IF(AND(Deník!$R330&gt;=0,Deník!$R330&lt;=1),"BE",Deník!$R330),"")</f>
        <v/>
      </c>
      <c r="R330" s="11" t="str">
        <f>IF(MONTH(Deník!$C330)=R$2,IF(AND(Deník!$R330&gt;=0,Deník!$R330&lt;=1),"BE",Deník!$R330),"")</f>
        <v/>
      </c>
      <c r="S330" s="57" t="str">
        <f>IF(MONTH(Deník!$C330)=S$2,IF(AND(Deník!$R330&gt;=0,Deník!$R330&lt;=1),"BE",Deník!$R330),"")</f>
        <v/>
      </c>
      <c r="U330" s="12"/>
      <c r="V330" s="12"/>
      <c r="X330" s="600" t="str">
        <f>IF(Deník!$R330&lt;&gt;"",IF(Deník!$B330=Statistika!$F$63,IF(AND(Deník!$R330&gt;=0,Deník!$R330&lt;=1),"BE",Deník!$R330),""),"")</f>
        <v/>
      </c>
      <c r="Y330" s="13" t="str">
        <f>IF(Deník!$R330&lt;&gt;"",IF(Deník!$B330=Statistika!$F$64,IF(AND(Deník!$R330&gt;=0,Deník!$R330&lt;=1),"BE",Deník!$R330),""),"")</f>
        <v/>
      </c>
      <c r="Z330" s="13" t="str">
        <f>IF(Deník!$R330&lt;&gt;"",IF(Deník!$B330=Statistika!$F$65,IF(AND(Deník!$R330&gt;=0,Deník!$R330&lt;=1),"BE",Deník!$R330),""),"")</f>
        <v/>
      </c>
      <c r="AA330" s="13" t="str">
        <f>IF(Deník!$R330&lt;&gt;"",IF(Deník!$B330=Statistika!$F$66,IF(AND(Deník!$R330&gt;=0,Deník!$R330&lt;=1),"BE",Deník!$R330),""),"")</f>
        <v/>
      </c>
      <c r="AB330" s="13" t="str">
        <f>IF(Deník!$R330&lt;&gt;"",IF(Deník!$B330=Statistika!$F$67,IF(AND(Deník!$R330&gt;=0,Deník!$R330&lt;=1),"BE",Deník!$R330),""),"")</f>
        <v/>
      </c>
      <c r="AC330" s="13" t="str">
        <f>IF(Deník!$R330&lt;&gt;"",IF(Deník!$B330=Statistika!$F$68,IF(AND(Deník!$R330&gt;=0,Deník!$R330&lt;=1),"BE",Deník!$R330),""),"")</f>
        <v/>
      </c>
      <c r="AD330" s="13" t="str">
        <f>IF(Deník!$R330&lt;&gt;"",IF(Deník!$B330=Statistika!$F$69,IF(AND(Deník!$R330&gt;=0,Deník!$R330&lt;=1),"BE",Deník!$R330),""),"")</f>
        <v/>
      </c>
      <c r="AE330" s="601" t="str">
        <f>IF(Deník!$R330&lt;&gt;"",IF(Deník!$B330=Statistika!$F$70,IF(AND(Deník!$R330&gt;=0,Deník!$R330&lt;=1),"BE",Deník!$R330),""),"")</f>
        <v/>
      </c>
      <c r="AF330" s="90"/>
      <c r="AG330" s="63" t="str">
        <f>IF(Deník!$R330&lt;&gt;"",IF(Deník!$J330="L",IF(AND(Deník!$R330&gt;=0,Deník!$R330&lt;=1),"BE",Deník!$R330),""),"")</f>
        <v/>
      </c>
      <c r="AH330" s="13" t="str">
        <f>IF(Deník!$R330&lt;&gt;"",IF(Deník!$J330="S",IF(AND(Deník!$R330&gt;=0,Deník!$R330&lt;=1),"BE",Deník!$R330),""),"")</f>
        <v/>
      </c>
      <c r="AI330" s="95"/>
      <c r="AJ330" s="71" t="str">
        <f>IF(Deník!N331&lt;&gt;"",Deník!N331*-1,"")</f>
        <v/>
      </c>
      <c r="AK330" s="88"/>
      <c r="AL330" s="63" t="str">
        <f>IF(WEEKDAY(Deník!$C330,2)=1,IF(AND(Deník!$R330&gt;=0,Deník!$R330&lt;=1),"BE",Deník!$R330),"")</f>
        <v/>
      </c>
      <c r="AM330" s="13" t="str">
        <f>IF(WEEKDAY(Deník!$C330,2)=2,IF(AND(Deník!$R330&gt;=0,Deník!$R330&lt;=1),"BE",Deník!$R330),"")</f>
        <v/>
      </c>
      <c r="AN330" s="13" t="str">
        <f>IF(WEEKDAY(Deník!$C330,2)=3,IF(AND(Deník!$R330&gt;=0,Deník!$R330&lt;=1),"BE",Deník!$R330),"")</f>
        <v/>
      </c>
      <c r="AO330" s="13" t="str">
        <f>IF(WEEKDAY(Deník!$C330,2)=4,IF(AND(Deník!$R330&gt;=0,Deník!$R330&lt;=1),"BE",Deník!$R330),"")</f>
        <v/>
      </c>
      <c r="AP330" s="60" t="str">
        <f>IF(WEEKDAY(Deník!$C330,2)=5,IF(AND(Deník!$R330&gt;=0,Deník!$R330&lt;=1),"BE",Deník!$R330),"")</f>
        <v/>
      </c>
      <c r="AQ330" s="99"/>
      <c r="AR330" s="100">
        <f>Deník!D330</f>
        <v>0</v>
      </c>
      <c r="AS330" s="63" t="str">
        <f>IF(Deník!$D330&lt;&gt;"",IF(AND(Deník!$D330&gt;=AS$2,Deník!$D330&lt;=AS$3),IF(AND(Deník!$R330&gt;=0,Deník!$R330&lt;=1),"BE",Deník!$R330),""),"")</f>
        <v/>
      </c>
      <c r="AT330" s="63" t="str">
        <f>IF(Deník!$D330&lt;&gt;"",IF(AND(Deník!$D330&gt;=AT$2,Deník!$D330&lt;=AT$3),IF(AND(Deník!$R330&gt;=0,Deník!$R330&lt;=1),"BE",Deník!$R330),""),"")</f>
        <v/>
      </c>
      <c r="AU330" s="63" t="str">
        <f>IF(Deník!$D330&lt;&gt;"",IF(AND(Deník!$D330&gt;=AU$2,Deník!$D330&lt;=AU$3),IF(AND(Deník!$R330&gt;=0,Deník!$R330&lt;=1),"BE",Deník!$R330),""),"")</f>
        <v/>
      </c>
      <c r="AV330" s="63" t="str">
        <f>IF(Deník!$D330&lt;&gt;"",IF(AND(Deník!$D330&gt;=AV$2,Deník!$D330&lt;=AV$3),IF(AND(Deník!$R330&gt;=0,Deník!$R330&lt;=1),"BE",Deník!$R330),""),"")</f>
        <v/>
      </c>
      <c r="AW330" s="63" t="str">
        <f>IF(Deník!$D330&lt;&gt;"",IF(AND(Deník!$D330&gt;=AW$2,Deník!$D330&lt;=AW$3),IF(AND(Deník!$R330&gt;=0,Deník!$R330&lt;=1),"BE",Deník!$R330),""),"")</f>
        <v/>
      </c>
      <c r="AX330" s="63" t="str">
        <f>IF(Deník!$D330&lt;&gt;"",IF(AND(Deník!$D330&gt;=AX$2,Deník!$D330&lt;=AX$3),IF(AND(Deník!$R330&gt;=0,Deník!$R330&lt;=1),"BE",Deník!$R330),""),"")</f>
        <v/>
      </c>
      <c r="AY330" s="63" t="str">
        <f>IF(Deník!$D330&lt;&gt;"",IF(AND(Deník!$D330&gt;=AY$2,Deník!$D330&lt;=AY$3),IF(AND(Deník!$R330&gt;=0,Deník!$R330&lt;=1),"BE",Deník!$R330),""),"")</f>
        <v/>
      </c>
      <c r="AZ330" s="63" t="str">
        <f>IF(Deník!$D330&lt;&gt;"",IF(AND(Deník!$D330&gt;=AZ$2,Deník!$D330&lt;=AZ$3),IF(AND(Deník!$R330&gt;=0,Deník!$R330&lt;=1),"BE",Deník!$R330),""),"")</f>
        <v/>
      </c>
      <c r="BA330" s="63" t="str">
        <f>IF(Deník!$D330&lt;&gt;"",IF(AND(Deník!$D330&gt;=BA$2,Deník!$D330&lt;=BA$3),IF(AND(Deník!$R330&gt;=0,Deník!$R330&lt;=1),"BE",Deník!$R330),""),"")</f>
        <v/>
      </c>
      <c r="BB330" s="63" t="str">
        <f>IF(Deník!$D330&lt;&gt;"",IF(AND(Deník!$D330&gt;=BB$2,Deník!$D330&lt;=BB$3),IF(AND(Deník!$R330&gt;=0,Deník!$R330&lt;=1),"BE",Deník!$R330),""),"")</f>
        <v/>
      </c>
      <c r="BC330" s="71" t="str">
        <f>IF(Deník!$D330&lt;&gt;"",IF(AND(Deník!$D330&gt;=BC$2,Deník!$D330&lt;=BC$3),IF(AND(Deník!$R330&gt;=0,Deník!$R330&lt;=1),"BE",Deník!$R330),""),"")</f>
        <v/>
      </c>
      <c r="BD330" s="20" t="str">
        <f>IF(Deník!$J331="S",(Deník!$M331-Deník!$K331),IF(Deník!$J331="L",(Deník!$K331-Deník!$M331),""))</f>
        <v/>
      </c>
      <c r="BE330" s="20" t="str">
        <f>IF(Deník!$J331="S",(Deník!$K331-Deník!$O331),IF(Deník!$J331="L",(Deník!$O331-Deník!$K331),""))</f>
        <v/>
      </c>
      <c r="BF330" s="20" t="str">
        <f>IF(Deník!$J331="S",(Deník!$K331-Deník!$L331),IF(Deník!$J331="L",(Deník!$L331-Deník!$K331),""))</f>
        <v/>
      </c>
      <c r="BG330" s="20" t="str">
        <f>IF(Deník!$J331="S",(Deník!$K331-Deník!$S331),IF(Deník!$J331="L",(Deník!$S331-Deník!$K331),""))</f>
        <v/>
      </c>
      <c r="BH330" s="20" t="str">
        <f>IF(Deník!$J331="S",(Deník!$K331-Deník!$U331),IF(Deník!$J331="L",(Deník!$U331-Deník!$K331),""))</f>
        <v/>
      </c>
      <c r="BI330" s="20" t="str">
        <f>IF(Deník!$R330&gt;1,Deník!$R330,"")</f>
        <v/>
      </c>
      <c r="BJ330" s="20" t="str">
        <f>IF(Deník!$R330&lt;0,Deník!$R330,"")</f>
        <v/>
      </c>
      <c r="BK330" s="17"/>
      <c r="BM330" s="233" t="str">
        <f>IF(Deník!$R330&lt;&gt;"",IF(Deník!$Y330=Statistika!$F$78,IF(AND(Deník!$R330&gt;=0,Deník!$R330&lt;=1),"BE",Deník!$R330),""),"")</f>
        <v/>
      </c>
      <c r="BN330" s="233" t="str">
        <f>IF(Deník!$R330&lt;&gt;"",IF(Deník!$Y330=Statistika!$F$79,IF(AND(Deník!$R330&gt;=0,Deník!$R330&lt;=1),"BE",Deník!$R330),""),"")</f>
        <v/>
      </c>
      <c r="BO330" s="233" t="str">
        <f>IF(Deník!$R330&lt;&gt;"",IF(Deník!$Y330=Statistika!$F$80,IF(AND(Deník!$R330&gt;=0,Deník!$R330&lt;=1),"BE",Deník!$R330),""),"")</f>
        <v/>
      </c>
      <c r="BP330" s="233" t="str">
        <f>IF(Deník!$R330&lt;&gt;"",IF(Deník!$Y330=Statistika!$F$81,IF(AND(Deník!$R330&gt;=0,Deník!$R330&lt;=1),"BE",Deník!$R330),""),"")</f>
        <v/>
      </c>
      <c r="BQ330" s="233" t="str">
        <f>IF(Deník!$R330&lt;&gt;"",IF(Deník!$Y330=Statistika!$F$82,IF(AND(Deník!$R330&gt;=0,Deník!$R330&lt;=1),"BE",Deník!$R330),""),"")</f>
        <v/>
      </c>
      <c r="BR330" s="233" t="str">
        <f>IF(Deník!$R330&lt;&gt;"",IF(Deník!$Y330=Statistika!$F$83,IF(AND(Deník!$R330&gt;=0,Deník!$R330&lt;=1),"BE",Deník!$R330),""),"")</f>
        <v/>
      </c>
      <c r="BS330" s="233" t="str">
        <f>IF(Deník!$R330&lt;&gt;"",IF(Deník!$Y330=Statistika!$F$84,IF(AND(Deník!$R330&gt;=0,Deník!$R330&lt;=1),"BE",Deník!$R330),""),"")</f>
        <v/>
      </c>
      <c r="BT330" s="233" t="str">
        <f>IF(Deník!$R330&lt;&gt;"",IF(Deník!$Y330=Statistika!$F$85,IF(AND(Deník!$R330&gt;=0,Deník!$R330&lt;=1),"BE",Deník!$R330),""),"")</f>
        <v/>
      </c>
      <c r="BU330" s="233" t="str">
        <f>IF(Deník!$R330&lt;&gt;"",IF(Deník!$Y330=Statistika!$F$86,IF(AND(Deník!$R330&gt;=0,Deník!$R330&lt;=1),"BE",Deník!$R330),""),"")</f>
        <v/>
      </c>
      <c r="BV330" s="233" t="str">
        <f>IF(Deník!$R330&lt;&gt;"",IF(Deník!$Y330=Statistika!$F$87,IF(AND(Deník!$R330&gt;=0,Deník!$R330&lt;=1),"BE",Deník!$R330),""),"")</f>
        <v/>
      </c>
      <c r="BW330" s="233" t="str">
        <f>IF(Deník!$R330&lt;&gt;"",IF(Deník!$Y330=Statistika!$F$88,IF(AND(Deník!$R330&gt;=0,Deník!$R330&lt;=1),"BE",Deník!$R330),""),"")</f>
        <v/>
      </c>
      <c r="BX330" s="233" t="str">
        <f>IF(Deník!$R330&lt;&gt;"",IF(Deník!$Y330=Statistika!$F$89,IF(AND(Deník!$R330&gt;=0,Deník!$R330&lt;=1),"BE",Deník!$R330),""),"")</f>
        <v/>
      </c>
      <c r="BY330" s="233" t="str">
        <f>IF(Deník!$R330&lt;&gt;"",IF(Deník!$Y330=Statistika!$F$90,IF(AND(Deník!$R330&gt;=0,Deník!$R330&lt;=1),"BE",Deník!$R330),""),"")</f>
        <v/>
      </c>
      <c r="BZ330" s="233" t="str">
        <f>IF(Deník!$R330&lt;&gt;"",IF(Deník!$Y330=Statistika!$F$91,IF(AND(Deník!$R330&gt;=0,Deník!$R330&lt;=1),"BE",Deník!$R330),""),"")</f>
        <v/>
      </c>
      <c r="CA330" s="233"/>
      <c r="CB330" s="233" t="str">
        <f>IF(Deník!$R330&lt;&gt;"",IF(Deník!$AB330="SL",IF(AND(Deník!$R330&gt;=0,Deník!$R330&lt;=1),"BE",Deník!$R330),""),"")</f>
        <v/>
      </c>
      <c r="CC330" s="233" t="str">
        <f>IF(Deník!$R330&lt;&gt;"",IF(Deník!$AB330="BE10",IF(AND(Deník!$R330&gt;=0,Deník!$R330&lt;=1),"BE",Deník!$R330),""),"")</f>
        <v/>
      </c>
      <c r="CD330" s="233" t="str">
        <f>IF(Deník!$R330&lt;&gt;"",IF(Deník!$AB330="BE15",IF(AND(Deník!$R330&gt;=0,Deník!$R330&lt;=1),"BE",Deník!$R330),""),"")</f>
        <v/>
      </c>
      <c r="CE330" s="233" t="str">
        <f>IF(Deník!$R330&lt;&gt;"",IF(Deník!$AB330="BE20",IF(AND(Deník!$R330&gt;=0,Deník!$R330&lt;=1),"BE",Deník!$R330),""),"")</f>
        <v/>
      </c>
      <c r="CF330" s="233" t="str">
        <f>IF(Deník!$R330&lt;&gt;"",IF(Deník!$AB330="TP1",IF(AND(Deník!$R330&gt;=0,Deník!$R330&lt;=1),"BE",Deník!$R330),""),"")</f>
        <v/>
      </c>
      <c r="CG330" s="233" t="str">
        <f>IF(Deník!$R330&lt;&gt;"",IF(Deník!$AB330="TP2",IF(AND(Deník!$R330&gt;=0,Deník!$R330&lt;=1),"BE",Deník!$R330),""),"")</f>
        <v/>
      </c>
      <c r="CH330" s="233" t="str">
        <f>IF(Deník!$R330&lt;&gt;"",IF(Deník!$AB330="TP3",IF(AND(Deník!$R330&gt;=0,Deník!$R330&lt;=1),"BE",Deník!$R330),""),"")</f>
        <v/>
      </c>
      <c r="CI330" s="233" t="str">
        <f>IF(Deník!$R330&lt;&gt;"",IF(Deník!$AB330="Trailing SL",IF(AND(Deník!$R330&gt;=0,Deník!$R330&lt;=1),"BE",Deník!$R330),""),"")</f>
        <v/>
      </c>
      <c r="CJ330" s="233" t="str">
        <f>IF(Deník!$R330&lt;&gt;"",IF(Deník!$AB330="Manual",IF(AND(Deník!$R330&gt;=0,Deník!$R330&lt;=1),"BE",Deník!$R330),""),"")</f>
        <v/>
      </c>
      <c r="CK330" s="233"/>
      <c r="CL330" s="233" t="str">
        <f>IF(Deník!$R330&lt;0,IF(Deník!$AC330=Statistika!$F$117,Deník!$R330,""),"")</f>
        <v/>
      </c>
      <c r="CM330" s="233" t="str">
        <f>IF(Deník!$R330&lt;0,IF(Deník!$AC330=Statistika!$F$118,Deník!$R330,""),"")</f>
        <v/>
      </c>
      <c r="CN330" s="233" t="str">
        <f>IF(Deník!$R330&lt;0,IF(Deník!$AC330=Statistika!$F$119,Deník!$R330,""),"")</f>
        <v/>
      </c>
      <c r="CO330" s="233" t="str">
        <f>IF(Deník!$R330&lt;0,IF(Deník!$AC330=Statistika!$F$120,Deník!$R330,""),"")</f>
        <v/>
      </c>
      <c r="CP330" s="233" t="str">
        <f>IF(Deník!$R330&lt;0,IF(Deník!$AC330=Statistika!$F$121,Deník!$R330,""),"")</f>
        <v/>
      </c>
      <c r="CQ330" s="233" t="str">
        <f>IF(Deník!$R330&lt;0,IF(Deník!$AC330=Statistika!$F$122,Deník!$R330,""),"")</f>
        <v/>
      </c>
      <c r="CR330" s="233" t="str">
        <f>IF(Deník!$R330&lt;0,IF(Deník!$AC330=Statistika!$F$123,Deník!$R330,""),"")</f>
        <v/>
      </c>
      <c r="CS330" s="233" t="str">
        <f>IF(Deník!$R330&lt;0,IF(Deník!$AC330=Statistika!$F$124,Deník!$R330,""),"")</f>
        <v/>
      </c>
      <c r="CT330" s="233" t="str">
        <f>IF(Deník!$R330&lt;0,IF(Deník!$AC330=Statistika!$F$125,Deník!$R330,""),"")</f>
        <v/>
      </c>
      <c r="CU330" s="233"/>
      <c r="CV330" s="233" t="str">
        <f>IF(Deník!$R330&lt;0,IF(Deník!$AD330=$CV$2,Deník!$R330,""),"")</f>
        <v/>
      </c>
      <c r="CW330" s="233" t="str">
        <f>IF(Deník!$R330&lt;0,IF(Deník!$AD330=$CW$2,Deník!$R330,""),"")</f>
        <v/>
      </c>
      <c r="CX330" s="233" t="str">
        <f>IF(Deník!$R330&lt;0,IF(Deník!$AD330=$CX$2,Deník!$R330,""),"")</f>
        <v/>
      </c>
      <c r="CY330" s="233" t="str">
        <f>IF(Deník!$R330&lt;0,IF(Deník!$AD330=$CY$2,Deník!$R330,""),"")</f>
        <v/>
      </c>
      <c r="CZ330" s="233" t="str">
        <f>IF(Deník!$R330&lt;0,IF(Deník!$AD330=$CZ$2,Deník!$R330,""),"")</f>
        <v/>
      </c>
      <c r="DL330" s="221">
        <f t="shared" si="16"/>
        <v>93847.029999999984</v>
      </c>
      <c r="DM330" s="220">
        <f t="shared" si="15"/>
        <v>-6.1529700000000132E-2</v>
      </c>
      <c r="DO330" s="50">
        <f>Deník!W331</f>
        <v>0</v>
      </c>
      <c r="DP330" s="102" t="str">
        <f>IF(AND(Deník!W331&gt;0),1,"")</f>
        <v/>
      </c>
      <c r="DQ330" s="102">
        <f>IF(AND(Deník!W331&lt;=0),1,"")</f>
        <v>1</v>
      </c>
      <c r="DR330" s="227"/>
      <c r="DS330" s="228"/>
      <c r="DT330" s="85"/>
      <c r="DU330" s="54">
        <f>IF(MONTH(Deník!$C330)=DU$2,Deník!$W330,"")</f>
        <v>0</v>
      </c>
      <c r="DV330" s="222" t="str">
        <f>IF(MONTH(Deník!$C330)=DV$2,Deník!$W330,"")</f>
        <v/>
      </c>
      <c r="DW330" s="222" t="str">
        <f>IF(MONTH(Deník!$C330)=DW$2,Deník!$W330,"")</f>
        <v/>
      </c>
      <c r="DX330" s="222" t="str">
        <f>IF(MONTH(Deník!$C330)=DX$2,Deník!$W330,"")</f>
        <v/>
      </c>
      <c r="DY330" s="222" t="str">
        <f>IF(MONTH(Deník!$C330)=DY$2,Deník!$W330,"")</f>
        <v/>
      </c>
      <c r="DZ330" s="222" t="str">
        <f>IF(MONTH(Deník!$C330)=DZ$2,Deník!$W330,"")</f>
        <v/>
      </c>
      <c r="EA330" s="222" t="str">
        <f>IF(MONTH(Deník!$C330)=EA$2,Deník!$W330,"")</f>
        <v/>
      </c>
      <c r="EB330" s="222" t="str">
        <f>IF(MONTH(Deník!$C330)=EB$2,Deník!$W330,"")</f>
        <v/>
      </c>
      <c r="EC330" s="222" t="str">
        <f>IF(MONTH(Deník!$C330)=EC$2,Deník!$W330,"")</f>
        <v/>
      </c>
      <c r="ED330" s="222" t="str">
        <f>IF(MONTH(Deník!$C330)=ED$2,Deník!$W330,"")</f>
        <v/>
      </c>
      <c r="EE330" s="222" t="str">
        <f>IF(MONTH(Deník!$C330)=EE$2,Deník!$W330,"")</f>
        <v/>
      </c>
      <c r="EF330" s="222" t="str">
        <f>IF(MONTH(Deník!$C330)=EF$2,Deník!$W330,"")</f>
        <v/>
      </c>
      <c r="EI330" s="600" t="str">
        <f>IF(Deník!$W330&lt;&gt;"",IF(Deník!$B330=Statistika!$F$63,Deník!$W330,""),"")</f>
        <v/>
      </c>
      <c r="EJ330" s="13" t="str">
        <f>IF(Deník!$W330&lt;&gt;"",IF(Deník!$B330=Statistika!$F$64,Deník!$W330,""),"")</f>
        <v/>
      </c>
      <c r="EK330" s="13" t="str">
        <f>IF(Deník!$W330&lt;&gt;"",IF(Deník!$B330=Statistika!$F$65,Deník!$W330,""),"")</f>
        <v/>
      </c>
      <c r="EL330" s="13" t="str">
        <f>IF(Deník!$W330&lt;&gt;"",IF(Deník!$B330=Statistika!$F$66,Deník!$W330,""),"")</f>
        <v/>
      </c>
      <c r="EM330" s="13" t="str">
        <f>IF(Deník!$W330&lt;&gt;"",IF(Deník!$B330=Statistika!$F$67,Deník!$W330,""),"")</f>
        <v/>
      </c>
      <c r="EN330" s="13" t="str">
        <f>IF(Deník!$W330&lt;&gt;"",IF(Deník!$B330=Statistika!$F$68,Deník!$W330,""),"")</f>
        <v/>
      </c>
      <c r="EO330" s="13" t="str">
        <f>IF(Deník!$W330&lt;&gt;"",IF(Deník!$B330=Statistika!$F$69,Deník!$W330,""),"")</f>
        <v/>
      </c>
      <c r="EP330" s="601" t="str">
        <f>IF(Deník!$W330&lt;&gt;"",IF(Deník!$B330=Statistika!$F$70,Deník!$W330,""),"")</f>
        <v/>
      </c>
      <c r="EQ330" s="90"/>
      <c r="ER330" s="63" t="str">
        <f>IF(Deník!$W330&lt;&gt;"",IF(Deník!$J330="L",Deník!$W330,""),"")</f>
        <v/>
      </c>
      <c r="ES330" s="13" t="str">
        <f>IF(Deník!$W330&lt;&gt;"",IF(Deník!$J330="S",Deník!$W330,""),"")</f>
        <v/>
      </c>
      <c r="ET330" s="95"/>
      <c r="EU330" s="88"/>
      <c r="EV330" s="63" t="str">
        <f>IF(WEEKDAY(Deník!$C330,2)=1,Deník!$W330,"")</f>
        <v/>
      </c>
      <c r="EW330" s="13" t="str">
        <f>IF(WEEKDAY(Deník!$C330,2)=2,Deník!$W330,"")</f>
        <v/>
      </c>
      <c r="EX330" s="13" t="str">
        <f>IF(WEEKDAY(Deník!$C330,2)=3,Deník!$W330,"")</f>
        <v/>
      </c>
      <c r="EY330" s="13" t="str">
        <f>IF(WEEKDAY(Deník!$C330,2)=4,Deník!$W330,"")</f>
        <v/>
      </c>
      <c r="EZ330" s="60" t="str">
        <f>IF(WEEKDAY(Deník!$C330,2)=5,Deník!$W330,"")</f>
        <v/>
      </c>
      <c r="FA330" s="99"/>
      <c r="FB330" s="100">
        <f>Deník!D330</f>
        <v>0</v>
      </c>
      <c r="FC330" s="63">
        <f>IF($FB330&lt;&gt;"",IF(AND($FB330&gt;=FC$2,$FB330&lt;=FC$3),Deník!$W330,""))</f>
        <v>0</v>
      </c>
      <c r="FD330" s="63" t="str">
        <f>IF($FB330&lt;&gt;"",IF(AND($FB330&gt;=FD$2,$FB330&lt;=FD$3),Deník!$W330,""))</f>
        <v/>
      </c>
      <c r="FE330" s="63" t="str">
        <f>IF($FB330&lt;&gt;"",IF(AND($FB330&gt;=FE$2,$FB330&lt;=FE$3),Deník!$W330,""))</f>
        <v/>
      </c>
      <c r="FF330" s="63" t="str">
        <f>IF($FB330&lt;&gt;"",IF(AND($FB330&gt;=FF$2,$FB330&lt;=FF$3),Deník!$W330,""))</f>
        <v/>
      </c>
      <c r="FG330" s="63" t="str">
        <f>IF($FB330&lt;&gt;"",IF(AND($FB330&gt;=FG$2,$FB330&lt;=FG$3),Deník!$W330,""))</f>
        <v/>
      </c>
      <c r="FH330" s="63" t="str">
        <f>IF($FB330&lt;&gt;"",IF(AND($FB330&gt;=FH$2,$FB330&lt;=FH$3),Deník!$W330,""))</f>
        <v/>
      </c>
      <c r="FI330" s="63" t="str">
        <f>IF($FB330&lt;&gt;"",IF(AND($FB330&gt;=FI$2,$FB330&lt;=FI$3),Deník!$W330,""))</f>
        <v/>
      </c>
      <c r="FJ330" s="63" t="str">
        <f>IF($FB330&lt;&gt;"",IF(AND($FB330&gt;=FJ$2,$FB330&lt;=FJ$3),Deník!$W330,""))</f>
        <v/>
      </c>
      <c r="FK330" s="63" t="str">
        <f>IF($FB330&lt;&gt;"",IF(AND($FB330&gt;=FK$2,$FB330&lt;=FK$3),Deník!$W330,""))</f>
        <v/>
      </c>
      <c r="FL330" s="63" t="str">
        <f>IF($FB330&lt;&gt;"",IF(AND($FB330&gt;=FL$2,$FB330&lt;=FL$3),Deník!$W330,""))</f>
        <v/>
      </c>
      <c r="FM330" s="63" t="str">
        <f>IF($FB330&lt;&gt;"",IF(AND($FB330&gt;=FM$2,$FB330&lt;=FM$3),Deník!$W330,""))</f>
        <v/>
      </c>
      <c r="FN330" s="13"/>
      <c r="FO330" s="20" t="str">
        <f>IF(Deník!$W330&gt;1,Deník!$W330,"")</f>
        <v/>
      </c>
      <c r="FP330" s="20" t="str">
        <f>IF(Deník!$W330&lt;0,Deník!$W330,"")</f>
        <v/>
      </c>
      <c r="FQ330" s="17"/>
      <c r="FS330" s="233"/>
      <c r="FT330" s="233" t="str">
        <f>IF(Deník!$W330&lt;&gt;"",IF(Deník!$Y330=Statistika!$F$78,Deník!$W330,""),"")</f>
        <v/>
      </c>
      <c r="FU330" s="233" t="str">
        <f>IF(Deník!$W330&lt;&gt;"",IF(Deník!$Y330=Statistika!$F$79,Deník!$W330,""),"")</f>
        <v/>
      </c>
      <c r="FV330" s="233" t="str">
        <f>IF(Deník!$W330&lt;&gt;"",IF(Deník!$Y330=Statistika!$F$80,Deník!$W330,""),"")</f>
        <v/>
      </c>
      <c r="FW330" s="233" t="str">
        <f>IF(Deník!$W330&lt;&gt;"",IF(Deník!$Y330=Statistika!$F$81,Deník!$W330,""),"")</f>
        <v/>
      </c>
      <c r="FX330" s="233" t="str">
        <f>IF(Deník!$W330&lt;&gt;"",IF(Deník!$Y330=Statistika!$F$82,Deník!$W330,""),"")</f>
        <v/>
      </c>
      <c r="FY330" s="233" t="str">
        <f>IF(Deník!$W330&lt;&gt;"",IF(Deník!$Y330=Statistika!$F$83,Deník!$W330,""),"")</f>
        <v/>
      </c>
      <c r="FZ330" s="233" t="str">
        <f>IF(Deník!$W330&lt;&gt;"",IF(Deník!$Y330=Statistika!$F$84,Deník!$W330,""),"")</f>
        <v/>
      </c>
      <c r="GA330" s="233" t="str">
        <f>IF(Deník!$W330&lt;&gt;"",IF(Deník!$Y330=Statistika!$F$85,Deník!$W330,""),"")</f>
        <v/>
      </c>
      <c r="GB330" s="233" t="str">
        <f>IF(Deník!$W330&lt;&gt;"",IF(Deník!$Y330=Statistika!$F$86,Deník!$W330,""),"")</f>
        <v/>
      </c>
      <c r="GC330" s="233" t="str">
        <f>IF(Deník!$W330&lt;&gt;"",IF(Deník!$Y330=Statistika!$F$87,Deník!$W330,""),"")</f>
        <v/>
      </c>
      <c r="GD330" s="233" t="str">
        <f>IF(Deník!$W330&lt;&gt;"",IF(Deník!$Y330=Statistika!$F$88,Deník!$W330,""),"")</f>
        <v/>
      </c>
      <c r="GE330" s="233" t="str">
        <f>IF(Deník!$W330&lt;&gt;"",IF(Deník!$Y330=Statistika!$F$89,Deník!$W330,""),"")</f>
        <v/>
      </c>
      <c r="GF330" s="233" t="str">
        <f>IF(Deník!$W330&lt;&gt;"",IF(Deník!$Y330=Statistika!$F$90,Deník!$W330,""),"")</f>
        <v/>
      </c>
      <c r="GG330" s="233" t="str">
        <f>IF(Deník!$W330&lt;&gt;"",IF(Deník!$Y330=Statistika!$F$91,Deník!$W330,""),"")</f>
        <v/>
      </c>
      <c r="GH330" s="233"/>
      <c r="GI330" s="233" t="str">
        <f>IF(Deník!$W330&lt;&gt;"",IF(Deník!$AB330=Statistika!$L$100,Deník!$W330,""),"")</f>
        <v/>
      </c>
      <c r="GJ330" s="233" t="str">
        <f>IF(Deník!$W330&lt;&gt;"",IF(Deník!$AB330=Statistika!$L$101,Deník!$W330,""),"")</f>
        <v/>
      </c>
      <c r="GK330" s="233" t="str">
        <f>IF(Deník!$W330&lt;&gt;"",IF(Deník!$AB330=Statistika!$L$102,Deník!$W330,""),"")</f>
        <v/>
      </c>
      <c r="GL330" s="233" t="str">
        <f>IF(Deník!$W330&lt;&gt;"",IF(Deník!$AB330=Statistika!$L$103,Deník!$W330,""),"")</f>
        <v/>
      </c>
      <c r="GM330" s="233" t="str">
        <f>IF(Deník!$W330&lt;&gt;"",IF(Deník!$AB330=Statistika!$L$104,Deník!$W330,""),"")</f>
        <v/>
      </c>
      <c r="GN330" s="233" t="str">
        <f>IF(Deník!$W330&lt;&gt;"",IF(Deník!$AB330=Statistika!$L$105,Deník!$W330,""),"")</f>
        <v/>
      </c>
      <c r="GO330" s="233" t="str">
        <f>IF(Deník!$W330&lt;&gt;"",IF(Deník!$AB330=Statistika!$L$106,Deník!$W330,""),"")</f>
        <v/>
      </c>
      <c r="GP330" s="233" t="str">
        <f>IF(Deník!$W330&lt;&gt;"",IF(Deník!$AB330=Statistika!$L$107,Deník!$W330,""),"")</f>
        <v/>
      </c>
      <c r="GQ330" s="233" t="str">
        <f>IF(Deník!$W330&lt;&gt;"",IF(Deník!$AB330=Statistika!$L$108,Deník!$W330,""),"")</f>
        <v/>
      </c>
      <c r="GS330" s="233" t="str">
        <f>IF(Deník!$W330&lt;0,IF(Deník!$AC330=Statistika!$F$117,Deník!$W330,""),"")</f>
        <v/>
      </c>
      <c r="GT330" s="233" t="str">
        <f>IF(Deník!$W330&lt;0,IF(Deník!$AC330=Statistika!$F$118,Deník!$W330,""),"")</f>
        <v/>
      </c>
      <c r="GU330" s="233" t="str">
        <f>IF(Deník!$W330&lt;0,IF(Deník!$AC330=Statistika!$F$119,Deník!$W330,""),"")</f>
        <v/>
      </c>
      <c r="GV330" s="233" t="str">
        <f>IF(Deník!$W330&lt;0,IF(Deník!$AC330=Statistika!$F$120,Deník!$W330,""),"")</f>
        <v/>
      </c>
      <c r="GW330" s="233" t="str">
        <f>IF(Deník!$W330&lt;0,IF(Deník!$AC330=Statistika!$F$121,Deník!$W330,""),"")</f>
        <v/>
      </c>
      <c r="GX330" s="233" t="str">
        <f>IF(Deník!$W330&lt;0,IF(Deník!$AC330=Statistika!$F$122,Deník!$W330,""),"")</f>
        <v/>
      </c>
      <c r="GY330" s="233" t="str">
        <f>IF(Deník!$W330&lt;0,IF(Deník!$AC330=Statistika!$F$123,Deník!$W330,""),"")</f>
        <v/>
      </c>
      <c r="GZ330" s="233" t="str">
        <f>IF(Deník!$W330&lt;0,IF(Deník!$AC330=Statistika!$F$124,Deník!$W330,""),"")</f>
        <v/>
      </c>
      <c r="HA330" s="233" t="str">
        <f>IF(Deník!$W330&lt;0,IF(Deník!$AC330=Statistika!$F$125,Deník!$W330,""),"")</f>
        <v/>
      </c>
      <c r="HC330" s="233" t="str">
        <f>IF(Deník!$W330&lt;0,IF(Deník!$AD330=Statistika!$F$133,Deník!$W330,""),"")</f>
        <v/>
      </c>
      <c r="HD330" s="233" t="str">
        <f>IF(Deník!$W330&lt;0,IF(Deník!$AD330=Statistika!$F$134,Deník!$W330,""),"")</f>
        <v/>
      </c>
      <c r="HE330" s="233" t="str">
        <f>IF(Deník!$W330&lt;0,IF(Deník!$AD330=Statistika!$F$135,Deník!$W330,""),"")</f>
        <v/>
      </c>
      <c r="HF330" s="233" t="str">
        <f>IF(Deník!$W330&lt;0,IF(Deník!$AD330=Statistika!$F$136,Deník!$W330,""),"")</f>
        <v/>
      </c>
      <c r="HG330" s="233" t="str">
        <f>IF(Deník!$W330&lt;0,IF(Deník!$AD330=Statistika!$F$137,Deník!$W330,""),"")</f>
        <v/>
      </c>
      <c r="ID330" s="8">
        <f>Tabulka4[[#This Row],[Sloupec3]]</f>
        <v>0</v>
      </c>
      <c r="IE330" s="17" t="str">
        <f>IF(AND([1]Deník!$C330&gt;='[1]Měsíční shrnutí'!$D$1,[1]Deník!$C330&lt;='[1]Měsíční shrnutí'!$F$1),[1]Deník!$X330,"")</f>
        <v/>
      </c>
    </row>
    <row r="331" spans="1:239">
      <c r="A331" s="8">
        <f>Deník!C332</f>
        <v>0</v>
      </c>
      <c r="B331" s="50" t="str">
        <f>Deník!R332</f>
        <v/>
      </c>
      <c r="C331" s="102" t="str">
        <f>IF(AND(Deník!R332&gt;1,Deník!R332&lt;&gt;""),1,"")</f>
        <v/>
      </c>
      <c r="D331" s="102" t="str">
        <f>IF(AND(Deník!R332&lt;=0,Deník!R332&lt;&gt;""),1,"")</f>
        <v/>
      </c>
      <c r="E331" s="103" t="str">
        <f>IF(AND(Deník!R332&gt;=0,Deník!R332&lt;=1),1,"")</f>
        <v/>
      </c>
      <c r="F331" s="79" t="str">
        <f>IF(Deník!R332&lt;&gt;"",Deník!R332+F330,"")</f>
        <v/>
      </c>
      <c r="G331" s="85"/>
      <c r="H331" s="54" t="str">
        <f>IF(MONTH(Deník!$C331)=H$2,IF(AND(Deník!$R331&gt;=0,Deník!$R331&lt;=1),"BE",Deník!$R331),"")</f>
        <v/>
      </c>
      <c r="I331" s="11" t="str">
        <f>IF(MONTH(Deník!$C331)=I$2,IF(AND(Deník!$R331&gt;=0,Deník!$R331&lt;=1),"BE",Deník!$R331),"")</f>
        <v/>
      </c>
      <c r="J331" s="11" t="str">
        <f>IF(MONTH(Deník!$C331)=J$2,IF(AND(Deník!$R331&gt;=0,Deník!$R331&lt;=1),"BE",Deník!$R331),"")</f>
        <v/>
      </c>
      <c r="K331" s="11" t="str">
        <f>IF(MONTH(Deník!$C331)=K$2,IF(AND(Deník!$R331&gt;=0,Deník!$R331&lt;=1),"BE",Deník!$R331),"")</f>
        <v/>
      </c>
      <c r="L331" s="11" t="str">
        <f>IF(MONTH(Deník!$C331)=L$2,IF(AND(Deník!$R331&gt;=0,Deník!$R331&lt;=1),"BE",Deník!$R331),"")</f>
        <v/>
      </c>
      <c r="M331" s="11" t="str">
        <f>IF(MONTH(Deník!$C331)=M$2,IF(AND(Deník!$R331&gt;=0,Deník!$R331&lt;=1),"BE",Deník!$R331),"")</f>
        <v/>
      </c>
      <c r="N331" s="11" t="str">
        <f>IF(MONTH(Deník!$C331)=N$2,IF(AND(Deník!$R331&gt;=0,Deník!$R331&lt;=1),"BE",Deník!$R331),"")</f>
        <v/>
      </c>
      <c r="O331" s="11" t="str">
        <f>IF(MONTH(Deník!$C331)=O$2,IF(AND(Deník!$R331&gt;=0,Deník!$R331&lt;=1),"BE",Deník!$R331),"")</f>
        <v/>
      </c>
      <c r="P331" s="11" t="str">
        <f>IF(MONTH(Deník!$C331)=P$2,IF(AND(Deník!$R331&gt;=0,Deník!$R331&lt;=1),"BE",Deník!$R331),"")</f>
        <v/>
      </c>
      <c r="Q331" s="11" t="str">
        <f>IF(MONTH(Deník!$C331)=Q$2,IF(AND(Deník!$R331&gt;=0,Deník!$R331&lt;=1),"BE",Deník!$R331),"")</f>
        <v/>
      </c>
      <c r="R331" s="11" t="str">
        <f>IF(MONTH(Deník!$C331)=R$2,IF(AND(Deník!$R331&gt;=0,Deník!$R331&lt;=1),"BE",Deník!$R331),"")</f>
        <v/>
      </c>
      <c r="S331" s="57" t="str">
        <f>IF(MONTH(Deník!$C331)=S$2,IF(AND(Deník!$R331&gt;=0,Deník!$R331&lt;=1),"BE",Deník!$R331),"")</f>
        <v/>
      </c>
      <c r="U331" s="12"/>
      <c r="V331" s="12"/>
      <c r="X331" s="600" t="str">
        <f>IF(Deník!$R331&lt;&gt;"",IF(Deník!$B331=Statistika!$F$63,IF(AND(Deník!$R331&gt;=0,Deník!$R331&lt;=1),"BE",Deník!$R331),""),"")</f>
        <v/>
      </c>
      <c r="Y331" s="13" t="str">
        <f>IF(Deník!$R331&lt;&gt;"",IF(Deník!$B331=Statistika!$F$64,IF(AND(Deník!$R331&gt;=0,Deník!$R331&lt;=1),"BE",Deník!$R331),""),"")</f>
        <v/>
      </c>
      <c r="Z331" s="13" t="str">
        <f>IF(Deník!$R331&lt;&gt;"",IF(Deník!$B331=Statistika!$F$65,IF(AND(Deník!$R331&gt;=0,Deník!$R331&lt;=1),"BE",Deník!$R331),""),"")</f>
        <v/>
      </c>
      <c r="AA331" s="13" t="str">
        <f>IF(Deník!$R331&lt;&gt;"",IF(Deník!$B331=Statistika!$F$66,IF(AND(Deník!$R331&gt;=0,Deník!$R331&lt;=1),"BE",Deník!$R331),""),"")</f>
        <v/>
      </c>
      <c r="AB331" s="13" t="str">
        <f>IF(Deník!$R331&lt;&gt;"",IF(Deník!$B331=Statistika!$F$67,IF(AND(Deník!$R331&gt;=0,Deník!$R331&lt;=1),"BE",Deník!$R331),""),"")</f>
        <v/>
      </c>
      <c r="AC331" s="13" t="str">
        <f>IF(Deník!$R331&lt;&gt;"",IF(Deník!$B331=Statistika!$F$68,IF(AND(Deník!$R331&gt;=0,Deník!$R331&lt;=1),"BE",Deník!$R331),""),"")</f>
        <v/>
      </c>
      <c r="AD331" s="13" t="str">
        <f>IF(Deník!$R331&lt;&gt;"",IF(Deník!$B331=Statistika!$F$69,IF(AND(Deník!$R331&gt;=0,Deník!$R331&lt;=1),"BE",Deník!$R331),""),"")</f>
        <v/>
      </c>
      <c r="AE331" s="601" t="str">
        <f>IF(Deník!$R331&lt;&gt;"",IF(Deník!$B331=Statistika!$F$70,IF(AND(Deník!$R331&gt;=0,Deník!$R331&lt;=1),"BE",Deník!$R331),""),"")</f>
        <v/>
      </c>
      <c r="AF331" s="90"/>
      <c r="AG331" s="63" t="str">
        <f>IF(Deník!$R331&lt;&gt;"",IF(Deník!$J331="L",IF(AND(Deník!$R331&gt;=0,Deník!$R331&lt;=1),"BE",Deník!$R331),""),"")</f>
        <v/>
      </c>
      <c r="AH331" s="13" t="str">
        <f>IF(Deník!$R331&lt;&gt;"",IF(Deník!$J331="S",IF(AND(Deník!$R331&gt;=0,Deník!$R331&lt;=1),"BE",Deník!$R331),""),"")</f>
        <v/>
      </c>
      <c r="AI331" s="95"/>
      <c r="AJ331" s="71" t="str">
        <f>IF(Deník!N332&lt;&gt;"",Deník!N332*-1,"")</f>
        <v/>
      </c>
      <c r="AK331" s="88"/>
      <c r="AL331" s="63" t="str">
        <f>IF(WEEKDAY(Deník!$C331,2)=1,IF(AND(Deník!$R331&gt;=0,Deník!$R331&lt;=1),"BE",Deník!$R331),"")</f>
        <v/>
      </c>
      <c r="AM331" s="13" t="str">
        <f>IF(WEEKDAY(Deník!$C331,2)=2,IF(AND(Deník!$R331&gt;=0,Deník!$R331&lt;=1),"BE",Deník!$R331),"")</f>
        <v/>
      </c>
      <c r="AN331" s="13" t="str">
        <f>IF(WEEKDAY(Deník!$C331,2)=3,IF(AND(Deník!$R331&gt;=0,Deník!$R331&lt;=1),"BE",Deník!$R331),"")</f>
        <v/>
      </c>
      <c r="AO331" s="13" t="str">
        <f>IF(WEEKDAY(Deník!$C331,2)=4,IF(AND(Deník!$R331&gt;=0,Deník!$R331&lt;=1),"BE",Deník!$R331),"")</f>
        <v/>
      </c>
      <c r="AP331" s="60" t="str">
        <f>IF(WEEKDAY(Deník!$C331,2)=5,IF(AND(Deník!$R331&gt;=0,Deník!$R331&lt;=1),"BE",Deník!$R331),"")</f>
        <v/>
      </c>
      <c r="AQ331" s="99"/>
      <c r="AR331" s="100">
        <f>Deník!D331</f>
        <v>0</v>
      </c>
      <c r="AS331" s="63" t="str">
        <f>IF(Deník!$D331&lt;&gt;"",IF(AND(Deník!$D331&gt;=AS$2,Deník!$D331&lt;=AS$3),IF(AND(Deník!$R331&gt;=0,Deník!$R331&lt;=1),"BE",Deník!$R331),""),"")</f>
        <v/>
      </c>
      <c r="AT331" s="63" t="str">
        <f>IF(Deník!$D331&lt;&gt;"",IF(AND(Deník!$D331&gt;=AT$2,Deník!$D331&lt;=AT$3),IF(AND(Deník!$R331&gt;=0,Deník!$R331&lt;=1),"BE",Deník!$R331),""),"")</f>
        <v/>
      </c>
      <c r="AU331" s="63" t="str">
        <f>IF(Deník!$D331&lt;&gt;"",IF(AND(Deník!$D331&gt;=AU$2,Deník!$D331&lt;=AU$3),IF(AND(Deník!$R331&gt;=0,Deník!$R331&lt;=1),"BE",Deník!$R331),""),"")</f>
        <v/>
      </c>
      <c r="AV331" s="63" t="str">
        <f>IF(Deník!$D331&lt;&gt;"",IF(AND(Deník!$D331&gt;=AV$2,Deník!$D331&lt;=AV$3),IF(AND(Deník!$R331&gt;=0,Deník!$R331&lt;=1),"BE",Deník!$R331),""),"")</f>
        <v/>
      </c>
      <c r="AW331" s="63" t="str">
        <f>IF(Deník!$D331&lt;&gt;"",IF(AND(Deník!$D331&gt;=AW$2,Deník!$D331&lt;=AW$3),IF(AND(Deník!$R331&gt;=0,Deník!$R331&lt;=1),"BE",Deník!$R331),""),"")</f>
        <v/>
      </c>
      <c r="AX331" s="63" t="str">
        <f>IF(Deník!$D331&lt;&gt;"",IF(AND(Deník!$D331&gt;=AX$2,Deník!$D331&lt;=AX$3),IF(AND(Deník!$R331&gt;=0,Deník!$R331&lt;=1),"BE",Deník!$R331),""),"")</f>
        <v/>
      </c>
      <c r="AY331" s="63" t="str">
        <f>IF(Deník!$D331&lt;&gt;"",IF(AND(Deník!$D331&gt;=AY$2,Deník!$D331&lt;=AY$3),IF(AND(Deník!$R331&gt;=0,Deník!$R331&lt;=1),"BE",Deník!$R331),""),"")</f>
        <v/>
      </c>
      <c r="AZ331" s="63" t="str">
        <f>IF(Deník!$D331&lt;&gt;"",IF(AND(Deník!$D331&gt;=AZ$2,Deník!$D331&lt;=AZ$3),IF(AND(Deník!$R331&gt;=0,Deník!$R331&lt;=1),"BE",Deník!$R331),""),"")</f>
        <v/>
      </c>
      <c r="BA331" s="63" t="str">
        <f>IF(Deník!$D331&lt;&gt;"",IF(AND(Deník!$D331&gt;=BA$2,Deník!$D331&lt;=BA$3),IF(AND(Deník!$R331&gt;=0,Deník!$R331&lt;=1),"BE",Deník!$R331),""),"")</f>
        <v/>
      </c>
      <c r="BB331" s="63" t="str">
        <f>IF(Deník!$D331&lt;&gt;"",IF(AND(Deník!$D331&gt;=BB$2,Deník!$D331&lt;=BB$3),IF(AND(Deník!$R331&gt;=0,Deník!$R331&lt;=1),"BE",Deník!$R331),""),"")</f>
        <v/>
      </c>
      <c r="BC331" s="71" t="str">
        <f>IF(Deník!$D331&lt;&gt;"",IF(AND(Deník!$D331&gt;=BC$2,Deník!$D331&lt;=BC$3),IF(AND(Deník!$R331&gt;=0,Deník!$R331&lt;=1),"BE",Deník!$R331),""),"")</f>
        <v/>
      </c>
      <c r="BD331" s="20" t="str">
        <f>IF(Deník!$J332="S",(Deník!$M332-Deník!$K332),IF(Deník!$J332="L",(Deník!$K332-Deník!$M332),""))</f>
        <v/>
      </c>
      <c r="BE331" s="20" t="str">
        <f>IF(Deník!$J332="S",(Deník!$K332-Deník!$O332),IF(Deník!$J332="L",(Deník!$O332-Deník!$K332),""))</f>
        <v/>
      </c>
      <c r="BF331" s="20" t="str">
        <f>IF(Deník!$J332="S",(Deník!$K332-Deník!$L332),IF(Deník!$J332="L",(Deník!$L332-Deník!$K332),""))</f>
        <v/>
      </c>
      <c r="BG331" s="20" t="str">
        <f>IF(Deník!$J332="S",(Deník!$K332-Deník!$S332),IF(Deník!$J332="L",(Deník!$S332-Deník!$K332),""))</f>
        <v/>
      </c>
      <c r="BH331" s="20" t="str">
        <f>IF(Deník!$J332="S",(Deník!$K332-Deník!$U332),IF(Deník!$J332="L",(Deník!$U332-Deník!$K332),""))</f>
        <v/>
      </c>
      <c r="BI331" s="20" t="str">
        <f>IF(Deník!$R331&gt;1,Deník!$R331,"")</f>
        <v/>
      </c>
      <c r="BJ331" s="20" t="str">
        <f>IF(Deník!$R331&lt;0,Deník!$R331,"")</f>
        <v/>
      </c>
      <c r="BK331" s="17"/>
      <c r="BM331" s="233" t="str">
        <f>IF(Deník!$R331&lt;&gt;"",IF(Deník!$Y331=Statistika!$F$78,IF(AND(Deník!$R331&gt;=0,Deník!$R331&lt;=1),"BE",Deník!$R331),""),"")</f>
        <v/>
      </c>
      <c r="BN331" s="233" t="str">
        <f>IF(Deník!$R331&lt;&gt;"",IF(Deník!$Y331=Statistika!$F$79,IF(AND(Deník!$R331&gt;=0,Deník!$R331&lt;=1),"BE",Deník!$R331),""),"")</f>
        <v/>
      </c>
      <c r="BO331" s="233" t="str">
        <f>IF(Deník!$R331&lt;&gt;"",IF(Deník!$Y331=Statistika!$F$80,IF(AND(Deník!$R331&gt;=0,Deník!$R331&lt;=1),"BE",Deník!$R331),""),"")</f>
        <v/>
      </c>
      <c r="BP331" s="233" t="str">
        <f>IF(Deník!$R331&lt;&gt;"",IF(Deník!$Y331=Statistika!$F$81,IF(AND(Deník!$R331&gt;=0,Deník!$R331&lt;=1),"BE",Deník!$R331),""),"")</f>
        <v/>
      </c>
      <c r="BQ331" s="233" t="str">
        <f>IF(Deník!$R331&lt;&gt;"",IF(Deník!$Y331=Statistika!$F$82,IF(AND(Deník!$R331&gt;=0,Deník!$R331&lt;=1),"BE",Deník!$R331),""),"")</f>
        <v/>
      </c>
      <c r="BR331" s="233" t="str">
        <f>IF(Deník!$R331&lt;&gt;"",IF(Deník!$Y331=Statistika!$F$83,IF(AND(Deník!$R331&gt;=0,Deník!$R331&lt;=1),"BE",Deník!$R331),""),"")</f>
        <v/>
      </c>
      <c r="BS331" s="233" t="str">
        <f>IF(Deník!$R331&lt;&gt;"",IF(Deník!$Y331=Statistika!$F$84,IF(AND(Deník!$R331&gt;=0,Deník!$R331&lt;=1),"BE",Deník!$R331),""),"")</f>
        <v/>
      </c>
      <c r="BT331" s="233" t="str">
        <f>IF(Deník!$R331&lt;&gt;"",IF(Deník!$Y331=Statistika!$F$85,IF(AND(Deník!$R331&gt;=0,Deník!$R331&lt;=1),"BE",Deník!$R331),""),"")</f>
        <v/>
      </c>
      <c r="BU331" s="233" t="str">
        <f>IF(Deník!$R331&lt;&gt;"",IF(Deník!$Y331=Statistika!$F$86,IF(AND(Deník!$R331&gt;=0,Deník!$R331&lt;=1),"BE",Deník!$R331),""),"")</f>
        <v/>
      </c>
      <c r="BV331" s="233" t="str">
        <f>IF(Deník!$R331&lt;&gt;"",IF(Deník!$Y331=Statistika!$F$87,IF(AND(Deník!$R331&gt;=0,Deník!$R331&lt;=1),"BE",Deník!$R331),""),"")</f>
        <v/>
      </c>
      <c r="BW331" s="233" t="str">
        <f>IF(Deník!$R331&lt;&gt;"",IF(Deník!$Y331=Statistika!$F$88,IF(AND(Deník!$R331&gt;=0,Deník!$R331&lt;=1),"BE",Deník!$R331),""),"")</f>
        <v/>
      </c>
      <c r="BX331" s="233" t="str">
        <f>IF(Deník!$R331&lt;&gt;"",IF(Deník!$Y331=Statistika!$F$89,IF(AND(Deník!$R331&gt;=0,Deník!$R331&lt;=1),"BE",Deník!$R331),""),"")</f>
        <v/>
      </c>
      <c r="BY331" s="233" t="str">
        <f>IF(Deník!$R331&lt;&gt;"",IF(Deník!$Y331=Statistika!$F$90,IF(AND(Deník!$R331&gt;=0,Deník!$R331&lt;=1),"BE",Deník!$R331),""),"")</f>
        <v/>
      </c>
      <c r="BZ331" s="233" t="str">
        <f>IF(Deník!$R331&lt;&gt;"",IF(Deník!$Y331=Statistika!$F$91,IF(AND(Deník!$R331&gt;=0,Deník!$R331&lt;=1),"BE",Deník!$R331),""),"")</f>
        <v/>
      </c>
      <c r="CA331" s="233"/>
      <c r="CB331" s="233" t="str">
        <f>IF(Deník!$R331&lt;&gt;"",IF(Deník!$AB331="SL",IF(AND(Deník!$R331&gt;=0,Deník!$R331&lt;=1),"BE",Deník!$R331),""),"")</f>
        <v/>
      </c>
      <c r="CC331" s="233" t="str">
        <f>IF(Deník!$R331&lt;&gt;"",IF(Deník!$AB331="BE10",IF(AND(Deník!$R331&gt;=0,Deník!$R331&lt;=1),"BE",Deník!$R331),""),"")</f>
        <v/>
      </c>
      <c r="CD331" s="233" t="str">
        <f>IF(Deník!$R331&lt;&gt;"",IF(Deník!$AB331="BE15",IF(AND(Deník!$R331&gt;=0,Deník!$R331&lt;=1),"BE",Deník!$R331),""),"")</f>
        <v/>
      </c>
      <c r="CE331" s="233" t="str">
        <f>IF(Deník!$R331&lt;&gt;"",IF(Deník!$AB331="BE20",IF(AND(Deník!$R331&gt;=0,Deník!$R331&lt;=1),"BE",Deník!$R331),""),"")</f>
        <v/>
      </c>
      <c r="CF331" s="233" t="str">
        <f>IF(Deník!$R331&lt;&gt;"",IF(Deník!$AB331="TP1",IF(AND(Deník!$R331&gt;=0,Deník!$R331&lt;=1),"BE",Deník!$R331),""),"")</f>
        <v/>
      </c>
      <c r="CG331" s="233" t="str">
        <f>IF(Deník!$R331&lt;&gt;"",IF(Deník!$AB331="TP2",IF(AND(Deník!$R331&gt;=0,Deník!$R331&lt;=1),"BE",Deník!$R331),""),"")</f>
        <v/>
      </c>
      <c r="CH331" s="233" t="str">
        <f>IF(Deník!$R331&lt;&gt;"",IF(Deník!$AB331="TP3",IF(AND(Deník!$R331&gt;=0,Deník!$R331&lt;=1),"BE",Deník!$R331),""),"")</f>
        <v/>
      </c>
      <c r="CI331" s="233" t="str">
        <f>IF(Deník!$R331&lt;&gt;"",IF(Deník!$AB331="Trailing SL",IF(AND(Deník!$R331&gt;=0,Deník!$R331&lt;=1),"BE",Deník!$R331),""),"")</f>
        <v/>
      </c>
      <c r="CJ331" s="233" t="str">
        <f>IF(Deník!$R331&lt;&gt;"",IF(Deník!$AB331="Manual",IF(AND(Deník!$R331&gt;=0,Deník!$R331&lt;=1),"BE",Deník!$R331),""),"")</f>
        <v/>
      </c>
      <c r="CK331" s="233"/>
      <c r="CL331" s="233" t="str">
        <f>IF(Deník!$R331&lt;0,IF(Deník!$AC331=Statistika!$F$117,Deník!$R331,""),"")</f>
        <v/>
      </c>
      <c r="CM331" s="233" t="str">
        <f>IF(Deník!$R331&lt;0,IF(Deník!$AC331=Statistika!$F$118,Deník!$R331,""),"")</f>
        <v/>
      </c>
      <c r="CN331" s="233" t="str">
        <f>IF(Deník!$R331&lt;0,IF(Deník!$AC331=Statistika!$F$119,Deník!$R331,""),"")</f>
        <v/>
      </c>
      <c r="CO331" s="233" t="str">
        <f>IF(Deník!$R331&lt;0,IF(Deník!$AC331=Statistika!$F$120,Deník!$R331,""),"")</f>
        <v/>
      </c>
      <c r="CP331" s="233" t="str">
        <f>IF(Deník!$R331&lt;0,IF(Deník!$AC331=Statistika!$F$121,Deník!$R331,""),"")</f>
        <v/>
      </c>
      <c r="CQ331" s="233" t="str">
        <f>IF(Deník!$R331&lt;0,IF(Deník!$AC331=Statistika!$F$122,Deník!$R331,""),"")</f>
        <v/>
      </c>
      <c r="CR331" s="233" t="str">
        <f>IF(Deník!$R331&lt;0,IF(Deník!$AC331=Statistika!$F$123,Deník!$R331,""),"")</f>
        <v/>
      </c>
      <c r="CS331" s="233" t="str">
        <f>IF(Deník!$R331&lt;0,IF(Deník!$AC331=Statistika!$F$124,Deník!$R331,""),"")</f>
        <v/>
      </c>
      <c r="CT331" s="233" t="str">
        <f>IF(Deník!$R331&lt;0,IF(Deník!$AC331=Statistika!$F$125,Deník!$R331,""),"")</f>
        <v/>
      </c>
      <c r="CU331" s="233"/>
      <c r="CV331" s="233" t="str">
        <f>IF(Deník!$R331&lt;0,IF(Deník!$AD331=$CV$2,Deník!$R331,""),"")</f>
        <v/>
      </c>
      <c r="CW331" s="233" t="str">
        <f>IF(Deník!$R331&lt;0,IF(Deník!$AD331=$CW$2,Deník!$R331,""),"")</f>
        <v/>
      </c>
      <c r="CX331" s="233" t="str">
        <f>IF(Deník!$R331&lt;0,IF(Deník!$AD331=$CX$2,Deník!$R331,""),"")</f>
        <v/>
      </c>
      <c r="CY331" s="233" t="str">
        <f>IF(Deník!$R331&lt;0,IF(Deník!$AD331=$CY$2,Deník!$R331,""),"")</f>
        <v/>
      </c>
      <c r="CZ331" s="233" t="str">
        <f>IF(Deník!$R331&lt;0,IF(Deník!$AD331=$CZ$2,Deník!$R331,""),"")</f>
        <v/>
      </c>
      <c r="DL331" s="221">
        <f t="shared" si="16"/>
        <v>93847.029999999984</v>
      </c>
      <c r="DM331" s="220">
        <f t="shared" si="15"/>
        <v>-6.1529700000000132E-2</v>
      </c>
      <c r="DO331" s="50">
        <f>Deník!W332</f>
        <v>0</v>
      </c>
      <c r="DP331" s="102" t="str">
        <f>IF(AND(Deník!W332&gt;0),1,"")</f>
        <v/>
      </c>
      <c r="DQ331" s="102">
        <f>IF(AND(Deník!W332&lt;=0),1,"")</f>
        <v>1</v>
      </c>
      <c r="DR331" s="227"/>
      <c r="DS331" s="228"/>
      <c r="DT331" s="85"/>
      <c r="DU331" s="54">
        <f>IF(MONTH(Deník!$C331)=DU$2,Deník!$W331,"")</f>
        <v>0</v>
      </c>
      <c r="DV331" s="222" t="str">
        <f>IF(MONTH(Deník!$C331)=DV$2,Deník!$W331,"")</f>
        <v/>
      </c>
      <c r="DW331" s="222" t="str">
        <f>IF(MONTH(Deník!$C331)=DW$2,Deník!$W331,"")</f>
        <v/>
      </c>
      <c r="DX331" s="222" t="str">
        <f>IF(MONTH(Deník!$C331)=DX$2,Deník!$W331,"")</f>
        <v/>
      </c>
      <c r="DY331" s="222" t="str">
        <f>IF(MONTH(Deník!$C331)=DY$2,Deník!$W331,"")</f>
        <v/>
      </c>
      <c r="DZ331" s="222" t="str">
        <f>IF(MONTH(Deník!$C331)=DZ$2,Deník!$W331,"")</f>
        <v/>
      </c>
      <c r="EA331" s="222" t="str">
        <f>IF(MONTH(Deník!$C331)=EA$2,Deník!$W331,"")</f>
        <v/>
      </c>
      <c r="EB331" s="222" t="str">
        <f>IF(MONTH(Deník!$C331)=EB$2,Deník!$W331,"")</f>
        <v/>
      </c>
      <c r="EC331" s="222" t="str">
        <f>IF(MONTH(Deník!$C331)=EC$2,Deník!$W331,"")</f>
        <v/>
      </c>
      <c r="ED331" s="222" t="str">
        <f>IF(MONTH(Deník!$C331)=ED$2,Deník!$W331,"")</f>
        <v/>
      </c>
      <c r="EE331" s="222" t="str">
        <f>IF(MONTH(Deník!$C331)=EE$2,Deník!$W331,"")</f>
        <v/>
      </c>
      <c r="EF331" s="222" t="str">
        <f>IF(MONTH(Deník!$C331)=EF$2,Deník!$W331,"")</f>
        <v/>
      </c>
      <c r="EI331" s="600" t="str">
        <f>IF(Deník!$W331&lt;&gt;"",IF(Deník!$B331=Statistika!$F$63,Deník!$W331,""),"")</f>
        <v/>
      </c>
      <c r="EJ331" s="13" t="str">
        <f>IF(Deník!$W331&lt;&gt;"",IF(Deník!$B331=Statistika!$F$64,Deník!$W331,""),"")</f>
        <v/>
      </c>
      <c r="EK331" s="13" t="str">
        <f>IF(Deník!$W331&lt;&gt;"",IF(Deník!$B331=Statistika!$F$65,Deník!$W331,""),"")</f>
        <v/>
      </c>
      <c r="EL331" s="13" t="str">
        <f>IF(Deník!$W331&lt;&gt;"",IF(Deník!$B331=Statistika!$F$66,Deník!$W331,""),"")</f>
        <v/>
      </c>
      <c r="EM331" s="13" t="str">
        <f>IF(Deník!$W331&lt;&gt;"",IF(Deník!$B331=Statistika!$F$67,Deník!$W331,""),"")</f>
        <v/>
      </c>
      <c r="EN331" s="13" t="str">
        <f>IF(Deník!$W331&lt;&gt;"",IF(Deník!$B331=Statistika!$F$68,Deník!$W331,""),"")</f>
        <v/>
      </c>
      <c r="EO331" s="13" t="str">
        <f>IF(Deník!$W331&lt;&gt;"",IF(Deník!$B331=Statistika!$F$69,Deník!$W331,""),"")</f>
        <v/>
      </c>
      <c r="EP331" s="601" t="str">
        <f>IF(Deník!$W331&lt;&gt;"",IF(Deník!$B331=Statistika!$F$70,Deník!$W331,""),"")</f>
        <v/>
      </c>
      <c r="EQ331" s="90"/>
      <c r="ER331" s="63" t="str">
        <f>IF(Deník!$W331&lt;&gt;"",IF(Deník!$J331="L",Deník!$W331,""),"")</f>
        <v/>
      </c>
      <c r="ES331" s="13" t="str">
        <f>IF(Deník!$W331&lt;&gt;"",IF(Deník!$J331="S",Deník!$W331,""),"")</f>
        <v/>
      </c>
      <c r="ET331" s="95"/>
      <c r="EU331" s="88"/>
      <c r="EV331" s="63" t="str">
        <f>IF(WEEKDAY(Deník!$C331,2)=1,Deník!$W331,"")</f>
        <v/>
      </c>
      <c r="EW331" s="13" t="str">
        <f>IF(WEEKDAY(Deník!$C331,2)=2,Deník!$W331,"")</f>
        <v/>
      </c>
      <c r="EX331" s="13" t="str">
        <f>IF(WEEKDAY(Deník!$C331,2)=3,Deník!$W331,"")</f>
        <v/>
      </c>
      <c r="EY331" s="13" t="str">
        <f>IF(WEEKDAY(Deník!$C331,2)=4,Deník!$W331,"")</f>
        <v/>
      </c>
      <c r="EZ331" s="60" t="str">
        <f>IF(WEEKDAY(Deník!$C331,2)=5,Deník!$W331,"")</f>
        <v/>
      </c>
      <c r="FA331" s="99"/>
      <c r="FB331" s="100">
        <f>Deník!D331</f>
        <v>0</v>
      </c>
      <c r="FC331" s="63">
        <f>IF($FB331&lt;&gt;"",IF(AND($FB331&gt;=FC$2,$FB331&lt;=FC$3),Deník!$W331,""))</f>
        <v>0</v>
      </c>
      <c r="FD331" s="63" t="str">
        <f>IF($FB331&lt;&gt;"",IF(AND($FB331&gt;=FD$2,$FB331&lt;=FD$3),Deník!$W331,""))</f>
        <v/>
      </c>
      <c r="FE331" s="63" t="str">
        <f>IF($FB331&lt;&gt;"",IF(AND($FB331&gt;=FE$2,$FB331&lt;=FE$3),Deník!$W331,""))</f>
        <v/>
      </c>
      <c r="FF331" s="63" t="str">
        <f>IF($FB331&lt;&gt;"",IF(AND($FB331&gt;=FF$2,$FB331&lt;=FF$3),Deník!$W331,""))</f>
        <v/>
      </c>
      <c r="FG331" s="63" t="str">
        <f>IF($FB331&lt;&gt;"",IF(AND($FB331&gt;=FG$2,$FB331&lt;=FG$3),Deník!$W331,""))</f>
        <v/>
      </c>
      <c r="FH331" s="63" t="str">
        <f>IF($FB331&lt;&gt;"",IF(AND($FB331&gt;=FH$2,$FB331&lt;=FH$3),Deník!$W331,""))</f>
        <v/>
      </c>
      <c r="FI331" s="63" t="str">
        <f>IF($FB331&lt;&gt;"",IF(AND($FB331&gt;=FI$2,$FB331&lt;=FI$3),Deník!$W331,""))</f>
        <v/>
      </c>
      <c r="FJ331" s="63" t="str">
        <f>IF($FB331&lt;&gt;"",IF(AND($FB331&gt;=FJ$2,$FB331&lt;=FJ$3),Deník!$W331,""))</f>
        <v/>
      </c>
      <c r="FK331" s="63" t="str">
        <f>IF($FB331&lt;&gt;"",IF(AND($FB331&gt;=FK$2,$FB331&lt;=FK$3),Deník!$W331,""))</f>
        <v/>
      </c>
      <c r="FL331" s="63" t="str">
        <f>IF($FB331&lt;&gt;"",IF(AND($FB331&gt;=FL$2,$FB331&lt;=FL$3),Deník!$W331,""))</f>
        <v/>
      </c>
      <c r="FM331" s="63" t="str">
        <f>IF($FB331&lt;&gt;"",IF(AND($FB331&gt;=FM$2,$FB331&lt;=FM$3),Deník!$W331,""))</f>
        <v/>
      </c>
      <c r="FN331" s="13"/>
      <c r="FO331" s="20" t="str">
        <f>IF(Deník!$W331&gt;1,Deník!$W331,"")</f>
        <v/>
      </c>
      <c r="FP331" s="20" t="str">
        <f>IF(Deník!$W331&lt;0,Deník!$W331,"")</f>
        <v/>
      </c>
      <c r="FQ331" s="17"/>
      <c r="FS331" s="233"/>
      <c r="FT331" s="233" t="str">
        <f>IF(Deník!$W331&lt;&gt;"",IF(Deník!$Y331=Statistika!$F$78,Deník!$W331,""),"")</f>
        <v/>
      </c>
      <c r="FU331" s="233" t="str">
        <f>IF(Deník!$W331&lt;&gt;"",IF(Deník!$Y331=Statistika!$F$79,Deník!$W331,""),"")</f>
        <v/>
      </c>
      <c r="FV331" s="233" t="str">
        <f>IF(Deník!$W331&lt;&gt;"",IF(Deník!$Y331=Statistika!$F$80,Deník!$W331,""),"")</f>
        <v/>
      </c>
      <c r="FW331" s="233" t="str">
        <f>IF(Deník!$W331&lt;&gt;"",IF(Deník!$Y331=Statistika!$F$81,Deník!$W331,""),"")</f>
        <v/>
      </c>
      <c r="FX331" s="233" t="str">
        <f>IF(Deník!$W331&lt;&gt;"",IF(Deník!$Y331=Statistika!$F$82,Deník!$W331,""),"")</f>
        <v/>
      </c>
      <c r="FY331" s="233" t="str">
        <f>IF(Deník!$W331&lt;&gt;"",IF(Deník!$Y331=Statistika!$F$83,Deník!$W331,""),"")</f>
        <v/>
      </c>
      <c r="FZ331" s="233" t="str">
        <f>IF(Deník!$W331&lt;&gt;"",IF(Deník!$Y331=Statistika!$F$84,Deník!$W331,""),"")</f>
        <v/>
      </c>
      <c r="GA331" s="233" t="str">
        <f>IF(Deník!$W331&lt;&gt;"",IF(Deník!$Y331=Statistika!$F$85,Deník!$W331,""),"")</f>
        <v/>
      </c>
      <c r="GB331" s="233" t="str">
        <f>IF(Deník!$W331&lt;&gt;"",IF(Deník!$Y331=Statistika!$F$86,Deník!$W331,""),"")</f>
        <v/>
      </c>
      <c r="GC331" s="233" t="str">
        <f>IF(Deník!$W331&lt;&gt;"",IF(Deník!$Y331=Statistika!$F$87,Deník!$W331,""),"")</f>
        <v/>
      </c>
      <c r="GD331" s="233" t="str">
        <f>IF(Deník!$W331&lt;&gt;"",IF(Deník!$Y331=Statistika!$F$88,Deník!$W331,""),"")</f>
        <v/>
      </c>
      <c r="GE331" s="233" t="str">
        <f>IF(Deník!$W331&lt;&gt;"",IF(Deník!$Y331=Statistika!$F$89,Deník!$W331,""),"")</f>
        <v/>
      </c>
      <c r="GF331" s="233" t="str">
        <f>IF(Deník!$W331&lt;&gt;"",IF(Deník!$Y331=Statistika!$F$90,Deník!$W331,""),"")</f>
        <v/>
      </c>
      <c r="GG331" s="233" t="str">
        <f>IF(Deník!$W331&lt;&gt;"",IF(Deník!$Y331=Statistika!$F$91,Deník!$W331,""),"")</f>
        <v/>
      </c>
      <c r="GH331" s="233"/>
      <c r="GI331" s="233" t="str">
        <f>IF(Deník!$W331&lt;&gt;"",IF(Deník!$AB331=Statistika!$L$100,Deník!$W331,""),"")</f>
        <v/>
      </c>
      <c r="GJ331" s="233" t="str">
        <f>IF(Deník!$W331&lt;&gt;"",IF(Deník!$AB331=Statistika!$L$101,Deník!$W331,""),"")</f>
        <v/>
      </c>
      <c r="GK331" s="233" t="str">
        <f>IF(Deník!$W331&lt;&gt;"",IF(Deník!$AB331=Statistika!$L$102,Deník!$W331,""),"")</f>
        <v/>
      </c>
      <c r="GL331" s="233" t="str">
        <f>IF(Deník!$W331&lt;&gt;"",IF(Deník!$AB331=Statistika!$L$103,Deník!$W331,""),"")</f>
        <v/>
      </c>
      <c r="GM331" s="233" t="str">
        <f>IF(Deník!$W331&lt;&gt;"",IF(Deník!$AB331=Statistika!$L$104,Deník!$W331,""),"")</f>
        <v/>
      </c>
      <c r="GN331" s="233" t="str">
        <f>IF(Deník!$W331&lt;&gt;"",IF(Deník!$AB331=Statistika!$L$105,Deník!$W331,""),"")</f>
        <v/>
      </c>
      <c r="GO331" s="233" t="str">
        <f>IF(Deník!$W331&lt;&gt;"",IF(Deník!$AB331=Statistika!$L$106,Deník!$W331,""),"")</f>
        <v/>
      </c>
      <c r="GP331" s="233" t="str">
        <f>IF(Deník!$W331&lt;&gt;"",IF(Deník!$AB331=Statistika!$L$107,Deník!$W331,""),"")</f>
        <v/>
      </c>
      <c r="GQ331" s="233" t="str">
        <f>IF(Deník!$W331&lt;&gt;"",IF(Deník!$AB331=Statistika!$L$108,Deník!$W331,""),"")</f>
        <v/>
      </c>
      <c r="GS331" s="233" t="str">
        <f>IF(Deník!$W331&lt;0,IF(Deník!$AC331=Statistika!$F$117,Deník!$W331,""),"")</f>
        <v/>
      </c>
      <c r="GT331" s="233" t="str">
        <f>IF(Deník!$W331&lt;0,IF(Deník!$AC331=Statistika!$F$118,Deník!$W331,""),"")</f>
        <v/>
      </c>
      <c r="GU331" s="233" t="str">
        <f>IF(Deník!$W331&lt;0,IF(Deník!$AC331=Statistika!$F$119,Deník!$W331,""),"")</f>
        <v/>
      </c>
      <c r="GV331" s="233" t="str">
        <f>IF(Deník!$W331&lt;0,IF(Deník!$AC331=Statistika!$F$120,Deník!$W331,""),"")</f>
        <v/>
      </c>
      <c r="GW331" s="233" t="str">
        <f>IF(Deník!$W331&lt;0,IF(Deník!$AC331=Statistika!$F$121,Deník!$W331,""),"")</f>
        <v/>
      </c>
      <c r="GX331" s="233" t="str">
        <f>IF(Deník!$W331&lt;0,IF(Deník!$AC331=Statistika!$F$122,Deník!$W331,""),"")</f>
        <v/>
      </c>
      <c r="GY331" s="233" t="str">
        <f>IF(Deník!$W331&lt;0,IF(Deník!$AC331=Statistika!$F$123,Deník!$W331,""),"")</f>
        <v/>
      </c>
      <c r="GZ331" s="233" t="str">
        <f>IF(Deník!$W331&lt;0,IF(Deník!$AC331=Statistika!$F$124,Deník!$W331,""),"")</f>
        <v/>
      </c>
      <c r="HA331" s="233" t="str">
        <f>IF(Deník!$W331&lt;0,IF(Deník!$AC331=Statistika!$F$125,Deník!$W331,""),"")</f>
        <v/>
      </c>
      <c r="HC331" s="233" t="str">
        <f>IF(Deník!$W331&lt;0,IF(Deník!$AD331=Statistika!$F$133,Deník!$W331,""),"")</f>
        <v/>
      </c>
      <c r="HD331" s="233" t="str">
        <f>IF(Deník!$W331&lt;0,IF(Deník!$AD331=Statistika!$F$134,Deník!$W331,""),"")</f>
        <v/>
      </c>
      <c r="HE331" s="233" t="str">
        <f>IF(Deník!$W331&lt;0,IF(Deník!$AD331=Statistika!$F$135,Deník!$W331,""),"")</f>
        <v/>
      </c>
      <c r="HF331" s="233" t="str">
        <f>IF(Deník!$W331&lt;0,IF(Deník!$AD331=Statistika!$F$136,Deník!$W331,""),"")</f>
        <v/>
      </c>
      <c r="HG331" s="233" t="str">
        <f>IF(Deník!$W331&lt;0,IF(Deník!$AD331=Statistika!$F$137,Deník!$W331,""),"")</f>
        <v/>
      </c>
      <c r="ID331" s="8">
        <f>Tabulka4[[#This Row],[Sloupec3]]</f>
        <v>0</v>
      </c>
      <c r="IE331" s="17" t="str">
        <f>IF(AND([1]Deník!$C331&gt;='[1]Měsíční shrnutí'!$D$1,[1]Deník!$C331&lt;='[1]Měsíční shrnutí'!$F$1),[1]Deník!$X331,"")</f>
        <v/>
      </c>
    </row>
    <row r="332" spans="1:239">
      <c r="A332" s="8">
        <f>Deník!C333</f>
        <v>0</v>
      </c>
      <c r="B332" s="50" t="str">
        <f>Deník!R333</f>
        <v/>
      </c>
      <c r="C332" s="102" t="str">
        <f>IF(AND(Deník!R333&gt;1,Deník!R333&lt;&gt;""),1,"")</f>
        <v/>
      </c>
      <c r="D332" s="102" t="str">
        <f>IF(AND(Deník!R333&lt;=0,Deník!R333&lt;&gt;""),1,"")</f>
        <v/>
      </c>
      <c r="E332" s="103" t="str">
        <f>IF(AND(Deník!R333&gt;=0,Deník!R333&lt;=1),1,"")</f>
        <v/>
      </c>
      <c r="F332" s="79" t="str">
        <f>IF(Deník!R333&lt;&gt;"",Deník!R333+F331,"")</f>
        <v/>
      </c>
      <c r="G332" s="85"/>
      <c r="H332" s="54" t="str">
        <f>IF(MONTH(Deník!$C332)=H$2,IF(AND(Deník!$R332&gt;=0,Deník!$R332&lt;=1),"BE",Deník!$R332),"")</f>
        <v/>
      </c>
      <c r="I332" s="11" t="str">
        <f>IF(MONTH(Deník!$C332)=I$2,IF(AND(Deník!$R332&gt;=0,Deník!$R332&lt;=1),"BE",Deník!$R332),"")</f>
        <v/>
      </c>
      <c r="J332" s="11" t="str">
        <f>IF(MONTH(Deník!$C332)=J$2,IF(AND(Deník!$R332&gt;=0,Deník!$R332&lt;=1),"BE",Deník!$R332),"")</f>
        <v/>
      </c>
      <c r="K332" s="11" t="str">
        <f>IF(MONTH(Deník!$C332)=K$2,IF(AND(Deník!$R332&gt;=0,Deník!$R332&lt;=1),"BE",Deník!$R332),"")</f>
        <v/>
      </c>
      <c r="L332" s="11" t="str">
        <f>IF(MONTH(Deník!$C332)=L$2,IF(AND(Deník!$R332&gt;=0,Deník!$R332&lt;=1),"BE",Deník!$R332),"")</f>
        <v/>
      </c>
      <c r="M332" s="11" t="str">
        <f>IF(MONTH(Deník!$C332)=M$2,IF(AND(Deník!$R332&gt;=0,Deník!$R332&lt;=1),"BE",Deník!$R332),"")</f>
        <v/>
      </c>
      <c r="N332" s="11" t="str">
        <f>IF(MONTH(Deník!$C332)=N$2,IF(AND(Deník!$R332&gt;=0,Deník!$R332&lt;=1),"BE",Deník!$R332),"")</f>
        <v/>
      </c>
      <c r="O332" s="11" t="str">
        <f>IF(MONTH(Deník!$C332)=O$2,IF(AND(Deník!$R332&gt;=0,Deník!$R332&lt;=1),"BE",Deník!$R332),"")</f>
        <v/>
      </c>
      <c r="P332" s="11" t="str">
        <f>IF(MONTH(Deník!$C332)=P$2,IF(AND(Deník!$R332&gt;=0,Deník!$R332&lt;=1),"BE",Deník!$R332),"")</f>
        <v/>
      </c>
      <c r="Q332" s="11" t="str">
        <f>IF(MONTH(Deník!$C332)=Q$2,IF(AND(Deník!$R332&gt;=0,Deník!$R332&lt;=1),"BE",Deník!$R332),"")</f>
        <v/>
      </c>
      <c r="R332" s="11" t="str">
        <f>IF(MONTH(Deník!$C332)=R$2,IF(AND(Deník!$R332&gt;=0,Deník!$R332&lt;=1),"BE",Deník!$R332),"")</f>
        <v/>
      </c>
      <c r="S332" s="57" t="str">
        <f>IF(MONTH(Deník!$C332)=S$2,IF(AND(Deník!$R332&gt;=0,Deník!$R332&lt;=1),"BE",Deník!$R332),"")</f>
        <v/>
      </c>
      <c r="U332" s="12"/>
      <c r="V332" s="12"/>
      <c r="X332" s="600" t="str">
        <f>IF(Deník!$R332&lt;&gt;"",IF(Deník!$B332=Statistika!$F$63,IF(AND(Deník!$R332&gt;=0,Deník!$R332&lt;=1),"BE",Deník!$R332),""),"")</f>
        <v/>
      </c>
      <c r="Y332" s="13" t="str">
        <f>IF(Deník!$R332&lt;&gt;"",IF(Deník!$B332=Statistika!$F$64,IF(AND(Deník!$R332&gt;=0,Deník!$R332&lt;=1),"BE",Deník!$R332),""),"")</f>
        <v/>
      </c>
      <c r="Z332" s="13" t="str">
        <f>IF(Deník!$R332&lt;&gt;"",IF(Deník!$B332=Statistika!$F$65,IF(AND(Deník!$R332&gt;=0,Deník!$R332&lt;=1),"BE",Deník!$R332),""),"")</f>
        <v/>
      </c>
      <c r="AA332" s="13" t="str">
        <f>IF(Deník!$R332&lt;&gt;"",IF(Deník!$B332=Statistika!$F$66,IF(AND(Deník!$R332&gt;=0,Deník!$R332&lt;=1),"BE",Deník!$R332),""),"")</f>
        <v/>
      </c>
      <c r="AB332" s="13" t="str">
        <f>IF(Deník!$R332&lt;&gt;"",IF(Deník!$B332=Statistika!$F$67,IF(AND(Deník!$R332&gt;=0,Deník!$R332&lt;=1),"BE",Deník!$R332),""),"")</f>
        <v/>
      </c>
      <c r="AC332" s="13" t="str">
        <f>IF(Deník!$R332&lt;&gt;"",IF(Deník!$B332=Statistika!$F$68,IF(AND(Deník!$R332&gt;=0,Deník!$R332&lt;=1),"BE",Deník!$R332),""),"")</f>
        <v/>
      </c>
      <c r="AD332" s="13" t="str">
        <f>IF(Deník!$R332&lt;&gt;"",IF(Deník!$B332=Statistika!$F$69,IF(AND(Deník!$R332&gt;=0,Deník!$R332&lt;=1),"BE",Deník!$R332),""),"")</f>
        <v/>
      </c>
      <c r="AE332" s="601" t="str">
        <f>IF(Deník!$R332&lt;&gt;"",IF(Deník!$B332=Statistika!$F$70,IF(AND(Deník!$R332&gt;=0,Deník!$R332&lt;=1),"BE",Deník!$R332),""),"")</f>
        <v/>
      </c>
      <c r="AF332" s="90"/>
      <c r="AG332" s="63" t="str">
        <f>IF(Deník!$R332&lt;&gt;"",IF(Deník!$J332="L",IF(AND(Deník!$R332&gt;=0,Deník!$R332&lt;=1),"BE",Deník!$R332),""),"")</f>
        <v/>
      </c>
      <c r="AH332" s="13" t="str">
        <f>IF(Deník!$R332&lt;&gt;"",IF(Deník!$J332="S",IF(AND(Deník!$R332&gt;=0,Deník!$R332&lt;=1),"BE",Deník!$R332),""),"")</f>
        <v/>
      </c>
      <c r="AI332" s="95"/>
      <c r="AJ332" s="71" t="str">
        <f>IF(Deník!N333&lt;&gt;"",Deník!N333*-1,"")</f>
        <v/>
      </c>
      <c r="AK332" s="88"/>
      <c r="AL332" s="63" t="str">
        <f>IF(WEEKDAY(Deník!$C332,2)=1,IF(AND(Deník!$R332&gt;=0,Deník!$R332&lt;=1),"BE",Deník!$R332),"")</f>
        <v/>
      </c>
      <c r="AM332" s="13" t="str">
        <f>IF(WEEKDAY(Deník!$C332,2)=2,IF(AND(Deník!$R332&gt;=0,Deník!$R332&lt;=1),"BE",Deník!$R332),"")</f>
        <v/>
      </c>
      <c r="AN332" s="13" t="str">
        <f>IF(WEEKDAY(Deník!$C332,2)=3,IF(AND(Deník!$R332&gt;=0,Deník!$R332&lt;=1),"BE",Deník!$R332),"")</f>
        <v/>
      </c>
      <c r="AO332" s="13" t="str">
        <f>IF(WEEKDAY(Deník!$C332,2)=4,IF(AND(Deník!$R332&gt;=0,Deník!$R332&lt;=1),"BE",Deník!$R332),"")</f>
        <v/>
      </c>
      <c r="AP332" s="60" t="str">
        <f>IF(WEEKDAY(Deník!$C332,2)=5,IF(AND(Deník!$R332&gt;=0,Deník!$R332&lt;=1),"BE",Deník!$R332),"")</f>
        <v/>
      </c>
      <c r="AQ332" s="99"/>
      <c r="AR332" s="100">
        <f>Deník!D332</f>
        <v>0</v>
      </c>
      <c r="AS332" s="63" t="str">
        <f>IF(Deník!$D332&lt;&gt;"",IF(AND(Deník!$D332&gt;=AS$2,Deník!$D332&lt;=AS$3),IF(AND(Deník!$R332&gt;=0,Deník!$R332&lt;=1),"BE",Deník!$R332),""),"")</f>
        <v/>
      </c>
      <c r="AT332" s="63" t="str">
        <f>IF(Deník!$D332&lt;&gt;"",IF(AND(Deník!$D332&gt;=AT$2,Deník!$D332&lt;=AT$3),IF(AND(Deník!$R332&gt;=0,Deník!$R332&lt;=1),"BE",Deník!$R332),""),"")</f>
        <v/>
      </c>
      <c r="AU332" s="63" t="str">
        <f>IF(Deník!$D332&lt;&gt;"",IF(AND(Deník!$D332&gt;=AU$2,Deník!$D332&lt;=AU$3),IF(AND(Deník!$R332&gt;=0,Deník!$R332&lt;=1),"BE",Deník!$R332),""),"")</f>
        <v/>
      </c>
      <c r="AV332" s="63" t="str">
        <f>IF(Deník!$D332&lt;&gt;"",IF(AND(Deník!$D332&gt;=AV$2,Deník!$D332&lt;=AV$3),IF(AND(Deník!$R332&gt;=0,Deník!$R332&lt;=1),"BE",Deník!$R332),""),"")</f>
        <v/>
      </c>
      <c r="AW332" s="63" t="str">
        <f>IF(Deník!$D332&lt;&gt;"",IF(AND(Deník!$D332&gt;=AW$2,Deník!$D332&lt;=AW$3),IF(AND(Deník!$R332&gt;=0,Deník!$R332&lt;=1),"BE",Deník!$R332),""),"")</f>
        <v/>
      </c>
      <c r="AX332" s="63" t="str">
        <f>IF(Deník!$D332&lt;&gt;"",IF(AND(Deník!$D332&gt;=AX$2,Deník!$D332&lt;=AX$3),IF(AND(Deník!$R332&gt;=0,Deník!$R332&lt;=1),"BE",Deník!$R332),""),"")</f>
        <v/>
      </c>
      <c r="AY332" s="63" t="str">
        <f>IF(Deník!$D332&lt;&gt;"",IF(AND(Deník!$D332&gt;=AY$2,Deník!$D332&lt;=AY$3),IF(AND(Deník!$R332&gt;=0,Deník!$R332&lt;=1),"BE",Deník!$R332),""),"")</f>
        <v/>
      </c>
      <c r="AZ332" s="63" t="str">
        <f>IF(Deník!$D332&lt;&gt;"",IF(AND(Deník!$D332&gt;=AZ$2,Deník!$D332&lt;=AZ$3),IF(AND(Deník!$R332&gt;=0,Deník!$R332&lt;=1),"BE",Deník!$R332),""),"")</f>
        <v/>
      </c>
      <c r="BA332" s="63" t="str">
        <f>IF(Deník!$D332&lt;&gt;"",IF(AND(Deník!$D332&gt;=BA$2,Deník!$D332&lt;=BA$3),IF(AND(Deník!$R332&gt;=0,Deník!$R332&lt;=1),"BE",Deník!$R332),""),"")</f>
        <v/>
      </c>
      <c r="BB332" s="63" t="str">
        <f>IF(Deník!$D332&lt;&gt;"",IF(AND(Deník!$D332&gt;=BB$2,Deník!$D332&lt;=BB$3),IF(AND(Deník!$R332&gt;=0,Deník!$R332&lt;=1),"BE",Deník!$R332),""),"")</f>
        <v/>
      </c>
      <c r="BC332" s="71" t="str">
        <f>IF(Deník!$D332&lt;&gt;"",IF(AND(Deník!$D332&gt;=BC$2,Deník!$D332&lt;=BC$3),IF(AND(Deník!$R332&gt;=0,Deník!$R332&lt;=1),"BE",Deník!$R332),""),"")</f>
        <v/>
      </c>
      <c r="BD332" s="20" t="str">
        <f>IF(Deník!$J333="S",(Deník!$M333-Deník!$K333),IF(Deník!$J333="L",(Deník!$K333-Deník!$M333),""))</f>
        <v/>
      </c>
      <c r="BE332" s="20" t="str">
        <f>IF(Deník!$J333="S",(Deník!$K333-Deník!$O333),IF(Deník!$J333="L",(Deník!$O333-Deník!$K333),""))</f>
        <v/>
      </c>
      <c r="BF332" s="20" t="str">
        <f>IF(Deník!$J333="S",(Deník!$K333-Deník!$L333),IF(Deník!$J333="L",(Deník!$L333-Deník!$K333),""))</f>
        <v/>
      </c>
      <c r="BG332" s="20" t="str">
        <f>IF(Deník!$J333="S",(Deník!$K333-Deník!$S333),IF(Deník!$J333="L",(Deník!$S333-Deník!$K333),""))</f>
        <v/>
      </c>
      <c r="BH332" s="20" t="str">
        <f>IF(Deník!$J333="S",(Deník!$K333-Deník!$U333),IF(Deník!$J333="L",(Deník!$U333-Deník!$K333),""))</f>
        <v/>
      </c>
      <c r="BI332" s="20" t="str">
        <f>IF(Deník!$R332&gt;1,Deník!$R332,"")</f>
        <v/>
      </c>
      <c r="BJ332" s="20" t="str">
        <f>IF(Deník!$R332&lt;0,Deník!$R332,"")</f>
        <v/>
      </c>
      <c r="BK332" s="17"/>
      <c r="BM332" s="233" t="str">
        <f>IF(Deník!$R332&lt;&gt;"",IF(Deník!$Y332=Statistika!$F$78,IF(AND(Deník!$R332&gt;=0,Deník!$R332&lt;=1),"BE",Deník!$R332),""),"")</f>
        <v/>
      </c>
      <c r="BN332" s="233" t="str">
        <f>IF(Deník!$R332&lt;&gt;"",IF(Deník!$Y332=Statistika!$F$79,IF(AND(Deník!$R332&gt;=0,Deník!$R332&lt;=1),"BE",Deník!$R332),""),"")</f>
        <v/>
      </c>
      <c r="BO332" s="233" t="str">
        <f>IF(Deník!$R332&lt;&gt;"",IF(Deník!$Y332=Statistika!$F$80,IF(AND(Deník!$R332&gt;=0,Deník!$R332&lt;=1),"BE",Deník!$R332),""),"")</f>
        <v/>
      </c>
      <c r="BP332" s="233" t="str">
        <f>IF(Deník!$R332&lt;&gt;"",IF(Deník!$Y332=Statistika!$F$81,IF(AND(Deník!$R332&gt;=0,Deník!$R332&lt;=1),"BE",Deník!$R332),""),"")</f>
        <v/>
      </c>
      <c r="BQ332" s="233" t="str">
        <f>IF(Deník!$R332&lt;&gt;"",IF(Deník!$Y332=Statistika!$F$82,IF(AND(Deník!$R332&gt;=0,Deník!$R332&lt;=1),"BE",Deník!$R332),""),"")</f>
        <v/>
      </c>
      <c r="BR332" s="233" t="str">
        <f>IF(Deník!$R332&lt;&gt;"",IF(Deník!$Y332=Statistika!$F$83,IF(AND(Deník!$R332&gt;=0,Deník!$R332&lt;=1),"BE",Deník!$R332),""),"")</f>
        <v/>
      </c>
      <c r="BS332" s="233" t="str">
        <f>IF(Deník!$R332&lt;&gt;"",IF(Deník!$Y332=Statistika!$F$84,IF(AND(Deník!$R332&gt;=0,Deník!$R332&lt;=1),"BE",Deník!$R332),""),"")</f>
        <v/>
      </c>
      <c r="BT332" s="233" t="str">
        <f>IF(Deník!$R332&lt;&gt;"",IF(Deník!$Y332=Statistika!$F$85,IF(AND(Deník!$R332&gt;=0,Deník!$R332&lt;=1),"BE",Deník!$R332),""),"")</f>
        <v/>
      </c>
      <c r="BU332" s="233" t="str">
        <f>IF(Deník!$R332&lt;&gt;"",IF(Deník!$Y332=Statistika!$F$86,IF(AND(Deník!$R332&gt;=0,Deník!$R332&lt;=1),"BE",Deník!$R332),""),"")</f>
        <v/>
      </c>
      <c r="BV332" s="233" t="str">
        <f>IF(Deník!$R332&lt;&gt;"",IF(Deník!$Y332=Statistika!$F$87,IF(AND(Deník!$R332&gt;=0,Deník!$R332&lt;=1),"BE",Deník!$R332),""),"")</f>
        <v/>
      </c>
      <c r="BW332" s="233" t="str">
        <f>IF(Deník!$R332&lt;&gt;"",IF(Deník!$Y332=Statistika!$F$88,IF(AND(Deník!$R332&gt;=0,Deník!$R332&lt;=1),"BE",Deník!$R332),""),"")</f>
        <v/>
      </c>
      <c r="BX332" s="233" t="str">
        <f>IF(Deník!$R332&lt;&gt;"",IF(Deník!$Y332=Statistika!$F$89,IF(AND(Deník!$R332&gt;=0,Deník!$R332&lt;=1),"BE",Deník!$R332),""),"")</f>
        <v/>
      </c>
      <c r="BY332" s="233" t="str">
        <f>IF(Deník!$R332&lt;&gt;"",IF(Deník!$Y332=Statistika!$F$90,IF(AND(Deník!$R332&gt;=0,Deník!$R332&lt;=1),"BE",Deník!$R332),""),"")</f>
        <v/>
      </c>
      <c r="BZ332" s="233" t="str">
        <f>IF(Deník!$R332&lt;&gt;"",IF(Deník!$Y332=Statistika!$F$91,IF(AND(Deník!$R332&gt;=0,Deník!$R332&lt;=1),"BE",Deník!$R332),""),"")</f>
        <v/>
      </c>
      <c r="CA332" s="233"/>
      <c r="CB332" s="233" t="str">
        <f>IF(Deník!$R332&lt;&gt;"",IF(Deník!$AB332="SL",IF(AND(Deník!$R332&gt;=0,Deník!$R332&lt;=1),"BE",Deník!$R332),""),"")</f>
        <v/>
      </c>
      <c r="CC332" s="233" t="str">
        <f>IF(Deník!$R332&lt;&gt;"",IF(Deník!$AB332="BE10",IF(AND(Deník!$R332&gt;=0,Deník!$R332&lt;=1),"BE",Deník!$R332),""),"")</f>
        <v/>
      </c>
      <c r="CD332" s="233" t="str">
        <f>IF(Deník!$R332&lt;&gt;"",IF(Deník!$AB332="BE15",IF(AND(Deník!$R332&gt;=0,Deník!$R332&lt;=1),"BE",Deník!$R332),""),"")</f>
        <v/>
      </c>
      <c r="CE332" s="233" t="str">
        <f>IF(Deník!$R332&lt;&gt;"",IF(Deník!$AB332="BE20",IF(AND(Deník!$R332&gt;=0,Deník!$R332&lt;=1),"BE",Deník!$R332),""),"")</f>
        <v/>
      </c>
      <c r="CF332" s="233" t="str">
        <f>IF(Deník!$R332&lt;&gt;"",IF(Deník!$AB332="TP1",IF(AND(Deník!$R332&gt;=0,Deník!$R332&lt;=1),"BE",Deník!$R332),""),"")</f>
        <v/>
      </c>
      <c r="CG332" s="233" t="str">
        <f>IF(Deník!$R332&lt;&gt;"",IF(Deník!$AB332="TP2",IF(AND(Deník!$R332&gt;=0,Deník!$R332&lt;=1),"BE",Deník!$R332),""),"")</f>
        <v/>
      </c>
      <c r="CH332" s="233" t="str">
        <f>IF(Deník!$R332&lt;&gt;"",IF(Deník!$AB332="TP3",IF(AND(Deník!$R332&gt;=0,Deník!$R332&lt;=1),"BE",Deník!$R332),""),"")</f>
        <v/>
      </c>
      <c r="CI332" s="233" t="str">
        <f>IF(Deník!$R332&lt;&gt;"",IF(Deník!$AB332="Trailing SL",IF(AND(Deník!$R332&gt;=0,Deník!$R332&lt;=1),"BE",Deník!$R332),""),"")</f>
        <v/>
      </c>
      <c r="CJ332" s="233" t="str">
        <f>IF(Deník!$R332&lt;&gt;"",IF(Deník!$AB332="Manual",IF(AND(Deník!$R332&gt;=0,Deník!$R332&lt;=1),"BE",Deník!$R332),""),"")</f>
        <v/>
      </c>
      <c r="CK332" s="233"/>
      <c r="CL332" s="233" t="str">
        <f>IF(Deník!$R332&lt;0,IF(Deník!$AC332=Statistika!$F$117,Deník!$R332,""),"")</f>
        <v/>
      </c>
      <c r="CM332" s="233" t="str">
        <f>IF(Deník!$R332&lt;0,IF(Deník!$AC332=Statistika!$F$118,Deník!$R332,""),"")</f>
        <v/>
      </c>
      <c r="CN332" s="233" t="str">
        <f>IF(Deník!$R332&lt;0,IF(Deník!$AC332=Statistika!$F$119,Deník!$R332,""),"")</f>
        <v/>
      </c>
      <c r="CO332" s="233" t="str">
        <f>IF(Deník!$R332&lt;0,IF(Deník!$AC332=Statistika!$F$120,Deník!$R332,""),"")</f>
        <v/>
      </c>
      <c r="CP332" s="233" t="str">
        <f>IF(Deník!$R332&lt;0,IF(Deník!$AC332=Statistika!$F$121,Deník!$R332,""),"")</f>
        <v/>
      </c>
      <c r="CQ332" s="233" t="str">
        <f>IF(Deník!$R332&lt;0,IF(Deník!$AC332=Statistika!$F$122,Deník!$R332,""),"")</f>
        <v/>
      </c>
      <c r="CR332" s="233" t="str">
        <f>IF(Deník!$R332&lt;0,IF(Deník!$AC332=Statistika!$F$123,Deník!$R332,""),"")</f>
        <v/>
      </c>
      <c r="CS332" s="233" t="str">
        <f>IF(Deník!$R332&lt;0,IF(Deník!$AC332=Statistika!$F$124,Deník!$R332,""),"")</f>
        <v/>
      </c>
      <c r="CT332" s="233" t="str">
        <f>IF(Deník!$R332&lt;0,IF(Deník!$AC332=Statistika!$F$125,Deník!$R332,""),"")</f>
        <v/>
      </c>
      <c r="CU332" s="233"/>
      <c r="CV332" s="233" t="str">
        <f>IF(Deník!$R332&lt;0,IF(Deník!$AD332=$CV$2,Deník!$R332,""),"")</f>
        <v/>
      </c>
      <c r="CW332" s="233" t="str">
        <f>IF(Deník!$R332&lt;0,IF(Deník!$AD332=$CW$2,Deník!$R332,""),"")</f>
        <v/>
      </c>
      <c r="CX332" s="233" t="str">
        <f>IF(Deník!$R332&lt;0,IF(Deník!$AD332=$CX$2,Deník!$R332,""),"")</f>
        <v/>
      </c>
      <c r="CY332" s="233" t="str">
        <f>IF(Deník!$R332&lt;0,IF(Deník!$AD332=$CY$2,Deník!$R332,""),"")</f>
        <v/>
      </c>
      <c r="CZ332" s="233" t="str">
        <f>IF(Deník!$R332&lt;0,IF(Deník!$AD332=$CZ$2,Deník!$R332,""),"")</f>
        <v/>
      </c>
      <c r="DL332" s="221">
        <f t="shared" si="16"/>
        <v>93847.029999999984</v>
      </c>
      <c r="DM332" s="220">
        <f t="shared" si="15"/>
        <v>-6.1529700000000132E-2</v>
      </c>
      <c r="DO332" s="50">
        <f>Deník!W333</f>
        <v>0</v>
      </c>
      <c r="DP332" s="102" t="str">
        <f>IF(AND(Deník!W333&gt;0),1,"")</f>
        <v/>
      </c>
      <c r="DQ332" s="102">
        <f>IF(AND(Deník!W333&lt;=0),1,"")</f>
        <v>1</v>
      </c>
      <c r="DR332" s="227"/>
      <c r="DS332" s="228"/>
      <c r="DT332" s="85"/>
      <c r="DU332" s="54">
        <f>IF(MONTH(Deník!$C332)=DU$2,Deník!$W332,"")</f>
        <v>0</v>
      </c>
      <c r="DV332" s="222" t="str">
        <f>IF(MONTH(Deník!$C332)=DV$2,Deník!$W332,"")</f>
        <v/>
      </c>
      <c r="DW332" s="222" t="str">
        <f>IF(MONTH(Deník!$C332)=DW$2,Deník!$W332,"")</f>
        <v/>
      </c>
      <c r="DX332" s="222" t="str">
        <f>IF(MONTH(Deník!$C332)=DX$2,Deník!$W332,"")</f>
        <v/>
      </c>
      <c r="DY332" s="222" t="str">
        <f>IF(MONTH(Deník!$C332)=DY$2,Deník!$W332,"")</f>
        <v/>
      </c>
      <c r="DZ332" s="222" t="str">
        <f>IF(MONTH(Deník!$C332)=DZ$2,Deník!$W332,"")</f>
        <v/>
      </c>
      <c r="EA332" s="222" t="str">
        <f>IF(MONTH(Deník!$C332)=EA$2,Deník!$W332,"")</f>
        <v/>
      </c>
      <c r="EB332" s="222" t="str">
        <f>IF(MONTH(Deník!$C332)=EB$2,Deník!$W332,"")</f>
        <v/>
      </c>
      <c r="EC332" s="222" t="str">
        <f>IF(MONTH(Deník!$C332)=EC$2,Deník!$W332,"")</f>
        <v/>
      </c>
      <c r="ED332" s="222" t="str">
        <f>IF(MONTH(Deník!$C332)=ED$2,Deník!$W332,"")</f>
        <v/>
      </c>
      <c r="EE332" s="222" t="str">
        <f>IF(MONTH(Deník!$C332)=EE$2,Deník!$W332,"")</f>
        <v/>
      </c>
      <c r="EF332" s="222" t="str">
        <f>IF(MONTH(Deník!$C332)=EF$2,Deník!$W332,"")</f>
        <v/>
      </c>
      <c r="EI332" s="600" t="str">
        <f>IF(Deník!$W332&lt;&gt;"",IF(Deník!$B332=Statistika!$F$63,Deník!$W332,""),"")</f>
        <v/>
      </c>
      <c r="EJ332" s="13" t="str">
        <f>IF(Deník!$W332&lt;&gt;"",IF(Deník!$B332=Statistika!$F$64,Deník!$W332,""),"")</f>
        <v/>
      </c>
      <c r="EK332" s="13" t="str">
        <f>IF(Deník!$W332&lt;&gt;"",IF(Deník!$B332=Statistika!$F$65,Deník!$W332,""),"")</f>
        <v/>
      </c>
      <c r="EL332" s="13" t="str">
        <f>IF(Deník!$W332&lt;&gt;"",IF(Deník!$B332=Statistika!$F$66,Deník!$W332,""),"")</f>
        <v/>
      </c>
      <c r="EM332" s="13" t="str">
        <f>IF(Deník!$W332&lt;&gt;"",IF(Deník!$B332=Statistika!$F$67,Deník!$W332,""),"")</f>
        <v/>
      </c>
      <c r="EN332" s="13" t="str">
        <f>IF(Deník!$W332&lt;&gt;"",IF(Deník!$B332=Statistika!$F$68,Deník!$W332,""),"")</f>
        <v/>
      </c>
      <c r="EO332" s="13" t="str">
        <f>IF(Deník!$W332&lt;&gt;"",IF(Deník!$B332=Statistika!$F$69,Deník!$W332,""),"")</f>
        <v/>
      </c>
      <c r="EP332" s="601" t="str">
        <f>IF(Deník!$W332&lt;&gt;"",IF(Deník!$B332=Statistika!$F$70,Deník!$W332,""),"")</f>
        <v/>
      </c>
      <c r="EQ332" s="90"/>
      <c r="ER332" s="63" t="str">
        <f>IF(Deník!$W332&lt;&gt;"",IF(Deník!$J332="L",Deník!$W332,""),"")</f>
        <v/>
      </c>
      <c r="ES332" s="13" t="str">
        <f>IF(Deník!$W332&lt;&gt;"",IF(Deník!$J332="S",Deník!$W332,""),"")</f>
        <v/>
      </c>
      <c r="ET332" s="95"/>
      <c r="EU332" s="88"/>
      <c r="EV332" s="63" t="str">
        <f>IF(WEEKDAY(Deník!$C332,2)=1,Deník!$W332,"")</f>
        <v/>
      </c>
      <c r="EW332" s="13" t="str">
        <f>IF(WEEKDAY(Deník!$C332,2)=2,Deník!$W332,"")</f>
        <v/>
      </c>
      <c r="EX332" s="13" t="str">
        <f>IF(WEEKDAY(Deník!$C332,2)=3,Deník!$W332,"")</f>
        <v/>
      </c>
      <c r="EY332" s="13" t="str">
        <f>IF(WEEKDAY(Deník!$C332,2)=4,Deník!$W332,"")</f>
        <v/>
      </c>
      <c r="EZ332" s="60" t="str">
        <f>IF(WEEKDAY(Deník!$C332,2)=5,Deník!$W332,"")</f>
        <v/>
      </c>
      <c r="FA332" s="99"/>
      <c r="FB332" s="100">
        <f>Deník!D332</f>
        <v>0</v>
      </c>
      <c r="FC332" s="63">
        <f>IF($FB332&lt;&gt;"",IF(AND($FB332&gt;=FC$2,$FB332&lt;=FC$3),Deník!$W332,""))</f>
        <v>0</v>
      </c>
      <c r="FD332" s="63" t="str">
        <f>IF($FB332&lt;&gt;"",IF(AND($FB332&gt;=FD$2,$FB332&lt;=FD$3),Deník!$W332,""))</f>
        <v/>
      </c>
      <c r="FE332" s="63" t="str">
        <f>IF($FB332&lt;&gt;"",IF(AND($FB332&gt;=FE$2,$FB332&lt;=FE$3),Deník!$W332,""))</f>
        <v/>
      </c>
      <c r="FF332" s="63" t="str">
        <f>IF($FB332&lt;&gt;"",IF(AND($FB332&gt;=FF$2,$FB332&lt;=FF$3),Deník!$W332,""))</f>
        <v/>
      </c>
      <c r="FG332" s="63" t="str">
        <f>IF($FB332&lt;&gt;"",IF(AND($FB332&gt;=FG$2,$FB332&lt;=FG$3),Deník!$W332,""))</f>
        <v/>
      </c>
      <c r="FH332" s="63" t="str">
        <f>IF($FB332&lt;&gt;"",IF(AND($FB332&gt;=FH$2,$FB332&lt;=FH$3),Deník!$W332,""))</f>
        <v/>
      </c>
      <c r="FI332" s="63" t="str">
        <f>IF($FB332&lt;&gt;"",IF(AND($FB332&gt;=FI$2,$FB332&lt;=FI$3),Deník!$W332,""))</f>
        <v/>
      </c>
      <c r="FJ332" s="63" t="str">
        <f>IF($FB332&lt;&gt;"",IF(AND($FB332&gt;=FJ$2,$FB332&lt;=FJ$3),Deník!$W332,""))</f>
        <v/>
      </c>
      <c r="FK332" s="63" t="str">
        <f>IF($FB332&lt;&gt;"",IF(AND($FB332&gt;=FK$2,$FB332&lt;=FK$3),Deník!$W332,""))</f>
        <v/>
      </c>
      <c r="FL332" s="63" t="str">
        <f>IF($FB332&lt;&gt;"",IF(AND($FB332&gt;=FL$2,$FB332&lt;=FL$3),Deník!$W332,""))</f>
        <v/>
      </c>
      <c r="FM332" s="63" t="str">
        <f>IF($FB332&lt;&gt;"",IF(AND($FB332&gt;=FM$2,$FB332&lt;=FM$3),Deník!$W332,""))</f>
        <v/>
      </c>
      <c r="FN332" s="13"/>
      <c r="FO332" s="20" t="str">
        <f>IF(Deník!$W332&gt;1,Deník!$W332,"")</f>
        <v/>
      </c>
      <c r="FP332" s="20" t="str">
        <f>IF(Deník!$W332&lt;0,Deník!$W332,"")</f>
        <v/>
      </c>
      <c r="FQ332" s="17"/>
      <c r="FS332" s="233"/>
      <c r="FT332" s="233" t="str">
        <f>IF(Deník!$W332&lt;&gt;"",IF(Deník!$Y332=Statistika!$F$78,Deník!$W332,""),"")</f>
        <v/>
      </c>
      <c r="FU332" s="233" t="str">
        <f>IF(Deník!$W332&lt;&gt;"",IF(Deník!$Y332=Statistika!$F$79,Deník!$W332,""),"")</f>
        <v/>
      </c>
      <c r="FV332" s="233" t="str">
        <f>IF(Deník!$W332&lt;&gt;"",IF(Deník!$Y332=Statistika!$F$80,Deník!$W332,""),"")</f>
        <v/>
      </c>
      <c r="FW332" s="233" t="str">
        <f>IF(Deník!$W332&lt;&gt;"",IF(Deník!$Y332=Statistika!$F$81,Deník!$W332,""),"")</f>
        <v/>
      </c>
      <c r="FX332" s="233" t="str">
        <f>IF(Deník!$W332&lt;&gt;"",IF(Deník!$Y332=Statistika!$F$82,Deník!$W332,""),"")</f>
        <v/>
      </c>
      <c r="FY332" s="233" t="str">
        <f>IF(Deník!$W332&lt;&gt;"",IF(Deník!$Y332=Statistika!$F$83,Deník!$W332,""),"")</f>
        <v/>
      </c>
      <c r="FZ332" s="233" t="str">
        <f>IF(Deník!$W332&lt;&gt;"",IF(Deník!$Y332=Statistika!$F$84,Deník!$W332,""),"")</f>
        <v/>
      </c>
      <c r="GA332" s="233" t="str">
        <f>IF(Deník!$W332&lt;&gt;"",IF(Deník!$Y332=Statistika!$F$85,Deník!$W332,""),"")</f>
        <v/>
      </c>
      <c r="GB332" s="233" t="str">
        <f>IF(Deník!$W332&lt;&gt;"",IF(Deník!$Y332=Statistika!$F$86,Deník!$W332,""),"")</f>
        <v/>
      </c>
      <c r="GC332" s="233" t="str">
        <f>IF(Deník!$W332&lt;&gt;"",IF(Deník!$Y332=Statistika!$F$87,Deník!$W332,""),"")</f>
        <v/>
      </c>
      <c r="GD332" s="233" t="str">
        <f>IF(Deník!$W332&lt;&gt;"",IF(Deník!$Y332=Statistika!$F$88,Deník!$W332,""),"")</f>
        <v/>
      </c>
      <c r="GE332" s="233" t="str">
        <f>IF(Deník!$W332&lt;&gt;"",IF(Deník!$Y332=Statistika!$F$89,Deník!$W332,""),"")</f>
        <v/>
      </c>
      <c r="GF332" s="233" t="str">
        <f>IF(Deník!$W332&lt;&gt;"",IF(Deník!$Y332=Statistika!$F$90,Deník!$W332,""),"")</f>
        <v/>
      </c>
      <c r="GG332" s="233" t="str">
        <f>IF(Deník!$W332&lt;&gt;"",IF(Deník!$Y332=Statistika!$F$91,Deník!$W332,""),"")</f>
        <v/>
      </c>
      <c r="GH332" s="233"/>
      <c r="GI332" s="233" t="str">
        <f>IF(Deník!$W332&lt;&gt;"",IF(Deník!$AB332=Statistika!$L$100,Deník!$W332,""),"")</f>
        <v/>
      </c>
      <c r="GJ332" s="233" t="str">
        <f>IF(Deník!$W332&lt;&gt;"",IF(Deník!$AB332=Statistika!$L$101,Deník!$W332,""),"")</f>
        <v/>
      </c>
      <c r="GK332" s="233" t="str">
        <f>IF(Deník!$W332&lt;&gt;"",IF(Deník!$AB332=Statistika!$L$102,Deník!$W332,""),"")</f>
        <v/>
      </c>
      <c r="GL332" s="233" t="str">
        <f>IF(Deník!$W332&lt;&gt;"",IF(Deník!$AB332=Statistika!$L$103,Deník!$W332,""),"")</f>
        <v/>
      </c>
      <c r="GM332" s="233" t="str">
        <f>IF(Deník!$W332&lt;&gt;"",IF(Deník!$AB332=Statistika!$L$104,Deník!$W332,""),"")</f>
        <v/>
      </c>
      <c r="GN332" s="233" t="str">
        <f>IF(Deník!$W332&lt;&gt;"",IF(Deník!$AB332=Statistika!$L$105,Deník!$W332,""),"")</f>
        <v/>
      </c>
      <c r="GO332" s="233" t="str">
        <f>IF(Deník!$W332&lt;&gt;"",IF(Deník!$AB332=Statistika!$L$106,Deník!$W332,""),"")</f>
        <v/>
      </c>
      <c r="GP332" s="233" t="str">
        <f>IF(Deník!$W332&lt;&gt;"",IF(Deník!$AB332=Statistika!$L$107,Deník!$W332,""),"")</f>
        <v/>
      </c>
      <c r="GQ332" s="233" t="str">
        <f>IF(Deník!$W332&lt;&gt;"",IF(Deník!$AB332=Statistika!$L$108,Deník!$W332,""),"")</f>
        <v/>
      </c>
      <c r="GS332" s="233" t="str">
        <f>IF(Deník!$W332&lt;0,IF(Deník!$AC332=Statistika!$F$117,Deník!$W332,""),"")</f>
        <v/>
      </c>
      <c r="GT332" s="233" t="str">
        <f>IF(Deník!$W332&lt;0,IF(Deník!$AC332=Statistika!$F$118,Deník!$W332,""),"")</f>
        <v/>
      </c>
      <c r="GU332" s="233" t="str">
        <f>IF(Deník!$W332&lt;0,IF(Deník!$AC332=Statistika!$F$119,Deník!$W332,""),"")</f>
        <v/>
      </c>
      <c r="GV332" s="233" t="str">
        <f>IF(Deník!$W332&lt;0,IF(Deník!$AC332=Statistika!$F$120,Deník!$W332,""),"")</f>
        <v/>
      </c>
      <c r="GW332" s="233" t="str">
        <f>IF(Deník!$W332&lt;0,IF(Deník!$AC332=Statistika!$F$121,Deník!$W332,""),"")</f>
        <v/>
      </c>
      <c r="GX332" s="233" t="str">
        <f>IF(Deník!$W332&lt;0,IF(Deník!$AC332=Statistika!$F$122,Deník!$W332,""),"")</f>
        <v/>
      </c>
      <c r="GY332" s="233" t="str">
        <f>IF(Deník!$W332&lt;0,IF(Deník!$AC332=Statistika!$F$123,Deník!$W332,""),"")</f>
        <v/>
      </c>
      <c r="GZ332" s="233" t="str">
        <f>IF(Deník!$W332&lt;0,IF(Deník!$AC332=Statistika!$F$124,Deník!$W332,""),"")</f>
        <v/>
      </c>
      <c r="HA332" s="233" t="str">
        <f>IF(Deník!$W332&lt;0,IF(Deník!$AC332=Statistika!$F$125,Deník!$W332,""),"")</f>
        <v/>
      </c>
      <c r="HC332" s="233" t="str">
        <f>IF(Deník!$W332&lt;0,IF(Deník!$AD332=Statistika!$F$133,Deník!$W332,""),"")</f>
        <v/>
      </c>
      <c r="HD332" s="233" t="str">
        <f>IF(Deník!$W332&lt;0,IF(Deník!$AD332=Statistika!$F$134,Deník!$W332,""),"")</f>
        <v/>
      </c>
      <c r="HE332" s="233" t="str">
        <f>IF(Deník!$W332&lt;0,IF(Deník!$AD332=Statistika!$F$135,Deník!$W332,""),"")</f>
        <v/>
      </c>
      <c r="HF332" s="233" t="str">
        <f>IF(Deník!$W332&lt;0,IF(Deník!$AD332=Statistika!$F$136,Deník!$W332,""),"")</f>
        <v/>
      </c>
      <c r="HG332" s="233" t="str">
        <f>IF(Deník!$W332&lt;0,IF(Deník!$AD332=Statistika!$F$137,Deník!$W332,""),"")</f>
        <v/>
      </c>
      <c r="ID332" s="8">
        <f>Tabulka4[[#This Row],[Sloupec3]]</f>
        <v>0</v>
      </c>
      <c r="IE332" s="17" t="str">
        <f>IF(AND([1]Deník!$C332&gt;='[1]Měsíční shrnutí'!$D$1,[1]Deník!$C332&lt;='[1]Měsíční shrnutí'!$F$1),[1]Deník!$X332,"")</f>
        <v/>
      </c>
    </row>
    <row r="333" spans="1:239">
      <c r="A333" s="8">
        <f>Deník!C334</f>
        <v>0</v>
      </c>
      <c r="B333" s="50" t="str">
        <f>Deník!R334</f>
        <v/>
      </c>
      <c r="C333" s="102" t="str">
        <f>IF(AND(Deník!R334&gt;1,Deník!R334&lt;&gt;""),1,"")</f>
        <v/>
      </c>
      <c r="D333" s="102" t="str">
        <f>IF(AND(Deník!R334&lt;=0,Deník!R334&lt;&gt;""),1,"")</f>
        <v/>
      </c>
      <c r="E333" s="103" t="str">
        <f>IF(AND(Deník!R334&gt;=0,Deník!R334&lt;=1),1,"")</f>
        <v/>
      </c>
      <c r="F333" s="79" t="str">
        <f>IF(Deník!R334&lt;&gt;"",Deník!R334+F332,"")</f>
        <v/>
      </c>
      <c r="G333" s="85"/>
      <c r="H333" s="54" t="str">
        <f>IF(MONTH(Deník!$C333)=H$2,IF(AND(Deník!$R333&gt;=0,Deník!$R333&lt;=1),"BE",Deník!$R333),"")</f>
        <v/>
      </c>
      <c r="I333" s="11" t="str">
        <f>IF(MONTH(Deník!$C333)=I$2,IF(AND(Deník!$R333&gt;=0,Deník!$R333&lt;=1),"BE",Deník!$R333),"")</f>
        <v/>
      </c>
      <c r="J333" s="11" t="str">
        <f>IF(MONTH(Deník!$C333)=J$2,IF(AND(Deník!$R333&gt;=0,Deník!$R333&lt;=1),"BE",Deník!$R333),"")</f>
        <v/>
      </c>
      <c r="K333" s="11" t="str">
        <f>IF(MONTH(Deník!$C333)=K$2,IF(AND(Deník!$R333&gt;=0,Deník!$R333&lt;=1),"BE",Deník!$R333),"")</f>
        <v/>
      </c>
      <c r="L333" s="11" t="str">
        <f>IF(MONTH(Deník!$C333)=L$2,IF(AND(Deník!$R333&gt;=0,Deník!$R333&lt;=1),"BE",Deník!$R333),"")</f>
        <v/>
      </c>
      <c r="M333" s="11" t="str">
        <f>IF(MONTH(Deník!$C333)=M$2,IF(AND(Deník!$R333&gt;=0,Deník!$R333&lt;=1),"BE",Deník!$R333),"")</f>
        <v/>
      </c>
      <c r="N333" s="11" t="str">
        <f>IF(MONTH(Deník!$C333)=N$2,IF(AND(Deník!$R333&gt;=0,Deník!$R333&lt;=1),"BE",Deník!$R333),"")</f>
        <v/>
      </c>
      <c r="O333" s="11" t="str">
        <f>IF(MONTH(Deník!$C333)=O$2,IF(AND(Deník!$R333&gt;=0,Deník!$R333&lt;=1),"BE",Deník!$R333),"")</f>
        <v/>
      </c>
      <c r="P333" s="11" t="str">
        <f>IF(MONTH(Deník!$C333)=P$2,IF(AND(Deník!$R333&gt;=0,Deník!$R333&lt;=1),"BE",Deník!$R333),"")</f>
        <v/>
      </c>
      <c r="Q333" s="11" t="str">
        <f>IF(MONTH(Deník!$C333)=Q$2,IF(AND(Deník!$R333&gt;=0,Deník!$R333&lt;=1),"BE",Deník!$R333),"")</f>
        <v/>
      </c>
      <c r="R333" s="11" t="str">
        <f>IF(MONTH(Deník!$C333)=R$2,IF(AND(Deník!$R333&gt;=0,Deník!$R333&lt;=1),"BE",Deník!$R333),"")</f>
        <v/>
      </c>
      <c r="S333" s="57" t="str">
        <f>IF(MONTH(Deník!$C333)=S$2,IF(AND(Deník!$R333&gt;=0,Deník!$R333&lt;=1),"BE",Deník!$R333),"")</f>
        <v/>
      </c>
      <c r="U333" s="12"/>
      <c r="V333" s="12"/>
      <c r="X333" s="600" t="str">
        <f>IF(Deník!$R333&lt;&gt;"",IF(Deník!$B333=Statistika!$F$63,IF(AND(Deník!$R333&gt;=0,Deník!$R333&lt;=1),"BE",Deník!$R333),""),"")</f>
        <v/>
      </c>
      <c r="Y333" s="13" t="str">
        <f>IF(Deník!$R333&lt;&gt;"",IF(Deník!$B333=Statistika!$F$64,IF(AND(Deník!$R333&gt;=0,Deník!$R333&lt;=1),"BE",Deník!$R333),""),"")</f>
        <v/>
      </c>
      <c r="Z333" s="13" t="str">
        <f>IF(Deník!$R333&lt;&gt;"",IF(Deník!$B333=Statistika!$F$65,IF(AND(Deník!$R333&gt;=0,Deník!$R333&lt;=1),"BE",Deník!$R333),""),"")</f>
        <v/>
      </c>
      <c r="AA333" s="13" t="str">
        <f>IF(Deník!$R333&lt;&gt;"",IF(Deník!$B333=Statistika!$F$66,IF(AND(Deník!$R333&gt;=0,Deník!$R333&lt;=1),"BE",Deník!$R333),""),"")</f>
        <v/>
      </c>
      <c r="AB333" s="13" t="str">
        <f>IF(Deník!$R333&lt;&gt;"",IF(Deník!$B333=Statistika!$F$67,IF(AND(Deník!$R333&gt;=0,Deník!$R333&lt;=1),"BE",Deník!$R333),""),"")</f>
        <v/>
      </c>
      <c r="AC333" s="13" t="str">
        <f>IF(Deník!$R333&lt;&gt;"",IF(Deník!$B333=Statistika!$F$68,IF(AND(Deník!$R333&gt;=0,Deník!$R333&lt;=1),"BE",Deník!$R333),""),"")</f>
        <v/>
      </c>
      <c r="AD333" s="13" t="str">
        <f>IF(Deník!$R333&lt;&gt;"",IF(Deník!$B333=Statistika!$F$69,IF(AND(Deník!$R333&gt;=0,Deník!$R333&lt;=1),"BE",Deník!$R333),""),"")</f>
        <v/>
      </c>
      <c r="AE333" s="601" t="str">
        <f>IF(Deník!$R333&lt;&gt;"",IF(Deník!$B333=Statistika!$F$70,IF(AND(Deník!$R333&gt;=0,Deník!$R333&lt;=1),"BE",Deník!$R333),""),"")</f>
        <v/>
      </c>
      <c r="AF333" s="90"/>
      <c r="AG333" s="63" t="str">
        <f>IF(Deník!$R333&lt;&gt;"",IF(Deník!$J333="L",IF(AND(Deník!$R333&gt;=0,Deník!$R333&lt;=1),"BE",Deník!$R333),""),"")</f>
        <v/>
      </c>
      <c r="AH333" s="13" t="str">
        <f>IF(Deník!$R333&lt;&gt;"",IF(Deník!$J333="S",IF(AND(Deník!$R333&gt;=0,Deník!$R333&lt;=1),"BE",Deník!$R333),""),"")</f>
        <v/>
      </c>
      <c r="AI333" s="95"/>
      <c r="AJ333" s="71" t="str">
        <f>IF(Deník!N334&lt;&gt;"",Deník!N334*-1,"")</f>
        <v/>
      </c>
      <c r="AK333" s="88"/>
      <c r="AL333" s="63" t="str">
        <f>IF(WEEKDAY(Deník!$C333,2)=1,IF(AND(Deník!$R333&gt;=0,Deník!$R333&lt;=1),"BE",Deník!$R333),"")</f>
        <v/>
      </c>
      <c r="AM333" s="13" t="str">
        <f>IF(WEEKDAY(Deník!$C333,2)=2,IF(AND(Deník!$R333&gt;=0,Deník!$R333&lt;=1),"BE",Deník!$R333),"")</f>
        <v/>
      </c>
      <c r="AN333" s="13" t="str">
        <f>IF(WEEKDAY(Deník!$C333,2)=3,IF(AND(Deník!$R333&gt;=0,Deník!$R333&lt;=1),"BE",Deník!$R333),"")</f>
        <v/>
      </c>
      <c r="AO333" s="13" t="str">
        <f>IF(WEEKDAY(Deník!$C333,2)=4,IF(AND(Deník!$R333&gt;=0,Deník!$R333&lt;=1),"BE",Deník!$R333),"")</f>
        <v/>
      </c>
      <c r="AP333" s="60" t="str">
        <f>IF(WEEKDAY(Deník!$C333,2)=5,IF(AND(Deník!$R333&gt;=0,Deník!$R333&lt;=1),"BE",Deník!$R333),"")</f>
        <v/>
      </c>
      <c r="AQ333" s="99"/>
      <c r="AR333" s="100">
        <f>Deník!D333</f>
        <v>0</v>
      </c>
      <c r="AS333" s="63" t="str">
        <f>IF(Deník!$D333&lt;&gt;"",IF(AND(Deník!$D333&gt;=AS$2,Deník!$D333&lt;=AS$3),IF(AND(Deník!$R333&gt;=0,Deník!$R333&lt;=1),"BE",Deník!$R333),""),"")</f>
        <v/>
      </c>
      <c r="AT333" s="63" t="str">
        <f>IF(Deník!$D333&lt;&gt;"",IF(AND(Deník!$D333&gt;=AT$2,Deník!$D333&lt;=AT$3),IF(AND(Deník!$R333&gt;=0,Deník!$R333&lt;=1),"BE",Deník!$R333),""),"")</f>
        <v/>
      </c>
      <c r="AU333" s="63" t="str">
        <f>IF(Deník!$D333&lt;&gt;"",IF(AND(Deník!$D333&gt;=AU$2,Deník!$D333&lt;=AU$3),IF(AND(Deník!$R333&gt;=0,Deník!$R333&lt;=1),"BE",Deník!$R333),""),"")</f>
        <v/>
      </c>
      <c r="AV333" s="63" t="str">
        <f>IF(Deník!$D333&lt;&gt;"",IF(AND(Deník!$D333&gt;=AV$2,Deník!$D333&lt;=AV$3),IF(AND(Deník!$R333&gt;=0,Deník!$R333&lt;=1),"BE",Deník!$R333),""),"")</f>
        <v/>
      </c>
      <c r="AW333" s="63" t="str">
        <f>IF(Deník!$D333&lt;&gt;"",IF(AND(Deník!$D333&gt;=AW$2,Deník!$D333&lt;=AW$3),IF(AND(Deník!$R333&gt;=0,Deník!$R333&lt;=1),"BE",Deník!$R333),""),"")</f>
        <v/>
      </c>
      <c r="AX333" s="63" t="str">
        <f>IF(Deník!$D333&lt;&gt;"",IF(AND(Deník!$D333&gt;=AX$2,Deník!$D333&lt;=AX$3),IF(AND(Deník!$R333&gt;=0,Deník!$R333&lt;=1),"BE",Deník!$R333),""),"")</f>
        <v/>
      </c>
      <c r="AY333" s="63" t="str">
        <f>IF(Deník!$D333&lt;&gt;"",IF(AND(Deník!$D333&gt;=AY$2,Deník!$D333&lt;=AY$3),IF(AND(Deník!$R333&gt;=0,Deník!$R333&lt;=1),"BE",Deník!$R333),""),"")</f>
        <v/>
      </c>
      <c r="AZ333" s="63" t="str">
        <f>IF(Deník!$D333&lt;&gt;"",IF(AND(Deník!$D333&gt;=AZ$2,Deník!$D333&lt;=AZ$3),IF(AND(Deník!$R333&gt;=0,Deník!$R333&lt;=1),"BE",Deník!$R333),""),"")</f>
        <v/>
      </c>
      <c r="BA333" s="63" t="str">
        <f>IF(Deník!$D333&lt;&gt;"",IF(AND(Deník!$D333&gt;=BA$2,Deník!$D333&lt;=BA$3),IF(AND(Deník!$R333&gt;=0,Deník!$R333&lt;=1),"BE",Deník!$R333),""),"")</f>
        <v/>
      </c>
      <c r="BB333" s="63" t="str">
        <f>IF(Deník!$D333&lt;&gt;"",IF(AND(Deník!$D333&gt;=BB$2,Deník!$D333&lt;=BB$3),IF(AND(Deník!$R333&gt;=0,Deník!$R333&lt;=1),"BE",Deník!$R333),""),"")</f>
        <v/>
      </c>
      <c r="BC333" s="71" t="str">
        <f>IF(Deník!$D333&lt;&gt;"",IF(AND(Deník!$D333&gt;=BC$2,Deník!$D333&lt;=BC$3),IF(AND(Deník!$R333&gt;=0,Deník!$R333&lt;=1),"BE",Deník!$R333),""),"")</f>
        <v/>
      </c>
      <c r="BD333" s="20" t="str">
        <f>IF(Deník!$J334="S",(Deník!$M334-Deník!$K334),IF(Deník!$J334="L",(Deník!$K334-Deník!$M334),""))</f>
        <v/>
      </c>
      <c r="BE333" s="20" t="str">
        <f>IF(Deník!$J334="S",(Deník!$K334-Deník!$O334),IF(Deník!$J334="L",(Deník!$O334-Deník!$K334),""))</f>
        <v/>
      </c>
      <c r="BF333" s="20" t="str">
        <f>IF(Deník!$J334="S",(Deník!$K334-Deník!$L334),IF(Deník!$J334="L",(Deník!$L334-Deník!$K334),""))</f>
        <v/>
      </c>
      <c r="BG333" s="20" t="str">
        <f>IF(Deník!$J334="S",(Deník!$K334-Deník!$S334),IF(Deník!$J334="L",(Deník!$S334-Deník!$K334),""))</f>
        <v/>
      </c>
      <c r="BH333" s="20" t="str">
        <f>IF(Deník!$J334="S",(Deník!$K334-Deník!$U334),IF(Deník!$J334="L",(Deník!$U334-Deník!$K334),""))</f>
        <v/>
      </c>
      <c r="BI333" s="20" t="str">
        <f>IF(Deník!$R333&gt;1,Deník!$R333,"")</f>
        <v/>
      </c>
      <c r="BJ333" s="20" t="str">
        <f>IF(Deník!$R333&lt;0,Deník!$R333,"")</f>
        <v/>
      </c>
      <c r="BK333" s="17"/>
      <c r="BM333" s="233" t="str">
        <f>IF(Deník!$R333&lt;&gt;"",IF(Deník!$Y333=Statistika!$F$78,IF(AND(Deník!$R333&gt;=0,Deník!$R333&lt;=1),"BE",Deník!$R333),""),"")</f>
        <v/>
      </c>
      <c r="BN333" s="233" t="str">
        <f>IF(Deník!$R333&lt;&gt;"",IF(Deník!$Y333=Statistika!$F$79,IF(AND(Deník!$R333&gt;=0,Deník!$R333&lt;=1),"BE",Deník!$R333),""),"")</f>
        <v/>
      </c>
      <c r="BO333" s="233" t="str">
        <f>IF(Deník!$R333&lt;&gt;"",IF(Deník!$Y333=Statistika!$F$80,IF(AND(Deník!$R333&gt;=0,Deník!$R333&lt;=1),"BE",Deník!$R333),""),"")</f>
        <v/>
      </c>
      <c r="BP333" s="233" t="str">
        <f>IF(Deník!$R333&lt;&gt;"",IF(Deník!$Y333=Statistika!$F$81,IF(AND(Deník!$R333&gt;=0,Deník!$R333&lt;=1),"BE",Deník!$R333),""),"")</f>
        <v/>
      </c>
      <c r="BQ333" s="233" t="str">
        <f>IF(Deník!$R333&lt;&gt;"",IF(Deník!$Y333=Statistika!$F$82,IF(AND(Deník!$R333&gt;=0,Deník!$R333&lt;=1),"BE",Deník!$R333),""),"")</f>
        <v/>
      </c>
      <c r="BR333" s="233" t="str">
        <f>IF(Deník!$R333&lt;&gt;"",IF(Deník!$Y333=Statistika!$F$83,IF(AND(Deník!$R333&gt;=0,Deník!$R333&lt;=1),"BE",Deník!$R333),""),"")</f>
        <v/>
      </c>
      <c r="BS333" s="233" t="str">
        <f>IF(Deník!$R333&lt;&gt;"",IF(Deník!$Y333=Statistika!$F$84,IF(AND(Deník!$R333&gt;=0,Deník!$R333&lt;=1),"BE",Deník!$R333),""),"")</f>
        <v/>
      </c>
      <c r="BT333" s="233" t="str">
        <f>IF(Deník!$R333&lt;&gt;"",IF(Deník!$Y333=Statistika!$F$85,IF(AND(Deník!$R333&gt;=0,Deník!$R333&lt;=1),"BE",Deník!$R333),""),"")</f>
        <v/>
      </c>
      <c r="BU333" s="233" t="str">
        <f>IF(Deník!$R333&lt;&gt;"",IF(Deník!$Y333=Statistika!$F$86,IF(AND(Deník!$R333&gt;=0,Deník!$R333&lt;=1),"BE",Deník!$R333),""),"")</f>
        <v/>
      </c>
      <c r="BV333" s="233" t="str">
        <f>IF(Deník!$R333&lt;&gt;"",IF(Deník!$Y333=Statistika!$F$87,IF(AND(Deník!$R333&gt;=0,Deník!$R333&lt;=1),"BE",Deník!$R333),""),"")</f>
        <v/>
      </c>
      <c r="BW333" s="233" t="str">
        <f>IF(Deník!$R333&lt;&gt;"",IF(Deník!$Y333=Statistika!$F$88,IF(AND(Deník!$R333&gt;=0,Deník!$R333&lt;=1),"BE",Deník!$R333),""),"")</f>
        <v/>
      </c>
      <c r="BX333" s="233" t="str">
        <f>IF(Deník!$R333&lt;&gt;"",IF(Deník!$Y333=Statistika!$F$89,IF(AND(Deník!$R333&gt;=0,Deník!$R333&lt;=1),"BE",Deník!$R333),""),"")</f>
        <v/>
      </c>
      <c r="BY333" s="233" t="str">
        <f>IF(Deník!$R333&lt;&gt;"",IF(Deník!$Y333=Statistika!$F$90,IF(AND(Deník!$R333&gt;=0,Deník!$R333&lt;=1),"BE",Deník!$R333),""),"")</f>
        <v/>
      </c>
      <c r="BZ333" s="233" t="str">
        <f>IF(Deník!$R333&lt;&gt;"",IF(Deník!$Y333=Statistika!$F$91,IF(AND(Deník!$R333&gt;=0,Deník!$R333&lt;=1),"BE",Deník!$R333),""),"")</f>
        <v/>
      </c>
      <c r="CA333" s="233"/>
      <c r="CB333" s="233" t="str">
        <f>IF(Deník!$R333&lt;&gt;"",IF(Deník!$AB333="SL",IF(AND(Deník!$R333&gt;=0,Deník!$R333&lt;=1),"BE",Deník!$R333),""),"")</f>
        <v/>
      </c>
      <c r="CC333" s="233" t="str">
        <f>IF(Deník!$R333&lt;&gt;"",IF(Deník!$AB333="BE10",IF(AND(Deník!$R333&gt;=0,Deník!$R333&lt;=1),"BE",Deník!$R333),""),"")</f>
        <v/>
      </c>
      <c r="CD333" s="233" t="str">
        <f>IF(Deník!$R333&lt;&gt;"",IF(Deník!$AB333="BE15",IF(AND(Deník!$R333&gt;=0,Deník!$R333&lt;=1),"BE",Deník!$R333),""),"")</f>
        <v/>
      </c>
      <c r="CE333" s="233" t="str">
        <f>IF(Deník!$R333&lt;&gt;"",IF(Deník!$AB333="BE20",IF(AND(Deník!$R333&gt;=0,Deník!$R333&lt;=1),"BE",Deník!$R333),""),"")</f>
        <v/>
      </c>
      <c r="CF333" s="233" t="str">
        <f>IF(Deník!$R333&lt;&gt;"",IF(Deník!$AB333="TP1",IF(AND(Deník!$R333&gt;=0,Deník!$R333&lt;=1),"BE",Deník!$R333),""),"")</f>
        <v/>
      </c>
      <c r="CG333" s="233" t="str">
        <f>IF(Deník!$R333&lt;&gt;"",IF(Deník!$AB333="TP2",IF(AND(Deník!$R333&gt;=0,Deník!$R333&lt;=1),"BE",Deník!$R333),""),"")</f>
        <v/>
      </c>
      <c r="CH333" s="233" t="str">
        <f>IF(Deník!$R333&lt;&gt;"",IF(Deník!$AB333="TP3",IF(AND(Deník!$R333&gt;=0,Deník!$R333&lt;=1),"BE",Deník!$R333),""),"")</f>
        <v/>
      </c>
      <c r="CI333" s="233" t="str">
        <f>IF(Deník!$R333&lt;&gt;"",IF(Deník!$AB333="Trailing SL",IF(AND(Deník!$R333&gt;=0,Deník!$R333&lt;=1),"BE",Deník!$R333),""),"")</f>
        <v/>
      </c>
      <c r="CJ333" s="233" t="str">
        <f>IF(Deník!$R333&lt;&gt;"",IF(Deník!$AB333="Manual",IF(AND(Deník!$R333&gt;=0,Deník!$R333&lt;=1),"BE",Deník!$R333),""),"")</f>
        <v/>
      </c>
      <c r="CK333" s="233"/>
      <c r="CL333" s="233" t="str">
        <f>IF(Deník!$R333&lt;0,IF(Deník!$AC333=Statistika!$F$117,Deník!$R333,""),"")</f>
        <v/>
      </c>
      <c r="CM333" s="233" t="str">
        <f>IF(Deník!$R333&lt;0,IF(Deník!$AC333=Statistika!$F$118,Deník!$R333,""),"")</f>
        <v/>
      </c>
      <c r="CN333" s="233" t="str">
        <f>IF(Deník!$R333&lt;0,IF(Deník!$AC333=Statistika!$F$119,Deník!$R333,""),"")</f>
        <v/>
      </c>
      <c r="CO333" s="233" t="str">
        <f>IF(Deník!$R333&lt;0,IF(Deník!$AC333=Statistika!$F$120,Deník!$R333,""),"")</f>
        <v/>
      </c>
      <c r="CP333" s="233" t="str">
        <f>IF(Deník!$R333&lt;0,IF(Deník!$AC333=Statistika!$F$121,Deník!$R333,""),"")</f>
        <v/>
      </c>
      <c r="CQ333" s="233" t="str">
        <f>IF(Deník!$R333&lt;0,IF(Deník!$AC333=Statistika!$F$122,Deník!$R333,""),"")</f>
        <v/>
      </c>
      <c r="CR333" s="233" t="str">
        <f>IF(Deník!$R333&lt;0,IF(Deník!$AC333=Statistika!$F$123,Deník!$R333,""),"")</f>
        <v/>
      </c>
      <c r="CS333" s="233" t="str">
        <f>IF(Deník!$R333&lt;0,IF(Deník!$AC333=Statistika!$F$124,Deník!$R333,""),"")</f>
        <v/>
      </c>
      <c r="CT333" s="233" t="str">
        <f>IF(Deník!$R333&lt;0,IF(Deník!$AC333=Statistika!$F$125,Deník!$R333,""),"")</f>
        <v/>
      </c>
      <c r="CU333" s="233"/>
      <c r="CV333" s="233" t="str">
        <f>IF(Deník!$R333&lt;0,IF(Deník!$AD333=$CV$2,Deník!$R333,""),"")</f>
        <v/>
      </c>
      <c r="CW333" s="233" t="str">
        <f>IF(Deník!$R333&lt;0,IF(Deník!$AD333=$CW$2,Deník!$R333,""),"")</f>
        <v/>
      </c>
      <c r="CX333" s="233" t="str">
        <f>IF(Deník!$R333&lt;0,IF(Deník!$AD333=$CX$2,Deník!$R333,""),"")</f>
        <v/>
      </c>
      <c r="CY333" s="233" t="str">
        <f>IF(Deník!$R333&lt;0,IF(Deník!$AD333=$CY$2,Deník!$R333,""),"")</f>
        <v/>
      </c>
      <c r="CZ333" s="233" t="str">
        <f>IF(Deník!$R333&lt;0,IF(Deník!$AD333=$CZ$2,Deník!$R333,""),"")</f>
        <v/>
      </c>
      <c r="DL333" s="221">
        <f t="shared" si="16"/>
        <v>93847.029999999984</v>
      </c>
      <c r="DM333" s="220">
        <f t="shared" si="15"/>
        <v>-6.1529700000000132E-2</v>
      </c>
      <c r="DO333" s="50">
        <f>Deník!W334</f>
        <v>0</v>
      </c>
      <c r="DP333" s="102" t="str">
        <f>IF(AND(Deník!W334&gt;0),1,"")</f>
        <v/>
      </c>
      <c r="DQ333" s="102">
        <f>IF(AND(Deník!W334&lt;=0),1,"")</f>
        <v>1</v>
      </c>
      <c r="DR333" s="227"/>
      <c r="DS333" s="228"/>
      <c r="DT333" s="85"/>
      <c r="DU333" s="54">
        <f>IF(MONTH(Deník!$C333)=DU$2,Deník!$W333,"")</f>
        <v>0</v>
      </c>
      <c r="DV333" s="222" t="str">
        <f>IF(MONTH(Deník!$C333)=DV$2,Deník!$W333,"")</f>
        <v/>
      </c>
      <c r="DW333" s="222" t="str">
        <f>IF(MONTH(Deník!$C333)=DW$2,Deník!$W333,"")</f>
        <v/>
      </c>
      <c r="DX333" s="222" t="str">
        <f>IF(MONTH(Deník!$C333)=DX$2,Deník!$W333,"")</f>
        <v/>
      </c>
      <c r="DY333" s="222" t="str">
        <f>IF(MONTH(Deník!$C333)=DY$2,Deník!$W333,"")</f>
        <v/>
      </c>
      <c r="DZ333" s="222" t="str">
        <f>IF(MONTH(Deník!$C333)=DZ$2,Deník!$W333,"")</f>
        <v/>
      </c>
      <c r="EA333" s="222" t="str">
        <f>IF(MONTH(Deník!$C333)=EA$2,Deník!$W333,"")</f>
        <v/>
      </c>
      <c r="EB333" s="222" t="str">
        <f>IF(MONTH(Deník!$C333)=EB$2,Deník!$W333,"")</f>
        <v/>
      </c>
      <c r="EC333" s="222" t="str">
        <f>IF(MONTH(Deník!$C333)=EC$2,Deník!$W333,"")</f>
        <v/>
      </c>
      <c r="ED333" s="222" t="str">
        <f>IF(MONTH(Deník!$C333)=ED$2,Deník!$W333,"")</f>
        <v/>
      </c>
      <c r="EE333" s="222" t="str">
        <f>IF(MONTH(Deník!$C333)=EE$2,Deník!$W333,"")</f>
        <v/>
      </c>
      <c r="EF333" s="222" t="str">
        <f>IF(MONTH(Deník!$C333)=EF$2,Deník!$W333,"")</f>
        <v/>
      </c>
      <c r="EI333" s="600" t="str">
        <f>IF(Deník!$W333&lt;&gt;"",IF(Deník!$B333=Statistika!$F$63,Deník!$W333,""),"")</f>
        <v/>
      </c>
      <c r="EJ333" s="13" t="str">
        <f>IF(Deník!$W333&lt;&gt;"",IF(Deník!$B333=Statistika!$F$64,Deník!$W333,""),"")</f>
        <v/>
      </c>
      <c r="EK333" s="13" t="str">
        <f>IF(Deník!$W333&lt;&gt;"",IF(Deník!$B333=Statistika!$F$65,Deník!$W333,""),"")</f>
        <v/>
      </c>
      <c r="EL333" s="13" t="str">
        <f>IF(Deník!$W333&lt;&gt;"",IF(Deník!$B333=Statistika!$F$66,Deník!$W333,""),"")</f>
        <v/>
      </c>
      <c r="EM333" s="13" t="str">
        <f>IF(Deník!$W333&lt;&gt;"",IF(Deník!$B333=Statistika!$F$67,Deník!$W333,""),"")</f>
        <v/>
      </c>
      <c r="EN333" s="13" t="str">
        <f>IF(Deník!$W333&lt;&gt;"",IF(Deník!$B333=Statistika!$F$68,Deník!$W333,""),"")</f>
        <v/>
      </c>
      <c r="EO333" s="13" t="str">
        <f>IF(Deník!$W333&lt;&gt;"",IF(Deník!$B333=Statistika!$F$69,Deník!$W333,""),"")</f>
        <v/>
      </c>
      <c r="EP333" s="601" t="str">
        <f>IF(Deník!$W333&lt;&gt;"",IF(Deník!$B333=Statistika!$F$70,Deník!$W333,""),"")</f>
        <v/>
      </c>
      <c r="EQ333" s="90"/>
      <c r="ER333" s="63" t="str">
        <f>IF(Deník!$W333&lt;&gt;"",IF(Deník!$J333="L",Deník!$W333,""),"")</f>
        <v/>
      </c>
      <c r="ES333" s="13" t="str">
        <f>IF(Deník!$W333&lt;&gt;"",IF(Deník!$J333="S",Deník!$W333,""),"")</f>
        <v/>
      </c>
      <c r="ET333" s="95"/>
      <c r="EU333" s="88"/>
      <c r="EV333" s="63" t="str">
        <f>IF(WEEKDAY(Deník!$C333,2)=1,Deník!$W333,"")</f>
        <v/>
      </c>
      <c r="EW333" s="13" t="str">
        <f>IF(WEEKDAY(Deník!$C333,2)=2,Deník!$W333,"")</f>
        <v/>
      </c>
      <c r="EX333" s="13" t="str">
        <f>IF(WEEKDAY(Deník!$C333,2)=3,Deník!$W333,"")</f>
        <v/>
      </c>
      <c r="EY333" s="13" t="str">
        <f>IF(WEEKDAY(Deník!$C333,2)=4,Deník!$W333,"")</f>
        <v/>
      </c>
      <c r="EZ333" s="60" t="str">
        <f>IF(WEEKDAY(Deník!$C333,2)=5,Deník!$W333,"")</f>
        <v/>
      </c>
      <c r="FA333" s="99"/>
      <c r="FB333" s="100">
        <f>Deník!D333</f>
        <v>0</v>
      </c>
      <c r="FC333" s="63">
        <f>IF($FB333&lt;&gt;"",IF(AND($FB333&gt;=FC$2,$FB333&lt;=FC$3),Deník!$W333,""))</f>
        <v>0</v>
      </c>
      <c r="FD333" s="63" t="str">
        <f>IF($FB333&lt;&gt;"",IF(AND($FB333&gt;=FD$2,$FB333&lt;=FD$3),Deník!$W333,""))</f>
        <v/>
      </c>
      <c r="FE333" s="63" t="str">
        <f>IF($FB333&lt;&gt;"",IF(AND($FB333&gt;=FE$2,$FB333&lt;=FE$3),Deník!$W333,""))</f>
        <v/>
      </c>
      <c r="FF333" s="63" t="str">
        <f>IF($FB333&lt;&gt;"",IF(AND($FB333&gt;=FF$2,$FB333&lt;=FF$3),Deník!$W333,""))</f>
        <v/>
      </c>
      <c r="FG333" s="63" t="str">
        <f>IF($FB333&lt;&gt;"",IF(AND($FB333&gt;=FG$2,$FB333&lt;=FG$3),Deník!$W333,""))</f>
        <v/>
      </c>
      <c r="FH333" s="63" t="str">
        <f>IF($FB333&lt;&gt;"",IF(AND($FB333&gt;=FH$2,$FB333&lt;=FH$3),Deník!$W333,""))</f>
        <v/>
      </c>
      <c r="FI333" s="63" t="str">
        <f>IF($FB333&lt;&gt;"",IF(AND($FB333&gt;=FI$2,$FB333&lt;=FI$3),Deník!$W333,""))</f>
        <v/>
      </c>
      <c r="FJ333" s="63" t="str">
        <f>IF($FB333&lt;&gt;"",IF(AND($FB333&gt;=FJ$2,$FB333&lt;=FJ$3),Deník!$W333,""))</f>
        <v/>
      </c>
      <c r="FK333" s="63" t="str">
        <f>IF($FB333&lt;&gt;"",IF(AND($FB333&gt;=FK$2,$FB333&lt;=FK$3),Deník!$W333,""))</f>
        <v/>
      </c>
      <c r="FL333" s="63" t="str">
        <f>IF($FB333&lt;&gt;"",IF(AND($FB333&gt;=FL$2,$FB333&lt;=FL$3),Deník!$W333,""))</f>
        <v/>
      </c>
      <c r="FM333" s="63" t="str">
        <f>IF($FB333&lt;&gt;"",IF(AND($FB333&gt;=FM$2,$FB333&lt;=FM$3),Deník!$W333,""))</f>
        <v/>
      </c>
      <c r="FN333" s="13"/>
      <c r="FO333" s="20" t="str">
        <f>IF(Deník!$W333&gt;1,Deník!$W333,"")</f>
        <v/>
      </c>
      <c r="FP333" s="20" t="str">
        <f>IF(Deník!$W333&lt;0,Deník!$W333,"")</f>
        <v/>
      </c>
      <c r="FQ333" s="17"/>
      <c r="FS333" s="233"/>
      <c r="FT333" s="233" t="str">
        <f>IF(Deník!$W333&lt;&gt;"",IF(Deník!$Y333=Statistika!$F$78,Deník!$W333,""),"")</f>
        <v/>
      </c>
      <c r="FU333" s="233" t="str">
        <f>IF(Deník!$W333&lt;&gt;"",IF(Deník!$Y333=Statistika!$F$79,Deník!$W333,""),"")</f>
        <v/>
      </c>
      <c r="FV333" s="233" t="str">
        <f>IF(Deník!$W333&lt;&gt;"",IF(Deník!$Y333=Statistika!$F$80,Deník!$W333,""),"")</f>
        <v/>
      </c>
      <c r="FW333" s="233" t="str">
        <f>IF(Deník!$W333&lt;&gt;"",IF(Deník!$Y333=Statistika!$F$81,Deník!$W333,""),"")</f>
        <v/>
      </c>
      <c r="FX333" s="233" t="str">
        <f>IF(Deník!$W333&lt;&gt;"",IF(Deník!$Y333=Statistika!$F$82,Deník!$W333,""),"")</f>
        <v/>
      </c>
      <c r="FY333" s="233" t="str">
        <f>IF(Deník!$W333&lt;&gt;"",IF(Deník!$Y333=Statistika!$F$83,Deník!$W333,""),"")</f>
        <v/>
      </c>
      <c r="FZ333" s="233" t="str">
        <f>IF(Deník!$W333&lt;&gt;"",IF(Deník!$Y333=Statistika!$F$84,Deník!$W333,""),"")</f>
        <v/>
      </c>
      <c r="GA333" s="233" t="str">
        <f>IF(Deník!$W333&lt;&gt;"",IF(Deník!$Y333=Statistika!$F$85,Deník!$W333,""),"")</f>
        <v/>
      </c>
      <c r="GB333" s="233" t="str">
        <f>IF(Deník!$W333&lt;&gt;"",IF(Deník!$Y333=Statistika!$F$86,Deník!$W333,""),"")</f>
        <v/>
      </c>
      <c r="GC333" s="233" t="str">
        <f>IF(Deník!$W333&lt;&gt;"",IF(Deník!$Y333=Statistika!$F$87,Deník!$W333,""),"")</f>
        <v/>
      </c>
      <c r="GD333" s="233" t="str">
        <f>IF(Deník!$W333&lt;&gt;"",IF(Deník!$Y333=Statistika!$F$88,Deník!$W333,""),"")</f>
        <v/>
      </c>
      <c r="GE333" s="233" t="str">
        <f>IF(Deník!$W333&lt;&gt;"",IF(Deník!$Y333=Statistika!$F$89,Deník!$W333,""),"")</f>
        <v/>
      </c>
      <c r="GF333" s="233" t="str">
        <f>IF(Deník!$W333&lt;&gt;"",IF(Deník!$Y333=Statistika!$F$90,Deník!$W333,""),"")</f>
        <v/>
      </c>
      <c r="GG333" s="233" t="str">
        <f>IF(Deník!$W333&lt;&gt;"",IF(Deník!$Y333=Statistika!$F$91,Deník!$W333,""),"")</f>
        <v/>
      </c>
      <c r="GH333" s="233"/>
      <c r="GI333" s="233" t="str">
        <f>IF(Deník!$W333&lt;&gt;"",IF(Deník!$AB333=Statistika!$L$100,Deník!$W333,""),"")</f>
        <v/>
      </c>
      <c r="GJ333" s="233" t="str">
        <f>IF(Deník!$W333&lt;&gt;"",IF(Deník!$AB333=Statistika!$L$101,Deník!$W333,""),"")</f>
        <v/>
      </c>
      <c r="GK333" s="233" t="str">
        <f>IF(Deník!$W333&lt;&gt;"",IF(Deník!$AB333=Statistika!$L$102,Deník!$W333,""),"")</f>
        <v/>
      </c>
      <c r="GL333" s="233" t="str">
        <f>IF(Deník!$W333&lt;&gt;"",IF(Deník!$AB333=Statistika!$L$103,Deník!$W333,""),"")</f>
        <v/>
      </c>
      <c r="GM333" s="233" t="str">
        <f>IF(Deník!$W333&lt;&gt;"",IF(Deník!$AB333=Statistika!$L$104,Deník!$W333,""),"")</f>
        <v/>
      </c>
      <c r="GN333" s="233" t="str">
        <f>IF(Deník!$W333&lt;&gt;"",IF(Deník!$AB333=Statistika!$L$105,Deník!$W333,""),"")</f>
        <v/>
      </c>
      <c r="GO333" s="233" t="str">
        <f>IF(Deník!$W333&lt;&gt;"",IF(Deník!$AB333=Statistika!$L$106,Deník!$W333,""),"")</f>
        <v/>
      </c>
      <c r="GP333" s="233" t="str">
        <f>IF(Deník!$W333&lt;&gt;"",IF(Deník!$AB333=Statistika!$L$107,Deník!$W333,""),"")</f>
        <v/>
      </c>
      <c r="GQ333" s="233" t="str">
        <f>IF(Deník!$W333&lt;&gt;"",IF(Deník!$AB333=Statistika!$L$108,Deník!$W333,""),"")</f>
        <v/>
      </c>
      <c r="GS333" s="233" t="str">
        <f>IF(Deník!$W333&lt;0,IF(Deník!$AC333=Statistika!$F$117,Deník!$W333,""),"")</f>
        <v/>
      </c>
      <c r="GT333" s="233" t="str">
        <f>IF(Deník!$W333&lt;0,IF(Deník!$AC333=Statistika!$F$118,Deník!$W333,""),"")</f>
        <v/>
      </c>
      <c r="GU333" s="233" t="str">
        <f>IF(Deník!$W333&lt;0,IF(Deník!$AC333=Statistika!$F$119,Deník!$W333,""),"")</f>
        <v/>
      </c>
      <c r="GV333" s="233" t="str">
        <f>IF(Deník!$W333&lt;0,IF(Deník!$AC333=Statistika!$F$120,Deník!$W333,""),"")</f>
        <v/>
      </c>
      <c r="GW333" s="233" t="str">
        <f>IF(Deník!$W333&lt;0,IF(Deník!$AC333=Statistika!$F$121,Deník!$W333,""),"")</f>
        <v/>
      </c>
      <c r="GX333" s="233" t="str">
        <f>IF(Deník!$W333&lt;0,IF(Deník!$AC333=Statistika!$F$122,Deník!$W333,""),"")</f>
        <v/>
      </c>
      <c r="GY333" s="233" t="str">
        <f>IF(Deník!$W333&lt;0,IF(Deník!$AC333=Statistika!$F$123,Deník!$W333,""),"")</f>
        <v/>
      </c>
      <c r="GZ333" s="233" t="str">
        <f>IF(Deník!$W333&lt;0,IF(Deník!$AC333=Statistika!$F$124,Deník!$W333,""),"")</f>
        <v/>
      </c>
      <c r="HA333" s="233" t="str">
        <f>IF(Deník!$W333&lt;0,IF(Deník!$AC333=Statistika!$F$125,Deník!$W333,""),"")</f>
        <v/>
      </c>
      <c r="HC333" s="233" t="str">
        <f>IF(Deník!$W333&lt;0,IF(Deník!$AD333=Statistika!$F$133,Deník!$W333,""),"")</f>
        <v/>
      </c>
      <c r="HD333" s="233" t="str">
        <f>IF(Deník!$W333&lt;0,IF(Deník!$AD333=Statistika!$F$134,Deník!$W333,""),"")</f>
        <v/>
      </c>
      <c r="HE333" s="233" t="str">
        <f>IF(Deník!$W333&lt;0,IF(Deník!$AD333=Statistika!$F$135,Deník!$W333,""),"")</f>
        <v/>
      </c>
      <c r="HF333" s="233" t="str">
        <f>IF(Deník!$W333&lt;0,IF(Deník!$AD333=Statistika!$F$136,Deník!$W333,""),"")</f>
        <v/>
      </c>
      <c r="HG333" s="233" t="str">
        <f>IF(Deník!$W333&lt;0,IF(Deník!$AD333=Statistika!$F$137,Deník!$W333,""),"")</f>
        <v/>
      </c>
      <c r="ID333" s="8">
        <f>Tabulka4[[#This Row],[Sloupec3]]</f>
        <v>0</v>
      </c>
      <c r="IE333" s="17" t="str">
        <f>IF(AND([1]Deník!$C333&gt;='[1]Měsíční shrnutí'!$D$1,[1]Deník!$C333&lt;='[1]Měsíční shrnutí'!$F$1),[1]Deník!$X333,"")</f>
        <v/>
      </c>
    </row>
    <row r="334" spans="1:239">
      <c r="A334" s="8">
        <f>Deník!C335</f>
        <v>0</v>
      </c>
      <c r="B334" s="50" t="str">
        <f>Deník!R335</f>
        <v/>
      </c>
      <c r="C334" s="102" t="str">
        <f>IF(AND(Deník!R335&gt;1,Deník!R335&lt;&gt;""),1,"")</f>
        <v/>
      </c>
      <c r="D334" s="102" t="str">
        <f>IF(AND(Deník!R335&lt;=0,Deník!R335&lt;&gt;""),1,"")</f>
        <v/>
      </c>
      <c r="E334" s="103" t="str">
        <f>IF(AND(Deník!R335&gt;=0,Deník!R335&lt;=1),1,"")</f>
        <v/>
      </c>
      <c r="F334" s="79" t="str">
        <f>IF(Deník!R335&lt;&gt;"",Deník!R335+F333,"")</f>
        <v/>
      </c>
      <c r="G334" s="85"/>
      <c r="H334" s="54" t="str">
        <f>IF(MONTH(Deník!$C334)=H$2,IF(AND(Deník!$R334&gt;=0,Deník!$R334&lt;=1),"BE",Deník!$R334),"")</f>
        <v/>
      </c>
      <c r="I334" s="11" t="str">
        <f>IF(MONTH(Deník!$C334)=I$2,IF(AND(Deník!$R334&gt;=0,Deník!$R334&lt;=1),"BE",Deník!$R334),"")</f>
        <v/>
      </c>
      <c r="J334" s="11" t="str">
        <f>IF(MONTH(Deník!$C334)=J$2,IF(AND(Deník!$R334&gt;=0,Deník!$R334&lt;=1),"BE",Deník!$R334),"")</f>
        <v/>
      </c>
      <c r="K334" s="11" t="str">
        <f>IF(MONTH(Deník!$C334)=K$2,IF(AND(Deník!$R334&gt;=0,Deník!$R334&lt;=1),"BE",Deník!$R334),"")</f>
        <v/>
      </c>
      <c r="L334" s="11" t="str">
        <f>IF(MONTH(Deník!$C334)=L$2,IF(AND(Deník!$R334&gt;=0,Deník!$R334&lt;=1),"BE",Deník!$R334),"")</f>
        <v/>
      </c>
      <c r="M334" s="11" t="str">
        <f>IF(MONTH(Deník!$C334)=M$2,IF(AND(Deník!$R334&gt;=0,Deník!$R334&lt;=1),"BE",Deník!$R334),"")</f>
        <v/>
      </c>
      <c r="N334" s="11" t="str">
        <f>IF(MONTH(Deník!$C334)=N$2,IF(AND(Deník!$R334&gt;=0,Deník!$R334&lt;=1),"BE",Deník!$R334),"")</f>
        <v/>
      </c>
      <c r="O334" s="11" t="str">
        <f>IF(MONTH(Deník!$C334)=O$2,IF(AND(Deník!$R334&gt;=0,Deník!$R334&lt;=1),"BE",Deník!$R334),"")</f>
        <v/>
      </c>
      <c r="P334" s="11" t="str">
        <f>IF(MONTH(Deník!$C334)=P$2,IF(AND(Deník!$R334&gt;=0,Deník!$R334&lt;=1),"BE",Deník!$R334),"")</f>
        <v/>
      </c>
      <c r="Q334" s="11" t="str">
        <f>IF(MONTH(Deník!$C334)=Q$2,IF(AND(Deník!$R334&gt;=0,Deník!$R334&lt;=1),"BE",Deník!$R334),"")</f>
        <v/>
      </c>
      <c r="R334" s="11" t="str">
        <f>IF(MONTH(Deník!$C334)=R$2,IF(AND(Deník!$R334&gt;=0,Deník!$R334&lt;=1),"BE",Deník!$R334),"")</f>
        <v/>
      </c>
      <c r="S334" s="57" t="str">
        <f>IF(MONTH(Deník!$C334)=S$2,IF(AND(Deník!$R334&gt;=0,Deník!$R334&lt;=1),"BE",Deník!$R334),"")</f>
        <v/>
      </c>
      <c r="U334" s="12"/>
      <c r="V334" s="12"/>
      <c r="X334" s="600" t="str">
        <f>IF(Deník!$R334&lt;&gt;"",IF(Deník!$B334=Statistika!$F$63,IF(AND(Deník!$R334&gt;=0,Deník!$R334&lt;=1),"BE",Deník!$R334),""),"")</f>
        <v/>
      </c>
      <c r="Y334" s="13" t="str">
        <f>IF(Deník!$R334&lt;&gt;"",IF(Deník!$B334=Statistika!$F$64,IF(AND(Deník!$R334&gt;=0,Deník!$R334&lt;=1),"BE",Deník!$R334),""),"")</f>
        <v/>
      </c>
      <c r="Z334" s="13" t="str">
        <f>IF(Deník!$R334&lt;&gt;"",IF(Deník!$B334=Statistika!$F$65,IF(AND(Deník!$R334&gt;=0,Deník!$R334&lt;=1),"BE",Deník!$R334),""),"")</f>
        <v/>
      </c>
      <c r="AA334" s="13" t="str">
        <f>IF(Deník!$R334&lt;&gt;"",IF(Deník!$B334=Statistika!$F$66,IF(AND(Deník!$R334&gt;=0,Deník!$R334&lt;=1),"BE",Deník!$R334),""),"")</f>
        <v/>
      </c>
      <c r="AB334" s="13" t="str">
        <f>IF(Deník!$R334&lt;&gt;"",IF(Deník!$B334=Statistika!$F$67,IF(AND(Deník!$R334&gt;=0,Deník!$R334&lt;=1),"BE",Deník!$R334),""),"")</f>
        <v/>
      </c>
      <c r="AC334" s="13" t="str">
        <f>IF(Deník!$R334&lt;&gt;"",IF(Deník!$B334=Statistika!$F$68,IF(AND(Deník!$R334&gt;=0,Deník!$R334&lt;=1),"BE",Deník!$R334),""),"")</f>
        <v/>
      </c>
      <c r="AD334" s="13" t="str">
        <f>IF(Deník!$R334&lt;&gt;"",IF(Deník!$B334=Statistika!$F$69,IF(AND(Deník!$R334&gt;=0,Deník!$R334&lt;=1),"BE",Deník!$R334),""),"")</f>
        <v/>
      </c>
      <c r="AE334" s="601" t="str">
        <f>IF(Deník!$R334&lt;&gt;"",IF(Deník!$B334=Statistika!$F$70,IF(AND(Deník!$R334&gt;=0,Deník!$R334&lt;=1),"BE",Deník!$R334),""),"")</f>
        <v/>
      </c>
      <c r="AF334" s="90"/>
      <c r="AG334" s="63" t="str">
        <f>IF(Deník!$R334&lt;&gt;"",IF(Deník!$J334="L",IF(AND(Deník!$R334&gt;=0,Deník!$R334&lt;=1),"BE",Deník!$R334),""),"")</f>
        <v/>
      </c>
      <c r="AH334" s="13" t="str">
        <f>IF(Deník!$R334&lt;&gt;"",IF(Deník!$J334="S",IF(AND(Deník!$R334&gt;=0,Deník!$R334&lt;=1),"BE",Deník!$R334),""),"")</f>
        <v/>
      </c>
      <c r="AI334" s="95"/>
      <c r="AJ334" s="71" t="str">
        <f>IF(Deník!N335&lt;&gt;"",Deník!N335*-1,"")</f>
        <v/>
      </c>
      <c r="AK334" s="88"/>
      <c r="AL334" s="63" t="str">
        <f>IF(WEEKDAY(Deník!$C334,2)=1,IF(AND(Deník!$R334&gt;=0,Deník!$R334&lt;=1),"BE",Deník!$R334),"")</f>
        <v/>
      </c>
      <c r="AM334" s="13" t="str">
        <f>IF(WEEKDAY(Deník!$C334,2)=2,IF(AND(Deník!$R334&gt;=0,Deník!$R334&lt;=1),"BE",Deník!$R334),"")</f>
        <v/>
      </c>
      <c r="AN334" s="13" t="str">
        <f>IF(WEEKDAY(Deník!$C334,2)=3,IF(AND(Deník!$R334&gt;=0,Deník!$R334&lt;=1),"BE",Deník!$R334),"")</f>
        <v/>
      </c>
      <c r="AO334" s="13" t="str">
        <f>IF(WEEKDAY(Deník!$C334,2)=4,IF(AND(Deník!$R334&gt;=0,Deník!$R334&lt;=1),"BE",Deník!$R334),"")</f>
        <v/>
      </c>
      <c r="AP334" s="60" t="str">
        <f>IF(WEEKDAY(Deník!$C334,2)=5,IF(AND(Deník!$R334&gt;=0,Deník!$R334&lt;=1),"BE",Deník!$R334),"")</f>
        <v/>
      </c>
      <c r="AQ334" s="99"/>
      <c r="AR334" s="100">
        <f>Deník!D334</f>
        <v>0</v>
      </c>
      <c r="AS334" s="63" t="str">
        <f>IF(Deník!$D334&lt;&gt;"",IF(AND(Deník!$D334&gt;=AS$2,Deník!$D334&lt;=AS$3),IF(AND(Deník!$R334&gt;=0,Deník!$R334&lt;=1),"BE",Deník!$R334),""),"")</f>
        <v/>
      </c>
      <c r="AT334" s="63" t="str">
        <f>IF(Deník!$D334&lt;&gt;"",IF(AND(Deník!$D334&gt;=AT$2,Deník!$D334&lt;=AT$3),IF(AND(Deník!$R334&gt;=0,Deník!$R334&lt;=1),"BE",Deník!$R334),""),"")</f>
        <v/>
      </c>
      <c r="AU334" s="63" t="str">
        <f>IF(Deník!$D334&lt;&gt;"",IF(AND(Deník!$D334&gt;=AU$2,Deník!$D334&lt;=AU$3),IF(AND(Deník!$R334&gt;=0,Deník!$R334&lt;=1),"BE",Deník!$R334),""),"")</f>
        <v/>
      </c>
      <c r="AV334" s="63" t="str">
        <f>IF(Deník!$D334&lt;&gt;"",IF(AND(Deník!$D334&gt;=AV$2,Deník!$D334&lt;=AV$3),IF(AND(Deník!$R334&gt;=0,Deník!$R334&lt;=1),"BE",Deník!$R334),""),"")</f>
        <v/>
      </c>
      <c r="AW334" s="63" t="str">
        <f>IF(Deník!$D334&lt;&gt;"",IF(AND(Deník!$D334&gt;=AW$2,Deník!$D334&lt;=AW$3),IF(AND(Deník!$R334&gt;=0,Deník!$R334&lt;=1),"BE",Deník!$R334),""),"")</f>
        <v/>
      </c>
      <c r="AX334" s="63" t="str">
        <f>IF(Deník!$D334&lt;&gt;"",IF(AND(Deník!$D334&gt;=AX$2,Deník!$D334&lt;=AX$3),IF(AND(Deník!$R334&gt;=0,Deník!$R334&lt;=1),"BE",Deník!$R334),""),"")</f>
        <v/>
      </c>
      <c r="AY334" s="63" t="str">
        <f>IF(Deník!$D334&lt;&gt;"",IF(AND(Deník!$D334&gt;=AY$2,Deník!$D334&lt;=AY$3),IF(AND(Deník!$R334&gt;=0,Deník!$R334&lt;=1),"BE",Deník!$R334),""),"")</f>
        <v/>
      </c>
      <c r="AZ334" s="63" t="str">
        <f>IF(Deník!$D334&lt;&gt;"",IF(AND(Deník!$D334&gt;=AZ$2,Deník!$D334&lt;=AZ$3),IF(AND(Deník!$R334&gt;=0,Deník!$R334&lt;=1),"BE",Deník!$R334),""),"")</f>
        <v/>
      </c>
      <c r="BA334" s="63" t="str">
        <f>IF(Deník!$D334&lt;&gt;"",IF(AND(Deník!$D334&gt;=BA$2,Deník!$D334&lt;=BA$3),IF(AND(Deník!$R334&gt;=0,Deník!$R334&lt;=1),"BE",Deník!$R334),""),"")</f>
        <v/>
      </c>
      <c r="BB334" s="63" t="str">
        <f>IF(Deník!$D334&lt;&gt;"",IF(AND(Deník!$D334&gt;=BB$2,Deník!$D334&lt;=BB$3),IF(AND(Deník!$R334&gt;=0,Deník!$R334&lt;=1),"BE",Deník!$R334),""),"")</f>
        <v/>
      </c>
      <c r="BC334" s="71" t="str">
        <f>IF(Deník!$D334&lt;&gt;"",IF(AND(Deník!$D334&gt;=BC$2,Deník!$D334&lt;=BC$3),IF(AND(Deník!$R334&gt;=0,Deník!$R334&lt;=1),"BE",Deník!$R334),""),"")</f>
        <v/>
      </c>
      <c r="BD334" s="20" t="str">
        <f>IF(Deník!$J335="S",(Deník!$M335-Deník!$K335),IF(Deník!$J335="L",(Deník!$K335-Deník!$M335),""))</f>
        <v/>
      </c>
      <c r="BE334" s="20" t="str">
        <f>IF(Deník!$J335="S",(Deník!$K335-Deník!$O335),IF(Deník!$J335="L",(Deník!$O335-Deník!$K335),""))</f>
        <v/>
      </c>
      <c r="BF334" s="20" t="str">
        <f>IF(Deník!$J335="S",(Deník!$K335-Deník!$L335),IF(Deník!$J335="L",(Deník!$L335-Deník!$K335),""))</f>
        <v/>
      </c>
      <c r="BG334" s="20" t="str">
        <f>IF(Deník!$J335="S",(Deník!$K335-Deník!$S335),IF(Deník!$J335="L",(Deník!$S335-Deník!$K335),""))</f>
        <v/>
      </c>
      <c r="BH334" s="20" t="str">
        <f>IF(Deník!$J335="S",(Deník!$K335-Deník!$U335),IF(Deník!$J335="L",(Deník!$U335-Deník!$K335),""))</f>
        <v/>
      </c>
      <c r="BI334" s="20" t="str">
        <f>IF(Deník!$R334&gt;1,Deník!$R334,"")</f>
        <v/>
      </c>
      <c r="BJ334" s="20" t="str">
        <f>IF(Deník!$R334&lt;0,Deník!$R334,"")</f>
        <v/>
      </c>
      <c r="BK334" s="17"/>
      <c r="BM334" s="233" t="str">
        <f>IF(Deník!$R334&lt;&gt;"",IF(Deník!$Y334=Statistika!$F$78,IF(AND(Deník!$R334&gt;=0,Deník!$R334&lt;=1),"BE",Deník!$R334),""),"")</f>
        <v/>
      </c>
      <c r="BN334" s="233" t="str">
        <f>IF(Deník!$R334&lt;&gt;"",IF(Deník!$Y334=Statistika!$F$79,IF(AND(Deník!$R334&gt;=0,Deník!$R334&lt;=1),"BE",Deník!$R334),""),"")</f>
        <v/>
      </c>
      <c r="BO334" s="233" t="str">
        <f>IF(Deník!$R334&lt;&gt;"",IF(Deník!$Y334=Statistika!$F$80,IF(AND(Deník!$R334&gt;=0,Deník!$R334&lt;=1),"BE",Deník!$R334),""),"")</f>
        <v/>
      </c>
      <c r="BP334" s="233" t="str">
        <f>IF(Deník!$R334&lt;&gt;"",IF(Deník!$Y334=Statistika!$F$81,IF(AND(Deník!$R334&gt;=0,Deník!$R334&lt;=1),"BE",Deník!$R334),""),"")</f>
        <v/>
      </c>
      <c r="BQ334" s="233" t="str">
        <f>IF(Deník!$R334&lt;&gt;"",IF(Deník!$Y334=Statistika!$F$82,IF(AND(Deník!$R334&gt;=0,Deník!$R334&lt;=1),"BE",Deník!$R334),""),"")</f>
        <v/>
      </c>
      <c r="BR334" s="233" t="str">
        <f>IF(Deník!$R334&lt;&gt;"",IF(Deník!$Y334=Statistika!$F$83,IF(AND(Deník!$R334&gt;=0,Deník!$R334&lt;=1),"BE",Deník!$R334),""),"")</f>
        <v/>
      </c>
      <c r="BS334" s="233" t="str">
        <f>IF(Deník!$R334&lt;&gt;"",IF(Deník!$Y334=Statistika!$F$84,IF(AND(Deník!$R334&gt;=0,Deník!$R334&lt;=1),"BE",Deník!$R334),""),"")</f>
        <v/>
      </c>
      <c r="BT334" s="233" t="str">
        <f>IF(Deník!$R334&lt;&gt;"",IF(Deník!$Y334=Statistika!$F$85,IF(AND(Deník!$R334&gt;=0,Deník!$R334&lt;=1),"BE",Deník!$R334),""),"")</f>
        <v/>
      </c>
      <c r="BU334" s="233" t="str">
        <f>IF(Deník!$R334&lt;&gt;"",IF(Deník!$Y334=Statistika!$F$86,IF(AND(Deník!$R334&gt;=0,Deník!$R334&lt;=1),"BE",Deník!$R334),""),"")</f>
        <v/>
      </c>
      <c r="BV334" s="233" t="str">
        <f>IF(Deník!$R334&lt;&gt;"",IF(Deník!$Y334=Statistika!$F$87,IF(AND(Deník!$R334&gt;=0,Deník!$R334&lt;=1),"BE",Deník!$R334),""),"")</f>
        <v/>
      </c>
      <c r="BW334" s="233" t="str">
        <f>IF(Deník!$R334&lt;&gt;"",IF(Deník!$Y334=Statistika!$F$88,IF(AND(Deník!$R334&gt;=0,Deník!$R334&lt;=1),"BE",Deník!$R334),""),"")</f>
        <v/>
      </c>
      <c r="BX334" s="233" t="str">
        <f>IF(Deník!$R334&lt;&gt;"",IF(Deník!$Y334=Statistika!$F$89,IF(AND(Deník!$R334&gt;=0,Deník!$R334&lt;=1),"BE",Deník!$R334),""),"")</f>
        <v/>
      </c>
      <c r="BY334" s="233" t="str">
        <f>IF(Deník!$R334&lt;&gt;"",IF(Deník!$Y334=Statistika!$F$90,IF(AND(Deník!$R334&gt;=0,Deník!$R334&lt;=1),"BE",Deník!$R334),""),"")</f>
        <v/>
      </c>
      <c r="BZ334" s="233" t="str">
        <f>IF(Deník!$R334&lt;&gt;"",IF(Deník!$Y334=Statistika!$F$91,IF(AND(Deník!$R334&gt;=0,Deník!$R334&lt;=1),"BE",Deník!$R334),""),"")</f>
        <v/>
      </c>
      <c r="CA334" s="233"/>
      <c r="CB334" s="233" t="str">
        <f>IF(Deník!$R334&lt;&gt;"",IF(Deník!$AB334="SL",IF(AND(Deník!$R334&gt;=0,Deník!$R334&lt;=1),"BE",Deník!$R334),""),"")</f>
        <v/>
      </c>
      <c r="CC334" s="233" t="str">
        <f>IF(Deník!$R334&lt;&gt;"",IF(Deník!$AB334="BE10",IF(AND(Deník!$R334&gt;=0,Deník!$R334&lt;=1),"BE",Deník!$R334),""),"")</f>
        <v/>
      </c>
      <c r="CD334" s="233" t="str">
        <f>IF(Deník!$R334&lt;&gt;"",IF(Deník!$AB334="BE15",IF(AND(Deník!$R334&gt;=0,Deník!$R334&lt;=1),"BE",Deník!$R334),""),"")</f>
        <v/>
      </c>
      <c r="CE334" s="233" t="str">
        <f>IF(Deník!$R334&lt;&gt;"",IF(Deník!$AB334="BE20",IF(AND(Deník!$R334&gt;=0,Deník!$R334&lt;=1),"BE",Deník!$R334),""),"")</f>
        <v/>
      </c>
      <c r="CF334" s="233" t="str">
        <f>IF(Deník!$R334&lt;&gt;"",IF(Deník!$AB334="TP1",IF(AND(Deník!$R334&gt;=0,Deník!$R334&lt;=1),"BE",Deník!$R334),""),"")</f>
        <v/>
      </c>
      <c r="CG334" s="233" t="str">
        <f>IF(Deník!$R334&lt;&gt;"",IF(Deník!$AB334="TP2",IF(AND(Deník!$R334&gt;=0,Deník!$R334&lt;=1),"BE",Deník!$R334),""),"")</f>
        <v/>
      </c>
      <c r="CH334" s="233" t="str">
        <f>IF(Deník!$R334&lt;&gt;"",IF(Deník!$AB334="TP3",IF(AND(Deník!$R334&gt;=0,Deník!$R334&lt;=1),"BE",Deník!$R334),""),"")</f>
        <v/>
      </c>
      <c r="CI334" s="233" t="str">
        <f>IF(Deník!$R334&lt;&gt;"",IF(Deník!$AB334="Trailing SL",IF(AND(Deník!$R334&gt;=0,Deník!$R334&lt;=1),"BE",Deník!$R334),""),"")</f>
        <v/>
      </c>
      <c r="CJ334" s="233" t="str">
        <f>IF(Deník!$R334&lt;&gt;"",IF(Deník!$AB334="Manual",IF(AND(Deník!$R334&gt;=0,Deník!$R334&lt;=1),"BE",Deník!$R334),""),"")</f>
        <v/>
      </c>
      <c r="CK334" s="233"/>
      <c r="CL334" s="233" t="str">
        <f>IF(Deník!$R334&lt;0,IF(Deník!$AC334=Statistika!$F$117,Deník!$R334,""),"")</f>
        <v/>
      </c>
      <c r="CM334" s="233" t="str">
        <f>IF(Deník!$R334&lt;0,IF(Deník!$AC334=Statistika!$F$118,Deník!$R334,""),"")</f>
        <v/>
      </c>
      <c r="CN334" s="233" t="str">
        <f>IF(Deník!$R334&lt;0,IF(Deník!$AC334=Statistika!$F$119,Deník!$R334,""),"")</f>
        <v/>
      </c>
      <c r="CO334" s="233" t="str">
        <f>IF(Deník!$R334&lt;0,IF(Deník!$AC334=Statistika!$F$120,Deník!$R334,""),"")</f>
        <v/>
      </c>
      <c r="CP334" s="233" t="str">
        <f>IF(Deník!$R334&lt;0,IF(Deník!$AC334=Statistika!$F$121,Deník!$R334,""),"")</f>
        <v/>
      </c>
      <c r="CQ334" s="233" t="str">
        <f>IF(Deník!$R334&lt;0,IF(Deník!$AC334=Statistika!$F$122,Deník!$R334,""),"")</f>
        <v/>
      </c>
      <c r="CR334" s="233" t="str">
        <f>IF(Deník!$R334&lt;0,IF(Deník!$AC334=Statistika!$F$123,Deník!$R334,""),"")</f>
        <v/>
      </c>
      <c r="CS334" s="233" t="str">
        <f>IF(Deník!$R334&lt;0,IF(Deník!$AC334=Statistika!$F$124,Deník!$R334,""),"")</f>
        <v/>
      </c>
      <c r="CT334" s="233" t="str">
        <f>IF(Deník!$R334&lt;0,IF(Deník!$AC334=Statistika!$F$125,Deník!$R334,""),"")</f>
        <v/>
      </c>
      <c r="CU334" s="233"/>
      <c r="CV334" s="233" t="str">
        <f>IF(Deník!$R334&lt;0,IF(Deník!$AD334=$CV$2,Deník!$R334,""),"")</f>
        <v/>
      </c>
      <c r="CW334" s="233" t="str">
        <f>IF(Deník!$R334&lt;0,IF(Deník!$AD334=$CW$2,Deník!$R334,""),"")</f>
        <v/>
      </c>
      <c r="CX334" s="233" t="str">
        <f>IF(Deník!$R334&lt;0,IF(Deník!$AD334=$CX$2,Deník!$R334,""),"")</f>
        <v/>
      </c>
      <c r="CY334" s="233" t="str">
        <f>IF(Deník!$R334&lt;0,IF(Deník!$AD334=$CY$2,Deník!$R334,""),"")</f>
        <v/>
      </c>
      <c r="CZ334" s="233" t="str">
        <f>IF(Deník!$R334&lt;0,IF(Deník!$AD334=$CZ$2,Deník!$R334,""),"")</f>
        <v/>
      </c>
      <c r="DL334" s="221">
        <f t="shared" si="16"/>
        <v>93847.029999999984</v>
      </c>
      <c r="DM334" s="220">
        <f t="shared" si="15"/>
        <v>-6.1529700000000132E-2</v>
      </c>
      <c r="DO334" s="50">
        <f>Deník!W335</f>
        <v>0</v>
      </c>
      <c r="DP334" s="102" t="str">
        <f>IF(AND(Deník!W335&gt;0),1,"")</f>
        <v/>
      </c>
      <c r="DQ334" s="102">
        <f>IF(AND(Deník!W335&lt;=0),1,"")</f>
        <v>1</v>
      </c>
      <c r="DR334" s="227"/>
      <c r="DS334" s="228"/>
      <c r="DT334" s="85"/>
      <c r="DU334" s="54">
        <f>IF(MONTH(Deník!$C334)=DU$2,Deník!$W334,"")</f>
        <v>0</v>
      </c>
      <c r="DV334" s="222" t="str">
        <f>IF(MONTH(Deník!$C334)=DV$2,Deník!$W334,"")</f>
        <v/>
      </c>
      <c r="DW334" s="222" t="str">
        <f>IF(MONTH(Deník!$C334)=DW$2,Deník!$W334,"")</f>
        <v/>
      </c>
      <c r="DX334" s="222" t="str">
        <f>IF(MONTH(Deník!$C334)=DX$2,Deník!$W334,"")</f>
        <v/>
      </c>
      <c r="DY334" s="222" t="str">
        <f>IF(MONTH(Deník!$C334)=DY$2,Deník!$W334,"")</f>
        <v/>
      </c>
      <c r="DZ334" s="222" t="str">
        <f>IF(MONTH(Deník!$C334)=DZ$2,Deník!$W334,"")</f>
        <v/>
      </c>
      <c r="EA334" s="222" t="str">
        <f>IF(MONTH(Deník!$C334)=EA$2,Deník!$W334,"")</f>
        <v/>
      </c>
      <c r="EB334" s="222" t="str">
        <f>IF(MONTH(Deník!$C334)=EB$2,Deník!$W334,"")</f>
        <v/>
      </c>
      <c r="EC334" s="222" t="str">
        <f>IF(MONTH(Deník!$C334)=EC$2,Deník!$W334,"")</f>
        <v/>
      </c>
      <c r="ED334" s="222" t="str">
        <f>IF(MONTH(Deník!$C334)=ED$2,Deník!$W334,"")</f>
        <v/>
      </c>
      <c r="EE334" s="222" t="str">
        <f>IF(MONTH(Deník!$C334)=EE$2,Deník!$W334,"")</f>
        <v/>
      </c>
      <c r="EF334" s="222" t="str">
        <f>IF(MONTH(Deník!$C334)=EF$2,Deník!$W334,"")</f>
        <v/>
      </c>
      <c r="EI334" s="600" t="str">
        <f>IF(Deník!$W334&lt;&gt;"",IF(Deník!$B334=Statistika!$F$63,Deník!$W334,""),"")</f>
        <v/>
      </c>
      <c r="EJ334" s="13" t="str">
        <f>IF(Deník!$W334&lt;&gt;"",IF(Deník!$B334=Statistika!$F$64,Deník!$W334,""),"")</f>
        <v/>
      </c>
      <c r="EK334" s="13" t="str">
        <f>IF(Deník!$W334&lt;&gt;"",IF(Deník!$B334=Statistika!$F$65,Deník!$W334,""),"")</f>
        <v/>
      </c>
      <c r="EL334" s="13" t="str">
        <f>IF(Deník!$W334&lt;&gt;"",IF(Deník!$B334=Statistika!$F$66,Deník!$W334,""),"")</f>
        <v/>
      </c>
      <c r="EM334" s="13" t="str">
        <f>IF(Deník!$W334&lt;&gt;"",IF(Deník!$B334=Statistika!$F$67,Deník!$W334,""),"")</f>
        <v/>
      </c>
      <c r="EN334" s="13" t="str">
        <f>IF(Deník!$W334&lt;&gt;"",IF(Deník!$B334=Statistika!$F$68,Deník!$W334,""),"")</f>
        <v/>
      </c>
      <c r="EO334" s="13" t="str">
        <f>IF(Deník!$W334&lt;&gt;"",IF(Deník!$B334=Statistika!$F$69,Deník!$W334,""),"")</f>
        <v/>
      </c>
      <c r="EP334" s="601" t="str">
        <f>IF(Deník!$W334&lt;&gt;"",IF(Deník!$B334=Statistika!$F$70,Deník!$W334,""),"")</f>
        <v/>
      </c>
      <c r="EQ334" s="90"/>
      <c r="ER334" s="63" t="str">
        <f>IF(Deník!$W334&lt;&gt;"",IF(Deník!$J334="L",Deník!$W334,""),"")</f>
        <v/>
      </c>
      <c r="ES334" s="13" t="str">
        <f>IF(Deník!$W334&lt;&gt;"",IF(Deník!$J334="S",Deník!$W334,""),"")</f>
        <v/>
      </c>
      <c r="ET334" s="95"/>
      <c r="EU334" s="88"/>
      <c r="EV334" s="63" t="str">
        <f>IF(WEEKDAY(Deník!$C334,2)=1,Deník!$W334,"")</f>
        <v/>
      </c>
      <c r="EW334" s="13" t="str">
        <f>IF(WEEKDAY(Deník!$C334,2)=2,Deník!$W334,"")</f>
        <v/>
      </c>
      <c r="EX334" s="13" t="str">
        <f>IF(WEEKDAY(Deník!$C334,2)=3,Deník!$W334,"")</f>
        <v/>
      </c>
      <c r="EY334" s="13" t="str">
        <f>IF(WEEKDAY(Deník!$C334,2)=4,Deník!$W334,"")</f>
        <v/>
      </c>
      <c r="EZ334" s="60" t="str">
        <f>IF(WEEKDAY(Deník!$C334,2)=5,Deník!$W334,"")</f>
        <v/>
      </c>
      <c r="FA334" s="99"/>
      <c r="FB334" s="100">
        <f>Deník!D334</f>
        <v>0</v>
      </c>
      <c r="FC334" s="63">
        <f>IF($FB334&lt;&gt;"",IF(AND($FB334&gt;=FC$2,$FB334&lt;=FC$3),Deník!$W334,""))</f>
        <v>0</v>
      </c>
      <c r="FD334" s="63" t="str">
        <f>IF($FB334&lt;&gt;"",IF(AND($FB334&gt;=FD$2,$FB334&lt;=FD$3),Deník!$W334,""))</f>
        <v/>
      </c>
      <c r="FE334" s="63" t="str">
        <f>IF($FB334&lt;&gt;"",IF(AND($FB334&gt;=FE$2,$FB334&lt;=FE$3),Deník!$W334,""))</f>
        <v/>
      </c>
      <c r="FF334" s="63" t="str">
        <f>IF($FB334&lt;&gt;"",IF(AND($FB334&gt;=FF$2,$FB334&lt;=FF$3),Deník!$W334,""))</f>
        <v/>
      </c>
      <c r="FG334" s="63" t="str">
        <f>IF($FB334&lt;&gt;"",IF(AND($FB334&gt;=FG$2,$FB334&lt;=FG$3),Deník!$W334,""))</f>
        <v/>
      </c>
      <c r="FH334" s="63" t="str">
        <f>IF($FB334&lt;&gt;"",IF(AND($FB334&gt;=FH$2,$FB334&lt;=FH$3),Deník!$W334,""))</f>
        <v/>
      </c>
      <c r="FI334" s="63" t="str">
        <f>IF($FB334&lt;&gt;"",IF(AND($FB334&gt;=FI$2,$FB334&lt;=FI$3),Deník!$W334,""))</f>
        <v/>
      </c>
      <c r="FJ334" s="63" t="str">
        <f>IF($FB334&lt;&gt;"",IF(AND($FB334&gt;=FJ$2,$FB334&lt;=FJ$3),Deník!$W334,""))</f>
        <v/>
      </c>
      <c r="FK334" s="63" t="str">
        <f>IF($FB334&lt;&gt;"",IF(AND($FB334&gt;=FK$2,$FB334&lt;=FK$3),Deník!$W334,""))</f>
        <v/>
      </c>
      <c r="FL334" s="63" t="str">
        <f>IF($FB334&lt;&gt;"",IF(AND($FB334&gt;=FL$2,$FB334&lt;=FL$3),Deník!$W334,""))</f>
        <v/>
      </c>
      <c r="FM334" s="63" t="str">
        <f>IF($FB334&lt;&gt;"",IF(AND($FB334&gt;=FM$2,$FB334&lt;=FM$3),Deník!$W334,""))</f>
        <v/>
      </c>
      <c r="FN334" s="13"/>
      <c r="FO334" s="20" t="str">
        <f>IF(Deník!$W334&gt;1,Deník!$W334,"")</f>
        <v/>
      </c>
      <c r="FP334" s="20" t="str">
        <f>IF(Deník!$W334&lt;0,Deník!$W334,"")</f>
        <v/>
      </c>
      <c r="FQ334" s="17"/>
      <c r="FS334" s="233"/>
      <c r="FT334" s="233" t="str">
        <f>IF(Deník!$W334&lt;&gt;"",IF(Deník!$Y334=Statistika!$F$78,Deník!$W334,""),"")</f>
        <v/>
      </c>
      <c r="FU334" s="233" t="str">
        <f>IF(Deník!$W334&lt;&gt;"",IF(Deník!$Y334=Statistika!$F$79,Deník!$W334,""),"")</f>
        <v/>
      </c>
      <c r="FV334" s="233" t="str">
        <f>IF(Deník!$W334&lt;&gt;"",IF(Deník!$Y334=Statistika!$F$80,Deník!$W334,""),"")</f>
        <v/>
      </c>
      <c r="FW334" s="233" t="str">
        <f>IF(Deník!$W334&lt;&gt;"",IF(Deník!$Y334=Statistika!$F$81,Deník!$W334,""),"")</f>
        <v/>
      </c>
      <c r="FX334" s="233" t="str">
        <f>IF(Deník!$W334&lt;&gt;"",IF(Deník!$Y334=Statistika!$F$82,Deník!$W334,""),"")</f>
        <v/>
      </c>
      <c r="FY334" s="233" t="str">
        <f>IF(Deník!$W334&lt;&gt;"",IF(Deník!$Y334=Statistika!$F$83,Deník!$W334,""),"")</f>
        <v/>
      </c>
      <c r="FZ334" s="233" t="str">
        <f>IF(Deník!$W334&lt;&gt;"",IF(Deník!$Y334=Statistika!$F$84,Deník!$W334,""),"")</f>
        <v/>
      </c>
      <c r="GA334" s="233" t="str">
        <f>IF(Deník!$W334&lt;&gt;"",IF(Deník!$Y334=Statistika!$F$85,Deník!$W334,""),"")</f>
        <v/>
      </c>
      <c r="GB334" s="233" t="str">
        <f>IF(Deník!$W334&lt;&gt;"",IF(Deník!$Y334=Statistika!$F$86,Deník!$W334,""),"")</f>
        <v/>
      </c>
      <c r="GC334" s="233" t="str">
        <f>IF(Deník!$W334&lt;&gt;"",IF(Deník!$Y334=Statistika!$F$87,Deník!$W334,""),"")</f>
        <v/>
      </c>
      <c r="GD334" s="233" t="str">
        <f>IF(Deník!$W334&lt;&gt;"",IF(Deník!$Y334=Statistika!$F$88,Deník!$W334,""),"")</f>
        <v/>
      </c>
      <c r="GE334" s="233" t="str">
        <f>IF(Deník!$W334&lt;&gt;"",IF(Deník!$Y334=Statistika!$F$89,Deník!$W334,""),"")</f>
        <v/>
      </c>
      <c r="GF334" s="233" t="str">
        <f>IF(Deník!$W334&lt;&gt;"",IF(Deník!$Y334=Statistika!$F$90,Deník!$W334,""),"")</f>
        <v/>
      </c>
      <c r="GG334" s="233" t="str">
        <f>IF(Deník!$W334&lt;&gt;"",IF(Deník!$Y334=Statistika!$F$91,Deník!$W334,""),"")</f>
        <v/>
      </c>
      <c r="GH334" s="233"/>
      <c r="GI334" s="233" t="str">
        <f>IF(Deník!$W334&lt;&gt;"",IF(Deník!$AB334=Statistika!$L$100,Deník!$W334,""),"")</f>
        <v/>
      </c>
      <c r="GJ334" s="233" t="str">
        <f>IF(Deník!$W334&lt;&gt;"",IF(Deník!$AB334=Statistika!$L$101,Deník!$W334,""),"")</f>
        <v/>
      </c>
      <c r="GK334" s="233" t="str">
        <f>IF(Deník!$W334&lt;&gt;"",IF(Deník!$AB334=Statistika!$L$102,Deník!$W334,""),"")</f>
        <v/>
      </c>
      <c r="GL334" s="233" t="str">
        <f>IF(Deník!$W334&lt;&gt;"",IF(Deník!$AB334=Statistika!$L$103,Deník!$W334,""),"")</f>
        <v/>
      </c>
      <c r="GM334" s="233" t="str">
        <f>IF(Deník!$W334&lt;&gt;"",IF(Deník!$AB334=Statistika!$L$104,Deník!$W334,""),"")</f>
        <v/>
      </c>
      <c r="GN334" s="233" t="str">
        <f>IF(Deník!$W334&lt;&gt;"",IF(Deník!$AB334=Statistika!$L$105,Deník!$W334,""),"")</f>
        <v/>
      </c>
      <c r="GO334" s="233" t="str">
        <f>IF(Deník!$W334&lt;&gt;"",IF(Deník!$AB334=Statistika!$L$106,Deník!$W334,""),"")</f>
        <v/>
      </c>
      <c r="GP334" s="233" t="str">
        <f>IF(Deník!$W334&lt;&gt;"",IF(Deník!$AB334=Statistika!$L$107,Deník!$W334,""),"")</f>
        <v/>
      </c>
      <c r="GQ334" s="233" t="str">
        <f>IF(Deník!$W334&lt;&gt;"",IF(Deník!$AB334=Statistika!$L$108,Deník!$W334,""),"")</f>
        <v/>
      </c>
      <c r="GS334" s="233" t="str">
        <f>IF(Deník!$W334&lt;0,IF(Deník!$AC334=Statistika!$F$117,Deník!$W334,""),"")</f>
        <v/>
      </c>
      <c r="GT334" s="233" t="str">
        <f>IF(Deník!$W334&lt;0,IF(Deník!$AC334=Statistika!$F$118,Deník!$W334,""),"")</f>
        <v/>
      </c>
      <c r="GU334" s="233" t="str">
        <f>IF(Deník!$W334&lt;0,IF(Deník!$AC334=Statistika!$F$119,Deník!$W334,""),"")</f>
        <v/>
      </c>
      <c r="GV334" s="233" t="str">
        <f>IF(Deník!$W334&lt;0,IF(Deník!$AC334=Statistika!$F$120,Deník!$W334,""),"")</f>
        <v/>
      </c>
      <c r="GW334" s="233" t="str">
        <f>IF(Deník!$W334&lt;0,IF(Deník!$AC334=Statistika!$F$121,Deník!$W334,""),"")</f>
        <v/>
      </c>
      <c r="GX334" s="233" t="str">
        <f>IF(Deník!$W334&lt;0,IF(Deník!$AC334=Statistika!$F$122,Deník!$W334,""),"")</f>
        <v/>
      </c>
      <c r="GY334" s="233" t="str">
        <f>IF(Deník!$W334&lt;0,IF(Deník!$AC334=Statistika!$F$123,Deník!$W334,""),"")</f>
        <v/>
      </c>
      <c r="GZ334" s="233" t="str">
        <f>IF(Deník!$W334&lt;0,IF(Deník!$AC334=Statistika!$F$124,Deník!$W334,""),"")</f>
        <v/>
      </c>
      <c r="HA334" s="233" t="str">
        <f>IF(Deník!$W334&lt;0,IF(Deník!$AC334=Statistika!$F$125,Deník!$W334,""),"")</f>
        <v/>
      </c>
      <c r="HC334" s="233" t="str">
        <f>IF(Deník!$W334&lt;0,IF(Deník!$AD334=Statistika!$F$133,Deník!$W334,""),"")</f>
        <v/>
      </c>
      <c r="HD334" s="233" t="str">
        <f>IF(Deník!$W334&lt;0,IF(Deník!$AD334=Statistika!$F$134,Deník!$W334,""),"")</f>
        <v/>
      </c>
      <c r="HE334" s="233" t="str">
        <f>IF(Deník!$W334&lt;0,IF(Deník!$AD334=Statistika!$F$135,Deník!$W334,""),"")</f>
        <v/>
      </c>
      <c r="HF334" s="233" t="str">
        <f>IF(Deník!$W334&lt;0,IF(Deník!$AD334=Statistika!$F$136,Deník!$W334,""),"")</f>
        <v/>
      </c>
      <c r="HG334" s="233" t="str">
        <f>IF(Deník!$W334&lt;0,IF(Deník!$AD334=Statistika!$F$137,Deník!$W334,""),"")</f>
        <v/>
      </c>
      <c r="ID334" s="8">
        <f>Tabulka4[[#This Row],[Sloupec3]]</f>
        <v>0</v>
      </c>
      <c r="IE334" s="17" t="str">
        <f>IF(AND([1]Deník!$C334&gt;='[1]Měsíční shrnutí'!$D$1,[1]Deník!$C334&lt;='[1]Měsíční shrnutí'!$F$1),[1]Deník!$X334,"")</f>
        <v/>
      </c>
    </row>
    <row r="335" spans="1:239">
      <c r="A335" s="8">
        <f>Deník!C336</f>
        <v>0</v>
      </c>
      <c r="B335" s="50" t="str">
        <f>Deník!R336</f>
        <v/>
      </c>
      <c r="C335" s="102" t="str">
        <f>IF(AND(Deník!R336&gt;1,Deník!R336&lt;&gt;""),1,"")</f>
        <v/>
      </c>
      <c r="D335" s="102" t="str">
        <f>IF(AND(Deník!R336&lt;=0,Deník!R336&lt;&gt;""),1,"")</f>
        <v/>
      </c>
      <c r="E335" s="103" t="str">
        <f>IF(AND(Deník!R336&gt;=0,Deník!R336&lt;=1),1,"")</f>
        <v/>
      </c>
      <c r="F335" s="79" t="str">
        <f>IF(Deník!R336&lt;&gt;"",Deník!R336+F334,"")</f>
        <v/>
      </c>
      <c r="G335" s="85"/>
      <c r="H335" s="54" t="str">
        <f>IF(MONTH(Deník!$C335)=H$2,IF(AND(Deník!$R335&gt;=0,Deník!$R335&lt;=1),"BE",Deník!$R335),"")</f>
        <v/>
      </c>
      <c r="I335" s="11" t="str">
        <f>IF(MONTH(Deník!$C335)=I$2,IF(AND(Deník!$R335&gt;=0,Deník!$R335&lt;=1),"BE",Deník!$R335),"")</f>
        <v/>
      </c>
      <c r="J335" s="11" t="str">
        <f>IF(MONTH(Deník!$C335)=J$2,IF(AND(Deník!$R335&gt;=0,Deník!$R335&lt;=1),"BE",Deník!$R335),"")</f>
        <v/>
      </c>
      <c r="K335" s="11" t="str">
        <f>IF(MONTH(Deník!$C335)=K$2,IF(AND(Deník!$R335&gt;=0,Deník!$R335&lt;=1),"BE",Deník!$R335),"")</f>
        <v/>
      </c>
      <c r="L335" s="11" t="str">
        <f>IF(MONTH(Deník!$C335)=L$2,IF(AND(Deník!$R335&gt;=0,Deník!$R335&lt;=1),"BE",Deník!$R335),"")</f>
        <v/>
      </c>
      <c r="M335" s="11" t="str">
        <f>IF(MONTH(Deník!$C335)=M$2,IF(AND(Deník!$R335&gt;=0,Deník!$R335&lt;=1),"BE",Deník!$R335),"")</f>
        <v/>
      </c>
      <c r="N335" s="11" t="str">
        <f>IF(MONTH(Deník!$C335)=N$2,IF(AND(Deník!$R335&gt;=0,Deník!$R335&lt;=1),"BE",Deník!$R335),"")</f>
        <v/>
      </c>
      <c r="O335" s="11" t="str">
        <f>IF(MONTH(Deník!$C335)=O$2,IF(AND(Deník!$R335&gt;=0,Deník!$R335&lt;=1),"BE",Deník!$R335),"")</f>
        <v/>
      </c>
      <c r="P335" s="11" t="str">
        <f>IF(MONTH(Deník!$C335)=P$2,IF(AND(Deník!$R335&gt;=0,Deník!$R335&lt;=1),"BE",Deník!$R335),"")</f>
        <v/>
      </c>
      <c r="Q335" s="11" t="str">
        <f>IF(MONTH(Deník!$C335)=Q$2,IF(AND(Deník!$R335&gt;=0,Deník!$R335&lt;=1),"BE",Deník!$R335),"")</f>
        <v/>
      </c>
      <c r="R335" s="11" t="str">
        <f>IF(MONTH(Deník!$C335)=R$2,IF(AND(Deník!$R335&gt;=0,Deník!$R335&lt;=1),"BE",Deník!$R335),"")</f>
        <v/>
      </c>
      <c r="S335" s="57" t="str">
        <f>IF(MONTH(Deník!$C335)=S$2,IF(AND(Deník!$R335&gt;=0,Deník!$R335&lt;=1),"BE",Deník!$R335),"")</f>
        <v/>
      </c>
      <c r="U335" s="12"/>
      <c r="V335" s="12"/>
      <c r="X335" s="600" t="str">
        <f>IF(Deník!$R335&lt;&gt;"",IF(Deník!$B335=Statistika!$F$63,IF(AND(Deník!$R335&gt;=0,Deník!$R335&lt;=1),"BE",Deník!$R335),""),"")</f>
        <v/>
      </c>
      <c r="Y335" s="13" t="str">
        <f>IF(Deník!$R335&lt;&gt;"",IF(Deník!$B335=Statistika!$F$64,IF(AND(Deník!$R335&gt;=0,Deník!$R335&lt;=1),"BE",Deník!$R335),""),"")</f>
        <v/>
      </c>
      <c r="Z335" s="13" t="str">
        <f>IF(Deník!$R335&lt;&gt;"",IF(Deník!$B335=Statistika!$F$65,IF(AND(Deník!$R335&gt;=0,Deník!$R335&lt;=1),"BE",Deník!$R335),""),"")</f>
        <v/>
      </c>
      <c r="AA335" s="13" t="str">
        <f>IF(Deník!$R335&lt;&gt;"",IF(Deník!$B335=Statistika!$F$66,IF(AND(Deník!$R335&gt;=0,Deník!$R335&lt;=1),"BE",Deník!$R335),""),"")</f>
        <v/>
      </c>
      <c r="AB335" s="13" t="str">
        <f>IF(Deník!$R335&lt;&gt;"",IF(Deník!$B335=Statistika!$F$67,IF(AND(Deník!$R335&gt;=0,Deník!$R335&lt;=1),"BE",Deník!$R335),""),"")</f>
        <v/>
      </c>
      <c r="AC335" s="13" t="str">
        <f>IF(Deník!$R335&lt;&gt;"",IF(Deník!$B335=Statistika!$F$68,IF(AND(Deník!$R335&gt;=0,Deník!$R335&lt;=1),"BE",Deník!$R335),""),"")</f>
        <v/>
      </c>
      <c r="AD335" s="13" t="str">
        <f>IF(Deník!$R335&lt;&gt;"",IF(Deník!$B335=Statistika!$F$69,IF(AND(Deník!$R335&gt;=0,Deník!$R335&lt;=1),"BE",Deník!$R335),""),"")</f>
        <v/>
      </c>
      <c r="AE335" s="601" t="str">
        <f>IF(Deník!$R335&lt;&gt;"",IF(Deník!$B335=Statistika!$F$70,IF(AND(Deník!$R335&gt;=0,Deník!$R335&lt;=1),"BE",Deník!$R335),""),"")</f>
        <v/>
      </c>
      <c r="AF335" s="90"/>
      <c r="AG335" s="63" t="str">
        <f>IF(Deník!$R335&lt;&gt;"",IF(Deník!$J335="L",IF(AND(Deník!$R335&gt;=0,Deník!$R335&lt;=1),"BE",Deník!$R335),""),"")</f>
        <v/>
      </c>
      <c r="AH335" s="13" t="str">
        <f>IF(Deník!$R335&lt;&gt;"",IF(Deník!$J335="S",IF(AND(Deník!$R335&gt;=0,Deník!$R335&lt;=1),"BE",Deník!$R335),""),"")</f>
        <v/>
      </c>
      <c r="AI335" s="95"/>
      <c r="AJ335" s="71" t="str">
        <f>IF(Deník!N336&lt;&gt;"",Deník!N336*-1,"")</f>
        <v/>
      </c>
      <c r="AK335" s="88"/>
      <c r="AL335" s="63" t="str">
        <f>IF(WEEKDAY(Deník!$C335,2)=1,IF(AND(Deník!$R335&gt;=0,Deník!$R335&lt;=1),"BE",Deník!$R335),"")</f>
        <v/>
      </c>
      <c r="AM335" s="13" t="str">
        <f>IF(WEEKDAY(Deník!$C335,2)=2,IF(AND(Deník!$R335&gt;=0,Deník!$R335&lt;=1),"BE",Deník!$R335),"")</f>
        <v/>
      </c>
      <c r="AN335" s="13" t="str">
        <f>IF(WEEKDAY(Deník!$C335,2)=3,IF(AND(Deník!$R335&gt;=0,Deník!$R335&lt;=1),"BE",Deník!$R335),"")</f>
        <v/>
      </c>
      <c r="AO335" s="13" t="str">
        <f>IF(WEEKDAY(Deník!$C335,2)=4,IF(AND(Deník!$R335&gt;=0,Deník!$R335&lt;=1),"BE",Deník!$R335),"")</f>
        <v/>
      </c>
      <c r="AP335" s="60" t="str">
        <f>IF(WEEKDAY(Deník!$C335,2)=5,IF(AND(Deník!$R335&gt;=0,Deník!$R335&lt;=1),"BE",Deník!$R335),"")</f>
        <v/>
      </c>
      <c r="AQ335" s="99"/>
      <c r="AR335" s="100">
        <f>Deník!D335</f>
        <v>0</v>
      </c>
      <c r="AS335" s="63" t="str">
        <f>IF(Deník!$D335&lt;&gt;"",IF(AND(Deník!$D335&gt;=AS$2,Deník!$D335&lt;=AS$3),IF(AND(Deník!$R335&gt;=0,Deník!$R335&lt;=1),"BE",Deník!$R335),""),"")</f>
        <v/>
      </c>
      <c r="AT335" s="63" t="str">
        <f>IF(Deník!$D335&lt;&gt;"",IF(AND(Deník!$D335&gt;=AT$2,Deník!$D335&lt;=AT$3),IF(AND(Deník!$R335&gt;=0,Deník!$R335&lt;=1),"BE",Deník!$R335),""),"")</f>
        <v/>
      </c>
      <c r="AU335" s="63" t="str">
        <f>IF(Deník!$D335&lt;&gt;"",IF(AND(Deník!$D335&gt;=AU$2,Deník!$D335&lt;=AU$3),IF(AND(Deník!$R335&gt;=0,Deník!$R335&lt;=1),"BE",Deník!$R335),""),"")</f>
        <v/>
      </c>
      <c r="AV335" s="63" t="str">
        <f>IF(Deník!$D335&lt;&gt;"",IF(AND(Deník!$D335&gt;=AV$2,Deník!$D335&lt;=AV$3),IF(AND(Deník!$R335&gt;=0,Deník!$R335&lt;=1),"BE",Deník!$R335),""),"")</f>
        <v/>
      </c>
      <c r="AW335" s="63" t="str">
        <f>IF(Deník!$D335&lt;&gt;"",IF(AND(Deník!$D335&gt;=AW$2,Deník!$D335&lt;=AW$3),IF(AND(Deník!$R335&gt;=0,Deník!$R335&lt;=1),"BE",Deník!$R335),""),"")</f>
        <v/>
      </c>
      <c r="AX335" s="63" t="str">
        <f>IF(Deník!$D335&lt;&gt;"",IF(AND(Deník!$D335&gt;=AX$2,Deník!$D335&lt;=AX$3),IF(AND(Deník!$R335&gt;=0,Deník!$R335&lt;=1),"BE",Deník!$R335),""),"")</f>
        <v/>
      </c>
      <c r="AY335" s="63" t="str">
        <f>IF(Deník!$D335&lt;&gt;"",IF(AND(Deník!$D335&gt;=AY$2,Deník!$D335&lt;=AY$3),IF(AND(Deník!$R335&gt;=0,Deník!$R335&lt;=1),"BE",Deník!$R335),""),"")</f>
        <v/>
      </c>
      <c r="AZ335" s="63" t="str">
        <f>IF(Deník!$D335&lt;&gt;"",IF(AND(Deník!$D335&gt;=AZ$2,Deník!$D335&lt;=AZ$3),IF(AND(Deník!$R335&gt;=0,Deník!$R335&lt;=1),"BE",Deník!$R335),""),"")</f>
        <v/>
      </c>
      <c r="BA335" s="63" t="str">
        <f>IF(Deník!$D335&lt;&gt;"",IF(AND(Deník!$D335&gt;=BA$2,Deník!$D335&lt;=BA$3),IF(AND(Deník!$R335&gt;=0,Deník!$R335&lt;=1),"BE",Deník!$R335),""),"")</f>
        <v/>
      </c>
      <c r="BB335" s="63" t="str">
        <f>IF(Deník!$D335&lt;&gt;"",IF(AND(Deník!$D335&gt;=BB$2,Deník!$D335&lt;=BB$3),IF(AND(Deník!$R335&gt;=0,Deník!$R335&lt;=1),"BE",Deník!$R335),""),"")</f>
        <v/>
      </c>
      <c r="BC335" s="71" t="str">
        <f>IF(Deník!$D335&lt;&gt;"",IF(AND(Deník!$D335&gt;=BC$2,Deník!$D335&lt;=BC$3),IF(AND(Deník!$R335&gt;=0,Deník!$R335&lt;=1),"BE",Deník!$R335),""),"")</f>
        <v/>
      </c>
      <c r="BD335" s="20" t="str">
        <f>IF(Deník!$J336="S",(Deník!$M336-Deník!$K336),IF(Deník!$J336="L",(Deník!$K336-Deník!$M336),""))</f>
        <v/>
      </c>
      <c r="BE335" s="20" t="str">
        <f>IF(Deník!$J336="S",(Deník!$K336-Deník!$O336),IF(Deník!$J336="L",(Deník!$O336-Deník!$K336),""))</f>
        <v/>
      </c>
      <c r="BF335" s="20" t="str">
        <f>IF(Deník!$J336="S",(Deník!$K336-Deník!$L336),IF(Deník!$J336="L",(Deník!$L336-Deník!$K336),""))</f>
        <v/>
      </c>
      <c r="BG335" s="20" t="str">
        <f>IF(Deník!$J336="S",(Deník!$K336-Deník!$S336),IF(Deník!$J336="L",(Deník!$S336-Deník!$K336),""))</f>
        <v/>
      </c>
      <c r="BH335" s="20" t="str">
        <f>IF(Deník!$J336="S",(Deník!$K336-Deník!$U336),IF(Deník!$J336="L",(Deník!$U336-Deník!$K336),""))</f>
        <v/>
      </c>
      <c r="BI335" s="20" t="str">
        <f>IF(Deník!$R335&gt;1,Deník!$R335,"")</f>
        <v/>
      </c>
      <c r="BJ335" s="20" t="str">
        <f>IF(Deník!$R335&lt;0,Deník!$R335,"")</f>
        <v/>
      </c>
      <c r="BK335" s="17"/>
      <c r="BM335" s="233" t="str">
        <f>IF(Deník!$R335&lt;&gt;"",IF(Deník!$Y335=Statistika!$F$78,IF(AND(Deník!$R335&gt;=0,Deník!$R335&lt;=1),"BE",Deník!$R335),""),"")</f>
        <v/>
      </c>
      <c r="BN335" s="233" t="str">
        <f>IF(Deník!$R335&lt;&gt;"",IF(Deník!$Y335=Statistika!$F$79,IF(AND(Deník!$R335&gt;=0,Deník!$R335&lt;=1),"BE",Deník!$R335),""),"")</f>
        <v/>
      </c>
      <c r="BO335" s="233" t="str">
        <f>IF(Deník!$R335&lt;&gt;"",IF(Deník!$Y335=Statistika!$F$80,IF(AND(Deník!$R335&gt;=0,Deník!$R335&lt;=1),"BE",Deník!$R335),""),"")</f>
        <v/>
      </c>
      <c r="BP335" s="233" t="str">
        <f>IF(Deník!$R335&lt;&gt;"",IF(Deník!$Y335=Statistika!$F$81,IF(AND(Deník!$R335&gt;=0,Deník!$R335&lt;=1),"BE",Deník!$R335),""),"")</f>
        <v/>
      </c>
      <c r="BQ335" s="233" t="str">
        <f>IF(Deník!$R335&lt;&gt;"",IF(Deník!$Y335=Statistika!$F$82,IF(AND(Deník!$R335&gt;=0,Deník!$R335&lt;=1),"BE",Deník!$R335),""),"")</f>
        <v/>
      </c>
      <c r="BR335" s="233" t="str">
        <f>IF(Deník!$R335&lt;&gt;"",IF(Deník!$Y335=Statistika!$F$83,IF(AND(Deník!$R335&gt;=0,Deník!$R335&lt;=1),"BE",Deník!$R335),""),"")</f>
        <v/>
      </c>
      <c r="BS335" s="233" t="str">
        <f>IF(Deník!$R335&lt;&gt;"",IF(Deník!$Y335=Statistika!$F$84,IF(AND(Deník!$R335&gt;=0,Deník!$R335&lt;=1),"BE",Deník!$R335),""),"")</f>
        <v/>
      </c>
      <c r="BT335" s="233" t="str">
        <f>IF(Deník!$R335&lt;&gt;"",IF(Deník!$Y335=Statistika!$F$85,IF(AND(Deník!$R335&gt;=0,Deník!$R335&lt;=1),"BE",Deník!$R335),""),"")</f>
        <v/>
      </c>
      <c r="BU335" s="233" t="str">
        <f>IF(Deník!$R335&lt;&gt;"",IF(Deník!$Y335=Statistika!$F$86,IF(AND(Deník!$R335&gt;=0,Deník!$R335&lt;=1),"BE",Deník!$R335),""),"")</f>
        <v/>
      </c>
      <c r="BV335" s="233" t="str">
        <f>IF(Deník!$R335&lt;&gt;"",IF(Deník!$Y335=Statistika!$F$87,IF(AND(Deník!$R335&gt;=0,Deník!$R335&lt;=1),"BE",Deník!$R335),""),"")</f>
        <v/>
      </c>
      <c r="BW335" s="233" t="str">
        <f>IF(Deník!$R335&lt;&gt;"",IF(Deník!$Y335=Statistika!$F$88,IF(AND(Deník!$R335&gt;=0,Deník!$R335&lt;=1),"BE",Deník!$R335),""),"")</f>
        <v/>
      </c>
      <c r="BX335" s="233" t="str">
        <f>IF(Deník!$R335&lt;&gt;"",IF(Deník!$Y335=Statistika!$F$89,IF(AND(Deník!$R335&gt;=0,Deník!$R335&lt;=1),"BE",Deník!$R335),""),"")</f>
        <v/>
      </c>
      <c r="BY335" s="233" t="str">
        <f>IF(Deník!$R335&lt;&gt;"",IF(Deník!$Y335=Statistika!$F$90,IF(AND(Deník!$R335&gt;=0,Deník!$R335&lt;=1),"BE",Deník!$R335),""),"")</f>
        <v/>
      </c>
      <c r="BZ335" s="233" t="str">
        <f>IF(Deník!$R335&lt;&gt;"",IF(Deník!$Y335=Statistika!$F$91,IF(AND(Deník!$R335&gt;=0,Deník!$R335&lt;=1),"BE",Deník!$R335),""),"")</f>
        <v/>
      </c>
      <c r="CA335" s="233"/>
      <c r="CB335" s="233" t="str">
        <f>IF(Deník!$R335&lt;&gt;"",IF(Deník!$AB335="SL",IF(AND(Deník!$R335&gt;=0,Deník!$R335&lt;=1),"BE",Deník!$R335),""),"")</f>
        <v/>
      </c>
      <c r="CC335" s="233" t="str">
        <f>IF(Deník!$R335&lt;&gt;"",IF(Deník!$AB335="BE10",IF(AND(Deník!$R335&gt;=0,Deník!$R335&lt;=1),"BE",Deník!$R335),""),"")</f>
        <v/>
      </c>
      <c r="CD335" s="233" t="str">
        <f>IF(Deník!$R335&lt;&gt;"",IF(Deník!$AB335="BE15",IF(AND(Deník!$R335&gt;=0,Deník!$R335&lt;=1),"BE",Deník!$R335),""),"")</f>
        <v/>
      </c>
      <c r="CE335" s="233" t="str">
        <f>IF(Deník!$R335&lt;&gt;"",IF(Deník!$AB335="BE20",IF(AND(Deník!$R335&gt;=0,Deník!$R335&lt;=1),"BE",Deník!$R335),""),"")</f>
        <v/>
      </c>
      <c r="CF335" s="233" t="str">
        <f>IF(Deník!$R335&lt;&gt;"",IF(Deník!$AB335="TP1",IF(AND(Deník!$R335&gt;=0,Deník!$R335&lt;=1),"BE",Deník!$R335),""),"")</f>
        <v/>
      </c>
      <c r="CG335" s="233" t="str">
        <f>IF(Deník!$R335&lt;&gt;"",IF(Deník!$AB335="TP2",IF(AND(Deník!$R335&gt;=0,Deník!$R335&lt;=1),"BE",Deník!$R335),""),"")</f>
        <v/>
      </c>
      <c r="CH335" s="233" t="str">
        <f>IF(Deník!$R335&lt;&gt;"",IF(Deník!$AB335="TP3",IF(AND(Deník!$R335&gt;=0,Deník!$R335&lt;=1),"BE",Deník!$R335),""),"")</f>
        <v/>
      </c>
      <c r="CI335" s="233" t="str">
        <f>IF(Deník!$R335&lt;&gt;"",IF(Deník!$AB335="Trailing SL",IF(AND(Deník!$R335&gt;=0,Deník!$R335&lt;=1),"BE",Deník!$R335),""),"")</f>
        <v/>
      </c>
      <c r="CJ335" s="233" t="str">
        <f>IF(Deník!$R335&lt;&gt;"",IF(Deník!$AB335="Manual",IF(AND(Deník!$R335&gt;=0,Deník!$R335&lt;=1),"BE",Deník!$R335),""),"")</f>
        <v/>
      </c>
      <c r="CK335" s="233"/>
      <c r="CL335" s="233" t="str">
        <f>IF(Deník!$R335&lt;0,IF(Deník!$AC335=Statistika!$F$117,Deník!$R335,""),"")</f>
        <v/>
      </c>
      <c r="CM335" s="233" t="str">
        <f>IF(Deník!$R335&lt;0,IF(Deník!$AC335=Statistika!$F$118,Deník!$R335,""),"")</f>
        <v/>
      </c>
      <c r="CN335" s="233" t="str">
        <f>IF(Deník!$R335&lt;0,IF(Deník!$AC335=Statistika!$F$119,Deník!$R335,""),"")</f>
        <v/>
      </c>
      <c r="CO335" s="233" t="str">
        <f>IF(Deník!$R335&lt;0,IF(Deník!$AC335=Statistika!$F$120,Deník!$R335,""),"")</f>
        <v/>
      </c>
      <c r="CP335" s="233" t="str">
        <f>IF(Deník!$R335&lt;0,IF(Deník!$AC335=Statistika!$F$121,Deník!$R335,""),"")</f>
        <v/>
      </c>
      <c r="CQ335" s="233" t="str">
        <f>IF(Deník!$R335&lt;0,IF(Deník!$AC335=Statistika!$F$122,Deník!$R335,""),"")</f>
        <v/>
      </c>
      <c r="CR335" s="233" t="str">
        <f>IF(Deník!$R335&lt;0,IF(Deník!$AC335=Statistika!$F$123,Deník!$R335,""),"")</f>
        <v/>
      </c>
      <c r="CS335" s="233" t="str">
        <f>IF(Deník!$R335&lt;0,IF(Deník!$AC335=Statistika!$F$124,Deník!$R335,""),"")</f>
        <v/>
      </c>
      <c r="CT335" s="233" t="str">
        <f>IF(Deník!$R335&lt;0,IF(Deník!$AC335=Statistika!$F$125,Deník!$R335,""),"")</f>
        <v/>
      </c>
      <c r="CU335" s="233"/>
      <c r="CV335" s="233" t="str">
        <f>IF(Deník!$R335&lt;0,IF(Deník!$AD335=$CV$2,Deník!$R335,""),"")</f>
        <v/>
      </c>
      <c r="CW335" s="233" t="str">
        <f>IF(Deník!$R335&lt;0,IF(Deník!$AD335=$CW$2,Deník!$R335,""),"")</f>
        <v/>
      </c>
      <c r="CX335" s="233" t="str">
        <f>IF(Deník!$R335&lt;0,IF(Deník!$AD335=$CX$2,Deník!$R335,""),"")</f>
        <v/>
      </c>
      <c r="CY335" s="233" t="str">
        <f>IF(Deník!$R335&lt;0,IF(Deník!$AD335=$CY$2,Deník!$R335,""),"")</f>
        <v/>
      </c>
      <c r="CZ335" s="233" t="str">
        <f>IF(Deník!$R335&lt;0,IF(Deník!$AD335=$CZ$2,Deník!$R335,""),"")</f>
        <v/>
      </c>
      <c r="DL335" s="221">
        <f t="shared" si="16"/>
        <v>93847.029999999984</v>
      </c>
      <c r="DM335" s="220">
        <f t="shared" si="15"/>
        <v>-6.1529700000000132E-2</v>
      </c>
      <c r="DO335" s="50">
        <f>Deník!W336</f>
        <v>0</v>
      </c>
      <c r="DP335" s="102" t="str">
        <f>IF(AND(Deník!W336&gt;0),1,"")</f>
        <v/>
      </c>
      <c r="DQ335" s="102">
        <f>IF(AND(Deník!W336&lt;=0),1,"")</f>
        <v>1</v>
      </c>
      <c r="DR335" s="227"/>
      <c r="DS335" s="228"/>
      <c r="DT335" s="85"/>
      <c r="DU335" s="54">
        <f>IF(MONTH(Deník!$C335)=DU$2,Deník!$W335,"")</f>
        <v>0</v>
      </c>
      <c r="DV335" s="222" t="str">
        <f>IF(MONTH(Deník!$C335)=DV$2,Deník!$W335,"")</f>
        <v/>
      </c>
      <c r="DW335" s="222" t="str">
        <f>IF(MONTH(Deník!$C335)=DW$2,Deník!$W335,"")</f>
        <v/>
      </c>
      <c r="DX335" s="222" t="str">
        <f>IF(MONTH(Deník!$C335)=DX$2,Deník!$W335,"")</f>
        <v/>
      </c>
      <c r="DY335" s="222" t="str">
        <f>IF(MONTH(Deník!$C335)=DY$2,Deník!$W335,"")</f>
        <v/>
      </c>
      <c r="DZ335" s="222" t="str">
        <f>IF(MONTH(Deník!$C335)=DZ$2,Deník!$W335,"")</f>
        <v/>
      </c>
      <c r="EA335" s="222" t="str">
        <f>IF(MONTH(Deník!$C335)=EA$2,Deník!$W335,"")</f>
        <v/>
      </c>
      <c r="EB335" s="222" t="str">
        <f>IF(MONTH(Deník!$C335)=EB$2,Deník!$W335,"")</f>
        <v/>
      </c>
      <c r="EC335" s="222" t="str">
        <f>IF(MONTH(Deník!$C335)=EC$2,Deník!$W335,"")</f>
        <v/>
      </c>
      <c r="ED335" s="222" t="str">
        <f>IF(MONTH(Deník!$C335)=ED$2,Deník!$W335,"")</f>
        <v/>
      </c>
      <c r="EE335" s="222" t="str">
        <f>IF(MONTH(Deník!$C335)=EE$2,Deník!$W335,"")</f>
        <v/>
      </c>
      <c r="EF335" s="222" t="str">
        <f>IF(MONTH(Deník!$C335)=EF$2,Deník!$W335,"")</f>
        <v/>
      </c>
      <c r="EI335" s="600" t="str">
        <f>IF(Deník!$W335&lt;&gt;"",IF(Deník!$B335=Statistika!$F$63,Deník!$W335,""),"")</f>
        <v/>
      </c>
      <c r="EJ335" s="13" t="str">
        <f>IF(Deník!$W335&lt;&gt;"",IF(Deník!$B335=Statistika!$F$64,Deník!$W335,""),"")</f>
        <v/>
      </c>
      <c r="EK335" s="13" t="str">
        <f>IF(Deník!$W335&lt;&gt;"",IF(Deník!$B335=Statistika!$F$65,Deník!$W335,""),"")</f>
        <v/>
      </c>
      <c r="EL335" s="13" t="str">
        <f>IF(Deník!$W335&lt;&gt;"",IF(Deník!$B335=Statistika!$F$66,Deník!$W335,""),"")</f>
        <v/>
      </c>
      <c r="EM335" s="13" t="str">
        <f>IF(Deník!$W335&lt;&gt;"",IF(Deník!$B335=Statistika!$F$67,Deník!$W335,""),"")</f>
        <v/>
      </c>
      <c r="EN335" s="13" t="str">
        <f>IF(Deník!$W335&lt;&gt;"",IF(Deník!$B335=Statistika!$F$68,Deník!$W335,""),"")</f>
        <v/>
      </c>
      <c r="EO335" s="13" t="str">
        <f>IF(Deník!$W335&lt;&gt;"",IF(Deník!$B335=Statistika!$F$69,Deník!$W335,""),"")</f>
        <v/>
      </c>
      <c r="EP335" s="601" t="str">
        <f>IF(Deník!$W335&lt;&gt;"",IF(Deník!$B335=Statistika!$F$70,Deník!$W335,""),"")</f>
        <v/>
      </c>
      <c r="EQ335" s="90"/>
      <c r="ER335" s="63" t="str">
        <f>IF(Deník!$W335&lt;&gt;"",IF(Deník!$J335="L",Deník!$W335,""),"")</f>
        <v/>
      </c>
      <c r="ES335" s="13" t="str">
        <f>IF(Deník!$W335&lt;&gt;"",IF(Deník!$J335="S",Deník!$W335,""),"")</f>
        <v/>
      </c>
      <c r="ET335" s="95"/>
      <c r="EU335" s="88"/>
      <c r="EV335" s="63" t="str">
        <f>IF(WEEKDAY(Deník!$C335,2)=1,Deník!$W335,"")</f>
        <v/>
      </c>
      <c r="EW335" s="13" t="str">
        <f>IF(WEEKDAY(Deník!$C335,2)=2,Deník!$W335,"")</f>
        <v/>
      </c>
      <c r="EX335" s="13" t="str">
        <f>IF(WEEKDAY(Deník!$C335,2)=3,Deník!$W335,"")</f>
        <v/>
      </c>
      <c r="EY335" s="13" t="str">
        <f>IF(WEEKDAY(Deník!$C335,2)=4,Deník!$W335,"")</f>
        <v/>
      </c>
      <c r="EZ335" s="60" t="str">
        <f>IF(WEEKDAY(Deník!$C335,2)=5,Deník!$W335,"")</f>
        <v/>
      </c>
      <c r="FA335" s="99"/>
      <c r="FB335" s="100">
        <f>Deník!D335</f>
        <v>0</v>
      </c>
      <c r="FC335" s="63">
        <f>IF($FB335&lt;&gt;"",IF(AND($FB335&gt;=FC$2,$FB335&lt;=FC$3),Deník!$W335,""))</f>
        <v>0</v>
      </c>
      <c r="FD335" s="63" t="str">
        <f>IF($FB335&lt;&gt;"",IF(AND($FB335&gt;=FD$2,$FB335&lt;=FD$3),Deník!$W335,""))</f>
        <v/>
      </c>
      <c r="FE335" s="63" t="str">
        <f>IF($FB335&lt;&gt;"",IF(AND($FB335&gt;=FE$2,$FB335&lt;=FE$3),Deník!$W335,""))</f>
        <v/>
      </c>
      <c r="FF335" s="63" t="str">
        <f>IF($FB335&lt;&gt;"",IF(AND($FB335&gt;=FF$2,$FB335&lt;=FF$3),Deník!$W335,""))</f>
        <v/>
      </c>
      <c r="FG335" s="63" t="str">
        <f>IF($FB335&lt;&gt;"",IF(AND($FB335&gt;=FG$2,$FB335&lt;=FG$3),Deník!$W335,""))</f>
        <v/>
      </c>
      <c r="FH335" s="63" t="str">
        <f>IF($FB335&lt;&gt;"",IF(AND($FB335&gt;=FH$2,$FB335&lt;=FH$3),Deník!$W335,""))</f>
        <v/>
      </c>
      <c r="FI335" s="63" t="str">
        <f>IF($FB335&lt;&gt;"",IF(AND($FB335&gt;=FI$2,$FB335&lt;=FI$3),Deník!$W335,""))</f>
        <v/>
      </c>
      <c r="FJ335" s="63" t="str">
        <f>IF($FB335&lt;&gt;"",IF(AND($FB335&gt;=FJ$2,$FB335&lt;=FJ$3),Deník!$W335,""))</f>
        <v/>
      </c>
      <c r="FK335" s="63" t="str">
        <f>IF($FB335&lt;&gt;"",IF(AND($FB335&gt;=FK$2,$FB335&lt;=FK$3),Deník!$W335,""))</f>
        <v/>
      </c>
      <c r="FL335" s="63" t="str">
        <f>IF($FB335&lt;&gt;"",IF(AND($FB335&gt;=FL$2,$FB335&lt;=FL$3),Deník!$W335,""))</f>
        <v/>
      </c>
      <c r="FM335" s="63" t="str">
        <f>IF($FB335&lt;&gt;"",IF(AND($FB335&gt;=FM$2,$FB335&lt;=FM$3),Deník!$W335,""))</f>
        <v/>
      </c>
      <c r="FN335" s="13"/>
      <c r="FO335" s="20" t="str">
        <f>IF(Deník!$W335&gt;1,Deník!$W335,"")</f>
        <v/>
      </c>
      <c r="FP335" s="20" t="str">
        <f>IF(Deník!$W335&lt;0,Deník!$W335,"")</f>
        <v/>
      </c>
      <c r="FQ335" s="17"/>
      <c r="FS335" s="233"/>
      <c r="FT335" s="233" t="str">
        <f>IF(Deník!$W335&lt;&gt;"",IF(Deník!$Y335=Statistika!$F$78,Deník!$W335,""),"")</f>
        <v/>
      </c>
      <c r="FU335" s="233" t="str">
        <f>IF(Deník!$W335&lt;&gt;"",IF(Deník!$Y335=Statistika!$F$79,Deník!$W335,""),"")</f>
        <v/>
      </c>
      <c r="FV335" s="233" t="str">
        <f>IF(Deník!$W335&lt;&gt;"",IF(Deník!$Y335=Statistika!$F$80,Deník!$W335,""),"")</f>
        <v/>
      </c>
      <c r="FW335" s="233" t="str">
        <f>IF(Deník!$W335&lt;&gt;"",IF(Deník!$Y335=Statistika!$F$81,Deník!$W335,""),"")</f>
        <v/>
      </c>
      <c r="FX335" s="233" t="str">
        <f>IF(Deník!$W335&lt;&gt;"",IF(Deník!$Y335=Statistika!$F$82,Deník!$W335,""),"")</f>
        <v/>
      </c>
      <c r="FY335" s="233" t="str">
        <f>IF(Deník!$W335&lt;&gt;"",IF(Deník!$Y335=Statistika!$F$83,Deník!$W335,""),"")</f>
        <v/>
      </c>
      <c r="FZ335" s="233" t="str">
        <f>IF(Deník!$W335&lt;&gt;"",IF(Deník!$Y335=Statistika!$F$84,Deník!$W335,""),"")</f>
        <v/>
      </c>
      <c r="GA335" s="233" t="str">
        <f>IF(Deník!$W335&lt;&gt;"",IF(Deník!$Y335=Statistika!$F$85,Deník!$W335,""),"")</f>
        <v/>
      </c>
      <c r="GB335" s="233" t="str">
        <f>IF(Deník!$W335&lt;&gt;"",IF(Deník!$Y335=Statistika!$F$86,Deník!$W335,""),"")</f>
        <v/>
      </c>
      <c r="GC335" s="233" t="str">
        <f>IF(Deník!$W335&lt;&gt;"",IF(Deník!$Y335=Statistika!$F$87,Deník!$W335,""),"")</f>
        <v/>
      </c>
      <c r="GD335" s="233" t="str">
        <f>IF(Deník!$W335&lt;&gt;"",IF(Deník!$Y335=Statistika!$F$88,Deník!$W335,""),"")</f>
        <v/>
      </c>
      <c r="GE335" s="233" t="str">
        <f>IF(Deník!$W335&lt;&gt;"",IF(Deník!$Y335=Statistika!$F$89,Deník!$W335,""),"")</f>
        <v/>
      </c>
      <c r="GF335" s="233" t="str">
        <f>IF(Deník!$W335&lt;&gt;"",IF(Deník!$Y335=Statistika!$F$90,Deník!$W335,""),"")</f>
        <v/>
      </c>
      <c r="GG335" s="233" t="str">
        <f>IF(Deník!$W335&lt;&gt;"",IF(Deník!$Y335=Statistika!$F$91,Deník!$W335,""),"")</f>
        <v/>
      </c>
      <c r="GH335" s="233"/>
      <c r="GI335" s="233" t="str">
        <f>IF(Deník!$W335&lt;&gt;"",IF(Deník!$AB335=Statistika!$L$100,Deník!$W335,""),"")</f>
        <v/>
      </c>
      <c r="GJ335" s="233" t="str">
        <f>IF(Deník!$W335&lt;&gt;"",IF(Deník!$AB335=Statistika!$L$101,Deník!$W335,""),"")</f>
        <v/>
      </c>
      <c r="GK335" s="233" t="str">
        <f>IF(Deník!$W335&lt;&gt;"",IF(Deník!$AB335=Statistika!$L$102,Deník!$W335,""),"")</f>
        <v/>
      </c>
      <c r="GL335" s="233" t="str">
        <f>IF(Deník!$W335&lt;&gt;"",IF(Deník!$AB335=Statistika!$L$103,Deník!$W335,""),"")</f>
        <v/>
      </c>
      <c r="GM335" s="233" t="str">
        <f>IF(Deník!$W335&lt;&gt;"",IF(Deník!$AB335=Statistika!$L$104,Deník!$W335,""),"")</f>
        <v/>
      </c>
      <c r="GN335" s="233" t="str">
        <f>IF(Deník!$W335&lt;&gt;"",IF(Deník!$AB335=Statistika!$L$105,Deník!$W335,""),"")</f>
        <v/>
      </c>
      <c r="GO335" s="233" t="str">
        <f>IF(Deník!$W335&lt;&gt;"",IF(Deník!$AB335=Statistika!$L$106,Deník!$W335,""),"")</f>
        <v/>
      </c>
      <c r="GP335" s="233" t="str">
        <f>IF(Deník!$W335&lt;&gt;"",IF(Deník!$AB335=Statistika!$L$107,Deník!$W335,""),"")</f>
        <v/>
      </c>
      <c r="GQ335" s="233" t="str">
        <f>IF(Deník!$W335&lt;&gt;"",IF(Deník!$AB335=Statistika!$L$108,Deník!$W335,""),"")</f>
        <v/>
      </c>
      <c r="GS335" s="233" t="str">
        <f>IF(Deník!$W335&lt;0,IF(Deník!$AC335=Statistika!$F$117,Deník!$W335,""),"")</f>
        <v/>
      </c>
      <c r="GT335" s="233" t="str">
        <f>IF(Deník!$W335&lt;0,IF(Deník!$AC335=Statistika!$F$118,Deník!$W335,""),"")</f>
        <v/>
      </c>
      <c r="GU335" s="233" t="str">
        <f>IF(Deník!$W335&lt;0,IF(Deník!$AC335=Statistika!$F$119,Deník!$W335,""),"")</f>
        <v/>
      </c>
      <c r="GV335" s="233" t="str">
        <f>IF(Deník!$W335&lt;0,IF(Deník!$AC335=Statistika!$F$120,Deník!$W335,""),"")</f>
        <v/>
      </c>
      <c r="GW335" s="233" t="str">
        <f>IF(Deník!$W335&lt;0,IF(Deník!$AC335=Statistika!$F$121,Deník!$W335,""),"")</f>
        <v/>
      </c>
      <c r="GX335" s="233" t="str">
        <f>IF(Deník!$W335&lt;0,IF(Deník!$AC335=Statistika!$F$122,Deník!$W335,""),"")</f>
        <v/>
      </c>
      <c r="GY335" s="233" t="str">
        <f>IF(Deník!$W335&lt;0,IF(Deník!$AC335=Statistika!$F$123,Deník!$W335,""),"")</f>
        <v/>
      </c>
      <c r="GZ335" s="233" t="str">
        <f>IF(Deník!$W335&lt;0,IF(Deník!$AC335=Statistika!$F$124,Deník!$W335,""),"")</f>
        <v/>
      </c>
      <c r="HA335" s="233" t="str">
        <f>IF(Deník!$W335&lt;0,IF(Deník!$AC335=Statistika!$F$125,Deník!$W335,""),"")</f>
        <v/>
      </c>
      <c r="HC335" s="233" t="str">
        <f>IF(Deník!$W335&lt;0,IF(Deník!$AD335=Statistika!$F$133,Deník!$W335,""),"")</f>
        <v/>
      </c>
      <c r="HD335" s="233" t="str">
        <f>IF(Deník!$W335&lt;0,IF(Deník!$AD335=Statistika!$F$134,Deník!$W335,""),"")</f>
        <v/>
      </c>
      <c r="HE335" s="233" t="str">
        <f>IF(Deník!$W335&lt;0,IF(Deník!$AD335=Statistika!$F$135,Deník!$W335,""),"")</f>
        <v/>
      </c>
      <c r="HF335" s="233" t="str">
        <f>IF(Deník!$W335&lt;0,IF(Deník!$AD335=Statistika!$F$136,Deník!$W335,""),"")</f>
        <v/>
      </c>
      <c r="HG335" s="233" t="str">
        <f>IF(Deník!$W335&lt;0,IF(Deník!$AD335=Statistika!$F$137,Deník!$W335,""),"")</f>
        <v/>
      </c>
      <c r="ID335" s="8">
        <f>Tabulka4[[#This Row],[Sloupec3]]</f>
        <v>0</v>
      </c>
      <c r="IE335" s="17" t="str">
        <f>IF(AND([1]Deník!$C335&gt;='[1]Měsíční shrnutí'!$D$1,[1]Deník!$C335&lt;='[1]Měsíční shrnutí'!$F$1),[1]Deník!$X335,"")</f>
        <v/>
      </c>
    </row>
    <row r="336" spans="1:239">
      <c r="A336" s="8">
        <f>Deník!C337</f>
        <v>0</v>
      </c>
      <c r="B336" s="50" t="str">
        <f>Deník!R337</f>
        <v/>
      </c>
      <c r="C336" s="102" t="str">
        <f>IF(AND(Deník!R337&gt;1,Deník!R337&lt;&gt;""),1,"")</f>
        <v/>
      </c>
      <c r="D336" s="102" t="str">
        <f>IF(AND(Deník!R337&lt;=0,Deník!R337&lt;&gt;""),1,"")</f>
        <v/>
      </c>
      <c r="E336" s="103" t="str">
        <f>IF(AND(Deník!R337&gt;=0,Deník!R337&lt;=1),1,"")</f>
        <v/>
      </c>
      <c r="F336" s="79" t="str">
        <f>IF(Deník!R337&lt;&gt;"",Deník!R337+F335,"")</f>
        <v/>
      </c>
      <c r="G336" s="85"/>
      <c r="H336" s="54" t="str">
        <f>IF(MONTH(Deník!$C336)=H$2,IF(AND(Deník!$R336&gt;=0,Deník!$R336&lt;=1),"BE",Deník!$R336),"")</f>
        <v/>
      </c>
      <c r="I336" s="11" t="str">
        <f>IF(MONTH(Deník!$C336)=I$2,IF(AND(Deník!$R336&gt;=0,Deník!$R336&lt;=1),"BE",Deník!$R336),"")</f>
        <v/>
      </c>
      <c r="J336" s="11" t="str">
        <f>IF(MONTH(Deník!$C336)=J$2,IF(AND(Deník!$R336&gt;=0,Deník!$R336&lt;=1),"BE",Deník!$R336),"")</f>
        <v/>
      </c>
      <c r="K336" s="11" t="str">
        <f>IF(MONTH(Deník!$C336)=K$2,IF(AND(Deník!$R336&gt;=0,Deník!$R336&lt;=1),"BE",Deník!$R336),"")</f>
        <v/>
      </c>
      <c r="L336" s="11" t="str">
        <f>IF(MONTH(Deník!$C336)=L$2,IF(AND(Deník!$R336&gt;=0,Deník!$R336&lt;=1),"BE",Deník!$R336),"")</f>
        <v/>
      </c>
      <c r="M336" s="11" t="str">
        <f>IF(MONTH(Deník!$C336)=M$2,IF(AND(Deník!$R336&gt;=0,Deník!$R336&lt;=1),"BE",Deník!$R336),"")</f>
        <v/>
      </c>
      <c r="N336" s="11" t="str">
        <f>IF(MONTH(Deník!$C336)=N$2,IF(AND(Deník!$R336&gt;=0,Deník!$R336&lt;=1),"BE",Deník!$R336),"")</f>
        <v/>
      </c>
      <c r="O336" s="11" t="str">
        <f>IF(MONTH(Deník!$C336)=O$2,IF(AND(Deník!$R336&gt;=0,Deník!$R336&lt;=1),"BE",Deník!$R336),"")</f>
        <v/>
      </c>
      <c r="P336" s="11" t="str">
        <f>IF(MONTH(Deník!$C336)=P$2,IF(AND(Deník!$R336&gt;=0,Deník!$R336&lt;=1),"BE",Deník!$R336),"")</f>
        <v/>
      </c>
      <c r="Q336" s="11" t="str">
        <f>IF(MONTH(Deník!$C336)=Q$2,IF(AND(Deník!$R336&gt;=0,Deník!$R336&lt;=1),"BE",Deník!$R336),"")</f>
        <v/>
      </c>
      <c r="R336" s="11" t="str">
        <f>IF(MONTH(Deník!$C336)=R$2,IF(AND(Deník!$R336&gt;=0,Deník!$R336&lt;=1),"BE",Deník!$R336),"")</f>
        <v/>
      </c>
      <c r="S336" s="57" t="str">
        <f>IF(MONTH(Deník!$C336)=S$2,IF(AND(Deník!$R336&gt;=0,Deník!$R336&lt;=1),"BE",Deník!$R336),"")</f>
        <v/>
      </c>
      <c r="U336" s="12"/>
      <c r="V336" s="12"/>
      <c r="X336" s="600" t="str">
        <f>IF(Deník!$R336&lt;&gt;"",IF(Deník!$B336=Statistika!$F$63,IF(AND(Deník!$R336&gt;=0,Deník!$R336&lt;=1),"BE",Deník!$R336),""),"")</f>
        <v/>
      </c>
      <c r="Y336" s="13" t="str">
        <f>IF(Deník!$R336&lt;&gt;"",IF(Deník!$B336=Statistika!$F$64,IF(AND(Deník!$R336&gt;=0,Deník!$R336&lt;=1),"BE",Deník!$R336),""),"")</f>
        <v/>
      </c>
      <c r="Z336" s="13" t="str">
        <f>IF(Deník!$R336&lt;&gt;"",IF(Deník!$B336=Statistika!$F$65,IF(AND(Deník!$R336&gt;=0,Deník!$R336&lt;=1),"BE",Deník!$R336),""),"")</f>
        <v/>
      </c>
      <c r="AA336" s="13" t="str">
        <f>IF(Deník!$R336&lt;&gt;"",IF(Deník!$B336=Statistika!$F$66,IF(AND(Deník!$R336&gt;=0,Deník!$R336&lt;=1),"BE",Deník!$R336),""),"")</f>
        <v/>
      </c>
      <c r="AB336" s="13" t="str">
        <f>IF(Deník!$R336&lt;&gt;"",IF(Deník!$B336=Statistika!$F$67,IF(AND(Deník!$R336&gt;=0,Deník!$R336&lt;=1),"BE",Deník!$R336),""),"")</f>
        <v/>
      </c>
      <c r="AC336" s="13" t="str">
        <f>IF(Deník!$R336&lt;&gt;"",IF(Deník!$B336=Statistika!$F$68,IF(AND(Deník!$R336&gt;=0,Deník!$R336&lt;=1),"BE",Deník!$R336),""),"")</f>
        <v/>
      </c>
      <c r="AD336" s="13" t="str">
        <f>IF(Deník!$R336&lt;&gt;"",IF(Deník!$B336=Statistika!$F$69,IF(AND(Deník!$R336&gt;=0,Deník!$R336&lt;=1),"BE",Deník!$R336),""),"")</f>
        <v/>
      </c>
      <c r="AE336" s="601" t="str">
        <f>IF(Deník!$R336&lt;&gt;"",IF(Deník!$B336=Statistika!$F$70,IF(AND(Deník!$R336&gt;=0,Deník!$R336&lt;=1),"BE",Deník!$R336),""),"")</f>
        <v/>
      </c>
      <c r="AF336" s="90"/>
      <c r="AG336" s="63" t="str">
        <f>IF(Deník!$R336&lt;&gt;"",IF(Deník!$J336="L",IF(AND(Deník!$R336&gt;=0,Deník!$R336&lt;=1),"BE",Deník!$R336),""),"")</f>
        <v/>
      </c>
      <c r="AH336" s="13" t="str">
        <f>IF(Deník!$R336&lt;&gt;"",IF(Deník!$J336="S",IF(AND(Deník!$R336&gt;=0,Deník!$R336&lt;=1),"BE",Deník!$R336),""),"")</f>
        <v/>
      </c>
      <c r="AI336" s="95"/>
      <c r="AJ336" s="71" t="str">
        <f>IF(Deník!N337&lt;&gt;"",Deník!N337*-1,"")</f>
        <v/>
      </c>
      <c r="AK336" s="88"/>
      <c r="AL336" s="63" t="str">
        <f>IF(WEEKDAY(Deník!$C336,2)=1,IF(AND(Deník!$R336&gt;=0,Deník!$R336&lt;=1),"BE",Deník!$R336),"")</f>
        <v/>
      </c>
      <c r="AM336" s="13" t="str">
        <f>IF(WEEKDAY(Deník!$C336,2)=2,IF(AND(Deník!$R336&gt;=0,Deník!$R336&lt;=1),"BE",Deník!$R336),"")</f>
        <v/>
      </c>
      <c r="AN336" s="13" t="str">
        <f>IF(WEEKDAY(Deník!$C336,2)=3,IF(AND(Deník!$R336&gt;=0,Deník!$R336&lt;=1),"BE",Deník!$R336),"")</f>
        <v/>
      </c>
      <c r="AO336" s="13" t="str">
        <f>IF(WEEKDAY(Deník!$C336,2)=4,IF(AND(Deník!$R336&gt;=0,Deník!$R336&lt;=1),"BE",Deník!$R336),"")</f>
        <v/>
      </c>
      <c r="AP336" s="60" t="str">
        <f>IF(WEEKDAY(Deník!$C336,2)=5,IF(AND(Deník!$R336&gt;=0,Deník!$R336&lt;=1),"BE",Deník!$R336),"")</f>
        <v/>
      </c>
      <c r="AQ336" s="99"/>
      <c r="AR336" s="100">
        <f>Deník!D336</f>
        <v>0</v>
      </c>
      <c r="AS336" s="63" t="str">
        <f>IF(Deník!$D336&lt;&gt;"",IF(AND(Deník!$D336&gt;=AS$2,Deník!$D336&lt;=AS$3),IF(AND(Deník!$R336&gt;=0,Deník!$R336&lt;=1),"BE",Deník!$R336),""),"")</f>
        <v/>
      </c>
      <c r="AT336" s="63" t="str">
        <f>IF(Deník!$D336&lt;&gt;"",IF(AND(Deník!$D336&gt;=AT$2,Deník!$D336&lt;=AT$3),IF(AND(Deník!$R336&gt;=0,Deník!$R336&lt;=1),"BE",Deník!$R336),""),"")</f>
        <v/>
      </c>
      <c r="AU336" s="63" t="str">
        <f>IF(Deník!$D336&lt;&gt;"",IF(AND(Deník!$D336&gt;=AU$2,Deník!$D336&lt;=AU$3),IF(AND(Deník!$R336&gt;=0,Deník!$R336&lt;=1),"BE",Deník!$R336),""),"")</f>
        <v/>
      </c>
      <c r="AV336" s="63" t="str">
        <f>IF(Deník!$D336&lt;&gt;"",IF(AND(Deník!$D336&gt;=AV$2,Deník!$D336&lt;=AV$3),IF(AND(Deník!$R336&gt;=0,Deník!$R336&lt;=1),"BE",Deník!$R336),""),"")</f>
        <v/>
      </c>
      <c r="AW336" s="63" t="str">
        <f>IF(Deník!$D336&lt;&gt;"",IF(AND(Deník!$D336&gt;=AW$2,Deník!$D336&lt;=AW$3),IF(AND(Deník!$R336&gt;=0,Deník!$R336&lt;=1),"BE",Deník!$R336),""),"")</f>
        <v/>
      </c>
      <c r="AX336" s="63" t="str">
        <f>IF(Deník!$D336&lt;&gt;"",IF(AND(Deník!$D336&gt;=AX$2,Deník!$D336&lt;=AX$3),IF(AND(Deník!$R336&gt;=0,Deník!$R336&lt;=1),"BE",Deník!$R336),""),"")</f>
        <v/>
      </c>
      <c r="AY336" s="63" t="str">
        <f>IF(Deník!$D336&lt;&gt;"",IF(AND(Deník!$D336&gt;=AY$2,Deník!$D336&lt;=AY$3),IF(AND(Deník!$R336&gt;=0,Deník!$R336&lt;=1),"BE",Deník!$R336),""),"")</f>
        <v/>
      </c>
      <c r="AZ336" s="63" t="str">
        <f>IF(Deník!$D336&lt;&gt;"",IF(AND(Deník!$D336&gt;=AZ$2,Deník!$D336&lt;=AZ$3),IF(AND(Deník!$R336&gt;=0,Deník!$R336&lt;=1),"BE",Deník!$R336),""),"")</f>
        <v/>
      </c>
      <c r="BA336" s="63" t="str">
        <f>IF(Deník!$D336&lt;&gt;"",IF(AND(Deník!$D336&gt;=BA$2,Deník!$D336&lt;=BA$3),IF(AND(Deník!$R336&gt;=0,Deník!$R336&lt;=1),"BE",Deník!$R336),""),"")</f>
        <v/>
      </c>
      <c r="BB336" s="63" t="str">
        <f>IF(Deník!$D336&lt;&gt;"",IF(AND(Deník!$D336&gt;=BB$2,Deník!$D336&lt;=BB$3),IF(AND(Deník!$R336&gt;=0,Deník!$R336&lt;=1),"BE",Deník!$R336),""),"")</f>
        <v/>
      </c>
      <c r="BC336" s="71" t="str">
        <f>IF(Deník!$D336&lt;&gt;"",IF(AND(Deník!$D336&gt;=BC$2,Deník!$D336&lt;=BC$3),IF(AND(Deník!$R336&gt;=0,Deník!$R336&lt;=1),"BE",Deník!$R336),""),"")</f>
        <v/>
      </c>
      <c r="BD336" s="20" t="str">
        <f>IF(Deník!$J337="S",(Deník!$M337-Deník!$K337),IF(Deník!$J337="L",(Deník!$K337-Deník!$M337),""))</f>
        <v/>
      </c>
      <c r="BE336" s="20" t="str">
        <f>IF(Deník!$J337="S",(Deník!$K337-Deník!$O337),IF(Deník!$J337="L",(Deník!$O337-Deník!$K337),""))</f>
        <v/>
      </c>
      <c r="BF336" s="20" t="str">
        <f>IF(Deník!$J337="S",(Deník!$K337-Deník!$L337),IF(Deník!$J337="L",(Deník!$L337-Deník!$K337),""))</f>
        <v/>
      </c>
      <c r="BG336" s="20" t="str">
        <f>IF(Deník!$J337="S",(Deník!$K337-Deník!$S337),IF(Deník!$J337="L",(Deník!$S337-Deník!$K337),""))</f>
        <v/>
      </c>
      <c r="BH336" s="20" t="str">
        <f>IF(Deník!$J337="S",(Deník!$K337-Deník!$U337),IF(Deník!$J337="L",(Deník!$U337-Deník!$K337),""))</f>
        <v/>
      </c>
      <c r="BI336" s="20" t="str">
        <f>IF(Deník!$R336&gt;1,Deník!$R336,"")</f>
        <v/>
      </c>
      <c r="BJ336" s="20" t="str">
        <f>IF(Deník!$R336&lt;0,Deník!$R336,"")</f>
        <v/>
      </c>
      <c r="BK336" s="17"/>
      <c r="BM336" s="233" t="str">
        <f>IF(Deník!$R336&lt;&gt;"",IF(Deník!$Y336=Statistika!$F$78,IF(AND(Deník!$R336&gt;=0,Deník!$R336&lt;=1),"BE",Deník!$R336),""),"")</f>
        <v/>
      </c>
      <c r="BN336" s="233" t="str">
        <f>IF(Deník!$R336&lt;&gt;"",IF(Deník!$Y336=Statistika!$F$79,IF(AND(Deník!$R336&gt;=0,Deník!$R336&lt;=1),"BE",Deník!$R336),""),"")</f>
        <v/>
      </c>
      <c r="BO336" s="233" t="str">
        <f>IF(Deník!$R336&lt;&gt;"",IF(Deník!$Y336=Statistika!$F$80,IF(AND(Deník!$R336&gt;=0,Deník!$R336&lt;=1),"BE",Deník!$R336),""),"")</f>
        <v/>
      </c>
      <c r="BP336" s="233" t="str">
        <f>IF(Deník!$R336&lt;&gt;"",IF(Deník!$Y336=Statistika!$F$81,IF(AND(Deník!$R336&gt;=0,Deník!$R336&lt;=1),"BE",Deník!$R336),""),"")</f>
        <v/>
      </c>
      <c r="BQ336" s="233" t="str">
        <f>IF(Deník!$R336&lt;&gt;"",IF(Deník!$Y336=Statistika!$F$82,IF(AND(Deník!$R336&gt;=0,Deník!$R336&lt;=1),"BE",Deník!$R336),""),"")</f>
        <v/>
      </c>
      <c r="BR336" s="233" t="str">
        <f>IF(Deník!$R336&lt;&gt;"",IF(Deník!$Y336=Statistika!$F$83,IF(AND(Deník!$R336&gt;=0,Deník!$R336&lt;=1),"BE",Deník!$R336),""),"")</f>
        <v/>
      </c>
      <c r="BS336" s="233" t="str">
        <f>IF(Deník!$R336&lt;&gt;"",IF(Deník!$Y336=Statistika!$F$84,IF(AND(Deník!$R336&gt;=0,Deník!$R336&lt;=1),"BE",Deník!$R336),""),"")</f>
        <v/>
      </c>
      <c r="BT336" s="233" t="str">
        <f>IF(Deník!$R336&lt;&gt;"",IF(Deník!$Y336=Statistika!$F$85,IF(AND(Deník!$R336&gt;=0,Deník!$R336&lt;=1),"BE",Deník!$R336),""),"")</f>
        <v/>
      </c>
      <c r="BU336" s="233" t="str">
        <f>IF(Deník!$R336&lt;&gt;"",IF(Deník!$Y336=Statistika!$F$86,IF(AND(Deník!$R336&gt;=0,Deník!$R336&lt;=1),"BE",Deník!$R336),""),"")</f>
        <v/>
      </c>
      <c r="BV336" s="233" t="str">
        <f>IF(Deník!$R336&lt;&gt;"",IF(Deník!$Y336=Statistika!$F$87,IF(AND(Deník!$R336&gt;=0,Deník!$R336&lt;=1),"BE",Deník!$R336),""),"")</f>
        <v/>
      </c>
      <c r="BW336" s="233" t="str">
        <f>IF(Deník!$R336&lt;&gt;"",IF(Deník!$Y336=Statistika!$F$88,IF(AND(Deník!$R336&gt;=0,Deník!$R336&lt;=1),"BE",Deník!$R336),""),"")</f>
        <v/>
      </c>
      <c r="BX336" s="233" t="str">
        <f>IF(Deník!$R336&lt;&gt;"",IF(Deník!$Y336=Statistika!$F$89,IF(AND(Deník!$R336&gt;=0,Deník!$R336&lt;=1),"BE",Deník!$R336),""),"")</f>
        <v/>
      </c>
      <c r="BY336" s="233" t="str">
        <f>IF(Deník!$R336&lt;&gt;"",IF(Deník!$Y336=Statistika!$F$90,IF(AND(Deník!$R336&gt;=0,Deník!$R336&lt;=1),"BE",Deník!$R336),""),"")</f>
        <v/>
      </c>
      <c r="BZ336" s="233" t="str">
        <f>IF(Deník!$R336&lt;&gt;"",IF(Deník!$Y336=Statistika!$F$91,IF(AND(Deník!$R336&gt;=0,Deník!$R336&lt;=1),"BE",Deník!$R336),""),"")</f>
        <v/>
      </c>
      <c r="CA336" s="233"/>
      <c r="CB336" s="233" t="str">
        <f>IF(Deník!$R336&lt;&gt;"",IF(Deník!$AB336="SL",IF(AND(Deník!$R336&gt;=0,Deník!$R336&lt;=1),"BE",Deník!$R336),""),"")</f>
        <v/>
      </c>
      <c r="CC336" s="233" t="str">
        <f>IF(Deník!$R336&lt;&gt;"",IF(Deník!$AB336="BE10",IF(AND(Deník!$R336&gt;=0,Deník!$R336&lt;=1),"BE",Deník!$R336),""),"")</f>
        <v/>
      </c>
      <c r="CD336" s="233" t="str">
        <f>IF(Deník!$R336&lt;&gt;"",IF(Deník!$AB336="BE15",IF(AND(Deník!$R336&gt;=0,Deník!$R336&lt;=1),"BE",Deník!$R336),""),"")</f>
        <v/>
      </c>
      <c r="CE336" s="233" t="str">
        <f>IF(Deník!$R336&lt;&gt;"",IF(Deník!$AB336="BE20",IF(AND(Deník!$R336&gt;=0,Deník!$R336&lt;=1),"BE",Deník!$R336),""),"")</f>
        <v/>
      </c>
      <c r="CF336" s="233" t="str">
        <f>IF(Deník!$R336&lt;&gt;"",IF(Deník!$AB336="TP1",IF(AND(Deník!$R336&gt;=0,Deník!$R336&lt;=1),"BE",Deník!$R336),""),"")</f>
        <v/>
      </c>
      <c r="CG336" s="233" t="str">
        <f>IF(Deník!$R336&lt;&gt;"",IF(Deník!$AB336="TP2",IF(AND(Deník!$R336&gt;=0,Deník!$R336&lt;=1),"BE",Deník!$R336),""),"")</f>
        <v/>
      </c>
      <c r="CH336" s="233" t="str">
        <f>IF(Deník!$R336&lt;&gt;"",IF(Deník!$AB336="TP3",IF(AND(Deník!$R336&gt;=0,Deník!$R336&lt;=1),"BE",Deník!$R336),""),"")</f>
        <v/>
      </c>
      <c r="CI336" s="233" t="str">
        <f>IF(Deník!$R336&lt;&gt;"",IF(Deník!$AB336="Trailing SL",IF(AND(Deník!$R336&gt;=0,Deník!$R336&lt;=1),"BE",Deník!$R336),""),"")</f>
        <v/>
      </c>
      <c r="CJ336" s="233" t="str">
        <f>IF(Deník!$R336&lt;&gt;"",IF(Deník!$AB336="Manual",IF(AND(Deník!$R336&gt;=0,Deník!$R336&lt;=1),"BE",Deník!$R336),""),"")</f>
        <v/>
      </c>
      <c r="CK336" s="233"/>
      <c r="CL336" s="233" t="str">
        <f>IF(Deník!$R336&lt;0,IF(Deník!$AC336=Statistika!$F$117,Deník!$R336,""),"")</f>
        <v/>
      </c>
      <c r="CM336" s="233" t="str">
        <f>IF(Deník!$R336&lt;0,IF(Deník!$AC336=Statistika!$F$118,Deník!$R336,""),"")</f>
        <v/>
      </c>
      <c r="CN336" s="233" t="str">
        <f>IF(Deník!$R336&lt;0,IF(Deník!$AC336=Statistika!$F$119,Deník!$R336,""),"")</f>
        <v/>
      </c>
      <c r="CO336" s="233" t="str">
        <f>IF(Deník!$R336&lt;0,IF(Deník!$AC336=Statistika!$F$120,Deník!$R336,""),"")</f>
        <v/>
      </c>
      <c r="CP336" s="233" t="str">
        <f>IF(Deník!$R336&lt;0,IF(Deník!$AC336=Statistika!$F$121,Deník!$R336,""),"")</f>
        <v/>
      </c>
      <c r="CQ336" s="233" t="str">
        <f>IF(Deník!$R336&lt;0,IF(Deník!$AC336=Statistika!$F$122,Deník!$R336,""),"")</f>
        <v/>
      </c>
      <c r="CR336" s="233" t="str">
        <f>IF(Deník!$R336&lt;0,IF(Deník!$AC336=Statistika!$F$123,Deník!$R336,""),"")</f>
        <v/>
      </c>
      <c r="CS336" s="233" t="str">
        <f>IF(Deník!$R336&lt;0,IF(Deník!$AC336=Statistika!$F$124,Deník!$R336,""),"")</f>
        <v/>
      </c>
      <c r="CT336" s="233" t="str">
        <f>IF(Deník!$R336&lt;0,IF(Deník!$AC336=Statistika!$F$125,Deník!$R336,""),"")</f>
        <v/>
      </c>
      <c r="CU336" s="233"/>
      <c r="CV336" s="233" t="str">
        <f>IF(Deník!$R336&lt;0,IF(Deník!$AD336=$CV$2,Deník!$R336,""),"")</f>
        <v/>
      </c>
      <c r="CW336" s="233" t="str">
        <f>IF(Deník!$R336&lt;0,IF(Deník!$AD336=$CW$2,Deník!$R336,""),"")</f>
        <v/>
      </c>
      <c r="CX336" s="233" t="str">
        <f>IF(Deník!$R336&lt;0,IF(Deník!$AD336=$CX$2,Deník!$R336,""),"")</f>
        <v/>
      </c>
      <c r="CY336" s="233" t="str">
        <f>IF(Deník!$R336&lt;0,IF(Deník!$AD336=$CY$2,Deník!$R336,""),"")</f>
        <v/>
      </c>
      <c r="CZ336" s="233" t="str">
        <f>IF(Deník!$R336&lt;0,IF(Deník!$AD336=$CZ$2,Deník!$R336,""),"")</f>
        <v/>
      </c>
      <c r="DL336" s="221">
        <f t="shared" si="16"/>
        <v>93847.029999999984</v>
      </c>
      <c r="DM336" s="220">
        <f t="shared" si="15"/>
        <v>-6.1529700000000132E-2</v>
      </c>
      <c r="DO336" s="50">
        <f>Deník!W337</f>
        <v>0</v>
      </c>
      <c r="DP336" s="102" t="str">
        <f>IF(AND(Deník!W337&gt;0),1,"")</f>
        <v/>
      </c>
      <c r="DQ336" s="102">
        <f>IF(AND(Deník!W337&lt;=0),1,"")</f>
        <v>1</v>
      </c>
      <c r="DR336" s="227"/>
      <c r="DS336" s="228"/>
      <c r="DT336" s="85"/>
      <c r="DU336" s="54">
        <f>IF(MONTH(Deník!$C336)=DU$2,Deník!$W336,"")</f>
        <v>0</v>
      </c>
      <c r="DV336" s="222" t="str">
        <f>IF(MONTH(Deník!$C336)=DV$2,Deník!$W336,"")</f>
        <v/>
      </c>
      <c r="DW336" s="222" t="str">
        <f>IF(MONTH(Deník!$C336)=DW$2,Deník!$W336,"")</f>
        <v/>
      </c>
      <c r="DX336" s="222" t="str">
        <f>IF(MONTH(Deník!$C336)=DX$2,Deník!$W336,"")</f>
        <v/>
      </c>
      <c r="DY336" s="222" t="str">
        <f>IF(MONTH(Deník!$C336)=DY$2,Deník!$W336,"")</f>
        <v/>
      </c>
      <c r="DZ336" s="222" t="str">
        <f>IF(MONTH(Deník!$C336)=DZ$2,Deník!$W336,"")</f>
        <v/>
      </c>
      <c r="EA336" s="222" t="str">
        <f>IF(MONTH(Deník!$C336)=EA$2,Deník!$W336,"")</f>
        <v/>
      </c>
      <c r="EB336" s="222" t="str">
        <f>IF(MONTH(Deník!$C336)=EB$2,Deník!$W336,"")</f>
        <v/>
      </c>
      <c r="EC336" s="222" t="str">
        <f>IF(MONTH(Deník!$C336)=EC$2,Deník!$W336,"")</f>
        <v/>
      </c>
      <c r="ED336" s="222" t="str">
        <f>IF(MONTH(Deník!$C336)=ED$2,Deník!$W336,"")</f>
        <v/>
      </c>
      <c r="EE336" s="222" t="str">
        <f>IF(MONTH(Deník!$C336)=EE$2,Deník!$W336,"")</f>
        <v/>
      </c>
      <c r="EF336" s="222" t="str">
        <f>IF(MONTH(Deník!$C336)=EF$2,Deník!$W336,"")</f>
        <v/>
      </c>
      <c r="EI336" s="600" t="str">
        <f>IF(Deník!$W336&lt;&gt;"",IF(Deník!$B336=Statistika!$F$63,Deník!$W336,""),"")</f>
        <v/>
      </c>
      <c r="EJ336" s="13" t="str">
        <f>IF(Deník!$W336&lt;&gt;"",IF(Deník!$B336=Statistika!$F$64,Deník!$W336,""),"")</f>
        <v/>
      </c>
      <c r="EK336" s="13" t="str">
        <f>IF(Deník!$W336&lt;&gt;"",IF(Deník!$B336=Statistika!$F$65,Deník!$W336,""),"")</f>
        <v/>
      </c>
      <c r="EL336" s="13" t="str">
        <f>IF(Deník!$W336&lt;&gt;"",IF(Deník!$B336=Statistika!$F$66,Deník!$W336,""),"")</f>
        <v/>
      </c>
      <c r="EM336" s="13" t="str">
        <f>IF(Deník!$W336&lt;&gt;"",IF(Deník!$B336=Statistika!$F$67,Deník!$W336,""),"")</f>
        <v/>
      </c>
      <c r="EN336" s="13" t="str">
        <f>IF(Deník!$W336&lt;&gt;"",IF(Deník!$B336=Statistika!$F$68,Deník!$W336,""),"")</f>
        <v/>
      </c>
      <c r="EO336" s="13" t="str">
        <f>IF(Deník!$W336&lt;&gt;"",IF(Deník!$B336=Statistika!$F$69,Deník!$W336,""),"")</f>
        <v/>
      </c>
      <c r="EP336" s="601" t="str">
        <f>IF(Deník!$W336&lt;&gt;"",IF(Deník!$B336=Statistika!$F$70,Deník!$W336,""),"")</f>
        <v/>
      </c>
      <c r="EQ336" s="90"/>
      <c r="ER336" s="63" t="str">
        <f>IF(Deník!$W336&lt;&gt;"",IF(Deník!$J336="L",Deník!$W336,""),"")</f>
        <v/>
      </c>
      <c r="ES336" s="13" t="str">
        <f>IF(Deník!$W336&lt;&gt;"",IF(Deník!$J336="S",Deník!$W336,""),"")</f>
        <v/>
      </c>
      <c r="ET336" s="95"/>
      <c r="EU336" s="88"/>
      <c r="EV336" s="63" t="str">
        <f>IF(WEEKDAY(Deník!$C336,2)=1,Deník!$W336,"")</f>
        <v/>
      </c>
      <c r="EW336" s="13" t="str">
        <f>IF(WEEKDAY(Deník!$C336,2)=2,Deník!$W336,"")</f>
        <v/>
      </c>
      <c r="EX336" s="13" t="str">
        <f>IF(WEEKDAY(Deník!$C336,2)=3,Deník!$W336,"")</f>
        <v/>
      </c>
      <c r="EY336" s="13" t="str">
        <f>IF(WEEKDAY(Deník!$C336,2)=4,Deník!$W336,"")</f>
        <v/>
      </c>
      <c r="EZ336" s="60" t="str">
        <f>IF(WEEKDAY(Deník!$C336,2)=5,Deník!$W336,"")</f>
        <v/>
      </c>
      <c r="FA336" s="99"/>
      <c r="FB336" s="100">
        <f>Deník!D336</f>
        <v>0</v>
      </c>
      <c r="FC336" s="63">
        <f>IF($FB336&lt;&gt;"",IF(AND($FB336&gt;=FC$2,$FB336&lt;=FC$3),Deník!$W336,""))</f>
        <v>0</v>
      </c>
      <c r="FD336" s="63" t="str">
        <f>IF($FB336&lt;&gt;"",IF(AND($FB336&gt;=FD$2,$FB336&lt;=FD$3),Deník!$W336,""))</f>
        <v/>
      </c>
      <c r="FE336" s="63" t="str">
        <f>IF($FB336&lt;&gt;"",IF(AND($FB336&gt;=FE$2,$FB336&lt;=FE$3),Deník!$W336,""))</f>
        <v/>
      </c>
      <c r="FF336" s="63" t="str">
        <f>IF($FB336&lt;&gt;"",IF(AND($FB336&gt;=FF$2,$FB336&lt;=FF$3),Deník!$W336,""))</f>
        <v/>
      </c>
      <c r="FG336" s="63" t="str">
        <f>IF($FB336&lt;&gt;"",IF(AND($FB336&gt;=FG$2,$FB336&lt;=FG$3),Deník!$W336,""))</f>
        <v/>
      </c>
      <c r="FH336" s="63" t="str">
        <f>IF($FB336&lt;&gt;"",IF(AND($FB336&gt;=FH$2,$FB336&lt;=FH$3),Deník!$W336,""))</f>
        <v/>
      </c>
      <c r="FI336" s="63" t="str">
        <f>IF($FB336&lt;&gt;"",IF(AND($FB336&gt;=FI$2,$FB336&lt;=FI$3),Deník!$W336,""))</f>
        <v/>
      </c>
      <c r="FJ336" s="63" t="str">
        <f>IF($FB336&lt;&gt;"",IF(AND($FB336&gt;=FJ$2,$FB336&lt;=FJ$3),Deník!$W336,""))</f>
        <v/>
      </c>
      <c r="FK336" s="63" t="str">
        <f>IF($FB336&lt;&gt;"",IF(AND($FB336&gt;=FK$2,$FB336&lt;=FK$3),Deník!$W336,""))</f>
        <v/>
      </c>
      <c r="FL336" s="63" t="str">
        <f>IF($FB336&lt;&gt;"",IF(AND($FB336&gt;=FL$2,$FB336&lt;=FL$3),Deník!$W336,""))</f>
        <v/>
      </c>
      <c r="FM336" s="63" t="str">
        <f>IF($FB336&lt;&gt;"",IF(AND($FB336&gt;=FM$2,$FB336&lt;=FM$3),Deník!$W336,""))</f>
        <v/>
      </c>
      <c r="FN336" s="13"/>
      <c r="FO336" s="20" t="str">
        <f>IF(Deník!$W336&gt;1,Deník!$W336,"")</f>
        <v/>
      </c>
      <c r="FP336" s="20" t="str">
        <f>IF(Deník!$W336&lt;0,Deník!$W336,"")</f>
        <v/>
      </c>
      <c r="FQ336" s="17"/>
      <c r="FS336" s="233"/>
      <c r="FT336" s="233" t="str">
        <f>IF(Deník!$W336&lt;&gt;"",IF(Deník!$Y336=Statistika!$F$78,Deník!$W336,""),"")</f>
        <v/>
      </c>
      <c r="FU336" s="233" t="str">
        <f>IF(Deník!$W336&lt;&gt;"",IF(Deník!$Y336=Statistika!$F$79,Deník!$W336,""),"")</f>
        <v/>
      </c>
      <c r="FV336" s="233" t="str">
        <f>IF(Deník!$W336&lt;&gt;"",IF(Deník!$Y336=Statistika!$F$80,Deník!$W336,""),"")</f>
        <v/>
      </c>
      <c r="FW336" s="233" t="str">
        <f>IF(Deník!$W336&lt;&gt;"",IF(Deník!$Y336=Statistika!$F$81,Deník!$W336,""),"")</f>
        <v/>
      </c>
      <c r="FX336" s="233" t="str">
        <f>IF(Deník!$W336&lt;&gt;"",IF(Deník!$Y336=Statistika!$F$82,Deník!$W336,""),"")</f>
        <v/>
      </c>
      <c r="FY336" s="233" t="str">
        <f>IF(Deník!$W336&lt;&gt;"",IF(Deník!$Y336=Statistika!$F$83,Deník!$W336,""),"")</f>
        <v/>
      </c>
      <c r="FZ336" s="233" t="str">
        <f>IF(Deník!$W336&lt;&gt;"",IF(Deník!$Y336=Statistika!$F$84,Deník!$W336,""),"")</f>
        <v/>
      </c>
      <c r="GA336" s="233" t="str">
        <f>IF(Deník!$W336&lt;&gt;"",IF(Deník!$Y336=Statistika!$F$85,Deník!$W336,""),"")</f>
        <v/>
      </c>
      <c r="GB336" s="233" t="str">
        <f>IF(Deník!$W336&lt;&gt;"",IF(Deník!$Y336=Statistika!$F$86,Deník!$W336,""),"")</f>
        <v/>
      </c>
      <c r="GC336" s="233" t="str">
        <f>IF(Deník!$W336&lt;&gt;"",IF(Deník!$Y336=Statistika!$F$87,Deník!$W336,""),"")</f>
        <v/>
      </c>
      <c r="GD336" s="233" t="str">
        <f>IF(Deník!$W336&lt;&gt;"",IF(Deník!$Y336=Statistika!$F$88,Deník!$W336,""),"")</f>
        <v/>
      </c>
      <c r="GE336" s="233" t="str">
        <f>IF(Deník!$W336&lt;&gt;"",IF(Deník!$Y336=Statistika!$F$89,Deník!$W336,""),"")</f>
        <v/>
      </c>
      <c r="GF336" s="233" t="str">
        <f>IF(Deník!$W336&lt;&gt;"",IF(Deník!$Y336=Statistika!$F$90,Deník!$W336,""),"")</f>
        <v/>
      </c>
      <c r="GG336" s="233" t="str">
        <f>IF(Deník!$W336&lt;&gt;"",IF(Deník!$Y336=Statistika!$F$91,Deník!$W336,""),"")</f>
        <v/>
      </c>
      <c r="GH336" s="233"/>
      <c r="GI336" s="233" t="str">
        <f>IF(Deník!$W336&lt;&gt;"",IF(Deník!$AB336=Statistika!$L$100,Deník!$W336,""),"")</f>
        <v/>
      </c>
      <c r="GJ336" s="233" t="str">
        <f>IF(Deník!$W336&lt;&gt;"",IF(Deník!$AB336=Statistika!$L$101,Deník!$W336,""),"")</f>
        <v/>
      </c>
      <c r="GK336" s="233" t="str">
        <f>IF(Deník!$W336&lt;&gt;"",IF(Deník!$AB336=Statistika!$L$102,Deník!$W336,""),"")</f>
        <v/>
      </c>
      <c r="GL336" s="233" t="str">
        <f>IF(Deník!$W336&lt;&gt;"",IF(Deník!$AB336=Statistika!$L$103,Deník!$W336,""),"")</f>
        <v/>
      </c>
      <c r="GM336" s="233" t="str">
        <f>IF(Deník!$W336&lt;&gt;"",IF(Deník!$AB336=Statistika!$L$104,Deník!$W336,""),"")</f>
        <v/>
      </c>
      <c r="GN336" s="233" t="str">
        <f>IF(Deník!$W336&lt;&gt;"",IF(Deník!$AB336=Statistika!$L$105,Deník!$W336,""),"")</f>
        <v/>
      </c>
      <c r="GO336" s="233" t="str">
        <f>IF(Deník!$W336&lt;&gt;"",IF(Deník!$AB336=Statistika!$L$106,Deník!$W336,""),"")</f>
        <v/>
      </c>
      <c r="GP336" s="233" t="str">
        <f>IF(Deník!$W336&lt;&gt;"",IF(Deník!$AB336=Statistika!$L$107,Deník!$W336,""),"")</f>
        <v/>
      </c>
      <c r="GQ336" s="233" t="str">
        <f>IF(Deník!$W336&lt;&gt;"",IF(Deník!$AB336=Statistika!$L$108,Deník!$W336,""),"")</f>
        <v/>
      </c>
      <c r="GS336" s="233" t="str">
        <f>IF(Deník!$W336&lt;0,IF(Deník!$AC336=Statistika!$F$117,Deník!$W336,""),"")</f>
        <v/>
      </c>
      <c r="GT336" s="233" t="str">
        <f>IF(Deník!$W336&lt;0,IF(Deník!$AC336=Statistika!$F$118,Deník!$W336,""),"")</f>
        <v/>
      </c>
      <c r="GU336" s="233" t="str">
        <f>IF(Deník!$W336&lt;0,IF(Deník!$AC336=Statistika!$F$119,Deník!$W336,""),"")</f>
        <v/>
      </c>
      <c r="GV336" s="233" t="str">
        <f>IF(Deník!$W336&lt;0,IF(Deník!$AC336=Statistika!$F$120,Deník!$W336,""),"")</f>
        <v/>
      </c>
      <c r="GW336" s="233" t="str">
        <f>IF(Deník!$W336&lt;0,IF(Deník!$AC336=Statistika!$F$121,Deník!$W336,""),"")</f>
        <v/>
      </c>
      <c r="GX336" s="233" t="str">
        <f>IF(Deník!$W336&lt;0,IF(Deník!$AC336=Statistika!$F$122,Deník!$W336,""),"")</f>
        <v/>
      </c>
      <c r="GY336" s="233" t="str">
        <f>IF(Deník!$W336&lt;0,IF(Deník!$AC336=Statistika!$F$123,Deník!$W336,""),"")</f>
        <v/>
      </c>
      <c r="GZ336" s="233" t="str">
        <f>IF(Deník!$W336&lt;0,IF(Deník!$AC336=Statistika!$F$124,Deník!$W336,""),"")</f>
        <v/>
      </c>
      <c r="HA336" s="233" t="str">
        <f>IF(Deník!$W336&lt;0,IF(Deník!$AC336=Statistika!$F$125,Deník!$W336,""),"")</f>
        <v/>
      </c>
      <c r="HC336" s="233" t="str">
        <f>IF(Deník!$W336&lt;0,IF(Deník!$AD336=Statistika!$F$133,Deník!$W336,""),"")</f>
        <v/>
      </c>
      <c r="HD336" s="233" t="str">
        <f>IF(Deník!$W336&lt;0,IF(Deník!$AD336=Statistika!$F$134,Deník!$W336,""),"")</f>
        <v/>
      </c>
      <c r="HE336" s="233" t="str">
        <f>IF(Deník!$W336&lt;0,IF(Deník!$AD336=Statistika!$F$135,Deník!$W336,""),"")</f>
        <v/>
      </c>
      <c r="HF336" s="233" t="str">
        <f>IF(Deník!$W336&lt;0,IF(Deník!$AD336=Statistika!$F$136,Deník!$W336,""),"")</f>
        <v/>
      </c>
      <c r="HG336" s="233" t="str">
        <f>IF(Deník!$W336&lt;0,IF(Deník!$AD336=Statistika!$F$137,Deník!$W336,""),"")</f>
        <v/>
      </c>
      <c r="ID336" s="8">
        <f>Tabulka4[[#This Row],[Sloupec3]]</f>
        <v>0</v>
      </c>
      <c r="IE336" s="17" t="str">
        <f>IF(AND([1]Deník!$C336&gt;='[1]Měsíční shrnutí'!$D$1,[1]Deník!$C336&lt;='[1]Měsíční shrnutí'!$F$1),[1]Deník!$X336,"")</f>
        <v/>
      </c>
    </row>
    <row r="337" spans="1:239">
      <c r="A337" s="8">
        <f>Deník!C338</f>
        <v>0</v>
      </c>
      <c r="B337" s="50" t="str">
        <f>Deník!R338</f>
        <v/>
      </c>
      <c r="C337" s="102" t="str">
        <f>IF(AND(Deník!R338&gt;1,Deník!R338&lt;&gt;""),1,"")</f>
        <v/>
      </c>
      <c r="D337" s="102" t="str">
        <f>IF(AND(Deník!R338&lt;=0,Deník!R338&lt;&gt;""),1,"")</f>
        <v/>
      </c>
      <c r="E337" s="103" t="str">
        <f>IF(AND(Deník!R338&gt;=0,Deník!R338&lt;=1),1,"")</f>
        <v/>
      </c>
      <c r="F337" s="79" t="str">
        <f>IF(Deník!R338&lt;&gt;"",Deník!R338+F336,"")</f>
        <v/>
      </c>
      <c r="G337" s="85"/>
      <c r="H337" s="54" t="str">
        <f>IF(MONTH(Deník!$C337)=H$2,IF(AND(Deník!$R337&gt;=0,Deník!$R337&lt;=1),"BE",Deník!$R337),"")</f>
        <v/>
      </c>
      <c r="I337" s="11" t="str">
        <f>IF(MONTH(Deník!$C337)=I$2,IF(AND(Deník!$R337&gt;=0,Deník!$R337&lt;=1),"BE",Deník!$R337),"")</f>
        <v/>
      </c>
      <c r="J337" s="11" t="str">
        <f>IF(MONTH(Deník!$C337)=J$2,IF(AND(Deník!$R337&gt;=0,Deník!$R337&lt;=1),"BE",Deník!$R337),"")</f>
        <v/>
      </c>
      <c r="K337" s="11" t="str">
        <f>IF(MONTH(Deník!$C337)=K$2,IF(AND(Deník!$R337&gt;=0,Deník!$R337&lt;=1),"BE",Deník!$R337),"")</f>
        <v/>
      </c>
      <c r="L337" s="11" t="str">
        <f>IF(MONTH(Deník!$C337)=L$2,IF(AND(Deník!$R337&gt;=0,Deník!$R337&lt;=1),"BE",Deník!$R337),"")</f>
        <v/>
      </c>
      <c r="M337" s="11" t="str">
        <f>IF(MONTH(Deník!$C337)=M$2,IF(AND(Deník!$R337&gt;=0,Deník!$R337&lt;=1),"BE",Deník!$R337),"")</f>
        <v/>
      </c>
      <c r="N337" s="11" t="str">
        <f>IF(MONTH(Deník!$C337)=N$2,IF(AND(Deník!$R337&gt;=0,Deník!$R337&lt;=1),"BE",Deník!$R337),"")</f>
        <v/>
      </c>
      <c r="O337" s="11" t="str">
        <f>IF(MONTH(Deník!$C337)=O$2,IF(AND(Deník!$R337&gt;=0,Deník!$R337&lt;=1),"BE",Deník!$R337),"")</f>
        <v/>
      </c>
      <c r="P337" s="11" t="str">
        <f>IF(MONTH(Deník!$C337)=P$2,IF(AND(Deník!$R337&gt;=0,Deník!$R337&lt;=1),"BE",Deník!$R337),"")</f>
        <v/>
      </c>
      <c r="Q337" s="11" t="str">
        <f>IF(MONTH(Deník!$C337)=Q$2,IF(AND(Deník!$R337&gt;=0,Deník!$R337&lt;=1),"BE",Deník!$R337),"")</f>
        <v/>
      </c>
      <c r="R337" s="11" t="str">
        <f>IF(MONTH(Deník!$C337)=R$2,IF(AND(Deník!$R337&gt;=0,Deník!$R337&lt;=1),"BE",Deník!$R337),"")</f>
        <v/>
      </c>
      <c r="S337" s="57" t="str">
        <f>IF(MONTH(Deník!$C337)=S$2,IF(AND(Deník!$R337&gt;=0,Deník!$R337&lt;=1),"BE",Deník!$R337),"")</f>
        <v/>
      </c>
      <c r="U337" s="12"/>
      <c r="V337" s="12"/>
      <c r="X337" s="600" t="str">
        <f>IF(Deník!$R337&lt;&gt;"",IF(Deník!$B337=Statistika!$F$63,IF(AND(Deník!$R337&gt;=0,Deník!$R337&lt;=1),"BE",Deník!$R337),""),"")</f>
        <v/>
      </c>
      <c r="Y337" s="13" t="str">
        <f>IF(Deník!$R337&lt;&gt;"",IF(Deník!$B337=Statistika!$F$64,IF(AND(Deník!$R337&gt;=0,Deník!$R337&lt;=1),"BE",Deník!$R337),""),"")</f>
        <v/>
      </c>
      <c r="Z337" s="13" t="str">
        <f>IF(Deník!$R337&lt;&gt;"",IF(Deník!$B337=Statistika!$F$65,IF(AND(Deník!$R337&gt;=0,Deník!$R337&lt;=1),"BE",Deník!$R337),""),"")</f>
        <v/>
      </c>
      <c r="AA337" s="13" t="str">
        <f>IF(Deník!$R337&lt;&gt;"",IF(Deník!$B337=Statistika!$F$66,IF(AND(Deník!$R337&gt;=0,Deník!$R337&lt;=1),"BE",Deník!$R337),""),"")</f>
        <v/>
      </c>
      <c r="AB337" s="13" t="str">
        <f>IF(Deník!$R337&lt;&gt;"",IF(Deník!$B337=Statistika!$F$67,IF(AND(Deník!$R337&gt;=0,Deník!$R337&lt;=1),"BE",Deník!$R337),""),"")</f>
        <v/>
      </c>
      <c r="AC337" s="13" t="str">
        <f>IF(Deník!$R337&lt;&gt;"",IF(Deník!$B337=Statistika!$F$68,IF(AND(Deník!$R337&gt;=0,Deník!$R337&lt;=1),"BE",Deník!$R337),""),"")</f>
        <v/>
      </c>
      <c r="AD337" s="13" t="str">
        <f>IF(Deník!$R337&lt;&gt;"",IF(Deník!$B337=Statistika!$F$69,IF(AND(Deník!$R337&gt;=0,Deník!$R337&lt;=1),"BE",Deník!$R337),""),"")</f>
        <v/>
      </c>
      <c r="AE337" s="601" t="str">
        <f>IF(Deník!$R337&lt;&gt;"",IF(Deník!$B337=Statistika!$F$70,IF(AND(Deník!$R337&gt;=0,Deník!$R337&lt;=1),"BE",Deník!$R337),""),"")</f>
        <v/>
      </c>
      <c r="AF337" s="90"/>
      <c r="AG337" s="63" t="str">
        <f>IF(Deník!$R337&lt;&gt;"",IF(Deník!$J337="L",IF(AND(Deník!$R337&gt;=0,Deník!$R337&lt;=1),"BE",Deník!$R337),""),"")</f>
        <v/>
      </c>
      <c r="AH337" s="13" t="str">
        <f>IF(Deník!$R337&lt;&gt;"",IF(Deník!$J337="S",IF(AND(Deník!$R337&gt;=0,Deník!$R337&lt;=1),"BE",Deník!$R337),""),"")</f>
        <v/>
      </c>
      <c r="AI337" s="95"/>
      <c r="AJ337" s="71" t="str">
        <f>IF(Deník!N338&lt;&gt;"",Deník!N338*-1,"")</f>
        <v/>
      </c>
      <c r="AK337" s="88"/>
      <c r="AL337" s="63" t="str">
        <f>IF(WEEKDAY(Deník!$C337,2)=1,IF(AND(Deník!$R337&gt;=0,Deník!$R337&lt;=1),"BE",Deník!$R337),"")</f>
        <v/>
      </c>
      <c r="AM337" s="13" t="str">
        <f>IF(WEEKDAY(Deník!$C337,2)=2,IF(AND(Deník!$R337&gt;=0,Deník!$R337&lt;=1),"BE",Deník!$R337),"")</f>
        <v/>
      </c>
      <c r="AN337" s="13" t="str">
        <f>IF(WEEKDAY(Deník!$C337,2)=3,IF(AND(Deník!$R337&gt;=0,Deník!$R337&lt;=1),"BE",Deník!$R337),"")</f>
        <v/>
      </c>
      <c r="AO337" s="13" t="str">
        <f>IF(WEEKDAY(Deník!$C337,2)=4,IF(AND(Deník!$R337&gt;=0,Deník!$R337&lt;=1),"BE",Deník!$R337),"")</f>
        <v/>
      </c>
      <c r="AP337" s="60" t="str">
        <f>IF(WEEKDAY(Deník!$C337,2)=5,IF(AND(Deník!$R337&gt;=0,Deník!$R337&lt;=1),"BE",Deník!$R337),"")</f>
        <v/>
      </c>
      <c r="AQ337" s="99"/>
      <c r="AR337" s="100">
        <f>Deník!D337</f>
        <v>0</v>
      </c>
      <c r="AS337" s="63" t="str">
        <f>IF(Deník!$D337&lt;&gt;"",IF(AND(Deník!$D337&gt;=AS$2,Deník!$D337&lt;=AS$3),IF(AND(Deník!$R337&gt;=0,Deník!$R337&lt;=1),"BE",Deník!$R337),""),"")</f>
        <v/>
      </c>
      <c r="AT337" s="63" t="str">
        <f>IF(Deník!$D337&lt;&gt;"",IF(AND(Deník!$D337&gt;=AT$2,Deník!$D337&lt;=AT$3),IF(AND(Deník!$R337&gt;=0,Deník!$R337&lt;=1),"BE",Deník!$R337),""),"")</f>
        <v/>
      </c>
      <c r="AU337" s="63" t="str">
        <f>IF(Deník!$D337&lt;&gt;"",IF(AND(Deník!$D337&gt;=AU$2,Deník!$D337&lt;=AU$3),IF(AND(Deník!$R337&gt;=0,Deník!$R337&lt;=1),"BE",Deník!$R337),""),"")</f>
        <v/>
      </c>
      <c r="AV337" s="63" t="str">
        <f>IF(Deník!$D337&lt;&gt;"",IF(AND(Deník!$D337&gt;=AV$2,Deník!$D337&lt;=AV$3),IF(AND(Deník!$R337&gt;=0,Deník!$R337&lt;=1),"BE",Deník!$R337),""),"")</f>
        <v/>
      </c>
      <c r="AW337" s="63" t="str">
        <f>IF(Deník!$D337&lt;&gt;"",IF(AND(Deník!$D337&gt;=AW$2,Deník!$D337&lt;=AW$3),IF(AND(Deník!$R337&gt;=0,Deník!$R337&lt;=1),"BE",Deník!$R337),""),"")</f>
        <v/>
      </c>
      <c r="AX337" s="63" t="str">
        <f>IF(Deník!$D337&lt;&gt;"",IF(AND(Deník!$D337&gt;=AX$2,Deník!$D337&lt;=AX$3),IF(AND(Deník!$R337&gt;=0,Deník!$R337&lt;=1),"BE",Deník!$R337),""),"")</f>
        <v/>
      </c>
      <c r="AY337" s="63" t="str">
        <f>IF(Deník!$D337&lt;&gt;"",IF(AND(Deník!$D337&gt;=AY$2,Deník!$D337&lt;=AY$3),IF(AND(Deník!$R337&gt;=0,Deník!$R337&lt;=1),"BE",Deník!$R337),""),"")</f>
        <v/>
      </c>
      <c r="AZ337" s="63" t="str">
        <f>IF(Deník!$D337&lt;&gt;"",IF(AND(Deník!$D337&gt;=AZ$2,Deník!$D337&lt;=AZ$3),IF(AND(Deník!$R337&gt;=0,Deník!$R337&lt;=1),"BE",Deník!$R337),""),"")</f>
        <v/>
      </c>
      <c r="BA337" s="63" t="str">
        <f>IF(Deník!$D337&lt;&gt;"",IF(AND(Deník!$D337&gt;=BA$2,Deník!$D337&lt;=BA$3),IF(AND(Deník!$R337&gt;=0,Deník!$R337&lt;=1),"BE",Deník!$R337),""),"")</f>
        <v/>
      </c>
      <c r="BB337" s="63" t="str">
        <f>IF(Deník!$D337&lt;&gt;"",IF(AND(Deník!$D337&gt;=BB$2,Deník!$D337&lt;=BB$3),IF(AND(Deník!$R337&gt;=0,Deník!$R337&lt;=1),"BE",Deník!$R337),""),"")</f>
        <v/>
      </c>
      <c r="BC337" s="71" t="str">
        <f>IF(Deník!$D337&lt;&gt;"",IF(AND(Deník!$D337&gt;=BC$2,Deník!$D337&lt;=BC$3),IF(AND(Deník!$R337&gt;=0,Deník!$R337&lt;=1),"BE",Deník!$R337),""),"")</f>
        <v/>
      </c>
      <c r="BD337" s="20" t="str">
        <f>IF(Deník!$J338="S",(Deník!$M338-Deník!$K338),IF(Deník!$J338="L",(Deník!$K338-Deník!$M338),""))</f>
        <v/>
      </c>
      <c r="BE337" s="20" t="str">
        <f>IF(Deník!$J338="S",(Deník!$K338-Deník!$O338),IF(Deník!$J338="L",(Deník!$O338-Deník!$K338),""))</f>
        <v/>
      </c>
      <c r="BF337" s="20" t="str">
        <f>IF(Deník!$J338="S",(Deník!$K338-Deník!$L338),IF(Deník!$J338="L",(Deník!$L338-Deník!$K338),""))</f>
        <v/>
      </c>
      <c r="BG337" s="20" t="str">
        <f>IF(Deník!$J338="S",(Deník!$K338-Deník!$S338),IF(Deník!$J338="L",(Deník!$S338-Deník!$K338),""))</f>
        <v/>
      </c>
      <c r="BH337" s="20" t="str">
        <f>IF(Deník!$J338="S",(Deník!$K338-Deník!$U338),IF(Deník!$J338="L",(Deník!$U338-Deník!$K338),""))</f>
        <v/>
      </c>
      <c r="BI337" s="20" t="str">
        <f>IF(Deník!$R337&gt;1,Deník!$R337,"")</f>
        <v/>
      </c>
      <c r="BJ337" s="20" t="str">
        <f>IF(Deník!$R337&lt;0,Deník!$R337,"")</f>
        <v/>
      </c>
      <c r="BK337" s="17"/>
      <c r="BM337" s="233" t="str">
        <f>IF(Deník!$R337&lt;&gt;"",IF(Deník!$Y337=Statistika!$F$78,IF(AND(Deník!$R337&gt;=0,Deník!$R337&lt;=1),"BE",Deník!$R337),""),"")</f>
        <v/>
      </c>
      <c r="BN337" s="233" t="str">
        <f>IF(Deník!$R337&lt;&gt;"",IF(Deník!$Y337=Statistika!$F$79,IF(AND(Deník!$R337&gt;=0,Deník!$R337&lt;=1),"BE",Deník!$R337),""),"")</f>
        <v/>
      </c>
      <c r="BO337" s="233" t="str">
        <f>IF(Deník!$R337&lt;&gt;"",IF(Deník!$Y337=Statistika!$F$80,IF(AND(Deník!$R337&gt;=0,Deník!$R337&lt;=1),"BE",Deník!$R337),""),"")</f>
        <v/>
      </c>
      <c r="BP337" s="233" t="str">
        <f>IF(Deník!$R337&lt;&gt;"",IF(Deník!$Y337=Statistika!$F$81,IF(AND(Deník!$R337&gt;=0,Deník!$R337&lt;=1),"BE",Deník!$R337),""),"")</f>
        <v/>
      </c>
      <c r="BQ337" s="233" t="str">
        <f>IF(Deník!$R337&lt;&gt;"",IF(Deník!$Y337=Statistika!$F$82,IF(AND(Deník!$R337&gt;=0,Deník!$R337&lt;=1),"BE",Deník!$R337),""),"")</f>
        <v/>
      </c>
      <c r="BR337" s="233" t="str">
        <f>IF(Deník!$R337&lt;&gt;"",IF(Deník!$Y337=Statistika!$F$83,IF(AND(Deník!$R337&gt;=0,Deník!$R337&lt;=1),"BE",Deník!$R337),""),"")</f>
        <v/>
      </c>
      <c r="BS337" s="233" t="str">
        <f>IF(Deník!$R337&lt;&gt;"",IF(Deník!$Y337=Statistika!$F$84,IF(AND(Deník!$R337&gt;=0,Deník!$R337&lt;=1),"BE",Deník!$R337),""),"")</f>
        <v/>
      </c>
      <c r="BT337" s="233" t="str">
        <f>IF(Deník!$R337&lt;&gt;"",IF(Deník!$Y337=Statistika!$F$85,IF(AND(Deník!$R337&gt;=0,Deník!$R337&lt;=1),"BE",Deník!$R337),""),"")</f>
        <v/>
      </c>
      <c r="BU337" s="233" t="str">
        <f>IF(Deník!$R337&lt;&gt;"",IF(Deník!$Y337=Statistika!$F$86,IF(AND(Deník!$R337&gt;=0,Deník!$R337&lt;=1),"BE",Deník!$R337),""),"")</f>
        <v/>
      </c>
      <c r="BV337" s="233" t="str">
        <f>IF(Deník!$R337&lt;&gt;"",IF(Deník!$Y337=Statistika!$F$87,IF(AND(Deník!$R337&gt;=0,Deník!$R337&lt;=1),"BE",Deník!$R337),""),"")</f>
        <v/>
      </c>
      <c r="BW337" s="233" t="str">
        <f>IF(Deník!$R337&lt;&gt;"",IF(Deník!$Y337=Statistika!$F$88,IF(AND(Deník!$R337&gt;=0,Deník!$R337&lt;=1),"BE",Deník!$R337),""),"")</f>
        <v/>
      </c>
      <c r="BX337" s="233" t="str">
        <f>IF(Deník!$R337&lt;&gt;"",IF(Deník!$Y337=Statistika!$F$89,IF(AND(Deník!$R337&gt;=0,Deník!$R337&lt;=1),"BE",Deník!$R337),""),"")</f>
        <v/>
      </c>
      <c r="BY337" s="233" t="str">
        <f>IF(Deník!$R337&lt;&gt;"",IF(Deník!$Y337=Statistika!$F$90,IF(AND(Deník!$R337&gt;=0,Deník!$R337&lt;=1),"BE",Deník!$R337),""),"")</f>
        <v/>
      </c>
      <c r="BZ337" s="233" t="str">
        <f>IF(Deník!$R337&lt;&gt;"",IF(Deník!$Y337=Statistika!$F$91,IF(AND(Deník!$R337&gt;=0,Deník!$R337&lt;=1),"BE",Deník!$R337),""),"")</f>
        <v/>
      </c>
      <c r="CA337" s="233"/>
      <c r="CB337" s="233" t="str">
        <f>IF(Deník!$R337&lt;&gt;"",IF(Deník!$AB337="SL",IF(AND(Deník!$R337&gt;=0,Deník!$R337&lt;=1),"BE",Deník!$R337),""),"")</f>
        <v/>
      </c>
      <c r="CC337" s="233" t="str">
        <f>IF(Deník!$R337&lt;&gt;"",IF(Deník!$AB337="BE10",IF(AND(Deník!$R337&gt;=0,Deník!$R337&lt;=1),"BE",Deník!$R337),""),"")</f>
        <v/>
      </c>
      <c r="CD337" s="233" t="str">
        <f>IF(Deník!$R337&lt;&gt;"",IF(Deník!$AB337="BE15",IF(AND(Deník!$R337&gt;=0,Deník!$R337&lt;=1),"BE",Deník!$R337),""),"")</f>
        <v/>
      </c>
      <c r="CE337" s="233" t="str">
        <f>IF(Deník!$R337&lt;&gt;"",IF(Deník!$AB337="BE20",IF(AND(Deník!$R337&gt;=0,Deník!$R337&lt;=1),"BE",Deník!$R337),""),"")</f>
        <v/>
      </c>
      <c r="CF337" s="233" t="str">
        <f>IF(Deník!$R337&lt;&gt;"",IF(Deník!$AB337="TP1",IF(AND(Deník!$R337&gt;=0,Deník!$R337&lt;=1),"BE",Deník!$R337),""),"")</f>
        <v/>
      </c>
      <c r="CG337" s="233" t="str">
        <f>IF(Deník!$R337&lt;&gt;"",IF(Deník!$AB337="TP2",IF(AND(Deník!$R337&gt;=0,Deník!$R337&lt;=1),"BE",Deník!$R337),""),"")</f>
        <v/>
      </c>
      <c r="CH337" s="233" t="str">
        <f>IF(Deník!$R337&lt;&gt;"",IF(Deník!$AB337="TP3",IF(AND(Deník!$R337&gt;=0,Deník!$R337&lt;=1),"BE",Deník!$R337),""),"")</f>
        <v/>
      </c>
      <c r="CI337" s="233" t="str">
        <f>IF(Deník!$R337&lt;&gt;"",IF(Deník!$AB337="Trailing SL",IF(AND(Deník!$R337&gt;=0,Deník!$R337&lt;=1),"BE",Deník!$R337),""),"")</f>
        <v/>
      </c>
      <c r="CJ337" s="233" t="str">
        <f>IF(Deník!$R337&lt;&gt;"",IF(Deník!$AB337="Manual",IF(AND(Deník!$R337&gt;=0,Deník!$R337&lt;=1),"BE",Deník!$R337),""),"")</f>
        <v/>
      </c>
      <c r="CK337" s="233"/>
      <c r="CL337" s="233" t="str">
        <f>IF(Deník!$R337&lt;0,IF(Deník!$AC337=Statistika!$F$117,Deník!$R337,""),"")</f>
        <v/>
      </c>
      <c r="CM337" s="233" t="str">
        <f>IF(Deník!$R337&lt;0,IF(Deník!$AC337=Statistika!$F$118,Deník!$R337,""),"")</f>
        <v/>
      </c>
      <c r="CN337" s="233" t="str">
        <f>IF(Deník!$R337&lt;0,IF(Deník!$AC337=Statistika!$F$119,Deník!$R337,""),"")</f>
        <v/>
      </c>
      <c r="CO337" s="233" t="str">
        <f>IF(Deník!$R337&lt;0,IF(Deník!$AC337=Statistika!$F$120,Deník!$R337,""),"")</f>
        <v/>
      </c>
      <c r="CP337" s="233" t="str">
        <f>IF(Deník!$R337&lt;0,IF(Deník!$AC337=Statistika!$F$121,Deník!$R337,""),"")</f>
        <v/>
      </c>
      <c r="CQ337" s="233" t="str">
        <f>IF(Deník!$R337&lt;0,IF(Deník!$AC337=Statistika!$F$122,Deník!$R337,""),"")</f>
        <v/>
      </c>
      <c r="CR337" s="233" t="str">
        <f>IF(Deník!$R337&lt;0,IF(Deník!$AC337=Statistika!$F$123,Deník!$R337,""),"")</f>
        <v/>
      </c>
      <c r="CS337" s="233" t="str">
        <f>IF(Deník!$R337&lt;0,IF(Deník!$AC337=Statistika!$F$124,Deník!$R337,""),"")</f>
        <v/>
      </c>
      <c r="CT337" s="233" t="str">
        <f>IF(Deník!$R337&lt;0,IF(Deník!$AC337=Statistika!$F$125,Deník!$R337,""),"")</f>
        <v/>
      </c>
      <c r="CU337" s="233"/>
      <c r="CV337" s="233" t="str">
        <f>IF(Deník!$R337&lt;0,IF(Deník!$AD337=$CV$2,Deník!$R337,""),"")</f>
        <v/>
      </c>
      <c r="CW337" s="233" t="str">
        <f>IF(Deník!$R337&lt;0,IF(Deník!$AD337=$CW$2,Deník!$R337,""),"")</f>
        <v/>
      </c>
      <c r="CX337" s="233" t="str">
        <f>IF(Deník!$R337&lt;0,IF(Deník!$AD337=$CX$2,Deník!$R337,""),"")</f>
        <v/>
      </c>
      <c r="CY337" s="233" t="str">
        <f>IF(Deník!$R337&lt;0,IF(Deník!$AD337=$CY$2,Deník!$R337,""),"")</f>
        <v/>
      </c>
      <c r="CZ337" s="233" t="str">
        <f>IF(Deník!$R337&lt;0,IF(Deník!$AD337=$CZ$2,Deník!$R337,""),"")</f>
        <v/>
      </c>
      <c r="DL337" s="221">
        <f t="shared" si="16"/>
        <v>93847.029999999984</v>
      </c>
      <c r="DM337" s="220">
        <f t="shared" si="15"/>
        <v>-6.1529700000000132E-2</v>
      </c>
      <c r="DO337" s="50">
        <f>Deník!W338</f>
        <v>0</v>
      </c>
      <c r="DP337" s="102" t="str">
        <f>IF(AND(Deník!W338&gt;0),1,"")</f>
        <v/>
      </c>
      <c r="DQ337" s="102">
        <f>IF(AND(Deník!W338&lt;=0),1,"")</f>
        <v>1</v>
      </c>
      <c r="DR337" s="227"/>
      <c r="DS337" s="228"/>
      <c r="DT337" s="85"/>
      <c r="DU337" s="54">
        <f>IF(MONTH(Deník!$C337)=DU$2,Deník!$W337,"")</f>
        <v>0</v>
      </c>
      <c r="DV337" s="222" t="str">
        <f>IF(MONTH(Deník!$C337)=DV$2,Deník!$W337,"")</f>
        <v/>
      </c>
      <c r="DW337" s="222" t="str">
        <f>IF(MONTH(Deník!$C337)=DW$2,Deník!$W337,"")</f>
        <v/>
      </c>
      <c r="DX337" s="222" t="str">
        <f>IF(MONTH(Deník!$C337)=DX$2,Deník!$W337,"")</f>
        <v/>
      </c>
      <c r="DY337" s="222" t="str">
        <f>IF(MONTH(Deník!$C337)=DY$2,Deník!$W337,"")</f>
        <v/>
      </c>
      <c r="DZ337" s="222" t="str">
        <f>IF(MONTH(Deník!$C337)=DZ$2,Deník!$W337,"")</f>
        <v/>
      </c>
      <c r="EA337" s="222" t="str">
        <f>IF(MONTH(Deník!$C337)=EA$2,Deník!$W337,"")</f>
        <v/>
      </c>
      <c r="EB337" s="222" t="str">
        <f>IF(MONTH(Deník!$C337)=EB$2,Deník!$W337,"")</f>
        <v/>
      </c>
      <c r="EC337" s="222" t="str">
        <f>IF(MONTH(Deník!$C337)=EC$2,Deník!$W337,"")</f>
        <v/>
      </c>
      <c r="ED337" s="222" t="str">
        <f>IF(MONTH(Deník!$C337)=ED$2,Deník!$W337,"")</f>
        <v/>
      </c>
      <c r="EE337" s="222" t="str">
        <f>IF(MONTH(Deník!$C337)=EE$2,Deník!$W337,"")</f>
        <v/>
      </c>
      <c r="EF337" s="222" t="str">
        <f>IF(MONTH(Deník!$C337)=EF$2,Deník!$W337,"")</f>
        <v/>
      </c>
      <c r="EI337" s="600" t="str">
        <f>IF(Deník!$W337&lt;&gt;"",IF(Deník!$B337=Statistika!$F$63,Deník!$W337,""),"")</f>
        <v/>
      </c>
      <c r="EJ337" s="13" t="str">
        <f>IF(Deník!$W337&lt;&gt;"",IF(Deník!$B337=Statistika!$F$64,Deník!$W337,""),"")</f>
        <v/>
      </c>
      <c r="EK337" s="13" t="str">
        <f>IF(Deník!$W337&lt;&gt;"",IF(Deník!$B337=Statistika!$F$65,Deník!$W337,""),"")</f>
        <v/>
      </c>
      <c r="EL337" s="13" t="str">
        <f>IF(Deník!$W337&lt;&gt;"",IF(Deník!$B337=Statistika!$F$66,Deník!$W337,""),"")</f>
        <v/>
      </c>
      <c r="EM337" s="13" t="str">
        <f>IF(Deník!$W337&lt;&gt;"",IF(Deník!$B337=Statistika!$F$67,Deník!$W337,""),"")</f>
        <v/>
      </c>
      <c r="EN337" s="13" t="str">
        <f>IF(Deník!$W337&lt;&gt;"",IF(Deník!$B337=Statistika!$F$68,Deník!$W337,""),"")</f>
        <v/>
      </c>
      <c r="EO337" s="13" t="str">
        <f>IF(Deník!$W337&lt;&gt;"",IF(Deník!$B337=Statistika!$F$69,Deník!$W337,""),"")</f>
        <v/>
      </c>
      <c r="EP337" s="601" t="str">
        <f>IF(Deník!$W337&lt;&gt;"",IF(Deník!$B337=Statistika!$F$70,Deník!$W337,""),"")</f>
        <v/>
      </c>
      <c r="EQ337" s="90"/>
      <c r="ER337" s="63" t="str">
        <f>IF(Deník!$W337&lt;&gt;"",IF(Deník!$J337="L",Deník!$W337,""),"")</f>
        <v/>
      </c>
      <c r="ES337" s="13" t="str">
        <f>IF(Deník!$W337&lt;&gt;"",IF(Deník!$J337="S",Deník!$W337,""),"")</f>
        <v/>
      </c>
      <c r="ET337" s="95"/>
      <c r="EU337" s="88"/>
      <c r="EV337" s="63" t="str">
        <f>IF(WEEKDAY(Deník!$C337,2)=1,Deník!$W337,"")</f>
        <v/>
      </c>
      <c r="EW337" s="13" t="str">
        <f>IF(WEEKDAY(Deník!$C337,2)=2,Deník!$W337,"")</f>
        <v/>
      </c>
      <c r="EX337" s="13" t="str">
        <f>IF(WEEKDAY(Deník!$C337,2)=3,Deník!$W337,"")</f>
        <v/>
      </c>
      <c r="EY337" s="13" t="str">
        <f>IF(WEEKDAY(Deník!$C337,2)=4,Deník!$W337,"")</f>
        <v/>
      </c>
      <c r="EZ337" s="60" t="str">
        <f>IF(WEEKDAY(Deník!$C337,2)=5,Deník!$W337,"")</f>
        <v/>
      </c>
      <c r="FA337" s="99"/>
      <c r="FB337" s="100">
        <f>Deník!D337</f>
        <v>0</v>
      </c>
      <c r="FC337" s="63">
        <f>IF($FB337&lt;&gt;"",IF(AND($FB337&gt;=FC$2,$FB337&lt;=FC$3),Deník!$W337,""))</f>
        <v>0</v>
      </c>
      <c r="FD337" s="63" t="str">
        <f>IF($FB337&lt;&gt;"",IF(AND($FB337&gt;=FD$2,$FB337&lt;=FD$3),Deník!$W337,""))</f>
        <v/>
      </c>
      <c r="FE337" s="63" t="str">
        <f>IF($FB337&lt;&gt;"",IF(AND($FB337&gt;=FE$2,$FB337&lt;=FE$3),Deník!$W337,""))</f>
        <v/>
      </c>
      <c r="FF337" s="63" t="str">
        <f>IF($FB337&lt;&gt;"",IF(AND($FB337&gt;=FF$2,$FB337&lt;=FF$3),Deník!$W337,""))</f>
        <v/>
      </c>
      <c r="FG337" s="63" t="str">
        <f>IF($FB337&lt;&gt;"",IF(AND($FB337&gt;=FG$2,$FB337&lt;=FG$3),Deník!$W337,""))</f>
        <v/>
      </c>
      <c r="FH337" s="63" t="str">
        <f>IF($FB337&lt;&gt;"",IF(AND($FB337&gt;=FH$2,$FB337&lt;=FH$3),Deník!$W337,""))</f>
        <v/>
      </c>
      <c r="FI337" s="63" t="str">
        <f>IF($FB337&lt;&gt;"",IF(AND($FB337&gt;=FI$2,$FB337&lt;=FI$3),Deník!$W337,""))</f>
        <v/>
      </c>
      <c r="FJ337" s="63" t="str">
        <f>IF($FB337&lt;&gt;"",IF(AND($FB337&gt;=FJ$2,$FB337&lt;=FJ$3),Deník!$W337,""))</f>
        <v/>
      </c>
      <c r="FK337" s="63" t="str">
        <f>IF($FB337&lt;&gt;"",IF(AND($FB337&gt;=FK$2,$FB337&lt;=FK$3),Deník!$W337,""))</f>
        <v/>
      </c>
      <c r="FL337" s="63" t="str">
        <f>IF($FB337&lt;&gt;"",IF(AND($FB337&gt;=FL$2,$FB337&lt;=FL$3),Deník!$W337,""))</f>
        <v/>
      </c>
      <c r="FM337" s="63" t="str">
        <f>IF($FB337&lt;&gt;"",IF(AND($FB337&gt;=FM$2,$FB337&lt;=FM$3),Deník!$W337,""))</f>
        <v/>
      </c>
      <c r="FN337" s="13"/>
      <c r="FO337" s="20" t="str">
        <f>IF(Deník!$W337&gt;1,Deník!$W337,"")</f>
        <v/>
      </c>
      <c r="FP337" s="20" t="str">
        <f>IF(Deník!$W337&lt;0,Deník!$W337,"")</f>
        <v/>
      </c>
      <c r="FQ337" s="17"/>
      <c r="FS337" s="233"/>
      <c r="FT337" s="233" t="str">
        <f>IF(Deník!$W337&lt;&gt;"",IF(Deník!$Y337=Statistika!$F$78,Deník!$W337,""),"")</f>
        <v/>
      </c>
      <c r="FU337" s="233" t="str">
        <f>IF(Deník!$W337&lt;&gt;"",IF(Deník!$Y337=Statistika!$F$79,Deník!$W337,""),"")</f>
        <v/>
      </c>
      <c r="FV337" s="233" t="str">
        <f>IF(Deník!$W337&lt;&gt;"",IF(Deník!$Y337=Statistika!$F$80,Deník!$W337,""),"")</f>
        <v/>
      </c>
      <c r="FW337" s="233" t="str">
        <f>IF(Deník!$W337&lt;&gt;"",IF(Deník!$Y337=Statistika!$F$81,Deník!$W337,""),"")</f>
        <v/>
      </c>
      <c r="FX337" s="233" t="str">
        <f>IF(Deník!$W337&lt;&gt;"",IF(Deník!$Y337=Statistika!$F$82,Deník!$W337,""),"")</f>
        <v/>
      </c>
      <c r="FY337" s="233" t="str">
        <f>IF(Deník!$W337&lt;&gt;"",IF(Deník!$Y337=Statistika!$F$83,Deník!$W337,""),"")</f>
        <v/>
      </c>
      <c r="FZ337" s="233" t="str">
        <f>IF(Deník!$W337&lt;&gt;"",IF(Deník!$Y337=Statistika!$F$84,Deník!$W337,""),"")</f>
        <v/>
      </c>
      <c r="GA337" s="233" t="str">
        <f>IF(Deník!$W337&lt;&gt;"",IF(Deník!$Y337=Statistika!$F$85,Deník!$W337,""),"")</f>
        <v/>
      </c>
      <c r="GB337" s="233" t="str">
        <f>IF(Deník!$W337&lt;&gt;"",IF(Deník!$Y337=Statistika!$F$86,Deník!$W337,""),"")</f>
        <v/>
      </c>
      <c r="GC337" s="233" t="str">
        <f>IF(Deník!$W337&lt;&gt;"",IF(Deník!$Y337=Statistika!$F$87,Deník!$W337,""),"")</f>
        <v/>
      </c>
      <c r="GD337" s="233" t="str">
        <f>IF(Deník!$W337&lt;&gt;"",IF(Deník!$Y337=Statistika!$F$88,Deník!$W337,""),"")</f>
        <v/>
      </c>
      <c r="GE337" s="233" t="str">
        <f>IF(Deník!$W337&lt;&gt;"",IF(Deník!$Y337=Statistika!$F$89,Deník!$W337,""),"")</f>
        <v/>
      </c>
      <c r="GF337" s="233" t="str">
        <f>IF(Deník!$W337&lt;&gt;"",IF(Deník!$Y337=Statistika!$F$90,Deník!$W337,""),"")</f>
        <v/>
      </c>
      <c r="GG337" s="233" t="str">
        <f>IF(Deník!$W337&lt;&gt;"",IF(Deník!$Y337=Statistika!$F$91,Deník!$W337,""),"")</f>
        <v/>
      </c>
      <c r="GH337" s="233"/>
      <c r="GI337" s="233" t="str">
        <f>IF(Deník!$W337&lt;&gt;"",IF(Deník!$AB337=Statistika!$L$100,Deník!$W337,""),"")</f>
        <v/>
      </c>
      <c r="GJ337" s="233" t="str">
        <f>IF(Deník!$W337&lt;&gt;"",IF(Deník!$AB337=Statistika!$L$101,Deník!$W337,""),"")</f>
        <v/>
      </c>
      <c r="GK337" s="233" t="str">
        <f>IF(Deník!$W337&lt;&gt;"",IF(Deník!$AB337=Statistika!$L$102,Deník!$W337,""),"")</f>
        <v/>
      </c>
      <c r="GL337" s="233" t="str">
        <f>IF(Deník!$W337&lt;&gt;"",IF(Deník!$AB337=Statistika!$L$103,Deník!$W337,""),"")</f>
        <v/>
      </c>
      <c r="GM337" s="233" t="str">
        <f>IF(Deník!$W337&lt;&gt;"",IF(Deník!$AB337=Statistika!$L$104,Deník!$W337,""),"")</f>
        <v/>
      </c>
      <c r="GN337" s="233" t="str">
        <f>IF(Deník!$W337&lt;&gt;"",IF(Deník!$AB337=Statistika!$L$105,Deník!$W337,""),"")</f>
        <v/>
      </c>
      <c r="GO337" s="233" t="str">
        <f>IF(Deník!$W337&lt;&gt;"",IF(Deník!$AB337=Statistika!$L$106,Deník!$W337,""),"")</f>
        <v/>
      </c>
      <c r="GP337" s="233" t="str">
        <f>IF(Deník!$W337&lt;&gt;"",IF(Deník!$AB337=Statistika!$L$107,Deník!$W337,""),"")</f>
        <v/>
      </c>
      <c r="GQ337" s="233" t="str">
        <f>IF(Deník!$W337&lt;&gt;"",IF(Deník!$AB337=Statistika!$L$108,Deník!$W337,""),"")</f>
        <v/>
      </c>
      <c r="GS337" s="233" t="str">
        <f>IF(Deník!$W337&lt;0,IF(Deník!$AC337=Statistika!$F$117,Deník!$W337,""),"")</f>
        <v/>
      </c>
      <c r="GT337" s="233" t="str">
        <f>IF(Deník!$W337&lt;0,IF(Deník!$AC337=Statistika!$F$118,Deník!$W337,""),"")</f>
        <v/>
      </c>
      <c r="GU337" s="233" t="str">
        <f>IF(Deník!$W337&lt;0,IF(Deník!$AC337=Statistika!$F$119,Deník!$W337,""),"")</f>
        <v/>
      </c>
      <c r="GV337" s="233" t="str">
        <f>IF(Deník!$W337&lt;0,IF(Deník!$AC337=Statistika!$F$120,Deník!$W337,""),"")</f>
        <v/>
      </c>
      <c r="GW337" s="233" t="str">
        <f>IF(Deník!$W337&lt;0,IF(Deník!$AC337=Statistika!$F$121,Deník!$W337,""),"")</f>
        <v/>
      </c>
      <c r="GX337" s="233" t="str">
        <f>IF(Deník!$W337&lt;0,IF(Deník!$AC337=Statistika!$F$122,Deník!$W337,""),"")</f>
        <v/>
      </c>
      <c r="GY337" s="233" t="str">
        <f>IF(Deník!$W337&lt;0,IF(Deník!$AC337=Statistika!$F$123,Deník!$W337,""),"")</f>
        <v/>
      </c>
      <c r="GZ337" s="233" t="str">
        <f>IF(Deník!$W337&lt;0,IF(Deník!$AC337=Statistika!$F$124,Deník!$W337,""),"")</f>
        <v/>
      </c>
      <c r="HA337" s="233" t="str">
        <f>IF(Deník!$W337&lt;0,IF(Deník!$AC337=Statistika!$F$125,Deník!$W337,""),"")</f>
        <v/>
      </c>
      <c r="HC337" s="233" t="str">
        <f>IF(Deník!$W337&lt;0,IF(Deník!$AD337=Statistika!$F$133,Deník!$W337,""),"")</f>
        <v/>
      </c>
      <c r="HD337" s="233" t="str">
        <f>IF(Deník!$W337&lt;0,IF(Deník!$AD337=Statistika!$F$134,Deník!$W337,""),"")</f>
        <v/>
      </c>
      <c r="HE337" s="233" t="str">
        <f>IF(Deník!$W337&lt;0,IF(Deník!$AD337=Statistika!$F$135,Deník!$W337,""),"")</f>
        <v/>
      </c>
      <c r="HF337" s="233" t="str">
        <f>IF(Deník!$W337&lt;0,IF(Deník!$AD337=Statistika!$F$136,Deník!$W337,""),"")</f>
        <v/>
      </c>
      <c r="HG337" s="233" t="str">
        <f>IF(Deník!$W337&lt;0,IF(Deník!$AD337=Statistika!$F$137,Deník!$W337,""),"")</f>
        <v/>
      </c>
      <c r="ID337" s="8">
        <f>Tabulka4[[#This Row],[Sloupec3]]</f>
        <v>0</v>
      </c>
      <c r="IE337" s="17" t="str">
        <f>IF(AND([1]Deník!$C337&gt;='[1]Měsíční shrnutí'!$D$1,[1]Deník!$C337&lt;='[1]Měsíční shrnutí'!$F$1),[1]Deník!$X337,"")</f>
        <v/>
      </c>
    </row>
    <row r="338" spans="1:239">
      <c r="A338" s="8">
        <f>Deník!C339</f>
        <v>0</v>
      </c>
      <c r="B338" s="50" t="str">
        <f>Deník!R339</f>
        <v/>
      </c>
      <c r="C338" s="102" t="str">
        <f>IF(AND(Deník!R339&gt;1,Deník!R339&lt;&gt;""),1,"")</f>
        <v/>
      </c>
      <c r="D338" s="102" t="str">
        <f>IF(AND(Deník!R339&lt;=0,Deník!R339&lt;&gt;""),1,"")</f>
        <v/>
      </c>
      <c r="E338" s="103" t="str">
        <f>IF(AND(Deník!R339&gt;=0,Deník!R339&lt;=1),1,"")</f>
        <v/>
      </c>
      <c r="F338" s="79" t="str">
        <f>IF(Deník!R339&lt;&gt;"",Deník!R339+F337,"")</f>
        <v/>
      </c>
      <c r="G338" s="85"/>
      <c r="H338" s="54" t="str">
        <f>IF(MONTH(Deník!$C338)=H$2,IF(AND(Deník!$R338&gt;=0,Deník!$R338&lt;=1),"BE",Deník!$R338),"")</f>
        <v/>
      </c>
      <c r="I338" s="11" t="str">
        <f>IF(MONTH(Deník!$C338)=I$2,IF(AND(Deník!$R338&gt;=0,Deník!$R338&lt;=1),"BE",Deník!$R338),"")</f>
        <v/>
      </c>
      <c r="J338" s="11" t="str">
        <f>IF(MONTH(Deník!$C338)=J$2,IF(AND(Deník!$R338&gt;=0,Deník!$R338&lt;=1),"BE",Deník!$R338),"")</f>
        <v/>
      </c>
      <c r="K338" s="11" t="str">
        <f>IF(MONTH(Deník!$C338)=K$2,IF(AND(Deník!$R338&gt;=0,Deník!$R338&lt;=1),"BE",Deník!$R338),"")</f>
        <v/>
      </c>
      <c r="L338" s="11" t="str">
        <f>IF(MONTH(Deník!$C338)=L$2,IF(AND(Deník!$R338&gt;=0,Deník!$R338&lt;=1),"BE",Deník!$R338),"")</f>
        <v/>
      </c>
      <c r="M338" s="11" t="str">
        <f>IF(MONTH(Deník!$C338)=M$2,IF(AND(Deník!$R338&gt;=0,Deník!$R338&lt;=1),"BE",Deník!$R338),"")</f>
        <v/>
      </c>
      <c r="N338" s="11" t="str">
        <f>IF(MONTH(Deník!$C338)=N$2,IF(AND(Deník!$R338&gt;=0,Deník!$R338&lt;=1),"BE",Deník!$R338),"")</f>
        <v/>
      </c>
      <c r="O338" s="11" t="str">
        <f>IF(MONTH(Deník!$C338)=O$2,IF(AND(Deník!$R338&gt;=0,Deník!$R338&lt;=1),"BE",Deník!$R338),"")</f>
        <v/>
      </c>
      <c r="P338" s="11" t="str">
        <f>IF(MONTH(Deník!$C338)=P$2,IF(AND(Deník!$R338&gt;=0,Deník!$R338&lt;=1),"BE",Deník!$R338),"")</f>
        <v/>
      </c>
      <c r="Q338" s="11" t="str">
        <f>IF(MONTH(Deník!$C338)=Q$2,IF(AND(Deník!$R338&gt;=0,Deník!$R338&lt;=1),"BE",Deník!$R338),"")</f>
        <v/>
      </c>
      <c r="R338" s="11" t="str">
        <f>IF(MONTH(Deník!$C338)=R$2,IF(AND(Deník!$R338&gt;=0,Deník!$R338&lt;=1),"BE",Deník!$R338),"")</f>
        <v/>
      </c>
      <c r="S338" s="57" t="str">
        <f>IF(MONTH(Deník!$C338)=S$2,IF(AND(Deník!$R338&gt;=0,Deník!$R338&lt;=1),"BE",Deník!$R338),"")</f>
        <v/>
      </c>
      <c r="U338" s="12"/>
      <c r="V338" s="12"/>
      <c r="X338" s="600" t="str">
        <f>IF(Deník!$R338&lt;&gt;"",IF(Deník!$B338=Statistika!$F$63,IF(AND(Deník!$R338&gt;=0,Deník!$R338&lt;=1),"BE",Deník!$R338),""),"")</f>
        <v/>
      </c>
      <c r="Y338" s="13" t="str">
        <f>IF(Deník!$R338&lt;&gt;"",IF(Deník!$B338=Statistika!$F$64,IF(AND(Deník!$R338&gt;=0,Deník!$R338&lt;=1),"BE",Deník!$R338),""),"")</f>
        <v/>
      </c>
      <c r="Z338" s="13" t="str">
        <f>IF(Deník!$R338&lt;&gt;"",IF(Deník!$B338=Statistika!$F$65,IF(AND(Deník!$R338&gt;=0,Deník!$R338&lt;=1),"BE",Deník!$R338),""),"")</f>
        <v/>
      </c>
      <c r="AA338" s="13" t="str">
        <f>IF(Deník!$R338&lt;&gt;"",IF(Deník!$B338=Statistika!$F$66,IF(AND(Deník!$R338&gt;=0,Deník!$R338&lt;=1),"BE",Deník!$R338),""),"")</f>
        <v/>
      </c>
      <c r="AB338" s="13" t="str">
        <f>IF(Deník!$R338&lt;&gt;"",IF(Deník!$B338=Statistika!$F$67,IF(AND(Deník!$R338&gt;=0,Deník!$R338&lt;=1),"BE",Deník!$R338),""),"")</f>
        <v/>
      </c>
      <c r="AC338" s="13" t="str">
        <f>IF(Deník!$R338&lt;&gt;"",IF(Deník!$B338=Statistika!$F$68,IF(AND(Deník!$R338&gt;=0,Deník!$R338&lt;=1),"BE",Deník!$R338),""),"")</f>
        <v/>
      </c>
      <c r="AD338" s="13" t="str">
        <f>IF(Deník!$R338&lt;&gt;"",IF(Deník!$B338=Statistika!$F$69,IF(AND(Deník!$R338&gt;=0,Deník!$R338&lt;=1),"BE",Deník!$R338),""),"")</f>
        <v/>
      </c>
      <c r="AE338" s="601" t="str">
        <f>IF(Deník!$R338&lt;&gt;"",IF(Deník!$B338=Statistika!$F$70,IF(AND(Deník!$R338&gt;=0,Deník!$R338&lt;=1),"BE",Deník!$R338),""),"")</f>
        <v/>
      </c>
      <c r="AF338" s="90"/>
      <c r="AG338" s="63" t="str">
        <f>IF(Deník!$R338&lt;&gt;"",IF(Deník!$J338="L",IF(AND(Deník!$R338&gt;=0,Deník!$R338&lt;=1),"BE",Deník!$R338),""),"")</f>
        <v/>
      </c>
      <c r="AH338" s="13" t="str">
        <f>IF(Deník!$R338&lt;&gt;"",IF(Deník!$J338="S",IF(AND(Deník!$R338&gt;=0,Deník!$R338&lt;=1),"BE",Deník!$R338),""),"")</f>
        <v/>
      </c>
      <c r="AI338" s="95"/>
      <c r="AJ338" s="71" t="str">
        <f>IF(Deník!N339&lt;&gt;"",Deník!N339*-1,"")</f>
        <v/>
      </c>
      <c r="AK338" s="88"/>
      <c r="AL338" s="63" t="str">
        <f>IF(WEEKDAY(Deník!$C338,2)=1,IF(AND(Deník!$R338&gt;=0,Deník!$R338&lt;=1),"BE",Deník!$R338),"")</f>
        <v/>
      </c>
      <c r="AM338" s="13" t="str">
        <f>IF(WEEKDAY(Deník!$C338,2)=2,IF(AND(Deník!$R338&gt;=0,Deník!$R338&lt;=1),"BE",Deník!$R338),"")</f>
        <v/>
      </c>
      <c r="AN338" s="13" t="str">
        <f>IF(WEEKDAY(Deník!$C338,2)=3,IF(AND(Deník!$R338&gt;=0,Deník!$R338&lt;=1),"BE",Deník!$R338),"")</f>
        <v/>
      </c>
      <c r="AO338" s="13" t="str">
        <f>IF(WEEKDAY(Deník!$C338,2)=4,IF(AND(Deník!$R338&gt;=0,Deník!$R338&lt;=1),"BE",Deník!$R338),"")</f>
        <v/>
      </c>
      <c r="AP338" s="60" t="str">
        <f>IF(WEEKDAY(Deník!$C338,2)=5,IF(AND(Deník!$R338&gt;=0,Deník!$R338&lt;=1),"BE",Deník!$R338),"")</f>
        <v/>
      </c>
      <c r="AQ338" s="99"/>
      <c r="AR338" s="100">
        <f>Deník!D338</f>
        <v>0</v>
      </c>
      <c r="AS338" s="63" t="str">
        <f>IF(Deník!$D338&lt;&gt;"",IF(AND(Deník!$D338&gt;=AS$2,Deník!$D338&lt;=AS$3),IF(AND(Deník!$R338&gt;=0,Deník!$R338&lt;=1),"BE",Deník!$R338),""),"")</f>
        <v/>
      </c>
      <c r="AT338" s="63" t="str">
        <f>IF(Deník!$D338&lt;&gt;"",IF(AND(Deník!$D338&gt;=AT$2,Deník!$D338&lt;=AT$3),IF(AND(Deník!$R338&gt;=0,Deník!$R338&lt;=1),"BE",Deník!$R338),""),"")</f>
        <v/>
      </c>
      <c r="AU338" s="63" t="str">
        <f>IF(Deník!$D338&lt;&gt;"",IF(AND(Deník!$D338&gt;=AU$2,Deník!$D338&lt;=AU$3),IF(AND(Deník!$R338&gt;=0,Deník!$R338&lt;=1),"BE",Deník!$R338),""),"")</f>
        <v/>
      </c>
      <c r="AV338" s="63" t="str">
        <f>IF(Deník!$D338&lt;&gt;"",IF(AND(Deník!$D338&gt;=AV$2,Deník!$D338&lt;=AV$3),IF(AND(Deník!$R338&gt;=0,Deník!$R338&lt;=1),"BE",Deník!$R338),""),"")</f>
        <v/>
      </c>
      <c r="AW338" s="63" t="str">
        <f>IF(Deník!$D338&lt;&gt;"",IF(AND(Deník!$D338&gt;=AW$2,Deník!$D338&lt;=AW$3),IF(AND(Deník!$R338&gt;=0,Deník!$R338&lt;=1),"BE",Deník!$R338),""),"")</f>
        <v/>
      </c>
      <c r="AX338" s="63" t="str">
        <f>IF(Deník!$D338&lt;&gt;"",IF(AND(Deník!$D338&gt;=AX$2,Deník!$D338&lt;=AX$3),IF(AND(Deník!$R338&gt;=0,Deník!$R338&lt;=1),"BE",Deník!$R338),""),"")</f>
        <v/>
      </c>
      <c r="AY338" s="63" t="str">
        <f>IF(Deník!$D338&lt;&gt;"",IF(AND(Deník!$D338&gt;=AY$2,Deník!$D338&lt;=AY$3),IF(AND(Deník!$R338&gt;=0,Deník!$R338&lt;=1),"BE",Deník!$R338),""),"")</f>
        <v/>
      </c>
      <c r="AZ338" s="63" t="str">
        <f>IF(Deník!$D338&lt;&gt;"",IF(AND(Deník!$D338&gt;=AZ$2,Deník!$D338&lt;=AZ$3),IF(AND(Deník!$R338&gt;=0,Deník!$R338&lt;=1),"BE",Deník!$R338),""),"")</f>
        <v/>
      </c>
      <c r="BA338" s="63" t="str">
        <f>IF(Deník!$D338&lt;&gt;"",IF(AND(Deník!$D338&gt;=BA$2,Deník!$D338&lt;=BA$3),IF(AND(Deník!$R338&gt;=0,Deník!$R338&lt;=1),"BE",Deník!$R338),""),"")</f>
        <v/>
      </c>
      <c r="BB338" s="63" t="str">
        <f>IF(Deník!$D338&lt;&gt;"",IF(AND(Deník!$D338&gt;=BB$2,Deník!$D338&lt;=BB$3),IF(AND(Deník!$R338&gt;=0,Deník!$R338&lt;=1),"BE",Deník!$R338),""),"")</f>
        <v/>
      </c>
      <c r="BC338" s="71" t="str">
        <f>IF(Deník!$D338&lt;&gt;"",IF(AND(Deník!$D338&gt;=BC$2,Deník!$D338&lt;=BC$3),IF(AND(Deník!$R338&gt;=0,Deník!$R338&lt;=1),"BE",Deník!$R338),""),"")</f>
        <v/>
      </c>
      <c r="BD338" s="20" t="str">
        <f>IF(Deník!$J339="S",(Deník!$M339-Deník!$K339),IF(Deník!$J339="L",(Deník!$K339-Deník!$M339),""))</f>
        <v/>
      </c>
      <c r="BE338" s="20" t="str">
        <f>IF(Deník!$J339="S",(Deník!$K339-Deník!$O339),IF(Deník!$J339="L",(Deník!$O339-Deník!$K339),""))</f>
        <v/>
      </c>
      <c r="BF338" s="20" t="str">
        <f>IF(Deník!$J339="S",(Deník!$K339-Deník!$L339),IF(Deník!$J339="L",(Deník!$L339-Deník!$K339),""))</f>
        <v/>
      </c>
      <c r="BG338" s="20" t="str">
        <f>IF(Deník!$J339="S",(Deník!$K339-Deník!$S339),IF(Deník!$J339="L",(Deník!$S339-Deník!$K339),""))</f>
        <v/>
      </c>
      <c r="BH338" s="20" t="str">
        <f>IF(Deník!$J339="S",(Deník!$K339-Deník!$U339),IF(Deník!$J339="L",(Deník!$U339-Deník!$K339),""))</f>
        <v/>
      </c>
      <c r="BI338" s="20" t="str">
        <f>IF(Deník!$R338&gt;1,Deník!$R338,"")</f>
        <v/>
      </c>
      <c r="BJ338" s="20" t="str">
        <f>IF(Deník!$R338&lt;0,Deník!$R338,"")</f>
        <v/>
      </c>
      <c r="BK338" s="17"/>
      <c r="BM338" s="233" t="str">
        <f>IF(Deník!$R338&lt;&gt;"",IF(Deník!$Y338=Statistika!$F$78,IF(AND(Deník!$R338&gt;=0,Deník!$R338&lt;=1),"BE",Deník!$R338),""),"")</f>
        <v/>
      </c>
      <c r="BN338" s="233" t="str">
        <f>IF(Deník!$R338&lt;&gt;"",IF(Deník!$Y338=Statistika!$F$79,IF(AND(Deník!$R338&gt;=0,Deník!$R338&lt;=1),"BE",Deník!$R338),""),"")</f>
        <v/>
      </c>
      <c r="BO338" s="233" t="str">
        <f>IF(Deník!$R338&lt;&gt;"",IF(Deník!$Y338=Statistika!$F$80,IF(AND(Deník!$R338&gt;=0,Deník!$R338&lt;=1),"BE",Deník!$R338),""),"")</f>
        <v/>
      </c>
      <c r="BP338" s="233" t="str">
        <f>IF(Deník!$R338&lt;&gt;"",IF(Deník!$Y338=Statistika!$F$81,IF(AND(Deník!$R338&gt;=0,Deník!$R338&lt;=1),"BE",Deník!$R338),""),"")</f>
        <v/>
      </c>
      <c r="BQ338" s="233" t="str">
        <f>IF(Deník!$R338&lt;&gt;"",IF(Deník!$Y338=Statistika!$F$82,IF(AND(Deník!$R338&gt;=0,Deník!$R338&lt;=1),"BE",Deník!$R338),""),"")</f>
        <v/>
      </c>
      <c r="BR338" s="233" t="str">
        <f>IF(Deník!$R338&lt;&gt;"",IF(Deník!$Y338=Statistika!$F$83,IF(AND(Deník!$R338&gt;=0,Deník!$R338&lt;=1),"BE",Deník!$R338),""),"")</f>
        <v/>
      </c>
      <c r="BS338" s="233" t="str">
        <f>IF(Deník!$R338&lt;&gt;"",IF(Deník!$Y338=Statistika!$F$84,IF(AND(Deník!$R338&gt;=0,Deník!$R338&lt;=1),"BE",Deník!$R338),""),"")</f>
        <v/>
      </c>
      <c r="BT338" s="233" t="str">
        <f>IF(Deník!$R338&lt;&gt;"",IF(Deník!$Y338=Statistika!$F$85,IF(AND(Deník!$R338&gt;=0,Deník!$R338&lt;=1),"BE",Deník!$R338),""),"")</f>
        <v/>
      </c>
      <c r="BU338" s="233" t="str">
        <f>IF(Deník!$R338&lt;&gt;"",IF(Deník!$Y338=Statistika!$F$86,IF(AND(Deník!$R338&gt;=0,Deník!$R338&lt;=1),"BE",Deník!$R338),""),"")</f>
        <v/>
      </c>
      <c r="BV338" s="233" t="str">
        <f>IF(Deník!$R338&lt;&gt;"",IF(Deník!$Y338=Statistika!$F$87,IF(AND(Deník!$R338&gt;=0,Deník!$R338&lt;=1),"BE",Deník!$R338),""),"")</f>
        <v/>
      </c>
      <c r="BW338" s="233" t="str">
        <f>IF(Deník!$R338&lt;&gt;"",IF(Deník!$Y338=Statistika!$F$88,IF(AND(Deník!$R338&gt;=0,Deník!$R338&lt;=1),"BE",Deník!$R338),""),"")</f>
        <v/>
      </c>
      <c r="BX338" s="233" t="str">
        <f>IF(Deník!$R338&lt;&gt;"",IF(Deník!$Y338=Statistika!$F$89,IF(AND(Deník!$R338&gt;=0,Deník!$R338&lt;=1),"BE",Deník!$R338),""),"")</f>
        <v/>
      </c>
      <c r="BY338" s="233" t="str">
        <f>IF(Deník!$R338&lt;&gt;"",IF(Deník!$Y338=Statistika!$F$90,IF(AND(Deník!$R338&gt;=0,Deník!$R338&lt;=1),"BE",Deník!$R338),""),"")</f>
        <v/>
      </c>
      <c r="BZ338" s="233" t="str">
        <f>IF(Deník!$R338&lt;&gt;"",IF(Deník!$Y338=Statistika!$F$91,IF(AND(Deník!$R338&gt;=0,Deník!$R338&lt;=1),"BE",Deník!$R338),""),"")</f>
        <v/>
      </c>
      <c r="CA338" s="233"/>
      <c r="CB338" s="233" t="str">
        <f>IF(Deník!$R338&lt;&gt;"",IF(Deník!$AB338="SL",IF(AND(Deník!$R338&gt;=0,Deník!$R338&lt;=1),"BE",Deník!$R338),""),"")</f>
        <v/>
      </c>
      <c r="CC338" s="233" t="str">
        <f>IF(Deník!$R338&lt;&gt;"",IF(Deník!$AB338="BE10",IF(AND(Deník!$R338&gt;=0,Deník!$R338&lt;=1),"BE",Deník!$R338),""),"")</f>
        <v/>
      </c>
      <c r="CD338" s="233" t="str">
        <f>IF(Deník!$R338&lt;&gt;"",IF(Deník!$AB338="BE15",IF(AND(Deník!$R338&gt;=0,Deník!$R338&lt;=1),"BE",Deník!$R338),""),"")</f>
        <v/>
      </c>
      <c r="CE338" s="233" t="str">
        <f>IF(Deník!$R338&lt;&gt;"",IF(Deník!$AB338="BE20",IF(AND(Deník!$R338&gt;=0,Deník!$R338&lt;=1),"BE",Deník!$R338),""),"")</f>
        <v/>
      </c>
      <c r="CF338" s="233" t="str">
        <f>IF(Deník!$R338&lt;&gt;"",IF(Deník!$AB338="TP1",IF(AND(Deník!$R338&gt;=0,Deník!$R338&lt;=1),"BE",Deník!$R338),""),"")</f>
        <v/>
      </c>
      <c r="CG338" s="233" t="str">
        <f>IF(Deník!$R338&lt;&gt;"",IF(Deník!$AB338="TP2",IF(AND(Deník!$R338&gt;=0,Deník!$R338&lt;=1),"BE",Deník!$R338),""),"")</f>
        <v/>
      </c>
      <c r="CH338" s="233" t="str">
        <f>IF(Deník!$R338&lt;&gt;"",IF(Deník!$AB338="TP3",IF(AND(Deník!$R338&gt;=0,Deník!$R338&lt;=1),"BE",Deník!$R338),""),"")</f>
        <v/>
      </c>
      <c r="CI338" s="233" t="str">
        <f>IF(Deník!$R338&lt;&gt;"",IF(Deník!$AB338="Trailing SL",IF(AND(Deník!$R338&gt;=0,Deník!$R338&lt;=1),"BE",Deník!$R338),""),"")</f>
        <v/>
      </c>
      <c r="CJ338" s="233" t="str">
        <f>IF(Deník!$R338&lt;&gt;"",IF(Deník!$AB338="Manual",IF(AND(Deník!$R338&gt;=0,Deník!$R338&lt;=1),"BE",Deník!$R338),""),"")</f>
        <v/>
      </c>
      <c r="CK338" s="233"/>
      <c r="CL338" s="233" t="str">
        <f>IF(Deník!$R338&lt;0,IF(Deník!$AC338=Statistika!$F$117,Deník!$R338,""),"")</f>
        <v/>
      </c>
      <c r="CM338" s="233" t="str">
        <f>IF(Deník!$R338&lt;0,IF(Deník!$AC338=Statistika!$F$118,Deník!$R338,""),"")</f>
        <v/>
      </c>
      <c r="CN338" s="233" t="str">
        <f>IF(Deník!$R338&lt;0,IF(Deník!$AC338=Statistika!$F$119,Deník!$R338,""),"")</f>
        <v/>
      </c>
      <c r="CO338" s="233" t="str">
        <f>IF(Deník!$R338&lt;0,IF(Deník!$AC338=Statistika!$F$120,Deník!$R338,""),"")</f>
        <v/>
      </c>
      <c r="CP338" s="233" t="str">
        <f>IF(Deník!$R338&lt;0,IF(Deník!$AC338=Statistika!$F$121,Deník!$R338,""),"")</f>
        <v/>
      </c>
      <c r="CQ338" s="233" t="str">
        <f>IF(Deník!$R338&lt;0,IF(Deník!$AC338=Statistika!$F$122,Deník!$R338,""),"")</f>
        <v/>
      </c>
      <c r="CR338" s="233" t="str">
        <f>IF(Deník!$R338&lt;0,IF(Deník!$AC338=Statistika!$F$123,Deník!$R338,""),"")</f>
        <v/>
      </c>
      <c r="CS338" s="233" t="str">
        <f>IF(Deník!$R338&lt;0,IF(Deník!$AC338=Statistika!$F$124,Deník!$R338,""),"")</f>
        <v/>
      </c>
      <c r="CT338" s="233" t="str">
        <f>IF(Deník!$R338&lt;0,IF(Deník!$AC338=Statistika!$F$125,Deník!$R338,""),"")</f>
        <v/>
      </c>
      <c r="CU338" s="233"/>
      <c r="CV338" s="233" t="str">
        <f>IF(Deník!$R338&lt;0,IF(Deník!$AD338=$CV$2,Deník!$R338,""),"")</f>
        <v/>
      </c>
      <c r="CW338" s="233" t="str">
        <f>IF(Deník!$R338&lt;0,IF(Deník!$AD338=$CW$2,Deník!$R338,""),"")</f>
        <v/>
      </c>
      <c r="CX338" s="233" t="str">
        <f>IF(Deník!$R338&lt;0,IF(Deník!$AD338=$CX$2,Deník!$R338,""),"")</f>
        <v/>
      </c>
      <c r="CY338" s="233" t="str">
        <f>IF(Deník!$R338&lt;0,IF(Deník!$AD338=$CY$2,Deník!$R338,""),"")</f>
        <v/>
      </c>
      <c r="CZ338" s="233" t="str">
        <f>IF(Deník!$R338&lt;0,IF(Deník!$AD338=$CZ$2,Deník!$R338,""),"")</f>
        <v/>
      </c>
      <c r="DL338" s="221">
        <f t="shared" si="16"/>
        <v>93847.029999999984</v>
      </c>
      <c r="DM338" s="220">
        <f t="shared" si="15"/>
        <v>-6.1529700000000132E-2</v>
      </c>
      <c r="DO338" s="50">
        <f>Deník!W339</f>
        <v>0</v>
      </c>
      <c r="DP338" s="102" t="str">
        <f>IF(AND(Deník!W339&gt;0),1,"")</f>
        <v/>
      </c>
      <c r="DQ338" s="102">
        <f>IF(AND(Deník!W339&lt;=0),1,"")</f>
        <v>1</v>
      </c>
      <c r="DR338" s="227"/>
      <c r="DS338" s="228"/>
      <c r="DT338" s="85"/>
      <c r="DU338" s="54">
        <f>IF(MONTH(Deník!$C338)=DU$2,Deník!$W338,"")</f>
        <v>0</v>
      </c>
      <c r="DV338" s="222" t="str">
        <f>IF(MONTH(Deník!$C338)=DV$2,Deník!$W338,"")</f>
        <v/>
      </c>
      <c r="DW338" s="222" t="str">
        <f>IF(MONTH(Deník!$C338)=DW$2,Deník!$W338,"")</f>
        <v/>
      </c>
      <c r="DX338" s="222" t="str">
        <f>IF(MONTH(Deník!$C338)=DX$2,Deník!$W338,"")</f>
        <v/>
      </c>
      <c r="DY338" s="222" t="str">
        <f>IF(MONTH(Deník!$C338)=DY$2,Deník!$W338,"")</f>
        <v/>
      </c>
      <c r="DZ338" s="222" t="str">
        <f>IF(MONTH(Deník!$C338)=DZ$2,Deník!$W338,"")</f>
        <v/>
      </c>
      <c r="EA338" s="222" t="str">
        <f>IF(MONTH(Deník!$C338)=EA$2,Deník!$W338,"")</f>
        <v/>
      </c>
      <c r="EB338" s="222" t="str">
        <f>IF(MONTH(Deník!$C338)=EB$2,Deník!$W338,"")</f>
        <v/>
      </c>
      <c r="EC338" s="222" t="str">
        <f>IF(MONTH(Deník!$C338)=EC$2,Deník!$W338,"")</f>
        <v/>
      </c>
      <c r="ED338" s="222" t="str">
        <f>IF(MONTH(Deník!$C338)=ED$2,Deník!$W338,"")</f>
        <v/>
      </c>
      <c r="EE338" s="222" t="str">
        <f>IF(MONTH(Deník!$C338)=EE$2,Deník!$W338,"")</f>
        <v/>
      </c>
      <c r="EF338" s="222" t="str">
        <f>IF(MONTH(Deník!$C338)=EF$2,Deník!$W338,"")</f>
        <v/>
      </c>
      <c r="EI338" s="600" t="str">
        <f>IF(Deník!$W338&lt;&gt;"",IF(Deník!$B338=Statistika!$F$63,Deník!$W338,""),"")</f>
        <v/>
      </c>
      <c r="EJ338" s="13" t="str">
        <f>IF(Deník!$W338&lt;&gt;"",IF(Deník!$B338=Statistika!$F$64,Deník!$W338,""),"")</f>
        <v/>
      </c>
      <c r="EK338" s="13" t="str">
        <f>IF(Deník!$W338&lt;&gt;"",IF(Deník!$B338=Statistika!$F$65,Deník!$W338,""),"")</f>
        <v/>
      </c>
      <c r="EL338" s="13" t="str">
        <f>IF(Deník!$W338&lt;&gt;"",IF(Deník!$B338=Statistika!$F$66,Deník!$W338,""),"")</f>
        <v/>
      </c>
      <c r="EM338" s="13" t="str">
        <f>IF(Deník!$W338&lt;&gt;"",IF(Deník!$B338=Statistika!$F$67,Deník!$W338,""),"")</f>
        <v/>
      </c>
      <c r="EN338" s="13" t="str">
        <f>IF(Deník!$W338&lt;&gt;"",IF(Deník!$B338=Statistika!$F$68,Deník!$W338,""),"")</f>
        <v/>
      </c>
      <c r="EO338" s="13" t="str">
        <f>IF(Deník!$W338&lt;&gt;"",IF(Deník!$B338=Statistika!$F$69,Deník!$W338,""),"")</f>
        <v/>
      </c>
      <c r="EP338" s="601" t="str">
        <f>IF(Deník!$W338&lt;&gt;"",IF(Deník!$B338=Statistika!$F$70,Deník!$W338,""),"")</f>
        <v/>
      </c>
      <c r="EQ338" s="90"/>
      <c r="ER338" s="63" t="str">
        <f>IF(Deník!$W338&lt;&gt;"",IF(Deník!$J338="L",Deník!$W338,""),"")</f>
        <v/>
      </c>
      <c r="ES338" s="13" t="str">
        <f>IF(Deník!$W338&lt;&gt;"",IF(Deník!$J338="S",Deník!$W338,""),"")</f>
        <v/>
      </c>
      <c r="ET338" s="95"/>
      <c r="EU338" s="88"/>
      <c r="EV338" s="63" t="str">
        <f>IF(WEEKDAY(Deník!$C338,2)=1,Deník!$W338,"")</f>
        <v/>
      </c>
      <c r="EW338" s="13" t="str">
        <f>IF(WEEKDAY(Deník!$C338,2)=2,Deník!$W338,"")</f>
        <v/>
      </c>
      <c r="EX338" s="13" t="str">
        <f>IF(WEEKDAY(Deník!$C338,2)=3,Deník!$W338,"")</f>
        <v/>
      </c>
      <c r="EY338" s="13" t="str">
        <f>IF(WEEKDAY(Deník!$C338,2)=4,Deník!$W338,"")</f>
        <v/>
      </c>
      <c r="EZ338" s="60" t="str">
        <f>IF(WEEKDAY(Deník!$C338,2)=5,Deník!$W338,"")</f>
        <v/>
      </c>
      <c r="FA338" s="99"/>
      <c r="FB338" s="100">
        <f>Deník!D338</f>
        <v>0</v>
      </c>
      <c r="FC338" s="63">
        <f>IF($FB338&lt;&gt;"",IF(AND($FB338&gt;=FC$2,$FB338&lt;=FC$3),Deník!$W338,""))</f>
        <v>0</v>
      </c>
      <c r="FD338" s="63" t="str">
        <f>IF($FB338&lt;&gt;"",IF(AND($FB338&gt;=FD$2,$FB338&lt;=FD$3),Deník!$W338,""))</f>
        <v/>
      </c>
      <c r="FE338" s="63" t="str">
        <f>IF($FB338&lt;&gt;"",IF(AND($FB338&gt;=FE$2,$FB338&lt;=FE$3),Deník!$W338,""))</f>
        <v/>
      </c>
      <c r="FF338" s="63" t="str">
        <f>IF($FB338&lt;&gt;"",IF(AND($FB338&gt;=FF$2,$FB338&lt;=FF$3),Deník!$W338,""))</f>
        <v/>
      </c>
      <c r="FG338" s="63" t="str">
        <f>IF($FB338&lt;&gt;"",IF(AND($FB338&gt;=FG$2,$FB338&lt;=FG$3),Deník!$W338,""))</f>
        <v/>
      </c>
      <c r="FH338" s="63" t="str">
        <f>IF($FB338&lt;&gt;"",IF(AND($FB338&gt;=FH$2,$FB338&lt;=FH$3),Deník!$W338,""))</f>
        <v/>
      </c>
      <c r="FI338" s="63" t="str">
        <f>IF($FB338&lt;&gt;"",IF(AND($FB338&gt;=FI$2,$FB338&lt;=FI$3),Deník!$W338,""))</f>
        <v/>
      </c>
      <c r="FJ338" s="63" t="str">
        <f>IF($FB338&lt;&gt;"",IF(AND($FB338&gt;=FJ$2,$FB338&lt;=FJ$3),Deník!$W338,""))</f>
        <v/>
      </c>
      <c r="FK338" s="63" t="str">
        <f>IF($FB338&lt;&gt;"",IF(AND($FB338&gt;=FK$2,$FB338&lt;=FK$3),Deník!$W338,""))</f>
        <v/>
      </c>
      <c r="FL338" s="63" t="str">
        <f>IF($FB338&lt;&gt;"",IF(AND($FB338&gt;=FL$2,$FB338&lt;=FL$3),Deník!$W338,""))</f>
        <v/>
      </c>
      <c r="FM338" s="63" t="str">
        <f>IF($FB338&lt;&gt;"",IF(AND($FB338&gt;=FM$2,$FB338&lt;=FM$3),Deník!$W338,""))</f>
        <v/>
      </c>
      <c r="FN338" s="13"/>
      <c r="FO338" s="20" t="str">
        <f>IF(Deník!$W338&gt;1,Deník!$W338,"")</f>
        <v/>
      </c>
      <c r="FP338" s="20" t="str">
        <f>IF(Deník!$W338&lt;0,Deník!$W338,"")</f>
        <v/>
      </c>
      <c r="FQ338" s="17"/>
      <c r="FS338" s="233"/>
      <c r="FT338" s="233" t="str">
        <f>IF(Deník!$W338&lt;&gt;"",IF(Deník!$Y338=Statistika!$F$78,Deník!$W338,""),"")</f>
        <v/>
      </c>
      <c r="FU338" s="233" t="str">
        <f>IF(Deník!$W338&lt;&gt;"",IF(Deník!$Y338=Statistika!$F$79,Deník!$W338,""),"")</f>
        <v/>
      </c>
      <c r="FV338" s="233" t="str">
        <f>IF(Deník!$W338&lt;&gt;"",IF(Deník!$Y338=Statistika!$F$80,Deník!$W338,""),"")</f>
        <v/>
      </c>
      <c r="FW338" s="233" t="str">
        <f>IF(Deník!$W338&lt;&gt;"",IF(Deník!$Y338=Statistika!$F$81,Deník!$W338,""),"")</f>
        <v/>
      </c>
      <c r="FX338" s="233" t="str">
        <f>IF(Deník!$W338&lt;&gt;"",IF(Deník!$Y338=Statistika!$F$82,Deník!$W338,""),"")</f>
        <v/>
      </c>
      <c r="FY338" s="233" t="str">
        <f>IF(Deník!$W338&lt;&gt;"",IF(Deník!$Y338=Statistika!$F$83,Deník!$W338,""),"")</f>
        <v/>
      </c>
      <c r="FZ338" s="233" t="str">
        <f>IF(Deník!$W338&lt;&gt;"",IF(Deník!$Y338=Statistika!$F$84,Deník!$W338,""),"")</f>
        <v/>
      </c>
      <c r="GA338" s="233" t="str">
        <f>IF(Deník!$W338&lt;&gt;"",IF(Deník!$Y338=Statistika!$F$85,Deník!$W338,""),"")</f>
        <v/>
      </c>
      <c r="GB338" s="233" t="str">
        <f>IF(Deník!$W338&lt;&gt;"",IF(Deník!$Y338=Statistika!$F$86,Deník!$W338,""),"")</f>
        <v/>
      </c>
      <c r="GC338" s="233" t="str">
        <f>IF(Deník!$W338&lt;&gt;"",IF(Deník!$Y338=Statistika!$F$87,Deník!$W338,""),"")</f>
        <v/>
      </c>
      <c r="GD338" s="233" t="str">
        <f>IF(Deník!$W338&lt;&gt;"",IF(Deník!$Y338=Statistika!$F$88,Deník!$W338,""),"")</f>
        <v/>
      </c>
      <c r="GE338" s="233" t="str">
        <f>IF(Deník!$W338&lt;&gt;"",IF(Deník!$Y338=Statistika!$F$89,Deník!$W338,""),"")</f>
        <v/>
      </c>
      <c r="GF338" s="233" t="str">
        <f>IF(Deník!$W338&lt;&gt;"",IF(Deník!$Y338=Statistika!$F$90,Deník!$W338,""),"")</f>
        <v/>
      </c>
      <c r="GG338" s="233" t="str">
        <f>IF(Deník!$W338&lt;&gt;"",IF(Deník!$Y338=Statistika!$F$91,Deník!$W338,""),"")</f>
        <v/>
      </c>
      <c r="GH338" s="233"/>
      <c r="GI338" s="233" t="str">
        <f>IF(Deník!$W338&lt;&gt;"",IF(Deník!$AB338=Statistika!$L$100,Deník!$W338,""),"")</f>
        <v/>
      </c>
      <c r="GJ338" s="233" t="str">
        <f>IF(Deník!$W338&lt;&gt;"",IF(Deník!$AB338=Statistika!$L$101,Deník!$W338,""),"")</f>
        <v/>
      </c>
      <c r="GK338" s="233" t="str">
        <f>IF(Deník!$W338&lt;&gt;"",IF(Deník!$AB338=Statistika!$L$102,Deník!$W338,""),"")</f>
        <v/>
      </c>
      <c r="GL338" s="233" t="str">
        <f>IF(Deník!$W338&lt;&gt;"",IF(Deník!$AB338=Statistika!$L$103,Deník!$W338,""),"")</f>
        <v/>
      </c>
      <c r="GM338" s="233" t="str">
        <f>IF(Deník!$W338&lt;&gt;"",IF(Deník!$AB338=Statistika!$L$104,Deník!$W338,""),"")</f>
        <v/>
      </c>
      <c r="GN338" s="233" t="str">
        <f>IF(Deník!$W338&lt;&gt;"",IF(Deník!$AB338=Statistika!$L$105,Deník!$W338,""),"")</f>
        <v/>
      </c>
      <c r="GO338" s="233" t="str">
        <f>IF(Deník!$W338&lt;&gt;"",IF(Deník!$AB338=Statistika!$L$106,Deník!$W338,""),"")</f>
        <v/>
      </c>
      <c r="GP338" s="233" t="str">
        <f>IF(Deník!$W338&lt;&gt;"",IF(Deník!$AB338=Statistika!$L$107,Deník!$W338,""),"")</f>
        <v/>
      </c>
      <c r="GQ338" s="233" t="str">
        <f>IF(Deník!$W338&lt;&gt;"",IF(Deník!$AB338=Statistika!$L$108,Deník!$W338,""),"")</f>
        <v/>
      </c>
      <c r="GS338" s="233" t="str">
        <f>IF(Deník!$W338&lt;0,IF(Deník!$AC338=Statistika!$F$117,Deník!$W338,""),"")</f>
        <v/>
      </c>
      <c r="GT338" s="233" t="str">
        <f>IF(Deník!$W338&lt;0,IF(Deník!$AC338=Statistika!$F$118,Deník!$W338,""),"")</f>
        <v/>
      </c>
      <c r="GU338" s="233" t="str">
        <f>IF(Deník!$W338&lt;0,IF(Deník!$AC338=Statistika!$F$119,Deník!$W338,""),"")</f>
        <v/>
      </c>
      <c r="GV338" s="233" t="str">
        <f>IF(Deník!$W338&lt;0,IF(Deník!$AC338=Statistika!$F$120,Deník!$W338,""),"")</f>
        <v/>
      </c>
      <c r="GW338" s="233" t="str">
        <f>IF(Deník!$W338&lt;0,IF(Deník!$AC338=Statistika!$F$121,Deník!$W338,""),"")</f>
        <v/>
      </c>
      <c r="GX338" s="233" t="str">
        <f>IF(Deník!$W338&lt;0,IF(Deník!$AC338=Statistika!$F$122,Deník!$W338,""),"")</f>
        <v/>
      </c>
      <c r="GY338" s="233" t="str">
        <f>IF(Deník!$W338&lt;0,IF(Deník!$AC338=Statistika!$F$123,Deník!$W338,""),"")</f>
        <v/>
      </c>
      <c r="GZ338" s="233" t="str">
        <f>IF(Deník!$W338&lt;0,IF(Deník!$AC338=Statistika!$F$124,Deník!$W338,""),"")</f>
        <v/>
      </c>
      <c r="HA338" s="233" t="str">
        <f>IF(Deník!$W338&lt;0,IF(Deník!$AC338=Statistika!$F$125,Deník!$W338,""),"")</f>
        <v/>
      </c>
      <c r="HC338" s="233" t="str">
        <f>IF(Deník!$W338&lt;0,IF(Deník!$AD338=Statistika!$F$133,Deník!$W338,""),"")</f>
        <v/>
      </c>
      <c r="HD338" s="233" t="str">
        <f>IF(Deník!$W338&lt;0,IF(Deník!$AD338=Statistika!$F$134,Deník!$W338,""),"")</f>
        <v/>
      </c>
      <c r="HE338" s="233" t="str">
        <f>IF(Deník!$W338&lt;0,IF(Deník!$AD338=Statistika!$F$135,Deník!$W338,""),"")</f>
        <v/>
      </c>
      <c r="HF338" s="233" t="str">
        <f>IF(Deník!$W338&lt;0,IF(Deník!$AD338=Statistika!$F$136,Deník!$W338,""),"")</f>
        <v/>
      </c>
      <c r="HG338" s="233" t="str">
        <f>IF(Deník!$W338&lt;0,IF(Deník!$AD338=Statistika!$F$137,Deník!$W338,""),"")</f>
        <v/>
      </c>
      <c r="ID338" s="8">
        <f>Tabulka4[[#This Row],[Sloupec3]]</f>
        <v>0</v>
      </c>
      <c r="IE338" s="17" t="str">
        <f>IF(AND([1]Deník!$C338&gt;='[1]Měsíční shrnutí'!$D$1,[1]Deník!$C338&lt;='[1]Měsíční shrnutí'!$F$1),[1]Deník!$X338,"")</f>
        <v/>
      </c>
    </row>
    <row r="339" spans="1:239">
      <c r="A339" s="8">
        <f>Deník!C340</f>
        <v>0</v>
      </c>
      <c r="B339" s="50" t="str">
        <f>Deník!R340</f>
        <v/>
      </c>
      <c r="C339" s="102" t="str">
        <f>IF(AND(Deník!R340&gt;1,Deník!R340&lt;&gt;""),1,"")</f>
        <v/>
      </c>
      <c r="D339" s="102" t="str">
        <f>IF(AND(Deník!R340&lt;=0,Deník!R340&lt;&gt;""),1,"")</f>
        <v/>
      </c>
      <c r="E339" s="103" t="str">
        <f>IF(AND(Deník!R340&gt;=0,Deník!R340&lt;=1),1,"")</f>
        <v/>
      </c>
      <c r="F339" s="79" t="str">
        <f>IF(Deník!R340&lt;&gt;"",Deník!R340+F338,"")</f>
        <v/>
      </c>
      <c r="G339" s="85"/>
      <c r="H339" s="54" t="str">
        <f>IF(MONTH(Deník!$C339)=H$2,IF(AND(Deník!$R339&gt;=0,Deník!$R339&lt;=1),"BE",Deník!$R339),"")</f>
        <v/>
      </c>
      <c r="I339" s="11" t="str">
        <f>IF(MONTH(Deník!$C339)=I$2,IF(AND(Deník!$R339&gt;=0,Deník!$R339&lt;=1),"BE",Deník!$R339),"")</f>
        <v/>
      </c>
      <c r="J339" s="11" t="str">
        <f>IF(MONTH(Deník!$C339)=J$2,IF(AND(Deník!$R339&gt;=0,Deník!$R339&lt;=1),"BE",Deník!$R339),"")</f>
        <v/>
      </c>
      <c r="K339" s="11" t="str">
        <f>IF(MONTH(Deník!$C339)=K$2,IF(AND(Deník!$R339&gt;=0,Deník!$R339&lt;=1),"BE",Deník!$R339),"")</f>
        <v/>
      </c>
      <c r="L339" s="11" t="str">
        <f>IF(MONTH(Deník!$C339)=L$2,IF(AND(Deník!$R339&gt;=0,Deník!$R339&lt;=1),"BE",Deník!$R339),"")</f>
        <v/>
      </c>
      <c r="M339" s="11" t="str">
        <f>IF(MONTH(Deník!$C339)=M$2,IF(AND(Deník!$R339&gt;=0,Deník!$R339&lt;=1),"BE",Deník!$R339),"")</f>
        <v/>
      </c>
      <c r="N339" s="11" t="str">
        <f>IF(MONTH(Deník!$C339)=N$2,IF(AND(Deník!$R339&gt;=0,Deník!$R339&lt;=1),"BE",Deník!$R339),"")</f>
        <v/>
      </c>
      <c r="O339" s="11" t="str">
        <f>IF(MONTH(Deník!$C339)=O$2,IF(AND(Deník!$R339&gt;=0,Deník!$R339&lt;=1),"BE",Deník!$R339),"")</f>
        <v/>
      </c>
      <c r="P339" s="11" t="str">
        <f>IF(MONTH(Deník!$C339)=P$2,IF(AND(Deník!$R339&gt;=0,Deník!$R339&lt;=1),"BE",Deník!$R339),"")</f>
        <v/>
      </c>
      <c r="Q339" s="11" t="str">
        <f>IF(MONTH(Deník!$C339)=Q$2,IF(AND(Deník!$R339&gt;=0,Deník!$R339&lt;=1),"BE",Deník!$R339),"")</f>
        <v/>
      </c>
      <c r="R339" s="11" t="str">
        <f>IF(MONTH(Deník!$C339)=R$2,IF(AND(Deník!$R339&gt;=0,Deník!$R339&lt;=1),"BE",Deník!$R339),"")</f>
        <v/>
      </c>
      <c r="S339" s="57" t="str">
        <f>IF(MONTH(Deník!$C339)=S$2,IF(AND(Deník!$R339&gt;=0,Deník!$R339&lt;=1),"BE",Deník!$R339),"")</f>
        <v/>
      </c>
      <c r="U339" s="12"/>
      <c r="V339" s="12"/>
      <c r="X339" s="600" t="str">
        <f>IF(Deník!$R339&lt;&gt;"",IF(Deník!$B339=Statistika!$F$63,IF(AND(Deník!$R339&gt;=0,Deník!$R339&lt;=1),"BE",Deník!$R339),""),"")</f>
        <v/>
      </c>
      <c r="Y339" s="13" t="str">
        <f>IF(Deník!$R339&lt;&gt;"",IF(Deník!$B339=Statistika!$F$64,IF(AND(Deník!$R339&gt;=0,Deník!$R339&lt;=1),"BE",Deník!$R339),""),"")</f>
        <v/>
      </c>
      <c r="Z339" s="13" t="str">
        <f>IF(Deník!$R339&lt;&gt;"",IF(Deník!$B339=Statistika!$F$65,IF(AND(Deník!$R339&gt;=0,Deník!$R339&lt;=1),"BE",Deník!$R339),""),"")</f>
        <v/>
      </c>
      <c r="AA339" s="13" t="str">
        <f>IF(Deník!$R339&lt;&gt;"",IF(Deník!$B339=Statistika!$F$66,IF(AND(Deník!$R339&gt;=0,Deník!$R339&lt;=1),"BE",Deník!$R339),""),"")</f>
        <v/>
      </c>
      <c r="AB339" s="13" t="str">
        <f>IF(Deník!$R339&lt;&gt;"",IF(Deník!$B339=Statistika!$F$67,IF(AND(Deník!$R339&gt;=0,Deník!$R339&lt;=1),"BE",Deník!$R339),""),"")</f>
        <v/>
      </c>
      <c r="AC339" s="13" t="str">
        <f>IF(Deník!$R339&lt;&gt;"",IF(Deník!$B339=Statistika!$F$68,IF(AND(Deník!$R339&gt;=0,Deník!$R339&lt;=1),"BE",Deník!$R339),""),"")</f>
        <v/>
      </c>
      <c r="AD339" s="13" t="str">
        <f>IF(Deník!$R339&lt;&gt;"",IF(Deník!$B339=Statistika!$F$69,IF(AND(Deník!$R339&gt;=0,Deník!$R339&lt;=1),"BE",Deník!$R339),""),"")</f>
        <v/>
      </c>
      <c r="AE339" s="601" t="str">
        <f>IF(Deník!$R339&lt;&gt;"",IF(Deník!$B339=Statistika!$F$70,IF(AND(Deník!$R339&gt;=0,Deník!$R339&lt;=1),"BE",Deník!$R339),""),"")</f>
        <v/>
      </c>
      <c r="AF339" s="90"/>
      <c r="AG339" s="63" t="str">
        <f>IF(Deník!$R339&lt;&gt;"",IF(Deník!$J339="L",IF(AND(Deník!$R339&gt;=0,Deník!$R339&lt;=1),"BE",Deník!$R339),""),"")</f>
        <v/>
      </c>
      <c r="AH339" s="13" t="str">
        <f>IF(Deník!$R339&lt;&gt;"",IF(Deník!$J339="S",IF(AND(Deník!$R339&gt;=0,Deník!$R339&lt;=1),"BE",Deník!$R339),""),"")</f>
        <v/>
      </c>
      <c r="AI339" s="95"/>
      <c r="AJ339" s="71" t="str">
        <f>IF(Deník!N340&lt;&gt;"",Deník!N340*-1,"")</f>
        <v/>
      </c>
      <c r="AK339" s="88"/>
      <c r="AL339" s="63" t="str">
        <f>IF(WEEKDAY(Deník!$C339,2)=1,IF(AND(Deník!$R339&gt;=0,Deník!$R339&lt;=1),"BE",Deník!$R339),"")</f>
        <v/>
      </c>
      <c r="AM339" s="13" t="str">
        <f>IF(WEEKDAY(Deník!$C339,2)=2,IF(AND(Deník!$R339&gt;=0,Deník!$R339&lt;=1),"BE",Deník!$R339),"")</f>
        <v/>
      </c>
      <c r="AN339" s="13" t="str">
        <f>IF(WEEKDAY(Deník!$C339,2)=3,IF(AND(Deník!$R339&gt;=0,Deník!$R339&lt;=1),"BE",Deník!$R339),"")</f>
        <v/>
      </c>
      <c r="AO339" s="13" t="str">
        <f>IF(WEEKDAY(Deník!$C339,2)=4,IF(AND(Deník!$R339&gt;=0,Deník!$R339&lt;=1),"BE",Deník!$R339),"")</f>
        <v/>
      </c>
      <c r="AP339" s="60" t="str">
        <f>IF(WEEKDAY(Deník!$C339,2)=5,IF(AND(Deník!$R339&gt;=0,Deník!$R339&lt;=1),"BE",Deník!$R339),"")</f>
        <v/>
      </c>
      <c r="AQ339" s="99"/>
      <c r="AR339" s="100">
        <f>Deník!D339</f>
        <v>0</v>
      </c>
      <c r="AS339" s="63" t="str">
        <f>IF(Deník!$D339&lt;&gt;"",IF(AND(Deník!$D339&gt;=AS$2,Deník!$D339&lt;=AS$3),IF(AND(Deník!$R339&gt;=0,Deník!$R339&lt;=1),"BE",Deník!$R339),""),"")</f>
        <v/>
      </c>
      <c r="AT339" s="63" t="str">
        <f>IF(Deník!$D339&lt;&gt;"",IF(AND(Deník!$D339&gt;=AT$2,Deník!$D339&lt;=AT$3),IF(AND(Deník!$R339&gt;=0,Deník!$R339&lt;=1),"BE",Deník!$R339),""),"")</f>
        <v/>
      </c>
      <c r="AU339" s="63" t="str">
        <f>IF(Deník!$D339&lt;&gt;"",IF(AND(Deník!$D339&gt;=AU$2,Deník!$D339&lt;=AU$3),IF(AND(Deník!$R339&gt;=0,Deník!$R339&lt;=1),"BE",Deník!$R339),""),"")</f>
        <v/>
      </c>
      <c r="AV339" s="63" t="str">
        <f>IF(Deník!$D339&lt;&gt;"",IF(AND(Deník!$D339&gt;=AV$2,Deník!$D339&lt;=AV$3),IF(AND(Deník!$R339&gt;=0,Deník!$R339&lt;=1),"BE",Deník!$R339),""),"")</f>
        <v/>
      </c>
      <c r="AW339" s="63" t="str">
        <f>IF(Deník!$D339&lt;&gt;"",IF(AND(Deník!$D339&gt;=AW$2,Deník!$D339&lt;=AW$3),IF(AND(Deník!$R339&gt;=0,Deník!$R339&lt;=1),"BE",Deník!$R339),""),"")</f>
        <v/>
      </c>
      <c r="AX339" s="63" t="str">
        <f>IF(Deník!$D339&lt;&gt;"",IF(AND(Deník!$D339&gt;=AX$2,Deník!$D339&lt;=AX$3),IF(AND(Deník!$R339&gt;=0,Deník!$R339&lt;=1),"BE",Deník!$R339),""),"")</f>
        <v/>
      </c>
      <c r="AY339" s="63" t="str">
        <f>IF(Deník!$D339&lt;&gt;"",IF(AND(Deník!$D339&gt;=AY$2,Deník!$D339&lt;=AY$3),IF(AND(Deník!$R339&gt;=0,Deník!$R339&lt;=1),"BE",Deník!$R339),""),"")</f>
        <v/>
      </c>
      <c r="AZ339" s="63" t="str">
        <f>IF(Deník!$D339&lt;&gt;"",IF(AND(Deník!$D339&gt;=AZ$2,Deník!$D339&lt;=AZ$3),IF(AND(Deník!$R339&gt;=0,Deník!$R339&lt;=1),"BE",Deník!$R339),""),"")</f>
        <v/>
      </c>
      <c r="BA339" s="63" t="str">
        <f>IF(Deník!$D339&lt;&gt;"",IF(AND(Deník!$D339&gt;=BA$2,Deník!$D339&lt;=BA$3),IF(AND(Deník!$R339&gt;=0,Deník!$R339&lt;=1),"BE",Deník!$R339),""),"")</f>
        <v/>
      </c>
      <c r="BB339" s="63" t="str">
        <f>IF(Deník!$D339&lt;&gt;"",IF(AND(Deník!$D339&gt;=BB$2,Deník!$D339&lt;=BB$3),IF(AND(Deník!$R339&gt;=0,Deník!$R339&lt;=1),"BE",Deník!$R339),""),"")</f>
        <v/>
      </c>
      <c r="BC339" s="71" t="str">
        <f>IF(Deník!$D339&lt;&gt;"",IF(AND(Deník!$D339&gt;=BC$2,Deník!$D339&lt;=BC$3),IF(AND(Deník!$R339&gt;=0,Deník!$R339&lt;=1),"BE",Deník!$R339),""),"")</f>
        <v/>
      </c>
      <c r="BD339" s="20" t="str">
        <f>IF(Deník!$J340="S",(Deník!$M340-Deník!$K340),IF(Deník!$J340="L",(Deník!$K340-Deník!$M340),""))</f>
        <v/>
      </c>
      <c r="BE339" s="20" t="str">
        <f>IF(Deník!$J340="S",(Deník!$K340-Deník!$O340),IF(Deník!$J340="L",(Deník!$O340-Deník!$K340),""))</f>
        <v/>
      </c>
      <c r="BF339" s="20" t="str">
        <f>IF(Deník!$J340="S",(Deník!$K340-Deník!$L340),IF(Deník!$J340="L",(Deník!$L340-Deník!$K340),""))</f>
        <v/>
      </c>
      <c r="BG339" s="20" t="str">
        <f>IF(Deník!$J340="S",(Deník!$K340-Deník!$S340),IF(Deník!$J340="L",(Deník!$S340-Deník!$K340),""))</f>
        <v/>
      </c>
      <c r="BH339" s="20" t="str">
        <f>IF(Deník!$J340="S",(Deník!$K340-Deník!$U340),IF(Deník!$J340="L",(Deník!$U340-Deník!$K340),""))</f>
        <v/>
      </c>
      <c r="BI339" s="20" t="str">
        <f>IF(Deník!$R339&gt;1,Deník!$R339,"")</f>
        <v/>
      </c>
      <c r="BJ339" s="20" t="str">
        <f>IF(Deník!$R339&lt;0,Deník!$R339,"")</f>
        <v/>
      </c>
      <c r="BK339" s="17"/>
      <c r="BM339" s="233" t="str">
        <f>IF(Deník!$R339&lt;&gt;"",IF(Deník!$Y339=Statistika!$F$78,IF(AND(Deník!$R339&gt;=0,Deník!$R339&lt;=1),"BE",Deník!$R339),""),"")</f>
        <v/>
      </c>
      <c r="BN339" s="233" t="str">
        <f>IF(Deník!$R339&lt;&gt;"",IF(Deník!$Y339=Statistika!$F$79,IF(AND(Deník!$R339&gt;=0,Deník!$R339&lt;=1),"BE",Deník!$R339),""),"")</f>
        <v/>
      </c>
      <c r="BO339" s="233" t="str">
        <f>IF(Deník!$R339&lt;&gt;"",IF(Deník!$Y339=Statistika!$F$80,IF(AND(Deník!$R339&gt;=0,Deník!$R339&lt;=1),"BE",Deník!$R339),""),"")</f>
        <v/>
      </c>
      <c r="BP339" s="233" t="str">
        <f>IF(Deník!$R339&lt;&gt;"",IF(Deník!$Y339=Statistika!$F$81,IF(AND(Deník!$R339&gt;=0,Deník!$R339&lt;=1),"BE",Deník!$R339),""),"")</f>
        <v/>
      </c>
      <c r="BQ339" s="233" t="str">
        <f>IF(Deník!$R339&lt;&gt;"",IF(Deník!$Y339=Statistika!$F$82,IF(AND(Deník!$R339&gt;=0,Deník!$R339&lt;=1),"BE",Deník!$R339),""),"")</f>
        <v/>
      </c>
      <c r="BR339" s="233" t="str">
        <f>IF(Deník!$R339&lt;&gt;"",IF(Deník!$Y339=Statistika!$F$83,IF(AND(Deník!$R339&gt;=0,Deník!$R339&lt;=1),"BE",Deník!$R339),""),"")</f>
        <v/>
      </c>
      <c r="BS339" s="233" t="str">
        <f>IF(Deník!$R339&lt;&gt;"",IF(Deník!$Y339=Statistika!$F$84,IF(AND(Deník!$R339&gt;=0,Deník!$R339&lt;=1),"BE",Deník!$R339),""),"")</f>
        <v/>
      </c>
      <c r="BT339" s="233" t="str">
        <f>IF(Deník!$R339&lt;&gt;"",IF(Deník!$Y339=Statistika!$F$85,IF(AND(Deník!$R339&gt;=0,Deník!$R339&lt;=1),"BE",Deník!$R339),""),"")</f>
        <v/>
      </c>
      <c r="BU339" s="233" t="str">
        <f>IF(Deník!$R339&lt;&gt;"",IF(Deník!$Y339=Statistika!$F$86,IF(AND(Deník!$R339&gt;=0,Deník!$R339&lt;=1),"BE",Deník!$R339),""),"")</f>
        <v/>
      </c>
      <c r="BV339" s="233" t="str">
        <f>IF(Deník!$R339&lt;&gt;"",IF(Deník!$Y339=Statistika!$F$87,IF(AND(Deník!$R339&gt;=0,Deník!$R339&lt;=1),"BE",Deník!$R339),""),"")</f>
        <v/>
      </c>
      <c r="BW339" s="233" t="str">
        <f>IF(Deník!$R339&lt;&gt;"",IF(Deník!$Y339=Statistika!$F$88,IF(AND(Deník!$R339&gt;=0,Deník!$R339&lt;=1),"BE",Deník!$R339),""),"")</f>
        <v/>
      </c>
      <c r="BX339" s="233" t="str">
        <f>IF(Deník!$R339&lt;&gt;"",IF(Deník!$Y339=Statistika!$F$89,IF(AND(Deník!$R339&gt;=0,Deník!$R339&lt;=1),"BE",Deník!$R339),""),"")</f>
        <v/>
      </c>
      <c r="BY339" s="233" t="str">
        <f>IF(Deník!$R339&lt;&gt;"",IF(Deník!$Y339=Statistika!$F$90,IF(AND(Deník!$R339&gt;=0,Deník!$R339&lt;=1),"BE",Deník!$R339),""),"")</f>
        <v/>
      </c>
      <c r="BZ339" s="233" t="str">
        <f>IF(Deník!$R339&lt;&gt;"",IF(Deník!$Y339=Statistika!$F$91,IF(AND(Deník!$R339&gt;=0,Deník!$R339&lt;=1),"BE",Deník!$R339),""),"")</f>
        <v/>
      </c>
      <c r="CA339" s="233"/>
      <c r="CB339" s="233" t="str">
        <f>IF(Deník!$R339&lt;&gt;"",IF(Deník!$AB339="SL",IF(AND(Deník!$R339&gt;=0,Deník!$R339&lt;=1),"BE",Deník!$R339),""),"")</f>
        <v/>
      </c>
      <c r="CC339" s="233" t="str">
        <f>IF(Deník!$R339&lt;&gt;"",IF(Deník!$AB339="BE10",IF(AND(Deník!$R339&gt;=0,Deník!$R339&lt;=1),"BE",Deník!$R339),""),"")</f>
        <v/>
      </c>
      <c r="CD339" s="233" t="str">
        <f>IF(Deník!$R339&lt;&gt;"",IF(Deník!$AB339="BE15",IF(AND(Deník!$R339&gt;=0,Deník!$R339&lt;=1),"BE",Deník!$R339),""),"")</f>
        <v/>
      </c>
      <c r="CE339" s="233" t="str">
        <f>IF(Deník!$R339&lt;&gt;"",IF(Deník!$AB339="BE20",IF(AND(Deník!$R339&gt;=0,Deník!$R339&lt;=1),"BE",Deník!$R339),""),"")</f>
        <v/>
      </c>
      <c r="CF339" s="233" t="str">
        <f>IF(Deník!$R339&lt;&gt;"",IF(Deník!$AB339="TP1",IF(AND(Deník!$R339&gt;=0,Deník!$R339&lt;=1),"BE",Deník!$R339),""),"")</f>
        <v/>
      </c>
      <c r="CG339" s="233" t="str">
        <f>IF(Deník!$R339&lt;&gt;"",IF(Deník!$AB339="TP2",IF(AND(Deník!$R339&gt;=0,Deník!$R339&lt;=1),"BE",Deník!$R339),""),"")</f>
        <v/>
      </c>
      <c r="CH339" s="233" t="str">
        <f>IF(Deník!$R339&lt;&gt;"",IF(Deník!$AB339="TP3",IF(AND(Deník!$R339&gt;=0,Deník!$R339&lt;=1),"BE",Deník!$R339),""),"")</f>
        <v/>
      </c>
      <c r="CI339" s="233" t="str">
        <f>IF(Deník!$R339&lt;&gt;"",IF(Deník!$AB339="Trailing SL",IF(AND(Deník!$R339&gt;=0,Deník!$R339&lt;=1),"BE",Deník!$R339),""),"")</f>
        <v/>
      </c>
      <c r="CJ339" s="233" t="str">
        <f>IF(Deník!$R339&lt;&gt;"",IF(Deník!$AB339="Manual",IF(AND(Deník!$R339&gt;=0,Deník!$R339&lt;=1),"BE",Deník!$R339),""),"")</f>
        <v/>
      </c>
      <c r="CK339" s="233"/>
      <c r="CL339" s="233" t="str">
        <f>IF(Deník!$R339&lt;0,IF(Deník!$AC339=Statistika!$F$117,Deník!$R339,""),"")</f>
        <v/>
      </c>
      <c r="CM339" s="233" t="str">
        <f>IF(Deník!$R339&lt;0,IF(Deník!$AC339=Statistika!$F$118,Deník!$R339,""),"")</f>
        <v/>
      </c>
      <c r="CN339" s="233" t="str">
        <f>IF(Deník!$R339&lt;0,IF(Deník!$AC339=Statistika!$F$119,Deník!$R339,""),"")</f>
        <v/>
      </c>
      <c r="CO339" s="233" t="str">
        <f>IF(Deník!$R339&lt;0,IF(Deník!$AC339=Statistika!$F$120,Deník!$R339,""),"")</f>
        <v/>
      </c>
      <c r="CP339" s="233" t="str">
        <f>IF(Deník!$R339&lt;0,IF(Deník!$AC339=Statistika!$F$121,Deník!$R339,""),"")</f>
        <v/>
      </c>
      <c r="CQ339" s="233" t="str">
        <f>IF(Deník!$R339&lt;0,IF(Deník!$AC339=Statistika!$F$122,Deník!$R339,""),"")</f>
        <v/>
      </c>
      <c r="CR339" s="233" t="str">
        <f>IF(Deník!$R339&lt;0,IF(Deník!$AC339=Statistika!$F$123,Deník!$R339,""),"")</f>
        <v/>
      </c>
      <c r="CS339" s="233" t="str">
        <f>IF(Deník!$R339&lt;0,IF(Deník!$AC339=Statistika!$F$124,Deník!$R339,""),"")</f>
        <v/>
      </c>
      <c r="CT339" s="233" t="str">
        <f>IF(Deník!$R339&lt;0,IF(Deník!$AC339=Statistika!$F$125,Deník!$R339,""),"")</f>
        <v/>
      </c>
      <c r="CU339" s="233"/>
      <c r="CV339" s="233" t="str">
        <f>IF(Deník!$R339&lt;0,IF(Deník!$AD339=$CV$2,Deník!$R339,""),"")</f>
        <v/>
      </c>
      <c r="CW339" s="233" t="str">
        <f>IF(Deník!$R339&lt;0,IF(Deník!$AD339=$CW$2,Deník!$R339,""),"")</f>
        <v/>
      </c>
      <c r="CX339" s="233" t="str">
        <f>IF(Deník!$R339&lt;0,IF(Deník!$AD339=$CX$2,Deník!$R339,""),"")</f>
        <v/>
      </c>
      <c r="CY339" s="233" t="str">
        <f>IF(Deník!$R339&lt;0,IF(Deník!$AD339=$CY$2,Deník!$R339,""),"")</f>
        <v/>
      </c>
      <c r="CZ339" s="233" t="str">
        <f>IF(Deník!$R339&lt;0,IF(Deník!$AD339=$CZ$2,Deník!$R339,""),"")</f>
        <v/>
      </c>
      <c r="DL339" s="221">
        <f t="shared" si="16"/>
        <v>93847.029999999984</v>
      </c>
      <c r="DM339" s="220">
        <f t="shared" si="15"/>
        <v>-6.1529700000000132E-2</v>
      </c>
      <c r="DO339" s="50">
        <f>Deník!W340</f>
        <v>0</v>
      </c>
      <c r="DP339" s="102" t="str">
        <f>IF(AND(Deník!W340&gt;0),1,"")</f>
        <v/>
      </c>
      <c r="DQ339" s="102">
        <f>IF(AND(Deník!W340&lt;=0),1,"")</f>
        <v>1</v>
      </c>
      <c r="DR339" s="227"/>
      <c r="DS339" s="228"/>
      <c r="DT339" s="85"/>
      <c r="DU339" s="54">
        <f>IF(MONTH(Deník!$C339)=DU$2,Deník!$W339,"")</f>
        <v>0</v>
      </c>
      <c r="DV339" s="222" t="str">
        <f>IF(MONTH(Deník!$C339)=DV$2,Deník!$W339,"")</f>
        <v/>
      </c>
      <c r="DW339" s="222" t="str">
        <f>IF(MONTH(Deník!$C339)=DW$2,Deník!$W339,"")</f>
        <v/>
      </c>
      <c r="DX339" s="222" t="str">
        <f>IF(MONTH(Deník!$C339)=DX$2,Deník!$W339,"")</f>
        <v/>
      </c>
      <c r="DY339" s="222" t="str">
        <f>IF(MONTH(Deník!$C339)=DY$2,Deník!$W339,"")</f>
        <v/>
      </c>
      <c r="DZ339" s="222" t="str">
        <f>IF(MONTH(Deník!$C339)=DZ$2,Deník!$W339,"")</f>
        <v/>
      </c>
      <c r="EA339" s="222" t="str">
        <f>IF(MONTH(Deník!$C339)=EA$2,Deník!$W339,"")</f>
        <v/>
      </c>
      <c r="EB339" s="222" t="str">
        <f>IF(MONTH(Deník!$C339)=EB$2,Deník!$W339,"")</f>
        <v/>
      </c>
      <c r="EC339" s="222" t="str">
        <f>IF(MONTH(Deník!$C339)=EC$2,Deník!$W339,"")</f>
        <v/>
      </c>
      <c r="ED339" s="222" t="str">
        <f>IF(MONTH(Deník!$C339)=ED$2,Deník!$W339,"")</f>
        <v/>
      </c>
      <c r="EE339" s="222" t="str">
        <f>IF(MONTH(Deník!$C339)=EE$2,Deník!$W339,"")</f>
        <v/>
      </c>
      <c r="EF339" s="222" t="str">
        <f>IF(MONTH(Deník!$C339)=EF$2,Deník!$W339,"")</f>
        <v/>
      </c>
      <c r="EI339" s="600" t="str">
        <f>IF(Deník!$W339&lt;&gt;"",IF(Deník!$B339=Statistika!$F$63,Deník!$W339,""),"")</f>
        <v/>
      </c>
      <c r="EJ339" s="13" t="str">
        <f>IF(Deník!$W339&lt;&gt;"",IF(Deník!$B339=Statistika!$F$64,Deník!$W339,""),"")</f>
        <v/>
      </c>
      <c r="EK339" s="13" t="str">
        <f>IF(Deník!$W339&lt;&gt;"",IF(Deník!$B339=Statistika!$F$65,Deník!$W339,""),"")</f>
        <v/>
      </c>
      <c r="EL339" s="13" t="str">
        <f>IF(Deník!$W339&lt;&gt;"",IF(Deník!$B339=Statistika!$F$66,Deník!$W339,""),"")</f>
        <v/>
      </c>
      <c r="EM339" s="13" t="str">
        <f>IF(Deník!$W339&lt;&gt;"",IF(Deník!$B339=Statistika!$F$67,Deník!$W339,""),"")</f>
        <v/>
      </c>
      <c r="EN339" s="13" t="str">
        <f>IF(Deník!$W339&lt;&gt;"",IF(Deník!$B339=Statistika!$F$68,Deník!$W339,""),"")</f>
        <v/>
      </c>
      <c r="EO339" s="13" t="str">
        <f>IF(Deník!$W339&lt;&gt;"",IF(Deník!$B339=Statistika!$F$69,Deník!$W339,""),"")</f>
        <v/>
      </c>
      <c r="EP339" s="601" t="str">
        <f>IF(Deník!$W339&lt;&gt;"",IF(Deník!$B339=Statistika!$F$70,Deník!$W339,""),"")</f>
        <v/>
      </c>
      <c r="EQ339" s="90"/>
      <c r="ER339" s="63" t="str">
        <f>IF(Deník!$W339&lt;&gt;"",IF(Deník!$J339="L",Deník!$W339,""),"")</f>
        <v/>
      </c>
      <c r="ES339" s="13" t="str">
        <f>IF(Deník!$W339&lt;&gt;"",IF(Deník!$J339="S",Deník!$W339,""),"")</f>
        <v/>
      </c>
      <c r="ET339" s="95"/>
      <c r="EU339" s="88"/>
      <c r="EV339" s="63" t="str">
        <f>IF(WEEKDAY(Deník!$C339,2)=1,Deník!$W339,"")</f>
        <v/>
      </c>
      <c r="EW339" s="13" t="str">
        <f>IF(WEEKDAY(Deník!$C339,2)=2,Deník!$W339,"")</f>
        <v/>
      </c>
      <c r="EX339" s="13" t="str">
        <f>IF(WEEKDAY(Deník!$C339,2)=3,Deník!$W339,"")</f>
        <v/>
      </c>
      <c r="EY339" s="13" t="str">
        <f>IF(WEEKDAY(Deník!$C339,2)=4,Deník!$W339,"")</f>
        <v/>
      </c>
      <c r="EZ339" s="60" t="str">
        <f>IF(WEEKDAY(Deník!$C339,2)=5,Deník!$W339,"")</f>
        <v/>
      </c>
      <c r="FA339" s="99"/>
      <c r="FB339" s="100">
        <f>Deník!D339</f>
        <v>0</v>
      </c>
      <c r="FC339" s="63">
        <f>IF($FB339&lt;&gt;"",IF(AND($FB339&gt;=FC$2,$FB339&lt;=FC$3),Deník!$W339,""))</f>
        <v>0</v>
      </c>
      <c r="FD339" s="63" t="str">
        <f>IF($FB339&lt;&gt;"",IF(AND($FB339&gt;=FD$2,$FB339&lt;=FD$3),Deník!$W339,""))</f>
        <v/>
      </c>
      <c r="FE339" s="63" t="str">
        <f>IF($FB339&lt;&gt;"",IF(AND($FB339&gt;=FE$2,$FB339&lt;=FE$3),Deník!$W339,""))</f>
        <v/>
      </c>
      <c r="FF339" s="63" t="str">
        <f>IF($FB339&lt;&gt;"",IF(AND($FB339&gt;=FF$2,$FB339&lt;=FF$3),Deník!$W339,""))</f>
        <v/>
      </c>
      <c r="FG339" s="63" t="str">
        <f>IF($FB339&lt;&gt;"",IF(AND($FB339&gt;=FG$2,$FB339&lt;=FG$3),Deník!$W339,""))</f>
        <v/>
      </c>
      <c r="FH339" s="63" t="str">
        <f>IF($FB339&lt;&gt;"",IF(AND($FB339&gt;=FH$2,$FB339&lt;=FH$3),Deník!$W339,""))</f>
        <v/>
      </c>
      <c r="FI339" s="63" t="str">
        <f>IF($FB339&lt;&gt;"",IF(AND($FB339&gt;=FI$2,$FB339&lt;=FI$3),Deník!$W339,""))</f>
        <v/>
      </c>
      <c r="FJ339" s="63" t="str">
        <f>IF($FB339&lt;&gt;"",IF(AND($FB339&gt;=FJ$2,$FB339&lt;=FJ$3),Deník!$W339,""))</f>
        <v/>
      </c>
      <c r="FK339" s="63" t="str">
        <f>IF($FB339&lt;&gt;"",IF(AND($FB339&gt;=FK$2,$FB339&lt;=FK$3),Deník!$W339,""))</f>
        <v/>
      </c>
      <c r="FL339" s="63" t="str">
        <f>IF($FB339&lt;&gt;"",IF(AND($FB339&gt;=FL$2,$FB339&lt;=FL$3),Deník!$W339,""))</f>
        <v/>
      </c>
      <c r="FM339" s="63" t="str">
        <f>IF($FB339&lt;&gt;"",IF(AND($FB339&gt;=FM$2,$FB339&lt;=FM$3),Deník!$W339,""))</f>
        <v/>
      </c>
      <c r="FN339" s="13"/>
      <c r="FO339" s="20" t="str">
        <f>IF(Deník!$W339&gt;1,Deník!$W339,"")</f>
        <v/>
      </c>
      <c r="FP339" s="20" t="str">
        <f>IF(Deník!$W339&lt;0,Deník!$W339,"")</f>
        <v/>
      </c>
      <c r="FQ339" s="17"/>
      <c r="FS339" s="233"/>
      <c r="FT339" s="233" t="str">
        <f>IF(Deník!$W339&lt;&gt;"",IF(Deník!$Y339=Statistika!$F$78,Deník!$W339,""),"")</f>
        <v/>
      </c>
      <c r="FU339" s="233" t="str">
        <f>IF(Deník!$W339&lt;&gt;"",IF(Deník!$Y339=Statistika!$F$79,Deník!$W339,""),"")</f>
        <v/>
      </c>
      <c r="FV339" s="233" t="str">
        <f>IF(Deník!$W339&lt;&gt;"",IF(Deník!$Y339=Statistika!$F$80,Deník!$W339,""),"")</f>
        <v/>
      </c>
      <c r="FW339" s="233" t="str">
        <f>IF(Deník!$W339&lt;&gt;"",IF(Deník!$Y339=Statistika!$F$81,Deník!$W339,""),"")</f>
        <v/>
      </c>
      <c r="FX339" s="233" t="str">
        <f>IF(Deník!$W339&lt;&gt;"",IF(Deník!$Y339=Statistika!$F$82,Deník!$W339,""),"")</f>
        <v/>
      </c>
      <c r="FY339" s="233" t="str">
        <f>IF(Deník!$W339&lt;&gt;"",IF(Deník!$Y339=Statistika!$F$83,Deník!$W339,""),"")</f>
        <v/>
      </c>
      <c r="FZ339" s="233" t="str">
        <f>IF(Deník!$W339&lt;&gt;"",IF(Deník!$Y339=Statistika!$F$84,Deník!$W339,""),"")</f>
        <v/>
      </c>
      <c r="GA339" s="233" t="str">
        <f>IF(Deník!$W339&lt;&gt;"",IF(Deník!$Y339=Statistika!$F$85,Deník!$W339,""),"")</f>
        <v/>
      </c>
      <c r="GB339" s="233" t="str">
        <f>IF(Deník!$W339&lt;&gt;"",IF(Deník!$Y339=Statistika!$F$86,Deník!$W339,""),"")</f>
        <v/>
      </c>
      <c r="GC339" s="233" t="str">
        <f>IF(Deník!$W339&lt;&gt;"",IF(Deník!$Y339=Statistika!$F$87,Deník!$W339,""),"")</f>
        <v/>
      </c>
      <c r="GD339" s="233" t="str">
        <f>IF(Deník!$W339&lt;&gt;"",IF(Deník!$Y339=Statistika!$F$88,Deník!$W339,""),"")</f>
        <v/>
      </c>
      <c r="GE339" s="233" t="str">
        <f>IF(Deník!$W339&lt;&gt;"",IF(Deník!$Y339=Statistika!$F$89,Deník!$W339,""),"")</f>
        <v/>
      </c>
      <c r="GF339" s="233" t="str">
        <f>IF(Deník!$W339&lt;&gt;"",IF(Deník!$Y339=Statistika!$F$90,Deník!$W339,""),"")</f>
        <v/>
      </c>
      <c r="GG339" s="233" t="str">
        <f>IF(Deník!$W339&lt;&gt;"",IF(Deník!$Y339=Statistika!$F$91,Deník!$W339,""),"")</f>
        <v/>
      </c>
      <c r="GH339" s="233"/>
      <c r="GI339" s="233" t="str">
        <f>IF(Deník!$W339&lt;&gt;"",IF(Deník!$AB339=Statistika!$L$100,Deník!$W339,""),"")</f>
        <v/>
      </c>
      <c r="GJ339" s="233" t="str">
        <f>IF(Deník!$W339&lt;&gt;"",IF(Deník!$AB339=Statistika!$L$101,Deník!$W339,""),"")</f>
        <v/>
      </c>
      <c r="GK339" s="233" t="str">
        <f>IF(Deník!$W339&lt;&gt;"",IF(Deník!$AB339=Statistika!$L$102,Deník!$W339,""),"")</f>
        <v/>
      </c>
      <c r="GL339" s="233" t="str">
        <f>IF(Deník!$W339&lt;&gt;"",IF(Deník!$AB339=Statistika!$L$103,Deník!$W339,""),"")</f>
        <v/>
      </c>
      <c r="GM339" s="233" t="str">
        <f>IF(Deník!$W339&lt;&gt;"",IF(Deník!$AB339=Statistika!$L$104,Deník!$W339,""),"")</f>
        <v/>
      </c>
      <c r="GN339" s="233" t="str">
        <f>IF(Deník!$W339&lt;&gt;"",IF(Deník!$AB339=Statistika!$L$105,Deník!$W339,""),"")</f>
        <v/>
      </c>
      <c r="GO339" s="233" t="str">
        <f>IF(Deník!$W339&lt;&gt;"",IF(Deník!$AB339=Statistika!$L$106,Deník!$W339,""),"")</f>
        <v/>
      </c>
      <c r="GP339" s="233" t="str">
        <f>IF(Deník!$W339&lt;&gt;"",IF(Deník!$AB339=Statistika!$L$107,Deník!$W339,""),"")</f>
        <v/>
      </c>
      <c r="GQ339" s="233" t="str">
        <f>IF(Deník!$W339&lt;&gt;"",IF(Deník!$AB339=Statistika!$L$108,Deník!$W339,""),"")</f>
        <v/>
      </c>
      <c r="GS339" s="233" t="str">
        <f>IF(Deník!$W339&lt;0,IF(Deník!$AC339=Statistika!$F$117,Deník!$W339,""),"")</f>
        <v/>
      </c>
      <c r="GT339" s="233" t="str">
        <f>IF(Deník!$W339&lt;0,IF(Deník!$AC339=Statistika!$F$118,Deník!$W339,""),"")</f>
        <v/>
      </c>
      <c r="GU339" s="233" t="str">
        <f>IF(Deník!$W339&lt;0,IF(Deník!$AC339=Statistika!$F$119,Deník!$W339,""),"")</f>
        <v/>
      </c>
      <c r="GV339" s="233" t="str">
        <f>IF(Deník!$W339&lt;0,IF(Deník!$AC339=Statistika!$F$120,Deník!$W339,""),"")</f>
        <v/>
      </c>
      <c r="GW339" s="233" t="str">
        <f>IF(Deník!$W339&lt;0,IF(Deník!$AC339=Statistika!$F$121,Deník!$W339,""),"")</f>
        <v/>
      </c>
      <c r="GX339" s="233" t="str">
        <f>IF(Deník!$W339&lt;0,IF(Deník!$AC339=Statistika!$F$122,Deník!$W339,""),"")</f>
        <v/>
      </c>
      <c r="GY339" s="233" t="str">
        <f>IF(Deník!$W339&lt;0,IF(Deník!$AC339=Statistika!$F$123,Deník!$W339,""),"")</f>
        <v/>
      </c>
      <c r="GZ339" s="233" t="str">
        <f>IF(Deník!$W339&lt;0,IF(Deník!$AC339=Statistika!$F$124,Deník!$W339,""),"")</f>
        <v/>
      </c>
      <c r="HA339" s="233" t="str">
        <f>IF(Deník!$W339&lt;0,IF(Deník!$AC339=Statistika!$F$125,Deník!$W339,""),"")</f>
        <v/>
      </c>
      <c r="HC339" s="233" t="str">
        <f>IF(Deník!$W339&lt;0,IF(Deník!$AD339=Statistika!$F$133,Deník!$W339,""),"")</f>
        <v/>
      </c>
      <c r="HD339" s="233" t="str">
        <f>IF(Deník!$W339&lt;0,IF(Deník!$AD339=Statistika!$F$134,Deník!$W339,""),"")</f>
        <v/>
      </c>
      <c r="HE339" s="233" t="str">
        <f>IF(Deník!$W339&lt;0,IF(Deník!$AD339=Statistika!$F$135,Deník!$W339,""),"")</f>
        <v/>
      </c>
      <c r="HF339" s="233" t="str">
        <f>IF(Deník!$W339&lt;0,IF(Deník!$AD339=Statistika!$F$136,Deník!$W339,""),"")</f>
        <v/>
      </c>
      <c r="HG339" s="233" t="str">
        <f>IF(Deník!$W339&lt;0,IF(Deník!$AD339=Statistika!$F$137,Deník!$W339,""),"")</f>
        <v/>
      </c>
      <c r="ID339" s="8">
        <f>Tabulka4[[#This Row],[Sloupec3]]</f>
        <v>0</v>
      </c>
      <c r="IE339" s="17" t="str">
        <f>IF(AND([1]Deník!$C339&gt;='[1]Měsíční shrnutí'!$D$1,[1]Deník!$C339&lt;='[1]Měsíční shrnutí'!$F$1),[1]Deník!$X339,"")</f>
        <v/>
      </c>
    </row>
    <row r="340" spans="1:239">
      <c r="A340" s="8">
        <f>Deník!C341</f>
        <v>0</v>
      </c>
      <c r="B340" s="50" t="str">
        <f>Deník!R341</f>
        <v/>
      </c>
      <c r="C340" s="102" t="str">
        <f>IF(AND(Deník!R341&gt;1,Deník!R341&lt;&gt;""),1,"")</f>
        <v/>
      </c>
      <c r="D340" s="102" t="str">
        <f>IF(AND(Deník!R341&lt;=0,Deník!R341&lt;&gt;""),1,"")</f>
        <v/>
      </c>
      <c r="E340" s="103" t="str">
        <f>IF(AND(Deník!R341&gt;=0,Deník!R341&lt;=1),1,"")</f>
        <v/>
      </c>
      <c r="F340" s="79" t="str">
        <f>IF(Deník!R341&lt;&gt;"",Deník!R341+F339,"")</f>
        <v/>
      </c>
      <c r="G340" s="85"/>
      <c r="H340" s="54" t="str">
        <f>IF(MONTH(Deník!$C340)=H$2,IF(AND(Deník!$R340&gt;=0,Deník!$R340&lt;=1),"BE",Deník!$R340),"")</f>
        <v/>
      </c>
      <c r="I340" s="11" t="str">
        <f>IF(MONTH(Deník!$C340)=I$2,IF(AND(Deník!$R340&gt;=0,Deník!$R340&lt;=1),"BE",Deník!$R340),"")</f>
        <v/>
      </c>
      <c r="J340" s="11" t="str">
        <f>IF(MONTH(Deník!$C340)=J$2,IF(AND(Deník!$R340&gt;=0,Deník!$R340&lt;=1),"BE",Deník!$R340),"")</f>
        <v/>
      </c>
      <c r="K340" s="11" t="str">
        <f>IF(MONTH(Deník!$C340)=K$2,IF(AND(Deník!$R340&gt;=0,Deník!$R340&lt;=1),"BE",Deník!$R340),"")</f>
        <v/>
      </c>
      <c r="L340" s="11" t="str">
        <f>IF(MONTH(Deník!$C340)=L$2,IF(AND(Deník!$R340&gt;=0,Deník!$R340&lt;=1),"BE",Deník!$R340),"")</f>
        <v/>
      </c>
      <c r="M340" s="11" t="str">
        <f>IF(MONTH(Deník!$C340)=M$2,IF(AND(Deník!$R340&gt;=0,Deník!$R340&lt;=1),"BE",Deník!$R340),"")</f>
        <v/>
      </c>
      <c r="N340" s="11" t="str">
        <f>IF(MONTH(Deník!$C340)=N$2,IF(AND(Deník!$R340&gt;=0,Deník!$R340&lt;=1),"BE",Deník!$R340),"")</f>
        <v/>
      </c>
      <c r="O340" s="11" t="str">
        <f>IF(MONTH(Deník!$C340)=O$2,IF(AND(Deník!$R340&gt;=0,Deník!$R340&lt;=1),"BE",Deník!$R340),"")</f>
        <v/>
      </c>
      <c r="P340" s="11" t="str">
        <f>IF(MONTH(Deník!$C340)=P$2,IF(AND(Deník!$R340&gt;=0,Deník!$R340&lt;=1),"BE",Deník!$R340),"")</f>
        <v/>
      </c>
      <c r="Q340" s="11" t="str">
        <f>IF(MONTH(Deník!$C340)=Q$2,IF(AND(Deník!$R340&gt;=0,Deník!$R340&lt;=1),"BE",Deník!$R340),"")</f>
        <v/>
      </c>
      <c r="R340" s="11" t="str">
        <f>IF(MONTH(Deník!$C340)=R$2,IF(AND(Deník!$R340&gt;=0,Deník!$R340&lt;=1),"BE",Deník!$R340),"")</f>
        <v/>
      </c>
      <c r="S340" s="57" t="str">
        <f>IF(MONTH(Deník!$C340)=S$2,IF(AND(Deník!$R340&gt;=0,Deník!$R340&lt;=1),"BE",Deník!$R340),"")</f>
        <v/>
      </c>
      <c r="U340" s="12"/>
      <c r="V340" s="12"/>
      <c r="X340" s="600" t="str">
        <f>IF(Deník!$R340&lt;&gt;"",IF(Deník!$B340=Statistika!$F$63,IF(AND(Deník!$R340&gt;=0,Deník!$R340&lt;=1),"BE",Deník!$R340),""),"")</f>
        <v/>
      </c>
      <c r="Y340" s="13" t="str">
        <f>IF(Deník!$R340&lt;&gt;"",IF(Deník!$B340=Statistika!$F$64,IF(AND(Deník!$R340&gt;=0,Deník!$R340&lt;=1),"BE",Deník!$R340),""),"")</f>
        <v/>
      </c>
      <c r="Z340" s="13" t="str">
        <f>IF(Deník!$R340&lt;&gt;"",IF(Deník!$B340=Statistika!$F$65,IF(AND(Deník!$R340&gt;=0,Deník!$R340&lt;=1),"BE",Deník!$R340),""),"")</f>
        <v/>
      </c>
      <c r="AA340" s="13" t="str">
        <f>IF(Deník!$R340&lt;&gt;"",IF(Deník!$B340=Statistika!$F$66,IF(AND(Deník!$R340&gt;=0,Deník!$R340&lt;=1),"BE",Deník!$R340),""),"")</f>
        <v/>
      </c>
      <c r="AB340" s="13" t="str">
        <f>IF(Deník!$R340&lt;&gt;"",IF(Deník!$B340=Statistika!$F$67,IF(AND(Deník!$R340&gt;=0,Deník!$R340&lt;=1),"BE",Deník!$R340),""),"")</f>
        <v/>
      </c>
      <c r="AC340" s="13" t="str">
        <f>IF(Deník!$R340&lt;&gt;"",IF(Deník!$B340=Statistika!$F$68,IF(AND(Deník!$R340&gt;=0,Deník!$R340&lt;=1),"BE",Deník!$R340),""),"")</f>
        <v/>
      </c>
      <c r="AD340" s="13" t="str">
        <f>IF(Deník!$R340&lt;&gt;"",IF(Deník!$B340=Statistika!$F$69,IF(AND(Deník!$R340&gt;=0,Deník!$R340&lt;=1),"BE",Deník!$R340),""),"")</f>
        <v/>
      </c>
      <c r="AE340" s="601" t="str">
        <f>IF(Deník!$R340&lt;&gt;"",IF(Deník!$B340=Statistika!$F$70,IF(AND(Deník!$R340&gt;=0,Deník!$R340&lt;=1),"BE",Deník!$R340),""),"")</f>
        <v/>
      </c>
      <c r="AF340" s="90"/>
      <c r="AG340" s="63" t="str">
        <f>IF(Deník!$R340&lt;&gt;"",IF(Deník!$J340="L",IF(AND(Deník!$R340&gt;=0,Deník!$R340&lt;=1),"BE",Deník!$R340),""),"")</f>
        <v/>
      </c>
      <c r="AH340" s="13" t="str">
        <f>IF(Deník!$R340&lt;&gt;"",IF(Deník!$J340="S",IF(AND(Deník!$R340&gt;=0,Deník!$R340&lt;=1),"BE",Deník!$R340),""),"")</f>
        <v/>
      </c>
      <c r="AI340" s="95"/>
      <c r="AJ340" s="71" t="str">
        <f>IF(Deník!N341&lt;&gt;"",Deník!N341*-1,"")</f>
        <v/>
      </c>
      <c r="AK340" s="88"/>
      <c r="AL340" s="63" t="str">
        <f>IF(WEEKDAY(Deník!$C340,2)=1,IF(AND(Deník!$R340&gt;=0,Deník!$R340&lt;=1),"BE",Deník!$R340),"")</f>
        <v/>
      </c>
      <c r="AM340" s="13" t="str">
        <f>IF(WEEKDAY(Deník!$C340,2)=2,IF(AND(Deník!$R340&gt;=0,Deník!$R340&lt;=1),"BE",Deník!$R340),"")</f>
        <v/>
      </c>
      <c r="AN340" s="13" t="str">
        <f>IF(WEEKDAY(Deník!$C340,2)=3,IF(AND(Deník!$R340&gt;=0,Deník!$R340&lt;=1),"BE",Deník!$R340),"")</f>
        <v/>
      </c>
      <c r="AO340" s="13" t="str">
        <f>IF(WEEKDAY(Deník!$C340,2)=4,IF(AND(Deník!$R340&gt;=0,Deník!$R340&lt;=1),"BE",Deník!$R340),"")</f>
        <v/>
      </c>
      <c r="AP340" s="60" t="str">
        <f>IF(WEEKDAY(Deník!$C340,2)=5,IF(AND(Deník!$R340&gt;=0,Deník!$R340&lt;=1),"BE",Deník!$R340),"")</f>
        <v/>
      </c>
      <c r="AQ340" s="99"/>
      <c r="AR340" s="100">
        <f>Deník!D340</f>
        <v>0</v>
      </c>
      <c r="AS340" s="63" t="str">
        <f>IF(Deník!$D340&lt;&gt;"",IF(AND(Deník!$D340&gt;=AS$2,Deník!$D340&lt;=AS$3),IF(AND(Deník!$R340&gt;=0,Deník!$R340&lt;=1),"BE",Deník!$R340),""),"")</f>
        <v/>
      </c>
      <c r="AT340" s="63" t="str">
        <f>IF(Deník!$D340&lt;&gt;"",IF(AND(Deník!$D340&gt;=AT$2,Deník!$D340&lt;=AT$3),IF(AND(Deník!$R340&gt;=0,Deník!$R340&lt;=1),"BE",Deník!$R340),""),"")</f>
        <v/>
      </c>
      <c r="AU340" s="63" t="str">
        <f>IF(Deník!$D340&lt;&gt;"",IF(AND(Deník!$D340&gt;=AU$2,Deník!$D340&lt;=AU$3),IF(AND(Deník!$R340&gt;=0,Deník!$R340&lt;=1),"BE",Deník!$R340),""),"")</f>
        <v/>
      </c>
      <c r="AV340" s="63" t="str">
        <f>IF(Deník!$D340&lt;&gt;"",IF(AND(Deník!$D340&gt;=AV$2,Deník!$D340&lt;=AV$3),IF(AND(Deník!$R340&gt;=0,Deník!$R340&lt;=1),"BE",Deník!$R340),""),"")</f>
        <v/>
      </c>
      <c r="AW340" s="63" t="str">
        <f>IF(Deník!$D340&lt;&gt;"",IF(AND(Deník!$D340&gt;=AW$2,Deník!$D340&lt;=AW$3),IF(AND(Deník!$R340&gt;=0,Deník!$R340&lt;=1),"BE",Deník!$R340),""),"")</f>
        <v/>
      </c>
      <c r="AX340" s="63" t="str">
        <f>IF(Deník!$D340&lt;&gt;"",IF(AND(Deník!$D340&gt;=AX$2,Deník!$D340&lt;=AX$3),IF(AND(Deník!$R340&gt;=0,Deník!$R340&lt;=1),"BE",Deník!$R340),""),"")</f>
        <v/>
      </c>
      <c r="AY340" s="63" t="str">
        <f>IF(Deník!$D340&lt;&gt;"",IF(AND(Deník!$D340&gt;=AY$2,Deník!$D340&lt;=AY$3),IF(AND(Deník!$R340&gt;=0,Deník!$R340&lt;=1),"BE",Deník!$R340),""),"")</f>
        <v/>
      </c>
      <c r="AZ340" s="63" t="str">
        <f>IF(Deník!$D340&lt;&gt;"",IF(AND(Deník!$D340&gt;=AZ$2,Deník!$D340&lt;=AZ$3),IF(AND(Deník!$R340&gt;=0,Deník!$R340&lt;=1),"BE",Deník!$R340),""),"")</f>
        <v/>
      </c>
      <c r="BA340" s="63" t="str">
        <f>IF(Deník!$D340&lt;&gt;"",IF(AND(Deník!$D340&gt;=BA$2,Deník!$D340&lt;=BA$3),IF(AND(Deník!$R340&gt;=0,Deník!$R340&lt;=1),"BE",Deník!$R340),""),"")</f>
        <v/>
      </c>
      <c r="BB340" s="63" t="str">
        <f>IF(Deník!$D340&lt;&gt;"",IF(AND(Deník!$D340&gt;=BB$2,Deník!$D340&lt;=BB$3),IF(AND(Deník!$R340&gt;=0,Deník!$R340&lt;=1),"BE",Deník!$R340),""),"")</f>
        <v/>
      </c>
      <c r="BC340" s="71" t="str">
        <f>IF(Deník!$D340&lt;&gt;"",IF(AND(Deník!$D340&gt;=BC$2,Deník!$D340&lt;=BC$3),IF(AND(Deník!$R340&gt;=0,Deník!$R340&lt;=1),"BE",Deník!$R340),""),"")</f>
        <v/>
      </c>
      <c r="BD340" s="20" t="str">
        <f>IF(Deník!$J341="S",(Deník!$M341-Deník!$K341),IF(Deník!$J341="L",(Deník!$K341-Deník!$M341),""))</f>
        <v/>
      </c>
      <c r="BE340" s="20" t="str">
        <f>IF(Deník!$J341="S",(Deník!$K341-Deník!$O341),IF(Deník!$J341="L",(Deník!$O341-Deník!$K341),""))</f>
        <v/>
      </c>
      <c r="BF340" s="20" t="str">
        <f>IF(Deník!$J341="S",(Deník!$K341-Deník!$L341),IF(Deník!$J341="L",(Deník!$L341-Deník!$K341),""))</f>
        <v/>
      </c>
      <c r="BG340" s="20" t="str">
        <f>IF(Deník!$J341="S",(Deník!$K341-Deník!$S341),IF(Deník!$J341="L",(Deník!$S341-Deník!$K341),""))</f>
        <v/>
      </c>
      <c r="BH340" s="20" t="str">
        <f>IF(Deník!$J341="S",(Deník!$K341-Deník!$U341),IF(Deník!$J341="L",(Deník!$U341-Deník!$K341),""))</f>
        <v/>
      </c>
      <c r="BI340" s="20" t="str">
        <f>IF(Deník!$R340&gt;1,Deník!$R340,"")</f>
        <v/>
      </c>
      <c r="BJ340" s="20" t="str">
        <f>IF(Deník!$R340&lt;0,Deník!$R340,"")</f>
        <v/>
      </c>
      <c r="BK340" s="17"/>
      <c r="BM340" s="233" t="str">
        <f>IF(Deník!$R340&lt;&gt;"",IF(Deník!$Y340=Statistika!$F$78,IF(AND(Deník!$R340&gt;=0,Deník!$R340&lt;=1),"BE",Deník!$R340),""),"")</f>
        <v/>
      </c>
      <c r="BN340" s="233" t="str">
        <f>IF(Deník!$R340&lt;&gt;"",IF(Deník!$Y340=Statistika!$F$79,IF(AND(Deník!$R340&gt;=0,Deník!$R340&lt;=1),"BE",Deník!$R340),""),"")</f>
        <v/>
      </c>
      <c r="BO340" s="233" t="str">
        <f>IF(Deník!$R340&lt;&gt;"",IF(Deník!$Y340=Statistika!$F$80,IF(AND(Deník!$R340&gt;=0,Deník!$R340&lt;=1),"BE",Deník!$R340),""),"")</f>
        <v/>
      </c>
      <c r="BP340" s="233" t="str">
        <f>IF(Deník!$R340&lt;&gt;"",IF(Deník!$Y340=Statistika!$F$81,IF(AND(Deník!$R340&gt;=0,Deník!$R340&lt;=1),"BE",Deník!$R340),""),"")</f>
        <v/>
      </c>
      <c r="BQ340" s="233" t="str">
        <f>IF(Deník!$R340&lt;&gt;"",IF(Deník!$Y340=Statistika!$F$82,IF(AND(Deník!$R340&gt;=0,Deník!$R340&lt;=1),"BE",Deník!$R340),""),"")</f>
        <v/>
      </c>
      <c r="BR340" s="233" t="str">
        <f>IF(Deník!$R340&lt;&gt;"",IF(Deník!$Y340=Statistika!$F$83,IF(AND(Deník!$R340&gt;=0,Deník!$R340&lt;=1),"BE",Deník!$R340),""),"")</f>
        <v/>
      </c>
      <c r="BS340" s="233" t="str">
        <f>IF(Deník!$R340&lt;&gt;"",IF(Deník!$Y340=Statistika!$F$84,IF(AND(Deník!$R340&gt;=0,Deník!$R340&lt;=1),"BE",Deník!$R340),""),"")</f>
        <v/>
      </c>
      <c r="BT340" s="233" t="str">
        <f>IF(Deník!$R340&lt;&gt;"",IF(Deník!$Y340=Statistika!$F$85,IF(AND(Deník!$R340&gt;=0,Deník!$R340&lt;=1),"BE",Deník!$R340),""),"")</f>
        <v/>
      </c>
      <c r="BU340" s="233" t="str">
        <f>IF(Deník!$R340&lt;&gt;"",IF(Deník!$Y340=Statistika!$F$86,IF(AND(Deník!$R340&gt;=0,Deník!$R340&lt;=1),"BE",Deník!$R340),""),"")</f>
        <v/>
      </c>
      <c r="BV340" s="233" t="str">
        <f>IF(Deník!$R340&lt;&gt;"",IF(Deník!$Y340=Statistika!$F$87,IF(AND(Deník!$R340&gt;=0,Deník!$R340&lt;=1),"BE",Deník!$R340),""),"")</f>
        <v/>
      </c>
      <c r="BW340" s="233" t="str">
        <f>IF(Deník!$R340&lt;&gt;"",IF(Deník!$Y340=Statistika!$F$88,IF(AND(Deník!$R340&gt;=0,Deník!$R340&lt;=1),"BE",Deník!$R340),""),"")</f>
        <v/>
      </c>
      <c r="BX340" s="233" t="str">
        <f>IF(Deník!$R340&lt;&gt;"",IF(Deník!$Y340=Statistika!$F$89,IF(AND(Deník!$R340&gt;=0,Deník!$R340&lt;=1),"BE",Deník!$R340),""),"")</f>
        <v/>
      </c>
      <c r="BY340" s="233" t="str">
        <f>IF(Deník!$R340&lt;&gt;"",IF(Deník!$Y340=Statistika!$F$90,IF(AND(Deník!$R340&gt;=0,Deník!$R340&lt;=1),"BE",Deník!$R340),""),"")</f>
        <v/>
      </c>
      <c r="BZ340" s="233" t="str">
        <f>IF(Deník!$R340&lt;&gt;"",IF(Deník!$Y340=Statistika!$F$91,IF(AND(Deník!$R340&gt;=0,Deník!$R340&lt;=1),"BE",Deník!$R340),""),"")</f>
        <v/>
      </c>
      <c r="CA340" s="233"/>
      <c r="CB340" s="233" t="str">
        <f>IF(Deník!$R340&lt;&gt;"",IF(Deník!$AB340="SL",IF(AND(Deník!$R340&gt;=0,Deník!$R340&lt;=1),"BE",Deník!$R340),""),"")</f>
        <v/>
      </c>
      <c r="CC340" s="233" t="str">
        <f>IF(Deník!$R340&lt;&gt;"",IF(Deník!$AB340="BE10",IF(AND(Deník!$R340&gt;=0,Deník!$R340&lt;=1),"BE",Deník!$R340),""),"")</f>
        <v/>
      </c>
      <c r="CD340" s="233" t="str">
        <f>IF(Deník!$R340&lt;&gt;"",IF(Deník!$AB340="BE15",IF(AND(Deník!$R340&gt;=0,Deník!$R340&lt;=1),"BE",Deník!$R340),""),"")</f>
        <v/>
      </c>
      <c r="CE340" s="233" t="str">
        <f>IF(Deník!$R340&lt;&gt;"",IF(Deník!$AB340="BE20",IF(AND(Deník!$R340&gt;=0,Deník!$R340&lt;=1),"BE",Deník!$R340),""),"")</f>
        <v/>
      </c>
      <c r="CF340" s="233" t="str">
        <f>IF(Deník!$R340&lt;&gt;"",IF(Deník!$AB340="TP1",IF(AND(Deník!$R340&gt;=0,Deník!$R340&lt;=1),"BE",Deník!$R340),""),"")</f>
        <v/>
      </c>
      <c r="CG340" s="233" t="str">
        <f>IF(Deník!$R340&lt;&gt;"",IF(Deník!$AB340="TP2",IF(AND(Deník!$R340&gt;=0,Deník!$R340&lt;=1),"BE",Deník!$R340),""),"")</f>
        <v/>
      </c>
      <c r="CH340" s="233" t="str">
        <f>IF(Deník!$R340&lt;&gt;"",IF(Deník!$AB340="TP3",IF(AND(Deník!$R340&gt;=0,Deník!$R340&lt;=1),"BE",Deník!$R340),""),"")</f>
        <v/>
      </c>
      <c r="CI340" s="233" t="str">
        <f>IF(Deník!$R340&lt;&gt;"",IF(Deník!$AB340="Trailing SL",IF(AND(Deník!$R340&gt;=0,Deník!$R340&lt;=1),"BE",Deník!$R340),""),"")</f>
        <v/>
      </c>
      <c r="CJ340" s="233" t="str">
        <f>IF(Deník!$R340&lt;&gt;"",IF(Deník!$AB340="Manual",IF(AND(Deník!$R340&gt;=0,Deník!$R340&lt;=1),"BE",Deník!$R340),""),"")</f>
        <v/>
      </c>
      <c r="CK340" s="233"/>
      <c r="CL340" s="233" t="str">
        <f>IF(Deník!$R340&lt;0,IF(Deník!$AC340=Statistika!$F$117,Deník!$R340,""),"")</f>
        <v/>
      </c>
      <c r="CM340" s="233" t="str">
        <f>IF(Deník!$R340&lt;0,IF(Deník!$AC340=Statistika!$F$118,Deník!$R340,""),"")</f>
        <v/>
      </c>
      <c r="CN340" s="233" t="str">
        <f>IF(Deník!$R340&lt;0,IF(Deník!$AC340=Statistika!$F$119,Deník!$R340,""),"")</f>
        <v/>
      </c>
      <c r="CO340" s="233" t="str">
        <f>IF(Deník!$R340&lt;0,IF(Deník!$AC340=Statistika!$F$120,Deník!$R340,""),"")</f>
        <v/>
      </c>
      <c r="CP340" s="233" t="str">
        <f>IF(Deník!$R340&lt;0,IF(Deník!$AC340=Statistika!$F$121,Deník!$R340,""),"")</f>
        <v/>
      </c>
      <c r="CQ340" s="233" t="str">
        <f>IF(Deník!$R340&lt;0,IF(Deník!$AC340=Statistika!$F$122,Deník!$R340,""),"")</f>
        <v/>
      </c>
      <c r="CR340" s="233" t="str">
        <f>IF(Deník!$R340&lt;0,IF(Deník!$AC340=Statistika!$F$123,Deník!$R340,""),"")</f>
        <v/>
      </c>
      <c r="CS340" s="233" t="str">
        <f>IF(Deník!$R340&lt;0,IF(Deník!$AC340=Statistika!$F$124,Deník!$R340,""),"")</f>
        <v/>
      </c>
      <c r="CT340" s="233" t="str">
        <f>IF(Deník!$R340&lt;0,IF(Deník!$AC340=Statistika!$F$125,Deník!$R340,""),"")</f>
        <v/>
      </c>
      <c r="CU340" s="233"/>
      <c r="CV340" s="233" t="str">
        <f>IF(Deník!$R340&lt;0,IF(Deník!$AD340=$CV$2,Deník!$R340,""),"")</f>
        <v/>
      </c>
      <c r="CW340" s="233" t="str">
        <f>IF(Deník!$R340&lt;0,IF(Deník!$AD340=$CW$2,Deník!$R340,""),"")</f>
        <v/>
      </c>
      <c r="CX340" s="233" t="str">
        <f>IF(Deník!$R340&lt;0,IF(Deník!$AD340=$CX$2,Deník!$R340,""),"")</f>
        <v/>
      </c>
      <c r="CY340" s="233" t="str">
        <f>IF(Deník!$R340&lt;0,IF(Deník!$AD340=$CY$2,Deník!$R340,""),"")</f>
        <v/>
      </c>
      <c r="CZ340" s="233" t="str">
        <f>IF(Deník!$R340&lt;0,IF(Deník!$AD340=$CZ$2,Deník!$R340,""),"")</f>
        <v/>
      </c>
      <c r="DL340" s="221">
        <f t="shared" si="16"/>
        <v>93847.029999999984</v>
      </c>
      <c r="DM340" s="220">
        <f t="shared" si="15"/>
        <v>-6.1529700000000132E-2</v>
      </c>
      <c r="DO340" s="50">
        <f>Deník!W341</f>
        <v>0</v>
      </c>
      <c r="DP340" s="102" t="str">
        <f>IF(AND(Deník!W341&gt;0),1,"")</f>
        <v/>
      </c>
      <c r="DQ340" s="102">
        <f>IF(AND(Deník!W341&lt;=0),1,"")</f>
        <v>1</v>
      </c>
      <c r="DR340" s="227"/>
      <c r="DS340" s="228"/>
      <c r="DT340" s="85"/>
      <c r="DU340" s="54">
        <f>IF(MONTH(Deník!$C340)=DU$2,Deník!$W340,"")</f>
        <v>0</v>
      </c>
      <c r="DV340" s="222" t="str">
        <f>IF(MONTH(Deník!$C340)=DV$2,Deník!$W340,"")</f>
        <v/>
      </c>
      <c r="DW340" s="222" t="str">
        <f>IF(MONTH(Deník!$C340)=DW$2,Deník!$W340,"")</f>
        <v/>
      </c>
      <c r="DX340" s="222" t="str">
        <f>IF(MONTH(Deník!$C340)=DX$2,Deník!$W340,"")</f>
        <v/>
      </c>
      <c r="DY340" s="222" t="str">
        <f>IF(MONTH(Deník!$C340)=DY$2,Deník!$W340,"")</f>
        <v/>
      </c>
      <c r="DZ340" s="222" t="str">
        <f>IF(MONTH(Deník!$C340)=DZ$2,Deník!$W340,"")</f>
        <v/>
      </c>
      <c r="EA340" s="222" t="str">
        <f>IF(MONTH(Deník!$C340)=EA$2,Deník!$W340,"")</f>
        <v/>
      </c>
      <c r="EB340" s="222" t="str">
        <f>IF(MONTH(Deník!$C340)=EB$2,Deník!$W340,"")</f>
        <v/>
      </c>
      <c r="EC340" s="222" t="str">
        <f>IF(MONTH(Deník!$C340)=EC$2,Deník!$W340,"")</f>
        <v/>
      </c>
      <c r="ED340" s="222" t="str">
        <f>IF(MONTH(Deník!$C340)=ED$2,Deník!$W340,"")</f>
        <v/>
      </c>
      <c r="EE340" s="222" t="str">
        <f>IF(MONTH(Deník!$C340)=EE$2,Deník!$W340,"")</f>
        <v/>
      </c>
      <c r="EF340" s="222" t="str">
        <f>IF(MONTH(Deník!$C340)=EF$2,Deník!$W340,"")</f>
        <v/>
      </c>
      <c r="EI340" s="600" t="str">
        <f>IF(Deník!$W340&lt;&gt;"",IF(Deník!$B340=Statistika!$F$63,Deník!$W340,""),"")</f>
        <v/>
      </c>
      <c r="EJ340" s="13" t="str">
        <f>IF(Deník!$W340&lt;&gt;"",IF(Deník!$B340=Statistika!$F$64,Deník!$W340,""),"")</f>
        <v/>
      </c>
      <c r="EK340" s="13" t="str">
        <f>IF(Deník!$W340&lt;&gt;"",IF(Deník!$B340=Statistika!$F$65,Deník!$W340,""),"")</f>
        <v/>
      </c>
      <c r="EL340" s="13" t="str">
        <f>IF(Deník!$W340&lt;&gt;"",IF(Deník!$B340=Statistika!$F$66,Deník!$W340,""),"")</f>
        <v/>
      </c>
      <c r="EM340" s="13" t="str">
        <f>IF(Deník!$W340&lt;&gt;"",IF(Deník!$B340=Statistika!$F$67,Deník!$W340,""),"")</f>
        <v/>
      </c>
      <c r="EN340" s="13" t="str">
        <f>IF(Deník!$W340&lt;&gt;"",IF(Deník!$B340=Statistika!$F$68,Deník!$W340,""),"")</f>
        <v/>
      </c>
      <c r="EO340" s="13" t="str">
        <f>IF(Deník!$W340&lt;&gt;"",IF(Deník!$B340=Statistika!$F$69,Deník!$W340,""),"")</f>
        <v/>
      </c>
      <c r="EP340" s="601" t="str">
        <f>IF(Deník!$W340&lt;&gt;"",IF(Deník!$B340=Statistika!$F$70,Deník!$W340,""),"")</f>
        <v/>
      </c>
      <c r="EQ340" s="90"/>
      <c r="ER340" s="63" t="str">
        <f>IF(Deník!$W340&lt;&gt;"",IF(Deník!$J340="L",Deník!$W340,""),"")</f>
        <v/>
      </c>
      <c r="ES340" s="13" t="str">
        <f>IF(Deník!$W340&lt;&gt;"",IF(Deník!$J340="S",Deník!$W340,""),"")</f>
        <v/>
      </c>
      <c r="ET340" s="95"/>
      <c r="EU340" s="88"/>
      <c r="EV340" s="63" t="str">
        <f>IF(WEEKDAY(Deník!$C340,2)=1,Deník!$W340,"")</f>
        <v/>
      </c>
      <c r="EW340" s="13" t="str">
        <f>IF(WEEKDAY(Deník!$C340,2)=2,Deník!$W340,"")</f>
        <v/>
      </c>
      <c r="EX340" s="13" t="str">
        <f>IF(WEEKDAY(Deník!$C340,2)=3,Deník!$W340,"")</f>
        <v/>
      </c>
      <c r="EY340" s="13" t="str">
        <f>IF(WEEKDAY(Deník!$C340,2)=4,Deník!$W340,"")</f>
        <v/>
      </c>
      <c r="EZ340" s="60" t="str">
        <f>IF(WEEKDAY(Deník!$C340,2)=5,Deník!$W340,"")</f>
        <v/>
      </c>
      <c r="FA340" s="99"/>
      <c r="FB340" s="100">
        <f>Deník!D340</f>
        <v>0</v>
      </c>
      <c r="FC340" s="63">
        <f>IF($FB340&lt;&gt;"",IF(AND($FB340&gt;=FC$2,$FB340&lt;=FC$3),Deník!$W340,""))</f>
        <v>0</v>
      </c>
      <c r="FD340" s="63" t="str">
        <f>IF($FB340&lt;&gt;"",IF(AND($FB340&gt;=FD$2,$FB340&lt;=FD$3),Deník!$W340,""))</f>
        <v/>
      </c>
      <c r="FE340" s="63" t="str">
        <f>IF($FB340&lt;&gt;"",IF(AND($FB340&gt;=FE$2,$FB340&lt;=FE$3),Deník!$W340,""))</f>
        <v/>
      </c>
      <c r="FF340" s="63" t="str">
        <f>IF($FB340&lt;&gt;"",IF(AND($FB340&gt;=FF$2,$FB340&lt;=FF$3),Deník!$W340,""))</f>
        <v/>
      </c>
      <c r="FG340" s="63" t="str">
        <f>IF($FB340&lt;&gt;"",IF(AND($FB340&gt;=FG$2,$FB340&lt;=FG$3),Deník!$W340,""))</f>
        <v/>
      </c>
      <c r="FH340" s="63" t="str">
        <f>IF($FB340&lt;&gt;"",IF(AND($FB340&gt;=FH$2,$FB340&lt;=FH$3),Deník!$W340,""))</f>
        <v/>
      </c>
      <c r="FI340" s="63" t="str">
        <f>IF($FB340&lt;&gt;"",IF(AND($FB340&gt;=FI$2,$FB340&lt;=FI$3),Deník!$W340,""))</f>
        <v/>
      </c>
      <c r="FJ340" s="63" t="str">
        <f>IF($FB340&lt;&gt;"",IF(AND($FB340&gt;=FJ$2,$FB340&lt;=FJ$3),Deník!$W340,""))</f>
        <v/>
      </c>
      <c r="FK340" s="63" t="str">
        <f>IF($FB340&lt;&gt;"",IF(AND($FB340&gt;=FK$2,$FB340&lt;=FK$3),Deník!$W340,""))</f>
        <v/>
      </c>
      <c r="FL340" s="63" t="str">
        <f>IF($FB340&lt;&gt;"",IF(AND($FB340&gt;=FL$2,$FB340&lt;=FL$3),Deník!$W340,""))</f>
        <v/>
      </c>
      <c r="FM340" s="63" t="str">
        <f>IF($FB340&lt;&gt;"",IF(AND($FB340&gt;=FM$2,$FB340&lt;=FM$3),Deník!$W340,""))</f>
        <v/>
      </c>
      <c r="FN340" s="13"/>
      <c r="FO340" s="20" t="str">
        <f>IF(Deník!$W340&gt;1,Deník!$W340,"")</f>
        <v/>
      </c>
      <c r="FP340" s="20" t="str">
        <f>IF(Deník!$W340&lt;0,Deník!$W340,"")</f>
        <v/>
      </c>
      <c r="FQ340" s="17"/>
      <c r="FS340" s="233"/>
      <c r="FT340" s="233" t="str">
        <f>IF(Deník!$W340&lt;&gt;"",IF(Deník!$Y340=Statistika!$F$78,Deník!$W340,""),"")</f>
        <v/>
      </c>
      <c r="FU340" s="233" t="str">
        <f>IF(Deník!$W340&lt;&gt;"",IF(Deník!$Y340=Statistika!$F$79,Deník!$W340,""),"")</f>
        <v/>
      </c>
      <c r="FV340" s="233" t="str">
        <f>IF(Deník!$W340&lt;&gt;"",IF(Deník!$Y340=Statistika!$F$80,Deník!$W340,""),"")</f>
        <v/>
      </c>
      <c r="FW340" s="233" t="str">
        <f>IF(Deník!$W340&lt;&gt;"",IF(Deník!$Y340=Statistika!$F$81,Deník!$W340,""),"")</f>
        <v/>
      </c>
      <c r="FX340" s="233" t="str">
        <f>IF(Deník!$W340&lt;&gt;"",IF(Deník!$Y340=Statistika!$F$82,Deník!$W340,""),"")</f>
        <v/>
      </c>
      <c r="FY340" s="233" t="str">
        <f>IF(Deník!$W340&lt;&gt;"",IF(Deník!$Y340=Statistika!$F$83,Deník!$W340,""),"")</f>
        <v/>
      </c>
      <c r="FZ340" s="233" t="str">
        <f>IF(Deník!$W340&lt;&gt;"",IF(Deník!$Y340=Statistika!$F$84,Deník!$W340,""),"")</f>
        <v/>
      </c>
      <c r="GA340" s="233" t="str">
        <f>IF(Deník!$W340&lt;&gt;"",IF(Deník!$Y340=Statistika!$F$85,Deník!$W340,""),"")</f>
        <v/>
      </c>
      <c r="GB340" s="233" t="str">
        <f>IF(Deník!$W340&lt;&gt;"",IF(Deník!$Y340=Statistika!$F$86,Deník!$W340,""),"")</f>
        <v/>
      </c>
      <c r="GC340" s="233" t="str">
        <f>IF(Deník!$W340&lt;&gt;"",IF(Deník!$Y340=Statistika!$F$87,Deník!$W340,""),"")</f>
        <v/>
      </c>
      <c r="GD340" s="233" t="str">
        <f>IF(Deník!$W340&lt;&gt;"",IF(Deník!$Y340=Statistika!$F$88,Deník!$W340,""),"")</f>
        <v/>
      </c>
      <c r="GE340" s="233" t="str">
        <f>IF(Deník!$W340&lt;&gt;"",IF(Deník!$Y340=Statistika!$F$89,Deník!$W340,""),"")</f>
        <v/>
      </c>
      <c r="GF340" s="233" t="str">
        <f>IF(Deník!$W340&lt;&gt;"",IF(Deník!$Y340=Statistika!$F$90,Deník!$W340,""),"")</f>
        <v/>
      </c>
      <c r="GG340" s="233" t="str">
        <f>IF(Deník!$W340&lt;&gt;"",IF(Deník!$Y340=Statistika!$F$91,Deník!$W340,""),"")</f>
        <v/>
      </c>
      <c r="GH340" s="233"/>
      <c r="GI340" s="233" t="str">
        <f>IF(Deník!$W340&lt;&gt;"",IF(Deník!$AB340=Statistika!$L$100,Deník!$W340,""),"")</f>
        <v/>
      </c>
      <c r="GJ340" s="233" t="str">
        <f>IF(Deník!$W340&lt;&gt;"",IF(Deník!$AB340=Statistika!$L$101,Deník!$W340,""),"")</f>
        <v/>
      </c>
      <c r="GK340" s="233" t="str">
        <f>IF(Deník!$W340&lt;&gt;"",IF(Deník!$AB340=Statistika!$L$102,Deník!$W340,""),"")</f>
        <v/>
      </c>
      <c r="GL340" s="233" t="str">
        <f>IF(Deník!$W340&lt;&gt;"",IF(Deník!$AB340=Statistika!$L$103,Deník!$W340,""),"")</f>
        <v/>
      </c>
      <c r="GM340" s="233" t="str">
        <f>IF(Deník!$W340&lt;&gt;"",IF(Deník!$AB340=Statistika!$L$104,Deník!$W340,""),"")</f>
        <v/>
      </c>
      <c r="GN340" s="233" t="str">
        <f>IF(Deník!$W340&lt;&gt;"",IF(Deník!$AB340=Statistika!$L$105,Deník!$W340,""),"")</f>
        <v/>
      </c>
      <c r="GO340" s="233" t="str">
        <f>IF(Deník!$W340&lt;&gt;"",IF(Deník!$AB340=Statistika!$L$106,Deník!$W340,""),"")</f>
        <v/>
      </c>
      <c r="GP340" s="233" t="str">
        <f>IF(Deník!$W340&lt;&gt;"",IF(Deník!$AB340=Statistika!$L$107,Deník!$W340,""),"")</f>
        <v/>
      </c>
      <c r="GQ340" s="233" t="str">
        <f>IF(Deník!$W340&lt;&gt;"",IF(Deník!$AB340=Statistika!$L$108,Deník!$W340,""),"")</f>
        <v/>
      </c>
      <c r="GS340" s="233" t="str">
        <f>IF(Deník!$W340&lt;0,IF(Deník!$AC340=Statistika!$F$117,Deník!$W340,""),"")</f>
        <v/>
      </c>
      <c r="GT340" s="233" t="str">
        <f>IF(Deník!$W340&lt;0,IF(Deník!$AC340=Statistika!$F$118,Deník!$W340,""),"")</f>
        <v/>
      </c>
      <c r="GU340" s="233" t="str">
        <f>IF(Deník!$W340&lt;0,IF(Deník!$AC340=Statistika!$F$119,Deník!$W340,""),"")</f>
        <v/>
      </c>
      <c r="GV340" s="233" t="str">
        <f>IF(Deník!$W340&lt;0,IF(Deník!$AC340=Statistika!$F$120,Deník!$W340,""),"")</f>
        <v/>
      </c>
      <c r="GW340" s="233" t="str">
        <f>IF(Deník!$W340&lt;0,IF(Deník!$AC340=Statistika!$F$121,Deník!$W340,""),"")</f>
        <v/>
      </c>
      <c r="GX340" s="233" t="str">
        <f>IF(Deník!$W340&lt;0,IF(Deník!$AC340=Statistika!$F$122,Deník!$W340,""),"")</f>
        <v/>
      </c>
      <c r="GY340" s="233" t="str">
        <f>IF(Deník!$W340&lt;0,IF(Deník!$AC340=Statistika!$F$123,Deník!$W340,""),"")</f>
        <v/>
      </c>
      <c r="GZ340" s="233" t="str">
        <f>IF(Deník!$W340&lt;0,IF(Deník!$AC340=Statistika!$F$124,Deník!$W340,""),"")</f>
        <v/>
      </c>
      <c r="HA340" s="233" t="str">
        <f>IF(Deník!$W340&lt;0,IF(Deník!$AC340=Statistika!$F$125,Deník!$W340,""),"")</f>
        <v/>
      </c>
      <c r="HC340" s="233" t="str">
        <f>IF(Deník!$W340&lt;0,IF(Deník!$AD340=Statistika!$F$133,Deník!$W340,""),"")</f>
        <v/>
      </c>
      <c r="HD340" s="233" t="str">
        <f>IF(Deník!$W340&lt;0,IF(Deník!$AD340=Statistika!$F$134,Deník!$W340,""),"")</f>
        <v/>
      </c>
      <c r="HE340" s="233" t="str">
        <f>IF(Deník!$W340&lt;0,IF(Deník!$AD340=Statistika!$F$135,Deník!$W340,""),"")</f>
        <v/>
      </c>
      <c r="HF340" s="233" t="str">
        <f>IF(Deník!$W340&lt;0,IF(Deník!$AD340=Statistika!$F$136,Deník!$W340,""),"")</f>
        <v/>
      </c>
      <c r="HG340" s="233" t="str">
        <f>IF(Deník!$W340&lt;0,IF(Deník!$AD340=Statistika!$F$137,Deník!$W340,""),"")</f>
        <v/>
      </c>
      <c r="ID340" s="8">
        <f>Tabulka4[[#This Row],[Sloupec3]]</f>
        <v>0</v>
      </c>
      <c r="IE340" s="17" t="str">
        <f>IF(AND([1]Deník!$C340&gt;='[1]Měsíční shrnutí'!$D$1,[1]Deník!$C340&lt;='[1]Měsíční shrnutí'!$F$1),[1]Deník!$X340,"")</f>
        <v/>
      </c>
    </row>
    <row r="341" spans="1:239">
      <c r="A341" s="8">
        <f>Deník!C342</f>
        <v>0</v>
      </c>
      <c r="B341" s="50" t="str">
        <f>Deník!R342</f>
        <v/>
      </c>
      <c r="C341" s="102" t="str">
        <f>IF(AND(Deník!R342&gt;1,Deník!R342&lt;&gt;""),1,"")</f>
        <v/>
      </c>
      <c r="D341" s="102" t="str">
        <f>IF(AND(Deník!R342&lt;=0,Deník!R342&lt;&gt;""),1,"")</f>
        <v/>
      </c>
      <c r="E341" s="103" t="str">
        <f>IF(AND(Deník!R342&gt;=0,Deník!R342&lt;=1),1,"")</f>
        <v/>
      </c>
      <c r="F341" s="79" t="str">
        <f>IF(Deník!R342&lt;&gt;"",Deník!R342+F340,"")</f>
        <v/>
      </c>
      <c r="G341" s="85"/>
      <c r="H341" s="54" t="str">
        <f>IF(MONTH(Deník!$C341)=H$2,IF(AND(Deník!$R341&gt;=0,Deník!$R341&lt;=1),"BE",Deník!$R341),"")</f>
        <v/>
      </c>
      <c r="I341" s="11" t="str">
        <f>IF(MONTH(Deník!$C341)=I$2,IF(AND(Deník!$R341&gt;=0,Deník!$R341&lt;=1),"BE",Deník!$R341),"")</f>
        <v/>
      </c>
      <c r="J341" s="11" t="str">
        <f>IF(MONTH(Deník!$C341)=J$2,IF(AND(Deník!$R341&gt;=0,Deník!$R341&lt;=1),"BE",Deník!$R341),"")</f>
        <v/>
      </c>
      <c r="K341" s="11" t="str">
        <f>IF(MONTH(Deník!$C341)=K$2,IF(AND(Deník!$R341&gt;=0,Deník!$R341&lt;=1),"BE",Deník!$R341),"")</f>
        <v/>
      </c>
      <c r="L341" s="11" t="str">
        <f>IF(MONTH(Deník!$C341)=L$2,IF(AND(Deník!$R341&gt;=0,Deník!$R341&lt;=1),"BE",Deník!$R341),"")</f>
        <v/>
      </c>
      <c r="M341" s="11" t="str">
        <f>IF(MONTH(Deník!$C341)=M$2,IF(AND(Deník!$R341&gt;=0,Deník!$R341&lt;=1),"BE",Deník!$R341),"")</f>
        <v/>
      </c>
      <c r="N341" s="11" t="str">
        <f>IF(MONTH(Deník!$C341)=N$2,IF(AND(Deník!$R341&gt;=0,Deník!$R341&lt;=1),"BE",Deník!$R341),"")</f>
        <v/>
      </c>
      <c r="O341" s="11" t="str">
        <f>IF(MONTH(Deník!$C341)=O$2,IF(AND(Deník!$R341&gt;=0,Deník!$R341&lt;=1),"BE",Deník!$R341),"")</f>
        <v/>
      </c>
      <c r="P341" s="11" t="str">
        <f>IF(MONTH(Deník!$C341)=P$2,IF(AND(Deník!$R341&gt;=0,Deník!$R341&lt;=1),"BE",Deník!$R341),"")</f>
        <v/>
      </c>
      <c r="Q341" s="11" t="str">
        <f>IF(MONTH(Deník!$C341)=Q$2,IF(AND(Deník!$R341&gt;=0,Deník!$R341&lt;=1),"BE",Deník!$R341),"")</f>
        <v/>
      </c>
      <c r="R341" s="11" t="str">
        <f>IF(MONTH(Deník!$C341)=R$2,IF(AND(Deník!$R341&gt;=0,Deník!$R341&lt;=1),"BE",Deník!$R341),"")</f>
        <v/>
      </c>
      <c r="S341" s="57" t="str">
        <f>IF(MONTH(Deník!$C341)=S$2,IF(AND(Deník!$R341&gt;=0,Deník!$R341&lt;=1),"BE",Deník!$R341),"")</f>
        <v/>
      </c>
      <c r="U341" s="12"/>
      <c r="V341" s="12"/>
      <c r="X341" s="600" t="str">
        <f>IF(Deník!$R341&lt;&gt;"",IF(Deník!$B341=Statistika!$F$63,IF(AND(Deník!$R341&gt;=0,Deník!$R341&lt;=1),"BE",Deník!$R341),""),"")</f>
        <v/>
      </c>
      <c r="Y341" s="13" t="str">
        <f>IF(Deník!$R341&lt;&gt;"",IF(Deník!$B341=Statistika!$F$64,IF(AND(Deník!$R341&gt;=0,Deník!$R341&lt;=1),"BE",Deník!$R341),""),"")</f>
        <v/>
      </c>
      <c r="Z341" s="13" t="str">
        <f>IF(Deník!$R341&lt;&gt;"",IF(Deník!$B341=Statistika!$F$65,IF(AND(Deník!$R341&gt;=0,Deník!$R341&lt;=1),"BE",Deník!$R341),""),"")</f>
        <v/>
      </c>
      <c r="AA341" s="13" t="str">
        <f>IF(Deník!$R341&lt;&gt;"",IF(Deník!$B341=Statistika!$F$66,IF(AND(Deník!$R341&gt;=0,Deník!$R341&lt;=1),"BE",Deník!$R341),""),"")</f>
        <v/>
      </c>
      <c r="AB341" s="13" t="str">
        <f>IF(Deník!$R341&lt;&gt;"",IF(Deník!$B341=Statistika!$F$67,IF(AND(Deník!$R341&gt;=0,Deník!$R341&lt;=1),"BE",Deník!$R341),""),"")</f>
        <v/>
      </c>
      <c r="AC341" s="13" t="str">
        <f>IF(Deník!$R341&lt;&gt;"",IF(Deník!$B341=Statistika!$F$68,IF(AND(Deník!$R341&gt;=0,Deník!$R341&lt;=1),"BE",Deník!$R341),""),"")</f>
        <v/>
      </c>
      <c r="AD341" s="13" t="str">
        <f>IF(Deník!$R341&lt;&gt;"",IF(Deník!$B341=Statistika!$F$69,IF(AND(Deník!$R341&gt;=0,Deník!$R341&lt;=1),"BE",Deník!$R341),""),"")</f>
        <v/>
      </c>
      <c r="AE341" s="601" t="str">
        <f>IF(Deník!$R341&lt;&gt;"",IF(Deník!$B341=Statistika!$F$70,IF(AND(Deník!$R341&gt;=0,Deník!$R341&lt;=1),"BE",Deník!$R341),""),"")</f>
        <v/>
      </c>
      <c r="AF341" s="90"/>
      <c r="AG341" s="63" t="str">
        <f>IF(Deník!$R341&lt;&gt;"",IF(Deník!$J341="L",IF(AND(Deník!$R341&gt;=0,Deník!$R341&lt;=1),"BE",Deník!$R341),""),"")</f>
        <v/>
      </c>
      <c r="AH341" s="13" t="str">
        <f>IF(Deník!$R341&lt;&gt;"",IF(Deník!$J341="S",IF(AND(Deník!$R341&gt;=0,Deník!$R341&lt;=1),"BE",Deník!$R341),""),"")</f>
        <v/>
      </c>
      <c r="AI341" s="95"/>
      <c r="AJ341" s="71" t="str">
        <f>IF(Deník!N342&lt;&gt;"",Deník!N342*-1,"")</f>
        <v/>
      </c>
      <c r="AK341" s="88"/>
      <c r="AL341" s="63" t="str">
        <f>IF(WEEKDAY(Deník!$C341,2)=1,IF(AND(Deník!$R341&gt;=0,Deník!$R341&lt;=1),"BE",Deník!$R341),"")</f>
        <v/>
      </c>
      <c r="AM341" s="13" t="str">
        <f>IF(WEEKDAY(Deník!$C341,2)=2,IF(AND(Deník!$R341&gt;=0,Deník!$R341&lt;=1),"BE",Deník!$R341),"")</f>
        <v/>
      </c>
      <c r="AN341" s="13" t="str">
        <f>IF(WEEKDAY(Deník!$C341,2)=3,IF(AND(Deník!$R341&gt;=0,Deník!$R341&lt;=1),"BE",Deník!$R341),"")</f>
        <v/>
      </c>
      <c r="AO341" s="13" t="str">
        <f>IF(WEEKDAY(Deník!$C341,2)=4,IF(AND(Deník!$R341&gt;=0,Deník!$R341&lt;=1),"BE",Deník!$R341),"")</f>
        <v/>
      </c>
      <c r="AP341" s="60" t="str">
        <f>IF(WEEKDAY(Deník!$C341,2)=5,IF(AND(Deník!$R341&gt;=0,Deník!$R341&lt;=1),"BE",Deník!$R341),"")</f>
        <v/>
      </c>
      <c r="AQ341" s="99"/>
      <c r="AR341" s="100">
        <f>Deník!D341</f>
        <v>0</v>
      </c>
      <c r="AS341" s="63" t="str">
        <f>IF(Deník!$D341&lt;&gt;"",IF(AND(Deník!$D341&gt;=AS$2,Deník!$D341&lt;=AS$3),IF(AND(Deník!$R341&gt;=0,Deník!$R341&lt;=1),"BE",Deník!$R341),""),"")</f>
        <v/>
      </c>
      <c r="AT341" s="63" t="str">
        <f>IF(Deník!$D341&lt;&gt;"",IF(AND(Deník!$D341&gt;=AT$2,Deník!$D341&lt;=AT$3),IF(AND(Deník!$R341&gt;=0,Deník!$R341&lt;=1),"BE",Deník!$R341),""),"")</f>
        <v/>
      </c>
      <c r="AU341" s="63" t="str">
        <f>IF(Deník!$D341&lt;&gt;"",IF(AND(Deník!$D341&gt;=AU$2,Deník!$D341&lt;=AU$3),IF(AND(Deník!$R341&gt;=0,Deník!$R341&lt;=1),"BE",Deník!$R341),""),"")</f>
        <v/>
      </c>
      <c r="AV341" s="63" t="str">
        <f>IF(Deník!$D341&lt;&gt;"",IF(AND(Deník!$D341&gt;=AV$2,Deník!$D341&lt;=AV$3),IF(AND(Deník!$R341&gt;=0,Deník!$R341&lt;=1),"BE",Deník!$R341),""),"")</f>
        <v/>
      </c>
      <c r="AW341" s="63" t="str">
        <f>IF(Deník!$D341&lt;&gt;"",IF(AND(Deník!$D341&gt;=AW$2,Deník!$D341&lt;=AW$3),IF(AND(Deník!$R341&gt;=0,Deník!$R341&lt;=1),"BE",Deník!$R341),""),"")</f>
        <v/>
      </c>
      <c r="AX341" s="63" t="str">
        <f>IF(Deník!$D341&lt;&gt;"",IF(AND(Deník!$D341&gt;=AX$2,Deník!$D341&lt;=AX$3),IF(AND(Deník!$R341&gt;=0,Deník!$R341&lt;=1),"BE",Deník!$R341),""),"")</f>
        <v/>
      </c>
      <c r="AY341" s="63" t="str">
        <f>IF(Deník!$D341&lt;&gt;"",IF(AND(Deník!$D341&gt;=AY$2,Deník!$D341&lt;=AY$3),IF(AND(Deník!$R341&gt;=0,Deník!$R341&lt;=1),"BE",Deník!$R341),""),"")</f>
        <v/>
      </c>
      <c r="AZ341" s="63" t="str">
        <f>IF(Deník!$D341&lt;&gt;"",IF(AND(Deník!$D341&gt;=AZ$2,Deník!$D341&lt;=AZ$3),IF(AND(Deník!$R341&gt;=0,Deník!$R341&lt;=1),"BE",Deník!$R341),""),"")</f>
        <v/>
      </c>
      <c r="BA341" s="63" t="str">
        <f>IF(Deník!$D341&lt;&gt;"",IF(AND(Deník!$D341&gt;=BA$2,Deník!$D341&lt;=BA$3),IF(AND(Deník!$R341&gt;=0,Deník!$R341&lt;=1),"BE",Deník!$R341),""),"")</f>
        <v/>
      </c>
      <c r="BB341" s="63" t="str">
        <f>IF(Deník!$D341&lt;&gt;"",IF(AND(Deník!$D341&gt;=BB$2,Deník!$D341&lt;=BB$3),IF(AND(Deník!$R341&gt;=0,Deník!$R341&lt;=1),"BE",Deník!$R341),""),"")</f>
        <v/>
      </c>
      <c r="BC341" s="71" t="str">
        <f>IF(Deník!$D341&lt;&gt;"",IF(AND(Deník!$D341&gt;=BC$2,Deník!$D341&lt;=BC$3),IF(AND(Deník!$R341&gt;=0,Deník!$R341&lt;=1),"BE",Deník!$R341),""),"")</f>
        <v/>
      </c>
      <c r="BD341" s="20" t="str">
        <f>IF(Deník!$J342="S",(Deník!$M342-Deník!$K342),IF(Deník!$J342="L",(Deník!$K342-Deník!$M342),""))</f>
        <v/>
      </c>
      <c r="BE341" s="20" t="str">
        <f>IF(Deník!$J342="S",(Deník!$K342-Deník!$O342),IF(Deník!$J342="L",(Deník!$O342-Deník!$K342),""))</f>
        <v/>
      </c>
      <c r="BF341" s="20" t="str">
        <f>IF(Deník!$J342="S",(Deník!$K342-Deník!$L342),IF(Deník!$J342="L",(Deník!$L342-Deník!$K342),""))</f>
        <v/>
      </c>
      <c r="BG341" s="20" t="str">
        <f>IF(Deník!$J342="S",(Deník!$K342-Deník!$S342),IF(Deník!$J342="L",(Deník!$S342-Deník!$K342),""))</f>
        <v/>
      </c>
      <c r="BH341" s="20" t="str">
        <f>IF(Deník!$J342="S",(Deník!$K342-Deník!$U342),IF(Deník!$J342="L",(Deník!$U342-Deník!$K342),""))</f>
        <v/>
      </c>
      <c r="BI341" s="20" t="str">
        <f>IF(Deník!$R341&gt;1,Deník!$R341,"")</f>
        <v/>
      </c>
      <c r="BJ341" s="20" t="str">
        <f>IF(Deník!$R341&lt;0,Deník!$R341,"")</f>
        <v/>
      </c>
      <c r="BK341" s="17"/>
      <c r="BM341" s="233" t="str">
        <f>IF(Deník!$R341&lt;&gt;"",IF(Deník!$Y341=Statistika!$F$78,IF(AND(Deník!$R341&gt;=0,Deník!$R341&lt;=1),"BE",Deník!$R341),""),"")</f>
        <v/>
      </c>
      <c r="BN341" s="233" t="str">
        <f>IF(Deník!$R341&lt;&gt;"",IF(Deník!$Y341=Statistika!$F$79,IF(AND(Deník!$R341&gt;=0,Deník!$R341&lt;=1),"BE",Deník!$R341),""),"")</f>
        <v/>
      </c>
      <c r="BO341" s="233" t="str">
        <f>IF(Deník!$R341&lt;&gt;"",IF(Deník!$Y341=Statistika!$F$80,IF(AND(Deník!$R341&gt;=0,Deník!$R341&lt;=1),"BE",Deník!$R341),""),"")</f>
        <v/>
      </c>
      <c r="BP341" s="233" t="str">
        <f>IF(Deník!$R341&lt;&gt;"",IF(Deník!$Y341=Statistika!$F$81,IF(AND(Deník!$R341&gt;=0,Deník!$R341&lt;=1),"BE",Deník!$R341),""),"")</f>
        <v/>
      </c>
      <c r="BQ341" s="233" t="str">
        <f>IF(Deník!$R341&lt;&gt;"",IF(Deník!$Y341=Statistika!$F$82,IF(AND(Deník!$R341&gt;=0,Deník!$R341&lt;=1),"BE",Deník!$R341),""),"")</f>
        <v/>
      </c>
      <c r="BR341" s="233" t="str">
        <f>IF(Deník!$R341&lt;&gt;"",IF(Deník!$Y341=Statistika!$F$83,IF(AND(Deník!$R341&gt;=0,Deník!$R341&lt;=1),"BE",Deník!$R341),""),"")</f>
        <v/>
      </c>
      <c r="BS341" s="233" t="str">
        <f>IF(Deník!$R341&lt;&gt;"",IF(Deník!$Y341=Statistika!$F$84,IF(AND(Deník!$R341&gt;=0,Deník!$R341&lt;=1),"BE",Deník!$R341),""),"")</f>
        <v/>
      </c>
      <c r="BT341" s="233" t="str">
        <f>IF(Deník!$R341&lt;&gt;"",IF(Deník!$Y341=Statistika!$F$85,IF(AND(Deník!$R341&gt;=0,Deník!$R341&lt;=1),"BE",Deník!$R341),""),"")</f>
        <v/>
      </c>
      <c r="BU341" s="233" t="str">
        <f>IF(Deník!$R341&lt;&gt;"",IF(Deník!$Y341=Statistika!$F$86,IF(AND(Deník!$R341&gt;=0,Deník!$R341&lt;=1),"BE",Deník!$R341),""),"")</f>
        <v/>
      </c>
      <c r="BV341" s="233" t="str">
        <f>IF(Deník!$R341&lt;&gt;"",IF(Deník!$Y341=Statistika!$F$87,IF(AND(Deník!$R341&gt;=0,Deník!$R341&lt;=1),"BE",Deník!$R341),""),"")</f>
        <v/>
      </c>
      <c r="BW341" s="233" t="str">
        <f>IF(Deník!$R341&lt;&gt;"",IF(Deník!$Y341=Statistika!$F$88,IF(AND(Deník!$R341&gt;=0,Deník!$R341&lt;=1),"BE",Deník!$R341),""),"")</f>
        <v/>
      </c>
      <c r="BX341" s="233" t="str">
        <f>IF(Deník!$R341&lt;&gt;"",IF(Deník!$Y341=Statistika!$F$89,IF(AND(Deník!$R341&gt;=0,Deník!$R341&lt;=1),"BE",Deník!$R341),""),"")</f>
        <v/>
      </c>
      <c r="BY341" s="233" t="str">
        <f>IF(Deník!$R341&lt;&gt;"",IF(Deník!$Y341=Statistika!$F$90,IF(AND(Deník!$R341&gt;=0,Deník!$R341&lt;=1),"BE",Deník!$R341),""),"")</f>
        <v/>
      </c>
      <c r="BZ341" s="233" t="str">
        <f>IF(Deník!$R341&lt;&gt;"",IF(Deník!$Y341=Statistika!$F$91,IF(AND(Deník!$R341&gt;=0,Deník!$R341&lt;=1),"BE",Deník!$R341),""),"")</f>
        <v/>
      </c>
      <c r="CA341" s="233"/>
      <c r="CB341" s="233" t="str">
        <f>IF(Deník!$R341&lt;&gt;"",IF(Deník!$AB341="SL",IF(AND(Deník!$R341&gt;=0,Deník!$R341&lt;=1),"BE",Deník!$R341),""),"")</f>
        <v/>
      </c>
      <c r="CC341" s="233" t="str">
        <f>IF(Deník!$R341&lt;&gt;"",IF(Deník!$AB341="BE10",IF(AND(Deník!$R341&gt;=0,Deník!$R341&lt;=1),"BE",Deník!$R341),""),"")</f>
        <v/>
      </c>
      <c r="CD341" s="233" t="str">
        <f>IF(Deník!$R341&lt;&gt;"",IF(Deník!$AB341="BE15",IF(AND(Deník!$R341&gt;=0,Deník!$R341&lt;=1),"BE",Deník!$R341),""),"")</f>
        <v/>
      </c>
      <c r="CE341" s="233" t="str">
        <f>IF(Deník!$R341&lt;&gt;"",IF(Deník!$AB341="BE20",IF(AND(Deník!$R341&gt;=0,Deník!$R341&lt;=1),"BE",Deník!$R341),""),"")</f>
        <v/>
      </c>
      <c r="CF341" s="233" t="str">
        <f>IF(Deník!$R341&lt;&gt;"",IF(Deník!$AB341="TP1",IF(AND(Deník!$R341&gt;=0,Deník!$R341&lt;=1),"BE",Deník!$R341),""),"")</f>
        <v/>
      </c>
      <c r="CG341" s="233" t="str">
        <f>IF(Deník!$R341&lt;&gt;"",IF(Deník!$AB341="TP2",IF(AND(Deník!$R341&gt;=0,Deník!$R341&lt;=1),"BE",Deník!$R341),""),"")</f>
        <v/>
      </c>
      <c r="CH341" s="233" t="str">
        <f>IF(Deník!$R341&lt;&gt;"",IF(Deník!$AB341="TP3",IF(AND(Deník!$R341&gt;=0,Deník!$R341&lt;=1),"BE",Deník!$R341),""),"")</f>
        <v/>
      </c>
      <c r="CI341" s="233" t="str">
        <f>IF(Deník!$R341&lt;&gt;"",IF(Deník!$AB341="Trailing SL",IF(AND(Deník!$R341&gt;=0,Deník!$R341&lt;=1),"BE",Deník!$R341),""),"")</f>
        <v/>
      </c>
      <c r="CJ341" s="233" t="str">
        <f>IF(Deník!$R341&lt;&gt;"",IF(Deník!$AB341="Manual",IF(AND(Deník!$R341&gt;=0,Deník!$R341&lt;=1),"BE",Deník!$R341),""),"")</f>
        <v/>
      </c>
      <c r="CK341" s="233"/>
      <c r="CL341" s="233" t="str">
        <f>IF(Deník!$R341&lt;0,IF(Deník!$AC341=Statistika!$F$117,Deník!$R341,""),"")</f>
        <v/>
      </c>
      <c r="CM341" s="233" t="str">
        <f>IF(Deník!$R341&lt;0,IF(Deník!$AC341=Statistika!$F$118,Deník!$R341,""),"")</f>
        <v/>
      </c>
      <c r="CN341" s="233" t="str">
        <f>IF(Deník!$R341&lt;0,IF(Deník!$AC341=Statistika!$F$119,Deník!$R341,""),"")</f>
        <v/>
      </c>
      <c r="CO341" s="233" t="str">
        <f>IF(Deník!$R341&lt;0,IF(Deník!$AC341=Statistika!$F$120,Deník!$R341,""),"")</f>
        <v/>
      </c>
      <c r="CP341" s="233" t="str">
        <f>IF(Deník!$R341&lt;0,IF(Deník!$AC341=Statistika!$F$121,Deník!$R341,""),"")</f>
        <v/>
      </c>
      <c r="CQ341" s="233" t="str">
        <f>IF(Deník!$R341&lt;0,IF(Deník!$AC341=Statistika!$F$122,Deník!$R341,""),"")</f>
        <v/>
      </c>
      <c r="CR341" s="233" t="str">
        <f>IF(Deník!$R341&lt;0,IF(Deník!$AC341=Statistika!$F$123,Deník!$R341,""),"")</f>
        <v/>
      </c>
      <c r="CS341" s="233" t="str">
        <f>IF(Deník!$R341&lt;0,IF(Deník!$AC341=Statistika!$F$124,Deník!$R341,""),"")</f>
        <v/>
      </c>
      <c r="CT341" s="233" t="str">
        <f>IF(Deník!$R341&lt;0,IF(Deník!$AC341=Statistika!$F$125,Deník!$R341,""),"")</f>
        <v/>
      </c>
      <c r="CU341" s="233"/>
      <c r="CV341" s="233" t="str">
        <f>IF(Deník!$R341&lt;0,IF(Deník!$AD341=$CV$2,Deník!$R341,""),"")</f>
        <v/>
      </c>
      <c r="CW341" s="233" t="str">
        <f>IF(Deník!$R341&lt;0,IF(Deník!$AD341=$CW$2,Deník!$R341,""),"")</f>
        <v/>
      </c>
      <c r="CX341" s="233" t="str">
        <f>IF(Deník!$R341&lt;0,IF(Deník!$AD341=$CX$2,Deník!$R341,""),"")</f>
        <v/>
      </c>
      <c r="CY341" s="233" t="str">
        <f>IF(Deník!$R341&lt;0,IF(Deník!$AD341=$CY$2,Deník!$R341,""),"")</f>
        <v/>
      </c>
      <c r="CZ341" s="233" t="str">
        <f>IF(Deník!$R341&lt;0,IF(Deník!$AD341=$CZ$2,Deník!$R341,""),"")</f>
        <v/>
      </c>
      <c r="DL341" s="221">
        <f t="shared" si="16"/>
        <v>93847.029999999984</v>
      </c>
      <c r="DM341" s="220">
        <f t="shared" si="15"/>
        <v>-6.1529700000000132E-2</v>
      </c>
      <c r="DO341" s="50">
        <f>Deník!W342</f>
        <v>0</v>
      </c>
      <c r="DP341" s="102" t="str">
        <f>IF(AND(Deník!W342&gt;0),1,"")</f>
        <v/>
      </c>
      <c r="DQ341" s="102">
        <f>IF(AND(Deník!W342&lt;=0),1,"")</f>
        <v>1</v>
      </c>
      <c r="DR341" s="227"/>
      <c r="DS341" s="228"/>
      <c r="DT341" s="85"/>
      <c r="DU341" s="54">
        <f>IF(MONTH(Deník!$C341)=DU$2,Deník!$W341,"")</f>
        <v>0</v>
      </c>
      <c r="DV341" s="222" t="str">
        <f>IF(MONTH(Deník!$C341)=DV$2,Deník!$W341,"")</f>
        <v/>
      </c>
      <c r="DW341" s="222" t="str">
        <f>IF(MONTH(Deník!$C341)=DW$2,Deník!$W341,"")</f>
        <v/>
      </c>
      <c r="DX341" s="222" t="str">
        <f>IF(MONTH(Deník!$C341)=DX$2,Deník!$W341,"")</f>
        <v/>
      </c>
      <c r="DY341" s="222" t="str">
        <f>IF(MONTH(Deník!$C341)=DY$2,Deník!$W341,"")</f>
        <v/>
      </c>
      <c r="DZ341" s="222" t="str">
        <f>IF(MONTH(Deník!$C341)=DZ$2,Deník!$W341,"")</f>
        <v/>
      </c>
      <c r="EA341" s="222" t="str">
        <f>IF(MONTH(Deník!$C341)=EA$2,Deník!$W341,"")</f>
        <v/>
      </c>
      <c r="EB341" s="222" t="str">
        <f>IF(MONTH(Deník!$C341)=EB$2,Deník!$W341,"")</f>
        <v/>
      </c>
      <c r="EC341" s="222" t="str">
        <f>IF(MONTH(Deník!$C341)=EC$2,Deník!$W341,"")</f>
        <v/>
      </c>
      <c r="ED341" s="222" t="str">
        <f>IF(MONTH(Deník!$C341)=ED$2,Deník!$W341,"")</f>
        <v/>
      </c>
      <c r="EE341" s="222" t="str">
        <f>IF(MONTH(Deník!$C341)=EE$2,Deník!$W341,"")</f>
        <v/>
      </c>
      <c r="EF341" s="222" t="str">
        <f>IF(MONTH(Deník!$C341)=EF$2,Deník!$W341,"")</f>
        <v/>
      </c>
      <c r="EI341" s="600" t="str">
        <f>IF(Deník!$W341&lt;&gt;"",IF(Deník!$B341=Statistika!$F$63,Deník!$W341,""),"")</f>
        <v/>
      </c>
      <c r="EJ341" s="13" t="str">
        <f>IF(Deník!$W341&lt;&gt;"",IF(Deník!$B341=Statistika!$F$64,Deník!$W341,""),"")</f>
        <v/>
      </c>
      <c r="EK341" s="13" t="str">
        <f>IF(Deník!$W341&lt;&gt;"",IF(Deník!$B341=Statistika!$F$65,Deník!$W341,""),"")</f>
        <v/>
      </c>
      <c r="EL341" s="13" t="str">
        <f>IF(Deník!$W341&lt;&gt;"",IF(Deník!$B341=Statistika!$F$66,Deník!$W341,""),"")</f>
        <v/>
      </c>
      <c r="EM341" s="13" t="str">
        <f>IF(Deník!$W341&lt;&gt;"",IF(Deník!$B341=Statistika!$F$67,Deník!$W341,""),"")</f>
        <v/>
      </c>
      <c r="EN341" s="13" t="str">
        <f>IF(Deník!$W341&lt;&gt;"",IF(Deník!$B341=Statistika!$F$68,Deník!$W341,""),"")</f>
        <v/>
      </c>
      <c r="EO341" s="13" t="str">
        <f>IF(Deník!$W341&lt;&gt;"",IF(Deník!$B341=Statistika!$F$69,Deník!$W341,""),"")</f>
        <v/>
      </c>
      <c r="EP341" s="601" t="str">
        <f>IF(Deník!$W341&lt;&gt;"",IF(Deník!$B341=Statistika!$F$70,Deník!$W341,""),"")</f>
        <v/>
      </c>
      <c r="EQ341" s="90"/>
      <c r="ER341" s="63" t="str">
        <f>IF(Deník!$W341&lt;&gt;"",IF(Deník!$J341="L",Deník!$W341,""),"")</f>
        <v/>
      </c>
      <c r="ES341" s="13" t="str">
        <f>IF(Deník!$W341&lt;&gt;"",IF(Deník!$J341="S",Deník!$W341,""),"")</f>
        <v/>
      </c>
      <c r="ET341" s="95"/>
      <c r="EU341" s="88"/>
      <c r="EV341" s="63" t="str">
        <f>IF(WEEKDAY(Deník!$C341,2)=1,Deník!$W341,"")</f>
        <v/>
      </c>
      <c r="EW341" s="13" t="str">
        <f>IF(WEEKDAY(Deník!$C341,2)=2,Deník!$W341,"")</f>
        <v/>
      </c>
      <c r="EX341" s="13" t="str">
        <f>IF(WEEKDAY(Deník!$C341,2)=3,Deník!$W341,"")</f>
        <v/>
      </c>
      <c r="EY341" s="13" t="str">
        <f>IF(WEEKDAY(Deník!$C341,2)=4,Deník!$W341,"")</f>
        <v/>
      </c>
      <c r="EZ341" s="60" t="str">
        <f>IF(WEEKDAY(Deník!$C341,2)=5,Deník!$W341,"")</f>
        <v/>
      </c>
      <c r="FA341" s="99"/>
      <c r="FB341" s="100">
        <f>Deník!D341</f>
        <v>0</v>
      </c>
      <c r="FC341" s="63">
        <f>IF($FB341&lt;&gt;"",IF(AND($FB341&gt;=FC$2,$FB341&lt;=FC$3),Deník!$W341,""))</f>
        <v>0</v>
      </c>
      <c r="FD341" s="63" t="str">
        <f>IF($FB341&lt;&gt;"",IF(AND($FB341&gt;=FD$2,$FB341&lt;=FD$3),Deník!$W341,""))</f>
        <v/>
      </c>
      <c r="FE341" s="63" t="str">
        <f>IF($FB341&lt;&gt;"",IF(AND($FB341&gt;=FE$2,$FB341&lt;=FE$3),Deník!$W341,""))</f>
        <v/>
      </c>
      <c r="FF341" s="63" t="str">
        <f>IF($FB341&lt;&gt;"",IF(AND($FB341&gt;=FF$2,$FB341&lt;=FF$3),Deník!$W341,""))</f>
        <v/>
      </c>
      <c r="FG341" s="63" t="str">
        <f>IF($FB341&lt;&gt;"",IF(AND($FB341&gt;=FG$2,$FB341&lt;=FG$3),Deník!$W341,""))</f>
        <v/>
      </c>
      <c r="FH341" s="63" t="str">
        <f>IF($FB341&lt;&gt;"",IF(AND($FB341&gt;=FH$2,$FB341&lt;=FH$3),Deník!$W341,""))</f>
        <v/>
      </c>
      <c r="FI341" s="63" t="str">
        <f>IF($FB341&lt;&gt;"",IF(AND($FB341&gt;=FI$2,$FB341&lt;=FI$3),Deník!$W341,""))</f>
        <v/>
      </c>
      <c r="FJ341" s="63" t="str">
        <f>IF($FB341&lt;&gt;"",IF(AND($FB341&gt;=FJ$2,$FB341&lt;=FJ$3),Deník!$W341,""))</f>
        <v/>
      </c>
      <c r="FK341" s="63" t="str">
        <f>IF($FB341&lt;&gt;"",IF(AND($FB341&gt;=FK$2,$FB341&lt;=FK$3),Deník!$W341,""))</f>
        <v/>
      </c>
      <c r="FL341" s="63" t="str">
        <f>IF($FB341&lt;&gt;"",IF(AND($FB341&gt;=FL$2,$FB341&lt;=FL$3),Deník!$W341,""))</f>
        <v/>
      </c>
      <c r="FM341" s="63" t="str">
        <f>IF($FB341&lt;&gt;"",IF(AND($FB341&gt;=FM$2,$FB341&lt;=FM$3),Deník!$W341,""))</f>
        <v/>
      </c>
      <c r="FN341" s="13"/>
      <c r="FO341" s="20" t="str">
        <f>IF(Deník!$W341&gt;1,Deník!$W341,"")</f>
        <v/>
      </c>
      <c r="FP341" s="20" t="str">
        <f>IF(Deník!$W341&lt;0,Deník!$W341,"")</f>
        <v/>
      </c>
      <c r="FQ341" s="17"/>
      <c r="FS341" s="233"/>
      <c r="FT341" s="233" t="str">
        <f>IF(Deník!$W341&lt;&gt;"",IF(Deník!$Y341=Statistika!$F$78,Deník!$W341,""),"")</f>
        <v/>
      </c>
      <c r="FU341" s="233" t="str">
        <f>IF(Deník!$W341&lt;&gt;"",IF(Deník!$Y341=Statistika!$F$79,Deník!$W341,""),"")</f>
        <v/>
      </c>
      <c r="FV341" s="233" t="str">
        <f>IF(Deník!$W341&lt;&gt;"",IF(Deník!$Y341=Statistika!$F$80,Deník!$W341,""),"")</f>
        <v/>
      </c>
      <c r="FW341" s="233" t="str">
        <f>IF(Deník!$W341&lt;&gt;"",IF(Deník!$Y341=Statistika!$F$81,Deník!$W341,""),"")</f>
        <v/>
      </c>
      <c r="FX341" s="233" t="str">
        <f>IF(Deník!$W341&lt;&gt;"",IF(Deník!$Y341=Statistika!$F$82,Deník!$W341,""),"")</f>
        <v/>
      </c>
      <c r="FY341" s="233" t="str">
        <f>IF(Deník!$W341&lt;&gt;"",IF(Deník!$Y341=Statistika!$F$83,Deník!$W341,""),"")</f>
        <v/>
      </c>
      <c r="FZ341" s="233" t="str">
        <f>IF(Deník!$W341&lt;&gt;"",IF(Deník!$Y341=Statistika!$F$84,Deník!$W341,""),"")</f>
        <v/>
      </c>
      <c r="GA341" s="233" t="str">
        <f>IF(Deník!$W341&lt;&gt;"",IF(Deník!$Y341=Statistika!$F$85,Deník!$W341,""),"")</f>
        <v/>
      </c>
      <c r="GB341" s="233" t="str">
        <f>IF(Deník!$W341&lt;&gt;"",IF(Deník!$Y341=Statistika!$F$86,Deník!$W341,""),"")</f>
        <v/>
      </c>
      <c r="GC341" s="233" t="str">
        <f>IF(Deník!$W341&lt;&gt;"",IF(Deník!$Y341=Statistika!$F$87,Deník!$W341,""),"")</f>
        <v/>
      </c>
      <c r="GD341" s="233" t="str">
        <f>IF(Deník!$W341&lt;&gt;"",IF(Deník!$Y341=Statistika!$F$88,Deník!$W341,""),"")</f>
        <v/>
      </c>
      <c r="GE341" s="233" t="str">
        <f>IF(Deník!$W341&lt;&gt;"",IF(Deník!$Y341=Statistika!$F$89,Deník!$W341,""),"")</f>
        <v/>
      </c>
      <c r="GF341" s="233" t="str">
        <f>IF(Deník!$W341&lt;&gt;"",IF(Deník!$Y341=Statistika!$F$90,Deník!$W341,""),"")</f>
        <v/>
      </c>
      <c r="GG341" s="233" t="str">
        <f>IF(Deník!$W341&lt;&gt;"",IF(Deník!$Y341=Statistika!$F$91,Deník!$W341,""),"")</f>
        <v/>
      </c>
      <c r="GH341" s="233"/>
      <c r="GI341" s="233" t="str">
        <f>IF(Deník!$W341&lt;&gt;"",IF(Deník!$AB341=Statistika!$L$100,Deník!$W341,""),"")</f>
        <v/>
      </c>
      <c r="GJ341" s="233" t="str">
        <f>IF(Deník!$W341&lt;&gt;"",IF(Deník!$AB341=Statistika!$L$101,Deník!$W341,""),"")</f>
        <v/>
      </c>
      <c r="GK341" s="233" t="str">
        <f>IF(Deník!$W341&lt;&gt;"",IF(Deník!$AB341=Statistika!$L$102,Deník!$W341,""),"")</f>
        <v/>
      </c>
      <c r="GL341" s="233" t="str">
        <f>IF(Deník!$W341&lt;&gt;"",IF(Deník!$AB341=Statistika!$L$103,Deník!$W341,""),"")</f>
        <v/>
      </c>
      <c r="GM341" s="233" t="str">
        <f>IF(Deník!$W341&lt;&gt;"",IF(Deník!$AB341=Statistika!$L$104,Deník!$W341,""),"")</f>
        <v/>
      </c>
      <c r="GN341" s="233" t="str">
        <f>IF(Deník!$W341&lt;&gt;"",IF(Deník!$AB341=Statistika!$L$105,Deník!$W341,""),"")</f>
        <v/>
      </c>
      <c r="GO341" s="233" t="str">
        <f>IF(Deník!$W341&lt;&gt;"",IF(Deník!$AB341=Statistika!$L$106,Deník!$W341,""),"")</f>
        <v/>
      </c>
      <c r="GP341" s="233" t="str">
        <f>IF(Deník!$W341&lt;&gt;"",IF(Deník!$AB341=Statistika!$L$107,Deník!$W341,""),"")</f>
        <v/>
      </c>
      <c r="GQ341" s="233" t="str">
        <f>IF(Deník!$W341&lt;&gt;"",IF(Deník!$AB341=Statistika!$L$108,Deník!$W341,""),"")</f>
        <v/>
      </c>
      <c r="GS341" s="233" t="str">
        <f>IF(Deník!$W341&lt;0,IF(Deník!$AC341=Statistika!$F$117,Deník!$W341,""),"")</f>
        <v/>
      </c>
      <c r="GT341" s="233" t="str">
        <f>IF(Deník!$W341&lt;0,IF(Deník!$AC341=Statistika!$F$118,Deník!$W341,""),"")</f>
        <v/>
      </c>
      <c r="GU341" s="233" t="str">
        <f>IF(Deník!$W341&lt;0,IF(Deník!$AC341=Statistika!$F$119,Deník!$W341,""),"")</f>
        <v/>
      </c>
      <c r="GV341" s="233" t="str">
        <f>IF(Deník!$W341&lt;0,IF(Deník!$AC341=Statistika!$F$120,Deník!$W341,""),"")</f>
        <v/>
      </c>
      <c r="GW341" s="233" t="str">
        <f>IF(Deník!$W341&lt;0,IF(Deník!$AC341=Statistika!$F$121,Deník!$W341,""),"")</f>
        <v/>
      </c>
      <c r="GX341" s="233" t="str">
        <f>IF(Deník!$W341&lt;0,IF(Deník!$AC341=Statistika!$F$122,Deník!$W341,""),"")</f>
        <v/>
      </c>
      <c r="GY341" s="233" t="str">
        <f>IF(Deník!$W341&lt;0,IF(Deník!$AC341=Statistika!$F$123,Deník!$W341,""),"")</f>
        <v/>
      </c>
      <c r="GZ341" s="233" t="str">
        <f>IF(Deník!$W341&lt;0,IF(Deník!$AC341=Statistika!$F$124,Deník!$W341,""),"")</f>
        <v/>
      </c>
      <c r="HA341" s="233" t="str">
        <f>IF(Deník!$W341&lt;0,IF(Deník!$AC341=Statistika!$F$125,Deník!$W341,""),"")</f>
        <v/>
      </c>
      <c r="HC341" s="233" t="str">
        <f>IF(Deník!$W341&lt;0,IF(Deník!$AD341=Statistika!$F$133,Deník!$W341,""),"")</f>
        <v/>
      </c>
      <c r="HD341" s="233" t="str">
        <f>IF(Deník!$W341&lt;0,IF(Deník!$AD341=Statistika!$F$134,Deník!$W341,""),"")</f>
        <v/>
      </c>
      <c r="HE341" s="233" t="str">
        <f>IF(Deník!$W341&lt;0,IF(Deník!$AD341=Statistika!$F$135,Deník!$W341,""),"")</f>
        <v/>
      </c>
      <c r="HF341" s="233" t="str">
        <f>IF(Deník!$W341&lt;0,IF(Deník!$AD341=Statistika!$F$136,Deník!$W341,""),"")</f>
        <v/>
      </c>
      <c r="HG341" s="233" t="str">
        <f>IF(Deník!$W341&lt;0,IF(Deník!$AD341=Statistika!$F$137,Deník!$W341,""),"")</f>
        <v/>
      </c>
      <c r="ID341" s="8">
        <f>Tabulka4[[#This Row],[Sloupec3]]</f>
        <v>0</v>
      </c>
      <c r="IE341" s="17" t="str">
        <f>IF(AND([1]Deník!$C341&gt;='[1]Měsíční shrnutí'!$D$1,[1]Deník!$C341&lt;='[1]Měsíční shrnutí'!$F$1),[1]Deník!$X341,"")</f>
        <v/>
      </c>
    </row>
    <row r="342" spans="1:239">
      <c r="A342" s="8">
        <f>Deník!C343</f>
        <v>0</v>
      </c>
      <c r="B342" s="50" t="str">
        <f>Deník!R343</f>
        <v/>
      </c>
      <c r="C342" s="102" t="str">
        <f>IF(AND(Deník!R343&gt;1,Deník!R343&lt;&gt;""),1,"")</f>
        <v/>
      </c>
      <c r="D342" s="102" t="str">
        <f>IF(AND(Deník!R343&lt;=0,Deník!R343&lt;&gt;""),1,"")</f>
        <v/>
      </c>
      <c r="E342" s="103" t="str">
        <f>IF(AND(Deník!R343&gt;=0,Deník!R343&lt;=1),1,"")</f>
        <v/>
      </c>
      <c r="F342" s="79" t="str">
        <f>IF(Deník!R343&lt;&gt;"",Deník!R343+F341,"")</f>
        <v/>
      </c>
      <c r="G342" s="85"/>
      <c r="H342" s="54" t="str">
        <f>IF(MONTH(Deník!$C342)=H$2,IF(AND(Deník!$R342&gt;=0,Deník!$R342&lt;=1),"BE",Deník!$R342),"")</f>
        <v/>
      </c>
      <c r="I342" s="11" t="str">
        <f>IF(MONTH(Deník!$C342)=I$2,IF(AND(Deník!$R342&gt;=0,Deník!$R342&lt;=1),"BE",Deník!$R342),"")</f>
        <v/>
      </c>
      <c r="J342" s="11" t="str">
        <f>IF(MONTH(Deník!$C342)=J$2,IF(AND(Deník!$R342&gt;=0,Deník!$R342&lt;=1),"BE",Deník!$R342),"")</f>
        <v/>
      </c>
      <c r="K342" s="11" t="str">
        <f>IF(MONTH(Deník!$C342)=K$2,IF(AND(Deník!$R342&gt;=0,Deník!$R342&lt;=1),"BE",Deník!$R342),"")</f>
        <v/>
      </c>
      <c r="L342" s="11" t="str">
        <f>IF(MONTH(Deník!$C342)=L$2,IF(AND(Deník!$R342&gt;=0,Deník!$R342&lt;=1),"BE",Deník!$R342),"")</f>
        <v/>
      </c>
      <c r="M342" s="11" t="str">
        <f>IF(MONTH(Deník!$C342)=M$2,IF(AND(Deník!$R342&gt;=0,Deník!$R342&lt;=1),"BE",Deník!$R342),"")</f>
        <v/>
      </c>
      <c r="N342" s="11" t="str">
        <f>IF(MONTH(Deník!$C342)=N$2,IF(AND(Deník!$R342&gt;=0,Deník!$R342&lt;=1),"BE",Deník!$R342),"")</f>
        <v/>
      </c>
      <c r="O342" s="11" t="str">
        <f>IF(MONTH(Deník!$C342)=O$2,IF(AND(Deník!$R342&gt;=0,Deník!$R342&lt;=1),"BE",Deník!$R342),"")</f>
        <v/>
      </c>
      <c r="P342" s="11" t="str">
        <f>IF(MONTH(Deník!$C342)=P$2,IF(AND(Deník!$R342&gt;=0,Deník!$R342&lt;=1),"BE",Deník!$R342),"")</f>
        <v/>
      </c>
      <c r="Q342" s="11" t="str">
        <f>IF(MONTH(Deník!$C342)=Q$2,IF(AND(Deník!$R342&gt;=0,Deník!$R342&lt;=1),"BE",Deník!$R342),"")</f>
        <v/>
      </c>
      <c r="R342" s="11" t="str">
        <f>IF(MONTH(Deník!$C342)=R$2,IF(AND(Deník!$R342&gt;=0,Deník!$R342&lt;=1),"BE",Deník!$R342),"")</f>
        <v/>
      </c>
      <c r="S342" s="57" t="str">
        <f>IF(MONTH(Deník!$C342)=S$2,IF(AND(Deník!$R342&gt;=0,Deník!$R342&lt;=1),"BE",Deník!$R342),"")</f>
        <v/>
      </c>
      <c r="U342" s="12"/>
      <c r="V342" s="12"/>
      <c r="X342" s="600" t="str">
        <f>IF(Deník!$R342&lt;&gt;"",IF(Deník!$B342=Statistika!$F$63,IF(AND(Deník!$R342&gt;=0,Deník!$R342&lt;=1),"BE",Deník!$R342),""),"")</f>
        <v/>
      </c>
      <c r="Y342" s="13" t="str">
        <f>IF(Deník!$R342&lt;&gt;"",IF(Deník!$B342=Statistika!$F$64,IF(AND(Deník!$R342&gt;=0,Deník!$R342&lt;=1),"BE",Deník!$R342),""),"")</f>
        <v/>
      </c>
      <c r="Z342" s="13" t="str">
        <f>IF(Deník!$R342&lt;&gt;"",IF(Deník!$B342=Statistika!$F$65,IF(AND(Deník!$R342&gt;=0,Deník!$R342&lt;=1),"BE",Deník!$R342),""),"")</f>
        <v/>
      </c>
      <c r="AA342" s="13" t="str">
        <f>IF(Deník!$R342&lt;&gt;"",IF(Deník!$B342=Statistika!$F$66,IF(AND(Deník!$R342&gt;=0,Deník!$R342&lt;=1),"BE",Deník!$R342),""),"")</f>
        <v/>
      </c>
      <c r="AB342" s="13" t="str">
        <f>IF(Deník!$R342&lt;&gt;"",IF(Deník!$B342=Statistika!$F$67,IF(AND(Deník!$R342&gt;=0,Deník!$R342&lt;=1),"BE",Deník!$R342),""),"")</f>
        <v/>
      </c>
      <c r="AC342" s="13" t="str">
        <f>IF(Deník!$R342&lt;&gt;"",IF(Deník!$B342=Statistika!$F$68,IF(AND(Deník!$R342&gt;=0,Deník!$R342&lt;=1),"BE",Deník!$R342),""),"")</f>
        <v/>
      </c>
      <c r="AD342" s="13" t="str">
        <f>IF(Deník!$R342&lt;&gt;"",IF(Deník!$B342=Statistika!$F$69,IF(AND(Deník!$R342&gt;=0,Deník!$R342&lt;=1),"BE",Deník!$R342),""),"")</f>
        <v/>
      </c>
      <c r="AE342" s="601" t="str">
        <f>IF(Deník!$R342&lt;&gt;"",IF(Deník!$B342=Statistika!$F$70,IF(AND(Deník!$R342&gt;=0,Deník!$R342&lt;=1),"BE",Deník!$R342),""),"")</f>
        <v/>
      </c>
      <c r="AF342" s="90"/>
      <c r="AG342" s="63" t="str">
        <f>IF(Deník!$R342&lt;&gt;"",IF(Deník!$J342="L",IF(AND(Deník!$R342&gt;=0,Deník!$R342&lt;=1),"BE",Deník!$R342),""),"")</f>
        <v/>
      </c>
      <c r="AH342" s="13" t="str">
        <f>IF(Deník!$R342&lt;&gt;"",IF(Deník!$J342="S",IF(AND(Deník!$R342&gt;=0,Deník!$R342&lt;=1),"BE",Deník!$R342),""),"")</f>
        <v/>
      </c>
      <c r="AI342" s="95"/>
      <c r="AJ342" s="71" t="str">
        <f>IF(Deník!N343&lt;&gt;"",Deník!N343*-1,"")</f>
        <v/>
      </c>
      <c r="AK342" s="88"/>
      <c r="AL342" s="63" t="str">
        <f>IF(WEEKDAY(Deník!$C342,2)=1,IF(AND(Deník!$R342&gt;=0,Deník!$R342&lt;=1),"BE",Deník!$R342),"")</f>
        <v/>
      </c>
      <c r="AM342" s="13" t="str">
        <f>IF(WEEKDAY(Deník!$C342,2)=2,IF(AND(Deník!$R342&gt;=0,Deník!$R342&lt;=1),"BE",Deník!$R342),"")</f>
        <v/>
      </c>
      <c r="AN342" s="13" t="str">
        <f>IF(WEEKDAY(Deník!$C342,2)=3,IF(AND(Deník!$R342&gt;=0,Deník!$R342&lt;=1),"BE",Deník!$R342),"")</f>
        <v/>
      </c>
      <c r="AO342" s="13" t="str">
        <f>IF(WEEKDAY(Deník!$C342,2)=4,IF(AND(Deník!$R342&gt;=0,Deník!$R342&lt;=1),"BE",Deník!$R342),"")</f>
        <v/>
      </c>
      <c r="AP342" s="60" t="str">
        <f>IF(WEEKDAY(Deník!$C342,2)=5,IF(AND(Deník!$R342&gt;=0,Deník!$R342&lt;=1),"BE",Deník!$R342),"")</f>
        <v/>
      </c>
      <c r="AQ342" s="99"/>
      <c r="AR342" s="100">
        <f>Deník!D342</f>
        <v>0</v>
      </c>
      <c r="AS342" s="63" t="str">
        <f>IF(Deník!$D342&lt;&gt;"",IF(AND(Deník!$D342&gt;=AS$2,Deník!$D342&lt;=AS$3),IF(AND(Deník!$R342&gt;=0,Deník!$R342&lt;=1),"BE",Deník!$R342),""),"")</f>
        <v/>
      </c>
      <c r="AT342" s="63" t="str">
        <f>IF(Deník!$D342&lt;&gt;"",IF(AND(Deník!$D342&gt;=AT$2,Deník!$D342&lt;=AT$3),IF(AND(Deník!$R342&gt;=0,Deník!$R342&lt;=1),"BE",Deník!$R342),""),"")</f>
        <v/>
      </c>
      <c r="AU342" s="63" t="str">
        <f>IF(Deník!$D342&lt;&gt;"",IF(AND(Deník!$D342&gt;=AU$2,Deník!$D342&lt;=AU$3),IF(AND(Deník!$R342&gt;=0,Deník!$R342&lt;=1),"BE",Deník!$R342),""),"")</f>
        <v/>
      </c>
      <c r="AV342" s="63" t="str">
        <f>IF(Deník!$D342&lt;&gt;"",IF(AND(Deník!$D342&gt;=AV$2,Deník!$D342&lt;=AV$3),IF(AND(Deník!$R342&gt;=0,Deník!$R342&lt;=1),"BE",Deník!$R342),""),"")</f>
        <v/>
      </c>
      <c r="AW342" s="63" t="str">
        <f>IF(Deník!$D342&lt;&gt;"",IF(AND(Deník!$D342&gt;=AW$2,Deník!$D342&lt;=AW$3),IF(AND(Deník!$R342&gt;=0,Deník!$R342&lt;=1),"BE",Deník!$R342),""),"")</f>
        <v/>
      </c>
      <c r="AX342" s="63" t="str">
        <f>IF(Deník!$D342&lt;&gt;"",IF(AND(Deník!$D342&gt;=AX$2,Deník!$D342&lt;=AX$3),IF(AND(Deník!$R342&gt;=0,Deník!$R342&lt;=1),"BE",Deník!$R342),""),"")</f>
        <v/>
      </c>
      <c r="AY342" s="63" t="str">
        <f>IF(Deník!$D342&lt;&gt;"",IF(AND(Deník!$D342&gt;=AY$2,Deník!$D342&lt;=AY$3),IF(AND(Deník!$R342&gt;=0,Deník!$R342&lt;=1),"BE",Deník!$R342),""),"")</f>
        <v/>
      </c>
      <c r="AZ342" s="63" t="str">
        <f>IF(Deník!$D342&lt;&gt;"",IF(AND(Deník!$D342&gt;=AZ$2,Deník!$D342&lt;=AZ$3),IF(AND(Deník!$R342&gt;=0,Deník!$R342&lt;=1),"BE",Deník!$R342),""),"")</f>
        <v/>
      </c>
      <c r="BA342" s="63" t="str">
        <f>IF(Deník!$D342&lt;&gt;"",IF(AND(Deník!$D342&gt;=BA$2,Deník!$D342&lt;=BA$3),IF(AND(Deník!$R342&gt;=0,Deník!$R342&lt;=1),"BE",Deník!$R342),""),"")</f>
        <v/>
      </c>
      <c r="BB342" s="63" t="str">
        <f>IF(Deník!$D342&lt;&gt;"",IF(AND(Deník!$D342&gt;=BB$2,Deník!$D342&lt;=BB$3),IF(AND(Deník!$R342&gt;=0,Deník!$R342&lt;=1),"BE",Deník!$R342),""),"")</f>
        <v/>
      </c>
      <c r="BC342" s="71" t="str">
        <f>IF(Deník!$D342&lt;&gt;"",IF(AND(Deník!$D342&gt;=BC$2,Deník!$D342&lt;=BC$3),IF(AND(Deník!$R342&gt;=0,Deník!$R342&lt;=1),"BE",Deník!$R342),""),"")</f>
        <v/>
      </c>
      <c r="BD342" s="20" t="str">
        <f>IF(Deník!$J343="S",(Deník!$M343-Deník!$K343),IF(Deník!$J343="L",(Deník!$K343-Deník!$M343),""))</f>
        <v/>
      </c>
      <c r="BE342" s="20" t="str">
        <f>IF(Deník!$J343="S",(Deník!$K343-Deník!$O343),IF(Deník!$J343="L",(Deník!$O343-Deník!$K343),""))</f>
        <v/>
      </c>
      <c r="BF342" s="20" t="str">
        <f>IF(Deník!$J343="S",(Deník!$K343-Deník!$L343),IF(Deník!$J343="L",(Deník!$L343-Deník!$K343),""))</f>
        <v/>
      </c>
      <c r="BG342" s="20" t="str">
        <f>IF(Deník!$J343="S",(Deník!$K343-Deník!$S343),IF(Deník!$J343="L",(Deník!$S343-Deník!$K343),""))</f>
        <v/>
      </c>
      <c r="BH342" s="20" t="str">
        <f>IF(Deník!$J343="S",(Deník!$K343-Deník!$U343),IF(Deník!$J343="L",(Deník!$U343-Deník!$K343),""))</f>
        <v/>
      </c>
      <c r="BI342" s="20" t="str">
        <f>IF(Deník!$R342&gt;1,Deník!$R342,"")</f>
        <v/>
      </c>
      <c r="BJ342" s="20" t="str">
        <f>IF(Deník!$R342&lt;0,Deník!$R342,"")</f>
        <v/>
      </c>
      <c r="BK342" s="17"/>
      <c r="BM342" s="233" t="str">
        <f>IF(Deník!$R342&lt;&gt;"",IF(Deník!$Y342=Statistika!$F$78,IF(AND(Deník!$R342&gt;=0,Deník!$R342&lt;=1),"BE",Deník!$R342),""),"")</f>
        <v/>
      </c>
      <c r="BN342" s="233" t="str">
        <f>IF(Deník!$R342&lt;&gt;"",IF(Deník!$Y342=Statistika!$F$79,IF(AND(Deník!$R342&gt;=0,Deník!$R342&lt;=1),"BE",Deník!$R342),""),"")</f>
        <v/>
      </c>
      <c r="BO342" s="233" t="str">
        <f>IF(Deník!$R342&lt;&gt;"",IF(Deník!$Y342=Statistika!$F$80,IF(AND(Deník!$R342&gt;=0,Deník!$R342&lt;=1),"BE",Deník!$R342),""),"")</f>
        <v/>
      </c>
      <c r="BP342" s="233" t="str">
        <f>IF(Deník!$R342&lt;&gt;"",IF(Deník!$Y342=Statistika!$F$81,IF(AND(Deník!$R342&gt;=0,Deník!$R342&lt;=1),"BE",Deník!$R342),""),"")</f>
        <v/>
      </c>
      <c r="BQ342" s="233" t="str">
        <f>IF(Deník!$R342&lt;&gt;"",IF(Deník!$Y342=Statistika!$F$82,IF(AND(Deník!$R342&gt;=0,Deník!$R342&lt;=1),"BE",Deník!$R342),""),"")</f>
        <v/>
      </c>
      <c r="BR342" s="233" t="str">
        <f>IF(Deník!$R342&lt;&gt;"",IF(Deník!$Y342=Statistika!$F$83,IF(AND(Deník!$R342&gt;=0,Deník!$R342&lt;=1),"BE",Deník!$R342),""),"")</f>
        <v/>
      </c>
      <c r="BS342" s="233" t="str">
        <f>IF(Deník!$R342&lt;&gt;"",IF(Deník!$Y342=Statistika!$F$84,IF(AND(Deník!$R342&gt;=0,Deník!$R342&lt;=1),"BE",Deník!$R342),""),"")</f>
        <v/>
      </c>
      <c r="BT342" s="233" t="str">
        <f>IF(Deník!$R342&lt;&gt;"",IF(Deník!$Y342=Statistika!$F$85,IF(AND(Deník!$R342&gt;=0,Deník!$R342&lt;=1),"BE",Deník!$R342),""),"")</f>
        <v/>
      </c>
      <c r="BU342" s="233" t="str">
        <f>IF(Deník!$R342&lt;&gt;"",IF(Deník!$Y342=Statistika!$F$86,IF(AND(Deník!$R342&gt;=0,Deník!$R342&lt;=1),"BE",Deník!$R342),""),"")</f>
        <v/>
      </c>
      <c r="BV342" s="233" t="str">
        <f>IF(Deník!$R342&lt;&gt;"",IF(Deník!$Y342=Statistika!$F$87,IF(AND(Deník!$R342&gt;=0,Deník!$R342&lt;=1),"BE",Deník!$R342),""),"")</f>
        <v/>
      </c>
      <c r="BW342" s="233" t="str">
        <f>IF(Deník!$R342&lt;&gt;"",IF(Deník!$Y342=Statistika!$F$88,IF(AND(Deník!$R342&gt;=0,Deník!$R342&lt;=1),"BE",Deník!$R342),""),"")</f>
        <v/>
      </c>
      <c r="BX342" s="233" t="str">
        <f>IF(Deník!$R342&lt;&gt;"",IF(Deník!$Y342=Statistika!$F$89,IF(AND(Deník!$R342&gt;=0,Deník!$R342&lt;=1),"BE",Deník!$R342),""),"")</f>
        <v/>
      </c>
      <c r="BY342" s="233" t="str">
        <f>IF(Deník!$R342&lt;&gt;"",IF(Deník!$Y342=Statistika!$F$90,IF(AND(Deník!$R342&gt;=0,Deník!$R342&lt;=1),"BE",Deník!$R342),""),"")</f>
        <v/>
      </c>
      <c r="BZ342" s="233" t="str">
        <f>IF(Deník!$R342&lt;&gt;"",IF(Deník!$Y342=Statistika!$F$91,IF(AND(Deník!$R342&gt;=0,Deník!$R342&lt;=1),"BE",Deník!$R342),""),"")</f>
        <v/>
      </c>
      <c r="CA342" s="233"/>
      <c r="CB342" s="233" t="str">
        <f>IF(Deník!$R342&lt;&gt;"",IF(Deník!$AB342="SL",IF(AND(Deník!$R342&gt;=0,Deník!$R342&lt;=1),"BE",Deník!$R342),""),"")</f>
        <v/>
      </c>
      <c r="CC342" s="233" t="str">
        <f>IF(Deník!$R342&lt;&gt;"",IF(Deník!$AB342="BE10",IF(AND(Deník!$R342&gt;=0,Deník!$R342&lt;=1),"BE",Deník!$R342),""),"")</f>
        <v/>
      </c>
      <c r="CD342" s="233" t="str">
        <f>IF(Deník!$R342&lt;&gt;"",IF(Deník!$AB342="BE15",IF(AND(Deník!$R342&gt;=0,Deník!$R342&lt;=1),"BE",Deník!$R342),""),"")</f>
        <v/>
      </c>
      <c r="CE342" s="233" t="str">
        <f>IF(Deník!$R342&lt;&gt;"",IF(Deník!$AB342="BE20",IF(AND(Deník!$R342&gt;=0,Deník!$R342&lt;=1),"BE",Deník!$R342),""),"")</f>
        <v/>
      </c>
      <c r="CF342" s="233" t="str">
        <f>IF(Deník!$R342&lt;&gt;"",IF(Deník!$AB342="TP1",IF(AND(Deník!$R342&gt;=0,Deník!$R342&lt;=1),"BE",Deník!$R342),""),"")</f>
        <v/>
      </c>
      <c r="CG342" s="233" t="str">
        <f>IF(Deník!$R342&lt;&gt;"",IF(Deník!$AB342="TP2",IF(AND(Deník!$R342&gt;=0,Deník!$R342&lt;=1),"BE",Deník!$R342),""),"")</f>
        <v/>
      </c>
      <c r="CH342" s="233" t="str">
        <f>IF(Deník!$R342&lt;&gt;"",IF(Deník!$AB342="TP3",IF(AND(Deník!$R342&gt;=0,Deník!$R342&lt;=1),"BE",Deník!$R342),""),"")</f>
        <v/>
      </c>
      <c r="CI342" s="233" t="str">
        <f>IF(Deník!$R342&lt;&gt;"",IF(Deník!$AB342="Trailing SL",IF(AND(Deník!$R342&gt;=0,Deník!$R342&lt;=1),"BE",Deník!$R342),""),"")</f>
        <v/>
      </c>
      <c r="CJ342" s="233" t="str">
        <f>IF(Deník!$R342&lt;&gt;"",IF(Deník!$AB342="Manual",IF(AND(Deník!$R342&gt;=0,Deník!$R342&lt;=1),"BE",Deník!$R342),""),"")</f>
        <v/>
      </c>
      <c r="CK342" s="233"/>
      <c r="CL342" s="233" t="str">
        <f>IF(Deník!$R342&lt;0,IF(Deník!$AC342=Statistika!$F$117,Deník!$R342,""),"")</f>
        <v/>
      </c>
      <c r="CM342" s="233" t="str">
        <f>IF(Deník!$R342&lt;0,IF(Deník!$AC342=Statistika!$F$118,Deník!$R342,""),"")</f>
        <v/>
      </c>
      <c r="CN342" s="233" t="str">
        <f>IF(Deník!$R342&lt;0,IF(Deník!$AC342=Statistika!$F$119,Deník!$R342,""),"")</f>
        <v/>
      </c>
      <c r="CO342" s="233" t="str">
        <f>IF(Deník!$R342&lt;0,IF(Deník!$AC342=Statistika!$F$120,Deník!$R342,""),"")</f>
        <v/>
      </c>
      <c r="CP342" s="233" t="str">
        <f>IF(Deník!$R342&lt;0,IF(Deník!$AC342=Statistika!$F$121,Deník!$R342,""),"")</f>
        <v/>
      </c>
      <c r="CQ342" s="233" t="str">
        <f>IF(Deník!$R342&lt;0,IF(Deník!$AC342=Statistika!$F$122,Deník!$R342,""),"")</f>
        <v/>
      </c>
      <c r="CR342" s="233" t="str">
        <f>IF(Deník!$R342&lt;0,IF(Deník!$AC342=Statistika!$F$123,Deník!$R342,""),"")</f>
        <v/>
      </c>
      <c r="CS342" s="233" t="str">
        <f>IF(Deník!$R342&lt;0,IF(Deník!$AC342=Statistika!$F$124,Deník!$R342,""),"")</f>
        <v/>
      </c>
      <c r="CT342" s="233" t="str">
        <f>IF(Deník!$R342&lt;0,IF(Deník!$AC342=Statistika!$F$125,Deník!$R342,""),"")</f>
        <v/>
      </c>
      <c r="CU342" s="233"/>
      <c r="CV342" s="233" t="str">
        <f>IF(Deník!$R342&lt;0,IF(Deník!$AD342=$CV$2,Deník!$R342,""),"")</f>
        <v/>
      </c>
      <c r="CW342" s="233" t="str">
        <f>IF(Deník!$R342&lt;0,IF(Deník!$AD342=$CW$2,Deník!$R342,""),"")</f>
        <v/>
      </c>
      <c r="CX342" s="233" t="str">
        <f>IF(Deník!$R342&lt;0,IF(Deník!$AD342=$CX$2,Deník!$R342,""),"")</f>
        <v/>
      </c>
      <c r="CY342" s="233" t="str">
        <f>IF(Deník!$R342&lt;0,IF(Deník!$AD342=$CY$2,Deník!$R342,""),"")</f>
        <v/>
      </c>
      <c r="CZ342" s="233" t="str">
        <f>IF(Deník!$R342&lt;0,IF(Deník!$AD342=$CZ$2,Deník!$R342,""),"")</f>
        <v/>
      </c>
      <c r="DL342" s="221">
        <f t="shared" si="16"/>
        <v>93847.029999999984</v>
      </c>
      <c r="DM342" s="220">
        <f t="shared" si="15"/>
        <v>-6.1529700000000132E-2</v>
      </c>
      <c r="DO342" s="50">
        <f>Deník!W343</f>
        <v>0</v>
      </c>
      <c r="DP342" s="102" t="str">
        <f>IF(AND(Deník!W343&gt;0),1,"")</f>
        <v/>
      </c>
      <c r="DQ342" s="102">
        <f>IF(AND(Deník!W343&lt;=0),1,"")</f>
        <v>1</v>
      </c>
      <c r="DR342" s="227"/>
      <c r="DS342" s="228"/>
      <c r="DT342" s="85"/>
      <c r="DU342" s="54">
        <f>IF(MONTH(Deník!$C342)=DU$2,Deník!$W342,"")</f>
        <v>0</v>
      </c>
      <c r="DV342" s="222" t="str">
        <f>IF(MONTH(Deník!$C342)=DV$2,Deník!$W342,"")</f>
        <v/>
      </c>
      <c r="DW342" s="222" t="str">
        <f>IF(MONTH(Deník!$C342)=DW$2,Deník!$W342,"")</f>
        <v/>
      </c>
      <c r="DX342" s="222" t="str">
        <f>IF(MONTH(Deník!$C342)=DX$2,Deník!$W342,"")</f>
        <v/>
      </c>
      <c r="DY342" s="222" t="str">
        <f>IF(MONTH(Deník!$C342)=DY$2,Deník!$W342,"")</f>
        <v/>
      </c>
      <c r="DZ342" s="222" t="str">
        <f>IF(MONTH(Deník!$C342)=DZ$2,Deník!$W342,"")</f>
        <v/>
      </c>
      <c r="EA342" s="222" t="str">
        <f>IF(MONTH(Deník!$C342)=EA$2,Deník!$W342,"")</f>
        <v/>
      </c>
      <c r="EB342" s="222" t="str">
        <f>IF(MONTH(Deník!$C342)=EB$2,Deník!$W342,"")</f>
        <v/>
      </c>
      <c r="EC342" s="222" t="str">
        <f>IF(MONTH(Deník!$C342)=EC$2,Deník!$W342,"")</f>
        <v/>
      </c>
      <c r="ED342" s="222" t="str">
        <f>IF(MONTH(Deník!$C342)=ED$2,Deník!$W342,"")</f>
        <v/>
      </c>
      <c r="EE342" s="222" t="str">
        <f>IF(MONTH(Deník!$C342)=EE$2,Deník!$W342,"")</f>
        <v/>
      </c>
      <c r="EF342" s="222" t="str">
        <f>IF(MONTH(Deník!$C342)=EF$2,Deník!$W342,"")</f>
        <v/>
      </c>
      <c r="EI342" s="600" t="str">
        <f>IF(Deník!$W342&lt;&gt;"",IF(Deník!$B342=Statistika!$F$63,Deník!$W342,""),"")</f>
        <v/>
      </c>
      <c r="EJ342" s="13" t="str">
        <f>IF(Deník!$W342&lt;&gt;"",IF(Deník!$B342=Statistika!$F$64,Deník!$W342,""),"")</f>
        <v/>
      </c>
      <c r="EK342" s="13" t="str">
        <f>IF(Deník!$W342&lt;&gt;"",IF(Deník!$B342=Statistika!$F$65,Deník!$W342,""),"")</f>
        <v/>
      </c>
      <c r="EL342" s="13" t="str">
        <f>IF(Deník!$W342&lt;&gt;"",IF(Deník!$B342=Statistika!$F$66,Deník!$W342,""),"")</f>
        <v/>
      </c>
      <c r="EM342" s="13" t="str">
        <f>IF(Deník!$W342&lt;&gt;"",IF(Deník!$B342=Statistika!$F$67,Deník!$W342,""),"")</f>
        <v/>
      </c>
      <c r="EN342" s="13" t="str">
        <f>IF(Deník!$W342&lt;&gt;"",IF(Deník!$B342=Statistika!$F$68,Deník!$W342,""),"")</f>
        <v/>
      </c>
      <c r="EO342" s="13" t="str">
        <f>IF(Deník!$W342&lt;&gt;"",IF(Deník!$B342=Statistika!$F$69,Deník!$W342,""),"")</f>
        <v/>
      </c>
      <c r="EP342" s="601" t="str">
        <f>IF(Deník!$W342&lt;&gt;"",IF(Deník!$B342=Statistika!$F$70,Deník!$W342,""),"")</f>
        <v/>
      </c>
      <c r="EQ342" s="90"/>
      <c r="ER342" s="63" t="str">
        <f>IF(Deník!$W342&lt;&gt;"",IF(Deník!$J342="L",Deník!$W342,""),"")</f>
        <v/>
      </c>
      <c r="ES342" s="13" t="str">
        <f>IF(Deník!$W342&lt;&gt;"",IF(Deník!$J342="S",Deník!$W342,""),"")</f>
        <v/>
      </c>
      <c r="ET342" s="95"/>
      <c r="EU342" s="88"/>
      <c r="EV342" s="63" t="str">
        <f>IF(WEEKDAY(Deník!$C342,2)=1,Deník!$W342,"")</f>
        <v/>
      </c>
      <c r="EW342" s="13" t="str">
        <f>IF(WEEKDAY(Deník!$C342,2)=2,Deník!$W342,"")</f>
        <v/>
      </c>
      <c r="EX342" s="13" t="str">
        <f>IF(WEEKDAY(Deník!$C342,2)=3,Deník!$W342,"")</f>
        <v/>
      </c>
      <c r="EY342" s="13" t="str">
        <f>IF(WEEKDAY(Deník!$C342,2)=4,Deník!$W342,"")</f>
        <v/>
      </c>
      <c r="EZ342" s="60" t="str">
        <f>IF(WEEKDAY(Deník!$C342,2)=5,Deník!$W342,"")</f>
        <v/>
      </c>
      <c r="FA342" s="99"/>
      <c r="FB342" s="100">
        <f>Deník!D342</f>
        <v>0</v>
      </c>
      <c r="FC342" s="63">
        <f>IF($FB342&lt;&gt;"",IF(AND($FB342&gt;=FC$2,$FB342&lt;=FC$3),Deník!$W342,""))</f>
        <v>0</v>
      </c>
      <c r="FD342" s="63" t="str">
        <f>IF($FB342&lt;&gt;"",IF(AND($FB342&gt;=FD$2,$FB342&lt;=FD$3),Deník!$W342,""))</f>
        <v/>
      </c>
      <c r="FE342" s="63" t="str">
        <f>IF($FB342&lt;&gt;"",IF(AND($FB342&gt;=FE$2,$FB342&lt;=FE$3),Deník!$W342,""))</f>
        <v/>
      </c>
      <c r="FF342" s="63" t="str">
        <f>IF($FB342&lt;&gt;"",IF(AND($FB342&gt;=FF$2,$FB342&lt;=FF$3),Deník!$W342,""))</f>
        <v/>
      </c>
      <c r="FG342" s="63" t="str">
        <f>IF($FB342&lt;&gt;"",IF(AND($FB342&gt;=FG$2,$FB342&lt;=FG$3),Deník!$W342,""))</f>
        <v/>
      </c>
      <c r="FH342" s="63" t="str">
        <f>IF($FB342&lt;&gt;"",IF(AND($FB342&gt;=FH$2,$FB342&lt;=FH$3),Deník!$W342,""))</f>
        <v/>
      </c>
      <c r="FI342" s="63" t="str">
        <f>IF($FB342&lt;&gt;"",IF(AND($FB342&gt;=FI$2,$FB342&lt;=FI$3),Deník!$W342,""))</f>
        <v/>
      </c>
      <c r="FJ342" s="63" t="str">
        <f>IF($FB342&lt;&gt;"",IF(AND($FB342&gt;=FJ$2,$FB342&lt;=FJ$3),Deník!$W342,""))</f>
        <v/>
      </c>
      <c r="FK342" s="63" t="str">
        <f>IF($FB342&lt;&gt;"",IF(AND($FB342&gt;=FK$2,$FB342&lt;=FK$3),Deník!$W342,""))</f>
        <v/>
      </c>
      <c r="FL342" s="63" t="str">
        <f>IF($FB342&lt;&gt;"",IF(AND($FB342&gt;=FL$2,$FB342&lt;=FL$3),Deník!$W342,""))</f>
        <v/>
      </c>
      <c r="FM342" s="63" t="str">
        <f>IF($FB342&lt;&gt;"",IF(AND($FB342&gt;=FM$2,$FB342&lt;=FM$3),Deník!$W342,""))</f>
        <v/>
      </c>
      <c r="FN342" s="13"/>
      <c r="FO342" s="20" t="str">
        <f>IF(Deník!$W342&gt;1,Deník!$W342,"")</f>
        <v/>
      </c>
      <c r="FP342" s="20" t="str">
        <f>IF(Deník!$W342&lt;0,Deník!$W342,"")</f>
        <v/>
      </c>
      <c r="FQ342" s="17"/>
      <c r="FS342" s="233"/>
      <c r="FT342" s="233" t="str">
        <f>IF(Deník!$W342&lt;&gt;"",IF(Deník!$Y342=Statistika!$F$78,Deník!$W342,""),"")</f>
        <v/>
      </c>
      <c r="FU342" s="233" t="str">
        <f>IF(Deník!$W342&lt;&gt;"",IF(Deník!$Y342=Statistika!$F$79,Deník!$W342,""),"")</f>
        <v/>
      </c>
      <c r="FV342" s="233" t="str">
        <f>IF(Deník!$W342&lt;&gt;"",IF(Deník!$Y342=Statistika!$F$80,Deník!$W342,""),"")</f>
        <v/>
      </c>
      <c r="FW342" s="233" t="str">
        <f>IF(Deník!$W342&lt;&gt;"",IF(Deník!$Y342=Statistika!$F$81,Deník!$W342,""),"")</f>
        <v/>
      </c>
      <c r="FX342" s="233" t="str">
        <f>IF(Deník!$W342&lt;&gt;"",IF(Deník!$Y342=Statistika!$F$82,Deník!$W342,""),"")</f>
        <v/>
      </c>
      <c r="FY342" s="233" t="str">
        <f>IF(Deník!$W342&lt;&gt;"",IF(Deník!$Y342=Statistika!$F$83,Deník!$W342,""),"")</f>
        <v/>
      </c>
      <c r="FZ342" s="233" t="str">
        <f>IF(Deník!$W342&lt;&gt;"",IF(Deník!$Y342=Statistika!$F$84,Deník!$W342,""),"")</f>
        <v/>
      </c>
      <c r="GA342" s="233" t="str">
        <f>IF(Deník!$W342&lt;&gt;"",IF(Deník!$Y342=Statistika!$F$85,Deník!$W342,""),"")</f>
        <v/>
      </c>
      <c r="GB342" s="233" t="str">
        <f>IF(Deník!$W342&lt;&gt;"",IF(Deník!$Y342=Statistika!$F$86,Deník!$W342,""),"")</f>
        <v/>
      </c>
      <c r="GC342" s="233" t="str">
        <f>IF(Deník!$W342&lt;&gt;"",IF(Deník!$Y342=Statistika!$F$87,Deník!$W342,""),"")</f>
        <v/>
      </c>
      <c r="GD342" s="233" t="str">
        <f>IF(Deník!$W342&lt;&gt;"",IF(Deník!$Y342=Statistika!$F$88,Deník!$W342,""),"")</f>
        <v/>
      </c>
      <c r="GE342" s="233" t="str">
        <f>IF(Deník!$W342&lt;&gt;"",IF(Deník!$Y342=Statistika!$F$89,Deník!$W342,""),"")</f>
        <v/>
      </c>
      <c r="GF342" s="233" t="str">
        <f>IF(Deník!$W342&lt;&gt;"",IF(Deník!$Y342=Statistika!$F$90,Deník!$W342,""),"")</f>
        <v/>
      </c>
      <c r="GG342" s="233" t="str">
        <f>IF(Deník!$W342&lt;&gt;"",IF(Deník!$Y342=Statistika!$F$91,Deník!$W342,""),"")</f>
        <v/>
      </c>
      <c r="GH342" s="233"/>
      <c r="GI342" s="233" t="str">
        <f>IF(Deník!$W342&lt;&gt;"",IF(Deník!$AB342=Statistika!$L$100,Deník!$W342,""),"")</f>
        <v/>
      </c>
      <c r="GJ342" s="233" t="str">
        <f>IF(Deník!$W342&lt;&gt;"",IF(Deník!$AB342=Statistika!$L$101,Deník!$W342,""),"")</f>
        <v/>
      </c>
      <c r="GK342" s="233" t="str">
        <f>IF(Deník!$W342&lt;&gt;"",IF(Deník!$AB342=Statistika!$L$102,Deník!$W342,""),"")</f>
        <v/>
      </c>
      <c r="GL342" s="233" t="str">
        <f>IF(Deník!$W342&lt;&gt;"",IF(Deník!$AB342=Statistika!$L$103,Deník!$W342,""),"")</f>
        <v/>
      </c>
      <c r="GM342" s="233" t="str">
        <f>IF(Deník!$W342&lt;&gt;"",IF(Deník!$AB342=Statistika!$L$104,Deník!$W342,""),"")</f>
        <v/>
      </c>
      <c r="GN342" s="233" t="str">
        <f>IF(Deník!$W342&lt;&gt;"",IF(Deník!$AB342=Statistika!$L$105,Deník!$W342,""),"")</f>
        <v/>
      </c>
      <c r="GO342" s="233" t="str">
        <f>IF(Deník!$W342&lt;&gt;"",IF(Deník!$AB342=Statistika!$L$106,Deník!$W342,""),"")</f>
        <v/>
      </c>
      <c r="GP342" s="233" t="str">
        <f>IF(Deník!$W342&lt;&gt;"",IF(Deník!$AB342=Statistika!$L$107,Deník!$W342,""),"")</f>
        <v/>
      </c>
      <c r="GQ342" s="233" t="str">
        <f>IF(Deník!$W342&lt;&gt;"",IF(Deník!$AB342=Statistika!$L$108,Deník!$W342,""),"")</f>
        <v/>
      </c>
      <c r="GS342" s="233" t="str">
        <f>IF(Deník!$W342&lt;0,IF(Deník!$AC342=Statistika!$F$117,Deník!$W342,""),"")</f>
        <v/>
      </c>
      <c r="GT342" s="233" t="str">
        <f>IF(Deník!$W342&lt;0,IF(Deník!$AC342=Statistika!$F$118,Deník!$W342,""),"")</f>
        <v/>
      </c>
      <c r="GU342" s="233" t="str">
        <f>IF(Deník!$W342&lt;0,IF(Deník!$AC342=Statistika!$F$119,Deník!$W342,""),"")</f>
        <v/>
      </c>
      <c r="GV342" s="233" t="str">
        <f>IF(Deník!$W342&lt;0,IF(Deník!$AC342=Statistika!$F$120,Deník!$W342,""),"")</f>
        <v/>
      </c>
      <c r="GW342" s="233" t="str">
        <f>IF(Deník!$W342&lt;0,IF(Deník!$AC342=Statistika!$F$121,Deník!$W342,""),"")</f>
        <v/>
      </c>
      <c r="GX342" s="233" t="str">
        <f>IF(Deník!$W342&lt;0,IF(Deník!$AC342=Statistika!$F$122,Deník!$W342,""),"")</f>
        <v/>
      </c>
      <c r="GY342" s="233" t="str">
        <f>IF(Deník!$W342&lt;0,IF(Deník!$AC342=Statistika!$F$123,Deník!$W342,""),"")</f>
        <v/>
      </c>
      <c r="GZ342" s="233" t="str">
        <f>IF(Deník!$W342&lt;0,IF(Deník!$AC342=Statistika!$F$124,Deník!$W342,""),"")</f>
        <v/>
      </c>
      <c r="HA342" s="233" t="str">
        <f>IF(Deník!$W342&lt;0,IF(Deník!$AC342=Statistika!$F$125,Deník!$W342,""),"")</f>
        <v/>
      </c>
      <c r="HC342" s="233" t="str">
        <f>IF(Deník!$W342&lt;0,IF(Deník!$AD342=Statistika!$F$133,Deník!$W342,""),"")</f>
        <v/>
      </c>
      <c r="HD342" s="233" t="str">
        <f>IF(Deník!$W342&lt;0,IF(Deník!$AD342=Statistika!$F$134,Deník!$W342,""),"")</f>
        <v/>
      </c>
      <c r="HE342" s="233" t="str">
        <f>IF(Deník!$W342&lt;0,IF(Deník!$AD342=Statistika!$F$135,Deník!$W342,""),"")</f>
        <v/>
      </c>
      <c r="HF342" s="233" t="str">
        <f>IF(Deník!$W342&lt;0,IF(Deník!$AD342=Statistika!$F$136,Deník!$W342,""),"")</f>
        <v/>
      </c>
      <c r="HG342" s="233" t="str">
        <f>IF(Deník!$W342&lt;0,IF(Deník!$AD342=Statistika!$F$137,Deník!$W342,""),"")</f>
        <v/>
      </c>
      <c r="ID342" s="8">
        <f>Tabulka4[[#This Row],[Sloupec3]]</f>
        <v>0</v>
      </c>
      <c r="IE342" s="17" t="str">
        <f>IF(AND([1]Deník!$C342&gt;='[1]Měsíční shrnutí'!$D$1,[1]Deník!$C342&lt;='[1]Měsíční shrnutí'!$F$1),[1]Deník!$X342,"")</f>
        <v/>
      </c>
    </row>
    <row r="343" spans="1:239">
      <c r="A343" s="8">
        <f>Deník!C344</f>
        <v>0</v>
      </c>
      <c r="B343" s="50" t="str">
        <f>Deník!R344</f>
        <v/>
      </c>
      <c r="C343" s="102" t="str">
        <f>IF(AND(Deník!R344&gt;1,Deník!R344&lt;&gt;""),1,"")</f>
        <v/>
      </c>
      <c r="D343" s="102" t="str">
        <f>IF(AND(Deník!R344&lt;=0,Deník!R344&lt;&gt;""),1,"")</f>
        <v/>
      </c>
      <c r="E343" s="103" t="str">
        <f>IF(AND(Deník!R344&gt;=0,Deník!R344&lt;=1),1,"")</f>
        <v/>
      </c>
      <c r="F343" s="79" t="str">
        <f>IF(Deník!R344&lt;&gt;"",Deník!R344+F342,"")</f>
        <v/>
      </c>
      <c r="G343" s="85"/>
      <c r="H343" s="54" t="str">
        <f>IF(MONTH(Deník!$C343)=H$2,IF(AND(Deník!$R343&gt;=0,Deník!$R343&lt;=1),"BE",Deník!$R343),"")</f>
        <v/>
      </c>
      <c r="I343" s="11" t="str">
        <f>IF(MONTH(Deník!$C343)=I$2,IF(AND(Deník!$R343&gt;=0,Deník!$R343&lt;=1),"BE",Deník!$R343),"")</f>
        <v/>
      </c>
      <c r="J343" s="11" t="str">
        <f>IF(MONTH(Deník!$C343)=J$2,IF(AND(Deník!$R343&gt;=0,Deník!$R343&lt;=1),"BE",Deník!$R343),"")</f>
        <v/>
      </c>
      <c r="K343" s="11" t="str">
        <f>IF(MONTH(Deník!$C343)=K$2,IF(AND(Deník!$R343&gt;=0,Deník!$R343&lt;=1),"BE",Deník!$R343),"")</f>
        <v/>
      </c>
      <c r="L343" s="11" t="str">
        <f>IF(MONTH(Deník!$C343)=L$2,IF(AND(Deník!$R343&gt;=0,Deník!$R343&lt;=1),"BE",Deník!$R343),"")</f>
        <v/>
      </c>
      <c r="M343" s="11" t="str">
        <f>IF(MONTH(Deník!$C343)=M$2,IF(AND(Deník!$R343&gt;=0,Deník!$R343&lt;=1),"BE",Deník!$R343),"")</f>
        <v/>
      </c>
      <c r="N343" s="11" t="str">
        <f>IF(MONTH(Deník!$C343)=N$2,IF(AND(Deník!$R343&gt;=0,Deník!$R343&lt;=1),"BE",Deník!$R343),"")</f>
        <v/>
      </c>
      <c r="O343" s="11" t="str">
        <f>IF(MONTH(Deník!$C343)=O$2,IF(AND(Deník!$R343&gt;=0,Deník!$R343&lt;=1),"BE",Deník!$R343),"")</f>
        <v/>
      </c>
      <c r="P343" s="11" t="str">
        <f>IF(MONTH(Deník!$C343)=P$2,IF(AND(Deník!$R343&gt;=0,Deník!$R343&lt;=1),"BE",Deník!$R343),"")</f>
        <v/>
      </c>
      <c r="Q343" s="11" t="str">
        <f>IF(MONTH(Deník!$C343)=Q$2,IF(AND(Deník!$R343&gt;=0,Deník!$R343&lt;=1),"BE",Deník!$R343),"")</f>
        <v/>
      </c>
      <c r="R343" s="11" t="str">
        <f>IF(MONTH(Deník!$C343)=R$2,IF(AND(Deník!$R343&gt;=0,Deník!$R343&lt;=1),"BE",Deník!$R343),"")</f>
        <v/>
      </c>
      <c r="S343" s="57" t="str">
        <f>IF(MONTH(Deník!$C343)=S$2,IF(AND(Deník!$R343&gt;=0,Deník!$R343&lt;=1),"BE",Deník!$R343),"")</f>
        <v/>
      </c>
      <c r="U343" s="12"/>
      <c r="V343" s="12"/>
      <c r="X343" s="600" t="str">
        <f>IF(Deník!$R343&lt;&gt;"",IF(Deník!$B343=Statistika!$F$63,IF(AND(Deník!$R343&gt;=0,Deník!$R343&lt;=1),"BE",Deník!$R343),""),"")</f>
        <v/>
      </c>
      <c r="Y343" s="13" t="str">
        <f>IF(Deník!$R343&lt;&gt;"",IF(Deník!$B343=Statistika!$F$64,IF(AND(Deník!$R343&gt;=0,Deník!$R343&lt;=1),"BE",Deník!$R343),""),"")</f>
        <v/>
      </c>
      <c r="Z343" s="13" t="str">
        <f>IF(Deník!$R343&lt;&gt;"",IF(Deník!$B343=Statistika!$F$65,IF(AND(Deník!$R343&gt;=0,Deník!$R343&lt;=1),"BE",Deník!$R343),""),"")</f>
        <v/>
      </c>
      <c r="AA343" s="13" t="str">
        <f>IF(Deník!$R343&lt;&gt;"",IF(Deník!$B343=Statistika!$F$66,IF(AND(Deník!$R343&gt;=0,Deník!$R343&lt;=1),"BE",Deník!$R343),""),"")</f>
        <v/>
      </c>
      <c r="AB343" s="13" t="str">
        <f>IF(Deník!$R343&lt;&gt;"",IF(Deník!$B343=Statistika!$F$67,IF(AND(Deník!$R343&gt;=0,Deník!$R343&lt;=1),"BE",Deník!$R343),""),"")</f>
        <v/>
      </c>
      <c r="AC343" s="13" t="str">
        <f>IF(Deník!$R343&lt;&gt;"",IF(Deník!$B343=Statistika!$F$68,IF(AND(Deník!$R343&gt;=0,Deník!$R343&lt;=1),"BE",Deník!$R343),""),"")</f>
        <v/>
      </c>
      <c r="AD343" s="13" t="str">
        <f>IF(Deník!$R343&lt;&gt;"",IF(Deník!$B343=Statistika!$F$69,IF(AND(Deník!$R343&gt;=0,Deník!$R343&lt;=1),"BE",Deník!$R343),""),"")</f>
        <v/>
      </c>
      <c r="AE343" s="601" t="str">
        <f>IF(Deník!$R343&lt;&gt;"",IF(Deník!$B343=Statistika!$F$70,IF(AND(Deník!$R343&gt;=0,Deník!$R343&lt;=1),"BE",Deník!$R343),""),"")</f>
        <v/>
      </c>
      <c r="AF343" s="90"/>
      <c r="AG343" s="63" t="str">
        <f>IF(Deník!$R343&lt;&gt;"",IF(Deník!$J343="L",IF(AND(Deník!$R343&gt;=0,Deník!$R343&lt;=1),"BE",Deník!$R343),""),"")</f>
        <v/>
      </c>
      <c r="AH343" s="13" t="str">
        <f>IF(Deník!$R343&lt;&gt;"",IF(Deník!$J343="S",IF(AND(Deník!$R343&gt;=0,Deník!$R343&lt;=1),"BE",Deník!$R343),""),"")</f>
        <v/>
      </c>
      <c r="AI343" s="95"/>
      <c r="AJ343" s="71" t="str">
        <f>IF(Deník!N344&lt;&gt;"",Deník!N344*-1,"")</f>
        <v/>
      </c>
      <c r="AK343" s="88"/>
      <c r="AL343" s="63" t="str">
        <f>IF(WEEKDAY(Deník!$C343,2)=1,IF(AND(Deník!$R343&gt;=0,Deník!$R343&lt;=1),"BE",Deník!$R343),"")</f>
        <v/>
      </c>
      <c r="AM343" s="13" t="str">
        <f>IF(WEEKDAY(Deník!$C343,2)=2,IF(AND(Deník!$R343&gt;=0,Deník!$R343&lt;=1),"BE",Deník!$R343),"")</f>
        <v/>
      </c>
      <c r="AN343" s="13" t="str">
        <f>IF(WEEKDAY(Deník!$C343,2)=3,IF(AND(Deník!$R343&gt;=0,Deník!$R343&lt;=1),"BE",Deník!$R343),"")</f>
        <v/>
      </c>
      <c r="AO343" s="13" t="str">
        <f>IF(WEEKDAY(Deník!$C343,2)=4,IF(AND(Deník!$R343&gt;=0,Deník!$R343&lt;=1),"BE",Deník!$R343),"")</f>
        <v/>
      </c>
      <c r="AP343" s="60" t="str">
        <f>IF(WEEKDAY(Deník!$C343,2)=5,IF(AND(Deník!$R343&gt;=0,Deník!$R343&lt;=1),"BE",Deník!$R343),"")</f>
        <v/>
      </c>
      <c r="AQ343" s="99"/>
      <c r="AR343" s="100">
        <f>Deník!D343</f>
        <v>0</v>
      </c>
      <c r="AS343" s="63" t="str">
        <f>IF(Deník!$D343&lt;&gt;"",IF(AND(Deník!$D343&gt;=AS$2,Deník!$D343&lt;=AS$3),IF(AND(Deník!$R343&gt;=0,Deník!$R343&lt;=1),"BE",Deník!$R343),""),"")</f>
        <v/>
      </c>
      <c r="AT343" s="63" t="str">
        <f>IF(Deník!$D343&lt;&gt;"",IF(AND(Deník!$D343&gt;=AT$2,Deník!$D343&lt;=AT$3),IF(AND(Deník!$R343&gt;=0,Deník!$R343&lt;=1),"BE",Deník!$R343),""),"")</f>
        <v/>
      </c>
      <c r="AU343" s="63" t="str">
        <f>IF(Deník!$D343&lt;&gt;"",IF(AND(Deník!$D343&gt;=AU$2,Deník!$D343&lt;=AU$3),IF(AND(Deník!$R343&gt;=0,Deník!$R343&lt;=1),"BE",Deník!$R343),""),"")</f>
        <v/>
      </c>
      <c r="AV343" s="63" t="str">
        <f>IF(Deník!$D343&lt;&gt;"",IF(AND(Deník!$D343&gt;=AV$2,Deník!$D343&lt;=AV$3),IF(AND(Deník!$R343&gt;=0,Deník!$R343&lt;=1),"BE",Deník!$R343),""),"")</f>
        <v/>
      </c>
      <c r="AW343" s="63" t="str">
        <f>IF(Deník!$D343&lt;&gt;"",IF(AND(Deník!$D343&gt;=AW$2,Deník!$D343&lt;=AW$3),IF(AND(Deník!$R343&gt;=0,Deník!$R343&lt;=1),"BE",Deník!$R343),""),"")</f>
        <v/>
      </c>
      <c r="AX343" s="63" t="str">
        <f>IF(Deník!$D343&lt;&gt;"",IF(AND(Deník!$D343&gt;=AX$2,Deník!$D343&lt;=AX$3),IF(AND(Deník!$R343&gt;=0,Deník!$R343&lt;=1),"BE",Deník!$R343),""),"")</f>
        <v/>
      </c>
      <c r="AY343" s="63" t="str">
        <f>IF(Deník!$D343&lt;&gt;"",IF(AND(Deník!$D343&gt;=AY$2,Deník!$D343&lt;=AY$3),IF(AND(Deník!$R343&gt;=0,Deník!$R343&lt;=1),"BE",Deník!$R343),""),"")</f>
        <v/>
      </c>
      <c r="AZ343" s="63" t="str">
        <f>IF(Deník!$D343&lt;&gt;"",IF(AND(Deník!$D343&gt;=AZ$2,Deník!$D343&lt;=AZ$3),IF(AND(Deník!$R343&gt;=0,Deník!$R343&lt;=1),"BE",Deník!$R343),""),"")</f>
        <v/>
      </c>
      <c r="BA343" s="63" t="str">
        <f>IF(Deník!$D343&lt;&gt;"",IF(AND(Deník!$D343&gt;=BA$2,Deník!$D343&lt;=BA$3),IF(AND(Deník!$R343&gt;=0,Deník!$R343&lt;=1),"BE",Deník!$R343),""),"")</f>
        <v/>
      </c>
      <c r="BB343" s="63" t="str">
        <f>IF(Deník!$D343&lt;&gt;"",IF(AND(Deník!$D343&gt;=BB$2,Deník!$D343&lt;=BB$3),IF(AND(Deník!$R343&gt;=0,Deník!$R343&lt;=1),"BE",Deník!$R343),""),"")</f>
        <v/>
      </c>
      <c r="BC343" s="71" t="str">
        <f>IF(Deník!$D343&lt;&gt;"",IF(AND(Deník!$D343&gt;=BC$2,Deník!$D343&lt;=BC$3),IF(AND(Deník!$R343&gt;=0,Deník!$R343&lt;=1),"BE",Deník!$R343),""),"")</f>
        <v/>
      </c>
      <c r="BD343" s="20" t="str">
        <f>IF(Deník!$J344="S",(Deník!$M344-Deník!$K344),IF(Deník!$J344="L",(Deník!$K344-Deník!$M344),""))</f>
        <v/>
      </c>
      <c r="BE343" s="20" t="str">
        <f>IF(Deník!$J344="S",(Deník!$K344-Deník!$O344),IF(Deník!$J344="L",(Deník!$O344-Deník!$K344),""))</f>
        <v/>
      </c>
      <c r="BF343" s="20" t="str">
        <f>IF(Deník!$J344="S",(Deník!$K344-Deník!$L344),IF(Deník!$J344="L",(Deník!$L344-Deník!$K344),""))</f>
        <v/>
      </c>
      <c r="BG343" s="20" t="str">
        <f>IF(Deník!$J344="S",(Deník!$K344-Deník!$S344),IF(Deník!$J344="L",(Deník!$S344-Deník!$K344),""))</f>
        <v/>
      </c>
      <c r="BH343" s="20" t="str">
        <f>IF(Deník!$J344="S",(Deník!$K344-Deník!$U344),IF(Deník!$J344="L",(Deník!$U344-Deník!$K344),""))</f>
        <v/>
      </c>
      <c r="BI343" s="20" t="str">
        <f>IF(Deník!$R343&gt;1,Deník!$R343,"")</f>
        <v/>
      </c>
      <c r="BJ343" s="20" t="str">
        <f>IF(Deník!$R343&lt;0,Deník!$R343,"")</f>
        <v/>
      </c>
      <c r="BK343" s="17"/>
      <c r="BM343" s="233" t="str">
        <f>IF(Deník!$R343&lt;&gt;"",IF(Deník!$Y343=Statistika!$F$78,IF(AND(Deník!$R343&gt;=0,Deník!$R343&lt;=1),"BE",Deník!$R343),""),"")</f>
        <v/>
      </c>
      <c r="BN343" s="233" t="str">
        <f>IF(Deník!$R343&lt;&gt;"",IF(Deník!$Y343=Statistika!$F$79,IF(AND(Deník!$R343&gt;=0,Deník!$R343&lt;=1),"BE",Deník!$R343),""),"")</f>
        <v/>
      </c>
      <c r="BO343" s="233" t="str">
        <f>IF(Deník!$R343&lt;&gt;"",IF(Deník!$Y343=Statistika!$F$80,IF(AND(Deník!$R343&gt;=0,Deník!$R343&lt;=1),"BE",Deník!$R343),""),"")</f>
        <v/>
      </c>
      <c r="BP343" s="233" t="str">
        <f>IF(Deník!$R343&lt;&gt;"",IF(Deník!$Y343=Statistika!$F$81,IF(AND(Deník!$R343&gt;=0,Deník!$R343&lt;=1),"BE",Deník!$R343),""),"")</f>
        <v/>
      </c>
      <c r="BQ343" s="233" t="str">
        <f>IF(Deník!$R343&lt;&gt;"",IF(Deník!$Y343=Statistika!$F$82,IF(AND(Deník!$R343&gt;=0,Deník!$R343&lt;=1),"BE",Deník!$R343),""),"")</f>
        <v/>
      </c>
      <c r="BR343" s="233" t="str">
        <f>IF(Deník!$R343&lt;&gt;"",IF(Deník!$Y343=Statistika!$F$83,IF(AND(Deník!$R343&gt;=0,Deník!$R343&lt;=1),"BE",Deník!$R343),""),"")</f>
        <v/>
      </c>
      <c r="BS343" s="233" t="str">
        <f>IF(Deník!$R343&lt;&gt;"",IF(Deník!$Y343=Statistika!$F$84,IF(AND(Deník!$R343&gt;=0,Deník!$R343&lt;=1),"BE",Deník!$R343),""),"")</f>
        <v/>
      </c>
      <c r="BT343" s="233" t="str">
        <f>IF(Deník!$R343&lt;&gt;"",IF(Deník!$Y343=Statistika!$F$85,IF(AND(Deník!$R343&gt;=0,Deník!$R343&lt;=1),"BE",Deník!$R343),""),"")</f>
        <v/>
      </c>
      <c r="BU343" s="233" t="str">
        <f>IF(Deník!$R343&lt;&gt;"",IF(Deník!$Y343=Statistika!$F$86,IF(AND(Deník!$R343&gt;=0,Deník!$R343&lt;=1),"BE",Deník!$R343),""),"")</f>
        <v/>
      </c>
      <c r="BV343" s="233" t="str">
        <f>IF(Deník!$R343&lt;&gt;"",IF(Deník!$Y343=Statistika!$F$87,IF(AND(Deník!$R343&gt;=0,Deník!$R343&lt;=1),"BE",Deník!$R343),""),"")</f>
        <v/>
      </c>
      <c r="BW343" s="233" t="str">
        <f>IF(Deník!$R343&lt;&gt;"",IF(Deník!$Y343=Statistika!$F$88,IF(AND(Deník!$R343&gt;=0,Deník!$R343&lt;=1),"BE",Deník!$R343),""),"")</f>
        <v/>
      </c>
      <c r="BX343" s="233" t="str">
        <f>IF(Deník!$R343&lt;&gt;"",IF(Deník!$Y343=Statistika!$F$89,IF(AND(Deník!$R343&gt;=0,Deník!$R343&lt;=1),"BE",Deník!$R343),""),"")</f>
        <v/>
      </c>
      <c r="BY343" s="233" t="str">
        <f>IF(Deník!$R343&lt;&gt;"",IF(Deník!$Y343=Statistika!$F$90,IF(AND(Deník!$R343&gt;=0,Deník!$R343&lt;=1),"BE",Deník!$R343),""),"")</f>
        <v/>
      </c>
      <c r="BZ343" s="233" t="str">
        <f>IF(Deník!$R343&lt;&gt;"",IF(Deník!$Y343=Statistika!$F$91,IF(AND(Deník!$R343&gt;=0,Deník!$R343&lt;=1),"BE",Deník!$R343),""),"")</f>
        <v/>
      </c>
      <c r="CA343" s="233"/>
      <c r="CB343" s="233" t="str">
        <f>IF(Deník!$R343&lt;&gt;"",IF(Deník!$AB343="SL",IF(AND(Deník!$R343&gt;=0,Deník!$R343&lt;=1),"BE",Deník!$R343),""),"")</f>
        <v/>
      </c>
      <c r="CC343" s="233" t="str">
        <f>IF(Deník!$R343&lt;&gt;"",IF(Deník!$AB343="BE10",IF(AND(Deník!$R343&gt;=0,Deník!$R343&lt;=1),"BE",Deník!$R343),""),"")</f>
        <v/>
      </c>
      <c r="CD343" s="233" t="str">
        <f>IF(Deník!$R343&lt;&gt;"",IF(Deník!$AB343="BE15",IF(AND(Deník!$R343&gt;=0,Deník!$R343&lt;=1),"BE",Deník!$R343),""),"")</f>
        <v/>
      </c>
      <c r="CE343" s="233" t="str">
        <f>IF(Deník!$R343&lt;&gt;"",IF(Deník!$AB343="BE20",IF(AND(Deník!$R343&gt;=0,Deník!$R343&lt;=1),"BE",Deník!$R343),""),"")</f>
        <v/>
      </c>
      <c r="CF343" s="233" t="str">
        <f>IF(Deník!$R343&lt;&gt;"",IF(Deník!$AB343="TP1",IF(AND(Deník!$R343&gt;=0,Deník!$R343&lt;=1),"BE",Deník!$R343),""),"")</f>
        <v/>
      </c>
      <c r="CG343" s="233" t="str">
        <f>IF(Deník!$R343&lt;&gt;"",IF(Deník!$AB343="TP2",IF(AND(Deník!$R343&gt;=0,Deník!$R343&lt;=1),"BE",Deník!$R343),""),"")</f>
        <v/>
      </c>
      <c r="CH343" s="233" t="str">
        <f>IF(Deník!$R343&lt;&gt;"",IF(Deník!$AB343="TP3",IF(AND(Deník!$R343&gt;=0,Deník!$R343&lt;=1),"BE",Deník!$R343),""),"")</f>
        <v/>
      </c>
      <c r="CI343" s="233" t="str">
        <f>IF(Deník!$R343&lt;&gt;"",IF(Deník!$AB343="Trailing SL",IF(AND(Deník!$R343&gt;=0,Deník!$R343&lt;=1),"BE",Deník!$R343),""),"")</f>
        <v/>
      </c>
      <c r="CJ343" s="233" t="str">
        <f>IF(Deník!$R343&lt;&gt;"",IF(Deník!$AB343="Manual",IF(AND(Deník!$R343&gt;=0,Deník!$R343&lt;=1),"BE",Deník!$R343),""),"")</f>
        <v/>
      </c>
      <c r="CK343" s="233"/>
      <c r="CL343" s="233" t="str">
        <f>IF(Deník!$R343&lt;0,IF(Deník!$AC343=Statistika!$F$117,Deník!$R343,""),"")</f>
        <v/>
      </c>
      <c r="CM343" s="233" t="str">
        <f>IF(Deník!$R343&lt;0,IF(Deník!$AC343=Statistika!$F$118,Deník!$R343,""),"")</f>
        <v/>
      </c>
      <c r="CN343" s="233" t="str">
        <f>IF(Deník!$R343&lt;0,IF(Deník!$AC343=Statistika!$F$119,Deník!$R343,""),"")</f>
        <v/>
      </c>
      <c r="CO343" s="233" t="str">
        <f>IF(Deník!$R343&lt;0,IF(Deník!$AC343=Statistika!$F$120,Deník!$R343,""),"")</f>
        <v/>
      </c>
      <c r="CP343" s="233" t="str">
        <f>IF(Deník!$R343&lt;0,IF(Deník!$AC343=Statistika!$F$121,Deník!$R343,""),"")</f>
        <v/>
      </c>
      <c r="CQ343" s="233" t="str">
        <f>IF(Deník!$R343&lt;0,IF(Deník!$AC343=Statistika!$F$122,Deník!$R343,""),"")</f>
        <v/>
      </c>
      <c r="CR343" s="233" t="str">
        <f>IF(Deník!$R343&lt;0,IF(Deník!$AC343=Statistika!$F$123,Deník!$R343,""),"")</f>
        <v/>
      </c>
      <c r="CS343" s="233" t="str">
        <f>IF(Deník!$R343&lt;0,IF(Deník!$AC343=Statistika!$F$124,Deník!$R343,""),"")</f>
        <v/>
      </c>
      <c r="CT343" s="233" t="str">
        <f>IF(Deník!$R343&lt;0,IF(Deník!$AC343=Statistika!$F$125,Deník!$R343,""),"")</f>
        <v/>
      </c>
      <c r="CU343" s="233"/>
      <c r="CV343" s="233" t="str">
        <f>IF(Deník!$R343&lt;0,IF(Deník!$AD343=$CV$2,Deník!$R343,""),"")</f>
        <v/>
      </c>
      <c r="CW343" s="233" t="str">
        <f>IF(Deník!$R343&lt;0,IF(Deník!$AD343=$CW$2,Deník!$R343,""),"")</f>
        <v/>
      </c>
      <c r="CX343" s="233" t="str">
        <f>IF(Deník!$R343&lt;0,IF(Deník!$AD343=$CX$2,Deník!$R343,""),"")</f>
        <v/>
      </c>
      <c r="CY343" s="233" t="str">
        <f>IF(Deník!$R343&lt;0,IF(Deník!$AD343=$CY$2,Deník!$R343,""),"")</f>
        <v/>
      </c>
      <c r="CZ343" s="233" t="str">
        <f>IF(Deník!$R343&lt;0,IF(Deník!$AD343=$CZ$2,Deník!$R343,""),"")</f>
        <v/>
      </c>
      <c r="DL343" s="221">
        <f t="shared" si="16"/>
        <v>93847.029999999984</v>
      </c>
      <c r="DM343" s="220">
        <f t="shared" si="15"/>
        <v>-6.1529700000000132E-2</v>
      </c>
      <c r="DO343" s="50">
        <f>Deník!W344</f>
        <v>0</v>
      </c>
      <c r="DP343" s="102" t="str">
        <f>IF(AND(Deník!W344&gt;0),1,"")</f>
        <v/>
      </c>
      <c r="DQ343" s="102">
        <f>IF(AND(Deník!W344&lt;=0),1,"")</f>
        <v>1</v>
      </c>
      <c r="DR343" s="227"/>
      <c r="DS343" s="228"/>
      <c r="DT343" s="85"/>
      <c r="DU343" s="54">
        <f>IF(MONTH(Deník!$C343)=DU$2,Deník!$W343,"")</f>
        <v>0</v>
      </c>
      <c r="DV343" s="222" t="str">
        <f>IF(MONTH(Deník!$C343)=DV$2,Deník!$W343,"")</f>
        <v/>
      </c>
      <c r="DW343" s="222" t="str">
        <f>IF(MONTH(Deník!$C343)=DW$2,Deník!$W343,"")</f>
        <v/>
      </c>
      <c r="DX343" s="222" t="str">
        <f>IF(MONTH(Deník!$C343)=DX$2,Deník!$W343,"")</f>
        <v/>
      </c>
      <c r="DY343" s="222" t="str">
        <f>IF(MONTH(Deník!$C343)=DY$2,Deník!$W343,"")</f>
        <v/>
      </c>
      <c r="DZ343" s="222" t="str">
        <f>IF(MONTH(Deník!$C343)=DZ$2,Deník!$W343,"")</f>
        <v/>
      </c>
      <c r="EA343" s="222" t="str">
        <f>IF(MONTH(Deník!$C343)=EA$2,Deník!$W343,"")</f>
        <v/>
      </c>
      <c r="EB343" s="222" t="str">
        <f>IF(MONTH(Deník!$C343)=EB$2,Deník!$W343,"")</f>
        <v/>
      </c>
      <c r="EC343" s="222" t="str">
        <f>IF(MONTH(Deník!$C343)=EC$2,Deník!$W343,"")</f>
        <v/>
      </c>
      <c r="ED343" s="222" t="str">
        <f>IF(MONTH(Deník!$C343)=ED$2,Deník!$W343,"")</f>
        <v/>
      </c>
      <c r="EE343" s="222" t="str">
        <f>IF(MONTH(Deník!$C343)=EE$2,Deník!$W343,"")</f>
        <v/>
      </c>
      <c r="EF343" s="222" t="str">
        <f>IF(MONTH(Deník!$C343)=EF$2,Deník!$W343,"")</f>
        <v/>
      </c>
      <c r="EI343" s="600" t="str">
        <f>IF(Deník!$W343&lt;&gt;"",IF(Deník!$B343=Statistika!$F$63,Deník!$W343,""),"")</f>
        <v/>
      </c>
      <c r="EJ343" s="13" t="str">
        <f>IF(Deník!$W343&lt;&gt;"",IF(Deník!$B343=Statistika!$F$64,Deník!$W343,""),"")</f>
        <v/>
      </c>
      <c r="EK343" s="13" t="str">
        <f>IF(Deník!$W343&lt;&gt;"",IF(Deník!$B343=Statistika!$F$65,Deník!$W343,""),"")</f>
        <v/>
      </c>
      <c r="EL343" s="13" t="str">
        <f>IF(Deník!$W343&lt;&gt;"",IF(Deník!$B343=Statistika!$F$66,Deník!$W343,""),"")</f>
        <v/>
      </c>
      <c r="EM343" s="13" t="str">
        <f>IF(Deník!$W343&lt;&gt;"",IF(Deník!$B343=Statistika!$F$67,Deník!$W343,""),"")</f>
        <v/>
      </c>
      <c r="EN343" s="13" t="str">
        <f>IF(Deník!$W343&lt;&gt;"",IF(Deník!$B343=Statistika!$F$68,Deník!$W343,""),"")</f>
        <v/>
      </c>
      <c r="EO343" s="13" t="str">
        <f>IF(Deník!$W343&lt;&gt;"",IF(Deník!$B343=Statistika!$F$69,Deník!$W343,""),"")</f>
        <v/>
      </c>
      <c r="EP343" s="601" t="str">
        <f>IF(Deník!$W343&lt;&gt;"",IF(Deník!$B343=Statistika!$F$70,Deník!$W343,""),"")</f>
        <v/>
      </c>
      <c r="EQ343" s="90"/>
      <c r="ER343" s="63" t="str">
        <f>IF(Deník!$W343&lt;&gt;"",IF(Deník!$J343="L",Deník!$W343,""),"")</f>
        <v/>
      </c>
      <c r="ES343" s="13" t="str">
        <f>IF(Deník!$W343&lt;&gt;"",IF(Deník!$J343="S",Deník!$W343,""),"")</f>
        <v/>
      </c>
      <c r="ET343" s="95"/>
      <c r="EU343" s="88"/>
      <c r="EV343" s="63" t="str">
        <f>IF(WEEKDAY(Deník!$C343,2)=1,Deník!$W343,"")</f>
        <v/>
      </c>
      <c r="EW343" s="13" t="str">
        <f>IF(WEEKDAY(Deník!$C343,2)=2,Deník!$W343,"")</f>
        <v/>
      </c>
      <c r="EX343" s="13" t="str">
        <f>IF(WEEKDAY(Deník!$C343,2)=3,Deník!$W343,"")</f>
        <v/>
      </c>
      <c r="EY343" s="13" t="str">
        <f>IF(WEEKDAY(Deník!$C343,2)=4,Deník!$W343,"")</f>
        <v/>
      </c>
      <c r="EZ343" s="60" t="str">
        <f>IF(WEEKDAY(Deník!$C343,2)=5,Deník!$W343,"")</f>
        <v/>
      </c>
      <c r="FA343" s="99"/>
      <c r="FB343" s="100">
        <f>Deník!D343</f>
        <v>0</v>
      </c>
      <c r="FC343" s="63">
        <f>IF($FB343&lt;&gt;"",IF(AND($FB343&gt;=FC$2,$FB343&lt;=FC$3),Deník!$W343,""))</f>
        <v>0</v>
      </c>
      <c r="FD343" s="63" t="str">
        <f>IF($FB343&lt;&gt;"",IF(AND($FB343&gt;=FD$2,$FB343&lt;=FD$3),Deník!$W343,""))</f>
        <v/>
      </c>
      <c r="FE343" s="63" t="str">
        <f>IF($FB343&lt;&gt;"",IF(AND($FB343&gt;=FE$2,$FB343&lt;=FE$3),Deník!$W343,""))</f>
        <v/>
      </c>
      <c r="FF343" s="63" t="str">
        <f>IF($FB343&lt;&gt;"",IF(AND($FB343&gt;=FF$2,$FB343&lt;=FF$3),Deník!$W343,""))</f>
        <v/>
      </c>
      <c r="FG343" s="63" t="str">
        <f>IF($FB343&lt;&gt;"",IF(AND($FB343&gt;=FG$2,$FB343&lt;=FG$3),Deník!$W343,""))</f>
        <v/>
      </c>
      <c r="FH343" s="63" t="str">
        <f>IF($FB343&lt;&gt;"",IF(AND($FB343&gt;=FH$2,$FB343&lt;=FH$3),Deník!$W343,""))</f>
        <v/>
      </c>
      <c r="FI343" s="63" t="str">
        <f>IF($FB343&lt;&gt;"",IF(AND($FB343&gt;=FI$2,$FB343&lt;=FI$3),Deník!$W343,""))</f>
        <v/>
      </c>
      <c r="FJ343" s="63" t="str">
        <f>IF($FB343&lt;&gt;"",IF(AND($FB343&gt;=FJ$2,$FB343&lt;=FJ$3),Deník!$W343,""))</f>
        <v/>
      </c>
      <c r="FK343" s="63" t="str">
        <f>IF($FB343&lt;&gt;"",IF(AND($FB343&gt;=FK$2,$FB343&lt;=FK$3),Deník!$W343,""))</f>
        <v/>
      </c>
      <c r="FL343" s="63" t="str">
        <f>IF($FB343&lt;&gt;"",IF(AND($FB343&gt;=FL$2,$FB343&lt;=FL$3),Deník!$W343,""))</f>
        <v/>
      </c>
      <c r="FM343" s="63" t="str">
        <f>IF($FB343&lt;&gt;"",IF(AND($FB343&gt;=FM$2,$FB343&lt;=FM$3),Deník!$W343,""))</f>
        <v/>
      </c>
      <c r="FN343" s="13"/>
      <c r="FO343" s="20" t="str">
        <f>IF(Deník!$W343&gt;1,Deník!$W343,"")</f>
        <v/>
      </c>
      <c r="FP343" s="20" t="str">
        <f>IF(Deník!$W343&lt;0,Deník!$W343,"")</f>
        <v/>
      </c>
      <c r="FQ343" s="17"/>
      <c r="FS343" s="233"/>
      <c r="FT343" s="233" t="str">
        <f>IF(Deník!$W343&lt;&gt;"",IF(Deník!$Y343=Statistika!$F$78,Deník!$W343,""),"")</f>
        <v/>
      </c>
      <c r="FU343" s="233" t="str">
        <f>IF(Deník!$W343&lt;&gt;"",IF(Deník!$Y343=Statistika!$F$79,Deník!$W343,""),"")</f>
        <v/>
      </c>
      <c r="FV343" s="233" t="str">
        <f>IF(Deník!$W343&lt;&gt;"",IF(Deník!$Y343=Statistika!$F$80,Deník!$W343,""),"")</f>
        <v/>
      </c>
      <c r="FW343" s="233" t="str">
        <f>IF(Deník!$W343&lt;&gt;"",IF(Deník!$Y343=Statistika!$F$81,Deník!$W343,""),"")</f>
        <v/>
      </c>
      <c r="FX343" s="233" t="str">
        <f>IF(Deník!$W343&lt;&gt;"",IF(Deník!$Y343=Statistika!$F$82,Deník!$W343,""),"")</f>
        <v/>
      </c>
      <c r="FY343" s="233" t="str">
        <f>IF(Deník!$W343&lt;&gt;"",IF(Deník!$Y343=Statistika!$F$83,Deník!$W343,""),"")</f>
        <v/>
      </c>
      <c r="FZ343" s="233" t="str">
        <f>IF(Deník!$W343&lt;&gt;"",IF(Deník!$Y343=Statistika!$F$84,Deník!$W343,""),"")</f>
        <v/>
      </c>
      <c r="GA343" s="233" t="str">
        <f>IF(Deník!$W343&lt;&gt;"",IF(Deník!$Y343=Statistika!$F$85,Deník!$W343,""),"")</f>
        <v/>
      </c>
      <c r="GB343" s="233" t="str">
        <f>IF(Deník!$W343&lt;&gt;"",IF(Deník!$Y343=Statistika!$F$86,Deník!$W343,""),"")</f>
        <v/>
      </c>
      <c r="GC343" s="233" t="str">
        <f>IF(Deník!$W343&lt;&gt;"",IF(Deník!$Y343=Statistika!$F$87,Deník!$W343,""),"")</f>
        <v/>
      </c>
      <c r="GD343" s="233" t="str">
        <f>IF(Deník!$W343&lt;&gt;"",IF(Deník!$Y343=Statistika!$F$88,Deník!$W343,""),"")</f>
        <v/>
      </c>
      <c r="GE343" s="233" t="str">
        <f>IF(Deník!$W343&lt;&gt;"",IF(Deník!$Y343=Statistika!$F$89,Deník!$W343,""),"")</f>
        <v/>
      </c>
      <c r="GF343" s="233" t="str">
        <f>IF(Deník!$W343&lt;&gt;"",IF(Deník!$Y343=Statistika!$F$90,Deník!$W343,""),"")</f>
        <v/>
      </c>
      <c r="GG343" s="233" t="str">
        <f>IF(Deník!$W343&lt;&gt;"",IF(Deník!$Y343=Statistika!$F$91,Deník!$W343,""),"")</f>
        <v/>
      </c>
      <c r="GH343" s="233"/>
      <c r="GI343" s="233" t="str">
        <f>IF(Deník!$W343&lt;&gt;"",IF(Deník!$AB343=Statistika!$L$100,Deník!$W343,""),"")</f>
        <v/>
      </c>
      <c r="GJ343" s="233" t="str">
        <f>IF(Deník!$W343&lt;&gt;"",IF(Deník!$AB343=Statistika!$L$101,Deník!$W343,""),"")</f>
        <v/>
      </c>
      <c r="GK343" s="233" t="str">
        <f>IF(Deník!$W343&lt;&gt;"",IF(Deník!$AB343=Statistika!$L$102,Deník!$W343,""),"")</f>
        <v/>
      </c>
      <c r="GL343" s="233" t="str">
        <f>IF(Deník!$W343&lt;&gt;"",IF(Deník!$AB343=Statistika!$L$103,Deník!$W343,""),"")</f>
        <v/>
      </c>
      <c r="GM343" s="233" t="str">
        <f>IF(Deník!$W343&lt;&gt;"",IF(Deník!$AB343=Statistika!$L$104,Deník!$W343,""),"")</f>
        <v/>
      </c>
      <c r="GN343" s="233" t="str">
        <f>IF(Deník!$W343&lt;&gt;"",IF(Deník!$AB343=Statistika!$L$105,Deník!$W343,""),"")</f>
        <v/>
      </c>
      <c r="GO343" s="233" t="str">
        <f>IF(Deník!$W343&lt;&gt;"",IF(Deník!$AB343=Statistika!$L$106,Deník!$W343,""),"")</f>
        <v/>
      </c>
      <c r="GP343" s="233" t="str">
        <f>IF(Deník!$W343&lt;&gt;"",IF(Deník!$AB343=Statistika!$L$107,Deník!$W343,""),"")</f>
        <v/>
      </c>
      <c r="GQ343" s="233" t="str">
        <f>IF(Deník!$W343&lt;&gt;"",IF(Deník!$AB343=Statistika!$L$108,Deník!$W343,""),"")</f>
        <v/>
      </c>
      <c r="GS343" s="233" t="str">
        <f>IF(Deník!$W343&lt;0,IF(Deník!$AC343=Statistika!$F$117,Deník!$W343,""),"")</f>
        <v/>
      </c>
      <c r="GT343" s="233" t="str">
        <f>IF(Deník!$W343&lt;0,IF(Deník!$AC343=Statistika!$F$118,Deník!$W343,""),"")</f>
        <v/>
      </c>
      <c r="GU343" s="233" t="str">
        <f>IF(Deník!$W343&lt;0,IF(Deník!$AC343=Statistika!$F$119,Deník!$W343,""),"")</f>
        <v/>
      </c>
      <c r="GV343" s="233" t="str">
        <f>IF(Deník!$W343&lt;0,IF(Deník!$AC343=Statistika!$F$120,Deník!$W343,""),"")</f>
        <v/>
      </c>
      <c r="GW343" s="233" t="str">
        <f>IF(Deník!$W343&lt;0,IF(Deník!$AC343=Statistika!$F$121,Deník!$W343,""),"")</f>
        <v/>
      </c>
      <c r="GX343" s="233" t="str">
        <f>IF(Deník!$W343&lt;0,IF(Deník!$AC343=Statistika!$F$122,Deník!$W343,""),"")</f>
        <v/>
      </c>
      <c r="GY343" s="233" t="str">
        <f>IF(Deník!$W343&lt;0,IF(Deník!$AC343=Statistika!$F$123,Deník!$W343,""),"")</f>
        <v/>
      </c>
      <c r="GZ343" s="233" t="str">
        <f>IF(Deník!$W343&lt;0,IF(Deník!$AC343=Statistika!$F$124,Deník!$W343,""),"")</f>
        <v/>
      </c>
      <c r="HA343" s="233" t="str">
        <f>IF(Deník!$W343&lt;0,IF(Deník!$AC343=Statistika!$F$125,Deník!$W343,""),"")</f>
        <v/>
      </c>
      <c r="HC343" s="233" t="str">
        <f>IF(Deník!$W343&lt;0,IF(Deník!$AD343=Statistika!$F$133,Deník!$W343,""),"")</f>
        <v/>
      </c>
      <c r="HD343" s="233" t="str">
        <f>IF(Deník!$W343&lt;0,IF(Deník!$AD343=Statistika!$F$134,Deník!$W343,""),"")</f>
        <v/>
      </c>
      <c r="HE343" s="233" t="str">
        <f>IF(Deník!$W343&lt;0,IF(Deník!$AD343=Statistika!$F$135,Deník!$W343,""),"")</f>
        <v/>
      </c>
      <c r="HF343" s="233" t="str">
        <f>IF(Deník!$W343&lt;0,IF(Deník!$AD343=Statistika!$F$136,Deník!$W343,""),"")</f>
        <v/>
      </c>
      <c r="HG343" s="233" t="str">
        <f>IF(Deník!$W343&lt;0,IF(Deník!$AD343=Statistika!$F$137,Deník!$W343,""),"")</f>
        <v/>
      </c>
      <c r="ID343" s="8">
        <f>Tabulka4[[#This Row],[Sloupec3]]</f>
        <v>0</v>
      </c>
      <c r="IE343" s="17" t="str">
        <f>IF(AND([1]Deník!$C343&gt;='[1]Měsíční shrnutí'!$D$1,[1]Deník!$C343&lt;='[1]Měsíční shrnutí'!$F$1),[1]Deník!$X343,"")</f>
        <v/>
      </c>
    </row>
    <row r="344" spans="1:239">
      <c r="A344" s="8">
        <f>Deník!C345</f>
        <v>0</v>
      </c>
      <c r="B344" s="50" t="str">
        <f>Deník!R345</f>
        <v/>
      </c>
      <c r="C344" s="102" t="str">
        <f>IF(AND(Deník!R345&gt;1,Deník!R345&lt;&gt;""),1,"")</f>
        <v/>
      </c>
      <c r="D344" s="102" t="str">
        <f>IF(AND(Deník!R345&lt;=0,Deník!R345&lt;&gt;""),1,"")</f>
        <v/>
      </c>
      <c r="E344" s="103" t="str">
        <f>IF(AND(Deník!R345&gt;=0,Deník!R345&lt;=1),1,"")</f>
        <v/>
      </c>
      <c r="F344" s="79" t="str">
        <f>IF(Deník!R345&lt;&gt;"",Deník!R345+F343,"")</f>
        <v/>
      </c>
      <c r="G344" s="85"/>
      <c r="H344" s="54" t="str">
        <f>IF(MONTH(Deník!$C344)=H$2,IF(AND(Deník!$R344&gt;=0,Deník!$R344&lt;=1),"BE",Deník!$R344),"")</f>
        <v/>
      </c>
      <c r="I344" s="11" t="str">
        <f>IF(MONTH(Deník!$C344)=I$2,IF(AND(Deník!$R344&gt;=0,Deník!$R344&lt;=1),"BE",Deník!$R344),"")</f>
        <v/>
      </c>
      <c r="J344" s="11" t="str">
        <f>IF(MONTH(Deník!$C344)=J$2,IF(AND(Deník!$R344&gt;=0,Deník!$R344&lt;=1),"BE",Deník!$R344),"")</f>
        <v/>
      </c>
      <c r="K344" s="11" t="str">
        <f>IF(MONTH(Deník!$C344)=K$2,IF(AND(Deník!$R344&gt;=0,Deník!$R344&lt;=1),"BE",Deník!$R344),"")</f>
        <v/>
      </c>
      <c r="L344" s="11" t="str">
        <f>IF(MONTH(Deník!$C344)=L$2,IF(AND(Deník!$R344&gt;=0,Deník!$R344&lt;=1),"BE",Deník!$R344),"")</f>
        <v/>
      </c>
      <c r="M344" s="11" t="str">
        <f>IF(MONTH(Deník!$C344)=M$2,IF(AND(Deník!$R344&gt;=0,Deník!$R344&lt;=1),"BE",Deník!$R344),"")</f>
        <v/>
      </c>
      <c r="N344" s="11" t="str">
        <f>IF(MONTH(Deník!$C344)=N$2,IF(AND(Deník!$R344&gt;=0,Deník!$R344&lt;=1),"BE",Deník!$R344),"")</f>
        <v/>
      </c>
      <c r="O344" s="11" t="str">
        <f>IF(MONTH(Deník!$C344)=O$2,IF(AND(Deník!$R344&gt;=0,Deník!$R344&lt;=1),"BE",Deník!$R344),"")</f>
        <v/>
      </c>
      <c r="P344" s="11" t="str">
        <f>IF(MONTH(Deník!$C344)=P$2,IF(AND(Deník!$R344&gt;=0,Deník!$R344&lt;=1),"BE",Deník!$R344),"")</f>
        <v/>
      </c>
      <c r="Q344" s="11" t="str">
        <f>IF(MONTH(Deník!$C344)=Q$2,IF(AND(Deník!$R344&gt;=0,Deník!$R344&lt;=1),"BE",Deník!$R344),"")</f>
        <v/>
      </c>
      <c r="R344" s="11" t="str">
        <f>IF(MONTH(Deník!$C344)=R$2,IF(AND(Deník!$R344&gt;=0,Deník!$R344&lt;=1),"BE",Deník!$R344),"")</f>
        <v/>
      </c>
      <c r="S344" s="57" t="str">
        <f>IF(MONTH(Deník!$C344)=S$2,IF(AND(Deník!$R344&gt;=0,Deník!$R344&lt;=1),"BE",Deník!$R344),"")</f>
        <v/>
      </c>
      <c r="U344" s="12"/>
      <c r="V344" s="12"/>
      <c r="X344" s="600" t="str">
        <f>IF(Deník!$R344&lt;&gt;"",IF(Deník!$B344=Statistika!$F$63,IF(AND(Deník!$R344&gt;=0,Deník!$R344&lt;=1),"BE",Deník!$R344),""),"")</f>
        <v/>
      </c>
      <c r="Y344" s="13" t="str">
        <f>IF(Deník!$R344&lt;&gt;"",IF(Deník!$B344=Statistika!$F$64,IF(AND(Deník!$R344&gt;=0,Deník!$R344&lt;=1),"BE",Deník!$R344),""),"")</f>
        <v/>
      </c>
      <c r="Z344" s="13" t="str">
        <f>IF(Deník!$R344&lt;&gt;"",IF(Deník!$B344=Statistika!$F$65,IF(AND(Deník!$R344&gt;=0,Deník!$R344&lt;=1),"BE",Deník!$R344),""),"")</f>
        <v/>
      </c>
      <c r="AA344" s="13" t="str">
        <f>IF(Deník!$R344&lt;&gt;"",IF(Deník!$B344=Statistika!$F$66,IF(AND(Deník!$R344&gt;=0,Deník!$R344&lt;=1),"BE",Deník!$R344),""),"")</f>
        <v/>
      </c>
      <c r="AB344" s="13" t="str">
        <f>IF(Deník!$R344&lt;&gt;"",IF(Deník!$B344=Statistika!$F$67,IF(AND(Deník!$R344&gt;=0,Deník!$R344&lt;=1),"BE",Deník!$R344),""),"")</f>
        <v/>
      </c>
      <c r="AC344" s="13" t="str">
        <f>IF(Deník!$R344&lt;&gt;"",IF(Deník!$B344=Statistika!$F$68,IF(AND(Deník!$R344&gt;=0,Deník!$R344&lt;=1),"BE",Deník!$R344),""),"")</f>
        <v/>
      </c>
      <c r="AD344" s="13" t="str">
        <f>IF(Deník!$R344&lt;&gt;"",IF(Deník!$B344=Statistika!$F$69,IF(AND(Deník!$R344&gt;=0,Deník!$R344&lt;=1),"BE",Deník!$R344),""),"")</f>
        <v/>
      </c>
      <c r="AE344" s="601" t="str">
        <f>IF(Deník!$R344&lt;&gt;"",IF(Deník!$B344=Statistika!$F$70,IF(AND(Deník!$R344&gt;=0,Deník!$R344&lt;=1),"BE",Deník!$R344),""),"")</f>
        <v/>
      </c>
      <c r="AF344" s="90"/>
      <c r="AG344" s="63" t="str">
        <f>IF(Deník!$R344&lt;&gt;"",IF(Deník!$J344="L",IF(AND(Deník!$R344&gt;=0,Deník!$R344&lt;=1),"BE",Deník!$R344),""),"")</f>
        <v/>
      </c>
      <c r="AH344" s="13" t="str">
        <f>IF(Deník!$R344&lt;&gt;"",IF(Deník!$J344="S",IF(AND(Deník!$R344&gt;=0,Deník!$R344&lt;=1),"BE",Deník!$R344),""),"")</f>
        <v/>
      </c>
      <c r="AI344" s="95"/>
      <c r="AJ344" s="71" t="str">
        <f>IF(Deník!N345&lt;&gt;"",Deník!N345*-1,"")</f>
        <v/>
      </c>
      <c r="AK344" s="88"/>
      <c r="AL344" s="63" t="str">
        <f>IF(WEEKDAY(Deník!$C344,2)=1,IF(AND(Deník!$R344&gt;=0,Deník!$R344&lt;=1),"BE",Deník!$R344),"")</f>
        <v/>
      </c>
      <c r="AM344" s="13" t="str">
        <f>IF(WEEKDAY(Deník!$C344,2)=2,IF(AND(Deník!$R344&gt;=0,Deník!$R344&lt;=1),"BE",Deník!$R344),"")</f>
        <v/>
      </c>
      <c r="AN344" s="13" t="str">
        <f>IF(WEEKDAY(Deník!$C344,2)=3,IF(AND(Deník!$R344&gt;=0,Deník!$R344&lt;=1),"BE",Deník!$R344),"")</f>
        <v/>
      </c>
      <c r="AO344" s="13" t="str">
        <f>IF(WEEKDAY(Deník!$C344,2)=4,IF(AND(Deník!$R344&gt;=0,Deník!$R344&lt;=1),"BE",Deník!$R344),"")</f>
        <v/>
      </c>
      <c r="AP344" s="60" t="str">
        <f>IF(WEEKDAY(Deník!$C344,2)=5,IF(AND(Deník!$R344&gt;=0,Deník!$R344&lt;=1),"BE",Deník!$R344),"")</f>
        <v/>
      </c>
      <c r="AQ344" s="99"/>
      <c r="AR344" s="100">
        <f>Deník!D344</f>
        <v>0</v>
      </c>
      <c r="AS344" s="63" t="str">
        <f>IF(Deník!$D344&lt;&gt;"",IF(AND(Deník!$D344&gt;=AS$2,Deník!$D344&lt;=AS$3),IF(AND(Deník!$R344&gt;=0,Deník!$R344&lt;=1),"BE",Deník!$R344),""),"")</f>
        <v/>
      </c>
      <c r="AT344" s="63" t="str">
        <f>IF(Deník!$D344&lt;&gt;"",IF(AND(Deník!$D344&gt;=AT$2,Deník!$D344&lt;=AT$3),IF(AND(Deník!$R344&gt;=0,Deník!$R344&lt;=1),"BE",Deník!$R344),""),"")</f>
        <v/>
      </c>
      <c r="AU344" s="63" t="str">
        <f>IF(Deník!$D344&lt;&gt;"",IF(AND(Deník!$D344&gt;=AU$2,Deník!$D344&lt;=AU$3),IF(AND(Deník!$R344&gt;=0,Deník!$R344&lt;=1),"BE",Deník!$R344),""),"")</f>
        <v/>
      </c>
      <c r="AV344" s="63" t="str">
        <f>IF(Deník!$D344&lt;&gt;"",IF(AND(Deník!$D344&gt;=AV$2,Deník!$D344&lt;=AV$3),IF(AND(Deník!$R344&gt;=0,Deník!$R344&lt;=1),"BE",Deník!$R344),""),"")</f>
        <v/>
      </c>
      <c r="AW344" s="63" t="str">
        <f>IF(Deník!$D344&lt;&gt;"",IF(AND(Deník!$D344&gt;=AW$2,Deník!$D344&lt;=AW$3),IF(AND(Deník!$R344&gt;=0,Deník!$R344&lt;=1),"BE",Deník!$R344),""),"")</f>
        <v/>
      </c>
      <c r="AX344" s="63" t="str">
        <f>IF(Deník!$D344&lt;&gt;"",IF(AND(Deník!$D344&gt;=AX$2,Deník!$D344&lt;=AX$3),IF(AND(Deník!$R344&gt;=0,Deník!$R344&lt;=1),"BE",Deník!$R344),""),"")</f>
        <v/>
      </c>
      <c r="AY344" s="63" t="str">
        <f>IF(Deník!$D344&lt;&gt;"",IF(AND(Deník!$D344&gt;=AY$2,Deník!$D344&lt;=AY$3),IF(AND(Deník!$R344&gt;=0,Deník!$R344&lt;=1),"BE",Deník!$R344),""),"")</f>
        <v/>
      </c>
      <c r="AZ344" s="63" t="str">
        <f>IF(Deník!$D344&lt;&gt;"",IF(AND(Deník!$D344&gt;=AZ$2,Deník!$D344&lt;=AZ$3),IF(AND(Deník!$R344&gt;=0,Deník!$R344&lt;=1),"BE",Deník!$R344),""),"")</f>
        <v/>
      </c>
      <c r="BA344" s="63" t="str">
        <f>IF(Deník!$D344&lt;&gt;"",IF(AND(Deník!$D344&gt;=BA$2,Deník!$D344&lt;=BA$3),IF(AND(Deník!$R344&gt;=0,Deník!$R344&lt;=1),"BE",Deník!$R344),""),"")</f>
        <v/>
      </c>
      <c r="BB344" s="63" t="str">
        <f>IF(Deník!$D344&lt;&gt;"",IF(AND(Deník!$D344&gt;=BB$2,Deník!$D344&lt;=BB$3),IF(AND(Deník!$R344&gt;=0,Deník!$R344&lt;=1),"BE",Deník!$R344),""),"")</f>
        <v/>
      </c>
      <c r="BC344" s="71" t="str">
        <f>IF(Deník!$D344&lt;&gt;"",IF(AND(Deník!$D344&gt;=BC$2,Deník!$D344&lt;=BC$3),IF(AND(Deník!$R344&gt;=0,Deník!$R344&lt;=1),"BE",Deník!$R344),""),"")</f>
        <v/>
      </c>
      <c r="BD344" s="20" t="str">
        <f>IF(Deník!$J345="S",(Deník!$M345-Deník!$K345),IF(Deník!$J345="L",(Deník!$K345-Deník!$M345),""))</f>
        <v/>
      </c>
      <c r="BE344" s="20" t="str">
        <f>IF(Deník!$J345="S",(Deník!$K345-Deník!$O345),IF(Deník!$J345="L",(Deník!$O345-Deník!$K345),""))</f>
        <v/>
      </c>
      <c r="BF344" s="20" t="str">
        <f>IF(Deník!$J345="S",(Deník!$K345-Deník!$L345),IF(Deník!$J345="L",(Deník!$L345-Deník!$K345),""))</f>
        <v/>
      </c>
      <c r="BG344" s="20" t="str">
        <f>IF(Deník!$J345="S",(Deník!$K345-Deník!$S345),IF(Deník!$J345="L",(Deník!$S345-Deník!$K345),""))</f>
        <v/>
      </c>
      <c r="BH344" s="20" t="str">
        <f>IF(Deník!$J345="S",(Deník!$K345-Deník!$U345),IF(Deník!$J345="L",(Deník!$U345-Deník!$K345),""))</f>
        <v/>
      </c>
      <c r="BI344" s="20" t="str">
        <f>IF(Deník!$R344&gt;1,Deník!$R344,"")</f>
        <v/>
      </c>
      <c r="BJ344" s="20" t="str">
        <f>IF(Deník!$R344&lt;0,Deník!$R344,"")</f>
        <v/>
      </c>
      <c r="BK344" s="17"/>
      <c r="BM344" s="233" t="str">
        <f>IF(Deník!$R344&lt;&gt;"",IF(Deník!$Y344=Statistika!$F$78,IF(AND(Deník!$R344&gt;=0,Deník!$R344&lt;=1),"BE",Deník!$R344),""),"")</f>
        <v/>
      </c>
      <c r="BN344" s="233" t="str">
        <f>IF(Deník!$R344&lt;&gt;"",IF(Deník!$Y344=Statistika!$F$79,IF(AND(Deník!$R344&gt;=0,Deník!$R344&lt;=1),"BE",Deník!$R344),""),"")</f>
        <v/>
      </c>
      <c r="BO344" s="233" t="str">
        <f>IF(Deník!$R344&lt;&gt;"",IF(Deník!$Y344=Statistika!$F$80,IF(AND(Deník!$R344&gt;=0,Deník!$R344&lt;=1),"BE",Deník!$R344),""),"")</f>
        <v/>
      </c>
      <c r="BP344" s="233" t="str">
        <f>IF(Deník!$R344&lt;&gt;"",IF(Deník!$Y344=Statistika!$F$81,IF(AND(Deník!$R344&gt;=0,Deník!$R344&lt;=1),"BE",Deník!$R344),""),"")</f>
        <v/>
      </c>
      <c r="BQ344" s="233" t="str">
        <f>IF(Deník!$R344&lt;&gt;"",IF(Deník!$Y344=Statistika!$F$82,IF(AND(Deník!$R344&gt;=0,Deník!$R344&lt;=1),"BE",Deník!$R344),""),"")</f>
        <v/>
      </c>
      <c r="BR344" s="233" t="str">
        <f>IF(Deník!$R344&lt;&gt;"",IF(Deník!$Y344=Statistika!$F$83,IF(AND(Deník!$R344&gt;=0,Deník!$R344&lt;=1),"BE",Deník!$R344),""),"")</f>
        <v/>
      </c>
      <c r="BS344" s="233" t="str">
        <f>IF(Deník!$R344&lt;&gt;"",IF(Deník!$Y344=Statistika!$F$84,IF(AND(Deník!$R344&gt;=0,Deník!$R344&lt;=1),"BE",Deník!$R344),""),"")</f>
        <v/>
      </c>
      <c r="BT344" s="233" t="str">
        <f>IF(Deník!$R344&lt;&gt;"",IF(Deník!$Y344=Statistika!$F$85,IF(AND(Deník!$R344&gt;=0,Deník!$R344&lt;=1),"BE",Deník!$R344),""),"")</f>
        <v/>
      </c>
      <c r="BU344" s="233" t="str">
        <f>IF(Deník!$R344&lt;&gt;"",IF(Deník!$Y344=Statistika!$F$86,IF(AND(Deník!$R344&gt;=0,Deník!$R344&lt;=1),"BE",Deník!$R344),""),"")</f>
        <v/>
      </c>
      <c r="BV344" s="233" t="str">
        <f>IF(Deník!$R344&lt;&gt;"",IF(Deník!$Y344=Statistika!$F$87,IF(AND(Deník!$R344&gt;=0,Deník!$R344&lt;=1),"BE",Deník!$R344),""),"")</f>
        <v/>
      </c>
      <c r="BW344" s="233" t="str">
        <f>IF(Deník!$R344&lt;&gt;"",IF(Deník!$Y344=Statistika!$F$88,IF(AND(Deník!$R344&gt;=0,Deník!$R344&lt;=1),"BE",Deník!$R344),""),"")</f>
        <v/>
      </c>
      <c r="BX344" s="233" t="str">
        <f>IF(Deník!$R344&lt;&gt;"",IF(Deník!$Y344=Statistika!$F$89,IF(AND(Deník!$R344&gt;=0,Deník!$R344&lt;=1),"BE",Deník!$R344),""),"")</f>
        <v/>
      </c>
      <c r="BY344" s="233" t="str">
        <f>IF(Deník!$R344&lt;&gt;"",IF(Deník!$Y344=Statistika!$F$90,IF(AND(Deník!$R344&gt;=0,Deník!$R344&lt;=1),"BE",Deník!$R344),""),"")</f>
        <v/>
      </c>
      <c r="BZ344" s="233" t="str">
        <f>IF(Deník!$R344&lt;&gt;"",IF(Deník!$Y344=Statistika!$F$91,IF(AND(Deník!$R344&gt;=0,Deník!$R344&lt;=1),"BE",Deník!$R344),""),"")</f>
        <v/>
      </c>
      <c r="CA344" s="233"/>
      <c r="CB344" s="233" t="str">
        <f>IF(Deník!$R344&lt;&gt;"",IF(Deník!$AB344="SL",IF(AND(Deník!$R344&gt;=0,Deník!$R344&lt;=1),"BE",Deník!$R344),""),"")</f>
        <v/>
      </c>
      <c r="CC344" s="233" t="str">
        <f>IF(Deník!$R344&lt;&gt;"",IF(Deník!$AB344="BE10",IF(AND(Deník!$R344&gt;=0,Deník!$R344&lt;=1),"BE",Deník!$R344),""),"")</f>
        <v/>
      </c>
      <c r="CD344" s="233" t="str">
        <f>IF(Deník!$R344&lt;&gt;"",IF(Deník!$AB344="BE15",IF(AND(Deník!$R344&gt;=0,Deník!$R344&lt;=1),"BE",Deník!$R344),""),"")</f>
        <v/>
      </c>
      <c r="CE344" s="233" t="str">
        <f>IF(Deník!$R344&lt;&gt;"",IF(Deník!$AB344="BE20",IF(AND(Deník!$R344&gt;=0,Deník!$R344&lt;=1),"BE",Deník!$R344),""),"")</f>
        <v/>
      </c>
      <c r="CF344" s="233" t="str">
        <f>IF(Deník!$R344&lt;&gt;"",IF(Deník!$AB344="TP1",IF(AND(Deník!$R344&gt;=0,Deník!$R344&lt;=1),"BE",Deník!$R344),""),"")</f>
        <v/>
      </c>
      <c r="CG344" s="233" t="str">
        <f>IF(Deník!$R344&lt;&gt;"",IF(Deník!$AB344="TP2",IF(AND(Deník!$R344&gt;=0,Deník!$R344&lt;=1),"BE",Deník!$R344),""),"")</f>
        <v/>
      </c>
      <c r="CH344" s="233" t="str">
        <f>IF(Deník!$R344&lt;&gt;"",IF(Deník!$AB344="TP3",IF(AND(Deník!$R344&gt;=0,Deník!$R344&lt;=1),"BE",Deník!$R344),""),"")</f>
        <v/>
      </c>
      <c r="CI344" s="233" t="str">
        <f>IF(Deník!$R344&lt;&gt;"",IF(Deník!$AB344="Trailing SL",IF(AND(Deník!$R344&gt;=0,Deník!$R344&lt;=1),"BE",Deník!$R344),""),"")</f>
        <v/>
      </c>
      <c r="CJ344" s="233" t="str">
        <f>IF(Deník!$R344&lt;&gt;"",IF(Deník!$AB344="Manual",IF(AND(Deník!$R344&gt;=0,Deník!$R344&lt;=1),"BE",Deník!$R344),""),"")</f>
        <v/>
      </c>
      <c r="CK344" s="233"/>
      <c r="CL344" s="233" t="str">
        <f>IF(Deník!$R344&lt;0,IF(Deník!$AC344=Statistika!$F$117,Deník!$R344,""),"")</f>
        <v/>
      </c>
      <c r="CM344" s="233" t="str">
        <f>IF(Deník!$R344&lt;0,IF(Deník!$AC344=Statistika!$F$118,Deník!$R344,""),"")</f>
        <v/>
      </c>
      <c r="CN344" s="233" t="str">
        <f>IF(Deník!$R344&lt;0,IF(Deník!$AC344=Statistika!$F$119,Deník!$R344,""),"")</f>
        <v/>
      </c>
      <c r="CO344" s="233" t="str">
        <f>IF(Deník!$R344&lt;0,IF(Deník!$AC344=Statistika!$F$120,Deník!$R344,""),"")</f>
        <v/>
      </c>
      <c r="CP344" s="233" t="str">
        <f>IF(Deník!$R344&lt;0,IF(Deník!$AC344=Statistika!$F$121,Deník!$R344,""),"")</f>
        <v/>
      </c>
      <c r="CQ344" s="233" t="str">
        <f>IF(Deník!$R344&lt;0,IF(Deník!$AC344=Statistika!$F$122,Deník!$R344,""),"")</f>
        <v/>
      </c>
      <c r="CR344" s="233" t="str">
        <f>IF(Deník!$R344&lt;0,IF(Deník!$AC344=Statistika!$F$123,Deník!$R344,""),"")</f>
        <v/>
      </c>
      <c r="CS344" s="233" t="str">
        <f>IF(Deník!$R344&lt;0,IF(Deník!$AC344=Statistika!$F$124,Deník!$R344,""),"")</f>
        <v/>
      </c>
      <c r="CT344" s="233" t="str">
        <f>IF(Deník!$R344&lt;0,IF(Deník!$AC344=Statistika!$F$125,Deník!$R344,""),"")</f>
        <v/>
      </c>
      <c r="CU344" s="233"/>
      <c r="CV344" s="233" t="str">
        <f>IF(Deník!$R344&lt;0,IF(Deník!$AD344=$CV$2,Deník!$R344,""),"")</f>
        <v/>
      </c>
      <c r="CW344" s="233" t="str">
        <f>IF(Deník!$R344&lt;0,IF(Deník!$AD344=$CW$2,Deník!$R344,""),"")</f>
        <v/>
      </c>
      <c r="CX344" s="233" t="str">
        <f>IF(Deník!$R344&lt;0,IF(Deník!$AD344=$CX$2,Deník!$R344,""),"")</f>
        <v/>
      </c>
      <c r="CY344" s="233" t="str">
        <f>IF(Deník!$R344&lt;0,IF(Deník!$AD344=$CY$2,Deník!$R344,""),"")</f>
        <v/>
      </c>
      <c r="CZ344" s="233" t="str">
        <f>IF(Deník!$R344&lt;0,IF(Deník!$AD344=$CZ$2,Deník!$R344,""),"")</f>
        <v/>
      </c>
      <c r="DL344" s="221">
        <f t="shared" si="16"/>
        <v>93847.029999999984</v>
      </c>
      <c r="DM344" s="220">
        <f t="shared" si="15"/>
        <v>-6.1529700000000132E-2</v>
      </c>
      <c r="DO344" s="50">
        <f>Deník!W345</f>
        <v>0</v>
      </c>
      <c r="DP344" s="102" t="str">
        <f>IF(AND(Deník!W345&gt;0),1,"")</f>
        <v/>
      </c>
      <c r="DQ344" s="102">
        <f>IF(AND(Deník!W345&lt;=0),1,"")</f>
        <v>1</v>
      </c>
      <c r="DR344" s="227"/>
      <c r="DS344" s="228"/>
      <c r="DT344" s="85"/>
      <c r="DU344" s="54">
        <f>IF(MONTH(Deník!$C344)=DU$2,Deník!$W344,"")</f>
        <v>0</v>
      </c>
      <c r="DV344" s="222" t="str">
        <f>IF(MONTH(Deník!$C344)=DV$2,Deník!$W344,"")</f>
        <v/>
      </c>
      <c r="DW344" s="222" t="str">
        <f>IF(MONTH(Deník!$C344)=DW$2,Deník!$W344,"")</f>
        <v/>
      </c>
      <c r="DX344" s="222" t="str">
        <f>IF(MONTH(Deník!$C344)=DX$2,Deník!$W344,"")</f>
        <v/>
      </c>
      <c r="DY344" s="222" t="str">
        <f>IF(MONTH(Deník!$C344)=DY$2,Deník!$W344,"")</f>
        <v/>
      </c>
      <c r="DZ344" s="222" t="str">
        <f>IF(MONTH(Deník!$C344)=DZ$2,Deník!$W344,"")</f>
        <v/>
      </c>
      <c r="EA344" s="222" t="str">
        <f>IF(MONTH(Deník!$C344)=EA$2,Deník!$W344,"")</f>
        <v/>
      </c>
      <c r="EB344" s="222" t="str">
        <f>IF(MONTH(Deník!$C344)=EB$2,Deník!$W344,"")</f>
        <v/>
      </c>
      <c r="EC344" s="222" t="str">
        <f>IF(MONTH(Deník!$C344)=EC$2,Deník!$W344,"")</f>
        <v/>
      </c>
      <c r="ED344" s="222" t="str">
        <f>IF(MONTH(Deník!$C344)=ED$2,Deník!$W344,"")</f>
        <v/>
      </c>
      <c r="EE344" s="222" t="str">
        <f>IF(MONTH(Deník!$C344)=EE$2,Deník!$W344,"")</f>
        <v/>
      </c>
      <c r="EF344" s="222" t="str">
        <f>IF(MONTH(Deník!$C344)=EF$2,Deník!$W344,"")</f>
        <v/>
      </c>
      <c r="EI344" s="600" t="str">
        <f>IF(Deník!$W344&lt;&gt;"",IF(Deník!$B344=Statistika!$F$63,Deník!$W344,""),"")</f>
        <v/>
      </c>
      <c r="EJ344" s="13" t="str">
        <f>IF(Deník!$W344&lt;&gt;"",IF(Deník!$B344=Statistika!$F$64,Deník!$W344,""),"")</f>
        <v/>
      </c>
      <c r="EK344" s="13" t="str">
        <f>IF(Deník!$W344&lt;&gt;"",IF(Deník!$B344=Statistika!$F$65,Deník!$W344,""),"")</f>
        <v/>
      </c>
      <c r="EL344" s="13" t="str">
        <f>IF(Deník!$W344&lt;&gt;"",IF(Deník!$B344=Statistika!$F$66,Deník!$W344,""),"")</f>
        <v/>
      </c>
      <c r="EM344" s="13" t="str">
        <f>IF(Deník!$W344&lt;&gt;"",IF(Deník!$B344=Statistika!$F$67,Deník!$W344,""),"")</f>
        <v/>
      </c>
      <c r="EN344" s="13" t="str">
        <f>IF(Deník!$W344&lt;&gt;"",IF(Deník!$B344=Statistika!$F$68,Deník!$W344,""),"")</f>
        <v/>
      </c>
      <c r="EO344" s="13" t="str">
        <f>IF(Deník!$W344&lt;&gt;"",IF(Deník!$B344=Statistika!$F$69,Deník!$W344,""),"")</f>
        <v/>
      </c>
      <c r="EP344" s="601" t="str">
        <f>IF(Deník!$W344&lt;&gt;"",IF(Deník!$B344=Statistika!$F$70,Deník!$W344,""),"")</f>
        <v/>
      </c>
      <c r="EQ344" s="90"/>
      <c r="ER344" s="63" t="str">
        <f>IF(Deník!$W344&lt;&gt;"",IF(Deník!$J344="L",Deník!$W344,""),"")</f>
        <v/>
      </c>
      <c r="ES344" s="13" t="str">
        <f>IF(Deník!$W344&lt;&gt;"",IF(Deník!$J344="S",Deník!$W344,""),"")</f>
        <v/>
      </c>
      <c r="ET344" s="95"/>
      <c r="EU344" s="88"/>
      <c r="EV344" s="63" t="str">
        <f>IF(WEEKDAY(Deník!$C344,2)=1,Deník!$W344,"")</f>
        <v/>
      </c>
      <c r="EW344" s="13" t="str">
        <f>IF(WEEKDAY(Deník!$C344,2)=2,Deník!$W344,"")</f>
        <v/>
      </c>
      <c r="EX344" s="13" t="str">
        <f>IF(WEEKDAY(Deník!$C344,2)=3,Deník!$W344,"")</f>
        <v/>
      </c>
      <c r="EY344" s="13" t="str">
        <f>IF(WEEKDAY(Deník!$C344,2)=4,Deník!$W344,"")</f>
        <v/>
      </c>
      <c r="EZ344" s="60" t="str">
        <f>IF(WEEKDAY(Deník!$C344,2)=5,Deník!$W344,"")</f>
        <v/>
      </c>
      <c r="FA344" s="99"/>
      <c r="FB344" s="100">
        <f>Deník!D344</f>
        <v>0</v>
      </c>
      <c r="FC344" s="63">
        <f>IF($FB344&lt;&gt;"",IF(AND($FB344&gt;=FC$2,$FB344&lt;=FC$3),Deník!$W344,""))</f>
        <v>0</v>
      </c>
      <c r="FD344" s="63" t="str">
        <f>IF($FB344&lt;&gt;"",IF(AND($FB344&gt;=FD$2,$FB344&lt;=FD$3),Deník!$W344,""))</f>
        <v/>
      </c>
      <c r="FE344" s="63" t="str">
        <f>IF($FB344&lt;&gt;"",IF(AND($FB344&gt;=FE$2,$FB344&lt;=FE$3),Deník!$W344,""))</f>
        <v/>
      </c>
      <c r="FF344" s="63" t="str">
        <f>IF($FB344&lt;&gt;"",IF(AND($FB344&gt;=FF$2,$FB344&lt;=FF$3),Deník!$W344,""))</f>
        <v/>
      </c>
      <c r="FG344" s="63" t="str">
        <f>IF($FB344&lt;&gt;"",IF(AND($FB344&gt;=FG$2,$FB344&lt;=FG$3),Deník!$W344,""))</f>
        <v/>
      </c>
      <c r="FH344" s="63" t="str">
        <f>IF($FB344&lt;&gt;"",IF(AND($FB344&gt;=FH$2,$FB344&lt;=FH$3),Deník!$W344,""))</f>
        <v/>
      </c>
      <c r="FI344" s="63" t="str">
        <f>IF($FB344&lt;&gt;"",IF(AND($FB344&gt;=FI$2,$FB344&lt;=FI$3),Deník!$W344,""))</f>
        <v/>
      </c>
      <c r="FJ344" s="63" t="str">
        <f>IF($FB344&lt;&gt;"",IF(AND($FB344&gt;=FJ$2,$FB344&lt;=FJ$3),Deník!$W344,""))</f>
        <v/>
      </c>
      <c r="FK344" s="63" t="str">
        <f>IF($FB344&lt;&gt;"",IF(AND($FB344&gt;=FK$2,$FB344&lt;=FK$3),Deník!$W344,""))</f>
        <v/>
      </c>
      <c r="FL344" s="63" t="str">
        <f>IF($FB344&lt;&gt;"",IF(AND($FB344&gt;=FL$2,$FB344&lt;=FL$3),Deník!$W344,""))</f>
        <v/>
      </c>
      <c r="FM344" s="63" t="str">
        <f>IF($FB344&lt;&gt;"",IF(AND($FB344&gt;=FM$2,$FB344&lt;=FM$3),Deník!$W344,""))</f>
        <v/>
      </c>
      <c r="FN344" s="13"/>
      <c r="FO344" s="20" t="str">
        <f>IF(Deník!$W344&gt;1,Deník!$W344,"")</f>
        <v/>
      </c>
      <c r="FP344" s="20" t="str">
        <f>IF(Deník!$W344&lt;0,Deník!$W344,"")</f>
        <v/>
      </c>
      <c r="FQ344" s="17"/>
      <c r="FS344" s="233"/>
      <c r="FT344" s="233" t="str">
        <f>IF(Deník!$W344&lt;&gt;"",IF(Deník!$Y344=Statistika!$F$78,Deník!$W344,""),"")</f>
        <v/>
      </c>
      <c r="FU344" s="233" t="str">
        <f>IF(Deník!$W344&lt;&gt;"",IF(Deník!$Y344=Statistika!$F$79,Deník!$W344,""),"")</f>
        <v/>
      </c>
      <c r="FV344" s="233" t="str">
        <f>IF(Deník!$W344&lt;&gt;"",IF(Deník!$Y344=Statistika!$F$80,Deník!$W344,""),"")</f>
        <v/>
      </c>
      <c r="FW344" s="233" t="str">
        <f>IF(Deník!$W344&lt;&gt;"",IF(Deník!$Y344=Statistika!$F$81,Deník!$W344,""),"")</f>
        <v/>
      </c>
      <c r="FX344" s="233" t="str">
        <f>IF(Deník!$W344&lt;&gt;"",IF(Deník!$Y344=Statistika!$F$82,Deník!$W344,""),"")</f>
        <v/>
      </c>
      <c r="FY344" s="233" t="str">
        <f>IF(Deník!$W344&lt;&gt;"",IF(Deník!$Y344=Statistika!$F$83,Deník!$W344,""),"")</f>
        <v/>
      </c>
      <c r="FZ344" s="233" t="str">
        <f>IF(Deník!$W344&lt;&gt;"",IF(Deník!$Y344=Statistika!$F$84,Deník!$W344,""),"")</f>
        <v/>
      </c>
      <c r="GA344" s="233" t="str">
        <f>IF(Deník!$W344&lt;&gt;"",IF(Deník!$Y344=Statistika!$F$85,Deník!$W344,""),"")</f>
        <v/>
      </c>
      <c r="GB344" s="233" t="str">
        <f>IF(Deník!$W344&lt;&gt;"",IF(Deník!$Y344=Statistika!$F$86,Deník!$W344,""),"")</f>
        <v/>
      </c>
      <c r="GC344" s="233" t="str">
        <f>IF(Deník!$W344&lt;&gt;"",IF(Deník!$Y344=Statistika!$F$87,Deník!$W344,""),"")</f>
        <v/>
      </c>
      <c r="GD344" s="233" t="str">
        <f>IF(Deník!$W344&lt;&gt;"",IF(Deník!$Y344=Statistika!$F$88,Deník!$W344,""),"")</f>
        <v/>
      </c>
      <c r="GE344" s="233" t="str">
        <f>IF(Deník!$W344&lt;&gt;"",IF(Deník!$Y344=Statistika!$F$89,Deník!$W344,""),"")</f>
        <v/>
      </c>
      <c r="GF344" s="233" t="str">
        <f>IF(Deník!$W344&lt;&gt;"",IF(Deník!$Y344=Statistika!$F$90,Deník!$W344,""),"")</f>
        <v/>
      </c>
      <c r="GG344" s="233" t="str">
        <f>IF(Deník!$W344&lt;&gt;"",IF(Deník!$Y344=Statistika!$F$91,Deník!$W344,""),"")</f>
        <v/>
      </c>
      <c r="GH344" s="233"/>
      <c r="GI344" s="233" t="str">
        <f>IF(Deník!$W344&lt;&gt;"",IF(Deník!$AB344=Statistika!$L$100,Deník!$W344,""),"")</f>
        <v/>
      </c>
      <c r="GJ344" s="233" t="str">
        <f>IF(Deník!$W344&lt;&gt;"",IF(Deník!$AB344=Statistika!$L$101,Deník!$W344,""),"")</f>
        <v/>
      </c>
      <c r="GK344" s="233" t="str">
        <f>IF(Deník!$W344&lt;&gt;"",IF(Deník!$AB344=Statistika!$L$102,Deník!$W344,""),"")</f>
        <v/>
      </c>
      <c r="GL344" s="233" t="str">
        <f>IF(Deník!$W344&lt;&gt;"",IF(Deník!$AB344=Statistika!$L$103,Deník!$W344,""),"")</f>
        <v/>
      </c>
      <c r="GM344" s="233" t="str">
        <f>IF(Deník!$W344&lt;&gt;"",IF(Deník!$AB344=Statistika!$L$104,Deník!$W344,""),"")</f>
        <v/>
      </c>
      <c r="GN344" s="233" t="str">
        <f>IF(Deník!$W344&lt;&gt;"",IF(Deník!$AB344=Statistika!$L$105,Deník!$W344,""),"")</f>
        <v/>
      </c>
      <c r="GO344" s="233" t="str">
        <f>IF(Deník!$W344&lt;&gt;"",IF(Deník!$AB344=Statistika!$L$106,Deník!$W344,""),"")</f>
        <v/>
      </c>
      <c r="GP344" s="233" t="str">
        <f>IF(Deník!$W344&lt;&gt;"",IF(Deník!$AB344=Statistika!$L$107,Deník!$W344,""),"")</f>
        <v/>
      </c>
      <c r="GQ344" s="233" t="str">
        <f>IF(Deník!$W344&lt;&gt;"",IF(Deník!$AB344=Statistika!$L$108,Deník!$W344,""),"")</f>
        <v/>
      </c>
      <c r="GS344" s="233" t="str">
        <f>IF(Deník!$W344&lt;0,IF(Deník!$AC344=Statistika!$F$117,Deník!$W344,""),"")</f>
        <v/>
      </c>
      <c r="GT344" s="233" t="str">
        <f>IF(Deník!$W344&lt;0,IF(Deník!$AC344=Statistika!$F$118,Deník!$W344,""),"")</f>
        <v/>
      </c>
      <c r="GU344" s="233" t="str">
        <f>IF(Deník!$W344&lt;0,IF(Deník!$AC344=Statistika!$F$119,Deník!$W344,""),"")</f>
        <v/>
      </c>
      <c r="GV344" s="233" t="str">
        <f>IF(Deník!$W344&lt;0,IF(Deník!$AC344=Statistika!$F$120,Deník!$W344,""),"")</f>
        <v/>
      </c>
      <c r="GW344" s="233" t="str">
        <f>IF(Deník!$W344&lt;0,IF(Deník!$AC344=Statistika!$F$121,Deník!$W344,""),"")</f>
        <v/>
      </c>
      <c r="GX344" s="233" t="str">
        <f>IF(Deník!$W344&lt;0,IF(Deník!$AC344=Statistika!$F$122,Deník!$W344,""),"")</f>
        <v/>
      </c>
      <c r="GY344" s="233" t="str">
        <f>IF(Deník!$W344&lt;0,IF(Deník!$AC344=Statistika!$F$123,Deník!$W344,""),"")</f>
        <v/>
      </c>
      <c r="GZ344" s="233" t="str">
        <f>IF(Deník!$W344&lt;0,IF(Deník!$AC344=Statistika!$F$124,Deník!$W344,""),"")</f>
        <v/>
      </c>
      <c r="HA344" s="233" t="str">
        <f>IF(Deník!$W344&lt;0,IF(Deník!$AC344=Statistika!$F$125,Deník!$W344,""),"")</f>
        <v/>
      </c>
      <c r="HC344" s="233" t="str">
        <f>IF(Deník!$W344&lt;0,IF(Deník!$AD344=Statistika!$F$133,Deník!$W344,""),"")</f>
        <v/>
      </c>
      <c r="HD344" s="233" t="str">
        <f>IF(Deník!$W344&lt;0,IF(Deník!$AD344=Statistika!$F$134,Deník!$W344,""),"")</f>
        <v/>
      </c>
      <c r="HE344" s="233" t="str">
        <f>IF(Deník!$W344&lt;0,IF(Deník!$AD344=Statistika!$F$135,Deník!$W344,""),"")</f>
        <v/>
      </c>
      <c r="HF344" s="233" t="str">
        <f>IF(Deník!$W344&lt;0,IF(Deník!$AD344=Statistika!$F$136,Deník!$W344,""),"")</f>
        <v/>
      </c>
      <c r="HG344" s="233" t="str">
        <f>IF(Deník!$W344&lt;0,IF(Deník!$AD344=Statistika!$F$137,Deník!$W344,""),"")</f>
        <v/>
      </c>
      <c r="ID344" s="8">
        <f>Tabulka4[[#This Row],[Sloupec3]]</f>
        <v>0</v>
      </c>
      <c r="IE344" s="17" t="str">
        <f>IF(AND([1]Deník!$C344&gt;='[1]Měsíční shrnutí'!$D$1,[1]Deník!$C344&lt;='[1]Měsíční shrnutí'!$F$1),[1]Deník!$X344,"")</f>
        <v/>
      </c>
    </row>
    <row r="345" spans="1:239">
      <c r="A345" s="8">
        <f>Deník!C346</f>
        <v>0</v>
      </c>
      <c r="B345" s="50" t="str">
        <f>Deník!R346</f>
        <v/>
      </c>
      <c r="C345" s="102" t="str">
        <f>IF(AND(Deník!R346&gt;1,Deník!R346&lt;&gt;""),1,"")</f>
        <v/>
      </c>
      <c r="D345" s="102" t="str">
        <f>IF(AND(Deník!R346&lt;=0,Deník!R346&lt;&gt;""),1,"")</f>
        <v/>
      </c>
      <c r="E345" s="103" t="str">
        <f>IF(AND(Deník!R346&gt;=0,Deník!R346&lt;=1),1,"")</f>
        <v/>
      </c>
      <c r="F345" s="79" t="str">
        <f>IF(Deník!R346&lt;&gt;"",Deník!R346+F344,"")</f>
        <v/>
      </c>
      <c r="G345" s="85"/>
      <c r="H345" s="54" t="str">
        <f>IF(MONTH(Deník!$C345)=H$2,IF(AND(Deník!$R345&gt;=0,Deník!$R345&lt;=1),"BE",Deník!$R345),"")</f>
        <v/>
      </c>
      <c r="I345" s="11" t="str">
        <f>IF(MONTH(Deník!$C345)=I$2,IF(AND(Deník!$R345&gt;=0,Deník!$R345&lt;=1),"BE",Deník!$R345),"")</f>
        <v/>
      </c>
      <c r="J345" s="11" t="str">
        <f>IF(MONTH(Deník!$C345)=J$2,IF(AND(Deník!$R345&gt;=0,Deník!$R345&lt;=1),"BE",Deník!$R345),"")</f>
        <v/>
      </c>
      <c r="K345" s="11" t="str">
        <f>IF(MONTH(Deník!$C345)=K$2,IF(AND(Deník!$R345&gt;=0,Deník!$R345&lt;=1),"BE",Deník!$R345),"")</f>
        <v/>
      </c>
      <c r="L345" s="11" t="str">
        <f>IF(MONTH(Deník!$C345)=L$2,IF(AND(Deník!$R345&gt;=0,Deník!$R345&lt;=1),"BE",Deník!$R345),"")</f>
        <v/>
      </c>
      <c r="M345" s="11" t="str">
        <f>IF(MONTH(Deník!$C345)=M$2,IF(AND(Deník!$R345&gt;=0,Deník!$R345&lt;=1),"BE",Deník!$R345),"")</f>
        <v/>
      </c>
      <c r="N345" s="11" t="str">
        <f>IF(MONTH(Deník!$C345)=N$2,IF(AND(Deník!$R345&gt;=0,Deník!$R345&lt;=1),"BE",Deník!$R345),"")</f>
        <v/>
      </c>
      <c r="O345" s="11" t="str">
        <f>IF(MONTH(Deník!$C345)=O$2,IF(AND(Deník!$R345&gt;=0,Deník!$R345&lt;=1),"BE",Deník!$R345),"")</f>
        <v/>
      </c>
      <c r="P345" s="11" t="str">
        <f>IF(MONTH(Deník!$C345)=P$2,IF(AND(Deník!$R345&gt;=0,Deník!$R345&lt;=1),"BE",Deník!$R345),"")</f>
        <v/>
      </c>
      <c r="Q345" s="11" t="str">
        <f>IF(MONTH(Deník!$C345)=Q$2,IF(AND(Deník!$R345&gt;=0,Deník!$R345&lt;=1),"BE",Deník!$R345),"")</f>
        <v/>
      </c>
      <c r="R345" s="11" t="str">
        <f>IF(MONTH(Deník!$C345)=R$2,IF(AND(Deník!$R345&gt;=0,Deník!$R345&lt;=1),"BE",Deník!$R345),"")</f>
        <v/>
      </c>
      <c r="S345" s="57" t="str">
        <f>IF(MONTH(Deník!$C345)=S$2,IF(AND(Deník!$R345&gt;=0,Deník!$R345&lt;=1),"BE",Deník!$R345),"")</f>
        <v/>
      </c>
      <c r="U345" s="12"/>
      <c r="V345" s="12"/>
      <c r="X345" s="600" t="str">
        <f>IF(Deník!$R345&lt;&gt;"",IF(Deník!$B345=Statistika!$F$63,IF(AND(Deník!$R345&gt;=0,Deník!$R345&lt;=1),"BE",Deník!$R345),""),"")</f>
        <v/>
      </c>
      <c r="Y345" s="13" t="str">
        <f>IF(Deník!$R345&lt;&gt;"",IF(Deník!$B345=Statistika!$F$64,IF(AND(Deník!$R345&gt;=0,Deník!$R345&lt;=1),"BE",Deník!$R345),""),"")</f>
        <v/>
      </c>
      <c r="Z345" s="13" t="str">
        <f>IF(Deník!$R345&lt;&gt;"",IF(Deník!$B345=Statistika!$F$65,IF(AND(Deník!$R345&gt;=0,Deník!$R345&lt;=1),"BE",Deník!$R345),""),"")</f>
        <v/>
      </c>
      <c r="AA345" s="13" t="str">
        <f>IF(Deník!$R345&lt;&gt;"",IF(Deník!$B345=Statistika!$F$66,IF(AND(Deník!$R345&gt;=0,Deník!$R345&lt;=1),"BE",Deník!$R345),""),"")</f>
        <v/>
      </c>
      <c r="AB345" s="13" t="str">
        <f>IF(Deník!$R345&lt;&gt;"",IF(Deník!$B345=Statistika!$F$67,IF(AND(Deník!$R345&gt;=0,Deník!$R345&lt;=1),"BE",Deník!$R345),""),"")</f>
        <v/>
      </c>
      <c r="AC345" s="13" t="str">
        <f>IF(Deník!$R345&lt;&gt;"",IF(Deník!$B345=Statistika!$F$68,IF(AND(Deník!$R345&gt;=0,Deník!$R345&lt;=1),"BE",Deník!$R345),""),"")</f>
        <v/>
      </c>
      <c r="AD345" s="13" t="str">
        <f>IF(Deník!$R345&lt;&gt;"",IF(Deník!$B345=Statistika!$F$69,IF(AND(Deník!$R345&gt;=0,Deník!$R345&lt;=1),"BE",Deník!$R345),""),"")</f>
        <v/>
      </c>
      <c r="AE345" s="601" t="str">
        <f>IF(Deník!$R345&lt;&gt;"",IF(Deník!$B345=Statistika!$F$70,IF(AND(Deník!$R345&gt;=0,Deník!$R345&lt;=1),"BE",Deník!$R345),""),"")</f>
        <v/>
      </c>
      <c r="AF345" s="90"/>
      <c r="AG345" s="63" t="str">
        <f>IF(Deník!$R345&lt;&gt;"",IF(Deník!$J345="L",IF(AND(Deník!$R345&gt;=0,Deník!$R345&lt;=1),"BE",Deník!$R345),""),"")</f>
        <v/>
      </c>
      <c r="AH345" s="13" t="str">
        <f>IF(Deník!$R345&lt;&gt;"",IF(Deník!$J345="S",IF(AND(Deník!$R345&gt;=0,Deník!$R345&lt;=1),"BE",Deník!$R345),""),"")</f>
        <v/>
      </c>
      <c r="AI345" s="95"/>
      <c r="AJ345" s="71" t="str">
        <f>IF(Deník!N346&lt;&gt;"",Deník!N346*-1,"")</f>
        <v/>
      </c>
      <c r="AK345" s="88"/>
      <c r="AL345" s="63" t="str">
        <f>IF(WEEKDAY(Deník!$C345,2)=1,IF(AND(Deník!$R345&gt;=0,Deník!$R345&lt;=1),"BE",Deník!$R345),"")</f>
        <v/>
      </c>
      <c r="AM345" s="13" t="str">
        <f>IF(WEEKDAY(Deník!$C345,2)=2,IF(AND(Deník!$R345&gt;=0,Deník!$R345&lt;=1),"BE",Deník!$R345),"")</f>
        <v/>
      </c>
      <c r="AN345" s="13" t="str">
        <f>IF(WEEKDAY(Deník!$C345,2)=3,IF(AND(Deník!$R345&gt;=0,Deník!$R345&lt;=1),"BE",Deník!$R345),"")</f>
        <v/>
      </c>
      <c r="AO345" s="13" t="str">
        <f>IF(WEEKDAY(Deník!$C345,2)=4,IF(AND(Deník!$R345&gt;=0,Deník!$R345&lt;=1),"BE",Deník!$R345),"")</f>
        <v/>
      </c>
      <c r="AP345" s="60" t="str">
        <f>IF(WEEKDAY(Deník!$C345,2)=5,IF(AND(Deník!$R345&gt;=0,Deník!$R345&lt;=1),"BE",Deník!$R345),"")</f>
        <v/>
      </c>
      <c r="AQ345" s="99"/>
      <c r="AR345" s="100">
        <f>Deník!D345</f>
        <v>0</v>
      </c>
      <c r="AS345" s="63" t="str">
        <f>IF(Deník!$D345&lt;&gt;"",IF(AND(Deník!$D345&gt;=AS$2,Deník!$D345&lt;=AS$3),IF(AND(Deník!$R345&gt;=0,Deník!$R345&lt;=1),"BE",Deník!$R345),""),"")</f>
        <v/>
      </c>
      <c r="AT345" s="63" t="str">
        <f>IF(Deník!$D345&lt;&gt;"",IF(AND(Deník!$D345&gt;=AT$2,Deník!$D345&lt;=AT$3),IF(AND(Deník!$R345&gt;=0,Deník!$R345&lt;=1),"BE",Deník!$R345),""),"")</f>
        <v/>
      </c>
      <c r="AU345" s="63" t="str">
        <f>IF(Deník!$D345&lt;&gt;"",IF(AND(Deník!$D345&gt;=AU$2,Deník!$D345&lt;=AU$3),IF(AND(Deník!$R345&gt;=0,Deník!$R345&lt;=1),"BE",Deník!$R345),""),"")</f>
        <v/>
      </c>
      <c r="AV345" s="63" t="str">
        <f>IF(Deník!$D345&lt;&gt;"",IF(AND(Deník!$D345&gt;=AV$2,Deník!$D345&lt;=AV$3),IF(AND(Deník!$R345&gt;=0,Deník!$R345&lt;=1),"BE",Deník!$R345),""),"")</f>
        <v/>
      </c>
      <c r="AW345" s="63" t="str">
        <f>IF(Deník!$D345&lt;&gt;"",IF(AND(Deník!$D345&gt;=AW$2,Deník!$D345&lt;=AW$3),IF(AND(Deník!$R345&gt;=0,Deník!$R345&lt;=1),"BE",Deník!$R345),""),"")</f>
        <v/>
      </c>
      <c r="AX345" s="63" t="str">
        <f>IF(Deník!$D345&lt;&gt;"",IF(AND(Deník!$D345&gt;=AX$2,Deník!$D345&lt;=AX$3),IF(AND(Deník!$R345&gt;=0,Deník!$R345&lt;=1),"BE",Deník!$R345),""),"")</f>
        <v/>
      </c>
      <c r="AY345" s="63" t="str">
        <f>IF(Deník!$D345&lt;&gt;"",IF(AND(Deník!$D345&gt;=AY$2,Deník!$D345&lt;=AY$3),IF(AND(Deník!$R345&gt;=0,Deník!$R345&lt;=1),"BE",Deník!$R345),""),"")</f>
        <v/>
      </c>
      <c r="AZ345" s="63" t="str">
        <f>IF(Deník!$D345&lt;&gt;"",IF(AND(Deník!$D345&gt;=AZ$2,Deník!$D345&lt;=AZ$3),IF(AND(Deník!$R345&gt;=0,Deník!$R345&lt;=1),"BE",Deník!$R345),""),"")</f>
        <v/>
      </c>
      <c r="BA345" s="63" t="str">
        <f>IF(Deník!$D345&lt;&gt;"",IF(AND(Deník!$D345&gt;=BA$2,Deník!$D345&lt;=BA$3),IF(AND(Deník!$R345&gt;=0,Deník!$R345&lt;=1),"BE",Deník!$R345),""),"")</f>
        <v/>
      </c>
      <c r="BB345" s="63" t="str">
        <f>IF(Deník!$D345&lt;&gt;"",IF(AND(Deník!$D345&gt;=BB$2,Deník!$D345&lt;=BB$3),IF(AND(Deník!$R345&gt;=0,Deník!$R345&lt;=1),"BE",Deník!$R345),""),"")</f>
        <v/>
      </c>
      <c r="BC345" s="71" t="str">
        <f>IF(Deník!$D345&lt;&gt;"",IF(AND(Deník!$D345&gt;=BC$2,Deník!$D345&lt;=BC$3),IF(AND(Deník!$R345&gt;=0,Deník!$R345&lt;=1),"BE",Deník!$R345),""),"")</f>
        <v/>
      </c>
      <c r="BD345" s="20" t="str">
        <f>IF(Deník!$J346="S",(Deník!$M346-Deník!$K346),IF(Deník!$J346="L",(Deník!$K346-Deník!$M346),""))</f>
        <v/>
      </c>
      <c r="BE345" s="20" t="str">
        <f>IF(Deník!$J346="S",(Deník!$K346-Deník!$O346),IF(Deník!$J346="L",(Deník!$O346-Deník!$K346),""))</f>
        <v/>
      </c>
      <c r="BF345" s="20" t="str">
        <f>IF(Deník!$J346="S",(Deník!$K346-Deník!$L346),IF(Deník!$J346="L",(Deník!$L346-Deník!$K346),""))</f>
        <v/>
      </c>
      <c r="BG345" s="20" t="str">
        <f>IF(Deník!$J346="S",(Deník!$K346-Deník!$S346),IF(Deník!$J346="L",(Deník!$S346-Deník!$K346),""))</f>
        <v/>
      </c>
      <c r="BH345" s="20" t="str">
        <f>IF(Deník!$J346="S",(Deník!$K346-Deník!$U346),IF(Deník!$J346="L",(Deník!$U346-Deník!$K346),""))</f>
        <v/>
      </c>
      <c r="BI345" s="20" t="str">
        <f>IF(Deník!$R345&gt;1,Deník!$R345,"")</f>
        <v/>
      </c>
      <c r="BJ345" s="20" t="str">
        <f>IF(Deník!$R345&lt;0,Deník!$R345,"")</f>
        <v/>
      </c>
      <c r="BK345" s="17"/>
      <c r="BM345" s="233" t="str">
        <f>IF(Deník!$R345&lt;&gt;"",IF(Deník!$Y345=Statistika!$F$78,IF(AND(Deník!$R345&gt;=0,Deník!$R345&lt;=1),"BE",Deník!$R345),""),"")</f>
        <v/>
      </c>
      <c r="BN345" s="233" t="str">
        <f>IF(Deník!$R345&lt;&gt;"",IF(Deník!$Y345=Statistika!$F$79,IF(AND(Deník!$R345&gt;=0,Deník!$R345&lt;=1),"BE",Deník!$R345),""),"")</f>
        <v/>
      </c>
      <c r="BO345" s="233" t="str">
        <f>IF(Deník!$R345&lt;&gt;"",IF(Deník!$Y345=Statistika!$F$80,IF(AND(Deník!$R345&gt;=0,Deník!$R345&lt;=1),"BE",Deník!$R345),""),"")</f>
        <v/>
      </c>
      <c r="BP345" s="233" t="str">
        <f>IF(Deník!$R345&lt;&gt;"",IF(Deník!$Y345=Statistika!$F$81,IF(AND(Deník!$R345&gt;=0,Deník!$R345&lt;=1),"BE",Deník!$R345),""),"")</f>
        <v/>
      </c>
      <c r="BQ345" s="233" t="str">
        <f>IF(Deník!$R345&lt;&gt;"",IF(Deník!$Y345=Statistika!$F$82,IF(AND(Deník!$R345&gt;=0,Deník!$R345&lt;=1),"BE",Deník!$R345),""),"")</f>
        <v/>
      </c>
      <c r="BR345" s="233" t="str">
        <f>IF(Deník!$R345&lt;&gt;"",IF(Deník!$Y345=Statistika!$F$83,IF(AND(Deník!$R345&gt;=0,Deník!$R345&lt;=1),"BE",Deník!$R345),""),"")</f>
        <v/>
      </c>
      <c r="BS345" s="233" t="str">
        <f>IF(Deník!$R345&lt;&gt;"",IF(Deník!$Y345=Statistika!$F$84,IF(AND(Deník!$R345&gt;=0,Deník!$R345&lt;=1),"BE",Deník!$R345),""),"")</f>
        <v/>
      </c>
      <c r="BT345" s="233" t="str">
        <f>IF(Deník!$R345&lt;&gt;"",IF(Deník!$Y345=Statistika!$F$85,IF(AND(Deník!$R345&gt;=0,Deník!$R345&lt;=1),"BE",Deník!$R345),""),"")</f>
        <v/>
      </c>
      <c r="BU345" s="233" t="str">
        <f>IF(Deník!$R345&lt;&gt;"",IF(Deník!$Y345=Statistika!$F$86,IF(AND(Deník!$R345&gt;=0,Deník!$R345&lt;=1),"BE",Deník!$R345),""),"")</f>
        <v/>
      </c>
      <c r="BV345" s="233" t="str">
        <f>IF(Deník!$R345&lt;&gt;"",IF(Deník!$Y345=Statistika!$F$87,IF(AND(Deník!$R345&gt;=0,Deník!$R345&lt;=1),"BE",Deník!$R345),""),"")</f>
        <v/>
      </c>
      <c r="BW345" s="233" t="str">
        <f>IF(Deník!$R345&lt;&gt;"",IF(Deník!$Y345=Statistika!$F$88,IF(AND(Deník!$R345&gt;=0,Deník!$R345&lt;=1),"BE",Deník!$R345),""),"")</f>
        <v/>
      </c>
      <c r="BX345" s="233" t="str">
        <f>IF(Deník!$R345&lt;&gt;"",IF(Deník!$Y345=Statistika!$F$89,IF(AND(Deník!$R345&gt;=0,Deník!$R345&lt;=1),"BE",Deník!$R345),""),"")</f>
        <v/>
      </c>
      <c r="BY345" s="233" t="str">
        <f>IF(Deník!$R345&lt;&gt;"",IF(Deník!$Y345=Statistika!$F$90,IF(AND(Deník!$R345&gt;=0,Deník!$R345&lt;=1),"BE",Deník!$R345),""),"")</f>
        <v/>
      </c>
      <c r="BZ345" s="233" t="str">
        <f>IF(Deník!$R345&lt;&gt;"",IF(Deník!$Y345=Statistika!$F$91,IF(AND(Deník!$R345&gt;=0,Deník!$R345&lt;=1),"BE",Deník!$R345),""),"")</f>
        <v/>
      </c>
      <c r="CA345" s="233"/>
      <c r="CB345" s="233" t="str">
        <f>IF(Deník!$R345&lt;&gt;"",IF(Deník!$AB345="SL",IF(AND(Deník!$R345&gt;=0,Deník!$R345&lt;=1),"BE",Deník!$R345),""),"")</f>
        <v/>
      </c>
      <c r="CC345" s="233" t="str">
        <f>IF(Deník!$R345&lt;&gt;"",IF(Deník!$AB345="BE10",IF(AND(Deník!$R345&gt;=0,Deník!$R345&lt;=1),"BE",Deník!$R345),""),"")</f>
        <v/>
      </c>
      <c r="CD345" s="233" t="str">
        <f>IF(Deník!$R345&lt;&gt;"",IF(Deník!$AB345="BE15",IF(AND(Deník!$R345&gt;=0,Deník!$R345&lt;=1),"BE",Deník!$R345),""),"")</f>
        <v/>
      </c>
      <c r="CE345" s="233" t="str">
        <f>IF(Deník!$R345&lt;&gt;"",IF(Deník!$AB345="BE20",IF(AND(Deník!$R345&gt;=0,Deník!$R345&lt;=1),"BE",Deník!$R345),""),"")</f>
        <v/>
      </c>
      <c r="CF345" s="233" t="str">
        <f>IF(Deník!$R345&lt;&gt;"",IF(Deník!$AB345="TP1",IF(AND(Deník!$R345&gt;=0,Deník!$R345&lt;=1),"BE",Deník!$R345),""),"")</f>
        <v/>
      </c>
      <c r="CG345" s="233" t="str">
        <f>IF(Deník!$R345&lt;&gt;"",IF(Deník!$AB345="TP2",IF(AND(Deník!$R345&gt;=0,Deník!$R345&lt;=1),"BE",Deník!$R345),""),"")</f>
        <v/>
      </c>
      <c r="CH345" s="233" t="str">
        <f>IF(Deník!$R345&lt;&gt;"",IF(Deník!$AB345="TP3",IF(AND(Deník!$R345&gt;=0,Deník!$R345&lt;=1),"BE",Deník!$R345),""),"")</f>
        <v/>
      </c>
      <c r="CI345" s="233" t="str">
        <f>IF(Deník!$R345&lt;&gt;"",IF(Deník!$AB345="Trailing SL",IF(AND(Deník!$R345&gt;=0,Deník!$R345&lt;=1),"BE",Deník!$R345),""),"")</f>
        <v/>
      </c>
      <c r="CJ345" s="233" t="str">
        <f>IF(Deník!$R345&lt;&gt;"",IF(Deník!$AB345="Manual",IF(AND(Deník!$R345&gt;=0,Deník!$R345&lt;=1),"BE",Deník!$R345),""),"")</f>
        <v/>
      </c>
      <c r="CK345" s="233"/>
      <c r="CL345" s="233" t="str">
        <f>IF(Deník!$R345&lt;0,IF(Deník!$AC345=Statistika!$F$117,Deník!$R345,""),"")</f>
        <v/>
      </c>
      <c r="CM345" s="233" t="str">
        <f>IF(Deník!$R345&lt;0,IF(Deník!$AC345=Statistika!$F$118,Deník!$R345,""),"")</f>
        <v/>
      </c>
      <c r="CN345" s="233" t="str">
        <f>IF(Deník!$R345&lt;0,IF(Deník!$AC345=Statistika!$F$119,Deník!$R345,""),"")</f>
        <v/>
      </c>
      <c r="CO345" s="233" t="str">
        <f>IF(Deník!$R345&lt;0,IF(Deník!$AC345=Statistika!$F$120,Deník!$R345,""),"")</f>
        <v/>
      </c>
      <c r="CP345" s="233" t="str">
        <f>IF(Deník!$R345&lt;0,IF(Deník!$AC345=Statistika!$F$121,Deník!$R345,""),"")</f>
        <v/>
      </c>
      <c r="CQ345" s="233" t="str">
        <f>IF(Deník!$R345&lt;0,IF(Deník!$AC345=Statistika!$F$122,Deník!$R345,""),"")</f>
        <v/>
      </c>
      <c r="CR345" s="233" t="str">
        <f>IF(Deník!$R345&lt;0,IF(Deník!$AC345=Statistika!$F$123,Deník!$R345,""),"")</f>
        <v/>
      </c>
      <c r="CS345" s="233" t="str">
        <f>IF(Deník!$R345&lt;0,IF(Deník!$AC345=Statistika!$F$124,Deník!$R345,""),"")</f>
        <v/>
      </c>
      <c r="CT345" s="233" t="str">
        <f>IF(Deník!$R345&lt;0,IF(Deník!$AC345=Statistika!$F$125,Deník!$R345,""),"")</f>
        <v/>
      </c>
      <c r="CU345" s="233"/>
      <c r="CV345" s="233" t="str">
        <f>IF(Deník!$R345&lt;0,IF(Deník!$AD345=$CV$2,Deník!$R345,""),"")</f>
        <v/>
      </c>
      <c r="CW345" s="233" t="str">
        <f>IF(Deník!$R345&lt;0,IF(Deník!$AD345=$CW$2,Deník!$R345,""),"")</f>
        <v/>
      </c>
      <c r="CX345" s="233" t="str">
        <f>IF(Deník!$R345&lt;0,IF(Deník!$AD345=$CX$2,Deník!$R345,""),"")</f>
        <v/>
      </c>
      <c r="CY345" s="233" t="str">
        <f>IF(Deník!$R345&lt;0,IF(Deník!$AD345=$CY$2,Deník!$R345,""),"")</f>
        <v/>
      </c>
      <c r="CZ345" s="233" t="str">
        <f>IF(Deník!$R345&lt;0,IF(Deník!$AD345=$CZ$2,Deník!$R345,""),"")</f>
        <v/>
      </c>
      <c r="DL345" s="221">
        <f t="shared" si="16"/>
        <v>93847.029999999984</v>
      </c>
      <c r="DM345" s="220">
        <f t="shared" si="15"/>
        <v>-6.1529700000000132E-2</v>
      </c>
      <c r="DO345" s="50">
        <f>Deník!W346</f>
        <v>0</v>
      </c>
      <c r="DP345" s="102" t="str">
        <f>IF(AND(Deník!W346&gt;0),1,"")</f>
        <v/>
      </c>
      <c r="DQ345" s="102">
        <f>IF(AND(Deník!W346&lt;=0),1,"")</f>
        <v>1</v>
      </c>
      <c r="DR345" s="227"/>
      <c r="DS345" s="228"/>
      <c r="DT345" s="85"/>
      <c r="DU345" s="54">
        <f>IF(MONTH(Deník!$C345)=DU$2,Deník!$W345,"")</f>
        <v>0</v>
      </c>
      <c r="DV345" s="222" t="str">
        <f>IF(MONTH(Deník!$C345)=DV$2,Deník!$W345,"")</f>
        <v/>
      </c>
      <c r="DW345" s="222" t="str">
        <f>IF(MONTH(Deník!$C345)=DW$2,Deník!$W345,"")</f>
        <v/>
      </c>
      <c r="DX345" s="222" t="str">
        <f>IF(MONTH(Deník!$C345)=DX$2,Deník!$W345,"")</f>
        <v/>
      </c>
      <c r="DY345" s="222" t="str">
        <f>IF(MONTH(Deník!$C345)=DY$2,Deník!$W345,"")</f>
        <v/>
      </c>
      <c r="DZ345" s="222" t="str">
        <f>IF(MONTH(Deník!$C345)=DZ$2,Deník!$W345,"")</f>
        <v/>
      </c>
      <c r="EA345" s="222" t="str">
        <f>IF(MONTH(Deník!$C345)=EA$2,Deník!$W345,"")</f>
        <v/>
      </c>
      <c r="EB345" s="222" t="str">
        <f>IF(MONTH(Deník!$C345)=EB$2,Deník!$W345,"")</f>
        <v/>
      </c>
      <c r="EC345" s="222" t="str">
        <f>IF(MONTH(Deník!$C345)=EC$2,Deník!$W345,"")</f>
        <v/>
      </c>
      <c r="ED345" s="222" t="str">
        <f>IF(MONTH(Deník!$C345)=ED$2,Deník!$W345,"")</f>
        <v/>
      </c>
      <c r="EE345" s="222" t="str">
        <f>IF(MONTH(Deník!$C345)=EE$2,Deník!$W345,"")</f>
        <v/>
      </c>
      <c r="EF345" s="222" t="str">
        <f>IF(MONTH(Deník!$C345)=EF$2,Deník!$W345,"")</f>
        <v/>
      </c>
      <c r="EI345" s="600" t="str">
        <f>IF(Deník!$W345&lt;&gt;"",IF(Deník!$B345=Statistika!$F$63,Deník!$W345,""),"")</f>
        <v/>
      </c>
      <c r="EJ345" s="13" t="str">
        <f>IF(Deník!$W345&lt;&gt;"",IF(Deník!$B345=Statistika!$F$64,Deník!$W345,""),"")</f>
        <v/>
      </c>
      <c r="EK345" s="13" t="str">
        <f>IF(Deník!$W345&lt;&gt;"",IF(Deník!$B345=Statistika!$F$65,Deník!$W345,""),"")</f>
        <v/>
      </c>
      <c r="EL345" s="13" t="str">
        <f>IF(Deník!$W345&lt;&gt;"",IF(Deník!$B345=Statistika!$F$66,Deník!$W345,""),"")</f>
        <v/>
      </c>
      <c r="EM345" s="13" t="str">
        <f>IF(Deník!$W345&lt;&gt;"",IF(Deník!$B345=Statistika!$F$67,Deník!$W345,""),"")</f>
        <v/>
      </c>
      <c r="EN345" s="13" t="str">
        <f>IF(Deník!$W345&lt;&gt;"",IF(Deník!$B345=Statistika!$F$68,Deník!$W345,""),"")</f>
        <v/>
      </c>
      <c r="EO345" s="13" t="str">
        <f>IF(Deník!$W345&lt;&gt;"",IF(Deník!$B345=Statistika!$F$69,Deník!$W345,""),"")</f>
        <v/>
      </c>
      <c r="EP345" s="601" t="str">
        <f>IF(Deník!$W345&lt;&gt;"",IF(Deník!$B345=Statistika!$F$70,Deník!$W345,""),"")</f>
        <v/>
      </c>
      <c r="EQ345" s="90"/>
      <c r="ER345" s="63" t="str">
        <f>IF(Deník!$W345&lt;&gt;"",IF(Deník!$J345="L",Deník!$W345,""),"")</f>
        <v/>
      </c>
      <c r="ES345" s="13" t="str">
        <f>IF(Deník!$W345&lt;&gt;"",IF(Deník!$J345="S",Deník!$W345,""),"")</f>
        <v/>
      </c>
      <c r="ET345" s="95"/>
      <c r="EU345" s="88"/>
      <c r="EV345" s="63" t="str">
        <f>IF(WEEKDAY(Deník!$C345,2)=1,Deník!$W345,"")</f>
        <v/>
      </c>
      <c r="EW345" s="13" t="str">
        <f>IF(WEEKDAY(Deník!$C345,2)=2,Deník!$W345,"")</f>
        <v/>
      </c>
      <c r="EX345" s="13" t="str">
        <f>IF(WEEKDAY(Deník!$C345,2)=3,Deník!$W345,"")</f>
        <v/>
      </c>
      <c r="EY345" s="13" t="str">
        <f>IF(WEEKDAY(Deník!$C345,2)=4,Deník!$W345,"")</f>
        <v/>
      </c>
      <c r="EZ345" s="60" t="str">
        <f>IF(WEEKDAY(Deník!$C345,2)=5,Deník!$W345,"")</f>
        <v/>
      </c>
      <c r="FA345" s="99"/>
      <c r="FB345" s="100">
        <f>Deník!D345</f>
        <v>0</v>
      </c>
      <c r="FC345" s="63">
        <f>IF($FB345&lt;&gt;"",IF(AND($FB345&gt;=FC$2,$FB345&lt;=FC$3),Deník!$W345,""))</f>
        <v>0</v>
      </c>
      <c r="FD345" s="63" t="str">
        <f>IF($FB345&lt;&gt;"",IF(AND($FB345&gt;=FD$2,$FB345&lt;=FD$3),Deník!$W345,""))</f>
        <v/>
      </c>
      <c r="FE345" s="63" t="str">
        <f>IF($FB345&lt;&gt;"",IF(AND($FB345&gt;=FE$2,$FB345&lt;=FE$3),Deník!$W345,""))</f>
        <v/>
      </c>
      <c r="FF345" s="63" t="str">
        <f>IF($FB345&lt;&gt;"",IF(AND($FB345&gt;=FF$2,$FB345&lt;=FF$3),Deník!$W345,""))</f>
        <v/>
      </c>
      <c r="FG345" s="63" t="str">
        <f>IF($FB345&lt;&gt;"",IF(AND($FB345&gt;=FG$2,$FB345&lt;=FG$3),Deník!$W345,""))</f>
        <v/>
      </c>
      <c r="FH345" s="63" t="str">
        <f>IF($FB345&lt;&gt;"",IF(AND($FB345&gt;=FH$2,$FB345&lt;=FH$3),Deník!$W345,""))</f>
        <v/>
      </c>
      <c r="FI345" s="63" t="str">
        <f>IF($FB345&lt;&gt;"",IF(AND($FB345&gt;=FI$2,$FB345&lt;=FI$3),Deník!$W345,""))</f>
        <v/>
      </c>
      <c r="FJ345" s="63" t="str">
        <f>IF($FB345&lt;&gt;"",IF(AND($FB345&gt;=FJ$2,$FB345&lt;=FJ$3),Deník!$W345,""))</f>
        <v/>
      </c>
      <c r="FK345" s="63" t="str">
        <f>IF($FB345&lt;&gt;"",IF(AND($FB345&gt;=FK$2,$FB345&lt;=FK$3),Deník!$W345,""))</f>
        <v/>
      </c>
      <c r="FL345" s="63" t="str">
        <f>IF($FB345&lt;&gt;"",IF(AND($FB345&gt;=FL$2,$FB345&lt;=FL$3),Deník!$W345,""))</f>
        <v/>
      </c>
      <c r="FM345" s="63" t="str">
        <f>IF($FB345&lt;&gt;"",IF(AND($FB345&gt;=FM$2,$FB345&lt;=FM$3),Deník!$W345,""))</f>
        <v/>
      </c>
      <c r="FN345" s="13"/>
      <c r="FO345" s="20" t="str">
        <f>IF(Deník!$W345&gt;1,Deník!$W345,"")</f>
        <v/>
      </c>
      <c r="FP345" s="20" t="str">
        <f>IF(Deník!$W345&lt;0,Deník!$W345,"")</f>
        <v/>
      </c>
      <c r="FQ345" s="17"/>
      <c r="FS345" s="233"/>
      <c r="FT345" s="233" t="str">
        <f>IF(Deník!$W345&lt;&gt;"",IF(Deník!$Y345=Statistika!$F$78,Deník!$W345,""),"")</f>
        <v/>
      </c>
      <c r="FU345" s="233" t="str">
        <f>IF(Deník!$W345&lt;&gt;"",IF(Deník!$Y345=Statistika!$F$79,Deník!$W345,""),"")</f>
        <v/>
      </c>
      <c r="FV345" s="233" t="str">
        <f>IF(Deník!$W345&lt;&gt;"",IF(Deník!$Y345=Statistika!$F$80,Deník!$W345,""),"")</f>
        <v/>
      </c>
      <c r="FW345" s="233" t="str">
        <f>IF(Deník!$W345&lt;&gt;"",IF(Deník!$Y345=Statistika!$F$81,Deník!$W345,""),"")</f>
        <v/>
      </c>
      <c r="FX345" s="233" t="str">
        <f>IF(Deník!$W345&lt;&gt;"",IF(Deník!$Y345=Statistika!$F$82,Deník!$W345,""),"")</f>
        <v/>
      </c>
      <c r="FY345" s="233" t="str">
        <f>IF(Deník!$W345&lt;&gt;"",IF(Deník!$Y345=Statistika!$F$83,Deník!$W345,""),"")</f>
        <v/>
      </c>
      <c r="FZ345" s="233" t="str">
        <f>IF(Deník!$W345&lt;&gt;"",IF(Deník!$Y345=Statistika!$F$84,Deník!$W345,""),"")</f>
        <v/>
      </c>
      <c r="GA345" s="233" t="str">
        <f>IF(Deník!$W345&lt;&gt;"",IF(Deník!$Y345=Statistika!$F$85,Deník!$W345,""),"")</f>
        <v/>
      </c>
      <c r="GB345" s="233" t="str">
        <f>IF(Deník!$W345&lt;&gt;"",IF(Deník!$Y345=Statistika!$F$86,Deník!$W345,""),"")</f>
        <v/>
      </c>
      <c r="GC345" s="233" t="str">
        <f>IF(Deník!$W345&lt;&gt;"",IF(Deník!$Y345=Statistika!$F$87,Deník!$W345,""),"")</f>
        <v/>
      </c>
      <c r="GD345" s="233" t="str">
        <f>IF(Deník!$W345&lt;&gt;"",IF(Deník!$Y345=Statistika!$F$88,Deník!$W345,""),"")</f>
        <v/>
      </c>
      <c r="GE345" s="233" t="str">
        <f>IF(Deník!$W345&lt;&gt;"",IF(Deník!$Y345=Statistika!$F$89,Deník!$W345,""),"")</f>
        <v/>
      </c>
      <c r="GF345" s="233" t="str">
        <f>IF(Deník!$W345&lt;&gt;"",IF(Deník!$Y345=Statistika!$F$90,Deník!$W345,""),"")</f>
        <v/>
      </c>
      <c r="GG345" s="233" t="str">
        <f>IF(Deník!$W345&lt;&gt;"",IF(Deník!$Y345=Statistika!$F$91,Deník!$W345,""),"")</f>
        <v/>
      </c>
      <c r="GH345" s="233"/>
      <c r="GI345" s="233" t="str">
        <f>IF(Deník!$W345&lt;&gt;"",IF(Deník!$AB345=Statistika!$L$100,Deník!$W345,""),"")</f>
        <v/>
      </c>
      <c r="GJ345" s="233" t="str">
        <f>IF(Deník!$W345&lt;&gt;"",IF(Deník!$AB345=Statistika!$L$101,Deník!$W345,""),"")</f>
        <v/>
      </c>
      <c r="GK345" s="233" t="str">
        <f>IF(Deník!$W345&lt;&gt;"",IF(Deník!$AB345=Statistika!$L$102,Deník!$W345,""),"")</f>
        <v/>
      </c>
      <c r="GL345" s="233" t="str">
        <f>IF(Deník!$W345&lt;&gt;"",IF(Deník!$AB345=Statistika!$L$103,Deník!$W345,""),"")</f>
        <v/>
      </c>
      <c r="GM345" s="233" t="str">
        <f>IF(Deník!$W345&lt;&gt;"",IF(Deník!$AB345=Statistika!$L$104,Deník!$W345,""),"")</f>
        <v/>
      </c>
      <c r="GN345" s="233" t="str">
        <f>IF(Deník!$W345&lt;&gt;"",IF(Deník!$AB345=Statistika!$L$105,Deník!$W345,""),"")</f>
        <v/>
      </c>
      <c r="GO345" s="233" t="str">
        <f>IF(Deník!$W345&lt;&gt;"",IF(Deník!$AB345=Statistika!$L$106,Deník!$W345,""),"")</f>
        <v/>
      </c>
      <c r="GP345" s="233" t="str">
        <f>IF(Deník!$W345&lt;&gt;"",IF(Deník!$AB345=Statistika!$L$107,Deník!$W345,""),"")</f>
        <v/>
      </c>
      <c r="GQ345" s="233" t="str">
        <f>IF(Deník!$W345&lt;&gt;"",IF(Deník!$AB345=Statistika!$L$108,Deník!$W345,""),"")</f>
        <v/>
      </c>
      <c r="GS345" s="233" t="str">
        <f>IF(Deník!$W345&lt;0,IF(Deník!$AC345=Statistika!$F$117,Deník!$W345,""),"")</f>
        <v/>
      </c>
      <c r="GT345" s="233" t="str">
        <f>IF(Deník!$W345&lt;0,IF(Deník!$AC345=Statistika!$F$118,Deník!$W345,""),"")</f>
        <v/>
      </c>
      <c r="GU345" s="233" t="str">
        <f>IF(Deník!$W345&lt;0,IF(Deník!$AC345=Statistika!$F$119,Deník!$W345,""),"")</f>
        <v/>
      </c>
      <c r="GV345" s="233" t="str">
        <f>IF(Deník!$W345&lt;0,IF(Deník!$AC345=Statistika!$F$120,Deník!$W345,""),"")</f>
        <v/>
      </c>
      <c r="GW345" s="233" t="str">
        <f>IF(Deník!$W345&lt;0,IF(Deník!$AC345=Statistika!$F$121,Deník!$W345,""),"")</f>
        <v/>
      </c>
      <c r="GX345" s="233" t="str">
        <f>IF(Deník!$W345&lt;0,IF(Deník!$AC345=Statistika!$F$122,Deník!$W345,""),"")</f>
        <v/>
      </c>
      <c r="GY345" s="233" t="str">
        <f>IF(Deník!$W345&lt;0,IF(Deník!$AC345=Statistika!$F$123,Deník!$W345,""),"")</f>
        <v/>
      </c>
      <c r="GZ345" s="233" t="str">
        <f>IF(Deník!$W345&lt;0,IF(Deník!$AC345=Statistika!$F$124,Deník!$W345,""),"")</f>
        <v/>
      </c>
      <c r="HA345" s="233" t="str">
        <f>IF(Deník!$W345&lt;0,IF(Deník!$AC345=Statistika!$F$125,Deník!$W345,""),"")</f>
        <v/>
      </c>
      <c r="HC345" s="233" t="str">
        <f>IF(Deník!$W345&lt;0,IF(Deník!$AD345=Statistika!$F$133,Deník!$W345,""),"")</f>
        <v/>
      </c>
      <c r="HD345" s="233" t="str">
        <f>IF(Deník!$W345&lt;0,IF(Deník!$AD345=Statistika!$F$134,Deník!$W345,""),"")</f>
        <v/>
      </c>
      <c r="HE345" s="233" t="str">
        <f>IF(Deník!$W345&lt;0,IF(Deník!$AD345=Statistika!$F$135,Deník!$W345,""),"")</f>
        <v/>
      </c>
      <c r="HF345" s="233" t="str">
        <f>IF(Deník!$W345&lt;0,IF(Deník!$AD345=Statistika!$F$136,Deník!$W345,""),"")</f>
        <v/>
      </c>
      <c r="HG345" s="233" t="str">
        <f>IF(Deník!$W345&lt;0,IF(Deník!$AD345=Statistika!$F$137,Deník!$W345,""),"")</f>
        <v/>
      </c>
      <c r="ID345" s="8">
        <f>Tabulka4[[#This Row],[Sloupec3]]</f>
        <v>0</v>
      </c>
      <c r="IE345" s="17" t="str">
        <f>IF(AND([1]Deník!$C345&gt;='[1]Měsíční shrnutí'!$D$1,[1]Deník!$C345&lt;='[1]Měsíční shrnutí'!$F$1),[1]Deník!$X345,"")</f>
        <v/>
      </c>
    </row>
    <row r="346" spans="1:239">
      <c r="A346" s="8">
        <f>Deník!C347</f>
        <v>0</v>
      </c>
      <c r="B346" s="50" t="str">
        <f>Deník!R347</f>
        <v/>
      </c>
      <c r="C346" s="102" t="str">
        <f>IF(AND(Deník!R347&gt;1,Deník!R347&lt;&gt;""),1,"")</f>
        <v/>
      </c>
      <c r="D346" s="102" t="str">
        <f>IF(AND(Deník!R347&lt;=0,Deník!R347&lt;&gt;""),1,"")</f>
        <v/>
      </c>
      <c r="E346" s="103" t="str">
        <f>IF(AND(Deník!R347&gt;=0,Deník!R347&lt;=1),1,"")</f>
        <v/>
      </c>
      <c r="F346" s="79" t="str">
        <f>IF(Deník!R347&lt;&gt;"",Deník!R347+F345,"")</f>
        <v/>
      </c>
      <c r="G346" s="85"/>
      <c r="H346" s="54" t="str">
        <f>IF(MONTH(Deník!$C346)=H$2,IF(AND(Deník!$R346&gt;=0,Deník!$R346&lt;=1),"BE",Deník!$R346),"")</f>
        <v/>
      </c>
      <c r="I346" s="11" t="str">
        <f>IF(MONTH(Deník!$C346)=I$2,IF(AND(Deník!$R346&gt;=0,Deník!$R346&lt;=1),"BE",Deník!$R346),"")</f>
        <v/>
      </c>
      <c r="J346" s="11" t="str">
        <f>IF(MONTH(Deník!$C346)=J$2,IF(AND(Deník!$R346&gt;=0,Deník!$R346&lt;=1),"BE",Deník!$R346),"")</f>
        <v/>
      </c>
      <c r="K346" s="11" t="str">
        <f>IF(MONTH(Deník!$C346)=K$2,IF(AND(Deník!$R346&gt;=0,Deník!$R346&lt;=1),"BE",Deník!$R346),"")</f>
        <v/>
      </c>
      <c r="L346" s="11" t="str">
        <f>IF(MONTH(Deník!$C346)=L$2,IF(AND(Deník!$R346&gt;=0,Deník!$R346&lt;=1),"BE",Deník!$R346),"")</f>
        <v/>
      </c>
      <c r="M346" s="11" t="str">
        <f>IF(MONTH(Deník!$C346)=M$2,IF(AND(Deník!$R346&gt;=0,Deník!$R346&lt;=1),"BE",Deník!$R346),"")</f>
        <v/>
      </c>
      <c r="N346" s="11" t="str">
        <f>IF(MONTH(Deník!$C346)=N$2,IF(AND(Deník!$R346&gt;=0,Deník!$R346&lt;=1),"BE",Deník!$R346),"")</f>
        <v/>
      </c>
      <c r="O346" s="11" t="str">
        <f>IF(MONTH(Deník!$C346)=O$2,IF(AND(Deník!$R346&gt;=0,Deník!$R346&lt;=1),"BE",Deník!$R346),"")</f>
        <v/>
      </c>
      <c r="P346" s="11" t="str">
        <f>IF(MONTH(Deník!$C346)=P$2,IF(AND(Deník!$R346&gt;=0,Deník!$R346&lt;=1),"BE",Deník!$R346),"")</f>
        <v/>
      </c>
      <c r="Q346" s="11" t="str">
        <f>IF(MONTH(Deník!$C346)=Q$2,IF(AND(Deník!$R346&gt;=0,Deník!$R346&lt;=1),"BE",Deník!$R346),"")</f>
        <v/>
      </c>
      <c r="R346" s="11" t="str">
        <f>IF(MONTH(Deník!$C346)=R$2,IF(AND(Deník!$R346&gt;=0,Deník!$R346&lt;=1),"BE",Deník!$R346),"")</f>
        <v/>
      </c>
      <c r="S346" s="57" t="str">
        <f>IF(MONTH(Deník!$C346)=S$2,IF(AND(Deník!$R346&gt;=0,Deník!$R346&lt;=1),"BE",Deník!$R346),"")</f>
        <v/>
      </c>
      <c r="U346" s="12"/>
      <c r="V346" s="12"/>
      <c r="X346" s="600" t="str">
        <f>IF(Deník!$R346&lt;&gt;"",IF(Deník!$B346=Statistika!$F$63,IF(AND(Deník!$R346&gt;=0,Deník!$R346&lt;=1),"BE",Deník!$R346),""),"")</f>
        <v/>
      </c>
      <c r="Y346" s="13" t="str">
        <f>IF(Deník!$R346&lt;&gt;"",IF(Deník!$B346=Statistika!$F$64,IF(AND(Deník!$R346&gt;=0,Deník!$R346&lt;=1),"BE",Deník!$R346),""),"")</f>
        <v/>
      </c>
      <c r="Z346" s="13" t="str">
        <f>IF(Deník!$R346&lt;&gt;"",IF(Deník!$B346=Statistika!$F$65,IF(AND(Deník!$R346&gt;=0,Deník!$R346&lt;=1),"BE",Deník!$R346),""),"")</f>
        <v/>
      </c>
      <c r="AA346" s="13" t="str">
        <f>IF(Deník!$R346&lt;&gt;"",IF(Deník!$B346=Statistika!$F$66,IF(AND(Deník!$R346&gt;=0,Deník!$R346&lt;=1),"BE",Deník!$R346),""),"")</f>
        <v/>
      </c>
      <c r="AB346" s="13" t="str">
        <f>IF(Deník!$R346&lt;&gt;"",IF(Deník!$B346=Statistika!$F$67,IF(AND(Deník!$R346&gt;=0,Deník!$R346&lt;=1),"BE",Deník!$R346),""),"")</f>
        <v/>
      </c>
      <c r="AC346" s="13" t="str">
        <f>IF(Deník!$R346&lt;&gt;"",IF(Deník!$B346=Statistika!$F$68,IF(AND(Deník!$R346&gt;=0,Deník!$R346&lt;=1),"BE",Deník!$R346),""),"")</f>
        <v/>
      </c>
      <c r="AD346" s="13" t="str">
        <f>IF(Deník!$R346&lt;&gt;"",IF(Deník!$B346=Statistika!$F$69,IF(AND(Deník!$R346&gt;=0,Deník!$R346&lt;=1),"BE",Deník!$R346),""),"")</f>
        <v/>
      </c>
      <c r="AE346" s="601" t="str">
        <f>IF(Deník!$R346&lt;&gt;"",IF(Deník!$B346=Statistika!$F$70,IF(AND(Deník!$R346&gt;=0,Deník!$R346&lt;=1),"BE",Deník!$R346),""),"")</f>
        <v/>
      </c>
      <c r="AF346" s="90"/>
      <c r="AG346" s="63" t="str">
        <f>IF(Deník!$R346&lt;&gt;"",IF(Deník!$J346="L",IF(AND(Deník!$R346&gt;=0,Deník!$R346&lt;=1),"BE",Deník!$R346),""),"")</f>
        <v/>
      </c>
      <c r="AH346" s="13" t="str">
        <f>IF(Deník!$R346&lt;&gt;"",IF(Deník!$J346="S",IF(AND(Deník!$R346&gt;=0,Deník!$R346&lt;=1),"BE",Deník!$R346),""),"")</f>
        <v/>
      </c>
      <c r="AI346" s="95"/>
      <c r="AJ346" s="71" t="str">
        <f>IF(Deník!N347&lt;&gt;"",Deník!N347*-1,"")</f>
        <v/>
      </c>
      <c r="AK346" s="88"/>
      <c r="AL346" s="63" t="str">
        <f>IF(WEEKDAY(Deník!$C346,2)=1,IF(AND(Deník!$R346&gt;=0,Deník!$R346&lt;=1),"BE",Deník!$R346),"")</f>
        <v/>
      </c>
      <c r="AM346" s="13" t="str">
        <f>IF(WEEKDAY(Deník!$C346,2)=2,IF(AND(Deník!$R346&gt;=0,Deník!$R346&lt;=1),"BE",Deník!$R346),"")</f>
        <v/>
      </c>
      <c r="AN346" s="13" t="str">
        <f>IF(WEEKDAY(Deník!$C346,2)=3,IF(AND(Deník!$R346&gt;=0,Deník!$R346&lt;=1),"BE",Deník!$R346),"")</f>
        <v/>
      </c>
      <c r="AO346" s="13" t="str">
        <f>IF(WEEKDAY(Deník!$C346,2)=4,IF(AND(Deník!$R346&gt;=0,Deník!$R346&lt;=1),"BE",Deník!$R346),"")</f>
        <v/>
      </c>
      <c r="AP346" s="60" t="str">
        <f>IF(WEEKDAY(Deník!$C346,2)=5,IF(AND(Deník!$R346&gt;=0,Deník!$R346&lt;=1),"BE",Deník!$R346),"")</f>
        <v/>
      </c>
      <c r="AQ346" s="99"/>
      <c r="AR346" s="100">
        <f>Deník!D346</f>
        <v>0</v>
      </c>
      <c r="AS346" s="63" t="str">
        <f>IF(Deník!$D346&lt;&gt;"",IF(AND(Deník!$D346&gt;=AS$2,Deník!$D346&lt;=AS$3),IF(AND(Deník!$R346&gt;=0,Deník!$R346&lt;=1),"BE",Deník!$R346),""),"")</f>
        <v/>
      </c>
      <c r="AT346" s="63" t="str">
        <f>IF(Deník!$D346&lt;&gt;"",IF(AND(Deník!$D346&gt;=AT$2,Deník!$D346&lt;=AT$3),IF(AND(Deník!$R346&gt;=0,Deník!$R346&lt;=1),"BE",Deník!$R346),""),"")</f>
        <v/>
      </c>
      <c r="AU346" s="63" t="str">
        <f>IF(Deník!$D346&lt;&gt;"",IF(AND(Deník!$D346&gt;=AU$2,Deník!$D346&lt;=AU$3),IF(AND(Deník!$R346&gt;=0,Deník!$R346&lt;=1),"BE",Deník!$R346),""),"")</f>
        <v/>
      </c>
      <c r="AV346" s="63" t="str">
        <f>IF(Deník!$D346&lt;&gt;"",IF(AND(Deník!$D346&gt;=AV$2,Deník!$D346&lt;=AV$3),IF(AND(Deník!$R346&gt;=0,Deník!$R346&lt;=1),"BE",Deník!$R346),""),"")</f>
        <v/>
      </c>
      <c r="AW346" s="63" t="str">
        <f>IF(Deník!$D346&lt;&gt;"",IF(AND(Deník!$D346&gt;=AW$2,Deník!$D346&lt;=AW$3),IF(AND(Deník!$R346&gt;=0,Deník!$R346&lt;=1),"BE",Deník!$R346),""),"")</f>
        <v/>
      </c>
      <c r="AX346" s="63" t="str">
        <f>IF(Deník!$D346&lt;&gt;"",IF(AND(Deník!$D346&gt;=AX$2,Deník!$D346&lt;=AX$3),IF(AND(Deník!$R346&gt;=0,Deník!$R346&lt;=1),"BE",Deník!$R346),""),"")</f>
        <v/>
      </c>
      <c r="AY346" s="63" t="str">
        <f>IF(Deník!$D346&lt;&gt;"",IF(AND(Deník!$D346&gt;=AY$2,Deník!$D346&lt;=AY$3),IF(AND(Deník!$R346&gt;=0,Deník!$R346&lt;=1),"BE",Deník!$R346),""),"")</f>
        <v/>
      </c>
      <c r="AZ346" s="63" t="str">
        <f>IF(Deník!$D346&lt;&gt;"",IF(AND(Deník!$D346&gt;=AZ$2,Deník!$D346&lt;=AZ$3),IF(AND(Deník!$R346&gt;=0,Deník!$R346&lt;=1),"BE",Deník!$R346),""),"")</f>
        <v/>
      </c>
      <c r="BA346" s="63" t="str">
        <f>IF(Deník!$D346&lt;&gt;"",IF(AND(Deník!$D346&gt;=BA$2,Deník!$D346&lt;=BA$3),IF(AND(Deník!$R346&gt;=0,Deník!$R346&lt;=1),"BE",Deník!$R346),""),"")</f>
        <v/>
      </c>
      <c r="BB346" s="63" t="str">
        <f>IF(Deník!$D346&lt;&gt;"",IF(AND(Deník!$D346&gt;=BB$2,Deník!$D346&lt;=BB$3),IF(AND(Deník!$R346&gt;=0,Deník!$R346&lt;=1),"BE",Deník!$R346),""),"")</f>
        <v/>
      </c>
      <c r="BC346" s="71" t="str">
        <f>IF(Deník!$D346&lt;&gt;"",IF(AND(Deník!$D346&gt;=BC$2,Deník!$D346&lt;=BC$3),IF(AND(Deník!$R346&gt;=0,Deník!$R346&lt;=1),"BE",Deník!$R346),""),"")</f>
        <v/>
      </c>
      <c r="BD346" s="20" t="str">
        <f>IF(Deník!$J347="S",(Deník!$M347-Deník!$K347),IF(Deník!$J347="L",(Deník!$K347-Deník!$M347),""))</f>
        <v/>
      </c>
      <c r="BE346" s="20" t="str">
        <f>IF(Deník!$J347="S",(Deník!$K347-Deník!$O347),IF(Deník!$J347="L",(Deník!$O347-Deník!$K347),""))</f>
        <v/>
      </c>
      <c r="BF346" s="20" t="str">
        <f>IF(Deník!$J347="S",(Deník!$K347-Deník!$L347),IF(Deník!$J347="L",(Deník!$L347-Deník!$K347),""))</f>
        <v/>
      </c>
      <c r="BG346" s="20" t="str">
        <f>IF(Deník!$J347="S",(Deník!$K347-Deník!$S347),IF(Deník!$J347="L",(Deník!$S347-Deník!$K347),""))</f>
        <v/>
      </c>
      <c r="BH346" s="20" t="str">
        <f>IF(Deník!$J347="S",(Deník!$K347-Deník!$U347),IF(Deník!$J347="L",(Deník!$U347-Deník!$K347),""))</f>
        <v/>
      </c>
      <c r="BI346" s="20" t="str">
        <f>IF(Deník!$R346&gt;1,Deník!$R346,"")</f>
        <v/>
      </c>
      <c r="BJ346" s="20" t="str">
        <f>IF(Deník!$R346&lt;0,Deník!$R346,"")</f>
        <v/>
      </c>
      <c r="BK346" s="17"/>
      <c r="BM346" s="233" t="str">
        <f>IF(Deník!$R346&lt;&gt;"",IF(Deník!$Y346=Statistika!$F$78,IF(AND(Deník!$R346&gt;=0,Deník!$R346&lt;=1),"BE",Deník!$R346),""),"")</f>
        <v/>
      </c>
      <c r="BN346" s="233" t="str">
        <f>IF(Deník!$R346&lt;&gt;"",IF(Deník!$Y346=Statistika!$F$79,IF(AND(Deník!$R346&gt;=0,Deník!$R346&lt;=1),"BE",Deník!$R346),""),"")</f>
        <v/>
      </c>
      <c r="BO346" s="233" t="str">
        <f>IF(Deník!$R346&lt;&gt;"",IF(Deník!$Y346=Statistika!$F$80,IF(AND(Deník!$R346&gt;=0,Deník!$R346&lt;=1),"BE",Deník!$R346),""),"")</f>
        <v/>
      </c>
      <c r="BP346" s="233" t="str">
        <f>IF(Deník!$R346&lt;&gt;"",IF(Deník!$Y346=Statistika!$F$81,IF(AND(Deník!$R346&gt;=0,Deník!$R346&lt;=1),"BE",Deník!$R346),""),"")</f>
        <v/>
      </c>
      <c r="BQ346" s="233" t="str">
        <f>IF(Deník!$R346&lt;&gt;"",IF(Deník!$Y346=Statistika!$F$82,IF(AND(Deník!$R346&gt;=0,Deník!$R346&lt;=1),"BE",Deník!$R346),""),"")</f>
        <v/>
      </c>
      <c r="BR346" s="233" t="str">
        <f>IF(Deník!$R346&lt;&gt;"",IF(Deník!$Y346=Statistika!$F$83,IF(AND(Deník!$R346&gt;=0,Deník!$R346&lt;=1),"BE",Deník!$R346),""),"")</f>
        <v/>
      </c>
      <c r="BS346" s="233" t="str">
        <f>IF(Deník!$R346&lt;&gt;"",IF(Deník!$Y346=Statistika!$F$84,IF(AND(Deník!$R346&gt;=0,Deník!$R346&lt;=1),"BE",Deník!$R346),""),"")</f>
        <v/>
      </c>
      <c r="BT346" s="233" t="str">
        <f>IF(Deník!$R346&lt;&gt;"",IF(Deník!$Y346=Statistika!$F$85,IF(AND(Deník!$R346&gt;=0,Deník!$R346&lt;=1),"BE",Deník!$R346),""),"")</f>
        <v/>
      </c>
      <c r="BU346" s="233" t="str">
        <f>IF(Deník!$R346&lt;&gt;"",IF(Deník!$Y346=Statistika!$F$86,IF(AND(Deník!$R346&gt;=0,Deník!$R346&lt;=1),"BE",Deník!$R346),""),"")</f>
        <v/>
      </c>
      <c r="BV346" s="233" t="str">
        <f>IF(Deník!$R346&lt;&gt;"",IF(Deník!$Y346=Statistika!$F$87,IF(AND(Deník!$R346&gt;=0,Deník!$R346&lt;=1),"BE",Deník!$R346),""),"")</f>
        <v/>
      </c>
      <c r="BW346" s="233" t="str">
        <f>IF(Deník!$R346&lt;&gt;"",IF(Deník!$Y346=Statistika!$F$88,IF(AND(Deník!$R346&gt;=0,Deník!$R346&lt;=1),"BE",Deník!$R346),""),"")</f>
        <v/>
      </c>
      <c r="BX346" s="233" t="str">
        <f>IF(Deník!$R346&lt;&gt;"",IF(Deník!$Y346=Statistika!$F$89,IF(AND(Deník!$R346&gt;=0,Deník!$R346&lt;=1),"BE",Deník!$R346),""),"")</f>
        <v/>
      </c>
      <c r="BY346" s="233" t="str">
        <f>IF(Deník!$R346&lt;&gt;"",IF(Deník!$Y346=Statistika!$F$90,IF(AND(Deník!$R346&gt;=0,Deník!$R346&lt;=1),"BE",Deník!$R346),""),"")</f>
        <v/>
      </c>
      <c r="BZ346" s="233" t="str">
        <f>IF(Deník!$R346&lt;&gt;"",IF(Deník!$Y346=Statistika!$F$91,IF(AND(Deník!$R346&gt;=0,Deník!$R346&lt;=1),"BE",Deník!$R346),""),"")</f>
        <v/>
      </c>
      <c r="CA346" s="233"/>
      <c r="CB346" s="233" t="str">
        <f>IF(Deník!$R346&lt;&gt;"",IF(Deník!$AB346="SL",IF(AND(Deník!$R346&gt;=0,Deník!$R346&lt;=1),"BE",Deník!$R346),""),"")</f>
        <v/>
      </c>
      <c r="CC346" s="233" t="str">
        <f>IF(Deník!$R346&lt;&gt;"",IF(Deník!$AB346="BE10",IF(AND(Deník!$R346&gt;=0,Deník!$R346&lt;=1),"BE",Deník!$R346),""),"")</f>
        <v/>
      </c>
      <c r="CD346" s="233" t="str">
        <f>IF(Deník!$R346&lt;&gt;"",IF(Deník!$AB346="BE15",IF(AND(Deník!$R346&gt;=0,Deník!$R346&lt;=1),"BE",Deník!$R346),""),"")</f>
        <v/>
      </c>
      <c r="CE346" s="233" t="str">
        <f>IF(Deník!$R346&lt;&gt;"",IF(Deník!$AB346="BE20",IF(AND(Deník!$R346&gt;=0,Deník!$R346&lt;=1),"BE",Deník!$R346),""),"")</f>
        <v/>
      </c>
      <c r="CF346" s="233" t="str">
        <f>IF(Deník!$R346&lt;&gt;"",IF(Deník!$AB346="TP1",IF(AND(Deník!$R346&gt;=0,Deník!$R346&lt;=1),"BE",Deník!$R346),""),"")</f>
        <v/>
      </c>
      <c r="CG346" s="233" t="str">
        <f>IF(Deník!$R346&lt;&gt;"",IF(Deník!$AB346="TP2",IF(AND(Deník!$R346&gt;=0,Deník!$R346&lt;=1),"BE",Deník!$R346),""),"")</f>
        <v/>
      </c>
      <c r="CH346" s="233" t="str">
        <f>IF(Deník!$R346&lt;&gt;"",IF(Deník!$AB346="TP3",IF(AND(Deník!$R346&gt;=0,Deník!$R346&lt;=1),"BE",Deník!$R346),""),"")</f>
        <v/>
      </c>
      <c r="CI346" s="233" t="str">
        <f>IF(Deník!$R346&lt;&gt;"",IF(Deník!$AB346="Trailing SL",IF(AND(Deník!$R346&gt;=0,Deník!$R346&lt;=1),"BE",Deník!$R346),""),"")</f>
        <v/>
      </c>
      <c r="CJ346" s="233" t="str">
        <f>IF(Deník!$R346&lt;&gt;"",IF(Deník!$AB346="Manual",IF(AND(Deník!$R346&gt;=0,Deník!$R346&lt;=1),"BE",Deník!$R346),""),"")</f>
        <v/>
      </c>
      <c r="CK346" s="233"/>
      <c r="CL346" s="233" t="str">
        <f>IF(Deník!$R346&lt;0,IF(Deník!$AC346=Statistika!$F$117,Deník!$R346,""),"")</f>
        <v/>
      </c>
      <c r="CM346" s="233" t="str">
        <f>IF(Deník!$R346&lt;0,IF(Deník!$AC346=Statistika!$F$118,Deník!$R346,""),"")</f>
        <v/>
      </c>
      <c r="CN346" s="233" t="str">
        <f>IF(Deník!$R346&lt;0,IF(Deník!$AC346=Statistika!$F$119,Deník!$R346,""),"")</f>
        <v/>
      </c>
      <c r="CO346" s="233" t="str">
        <f>IF(Deník!$R346&lt;0,IF(Deník!$AC346=Statistika!$F$120,Deník!$R346,""),"")</f>
        <v/>
      </c>
      <c r="CP346" s="233" t="str">
        <f>IF(Deník!$R346&lt;0,IF(Deník!$AC346=Statistika!$F$121,Deník!$R346,""),"")</f>
        <v/>
      </c>
      <c r="CQ346" s="233" t="str">
        <f>IF(Deník!$R346&lt;0,IF(Deník!$AC346=Statistika!$F$122,Deník!$R346,""),"")</f>
        <v/>
      </c>
      <c r="CR346" s="233" t="str">
        <f>IF(Deník!$R346&lt;0,IF(Deník!$AC346=Statistika!$F$123,Deník!$R346,""),"")</f>
        <v/>
      </c>
      <c r="CS346" s="233" t="str">
        <f>IF(Deník!$R346&lt;0,IF(Deník!$AC346=Statistika!$F$124,Deník!$R346,""),"")</f>
        <v/>
      </c>
      <c r="CT346" s="233" t="str">
        <f>IF(Deník!$R346&lt;0,IF(Deník!$AC346=Statistika!$F$125,Deník!$R346,""),"")</f>
        <v/>
      </c>
      <c r="CU346" s="233"/>
      <c r="CV346" s="233" t="str">
        <f>IF(Deník!$R346&lt;0,IF(Deník!$AD346=$CV$2,Deník!$R346,""),"")</f>
        <v/>
      </c>
      <c r="CW346" s="233" t="str">
        <f>IF(Deník!$R346&lt;0,IF(Deník!$AD346=$CW$2,Deník!$R346,""),"")</f>
        <v/>
      </c>
      <c r="CX346" s="233" t="str">
        <f>IF(Deník!$R346&lt;0,IF(Deník!$AD346=$CX$2,Deník!$R346,""),"")</f>
        <v/>
      </c>
      <c r="CY346" s="233" t="str">
        <f>IF(Deník!$R346&lt;0,IF(Deník!$AD346=$CY$2,Deník!$R346,""),"")</f>
        <v/>
      </c>
      <c r="CZ346" s="233" t="str">
        <f>IF(Deník!$R346&lt;0,IF(Deník!$AD346=$CZ$2,Deník!$R346,""),"")</f>
        <v/>
      </c>
      <c r="DL346" s="221">
        <f t="shared" si="16"/>
        <v>93847.029999999984</v>
      </c>
      <c r="DM346" s="220">
        <f t="shared" si="15"/>
        <v>-6.1529700000000132E-2</v>
      </c>
      <c r="DO346" s="50">
        <f>Deník!W347</f>
        <v>0</v>
      </c>
      <c r="DP346" s="102" t="str">
        <f>IF(AND(Deník!W347&gt;0),1,"")</f>
        <v/>
      </c>
      <c r="DQ346" s="102">
        <f>IF(AND(Deník!W347&lt;=0),1,"")</f>
        <v>1</v>
      </c>
      <c r="DR346" s="227"/>
      <c r="DS346" s="228"/>
      <c r="DT346" s="85"/>
      <c r="DU346" s="54">
        <f>IF(MONTH(Deník!$C346)=DU$2,Deník!$W346,"")</f>
        <v>0</v>
      </c>
      <c r="DV346" s="222" t="str">
        <f>IF(MONTH(Deník!$C346)=DV$2,Deník!$W346,"")</f>
        <v/>
      </c>
      <c r="DW346" s="222" t="str">
        <f>IF(MONTH(Deník!$C346)=DW$2,Deník!$W346,"")</f>
        <v/>
      </c>
      <c r="DX346" s="222" t="str">
        <f>IF(MONTH(Deník!$C346)=DX$2,Deník!$W346,"")</f>
        <v/>
      </c>
      <c r="DY346" s="222" t="str">
        <f>IF(MONTH(Deník!$C346)=DY$2,Deník!$W346,"")</f>
        <v/>
      </c>
      <c r="DZ346" s="222" t="str">
        <f>IF(MONTH(Deník!$C346)=DZ$2,Deník!$W346,"")</f>
        <v/>
      </c>
      <c r="EA346" s="222" t="str">
        <f>IF(MONTH(Deník!$C346)=EA$2,Deník!$W346,"")</f>
        <v/>
      </c>
      <c r="EB346" s="222" t="str">
        <f>IF(MONTH(Deník!$C346)=EB$2,Deník!$W346,"")</f>
        <v/>
      </c>
      <c r="EC346" s="222" t="str">
        <f>IF(MONTH(Deník!$C346)=EC$2,Deník!$W346,"")</f>
        <v/>
      </c>
      <c r="ED346" s="222" t="str">
        <f>IF(MONTH(Deník!$C346)=ED$2,Deník!$W346,"")</f>
        <v/>
      </c>
      <c r="EE346" s="222" t="str">
        <f>IF(MONTH(Deník!$C346)=EE$2,Deník!$W346,"")</f>
        <v/>
      </c>
      <c r="EF346" s="222" t="str">
        <f>IF(MONTH(Deník!$C346)=EF$2,Deník!$W346,"")</f>
        <v/>
      </c>
      <c r="EI346" s="600" t="str">
        <f>IF(Deník!$W346&lt;&gt;"",IF(Deník!$B346=Statistika!$F$63,Deník!$W346,""),"")</f>
        <v/>
      </c>
      <c r="EJ346" s="13" t="str">
        <f>IF(Deník!$W346&lt;&gt;"",IF(Deník!$B346=Statistika!$F$64,Deník!$W346,""),"")</f>
        <v/>
      </c>
      <c r="EK346" s="13" t="str">
        <f>IF(Deník!$W346&lt;&gt;"",IF(Deník!$B346=Statistika!$F$65,Deník!$W346,""),"")</f>
        <v/>
      </c>
      <c r="EL346" s="13" t="str">
        <f>IF(Deník!$W346&lt;&gt;"",IF(Deník!$B346=Statistika!$F$66,Deník!$W346,""),"")</f>
        <v/>
      </c>
      <c r="EM346" s="13" t="str">
        <f>IF(Deník!$W346&lt;&gt;"",IF(Deník!$B346=Statistika!$F$67,Deník!$W346,""),"")</f>
        <v/>
      </c>
      <c r="EN346" s="13" t="str">
        <f>IF(Deník!$W346&lt;&gt;"",IF(Deník!$B346=Statistika!$F$68,Deník!$W346,""),"")</f>
        <v/>
      </c>
      <c r="EO346" s="13" t="str">
        <f>IF(Deník!$W346&lt;&gt;"",IF(Deník!$B346=Statistika!$F$69,Deník!$W346,""),"")</f>
        <v/>
      </c>
      <c r="EP346" s="601" t="str">
        <f>IF(Deník!$W346&lt;&gt;"",IF(Deník!$B346=Statistika!$F$70,Deník!$W346,""),"")</f>
        <v/>
      </c>
      <c r="EQ346" s="90"/>
      <c r="ER346" s="63" t="str">
        <f>IF(Deník!$W346&lt;&gt;"",IF(Deník!$J346="L",Deník!$W346,""),"")</f>
        <v/>
      </c>
      <c r="ES346" s="13" t="str">
        <f>IF(Deník!$W346&lt;&gt;"",IF(Deník!$J346="S",Deník!$W346,""),"")</f>
        <v/>
      </c>
      <c r="ET346" s="95"/>
      <c r="EU346" s="88"/>
      <c r="EV346" s="63" t="str">
        <f>IF(WEEKDAY(Deník!$C346,2)=1,Deník!$W346,"")</f>
        <v/>
      </c>
      <c r="EW346" s="13" t="str">
        <f>IF(WEEKDAY(Deník!$C346,2)=2,Deník!$W346,"")</f>
        <v/>
      </c>
      <c r="EX346" s="13" t="str">
        <f>IF(WEEKDAY(Deník!$C346,2)=3,Deník!$W346,"")</f>
        <v/>
      </c>
      <c r="EY346" s="13" t="str">
        <f>IF(WEEKDAY(Deník!$C346,2)=4,Deník!$W346,"")</f>
        <v/>
      </c>
      <c r="EZ346" s="60" t="str">
        <f>IF(WEEKDAY(Deník!$C346,2)=5,Deník!$W346,"")</f>
        <v/>
      </c>
      <c r="FA346" s="99"/>
      <c r="FB346" s="100">
        <f>Deník!D346</f>
        <v>0</v>
      </c>
      <c r="FC346" s="63">
        <f>IF($FB346&lt;&gt;"",IF(AND($FB346&gt;=FC$2,$FB346&lt;=FC$3),Deník!$W346,""))</f>
        <v>0</v>
      </c>
      <c r="FD346" s="63" t="str">
        <f>IF($FB346&lt;&gt;"",IF(AND($FB346&gt;=FD$2,$FB346&lt;=FD$3),Deník!$W346,""))</f>
        <v/>
      </c>
      <c r="FE346" s="63" t="str">
        <f>IF($FB346&lt;&gt;"",IF(AND($FB346&gt;=FE$2,$FB346&lt;=FE$3),Deník!$W346,""))</f>
        <v/>
      </c>
      <c r="FF346" s="63" t="str">
        <f>IF($FB346&lt;&gt;"",IF(AND($FB346&gt;=FF$2,$FB346&lt;=FF$3),Deník!$W346,""))</f>
        <v/>
      </c>
      <c r="FG346" s="63" t="str">
        <f>IF($FB346&lt;&gt;"",IF(AND($FB346&gt;=FG$2,$FB346&lt;=FG$3),Deník!$W346,""))</f>
        <v/>
      </c>
      <c r="FH346" s="63" t="str">
        <f>IF($FB346&lt;&gt;"",IF(AND($FB346&gt;=FH$2,$FB346&lt;=FH$3),Deník!$W346,""))</f>
        <v/>
      </c>
      <c r="FI346" s="63" t="str">
        <f>IF($FB346&lt;&gt;"",IF(AND($FB346&gt;=FI$2,$FB346&lt;=FI$3),Deník!$W346,""))</f>
        <v/>
      </c>
      <c r="FJ346" s="63" t="str">
        <f>IF($FB346&lt;&gt;"",IF(AND($FB346&gt;=FJ$2,$FB346&lt;=FJ$3),Deník!$W346,""))</f>
        <v/>
      </c>
      <c r="FK346" s="63" t="str">
        <f>IF($FB346&lt;&gt;"",IF(AND($FB346&gt;=FK$2,$FB346&lt;=FK$3),Deník!$W346,""))</f>
        <v/>
      </c>
      <c r="FL346" s="63" t="str">
        <f>IF($FB346&lt;&gt;"",IF(AND($FB346&gt;=FL$2,$FB346&lt;=FL$3),Deník!$W346,""))</f>
        <v/>
      </c>
      <c r="FM346" s="63" t="str">
        <f>IF($FB346&lt;&gt;"",IF(AND($FB346&gt;=FM$2,$FB346&lt;=FM$3),Deník!$W346,""))</f>
        <v/>
      </c>
      <c r="FN346" s="13"/>
      <c r="FO346" s="20" t="str">
        <f>IF(Deník!$W346&gt;1,Deník!$W346,"")</f>
        <v/>
      </c>
      <c r="FP346" s="20" t="str">
        <f>IF(Deník!$W346&lt;0,Deník!$W346,"")</f>
        <v/>
      </c>
      <c r="FQ346" s="17"/>
      <c r="FS346" s="233"/>
      <c r="FT346" s="233" t="str">
        <f>IF(Deník!$W346&lt;&gt;"",IF(Deník!$Y346=Statistika!$F$78,Deník!$W346,""),"")</f>
        <v/>
      </c>
      <c r="FU346" s="233" t="str">
        <f>IF(Deník!$W346&lt;&gt;"",IF(Deník!$Y346=Statistika!$F$79,Deník!$W346,""),"")</f>
        <v/>
      </c>
      <c r="FV346" s="233" t="str">
        <f>IF(Deník!$W346&lt;&gt;"",IF(Deník!$Y346=Statistika!$F$80,Deník!$W346,""),"")</f>
        <v/>
      </c>
      <c r="FW346" s="233" t="str">
        <f>IF(Deník!$W346&lt;&gt;"",IF(Deník!$Y346=Statistika!$F$81,Deník!$W346,""),"")</f>
        <v/>
      </c>
      <c r="FX346" s="233" t="str">
        <f>IF(Deník!$W346&lt;&gt;"",IF(Deník!$Y346=Statistika!$F$82,Deník!$W346,""),"")</f>
        <v/>
      </c>
      <c r="FY346" s="233" t="str">
        <f>IF(Deník!$W346&lt;&gt;"",IF(Deník!$Y346=Statistika!$F$83,Deník!$W346,""),"")</f>
        <v/>
      </c>
      <c r="FZ346" s="233" t="str">
        <f>IF(Deník!$W346&lt;&gt;"",IF(Deník!$Y346=Statistika!$F$84,Deník!$W346,""),"")</f>
        <v/>
      </c>
      <c r="GA346" s="233" t="str">
        <f>IF(Deník!$W346&lt;&gt;"",IF(Deník!$Y346=Statistika!$F$85,Deník!$W346,""),"")</f>
        <v/>
      </c>
      <c r="GB346" s="233" t="str">
        <f>IF(Deník!$W346&lt;&gt;"",IF(Deník!$Y346=Statistika!$F$86,Deník!$W346,""),"")</f>
        <v/>
      </c>
      <c r="GC346" s="233" t="str">
        <f>IF(Deník!$W346&lt;&gt;"",IF(Deník!$Y346=Statistika!$F$87,Deník!$W346,""),"")</f>
        <v/>
      </c>
      <c r="GD346" s="233" t="str">
        <f>IF(Deník!$W346&lt;&gt;"",IF(Deník!$Y346=Statistika!$F$88,Deník!$W346,""),"")</f>
        <v/>
      </c>
      <c r="GE346" s="233" t="str">
        <f>IF(Deník!$W346&lt;&gt;"",IF(Deník!$Y346=Statistika!$F$89,Deník!$W346,""),"")</f>
        <v/>
      </c>
      <c r="GF346" s="233" t="str">
        <f>IF(Deník!$W346&lt;&gt;"",IF(Deník!$Y346=Statistika!$F$90,Deník!$W346,""),"")</f>
        <v/>
      </c>
      <c r="GG346" s="233" t="str">
        <f>IF(Deník!$W346&lt;&gt;"",IF(Deník!$Y346=Statistika!$F$91,Deník!$W346,""),"")</f>
        <v/>
      </c>
      <c r="GH346" s="233"/>
      <c r="GI346" s="233" t="str">
        <f>IF(Deník!$W346&lt;&gt;"",IF(Deník!$AB346=Statistika!$L$100,Deník!$W346,""),"")</f>
        <v/>
      </c>
      <c r="GJ346" s="233" t="str">
        <f>IF(Deník!$W346&lt;&gt;"",IF(Deník!$AB346=Statistika!$L$101,Deník!$W346,""),"")</f>
        <v/>
      </c>
      <c r="GK346" s="233" t="str">
        <f>IF(Deník!$W346&lt;&gt;"",IF(Deník!$AB346=Statistika!$L$102,Deník!$W346,""),"")</f>
        <v/>
      </c>
      <c r="GL346" s="233" t="str">
        <f>IF(Deník!$W346&lt;&gt;"",IF(Deník!$AB346=Statistika!$L$103,Deník!$W346,""),"")</f>
        <v/>
      </c>
      <c r="GM346" s="233" t="str">
        <f>IF(Deník!$W346&lt;&gt;"",IF(Deník!$AB346=Statistika!$L$104,Deník!$W346,""),"")</f>
        <v/>
      </c>
      <c r="GN346" s="233" t="str">
        <f>IF(Deník!$W346&lt;&gt;"",IF(Deník!$AB346=Statistika!$L$105,Deník!$W346,""),"")</f>
        <v/>
      </c>
      <c r="GO346" s="233" t="str">
        <f>IF(Deník!$W346&lt;&gt;"",IF(Deník!$AB346=Statistika!$L$106,Deník!$W346,""),"")</f>
        <v/>
      </c>
      <c r="GP346" s="233" t="str">
        <f>IF(Deník!$W346&lt;&gt;"",IF(Deník!$AB346=Statistika!$L$107,Deník!$W346,""),"")</f>
        <v/>
      </c>
      <c r="GQ346" s="233" t="str">
        <f>IF(Deník!$W346&lt;&gt;"",IF(Deník!$AB346=Statistika!$L$108,Deník!$W346,""),"")</f>
        <v/>
      </c>
      <c r="GS346" s="233" t="str">
        <f>IF(Deník!$W346&lt;0,IF(Deník!$AC346=Statistika!$F$117,Deník!$W346,""),"")</f>
        <v/>
      </c>
      <c r="GT346" s="233" t="str">
        <f>IF(Deník!$W346&lt;0,IF(Deník!$AC346=Statistika!$F$118,Deník!$W346,""),"")</f>
        <v/>
      </c>
      <c r="GU346" s="233" t="str">
        <f>IF(Deník!$W346&lt;0,IF(Deník!$AC346=Statistika!$F$119,Deník!$W346,""),"")</f>
        <v/>
      </c>
      <c r="GV346" s="233" t="str">
        <f>IF(Deník!$W346&lt;0,IF(Deník!$AC346=Statistika!$F$120,Deník!$W346,""),"")</f>
        <v/>
      </c>
      <c r="GW346" s="233" t="str">
        <f>IF(Deník!$W346&lt;0,IF(Deník!$AC346=Statistika!$F$121,Deník!$W346,""),"")</f>
        <v/>
      </c>
      <c r="GX346" s="233" t="str">
        <f>IF(Deník!$W346&lt;0,IF(Deník!$AC346=Statistika!$F$122,Deník!$W346,""),"")</f>
        <v/>
      </c>
      <c r="GY346" s="233" t="str">
        <f>IF(Deník!$W346&lt;0,IF(Deník!$AC346=Statistika!$F$123,Deník!$W346,""),"")</f>
        <v/>
      </c>
      <c r="GZ346" s="233" t="str">
        <f>IF(Deník!$W346&lt;0,IF(Deník!$AC346=Statistika!$F$124,Deník!$W346,""),"")</f>
        <v/>
      </c>
      <c r="HA346" s="233" t="str">
        <f>IF(Deník!$W346&lt;0,IF(Deník!$AC346=Statistika!$F$125,Deník!$W346,""),"")</f>
        <v/>
      </c>
      <c r="HC346" s="233" t="str">
        <f>IF(Deník!$W346&lt;0,IF(Deník!$AD346=Statistika!$F$133,Deník!$W346,""),"")</f>
        <v/>
      </c>
      <c r="HD346" s="233" t="str">
        <f>IF(Deník!$W346&lt;0,IF(Deník!$AD346=Statistika!$F$134,Deník!$W346,""),"")</f>
        <v/>
      </c>
      <c r="HE346" s="233" t="str">
        <f>IF(Deník!$W346&lt;0,IF(Deník!$AD346=Statistika!$F$135,Deník!$W346,""),"")</f>
        <v/>
      </c>
      <c r="HF346" s="233" t="str">
        <f>IF(Deník!$W346&lt;0,IF(Deník!$AD346=Statistika!$F$136,Deník!$W346,""),"")</f>
        <v/>
      </c>
      <c r="HG346" s="233" t="str">
        <f>IF(Deník!$W346&lt;0,IF(Deník!$AD346=Statistika!$F$137,Deník!$W346,""),"")</f>
        <v/>
      </c>
      <c r="ID346" s="8">
        <f>Tabulka4[[#This Row],[Sloupec3]]</f>
        <v>0</v>
      </c>
      <c r="IE346" s="17" t="str">
        <f>IF(AND([1]Deník!$C346&gt;='[1]Měsíční shrnutí'!$D$1,[1]Deník!$C346&lt;='[1]Měsíční shrnutí'!$F$1),[1]Deník!$X346,"")</f>
        <v/>
      </c>
    </row>
    <row r="347" spans="1:239">
      <c r="A347" s="8">
        <f>Deník!C348</f>
        <v>0</v>
      </c>
      <c r="B347" s="50" t="str">
        <f>Deník!R348</f>
        <v/>
      </c>
      <c r="C347" s="102" t="str">
        <f>IF(AND(Deník!R348&gt;1,Deník!R348&lt;&gt;""),1,"")</f>
        <v/>
      </c>
      <c r="D347" s="102" t="str">
        <f>IF(AND(Deník!R348&lt;=0,Deník!R348&lt;&gt;""),1,"")</f>
        <v/>
      </c>
      <c r="E347" s="103" t="str">
        <f>IF(AND(Deník!R348&gt;=0,Deník!R348&lt;=1),1,"")</f>
        <v/>
      </c>
      <c r="F347" s="79" t="str">
        <f>IF(Deník!R348&lt;&gt;"",Deník!R348+F346,"")</f>
        <v/>
      </c>
      <c r="G347" s="85"/>
      <c r="H347" s="54" t="str">
        <f>IF(MONTH(Deník!$C347)=H$2,IF(AND(Deník!$R347&gt;=0,Deník!$R347&lt;=1),"BE",Deník!$R347),"")</f>
        <v/>
      </c>
      <c r="I347" s="11" t="str">
        <f>IF(MONTH(Deník!$C347)=I$2,IF(AND(Deník!$R347&gt;=0,Deník!$R347&lt;=1),"BE",Deník!$R347),"")</f>
        <v/>
      </c>
      <c r="J347" s="11" t="str">
        <f>IF(MONTH(Deník!$C347)=J$2,IF(AND(Deník!$R347&gt;=0,Deník!$R347&lt;=1),"BE",Deník!$R347),"")</f>
        <v/>
      </c>
      <c r="K347" s="11" t="str">
        <f>IF(MONTH(Deník!$C347)=K$2,IF(AND(Deník!$R347&gt;=0,Deník!$R347&lt;=1),"BE",Deník!$R347),"")</f>
        <v/>
      </c>
      <c r="L347" s="11" t="str">
        <f>IF(MONTH(Deník!$C347)=L$2,IF(AND(Deník!$R347&gt;=0,Deník!$R347&lt;=1),"BE",Deník!$R347),"")</f>
        <v/>
      </c>
      <c r="M347" s="11" t="str">
        <f>IF(MONTH(Deník!$C347)=M$2,IF(AND(Deník!$R347&gt;=0,Deník!$R347&lt;=1),"BE",Deník!$R347),"")</f>
        <v/>
      </c>
      <c r="N347" s="11" t="str">
        <f>IF(MONTH(Deník!$C347)=N$2,IF(AND(Deník!$R347&gt;=0,Deník!$R347&lt;=1),"BE",Deník!$R347),"")</f>
        <v/>
      </c>
      <c r="O347" s="11" t="str">
        <f>IF(MONTH(Deník!$C347)=O$2,IF(AND(Deník!$R347&gt;=0,Deník!$R347&lt;=1),"BE",Deník!$R347),"")</f>
        <v/>
      </c>
      <c r="P347" s="11" t="str">
        <f>IF(MONTH(Deník!$C347)=P$2,IF(AND(Deník!$R347&gt;=0,Deník!$R347&lt;=1),"BE",Deník!$R347),"")</f>
        <v/>
      </c>
      <c r="Q347" s="11" t="str">
        <f>IF(MONTH(Deník!$C347)=Q$2,IF(AND(Deník!$R347&gt;=0,Deník!$R347&lt;=1),"BE",Deník!$R347),"")</f>
        <v/>
      </c>
      <c r="R347" s="11" t="str">
        <f>IF(MONTH(Deník!$C347)=R$2,IF(AND(Deník!$R347&gt;=0,Deník!$R347&lt;=1),"BE",Deník!$R347),"")</f>
        <v/>
      </c>
      <c r="S347" s="57" t="str">
        <f>IF(MONTH(Deník!$C347)=S$2,IF(AND(Deník!$R347&gt;=0,Deník!$R347&lt;=1),"BE",Deník!$R347),"")</f>
        <v/>
      </c>
      <c r="U347" s="12"/>
      <c r="V347" s="12"/>
      <c r="X347" s="600" t="str">
        <f>IF(Deník!$R347&lt;&gt;"",IF(Deník!$B347=Statistika!$F$63,IF(AND(Deník!$R347&gt;=0,Deník!$R347&lt;=1),"BE",Deník!$R347),""),"")</f>
        <v/>
      </c>
      <c r="Y347" s="13" t="str">
        <f>IF(Deník!$R347&lt;&gt;"",IF(Deník!$B347=Statistika!$F$64,IF(AND(Deník!$R347&gt;=0,Deník!$R347&lt;=1),"BE",Deník!$R347),""),"")</f>
        <v/>
      </c>
      <c r="Z347" s="13" t="str">
        <f>IF(Deník!$R347&lt;&gt;"",IF(Deník!$B347=Statistika!$F$65,IF(AND(Deník!$R347&gt;=0,Deník!$R347&lt;=1),"BE",Deník!$R347),""),"")</f>
        <v/>
      </c>
      <c r="AA347" s="13" t="str">
        <f>IF(Deník!$R347&lt;&gt;"",IF(Deník!$B347=Statistika!$F$66,IF(AND(Deník!$R347&gt;=0,Deník!$R347&lt;=1),"BE",Deník!$R347),""),"")</f>
        <v/>
      </c>
      <c r="AB347" s="13" t="str">
        <f>IF(Deník!$R347&lt;&gt;"",IF(Deník!$B347=Statistika!$F$67,IF(AND(Deník!$R347&gt;=0,Deník!$R347&lt;=1),"BE",Deník!$R347),""),"")</f>
        <v/>
      </c>
      <c r="AC347" s="13" t="str">
        <f>IF(Deník!$R347&lt;&gt;"",IF(Deník!$B347=Statistika!$F$68,IF(AND(Deník!$R347&gt;=0,Deník!$R347&lt;=1),"BE",Deník!$R347),""),"")</f>
        <v/>
      </c>
      <c r="AD347" s="13" t="str">
        <f>IF(Deník!$R347&lt;&gt;"",IF(Deník!$B347=Statistika!$F$69,IF(AND(Deník!$R347&gt;=0,Deník!$R347&lt;=1),"BE",Deník!$R347),""),"")</f>
        <v/>
      </c>
      <c r="AE347" s="601" t="str">
        <f>IF(Deník!$R347&lt;&gt;"",IF(Deník!$B347=Statistika!$F$70,IF(AND(Deník!$R347&gt;=0,Deník!$R347&lt;=1),"BE",Deník!$R347),""),"")</f>
        <v/>
      </c>
      <c r="AF347" s="90"/>
      <c r="AG347" s="63" t="str">
        <f>IF(Deník!$R347&lt;&gt;"",IF(Deník!$J347="L",IF(AND(Deník!$R347&gt;=0,Deník!$R347&lt;=1),"BE",Deník!$R347),""),"")</f>
        <v/>
      </c>
      <c r="AH347" s="13" t="str">
        <f>IF(Deník!$R347&lt;&gt;"",IF(Deník!$J347="S",IF(AND(Deník!$R347&gt;=0,Deník!$R347&lt;=1),"BE",Deník!$R347),""),"")</f>
        <v/>
      </c>
      <c r="AI347" s="95"/>
      <c r="AJ347" s="71" t="str">
        <f>IF(Deník!N348&lt;&gt;"",Deník!N348*-1,"")</f>
        <v/>
      </c>
      <c r="AK347" s="88"/>
      <c r="AL347" s="63" t="str">
        <f>IF(WEEKDAY(Deník!$C347,2)=1,IF(AND(Deník!$R347&gt;=0,Deník!$R347&lt;=1),"BE",Deník!$R347),"")</f>
        <v/>
      </c>
      <c r="AM347" s="13" t="str">
        <f>IF(WEEKDAY(Deník!$C347,2)=2,IF(AND(Deník!$R347&gt;=0,Deník!$R347&lt;=1),"BE",Deník!$R347),"")</f>
        <v/>
      </c>
      <c r="AN347" s="13" t="str">
        <f>IF(WEEKDAY(Deník!$C347,2)=3,IF(AND(Deník!$R347&gt;=0,Deník!$R347&lt;=1),"BE",Deník!$R347),"")</f>
        <v/>
      </c>
      <c r="AO347" s="13" t="str">
        <f>IF(WEEKDAY(Deník!$C347,2)=4,IF(AND(Deník!$R347&gt;=0,Deník!$R347&lt;=1),"BE",Deník!$R347),"")</f>
        <v/>
      </c>
      <c r="AP347" s="60" t="str">
        <f>IF(WEEKDAY(Deník!$C347,2)=5,IF(AND(Deník!$R347&gt;=0,Deník!$R347&lt;=1),"BE",Deník!$R347),"")</f>
        <v/>
      </c>
      <c r="AQ347" s="99"/>
      <c r="AR347" s="100">
        <f>Deník!D347</f>
        <v>0</v>
      </c>
      <c r="AS347" s="63" t="str">
        <f>IF(Deník!$D347&lt;&gt;"",IF(AND(Deník!$D347&gt;=AS$2,Deník!$D347&lt;=AS$3),IF(AND(Deník!$R347&gt;=0,Deník!$R347&lt;=1),"BE",Deník!$R347),""),"")</f>
        <v/>
      </c>
      <c r="AT347" s="63" t="str">
        <f>IF(Deník!$D347&lt;&gt;"",IF(AND(Deník!$D347&gt;=AT$2,Deník!$D347&lt;=AT$3),IF(AND(Deník!$R347&gt;=0,Deník!$R347&lt;=1),"BE",Deník!$R347),""),"")</f>
        <v/>
      </c>
      <c r="AU347" s="63" t="str">
        <f>IF(Deník!$D347&lt;&gt;"",IF(AND(Deník!$D347&gt;=AU$2,Deník!$D347&lt;=AU$3),IF(AND(Deník!$R347&gt;=0,Deník!$R347&lt;=1),"BE",Deník!$R347),""),"")</f>
        <v/>
      </c>
      <c r="AV347" s="63" t="str">
        <f>IF(Deník!$D347&lt;&gt;"",IF(AND(Deník!$D347&gt;=AV$2,Deník!$D347&lt;=AV$3),IF(AND(Deník!$R347&gt;=0,Deník!$R347&lt;=1),"BE",Deník!$R347),""),"")</f>
        <v/>
      </c>
      <c r="AW347" s="63" t="str">
        <f>IF(Deník!$D347&lt;&gt;"",IF(AND(Deník!$D347&gt;=AW$2,Deník!$D347&lt;=AW$3),IF(AND(Deník!$R347&gt;=0,Deník!$R347&lt;=1),"BE",Deník!$R347),""),"")</f>
        <v/>
      </c>
      <c r="AX347" s="63" t="str">
        <f>IF(Deník!$D347&lt;&gt;"",IF(AND(Deník!$D347&gt;=AX$2,Deník!$D347&lt;=AX$3),IF(AND(Deník!$R347&gt;=0,Deník!$R347&lt;=1),"BE",Deník!$R347),""),"")</f>
        <v/>
      </c>
      <c r="AY347" s="63" t="str">
        <f>IF(Deník!$D347&lt;&gt;"",IF(AND(Deník!$D347&gt;=AY$2,Deník!$D347&lt;=AY$3),IF(AND(Deník!$R347&gt;=0,Deník!$R347&lt;=1),"BE",Deník!$R347),""),"")</f>
        <v/>
      </c>
      <c r="AZ347" s="63" t="str">
        <f>IF(Deník!$D347&lt;&gt;"",IF(AND(Deník!$D347&gt;=AZ$2,Deník!$D347&lt;=AZ$3),IF(AND(Deník!$R347&gt;=0,Deník!$R347&lt;=1),"BE",Deník!$R347),""),"")</f>
        <v/>
      </c>
      <c r="BA347" s="63" t="str">
        <f>IF(Deník!$D347&lt;&gt;"",IF(AND(Deník!$D347&gt;=BA$2,Deník!$D347&lt;=BA$3),IF(AND(Deník!$R347&gt;=0,Deník!$R347&lt;=1),"BE",Deník!$R347),""),"")</f>
        <v/>
      </c>
      <c r="BB347" s="63" t="str">
        <f>IF(Deník!$D347&lt;&gt;"",IF(AND(Deník!$D347&gt;=BB$2,Deník!$D347&lt;=BB$3),IF(AND(Deník!$R347&gt;=0,Deník!$R347&lt;=1),"BE",Deník!$R347),""),"")</f>
        <v/>
      </c>
      <c r="BC347" s="71" t="str">
        <f>IF(Deník!$D347&lt;&gt;"",IF(AND(Deník!$D347&gt;=BC$2,Deník!$D347&lt;=BC$3),IF(AND(Deník!$R347&gt;=0,Deník!$R347&lt;=1),"BE",Deník!$R347),""),"")</f>
        <v/>
      </c>
      <c r="BD347" s="20" t="str">
        <f>IF(Deník!$J348="S",(Deník!$M348-Deník!$K348),IF(Deník!$J348="L",(Deník!$K348-Deník!$M348),""))</f>
        <v/>
      </c>
      <c r="BE347" s="20" t="str">
        <f>IF(Deník!$J348="S",(Deník!$K348-Deník!$O348),IF(Deník!$J348="L",(Deník!$O348-Deník!$K348),""))</f>
        <v/>
      </c>
      <c r="BF347" s="20" t="str">
        <f>IF(Deník!$J348="S",(Deník!$K348-Deník!$L348),IF(Deník!$J348="L",(Deník!$L348-Deník!$K348),""))</f>
        <v/>
      </c>
      <c r="BG347" s="20" t="str">
        <f>IF(Deník!$J348="S",(Deník!$K348-Deník!$S348),IF(Deník!$J348="L",(Deník!$S348-Deník!$K348),""))</f>
        <v/>
      </c>
      <c r="BH347" s="20" t="str">
        <f>IF(Deník!$J348="S",(Deník!$K348-Deník!$U348),IF(Deník!$J348="L",(Deník!$U348-Deník!$K348),""))</f>
        <v/>
      </c>
      <c r="BI347" s="20" t="str">
        <f>IF(Deník!$R347&gt;1,Deník!$R347,"")</f>
        <v/>
      </c>
      <c r="BJ347" s="20" t="str">
        <f>IF(Deník!$R347&lt;0,Deník!$R347,"")</f>
        <v/>
      </c>
      <c r="BK347" s="17"/>
      <c r="BM347" s="233" t="str">
        <f>IF(Deník!$R347&lt;&gt;"",IF(Deník!$Y347=Statistika!$F$78,IF(AND(Deník!$R347&gt;=0,Deník!$R347&lt;=1),"BE",Deník!$R347),""),"")</f>
        <v/>
      </c>
      <c r="BN347" s="233" t="str">
        <f>IF(Deník!$R347&lt;&gt;"",IF(Deník!$Y347=Statistika!$F$79,IF(AND(Deník!$R347&gt;=0,Deník!$R347&lt;=1),"BE",Deník!$R347),""),"")</f>
        <v/>
      </c>
      <c r="BO347" s="233" t="str">
        <f>IF(Deník!$R347&lt;&gt;"",IF(Deník!$Y347=Statistika!$F$80,IF(AND(Deník!$R347&gt;=0,Deník!$R347&lt;=1),"BE",Deník!$R347),""),"")</f>
        <v/>
      </c>
      <c r="BP347" s="233" t="str">
        <f>IF(Deník!$R347&lt;&gt;"",IF(Deník!$Y347=Statistika!$F$81,IF(AND(Deník!$R347&gt;=0,Deník!$R347&lt;=1),"BE",Deník!$R347),""),"")</f>
        <v/>
      </c>
      <c r="BQ347" s="233" t="str">
        <f>IF(Deník!$R347&lt;&gt;"",IF(Deník!$Y347=Statistika!$F$82,IF(AND(Deník!$R347&gt;=0,Deník!$R347&lt;=1),"BE",Deník!$R347),""),"")</f>
        <v/>
      </c>
      <c r="BR347" s="233" t="str">
        <f>IF(Deník!$R347&lt;&gt;"",IF(Deník!$Y347=Statistika!$F$83,IF(AND(Deník!$R347&gt;=0,Deník!$R347&lt;=1),"BE",Deník!$R347),""),"")</f>
        <v/>
      </c>
      <c r="BS347" s="233" t="str">
        <f>IF(Deník!$R347&lt;&gt;"",IF(Deník!$Y347=Statistika!$F$84,IF(AND(Deník!$R347&gt;=0,Deník!$R347&lt;=1),"BE",Deník!$R347),""),"")</f>
        <v/>
      </c>
      <c r="BT347" s="233" t="str">
        <f>IF(Deník!$R347&lt;&gt;"",IF(Deník!$Y347=Statistika!$F$85,IF(AND(Deník!$R347&gt;=0,Deník!$R347&lt;=1),"BE",Deník!$R347),""),"")</f>
        <v/>
      </c>
      <c r="BU347" s="233" t="str">
        <f>IF(Deník!$R347&lt;&gt;"",IF(Deník!$Y347=Statistika!$F$86,IF(AND(Deník!$R347&gt;=0,Deník!$R347&lt;=1),"BE",Deník!$R347),""),"")</f>
        <v/>
      </c>
      <c r="BV347" s="233" t="str">
        <f>IF(Deník!$R347&lt;&gt;"",IF(Deník!$Y347=Statistika!$F$87,IF(AND(Deník!$R347&gt;=0,Deník!$R347&lt;=1),"BE",Deník!$R347),""),"")</f>
        <v/>
      </c>
      <c r="BW347" s="233" t="str">
        <f>IF(Deník!$R347&lt;&gt;"",IF(Deník!$Y347=Statistika!$F$88,IF(AND(Deník!$R347&gt;=0,Deník!$R347&lt;=1),"BE",Deník!$R347),""),"")</f>
        <v/>
      </c>
      <c r="BX347" s="233" t="str">
        <f>IF(Deník!$R347&lt;&gt;"",IF(Deník!$Y347=Statistika!$F$89,IF(AND(Deník!$R347&gt;=0,Deník!$R347&lt;=1),"BE",Deník!$R347),""),"")</f>
        <v/>
      </c>
      <c r="BY347" s="233" t="str">
        <f>IF(Deník!$R347&lt;&gt;"",IF(Deník!$Y347=Statistika!$F$90,IF(AND(Deník!$R347&gt;=0,Deník!$R347&lt;=1),"BE",Deník!$R347),""),"")</f>
        <v/>
      </c>
      <c r="BZ347" s="233" t="str">
        <f>IF(Deník!$R347&lt;&gt;"",IF(Deník!$Y347=Statistika!$F$91,IF(AND(Deník!$R347&gt;=0,Deník!$R347&lt;=1),"BE",Deník!$R347),""),"")</f>
        <v/>
      </c>
      <c r="CA347" s="233"/>
      <c r="CB347" s="233" t="str">
        <f>IF(Deník!$R347&lt;&gt;"",IF(Deník!$AB347="SL",IF(AND(Deník!$R347&gt;=0,Deník!$R347&lt;=1),"BE",Deník!$R347),""),"")</f>
        <v/>
      </c>
      <c r="CC347" s="233" t="str">
        <f>IF(Deník!$R347&lt;&gt;"",IF(Deník!$AB347="BE10",IF(AND(Deník!$R347&gt;=0,Deník!$R347&lt;=1),"BE",Deník!$R347),""),"")</f>
        <v/>
      </c>
      <c r="CD347" s="233" t="str">
        <f>IF(Deník!$R347&lt;&gt;"",IF(Deník!$AB347="BE15",IF(AND(Deník!$R347&gt;=0,Deník!$R347&lt;=1),"BE",Deník!$R347),""),"")</f>
        <v/>
      </c>
      <c r="CE347" s="233" t="str">
        <f>IF(Deník!$R347&lt;&gt;"",IF(Deník!$AB347="BE20",IF(AND(Deník!$R347&gt;=0,Deník!$R347&lt;=1),"BE",Deník!$R347),""),"")</f>
        <v/>
      </c>
      <c r="CF347" s="233" t="str">
        <f>IF(Deník!$R347&lt;&gt;"",IF(Deník!$AB347="TP1",IF(AND(Deník!$R347&gt;=0,Deník!$R347&lt;=1),"BE",Deník!$R347),""),"")</f>
        <v/>
      </c>
      <c r="CG347" s="233" t="str">
        <f>IF(Deník!$R347&lt;&gt;"",IF(Deník!$AB347="TP2",IF(AND(Deník!$R347&gt;=0,Deník!$R347&lt;=1),"BE",Deník!$R347),""),"")</f>
        <v/>
      </c>
      <c r="CH347" s="233" t="str">
        <f>IF(Deník!$R347&lt;&gt;"",IF(Deník!$AB347="TP3",IF(AND(Deník!$R347&gt;=0,Deník!$R347&lt;=1),"BE",Deník!$R347),""),"")</f>
        <v/>
      </c>
      <c r="CI347" s="233" t="str">
        <f>IF(Deník!$R347&lt;&gt;"",IF(Deník!$AB347="Trailing SL",IF(AND(Deník!$R347&gt;=0,Deník!$R347&lt;=1),"BE",Deník!$R347),""),"")</f>
        <v/>
      </c>
      <c r="CJ347" s="233" t="str">
        <f>IF(Deník!$R347&lt;&gt;"",IF(Deník!$AB347="Manual",IF(AND(Deník!$R347&gt;=0,Deník!$R347&lt;=1),"BE",Deník!$R347),""),"")</f>
        <v/>
      </c>
      <c r="CK347" s="233"/>
      <c r="CL347" s="233" t="str">
        <f>IF(Deník!$R347&lt;0,IF(Deník!$AC347=Statistika!$F$117,Deník!$R347,""),"")</f>
        <v/>
      </c>
      <c r="CM347" s="233" t="str">
        <f>IF(Deník!$R347&lt;0,IF(Deník!$AC347=Statistika!$F$118,Deník!$R347,""),"")</f>
        <v/>
      </c>
      <c r="CN347" s="233" t="str">
        <f>IF(Deník!$R347&lt;0,IF(Deník!$AC347=Statistika!$F$119,Deník!$R347,""),"")</f>
        <v/>
      </c>
      <c r="CO347" s="233" t="str">
        <f>IF(Deník!$R347&lt;0,IF(Deník!$AC347=Statistika!$F$120,Deník!$R347,""),"")</f>
        <v/>
      </c>
      <c r="CP347" s="233" t="str">
        <f>IF(Deník!$R347&lt;0,IF(Deník!$AC347=Statistika!$F$121,Deník!$R347,""),"")</f>
        <v/>
      </c>
      <c r="CQ347" s="233" t="str">
        <f>IF(Deník!$R347&lt;0,IF(Deník!$AC347=Statistika!$F$122,Deník!$R347,""),"")</f>
        <v/>
      </c>
      <c r="CR347" s="233" t="str">
        <f>IF(Deník!$R347&lt;0,IF(Deník!$AC347=Statistika!$F$123,Deník!$R347,""),"")</f>
        <v/>
      </c>
      <c r="CS347" s="233" t="str">
        <f>IF(Deník!$R347&lt;0,IF(Deník!$AC347=Statistika!$F$124,Deník!$R347,""),"")</f>
        <v/>
      </c>
      <c r="CT347" s="233" t="str">
        <f>IF(Deník!$R347&lt;0,IF(Deník!$AC347=Statistika!$F$125,Deník!$R347,""),"")</f>
        <v/>
      </c>
      <c r="CU347" s="233"/>
      <c r="CV347" s="233" t="str">
        <f>IF(Deník!$R347&lt;0,IF(Deník!$AD347=$CV$2,Deník!$R347,""),"")</f>
        <v/>
      </c>
      <c r="CW347" s="233" t="str">
        <f>IF(Deník!$R347&lt;0,IF(Deník!$AD347=$CW$2,Deník!$R347,""),"")</f>
        <v/>
      </c>
      <c r="CX347" s="233" t="str">
        <f>IF(Deník!$R347&lt;0,IF(Deník!$AD347=$CX$2,Deník!$R347,""),"")</f>
        <v/>
      </c>
      <c r="CY347" s="233" t="str">
        <f>IF(Deník!$R347&lt;0,IF(Deník!$AD347=$CY$2,Deník!$R347,""),"")</f>
        <v/>
      </c>
      <c r="CZ347" s="233" t="str">
        <f>IF(Deník!$R347&lt;0,IF(Deník!$AD347=$CZ$2,Deník!$R347,""),"")</f>
        <v/>
      </c>
      <c r="DL347" s="221">
        <f t="shared" si="16"/>
        <v>93847.029999999984</v>
      </c>
      <c r="DM347" s="220">
        <f t="shared" si="15"/>
        <v>-6.1529700000000132E-2</v>
      </c>
      <c r="DO347" s="50">
        <f>Deník!W348</f>
        <v>0</v>
      </c>
      <c r="DP347" s="102" t="str">
        <f>IF(AND(Deník!W348&gt;0),1,"")</f>
        <v/>
      </c>
      <c r="DQ347" s="102">
        <f>IF(AND(Deník!W348&lt;=0),1,"")</f>
        <v>1</v>
      </c>
      <c r="DR347" s="227"/>
      <c r="DS347" s="228"/>
      <c r="DT347" s="85"/>
      <c r="DU347" s="54">
        <f>IF(MONTH(Deník!$C347)=DU$2,Deník!$W347,"")</f>
        <v>0</v>
      </c>
      <c r="DV347" s="222" t="str">
        <f>IF(MONTH(Deník!$C347)=DV$2,Deník!$W347,"")</f>
        <v/>
      </c>
      <c r="DW347" s="222" t="str">
        <f>IF(MONTH(Deník!$C347)=DW$2,Deník!$W347,"")</f>
        <v/>
      </c>
      <c r="DX347" s="222" t="str">
        <f>IF(MONTH(Deník!$C347)=DX$2,Deník!$W347,"")</f>
        <v/>
      </c>
      <c r="DY347" s="222" t="str">
        <f>IF(MONTH(Deník!$C347)=DY$2,Deník!$W347,"")</f>
        <v/>
      </c>
      <c r="DZ347" s="222" t="str">
        <f>IF(MONTH(Deník!$C347)=DZ$2,Deník!$W347,"")</f>
        <v/>
      </c>
      <c r="EA347" s="222" t="str">
        <f>IF(MONTH(Deník!$C347)=EA$2,Deník!$W347,"")</f>
        <v/>
      </c>
      <c r="EB347" s="222" t="str">
        <f>IF(MONTH(Deník!$C347)=EB$2,Deník!$W347,"")</f>
        <v/>
      </c>
      <c r="EC347" s="222" t="str">
        <f>IF(MONTH(Deník!$C347)=EC$2,Deník!$W347,"")</f>
        <v/>
      </c>
      <c r="ED347" s="222" t="str">
        <f>IF(MONTH(Deník!$C347)=ED$2,Deník!$W347,"")</f>
        <v/>
      </c>
      <c r="EE347" s="222" t="str">
        <f>IF(MONTH(Deník!$C347)=EE$2,Deník!$W347,"")</f>
        <v/>
      </c>
      <c r="EF347" s="222" t="str">
        <f>IF(MONTH(Deník!$C347)=EF$2,Deník!$W347,"")</f>
        <v/>
      </c>
      <c r="EI347" s="600" t="str">
        <f>IF(Deník!$W347&lt;&gt;"",IF(Deník!$B347=Statistika!$F$63,Deník!$W347,""),"")</f>
        <v/>
      </c>
      <c r="EJ347" s="13" t="str">
        <f>IF(Deník!$W347&lt;&gt;"",IF(Deník!$B347=Statistika!$F$64,Deník!$W347,""),"")</f>
        <v/>
      </c>
      <c r="EK347" s="13" t="str">
        <f>IF(Deník!$W347&lt;&gt;"",IF(Deník!$B347=Statistika!$F$65,Deník!$W347,""),"")</f>
        <v/>
      </c>
      <c r="EL347" s="13" t="str">
        <f>IF(Deník!$W347&lt;&gt;"",IF(Deník!$B347=Statistika!$F$66,Deník!$W347,""),"")</f>
        <v/>
      </c>
      <c r="EM347" s="13" t="str">
        <f>IF(Deník!$W347&lt;&gt;"",IF(Deník!$B347=Statistika!$F$67,Deník!$W347,""),"")</f>
        <v/>
      </c>
      <c r="EN347" s="13" t="str">
        <f>IF(Deník!$W347&lt;&gt;"",IF(Deník!$B347=Statistika!$F$68,Deník!$W347,""),"")</f>
        <v/>
      </c>
      <c r="EO347" s="13" t="str">
        <f>IF(Deník!$W347&lt;&gt;"",IF(Deník!$B347=Statistika!$F$69,Deník!$W347,""),"")</f>
        <v/>
      </c>
      <c r="EP347" s="601" t="str">
        <f>IF(Deník!$W347&lt;&gt;"",IF(Deník!$B347=Statistika!$F$70,Deník!$W347,""),"")</f>
        <v/>
      </c>
      <c r="EQ347" s="90"/>
      <c r="ER347" s="63" t="str">
        <f>IF(Deník!$W347&lt;&gt;"",IF(Deník!$J347="L",Deník!$W347,""),"")</f>
        <v/>
      </c>
      <c r="ES347" s="13" t="str">
        <f>IF(Deník!$W347&lt;&gt;"",IF(Deník!$J347="S",Deník!$W347,""),"")</f>
        <v/>
      </c>
      <c r="ET347" s="95"/>
      <c r="EU347" s="88"/>
      <c r="EV347" s="63" t="str">
        <f>IF(WEEKDAY(Deník!$C347,2)=1,Deník!$W347,"")</f>
        <v/>
      </c>
      <c r="EW347" s="13" t="str">
        <f>IF(WEEKDAY(Deník!$C347,2)=2,Deník!$W347,"")</f>
        <v/>
      </c>
      <c r="EX347" s="13" t="str">
        <f>IF(WEEKDAY(Deník!$C347,2)=3,Deník!$W347,"")</f>
        <v/>
      </c>
      <c r="EY347" s="13" t="str">
        <f>IF(WEEKDAY(Deník!$C347,2)=4,Deník!$W347,"")</f>
        <v/>
      </c>
      <c r="EZ347" s="60" t="str">
        <f>IF(WEEKDAY(Deník!$C347,2)=5,Deník!$W347,"")</f>
        <v/>
      </c>
      <c r="FA347" s="99"/>
      <c r="FB347" s="100">
        <f>Deník!D347</f>
        <v>0</v>
      </c>
      <c r="FC347" s="63">
        <f>IF($FB347&lt;&gt;"",IF(AND($FB347&gt;=FC$2,$FB347&lt;=FC$3),Deník!$W347,""))</f>
        <v>0</v>
      </c>
      <c r="FD347" s="63" t="str">
        <f>IF($FB347&lt;&gt;"",IF(AND($FB347&gt;=FD$2,$FB347&lt;=FD$3),Deník!$W347,""))</f>
        <v/>
      </c>
      <c r="FE347" s="63" t="str">
        <f>IF($FB347&lt;&gt;"",IF(AND($FB347&gt;=FE$2,$FB347&lt;=FE$3),Deník!$W347,""))</f>
        <v/>
      </c>
      <c r="FF347" s="63" t="str">
        <f>IF($FB347&lt;&gt;"",IF(AND($FB347&gt;=FF$2,$FB347&lt;=FF$3),Deník!$W347,""))</f>
        <v/>
      </c>
      <c r="FG347" s="63" t="str">
        <f>IF($FB347&lt;&gt;"",IF(AND($FB347&gt;=FG$2,$FB347&lt;=FG$3),Deník!$W347,""))</f>
        <v/>
      </c>
      <c r="FH347" s="63" t="str">
        <f>IF($FB347&lt;&gt;"",IF(AND($FB347&gt;=FH$2,$FB347&lt;=FH$3),Deník!$W347,""))</f>
        <v/>
      </c>
      <c r="FI347" s="63" t="str">
        <f>IF($FB347&lt;&gt;"",IF(AND($FB347&gt;=FI$2,$FB347&lt;=FI$3),Deník!$W347,""))</f>
        <v/>
      </c>
      <c r="FJ347" s="63" t="str">
        <f>IF($FB347&lt;&gt;"",IF(AND($FB347&gt;=FJ$2,$FB347&lt;=FJ$3),Deník!$W347,""))</f>
        <v/>
      </c>
      <c r="FK347" s="63" t="str">
        <f>IF($FB347&lt;&gt;"",IF(AND($FB347&gt;=FK$2,$FB347&lt;=FK$3),Deník!$W347,""))</f>
        <v/>
      </c>
      <c r="FL347" s="63" t="str">
        <f>IF($FB347&lt;&gt;"",IF(AND($FB347&gt;=FL$2,$FB347&lt;=FL$3),Deník!$W347,""))</f>
        <v/>
      </c>
      <c r="FM347" s="63" t="str">
        <f>IF($FB347&lt;&gt;"",IF(AND($FB347&gt;=FM$2,$FB347&lt;=FM$3),Deník!$W347,""))</f>
        <v/>
      </c>
      <c r="FN347" s="13"/>
      <c r="FO347" s="20" t="str">
        <f>IF(Deník!$W347&gt;1,Deník!$W347,"")</f>
        <v/>
      </c>
      <c r="FP347" s="20" t="str">
        <f>IF(Deník!$W347&lt;0,Deník!$W347,"")</f>
        <v/>
      </c>
      <c r="FQ347" s="17"/>
      <c r="FS347" s="233"/>
      <c r="FT347" s="233" t="str">
        <f>IF(Deník!$W347&lt;&gt;"",IF(Deník!$Y347=Statistika!$F$78,Deník!$W347,""),"")</f>
        <v/>
      </c>
      <c r="FU347" s="233" t="str">
        <f>IF(Deník!$W347&lt;&gt;"",IF(Deník!$Y347=Statistika!$F$79,Deník!$W347,""),"")</f>
        <v/>
      </c>
      <c r="FV347" s="233" t="str">
        <f>IF(Deník!$W347&lt;&gt;"",IF(Deník!$Y347=Statistika!$F$80,Deník!$W347,""),"")</f>
        <v/>
      </c>
      <c r="FW347" s="233" t="str">
        <f>IF(Deník!$W347&lt;&gt;"",IF(Deník!$Y347=Statistika!$F$81,Deník!$W347,""),"")</f>
        <v/>
      </c>
      <c r="FX347" s="233" t="str">
        <f>IF(Deník!$W347&lt;&gt;"",IF(Deník!$Y347=Statistika!$F$82,Deník!$W347,""),"")</f>
        <v/>
      </c>
      <c r="FY347" s="233" t="str">
        <f>IF(Deník!$W347&lt;&gt;"",IF(Deník!$Y347=Statistika!$F$83,Deník!$W347,""),"")</f>
        <v/>
      </c>
      <c r="FZ347" s="233" t="str">
        <f>IF(Deník!$W347&lt;&gt;"",IF(Deník!$Y347=Statistika!$F$84,Deník!$W347,""),"")</f>
        <v/>
      </c>
      <c r="GA347" s="233" t="str">
        <f>IF(Deník!$W347&lt;&gt;"",IF(Deník!$Y347=Statistika!$F$85,Deník!$W347,""),"")</f>
        <v/>
      </c>
      <c r="GB347" s="233" t="str">
        <f>IF(Deník!$W347&lt;&gt;"",IF(Deník!$Y347=Statistika!$F$86,Deník!$W347,""),"")</f>
        <v/>
      </c>
      <c r="GC347" s="233" t="str">
        <f>IF(Deník!$W347&lt;&gt;"",IF(Deník!$Y347=Statistika!$F$87,Deník!$W347,""),"")</f>
        <v/>
      </c>
      <c r="GD347" s="233" t="str">
        <f>IF(Deník!$W347&lt;&gt;"",IF(Deník!$Y347=Statistika!$F$88,Deník!$W347,""),"")</f>
        <v/>
      </c>
      <c r="GE347" s="233" t="str">
        <f>IF(Deník!$W347&lt;&gt;"",IF(Deník!$Y347=Statistika!$F$89,Deník!$W347,""),"")</f>
        <v/>
      </c>
      <c r="GF347" s="233" t="str">
        <f>IF(Deník!$W347&lt;&gt;"",IF(Deník!$Y347=Statistika!$F$90,Deník!$W347,""),"")</f>
        <v/>
      </c>
      <c r="GG347" s="233" t="str">
        <f>IF(Deník!$W347&lt;&gt;"",IF(Deník!$Y347=Statistika!$F$91,Deník!$W347,""),"")</f>
        <v/>
      </c>
      <c r="GH347" s="233"/>
      <c r="GI347" s="233" t="str">
        <f>IF(Deník!$W347&lt;&gt;"",IF(Deník!$AB347=Statistika!$L$100,Deník!$W347,""),"")</f>
        <v/>
      </c>
      <c r="GJ347" s="233" t="str">
        <f>IF(Deník!$W347&lt;&gt;"",IF(Deník!$AB347=Statistika!$L$101,Deník!$W347,""),"")</f>
        <v/>
      </c>
      <c r="GK347" s="233" t="str">
        <f>IF(Deník!$W347&lt;&gt;"",IF(Deník!$AB347=Statistika!$L$102,Deník!$W347,""),"")</f>
        <v/>
      </c>
      <c r="GL347" s="233" t="str">
        <f>IF(Deník!$W347&lt;&gt;"",IF(Deník!$AB347=Statistika!$L$103,Deník!$W347,""),"")</f>
        <v/>
      </c>
      <c r="GM347" s="233" t="str">
        <f>IF(Deník!$W347&lt;&gt;"",IF(Deník!$AB347=Statistika!$L$104,Deník!$W347,""),"")</f>
        <v/>
      </c>
      <c r="GN347" s="233" t="str">
        <f>IF(Deník!$W347&lt;&gt;"",IF(Deník!$AB347=Statistika!$L$105,Deník!$W347,""),"")</f>
        <v/>
      </c>
      <c r="GO347" s="233" t="str">
        <f>IF(Deník!$W347&lt;&gt;"",IF(Deník!$AB347=Statistika!$L$106,Deník!$W347,""),"")</f>
        <v/>
      </c>
      <c r="GP347" s="233" t="str">
        <f>IF(Deník!$W347&lt;&gt;"",IF(Deník!$AB347=Statistika!$L$107,Deník!$W347,""),"")</f>
        <v/>
      </c>
      <c r="GQ347" s="233" t="str">
        <f>IF(Deník!$W347&lt;&gt;"",IF(Deník!$AB347=Statistika!$L$108,Deník!$W347,""),"")</f>
        <v/>
      </c>
      <c r="GS347" s="233" t="str">
        <f>IF(Deník!$W347&lt;0,IF(Deník!$AC347=Statistika!$F$117,Deník!$W347,""),"")</f>
        <v/>
      </c>
      <c r="GT347" s="233" t="str">
        <f>IF(Deník!$W347&lt;0,IF(Deník!$AC347=Statistika!$F$118,Deník!$W347,""),"")</f>
        <v/>
      </c>
      <c r="GU347" s="233" t="str">
        <f>IF(Deník!$W347&lt;0,IF(Deník!$AC347=Statistika!$F$119,Deník!$W347,""),"")</f>
        <v/>
      </c>
      <c r="GV347" s="233" t="str">
        <f>IF(Deník!$W347&lt;0,IF(Deník!$AC347=Statistika!$F$120,Deník!$W347,""),"")</f>
        <v/>
      </c>
      <c r="GW347" s="233" t="str">
        <f>IF(Deník!$W347&lt;0,IF(Deník!$AC347=Statistika!$F$121,Deník!$W347,""),"")</f>
        <v/>
      </c>
      <c r="GX347" s="233" t="str">
        <f>IF(Deník!$W347&lt;0,IF(Deník!$AC347=Statistika!$F$122,Deník!$W347,""),"")</f>
        <v/>
      </c>
      <c r="GY347" s="233" t="str">
        <f>IF(Deník!$W347&lt;0,IF(Deník!$AC347=Statistika!$F$123,Deník!$W347,""),"")</f>
        <v/>
      </c>
      <c r="GZ347" s="233" t="str">
        <f>IF(Deník!$W347&lt;0,IF(Deník!$AC347=Statistika!$F$124,Deník!$W347,""),"")</f>
        <v/>
      </c>
      <c r="HA347" s="233" t="str">
        <f>IF(Deník!$W347&lt;0,IF(Deník!$AC347=Statistika!$F$125,Deník!$W347,""),"")</f>
        <v/>
      </c>
      <c r="HC347" s="233" t="str">
        <f>IF(Deník!$W347&lt;0,IF(Deník!$AD347=Statistika!$F$133,Deník!$W347,""),"")</f>
        <v/>
      </c>
      <c r="HD347" s="233" t="str">
        <f>IF(Deník!$W347&lt;0,IF(Deník!$AD347=Statistika!$F$134,Deník!$W347,""),"")</f>
        <v/>
      </c>
      <c r="HE347" s="233" t="str">
        <f>IF(Deník!$W347&lt;0,IF(Deník!$AD347=Statistika!$F$135,Deník!$W347,""),"")</f>
        <v/>
      </c>
      <c r="HF347" s="233" t="str">
        <f>IF(Deník!$W347&lt;0,IF(Deník!$AD347=Statistika!$F$136,Deník!$W347,""),"")</f>
        <v/>
      </c>
      <c r="HG347" s="233" t="str">
        <f>IF(Deník!$W347&lt;0,IF(Deník!$AD347=Statistika!$F$137,Deník!$W347,""),"")</f>
        <v/>
      </c>
      <c r="ID347" s="8">
        <f>Tabulka4[[#This Row],[Sloupec3]]</f>
        <v>0</v>
      </c>
      <c r="IE347" s="17" t="str">
        <f>IF(AND([1]Deník!$C347&gt;='[1]Měsíční shrnutí'!$D$1,[1]Deník!$C347&lt;='[1]Měsíční shrnutí'!$F$1),[1]Deník!$X347,"")</f>
        <v/>
      </c>
    </row>
    <row r="348" spans="1:239">
      <c r="A348" s="8">
        <f>Deník!C349</f>
        <v>0</v>
      </c>
      <c r="B348" s="50" t="str">
        <f>Deník!R349</f>
        <v/>
      </c>
      <c r="C348" s="102" t="str">
        <f>IF(AND(Deník!R349&gt;1,Deník!R349&lt;&gt;""),1,"")</f>
        <v/>
      </c>
      <c r="D348" s="102" t="str">
        <f>IF(AND(Deník!R349&lt;=0,Deník!R349&lt;&gt;""),1,"")</f>
        <v/>
      </c>
      <c r="E348" s="103" t="str">
        <f>IF(AND(Deník!R349&gt;=0,Deník!R349&lt;=1),1,"")</f>
        <v/>
      </c>
      <c r="F348" s="79" t="str">
        <f>IF(Deník!R349&lt;&gt;"",Deník!R349+F347,"")</f>
        <v/>
      </c>
      <c r="G348" s="85"/>
      <c r="H348" s="54" t="str">
        <f>IF(MONTH(Deník!$C348)=H$2,IF(AND(Deník!$R348&gt;=0,Deník!$R348&lt;=1),"BE",Deník!$R348),"")</f>
        <v/>
      </c>
      <c r="I348" s="11" t="str">
        <f>IF(MONTH(Deník!$C348)=I$2,IF(AND(Deník!$R348&gt;=0,Deník!$R348&lt;=1),"BE",Deník!$R348),"")</f>
        <v/>
      </c>
      <c r="J348" s="11" t="str">
        <f>IF(MONTH(Deník!$C348)=J$2,IF(AND(Deník!$R348&gt;=0,Deník!$R348&lt;=1),"BE",Deník!$R348),"")</f>
        <v/>
      </c>
      <c r="K348" s="11" t="str">
        <f>IF(MONTH(Deník!$C348)=K$2,IF(AND(Deník!$R348&gt;=0,Deník!$R348&lt;=1),"BE",Deník!$R348),"")</f>
        <v/>
      </c>
      <c r="L348" s="11" t="str">
        <f>IF(MONTH(Deník!$C348)=L$2,IF(AND(Deník!$R348&gt;=0,Deník!$R348&lt;=1),"BE",Deník!$R348),"")</f>
        <v/>
      </c>
      <c r="M348" s="11" t="str">
        <f>IF(MONTH(Deník!$C348)=M$2,IF(AND(Deník!$R348&gt;=0,Deník!$R348&lt;=1),"BE",Deník!$R348),"")</f>
        <v/>
      </c>
      <c r="N348" s="11" t="str">
        <f>IF(MONTH(Deník!$C348)=N$2,IF(AND(Deník!$R348&gt;=0,Deník!$R348&lt;=1),"BE",Deník!$R348),"")</f>
        <v/>
      </c>
      <c r="O348" s="11" t="str">
        <f>IF(MONTH(Deník!$C348)=O$2,IF(AND(Deník!$R348&gt;=0,Deník!$R348&lt;=1),"BE",Deník!$R348),"")</f>
        <v/>
      </c>
      <c r="P348" s="11" t="str">
        <f>IF(MONTH(Deník!$C348)=P$2,IF(AND(Deník!$R348&gt;=0,Deník!$R348&lt;=1),"BE",Deník!$R348),"")</f>
        <v/>
      </c>
      <c r="Q348" s="11" t="str">
        <f>IF(MONTH(Deník!$C348)=Q$2,IF(AND(Deník!$R348&gt;=0,Deník!$R348&lt;=1),"BE",Deník!$R348),"")</f>
        <v/>
      </c>
      <c r="R348" s="11" t="str">
        <f>IF(MONTH(Deník!$C348)=R$2,IF(AND(Deník!$R348&gt;=0,Deník!$R348&lt;=1),"BE",Deník!$R348),"")</f>
        <v/>
      </c>
      <c r="S348" s="57" t="str">
        <f>IF(MONTH(Deník!$C348)=S$2,IF(AND(Deník!$R348&gt;=0,Deník!$R348&lt;=1),"BE",Deník!$R348),"")</f>
        <v/>
      </c>
      <c r="U348" s="12"/>
      <c r="V348" s="12"/>
      <c r="X348" s="600" t="str">
        <f>IF(Deník!$R348&lt;&gt;"",IF(Deník!$B348=Statistika!$F$63,IF(AND(Deník!$R348&gt;=0,Deník!$R348&lt;=1),"BE",Deník!$R348),""),"")</f>
        <v/>
      </c>
      <c r="Y348" s="13" t="str">
        <f>IF(Deník!$R348&lt;&gt;"",IF(Deník!$B348=Statistika!$F$64,IF(AND(Deník!$R348&gt;=0,Deník!$R348&lt;=1),"BE",Deník!$R348),""),"")</f>
        <v/>
      </c>
      <c r="Z348" s="13" t="str">
        <f>IF(Deník!$R348&lt;&gt;"",IF(Deník!$B348=Statistika!$F$65,IF(AND(Deník!$R348&gt;=0,Deník!$R348&lt;=1),"BE",Deník!$R348),""),"")</f>
        <v/>
      </c>
      <c r="AA348" s="13" t="str">
        <f>IF(Deník!$R348&lt;&gt;"",IF(Deník!$B348=Statistika!$F$66,IF(AND(Deník!$R348&gt;=0,Deník!$R348&lt;=1),"BE",Deník!$R348),""),"")</f>
        <v/>
      </c>
      <c r="AB348" s="13" t="str">
        <f>IF(Deník!$R348&lt;&gt;"",IF(Deník!$B348=Statistika!$F$67,IF(AND(Deník!$R348&gt;=0,Deník!$R348&lt;=1),"BE",Deník!$R348),""),"")</f>
        <v/>
      </c>
      <c r="AC348" s="13" t="str">
        <f>IF(Deník!$R348&lt;&gt;"",IF(Deník!$B348=Statistika!$F$68,IF(AND(Deník!$R348&gt;=0,Deník!$R348&lt;=1),"BE",Deník!$R348),""),"")</f>
        <v/>
      </c>
      <c r="AD348" s="13" t="str">
        <f>IF(Deník!$R348&lt;&gt;"",IF(Deník!$B348=Statistika!$F$69,IF(AND(Deník!$R348&gt;=0,Deník!$R348&lt;=1),"BE",Deník!$R348),""),"")</f>
        <v/>
      </c>
      <c r="AE348" s="601" t="str">
        <f>IF(Deník!$R348&lt;&gt;"",IF(Deník!$B348=Statistika!$F$70,IF(AND(Deník!$R348&gt;=0,Deník!$R348&lt;=1),"BE",Deník!$R348),""),"")</f>
        <v/>
      </c>
      <c r="AF348" s="90"/>
      <c r="AG348" s="63" t="str">
        <f>IF(Deník!$R348&lt;&gt;"",IF(Deník!$J348="L",IF(AND(Deník!$R348&gt;=0,Deník!$R348&lt;=1),"BE",Deník!$R348),""),"")</f>
        <v/>
      </c>
      <c r="AH348" s="13" t="str">
        <f>IF(Deník!$R348&lt;&gt;"",IF(Deník!$J348="S",IF(AND(Deník!$R348&gt;=0,Deník!$R348&lt;=1),"BE",Deník!$R348),""),"")</f>
        <v/>
      </c>
      <c r="AI348" s="95"/>
      <c r="AJ348" s="71" t="str">
        <f>IF(Deník!N349&lt;&gt;"",Deník!N349*-1,"")</f>
        <v/>
      </c>
      <c r="AK348" s="88"/>
      <c r="AL348" s="63" t="str">
        <f>IF(WEEKDAY(Deník!$C348,2)=1,IF(AND(Deník!$R348&gt;=0,Deník!$R348&lt;=1),"BE",Deník!$R348),"")</f>
        <v/>
      </c>
      <c r="AM348" s="13" t="str">
        <f>IF(WEEKDAY(Deník!$C348,2)=2,IF(AND(Deník!$R348&gt;=0,Deník!$R348&lt;=1),"BE",Deník!$R348),"")</f>
        <v/>
      </c>
      <c r="AN348" s="13" t="str">
        <f>IF(WEEKDAY(Deník!$C348,2)=3,IF(AND(Deník!$R348&gt;=0,Deník!$R348&lt;=1),"BE",Deník!$R348),"")</f>
        <v/>
      </c>
      <c r="AO348" s="13" t="str">
        <f>IF(WEEKDAY(Deník!$C348,2)=4,IF(AND(Deník!$R348&gt;=0,Deník!$R348&lt;=1),"BE",Deník!$R348),"")</f>
        <v/>
      </c>
      <c r="AP348" s="60" t="str">
        <f>IF(WEEKDAY(Deník!$C348,2)=5,IF(AND(Deník!$R348&gt;=0,Deník!$R348&lt;=1),"BE",Deník!$R348),"")</f>
        <v/>
      </c>
      <c r="AQ348" s="99"/>
      <c r="AR348" s="100">
        <f>Deník!D348</f>
        <v>0</v>
      </c>
      <c r="AS348" s="63" t="str">
        <f>IF(Deník!$D348&lt;&gt;"",IF(AND(Deník!$D348&gt;=AS$2,Deník!$D348&lt;=AS$3),IF(AND(Deník!$R348&gt;=0,Deník!$R348&lt;=1),"BE",Deník!$R348),""),"")</f>
        <v/>
      </c>
      <c r="AT348" s="63" t="str">
        <f>IF(Deník!$D348&lt;&gt;"",IF(AND(Deník!$D348&gt;=AT$2,Deník!$D348&lt;=AT$3),IF(AND(Deník!$R348&gt;=0,Deník!$R348&lt;=1),"BE",Deník!$R348),""),"")</f>
        <v/>
      </c>
      <c r="AU348" s="63" t="str">
        <f>IF(Deník!$D348&lt;&gt;"",IF(AND(Deník!$D348&gt;=AU$2,Deník!$D348&lt;=AU$3),IF(AND(Deník!$R348&gt;=0,Deník!$R348&lt;=1),"BE",Deník!$R348),""),"")</f>
        <v/>
      </c>
      <c r="AV348" s="63" t="str">
        <f>IF(Deník!$D348&lt;&gt;"",IF(AND(Deník!$D348&gt;=AV$2,Deník!$D348&lt;=AV$3),IF(AND(Deník!$R348&gt;=0,Deník!$R348&lt;=1),"BE",Deník!$R348),""),"")</f>
        <v/>
      </c>
      <c r="AW348" s="63" t="str">
        <f>IF(Deník!$D348&lt;&gt;"",IF(AND(Deník!$D348&gt;=AW$2,Deník!$D348&lt;=AW$3),IF(AND(Deník!$R348&gt;=0,Deník!$R348&lt;=1),"BE",Deník!$R348),""),"")</f>
        <v/>
      </c>
      <c r="AX348" s="63" t="str">
        <f>IF(Deník!$D348&lt;&gt;"",IF(AND(Deník!$D348&gt;=AX$2,Deník!$D348&lt;=AX$3),IF(AND(Deník!$R348&gt;=0,Deník!$R348&lt;=1),"BE",Deník!$R348),""),"")</f>
        <v/>
      </c>
      <c r="AY348" s="63" t="str">
        <f>IF(Deník!$D348&lt;&gt;"",IF(AND(Deník!$D348&gt;=AY$2,Deník!$D348&lt;=AY$3),IF(AND(Deník!$R348&gt;=0,Deník!$R348&lt;=1),"BE",Deník!$R348),""),"")</f>
        <v/>
      </c>
      <c r="AZ348" s="63" t="str">
        <f>IF(Deník!$D348&lt;&gt;"",IF(AND(Deník!$D348&gt;=AZ$2,Deník!$D348&lt;=AZ$3),IF(AND(Deník!$R348&gt;=0,Deník!$R348&lt;=1),"BE",Deník!$R348),""),"")</f>
        <v/>
      </c>
      <c r="BA348" s="63" t="str">
        <f>IF(Deník!$D348&lt;&gt;"",IF(AND(Deník!$D348&gt;=BA$2,Deník!$D348&lt;=BA$3),IF(AND(Deník!$R348&gt;=0,Deník!$R348&lt;=1),"BE",Deník!$R348),""),"")</f>
        <v/>
      </c>
      <c r="BB348" s="63" t="str">
        <f>IF(Deník!$D348&lt;&gt;"",IF(AND(Deník!$D348&gt;=BB$2,Deník!$D348&lt;=BB$3),IF(AND(Deník!$R348&gt;=0,Deník!$R348&lt;=1),"BE",Deník!$R348),""),"")</f>
        <v/>
      </c>
      <c r="BC348" s="71" t="str">
        <f>IF(Deník!$D348&lt;&gt;"",IF(AND(Deník!$D348&gt;=BC$2,Deník!$D348&lt;=BC$3),IF(AND(Deník!$R348&gt;=0,Deník!$R348&lt;=1),"BE",Deník!$R348),""),"")</f>
        <v/>
      </c>
      <c r="BD348" s="20" t="str">
        <f>IF(Deník!$J349="S",(Deník!$M349-Deník!$K349),IF(Deník!$J349="L",(Deník!$K349-Deník!$M349),""))</f>
        <v/>
      </c>
      <c r="BE348" s="20" t="str">
        <f>IF(Deník!$J349="S",(Deník!$K349-Deník!$O349),IF(Deník!$J349="L",(Deník!$O349-Deník!$K349),""))</f>
        <v/>
      </c>
      <c r="BF348" s="20" t="str">
        <f>IF(Deník!$J349="S",(Deník!$K349-Deník!$L349),IF(Deník!$J349="L",(Deník!$L349-Deník!$K349),""))</f>
        <v/>
      </c>
      <c r="BG348" s="20" t="str">
        <f>IF(Deník!$J349="S",(Deník!$K349-Deník!$S349),IF(Deník!$J349="L",(Deník!$S349-Deník!$K349),""))</f>
        <v/>
      </c>
      <c r="BH348" s="20" t="str">
        <f>IF(Deník!$J349="S",(Deník!$K349-Deník!$U349),IF(Deník!$J349="L",(Deník!$U349-Deník!$K349),""))</f>
        <v/>
      </c>
      <c r="BI348" s="20" t="str">
        <f>IF(Deník!$R348&gt;1,Deník!$R348,"")</f>
        <v/>
      </c>
      <c r="BJ348" s="20" t="str">
        <f>IF(Deník!$R348&lt;0,Deník!$R348,"")</f>
        <v/>
      </c>
      <c r="BK348" s="17"/>
      <c r="BM348" s="233" t="str">
        <f>IF(Deník!$R348&lt;&gt;"",IF(Deník!$Y348=Statistika!$F$78,IF(AND(Deník!$R348&gt;=0,Deník!$R348&lt;=1),"BE",Deník!$R348),""),"")</f>
        <v/>
      </c>
      <c r="BN348" s="233" t="str">
        <f>IF(Deník!$R348&lt;&gt;"",IF(Deník!$Y348=Statistika!$F$79,IF(AND(Deník!$R348&gt;=0,Deník!$R348&lt;=1),"BE",Deník!$R348),""),"")</f>
        <v/>
      </c>
      <c r="BO348" s="233" t="str">
        <f>IF(Deník!$R348&lt;&gt;"",IF(Deník!$Y348=Statistika!$F$80,IF(AND(Deník!$R348&gt;=0,Deník!$R348&lt;=1),"BE",Deník!$R348),""),"")</f>
        <v/>
      </c>
      <c r="BP348" s="233" t="str">
        <f>IF(Deník!$R348&lt;&gt;"",IF(Deník!$Y348=Statistika!$F$81,IF(AND(Deník!$R348&gt;=0,Deník!$R348&lt;=1),"BE",Deník!$R348),""),"")</f>
        <v/>
      </c>
      <c r="BQ348" s="233" t="str">
        <f>IF(Deník!$R348&lt;&gt;"",IF(Deník!$Y348=Statistika!$F$82,IF(AND(Deník!$R348&gt;=0,Deník!$R348&lt;=1),"BE",Deník!$R348),""),"")</f>
        <v/>
      </c>
      <c r="BR348" s="233" t="str">
        <f>IF(Deník!$R348&lt;&gt;"",IF(Deník!$Y348=Statistika!$F$83,IF(AND(Deník!$R348&gt;=0,Deník!$R348&lt;=1),"BE",Deník!$R348),""),"")</f>
        <v/>
      </c>
      <c r="BS348" s="233" t="str">
        <f>IF(Deník!$R348&lt;&gt;"",IF(Deník!$Y348=Statistika!$F$84,IF(AND(Deník!$R348&gt;=0,Deník!$R348&lt;=1),"BE",Deník!$R348),""),"")</f>
        <v/>
      </c>
      <c r="BT348" s="233" t="str">
        <f>IF(Deník!$R348&lt;&gt;"",IF(Deník!$Y348=Statistika!$F$85,IF(AND(Deník!$R348&gt;=0,Deník!$R348&lt;=1),"BE",Deník!$R348),""),"")</f>
        <v/>
      </c>
      <c r="BU348" s="233" t="str">
        <f>IF(Deník!$R348&lt;&gt;"",IF(Deník!$Y348=Statistika!$F$86,IF(AND(Deník!$R348&gt;=0,Deník!$R348&lt;=1),"BE",Deník!$R348),""),"")</f>
        <v/>
      </c>
      <c r="BV348" s="233" t="str">
        <f>IF(Deník!$R348&lt;&gt;"",IF(Deník!$Y348=Statistika!$F$87,IF(AND(Deník!$R348&gt;=0,Deník!$R348&lt;=1),"BE",Deník!$R348),""),"")</f>
        <v/>
      </c>
      <c r="BW348" s="233" t="str">
        <f>IF(Deník!$R348&lt;&gt;"",IF(Deník!$Y348=Statistika!$F$88,IF(AND(Deník!$R348&gt;=0,Deník!$R348&lt;=1),"BE",Deník!$R348),""),"")</f>
        <v/>
      </c>
      <c r="BX348" s="233" t="str">
        <f>IF(Deník!$R348&lt;&gt;"",IF(Deník!$Y348=Statistika!$F$89,IF(AND(Deník!$R348&gt;=0,Deník!$R348&lt;=1),"BE",Deník!$R348),""),"")</f>
        <v/>
      </c>
      <c r="BY348" s="233" t="str">
        <f>IF(Deník!$R348&lt;&gt;"",IF(Deník!$Y348=Statistika!$F$90,IF(AND(Deník!$R348&gt;=0,Deník!$R348&lt;=1),"BE",Deník!$R348),""),"")</f>
        <v/>
      </c>
      <c r="BZ348" s="233" t="str">
        <f>IF(Deník!$R348&lt;&gt;"",IF(Deník!$Y348=Statistika!$F$91,IF(AND(Deník!$R348&gt;=0,Deník!$R348&lt;=1),"BE",Deník!$R348),""),"")</f>
        <v/>
      </c>
      <c r="CA348" s="233"/>
      <c r="CB348" s="233" t="str">
        <f>IF(Deník!$R348&lt;&gt;"",IF(Deník!$AB348="SL",IF(AND(Deník!$R348&gt;=0,Deník!$R348&lt;=1),"BE",Deník!$R348),""),"")</f>
        <v/>
      </c>
      <c r="CC348" s="233" t="str">
        <f>IF(Deník!$R348&lt;&gt;"",IF(Deník!$AB348="BE10",IF(AND(Deník!$R348&gt;=0,Deník!$R348&lt;=1),"BE",Deník!$R348),""),"")</f>
        <v/>
      </c>
      <c r="CD348" s="233" t="str">
        <f>IF(Deník!$R348&lt;&gt;"",IF(Deník!$AB348="BE15",IF(AND(Deník!$R348&gt;=0,Deník!$R348&lt;=1),"BE",Deník!$R348),""),"")</f>
        <v/>
      </c>
      <c r="CE348" s="233" t="str">
        <f>IF(Deník!$R348&lt;&gt;"",IF(Deník!$AB348="BE20",IF(AND(Deník!$R348&gt;=0,Deník!$R348&lt;=1),"BE",Deník!$R348),""),"")</f>
        <v/>
      </c>
      <c r="CF348" s="233" t="str">
        <f>IF(Deník!$R348&lt;&gt;"",IF(Deník!$AB348="TP1",IF(AND(Deník!$R348&gt;=0,Deník!$R348&lt;=1),"BE",Deník!$R348),""),"")</f>
        <v/>
      </c>
      <c r="CG348" s="233" t="str">
        <f>IF(Deník!$R348&lt;&gt;"",IF(Deník!$AB348="TP2",IF(AND(Deník!$R348&gt;=0,Deník!$R348&lt;=1),"BE",Deník!$R348),""),"")</f>
        <v/>
      </c>
      <c r="CH348" s="233" t="str">
        <f>IF(Deník!$R348&lt;&gt;"",IF(Deník!$AB348="TP3",IF(AND(Deník!$R348&gt;=0,Deník!$R348&lt;=1),"BE",Deník!$R348),""),"")</f>
        <v/>
      </c>
      <c r="CI348" s="233" t="str">
        <f>IF(Deník!$R348&lt;&gt;"",IF(Deník!$AB348="Trailing SL",IF(AND(Deník!$R348&gt;=0,Deník!$R348&lt;=1),"BE",Deník!$R348),""),"")</f>
        <v/>
      </c>
      <c r="CJ348" s="233" t="str">
        <f>IF(Deník!$R348&lt;&gt;"",IF(Deník!$AB348="Manual",IF(AND(Deník!$R348&gt;=0,Deník!$R348&lt;=1),"BE",Deník!$R348),""),"")</f>
        <v/>
      </c>
      <c r="CK348" s="233"/>
      <c r="CL348" s="233" t="str">
        <f>IF(Deník!$R348&lt;0,IF(Deník!$AC348=Statistika!$F$117,Deník!$R348,""),"")</f>
        <v/>
      </c>
      <c r="CM348" s="233" t="str">
        <f>IF(Deník!$R348&lt;0,IF(Deník!$AC348=Statistika!$F$118,Deník!$R348,""),"")</f>
        <v/>
      </c>
      <c r="CN348" s="233" t="str">
        <f>IF(Deník!$R348&lt;0,IF(Deník!$AC348=Statistika!$F$119,Deník!$R348,""),"")</f>
        <v/>
      </c>
      <c r="CO348" s="233" t="str">
        <f>IF(Deník!$R348&lt;0,IF(Deník!$AC348=Statistika!$F$120,Deník!$R348,""),"")</f>
        <v/>
      </c>
      <c r="CP348" s="233" t="str">
        <f>IF(Deník!$R348&lt;0,IF(Deník!$AC348=Statistika!$F$121,Deník!$R348,""),"")</f>
        <v/>
      </c>
      <c r="CQ348" s="233" t="str">
        <f>IF(Deník!$R348&lt;0,IF(Deník!$AC348=Statistika!$F$122,Deník!$R348,""),"")</f>
        <v/>
      </c>
      <c r="CR348" s="233" t="str">
        <f>IF(Deník!$R348&lt;0,IF(Deník!$AC348=Statistika!$F$123,Deník!$R348,""),"")</f>
        <v/>
      </c>
      <c r="CS348" s="233" t="str">
        <f>IF(Deník!$R348&lt;0,IF(Deník!$AC348=Statistika!$F$124,Deník!$R348,""),"")</f>
        <v/>
      </c>
      <c r="CT348" s="233" t="str">
        <f>IF(Deník!$R348&lt;0,IF(Deník!$AC348=Statistika!$F$125,Deník!$R348,""),"")</f>
        <v/>
      </c>
      <c r="CU348" s="233"/>
      <c r="CV348" s="233" t="str">
        <f>IF(Deník!$R348&lt;0,IF(Deník!$AD348=$CV$2,Deník!$R348,""),"")</f>
        <v/>
      </c>
      <c r="CW348" s="233" t="str">
        <f>IF(Deník!$R348&lt;0,IF(Deník!$AD348=$CW$2,Deník!$R348,""),"")</f>
        <v/>
      </c>
      <c r="CX348" s="233" t="str">
        <f>IF(Deník!$R348&lt;0,IF(Deník!$AD348=$CX$2,Deník!$R348,""),"")</f>
        <v/>
      </c>
      <c r="CY348" s="233" t="str">
        <f>IF(Deník!$R348&lt;0,IF(Deník!$AD348=$CY$2,Deník!$R348,""),"")</f>
        <v/>
      </c>
      <c r="CZ348" s="233" t="str">
        <f>IF(Deník!$R348&lt;0,IF(Deník!$AD348=$CZ$2,Deník!$R348,""),"")</f>
        <v/>
      </c>
      <c r="DL348" s="221">
        <f t="shared" si="16"/>
        <v>93847.029999999984</v>
      </c>
      <c r="DM348" s="220">
        <f t="shared" si="15"/>
        <v>-6.1529700000000132E-2</v>
      </c>
      <c r="DO348" s="50">
        <f>Deník!W349</f>
        <v>0</v>
      </c>
      <c r="DP348" s="102" t="str">
        <f>IF(AND(Deník!W349&gt;0),1,"")</f>
        <v/>
      </c>
      <c r="DQ348" s="102">
        <f>IF(AND(Deník!W349&lt;=0),1,"")</f>
        <v>1</v>
      </c>
      <c r="DR348" s="227"/>
      <c r="DS348" s="228"/>
      <c r="DT348" s="85"/>
      <c r="DU348" s="54">
        <f>IF(MONTH(Deník!$C348)=DU$2,Deník!$W348,"")</f>
        <v>0</v>
      </c>
      <c r="DV348" s="222" t="str">
        <f>IF(MONTH(Deník!$C348)=DV$2,Deník!$W348,"")</f>
        <v/>
      </c>
      <c r="DW348" s="222" t="str">
        <f>IF(MONTH(Deník!$C348)=DW$2,Deník!$W348,"")</f>
        <v/>
      </c>
      <c r="DX348" s="222" t="str">
        <f>IF(MONTH(Deník!$C348)=DX$2,Deník!$W348,"")</f>
        <v/>
      </c>
      <c r="DY348" s="222" t="str">
        <f>IF(MONTH(Deník!$C348)=DY$2,Deník!$W348,"")</f>
        <v/>
      </c>
      <c r="DZ348" s="222" t="str">
        <f>IF(MONTH(Deník!$C348)=DZ$2,Deník!$W348,"")</f>
        <v/>
      </c>
      <c r="EA348" s="222" t="str">
        <f>IF(MONTH(Deník!$C348)=EA$2,Deník!$W348,"")</f>
        <v/>
      </c>
      <c r="EB348" s="222" t="str">
        <f>IF(MONTH(Deník!$C348)=EB$2,Deník!$W348,"")</f>
        <v/>
      </c>
      <c r="EC348" s="222" t="str">
        <f>IF(MONTH(Deník!$C348)=EC$2,Deník!$W348,"")</f>
        <v/>
      </c>
      <c r="ED348" s="222" t="str">
        <f>IF(MONTH(Deník!$C348)=ED$2,Deník!$W348,"")</f>
        <v/>
      </c>
      <c r="EE348" s="222" t="str">
        <f>IF(MONTH(Deník!$C348)=EE$2,Deník!$W348,"")</f>
        <v/>
      </c>
      <c r="EF348" s="222" t="str">
        <f>IF(MONTH(Deník!$C348)=EF$2,Deník!$W348,"")</f>
        <v/>
      </c>
      <c r="EI348" s="600" t="str">
        <f>IF(Deník!$W348&lt;&gt;"",IF(Deník!$B348=Statistika!$F$63,Deník!$W348,""),"")</f>
        <v/>
      </c>
      <c r="EJ348" s="13" t="str">
        <f>IF(Deník!$W348&lt;&gt;"",IF(Deník!$B348=Statistika!$F$64,Deník!$W348,""),"")</f>
        <v/>
      </c>
      <c r="EK348" s="13" t="str">
        <f>IF(Deník!$W348&lt;&gt;"",IF(Deník!$B348=Statistika!$F$65,Deník!$W348,""),"")</f>
        <v/>
      </c>
      <c r="EL348" s="13" t="str">
        <f>IF(Deník!$W348&lt;&gt;"",IF(Deník!$B348=Statistika!$F$66,Deník!$W348,""),"")</f>
        <v/>
      </c>
      <c r="EM348" s="13" t="str">
        <f>IF(Deník!$W348&lt;&gt;"",IF(Deník!$B348=Statistika!$F$67,Deník!$W348,""),"")</f>
        <v/>
      </c>
      <c r="EN348" s="13" t="str">
        <f>IF(Deník!$W348&lt;&gt;"",IF(Deník!$B348=Statistika!$F$68,Deník!$W348,""),"")</f>
        <v/>
      </c>
      <c r="EO348" s="13" t="str">
        <f>IF(Deník!$W348&lt;&gt;"",IF(Deník!$B348=Statistika!$F$69,Deník!$W348,""),"")</f>
        <v/>
      </c>
      <c r="EP348" s="601" t="str">
        <f>IF(Deník!$W348&lt;&gt;"",IF(Deník!$B348=Statistika!$F$70,Deník!$W348,""),"")</f>
        <v/>
      </c>
      <c r="EQ348" s="90"/>
      <c r="ER348" s="63" t="str">
        <f>IF(Deník!$W348&lt;&gt;"",IF(Deník!$J348="L",Deník!$W348,""),"")</f>
        <v/>
      </c>
      <c r="ES348" s="13" t="str">
        <f>IF(Deník!$W348&lt;&gt;"",IF(Deník!$J348="S",Deník!$W348,""),"")</f>
        <v/>
      </c>
      <c r="ET348" s="95"/>
      <c r="EU348" s="88"/>
      <c r="EV348" s="63" t="str">
        <f>IF(WEEKDAY(Deník!$C348,2)=1,Deník!$W348,"")</f>
        <v/>
      </c>
      <c r="EW348" s="13" t="str">
        <f>IF(WEEKDAY(Deník!$C348,2)=2,Deník!$W348,"")</f>
        <v/>
      </c>
      <c r="EX348" s="13" t="str">
        <f>IF(WEEKDAY(Deník!$C348,2)=3,Deník!$W348,"")</f>
        <v/>
      </c>
      <c r="EY348" s="13" t="str">
        <f>IF(WEEKDAY(Deník!$C348,2)=4,Deník!$W348,"")</f>
        <v/>
      </c>
      <c r="EZ348" s="60" t="str">
        <f>IF(WEEKDAY(Deník!$C348,2)=5,Deník!$W348,"")</f>
        <v/>
      </c>
      <c r="FA348" s="99"/>
      <c r="FB348" s="100">
        <f>Deník!D348</f>
        <v>0</v>
      </c>
      <c r="FC348" s="63">
        <f>IF($FB348&lt;&gt;"",IF(AND($FB348&gt;=FC$2,$FB348&lt;=FC$3),Deník!$W348,""))</f>
        <v>0</v>
      </c>
      <c r="FD348" s="63" t="str">
        <f>IF($FB348&lt;&gt;"",IF(AND($FB348&gt;=FD$2,$FB348&lt;=FD$3),Deník!$W348,""))</f>
        <v/>
      </c>
      <c r="FE348" s="63" t="str">
        <f>IF($FB348&lt;&gt;"",IF(AND($FB348&gt;=FE$2,$FB348&lt;=FE$3),Deník!$W348,""))</f>
        <v/>
      </c>
      <c r="FF348" s="63" t="str">
        <f>IF($FB348&lt;&gt;"",IF(AND($FB348&gt;=FF$2,$FB348&lt;=FF$3),Deník!$W348,""))</f>
        <v/>
      </c>
      <c r="FG348" s="63" t="str">
        <f>IF($FB348&lt;&gt;"",IF(AND($FB348&gt;=FG$2,$FB348&lt;=FG$3),Deník!$W348,""))</f>
        <v/>
      </c>
      <c r="FH348" s="63" t="str">
        <f>IF($FB348&lt;&gt;"",IF(AND($FB348&gt;=FH$2,$FB348&lt;=FH$3),Deník!$W348,""))</f>
        <v/>
      </c>
      <c r="FI348" s="63" t="str">
        <f>IF($FB348&lt;&gt;"",IF(AND($FB348&gt;=FI$2,$FB348&lt;=FI$3),Deník!$W348,""))</f>
        <v/>
      </c>
      <c r="FJ348" s="63" t="str">
        <f>IF($FB348&lt;&gt;"",IF(AND($FB348&gt;=FJ$2,$FB348&lt;=FJ$3),Deník!$W348,""))</f>
        <v/>
      </c>
      <c r="FK348" s="63" t="str">
        <f>IF($FB348&lt;&gt;"",IF(AND($FB348&gt;=FK$2,$FB348&lt;=FK$3),Deník!$W348,""))</f>
        <v/>
      </c>
      <c r="FL348" s="63" t="str">
        <f>IF($FB348&lt;&gt;"",IF(AND($FB348&gt;=FL$2,$FB348&lt;=FL$3),Deník!$W348,""))</f>
        <v/>
      </c>
      <c r="FM348" s="63" t="str">
        <f>IF($FB348&lt;&gt;"",IF(AND($FB348&gt;=FM$2,$FB348&lt;=FM$3),Deník!$W348,""))</f>
        <v/>
      </c>
      <c r="FN348" s="13"/>
      <c r="FO348" s="20" t="str">
        <f>IF(Deník!$W348&gt;1,Deník!$W348,"")</f>
        <v/>
      </c>
      <c r="FP348" s="20" t="str">
        <f>IF(Deník!$W348&lt;0,Deník!$W348,"")</f>
        <v/>
      </c>
      <c r="FQ348" s="17"/>
      <c r="FS348" s="233"/>
      <c r="FT348" s="233" t="str">
        <f>IF(Deník!$W348&lt;&gt;"",IF(Deník!$Y348=Statistika!$F$78,Deník!$W348,""),"")</f>
        <v/>
      </c>
      <c r="FU348" s="233" t="str">
        <f>IF(Deník!$W348&lt;&gt;"",IF(Deník!$Y348=Statistika!$F$79,Deník!$W348,""),"")</f>
        <v/>
      </c>
      <c r="FV348" s="233" t="str">
        <f>IF(Deník!$W348&lt;&gt;"",IF(Deník!$Y348=Statistika!$F$80,Deník!$W348,""),"")</f>
        <v/>
      </c>
      <c r="FW348" s="233" t="str">
        <f>IF(Deník!$W348&lt;&gt;"",IF(Deník!$Y348=Statistika!$F$81,Deník!$W348,""),"")</f>
        <v/>
      </c>
      <c r="FX348" s="233" t="str">
        <f>IF(Deník!$W348&lt;&gt;"",IF(Deník!$Y348=Statistika!$F$82,Deník!$W348,""),"")</f>
        <v/>
      </c>
      <c r="FY348" s="233" t="str">
        <f>IF(Deník!$W348&lt;&gt;"",IF(Deník!$Y348=Statistika!$F$83,Deník!$W348,""),"")</f>
        <v/>
      </c>
      <c r="FZ348" s="233" t="str">
        <f>IF(Deník!$W348&lt;&gt;"",IF(Deník!$Y348=Statistika!$F$84,Deník!$W348,""),"")</f>
        <v/>
      </c>
      <c r="GA348" s="233" t="str">
        <f>IF(Deník!$W348&lt;&gt;"",IF(Deník!$Y348=Statistika!$F$85,Deník!$W348,""),"")</f>
        <v/>
      </c>
      <c r="GB348" s="233" t="str">
        <f>IF(Deník!$W348&lt;&gt;"",IF(Deník!$Y348=Statistika!$F$86,Deník!$W348,""),"")</f>
        <v/>
      </c>
      <c r="GC348" s="233" t="str">
        <f>IF(Deník!$W348&lt;&gt;"",IF(Deník!$Y348=Statistika!$F$87,Deník!$W348,""),"")</f>
        <v/>
      </c>
      <c r="GD348" s="233" t="str">
        <f>IF(Deník!$W348&lt;&gt;"",IF(Deník!$Y348=Statistika!$F$88,Deník!$W348,""),"")</f>
        <v/>
      </c>
      <c r="GE348" s="233" t="str">
        <f>IF(Deník!$W348&lt;&gt;"",IF(Deník!$Y348=Statistika!$F$89,Deník!$W348,""),"")</f>
        <v/>
      </c>
      <c r="GF348" s="233" t="str">
        <f>IF(Deník!$W348&lt;&gt;"",IF(Deník!$Y348=Statistika!$F$90,Deník!$W348,""),"")</f>
        <v/>
      </c>
      <c r="GG348" s="233" t="str">
        <f>IF(Deník!$W348&lt;&gt;"",IF(Deník!$Y348=Statistika!$F$91,Deník!$W348,""),"")</f>
        <v/>
      </c>
      <c r="GH348" s="233"/>
      <c r="GI348" s="233" t="str">
        <f>IF(Deník!$W348&lt;&gt;"",IF(Deník!$AB348=Statistika!$L$100,Deník!$W348,""),"")</f>
        <v/>
      </c>
      <c r="GJ348" s="233" t="str">
        <f>IF(Deník!$W348&lt;&gt;"",IF(Deník!$AB348=Statistika!$L$101,Deník!$W348,""),"")</f>
        <v/>
      </c>
      <c r="GK348" s="233" t="str">
        <f>IF(Deník!$W348&lt;&gt;"",IF(Deník!$AB348=Statistika!$L$102,Deník!$W348,""),"")</f>
        <v/>
      </c>
      <c r="GL348" s="233" t="str">
        <f>IF(Deník!$W348&lt;&gt;"",IF(Deník!$AB348=Statistika!$L$103,Deník!$W348,""),"")</f>
        <v/>
      </c>
      <c r="GM348" s="233" t="str">
        <f>IF(Deník!$W348&lt;&gt;"",IF(Deník!$AB348=Statistika!$L$104,Deník!$W348,""),"")</f>
        <v/>
      </c>
      <c r="GN348" s="233" t="str">
        <f>IF(Deník!$W348&lt;&gt;"",IF(Deník!$AB348=Statistika!$L$105,Deník!$W348,""),"")</f>
        <v/>
      </c>
      <c r="GO348" s="233" t="str">
        <f>IF(Deník!$W348&lt;&gt;"",IF(Deník!$AB348=Statistika!$L$106,Deník!$W348,""),"")</f>
        <v/>
      </c>
      <c r="GP348" s="233" t="str">
        <f>IF(Deník!$W348&lt;&gt;"",IF(Deník!$AB348=Statistika!$L$107,Deník!$W348,""),"")</f>
        <v/>
      </c>
      <c r="GQ348" s="233" t="str">
        <f>IF(Deník!$W348&lt;&gt;"",IF(Deník!$AB348=Statistika!$L$108,Deník!$W348,""),"")</f>
        <v/>
      </c>
      <c r="GS348" s="233" t="str">
        <f>IF(Deník!$W348&lt;0,IF(Deník!$AC348=Statistika!$F$117,Deník!$W348,""),"")</f>
        <v/>
      </c>
      <c r="GT348" s="233" t="str">
        <f>IF(Deník!$W348&lt;0,IF(Deník!$AC348=Statistika!$F$118,Deník!$W348,""),"")</f>
        <v/>
      </c>
      <c r="GU348" s="233" t="str">
        <f>IF(Deník!$W348&lt;0,IF(Deník!$AC348=Statistika!$F$119,Deník!$W348,""),"")</f>
        <v/>
      </c>
      <c r="GV348" s="233" t="str">
        <f>IF(Deník!$W348&lt;0,IF(Deník!$AC348=Statistika!$F$120,Deník!$W348,""),"")</f>
        <v/>
      </c>
      <c r="GW348" s="233" t="str">
        <f>IF(Deník!$W348&lt;0,IF(Deník!$AC348=Statistika!$F$121,Deník!$W348,""),"")</f>
        <v/>
      </c>
      <c r="GX348" s="233" t="str">
        <f>IF(Deník!$W348&lt;0,IF(Deník!$AC348=Statistika!$F$122,Deník!$W348,""),"")</f>
        <v/>
      </c>
      <c r="GY348" s="233" t="str">
        <f>IF(Deník!$W348&lt;0,IF(Deník!$AC348=Statistika!$F$123,Deník!$W348,""),"")</f>
        <v/>
      </c>
      <c r="GZ348" s="233" t="str">
        <f>IF(Deník!$W348&lt;0,IF(Deník!$AC348=Statistika!$F$124,Deník!$W348,""),"")</f>
        <v/>
      </c>
      <c r="HA348" s="233" t="str">
        <f>IF(Deník!$W348&lt;0,IF(Deník!$AC348=Statistika!$F$125,Deník!$W348,""),"")</f>
        <v/>
      </c>
      <c r="HC348" s="233" t="str">
        <f>IF(Deník!$W348&lt;0,IF(Deník!$AD348=Statistika!$F$133,Deník!$W348,""),"")</f>
        <v/>
      </c>
      <c r="HD348" s="233" t="str">
        <f>IF(Deník!$W348&lt;0,IF(Deník!$AD348=Statistika!$F$134,Deník!$W348,""),"")</f>
        <v/>
      </c>
      <c r="HE348" s="233" t="str">
        <f>IF(Deník!$W348&lt;0,IF(Deník!$AD348=Statistika!$F$135,Deník!$W348,""),"")</f>
        <v/>
      </c>
      <c r="HF348" s="233" t="str">
        <f>IF(Deník!$W348&lt;0,IF(Deník!$AD348=Statistika!$F$136,Deník!$W348,""),"")</f>
        <v/>
      </c>
      <c r="HG348" s="233" t="str">
        <f>IF(Deník!$W348&lt;0,IF(Deník!$AD348=Statistika!$F$137,Deník!$W348,""),"")</f>
        <v/>
      </c>
      <c r="ID348" s="8">
        <f>Tabulka4[[#This Row],[Sloupec3]]</f>
        <v>0</v>
      </c>
      <c r="IE348" s="17" t="str">
        <f>IF(AND([1]Deník!$C348&gt;='[1]Měsíční shrnutí'!$D$1,[1]Deník!$C348&lt;='[1]Měsíční shrnutí'!$F$1),[1]Deník!$X348,"")</f>
        <v/>
      </c>
    </row>
    <row r="349" spans="1:239">
      <c r="A349" s="8">
        <f>Deník!C350</f>
        <v>0</v>
      </c>
      <c r="B349" s="50" t="str">
        <f>Deník!R350</f>
        <v/>
      </c>
      <c r="C349" s="102" t="str">
        <f>IF(AND(Deník!R350&gt;1,Deník!R350&lt;&gt;""),1,"")</f>
        <v/>
      </c>
      <c r="D349" s="102" t="str">
        <f>IF(AND(Deník!R350&lt;=0,Deník!R350&lt;&gt;""),1,"")</f>
        <v/>
      </c>
      <c r="E349" s="103" t="str">
        <f>IF(AND(Deník!R350&gt;=0,Deník!R350&lt;=1),1,"")</f>
        <v/>
      </c>
      <c r="F349" s="79" t="str">
        <f>IF(Deník!R350&lt;&gt;"",Deník!R350+F348,"")</f>
        <v/>
      </c>
      <c r="G349" s="85"/>
      <c r="H349" s="54" t="str">
        <f>IF(MONTH(Deník!$C349)=H$2,IF(AND(Deník!$R349&gt;=0,Deník!$R349&lt;=1),"BE",Deník!$R349),"")</f>
        <v/>
      </c>
      <c r="I349" s="11" t="str">
        <f>IF(MONTH(Deník!$C349)=I$2,IF(AND(Deník!$R349&gt;=0,Deník!$R349&lt;=1),"BE",Deník!$R349),"")</f>
        <v/>
      </c>
      <c r="J349" s="11" t="str">
        <f>IF(MONTH(Deník!$C349)=J$2,IF(AND(Deník!$R349&gt;=0,Deník!$R349&lt;=1),"BE",Deník!$R349),"")</f>
        <v/>
      </c>
      <c r="K349" s="11" t="str">
        <f>IF(MONTH(Deník!$C349)=K$2,IF(AND(Deník!$R349&gt;=0,Deník!$R349&lt;=1),"BE",Deník!$R349),"")</f>
        <v/>
      </c>
      <c r="L349" s="11" t="str">
        <f>IF(MONTH(Deník!$C349)=L$2,IF(AND(Deník!$R349&gt;=0,Deník!$R349&lt;=1),"BE",Deník!$R349),"")</f>
        <v/>
      </c>
      <c r="M349" s="11" t="str">
        <f>IF(MONTH(Deník!$C349)=M$2,IF(AND(Deník!$R349&gt;=0,Deník!$R349&lt;=1),"BE",Deník!$R349),"")</f>
        <v/>
      </c>
      <c r="N349" s="11" t="str">
        <f>IF(MONTH(Deník!$C349)=N$2,IF(AND(Deník!$R349&gt;=0,Deník!$R349&lt;=1),"BE",Deník!$R349),"")</f>
        <v/>
      </c>
      <c r="O349" s="11" t="str">
        <f>IF(MONTH(Deník!$C349)=O$2,IF(AND(Deník!$R349&gt;=0,Deník!$R349&lt;=1),"BE",Deník!$R349),"")</f>
        <v/>
      </c>
      <c r="P349" s="11" t="str">
        <f>IF(MONTH(Deník!$C349)=P$2,IF(AND(Deník!$R349&gt;=0,Deník!$R349&lt;=1),"BE",Deník!$R349),"")</f>
        <v/>
      </c>
      <c r="Q349" s="11" t="str">
        <f>IF(MONTH(Deník!$C349)=Q$2,IF(AND(Deník!$R349&gt;=0,Deník!$R349&lt;=1),"BE",Deník!$R349),"")</f>
        <v/>
      </c>
      <c r="R349" s="11" t="str">
        <f>IF(MONTH(Deník!$C349)=R$2,IF(AND(Deník!$R349&gt;=0,Deník!$R349&lt;=1),"BE",Deník!$R349),"")</f>
        <v/>
      </c>
      <c r="S349" s="57" t="str">
        <f>IF(MONTH(Deník!$C349)=S$2,IF(AND(Deník!$R349&gt;=0,Deník!$R349&lt;=1),"BE",Deník!$R349),"")</f>
        <v/>
      </c>
      <c r="U349" s="12"/>
      <c r="V349" s="12"/>
      <c r="X349" s="600" t="str">
        <f>IF(Deník!$R349&lt;&gt;"",IF(Deník!$B349=Statistika!$F$63,IF(AND(Deník!$R349&gt;=0,Deník!$R349&lt;=1),"BE",Deník!$R349),""),"")</f>
        <v/>
      </c>
      <c r="Y349" s="13" t="str">
        <f>IF(Deník!$R349&lt;&gt;"",IF(Deník!$B349=Statistika!$F$64,IF(AND(Deník!$R349&gt;=0,Deník!$R349&lt;=1),"BE",Deník!$R349),""),"")</f>
        <v/>
      </c>
      <c r="Z349" s="13" t="str">
        <f>IF(Deník!$R349&lt;&gt;"",IF(Deník!$B349=Statistika!$F$65,IF(AND(Deník!$R349&gt;=0,Deník!$R349&lt;=1),"BE",Deník!$R349),""),"")</f>
        <v/>
      </c>
      <c r="AA349" s="13" t="str">
        <f>IF(Deník!$R349&lt;&gt;"",IF(Deník!$B349=Statistika!$F$66,IF(AND(Deník!$R349&gt;=0,Deník!$R349&lt;=1),"BE",Deník!$R349),""),"")</f>
        <v/>
      </c>
      <c r="AB349" s="13" t="str">
        <f>IF(Deník!$R349&lt;&gt;"",IF(Deník!$B349=Statistika!$F$67,IF(AND(Deník!$R349&gt;=0,Deník!$R349&lt;=1),"BE",Deník!$R349),""),"")</f>
        <v/>
      </c>
      <c r="AC349" s="13" t="str">
        <f>IF(Deník!$R349&lt;&gt;"",IF(Deník!$B349=Statistika!$F$68,IF(AND(Deník!$R349&gt;=0,Deník!$R349&lt;=1),"BE",Deník!$R349),""),"")</f>
        <v/>
      </c>
      <c r="AD349" s="13" t="str">
        <f>IF(Deník!$R349&lt;&gt;"",IF(Deník!$B349=Statistika!$F$69,IF(AND(Deník!$R349&gt;=0,Deník!$R349&lt;=1),"BE",Deník!$R349),""),"")</f>
        <v/>
      </c>
      <c r="AE349" s="601" t="str">
        <f>IF(Deník!$R349&lt;&gt;"",IF(Deník!$B349=Statistika!$F$70,IF(AND(Deník!$R349&gt;=0,Deník!$R349&lt;=1),"BE",Deník!$R349),""),"")</f>
        <v/>
      </c>
      <c r="AF349" s="90"/>
      <c r="AG349" s="63" t="str">
        <f>IF(Deník!$R349&lt;&gt;"",IF(Deník!$J349="L",IF(AND(Deník!$R349&gt;=0,Deník!$R349&lt;=1),"BE",Deník!$R349),""),"")</f>
        <v/>
      </c>
      <c r="AH349" s="13" t="str">
        <f>IF(Deník!$R349&lt;&gt;"",IF(Deník!$J349="S",IF(AND(Deník!$R349&gt;=0,Deník!$R349&lt;=1),"BE",Deník!$R349),""),"")</f>
        <v/>
      </c>
      <c r="AI349" s="95"/>
      <c r="AJ349" s="71" t="str">
        <f>IF(Deník!N350&lt;&gt;"",Deník!N350*-1,"")</f>
        <v/>
      </c>
      <c r="AK349" s="88"/>
      <c r="AL349" s="63" t="str">
        <f>IF(WEEKDAY(Deník!$C349,2)=1,IF(AND(Deník!$R349&gt;=0,Deník!$R349&lt;=1),"BE",Deník!$R349),"")</f>
        <v/>
      </c>
      <c r="AM349" s="13" t="str">
        <f>IF(WEEKDAY(Deník!$C349,2)=2,IF(AND(Deník!$R349&gt;=0,Deník!$R349&lt;=1),"BE",Deník!$R349),"")</f>
        <v/>
      </c>
      <c r="AN349" s="13" t="str">
        <f>IF(WEEKDAY(Deník!$C349,2)=3,IF(AND(Deník!$R349&gt;=0,Deník!$R349&lt;=1),"BE",Deník!$R349),"")</f>
        <v/>
      </c>
      <c r="AO349" s="13" t="str">
        <f>IF(WEEKDAY(Deník!$C349,2)=4,IF(AND(Deník!$R349&gt;=0,Deník!$R349&lt;=1),"BE",Deník!$R349),"")</f>
        <v/>
      </c>
      <c r="AP349" s="60" t="str">
        <f>IF(WEEKDAY(Deník!$C349,2)=5,IF(AND(Deník!$R349&gt;=0,Deník!$R349&lt;=1),"BE",Deník!$R349),"")</f>
        <v/>
      </c>
      <c r="AQ349" s="99"/>
      <c r="AR349" s="100">
        <f>Deník!D349</f>
        <v>0</v>
      </c>
      <c r="AS349" s="63" t="str">
        <f>IF(Deník!$D349&lt;&gt;"",IF(AND(Deník!$D349&gt;=AS$2,Deník!$D349&lt;=AS$3),IF(AND(Deník!$R349&gt;=0,Deník!$R349&lt;=1),"BE",Deník!$R349),""),"")</f>
        <v/>
      </c>
      <c r="AT349" s="63" t="str">
        <f>IF(Deník!$D349&lt;&gt;"",IF(AND(Deník!$D349&gt;=AT$2,Deník!$D349&lt;=AT$3),IF(AND(Deník!$R349&gt;=0,Deník!$R349&lt;=1),"BE",Deník!$R349),""),"")</f>
        <v/>
      </c>
      <c r="AU349" s="63" t="str">
        <f>IF(Deník!$D349&lt;&gt;"",IF(AND(Deník!$D349&gt;=AU$2,Deník!$D349&lt;=AU$3),IF(AND(Deník!$R349&gt;=0,Deník!$R349&lt;=1),"BE",Deník!$R349),""),"")</f>
        <v/>
      </c>
      <c r="AV349" s="63" t="str">
        <f>IF(Deník!$D349&lt;&gt;"",IF(AND(Deník!$D349&gt;=AV$2,Deník!$D349&lt;=AV$3),IF(AND(Deník!$R349&gt;=0,Deník!$R349&lt;=1),"BE",Deník!$R349),""),"")</f>
        <v/>
      </c>
      <c r="AW349" s="63" t="str">
        <f>IF(Deník!$D349&lt;&gt;"",IF(AND(Deník!$D349&gt;=AW$2,Deník!$D349&lt;=AW$3),IF(AND(Deník!$R349&gt;=0,Deník!$R349&lt;=1),"BE",Deník!$R349),""),"")</f>
        <v/>
      </c>
      <c r="AX349" s="63" t="str">
        <f>IF(Deník!$D349&lt;&gt;"",IF(AND(Deník!$D349&gt;=AX$2,Deník!$D349&lt;=AX$3),IF(AND(Deník!$R349&gt;=0,Deník!$R349&lt;=1),"BE",Deník!$R349),""),"")</f>
        <v/>
      </c>
      <c r="AY349" s="63" t="str">
        <f>IF(Deník!$D349&lt;&gt;"",IF(AND(Deník!$D349&gt;=AY$2,Deník!$D349&lt;=AY$3),IF(AND(Deník!$R349&gt;=0,Deník!$R349&lt;=1),"BE",Deník!$R349),""),"")</f>
        <v/>
      </c>
      <c r="AZ349" s="63" t="str">
        <f>IF(Deník!$D349&lt;&gt;"",IF(AND(Deník!$D349&gt;=AZ$2,Deník!$D349&lt;=AZ$3),IF(AND(Deník!$R349&gt;=0,Deník!$R349&lt;=1),"BE",Deník!$R349),""),"")</f>
        <v/>
      </c>
      <c r="BA349" s="63" t="str">
        <f>IF(Deník!$D349&lt;&gt;"",IF(AND(Deník!$D349&gt;=BA$2,Deník!$D349&lt;=BA$3),IF(AND(Deník!$R349&gt;=0,Deník!$R349&lt;=1),"BE",Deník!$R349),""),"")</f>
        <v/>
      </c>
      <c r="BB349" s="63" t="str">
        <f>IF(Deník!$D349&lt;&gt;"",IF(AND(Deník!$D349&gt;=BB$2,Deník!$D349&lt;=BB$3),IF(AND(Deník!$R349&gt;=0,Deník!$R349&lt;=1),"BE",Deník!$R349),""),"")</f>
        <v/>
      </c>
      <c r="BC349" s="71" t="str">
        <f>IF(Deník!$D349&lt;&gt;"",IF(AND(Deník!$D349&gt;=BC$2,Deník!$D349&lt;=BC$3),IF(AND(Deník!$R349&gt;=0,Deník!$R349&lt;=1),"BE",Deník!$R349),""),"")</f>
        <v/>
      </c>
      <c r="BD349" s="20" t="str">
        <f>IF(Deník!$J350="S",(Deník!$M350-Deník!$K350),IF(Deník!$J350="L",(Deník!$K350-Deník!$M350),""))</f>
        <v/>
      </c>
      <c r="BE349" s="20" t="str">
        <f>IF(Deník!$J350="S",(Deník!$K350-Deník!$O350),IF(Deník!$J350="L",(Deník!$O350-Deník!$K350),""))</f>
        <v/>
      </c>
      <c r="BF349" s="20" t="str">
        <f>IF(Deník!$J350="S",(Deník!$K350-Deník!$L350),IF(Deník!$J350="L",(Deník!$L350-Deník!$K350),""))</f>
        <v/>
      </c>
      <c r="BG349" s="20" t="str">
        <f>IF(Deník!$J350="S",(Deník!$K350-Deník!$S350),IF(Deník!$J350="L",(Deník!$S350-Deník!$K350),""))</f>
        <v/>
      </c>
      <c r="BH349" s="20" t="str">
        <f>IF(Deník!$J350="S",(Deník!$K350-Deník!$U350),IF(Deník!$J350="L",(Deník!$U350-Deník!$K350),""))</f>
        <v/>
      </c>
      <c r="BI349" s="20" t="str">
        <f>IF(Deník!$R349&gt;1,Deník!$R349,"")</f>
        <v/>
      </c>
      <c r="BJ349" s="20" t="str">
        <f>IF(Deník!$R349&lt;0,Deník!$R349,"")</f>
        <v/>
      </c>
      <c r="BK349" s="17"/>
      <c r="BM349" s="233" t="str">
        <f>IF(Deník!$R349&lt;&gt;"",IF(Deník!$Y349=Statistika!$F$78,IF(AND(Deník!$R349&gt;=0,Deník!$R349&lt;=1),"BE",Deník!$R349),""),"")</f>
        <v/>
      </c>
      <c r="BN349" s="233" t="str">
        <f>IF(Deník!$R349&lt;&gt;"",IF(Deník!$Y349=Statistika!$F$79,IF(AND(Deník!$R349&gt;=0,Deník!$R349&lt;=1),"BE",Deník!$R349),""),"")</f>
        <v/>
      </c>
      <c r="BO349" s="233" t="str">
        <f>IF(Deník!$R349&lt;&gt;"",IF(Deník!$Y349=Statistika!$F$80,IF(AND(Deník!$R349&gt;=0,Deník!$R349&lt;=1),"BE",Deník!$R349),""),"")</f>
        <v/>
      </c>
      <c r="BP349" s="233" t="str">
        <f>IF(Deník!$R349&lt;&gt;"",IF(Deník!$Y349=Statistika!$F$81,IF(AND(Deník!$R349&gt;=0,Deník!$R349&lt;=1),"BE",Deník!$R349),""),"")</f>
        <v/>
      </c>
      <c r="BQ349" s="233" t="str">
        <f>IF(Deník!$R349&lt;&gt;"",IF(Deník!$Y349=Statistika!$F$82,IF(AND(Deník!$R349&gt;=0,Deník!$R349&lt;=1),"BE",Deník!$R349),""),"")</f>
        <v/>
      </c>
      <c r="BR349" s="233" t="str">
        <f>IF(Deník!$R349&lt;&gt;"",IF(Deník!$Y349=Statistika!$F$83,IF(AND(Deník!$R349&gt;=0,Deník!$R349&lt;=1),"BE",Deník!$R349),""),"")</f>
        <v/>
      </c>
      <c r="BS349" s="233" t="str">
        <f>IF(Deník!$R349&lt;&gt;"",IF(Deník!$Y349=Statistika!$F$84,IF(AND(Deník!$R349&gt;=0,Deník!$R349&lt;=1),"BE",Deník!$R349),""),"")</f>
        <v/>
      </c>
      <c r="BT349" s="233" t="str">
        <f>IF(Deník!$R349&lt;&gt;"",IF(Deník!$Y349=Statistika!$F$85,IF(AND(Deník!$R349&gt;=0,Deník!$R349&lt;=1),"BE",Deník!$R349),""),"")</f>
        <v/>
      </c>
      <c r="BU349" s="233" t="str">
        <f>IF(Deník!$R349&lt;&gt;"",IF(Deník!$Y349=Statistika!$F$86,IF(AND(Deník!$R349&gt;=0,Deník!$R349&lt;=1),"BE",Deník!$R349),""),"")</f>
        <v/>
      </c>
      <c r="BV349" s="233" t="str">
        <f>IF(Deník!$R349&lt;&gt;"",IF(Deník!$Y349=Statistika!$F$87,IF(AND(Deník!$R349&gt;=0,Deník!$R349&lt;=1),"BE",Deník!$R349),""),"")</f>
        <v/>
      </c>
      <c r="BW349" s="233" t="str">
        <f>IF(Deník!$R349&lt;&gt;"",IF(Deník!$Y349=Statistika!$F$88,IF(AND(Deník!$R349&gt;=0,Deník!$R349&lt;=1),"BE",Deník!$R349),""),"")</f>
        <v/>
      </c>
      <c r="BX349" s="233" t="str">
        <f>IF(Deník!$R349&lt;&gt;"",IF(Deník!$Y349=Statistika!$F$89,IF(AND(Deník!$R349&gt;=0,Deník!$R349&lt;=1),"BE",Deník!$R349),""),"")</f>
        <v/>
      </c>
      <c r="BY349" s="233" t="str">
        <f>IF(Deník!$R349&lt;&gt;"",IF(Deník!$Y349=Statistika!$F$90,IF(AND(Deník!$R349&gt;=0,Deník!$R349&lt;=1),"BE",Deník!$R349),""),"")</f>
        <v/>
      </c>
      <c r="BZ349" s="233" t="str">
        <f>IF(Deník!$R349&lt;&gt;"",IF(Deník!$Y349=Statistika!$F$91,IF(AND(Deník!$R349&gt;=0,Deník!$R349&lt;=1),"BE",Deník!$R349),""),"")</f>
        <v/>
      </c>
      <c r="CA349" s="233"/>
      <c r="CB349" s="233" t="str">
        <f>IF(Deník!$R349&lt;&gt;"",IF(Deník!$AB349="SL",IF(AND(Deník!$R349&gt;=0,Deník!$R349&lt;=1),"BE",Deník!$R349),""),"")</f>
        <v/>
      </c>
      <c r="CC349" s="233" t="str">
        <f>IF(Deník!$R349&lt;&gt;"",IF(Deník!$AB349="BE10",IF(AND(Deník!$R349&gt;=0,Deník!$R349&lt;=1),"BE",Deník!$R349),""),"")</f>
        <v/>
      </c>
      <c r="CD349" s="233" t="str">
        <f>IF(Deník!$R349&lt;&gt;"",IF(Deník!$AB349="BE15",IF(AND(Deník!$R349&gt;=0,Deník!$R349&lt;=1),"BE",Deník!$R349),""),"")</f>
        <v/>
      </c>
      <c r="CE349" s="233" t="str">
        <f>IF(Deník!$R349&lt;&gt;"",IF(Deník!$AB349="BE20",IF(AND(Deník!$R349&gt;=0,Deník!$R349&lt;=1),"BE",Deník!$R349),""),"")</f>
        <v/>
      </c>
      <c r="CF349" s="233" t="str">
        <f>IF(Deník!$R349&lt;&gt;"",IF(Deník!$AB349="TP1",IF(AND(Deník!$R349&gt;=0,Deník!$R349&lt;=1),"BE",Deník!$R349),""),"")</f>
        <v/>
      </c>
      <c r="CG349" s="233" t="str">
        <f>IF(Deník!$R349&lt;&gt;"",IF(Deník!$AB349="TP2",IF(AND(Deník!$R349&gt;=0,Deník!$R349&lt;=1),"BE",Deník!$R349),""),"")</f>
        <v/>
      </c>
      <c r="CH349" s="233" t="str">
        <f>IF(Deník!$R349&lt;&gt;"",IF(Deník!$AB349="TP3",IF(AND(Deník!$R349&gt;=0,Deník!$R349&lt;=1),"BE",Deník!$R349),""),"")</f>
        <v/>
      </c>
      <c r="CI349" s="233" t="str">
        <f>IF(Deník!$R349&lt;&gt;"",IF(Deník!$AB349="Trailing SL",IF(AND(Deník!$R349&gt;=0,Deník!$R349&lt;=1),"BE",Deník!$R349),""),"")</f>
        <v/>
      </c>
      <c r="CJ349" s="233" t="str">
        <f>IF(Deník!$R349&lt;&gt;"",IF(Deník!$AB349="Manual",IF(AND(Deník!$R349&gt;=0,Deník!$R349&lt;=1),"BE",Deník!$R349),""),"")</f>
        <v/>
      </c>
      <c r="CK349" s="233"/>
      <c r="CL349" s="233" t="str">
        <f>IF(Deník!$R349&lt;0,IF(Deník!$AC349=Statistika!$F$117,Deník!$R349,""),"")</f>
        <v/>
      </c>
      <c r="CM349" s="233" t="str">
        <f>IF(Deník!$R349&lt;0,IF(Deník!$AC349=Statistika!$F$118,Deník!$R349,""),"")</f>
        <v/>
      </c>
      <c r="CN349" s="233" t="str">
        <f>IF(Deník!$R349&lt;0,IF(Deník!$AC349=Statistika!$F$119,Deník!$R349,""),"")</f>
        <v/>
      </c>
      <c r="CO349" s="233" t="str">
        <f>IF(Deník!$R349&lt;0,IF(Deník!$AC349=Statistika!$F$120,Deník!$R349,""),"")</f>
        <v/>
      </c>
      <c r="CP349" s="233" t="str">
        <f>IF(Deník!$R349&lt;0,IF(Deník!$AC349=Statistika!$F$121,Deník!$R349,""),"")</f>
        <v/>
      </c>
      <c r="CQ349" s="233" t="str">
        <f>IF(Deník!$R349&lt;0,IF(Deník!$AC349=Statistika!$F$122,Deník!$R349,""),"")</f>
        <v/>
      </c>
      <c r="CR349" s="233" t="str">
        <f>IF(Deník!$R349&lt;0,IF(Deník!$AC349=Statistika!$F$123,Deník!$R349,""),"")</f>
        <v/>
      </c>
      <c r="CS349" s="233" t="str">
        <f>IF(Deník!$R349&lt;0,IF(Deník!$AC349=Statistika!$F$124,Deník!$R349,""),"")</f>
        <v/>
      </c>
      <c r="CT349" s="233" t="str">
        <f>IF(Deník!$R349&lt;0,IF(Deník!$AC349=Statistika!$F$125,Deník!$R349,""),"")</f>
        <v/>
      </c>
      <c r="CU349" s="233"/>
      <c r="CV349" s="233" t="str">
        <f>IF(Deník!$R349&lt;0,IF(Deník!$AD349=$CV$2,Deník!$R349,""),"")</f>
        <v/>
      </c>
      <c r="CW349" s="233" t="str">
        <f>IF(Deník!$R349&lt;0,IF(Deník!$AD349=$CW$2,Deník!$R349,""),"")</f>
        <v/>
      </c>
      <c r="CX349" s="233" t="str">
        <f>IF(Deník!$R349&lt;0,IF(Deník!$AD349=$CX$2,Deník!$R349,""),"")</f>
        <v/>
      </c>
      <c r="CY349" s="233" t="str">
        <f>IF(Deník!$R349&lt;0,IF(Deník!$AD349=$CY$2,Deník!$R349,""),"")</f>
        <v/>
      </c>
      <c r="CZ349" s="233" t="str">
        <f>IF(Deník!$R349&lt;0,IF(Deník!$AD349=$CZ$2,Deník!$R349,""),"")</f>
        <v/>
      </c>
      <c r="DL349" s="221">
        <f t="shared" si="16"/>
        <v>93847.029999999984</v>
      </c>
      <c r="DM349" s="220">
        <f t="shared" si="15"/>
        <v>-6.1529700000000132E-2</v>
      </c>
      <c r="DO349" s="50">
        <f>Deník!W350</f>
        <v>0</v>
      </c>
      <c r="DP349" s="102" t="str">
        <f>IF(AND(Deník!W350&gt;0),1,"")</f>
        <v/>
      </c>
      <c r="DQ349" s="102">
        <f>IF(AND(Deník!W350&lt;=0),1,"")</f>
        <v>1</v>
      </c>
      <c r="DR349" s="227"/>
      <c r="DS349" s="228"/>
      <c r="DT349" s="85"/>
      <c r="DU349" s="54">
        <f>IF(MONTH(Deník!$C349)=DU$2,Deník!$W349,"")</f>
        <v>0</v>
      </c>
      <c r="DV349" s="222" t="str">
        <f>IF(MONTH(Deník!$C349)=DV$2,Deník!$W349,"")</f>
        <v/>
      </c>
      <c r="DW349" s="222" t="str">
        <f>IF(MONTH(Deník!$C349)=DW$2,Deník!$W349,"")</f>
        <v/>
      </c>
      <c r="DX349" s="222" t="str">
        <f>IF(MONTH(Deník!$C349)=DX$2,Deník!$W349,"")</f>
        <v/>
      </c>
      <c r="DY349" s="222" t="str">
        <f>IF(MONTH(Deník!$C349)=DY$2,Deník!$W349,"")</f>
        <v/>
      </c>
      <c r="DZ349" s="222" t="str">
        <f>IF(MONTH(Deník!$C349)=DZ$2,Deník!$W349,"")</f>
        <v/>
      </c>
      <c r="EA349" s="222" t="str">
        <f>IF(MONTH(Deník!$C349)=EA$2,Deník!$W349,"")</f>
        <v/>
      </c>
      <c r="EB349" s="222" t="str">
        <f>IF(MONTH(Deník!$C349)=EB$2,Deník!$W349,"")</f>
        <v/>
      </c>
      <c r="EC349" s="222" t="str">
        <f>IF(MONTH(Deník!$C349)=EC$2,Deník!$W349,"")</f>
        <v/>
      </c>
      <c r="ED349" s="222" t="str">
        <f>IF(MONTH(Deník!$C349)=ED$2,Deník!$W349,"")</f>
        <v/>
      </c>
      <c r="EE349" s="222" t="str">
        <f>IF(MONTH(Deník!$C349)=EE$2,Deník!$W349,"")</f>
        <v/>
      </c>
      <c r="EF349" s="222" t="str">
        <f>IF(MONTH(Deník!$C349)=EF$2,Deník!$W349,"")</f>
        <v/>
      </c>
      <c r="EI349" s="600" t="str">
        <f>IF(Deník!$W349&lt;&gt;"",IF(Deník!$B349=Statistika!$F$63,Deník!$W349,""),"")</f>
        <v/>
      </c>
      <c r="EJ349" s="13" t="str">
        <f>IF(Deník!$W349&lt;&gt;"",IF(Deník!$B349=Statistika!$F$64,Deník!$W349,""),"")</f>
        <v/>
      </c>
      <c r="EK349" s="13" t="str">
        <f>IF(Deník!$W349&lt;&gt;"",IF(Deník!$B349=Statistika!$F$65,Deník!$W349,""),"")</f>
        <v/>
      </c>
      <c r="EL349" s="13" t="str">
        <f>IF(Deník!$W349&lt;&gt;"",IF(Deník!$B349=Statistika!$F$66,Deník!$W349,""),"")</f>
        <v/>
      </c>
      <c r="EM349" s="13" t="str">
        <f>IF(Deník!$W349&lt;&gt;"",IF(Deník!$B349=Statistika!$F$67,Deník!$W349,""),"")</f>
        <v/>
      </c>
      <c r="EN349" s="13" t="str">
        <f>IF(Deník!$W349&lt;&gt;"",IF(Deník!$B349=Statistika!$F$68,Deník!$W349,""),"")</f>
        <v/>
      </c>
      <c r="EO349" s="13" t="str">
        <f>IF(Deník!$W349&lt;&gt;"",IF(Deník!$B349=Statistika!$F$69,Deník!$W349,""),"")</f>
        <v/>
      </c>
      <c r="EP349" s="601" t="str">
        <f>IF(Deník!$W349&lt;&gt;"",IF(Deník!$B349=Statistika!$F$70,Deník!$W349,""),"")</f>
        <v/>
      </c>
      <c r="EQ349" s="90"/>
      <c r="ER349" s="63" t="str">
        <f>IF(Deník!$W349&lt;&gt;"",IF(Deník!$J349="L",Deník!$W349,""),"")</f>
        <v/>
      </c>
      <c r="ES349" s="13" t="str">
        <f>IF(Deník!$W349&lt;&gt;"",IF(Deník!$J349="S",Deník!$W349,""),"")</f>
        <v/>
      </c>
      <c r="ET349" s="95"/>
      <c r="EU349" s="88"/>
      <c r="EV349" s="63" t="str">
        <f>IF(WEEKDAY(Deník!$C349,2)=1,Deník!$W349,"")</f>
        <v/>
      </c>
      <c r="EW349" s="13" t="str">
        <f>IF(WEEKDAY(Deník!$C349,2)=2,Deník!$W349,"")</f>
        <v/>
      </c>
      <c r="EX349" s="13" t="str">
        <f>IF(WEEKDAY(Deník!$C349,2)=3,Deník!$W349,"")</f>
        <v/>
      </c>
      <c r="EY349" s="13" t="str">
        <f>IF(WEEKDAY(Deník!$C349,2)=4,Deník!$W349,"")</f>
        <v/>
      </c>
      <c r="EZ349" s="60" t="str">
        <f>IF(WEEKDAY(Deník!$C349,2)=5,Deník!$W349,"")</f>
        <v/>
      </c>
      <c r="FA349" s="99"/>
      <c r="FB349" s="100">
        <f>Deník!D349</f>
        <v>0</v>
      </c>
      <c r="FC349" s="63">
        <f>IF($FB349&lt;&gt;"",IF(AND($FB349&gt;=FC$2,$FB349&lt;=FC$3),Deník!$W349,""))</f>
        <v>0</v>
      </c>
      <c r="FD349" s="63" t="str">
        <f>IF($FB349&lt;&gt;"",IF(AND($FB349&gt;=FD$2,$FB349&lt;=FD$3),Deník!$W349,""))</f>
        <v/>
      </c>
      <c r="FE349" s="63" t="str">
        <f>IF($FB349&lt;&gt;"",IF(AND($FB349&gt;=FE$2,$FB349&lt;=FE$3),Deník!$W349,""))</f>
        <v/>
      </c>
      <c r="FF349" s="63" t="str">
        <f>IF($FB349&lt;&gt;"",IF(AND($FB349&gt;=FF$2,$FB349&lt;=FF$3),Deník!$W349,""))</f>
        <v/>
      </c>
      <c r="FG349" s="63" t="str">
        <f>IF($FB349&lt;&gt;"",IF(AND($FB349&gt;=FG$2,$FB349&lt;=FG$3),Deník!$W349,""))</f>
        <v/>
      </c>
      <c r="FH349" s="63" t="str">
        <f>IF($FB349&lt;&gt;"",IF(AND($FB349&gt;=FH$2,$FB349&lt;=FH$3),Deník!$W349,""))</f>
        <v/>
      </c>
      <c r="FI349" s="63" t="str">
        <f>IF($FB349&lt;&gt;"",IF(AND($FB349&gt;=FI$2,$FB349&lt;=FI$3),Deník!$W349,""))</f>
        <v/>
      </c>
      <c r="FJ349" s="63" t="str">
        <f>IF($FB349&lt;&gt;"",IF(AND($FB349&gt;=FJ$2,$FB349&lt;=FJ$3),Deník!$W349,""))</f>
        <v/>
      </c>
      <c r="FK349" s="63" t="str">
        <f>IF($FB349&lt;&gt;"",IF(AND($FB349&gt;=FK$2,$FB349&lt;=FK$3),Deník!$W349,""))</f>
        <v/>
      </c>
      <c r="FL349" s="63" t="str">
        <f>IF($FB349&lt;&gt;"",IF(AND($FB349&gt;=FL$2,$FB349&lt;=FL$3),Deník!$W349,""))</f>
        <v/>
      </c>
      <c r="FM349" s="63" t="str">
        <f>IF($FB349&lt;&gt;"",IF(AND($FB349&gt;=FM$2,$FB349&lt;=FM$3),Deník!$W349,""))</f>
        <v/>
      </c>
      <c r="FN349" s="13"/>
      <c r="FO349" s="20" t="str">
        <f>IF(Deník!$W349&gt;1,Deník!$W349,"")</f>
        <v/>
      </c>
      <c r="FP349" s="20" t="str">
        <f>IF(Deník!$W349&lt;0,Deník!$W349,"")</f>
        <v/>
      </c>
      <c r="FQ349" s="17"/>
      <c r="FS349" s="233"/>
      <c r="FT349" s="233" t="str">
        <f>IF(Deník!$W349&lt;&gt;"",IF(Deník!$Y349=Statistika!$F$78,Deník!$W349,""),"")</f>
        <v/>
      </c>
      <c r="FU349" s="233" t="str">
        <f>IF(Deník!$W349&lt;&gt;"",IF(Deník!$Y349=Statistika!$F$79,Deník!$W349,""),"")</f>
        <v/>
      </c>
      <c r="FV349" s="233" t="str">
        <f>IF(Deník!$W349&lt;&gt;"",IF(Deník!$Y349=Statistika!$F$80,Deník!$W349,""),"")</f>
        <v/>
      </c>
      <c r="FW349" s="233" t="str">
        <f>IF(Deník!$W349&lt;&gt;"",IF(Deník!$Y349=Statistika!$F$81,Deník!$W349,""),"")</f>
        <v/>
      </c>
      <c r="FX349" s="233" t="str">
        <f>IF(Deník!$W349&lt;&gt;"",IF(Deník!$Y349=Statistika!$F$82,Deník!$W349,""),"")</f>
        <v/>
      </c>
      <c r="FY349" s="233" t="str">
        <f>IF(Deník!$W349&lt;&gt;"",IF(Deník!$Y349=Statistika!$F$83,Deník!$W349,""),"")</f>
        <v/>
      </c>
      <c r="FZ349" s="233" t="str">
        <f>IF(Deník!$W349&lt;&gt;"",IF(Deník!$Y349=Statistika!$F$84,Deník!$W349,""),"")</f>
        <v/>
      </c>
      <c r="GA349" s="233" t="str">
        <f>IF(Deník!$W349&lt;&gt;"",IF(Deník!$Y349=Statistika!$F$85,Deník!$W349,""),"")</f>
        <v/>
      </c>
      <c r="GB349" s="233" t="str">
        <f>IF(Deník!$W349&lt;&gt;"",IF(Deník!$Y349=Statistika!$F$86,Deník!$W349,""),"")</f>
        <v/>
      </c>
      <c r="GC349" s="233" t="str">
        <f>IF(Deník!$W349&lt;&gt;"",IF(Deník!$Y349=Statistika!$F$87,Deník!$W349,""),"")</f>
        <v/>
      </c>
      <c r="GD349" s="233" t="str">
        <f>IF(Deník!$W349&lt;&gt;"",IF(Deník!$Y349=Statistika!$F$88,Deník!$W349,""),"")</f>
        <v/>
      </c>
      <c r="GE349" s="233" t="str">
        <f>IF(Deník!$W349&lt;&gt;"",IF(Deník!$Y349=Statistika!$F$89,Deník!$W349,""),"")</f>
        <v/>
      </c>
      <c r="GF349" s="233" t="str">
        <f>IF(Deník!$W349&lt;&gt;"",IF(Deník!$Y349=Statistika!$F$90,Deník!$W349,""),"")</f>
        <v/>
      </c>
      <c r="GG349" s="233" t="str">
        <f>IF(Deník!$W349&lt;&gt;"",IF(Deník!$Y349=Statistika!$F$91,Deník!$W349,""),"")</f>
        <v/>
      </c>
      <c r="GH349" s="233"/>
      <c r="GI349" s="233" t="str">
        <f>IF(Deník!$W349&lt;&gt;"",IF(Deník!$AB349=Statistika!$L$100,Deník!$W349,""),"")</f>
        <v/>
      </c>
      <c r="GJ349" s="233" t="str">
        <f>IF(Deník!$W349&lt;&gt;"",IF(Deník!$AB349=Statistika!$L$101,Deník!$W349,""),"")</f>
        <v/>
      </c>
      <c r="GK349" s="233" t="str">
        <f>IF(Deník!$W349&lt;&gt;"",IF(Deník!$AB349=Statistika!$L$102,Deník!$W349,""),"")</f>
        <v/>
      </c>
      <c r="GL349" s="233" t="str">
        <f>IF(Deník!$W349&lt;&gt;"",IF(Deník!$AB349=Statistika!$L$103,Deník!$W349,""),"")</f>
        <v/>
      </c>
      <c r="GM349" s="233" t="str">
        <f>IF(Deník!$W349&lt;&gt;"",IF(Deník!$AB349=Statistika!$L$104,Deník!$W349,""),"")</f>
        <v/>
      </c>
      <c r="GN349" s="233" t="str">
        <f>IF(Deník!$W349&lt;&gt;"",IF(Deník!$AB349=Statistika!$L$105,Deník!$W349,""),"")</f>
        <v/>
      </c>
      <c r="GO349" s="233" t="str">
        <f>IF(Deník!$W349&lt;&gt;"",IF(Deník!$AB349=Statistika!$L$106,Deník!$W349,""),"")</f>
        <v/>
      </c>
      <c r="GP349" s="233" t="str">
        <f>IF(Deník!$W349&lt;&gt;"",IF(Deník!$AB349=Statistika!$L$107,Deník!$W349,""),"")</f>
        <v/>
      </c>
      <c r="GQ349" s="233" t="str">
        <f>IF(Deník!$W349&lt;&gt;"",IF(Deník!$AB349=Statistika!$L$108,Deník!$W349,""),"")</f>
        <v/>
      </c>
      <c r="GS349" s="233" t="str">
        <f>IF(Deník!$W349&lt;0,IF(Deník!$AC349=Statistika!$F$117,Deník!$W349,""),"")</f>
        <v/>
      </c>
      <c r="GT349" s="233" t="str">
        <f>IF(Deník!$W349&lt;0,IF(Deník!$AC349=Statistika!$F$118,Deník!$W349,""),"")</f>
        <v/>
      </c>
      <c r="GU349" s="233" t="str">
        <f>IF(Deník!$W349&lt;0,IF(Deník!$AC349=Statistika!$F$119,Deník!$W349,""),"")</f>
        <v/>
      </c>
      <c r="GV349" s="233" t="str">
        <f>IF(Deník!$W349&lt;0,IF(Deník!$AC349=Statistika!$F$120,Deník!$W349,""),"")</f>
        <v/>
      </c>
      <c r="GW349" s="233" t="str">
        <f>IF(Deník!$W349&lt;0,IF(Deník!$AC349=Statistika!$F$121,Deník!$W349,""),"")</f>
        <v/>
      </c>
      <c r="GX349" s="233" t="str">
        <f>IF(Deník!$W349&lt;0,IF(Deník!$AC349=Statistika!$F$122,Deník!$W349,""),"")</f>
        <v/>
      </c>
      <c r="GY349" s="233" t="str">
        <f>IF(Deník!$W349&lt;0,IF(Deník!$AC349=Statistika!$F$123,Deník!$W349,""),"")</f>
        <v/>
      </c>
      <c r="GZ349" s="233" t="str">
        <f>IF(Deník!$W349&lt;0,IF(Deník!$AC349=Statistika!$F$124,Deník!$W349,""),"")</f>
        <v/>
      </c>
      <c r="HA349" s="233" t="str">
        <f>IF(Deník!$W349&lt;0,IF(Deník!$AC349=Statistika!$F$125,Deník!$W349,""),"")</f>
        <v/>
      </c>
      <c r="HC349" s="233" t="str">
        <f>IF(Deník!$W349&lt;0,IF(Deník!$AD349=Statistika!$F$133,Deník!$W349,""),"")</f>
        <v/>
      </c>
      <c r="HD349" s="233" t="str">
        <f>IF(Deník!$W349&lt;0,IF(Deník!$AD349=Statistika!$F$134,Deník!$W349,""),"")</f>
        <v/>
      </c>
      <c r="HE349" s="233" t="str">
        <f>IF(Deník!$W349&lt;0,IF(Deník!$AD349=Statistika!$F$135,Deník!$W349,""),"")</f>
        <v/>
      </c>
      <c r="HF349" s="233" t="str">
        <f>IF(Deník!$W349&lt;0,IF(Deník!$AD349=Statistika!$F$136,Deník!$W349,""),"")</f>
        <v/>
      </c>
      <c r="HG349" s="233" t="str">
        <f>IF(Deník!$W349&lt;0,IF(Deník!$AD349=Statistika!$F$137,Deník!$W349,""),"")</f>
        <v/>
      </c>
      <c r="ID349" s="8">
        <f>Tabulka4[[#This Row],[Sloupec3]]</f>
        <v>0</v>
      </c>
      <c r="IE349" s="17" t="str">
        <f>IF(AND([1]Deník!$C349&gt;='[1]Měsíční shrnutí'!$D$1,[1]Deník!$C349&lt;='[1]Měsíční shrnutí'!$F$1),[1]Deník!$X349,"")</f>
        <v/>
      </c>
    </row>
    <row r="350" spans="1:239">
      <c r="A350" s="8">
        <f>Deník!C351</f>
        <v>0</v>
      </c>
      <c r="B350" s="50" t="str">
        <f>Deník!R351</f>
        <v/>
      </c>
      <c r="C350" s="102" t="str">
        <f>IF(AND(Deník!R351&gt;1,Deník!R351&lt;&gt;""),1,"")</f>
        <v/>
      </c>
      <c r="D350" s="102" t="str">
        <f>IF(AND(Deník!R351&lt;=0,Deník!R351&lt;&gt;""),1,"")</f>
        <v/>
      </c>
      <c r="E350" s="103" t="str">
        <f>IF(AND(Deník!R351&gt;=0,Deník!R351&lt;=1),1,"")</f>
        <v/>
      </c>
      <c r="F350" s="79" t="str">
        <f>IF(Deník!R351&lt;&gt;"",Deník!R351+F349,"")</f>
        <v/>
      </c>
      <c r="G350" s="85"/>
      <c r="H350" s="54" t="str">
        <f>IF(MONTH(Deník!$C350)=H$2,IF(AND(Deník!$R350&gt;=0,Deník!$R350&lt;=1),"BE",Deník!$R350),"")</f>
        <v/>
      </c>
      <c r="I350" s="11" t="str">
        <f>IF(MONTH(Deník!$C350)=I$2,IF(AND(Deník!$R350&gt;=0,Deník!$R350&lt;=1),"BE",Deník!$R350),"")</f>
        <v/>
      </c>
      <c r="J350" s="11" t="str">
        <f>IF(MONTH(Deník!$C350)=J$2,IF(AND(Deník!$R350&gt;=0,Deník!$R350&lt;=1),"BE",Deník!$R350),"")</f>
        <v/>
      </c>
      <c r="K350" s="11" t="str">
        <f>IF(MONTH(Deník!$C350)=K$2,IF(AND(Deník!$R350&gt;=0,Deník!$R350&lt;=1),"BE",Deník!$R350),"")</f>
        <v/>
      </c>
      <c r="L350" s="11" t="str">
        <f>IF(MONTH(Deník!$C350)=L$2,IF(AND(Deník!$R350&gt;=0,Deník!$R350&lt;=1),"BE",Deník!$R350),"")</f>
        <v/>
      </c>
      <c r="M350" s="11" t="str">
        <f>IF(MONTH(Deník!$C350)=M$2,IF(AND(Deník!$R350&gt;=0,Deník!$R350&lt;=1),"BE",Deník!$R350),"")</f>
        <v/>
      </c>
      <c r="N350" s="11" t="str">
        <f>IF(MONTH(Deník!$C350)=N$2,IF(AND(Deník!$R350&gt;=0,Deník!$R350&lt;=1),"BE",Deník!$R350),"")</f>
        <v/>
      </c>
      <c r="O350" s="11" t="str">
        <f>IF(MONTH(Deník!$C350)=O$2,IF(AND(Deník!$R350&gt;=0,Deník!$R350&lt;=1),"BE",Deník!$R350),"")</f>
        <v/>
      </c>
      <c r="P350" s="11" t="str">
        <f>IF(MONTH(Deník!$C350)=P$2,IF(AND(Deník!$R350&gt;=0,Deník!$R350&lt;=1),"BE",Deník!$R350),"")</f>
        <v/>
      </c>
      <c r="Q350" s="11" t="str">
        <f>IF(MONTH(Deník!$C350)=Q$2,IF(AND(Deník!$R350&gt;=0,Deník!$R350&lt;=1),"BE",Deník!$R350),"")</f>
        <v/>
      </c>
      <c r="R350" s="11" t="str">
        <f>IF(MONTH(Deník!$C350)=R$2,IF(AND(Deník!$R350&gt;=0,Deník!$R350&lt;=1),"BE",Deník!$R350),"")</f>
        <v/>
      </c>
      <c r="S350" s="57" t="str">
        <f>IF(MONTH(Deník!$C350)=S$2,IF(AND(Deník!$R350&gt;=0,Deník!$R350&lt;=1),"BE",Deník!$R350),"")</f>
        <v/>
      </c>
      <c r="U350" s="12"/>
      <c r="V350" s="12"/>
      <c r="X350" s="600" t="str">
        <f>IF(Deník!$R350&lt;&gt;"",IF(Deník!$B350=Statistika!$F$63,IF(AND(Deník!$R350&gt;=0,Deník!$R350&lt;=1),"BE",Deník!$R350),""),"")</f>
        <v/>
      </c>
      <c r="Y350" s="13" t="str">
        <f>IF(Deník!$R350&lt;&gt;"",IF(Deník!$B350=Statistika!$F$64,IF(AND(Deník!$R350&gt;=0,Deník!$R350&lt;=1),"BE",Deník!$R350),""),"")</f>
        <v/>
      </c>
      <c r="Z350" s="13" t="str">
        <f>IF(Deník!$R350&lt;&gt;"",IF(Deník!$B350=Statistika!$F$65,IF(AND(Deník!$R350&gt;=0,Deník!$R350&lt;=1),"BE",Deník!$R350),""),"")</f>
        <v/>
      </c>
      <c r="AA350" s="13" t="str">
        <f>IF(Deník!$R350&lt;&gt;"",IF(Deník!$B350=Statistika!$F$66,IF(AND(Deník!$R350&gt;=0,Deník!$R350&lt;=1),"BE",Deník!$R350),""),"")</f>
        <v/>
      </c>
      <c r="AB350" s="13" t="str">
        <f>IF(Deník!$R350&lt;&gt;"",IF(Deník!$B350=Statistika!$F$67,IF(AND(Deník!$R350&gt;=0,Deník!$R350&lt;=1),"BE",Deník!$R350),""),"")</f>
        <v/>
      </c>
      <c r="AC350" s="13" t="str">
        <f>IF(Deník!$R350&lt;&gt;"",IF(Deník!$B350=Statistika!$F$68,IF(AND(Deník!$R350&gt;=0,Deník!$R350&lt;=1),"BE",Deník!$R350),""),"")</f>
        <v/>
      </c>
      <c r="AD350" s="13" t="str">
        <f>IF(Deník!$R350&lt;&gt;"",IF(Deník!$B350=Statistika!$F$69,IF(AND(Deník!$R350&gt;=0,Deník!$R350&lt;=1),"BE",Deník!$R350),""),"")</f>
        <v/>
      </c>
      <c r="AE350" s="601" t="str">
        <f>IF(Deník!$R350&lt;&gt;"",IF(Deník!$B350=Statistika!$F$70,IF(AND(Deník!$R350&gt;=0,Deník!$R350&lt;=1),"BE",Deník!$R350),""),"")</f>
        <v/>
      </c>
      <c r="AF350" s="90"/>
      <c r="AG350" s="63" t="str">
        <f>IF(Deník!$R350&lt;&gt;"",IF(Deník!$J350="L",IF(AND(Deník!$R350&gt;=0,Deník!$R350&lt;=1),"BE",Deník!$R350),""),"")</f>
        <v/>
      </c>
      <c r="AH350" s="13" t="str">
        <f>IF(Deník!$R350&lt;&gt;"",IF(Deník!$J350="S",IF(AND(Deník!$R350&gt;=0,Deník!$R350&lt;=1),"BE",Deník!$R350),""),"")</f>
        <v/>
      </c>
      <c r="AI350" s="95"/>
      <c r="AJ350" s="71" t="str">
        <f>IF(Deník!N351&lt;&gt;"",Deník!N351*-1,"")</f>
        <v/>
      </c>
      <c r="AK350" s="88"/>
      <c r="AL350" s="63" t="str">
        <f>IF(WEEKDAY(Deník!$C350,2)=1,IF(AND(Deník!$R350&gt;=0,Deník!$R350&lt;=1),"BE",Deník!$R350),"")</f>
        <v/>
      </c>
      <c r="AM350" s="13" t="str">
        <f>IF(WEEKDAY(Deník!$C350,2)=2,IF(AND(Deník!$R350&gt;=0,Deník!$R350&lt;=1),"BE",Deník!$R350),"")</f>
        <v/>
      </c>
      <c r="AN350" s="13" t="str">
        <f>IF(WEEKDAY(Deník!$C350,2)=3,IF(AND(Deník!$R350&gt;=0,Deník!$R350&lt;=1),"BE",Deník!$R350),"")</f>
        <v/>
      </c>
      <c r="AO350" s="13" t="str">
        <f>IF(WEEKDAY(Deník!$C350,2)=4,IF(AND(Deník!$R350&gt;=0,Deník!$R350&lt;=1),"BE",Deník!$R350),"")</f>
        <v/>
      </c>
      <c r="AP350" s="60" t="str">
        <f>IF(WEEKDAY(Deník!$C350,2)=5,IF(AND(Deník!$R350&gt;=0,Deník!$R350&lt;=1),"BE",Deník!$R350),"")</f>
        <v/>
      </c>
      <c r="AQ350" s="99"/>
      <c r="AR350" s="100">
        <f>Deník!D350</f>
        <v>0</v>
      </c>
      <c r="AS350" s="63" t="str">
        <f>IF(Deník!$D350&lt;&gt;"",IF(AND(Deník!$D350&gt;=AS$2,Deník!$D350&lt;=AS$3),IF(AND(Deník!$R350&gt;=0,Deník!$R350&lt;=1),"BE",Deník!$R350),""),"")</f>
        <v/>
      </c>
      <c r="AT350" s="63" t="str">
        <f>IF(Deník!$D350&lt;&gt;"",IF(AND(Deník!$D350&gt;=AT$2,Deník!$D350&lt;=AT$3),IF(AND(Deník!$R350&gt;=0,Deník!$R350&lt;=1),"BE",Deník!$R350),""),"")</f>
        <v/>
      </c>
      <c r="AU350" s="63" t="str">
        <f>IF(Deník!$D350&lt;&gt;"",IF(AND(Deník!$D350&gt;=AU$2,Deník!$D350&lt;=AU$3),IF(AND(Deník!$R350&gt;=0,Deník!$R350&lt;=1),"BE",Deník!$R350),""),"")</f>
        <v/>
      </c>
      <c r="AV350" s="63" t="str">
        <f>IF(Deník!$D350&lt;&gt;"",IF(AND(Deník!$D350&gt;=AV$2,Deník!$D350&lt;=AV$3),IF(AND(Deník!$R350&gt;=0,Deník!$R350&lt;=1),"BE",Deník!$R350),""),"")</f>
        <v/>
      </c>
      <c r="AW350" s="63" t="str">
        <f>IF(Deník!$D350&lt;&gt;"",IF(AND(Deník!$D350&gt;=AW$2,Deník!$D350&lt;=AW$3),IF(AND(Deník!$R350&gt;=0,Deník!$R350&lt;=1),"BE",Deník!$R350),""),"")</f>
        <v/>
      </c>
      <c r="AX350" s="63" t="str">
        <f>IF(Deník!$D350&lt;&gt;"",IF(AND(Deník!$D350&gt;=AX$2,Deník!$D350&lt;=AX$3),IF(AND(Deník!$R350&gt;=0,Deník!$R350&lt;=1),"BE",Deník!$R350),""),"")</f>
        <v/>
      </c>
      <c r="AY350" s="63" t="str">
        <f>IF(Deník!$D350&lt;&gt;"",IF(AND(Deník!$D350&gt;=AY$2,Deník!$D350&lt;=AY$3),IF(AND(Deník!$R350&gt;=0,Deník!$R350&lt;=1),"BE",Deník!$R350),""),"")</f>
        <v/>
      </c>
      <c r="AZ350" s="63" t="str">
        <f>IF(Deník!$D350&lt;&gt;"",IF(AND(Deník!$D350&gt;=AZ$2,Deník!$D350&lt;=AZ$3),IF(AND(Deník!$R350&gt;=0,Deník!$R350&lt;=1),"BE",Deník!$R350),""),"")</f>
        <v/>
      </c>
      <c r="BA350" s="63" t="str">
        <f>IF(Deník!$D350&lt;&gt;"",IF(AND(Deník!$D350&gt;=BA$2,Deník!$D350&lt;=BA$3),IF(AND(Deník!$R350&gt;=0,Deník!$R350&lt;=1),"BE",Deník!$R350),""),"")</f>
        <v/>
      </c>
      <c r="BB350" s="63" t="str">
        <f>IF(Deník!$D350&lt;&gt;"",IF(AND(Deník!$D350&gt;=BB$2,Deník!$D350&lt;=BB$3),IF(AND(Deník!$R350&gt;=0,Deník!$R350&lt;=1),"BE",Deník!$R350),""),"")</f>
        <v/>
      </c>
      <c r="BC350" s="71" t="str">
        <f>IF(Deník!$D350&lt;&gt;"",IF(AND(Deník!$D350&gt;=BC$2,Deník!$D350&lt;=BC$3),IF(AND(Deník!$R350&gt;=0,Deník!$R350&lt;=1),"BE",Deník!$R350),""),"")</f>
        <v/>
      </c>
      <c r="BD350" s="20" t="str">
        <f>IF(Deník!$J351="S",(Deník!$M351-Deník!$K351),IF(Deník!$J351="L",(Deník!$K351-Deník!$M351),""))</f>
        <v/>
      </c>
      <c r="BE350" s="20" t="str">
        <f>IF(Deník!$J351="S",(Deník!$K351-Deník!$O351),IF(Deník!$J351="L",(Deník!$O351-Deník!$K351),""))</f>
        <v/>
      </c>
      <c r="BF350" s="20" t="str">
        <f>IF(Deník!$J351="S",(Deník!$K351-Deník!$L351),IF(Deník!$J351="L",(Deník!$L351-Deník!$K351),""))</f>
        <v/>
      </c>
      <c r="BG350" s="20" t="str">
        <f>IF(Deník!$J351="S",(Deník!$K351-Deník!$S351),IF(Deník!$J351="L",(Deník!$S351-Deník!$K351),""))</f>
        <v/>
      </c>
      <c r="BH350" s="20" t="str">
        <f>IF(Deník!$J351="S",(Deník!$K351-Deník!$U351),IF(Deník!$J351="L",(Deník!$U351-Deník!$K351),""))</f>
        <v/>
      </c>
      <c r="BI350" s="20" t="str">
        <f>IF(Deník!$R350&gt;1,Deník!$R350,"")</f>
        <v/>
      </c>
      <c r="BJ350" s="20" t="str">
        <f>IF(Deník!$R350&lt;0,Deník!$R350,"")</f>
        <v/>
      </c>
      <c r="BK350" s="17"/>
      <c r="BM350" s="233" t="str">
        <f>IF(Deník!$R350&lt;&gt;"",IF(Deník!$Y350=Statistika!$F$78,IF(AND(Deník!$R350&gt;=0,Deník!$R350&lt;=1),"BE",Deník!$R350),""),"")</f>
        <v/>
      </c>
      <c r="BN350" s="233" t="str">
        <f>IF(Deník!$R350&lt;&gt;"",IF(Deník!$Y350=Statistika!$F$79,IF(AND(Deník!$R350&gt;=0,Deník!$R350&lt;=1),"BE",Deník!$R350),""),"")</f>
        <v/>
      </c>
      <c r="BO350" s="233" t="str">
        <f>IF(Deník!$R350&lt;&gt;"",IF(Deník!$Y350=Statistika!$F$80,IF(AND(Deník!$R350&gt;=0,Deník!$R350&lt;=1),"BE",Deník!$R350),""),"")</f>
        <v/>
      </c>
      <c r="BP350" s="233" t="str">
        <f>IF(Deník!$R350&lt;&gt;"",IF(Deník!$Y350=Statistika!$F$81,IF(AND(Deník!$R350&gt;=0,Deník!$R350&lt;=1),"BE",Deník!$R350),""),"")</f>
        <v/>
      </c>
      <c r="BQ350" s="233" t="str">
        <f>IF(Deník!$R350&lt;&gt;"",IF(Deník!$Y350=Statistika!$F$82,IF(AND(Deník!$R350&gt;=0,Deník!$R350&lt;=1),"BE",Deník!$R350),""),"")</f>
        <v/>
      </c>
      <c r="BR350" s="233" t="str">
        <f>IF(Deník!$R350&lt;&gt;"",IF(Deník!$Y350=Statistika!$F$83,IF(AND(Deník!$R350&gt;=0,Deník!$R350&lt;=1),"BE",Deník!$R350),""),"")</f>
        <v/>
      </c>
      <c r="BS350" s="233" t="str">
        <f>IF(Deník!$R350&lt;&gt;"",IF(Deník!$Y350=Statistika!$F$84,IF(AND(Deník!$R350&gt;=0,Deník!$R350&lt;=1),"BE",Deník!$R350),""),"")</f>
        <v/>
      </c>
      <c r="BT350" s="233" t="str">
        <f>IF(Deník!$R350&lt;&gt;"",IF(Deník!$Y350=Statistika!$F$85,IF(AND(Deník!$R350&gt;=0,Deník!$R350&lt;=1),"BE",Deník!$R350),""),"")</f>
        <v/>
      </c>
      <c r="BU350" s="233" t="str">
        <f>IF(Deník!$R350&lt;&gt;"",IF(Deník!$Y350=Statistika!$F$86,IF(AND(Deník!$R350&gt;=0,Deník!$R350&lt;=1),"BE",Deník!$R350),""),"")</f>
        <v/>
      </c>
      <c r="BV350" s="233" t="str">
        <f>IF(Deník!$R350&lt;&gt;"",IF(Deník!$Y350=Statistika!$F$87,IF(AND(Deník!$R350&gt;=0,Deník!$R350&lt;=1),"BE",Deník!$R350),""),"")</f>
        <v/>
      </c>
      <c r="BW350" s="233" t="str">
        <f>IF(Deník!$R350&lt;&gt;"",IF(Deník!$Y350=Statistika!$F$88,IF(AND(Deník!$R350&gt;=0,Deník!$R350&lt;=1),"BE",Deník!$R350),""),"")</f>
        <v/>
      </c>
      <c r="BX350" s="233" t="str">
        <f>IF(Deník!$R350&lt;&gt;"",IF(Deník!$Y350=Statistika!$F$89,IF(AND(Deník!$R350&gt;=0,Deník!$R350&lt;=1),"BE",Deník!$R350),""),"")</f>
        <v/>
      </c>
      <c r="BY350" s="233" t="str">
        <f>IF(Deník!$R350&lt;&gt;"",IF(Deník!$Y350=Statistika!$F$90,IF(AND(Deník!$R350&gt;=0,Deník!$R350&lt;=1),"BE",Deník!$R350),""),"")</f>
        <v/>
      </c>
      <c r="BZ350" s="233" t="str">
        <f>IF(Deník!$R350&lt;&gt;"",IF(Deník!$Y350=Statistika!$F$91,IF(AND(Deník!$R350&gt;=0,Deník!$R350&lt;=1),"BE",Deník!$R350),""),"")</f>
        <v/>
      </c>
      <c r="CA350" s="233"/>
      <c r="CB350" s="233" t="str">
        <f>IF(Deník!$R350&lt;&gt;"",IF(Deník!$AB350="SL",IF(AND(Deník!$R350&gt;=0,Deník!$R350&lt;=1),"BE",Deník!$R350),""),"")</f>
        <v/>
      </c>
      <c r="CC350" s="233" t="str">
        <f>IF(Deník!$R350&lt;&gt;"",IF(Deník!$AB350="BE10",IF(AND(Deník!$R350&gt;=0,Deník!$R350&lt;=1),"BE",Deník!$R350),""),"")</f>
        <v/>
      </c>
      <c r="CD350" s="233" t="str">
        <f>IF(Deník!$R350&lt;&gt;"",IF(Deník!$AB350="BE15",IF(AND(Deník!$R350&gt;=0,Deník!$R350&lt;=1),"BE",Deník!$R350),""),"")</f>
        <v/>
      </c>
      <c r="CE350" s="233" t="str">
        <f>IF(Deník!$R350&lt;&gt;"",IF(Deník!$AB350="BE20",IF(AND(Deník!$R350&gt;=0,Deník!$R350&lt;=1),"BE",Deník!$R350),""),"")</f>
        <v/>
      </c>
      <c r="CF350" s="233" t="str">
        <f>IF(Deník!$R350&lt;&gt;"",IF(Deník!$AB350="TP1",IF(AND(Deník!$R350&gt;=0,Deník!$R350&lt;=1),"BE",Deník!$R350),""),"")</f>
        <v/>
      </c>
      <c r="CG350" s="233" t="str">
        <f>IF(Deník!$R350&lt;&gt;"",IF(Deník!$AB350="TP2",IF(AND(Deník!$R350&gt;=0,Deník!$R350&lt;=1),"BE",Deník!$R350),""),"")</f>
        <v/>
      </c>
      <c r="CH350" s="233" t="str">
        <f>IF(Deník!$R350&lt;&gt;"",IF(Deník!$AB350="TP3",IF(AND(Deník!$R350&gt;=0,Deník!$R350&lt;=1),"BE",Deník!$R350),""),"")</f>
        <v/>
      </c>
      <c r="CI350" s="233" t="str">
        <f>IF(Deník!$R350&lt;&gt;"",IF(Deník!$AB350="Trailing SL",IF(AND(Deník!$R350&gt;=0,Deník!$R350&lt;=1),"BE",Deník!$R350),""),"")</f>
        <v/>
      </c>
      <c r="CJ350" s="233" t="str">
        <f>IF(Deník!$R350&lt;&gt;"",IF(Deník!$AB350="Manual",IF(AND(Deník!$R350&gt;=0,Deník!$R350&lt;=1),"BE",Deník!$R350),""),"")</f>
        <v/>
      </c>
      <c r="CK350" s="233"/>
      <c r="CL350" s="233" t="str">
        <f>IF(Deník!$R350&lt;0,IF(Deník!$AC350=Statistika!$F$117,Deník!$R350,""),"")</f>
        <v/>
      </c>
      <c r="CM350" s="233" t="str">
        <f>IF(Deník!$R350&lt;0,IF(Deník!$AC350=Statistika!$F$118,Deník!$R350,""),"")</f>
        <v/>
      </c>
      <c r="CN350" s="233" t="str">
        <f>IF(Deník!$R350&lt;0,IF(Deník!$AC350=Statistika!$F$119,Deník!$R350,""),"")</f>
        <v/>
      </c>
      <c r="CO350" s="233" t="str">
        <f>IF(Deník!$R350&lt;0,IF(Deník!$AC350=Statistika!$F$120,Deník!$R350,""),"")</f>
        <v/>
      </c>
      <c r="CP350" s="233" t="str">
        <f>IF(Deník!$R350&lt;0,IF(Deník!$AC350=Statistika!$F$121,Deník!$R350,""),"")</f>
        <v/>
      </c>
      <c r="CQ350" s="233" t="str">
        <f>IF(Deník!$R350&lt;0,IF(Deník!$AC350=Statistika!$F$122,Deník!$R350,""),"")</f>
        <v/>
      </c>
      <c r="CR350" s="233" t="str">
        <f>IF(Deník!$R350&lt;0,IF(Deník!$AC350=Statistika!$F$123,Deník!$R350,""),"")</f>
        <v/>
      </c>
      <c r="CS350" s="233" t="str">
        <f>IF(Deník!$R350&lt;0,IF(Deník!$AC350=Statistika!$F$124,Deník!$R350,""),"")</f>
        <v/>
      </c>
      <c r="CT350" s="233" t="str">
        <f>IF(Deník!$R350&lt;0,IF(Deník!$AC350=Statistika!$F$125,Deník!$R350,""),"")</f>
        <v/>
      </c>
      <c r="CU350" s="233"/>
      <c r="CV350" s="233" t="str">
        <f>IF(Deník!$R350&lt;0,IF(Deník!$AD350=$CV$2,Deník!$R350,""),"")</f>
        <v/>
      </c>
      <c r="CW350" s="233" t="str">
        <f>IF(Deník!$R350&lt;0,IF(Deník!$AD350=$CW$2,Deník!$R350,""),"")</f>
        <v/>
      </c>
      <c r="CX350" s="233" t="str">
        <f>IF(Deník!$R350&lt;0,IF(Deník!$AD350=$CX$2,Deník!$R350,""),"")</f>
        <v/>
      </c>
      <c r="CY350" s="233" t="str">
        <f>IF(Deník!$R350&lt;0,IF(Deník!$AD350=$CY$2,Deník!$R350,""),"")</f>
        <v/>
      </c>
      <c r="CZ350" s="233" t="str">
        <f>IF(Deník!$R350&lt;0,IF(Deník!$AD350=$CZ$2,Deník!$R350,""),"")</f>
        <v/>
      </c>
      <c r="DL350" s="221">
        <f t="shared" si="16"/>
        <v>93847.029999999984</v>
      </c>
      <c r="DM350" s="220">
        <f t="shared" si="15"/>
        <v>-6.1529700000000132E-2</v>
      </c>
      <c r="DO350" s="50">
        <f>Deník!W351</f>
        <v>0</v>
      </c>
      <c r="DP350" s="102" t="str">
        <f>IF(AND(Deník!W351&gt;0),1,"")</f>
        <v/>
      </c>
      <c r="DQ350" s="102">
        <f>IF(AND(Deník!W351&lt;=0),1,"")</f>
        <v>1</v>
      </c>
      <c r="DR350" s="227"/>
      <c r="DS350" s="228"/>
      <c r="DT350" s="85"/>
      <c r="DU350" s="54">
        <f>IF(MONTH(Deník!$C350)=DU$2,Deník!$W350,"")</f>
        <v>0</v>
      </c>
      <c r="DV350" s="222" t="str">
        <f>IF(MONTH(Deník!$C350)=DV$2,Deník!$W350,"")</f>
        <v/>
      </c>
      <c r="DW350" s="222" t="str">
        <f>IF(MONTH(Deník!$C350)=DW$2,Deník!$W350,"")</f>
        <v/>
      </c>
      <c r="DX350" s="222" t="str">
        <f>IF(MONTH(Deník!$C350)=DX$2,Deník!$W350,"")</f>
        <v/>
      </c>
      <c r="DY350" s="222" t="str">
        <f>IF(MONTH(Deník!$C350)=DY$2,Deník!$W350,"")</f>
        <v/>
      </c>
      <c r="DZ350" s="222" t="str">
        <f>IF(MONTH(Deník!$C350)=DZ$2,Deník!$W350,"")</f>
        <v/>
      </c>
      <c r="EA350" s="222" t="str">
        <f>IF(MONTH(Deník!$C350)=EA$2,Deník!$W350,"")</f>
        <v/>
      </c>
      <c r="EB350" s="222" t="str">
        <f>IF(MONTH(Deník!$C350)=EB$2,Deník!$W350,"")</f>
        <v/>
      </c>
      <c r="EC350" s="222" t="str">
        <f>IF(MONTH(Deník!$C350)=EC$2,Deník!$W350,"")</f>
        <v/>
      </c>
      <c r="ED350" s="222" t="str">
        <f>IF(MONTH(Deník!$C350)=ED$2,Deník!$W350,"")</f>
        <v/>
      </c>
      <c r="EE350" s="222" t="str">
        <f>IF(MONTH(Deník!$C350)=EE$2,Deník!$W350,"")</f>
        <v/>
      </c>
      <c r="EF350" s="222" t="str">
        <f>IF(MONTH(Deník!$C350)=EF$2,Deník!$W350,"")</f>
        <v/>
      </c>
      <c r="EI350" s="600" t="str">
        <f>IF(Deník!$W350&lt;&gt;"",IF(Deník!$B350=Statistika!$F$63,Deník!$W350,""),"")</f>
        <v/>
      </c>
      <c r="EJ350" s="13" t="str">
        <f>IF(Deník!$W350&lt;&gt;"",IF(Deník!$B350=Statistika!$F$64,Deník!$W350,""),"")</f>
        <v/>
      </c>
      <c r="EK350" s="13" t="str">
        <f>IF(Deník!$W350&lt;&gt;"",IF(Deník!$B350=Statistika!$F$65,Deník!$W350,""),"")</f>
        <v/>
      </c>
      <c r="EL350" s="13" t="str">
        <f>IF(Deník!$W350&lt;&gt;"",IF(Deník!$B350=Statistika!$F$66,Deník!$W350,""),"")</f>
        <v/>
      </c>
      <c r="EM350" s="13" t="str">
        <f>IF(Deník!$W350&lt;&gt;"",IF(Deník!$B350=Statistika!$F$67,Deník!$W350,""),"")</f>
        <v/>
      </c>
      <c r="EN350" s="13" t="str">
        <f>IF(Deník!$W350&lt;&gt;"",IF(Deník!$B350=Statistika!$F$68,Deník!$W350,""),"")</f>
        <v/>
      </c>
      <c r="EO350" s="13" t="str">
        <f>IF(Deník!$W350&lt;&gt;"",IF(Deník!$B350=Statistika!$F$69,Deník!$W350,""),"")</f>
        <v/>
      </c>
      <c r="EP350" s="601" t="str">
        <f>IF(Deník!$W350&lt;&gt;"",IF(Deník!$B350=Statistika!$F$70,Deník!$W350,""),"")</f>
        <v/>
      </c>
      <c r="EQ350" s="90"/>
      <c r="ER350" s="63" t="str">
        <f>IF(Deník!$W350&lt;&gt;"",IF(Deník!$J350="L",Deník!$W350,""),"")</f>
        <v/>
      </c>
      <c r="ES350" s="13" t="str">
        <f>IF(Deník!$W350&lt;&gt;"",IF(Deník!$J350="S",Deník!$W350,""),"")</f>
        <v/>
      </c>
      <c r="ET350" s="95"/>
      <c r="EU350" s="88"/>
      <c r="EV350" s="63" t="str">
        <f>IF(WEEKDAY(Deník!$C350,2)=1,Deník!$W350,"")</f>
        <v/>
      </c>
      <c r="EW350" s="13" t="str">
        <f>IF(WEEKDAY(Deník!$C350,2)=2,Deník!$W350,"")</f>
        <v/>
      </c>
      <c r="EX350" s="13" t="str">
        <f>IF(WEEKDAY(Deník!$C350,2)=3,Deník!$W350,"")</f>
        <v/>
      </c>
      <c r="EY350" s="13" t="str">
        <f>IF(WEEKDAY(Deník!$C350,2)=4,Deník!$W350,"")</f>
        <v/>
      </c>
      <c r="EZ350" s="60" t="str">
        <f>IF(WEEKDAY(Deník!$C350,2)=5,Deník!$W350,"")</f>
        <v/>
      </c>
      <c r="FA350" s="99"/>
      <c r="FB350" s="100">
        <f>Deník!D350</f>
        <v>0</v>
      </c>
      <c r="FC350" s="63">
        <f>IF($FB350&lt;&gt;"",IF(AND($FB350&gt;=FC$2,$FB350&lt;=FC$3),Deník!$W350,""))</f>
        <v>0</v>
      </c>
      <c r="FD350" s="63" t="str">
        <f>IF($FB350&lt;&gt;"",IF(AND($FB350&gt;=FD$2,$FB350&lt;=FD$3),Deník!$W350,""))</f>
        <v/>
      </c>
      <c r="FE350" s="63" t="str">
        <f>IF($FB350&lt;&gt;"",IF(AND($FB350&gt;=FE$2,$FB350&lt;=FE$3),Deník!$W350,""))</f>
        <v/>
      </c>
      <c r="FF350" s="63" t="str">
        <f>IF($FB350&lt;&gt;"",IF(AND($FB350&gt;=FF$2,$FB350&lt;=FF$3),Deník!$W350,""))</f>
        <v/>
      </c>
      <c r="FG350" s="63" t="str">
        <f>IF($FB350&lt;&gt;"",IF(AND($FB350&gt;=FG$2,$FB350&lt;=FG$3),Deník!$W350,""))</f>
        <v/>
      </c>
      <c r="FH350" s="63" t="str">
        <f>IF($FB350&lt;&gt;"",IF(AND($FB350&gt;=FH$2,$FB350&lt;=FH$3),Deník!$W350,""))</f>
        <v/>
      </c>
      <c r="FI350" s="63" t="str">
        <f>IF($FB350&lt;&gt;"",IF(AND($FB350&gt;=FI$2,$FB350&lt;=FI$3),Deník!$W350,""))</f>
        <v/>
      </c>
      <c r="FJ350" s="63" t="str">
        <f>IF($FB350&lt;&gt;"",IF(AND($FB350&gt;=FJ$2,$FB350&lt;=FJ$3),Deník!$W350,""))</f>
        <v/>
      </c>
      <c r="FK350" s="63" t="str">
        <f>IF($FB350&lt;&gt;"",IF(AND($FB350&gt;=FK$2,$FB350&lt;=FK$3),Deník!$W350,""))</f>
        <v/>
      </c>
      <c r="FL350" s="63" t="str">
        <f>IF($FB350&lt;&gt;"",IF(AND($FB350&gt;=FL$2,$FB350&lt;=FL$3),Deník!$W350,""))</f>
        <v/>
      </c>
      <c r="FM350" s="63" t="str">
        <f>IF($FB350&lt;&gt;"",IF(AND($FB350&gt;=FM$2,$FB350&lt;=FM$3),Deník!$W350,""))</f>
        <v/>
      </c>
      <c r="FN350" s="13"/>
      <c r="FO350" s="20" t="str">
        <f>IF(Deník!$W350&gt;1,Deník!$W350,"")</f>
        <v/>
      </c>
      <c r="FP350" s="20" t="str">
        <f>IF(Deník!$W350&lt;0,Deník!$W350,"")</f>
        <v/>
      </c>
      <c r="FQ350" s="17"/>
      <c r="FS350" s="233"/>
      <c r="FT350" s="233" t="str">
        <f>IF(Deník!$W350&lt;&gt;"",IF(Deník!$Y350=Statistika!$F$78,Deník!$W350,""),"")</f>
        <v/>
      </c>
      <c r="FU350" s="233" t="str">
        <f>IF(Deník!$W350&lt;&gt;"",IF(Deník!$Y350=Statistika!$F$79,Deník!$W350,""),"")</f>
        <v/>
      </c>
      <c r="FV350" s="233" t="str">
        <f>IF(Deník!$W350&lt;&gt;"",IF(Deník!$Y350=Statistika!$F$80,Deník!$W350,""),"")</f>
        <v/>
      </c>
      <c r="FW350" s="233" t="str">
        <f>IF(Deník!$W350&lt;&gt;"",IF(Deník!$Y350=Statistika!$F$81,Deník!$W350,""),"")</f>
        <v/>
      </c>
      <c r="FX350" s="233" t="str">
        <f>IF(Deník!$W350&lt;&gt;"",IF(Deník!$Y350=Statistika!$F$82,Deník!$W350,""),"")</f>
        <v/>
      </c>
      <c r="FY350" s="233" t="str">
        <f>IF(Deník!$W350&lt;&gt;"",IF(Deník!$Y350=Statistika!$F$83,Deník!$W350,""),"")</f>
        <v/>
      </c>
      <c r="FZ350" s="233" t="str">
        <f>IF(Deník!$W350&lt;&gt;"",IF(Deník!$Y350=Statistika!$F$84,Deník!$W350,""),"")</f>
        <v/>
      </c>
      <c r="GA350" s="233" t="str">
        <f>IF(Deník!$W350&lt;&gt;"",IF(Deník!$Y350=Statistika!$F$85,Deník!$W350,""),"")</f>
        <v/>
      </c>
      <c r="GB350" s="233" t="str">
        <f>IF(Deník!$W350&lt;&gt;"",IF(Deník!$Y350=Statistika!$F$86,Deník!$W350,""),"")</f>
        <v/>
      </c>
      <c r="GC350" s="233" t="str">
        <f>IF(Deník!$W350&lt;&gt;"",IF(Deník!$Y350=Statistika!$F$87,Deník!$W350,""),"")</f>
        <v/>
      </c>
      <c r="GD350" s="233" t="str">
        <f>IF(Deník!$W350&lt;&gt;"",IF(Deník!$Y350=Statistika!$F$88,Deník!$W350,""),"")</f>
        <v/>
      </c>
      <c r="GE350" s="233" t="str">
        <f>IF(Deník!$W350&lt;&gt;"",IF(Deník!$Y350=Statistika!$F$89,Deník!$W350,""),"")</f>
        <v/>
      </c>
      <c r="GF350" s="233" t="str">
        <f>IF(Deník!$W350&lt;&gt;"",IF(Deník!$Y350=Statistika!$F$90,Deník!$W350,""),"")</f>
        <v/>
      </c>
      <c r="GG350" s="233" t="str">
        <f>IF(Deník!$W350&lt;&gt;"",IF(Deník!$Y350=Statistika!$F$91,Deník!$W350,""),"")</f>
        <v/>
      </c>
      <c r="GH350" s="233"/>
      <c r="GI350" s="233" t="str">
        <f>IF(Deník!$W350&lt;&gt;"",IF(Deník!$AB350=Statistika!$L$100,Deník!$W350,""),"")</f>
        <v/>
      </c>
      <c r="GJ350" s="233" t="str">
        <f>IF(Deník!$W350&lt;&gt;"",IF(Deník!$AB350=Statistika!$L$101,Deník!$W350,""),"")</f>
        <v/>
      </c>
      <c r="GK350" s="233" t="str">
        <f>IF(Deník!$W350&lt;&gt;"",IF(Deník!$AB350=Statistika!$L$102,Deník!$W350,""),"")</f>
        <v/>
      </c>
      <c r="GL350" s="233" t="str">
        <f>IF(Deník!$W350&lt;&gt;"",IF(Deník!$AB350=Statistika!$L$103,Deník!$W350,""),"")</f>
        <v/>
      </c>
      <c r="GM350" s="233" t="str">
        <f>IF(Deník!$W350&lt;&gt;"",IF(Deník!$AB350=Statistika!$L$104,Deník!$W350,""),"")</f>
        <v/>
      </c>
      <c r="GN350" s="233" t="str">
        <f>IF(Deník!$W350&lt;&gt;"",IF(Deník!$AB350=Statistika!$L$105,Deník!$W350,""),"")</f>
        <v/>
      </c>
      <c r="GO350" s="233" t="str">
        <f>IF(Deník!$W350&lt;&gt;"",IF(Deník!$AB350=Statistika!$L$106,Deník!$W350,""),"")</f>
        <v/>
      </c>
      <c r="GP350" s="233" t="str">
        <f>IF(Deník!$W350&lt;&gt;"",IF(Deník!$AB350=Statistika!$L$107,Deník!$W350,""),"")</f>
        <v/>
      </c>
      <c r="GQ350" s="233" t="str">
        <f>IF(Deník!$W350&lt;&gt;"",IF(Deník!$AB350=Statistika!$L$108,Deník!$W350,""),"")</f>
        <v/>
      </c>
      <c r="GS350" s="233" t="str">
        <f>IF(Deník!$W350&lt;0,IF(Deník!$AC350=Statistika!$F$117,Deník!$W350,""),"")</f>
        <v/>
      </c>
      <c r="GT350" s="233" t="str">
        <f>IF(Deník!$W350&lt;0,IF(Deník!$AC350=Statistika!$F$118,Deník!$W350,""),"")</f>
        <v/>
      </c>
      <c r="GU350" s="233" t="str">
        <f>IF(Deník!$W350&lt;0,IF(Deník!$AC350=Statistika!$F$119,Deník!$W350,""),"")</f>
        <v/>
      </c>
      <c r="GV350" s="233" t="str">
        <f>IF(Deník!$W350&lt;0,IF(Deník!$AC350=Statistika!$F$120,Deník!$W350,""),"")</f>
        <v/>
      </c>
      <c r="GW350" s="233" t="str">
        <f>IF(Deník!$W350&lt;0,IF(Deník!$AC350=Statistika!$F$121,Deník!$W350,""),"")</f>
        <v/>
      </c>
      <c r="GX350" s="233" t="str">
        <f>IF(Deník!$W350&lt;0,IF(Deník!$AC350=Statistika!$F$122,Deník!$W350,""),"")</f>
        <v/>
      </c>
      <c r="GY350" s="233" t="str">
        <f>IF(Deník!$W350&lt;0,IF(Deník!$AC350=Statistika!$F$123,Deník!$W350,""),"")</f>
        <v/>
      </c>
      <c r="GZ350" s="233" t="str">
        <f>IF(Deník!$W350&lt;0,IF(Deník!$AC350=Statistika!$F$124,Deník!$W350,""),"")</f>
        <v/>
      </c>
      <c r="HA350" s="233" t="str">
        <f>IF(Deník!$W350&lt;0,IF(Deník!$AC350=Statistika!$F$125,Deník!$W350,""),"")</f>
        <v/>
      </c>
      <c r="HC350" s="233" t="str">
        <f>IF(Deník!$W350&lt;0,IF(Deník!$AD350=Statistika!$F$133,Deník!$W350,""),"")</f>
        <v/>
      </c>
      <c r="HD350" s="233" t="str">
        <f>IF(Deník!$W350&lt;0,IF(Deník!$AD350=Statistika!$F$134,Deník!$W350,""),"")</f>
        <v/>
      </c>
      <c r="HE350" s="233" t="str">
        <f>IF(Deník!$W350&lt;0,IF(Deník!$AD350=Statistika!$F$135,Deník!$W350,""),"")</f>
        <v/>
      </c>
      <c r="HF350" s="233" t="str">
        <f>IF(Deník!$W350&lt;0,IF(Deník!$AD350=Statistika!$F$136,Deník!$W350,""),"")</f>
        <v/>
      </c>
      <c r="HG350" s="233" t="str">
        <f>IF(Deník!$W350&lt;0,IF(Deník!$AD350=Statistika!$F$137,Deník!$W350,""),"")</f>
        <v/>
      </c>
      <c r="ID350" s="8">
        <f>Tabulka4[[#This Row],[Sloupec3]]</f>
        <v>0</v>
      </c>
      <c r="IE350" s="17" t="str">
        <f>IF(AND([1]Deník!$C350&gt;='[1]Měsíční shrnutí'!$D$1,[1]Deník!$C350&lt;='[1]Měsíční shrnutí'!$F$1),[1]Deník!$X350,"")</f>
        <v/>
      </c>
    </row>
    <row r="351" spans="1:239">
      <c r="A351" s="8">
        <f>Deník!C352</f>
        <v>0</v>
      </c>
      <c r="B351" s="50" t="str">
        <f>Deník!R352</f>
        <v/>
      </c>
      <c r="C351" s="102" t="str">
        <f>IF(AND(Deník!R352&gt;1,Deník!R352&lt;&gt;""),1,"")</f>
        <v/>
      </c>
      <c r="D351" s="102" t="str">
        <f>IF(AND(Deník!R352&lt;=0,Deník!R352&lt;&gt;""),1,"")</f>
        <v/>
      </c>
      <c r="E351" s="103" t="str">
        <f>IF(AND(Deník!R352&gt;=0,Deník!R352&lt;=1),1,"")</f>
        <v/>
      </c>
      <c r="F351" s="79" t="str">
        <f>IF(Deník!R352&lt;&gt;"",Deník!R352+F350,"")</f>
        <v/>
      </c>
      <c r="G351" s="85"/>
      <c r="H351" s="54" t="str">
        <f>IF(MONTH(Deník!$C351)=H$2,IF(AND(Deník!$R351&gt;=0,Deník!$R351&lt;=1),"BE",Deník!$R351),"")</f>
        <v/>
      </c>
      <c r="I351" s="11" t="str">
        <f>IF(MONTH(Deník!$C351)=I$2,IF(AND(Deník!$R351&gt;=0,Deník!$R351&lt;=1),"BE",Deník!$R351),"")</f>
        <v/>
      </c>
      <c r="J351" s="11" t="str">
        <f>IF(MONTH(Deník!$C351)=J$2,IF(AND(Deník!$R351&gt;=0,Deník!$R351&lt;=1),"BE",Deník!$R351),"")</f>
        <v/>
      </c>
      <c r="K351" s="11" t="str">
        <f>IF(MONTH(Deník!$C351)=K$2,IF(AND(Deník!$R351&gt;=0,Deník!$R351&lt;=1),"BE",Deník!$R351),"")</f>
        <v/>
      </c>
      <c r="L351" s="11" t="str">
        <f>IF(MONTH(Deník!$C351)=L$2,IF(AND(Deník!$R351&gt;=0,Deník!$R351&lt;=1),"BE",Deník!$R351),"")</f>
        <v/>
      </c>
      <c r="M351" s="11" t="str">
        <f>IF(MONTH(Deník!$C351)=M$2,IF(AND(Deník!$R351&gt;=0,Deník!$R351&lt;=1),"BE",Deník!$R351),"")</f>
        <v/>
      </c>
      <c r="N351" s="11" t="str">
        <f>IF(MONTH(Deník!$C351)=N$2,IF(AND(Deník!$R351&gt;=0,Deník!$R351&lt;=1),"BE",Deník!$R351),"")</f>
        <v/>
      </c>
      <c r="O351" s="11" t="str">
        <f>IF(MONTH(Deník!$C351)=O$2,IF(AND(Deník!$R351&gt;=0,Deník!$R351&lt;=1),"BE",Deník!$R351),"")</f>
        <v/>
      </c>
      <c r="P351" s="11" t="str">
        <f>IF(MONTH(Deník!$C351)=P$2,IF(AND(Deník!$R351&gt;=0,Deník!$R351&lt;=1),"BE",Deník!$R351),"")</f>
        <v/>
      </c>
      <c r="Q351" s="11" t="str">
        <f>IF(MONTH(Deník!$C351)=Q$2,IF(AND(Deník!$R351&gt;=0,Deník!$R351&lt;=1),"BE",Deník!$R351),"")</f>
        <v/>
      </c>
      <c r="R351" s="11" t="str">
        <f>IF(MONTH(Deník!$C351)=R$2,IF(AND(Deník!$R351&gt;=0,Deník!$R351&lt;=1),"BE",Deník!$R351),"")</f>
        <v/>
      </c>
      <c r="S351" s="57" t="str">
        <f>IF(MONTH(Deník!$C351)=S$2,IF(AND(Deník!$R351&gt;=0,Deník!$R351&lt;=1),"BE",Deník!$R351),"")</f>
        <v/>
      </c>
      <c r="U351" s="12"/>
      <c r="V351" s="12"/>
      <c r="X351" s="600" t="str">
        <f>IF(Deník!$R351&lt;&gt;"",IF(Deník!$B351=Statistika!$F$63,IF(AND(Deník!$R351&gt;=0,Deník!$R351&lt;=1),"BE",Deník!$R351),""),"")</f>
        <v/>
      </c>
      <c r="Y351" s="13" t="str">
        <f>IF(Deník!$R351&lt;&gt;"",IF(Deník!$B351=Statistika!$F$64,IF(AND(Deník!$R351&gt;=0,Deník!$R351&lt;=1),"BE",Deník!$R351),""),"")</f>
        <v/>
      </c>
      <c r="Z351" s="13" t="str">
        <f>IF(Deník!$R351&lt;&gt;"",IF(Deník!$B351=Statistika!$F$65,IF(AND(Deník!$R351&gt;=0,Deník!$R351&lt;=1),"BE",Deník!$R351),""),"")</f>
        <v/>
      </c>
      <c r="AA351" s="13" t="str">
        <f>IF(Deník!$R351&lt;&gt;"",IF(Deník!$B351=Statistika!$F$66,IF(AND(Deník!$R351&gt;=0,Deník!$R351&lt;=1),"BE",Deník!$R351),""),"")</f>
        <v/>
      </c>
      <c r="AB351" s="13" t="str">
        <f>IF(Deník!$R351&lt;&gt;"",IF(Deník!$B351=Statistika!$F$67,IF(AND(Deník!$R351&gt;=0,Deník!$R351&lt;=1),"BE",Deník!$R351),""),"")</f>
        <v/>
      </c>
      <c r="AC351" s="13" t="str">
        <f>IF(Deník!$R351&lt;&gt;"",IF(Deník!$B351=Statistika!$F$68,IF(AND(Deník!$R351&gt;=0,Deník!$R351&lt;=1),"BE",Deník!$R351),""),"")</f>
        <v/>
      </c>
      <c r="AD351" s="13" t="str">
        <f>IF(Deník!$R351&lt;&gt;"",IF(Deník!$B351=Statistika!$F$69,IF(AND(Deník!$R351&gt;=0,Deník!$R351&lt;=1),"BE",Deník!$R351),""),"")</f>
        <v/>
      </c>
      <c r="AE351" s="601" t="str">
        <f>IF(Deník!$R351&lt;&gt;"",IF(Deník!$B351=Statistika!$F$70,IF(AND(Deník!$R351&gt;=0,Deník!$R351&lt;=1),"BE",Deník!$R351),""),"")</f>
        <v/>
      </c>
      <c r="AF351" s="90"/>
      <c r="AG351" s="63" t="str">
        <f>IF(Deník!$R351&lt;&gt;"",IF(Deník!$J351="L",IF(AND(Deník!$R351&gt;=0,Deník!$R351&lt;=1),"BE",Deník!$R351),""),"")</f>
        <v/>
      </c>
      <c r="AH351" s="13" t="str">
        <f>IF(Deník!$R351&lt;&gt;"",IF(Deník!$J351="S",IF(AND(Deník!$R351&gt;=0,Deník!$R351&lt;=1),"BE",Deník!$R351),""),"")</f>
        <v/>
      </c>
      <c r="AI351" s="95"/>
      <c r="AJ351" s="71" t="str">
        <f>IF(Deník!N352&lt;&gt;"",Deník!N352*-1,"")</f>
        <v/>
      </c>
      <c r="AK351" s="88"/>
      <c r="AL351" s="63" t="str">
        <f>IF(WEEKDAY(Deník!$C351,2)=1,IF(AND(Deník!$R351&gt;=0,Deník!$R351&lt;=1),"BE",Deník!$R351),"")</f>
        <v/>
      </c>
      <c r="AM351" s="13" t="str">
        <f>IF(WEEKDAY(Deník!$C351,2)=2,IF(AND(Deník!$R351&gt;=0,Deník!$R351&lt;=1),"BE",Deník!$R351),"")</f>
        <v/>
      </c>
      <c r="AN351" s="13" t="str">
        <f>IF(WEEKDAY(Deník!$C351,2)=3,IF(AND(Deník!$R351&gt;=0,Deník!$R351&lt;=1),"BE",Deník!$R351),"")</f>
        <v/>
      </c>
      <c r="AO351" s="13" t="str">
        <f>IF(WEEKDAY(Deník!$C351,2)=4,IF(AND(Deník!$R351&gt;=0,Deník!$R351&lt;=1),"BE",Deník!$R351),"")</f>
        <v/>
      </c>
      <c r="AP351" s="60" t="str">
        <f>IF(WEEKDAY(Deník!$C351,2)=5,IF(AND(Deník!$R351&gt;=0,Deník!$R351&lt;=1),"BE",Deník!$R351),"")</f>
        <v/>
      </c>
      <c r="AQ351" s="99"/>
      <c r="AR351" s="100">
        <f>Deník!D351</f>
        <v>0</v>
      </c>
      <c r="AS351" s="63" t="str">
        <f>IF(Deník!$D351&lt;&gt;"",IF(AND(Deník!$D351&gt;=AS$2,Deník!$D351&lt;=AS$3),IF(AND(Deník!$R351&gt;=0,Deník!$R351&lt;=1),"BE",Deník!$R351),""),"")</f>
        <v/>
      </c>
      <c r="AT351" s="63" t="str">
        <f>IF(Deník!$D351&lt;&gt;"",IF(AND(Deník!$D351&gt;=AT$2,Deník!$D351&lt;=AT$3),IF(AND(Deník!$R351&gt;=0,Deník!$R351&lt;=1),"BE",Deník!$R351),""),"")</f>
        <v/>
      </c>
      <c r="AU351" s="63" t="str">
        <f>IF(Deník!$D351&lt;&gt;"",IF(AND(Deník!$D351&gt;=AU$2,Deník!$D351&lt;=AU$3),IF(AND(Deník!$R351&gt;=0,Deník!$R351&lt;=1),"BE",Deník!$R351),""),"")</f>
        <v/>
      </c>
      <c r="AV351" s="63" t="str">
        <f>IF(Deník!$D351&lt;&gt;"",IF(AND(Deník!$D351&gt;=AV$2,Deník!$D351&lt;=AV$3),IF(AND(Deník!$R351&gt;=0,Deník!$R351&lt;=1),"BE",Deník!$R351),""),"")</f>
        <v/>
      </c>
      <c r="AW351" s="63" t="str">
        <f>IF(Deník!$D351&lt;&gt;"",IF(AND(Deník!$D351&gt;=AW$2,Deník!$D351&lt;=AW$3),IF(AND(Deník!$R351&gt;=0,Deník!$R351&lt;=1),"BE",Deník!$R351),""),"")</f>
        <v/>
      </c>
      <c r="AX351" s="63" t="str">
        <f>IF(Deník!$D351&lt;&gt;"",IF(AND(Deník!$D351&gt;=AX$2,Deník!$D351&lt;=AX$3),IF(AND(Deník!$R351&gt;=0,Deník!$R351&lt;=1),"BE",Deník!$R351),""),"")</f>
        <v/>
      </c>
      <c r="AY351" s="63" t="str">
        <f>IF(Deník!$D351&lt;&gt;"",IF(AND(Deník!$D351&gt;=AY$2,Deník!$D351&lt;=AY$3),IF(AND(Deník!$R351&gt;=0,Deník!$R351&lt;=1),"BE",Deník!$R351),""),"")</f>
        <v/>
      </c>
      <c r="AZ351" s="63" t="str">
        <f>IF(Deník!$D351&lt;&gt;"",IF(AND(Deník!$D351&gt;=AZ$2,Deník!$D351&lt;=AZ$3),IF(AND(Deník!$R351&gt;=0,Deník!$R351&lt;=1),"BE",Deník!$R351),""),"")</f>
        <v/>
      </c>
      <c r="BA351" s="63" t="str">
        <f>IF(Deník!$D351&lt;&gt;"",IF(AND(Deník!$D351&gt;=BA$2,Deník!$D351&lt;=BA$3),IF(AND(Deník!$R351&gt;=0,Deník!$R351&lt;=1),"BE",Deník!$R351),""),"")</f>
        <v/>
      </c>
      <c r="BB351" s="63" t="str">
        <f>IF(Deník!$D351&lt;&gt;"",IF(AND(Deník!$D351&gt;=BB$2,Deník!$D351&lt;=BB$3),IF(AND(Deník!$R351&gt;=0,Deník!$R351&lt;=1),"BE",Deník!$R351),""),"")</f>
        <v/>
      </c>
      <c r="BC351" s="71" t="str">
        <f>IF(Deník!$D351&lt;&gt;"",IF(AND(Deník!$D351&gt;=BC$2,Deník!$D351&lt;=BC$3),IF(AND(Deník!$R351&gt;=0,Deník!$R351&lt;=1),"BE",Deník!$R351),""),"")</f>
        <v/>
      </c>
      <c r="BD351" s="20" t="str">
        <f>IF(Deník!$J352="S",(Deník!$M352-Deník!$K352),IF(Deník!$J352="L",(Deník!$K352-Deník!$M352),""))</f>
        <v/>
      </c>
      <c r="BE351" s="20" t="str">
        <f>IF(Deník!$J352="S",(Deník!$K352-Deník!$O352),IF(Deník!$J352="L",(Deník!$O352-Deník!$K352),""))</f>
        <v/>
      </c>
      <c r="BF351" s="20" t="str">
        <f>IF(Deník!$J352="S",(Deník!$K352-Deník!$L352),IF(Deník!$J352="L",(Deník!$L352-Deník!$K352),""))</f>
        <v/>
      </c>
      <c r="BG351" s="20" t="str">
        <f>IF(Deník!$J352="S",(Deník!$K352-Deník!$S352),IF(Deník!$J352="L",(Deník!$S352-Deník!$K352),""))</f>
        <v/>
      </c>
      <c r="BH351" s="20" t="str">
        <f>IF(Deník!$J352="S",(Deník!$K352-Deník!$U352),IF(Deník!$J352="L",(Deník!$U352-Deník!$K352),""))</f>
        <v/>
      </c>
      <c r="BI351" s="20" t="str">
        <f>IF(Deník!$R351&gt;1,Deník!$R351,"")</f>
        <v/>
      </c>
      <c r="BJ351" s="20" t="str">
        <f>IF(Deník!$R351&lt;0,Deník!$R351,"")</f>
        <v/>
      </c>
      <c r="BK351" s="17"/>
      <c r="BM351" s="233" t="str">
        <f>IF(Deník!$R351&lt;&gt;"",IF(Deník!$Y351=Statistika!$F$78,IF(AND(Deník!$R351&gt;=0,Deník!$R351&lt;=1),"BE",Deník!$R351),""),"")</f>
        <v/>
      </c>
      <c r="BN351" s="233" t="str">
        <f>IF(Deník!$R351&lt;&gt;"",IF(Deník!$Y351=Statistika!$F$79,IF(AND(Deník!$R351&gt;=0,Deník!$R351&lt;=1),"BE",Deník!$R351),""),"")</f>
        <v/>
      </c>
      <c r="BO351" s="233" t="str">
        <f>IF(Deník!$R351&lt;&gt;"",IF(Deník!$Y351=Statistika!$F$80,IF(AND(Deník!$R351&gt;=0,Deník!$R351&lt;=1),"BE",Deník!$R351),""),"")</f>
        <v/>
      </c>
      <c r="BP351" s="233" t="str">
        <f>IF(Deník!$R351&lt;&gt;"",IF(Deník!$Y351=Statistika!$F$81,IF(AND(Deník!$R351&gt;=0,Deník!$R351&lt;=1),"BE",Deník!$R351),""),"")</f>
        <v/>
      </c>
      <c r="BQ351" s="233" t="str">
        <f>IF(Deník!$R351&lt;&gt;"",IF(Deník!$Y351=Statistika!$F$82,IF(AND(Deník!$R351&gt;=0,Deník!$R351&lt;=1),"BE",Deník!$R351),""),"")</f>
        <v/>
      </c>
      <c r="BR351" s="233" t="str">
        <f>IF(Deník!$R351&lt;&gt;"",IF(Deník!$Y351=Statistika!$F$83,IF(AND(Deník!$R351&gt;=0,Deník!$R351&lt;=1),"BE",Deník!$R351),""),"")</f>
        <v/>
      </c>
      <c r="BS351" s="233" t="str">
        <f>IF(Deník!$R351&lt;&gt;"",IF(Deník!$Y351=Statistika!$F$84,IF(AND(Deník!$R351&gt;=0,Deník!$R351&lt;=1),"BE",Deník!$R351),""),"")</f>
        <v/>
      </c>
      <c r="BT351" s="233" t="str">
        <f>IF(Deník!$R351&lt;&gt;"",IF(Deník!$Y351=Statistika!$F$85,IF(AND(Deník!$R351&gt;=0,Deník!$R351&lt;=1),"BE",Deník!$R351),""),"")</f>
        <v/>
      </c>
      <c r="BU351" s="233" t="str">
        <f>IF(Deník!$R351&lt;&gt;"",IF(Deník!$Y351=Statistika!$F$86,IF(AND(Deník!$R351&gt;=0,Deník!$R351&lt;=1),"BE",Deník!$R351),""),"")</f>
        <v/>
      </c>
      <c r="BV351" s="233" t="str">
        <f>IF(Deník!$R351&lt;&gt;"",IF(Deník!$Y351=Statistika!$F$87,IF(AND(Deník!$R351&gt;=0,Deník!$R351&lt;=1),"BE",Deník!$R351),""),"")</f>
        <v/>
      </c>
      <c r="BW351" s="233" t="str">
        <f>IF(Deník!$R351&lt;&gt;"",IF(Deník!$Y351=Statistika!$F$88,IF(AND(Deník!$R351&gt;=0,Deník!$R351&lt;=1),"BE",Deník!$R351),""),"")</f>
        <v/>
      </c>
      <c r="BX351" s="233" t="str">
        <f>IF(Deník!$R351&lt;&gt;"",IF(Deník!$Y351=Statistika!$F$89,IF(AND(Deník!$R351&gt;=0,Deník!$R351&lt;=1),"BE",Deník!$R351),""),"")</f>
        <v/>
      </c>
      <c r="BY351" s="233" t="str">
        <f>IF(Deník!$R351&lt;&gt;"",IF(Deník!$Y351=Statistika!$F$90,IF(AND(Deník!$R351&gt;=0,Deník!$R351&lt;=1),"BE",Deník!$R351),""),"")</f>
        <v/>
      </c>
      <c r="BZ351" s="233" t="str">
        <f>IF(Deník!$R351&lt;&gt;"",IF(Deník!$Y351=Statistika!$F$91,IF(AND(Deník!$R351&gt;=0,Deník!$R351&lt;=1),"BE",Deník!$R351),""),"")</f>
        <v/>
      </c>
      <c r="CA351" s="233"/>
      <c r="CB351" s="233" t="str">
        <f>IF(Deník!$R351&lt;&gt;"",IF(Deník!$AB351="SL",IF(AND(Deník!$R351&gt;=0,Deník!$R351&lt;=1),"BE",Deník!$R351),""),"")</f>
        <v/>
      </c>
      <c r="CC351" s="233" t="str">
        <f>IF(Deník!$R351&lt;&gt;"",IF(Deník!$AB351="BE10",IF(AND(Deník!$R351&gt;=0,Deník!$R351&lt;=1),"BE",Deník!$R351),""),"")</f>
        <v/>
      </c>
      <c r="CD351" s="233" t="str">
        <f>IF(Deník!$R351&lt;&gt;"",IF(Deník!$AB351="BE15",IF(AND(Deník!$R351&gt;=0,Deník!$R351&lt;=1),"BE",Deník!$R351),""),"")</f>
        <v/>
      </c>
      <c r="CE351" s="233" t="str">
        <f>IF(Deník!$R351&lt;&gt;"",IF(Deník!$AB351="BE20",IF(AND(Deník!$R351&gt;=0,Deník!$R351&lt;=1),"BE",Deník!$R351),""),"")</f>
        <v/>
      </c>
      <c r="CF351" s="233" t="str">
        <f>IF(Deník!$R351&lt;&gt;"",IF(Deník!$AB351="TP1",IF(AND(Deník!$R351&gt;=0,Deník!$R351&lt;=1),"BE",Deník!$R351),""),"")</f>
        <v/>
      </c>
      <c r="CG351" s="233" t="str">
        <f>IF(Deník!$R351&lt;&gt;"",IF(Deník!$AB351="TP2",IF(AND(Deník!$R351&gt;=0,Deník!$R351&lt;=1),"BE",Deník!$R351),""),"")</f>
        <v/>
      </c>
      <c r="CH351" s="233" t="str">
        <f>IF(Deník!$R351&lt;&gt;"",IF(Deník!$AB351="TP3",IF(AND(Deník!$R351&gt;=0,Deník!$R351&lt;=1),"BE",Deník!$R351),""),"")</f>
        <v/>
      </c>
      <c r="CI351" s="233" t="str">
        <f>IF(Deník!$R351&lt;&gt;"",IF(Deník!$AB351="Trailing SL",IF(AND(Deník!$R351&gt;=0,Deník!$R351&lt;=1),"BE",Deník!$R351),""),"")</f>
        <v/>
      </c>
      <c r="CJ351" s="233" t="str">
        <f>IF(Deník!$R351&lt;&gt;"",IF(Deník!$AB351="Manual",IF(AND(Deník!$R351&gt;=0,Deník!$R351&lt;=1),"BE",Deník!$R351),""),"")</f>
        <v/>
      </c>
      <c r="CK351" s="233"/>
      <c r="CL351" s="233" t="str">
        <f>IF(Deník!$R351&lt;0,IF(Deník!$AC351=Statistika!$F$117,Deník!$R351,""),"")</f>
        <v/>
      </c>
      <c r="CM351" s="233" t="str">
        <f>IF(Deník!$R351&lt;0,IF(Deník!$AC351=Statistika!$F$118,Deník!$R351,""),"")</f>
        <v/>
      </c>
      <c r="CN351" s="233" t="str">
        <f>IF(Deník!$R351&lt;0,IF(Deník!$AC351=Statistika!$F$119,Deník!$R351,""),"")</f>
        <v/>
      </c>
      <c r="CO351" s="233" t="str">
        <f>IF(Deník!$R351&lt;0,IF(Deník!$AC351=Statistika!$F$120,Deník!$R351,""),"")</f>
        <v/>
      </c>
      <c r="CP351" s="233" t="str">
        <f>IF(Deník!$R351&lt;0,IF(Deník!$AC351=Statistika!$F$121,Deník!$R351,""),"")</f>
        <v/>
      </c>
      <c r="CQ351" s="233" t="str">
        <f>IF(Deník!$R351&lt;0,IF(Deník!$AC351=Statistika!$F$122,Deník!$R351,""),"")</f>
        <v/>
      </c>
      <c r="CR351" s="233" t="str">
        <f>IF(Deník!$R351&lt;0,IF(Deník!$AC351=Statistika!$F$123,Deník!$R351,""),"")</f>
        <v/>
      </c>
      <c r="CS351" s="233" t="str">
        <f>IF(Deník!$R351&lt;0,IF(Deník!$AC351=Statistika!$F$124,Deník!$R351,""),"")</f>
        <v/>
      </c>
      <c r="CT351" s="233" t="str">
        <f>IF(Deník!$R351&lt;0,IF(Deník!$AC351=Statistika!$F$125,Deník!$R351,""),"")</f>
        <v/>
      </c>
      <c r="CU351" s="233"/>
      <c r="CV351" s="233" t="str">
        <f>IF(Deník!$R351&lt;0,IF(Deník!$AD351=$CV$2,Deník!$R351,""),"")</f>
        <v/>
      </c>
      <c r="CW351" s="233" t="str">
        <f>IF(Deník!$R351&lt;0,IF(Deník!$AD351=$CW$2,Deník!$R351,""),"")</f>
        <v/>
      </c>
      <c r="CX351" s="233" t="str">
        <f>IF(Deník!$R351&lt;0,IF(Deník!$AD351=$CX$2,Deník!$R351,""),"")</f>
        <v/>
      </c>
      <c r="CY351" s="233" t="str">
        <f>IF(Deník!$R351&lt;0,IF(Deník!$AD351=$CY$2,Deník!$R351,""),"")</f>
        <v/>
      </c>
      <c r="CZ351" s="233" t="str">
        <f>IF(Deník!$R351&lt;0,IF(Deník!$AD351=$CZ$2,Deník!$R351,""),"")</f>
        <v/>
      </c>
      <c r="DL351" s="221">
        <f t="shared" si="16"/>
        <v>93847.029999999984</v>
      </c>
      <c r="DM351" s="220">
        <f t="shared" si="15"/>
        <v>-6.1529700000000132E-2</v>
      </c>
      <c r="DO351" s="50">
        <f>Deník!W352</f>
        <v>0</v>
      </c>
      <c r="DP351" s="102" t="str">
        <f>IF(AND(Deník!W352&gt;0),1,"")</f>
        <v/>
      </c>
      <c r="DQ351" s="102">
        <f>IF(AND(Deník!W352&lt;=0),1,"")</f>
        <v>1</v>
      </c>
      <c r="DR351" s="227"/>
      <c r="DS351" s="228"/>
      <c r="DT351" s="85"/>
      <c r="DU351" s="54">
        <f>IF(MONTH(Deník!$C351)=DU$2,Deník!$W351,"")</f>
        <v>0</v>
      </c>
      <c r="DV351" s="222" t="str">
        <f>IF(MONTH(Deník!$C351)=DV$2,Deník!$W351,"")</f>
        <v/>
      </c>
      <c r="DW351" s="222" t="str">
        <f>IF(MONTH(Deník!$C351)=DW$2,Deník!$W351,"")</f>
        <v/>
      </c>
      <c r="DX351" s="222" t="str">
        <f>IF(MONTH(Deník!$C351)=DX$2,Deník!$W351,"")</f>
        <v/>
      </c>
      <c r="DY351" s="222" t="str">
        <f>IF(MONTH(Deník!$C351)=DY$2,Deník!$W351,"")</f>
        <v/>
      </c>
      <c r="DZ351" s="222" t="str">
        <f>IF(MONTH(Deník!$C351)=DZ$2,Deník!$W351,"")</f>
        <v/>
      </c>
      <c r="EA351" s="222" t="str">
        <f>IF(MONTH(Deník!$C351)=EA$2,Deník!$W351,"")</f>
        <v/>
      </c>
      <c r="EB351" s="222" t="str">
        <f>IF(MONTH(Deník!$C351)=EB$2,Deník!$W351,"")</f>
        <v/>
      </c>
      <c r="EC351" s="222" t="str">
        <f>IF(MONTH(Deník!$C351)=EC$2,Deník!$W351,"")</f>
        <v/>
      </c>
      <c r="ED351" s="222" t="str">
        <f>IF(MONTH(Deník!$C351)=ED$2,Deník!$W351,"")</f>
        <v/>
      </c>
      <c r="EE351" s="222" t="str">
        <f>IF(MONTH(Deník!$C351)=EE$2,Deník!$W351,"")</f>
        <v/>
      </c>
      <c r="EF351" s="222" t="str">
        <f>IF(MONTH(Deník!$C351)=EF$2,Deník!$W351,"")</f>
        <v/>
      </c>
      <c r="EI351" s="600" t="str">
        <f>IF(Deník!$W351&lt;&gt;"",IF(Deník!$B351=Statistika!$F$63,Deník!$W351,""),"")</f>
        <v/>
      </c>
      <c r="EJ351" s="13" t="str">
        <f>IF(Deník!$W351&lt;&gt;"",IF(Deník!$B351=Statistika!$F$64,Deník!$W351,""),"")</f>
        <v/>
      </c>
      <c r="EK351" s="13" t="str">
        <f>IF(Deník!$W351&lt;&gt;"",IF(Deník!$B351=Statistika!$F$65,Deník!$W351,""),"")</f>
        <v/>
      </c>
      <c r="EL351" s="13" t="str">
        <f>IF(Deník!$W351&lt;&gt;"",IF(Deník!$B351=Statistika!$F$66,Deník!$W351,""),"")</f>
        <v/>
      </c>
      <c r="EM351" s="13" t="str">
        <f>IF(Deník!$W351&lt;&gt;"",IF(Deník!$B351=Statistika!$F$67,Deník!$W351,""),"")</f>
        <v/>
      </c>
      <c r="EN351" s="13" t="str">
        <f>IF(Deník!$W351&lt;&gt;"",IF(Deník!$B351=Statistika!$F$68,Deník!$W351,""),"")</f>
        <v/>
      </c>
      <c r="EO351" s="13" t="str">
        <f>IF(Deník!$W351&lt;&gt;"",IF(Deník!$B351=Statistika!$F$69,Deník!$W351,""),"")</f>
        <v/>
      </c>
      <c r="EP351" s="601" t="str">
        <f>IF(Deník!$W351&lt;&gt;"",IF(Deník!$B351=Statistika!$F$70,Deník!$W351,""),"")</f>
        <v/>
      </c>
      <c r="EQ351" s="90"/>
      <c r="ER351" s="63" t="str">
        <f>IF(Deník!$W351&lt;&gt;"",IF(Deník!$J351="L",Deník!$W351,""),"")</f>
        <v/>
      </c>
      <c r="ES351" s="13" t="str">
        <f>IF(Deník!$W351&lt;&gt;"",IF(Deník!$J351="S",Deník!$W351,""),"")</f>
        <v/>
      </c>
      <c r="ET351" s="95"/>
      <c r="EU351" s="88"/>
      <c r="EV351" s="63" t="str">
        <f>IF(WEEKDAY(Deník!$C351,2)=1,Deník!$W351,"")</f>
        <v/>
      </c>
      <c r="EW351" s="13" t="str">
        <f>IF(WEEKDAY(Deník!$C351,2)=2,Deník!$W351,"")</f>
        <v/>
      </c>
      <c r="EX351" s="13" t="str">
        <f>IF(WEEKDAY(Deník!$C351,2)=3,Deník!$W351,"")</f>
        <v/>
      </c>
      <c r="EY351" s="13" t="str">
        <f>IF(WEEKDAY(Deník!$C351,2)=4,Deník!$W351,"")</f>
        <v/>
      </c>
      <c r="EZ351" s="60" t="str">
        <f>IF(WEEKDAY(Deník!$C351,2)=5,Deník!$W351,"")</f>
        <v/>
      </c>
      <c r="FA351" s="99"/>
      <c r="FB351" s="100">
        <f>Deník!D351</f>
        <v>0</v>
      </c>
      <c r="FC351" s="63">
        <f>IF($FB351&lt;&gt;"",IF(AND($FB351&gt;=FC$2,$FB351&lt;=FC$3),Deník!$W351,""))</f>
        <v>0</v>
      </c>
      <c r="FD351" s="63" t="str">
        <f>IF($FB351&lt;&gt;"",IF(AND($FB351&gt;=FD$2,$FB351&lt;=FD$3),Deník!$W351,""))</f>
        <v/>
      </c>
      <c r="FE351" s="63" t="str">
        <f>IF($FB351&lt;&gt;"",IF(AND($FB351&gt;=FE$2,$FB351&lt;=FE$3),Deník!$W351,""))</f>
        <v/>
      </c>
      <c r="FF351" s="63" t="str">
        <f>IF($FB351&lt;&gt;"",IF(AND($FB351&gt;=FF$2,$FB351&lt;=FF$3),Deník!$W351,""))</f>
        <v/>
      </c>
      <c r="FG351" s="63" t="str">
        <f>IF($FB351&lt;&gt;"",IF(AND($FB351&gt;=FG$2,$FB351&lt;=FG$3),Deník!$W351,""))</f>
        <v/>
      </c>
      <c r="FH351" s="63" t="str">
        <f>IF($FB351&lt;&gt;"",IF(AND($FB351&gt;=FH$2,$FB351&lt;=FH$3),Deník!$W351,""))</f>
        <v/>
      </c>
      <c r="FI351" s="63" t="str">
        <f>IF($FB351&lt;&gt;"",IF(AND($FB351&gt;=FI$2,$FB351&lt;=FI$3),Deník!$W351,""))</f>
        <v/>
      </c>
      <c r="FJ351" s="63" t="str">
        <f>IF($FB351&lt;&gt;"",IF(AND($FB351&gt;=FJ$2,$FB351&lt;=FJ$3),Deník!$W351,""))</f>
        <v/>
      </c>
      <c r="FK351" s="63" t="str">
        <f>IF($FB351&lt;&gt;"",IF(AND($FB351&gt;=FK$2,$FB351&lt;=FK$3),Deník!$W351,""))</f>
        <v/>
      </c>
      <c r="FL351" s="63" t="str">
        <f>IF($FB351&lt;&gt;"",IF(AND($FB351&gt;=FL$2,$FB351&lt;=FL$3),Deník!$W351,""))</f>
        <v/>
      </c>
      <c r="FM351" s="63" t="str">
        <f>IF($FB351&lt;&gt;"",IF(AND($FB351&gt;=FM$2,$FB351&lt;=FM$3),Deník!$W351,""))</f>
        <v/>
      </c>
      <c r="FN351" s="13"/>
      <c r="FO351" s="20" t="str">
        <f>IF(Deník!$W351&gt;1,Deník!$W351,"")</f>
        <v/>
      </c>
      <c r="FP351" s="20" t="str">
        <f>IF(Deník!$W351&lt;0,Deník!$W351,"")</f>
        <v/>
      </c>
      <c r="FQ351" s="17"/>
      <c r="FS351" s="233"/>
      <c r="FT351" s="233" t="str">
        <f>IF(Deník!$W351&lt;&gt;"",IF(Deník!$Y351=Statistika!$F$78,Deník!$W351,""),"")</f>
        <v/>
      </c>
      <c r="FU351" s="233" t="str">
        <f>IF(Deník!$W351&lt;&gt;"",IF(Deník!$Y351=Statistika!$F$79,Deník!$W351,""),"")</f>
        <v/>
      </c>
      <c r="FV351" s="233" t="str">
        <f>IF(Deník!$W351&lt;&gt;"",IF(Deník!$Y351=Statistika!$F$80,Deník!$W351,""),"")</f>
        <v/>
      </c>
      <c r="FW351" s="233" t="str">
        <f>IF(Deník!$W351&lt;&gt;"",IF(Deník!$Y351=Statistika!$F$81,Deník!$W351,""),"")</f>
        <v/>
      </c>
      <c r="FX351" s="233" t="str">
        <f>IF(Deník!$W351&lt;&gt;"",IF(Deník!$Y351=Statistika!$F$82,Deník!$W351,""),"")</f>
        <v/>
      </c>
      <c r="FY351" s="233" t="str">
        <f>IF(Deník!$W351&lt;&gt;"",IF(Deník!$Y351=Statistika!$F$83,Deník!$W351,""),"")</f>
        <v/>
      </c>
      <c r="FZ351" s="233" t="str">
        <f>IF(Deník!$W351&lt;&gt;"",IF(Deník!$Y351=Statistika!$F$84,Deník!$W351,""),"")</f>
        <v/>
      </c>
      <c r="GA351" s="233" t="str">
        <f>IF(Deník!$W351&lt;&gt;"",IF(Deník!$Y351=Statistika!$F$85,Deník!$W351,""),"")</f>
        <v/>
      </c>
      <c r="GB351" s="233" t="str">
        <f>IF(Deník!$W351&lt;&gt;"",IF(Deník!$Y351=Statistika!$F$86,Deník!$W351,""),"")</f>
        <v/>
      </c>
      <c r="GC351" s="233" t="str">
        <f>IF(Deník!$W351&lt;&gt;"",IF(Deník!$Y351=Statistika!$F$87,Deník!$W351,""),"")</f>
        <v/>
      </c>
      <c r="GD351" s="233" t="str">
        <f>IF(Deník!$W351&lt;&gt;"",IF(Deník!$Y351=Statistika!$F$88,Deník!$W351,""),"")</f>
        <v/>
      </c>
      <c r="GE351" s="233" t="str">
        <f>IF(Deník!$W351&lt;&gt;"",IF(Deník!$Y351=Statistika!$F$89,Deník!$W351,""),"")</f>
        <v/>
      </c>
      <c r="GF351" s="233" t="str">
        <f>IF(Deník!$W351&lt;&gt;"",IF(Deník!$Y351=Statistika!$F$90,Deník!$W351,""),"")</f>
        <v/>
      </c>
      <c r="GG351" s="233" t="str">
        <f>IF(Deník!$W351&lt;&gt;"",IF(Deník!$Y351=Statistika!$F$91,Deník!$W351,""),"")</f>
        <v/>
      </c>
      <c r="GH351" s="233"/>
      <c r="GI351" s="233" t="str">
        <f>IF(Deník!$W351&lt;&gt;"",IF(Deník!$AB351=Statistika!$L$100,Deník!$W351,""),"")</f>
        <v/>
      </c>
      <c r="GJ351" s="233" t="str">
        <f>IF(Deník!$W351&lt;&gt;"",IF(Deník!$AB351=Statistika!$L$101,Deník!$W351,""),"")</f>
        <v/>
      </c>
      <c r="GK351" s="233" t="str">
        <f>IF(Deník!$W351&lt;&gt;"",IF(Deník!$AB351=Statistika!$L$102,Deník!$W351,""),"")</f>
        <v/>
      </c>
      <c r="GL351" s="233" t="str">
        <f>IF(Deník!$W351&lt;&gt;"",IF(Deník!$AB351=Statistika!$L$103,Deník!$W351,""),"")</f>
        <v/>
      </c>
      <c r="GM351" s="233" t="str">
        <f>IF(Deník!$W351&lt;&gt;"",IF(Deník!$AB351=Statistika!$L$104,Deník!$W351,""),"")</f>
        <v/>
      </c>
      <c r="GN351" s="233" t="str">
        <f>IF(Deník!$W351&lt;&gt;"",IF(Deník!$AB351=Statistika!$L$105,Deník!$W351,""),"")</f>
        <v/>
      </c>
      <c r="GO351" s="233" t="str">
        <f>IF(Deník!$W351&lt;&gt;"",IF(Deník!$AB351=Statistika!$L$106,Deník!$W351,""),"")</f>
        <v/>
      </c>
      <c r="GP351" s="233" t="str">
        <f>IF(Deník!$W351&lt;&gt;"",IF(Deník!$AB351=Statistika!$L$107,Deník!$W351,""),"")</f>
        <v/>
      </c>
      <c r="GQ351" s="233" t="str">
        <f>IF(Deník!$W351&lt;&gt;"",IF(Deník!$AB351=Statistika!$L$108,Deník!$W351,""),"")</f>
        <v/>
      </c>
      <c r="GS351" s="233" t="str">
        <f>IF(Deník!$W351&lt;0,IF(Deník!$AC351=Statistika!$F$117,Deník!$W351,""),"")</f>
        <v/>
      </c>
      <c r="GT351" s="233" t="str">
        <f>IF(Deník!$W351&lt;0,IF(Deník!$AC351=Statistika!$F$118,Deník!$W351,""),"")</f>
        <v/>
      </c>
      <c r="GU351" s="233" t="str">
        <f>IF(Deník!$W351&lt;0,IF(Deník!$AC351=Statistika!$F$119,Deník!$W351,""),"")</f>
        <v/>
      </c>
      <c r="GV351" s="233" t="str">
        <f>IF(Deník!$W351&lt;0,IF(Deník!$AC351=Statistika!$F$120,Deník!$W351,""),"")</f>
        <v/>
      </c>
      <c r="GW351" s="233" t="str">
        <f>IF(Deník!$W351&lt;0,IF(Deník!$AC351=Statistika!$F$121,Deník!$W351,""),"")</f>
        <v/>
      </c>
      <c r="GX351" s="233" t="str">
        <f>IF(Deník!$W351&lt;0,IF(Deník!$AC351=Statistika!$F$122,Deník!$W351,""),"")</f>
        <v/>
      </c>
      <c r="GY351" s="233" t="str">
        <f>IF(Deník!$W351&lt;0,IF(Deník!$AC351=Statistika!$F$123,Deník!$W351,""),"")</f>
        <v/>
      </c>
      <c r="GZ351" s="233" t="str">
        <f>IF(Deník!$W351&lt;0,IF(Deník!$AC351=Statistika!$F$124,Deník!$W351,""),"")</f>
        <v/>
      </c>
      <c r="HA351" s="233" t="str">
        <f>IF(Deník!$W351&lt;0,IF(Deník!$AC351=Statistika!$F$125,Deník!$W351,""),"")</f>
        <v/>
      </c>
      <c r="HC351" s="233" t="str">
        <f>IF(Deník!$W351&lt;0,IF(Deník!$AD351=Statistika!$F$133,Deník!$W351,""),"")</f>
        <v/>
      </c>
      <c r="HD351" s="233" t="str">
        <f>IF(Deník!$W351&lt;0,IF(Deník!$AD351=Statistika!$F$134,Deník!$W351,""),"")</f>
        <v/>
      </c>
      <c r="HE351" s="233" t="str">
        <f>IF(Deník!$W351&lt;0,IF(Deník!$AD351=Statistika!$F$135,Deník!$W351,""),"")</f>
        <v/>
      </c>
      <c r="HF351" s="233" t="str">
        <f>IF(Deník!$W351&lt;0,IF(Deník!$AD351=Statistika!$F$136,Deník!$W351,""),"")</f>
        <v/>
      </c>
      <c r="HG351" s="233" t="str">
        <f>IF(Deník!$W351&lt;0,IF(Deník!$AD351=Statistika!$F$137,Deník!$W351,""),"")</f>
        <v/>
      </c>
      <c r="ID351" s="8">
        <f>Tabulka4[[#This Row],[Sloupec3]]</f>
        <v>0</v>
      </c>
      <c r="IE351" s="17" t="str">
        <f>IF(AND([1]Deník!$C351&gt;='[1]Měsíční shrnutí'!$D$1,[1]Deník!$C351&lt;='[1]Měsíční shrnutí'!$F$1),[1]Deník!$X351,"")</f>
        <v/>
      </c>
    </row>
    <row r="352" spans="1:239">
      <c r="A352" s="8">
        <f>Deník!C353</f>
        <v>0</v>
      </c>
      <c r="B352" s="50" t="str">
        <f>Deník!R353</f>
        <v/>
      </c>
      <c r="C352" s="102" t="str">
        <f>IF(AND(Deník!R353&gt;1,Deník!R353&lt;&gt;""),1,"")</f>
        <v/>
      </c>
      <c r="D352" s="102" t="str">
        <f>IF(AND(Deník!R353&lt;=0,Deník!R353&lt;&gt;""),1,"")</f>
        <v/>
      </c>
      <c r="E352" s="103" t="str">
        <f>IF(AND(Deník!R353&gt;=0,Deník!R353&lt;=1),1,"")</f>
        <v/>
      </c>
      <c r="F352" s="79" t="str">
        <f>IF(Deník!R353&lt;&gt;"",Deník!R353+F351,"")</f>
        <v/>
      </c>
      <c r="G352" s="85"/>
      <c r="H352" s="54" t="str">
        <f>IF(MONTH(Deník!$C352)=H$2,IF(AND(Deník!$R352&gt;=0,Deník!$R352&lt;=1),"BE",Deník!$R352),"")</f>
        <v/>
      </c>
      <c r="I352" s="11" t="str">
        <f>IF(MONTH(Deník!$C352)=I$2,IF(AND(Deník!$R352&gt;=0,Deník!$R352&lt;=1),"BE",Deník!$R352),"")</f>
        <v/>
      </c>
      <c r="J352" s="11" t="str">
        <f>IF(MONTH(Deník!$C352)=J$2,IF(AND(Deník!$R352&gt;=0,Deník!$R352&lt;=1),"BE",Deník!$R352),"")</f>
        <v/>
      </c>
      <c r="K352" s="11" t="str">
        <f>IF(MONTH(Deník!$C352)=K$2,IF(AND(Deník!$R352&gt;=0,Deník!$R352&lt;=1),"BE",Deník!$R352),"")</f>
        <v/>
      </c>
      <c r="L352" s="11" t="str">
        <f>IF(MONTH(Deník!$C352)=L$2,IF(AND(Deník!$R352&gt;=0,Deník!$R352&lt;=1),"BE",Deník!$R352),"")</f>
        <v/>
      </c>
      <c r="M352" s="11" t="str">
        <f>IF(MONTH(Deník!$C352)=M$2,IF(AND(Deník!$R352&gt;=0,Deník!$R352&lt;=1),"BE",Deník!$R352),"")</f>
        <v/>
      </c>
      <c r="N352" s="11" t="str">
        <f>IF(MONTH(Deník!$C352)=N$2,IF(AND(Deník!$R352&gt;=0,Deník!$R352&lt;=1),"BE",Deník!$R352),"")</f>
        <v/>
      </c>
      <c r="O352" s="11" t="str">
        <f>IF(MONTH(Deník!$C352)=O$2,IF(AND(Deník!$R352&gt;=0,Deník!$R352&lt;=1),"BE",Deník!$R352),"")</f>
        <v/>
      </c>
      <c r="P352" s="11" t="str">
        <f>IF(MONTH(Deník!$C352)=P$2,IF(AND(Deník!$R352&gt;=0,Deník!$R352&lt;=1),"BE",Deník!$R352),"")</f>
        <v/>
      </c>
      <c r="Q352" s="11" t="str">
        <f>IF(MONTH(Deník!$C352)=Q$2,IF(AND(Deník!$R352&gt;=0,Deník!$R352&lt;=1),"BE",Deník!$R352),"")</f>
        <v/>
      </c>
      <c r="R352" s="11" t="str">
        <f>IF(MONTH(Deník!$C352)=R$2,IF(AND(Deník!$R352&gt;=0,Deník!$R352&lt;=1),"BE",Deník!$R352),"")</f>
        <v/>
      </c>
      <c r="S352" s="57" t="str">
        <f>IF(MONTH(Deník!$C352)=S$2,IF(AND(Deník!$R352&gt;=0,Deník!$R352&lt;=1),"BE",Deník!$R352),"")</f>
        <v/>
      </c>
      <c r="U352" s="12"/>
      <c r="V352" s="12"/>
      <c r="X352" s="600" t="str">
        <f>IF(Deník!$R352&lt;&gt;"",IF(Deník!$B352=Statistika!$F$63,IF(AND(Deník!$R352&gt;=0,Deník!$R352&lt;=1),"BE",Deník!$R352),""),"")</f>
        <v/>
      </c>
      <c r="Y352" s="13" t="str">
        <f>IF(Deník!$R352&lt;&gt;"",IF(Deník!$B352=Statistika!$F$64,IF(AND(Deník!$R352&gt;=0,Deník!$R352&lt;=1),"BE",Deník!$R352),""),"")</f>
        <v/>
      </c>
      <c r="Z352" s="13" t="str">
        <f>IF(Deník!$R352&lt;&gt;"",IF(Deník!$B352=Statistika!$F$65,IF(AND(Deník!$R352&gt;=0,Deník!$R352&lt;=1),"BE",Deník!$R352),""),"")</f>
        <v/>
      </c>
      <c r="AA352" s="13" t="str">
        <f>IF(Deník!$R352&lt;&gt;"",IF(Deník!$B352=Statistika!$F$66,IF(AND(Deník!$R352&gt;=0,Deník!$R352&lt;=1),"BE",Deník!$R352),""),"")</f>
        <v/>
      </c>
      <c r="AB352" s="13" t="str">
        <f>IF(Deník!$R352&lt;&gt;"",IF(Deník!$B352=Statistika!$F$67,IF(AND(Deník!$R352&gt;=0,Deník!$R352&lt;=1),"BE",Deník!$R352),""),"")</f>
        <v/>
      </c>
      <c r="AC352" s="13" t="str">
        <f>IF(Deník!$R352&lt;&gt;"",IF(Deník!$B352=Statistika!$F$68,IF(AND(Deník!$R352&gt;=0,Deník!$R352&lt;=1),"BE",Deník!$R352),""),"")</f>
        <v/>
      </c>
      <c r="AD352" s="13" t="str">
        <f>IF(Deník!$R352&lt;&gt;"",IF(Deník!$B352=Statistika!$F$69,IF(AND(Deník!$R352&gt;=0,Deník!$R352&lt;=1),"BE",Deník!$R352),""),"")</f>
        <v/>
      </c>
      <c r="AE352" s="601" t="str">
        <f>IF(Deník!$R352&lt;&gt;"",IF(Deník!$B352=Statistika!$F$70,IF(AND(Deník!$R352&gt;=0,Deník!$R352&lt;=1),"BE",Deník!$R352),""),"")</f>
        <v/>
      </c>
      <c r="AF352" s="90"/>
      <c r="AG352" s="63" t="str">
        <f>IF(Deník!$R352&lt;&gt;"",IF(Deník!$J352="L",IF(AND(Deník!$R352&gt;=0,Deník!$R352&lt;=1),"BE",Deník!$R352),""),"")</f>
        <v/>
      </c>
      <c r="AH352" s="13" t="str">
        <f>IF(Deník!$R352&lt;&gt;"",IF(Deník!$J352="S",IF(AND(Deník!$R352&gt;=0,Deník!$R352&lt;=1),"BE",Deník!$R352),""),"")</f>
        <v/>
      </c>
      <c r="AI352" s="95"/>
      <c r="AJ352" s="71" t="str">
        <f>IF(Deník!N353&lt;&gt;"",Deník!N353*-1,"")</f>
        <v/>
      </c>
      <c r="AK352" s="88"/>
      <c r="AL352" s="63" t="str">
        <f>IF(WEEKDAY(Deník!$C352,2)=1,IF(AND(Deník!$R352&gt;=0,Deník!$R352&lt;=1),"BE",Deník!$R352),"")</f>
        <v/>
      </c>
      <c r="AM352" s="13" t="str">
        <f>IF(WEEKDAY(Deník!$C352,2)=2,IF(AND(Deník!$R352&gt;=0,Deník!$R352&lt;=1),"BE",Deník!$R352),"")</f>
        <v/>
      </c>
      <c r="AN352" s="13" t="str">
        <f>IF(WEEKDAY(Deník!$C352,2)=3,IF(AND(Deník!$R352&gt;=0,Deník!$R352&lt;=1),"BE",Deník!$R352),"")</f>
        <v/>
      </c>
      <c r="AO352" s="13" t="str">
        <f>IF(WEEKDAY(Deník!$C352,2)=4,IF(AND(Deník!$R352&gt;=0,Deník!$R352&lt;=1),"BE",Deník!$R352),"")</f>
        <v/>
      </c>
      <c r="AP352" s="60" t="str">
        <f>IF(WEEKDAY(Deník!$C352,2)=5,IF(AND(Deník!$R352&gt;=0,Deník!$R352&lt;=1),"BE",Deník!$R352),"")</f>
        <v/>
      </c>
      <c r="AQ352" s="99"/>
      <c r="AR352" s="100">
        <f>Deník!D352</f>
        <v>0</v>
      </c>
      <c r="AS352" s="63" t="str">
        <f>IF(Deník!$D352&lt;&gt;"",IF(AND(Deník!$D352&gt;=AS$2,Deník!$D352&lt;=AS$3),IF(AND(Deník!$R352&gt;=0,Deník!$R352&lt;=1),"BE",Deník!$R352),""),"")</f>
        <v/>
      </c>
      <c r="AT352" s="63" t="str">
        <f>IF(Deník!$D352&lt;&gt;"",IF(AND(Deník!$D352&gt;=AT$2,Deník!$D352&lt;=AT$3),IF(AND(Deník!$R352&gt;=0,Deník!$R352&lt;=1),"BE",Deník!$R352),""),"")</f>
        <v/>
      </c>
      <c r="AU352" s="63" t="str">
        <f>IF(Deník!$D352&lt;&gt;"",IF(AND(Deník!$D352&gt;=AU$2,Deník!$D352&lt;=AU$3),IF(AND(Deník!$R352&gt;=0,Deník!$R352&lt;=1),"BE",Deník!$R352),""),"")</f>
        <v/>
      </c>
      <c r="AV352" s="63" t="str">
        <f>IF(Deník!$D352&lt;&gt;"",IF(AND(Deník!$D352&gt;=AV$2,Deník!$D352&lt;=AV$3),IF(AND(Deník!$R352&gt;=0,Deník!$R352&lt;=1),"BE",Deník!$R352),""),"")</f>
        <v/>
      </c>
      <c r="AW352" s="63" t="str">
        <f>IF(Deník!$D352&lt;&gt;"",IF(AND(Deník!$D352&gt;=AW$2,Deník!$D352&lt;=AW$3),IF(AND(Deník!$R352&gt;=0,Deník!$R352&lt;=1),"BE",Deník!$R352),""),"")</f>
        <v/>
      </c>
      <c r="AX352" s="63" t="str">
        <f>IF(Deník!$D352&lt;&gt;"",IF(AND(Deník!$D352&gt;=AX$2,Deník!$D352&lt;=AX$3),IF(AND(Deník!$R352&gt;=0,Deník!$R352&lt;=1),"BE",Deník!$R352),""),"")</f>
        <v/>
      </c>
      <c r="AY352" s="63" t="str">
        <f>IF(Deník!$D352&lt;&gt;"",IF(AND(Deník!$D352&gt;=AY$2,Deník!$D352&lt;=AY$3),IF(AND(Deník!$R352&gt;=0,Deník!$R352&lt;=1),"BE",Deník!$R352),""),"")</f>
        <v/>
      </c>
      <c r="AZ352" s="63" t="str">
        <f>IF(Deník!$D352&lt;&gt;"",IF(AND(Deník!$D352&gt;=AZ$2,Deník!$D352&lt;=AZ$3),IF(AND(Deník!$R352&gt;=0,Deník!$R352&lt;=1),"BE",Deník!$R352),""),"")</f>
        <v/>
      </c>
      <c r="BA352" s="63" t="str">
        <f>IF(Deník!$D352&lt;&gt;"",IF(AND(Deník!$D352&gt;=BA$2,Deník!$D352&lt;=BA$3),IF(AND(Deník!$R352&gt;=0,Deník!$R352&lt;=1),"BE",Deník!$R352),""),"")</f>
        <v/>
      </c>
      <c r="BB352" s="63" t="str">
        <f>IF(Deník!$D352&lt;&gt;"",IF(AND(Deník!$D352&gt;=BB$2,Deník!$D352&lt;=BB$3),IF(AND(Deník!$R352&gt;=0,Deník!$R352&lt;=1),"BE",Deník!$R352),""),"")</f>
        <v/>
      </c>
      <c r="BC352" s="71" t="str">
        <f>IF(Deník!$D352&lt;&gt;"",IF(AND(Deník!$D352&gt;=BC$2,Deník!$D352&lt;=BC$3),IF(AND(Deník!$R352&gt;=0,Deník!$R352&lt;=1),"BE",Deník!$R352),""),"")</f>
        <v/>
      </c>
      <c r="BD352" s="20" t="str">
        <f>IF(Deník!$J353="S",(Deník!$M353-Deník!$K353),IF(Deník!$J353="L",(Deník!$K353-Deník!$M353),""))</f>
        <v/>
      </c>
      <c r="BE352" s="20" t="str">
        <f>IF(Deník!$J353="S",(Deník!$K353-Deník!$O353),IF(Deník!$J353="L",(Deník!$O353-Deník!$K353),""))</f>
        <v/>
      </c>
      <c r="BF352" s="20" t="str">
        <f>IF(Deník!$J353="S",(Deník!$K353-Deník!$L353),IF(Deník!$J353="L",(Deník!$L353-Deník!$K353),""))</f>
        <v/>
      </c>
      <c r="BG352" s="20" t="str">
        <f>IF(Deník!$J353="S",(Deník!$K353-Deník!$S353),IF(Deník!$J353="L",(Deník!$S353-Deník!$K353),""))</f>
        <v/>
      </c>
      <c r="BH352" s="20" t="str">
        <f>IF(Deník!$J353="S",(Deník!$K353-Deník!$U353),IF(Deník!$J353="L",(Deník!$U353-Deník!$K353),""))</f>
        <v/>
      </c>
      <c r="BI352" s="20" t="str">
        <f>IF(Deník!$R352&gt;1,Deník!$R352,"")</f>
        <v/>
      </c>
      <c r="BJ352" s="20" t="str">
        <f>IF(Deník!$R352&lt;0,Deník!$R352,"")</f>
        <v/>
      </c>
      <c r="BK352" s="17"/>
      <c r="BM352" s="233" t="str">
        <f>IF(Deník!$R352&lt;&gt;"",IF(Deník!$Y352=Statistika!$F$78,IF(AND(Deník!$R352&gt;=0,Deník!$R352&lt;=1),"BE",Deník!$R352),""),"")</f>
        <v/>
      </c>
      <c r="BN352" s="233" t="str">
        <f>IF(Deník!$R352&lt;&gt;"",IF(Deník!$Y352=Statistika!$F$79,IF(AND(Deník!$R352&gt;=0,Deník!$R352&lt;=1),"BE",Deník!$R352),""),"")</f>
        <v/>
      </c>
      <c r="BO352" s="233" t="str">
        <f>IF(Deník!$R352&lt;&gt;"",IF(Deník!$Y352=Statistika!$F$80,IF(AND(Deník!$R352&gt;=0,Deník!$R352&lt;=1),"BE",Deník!$R352),""),"")</f>
        <v/>
      </c>
      <c r="BP352" s="233" t="str">
        <f>IF(Deník!$R352&lt;&gt;"",IF(Deník!$Y352=Statistika!$F$81,IF(AND(Deník!$R352&gt;=0,Deník!$R352&lt;=1),"BE",Deník!$R352),""),"")</f>
        <v/>
      </c>
      <c r="BQ352" s="233" t="str">
        <f>IF(Deník!$R352&lt;&gt;"",IF(Deník!$Y352=Statistika!$F$82,IF(AND(Deník!$R352&gt;=0,Deník!$R352&lt;=1),"BE",Deník!$R352),""),"")</f>
        <v/>
      </c>
      <c r="BR352" s="233" t="str">
        <f>IF(Deník!$R352&lt;&gt;"",IF(Deník!$Y352=Statistika!$F$83,IF(AND(Deník!$R352&gt;=0,Deník!$R352&lt;=1),"BE",Deník!$R352),""),"")</f>
        <v/>
      </c>
      <c r="BS352" s="233" t="str">
        <f>IF(Deník!$R352&lt;&gt;"",IF(Deník!$Y352=Statistika!$F$84,IF(AND(Deník!$R352&gt;=0,Deník!$R352&lt;=1),"BE",Deník!$R352),""),"")</f>
        <v/>
      </c>
      <c r="BT352" s="233" t="str">
        <f>IF(Deník!$R352&lt;&gt;"",IF(Deník!$Y352=Statistika!$F$85,IF(AND(Deník!$R352&gt;=0,Deník!$R352&lt;=1),"BE",Deník!$R352),""),"")</f>
        <v/>
      </c>
      <c r="BU352" s="233" t="str">
        <f>IF(Deník!$R352&lt;&gt;"",IF(Deník!$Y352=Statistika!$F$86,IF(AND(Deník!$R352&gt;=0,Deník!$R352&lt;=1),"BE",Deník!$R352),""),"")</f>
        <v/>
      </c>
      <c r="BV352" s="233" t="str">
        <f>IF(Deník!$R352&lt;&gt;"",IF(Deník!$Y352=Statistika!$F$87,IF(AND(Deník!$R352&gt;=0,Deník!$R352&lt;=1),"BE",Deník!$R352),""),"")</f>
        <v/>
      </c>
      <c r="BW352" s="233" t="str">
        <f>IF(Deník!$R352&lt;&gt;"",IF(Deník!$Y352=Statistika!$F$88,IF(AND(Deník!$R352&gt;=0,Deník!$R352&lt;=1),"BE",Deník!$R352),""),"")</f>
        <v/>
      </c>
      <c r="BX352" s="233" t="str">
        <f>IF(Deník!$R352&lt;&gt;"",IF(Deník!$Y352=Statistika!$F$89,IF(AND(Deník!$R352&gt;=0,Deník!$R352&lt;=1),"BE",Deník!$R352),""),"")</f>
        <v/>
      </c>
      <c r="BY352" s="233" t="str">
        <f>IF(Deník!$R352&lt;&gt;"",IF(Deník!$Y352=Statistika!$F$90,IF(AND(Deník!$R352&gt;=0,Deník!$R352&lt;=1),"BE",Deník!$R352),""),"")</f>
        <v/>
      </c>
      <c r="BZ352" s="233" t="str">
        <f>IF(Deník!$R352&lt;&gt;"",IF(Deník!$Y352=Statistika!$F$91,IF(AND(Deník!$R352&gt;=0,Deník!$R352&lt;=1),"BE",Deník!$R352),""),"")</f>
        <v/>
      </c>
      <c r="CA352" s="233"/>
      <c r="CB352" s="233" t="str">
        <f>IF(Deník!$R352&lt;&gt;"",IF(Deník!$AB352="SL",IF(AND(Deník!$R352&gt;=0,Deník!$R352&lt;=1),"BE",Deník!$R352),""),"")</f>
        <v/>
      </c>
      <c r="CC352" s="233" t="str">
        <f>IF(Deník!$R352&lt;&gt;"",IF(Deník!$AB352="BE10",IF(AND(Deník!$R352&gt;=0,Deník!$R352&lt;=1),"BE",Deník!$R352),""),"")</f>
        <v/>
      </c>
      <c r="CD352" s="233" t="str">
        <f>IF(Deník!$R352&lt;&gt;"",IF(Deník!$AB352="BE15",IF(AND(Deník!$R352&gt;=0,Deník!$R352&lt;=1),"BE",Deník!$R352),""),"")</f>
        <v/>
      </c>
      <c r="CE352" s="233" t="str">
        <f>IF(Deník!$R352&lt;&gt;"",IF(Deník!$AB352="BE20",IF(AND(Deník!$R352&gt;=0,Deník!$R352&lt;=1),"BE",Deník!$R352),""),"")</f>
        <v/>
      </c>
      <c r="CF352" s="233" t="str">
        <f>IF(Deník!$R352&lt;&gt;"",IF(Deník!$AB352="TP1",IF(AND(Deník!$R352&gt;=0,Deník!$R352&lt;=1),"BE",Deník!$R352),""),"")</f>
        <v/>
      </c>
      <c r="CG352" s="233" t="str">
        <f>IF(Deník!$R352&lt;&gt;"",IF(Deník!$AB352="TP2",IF(AND(Deník!$R352&gt;=0,Deník!$R352&lt;=1),"BE",Deník!$R352),""),"")</f>
        <v/>
      </c>
      <c r="CH352" s="233" t="str">
        <f>IF(Deník!$R352&lt;&gt;"",IF(Deník!$AB352="TP3",IF(AND(Deník!$R352&gt;=0,Deník!$R352&lt;=1),"BE",Deník!$R352),""),"")</f>
        <v/>
      </c>
      <c r="CI352" s="233" t="str">
        <f>IF(Deník!$R352&lt;&gt;"",IF(Deník!$AB352="Trailing SL",IF(AND(Deník!$R352&gt;=0,Deník!$R352&lt;=1),"BE",Deník!$R352),""),"")</f>
        <v/>
      </c>
      <c r="CJ352" s="233" t="str">
        <f>IF(Deník!$R352&lt;&gt;"",IF(Deník!$AB352="Manual",IF(AND(Deník!$R352&gt;=0,Deník!$R352&lt;=1),"BE",Deník!$R352),""),"")</f>
        <v/>
      </c>
      <c r="CK352" s="233"/>
      <c r="CL352" s="233" t="str">
        <f>IF(Deník!$R352&lt;0,IF(Deník!$AC352=Statistika!$F$117,Deník!$R352,""),"")</f>
        <v/>
      </c>
      <c r="CM352" s="233" t="str">
        <f>IF(Deník!$R352&lt;0,IF(Deník!$AC352=Statistika!$F$118,Deník!$R352,""),"")</f>
        <v/>
      </c>
      <c r="CN352" s="233" t="str">
        <f>IF(Deník!$R352&lt;0,IF(Deník!$AC352=Statistika!$F$119,Deník!$R352,""),"")</f>
        <v/>
      </c>
      <c r="CO352" s="233" t="str">
        <f>IF(Deník!$R352&lt;0,IF(Deník!$AC352=Statistika!$F$120,Deník!$R352,""),"")</f>
        <v/>
      </c>
      <c r="CP352" s="233" t="str">
        <f>IF(Deník!$R352&lt;0,IF(Deník!$AC352=Statistika!$F$121,Deník!$R352,""),"")</f>
        <v/>
      </c>
      <c r="CQ352" s="233" t="str">
        <f>IF(Deník!$R352&lt;0,IF(Deník!$AC352=Statistika!$F$122,Deník!$R352,""),"")</f>
        <v/>
      </c>
      <c r="CR352" s="233" t="str">
        <f>IF(Deník!$R352&lt;0,IF(Deník!$AC352=Statistika!$F$123,Deník!$R352,""),"")</f>
        <v/>
      </c>
      <c r="CS352" s="233" t="str">
        <f>IF(Deník!$R352&lt;0,IF(Deník!$AC352=Statistika!$F$124,Deník!$R352,""),"")</f>
        <v/>
      </c>
      <c r="CT352" s="233" t="str">
        <f>IF(Deník!$R352&lt;0,IF(Deník!$AC352=Statistika!$F$125,Deník!$R352,""),"")</f>
        <v/>
      </c>
      <c r="CU352" s="233"/>
      <c r="CV352" s="233" t="str">
        <f>IF(Deník!$R352&lt;0,IF(Deník!$AD352=$CV$2,Deník!$R352,""),"")</f>
        <v/>
      </c>
      <c r="CW352" s="233" t="str">
        <f>IF(Deník!$R352&lt;0,IF(Deník!$AD352=$CW$2,Deník!$R352,""),"")</f>
        <v/>
      </c>
      <c r="CX352" s="233" t="str">
        <f>IF(Deník!$R352&lt;0,IF(Deník!$AD352=$CX$2,Deník!$R352,""),"")</f>
        <v/>
      </c>
      <c r="CY352" s="233" t="str">
        <f>IF(Deník!$R352&lt;0,IF(Deník!$AD352=$CY$2,Deník!$R352,""),"")</f>
        <v/>
      </c>
      <c r="CZ352" s="233" t="str">
        <f>IF(Deník!$R352&lt;0,IF(Deník!$AD352=$CZ$2,Deník!$R352,""),"")</f>
        <v/>
      </c>
      <c r="DL352" s="221">
        <f t="shared" si="16"/>
        <v>93847.029999999984</v>
      </c>
      <c r="DM352" s="220">
        <f t="shared" si="15"/>
        <v>-6.1529700000000132E-2</v>
      </c>
      <c r="DO352" s="50">
        <f>Deník!W353</f>
        <v>0</v>
      </c>
      <c r="DP352" s="102" t="str">
        <f>IF(AND(Deník!W353&gt;0),1,"")</f>
        <v/>
      </c>
      <c r="DQ352" s="102">
        <f>IF(AND(Deník!W353&lt;=0),1,"")</f>
        <v>1</v>
      </c>
      <c r="DR352" s="227"/>
      <c r="DS352" s="228"/>
      <c r="DT352" s="85"/>
      <c r="DU352" s="54">
        <f>IF(MONTH(Deník!$C352)=DU$2,Deník!$W352,"")</f>
        <v>0</v>
      </c>
      <c r="DV352" s="222" t="str">
        <f>IF(MONTH(Deník!$C352)=DV$2,Deník!$W352,"")</f>
        <v/>
      </c>
      <c r="DW352" s="222" t="str">
        <f>IF(MONTH(Deník!$C352)=DW$2,Deník!$W352,"")</f>
        <v/>
      </c>
      <c r="DX352" s="222" t="str">
        <f>IF(MONTH(Deník!$C352)=DX$2,Deník!$W352,"")</f>
        <v/>
      </c>
      <c r="DY352" s="222" t="str">
        <f>IF(MONTH(Deník!$C352)=DY$2,Deník!$W352,"")</f>
        <v/>
      </c>
      <c r="DZ352" s="222" t="str">
        <f>IF(MONTH(Deník!$C352)=DZ$2,Deník!$W352,"")</f>
        <v/>
      </c>
      <c r="EA352" s="222" t="str">
        <f>IF(MONTH(Deník!$C352)=EA$2,Deník!$W352,"")</f>
        <v/>
      </c>
      <c r="EB352" s="222" t="str">
        <f>IF(MONTH(Deník!$C352)=EB$2,Deník!$W352,"")</f>
        <v/>
      </c>
      <c r="EC352" s="222" t="str">
        <f>IF(MONTH(Deník!$C352)=EC$2,Deník!$W352,"")</f>
        <v/>
      </c>
      <c r="ED352" s="222" t="str">
        <f>IF(MONTH(Deník!$C352)=ED$2,Deník!$W352,"")</f>
        <v/>
      </c>
      <c r="EE352" s="222" t="str">
        <f>IF(MONTH(Deník!$C352)=EE$2,Deník!$W352,"")</f>
        <v/>
      </c>
      <c r="EF352" s="222" t="str">
        <f>IF(MONTH(Deník!$C352)=EF$2,Deník!$W352,"")</f>
        <v/>
      </c>
      <c r="EI352" s="600" t="str">
        <f>IF(Deník!$W352&lt;&gt;"",IF(Deník!$B352=Statistika!$F$63,Deník!$W352,""),"")</f>
        <v/>
      </c>
      <c r="EJ352" s="13" t="str">
        <f>IF(Deník!$W352&lt;&gt;"",IF(Deník!$B352=Statistika!$F$64,Deník!$W352,""),"")</f>
        <v/>
      </c>
      <c r="EK352" s="13" t="str">
        <f>IF(Deník!$W352&lt;&gt;"",IF(Deník!$B352=Statistika!$F$65,Deník!$W352,""),"")</f>
        <v/>
      </c>
      <c r="EL352" s="13" t="str">
        <f>IF(Deník!$W352&lt;&gt;"",IF(Deník!$B352=Statistika!$F$66,Deník!$W352,""),"")</f>
        <v/>
      </c>
      <c r="EM352" s="13" t="str">
        <f>IF(Deník!$W352&lt;&gt;"",IF(Deník!$B352=Statistika!$F$67,Deník!$W352,""),"")</f>
        <v/>
      </c>
      <c r="EN352" s="13" t="str">
        <f>IF(Deník!$W352&lt;&gt;"",IF(Deník!$B352=Statistika!$F$68,Deník!$W352,""),"")</f>
        <v/>
      </c>
      <c r="EO352" s="13" t="str">
        <f>IF(Deník!$W352&lt;&gt;"",IF(Deník!$B352=Statistika!$F$69,Deník!$W352,""),"")</f>
        <v/>
      </c>
      <c r="EP352" s="601" t="str">
        <f>IF(Deník!$W352&lt;&gt;"",IF(Deník!$B352=Statistika!$F$70,Deník!$W352,""),"")</f>
        <v/>
      </c>
      <c r="EQ352" s="90"/>
      <c r="ER352" s="63" t="str">
        <f>IF(Deník!$W352&lt;&gt;"",IF(Deník!$J352="L",Deník!$W352,""),"")</f>
        <v/>
      </c>
      <c r="ES352" s="13" t="str">
        <f>IF(Deník!$W352&lt;&gt;"",IF(Deník!$J352="S",Deník!$W352,""),"")</f>
        <v/>
      </c>
      <c r="ET352" s="95"/>
      <c r="EU352" s="88"/>
      <c r="EV352" s="63" t="str">
        <f>IF(WEEKDAY(Deník!$C352,2)=1,Deník!$W352,"")</f>
        <v/>
      </c>
      <c r="EW352" s="13" t="str">
        <f>IF(WEEKDAY(Deník!$C352,2)=2,Deník!$W352,"")</f>
        <v/>
      </c>
      <c r="EX352" s="13" t="str">
        <f>IF(WEEKDAY(Deník!$C352,2)=3,Deník!$W352,"")</f>
        <v/>
      </c>
      <c r="EY352" s="13" t="str">
        <f>IF(WEEKDAY(Deník!$C352,2)=4,Deník!$W352,"")</f>
        <v/>
      </c>
      <c r="EZ352" s="60" t="str">
        <f>IF(WEEKDAY(Deník!$C352,2)=5,Deník!$W352,"")</f>
        <v/>
      </c>
      <c r="FA352" s="99"/>
      <c r="FB352" s="100">
        <f>Deník!D352</f>
        <v>0</v>
      </c>
      <c r="FC352" s="63">
        <f>IF($FB352&lt;&gt;"",IF(AND($FB352&gt;=FC$2,$FB352&lt;=FC$3),Deník!$W352,""))</f>
        <v>0</v>
      </c>
      <c r="FD352" s="63" t="str">
        <f>IF($FB352&lt;&gt;"",IF(AND($FB352&gt;=FD$2,$FB352&lt;=FD$3),Deník!$W352,""))</f>
        <v/>
      </c>
      <c r="FE352" s="63" t="str">
        <f>IF($FB352&lt;&gt;"",IF(AND($FB352&gt;=FE$2,$FB352&lt;=FE$3),Deník!$W352,""))</f>
        <v/>
      </c>
      <c r="FF352" s="63" t="str">
        <f>IF($FB352&lt;&gt;"",IF(AND($FB352&gt;=FF$2,$FB352&lt;=FF$3),Deník!$W352,""))</f>
        <v/>
      </c>
      <c r="FG352" s="63" t="str">
        <f>IF($FB352&lt;&gt;"",IF(AND($FB352&gt;=FG$2,$FB352&lt;=FG$3),Deník!$W352,""))</f>
        <v/>
      </c>
      <c r="FH352" s="63" t="str">
        <f>IF($FB352&lt;&gt;"",IF(AND($FB352&gt;=FH$2,$FB352&lt;=FH$3),Deník!$W352,""))</f>
        <v/>
      </c>
      <c r="FI352" s="63" t="str">
        <f>IF($FB352&lt;&gt;"",IF(AND($FB352&gt;=FI$2,$FB352&lt;=FI$3),Deník!$W352,""))</f>
        <v/>
      </c>
      <c r="FJ352" s="63" t="str">
        <f>IF($FB352&lt;&gt;"",IF(AND($FB352&gt;=FJ$2,$FB352&lt;=FJ$3),Deník!$W352,""))</f>
        <v/>
      </c>
      <c r="FK352" s="63" t="str">
        <f>IF($FB352&lt;&gt;"",IF(AND($FB352&gt;=FK$2,$FB352&lt;=FK$3),Deník!$W352,""))</f>
        <v/>
      </c>
      <c r="FL352" s="63" t="str">
        <f>IF($FB352&lt;&gt;"",IF(AND($FB352&gt;=FL$2,$FB352&lt;=FL$3),Deník!$W352,""))</f>
        <v/>
      </c>
      <c r="FM352" s="63" t="str">
        <f>IF($FB352&lt;&gt;"",IF(AND($FB352&gt;=FM$2,$FB352&lt;=FM$3),Deník!$W352,""))</f>
        <v/>
      </c>
      <c r="FN352" s="13"/>
      <c r="FO352" s="20" t="str">
        <f>IF(Deník!$W352&gt;1,Deník!$W352,"")</f>
        <v/>
      </c>
      <c r="FP352" s="20" t="str">
        <f>IF(Deník!$W352&lt;0,Deník!$W352,"")</f>
        <v/>
      </c>
      <c r="FQ352" s="17"/>
      <c r="FS352" s="233"/>
      <c r="FT352" s="233" t="str">
        <f>IF(Deník!$W352&lt;&gt;"",IF(Deník!$Y352=Statistika!$F$78,Deník!$W352,""),"")</f>
        <v/>
      </c>
      <c r="FU352" s="233" t="str">
        <f>IF(Deník!$W352&lt;&gt;"",IF(Deník!$Y352=Statistika!$F$79,Deník!$W352,""),"")</f>
        <v/>
      </c>
      <c r="FV352" s="233" t="str">
        <f>IF(Deník!$W352&lt;&gt;"",IF(Deník!$Y352=Statistika!$F$80,Deník!$W352,""),"")</f>
        <v/>
      </c>
      <c r="FW352" s="233" t="str">
        <f>IF(Deník!$W352&lt;&gt;"",IF(Deník!$Y352=Statistika!$F$81,Deník!$W352,""),"")</f>
        <v/>
      </c>
      <c r="FX352" s="233" t="str">
        <f>IF(Deník!$W352&lt;&gt;"",IF(Deník!$Y352=Statistika!$F$82,Deník!$W352,""),"")</f>
        <v/>
      </c>
      <c r="FY352" s="233" t="str">
        <f>IF(Deník!$W352&lt;&gt;"",IF(Deník!$Y352=Statistika!$F$83,Deník!$W352,""),"")</f>
        <v/>
      </c>
      <c r="FZ352" s="233" t="str">
        <f>IF(Deník!$W352&lt;&gt;"",IF(Deník!$Y352=Statistika!$F$84,Deník!$W352,""),"")</f>
        <v/>
      </c>
      <c r="GA352" s="233" t="str">
        <f>IF(Deník!$W352&lt;&gt;"",IF(Deník!$Y352=Statistika!$F$85,Deník!$W352,""),"")</f>
        <v/>
      </c>
      <c r="GB352" s="233" t="str">
        <f>IF(Deník!$W352&lt;&gt;"",IF(Deník!$Y352=Statistika!$F$86,Deník!$W352,""),"")</f>
        <v/>
      </c>
      <c r="GC352" s="233" t="str">
        <f>IF(Deník!$W352&lt;&gt;"",IF(Deník!$Y352=Statistika!$F$87,Deník!$W352,""),"")</f>
        <v/>
      </c>
      <c r="GD352" s="233" t="str">
        <f>IF(Deník!$W352&lt;&gt;"",IF(Deník!$Y352=Statistika!$F$88,Deník!$W352,""),"")</f>
        <v/>
      </c>
      <c r="GE352" s="233" t="str">
        <f>IF(Deník!$W352&lt;&gt;"",IF(Deník!$Y352=Statistika!$F$89,Deník!$W352,""),"")</f>
        <v/>
      </c>
      <c r="GF352" s="233" t="str">
        <f>IF(Deník!$W352&lt;&gt;"",IF(Deník!$Y352=Statistika!$F$90,Deník!$W352,""),"")</f>
        <v/>
      </c>
      <c r="GG352" s="233" t="str">
        <f>IF(Deník!$W352&lt;&gt;"",IF(Deník!$Y352=Statistika!$F$91,Deník!$W352,""),"")</f>
        <v/>
      </c>
      <c r="GH352" s="233"/>
      <c r="GI352" s="233" t="str">
        <f>IF(Deník!$W352&lt;&gt;"",IF(Deník!$AB352=Statistika!$L$100,Deník!$W352,""),"")</f>
        <v/>
      </c>
      <c r="GJ352" s="233" t="str">
        <f>IF(Deník!$W352&lt;&gt;"",IF(Deník!$AB352=Statistika!$L$101,Deník!$W352,""),"")</f>
        <v/>
      </c>
      <c r="GK352" s="233" t="str">
        <f>IF(Deník!$W352&lt;&gt;"",IF(Deník!$AB352=Statistika!$L$102,Deník!$W352,""),"")</f>
        <v/>
      </c>
      <c r="GL352" s="233" t="str">
        <f>IF(Deník!$W352&lt;&gt;"",IF(Deník!$AB352=Statistika!$L$103,Deník!$W352,""),"")</f>
        <v/>
      </c>
      <c r="GM352" s="233" t="str">
        <f>IF(Deník!$W352&lt;&gt;"",IF(Deník!$AB352=Statistika!$L$104,Deník!$W352,""),"")</f>
        <v/>
      </c>
      <c r="GN352" s="233" t="str">
        <f>IF(Deník!$W352&lt;&gt;"",IF(Deník!$AB352=Statistika!$L$105,Deník!$W352,""),"")</f>
        <v/>
      </c>
      <c r="GO352" s="233" t="str">
        <f>IF(Deník!$W352&lt;&gt;"",IF(Deník!$AB352=Statistika!$L$106,Deník!$W352,""),"")</f>
        <v/>
      </c>
      <c r="GP352" s="233" t="str">
        <f>IF(Deník!$W352&lt;&gt;"",IF(Deník!$AB352=Statistika!$L$107,Deník!$W352,""),"")</f>
        <v/>
      </c>
      <c r="GQ352" s="233" t="str">
        <f>IF(Deník!$W352&lt;&gt;"",IF(Deník!$AB352=Statistika!$L$108,Deník!$W352,""),"")</f>
        <v/>
      </c>
      <c r="GS352" s="233" t="str">
        <f>IF(Deník!$W352&lt;0,IF(Deník!$AC352=Statistika!$F$117,Deník!$W352,""),"")</f>
        <v/>
      </c>
      <c r="GT352" s="233" t="str">
        <f>IF(Deník!$W352&lt;0,IF(Deník!$AC352=Statistika!$F$118,Deník!$W352,""),"")</f>
        <v/>
      </c>
      <c r="GU352" s="233" t="str">
        <f>IF(Deník!$W352&lt;0,IF(Deník!$AC352=Statistika!$F$119,Deník!$W352,""),"")</f>
        <v/>
      </c>
      <c r="GV352" s="233" t="str">
        <f>IF(Deník!$W352&lt;0,IF(Deník!$AC352=Statistika!$F$120,Deník!$W352,""),"")</f>
        <v/>
      </c>
      <c r="GW352" s="233" t="str">
        <f>IF(Deník!$W352&lt;0,IF(Deník!$AC352=Statistika!$F$121,Deník!$W352,""),"")</f>
        <v/>
      </c>
      <c r="GX352" s="233" t="str">
        <f>IF(Deník!$W352&lt;0,IF(Deník!$AC352=Statistika!$F$122,Deník!$W352,""),"")</f>
        <v/>
      </c>
      <c r="GY352" s="233" t="str">
        <f>IF(Deník!$W352&lt;0,IF(Deník!$AC352=Statistika!$F$123,Deník!$W352,""),"")</f>
        <v/>
      </c>
      <c r="GZ352" s="233" t="str">
        <f>IF(Deník!$W352&lt;0,IF(Deník!$AC352=Statistika!$F$124,Deník!$W352,""),"")</f>
        <v/>
      </c>
      <c r="HA352" s="233" t="str">
        <f>IF(Deník!$W352&lt;0,IF(Deník!$AC352=Statistika!$F$125,Deník!$W352,""),"")</f>
        <v/>
      </c>
      <c r="HC352" s="233" t="str">
        <f>IF(Deník!$W352&lt;0,IF(Deník!$AD352=Statistika!$F$133,Deník!$W352,""),"")</f>
        <v/>
      </c>
      <c r="HD352" s="233" t="str">
        <f>IF(Deník!$W352&lt;0,IF(Deník!$AD352=Statistika!$F$134,Deník!$W352,""),"")</f>
        <v/>
      </c>
      <c r="HE352" s="233" t="str">
        <f>IF(Deník!$W352&lt;0,IF(Deník!$AD352=Statistika!$F$135,Deník!$W352,""),"")</f>
        <v/>
      </c>
      <c r="HF352" s="233" t="str">
        <f>IF(Deník!$W352&lt;0,IF(Deník!$AD352=Statistika!$F$136,Deník!$W352,""),"")</f>
        <v/>
      </c>
      <c r="HG352" s="233" t="str">
        <f>IF(Deník!$W352&lt;0,IF(Deník!$AD352=Statistika!$F$137,Deník!$W352,""),"")</f>
        <v/>
      </c>
      <c r="ID352" s="8">
        <f>Tabulka4[[#This Row],[Sloupec3]]</f>
        <v>0</v>
      </c>
      <c r="IE352" s="17" t="str">
        <f>IF(AND([1]Deník!$C352&gt;='[1]Měsíční shrnutí'!$D$1,[1]Deník!$C352&lt;='[1]Měsíční shrnutí'!$F$1),[1]Deník!$X352,"")</f>
        <v/>
      </c>
    </row>
    <row r="353" spans="1:239">
      <c r="A353" s="8">
        <f>Deník!C354</f>
        <v>0</v>
      </c>
      <c r="B353" s="50" t="str">
        <f>Deník!R354</f>
        <v/>
      </c>
      <c r="C353" s="102" t="str">
        <f>IF(AND(Deník!R354&gt;1,Deník!R354&lt;&gt;""),1,"")</f>
        <v/>
      </c>
      <c r="D353" s="102" t="str">
        <f>IF(AND(Deník!R354&lt;=0,Deník!R354&lt;&gt;""),1,"")</f>
        <v/>
      </c>
      <c r="E353" s="103" t="str">
        <f>IF(AND(Deník!R354&gt;=0,Deník!R354&lt;=1),1,"")</f>
        <v/>
      </c>
      <c r="F353" s="79" t="str">
        <f>IF(Deník!R354&lt;&gt;"",Deník!R354+F352,"")</f>
        <v/>
      </c>
      <c r="G353" s="85"/>
      <c r="H353" s="54" t="str">
        <f>IF(MONTH(Deník!$C353)=H$2,IF(AND(Deník!$R353&gt;=0,Deník!$R353&lt;=1),"BE",Deník!$R353),"")</f>
        <v/>
      </c>
      <c r="I353" s="11" t="str">
        <f>IF(MONTH(Deník!$C353)=I$2,IF(AND(Deník!$R353&gt;=0,Deník!$R353&lt;=1),"BE",Deník!$R353),"")</f>
        <v/>
      </c>
      <c r="J353" s="11" t="str">
        <f>IF(MONTH(Deník!$C353)=J$2,IF(AND(Deník!$R353&gt;=0,Deník!$R353&lt;=1),"BE",Deník!$R353),"")</f>
        <v/>
      </c>
      <c r="K353" s="11" t="str">
        <f>IF(MONTH(Deník!$C353)=K$2,IF(AND(Deník!$R353&gt;=0,Deník!$R353&lt;=1),"BE",Deník!$R353),"")</f>
        <v/>
      </c>
      <c r="L353" s="11" t="str">
        <f>IF(MONTH(Deník!$C353)=L$2,IF(AND(Deník!$R353&gt;=0,Deník!$R353&lt;=1),"BE",Deník!$R353),"")</f>
        <v/>
      </c>
      <c r="M353" s="11" t="str">
        <f>IF(MONTH(Deník!$C353)=M$2,IF(AND(Deník!$R353&gt;=0,Deník!$R353&lt;=1),"BE",Deník!$R353),"")</f>
        <v/>
      </c>
      <c r="N353" s="11" t="str">
        <f>IF(MONTH(Deník!$C353)=N$2,IF(AND(Deník!$R353&gt;=0,Deník!$R353&lt;=1),"BE",Deník!$R353),"")</f>
        <v/>
      </c>
      <c r="O353" s="11" t="str">
        <f>IF(MONTH(Deník!$C353)=O$2,IF(AND(Deník!$R353&gt;=0,Deník!$R353&lt;=1),"BE",Deník!$R353),"")</f>
        <v/>
      </c>
      <c r="P353" s="11" t="str">
        <f>IF(MONTH(Deník!$C353)=P$2,IF(AND(Deník!$R353&gt;=0,Deník!$R353&lt;=1),"BE",Deník!$R353),"")</f>
        <v/>
      </c>
      <c r="Q353" s="11" t="str">
        <f>IF(MONTH(Deník!$C353)=Q$2,IF(AND(Deník!$R353&gt;=0,Deník!$R353&lt;=1),"BE",Deník!$R353),"")</f>
        <v/>
      </c>
      <c r="R353" s="11" t="str">
        <f>IF(MONTH(Deník!$C353)=R$2,IF(AND(Deník!$R353&gt;=0,Deník!$R353&lt;=1),"BE",Deník!$R353),"")</f>
        <v/>
      </c>
      <c r="S353" s="57" t="str">
        <f>IF(MONTH(Deník!$C353)=S$2,IF(AND(Deník!$R353&gt;=0,Deník!$R353&lt;=1),"BE",Deník!$R353),"")</f>
        <v/>
      </c>
      <c r="U353" s="12"/>
      <c r="V353" s="12"/>
      <c r="X353" s="600" t="str">
        <f>IF(Deník!$R353&lt;&gt;"",IF(Deník!$B353=Statistika!$F$63,IF(AND(Deník!$R353&gt;=0,Deník!$R353&lt;=1),"BE",Deník!$R353),""),"")</f>
        <v/>
      </c>
      <c r="Y353" s="13" t="str">
        <f>IF(Deník!$R353&lt;&gt;"",IF(Deník!$B353=Statistika!$F$64,IF(AND(Deník!$R353&gt;=0,Deník!$R353&lt;=1),"BE",Deník!$R353),""),"")</f>
        <v/>
      </c>
      <c r="Z353" s="13" t="str">
        <f>IF(Deník!$R353&lt;&gt;"",IF(Deník!$B353=Statistika!$F$65,IF(AND(Deník!$R353&gt;=0,Deník!$R353&lt;=1),"BE",Deník!$R353),""),"")</f>
        <v/>
      </c>
      <c r="AA353" s="13" t="str">
        <f>IF(Deník!$R353&lt;&gt;"",IF(Deník!$B353=Statistika!$F$66,IF(AND(Deník!$R353&gt;=0,Deník!$R353&lt;=1),"BE",Deník!$R353),""),"")</f>
        <v/>
      </c>
      <c r="AB353" s="13" t="str">
        <f>IF(Deník!$R353&lt;&gt;"",IF(Deník!$B353=Statistika!$F$67,IF(AND(Deník!$R353&gt;=0,Deník!$R353&lt;=1),"BE",Deník!$R353),""),"")</f>
        <v/>
      </c>
      <c r="AC353" s="13" t="str">
        <f>IF(Deník!$R353&lt;&gt;"",IF(Deník!$B353=Statistika!$F$68,IF(AND(Deník!$R353&gt;=0,Deník!$R353&lt;=1),"BE",Deník!$R353),""),"")</f>
        <v/>
      </c>
      <c r="AD353" s="13" t="str">
        <f>IF(Deník!$R353&lt;&gt;"",IF(Deník!$B353=Statistika!$F$69,IF(AND(Deník!$R353&gt;=0,Deník!$R353&lt;=1),"BE",Deník!$R353),""),"")</f>
        <v/>
      </c>
      <c r="AE353" s="601" t="str">
        <f>IF(Deník!$R353&lt;&gt;"",IF(Deník!$B353=Statistika!$F$70,IF(AND(Deník!$R353&gt;=0,Deník!$R353&lt;=1),"BE",Deník!$R353),""),"")</f>
        <v/>
      </c>
      <c r="AF353" s="90"/>
      <c r="AG353" s="63" t="str">
        <f>IF(Deník!$R353&lt;&gt;"",IF(Deník!$J353="L",IF(AND(Deník!$R353&gt;=0,Deník!$R353&lt;=1),"BE",Deník!$R353),""),"")</f>
        <v/>
      </c>
      <c r="AH353" s="13" t="str">
        <f>IF(Deník!$R353&lt;&gt;"",IF(Deník!$J353="S",IF(AND(Deník!$R353&gt;=0,Deník!$R353&lt;=1),"BE",Deník!$R353),""),"")</f>
        <v/>
      </c>
      <c r="AI353" s="95"/>
      <c r="AJ353" s="71" t="str">
        <f>IF(Deník!N354&lt;&gt;"",Deník!N354*-1,"")</f>
        <v/>
      </c>
      <c r="AK353" s="88"/>
      <c r="AL353" s="63" t="str">
        <f>IF(WEEKDAY(Deník!$C353,2)=1,IF(AND(Deník!$R353&gt;=0,Deník!$R353&lt;=1),"BE",Deník!$R353),"")</f>
        <v/>
      </c>
      <c r="AM353" s="13" t="str">
        <f>IF(WEEKDAY(Deník!$C353,2)=2,IF(AND(Deník!$R353&gt;=0,Deník!$R353&lt;=1),"BE",Deník!$R353),"")</f>
        <v/>
      </c>
      <c r="AN353" s="13" t="str">
        <f>IF(WEEKDAY(Deník!$C353,2)=3,IF(AND(Deník!$R353&gt;=0,Deník!$R353&lt;=1),"BE",Deník!$R353),"")</f>
        <v/>
      </c>
      <c r="AO353" s="13" t="str">
        <f>IF(WEEKDAY(Deník!$C353,2)=4,IF(AND(Deník!$R353&gt;=0,Deník!$R353&lt;=1),"BE",Deník!$R353),"")</f>
        <v/>
      </c>
      <c r="AP353" s="60" t="str">
        <f>IF(WEEKDAY(Deník!$C353,2)=5,IF(AND(Deník!$R353&gt;=0,Deník!$R353&lt;=1),"BE",Deník!$R353),"")</f>
        <v/>
      </c>
      <c r="AQ353" s="99"/>
      <c r="AR353" s="100">
        <f>Deník!D353</f>
        <v>0</v>
      </c>
      <c r="AS353" s="63" t="str">
        <f>IF(Deník!$D353&lt;&gt;"",IF(AND(Deník!$D353&gt;=AS$2,Deník!$D353&lt;=AS$3),IF(AND(Deník!$R353&gt;=0,Deník!$R353&lt;=1),"BE",Deník!$R353),""),"")</f>
        <v/>
      </c>
      <c r="AT353" s="63" t="str">
        <f>IF(Deník!$D353&lt;&gt;"",IF(AND(Deník!$D353&gt;=AT$2,Deník!$D353&lt;=AT$3),IF(AND(Deník!$R353&gt;=0,Deník!$R353&lt;=1),"BE",Deník!$R353),""),"")</f>
        <v/>
      </c>
      <c r="AU353" s="63" t="str">
        <f>IF(Deník!$D353&lt;&gt;"",IF(AND(Deník!$D353&gt;=AU$2,Deník!$D353&lt;=AU$3),IF(AND(Deník!$R353&gt;=0,Deník!$R353&lt;=1),"BE",Deník!$R353),""),"")</f>
        <v/>
      </c>
      <c r="AV353" s="63" t="str">
        <f>IF(Deník!$D353&lt;&gt;"",IF(AND(Deník!$D353&gt;=AV$2,Deník!$D353&lt;=AV$3),IF(AND(Deník!$R353&gt;=0,Deník!$R353&lt;=1),"BE",Deník!$R353),""),"")</f>
        <v/>
      </c>
      <c r="AW353" s="63" t="str">
        <f>IF(Deník!$D353&lt;&gt;"",IF(AND(Deník!$D353&gt;=AW$2,Deník!$D353&lt;=AW$3),IF(AND(Deník!$R353&gt;=0,Deník!$R353&lt;=1),"BE",Deník!$R353),""),"")</f>
        <v/>
      </c>
      <c r="AX353" s="63" t="str">
        <f>IF(Deník!$D353&lt;&gt;"",IF(AND(Deník!$D353&gt;=AX$2,Deník!$D353&lt;=AX$3),IF(AND(Deník!$R353&gt;=0,Deník!$R353&lt;=1),"BE",Deník!$R353),""),"")</f>
        <v/>
      </c>
      <c r="AY353" s="63" t="str">
        <f>IF(Deník!$D353&lt;&gt;"",IF(AND(Deník!$D353&gt;=AY$2,Deník!$D353&lt;=AY$3),IF(AND(Deník!$R353&gt;=0,Deník!$R353&lt;=1),"BE",Deník!$R353),""),"")</f>
        <v/>
      </c>
      <c r="AZ353" s="63" t="str">
        <f>IF(Deník!$D353&lt;&gt;"",IF(AND(Deník!$D353&gt;=AZ$2,Deník!$D353&lt;=AZ$3),IF(AND(Deník!$R353&gt;=0,Deník!$R353&lt;=1),"BE",Deník!$R353),""),"")</f>
        <v/>
      </c>
      <c r="BA353" s="63" t="str">
        <f>IF(Deník!$D353&lt;&gt;"",IF(AND(Deník!$D353&gt;=BA$2,Deník!$D353&lt;=BA$3),IF(AND(Deník!$R353&gt;=0,Deník!$R353&lt;=1),"BE",Deník!$R353),""),"")</f>
        <v/>
      </c>
      <c r="BB353" s="63" t="str">
        <f>IF(Deník!$D353&lt;&gt;"",IF(AND(Deník!$D353&gt;=BB$2,Deník!$D353&lt;=BB$3),IF(AND(Deník!$R353&gt;=0,Deník!$R353&lt;=1),"BE",Deník!$R353),""),"")</f>
        <v/>
      </c>
      <c r="BC353" s="71" t="str">
        <f>IF(Deník!$D353&lt;&gt;"",IF(AND(Deník!$D353&gt;=BC$2,Deník!$D353&lt;=BC$3),IF(AND(Deník!$R353&gt;=0,Deník!$R353&lt;=1),"BE",Deník!$R353),""),"")</f>
        <v/>
      </c>
      <c r="BD353" s="20" t="str">
        <f>IF(Deník!$J354="S",(Deník!$M354-Deník!$K354),IF(Deník!$J354="L",(Deník!$K354-Deník!$M354),""))</f>
        <v/>
      </c>
      <c r="BE353" s="20" t="str">
        <f>IF(Deník!$J354="S",(Deník!$K354-Deník!$O354),IF(Deník!$J354="L",(Deník!$O354-Deník!$K354),""))</f>
        <v/>
      </c>
      <c r="BF353" s="20" t="str">
        <f>IF(Deník!$J354="S",(Deník!$K354-Deník!$L354),IF(Deník!$J354="L",(Deník!$L354-Deník!$K354),""))</f>
        <v/>
      </c>
      <c r="BG353" s="20" t="str">
        <f>IF(Deník!$J354="S",(Deník!$K354-Deník!$S354),IF(Deník!$J354="L",(Deník!$S354-Deník!$K354),""))</f>
        <v/>
      </c>
      <c r="BH353" s="20" t="str">
        <f>IF(Deník!$J354="S",(Deník!$K354-Deník!$U354),IF(Deník!$J354="L",(Deník!$U354-Deník!$K354),""))</f>
        <v/>
      </c>
      <c r="BI353" s="20" t="str">
        <f>IF(Deník!$R353&gt;1,Deník!$R353,"")</f>
        <v/>
      </c>
      <c r="BJ353" s="20" t="str">
        <f>IF(Deník!$R353&lt;0,Deník!$R353,"")</f>
        <v/>
      </c>
      <c r="BK353" s="17"/>
      <c r="BM353" s="233" t="str">
        <f>IF(Deník!$R353&lt;&gt;"",IF(Deník!$Y353=Statistika!$F$78,IF(AND(Deník!$R353&gt;=0,Deník!$R353&lt;=1),"BE",Deník!$R353),""),"")</f>
        <v/>
      </c>
      <c r="BN353" s="233" t="str">
        <f>IF(Deník!$R353&lt;&gt;"",IF(Deník!$Y353=Statistika!$F$79,IF(AND(Deník!$R353&gt;=0,Deník!$R353&lt;=1),"BE",Deník!$R353),""),"")</f>
        <v/>
      </c>
      <c r="BO353" s="233" t="str">
        <f>IF(Deník!$R353&lt;&gt;"",IF(Deník!$Y353=Statistika!$F$80,IF(AND(Deník!$R353&gt;=0,Deník!$R353&lt;=1),"BE",Deník!$R353),""),"")</f>
        <v/>
      </c>
      <c r="BP353" s="233" t="str">
        <f>IF(Deník!$R353&lt;&gt;"",IF(Deník!$Y353=Statistika!$F$81,IF(AND(Deník!$R353&gt;=0,Deník!$R353&lt;=1),"BE",Deník!$R353),""),"")</f>
        <v/>
      </c>
      <c r="BQ353" s="233" t="str">
        <f>IF(Deník!$R353&lt;&gt;"",IF(Deník!$Y353=Statistika!$F$82,IF(AND(Deník!$R353&gt;=0,Deník!$R353&lt;=1),"BE",Deník!$R353),""),"")</f>
        <v/>
      </c>
      <c r="BR353" s="233" t="str">
        <f>IF(Deník!$R353&lt;&gt;"",IF(Deník!$Y353=Statistika!$F$83,IF(AND(Deník!$R353&gt;=0,Deník!$R353&lt;=1),"BE",Deník!$R353),""),"")</f>
        <v/>
      </c>
      <c r="BS353" s="233" t="str">
        <f>IF(Deník!$R353&lt;&gt;"",IF(Deník!$Y353=Statistika!$F$84,IF(AND(Deník!$R353&gt;=0,Deník!$R353&lt;=1),"BE",Deník!$R353),""),"")</f>
        <v/>
      </c>
      <c r="BT353" s="233" t="str">
        <f>IF(Deník!$R353&lt;&gt;"",IF(Deník!$Y353=Statistika!$F$85,IF(AND(Deník!$R353&gt;=0,Deník!$R353&lt;=1),"BE",Deník!$R353),""),"")</f>
        <v/>
      </c>
      <c r="BU353" s="233" t="str">
        <f>IF(Deník!$R353&lt;&gt;"",IF(Deník!$Y353=Statistika!$F$86,IF(AND(Deník!$R353&gt;=0,Deník!$R353&lt;=1),"BE",Deník!$R353),""),"")</f>
        <v/>
      </c>
      <c r="BV353" s="233" t="str">
        <f>IF(Deník!$R353&lt;&gt;"",IF(Deník!$Y353=Statistika!$F$87,IF(AND(Deník!$R353&gt;=0,Deník!$R353&lt;=1),"BE",Deník!$R353),""),"")</f>
        <v/>
      </c>
      <c r="BW353" s="233" t="str">
        <f>IF(Deník!$R353&lt;&gt;"",IF(Deník!$Y353=Statistika!$F$88,IF(AND(Deník!$R353&gt;=0,Deník!$R353&lt;=1),"BE",Deník!$R353),""),"")</f>
        <v/>
      </c>
      <c r="BX353" s="233" t="str">
        <f>IF(Deník!$R353&lt;&gt;"",IF(Deník!$Y353=Statistika!$F$89,IF(AND(Deník!$R353&gt;=0,Deník!$R353&lt;=1),"BE",Deník!$R353),""),"")</f>
        <v/>
      </c>
      <c r="BY353" s="233" t="str">
        <f>IF(Deník!$R353&lt;&gt;"",IF(Deník!$Y353=Statistika!$F$90,IF(AND(Deník!$R353&gt;=0,Deník!$R353&lt;=1),"BE",Deník!$R353),""),"")</f>
        <v/>
      </c>
      <c r="BZ353" s="233" t="str">
        <f>IF(Deník!$R353&lt;&gt;"",IF(Deník!$Y353=Statistika!$F$91,IF(AND(Deník!$R353&gt;=0,Deník!$R353&lt;=1),"BE",Deník!$R353),""),"")</f>
        <v/>
      </c>
      <c r="CA353" s="233"/>
      <c r="CB353" s="233" t="str">
        <f>IF(Deník!$R353&lt;&gt;"",IF(Deník!$AB353="SL",IF(AND(Deník!$R353&gt;=0,Deník!$R353&lt;=1),"BE",Deník!$R353),""),"")</f>
        <v/>
      </c>
      <c r="CC353" s="233" t="str">
        <f>IF(Deník!$R353&lt;&gt;"",IF(Deník!$AB353="BE10",IF(AND(Deník!$R353&gt;=0,Deník!$R353&lt;=1),"BE",Deník!$R353),""),"")</f>
        <v/>
      </c>
      <c r="CD353" s="233" t="str">
        <f>IF(Deník!$R353&lt;&gt;"",IF(Deník!$AB353="BE15",IF(AND(Deník!$R353&gt;=0,Deník!$R353&lt;=1),"BE",Deník!$R353),""),"")</f>
        <v/>
      </c>
      <c r="CE353" s="233" t="str">
        <f>IF(Deník!$R353&lt;&gt;"",IF(Deník!$AB353="BE20",IF(AND(Deník!$R353&gt;=0,Deník!$R353&lt;=1),"BE",Deník!$R353),""),"")</f>
        <v/>
      </c>
      <c r="CF353" s="233" t="str">
        <f>IF(Deník!$R353&lt;&gt;"",IF(Deník!$AB353="TP1",IF(AND(Deník!$R353&gt;=0,Deník!$R353&lt;=1),"BE",Deník!$R353),""),"")</f>
        <v/>
      </c>
      <c r="CG353" s="233" t="str">
        <f>IF(Deník!$R353&lt;&gt;"",IF(Deník!$AB353="TP2",IF(AND(Deník!$R353&gt;=0,Deník!$R353&lt;=1),"BE",Deník!$R353),""),"")</f>
        <v/>
      </c>
      <c r="CH353" s="233" t="str">
        <f>IF(Deník!$R353&lt;&gt;"",IF(Deník!$AB353="TP3",IF(AND(Deník!$R353&gt;=0,Deník!$R353&lt;=1),"BE",Deník!$R353),""),"")</f>
        <v/>
      </c>
      <c r="CI353" s="233" t="str">
        <f>IF(Deník!$R353&lt;&gt;"",IF(Deník!$AB353="Trailing SL",IF(AND(Deník!$R353&gt;=0,Deník!$R353&lt;=1),"BE",Deník!$R353),""),"")</f>
        <v/>
      </c>
      <c r="CJ353" s="233" t="str">
        <f>IF(Deník!$R353&lt;&gt;"",IF(Deník!$AB353="Manual",IF(AND(Deník!$R353&gt;=0,Deník!$R353&lt;=1),"BE",Deník!$R353),""),"")</f>
        <v/>
      </c>
      <c r="CK353" s="233"/>
      <c r="CL353" s="233" t="str">
        <f>IF(Deník!$R353&lt;0,IF(Deník!$AC353=Statistika!$F$117,Deník!$R353,""),"")</f>
        <v/>
      </c>
      <c r="CM353" s="233" t="str">
        <f>IF(Deník!$R353&lt;0,IF(Deník!$AC353=Statistika!$F$118,Deník!$R353,""),"")</f>
        <v/>
      </c>
      <c r="CN353" s="233" t="str">
        <f>IF(Deník!$R353&lt;0,IF(Deník!$AC353=Statistika!$F$119,Deník!$R353,""),"")</f>
        <v/>
      </c>
      <c r="CO353" s="233" t="str">
        <f>IF(Deník!$R353&lt;0,IF(Deník!$AC353=Statistika!$F$120,Deník!$R353,""),"")</f>
        <v/>
      </c>
      <c r="CP353" s="233" t="str">
        <f>IF(Deník!$R353&lt;0,IF(Deník!$AC353=Statistika!$F$121,Deník!$R353,""),"")</f>
        <v/>
      </c>
      <c r="CQ353" s="233" t="str">
        <f>IF(Deník!$R353&lt;0,IF(Deník!$AC353=Statistika!$F$122,Deník!$R353,""),"")</f>
        <v/>
      </c>
      <c r="CR353" s="233" t="str">
        <f>IF(Deník!$R353&lt;0,IF(Deník!$AC353=Statistika!$F$123,Deník!$R353,""),"")</f>
        <v/>
      </c>
      <c r="CS353" s="233" t="str">
        <f>IF(Deník!$R353&lt;0,IF(Deník!$AC353=Statistika!$F$124,Deník!$R353,""),"")</f>
        <v/>
      </c>
      <c r="CT353" s="233" t="str">
        <f>IF(Deník!$R353&lt;0,IF(Deník!$AC353=Statistika!$F$125,Deník!$R353,""),"")</f>
        <v/>
      </c>
      <c r="CU353" s="233"/>
      <c r="CV353" s="233" t="str">
        <f>IF(Deník!$R353&lt;0,IF(Deník!$AD353=$CV$2,Deník!$R353,""),"")</f>
        <v/>
      </c>
      <c r="CW353" s="233" t="str">
        <f>IF(Deník!$R353&lt;0,IF(Deník!$AD353=$CW$2,Deník!$R353,""),"")</f>
        <v/>
      </c>
      <c r="CX353" s="233" t="str">
        <f>IF(Deník!$R353&lt;0,IF(Deník!$AD353=$CX$2,Deník!$R353,""),"")</f>
        <v/>
      </c>
      <c r="CY353" s="233" t="str">
        <f>IF(Deník!$R353&lt;0,IF(Deník!$AD353=$CY$2,Deník!$R353,""),"")</f>
        <v/>
      </c>
      <c r="CZ353" s="233" t="str">
        <f>IF(Deník!$R353&lt;0,IF(Deník!$AD353=$CZ$2,Deník!$R353,""),"")</f>
        <v/>
      </c>
      <c r="DL353" s="221">
        <f t="shared" si="16"/>
        <v>93847.029999999984</v>
      </c>
      <c r="DM353" s="220">
        <f t="shared" si="15"/>
        <v>-6.1529700000000132E-2</v>
      </c>
      <c r="DO353" s="50">
        <f>Deník!W354</f>
        <v>0</v>
      </c>
      <c r="DP353" s="102" t="str">
        <f>IF(AND(Deník!W354&gt;0),1,"")</f>
        <v/>
      </c>
      <c r="DQ353" s="102">
        <f>IF(AND(Deník!W354&lt;=0),1,"")</f>
        <v>1</v>
      </c>
      <c r="DR353" s="227"/>
      <c r="DS353" s="228"/>
      <c r="DT353" s="85"/>
      <c r="DU353" s="54">
        <f>IF(MONTH(Deník!$C353)=DU$2,Deník!$W353,"")</f>
        <v>0</v>
      </c>
      <c r="DV353" s="222" t="str">
        <f>IF(MONTH(Deník!$C353)=DV$2,Deník!$W353,"")</f>
        <v/>
      </c>
      <c r="DW353" s="222" t="str">
        <f>IF(MONTH(Deník!$C353)=DW$2,Deník!$W353,"")</f>
        <v/>
      </c>
      <c r="DX353" s="222" t="str">
        <f>IF(MONTH(Deník!$C353)=DX$2,Deník!$W353,"")</f>
        <v/>
      </c>
      <c r="DY353" s="222" t="str">
        <f>IF(MONTH(Deník!$C353)=DY$2,Deník!$W353,"")</f>
        <v/>
      </c>
      <c r="DZ353" s="222" t="str">
        <f>IF(MONTH(Deník!$C353)=DZ$2,Deník!$W353,"")</f>
        <v/>
      </c>
      <c r="EA353" s="222" t="str">
        <f>IF(MONTH(Deník!$C353)=EA$2,Deník!$W353,"")</f>
        <v/>
      </c>
      <c r="EB353" s="222" t="str">
        <f>IF(MONTH(Deník!$C353)=EB$2,Deník!$W353,"")</f>
        <v/>
      </c>
      <c r="EC353" s="222" t="str">
        <f>IF(MONTH(Deník!$C353)=EC$2,Deník!$W353,"")</f>
        <v/>
      </c>
      <c r="ED353" s="222" t="str">
        <f>IF(MONTH(Deník!$C353)=ED$2,Deník!$W353,"")</f>
        <v/>
      </c>
      <c r="EE353" s="222" t="str">
        <f>IF(MONTH(Deník!$C353)=EE$2,Deník!$W353,"")</f>
        <v/>
      </c>
      <c r="EF353" s="222" t="str">
        <f>IF(MONTH(Deník!$C353)=EF$2,Deník!$W353,"")</f>
        <v/>
      </c>
      <c r="EI353" s="600" t="str">
        <f>IF(Deník!$W353&lt;&gt;"",IF(Deník!$B353=Statistika!$F$63,Deník!$W353,""),"")</f>
        <v/>
      </c>
      <c r="EJ353" s="13" t="str">
        <f>IF(Deník!$W353&lt;&gt;"",IF(Deník!$B353=Statistika!$F$64,Deník!$W353,""),"")</f>
        <v/>
      </c>
      <c r="EK353" s="13" t="str">
        <f>IF(Deník!$W353&lt;&gt;"",IF(Deník!$B353=Statistika!$F$65,Deník!$W353,""),"")</f>
        <v/>
      </c>
      <c r="EL353" s="13" t="str">
        <f>IF(Deník!$W353&lt;&gt;"",IF(Deník!$B353=Statistika!$F$66,Deník!$W353,""),"")</f>
        <v/>
      </c>
      <c r="EM353" s="13" t="str">
        <f>IF(Deník!$W353&lt;&gt;"",IF(Deník!$B353=Statistika!$F$67,Deník!$W353,""),"")</f>
        <v/>
      </c>
      <c r="EN353" s="13" t="str">
        <f>IF(Deník!$W353&lt;&gt;"",IF(Deník!$B353=Statistika!$F$68,Deník!$W353,""),"")</f>
        <v/>
      </c>
      <c r="EO353" s="13" t="str">
        <f>IF(Deník!$W353&lt;&gt;"",IF(Deník!$B353=Statistika!$F$69,Deník!$W353,""),"")</f>
        <v/>
      </c>
      <c r="EP353" s="601" t="str">
        <f>IF(Deník!$W353&lt;&gt;"",IF(Deník!$B353=Statistika!$F$70,Deník!$W353,""),"")</f>
        <v/>
      </c>
      <c r="EQ353" s="90"/>
      <c r="ER353" s="63" t="str">
        <f>IF(Deník!$W353&lt;&gt;"",IF(Deník!$J353="L",Deník!$W353,""),"")</f>
        <v/>
      </c>
      <c r="ES353" s="13" t="str">
        <f>IF(Deník!$W353&lt;&gt;"",IF(Deník!$J353="S",Deník!$W353,""),"")</f>
        <v/>
      </c>
      <c r="ET353" s="95"/>
      <c r="EU353" s="88"/>
      <c r="EV353" s="63" t="str">
        <f>IF(WEEKDAY(Deník!$C353,2)=1,Deník!$W353,"")</f>
        <v/>
      </c>
      <c r="EW353" s="13" t="str">
        <f>IF(WEEKDAY(Deník!$C353,2)=2,Deník!$W353,"")</f>
        <v/>
      </c>
      <c r="EX353" s="13" t="str">
        <f>IF(WEEKDAY(Deník!$C353,2)=3,Deník!$W353,"")</f>
        <v/>
      </c>
      <c r="EY353" s="13" t="str">
        <f>IF(WEEKDAY(Deník!$C353,2)=4,Deník!$W353,"")</f>
        <v/>
      </c>
      <c r="EZ353" s="60" t="str">
        <f>IF(WEEKDAY(Deník!$C353,2)=5,Deník!$W353,"")</f>
        <v/>
      </c>
      <c r="FA353" s="99"/>
      <c r="FB353" s="100">
        <f>Deník!D353</f>
        <v>0</v>
      </c>
      <c r="FC353" s="63">
        <f>IF($FB353&lt;&gt;"",IF(AND($FB353&gt;=FC$2,$FB353&lt;=FC$3),Deník!$W353,""))</f>
        <v>0</v>
      </c>
      <c r="FD353" s="63" t="str">
        <f>IF($FB353&lt;&gt;"",IF(AND($FB353&gt;=FD$2,$FB353&lt;=FD$3),Deník!$W353,""))</f>
        <v/>
      </c>
      <c r="FE353" s="63" t="str">
        <f>IF($FB353&lt;&gt;"",IF(AND($FB353&gt;=FE$2,$FB353&lt;=FE$3),Deník!$W353,""))</f>
        <v/>
      </c>
      <c r="FF353" s="63" t="str">
        <f>IF($FB353&lt;&gt;"",IF(AND($FB353&gt;=FF$2,$FB353&lt;=FF$3),Deník!$W353,""))</f>
        <v/>
      </c>
      <c r="FG353" s="63" t="str">
        <f>IF($FB353&lt;&gt;"",IF(AND($FB353&gt;=FG$2,$FB353&lt;=FG$3),Deník!$W353,""))</f>
        <v/>
      </c>
      <c r="FH353" s="63" t="str">
        <f>IF($FB353&lt;&gt;"",IF(AND($FB353&gt;=FH$2,$FB353&lt;=FH$3),Deník!$W353,""))</f>
        <v/>
      </c>
      <c r="FI353" s="63" t="str">
        <f>IF($FB353&lt;&gt;"",IF(AND($FB353&gt;=FI$2,$FB353&lt;=FI$3),Deník!$W353,""))</f>
        <v/>
      </c>
      <c r="FJ353" s="63" t="str">
        <f>IF($FB353&lt;&gt;"",IF(AND($FB353&gt;=FJ$2,$FB353&lt;=FJ$3),Deník!$W353,""))</f>
        <v/>
      </c>
      <c r="FK353" s="63" t="str">
        <f>IF($FB353&lt;&gt;"",IF(AND($FB353&gt;=FK$2,$FB353&lt;=FK$3),Deník!$W353,""))</f>
        <v/>
      </c>
      <c r="FL353" s="63" t="str">
        <f>IF($FB353&lt;&gt;"",IF(AND($FB353&gt;=FL$2,$FB353&lt;=FL$3),Deník!$W353,""))</f>
        <v/>
      </c>
      <c r="FM353" s="63" t="str">
        <f>IF($FB353&lt;&gt;"",IF(AND($FB353&gt;=FM$2,$FB353&lt;=FM$3),Deník!$W353,""))</f>
        <v/>
      </c>
      <c r="FN353" s="13"/>
      <c r="FO353" s="20" t="str">
        <f>IF(Deník!$W353&gt;1,Deník!$W353,"")</f>
        <v/>
      </c>
      <c r="FP353" s="20" t="str">
        <f>IF(Deník!$W353&lt;0,Deník!$W353,"")</f>
        <v/>
      </c>
      <c r="FQ353" s="17"/>
      <c r="FS353" s="233"/>
      <c r="FT353" s="233" t="str">
        <f>IF(Deník!$W353&lt;&gt;"",IF(Deník!$Y353=Statistika!$F$78,Deník!$W353,""),"")</f>
        <v/>
      </c>
      <c r="FU353" s="233" t="str">
        <f>IF(Deník!$W353&lt;&gt;"",IF(Deník!$Y353=Statistika!$F$79,Deník!$W353,""),"")</f>
        <v/>
      </c>
      <c r="FV353" s="233" t="str">
        <f>IF(Deník!$W353&lt;&gt;"",IF(Deník!$Y353=Statistika!$F$80,Deník!$W353,""),"")</f>
        <v/>
      </c>
      <c r="FW353" s="233" t="str">
        <f>IF(Deník!$W353&lt;&gt;"",IF(Deník!$Y353=Statistika!$F$81,Deník!$W353,""),"")</f>
        <v/>
      </c>
      <c r="FX353" s="233" t="str">
        <f>IF(Deník!$W353&lt;&gt;"",IF(Deník!$Y353=Statistika!$F$82,Deník!$W353,""),"")</f>
        <v/>
      </c>
      <c r="FY353" s="233" t="str">
        <f>IF(Deník!$W353&lt;&gt;"",IF(Deník!$Y353=Statistika!$F$83,Deník!$W353,""),"")</f>
        <v/>
      </c>
      <c r="FZ353" s="233" t="str">
        <f>IF(Deník!$W353&lt;&gt;"",IF(Deník!$Y353=Statistika!$F$84,Deník!$W353,""),"")</f>
        <v/>
      </c>
      <c r="GA353" s="233" t="str">
        <f>IF(Deník!$W353&lt;&gt;"",IF(Deník!$Y353=Statistika!$F$85,Deník!$W353,""),"")</f>
        <v/>
      </c>
      <c r="GB353" s="233" t="str">
        <f>IF(Deník!$W353&lt;&gt;"",IF(Deník!$Y353=Statistika!$F$86,Deník!$W353,""),"")</f>
        <v/>
      </c>
      <c r="GC353" s="233" t="str">
        <f>IF(Deník!$W353&lt;&gt;"",IF(Deník!$Y353=Statistika!$F$87,Deník!$W353,""),"")</f>
        <v/>
      </c>
      <c r="GD353" s="233" t="str">
        <f>IF(Deník!$W353&lt;&gt;"",IF(Deník!$Y353=Statistika!$F$88,Deník!$W353,""),"")</f>
        <v/>
      </c>
      <c r="GE353" s="233" t="str">
        <f>IF(Deník!$W353&lt;&gt;"",IF(Deník!$Y353=Statistika!$F$89,Deník!$W353,""),"")</f>
        <v/>
      </c>
      <c r="GF353" s="233" t="str">
        <f>IF(Deník!$W353&lt;&gt;"",IF(Deník!$Y353=Statistika!$F$90,Deník!$W353,""),"")</f>
        <v/>
      </c>
      <c r="GG353" s="233" t="str">
        <f>IF(Deník!$W353&lt;&gt;"",IF(Deník!$Y353=Statistika!$F$91,Deník!$W353,""),"")</f>
        <v/>
      </c>
      <c r="GH353" s="233"/>
      <c r="GI353" s="233" t="str">
        <f>IF(Deník!$W353&lt;&gt;"",IF(Deník!$AB353=Statistika!$L$100,Deník!$W353,""),"")</f>
        <v/>
      </c>
      <c r="GJ353" s="233" t="str">
        <f>IF(Deník!$W353&lt;&gt;"",IF(Deník!$AB353=Statistika!$L$101,Deník!$W353,""),"")</f>
        <v/>
      </c>
      <c r="GK353" s="233" t="str">
        <f>IF(Deník!$W353&lt;&gt;"",IF(Deník!$AB353=Statistika!$L$102,Deník!$W353,""),"")</f>
        <v/>
      </c>
      <c r="GL353" s="233" t="str">
        <f>IF(Deník!$W353&lt;&gt;"",IF(Deník!$AB353=Statistika!$L$103,Deník!$W353,""),"")</f>
        <v/>
      </c>
      <c r="GM353" s="233" t="str">
        <f>IF(Deník!$W353&lt;&gt;"",IF(Deník!$AB353=Statistika!$L$104,Deník!$W353,""),"")</f>
        <v/>
      </c>
      <c r="GN353" s="233" t="str">
        <f>IF(Deník!$W353&lt;&gt;"",IF(Deník!$AB353=Statistika!$L$105,Deník!$W353,""),"")</f>
        <v/>
      </c>
      <c r="GO353" s="233" t="str">
        <f>IF(Deník!$W353&lt;&gt;"",IF(Deník!$AB353=Statistika!$L$106,Deník!$W353,""),"")</f>
        <v/>
      </c>
      <c r="GP353" s="233" t="str">
        <f>IF(Deník!$W353&lt;&gt;"",IF(Deník!$AB353=Statistika!$L$107,Deník!$W353,""),"")</f>
        <v/>
      </c>
      <c r="GQ353" s="233" t="str">
        <f>IF(Deník!$W353&lt;&gt;"",IF(Deník!$AB353=Statistika!$L$108,Deník!$W353,""),"")</f>
        <v/>
      </c>
      <c r="GS353" s="233" t="str">
        <f>IF(Deník!$W353&lt;0,IF(Deník!$AC353=Statistika!$F$117,Deník!$W353,""),"")</f>
        <v/>
      </c>
      <c r="GT353" s="233" t="str">
        <f>IF(Deník!$W353&lt;0,IF(Deník!$AC353=Statistika!$F$118,Deník!$W353,""),"")</f>
        <v/>
      </c>
      <c r="GU353" s="233" t="str">
        <f>IF(Deník!$W353&lt;0,IF(Deník!$AC353=Statistika!$F$119,Deník!$W353,""),"")</f>
        <v/>
      </c>
      <c r="GV353" s="233" t="str">
        <f>IF(Deník!$W353&lt;0,IF(Deník!$AC353=Statistika!$F$120,Deník!$W353,""),"")</f>
        <v/>
      </c>
      <c r="GW353" s="233" t="str">
        <f>IF(Deník!$W353&lt;0,IF(Deník!$AC353=Statistika!$F$121,Deník!$W353,""),"")</f>
        <v/>
      </c>
      <c r="GX353" s="233" t="str">
        <f>IF(Deník!$W353&lt;0,IF(Deník!$AC353=Statistika!$F$122,Deník!$W353,""),"")</f>
        <v/>
      </c>
      <c r="GY353" s="233" t="str">
        <f>IF(Deník!$W353&lt;0,IF(Deník!$AC353=Statistika!$F$123,Deník!$W353,""),"")</f>
        <v/>
      </c>
      <c r="GZ353" s="233" t="str">
        <f>IF(Deník!$W353&lt;0,IF(Deník!$AC353=Statistika!$F$124,Deník!$W353,""),"")</f>
        <v/>
      </c>
      <c r="HA353" s="233" t="str">
        <f>IF(Deník!$W353&lt;0,IF(Deník!$AC353=Statistika!$F$125,Deník!$W353,""),"")</f>
        <v/>
      </c>
      <c r="HC353" s="233" t="str">
        <f>IF(Deník!$W353&lt;0,IF(Deník!$AD353=Statistika!$F$133,Deník!$W353,""),"")</f>
        <v/>
      </c>
      <c r="HD353" s="233" t="str">
        <f>IF(Deník!$W353&lt;0,IF(Deník!$AD353=Statistika!$F$134,Deník!$W353,""),"")</f>
        <v/>
      </c>
      <c r="HE353" s="233" t="str">
        <f>IF(Deník!$W353&lt;0,IF(Deník!$AD353=Statistika!$F$135,Deník!$W353,""),"")</f>
        <v/>
      </c>
      <c r="HF353" s="233" t="str">
        <f>IF(Deník!$W353&lt;0,IF(Deník!$AD353=Statistika!$F$136,Deník!$W353,""),"")</f>
        <v/>
      </c>
      <c r="HG353" s="233" t="str">
        <f>IF(Deník!$W353&lt;0,IF(Deník!$AD353=Statistika!$F$137,Deník!$W353,""),"")</f>
        <v/>
      </c>
      <c r="ID353" s="8">
        <f>Tabulka4[[#This Row],[Sloupec3]]</f>
        <v>0</v>
      </c>
      <c r="IE353" s="17" t="str">
        <f>IF(AND([1]Deník!$C353&gt;='[1]Měsíční shrnutí'!$D$1,[1]Deník!$C353&lt;='[1]Měsíční shrnutí'!$F$1),[1]Deník!$X353,"")</f>
        <v/>
      </c>
    </row>
    <row r="354" spans="1:239">
      <c r="A354" s="8">
        <f>Deník!C355</f>
        <v>0</v>
      </c>
      <c r="B354" s="50" t="str">
        <f>Deník!R355</f>
        <v/>
      </c>
      <c r="C354" s="102" t="str">
        <f>IF(AND(Deník!R355&gt;1,Deník!R355&lt;&gt;""),1,"")</f>
        <v/>
      </c>
      <c r="D354" s="102" t="str">
        <f>IF(AND(Deník!R355&lt;=0,Deník!R355&lt;&gt;""),1,"")</f>
        <v/>
      </c>
      <c r="E354" s="103" t="str">
        <f>IF(AND(Deník!R355&gt;=0,Deník!R355&lt;=1),1,"")</f>
        <v/>
      </c>
      <c r="F354" s="79" t="str">
        <f>IF(Deník!R355&lt;&gt;"",Deník!R355+F353,"")</f>
        <v/>
      </c>
      <c r="G354" s="85"/>
      <c r="H354" s="54" t="str">
        <f>IF(MONTH(Deník!$C354)=H$2,IF(AND(Deník!$R354&gt;=0,Deník!$R354&lt;=1),"BE",Deník!$R354),"")</f>
        <v/>
      </c>
      <c r="I354" s="11" t="str">
        <f>IF(MONTH(Deník!$C354)=I$2,IF(AND(Deník!$R354&gt;=0,Deník!$R354&lt;=1),"BE",Deník!$R354),"")</f>
        <v/>
      </c>
      <c r="J354" s="11" t="str">
        <f>IF(MONTH(Deník!$C354)=J$2,IF(AND(Deník!$R354&gt;=0,Deník!$R354&lt;=1),"BE",Deník!$R354),"")</f>
        <v/>
      </c>
      <c r="K354" s="11" t="str">
        <f>IF(MONTH(Deník!$C354)=K$2,IF(AND(Deník!$R354&gt;=0,Deník!$R354&lt;=1),"BE",Deník!$R354),"")</f>
        <v/>
      </c>
      <c r="L354" s="11" t="str">
        <f>IF(MONTH(Deník!$C354)=L$2,IF(AND(Deník!$R354&gt;=0,Deník!$R354&lt;=1),"BE",Deník!$R354),"")</f>
        <v/>
      </c>
      <c r="M354" s="11" t="str">
        <f>IF(MONTH(Deník!$C354)=M$2,IF(AND(Deník!$R354&gt;=0,Deník!$R354&lt;=1),"BE",Deník!$R354),"")</f>
        <v/>
      </c>
      <c r="N354" s="11" t="str">
        <f>IF(MONTH(Deník!$C354)=N$2,IF(AND(Deník!$R354&gt;=0,Deník!$R354&lt;=1),"BE",Deník!$R354),"")</f>
        <v/>
      </c>
      <c r="O354" s="11" t="str">
        <f>IF(MONTH(Deník!$C354)=O$2,IF(AND(Deník!$R354&gt;=0,Deník!$R354&lt;=1),"BE",Deník!$R354),"")</f>
        <v/>
      </c>
      <c r="P354" s="11" t="str">
        <f>IF(MONTH(Deník!$C354)=P$2,IF(AND(Deník!$R354&gt;=0,Deník!$R354&lt;=1),"BE",Deník!$R354),"")</f>
        <v/>
      </c>
      <c r="Q354" s="11" t="str">
        <f>IF(MONTH(Deník!$C354)=Q$2,IF(AND(Deník!$R354&gt;=0,Deník!$R354&lt;=1),"BE",Deník!$R354),"")</f>
        <v/>
      </c>
      <c r="R354" s="11" t="str">
        <f>IF(MONTH(Deník!$C354)=R$2,IF(AND(Deník!$R354&gt;=0,Deník!$R354&lt;=1),"BE",Deník!$R354),"")</f>
        <v/>
      </c>
      <c r="S354" s="57" t="str">
        <f>IF(MONTH(Deník!$C354)=S$2,IF(AND(Deník!$R354&gt;=0,Deník!$R354&lt;=1),"BE",Deník!$R354),"")</f>
        <v/>
      </c>
      <c r="U354" s="12"/>
      <c r="V354" s="12"/>
      <c r="X354" s="600" t="str">
        <f>IF(Deník!$R354&lt;&gt;"",IF(Deník!$B354=Statistika!$F$63,IF(AND(Deník!$R354&gt;=0,Deník!$R354&lt;=1),"BE",Deník!$R354),""),"")</f>
        <v/>
      </c>
      <c r="Y354" s="13" t="str">
        <f>IF(Deník!$R354&lt;&gt;"",IF(Deník!$B354=Statistika!$F$64,IF(AND(Deník!$R354&gt;=0,Deník!$R354&lt;=1),"BE",Deník!$R354),""),"")</f>
        <v/>
      </c>
      <c r="Z354" s="13" t="str">
        <f>IF(Deník!$R354&lt;&gt;"",IF(Deník!$B354=Statistika!$F$65,IF(AND(Deník!$R354&gt;=0,Deník!$R354&lt;=1),"BE",Deník!$R354),""),"")</f>
        <v/>
      </c>
      <c r="AA354" s="13" t="str">
        <f>IF(Deník!$R354&lt;&gt;"",IF(Deník!$B354=Statistika!$F$66,IF(AND(Deník!$R354&gt;=0,Deník!$R354&lt;=1),"BE",Deník!$R354),""),"")</f>
        <v/>
      </c>
      <c r="AB354" s="13" t="str">
        <f>IF(Deník!$R354&lt;&gt;"",IF(Deník!$B354=Statistika!$F$67,IF(AND(Deník!$R354&gt;=0,Deník!$R354&lt;=1),"BE",Deník!$R354),""),"")</f>
        <v/>
      </c>
      <c r="AC354" s="13" t="str">
        <f>IF(Deník!$R354&lt;&gt;"",IF(Deník!$B354=Statistika!$F$68,IF(AND(Deník!$R354&gt;=0,Deník!$R354&lt;=1),"BE",Deník!$R354),""),"")</f>
        <v/>
      </c>
      <c r="AD354" s="13" t="str">
        <f>IF(Deník!$R354&lt;&gt;"",IF(Deník!$B354=Statistika!$F$69,IF(AND(Deník!$R354&gt;=0,Deník!$R354&lt;=1),"BE",Deník!$R354),""),"")</f>
        <v/>
      </c>
      <c r="AE354" s="601" t="str">
        <f>IF(Deník!$R354&lt;&gt;"",IF(Deník!$B354=Statistika!$F$70,IF(AND(Deník!$R354&gt;=0,Deník!$R354&lt;=1),"BE",Deník!$R354),""),"")</f>
        <v/>
      </c>
      <c r="AF354" s="90"/>
      <c r="AG354" s="63" t="str">
        <f>IF(Deník!$R354&lt;&gt;"",IF(Deník!$J354="L",IF(AND(Deník!$R354&gt;=0,Deník!$R354&lt;=1),"BE",Deník!$R354),""),"")</f>
        <v/>
      </c>
      <c r="AH354" s="13" t="str">
        <f>IF(Deník!$R354&lt;&gt;"",IF(Deník!$J354="S",IF(AND(Deník!$R354&gt;=0,Deník!$R354&lt;=1),"BE",Deník!$R354),""),"")</f>
        <v/>
      </c>
      <c r="AI354" s="95"/>
      <c r="AJ354" s="71" t="str">
        <f>IF(Deník!N355&lt;&gt;"",Deník!N355*-1,"")</f>
        <v/>
      </c>
      <c r="AK354" s="88"/>
      <c r="AL354" s="63" t="str">
        <f>IF(WEEKDAY(Deník!$C354,2)=1,IF(AND(Deník!$R354&gt;=0,Deník!$R354&lt;=1),"BE",Deník!$R354),"")</f>
        <v/>
      </c>
      <c r="AM354" s="13" t="str">
        <f>IF(WEEKDAY(Deník!$C354,2)=2,IF(AND(Deník!$R354&gt;=0,Deník!$R354&lt;=1),"BE",Deník!$R354),"")</f>
        <v/>
      </c>
      <c r="AN354" s="13" t="str">
        <f>IF(WEEKDAY(Deník!$C354,2)=3,IF(AND(Deník!$R354&gt;=0,Deník!$R354&lt;=1),"BE",Deník!$R354),"")</f>
        <v/>
      </c>
      <c r="AO354" s="13" t="str">
        <f>IF(WEEKDAY(Deník!$C354,2)=4,IF(AND(Deník!$R354&gt;=0,Deník!$R354&lt;=1),"BE",Deník!$R354),"")</f>
        <v/>
      </c>
      <c r="AP354" s="60" t="str">
        <f>IF(WEEKDAY(Deník!$C354,2)=5,IF(AND(Deník!$R354&gt;=0,Deník!$R354&lt;=1),"BE",Deník!$R354),"")</f>
        <v/>
      </c>
      <c r="AQ354" s="99"/>
      <c r="AR354" s="100">
        <f>Deník!D354</f>
        <v>0</v>
      </c>
      <c r="AS354" s="63" t="str">
        <f>IF(Deník!$D354&lt;&gt;"",IF(AND(Deník!$D354&gt;=AS$2,Deník!$D354&lt;=AS$3),IF(AND(Deník!$R354&gt;=0,Deník!$R354&lt;=1),"BE",Deník!$R354),""),"")</f>
        <v/>
      </c>
      <c r="AT354" s="63" t="str">
        <f>IF(Deník!$D354&lt;&gt;"",IF(AND(Deník!$D354&gt;=AT$2,Deník!$D354&lt;=AT$3),IF(AND(Deník!$R354&gt;=0,Deník!$R354&lt;=1),"BE",Deník!$R354),""),"")</f>
        <v/>
      </c>
      <c r="AU354" s="63" t="str">
        <f>IF(Deník!$D354&lt;&gt;"",IF(AND(Deník!$D354&gt;=AU$2,Deník!$D354&lt;=AU$3),IF(AND(Deník!$R354&gt;=0,Deník!$R354&lt;=1),"BE",Deník!$R354),""),"")</f>
        <v/>
      </c>
      <c r="AV354" s="63" t="str">
        <f>IF(Deník!$D354&lt;&gt;"",IF(AND(Deník!$D354&gt;=AV$2,Deník!$D354&lt;=AV$3),IF(AND(Deník!$R354&gt;=0,Deník!$R354&lt;=1),"BE",Deník!$R354),""),"")</f>
        <v/>
      </c>
      <c r="AW354" s="63" t="str">
        <f>IF(Deník!$D354&lt;&gt;"",IF(AND(Deník!$D354&gt;=AW$2,Deník!$D354&lt;=AW$3),IF(AND(Deník!$R354&gt;=0,Deník!$R354&lt;=1),"BE",Deník!$R354),""),"")</f>
        <v/>
      </c>
      <c r="AX354" s="63" t="str">
        <f>IF(Deník!$D354&lt;&gt;"",IF(AND(Deník!$D354&gt;=AX$2,Deník!$D354&lt;=AX$3),IF(AND(Deník!$R354&gt;=0,Deník!$R354&lt;=1),"BE",Deník!$R354),""),"")</f>
        <v/>
      </c>
      <c r="AY354" s="63" t="str">
        <f>IF(Deník!$D354&lt;&gt;"",IF(AND(Deník!$D354&gt;=AY$2,Deník!$D354&lt;=AY$3),IF(AND(Deník!$R354&gt;=0,Deník!$R354&lt;=1),"BE",Deník!$R354),""),"")</f>
        <v/>
      </c>
      <c r="AZ354" s="63" t="str">
        <f>IF(Deník!$D354&lt;&gt;"",IF(AND(Deník!$D354&gt;=AZ$2,Deník!$D354&lt;=AZ$3),IF(AND(Deník!$R354&gt;=0,Deník!$R354&lt;=1),"BE",Deník!$R354),""),"")</f>
        <v/>
      </c>
      <c r="BA354" s="63" t="str">
        <f>IF(Deník!$D354&lt;&gt;"",IF(AND(Deník!$D354&gt;=BA$2,Deník!$D354&lt;=BA$3),IF(AND(Deník!$R354&gt;=0,Deník!$R354&lt;=1),"BE",Deník!$R354),""),"")</f>
        <v/>
      </c>
      <c r="BB354" s="63" t="str">
        <f>IF(Deník!$D354&lt;&gt;"",IF(AND(Deník!$D354&gt;=BB$2,Deník!$D354&lt;=BB$3),IF(AND(Deník!$R354&gt;=0,Deník!$R354&lt;=1),"BE",Deník!$R354),""),"")</f>
        <v/>
      </c>
      <c r="BC354" s="71" t="str">
        <f>IF(Deník!$D354&lt;&gt;"",IF(AND(Deník!$D354&gt;=BC$2,Deník!$D354&lt;=BC$3),IF(AND(Deník!$R354&gt;=0,Deník!$R354&lt;=1),"BE",Deník!$R354),""),"")</f>
        <v/>
      </c>
      <c r="BD354" s="20" t="str">
        <f>IF(Deník!$J355="S",(Deník!$M355-Deník!$K355),IF(Deník!$J355="L",(Deník!$K355-Deník!$M355),""))</f>
        <v/>
      </c>
      <c r="BE354" s="20" t="str">
        <f>IF(Deník!$J355="S",(Deník!$K355-Deník!$O355),IF(Deník!$J355="L",(Deník!$O355-Deník!$K355),""))</f>
        <v/>
      </c>
      <c r="BF354" s="20" t="str">
        <f>IF(Deník!$J355="S",(Deník!$K355-Deník!$L355),IF(Deník!$J355="L",(Deník!$L355-Deník!$K355),""))</f>
        <v/>
      </c>
      <c r="BG354" s="20" t="str">
        <f>IF(Deník!$J355="S",(Deník!$K355-Deník!$S355),IF(Deník!$J355="L",(Deník!$S355-Deník!$K355),""))</f>
        <v/>
      </c>
      <c r="BH354" s="20" t="str">
        <f>IF(Deník!$J355="S",(Deník!$K355-Deník!$U355),IF(Deník!$J355="L",(Deník!$U355-Deník!$K355),""))</f>
        <v/>
      </c>
      <c r="BI354" s="20" t="str">
        <f>IF(Deník!$R354&gt;1,Deník!$R354,"")</f>
        <v/>
      </c>
      <c r="BJ354" s="20" t="str">
        <f>IF(Deník!$R354&lt;0,Deník!$R354,"")</f>
        <v/>
      </c>
      <c r="BK354" s="17"/>
      <c r="BM354" s="233" t="str">
        <f>IF(Deník!$R354&lt;&gt;"",IF(Deník!$Y354=Statistika!$F$78,IF(AND(Deník!$R354&gt;=0,Deník!$R354&lt;=1),"BE",Deník!$R354),""),"")</f>
        <v/>
      </c>
      <c r="BN354" s="233" t="str">
        <f>IF(Deník!$R354&lt;&gt;"",IF(Deník!$Y354=Statistika!$F$79,IF(AND(Deník!$R354&gt;=0,Deník!$R354&lt;=1),"BE",Deník!$R354),""),"")</f>
        <v/>
      </c>
      <c r="BO354" s="233" t="str">
        <f>IF(Deník!$R354&lt;&gt;"",IF(Deník!$Y354=Statistika!$F$80,IF(AND(Deník!$R354&gt;=0,Deník!$R354&lt;=1),"BE",Deník!$R354),""),"")</f>
        <v/>
      </c>
      <c r="BP354" s="233" t="str">
        <f>IF(Deník!$R354&lt;&gt;"",IF(Deník!$Y354=Statistika!$F$81,IF(AND(Deník!$R354&gt;=0,Deník!$R354&lt;=1),"BE",Deník!$R354),""),"")</f>
        <v/>
      </c>
      <c r="BQ354" s="233" t="str">
        <f>IF(Deník!$R354&lt;&gt;"",IF(Deník!$Y354=Statistika!$F$82,IF(AND(Deník!$R354&gt;=0,Deník!$R354&lt;=1),"BE",Deník!$R354),""),"")</f>
        <v/>
      </c>
      <c r="BR354" s="233" t="str">
        <f>IF(Deník!$R354&lt;&gt;"",IF(Deník!$Y354=Statistika!$F$83,IF(AND(Deník!$R354&gt;=0,Deník!$R354&lt;=1),"BE",Deník!$R354),""),"")</f>
        <v/>
      </c>
      <c r="BS354" s="233" t="str">
        <f>IF(Deník!$R354&lt;&gt;"",IF(Deník!$Y354=Statistika!$F$84,IF(AND(Deník!$R354&gt;=0,Deník!$R354&lt;=1),"BE",Deník!$R354),""),"")</f>
        <v/>
      </c>
      <c r="BT354" s="233" t="str">
        <f>IF(Deník!$R354&lt;&gt;"",IF(Deník!$Y354=Statistika!$F$85,IF(AND(Deník!$R354&gt;=0,Deník!$R354&lt;=1),"BE",Deník!$R354),""),"")</f>
        <v/>
      </c>
      <c r="BU354" s="233" t="str">
        <f>IF(Deník!$R354&lt;&gt;"",IF(Deník!$Y354=Statistika!$F$86,IF(AND(Deník!$R354&gt;=0,Deník!$R354&lt;=1),"BE",Deník!$R354),""),"")</f>
        <v/>
      </c>
      <c r="BV354" s="233" t="str">
        <f>IF(Deník!$R354&lt;&gt;"",IF(Deník!$Y354=Statistika!$F$87,IF(AND(Deník!$R354&gt;=0,Deník!$R354&lt;=1),"BE",Deník!$R354),""),"")</f>
        <v/>
      </c>
      <c r="BW354" s="233" t="str">
        <f>IF(Deník!$R354&lt;&gt;"",IF(Deník!$Y354=Statistika!$F$88,IF(AND(Deník!$R354&gt;=0,Deník!$R354&lt;=1),"BE",Deník!$R354),""),"")</f>
        <v/>
      </c>
      <c r="BX354" s="233" t="str">
        <f>IF(Deník!$R354&lt;&gt;"",IF(Deník!$Y354=Statistika!$F$89,IF(AND(Deník!$R354&gt;=0,Deník!$R354&lt;=1),"BE",Deník!$R354),""),"")</f>
        <v/>
      </c>
      <c r="BY354" s="233" t="str">
        <f>IF(Deník!$R354&lt;&gt;"",IF(Deník!$Y354=Statistika!$F$90,IF(AND(Deník!$R354&gt;=0,Deník!$R354&lt;=1),"BE",Deník!$R354),""),"")</f>
        <v/>
      </c>
      <c r="BZ354" s="233" t="str">
        <f>IF(Deník!$R354&lt;&gt;"",IF(Deník!$Y354=Statistika!$F$91,IF(AND(Deník!$R354&gt;=0,Deník!$R354&lt;=1),"BE",Deník!$R354),""),"")</f>
        <v/>
      </c>
      <c r="CA354" s="233"/>
      <c r="CB354" s="233" t="str">
        <f>IF(Deník!$R354&lt;&gt;"",IF(Deník!$AB354="SL",IF(AND(Deník!$R354&gt;=0,Deník!$R354&lt;=1),"BE",Deník!$R354),""),"")</f>
        <v/>
      </c>
      <c r="CC354" s="233" t="str">
        <f>IF(Deník!$R354&lt;&gt;"",IF(Deník!$AB354="BE10",IF(AND(Deník!$R354&gt;=0,Deník!$R354&lt;=1),"BE",Deník!$R354),""),"")</f>
        <v/>
      </c>
      <c r="CD354" s="233" t="str">
        <f>IF(Deník!$R354&lt;&gt;"",IF(Deník!$AB354="BE15",IF(AND(Deník!$R354&gt;=0,Deník!$R354&lt;=1),"BE",Deník!$R354),""),"")</f>
        <v/>
      </c>
      <c r="CE354" s="233" t="str">
        <f>IF(Deník!$R354&lt;&gt;"",IF(Deník!$AB354="BE20",IF(AND(Deník!$R354&gt;=0,Deník!$R354&lt;=1),"BE",Deník!$R354),""),"")</f>
        <v/>
      </c>
      <c r="CF354" s="233" t="str">
        <f>IF(Deník!$R354&lt;&gt;"",IF(Deník!$AB354="TP1",IF(AND(Deník!$R354&gt;=0,Deník!$R354&lt;=1),"BE",Deník!$R354),""),"")</f>
        <v/>
      </c>
      <c r="CG354" s="233" t="str">
        <f>IF(Deník!$R354&lt;&gt;"",IF(Deník!$AB354="TP2",IF(AND(Deník!$R354&gt;=0,Deník!$R354&lt;=1),"BE",Deník!$R354),""),"")</f>
        <v/>
      </c>
      <c r="CH354" s="233" t="str">
        <f>IF(Deník!$R354&lt;&gt;"",IF(Deník!$AB354="TP3",IF(AND(Deník!$R354&gt;=0,Deník!$R354&lt;=1),"BE",Deník!$R354),""),"")</f>
        <v/>
      </c>
      <c r="CI354" s="233" t="str">
        <f>IF(Deník!$R354&lt;&gt;"",IF(Deník!$AB354="Trailing SL",IF(AND(Deník!$R354&gt;=0,Deník!$R354&lt;=1),"BE",Deník!$R354),""),"")</f>
        <v/>
      </c>
      <c r="CJ354" s="233" t="str">
        <f>IF(Deník!$R354&lt;&gt;"",IF(Deník!$AB354="Manual",IF(AND(Deník!$R354&gt;=0,Deník!$R354&lt;=1),"BE",Deník!$R354),""),"")</f>
        <v/>
      </c>
      <c r="CK354" s="233"/>
      <c r="CL354" s="233" t="str">
        <f>IF(Deník!$R354&lt;0,IF(Deník!$AC354=Statistika!$F$117,Deník!$R354,""),"")</f>
        <v/>
      </c>
      <c r="CM354" s="233" t="str">
        <f>IF(Deník!$R354&lt;0,IF(Deník!$AC354=Statistika!$F$118,Deník!$R354,""),"")</f>
        <v/>
      </c>
      <c r="CN354" s="233" t="str">
        <f>IF(Deník!$R354&lt;0,IF(Deník!$AC354=Statistika!$F$119,Deník!$R354,""),"")</f>
        <v/>
      </c>
      <c r="CO354" s="233" t="str">
        <f>IF(Deník!$R354&lt;0,IF(Deník!$AC354=Statistika!$F$120,Deník!$R354,""),"")</f>
        <v/>
      </c>
      <c r="CP354" s="233" t="str">
        <f>IF(Deník!$R354&lt;0,IF(Deník!$AC354=Statistika!$F$121,Deník!$R354,""),"")</f>
        <v/>
      </c>
      <c r="CQ354" s="233" t="str">
        <f>IF(Deník!$R354&lt;0,IF(Deník!$AC354=Statistika!$F$122,Deník!$R354,""),"")</f>
        <v/>
      </c>
      <c r="CR354" s="233" t="str">
        <f>IF(Deník!$R354&lt;0,IF(Deník!$AC354=Statistika!$F$123,Deník!$R354,""),"")</f>
        <v/>
      </c>
      <c r="CS354" s="233" t="str">
        <f>IF(Deník!$R354&lt;0,IF(Deník!$AC354=Statistika!$F$124,Deník!$R354,""),"")</f>
        <v/>
      </c>
      <c r="CT354" s="233" t="str">
        <f>IF(Deník!$R354&lt;0,IF(Deník!$AC354=Statistika!$F$125,Deník!$R354,""),"")</f>
        <v/>
      </c>
      <c r="CU354" s="233"/>
      <c r="CV354" s="233" t="str">
        <f>IF(Deník!$R354&lt;0,IF(Deník!$AD354=$CV$2,Deník!$R354,""),"")</f>
        <v/>
      </c>
      <c r="CW354" s="233" t="str">
        <f>IF(Deník!$R354&lt;0,IF(Deník!$AD354=$CW$2,Deník!$R354,""),"")</f>
        <v/>
      </c>
      <c r="CX354" s="233" t="str">
        <f>IF(Deník!$R354&lt;0,IF(Deník!$AD354=$CX$2,Deník!$R354,""),"")</f>
        <v/>
      </c>
      <c r="CY354" s="233" t="str">
        <f>IF(Deník!$R354&lt;0,IF(Deník!$AD354=$CY$2,Deník!$R354,""),"")</f>
        <v/>
      </c>
      <c r="CZ354" s="233" t="str">
        <f>IF(Deník!$R354&lt;0,IF(Deník!$AD354=$CZ$2,Deník!$R354,""),"")</f>
        <v/>
      </c>
      <c r="DL354" s="221">
        <f t="shared" si="16"/>
        <v>93847.029999999984</v>
      </c>
      <c r="DM354" s="220">
        <f t="shared" si="15"/>
        <v>-6.1529700000000132E-2</v>
      </c>
      <c r="DO354" s="50">
        <f>Deník!W355</f>
        <v>0</v>
      </c>
      <c r="DP354" s="102" t="str">
        <f>IF(AND(Deník!W355&gt;0),1,"")</f>
        <v/>
      </c>
      <c r="DQ354" s="102">
        <f>IF(AND(Deník!W355&lt;=0),1,"")</f>
        <v>1</v>
      </c>
      <c r="DR354" s="227"/>
      <c r="DS354" s="228"/>
      <c r="DT354" s="85"/>
      <c r="DU354" s="54">
        <f>IF(MONTH(Deník!$C354)=DU$2,Deník!$W354,"")</f>
        <v>0</v>
      </c>
      <c r="DV354" s="222" t="str">
        <f>IF(MONTH(Deník!$C354)=DV$2,Deník!$W354,"")</f>
        <v/>
      </c>
      <c r="DW354" s="222" t="str">
        <f>IF(MONTH(Deník!$C354)=DW$2,Deník!$W354,"")</f>
        <v/>
      </c>
      <c r="DX354" s="222" t="str">
        <f>IF(MONTH(Deník!$C354)=DX$2,Deník!$W354,"")</f>
        <v/>
      </c>
      <c r="DY354" s="222" t="str">
        <f>IF(MONTH(Deník!$C354)=DY$2,Deník!$W354,"")</f>
        <v/>
      </c>
      <c r="DZ354" s="222" t="str">
        <f>IF(MONTH(Deník!$C354)=DZ$2,Deník!$W354,"")</f>
        <v/>
      </c>
      <c r="EA354" s="222" t="str">
        <f>IF(MONTH(Deník!$C354)=EA$2,Deník!$W354,"")</f>
        <v/>
      </c>
      <c r="EB354" s="222" t="str">
        <f>IF(MONTH(Deník!$C354)=EB$2,Deník!$W354,"")</f>
        <v/>
      </c>
      <c r="EC354" s="222" t="str">
        <f>IF(MONTH(Deník!$C354)=EC$2,Deník!$W354,"")</f>
        <v/>
      </c>
      <c r="ED354" s="222" t="str">
        <f>IF(MONTH(Deník!$C354)=ED$2,Deník!$W354,"")</f>
        <v/>
      </c>
      <c r="EE354" s="222" t="str">
        <f>IF(MONTH(Deník!$C354)=EE$2,Deník!$W354,"")</f>
        <v/>
      </c>
      <c r="EF354" s="222" t="str">
        <f>IF(MONTH(Deník!$C354)=EF$2,Deník!$W354,"")</f>
        <v/>
      </c>
      <c r="EI354" s="600" t="str">
        <f>IF(Deník!$W354&lt;&gt;"",IF(Deník!$B354=Statistika!$F$63,Deník!$W354,""),"")</f>
        <v/>
      </c>
      <c r="EJ354" s="13" t="str">
        <f>IF(Deník!$W354&lt;&gt;"",IF(Deník!$B354=Statistika!$F$64,Deník!$W354,""),"")</f>
        <v/>
      </c>
      <c r="EK354" s="13" t="str">
        <f>IF(Deník!$W354&lt;&gt;"",IF(Deník!$B354=Statistika!$F$65,Deník!$W354,""),"")</f>
        <v/>
      </c>
      <c r="EL354" s="13" t="str">
        <f>IF(Deník!$W354&lt;&gt;"",IF(Deník!$B354=Statistika!$F$66,Deník!$W354,""),"")</f>
        <v/>
      </c>
      <c r="EM354" s="13" t="str">
        <f>IF(Deník!$W354&lt;&gt;"",IF(Deník!$B354=Statistika!$F$67,Deník!$W354,""),"")</f>
        <v/>
      </c>
      <c r="EN354" s="13" t="str">
        <f>IF(Deník!$W354&lt;&gt;"",IF(Deník!$B354=Statistika!$F$68,Deník!$W354,""),"")</f>
        <v/>
      </c>
      <c r="EO354" s="13" t="str">
        <f>IF(Deník!$W354&lt;&gt;"",IF(Deník!$B354=Statistika!$F$69,Deník!$W354,""),"")</f>
        <v/>
      </c>
      <c r="EP354" s="601" t="str">
        <f>IF(Deník!$W354&lt;&gt;"",IF(Deník!$B354=Statistika!$F$70,Deník!$W354,""),"")</f>
        <v/>
      </c>
      <c r="EQ354" s="90"/>
      <c r="ER354" s="63" t="str">
        <f>IF(Deník!$W354&lt;&gt;"",IF(Deník!$J354="L",Deník!$W354,""),"")</f>
        <v/>
      </c>
      <c r="ES354" s="13" t="str">
        <f>IF(Deník!$W354&lt;&gt;"",IF(Deník!$J354="S",Deník!$W354,""),"")</f>
        <v/>
      </c>
      <c r="ET354" s="95"/>
      <c r="EU354" s="88"/>
      <c r="EV354" s="63" t="str">
        <f>IF(WEEKDAY(Deník!$C354,2)=1,Deník!$W354,"")</f>
        <v/>
      </c>
      <c r="EW354" s="13" t="str">
        <f>IF(WEEKDAY(Deník!$C354,2)=2,Deník!$W354,"")</f>
        <v/>
      </c>
      <c r="EX354" s="13" t="str">
        <f>IF(WEEKDAY(Deník!$C354,2)=3,Deník!$W354,"")</f>
        <v/>
      </c>
      <c r="EY354" s="13" t="str">
        <f>IF(WEEKDAY(Deník!$C354,2)=4,Deník!$W354,"")</f>
        <v/>
      </c>
      <c r="EZ354" s="60" t="str">
        <f>IF(WEEKDAY(Deník!$C354,2)=5,Deník!$W354,"")</f>
        <v/>
      </c>
      <c r="FA354" s="99"/>
      <c r="FB354" s="100">
        <f>Deník!D354</f>
        <v>0</v>
      </c>
      <c r="FC354" s="63">
        <f>IF($FB354&lt;&gt;"",IF(AND($FB354&gt;=FC$2,$FB354&lt;=FC$3),Deník!$W354,""))</f>
        <v>0</v>
      </c>
      <c r="FD354" s="63" t="str">
        <f>IF($FB354&lt;&gt;"",IF(AND($FB354&gt;=FD$2,$FB354&lt;=FD$3),Deník!$W354,""))</f>
        <v/>
      </c>
      <c r="FE354" s="63" t="str">
        <f>IF($FB354&lt;&gt;"",IF(AND($FB354&gt;=FE$2,$FB354&lt;=FE$3),Deník!$W354,""))</f>
        <v/>
      </c>
      <c r="FF354" s="63" t="str">
        <f>IF($FB354&lt;&gt;"",IF(AND($FB354&gt;=FF$2,$FB354&lt;=FF$3),Deník!$W354,""))</f>
        <v/>
      </c>
      <c r="FG354" s="63" t="str">
        <f>IF($FB354&lt;&gt;"",IF(AND($FB354&gt;=FG$2,$FB354&lt;=FG$3),Deník!$W354,""))</f>
        <v/>
      </c>
      <c r="FH354" s="63" t="str">
        <f>IF($FB354&lt;&gt;"",IF(AND($FB354&gt;=FH$2,$FB354&lt;=FH$3),Deník!$W354,""))</f>
        <v/>
      </c>
      <c r="FI354" s="63" t="str">
        <f>IF($FB354&lt;&gt;"",IF(AND($FB354&gt;=FI$2,$FB354&lt;=FI$3),Deník!$W354,""))</f>
        <v/>
      </c>
      <c r="FJ354" s="63" t="str">
        <f>IF($FB354&lt;&gt;"",IF(AND($FB354&gt;=FJ$2,$FB354&lt;=FJ$3),Deník!$W354,""))</f>
        <v/>
      </c>
      <c r="FK354" s="63" t="str">
        <f>IF($FB354&lt;&gt;"",IF(AND($FB354&gt;=FK$2,$FB354&lt;=FK$3),Deník!$W354,""))</f>
        <v/>
      </c>
      <c r="FL354" s="63" t="str">
        <f>IF($FB354&lt;&gt;"",IF(AND($FB354&gt;=FL$2,$FB354&lt;=FL$3),Deník!$W354,""))</f>
        <v/>
      </c>
      <c r="FM354" s="63" t="str">
        <f>IF($FB354&lt;&gt;"",IF(AND($FB354&gt;=FM$2,$FB354&lt;=FM$3),Deník!$W354,""))</f>
        <v/>
      </c>
      <c r="FN354" s="13"/>
      <c r="FO354" s="20" t="str">
        <f>IF(Deník!$W354&gt;1,Deník!$W354,"")</f>
        <v/>
      </c>
      <c r="FP354" s="20" t="str">
        <f>IF(Deník!$W354&lt;0,Deník!$W354,"")</f>
        <v/>
      </c>
      <c r="FQ354" s="17"/>
      <c r="FS354" s="233"/>
      <c r="FT354" s="233" t="str">
        <f>IF(Deník!$W354&lt;&gt;"",IF(Deník!$Y354=Statistika!$F$78,Deník!$W354,""),"")</f>
        <v/>
      </c>
      <c r="FU354" s="233" t="str">
        <f>IF(Deník!$W354&lt;&gt;"",IF(Deník!$Y354=Statistika!$F$79,Deník!$W354,""),"")</f>
        <v/>
      </c>
      <c r="FV354" s="233" t="str">
        <f>IF(Deník!$W354&lt;&gt;"",IF(Deník!$Y354=Statistika!$F$80,Deník!$W354,""),"")</f>
        <v/>
      </c>
      <c r="FW354" s="233" t="str">
        <f>IF(Deník!$W354&lt;&gt;"",IF(Deník!$Y354=Statistika!$F$81,Deník!$W354,""),"")</f>
        <v/>
      </c>
      <c r="FX354" s="233" t="str">
        <f>IF(Deník!$W354&lt;&gt;"",IF(Deník!$Y354=Statistika!$F$82,Deník!$W354,""),"")</f>
        <v/>
      </c>
      <c r="FY354" s="233" t="str">
        <f>IF(Deník!$W354&lt;&gt;"",IF(Deník!$Y354=Statistika!$F$83,Deník!$W354,""),"")</f>
        <v/>
      </c>
      <c r="FZ354" s="233" t="str">
        <f>IF(Deník!$W354&lt;&gt;"",IF(Deník!$Y354=Statistika!$F$84,Deník!$W354,""),"")</f>
        <v/>
      </c>
      <c r="GA354" s="233" t="str">
        <f>IF(Deník!$W354&lt;&gt;"",IF(Deník!$Y354=Statistika!$F$85,Deník!$W354,""),"")</f>
        <v/>
      </c>
      <c r="GB354" s="233" t="str">
        <f>IF(Deník!$W354&lt;&gt;"",IF(Deník!$Y354=Statistika!$F$86,Deník!$W354,""),"")</f>
        <v/>
      </c>
      <c r="GC354" s="233" t="str">
        <f>IF(Deník!$W354&lt;&gt;"",IF(Deník!$Y354=Statistika!$F$87,Deník!$W354,""),"")</f>
        <v/>
      </c>
      <c r="GD354" s="233" t="str">
        <f>IF(Deník!$W354&lt;&gt;"",IF(Deník!$Y354=Statistika!$F$88,Deník!$W354,""),"")</f>
        <v/>
      </c>
      <c r="GE354" s="233" t="str">
        <f>IF(Deník!$W354&lt;&gt;"",IF(Deník!$Y354=Statistika!$F$89,Deník!$W354,""),"")</f>
        <v/>
      </c>
      <c r="GF354" s="233" t="str">
        <f>IF(Deník!$W354&lt;&gt;"",IF(Deník!$Y354=Statistika!$F$90,Deník!$W354,""),"")</f>
        <v/>
      </c>
      <c r="GG354" s="233" t="str">
        <f>IF(Deník!$W354&lt;&gt;"",IF(Deník!$Y354=Statistika!$F$91,Deník!$W354,""),"")</f>
        <v/>
      </c>
      <c r="GH354" s="233"/>
      <c r="GI354" s="233" t="str">
        <f>IF(Deník!$W354&lt;&gt;"",IF(Deník!$AB354=Statistika!$L$100,Deník!$W354,""),"")</f>
        <v/>
      </c>
      <c r="GJ354" s="233" t="str">
        <f>IF(Deník!$W354&lt;&gt;"",IF(Deník!$AB354=Statistika!$L$101,Deník!$W354,""),"")</f>
        <v/>
      </c>
      <c r="GK354" s="233" t="str">
        <f>IF(Deník!$W354&lt;&gt;"",IF(Deník!$AB354=Statistika!$L$102,Deník!$W354,""),"")</f>
        <v/>
      </c>
      <c r="GL354" s="233" t="str">
        <f>IF(Deník!$W354&lt;&gt;"",IF(Deník!$AB354=Statistika!$L$103,Deník!$W354,""),"")</f>
        <v/>
      </c>
      <c r="GM354" s="233" t="str">
        <f>IF(Deník!$W354&lt;&gt;"",IF(Deník!$AB354=Statistika!$L$104,Deník!$W354,""),"")</f>
        <v/>
      </c>
      <c r="GN354" s="233" t="str">
        <f>IF(Deník!$W354&lt;&gt;"",IF(Deník!$AB354=Statistika!$L$105,Deník!$W354,""),"")</f>
        <v/>
      </c>
      <c r="GO354" s="233" t="str">
        <f>IF(Deník!$W354&lt;&gt;"",IF(Deník!$AB354=Statistika!$L$106,Deník!$W354,""),"")</f>
        <v/>
      </c>
      <c r="GP354" s="233" t="str">
        <f>IF(Deník!$W354&lt;&gt;"",IF(Deník!$AB354=Statistika!$L$107,Deník!$W354,""),"")</f>
        <v/>
      </c>
      <c r="GQ354" s="233" t="str">
        <f>IF(Deník!$W354&lt;&gt;"",IF(Deník!$AB354=Statistika!$L$108,Deník!$W354,""),"")</f>
        <v/>
      </c>
      <c r="GS354" s="233" t="str">
        <f>IF(Deník!$W354&lt;0,IF(Deník!$AC354=Statistika!$F$117,Deník!$W354,""),"")</f>
        <v/>
      </c>
      <c r="GT354" s="233" t="str">
        <f>IF(Deník!$W354&lt;0,IF(Deník!$AC354=Statistika!$F$118,Deník!$W354,""),"")</f>
        <v/>
      </c>
      <c r="GU354" s="233" t="str">
        <f>IF(Deník!$W354&lt;0,IF(Deník!$AC354=Statistika!$F$119,Deník!$W354,""),"")</f>
        <v/>
      </c>
      <c r="GV354" s="233" t="str">
        <f>IF(Deník!$W354&lt;0,IF(Deník!$AC354=Statistika!$F$120,Deník!$W354,""),"")</f>
        <v/>
      </c>
      <c r="GW354" s="233" t="str">
        <f>IF(Deník!$W354&lt;0,IF(Deník!$AC354=Statistika!$F$121,Deník!$W354,""),"")</f>
        <v/>
      </c>
      <c r="GX354" s="233" t="str">
        <f>IF(Deník!$W354&lt;0,IF(Deník!$AC354=Statistika!$F$122,Deník!$W354,""),"")</f>
        <v/>
      </c>
      <c r="GY354" s="233" t="str">
        <f>IF(Deník!$W354&lt;0,IF(Deník!$AC354=Statistika!$F$123,Deník!$W354,""),"")</f>
        <v/>
      </c>
      <c r="GZ354" s="233" t="str">
        <f>IF(Deník!$W354&lt;0,IF(Deník!$AC354=Statistika!$F$124,Deník!$W354,""),"")</f>
        <v/>
      </c>
      <c r="HA354" s="233" t="str">
        <f>IF(Deník!$W354&lt;0,IF(Deník!$AC354=Statistika!$F$125,Deník!$W354,""),"")</f>
        <v/>
      </c>
      <c r="HC354" s="233" t="str">
        <f>IF(Deník!$W354&lt;0,IF(Deník!$AD354=Statistika!$F$133,Deník!$W354,""),"")</f>
        <v/>
      </c>
      <c r="HD354" s="233" t="str">
        <f>IF(Deník!$W354&lt;0,IF(Deník!$AD354=Statistika!$F$134,Deník!$W354,""),"")</f>
        <v/>
      </c>
      <c r="HE354" s="233" t="str">
        <f>IF(Deník!$W354&lt;0,IF(Deník!$AD354=Statistika!$F$135,Deník!$W354,""),"")</f>
        <v/>
      </c>
      <c r="HF354" s="233" t="str">
        <f>IF(Deník!$W354&lt;0,IF(Deník!$AD354=Statistika!$F$136,Deník!$W354,""),"")</f>
        <v/>
      </c>
      <c r="HG354" s="233" t="str">
        <f>IF(Deník!$W354&lt;0,IF(Deník!$AD354=Statistika!$F$137,Deník!$W354,""),"")</f>
        <v/>
      </c>
      <c r="ID354" s="8">
        <f>Tabulka4[[#This Row],[Sloupec3]]</f>
        <v>0</v>
      </c>
      <c r="IE354" s="17" t="str">
        <f>IF(AND([1]Deník!$C354&gt;='[1]Měsíční shrnutí'!$D$1,[1]Deník!$C354&lt;='[1]Měsíční shrnutí'!$F$1),[1]Deník!$X354,"")</f>
        <v/>
      </c>
    </row>
    <row r="355" spans="1:239">
      <c r="A355" s="8">
        <f>Deník!C356</f>
        <v>0</v>
      </c>
      <c r="B355" s="50" t="str">
        <f>Deník!R356</f>
        <v/>
      </c>
      <c r="C355" s="102" t="str">
        <f>IF(AND(Deník!R356&gt;1,Deník!R356&lt;&gt;""),1,"")</f>
        <v/>
      </c>
      <c r="D355" s="102" t="str">
        <f>IF(AND(Deník!R356&lt;=0,Deník!R356&lt;&gt;""),1,"")</f>
        <v/>
      </c>
      <c r="E355" s="103" t="str">
        <f>IF(AND(Deník!R356&gt;=0,Deník!R356&lt;=1),1,"")</f>
        <v/>
      </c>
      <c r="F355" s="79" t="str">
        <f>IF(Deník!R356&lt;&gt;"",Deník!R356+F354,"")</f>
        <v/>
      </c>
      <c r="G355" s="85"/>
      <c r="H355" s="54" t="str">
        <f>IF(MONTH(Deník!$C355)=H$2,IF(AND(Deník!$R355&gt;=0,Deník!$R355&lt;=1),"BE",Deník!$R355),"")</f>
        <v/>
      </c>
      <c r="I355" s="11" t="str">
        <f>IF(MONTH(Deník!$C355)=I$2,IF(AND(Deník!$R355&gt;=0,Deník!$R355&lt;=1),"BE",Deník!$R355),"")</f>
        <v/>
      </c>
      <c r="J355" s="11" t="str">
        <f>IF(MONTH(Deník!$C355)=J$2,IF(AND(Deník!$R355&gt;=0,Deník!$R355&lt;=1),"BE",Deník!$R355),"")</f>
        <v/>
      </c>
      <c r="K355" s="11" t="str">
        <f>IF(MONTH(Deník!$C355)=K$2,IF(AND(Deník!$R355&gt;=0,Deník!$R355&lt;=1),"BE",Deník!$R355),"")</f>
        <v/>
      </c>
      <c r="L355" s="11" t="str">
        <f>IF(MONTH(Deník!$C355)=L$2,IF(AND(Deník!$R355&gt;=0,Deník!$R355&lt;=1),"BE",Deník!$R355),"")</f>
        <v/>
      </c>
      <c r="M355" s="11" t="str">
        <f>IF(MONTH(Deník!$C355)=M$2,IF(AND(Deník!$R355&gt;=0,Deník!$R355&lt;=1),"BE",Deník!$R355),"")</f>
        <v/>
      </c>
      <c r="N355" s="11" t="str">
        <f>IF(MONTH(Deník!$C355)=N$2,IF(AND(Deník!$R355&gt;=0,Deník!$R355&lt;=1),"BE",Deník!$R355),"")</f>
        <v/>
      </c>
      <c r="O355" s="11" t="str">
        <f>IF(MONTH(Deník!$C355)=O$2,IF(AND(Deník!$R355&gt;=0,Deník!$R355&lt;=1),"BE",Deník!$R355),"")</f>
        <v/>
      </c>
      <c r="P355" s="11" t="str">
        <f>IF(MONTH(Deník!$C355)=P$2,IF(AND(Deník!$R355&gt;=0,Deník!$R355&lt;=1),"BE",Deník!$R355),"")</f>
        <v/>
      </c>
      <c r="Q355" s="11" t="str">
        <f>IF(MONTH(Deník!$C355)=Q$2,IF(AND(Deník!$R355&gt;=0,Deník!$R355&lt;=1),"BE",Deník!$R355),"")</f>
        <v/>
      </c>
      <c r="R355" s="11" t="str">
        <f>IF(MONTH(Deník!$C355)=R$2,IF(AND(Deník!$R355&gt;=0,Deník!$R355&lt;=1),"BE",Deník!$R355),"")</f>
        <v/>
      </c>
      <c r="S355" s="57" t="str">
        <f>IF(MONTH(Deník!$C355)=S$2,IF(AND(Deník!$R355&gt;=0,Deník!$R355&lt;=1),"BE",Deník!$R355),"")</f>
        <v/>
      </c>
      <c r="U355" s="12"/>
      <c r="V355" s="12"/>
      <c r="X355" s="600" t="str">
        <f>IF(Deník!$R355&lt;&gt;"",IF(Deník!$B355=Statistika!$F$63,IF(AND(Deník!$R355&gt;=0,Deník!$R355&lt;=1),"BE",Deník!$R355),""),"")</f>
        <v/>
      </c>
      <c r="Y355" s="13" t="str">
        <f>IF(Deník!$R355&lt;&gt;"",IF(Deník!$B355=Statistika!$F$64,IF(AND(Deník!$R355&gt;=0,Deník!$R355&lt;=1),"BE",Deník!$R355),""),"")</f>
        <v/>
      </c>
      <c r="Z355" s="13" t="str">
        <f>IF(Deník!$R355&lt;&gt;"",IF(Deník!$B355=Statistika!$F$65,IF(AND(Deník!$R355&gt;=0,Deník!$R355&lt;=1),"BE",Deník!$R355),""),"")</f>
        <v/>
      </c>
      <c r="AA355" s="13" t="str">
        <f>IF(Deník!$R355&lt;&gt;"",IF(Deník!$B355=Statistika!$F$66,IF(AND(Deník!$R355&gt;=0,Deník!$R355&lt;=1),"BE",Deník!$R355),""),"")</f>
        <v/>
      </c>
      <c r="AB355" s="13" t="str">
        <f>IF(Deník!$R355&lt;&gt;"",IF(Deník!$B355=Statistika!$F$67,IF(AND(Deník!$R355&gt;=0,Deník!$R355&lt;=1),"BE",Deník!$R355),""),"")</f>
        <v/>
      </c>
      <c r="AC355" s="13" t="str">
        <f>IF(Deník!$R355&lt;&gt;"",IF(Deník!$B355=Statistika!$F$68,IF(AND(Deník!$R355&gt;=0,Deník!$R355&lt;=1),"BE",Deník!$R355),""),"")</f>
        <v/>
      </c>
      <c r="AD355" s="13" t="str">
        <f>IF(Deník!$R355&lt;&gt;"",IF(Deník!$B355=Statistika!$F$69,IF(AND(Deník!$R355&gt;=0,Deník!$R355&lt;=1),"BE",Deník!$R355),""),"")</f>
        <v/>
      </c>
      <c r="AE355" s="601" t="str">
        <f>IF(Deník!$R355&lt;&gt;"",IF(Deník!$B355=Statistika!$F$70,IF(AND(Deník!$R355&gt;=0,Deník!$R355&lt;=1),"BE",Deník!$R355),""),"")</f>
        <v/>
      </c>
      <c r="AF355" s="90"/>
      <c r="AG355" s="63" t="str">
        <f>IF(Deník!$R355&lt;&gt;"",IF(Deník!$J355="L",IF(AND(Deník!$R355&gt;=0,Deník!$R355&lt;=1),"BE",Deník!$R355),""),"")</f>
        <v/>
      </c>
      <c r="AH355" s="13" t="str">
        <f>IF(Deník!$R355&lt;&gt;"",IF(Deník!$J355="S",IF(AND(Deník!$R355&gt;=0,Deník!$R355&lt;=1),"BE",Deník!$R355),""),"")</f>
        <v/>
      </c>
      <c r="AI355" s="95"/>
      <c r="AJ355" s="71" t="str">
        <f>IF(Deník!N356&lt;&gt;"",Deník!N356*-1,"")</f>
        <v/>
      </c>
      <c r="AK355" s="88"/>
      <c r="AL355" s="63" t="str">
        <f>IF(WEEKDAY(Deník!$C355,2)=1,IF(AND(Deník!$R355&gt;=0,Deník!$R355&lt;=1),"BE",Deník!$R355),"")</f>
        <v/>
      </c>
      <c r="AM355" s="13" t="str">
        <f>IF(WEEKDAY(Deník!$C355,2)=2,IF(AND(Deník!$R355&gt;=0,Deník!$R355&lt;=1),"BE",Deník!$R355),"")</f>
        <v/>
      </c>
      <c r="AN355" s="13" t="str">
        <f>IF(WEEKDAY(Deník!$C355,2)=3,IF(AND(Deník!$R355&gt;=0,Deník!$R355&lt;=1),"BE",Deník!$R355),"")</f>
        <v/>
      </c>
      <c r="AO355" s="13" t="str">
        <f>IF(WEEKDAY(Deník!$C355,2)=4,IF(AND(Deník!$R355&gt;=0,Deník!$R355&lt;=1),"BE",Deník!$R355),"")</f>
        <v/>
      </c>
      <c r="AP355" s="60" t="str">
        <f>IF(WEEKDAY(Deník!$C355,2)=5,IF(AND(Deník!$R355&gt;=0,Deník!$R355&lt;=1),"BE",Deník!$R355),"")</f>
        <v/>
      </c>
      <c r="AQ355" s="99"/>
      <c r="AR355" s="100">
        <f>Deník!D355</f>
        <v>0</v>
      </c>
      <c r="AS355" s="63" t="str">
        <f>IF(Deník!$D355&lt;&gt;"",IF(AND(Deník!$D355&gt;=AS$2,Deník!$D355&lt;=AS$3),IF(AND(Deník!$R355&gt;=0,Deník!$R355&lt;=1),"BE",Deník!$R355),""),"")</f>
        <v/>
      </c>
      <c r="AT355" s="63" t="str">
        <f>IF(Deník!$D355&lt;&gt;"",IF(AND(Deník!$D355&gt;=AT$2,Deník!$D355&lt;=AT$3),IF(AND(Deník!$R355&gt;=0,Deník!$R355&lt;=1),"BE",Deník!$R355),""),"")</f>
        <v/>
      </c>
      <c r="AU355" s="63" t="str">
        <f>IF(Deník!$D355&lt;&gt;"",IF(AND(Deník!$D355&gt;=AU$2,Deník!$D355&lt;=AU$3),IF(AND(Deník!$R355&gt;=0,Deník!$R355&lt;=1),"BE",Deník!$R355),""),"")</f>
        <v/>
      </c>
      <c r="AV355" s="63" t="str">
        <f>IF(Deník!$D355&lt;&gt;"",IF(AND(Deník!$D355&gt;=AV$2,Deník!$D355&lt;=AV$3),IF(AND(Deník!$R355&gt;=0,Deník!$R355&lt;=1),"BE",Deník!$R355),""),"")</f>
        <v/>
      </c>
      <c r="AW355" s="63" t="str">
        <f>IF(Deník!$D355&lt;&gt;"",IF(AND(Deník!$D355&gt;=AW$2,Deník!$D355&lt;=AW$3),IF(AND(Deník!$R355&gt;=0,Deník!$R355&lt;=1),"BE",Deník!$R355),""),"")</f>
        <v/>
      </c>
      <c r="AX355" s="63" t="str">
        <f>IF(Deník!$D355&lt;&gt;"",IF(AND(Deník!$D355&gt;=AX$2,Deník!$D355&lt;=AX$3),IF(AND(Deník!$R355&gt;=0,Deník!$R355&lt;=1),"BE",Deník!$R355),""),"")</f>
        <v/>
      </c>
      <c r="AY355" s="63" t="str">
        <f>IF(Deník!$D355&lt;&gt;"",IF(AND(Deník!$D355&gt;=AY$2,Deník!$D355&lt;=AY$3),IF(AND(Deník!$R355&gt;=0,Deník!$R355&lt;=1),"BE",Deník!$R355),""),"")</f>
        <v/>
      </c>
      <c r="AZ355" s="63" t="str">
        <f>IF(Deník!$D355&lt;&gt;"",IF(AND(Deník!$D355&gt;=AZ$2,Deník!$D355&lt;=AZ$3),IF(AND(Deník!$R355&gt;=0,Deník!$R355&lt;=1),"BE",Deník!$R355),""),"")</f>
        <v/>
      </c>
      <c r="BA355" s="63" t="str">
        <f>IF(Deník!$D355&lt;&gt;"",IF(AND(Deník!$D355&gt;=BA$2,Deník!$D355&lt;=BA$3),IF(AND(Deník!$R355&gt;=0,Deník!$R355&lt;=1),"BE",Deník!$R355),""),"")</f>
        <v/>
      </c>
      <c r="BB355" s="63" t="str">
        <f>IF(Deník!$D355&lt;&gt;"",IF(AND(Deník!$D355&gt;=BB$2,Deník!$D355&lt;=BB$3),IF(AND(Deník!$R355&gt;=0,Deník!$R355&lt;=1),"BE",Deník!$R355),""),"")</f>
        <v/>
      </c>
      <c r="BC355" s="71" t="str">
        <f>IF(Deník!$D355&lt;&gt;"",IF(AND(Deník!$D355&gt;=BC$2,Deník!$D355&lt;=BC$3),IF(AND(Deník!$R355&gt;=0,Deník!$R355&lt;=1),"BE",Deník!$R355),""),"")</f>
        <v/>
      </c>
      <c r="BD355" s="20" t="str">
        <f>IF(Deník!$J356="S",(Deník!$M356-Deník!$K356),IF(Deník!$J356="L",(Deník!$K356-Deník!$M356),""))</f>
        <v/>
      </c>
      <c r="BE355" s="20" t="str">
        <f>IF(Deník!$J356="S",(Deník!$K356-Deník!$O356),IF(Deník!$J356="L",(Deník!$O356-Deník!$K356),""))</f>
        <v/>
      </c>
      <c r="BF355" s="20" t="str">
        <f>IF(Deník!$J356="S",(Deník!$K356-Deník!$L356),IF(Deník!$J356="L",(Deník!$L356-Deník!$K356),""))</f>
        <v/>
      </c>
      <c r="BG355" s="20" t="str">
        <f>IF(Deník!$J356="S",(Deník!$K356-Deník!$S356),IF(Deník!$J356="L",(Deník!$S356-Deník!$K356),""))</f>
        <v/>
      </c>
      <c r="BH355" s="20" t="str">
        <f>IF(Deník!$J356="S",(Deník!$K356-Deník!$U356),IF(Deník!$J356="L",(Deník!$U356-Deník!$K356),""))</f>
        <v/>
      </c>
      <c r="BI355" s="20" t="str">
        <f>IF(Deník!$R355&gt;1,Deník!$R355,"")</f>
        <v/>
      </c>
      <c r="BJ355" s="20" t="str">
        <f>IF(Deník!$R355&lt;0,Deník!$R355,"")</f>
        <v/>
      </c>
      <c r="BK355" s="17"/>
      <c r="BM355" s="233" t="str">
        <f>IF(Deník!$R355&lt;&gt;"",IF(Deník!$Y355=Statistika!$F$78,IF(AND(Deník!$R355&gt;=0,Deník!$R355&lt;=1),"BE",Deník!$R355),""),"")</f>
        <v/>
      </c>
      <c r="BN355" s="233" t="str">
        <f>IF(Deník!$R355&lt;&gt;"",IF(Deník!$Y355=Statistika!$F$79,IF(AND(Deník!$R355&gt;=0,Deník!$R355&lt;=1),"BE",Deník!$R355),""),"")</f>
        <v/>
      </c>
      <c r="BO355" s="233" t="str">
        <f>IF(Deník!$R355&lt;&gt;"",IF(Deník!$Y355=Statistika!$F$80,IF(AND(Deník!$R355&gt;=0,Deník!$R355&lt;=1),"BE",Deník!$R355),""),"")</f>
        <v/>
      </c>
      <c r="BP355" s="233" t="str">
        <f>IF(Deník!$R355&lt;&gt;"",IF(Deník!$Y355=Statistika!$F$81,IF(AND(Deník!$R355&gt;=0,Deník!$R355&lt;=1),"BE",Deník!$R355),""),"")</f>
        <v/>
      </c>
      <c r="BQ355" s="233" t="str">
        <f>IF(Deník!$R355&lt;&gt;"",IF(Deník!$Y355=Statistika!$F$82,IF(AND(Deník!$R355&gt;=0,Deník!$R355&lt;=1),"BE",Deník!$R355),""),"")</f>
        <v/>
      </c>
      <c r="BR355" s="233" t="str">
        <f>IF(Deník!$R355&lt;&gt;"",IF(Deník!$Y355=Statistika!$F$83,IF(AND(Deník!$R355&gt;=0,Deník!$R355&lt;=1),"BE",Deník!$R355),""),"")</f>
        <v/>
      </c>
      <c r="BS355" s="233" t="str">
        <f>IF(Deník!$R355&lt;&gt;"",IF(Deník!$Y355=Statistika!$F$84,IF(AND(Deník!$R355&gt;=0,Deník!$R355&lt;=1),"BE",Deník!$R355),""),"")</f>
        <v/>
      </c>
      <c r="BT355" s="233" t="str">
        <f>IF(Deník!$R355&lt;&gt;"",IF(Deník!$Y355=Statistika!$F$85,IF(AND(Deník!$R355&gt;=0,Deník!$R355&lt;=1),"BE",Deník!$R355),""),"")</f>
        <v/>
      </c>
      <c r="BU355" s="233" t="str">
        <f>IF(Deník!$R355&lt;&gt;"",IF(Deník!$Y355=Statistika!$F$86,IF(AND(Deník!$R355&gt;=0,Deník!$R355&lt;=1),"BE",Deník!$R355),""),"")</f>
        <v/>
      </c>
      <c r="BV355" s="233" t="str">
        <f>IF(Deník!$R355&lt;&gt;"",IF(Deník!$Y355=Statistika!$F$87,IF(AND(Deník!$R355&gt;=0,Deník!$R355&lt;=1),"BE",Deník!$R355),""),"")</f>
        <v/>
      </c>
      <c r="BW355" s="233" t="str">
        <f>IF(Deník!$R355&lt;&gt;"",IF(Deník!$Y355=Statistika!$F$88,IF(AND(Deník!$R355&gt;=0,Deník!$R355&lt;=1),"BE",Deník!$R355),""),"")</f>
        <v/>
      </c>
      <c r="BX355" s="233" t="str">
        <f>IF(Deník!$R355&lt;&gt;"",IF(Deník!$Y355=Statistika!$F$89,IF(AND(Deník!$R355&gt;=0,Deník!$R355&lt;=1),"BE",Deník!$R355),""),"")</f>
        <v/>
      </c>
      <c r="BY355" s="233" t="str">
        <f>IF(Deník!$R355&lt;&gt;"",IF(Deník!$Y355=Statistika!$F$90,IF(AND(Deník!$R355&gt;=0,Deník!$R355&lt;=1),"BE",Deník!$R355),""),"")</f>
        <v/>
      </c>
      <c r="BZ355" s="233" t="str">
        <f>IF(Deník!$R355&lt;&gt;"",IF(Deník!$Y355=Statistika!$F$91,IF(AND(Deník!$R355&gt;=0,Deník!$R355&lt;=1),"BE",Deník!$R355),""),"")</f>
        <v/>
      </c>
      <c r="CA355" s="233"/>
      <c r="CB355" s="233" t="str">
        <f>IF(Deník!$R355&lt;&gt;"",IF(Deník!$AB355="SL",IF(AND(Deník!$R355&gt;=0,Deník!$R355&lt;=1),"BE",Deník!$R355),""),"")</f>
        <v/>
      </c>
      <c r="CC355" s="233" t="str">
        <f>IF(Deník!$R355&lt;&gt;"",IF(Deník!$AB355="BE10",IF(AND(Deník!$R355&gt;=0,Deník!$R355&lt;=1),"BE",Deník!$R355),""),"")</f>
        <v/>
      </c>
      <c r="CD355" s="233" t="str">
        <f>IF(Deník!$R355&lt;&gt;"",IF(Deník!$AB355="BE15",IF(AND(Deník!$R355&gt;=0,Deník!$R355&lt;=1),"BE",Deník!$R355),""),"")</f>
        <v/>
      </c>
      <c r="CE355" s="233" t="str">
        <f>IF(Deník!$R355&lt;&gt;"",IF(Deník!$AB355="BE20",IF(AND(Deník!$R355&gt;=0,Deník!$R355&lt;=1),"BE",Deník!$R355),""),"")</f>
        <v/>
      </c>
      <c r="CF355" s="233" t="str">
        <f>IF(Deník!$R355&lt;&gt;"",IF(Deník!$AB355="TP1",IF(AND(Deník!$R355&gt;=0,Deník!$R355&lt;=1),"BE",Deník!$R355),""),"")</f>
        <v/>
      </c>
      <c r="CG355" s="233" t="str">
        <f>IF(Deník!$R355&lt;&gt;"",IF(Deník!$AB355="TP2",IF(AND(Deník!$R355&gt;=0,Deník!$R355&lt;=1),"BE",Deník!$R355),""),"")</f>
        <v/>
      </c>
      <c r="CH355" s="233" t="str">
        <f>IF(Deník!$R355&lt;&gt;"",IF(Deník!$AB355="TP3",IF(AND(Deník!$R355&gt;=0,Deník!$R355&lt;=1),"BE",Deník!$R355),""),"")</f>
        <v/>
      </c>
      <c r="CI355" s="233" t="str">
        <f>IF(Deník!$R355&lt;&gt;"",IF(Deník!$AB355="Trailing SL",IF(AND(Deník!$R355&gt;=0,Deník!$R355&lt;=1),"BE",Deník!$R355),""),"")</f>
        <v/>
      </c>
      <c r="CJ355" s="233" t="str">
        <f>IF(Deník!$R355&lt;&gt;"",IF(Deník!$AB355="Manual",IF(AND(Deník!$R355&gt;=0,Deník!$R355&lt;=1),"BE",Deník!$R355),""),"")</f>
        <v/>
      </c>
      <c r="CK355" s="233"/>
      <c r="CL355" s="233" t="str">
        <f>IF(Deník!$R355&lt;0,IF(Deník!$AC355=Statistika!$F$117,Deník!$R355,""),"")</f>
        <v/>
      </c>
      <c r="CM355" s="233" t="str">
        <f>IF(Deník!$R355&lt;0,IF(Deník!$AC355=Statistika!$F$118,Deník!$R355,""),"")</f>
        <v/>
      </c>
      <c r="CN355" s="233" t="str">
        <f>IF(Deník!$R355&lt;0,IF(Deník!$AC355=Statistika!$F$119,Deník!$R355,""),"")</f>
        <v/>
      </c>
      <c r="CO355" s="233" t="str">
        <f>IF(Deník!$R355&lt;0,IF(Deník!$AC355=Statistika!$F$120,Deník!$R355,""),"")</f>
        <v/>
      </c>
      <c r="CP355" s="233" t="str">
        <f>IF(Deník!$R355&lt;0,IF(Deník!$AC355=Statistika!$F$121,Deník!$R355,""),"")</f>
        <v/>
      </c>
      <c r="CQ355" s="233" t="str">
        <f>IF(Deník!$R355&lt;0,IF(Deník!$AC355=Statistika!$F$122,Deník!$R355,""),"")</f>
        <v/>
      </c>
      <c r="CR355" s="233" t="str">
        <f>IF(Deník!$R355&lt;0,IF(Deník!$AC355=Statistika!$F$123,Deník!$R355,""),"")</f>
        <v/>
      </c>
      <c r="CS355" s="233" t="str">
        <f>IF(Deník!$R355&lt;0,IF(Deník!$AC355=Statistika!$F$124,Deník!$R355,""),"")</f>
        <v/>
      </c>
      <c r="CT355" s="233" t="str">
        <f>IF(Deník!$R355&lt;0,IF(Deník!$AC355=Statistika!$F$125,Deník!$R355,""),"")</f>
        <v/>
      </c>
      <c r="CU355" s="233"/>
      <c r="CV355" s="233" t="str">
        <f>IF(Deník!$R355&lt;0,IF(Deník!$AD355=$CV$2,Deník!$R355,""),"")</f>
        <v/>
      </c>
      <c r="CW355" s="233" t="str">
        <f>IF(Deník!$R355&lt;0,IF(Deník!$AD355=$CW$2,Deník!$R355,""),"")</f>
        <v/>
      </c>
      <c r="CX355" s="233" t="str">
        <f>IF(Deník!$R355&lt;0,IF(Deník!$AD355=$CX$2,Deník!$R355,""),"")</f>
        <v/>
      </c>
      <c r="CY355" s="233" t="str">
        <f>IF(Deník!$R355&lt;0,IF(Deník!$AD355=$CY$2,Deník!$R355,""),"")</f>
        <v/>
      </c>
      <c r="CZ355" s="233" t="str">
        <f>IF(Deník!$R355&lt;0,IF(Deník!$AD355=$CZ$2,Deník!$R355,""),"")</f>
        <v/>
      </c>
      <c r="DL355" s="221">
        <f t="shared" si="16"/>
        <v>93847.029999999984</v>
      </c>
      <c r="DM355" s="220">
        <f t="shared" si="15"/>
        <v>-6.1529700000000132E-2</v>
      </c>
      <c r="DO355" s="50">
        <f>Deník!W356</f>
        <v>0</v>
      </c>
      <c r="DP355" s="102" t="str">
        <f>IF(AND(Deník!W356&gt;0),1,"")</f>
        <v/>
      </c>
      <c r="DQ355" s="102">
        <f>IF(AND(Deník!W356&lt;=0),1,"")</f>
        <v>1</v>
      </c>
      <c r="DR355" s="227"/>
      <c r="DS355" s="228"/>
      <c r="DT355" s="85"/>
      <c r="DU355" s="54">
        <f>IF(MONTH(Deník!$C355)=DU$2,Deník!$W355,"")</f>
        <v>0</v>
      </c>
      <c r="DV355" s="222" t="str">
        <f>IF(MONTH(Deník!$C355)=DV$2,Deník!$W355,"")</f>
        <v/>
      </c>
      <c r="DW355" s="222" t="str">
        <f>IF(MONTH(Deník!$C355)=DW$2,Deník!$W355,"")</f>
        <v/>
      </c>
      <c r="DX355" s="222" t="str">
        <f>IF(MONTH(Deník!$C355)=DX$2,Deník!$W355,"")</f>
        <v/>
      </c>
      <c r="DY355" s="222" t="str">
        <f>IF(MONTH(Deník!$C355)=DY$2,Deník!$W355,"")</f>
        <v/>
      </c>
      <c r="DZ355" s="222" t="str">
        <f>IF(MONTH(Deník!$C355)=DZ$2,Deník!$W355,"")</f>
        <v/>
      </c>
      <c r="EA355" s="222" t="str">
        <f>IF(MONTH(Deník!$C355)=EA$2,Deník!$W355,"")</f>
        <v/>
      </c>
      <c r="EB355" s="222" t="str">
        <f>IF(MONTH(Deník!$C355)=EB$2,Deník!$W355,"")</f>
        <v/>
      </c>
      <c r="EC355" s="222" t="str">
        <f>IF(MONTH(Deník!$C355)=EC$2,Deník!$W355,"")</f>
        <v/>
      </c>
      <c r="ED355" s="222" t="str">
        <f>IF(MONTH(Deník!$C355)=ED$2,Deník!$W355,"")</f>
        <v/>
      </c>
      <c r="EE355" s="222" t="str">
        <f>IF(MONTH(Deník!$C355)=EE$2,Deník!$W355,"")</f>
        <v/>
      </c>
      <c r="EF355" s="222" t="str">
        <f>IF(MONTH(Deník!$C355)=EF$2,Deník!$W355,"")</f>
        <v/>
      </c>
      <c r="EI355" s="600" t="str">
        <f>IF(Deník!$W355&lt;&gt;"",IF(Deník!$B355=Statistika!$F$63,Deník!$W355,""),"")</f>
        <v/>
      </c>
      <c r="EJ355" s="13" t="str">
        <f>IF(Deník!$W355&lt;&gt;"",IF(Deník!$B355=Statistika!$F$64,Deník!$W355,""),"")</f>
        <v/>
      </c>
      <c r="EK355" s="13" t="str">
        <f>IF(Deník!$W355&lt;&gt;"",IF(Deník!$B355=Statistika!$F$65,Deník!$W355,""),"")</f>
        <v/>
      </c>
      <c r="EL355" s="13" t="str">
        <f>IF(Deník!$W355&lt;&gt;"",IF(Deník!$B355=Statistika!$F$66,Deník!$W355,""),"")</f>
        <v/>
      </c>
      <c r="EM355" s="13" t="str">
        <f>IF(Deník!$W355&lt;&gt;"",IF(Deník!$B355=Statistika!$F$67,Deník!$W355,""),"")</f>
        <v/>
      </c>
      <c r="EN355" s="13" t="str">
        <f>IF(Deník!$W355&lt;&gt;"",IF(Deník!$B355=Statistika!$F$68,Deník!$W355,""),"")</f>
        <v/>
      </c>
      <c r="EO355" s="13" t="str">
        <f>IF(Deník!$W355&lt;&gt;"",IF(Deník!$B355=Statistika!$F$69,Deník!$W355,""),"")</f>
        <v/>
      </c>
      <c r="EP355" s="601" t="str">
        <f>IF(Deník!$W355&lt;&gt;"",IF(Deník!$B355=Statistika!$F$70,Deník!$W355,""),"")</f>
        <v/>
      </c>
      <c r="EQ355" s="90"/>
      <c r="ER355" s="63" t="str">
        <f>IF(Deník!$W355&lt;&gt;"",IF(Deník!$J355="L",Deník!$W355,""),"")</f>
        <v/>
      </c>
      <c r="ES355" s="13" t="str">
        <f>IF(Deník!$W355&lt;&gt;"",IF(Deník!$J355="S",Deník!$W355,""),"")</f>
        <v/>
      </c>
      <c r="ET355" s="95"/>
      <c r="EU355" s="88"/>
      <c r="EV355" s="63" t="str">
        <f>IF(WEEKDAY(Deník!$C355,2)=1,Deník!$W355,"")</f>
        <v/>
      </c>
      <c r="EW355" s="13" t="str">
        <f>IF(WEEKDAY(Deník!$C355,2)=2,Deník!$W355,"")</f>
        <v/>
      </c>
      <c r="EX355" s="13" t="str">
        <f>IF(WEEKDAY(Deník!$C355,2)=3,Deník!$W355,"")</f>
        <v/>
      </c>
      <c r="EY355" s="13" t="str">
        <f>IF(WEEKDAY(Deník!$C355,2)=4,Deník!$W355,"")</f>
        <v/>
      </c>
      <c r="EZ355" s="60" t="str">
        <f>IF(WEEKDAY(Deník!$C355,2)=5,Deník!$W355,"")</f>
        <v/>
      </c>
      <c r="FA355" s="99"/>
      <c r="FB355" s="100">
        <f>Deník!D355</f>
        <v>0</v>
      </c>
      <c r="FC355" s="63">
        <f>IF($FB355&lt;&gt;"",IF(AND($FB355&gt;=FC$2,$FB355&lt;=FC$3),Deník!$W355,""))</f>
        <v>0</v>
      </c>
      <c r="FD355" s="63" t="str">
        <f>IF($FB355&lt;&gt;"",IF(AND($FB355&gt;=FD$2,$FB355&lt;=FD$3),Deník!$W355,""))</f>
        <v/>
      </c>
      <c r="FE355" s="63" t="str">
        <f>IF($FB355&lt;&gt;"",IF(AND($FB355&gt;=FE$2,$FB355&lt;=FE$3),Deník!$W355,""))</f>
        <v/>
      </c>
      <c r="FF355" s="63" t="str">
        <f>IF($FB355&lt;&gt;"",IF(AND($FB355&gt;=FF$2,$FB355&lt;=FF$3),Deník!$W355,""))</f>
        <v/>
      </c>
      <c r="FG355" s="63" t="str">
        <f>IF($FB355&lt;&gt;"",IF(AND($FB355&gt;=FG$2,$FB355&lt;=FG$3),Deník!$W355,""))</f>
        <v/>
      </c>
      <c r="FH355" s="63" t="str">
        <f>IF($FB355&lt;&gt;"",IF(AND($FB355&gt;=FH$2,$FB355&lt;=FH$3),Deník!$W355,""))</f>
        <v/>
      </c>
      <c r="FI355" s="63" t="str">
        <f>IF($FB355&lt;&gt;"",IF(AND($FB355&gt;=FI$2,$FB355&lt;=FI$3),Deník!$W355,""))</f>
        <v/>
      </c>
      <c r="FJ355" s="63" t="str">
        <f>IF($FB355&lt;&gt;"",IF(AND($FB355&gt;=FJ$2,$FB355&lt;=FJ$3),Deník!$W355,""))</f>
        <v/>
      </c>
      <c r="FK355" s="63" t="str">
        <f>IF($FB355&lt;&gt;"",IF(AND($FB355&gt;=FK$2,$FB355&lt;=FK$3),Deník!$W355,""))</f>
        <v/>
      </c>
      <c r="FL355" s="63" t="str">
        <f>IF($FB355&lt;&gt;"",IF(AND($FB355&gt;=FL$2,$FB355&lt;=FL$3),Deník!$W355,""))</f>
        <v/>
      </c>
      <c r="FM355" s="63" t="str">
        <f>IF($FB355&lt;&gt;"",IF(AND($FB355&gt;=FM$2,$FB355&lt;=FM$3),Deník!$W355,""))</f>
        <v/>
      </c>
      <c r="FN355" s="13"/>
      <c r="FO355" s="20" t="str">
        <f>IF(Deník!$W355&gt;1,Deník!$W355,"")</f>
        <v/>
      </c>
      <c r="FP355" s="20" t="str">
        <f>IF(Deník!$W355&lt;0,Deník!$W355,"")</f>
        <v/>
      </c>
      <c r="FQ355" s="17"/>
      <c r="FS355" s="233"/>
      <c r="FT355" s="233" t="str">
        <f>IF(Deník!$W355&lt;&gt;"",IF(Deník!$Y355=Statistika!$F$78,Deník!$W355,""),"")</f>
        <v/>
      </c>
      <c r="FU355" s="233" t="str">
        <f>IF(Deník!$W355&lt;&gt;"",IF(Deník!$Y355=Statistika!$F$79,Deník!$W355,""),"")</f>
        <v/>
      </c>
      <c r="FV355" s="233" t="str">
        <f>IF(Deník!$W355&lt;&gt;"",IF(Deník!$Y355=Statistika!$F$80,Deník!$W355,""),"")</f>
        <v/>
      </c>
      <c r="FW355" s="233" t="str">
        <f>IF(Deník!$W355&lt;&gt;"",IF(Deník!$Y355=Statistika!$F$81,Deník!$W355,""),"")</f>
        <v/>
      </c>
      <c r="FX355" s="233" t="str">
        <f>IF(Deník!$W355&lt;&gt;"",IF(Deník!$Y355=Statistika!$F$82,Deník!$W355,""),"")</f>
        <v/>
      </c>
      <c r="FY355" s="233" t="str">
        <f>IF(Deník!$W355&lt;&gt;"",IF(Deník!$Y355=Statistika!$F$83,Deník!$W355,""),"")</f>
        <v/>
      </c>
      <c r="FZ355" s="233" t="str">
        <f>IF(Deník!$W355&lt;&gt;"",IF(Deník!$Y355=Statistika!$F$84,Deník!$W355,""),"")</f>
        <v/>
      </c>
      <c r="GA355" s="233" t="str">
        <f>IF(Deník!$W355&lt;&gt;"",IF(Deník!$Y355=Statistika!$F$85,Deník!$W355,""),"")</f>
        <v/>
      </c>
      <c r="GB355" s="233" t="str">
        <f>IF(Deník!$W355&lt;&gt;"",IF(Deník!$Y355=Statistika!$F$86,Deník!$W355,""),"")</f>
        <v/>
      </c>
      <c r="GC355" s="233" t="str">
        <f>IF(Deník!$W355&lt;&gt;"",IF(Deník!$Y355=Statistika!$F$87,Deník!$W355,""),"")</f>
        <v/>
      </c>
      <c r="GD355" s="233" t="str">
        <f>IF(Deník!$W355&lt;&gt;"",IF(Deník!$Y355=Statistika!$F$88,Deník!$W355,""),"")</f>
        <v/>
      </c>
      <c r="GE355" s="233" t="str">
        <f>IF(Deník!$W355&lt;&gt;"",IF(Deník!$Y355=Statistika!$F$89,Deník!$W355,""),"")</f>
        <v/>
      </c>
      <c r="GF355" s="233" t="str">
        <f>IF(Deník!$W355&lt;&gt;"",IF(Deník!$Y355=Statistika!$F$90,Deník!$W355,""),"")</f>
        <v/>
      </c>
      <c r="GG355" s="233" t="str">
        <f>IF(Deník!$W355&lt;&gt;"",IF(Deník!$Y355=Statistika!$F$91,Deník!$W355,""),"")</f>
        <v/>
      </c>
      <c r="GH355" s="233"/>
      <c r="GI355" s="233" t="str">
        <f>IF(Deník!$W355&lt;&gt;"",IF(Deník!$AB355=Statistika!$L$100,Deník!$W355,""),"")</f>
        <v/>
      </c>
      <c r="GJ355" s="233" t="str">
        <f>IF(Deník!$W355&lt;&gt;"",IF(Deník!$AB355=Statistika!$L$101,Deník!$W355,""),"")</f>
        <v/>
      </c>
      <c r="GK355" s="233" t="str">
        <f>IF(Deník!$W355&lt;&gt;"",IF(Deník!$AB355=Statistika!$L$102,Deník!$W355,""),"")</f>
        <v/>
      </c>
      <c r="GL355" s="233" t="str">
        <f>IF(Deník!$W355&lt;&gt;"",IF(Deník!$AB355=Statistika!$L$103,Deník!$W355,""),"")</f>
        <v/>
      </c>
      <c r="GM355" s="233" t="str">
        <f>IF(Deník!$W355&lt;&gt;"",IF(Deník!$AB355=Statistika!$L$104,Deník!$W355,""),"")</f>
        <v/>
      </c>
      <c r="GN355" s="233" t="str">
        <f>IF(Deník!$W355&lt;&gt;"",IF(Deník!$AB355=Statistika!$L$105,Deník!$W355,""),"")</f>
        <v/>
      </c>
      <c r="GO355" s="233" t="str">
        <f>IF(Deník!$W355&lt;&gt;"",IF(Deník!$AB355=Statistika!$L$106,Deník!$W355,""),"")</f>
        <v/>
      </c>
      <c r="GP355" s="233" t="str">
        <f>IF(Deník!$W355&lt;&gt;"",IF(Deník!$AB355=Statistika!$L$107,Deník!$W355,""),"")</f>
        <v/>
      </c>
      <c r="GQ355" s="233" t="str">
        <f>IF(Deník!$W355&lt;&gt;"",IF(Deník!$AB355=Statistika!$L$108,Deník!$W355,""),"")</f>
        <v/>
      </c>
      <c r="GS355" s="233" t="str">
        <f>IF(Deník!$W355&lt;0,IF(Deník!$AC355=Statistika!$F$117,Deník!$W355,""),"")</f>
        <v/>
      </c>
      <c r="GT355" s="233" t="str">
        <f>IF(Deník!$W355&lt;0,IF(Deník!$AC355=Statistika!$F$118,Deník!$W355,""),"")</f>
        <v/>
      </c>
      <c r="GU355" s="233" t="str">
        <f>IF(Deník!$W355&lt;0,IF(Deník!$AC355=Statistika!$F$119,Deník!$W355,""),"")</f>
        <v/>
      </c>
      <c r="GV355" s="233" t="str">
        <f>IF(Deník!$W355&lt;0,IF(Deník!$AC355=Statistika!$F$120,Deník!$W355,""),"")</f>
        <v/>
      </c>
      <c r="GW355" s="233" t="str">
        <f>IF(Deník!$W355&lt;0,IF(Deník!$AC355=Statistika!$F$121,Deník!$W355,""),"")</f>
        <v/>
      </c>
      <c r="GX355" s="233" t="str">
        <f>IF(Deník!$W355&lt;0,IF(Deník!$AC355=Statistika!$F$122,Deník!$W355,""),"")</f>
        <v/>
      </c>
      <c r="GY355" s="233" t="str">
        <f>IF(Deník!$W355&lt;0,IF(Deník!$AC355=Statistika!$F$123,Deník!$W355,""),"")</f>
        <v/>
      </c>
      <c r="GZ355" s="233" t="str">
        <f>IF(Deník!$W355&lt;0,IF(Deník!$AC355=Statistika!$F$124,Deník!$W355,""),"")</f>
        <v/>
      </c>
      <c r="HA355" s="233" t="str">
        <f>IF(Deník!$W355&lt;0,IF(Deník!$AC355=Statistika!$F$125,Deník!$W355,""),"")</f>
        <v/>
      </c>
      <c r="HC355" s="233" t="str">
        <f>IF(Deník!$W355&lt;0,IF(Deník!$AD355=Statistika!$F$133,Deník!$W355,""),"")</f>
        <v/>
      </c>
      <c r="HD355" s="233" t="str">
        <f>IF(Deník!$W355&lt;0,IF(Deník!$AD355=Statistika!$F$134,Deník!$W355,""),"")</f>
        <v/>
      </c>
      <c r="HE355" s="233" t="str">
        <f>IF(Deník!$W355&lt;0,IF(Deník!$AD355=Statistika!$F$135,Deník!$W355,""),"")</f>
        <v/>
      </c>
      <c r="HF355" s="233" t="str">
        <f>IF(Deník!$W355&lt;0,IF(Deník!$AD355=Statistika!$F$136,Deník!$W355,""),"")</f>
        <v/>
      </c>
      <c r="HG355" s="233" t="str">
        <f>IF(Deník!$W355&lt;0,IF(Deník!$AD355=Statistika!$F$137,Deník!$W355,""),"")</f>
        <v/>
      </c>
      <c r="ID355" s="8">
        <f>Tabulka4[[#This Row],[Sloupec3]]</f>
        <v>0</v>
      </c>
      <c r="IE355" s="17" t="str">
        <f>IF(AND([1]Deník!$C355&gt;='[1]Měsíční shrnutí'!$D$1,[1]Deník!$C355&lt;='[1]Měsíční shrnutí'!$F$1),[1]Deník!$X355,"")</f>
        <v/>
      </c>
    </row>
    <row r="356" spans="1:239">
      <c r="A356" s="8">
        <f>Deník!C357</f>
        <v>0</v>
      </c>
      <c r="B356" s="50" t="str">
        <f>Deník!R357</f>
        <v/>
      </c>
      <c r="C356" s="102" t="str">
        <f>IF(AND(Deník!R357&gt;1,Deník!R357&lt;&gt;""),1,"")</f>
        <v/>
      </c>
      <c r="D356" s="102" t="str">
        <f>IF(AND(Deník!R357&lt;=0,Deník!R357&lt;&gt;""),1,"")</f>
        <v/>
      </c>
      <c r="E356" s="103" t="str">
        <f>IF(AND(Deník!R357&gt;=0,Deník!R357&lt;=1),1,"")</f>
        <v/>
      </c>
      <c r="F356" s="79" t="str">
        <f>IF(Deník!R357&lt;&gt;"",Deník!R357+F355,"")</f>
        <v/>
      </c>
      <c r="G356" s="85"/>
      <c r="H356" s="54" t="str">
        <f>IF(MONTH(Deník!$C356)=H$2,IF(AND(Deník!$R356&gt;=0,Deník!$R356&lt;=1),"BE",Deník!$R356),"")</f>
        <v/>
      </c>
      <c r="I356" s="11" t="str">
        <f>IF(MONTH(Deník!$C356)=I$2,IF(AND(Deník!$R356&gt;=0,Deník!$R356&lt;=1),"BE",Deník!$R356),"")</f>
        <v/>
      </c>
      <c r="J356" s="11" t="str">
        <f>IF(MONTH(Deník!$C356)=J$2,IF(AND(Deník!$R356&gt;=0,Deník!$R356&lt;=1),"BE",Deník!$R356),"")</f>
        <v/>
      </c>
      <c r="K356" s="11" t="str">
        <f>IF(MONTH(Deník!$C356)=K$2,IF(AND(Deník!$R356&gt;=0,Deník!$R356&lt;=1),"BE",Deník!$R356),"")</f>
        <v/>
      </c>
      <c r="L356" s="11" t="str">
        <f>IF(MONTH(Deník!$C356)=L$2,IF(AND(Deník!$R356&gt;=0,Deník!$R356&lt;=1),"BE",Deník!$R356),"")</f>
        <v/>
      </c>
      <c r="M356" s="11" t="str">
        <f>IF(MONTH(Deník!$C356)=M$2,IF(AND(Deník!$R356&gt;=0,Deník!$R356&lt;=1),"BE",Deník!$R356),"")</f>
        <v/>
      </c>
      <c r="N356" s="11" t="str">
        <f>IF(MONTH(Deník!$C356)=N$2,IF(AND(Deník!$R356&gt;=0,Deník!$R356&lt;=1),"BE",Deník!$R356),"")</f>
        <v/>
      </c>
      <c r="O356" s="11" t="str">
        <f>IF(MONTH(Deník!$C356)=O$2,IF(AND(Deník!$R356&gt;=0,Deník!$R356&lt;=1),"BE",Deník!$R356),"")</f>
        <v/>
      </c>
      <c r="P356" s="11" t="str">
        <f>IF(MONTH(Deník!$C356)=P$2,IF(AND(Deník!$R356&gt;=0,Deník!$R356&lt;=1),"BE",Deník!$R356),"")</f>
        <v/>
      </c>
      <c r="Q356" s="11" t="str">
        <f>IF(MONTH(Deník!$C356)=Q$2,IF(AND(Deník!$R356&gt;=0,Deník!$R356&lt;=1),"BE",Deník!$R356),"")</f>
        <v/>
      </c>
      <c r="R356" s="11" t="str">
        <f>IF(MONTH(Deník!$C356)=R$2,IF(AND(Deník!$R356&gt;=0,Deník!$R356&lt;=1),"BE",Deník!$R356),"")</f>
        <v/>
      </c>
      <c r="S356" s="57" t="str">
        <f>IF(MONTH(Deník!$C356)=S$2,IF(AND(Deník!$R356&gt;=0,Deník!$R356&lt;=1),"BE",Deník!$R356),"")</f>
        <v/>
      </c>
      <c r="U356" s="12"/>
      <c r="V356" s="12"/>
      <c r="X356" s="600" t="str">
        <f>IF(Deník!$R356&lt;&gt;"",IF(Deník!$B356=Statistika!$F$63,IF(AND(Deník!$R356&gt;=0,Deník!$R356&lt;=1),"BE",Deník!$R356),""),"")</f>
        <v/>
      </c>
      <c r="Y356" s="13" t="str">
        <f>IF(Deník!$R356&lt;&gt;"",IF(Deník!$B356=Statistika!$F$64,IF(AND(Deník!$R356&gt;=0,Deník!$R356&lt;=1),"BE",Deník!$R356),""),"")</f>
        <v/>
      </c>
      <c r="Z356" s="13" t="str">
        <f>IF(Deník!$R356&lt;&gt;"",IF(Deník!$B356=Statistika!$F$65,IF(AND(Deník!$R356&gt;=0,Deník!$R356&lt;=1),"BE",Deník!$R356),""),"")</f>
        <v/>
      </c>
      <c r="AA356" s="13" t="str">
        <f>IF(Deník!$R356&lt;&gt;"",IF(Deník!$B356=Statistika!$F$66,IF(AND(Deník!$R356&gt;=0,Deník!$R356&lt;=1),"BE",Deník!$R356),""),"")</f>
        <v/>
      </c>
      <c r="AB356" s="13" t="str">
        <f>IF(Deník!$R356&lt;&gt;"",IF(Deník!$B356=Statistika!$F$67,IF(AND(Deník!$R356&gt;=0,Deník!$R356&lt;=1),"BE",Deník!$R356),""),"")</f>
        <v/>
      </c>
      <c r="AC356" s="13" t="str">
        <f>IF(Deník!$R356&lt;&gt;"",IF(Deník!$B356=Statistika!$F$68,IF(AND(Deník!$R356&gt;=0,Deník!$R356&lt;=1),"BE",Deník!$R356),""),"")</f>
        <v/>
      </c>
      <c r="AD356" s="13" t="str">
        <f>IF(Deník!$R356&lt;&gt;"",IF(Deník!$B356=Statistika!$F$69,IF(AND(Deník!$R356&gt;=0,Deník!$R356&lt;=1),"BE",Deník!$R356),""),"")</f>
        <v/>
      </c>
      <c r="AE356" s="601" t="str">
        <f>IF(Deník!$R356&lt;&gt;"",IF(Deník!$B356=Statistika!$F$70,IF(AND(Deník!$R356&gt;=0,Deník!$R356&lt;=1),"BE",Deník!$R356),""),"")</f>
        <v/>
      </c>
      <c r="AF356" s="90"/>
      <c r="AG356" s="63" t="str">
        <f>IF(Deník!$R356&lt;&gt;"",IF(Deník!$J356="L",IF(AND(Deník!$R356&gt;=0,Deník!$R356&lt;=1),"BE",Deník!$R356),""),"")</f>
        <v/>
      </c>
      <c r="AH356" s="13" t="str">
        <f>IF(Deník!$R356&lt;&gt;"",IF(Deník!$J356="S",IF(AND(Deník!$R356&gt;=0,Deník!$R356&lt;=1),"BE",Deník!$R356),""),"")</f>
        <v/>
      </c>
      <c r="AI356" s="95"/>
      <c r="AJ356" s="71" t="str">
        <f>IF(Deník!N357&lt;&gt;"",Deník!N357*-1,"")</f>
        <v/>
      </c>
      <c r="AK356" s="88"/>
      <c r="AL356" s="63" t="str">
        <f>IF(WEEKDAY(Deník!$C356,2)=1,IF(AND(Deník!$R356&gt;=0,Deník!$R356&lt;=1),"BE",Deník!$R356),"")</f>
        <v/>
      </c>
      <c r="AM356" s="13" t="str">
        <f>IF(WEEKDAY(Deník!$C356,2)=2,IF(AND(Deník!$R356&gt;=0,Deník!$R356&lt;=1),"BE",Deník!$R356),"")</f>
        <v/>
      </c>
      <c r="AN356" s="13" t="str">
        <f>IF(WEEKDAY(Deník!$C356,2)=3,IF(AND(Deník!$R356&gt;=0,Deník!$R356&lt;=1),"BE",Deník!$R356),"")</f>
        <v/>
      </c>
      <c r="AO356" s="13" t="str">
        <f>IF(WEEKDAY(Deník!$C356,2)=4,IF(AND(Deník!$R356&gt;=0,Deník!$R356&lt;=1),"BE",Deník!$R356),"")</f>
        <v/>
      </c>
      <c r="AP356" s="60" t="str">
        <f>IF(WEEKDAY(Deník!$C356,2)=5,IF(AND(Deník!$R356&gt;=0,Deník!$R356&lt;=1),"BE",Deník!$R356),"")</f>
        <v/>
      </c>
      <c r="AQ356" s="99"/>
      <c r="AR356" s="100">
        <f>Deník!D356</f>
        <v>0</v>
      </c>
      <c r="AS356" s="63" t="str">
        <f>IF(Deník!$D356&lt;&gt;"",IF(AND(Deník!$D356&gt;=AS$2,Deník!$D356&lt;=AS$3),IF(AND(Deník!$R356&gt;=0,Deník!$R356&lt;=1),"BE",Deník!$R356),""),"")</f>
        <v/>
      </c>
      <c r="AT356" s="63" t="str">
        <f>IF(Deník!$D356&lt;&gt;"",IF(AND(Deník!$D356&gt;=AT$2,Deník!$D356&lt;=AT$3),IF(AND(Deník!$R356&gt;=0,Deník!$R356&lt;=1),"BE",Deník!$R356),""),"")</f>
        <v/>
      </c>
      <c r="AU356" s="63" t="str">
        <f>IF(Deník!$D356&lt;&gt;"",IF(AND(Deník!$D356&gt;=AU$2,Deník!$D356&lt;=AU$3),IF(AND(Deník!$R356&gt;=0,Deník!$R356&lt;=1),"BE",Deník!$R356),""),"")</f>
        <v/>
      </c>
      <c r="AV356" s="63" t="str">
        <f>IF(Deník!$D356&lt;&gt;"",IF(AND(Deník!$D356&gt;=AV$2,Deník!$D356&lt;=AV$3),IF(AND(Deník!$R356&gt;=0,Deník!$R356&lt;=1),"BE",Deník!$R356),""),"")</f>
        <v/>
      </c>
      <c r="AW356" s="63" t="str">
        <f>IF(Deník!$D356&lt;&gt;"",IF(AND(Deník!$D356&gt;=AW$2,Deník!$D356&lt;=AW$3),IF(AND(Deník!$R356&gt;=0,Deník!$R356&lt;=1),"BE",Deník!$R356),""),"")</f>
        <v/>
      </c>
      <c r="AX356" s="63" t="str">
        <f>IF(Deník!$D356&lt;&gt;"",IF(AND(Deník!$D356&gt;=AX$2,Deník!$D356&lt;=AX$3),IF(AND(Deník!$R356&gt;=0,Deník!$R356&lt;=1),"BE",Deník!$R356),""),"")</f>
        <v/>
      </c>
      <c r="AY356" s="63" t="str">
        <f>IF(Deník!$D356&lt;&gt;"",IF(AND(Deník!$D356&gt;=AY$2,Deník!$D356&lt;=AY$3),IF(AND(Deník!$R356&gt;=0,Deník!$R356&lt;=1),"BE",Deník!$R356),""),"")</f>
        <v/>
      </c>
      <c r="AZ356" s="63" t="str">
        <f>IF(Deník!$D356&lt;&gt;"",IF(AND(Deník!$D356&gt;=AZ$2,Deník!$D356&lt;=AZ$3),IF(AND(Deník!$R356&gt;=0,Deník!$R356&lt;=1),"BE",Deník!$R356),""),"")</f>
        <v/>
      </c>
      <c r="BA356" s="63" t="str">
        <f>IF(Deník!$D356&lt;&gt;"",IF(AND(Deník!$D356&gt;=BA$2,Deník!$D356&lt;=BA$3),IF(AND(Deník!$R356&gt;=0,Deník!$R356&lt;=1),"BE",Deník!$R356),""),"")</f>
        <v/>
      </c>
      <c r="BB356" s="63" t="str">
        <f>IF(Deník!$D356&lt;&gt;"",IF(AND(Deník!$D356&gt;=BB$2,Deník!$D356&lt;=BB$3),IF(AND(Deník!$R356&gt;=0,Deník!$R356&lt;=1),"BE",Deník!$R356),""),"")</f>
        <v/>
      </c>
      <c r="BC356" s="71" t="str">
        <f>IF(Deník!$D356&lt;&gt;"",IF(AND(Deník!$D356&gt;=BC$2,Deník!$D356&lt;=BC$3),IF(AND(Deník!$R356&gt;=0,Deník!$R356&lt;=1),"BE",Deník!$R356),""),"")</f>
        <v/>
      </c>
      <c r="BD356" s="20" t="str">
        <f>IF(Deník!$J357="S",(Deník!$M357-Deník!$K357),IF(Deník!$J357="L",(Deník!$K357-Deník!$M357),""))</f>
        <v/>
      </c>
      <c r="BE356" s="20" t="str">
        <f>IF(Deník!$J357="S",(Deník!$K357-Deník!$O357),IF(Deník!$J357="L",(Deník!$O357-Deník!$K357),""))</f>
        <v/>
      </c>
      <c r="BF356" s="20" t="str">
        <f>IF(Deník!$J357="S",(Deník!$K357-Deník!$L357),IF(Deník!$J357="L",(Deník!$L357-Deník!$K357),""))</f>
        <v/>
      </c>
      <c r="BG356" s="20" t="str">
        <f>IF(Deník!$J357="S",(Deník!$K357-Deník!$S357),IF(Deník!$J357="L",(Deník!$S357-Deník!$K357),""))</f>
        <v/>
      </c>
      <c r="BH356" s="20" t="str">
        <f>IF(Deník!$J357="S",(Deník!$K357-Deník!$U357),IF(Deník!$J357="L",(Deník!$U357-Deník!$K357),""))</f>
        <v/>
      </c>
      <c r="BI356" s="20" t="str">
        <f>IF(Deník!$R356&gt;1,Deník!$R356,"")</f>
        <v/>
      </c>
      <c r="BJ356" s="20" t="str">
        <f>IF(Deník!$R356&lt;0,Deník!$R356,"")</f>
        <v/>
      </c>
      <c r="BK356" s="17"/>
      <c r="BM356" s="233" t="str">
        <f>IF(Deník!$R356&lt;&gt;"",IF(Deník!$Y356=Statistika!$F$78,IF(AND(Deník!$R356&gt;=0,Deník!$R356&lt;=1),"BE",Deník!$R356),""),"")</f>
        <v/>
      </c>
      <c r="BN356" s="233" t="str">
        <f>IF(Deník!$R356&lt;&gt;"",IF(Deník!$Y356=Statistika!$F$79,IF(AND(Deník!$R356&gt;=0,Deník!$R356&lt;=1),"BE",Deník!$R356),""),"")</f>
        <v/>
      </c>
      <c r="BO356" s="233" t="str">
        <f>IF(Deník!$R356&lt;&gt;"",IF(Deník!$Y356=Statistika!$F$80,IF(AND(Deník!$R356&gt;=0,Deník!$R356&lt;=1),"BE",Deník!$R356),""),"")</f>
        <v/>
      </c>
      <c r="BP356" s="233" t="str">
        <f>IF(Deník!$R356&lt;&gt;"",IF(Deník!$Y356=Statistika!$F$81,IF(AND(Deník!$R356&gt;=0,Deník!$R356&lt;=1),"BE",Deník!$R356),""),"")</f>
        <v/>
      </c>
      <c r="BQ356" s="233" t="str">
        <f>IF(Deník!$R356&lt;&gt;"",IF(Deník!$Y356=Statistika!$F$82,IF(AND(Deník!$R356&gt;=0,Deník!$R356&lt;=1),"BE",Deník!$R356),""),"")</f>
        <v/>
      </c>
      <c r="BR356" s="233" t="str">
        <f>IF(Deník!$R356&lt;&gt;"",IF(Deník!$Y356=Statistika!$F$83,IF(AND(Deník!$R356&gt;=0,Deník!$R356&lt;=1),"BE",Deník!$R356),""),"")</f>
        <v/>
      </c>
      <c r="BS356" s="233" t="str">
        <f>IF(Deník!$R356&lt;&gt;"",IF(Deník!$Y356=Statistika!$F$84,IF(AND(Deník!$R356&gt;=0,Deník!$R356&lt;=1),"BE",Deník!$R356),""),"")</f>
        <v/>
      </c>
      <c r="BT356" s="233" t="str">
        <f>IF(Deník!$R356&lt;&gt;"",IF(Deník!$Y356=Statistika!$F$85,IF(AND(Deník!$R356&gt;=0,Deník!$R356&lt;=1),"BE",Deník!$R356),""),"")</f>
        <v/>
      </c>
      <c r="BU356" s="233" t="str">
        <f>IF(Deník!$R356&lt;&gt;"",IF(Deník!$Y356=Statistika!$F$86,IF(AND(Deník!$R356&gt;=0,Deník!$R356&lt;=1),"BE",Deník!$R356),""),"")</f>
        <v/>
      </c>
      <c r="BV356" s="233" t="str">
        <f>IF(Deník!$R356&lt;&gt;"",IF(Deník!$Y356=Statistika!$F$87,IF(AND(Deník!$R356&gt;=0,Deník!$R356&lt;=1),"BE",Deník!$R356),""),"")</f>
        <v/>
      </c>
      <c r="BW356" s="233" t="str">
        <f>IF(Deník!$R356&lt;&gt;"",IF(Deník!$Y356=Statistika!$F$88,IF(AND(Deník!$R356&gt;=0,Deník!$R356&lt;=1),"BE",Deník!$R356),""),"")</f>
        <v/>
      </c>
      <c r="BX356" s="233" t="str">
        <f>IF(Deník!$R356&lt;&gt;"",IF(Deník!$Y356=Statistika!$F$89,IF(AND(Deník!$R356&gt;=0,Deník!$R356&lt;=1),"BE",Deník!$R356),""),"")</f>
        <v/>
      </c>
      <c r="BY356" s="233" t="str">
        <f>IF(Deník!$R356&lt;&gt;"",IF(Deník!$Y356=Statistika!$F$90,IF(AND(Deník!$R356&gt;=0,Deník!$R356&lt;=1),"BE",Deník!$R356),""),"")</f>
        <v/>
      </c>
      <c r="BZ356" s="233" t="str">
        <f>IF(Deník!$R356&lt;&gt;"",IF(Deník!$Y356=Statistika!$F$91,IF(AND(Deník!$R356&gt;=0,Deník!$R356&lt;=1),"BE",Deník!$R356),""),"")</f>
        <v/>
      </c>
      <c r="CA356" s="233"/>
      <c r="CB356" s="233" t="str">
        <f>IF(Deník!$R356&lt;&gt;"",IF(Deník!$AB356="SL",IF(AND(Deník!$R356&gt;=0,Deník!$R356&lt;=1),"BE",Deník!$R356),""),"")</f>
        <v/>
      </c>
      <c r="CC356" s="233" t="str">
        <f>IF(Deník!$R356&lt;&gt;"",IF(Deník!$AB356="BE10",IF(AND(Deník!$R356&gt;=0,Deník!$R356&lt;=1),"BE",Deník!$R356),""),"")</f>
        <v/>
      </c>
      <c r="CD356" s="233" t="str">
        <f>IF(Deník!$R356&lt;&gt;"",IF(Deník!$AB356="BE15",IF(AND(Deník!$R356&gt;=0,Deník!$R356&lt;=1),"BE",Deník!$R356),""),"")</f>
        <v/>
      </c>
      <c r="CE356" s="233" t="str">
        <f>IF(Deník!$R356&lt;&gt;"",IF(Deník!$AB356="BE20",IF(AND(Deník!$R356&gt;=0,Deník!$R356&lt;=1),"BE",Deník!$R356),""),"")</f>
        <v/>
      </c>
      <c r="CF356" s="233" t="str">
        <f>IF(Deník!$R356&lt;&gt;"",IF(Deník!$AB356="TP1",IF(AND(Deník!$R356&gt;=0,Deník!$R356&lt;=1),"BE",Deník!$R356),""),"")</f>
        <v/>
      </c>
      <c r="CG356" s="233" t="str">
        <f>IF(Deník!$R356&lt;&gt;"",IF(Deník!$AB356="TP2",IF(AND(Deník!$R356&gt;=0,Deník!$R356&lt;=1),"BE",Deník!$R356),""),"")</f>
        <v/>
      </c>
      <c r="CH356" s="233" t="str">
        <f>IF(Deník!$R356&lt;&gt;"",IF(Deník!$AB356="TP3",IF(AND(Deník!$R356&gt;=0,Deník!$R356&lt;=1),"BE",Deník!$R356),""),"")</f>
        <v/>
      </c>
      <c r="CI356" s="233" t="str">
        <f>IF(Deník!$R356&lt;&gt;"",IF(Deník!$AB356="Trailing SL",IF(AND(Deník!$R356&gt;=0,Deník!$R356&lt;=1),"BE",Deník!$R356),""),"")</f>
        <v/>
      </c>
      <c r="CJ356" s="233" t="str">
        <f>IF(Deník!$R356&lt;&gt;"",IF(Deník!$AB356="Manual",IF(AND(Deník!$R356&gt;=0,Deník!$R356&lt;=1),"BE",Deník!$R356),""),"")</f>
        <v/>
      </c>
      <c r="CK356" s="233"/>
      <c r="CL356" s="233" t="str">
        <f>IF(Deník!$R356&lt;0,IF(Deník!$AC356=Statistika!$F$117,Deník!$R356,""),"")</f>
        <v/>
      </c>
      <c r="CM356" s="233" t="str">
        <f>IF(Deník!$R356&lt;0,IF(Deník!$AC356=Statistika!$F$118,Deník!$R356,""),"")</f>
        <v/>
      </c>
      <c r="CN356" s="233" t="str">
        <f>IF(Deník!$R356&lt;0,IF(Deník!$AC356=Statistika!$F$119,Deník!$R356,""),"")</f>
        <v/>
      </c>
      <c r="CO356" s="233" t="str">
        <f>IF(Deník!$R356&lt;0,IF(Deník!$AC356=Statistika!$F$120,Deník!$R356,""),"")</f>
        <v/>
      </c>
      <c r="CP356" s="233" t="str">
        <f>IF(Deník!$R356&lt;0,IF(Deník!$AC356=Statistika!$F$121,Deník!$R356,""),"")</f>
        <v/>
      </c>
      <c r="CQ356" s="233" t="str">
        <f>IF(Deník!$R356&lt;0,IF(Deník!$AC356=Statistika!$F$122,Deník!$R356,""),"")</f>
        <v/>
      </c>
      <c r="CR356" s="233" t="str">
        <f>IF(Deník!$R356&lt;0,IF(Deník!$AC356=Statistika!$F$123,Deník!$R356,""),"")</f>
        <v/>
      </c>
      <c r="CS356" s="233" t="str">
        <f>IF(Deník!$R356&lt;0,IF(Deník!$AC356=Statistika!$F$124,Deník!$R356,""),"")</f>
        <v/>
      </c>
      <c r="CT356" s="233" t="str">
        <f>IF(Deník!$R356&lt;0,IF(Deník!$AC356=Statistika!$F$125,Deník!$R356,""),"")</f>
        <v/>
      </c>
      <c r="CU356" s="233"/>
      <c r="CV356" s="233" t="str">
        <f>IF(Deník!$R356&lt;0,IF(Deník!$AD356=$CV$2,Deník!$R356,""),"")</f>
        <v/>
      </c>
      <c r="CW356" s="233" t="str">
        <f>IF(Deník!$R356&lt;0,IF(Deník!$AD356=$CW$2,Deník!$R356,""),"")</f>
        <v/>
      </c>
      <c r="CX356" s="233" t="str">
        <f>IF(Deník!$R356&lt;0,IF(Deník!$AD356=$CX$2,Deník!$R356,""),"")</f>
        <v/>
      </c>
      <c r="CY356" s="233" t="str">
        <f>IF(Deník!$R356&lt;0,IF(Deník!$AD356=$CY$2,Deník!$R356,""),"")</f>
        <v/>
      </c>
      <c r="CZ356" s="233" t="str">
        <f>IF(Deník!$R356&lt;0,IF(Deník!$AD356=$CZ$2,Deník!$R356,""),"")</f>
        <v/>
      </c>
      <c r="DL356" s="221">
        <f t="shared" si="16"/>
        <v>93847.029999999984</v>
      </c>
      <c r="DM356" s="220">
        <f t="shared" si="15"/>
        <v>-6.1529700000000132E-2</v>
      </c>
      <c r="DO356" s="50">
        <f>Deník!W357</f>
        <v>0</v>
      </c>
      <c r="DP356" s="102" t="str">
        <f>IF(AND(Deník!W357&gt;0),1,"")</f>
        <v/>
      </c>
      <c r="DQ356" s="102">
        <f>IF(AND(Deník!W357&lt;=0),1,"")</f>
        <v>1</v>
      </c>
      <c r="DR356" s="227"/>
      <c r="DS356" s="228"/>
      <c r="DT356" s="85"/>
      <c r="DU356" s="54">
        <f>IF(MONTH(Deník!$C356)=DU$2,Deník!$W356,"")</f>
        <v>0</v>
      </c>
      <c r="DV356" s="222" t="str">
        <f>IF(MONTH(Deník!$C356)=DV$2,Deník!$W356,"")</f>
        <v/>
      </c>
      <c r="DW356" s="222" t="str">
        <f>IF(MONTH(Deník!$C356)=DW$2,Deník!$W356,"")</f>
        <v/>
      </c>
      <c r="DX356" s="222" t="str">
        <f>IF(MONTH(Deník!$C356)=DX$2,Deník!$W356,"")</f>
        <v/>
      </c>
      <c r="DY356" s="222" t="str">
        <f>IF(MONTH(Deník!$C356)=DY$2,Deník!$W356,"")</f>
        <v/>
      </c>
      <c r="DZ356" s="222" t="str">
        <f>IF(MONTH(Deník!$C356)=DZ$2,Deník!$W356,"")</f>
        <v/>
      </c>
      <c r="EA356" s="222" t="str">
        <f>IF(MONTH(Deník!$C356)=EA$2,Deník!$W356,"")</f>
        <v/>
      </c>
      <c r="EB356" s="222" t="str">
        <f>IF(MONTH(Deník!$C356)=EB$2,Deník!$W356,"")</f>
        <v/>
      </c>
      <c r="EC356" s="222" t="str">
        <f>IF(MONTH(Deník!$C356)=EC$2,Deník!$W356,"")</f>
        <v/>
      </c>
      <c r="ED356" s="222" t="str">
        <f>IF(MONTH(Deník!$C356)=ED$2,Deník!$W356,"")</f>
        <v/>
      </c>
      <c r="EE356" s="222" t="str">
        <f>IF(MONTH(Deník!$C356)=EE$2,Deník!$W356,"")</f>
        <v/>
      </c>
      <c r="EF356" s="222" t="str">
        <f>IF(MONTH(Deník!$C356)=EF$2,Deník!$W356,"")</f>
        <v/>
      </c>
      <c r="EI356" s="600" t="str">
        <f>IF(Deník!$W356&lt;&gt;"",IF(Deník!$B356=Statistika!$F$63,Deník!$W356,""),"")</f>
        <v/>
      </c>
      <c r="EJ356" s="13" t="str">
        <f>IF(Deník!$W356&lt;&gt;"",IF(Deník!$B356=Statistika!$F$64,Deník!$W356,""),"")</f>
        <v/>
      </c>
      <c r="EK356" s="13" t="str">
        <f>IF(Deník!$W356&lt;&gt;"",IF(Deník!$B356=Statistika!$F$65,Deník!$W356,""),"")</f>
        <v/>
      </c>
      <c r="EL356" s="13" t="str">
        <f>IF(Deník!$W356&lt;&gt;"",IF(Deník!$B356=Statistika!$F$66,Deník!$W356,""),"")</f>
        <v/>
      </c>
      <c r="EM356" s="13" t="str">
        <f>IF(Deník!$W356&lt;&gt;"",IF(Deník!$B356=Statistika!$F$67,Deník!$W356,""),"")</f>
        <v/>
      </c>
      <c r="EN356" s="13" t="str">
        <f>IF(Deník!$W356&lt;&gt;"",IF(Deník!$B356=Statistika!$F$68,Deník!$W356,""),"")</f>
        <v/>
      </c>
      <c r="EO356" s="13" t="str">
        <f>IF(Deník!$W356&lt;&gt;"",IF(Deník!$B356=Statistika!$F$69,Deník!$W356,""),"")</f>
        <v/>
      </c>
      <c r="EP356" s="601" t="str">
        <f>IF(Deník!$W356&lt;&gt;"",IF(Deník!$B356=Statistika!$F$70,Deník!$W356,""),"")</f>
        <v/>
      </c>
      <c r="EQ356" s="90"/>
      <c r="ER356" s="63" t="str">
        <f>IF(Deník!$W356&lt;&gt;"",IF(Deník!$J356="L",Deník!$W356,""),"")</f>
        <v/>
      </c>
      <c r="ES356" s="13" t="str">
        <f>IF(Deník!$W356&lt;&gt;"",IF(Deník!$J356="S",Deník!$W356,""),"")</f>
        <v/>
      </c>
      <c r="ET356" s="95"/>
      <c r="EU356" s="88"/>
      <c r="EV356" s="63" t="str">
        <f>IF(WEEKDAY(Deník!$C356,2)=1,Deník!$W356,"")</f>
        <v/>
      </c>
      <c r="EW356" s="13" t="str">
        <f>IF(WEEKDAY(Deník!$C356,2)=2,Deník!$W356,"")</f>
        <v/>
      </c>
      <c r="EX356" s="13" t="str">
        <f>IF(WEEKDAY(Deník!$C356,2)=3,Deník!$W356,"")</f>
        <v/>
      </c>
      <c r="EY356" s="13" t="str">
        <f>IF(WEEKDAY(Deník!$C356,2)=4,Deník!$W356,"")</f>
        <v/>
      </c>
      <c r="EZ356" s="60" t="str">
        <f>IF(WEEKDAY(Deník!$C356,2)=5,Deník!$W356,"")</f>
        <v/>
      </c>
      <c r="FA356" s="99"/>
      <c r="FB356" s="100">
        <f>Deník!D356</f>
        <v>0</v>
      </c>
      <c r="FC356" s="63">
        <f>IF($FB356&lt;&gt;"",IF(AND($FB356&gt;=FC$2,$FB356&lt;=FC$3),Deník!$W356,""))</f>
        <v>0</v>
      </c>
      <c r="FD356" s="63" t="str">
        <f>IF($FB356&lt;&gt;"",IF(AND($FB356&gt;=FD$2,$FB356&lt;=FD$3),Deník!$W356,""))</f>
        <v/>
      </c>
      <c r="FE356" s="63" t="str">
        <f>IF($FB356&lt;&gt;"",IF(AND($FB356&gt;=FE$2,$FB356&lt;=FE$3),Deník!$W356,""))</f>
        <v/>
      </c>
      <c r="FF356" s="63" t="str">
        <f>IF($FB356&lt;&gt;"",IF(AND($FB356&gt;=FF$2,$FB356&lt;=FF$3),Deník!$W356,""))</f>
        <v/>
      </c>
      <c r="FG356" s="63" t="str">
        <f>IF($FB356&lt;&gt;"",IF(AND($FB356&gt;=FG$2,$FB356&lt;=FG$3),Deník!$W356,""))</f>
        <v/>
      </c>
      <c r="FH356" s="63" t="str">
        <f>IF($FB356&lt;&gt;"",IF(AND($FB356&gt;=FH$2,$FB356&lt;=FH$3),Deník!$W356,""))</f>
        <v/>
      </c>
      <c r="FI356" s="63" t="str">
        <f>IF($FB356&lt;&gt;"",IF(AND($FB356&gt;=FI$2,$FB356&lt;=FI$3),Deník!$W356,""))</f>
        <v/>
      </c>
      <c r="FJ356" s="63" t="str">
        <f>IF($FB356&lt;&gt;"",IF(AND($FB356&gt;=FJ$2,$FB356&lt;=FJ$3),Deník!$W356,""))</f>
        <v/>
      </c>
      <c r="FK356" s="63" t="str">
        <f>IF($FB356&lt;&gt;"",IF(AND($FB356&gt;=FK$2,$FB356&lt;=FK$3),Deník!$W356,""))</f>
        <v/>
      </c>
      <c r="FL356" s="63" t="str">
        <f>IF($FB356&lt;&gt;"",IF(AND($FB356&gt;=FL$2,$FB356&lt;=FL$3),Deník!$W356,""))</f>
        <v/>
      </c>
      <c r="FM356" s="63" t="str">
        <f>IF($FB356&lt;&gt;"",IF(AND($FB356&gt;=FM$2,$FB356&lt;=FM$3),Deník!$W356,""))</f>
        <v/>
      </c>
      <c r="FN356" s="13"/>
      <c r="FO356" s="20" t="str">
        <f>IF(Deník!$W356&gt;1,Deník!$W356,"")</f>
        <v/>
      </c>
      <c r="FP356" s="20" t="str">
        <f>IF(Deník!$W356&lt;0,Deník!$W356,"")</f>
        <v/>
      </c>
      <c r="FQ356" s="17"/>
      <c r="FS356" s="233"/>
      <c r="FT356" s="233" t="str">
        <f>IF(Deník!$W356&lt;&gt;"",IF(Deník!$Y356=Statistika!$F$78,Deník!$W356,""),"")</f>
        <v/>
      </c>
      <c r="FU356" s="233" t="str">
        <f>IF(Deník!$W356&lt;&gt;"",IF(Deník!$Y356=Statistika!$F$79,Deník!$W356,""),"")</f>
        <v/>
      </c>
      <c r="FV356" s="233" t="str">
        <f>IF(Deník!$W356&lt;&gt;"",IF(Deník!$Y356=Statistika!$F$80,Deník!$W356,""),"")</f>
        <v/>
      </c>
      <c r="FW356" s="233" t="str">
        <f>IF(Deník!$W356&lt;&gt;"",IF(Deník!$Y356=Statistika!$F$81,Deník!$W356,""),"")</f>
        <v/>
      </c>
      <c r="FX356" s="233" t="str">
        <f>IF(Deník!$W356&lt;&gt;"",IF(Deník!$Y356=Statistika!$F$82,Deník!$W356,""),"")</f>
        <v/>
      </c>
      <c r="FY356" s="233" t="str">
        <f>IF(Deník!$W356&lt;&gt;"",IF(Deník!$Y356=Statistika!$F$83,Deník!$W356,""),"")</f>
        <v/>
      </c>
      <c r="FZ356" s="233" t="str">
        <f>IF(Deník!$W356&lt;&gt;"",IF(Deník!$Y356=Statistika!$F$84,Deník!$W356,""),"")</f>
        <v/>
      </c>
      <c r="GA356" s="233" t="str">
        <f>IF(Deník!$W356&lt;&gt;"",IF(Deník!$Y356=Statistika!$F$85,Deník!$W356,""),"")</f>
        <v/>
      </c>
      <c r="GB356" s="233" t="str">
        <f>IF(Deník!$W356&lt;&gt;"",IF(Deník!$Y356=Statistika!$F$86,Deník!$W356,""),"")</f>
        <v/>
      </c>
      <c r="GC356" s="233" t="str">
        <f>IF(Deník!$W356&lt;&gt;"",IF(Deník!$Y356=Statistika!$F$87,Deník!$W356,""),"")</f>
        <v/>
      </c>
      <c r="GD356" s="233" t="str">
        <f>IF(Deník!$W356&lt;&gt;"",IF(Deník!$Y356=Statistika!$F$88,Deník!$W356,""),"")</f>
        <v/>
      </c>
      <c r="GE356" s="233" t="str">
        <f>IF(Deník!$W356&lt;&gt;"",IF(Deník!$Y356=Statistika!$F$89,Deník!$W356,""),"")</f>
        <v/>
      </c>
      <c r="GF356" s="233" t="str">
        <f>IF(Deník!$W356&lt;&gt;"",IF(Deník!$Y356=Statistika!$F$90,Deník!$W356,""),"")</f>
        <v/>
      </c>
      <c r="GG356" s="233" t="str">
        <f>IF(Deník!$W356&lt;&gt;"",IF(Deník!$Y356=Statistika!$F$91,Deník!$W356,""),"")</f>
        <v/>
      </c>
      <c r="GH356" s="233"/>
      <c r="GI356" s="233" t="str">
        <f>IF(Deník!$W356&lt;&gt;"",IF(Deník!$AB356=Statistika!$L$100,Deník!$W356,""),"")</f>
        <v/>
      </c>
      <c r="GJ356" s="233" t="str">
        <f>IF(Deník!$W356&lt;&gt;"",IF(Deník!$AB356=Statistika!$L$101,Deník!$W356,""),"")</f>
        <v/>
      </c>
      <c r="GK356" s="233" t="str">
        <f>IF(Deník!$W356&lt;&gt;"",IF(Deník!$AB356=Statistika!$L$102,Deník!$W356,""),"")</f>
        <v/>
      </c>
      <c r="GL356" s="233" t="str">
        <f>IF(Deník!$W356&lt;&gt;"",IF(Deník!$AB356=Statistika!$L$103,Deník!$W356,""),"")</f>
        <v/>
      </c>
      <c r="GM356" s="233" t="str">
        <f>IF(Deník!$W356&lt;&gt;"",IF(Deník!$AB356=Statistika!$L$104,Deník!$W356,""),"")</f>
        <v/>
      </c>
      <c r="GN356" s="233" t="str">
        <f>IF(Deník!$W356&lt;&gt;"",IF(Deník!$AB356=Statistika!$L$105,Deník!$W356,""),"")</f>
        <v/>
      </c>
      <c r="GO356" s="233" t="str">
        <f>IF(Deník!$W356&lt;&gt;"",IF(Deník!$AB356=Statistika!$L$106,Deník!$W356,""),"")</f>
        <v/>
      </c>
      <c r="GP356" s="233" t="str">
        <f>IF(Deník!$W356&lt;&gt;"",IF(Deník!$AB356=Statistika!$L$107,Deník!$W356,""),"")</f>
        <v/>
      </c>
      <c r="GQ356" s="233" t="str">
        <f>IF(Deník!$W356&lt;&gt;"",IF(Deník!$AB356=Statistika!$L$108,Deník!$W356,""),"")</f>
        <v/>
      </c>
      <c r="GS356" s="233" t="str">
        <f>IF(Deník!$W356&lt;0,IF(Deník!$AC356=Statistika!$F$117,Deník!$W356,""),"")</f>
        <v/>
      </c>
      <c r="GT356" s="233" t="str">
        <f>IF(Deník!$W356&lt;0,IF(Deník!$AC356=Statistika!$F$118,Deník!$W356,""),"")</f>
        <v/>
      </c>
      <c r="GU356" s="233" t="str">
        <f>IF(Deník!$W356&lt;0,IF(Deník!$AC356=Statistika!$F$119,Deník!$W356,""),"")</f>
        <v/>
      </c>
      <c r="GV356" s="233" t="str">
        <f>IF(Deník!$W356&lt;0,IF(Deník!$AC356=Statistika!$F$120,Deník!$W356,""),"")</f>
        <v/>
      </c>
      <c r="GW356" s="233" t="str">
        <f>IF(Deník!$W356&lt;0,IF(Deník!$AC356=Statistika!$F$121,Deník!$W356,""),"")</f>
        <v/>
      </c>
      <c r="GX356" s="233" t="str">
        <f>IF(Deník!$W356&lt;0,IF(Deník!$AC356=Statistika!$F$122,Deník!$W356,""),"")</f>
        <v/>
      </c>
      <c r="GY356" s="233" t="str">
        <f>IF(Deník!$W356&lt;0,IF(Deník!$AC356=Statistika!$F$123,Deník!$W356,""),"")</f>
        <v/>
      </c>
      <c r="GZ356" s="233" t="str">
        <f>IF(Deník!$W356&lt;0,IF(Deník!$AC356=Statistika!$F$124,Deník!$W356,""),"")</f>
        <v/>
      </c>
      <c r="HA356" s="233" t="str">
        <f>IF(Deník!$W356&lt;0,IF(Deník!$AC356=Statistika!$F$125,Deník!$W356,""),"")</f>
        <v/>
      </c>
      <c r="HC356" s="233" t="str">
        <f>IF(Deník!$W356&lt;0,IF(Deník!$AD356=Statistika!$F$133,Deník!$W356,""),"")</f>
        <v/>
      </c>
      <c r="HD356" s="233" t="str">
        <f>IF(Deník!$W356&lt;0,IF(Deník!$AD356=Statistika!$F$134,Deník!$W356,""),"")</f>
        <v/>
      </c>
      <c r="HE356" s="233" t="str">
        <f>IF(Deník!$W356&lt;0,IF(Deník!$AD356=Statistika!$F$135,Deník!$W356,""),"")</f>
        <v/>
      </c>
      <c r="HF356" s="233" t="str">
        <f>IF(Deník!$W356&lt;0,IF(Deník!$AD356=Statistika!$F$136,Deník!$W356,""),"")</f>
        <v/>
      </c>
      <c r="HG356" s="233" t="str">
        <f>IF(Deník!$W356&lt;0,IF(Deník!$AD356=Statistika!$F$137,Deník!$W356,""),"")</f>
        <v/>
      </c>
      <c r="ID356" s="8">
        <f>Tabulka4[[#This Row],[Sloupec3]]</f>
        <v>0</v>
      </c>
      <c r="IE356" s="17" t="str">
        <f>IF(AND([1]Deník!$C356&gt;='[1]Měsíční shrnutí'!$D$1,[1]Deník!$C356&lt;='[1]Měsíční shrnutí'!$F$1),[1]Deník!$X356,"")</f>
        <v/>
      </c>
    </row>
    <row r="357" spans="1:239">
      <c r="A357" s="8">
        <f>Deník!C358</f>
        <v>0</v>
      </c>
      <c r="B357" s="50" t="str">
        <f>Deník!R358</f>
        <v/>
      </c>
      <c r="C357" s="102" t="str">
        <f>IF(AND(Deník!R358&gt;1,Deník!R358&lt;&gt;""),1,"")</f>
        <v/>
      </c>
      <c r="D357" s="102" t="str">
        <f>IF(AND(Deník!R358&lt;=0,Deník!R358&lt;&gt;""),1,"")</f>
        <v/>
      </c>
      <c r="E357" s="103" t="str">
        <f>IF(AND(Deník!R358&gt;=0,Deník!R358&lt;=1),1,"")</f>
        <v/>
      </c>
      <c r="F357" s="79" t="str">
        <f>IF(Deník!R358&lt;&gt;"",Deník!R358+F356,"")</f>
        <v/>
      </c>
      <c r="G357" s="85"/>
      <c r="H357" s="54" t="str">
        <f>IF(MONTH(Deník!$C357)=H$2,IF(AND(Deník!$R357&gt;=0,Deník!$R357&lt;=1),"BE",Deník!$R357),"")</f>
        <v/>
      </c>
      <c r="I357" s="11" t="str">
        <f>IF(MONTH(Deník!$C357)=I$2,IF(AND(Deník!$R357&gt;=0,Deník!$R357&lt;=1),"BE",Deník!$R357),"")</f>
        <v/>
      </c>
      <c r="J357" s="11" t="str">
        <f>IF(MONTH(Deník!$C357)=J$2,IF(AND(Deník!$R357&gt;=0,Deník!$R357&lt;=1),"BE",Deník!$R357),"")</f>
        <v/>
      </c>
      <c r="K357" s="11" t="str">
        <f>IF(MONTH(Deník!$C357)=K$2,IF(AND(Deník!$R357&gt;=0,Deník!$R357&lt;=1),"BE",Deník!$R357),"")</f>
        <v/>
      </c>
      <c r="L357" s="11" t="str">
        <f>IF(MONTH(Deník!$C357)=L$2,IF(AND(Deník!$R357&gt;=0,Deník!$R357&lt;=1),"BE",Deník!$R357),"")</f>
        <v/>
      </c>
      <c r="M357" s="11" t="str">
        <f>IF(MONTH(Deník!$C357)=M$2,IF(AND(Deník!$R357&gt;=0,Deník!$R357&lt;=1),"BE",Deník!$R357),"")</f>
        <v/>
      </c>
      <c r="N357" s="11" t="str">
        <f>IF(MONTH(Deník!$C357)=N$2,IF(AND(Deník!$R357&gt;=0,Deník!$R357&lt;=1),"BE",Deník!$R357),"")</f>
        <v/>
      </c>
      <c r="O357" s="11" t="str">
        <f>IF(MONTH(Deník!$C357)=O$2,IF(AND(Deník!$R357&gt;=0,Deník!$R357&lt;=1),"BE",Deník!$R357),"")</f>
        <v/>
      </c>
      <c r="P357" s="11" t="str">
        <f>IF(MONTH(Deník!$C357)=P$2,IF(AND(Deník!$R357&gt;=0,Deník!$R357&lt;=1),"BE",Deník!$R357),"")</f>
        <v/>
      </c>
      <c r="Q357" s="11" t="str">
        <f>IF(MONTH(Deník!$C357)=Q$2,IF(AND(Deník!$R357&gt;=0,Deník!$R357&lt;=1),"BE",Deník!$R357),"")</f>
        <v/>
      </c>
      <c r="R357" s="11" t="str">
        <f>IF(MONTH(Deník!$C357)=R$2,IF(AND(Deník!$R357&gt;=0,Deník!$R357&lt;=1),"BE",Deník!$R357),"")</f>
        <v/>
      </c>
      <c r="S357" s="57" t="str">
        <f>IF(MONTH(Deník!$C357)=S$2,IF(AND(Deník!$R357&gt;=0,Deník!$R357&lt;=1),"BE",Deník!$R357),"")</f>
        <v/>
      </c>
      <c r="U357" s="12"/>
      <c r="V357" s="12"/>
      <c r="X357" s="600" t="str">
        <f>IF(Deník!$R357&lt;&gt;"",IF(Deník!$B357=Statistika!$F$63,IF(AND(Deník!$R357&gt;=0,Deník!$R357&lt;=1),"BE",Deník!$R357),""),"")</f>
        <v/>
      </c>
      <c r="Y357" s="13" t="str">
        <f>IF(Deník!$R357&lt;&gt;"",IF(Deník!$B357=Statistika!$F$64,IF(AND(Deník!$R357&gt;=0,Deník!$R357&lt;=1),"BE",Deník!$R357),""),"")</f>
        <v/>
      </c>
      <c r="Z357" s="13" t="str">
        <f>IF(Deník!$R357&lt;&gt;"",IF(Deník!$B357=Statistika!$F$65,IF(AND(Deník!$R357&gt;=0,Deník!$R357&lt;=1),"BE",Deník!$R357),""),"")</f>
        <v/>
      </c>
      <c r="AA357" s="13" t="str">
        <f>IF(Deník!$R357&lt;&gt;"",IF(Deník!$B357=Statistika!$F$66,IF(AND(Deník!$R357&gt;=0,Deník!$R357&lt;=1),"BE",Deník!$R357),""),"")</f>
        <v/>
      </c>
      <c r="AB357" s="13" t="str">
        <f>IF(Deník!$R357&lt;&gt;"",IF(Deník!$B357=Statistika!$F$67,IF(AND(Deník!$R357&gt;=0,Deník!$R357&lt;=1),"BE",Deník!$R357),""),"")</f>
        <v/>
      </c>
      <c r="AC357" s="13" t="str">
        <f>IF(Deník!$R357&lt;&gt;"",IF(Deník!$B357=Statistika!$F$68,IF(AND(Deník!$R357&gt;=0,Deník!$R357&lt;=1),"BE",Deník!$R357),""),"")</f>
        <v/>
      </c>
      <c r="AD357" s="13" t="str">
        <f>IF(Deník!$R357&lt;&gt;"",IF(Deník!$B357=Statistika!$F$69,IF(AND(Deník!$R357&gt;=0,Deník!$R357&lt;=1),"BE",Deník!$R357),""),"")</f>
        <v/>
      </c>
      <c r="AE357" s="601" t="str">
        <f>IF(Deník!$R357&lt;&gt;"",IF(Deník!$B357=Statistika!$F$70,IF(AND(Deník!$R357&gt;=0,Deník!$R357&lt;=1),"BE",Deník!$R357),""),"")</f>
        <v/>
      </c>
      <c r="AF357" s="90"/>
      <c r="AG357" s="63" t="str">
        <f>IF(Deník!$R357&lt;&gt;"",IF(Deník!$J357="L",IF(AND(Deník!$R357&gt;=0,Deník!$R357&lt;=1),"BE",Deník!$R357),""),"")</f>
        <v/>
      </c>
      <c r="AH357" s="13" t="str">
        <f>IF(Deník!$R357&lt;&gt;"",IF(Deník!$J357="S",IF(AND(Deník!$R357&gt;=0,Deník!$R357&lt;=1),"BE",Deník!$R357),""),"")</f>
        <v/>
      </c>
      <c r="AI357" s="95"/>
      <c r="AJ357" s="71" t="str">
        <f>IF(Deník!N358&lt;&gt;"",Deník!N358*-1,"")</f>
        <v/>
      </c>
      <c r="AK357" s="88"/>
      <c r="AL357" s="63" t="str">
        <f>IF(WEEKDAY(Deník!$C357,2)=1,IF(AND(Deník!$R357&gt;=0,Deník!$R357&lt;=1),"BE",Deník!$R357),"")</f>
        <v/>
      </c>
      <c r="AM357" s="13" t="str">
        <f>IF(WEEKDAY(Deník!$C357,2)=2,IF(AND(Deník!$R357&gt;=0,Deník!$R357&lt;=1),"BE",Deník!$R357),"")</f>
        <v/>
      </c>
      <c r="AN357" s="13" t="str">
        <f>IF(WEEKDAY(Deník!$C357,2)=3,IF(AND(Deník!$R357&gt;=0,Deník!$R357&lt;=1),"BE",Deník!$R357),"")</f>
        <v/>
      </c>
      <c r="AO357" s="13" t="str">
        <f>IF(WEEKDAY(Deník!$C357,2)=4,IF(AND(Deník!$R357&gt;=0,Deník!$R357&lt;=1),"BE",Deník!$R357),"")</f>
        <v/>
      </c>
      <c r="AP357" s="60" t="str">
        <f>IF(WEEKDAY(Deník!$C357,2)=5,IF(AND(Deník!$R357&gt;=0,Deník!$R357&lt;=1),"BE",Deník!$R357),"")</f>
        <v/>
      </c>
      <c r="AQ357" s="99"/>
      <c r="AR357" s="100">
        <f>Deník!D357</f>
        <v>0</v>
      </c>
      <c r="AS357" s="63" t="str">
        <f>IF(Deník!$D357&lt;&gt;"",IF(AND(Deník!$D357&gt;=AS$2,Deník!$D357&lt;=AS$3),IF(AND(Deník!$R357&gt;=0,Deník!$R357&lt;=1),"BE",Deník!$R357),""),"")</f>
        <v/>
      </c>
      <c r="AT357" s="63" t="str">
        <f>IF(Deník!$D357&lt;&gt;"",IF(AND(Deník!$D357&gt;=AT$2,Deník!$D357&lt;=AT$3),IF(AND(Deník!$R357&gt;=0,Deník!$R357&lt;=1),"BE",Deník!$R357),""),"")</f>
        <v/>
      </c>
      <c r="AU357" s="63" t="str">
        <f>IF(Deník!$D357&lt;&gt;"",IF(AND(Deník!$D357&gt;=AU$2,Deník!$D357&lt;=AU$3),IF(AND(Deník!$R357&gt;=0,Deník!$R357&lt;=1),"BE",Deník!$R357),""),"")</f>
        <v/>
      </c>
      <c r="AV357" s="63" t="str">
        <f>IF(Deník!$D357&lt;&gt;"",IF(AND(Deník!$D357&gt;=AV$2,Deník!$D357&lt;=AV$3),IF(AND(Deník!$R357&gt;=0,Deník!$R357&lt;=1),"BE",Deník!$R357),""),"")</f>
        <v/>
      </c>
      <c r="AW357" s="63" t="str">
        <f>IF(Deník!$D357&lt;&gt;"",IF(AND(Deník!$D357&gt;=AW$2,Deník!$D357&lt;=AW$3),IF(AND(Deník!$R357&gt;=0,Deník!$R357&lt;=1),"BE",Deník!$R357),""),"")</f>
        <v/>
      </c>
      <c r="AX357" s="63" t="str">
        <f>IF(Deník!$D357&lt;&gt;"",IF(AND(Deník!$D357&gt;=AX$2,Deník!$D357&lt;=AX$3),IF(AND(Deník!$R357&gt;=0,Deník!$R357&lt;=1),"BE",Deník!$R357),""),"")</f>
        <v/>
      </c>
      <c r="AY357" s="63" t="str">
        <f>IF(Deník!$D357&lt;&gt;"",IF(AND(Deník!$D357&gt;=AY$2,Deník!$D357&lt;=AY$3),IF(AND(Deník!$R357&gt;=0,Deník!$R357&lt;=1),"BE",Deník!$R357),""),"")</f>
        <v/>
      </c>
      <c r="AZ357" s="63" t="str">
        <f>IF(Deník!$D357&lt;&gt;"",IF(AND(Deník!$D357&gt;=AZ$2,Deník!$D357&lt;=AZ$3),IF(AND(Deník!$R357&gt;=0,Deník!$R357&lt;=1),"BE",Deník!$R357),""),"")</f>
        <v/>
      </c>
      <c r="BA357" s="63" t="str">
        <f>IF(Deník!$D357&lt;&gt;"",IF(AND(Deník!$D357&gt;=BA$2,Deník!$D357&lt;=BA$3),IF(AND(Deník!$R357&gt;=0,Deník!$R357&lt;=1),"BE",Deník!$R357),""),"")</f>
        <v/>
      </c>
      <c r="BB357" s="63" t="str">
        <f>IF(Deník!$D357&lt;&gt;"",IF(AND(Deník!$D357&gt;=BB$2,Deník!$D357&lt;=BB$3),IF(AND(Deník!$R357&gt;=0,Deník!$R357&lt;=1),"BE",Deník!$R357),""),"")</f>
        <v/>
      </c>
      <c r="BC357" s="71" t="str">
        <f>IF(Deník!$D357&lt;&gt;"",IF(AND(Deník!$D357&gt;=BC$2,Deník!$D357&lt;=BC$3),IF(AND(Deník!$R357&gt;=0,Deník!$R357&lt;=1),"BE",Deník!$R357),""),"")</f>
        <v/>
      </c>
      <c r="BD357" s="20" t="str">
        <f>IF(Deník!$J358="S",(Deník!$M358-Deník!$K358),IF(Deník!$J358="L",(Deník!$K358-Deník!$M358),""))</f>
        <v/>
      </c>
      <c r="BE357" s="20" t="str">
        <f>IF(Deník!$J358="S",(Deník!$K358-Deník!$O358),IF(Deník!$J358="L",(Deník!$O358-Deník!$K358),""))</f>
        <v/>
      </c>
      <c r="BF357" s="20" t="str">
        <f>IF(Deník!$J358="S",(Deník!$K358-Deník!$L358),IF(Deník!$J358="L",(Deník!$L358-Deník!$K358),""))</f>
        <v/>
      </c>
      <c r="BG357" s="20" t="str">
        <f>IF(Deník!$J358="S",(Deník!$K358-Deník!$S358),IF(Deník!$J358="L",(Deník!$S358-Deník!$K358),""))</f>
        <v/>
      </c>
      <c r="BH357" s="20" t="str">
        <f>IF(Deník!$J358="S",(Deník!$K358-Deník!$U358),IF(Deník!$J358="L",(Deník!$U358-Deník!$K358),""))</f>
        <v/>
      </c>
      <c r="BI357" s="20" t="str">
        <f>IF(Deník!$R357&gt;1,Deník!$R357,"")</f>
        <v/>
      </c>
      <c r="BJ357" s="20" t="str">
        <f>IF(Deník!$R357&lt;0,Deník!$R357,"")</f>
        <v/>
      </c>
      <c r="BK357" s="17"/>
      <c r="BM357" s="233" t="str">
        <f>IF(Deník!$R357&lt;&gt;"",IF(Deník!$Y357=Statistika!$F$78,IF(AND(Deník!$R357&gt;=0,Deník!$R357&lt;=1),"BE",Deník!$R357),""),"")</f>
        <v/>
      </c>
      <c r="BN357" s="233" t="str">
        <f>IF(Deník!$R357&lt;&gt;"",IF(Deník!$Y357=Statistika!$F$79,IF(AND(Deník!$R357&gt;=0,Deník!$R357&lt;=1),"BE",Deník!$R357),""),"")</f>
        <v/>
      </c>
      <c r="BO357" s="233" t="str">
        <f>IF(Deník!$R357&lt;&gt;"",IF(Deník!$Y357=Statistika!$F$80,IF(AND(Deník!$R357&gt;=0,Deník!$R357&lt;=1),"BE",Deník!$R357),""),"")</f>
        <v/>
      </c>
      <c r="BP357" s="233" t="str">
        <f>IF(Deník!$R357&lt;&gt;"",IF(Deník!$Y357=Statistika!$F$81,IF(AND(Deník!$R357&gt;=0,Deník!$R357&lt;=1),"BE",Deník!$R357),""),"")</f>
        <v/>
      </c>
      <c r="BQ357" s="233" t="str">
        <f>IF(Deník!$R357&lt;&gt;"",IF(Deník!$Y357=Statistika!$F$82,IF(AND(Deník!$R357&gt;=0,Deník!$R357&lt;=1),"BE",Deník!$R357),""),"")</f>
        <v/>
      </c>
      <c r="BR357" s="233" t="str">
        <f>IF(Deník!$R357&lt;&gt;"",IF(Deník!$Y357=Statistika!$F$83,IF(AND(Deník!$R357&gt;=0,Deník!$R357&lt;=1),"BE",Deník!$R357),""),"")</f>
        <v/>
      </c>
      <c r="BS357" s="233" t="str">
        <f>IF(Deník!$R357&lt;&gt;"",IF(Deník!$Y357=Statistika!$F$84,IF(AND(Deník!$R357&gt;=0,Deník!$R357&lt;=1),"BE",Deník!$R357),""),"")</f>
        <v/>
      </c>
      <c r="BT357" s="233" t="str">
        <f>IF(Deník!$R357&lt;&gt;"",IF(Deník!$Y357=Statistika!$F$85,IF(AND(Deník!$R357&gt;=0,Deník!$R357&lt;=1),"BE",Deník!$R357),""),"")</f>
        <v/>
      </c>
      <c r="BU357" s="233" t="str">
        <f>IF(Deník!$R357&lt;&gt;"",IF(Deník!$Y357=Statistika!$F$86,IF(AND(Deník!$R357&gt;=0,Deník!$R357&lt;=1),"BE",Deník!$R357),""),"")</f>
        <v/>
      </c>
      <c r="BV357" s="233" t="str">
        <f>IF(Deník!$R357&lt;&gt;"",IF(Deník!$Y357=Statistika!$F$87,IF(AND(Deník!$R357&gt;=0,Deník!$R357&lt;=1),"BE",Deník!$R357),""),"")</f>
        <v/>
      </c>
      <c r="BW357" s="233" t="str">
        <f>IF(Deník!$R357&lt;&gt;"",IF(Deník!$Y357=Statistika!$F$88,IF(AND(Deník!$R357&gt;=0,Deník!$R357&lt;=1),"BE",Deník!$R357),""),"")</f>
        <v/>
      </c>
      <c r="BX357" s="233" t="str">
        <f>IF(Deník!$R357&lt;&gt;"",IF(Deník!$Y357=Statistika!$F$89,IF(AND(Deník!$R357&gt;=0,Deník!$R357&lt;=1),"BE",Deník!$R357),""),"")</f>
        <v/>
      </c>
      <c r="BY357" s="233" t="str">
        <f>IF(Deník!$R357&lt;&gt;"",IF(Deník!$Y357=Statistika!$F$90,IF(AND(Deník!$R357&gt;=0,Deník!$R357&lt;=1),"BE",Deník!$R357),""),"")</f>
        <v/>
      </c>
      <c r="BZ357" s="233" t="str">
        <f>IF(Deník!$R357&lt;&gt;"",IF(Deník!$Y357=Statistika!$F$91,IF(AND(Deník!$R357&gt;=0,Deník!$R357&lt;=1),"BE",Deník!$R357),""),"")</f>
        <v/>
      </c>
      <c r="CA357" s="233"/>
      <c r="CB357" s="233" t="str">
        <f>IF(Deník!$R357&lt;&gt;"",IF(Deník!$AB357="SL",IF(AND(Deník!$R357&gt;=0,Deník!$R357&lt;=1),"BE",Deník!$R357),""),"")</f>
        <v/>
      </c>
      <c r="CC357" s="233" t="str">
        <f>IF(Deník!$R357&lt;&gt;"",IF(Deník!$AB357="BE10",IF(AND(Deník!$R357&gt;=0,Deník!$R357&lt;=1),"BE",Deník!$R357),""),"")</f>
        <v/>
      </c>
      <c r="CD357" s="233" t="str">
        <f>IF(Deník!$R357&lt;&gt;"",IF(Deník!$AB357="BE15",IF(AND(Deník!$R357&gt;=0,Deník!$R357&lt;=1),"BE",Deník!$R357),""),"")</f>
        <v/>
      </c>
      <c r="CE357" s="233" t="str">
        <f>IF(Deník!$R357&lt;&gt;"",IF(Deník!$AB357="BE20",IF(AND(Deník!$R357&gt;=0,Deník!$R357&lt;=1),"BE",Deník!$R357),""),"")</f>
        <v/>
      </c>
      <c r="CF357" s="233" t="str">
        <f>IF(Deník!$R357&lt;&gt;"",IF(Deník!$AB357="TP1",IF(AND(Deník!$R357&gt;=0,Deník!$R357&lt;=1),"BE",Deník!$R357),""),"")</f>
        <v/>
      </c>
      <c r="CG357" s="233" t="str">
        <f>IF(Deník!$R357&lt;&gt;"",IF(Deník!$AB357="TP2",IF(AND(Deník!$R357&gt;=0,Deník!$R357&lt;=1),"BE",Deník!$R357),""),"")</f>
        <v/>
      </c>
      <c r="CH357" s="233" t="str">
        <f>IF(Deník!$R357&lt;&gt;"",IF(Deník!$AB357="TP3",IF(AND(Deník!$R357&gt;=0,Deník!$R357&lt;=1),"BE",Deník!$R357),""),"")</f>
        <v/>
      </c>
      <c r="CI357" s="233" t="str">
        <f>IF(Deník!$R357&lt;&gt;"",IF(Deník!$AB357="Trailing SL",IF(AND(Deník!$R357&gt;=0,Deník!$R357&lt;=1),"BE",Deník!$R357),""),"")</f>
        <v/>
      </c>
      <c r="CJ357" s="233" t="str">
        <f>IF(Deník!$R357&lt;&gt;"",IF(Deník!$AB357="Manual",IF(AND(Deník!$R357&gt;=0,Deník!$R357&lt;=1),"BE",Deník!$R357),""),"")</f>
        <v/>
      </c>
      <c r="CK357" s="233"/>
      <c r="CL357" s="233" t="str">
        <f>IF(Deník!$R357&lt;0,IF(Deník!$AC357=Statistika!$F$117,Deník!$R357,""),"")</f>
        <v/>
      </c>
      <c r="CM357" s="233" t="str">
        <f>IF(Deník!$R357&lt;0,IF(Deník!$AC357=Statistika!$F$118,Deník!$R357,""),"")</f>
        <v/>
      </c>
      <c r="CN357" s="233" t="str">
        <f>IF(Deník!$R357&lt;0,IF(Deník!$AC357=Statistika!$F$119,Deník!$R357,""),"")</f>
        <v/>
      </c>
      <c r="CO357" s="233" t="str">
        <f>IF(Deník!$R357&lt;0,IF(Deník!$AC357=Statistika!$F$120,Deník!$R357,""),"")</f>
        <v/>
      </c>
      <c r="CP357" s="233" t="str">
        <f>IF(Deník!$R357&lt;0,IF(Deník!$AC357=Statistika!$F$121,Deník!$R357,""),"")</f>
        <v/>
      </c>
      <c r="CQ357" s="233" t="str">
        <f>IF(Deník!$R357&lt;0,IF(Deník!$AC357=Statistika!$F$122,Deník!$R357,""),"")</f>
        <v/>
      </c>
      <c r="CR357" s="233" t="str">
        <f>IF(Deník!$R357&lt;0,IF(Deník!$AC357=Statistika!$F$123,Deník!$R357,""),"")</f>
        <v/>
      </c>
      <c r="CS357" s="233" t="str">
        <f>IF(Deník!$R357&lt;0,IF(Deník!$AC357=Statistika!$F$124,Deník!$R357,""),"")</f>
        <v/>
      </c>
      <c r="CT357" s="233" t="str">
        <f>IF(Deník!$R357&lt;0,IF(Deník!$AC357=Statistika!$F$125,Deník!$R357,""),"")</f>
        <v/>
      </c>
      <c r="CU357" s="233"/>
      <c r="CV357" s="233" t="str">
        <f>IF(Deník!$R357&lt;0,IF(Deník!$AD357=$CV$2,Deník!$R357,""),"")</f>
        <v/>
      </c>
      <c r="CW357" s="233" t="str">
        <f>IF(Deník!$R357&lt;0,IF(Deník!$AD357=$CW$2,Deník!$R357,""),"")</f>
        <v/>
      </c>
      <c r="CX357" s="233" t="str">
        <f>IF(Deník!$R357&lt;0,IF(Deník!$AD357=$CX$2,Deník!$R357,""),"")</f>
        <v/>
      </c>
      <c r="CY357" s="233" t="str">
        <f>IF(Deník!$R357&lt;0,IF(Deník!$AD357=$CY$2,Deník!$R357,""),"")</f>
        <v/>
      </c>
      <c r="CZ357" s="233" t="str">
        <f>IF(Deník!$R357&lt;0,IF(Deník!$AD357=$CZ$2,Deník!$R357,""),"")</f>
        <v/>
      </c>
      <c r="DL357" s="221">
        <f t="shared" si="16"/>
        <v>93847.029999999984</v>
      </c>
      <c r="DM357" s="220">
        <f t="shared" si="15"/>
        <v>-6.1529700000000132E-2</v>
      </c>
      <c r="DO357" s="50">
        <f>Deník!W358</f>
        <v>0</v>
      </c>
      <c r="DP357" s="102" t="str">
        <f>IF(AND(Deník!W358&gt;0),1,"")</f>
        <v/>
      </c>
      <c r="DQ357" s="102">
        <f>IF(AND(Deník!W358&lt;=0),1,"")</f>
        <v>1</v>
      </c>
      <c r="DR357" s="227"/>
      <c r="DS357" s="228"/>
      <c r="DT357" s="85"/>
      <c r="DU357" s="54">
        <f>IF(MONTH(Deník!$C357)=DU$2,Deník!$W357,"")</f>
        <v>0</v>
      </c>
      <c r="DV357" s="222" t="str">
        <f>IF(MONTH(Deník!$C357)=DV$2,Deník!$W357,"")</f>
        <v/>
      </c>
      <c r="DW357" s="222" t="str">
        <f>IF(MONTH(Deník!$C357)=DW$2,Deník!$W357,"")</f>
        <v/>
      </c>
      <c r="DX357" s="222" t="str">
        <f>IF(MONTH(Deník!$C357)=DX$2,Deník!$W357,"")</f>
        <v/>
      </c>
      <c r="DY357" s="222" t="str">
        <f>IF(MONTH(Deník!$C357)=DY$2,Deník!$W357,"")</f>
        <v/>
      </c>
      <c r="DZ357" s="222" t="str">
        <f>IF(MONTH(Deník!$C357)=DZ$2,Deník!$W357,"")</f>
        <v/>
      </c>
      <c r="EA357" s="222" t="str">
        <f>IF(MONTH(Deník!$C357)=EA$2,Deník!$W357,"")</f>
        <v/>
      </c>
      <c r="EB357" s="222" t="str">
        <f>IF(MONTH(Deník!$C357)=EB$2,Deník!$W357,"")</f>
        <v/>
      </c>
      <c r="EC357" s="222" t="str">
        <f>IF(MONTH(Deník!$C357)=EC$2,Deník!$W357,"")</f>
        <v/>
      </c>
      <c r="ED357" s="222" t="str">
        <f>IF(MONTH(Deník!$C357)=ED$2,Deník!$W357,"")</f>
        <v/>
      </c>
      <c r="EE357" s="222" t="str">
        <f>IF(MONTH(Deník!$C357)=EE$2,Deník!$W357,"")</f>
        <v/>
      </c>
      <c r="EF357" s="222" t="str">
        <f>IF(MONTH(Deník!$C357)=EF$2,Deník!$W357,"")</f>
        <v/>
      </c>
      <c r="EI357" s="600" t="str">
        <f>IF(Deník!$W357&lt;&gt;"",IF(Deník!$B357=Statistika!$F$63,Deník!$W357,""),"")</f>
        <v/>
      </c>
      <c r="EJ357" s="13" t="str">
        <f>IF(Deník!$W357&lt;&gt;"",IF(Deník!$B357=Statistika!$F$64,Deník!$W357,""),"")</f>
        <v/>
      </c>
      <c r="EK357" s="13" t="str">
        <f>IF(Deník!$W357&lt;&gt;"",IF(Deník!$B357=Statistika!$F$65,Deník!$W357,""),"")</f>
        <v/>
      </c>
      <c r="EL357" s="13" t="str">
        <f>IF(Deník!$W357&lt;&gt;"",IF(Deník!$B357=Statistika!$F$66,Deník!$W357,""),"")</f>
        <v/>
      </c>
      <c r="EM357" s="13" t="str">
        <f>IF(Deník!$W357&lt;&gt;"",IF(Deník!$B357=Statistika!$F$67,Deník!$W357,""),"")</f>
        <v/>
      </c>
      <c r="EN357" s="13" t="str">
        <f>IF(Deník!$W357&lt;&gt;"",IF(Deník!$B357=Statistika!$F$68,Deník!$W357,""),"")</f>
        <v/>
      </c>
      <c r="EO357" s="13" t="str">
        <f>IF(Deník!$W357&lt;&gt;"",IF(Deník!$B357=Statistika!$F$69,Deník!$W357,""),"")</f>
        <v/>
      </c>
      <c r="EP357" s="601" t="str">
        <f>IF(Deník!$W357&lt;&gt;"",IF(Deník!$B357=Statistika!$F$70,Deník!$W357,""),"")</f>
        <v/>
      </c>
      <c r="EQ357" s="90"/>
      <c r="ER357" s="63" t="str">
        <f>IF(Deník!$W357&lt;&gt;"",IF(Deník!$J357="L",Deník!$W357,""),"")</f>
        <v/>
      </c>
      <c r="ES357" s="13" t="str">
        <f>IF(Deník!$W357&lt;&gt;"",IF(Deník!$J357="S",Deník!$W357,""),"")</f>
        <v/>
      </c>
      <c r="ET357" s="95"/>
      <c r="EU357" s="88"/>
      <c r="EV357" s="63" t="str">
        <f>IF(WEEKDAY(Deník!$C357,2)=1,Deník!$W357,"")</f>
        <v/>
      </c>
      <c r="EW357" s="13" t="str">
        <f>IF(WEEKDAY(Deník!$C357,2)=2,Deník!$W357,"")</f>
        <v/>
      </c>
      <c r="EX357" s="13" t="str">
        <f>IF(WEEKDAY(Deník!$C357,2)=3,Deník!$W357,"")</f>
        <v/>
      </c>
      <c r="EY357" s="13" t="str">
        <f>IF(WEEKDAY(Deník!$C357,2)=4,Deník!$W357,"")</f>
        <v/>
      </c>
      <c r="EZ357" s="60" t="str">
        <f>IF(WEEKDAY(Deník!$C357,2)=5,Deník!$W357,"")</f>
        <v/>
      </c>
      <c r="FA357" s="99"/>
      <c r="FB357" s="100">
        <f>Deník!D357</f>
        <v>0</v>
      </c>
      <c r="FC357" s="63">
        <f>IF($FB357&lt;&gt;"",IF(AND($FB357&gt;=FC$2,$FB357&lt;=FC$3),Deník!$W357,""))</f>
        <v>0</v>
      </c>
      <c r="FD357" s="63" t="str">
        <f>IF($FB357&lt;&gt;"",IF(AND($FB357&gt;=FD$2,$FB357&lt;=FD$3),Deník!$W357,""))</f>
        <v/>
      </c>
      <c r="FE357" s="63" t="str">
        <f>IF($FB357&lt;&gt;"",IF(AND($FB357&gt;=FE$2,$FB357&lt;=FE$3),Deník!$W357,""))</f>
        <v/>
      </c>
      <c r="FF357" s="63" t="str">
        <f>IF($FB357&lt;&gt;"",IF(AND($FB357&gt;=FF$2,$FB357&lt;=FF$3),Deník!$W357,""))</f>
        <v/>
      </c>
      <c r="FG357" s="63" t="str">
        <f>IF($FB357&lt;&gt;"",IF(AND($FB357&gt;=FG$2,$FB357&lt;=FG$3),Deník!$W357,""))</f>
        <v/>
      </c>
      <c r="FH357" s="63" t="str">
        <f>IF($FB357&lt;&gt;"",IF(AND($FB357&gt;=FH$2,$FB357&lt;=FH$3),Deník!$W357,""))</f>
        <v/>
      </c>
      <c r="FI357" s="63" t="str">
        <f>IF($FB357&lt;&gt;"",IF(AND($FB357&gt;=FI$2,$FB357&lt;=FI$3),Deník!$W357,""))</f>
        <v/>
      </c>
      <c r="FJ357" s="63" t="str">
        <f>IF($FB357&lt;&gt;"",IF(AND($FB357&gt;=FJ$2,$FB357&lt;=FJ$3),Deník!$W357,""))</f>
        <v/>
      </c>
      <c r="FK357" s="63" t="str">
        <f>IF($FB357&lt;&gt;"",IF(AND($FB357&gt;=FK$2,$FB357&lt;=FK$3),Deník!$W357,""))</f>
        <v/>
      </c>
      <c r="FL357" s="63" t="str">
        <f>IF($FB357&lt;&gt;"",IF(AND($FB357&gt;=FL$2,$FB357&lt;=FL$3),Deník!$W357,""))</f>
        <v/>
      </c>
      <c r="FM357" s="63" t="str">
        <f>IF($FB357&lt;&gt;"",IF(AND($FB357&gt;=FM$2,$FB357&lt;=FM$3),Deník!$W357,""))</f>
        <v/>
      </c>
      <c r="FN357" s="13"/>
      <c r="FO357" s="20" t="str">
        <f>IF(Deník!$W357&gt;1,Deník!$W357,"")</f>
        <v/>
      </c>
      <c r="FP357" s="20" t="str">
        <f>IF(Deník!$W357&lt;0,Deník!$W357,"")</f>
        <v/>
      </c>
      <c r="FQ357" s="17"/>
      <c r="FS357" s="233"/>
      <c r="FT357" s="233" t="str">
        <f>IF(Deník!$W357&lt;&gt;"",IF(Deník!$Y357=Statistika!$F$78,Deník!$W357,""),"")</f>
        <v/>
      </c>
      <c r="FU357" s="233" t="str">
        <f>IF(Deník!$W357&lt;&gt;"",IF(Deník!$Y357=Statistika!$F$79,Deník!$W357,""),"")</f>
        <v/>
      </c>
      <c r="FV357" s="233" t="str">
        <f>IF(Deník!$W357&lt;&gt;"",IF(Deník!$Y357=Statistika!$F$80,Deník!$W357,""),"")</f>
        <v/>
      </c>
      <c r="FW357" s="233" t="str">
        <f>IF(Deník!$W357&lt;&gt;"",IF(Deník!$Y357=Statistika!$F$81,Deník!$W357,""),"")</f>
        <v/>
      </c>
      <c r="FX357" s="233" t="str">
        <f>IF(Deník!$W357&lt;&gt;"",IF(Deník!$Y357=Statistika!$F$82,Deník!$W357,""),"")</f>
        <v/>
      </c>
      <c r="FY357" s="233" t="str">
        <f>IF(Deník!$W357&lt;&gt;"",IF(Deník!$Y357=Statistika!$F$83,Deník!$W357,""),"")</f>
        <v/>
      </c>
      <c r="FZ357" s="233" t="str">
        <f>IF(Deník!$W357&lt;&gt;"",IF(Deník!$Y357=Statistika!$F$84,Deník!$W357,""),"")</f>
        <v/>
      </c>
      <c r="GA357" s="233" t="str">
        <f>IF(Deník!$W357&lt;&gt;"",IF(Deník!$Y357=Statistika!$F$85,Deník!$W357,""),"")</f>
        <v/>
      </c>
      <c r="GB357" s="233" t="str">
        <f>IF(Deník!$W357&lt;&gt;"",IF(Deník!$Y357=Statistika!$F$86,Deník!$W357,""),"")</f>
        <v/>
      </c>
      <c r="GC357" s="233" t="str">
        <f>IF(Deník!$W357&lt;&gt;"",IF(Deník!$Y357=Statistika!$F$87,Deník!$W357,""),"")</f>
        <v/>
      </c>
      <c r="GD357" s="233" t="str">
        <f>IF(Deník!$W357&lt;&gt;"",IF(Deník!$Y357=Statistika!$F$88,Deník!$W357,""),"")</f>
        <v/>
      </c>
      <c r="GE357" s="233" t="str">
        <f>IF(Deník!$W357&lt;&gt;"",IF(Deník!$Y357=Statistika!$F$89,Deník!$W357,""),"")</f>
        <v/>
      </c>
      <c r="GF357" s="233" t="str">
        <f>IF(Deník!$W357&lt;&gt;"",IF(Deník!$Y357=Statistika!$F$90,Deník!$W357,""),"")</f>
        <v/>
      </c>
      <c r="GG357" s="233" t="str">
        <f>IF(Deník!$W357&lt;&gt;"",IF(Deník!$Y357=Statistika!$F$91,Deník!$W357,""),"")</f>
        <v/>
      </c>
      <c r="GH357" s="233"/>
      <c r="GI357" s="233" t="str">
        <f>IF(Deník!$W357&lt;&gt;"",IF(Deník!$AB357=Statistika!$L$100,Deník!$W357,""),"")</f>
        <v/>
      </c>
      <c r="GJ357" s="233" t="str">
        <f>IF(Deník!$W357&lt;&gt;"",IF(Deník!$AB357=Statistika!$L$101,Deník!$W357,""),"")</f>
        <v/>
      </c>
      <c r="GK357" s="233" t="str">
        <f>IF(Deník!$W357&lt;&gt;"",IF(Deník!$AB357=Statistika!$L$102,Deník!$W357,""),"")</f>
        <v/>
      </c>
      <c r="GL357" s="233" t="str">
        <f>IF(Deník!$W357&lt;&gt;"",IF(Deník!$AB357=Statistika!$L$103,Deník!$W357,""),"")</f>
        <v/>
      </c>
      <c r="GM357" s="233" t="str">
        <f>IF(Deník!$W357&lt;&gt;"",IF(Deník!$AB357=Statistika!$L$104,Deník!$W357,""),"")</f>
        <v/>
      </c>
      <c r="GN357" s="233" t="str">
        <f>IF(Deník!$W357&lt;&gt;"",IF(Deník!$AB357=Statistika!$L$105,Deník!$W357,""),"")</f>
        <v/>
      </c>
      <c r="GO357" s="233" t="str">
        <f>IF(Deník!$W357&lt;&gt;"",IF(Deník!$AB357=Statistika!$L$106,Deník!$W357,""),"")</f>
        <v/>
      </c>
      <c r="GP357" s="233" t="str">
        <f>IF(Deník!$W357&lt;&gt;"",IF(Deník!$AB357=Statistika!$L$107,Deník!$W357,""),"")</f>
        <v/>
      </c>
      <c r="GQ357" s="233" t="str">
        <f>IF(Deník!$W357&lt;&gt;"",IF(Deník!$AB357=Statistika!$L$108,Deník!$W357,""),"")</f>
        <v/>
      </c>
      <c r="GS357" s="233" t="str">
        <f>IF(Deník!$W357&lt;0,IF(Deník!$AC357=Statistika!$F$117,Deník!$W357,""),"")</f>
        <v/>
      </c>
      <c r="GT357" s="233" t="str">
        <f>IF(Deník!$W357&lt;0,IF(Deník!$AC357=Statistika!$F$118,Deník!$W357,""),"")</f>
        <v/>
      </c>
      <c r="GU357" s="233" t="str">
        <f>IF(Deník!$W357&lt;0,IF(Deník!$AC357=Statistika!$F$119,Deník!$W357,""),"")</f>
        <v/>
      </c>
      <c r="GV357" s="233" t="str">
        <f>IF(Deník!$W357&lt;0,IF(Deník!$AC357=Statistika!$F$120,Deník!$W357,""),"")</f>
        <v/>
      </c>
      <c r="GW357" s="233" t="str">
        <f>IF(Deník!$W357&lt;0,IF(Deník!$AC357=Statistika!$F$121,Deník!$W357,""),"")</f>
        <v/>
      </c>
      <c r="GX357" s="233" t="str">
        <f>IF(Deník!$W357&lt;0,IF(Deník!$AC357=Statistika!$F$122,Deník!$W357,""),"")</f>
        <v/>
      </c>
      <c r="GY357" s="233" t="str">
        <f>IF(Deník!$W357&lt;0,IF(Deník!$AC357=Statistika!$F$123,Deník!$W357,""),"")</f>
        <v/>
      </c>
      <c r="GZ357" s="233" t="str">
        <f>IF(Deník!$W357&lt;0,IF(Deník!$AC357=Statistika!$F$124,Deník!$W357,""),"")</f>
        <v/>
      </c>
      <c r="HA357" s="233" t="str">
        <f>IF(Deník!$W357&lt;0,IF(Deník!$AC357=Statistika!$F$125,Deník!$W357,""),"")</f>
        <v/>
      </c>
      <c r="HC357" s="233" t="str">
        <f>IF(Deník!$W357&lt;0,IF(Deník!$AD357=Statistika!$F$133,Deník!$W357,""),"")</f>
        <v/>
      </c>
      <c r="HD357" s="233" t="str">
        <f>IF(Deník!$W357&lt;0,IF(Deník!$AD357=Statistika!$F$134,Deník!$W357,""),"")</f>
        <v/>
      </c>
      <c r="HE357" s="233" t="str">
        <f>IF(Deník!$W357&lt;0,IF(Deník!$AD357=Statistika!$F$135,Deník!$W357,""),"")</f>
        <v/>
      </c>
      <c r="HF357" s="233" t="str">
        <f>IF(Deník!$W357&lt;0,IF(Deník!$AD357=Statistika!$F$136,Deník!$W357,""),"")</f>
        <v/>
      </c>
      <c r="HG357" s="233" t="str">
        <f>IF(Deník!$W357&lt;0,IF(Deník!$AD357=Statistika!$F$137,Deník!$W357,""),"")</f>
        <v/>
      </c>
      <c r="ID357" s="8">
        <f>Tabulka4[[#This Row],[Sloupec3]]</f>
        <v>0</v>
      </c>
      <c r="IE357" s="17" t="str">
        <f>IF(AND([1]Deník!$C357&gt;='[1]Měsíční shrnutí'!$D$1,[1]Deník!$C357&lt;='[1]Měsíční shrnutí'!$F$1),[1]Deník!$X357,"")</f>
        <v/>
      </c>
    </row>
    <row r="358" spans="1:239">
      <c r="A358" s="8">
        <f>Deník!C359</f>
        <v>0</v>
      </c>
      <c r="B358" s="50" t="str">
        <f>Deník!R359</f>
        <v/>
      </c>
      <c r="C358" s="102" t="str">
        <f>IF(AND(Deník!R359&gt;1,Deník!R359&lt;&gt;""),1,"")</f>
        <v/>
      </c>
      <c r="D358" s="102" t="str">
        <f>IF(AND(Deník!R359&lt;=0,Deník!R359&lt;&gt;""),1,"")</f>
        <v/>
      </c>
      <c r="E358" s="103" t="str">
        <f>IF(AND(Deník!R359&gt;=0,Deník!R359&lt;=1),1,"")</f>
        <v/>
      </c>
      <c r="F358" s="79" t="str">
        <f>IF(Deník!R359&lt;&gt;"",Deník!R359+F357,"")</f>
        <v/>
      </c>
      <c r="G358" s="85"/>
      <c r="H358" s="54" t="str">
        <f>IF(MONTH(Deník!$C358)=H$2,IF(AND(Deník!$R358&gt;=0,Deník!$R358&lt;=1),"BE",Deník!$R358),"")</f>
        <v/>
      </c>
      <c r="I358" s="11" t="str">
        <f>IF(MONTH(Deník!$C358)=I$2,IF(AND(Deník!$R358&gt;=0,Deník!$R358&lt;=1),"BE",Deník!$R358),"")</f>
        <v/>
      </c>
      <c r="J358" s="11" t="str">
        <f>IF(MONTH(Deník!$C358)=J$2,IF(AND(Deník!$R358&gt;=0,Deník!$R358&lt;=1),"BE",Deník!$R358),"")</f>
        <v/>
      </c>
      <c r="K358" s="11" t="str">
        <f>IF(MONTH(Deník!$C358)=K$2,IF(AND(Deník!$R358&gt;=0,Deník!$R358&lt;=1),"BE",Deník!$R358),"")</f>
        <v/>
      </c>
      <c r="L358" s="11" t="str">
        <f>IF(MONTH(Deník!$C358)=L$2,IF(AND(Deník!$R358&gt;=0,Deník!$R358&lt;=1),"BE",Deník!$R358),"")</f>
        <v/>
      </c>
      <c r="M358" s="11" t="str">
        <f>IF(MONTH(Deník!$C358)=M$2,IF(AND(Deník!$R358&gt;=0,Deník!$R358&lt;=1),"BE",Deník!$R358),"")</f>
        <v/>
      </c>
      <c r="N358" s="11" t="str">
        <f>IF(MONTH(Deník!$C358)=N$2,IF(AND(Deník!$R358&gt;=0,Deník!$R358&lt;=1),"BE",Deník!$R358),"")</f>
        <v/>
      </c>
      <c r="O358" s="11" t="str">
        <f>IF(MONTH(Deník!$C358)=O$2,IF(AND(Deník!$R358&gt;=0,Deník!$R358&lt;=1),"BE",Deník!$R358),"")</f>
        <v/>
      </c>
      <c r="P358" s="11" t="str">
        <f>IF(MONTH(Deník!$C358)=P$2,IF(AND(Deník!$R358&gt;=0,Deník!$R358&lt;=1),"BE",Deník!$R358),"")</f>
        <v/>
      </c>
      <c r="Q358" s="11" t="str">
        <f>IF(MONTH(Deník!$C358)=Q$2,IF(AND(Deník!$R358&gt;=0,Deník!$R358&lt;=1),"BE",Deník!$R358),"")</f>
        <v/>
      </c>
      <c r="R358" s="11" t="str">
        <f>IF(MONTH(Deník!$C358)=R$2,IF(AND(Deník!$R358&gt;=0,Deník!$R358&lt;=1),"BE",Deník!$R358),"")</f>
        <v/>
      </c>
      <c r="S358" s="57" t="str">
        <f>IF(MONTH(Deník!$C358)=S$2,IF(AND(Deník!$R358&gt;=0,Deník!$R358&lt;=1),"BE",Deník!$R358),"")</f>
        <v/>
      </c>
      <c r="U358" s="12"/>
      <c r="V358" s="12"/>
      <c r="X358" s="600" t="str">
        <f>IF(Deník!$R358&lt;&gt;"",IF(Deník!$B358=Statistika!$F$63,IF(AND(Deník!$R358&gt;=0,Deník!$R358&lt;=1),"BE",Deník!$R358),""),"")</f>
        <v/>
      </c>
      <c r="Y358" s="13" t="str">
        <f>IF(Deník!$R358&lt;&gt;"",IF(Deník!$B358=Statistika!$F$64,IF(AND(Deník!$R358&gt;=0,Deník!$R358&lt;=1),"BE",Deník!$R358),""),"")</f>
        <v/>
      </c>
      <c r="Z358" s="13" t="str">
        <f>IF(Deník!$R358&lt;&gt;"",IF(Deník!$B358=Statistika!$F$65,IF(AND(Deník!$R358&gt;=0,Deník!$R358&lt;=1),"BE",Deník!$R358),""),"")</f>
        <v/>
      </c>
      <c r="AA358" s="13" t="str">
        <f>IF(Deník!$R358&lt;&gt;"",IF(Deník!$B358=Statistika!$F$66,IF(AND(Deník!$R358&gt;=0,Deník!$R358&lt;=1),"BE",Deník!$R358),""),"")</f>
        <v/>
      </c>
      <c r="AB358" s="13" t="str">
        <f>IF(Deník!$R358&lt;&gt;"",IF(Deník!$B358=Statistika!$F$67,IF(AND(Deník!$R358&gt;=0,Deník!$R358&lt;=1),"BE",Deník!$R358),""),"")</f>
        <v/>
      </c>
      <c r="AC358" s="13" t="str">
        <f>IF(Deník!$R358&lt;&gt;"",IF(Deník!$B358=Statistika!$F$68,IF(AND(Deník!$R358&gt;=0,Deník!$R358&lt;=1),"BE",Deník!$R358),""),"")</f>
        <v/>
      </c>
      <c r="AD358" s="13" t="str">
        <f>IF(Deník!$R358&lt;&gt;"",IF(Deník!$B358=Statistika!$F$69,IF(AND(Deník!$R358&gt;=0,Deník!$R358&lt;=1),"BE",Deník!$R358),""),"")</f>
        <v/>
      </c>
      <c r="AE358" s="601" t="str">
        <f>IF(Deník!$R358&lt;&gt;"",IF(Deník!$B358=Statistika!$F$70,IF(AND(Deník!$R358&gt;=0,Deník!$R358&lt;=1),"BE",Deník!$R358),""),"")</f>
        <v/>
      </c>
      <c r="AF358" s="90"/>
      <c r="AG358" s="63" t="str">
        <f>IF(Deník!$R358&lt;&gt;"",IF(Deník!$J358="L",IF(AND(Deník!$R358&gt;=0,Deník!$R358&lt;=1),"BE",Deník!$R358),""),"")</f>
        <v/>
      </c>
      <c r="AH358" s="13" t="str">
        <f>IF(Deník!$R358&lt;&gt;"",IF(Deník!$J358="S",IF(AND(Deník!$R358&gt;=0,Deník!$R358&lt;=1),"BE",Deník!$R358),""),"")</f>
        <v/>
      </c>
      <c r="AI358" s="95"/>
      <c r="AJ358" s="71" t="str">
        <f>IF(Deník!N359&lt;&gt;"",Deník!N359*-1,"")</f>
        <v/>
      </c>
      <c r="AK358" s="88"/>
      <c r="AL358" s="63" t="str">
        <f>IF(WEEKDAY(Deník!$C358,2)=1,IF(AND(Deník!$R358&gt;=0,Deník!$R358&lt;=1),"BE",Deník!$R358),"")</f>
        <v/>
      </c>
      <c r="AM358" s="13" t="str">
        <f>IF(WEEKDAY(Deník!$C358,2)=2,IF(AND(Deník!$R358&gt;=0,Deník!$R358&lt;=1),"BE",Deník!$R358),"")</f>
        <v/>
      </c>
      <c r="AN358" s="13" t="str">
        <f>IF(WEEKDAY(Deník!$C358,2)=3,IF(AND(Deník!$R358&gt;=0,Deník!$R358&lt;=1),"BE",Deník!$R358),"")</f>
        <v/>
      </c>
      <c r="AO358" s="13" t="str">
        <f>IF(WEEKDAY(Deník!$C358,2)=4,IF(AND(Deník!$R358&gt;=0,Deník!$R358&lt;=1),"BE",Deník!$R358),"")</f>
        <v/>
      </c>
      <c r="AP358" s="60" t="str">
        <f>IF(WEEKDAY(Deník!$C358,2)=5,IF(AND(Deník!$R358&gt;=0,Deník!$R358&lt;=1),"BE",Deník!$R358),"")</f>
        <v/>
      </c>
      <c r="AQ358" s="99"/>
      <c r="AR358" s="100">
        <f>Deník!D358</f>
        <v>0</v>
      </c>
      <c r="AS358" s="63" t="str">
        <f>IF(Deník!$D358&lt;&gt;"",IF(AND(Deník!$D358&gt;=AS$2,Deník!$D358&lt;=AS$3),IF(AND(Deník!$R358&gt;=0,Deník!$R358&lt;=1),"BE",Deník!$R358),""),"")</f>
        <v/>
      </c>
      <c r="AT358" s="63" t="str">
        <f>IF(Deník!$D358&lt;&gt;"",IF(AND(Deník!$D358&gt;=AT$2,Deník!$D358&lt;=AT$3),IF(AND(Deník!$R358&gt;=0,Deník!$R358&lt;=1),"BE",Deník!$R358),""),"")</f>
        <v/>
      </c>
      <c r="AU358" s="63" t="str">
        <f>IF(Deník!$D358&lt;&gt;"",IF(AND(Deník!$D358&gt;=AU$2,Deník!$D358&lt;=AU$3),IF(AND(Deník!$R358&gt;=0,Deník!$R358&lt;=1),"BE",Deník!$R358),""),"")</f>
        <v/>
      </c>
      <c r="AV358" s="63" t="str">
        <f>IF(Deník!$D358&lt;&gt;"",IF(AND(Deník!$D358&gt;=AV$2,Deník!$D358&lt;=AV$3),IF(AND(Deník!$R358&gt;=0,Deník!$R358&lt;=1),"BE",Deník!$R358),""),"")</f>
        <v/>
      </c>
      <c r="AW358" s="63" t="str">
        <f>IF(Deník!$D358&lt;&gt;"",IF(AND(Deník!$D358&gt;=AW$2,Deník!$D358&lt;=AW$3),IF(AND(Deník!$R358&gt;=0,Deník!$R358&lt;=1),"BE",Deník!$R358),""),"")</f>
        <v/>
      </c>
      <c r="AX358" s="63" t="str">
        <f>IF(Deník!$D358&lt;&gt;"",IF(AND(Deník!$D358&gt;=AX$2,Deník!$D358&lt;=AX$3),IF(AND(Deník!$R358&gt;=0,Deník!$R358&lt;=1),"BE",Deník!$R358),""),"")</f>
        <v/>
      </c>
      <c r="AY358" s="63" t="str">
        <f>IF(Deník!$D358&lt;&gt;"",IF(AND(Deník!$D358&gt;=AY$2,Deník!$D358&lt;=AY$3),IF(AND(Deník!$R358&gt;=0,Deník!$R358&lt;=1),"BE",Deník!$R358),""),"")</f>
        <v/>
      </c>
      <c r="AZ358" s="63" t="str">
        <f>IF(Deník!$D358&lt;&gt;"",IF(AND(Deník!$D358&gt;=AZ$2,Deník!$D358&lt;=AZ$3),IF(AND(Deník!$R358&gt;=0,Deník!$R358&lt;=1),"BE",Deník!$R358),""),"")</f>
        <v/>
      </c>
      <c r="BA358" s="63" t="str">
        <f>IF(Deník!$D358&lt;&gt;"",IF(AND(Deník!$D358&gt;=BA$2,Deník!$D358&lt;=BA$3),IF(AND(Deník!$R358&gt;=0,Deník!$R358&lt;=1),"BE",Deník!$R358),""),"")</f>
        <v/>
      </c>
      <c r="BB358" s="63" t="str">
        <f>IF(Deník!$D358&lt;&gt;"",IF(AND(Deník!$D358&gt;=BB$2,Deník!$D358&lt;=BB$3),IF(AND(Deník!$R358&gt;=0,Deník!$R358&lt;=1),"BE",Deník!$R358),""),"")</f>
        <v/>
      </c>
      <c r="BC358" s="71" t="str">
        <f>IF(Deník!$D358&lt;&gt;"",IF(AND(Deník!$D358&gt;=BC$2,Deník!$D358&lt;=BC$3),IF(AND(Deník!$R358&gt;=0,Deník!$R358&lt;=1),"BE",Deník!$R358),""),"")</f>
        <v/>
      </c>
      <c r="BD358" s="20" t="str">
        <f>IF(Deník!$J359="S",(Deník!$M359-Deník!$K359),IF(Deník!$J359="L",(Deník!$K359-Deník!$M359),""))</f>
        <v/>
      </c>
      <c r="BE358" s="20" t="str">
        <f>IF(Deník!$J359="S",(Deník!$K359-Deník!$O359),IF(Deník!$J359="L",(Deník!$O359-Deník!$K359),""))</f>
        <v/>
      </c>
      <c r="BF358" s="20" t="str">
        <f>IF(Deník!$J359="S",(Deník!$K359-Deník!$L359),IF(Deník!$J359="L",(Deník!$L359-Deník!$K359),""))</f>
        <v/>
      </c>
      <c r="BG358" s="20" t="str">
        <f>IF(Deník!$J359="S",(Deník!$K359-Deník!$S359),IF(Deník!$J359="L",(Deník!$S359-Deník!$K359),""))</f>
        <v/>
      </c>
      <c r="BH358" s="20" t="str">
        <f>IF(Deník!$J359="S",(Deník!$K359-Deník!$U359),IF(Deník!$J359="L",(Deník!$U359-Deník!$K359),""))</f>
        <v/>
      </c>
      <c r="BI358" s="20" t="str">
        <f>IF(Deník!$R358&gt;1,Deník!$R358,"")</f>
        <v/>
      </c>
      <c r="BJ358" s="20" t="str">
        <f>IF(Deník!$R358&lt;0,Deník!$R358,"")</f>
        <v/>
      </c>
      <c r="BK358" s="17"/>
      <c r="BM358" s="233" t="str">
        <f>IF(Deník!$R358&lt;&gt;"",IF(Deník!$Y358=Statistika!$F$78,IF(AND(Deník!$R358&gt;=0,Deník!$R358&lt;=1),"BE",Deník!$R358),""),"")</f>
        <v/>
      </c>
      <c r="BN358" s="233" t="str">
        <f>IF(Deník!$R358&lt;&gt;"",IF(Deník!$Y358=Statistika!$F$79,IF(AND(Deník!$R358&gt;=0,Deník!$R358&lt;=1),"BE",Deník!$R358),""),"")</f>
        <v/>
      </c>
      <c r="BO358" s="233" t="str">
        <f>IF(Deník!$R358&lt;&gt;"",IF(Deník!$Y358=Statistika!$F$80,IF(AND(Deník!$R358&gt;=0,Deník!$R358&lt;=1),"BE",Deník!$R358),""),"")</f>
        <v/>
      </c>
      <c r="BP358" s="233" t="str">
        <f>IF(Deník!$R358&lt;&gt;"",IF(Deník!$Y358=Statistika!$F$81,IF(AND(Deník!$R358&gt;=0,Deník!$R358&lt;=1),"BE",Deník!$R358),""),"")</f>
        <v/>
      </c>
      <c r="BQ358" s="233" t="str">
        <f>IF(Deník!$R358&lt;&gt;"",IF(Deník!$Y358=Statistika!$F$82,IF(AND(Deník!$R358&gt;=0,Deník!$R358&lt;=1),"BE",Deník!$R358),""),"")</f>
        <v/>
      </c>
      <c r="BR358" s="233" t="str">
        <f>IF(Deník!$R358&lt;&gt;"",IF(Deník!$Y358=Statistika!$F$83,IF(AND(Deník!$R358&gt;=0,Deník!$R358&lt;=1),"BE",Deník!$R358),""),"")</f>
        <v/>
      </c>
      <c r="BS358" s="233" t="str">
        <f>IF(Deník!$R358&lt;&gt;"",IF(Deník!$Y358=Statistika!$F$84,IF(AND(Deník!$R358&gt;=0,Deník!$R358&lt;=1),"BE",Deník!$R358),""),"")</f>
        <v/>
      </c>
      <c r="BT358" s="233" t="str">
        <f>IF(Deník!$R358&lt;&gt;"",IF(Deník!$Y358=Statistika!$F$85,IF(AND(Deník!$R358&gt;=0,Deník!$R358&lt;=1),"BE",Deník!$R358),""),"")</f>
        <v/>
      </c>
      <c r="BU358" s="233" t="str">
        <f>IF(Deník!$R358&lt;&gt;"",IF(Deník!$Y358=Statistika!$F$86,IF(AND(Deník!$R358&gt;=0,Deník!$R358&lt;=1),"BE",Deník!$R358),""),"")</f>
        <v/>
      </c>
      <c r="BV358" s="233" t="str">
        <f>IF(Deník!$R358&lt;&gt;"",IF(Deník!$Y358=Statistika!$F$87,IF(AND(Deník!$R358&gt;=0,Deník!$R358&lt;=1),"BE",Deník!$R358),""),"")</f>
        <v/>
      </c>
      <c r="BW358" s="233" t="str">
        <f>IF(Deník!$R358&lt;&gt;"",IF(Deník!$Y358=Statistika!$F$88,IF(AND(Deník!$R358&gt;=0,Deník!$R358&lt;=1),"BE",Deník!$R358),""),"")</f>
        <v/>
      </c>
      <c r="BX358" s="233" t="str">
        <f>IF(Deník!$R358&lt;&gt;"",IF(Deník!$Y358=Statistika!$F$89,IF(AND(Deník!$R358&gt;=0,Deník!$R358&lt;=1),"BE",Deník!$R358),""),"")</f>
        <v/>
      </c>
      <c r="BY358" s="233" t="str">
        <f>IF(Deník!$R358&lt;&gt;"",IF(Deník!$Y358=Statistika!$F$90,IF(AND(Deník!$R358&gt;=0,Deník!$R358&lt;=1),"BE",Deník!$R358),""),"")</f>
        <v/>
      </c>
      <c r="BZ358" s="233" t="str">
        <f>IF(Deník!$R358&lt;&gt;"",IF(Deník!$Y358=Statistika!$F$91,IF(AND(Deník!$R358&gt;=0,Deník!$R358&lt;=1),"BE",Deník!$R358),""),"")</f>
        <v/>
      </c>
      <c r="CA358" s="233"/>
      <c r="CB358" s="233" t="str">
        <f>IF(Deník!$R358&lt;&gt;"",IF(Deník!$AB358="SL",IF(AND(Deník!$R358&gt;=0,Deník!$R358&lt;=1),"BE",Deník!$R358),""),"")</f>
        <v/>
      </c>
      <c r="CC358" s="233" t="str">
        <f>IF(Deník!$R358&lt;&gt;"",IF(Deník!$AB358="BE10",IF(AND(Deník!$R358&gt;=0,Deník!$R358&lt;=1),"BE",Deník!$R358),""),"")</f>
        <v/>
      </c>
      <c r="CD358" s="233" t="str">
        <f>IF(Deník!$R358&lt;&gt;"",IF(Deník!$AB358="BE15",IF(AND(Deník!$R358&gt;=0,Deník!$R358&lt;=1),"BE",Deník!$R358),""),"")</f>
        <v/>
      </c>
      <c r="CE358" s="233" t="str">
        <f>IF(Deník!$R358&lt;&gt;"",IF(Deník!$AB358="BE20",IF(AND(Deník!$R358&gt;=0,Deník!$R358&lt;=1),"BE",Deník!$R358),""),"")</f>
        <v/>
      </c>
      <c r="CF358" s="233" t="str">
        <f>IF(Deník!$R358&lt;&gt;"",IF(Deník!$AB358="TP1",IF(AND(Deník!$R358&gt;=0,Deník!$R358&lt;=1),"BE",Deník!$R358),""),"")</f>
        <v/>
      </c>
      <c r="CG358" s="233" t="str">
        <f>IF(Deník!$R358&lt;&gt;"",IF(Deník!$AB358="TP2",IF(AND(Deník!$R358&gt;=0,Deník!$R358&lt;=1),"BE",Deník!$R358),""),"")</f>
        <v/>
      </c>
      <c r="CH358" s="233" t="str">
        <f>IF(Deník!$R358&lt;&gt;"",IF(Deník!$AB358="TP3",IF(AND(Deník!$R358&gt;=0,Deník!$R358&lt;=1),"BE",Deník!$R358),""),"")</f>
        <v/>
      </c>
      <c r="CI358" s="233" t="str">
        <f>IF(Deník!$R358&lt;&gt;"",IF(Deník!$AB358="Trailing SL",IF(AND(Deník!$R358&gt;=0,Deník!$R358&lt;=1),"BE",Deník!$R358),""),"")</f>
        <v/>
      </c>
      <c r="CJ358" s="233" t="str">
        <f>IF(Deník!$R358&lt;&gt;"",IF(Deník!$AB358="Manual",IF(AND(Deník!$R358&gt;=0,Deník!$R358&lt;=1),"BE",Deník!$R358),""),"")</f>
        <v/>
      </c>
      <c r="CK358" s="233"/>
      <c r="CL358" s="233" t="str">
        <f>IF(Deník!$R358&lt;0,IF(Deník!$AC358=Statistika!$F$117,Deník!$R358,""),"")</f>
        <v/>
      </c>
      <c r="CM358" s="233" t="str">
        <f>IF(Deník!$R358&lt;0,IF(Deník!$AC358=Statistika!$F$118,Deník!$R358,""),"")</f>
        <v/>
      </c>
      <c r="CN358" s="233" t="str">
        <f>IF(Deník!$R358&lt;0,IF(Deník!$AC358=Statistika!$F$119,Deník!$R358,""),"")</f>
        <v/>
      </c>
      <c r="CO358" s="233" t="str">
        <f>IF(Deník!$R358&lt;0,IF(Deník!$AC358=Statistika!$F$120,Deník!$R358,""),"")</f>
        <v/>
      </c>
      <c r="CP358" s="233" t="str">
        <f>IF(Deník!$R358&lt;0,IF(Deník!$AC358=Statistika!$F$121,Deník!$R358,""),"")</f>
        <v/>
      </c>
      <c r="CQ358" s="233" t="str">
        <f>IF(Deník!$R358&lt;0,IF(Deník!$AC358=Statistika!$F$122,Deník!$R358,""),"")</f>
        <v/>
      </c>
      <c r="CR358" s="233" t="str">
        <f>IF(Deník!$R358&lt;0,IF(Deník!$AC358=Statistika!$F$123,Deník!$R358,""),"")</f>
        <v/>
      </c>
      <c r="CS358" s="233" t="str">
        <f>IF(Deník!$R358&lt;0,IF(Deník!$AC358=Statistika!$F$124,Deník!$R358,""),"")</f>
        <v/>
      </c>
      <c r="CT358" s="233" t="str">
        <f>IF(Deník!$R358&lt;0,IF(Deník!$AC358=Statistika!$F$125,Deník!$R358,""),"")</f>
        <v/>
      </c>
      <c r="CU358" s="233"/>
      <c r="CV358" s="233" t="str">
        <f>IF(Deník!$R358&lt;0,IF(Deník!$AD358=$CV$2,Deník!$R358,""),"")</f>
        <v/>
      </c>
      <c r="CW358" s="233" t="str">
        <f>IF(Deník!$R358&lt;0,IF(Deník!$AD358=$CW$2,Deník!$R358,""),"")</f>
        <v/>
      </c>
      <c r="CX358" s="233" t="str">
        <f>IF(Deník!$R358&lt;0,IF(Deník!$AD358=$CX$2,Deník!$R358,""),"")</f>
        <v/>
      </c>
      <c r="CY358" s="233" t="str">
        <f>IF(Deník!$R358&lt;0,IF(Deník!$AD358=$CY$2,Deník!$R358,""),"")</f>
        <v/>
      </c>
      <c r="CZ358" s="233" t="str">
        <f>IF(Deník!$R358&lt;0,IF(Deník!$AD358=$CZ$2,Deník!$R358,""),"")</f>
        <v/>
      </c>
      <c r="DL358" s="221">
        <f t="shared" si="16"/>
        <v>93847.029999999984</v>
      </c>
      <c r="DM358" s="220">
        <f t="shared" si="15"/>
        <v>-6.1529700000000132E-2</v>
      </c>
      <c r="DO358" s="50">
        <f>Deník!W359</f>
        <v>0</v>
      </c>
      <c r="DP358" s="102" t="str">
        <f>IF(AND(Deník!W359&gt;0),1,"")</f>
        <v/>
      </c>
      <c r="DQ358" s="102">
        <f>IF(AND(Deník!W359&lt;=0),1,"")</f>
        <v>1</v>
      </c>
      <c r="DR358" s="227"/>
      <c r="DS358" s="228"/>
      <c r="DT358" s="85"/>
      <c r="DU358" s="54">
        <f>IF(MONTH(Deník!$C358)=DU$2,Deník!$W358,"")</f>
        <v>0</v>
      </c>
      <c r="DV358" s="222" t="str">
        <f>IF(MONTH(Deník!$C358)=DV$2,Deník!$W358,"")</f>
        <v/>
      </c>
      <c r="DW358" s="222" t="str">
        <f>IF(MONTH(Deník!$C358)=DW$2,Deník!$W358,"")</f>
        <v/>
      </c>
      <c r="DX358" s="222" t="str">
        <f>IF(MONTH(Deník!$C358)=DX$2,Deník!$W358,"")</f>
        <v/>
      </c>
      <c r="DY358" s="222" t="str">
        <f>IF(MONTH(Deník!$C358)=DY$2,Deník!$W358,"")</f>
        <v/>
      </c>
      <c r="DZ358" s="222" t="str">
        <f>IF(MONTH(Deník!$C358)=DZ$2,Deník!$W358,"")</f>
        <v/>
      </c>
      <c r="EA358" s="222" t="str">
        <f>IF(MONTH(Deník!$C358)=EA$2,Deník!$W358,"")</f>
        <v/>
      </c>
      <c r="EB358" s="222" t="str">
        <f>IF(MONTH(Deník!$C358)=EB$2,Deník!$W358,"")</f>
        <v/>
      </c>
      <c r="EC358" s="222" t="str">
        <f>IF(MONTH(Deník!$C358)=EC$2,Deník!$W358,"")</f>
        <v/>
      </c>
      <c r="ED358" s="222" t="str">
        <f>IF(MONTH(Deník!$C358)=ED$2,Deník!$W358,"")</f>
        <v/>
      </c>
      <c r="EE358" s="222" t="str">
        <f>IF(MONTH(Deník!$C358)=EE$2,Deník!$W358,"")</f>
        <v/>
      </c>
      <c r="EF358" s="222" t="str">
        <f>IF(MONTH(Deník!$C358)=EF$2,Deník!$W358,"")</f>
        <v/>
      </c>
      <c r="EI358" s="600" t="str">
        <f>IF(Deník!$W358&lt;&gt;"",IF(Deník!$B358=Statistika!$F$63,Deník!$W358,""),"")</f>
        <v/>
      </c>
      <c r="EJ358" s="13" t="str">
        <f>IF(Deník!$W358&lt;&gt;"",IF(Deník!$B358=Statistika!$F$64,Deník!$W358,""),"")</f>
        <v/>
      </c>
      <c r="EK358" s="13" t="str">
        <f>IF(Deník!$W358&lt;&gt;"",IF(Deník!$B358=Statistika!$F$65,Deník!$W358,""),"")</f>
        <v/>
      </c>
      <c r="EL358" s="13" t="str">
        <f>IF(Deník!$W358&lt;&gt;"",IF(Deník!$B358=Statistika!$F$66,Deník!$W358,""),"")</f>
        <v/>
      </c>
      <c r="EM358" s="13" t="str">
        <f>IF(Deník!$W358&lt;&gt;"",IF(Deník!$B358=Statistika!$F$67,Deník!$W358,""),"")</f>
        <v/>
      </c>
      <c r="EN358" s="13" t="str">
        <f>IF(Deník!$W358&lt;&gt;"",IF(Deník!$B358=Statistika!$F$68,Deník!$W358,""),"")</f>
        <v/>
      </c>
      <c r="EO358" s="13" t="str">
        <f>IF(Deník!$W358&lt;&gt;"",IF(Deník!$B358=Statistika!$F$69,Deník!$W358,""),"")</f>
        <v/>
      </c>
      <c r="EP358" s="601" t="str">
        <f>IF(Deník!$W358&lt;&gt;"",IF(Deník!$B358=Statistika!$F$70,Deník!$W358,""),"")</f>
        <v/>
      </c>
      <c r="EQ358" s="90"/>
      <c r="ER358" s="63" t="str">
        <f>IF(Deník!$W358&lt;&gt;"",IF(Deník!$J358="L",Deník!$W358,""),"")</f>
        <v/>
      </c>
      <c r="ES358" s="13" t="str">
        <f>IF(Deník!$W358&lt;&gt;"",IF(Deník!$J358="S",Deník!$W358,""),"")</f>
        <v/>
      </c>
      <c r="ET358" s="95"/>
      <c r="EU358" s="88"/>
      <c r="EV358" s="63" t="str">
        <f>IF(WEEKDAY(Deník!$C358,2)=1,Deník!$W358,"")</f>
        <v/>
      </c>
      <c r="EW358" s="13" t="str">
        <f>IF(WEEKDAY(Deník!$C358,2)=2,Deník!$W358,"")</f>
        <v/>
      </c>
      <c r="EX358" s="13" t="str">
        <f>IF(WEEKDAY(Deník!$C358,2)=3,Deník!$W358,"")</f>
        <v/>
      </c>
      <c r="EY358" s="13" t="str">
        <f>IF(WEEKDAY(Deník!$C358,2)=4,Deník!$W358,"")</f>
        <v/>
      </c>
      <c r="EZ358" s="60" t="str">
        <f>IF(WEEKDAY(Deník!$C358,2)=5,Deník!$W358,"")</f>
        <v/>
      </c>
      <c r="FA358" s="99"/>
      <c r="FB358" s="100">
        <f>Deník!D358</f>
        <v>0</v>
      </c>
      <c r="FC358" s="63">
        <f>IF($FB358&lt;&gt;"",IF(AND($FB358&gt;=FC$2,$FB358&lt;=FC$3),Deník!$W358,""))</f>
        <v>0</v>
      </c>
      <c r="FD358" s="63" t="str">
        <f>IF($FB358&lt;&gt;"",IF(AND($FB358&gt;=FD$2,$FB358&lt;=FD$3),Deník!$W358,""))</f>
        <v/>
      </c>
      <c r="FE358" s="63" t="str">
        <f>IF($FB358&lt;&gt;"",IF(AND($FB358&gt;=FE$2,$FB358&lt;=FE$3),Deník!$W358,""))</f>
        <v/>
      </c>
      <c r="FF358" s="63" t="str">
        <f>IF($FB358&lt;&gt;"",IF(AND($FB358&gt;=FF$2,$FB358&lt;=FF$3),Deník!$W358,""))</f>
        <v/>
      </c>
      <c r="FG358" s="63" t="str">
        <f>IF($FB358&lt;&gt;"",IF(AND($FB358&gt;=FG$2,$FB358&lt;=FG$3),Deník!$W358,""))</f>
        <v/>
      </c>
      <c r="FH358" s="63" t="str">
        <f>IF($FB358&lt;&gt;"",IF(AND($FB358&gt;=FH$2,$FB358&lt;=FH$3),Deník!$W358,""))</f>
        <v/>
      </c>
      <c r="FI358" s="63" t="str">
        <f>IF($FB358&lt;&gt;"",IF(AND($FB358&gt;=FI$2,$FB358&lt;=FI$3),Deník!$W358,""))</f>
        <v/>
      </c>
      <c r="FJ358" s="63" t="str">
        <f>IF($FB358&lt;&gt;"",IF(AND($FB358&gt;=FJ$2,$FB358&lt;=FJ$3),Deník!$W358,""))</f>
        <v/>
      </c>
      <c r="FK358" s="63" t="str">
        <f>IF($FB358&lt;&gt;"",IF(AND($FB358&gt;=FK$2,$FB358&lt;=FK$3),Deník!$W358,""))</f>
        <v/>
      </c>
      <c r="FL358" s="63" t="str">
        <f>IF($FB358&lt;&gt;"",IF(AND($FB358&gt;=FL$2,$FB358&lt;=FL$3),Deník!$W358,""))</f>
        <v/>
      </c>
      <c r="FM358" s="63" t="str">
        <f>IF($FB358&lt;&gt;"",IF(AND($FB358&gt;=FM$2,$FB358&lt;=FM$3),Deník!$W358,""))</f>
        <v/>
      </c>
      <c r="FN358" s="13"/>
      <c r="FO358" s="20" t="str">
        <f>IF(Deník!$W358&gt;1,Deník!$W358,"")</f>
        <v/>
      </c>
      <c r="FP358" s="20" t="str">
        <f>IF(Deník!$W358&lt;0,Deník!$W358,"")</f>
        <v/>
      </c>
      <c r="FQ358" s="17"/>
      <c r="FS358" s="233"/>
      <c r="FT358" s="233" t="str">
        <f>IF(Deník!$W358&lt;&gt;"",IF(Deník!$Y358=Statistika!$F$78,Deník!$W358,""),"")</f>
        <v/>
      </c>
      <c r="FU358" s="233" t="str">
        <f>IF(Deník!$W358&lt;&gt;"",IF(Deník!$Y358=Statistika!$F$79,Deník!$W358,""),"")</f>
        <v/>
      </c>
      <c r="FV358" s="233" t="str">
        <f>IF(Deník!$W358&lt;&gt;"",IF(Deník!$Y358=Statistika!$F$80,Deník!$W358,""),"")</f>
        <v/>
      </c>
      <c r="FW358" s="233" t="str">
        <f>IF(Deník!$W358&lt;&gt;"",IF(Deník!$Y358=Statistika!$F$81,Deník!$W358,""),"")</f>
        <v/>
      </c>
      <c r="FX358" s="233" t="str">
        <f>IF(Deník!$W358&lt;&gt;"",IF(Deník!$Y358=Statistika!$F$82,Deník!$W358,""),"")</f>
        <v/>
      </c>
      <c r="FY358" s="233" t="str">
        <f>IF(Deník!$W358&lt;&gt;"",IF(Deník!$Y358=Statistika!$F$83,Deník!$W358,""),"")</f>
        <v/>
      </c>
      <c r="FZ358" s="233" t="str">
        <f>IF(Deník!$W358&lt;&gt;"",IF(Deník!$Y358=Statistika!$F$84,Deník!$W358,""),"")</f>
        <v/>
      </c>
      <c r="GA358" s="233" t="str">
        <f>IF(Deník!$W358&lt;&gt;"",IF(Deník!$Y358=Statistika!$F$85,Deník!$W358,""),"")</f>
        <v/>
      </c>
      <c r="GB358" s="233" t="str">
        <f>IF(Deník!$W358&lt;&gt;"",IF(Deník!$Y358=Statistika!$F$86,Deník!$W358,""),"")</f>
        <v/>
      </c>
      <c r="GC358" s="233" t="str">
        <f>IF(Deník!$W358&lt;&gt;"",IF(Deník!$Y358=Statistika!$F$87,Deník!$W358,""),"")</f>
        <v/>
      </c>
      <c r="GD358" s="233" t="str">
        <f>IF(Deník!$W358&lt;&gt;"",IF(Deník!$Y358=Statistika!$F$88,Deník!$W358,""),"")</f>
        <v/>
      </c>
      <c r="GE358" s="233" t="str">
        <f>IF(Deník!$W358&lt;&gt;"",IF(Deník!$Y358=Statistika!$F$89,Deník!$W358,""),"")</f>
        <v/>
      </c>
      <c r="GF358" s="233" t="str">
        <f>IF(Deník!$W358&lt;&gt;"",IF(Deník!$Y358=Statistika!$F$90,Deník!$W358,""),"")</f>
        <v/>
      </c>
      <c r="GG358" s="233" t="str">
        <f>IF(Deník!$W358&lt;&gt;"",IF(Deník!$Y358=Statistika!$F$91,Deník!$W358,""),"")</f>
        <v/>
      </c>
      <c r="GH358" s="233"/>
      <c r="GI358" s="233" t="str">
        <f>IF(Deník!$W358&lt;&gt;"",IF(Deník!$AB358=Statistika!$L$100,Deník!$W358,""),"")</f>
        <v/>
      </c>
      <c r="GJ358" s="233" t="str">
        <f>IF(Deník!$W358&lt;&gt;"",IF(Deník!$AB358=Statistika!$L$101,Deník!$W358,""),"")</f>
        <v/>
      </c>
      <c r="GK358" s="233" t="str">
        <f>IF(Deník!$W358&lt;&gt;"",IF(Deník!$AB358=Statistika!$L$102,Deník!$W358,""),"")</f>
        <v/>
      </c>
      <c r="GL358" s="233" t="str">
        <f>IF(Deník!$W358&lt;&gt;"",IF(Deník!$AB358=Statistika!$L$103,Deník!$W358,""),"")</f>
        <v/>
      </c>
      <c r="GM358" s="233" t="str">
        <f>IF(Deník!$W358&lt;&gt;"",IF(Deník!$AB358=Statistika!$L$104,Deník!$W358,""),"")</f>
        <v/>
      </c>
      <c r="GN358" s="233" t="str">
        <f>IF(Deník!$W358&lt;&gt;"",IF(Deník!$AB358=Statistika!$L$105,Deník!$W358,""),"")</f>
        <v/>
      </c>
      <c r="GO358" s="233" t="str">
        <f>IF(Deník!$W358&lt;&gt;"",IF(Deník!$AB358=Statistika!$L$106,Deník!$W358,""),"")</f>
        <v/>
      </c>
      <c r="GP358" s="233" t="str">
        <f>IF(Deník!$W358&lt;&gt;"",IF(Deník!$AB358=Statistika!$L$107,Deník!$W358,""),"")</f>
        <v/>
      </c>
      <c r="GQ358" s="233" t="str">
        <f>IF(Deník!$W358&lt;&gt;"",IF(Deník!$AB358=Statistika!$L$108,Deník!$W358,""),"")</f>
        <v/>
      </c>
      <c r="GS358" s="233" t="str">
        <f>IF(Deník!$W358&lt;0,IF(Deník!$AC358=Statistika!$F$117,Deník!$W358,""),"")</f>
        <v/>
      </c>
      <c r="GT358" s="233" t="str">
        <f>IF(Deník!$W358&lt;0,IF(Deník!$AC358=Statistika!$F$118,Deník!$W358,""),"")</f>
        <v/>
      </c>
      <c r="GU358" s="233" t="str">
        <f>IF(Deník!$W358&lt;0,IF(Deník!$AC358=Statistika!$F$119,Deník!$W358,""),"")</f>
        <v/>
      </c>
      <c r="GV358" s="233" t="str">
        <f>IF(Deník!$W358&lt;0,IF(Deník!$AC358=Statistika!$F$120,Deník!$W358,""),"")</f>
        <v/>
      </c>
      <c r="GW358" s="233" t="str">
        <f>IF(Deník!$W358&lt;0,IF(Deník!$AC358=Statistika!$F$121,Deník!$W358,""),"")</f>
        <v/>
      </c>
      <c r="GX358" s="233" t="str">
        <f>IF(Deník!$W358&lt;0,IF(Deník!$AC358=Statistika!$F$122,Deník!$W358,""),"")</f>
        <v/>
      </c>
      <c r="GY358" s="233" t="str">
        <f>IF(Deník!$W358&lt;0,IF(Deník!$AC358=Statistika!$F$123,Deník!$W358,""),"")</f>
        <v/>
      </c>
      <c r="GZ358" s="233" t="str">
        <f>IF(Deník!$W358&lt;0,IF(Deník!$AC358=Statistika!$F$124,Deník!$W358,""),"")</f>
        <v/>
      </c>
      <c r="HA358" s="233" t="str">
        <f>IF(Deník!$W358&lt;0,IF(Deník!$AC358=Statistika!$F$125,Deník!$W358,""),"")</f>
        <v/>
      </c>
      <c r="HC358" s="233" t="str">
        <f>IF(Deník!$W358&lt;0,IF(Deník!$AD358=Statistika!$F$133,Deník!$W358,""),"")</f>
        <v/>
      </c>
      <c r="HD358" s="233" t="str">
        <f>IF(Deník!$W358&lt;0,IF(Deník!$AD358=Statistika!$F$134,Deník!$W358,""),"")</f>
        <v/>
      </c>
      <c r="HE358" s="233" t="str">
        <f>IF(Deník!$W358&lt;0,IF(Deník!$AD358=Statistika!$F$135,Deník!$W358,""),"")</f>
        <v/>
      </c>
      <c r="HF358" s="233" t="str">
        <f>IF(Deník!$W358&lt;0,IF(Deník!$AD358=Statistika!$F$136,Deník!$W358,""),"")</f>
        <v/>
      </c>
      <c r="HG358" s="233" t="str">
        <f>IF(Deník!$W358&lt;0,IF(Deník!$AD358=Statistika!$F$137,Deník!$W358,""),"")</f>
        <v/>
      </c>
      <c r="ID358" s="8">
        <f>Tabulka4[[#This Row],[Sloupec3]]</f>
        <v>0</v>
      </c>
      <c r="IE358" s="17" t="str">
        <f>IF(AND([1]Deník!$C358&gt;='[1]Měsíční shrnutí'!$D$1,[1]Deník!$C358&lt;='[1]Měsíční shrnutí'!$F$1),[1]Deník!$X358,"")</f>
        <v/>
      </c>
    </row>
    <row r="359" spans="1:239">
      <c r="A359" s="8">
        <f>Deník!C360</f>
        <v>0</v>
      </c>
      <c r="B359" s="50" t="str">
        <f>Deník!R360</f>
        <v/>
      </c>
      <c r="C359" s="102" t="str">
        <f>IF(AND(Deník!R360&gt;1,Deník!R360&lt;&gt;""),1,"")</f>
        <v/>
      </c>
      <c r="D359" s="102" t="str">
        <f>IF(AND(Deník!R360&lt;=0,Deník!R360&lt;&gt;""),1,"")</f>
        <v/>
      </c>
      <c r="E359" s="103" t="str">
        <f>IF(AND(Deník!R360&gt;=0,Deník!R360&lt;=1),1,"")</f>
        <v/>
      </c>
      <c r="F359" s="79" t="str">
        <f>IF(Deník!R360&lt;&gt;"",Deník!R360+F358,"")</f>
        <v/>
      </c>
      <c r="G359" s="85"/>
      <c r="H359" s="54" t="str">
        <f>IF(MONTH(Deník!$C359)=H$2,IF(AND(Deník!$R359&gt;=0,Deník!$R359&lt;=1),"BE",Deník!$R359),"")</f>
        <v/>
      </c>
      <c r="I359" s="11" t="str">
        <f>IF(MONTH(Deník!$C359)=I$2,IF(AND(Deník!$R359&gt;=0,Deník!$R359&lt;=1),"BE",Deník!$R359),"")</f>
        <v/>
      </c>
      <c r="J359" s="11" t="str">
        <f>IF(MONTH(Deník!$C359)=J$2,IF(AND(Deník!$R359&gt;=0,Deník!$R359&lt;=1),"BE",Deník!$R359),"")</f>
        <v/>
      </c>
      <c r="K359" s="11" t="str">
        <f>IF(MONTH(Deník!$C359)=K$2,IF(AND(Deník!$R359&gt;=0,Deník!$R359&lt;=1),"BE",Deník!$R359),"")</f>
        <v/>
      </c>
      <c r="L359" s="11" t="str">
        <f>IF(MONTH(Deník!$C359)=L$2,IF(AND(Deník!$R359&gt;=0,Deník!$R359&lt;=1),"BE",Deník!$R359),"")</f>
        <v/>
      </c>
      <c r="M359" s="11" t="str">
        <f>IF(MONTH(Deník!$C359)=M$2,IF(AND(Deník!$R359&gt;=0,Deník!$R359&lt;=1),"BE",Deník!$R359),"")</f>
        <v/>
      </c>
      <c r="N359" s="11" t="str">
        <f>IF(MONTH(Deník!$C359)=N$2,IF(AND(Deník!$R359&gt;=0,Deník!$R359&lt;=1),"BE",Deník!$R359),"")</f>
        <v/>
      </c>
      <c r="O359" s="11" t="str">
        <f>IF(MONTH(Deník!$C359)=O$2,IF(AND(Deník!$R359&gt;=0,Deník!$R359&lt;=1),"BE",Deník!$R359),"")</f>
        <v/>
      </c>
      <c r="P359" s="11" t="str">
        <f>IF(MONTH(Deník!$C359)=P$2,IF(AND(Deník!$R359&gt;=0,Deník!$R359&lt;=1),"BE",Deník!$R359),"")</f>
        <v/>
      </c>
      <c r="Q359" s="11" t="str">
        <f>IF(MONTH(Deník!$C359)=Q$2,IF(AND(Deník!$R359&gt;=0,Deník!$R359&lt;=1),"BE",Deník!$R359),"")</f>
        <v/>
      </c>
      <c r="R359" s="11" t="str">
        <f>IF(MONTH(Deník!$C359)=R$2,IF(AND(Deník!$R359&gt;=0,Deník!$R359&lt;=1),"BE",Deník!$R359),"")</f>
        <v/>
      </c>
      <c r="S359" s="57" t="str">
        <f>IF(MONTH(Deník!$C359)=S$2,IF(AND(Deník!$R359&gt;=0,Deník!$R359&lt;=1),"BE",Deník!$R359),"")</f>
        <v/>
      </c>
      <c r="U359" s="12"/>
      <c r="V359" s="12"/>
      <c r="X359" s="600" t="str">
        <f>IF(Deník!$R359&lt;&gt;"",IF(Deník!$B359=Statistika!$F$63,IF(AND(Deník!$R359&gt;=0,Deník!$R359&lt;=1),"BE",Deník!$R359),""),"")</f>
        <v/>
      </c>
      <c r="Y359" s="13" t="str">
        <f>IF(Deník!$R359&lt;&gt;"",IF(Deník!$B359=Statistika!$F$64,IF(AND(Deník!$R359&gt;=0,Deník!$R359&lt;=1),"BE",Deník!$R359),""),"")</f>
        <v/>
      </c>
      <c r="Z359" s="13" t="str">
        <f>IF(Deník!$R359&lt;&gt;"",IF(Deník!$B359=Statistika!$F$65,IF(AND(Deník!$R359&gt;=0,Deník!$R359&lt;=1),"BE",Deník!$R359),""),"")</f>
        <v/>
      </c>
      <c r="AA359" s="13" t="str">
        <f>IF(Deník!$R359&lt;&gt;"",IF(Deník!$B359=Statistika!$F$66,IF(AND(Deník!$R359&gt;=0,Deník!$R359&lt;=1),"BE",Deník!$R359),""),"")</f>
        <v/>
      </c>
      <c r="AB359" s="13" t="str">
        <f>IF(Deník!$R359&lt;&gt;"",IF(Deník!$B359=Statistika!$F$67,IF(AND(Deník!$R359&gt;=0,Deník!$R359&lt;=1),"BE",Deník!$R359),""),"")</f>
        <v/>
      </c>
      <c r="AC359" s="13" t="str">
        <f>IF(Deník!$R359&lt;&gt;"",IF(Deník!$B359=Statistika!$F$68,IF(AND(Deník!$R359&gt;=0,Deník!$R359&lt;=1),"BE",Deník!$R359),""),"")</f>
        <v/>
      </c>
      <c r="AD359" s="13" t="str">
        <f>IF(Deník!$R359&lt;&gt;"",IF(Deník!$B359=Statistika!$F$69,IF(AND(Deník!$R359&gt;=0,Deník!$R359&lt;=1),"BE",Deník!$R359),""),"")</f>
        <v/>
      </c>
      <c r="AE359" s="601" t="str">
        <f>IF(Deník!$R359&lt;&gt;"",IF(Deník!$B359=Statistika!$F$70,IF(AND(Deník!$R359&gt;=0,Deník!$R359&lt;=1),"BE",Deník!$R359),""),"")</f>
        <v/>
      </c>
      <c r="AF359" s="90"/>
      <c r="AG359" s="63" t="str">
        <f>IF(Deník!$R359&lt;&gt;"",IF(Deník!$J359="L",IF(AND(Deník!$R359&gt;=0,Deník!$R359&lt;=1),"BE",Deník!$R359),""),"")</f>
        <v/>
      </c>
      <c r="AH359" s="13" t="str">
        <f>IF(Deník!$R359&lt;&gt;"",IF(Deník!$J359="S",IF(AND(Deník!$R359&gt;=0,Deník!$R359&lt;=1),"BE",Deník!$R359),""),"")</f>
        <v/>
      </c>
      <c r="AI359" s="95"/>
      <c r="AJ359" s="71" t="str">
        <f>IF(Deník!N360&lt;&gt;"",Deník!N360*-1,"")</f>
        <v/>
      </c>
      <c r="AK359" s="88"/>
      <c r="AL359" s="63" t="str">
        <f>IF(WEEKDAY(Deník!$C359,2)=1,IF(AND(Deník!$R359&gt;=0,Deník!$R359&lt;=1),"BE",Deník!$R359),"")</f>
        <v/>
      </c>
      <c r="AM359" s="13" t="str">
        <f>IF(WEEKDAY(Deník!$C359,2)=2,IF(AND(Deník!$R359&gt;=0,Deník!$R359&lt;=1),"BE",Deník!$R359),"")</f>
        <v/>
      </c>
      <c r="AN359" s="13" t="str">
        <f>IF(WEEKDAY(Deník!$C359,2)=3,IF(AND(Deník!$R359&gt;=0,Deník!$R359&lt;=1),"BE",Deník!$R359),"")</f>
        <v/>
      </c>
      <c r="AO359" s="13" t="str">
        <f>IF(WEEKDAY(Deník!$C359,2)=4,IF(AND(Deník!$R359&gt;=0,Deník!$R359&lt;=1),"BE",Deník!$R359),"")</f>
        <v/>
      </c>
      <c r="AP359" s="60" t="str">
        <f>IF(WEEKDAY(Deník!$C359,2)=5,IF(AND(Deník!$R359&gt;=0,Deník!$R359&lt;=1),"BE",Deník!$R359),"")</f>
        <v/>
      </c>
      <c r="AQ359" s="99"/>
      <c r="AR359" s="100">
        <f>Deník!D359</f>
        <v>0</v>
      </c>
      <c r="AS359" s="63" t="str">
        <f>IF(Deník!$D359&lt;&gt;"",IF(AND(Deník!$D359&gt;=AS$2,Deník!$D359&lt;=AS$3),IF(AND(Deník!$R359&gt;=0,Deník!$R359&lt;=1),"BE",Deník!$R359),""),"")</f>
        <v/>
      </c>
      <c r="AT359" s="63" t="str">
        <f>IF(Deník!$D359&lt;&gt;"",IF(AND(Deník!$D359&gt;=AT$2,Deník!$D359&lt;=AT$3),IF(AND(Deník!$R359&gt;=0,Deník!$R359&lt;=1),"BE",Deník!$R359),""),"")</f>
        <v/>
      </c>
      <c r="AU359" s="63" t="str">
        <f>IF(Deník!$D359&lt;&gt;"",IF(AND(Deník!$D359&gt;=AU$2,Deník!$D359&lt;=AU$3),IF(AND(Deník!$R359&gt;=0,Deník!$R359&lt;=1),"BE",Deník!$R359),""),"")</f>
        <v/>
      </c>
      <c r="AV359" s="63" t="str">
        <f>IF(Deník!$D359&lt;&gt;"",IF(AND(Deník!$D359&gt;=AV$2,Deník!$D359&lt;=AV$3),IF(AND(Deník!$R359&gt;=0,Deník!$R359&lt;=1),"BE",Deník!$R359),""),"")</f>
        <v/>
      </c>
      <c r="AW359" s="63" t="str">
        <f>IF(Deník!$D359&lt;&gt;"",IF(AND(Deník!$D359&gt;=AW$2,Deník!$D359&lt;=AW$3),IF(AND(Deník!$R359&gt;=0,Deník!$R359&lt;=1),"BE",Deník!$R359),""),"")</f>
        <v/>
      </c>
      <c r="AX359" s="63" t="str">
        <f>IF(Deník!$D359&lt;&gt;"",IF(AND(Deník!$D359&gt;=AX$2,Deník!$D359&lt;=AX$3),IF(AND(Deník!$R359&gt;=0,Deník!$R359&lt;=1),"BE",Deník!$R359),""),"")</f>
        <v/>
      </c>
      <c r="AY359" s="63" t="str">
        <f>IF(Deník!$D359&lt;&gt;"",IF(AND(Deník!$D359&gt;=AY$2,Deník!$D359&lt;=AY$3),IF(AND(Deník!$R359&gt;=0,Deník!$R359&lt;=1),"BE",Deník!$R359),""),"")</f>
        <v/>
      </c>
      <c r="AZ359" s="63" t="str">
        <f>IF(Deník!$D359&lt;&gt;"",IF(AND(Deník!$D359&gt;=AZ$2,Deník!$D359&lt;=AZ$3),IF(AND(Deník!$R359&gt;=0,Deník!$R359&lt;=1),"BE",Deník!$R359),""),"")</f>
        <v/>
      </c>
      <c r="BA359" s="63" t="str">
        <f>IF(Deník!$D359&lt;&gt;"",IF(AND(Deník!$D359&gt;=BA$2,Deník!$D359&lt;=BA$3),IF(AND(Deník!$R359&gt;=0,Deník!$R359&lt;=1),"BE",Deník!$R359),""),"")</f>
        <v/>
      </c>
      <c r="BB359" s="63" t="str">
        <f>IF(Deník!$D359&lt;&gt;"",IF(AND(Deník!$D359&gt;=BB$2,Deník!$D359&lt;=BB$3),IF(AND(Deník!$R359&gt;=0,Deník!$R359&lt;=1),"BE",Deník!$R359),""),"")</f>
        <v/>
      </c>
      <c r="BC359" s="71" t="str">
        <f>IF(Deník!$D359&lt;&gt;"",IF(AND(Deník!$D359&gt;=BC$2,Deník!$D359&lt;=BC$3),IF(AND(Deník!$R359&gt;=0,Deník!$R359&lt;=1),"BE",Deník!$R359),""),"")</f>
        <v/>
      </c>
      <c r="BD359" s="20" t="str">
        <f>IF(Deník!$J360="S",(Deník!$M360-Deník!$K360),IF(Deník!$J360="L",(Deník!$K360-Deník!$M360),""))</f>
        <v/>
      </c>
      <c r="BE359" s="20" t="str">
        <f>IF(Deník!$J360="S",(Deník!$K360-Deník!$O360),IF(Deník!$J360="L",(Deník!$O360-Deník!$K360),""))</f>
        <v/>
      </c>
      <c r="BF359" s="20" t="str">
        <f>IF(Deník!$J360="S",(Deník!$K360-Deník!$L360),IF(Deník!$J360="L",(Deník!$L360-Deník!$K360),""))</f>
        <v/>
      </c>
      <c r="BG359" s="20" t="str">
        <f>IF(Deník!$J360="S",(Deník!$K360-Deník!$S360),IF(Deník!$J360="L",(Deník!$S360-Deník!$K360),""))</f>
        <v/>
      </c>
      <c r="BH359" s="20" t="str">
        <f>IF(Deník!$J360="S",(Deník!$K360-Deník!$U360),IF(Deník!$J360="L",(Deník!$U360-Deník!$K360),""))</f>
        <v/>
      </c>
      <c r="BI359" s="20" t="str">
        <f>IF(Deník!$R359&gt;1,Deník!$R359,"")</f>
        <v/>
      </c>
      <c r="BJ359" s="20" t="str">
        <f>IF(Deník!$R359&lt;0,Deník!$R359,"")</f>
        <v/>
      </c>
      <c r="BK359" s="17"/>
      <c r="BM359" s="233" t="str">
        <f>IF(Deník!$R359&lt;&gt;"",IF(Deník!$Y359=Statistika!$F$78,IF(AND(Deník!$R359&gt;=0,Deník!$R359&lt;=1),"BE",Deník!$R359),""),"")</f>
        <v/>
      </c>
      <c r="BN359" s="233" t="str">
        <f>IF(Deník!$R359&lt;&gt;"",IF(Deník!$Y359=Statistika!$F$79,IF(AND(Deník!$R359&gt;=0,Deník!$R359&lt;=1),"BE",Deník!$R359),""),"")</f>
        <v/>
      </c>
      <c r="BO359" s="233" t="str">
        <f>IF(Deník!$R359&lt;&gt;"",IF(Deník!$Y359=Statistika!$F$80,IF(AND(Deník!$R359&gt;=0,Deník!$R359&lt;=1),"BE",Deník!$R359),""),"")</f>
        <v/>
      </c>
      <c r="BP359" s="233" t="str">
        <f>IF(Deník!$R359&lt;&gt;"",IF(Deník!$Y359=Statistika!$F$81,IF(AND(Deník!$R359&gt;=0,Deník!$R359&lt;=1),"BE",Deník!$R359),""),"")</f>
        <v/>
      </c>
      <c r="BQ359" s="233" t="str">
        <f>IF(Deník!$R359&lt;&gt;"",IF(Deník!$Y359=Statistika!$F$82,IF(AND(Deník!$R359&gt;=0,Deník!$R359&lt;=1),"BE",Deník!$R359),""),"")</f>
        <v/>
      </c>
      <c r="BR359" s="233" t="str">
        <f>IF(Deník!$R359&lt;&gt;"",IF(Deník!$Y359=Statistika!$F$83,IF(AND(Deník!$R359&gt;=0,Deník!$R359&lt;=1),"BE",Deník!$R359),""),"")</f>
        <v/>
      </c>
      <c r="BS359" s="233" t="str">
        <f>IF(Deník!$R359&lt;&gt;"",IF(Deník!$Y359=Statistika!$F$84,IF(AND(Deník!$R359&gt;=0,Deník!$R359&lt;=1),"BE",Deník!$R359),""),"")</f>
        <v/>
      </c>
      <c r="BT359" s="233" t="str">
        <f>IF(Deník!$R359&lt;&gt;"",IF(Deník!$Y359=Statistika!$F$85,IF(AND(Deník!$R359&gt;=0,Deník!$R359&lt;=1),"BE",Deník!$R359),""),"")</f>
        <v/>
      </c>
      <c r="BU359" s="233" t="str">
        <f>IF(Deník!$R359&lt;&gt;"",IF(Deník!$Y359=Statistika!$F$86,IF(AND(Deník!$R359&gt;=0,Deník!$R359&lt;=1),"BE",Deník!$R359),""),"")</f>
        <v/>
      </c>
      <c r="BV359" s="233" t="str">
        <f>IF(Deník!$R359&lt;&gt;"",IF(Deník!$Y359=Statistika!$F$87,IF(AND(Deník!$R359&gt;=0,Deník!$R359&lt;=1),"BE",Deník!$R359),""),"")</f>
        <v/>
      </c>
      <c r="BW359" s="233" t="str">
        <f>IF(Deník!$R359&lt;&gt;"",IF(Deník!$Y359=Statistika!$F$88,IF(AND(Deník!$R359&gt;=0,Deník!$R359&lt;=1),"BE",Deník!$R359),""),"")</f>
        <v/>
      </c>
      <c r="BX359" s="233" t="str">
        <f>IF(Deník!$R359&lt;&gt;"",IF(Deník!$Y359=Statistika!$F$89,IF(AND(Deník!$R359&gt;=0,Deník!$R359&lt;=1),"BE",Deník!$R359),""),"")</f>
        <v/>
      </c>
      <c r="BY359" s="233" t="str">
        <f>IF(Deník!$R359&lt;&gt;"",IF(Deník!$Y359=Statistika!$F$90,IF(AND(Deník!$R359&gt;=0,Deník!$R359&lt;=1),"BE",Deník!$R359),""),"")</f>
        <v/>
      </c>
      <c r="BZ359" s="233" t="str">
        <f>IF(Deník!$R359&lt;&gt;"",IF(Deník!$Y359=Statistika!$F$91,IF(AND(Deník!$R359&gt;=0,Deník!$R359&lt;=1),"BE",Deník!$R359),""),"")</f>
        <v/>
      </c>
      <c r="CA359" s="233"/>
      <c r="CB359" s="233" t="str">
        <f>IF(Deník!$R359&lt;&gt;"",IF(Deník!$AB359="SL",IF(AND(Deník!$R359&gt;=0,Deník!$R359&lt;=1),"BE",Deník!$R359),""),"")</f>
        <v/>
      </c>
      <c r="CC359" s="233" t="str">
        <f>IF(Deník!$R359&lt;&gt;"",IF(Deník!$AB359="BE10",IF(AND(Deník!$R359&gt;=0,Deník!$R359&lt;=1),"BE",Deník!$R359),""),"")</f>
        <v/>
      </c>
      <c r="CD359" s="233" t="str">
        <f>IF(Deník!$R359&lt;&gt;"",IF(Deník!$AB359="BE15",IF(AND(Deník!$R359&gt;=0,Deník!$R359&lt;=1),"BE",Deník!$R359),""),"")</f>
        <v/>
      </c>
      <c r="CE359" s="233" t="str">
        <f>IF(Deník!$R359&lt;&gt;"",IF(Deník!$AB359="BE20",IF(AND(Deník!$R359&gt;=0,Deník!$R359&lt;=1),"BE",Deník!$R359),""),"")</f>
        <v/>
      </c>
      <c r="CF359" s="233" t="str">
        <f>IF(Deník!$R359&lt;&gt;"",IF(Deník!$AB359="TP1",IF(AND(Deník!$R359&gt;=0,Deník!$R359&lt;=1),"BE",Deník!$R359),""),"")</f>
        <v/>
      </c>
      <c r="CG359" s="233" t="str">
        <f>IF(Deník!$R359&lt;&gt;"",IF(Deník!$AB359="TP2",IF(AND(Deník!$R359&gt;=0,Deník!$R359&lt;=1),"BE",Deník!$R359),""),"")</f>
        <v/>
      </c>
      <c r="CH359" s="233" t="str">
        <f>IF(Deník!$R359&lt;&gt;"",IF(Deník!$AB359="TP3",IF(AND(Deník!$R359&gt;=0,Deník!$R359&lt;=1),"BE",Deník!$R359),""),"")</f>
        <v/>
      </c>
      <c r="CI359" s="233" t="str">
        <f>IF(Deník!$R359&lt;&gt;"",IF(Deník!$AB359="Trailing SL",IF(AND(Deník!$R359&gt;=0,Deník!$R359&lt;=1),"BE",Deník!$R359),""),"")</f>
        <v/>
      </c>
      <c r="CJ359" s="233" t="str">
        <f>IF(Deník!$R359&lt;&gt;"",IF(Deník!$AB359="Manual",IF(AND(Deník!$R359&gt;=0,Deník!$R359&lt;=1),"BE",Deník!$R359),""),"")</f>
        <v/>
      </c>
      <c r="CK359" s="233"/>
      <c r="CL359" s="233" t="str">
        <f>IF(Deník!$R359&lt;0,IF(Deník!$AC359=Statistika!$F$117,Deník!$R359,""),"")</f>
        <v/>
      </c>
      <c r="CM359" s="233" t="str">
        <f>IF(Deník!$R359&lt;0,IF(Deník!$AC359=Statistika!$F$118,Deník!$R359,""),"")</f>
        <v/>
      </c>
      <c r="CN359" s="233" t="str">
        <f>IF(Deník!$R359&lt;0,IF(Deník!$AC359=Statistika!$F$119,Deník!$R359,""),"")</f>
        <v/>
      </c>
      <c r="CO359" s="233" t="str">
        <f>IF(Deník!$R359&lt;0,IF(Deník!$AC359=Statistika!$F$120,Deník!$R359,""),"")</f>
        <v/>
      </c>
      <c r="CP359" s="233" t="str">
        <f>IF(Deník!$R359&lt;0,IF(Deník!$AC359=Statistika!$F$121,Deník!$R359,""),"")</f>
        <v/>
      </c>
      <c r="CQ359" s="233" t="str">
        <f>IF(Deník!$R359&lt;0,IF(Deník!$AC359=Statistika!$F$122,Deník!$R359,""),"")</f>
        <v/>
      </c>
      <c r="CR359" s="233" t="str">
        <f>IF(Deník!$R359&lt;0,IF(Deník!$AC359=Statistika!$F$123,Deník!$R359,""),"")</f>
        <v/>
      </c>
      <c r="CS359" s="233" t="str">
        <f>IF(Deník!$R359&lt;0,IF(Deník!$AC359=Statistika!$F$124,Deník!$R359,""),"")</f>
        <v/>
      </c>
      <c r="CT359" s="233" t="str">
        <f>IF(Deník!$R359&lt;0,IF(Deník!$AC359=Statistika!$F$125,Deník!$R359,""),"")</f>
        <v/>
      </c>
      <c r="CU359" s="233"/>
      <c r="CV359" s="233" t="str">
        <f>IF(Deník!$R359&lt;0,IF(Deník!$AD359=$CV$2,Deník!$R359,""),"")</f>
        <v/>
      </c>
      <c r="CW359" s="233" t="str">
        <f>IF(Deník!$R359&lt;0,IF(Deník!$AD359=$CW$2,Deník!$R359,""),"")</f>
        <v/>
      </c>
      <c r="CX359" s="233" t="str">
        <f>IF(Deník!$R359&lt;0,IF(Deník!$AD359=$CX$2,Deník!$R359,""),"")</f>
        <v/>
      </c>
      <c r="CY359" s="233" t="str">
        <f>IF(Deník!$R359&lt;0,IF(Deník!$AD359=$CY$2,Deník!$R359,""),"")</f>
        <v/>
      </c>
      <c r="CZ359" s="233" t="str">
        <f>IF(Deník!$R359&lt;0,IF(Deník!$AD359=$CZ$2,Deník!$R359,""),"")</f>
        <v/>
      </c>
      <c r="DL359" s="221">
        <f t="shared" si="16"/>
        <v>93847.029999999984</v>
      </c>
      <c r="DM359" s="220">
        <f t="shared" si="15"/>
        <v>-6.1529700000000132E-2</v>
      </c>
      <c r="DO359" s="50">
        <f>Deník!W360</f>
        <v>0</v>
      </c>
      <c r="DP359" s="102" t="str">
        <f>IF(AND(Deník!W360&gt;0),1,"")</f>
        <v/>
      </c>
      <c r="DQ359" s="102">
        <f>IF(AND(Deník!W360&lt;=0),1,"")</f>
        <v>1</v>
      </c>
      <c r="DR359" s="227"/>
      <c r="DS359" s="228"/>
      <c r="DT359" s="85"/>
      <c r="DU359" s="54">
        <f>IF(MONTH(Deník!$C359)=DU$2,Deník!$W359,"")</f>
        <v>0</v>
      </c>
      <c r="DV359" s="222" t="str">
        <f>IF(MONTH(Deník!$C359)=DV$2,Deník!$W359,"")</f>
        <v/>
      </c>
      <c r="DW359" s="222" t="str">
        <f>IF(MONTH(Deník!$C359)=DW$2,Deník!$W359,"")</f>
        <v/>
      </c>
      <c r="DX359" s="222" t="str">
        <f>IF(MONTH(Deník!$C359)=DX$2,Deník!$W359,"")</f>
        <v/>
      </c>
      <c r="DY359" s="222" t="str">
        <f>IF(MONTH(Deník!$C359)=DY$2,Deník!$W359,"")</f>
        <v/>
      </c>
      <c r="DZ359" s="222" t="str">
        <f>IF(MONTH(Deník!$C359)=DZ$2,Deník!$W359,"")</f>
        <v/>
      </c>
      <c r="EA359" s="222" t="str">
        <f>IF(MONTH(Deník!$C359)=EA$2,Deník!$W359,"")</f>
        <v/>
      </c>
      <c r="EB359" s="222" t="str">
        <f>IF(MONTH(Deník!$C359)=EB$2,Deník!$W359,"")</f>
        <v/>
      </c>
      <c r="EC359" s="222" t="str">
        <f>IF(MONTH(Deník!$C359)=EC$2,Deník!$W359,"")</f>
        <v/>
      </c>
      <c r="ED359" s="222" t="str">
        <f>IF(MONTH(Deník!$C359)=ED$2,Deník!$W359,"")</f>
        <v/>
      </c>
      <c r="EE359" s="222" t="str">
        <f>IF(MONTH(Deník!$C359)=EE$2,Deník!$W359,"")</f>
        <v/>
      </c>
      <c r="EF359" s="222" t="str">
        <f>IF(MONTH(Deník!$C359)=EF$2,Deník!$W359,"")</f>
        <v/>
      </c>
      <c r="EI359" s="600" t="str">
        <f>IF(Deník!$W359&lt;&gt;"",IF(Deník!$B359=Statistika!$F$63,Deník!$W359,""),"")</f>
        <v/>
      </c>
      <c r="EJ359" s="13" t="str">
        <f>IF(Deník!$W359&lt;&gt;"",IF(Deník!$B359=Statistika!$F$64,Deník!$W359,""),"")</f>
        <v/>
      </c>
      <c r="EK359" s="13" t="str">
        <f>IF(Deník!$W359&lt;&gt;"",IF(Deník!$B359=Statistika!$F$65,Deník!$W359,""),"")</f>
        <v/>
      </c>
      <c r="EL359" s="13" t="str">
        <f>IF(Deník!$W359&lt;&gt;"",IF(Deník!$B359=Statistika!$F$66,Deník!$W359,""),"")</f>
        <v/>
      </c>
      <c r="EM359" s="13" t="str">
        <f>IF(Deník!$W359&lt;&gt;"",IF(Deník!$B359=Statistika!$F$67,Deník!$W359,""),"")</f>
        <v/>
      </c>
      <c r="EN359" s="13" t="str">
        <f>IF(Deník!$W359&lt;&gt;"",IF(Deník!$B359=Statistika!$F$68,Deník!$W359,""),"")</f>
        <v/>
      </c>
      <c r="EO359" s="13" t="str">
        <f>IF(Deník!$W359&lt;&gt;"",IF(Deník!$B359=Statistika!$F$69,Deník!$W359,""),"")</f>
        <v/>
      </c>
      <c r="EP359" s="601" t="str">
        <f>IF(Deník!$W359&lt;&gt;"",IF(Deník!$B359=Statistika!$F$70,Deník!$W359,""),"")</f>
        <v/>
      </c>
      <c r="EQ359" s="90"/>
      <c r="ER359" s="63" t="str">
        <f>IF(Deník!$W359&lt;&gt;"",IF(Deník!$J359="L",Deník!$W359,""),"")</f>
        <v/>
      </c>
      <c r="ES359" s="13" t="str">
        <f>IF(Deník!$W359&lt;&gt;"",IF(Deník!$J359="S",Deník!$W359,""),"")</f>
        <v/>
      </c>
      <c r="ET359" s="95"/>
      <c r="EU359" s="88"/>
      <c r="EV359" s="63" t="str">
        <f>IF(WEEKDAY(Deník!$C359,2)=1,Deník!$W359,"")</f>
        <v/>
      </c>
      <c r="EW359" s="13" t="str">
        <f>IF(WEEKDAY(Deník!$C359,2)=2,Deník!$W359,"")</f>
        <v/>
      </c>
      <c r="EX359" s="13" t="str">
        <f>IF(WEEKDAY(Deník!$C359,2)=3,Deník!$W359,"")</f>
        <v/>
      </c>
      <c r="EY359" s="13" t="str">
        <f>IF(WEEKDAY(Deník!$C359,2)=4,Deník!$W359,"")</f>
        <v/>
      </c>
      <c r="EZ359" s="60" t="str">
        <f>IF(WEEKDAY(Deník!$C359,2)=5,Deník!$W359,"")</f>
        <v/>
      </c>
      <c r="FA359" s="99"/>
      <c r="FB359" s="100">
        <f>Deník!D359</f>
        <v>0</v>
      </c>
      <c r="FC359" s="63">
        <f>IF($FB359&lt;&gt;"",IF(AND($FB359&gt;=FC$2,$FB359&lt;=FC$3),Deník!$W359,""))</f>
        <v>0</v>
      </c>
      <c r="FD359" s="63" t="str">
        <f>IF($FB359&lt;&gt;"",IF(AND($FB359&gt;=FD$2,$FB359&lt;=FD$3),Deník!$W359,""))</f>
        <v/>
      </c>
      <c r="FE359" s="63" t="str">
        <f>IF($FB359&lt;&gt;"",IF(AND($FB359&gt;=FE$2,$FB359&lt;=FE$3),Deník!$W359,""))</f>
        <v/>
      </c>
      <c r="FF359" s="63" t="str">
        <f>IF($FB359&lt;&gt;"",IF(AND($FB359&gt;=FF$2,$FB359&lt;=FF$3),Deník!$W359,""))</f>
        <v/>
      </c>
      <c r="FG359" s="63" t="str">
        <f>IF($FB359&lt;&gt;"",IF(AND($FB359&gt;=FG$2,$FB359&lt;=FG$3),Deník!$W359,""))</f>
        <v/>
      </c>
      <c r="FH359" s="63" t="str">
        <f>IF($FB359&lt;&gt;"",IF(AND($FB359&gt;=FH$2,$FB359&lt;=FH$3),Deník!$W359,""))</f>
        <v/>
      </c>
      <c r="FI359" s="63" t="str">
        <f>IF($FB359&lt;&gt;"",IF(AND($FB359&gt;=FI$2,$FB359&lt;=FI$3),Deník!$W359,""))</f>
        <v/>
      </c>
      <c r="FJ359" s="63" t="str">
        <f>IF($FB359&lt;&gt;"",IF(AND($FB359&gt;=FJ$2,$FB359&lt;=FJ$3),Deník!$W359,""))</f>
        <v/>
      </c>
      <c r="FK359" s="63" t="str">
        <f>IF($FB359&lt;&gt;"",IF(AND($FB359&gt;=FK$2,$FB359&lt;=FK$3),Deník!$W359,""))</f>
        <v/>
      </c>
      <c r="FL359" s="63" t="str">
        <f>IF($FB359&lt;&gt;"",IF(AND($FB359&gt;=FL$2,$FB359&lt;=FL$3),Deník!$W359,""))</f>
        <v/>
      </c>
      <c r="FM359" s="63" t="str">
        <f>IF($FB359&lt;&gt;"",IF(AND($FB359&gt;=FM$2,$FB359&lt;=FM$3),Deník!$W359,""))</f>
        <v/>
      </c>
      <c r="FN359" s="13"/>
      <c r="FO359" s="20" t="str">
        <f>IF(Deník!$W359&gt;1,Deník!$W359,"")</f>
        <v/>
      </c>
      <c r="FP359" s="20" t="str">
        <f>IF(Deník!$W359&lt;0,Deník!$W359,"")</f>
        <v/>
      </c>
      <c r="FQ359" s="17"/>
      <c r="FS359" s="233"/>
      <c r="FT359" s="233" t="str">
        <f>IF(Deník!$W359&lt;&gt;"",IF(Deník!$Y359=Statistika!$F$78,Deník!$W359,""),"")</f>
        <v/>
      </c>
      <c r="FU359" s="233" t="str">
        <f>IF(Deník!$W359&lt;&gt;"",IF(Deník!$Y359=Statistika!$F$79,Deník!$W359,""),"")</f>
        <v/>
      </c>
      <c r="FV359" s="233" t="str">
        <f>IF(Deník!$W359&lt;&gt;"",IF(Deník!$Y359=Statistika!$F$80,Deník!$W359,""),"")</f>
        <v/>
      </c>
      <c r="FW359" s="233" t="str">
        <f>IF(Deník!$W359&lt;&gt;"",IF(Deník!$Y359=Statistika!$F$81,Deník!$W359,""),"")</f>
        <v/>
      </c>
      <c r="FX359" s="233" t="str">
        <f>IF(Deník!$W359&lt;&gt;"",IF(Deník!$Y359=Statistika!$F$82,Deník!$W359,""),"")</f>
        <v/>
      </c>
      <c r="FY359" s="233" t="str">
        <f>IF(Deník!$W359&lt;&gt;"",IF(Deník!$Y359=Statistika!$F$83,Deník!$W359,""),"")</f>
        <v/>
      </c>
      <c r="FZ359" s="233" t="str">
        <f>IF(Deník!$W359&lt;&gt;"",IF(Deník!$Y359=Statistika!$F$84,Deník!$W359,""),"")</f>
        <v/>
      </c>
      <c r="GA359" s="233" t="str">
        <f>IF(Deník!$W359&lt;&gt;"",IF(Deník!$Y359=Statistika!$F$85,Deník!$W359,""),"")</f>
        <v/>
      </c>
      <c r="GB359" s="233" t="str">
        <f>IF(Deník!$W359&lt;&gt;"",IF(Deník!$Y359=Statistika!$F$86,Deník!$W359,""),"")</f>
        <v/>
      </c>
      <c r="GC359" s="233" t="str">
        <f>IF(Deník!$W359&lt;&gt;"",IF(Deník!$Y359=Statistika!$F$87,Deník!$W359,""),"")</f>
        <v/>
      </c>
      <c r="GD359" s="233" t="str">
        <f>IF(Deník!$W359&lt;&gt;"",IF(Deník!$Y359=Statistika!$F$88,Deník!$W359,""),"")</f>
        <v/>
      </c>
      <c r="GE359" s="233" t="str">
        <f>IF(Deník!$W359&lt;&gt;"",IF(Deník!$Y359=Statistika!$F$89,Deník!$W359,""),"")</f>
        <v/>
      </c>
      <c r="GF359" s="233" t="str">
        <f>IF(Deník!$W359&lt;&gt;"",IF(Deník!$Y359=Statistika!$F$90,Deník!$W359,""),"")</f>
        <v/>
      </c>
      <c r="GG359" s="233" t="str">
        <f>IF(Deník!$W359&lt;&gt;"",IF(Deník!$Y359=Statistika!$F$91,Deník!$W359,""),"")</f>
        <v/>
      </c>
      <c r="GH359" s="233"/>
      <c r="GI359" s="233" t="str">
        <f>IF(Deník!$W359&lt;&gt;"",IF(Deník!$AB359=Statistika!$L$100,Deník!$W359,""),"")</f>
        <v/>
      </c>
      <c r="GJ359" s="233" t="str">
        <f>IF(Deník!$W359&lt;&gt;"",IF(Deník!$AB359=Statistika!$L$101,Deník!$W359,""),"")</f>
        <v/>
      </c>
      <c r="GK359" s="233" t="str">
        <f>IF(Deník!$W359&lt;&gt;"",IF(Deník!$AB359=Statistika!$L$102,Deník!$W359,""),"")</f>
        <v/>
      </c>
      <c r="GL359" s="233" t="str">
        <f>IF(Deník!$W359&lt;&gt;"",IF(Deník!$AB359=Statistika!$L$103,Deník!$W359,""),"")</f>
        <v/>
      </c>
      <c r="GM359" s="233" t="str">
        <f>IF(Deník!$W359&lt;&gt;"",IF(Deník!$AB359=Statistika!$L$104,Deník!$W359,""),"")</f>
        <v/>
      </c>
      <c r="GN359" s="233" t="str">
        <f>IF(Deník!$W359&lt;&gt;"",IF(Deník!$AB359=Statistika!$L$105,Deník!$W359,""),"")</f>
        <v/>
      </c>
      <c r="GO359" s="233" t="str">
        <f>IF(Deník!$W359&lt;&gt;"",IF(Deník!$AB359=Statistika!$L$106,Deník!$W359,""),"")</f>
        <v/>
      </c>
      <c r="GP359" s="233" t="str">
        <f>IF(Deník!$W359&lt;&gt;"",IF(Deník!$AB359=Statistika!$L$107,Deník!$W359,""),"")</f>
        <v/>
      </c>
      <c r="GQ359" s="233" t="str">
        <f>IF(Deník!$W359&lt;&gt;"",IF(Deník!$AB359=Statistika!$L$108,Deník!$W359,""),"")</f>
        <v/>
      </c>
      <c r="GS359" s="233" t="str">
        <f>IF(Deník!$W359&lt;0,IF(Deník!$AC359=Statistika!$F$117,Deník!$W359,""),"")</f>
        <v/>
      </c>
      <c r="GT359" s="233" t="str">
        <f>IF(Deník!$W359&lt;0,IF(Deník!$AC359=Statistika!$F$118,Deník!$W359,""),"")</f>
        <v/>
      </c>
      <c r="GU359" s="233" t="str">
        <f>IF(Deník!$W359&lt;0,IF(Deník!$AC359=Statistika!$F$119,Deník!$W359,""),"")</f>
        <v/>
      </c>
      <c r="GV359" s="233" t="str">
        <f>IF(Deník!$W359&lt;0,IF(Deník!$AC359=Statistika!$F$120,Deník!$W359,""),"")</f>
        <v/>
      </c>
      <c r="GW359" s="233" t="str">
        <f>IF(Deník!$W359&lt;0,IF(Deník!$AC359=Statistika!$F$121,Deník!$W359,""),"")</f>
        <v/>
      </c>
      <c r="GX359" s="233" t="str">
        <f>IF(Deník!$W359&lt;0,IF(Deník!$AC359=Statistika!$F$122,Deník!$W359,""),"")</f>
        <v/>
      </c>
      <c r="GY359" s="233" t="str">
        <f>IF(Deník!$W359&lt;0,IF(Deník!$AC359=Statistika!$F$123,Deník!$W359,""),"")</f>
        <v/>
      </c>
      <c r="GZ359" s="233" t="str">
        <f>IF(Deník!$W359&lt;0,IF(Deník!$AC359=Statistika!$F$124,Deník!$W359,""),"")</f>
        <v/>
      </c>
      <c r="HA359" s="233" t="str">
        <f>IF(Deník!$W359&lt;0,IF(Deník!$AC359=Statistika!$F$125,Deník!$W359,""),"")</f>
        <v/>
      </c>
      <c r="HC359" s="233" t="str">
        <f>IF(Deník!$W359&lt;0,IF(Deník!$AD359=Statistika!$F$133,Deník!$W359,""),"")</f>
        <v/>
      </c>
      <c r="HD359" s="233" t="str">
        <f>IF(Deník!$W359&lt;0,IF(Deník!$AD359=Statistika!$F$134,Deník!$W359,""),"")</f>
        <v/>
      </c>
      <c r="HE359" s="233" t="str">
        <f>IF(Deník!$W359&lt;0,IF(Deník!$AD359=Statistika!$F$135,Deník!$W359,""),"")</f>
        <v/>
      </c>
      <c r="HF359" s="233" t="str">
        <f>IF(Deník!$W359&lt;0,IF(Deník!$AD359=Statistika!$F$136,Deník!$W359,""),"")</f>
        <v/>
      </c>
      <c r="HG359" s="233" t="str">
        <f>IF(Deník!$W359&lt;0,IF(Deník!$AD359=Statistika!$F$137,Deník!$W359,""),"")</f>
        <v/>
      </c>
      <c r="ID359" s="8">
        <f>Tabulka4[[#This Row],[Sloupec3]]</f>
        <v>0</v>
      </c>
      <c r="IE359" s="17" t="str">
        <f>IF(AND([1]Deník!$C359&gt;='[1]Měsíční shrnutí'!$D$1,[1]Deník!$C359&lt;='[1]Měsíční shrnutí'!$F$1),[1]Deník!$X359,"")</f>
        <v/>
      </c>
    </row>
    <row r="360" spans="1:239">
      <c r="A360" s="8">
        <f>Deník!C361</f>
        <v>0</v>
      </c>
      <c r="B360" s="50" t="str">
        <f>Deník!R361</f>
        <v/>
      </c>
      <c r="C360" s="102" t="str">
        <f>IF(AND(Deník!R361&gt;1,Deník!R361&lt;&gt;""),1,"")</f>
        <v/>
      </c>
      <c r="D360" s="102" t="str">
        <f>IF(AND(Deník!R361&lt;=0,Deník!R361&lt;&gt;""),1,"")</f>
        <v/>
      </c>
      <c r="E360" s="103" t="str">
        <f>IF(AND(Deník!R361&gt;=0,Deník!R361&lt;=1),1,"")</f>
        <v/>
      </c>
      <c r="F360" s="79" t="str">
        <f>IF(Deník!R361&lt;&gt;"",Deník!R361+F359,"")</f>
        <v/>
      </c>
      <c r="G360" s="85"/>
      <c r="H360" s="54" t="str">
        <f>IF(MONTH(Deník!$C360)=H$2,IF(AND(Deník!$R360&gt;=0,Deník!$R360&lt;=1),"BE",Deník!$R360),"")</f>
        <v/>
      </c>
      <c r="I360" s="11" t="str">
        <f>IF(MONTH(Deník!$C360)=I$2,IF(AND(Deník!$R360&gt;=0,Deník!$R360&lt;=1),"BE",Deník!$R360),"")</f>
        <v/>
      </c>
      <c r="J360" s="11" t="str">
        <f>IF(MONTH(Deník!$C360)=J$2,IF(AND(Deník!$R360&gt;=0,Deník!$R360&lt;=1),"BE",Deník!$R360),"")</f>
        <v/>
      </c>
      <c r="K360" s="11" t="str">
        <f>IF(MONTH(Deník!$C360)=K$2,IF(AND(Deník!$R360&gt;=0,Deník!$R360&lt;=1),"BE",Deník!$R360),"")</f>
        <v/>
      </c>
      <c r="L360" s="11" t="str">
        <f>IF(MONTH(Deník!$C360)=L$2,IF(AND(Deník!$R360&gt;=0,Deník!$R360&lt;=1),"BE",Deník!$R360),"")</f>
        <v/>
      </c>
      <c r="M360" s="11" t="str">
        <f>IF(MONTH(Deník!$C360)=M$2,IF(AND(Deník!$R360&gt;=0,Deník!$R360&lt;=1),"BE",Deník!$R360),"")</f>
        <v/>
      </c>
      <c r="N360" s="11" t="str">
        <f>IF(MONTH(Deník!$C360)=N$2,IF(AND(Deník!$R360&gt;=0,Deník!$R360&lt;=1),"BE",Deník!$R360),"")</f>
        <v/>
      </c>
      <c r="O360" s="11" t="str">
        <f>IF(MONTH(Deník!$C360)=O$2,IF(AND(Deník!$R360&gt;=0,Deník!$R360&lt;=1),"BE",Deník!$R360),"")</f>
        <v/>
      </c>
      <c r="P360" s="11" t="str">
        <f>IF(MONTH(Deník!$C360)=P$2,IF(AND(Deník!$R360&gt;=0,Deník!$R360&lt;=1),"BE",Deník!$R360),"")</f>
        <v/>
      </c>
      <c r="Q360" s="11" t="str">
        <f>IF(MONTH(Deník!$C360)=Q$2,IF(AND(Deník!$R360&gt;=0,Deník!$R360&lt;=1),"BE",Deník!$R360),"")</f>
        <v/>
      </c>
      <c r="R360" s="11" t="str">
        <f>IF(MONTH(Deník!$C360)=R$2,IF(AND(Deník!$R360&gt;=0,Deník!$R360&lt;=1),"BE",Deník!$R360),"")</f>
        <v/>
      </c>
      <c r="S360" s="57" t="str">
        <f>IF(MONTH(Deník!$C360)=S$2,IF(AND(Deník!$R360&gt;=0,Deník!$R360&lt;=1),"BE",Deník!$R360),"")</f>
        <v/>
      </c>
      <c r="U360" s="12"/>
      <c r="V360" s="12"/>
      <c r="X360" s="600" t="str">
        <f>IF(Deník!$R360&lt;&gt;"",IF(Deník!$B360=Statistika!$F$63,IF(AND(Deník!$R360&gt;=0,Deník!$R360&lt;=1),"BE",Deník!$R360),""),"")</f>
        <v/>
      </c>
      <c r="Y360" s="13" t="str">
        <f>IF(Deník!$R360&lt;&gt;"",IF(Deník!$B360=Statistika!$F$64,IF(AND(Deník!$R360&gt;=0,Deník!$R360&lt;=1),"BE",Deník!$R360),""),"")</f>
        <v/>
      </c>
      <c r="Z360" s="13" t="str">
        <f>IF(Deník!$R360&lt;&gt;"",IF(Deník!$B360=Statistika!$F$65,IF(AND(Deník!$R360&gt;=0,Deník!$R360&lt;=1),"BE",Deník!$R360),""),"")</f>
        <v/>
      </c>
      <c r="AA360" s="13" t="str">
        <f>IF(Deník!$R360&lt;&gt;"",IF(Deník!$B360=Statistika!$F$66,IF(AND(Deník!$R360&gt;=0,Deník!$R360&lt;=1),"BE",Deník!$R360),""),"")</f>
        <v/>
      </c>
      <c r="AB360" s="13" t="str">
        <f>IF(Deník!$R360&lt;&gt;"",IF(Deník!$B360=Statistika!$F$67,IF(AND(Deník!$R360&gt;=0,Deník!$R360&lt;=1),"BE",Deník!$R360),""),"")</f>
        <v/>
      </c>
      <c r="AC360" s="13" t="str">
        <f>IF(Deník!$R360&lt;&gt;"",IF(Deník!$B360=Statistika!$F$68,IF(AND(Deník!$R360&gt;=0,Deník!$R360&lt;=1),"BE",Deník!$R360),""),"")</f>
        <v/>
      </c>
      <c r="AD360" s="13" t="str">
        <f>IF(Deník!$R360&lt;&gt;"",IF(Deník!$B360=Statistika!$F$69,IF(AND(Deník!$R360&gt;=0,Deník!$R360&lt;=1),"BE",Deník!$R360),""),"")</f>
        <v/>
      </c>
      <c r="AE360" s="601" t="str">
        <f>IF(Deník!$R360&lt;&gt;"",IF(Deník!$B360=Statistika!$F$70,IF(AND(Deník!$R360&gt;=0,Deník!$R360&lt;=1),"BE",Deník!$R360),""),"")</f>
        <v/>
      </c>
      <c r="AF360" s="90"/>
      <c r="AG360" s="63" t="str">
        <f>IF(Deník!$R360&lt;&gt;"",IF(Deník!$J360="L",IF(AND(Deník!$R360&gt;=0,Deník!$R360&lt;=1),"BE",Deník!$R360),""),"")</f>
        <v/>
      </c>
      <c r="AH360" s="13" t="str">
        <f>IF(Deník!$R360&lt;&gt;"",IF(Deník!$J360="S",IF(AND(Deník!$R360&gt;=0,Deník!$R360&lt;=1),"BE",Deník!$R360),""),"")</f>
        <v/>
      </c>
      <c r="AI360" s="95"/>
      <c r="AJ360" s="71" t="str">
        <f>IF(Deník!N361&lt;&gt;"",Deník!N361*-1,"")</f>
        <v/>
      </c>
      <c r="AK360" s="88"/>
      <c r="AL360" s="63" t="str">
        <f>IF(WEEKDAY(Deník!$C360,2)=1,IF(AND(Deník!$R360&gt;=0,Deník!$R360&lt;=1),"BE",Deník!$R360),"")</f>
        <v/>
      </c>
      <c r="AM360" s="13" t="str">
        <f>IF(WEEKDAY(Deník!$C360,2)=2,IF(AND(Deník!$R360&gt;=0,Deník!$R360&lt;=1),"BE",Deník!$R360),"")</f>
        <v/>
      </c>
      <c r="AN360" s="13" t="str">
        <f>IF(WEEKDAY(Deník!$C360,2)=3,IF(AND(Deník!$R360&gt;=0,Deník!$R360&lt;=1),"BE",Deník!$R360),"")</f>
        <v/>
      </c>
      <c r="AO360" s="13" t="str">
        <f>IF(WEEKDAY(Deník!$C360,2)=4,IF(AND(Deník!$R360&gt;=0,Deník!$R360&lt;=1),"BE",Deník!$R360),"")</f>
        <v/>
      </c>
      <c r="AP360" s="60" t="str">
        <f>IF(WEEKDAY(Deník!$C360,2)=5,IF(AND(Deník!$R360&gt;=0,Deník!$R360&lt;=1),"BE",Deník!$R360),"")</f>
        <v/>
      </c>
      <c r="AQ360" s="99"/>
      <c r="AR360" s="100">
        <f>Deník!D360</f>
        <v>0</v>
      </c>
      <c r="AS360" s="63" t="str">
        <f>IF(Deník!$D360&lt;&gt;"",IF(AND(Deník!$D360&gt;=AS$2,Deník!$D360&lt;=AS$3),IF(AND(Deník!$R360&gt;=0,Deník!$R360&lt;=1),"BE",Deník!$R360),""),"")</f>
        <v/>
      </c>
      <c r="AT360" s="63" t="str">
        <f>IF(Deník!$D360&lt;&gt;"",IF(AND(Deník!$D360&gt;=AT$2,Deník!$D360&lt;=AT$3),IF(AND(Deník!$R360&gt;=0,Deník!$R360&lt;=1),"BE",Deník!$R360),""),"")</f>
        <v/>
      </c>
      <c r="AU360" s="63" t="str">
        <f>IF(Deník!$D360&lt;&gt;"",IF(AND(Deník!$D360&gt;=AU$2,Deník!$D360&lt;=AU$3),IF(AND(Deník!$R360&gt;=0,Deník!$R360&lt;=1),"BE",Deník!$R360),""),"")</f>
        <v/>
      </c>
      <c r="AV360" s="63" t="str">
        <f>IF(Deník!$D360&lt;&gt;"",IF(AND(Deník!$D360&gt;=AV$2,Deník!$D360&lt;=AV$3),IF(AND(Deník!$R360&gt;=0,Deník!$R360&lt;=1),"BE",Deník!$R360),""),"")</f>
        <v/>
      </c>
      <c r="AW360" s="63" t="str">
        <f>IF(Deník!$D360&lt;&gt;"",IF(AND(Deník!$D360&gt;=AW$2,Deník!$D360&lt;=AW$3),IF(AND(Deník!$R360&gt;=0,Deník!$R360&lt;=1),"BE",Deník!$R360),""),"")</f>
        <v/>
      </c>
      <c r="AX360" s="63" t="str">
        <f>IF(Deník!$D360&lt;&gt;"",IF(AND(Deník!$D360&gt;=AX$2,Deník!$D360&lt;=AX$3),IF(AND(Deník!$R360&gt;=0,Deník!$R360&lt;=1),"BE",Deník!$R360),""),"")</f>
        <v/>
      </c>
      <c r="AY360" s="63" t="str">
        <f>IF(Deník!$D360&lt;&gt;"",IF(AND(Deník!$D360&gt;=AY$2,Deník!$D360&lt;=AY$3),IF(AND(Deník!$R360&gt;=0,Deník!$R360&lt;=1),"BE",Deník!$R360),""),"")</f>
        <v/>
      </c>
      <c r="AZ360" s="63" t="str">
        <f>IF(Deník!$D360&lt;&gt;"",IF(AND(Deník!$D360&gt;=AZ$2,Deník!$D360&lt;=AZ$3),IF(AND(Deník!$R360&gt;=0,Deník!$R360&lt;=1),"BE",Deník!$R360),""),"")</f>
        <v/>
      </c>
      <c r="BA360" s="63" t="str">
        <f>IF(Deník!$D360&lt;&gt;"",IF(AND(Deník!$D360&gt;=BA$2,Deník!$D360&lt;=BA$3),IF(AND(Deník!$R360&gt;=0,Deník!$R360&lt;=1),"BE",Deník!$R360),""),"")</f>
        <v/>
      </c>
      <c r="BB360" s="63" t="str">
        <f>IF(Deník!$D360&lt;&gt;"",IF(AND(Deník!$D360&gt;=BB$2,Deník!$D360&lt;=BB$3),IF(AND(Deník!$R360&gt;=0,Deník!$R360&lt;=1),"BE",Deník!$R360),""),"")</f>
        <v/>
      </c>
      <c r="BC360" s="71" t="str">
        <f>IF(Deník!$D360&lt;&gt;"",IF(AND(Deník!$D360&gt;=BC$2,Deník!$D360&lt;=BC$3),IF(AND(Deník!$R360&gt;=0,Deník!$R360&lt;=1),"BE",Deník!$R360),""),"")</f>
        <v/>
      </c>
      <c r="BD360" s="20" t="str">
        <f>IF(Deník!$J361="S",(Deník!$M361-Deník!$K361),IF(Deník!$J361="L",(Deník!$K361-Deník!$M361),""))</f>
        <v/>
      </c>
      <c r="BE360" s="20" t="str">
        <f>IF(Deník!$J361="S",(Deník!$K361-Deník!$O361),IF(Deník!$J361="L",(Deník!$O361-Deník!$K361),""))</f>
        <v/>
      </c>
      <c r="BF360" s="20" t="str">
        <f>IF(Deník!$J361="S",(Deník!$K361-Deník!$L361),IF(Deník!$J361="L",(Deník!$L361-Deník!$K361),""))</f>
        <v/>
      </c>
      <c r="BG360" s="20" t="str">
        <f>IF(Deník!$J361="S",(Deník!$K361-Deník!$S361),IF(Deník!$J361="L",(Deník!$S361-Deník!$K361),""))</f>
        <v/>
      </c>
      <c r="BH360" s="20" t="str">
        <f>IF(Deník!$J361="S",(Deník!$K361-Deník!$U361),IF(Deník!$J361="L",(Deník!$U361-Deník!$K361),""))</f>
        <v/>
      </c>
      <c r="BI360" s="20" t="str">
        <f>IF(Deník!$R360&gt;1,Deník!$R360,"")</f>
        <v/>
      </c>
      <c r="BJ360" s="20" t="str">
        <f>IF(Deník!$R360&lt;0,Deník!$R360,"")</f>
        <v/>
      </c>
      <c r="BK360" s="17"/>
      <c r="BM360" s="233" t="str">
        <f>IF(Deník!$R360&lt;&gt;"",IF(Deník!$Y360=Statistika!$F$78,IF(AND(Deník!$R360&gt;=0,Deník!$R360&lt;=1),"BE",Deník!$R360),""),"")</f>
        <v/>
      </c>
      <c r="BN360" s="233" t="str">
        <f>IF(Deník!$R360&lt;&gt;"",IF(Deník!$Y360=Statistika!$F$79,IF(AND(Deník!$R360&gt;=0,Deník!$R360&lt;=1),"BE",Deník!$R360),""),"")</f>
        <v/>
      </c>
      <c r="BO360" s="233" t="str">
        <f>IF(Deník!$R360&lt;&gt;"",IF(Deník!$Y360=Statistika!$F$80,IF(AND(Deník!$R360&gt;=0,Deník!$R360&lt;=1),"BE",Deník!$R360),""),"")</f>
        <v/>
      </c>
      <c r="BP360" s="233" t="str">
        <f>IF(Deník!$R360&lt;&gt;"",IF(Deník!$Y360=Statistika!$F$81,IF(AND(Deník!$R360&gt;=0,Deník!$R360&lt;=1),"BE",Deník!$R360),""),"")</f>
        <v/>
      </c>
      <c r="BQ360" s="233" t="str">
        <f>IF(Deník!$R360&lt;&gt;"",IF(Deník!$Y360=Statistika!$F$82,IF(AND(Deník!$R360&gt;=0,Deník!$R360&lt;=1),"BE",Deník!$R360),""),"")</f>
        <v/>
      </c>
      <c r="BR360" s="233" t="str">
        <f>IF(Deník!$R360&lt;&gt;"",IF(Deník!$Y360=Statistika!$F$83,IF(AND(Deník!$R360&gt;=0,Deník!$R360&lt;=1),"BE",Deník!$R360),""),"")</f>
        <v/>
      </c>
      <c r="BS360" s="233" t="str">
        <f>IF(Deník!$R360&lt;&gt;"",IF(Deník!$Y360=Statistika!$F$84,IF(AND(Deník!$R360&gt;=0,Deník!$R360&lt;=1),"BE",Deník!$R360),""),"")</f>
        <v/>
      </c>
      <c r="BT360" s="233" t="str">
        <f>IF(Deník!$R360&lt;&gt;"",IF(Deník!$Y360=Statistika!$F$85,IF(AND(Deník!$R360&gt;=0,Deník!$R360&lt;=1),"BE",Deník!$R360),""),"")</f>
        <v/>
      </c>
      <c r="BU360" s="233" t="str">
        <f>IF(Deník!$R360&lt;&gt;"",IF(Deník!$Y360=Statistika!$F$86,IF(AND(Deník!$R360&gt;=0,Deník!$R360&lt;=1),"BE",Deník!$R360),""),"")</f>
        <v/>
      </c>
      <c r="BV360" s="233" t="str">
        <f>IF(Deník!$R360&lt;&gt;"",IF(Deník!$Y360=Statistika!$F$87,IF(AND(Deník!$R360&gt;=0,Deník!$R360&lt;=1),"BE",Deník!$R360),""),"")</f>
        <v/>
      </c>
      <c r="BW360" s="233" t="str">
        <f>IF(Deník!$R360&lt;&gt;"",IF(Deník!$Y360=Statistika!$F$88,IF(AND(Deník!$R360&gt;=0,Deník!$R360&lt;=1),"BE",Deník!$R360),""),"")</f>
        <v/>
      </c>
      <c r="BX360" s="233" t="str">
        <f>IF(Deník!$R360&lt;&gt;"",IF(Deník!$Y360=Statistika!$F$89,IF(AND(Deník!$R360&gt;=0,Deník!$R360&lt;=1),"BE",Deník!$R360),""),"")</f>
        <v/>
      </c>
      <c r="BY360" s="233" t="str">
        <f>IF(Deník!$R360&lt;&gt;"",IF(Deník!$Y360=Statistika!$F$90,IF(AND(Deník!$R360&gt;=0,Deník!$R360&lt;=1),"BE",Deník!$R360),""),"")</f>
        <v/>
      </c>
      <c r="BZ360" s="233" t="str">
        <f>IF(Deník!$R360&lt;&gt;"",IF(Deník!$Y360=Statistika!$F$91,IF(AND(Deník!$R360&gt;=0,Deník!$R360&lt;=1),"BE",Deník!$R360),""),"")</f>
        <v/>
      </c>
      <c r="CA360" s="233"/>
      <c r="CB360" s="233" t="str">
        <f>IF(Deník!$R360&lt;&gt;"",IF(Deník!$AB360="SL",IF(AND(Deník!$R360&gt;=0,Deník!$R360&lt;=1),"BE",Deník!$R360),""),"")</f>
        <v/>
      </c>
      <c r="CC360" s="233" t="str">
        <f>IF(Deník!$R360&lt;&gt;"",IF(Deník!$AB360="BE10",IF(AND(Deník!$R360&gt;=0,Deník!$R360&lt;=1),"BE",Deník!$R360),""),"")</f>
        <v/>
      </c>
      <c r="CD360" s="233" t="str">
        <f>IF(Deník!$R360&lt;&gt;"",IF(Deník!$AB360="BE15",IF(AND(Deník!$R360&gt;=0,Deník!$R360&lt;=1),"BE",Deník!$R360),""),"")</f>
        <v/>
      </c>
      <c r="CE360" s="233" t="str">
        <f>IF(Deník!$R360&lt;&gt;"",IF(Deník!$AB360="BE20",IF(AND(Deník!$R360&gt;=0,Deník!$R360&lt;=1),"BE",Deník!$R360),""),"")</f>
        <v/>
      </c>
      <c r="CF360" s="233" t="str">
        <f>IF(Deník!$R360&lt;&gt;"",IF(Deník!$AB360="TP1",IF(AND(Deník!$R360&gt;=0,Deník!$R360&lt;=1),"BE",Deník!$R360),""),"")</f>
        <v/>
      </c>
      <c r="CG360" s="233" t="str">
        <f>IF(Deník!$R360&lt;&gt;"",IF(Deník!$AB360="TP2",IF(AND(Deník!$R360&gt;=0,Deník!$R360&lt;=1),"BE",Deník!$R360),""),"")</f>
        <v/>
      </c>
      <c r="CH360" s="233" t="str">
        <f>IF(Deník!$R360&lt;&gt;"",IF(Deník!$AB360="TP3",IF(AND(Deník!$R360&gt;=0,Deník!$R360&lt;=1),"BE",Deník!$R360),""),"")</f>
        <v/>
      </c>
      <c r="CI360" s="233" t="str">
        <f>IF(Deník!$R360&lt;&gt;"",IF(Deník!$AB360="Trailing SL",IF(AND(Deník!$R360&gt;=0,Deník!$R360&lt;=1),"BE",Deník!$R360),""),"")</f>
        <v/>
      </c>
      <c r="CJ360" s="233" t="str">
        <f>IF(Deník!$R360&lt;&gt;"",IF(Deník!$AB360="Manual",IF(AND(Deník!$R360&gt;=0,Deník!$R360&lt;=1),"BE",Deník!$R360),""),"")</f>
        <v/>
      </c>
      <c r="CK360" s="233"/>
      <c r="CL360" s="233" t="str">
        <f>IF(Deník!$R360&lt;0,IF(Deník!$AC360=Statistika!$F$117,Deník!$R360,""),"")</f>
        <v/>
      </c>
      <c r="CM360" s="233" t="str">
        <f>IF(Deník!$R360&lt;0,IF(Deník!$AC360=Statistika!$F$118,Deník!$R360,""),"")</f>
        <v/>
      </c>
      <c r="CN360" s="233" t="str">
        <f>IF(Deník!$R360&lt;0,IF(Deník!$AC360=Statistika!$F$119,Deník!$R360,""),"")</f>
        <v/>
      </c>
      <c r="CO360" s="233" t="str">
        <f>IF(Deník!$R360&lt;0,IF(Deník!$AC360=Statistika!$F$120,Deník!$R360,""),"")</f>
        <v/>
      </c>
      <c r="CP360" s="233" t="str">
        <f>IF(Deník!$R360&lt;0,IF(Deník!$AC360=Statistika!$F$121,Deník!$R360,""),"")</f>
        <v/>
      </c>
      <c r="CQ360" s="233" t="str">
        <f>IF(Deník!$R360&lt;0,IF(Deník!$AC360=Statistika!$F$122,Deník!$R360,""),"")</f>
        <v/>
      </c>
      <c r="CR360" s="233" t="str">
        <f>IF(Deník!$R360&lt;0,IF(Deník!$AC360=Statistika!$F$123,Deník!$R360,""),"")</f>
        <v/>
      </c>
      <c r="CS360" s="233" t="str">
        <f>IF(Deník!$R360&lt;0,IF(Deník!$AC360=Statistika!$F$124,Deník!$R360,""),"")</f>
        <v/>
      </c>
      <c r="CT360" s="233" t="str">
        <f>IF(Deník!$R360&lt;0,IF(Deník!$AC360=Statistika!$F$125,Deník!$R360,""),"")</f>
        <v/>
      </c>
      <c r="CU360" s="233"/>
      <c r="CV360" s="233" t="str">
        <f>IF(Deník!$R360&lt;0,IF(Deník!$AD360=$CV$2,Deník!$R360,""),"")</f>
        <v/>
      </c>
      <c r="CW360" s="233" t="str">
        <f>IF(Deník!$R360&lt;0,IF(Deník!$AD360=$CW$2,Deník!$R360,""),"")</f>
        <v/>
      </c>
      <c r="CX360" s="233" t="str">
        <f>IF(Deník!$R360&lt;0,IF(Deník!$AD360=$CX$2,Deník!$R360,""),"")</f>
        <v/>
      </c>
      <c r="CY360" s="233" t="str">
        <f>IF(Deník!$R360&lt;0,IF(Deník!$AD360=$CY$2,Deník!$R360,""),"")</f>
        <v/>
      </c>
      <c r="CZ360" s="233" t="str">
        <f>IF(Deník!$R360&lt;0,IF(Deník!$AD360=$CZ$2,Deník!$R360,""),"")</f>
        <v/>
      </c>
      <c r="DL360" s="221">
        <f t="shared" si="16"/>
        <v>93847.029999999984</v>
      </c>
      <c r="DM360" s="220">
        <f t="shared" si="15"/>
        <v>-6.1529700000000132E-2</v>
      </c>
      <c r="DO360" s="50">
        <f>Deník!W361</f>
        <v>0</v>
      </c>
      <c r="DP360" s="102" t="str">
        <f>IF(AND(Deník!W361&gt;0),1,"")</f>
        <v/>
      </c>
      <c r="DQ360" s="102">
        <f>IF(AND(Deník!W361&lt;=0),1,"")</f>
        <v>1</v>
      </c>
      <c r="DR360" s="227"/>
      <c r="DS360" s="228"/>
      <c r="DT360" s="85"/>
      <c r="DU360" s="54">
        <f>IF(MONTH(Deník!$C360)=DU$2,Deník!$W360,"")</f>
        <v>0</v>
      </c>
      <c r="DV360" s="222" t="str">
        <f>IF(MONTH(Deník!$C360)=DV$2,Deník!$W360,"")</f>
        <v/>
      </c>
      <c r="DW360" s="222" t="str">
        <f>IF(MONTH(Deník!$C360)=DW$2,Deník!$W360,"")</f>
        <v/>
      </c>
      <c r="DX360" s="222" t="str">
        <f>IF(MONTH(Deník!$C360)=DX$2,Deník!$W360,"")</f>
        <v/>
      </c>
      <c r="DY360" s="222" t="str">
        <f>IF(MONTH(Deník!$C360)=DY$2,Deník!$W360,"")</f>
        <v/>
      </c>
      <c r="DZ360" s="222" t="str">
        <f>IF(MONTH(Deník!$C360)=DZ$2,Deník!$W360,"")</f>
        <v/>
      </c>
      <c r="EA360" s="222" t="str">
        <f>IF(MONTH(Deník!$C360)=EA$2,Deník!$W360,"")</f>
        <v/>
      </c>
      <c r="EB360" s="222" t="str">
        <f>IF(MONTH(Deník!$C360)=EB$2,Deník!$W360,"")</f>
        <v/>
      </c>
      <c r="EC360" s="222" t="str">
        <f>IF(MONTH(Deník!$C360)=EC$2,Deník!$W360,"")</f>
        <v/>
      </c>
      <c r="ED360" s="222" t="str">
        <f>IF(MONTH(Deník!$C360)=ED$2,Deník!$W360,"")</f>
        <v/>
      </c>
      <c r="EE360" s="222" t="str">
        <f>IF(MONTH(Deník!$C360)=EE$2,Deník!$W360,"")</f>
        <v/>
      </c>
      <c r="EF360" s="222" t="str">
        <f>IF(MONTH(Deník!$C360)=EF$2,Deník!$W360,"")</f>
        <v/>
      </c>
      <c r="EI360" s="600" t="str">
        <f>IF(Deník!$W360&lt;&gt;"",IF(Deník!$B360=Statistika!$F$63,Deník!$W360,""),"")</f>
        <v/>
      </c>
      <c r="EJ360" s="13" t="str">
        <f>IF(Deník!$W360&lt;&gt;"",IF(Deník!$B360=Statistika!$F$64,Deník!$W360,""),"")</f>
        <v/>
      </c>
      <c r="EK360" s="13" t="str">
        <f>IF(Deník!$W360&lt;&gt;"",IF(Deník!$B360=Statistika!$F$65,Deník!$W360,""),"")</f>
        <v/>
      </c>
      <c r="EL360" s="13" t="str">
        <f>IF(Deník!$W360&lt;&gt;"",IF(Deník!$B360=Statistika!$F$66,Deník!$W360,""),"")</f>
        <v/>
      </c>
      <c r="EM360" s="13" t="str">
        <f>IF(Deník!$W360&lt;&gt;"",IF(Deník!$B360=Statistika!$F$67,Deník!$W360,""),"")</f>
        <v/>
      </c>
      <c r="EN360" s="13" t="str">
        <f>IF(Deník!$W360&lt;&gt;"",IF(Deník!$B360=Statistika!$F$68,Deník!$W360,""),"")</f>
        <v/>
      </c>
      <c r="EO360" s="13" t="str">
        <f>IF(Deník!$W360&lt;&gt;"",IF(Deník!$B360=Statistika!$F$69,Deník!$W360,""),"")</f>
        <v/>
      </c>
      <c r="EP360" s="601" t="str">
        <f>IF(Deník!$W360&lt;&gt;"",IF(Deník!$B360=Statistika!$F$70,Deník!$W360,""),"")</f>
        <v/>
      </c>
      <c r="EQ360" s="90"/>
      <c r="ER360" s="63" t="str">
        <f>IF(Deník!$W360&lt;&gt;"",IF(Deník!$J360="L",Deník!$W360,""),"")</f>
        <v/>
      </c>
      <c r="ES360" s="13" t="str">
        <f>IF(Deník!$W360&lt;&gt;"",IF(Deník!$J360="S",Deník!$W360,""),"")</f>
        <v/>
      </c>
      <c r="ET360" s="95"/>
      <c r="EU360" s="88"/>
      <c r="EV360" s="63" t="str">
        <f>IF(WEEKDAY(Deník!$C360,2)=1,Deník!$W360,"")</f>
        <v/>
      </c>
      <c r="EW360" s="13" t="str">
        <f>IF(WEEKDAY(Deník!$C360,2)=2,Deník!$W360,"")</f>
        <v/>
      </c>
      <c r="EX360" s="13" t="str">
        <f>IF(WEEKDAY(Deník!$C360,2)=3,Deník!$W360,"")</f>
        <v/>
      </c>
      <c r="EY360" s="13" t="str">
        <f>IF(WEEKDAY(Deník!$C360,2)=4,Deník!$W360,"")</f>
        <v/>
      </c>
      <c r="EZ360" s="60" t="str">
        <f>IF(WEEKDAY(Deník!$C360,2)=5,Deník!$W360,"")</f>
        <v/>
      </c>
      <c r="FA360" s="99"/>
      <c r="FB360" s="100">
        <f>Deník!D360</f>
        <v>0</v>
      </c>
      <c r="FC360" s="63">
        <f>IF($FB360&lt;&gt;"",IF(AND($FB360&gt;=FC$2,$FB360&lt;=FC$3),Deník!$W360,""))</f>
        <v>0</v>
      </c>
      <c r="FD360" s="63" t="str">
        <f>IF($FB360&lt;&gt;"",IF(AND($FB360&gt;=FD$2,$FB360&lt;=FD$3),Deník!$W360,""))</f>
        <v/>
      </c>
      <c r="FE360" s="63" t="str">
        <f>IF($FB360&lt;&gt;"",IF(AND($FB360&gt;=FE$2,$FB360&lt;=FE$3),Deník!$W360,""))</f>
        <v/>
      </c>
      <c r="FF360" s="63" t="str">
        <f>IF($FB360&lt;&gt;"",IF(AND($FB360&gt;=FF$2,$FB360&lt;=FF$3),Deník!$W360,""))</f>
        <v/>
      </c>
      <c r="FG360" s="63" t="str">
        <f>IF($FB360&lt;&gt;"",IF(AND($FB360&gt;=FG$2,$FB360&lt;=FG$3),Deník!$W360,""))</f>
        <v/>
      </c>
      <c r="FH360" s="63" t="str">
        <f>IF($FB360&lt;&gt;"",IF(AND($FB360&gt;=FH$2,$FB360&lt;=FH$3),Deník!$W360,""))</f>
        <v/>
      </c>
      <c r="FI360" s="63" t="str">
        <f>IF($FB360&lt;&gt;"",IF(AND($FB360&gt;=FI$2,$FB360&lt;=FI$3),Deník!$W360,""))</f>
        <v/>
      </c>
      <c r="FJ360" s="63" t="str">
        <f>IF($FB360&lt;&gt;"",IF(AND($FB360&gt;=FJ$2,$FB360&lt;=FJ$3),Deník!$W360,""))</f>
        <v/>
      </c>
      <c r="FK360" s="63" t="str">
        <f>IF($FB360&lt;&gt;"",IF(AND($FB360&gt;=FK$2,$FB360&lt;=FK$3),Deník!$W360,""))</f>
        <v/>
      </c>
      <c r="FL360" s="63" t="str">
        <f>IF($FB360&lt;&gt;"",IF(AND($FB360&gt;=FL$2,$FB360&lt;=FL$3),Deník!$W360,""))</f>
        <v/>
      </c>
      <c r="FM360" s="63" t="str">
        <f>IF($FB360&lt;&gt;"",IF(AND($FB360&gt;=FM$2,$FB360&lt;=FM$3),Deník!$W360,""))</f>
        <v/>
      </c>
      <c r="FN360" s="13"/>
      <c r="FO360" s="20" t="str">
        <f>IF(Deník!$W360&gt;1,Deník!$W360,"")</f>
        <v/>
      </c>
      <c r="FP360" s="20" t="str">
        <f>IF(Deník!$W360&lt;0,Deník!$W360,"")</f>
        <v/>
      </c>
      <c r="FQ360" s="17"/>
      <c r="FS360" s="233"/>
      <c r="FT360" s="233" t="str">
        <f>IF(Deník!$W360&lt;&gt;"",IF(Deník!$Y360=Statistika!$F$78,Deník!$W360,""),"")</f>
        <v/>
      </c>
      <c r="FU360" s="233" t="str">
        <f>IF(Deník!$W360&lt;&gt;"",IF(Deník!$Y360=Statistika!$F$79,Deník!$W360,""),"")</f>
        <v/>
      </c>
      <c r="FV360" s="233" t="str">
        <f>IF(Deník!$W360&lt;&gt;"",IF(Deník!$Y360=Statistika!$F$80,Deník!$W360,""),"")</f>
        <v/>
      </c>
      <c r="FW360" s="233" t="str">
        <f>IF(Deník!$W360&lt;&gt;"",IF(Deník!$Y360=Statistika!$F$81,Deník!$W360,""),"")</f>
        <v/>
      </c>
      <c r="FX360" s="233" t="str">
        <f>IF(Deník!$W360&lt;&gt;"",IF(Deník!$Y360=Statistika!$F$82,Deník!$W360,""),"")</f>
        <v/>
      </c>
      <c r="FY360" s="233" t="str">
        <f>IF(Deník!$W360&lt;&gt;"",IF(Deník!$Y360=Statistika!$F$83,Deník!$W360,""),"")</f>
        <v/>
      </c>
      <c r="FZ360" s="233" t="str">
        <f>IF(Deník!$W360&lt;&gt;"",IF(Deník!$Y360=Statistika!$F$84,Deník!$W360,""),"")</f>
        <v/>
      </c>
      <c r="GA360" s="233" t="str">
        <f>IF(Deník!$W360&lt;&gt;"",IF(Deník!$Y360=Statistika!$F$85,Deník!$W360,""),"")</f>
        <v/>
      </c>
      <c r="GB360" s="233" t="str">
        <f>IF(Deník!$W360&lt;&gt;"",IF(Deník!$Y360=Statistika!$F$86,Deník!$W360,""),"")</f>
        <v/>
      </c>
      <c r="GC360" s="233" t="str">
        <f>IF(Deník!$W360&lt;&gt;"",IF(Deník!$Y360=Statistika!$F$87,Deník!$W360,""),"")</f>
        <v/>
      </c>
      <c r="GD360" s="233" t="str">
        <f>IF(Deník!$W360&lt;&gt;"",IF(Deník!$Y360=Statistika!$F$88,Deník!$W360,""),"")</f>
        <v/>
      </c>
      <c r="GE360" s="233" t="str">
        <f>IF(Deník!$W360&lt;&gt;"",IF(Deník!$Y360=Statistika!$F$89,Deník!$W360,""),"")</f>
        <v/>
      </c>
      <c r="GF360" s="233" t="str">
        <f>IF(Deník!$W360&lt;&gt;"",IF(Deník!$Y360=Statistika!$F$90,Deník!$W360,""),"")</f>
        <v/>
      </c>
      <c r="GG360" s="233" t="str">
        <f>IF(Deník!$W360&lt;&gt;"",IF(Deník!$Y360=Statistika!$F$91,Deník!$W360,""),"")</f>
        <v/>
      </c>
      <c r="GH360" s="233"/>
      <c r="GI360" s="233" t="str">
        <f>IF(Deník!$W360&lt;&gt;"",IF(Deník!$AB360=Statistika!$L$100,Deník!$W360,""),"")</f>
        <v/>
      </c>
      <c r="GJ360" s="233" t="str">
        <f>IF(Deník!$W360&lt;&gt;"",IF(Deník!$AB360=Statistika!$L$101,Deník!$W360,""),"")</f>
        <v/>
      </c>
      <c r="GK360" s="233" t="str">
        <f>IF(Deník!$W360&lt;&gt;"",IF(Deník!$AB360=Statistika!$L$102,Deník!$W360,""),"")</f>
        <v/>
      </c>
      <c r="GL360" s="233" t="str">
        <f>IF(Deník!$W360&lt;&gt;"",IF(Deník!$AB360=Statistika!$L$103,Deník!$W360,""),"")</f>
        <v/>
      </c>
      <c r="GM360" s="233" t="str">
        <f>IF(Deník!$W360&lt;&gt;"",IF(Deník!$AB360=Statistika!$L$104,Deník!$W360,""),"")</f>
        <v/>
      </c>
      <c r="GN360" s="233" t="str">
        <f>IF(Deník!$W360&lt;&gt;"",IF(Deník!$AB360=Statistika!$L$105,Deník!$W360,""),"")</f>
        <v/>
      </c>
      <c r="GO360" s="233" t="str">
        <f>IF(Deník!$W360&lt;&gt;"",IF(Deník!$AB360=Statistika!$L$106,Deník!$W360,""),"")</f>
        <v/>
      </c>
      <c r="GP360" s="233" t="str">
        <f>IF(Deník!$W360&lt;&gt;"",IF(Deník!$AB360=Statistika!$L$107,Deník!$W360,""),"")</f>
        <v/>
      </c>
      <c r="GQ360" s="233" t="str">
        <f>IF(Deník!$W360&lt;&gt;"",IF(Deník!$AB360=Statistika!$L$108,Deník!$W360,""),"")</f>
        <v/>
      </c>
      <c r="GS360" s="233" t="str">
        <f>IF(Deník!$W360&lt;0,IF(Deník!$AC360=Statistika!$F$117,Deník!$W360,""),"")</f>
        <v/>
      </c>
      <c r="GT360" s="233" t="str">
        <f>IF(Deník!$W360&lt;0,IF(Deník!$AC360=Statistika!$F$118,Deník!$W360,""),"")</f>
        <v/>
      </c>
      <c r="GU360" s="233" t="str">
        <f>IF(Deník!$W360&lt;0,IF(Deník!$AC360=Statistika!$F$119,Deník!$W360,""),"")</f>
        <v/>
      </c>
      <c r="GV360" s="233" t="str">
        <f>IF(Deník!$W360&lt;0,IF(Deník!$AC360=Statistika!$F$120,Deník!$W360,""),"")</f>
        <v/>
      </c>
      <c r="GW360" s="233" t="str">
        <f>IF(Deník!$W360&lt;0,IF(Deník!$AC360=Statistika!$F$121,Deník!$W360,""),"")</f>
        <v/>
      </c>
      <c r="GX360" s="233" t="str">
        <f>IF(Deník!$W360&lt;0,IF(Deník!$AC360=Statistika!$F$122,Deník!$W360,""),"")</f>
        <v/>
      </c>
      <c r="GY360" s="233" t="str">
        <f>IF(Deník!$W360&lt;0,IF(Deník!$AC360=Statistika!$F$123,Deník!$W360,""),"")</f>
        <v/>
      </c>
      <c r="GZ360" s="233" t="str">
        <f>IF(Deník!$W360&lt;0,IF(Deník!$AC360=Statistika!$F$124,Deník!$W360,""),"")</f>
        <v/>
      </c>
      <c r="HA360" s="233" t="str">
        <f>IF(Deník!$W360&lt;0,IF(Deník!$AC360=Statistika!$F$125,Deník!$W360,""),"")</f>
        <v/>
      </c>
      <c r="HC360" s="233" t="str">
        <f>IF(Deník!$W360&lt;0,IF(Deník!$AD360=Statistika!$F$133,Deník!$W360,""),"")</f>
        <v/>
      </c>
      <c r="HD360" s="233" t="str">
        <f>IF(Deník!$W360&lt;0,IF(Deník!$AD360=Statistika!$F$134,Deník!$W360,""),"")</f>
        <v/>
      </c>
      <c r="HE360" s="233" t="str">
        <f>IF(Deník!$W360&lt;0,IF(Deník!$AD360=Statistika!$F$135,Deník!$W360,""),"")</f>
        <v/>
      </c>
      <c r="HF360" s="233" t="str">
        <f>IF(Deník!$W360&lt;0,IF(Deník!$AD360=Statistika!$F$136,Deník!$W360,""),"")</f>
        <v/>
      </c>
      <c r="HG360" s="233" t="str">
        <f>IF(Deník!$W360&lt;0,IF(Deník!$AD360=Statistika!$F$137,Deník!$W360,""),"")</f>
        <v/>
      </c>
      <c r="ID360" s="8">
        <f>Tabulka4[[#This Row],[Sloupec3]]</f>
        <v>0</v>
      </c>
      <c r="IE360" s="17" t="str">
        <f>IF(AND([1]Deník!$C360&gt;='[1]Měsíční shrnutí'!$D$1,[1]Deník!$C360&lt;='[1]Měsíční shrnutí'!$F$1),[1]Deník!$X360,"")</f>
        <v/>
      </c>
    </row>
    <row r="361" spans="1:239">
      <c r="A361" s="8">
        <f>Deník!C362</f>
        <v>0</v>
      </c>
      <c r="B361" s="50" t="str">
        <f>Deník!R362</f>
        <v/>
      </c>
      <c r="C361" s="102" t="str">
        <f>IF(AND(Deník!R362&gt;1,Deník!R362&lt;&gt;""),1,"")</f>
        <v/>
      </c>
      <c r="D361" s="102" t="str">
        <f>IF(AND(Deník!R362&lt;=0,Deník!R362&lt;&gt;""),1,"")</f>
        <v/>
      </c>
      <c r="E361" s="103" t="str">
        <f>IF(AND(Deník!R362&gt;=0,Deník!R362&lt;=1),1,"")</f>
        <v/>
      </c>
      <c r="F361" s="79" t="str">
        <f>IF(Deník!R362&lt;&gt;"",Deník!R362+F360,"")</f>
        <v/>
      </c>
      <c r="G361" s="85"/>
      <c r="H361" s="54" t="str">
        <f>IF(MONTH(Deník!$C361)=H$2,IF(AND(Deník!$R361&gt;=0,Deník!$R361&lt;=1),"BE",Deník!$R361),"")</f>
        <v/>
      </c>
      <c r="I361" s="11" t="str">
        <f>IF(MONTH(Deník!$C361)=I$2,IF(AND(Deník!$R361&gt;=0,Deník!$R361&lt;=1),"BE",Deník!$R361),"")</f>
        <v/>
      </c>
      <c r="J361" s="11" t="str">
        <f>IF(MONTH(Deník!$C361)=J$2,IF(AND(Deník!$R361&gt;=0,Deník!$R361&lt;=1),"BE",Deník!$R361),"")</f>
        <v/>
      </c>
      <c r="K361" s="11" t="str">
        <f>IF(MONTH(Deník!$C361)=K$2,IF(AND(Deník!$R361&gt;=0,Deník!$R361&lt;=1),"BE",Deník!$R361),"")</f>
        <v/>
      </c>
      <c r="L361" s="11" t="str">
        <f>IF(MONTH(Deník!$C361)=L$2,IF(AND(Deník!$R361&gt;=0,Deník!$R361&lt;=1),"BE",Deník!$R361),"")</f>
        <v/>
      </c>
      <c r="M361" s="11" t="str">
        <f>IF(MONTH(Deník!$C361)=M$2,IF(AND(Deník!$R361&gt;=0,Deník!$R361&lt;=1),"BE",Deník!$R361),"")</f>
        <v/>
      </c>
      <c r="N361" s="11" t="str">
        <f>IF(MONTH(Deník!$C361)=N$2,IF(AND(Deník!$R361&gt;=0,Deník!$R361&lt;=1),"BE",Deník!$R361),"")</f>
        <v/>
      </c>
      <c r="O361" s="11" t="str">
        <f>IF(MONTH(Deník!$C361)=O$2,IF(AND(Deník!$R361&gt;=0,Deník!$R361&lt;=1),"BE",Deník!$R361),"")</f>
        <v/>
      </c>
      <c r="P361" s="11" t="str">
        <f>IF(MONTH(Deník!$C361)=P$2,IF(AND(Deník!$R361&gt;=0,Deník!$R361&lt;=1),"BE",Deník!$R361),"")</f>
        <v/>
      </c>
      <c r="Q361" s="11" t="str">
        <f>IF(MONTH(Deník!$C361)=Q$2,IF(AND(Deník!$R361&gt;=0,Deník!$R361&lt;=1),"BE",Deník!$R361),"")</f>
        <v/>
      </c>
      <c r="R361" s="11" t="str">
        <f>IF(MONTH(Deník!$C361)=R$2,IF(AND(Deník!$R361&gt;=0,Deník!$R361&lt;=1),"BE",Deník!$R361),"")</f>
        <v/>
      </c>
      <c r="S361" s="57" t="str">
        <f>IF(MONTH(Deník!$C361)=S$2,IF(AND(Deník!$R361&gt;=0,Deník!$R361&lt;=1),"BE",Deník!$R361),"")</f>
        <v/>
      </c>
      <c r="U361" s="12"/>
      <c r="V361" s="12"/>
      <c r="X361" s="600" t="str">
        <f>IF(Deník!$R361&lt;&gt;"",IF(Deník!$B361=Statistika!$F$63,IF(AND(Deník!$R361&gt;=0,Deník!$R361&lt;=1),"BE",Deník!$R361),""),"")</f>
        <v/>
      </c>
      <c r="Y361" s="13" t="str">
        <f>IF(Deník!$R361&lt;&gt;"",IF(Deník!$B361=Statistika!$F$64,IF(AND(Deník!$R361&gt;=0,Deník!$R361&lt;=1),"BE",Deník!$R361),""),"")</f>
        <v/>
      </c>
      <c r="Z361" s="13" t="str">
        <f>IF(Deník!$R361&lt;&gt;"",IF(Deník!$B361=Statistika!$F$65,IF(AND(Deník!$R361&gt;=0,Deník!$R361&lt;=1),"BE",Deník!$R361),""),"")</f>
        <v/>
      </c>
      <c r="AA361" s="13" t="str">
        <f>IF(Deník!$R361&lt;&gt;"",IF(Deník!$B361=Statistika!$F$66,IF(AND(Deník!$R361&gt;=0,Deník!$R361&lt;=1),"BE",Deník!$R361),""),"")</f>
        <v/>
      </c>
      <c r="AB361" s="13" t="str">
        <f>IF(Deník!$R361&lt;&gt;"",IF(Deník!$B361=Statistika!$F$67,IF(AND(Deník!$R361&gt;=0,Deník!$R361&lt;=1),"BE",Deník!$R361),""),"")</f>
        <v/>
      </c>
      <c r="AC361" s="13" t="str">
        <f>IF(Deník!$R361&lt;&gt;"",IF(Deník!$B361=Statistika!$F$68,IF(AND(Deník!$R361&gt;=0,Deník!$R361&lt;=1),"BE",Deník!$R361),""),"")</f>
        <v/>
      </c>
      <c r="AD361" s="13" t="str">
        <f>IF(Deník!$R361&lt;&gt;"",IF(Deník!$B361=Statistika!$F$69,IF(AND(Deník!$R361&gt;=0,Deník!$R361&lt;=1),"BE",Deník!$R361),""),"")</f>
        <v/>
      </c>
      <c r="AE361" s="601" t="str">
        <f>IF(Deník!$R361&lt;&gt;"",IF(Deník!$B361=Statistika!$F$70,IF(AND(Deník!$R361&gt;=0,Deník!$R361&lt;=1),"BE",Deník!$R361),""),"")</f>
        <v/>
      </c>
      <c r="AF361" s="90"/>
      <c r="AG361" s="63" t="str">
        <f>IF(Deník!$R361&lt;&gt;"",IF(Deník!$J361="L",IF(AND(Deník!$R361&gt;=0,Deník!$R361&lt;=1),"BE",Deník!$R361),""),"")</f>
        <v/>
      </c>
      <c r="AH361" s="13" t="str">
        <f>IF(Deník!$R361&lt;&gt;"",IF(Deník!$J361="S",IF(AND(Deník!$R361&gt;=0,Deník!$R361&lt;=1),"BE",Deník!$R361),""),"")</f>
        <v/>
      </c>
      <c r="AI361" s="95"/>
      <c r="AJ361" s="71" t="str">
        <f>IF(Deník!N362&lt;&gt;"",Deník!N362*-1,"")</f>
        <v/>
      </c>
      <c r="AK361" s="88"/>
      <c r="AL361" s="63" t="str">
        <f>IF(WEEKDAY(Deník!$C361,2)=1,IF(AND(Deník!$R361&gt;=0,Deník!$R361&lt;=1),"BE",Deník!$R361),"")</f>
        <v/>
      </c>
      <c r="AM361" s="13" t="str">
        <f>IF(WEEKDAY(Deník!$C361,2)=2,IF(AND(Deník!$R361&gt;=0,Deník!$R361&lt;=1),"BE",Deník!$R361),"")</f>
        <v/>
      </c>
      <c r="AN361" s="13" t="str">
        <f>IF(WEEKDAY(Deník!$C361,2)=3,IF(AND(Deník!$R361&gt;=0,Deník!$R361&lt;=1),"BE",Deník!$R361),"")</f>
        <v/>
      </c>
      <c r="AO361" s="13" t="str">
        <f>IF(WEEKDAY(Deník!$C361,2)=4,IF(AND(Deník!$R361&gt;=0,Deník!$R361&lt;=1),"BE",Deník!$R361),"")</f>
        <v/>
      </c>
      <c r="AP361" s="60" t="str">
        <f>IF(WEEKDAY(Deník!$C361,2)=5,IF(AND(Deník!$R361&gt;=0,Deník!$R361&lt;=1),"BE",Deník!$R361),"")</f>
        <v/>
      </c>
      <c r="AQ361" s="99"/>
      <c r="AR361" s="100">
        <f>Deník!D361</f>
        <v>0</v>
      </c>
      <c r="AS361" s="63" t="str">
        <f>IF(Deník!$D361&lt;&gt;"",IF(AND(Deník!$D361&gt;=AS$2,Deník!$D361&lt;=AS$3),IF(AND(Deník!$R361&gt;=0,Deník!$R361&lt;=1),"BE",Deník!$R361),""),"")</f>
        <v/>
      </c>
      <c r="AT361" s="63" t="str">
        <f>IF(Deník!$D361&lt;&gt;"",IF(AND(Deník!$D361&gt;=AT$2,Deník!$D361&lt;=AT$3),IF(AND(Deník!$R361&gt;=0,Deník!$R361&lt;=1),"BE",Deník!$R361),""),"")</f>
        <v/>
      </c>
      <c r="AU361" s="63" t="str">
        <f>IF(Deník!$D361&lt;&gt;"",IF(AND(Deník!$D361&gt;=AU$2,Deník!$D361&lt;=AU$3),IF(AND(Deník!$R361&gt;=0,Deník!$R361&lt;=1),"BE",Deník!$R361),""),"")</f>
        <v/>
      </c>
      <c r="AV361" s="63" t="str">
        <f>IF(Deník!$D361&lt;&gt;"",IF(AND(Deník!$D361&gt;=AV$2,Deník!$D361&lt;=AV$3),IF(AND(Deník!$R361&gt;=0,Deník!$R361&lt;=1),"BE",Deník!$R361),""),"")</f>
        <v/>
      </c>
      <c r="AW361" s="63" t="str">
        <f>IF(Deník!$D361&lt;&gt;"",IF(AND(Deník!$D361&gt;=AW$2,Deník!$D361&lt;=AW$3),IF(AND(Deník!$R361&gt;=0,Deník!$R361&lt;=1),"BE",Deník!$R361),""),"")</f>
        <v/>
      </c>
      <c r="AX361" s="63" t="str">
        <f>IF(Deník!$D361&lt;&gt;"",IF(AND(Deník!$D361&gt;=AX$2,Deník!$D361&lt;=AX$3),IF(AND(Deník!$R361&gt;=0,Deník!$R361&lt;=1),"BE",Deník!$R361),""),"")</f>
        <v/>
      </c>
      <c r="AY361" s="63" t="str">
        <f>IF(Deník!$D361&lt;&gt;"",IF(AND(Deník!$D361&gt;=AY$2,Deník!$D361&lt;=AY$3),IF(AND(Deník!$R361&gt;=0,Deník!$R361&lt;=1),"BE",Deník!$R361),""),"")</f>
        <v/>
      </c>
      <c r="AZ361" s="63" t="str">
        <f>IF(Deník!$D361&lt;&gt;"",IF(AND(Deník!$D361&gt;=AZ$2,Deník!$D361&lt;=AZ$3),IF(AND(Deník!$R361&gt;=0,Deník!$R361&lt;=1),"BE",Deník!$R361),""),"")</f>
        <v/>
      </c>
      <c r="BA361" s="63" t="str">
        <f>IF(Deník!$D361&lt;&gt;"",IF(AND(Deník!$D361&gt;=BA$2,Deník!$D361&lt;=BA$3),IF(AND(Deník!$R361&gt;=0,Deník!$R361&lt;=1),"BE",Deník!$R361),""),"")</f>
        <v/>
      </c>
      <c r="BB361" s="63" t="str">
        <f>IF(Deník!$D361&lt;&gt;"",IF(AND(Deník!$D361&gt;=BB$2,Deník!$D361&lt;=BB$3),IF(AND(Deník!$R361&gt;=0,Deník!$R361&lt;=1),"BE",Deník!$R361),""),"")</f>
        <v/>
      </c>
      <c r="BC361" s="71" t="str">
        <f>IF(Deník!$D361&lt;&gt;"",IF(AND(Deník!$D361&gt;=BC$2,Deník!$D361&lt;=BC$3),IF(AND(Deník!$R361&gt;=0,Deník!$R361&lt;=1),"BE",Deník!$R361),""),"")</f>
        <v/>
      </c>
      <c r="BD361" s="20" t="str">
        <f>IF(Deník!$J362="S",(Deník!$M362-Deník!$K362),IF(Deník!$J362="L",(Deník!$K362-Deník!$M362),""))</f>
        <v/>
      </c>
      <c r="BE361" s="20" t="str">
        <f>IF(Deník!$J362="S",(Deník!$K362-Deník!$O362),IF(Deník!$J362="L",(Deník!$O362-Deník!$K362),""))</f>
        <v/>
      </c>
      <c r="BF361" s="20" t="str">
        <f>IF(Deník!$J362="S",(Deník!$K362-Deník!$L362),IF(Deník!$J362="L",(Deník!$L362-Deník!$K362),""))</f>
        <v/>
      </c>
      <c r="BG361" s="20" t="str">
        <f>IF(Deník!$J362="S",(Deník!$K362-Deník!$S362),IF(Deník!$J362="L",(Deník!$S362-Deník!$K362),""))</f>
        <v/>
      </c>
      <c r="BH361" s="20" t="str">
        <f>IF(Deník!$J362="S",(Deník!$K362-Deník!$U362),IF(Deník!$J362="L",(Deník!$U362-Deník!$K362),""))</f>
        <v/>
      </c>
      <c r="BI361" s="20" t="str">
        <f>IF(Deník!$R361&gt;1,Deník!$R361,"")</f>
        <v/>
      </c>
      <c r="BJ361" s="20" t="str">
        <f>IF(Deník!$R361&lt;0,Deník!$R361,"")</f>
        <v/>
      </c>
      <c r="BK361" s="17"/>
      <c r="BM361" s="233" t="str">
        <f>IF(Deník!$R361&lt;&gt;"",IF(Deník!$Y361=Statistika!$F$78,IF(AND(Deník!$R361&gt;=0,Deník!$R361&lt;=1),"BE",Deník!$R361),""),"")</f>
        <v/>
      </c>
      <c r="BN361" s="233" t="str">
        <f>IF(Deník!$R361&lt;&gt;"",IF(Deník!$Y361=Statistika!$F$79,IF(AND(Deník!$R361&gt;=0,Deník!$R361&lt;=1),"BE",Deník!$R361),""),"")</f>
        <v/>
      </c>
      <c r="BO361" s="233" t="str">
        <f>IF(Deník!$R361&lt;&gt;"",IF(Deník!$Y361=Statistika!$F$80,IF(AND(Deník!$R361&gt;=0,Deník!$R361&lt;=1),"BE",Deník!$R361),""),"")</f>
        <v/>
      </c>
      <c r="BP361" s="233" t="str">
        <f>IF(Deník!$R361&lt;&gt;"",IF(Deník!$Y361=Statistika!$F$81,IF(AND(Deník!$R361&gt;=0,Deník!$R361&lt;=1),"BE",Deník!$R361),""),"")</f>
        <v/>
      </c>
      <c r="BQ361" s="233" t="str">
        <f>IF(Deník!$R361&lt;&gt;"",IF(Deník!$Y361=Statistika!$F$82,IF(AND(Deník!$R361&gt;=0,Deník!$R361&lt;=1),"BE",Deník!$R361),""),"")</f>
        <v/>
      </c>
      <c r="BR361" s="233" t="str">
        <f>IF(Deník!$R361&lt;&gt;"",IF(Deník!$Y361=Statistika!$F$83,IF(AND(Deník!$R361&gt;=0,Deník!$R361&lt;=1),"BE",Deník!$R361),""),"")</f>
        <v/>
      </c>
      <c r="BS361" s="233" t="str">
        <f>IF(Deník!$R361&lt;&gt;"",IF(Deník!$Y361=Statistika!$F$84,IF(AND(Deník!$R361&gt;=0,Deník!$R361&lt;=1),"BE",Deník!$R361),""),"")</f>
        <v/>
      </c>
      <c r="BT361" s="233" t="str">
        <f>IF(Deník!$R361&lt;&gt;"",IF(Deník!$Y361=Statistika!$F$85,IF(AND(Deník!$R361&gt;=0,Deník!$R361&lt;=1),"BE",Deník!$R361),""),"")</f>
        <v/>
      </c>
      <c r="BU361" s="233" t="str">
        <f>IF(Deník!$R361&lt;&gt;"",IF(Deník!$Y361=Statistika!$F$86,IF(AND(Deník!$R361&gt;=0,Deník!$R361&lt;=1),"BE",Deník!$R361),""),"")</f>
        <v/>
      </c>
      <c r="BV361" s="233" t="str">
        <f>IF(Deník!$R361&lt;&gt;"",IF(Deník!$Y361=Statistika!$F$87,IF(AND(Deník!$R361&gt;=0,Deník!$R361&lt;=1),"BE",Deník!$R361),""),"")</f>
        <v/>
      </c>
      <c r="BW361" s="233" t="str">
        <f>IF(Deník!$R361&lt;&gt;"",IF(Deník!$Y361=Statistika!$F$88,IF(AND(Deník!$R361&gt;=0,Deník!$R361&lt;=1),"BE",Deník!$R361),""),"")</f>
        <v/>
      </c>
      <c r="BX361" s="233" t="str">
        <f>IF(Deník!$R361&lt;&gt;"",IF(Deník!$Y361=Statistika!$F$89,IF(AND(Deník!$R361&gt;=0,Deník!$R361&lt;=1),"BE",Deník!$R361),""),"")</f>
        <v/>
      </c>
      <c r="BY361" s="233" t="str">
        <f>IF(Deník!$R361&lt;&gt;"",IF(Deník!$Y361=Statistika!$F$90,IF(AND(Deník!$R361&gt;=0,Deník!$R361&lt;=1),"BE",Deník!$R361),""),"")</f>
        <v/>
      </c>
      <c r="BZ361" s="233" t="str">
        <f>IF(Deník!$R361&lt;&gt;"",IF(Deník!$Y361=Statistika!$F$91,IF(AND(Deník!$R361&gt;=0,Deník!$R361&lt;=1),"BE",Deník!$R361),""),"")</f>
        <v/>
      </c>
      <c r="CA361" s="233"/>
      <c r="CB361" s="233" t="str">
        <f>IF(Deník!$R361&lt;&gt;"",IF(Deník!$AB361="SL",IF(AND(Deník!$R361&gt;=0,Deník!$R361&lt;=1),"BE",Deník!$R361),""),"")</f>
        <v/>
      </c>
      <c r="CC361" s="233" t="str">
        <f>IF(Deník!$R361&lt;&gt;"",IF(Deník!$AB361="BE10",IF(AND(Deník!$R361&gt;=0,Deník!$R361&lt;=1),"BE",Deník!$R361),""),"")</f>
        <v/>
      </c>
      <c r="CD361" s="233" t="str">
        <f>IF(Deník!$R361&lt;&gt;"",IF(Deník!$AB361="BE15",IF(AND(Deník!$R361&gt;=0,Deník!$R361&lt;=1),"BE",Deník!$R361),""),"")</f>
        <v/>
      </c>
      <c r="CE361" s="233" t="str">
        <f>IF(Deník!$R361&lt;&gt;"",IF(Deník!$AB361="BE20",IF(AND(Deník!$R361&gt;=0,Deník!$R361&lt;=1),"BE",Deník!$R361),""),"")</f>
        <v/>
      </c>
      <c r="CF361" s="233" t="str">
        <f>IF(Deník!$R361&lt;&gt;"",IF(Deník!$AB361="TP1",IF(AND(Deník!$R361&gt;=0,Deník!$R361&lt;=1),"BE",Deník!$R361),""),"")</f>
        <v/>
      </c>
      <c r="CG361" s="233" t="str">
        <f>IF(Deník!$R361&lt;&gt;"",IF(Deník!$AB361="TP2",IF(AND(Deník!$R361&gt;=0,Deník!$R361&lt;=1),"BE",Deník!$R361),""),"")</f>
        <v/>
      </c>
      <c r="CH361" s="233" t="str">
        <f>IF(Deník!$R361&lt;&gt;"",IF(Deník!$AB361="TP3",IF(AND(Deník!$R361&gt;=0,Deník!$R361&lt;=1),"BE",Deník!$R361),""),"")</f>
        <v/>
      </c>
      <c r="CI361" s="233" t="str">
        <f>IF(Deník!$R361&lt;&gt;"",IF(Deník!$AB361="Trailing SL",IF(AND(Deník!$R361&gt;=0,Deník!$R361&lt;=1),"BE",Deník!$R361),""),"")</f>
        <v/>
      </c>
      <c r="CJ361" s="233" t="str">
        <f>IF(Deník!$R361&lt;&gt;"",IF(Deník!$AB361="Manual",IF(AND(Deník!$R361&gt;=0,Deník!$R361&lt;=1),"BE",Deník!$R361),""),"")</f>
        <v/>
      </c>
      <c r="CK361" s="233"/>
      <c r="CL361" s="233" t="str">
        <f>IF(Deník!$R361&lt;0,IF(Deník!$AC361=Statistika!$F$117,Deník!$R361,""),"")</f>
        <v/>
      </c>
      <c r="CM361" s="233" t="str">
        <f>IF(Deník!$R361&lt;0,IF(Deník!$AC361=Statistika!$F$118,Deník!$R361,""),"")</f>
        <v/>
      </c>
      <c r="CN361" s="233" t="str">
        <f>IF(Deník!$R361&lt;0,IF(Deník!$AC361=Statistika!$F$119,Deník!$R361,""),"")</f>
        <v/>
      </c>
      <c r="CO361" s="233" t="str">
        <f>IF(Deník!$R361&lt;0,IF(Deník!$AC361=Statistika!$F$120,Deník!$R361,""),"")</f>
        <v/>
      </c>
      <c r="CP361" s="233" t="str">
        <f>IF(Deník!$R361&lt;0,IF(Deník!$AC361=Statistika!$F$121,Deník!$R361,""),"")</f>
        <v/>
      </c>
      <c r="CQ361" s="233" t="str">
        <f>IF(Deník!$R361&lt;0,IF(Deník!$AC361=Statistika!$F$122,Deník!$R361,""),"")</f>
        <v/>
      </c>
      <c r="CR361" s="233" t="str">
        <f>IF(Deník!$R361&lt;0,IF(Deník!$AC361=Statistika!$F$123,Deník!$R361,""),"")</f>
        <v/>
      </c>
      <c r="CS361" s="233" t="str">
        <f>IF(Deník!$R361&lt;0,IF(Deník!$AC361=Statistika!$F$124,Deník!$R361,""),"")</f>
        <v/>
      </c>
      <c r="CT361" s="233" t="str">
        <f>IF(Deník!$R361&lt;0,IF(Deník!$AC361=Statistika!$F$125,Deník!$R361,""),"")</f>
        <v/>
      </c>
      <c r="CU361" s="233"/>
      <c r="CV361" s="233" t="str">
        <f>IF(Deník!$R361&lt;0,IF(Deník!$AD361=$CV$2,Deník!$R361,""),"")</f>
        <v/>
      </c>
      <c r="CW361" s="233" t="str">
        <f>IF(Deník!$R361&lt;0,IF(Deník!$AD361=$CW$2,Deník!$R361,""),"")</f>
        <v/>
      </c>
      <c r="CX361" s="233" t="str">
        <f>IF(Deník!$R361&lt;0,IF(Deník!$AD361=$CX$2,Deník!$R361,""),"")</f>
        <v/>
      </c>
      <c r="CY361" s="233" t="str">
        <f>IF(Deník!$R361&lt;0,IF(Deník!$AD361=$CY$2,Deník!$R361,""),"")</f>
        <v/>
      </c>
      <c r="CZ361" s="233" t="str">
        <f>IF(Deník!$R361&lt;0,IF(Deník!$AD361=$CZ$2,Deník!$R361,""),"")</f>
        <v/>
      </c>
      <c r="DL361" s="221">
        <f t="shared" si="16"/>
        <v>93847.029999999984</v>
      </c>
      <c r="DM361" s="220">
        <f t="shared" si="15"/>
        <v>-6.1529700000000132E-2</v>
      </c>
      <c r="DO361" s="50">
        <f>Deník!W362</f>
        <v>0</v>
      </c>
      <c r="DP361" s="102" t="str">
        <f>IF(AND(Deník!W362&gt;0),1,"")</f>
        <v/>
      </c>
      <c r="DQ361" s="102">
        <f>IF(AND(Deník!W362&lt;=0),1,"")</f>
        <v>1</v>
      </c>
      <c r="DR361" s="227"/>
      <c r="DS361" s="228"/>
      <c r="DT361" s="85"/>
      <c r="DU361" s="54">
        <f>IF(MONTH(Deník!$C361)=DU$2,Deník!$W361,"")</f>
        <v>0</v>
      </c>
      <c r="DV361" s="222" t="str">
        <f>IF(MONTH(Deník!$C361)=DV$2,Deník!$W361,"")</f>
        <v/>
      </c>
      <c r="DW361" s="222" t="str">
        <f>IF(MONTH(Deník!$C361)=DW$2,Deník!$W361,"")</f>
        <v/>
      </c>
      <c r="DX361" s="222" t="str">
        <f>IF(MONTH(Deník!$C361)=DX$2,Deník!$W361,"")</f>
        <v/>
      </c>
      <c r="DY361" s="222" t="str">
        <f>IF(MONTH(Deník!$C361)=DY$2,Deník!$W361,"")</f>
        <v/>
      </c>
      <c r="DZ361" s="222" t="str">
        <f>IF(MONTH(Deník!$C361)=DZ$2,Deník!$W361,"")</f>
        <v/>
      </c>
      <c r="EA361" s="222" t="str">
        <f>IF(MONTH(Deník!$C361)=EA$2,Deník!$W361,"")</f>
        <v/>
      </c>
      <c r="EB361" s="222" t="str">
        <f>IF(MONTH(Deník!$C361)=EB$2,Deník!$W361,"")</f>
        <v/>
      </c>
      <c r="EC361" s="222" t="str">
        <f>IF(MONTH(Deník!$C361)=EC$2,Deník!$W361,"")</f>
        <v/>
      </c>
      <c r="ED361" s="222" t="str">
        <f>IF(MONTH(Deník!$C361)=ED$2,Deník!$W361,"")</f>
        <v/>
      </c>
      <c r="EE361" s="222" t="str">
        <f>IF(MONTH(Deník!$C361)=EE$2,Deník!$W361,"")</f>
        <v/>
      </c>
      <c r="EF361" s="222" t="str">
        <f>IF(MONTH(Deník!$C361)=EF$2,Deník!$W361,"")</f>
        <v/>
      </c>
      <c r="EI361" s="600" t="str">
        <f>IF(Deník!$W361&lt;&gt;"",IF(Deník!$B361=Statistika!$F$63,Deník!$W361,""),"")</f>
        <v/>
      </c>
      <c r="EJ361" s="13" t="str">
        <f>IF(Deník!$W361&lt;&gt;"",IF(Deník!$B361=Statistika!$F$64,Deník!$W361,""),"")</f>
        <v/>
      </c>
      <c r="EK361" s="13" t="str">
        <f>IF(Deník!$W361&lt;&gt;"",IF(Deník!$B361=Statistika!$F$65,Deník!$W361,""),"")</f>
        <v/>
      </c>
      <c r="EL361" s="13" t="str">
        <f>IF(Deník!$W361&lt;&gt;"",IF(Deník!$B361=Statistika!$F$66,Deník!$W361,""),"")</f>
        <v/>
      </c>
      <c r="EM361" s="13" t="str">
        <f>IF(Deník!$W361&lt;&gt;"",IF(Deník!$B361=Statistika!$F$67,Deník!$W361,""),"")</f>
        <v/>
      </c>
      <c r="EN361" s="13" t="str">
        <f>IF(Deník!$W361&lt;&gt;"",IF(Deník!$B361=Statistika!$F$68,Deník!$W361,""),"")</f>
        <v/>
      </c>
      <c r="EO361" s="13" t="str">
        <f>IF(Deník!$W361&lt;&gt;"",IF(Deník!$B361=Statistika!$F$69,Deník!$W361,""),"")</f>
        <v/>
      </c>
      <c r="EP361" s="601" t="str">
        <f>IF(Deník!$W361&lt;&gt;"",IF(Deník!$B361=Statistika!$F$70,Deník!$W361,""),"")</f>
        <v/>
      </c>
      <c r="EQ361" s="90"/>
      <c r="ER361" s="63" t="str">
        <f>IF(Deník!$W361&lt;&gt;"",IF(Deník!$J361="L",Deník!$W361,""),"")</f>
        <v/>
      </c>
      <c r="ES361" s="13" t="str">
        <f>IF(Deník!$W361&lt;&gt;"",IF(Deník!$J361="S",Deník!$W361,""),"")</f>
        <v/>
      </c>
      <c r="ET361" s="95"/>
      <c r="EU361" s="88"/>
      <c r="EV361" s="63" t="str">
        <f>IF(WEEKDAY(Deník!$C361,2)=1,Deník!$W361,"")</f>
        <v/>
      </c>
      <c r="EW361" s="13" t="str">
        <f>IF(WEEKDAY(Deník!$C361,2)=2,Deník!$W361,"")</f>
        <v/>
      </c>
      <c r="EX361" s="13" t="str">
        <f>IF(WEEKDAY(Deník!$C361,2)=3,Deník!$W361,"")</f>
        <v/>
      </c>
      <c r="EY361" s="13" t="str">
        <f>IF(WEEKDAY(Deník!$C361,2)=4,Deník!$W361,"")</f>
        <v/>
      </c>
      <c r="EZ361" s="60" t="str">
        <f>IF(WEEKDAY(Deník!$C361,2)=5,Deník!$W361,"")</f>
        <v/>
      </c>
      <c r="FA361" s="99"/>
      <c r="FB361" s="100">
        <f>Deník!D361</f>
        <v>0</v>
      </c>
      <c r="FC361" s="63">
        <f>IF($FB361&lt;&gt;"",IF(AND($FB361&gt;=FC$2,$FB361&lt;=FC$3),Deník!$W361,""))</f>
        <v>0</v>
      </c>
      <c r="FD361" s="63" t="str">
        <f>IF($FB361&lt;&gt;"",IF(AND($FB361&gt;=FD$2,$FB361&lt;=FD$3),Deník!$W361,""))</f>
        <v/>
      </c>
      <c r="FE361" s="63" t="str">
        <f>IF($FB361&lt;&gt;"",IF(AND($FB361&gt;=FE$2,$FB361&lt;=FE$3),Deník!$W361,""))</f>
        <v/>
      </c>
      <c r="FF361" s="63" t="str">
        <f>IF($FB361&lt;&gt;"",IF(AND($FB361&gt;=FF$2,$FB361&lt;=FF$3),Deník!$W361,""))</f>
        <v/>
      </c>
      <c r="FG361" s="63" t="str">
        <f>IF($FB361&lt;&gt;"",IF(AND($FB361&gt;=FG$2,$FB361&lt;=FG$3),Deník!$W361,""))</f>
        <v/>
      </c>
      <c r="FH361" s="63" t="str">
        <f>IF($FB361&lt;&gt;"",IF(AND($FB361&gt;=FH$2,$FB361&lt;=FH$3),Deník!$W361,""))</f>
        <v/>
      </c>
      <c r="FI361" s="63" t="str">
        <f>IF($FB361&lt;&gt;"",IF(AND($FB361&gt;=FI$2,$FB361&lt;=FI$3),Deník!$W361,""))</f>
        <v/>
      </c>
      <c r="FJ361" s="63" t="str">
        <f>IF($FB361&lt;&gt;"",IF(AND($FB361&gt;=FJ$2,$FB361&lt;=FJ$3),Deník!$W361,""))</f>
        <v/>
      </c>
      <c r="FK361" s="63" t="str">
        <f>IF($FB361&lt;&gt;"",IF(AND($FB361&gt;=FK$2,$FB361&lt;=FK$3),Deník!$W361,""))</f>
        <v/>
      </c>
      <c r="FL361" s="63" t="str">
        <f>IF($FB361&lt;&gt;"",IF(AND($FB361&gt;=FL$2,$FB361&lt;=FL$3),Deník!$W361,""))</f>
        <v/>
      </c>
      <c r="FM361" s="63" t="str">
        <f>IF($FB361&lt;&gt;"",IF(AND($FB361&gt;=FM$2,$FB361&lt;=FM$3),Deník!$W361,""))</f>
        <v/>
      </c>
      <c r="FN361" s="13"/>
      <c r="FO361" s="20" t="str">
        <f>IF(Deník!$W361&gt;1,Deník!$W361,"")</f>
        <v/>
      </c>
      <c r="FP361" s="20" t="str">
        <f>IF(Deník!$W361&lt;0,Deník!$W361,"")</f>
        <v/>
      </c>
      <c r="FQ361" s="17"/>
      <c r="FS361" s="233"/>
      <c r="FT361" s="233" t="str">
        <f>IF(Deník!$W361&lt;&gt;"",IF(Deník!$Y361=Statistika!$F$78,Deník!$W361,""),"")</f>
        <v/>
      </c>
      <c r="FU361" s="233" t="str">
        <f>IF(Deník!$W361&lt;&gt;"",IF(Deník!$Y361=Statistika!$F$79,Deník!$W361,""),"")</f>
        <v/>
      </c>
      <c r="FV361" s="233" t="str">
        <f>IF(Deník!$W361&lt;&gt;"",IF(Deník!$Y361=Statistika!$F$80,Deník!$W361,""),"")</f>
        <v/>
      </c>
      <c r="FW361" s="233" t="str">
        <f>IF(Deník!$W361&lt;&gt;"",IF(Deník!$Y361=Statistika!$F$81,Deník!$W361,""),"")</f>
        <v/>
      </c>
      <c r="FX361" s="233" t="str">
        <f>IF(Deník!$W361&lt;&gt;"",IF(Deník!$Y361=Statistika!$F$82,Deník!$W361,""),"")</f>
        <v/>
      </c>
      <c r="FY361" s="233" t="str">
        <f>IF(Deník!$W361&lt;&gt;"",IF(Deník!$Y361=Statistika!$F$83,Deník!$W361,""),"")</f>
        <v/>
      </c>
      <c r="FZ361" s="233" t="str">
        <f>IF(Deník!$W361&lt;&gt;"",IF(Deník!$Y361=Statistika!$F$84,Deník!$W361,""),"")</f>
        <v/>
      </c>
      <c r="GA361" s="233" t="str">
        <f>IF(Deník!$W361&lt;&gt;"",IF(Deník!$Y361=Statistika!$F$85,Deník!$W361,""),"")</f>
        <v/>
      </c>
      <c r="GB361" s="233" t="str">
        <f>IF(Deník!$W361&lt;&gt;"",IF(Deník!$Y361=Statistika!$F$86,Deník!$W361,""),"")</f>
        <v/>
      </c>
      <c r="GC361" s="233" t="str">
        <f>IF(Deník!$W361&lt;&gt;"",IF(Deník!$Y361=Statistika!$F$87,Deník!$W361,""),"")</f>
        <v/>
      </c>
      <c r="GD361" s="233" t="str">
        <f>IF(Deník!$W361&lt;&gt;"",IF(Deník!$Y361=Statistika!$F$88,Deník!$W361,""),"")</f>
        <v/>
      </c>
      <c r="GE361" s="233" t="str">
        <f>IF(Deník!$W361&lt;&gt;"",IF(Deník!$Y361=Statistika!$F$89,Deník!$W361,""),"")</f>
        <v/>
      </c>
      <c r="GF361" s="233" t="str">
        <f>IF(Deník!$W361&lt;&gt;"",IF(Deník!$Y361=Statistika!$F$90,Deník!$W361,""),"")</f>
        <v/>
      </c>
      <c r="GG361" s="233" t="str">
        <f>IF(Deník!$W361&lt;&gt;"",IF(Deník!$Y361=Statistika!$F$91,Deník!$W361,""),"")</f>
        <v/>
      </c>
      <c r="GH361" s="233"/>
      <c r="GI361" s="233" t="str">
        <f>IF(Deník!$W361&lt;&gt;"",IF(Deník!$AB361=Statistika!$L$100,Deník!$W361,""),"")</f>
        <v/>
      </c>
      <c r="GJ361" s="233" t="str">
        <f>IF(Deník!$W361&lt;&gt;"",IF(Deník!$AB361=Statistika!$L$101,Deník!$W361,""),"")</f>
        <v/>
      </c>
      <c r="GK361" s="233" t="str">
        <f>IF(Deník!$W361&lt;&gt;"",IF(Deník!$AB361=Statistika!$L$102,Deník!$W361,""),"")</f>
        <v/>
      </c>
      <c r="GL361" s="233" t="str">
        <f>IF(Deník!$W361&lt;&gt;"",IF(Deník!$AB361=Statistika!$L$103,Deník!$W361,""),"")</f>
        <v/>
      </c>
      <c r="GM361" s="233" t="str">
        <f>IF(Deník!$W361&lt;&gt;"",IF(Deník!$AB361=Statistika!$L$104,Deník!$W361,""),"")</f>
        <v/>
      </c>
      <c r="GN361" s="233" t="str">
        <f>IF(Deník!$W361&lt;&gt;"",IF(Deník!$AB361=Statistika!$L$105,Deník!$W361,""),"")</f>
        <v/>
      </c>
      <c r="GO361" s="233" t="str">
        <f>IF(Deník!$W361&lt;&gt;"",IF(Deník!$AB361=Statistika!$L$106,Deník!$W361,""),"")</f>
        <v/>
      </c>
      <c r="GP361" s="233" t="str">
        <f>IF(Deník!$W361&lt;&gt;"",IF(Deník!$AB361=Statistika!$L$107,Deník!$W361,""),"")</f>
        <v/>
      </c>
      <c r="GQ361" s="233" t="str">
        <f>IF(Deník!$W361&lt;&gt;"",IF(Deník!$AB361=Statistika!$L$108,Deník!$W361,""),"")</f>
        <v/>
      </c>
      <c r="GS361" s="233" t="str">
        <f>IF(Deník!$W361&lt;0,IF(Deník!$AC361=Statistika!$F$117,Deník!$W361,""),"")</f>
        <v/>
      </c>
      <c r="GT361" s="233" t="str">
        <f>IF(Deník!$W361&lt;0,IF(Deník!$AC361=Statistika!$F$118,Deník!$W361,""),"")</f>
        <v/>
      </c>
      <c r="GU361" s="233" t="str">
        <f>IF(Deník!$W361&lt;0,IF(Deník!$AC361=Statistika!$F$119,Deník!$W361,""),"")</f>
        <v/>
      </c>
      <c r="GV361" s="233" t="str">
        <f>IF(Deník!$W361&lt;0,IF(Deník!$AC361=Statistika!$F$120,Deník!$W361,""),"")</f>
        <v/>
      </c>
      <c r="GW361" s="233" t="str">
        <f>IF(Deník!$W361&lt;0,IF(Deník!$AC361=Statistika!$F$121,Deník!$W361,""),"")</f>
        <v/>
      </c>
      <c r="GX361" s="233" t="str">
        <f>IF(Deník!$W361&lt;0,IF(Deník!$AC361=Statistika!$F$122,Deník!$W361,""),"")</f>
        <v/>
      </c>
      <c r="GY361" s="233" t="str">
        <f>IF(Deník!$W361&lt;0,IF(Deník!$AC361=Statistika!$F$123,Deník!$W361,""),"")</f>
        <v/>
      </c>
      <c r="GZ361" s="233" t="str">
        <f>IF(Deník!$W361&lt;0,IF(Deník!$AC361=Statistika!$F$124,Deník!$W361,""),"")</f>
        <v/>
      </c>
      <c r="HA361" s="233" t="str">
        <f>IF(Deník!$W361&lt;0,IF(Deník!$AC361=Statistika!$F$125,Deník!$W361,""),"")</f>
        <v/>
      </c>
      <c r="HC361" s="233" t="str">
        <f>IF(Deník!$W361&lt;0,IF(Deník!$AD361=Statistika!$F$133,Deník!$W361,""),"")</f>
        <v/>
      </c>
      <c r="HD361" s="233" t="str">
        <f>IF(Deník!$W361&lt;0,IF(Deník!$AD361=Statistika!$F$134,Deník!$W361,""),"")</f>
        <v/>
      </c>
      <c r="HE361" s="233" t="str">
        <f>IF(Deník!$W361&lt;0,IF(Deník!$AD361=Statistika!$F$135,Deník!$W361,""),"")</f>
        <v/>
      </c>
      <c r="HF361" s="233" t="str">
        <f>IF(Deník!$W361&lt;0,IF(Deník!$AD361=Statistika!$F$136,Deník!$W361,""),"")</f>
        <v/>
      </c>
      <c r="HG361" s="233" t="str">
        <f>IF(Deník!$W361&lt;0,IF(Deník!$AD361=Statistika!$F$137,Deník!$W361,""),"")</f>
        <v/>
      </c>
      <c r="ID361" s="8">
        <f>Tabulka4[[#This Row],[Sloupec3]]</f>
        <v>0</v>
      </c>
      <c r="IE361" s="17" t="str">
        <f>IF(AND([1]Deník!$C361&gt;='[1]Měsíční shrnutí'!$D$1,[1]Deník!$C361&lt;='[1]Měsíční shrnutí'!$F$1),[1]Deník!$X361,"")</f>
        <v/>
      </c>
    </row>
    <row r="362" spans="1:239">
      <c r="A362" s="8">
        <f>Deník!C363</f>
        <v>0</v>
      </c>
      <c r="B362" s="50" t="str">
        <f>Deník!R363</f>
        <v/>
      </c>
      <c r="C362" s="102" t="str">
        <f>IF(AND(Deník!R363&gt;1,Deník!R363&lt;&gt;""),1,"")</f>
        <v/>
      </c>
      <c r="D362" s="102" t="str">
        <f>IF(AND(Deník!R363&lt;=0,Deník!R363&lt;&gt;""),1,"")</f>
        <v/>
      </c>
      <c r="E362" s="103" t="str">
        <f>IF(AND(Deník!R363&gt;=0,Deník!R363&lt;=1),1,"")</f>
        <v/>
      </c>
      <c r="F362" s="79" t="str">
        <f>IF(Deník!R363&lt;&gt;"",Deník!R363+F361,"")</f>
        <v/>
      </c>
      <c r="G362" s="85"/>
      <c r="H362" s="54" t="str">
        <f>IF(MONTH(Deník!$C362)=H$2,IF(AND(Deník!$R362&gt;=0,Deník!$R362&lt;=1),"BE",Deník!$R362),"")</f>
        <v/>
      </c>
      <c r="I362" s="11" t="str">
        <f>IF(MONTH(Deník!$C362)=I$2,IF(AND(Deník!$R362&gt;=0,Deník!$R362&lt;=1),"BE",Deník!$R362),"")</f>
        <v/>
      </c>
      <c r="J362" s="11" t="str">
        <f>IF(MONTH(Deník!$C362)=J$2,IF(AND(Deník!$R362&gt;=0,Deník!$R362&lt;=1),"BE",Deník!$R362),"")</f>
        <v/>
      </c>
      <c r="K362" s="11" t="str">
        <f>IF(MONTH(Deník!$C362)=K$2,IF(AND(Deník!$R362&gt;=0,Deník!$R362&lt;=1),"BE",Deník!$R362),"")</f>
        <v/>
      </c>
      <c r="L362" s="11" t="str">
        <f>IF(MONTH(Deník!$C362)=L$2,IF(AND(Deník!$R362&gt;=0,Deník!$R362&lt;=1),"BE",Deník!$R362),"")</f>
        <v/>
      </c>
      <c r="M362" s="11" t="str">
        <f>IF(MONTH(Deník!$C362)=M$2,IF(AND(Deník!$R362&gt;=0,Deník!$R362&lt;=1),"BE",Deník!$R362),"")</f>
        <v/>
      </c>
      <c r="N362" s="11" t="str">
        <f>IF(MONTH(Deník!$C362)=N$2,IF(AND(Deník!$R362&gt;=0,Deník!$R362&lt;=1),"BE",Deník!$R362),"")</f>
        <v/>
      </c>
      <c r="O362" s="11" t="str">
        <f>IF(MONTH(Deník!$C362)=O$2,IF(AND(Deník!$R362&gt;=0,Deník!$R362&lt;=1),"BE",Deník!$R362),"")</f>
        <v/>
      </c>
      <c r="P362" s="11" t="str">
        <f>IF(MONTH(Deník!$C362)=P$2,IF(AND(Deník!$R362&gt;=0,Deník!$R362&lt;=1),"BE",Deník!$R362),"")</f>
        <v/>
      </c>
      <c r="Q362" s="11" t="str">
        <f>IF(MONTH(Deník!$C362)=Q$2,IF(AND(Deník!$R362&gt;=0,Deník!$R362&lt;=1),"BE",Deník!$R362),"")</f>
        <v/>
      </c>
      <c r="R362" s="11" t="str">
        <f>IF(MONTH(Deník!$C362)=R$2,IF(AND(Deník!$R362&gt;=0,Deník!$R362&lt;=1),"BE",Deník!$R362),"")</f>
        <v/>
      </c>
      <c r="S362" s="57" t="str">
        <f>IF(MONTH(Deník!$C362)=S$2,IF(AND(Deník!$R362&gt;=0,Deník!$R362&lt;=1),"BE",Deník!$R362),"")</f>
        <v/>
      </c>
      <c r="U362" s="12"/>
      <c r="V362" s="12"/>
      <c r="X362" s="600" t="str">
        <f>IF(Deník!$R362&lt;&gt;"",IF(Deník!$B362=Statistika!$F$63,IF(AND(Deník!$R362&gt;=0,Deník!$R362&lt;=1),"BE",Deník!$R362),""),"")</f>
        <v/>
      </c>
      <c r="Y362" s="13" t="str">
        <f>IF(Deník!$R362&lt;&gt;"",IF(Deník!$B362=Statistika!$F$64,IF(AND(Deník!$R362&gt;=0,Deník!$R362&lt;=1),"BE",Deník!$R362),""),"")</f>
        <v/>
      </c>
      <c r="Z362" s="13" t="str">
        <f>IF(Deník!$R362&lt;&gt;"",IF(Deník!$B362=Statistika!$F$65,IF(AND(Deník!$R362&gt;=0,Deník!$R362&lt;=1),"BE",Deník!$R362),""),"")</f>
        <v/>
      </c>
      <c r="AA362" s="13" t="str">
        <f>IF(Deník!$R362&lt;&gt;"",IF(Deník!$B362=Statistika!$F$66,IF(AND(Deník!$R362&gt;=0,Deník!$R362&lt;=1),"BE",Deník!$R362),""),"")</f>
        <v/>
      </c>
      <c r="AB362" s="13" t="str">
        <f>IF(Deník!$R362&lt;&gt;"",IF(Deník!$B362=Statistika!$F$67,IF(AND(Deník!$R362&gt;=0,Deník!$R362&lt;=1),"BE",Deník!$R362),""),"")</f>
        <v/>
      </c>
      <c r="AC362" s="13" t="str">
        <f>IF(Deník!$R362&lt;&gt;"",IF(Deník!$B362=Statistika!$F$68,IF(AND(Deník!$R362&gt;=0,Deník!$R362&lt;=1),"BE",Deník!$R362),""),"")</f>
        <v/>
      </c>
      <c r="AD362" s="13" t="str">
        <f>IF(Deník!$R362&lt;&gt;"",IF(Deník!$B362=Statistika!$F$69,IF(AND(Deník!$R362&gt;=0,Deník!$R362&lt;=1),"BE",Deník!$R362),""),"")</f>
        <v/>
      </c>
      <c r="AE362" s="601" t="str">
        <f>IF(Deník!$R362&lt;&gt;"",IF(Deník!$B362=Statistika!$F$70,IF(AND(Deník!$R362&gt;=0,Deník!$R362&lt;=1),"BE",Deník!$R362),""),"")</f>
        <v/>
      </c>
      <c r="AF362" s="90"/>
      <c r="AG362" s="63" t="str">
        <f>IF(Deník!$R362&lt;&gt;"",IF(Deník!$J362="L",IF(AND(Deník!$R362&gt;=0,Deník!$R362&lt;=1),"BE",Deník!$R362),""),"")</f>
        <v/>
      </c>
      <c r="AH362" s="13" t="str">
        <f>IF(Deník!$R362&lt;&gt;"",IF(Deník!$J362="S",IF(AND(Deník!$R362&gt;=0,Deník!$R362&lt;=1),"BE",Deník!$R362),""),"")</f>
        <v/>
      </c>
      <c r="AI362" s="95"/>
      <c r="AJ362" s="71" t="str">
        <f>IF(Deník!N363&lt;&gt;"",Deník!N363*-1,"")</f>
        <v/>
      </c>
      <c r="AK362" s="88"/>
      <c r="AL362" s="63" t="str">
        <f>IF(WEEKDAY(Deník!$C362,2)=1,IF(AND(Deník!$R362&gt;=0,Deník!$R362&lt;=1),"BE",Deník!$R362),"")</f>
        <v/>
      </c>
      <c r="AM362" s="13" t="str">
        <f>IF(WEEKDAY(Deník!$C362,2)=2,IF(AND(Deník!$R362&gt;=0,Deník!$R362&lt;=1),"BE",Deník!$R362),"")</f>
        <v/>
      </c>
      <c r="AN362" s="13" t="str">
        <f>IF(WEEKDAY(Deník!$C362,2)=3,IF(AND(Deník!$R362&gt;=0,Deník!$R362&lt;=1),"BE",Deník!$R362),"")</f>
        <v/>
      </c>
      <c r="AO362" s="13" t="str">
        <f>IF(WEEKDAY(Deník!$C362,2)=4,IF(AND(Deník!$R362&gt;=0,Deník!$R362&lt;=1),"BE",Deník!$R362),"")</f>
        <v/>
      </c>
      <c r="AP362" s="60" t="str">
        <f>IF(WEEKDAY(Deník!$C362,2)=5,IF(AND(Deník!$R362&gt;=0,Deník!$R362&lt;=1),"BE",Deník!$R362),"")</f>
        <v/>
      </c>
      <c r="AQ362" s="99"/>
      <c r="AR362" s="100">
        <f>Deník!D362</f>
        <v>0</v>
      </c>
      <c r="AS362" s="63" t="str">
        <f>IF(Deník!$D362&lt;&gt;"",IF(AND(Deník!$D362&gt;=AS$2,Deník!$D362&lt;=AS$3),IF(AND(Deník!$R362&gt;=0,Deník!$R362&lt;=1),"BE",Deník!$R362),""),"")</f>
        <v/>
      </c>
      <c r="AT362" s="63" t="str">
        <f>IF(Deník!$D362&lt;&gt;"",IF(AND(Deník!$D362&gt;=AT$2,Deník!$D362&lt;=AT$3),IF(AND(Deník!$R362&gt;=0,Deník!$R362&lt;=1),"BE",Deník!$R362),""),"")</f>
        <v/>
      </c>
      <c r="AU362" s="63" t="str">
        <f>IF(Deník!$D362&lt;&gt;"",IF(AND(Deník!$D362&gt;=AU$2,Deník!$D362&lt;=AU$3),IF(AND(Deník!$R362&gt;=0,Deník!$R362&lt;=1),"BE",Deník!$R362),""),"")</f>
        <v/>
      </c>
      <c r="AV362" s="63" t="str">
        <f>IF(Deník!$D362&lt;&gt;"",IF(AND(Deník!$D362&gt;=AV$2,Deník!$D362&lt;=AV$3),IF(AND(Deník!$R362&gt;=0,Deník!$R362&lt;=1),"BE",Deník!$R362),""),"")</f>
        <v/>
      </c>
      <c r="AW362" s="63" t="str">
        <f>IF(Deník!$D362&lt;&gt;"",IF(AND(Deník!$D362&gt;=AW$2,Deník!$D362&lt;=AW$3),IF(AND(Deník!$R362&gt;=0,Deník!$R362&lt;=1),"BE",Deník!$R362),""),"")</f>
        <v/>
      </c>
      <c r="AX362" s="63" t="str">
        <f>IF(Deník!$D362&lt;&gt;"",IF(AND(Deník!$D362&gt;=AX$2,Deník!$D362&lt;=AX$3),IF(AND(Deník!$R362&gt;=0,Deník!$R362&lt;=1),"BE",Deník!$R362),""),"")</f>
        <v/>
      </c>
      <c r="AY362" s="63" t="str">
        <f>IF(Deník!$D362&lt;&gt;"",IF(AND(Deník!$D362&gt;=AY$2,Deník!$D362&lt;=AY$3),IF(AND(Deník!$R362&gt;=0,Deník!$R362&lt;=1),"BE",Deník!$R362),""),"")</f>
        <v/>
      </c>
      <c r="AZ362" s="63" t="str">
        <f>IF(Deník!$D362&lt;&gt;"",IF(AND(Deník!$D362&gt;=AZ$2,Deník!$D362&lt;=AZ$3),IF(AND(Deník!$R362&gt;=0,Deník!$R362&lt;=1),"BE",Deník!$R362),""),"")</f>
        <v/>
      </c>
      <c r="BA362" s="63" t="str">
        <f>IF(Deník!$D362&lt;&gt;"",IF(AND(Deník!$D362&gt;=BA$2,Deník!$D362&lt;=BA$3),IF(AND(Deník!$R362&gt;=0,Deník!$R362&lt;=1),"BE",Deník!$R362),""),"")</f>
        <v/>
      </c>
      <c r="BB362" s="63" t="str">
        <f>IF(Deník!$D362&lt;&gt;"",IF(AND(Deník!$D362&gt;=BB$2,Deník!$D362&lt;=BB$3),IF(AND(Deník!$R362&gt;=0,Deník!$R362&lt;=1),"BE",Deník!$R362),""),"")</f>
        <v/>
      </c>
      <c r="BC362" s="71" t="str">
        <f>IF(Deník!$D362&lt;&gt;"",IF(AND(Deník!$D362&gt;=BC$2,Deník!$D362&lt;=BC$3),IF(AND(Deník!$R362&gt;=0,Deník!$R362&lt;=1),"BE",Deník!$R362),""),"")</f>
        <v/>
      </c>
      <c r="BD362" s="20" t="str">
        <f>IF(Deník!$J363="S",(Deník!$M363-Deník!$K363),IF(Deník!$J363="L",(Deník!$K363-Deník!$M363),""))</f>
        <v/>
      </c>
      <c r="BE362" s="20" t="str">
        <f>IF(Deník!$J363="S",(Deník!$K363-Deník!$O363),IF(Deník!$J363="L",(Deník!$O363-Deník!$K363),""))</f>
        <v/>
      </c>
      <c r="BF362" s="20" t="str">
        <f>IF(Deník!$J363="S",(Deník!$K363-Deník!$L363),IF(Deník!$J363="L",(Deník!$L363-Deník!$K363),""))</f>
        <v/>
      </c>
      <c r="BG362" s="20" t="str">
        <f>IF(Deník!$J363="S",(Deník!$K363-Deník!$S363),IF(Deník!$J363="L",(Deník!$S363-Deník!$K363),""))</f>
        <v/>
      </c>
      <c r="BH362" s="20" t="str">
        <f>IF(Deník!$J363="S",(Deník!$K363-Deník!$U363),IF(Deník!$J363="L",(Deník!$U363-Deník!$K363),""))</f>
        <v/>
      </c>
      <c r="BI362" s="20" t="str">
        <f>IF(Deník!$R362&gt;1,Deník!$R362,"")</f>
        <v/>
      </c>
      <c r="BJ362" s="20" t="str">
        <f>IF(Deník!$R362&lt;0,Deník!$R362,"")</f>
        <v/>
      </c>
      <c r="BK362" s="17"/>
      <c r="BM362" s="233" t="str">
        <f>IF(Deník!$R362&lt;&gt;"",IF(Deník!$Y362=Statistika!$F$78,IF(AND(Deník!$R362&gt;=0,Deník!$R362&lt;=1),"BE",Deník!$R362),""),"")</f>
        <v/>
      </c>
      <c r="BN362" s="233" t="str">
        <f>IF(Deník!$R362&lt;&gt;"",IF(Deník!$Y362=Statistika!$F$79,IF(AND(Deník!$R362&gt;=0,Deník!$R362&lt;=1),"BE",Deník!$R362),""),"")</f>
        <v/>
      </c>
      <c r="BO362" s="233" t="str">
        <f>IF(Deník!$R362&lt;&gt;"",IF(Deník!$Y362=Statistika!$F$80,IF(AND(Deník!$R362&gt;=0,Deník!$R362&lt;=1),"BE",Deník!$R362),""),"")</f>
        <v/>
      </c>
      <c r="BP362" s="233" t="str">
        <f>IF(Deník!$R362&lt;&gt;"",IF(Deník!$Y362=Statistika!$F$81,IF(AND(Deník!$R362&gt;=0,Deník!$R362&lt;=1),"BE",Deník!$R362),""),"")</f>
        <v/>
      </c>
      <c r="BQ362" s="233" t="str">
        <f>IF(Deník!$R362&lt;&gt;"",IF(Deník!$Y362=Statistika!$F$82,IF(AND(Deník!$R362&gt;=0,Deník!$R362&lt;=1),"BE",Deník!$R362),""),"")</f>
        <v/>
      </c>
      <c r="BR362" s="233" t="str">
        <f>IF(Deník!$R362&lt;&gt;"",IF(Deník!$Y362=Statistika!$F$83,IF(AND(Deník!$R362&gt;=0,Deník!$R362&lt;=1),"BE",Deník!$R362),""),"")</f>
        <v/>
      </c>
      <c r="BS362" s="233" t="str">
        <f>IF(Deník!$R362&lt;&gt;"",IF(Deník!$Y362=Statistika!$F$84,IF(AND(Deník!$R362&gt;=0,Deník!$R362&lt;=1),"BE",Deník!$R362),""),"")</f>
        <v/>
      </c>
      <c r="BT362" s="233" t="str">
        <f>IF(Deník!$R362&lt;&gt;"",IF(Deník!$Y362=Statistika!$F$85,IF(AND(Deník!$R362&gt;=0,Deník!$R362&lt;=1),"BE",Deník!$R362),""),"")</f>
        <v/>
      </c>
      <c r="BU362" s="233" t="str">
        <f>IF(Deník!$R362&lt;&gt;"",IF(Deník!$Y362=Statistika!$F$86,IF(AND(Deník!$R362&gt;=0,Deník!$R362&lt;=1),"BE",Deník!$R362),""),"")</f>
        <v/>
      </c>
      <c r="BV362" s="233" t="str">
        <f>IF(Deník!$R362&lt;&gt;"",IF(Deník!$Y362=Statistika!$F$87,IF(AND(Deník!$R362&gt;=0,Deník!$R362&lt;=1),"BE",Deník!$R362),""),"")</f>
        <v/>
      </c>
      <c r="BW362" s="233" t="str">
        <f>IF(Deník!$R362&lt;&gt;"",IF(Deník!$Y362=Statistika!$F$88,IF(AND(Deník!$R362&gt;=0,Deník!$R362&lt;=1),"BE",Deník!$R362),""),"")</f>
        <v/>
      </c>
      <c r="BX362" s="233" t="str">
        <f>IF(Deník!$R362&lt;&gt;"",IF(Deník!$Y362=Statistika!$F$89,IF(AND(Deník!$R362&gt;=0,Deník!$R362&lt;=1),"BE",Deník!$R362),""),"")</f>
        <v/>
      </c>
      <c r="BY362" s="233" t="str">
        <f>IF(Deník!$R362&lt;&gt;"",IF(Deník!$Y362=Statistika!$F$90,IF(AND(Deník!$R362&gt;=0,Deník!$R362&lt;=1),"BE",Deník!$R362),""),"")</f>
        <v/>
      </c>
      <c r="BZ362" s="233" t="str">
        <f>IF(Deník!$R362&lt;&gt;"",IF(Deník!$Y362=Statistika!$F$91,IF(AND(Deník!$R362&gt;=0,Deník!$R362&lt;=1),"BE",Deník!$R362),""),"")</f>
        <v/>
      </c>
      <c r="CA362" s="233"/>
      <c r="CB362" s="233" t="str">
        <f>IF(Deník!$R362&lt;&gt;"",IF(Deník!$AB362="SL",IF(AND(Deník!$R362&gt;=0,Deník!$R362&lt;=1),"BE",Deník!$R362),""),"")</f>
        <v/>
      </c>
      <c r="CC362" s="233" t="str">
        <f>IF(Deník!$R362&lt;&gt;"",IF(Deník!$AB362="BE10",IF(AND(Deník!$R362&gt;=0,Deník!$R362&lt;=1),"BE",Deník!$R362),""),"")</f>
        <v/>
      </c>
      <c r="CD362" s="233" t="str">
        <f>IF(Deník!$R362&lt;&gt;"",IF(Deník!$AB362="BE15",IF(AND(Deník!$R362&gt;=0,Deník!$R362&lt;=1),"BE",Deník!$R362),""),"")</f>
        <v/>
      </c>
      <c r="CE362" s="233" t="str">
        <f>IF(Deník!$R362&lt;&gt;"",IF(Deník!$AB362="BE20",IF(AND(Deník!$R362&gt;=0,Deník!$R362&lt;=1),"BE",Deník!$R362),""),"")</f>
        <v/>
      </c>
      <c r="CF362" s="233" t="str">
        <f>IF(Deník!$R362&lt;&gt;"",IF(Deník!$AB362="TP1",IF(AND(Deník!$R362&gt;=0,Deník!$R362&lt;=1),"BE",Deník!$R362),""),"")</f>
        <v/>
      </c>
      <c r="CG362" s="233" t="str">
        <f>IF(Deník!$R362&lt;&gt;"",IF(Deník!$AB362="TP2",IF(AND(Deník!$R362&gt;=0,Deník!$R362&lt;=1),"BE",Deník!$R362),""),"")</f>
        <v/>
      </c>
      <c r="CH362" s="233" t="str">
        <f>IF(Deník!$R362&lt;&gt;"",IF(Deník!$AB362="TP3",IF(AND(Deník!$R362&gt;=0,Deník!$R362&lt;=1),"BE",Deník!$R362),""),"")</f>
        <v/>
      </c>
      <c r="CI362" s="233" t="str">
        <f>IF(Deník!$R362&lt;&gt;"",IF(Deník!$AB362="Trailing SL",IF(AND(Deník!$R362&gt;=0,Deník!$R362&lt;=1),"BE",Deník!$R362),""),"")</f>
        <v/>
      </c>
      <c r="CJ362" s="233" t="str">
        <f>IF(Deník!$R362&lt;&gt;"",IF(Deník!$AB362="Manual",IF(AND(Deník!$R362&gt;=0,Deník!$R362&lt;=1),"BE",Deník!$R362),""),"")</f>
        <v/>
      </c>
      <c r="CK362" s="233"/>
      <c r="CL362" s="233" t="str">
        <f>IF(Deník!$R362&lt;0,IF(Deník!$AC362=Statistika!$F$117,Deník!$R362,""),"")</f>
        <v/>
      </c>
      <c r="CM362" s="233" t="str">
        <f>IF(Deník!$R362&lt;0,IF(Deník!$AC362=Statistika!$F$118,Deník!$R362,""),"")</f>
        <v/>
      </c>
      <c r="CN362" s="233" t="str">
        <f>IF(Deník!$R362&lt;0,IF(Deník!$AC362=Statistika!$F$119,Deník!$R362,""),"")</f>
        <v/>
      </c>
      <c r="CO362" s="233" t="str">
        <f>IF(Deník!$R362&lt;0,IF(Deník!$AC362=Statistika!$F$120,Deník!$R362,""),"")</f>
        <v/>
      </c>
      <c r="CP362" s="233" t="str">
        <f>IF(Deník!$R362&lt;0,IF(Deník!$AC362=Statistika!$F$121,Deník!$R362,""),"")</f>
        <v/>
      </c>
      <c r="CQ362" s="233" t="str">
        <f>IF(Deník!$R362&lt;0,IF(Deník!$AC362=Statistika!$F$122,Deník!$R362,""),"")</f>
        <v/>
      </c>
      <c r="CR362" s="233" t="str">
        <f>IF(Deník!$R362&lt;0,IF(Deník!$AC362=Statistika!$F$123,Deník!$R362,""),"")</f>
        <v/>
      </c>
      <c r="CS362" s="233" t="str">
        <f>IF(Deník!$R362&lt;0,IF(Deník!$AC362=Statistika!$F$124,Deník!$R362,""),"")</f>
        <v/>
      </c>
      <c r="CT362" s="233" t="str">
        <f>IF(Deník!$R362&lt;0,IF(Deník!$AC362=Statistika!$F$125,Deník!$R362,""),"")</f>
        <v/>
      </c>
      <c r="CU362" s="233"/>
      <c r="CV362" s="233" t="str">
        <f>IF(Deník!$R362&lt;0,IF(Deník!$AD362=$CV$2,Deník!$R362,""),"")</f>
        <v/>
      </c>
      <c r="CW362" s="233" t="str">
        <f>IF(Deník!$R362&lt;0,IF(Deník!$AD362=$CW$2,Deník!$R362,""),"")</f>
        <v/>
      </c>
      <c r="CX362" s="233" t="str">
        <f>IF(Deník!$R362&lt;0,IF(Deník!$AD362=$CX$2,Deník!$R362,""),"")</f>
        <v/>
      </c>
      <c r="CY362" s="233" t="str">
        <f>IF(Deník!$R362&lt;0,IF(Deník!$AD362=$CY$2,Deník!$R362,""),"")</f>
        <v/>
      </c>
      <c r="CZ362" s="233" t="str">
        <f>IF(Deník!$R362&lt;0,IF(Deník!$AD362=$CZ$2,Deník!$R362,""),"")</f>
        <v/>
      </c>
      <c r="DL362" s="221">
        <f t="shared" si="16"/>
        <v>93847.029999999984</v>
      </c>
      <c r="DM362" s="220">
        <f t="shared" si="15"/>
        <v>-6.1529700000000132E-2</v>
      </c>
      <c r="DO362" s="50">
        <f>Deník!W363</f>
        <v>0</v>
      </c>
      <c r="DP362" s="102" t="str">
        <f>IF(AND(Deník!W363&gt;0),1,"")</f>
        <v/>
      </c>
      <c r="DQ362" s="102">
        <f>IF(AND(Deník!W363&lt;=0),1,"")</f>
        <v>1</v>
      </c>
      <c r="DR362" s="227"/>
      <c r="DS362" s="228"/>
      <c r="DT362" s="85"/>
      <c r="DU362" s="54">
        <f>IF(MONTH(Deník!$C362)=DU$2,Deník!$W362,"")</f>
        <v>0</v>
      </c>
      <c r="DV362" s="222" t="str">
        <f>IF(MONTH(Deník!$C362)=DV$2,Deník!$W362,"")</f>
        <v/>
      </c>
      <c r="DW362" s="222" t="str">
        <f>IF(MONTH(Deník!$C362)=DW$2,Deník!$W362,"")</f>
        <v/>
      </c>
      <c r="DX362" s="222" t="str">
        <f>IF(MONTH(Deník!$C362)=DX$2,Deník!$W362,"")</f>
        <v/>
      </c>
      <c r="DY362" s="222" t="str">
        <f>IF(MONTH(Deník!$C362)=DY$2,Deník!$W362,"")</f>
        <v/>
      </c>
      <c r="DZ362" s="222" t="str">
        <f>IF(MONTH(Deník!$C362)=DZ$2,Deník!$W362,"")</f>
        <v/>
      </c>
      <c r="EA362" s="222" t="str">
        <f>IF(MONTH(Deník!$C362)=EA$2,Deník!$W362,"")</f>
        <v/>
      </c>
      <c r="EB362" s="222" t="str">
        <f>IF(MONTH(Deník!$C362)=EB$2,Deník!$W362,"")</f>
        <v/>
      </c>
      <c r="EC362" s="222" t="str">
        <f>IF(MONTH(Deník!$C362)=EC$2,Deník!$W362,"")</f>
        <v/>
      </c>
      <c r="ED362" s="222" t="str">
        <f>IF(MONTH(Deník!$C362)=ED$2,Deník!$W362,"")</f>
        <v/>
      </c>
      <c r="EE362" s="222" t="str">
        <f>IF(MONTH(Deník!$C362)=EE$2,Deník!$W362,"")</f>
        <v/>
      </c>
      <c r="EF362" s="222" t="str">
        <f>IF(MONTH(Deník!$C362)=EF$2,Deník!$W362,"")</f>
        <v/>
      </c>
      <c r="EI362" s="600" t="str">
        <f>IF(Deník!$W362&lt;&gt;"",IF(Deník!$B362=Statistika!$F$63,Deník!$W362,""),"")</f>
        <v/>
      </c>
      <c r="EJ362" s="13" t="str">
        <f>IF(Deník!$W362&lt;&gt;"",IF(Deník!$B362=Statistika!$F$64,Deník!$W362,""),"")</f>
        <v/>
      </c>
      <c r="EK362" s="13" t="str">
        <f>IF(Deník!$W362&lt;&gt;"",IF(Deník!$B362=Statistika!$F$65,Deník!$W362,""),"")</f>
        <v/>
      </c>
      <c r="EL362" s="13" t="str">
        <f>IF(Deník!$W362&lt;&gt;"",IF(Deník!$B362=Statistika!$F$66,Deník!$W362,""),"")</f>
        <v/>
      </c>
      <c r="EM362" s="13" t="str">
        <f>IF(Deník!$W362&lt;&gt;"",IF(Deník!$B362=Statistika!$F$67,Deník!$W362,""),"")</f>
        <v/>
      </c>
      <c r="EN362" s="13" t="str">
        <f>IF(Deník!$W362&lt;&gt;"",IF(Deník!$B362=Statistika!$F$68,Deník!$W362,""),"")</f>
        <v/>
      </c>
      <c r="EO362" s="13" t="str">
        <f>IF(Deník!$W362&lt;&gt;"",IF(Deník!$B362=Statistika!$F$69,Deník!$W362,""),"")</f>
        <v/>
      </c>
      <c r="EP362" s="601" t="str">
        <f>IF(Deník!$W362&lt;&gt;"",IF(Deník!$B362=Statistika!$F$70,Deník!$W362,""),"")</f>
        <v/>
      </c>
      <c r="EQ362" s="90"/>
      <c r="ER362" s="63" t="str">
        <f>IF(Deník!$W362&lt;&gt;"",IF(Deník!$J362="L",Deník!$W362,""),"")</f>
        <v/>
      </c>
      <c r="ES362" s="13" t="str">
        <f>IF(Deník!$W362&lt;&gt;"",IF(Deník!$J362="S",Deník!$W362,""),"")</f>
        <v/>
      </c>
      <c r="ET362" s="95"/>
      <c r="EU362" s="88"/>
      <c r="EV362" s="63" t="str">
        <f>IF(WEEKDAY(Deník!$C362,2)=1,Deník!$W362,"")</f>
        <v/>
      </c>
      <c r="EW362" s="13" t="str">
        <f>IF(WEEKDAY(Deník!$C362,2)=2,Deník!$W362,"")</f>
        <v/>
      </c>
      <c r="EX362" s="13" t="str">
        <f>IF(WEEKDAY(Deník!$C362,2)=3,Deník!$W362,"")</f>
        <v/>
      </c>
      <c r="EY362" s="13" t="str">
        <f>IF(WEEKDAY(Deník!$C362,2)=4,Deník!$W362,"")</f>
        <v/>
      </c>
      <c r="EZ362" s="60" t="str">
        <f>IF(WEEKDAY(Deník!$C362,2)=5,Deník!$W362,"")</f>
        <v/>
      </c>
      <c r="FA362" s="99"/>
      <c r="FB362" s="100">
        <f>Deník!D362</f>
        <v>0</v>
      </c>
      <c r="FC362" s="63">
        <f>IF($FB362&lt;&gt;"",IF(AND($FB362&gt;=FC$2,$FB362&lt;=FC$3),Deník!$W362,""))</f>
        <v>0</v>
      </c>
      <c r="FD362" s="63" t="str">
        <f>IF($FB362&lt;&gt;"",IF(AND($FB362&gt;=FD$2,$FB362&lt;=FD$3),Deník!$W362,""))</f>
        <v/>
      </c>
      <c r="FE362" s="63" t="str">
        <f>IF($FB362&lt;&gt;"",IF(AND($FB362&gt;=FE$2,$FB362&lt;=FE$3),Deník!$W362,""))</f>
        <v/>
      </c>
      <c r="FF362" s="63" t="str">
        <f>IF($FB362&lt;&gt;"",IF(AND($FB362&gt;=FF$2,$FB362&lt;=FF$3),Deník!$W362,""))</f>
        <v/>
      </c>
      <c r="FG362" s="63" t="str">
        <f>IF($FB362&lt;&gt;"",IF(AND($FB362&gt;=FG$2,$FB362&lt;=FG$3),Deník!$W362,""))</f>
        <v/>
      </c>
      <c r="FH362" s="63" t="str">
        <f>IF($FB362&lt;&gt;"",IF(AND($FB362&gt;=FH$2,$FB362&lt;=FH$3),Deník!$W362,""))</f>
        <v/>
      </c>
      <c r="FI362" s="63" t="str">
        <f>IF($FB362&lt;&gt;"",IF(AND($FB362&gt;=FI$2,$FB362&lt;=FI$3),Deník!$W362,""))</f>
        <v/>
      </c>
      <c r="FJ362" s="63" t="str">
        <f>IF($FB362&lt;&gt;"",IF(AND($FB362&gt;=FJ$2,$FB362&lt;=FJ$3),Deník!$W362,""))</f>
        <v/>
      </c>
      <c r="FK362" s="63" t="str">
        <f>IF($FB362&lt;&gt;"",IF(AND($FB362&gt;=FK$2,$FB362&lt;=FK$3),Deník!$W362,""))</f>
        <v/>
      </c>
      <c r="FL362" s="63" t="str">
        <f>IF($FB362&lt;&gt;"",IF(AND($FB362&gt;=FL$2,$FB362&lt;=FL$3),Deník!$W362,""))</f>
        <v/>
      </c>
      <c r="FM362" s="63" t="str">
        <f>IF($FB362&lt;&gt;"",IF(AND($FB362&gt;=FM$2,$FB362&lt;=FM$3),Deník!$W362,""))</f>
        <v/>
      </c>
      <c r="FN362" s="13"/>
      <c r="FO362" s="20" t="str">
        <f>IF(Deník!$W362&gt;1,Deník!$W362,"")</f>
        <v/>
      </c>
      <c r="FP362" s="20" t="str">
        <f>IF(Deník!$W362&lt;0,Deník!$W362,"")</f>
        <v/>
      </c>
      <c r="FQ362" s="17"/>
      <c r="FS362" s="233"/>
      <c r="FT362" s="233" t="str">
        <f>IF(Deník!$W362&lt;&gt;"",IF(Deník!$Y362=Statistika!$F$78,Deník!$W362,""),"")</f>
        <v/>
      </c>
      <c r="FU362" s="233" t="str">
        <f>IF(Deník!$W362&lt;&gt;"",IF(Deník!$Y362=Statistika!$F$79,Deník!$W362,""),"")</f>
        <v/>
      </c>
      <c r="FV362" s="233" t="str">
        <f>IF(Deník!$W362&lt;&gt;"",IF(Deník!$Y362=Statistika!$F$80,Deník!$W362,""),"")</f>
        <v/>
      </c>
      <c r="FW362" s="233" t="str">
        <f>IF(Deník!$W362&lt;&gt;"",IF(Deník!$Y362=Statistika!$F$81,Deník!$W362,""),"")</f>
        <v/>
      </c>
      <c r="FX362" s="233" t="str">
        <f>IF(Deník!$W362&lt;&gt;"",IF(Deník!$Y362=Statistika!$F$82,Deník!$W362,""),"")</f>
        <v/>
      </c>
      <c r="FY362" s="233" t="str">
        <f>IF(Deník!$W362&lt;&gt;"",IF(Deník!$Y362=Statistika!$F$83,Deník!$W362,""),"")</f>
        <v/>
      </c>
      <c r="FZ362" s="233" t="str">
        <f>IF(Deník!$W362&lt;&gt;"",IF(Deník!$Y362=Statistika!$F$84,Deník!$W362,""),"")</f>
        <v/>
      </c>
      <c r="GA362" s="233" t="str">
        <f>IF(Deník!$W362&lt;&gt;"",IF(Deník!$Y362=Statistika!$F$85,Deník!$W362,""),"")</f>
        <v/>
      </c>
      <c r="GB362" s="233" t="str">
        <f>IF(Deník!$W362&lt;&gt;"",IF(Deník!$Y362=Statistika!$F$86,Deník!$W362,""),"")</f>
        <v/>
      </c>
      <c r="GC362" s="233" t="str">
        <f>IF(Deník!$W362&lt;&gt;"",IF(Deník!$Y362=Statistika!$F$87,Deník!$W362,""),"")</f>
        <v/>
      </c>
      <c r="GD362" s="233" t="str">
        <f>IF(Deník!$W362&lt;&gt;"",IF(Deník!$Y362=Statistika!$F$88,Deník!$W362,""),"")</f>
        <v/>
      </c>
      <c r="GE362" s="233" t="str">
        <f>IF(Deník!$W362&lt;&gt;"",IF(Deník!$Y362=Statistika!$F$89,Deník!$W362,""),"")</f>
        <v/>
      </c>
      <c r="GF362" s="233" t="str">
        <f>IF(Deník!$W362&lt;&gt;"",IF(Deník!$Y362=Statistika!$F$90,Deník!$W362,""),"")</f>
        <v/>
      </c>
      <c r="GG362" s="233" t="str">
        <f>IF(Deník!$W362&lt;&gt;"",IF(Deník!$Y362=Statistika!$F$91,Deník!$W362,""),"")</f>
        <v/>
      </c>
      <c r="GH362" s="233"/>
      <c r="GI362" s="233" t="str">
        <f>IF(Deník!$W362&lt;&gt;"",IF(Deník!$AB362=Statistika!$L$100,Deník!$W362,""),"")</f>
        <v/>
      </c>
      <c r="GJ362" s="233" t="str">
        <f>IF(Deník!$W362&lt;&gt;"",IF(Deník!$AB362=Statistika!$L$101,Deník!$W362,""),"")</f>
        <v/>
      </c>
      <c r="GK362" s="233" t="str">
        <f>IF(Deník!$W362&lt;&gt;"",IF(Deník!$AB362=Statistika!$L$102,Deník!$W362,""),"")</f>
        <v/>
      </c>
      <c r="GL362" s="233" t="str">
        <f>IF(Deník!$W362&lt;&gt;"",IF(Deník!$AB362=Statistika!$L$103,Deník!$W362,""),"")</f>
        <v/>
      </c>
      <c r="GM362" s="233" t="str">
        <f>IF(Deník!$W362&lt;&gt;"",IF(Deník!$AB362=Statistika!$L$104,Deník!$W362,""),"")</f>
        <v/>
      </c>
      <c r="GN362" s="233" t="str">
        <f>IF(Deník!$W362&lt;&gt;"",IF(Deník!$AB362=Statistika!$L$105,Deník!$W362,""),"")</f>
        <v/>
      </c>
      <c r="GO362" s="233" t="str">
        <f>IF(Deník!$W362&lt;&gt;"",IF(Deník!$AB362=Statistika!$L$106,Deník!$W362,""),"")</f>
        <v/>
      </c>
      <c r="GP362" s="233" t="str">
        <f>IF(Deník!$W362&lt;&gt;"",IF(Deník!$AB362=Statistika!$L$107,Deník!$W362,""),"")</f>
        <v/>
      </c>
      <c r="GQ362" s="233" t="str">
        <f>IF(Deník!$W362&lt;&gt;"",IF(Deník!$AB362=Statistika!$L$108,Deník!$W362,""),"")</f>
        <v/>
      </c>
      <c r="GS362" s="233" t="str">
        <f>IF(Deník!$W362&lt;0,IF(Deník!$AC362=Statistika!$F$117,Deník!$W362,""),"")</f>
        <v/>
      </c>
      <c r="GT362" s="233" t="str">
        <f>IF(Deník!$W362&lt;0,IF(Deník!$AC362=Statistika!$F$118,Deník!$W362,""),"")</f>
        <v/>
      </c>
      <c r="GU362" s="233" t="str">
        <f>IF(Deník!$W362&lt;0,IF(Deník!$AC362=Statistika!$F$119,Deník!$W362,""),"")</f>
        <v/>
      </c>
      <c r="GV362" s="233" t="str">
        <f>IF(Deník!$W362&lt;0,IF(Deník!$AC362=Statistika!$F$120,Deník!$W362,""),"")</f>
        <v/>
      </c>
      <c r="GW362" s="233" t="str">
        <f>IF(Deník!$W362&lt;0,IF(Deník!$AC362=Statistika!$F$121,Deník!$W362,""),"")</f>
        <v/>
      </c>
      <c r="GX362" s="233" t="str">
        <f>IF(Deník!$W362&lt;0,IF(Deník!$AC362=Statistika!$F$122,Deník!$W362,""),"")</f>
        <v/>
      </c>
      <c r="GY362" s="233" t="str">
        <f>IF(Deník!$W362&lt;0,IF(Deník!$AC362=Statistika!$F$123,Deník!$W362,""),"")</f>
        <v/>
      </c>
      <c r="GZ362" s="233" t="str">
        <f>IF(Deník!$W362&lt;0,IF(Deník!$AC362=Statistika!$F$124,Deník!$W362,""),"")</f>
        <v/>
      </c>
      <c r="HA362" s="233" t="str">
        <f>IF(Deník!$W362&lt;0,IF(Deník!$AC362=Statistika!$F$125,Deník!$W362,""),"")</f>
        <v/>
      </c>
      <c r="HC362" s="233" t="str">
        <f>IF(Deník!$W362&lt;0,IF(Deník!$AD362=Statistika!$F$133,Deník!$W362,""),"")</f>
        <v/>
      </c>
      <c r="HD362" s="233" t="str">
        <f>IF(Deník!$W362&lt;0,IF(Deník!$AD362=Statistika!$F$134,Deník!$W362,""),"")</f>
        <v/>
      </c>
      <c r="HE362" s="233" t="str">
        <f>IF(Deník!$W362&lt;0,IF(Deník!$AD362=Statistika!$F$135,Deník!$W362,""),"")</f>
        <v/>
      </c>
      <c r="HF362" s="233" t="str">
        <f>IF(Deník!$W362&lt;0,IF(Deník!$AD362=Statistika!$F$136,Deník!$W362,""),"")</f>
        <v/>
      </c>
      <c r="HG362" s="233" t="str">
        <f>IF(Deník!$W362&lt;0,IF(Deník!$AD362=Statistika!$F$137,Deník!$W362,""),"")</f>
        <v/>
      </c>
      <c r="ID362" s="8">
        <f>Tabulka4[[#This Row],[Sloupec3]]</f>
        <v>0</v>
      </c>
      <c r="IE362" s="17" t="str">
        <f>IF(AND([1]Deník!$C362&gt;='[1]Měsíční shrnutí'!$D$1,[1]Deník!$C362&lt;='[1]Měsíční shrnutí'!$F$1),[1]Deník!$X362,"")</f>
        <v/>
      </c>
    </row>
    <row r="363" spans="1:239">
      <c r="A363" s="8">
        <f>Deník!C364</f>
        <v>0</v>
      </c>
      <c r="B363" s="50" t="str">
        <f>Deník!R364</f>
        <v/>
      </c>
      <c r="C363" s="102" t="str">
        <f>IF(AND(Deník!R364&gt;1,Deník!R364&lt;&gt;""),1,"")</f>
        <v/>
      </c>
      <c r="D363" s="102" t="str">
        <f>IF(AND(Deník!R364&lt;=0,Deník!R364&lt;&gt;""),1,"")</f>
        <v/>
      </c>
      <c r="E363" s="103" t="str">
        <f>IF(AND(Deník!R364&gt;=0,Deník!R364&lt;=1),1,"")</f>
        <v/>
      </c>
      <c r="F363" s="79" t="str">
        <f>IF(Deník!R364&lt;&gt;"",Deník!R364+F362,"")</f>
        <v/>
      </c>
      <c r="G363" s="85"/>
      <c r="H363" s="54" t="str">
        <f>IF(MONTH(Deník!$C363)=H$2,IF(AND(Deník!$R363&gt;=0,Deník!$R363&lt;=1),"BE",Deník!$R363),"")</f>
        <v/>
      </c>
      <c r="I363" s="11" t="str">
        <f>IF(MONTH(Deník!$C363)=I$2,IF(AND(Deník!$R363&gt;=0,Deník!$R363&lt;=1),"BE",Deník!$R363),"")</f>
        <v/>
      </c>
      <c r="J363" s="11" t="str">
        <f>IF(MONTH(Deník!$C363)=J$2,IF(AND(Deník!$R363&gt;=0,Deník!$R363&lt;=1),"BE",Deník!$R363),"")</f>
        <v/>
      </c>
      <c r="K363" s="11" t="str">
        <f>IF(MONTH(Deník!$C363)=K$2,IF(AND(Deník!$R363&gt;=0,Deník!$R363&lt;=1),"BE",Deník!$R363),"")</f>
        <v/>
      </c>
      <c r="L363" s="11" t="str">
        <f>IF(MONTH(Deník!$C363)=L$2,IF(AND(Deník!$R363&gt;=0,Deník!$R363&lt;=1),"BE",Deník!$R363),"")</f>
        <v/>
      </c>
      <c r="M363" s="11" t="str">
        <f>IF(MONTH(Deník!$C363)=M$2,IF(AND(Deník!$R363&gt;=0,Deník!$R363&lt;=1),"BE",Deník!$R363),"")</f>
        <v/>
      </c>
      <c r="N363" s="11" t="str">
        <f>IF(MONTH(Deník!$C363)=N$2,IF(AND(Deník!$R363&gt;=0,Deník!$R363&lt;=1),"BE",Deník!$R363),"")</f>
        <v/>
      </c>
      <c r="O363" s="11" t="str">
        <f>IF(MONTH(Deník!$C363)=O$2,IF(AND(Deník!$R363&gt;=0,Deník!$R363&lt;=1),"BE",Deník!$R363),"")</f>
        <v/>
      </c>
      <c r="P363" s="11" t="str">
        <f>IF(MONTH(Deník!$C363)=P$2,IF(AND(Deník!$R363&gt;=0,Deník!$R363&lt;=1),"BE",Deník!$R363),"")</f>
        <v/>
      </c>
      <c r="Q363" s="11" t="str">
        <f>IF(MONTH(Deník!$C363)=Q$2,IF(AND(Deník!$R363&gt;=0,Deník!$R363&lt;=1),"BE",Deník!$R363),"")</f>
        <v/>
      </c>
      <c r="R363" s="11" t="str">
        <f>IF(MONTH(Deník!$C363)=R$2,IF(AND(Deník!$R363&gt;=0,Deník!$R363&lt;=1),"BE",Deník!$R363),"")</f>
        <v/>
      </c>
      <c r="S363" s="57" t="str">
        <f>IF(MONTH(Deník!$C363)=S$2,IF(AND(Deník!$R363&gt;=0,Deník!$R363&lt;=1),"BE",Deník!$R363),"")</f>
        <v/>
      </c>
      <c r="U363" s="12"/>
      <c r="V363" s="12"/>
      <c r="X363" s="600" t="str">
        <f>IF(Deník!$R363&lt;&gt;"",IF(Deník!$B363=Statistika!$F$63,IF(AND(Deník!$R363&gt;=0,Deník!$R363&lt;=1),"BE",Deník!$R363),""),"")</f>
        <v/>
      </c>
      <c r="Y363" s="13" t="str">
        <f>IF(Deník!$R363&lt;&gt;"",IF(Deník!$B363=Statistika!$F$64,IF(AND(Deník!$R363&gt;=0,Deník!$R363&lt;=1),"BE",Deník!$R363),""),"")</f>
        <v/>
      </c>
      <c r="Z363" s="13" t="str">
        <f>IF(Deník!$R363&lt;&gt;"",IF(Deník!$B363=Statistika!$F$65,IF(AND(Deník!$R363&gt;=0,Deník!$R363&lt;=1),"BE",Deník!$R363),""),"")</f>
        <v/>
      </c>
      <c r="AA363" s="13" t="str">
        <f>IF(Deník!$R363&lt;&gt;"",IF(Deník!$B363=Statistika!$F$66,IF(AND(Deník!$R363&gt;=0,Deník!$R363&lt;=1),"BE",Deník!$R363),""),"")</f>
        <v/>
      </c>
      <c r="AB363" s="13" t="str">
        <f>IF(Deník!$R363&lt;&gt;"",IF(Deník!$B363=Statistika!$F$67,IF(AND(Deník!$R363&gt;=0,Deník!$R363&lt;=1),"BE",Deník!$R363),""),"")</f>
        <v/>
      </c>
      <c r="AC363" s="13" t="str">
        <f>IF(Deník!$R363&lt;&gt;"",IF(Deník!$B363=Statistika!$F$68,IF(AND(Deník!$R363&gt;=0,Deník!$R363&lt;=1),"BE",Deník!$R363),""),"")</f>
        <v/>
      </c>
      <c r="AD363" s="13" t="str">
        <f>IF(Deník!$R363&lt;&gt;"",IF(Deník!$B363=Statistika!$F$69,IF(AND(Deník!$R363&gt;=0,Deník!$R363&lt;=1),"BE",Deník!$R363),""),"")</f>
        <v/>
      </c>
      <c r="AE363" s="601" t="str">
        <f>IF(Deník!$R363&lt;&gt;"",IF(Deník!$B363=Statistika!$F$70,IF(AND(Deník!$R363&gt;=0,Deník!$R363&lt;=1),"BE",Deník!$R363),""),"")</f>
        <v/>
      </c>
      <c r="AF363" s="90"/>
      <c r="AG363" s="63" t="str">
        <f>IF(Deník!$R363&lt;&gt;"",IF(Deník!$J363="L",IF(AND(Deník!$R363&gt;=0,Deník!$R363&lt;=1),"BE",Deník!$R363),""),"")</f>
        <v/>
      </c>
      <c r="AH363" s="13" t="str">
        <f>IF(Deník!$R363&lt;&gt;"",IF(Deník!$J363="S",IF(AND(Deník!$R363&gt;=0,Deník!$R363&lt;=1),"BE",Deník!$R363),""),"")</f>
        <v/>
      </c>
      <c r="AI363" s="95"/>
      <c r="AJ363" s="71" t="str">
        <f>IF(Deník!N364&lt;&gt;"",Deník!N364*-1,"")</f>
        <v/>
      </c>
      <c r="AK363" s="88"/>
      <c r="AL363" s="63" t="str">
        <f>IF(WEEKDAY(Deník!$C363,2)=1,IF(AND(Deník!$R363&gt;=0,Deník!$R363&lt;=1),"BE",Deník!$R363),"")</f>
        <v/>
      </c>
      <c r="AM363" s="13" t="str">
        <f>IF(WEEKDAY(Deník!$C363,2)=2,IF(AND(Deník!$R363&gt;=0,Deník!$R363&lt;=1),"BE",Deník!$R363),"")</f>
        <v/>
      </c>
      <c r="AN363" s="13" t="str">
        <f>IF(WEEKDAY(Deník!$C363,2)=3,IF(AND(Deník!$R363&gt;=0,Deník!$R363&lt;=1),"BE",Deník!$R363),"")</f>
        <v/>
      </c>
      <c r="AO363" s="13" t="str">
        <f>IF(WEEKDAY(Deník!$C363,2)=4,IF(AND(Deník!$R363&gt;=0,Deník!$R363&lt;=1),"BE",Deník!$R363),"")</f>
        <v/>
      </c>
      <c r="AP363" s="60" t="str">
        <f>IF(WEEKDAY(Deník!$C363,2)=5,IF(AND(Deník!$R363&gt;=0,Deník!$R363&lt;=1),"BE",Deník!$R363),"")</f>
        <v/>
      </c>
      <c r="AQ363" s="99"/>
      <c r="AR363" s="100">
        <f>Deník!D363</f>
        <v>0</v>
      </c>
      <c r="AS363" s="63" t="str">
        <f>IF(Deník!$D363&lt;&gt;"",IF(AND(Deník!$D363&gt;=AS$2,Deník!$D363&lt;=AS$3),IF(AND(Deník!$R363&gt;=0,Deník!$R363&lt;=1),"BE",Deník!$R363),""),"")</f>
        <v/>
      </c>
      <c r="AT363" s="63" t="str">
        <f>IF(Deník!$D363&lt;&gt;"",IF(AND(Deník!$D363&gt;=AT$2,Deník!$D363&lt;=AT$3),IF(AND(Deník!$R363&gt;=0,Deník!$R363&lt;=1),"BE",Deník!$R363),""),"")</f>
        <v/>
      </c>
      <c r="AU363" s="63" t="str">
        <f>IF(Deník!$D363&lt;&gt;"",IF(AND(Deník!$D363&gt;=AU$2,Deník!$D363&lt;=AU$3),IF(AND(Deník!$R363&gt;=0,Deník!$R363&lt;=1),"BE",Deník!$R363),""),"")</f>
        <v/>
      </c>
      <c r="AV363" s="63" t="str">
        <f>IF(Deník!$D363&lt;&gt;"",IF(AND(Deník!$D363&gt;=AV$2,Deník!$D363&lt;=AV$3),IF(AND(Deník!$R363&gt;=0,Deník!$R363&lt;=1),"BE",Deník!$R363),""),"")</f>
        <v/>
      </c>
      <c r="AW363" s="63" t="str">
        <f>IF(Deník!$D363&lt;&gt;"",IF(AND(Deník!$D363&gt;=AW$2,Deník!$D363&lt;=AW$3),IF(AND(Deník!$R363&gt;=0,Deník!$R363&lt;=1),"BE",Deník!$R363),""),"")</f>
        <v/>
      </c>
      <c r="AX363" s="63" t="str">
        <f>IF(Deník!$D363&lt;&gt;"",IF(AND(Deník!$D363&gt;=AX$2,Deník!$D363&lt;=AX$3),IF(AND(Deník!$R363&gt;=0,Deník!$R363&lt;=1),"BE",Deník!$R363),""),"")</f>
        <v/>
      </c>
      <c r="AY363" s="63" t="str">
        <f>IF(Deník!$D363&lt;&gt;"",IF(AND(Deník!$D363&gt;=AY$2,Deník!$D363&lt;=AY$3),IF(AND(Deník!$R363&gt;=0,Deník!$R363&lt;=1),"BE",Deník!$R363),""),"")</f>
        <v/>
      </c>
      <c r="AZ363" s="63" t="str">
        <f>IF(Deník!$D363&lt;&gt;"",IF(AND(Deník!$D363&gt;=AZ$2,Deník!$D363&lt;=AZ$3),IF(AND(Deník!$R363&gt;=0,Deník!$R363&lt;=1),"BE",Deník!$R363),""),"")</f>
        <v/>
      </c>
      <c r="BA363" s="63" t="str">
        <f>IF(Deník!$D363&lt;&gt;"",IF(AND(Deník!$D363&gt;=BA$2,Deník!$D363&lt;=BA$3),IF(AND(Deník!$R363&gt;=0,Deník!$R363&lt;=1),"BE",Deník!$R363),""),"")</f>
        <v/>
      </c>
      <c r="BB363" s="63" t="str">
        <f>IF(Deník!$D363&lt;&gt;"",IF(AND(Deník!$D363&gt;=BB$2,Deník!$D363&lt;=BB$3),IF(AND(Deník!$R363&gt;=0,Deník!$R363&lt;=1),"BE",Deník!$R363),""),"")</f>
        <v/>
      </c>
      <c r="BC363" s="71" t="str">
        <f>IF(Deník!$D363&lt;&gt;"",IF(AND(Deník!$D363&gt;=BC$2,Deník!$D363&lt;=BC$3),IF(AND(Deník!$R363&gt;=0,Deník!$R363&lt;=1),"BE",Deník!$R363),""),"")</f>
        <v/>
      </c>
      <c r="BD363" s="20" t="str">
        <f>IF(Deník!$J364="S",(Deník!$M364-Deník!$K364),IF(Deník!$J364="L",(Deník!$K364-Deník!$M364),""))</f>
        <v/>
      </c>
      <c r="BE363" s="20" t="str">
        <f>IF(Deník!$J364="S",(Deník!$K364-Deník!$O364),IF(Deník!$J364="L",(Deník!$O364-Deník!$K364),""))</f>
        <v/>
      </c>
      <c r="BF363" s="20" t="str">
        <f>IF(Deník!$J364="S",(Deník!$K364-Deník!$L364),IF(Deník!$J364="L",(Deník!$L364-Deník!$K364),""))</f>
        <v/>
      </c>
      <c r="BG363" s="20" t="str">
        <f>IF(Deník!$J364="S",(Deník!$K364-Deník!$S364),IF(Deník!$J364="L",(Deník!$S364-Deník!$K364),""))</f>
        <v/>
      </c>
      <c r="BH363" s="20" t="str">
        <f>IF(Deník!$J364="S",(Deník!$K364-Deník!$U364),IF(Deník!$J364="L",(Deník!$U364-Deník!$K364),""))</f>
        <v/>
      </c>
      <c r="BI363" s="20" t="str">
        <f>IF(Deník!$R363&gt;1,Deník!$R363,"")</f>
        <v/>
      </c>
      <c r="BJ363" s="20" t="str">
        <f>IF(Deník!$R363&lt;0,Deník!$R363,"")</f>
        <v/>
      </c>
      <c r="BK363" s="17"/>
      <c r="BM363" s="233" t="str">
        <f>IF(Deník!$R363&lt;&gt;"",IF(Deník!$Y363=Statistika!$F$78,IF(AND(Deník!$R363&gt;=0,Deník!$R363&lt;=1),"BE",Deník!$R363),""),"")</f>
        <v/>
      </c>
      <c r="BN363" s="233" t="str">
        <f>IF(Deník!$R363&lt;&gt;"",IF(Deník!$Y363=Statistika!$F$79,IF(AND(Deník!$R363&gt;=0,Deník!$R363&lt;=1),"BE",Deník!$R363),""),"")</f>
        <v/>
      </c>
      <c r="BO363" s="233" t="str">
        <f>IF(Deník!$R363&lt;&gt;"",IF(Deník!$Y363=Statistika!$F$80,IF(AND(Deník!$R363&gt;=0,Deník!$R363&lt;=1),"BE",Deník!$R363),""),"")</f>
        <v/>
      </c>
      <c r="BP363" s="233" t="str">
        <f>IF(Deník!$R363&lt;&gt;"",IF(Deník!$Y363=Statistika!$F$81,IF(AND(Deník!$R363&gt;=0,Deník!$R363&lt;=1),"BE",Deník!$R363),""),"")</f>
        <v/>
      </c>
      <c r="BQ363" s="233" t="str">
        <f>IF(Deník!$R363&lt;&gt;"",IF(Deník!$Y363=Statistika!$F$82,IF(AND(Deník!$R363&gt;=0,Deník!$R363&lt;=1),"BE",Deník!$R363),""),"")</f>
        <v/>
      </c>
      <c r="BR363" s="233" t="str">
        <f>IF(Deník!$R363&lt;&gt;"",IF(Deník!$Y363=Statistika!$F$83,IF(AND(Deník!$R363&gt;=0,Deník!$R363&lt;=1),"BE",Deník!$R363),""),"")</f>
        <v/>
      </c>
      <c r="BS363" s="233" t="str">
        <f>IF(Deník!$R363&lt;&gt;"",IF(Deník!$Y363=Statistika!$F$84,IF(AND(Deník!$R363&gt;=0,Deník!$R363&lt;=1),"BE",Deník!$R363),""),"")</f>
        <v/>
      </c>
      <c r="BT363" s="233" t="str">
        <f>IF(Deník!$R363&lt;&gt;"",IF(Deník!$Y363=Statistika!$F$85,IF(AND(Deník!$R363&gt;=0,Deník!$R363&lt;=1),"BE",Deník!$R363),""),"")</f>
        <v/>
      </c>
      <c r="BU363" s="233" t="str">
        <f>IF(Deník!$R363&lt;&gt;"",IF(Deník!$Y363=Statistika!$F$86,IF(AND(Deník!$R363&gt;=0,Deník!$R363&lt;=1),"BE",Deník!$R363),""),"")</f>
        <v/>
      </c>
      <c r="BV363" s="233" t="str">
        <f>IF(Deník!$R363&lt;&gt;"",IF(Deník!$Y363=Statistika!$F$87,IF(AND(Deník!$R363&gt;=0,Deník!$R363&lt;=1),"BE",Deník!$R363),""),"")</f>
        <v/>
      </c>
      <c r="BW363" s="233" t="str">
        <f>IF(Deník!$R363&lt;&gt;"",IF(Deník!$Y363=Statistika!$F$88,IF(AND(Deník!$R363&gt;=0,Deník!$R363&lt;=1),"BE",Deník!$R363),""),"")</f>
        <v/>
      </c>
      <c r="BX363" s="233" t="str">
        <f>IF(Deník!$R363&lt;&gt;"",IF(Deník!$Y363=Statistika!$F$89,IF(AND(Deník!$R363&gt;=0,Deník!$R363&lt;=1),"BE",Deník!$R363),""),"")</f>
        <v/>
      </c>
      <c r="BY363" s="233" t="str">
        <f>IF(Deník!$R363&lt;&gt;"",IF(Deník!$Y363=Statistika!$F$90,IF(AND(Deník!$R363&gt;=0,Deník!$R363&lt;=1),"BE",Deník!$R363),""),"")</f>
        <v/>
      </c>
      <c r="BZ363" s="233" t="str">
        <f>IF(Deník!$R363&lt;&gt;"",IF(Deník!$Y363=Statistika!$F$91,IF(AND(Deník!$R363&gt;=0,Deník!$R363&lt;=1),"BE",Deník!$R363),""),"")</f>
        <v/>
      </c>
      <c r="CA363" s="233"/>
      <c r="CB363" s="233" t="str">
        <f>IF(Deník!$R363&lt;&gt;"",IF(Deník!$AB363="SL",IF(AND(Deník!$R363&gt;=0,Deník!$R363&lt;=1),"BE",Deník!$R363),""),"")</f>
        <v/>
      </c>
      <c r="CC363" s="233" t="str">
        <f>IF(Deník!$R363&lt;&gt;"",IF(Deník!$AB363="BE10",IF(AND(Deník!$R363&gt;=0,Deník!$R363&lt;=1),"BE",Deník!$R363),""),"")</f>
        <v/>
      </c>
      <c r="CD363" s="233" t="str">
        <f>IF(Deník!$R363&lt;&gt;"",IF(Deník!$AB363="BE15",IF(AND(Deník!$R363&gt;=0,Deník!$R363&lt;=1),"BE",Deník!$R363),""),"")</f>
        <v/>
      </c>
      <c r="CE363" s="233" t="str">
        <f>IF(Deník!$R363&lt;&gt;"",IF(Deník!$AB363="BE20",IF(AND(Deník!$R363&gt;=0,Deník!$R363&lt;=1),"BE",Deník!$R363),""),"")</f>
        <v/>
      </c>
      <c r="CF363" s="233" t="str">
        <f>IF(Deník!$R363&lt;&gt;"",IF(Deník!$AB363="TP1",IF(AND(Deník!$R363&gt;=0,Deník!$R363&lt;=1),"BE",Deník!$R363),""),"")</f>
        <v/>
      </c>
      <c r="CG363" s="233" t="str">
        <f>IF(Deník!$R363&lt;&gt;"",IF(Deník!$AB363="TP2",IF(AND(Deník!$R363&gt;=0,Deník!$R363&lt;=1),"BE",Deník!$R363),""),"")</f>
        <v/>
      </c>
      <c r="CH363" s="233" t="str">
        <f>IF(Deník!$R363&lt;&gt;"",IF(Deník!$AB363="TP3",IF(AND(Deník!$R363&gt;=0,Deník!$R363&lt;=1),"BE",Deník!$R363),""),"")</f>
        <v/>
      </c>
      <c r="CI363" s="233" t="str">
        <f>IF(Deník!$R363&lt;&gt;"",IF(Deník!$AB363="Trailing SL",IF(AND(Deník!$R363&gt;=0,Deník!$R363&lt;=1),"BE",Deník!$R363),""),"")</f>
        <v/>
      </c>
      <c r="CJ363" s="233" t="str">
        <f>IF(Deník!$R363&lt;&gt;"",IF(Deník!$AB363="Manual",IF(AND(Deník!$R363&gt;=0,Deník!$R363&lt;=1),"BE",Deník!$R363),""),"")</f>
        <v/>
      </c>
      <c r="CK363" s="233"/>
      <c r="CL363" s="233" t="str">
        <f>IF(Deník!$R363&lt;0,IF(Deník!$AC363=Statistika!$F$117,Deník!$R363,""),"")</f>
        <v/>
      </c>
      <c r="CM363" s="233" t="str">
        <f>IF(Deník!$R363&lt;0,IF(Deník!$AC363=Statistika!$F$118,Deník!$R363,""),"")</f>
        <v/>
      </c>
      <c r="CN363" s="233" t="str">
        <f>IF(Deník!$R363&lt;0,IF(Deník!$AC363=Statistika!$F$119,Deník!$R363,""),"")</f>
        <v/>
      </c>
      <c r="CO363" s="233" t="str">
        <f>IF(Deník!$R363&lt;0,IF(Deník!$AC363=Statistika!$F$120,Deník!$R363,""),"")</f>
        <v/>
      </c>
      <c r="CP363" s="233" t="str">
        <f>IF(Deník!$R363&lt;0,IF(Deník!$AC363=Statistika!$F$121,Deník!$R363,""),"")</f>
        <v/>
      </c>
      <c r="CQ363" s="233" t="str">
        <f>IF(Deník!$R363&lt;0,IF(Deník!$AC363=Statistika!$F$122,Deník!$R363,""),"")</f>
        <v/>
      </c>
      <c r="CR363" s="233" t="str">
        <f>IF(Deník!$R363&lt;0,IF(Deník!$AC363=Statistika!$F$123,Deník!$R363,""),"")</f>
        <v/>
      </c>
      <c r="CS363" s="233" t="str">
        <f>IF(Deník!$R363&lt;0,IF(Deník!$AC363=Statistika!$F$124,Deník!$R363,""),"")</f>
        <v/>
      </c>
      <c r="CT363" s="233" t="str">
        <f>IF(Deník!$R363&lt;0,IF(Deník!$AC363=Statistika!$F$125,Deník!$R363,""),"")</f>
        <v/>
      </c>
      <c r="CU363" s="233"/>
      <c r="CV363" s="233" t="str">
        <f>IF(Deník!$R363&lt;0,IF(Deník!$AD363=$CV$2,Deník!$R363,""),"")</f>
        <v/>
      </c>
      <c r="CW363" s="233" t="str">
        <f>IF(Deník!$R363&lt;0,IF(Deník!$AD363=$CW$2,Deník!$R363,""),"")</f>
        <v/>
      </c>
      <c r="CX363" s="233" t="str">
        <f>IF(Deník!$R363&lt;0,IF(Deník!$AD363=$CX$2,Deník!$R363,""),"")</f>
        <v/>
      </c>
      <c r="CY363" s="233" t="str">
        <f>IF(Deník!$R363&lt;0,IF(Deník!$AD363=$CY$2,Deník!$R363,""),"")</f>
        <v/>
      </c>
      <c r="CZ363" s="233" t="str">
        <f>IF(Deník!$R363&lt;0,IF(Deník!$AD363=$CZ$2,Deník!$R363,""),"")</f>
        <v/>
      </c>
      <c r="DL363" s="221">
        <f t="shared" si="16"/>
        <v>93847.029999999984</v>
      </c>
      <c r="DM363" s="220">
        <f t="shared" si="15"/>
        <v>-6.1529700000000132E-2</v>
      </c>
      <c r="DO363" s="50">
        <f>Deník!W364</f>
        <v>0</v>
      </c>
      <c r="DP363" s="102" t="str">
        <f>IF(AND(Deník!W364&gt;0),1,"")</f>
        <v/>
      </c>
      <c r="DQ363" s="102">
        <f>IF(AND(Deník!W364&lt;=0),1,"")</f>
        <v>1</v>
      </c>
      <c r="DR363" s="227"/>
      <c r="DS363" s="228"/>
      <c r="DT363" s="85"/>
      <c r="DU363" s="54">
        <f>IF(MONTH(Deník!$C363)=DU$2,Deník!$W363,"")</f>
        <v>0</v>
      </c>
      <c r="DV363" s="222" t="str">
        <f>IF(MONTH(Deník!$C363)=DV$2,Deník!$W363,"")</f>
        <v/>
      </c>
      <c r="DW363" s="222" t="str">
        <f>IF(MONTH(Deník!$C363)=DW$2,Deník!$W363,"")</f>
        <v/>
      </c>
      <c r="DX363" s="222" t="str">
        <f>IF(MONTH(Deník!$C363)=DX$2,Deník!$W363,"")</f>
        <v/>
      </c>
      <c r="DY363" s="222" t="str">
        <f>IF(MONTH(Deník!$C363)=DY$2,Deník!$W363,"")</f>
        <v/>
      </c>
      <c r="DZ363" s="222" t="str">
        <f>IF(MONTH(Deník!$C363)=DZ$2,Deník!$W363,"")</f>
        <v/>
      </c>
      <c r="EA363" s="222" t="str">
        <f>IF(MONTH(Deník!$C363)=EA$2,Deník!$W363,"")</f>
        <v/>
      </c>
      <c r="EB363" s="222" t="str">
        <f>IF(MONTH(Deník!$C363)=EB$2,Deník!$W363,"")</f>
        <v/>
      </c>
      <c r="EC363" s="222" t="str">
        <f>IF(MONTH(Deník!$C363)=EC$2,Deník!$W363,"")</f>
        <v/>
      </c>
      <c r="ED363" s="222" t="str">
        <f>IF(MONTH(Deník!$C363)=ED$2,Deník!$W363,"")</f>
        <v/>
      </c>
      <c r="EE363" s="222" t="str">
        <f>IF(MONTH(Deník!$C363)=EE$2,Deník!$W363,"")</f>
        <v/>
      </c>
      <c r="EF363" s="222" t="str">
        <f>IF(MONTH(Deník!$C363)=EF$2,Deník!$W363,"")</f>
        <v/>
      </c>
      <c r="EI363" s="600" t="str">
        <f>IF(Deník!$W363&lt;&gt;"",IF(Deník!$B363=Statistika!$F$63,Deník!$W363,""),"")</f>
        <v/>
      </c>
      <c r="EJ363" s="13" t="str">
        <f>IF(Deník!$W363&lt;&gt;"",IF(Deník!$B363=Statistika!$F$64,Deník!$W363,""),"")</f>
        <v/>
      </c>
      <c r="EK363" s="13" t="str">
        <f>IF(Deník!$W363&lt;&gt;"",IF(Deník!$B363=Statistika!$F$65,Deník!$W363,""),"")</f>
        <v/>
      </c>
      <c r="EL363" s="13" t="str">
        <f>IF(Deník!$W363&lt;&gt;"",IF(Deník!$B363=Statistika!$F$66,Deník!$W363,""),"")</f>
        <v/>
      </c>
      <c r="EM363" s="13" t="str">
        <f>IF(Deník!$W363&lt;&gt;"",IF(Deník!$B363=Statistika!$F$67,Deník!$W363,""),"")</f>
        <v/>
      </c>
      <c r="EN363" s="13" t="str">
        <f>IF(Deník!$W363&lt;&gt;"",IF(Deník!$B363=Statistika!$F$68,Deník!$W363,""),"")</f>
        <v/>
      </c>
      <c r="EO363" s="13" t="str">
        <f>IF(Deník!$W363&lt;&gt;"",IF(Deník!$B363=Statistika!$F$69,Deník!$W363,""),"")</f>
        <v/>
      </c>
      <c r="EP363" s="601" t="str">
        <f>IF(Deník!$W363&lt;&gt;"",IF(Deník!$B363=Statistika!$F$70,Deník!$W363,""),"")</f>
        <v/>
      </c>
      <c r="EQ363" s="90"/>
      <c r="ER363" s="63" t="str">
        <f>IF(Deník!$W363&lt;&gt;"",IF(Deník!$J363="L",Deník!$W363,""),"")</f>
        <v/>
      </c>
      <c r="ES363" s="13" t="str">
        <f>IF(Deník!$W363&lt;&gt;"",IF(Deník!$J363="S",Deník!$W363,""),"")</f>
        <v/>
      </c>
      <c r="ET363" s="95"/>
      <c r="EU363" s="88"/>
      <c r="EV363" s="63" t="str">
        <f>IF(WEEKDAY(Deník!$C363,2)=1,Deník!$W363,"")</f>
        <v/>
      </c>
      <c r="EW363" s="13" t="str">
        <f>IF(WEEKDAY(Deník!$C363,2)=2,Deník!$W363,"")</f>
        <v/>
      </c>
      <c r="EX363" s="13" t="str">
        <f>IF(WEEKDAY(Deník!$C363,2)=3,Deník!$W363,"")</f>
        <v/>
      </c>
      <c r="EY363" s="13" t="str">
        <f>IF(WEEKDAY(Deník!$C363,2)=4,Deník!$W363,"")</f>
        <v/>
      </c>
      <c r="EZ363" s="60" t="str">
        <f>IF(WEEKDAY(Deník!$C363,2)=5,Deník!$W363,"")</f>
        <v/>
      </c>
      <c r="FA363" s="99"/>
      <c r="FB363" s="100">
        <f>Deník!D363</f>
        <v>0</v>
      </c>
      <c r="FC363" s="63">
        <f>IF($FB363&lt;&gt;"",IF(AND($FB363&gt;=FC$2,$FB363&lt;=FC$3),Deník!$W363,""))</f>
        <v>0</v>
      </c>
      <c r="FD363" s="63" t="str">
        <f>IF($FB363&lt;&gt;"",IF(AND($FB363&gt;=FD$2,$FB363&lt;=FD$3),Deník!$W363,""))</f>
        <v/>
      </c>
      <c r="FE363" s="63" t="str">
        <f>IF($FB363&lt;&gt;"",IF(AND($FB363&gt;=FE$2,$FB363&lt;=FE$3),Deník!$W363,""))</f>
        <v/>
      </c>
      <c r="FF363" s="63" t="str">
        <f>IF($FB363&lt;&gt;"",IF(AND($FB363&gt;=FF$2,$FB363&lt;=FF$3),Deník!$W363,""))</f>
        <v/>
      </c>
      <c r="FG363" s="63" t="str">
        <f>IF($FB363&lt;&gt;"",IF(AND($FB363&gt;=FG$2,$FB363&lt;=FG$3),Deník!$W363,""))</f>
        <v/>
      </c>
      <c r="FH363" s="63" t="str">
        <f>IF($FB363&lt;&gt;"",IF(AND($FB363&gt;=FH$2,$FB363&lt;=FH$3),Deník!$W363,""))</f>
        <v/>
      </c>
      <c r="FI363" s="63" t="str">
        <f>IF($FB363&lt;&gt;"",IF(AND($FB363&gt;=FI$2,$FB363&lt;=FI$3),Deník!$W363,""))</f>
        <v/>
      </c>
      <c r="FJ363" s="63" t="str">
        <f>IF($FB363&lt;&gt;"",IF(AND($FB363&gt;=FJ$2,$FB363&lt;=FJ$3),Deník!$W363,""))</f>
        <v/>
      </c>
      <c r="FK363" s="63" t="str">
        <f>IF($FB363&lt;&gt;"",IF(AND($FB363&gt;=FK$2,$FB363&lt;=FK$3),Deník!$W363,""))</f>
        <v/>
      </c>
      <c r="FL363" s="63" t="str">
        <f>IF($FB363&lt;&gt;"",IF(AND($FB363&gt;=FL$2,$FB363&lt;=FL$3),Deník!$W363,""))</f>
        <v/>
      </c>
      <c r="FM363" s="63" t="str">
        <f>IF($FB363&lt;&gt;"",IF(AND($FB363&gt;=FM$2,$FB363&lt;=FM$3),Deník!$W363,""))</f>
        <v/>
      </c>
      <c r="FN363" s="13"/>
      <c r="FO363" s="20" t="str">
        <f>IF(Deník!$W363&gt;1,Deník!$W363,"")</f>
        <v/>
      </c>
      <c r="FP363" s="20" t="str">
        <f>IF(Deník!$W363&lt;0,Deník!$W363,"")</f>
        <v/>
      </c>
      <c r="FQ363" s="17"/>
      <c r="FS363" s="233"/>
      <c r="FT363" s="233" t="str">
        <f>IF(Deník!$W363&lt;&gt;"",IF(Deník!$Y363=Statistika!$F$78,Deník!$W363,""),"")</f>
        <v/>
      </c>
      <c r="FU363" s="233" t="str">
        <f>IF(Deník!$W363&lt;&gt;"",IF(Deník!$Y363=Statistika!$F$79,Deník!$W363,""),"")</f>
        <v/>
      </c>
      <c r="FV363" s="233" t="str">
        <f>IF(Deník!$W363&lt;&gt;"",IF(Deník!$Y363=Statistika!$F$80,Deník!$W363,""),"")</f>
        <v/>
      </c>
      <c r="FW363" s="233" t="str">
        <f>IF(Deník!$W363&lt;&gt;"",IF(Deník!$Y363=Statistika!$F$81,Deník!$W363,""),"")</f>
        <v/>
      </c>
      <c r="FX363" s="233" t="str">
        <f>IF(Deník!$W363&lt;&gt;"",IF(Deník!$Y363=Statistika!$F$82,Deník!$W363,""),"")</f>
        <v/>
      </c>
      <c r="FY363" s="233" t="str">
        <f>IF(Deník!$W363&lt;&gt;"",IF(Deník!$Y363=Statistika!$F$83,Deník!$W363,""),"")</f>
        <v/>
      </c>
      <c r="FZ363" s="233" t="str">
        <f>IF(Deník!$W363&lt;&gt;"",IF(Deník!$Y363=Statistika!$F$84,Deník!$W363,""),"")</f>
        <v/>
      </c>
      <c r="GA363" s="233" t="str">
        <f>IF(Deník!$W363&lt;&gt;"",IF(Deník!$Y363=Statistika!$F$85,Deník!$W363,""),"")</f>
        <v/>
      </c>
      <c r="GB363" s="233" t="str">
        <f>IF(Deník!$W363&lt;&gt;"",IF(Deník!$Y363=Statistika!$F$86,Deník!$W363,""),"")</f>
        <v/>
      </c>
      <c r="GC363" s="233" t="str">
        <f>IF(Deník!$W363&lt;&gt;"",IF(Deník!$Y363=Statistika!$F$87,Deník!$W363,""),"")</f>
        <v/>
      </c>
      <c r="GD363" s="233" t="str">
        <f>IF(Deník!$W363&lt;&gt;"",IF(Deník!$Y363=Statistika!$F$88,Deník!$W363,""),"")</f>
        <v/>
      </c>
      <c r="GE363" s="233" t="str">
        <f>IF(Deník!$W363&lt;&gt;"",IF(Deník!$Y363=Statistika!$F$89,Deník!$W363,""),"")</f>
        <v/>
      </c>
      <c r="GF363" s="233" t="str">
        <f>IF(Deník!$W363&lt;&gt;"",IF(Deník!$Y363=Statistika!$F$90,Deník!$W363,""),"")</f>
        <v/>
      </c>
      <c r="GG363" s="233" t="str">
        <f>IF(Deník!$W363&lt;&gt;"",IF(Deník!$Y363=Statistika!$F$91,Deník!$W363,""),"")</f>
        <v/>
      </c>
      <c r="GH363" s="233"/>
      <c r="GI363" s="233" t="str">
        <f>IF(Deník!$W363&lt;&gt;"",IF(Deník!$AB363=Statistika!$L$100,Deník!$W363,""),"")</f>
        <v/>
      </c>
      <c r="GJ363" s="233" t="str">
        <f>IF(Deník!$W363&lt;&gt;"",IF(Deník!$AB363=Statistika!$L$101,Deník!$W363,""),"")</f>
        <v/>
      </c>
      <c r="GK363" s="233" t="str">
        <f>IF(Deník!$W363&lt;&gt;"",IF(Deník!$AB363=Statistika!$L$102,Deník!$W363,""),"")</f>
        <v/>
      </c>
      <c r="GL363" s="233" t="str">
        <f>IF(Deník!$W363&lt;&gt;"",IF(Deník!$AB363=Statistika!$L$103,Deník!$W363,""),"")</f>
        <v/>
      </c>
      <c r="GM363" s="233" t="str">
        <f>IF(Deník!$W363&lt;&gt;"",IF(Deník!$AB363=Statistika!$L$104,Deník!$W363,""),"")</f>
        <v/>
      </c>
      <c r="GN363" s="233" t="str">
        <f>IF(Deník!$W363&lt;&gt;"",IF(Deník!$AB363=Statistika!$L$105,Deník!$W363,""),"")</f>
        <v/>
      </c>
      <c r="GO363" s="233" t="str">
        <f>IF(Deník!$W363&lt;&gt;"",IF(Deník!$AB363=Statistika!$L$106,Deník!$W363,""),"")</f>
        <v/>
      </c>
      <c r="GP363" s="233" t="str">
        <f>IF(Deník!$W363&lt;&gt;"",IF(Deník!$AB363=Statistika!$L$107,Deník!$W363,""),"")</f>
        <v/>
      </c>
      <c r="GQ363" s="233" t="str">
        <f>IF(Deník!$W363&lt;&gt;"",IF(Deník!$AB363=Statistika!$L$108,Deník!$W363,""),"")</f>
        <v/>
      </c>
      <c r="GS363" s="233" t="str">
        <f>IF(Deník!$W363&lt;0,IF(Deník!$AC363=Statistika!$F$117,Deník!$W363,""),"")</f>
        <v/>
      </c>
      <c r="GT363" s="233" t="str">
        <f>IF(Deník!$W363&lt;0,IF(Deník!$AC363=Statistika!$F$118,Deník!$W363,""),"")</f>
        <v/>
      </c>
      <c r="GU363" s="233" t="str">
        <f>IF(Deník!$W363&lt;0,IF(Deník!$AC363=Statistika!$F$119,Deník!$W363,""),"")</f>
        <v/>
      </c>
      <c r="GV363" s="233" t="str">
        <f>IF(Deník!$W363&lt;0,IF(Deník!$AC363=Statistika!$F$120,Deník!$W363,""),"")</f>
        <v/>
      </c>
      <c r="GW363" s="233" t="str">
        <f>IF(Deník!$W363&lt;0,IF(Deník!$AC363=Statistika!$F$121,Deník!$W363,""),"")</f>
        <v/>
      </c>
      <c r="GX363" s="233" t="str">
        <f>IF(Deník!$W363&lt;0,IF(Deník!$AC363=Statistika!$F$122,Deník!$W363,""),"")</f>
        <v/>
      </c>
      <c r="GY363" s="233" t="str">
        <f>IF(Deník!$W363&lt;0,IF(Deník!$AC363=Statistika!$F$123,Deník!$W363,""),"")</f>
        <v/>
      </c>
      <c r="GZ363" s="233" t="str">
        <f>IF(Deník!$W363&lt;0,IF(Deník!$AC363=Statistika!$F$124,Deník!$W363,""),"")</f>
        <v/>
      </c>
      <c r="HA363" s="233" t="str">
        <f>IF(Deník!$W363&lt;0,IF(Deník!$AC363=Statistika!$F$125,Deník!$W363,""),"")</f>
        <v/>
      </c>
      <c r="HC363" s="233" t="str">
        <f>IF(Deník!$W363&lt;0,IF(Deník!$AD363=Statistika!$F$133,Deník!$W363,""),"")</f>
        <v/>
      </c>
      <c r="HD363" s="233" t="str">
        <f>IF(Deník!$W363&lt;0,IF(Deník!$AD363=Statistika!$F$134,Deník!$W363,""),"")</f>
        <v/>
      </c>
      <c r="HE363" s="233" t="str">
        <f>IF(Deník!$W363&lt;0,IF(Deník!$AD363=Statistika!$F$135,Deník!$W363,""),"")</f>
        <v/>
      </c>
      <c r="HF363" s="233" t="str">
        <f>IF(Deník!$W363&lt;0,IF(Deník!$AD363=Statistika!$F$136,Deník!$W363,""),"")</f>
        <v/>
      </c>
      <c r="HG363" s="233" t="str">
        <f>IF(Deník!$W363&lt;0,IF(Deník!$AD363=Statistika!$F$137,Deník!$W363,""),"")</f>
        <v/>
      </c>
      <c r="ID363" s="8">
        <f>Tabulka4[[#This Row],[Sloupec3]]</f>
        <v>0</v>
      </c>
      <c r="IE363" s="17" t="str">
        <f>IF(AND([1]Deník!$C363&gt;='[1]Měsíční shrnutí'!$D$1,[1]Deník!$C363&lt;='[1]Měsíční shrnutí'!$F$1),[1]Deník!$X363,"")</f>
        <v/>
      </c>
    </row>
    <row r="364" spans="1:239">
      <c r="A364" s="8">
        <f>Deník!C365</f>
        <v>0</v>
      </c>
      <c r="B364" s="50" t="str">
        <f>Deník!R365</f>
        <v/>
      </c>
      <c r="C364" s="102" t="str">
        <f>IF(AND(Deník!R365&gt;1,Deník!R365&lt;&gt;""),1,"")</f>
        <v/>
      </c>
      <c r="D364" s="102" t="str">
        <f>IF(AND(Deník!R365&lt;=0,Deník!R365&lt;&gt;""),1,"")</f>
        <v/>
      </c>
      <c r="E364" s="103" t="str">
        <f>IF(AND(Deník!R365&gt;=0,Deník!R365&lt;=1),1,"")</f>
        <v/>
      </c>
      <c r="F364" s="79" t="str">
        <f>IF(Deník!R365&lt;&gt;"",Deník!R365+F363,"")</f>
        <v/>
      </c>
      <c r="G364" s="85"/>
      <c r="H364" s="54" t="str">
        <f>IF(MONTH(Deník!$C364)=H$2,IF(AND(Deník!$R364&gt;=0,Deník!$R364&lt;=1),"BE",Deník!$R364),"")</f>
        <v/>
      </c>
      <c r="I364" s="11" t="str">
        <f>IF(MONTH(Deník!$C364)=I$2,IF(AND(Deník!$R364&gt;=0,Deník!$R364&lt;=1),"BE",Deník!$R364),"")</f>
        <v/>
      </c>
      <c r="J364" s="11" t="str">
        <f>IF(MONTH(Deník!$C364)=J$2,IF(AND(Deník!$R364&gt;=0,Deník!$R364&lt;=1),"BE",Deník!$R364),"")</f>
        <v/>
      </c>
      <c r="K364" s="11" t="str">
        <f>IF(MONTH(Deník!$C364)=K$2,IF(AND(Deník!$R364&gt;=0,Deník!$R364&lt;=1),"BE",Deník!$R364),"")</f>
        <v/>
      </c>
      <c r="L364" s="11" t="str">
        <f>IF(MONTH(Deník!$C364)=L$2,IF(AND(Deník!$R364&gt;=0,Deník!$R364&lt;=1),"BE",Deník!$R364),"")</f>
        <v/>
      </c>
      <c r="M364" s="11" t="str">
        <f>IF(MONTH(Deník!$C364)=M$2,IF(AND(Deník!$R364&gt;=0,Deník!$R364&lt;=1),"BE",Deník!$R364),"")</f>
        <v/>
      </c>
      <c r="N364" s="11" t="str">
        <f>IF(MONTH(Deník!$C364)=N$2,IF(AND(Deník!$R364&gt;=0,Deník!$R364&lt;=1),"BE",Deník!$R364),"")</f>
        <v/>
      </c>
      <c r="O364" s="11" t="str">
        <f>IF(MONTH(Deník!$C364)=O$2,IF(AND(Deník!$R364&gt;=0,Deník!$R364&lt;=1),"BE",Deník!$R364),"")</f>
        <v/>
      </c>
      <c r="P364" s="11" t="str">
        <f>IF(MONTH(Deník!$C364)=P$2,IF(AND(Deník!$R364&gt;=0,Deník!$R364&lt;=1),"BE",Deník!$R364),"")</f>
        <v/>
      </c>
      <c r="Q364" s="11" t="str">
        <f>IF(MONTH(Deník!$C364)=Q$2,IF(AND(Deník!$R364&gt;=0,Deník!$R364&lt;=1),"BE",Deník!$R364),"")</f>
        <v/>
      </c>
      <c r="R364" s="11" t="str">
        <f>IF(MONTH(Deník!$C364)=R$2,IF(AND(Deník!$R364&gt;=0,Deník!$R364&lt;=1),"BE",Deník!$R364),"")</f>
        <v/>
      </c>
      <c r="S364" s="57" t="str">
        <f>IF(MONTH(Deník!$C364)=S$2,IF(AND(Deník!$R364&gt;=0,Deník!$R364&lt;=1),"BE",Deník!$R364),"")</f>
        <v/>
      </c>
      <c r="U364" s="12"/>
      <c r="V364" s="12"/>
      <c r="X364" s="600" t="str">
        <f>IF(Deník!$R364&lt;&gt;"",IF(Deník!$B364=Statistika!$F$63,IF(AND(Deník!$R364&gt;=0,Deník!$R364&lt;=1),"BE",Deník!$R364),""),"")</f>
        <v/>
      </c>
      <c r="Y364" s="13" t="str">
        <f>IF(Deník!$R364&lt;&gt;"",IF(Deník!$B364=Statistika!$F$64,IF(AND(Deník!$R364&gt;=0,Deník!$R364&lt;=1),"BE",Deník!$R364),""),"")</f>
        <v/>
      </c>
      <c r="Z364" s="13" t="str">
        <f>IF(Deník!$R364&lt;&gt;"",IF(Deník!$B364=Statistika!$F$65,IF(AND(Deník!$R364&gt;=0,Deník!$R364&lt;=1),"BE",Deník!$R364),""),"")</f>
        <v/>
      </c>
      <c r="AA364" s="13" t="str">
        <f>IF(Deník!$R364&lt;&gt;"",IF(Deník!$B364=Statistika!$F$66,IF(AND(Deník!$R364&gt;=0,Deník!$R364&lt;=1),"BE",Deník!$R364),""),"")</f>
        <v/>
      </c>
      <c r="AB364" s="13" t="str">
        <f>IF(Deník!$R364&lt;&gt;"",IF(Deník!$B364=Statistika!$F$67,IF(AND(Deník!$R364&gt;=0,Deník!$R364&lt;=1),"BE",Deník!$R364),""),"")</f>
        <v/>
      </c>
      <c r="AC364" s="13" t="str">
        <f>IF(Deník!$R364&lt;&gt;"",IF(Deník!$B364=Statistika!$F$68,IF(AND(Deník!$R364&gt;=0,Deník!$R364&lt;=1),"BE",Deník!$R364),""),"")</f>
        <v/>
      </c>
      <c r="AD364" s="13" t="str">
        <f>IF(Deník!$R364&lt;&gt;"",IF(Deník!$B364=Statistika!$F$69,IF(AND(Deník!$R364&gt;=0,Deník!$R364&lt;=1),"BE",Deník!$R364),""),"")</f>
        <v/>
      </c>
      <c r="AE364" s="601" t="str">
        <f>IF(Deník!$R364&lt;&gt;"",IF(Deník!$B364=Statistika!$F$70,IF(AND(Deník!$R364&gt;=0,Deník!$R364&lt;=1),"BE",Deník!$R364),""),"")</f>
        <v/>
      </c>
      <c r="AF364" s="90"/>
      <c r="AG364" s="63" t="str">
        <f>IF(Deník!$R364&lt;&gt;"",IF(Deník!$J364="L",IF(AND(Deník!$R364&gt;=0,Deník!$R364&lt;=1),"BE",Deník!$R364),""),"")</f>
        <v/>
      </c>
      <c r="AH364" s="13" t="str">
        <f>IF(Deník!$R364&lt;&gt;"",IF(Deník!$J364="S",IF(AND(Deník!$R364&gt;=0,Deník!$R364&lt;=1),"BE",Deník!$R364),""),"")</f>
        <v/>
      </c>
      <c r="AI364" s="95"/>
      <c r="AJ364" s="71" t="str">
        <f>IF(Deník!N365&lt;&gt;"",Deník!N365*-1,"")</f>
        <v/>
      </c>
      <c r="AK364" s="88"/>
      <c r="AL364" s="63" t="str">
        <f>IF(WEEKDAY(Deník!$C364,2)=1,IF(AND(Deník!$R364&gt;=0,Deník!$R364&lt;=1),"BE",Deník!$R364),"")</f>
        <v/>
      </c>
      <c r="AM364" s="13" t="str">
        <f>IF(WEEKDAY(Deník!$C364,2)=2,IF(AND(Deník!$R364&gt;=0,Deník!$R364&lt;=1),"BE",Deník!$R364),"")</f>
        <v/>
      </c>
      <c r="AN364" s="13" t="str">
        <f>IF(WEEKDAY(Deník!$C364,2)=3,IF(AND(Deník!$R364&gt;=0,Deník!$R364&lt;=1),"BE",Deník!$R364),"")</f>
        <v/>
      </c>
      <c r="AO364" s="13" t="str">
        <f>IF(WEEKDAY(Deník!$C364,2)=4,IF(AND(Deník!$R364&gt;=0,Deník!$R364&lt;=1),"BE",Deník!$R364),"")</f>
        <v/>
      </c>
      <c r="AP364" s="60" t="str">
        <f>IF(WEEKDAY(Deník!$C364,2)=5,IF(AND(Deník!$R364&gt;=0,Deník!$R364&lt;=1),"BE",Deník!$R364),"")</f>
        <v/>
      </c>
      <c r="AQ364" s="99"/>
      <c r="AR364" s="100">
        <f>Deník!D364</f>
        <v>0</v>
      </c>
      <c r="AS364" s="63" t="str">
        <f>IF(Deník!$D364&lt;&gt;"",IF(AND(Deník!$D364&gt;=AS$2,Deník!$D364&lt;=AS$3),IF(AND(Deník!$R364&gt;=0,Deník!$R364&lt;=1),"BE",Deník!$R364),""),"")</f>
        <v/>
      </c>
      <c r="AT364" s="63" t="str">
        <f>IF(Deník!$D364&lt;&gt;"",IF(AND(Deník!$D364&gt;=AT$2,Deník!$D364&lt;=AT$3),IF(AND(Deník!$R364&gt;=0,Deník!$R364&lt;=1),"BE",Deník!$R364),""),"")</f>
        <v/>
      </c>
      <c r="AU364" s="63" t="str">
        <f>IF(Deník!$D364&lt;&gt;"",IF(AND(Deník!$D364&gt;=AU$2,Deník!$D364&lt;=AU$3),IF(AND(Deník!$R364&gt;=0,Deník!$R364&lt;=1),"BE",Deník!$R364),""),"")</f>
        <v/>
      </c>
      <c r="AV364" s="63" t="str">
        <f>IF(Deník!$D364&lt;&gt;"",IF(AND(Deník!$D364&gt;=AV$2,Deník!$D364&lt;=AV$3),IF(AND(Deník!$R364&gt;=0,Deník!$R364&lt;=1),"BE",Deník!$R364),""),"")</f>
        <v/>
      </c>
      <c r="AW364" s="63" t="str">
        <f>IF(Deník!$D364&lt;&gt;"",IF(AND(Deník!$D364&gt;=AW$2,Deník!$D364&lt;=AW$3),IF(AND(Deník!$R364&gt;=0,Deník!$R364&lt;=1),"BE",Deník!$R364),""),"")</f>
        <v/>
      </c>
      <c r="AX364" s="63" t="str">
        <f>IF(Deník!$D364&lt;&gt;"",IF(AND(Deník!$D364&gt;=AX$2,Deník!$D364&lt;=AX$3),IF(AND(Deník!$R364&gt;=0,Deník!$R364&lt;=1),"BE",Deník!$R364),""),"")</f>
        <v/>
      </c>
      <c r="AY364" s="63" t="str">
        <f>IF(Deník!$D364&lt;&gt;"",IF(AND(Deník!$D364&gt;=AY$2,Deník!$D364&lt;=AY$3),IF(AND(Deník!$R364&gt;=0,Deník!$R364&lt;=1),"BE",Deník!$R364),""),"")</f>
        <v/>
      </c>
      <c r="AZ364" s="63" t="str">
        <f>IF(Deník!$D364&lt;&gt;"",IF(AND(Deník!$D364&gt;=AZ$2,Deník!$D364&lt;=AZ$3),IF(AND(Deník!$R364&gt;=0,Deník!$R364&lt;=1),"BE",Deník!$R364),""),"")</f>
        <v/>
      </c>
      <c r="BA364" s="63" t="str">
        <f>IF(Deník!$D364&lt;&gt;"",IF(AND(Deník!$D364&gt;=BA$2,Deník!$D364&lt;=BA$3),IF(AND(Deník!$R364&gt;=0,Deník!$R364&lt;=1),"BE",Deník!$R364),""),"")</f>
        <v/>
      </c>
      <c r="BB364" s="63" t="str">
        <f>IF(Deník!$D364&lt;&gt;"",IF(AND(Deník!$D364&gt;=BB$2,Deník!$D364&lt;=BB$3),IF(AND(Deník!$R364&gt;=0,Deník!$R364&lt;=1),"BE",Deník!$R364),""),"")</f>
        <v/>
      </c>
      <c r="BC364" s="71" t="str">
        <f>IF(Deník!$D364&lt;&gt;"",IF(AND(Deník!$D364&gt;=BC$2,Deník!$D364&lt;=BC$3),IF(AND(Deník!$R364&gt;=0,Deník!$R364&lt;=1),"BE",Deník!$R364),""),"")</f>
        <v/>
      </c>
      <c r="BD364" s="20" t="str">
        <f>IF(Deník!$J365="S",(Deník!$M365-Deník!$K365),IF(Deník!$J365="L",(Deník!$K365-Deník!$M365),""))</f>
        <v/>
      </c>
      <c r="BE364" s="20" t="str">
        <f>IF(Deník!$J365="S",(Deník!$K365-Deník!$O365),IF(Deník!$J365="L",(Deník!$O365-Deník!$K365),""))</f>
        <v/>
      </c>
      <c r="BF364" s="20" t="str">
        <f>IF(Deník!$J365="S",(Deník!$K365-Deník!$L365),IF(Deník!$J365="L",(Deník!$L365-Deník!$K365),""))</f>
        <v/>
      </c>
      <c r="BG364" s="20" t="str">
        <f>IF(Deník!$J365="S",(Deník!$K365-Deník!$S365),IF(Deník!$J365="L",(Deník!$S365-Deník!$K365),""))</f>
        <v/>
      </c>
      <c r="BH364" s="20" t="str">
        <f>IF(Deník!$J365="S",(Deník!$K365-Deník!$U365),IF(Deník!$J365="L",(Deník!$U365-Deník!$K365),""))</f>
        <v/>
      </c>
      <c r="BI364" s="20" t="str">
        <f>IF(Deník!$R364&gt;1,Deník!$R364,"")</f>
        <v/>
      </c>
      <c r="BJ364" s="20" t="str">
        <f>IF(Deník!$R364&lt;0,Deník!$R364,"")</f>
        <v/>
      </c>
      <c r="BK364" s="17"/>
      <c r="BM364" s="233" t="str">
        <f>IF(Deník!$R364&lt;&gt;"",IF(Deník!$Y364=Statistika!$F$78,IF(AND(Deník!$R364&gt;=0,Deník!$R364&lt;=1),"BE",Deník!$R364),""),"")</f>
        <v/>
      </c>
      <c r="BN364" s="233" t="str">
        <f>IF(Deník!$R364&lt;&gt;"",IF(Deník!$Y364=Statistika!$F$79,IF(AND(Deník!$R364&gt;=0,Deník!$R364&lt;=1),"BE",Deník!$R364),""),"")</f>
        <v/>
      </c>
      <c r="BO364" s="233" t="str">
        <f>IF(Deník!$R364&lt;&gt;"",IF(Deník!$Y364=Statistika!$F$80,IF(AND(Deník!$R364&gt;=0,Deník!$R364&lt;=1),"BE",Deník!$R364),""),"")</f>
        <v/>
      </c>
      <c r="BP364" s="233" t="str">
        <f>IF(Deník!$R364&lt;&gt;"",IF(Deník!$Y364=Statistika!$F$81,IF(AND(Deník!$R364&gt;=0,Deník!$R364&lt;=1),"BE",Deník!$R364),""),"")</f>
        <v/>
      </c>
      <c r="BQ364" s="233" t="str">
        <f>IF(Deník!$R364&lt;&gt;"",IF(Deník!$Y364=Statistika!$F$82,IF(AND(Deník!$R364&gt;=0,Deník!$R364&lt;=1),"BE",Deník!$R364),""),"")</f>
        <v/>
      </c>
      <c r="BR364" s="233" t="str">
        <f>IF(Deník!$R364&lt;&gt;"",IF(Deník!$Y364=Statistika!$F$83,IF(AND(Deník!$R364&gt;=0,Deník!$R364&lt;=1),"BE",Deník!$R364),""),"")</f>
        <v/>
      </c>
      <c r="BS364" s="233" t="str">
        <f>IF(Deník!$R364&lt;&gt;"",IF(Deník!$Y364=Statistika!$F$84,IF(AND(Deník!$R364&gt;=0,Deník!$R364&lt;=1),"BE",Deník!$R364),""),"")</f>
        <v/>
      </c>
      <c r="BT364" s="233" t="str">
        <f>IF(Deník!$R364&lt;&gt;"",IF(Deník!$Y364=Statistika!$F$85,IF(AND(Deník!$R364&gt;=0,Deník!$R364&lt;=1),"BE",Deník!$R364),""),"")</f>
        <v/>
      </c>
      <c r="BU364" s="233" t="str">
        <f>IF(Deník!$R364&lt;&gt;"",IF(Deník!$Y364=Statistika!$F$86,IF(AND(Deník!$R364&gt;=0,Deník!$R364&lt;=1),"BE",Deník!$R364),""),"")</f>
        <v/>
      </c>
      <c r="BV364" s="233" t="str">
        <f>IF(Deník!$R364&lt;&gt;"",IF(Deník!$Y364=Statistika!$F$87,IF(AND(Deník!$R364&gt;=0,Deník!$R364&lt;=1),"BE",Deník!$R364),""),"")</f>
        <v/>
      </c>
      <c r="BW364" s="233" t="str">
        <f>IF(Deník!$R364&lt;&gt;"",IF(Deník!$Y364=Statistika!$F$88,IF(AND(Deník!$R364&gt;=0,Deník!$R364&lt;=1),"BE",Deník!$R364),""),"")</f>
        <v/>
      </c>
      <c r="BX364" s="233" t="str">
        <f>IF(Deník!$R364&lt;&gt;"",IF(Deník!$Y364=Statistika!$F$89,IF(AND(Deník!$R364&gt;=0,Deník!$R364&lt;=1),"BE",Deník!$R364),""),"")</f>
        <v/>
      </c>
      <c r="BY364" s="233" t="str">
        <f>IF(Deník!$R364&lt;&gt;"",IF(Deník!$Y364=Statistika!$F$90,IF(AND(Deník!$R364&gt;=0,Deník!$R364&lt;=1),"BE",Deník!$R364),""),"")</f>
        <v/>
      </c>
      <c r="BZ364" s="233" t="str">
        <f>IF(Deník!$R364&lt;&gt;"",IF(Deník!$Y364=Statistika!$F$91,IF(AND(Deník!$R364&gt;=0,Deník!$R364&lt;=1),"BE",Deník!$R364),""),"")</f>
        <v/>
      </c>
      <c r="CA364" s="233"/>
      <c r="CB364" s="233" t="str">
        <f>IF(Deník!$R364&lt;&gt;"",IF(Deník!$AB364="SL",IF(AND(Deník!$R364&gt;=0,Deník!$R364&lt;=1),"BE",Deník!$R364),""),"")</f>
        <v/>
      </c>
      <c r="CC364" s="233" t="str">
        <f>IF(Deník!$R364&lt;&gt;"",IF(Deník!$AB364="BE10",IF(AND(Deník!$R364&gt;=0,Deník!$R364&lt;=1),"BE",Deník!$R364),""),"")</f>
        <v/>
      </c>
      <c r="CD364" s="233" t="str">
        <f>IF(Deník!$R364&lt;&gt;"",IF(Deník!$AB364="BE15",IF(AND(Deník!$R364&gt;=0,Deník!$R364&lt;=1),"BE",Deník!$R364),""),"")</f>
        <v/>
      </c>
      <c r="CE364" s="233" t="str">
        <f>IF(Deník!$R364&lt;&gt;"",IF(Deník!$AB364="BE20",IF(AND(Deník!$R364&gt;=0,Deník!$R364&lt;=1),"BE",Deník!$R364),""),"")</f>
        <v/>
      </c>
      <c r="CF364" s="233" t="str">
        <f>IF(Deník!$R364&lt;&gt;"",IF(Deník!$AB364="TP1",IF(AND(Deník!$R364&gt;=0,Deník!$R364&lt;=1),"BE",Deník!$R364),""),"")</f>
        <v/>
      </c>
      <c r="CG364" s="233" t="str">
        <f>IF(Deník!$R364&lt;&gt;"",IF(Deník!$AB364="TP2",IF(AND(Deník!$R364&gt;=0,Deník!$R364&lt;=1),"BE",Deník!$R364),""),"")</f>
        <v/>
      </c>
      <c r="CH364" s="233" t="str">
        <f>IF(Deník!$R364&lt;&gt;"",IF(Deník!$AB364="TP3",IF(AND(Deník!$R364&gt;=0,Deník!$R364&lt;=1),"BE",Deník!$R364),""),"")</f>
        <v/>
      </c>
      <c r="CI364" s="233" t="str">
        <f>IF(Deník!$R364&lt;&gt;"",IF(Deník!$AB364="Trailing SL",IF(AND(Deník!$R364&gt;=0,Deník!$R364&lt;=1),"BE",Deník!$R364),""),"")</f>
        <v/>
      </c>
      <c r="CJ364" s="233" t="str">
        <f>IF(Deník!$R364&lt;&gt;"",IF(Deník!$AB364="Manual",IF(AND(Deník!$R364&gt;=0,Deník!$R364&lt;=1),"BE",Deník!$R364),""),"")</f>
        <v/>
      </c>
      <c r="CK364" s="233"/>
      <c r="CL364" s="233" t="str">
        <f>IF(Deník!$R364&lt;0,IF(Deník!$AC364=Statistika!$F$117,Deník!$R364,""),"")</f>
        <v/>
      </c>
      <c r="CM364" s="233" t="str">
        <f>IF(Deník!$R364&lt;0,IF(Deník!$AC364=Statistika!$F$118,Deník!$R364,""),"")</f>
        <v/>
      </c>
      <c r="CN364" s="233" t="str">
        <f>IF(Deník!$R364&lt;0,IF(Deník!$AC364=Statistika!$F$119,Deník!$R364,""),"")</f>
        <v/>
      </c>
      <c r="CO364" s="233" t="str">
        <f>IF(Deník!$R364&lt;0,IF(Deník!$AC364=Statistika!$F$120,Deník!$R364,""),"")</f>
        <v/>
      </c>
      <c r="CP364" s="233" t="str">
        <f>IF(Deník!$R364&lt;0,IF(Deník!$AC364=Statistika!$F$121,Deník!$R364,""),"")</f>
        <v/>
      </c>
      <c r="CQ364" s="233" t="str">
        <f>IF(Deník!$R364&lt;0,IF(Deník!$AC364=Statistika!$F$122,Deník!$R364,""),"")</f>
        <v/>
      </c>
      <c r="CR364" s="233" t="str">
        <f>IF(Deník!$R364&lt;0,IF(Deník!$AC364=Statistika!$F$123,Deník!$R364,""),"")</f>
        <v/>
      </c>
      <c r="CS364" s="233" t="str">
        <f>IF(Deník!$R364&lt;0,IF(Deník!$AC364=Statistika!$F$124,Deník!$R364,""),"")</f>
        <v/>
      </c>
      <c r="CT364" s="233" t="str">
        <f>IF(Deník!$R364&lt;0,IF(Deník!$AC364=Statistika!$F$125,Deník!$R364,""),"")</f>
        <v/>
      </c>
      <c r="CU364" s="233"/>
      <c r="CV364" s="233" t="str">
        <f>IF(Deník!$R364&lt;0,IF(Deník!$AD364=$CV$2,Deník!$R364,""),"")</f>
        <v/>
      </c>
      <c r="CW364" s="233" t="str">
        <f>IF(Deník!$R364&lt;0,IF(Deník!$AD364=$CW$2,Deník!$R364,""),"")</f>
        <v/>
      </c>
      <c r="CX364" s="233" t="str">
        <f>IF(Deník!$R364&lt;0,IF(Deník!$AD364=$CX$2,Deník!$R364,""),"")</f>
        <v/>
      </c>
      <c r="CY364" s="233" t="str">
        <f>IF(Deník!$R364&lt;0,IF(Deník!$AD364=$CY$2,Deník!$R364,""),"")</f>
        <v/>
      </c>
      <c r="CZ364" s="233" t="str">
        <f>IF(Deník!$R364&lt;0,IF(Deník!$AD364=$CZ$2,Deník!$R364,""),"")</f>
        <v/>
      </c>
      <c r="DL364" s="221">
        <f t="shared" si="16"/>
        <v>93847.029999999984</v>
      </c>
      <c r="DM364" s="220">
        <f t="shared" si="15"/>
        <v>-6.1529700000000132E-2</v>
      </c>
      <c r="DO364" s="50">
        <f>Deník!W365</f>
        <v>0</v>
      </c>
      <c r="DP364" s="102" t="str">
        <f>IF(AND(Deník!W365&gt;0),1,"")</f>
        <v/>
      </c>
      <c r="DQ364" s="102">
        <f>IF(AND(Deník!W365&lt;=0),1,"")</f>
        <v>1</v>
      </c>
      <c r="DR364" s="227"/>
      <c r="DS364" s="228"/>
      <c r="DT364" s="85"/>
      <c r="DU364" s="54">
        <f>IF(MONTH(Deník!$C364)=DU$2,Deník!$W364,"")</f>
        <v>0</v>
      </c>
      <c r="DV364" s="222" t="str">
        <f>IF(MONTH(Deník!$C364)=DV$2,Deník!$W364,"")</f>
        <v/>
      </c>
      <c r="DW364" s="222" t="str">
        <f>IF(MONTH(Deník!$C364)=DW$2,Deník!$W364,"")</f>
        <v/>
      </c>
      <c r="DX364" s="222" t="str">
        <f>IF(MONTH(Deník!$C364)=DX$2,Deník!$W364,"")</f>
        <v/>
      </c>
      <c r="DY364" s="222" t="str">
        <f>IF(MONTH(Deník!$C364)=DY$2,Deník!$W364,"")</f>
        <v/>
      </c>
      <c r="DZ364" s="222" t="str">
        <f>IF(MONTH(Deník!$C364)=DZ$2,Deník!$W364,"")</f>
        <v/>
      </c>
      <c r="EA364" s="222" t="str">
        <f>IF(MONTH(Deník!$C364)=EA$2,Deník!$W364,"")</f>
        <v/>
      </c>
      <c r="EB364" s="222" t="str">
        <f>IF(MONTH(Deník!$C364)=EB$2,Deník!$W364,"")</f>
        <v/>
      </c>
      <c r="EC364" s="222" t="str">
        <f>IF(MONTH(Deník!$C364)=EC$2,Deník!$W364,"")</f>
        <v/>
      </c>
      <c r="ED364" s="222" t="str">
        <f>IF(MONTH(Deník!$C364)=ED$2,Deník!$W364,"")</f>
        <v/>
      </c>
      <c r="EE364" s="222" t="str">
        <f>IF(MONTH(Deník!$C364)=EE$2,Deník!$W364,"")</f>
        <v/>
      </c>
      <c r="EF364" s="222" t="str">
        <f>IF(MONTH(Deník!$C364)=EF$2,Deník!$W364,"")</f>
        <v/>
      </c>
      <c r="EI364" s="600" t="str">
        <f>IF(Deník!$W364&lt;&gt;"",IF(Deník!$B364=Statistika!$F$63,Deník!$W364,""),"")</f>
        <v/>
      </c>
      <c r="EJ364" s="13" t="str">
        <f>IF(Deník!$W364&lt;&gt;"",IF(Deník!$B364=Statistika!$F$64,Deník!$W364,""),"")</f>
        <v/>
      </c>
      <c r="EK364" s="13" t="str">
        <f>IF(Deník!$W364&lt;&gt;"",IF(Deník!$B364=Statistika!$F$65,Deník!$W364,""),"")</f>
        <v/>
      </c>
      <c r="EL364" s="13" t="str">
        <f>IF(Deník!$W364&lt;&gt;"",IF(Deník!$B364=Statistika!$F$66,Deník!$W364,""),"")</f>
        <v/>
      </c>
      <c r="EM364" s="13" t="str">
        <f>IF(Deník!$W364&lt;&gt;"",IF(Deník!$B364=Statistika!$F$67,Deník!$W364,""),"")</f>
        <v/>
      </c>
      <c r="EN364" s="13" t="str">
        <f>IF(Deník!$W364&lt;&gt;"",IF(Deník!$B364=Statistika!$F$68,Deník!$W364,""),"")</f>
        <v/>
      </c>
      <c r="EO364" s="13" t="str">
        <f>IF(Deník!$W364&lt;&gt;"",IF(Deník!$B364=Statistika!$F$69,Deník!$W364,""),"")</f>
        <v/>
      </c>
      <c r="EP364" s="601" t="str">
        <f>IF(Deník!$W364&lt;&gt;"",IF(Deník!$B364=Statistika!$F$70,Deník!$W364,""),"")</f>
        <v/>
      </c>
      <c r="EQ364" s="90"/>
      <c r="ER364" s="63" t="str">
        <f>IF(Deník!$W364&lt;&gt;"",IF(Deník!$J364="L",Deník!$W364,""),"")</f>
        <v/>
      </c>
      <c r="ES364" s="13" t="str">
        <f>IF(Deník!$W364&lt;&gt;"",IF(Deník!$J364="S",Deník!$W364,""),"")</f>
        <v/>
      </c>
      <c r="ET364" s="95"/>
      <c r="EU364" s="88"/>
      <c r="EV364" s="63" t="str">
        <f>IF(WEEKDAY(Deník!$C364,2)=1,Deník!$W364,"")</f>
        <v/>
      </c>
      <c r="EW364" s="13" t="str">
        <f>IF(WEEKDAY(Deník!$C364,2)=2,Deník!$W364,"")</f>
        <v/>
      </c>
      <c r="EX364" s="13" t="str">
        <f>IF(WEEKDAY(Deník!$C364,2)=3,Deník!$W364,"")</f>
        <v/>
      </c>
      <c r="EY364" s="13" t="str">
        <f>IF(WEEKDAY(Deník!$C364,2)=4,Deník!$W364,"")</f>
        <v/>
      </c>
      <c r="EZ364" s="60" t="str">
        <f>IF(WEEKDAY(Deník!$C364,2)=5,Deník!$W364,"")</f>
        <v/>
      </c>
      <c r="FA364" s="99"/>
      <c r="FB364" s="100">
        <f>Deník!D364</f>
        <v>0</v>
      </c>
      <c r="FC364" s="63">
        <f>IF($FB364&lt;&gt;"",IF(AND($FB364&gt;=FC$2,$FB364&lt;=FC$3),Deník!$W364,""))</f>
        <v>0</v>
      </c>
      <c r="FD364" s="63" t="str">
        <f>IF($FB364&lt;&gt;"",IF(AND($FB364&gt;=FD$2,$FB364&lt;=FD$3),Deník!$W364,""))</f>
        <v/>
      </c>
      <c r="FE364" s="63" t="str">
        <f>IF($FB364&lt;&gt;"",IF(AND($FB364&gt;=FE$2,$FB364&lt;=FE$3),Deník!$W364,""))</f>
        <v/>
      </c>
      <c r="FF364" s="63" t="str">
        <f>IF($FB364&lt;&gt;"",IF(AND($FB364&gt;=FF$2,$FB364&lt;=FF$3),Deník!$W364,""))</f>
        <v/>
      </c>
      <c r="FG364" s="63" t="str">
        <f>IF($FB364&lt;&gt;"",IF(AND($FB364&gt;=FG$2,$FB364&lt;=FG$3),Deník!$W364,""))</f>
        <v/>
      </c>
      <c r="FH364" s="63" t="str">
        <f>IF($FB364&lt;&gt;"",IF(AND($FB364&gt;=FH$2,$FB364&lt;=FH$3),Deník!$W364,""))</f>
        <v/>
      </c>
      <c r="FI364" s="63" t="str">
        <f>IF($FB364&lt;&gt;"",IF(AND($FB364&gt;=FI$2,$FB364&lt;=FI$3),Deník!$W364,""))</f>
        <v/>
      </c>
      <c r="FJ364" s="63" t="str">
        <f>IF($FB364&lt;&gt;"",IF(AND($FB364&gt;=FJ$2,$FB364&lt;=FJ$3),Deník!$W364,""))</f>
        <v/>
      </c>
      <c r="FK364" s="63" t="str">
        <f>IF($FB364&lt;&gt;"",IF(AND($FB364&gt;=FK$2,$FB364&lt;=FK$3),Deník!$W364,""))</f>
        <v/>
      </c>
      <c r="FL364" s="63" t="str">
        <f>IF($FB364&lt;&gt;"",IF(AND($FB364&gt;=FL$2,$FB364&lt;=FL$3),Deník!$W364,""))</f>
        <v/>
      </c>
      <c r="FM364" s="63" t="str">
        <f>IF($FB364&lt;&gt;"",IF(AND($FB364&gt;=FM$2,$FB364&lt;=FM$3),Deník!$W364,""))</f>
        <v/>
      </c>
      <c r="FN364" s="13"/>
      <c r="FO364" s="20" t="str">
        <f>IF(Deník!$W364&gt;1,Deník!$W364,"")</f>
        <v/>
      </c>
      <c r="FP364" s="20" t="str">
        <f>IF(Deník!$W364&lt;0,Deník!$W364,"")</f>
        <v/>
      </c>
      <c r="FQ364" s="17"/>
      <c r="FS364" s="233"/>
      <c r="FT364" s="233" t="str">
        <f>IF(Deník!$W364&lt;&gt;"",IF(Deník!$Y364=Statistika!$F$78,Deník!$W364,""),"")</f>
        <v/>
      </c>
      <c r="FU364" s="233" t="str">
        <f>IF(Deník!$W364&lt;&gt;"",IF(Deník!$Y364=Statistika!$F$79,Deník!$W364,""),"")</f>
        <v/>
      </c>
      <c r="FV364" s="233" t="str">
        <f>IF(Deník!$W364&lt;&gt;"",IF(Deník!$Y364=Statistika!$F$80,Deník!$W364,""),"")</f>
        <v/>
      </c>
      <c r="FW364" s="233" t="str">
        <f>IF(Deník!$W364&lt;&gt;"",IF(Deník!$Y364=Statistika!$F$81,Deník!$W364,""),"")</f>
        <v/>
      </c>
      <c r="FX364" s="233" t="str">
        <f>IF(Deník!$W364&lt;&gt;"",IF(Deník!$Y364=Statistika!$F$82,Deník!$W364,""),"")</f>
        <v/>
      </c>
      <c r="FY364" s="233" t="str">
        <f>IF(Deník!$W364&lt;&gt;"",IF(Deník!$Y364=Statistika!$F$83,Deník!$W364,""),"")</f>
        <v/>
      </c>
      <c r="FZ364" s="233" t="str">
        <f>IF(Deník!$W364&lt;&gt;"",IF(Deník!$Y364=Statistika!$F$84,Deník!$W364,""),"")</f>
        <v/>
      </c>
      <c r="GA364" s="233" t="str">
        <f>IF(Deník!$W364&lt;&gt;"",IF(Deník!$Y364=Statistika!$F$85,Deník!$W364,""),"")</f>
        <v/>
      </c>
      <c r="GB364" s="233" t="str">
        <f>IF(Deník!$W364&lt;&gt;"",IF(Deník!$Y364=Statistika!$F$86,Deník!$W364,""),"")</f>
        <v/>
      </c>
      <c r="GC364" s="233" t="str">
        <f>IF(Deník!$W364&lt;&gt;"",IF(Deník!$Y364=Statistika!$F$87,Deník!$W364,""),"")</f>
        <v/>
      </c>
      <c r="GD364" s="233" t="str">
        <f>IF(Deník!$W364&lt;&gt;"",IF(Deník!$Y364=Statistika!$F$88,Deník!$W364,""),"")</f>
        <v/>
      </c>
      <c r="GE364" s="233" t="str">
        <f>IF(Deník!$W364&lt;&gt;"",IF(Deník!$Y364=Statistika!$F$89,Deník!$W364,""),"")</f>
        <v/>
      </c>
      <c r="GF364" s="233" t="str">
        <f>IF(Deník!$W364&lt;&gt;"",IF(Deník!$Y364=Statistika!$F$90,Deník!$W364,""),"")</f>
        <v/>
      </c>
      <c r="GG364" s="233" t="str">
        <f>IF(Deník!$W364&lt;&gt;"",IF(Deník!$Y364=Statistika!$F$91,Deník!$W364,""),"")</f>
        <v/>
      </c>
      <c r="GH364" s="233"/>
      <c r="GI364" s="233" t="str">
        <f>IF(Deník!$W364&lt;&gt;"",IF(Deník!$AB364=Statistika!$L$100,Deník!$W364,""),"")</f>
        <v/>
      </c>
      <c r="GJ364" s="233" t="str">
        <f>IF(Deník!$W364&lt;&gt;"",IF(Deník!$AB364=Statistika!$L$101,Deník!$W364,""),"")</f>
        <v/>
      </c>
      <c r="GK364" s="233" t="str">
        <f>IF(Deník!$W364&lt;&gt;"",IF(Deník!$AB364=Statistika!$L$102,Deník!$W364,""),"")</f>
        <v/>
      </c>
      <c r="GL364" s="233" t="str">
        <f>IF(Deník!$W364&lt;&gt;"",IF(Deník!$AB364=Statistika!$L$103,Deník!$W364,""),"")</f>
        <v/>
      </c>
      <c r="GM364" s="233" t="str">
        <f>IF(Deník!$W364&lt;&gt;"",IF(Deník!$AB364=Statistika!$L$104,Deník!$W364,""),"")</f>
        <v/>
      </c>
      <c r="GN364" s="233" t="str">
        <f>IF(Deník!$W364&lt;&gt;"",IF(Deník!$AB364=Statistika!$L$105,Deník!$W364,""),"")</f>
        <v/>
      </c>
      <c r="GO364" s="233" t="str">
        <f>IF(Deník!$W364&lt;&gt;"",IF(Deník!$AB364=Statistika!$L$106,Deník!$W364,""),"")</f>
        <v/>
      </c>
      <c r="GP364" s="233" t="str">
        <f>IF(Deník!$W364&lt;&gt;"",IF(Deník!$AB364=Statistika!$L$107,Deník!$W364,""),"")</f>
        <v/>
      </c>
      <c r="GQ364" s="233" t="str">
        <f>IF(Deník!$W364&lt;&gt;"",IF(Deník!$AB364=Statistika!$L$108,Deník!$W364,""),"")</f>
        <v/>
      </c>
      <c r="GS364" s="233" t="str">
        <f>IF(Deník!$W364&lt;0,IF(Deník!$AC364=Statistika!$F$117,Deník!$W364,""),"")</f>
        <v/>
      </c>
      <c r="GT364" s="233" t="str">
        <f>IF(Deník!$W364&lt;0,IF(Deník!$AC364=Statistika!$F$118,Deník!$W364,""),"")</f>
        <v/>
      </c>
      <c r="GU364" s="233" t="str">
        <f>IF(Deník!$W364&lt;0,IF(Deník!$AC364=Statistika!$F$119,Deník!$W364,""),"")</f>
        <v/>
      </c>
      <c r="GV364" s="233" t="str">
        <f>IF(Deník!$W364&lt;0,IF(Deník!$AC364=Statistika!$F$120,Deník!$W364,""),"")</f>
        <v/>
      </c>
      <c r="GW364" s="233" t="str">
        <f>IF(Deník!$W364&lt;0,IF(Deník!$AC364=Statistika!$F$121,Deník!$W364,""),"")</f>
        <v/>
      </c>
      <c r="GX364" s="233" t="str">
        <f>IF(Deník!$W364&lt;0,IF(Deník!$AC364=Statistika!$F$122,Deník!$W364,""),"")</f>
        <v/>
      </c>
      <c r="GY364" s="233" t="str">
        <f>IF(Deník!$W364&lt;0,IF(Deník!$AC364=Statistika!$F$123,Deník!$W364,""),"")</f>
        <v/>
      </c>
      <c r="GZ364" s="233" t="str">
        <f>IF(Deník!$W364&lt;0,IF(Deník!$AC364=Statistika!$F$124,Deník!$W364,""),"")</f>
        <v/>
      </c>
      <c r="HA364" s="233" t="str">
        <f>IF(Deník!$W364&lt;0,IF(Deník!$AC364=Statistika!$F$125,Deník!$W364,""),"")</f>
        <v/>
      </c>
      <c r="HC364" s="233" t="str">
        <f>IF(Deník!$W364&lt;0,IF(Deník!$AD364=Statistika!$F$133,Deník!$W364,""),"")</f>
        <v/>
      </c>
      <c r="HD364" s="233" t="str">
        <f>IF(Deník!$W364&lt;0,IF(Deník!$AD364=Statistika!$F$134,Deník!$W364,""),"")</f>
        <v/>
      </c>
      <c r="HE364" s="233" t="str">
        <f>IF(Deník!$W364&lt;0,IF(Deník!$AD364=Statistika!$F$135,Deník!$W364,""),"")</f>
        <v/>
      </c>
      <c r="HF364" s="233" t="str">
        <f>IF(Deník!$W364&lt;0,IF(Deník!$AD364=Statistika!$F$136,Deník!$W364,""),"")</f>
        <v/>
      </c>
      <c r="HG364" s="233" t="str">
        <f>IF(Deník!$W364&lt;0,IF(Deník!$AD364=Statistika!$F$137,Deník!$W364,""),"")</f>
        <v/>
      </c>
      <c r="ID364" s="8">
        <f>Tabulka4[[#This Row],[Sloupec3]]</f>
        <v>0</v>
      </c>
      <c r="IE364" s="17" t="str">
        <f>IF(AND([1]Deník!$C364&gt;='[1]Měsíční shrnutí'!$D$1,[1]Deník!$C364&lt;='[1]Měsíční shrnutí'!$F$1),[1]Deník!$X364,"")</f>
        <v/>
      </c>
    </row>
    <row r="365" spans="1:239">
      <c r="A365" s="8">
        <f>Deník!C366</f>
        <v>0</v>
      </c>
      <c r="B365" s="50" t="str">
        <f>Deník!R366</f>
        <v/>
      </c>
      <c r="C365" s="102" t="str">
        <f>IF(AND(Deník!R366&gt;1,Deník!R366&lt;&gt;""),1,"")</f>
        <v/>
      </c>
      <c r="D365" s="102" t="str">
        <f>IF(AND(Deník!R366&lt;=0,Deník!R366&lt;&gt;""),1,"")</f>
        <v/>
      </c>
      <c r="E365" s="103" t="str">
        <f>IF(AND(Deník!R366&gt;=0,Deník!R366&lt;=1),1,"")</f>
        <v/>
      </c>
      <c r="F365" s="79" t="str">
        <f>IF(Deník!R366&lt;&gt;"",Deník!R366+F364,"")</f>
        <v/>
      </c>
      <c r="G365" s="85"/>
      <c r="H365" s="54" t="str">
        <f>IF(MONTH(Deník!$C365)=H$2,IF(AND(Deník!$R365&gt;=0,Deník!$R365&lt;=1),"BE",Deník!$R365),"")</f>
        <v/>
      </c>
      <c r="I365" s="11" t="str">
        <f>IF(MONTH(Deník!$C365)=I$2,IF(AND(Deník!$R365&gt;=0,Deník!$R365&lt;=1),"BE",Deník!$R365),"")</f>
        <v/>
      </c>
      <c r="J365" s="11" t="str">
        <f>IF(MONTH(Deník!$C365)=J$2,IF(AND(Deník!$R365&gt;=0,Deník!$R365&lt;=1),"BE",Deník!$R365),"")</f>
        <v/>
      </c>
      <c r="K365" s="11" t="str">
        <f>IF(MONTH(Deník!$C365)=K$2,IF(AND(Deník!$R365&gt;=0,Deník!$R365&lt;=1),"BE",Deník!$R365),"")</f>
        <v/>
      </c>
      <c r="L365" s="11" t="str">
        <f>IF(MONTH(Deník!$C365)=L$2,IF(AND(Deník!$R365&gt;=0,Deník!$R365&lt;=1),"BE",Deník!$R365),"")</f>
        <v/>
      </c>
      <c r="M365" s="11" t="str">
        <f>IF(MONTH(Deník!$C365)=M$2,IF(AND(Deník!$R365&gt;=0,Deník!$R365&lt;=1),"BE",Deník!$R365),"")</f>
        <v/>
      </c>
      <c r="N365" s="11" t="str">
        <f>IF(MONTH(Deník!$C365)=N$2,IF(AND(Deník!$R365&gt;=0,Deník!$R365&lt;=1),"BE",Deník!$R365),"")</f>
        <v/>
      </c>
      <c r="O365" s="11" t="str">
        <f>IF(MONTH(Deník!$C365)=O$2,IF(AND(Deník!$R365&gt;=0,Deník!$R365&lt;=1),"BE",Deník!$R365),"")</f>
        <v/>
      </c>
      <c r="P365" s="11" t="str">
        <f>IF(MONTH(Deník!$C365)=P$2,IF(AND(Deník!$R365&gt;=0,Deník!$R365&lt;=1),"BE",Deník!$R365),"")</f>
        <v/>
      </c>
      <c r="Q365" s="11" t="str">
        <f>IF(MONTH(Deník!$C365)=Q$2,IF(AND(Deník!$R365&gt;=0,Deník!$R365&lt;=1),"BE",Deník!$R365),"")</f>
        <v/>
      </c>
      <c r="R365" s="11" t="str">
        <f>IF(MONTH(Deník!$C365)=R$2,IF(AND(Deník!$R365&gt;=0,Deník!$R365&lt;=1),"BE",Deník!$R365),"")</f>
        <v/>
      </c>
      <c r="S365" s="57" t="str">
        <f>IF(MONTH(Deník!$C365)=S$2,IF(AND(Deník!$R365&gt;=0,Deník!$R365&lt;=1),"BE",Deník!$R365),"")</f>
        <v/>
      </c>
      <c r="U365" s="12"/>
      <c r="V365" s="12"/>
      <c r="X365" s="600" t="str">
        <f>IF(Deník!$R365&lt;&gt;"",IF(Deník!$B365=Statistika!$F$63,IF(AND(Deník!$R365&gt;=0,Deník!$R365&lt;=1),"BE",Deník!$R365),""),"")</f>
        <v/>
      </c>
      <c r="Y365" s="13" t="str">
        <f>IF(Deník!$R365&lt;&gt;"",IF(Deník!$B365=Statistika!$F$64,IF(AND(Deník!$R365&gt;=0,Deník!$R365&lt;=1),"BE",Deník!$R365),""),"")</f>
        <v/>
      </c>
      <c r="Z365" s="13" t="str">
        <f>IF(Deník!$R365&lt;&gt;"",IF(Deník!$B365=Statistika!$F$65,IF(AND(Deník!$R365&gt;=0,Deník!$R365&lt;=1),"BE",Deník!$R365),""),"")</f>
        <v/>
      </c>
      <c r="AA365" s="13" t="str">
        <f>IF(Deník!$R365&lt;&gt;"",IF(Deník!$B365=Statistika!$F$66,IF(AND(Deník!$R365&gt;=0,Deník!$R365&lt;=1),"BE",Deník!$R365),""),"")</f>
        <v/>
      </c>
      <c r="AB365" s="13" t="str">
        <f>IF(Deník!$R365&lt;&gt;"",IF(Deník!$B365=Statistika!$F$67,IF(AND(Deník!$R365&gt;=0,Deník!$R365&lt;=1),"BE",Deník!$R365),""),"")</f>
        <v/>
      </c>
      <c r="AC365" s="13" t="str">
        <f>IF(Deník!$R365&lt;&gt;"",IF(Deník!$B365=Statistika!$F$68,IF(AND(Deník!$R365&gt;=0,Deník!$R365&lt;=1),"BE",Deník!$R365),""),"")</f>
        <v/>
      </c>
      <c r="AD365" s="13" t="str">
        <f>IF(Deník!$R365&lt;&gt;"",IF(Deník!$B365=Statistika!$F$69,IF(AND(Deník!$R365&gt;=0,Deník!$R365&lt;=1),"BE",Deník!$R365),""),"")</f>
        <v/>
      </c>
      <c r="AE365" s="601" t="str">
        <f>IF(Deník!$R365&lt;&gt;"",IF(Deník!$B365=Statistika!$F$70,IF(AND(Deník!$R365&gt;=0,Deník!$R365&lt;=1),"BE",Deník!$R365),""),"")</f>
        <v/>
      </c>
      <c r="AF365" s="90"/>
      <c r="AG365" s="63" t="str">
        <f>IF(Deník!$R365&lt;&gt;"",IF(Deník!$J365="L",IF(AND(Deník!$R365&gt;=0,Deník!$R365&lt;=1),"BE",Deník!$R365),""),"")</f>
        <v/>
      </c>
      <c r="AH365" s="13" t="str">
        <f>IF(Deník!$R365&lt;&gt;"",IF(Deník!$J365="S",IF(AND(Deník!$R365&gt;=0,Deník!$R365&lt;=1),"BE",Deník!$R365),""),"")</f>
        <v/>
      </c>
      <c r="AI365" s="95"/>
      <c r="AJ365" s="71" t="str">
        <f>IF(Deník!N366&lt;&gt;"",Deník!N366*-1,"")</f>
        <v/>
      </c>
      <c r="AK365" s="88"/>
      <c r="AL365" s="63" t="str">
        <f>IF(WEEKDAY(Deník!$C365,2)=1,IF(AND(Deník!$R365&gt;=0,Deník!$R365&lt;=1),"BE",Deník!$R365),"")</f>
        <v/>
      </c>
      <c r="AM365" s="13" t="str">
        <f>IF(WEEKDAY(Deník!$C365,2)=2,IF(AND(Deník!$R365&gt;=0,Deník!$R365&lt;=1),"BE",Deník!$R365),"")</f>
        <v/>
      </c>
      <c r="AN365" s="13" t="str">
        <f>IF(WEEKDAY(Deník!$C365,2)=3,IF(AND(Deník!$R365&gt;=0,Deník!$R365&lt;=1),"BE",Deník!$R365),"")</f>
        <v/>
      </c>
      <c r="AO365" s="13" t="str">
        <f>IF(WEEKDAY(Deník!$C365,2)=4,IF(AND(Deník!$R365&gt;=0,Deník!$R365&lt;=1),"BE",Deník!$R365),"")</f>
        <v/>
      </c>
      <c r="AP365" s="60" t="str">
        <f>IF(WEEKDAY(Deník!$C365,2)=5,IF(AND(Deník!$R365&gt;=0,Deník!$R365&lt;=1),"BE",Deník!$R365),"")</f>
        <v/>
      </c>
      <c r="AQ365" s="99"/>
      <c r="AR365" s="100">
        <f>Deník!D365</f>
        <v>0</v>
      </c>
      <c r="AS365" s="63" t="str">
        <f>IF(Deník!$D365&lt;&gt;"",IF(AND(Deník!$D365&gt;=AS$2,Deník!$D365&lt;=AS$3),IF(AND(Deník!$R365&gt;=0,Deník!$R365&lt;=1),"BE",Deník!$R365),""),"")</f>
        <v/>
      </c>
      <c r="AT365" s="63" t="str">
        <f>IF(Deník!$D365&lt;&gt;"",IF(AND(Deník!$D365&gt;=AT$2,Deník!$D365&lt;=AT$3),IF(AND(Deník!$R365&gt;=0,Deník!$R365&lt;=1),"BE",Deník!$R365),""),"")</f>
        <v/>
      </c>
      <c r="AU365" s="63" t="str">
        <f>IF(Deník!$D365&lt;&gt;"",IF(AND(Deník!$D365&gt;=AU$2,Deník!$D365&lt;=AU$3),IF(AND(Deník!$R365&gt;=0,Deník!$R365&lt;=1),"BE",Deník!$R365),""),"")</f>
        <v/>
      </c>
      <c r="AV365" s="63" t="str">
        <f>IF(Deník!$D365&lt;&gt;"",IF(AND(Deník!$D365&gt;=AV$2,Deník!$D365&lt;=AV$3),IF(AND(Deník!$R365&gt;=0,Deník!$R365&lt;=1),"BE",Deník!$R365),""),"")</f>
        <v/>
      </c>
      <c r="AW365" s="63" t="str">
        <f>IF(Deník!$D365&lt;&gt;"",IF(AND(Deník!$D365&gt;=AW$2,Deník!$D365&lt;=AW$3),IF(AND(Deník!$R365&gt;=0,Deník!$R365&lt;=1),"BE",Deník!$R365),""),"")</f>
        <v/>
      </c>
      <c r="AX365" s="63" t="str">
        <f>IF(Deník!$D365&lt;&gt;"",IF(AND(Deník!$D365&gt;=AX$2,Deník!$D365&lt;=AX$3),IF(AND(Deník!$R365&gt;=0,Deník!$R365&lt;=1),"BE",Deník!$R365),""),"")</f>
        <v/>
      </c>
      <c r="AY365" s="63" t="str">
        <f>IF(Deník!$D365&lt;&gt;"",IF(AND(Deník!$D365&gt;=AY$2,Deník!$D365&lt;=AY$3),IF(AND(Deník!$R365&gt;=0,Deník!$R365&lt;=1),"BE",Deník!$R365),""),"")</f>
        <v/>
      </c>
      <c r="AZ365" s="63" t="str">
        <f>IF(Deník!$D365&lt;&gt;"",IF(AND(Deník!$D365&gt;=AZ$2,Deník!$D365&lt;=AZ$3),IF(AND(Deník!$R365&gt;=0,Deník!$R365&lt;=1),"BE",Deník!$R365),""),"")</f>
        <v/>
      </c>
      <c r="BA365" s="63" t="str">
        <f>IF(Deník!$D365&lt;&gt;"",IF(AND(Deník!$D365&gt;=BA$2,Deník!$D365&lt;=BA$3),IF(AND(Deník!$R365&gt;=0,Deník!$R365&lt;=1),"BE",Deník!$R365),""),"")</f>
        <v/>
      </c>
      <c r="BB365" s="63" t="str">
        <f>IF(Deník!$D365&lt;&gt;"",IF(AND(Deník!$D365&gt;=BB$2,Deník!$D365&lt;=BB$3),IF(AND(Deník!$R365&gt;=0,Deník!$R365&lt;=1),"BE",Deník!$R365),""),"")</f>
        <v/>
      </c>
      <c r="BC365" s="71" t="str">
        <f>IF(Deník!$D365&lt;&gt;"",IF(AND(Deník!$D365&gt;=BC$2,Deník!$D365&lt;=BC$3),IF(AND(Deník!$R365&gt;=0,Deník!$R365&lt;=1),"BE",Deník!$R365),""),"")</f>
        <v/>
      </c>
      <c r="BD365" s="20" t="str">
        <f>IF(Deník!$J366="S",(Deník!$M366-Deník!$K366),IF(Deník!$J366="L",(Deník!$K366-Deník!$M366),""))</f>
        <v/>
      </c>
      <c r="BE365" s="20" t="str">
        <f>IF(Deník!$J366="S",(Deník!$K366-Deník!$O366),IF(Deník!$J366="L",(Deník!$O366-Deník!$K366),""))</f>
        <v/>
      </c>
      <c r="BF365" s="20" t="str">
        <f>IF(Deník!$J366="S",(Deník!$K366-Deník!$L366),IF(Deník!$J366="L",(Deník!$L366-Deník!$K366),""))</f>
        <v/>
      </c>
      <c r="BG365" s="20" t="str">
        <f>IF(Deník!$J366="S",(Deník!$K366-Deník!$S366),IF(Deník!$J366="L",(Deník!$S366-Deník!$K366),""))</f>
        <v/>
      </c>
      <c r="BH365" s="20" t="str">
        <f>IF(Deník!$J366="S",(Deník!$K366-Deník!$U366),IF(Deník!$J366="L",(Deník!$U366-Deník!$K366),""))</f>
        <v/>
      </c>
      <c r="BI365" s="20" t="str">
        <f>IF(Deník!$R365&gt;1,Deník!$R365,"")</f>
        <v/>
      </c>
      <c r="BJ365" s="20" t="str">
        <f>IF(Deník!$R365&lt;0,Deník!$R365,"")</f>
        <v/>
      </c>
      <c r="BK365" s="17"/>
      <c r="BM365" s="233" t="str">
        <f>IF(Deník!$R365&lt;&gt;"",IF(Deník!$Y365=Statistika!$F$78,IF(AND(Deník!$R365&gt;=0,Deník!$R365&lt;=1),"BE",Deník!$R365),""),"")</f>
        <v/>
      </c>
      <c r="BN365" s="233" t="str">
        <f>IF(Deník!$R365&lt;&gt;"",IF(Deník!$Y365=Statistika!$F$79,IF(AND(Deník!$R365&gt;=0,Deník!$R365&lt;=1),"BE",Deník!$R365),""),"")</f>
        <v/>
      </c>
      <c r="BO365" s="233" t="str">
        <f>IF(Deník!$R365&lt;&gt;"",IF(Deník!$Y365=Statistika!$F$80,IF(AND(Deník!$R365&gt;=0,Deník!$R365&lt;=1),"BE",Deník!$R365),""),"")</f>
        <v/>
      </c>
      <c r="BP365" s="233" t="str">
        <f>IF(Deník!$R365&lt;&gt;"",IF(Deník!$Y365=Statistika!$F$81,IF(AND(Deník!$R365&gt;=0,Deník!$R365&lt;=1),"BE",Deník!$R365),""),"")</f>
        <v/>
      </c>
      <c r="BQ365" s="233" t="str">
        <f>IF(Deník!$R365&lt;&gt;"",IF(Deník!$Y365=Statistika!$F$82,IF(AND(Deník!$R365&gt;=0,Deník!$R365&lt;=1),"BE",Deník!$R365),""),"")</f>
        <v/>
      </c>
      <c r="BR365" s="233" t="str">
        <f>IF(Deník!$R365&lt;&gt;"",IF(Deník!$Y365=Statistika!$F$83,IF(AND(Deník!$R365&gt;=0,Deník!$R365&lt;=1),"BE",Deník!$R365),""),"")</f>
        <v/>
      </c>
      <c r="BS365" s="233" t="str">
        <f>IF(Deník!$R365&lt;&gt;"",IF(Deník!$Y365=Statistika!$F$84,IF(AND(Deník!$R365&gt;=0,Deník!$R365&lt;=1),"BE",Deník!$R365),""),"")</f>
        <v/>
      </c>
      <c r="BT365" s="233" t="str">
        <f>IF(Deník!$R365&lt;&gt;"",IF(Deník!$Y365=Statistika!$F$85,IF(AND(Deník!$R365&gt;=0,Deník!$R365&lt;=1),"BE",Deník!$R365),""),"")</f>
        <v/>
      </c>
      <c r="BU365" s="233" t="str">
        <f>IF(Deník!$R365&lt;&gt;"",IF(Deník!$Y365=Statistika!$F$86,IF(AND(Deník!$R365&gt;=0,Deník!$R365&lt;=1),"BE",Deník!$R365),""),"")</f>
        <v/>
      </c>
      <c r="BV365" s="233" t="str">
        <f>IF(Deník!$R365&lt;&gt;"",IF(Deník!$Y365=Statistika!$F$87,IF(AND(Deník!$R365&gt;=0,Deník!$R365&lt;=1),"BE",Deník!$R365),""),"")</f>
        <v/>
      </c>
      <c r="BW365" s="233" t="str">
        <f>IF(Deník!$R365&lt;&gt;"",IF(Deník!$Y365=Statistika!$F$88,IF(AND(Deník!$R365&gt;=0,Deník!$R365&lt;=1),"BE",Deník!$R365),""),"")</f>
        <v/>
      </c>
      <c r="BX365" s="233" t="str">
        <f>IF(Deník!$R365&lt;&gt;"",IF(Deník!$Y365=Statistika!$F$89,IF(AND(Deník!$R365&gt;=0,Deník!$R365&lt;=1),"BE",Deník!$R365),""),"")</f>
        <v/>
      </c>
      <c r="BY365" s="233" t="str">
        <f>IF(Deník!$R365&lt;&gt;"",IF(Deník!$Y365=Statistika!$F$90,IF(AND(Deník!$R365&gt;=0,Deník!$R365&lt;=1),"BE",Deník!$R365),""),"")</f>
        <v/>
      </c>
      <c r="BZ365" s="233" t="str">
        <f>IF(Deník!$R365&lt;&gt;"",IF(Deník!$Y365=Statistika!$F$91,IF(AND(Deník!$R365&gt;=0,Deník!$R365&lt;=1),"BE",Deník!$R365),""),"")</f>
        <v/>
      </c>
      <c r="CA365" s="233"/>
      <c r="CB365" s="233" t="str">
        <f>IF(Deník!$R365&lt;&gt;"",IF(Deník!$AB365="SL",IF(AND(Deník!$R365&gt;=0,Deník!$R365&lt;=1),"BE",Deník!$R365),""),"")</f>
        <v/>
      </c>
      <c r="CC365" s="233" t="str">
        <f>IF(Deník!$R365&lt;&gt;"",IF(Deník!$AB365="BE10",IF(AND(Deník!$R365&gt;=0,Deník!$R365&lt;=1),"BE",Deník!$R365),""),"")</f>
        <v/>
      </c>
      <c r="CD365" s="233" t="str">
        <f>IF(Deník!$R365&lt;&gt;"",IF(Deník!$AB365="BE15",IF(AND(Deník!$R365&gt;=0,Deník!$R365&lt;=1),"BE",Deník!$R365),""),"")</f>
        <v/>
      </c>
      <c r="CE365" s="233" t="str">
        <f>IF(Deník!$R365&lt;&gt;"",IF(Deník!$AB365="BE20",IF(AND(Deník!$R365&gt;=0,Deník!$R365&lt;=1),"BE",Deník!$R365),""),"")</f>
        <v/>
      </c>
      <c r="CF365" s="233" t="str">
        <f>IF(Deník!$R365&lt;&gt;"",IF(Deník!$AB365="TP1",IF(AND(Deník!$R365&gt;=0,Deník!$R365&lt;=1),"BE",Deník!$R365),""),"")</f>
        <v/>
      </c>
      <c r="CG365" s="233" t="str">
        <f>IF(Deník!$R365&lt;&gt;"",IF(Deník!$AB365="TP2",IF(AND(Deník!$R365&gt;=0,Deník!$R365&lt;=1),"BE",Deník!$R365),""),"")</f>
        <v/>
      </c>
      <c r="CH365" s="233" t="str">
        <f>IF(Deník!$R365&lt;&gt;"",IF(Deník!$AB365="TP3",IF(AND(Deník!$R365&gt;=0,Deník!$R365&lt;=1),"BE",Deník!$R365),""),"")</f>
        <v/>
      </c>
      <c r="CI365" s="233" t="str">
        <f>IF(Deník!$R365&lt;&gt;"",IF(Deník!$AB365="Trailing SL",IF(AND(Deník!$R365&gt;=0,Deník!$R365&lt;=1),"BE",Deník!$R365),""),"")</f>
        <v/>
      </c>
      <c r="CJ365" s="233" t="str">
        <f>IF(Deník!$R365&lt;&gt;"",IF(Deník!$AB365="Manual",IF(AND(Deník!$R365&gt;=0,Deník!$R365&lt;=1),"BE",Deník!$R365),""),"")</f>
        <v/>
      </c>
      <c r="CK365" s="233"/>
      <c r="CL365" s="233" t="str">
        <f>IF(Deník!$R365&lt;0,IF(Deník!$AC365=Statistika!$F$117,Deník!$R365,""),"")</f>
        <v/>
      </c>
      <c r="CM365" s="233" t="str">
        <f>IF(Deník!$R365&lt;0,IF(Deník!$AC365=Statistika!$F$118,Deník!$R365,""),"")</f>
        <v/>
      </c>
      <c r="CN365" s="233" t="str">
        <f>IF(Deník!$R365&lt;0,IF(Deník!$AC365=Statistika!$F$119,Deník!$R365,""),"")</f>
        <v/>
      </c>
      <c r="CO365" s="233" t="str">
        <f>IF(Deník!$R365&lt;0,IF(Deník!$AC365=Statistika!$F$120,Deník!$R365,""),"")</f>
        <v/>
      </c>
      <c r="CP365" s="233" t="str">
        <f>IF(Deník!$R365&lt;0,IF(Deník!$AC365=Statistika!$F$121,Deník!$R365,""),"")</f>
        <v/>
      </c>
      <c r="CQ365" s="233" t="str">
        <f>IF(Deník!$R365&lt;0,IF(Deník!$AC365=Statistika!$F$122,Deník!$R365,""),"")</f>
        <v/>
      </c>
      <c r="CR365" s="233" t="str">
        <f>IF(Deník!$R365&lt;0,IF(Deník!$AC365=Statistika!$F$123,Deník!$R365,""),"")</f>
        <v/>
      </c>
      <c r="CS365" s="233" t="str">
        <f>IF(Deník!$R365&lt;0,IF(Deník!$AC365=Statistika!$F$124,Deník!$R365,""),"")</f>
        <v/>
      </c>
      <c r="CT365" s="233" t="str">
        <f>IF(Deník!$R365&lt;0,IF(Deník!$AC365=Statistika!$F$125,Deník!$R365,""),"")</f>
        <v/>
      </c>
      <c r="CU365" s="233"/>
      <c r="CV365" s="233" t="str">
        <f>IF(Deník!$R365&lt;0,IF(Deník!$AD365=$CV$2,Deník!$R365,""),"")</f>
        <v/>
      </c>
      <c r="CW365" s="233" t="str">
        <f>IF(Deník!$R365&lt;0,IF(Deník!$AD365=$CW$2,Deník!$R365,""),"")</f>
        <v/>
      </c>
      <c r="CX365" s="233" t="str">
        <f>IF(Deník!$R365&lt;0,IF(Deník!$AD365=$CX$2,Deník!$R365,""),"")</f>
        <v/>
      </c>
      <c r="CY365" s="233" t="str">
        <f>IF(Deník!$R365&lt;0,IF(Deník!$AD365=$CY$2,Deník!$R365,""),"")</f>
        <v/>
      </c>
      <c r="CZ365" s="233" t="str">
        <f>IF(Deník!$R365&lt;0,IF(Deník!$AD365=$CZ$2,Deník!$R365,""),"")</f>
        <v/>
      </c>
      <c r="DL365" s="221">
        <f t="shared" si="16"/>
        <v>93847.029999999984</v>
      </c>
      <c r="DM365" s="220">
        <f t="shared" si="15"/>
        <v>-6.1529700000000132E-2</v>
      </c>
      <c r="DO365" s="50">
        <f>Deník!W366</f>
        <v>0</v>
      </c>
      <c r="DP365" s="102" t="str">
        <f>IF(AND(Deník!W366&gt;0),1,"")</f>
        <v/>
      </c>
      <c r="DQ365" s="102">
        <f>IF(AND(Deník!W366&lt;=0),1,"")</f>
        <v>1</v>
      </c>
      <c r="DR365" s="227"/>
      <c r="DS365" s="228"/>
      <c r="DT365" s="85"/>
      <c r="DU365" s="54">
        <f>IF(MONTH(Deník!$C365)=DU$2,Deník!$W365,"")</f>
        <v>0</v>
      </c>
      <c r="DV365" s="222" t="str">
        <f>IF(MONTH(Deník!$C365)=DV$2,Deník!$W365,"")</f>
        <v/>
      </c>
      <c r="DW365" s="222" t="str">
        <f>IF(MONTH(Deník!$C365)=DW$2,Deník!$W365,"")</f>
        <v/>
      </c>
      <c r="DX365" s="222" t="str">
        <f>IF(MONTH(Deník!$C365)=DX$2,Deník!$W365,"")</f>
        <v/>
      </c>
      <c r="DY365" s="222" t="str">
        <f>IF(MONTH(Deník!$C365)=DY$2,Deník!$W365,"")</f>
        <v/>
      </c>
      <c r="DZ365" s="222" t="str">
        <f>IF(MONTH(Deník!$C365)=DZ$2,Deník!$W365,"")</f>
        <v/>
      </c>
      <c r="EA365" s="222" t="str">
        <f>IF(MONTH(Deník!$C365)=EA$2,Deník!$W365,"")</f>
        <v/>
      </c>
      <c r="EB365" s="222" t="str">
        <f>IF(MONTH(Deník!$C365)=EB$2,Deník!$W365,"")</f>
        <v/>
      </c>
      <c r="EC365" s="222" t="str">
        <f>IF(MONTH(Deník!$C365)=EC$2,Deník!$W365,"")</f>
        <v/>
      </c>
      <c r="ED365" s="222" t="str">
        <f>IF(MONTH(Deník!$C365)=ED$2,Deník!$W365,"")</f>
        <v/>
      </c>
      <c r="EE365" s="222" t="str">
        <f>IF(MONTH(Deník!$C365)=EE$2,Deník!$W365,"")</f>
        <v/>
      </c>
      <c r="EF365" s="222" t="str">
        <f>IF(MONTH(Deník!$C365)=EF$2,Deník!$W365,"")</f>
        <v/>
      </c>
      <c r="EI365" s="600" t="str">
        <f>IF(Deník!$W365&lt;&gt;"",IF(Deník!$B365=Statistika!$F$63,Deník!$W365,""),"")</f>
        <v/>
      </c>
      <c r="EJ365" s="13" t="str">
        <f>IF(Deník!$W365&lt;&gt;"",IF(Deník!$B365=Statistika!$F$64,Deník!$W365,""),"")</f>
        <v/>
      </c>
      <c r="EK365" s="13" t="str">
        <f>IF(Deník!$W365&lt;&gt;"",IF(Deník!$B365=Statistika!$F$65,Deník!$W365,""),"")</f>
        <v/>
      </c>
      <c r="EL365" s="13" t="str">
        <f>IF(Deník!$W365&lt;&gt;"",IF(Deník!$B365=Statistika!$F$66,Deník!$W365,""),"")</f>
        <v/>
      </c>
      <c r="EM365" s="13" t="str">
        <f>IF(Deník!$W365&lt;&gt;"",IF(Deník!$B365=Statistika!$F$67,Deník!$W365,""),"")</f>
        <v/>
      </c>
      <c r="EN365" s="13" t="str">
        <f>IF(Deník!$W365&lt;&gt;"",IF(Deník!$B365=Statistika!$F$68,Deník!$W365,""),"")</f>
        <v/>
      </c>
      <c r="EO365" s="13" t="str">
        <f>IF(Deník!$W365&lt;&gt;"",IF(Deník!$B365=Statistika!$F$69,Deník!$W365,""),"")</f>
        <v/>
      </c>
      <c r="EP365" s="601" t="str">
        <f>IF(Deník!$W365&lt;&gt;"",IF(Deník!$B365=Statistika!$F$70,Deník!$W365,""),"")</f>
        <v/>
      </c>
      <c r="EQ365" s="90"/>
      <c r="ER365" s="63" t="str">
        <f>IF(Deník!$W365&lt;&gt;"",IF(Deník!$J365="L",Deník!$W365,""),"")</f>
        <v/>
      </c>
      <c r="ES365" s="13" t="str">
        <f>IF(Deník!$W365&lt;&gt;"",IF(Deník!$J365="S",Deník!$W365,""),"")</f>
        <v/>
      </c>
      <c r="ET365" s="95"/>
      <c r="EU365" s="88"/>
      <c r="EV365" s="63" t="str">
        <f>IF(WEEKDAY(Deník!$C365,2)=1,Deník!$W365,"")</f>
        <v/>
      </c>
      <c r="EW365" s="13" t="str">
        <f>IF(WEEKDAY(Deník!$C365,2)=2,Deník!$W365,"")</f>
        <v/>
      </c>
      <c r="EX365" s="13" t="str">
        <f>IF(WEEKDAY(Deník!$C365,2)=3,Deník!$W365,"")</f>
        <v/>
      </c>
      <c r="EY365" s="13" t="str">
        <f>IF(WEEKDAY(Deník!$C365,2)=4,Deník!$W365,"")</f>
        <v/>
      </c>
      <c r="EZ365" s="60" t="str">
        <f>IF(WEEKDAY(Deník!$C365,2)=5,Deník!$W365,"")</f>
        <v/>
      </c>
      <c r="FA365" s="99"/>
      <c r="FB365" s="100">
        <f>Deník!D365</f>
        <v>0</v>
      </c>
      <c r="FC365" s="63">
        <f>IF($FB365&lt;&gt;"",IF(AND($FB365&gt;=FC$2,$FB365&lt;=FC$3),Deník!$W365,""))</f>
        <v>0</v>
      </c>
      <c r="FD365" s="63" t="str">
        <f>IF($FB365&lt;&gt;"",IF(AND($FB365&gt;=FD$2,$FB365&lt;=FD$3),Deník!$W365,""))</f>
        <v/>
      </c>
      <c r="FE365" s="63" t="str">
        <f>IF($FB365&lt;&gt;"",IF(AND($FB365&gt;=FE$2,$FB365&lt;=FE$3),Deník!$W365,""))</f>
        <v/>
      </c>
      <c r="FF365" s="63" t="str">
        <f>IF($FB365&lt;&gt;"",IF(AND($FB365&gt;=FF$2,$FB365&lt;=FF$3),Deník!$W365,""))</f>
        <v/>
      </c>
      <c r="FG365" s="63" t="str">
        <f>IF($FB365&lt;&gt;"",IF(AND($FB365&gt;=FG$2,$FB365&lt;=FG$3),Deník!$W365,""))</f>
        <v/>
      </c>
      <c r="FH365" s="63" t="str">
        <f>IF($FB365&lt;&gt;"",IF(AND($FB365&gt;=FH$2,$FB365&lt;=FH$3),Deník!$W365,""))</f>
        <v/>
      </c>
      <c r="FI365" s="63" t="str">
        <f>IF($FB365&lt;&gt;"",IF(AND($FB365&gt;=FI$2,$FB365&lt;=FI$3),Deník!$W365,""))</f>
        <v/>
      </c>
      <c r="FJ365" s="63" t="str">
        <f>IF($FB365&lt;&gt;"",IF(AND($FB365&gt;=FJ$2,$FB365&lt;=FJ$3),Deník!$W365,""))</f>
        <v/>
      </c>
      <c r="FK365" s="63" t="str">
        <f>IF($FB365&lt;&gt;"",IF(AND($FB365&gt;=FK$2,$FB365&lt;=FK$3),Deník!$W365,""))</f>
        <v/>
      </c>
      <c r="FL365" s="63" t="str">
        <f>IF($FB365&lt;&gt;"",IF(AND($FB365&gt;=FL$2,$FB365&lt;=FL$3),Deník!$W365,""))</f>
        <v/>
      </c>
      <c r="FM365" s="63" t="str">
        <f>IF($FB365&lt;&gt;"",IF(AND($FB365&gt;=FM$2,$FB365&lt;=FM$3),Deník!$W365,""))</f>
        <v/>
      </c>
      <c r="FN365" s="13"/>
      <c r="FO365" s="20" t="str">
        <f>IF(Deník!$W365&gt;1,Deník!$W365,"")</f>
        <v/>
      </c>
      <c r="FP365" s="20" t="str">
        <f>IF(Deník!$W365&lt;0,Deník!$W365,"")</f>
        <v/>
      </c>
      <c r="FQ365" s="17"/>
      <c r="FS365" s="233"/>
      <c r="FT365" s="233" t="str">
        <f>IF(Deník!$W365&lt;&gt;"",IF(Deník!$Y365=Statistika!$F$78,Deník!$W365,""),"")</f>
        <v/>
      </c>
      <c r="FU365" s="233" t="str">
        <f>IF(Deník!$W365&lt;&gt;"",IF(Deník!$Y365=Statistika!$F$79,Deník!$W365,""),"")</f>
        <v/>
      </c>
      <c r="FV365" s="233" t="str">
        <f>IF(Deník!$W365&lt;&gt;"",IF(Deník!$Y365=Statistika!$F$80,Deník!$W365,""),"")</f>
        <v/>
      </c>
      <c r="FW365" s="233" t="str">
        <f>IF(Deník!$W365&lt;&gt;"",IF(Deník!$Y365=Statistika!$F$81,Deník!$W365,""),"")</f>
        <v/>
      </c>
      <c r="FX365" s="233" t="str">
        <f>IF(Deník!$W365&lt;&gt;"",IF(Deník!$Y365=Statistika!$F$82,Deník!$W365,""),"")</f>
        <v/>
      </c>
      <c r="FY365" s="233" t="str">
        <f>IF(Deník!$W365&lt;&gt;"",IF(Deník!$Y365=Statistika!$F$83,Deník!$W365,""),"")</f>
        <v/>
      </c>
      <c r="FZ365" s="233" t="str">
        <f>IF(Deník!$W365&lt;&gt;"",IF(Deník!$Y365=Statistika!$F$84,Deník!$W365,""),"")</f>
        <v/>
      </c>
      <c r="GA365" s="233" t="str">
        <f>IF(Deník!$W365&lt;&gt;"",IF(Deník!$Y365=Statistika!$F$85,Deník!$W365,""),"")</f>
        <v/>
      </c>
      <c r="GB365" s="233" t="str">
        <f>IF(Deník!$W365&lt;&gt;"",IF(Deník!$Y365=Statistika!$F$86,Deník!$W365,""),"")</f>
        <v/>
      </c>
      <c r="GC365" s="233" t="str">
        <f>IF(Deník!$W365&lt;&gt;"",IF(Deník!$Y365=Statistika!$F$87,Deník!$W365,""),"")</f>
        <v/>
      </c>
      <c r="GD365" s="233" t="str">
        <f>IF(Deník!$W365&lt;&gt;"",IF(Deník!$Y365=Statistika!$F$88,Deník!$W365,""),"")</f>
        <v/>
      </c>
      <c r="GE365" s="233" t="str">
        <f>IF(Deník!$W365&lt;&gt;"",IF(Deník!$Y365=Statistika!$F$89,Deník!$W365,""),"")</f>
        <v/>
      </c>
      <c r="GF365" s="233" t="str">
        <f>IF(Deník!$W365&lt;&gt;"",IF(Deník!$Y365=Statistika!$F$90,Deník!$W365,""),"")</f>
        <v/>
      </c>
      <c r="GG365" s="233" t="str">
        <f>IF(Deník!$W365&lt;&gt;"",IF(Deník!$Y365=Statistika!$F$91,Deník!$W365,""),"")</f>
        <v/>
      </c>
      <c r="GH365" s="233"/>
      <c r="GI365" s="233" t="str">
        <f>IF(Deník!$W365&lt;&gt;"",IF(Deník!$AB365=Statistika!$L$100,Deník!$W365,""),"")</f>
        <v/>
      </c>
      <c r="GJ365" s="233" t="str">
        <f>IF(Deník!$W365&lt;&gt;"",IF(Deník!$AB365=Statistika!$L$101,Deník!$W365,""),"")</f>
        <v/>
      </c>
      <c r="GK365" s="233" t="str">
        <f>IF(Deník!$W365&lt;&gt;"",IF(Deník!$AB365=Statistika!$L$102,Deník!$W365,""),"")</f>
        <v/>
      </c>
      <c r="GL365" s="233" t="str">
        <f>IF(Deník!$W365&lt;&gt;"",IF(Deník!$AB365=Statistika!$L$103,Deník!$W365,""),"")</f>
        <v/>
      </c>
      <c r="GM365" s="233" t="str">
        <f>IF(Deník!$W365&lt;&gt;"",IF(Deník!$AB365=Statistika!$L$104,Deník!$W365,""),"")</f>
        <v/>
      </c>
      <c r="GN365" s="233" t="str">
        <f>IF(Deník!$W365&lt;&gt;"",IF(Deník!$AB365=Statistika!$L$105,Deník!$W365,""),"")</f>
        <v/>
      </c>
      <c r="GO365" s="233" t="str">
        <f>IF(Deník!$W365&lt;&gt;"",IF(Deník!$AB365=Statistika!$L$106,Deník!$W365,""),"")</f>
        <v/>
      </c>
      <c r="GP365" s="233" t="str">
        <f>IF(Deník!$W365&lt;&gt;"",IF(Deník!$AB365=Statistika!$L$107,Deník!$W365,""),"")</f>
        <v/>
      </c>
      <c r="GQ365" s="233" t="str">
        <f>IF(Deník!$W365&lt;&gt;"",IF(Deník!$AB365=Statistika!$L$108,Deník!$W365,""),"")</f>
        <v/>
      </c>
      <c r="GS365" s="233" t="str">
        <f>IF(Deník!$W365&lt;0,IF(Deník!$AC365=Statistika!$F$117,Deník!$W365,""),"")</f>
        <v/>
      </c>
      <c r="GT365" s="233" t="str">
        <f>IF(Deník!$W365&lt;0,IF(Deník!$AC365=Statistika!$F$118,Deník!$W365,""),"")</f>
        <v/>
      </c>
      <c r="GU365" s="233" t="str">
        <f>IF(Deník!$W365&lt;0,IF(Deník!$AC365=Statistika!$F$119,Deník!$W365,""),"")</f>
        <v/>
      </c>
      <c r="GV365" s="233" t="str">
        <f>IF(Deník!$W365&lt;0,IF(Deník!$AC365=Statistika!$F$120,Deník!$W365,""),"")</f>
        <v/>
      </c>
      <c r="GW365" s="233" t="str">
        <f>IF(Deník!$W365&lt;0,IF(Deník!$AC365=Statistika!$F$121,Deník!$W365,""),"")</f>
        <v/>
      </c>
      <c r="GX365" s="233" t="str">
        <f>IF(Deník!$W365&lt;0,IF(Deník!$AC365=Statistika!$F$122,Deník!$W365,""),"")</f>
        <v/>
      </c>
      <c r="GY365" s="233" t="str">
        <f>IF(Deník!$W365&lt;0,IF(Deník!$AC365=Statistika!$F$123,Deník!$W365,""),"")</f>
        <v/>
      </c>
      <c r="GZ365" s="233" t="str">
        <f>IF(Deník!$W365&lt;0,IF(Deník!$AC365=Statistika!$F$124,Deník!$W365,""),"")</f>
        <v/>
      </c>
      <c r="HA365" s="233" t="str">
        <f>IF(Deník!$W365&lt;0,IF(Deník!$AC365=Statistika!$F$125,Deník!$W365,""),"")</f>
        <v/>
      </c>
      <c r="HC365" s="233" t="str">
        <f>IF(Deník!$W365&lt;0,IF(Deník!$AD365=Statistika!$F$133,Deník!$W365,""),"")</f>
        <v/>
      </c>
      <c r="HD365" s="233" t="str">
        <f>IF(Deník!$W365&lt;0,IF(Deník!$AD365=Statistika!$F$134,Deník!$W365,""),"")</f>
        <v/>
      </c>
      <c r="HE365" s="233" t="str">
        <f>IF(Deník!$W365&lt;0,IF(Deník!$AD365=Statistika!$F$135,Deník!$W365,""),"")</f>
        <v/>
      </c>
      <c r="HF365" s="233" t="str">
        <f>IF(Deník!$W365&lt;0,IF(Deník!$AD365=Statistika!$F$136,Deník!$W365,""),"")</f>
        <v/>
      </c>
      <c r="HG365" s="233" t="str">
        <f>IF(Deník!$W365&lt;0,IF(Deník!$AD365=Statistika!$F$137,Deník!$W365,""),"")</f>
        <v/>
      </c>
      <c r="ID365" s="8">
        <f>Tabulka4[[#This Row],[Sloupec3]]</f>
        <v>0</v>
      </c>
      <c r="IE365" s="17" t="str">
        <f>IF(AND([1]Deník!$C365&gt;='[1]Měsíční shrnutí'!$D$1,[1]Deník!$C365&lt;='[1]Měsíční shrnutí'!$F$1),[1]Deník!$X365,"")</f>
        <v/>
      </c>
    </row>
    <row r="366" spans="1:239">
      <c r="A366" s="8">
        <f>Deník!C367</f>
        <v>0</v>
      </c>
      <c r="B366" s="50" t="str">
        <f>Deník!R367</f>
        <v/>
      </c>
      <c r="C366" s="102" t="str">
        <f>IF(AND(Deník!R367&gt;1,Deník!R367&lt;&gt;""),1,"")</f>
        <v/>
      </c>
      <c r="D366" s="102" t="str">
        <f>IF(AND(Deník!R367&lt;=0,Deník!R367&lt;&gt;""),1,"")</f>
        <v/>
      </c>
      <c r="E366" s="103" t="str">
        <f>IF(AND(Deník!R367&gt;=0,Deník!R367&lt;=1),1,"")</f>
        <v/>
      </c>
      <c r="F366" s="79" t="str">
        <f>IF(Deník!R367&lt;&gt;"",Deník!R367+F365,"")</f>
        <v/>
      </c>
      <c r="G366" s="85"/>
      <c r="H366" s="54" t="str">
        <f>IF(MONTH(Deník!$C366)=H$2,IF(AND(Deník!$R366&gt;=0,Deník!$R366&lt;=1),"BE",Deník!$R366),"")</f>
        <v/>
      </c>
      <c r="I366" s="11" t="str">
        <f>IF(MONTH(Deník!$C366)=I$2,IF(AND(Deník!$R366&gt;=0,Deník!$R366&lt;=1),"BE",Deník!$R366),"")</f>
        <v/>
      </c>
      <c r="J366" s="11" t="str">
        <f>IF(MONTH(Deník!$C366)=J$2,IF(AND(Deník!$R366&gt;=0,Deník!$R366&lt;=1),"BE",Deník!$R366),"")</f>
        <v/>
      </c>
      <c r="K366" s="11" t="str">
        <f>IF(MONTH(Deník!$C366)=K$2,IF(AND(Deník!$R366&gt;=0,Deník!$R366&lt;=1),"BE",Deník!$R366),"")</f>
        <v/>
      </c>
      <c r="L366" s="11" t="str">
        <f>IF(MONTH(Deník!$C366)=L$2,IF(AND(Deník!$R366&gt;=0,Deník!$R366&lt;=1),"BE",Deník!$R366),"")</f>
        <v/>
      </c>
      <c r="M366" s="11" t="str">
        <f>IF(MONTH(Deník!$C366)=M$2,IF(AND(Deník!$R366&gt;=0,Deník!$R366&lt;=1),"BE",Deník!$R366),"")</f>
        <v/>
      </c>
      <c r="N366" s="11" t="str">
        <f>IF(MONTH(Deník!$C366)=N$2,IF(AND(Deník!$R366&gt;=0,Deník!$R366&lt;=1),"BE",Deník!$R366),"")</f>
        <v/>
      </c>
      <c r="O366" s="11" t="str">
        <f>IF(MONTH(Deník!$C366)=O$2,IF(AND(Deník!$R366&gt;=0,Deník!$R366&lt;=1),"BE",Deník!$R366),"")</f>
        <v/>
      </c>
      <c r="P366" s="11" t="str">
        <f>IF(MONTH(Deník!$C366)=P$2,IF(AND(Deník!$R366&gt;=0,Deník!$R366&lt;=1),"BE",Deník!$R366),"")</f>
        <v/>
      </c>
      <c r="Q366" s="11" t="str">
        <f>IF(MONTH(Deník!$C366)=Q$2,IF(AND(Deník!$R366&gt;=0,Deník!$R366&lt;=1),"BE",Deník!$R366),"")</f>
        <v/>
      </c>
      <c r="R366" s="11" t="str">
        <f>IF(MONTH(Deník!$C366)=R$2,IF(AND(Deník!$R366&gt;=0,Deník!$R366&lt;=1),"BE",Deník!$R366),"")</f>
        <v/>
      </c>
      <c r="S366" s="57" t="str">
        <f>IF(MONTH(Deník!$C366)=S$2,IF(AND(Deník!$R366&gt;=0,Deník!$R366&lt;=1),"BE",Deník!$R366),"")</f>
        <v/>
      </c>
      <c r="U366" s="12"/>
      <c r="V366" s="12"/>
      <c r="X366" s="600" t="str">
        <f>IF(Deník!$R366&lt;&gt;"",IF(Deník!$B366=Statistika!$F$63,IF(AND(Deník!$R366&gt;=0,Deník!$R366&lt;=1),"BE",Deník!$R366),""),"")</f>
        <v/>
      </c>
      <c r="Y366" s="13" t="str">
        <f>IF(Deník!$R366&lt;&gt;"",IF(Deník!$B366=Statistika!$F$64,IF(AND(Deník!$R366&gt;=0,Deník!$R366&lt;=1),"BE",Deník!$R366),""),"")</f>
        <v/>
      </c>
      <c r="Z366" s="13" t="str">
        <f>IF(Deník!$R366&lt;&gt;"",IF(Deník!$B366=Statistika!$F$65,IF(AND(Deník!$R366&gt;=0,Deník!$R366&lt;=1),"BE",Deník!$R366),""),"")</f>
        <v/>
      </c>
      <c r="AA366" s="13" t="str">
        <f>IF(Deník!$R366&lt;&gt;"",IF(Deník!$B366=Statistika!$F$66,IF(AND(Deník!$R366&gt;=0,Deník!$R366&lt;=1),"BE",Deník!$R366),""),"")</f>
        <v/>
      </c>
      <c r="AB366" s="13" t="str">
        <f>IF(Deník!$R366&lt;&gt;"",IF(Deník!$B366=Statistika!$F$67,IF(AND(Deník!$R366&gt;=0,Deník!$R366&lt;=1),"BE",Deník!$R366),""),"")</f>
        <v/>
      </c>
      <c r="AC366" s="13" t="str">
        <f>IF(Deník!$R366&lt;&gt;"",IF(Deník!$B366=Statistika!$F$68,IF(AND(Deník!$R366&gt;=0,Deník!$R366&lt;=1),"BE",Deník!$R366),""),"")</f>
        <v/>
      </c>
      <c r="AD366" s="13" t="str">
        <f>IF(Deník!$R366&lt;&gt;"",IF(Deník!$B366=Statistika!$F$69,IF(AND(Deník!$R366&gt;=0,Deník!$R366&lt;=1),"BE",Deník!$R366),""),"")</f>
        <v/>
      </c>
      <c r="AE366" s="601" t="str">
        <f>IF(Deník!$R366&lt;&gt;"",IF(Deník!$B366=Statistika!$F$70,IF(AND(Deník!$R366&gt;=0,Deník!$R366&lt;=1),"BE",Deník!$R366),""),"")</f>
        <v/>
      </c>
      <c r="AF366" s="90"/>
      <c r="AG366" s="63" t="str">
        <f>IF(Deník!$R366&lt;&gt;"",IF(Deník!$J366="L",IF(AND(Deník!$R366&gt;=0,Deník!$R366&lt;=1),"BE",Deník!$R366),""),"")</f>
        <v/>
      </c>
      <c r="AH366" s="13" t="str">
        <f>IF(Deník!$R366&lt;&gt;"",IF(Deník!$J366="S",IF(AND(Deník!$R366&gt;=0,Deník!$R366&lt;=1),"BE",Deník!$R366),""),"")</f>
        <v/>
      </c>
      <c r="AI366" s="95"/>
      <c r="AJ366" s="71" t="str">
        <f>IF(Deník!N367&lt;&gt;"",Deník!N367*-1,"")</f>
        <v/>
      </c>
      <c r="AK366" s="88"/>
      <c r="AL366" s="63" t="str">
        <f>IF(WEEKDAY(Deník!$C366,2)=1,IF(AND(Deník!$R366&gt;=0,Deník!$R366&lt;=1),"BE",Deník!$R366),"")</f>
        <v/>
      </c>
      <c r="AM366" s="13" t="str">
        <f>IF(WEEKDAY(Deník!$C366,2)=2,IF(AND(Deník!$R366&gt;=0,Deník!$R366&lt;=1),"BE",Deník!$R366),"")</f>
        <v/>
      </c>
      <c r="AN366" s="13" t="str">
        <f>IF(WEEKDAY(Deník!$C366,2)=3,IF(AND(Deník!$R366&gt;=0,Deník!$R366&lt;=1),"BE",Deník!$R366),"")</f>
        <v/>
      </c>
      <c r="AO366" s="13" t="str">
        <f>IF(WEEKDAY(Deník!$C366,2)=4,IF(AND(Deník!$R366&gt;=0,Deník!$R366&lt;=1),"BE",Deník!$R366),"")</f>
        <v/>
      </c>
      <c r="AP366" s="60" t="str">
        <f>IF(WEEKDAY(Deník!$C366,2)=5,IF(AND(Deník!$R366&gt;=0,Deník!$R366&lt;=1),"BE",Deník!$R366),"")</f>
        <v/>
      </c>
      <c r="AQ366" s="99"/>
      <c r="AR366" s="100">
        <f>Deník!D366</f>
        <v>0</v>
      </c>
      <c r="AS366" s="63" t="str">
        <f>IF(Deník!$D366&lt;&gt;"",IF(AND(Deník!$D366&gt;=AS$2,Deník!$D366&lt;=AS$3),IF(AND(Deník!$R366&gt;=0,Deník!$R366&lt;=1),"BE",Deník!$R366),""),"")</f>
        <v/>
      </c>
      <c r="AT366" s="63" t="str">
        <f>IF(Deník!$D366&lt;&gt;"",IF(AND(Deník!$D366&gt;=AT$2,Deník!$D366&lt;=AT$3),IF(AND(Deník!$R366&gt;=0,Deník!$R366&lt;=1),"BE",Deník!$R366),""),"")</f>
        <v/>
      </c>
      <c r="AU366" s="63" t="str">
        <f>IF(Deník!$D366&lt;&gt;"",IF(AND(Deník!$D366&gt;=AU$2,Deník!$D366&lt;=AU$3),IF(AND(Deník!$R366&gt;=0,Deník!$R366&lt;=1),"BE",Deník!$R366),""),"")</f>
        <v/>
      </c>
      <c r="AV366" s="63" t="str">
        <f>IF(Deník!$D366&lt;&gt;"",IF(AND(Deník!$D366&gt;=AV$2,Deník!$D366&lt;=AV$3),IF(AND(Deník!$R366&gt;=0,Deník!$R366&lt;=1),"BE",Deník!$R366),""),"")</f>
        <v/>
      </c>
      <c r="AW366" s="63" t="str">
        <f>IF(Deník!$D366&lt;&gt;"",IF(AND(Deník!$D366&gt;=AW$2,Deník!$D366&lt;=AW$3),IF(AND(Deník!$R366&gt;=0,Deník!$R366&lt;=1),"BE",Deník!$R366),""),"")</f>
        <v/>
      </c>
      <c r="AX366" s="63" t="str">
        <f>IF(Deník!$D366&lt;&gt;"",IF(AND(Deník!$D366&gt;=AX$2,Deník!$D366&lt;=AX$3),IF(AND(Deník!$R366&gt;=0,Deník!$R366&lt;=1),"BE",Deník!$R366),""),"")</f>
        <v/>
      </c>
      <c r="AY366" s="63" t="str">
        <f>IF(Deník!$D366&lt;&gt;"",IF(AND(Deník!$D366&gt;=AY$2,Deník!$D366&lt;=AY$3),IF(AND(Deník!$R366&gt;=0,Deník!$R366&lt;=1),"BE",Deník!$R366),""),"")</f>
        <v/>
      </c>
      <c r="AZ366" s="63" t="str">
        <f>IF(Deník!$D366&lt;&gt;"",IF(AND(Deník!$D366&gt;=AZ$2,Deník!$D366&lt;=AZ$3),IF(AND(Deník!$R366&gt;=0,Deník!$R366&lt;=1),"BE",Deník!$R366),""),"")</f>
        <v/>
      </c>
      <c r="BA366" s="63" t="str">
        <f>IF(Deník!$D366&lt;&gt;"",IF(AND(Deník!$D366&gt;=BA$2,Deník!$D366&lt;=BA$3),IF(AND(Deník!$R366&gt;=0,Deník!$R366&lt;=1),"BE",Deník!$R366),""),"")</f>
        <v/>
      </c>
      <c r="BB366" s="63" t="str">
        <f>IF(Deník!$D366&lt;&gt;"",IF(AND(Deník!$D366&gt;=BB$2,Deník!$D366&lt;=BB$3),IF(AND(Deník!$R366&gt;=0,Deník!$R366&lt;=1),"BE",Deník!$R366),""),"")</f>
        <v/>
      </c>
      <c r="BC366" s="71" t="str">
        <f>IF(Deník!$D366&lt;&gt;"",IF(AND(Deník!$D366&gt;=BC$2,Deník!$D366&lt;=BC$3),IF(AND(Deník!$R366&gt;=0,Deník!$R366&lt;=1),"BE",Deník!$R366),""),"")</f>
        <v/>
      </c>
      <c r="BD366" s="20" t="str">
        <f>IF(Deník!$J367="S",(Deník!$M367-Deník!$K367),IF(Deník!$J367="L",(Deník!$K367-Deník!$M367),""))</f>
        <v/>
      </c>
      <c r="BE366" s="20" t="str">
        <f>IF(Deník!$J367="S",(Deník!$K367-Deník!$O367),IF(Deník!$J367="L",(Deník!$O367-Deník!$K367),""))</f>
        <v/>
      </c>
      <c r="BF366" s="20" t="str">
        <f>IF(Deník!$J367="S",(Deník!$K367-Deník!$L367),IF(Deník!$J367="L",(Deník!$L367-Deník!$K367),""))</f>
        <v/>
      </c>
      <c r="BG366" s="20" t="str">
        <f>IF(Deník!$J367="S",(Deník!$K367-Deník!$S367),IF(Deník!$J367="L",(Deník!$S367-Deník!$K367),""))</f>
        <v/>
      </c>
      <c r="BH366" s="20" t="str">
        <f>IF(Deník!$J367="S",(Deník!$K367-Deník!$U367),IF(Deník!$J367="L",(Deník!$U367-Deník!$K367),""))</f>
        <v/>
      </c>
      <c r="BI366" s="20" t="str">
        <f>IF(Deník!$R366&gt;1,Deník!$R366,"")</f>
        <v/>
      </c>
      <c r="BJ366" s="20" t="str">
        <f>IF(Deník!$R366&lt;0,Deník!$R366,"")</f>
        <v/>
      </c>
      <c r="BK366" s="17"/>
      <c r="BM366" s="233" t="str">
        <f>IF(Deník!$R366&lt;&gt;"",IF(Deník!$Y366=Statistika!$F$78,IF(AND(Deník!$R366&gt;=0,Deník!$R366&lt;=1),"BE",Deník!$R366),""),"")</f>
        <v/>
      </c>
      <c r="BN366" s="233" t="str">
        <f>IF(Deník!$R366&lt;&gt;"",IF(Deník!$Y366=Statistika!$F$79,IF(AND(Deník!$R366&gt;=0,Deník!$R366&lt;=1),"BE",Deník!$R366),""),"")</f>
        <v/>
      </c>
      <c r="BO366" s="233" t="str">
        <f>IF(Deník!$R366&lt;&gt;"",IF(Deník!$Y366=Statistika!$F$80,IF(AND(Deník!$R366&gt;=0,Deník!$R366&lt;=1),"BE",Deník!$R366),""),"")</f>
        <v/>
      </c>
      <c r="BP366" s="233" t="str">
        <f>IF(Deník!$R366&lt;&gt;"",IF(Deník!$Y366=Statistika!$F$81,IF(AND(Deník!$R366&gt;=0,Deník!$R366&lt;=1),"BE",Deník!$R366),""),"")</f>
        <v/>
      </c>
      <c r="BQ366" s="233" t="str">
        <f>IF(Deník!$R366&lt;&gt;"",IF(Deník!$Y366=Statistika!$F$82,IF(AND(Deník!$R366&gt;=0,Deník!$R366&lt;=1),"BE",Deník!$R366),""),"")</f>
        <v/>
      </c>
      <c r="BR366" s="233" t="str">
        <f>IF(Deník!$R366&lt;&gt;"",IF(Deník!$Y366=Statistika!$F$83,IF(AND(Deník!$R366&gt;=0,Deník!$R366&lt;=1),"BE",Deník!$R366),""),"")</f>
        <v/>
      </c>
      <c r="BS366" s="233" t="str">
        <f>IF(Deník!$R366&lt;&gt;"",IF(Deník!$Y366=Statistika!$F$84,IF(AND(Deník!$R366&gt;=0,Deník!$R366&lt;=1),"BE",Deník!$R366),""),"")</f>
        <v/>
      </c>
      <c r="BT366" s="233" t="str">
        <f>IF(Deník!$R366&lt;&gt;"",IF(Deník!$Y366=Statistika!$F$85,IF(AND(Deník!$R366&gt;=0,Deník!$R366&lt;=1),"BE",Deník!$R366),""),"")</f>
        <v/>
      </c>
      <c r="BU366" s="233" t="str">
        <f>IF(Deník!$R366&lt;&gt;"",IF(Deník!$Y366=Statistika!$F$86,IF(AND(Deník!$R366&gt;=0,Deník!$R366&lt;=1),"BE",Deník!$R366),""),"")</f>
        <v/>
      </c>
      <c r="BV366" s="233" t="str">
        <f>IF(Deník!$R366&lt;&gt;"",IF(Deník!$Y366=Statistika!$F$87,IF(AND(Deník!$R366&gt;=0,Deník!$R366&lt;=1),"BE",Deník!$R366),""),"")</f>
        <v/>
      </c>
      <c r="BW366" s="233" t="str">
        <f>IF(Deník!$R366&lt;&gt;"",IF(Deník!$Y366=Statistika!$F$88,IF(AND(Deník!$R366&gt;=0,Deník!$R366&lt;=1),"BE",Deník!$R366),""),"")</f>
        <v/>
      </c>
      <c r="BX366" s="233" t="str">
        <f>IF(Deník!$R366&lt;&gt;"",IF(Deník!$Y366=Statistika!$F$89,IF(AND(Deník!$R366&gt;=0,Deník!$R366&lt;=1),"BE",Deník!$R366),""),"")</f>
        <v/>
      </c>
      <c r="BY366" s="233" t="str">
        <f>IF(Deník!$R366&lt;&gt;"",IF(Deník!$Y366=Statistika!$F$90,IF(AND(Deník!$R366&gt;=0,Deník!$R366&lt;=1),"BE",Deník!$R366),""),"")</f>
        <v/>
      </c>
      <c r="BZ366" s="233" t="str">
        <f>IF(Deník!$R366&lt;&gt;"",IF(Deník!$Y366=Statistika!$F$91,IF(AND(Deník!$R366&gt;=0,Deník!$R366&lt;=1),"BE",Deník!$R366),""),"")</f>
        <v/>
      </c>
      <c r="CA366" s="233"/>
      <c r="CB366" s="233" t="str">
        <f>IF(Deník!$R366&lt;&gt;"",IF(Deník!$AB366="SL",IF(AND(Deník!$R366&gt;=0,Deník!$R366&lt;=1),"BE",Deník!$R366),""),"")</f>
        <v/>
      </c>
      <c r="CC366" s="233" t="str">
        <f>IF(Deník!$R366&lt;&gt;"",IF(Deník!$AB366="BE10",IF(AND(Deník!$R366&gt;=0,Deník!$R366&lt;=1),"BE",Deník!$R366),""),"")</f>
        <v/>
      </c>
      <c r="CD366" s="233" t="str">
        <f>IF(Deník!$R366&lt;&gt;"",IF(Deník!$AB366="BE15",IF(AND(Deník!$R366&gt;=0,Deník!$R366&lt;=1),"BE",Deník!$R366),""),"")</f>
        <v/>
      </c>
      <c r="CE366" s="233" t="str">
        <f>IF(Deník!$R366&lt;&gt;"",IF(Deník!$AB366="BE20",IF(AND(Deník!$R366&gt;=0,Deník!$R366&lt;=1),"BE",Deník!$R366),""),"")</f>
        <v/>
      </c>
      <c r="CF366" s="233" t="str">
        <f>IF(Deník!$R366&lt;&gt;"",IF(Deník!$AB366="TP1",IF(AND(Deník!$R366&gt;=0,Deník!$R366&lt;=1),"BE",Deník!$R366),""),"")</f>
        <v/>
      </c>
      <c r="CG366" s="233" t="str">
        <f>IF(Deník!$R366&lt;&gt;"",IF(Deník!$AB366="TP2",IF(AND(Deník!$R366&gt;=0,Deník!$R366&lt;=1),"BE",Deník!$R366),""),"")</f>
        <v/>
      </c>
      <c r="CH366" s="233" t="str">
        <f>IF(Deník!$R366&lt;&gt;"",IF(Deník!$AB366="TP3",IF(AND(Deník!$R366&gt;=0,Deník!$R366&lt;=1),"BE",Deník!$R366),""),"")</f>
        <v/>
      </c>
      <c r="CI366" s="233" t="str">
        <f>IF(Deník!$R366&lt;&gt;"",IF(Deník!$AB366="Trailing SL",IF(AND(Deník!$R366&gt;=0,Deník!$R366&lt;=1),"BE",Deník!$R366),""),"")</f>
        <v/>
      </c>
      <c r="CJ366" s="233" t="str">
        <f>IF(Deník!$R366&lt;&gt;"",IF(Deník!$AB366="Manual",IF(AND(Deník!$R366&gt;=0,Deník!$R366&lt;=1),"BE",Deník!$R366),""),"")</f>
        <v/>
      </c>
      <c r="CK366" s="233"/>
      <c r="CL366" s="233" t="str">
        <f>IF(Deník!$R366&lt;0,IF(Deník!$AC366=Statistika!$F$117,Deník!$R366,""),"")</f>
        <v/>
      </c>
      <c r="CM366" s="233" t="str">
        <f>IF(Deník!$R366&lt;0,IF(Deník!$AC366=Statistika!$F$118,Deník!$R366,""),"")</f>
        <v/>
      </c>
      <c r="CN366" s="233" t="str">
        <f>IF(Deník!$R366&lt;0,IF(Deník!$AC366=Statistika!$F$119,Deník!$R366,""),"")</f>
        <v/>
      </c>
      <c r="CO366" s="233" t="str">
        <f>IF(Deník!$R366&lt;0,IF(Deník!$AC366=Statistika!$F$120,Deník!$R366,""),"")</f>
        <v/>
      </c>
      <c r="CP366" s="233" t="str">
        <f>IF(Deník!$R366&lt;0,IF(Deník!$AC366=Statistika!$F$121,Deník!$R366,""),"")</f>
        <v/>
      </c>
      <c r="CQ366" s="233" t="str">
        <f>IF(Deník!$R366&lt;0,IF(Deník!$AC366=Statistika!$F$122,Deník!$R366,""),"")</f>
        <v/>
      </c>
      <c r="CR366" s="233" t="str">
        <f>IF(Deník!$R366&lt;0,IF(Deník!$AC366=Statistika!$F$123,Deník!$R366,""),"")</f>
        <v/>
      </c>
      <c r="CS366" s="233" t="str">
        <f>IF(Deník!$R366&lt;0,IF(Deník!$AC366=Statistika!$F$124,Deník!$R366,""),"")</f>
        <v/>
      </c>
      <c r="CT366" s="233" t="str">
        <f>IF(Deník!$R366&lt;0,IF(Deník!$AC366=Statistika!$F$125,Deník!$R366,""),"")</f>
        <v/>
      </c>
      <c r="CU366" s="233"/>
      <c r="CV366" s="233" t="str">
        <f>IF(Deník!$R366&lt;0,IF(Deník!$AD366=$CV$2,Deník!$R366,""),"")</f>
        <v/>
      </c>
      <c r="CW366" s="233" t="str">
        <f>IF(Deník!$R366&lt;0,IF(Deník!$AD366=$CW$2,Deník!$R366,""),"")</f>
        <v/>
      </c>
      <c r="CX366" s="233" t="str">
        <f>IF(Deník!$R366&lt;0,IF(Deník!$AD366=$CX$2,Deník!$R366,""),"")</f>
        <v/>
      </c>
      <c r="CY366" s="233" t="str">
        <f>IF(Deník!$R366&lt;0,IF(Deník!$AD366=$CY$2,Deník!$R366,""),"")</f>
        <v/>
      </c>
      <c r="CZ366" s="233" t="str">
        <f>IF(Deník!$R366&lt;0,IF(Deník!$AD366=$CZ$2,Deník!$R366,""),"")</f>
        <v/>
      </c>
      <c r="DL366" s="221">
        <f t="shared" si="16"/>
        <v>93847.029999999984</v>
      </c>
      <c r="DM366" s="220">
        <f t="shared" si="15"/>
        <v>-6.1529700000000132E-2</v>
      </c>
      <c r="DO366" s="50">
        <f>Deník!W367</f>
        <v>0</v>
      </c>
      <c r="DP366" s="102" t="str">
        <f>IF(AND(Deník!W367&gt;0),1,"")</f>
        <v/>
      </c>
      <c r="DQ366" s="102">
        <f>IF(AND(Deník!W367&lt;=0),1,"")</f>
        <v>1</v>
      </c>
      <c r="DR366" s="227"/>
      <c r="DS366" s="228"/>
      <c r="DT366" s="85"/>
      <c r="DU366" s="54">
        <f>IF(MONTH(Deník!$C366)=DU$2,Deník!$W366,"")</f>
        <v>0</v>
      </c>
      <c r="DV366" s="222" t="str">
        <f>IF(MONTH(Deník!$C366)=DV$2,Deník!$W366,"")</f>
        <v/>
      </c>
      <c r="DW366" s="222" t="str">
        <f>IF(MONTH(Deník!$C366)=DW$2,Deník!$W366,"")</f>
        <v/>
      </c>
      <c r="DX366" s="222" t="str">
        <f>IF(MONTH(Deník!$C366)=DX$2,Deník!$W366,"")</f>
        <v/>
      </c>
      <c r="DY366" s="222" t="str">
        <f>IF(MONTH(Deník!$C366)=DY$2,Deník!$W366,"")</f>
        <v/>
      </c>
      <c r="DZ366" s="222" t="str">
        <f>IF(MONTH(Deník!$C366)=DZ$2,Deník!$W366,"")</f>
        <v/>
      </c>
      <c r="EA366" s="222" t="str">
        <f>IF(MONTH(Deník!$C366)=EA$2,Deník!$W366,"")</f>
        <v/>
      </c>
      <c r="EB366" s="222" t="str">
        <f>IF(MONTH(Deník!$C366)=EB$2,Deník!$W366,"")</f>
        <v/>
      </c>
      <c r="EC366" s="222" t="str">
        <f>IF(MONTH(Deník!$C366)=EC$2,Deník!$W366,"")</f>
        <v/>
      </c>
      <c r="ED366" s="222" t="str">
        <f>IF(MONTH(Deník!$C366)=ED$2,Deník!$W366,"")</f>
        <v/>
      </c>
      <c r="EE366" s="222" t="str">
        <f>IF(MONTH(Deník!$C366)=EE$2,Deník!$W366,"")</f>
        <v/>
      </c>
      <c r="EF366" s="222" t="str">
        <f>IF(MONTH(Deník!$C366)=EF$2,Deník!$W366,"")</f>
        <v/>
      </c>
      <c r="EI366" s="600" t="str">
        <f>IF(Deník!$W366&lt;&gt;"",IF(Deník!$B366=Statistika!$F$63,Deník!$W366,""),"")</f>
        <v/>
      </c>
      <c r="EJ366" s="13" t="str">
        <f>IF(Deník!$W366&lt;&gt;"",IF(Deník!$B366=Statistika!$F$64,Deník!$W366,""),"")</f>
        <v/>
      </c>
      <c r="EK366" s="13" t="str">
        <f>IF(Deník!$W366&lt;&gt;"",IF(Deník!$B366=Statistika!$F$65,Deník!$W366,""),"")</f>
        <v/>
      </c>
      <c r="EL366" s="13" t="str">
        <f>IF(Deník!$W366&lt;&gt;"",IF(Deník!$B366=Statistika!$F$66,Deník!$W366,""),"")</f>
        <v/>
      </c>
      <c r="EM366" s="13" t="str">
        <f>IF(Deník!$W366&lt;&gt;"",IF(Deník!$B366=Statistika!$F$67,Deník!$W366,""),"")</f>
        <v/>
      </c>
      <c r="EN366" s="13" t="str">
        <f>IF(Deník!$W366&lt;&gt;"",IF(Deník!$B366=Statistika!$F$68,Deník!$W366,""),"")</f>
        <v/>
      </c>
      <c r="EO366" s="13" t="str">
        <f>IF(Deník!$W366&lt;&gt;"",IF(Deník!$B366=Statistika!$F$69,Deník!$W366,""),"")</f>
        <v/>
      </c>
      <c r="EP366" s="601" t="str">
        <f>IF(Deník!$W366&lt;&gt;"",IF(Deník!$B366=Statistika!$F$70,Deník!$W366,""),"")</f>
        <v/>
      </c>
      <c r="EQ366" s="90"/>
      <c r="ER366" s="63" t="str">
        <f>IF(Deník!$W366&lt;&gt;"",IF(Deník!$J366="L",Deník!$W366,""),"")</f>
        <v/>
      </c>
      <c r="ES366" s="13" t="str">
        <f>IF(Deník!$W366&lt;&gt;"",IF(Deník!$J366="S",Deník!$W366,""),"")</f>
        <v/>
      </c>
      <c r="ET366" s="95"/>
      <c r="EU366" s="88"/>
      <c r="EV366" s="63" t="str">
        <f>IF(WEEKDAY(Deník!$C366,2)=1,Deník!$W366,"")</f>
        <v/>
      </c>
      <c r="EW366" s="13" t="str">
        <f>IF(WEEKDAY(Deník!$C366,2)=2,Deník!$W366,"")</f>
        <v/>
      </c>
      <c r="EX366" s="13" t="str">
        <f>IF(WEEKDAY(Deník!$C366,2)=3,Deník!$W366,"")</f>
        <v/>
      </c>
      <c r="EY366" s="13" t="str">
        <f>IF(WEEKDAY(Deník!$C366,2)=4,Deník!$W366,"")</f>
        <v/>
      </c>
      <c r="EZ366" s="60" t="str">
        <f>IF(WEEKDAY(Deník!$C366,2)=5,Deník!$W366,"")</f>
        <v/>
      </c>
      <c r="FA366" s="99"/>
      <c r="FB366" s="100">
        <f>Deník!D366</f>
        <v>0</v>
      </c>
      <c r="FC366" s="63">
        <f>IF($FB366&lt;&gt;"",IF(AND($FB366&gt;=FC$2,$FB366&lt;=FC$3),Deník!$W366,""))</f>
        <v>0</v>
      </c>
      <c r="FD366" s="63" t="str">
        <f>IF($FB366&lt;&gt;"",IF(AND($FB366&gt;=FD$2,$FB366&lt;=FD$3),Deník!$W366,""))</f>
        <v/>
      </c>
      <c r="FE366" s="63" t="str">
        <f>IF($FB366&lt;&gt;"",IF(AND($FB366&gt;=FE$2,$FB366&lt;=FE$3),Deník!$W366,""))</f>
        <v/>
      </c>
      <c r="FF366" s="63" t="str">
        <f>IF($FB366&lt;&gt;"",IF(AND($FB366&gt;=FF$2,$FB366&lt;=FF$3),Deník!$W366,""))</f>
        <v/>
      </c>
      <c r="FG366" s="63" t="str">
        <f>IF($FB366&lt;&gt;"",IF(AND($FB366&gt;=FG$2,$FB366&lt;=FG$3),Deník!$W366,""))</f>
        <v/>
      </c>
      <c r="FH366" s="63" t="str">
        <f>IF($FB366&lt;&gt;"",IF(AND($FB366&gt;=FH$2,$FB366&lt;=FH$3),Deník!$W366,""))</f>
        <v/>
      </c>
      <c r="FI366" s="63" t="str">
        <f>IF($FB366&lt;&gt;"",IF(AND($FB366&gt;=FI$2,$FB366&lt;=FI$3),Deník!$W366,""))</f>
        <v/>
      </c>
      <c r="FJ366" s="63" t="str">
        <f>IF($FB366&lt;&gt;"",IF(AND($FB366&gt;=FJ$2,$FB366&lt;=FJ$3),Deník!$W366,""))</f>
        <v/>
      </c>
      <c r="FK366" s="63" t="str">
        <f>IF($FB366&lt;&gt;"",IF(AND($FB366&gt;=FK$2,$FB366&lt;=FK$3),Deník!$W366,""))</f>
        <v/>
      </c>
      <c r="FL366" s="63" t="str">
        <f>IF($FB366&lt;&gt;"",IF(AND($FB366&gt;=FL$2,$FB366&lt;=FL$3),Deník!$W366,""))</f>
        <v/>
      </c>
      <c r="FM366" s="63" t="str">
        <f>IF($FB366&lt;&gt;"",IF(AND($FB366&gt;=FM$2,$FB366&lt;=FM$3),Deník!$W366,""))</f>
        <v/>
      </c>
      <c r="FN366" s="13"/>
      <c r="FO366" s="20" t="str">
        <f>IF(Deník!$W366&gt;1,Deník!$W366,"")</f>
        <v/>
      </c>
      <c r="FP366" s="20" t="str">
        <f>IF(Deník!$W366&lt;0,Deník!$W366,"")</f>
        <v/>
      </c>
      <c r="FQ366" s="17"/>
      <c r="FS366" s="233"/>
      <c r="FT366" s="233" t="str">
        <f>IF(Deník!$W366&lt;&gt;"",IF(Deník!$Y366=Statistika!$F$78,Deník!$W366,""),"")</f>
        <v/>
      </c>
      <c r="FU366" s="233" t="str">
        <f>IF(Deník!$W366&lt;&gt;"",IF(Deník!$Y366=Statistika!$F$79,Deník!$W366,""),"")</f>
        <v/>
      </c>
      <c r="FV366" s="233" t="str">
        <f>IF(Deník!$W366&lt;&gt;"",IF(Deník!$Y366=Statistika!$F$80,Deník!$W366,""),"")</f>
        <v/>
      </c>
      <c r="FW366" s="233" t="str">
        <f>IF(Deník!$W366&lt;&gt;"",IF(Deník!$Y366=Statistika!$F$81,Deník!$W366,""),"")</f>
        <v/>
      </c>
      <c r="FX366" s="233" t="str">
        <f>IF(Deník!$W366&lt;&gt;"",IF(Deník!$Y366=Statistika!$F$82,Deník!$W366,""),"")</f>
        <v/>
      </c>
      <c r="FY366" s="233" t="str">
        <f>IF(Deník!$W366&lt;&gt;"",IF(Deník!$Y366=Statistika!$F$83,Deník!$W366,""),"")</f>
        <v/>
      </c>
      <c r="FZ366" s="233" t="str">
        <f>IF(Deník!$W366&lt;&gt;"",IF(Deník!$Y366=Statistika!$F$84,Deník!$W366,""),"")</f>
        <v/>
      </c>
      <c r="GA366" s="233" t="str">
        <f>IF(Deník!$W366&lt;&gt;"",IF(Deník!$Y366=Statistika!$F$85,Deník!$W366,""),"")</f>
        <v/>
      </c>
      <c r="GB366" s="233" t="str">
        <f>IF(Deník!$W366&lt;&gt;"",IF(Deník!$Y366=Statistika!$F$86,Deník!$W366,""),"")</f>
        <v/>
      </c>
      <c r="GC366" s="233" t="str">
        <f>IF(Deník!$W366&lt;&gt;"",IF(Deník!$Y366=Statistika!$F$87,Deník!$W366,""),"")</f>
        <v/>
      </c>
      <c r="GD366" s="233" t="str">
        <f>IF(Deník!$W366&lt;&gt;"",IF(Deník!$Y366=Statistika!$F$88,Deník!$W366,""),"")</f>
        <v/>
      </c>
      <c r="GE366" s="233" t="str">
        <f>IF(Deník!$W366&lt;&gt;"",IF(Deník!$Y366=Statistika!$F$89,Deník!$W366,""),"")</f>
        <v/>
      </c>
      <c r="GF366" s="233" t="str">
        <f>IF(Deník!$W366&lt;&gt;"",IF(Deník!$Y366=Statistika!$F$90,Deník!$W366,""),"")</f>
        <v/>
      </c>
      <c r="GG366" s="233" t="str">
        <f>IF(Deník!$W366&lt;&gt;"",IF(Deník!$Y366=Statistika!$F$91,Deník!$W366,""),"")</f>
        <v/>
      </c>
      <c r="GH366" s="233"/>
      <c r="GI366" s="233" t="str">
        <f>IF(Deník!$W366&lt;&gt;"",IF(Deník!$AB366=Statistika!$L$100,Deník!$W366,""),"")</f>
        <v/>
      </c>
      <c r="GJ366" s="233" t="str">
        <f>IF(Deník!$W366&lt;&gt;"",IF(Deník!$AB366=Statistika!$L$101,Deník!$W366,""),"")</f>
        <v/>
      </c>
      <c r="GK366" s="233" t="str">
        <f>IF(Deník!$W366&lt;&gt;"",IF(Deník!$AB366=Statistika!$L$102,Deník!$W366,""),"")</f>
        <v/>
      </c>
      <c r="GL366" s="233" t="str">
        <f>IF(Deník!$W366&lt;&gt;"",IF(Deník!$AB366=Statistika!$L$103,Deník!$W366,""),"")</f>
        <v/>
      </c>
      <c r="GM366" s="233" t="str">
        <f>IF(Deník!$W366&lt;&gt;"",IF(Deník!$AB366=Statistika!$L$104,Deník!$W366,""),"")</f>
        <v/>
      </c>
      <c r="GN366" s="233" t="str">
        <f>IF(Deník!$W366&lt;&gt;"",IF(Deník!$AB366=Statistika!$L$105,Deník!$W366,""),"")</f>
        <v/>
      </c>
      <c r="GO366" s="233" t="str">
        <f>IF(Deník!$W366&lt;&gt;"",IF(Deník!$AB366=Statistika!$L$106,Deník!$W366,""),"")</f>
        <v/>
      </c>
      <c r="GP366" s="233" t="str">
        <f>IF(Deník!$W366&lt;&gt;"",IF(Deník!$AB366=Statistika!$L$107,Deník!$W366,""),"")</f>
        <v/>
      </c>
      <c r="GQ366" s="233" t="str">
        <f>IF(Deník!$W366&lt;&gt;"",IF(Deník!$AB366=Statistika!$L$108,Deník!$W366,""),"")</f>
        <v/>
      </c>
      <c r="GS366" s="233" t="str">
        <f>IF(Deník!$W366&lt;0,IF(Deník!$AC366=Statistika!$F$117,Deník!$W366,""),"")</f>
        <v/>
      </c>
      <c r="GT366" s="233" t="str">
        <f>IF(Deník!$W366&lt;0,IF(Deník!$AC366=Statistika!$F$118,Deník!$W366,""),"")</f>
        <v/>
      </c>
      <c r="GU366" s="233" t="str">
        <f>IF(Deník!$W366&lt;0,IF(Deník!$AC366=Statistika!$F$119,Deník!$W366,""),"")</f>
        <v/>
      </c>
      <c r="GV366" s="233" t="str">
        <f>IF(Deník!$W366&lt;0,IF(Deník!$AC366=Statistika!$F$120,Deník!$W366,""),"")</f>
        <v/>
      </c>
      <c r="GW366" s="233" t="str">
        <f>IF(Deník!$W366&lt;0,IF(Deník!$AC366=Statistika!$F$121,Deník!$W366,""),"")</f>
        <v/>
      </c>
      <c r="GX366" s="233" t="str">
        <f>IF(Deník!$W366&lt;0,IF(Deník!$AC366=Statistika!$F$122,Deník!$W366,""),"")</f>
        <v/>
      </c>
      <c r="GY366" s="233" t="str">
        <f>IF(Deník!$W366&lt;0,IF(Deník!$AC366=Statistika!$F$123,Deník!$W366,""),"")</f>
        <v/>
      </c>
      <c r="GZ366" s="233" t="str">
        <f>IF(Deník!$W366&lt;0,IF(Deník!$AC366=Statistika!$F$124,Deník!$W366,""),"")</f>
        <v/>
      </c>
      <c r="HA366" s="233" t="str">
        <f>IF(Deník!$W366&lt;0,IF(Deník!$AC366=Statistika!$F$125,Deník!$W366,""),"")</f>
        <v/>
      </c>
      <c r="HC366" s="233" t="str">
        <f>IF(Deník!$W366&lt;0,IF(Deník!$AD366=Statistika!$F$133,Deník!$W366,""),"")</f>
        <v/>
      </c>
      <c r="HD366" s="233" t="str">
        <f>IF(Deník!$W366&lt;0,IF(Deník!$AD366=Statistika!$F$134,Deník!$W366,""),"")</f>
        <v/>
      </c>
      <c r="HE366" s="233" t="str">
        <f>IF(Deník!$W366&lt;0,IF(Deník!$AD366=Statistika!$F$135,Deník!$W366,""),"")</f>
        <v/>
      </c>
      <c r="HF366" s="233" t="str">
        <f>IF(Deník!$W366&lt;0,IF(Deník!$AD366=Statistika!$F$136,Deník!$W366,""),"")</f>
        <v/>
      </c>
      <c r="HG366" s="233" t="str">
        <f>IF(Deník!$W366&lt;0,IF(Deník!$AD366=Statistika!$F$137,Deník!$W366,""),"")</f>
        <v/>
      </c>
      <c r="ID366" s="8">
        <f>Tabulka4[[#This Row],[Sloupec3]]</f>
        <v>0</v>
      </c>
      <c r="IE366" s="17" t="str">
        <f>IF(AND([1]Deník!$C366&gt;='[1]Měsíční shrnutí'!$D$1,[1]Deník!$C366&lt;='[1]Měsíční shrnutí'!$F$1),[1]Deník!$X366,"")</f>
        <v/>
      </c>
    </row>
    <row r="367" spans="1:239">
      <c r="A367" s="8">
        <f>Deník!C368</f>
        <v>0</v>
      </c>
      <c r="B367" s="50" t="str">
        <f>Deník!R368</f>
        <v/>
      </c>
      <c r="C367" s="102" t="str">
        <f>IF(AND(Deník!R368&gt;1,Deník!R368&lt;&gt;""),1,"")</f>
        <v/>
      </c>
      <c r="D367" s="102" t="str">
        <f>IF(AND(Deník!R368&lt;=0,Deník!R368&lt;&gt;""),1,"")</f>
        <v/>
      </c>
      <c r="E367" s="103" t="str">
        <f>IF(AND(Deník!R368&gt;=0,Deník!R368&lt;=1),1,"")</f>
        <v/>
      </c>
      <c r="F367" s="79" t="str">
        <f>IF(Deník!R368&lt;&gt;"",Deník!R368+F366,"")</f>
        <v/>
      </c>
      <c r="G367" s="85"/>
      <c r="H367" s="54" t="str">
        <f>IF(MONTH(Deník!$C367)=H$2,IF(AND(Deník!$R367&gt;=0,Deník!$R367&lt;=1),"BE",Deník!$R367),"")</f>
        <v/>
      </c>
      <c r="I367" s="11" t="str">
        <f>IF(MONTH(Deník!$C367)=I$2,IF(AND(Deník!$R367&gt;=0,Deník!$R367&lt;=1),"BE",Deník!$R367),"")</f>
        <v/>
      </c>
      <c r="J367" s="11" t="str">
        <f>IF(MONTH(Deník!$C367)=J$2,IF(AND(Deník!$R367&gt;=0,Deník!$R367&lt;=1),"BE",Deník!$R367),"")</f>
        <v/>
      </c>
      <c r="K367" s="11" t="str">
        <f>IF(MONTH(Deník!$C367)=K$2,IF(AND(Deník!$R367&gt;=0,Deník!$R367&lt;=1),"BE",Deník!$R367),"")</f>
        <v/>
      </c>
      <c r="L367" s="11" t="str">
        <f>IF(MONTH(Deník!$C367)=L$2,IF(AND(Deník!$R367&gt;=0,Deník!$R367&lt;=1),"BE",Deník!$R367),"")</f>
        <v/>
      </c>
      <c r="M367" s="11" t="str">
        <f>IF(MONTH(Deník!$C367)=M$2,IF(AND(Deník!$R367&gt;=0,Deník!$R367&lt;=1),"BE",Deník!$R367),"")</f>
        <v/>
      </c>
      <c r="N367" s="11" t="str">
        <f>IF(MONTH(Deník!$C367)=N$2,IF(AND(Deník!$R367&gt;=0,Deník!$R367&lt;=1),"BE",Deník!$R367),"")</f>
        <v/>
      </c>
      <c r="O367" s="11" t="str">
        <f>IF(MONTH(Deník!$C367)=O$2,IF(AND(Deník!$R367&gt;=0,Deník!$R367&lt;=1),"BE",Deník!$R367),"")</f>
        <v/>
      </c>
      <c r="P367" s="11" t="str">
        <f>IF(MONTH(Deník!$C367)=P$2,IF(AND(Deník!$R367&gt;=0,Deník!$R367&lt;=1),"BE",Deník!$R367),"")</f>
        <v/>
      </c>
      <c r="Q367" s="11" t="str">
        <f>IF(MONTH(Deník!$C367)=Q$2,IF(AND(Deník!$R367&gt;=0,Deník!$R367&lt;=1),"BE",Deník!$R367),"")</f>
        <v/>
      </c>
      <c r="R367" s="11" t="str">
        <f>IF(MONTH(Deník!$C367)=R$2,IF(AND(Deník!$R367&gt;=0,Deník!$R367&lt;=1),"BE",Deník!$R367),"")</f>
        <v/>
      </c>
      <c r="S367" s="57" t="str">
        <f>IF(MONTH(Deník!$C367)=S$2,IF(AND(Deník!$R367&gt;=0,Deník!$R367&lt;=1),"BE",Deník!$R367),"")</f>
        <v/>
      </c>
      <c r="U367" s="12"/>
      <c r="V367" s="12"/>
      <c r="X367" s="600" t="str">
        <f>IF(Deník!$R367&lt;&gt;"",IF(Deník!$B367=Statistika!$F$63,IF(AND(Deník!$R367&gt;=0,Deník!$R367&lt;=1),"BE",Deník!$R367),""),"")</f>
        <v/>
      </c>
      <c r="Y367" s="13" t="str">
        <f>IF(Deník!$R367&lt;&gt;"",IF(Deník!$B367=Statistika!$F$64,IF(AND(Deník!$R367&gt;=0,Deník!$R367&lt;=1),"BE",Deník!$R367),""),"")</f>
        <v/>
      </c>
      <c r="Z367" s="13" t="str">
        <f>IF(Deník!$R367&lt;&gt;"",IF(Deník!$B367=Statistika!$F$65,IF(AND(Deník!$R367&gt;=0,Deník!$R367&lt;=1),"BE",Deník!$R367),""),"")</f>
        <v/>
      </c>
      <c r="AA367" s="13" t="str">
        <f>IF(Deník!$R367&lt;&gt;"",IF(Deník!$B367=Statistika!$F$66,IF(AND(Deník!$R367&gt;=0,Deník!$R367&lt;=1),"BE",Deník!$R367),""),"")</f>
        <v/>
      </c>
      <c r="AB367" s="13" t="str">
        <f>IF(Deník!$R367&lt;&gt;"",IF(Deník!$B367=Statistika!$F$67,IF(AND(Deník!$R367&gt;=0,Deník!$R367&lt;=1),"BE",Deník!$R367),""),"")</f>
        <v/>
      </c>
      <c r="AC367" s="13" t="str">
        <f>IF(Deník!$R367&lt;&gt;"",IF(Deník!$B367=Statistika!$F$68,IF(AND(Deník!$R367&gt;=0,Deník!$R367&lt;=1),"BE",Deník!$R367),""),"")</f>
        <v/>
      </c>
      <c r="AD367" s="13" t="str">
        <f>IF(Deník!$R367&lt;&gt;"",IF(Deník!$B367=Statistika!$F$69,IF(AND(Deník!$R367&gt;=0,Deník!$R367&lt;=1),"BE",Deník!$R367),""),"")</f>
        <v/>
      </c>
      <c r="AE367" s="601" t="str">
        <f>IF(Deník!$R367&lt;&gt;"",IF(Deník!$B367=Statistika!$F$70,IF(AND(Deník!$R367&gt;=0,Deník!$R367&lt;=1),"BE",Deník!$R367),""),"")</f>
        <v/>
      </c>
      <c r="AF367" s="90"/>
      <c r="AG367" s="63" t="str">
        <f>IF(Deník!$R367&lt;&gt;"",IF(Deník!$J367="L",IF(AND(Deník!$R367&gt;=0,Deník!$R367&lt;=1),"BE",Deník!$R367),""),"")</f>
        <v/>
      </c>
      <c r="AH367" s="13" t="str">
        <f>IF(Deník!$R367&lt;&gt;"",IF(Deník!$J367="S",IF(AND(Deník!$R367&gt;=0,Deník!$R367&lt;=1),"BE",Deník!$R367),""),"")</f>
        <v/>
      </c>
      <c r="AI367" s="95"/>
      <c r="AJ367" s="71" t="str">
        <f>IF(Deník!N368&lt;&gt;"",Deník!N368*-1,"")</f>
        <v/>
      </c>
      <c r="AK367" s="88"/>
      <c r="AL367" s="63" t="str">
        <f>IF(WEEKDAY(Deník!$C367,2)=1,IF(AND(Deník!$R367&gt;=0,Deník!$R367&lt;=1),"BE",Deník!$R367),"")</f>
        <v/>
      </c>
      <c r="AM367" s="13" t="str">
        <f>IF(WEEKDAY(Deník!$C367,2)=2,IF(AND(Deník!$R367&gt;=0,Deník!$R367&lt;=1),"BE",Deník!$R367),"")</f>
        <v/>
      </c>
      <c r="AN367" s="13" t="str">
        <f>IF(WEEKDAY(Deník!$C367,2)=3,IF(AND(Deník!$R367&gt;=0,Deník!$R367&lt;=1),"BE",Deník!$R367),"")</f>
        <v/>
      </c>
      <c r="AO367" s="13" t="str">
        <f>IF(WEEKDAY(Deník!$C367,2)=4,IF(AND(Deník!$R367&gt;=0,Deník!$R367&lt;=1),"BE",Deník!$R367),"")</f>
        <v/>
      </c>
      <c r="AP367" s="60" t="str">
        <f>IF(WEEKDAY(Deník!$C367,2)=5,IF(AND(Deník!$R367&gt;=0,Deník!$R367&lt;=1),"BE",Deník!$R367),"")</f>
        <v/>
      </c>
      <c r="AQ367" s="99"/>
      <c r="AR367" s="100">
        <f>Deník!D367</f>
        <v>0</v>
      </c>
      <c r="AS367" s="63" t="str">
        <f>IF(Deník!$D367&lt;&gt;"",IF(AND(Deník!$D367&gt;=AS$2,Deník!$D367&lt;=AS$3),IF(AND(Deník!$R367&gt;=0,Deník!$R367&lt;=1),"BE",Deník!$R367),""),"")</f>
        <v/>
      </c>
      <c r="AT367" s="63" t="str">
        <f>IF(Deník!$D367&lt;&gt;"",IF(AND(Deník!$D367&gt;=AT$2,Deník!$D367&lt;=AT$3),IF(AND(Deník!$R367&gt;=0,Deník!$R367&lt;=1),"BE",Deník!$R367),""),"")</f>
        <v/>
      </c>
      <c r="AU367" s="63" t="str">
        <f>IF(Deník!$D367&lt;&gt;"",IF(AND(Deník!$D367&gt;=AU$2,Deník!$D367&lt;=AU$3),IF(AND(Deník!$R367&gt;=0,Deník!$R367&lt;=1),"BE",Deník!$R367),""),"")</f>
        <v/>
      </c>
      <c r="AV367" s="63" t="str">
        <f>IF(Deník!$D367&lt;&gt;"",IF(AND(Deník!$D367&gt;=AV$2,Deník!$D367&lt;=AV$3),IF(AND(Deník!$R367&gt;=0,Deník!$R367&lt;=1),"BE",Deník!$R367),""),"")</f>
        <v/>
      </c>
      <c r="AW367" s="63" t="str">
        <f>IF(Deník!$D367&lt;&gt;"",IF(AND(Deník!$D367&gt;=AW$2,Deník!$D367&lt;=AW$3),IF(AND(Deník!$R367&gt;=0,Deník!$R367&lt;=1),"BE",Deník!$R367),""),"")</f>
        <v/>
      </c>
      <c r="AX367" s="63" t="str">
        <f>IF(Deník!$D367&lt;&gt;"",IF(AND(Deník!$D367&gt;=AX$2,Deník!$D367&lt;=AX$3),IF(AND(Deník!$R367&gt;=0,Deník!$R367&lt;=1),"BE",Deník!$R367),""),"")</f>
        <v/>
      </c>
      <c r="AY367" s="63" t="str">
        <f>IF(Deník!$D367&lt;&gt;"",IF(AND(Deník!$D367&gt;=AY$2,Deník!$D367&lt;=AY$3),IF(AND(Deník!$R367&gt;=0,Deník!$R367&lt;=1),"BE",Deník!$R367),""),"")</f>
        <v/>
      </c>
      <c r="AZ367" s="63" t="str">
        <f>IF(Deník!$D367&lt;&gt;"",IF(AND(Deník!$D367&gt;=AZ$2,Deník!$D367&lt;=AZ$3),IF(AND(Deník!$R367&gt;=0,Deník!$R367&lt;=1),"BE",Deník!$R367),""),"")</f>
        <v/>
      </c>
      <c r="BA367" s="63" t="str">
        <f>IF(Deník!$D367&lt;&gt;"",IF(AND(Deník!$D367&gt;=BA$2,Deník!$D367&lt;=BA$3),IF(AND(Deník!$R367&gt;=0,Deník!$R367&lt;=1),"BE",Deník!$R367),""),"")</f>
        <v/>
      </c>
      <c r="BB367" s="63" t="str">
        <f>IF(Deník!$D367&lt;&gt;"",IF(AND(Deník!$D367&gt;=BB$2,Deník!$D367&lt;=BB$3),IF(AND(Deník!$R367&gt;=0,Deník!$R367&lt;=1),"BE",Deník!$R367),""),"")</f>
        <v/>
      </c>
      <c r="BC367" s="71" t="str">
        <f>IF(Deník!$D367&lt;&gt;"",IF(AND(Deník!$D367&gt;=BC$2,Deník!$D367&lt;=BC$3),IF(AND(Deník!$R367&gt;=0,Deník!$R367&lt;=1),"BE",Deník!$R367),""),"")</f>
        <v/>
      </c>
      <c r="BD367" s="20" t="str">
        <f>IF(Deník!$J368="S",(Deník!$M368-Deník!$K368),IF(Deník!$J368="L",(Deník!$K368-Deník!$M368),""))</f>
        <v/>
      </c>
      <c r="BE367" s="20" t="str">
        <f>IF(Deník!$J368="S",(Deník!$K368-Deník!$O368),IF(Deník!$J368="L",(Deník!$O368-Deník!$K368),""))</f>
        <v/>
      </c>
      <c r="BF367" s="20" t="str">
        <f>IF(Deník!$J368="S",(Deník!$K368-Deník!$L368),IF(Deník!$J368="L",(Deník!$L368-Deník!$K368),""))</f>
        <v/>
      </c>
      <c r="BG367" s="20" t="str">
        <f>IF(Deník!$J368="S",(Deník!$K368-Deník!$S368),IF(Deník!$J368="L",(Deník!$S368-Deník!$K368),""))</f>
        <v/>
      </c>
      <c r="BH367" s="20" t="str">
        <f>IF(Deník!$J368="S",(Deník!$K368-Deník!$U368),IF(Deník!$J368="L",(Deník!$U368-Deník!$K368),""))</f>
        <v/>
      </c>
      <c r="BI367" s="20" t="str">
        <f>IF(Deník!$R367&gt;1,Deník!$R367,"")</f>
        <v/>
      </c>
      <c r="BJ367" s="20" t="str">
        <f>IF(Deník!$R367&lt;0,Deník!$R367,"")</f>
        <v/>
      </c>
      <c r="BK367" s="17"/>
      <c r="BM367" s="233" t="str">
        <f>IF(Deník!$R367&lt;&gt;"",IF(Deník!$Y367=Statistika!$F$78,IF(AND(Deník!$R367&gt;=0,Deník!$R367&lt;=1),"BE",Deník!$R367),""),"")</f>
        <v/>
      </c>
      <c r="BN367" s="233" t="str">
        <f>IF(Deník!$R367&lt;&gt;"",IF(Deník!$Y367=Statistika!$F$79,IF(AND(Deník!$R367&gt;=0,Deník!$R367&lt;=1),"BE",Deník!$R367),""),"")</f>
        <v/>
      </c>
      <c r="BO367" s="233" t="str">
        <f>IF(Deník!$R367&lt;&gt;"",IF(Deník!$Y367=Statistika!$F$80,IF(AND(Deník!$R367&gt;=0,Deník!$R367&lt;=1),"BE",Deník!$R367),""),"")</f>
        <v/>
      </c>
      <c r="BP367" s="233" t="str">
        <f>IF(Deník!$R367&lt;&gt;"",IF(Deník!$Y367=Statistika!$F$81,IF(AND(Deník!$R367&gt;=0,Deník!$R367&lt;=1),"BE",Deník!$R367),""),"")</f>
        <v/>
      </c>
      <c r="BQ367" s="233" t="str">
        <f>IF(Deník!$R367&lt;&gt;"",IF(Deník!$Y367=Statistika!$F$82,IF(AND(Deník!$R367&gt;=0,Deník!$R367&lt;=1),"BE",Deník!$R367),""),"")</f>
        <v/>
      </c>
      <c r="BR367" s="233" t="str">
        <f>IF(Deník!$R367&lt;&gt;"",IF(Deník!$Y367=Statistika!$F$83,IF(AND(Deník!$R367&gt;=0,Deník!$R367&lt;=1),"BE",Deník!$R367),""),"")</f>
        <v/>
      </c>
      <c r="BS367" s="233" t="str">
        <f>IF(Deník!$R367&lt;&gt;"",IF(Deník!$Y367=Statistika!$F$84,IF(AND(Deník!$R367&gt;=0,Deník!$R367&lt;=1),"BE",Deník!$R367),""),"")</f>
        <v/>
      </c>
      <c r="BT367" s="233" t="str">
        <f>IF(Deník!$R367&lt;&gt;"",IF(Deník!$Y367=Statistika!$F$85,IF(AND(Deník!$R367&gt;=0,Deník!$R367&lt;=1),"BE",Deník!$R367),""),"")</f>
        <v/>
      </c>
      <c r="BU367" s="233" t="str">
        <f>IF(Deník!$R367&lt;&gt;"",IF(Deník!$Y367=Statistika!$F$86,IF(AND(Deník!$R367&gt;=0,Deník!$R367&lt;=1),"BE",Deník!$R367),""),"")</f>
        <v/>
      </c>
      <c r="BV367" s="233" t="str">
        <f>IF(Deník!$R367&lt;&gt;"",IF(Deník!$Y367=Statistika!$F$87,IF(AND(Deník!$R367&gt;=0,Deník!$R367&lt;=1),"BE",Deník!$R367),""),"")</f>
        <v/>
      </c>
      <c r="BW367" s="233" t="str">
        <f>IF(Deník!$R367&lt;&gt;"",IF(Deník!$Y367=Statistika!$F$88,IF(AND(Deník!$R367&gt;=0,Deník!$R367&lt;=1),"BE",Deník!$R367),""),"")</f>
        <v/>
      </c>
      <c r="BX367" s="233" t="str">
        <f>IF(Deník!$R367&lt;&gt;"",IF(Deník!$Y367=Statistika!$F$89,IF(AND(Deník!$R367&gt;=0,Deník!$R367&lt;=1),"BE",Deník!$R367),""),"")</f>
        <v/>
      </c>
      <c r="BY367" s="233" t="str">
        <f>IF(Deník!$R367&lt;&gt;"",IF(Deník!$Y367=Statistika!$F$90,IF(AND(Deník!$R367&gt;=0,Deník!$R367&lt;=1),"BE",Deník!$R367),""),"")</f>
        <v/>
      </c>
      <c r="BZ367" s="233" t="str">
        <f>IF(Deník!$R367&lt;&gt;"",IF(Deník!$Y367=Statistika!$F$91,IF(AND(Deník!$R367&gt;=0,Deník!$R367&lt;=1),"BE",Deník!$R367),""),"")</f>
        <v/>
      </c>
      <c r="CA367" s="233"/>
      <c r="CB367" s="233" t="str">
        <f>IF(Deník!$R367&lt;&gt;"",IF(Deník!$AB367="SL",IF(AND(Deník!$R367&gt;=0,Deník!$R367&lt;=1),"BE",Deník!$R367),""),"")</f>
        <v/>
      </c>
      <c r="CC367" s="233" t="str">
        <f>IF(Deník!$R367&lt;&gt;"",IF(Deník!$AB367="BE10",IF(AND(Deník!$R367&gt;=0,Deník!$R367&lt;=1),"BE",Deník!$R367),""),"")</f>
        <v/>
      </c>
      <c r="CD367" s="233" t="str">
        <f>IF(Deník!$R367&lt;&gt;"",IF(Deník!$AB367="BE15",IF(AND(Deník!$R367&gt;=0,Deník!$R367&lt;=1),"BE",Deník!$R367),""),"")</f>
        <v/>
      </c>
      <c r="CE367" s="233" t="str">
        <f>IF(Deník!$R367&lt;&gt;"",IF(Deník!$AB367="BE20",IF(AND(Deník!$R367&gt;=0,Deník!$R367&lt;=1),"BE",Deník!$R367),""),"")</f>
        <v/>
      </c>
      <c r="CF367" s="233" t="str">
        <f>IF(Deník!$R367&lt;&gt;"",IF(Deník!$AB367="TP1",IF(AND(Deník!$R367&gt;=0,Deník!$R367&lt;=1),"BE",Deník!$R367),""),"")</f>
        <v/>
      </c>
      <c r="CG367" s="233" t="str">
        <f>IF(Deník!$R367&lt;&gt;"",IF(Deník!$AB367="TP2",IF(AND(Deník!$R367&gt;=0,Deník!$R367&lt;=1),"BE",Deník!$R367),""),"")</f>
        <v/>
      </c>
      <c r="CH367" s="233" t="str">
        <f>IF(Deník!$R367&lt;&gt;"",IF(Deník!$AB367="TP3",IF(AND(Deník!$R367&gt;=0,Deník!$R367&lt;=1),"BE",Deník!$R367),""),"")</f>
        <v/>
      </c>
      <c r="CI367" s="233" t="str">
        <f>IF(Deník!$R367&lt;&gt;"",IF(Deník!$AB367="Trailing SL",IF(AND(Deník!$R367&gt;=0,Deník!$R367&lt;=1),"BE",Deník!$R367),""),"")</f>
        <v/>
      </c>
      <c r="CJ367" s="233" t="str">
        <f>IF(Deník!$R367&lt;&gt;"",IF(Deník!$AB367="Manual",IF(AND(Deník!$R367&gt;=0,Deník!$R367&lt;=1),"BE",Deník!$R367),""),"")</f>
        <v/>
      </c>
      <c r="CK367" s="233"/>
      <c r="CL367" s="233" t="str">
        <f>IF(Deník!$R367&lt;0,IF(Deník!$AC367=Statistika!$F$117,Deník!$R367,""),"")</f>
        <v/>
      </c>
      <c r="CM367" s="233" t="str">
        <f>IF(Deník!$R367&lt;0,IF(Deník!$AC367=Statistika!$F$118,Deník!$R367,""),"")</f>
        <v/>
      </c>
      <c r="CN367" s="233" t="str">
        <f>IF(Deník!$R367&lt;0,IF(Deník!$AC367=Statistika!$F$119,Deník!$R367,""),"")</f>
        <v/>
      </c>
      <c r="CO367" s="233" t="str">
        <f>IF(Deník!$R367&lt;0,IF(Deník!$AC367=Statistika!$F$120,Deník!$R367,""),"")</f>
        <v/>
      </c>
      <c r="CP367" s="233" t="str">
        <f>IF(Deník!$R367&lt;0,IF(Deník!$AC367=Statistika!$F$121,Deník!$R367,""),"")</f>
        <v/>
      </c>
      <c r="CQ367" s="233" t="str">
        <f>IF(Deník!$R367&lt;0,IF(Deník!$AC367=Statistika!$F$122,Deník!$R367,""),"")</f>
        <v/>
      </c>
      <c r="CR367" s="233" t="str">
        <f>IF(Deník!$R367&lt;0,IF(Deník!$AC367=Statistika!$F$123,Deník!$R367,""),"")</f>
        <v/>
      </c>
      <c r="CS367" s="233" t="str">
        <f>IF(Deník!$R367&lt;0,IF(Deník!$AC367=Statistika!$F$124,Deník!$R367,""),"")</f>
        <v/>
      </c>
      <c r="CT367" s="233" t="str">
        <f>IF(Deník!$R367&lt;0,IF(Deník!$AC367=Statistika!$F$125,Deník!$R367,""),"")</f>
        <v/>
      </c>
      <c r="CU367" s="233"/>
      <c r="CV367" s="233" t="str">
        <f>IF(Deník!$R367&lt;0,IF(Deník!$AD367=$CV$2,Deník!$R367,""),"")</f>
        <v/>
      </c>
      <c r="CW367" s="233" t="str">
        <f>IF(Deník!$R367&lt;0,IF(Deník!$AD367=$CW$2,Deník!$R367,""),"")</f>
        <v/>
      </c>
      <c r="CX367" s="233" t="str">
        <f>IF(Deník!$R367&lt;0,IF(Deník!$AD367=$CX$2,Deník!$R367,""),"")</f>
        <v/>
      </c>
      <c r="CY367" s="233" t="str">
        <f>IF(Deník!$R367&lt;0,IF(Deník!$AD367=$CY$2,Deník!$R367,""),"")</f>
        <v/>
      </c>
      <c r="CZ367" s="233" t="str">
        <f>IF(Deník!$R367&lt;0,IF(Deník!$AD367=$CZ$2,Deník!$R367,""),"")</f>
        <v/>
      </c>
      <c r="DL367" s="221">
        <f t="shared" si="16"/>
        <v>93847.029999999984</v>
      </c>
      <c r="DM367" s="220">
        <f t="shared" si="15"/>
        <v>-6.1529700000000132E-2</v>
      </c>
      <c r="DO367" s="50">
        <f>Deník!W368</f>
        <v>0</v>
      </c>
      <c r="DP367" s="102" t="str">
        <f>IF(AND(Deník!W368&gt;0),1,"")</f>
        <v/>
      </c>
      <c r="DQ367" s="102">
        <f>IF(AND(Deník!W368&lt;=0),1,"")</f>
        <v>1</v>
      </c>
      <c r="DR367" s="227"/>
      <c r="DS367" s="228"/>
      <c r="DT367" s="85"/>
      <c r="DU367" s="54">
        <f>IF(MONTH(Deník!$C367)=DU$2,Deník!$W367,"")</f>
        <v>0</v>
      </c>
      <c r="DV367" s="222" t="str">
        <f>IF(MONTH(Deník!$C367)=DV$2,Deník!$W367,"")</f>
        <v/>
      </c>
      <c r="DW367" s="222" t="str">
        <f>IF(MONTH(Deník!$C367)=DW$2,Deník!$W367,"")</f>
        <v/>
      </c>
      <c r="DX367" s="222" t="str">
        <f>IF(MONTH(Deník!$C367)=DX$2,Deník!$W367,"")</f>
        <v/>
      </c>
      <c r="DY367" s="222" t="str">
        <f>IF(MONTH(Deník!$C367)=DY$2,Deník!$W367,"")</f>
        <v/>
      </c>
      <c r="DZ367" s="222" t="str">
        <f>IF(MONTH(Deník!$C367)=DZ$2,Deník!$W367,"")</f>
        <v/>
      </c>
      <c r="EA367" s="222" t="str">
        <f>IF(MONTH(Deník!$C367)=EA$2,Deník!$W367,"")</f>
        <v/>
      </c>
      <c r="EB367" s="222" t="str">
        <f>IF(MONTH(Deník!$C367)=EB$2,Deník!$W367,"")</f>
        <v/>
      </c>
      <c r="EC367" s="222" t="str">
        <f>IF(MONTH(Deník!$C367)=EC$2,Deník!$W367,"")</f>
        <v/>
      </c>
      <c r="ED367" s="222" t="str">
        <f>IF(MONTH(Deník!$C367)=ED$2,Deník!$W367,"")</f>
        <v/>
      </c>
      <c r="EE367" s="222" t="str">
        <f>IF(MONTH(Deník!$C367)=EE$2,Deník!$W367,"")</f>
        <v/>
      </c>
      <c r="EF367" s="222" t="str">
        <f>IF(MONTH(Deník!$C367)=EF$2,Deník!$W367,"")</f>
        <v/>
      </c>
      <c r="EI367" s="600" t="str">
        <f>IF(Deník!$W367&lt;&gt;"",IF(Deník!$B367=Statistika!$F$63,Deník!$W367,""),"")</f>
        <v/>
      </c>
      <c r="EJ367" s="13" t="str">
        <f>IF(Deník!$W367&lt;&gt;"",IF(Deník!$B367=Statistika!$F$64,Deník!$W367,""),"")</f>
        <v/>
      </c>
      <c r="EK367" s="13" t="str">
        <f>IF(Deník!$W367&lt;&gt;"",IF(Deník!$B367=Statistika!$F$65,Deník!$W367,""),"")</f>
        <v/>
      </c>
      <c r="EL367" s="13" t="str">
        <f>IF(Deník!$W367&lt;&gt;"",IF(Deník!$B367=Statistika!$F$66,Deník!$W367,""),"")</f>
        <v/>
      </c>
      <c r="EM367" s="13" t="str">
        <f>IF(Deník!$W367&lt;&gt;"",IF(Deník!$B367=Statistika!$F$67,Deník!$W367,""),"")</f>
        <v/>
      </c>
      <c r="EN367" s="13" t="str">
        <f>IF(Deník!$W367&lt;&gt;"",IF(Deník!$B367=Statistika!$F$68,Deník!$W367,""),"")</f>
        <v/>
      </c>
      <c r="EO367" s="13" t="str">
        <f>IF(Deník!$W367&lt;&gt;"",IF(Deník!$B367=Statistika!$F$69,Deník!$W367,""),"")</f>
        <v/>
      </c>
      <c r="EP367" s="601" t="str">
        <f>IF(Deník!$W367&lt;&gt;"",IF(Deník!$B367=Statistika!$F$70,Deník!$W367,""),"")</f>
        <v/>
      </c>
      <c r="EQ367" s="90"/>
      <c r="ER367" s="63" t="str">
        <f>IF(Deník!$W367&lt;&gt;"",IF(Deník!$J367="L",Deník!$W367,""),"")</f>
        <v/>
      </c>
      <c r="ES367" s="13" t="str">
        <f>IF(Deník!$W367&lt;&gt;"",IF(Deník!$J367="S",Deník!$W367,""),"")</f>
        <v/>
      </c>
      <c r="ET367" s="95"/>
      <c r="EU367" s="88"/>
      <c r="EV367" s="63" t="str">
        <f>IF(WEEKDAY(Deník!$C367,2)=1,Deník!$W367,"")</f>
        <v/>
      </c>
      <c r="EW367" s="13" t="str">
        <f>IF(WEEKDAY(Deník!$C367,2)=2,Deník!$W367,"")</f>
        <v/>
      </c>
      <c r="EX367" s="13" t="str">
        <f>IF(WEEKDAY(Deník!$C367,2)=3,Deník!$W367,"")</f>
        <v/>
      </c>
      <c r="EY367" s="13" t="str">
        <f>IF(WEEKDAY(Deník!$C367,2)=4,Deník!$W367,"")</f>
        <v/>
      </c>
      <c r="EZ367" s="60" t="str">
        <f>IF(WEEKDAY(Deník!$C367,2)=5,Deník!$W367,"")</f>
        <v/>
      </c>
      <c r="FA367" s="99"/>
      <c r="FB367" s="100">
        <f>Deník!D367</f>
        <v>0</v>
      </c>
      <c r="FC367" s="63">
        <f>IF($FB367&lt;&gt;"",IF(AND($FB367&gt;=FC$2,$FB367&lt;=FC$3),Deník!$W367,""))</f>
        <v>0</v>
      </c>
      <c r="FD367" s="63" t="str">
        <f>IF($FB367&lt;&gt;"",IF(AND($FB367&gt;=FD$2,$FB367&lt;=FD$3),Deník!$W367,""))</f>
        <v/>
      </c>
      <c r="FE367" s="63" t="str">
        <f>IF($FB367&lt;&gt;"",IF(AND($FB367&gt;=FE$2,$FB367&lt;=FE$3),Deník!$W367,""))</f>
        <v/>
      </c>
      <c r="FF367" s="63" t="str">
        <f>IF($FB367&lt;&gt;"",IF(AND($FB367&gt;=FF$2,$FB367&lt;=FF$3),Deník!$W367,""))</f>
        <v/>
      </c>
      <c r="FG367" s="63" t="str">
        <f>IF($FB367&lt;&gt;"",IF(AND($FB367&gt;=FG$2,$FB367&lt;=FG$3),Deník!$W367,""))</f>
        <v/>
      </c>
      <c r="FH367" s="63" t="str">
        <f>IF($FB367&lt;&gt;"",IF(AND($FB367&gt;=FH$2,$FB367&lt;=FH$3),Deník!$W367,""))</f>
        <v/>
      </c>
      <c r="FI367" s="63" t="str">
        <f>IF($FB367&lt;&gt;"",IF(AND($FB367&gt;=FI$2,$FB367&lt;=FI$3),Deník!$W367,""))</f>
        <v/>
      </c>
      <c r="FJ367" s="63" t="str">
        <f>IF($FB367&lt;&gt;"",IF(AND($FB367&gt;=FJ$2,$FB367&lt;=FJ$3),Deník!$W367,""))</f>
        <v/>
      </c>
      <c r="FK367" s="63" t="str">
        <f>IF($FB367&lt;&gt;"",IF(AND($FB367&gt;=FK$2,$FB367&lt;=FK$3),Deník!$W367,""))</f>
        <v/>
      </c>
      <c r="FL367" s="63" t="str">
        <f>IF($FB367&lt;&gt;"",IF(AND($FB367&gt;=FL$2,$FB367&lt;=FL$3),Deník!$W367,""))</f>
        <v/>
      </c>
      <c r="FM367" s="63" t="str">
        <f>IF($FB367&lt;&gt;"",IF(AND($FB367&gt;=FM$2,$FB367&lt;=FM$3),Deník!$W367,""))</f>
        <v/>
      </c>
      <c r="FN367" s="13"/>
      <c r="FO367" s="20" t="str">
        <f>IF(Deník!$W367&gt;1,Deník!$W367,"")</f>
        <v/>
      </c>
      <c r="FP367" s="20" t="str">
        <f>IF(Deník!$W367&lt;0,Deník!$W367,"")</f>
        <v/>
      </c>
      <c r="FQ367" s="17"/>
      <c r="FS367" s="233"/>
      <c r="FT367" s="233" t="str">
        <f>IF(Deník!$W367&lt;&gt;"",IF(Deník!$Y367=Statistika!$F$78,Deník!$W367,""),"")</f>
        <v/>
      </c>
      <c r="FU367" s="233" t="str">
        <f>IF(Deník!$W367&lt;&gt;"",IF(Deník!$Y367=Statistika!$F$79,Deník!$W367,""),"")</f>
        <v/>
      </c>
      <c r="FV367" s="233" t="str">
        <f>IF(Deník!$W367&lt;&gt;"",IF(Deník!$Y367=Statistika!$F$80,Deník!$W367,""),"")</f>
        <v/>
      </c>
      <c r="FW367" s="233" t="str">
        <f>IF(Deník!$W367&lt;&gt;"",IF(Deník!$Y367=Statistika!$F$81,Deník!$W367,""),"")</f>
        <v/>
      </c>
      <c r="FX367" s="233" t="str">
        <f>IF(Deník!$W367&lt;&gt;"",IF(Deník!$Y367=Statistika!$F$82,Deník!$W367,""),"")</f>
        <v/>
      </c>
      <c r="FY367" s="233" t="str">
        <f>IF(Deník!$W367&lt;&gt;"",IF(Deník!$Y367=Statistika!$F$83,Deník!$W367,""),"")</f>
        <v/>
      </c>
      <c r="FZ367" s="233" t="str">
        <f>IF(Deník!$W367&lt;&gt;"",IF(Deník!$Y367=Statistika!$F$84,Deník!$W367,""),"")</f>
        <v/>
      </c>
      <c r="GA367" s="233" t="str">
        <f>IF(Deník!$W367&lt;&gt;"",IF(Deník!$Y367=Statistika!$F$85,Deník!$W367,""),"")</f>
        <v/>
      </c>
      <c r="GB367" s="233" t="str">
        <f>IF(Deník!$W367&lt;&gt;"",IF(Deník!$Y367=Statistika!$F$86,Deník!$W367,""),"")</f>
        <v/>
      </c>
      <c r="GC367" s="233" t="str">
        <f>IF(Deník!$W367&lt;&gt;"",IF(Deník!$Y367=Statistika!$F$87,Deník!$W367,""),"")</f>
        <v/>
      </c>
      <c r="GD367" s="233" t="str">
        <f>IF(Deník!$W367&lt;&gt;"",IF(Deník!$Y367=Statistika!$F$88,Deník!$W367,""),"")</f>
        <v/>
      </c>
      <c r="GE367" s="233" t="str">
        <f>IF(Deník!$W367&lt;&gt;"",IF(Deník!$Y367=Statistika!$F$89,Deník!$W367,""),"")</f>
        <v/>
      </c>
      <c r="GF367" s="233" t="str">
        <f>IF(Deník!$W367&lt;&gt;"",IF(Deník!$Y367=Statistika!$F$90,Deník!$W367,""),"")</f>
        <v/>
      </c>
      <c r="GG367" s="233" t="str">
        <f>IF(Deník!$W367&lt;&gt;"",IF(Deník!$Y367=Statistika!$F$91,Deník!$W367,""),"")</f>
        <v/>
      </c>
      <c r="GH367" s="233"/>
      <c r="GI367" s="233" t="str">
        <f>IF(Deník!$W367&lt;&gt;"",IF(Deník!$AB367=Statistika!$L$100,Deník!$W367,""),"")</f>
        <v/>
      </c>
      <c r="GJ367" s="233" t="str">
        <f>IF(Deník!$W367&lt;&gt;"",IF(Deník!$AB367=Statistika!$L$101,Deník!$W367,""),"")</f>
        <v/>
      </c>
      <c r="GK367" s="233" t="str">
        <f>IF(Deník!$W367&lt;&gt;"",IF(Deník!$AB367=Statistika!$L$102,Deník!$W367,""),"")</f>
        <v/>
      </c>
      <c r="GL367" s="233" t="str">
        <f>IF(Deník!$W367&lt;&gt;"",IF(Deník!$AB367=Statistika!$L$103,Deník!$W367,""),"")</f>
        <v/>
      </c>
      <c r="GM367" s="233" t="str">
        <f>IF(Deník!$W367&lt;&gt;"",IF(Deník!$AB367=Statistika!$L$104,Deník!$W367,""),"")</f>
        <v/>
      </c>
      <c r="GN367" s="233" t="str">
        <f>IF(Deník!$W367&lt;&gt;"",IF(Deník!$AB367=Statistika!$L$105,Deník!$W367,""),"")</f>
        <v/>
      </c>
      <c r="GO367" s="233" t="str">
        <f>IF(Deník!$W367&lt;&gt;"",IF(Deník!$AB367=Statistika!$L$106,Deník!$W367,""),"")</f>
        <v/>
      </c>
      <c r="GP367" s="233" t="str">
        <f>IF(Deník!$W367&lt;&gt;"",IF(Deník!$AB367=Statistika!$L$107,Deník!$W367,""),"")</f>
        <v/>
      </c>
      <c r="GQ367" s="233" t="str">
        <f>IF(Deník!$W367&lt;&gt;"",IF(Deník!$AB367=Statistika!$L$108,Deník!$W367,""),"")</f>
        <v/>
      </c>
      <c r="GS367" s="233" t="str">
        <f>IF(Deník!$W367&lt;0,IF(Deník!$AC367=Statistika!$F$117,Deník!$W367,""),"")</f>
        <v/>
      </c>
      <c r="GT367" s="233" t="str">
        <f>IF(Deník!$W367&lt;0,IF(Deník!$AC367=Statistika!$F$118,Deník!$W367,""),"")</f>
        <v/>
      </c>
      <c r="GU367" s="233" t="str">
        <f>IF(Deník!$W367&lt;0,IF(Deník!$AC367=Statistika!$F$119,Deník!$W367,""),"")</f>
        <v/>
      </c>
      <c r="GV367" s="233" t="str">
        <f>IF(Deník!$W367&lt;0,IF(Deník!$AC367=Statistika!$F$120,Deník!$W367,""),"")</f>
        <v/>
      </c>
      <c r="GW367" s="233" t="str">
        <f>IF(Deník!$W367&lt;0,IF(Deník!$AC367=Statistika!$F$121,Deník!$W367,""),"")</f>
        <v/>
      </c>
      <c r="GX367" s="233" t="str">
        <f>IF(Deník!$W367&lt;0,IF(Deník!$AC367=Statistika!$F$122,Deník!$W367,""),"")</f>
        <v/>
      </c>
      <c r="GY367" s="233" t="str">
        <f>IF(Deník!$W367&lt;0,IF(Deník!$AC367=Statistika!$F$123,Deník!$W367,""),"")</f>
        <v/>
      </c>
      <c r="GZ367" s="233" t="str">
        <f>IF(Deník!$W367&lt;0,IF(Deník!$AC367=Statistika!$F$124,Deník!$W367,""),"")</f>
        <v/>
      </c>
      <c r="HA367" s="233" t="str">
        <f>IF(Deník!$W367&lt;0,IF(Deník!$AC367=Statistika!$F$125,Deník!$W367,""),"")</f>
        <v/>
      </c>
      <c r="HC367" s="233" t="str">
        <f>IF(Deník!$W367&lt;0,IF(Deník!$AD367=Statistika!$F$133,Deník!$W367,""),"")</f>
        <v/>
      </c>
      <c r="HD367" s="233" t="str">
        <f>IF(Deník!$W367&lt;0,IF(Deník!$AD367=Statistika!$F$134,Deník!$W367,""),"")</f>
        <v/>
      </c>
      <c r="HE367" s="233" t="str">
        <f>IF(Deník!$W367&lt;0,IF(Deník!$AD367=Statistika!$F$135,Deník!$W367,""),"")</f>
        <v/>
      </c>
      <c r="HF367" s="233" t="str">
        <f>IF(Deník!$W367&lt;0,IF(Deník!$AD367=Statistika!$F$136,Deník!$W367,""),"")</f>
        <v/>
      </c>
      <c r="HG367" s="233" t="str">
        <f>IF(Deník!$W367&lt;0,IF(Deník!$AD367=Statistika!$F$137,Deník!$W367,""),"")</f>
        <v/>
      </c>
      <c r="ID367" s="8">
        <f>Tabulka4[[#This Row],[Sloupec3]]</f>
        <v>0</v>
      </c>
      <c r="IE367" s="17" t="str">
        <f>IF(AND([1]Deník!$C367&gt;='[1]Měsíční shrnutí'!$D$1,[1]Deník!$C367&lt;='[1]Měsíční shrnutí'!$F$1),[1]Deník!$X367,"")</f>
        <v/>
      </c>
    </row>
    <row r="368" spans="1:239">
      <c r="A368" s="8">
        <f>Deník!C369</f>
        <v>0</v>
      </c>
      <c r="B368" s="50" t="str">
        <f>Deník!R369</f>
        <v/>
      </c>
      <c r="C368" s="102" t="str">
        <f>IF(AND(Deník!R369&gt;1,Deník!R369&lt;&gt;""),1,"")</f>
        <v/>
      </c>
      <c r="D368" s="102" t="str">
        <f>IF(AND(Deník!R369&lt;=0,Deník!R369&lt;&gt;""),1,"")</f>
        <v/>
      </c>
      <c r="E368" s="103" t="str">
        <f>IF(AND(Deník!R369&gt;=0,Deník!R369&lt;=1),1,"")</f>
        <v/>
      </c>
      <c r="F368" s="79" t="str">
        <f>IF(Deník!R369&lt;&gt;"",Deník!R369+F367,"")</f>
        <v/>
      </c>
      <c r="G368" s="85"/>
      <c r="H368" s="54" t="str">
        <f>IF(MONTH(Deník!$C368)=H$2,IF(AND(Deník!$R368&gt;=0,Deník!$R368&lt;=1),"BE",Deník!$R368),"")</f>
        <v/>
      </c>
      <c r="I368" s="11" t="str">
        <f>IF(MONTH(Deník!$C368)=I$2,IF(AND(Deník!$R368&gt;=0,Deník!$R368&lt;=1),"BE",Deník!$R368),"")</f>
        <v/>
      </c>
      <c r="J368" s="11" t="str">
        <f>IF(MONTH(Deník!$C368)=J$2,IF(AND(Deník!$R368&gt;=0,Deník!$R368&lt;=1),"BE",Deník!$R368),"")</f>
        <v/>
      </c>
      <c r="K368" s="11" t="str">
        <f>IF(MONTH(Deník!$C368)=K$2,IF(AND(Deník!$R368&gt;=0,Deník!$R368&lt;=1),"BE",Deník!$R368),"")</f>
        <v/>
      </c>
      <c r="L368" s="11" t="str">
        <f>IF(MONTH(Deník!$C368)=L$2,IF(AND(Deník!$R368&gt;=0,Deník!$R368&lt;=1),"BE",Deník!$R368),"")</f>
        <v/>
      </c>
      <c r="M368" s="11" t="str">
        <f>IF(MONTH(Deník!$C368)=M$2,IF(AND(Deník!$R368&gt;=0,Deník!$R368&lt;=1),"BE",Deník!$R368),"")</f>
        <v/>
      </c>
      <c r="N368" s="11" t="str">
        <f>IF(MONTH(Deník!$C368)=N$2,IF(AND(Deník!$R368&gt;=0,Deník!$R368&lt;=1),"BE",Deník!$R368),"")</f>
        <v/>
      </c>
      <c r="O368" s="11" t="str">
        <f>IF(MONTH(Deník!$C368)=O$2,IF(AND(Deník!$R368&gt;=0,Deník!$R368&lt;=1),"BE",Deník!$R368),"")</f>
        <v/>
      </c>
      <c r="P368" s="11" t="str">
        <f>IF(MONTH(Deník!$C368)=P$2,IF(AND(Deník!$R368&gt;=0,Deník!$R368&lt;=1),"BE",Deník!$R368),"")</f>
        <v/>
      </c>
      <c r="Q368" s="11" t="str">
        <f>IF(MONTH(Deník!$C368)=Q$2,IF(AND(Deník!$R368&gt;=0,Deník!$R368&lt;=1),"BE",Deník!$R368),"")</f>
        <v/>
      </c>
      <c r="R368" s="11" t="str">
        <f>IF(MONTH(Deník!$C368)=R$2,IF(AND(Deník!$R368&gt;=0,Deník!$R368&lt;=1),"BE",Deník!$R368),"")</f>
        <v/>
      </c>
      <c r="S368" s="57" t="str">
        <f>IF(MONTH(Deník!$C368)=S$2,IF(AND(Deník!$R368&gt;=0,Deník!$R368&lt;=1),"BE",Deník!$R368),"")</f>
        <v/>
      </c>
      <c r="U368" s="12"/>
      <c r="V368" s="12"/>
      <c r="X368" s="600" t="str">
        <f>IF(Deník!$R368&lt;&gt;"",IF(Deník!$B368=Statistika!$F$63,IF(AND(Deník!$R368&gt;=0,Deník!$R368&lt;=1),"BE",Deník!$R368),""),"")</f>
        <v/>
      </c>
      <c r="Y368" s="13" t="str">
        <f>IF(Deník!$R368&lt;&gt;"",IF(Deník!$B368=Statistika!$F$64,IF(AND(Deník!$R368&gt;=0,Deník!$R368&lt;=1),"BE",Deník!$R368),""),"")</f>
        <v/>
      </c>
      <c r="Z368" s="13" t="str">
        <f>IF(Deník!$R368&lt;&gt;"",IF(Deník!$B368=Statistika!$F$65,IF(AND(Deník!$R368&gt;=0,Deník!$R368&lt;=1),"BE",Deník!$R368),""),"")</f>
        <v/>
      </c>
      <c r="AA368" s="13" t="str">
        <f>IF(Deník!$R368&lt;&gt;"",IF(Deník!$B368=Statistika!$F$66,IF(AND(Deník!$R368&gt;=0,Deník!$R368&lt;=1),"BE",Deník!$R368),""),"")</f>
        <v/>
      </c>
      <c r="AB368" s="13" t="str">
        <f>IF(Deník!$R368&lt;&gt;"",IF(Deník!$B368=Statistika!$F$67,IF(AND(Deník!$R368&gt;=0,Deník!$R368&lt;=1),"BE",Deník!$R368),""),"")</f>
        <v/>
      </c>
      <c r="AC368" s="13" t="str">
        <f>IF(Deník!$R368&lt;&gt;"",IF(Deník!$B368=Statistika!$F$68,IF(AND(Deník!$R368&gt;=0,Deník!$R368&lt;=1),"BE",Deník!$R368),""),"")</f>
        <v/>
      </c>
      <c r="AD368" s="13" t="str">
        <f>IF(Deník!$R368&lt;&gt;"",IF(Deník!$B368=Statistika!$F$69,IF(AND(Deník!$R368&gt;=0,Deník!$R368&lt;=1),"BE",Deník!$R368),""),"")</f>
        <v/>
      </c>
      <c r="AE368" s="601" t="str">
        <f>IF(Deník!$R368&lt;&gt;"",IF(Deník!$B368=Statistika!$F$70,IF(AND(Deník!$R368&gt;=0,Deník!$R368&lt;=1),"BE",Deník!$R368),""),"")</f>
        <v/>
      </c>
      <c r="AF368" s="90"/>
      <c r="AG368" s="63" t="str">
        <f>IF(Deník!$R368&lt;&gt;"",IF(Deník!$J368="L",IF(AND(Deník!$R368&gt;=0,Deník!$R368&lt;=1),"BE",Deník!$R368),""),"")</f>
        <v/>
      </c>
      <c r="AH368" s="13" t="str">
        <f>IF(Deník!$R368&lt;&gt;"",IF(Deník!$J368="S",IF(AND(Deník!$R368&gt;=0,Deník!$R368&lt;=1),"BE",Deník!$R368),""),"")</f>
        <v/>
      </c>
      <c r="AI368" s="95"/>
      <c r="AJ368" s="71" t="str">
        <f>IF(Deník!N369&lt;&gt;"",Deník!N369*-1,"")</f>
        <v/>
      </c>
      <c r="AK368" s="88"/>
      <c r="AL368" s="63" t="str">
        <f>IF(WEEKDAY(Deník!$C368,2)=1,IF(AND(Deník!$R368&gt;=0,Deník!$R368&lt;=1),"BE",Deník!$R368),"")</f>
        <v/>
      </c>
      <c r="AM368" s="13" t="str">
        <f>IF(WEEKDAY(Deník!$C368,2)=2,IF(AND(Deník!$R368&gt;=0,Deník!$R368&lt;=1),"BE",Deník!$R368),"")</f>
        <v/>
      </c>
      <c r="AN368" s="13" t="str">
        <f>IF(WEEKDAY(Deník!$C368,2)=3,IF(AND(Deník!$R368&gt;=0,Deník!$R368&lt;=1),"BE",Deník!$R368),"")</f>
        <v/>
      </c>
      <c r="AO368" s="13" t="str">
        <f>IF(WEEKDAY(Deník!$C368,2)=4,IF(AND(Deník!$R368&gt;=0,Deník!$R368&lt;=1),"BE",Deník!$R368),"")</f>
        <v/>
      </c>
      <c r="AP368" s="60" t="str">
        <f>IF(WEEKDAY(Deník!$C368,2)=5,IF(AND(Deník!$R368&gt;=0,Deník!$R368&lt;=1),"BE",Deník!$R368),"")</f>
        <v/>
      </c>
      <c r="AQ368" s="99"/>
      <c r="AR368" s="100">
        <f>Deník!D368</f>
        <v>0</v>
      </c>
      <c r="AS368" s="63" t="str">
        <f>IF(Deník!$D368&lt;&gt;"",IF(AND(Deník!$D368&gt;=AS$2,Deník!$D368&lt;=AS$3),IF(AND(Deník!$R368&gt;=0,Deník!$R368&lt;=1),"BE",Deník!$R368),""),"")</f>
        <v/>
      </c>
      <c r="AT368" s="63" t="str">
        <f>IF(Deník!$D368&lt;&gt;"",IF(AND(Deník!$D368&gt;=AT$2,Deník!$D368&lt;=AT$3),IF(AND(Deník!$R368&gt;=0,Deník!$R368&lt;=1),"BE",Deník!$R368),""),"")</f>
        <v/>
      </c>
      <c r="AU368" s="63" t="str">
        <f>IF(Deník!$D368&lt;&gt;"",IF(AND(Deník!$D368&gt;=AU$2,Deník!$D368&lt;=AU$3),IF(AND(Deník!$R368&gt;=0,Deník!$R368&lt;=1),"BE",Deník!$R368),""),"")</f>
        <v/>
      </c>
      <c r="AV368" s="63" t="str">
        <f>IF(Deník!$D368&lt;&gt;"",IF(AND(Deník!$D368&gt;=AV$2,Deník!$D368&lt;=AV$3),IF(AND(Deník!$R368&gt;=0,Deník!$R368&lt;=1),"BE",Deník!$R368),""),"")</f>
        <v/>
      </c>
      <c r="AW368" s="63" t="str">
        <f>IF(Deník!$D368&lt;&gt;"",IF(AND(Deník!$D368&gt;=AW$2,Deník!$D368&lt;=AW$3),IF(AND(Deník!$R368&gt;=0,Deník!$R368&lt;=1),"BE",Deník!$R368),""),"")</f>
        <v/>
      </c>
      <c r="AX368" s="63" t="str">
        <f>IF(Deník!$D368&lt;&gt;"",IF(AND(Deník!$D368&gt;=AX$2,Deník!$D368&lt;=AX$3),IF(AND(Deník!$R368&gt;=0,Deník!$R368&lt;=1),"BE",Deník!$R368),""),"")</f>
        <v/>
      </c>
      <c r="AY368" s="63" t="str">
        <f>IF(Deník!$D368&lt;&gt;"",IF(AND(Deník!$D368&gt;=AY$2,Deník!$D368&lt;=AY$3),IF(AND(Deník!$R368&gt;=0,Deník!$R368&lt;=1),"BE",Deník!$R368),""),"")</f>
        <v/>
      </c>
      <c r="AZ368" s="63" t="str">
        <f>IF(Deník!$D368&lt;&gt;"",IF(AND(Deník!$D368&gt;=AZ$2,Deník!$D368&lt;=AZ$3),IF(AND(Deník!$R368&gt;=0,Deník!$R368&lt;=1),"BE",Deník!$R368),""),"")</f>
        <v/>
      </c>
      <c r="BA368" s="63" t="str">
        <f>IF(Deník!$D368&lt;&gt;"",IF(AND(Deník!$D368&gt;=BA$2,Deník!$D368&lt;=BA$3),IF(AND(Deník!$R368&gt;=0,Deník!$R368&lt;=1),"BE",Deník!$R368),""),"")</f>
        <v/>
      </c>
      <c r="BB368" s="63" t="str">
        <f>IF(Deník!$D368&lt;&gt;"",IF(AND(Deník!$D368&gt;=BB$2,Deník!$D368&lt;=BB$3),IF(AND(Deník!$R368&gt;=0,Deník!$R368&lt;=1),"BE",Deník!$R368),""),"")</f>
        <v/>
      </c>
      <c r="BC368" s="71" t="str">
        <f>IF(Deník!$D368&lt;&gt;"",IF(AND(Deník!$D368&gt;=BC$2,Deník!$D368&lt;=BC$3),IF(AND(Deník!$R368&gt;=0,Deník!$R368&lt;=1),"BE",Deník!$R368),""),"")</f>
        <v/>
      </c>
      <c r="BD368" s="20" t="str">
        <f>IF(Deník!$J369="S",(Deník!$M369-Deník!$K369),IF(Deník!$J369="L",(Deník!$K369-Deník!$M369),""))</f>
        <v/>
      </c>
      <c r="BE368" s="20" t="str">
        <f>IF(Deník!$J369="S",(Deník!$K369-Deník!$O369),IF(Deník!$J369="L",(Deník!$O369-Deník!$K369),""))</f>
        <v/>
      </c>
      <c r="BF368" s="20" t="str">
        <f>IF(Deník!$J369="S",(Deník!$K369-Deník!$L369),IF(Deník!$J369="L",(Deník!$L369-Deník!$K369),""))</f>
        <v/>
      </c>
      <c r="BG368" s="20" t="str">
        <f>IF(Deník!$J369="S",(Deník!$K369-Deník!$S369),IF(Deník!$J369="L",(Deník!$S369-Deník!$K369),""))</f>
        <v/>
      </c>
      <c r="BH368" s="20" t="str">
        <f>IF(Deník!$J369="S",(Deník!$K369-Deník!$U369),IF(Deník!$J369="L",(Deník!$U369-Deník!$K369),""))</f>
        <v/>
      </c>
      <c r="BI368" s="20" t="str">
        <f>IF(Deník!$R368&gt;1,Deník!$R368,"")</f>
        <v/>
      </c>
      <c r="BJ368" s="20" t="str">
        <f>IF(Deník!$R368&lt;0,Deník!$R368,"")</f>
        <v/>
      </c>
      <c r="BK368" s="17"/>
      <c r="BM368" s="233" t="str">
        <f>IF(Deník!$R368&lt;&gt;"",IF(Deník!$Y368=Statistika!$F$78,IF(AND(Deník!$R368&gt;=0,Deník!$R368&lt;=1),"BE",Deník!$R368),""),"")</f>
        <v/>
      </c>
      <c r="BN368" s="233" t="str">
        <f>IF(Deník!$R368&lt;&gt;"",IF(Deník!$Y368=Statistika!$F$79,IF(AND(Deník!$R368&gt;=0,Deník!$R368&lt;=1),"BE",Deník!$R368),""),"")</f>
        <v/>
      </c>
      <c r="BO368" s="233" t="str">
        <f>IF(Deník!$R368&lt;&gt;"",IF(Deník!$Y368=Statistika!$F$80,IF(AND(Deník!$R368&gt;=0,Deník!$R368&lt;=1),"BE",Deník!$R368),""),"")</f>
        <v/>
      </c>
      <c r="BP368" s="233" t="str">
        <f>IF(Deník!$R368&lt;&gt;"",IF(Deník!$Y368=Statistika!$F$81,IF(AND(Deník!$R368&gt;=0,Deník!$R368&lt;=1),"BE",Deník!$R368),""),"")</f>
        <v/>
      </c>
      <c r="BQ368" s="233" t="str">
        <f>IF(Deník!$R368&lt;&gt;"",IF(Deník!$Y368=Statistika!$F$82,IF(AND(Deník!$R368&gt;=0,Deník!$R368&lt;=1),"BE",Deník!$R368),""),"")</f>
        <v/>
      </c>
      <c r="BR368" s="233" t="str">
        <f>IF(Deník!$R368&lt;&gt;"",IF(Deník!$Y368=Statistika!$F$83,IF(AND(Deník!$R368&gt;=0,Deník!$R368&lt;=1),"BE",Deník!$R368),""),"")</f>
        <v/>
      </c>
      <c r="BS368" s="233" t="str">
        <f>IF(Deník!$R368&lt;&gt;"",IF(Deník!$Y368=Statistika!$F$84,IF(AND(Deník!$R368&gt;=0,Deník!$R368&lt;=1),"BE",Deník!$R368),""),"")</f>
        <v/>
      </c>
      <c r="BT368" s="233" t="str">
        <f>IF(Deník!$R368&lt;&gt;"",IF(Deník!$Y368=Statistika!$F$85,IF(AND(Deník!$R368&gt;=0,Deník!$R368&lt;=1),"BE",Deník!$R368),""),"")</f>
        <v/>
      </c>
      <c r="BU368" s="233" t="str">
        <f>IF(Deník!$R368&lt;&gt;"",IF(Deník!$Y368=Statistika!$F$86,IF(AND(Deník!$R368&gt;=0,Deník!$R368&lt;=1),"BE",Deník!$R368),""),"")</f>
        <v/>
      </c>
      <c r="BV368" s="233" t="str">
        <f>IF(Deník!$R368&lt;&gt;"",IF(Deník!$Y368=Statistika!$F$87,IF(AND(Deník!$R368&gt;=0,Deník!$R368&lt;=1),"BE",Deník!$R368),""),"")</f>
        <v/>
      </c>
      <c r="BW368" s="233" t="str">
        <f>IF(Deník!$R368&lt;&gt;"",IF(Deník!$Y368=Statistika!$F$88,IF(AND(Deník!$R368&gt;=0,Deník!$R368&lt;=1),"BE",Deník!$R368),""),"")</f>
        <v/>
      </c>
      <c r="BX368" s="233" t="str">
        <f>IF(Deník!$R368&lt;&gt;"",IF(Deník!$Y368=Statistika!$F$89,IF(AND(Deník!$R368&gt;=0,Deník!$R368&lt;=1),"BE",Deník!$R368),""),"")</f>
        <v/>
      </c>
      <c r="BY368" s="233" t="str">
        <f>IF(Deník!$R368&lt;&gt;"",IF(Deník!$Y368=Statistika!$F$90,IF(AND(Deník!$R368&gt;=0,Deník!$R368&lt;=1),"BE",Deník!$R368),""),"")</f>
        <v/>
      </c>
      <c r="BZ368" s="233" t="str">
        <f>IF(Deník!$R368&lt;&gt;"",IF(Deník!$Y368=Statistika!$F$91,IF(AND(Deník!$R368&gt;=0,Deník!$R368&lt;=1),"BE",Deník!$R368),""),"")</f>
        <v/>
      </c>
      <c r="CA368" s="233"/>
      <c r="CB368" s="233" t="str">
        <f>IF(Deník!$R368&lt;&gt;"",IF(Deník!$AB368="SL",IF(AND(Deník!$R368&gt;=0,Deník!$R368&lt;=1),"BE",Deník!$R368),""),"")</f>
        <v/>
      </c>
      <c r="CC368" s="233" t="str">
        <f>IF(Deník!$R368&lt;&gt;"",IF(Deník!$AB368="BE10",IF(AND(Deník!$R368&gt;=0,Deník!$R368&lt;=1),"BE",Deník!$R368),""),"")</f>
        <v/>
      </c>
      <c r="CD368" s="233" t="str">
        <f>IF(Deník!$R368&lt;&gt;"",IF(Deník!$AB368="BE15",IF(AND(Deník!$R368&gt;=0,Deník!$R368&lt;=1),"BE",Deník!$R368),""),"")</f>
        <v/>
      </c>
      <c r="CE368" s="233" t="str">
        <f>IF(Deník!$R368&lt;&gt;"",IF(Deník!$AB368="BE20",IF(AND(Deník!$R368&gt;=0,Deník!$R368&lt;=1),"BE",Deník!$R368),""),"")</f>
        <v/>
      </c>
      <c r="CF368" s="233" t="str">
        <f>IF(Deník!$R368&lt;&gt;"",IF(Deník!$AB368="TP1",IF(AND(Deník!$R368&gt;=0,Deník!$R368&lt;=1),"BE",Deník!$R368),""),"")</f>
        <v/>
      </c>
      <c r="CG368" s="233" t="str">
        <f>IF(Deník!$R368&lt;&gt;"",IF(Deník!$AB368="TP2",IF(AND(Deník!$R368&gt;=0,Deník!$R368&lt;=1),"BE",Deník!$R368),""),"")</f>
        <v/>
      </c>
      <c r="CH368" s="233" t="str">
        <f>IF(Deník!$R368&lt;&gt;"",IF(Deník!$AB368="TP3",IF(AND(Deník!$R368&gt;=0,Deník!$R368&lt;=1),"BE",Deník!$R368),""),"")</f>
        <v/>
      </c>
      <c r="CI368" s="233" t="str">
        <f>IF(Deník!$R368&lt;&gt;"",IF(Deník!$AB368="Trailing SL",IF(AND(Deník!$R368&gt;=0,Deník!$R368&lt;=1),"BE",Deník!$R368),""),"")</f>
        <v/>
      </c>
      <c r="CJ368" s="233" t="str">
        <f>IF(Deník!$R368&lt;&gt;"",IF(Deník!$AB368="Manual",IF(AND(Deník!$R368&gt;=0,Deník!$R368&lt;=1),"BE",Deník!$R368),""),"")</f>
        <v/>
      </c>
      <c r="CK368" s="233"/>
      <c r="CL368" s="233" t="str">
        <f>IF(Deník!$R368&lt;0,IF(Deník!$AC368=Statistika!$F$117,Deník!$R368,""),"")</f>
        <v/>
      </c>
      <c r="CM368" s="233" t="str">
        <f>IF(Deník!$R368&lt;0,IF(Deník!$AC368=Statistika!$F$118,Deník!$R368,""),"")</f>
        <v/>
      </c>
      <c r="CN368" s="233" t="str">
        <f>IF(Deník!$R368&lt;0,IF(Deník!$AC368=Statistika!$F$119,Deník!$R368,""),"")</f>
        <v/>
      </c>
      <c r="CO368" s="233" t="str">
        <f>IF(Deník!$R368&lt;0,IF(Deník!$AC368=Statistika!$F$120,Deník!$R368,""),"")</f>
        <v/>
      </c>
      <c r="CP368" s="233" t="str">
        <f>IF(Deník!$R368&lt;0,IF(Deník!$AC368=Statistika!$F$121,Deník!$R368,""),"")</f>
        <v/>
      </c>
      <c r="CQ368" s="233" t="str">
        <f>IF(Deník!$R368&lt;0,IF(Deník!$AC368=Statistika!$F$122,Deník!$R368,""),"")</f>
        <v/>
      </c>
      <c r="CR368" s="233" t="str">
        <f>IF(Deník!$R368&lt;0,IF(Deník!$AC368=Statistika!$F$123,Deník!$R368,""),"")</f>
        <v/>
      </c>
      <c r="CS368" s="233" t="str">
        <f>IF(Deník!$R368&lt;0,IF(Deník!$AC368=Statistika!$F$124,Deník!$R368,""),"")</f>
        <v/>
      </c>
      <c r="CT368" s="233" t="str">
        <f>IF(Deník!$R368&lt;0,IF(Deník!$AC368=Statistika!$F$125,Deník!$R368,""),"")</f>
        <v/>
      </c>
      <c r="CU368" s="233"/>
      <c r="CV368" s="233" t="str">
        <f>IF(Deník!$R368&lt;0,IF(Deník!$AD368=$CV$2,Deník!$R368,""),"")</f>
        <v/>
      </c>
      <c r="CW368" s="233" t="str">
        <f>IF(Deník!$R368&lt;0,IF(Deník!$AD368=$CW$2,Deník!$R368,""),"")</f>
        <v/>
      </c>
      <c r="CX368" s="233" t="str">
        <f>IF(Deník!$R368&lt;0,IF(Deník!$AD368=$CX$2,Deník!$R368,""),"")</f>
        <v/>
      </c>
      <c r="CY368" s="233" t="str">
        <f>IF(Deník!$R368&lt;0,IF(Deník!$AD368=$CY$2,Deník!$R368,""),"")</f>
        <v/>
      </c>
      <c r="CZ368" s="233" t="str">
        <f>IF(Deník!$R368&lt;0,IF(Deník!$AD368=$CZ$2,Deník!$R368,""),"")</f>
        <v/>
      </c>
      <c r="DL368" s="221">
        <f t="shared" si="16"/>
        <v>93847.029999999984</v>
      </c>
      <c r="DM368" s="220">
        <f t="shared" si="15"/>
        <v>-6.1529700000000132E-2</v>
      </c>
      <c r="DO368" s="50">
        <f>Deník!W369</f>
        <v>0</v>
      </c>
      <c r="DP368" s="102" t="str">
        <f>IF(AND(Deník!W369&gt;0),1,"")</f>
        <v/>
      </c>
      <c r="DQ368" s="102">
        <f>IF(AND(Deník!W369&lt;=0),1,"")</f>
        <v>1</v>
      </c>
      <c r="DR368" s="227"/>
      <c r="DS368" s="228"/>
      <c r="DT368" s="85"/>
      <c r="DU368" s="54">
        <f>IF(MONTH(Deník!$C368)=DU$2,Deník!$W368,"")</f>
        <v>0</v>
      </c>
      <c r="DV368" s="222" t="str">
        <f>IF(MONTH(Deník!$C368)=DV$2,Deník!$W368,"")</f>
        <v/>
      </c>
      <c r="DW368" s="222" t="str">
        <f>IF(MONTH(Deník!$C368)=DW$2,Deník!$W368,"")</f>
        <v/>
      </c>
      <c r="DX368" s="222" t="str">
        <f>IF(MONTH(Deník!$C368)=DX$2,Deník!$W368,"")</f>
        <v/>
      </c>
      <c r="DY368" s="222" t="str">
        <f>IF(MONTH(Deník!$C368)=DY$2,Deník!$W368,"")</f>
        <v/>
      </c>
      <c r="DZ368" s="222" t="str">
        <f>IF(MONTH(Deník!$C368)=DZ$2,Deník!$W368,"")</f>
        <v/>
      </c>
      <c r="EA368" s="222" t="str">
        <f>IF(MONTH(Deník!$C368)=EA$2,Deník!$W368,"")</f>
        <v/>
      </c>
      <c r="EB368" s="222" t="str">
        <f>IF(MONTH(Deník!$C368)=EB$2,Deník!$W368,"")</f>
        <v/>
      </c>
      <c r="EC368" s="222" t="str">
        <f>IF(MONTH(Deník!$C368)=EC$2,Deník!$W368,"")</f>
        <v/>
      </c>
      <c r="ED368" s="222" t="str">
        <f>IF(MONTH(Deník!$C368)=ED$2,Deník!$W368,"")</f>
        <v/>
      </c>
      <c r="EE368" s="222" t="str">
        <f>IF(MONTH(Deník!$C368)=EE$2,Deník!$W368,"")</f>
        <v/>
      </c>
      <c r="EF368" s="222" t="str">
        <f>IF(MONTH(Deník!$C368)=EF$2,Deník!$W368,"")</f>
        <v/>
      </c>
      <c r="EI368" s="600" t="str">
        <f>IF(Deník!$W368&lt;&gt;"",IF(Deník!$B368=Statistika!$F$63,Deník!$W368,""),"")</f>
        <v/>
      </c>
      <c r="EJ368" s="13" t="str">
        <f>IF(Deník!$W368&lt;&gt;"",IF(Deník!$B368=Statistika!$F$64,Deník!$W368,""),"")</f>
        <v/>
      </c>
      <c r="EK368" s="13" t="str">
        <f>IF(Deník!$W368&lt;&gt;"",IF(Deník!$B368=Statistika!$F$65,Deník!$W368,""),"")</f>
        <v/>
      </c>
      <c r="EL368" s="13" t="str">
        <f>IF(Deník!$W368&lt;&gt;"",IF(Deník!$B368=Statistika!$F$66,Deník!$W368,""),"")</f>
        <v/>
      </c>
      <c r="EM368" s="13" t="str">
        <f>IF(Deník!$W368&lt;&gt;"",IF(Deník!$B368=Statistika!$F$67,Deník!$W368,""),"")</f>
        <v/>
      </c>
      <c r="EN368" s="13" t="str">
        <f>IF(Deník!$W368&lt;&gt;"",IF(Deník!$B368=Statistika!$F$68,Deník!$W368,""),"")</f>
        <v/>
      </c>
      <c r="EO368" s="13" t="str">
        <f>IF(Deník!$W368&lt;&gt;"",IF(Deník!$B368=Statistika!$F$69,Deník!$W368,""),"")</f>
        <v/>
      </c>
      <c r="EP368" s="601" t="str">
        <f>IF(Deník!$W368&lt;&gt;"",IF(Deník!$B368=Statistika!$F$70,Deník!$W368,""),"")</f>
        <v/>
      </c>
      <c r="EQ368" s="90"/>
      <c r="ER368" s="63" t="str">
        <f>IF(Deník!$W368&lt;&gt;"",IF(Deník!$J368="L",Deník!$W368,""),"")</f>
        <v/>
      </c>
      <c r="ES368" s="13" t="str">
        <f>IF(Deník!$W368&lt;&gt;"",IF(Deník!$J368="S",Deník!$W368,""),"")</f>
        <v/>
      </c>
      <c r="ET368" s="95"/>
      <c r="EU368" s="88"/>
      <c r="EV368" s="63" t="str">
        <f>IF(WEEKDAY(Deník!$C368,2)=1,Deník!$W368,"")</f>
        <v/>
      </c>
      <c r="EW368" s="13" t="str">
        <f>IF(WEEKDAY(Deník!$C368,2)=2,Deník!$W368,"")</f>
        <v/>
      </c>
      <c r="EX368" s="13" t="str">
        <f>IF(WEEKDAY(Deník!$C368,2)=3,Deník!$W368,"")</f>
        <v/>
      </c>
      <c r="EY368" s="13" t="str">
        <f>IF(WEEKDAY(Deník!$C368,2)=4,Deník!$W368,"")</f>
        <v/>
      </c>
      <c r="EZ368" s="60" t="str">
        <f>IF(WEEKDAY(Deník!$C368,2)=5,Deník!$W368,"")</f>
        <v/>
      </c>
      <c r="FA368" s="99"/>
      <c r="FB368" s="100">
        <f>Deník!D368</f>
        <v>0</v>
      </c>
      <c r="FC368" s="63">
        <f>IF($FB368&lt;&gt;"",IF(AND($FB368&gt;=FC$2,$FB368&lt;=FC$3),Deník!$W368,""))</f>
        <v>0</v>
      </c>
      <c r="FD368" s="63" t="str">
        <f>IF($FB368&lt;&gt;"",IF(AND($FB368&gt;=FD$2,$FB368&lt;=FD$3),Deník!$W368,""))</f>
        <v/>
      </c>
      <c r="FE368" s="63" t="str">
        <f>IF($FB368&lt;&gt;"",IF(AND($FB368&gt;=FE$2,$FB368&lt;=FE$3),Deník!$W368,""))</f>
        <v/>
      </c>
      <c r="FF368" s="63" t="str">
        <f>IF($FB368&lt;&gt;"",IF(AND($FB368&gt;=FF$2,$FB368&lt;=FF$3),Deník!$W368,""))</f>
        <v/>
      </c>
      <c r="FG368" s="63" t="str">
        <f>IF($FB368&lt;&gt;"",IF(AND($FB368&gt;=FG$2,$FB368&lt;=FG$3),Deník!$W368,""))</f>
        <v/>
      </c>
      <c r="FH368" s="63" t="str">
        <f>IF($FB368&lt;&gt;"",IF(AND($FB368&gt;=FH$2,$FB368&lt;=FH$3),Deník!$W368,""))</f>
        <v/>
      </c>
      <c r="FI368" s="63" t="str">
        <f>IF($FB368&lt;&gt;"",IF(AND($FB368&gt;=FI$2,$FB368&lt;=FI$3),Deník!$W368,""))</f>
        <v/>
      </c>
      <c r="FJ368" s="63" t="str">
        <f>IF($FB368&lt;&gt;"",IF(AND($FB368&gt;=FJ$2,$FB368&lt;=FJ$3),Deník!$W368,""))</f>
        <v/>
      </c>
      <c r="FK368" s="63" t="str">
        <f>IF($FB368&lt;&gt;"",IF(AND($FB368&gt;=FK$2,$FB368&lt;=FK$3),Deník!$W368,""))</f>
        <v/>
      </c>
      <c r="FL368" s="63" t="str">
        <f>IF($FB368&lt;&gt;"",IF(AND($FB368&gt;=FL$2,$FB368&lt;=FL$3),Deník!$W368,""))</f>
        <v/>
      </c>
      <c r="FM368" s="63" t="str">
        <f>IF($FB368&lt;&gt;"",IF(AND($FB368&gt;=FM$2,$FB368&lt;=FM$3),Deník!$W368,""))</f>
        <v/>
      </c>
      <c r="FN368" s="13"/>
      <c r="FO368" s="20" t="str">
        <f>IF(Deník!$W368&gt;1,Deník!$W368,"")</f>
        <v/>
      </c>
      <c r="FP368" s="20" t="str">
        <f>IF(Deník!$W368&lt;0,Deník!$W368,"")</f>
        <v/>
      </c>
      <c r="FQ368" s="17"/>
      <c r="FS368" s="233"/>
      <c r="FT368" s="233" t="str">
        <f>IF(Deník!$W368&lt;&gt;"",IF(Deník!$Y368=Statistika!$F$78,Deník!$W368,""),"")</f>
        <v/>
      </c>
      <c r="FU368" s="233" t="str">
        <f>IF(Deník!$W368&lt;&gt;"",IF(Deník!$Y368=Statistika!$F$79,Deník!$W368,""),"")</f>
        <v/>
      </c>
      <c r="FV368" s="233" t="str">
        <f>IF(Deník!$W368&lt;&gt;"",IF(Deník!$Y368=Statistika!$F$80,Deník!$W368,""),"")</f>
        <v/>
      </c>
      <c r="FW368" s="233" t="str">
        <f>IF(Deník!$W368&lt;&gt;"",IF(Deník!$Y368=Statistika!$F$81,Deník!$W368,""),"")</f>
        <v/>
      </c>
      <c r="FX368" s="233" t="str">
        <f>IF(Deník!$W368&lt;&gt;"",IF(Deník!$Y368=Statistika!$F$82,Deník!$W368,""),"")</f>
        <v/>
      </c>
      <c r="FY368" s="233" t="str">
        <f>IF(Deník!$W368&lt;&gt;"",IF(Deník!$Y368=Statistika!$F$83,Deník!$W368,""),"")</f>
        <v/>
      </c>
      <c r="FZ368" s="233" t="str">
        <f>IF(Deník!$W368&lt;&gt;"",IF(Deník!$Y368=Statistika!$F$84,Deník!$W368,""),"")</f>
        <v/>
      </c>
      <c r="GA368" s="233" t="str">
        <f>IF(Deník!$W368&lt;&gt;"",IF(Deník!$Y368=Statistika!$F$85,Deník!$W368,""),"")</f>
        <v/>
      </c>
      <c r="GB368" s="233" t="str">
        <f>IF(Deník!$W368&lt;&gt;"",IF(Deník!$Y368=Statistika!$F$86,Deník!$W368,""),"")</f>
        <v/>
      </c>
      <c r="GC368" s="233" t="str">
        <f>IF(Deník!$W368&lt;&gt;"",IF(Deník!$Y368=Statistika!$F$87,Deník!$W368,""),"")</f>
        <v/>
      </c>
      <c r="GD368" s="233" t="str">
        <f>IF(Deník!$W368&lt;&gt;"",IF(Deník!$Y368=Statistika!$F$88,Deník!$W368,""),"")</f>
        <v/>
      </c>
      <c r="GE368" s="233" t="str">
        <f>IF(Deník!$W368&lt;&gt;"",IF(Deník!$Y368=Statistika!$F$89,Deník!$W368,""),"")</f>
        <v/>
      </c>
      <c r="GF368" s="233" t="str">
        <f>IF(Deník!$W368&lt;&gt;"",IF(Deník!$Y368=Statistika!$F$90,Deník!$W368,""),"")</f>
        <v/>
      </c>
      <c r="GG368" s="233" t="str">
        <f>IF(Deník!$W368&lt;&gt;"",IF(Deník!$Y368=Statistika!$F$91,Deník!$W368,""),"")</f>
        <v/>
      </c>
      <c r="GH368" s="233"/>
      <c r="GI368" s="233" t="str">
        <f>IF(Deník!$W368&lt;&gt;"",IF(Deník!$AB368=Statistika!$L$100,Deník!$W368,""),"")</f>
        <v/>
      </c>
      <c r="GJ368" s="233" t="str">
        <f>IF(Deník!$W368&lt;&gt;"",IF(Deník!$AB368=Statistika!$L$101,Deník!$W368,""),"")</f>
        <v/>
      </c>
      <c r="GK368" s="233" t="str">
        <f>IF(Deník!$W368&lt;&gt;"",IF(Deník!$AB368=Statistika!$L$102,Deník!$W368,""),"")</f>
        <v/>
      </c>
      <c r="GL368" s="233" t="str">
        <f>IF(Deník!$W368&lt;&gt;"",IF(Deník!$AB368=Statistika!$L$103,Deník!$W368,""),"")</f>
        <v/>
      </c>
      <c r="GM368" s="233" t="str">
        <f>IF(Deník!$W368&lt;&gt;"",IF(Deník!$AB368=Statistika!$L$104,Deník!$W368,""),"")</f>
        <v/>
      </c>
      <c r="GN368" s="233" t="str">
        <f>IF(Deník!$W368&lt;&gt;"",IF(Deník!$AB368=Statistika!$L$105,Deník!$W368,""),"")</f>
        <v/>
      </c>
      <c r="GO368" s="233" t="str">
        <f>IF(Deník!$W368&lt;&gt;"",IF(Deník!$AB368=Statistika!$L$106,Deník!$W368,""),"")</f>
        <v/>
      </c>
      <c r="GP368" s="233" t="str">
        <f>IF(Deník!$W368&lt;&gt;"",IF(Deník!$AB368=Statistika!$L$107,Deník!$W368,""),"")</f>
        <v/>
      </c>
      <c r="GQ368" s="233" t="str">
        <f>IF(Deník!$W368&lt;&gt;"",IF(Deník!$AB368=Statistika!$L$108,Deník!$W368,""),"")</f>
        <v/>
      </c>
      <c r="GS368" s="233" t="str">
        <f>IF(Deník!$W368&lt;0,IF(Deník!$AC368=Statistika!$F$117,Deník!$W368,""),"")</f>
        <v/>
      </c>
      <c r="GT368" s="233" t="str">
        <f>IF(Deník!$W368&lt;0,IF(Deník!$AC368=Statistika!$F$118,Deník!$W368,""),"")</f>
        <v/>
      </c>
      <c r="GU368" s="233" t="str">
        <f>IF(Deník!$W368&lt;0,IF(Deník!$AC368=Statistika!$F$119,Deník!$W368,""),"")</f>
        <v/>
      </c>
      <c r="GV368" s="233" t="str">
        <f>IF(Deník!$W368&lt;0,IF(Deník!$AC368=Statistika!$F$120,Deník!$W368,""),"")</f>
        <v/>
      </c>
      <c r="GW368" s="233" t="str">
        <f>IF(Deník!$W368&lt;0,IF(Deník!$AC368=Statistika!$F$121,Deník!$W368,""),"")</f>
        <v/>
      </c>
      <c r="GX368" s="233" t="str">
        <f>IF(Deník!$W368&lt;0,IF(Deník!$AC368=Statistika!$F$122,Deník!$W368,""),"")</f>
        <v/>
      </c>
      <c r="GY368" s="233" t="str">
        <f>IF(Deník!$W368&lt;0,IF(Deník!$AC368=Statistika!$F$123,Deník!$W368,""),"")</f>
        <v/>
      </c>
      <c r="GZ368" s="233" t="str">
        <f>IF(Deník!$W368&lt;0,IF(Deník!$AC368=Statistika!$F$124,Deník!$W368,""),"")</f>
        <v/>
      </c>
      <c r="HA368" s="233" t="str">
        <f>IF(Deník!$W368&lt;0,IF(Deník!$AC368=Statistika!$F$125,Deník!$W368,""),"")</f>
        <v/>
      </c>
      <c r="HC368" s="233" t="str">
        <f>IF(Deník!$W368&lt;0,IF(Deník!$AD368=Statistika!$F$133,Deník!$W368,""),"")</f>
        <v/>
      </c>
      <c r="HD368" s="233" t="str">
        <f>IF(Deník!$W368&lt;0,IF(Deník!$AD368=Statistika!$F$134,Deník!$W368,""),"")</f>
        <v/>
      </c>
      <c r="HE368" s="233" t="str">
        <f>IF(Deník!$W368&lt;0,IF(Deník!$AD368=Statistika!$F$135,Deník!$W368,""),"")</f>
        <v/>
      </c>
      <c r="HF368" s="233" t="str">
        <f>IF(Deník!$W368&lt;0,IF(Deník!$AD368=Statistika!$F$136,Deník!$W368,""),"")</f>
        <v/>
      </c>
      <c r="HG368" s="233" t="str">
        <f>IF(Deník!$W368&lt;0,IF(Deník!$AD368=Statistika!$F$137,Deník!$W368,""),"")</f>
        <v/>
      </c>
      <c r="ID368" s="8">
        <f>Tabulka4[[#This Row],[Sloupec3]]</f>
        <v>0</v>
      </c>
      <c r="IE368" s="17" t="str">
        <f>IF(AND([1]Deník!$C368&gt;='[1]Měsíční shrnutí'!$D$1,[1]Deník!$C368&lt;='[1]Měsíční shrnutí'!$F$1),[1]Deník!$X368,"")</f>
        <v/>
      </c>
    </row>
    <row r="369" spans="1:239">
      <c r="A369" s="8">
        <f>Deník!C370</f>
        <v>0</v>
      </c>
      <c r="B369" s="50" t="str">
        <f>Deník!R370</f>
        <v/>
      </c>
      <c r="C369" s="102" t="str">
        <f>IF(AND(Deník!R370&gt;1,Deník!R370&lt;&gt;""),1,"")</f>
        <v/>
      </c>
      <c r="D369" s="102" t="str">
        <f>IF(AND(Deník!R370&lt;=0,Deník!R370&lt;&gt;""),1,"")</f>
        <v/>
      </c>
      <c r="E369" s="103" t="str">
        <f>IF(AND(Deník!R370&gt;=0,Deník!R370&lt;=1),1,"")</f>
        <v/>
      </c>
      <c r="F369" s="79" t="str">
        <f>IF(Deník!R370&lt;&gt;"",Deník!R370+F368,"")</f>
        <v/>
      </c>
      <c r="G369" s="85"/>
      <c r="H369" s="54" t="str">
        <f>IF(MONTH(Deník!$C369)=H$2,IF(AND(Deník!$R369&gt;=0,Deník!$R369&lt;=1),"BE",Deník!$R369),"")</f>
        <v/>
      </c>
      <c r="I369" s="11" t="str">
        <f>IF(MONTH(Deník!$C369)=I$2,IF(AND(Deník!$R369&gt;=0,Deník!$R369&lt;=1),"BE",Deník!$R369),"")</f>
        <v/>
      </c>
      <c r="J369" s="11" t="str">
        <f>IF(MONTH(Deník!$C369)=J$2,IF(AND(Deník!$R369&gt;=0,Deník!$R369&lt;=1),"BE",Deník!$R369),"")</f>
        <v/>
      </c>
      <c r="K369" s="11" t="str">
        <f>IF(MONTH(Deník!$C369)=K$2,IF(AND(Deník!$R369&gt;=0,Deník!$R369&lt;=1),"BE",Deník!$R369),"")</f>
        <v/>
      </c>
      <c r="L369" s="11" t="str">
        <f>IF(MONTH(Deník!$C369)=L$2,IF(AND(Deník!$R369&gt;=0,Deník!$R369&lt;=1),"BE",Deník!$R369),"")</f>
        <v/>
      </c>
      <c r="M369" s="11" t="str">
        <f>IF(MONTH(Deník!$C369)=M$2,IF(AND(Deník!$R369&gt;=0,Deník!$R369&lt;=1),"BE",Deník!$R369),"")</f>
        <v/>
      </c>
      <c r="N369" s="11" t="str">
        <f>IF(MONTH(Deník!$C369)=N$2,IF(AND(Deník!$R369&gt;=0,Deník!$R369&lt;=1),"BE",Deník!$R369),"")</f>
        <v/>
      </c>
      <c r="O369" s="11" t="str">
        <f>IF(MONTH(Deník!$C369)=O$2,IF(AND(Deník!$R369&gt;=0,Deník!$R369&lt;=1),"BE",Deník!$R369),"")</f>
        <v/>
      </c>
      <c r="P369" s="11" t="str">
        <f>IF(MONTH(Deník!$C369)=P$2,IF(AND(Deník!$R369&gt;=0,Deník!$R369&lt;=1),"BE",Deník!$R369),"")</f>
        <v/>
      </c>
      <c r="Q369" s="11" t="str">
        <f>IF(MONTH(Deník!$C369)=Q$2,IF(AND(Deník!$R369&gt;=0,Deník!$R369&lt;=1),"BE",Deník!$R369),"")</f>
        <v/>
      </c>
      <c r="R369" s="11" t="str">
        <f>IF(MONTH(Deník!$C369)=R$2,IF(AND(Deník!$R369&gt;=0,Deník!$R369&lt;=1),"BE",Deník!$R369),"")</f>
        <v/>
      </c>
      <c r="S369" s="57" t="str">
        <f>IF(MONTH(Deník!$C369)=S$2,IF(AND(Deník!$R369&gt;=0,Deník!$R369&lt;=1),"BE",Deník!$R369),"")</f>
        <v/>
      </c>
      <c r="U369" s="12"/>
      <c r="V369" s="12"/>
      <c r="X369" s="600" t="str">
        <f>IF(Deník!$R369&lt;&gt;"",IF(Deník!$B369=Statistika!$F$63,IF(AND(Deník!$R369&gt;=0,Deník!$R369&lt;=1),"BE",Deník!$R369),""),"")</f>
        <v/>
      </c>
      <c r="Y369" s="13" t="str">
        <f>IF(Deník!$R369&lt;&gt;"",IF(Deník!$B369=Statistika!$F$64,IF(AND(Deník!$R369&gt;=0,Deník!$R369&lt;=1),"BE",Deník!$R369),""),"")</f>
        <v/>
      </c>
      <c r="Z369" s="13" t="str">
        <f>IF(Deník!$R369&lt;&gt;"",IF(Deník!$B369=Statistika!$F$65,IF(AND(Deník!$R369&gt;=0,Deník!$R369&lt;=1),"BE",Deník!$R369),""),"")</f>
        <v/>
      </c>
      <c r="AA369" s="13" t="str">
        <f>IF(Deník!$R369&lt;&gt;"",IF(Deník!$B369=Statistika!$F$66,IF(AND(Deník!$R369&gt;=0,Deník!$R369&lt;=1),"BE",Deník!$R369),""),"")</f>
        <v/>
      </c>
      <c r="AB369" s="13" t="str">
        <f>IF(Deník!$R369&lt;&gt;"",IF(Deník!$B369=Statistika!$F$67,IF(AND(Deník!$R369&gt;=0,Deník!$R369&lt;=1),"BE",Deník!$R369),""),"")</f>
        <v/>
      </c>
      <c r="AC369" s="13" t="str">
        <f>IF(Deník!$R369&lt;&gt;"",IF(Deník!$B369=Statistika!$F$68,IF(AND(Deník!$R369&gt;=0,Deník!$R369&lt;=1),"BE",Deník!$R369),""),"")</f>
        <v/>
      </c>
      <c r="AD369" s="13" t="str">
        <f>IF(Deník!$R369&lt;&gt;"",IF(Deník!$B369=Statistika!$F$69,IF(AND(Deník!$R369&gt;=0,Deník!$R369&lt;=1),"BE",Deník!$R369),""),"")</f>
        <v/>
      </c>
      <c r="AE369" s="601" t="str">
        <f>IF(Deník!$R369&lt;&gt;"",IF(Deník!$B369=Statistika!$F$70,IF(AND(Deník!$R369&gt;=0,Deník!$R369&lt;=1),"BE",Deník!$R369),""),"")</f>
        <v/>
      </c>
      <c r="AF369" s="90"/>
      <c r="AG369" s="63" t="str">
        <f>IF(Deník!$R369&lt;&gt;"",IF(Deník!$J369="L",IF(AND(Deník!$R369&gt;=0,Deník!$R369&lt;=1),"BE",Deník!$R369),""),"")</f>
        <v/>
      </c>
      <c r="AH369" s="13" t="str">
        <f>IF(Deník!$R369&lt;&gt;"",IF(Deník!$J369="S",IF(AND(Deník!$R369&gt;=0,Deník!$R369&lt;=1),"BE",Deník!$R369),""),"")</f>
        <v/>
      </c>
      <c r="AI369" s="95"/>
      <c r="AJ369" s="71" t="str">
        <f>IF(Deník!N370&lt;&gt;"",Deník!N370*-1,"")</f>
        <v/>
      </c>
      <c r="AK369" s="88"/>
      <c r="AL369" s="63" t="str">
        <f>IF(WEEKDAY(Deník!$C369,2)=1,IF(AND(Deník!$R369&gt;=0,Deník!$R369&lt;=1),"BE",Deník!$R369),"")</f>
        <v/>
      </c>
      <c r="AM369" s="13" t="str">
        <f>IF(WEEKDAY(Deník!$C369,2)=2,IF(AND(Deník!$R369&gt;=0,Deník!$R369&lt;=1),"BE",Deník!$R369),"")</f>
        <v/>
      </c>
      <c r="AN369" s="13" t="str">
        <f>IF(WEEKDAY(Deník!$C369,2)=3,IF(AND(Deník!$R369&gt;=0,Deník!$R369&lt;=1),"BE",Deník!$R369),"")</f>
        <v/>
      </c>
      <c r="AO369" s="13" t="str">
        <f>IF(WEEKDAY(Deník!$C369,2)=4,IF(AND(Deník!$R369&gt;=0,Deník!$R369&lt;=1),"BE",Deník!$R369),"")</f>
        <v/>
      </c>
      <c r="AP369" s="60" t="str">
        <f>IF(WEEKDAY(Deník!$C369,2)=5,IF(AND(Deník!$R369&gt;=0,Deník!$R369&lt;=1),"BE",Deník!$R369),"")</f>
        <v/>
      </c>
      <c r="AQ369" s="99"/>
      <c r="AR369" s="100">
        <f>Deník!D369</f>
        <v>0</v>
      </c>
      <c r="AS369" s="63" t="str">
        <f>IF(Deník!$D369&lt;&gt;"",IF(AND(Deník!$D369&gt;=AS$2,Deník!$D369&lt;=AS$3),IF(AND(Deník!$R369&gt;=0,Deník!$R369&lt;=1),"BE",Deník!$R369),""),"")</f>
        <v/>
      </c>
      <c r="AT369" s="63" t="str">
        <f>IF(Deník!$D369&lt;&gt;"",IF(AND(Deník!$D369&gt;=AT$2,Deník!$D369&lt;=AT$3),IF(AND(Deník!$R369&gt;=0,Deník!$R369&lt;=1),"BE",Deník!$R369),""),"")</f>
        <v/>
      </c>
      <c r="AU369" s="63" t="str">
        <f>IF(Deník!$D369&lt;&gt;"",IF(AND(Deník!$D369&gt;=AU$2,Deník!$D369&lt;=AU$3),IF(AND(Deník!$R369&gt;=0,Deník!$R369&lt;=1),"BE",Deník!$R369),""),"")</f>
        <v/>
      </c>
      <c r="AV369" s="63" t="str">
        <f>IF(Deník!$D369&lt;&gt;"",IF(AND(Deník!$D369&gt;=AV$2,Deník!$D369&lt;=AV$3),IF(AND(Deník!$R369&gt;=0,Deník!$R369&lt;=1),"BE",Deník!$R369),""),"")</f>
        <v/>
      </c>
      <c r="AW369" s="63" t="str">
        <f>IF(Deník!$D369&lt;&gt;"",IF(AND(Deník!$D369&gt;=AW$2,Deník!$D369&lt;=AW$3),IF(AND(Deník!$R369&gt;=0,Deník!$R369&lt;=1),"BE",Deník!$R369),""),"")</f>
        <v/>
      </c>
      <c r="AX369" s="63" t="str">
        <f>IF(Deník!$D369&lt;&gt;"",IF(AND(Deník!$D369&gt;=AX$2,Deník!$D369&lt;=AX$3),IF(AND(Deník!$R369&gt;=0,Deník!$R369&lt;=1),"BE",Deník!$R369),""),"")</f>
        <v/>
      </c>
      <c r="AY369" s="63" t="str">
        <f>IF(Deník!$D369&lt;&gt;"",IF(AND(Deník!$D369&gt;=AY$2,Deník!$D369&lt;=AY$3),IF(AND(Deník!$R369&gt;=0,Deník!$R369&lt;=1),"BE",Deník!$R369),""),"")</f>
        <v/>
      </c>
      <c r="AZ369" s="63" t="str">
        <f>IF(Deník!$D369&lt;&gt;"",IF(AND(Deník!$D369&gt;=AZ$2,Deník!$D369&lt;=AZ$3),IF(AND(Deník!$R369&gt;=0,Deník!$R369&lt;=1),"BE",Deník!$R369),""),"")</f>
        <v/>
      </c>
      <c r="BA369" s="63" t="str">
        <f>IF(Deník!$D369&lt;&gt;"",IF(AND(Deník!$D369&gt;=BA$2,Deník!$D369&lt;=BA$3),IF(AND(Deník!$R369&gt;=0,Deník!$R369&lt;=1),"BE",Deník!$R369),""),"")</f>
        <v/>
      </c>
      <c r="BB369" s="63" t="str">
        <f>IF(Deník!$D369&lt;&gt;"",IF(AND(Deník!$D369&gt;=BB$2,Deník!$D369&lt;=BB$3),IF(AND(Deník!$R369&gt;=0,Deník!$R369&lt;=1),"BE",Deník!$R369),""),"")</f>
        <v/>
      </c>
      <c r="BC369" s="71" t="str">
        <f>IF(Deník!$D369&lt;&gt;"",IF(AND(Deník!$D369&gt;=BC$2,Deník!$D369&lt;=BC$3),IF(AND(Deník!$R369&gt;=0,Deník!$R369&lt;=1),"BE",Deník!$R369),""),"")</f>
        <v/>
      </c>
      <c r="BD369" s="20" t="str">
        <f>IF(Deník!$J370="S",(Deník!$M370-Deník!$K370),IF(Deník!$J370="L",(Deník!$K370-Deník!$M370),""))</f>
        <v/>
      </c>
      <c r="BE369" s="20" t="str">
        <f>IF(Deník!$J370="S",(Deník!$K370-Deník!$O370),IF(Deník!$J370="L",(Deník!$O370-Deník!$K370),""))</f>
        <v/>
      </c>
      <c r="BF369" s="20" t="str">
        <f>IF(Deník!$J370="S",(Deník!$K370-Deník!$L370),IF(Deník!$J370="L",(Deník!$L370-Deník!$K370),""))</f>
        <v/>
      </c>
      <c r="BG369" s="20" t="str">
        <f>IF(Deník!$J370="S",(Deník!$K370-Deník!$S370),IF(Deník!$J370="L",(Deník!$S370-Deník!$K370),""))</f>
        <v/>
      </c>
      <c r="BH369" s="20" t="str">
        <f>IF(Deník!$J370="S",(Deník!$K370-Deník!$U370),IF(Deník!$J370="L",(Deník!$U370-Deník!$K370),""))</f>
        <v/>
      </c>
      <c r="BI369" s="20" t="str">
        <f>IF(Deník!$R369&gt;1,Deník!$R369,"")</f>
        <v/>
      </c>
      <c r="BJ369" s="20" t="str">
        <f>IF(Deník!$R369&lt;0,Deník!$R369,"")</f>
        <v/>
      </c>
      <c r="BK369" s="17"/>
      <c r="BM369" s="233" t="str">
        <f>IF(Deník!$R369&lt;&gt;"",IF(Deník!$Y369=Statistika!$F$78,IF(AND(Deník!$R369&gt;=0,Deník!$R369&lt;=1),"BE",Deník!$R369),""),"")</f>
        <v/>
      </c>
      <c r="BN369" s="233" t="str">
        <f>IF(Deník!$R369&lt;&gt;"",IF(Deník!$Y369=Statistika!$F$79,IF(AND(Deník!$R369&gt;=0,Deník!$R369&lt;=1),"BE",Deník!$R369),""),"")</f>
        <v/>
      </c>
      <c r="BO369" s="233" t="str">
        <f>IF(Deník!$R369&lt;&gt;"",IF(Deník!$Y369=Statistika!$F$80,IF(AND(Deník!$R369&gt;=0,Deník!$R369&lt;=1),"BE",Deník!$R369),""),"")</f>
        <v/>
      </c>
      <c r="BP369" s="233" t="str">
        <f>IF(Deník!$R369&lt;&gt;"",IF(Deník!$Y369=Statistika!$F$81,IF(AND(Deník!$R369&gt;=0,Deník!$R369&lt;=1),"BE",Deník!$R369),""),"")</f>
        <v/>
      </c>
      <c r="BQ369" s="233" t="str">
        <f>IF(Deník!$R369&lt;&gt;"",IF(Deník!$Y369=Statistika!$F$82,IF(AND(Deník!$R369&gt;=0,Deník!$R369&lt;=1),"BE",Deník!$R369),""),"")</f>
        <v/>
      </c>
      <c r="BR369" s="233" t="str">
        <f>IF(Deník!$R369&lt;&gt;"",IF(Deník!$Y369=Statistika!$F$83,IF(AND(Deník!$R369&gt;=0,Deník!$R369&lt;=1),"BE",Deník!$R369),""),"")</f>
        <v/>
      </c>
      <c r="BS369" s="233" t="str">
        <f>IF(Deník!$R369&lt;&gt;"",IF(Deník!$Y369=Statistika!$F$84,IF(AND(Deník!$R369&gt;=0,Deník!$R369&lt;=1),"BE",Deník!$R369),""),"")</f>
        <v/>
      </c>
      <c r="BT369" s="233" t="str">
        <f>IF(Deník!$R369&lt;&gt;"",IF(Deník!$Y369=Statistika!$F$85,IF(AND(Deník!$R369&gt;=0,Deník!$R369&lt;=1),"BE",Deník!$R369),""),"")</f>
        <v/>
      </c>
      <c r="BU369" s="233" t="str">
        <f>IF(Deník!$R369&lt;&gt;"",IF(Deník!$Y369=Statistika!$F$86,IF(AND(Deník!$R369&gt;=0,Deník!$R369&lt;=1),"BE",Deník!$R369),""),"")</f>
        <v/>
      </c>
      <c r="BV369" s="233" t="str">
        <f>IF(Deník!$R369&lt;&gt;"",IF(Deník!$Y369=Statistika!$F$87,IF(AND(Deník!$R369&gt;=0,Deník!$R369&lt;=1),"BE",Deník!$R369),""),"")</f>
        <v/>
      </c>
      <c r="BW369" s="233" t="str">
        <f>IF(Deník!$R369&lt;&gt;"",IF(Deník!$Y369=Statistika!$F$88,IF(AND(Deník!$R369&gt;=0,Deník!$R369&lt;=1),"BE",Deník!$R369),""),"")</f>
        <v/>
      </c>
      <c r="BX369" s="233" t="str">
        <f>IF(Deník!$R369&lt;&gt;"",IF(Deník!$Y369=Statistika!$F$89,IF(AND(Deník!$R369&gt;=0,Deník!$R369&lt;=1),"BE",Deník!$R369),""),"")</f>
        <v/>
      </c>
      <c r="BY369" s="233" t="str">
        <f>IF(Deník!$R369&lt;&gt;"",IF(Deník!$Y369=Statistika!$F$90,IF(AND(Deník!$R369&gt;=0,Deník!$R369&lt;=1),"BE",Deník!$R369),""),"")</f>
        <v/>
      </c>
      <c r="BZ369" s="233" t="str">
        <f>IF(Deník!$R369&lt;&gt;"",IF(Deník!$Y369=Statistika!$F$91,IF(AND(Deník!$R369&gt;=0,Deník!$R369&lt;=1),"BE",Deník!$R369),""),"")</f>
        <v/>
      </c>
      <c r="CA369" s="233"/>
      <c r="CB369" s="233" t="str">
        <f>IF(Deník!$R369&lt;&gt;"",IF(Deník!$AB369="SL",IF(AND(Deník!$R369&gt;=0,Deník!$R369&lt;=1),"BE",Deník!$R369),""),"")</f>
        <v/>
      </c>
      <c r="CC369" s="233" t="str">
        <f>IF(Deník!$R369&lt;&gt;"",IF(Deník!$AB369="BE10",IF(AND(Deník!$R369&gt;=0,Deník!$R369&lt;=1),"BE",Deník!$R369),""),"")</f>
        <v/>
      </c>
      <c r="CD369" s="233" t="str">
        <f>IF(Deník!$R369&lt;&gt;"",IF(Deník!$AB369="BE15",IF(AND(Deník!$R369&gt;=0,Deník!$R369&lt;=1),"BE",Deník!$R369),""),"")</f>
        <v/>
      </c>
      <c r="CE369" s="233" t="str">
        <f>IF(Deník!$R369&lt;&gt;"",IF(Deník!$AB369="BE20",IF(AND(Deník!$R369&gt;=0,Deník!$R369&lt;=1),"BE",Deník!$R369),""),"")</f>
        <v/>
      </c>
      <c r="CF369" s="233" t="str">
        <f>IF(Deník!$R369&lt;&gt;"",IF(Deník!$AB369="TP1",IF(AND(Deník!$R369&gt;=0,Deník!$R369&lt;=1),"BE",Deník!$R369),""),"")</f>
        <v/>
      </c>
      <c r="CG369" s="233" t="str">
        <f>IF(Deník!$R369&lt;&gt;"",IF(Deník!$AB369="TP2",IF(AND(Deník!$R369&gt;=0,Deník!$R369&lt;=1),"BE",Deník!$R369),""),"")</f>
        <v/>
      </c>
      <c r="CH369" s="233" t="str">
        <f>IF(Deník!$R369&lt;&gt;"",IF(Deník!$AB369="TP3",IF(AND(Deník!$R369&gt;=0,Deník!$R369&lt;=1),"BE",Deník!$R369),""),"")</f>
        <v/>
      </c>
      <c r="CI369" s="233" t="str">
        <f>IF(Deník!$R369&lt;&gt;"",IF(Deník!$AB369="Trailing SL",IF(AND(Deník!$R369&gt;=0,Deník!$R369&lt;=1),"BE",Deník!$R369),""),"")</f>
        <v/>
      </c>
      <c r="CJ369" s="233" t="str">
        <f>IF(Deník!$R369&lt;&gt;"",IF(Deník!$AB369="Manual",IF(AND(Deník!$R369&gt;=0,Deník!$R369&lt;=1),"BE",Deník!$R369),""),"")</f>
        <v/>
      </c>
      <c r="CK369" s="233"/>
      <c r="CL369" s="233" t="str">
        <f>IF(Deník!$R369&lt;0,IF(Deník!$AC369=Statistika!$F$117,Deník!$R369,""),"")</f>
        <v/>
      </c>
      <c r="CM369" s="233" t="str">
        <f>IF(Deník!$R369&lt;0,IF(Deník!$AC369=Statistika!$F$118,Deník!$R369,""),"")</f>
        <v/>
      </c>
      <c r="CN369" s="233" t="str">
        <f>IF(Deník!$R369&lt;0,IF(Deník!$AC369=Statistika!$F$119,Deník!$R369,""),"")</f>
        <v/>
      </c>
      <c r="CO369" s="233" t="str">
        <f>IF(Deník!$R369&lt;0,IF(Deník!$AC369=Statistika!$F$120,Deník!$R369,""),"")</f>
        <v/>
      </c>
      <c r="CP369" s="233" t="str">
        <f>IF(Deník!$R369&lt;0,IF(Deník!$AC369=Statistika!$F$121,Deník!$R369,""),"")</f>
        <v/>
      </c>
      <c r="CQ369" s="233" t="str">
        <f>IF(Deník!$R369&lt;0,IF(Deník!$AC369=Statistika!$F$122,Deník!$R369,""),"")</f>
        <v/>
      </c>
      <c r="CR369" s="233" t="str">
        <f>IF(Deník!$R369&lt;0,IF(Deník!$AC369=Statistika!$F$123,Deník!$R369,""),"")</f>
        <v/>
      </c>
      <c r="CS369" s="233" t="str">
        <f>IF(Deník!$R369&lt;0,IF(Deník!$AC369=Statistika!$F$124,Deník!$R369,""),"")</f>
        <v/>
      </c>
      <c r="CT369" s="233" t="str">
        <f>IF(Deník!$R369&lt;0,IF(Deník!$AC369=Statistika!$F$125,Deník!$R369,""),"")</f>
        <v/>
      </c>
      <c r="CU369" s="233"/>
      <c r="CV369" s="233" t="str">
        <f>IF(Deník!$R369&lt;0,IF(Deník!$AD369=$CV$2,Deník!$R369,""),"")</f>
        <v/>
      </c>
      <c r="CW369" s="233" t="str">
        <f>IF(Deník!$R369&lt;0,IF(Deník!$AD369=$CW$2,Deník!$R369,""),"")</f>
        <v/>
      </c>
      <c r="CX369" s="233" t="str">
        <f>IF(Deník!$R369&lt;0,IF(Deník!$AD369=$CX$2,Deník!$R369,""),"")</f>
        <v/>
      </c>
      <c r="CY369" s="233" t="str">
        <f>IF(Deník!$R369&lt;0,IF(Deník!$AD369=$CY$2,Deník!$R369,""),"")</f>
        <v/>
      </c>
      <c r="CZ369" s="233" t="str">
        <f>IF(Deník!$R369&lt;0,IF(Deník!$AD369=$CZ$2,Deník!$R369,""),"")</f>
        <v/>
      </c>
      <c r="DL369" s="221">
        <f t="shared" si="16"/>
        <v>93847.029999999984</v>
      </c>
      <c r="DM369" s="220">
        <f t="shared" si="15"/>
        <v>-6.1529700000000132E-2</v>
      </c>
      <c r="DO369" s="50">
        <f>Deník!W370</f>
        <v>0</v>
      </c>
      <c r="DP369" s="102" t="str">
        <f>IF(AND(Deník!W370&gt;0),1,"")</f>
        <v/>
      </c>
      <c r="DQ369" s="102">
        <f>IF(AND(Deník!W370&lt;=0),1,"")</f>
        <v>1</v>
      </c>
      <c r="DR369" s="227"/>
      <c r="DS369" s="228"/>
      <c r="DT369" s="85"/>
      <c r="DU369" s="54">
        <f>IF(MONTH(Deník!$C369)=DU$2,Deník!$W369,"")</f>
        <v>0</v>
      </c>
      <c r="DV369" s="222" t="str">
        <f>IF(MONTH(Deník!$C369)=DV$2,Deník!$W369,"")</f>
        <v/>
      </c>
      <c r="DW369" s="222" t="str">
        <f>IF(MONTH(Deník!$C369)=DW$2,Deník!$W369,"")</f>
        <v/>
      </c>
      <c r="DX369" s="222" t="str">
        <f>IF(MONTH(Deník!$C369)=DX$2,Deník!$W369,"")</f>
        <v/>
      </c>
      <c r="DY369" s="222" t="str">
        <f>IF(MONTH(Deník!$C369)=DY$2,Deník!$W369,"")</f>
        <v/>
      </c>
      <c r="DZ369" s="222" t="str">
        <f>IF(MONTH(Deník!$C369)=DZ$2,Deník!$W369,"")</f>
        <v/>
      </c>
      <c r="EA369" s="222" t="str">
        <f>IF(MONTH(Deník!$C369)=EA$2,Deník!$W369,"")</f>
        <v/>
      </c>
      <c r="EB369" s="222" t="str">
        <f>IF(MONTH(Deník!$C369)=EB$2,Deník!$W369,"")</f>
        <v/>
      </c>
      <c r="EC369" s="222" t="str">
        <f>IF(MONTH(Deník!$C369)=EC$2,Deník!$W369,"")</f>
        <v/>
      </c>
      <c r="ED369" s="222" t="str">
        <f>IF(MONTH(Deník!$C369)=ED$2,Deník!$W369,"")</f>
        <v/>
      </c>
      <c r="EE369" s="222" t="str">
        <f>IF(MONTH(Deník!$C369)=EE$2,Deník!$W369,"")</f>
        <v/>
      </c>
      <c r="EF369" s="222" t="str">
        <f>IF(MONTH(Deník!$C369)=EF$2,Deník!$W369,"")</f>
        <v/>
      </c>
      <c r="EI369" s="600" t="str">
        <f>IF(Deník!$W369&lt;&gt;"",IF(Deník!$B369=Statistika!$F$63,Deník!$W369,""),"")</f>
        <v/>
      </c>
      <c r="EJ369" s="13" t="str">
        <f>IF(Deník!$W369&lt;&gt;"",IF(Deník!$B369=Statistika!$F$64,Deník!$W369,""),"")</f>
        <v/>
      </c>
      <c r="EK369" s="13" t="str">
        <f>IF(Deník!$W369&lt;&gt;"",IF(Deník!$B369=Statistika!$F$65,Deník!$W369,""),"")</f>
        <v/>
      </c>
      <c r="EL369" s="13" t="str">
        <f>IF(Deník!$W369&lt;&gt;"",IF(Deník!$B369=Statistika!$F$66,Deník!$W369,""),"")</f>
        <v/>
      </c>
      <c r="EM369" s="13" t="str">
        <f>IF(Deník!$W369&lt;&gt;"",IF(Deník!$B369=Statistika!$F$67,Deník!$W369,""),"")</f>
        <v/>
      </c>
      <c r="EN369" s="13" t="str">
        <f>IF(Deník!$W369&lt;&gt;"",IF(Deník!$B369=Statistika!$F$68,Deník!$W369,""),"")</f>
        <v/>
      </c>
      <c r="EO369" s="13" t="str">
        <f>IF(Deník!$W369&lt;&gt;"",IF(Deník!$B369=Statistika!$F$69,Deník!$W369,""),"")</f>
        <v/>
      </c>
      <c r="EP369" s="601" t="str">
        <f>IF(Deník!$W369&lt;&gt;"",IF(Deník!$B369=Statistika!$F$70,Deník!$W369,""),"")</f>
        <v/>
      </c>
      <c r="EQ369" s="90"/>
      <c r="ER369" s="63" t="str">
        <f>IF(Deník!$W369&lt;&gt;"",IF(Deník!$J369="L",Deník!$W369,""),"")</f>
        <v/>
      </c>
      <c r="ES369" s="13" t="str">
        <f>IF(Deník!$W369&lt;&gt;"",IF(Deník!$J369="S",Deník!$W369,""),"")</f>
        <v/>
      </c>
      <c r="ET369" s="95"/>
      <c r="EU369" s="88"/>
      <c r="EV369" s="63" t="str">
        <f>IF(WEEKDAY(Deník!$C369,2)=1,Deník!$W369,"")</f>
        <v/>
      </c>
      <c r="EW369" s="13" t="str">
        <f>IF(WEEKDAY(Deník!$C369,2)=2,Deník!$W369,"")</f>
        <v/>
      </c>
      <c r="EX369" s="13" t="str">
        <f>IF(WEEKDAY(Deník!$C369,2)=3,Deník!$W369,"")</f>
        <v/>
      </c>
      <c r="EY369" s="13" t="str">
        <f>IF(WEEKDAY(Deník!$C369,2)=4,Deník!$W369,"")</f>
        <v/>
      </c>
      <c r="EZ369" s="60" t="str">
        <f>IF(WEEKDAY(Deník!$C369,2)=5,Deník!$W369,"")</f>
        <v/>
      </c>
      <c r="FA369" s="99"/>
      <c r="FB369" s="100">
        <f>Deník!D369</f>
        <v>0</v>
      </c>
      <c r="FC369" s="63">
        <f>IF($FB369&lt;&gt;"",IF(AND($FB369&gt;=FC$2,$FB369&lt;=FC$3),Deník!$W369,""))</f>
        <v>0</v>
      </c>
      <c r="FD369" s="63" t="str">
        <f>IF($FB369&lt;&gt;"",IF(AND($FB369&gt;=FD$2,$FB369&lt;=FD$3),Deník!$W369,""))</f>
        <v/>
      </c>
      <c r="FE369" s="63" t="str">
        <f>IF($FB369&lt;&gt;"",IF(AND($FB369&gt;=FE$2,$FB369&lt;=FE$3),Deník!$W369,""))</f>
        <v/>
      </c>
      <c r="FF369" s="63" t="str">
        <f>IF($FB369&lt;&gt;"",IF(AND($FB369&gt;=FF$2,$FB369&lt;=FF$3),Deník!$W369,""))</f>
        <v/>
      </c>
      <c r="FG369" s="63" t="str">
        <f>IF($FB369&lt;&gt;"",IF(AND($FB369&gt;=FG$2,$FB369&lt;=FG$3),Deník!$W369,""))</f>
        <v/>
      </c>
      <c r="FH369" s="63" t="str">
        <f>IF($FB369&lt;&gt;"",IF(AND($FB369&gt;=FH$2,$FB369&lt;=FH$3),Deník!$W369,""))</f>
        <v/>
      </c>
      <c r="FI369" s="63" t="str">
        <f>IF($FB369&lt;&gt;"",IF(AND($FB369&gt;=FI$2,$FB369&lt;=FI$3),Deník!$W369,""))</f>
        <v/>
      </c>
      <c r="FJ369" s="63" t="str">
        <f>IF($FB369&lt;&gt;"",IF(AND($FB369&gt;=FJ$2,$FB369&lt;=FJ$3),Deník!$W369,""))</f>
        <v/>
      </c>
      <c r="FK369" s="63" t="str">
        <f>IF($FB369&lt;&gt;"",IF(AND($FB369&gt;=FK$2,$FB369&lt;=FK$3),Deník!$W369,""))</f>
        <v/>
      </c>
      <c r="FL369" s="63" t="str">
        <f>IF($FB369&lt;&gt;"",IF(AND($FB369&gt;=FL$2,$FB369&lt;=FL$3),Deník!$W369,""))</f>
        <v/>
      </c>
      <c r="FM369" s="63" t="str">
        <f>IF($FB369&lt;&gt;"",IF(AND($FB369&gt;=FM$2,$FB369&lt;=FM$3),Deník!$W369,""))</f>
        <v/>
      </c>
      <c r="FN369" s="13"/>
      <c r="FO369" s="20" t="str">
        <f>IF(Deník!$W369&gt;1,Deník!$W369,"")</f>
        <v/>
      </c>
      <c r="FP369" s="20" t="str">
        <f>IF(Deník!$W369&lt;0,Deník!$W369,"")</f>
        <v/>
      </c>
      <c r="FQ369" s="17"/>
      <c r="FS369" s="233"/>
      <c r="FT369" s="233" t="str">
        <f>IF(Deník!$W369&lt;&gt;"",IF(Deník!$Y369=Statistika!$F$78,Deník!$W369,""),"")</f>
        <v/>
      </c>
      <c r="FU369" s="233" t="str">
        <f>IF(Deník!$W369&lt;&gt;"",IF(Deník!$Y369=Statistika!$F$79,Deník!$W369,""),"")</f>
        <v/>
      </c>
      <c r="FV369" s="233" t="str">
        <f>IF(Deník!$W369&lt;&gt;"",IF(Deník!$Y369=Statistika!$F$80,Deník!$W369,""),"")</f>
        <v/>
      </c>
      <c r="FW369" s="233" t="str">
        <f>IF(Deník!$W369&lt;&gt;"",IF(Deník!$Y369=Statistika!$F$81,Deník!$W369,""),"")</f>
        <v/>
      </c>
      <c r="FX369" s="233" t="str">
        <f>IF(Deník!$W369&lt;&gt;"",IF(Deník!$Y369=Statistika!$F$82,Deník!$W369,""),"")</f>
        <v/>
      </c>
      <c r="FY369" s="233" t="str">
        <f>IF(Deník!$W369&lt;&gt;"",IF(Deník!$Y369=Statistika!$F$83,Deník!$W369,""),"")</f>
        <v/>
      </c>
      <c r="FZ369" s="233" t="str">
        <f>IF(Deník!$W369&lt;&gt;"",IF(Deník!$Y369=Statistika!$F$84,Deník!$W369,""),"")</f>
        <v/>
      </c>
      <c r="GA369" s="233" t="str">
        <f>IF(Deník!$W369&lt;&gt;"",IF(Deník!$Y369=Statistika!$F$85,Deník!$W369,""),"")</f>
        <v/>
      </c>
      <c r="GB369" s="233" t="str">
        <f>IF(Deník!$W369&lt;&gt;"",IF(Deník!$Y369=Statistika!$F$86,Deník!$W369,""),"")</f>
        <v/>
      </c>
      <c r="GC369" s="233" t="str">
        <f>IF(Deník!$W369&lt;&gt;"",IF(Deník!$Y369=Statistika!$F$87,Deník!$W369,""),"")</f>
        <v/>
      </c>
      <c r="GD369" s="233" t="str">
        <f>IF(Deník!$W369&lt;&gt;"",IF(Deník!$Y369=Statistika!$F$88,Deník!$W369,""),"")</f>
        <v/>
      </c>
      <c r="GE369" s="233" t="str">
        <f>IF(Deník!$W369&lt;&gt;"",IF(Deník!$Y369=Statistika!$F$89,Deník!$W369,""),"")</f>
        <v/>
      </c>
      <c r="GF369" s="233" t="str">
        <f>IF(Deník!$W369&lt;&gt;"",IF(Deník!$Y369=Statistika!$F$90,Deník!$W369,""),"")</f>
        <v/>
      </c>
      <c r="GG369" s="233" t="str">
        <f>IF(Deník!$W369&lt;&gt;"",IF(Deník!$Y369=Statistika!$F$91,Deník!$W369,""),"")</f>
        <v/>
      </c>
      <c r="GH369" s="233"/>
      <c r="GI369" s="233" t="str">
        <f>IF(Deník!$W369&lt;&gt;"",IF(Deník!$AB369=Statistika!$L$100,Deník!$W369,""),"")</f>
        <v/>
      </c>
      <c r="GJ369" s="233" t="str">
        <f>IF(Deník!$W369&lt;&gt;"",IF(Deník!$AB369=Statistika!$L$101,Deník!$W369,""),"")</f>
        <v/>
      </c>
      <c r="GK369" s="233" t="str">
        <f>IF(Deník!$W369&lt;&gt;"",IF(Deník!$AB369=Statistika!$L$102,Deník!$W369,""),"")</f>
        <v/>
      </c>
      <c r="GL369" s="233" t="str">
        <f>IF(Deník!$W369&lt;&gt;"",IF(Deník!$AB369=Statistika!$L$103,Deník!$W369,""),"")</f>
        <v/>
      </c>
      <c r="GM369" s="233" t="str">
        <f>IF(Deník!$W369&lt;&gt;"",IF(Deník!$AB369=Statistika!$L$104,Deník!$W369,""),"")</f>
        <v/>
      </c>
      <c r="GN369" s="233" t="str">
        <f>IF(Deník!$W369&lt;&gt;"",IF(Deník!$AB369=Statistika!$L$105,Deník!$W369,""),"")</f>
        <v/>
      </c>
      <c r="GO369" s="233" t="str">
        <f>IF(Deník!$W369&lt;&gt;"",IF(Deník!$AB369=Statistika!$L$106,Deník!$W369,""),"")</f>
        <v/>
      </c>
      <c r="GP369" s="233" t="str">
        <f>IF(Deník!$W369&lt;&gt;"",IF(Deník!$AB369=Statistika!$L$107,Deník!$W369,""),"")</f>
        <v/>
      </c>
      <c r="GQ369" s="233" t="str">
        <f>IF(Deník!$W369&lt;&gt;"",IF(Deník!$AB369=Statistika!$L$108,Deník!$W369,""),"")</f>
        <v/>
      </c>
      <c r="GS369" s="233" t="str">
        <f>IF(Deník!$W369&lt;0,IF(Deník!$AC369=Statistika!$F$117,Deník!$W369,""),"")</f>
        <v/>
      </c>
      <c r="GT369" s="233" t="str">
        <f>IF(Deník!$W369&lt;0,IF(Deník!$AC369=Statistika!$F$118,Deník!$W369,""),"")</f>
        <v/>
      </c>
      <c r="GU369" s="233" t="str">
        <f>IF(Deník!$W369&lt;0,IF(Deník!$AC369=Statistika!$F$119,Deník!$W369,""),"")</f>
        <v/>
      </c>
      <c r="GV369" s="233" t="str">
        <f>IF(Deník!$W369&lt;0,IF(Deník!$AC369=Statistika!$F$120,Deník!$W369,""),"")</f>
        <v/>
      </c>
      <c r="GW369" s="233" t="str">
        <f>IF(Deník!$W369&lt;0,IF(Deník!$AC369=Statistika!$F$121,Deník!$W369,""),"")</f>
        <v/>
      </c>
      <c r="GX369" s="233" t="str">
        <f>IF(Deník!$W369&lt;0,IF(Deník!$AC369=Statistika!$F$122,Deník!$W369,""),"")</f>
        <v/>
      </c>
      <c r="GY369" s="233" t="str">
        <f>IF(Deník!$W369&lt;0,IF(Deník!$AC369=Statistika!$F$123,Deník!$W369,""),"")</f>
        <v/>
      </c>
      <c r="GZ369" s="233" t="str">
        <f>IF(Deník!$W369&lt;0,IF(Deník!$AC369=Statistika!$F$124,Deník!$W369,""),"")</f>
        <v/>
      </c>
      <c r="HA369" s="233" t="str">
        <f>IF(Deník!$W369&lt;0,IF(Deník!$AC369=Statistika!$F$125,Deník!$W369,""),"")</f>
        <v/>
      </c>
      <c r="HC369" s="233" t="str">
        <f>IF(Deník!$W369&lt;0,IF(Deník!$AD369=Statistika!$F$133,Deník!$W369,""),"")</f>
        <v/>
      </c>
      <c r="HD369" s="233" t="str">
        <f>IF(Deník!$W369&lt;0,IF(Deník!$AD369=Statistika!$F$134,Deník!$W369,""),"")</f>
        <v/>
      </c>
      <c r="HE369" s="233" t="str">
        <f>IF(Deník!$W369&lt;0,IF(Deník!$AD369=Statistika!$F$135,Deník!$W369,""),"")</f>
        <v/>
      </c>
      <c r="HF369" s="233" t="str">
        <f>IF(Deník!$W369&lt;0,IF(Deník!$AD369=Statistika!$F$136,Deník!$W369,""),"")</f>
        <v/>
      </c>
      <c r="HG369" s="233" t="str">
        <f>IF(Deník!$W369&lt;0,IF(Deník!$AD369=Statistika!$F$137,Deník!$W369,""),"")</f>
        <v/>
      </c>
      <c r="ID369" s="8">
        <f>Tabulka4[[#This Row],[Sloupec3]]</f>
        <v>0</v>
      </c>
      <c r="IE369" s="17" t="str">
        <f>IF(AND([1]Deník!$C369&gt;='[1]Měsíční shrnutí'!$D$1,[1]Deník!$C369&lt;='[1]Měsíční shrnutí'!$F$1),[1]Deník!$X369,"")</f>
        <v/>
      </c>
    </row>
    <row r="370" spans="1:239">
      <c r="A370" s="8">
        <f>Deník!C371</f>
        <v>0</v>
      </c>
      <c r="B370" s="50" t="str">
        <f>Deník!R371</f>
        <v/>
      </c>
      <c r="C370" s="102" t="str">
        <f>IF(AND(Deník!R371&gt;1,Deník!R371&lt;&gt;""),1,"")</f>
        <v/>
      </c>
      <c r="D370" s="102" t="str">
        <f>IF(AND(Deník!R371&lt;=0,Deník!R371&lt;&gt;""),1,"")</f>
        <v/>
      </c>
      <c r="E370" s="103" t="str">
        <f>IF(AND(Deník!R371&gt;=0,Deník!R371&lt;=1),1,"")</f>
        <v/>
      </c>
      <c r="F370" s="79" t="str">
        <f>IF(Deník!R371&lt;&gt;"",Deník!R371+F369,"")</f>
        <v/>
      </c>
      <c r="G370" s="85"/>
      <c r="H370" s="54" t="str">
        <f>IF(MONTH(Deník!$C370)=H$2,IF(AND(Deník!$R370&gt;=0,Deník!$R370&lt;=1),"BE",Deník!$R370),"")</f>
        <v/>
      </c>
      <c r="I370" s="11" t="str">
        <f>IF(MONTH(Deník!$C370)=I$2,IF(AND(Deník!$R370&gt;=0,Deník!$R370&lt;=1),"BE",Deník!$R370),"")</f>
        <v/>
      </c>
      <c r="J370" s="11" t="str">
        <f>IF(MONTH(Deník!$C370)=J$2,IF(AND(Deník!$R370&gt;=0,Deník!$R370&lt;=1),"BE",Deník!$R370),"")</f>
        <v/>
      </c>
      <c r="K370" s="11" t="str">
        <f>IF(MONTH(Deník!$C370)=K$2,IF(AND(Deník!$R370&gt;=0,Deník!$R370&lt;=1),"BE",Deník!$R370),"")</f>
        <v/>
      </c>
      <c r="L370" s="11" t="str">
        <f>IF(MONTH(Deník!$C370)=L$2,IF(AND(Deník!$R370&gt;=0,Deník!$R370&lt;=1),"BE",Deník!$R370),"")</f>
        <v/>
      </c>
      <c r="M370" s="11" t="str">
        <f>IF(MONTH(Deník!$C370)=M$2,IF(AND(Deník!$R370&gt;=0,Deník!$R370&lt;=1),"BE",Deník!$R370),"")</f>
        <v/>
      </c>
      <c r="N370" s="11" t="str">
        <f>IF(MONTH(Deník!$C370)=N$2,IF(AND(Deník!$R370&gt;=0,Deník!$R370&lt;=1),"BE",Deník!$R370),"")</f>
        <v/>
      </c>
      <c r="O370" s="11" t="str">
        <f>IF(MONTH(Deník!$C370)=O$2,IF(AND(Deník!$R370&gt;=0,Deník!$R370&lt;=1),"BE",Deník!$R370),"")</f>
        <v/>
      </c>
      <c r="P370" s="11" t="str">
        <f>IF(MONTH(Deník!$C370)=P$2,IF(AND(Deník!$R370&gt;=0,Deník!$R370&lt;=1),"BE",Deník!$R370),"")</f>
        <v/>
      </c>
      <c r="Q370" s="11" t="str">
        <f>IF(MONTH(Deník!$C370)=Q$2,IF(AND(Deník!$R370&gt;=0,Deník!$R370&lt;=1),"BE",Deník!$R370),"")</f>
        <v/>
      </c>
      <c r="R370" s="11" t="str">
        <f>IF(MONTH(Deník!$C370)=R$2,IF(AND(Deník!$R370&gt;=0,Deník!$R370&lt;=1),"BE",Deník!$R370),"")</f>
        <v/>
      </c>
      <c r="S370" s="57" t="str">
        <f>IF(MONTH(Deník!$C370)=S$2,IF(AND(Deník!$R370&gt;=0,Deník!$R370&lt;=1),"BE",Deník!$R370),"")</f>
        <v/>
      </c>
      <c r="U370" s="12"/>
      <c r="V370" s="12"/>
      <c r="X370" s="600" t="str">
        <f>IF(Deník!$R370&lt;&gt;"",IF(Deník!$B370=Statistika!$F$63,IF(AND(Deník!$R370&gt;=0,Deník!$R370&lt;=1),"BE",Deník!$R370),""),"")</f>
        <v/>
      </c>
      <c r="Y370" s="13" t="str">
        <f>IF(Deník!$R370&lt;&gt;"",IF(Deník!$B370=Statistika!$F$64,IF(AND(Deník!$R370&gt;=0,Deník!$R370&lt;=1),"BE",Deník!$R370),""),"")</f>
        <v/>
      </c>
      <c r="Z370" s="13" t="str">
        <f>IF(Deník!$R370&lt;&gt;"",IF(Deník!$B370=Statistika!$F$65,IF(AND(Deník!$R370&gt;=0,Deník!$R370&lt;=1),"BE",Deník!$R370),""),"")</f>
        <v/>
      </c>
      <c r="AA370" s="13" t="str">
        <f>IF(Deník!$R370&lt;&gt;"",IF(Deník!$B370=Statistika!$F$66,IF(AND(Deník!$R370&gt;=0,Deník!$R370&lt;=1),"BE",Deník!$R370),""),"")</f>
        <v/>
      </c>
      <c r="AB370" s="13" t="str">
        <f>IF(Deník!$R370&lt;&gt;"",IF(Deník!$B370=Statistika!$F$67,IF(AND(Deník!$R370&gt;=0,Deník!$R370&lt;=1),"BE",Deník!$R370),""),"")</f>
        <v/>
      </c>
      <c r="AC370" s="13" t="str">
        <f>IF(Deník!$R370&lt;&gt;"",IF(Deník!$B370=Statistika!$F$68,IF(AND(Deník!$R370&gt;=0,Deník!$R370&lt;=1),"BE",Deník!$R370),""),"")</f>
        <v/>
      </c>
      <c r="AD370" s="13" t="str">
        <f>IF(Deník!$R370&lt;&gt;"",IF(Deník!$B370=Statistika!$F$69,IF(AND(Deník!$R370&gt;=0,Deník!$R370&lt;=1),"BE",Deník!$R370),""),"")</f>
        <v/>
      </c>
      <c r="AE370" s="601" t="str">
        <f>IF(Deník!$R370&lt;&gt;"",IF(Deník!$B370=Statistika!$F$70,IF(AND(Deník!$R370&gt;=0,Deník!$R370&lt;=1),"BE",Deník!$R370),""),"")</f>
        <v/>
      </c>
      <c r="AF370" s="90"/>
      <c r="AG370" s="63" t="str">
        <f>IF(Deník!$R370&lt;&gt;"",IF(Deník!$J370="L",IF(AND(Deník!$R370&gt;=0,Deník!$R370&lt;=1),"BE",Deník!$R370),""),"")</f>
        <v/>
      </c>
      <c r="AH370" s="13" t="str">
        <f>IF(Deník!$R370&lt;&gt;"",IF(Deník!$J370="S",IF(AND(Deník!$R370&gt;=0,Deník!$R370&lt;=1),"BE",Deník!$R370),""),"")</f>
        <v/>
      </c>
      <c r="AI370" s="95"/>
      <c r="AJ370" s="71" t="str">
        <f>IF(Deník!N371&lt;&gt;"",Deník!N371*-1,"")</f>
        <v/>
      </c>
      <c r="AK370" s="88"/>
      <c r="AL370" s="63" t="str">
        <f>IF(WEEKDAY(Deník!$C370,2)=1,IF(AND(Deník!$R370&gt;=0,Deník!$R370&lt;=1),"BE",Deník!$R370),"")</f>
        <v/>
      </c>
      <c r="AM370" s="13" t="str">
        <f>IF(WEEKDAY(Deník!$C370,2)=2,IF(AND(Deník!$R370&gt;=0,Deník!$R370&lt;=1),"BE",Deník!$R370),"")</f>
        <v/>
      </c>
      <c r="AN370" s="13" t="str">
        <f>IF(WEEKDAY(Deník!$C370,2)=3,IF(AND(Deník!$R370&gt;=0,Deník!$R370&lt;=1),"BE",Deník!$R370),"")</f>
        <v/>
      </c>
      <c r="AO370" s="13" t="str">
        <f>IF(WEEKDAY(Deník!$C370,2)=4,IF(AND(Deník!$R370&gt;=0,Deník!$R370&lt;=1),"BE",Deník!$R370),"")</f>
        <v/>
      </c>
      <c r="AP370" s="60" t="str">
        <f>IF(WEEKDAY(Deník!$C370,2)=5,IF(AND(Deník!$R370&gt;=0,Deník!$R370&lt;=1),"BE",Deník!$R370),"")</f>
        <v/>
      </c>
      <c r="AQ370" s="99"/>
      <c r="AR370" s="100">
        <f>Deník!D370</f>
        <v>0</v>
      </c>
      <c r="AS370" s="63" t="str">
        <f>IF(Deník!$D370&lt;&gt;"",IF(AND(Deník!$D370&gt;=AS$2,Deník!$D370&lt;=AS$3),IF(AND(Deník!$R370&gt;=0,Deník!$R370&lt;=1),"BE",Deník!$R370),""),"")</f>
        <v/>
      </c>
      <c r="AT370" s="63" t="str">
        <f>IF(Deník!$D370&lt;&gt;"",IF(AND(Deník!$D370&gt;=AT$2,Deník!$D370&lt;=AT$3),IF(AND(Deník!$R370&gt;=0,Deník!$R370&lt;=1),"BE",Deník!$R370),""),"")</f>
        <v/>
      </c>
      <c r="AU370" s="63" t="str">
        <f>IF(Deník!$D370&lt;&gt;"",IF(AND(Deník!$D370&gt;=AU$2,Deník!$D370&lt;=AU$3),IF(AND(Deník!$R370&gt;=0,Deník!$R370&lt;=1),"BE",Deník!$R370),""),"")</f>
        <v/>
      </c>
      <c r="AV370" s="63" t="str">
        <f>IF(Deník!$D370&lt;&gt;"",IF(AND(Deník!$D370&gt;=AV$2,Deník!$D370&lt;=AV$3),IF(AND(Deník!$R370&gt;=0,Deník!$R370&lt;=1),"BE",Deník!$R370),""),"")</f>
        <v/>
      </c>
      <c r="AW370" s="63" t="str">
        <f>IF(Deník!$D370&lt;&gt;"",IF(AND(Deník!$D370&gt;=AW$2,Deník!$D370&lt;=AW$3),IF(AND(Deník!$R370&gt;=0,Deník!$R370&lt;=1),"BE",Deník!$R370),""),"")</f>
        <v/>
      </c>
      <c r="AX370" s="63" t="str">
        <f>IF(Deník!$D370&lt;&gt;"",IF(AND(Deník!$D370&gt;=AX$2,Deník!$D370&lt;=AX$3),IF(AND(Deník!$R370&gt;=0,Deník!$R370&lt;=1),"BE",Deník!$R370),""),"")</f>
        <v/>
      </c>
      <c r="AY370" s="63" t="str">
        <f>IF(Deník!$D370&lt;&gt;"",IF(AND(Deník!$D370&gt;=AY$2,Deník!$D370&lt;=AY$3),IF(AND(Deník!$R370&gt;=0,Deník!$R370&lt;=1),"BE",Deník!$R370),""),"")</f>
        <v/>
      </c>
      <c r="AZ370" s="63" t="str">
        <f>IF(Deník!$D370&lt;&gt;"",IF(AND(Deník!$D370&gt;=AZ$2,Deník!$D370&lt;=AZ$3),IF(AND(Deník!$R370&gt;=0,Deník!$R370&lt;=1),"BE",Deník!$R370),""),"")</f>
        <v/>
      </c>
      <c r="BA370" s="63" t="str">
        <f>IF(Deník!$D370&lt;&gt;"",IF(AND(Deník!$D370&gt;=BA$2,Deník!$D370&lt;=BA$3),IF(AND(Deník!$R370&gt;=0,Deník!$R370&lt;=1),"BE",Deník!$R370),""),"")</f>
        <v/>
      </c>
      <c r="BB370" s="63" t="str">
        <f>IF(Deník!$D370&lt;&gt;"",IF(AND(Deník!$D370&gt;=BB$2,Deník!$D370&lt;=BB$3),IF(AND(Deník!$R370&gt;=0,Deník!$R370&lt;=1),"BE",Deník!$R370),""),"")</f>
        <v/>
      </c>
      <c r="BC370" s="71" t="str">
        <f>IF(Deník!$D370&lt;&gt;"",IF(AND(Deník!$D370&gt;=BC$2,Deník!$D370&lt;=BC$3),IF(AND(Deník!$R370&gt;=0,Deník!$R370&lt;=1),"BE",Deník!$R370),""),"")</f>
        <v/>
      </c>
      <c r="BD370" s="20" t="str">
        <f>IF(Deník!$J371="S",(Deník!$M371-Deník!$K371),IF(Deník!$J371="L",(Deník!$K371-Deník!$M371),""))</f>
        <v/>
      </c>
      <c r="BE370" s="20" t="str">
        <f>IF(Deník!$J371="S",(Deník!$K371-Deník!$O371),IF(Deník!$J371="L",(Deník!$O371-Deník!$K371),""))</f>
        <v/>
      </c>
      <c r="BF370" s="20" t="str">
        <f>IF(Deník!$J371="S",(Deník!$K371-Deník!$L371),IF(Deník!$J371="L",(Deník!$L371-Deník!$K371),""))</f>
        <v/>
      </c>
      <c r="BG370" s="20" t="str">
        <f>IF(Deník!$J371="S",(Deník!$K371-Deník!$S371),IF(Deník!$J371="L",(Deník!$S371-Deník!$K371),""))</f>
        <v/>
      </c>
      <c r="BH370" s="20" t="str">
        <f>IF(Deník!$J371="S",(Deník!$K371-Deník!$U371),IF(Deník!$J371="L",(Deník!$U371-Deník!$K371),""))</f>
        <v/>
      </c>
      <c r="BI370" s="20" t="str">
        <f>IF(Deník!$R370&gt;1,Deník!$R370,"")</f>
        <v/>
      </c>
      <c r="BJ370" s="20" t="str">
        <f>IF(Deník!$R370&lt;0,Deník!$R370,"")</f>
        <v/>
      </c>
      <c r="BK370" s="17"/>
      <c r="BM370" s="233" t="str">
        <f>IF(Deník!$R370&lt;&gt;"",IF(Deník!$Y370=Statistika!$F$78,IF(AND(Deník!$R370&gt;=0,Deník!$R370&lt;=1),"BE",Deník!$R370),""),"")</f>
        <v/>
      </c>
      <c r="BN370" s="233" t="str">
        <f>IF(Deník!$R370&lt;&gt;"",IF(Deník!$Y370=Statistika!$F$79,IF(AND(Deník!$R370&gt;=0,Deník!$R370&lt;=1),"BE",Deník!$R370),""),"")</f>
        <v/>
      </c>
      <c r="BO370" s="233" t="str">
        <f>IF(Deník!$R370&lt;&gt;"",IF(Deník!$Y370=Statistika!$F$80,IF(AND(Deník!$R370&gt;=0,Deník!$R370&lt;=1),"BE",Deník!$R370),""),"")</f>
        <v/>
      </c>
      <c r="BP370" s="233" t="str">
        <f>IF(Deník!$R370&lt;&gt;"",IF(Deník!$Y370=Statistika!$F$81,IF(AND(Deník!$R370&gt;=0,Deník!$R370&lt;=1),"BE",Deník!$R370),""),"")</f>
        <v/>
      </c>
      <c r="BQ370" s="233" t="str">
        <f>IF(Deník!$R370&lt;&gt;"",IF(Deník!$Y370=Statistika!$F$82,IF(AND(Deník!$R370&gt;=0,Deník!$R370&lt;=1),"BE",Deník!$R370),""),"")</f>
        <v/>
      </c>
      <c r="BR370" s="233" t="str">
        <f>IF(Deník!$R370&lt;&gt;"",IF(Deník!$Y370=Statistika!$F$83,IF(AND(Deník!$R370&gt;=0,Deník!$R370&lt;=1),"BE",Deník!$R370),""),"")</f>
        <v/>
      </c>
      <c r="BS370" s="233" t="str">
        <f>IF(Deník!$R370&lt;&gt;"",IF(Deník!$Y370=Statistika!$F$84,IF(AND(Deník!$R370&gt;=0,Deník!$R370&lt;=1),"BE",Deník!$R370),""),"")</f>
        <v/>
      </c>
      <c r="BT370" s="233" t="str">
        <f>IF(Deník!$R370&lt;&gt;"",IF(Deník!$Y370=Statistika!$F$85,IF(AND(Deník!$R370&gt;=0,Deník!$R370&lt;=1),"BE",Deník!$R370),""),"")</f>
        <v/>
      </c>
      <c r="BU370" s="233" t="str">
        <f>IF(Deník!$R370&lt;&gt;"",IF(Deník!$Y370=Statistika!$F$86,IF(AND(Deník!$R370&gt;=0,Deník!$R370&lt;=1),"BE",Deník!$R370),""),"")</f>
        <v/>
      </c>
      <c r="BV370" s="233" t="str">
        <f>IF(Deník!$R370&lt;&gt;"",IF(Deník!$Y370=Statistika!$F$87,IF(AND(Deník!$R370&gt;=0,Deník!$R370&lt;=1),"BE",Deník!$R370),""),"")</f>
        <v/>
      </c>
      <c r="BW370" s="233" t="str">
        <f>IF(Deník!$R370&lt;&gt;"",IF(Deník!$Y370=Statistika!$F$88,IF(AND(Deník!$R370&gt;=0,Deník!$R370&lt;=1),"BE",Deník!$R370),""),"")</f>
        <v/>
      </c>
      <c r="BX370" s="233" t="str">
        <f>IF(Deník!$R370&lt;&gt;"",IF(Deník!$Y370=Statistika!$F$89,IF(AND(Deník!$R370&gt;=0,Deník!$R370&lt;=1),"BE",Deník!$R370),""),"")</f>
        <v/>
      </c>
      <c r="BY370" s="233" t="str">
        <f>IF(Deník!$R370&lt;&gt;"",IF(Deník!$Y370=Statistika!$F$90,IF(AND(Deník!$R370&gt;=0,Deník!$R370&lt;=1),"BE",Deník!$R370),""),"")</f>
        <v/>
      </c>
      <c r="BZ370" s="233" t="str">
        <f>IF(Deník!$R370&lt;&gt;"",IF(Deník!$Y370=Statistika!$F$91,IF(AND(Deník!$R370&gt;=0,Deník!$R370&lt;=1),"BE",Deník!$R370),""),"")</f>
        <v/>
      </c>
      <c r="CA370" s="233"/>
      <c r="CB370" s="233" t="str">
        <f>IF(Deník!$R370&lt;&gt;"",IF(Deník!$AB370="SL",IF(AND(Deník!$R370&gt;=0,Deník!$R370&lt;=1),"BE",Deník!$R370),""),"")</f>
        <v/>
      </c>
      <c r="CC370" s="233" t="str">
        <f>IF(Deník!$R370&lt;&gt;"",IF(Deník!$AB370="BE10",IF(AND(Deník!$R370&gt;=0,Deník!$R370&lt;=1),"BE",Deník!$R370),""),"")</f>
        <v/>
      </c>
      <c r="CD370" s="233" t="str">
        <f>IF(Deník!$R370&lt;&gt;"",IF(Deník!$AB370="BE15",IF(AND(Deník!$R370&gt;=0,Deník!$R370&lt;=1),"BE",Deník!$R370),""),"")</f>
        <v/>
      </c>
      <c r="CE370" s="233" t="str">
        <f>IF(Deník!$R370&lt;&gt;"",IF(Deník!$AB370="BE20",IF(AND(Deník!$R370&gt;=0,Deník!$R370&lt;=1),"BE",Deník!$R370),""),"")</f>
        <v/>
      </c>
      <c r="CF370" s="233" t="str">
        <f>IF(Deník!$R370&lt;&gt;"",IF(Deník!$AB370="TP1",IF(AND(Deník!$R370&gt;=0,Deník!$R370&lt;=1),"BE",Deník!$R370),""),"")</f>
        <v/>
      </c>
      <c r="CG370" s="233" t="str">
        <f>IF(Deník!$R370&lt;&gt;"",IF(Deník!$AB370="TP2",IF(AND(Deník!$R370&gt;=0,Deník!$R370&lt;=1),"BE",Deník!$R370),""),"")</f>
        <v/>
      </c>
      <c r="CH370" s="233" t="str">
        <f>IF(Deník!$R370&lt;&gt;"",IF(Deník!$AB370="TP3",IF(AND(Deník!$R370&gt;=0,Deník!$R370&lt;=1),"BE",Deník!$R370),""),"")</f>
        <v/>
      </c>
      <c r="CI370" s="233" t="str">
        <f>IF(Deník!$R370&lt;&gt;"",IF(Deník!$AB370="Trailing SL",IF(AND(Deník!$R370&gt;=0,Deník!$R370&lt;=1),"BE",Deník!$R370),""),"")</f>
        <v/>
      </c>
      <c r="CJ370" s="233" t="str">
        <f>IF(Deník!$R370&lt;&gt;"",IF(Deník!$AB370="Manual",IF(AND(Deník!$R370&gt;=0,Deník!$R370&lt;=1),"BE",Deník!$R370),""),"")</f>
        <v/>
      </c>
      <c r="CK370" s="233"/>
      <c r="CL370" s="233" t="str">
        <f>IF(Deník!$R370&lt;0,IF(Deník!$AC370=Statistika!$F$117,Deník!$R370,""),"")</f>
        <v/>
      </c>
      <c r="CM370" s="233" t="str">
        <f>IF(Deník!$R370&lt;0,IF(Deník!$AC370=Statistika!$F$118,Deník!$R370,""),"")</f>
        <v/>
      </c>
      <c r="CN370" s="233" t="str">
        <f>IF(Deník!$R370&lt;0,IF(Deník!$AC370=Statistika!$F$119,Deník!$R370,""),"")</f>
        <v/>
      </c>
      <c r="CO370" s="233" t="str">
        <f>IF(Deník!$R370&lt;0,IF(Deník!$AC370=Statistika!$F$120,Deník!$R370,""),"")</f>
        <v/>
      </c>
      <c r="CP370" s="233" t="str">
        <f>IF(Deník!$R370&lt;0,IF(Deník!$AC370=Statistika!$F$121,Deník!$R370,""),"")</f>
        <v/>
      </c>
      <c r="CQ370" s="233" t="str">
        <f>IF(Deník!$R370&lt;0,IF(Deník!$AC370=Statistika!$F$122,Deník!$R370,""),"")</f>
        <v/>
      </c>
      <c r="CR370" s="233" t="str">
        <f>IF(Deník!$R370&lt;0,IF(Deník!$AC370=Statistika!$F$123,Deník!$R370,""),"")</f>
        <v/>
      </c>
      <c r="CS370" s="233" t="str">
        <f>IF(Deník!$R370&lt;0,IF(Deník!$AC370=Statistika!$F$124,Deník!$R370,""),"")</f>
        <v/>
      </c>
      <c r="CT370" s="233" t="str">
        <f>IF(Deník!$R370&lt;0,IF(Deník!$AC370=Statistika!$F$125,Deník!$R370,""),"")</f>
        <v/>
      </c>
      <c r="CU370" s="233"/>
      <c r="CV370" s="233" t="str">
        <f>IF(Deník!$R370&lt;0,IF(Deník!$AD370=$CV$2,Deník!$R370,""),"")</f>
        <v/>
      </c>
      <c r="CW370" s="233" t="str">
        <f>IF(Deník!$R370&lt;0,IF(Deník!$AD370=$CW$2,Deník!$R370,""),"")</f>
        <v/>
      </c>
      <c r="CX370" s="233" t="str">
        <f>IF(Deník!$R370&lt;0,IF(Deník!$AD370=$CX$2,Deník!$R370,""),"")</f>
        <v/>
      </c>
      <c r="CY370" s="233" t="str">
        <f>IF(Deník!$R370&lt;0,IF(Deník!$AD370=$CY$2,Deník!$R370,""),"")</f>
        <v/>
      </c>
      <c r="CZ370" s="233" t="str">
        <f>IF(Deník!$R370&lt;0,IF(Deník!$AD370=$CZ$2,Deník!$R370,""),"")</f>
        <v/>
      </c>
      <c r="DL370" s="221">
        <f t="shared" si="16"/>
        <v>93847.029999999984</v>
      </c>
      <c r="DM370" s="220">
        <f t="shared" si="15"/>
        <v>-6.1529700000000132E-2</v>
      </c>
      <c r="DO370" s="50">
        <f>Deník!W371</f>
        <v>0</v>
      </c>
      <c r="DP370" s="102" t="str">
        <f>IF(AND(Deník!W371&gt;0),1,"")</f>
        <v/>
      </c>
      <c r="DQ370" s="102">
        <f>IF(AND(Deník!W371&lt;=0),1,"")</f>
        <v>1</v>
      </c>
      <c r="DR370" s="227"/>
      <c r="DS370" s="228"/>
      <c r="DT370" s="85"/>
      <c r="DU370" s="54">
        <f>IF(MONTH(Deník!$C370)=DU$2,Deník!$W370,"")</f>
        <v>0</v>
      </c>
      <c r="DV370" s="222" t="str">
        <f>IF(MONTH(Deník!$C370)=DV$2,Deník!$W370,"")</f>
        <v/>
      </c>
      <c r="DW370" s="222" t="str">
        <f>IF(MONTH(Deník!$C370)=DW$2,Deník!$W370,"")</f>
        <v/>
      </c>
      <c r="DX370" s="222" t="str">
        <f>IF(MONTH(Deník!$C370)=DX$2,Deník!$W370,"")</f>
        <v/>
      </c>
      <c r="DY370" s="222" t="str">
        <f>IF(MONTH(Deník!$C370)=DY$2,Deník!$W370,"")</f>
        <v/>
      </c>
      <c r="DZ370" s="222" t="str">
        <f>IF(MONTH(Deník!$C370)=DZ$2,Deník!$W370,"")</f>
        <v/>
      </c>
      <c r="EA370" s="222" t="str">
        <f>IF(MONTH(Deník!$C370)=EA$2,Deník!$W370,"")</f>
        <v/>
      </c>
      <c r="EB370" s="222" t="str">
        <f>IF(MONTH(Deník!$C370)=EB$2,Deník!$W370,"")</f>
        <v/>
      </c>
      <c r="EC370" s="222" t="str">
        <f>IF(MONTH(Deník!$C370)=EC$2,Deník!$W370,"")</f>
        <v/>
      </c>
      <c r="ED370" s="222" t="str">
        <f>IF(MONTH(Deník!$C370)=ED$2,Deník!$W370,"")</f>
        <v/>
      </c>
      <c r="EE370" s="222" t="str">
        <f>IF(MONTH(Deník!$C370)=EE$2,Deník!$W370,"")</f>
        <v/>
      </c>
      <c r="EF370" s="222" t="str">
        <f>IF(MONTH(Deník!$C370)=EF$2,Deník!$W370,"")</f>
        <v/>
      </c>
      <c r="EI370" s="600" t="str">
        <f>IF(Deník!$W370&lt;&gt;"",IF(Deník!$B370=Statistika!$F$63,Deník!$W370,""),"")</f>
        <v/>
      </c>
      <c r="EJ370" s="13" t="str">
        <f>IF(Deník!$W370&lt;&gt;"",IF(Deník!$B370=Statistika!$F$64,Deník!$W370,""),"")</f>
        <v/>
      </c>
      <c r="EK370" s="13" t="str">
        <f>IF(Deník!$W370&lt;&gt;"",IF(Deník!$B370=Statistika!$F$65,Deník!$W370,""),"")</f>
        <v/>
      </c>
      <c r="EL370" s="13" t="str">
        <f>IF(Deník!$W370&lt;&gt;"",IF(Deník!$B370=Statistika!$F$66,Deník!$W370,""),"")</f>
        <v/>
      </c>
      <c r="EM370" s="13" t="str">
        <f>IF(Deník!$W370&lt;&gt;"",IF(Deník!$B370=Statistika!$F$67,Deník!$W370,""),"")</f>
        <v/>
      </c>
      <c r="EN370" s="13" t="str">
        <f>IF(Deník!$W370&lt;&gt;"",IF(Deník!$B370=Statistika!$F$68,Deník!$W370,""),"")</f>
        <v/>
      </c>
      <c r="EO370" s="13" t="str">
        <f>IF(Deník!$W370&lt;&gt;"",IF(Deník!$B370=Statistika!$F$69,Deník!$W370,""),"")</f>
        <v/>
      </c>
      <c r="EP370" s="601" t="str">
        <f>IF(Deník!$W370&lt;&gt;"",IF(Deník!$B370=Statistika!$F$70,Deník!$W370,""),"")</f>
        <v/>
      </c>
      <c r="EQ370" s="90"/>
      <c r="ER370" s="63" t="str">
        <f>IF(Deník!$W370&lt;&gt;"",IF(Deník!$J370="L",Deník!$W370,""),"")</f>
        <v/>
      </c>
      <c r="ES370" s="13" t="str">
        <f>IF(Deník!$W370&lt;&gt;"",IF(Deník!$J370="S",Deník!$W370,""),"")</f>
        <v/>
      </c>
      <c r="ET370" s="95"/>
      <c r="EU370" s="88"/>
      <c r="EV370" s="63" t="str">
        <f>IF(WEEKDAY(Deník!$C370,2)=1,Deník!$W370,"")</f>
        <v/>
      </c>
      <c r="EW370" s="13" t="str">
        <f>IF(WEEKDAY(Deník!$C370,2)=2,Deník!$W370,"")</f>
        <v/>
      </c>
      <c r="EX370" s="13" t="str">
        <f>IF(WEEKDAY(Deník!$C370,2)=3,Deník!$W370,"")</f>
        <v/>
      </c>
      <c r="EY370" s="13" t="str">
        <f>IF(WEEKDAY(Deník!$C370,2)=4,Deník!$W370,"")</f>
        <v/>
      </c>
      <c r="EZ370" s="60" t="str">
        <f>IF(WEEKDAY(Deník!$C370,2)=5,Deník!$W370,"")</f>
        <v/>
      </c>
      <c r="FA370" s="99"/>
      <c r="FB370" s="100">
        <f>Deník!D370</f>
        <v>0</v>
      </c>
      <c r="FC370" s="63">
        <f>IF($FB370&lt;&gt;"",IF(AND($FB370&gt;=FC$2,$FB370&lt;=FC$3),Deník!$W370,""))</f>
        <v>0</v>
      </c>
      <c r="FD370" s="63" t="str">
        <f>IF($FB370&lt;&gt;"",IF(AND($FB370&gt;=FD$2,$FB370&lt;=FD$3),Deník!$W370,""))</f>
        <v/>
      </c>
      <c r="FE370" s="63" t="str">
        <f>IF($FB370&lt;&gt;"",IF(AND($FB370&gt;=FE$2,$FB370&lt;=FE$3),Deník!$W370,""))</f>
        <v/>
      </c>
      <c r="FF370" s="63" t="str">
        <f>IF($FB370&lt;&gt;"",IF(AND($FB370&gt;=FF$2,$FB370&lt;=FF$3),Deník!$W370,""))</f>
        <v/>
      </c>
      <c r="FG370" s="63" t="str">
        <f>IF($FB370&lt;&gt;"",IF(AND($FB370&gt;=FG$2,$FB370&lt;=FG$3),Deník!$W370,""))</f>
        <v/>
      </c>
      <c r="FH370" s="63" t="str">
        <f>IF($FB370&lt;&gt;"",IF(AND($FB370&gt;=FH$2,$FB370&lt;=FH$3),Deník!$W370,""))</f>
        <v/>
      </c>
      <c r="FI370" s="63" t="str">
        <f>IF($FB370&lt;&gt;"",IF(AND($FB370&gt;=FI$2,$FB370&lt;=FI$3),Deník!$W370,""))</f>
        <v/>
      </c>
      <c r="FJ370" s="63" t="str">
        <f>IF($FB370&lt;&gt;"",IF(AND($FB370&gt;=FJ$2,$FB370&lt;=FJ$3),Deník!$W370,""))</f>
        <v/>
      </c>
      <c r="FK370" s="63" t="str">
        <f>IF($FB370&lt;&gt;"",IF(AND($FB370&gt;=FK$2,$FB370&lt;=FK$3),Deník!$W370,""))</f>
        <v/>
      </c>
      <c r="FL370" s="63" t="str">
        <f>IF($FB370&lt;&gt;"",IF(AND($FB370&gt;=FL$2,$FB370&lt;=FL$3),Deník!$W370,""))</f>
        <v/>
      </c>
      <c r="FM370" s="63" t="str">
        <f>IF($FB370&lt;&gt;"",IF(AND($FB370&gt;=FM$2,$FB370&lt;=FM$3),Deník!$W370,""))</f>
        <v/>
      </c>
      <c r="FN370" s="13"/>
      <c r="FO370" s="20" t="str">
        <f>IF(Deník!$W370&gt;1,Deník!$W370,"")</f>
        <v/>
      </c>
      <c r="FP370" s="20" t="str">
        <f>IF(Deník!$W370&lt;0,Deník!$W370,"")</f>
        <v/>
      </c>
      <c r="FQ370" s="17"/>
      <c r="FS370" s="233"/>
      <c r="FT370" s="233" t="str">
        <f>IF(Deník!$W370&lt;&gt;"",IF(Deník!$Y370=Statistika!$F$78,Deník!$W370,""),"")</f>
        <v/>
      </c>
      <c r="FU370" s="233" t="str">
        <f>IF(Deník!$W370&lt;&gt;"",IF(Deník!$Y370=Statistika!$F$79,Deník!$W370,""),"")</f>
        <v/>
      </c>
      <c r="FV370" s="233" t="str">
        <f>IF(Deník!$W370&lt;&gt;"",IF(Deník!$Y370=Statistika!$F$80,Deník!$W370,""),"")</f>
        <v/>
      </c>
      <c r="FW370" s="233" t="str">
        <f>IF(Deník!$W370&lt;&gt;"",IF(Deník!$Y370=Statistika!$F$81,Deník!$W370,""),"")</f>
        <v/>
      </c>
      <c r="FX370" s="233" t="str">
        <f>IF(Deník!$W370&lt;&gt;"",IF(Deník!$Y370=Statistika!$F$82,Deník!$W370,""),"")</f>
        <v/>
      </c>
      <c r="FY370" s="233" t="str">
        <f>IF(Deník!$W370&lt;&gt;"",IF(Deník!$Y370=Statistika!$F$83,Deník!$W370,""),"")</f>
        <v/>
      </c>
      <c r="FZ370" s="233" t="str">
        <f>IF(Deník!$W370&lt;&gt;"",IF(Deník!$Y370=Statistika!$F$84,Deník!$W370,""),"")</f>
        <v/>
      </c>
      <c r="GA370" s="233" t="str">
        <f>IF(Deník!$W370&lt;&gt;"",IF(Deník!$Y370=Statistika!$F$85,Deník!$W370,""),"")</f>
        <v/>
      </c>
      <c r="GB370" s="233" t="str">
        <f>IF(Deník!$W370&lt;&gt;"",IF(Deník!$Y370=Statistika!$F$86,Deník!$W370,""),"")</f>
        <v/>
      </c>
      <c r="GC370" s="233" t="str">
        <f>IF(Deník!$W370&lt;&gt;"",IF(Deník!$Y370=Statistika!$F$87,Deník!$W370,""),"")</f>
        <v/>
      </c>
      <c r="GD370" s="233" t="str">
        <f>IF(Deník!$W370&lt;&gt;"",IF(Deník!$Y370=Statistika!$F$88,Deník!$W370,""),"")</f>
        <v/>
      </c>
      <c r="GE370" s="233" t="str">
        <f>IF(Deník!$W370&lt;&gt;"",IF(Deník!$Y370=Statistika!$F$89,Deník!$W370,""),"")</f>
        <v/>
      </c>
      <c r="GF370" s="233" t="str">
        <f>IF(Deník!$W370&lt;&gt;"",IF(Deník!$Y370=Statistika!$F$90,Deník!$W370,""),"")</f>
        <v/>
      </c>
      <c r="GG370" s="233" t="str">
        <f>IF(Deník!$W370&lt;&gt;"",IF(Deník!$Y370=Statistika!$F$91,Deník!$W370,""),"")</f>
        <v/>
      </c>
      <c r="GH370" s="233"/>
      <c r="GI370" s="233" t="str">
        <f>IF(Deník!$W370&lt;&gt;"",IF(Deník!$AB370=Statistika!$L$100,Deník!$W370,""),"")</f>
        <v/>
      </c>
      <c r="GJ370" s="233" t="str">
        <f>IF(Deník!$W370&lt;&gt;"",IF(Deník!$AB370=Statistika!$L$101,Deník!$W370,""),"")</f>
        <v/>
      </c>
      <c r="GK370" s="233" t="str">
        <f>IF(Deník!$W370&lt;&gt;"",IF(Deník!$AB370=Statistika!$L$102,Deník!$W370,""),"")</f>
        <v/>
      </c>
      <c r="GL370" s="233" t="str">
        <f>IF(Deník!$W370&lt;&gt;"",IF(Deník!$AB370=Statistika!$L$103,Deník!$W370,""),"")</f>
        <v/>
      </c>
      <c r="GM370" s="233" t="str">
        <f>IF(Deník!$W370&lt;&gt;"",IF(Deník!$AB370=Statistika!$L$104,Deník!$W370,""),"")</f>
        <v/>
      </c>
      <c r="GN370" s="233" t="str">
        <f>IF(Deník!$W370&lt;&gt;"",IF(Deník!$AB370=Statistika!$L$105,Deník!$W370,""),"")</f>
        <v/>
      </c>
      <c r="GO370" s="233" t="str">
        <f>IF(Deník!$W370&lt;&gt;"",IF(Deník!$AB370=Statistika!$L$106,Deník!$W370,""),"")</f>
        <v/>
      </c>
      <c r="GP370" s="233" t="str">
        <f>IF(Deník!$W370&lt;&gt;"",IF(Deník!$AB370=Statistika!$L$107,Deník!$W370,""),"")</f>
        <v/>
      </c>
      <c r="GQ370" s="233" t="str">
        <f>IF(Deník!$W370&lt;&gt;"",IF(Deník!$AB370=Statistika!$L$108,Deník!$W370,""),"")</f>
        <v/>
      </c>
      <c r="GS370" s="233" t="str">
        <f>IF(Deník!$W370&lt;0,IF(Deník!$AC370=Statistika!$F$117,Deník!$W370,""),"")</f>
        <v/>
      </c>
      <c r="GT370" s="233" t="str">
        <f>IF(Deník!$W370&lt;0,IF(Deník!$AC370=Statistika!$F$118,Deník!$W370,""),"")</f>
        <v/>
      </c>
      <c r="GU370" s="233" t="str">
        <f>IF(Deník!$W370&lt;0,IF(Deník!$AC370=Statistika!$F$119,Deník!$W370,""),"")</f>
        <v/>
      </c>
      <c r="GV370" s="233" t="str">
        <f>IF(Deník!$W370&lt;0,IF(Deník!$AC370=Statistika!$F$120,Deník!$W370,""),"")</f>
        <v/>
      </c>
      <c r="GW370" s="233" t="str">
        <f>IF(Deník!$W370&lt;0,IF(Deník!$AC370=Statistika!$F$121,Deník!$W370,""),"")</f>
        <v/>
      </c>
      <c r="GX370" s="233" t="str">
        <f>IF(Deník!$W370&lt;0,IF(Deník!$AC370=Statistika!$F$122,Deník!$W370,""),"")</f>
        <v/>
      </c>
      <c r="GY370" s="233" t="str">
        <f>IF(Deník!$W370&lt;0,IF(Deník!$AC370=Statistika!$F$123,Deník!$W370,""),"")</f>
        <v/>
      </c>
      <c r="GZ370" s="233" t="str">
        <f>IF(Deník!$W370&lt;0,IF(Deník!$AC370=Statistika!$F$124,Deník!$W370,""),"")</f>
        <v/>
      </c>
      <c r="HA370" s="233" t="str">
        <f>IF(Deník!$W370&lt;0,IF(Deník!$AC370=Statistika!$F$125,Deník!$W370,""),"")</f>
        <v/>
      </c>
      <c r="HC370" s="233" t="str">
        <f>IF(Deník!$W370&lt;0,IF(Deník!$AD370=Statistika!$F$133,Deník!$W370,""),"")</f>
        <v/>
      </c>
      <c r="HD370" s="233" t="str">
        <f>IF(Deník!$W370&lt;0,IF(Deník!$AD370=Statistika!$F$134,Deník!$W370,""),"")</f>
        <v/>
      </c>
      <c r="HE370" s="233" t="str">
        <f>IF(Deník!$W370&lt;0,IF(Deník!$AD370=Statistika!$F$135,Deník!$W370,""),"")</f>
        <v/>
      </c>
      <c r="HF370" s="233" t="str">
        <f>IF(Deník!$W370&lt;0,IF(Deník!$AD370=Statistika!$F$136,Deník!$W370,""),"")</f>
        <v/>
      </c>
      <c r="HG370" s="233" t="str">
        <f>IF(Deník!$W370&lt;0,IF(Deník!$AD370=Statistika!$F$137,Deník!$W370,""),"")</f>
        <v/>
      </c>
      <c r="ID370" s="8">
        <f>Tabulka4[[#This Row],[Sloupec3]]</f>
        <v>0</v>
      </c>
      <c r="IE370" s="17" t="str">
        <f>IF(AND([1]Deník!$C370&gt;='[1]Měsíční shrnutí'!$D$1,[1]Deník!$C370&lt;='[1]Měsíční shrnutí'!$F$1),[1]Deník!$X370,"")</f>
        <v/>
      </c>
    </row>
    <row r="371" spans="1:239">
      <c r="A371" s="8">
        <f>Deník!C372</f>
        <v>0</v>
      </c>
      <c r="B371" s="50" t="str">
        <f>Deník!R372</f>
        <v/>
      </c>
      <c r="C371" s="102" t="str">
        <f>IF(AND(Deník!R372&gt;1,Deník!R372&lt;&gt;""),1,"")</f>
        <v/>
      </c>
      <c r="D371" s="102" t="str">
        <f>IF(AND(Deník!R372&lt;=0,Deník!R372&lt;&gt;""),1,"")</f>
        <v/>
      </c>
      <c r="E371" s="103" t="str">
        <f>IF(AND(Deník!R372&gt;=0,Deník!R372&lt;=1),1,"")</f>
        <v/>
      </c>
      <c r="F371" s="79" t="str">
        <f>IF(Deník!R372&lt;&gt;"",Deník!R372+F370,"")</f>
        <v/>
      </c>
      <c r="G371" s="85"/>
      <c r="H371" s="54" t="str">
        <f>IF(MONTH(Deník!$C371)=H$2,IF(AND(Deník!$R371&gt;=0,Deník!$R371&lt;=1),"BE",Deník!$R371),"")</f>
        <v/>
      </c>
      <c r="I371" s="11" t="str">
        <f>IF(MONTH(Deník!$C371)=I$2,IF(AND(Deník!$R371&gt;=0,Deník!$R371&lt;=1),"BE",Deník!$R371),"")</f>
        <v/>
      </c>
      <c r="J371" s="11" t="str">
        <f>IF(MONTH(Deník!$C371)=J$2,IF(AND(Deník!$R371&gt;=0,Deník!$R371&lt;=1),"BE",Deník!$R371),"")</f>
        <v/>
      </c>
      <c r="K371" s="11" t="str">
        <f>IF(MONTH(Deník!$C371)=K$2,IF(AND(Deník!$R371&gt;=0,Deník!$R371&lt;=1),"BE",Deník!$R371),"")</f>
        <v/>
      </c>
      <c r="L371" s="11" t="str">
        <f>IF(MONTH(Deník!$C371)=L$2,IF(AND(Deník!$R371&gt;=0,Deník!$R371&lt;=1),"BE",Deník!$R371),"")</f>
        <v/>
      </c>
      <c r="M371" s="11" t="str">
        <f>IF(MONTH(Deník!$C371)=M$2,IF(AND(Deník!$R371&gt;=0,Deník!$R371&lt;=1),"BE",Deník!$R371),"")</f>
        <v/>
      </c>
      <c r="N371" s="11" t="str">
        <f>IF(MONTH(Deník!$C371)=N$2,IF(AND(Deník!$R371&gt;=0,Deník!$R371&lt;=1),"BE",Deník!$R371),"")</f>
        <v/>
      </c>
      <c r="O371" s="11" t="str">
        <f>IF(MONTH(Deník!$C371)=O$2,IF(AND(Deník!$R371&gt;=0,Deník!$R371&lt;=1),"BE",Deník!$R371),"")</f>
        <v/>
      </c>
      <c r="P371" s="11" t="str">
        <f>IF(MONTH(Deník!$C371)=P$2,IF(AND(Deník!$R371&gt;=0,Deník!$R371&lt;=1),"BE",Deník!$R371),"")</f>
        <v/>
      </c>
      <c r="Q371" s="11" t="str">
        <f>IF(MONTH(Deník!$C371)=Q$2,IF(AND(Deník!$R371&gt;=0,Deník!$R371&lt;=1),"BE",Deník!$R371),"")</f>
        <v/>
      </c>
      <c r="R371" s="11" t="str">
        <f>IF(MONTH(Deník!$C371)=R$2,IF(AND(Deník!$R371&gt;=0,Deník!$R371&lt;=1),"BE",Deník!$R371),"")</f>
        <v/>
      </c>
      <c r="S371" s="57" t="str">
        <f>IF(MONTH(Deník!$C371)=S$2,IF(AND(Deník!$R371&gt;=0,Deník!$R371&lt;=1),"BE",Deník!$R371),"")</f>
        <v/>
      </c>
      <c r="U371" s="12"/>
      <c r="V371" s="12"/>
      <c r="X371" s="600" t="str">
        <f>IF(Deník!$R371&lt;&gt;"",IF(Deník!$B371=Statistika!$F$63,IF(AND(Deník!$R371&gt;=0,Deník!$R371&lt;=1),"BE",Deník!$R371),""),"")</f>
        <v/>
      </c>
      <c r="Y371" s="13" t="str">
        <f>IF(Deník!$R371&lt;&gt;"",IF(Deník!$B371=Statistika!$F$64,IF(AND(Deník!$R371&gt;=0,Deník!$R371&lt;=1),"BE",Deník!$R371),""),"")</f>
        <v/>
      </c>
      <c r="Z371" s="13" t="str">
        <f>IF(Deník!$R371&lt;&gt;"",IF(Deník!$B371=Statistika!$F$65,IF(AND(Deník!$R371&gt;=0,Deník!$R371&lt;=1),"BE",Deník!$R371),""),"")</f>
        <v/>
      </c>
      <c r="AA371" s="13" t="str">
        <f>IF(Deník!$R371&lt;&gt;"",IF(Deník!$B371=Statistika!$F$66,IF(AND(Deník!$R371&gt;=0,Deník!$R371&lt;=1),"BE",Deník!$R371),""),"")</f>
        <v/>
      </c>
      <c r="AB371" s="13" t="str">
        <f>IF(Deník!$R371&lt;&gt;"",IF(Deník!$B371=Statistika!$F$67,IF(AND(Deník!$R371&gt;=0,Deník!$R371&lt;=1),"BE",Deník!$R371),""),"")</f>
        <v/>
      </c>
      <c r="AC371" s="13" t="str">
        <f>IF(Deník!$R371&lt;&gt;"",IF(Deník!$B371=Statistika!$F$68,IF(AND(Deník!$R371&gt;=0,Deník!$R371&lt;=1),"BE",Deník!$R371),""),"")</f>
        <v/>
      </c>
      <c r="AD371" s="13" t="str">
        <f>IF(Deník!$R371&lt;&gt;"",IF(Deník!$B371=Statistika!$F$69,IF(AND(Deník!$R371&gt;=0,Deník!$R371&lt;=1),"BE",Deník!$R371),""),"")</f>
        <v/>
      </c>
      <c r="AE371" s="601" t="str">
        <f>IF(Deník!$R371&lt;&gt;"",IF(Deník!$B371=Statistika!$F$70,IF(AND(Deník!$R371&gt;=0,Deník!$R371&lt;=1),"BE",Deník!$R371),""),"")</f>
        <v/>
      </c>
      <c r="AF371" s="90"/>
      <c r="AG371" s="63" t="str">
        <f>IF(Deník!$R371&lt;&gt;"",IF(Deník!$J371="L",IF(AND(Deník!$R371&gt;=0,Deník!$R371&lt;=1),"BE",Deník!$R371),""),"")</f>
        <v/>
      </c>
      <c r="AH371" s="13" t="str">
        <f>IF(Deník!$R371&lt;&gt;"",IF(Deník!$J371="S",IF(AND(Deník!$R371&gt;=0,Deník!$R371&lt;=1),"BE",Deník!$R371),""),"")</f>
        <v/>
      </c>
      <c r="AI371" s="95"/>
      <c r="AJ371" s="71" t="str">
        <f>IF(Deník!N372&lt;&gt;"",Deník!N372*-1,"")</f>
        <v/>
      </c>
      <c r="AK371" s="88"/>
      <c r="AL371" s="63" t="str">
        <f>IF(WEEKDAY(Deník!$C371,2)=1,IF(AND(Deník!$R371&gt;=0,Deník!$R371&lt;=1),"BE",Deník!$R371),"")</f>
        <v/>
      </c>
      <c r="AM371" s="13" t="str">
        <f>IF(WEEKDAY(Deník!$C371,2)=2,IF(AND(Deník!$R371&gt;=0,Deník!$R371&lt;=1),"BE",Deník!$R371),"")</f>
        <v/>
      </c>
      <c r="AN371" s="13" t="str">
        <f>IF(WEEKDAY(Deník!$C371,2)=3,IF(AND(Deník!$R371&gt;=0,Deník!$R371&lt;=1),"BE",Deník!$R371),"")</f>
        <v/>
      </c>
      <c r="AO371" s="13" t="str">
        <f>IF(WEEKDAY(Deník!$C371,2)=4,IF(AND(Deník!$R371&gt;=0,Deník!$R371&lt;=1),"BE",Deník!$R371),"")</f>
        <v/>
      </c>
      <c r="AP371" s="60" t="str">
        <f>IF(WEEKDAY(Deník!$C371,2)=5,IF(AND(Deník!$R371&gt;=0,Deník!$R371&lt;=1),"BE",Deník!$R371),"")</f>
        <v/>
      </c>
      <c r="AQ371" s="99"/>
      <c r="AR371" s="100">
        <f>Deník!D371</f>
        <v>0</v>
      </c>
      <c r="AS371" s="63" t="str">
        <f>IF(Deník!$D371&lt;&gt;"",IF(AND(Deník!$D371&gt;=AS$2,Deník!$D371&lt;=AS$3),IF(AND(Deník!$R371&gt;=0,Deník!$R371&lt;=1),"BE",Deník!$R371),""),"")</f>
        <v/>
      </c>
      <c r="AT371" s="63" t="str">
        <f>IF(Deník!$D371&lt;&gt;"",IF(AND(Deník!$D371&gt;=AT$2,Deník!$D371&lt;=AT$3),IF(AND(Deník!$R371&gt;=0,Deník!$R371&lt;=1),"BE",Deník!$R371),""),"")</f>
        <v/>
      </c>
      <c r="AU371" s="63" t="str">
        <f>IF(Deník!$D371&lt;&gt;"",IF(AND(Deník!$D371&gt;=AU$2,Deník!$D371&lt;=AU$3),IF(AND(Deník!$R371&gt;=0,Deník!$R371&lt;=1),"BE",Deník!$R371),""),"")</f>
        <v/>
      </c>
      <c r="AV371" s="63" t="str">
        <f>IF(Deník!$D371&lt;&gt;"",IF(AND(Deník!$D371&gt;=AV$2,Deník!$D371&lt;=AV$3),IF(AND(Deník!$R371&gt;=0,Deník!$R371&lt;=1),"BE",Deník!$R371),""),"")</f>
        <v/>
      </c>
      <c r="AW371" s="63" t="str">
        <f>IF(Deník!$D371&lt;&gt;"",IF(AND(Deník!$D371&gt;=AW$2,Deník!$D371&lt;=AW$3),IF(AND(Deník!$R371&gt;=0,Deník!$R371&lt;=1),"BE",Deník!$R371),""),"")</f>
        <v/>
      </c>
      <c r="AX371" s="63" t="str">
        <f>IF(Deník!$D371&lt;&gt;"",IF(AND(Deník!$D371&gt;=AX$2,Deník!$D371&lt;=AX$3),IF(AND(Deník!$R371&gt;=0,Deník!$R371&lt;=1),"BE",Deník!$R371),""),"")</f>
        <v/>
      </c>
      <c r="AY371" s="63" t="str">
        <f>IF(Deník!$D371&lt;&gt;"",IF(AND(Deník!$D371&gt;=AY$2,Deník!$D371&lt;=AY$3),IF(AND(Deník!$R371&gt;=0,Deník!$R371&lt;=1),"BE",Deník!$R371),""),"")</f>
        <v/>
      </c>
      <c r="AZ371" s="63" t="str">
        <f>IF(Deník!$D371&lt;&gt;"",IF(AND(Deník!$D371&gt;=AZ$2,Deník!$D371&lt;=AZ$3),IF(AND(Deník!$R371&gt;=0,Deník!$R371&lt;=1),"BE",Deník!$R371),""),"")</f>
        <v/>
      </c>
      <c r="BA371" s="63" t="str">
        <f>IF(Deník!$D371&lt;&gt;"",IF(AND(Deník!$D371&gt;=BA$2,Deník!$D371&lt;=BA$3),IF(AND(Deník!$R371&gt;=0,Deník!$R371&lt;=1),"BE",Deník!$R371),""),"")</f>
        <v/>
      </c>
      <c r="BB371" s="63" t="str">
        <f>IF(Deník!$D371&lt;&gt;"",IF(AND(Deník!$D371&gt;=BB$2,Deník!$D371&lt;=BB$3),IF(AND(Deník!$R371&gt;=0,Deník!$R371&lt;=1),"BE",Deník!$R371),""),"")</f>
        <v/>
      </c>
      <c r="BC371" s="71" t="str">
        <f>IF(Deník!$D371&lt;&gt;"",IF(AND(Deník!$D371&gt;=BC$2,Deník!$D371&lt;=BC$3),IF(AND(Deník!$R371&gt;=0,Deník!$R371&lt;=1),"BE",Deník!$R371),""),"")</f>
        <v/>
      </c>
      <c r="BD371" s="20" t="str">
        <f>IF(Deník!$J372="S",(Deník!$M372-Deník!$K372),IF(Deník!$J372="L",(Deník!$K372-Deník!$M372),""))</f>
        <v/>
      </c>
      <c r="BE371" s="20" t="str">
        <f>IF(Deník!$J372="S",(Deník!$K372-Deník!$O372),IF(Deník!$J372="L",(Deník!$O372-Deník!$K372),""))</f>
        <v/>
      </c>
      <c r="BF371" s="20" t="str">
        <f>IF(Deník!$J372="S",(Deník!$K372-Deník!$L372),IF(Deník!$J372="L",(Deník!$L372-Deník!$K372),""))</f>
        <v/>
      </c>
      <c r="BG371" s="20" t="str">
        <f>IF(Deník!$J372="S",(Deník!$K372-Deník!$S372),IF(Deník!$J372="L",(Deník!$S372-Deník!$K372),""))</f>
        <v/>
      </c>
      <c r="BH371" s="20" t="str">
        <f>IF(Deník!$J372="S",(Deník!$K372-Deník!$U372),IF(Deník!$J372="L",(Deník!$U372-Deník!$K372),""))</f>
        <v/>
      </c>
      <c r="BI371" s="20" t="str">
        <f>IF(Deník!$R371&gt;1,Deník!$R371,"")</f>
        <v/>
      </c>
      <c r="BJ371" s="20" t="str">
        <f>IF(Deník!$R371&lt;0,Deník!$R371,"")</f>
        <v/>
      </c>
      <c r="BK371" s="17"/>
      <c r="BM371" s="233" t="str">
        <f>IF(Deník!$R371&lt;&gt;"",IF(Deník!$Y371=Statistika!$F$78,IF(AND(Deník!$R371&gt;=0,Deník!$R371&lt;=1),"BE",Deník!$R371),""),"")</f>
        <v/>
      </c>
      <c r="BN371" s="233" t="str">
        <f>IF(Deník!$R371&lt;&gt;"",IF(Deník!$Y371=Statistika!$F$79,IF(AND(Deník!$R371&gt;=0,Deník!$R371&lt;=1),"BE",Deník!$R371),""),"")</f>
        <v/>
      </c>
      <c r="BO371" s="233" t="str">
        <f>IF(Deník!$R371&lt;&gt;"",IF(Deník!$Y371=Statistika!$F$80,IF(AND(Deník!$R371&gt;=0,Deník!$R371&lt;=1),"BE",Deník!$R371),""),"")</f>
        <v/>
      </c>
      <c r="BP371" s="233" t="str">
        <f>IF(Deník!$R371&lt;&gt;"",IF(Deník!$Y371=Statistika!$F$81,IF(AND(Deník!$R371&gt;=0,Deník!$R371&lt;=1),"BE",Deník!$R371),""),"")</f>
        <v/>
      </c>
      <c r="BQ371" s="233" t="str">
        <f>IF(Deník!$R371&lt;&gt;"",IF(Deník!$Y371=Statistika!$F$82,IF(AND(Deník!$R371&gt;=0,Deník!$R371&lt;=1),"BE",Deník!$R371),""),"")</f>
        <v/>
      </c>
      <c r="BR371" s="233" t="str">
        <f>IF(Deník!$R371&lt;&gt;"",IF(Deník!$Y371=Statistika!$F$83,IF(AND(Deník!$R371&gt;=0,Deník!$R371&lt;=1),"BE",Deník!$R371),""),"")</f>
        <v/>
      </c>
      <c r="BS371" s="233" t="str">
        <f>IF(Deník!$R371&lt;&gt;"",IF(Deník!$Y371=Statistika!$F$84,IF(AND(Deník!$R371&gt;=0,Deník!$R371&lt;=1),"BE",Deník!$R371),""),"")</f>
        <v/>
      </c>
      <c r="BT371" s="233" t="str">
        <f>IF(Deník!$R371&lt;&gt;"",IF(Deník!$Y371=Statistika!$F$85,IF(AND(Deník!$R371&gt;=0,Deník!$R371&lt;=1),"BE",Deník!$R371),""),"")</f>
        <v/>
      </c>
      <c r="BU371" s="233" t="str">
        <f>IF(Deník!$R371&lt;&gt;"",IF(Deník!$Y371=Statistika!$F$86,IF(AND(Deník!$R371&gt;=0,Deník!$R371&lt;=1),"BE",Deník!$R371),""),"")</f>
        <v/>
      </c>
      <c r="BV371" s="233" t="str">
        <f>IF(Deník!$R371&lt;&gt;"",IF(Deník!$Y371=Statistika!$F$87,IF(AND(Deník!$R371&gt;=0,Deník!$R371&lt;=1),"BE",Deník!$R371),""),"")</f>
        <v/>
      </c>
      <c r="BW371" s="233" t="str">
        <f>IF(Deník!$R371&lt;&gt;"",IF(Deník!$Y371=Statistika!$F$88,IF(AND(Deník!$R371&gt;=0,Deník!$R371&lt;=1),"BE",Deník!$R371),""),"")</f>
        <v/>
      </c>
      <c r="BX371" s="233" t="str">
        <f>IF(Deník!$R371&lt;&gt;"",IF(Deník!$Y371=Statistika!$F$89,IF(AND(Deník!$R371&gt;=0,Deník!$R371&lt;=1),"BE",Deník!$R371),""),"")</f>
        <v/>
      </c>
      <c r="BY371" s="233" t="str">
        <f>IF(Deník!$R371&lt;&gt;"",IF(Deník!$Y371=Statistika!$F$90,IF(AND(Deník!$R371&gt;=0,Deník!$R371&lt;=1),"BE",Deník!$R371),""),"")</f>
        <v/>
      </c>
      <c r="BZ371" s="233" t="str">
        <f>IF(Deník!$R371&lt;&gt;"",IF(Deník!$Y371=Statistika!$F$91,IF(AND(Deník!$R371&gt;=0,Deník!$R371&lt;=1),"BE",Deník!$R371),""),"")</f>
        <v/>
      </c>
      <c r="CA371" s="233"/>
      <c r="CB371" s="233" t="str">
        <f>IF(Deník!$R371&lt;&gt;"",IF(Deník!$AB371="SL",IF(AND(Deník!$R371&gt;=0,Deník!$R371&lt;=1),"BE",Deník!$R371),""),"")</f>
        <v/>
      </c>
      <c r="CC371" s="233" t="str">
        <f>IF(Deník!$R371&lt;&gt;"",IF(Deník!$AB371="BE10",IF(AND(Deník!$R371&gt;=0,Deník!$R371&lt;=1),"BE",Deník!$R371),""),"")</f>
        <v/>
      </c>
      <c r="CD371" s="233" t="str">
        <f>IF(Deník!$R371&lt;&gt;"",IF(Deník!$AB371="BE15",IF(AND(Deník!$R371&gt;=0,Deník!$R371&lt;=1),"BE",Deník!$R371),""),"")</f>
        <v/>
      </c>
      <c r="CE371" s="233" t="str">
        <f>IF(Deník!$R371&lt;&gt;"",IF(Deník!$AB371="BE20",IF(AND(Deník!$R371&gt;=0,Deník!$R371&lt;=1),"BE",Deník!$R371),""),"")</f>
        <v/>
      </c>
      <c r="CF371" s="233" t="str">
        <f>IF(Deník!$R371&lt;&gt;"",IF(Deník!$AB371="TP1",IF(AND(Deník!$R371&gt;=0,Deník!$R371&lt;=1),"BE",Deník!$R371),""),"")</f>
        <v/>
      </c>
      <c r="CG371" s="233" t="str">
        <f>IF(Deník!$R371&lt;&gt;"",IF(Deník!$AB371="TP2",IF(AND(Deník!$R371&gt;=0,Deník!$R371&lt;=1),"BE",Deník!$R371),""),"")</f>
        <v/>
      </c>
      <c r="CH371" s="233" t="str">
        <f>IF(Deník!$R371&lt;&gt;"",IF(Deník!$AB371="TP3",IF(AND(Deník!$R371&gt;=0,Deník!$R371&lt;=1),"BE",Deník!$R371),""),"")</f>
        <v/>
      </c>
      <c r="CI371" s="233" t="str">
        <f>IF(Deník!$R371&lt;&gt;"",IF(Deník!$AB371="Trailing SL",IF(AND(Deník!$R371&gt;=0,Deník!$R371&lt;=1),"BE",Deník!$R371),""),"")</f>
        <v/>
      </c>
      <c r="CJ371" s="233" t="str">
        <f>IF(Deník!$R371&lt;&gt;"",IF(Deník!$AB371="Manual",IF(AND(Deník!$R371&gt;=0,Deník!$R371&lt;=1),"BE",Deník!$R371),""),"")</f>
        <v/>
      </c>
      <c r="CK371" s="233"/>
      <c r="CL371" s="233" t="str">
        <f>IF(Deník!$R371&lt;0,IF(Deník!$AC371=Statistika!$F$117,Deník!$R371,""),"")</f>
        <v/>
      </c>
      <c r="CM371" s="233" t="str">
        <f>IF(Deník!$R371&lt;0,IF(Deník!$AC371=Statistika!$F$118,Deník!$R371,""),"")</f>
        <v/>
      </c>
      <c r="CN371" s="233" t="str">
        <f>IF(Deník!$R371&lt;0,IF(Deník!$AC371=Statistika!$F$119,Deník!$R371,""),"")</f>
        <v/>
      </c>
      <c r="CO371" s="233" t="str">
        <f>IF(Deník!$R371&lt;0,IF(Deník!$AC371=Statistika!$F$120,Deník!$R371,""),"")</f>
        <v/>
      </c>
      <c r="CP371" s="233" t="str">
        <f>IF(Deník!$R371&lt;0,IF(Deník!$AC371=Statistika!$F$121,Deník!$R371,""),"")</f>
        <v/>
      </c>
      <c r="CQ371" s="233" t="str">
        <f>IF(Deník!$R371&lt;0,IF(Deník!$AC371=Statistika!$F$122,Deník!$R371,""),"")</f>
        <v/>
      </c>
      <c r="CR371" s="233" t="str">
        <f>IF(Deník!$R371&lt;0,IF(Deník!$AC371=Statistika!$F$123,Deník!$R371,""),"")</f>
        <v/>
      </c>
      <c r="CS371" s="233" t="str">
        <f>IF(Deník!$R371&lt;0,IF(Deník!$AC371=Statistika!$F$124,Deník!$R371,""),"")</f>
        <v/>
      </c>
      <c r="CT371" s="233" t="str">
        <f>IF(Deník!$R371&lt;0,IF(Deník!$AC371=Statistika!$F$125,Deník!$R371,""),"")</f>
        <v/>
      </c>
      <c r="CU371" s="233"/>
      <c r="CV371" s="233" t="str">
        <f>IF(Deník!$R371&lt;0,IF(Deník!$AD371=$CV$2,Deník!$R371,""),"")</f>
        <v/>
      </c>
      <c r="CW371" s="233" t="str">
        <f>IF(Deník!$R371&lt;0,IF(Deník!$AD371=$CW$2,Deník!$R371,""),"")</f>
        <v/>
      </c>
      <c r="CX371" s="233" t="str">
        <f>IF(Deník!$R371&lt;0,IF(Deník!$AD371=$CX$2,Deník!$R371,""),"")</f>
        <v/>
      </c>
      <c r="CY371" s="233" t="str">
        <f>IF(Deník!$R371&lt;0,IF(Deník!$AD371=$CY$2,Deník!$R371,""),"")</f>
        <v/>
      </c>
      <c r="CZ371" s="233" t="str">
        <f>IF(Deník!$R371&lt;0,IF(Deník!$AD371=$CZ$2,Deník!$R371,""),"")</f>
        <v/>
      </c>
      <c r="DL371" s="221">
        <f t="shared" si="16"/>
        <v>93847.029999999984</v>
      </c>
      <c r="DM371" s="220">
        <f t="shared" si="15"/>
        <v>-6.1529700000000132E-2</v>
      </c>
      <c r="DO371" s="50">
        <f>Deník!W372</f>
        <v>0</v>
      </c>
      <c r="DP371" s="102" t="str">
        <f>IF(AND(Deník!W372&gt;0),1,"")</f>
        <v/>
      </c>
      <c r="DQ371" s="102">
        <f>IF(AND(Deník!W372&lt;=0),1,"")</f>
        <v>1</v>
      </c>
      <c r="DR371" s="227"/>
      <c r="DS371" s="228"/>
      <c r="DT371" s="85"/>
      <c r="DU371" s="54">
        <f>IF(MONTH(Deník!$C371)=DU$2,Deník!$W371,"")</f>
        <v>0</v>
      </c>
      <c r="DV371" s="222" t="str">
        <f>IF(MONTH(Deník!$C371)=DV$2,Deník!$W371,"")</f>
        <v/>
      </c>
      <c r="DW371" s="222" t="str">
        <f>IF(MONTH(Deník!$C371)=DW$2,Deník!$W371,"")</f>
        <v/>
      </c>
      <c r="DX371" s="222" t="str">
        <f>IF(MONTH(Deník!$C371)=DX$2,Deník!$W371,"")</f>
        <v/>
      </c>
      <c r="DY371" s="222" t="str">
        <f>IF(MONTH(Deník!$C371)=DY$2,Deník!$W371,"")</f>
        <v/>
      </c>
      <c r="DZ371" s="222" t="str">
        <f>IF(MONTH(Deník!$C371)=DZ$2,Deník!$W371,"")</f>
        <v/>
      </c>
      <c r="EA371" s="222" t="str">
        <f>IF(MONTH(Deník!$C371)=EA$2,Deník!$W371,"")</f>
        <v/>
      </c>
      <c r="EB371" s="222" t="str">
        <f>IF(MONTH(Deník!$C371)=EB$2,Deník!$W371,"")</f>
        <v/>
      </c>
      <c r="EC371" s="222" t="str">
        <f>IF(MONTH(Deník!$C371)=EC$2,Deník!$W371,"")</f>
        <v/>
      </c>
      <c r="ED371" s="222" t="str">
        <f>IF(MONTH(Deník!$C371)=ED$2,Deník!$W371,"")</f>
        <v/>
      </c>
      <c r="EE371" s="222" t="str">
        <f>IF(MONTH(Deník!$C371)=EE$2,Deník!$W371,"")</f>
        <v/>
      </c>
      <c r="EF371" s="222" t="str">
        <f>IF(MONTH(Deník!$C371)=EF$2,Deník!$W371,"")</f>
        <v/>
      </c>
      <c r="EI371" s="600" t="str">
        <f>IF(Deník!$W371&lt;&gt;"",IF(Deník!$B371=Statistika!$F$63,Deník!$W371,""),"")</f>
        <v/>
      </c>
      <c r="EJ371" s="13" t="str">
        <f>IF(Deník!$W371&lt;&gt;"",IF(Deník!$B371=Statistika!$F$64,Deník!$W371,""),"")</f>
        <v/>
      </c>
      <c r="EK371" s="13" t="str">
        <f>IF(Deník!$W371&lt;&gt;"",IF(Deník!$B371=Statistika!$F$65,Deník!$W371,""),"")</f>
        <v/>
      </c>
      <c r="EL371" s="13" t="str">
        <f>IF(Deník!$W371&lt;&gt;"",IF(Deník!$B371=Statistika!$F$66,Deník!$W371,""),"")</f>
        <v/>
      </c>
      <c r="EM371" s="13" t="str">
        <f>IF(Deník!$W371&lt;&gt;"",IF(Deník!$B371=Statistika!$F$67,Deník!$W371,""),"")</f>
        <v/>
      </c>
      <c r="EN371" s="13" t="str">
        <f>IF(Deník!$W371&lt;&gt;"",IF(Deník!$B371=Statistika!$F$68,Deník!$W371,""),"")</f>
        <v/>
      </c>
      <c r="EO371" s="13" t="str">
        <f>IF(Deník!$W371&lt;&gt;"",IF(Deník!$B371=Statistika!$F$69,Deník!$W371,""),"")</f>
        <v/>
      </c>
      <c r="EP371" s="601" t="str">
        <f>IF(Deník!$W371&lt;&gt;"",IF(Deník!$B371=Statistika!$F$70,Deník!$W371,""),"")</f>
        <v/>
      </c>
      <c r="EQ371" s="90"/>
      <c r="ER371" s="63" t="str">
        <f>IF(Deník!$W371&lt;&gt;"",IF(Deník!$J371="L",Deník!$W371,""),"")</f>
        <v/>
      </c>
      <c r="ES371" s="13" t="str">
        <f>IF(Deník!$W371&lt;&gt;"",IF(Deník!$J371="S",Deník!$W371,""),"")</f>
        <v/>
      </c>
      <c r="ET371" s="95"/>
      <c r="EU371" s="88"/>
      <c r="EV371" s="63" t="str">
        <f>IF(WEEKDAY(Deník!$C371,2)=1,Deník!$W371,"")</f>
        <v/>
      </c>
      <c r="EW371" s="13" t="str">
        <f>IF(WEEKDAY(Deník!$C371,2)=2,Deník!$W371,"")</f>
        <v/>
      </c>
      <c r="EX371" s="13" t="str">
        <f>IF(WEEKDAY(Deník!$C371,2)=3,Deník!$W371,"")</f>
        <v/>
      </c>
      <c r="EY371" s="13" t="str">
        <f>IF(WEEKDAY(Deník!$C371,2)=4,Deník!$W371,"")</f>
        <v/>
      </c>
      <c r="EZ371" s="60" t="str">
        <f>IF(WEEKDAY(Deník!$C371,2)=5,Deník!$W371,"")</f>
        <v/>
      </c>
      <c r="FA371" s="99"/>
      <c r="FB371" s="100">
        <f>Deník!D371</f>
        <v>0</v>
      </c>
      <c r="FC371" s="63">
        <f>IF($FB371&lt;&gt;"",IF(AND($FB371&gt;=FC$2,$FB371&lt;=FC$3),Deník!$W371,""))</f>
        <v>0</v>
      </c>
      <c r="FD371" s="63" t="str">
        <f>IF($FB371&lt;&gt;"",IF(AND($FB371&gt;=FD$2,$FB371&lt;=FD$3),Deník!$W371,""))</f>
        <v/>
      </c>
      <c r="FE371" s="63" t="str">
        <f>IF($FB371&lt;&gt;"",IF(AND($FB371&gt;=FE$2,$FB371&lt;=FE$3),Deník!$W371,""))</f>
        <v/>
      </c>
      <c r="FF371" s="63" t="str">
        <f>IF($FB371&lt;&gt;"",IF(AND($FB371&gt;=FF$2,$FB371&lt;=FF$3),Deník!$W371,""))</f>
        <v/>
      </c>
      <c r="FG371" s="63" t="str">
        <f>IF($FB371&lt;&gt;"",IF(AND($FB371&gt;=FG$2,$FB371&lt;=FG$3),Deník!$W371,""))</f>
        <v/>
      </c>
      <c r="FH371" s="63" t="str">
        <f>IF($FB371&lt;&gt;"",IF(AND($FB371&gt;=FH$2,$FB371&lt;=FH$3),Deník!$W371,""))</f>
        <v/>
      </c>
      <c r="FI371" s="63" t="str">
        <f>IF($FB371&lt;&gt;"",IF(AND($FB371&gt;=FI$2,$FB371&lt;=FI$3),Deník!$W371,""))</f>
        <v/>
      </c>
      <c r="FJ371" s="63" t="str">
        <f>IF($FB371&lt;&gt;"",IF(AND($FB371&gt;=FJ$2,$FB371&lt;=FJ$3),Deník!$W371,""))</f>
        <v/>
      </c>
      <c r="FK371" s="63" t="str">
        <f>IF($FB371&lt;&gt;"",IF(AND($FB371&gt;=FK$2,$FB371&lt;=FK$3),Deník!$W371,""))</f>
        <v/>
      </c>
      <c r="FL371" s="63" t="str">
        <f>IF($FB371&lt;&gt;"",IF(AND($FB371&gt;=FL$2,$FB371&lt;=FL$3),Deník!$W371,""))</f>
        <v/>
      </c>
      <c r="FM371" s="63" t="str">
        <f>IF($FB371&lt;&gt;"",IF(AND($FB371&gt;=FM$2,$FB371&lt;=FM$3),Deník!$W371,""))</f>
        <v/>
      </c>
      <c r="FN371" s="13"/>
      <c r="FO371" s="20" t="str">
        <f>IF(Deník!$W371&gt;1,Deník!$W371,"")</f>
        <v/>
      </c>
      <c r="FP371" s="20" t="str">
        <f>IF(Deník!$W371&lt;0,Deník!$W371,"")</f>
        <v/>
      </c>
      <c r="FQ371" s="17"/>
      <c r="FS371" s="233"/>
      <c r="FT371" s="233" t="str">
        <f>IF(Deník!$W371&lt;&gt;"",IF(Deník!$Y371=Statistika!$F$78,Deník!$W371,""),"")</f>
        <v/>
      </c>
      <c r="FU371" s="233" t="str">
        <f>IF(Deník!$W371&lt;&gt;"",IF(Deník!$Y371=Statistika!$F$79,Deník!$W371,""),"")</f>
        <v/>
      </c>
      <c r="FV371" s="233" t="str">
        <f>IF(Deník!$W371&lt;&gt;"",IF(Deník!$Y371=Statistika!$F$80,Deník!$W371,""),"")</f>
        <v/>
      </c>
      <c r="FW371" s="233" t="str">
        <f>IF(Deník!$W371&lt;&gt;"",IF(Deník!$Y371=Statistika!$F$81,Deník!$W371,""),"")</f>
        <v/>
      </c>
      <c r="FX371" s="233" t="str">
        <f>IF(Deník!$W371&lt;&gt;"",IF(Deník!$Y371=Statistika!$F$82,Deník!$W371,""),"")</f>
        <v/>
      </c>
      <c r="FY371" s="233" t="str">
        <f>IF(Deník!$W371&lt;&gt;"",IF(Deník!$Y371=Statistika!$F$83,Deník!$W371,""),"")</f>
        <v/>
      </c>
      <c r="FZ371" s="233" t="str">
        <f>IF(Deník!$W371&lt;&gt;"",IF(Deník!$Y371=Statistika!$F$84,Deník!$W371,""),"")</f>
        <v/>
      </c>
      <c r="GA371" s="233" t="str">
        <f>IF(Deník!$W371&lt;&gt;"",IF(Deník!$Y371=Statistika!$F$85,Deník!$W371,""),"")</f>
        <v/>
      </c>
      <c r="GB371" s="233" t="str">
        <f>IF(Deník!$W371&lt;&gt;"",IF(Deník!$Y371=Statistika!$F$86,Deník!$W371,""),"")</f>
        <v/>
      </c>
      <c r="GC371" s="233" t="str">
        <f>IF(Deník!$W371&lt;&gt;"",IF(Deník!$Y371=Statistika!$F$87,Deník!$W371,""),"")</f>
        <v/>
      </c>
      <c r="GD371" s="233" t="str">
        <f>IF(Deník!$W371&lt;&gt;"",IF(Deník!$Y371=Statistika!$F$88,Deník!$W371,""),"")</f>
        <v/>
      </c>
      <c r="GE371" s="233" t="str">
        <f>IF(Deník!$W371&lt;&gt;"",IF(Deník!$Y371=Statistika!$F$89,Deník!$W371,""),"")</f>
        <v/>
      </c>
      <c r="GF371" s="233" t="str">
        <f>IF(Deník!$W371&lt;&gt;"",IF(Deník!$Y371=Statistika!$F$90,Deník!$W371,""),"")</f>
        <v/>
      </c>
      <c r="GG371" s="233" t="str">
        <f>IF(Deník!$W371&lt;&gt;"",IF(Deník!$Y371=Statistika!$F$91,Deník!$W371,""),"")</f>
        <v/>
      </c>
      <c r="GH371" s="233"/>
      <c r="GI371" s="233" t="str">
        <f>IF(Deník!$W371&lt;&gt;"",IF(Deník!$AB371=Statistika!$L$100,Deník!$W371,""),"")</f>
        <v/>
      </c>
      <c r="GJ371" s="233" t="str">
        <f>IF(Deník!$W371&lt;&gt;"",IF(Deník!$AB371=Statistika!$L$101,Deník!$W371,""),"")</f>
        <v/>
      </c>
      <c r="GK371" s="233" t="str">
        <f>IF(Deník!$W371&lt;&gt;"",IF(Deník!$AB371=Statistika!$L$102,Deník!$W371,""),"")</f>
        <v/>
      </c>
      <c r="GL371" s="233" t="str">
        <f>IF(Deník!$W371&lt;&gt;"",IF(Deník!$AB371=Statistika!$L$103,Deník!$W371,""),"")</f>
        <v/>
      </c>
      <c r="GM371" s="233" t="str">
        <f>IF(Deník!$W371&lt;&gt;"",IF(Deník!$AB371=Statistika!$L$104,Deník!$W371,""),"")</f>
        <v/>
      </c>
      <c r="GN371" s="233" t="str">
        <f>IF(Deník!$W371&lt;&gt;"",IF(Deník!$AB371=Statistika!$L$105,Deník!$W371,""),"")</f>
        <v/>
      </c>
      <c r="GO371" s="233" t="str">
        <f>IF(Deník!$W371&lt;&gt;"",IF(Deník!$AB371=Statistika!$L$106,Deník!$W371,""),"")</f>
        <v/>
      </c>
      <c r="GP371" s="233" t="str">
        <f>IF(Deník!$W371&lt;&gt;"",IF(Deník!$AB371=Statistika!$L$107,Deník!$W371,""),"")</f>
        <v/>
      </c>
      <c r="GQ371" s="233" t="str">
        <f>IF(Deník!$W371&lt;&gt;"",IF(Deník!$AB371=Statistika!$L$108,Deník!$W371,""),"")</f>
        <v/>
      </c>
      <c r="GS371" s="233" t="str">
        <f>IF(Deník!$W371&lt;0,IF(Deník!$AC371=Statistika!$F$117,Deník!$W371,""),"")</f>
        <v/>
      </c>
      <c r="GT371" s="233" t="str">
        <f>IF(Deník!$W371&lt;0,IF(Deník!$AC371=Statistika!$F$118,Deník!$W371,""),"")</f>
        <v/>
      </c>
      <c r="GU371" s="233" t="str">
        <f>IF(Deník!$W371&lt;0,IF(Deník!$AC371=Statistika!$F$119,Deník!$W371,""),"")</f>
        <v/>
      </c>
      <c r="GV371" s="233" t="str">
        <f>IF(Deník!$W371&lt;0,IF(Deník!$AC371=Statistika!$F$120,Deník!$W371,""),"")</f>
        <v/>
      </c>
      <c r="GW371" s="233" t="str">
        <f>IF(Deník!$W371&lt;0,IF(Deník!$AC371=Statistika!$F$121,Deník!$W371,""),"")</f>
        <v/>
      </c>
      <c r="GX371" s="233" t="str">
        <f>IF(Deník!$W371&lt;0,IF(Deník!$AC371=Statistika!$F$122,Deník!$W371,""),"")</f>
        <v/>
      </c>
      <c r="GY371" s="233" t="str">
        <f>IF(Deník!$W371&lt;0,IF(Deník!$AC371=Statistika!$F$123,Deník!$W371,""),"")</f>
        <v/>
      </c>
      <c r="GZ371" s="233" t="str">
        <f>IF(Deník!$W371&lt;0,IF(Deník!$AC371=Statistika!$F$124,Deník!$W371,""),"")</f>
        <v/>
      </c>
      <c r="HA371" s="233" t="str">
        <f>IF(Deník!$W371&lt;0,IF(Deník!$AC371=Statistika!$F$125,Deník!$W371,""),"")</f>
        <v/>
      </c>
      <c r="HC371" s="233" t="str">
        <f>IF(Deník!$W371&lt;0,IF(Deník!$AD371=Statistika!$F$133,Deník!$W371,""),"")</f>
        <v/>
      </c>
      <c r="HD371" s="233" t="str">
        <f>IF(Deník!$W371&lt;0,IF(Deník!$AD371=Statistika!$F$134,Deník!$W371,""),"")</f>
        <v/>
      </c>
      <c r="HE371" s="233" t="str">
        <f>IF(Deník!$W371&lt;0,IF(Deník!$AD371=Statistika!$F$135,Deník!$W371,""),"")</f>
        <v/>
      </c>
      <c r="HF371" s="233" t="str">
        <f>IF(Deník!$W371&lt;0,IF(Deník!$AD371=Statistika!$F$136,Deník!$W371,""),"")</f>
        <v/>
      </c>
      <c r="HG371" s="233" t="str">
        <f>IF(Deník!$W371&lt;0,IF(Deník!$AD371=Statistika!$F$137,Deník!$W371,""),"")</f>
        <v/>
      </c>
      <c r="ID371" s="8">
        <f>Tabulka4[[#This Row],[Sloupec3]]</f>
        <v>0</v>
      </c>
      <c r="IE371" s="17" t="str">
        <f>IF(AND([1]Deník!$C371&gt;='[1]Měsíční shrnutí'!$D$1,[1]Deník!$C371&lt;='[1]Měsíční shrnutí'!$F$1),[1]Deník!$X371,"")</f>
        <v/>
      </c>
    </row>
    <row r="372" spans="1:239">
      <c r="A372" s="8">
        <f>Deník!C373</f>
        <v>0</v>
      </c>
      <c r="B372" s="50" t="str">
        <f>Deník!R373</f>
        <v/>
      </c>
      <c r="C372" s="102" t="str">
        <f>IF(AND(Deník!R373&gt;1,Deník!R373&lt;&gt;""),1,"")</f>
        <v/>
      </c>
      <c r="D372" s="102" t="str">
        <f>IF(AND(Deník!R373&lt;=0,Deník!R373&lt;&gt;""),1,"")</f>
        <v/>
      </c>
      <c r="E372" s="103" t="str">
        <f>IF(AND(Deník!R373&gt;=0,Deník!R373&lt;=1),1,"")</f>
        <v/>
      </c>
      <c r="F372" s="79" t="str">
        <f>IF(Deník!R373&lt;&gt;"",Deník!R373+F371,"")</f>
        <v/>
      </c>
      <c r="G372" s="85"/>
      <c r="H372" s="54" t="str">
        <f>IF(MONTH(Deník!$C372)=H$2,IF(AND(Deník!$R372&gt;=0,Deník!$R372&lt;=1),"BE",Deník!$R372),"")</f>
        <v/>
      </c>
      <c r="I372" s="11" t="str">
        <f>IF(MONTH(Deník!$C372)=I$2,IF(AND(Deník!$R372&gt;=0,Deník!$R372&lt;=1),"BE",Deník!$R372),"")</f>
        <v/>
      </c>
      <c r="J372" s="11" t="str">
        <f>IF(MONTH(Deník!$C372)=J$2,IF(AND(Deník!$R372&gt;=0,Deník!$R372&lt;=1),"BE",Deník!$R372),"")</f>
        <v/>
      </c>
      <c r="K372" s="11" t="str">
        <f>IF(MONTH(Deník!$C372)=K$2,IF(AND(Deník!$R372&gt;=0,Deník!$R372&lt;=1),"BE",Deník!$R372),"")</f>
        <v/>
      </c>
      <c r="L372" s="11" t="str">
        <f>IF(MONTH(Deník!$C372)=L$2,IF(AND(Deník!$R372&gt;=0,Deník!$R372&lt;=1),"BE",Deník!$R372),"")</f>
        <v/>
      </c>
      <c r="M372" s="11" t="str">
        <f>IF(MONTH(Deník!$C372)=M$2,IF(AND(Deník!$R372&gt;=0,Deník!$R372&lt;=1),"BE",Deník!$R372),"")</f>
        <v/>
      </c>
      <c r="N372" s="11" t="str">
        <f>IF(MONTH(Deník!$C372)=N$2,IF(AND(Deník!$R372&gt;=0,Deník!$R372&lt;=1),"BE",Deník!$R372),"")</f>
        <v/>
      </c>
      <c r="O372" s="11" t="str">
        <f>IF(MONTH(Deník!$C372)=O$2,IF(AND(Deník!$R372&gt;=0,Deník!$R372&lt;=1),"BE",Deník!$R372),"")</f>
        <v/>
      </c>
      <c r="P372" s="11" t="str">
        <f>IF(MONTH(Deník!$C372)=P$2,IF(AND(Deník!$R372&gt;=0,Deník!$R372&lt;=1),"BE",Deník!$R372),"")</f>
        <v/>
      </c>
      <c r="Q372" s="11" t="str">
        <f>IF(MONTH(Deník!$C372)=Q$2,IF(AND(Deník!$R372&gt;=0,Deník!$R372&lt;=1),"BE",Deník!$R372),"")</f>
        <v/>
      </c>
      <c r="R372" s="11" t="str">
        <f>IF(MONTH(Deník!$C372)=R$2,IF(AND(Deník!$R372&gt;=0,Deník!$R372&lt;=1),"BE",Deník!$R372),"")</f>
        <v/>
      </c>
      <c r="S372" s="57" t="str">
        <f>IF(MONTH(Deník!$C372)=S$2,IF(AND(Deník!$R372&gt;=0,Deník!$R372&lt;=1),"BE",Deník!$R372),"")</f>
        <v/>
      </c>
      <c r="U372" s="12"/>
      <c r="V372" s="12"/>
      <c r="X372" s="600" t="str">
        <f>IF(Deník!$R372&lt;&gt;"",IF(Deník!$B372=Statistika!$F$63,IF(AND(Deník!$R372&gt;=0,Deník!$R372&lt;=1),"BE",Deník!$R372),""),"")</f>
        <v/>
      </c>
      <c r="Y372" s="13" t="str">
        <f>IF(Deník!$R372&lt;&gt;"",IF(Deník!$B372=Statistika!$F$64,IF(AND(Deník!$R372&gt;=0,Deník!$R372&lt;=1),"BE",Deník!$R372),""),"")</f>
        <v/>
      </c>
      <c r="Z372" s="13" t="str">
        <f>IF(Deník!$R372&lt;&gt;"",IF(Deník!$B372=Statistika!$F$65,IF(AND(Deník!$R372&gt;=0,Deník!$R372&lt;=1),"BE",Deník!$R372),""),"")</f>
        <v/>
      </c>
      <c r="AA372" s="13" t="str">
        <f>IF(Deník!$R372&lt;&gt;"",IF(Deník!$B372=Statistika!$F$66,IF(AND(Deník!$R372&gt;=0,Deník!$R372&lt;=1),"BE",Deník!$R372),""),"")</f>
        <v/>
      </c>
      <c r="AB372" s="13" t="str">
        <f>IF(Deník!$R372&lt;&gt;"",IF(Deník!$B372=Statistika!$F$67,IF(AND(Deník!$R372&gt;=0,Deník!$R372&lt;=1),"BE",Deník!$R372),""),"")</f>
        <v/>
      </c>
      <c r="AC372" s="13" t="str">
        <f>IF(Deník!$R372&lt;&gt;"",IF(Deník!$B372=Statistika!$F$68,IF(AND(Deník!$R372&gt;=0,Deník!$R372&lt;=1),"BE",Deník!$R372),""),"")</f>
        <v/>
      </c>
      <c r="AD372" s="13" t="str">
        <f>IF(Deník!$R372&lt;&gt;"",IF(Deník!$B372=Statistika!$F$69,IF(AND(Deník!$R372&gt;=0,Deník!$R372&lt;=1),"BE",Deník!$R372),""),"")</f>
        <v/>
      </c>
      <c r="AE372" s="601" t="str">
        <f>IF(Deník!$R372&lt;&gt;"",IF(Deník!$B372=Statistika!$F$70,IF(AND(Deník!$R372&gt;=0,Deník!$R372&lt;=1),"BE",Deník!$R372),""),"")</f>
        <v/>
      </c>
      <c r="AF372" s="90"/>
      <c r="AG372" s="63" t="str">
        <f>IF(Deník!$R372&lt;&gt;"",IF(Deník!$J372="L",IF(AND(Deník!$R372&gt;=0,Deník!$R372&lt;=1),"BE",Deník!$R372),""),"")</f>
        <v/>
      </c>
      <c r="AH372" s="13" t="str">
        <f>IF(Deník!$R372&lt;&gt;"",IF(Deník!$J372="S",IF(AND(Deník!$R372&gt;=0,Deník!$R372&lt;=1),"BE",Deník!$R372),""),"")</f>
        <v/>
      </c>
      <c r="AI372" s="95"/>
      <c r="AJ372" s="71" t="str">
        <f>IF(Deník!N373&lt;&gt;"",Deník!N373*-1,"")</f>
        <v/>
      </c>
      <c r="AK372" s="88"/>
      <c r="AL372" s="63" t="str">
        <f>IF(WEEKDAY(Deník!$C372,2)=1,IF(AND(Deník!$R372&gt;=0,Deník!$R372&lt;=1),"BE",Deník!$R372),"")</f>
        <v/>
      </c>
      <c r="AM372" s="13" t="str">
        <f>IF(WEEKDAY(Deník!$C372,2)=2,IF(AND(Deník!$R372&gt;=0,Deník!$R372&lt;=1),"BE",Deník!$R372),"")</f>
        <v/>
      </c>
      <c r="AN372" s="13" t="str">
        <f>IF(WEEKDAY(Deník!$C372,2)=3,IF(AND(Deník!$R372&gt;=0,Deník!$R372&lt;=1),"BE",Deník!$R372),"")</f>
        <v/>
      </c>
      <c r="AO372" s="13" t="str">
        <f>IF(WEEKDAY(Deník!$C372,2)=4,IF(AND(Deník!$R372&gt;=0,Deník!$R372&lt;=1),"BE",Deník!$R372),"")</f>
        <v/>
      </c>
      <c r="AP372" s="60" t="str">
        <f>IF(WEEKDAY(Deník!$C372,2)=5,IF(AND(Deník!$R372&gt;=0,Deník!$R372&lt;=1),"BE",Deník!$R372),"")</f>
        <v/>
      </c>
      <c r="AQ372" s="99"/>
      <c r="AR372" s="100">
        <f>Deník!D372</f>
        <v>0</v>
      </c>
      <c r="AS372" s="63" t="str">
        <f>IF(Deník!$D372&lt;&gt;"",IF(AND(Deník!$D372&gt;=AS$2,Deník!$D372&lt;=AS$3),IF(AND(Deník!$R372&gt;=0,Deník!$R372&lt;=1),"BE",Deník!$R372),""),"")</f>
        <v/>
      </c>
      <c r="AT372" s="63" t="str">
        <f>IF(Deník!$D372&lt;&gt;"",IF(AND(Deník!$D372&gt;=AT$2,Deník!$D372&lt;=AT$3),IF(AND(Deník!$R372&gt;=0,Deník!$R372&lt;=1),"BE",Deník!$R372),""),"")</f>
        <v/>
      </c>
      <c r="AU372" s="63" t="str">
        <f>IF(Deník!$D372&lt;&gt;"",IF(AND(Deník!$D372&gt;=AU$2,Deník!$D372&lt;=AU$3),IF(AND(Deník!$R372&gt;=0,Deník!$R372&lt;=1),"BE",Deník!$R372),""),"")</f>
        <v/>
      </c>
      <c r="AV372" s="63" t="str">
        <f>IF(Deník!$D372&lt;&gt;"",IF(AND(Deník!$D372&gt;=AV$2,Deník!$D372&lt;=AV$3),IF(AND(Deník!$R372&gt;=0,Deník!$R372&lt;=1),"BE",Deník!$R372),""),"")</f>
        <v/>
      </c>
      <c r="AW372" s="63" t="str">
        <f>IF(Deník!$D372&lt;&gt;"",IF(AND(Deník!$D372&gt;=AW$2,Deník!$D372&lt;=AW$3),IF(AND(Deník!$R372&gt;=0,Deník!$R372&lt;=1),"BE",Deník!$R372),""),"")</f>
        <v/>
      </c>
      <c r="AX372" s="63" t="str">
        <f>IF(Deník!$D372&lt;&gt;"",IF(AND(Deník!$D372&gt;=AX$2,Deník!$D372&lt;=AX$3),IF(AND(Deník!$R372&gt;=0,Deník!$R372&lt;=1),"BE",Deník!$R372),""),"")</f>
        <v/>
      </c>
      <c r="AY372" s="63" t="str">
        <f>IF(Deník!$D372&lt;&gt;"",IF(AND(Deník!$D372&gt;=AY$2,Deník!$D372&lt;=AY$3),IF(AND(Deník!$R372&gt;=0,Deník!$R372&lt;=1),"BE",Deník!$R372),""),"")</f>
        <v/>
      </c>
      <c r="AZ372" s="63" t="str">
        <f>IF(Deník!$D372&lt;&gt;"",IF(AND(Deník!$D372&gt;=AZ$2,Deník!$D372&lt;=AZ$3),IF(AND(Deník!$R372&gt;=0,Deník!$R372&lt;=1),"BE",Deník!$R372),""),"")</f>
        <v/>
      </c>
      <c r="BA372" s="63" t="str">
        <f>IF(Deník!$D372&lt;&gt;"",IF(AND(Deník!$D372&gt;=BA$2,Deník!$D372&lt;=BA$3),IF(AND(Deník!$R372&gt;=0,Deník!$R372&lt;=1),"BE",Deník!$R372),""),"")</f>
        <v/>
      </c>
      <c r="BB372" s="63" t="str">
        <f>IF(Deník!$D372&lt;&gt;"",IF(AND(Deník!$D372&gt;=BB$2,Deník!$D372&lt;=BB$3),IF(AND(Deník!$R372&gt;=0,Deník!$R372&lt;=1),"BE",Deník!$R372),""),"")</f>
        <v/>
      </c>
      <c r="BC372" s="71" t="str">
        <f>IF(Deník!$D372&lt;&gt;"",IF(AND(Deník!$D372&gt;=BC$2,Deník!$D372&lt;=BC$3),IF(AND(Deník!$R372&gt;=0,Deník!$R372&lt;=1),"BE",Deník!$R372),""),"")</f>
        <v/>
      </c>
      <c r="BD372" s="20" t="str">
        <f>IF(Deník!$J373="S",(Deník!$M373-Deník!$K373),IF(Deník!$J373="L",(Deník!$K373-Deník!$M373),""))</f>
        <v/>
      </c>
      <c r="BE372" s="20" t="str">
        <f>IF(Deník!$J373="S",(Deník!$K373-Deník!$O373),IF(Deník!$J373="L",(Deník!$O373-Deník!$K373),""))</f>
        <v/>
      </c>
      <c r="BF372" s="20" t="str">
        <f>IF(Deník!$J373="S",(Deník!$K373-Deník!$L373),IF(Deník!$J373="L",(Deník!$L373-Deník!$K373),""))</f>
        <v/>
      </c>
      <c r="BG372" s="20" t="str">
        <f>IF(Deník!$J373="S",(Deník!$K373-Deník!$S373),IF(Deník!$J373="L",(Deník!$S373-Deník!$K373),""))</f>
        <v/>
      </c>
      <c r="BH372" s="20" t="str">
        <f>IF(Deník!$J373="S",(Deník!$K373-Deník!$U373),IF(Deník!$J373="L",(Deník!$U373-Deník!$K373),""))</f>
        <v/>
      </c>
      <c r="BI372" s="20" t="str">
        <f>IF(Deník!$R372&gt;1,Deník!$R372,"")</f>
        <v/>
      </c>
      <c r="BJ372" s="20" t="str">
        <f>IF(Deník!$R372&lt;0,Deník!$R372,"")</f>
        <v/>
      </c>
      <c r="BK372" s="17"/>
      <c r="BM372" s="233" t="str">
        <f>IF(Deník!$R372&lt;&gt;"",IF(Deník!$Y372=Statistika!$F$78,IF(AND(Deník!$R372&gt;=0,Deník!$R372&lt;=1),"BE",Deník!$R372),""),"")</f>
        <v/>
      </c>
      <c r="BN372" s="233" t="str">
        <f>IF(Deník!$R372&lt;&gt;"",IF(Deník!$Y372=Statistika!$F$79,IF(AND(Deník!$R372&gt;=0,Deník!$R372&lt;=1),"BE",Deník!$R372),""),"")</f>
        <v/>
      </c>
      <c r="BO372" s="233" t="str">
        <f>IF(Deník!$R372&lt;&gt;"",IF(Deník!$Y372=Statistika!$F$80,IF(AND(Deník!$R372&gt;=0,Deník!$R372&lt;=1),"BE",Deník!$R372),""),"")</f>
        <v/>
      </c>
      <c r="BP372" s="233" t="str">
        <f>IF(Deník!$R372&lt;&gt;"",IF(Deník!$Y372=Statistika!$F$81,IF(AND(Deník!$R372&gt;=0,Deník!$R372&lt;=1),"BE",Deník!$R372),""),"")</f>
        <v/>
      </c>
      <c r="BQ372" s="233" t="str">
        <f>IF(Deník!$R372&lt;&gt;"",IF(Deník!$Y372=Statistika!$F$82,IF(AND(Deník!$R372&gt;=0,Deník!$R372&lt;=1),"BE",Deník!$R372),""),"")</f>
        <v/>
      </c>
      <c r="BR372" s="233" t="str">
        <f>IF(Deník!$R372&lt;&gt;"",IF(Deník!$Y372=Statistika!$F$83,IF(AND(Deník!$R372&gt;=0,Deník!$R372&lt;=1),"BE",Deník!$R372),""),"")</f>
        <v/>
      </c>
      <c r="BS372" s="233" t="str">
        <f>IF(Deník!$R372&lt;&gt;"",IF(Deník!$Y372=Statistika!$F$84,IF(AND(Deník!$R372&gt;=0,Deník!$R372&lt;=1),"BE",Deník!$R372),""),"")</f>
        <v/>
      </c>
      <c r="BT372" s="233" t="str">
        <f>IF(Deník!$R372&lt;&gt;"",IF(Deník!$Y372=Statistika!$F$85,IF(AND(Deník!$R372&gt;=0,Deník!$R372&lt;=1),"BE",Deník!$R372),""),"")</f>
        <v/>
      </c>
      <c r="BU372" s="233" t="str">
        <f>IF(Deník!$R372&lt;&gt;"",IF(Deník!$Y372=Statistika!$F$86,IF(AND(Deník!$R372&gt;=0,Deník!$R372&lt;=1),"BE",Deník!$R372),""),"")</f>
        <v/>
      </c>
      <c r="BV372" s="233" t="str">
        <f>IF(Deník!$R372&lt;&gt;"",IF(Deník!$Y372=Statistika!$F$87,IF(AND(Deník!$R372&gt;=0,Deník!$R372&lt;=1),"BE",Deník!$R372),""),"")</f>
        <v/>
      </c>
      <c r="BW372" s="233" t="str">
        <f>IF(Deník!$R372&lt;&gt;"",IF(Deník!$Y372=Statistika!$F$88,IF(AND(Deník!$R372&gt;=0,Deník!$R372&lt;=1),"BE",Deník!$R372),""),"")</f>
        <v/>
      </c>
      <c r="BX372" s="233" t="str">
        <f>IF(Deník!$R372&lt;&gt;"",IF(Deník!$Y372=Statistika!$F$89,IF(AND(Deník!$R372&gt;=0,Deník!$R372&lt;=1),"BE",Deník!$R372),""),"")</f>
        <v/>
      </c>
      <c r="BY372" s="233" t="str">
        <f>IF(Deník!$R372&lt;&gt;"",IF(Deník!$Y372=Statistika!$F$90,IF(AND(Deník!$R372&gt;=0,Deník!$R372&lt;=1),"BE",Deník!$R372),""),"")</f>
        <v/>
      </c>
      <c r="BZ372" s="233" t="str">
        <f>IF(Deník!$R372&lt;&gt;"",IF(Deník!$Y372=Statistika!$F$91,IF(AND(Deník!$R372&gt;=0,Deník!$R372&lt;=1),"BE",Deník!$R372),""),"")</f>
        <v/>
      </c>
      <c r="CA372" s="233"/>
      <c r="CB372" s="233" t="str">
        <f>IF(Deník!$R372&lt;&gt;"",IF(Deník!$AB372="SL",IF(AND(Deník!$R372&gt;=0,Deník!$R372&lt;=1),"BE",Deník!$R372),""),"")</f>
        <v/>
      </c>
      <c r="CC372" s="233" t="str">
        <f>IF(Deník!$R372&lt;&gt;"",IF(Deník!$AB372="BE10",IF(AND(Deník!$R372&gt;=0,Deník!$R372&lt;=1),"BE",Deník!$R372),""),"")</f>
        <v/>
      </c>
      <c r="CD372" s="233" t="str">
        <f>IF(Deník!$R372&lt;&gt;"",IF(Deník!$AB372="BE15",IF(AND(Deník!$R372&gt;=0,Deník!$R372&lt;=1),"BE",Deník!$R372),""),"")</f>
        <v/>
      </c>
      <c r="CE372" s="233" t="str">
        <f>IF(Deník!$R372&lt;&gt;"",IF(Deník!$AB372="BE20",IF(AND(Deník!$R372&gt;=0,Deník!$R372&lt;=1),"BE",Deník!$R372),""),"")</f>
        <v/>
      </c>
      <c r="CF372" s="233" t="str">
        <f>IF(Deník!$R372&lt;&gt;"",IF(Deník!$AB372="TP1",IF(AND(Deník!$R372&gt;=0,Deník!$R372&lt;=1),"BE",Deník!$R372),""),"")</f>
        <v/>
      </c>
      <c r="CG372" s="233" t="str">
        <f>IF(Deník!$R372&lt;&gt;"",IF(Deník!$AB372="TP2",IF(AND(Deník!$R372&gt;=0,Deník!$R372&lt;=1),"BE",Deník!$R372),""),"")</f>
        <v/>
      </c>
      <c r="CH372" s="233" t="str">
        <f>IF(Deník!$R372&lt;&gt;"",IF(Deník!$AB372="TP3",IF(AND(Deník!$R372&gt;=0,Deník!$R372&lt;=1),"BE",Deník!$R372),""),"")</f>
        <v/>
      </c>
      <c r="CI372" s="233" t="str">
        <f>IF(Deník!$R372&lt;&gt;"",IF(Deník!$AB372="Trailing SL",IF(AND(Deník!$R372&gt;=0,Deník!$R372&lt;=1),"BE",Deník!$R372),""),"")</f>
        <v/>
      </c>
      <c r="CJ372" s="233" t="str">
        <f>IF(Deník!$R372&lt;&gt;"",IF(Deník!$AB372="Manual",IF(AND(Deník!$R372&gt;=0,Deník!$R372&lt;=1),"BE",Deník!$R372),""),"")</f>
        <v/>
      </c>
      <c r="CK372" s="233"/>
      <c r="CL372" s="233" t="str">
        <f>IF(Deník!$R372&lt;0,IF(Deník!$AC372=Statistika!$F$117,Deník!$R372,""),"")</f>
        <v/>
      </c>
      <c r="CM372" s="233" t="str">
        <f>IF(Deník!$R372&lt;0,IF(Deník!$AC372=Statistika!$F$118,Deník!$R372,""),"")</f>
        <v/>
      </c>
      <c r="CN372" s="233" t="str">
        <f>IF(Deník!$R372&lt;0,IF(Deník!$AC372=Statistika!$F$119,Deník!$R372,""),"")</f>
        <v/>
      </c>
      <c r="CO372" s="233" t="str">
        <f>IF(Deník!$R372&lt;0,IF(Deník!$AC372=Statistika!$F$120,Deník!$R372,""),"")</f>
        <v/>
      </c>
      <c r="CP372" s="233" t="str">
        <f>IF(Deník!$R372&lt;0,IF(Deník!$AC372=Statistika!$F$121,Deník!$R372,""),"")</f>
        <v/>
      </c>
      <c r="CQ372" s="233" t="str">
        <f>IF(Deník!$R372&lt;0,IF(Deník!$AC372=Statistika!$F$122,Deník!$R372,""),"")</f>
        <v/>
      </c>
      <c r="CR372" s="233" t="str">
        <f>IF(Deník!$R372&lt;0,IF(Deník!$AC372=Statistika!$F$123,Deník!$R372,""),"")</f>
        <v/>
      </c>
      <c r="CS372" s="233" t="str">
        <f>IF(Deník!$R372&lt;0,IF(Deník!$AC372=Statistika!$F$124,Deník!$R372,""),"")</f>
        <v/>
      </c>
      <c r="CT372" s="233" t="str">
        <f>IF(Deník!$R372&lt;0,IF(Deník!$AC372=Statistika!$F$125,Deník!$R372,""),"")</f>
        <v/>
      </c>
      <c r="CU372" s="233"/>
      <c r="CV372" s="233" t="str">
        <f>IF(Deník!$R372&lt;0,IF(Deník!$AD372=$CV$2,Deník!$R372,""),"")</f>
        <v/>
      </c>
      <c r="CW372" s="233" t="str">
        <f>IF(Deník!$R372&lt;0,IF(Deník!$AD372=$CW$2,Deník!$R372,""),"")</f>
        <v/>
      </c>
      <c r="CX372" s="233" t="str">
        <f>IF(Deník!$R372&lt;0,IF(Deník!$AD372=$CX$2,Deník!$R372,""),"")</f>
        <v/>
      </c>
      <c r="CY372" s="233" t="str">
        <f>IF(Deník!$R372&lt;0,IF(Deník!$AD372=$CY$2,Deník!$R372,""),"")</f>
        <v/>
      </c>
      <c r="CZ372" s="233" t="str">
        <f>IF(Deník!$R372&lt;0,IF(Deník!$AD372=$CZ$2,Deník!$R372,""),"")</f>
        <v/>
      </c>
      <c r="DL372" s="221">
        <f t="shared" si="16"/>
        <v>93847.029999999984</v>
      </c>
      <c r="DM372" s="220">
        <f t="shared" si="15"/>
        <v>-6.1529700000000132E-2</v>
      </c>
      <c r="DO372" s="50">
        <f>Deník!W373</f>
        <v>0</v>
      </c>
      <c r="DP372" s="102" t="str">
        <f>IF(AND(Deník!W373&gt;0),1,"")</f>
        <v/>
      </c>
      <c r="DQ372" s="102">
        <f>IF(AND(Deník!W373&lt;=0),1,"")</f>
        <v>1</v>
      </c>
      <c r="DR372" s="227"/>
      <c r="DS372" s="228"/>
      <c r="DT372" s="85"/>
      <c r="DU372" s="54">
        <f>IF(MONTH(Deník!$C372)=DU$2,Deník!$W372,"")</f>
        <v>0</v>
      </c>
      <c r="DV372" s="222" t="str">
        <f>IF(MONTH(Deník!$C372)=DV$2,Deník!$W372,"")</f>
        <v/>
      </c>
      <c r="DW372" s="222" t="str">
        <f>IF(MONTH(Deník!$C372)=DW$2,Deník!$W372,"")</f>
        <v/>
      </c>
      <c r="DX372" s="222" t="str">
        <f>IF(MONTH(Deník!$C372)=DX$2,Deník!$W372,"")</f>
        <v/>
      </c>
      <c r="DY372" s="222" t="str">
        <f>IF(MONTH(Deník!$C372)=DY$2,Deník!$W372,"")</f>
        <v/>
      </c>
      <c r="DZ372" s="222" t="str">
        <f>IF(MONTH(Deník!$C372)=DZ$2,Deník!$W372,"")</f>
        <v/>
      </c>
      <c r="EA372" s="222" t="str">
        <f>IF(MONTH(Deník!$C372)=EA$2,Deník!$W372,"")</f>
        <v/>
      </c>
      <c r="EB372" s="222" t="str">
        <f>IF(MONTH(Deník!$C372)=EB$2,Deník!$W372,"")</f>
        <v/>
      </c>
      <c r="EC372" s="222" t="str">
        <f>IF(MONTH(Deník!$C372)=EC$2,Deník!$W372,"")</f>
        <v/>
      </c>
      <c r="ED372" s="222" t="str">
        <f>IF(MONTH(Deník!$C372)=ED$2,Deník!$W372,"")</f>
        <v/>
      </c>
      <c r="EE372" s="222" t="str">
        <f>IF(MONTH(Deník!$C372)=EE$2,Deník!$W372,"")</f>
        <v/>
      </c>
      <c r="EF372" s="222" t="str">
        <f>IF(MONTH(Deník!$C372)=EF$2,Deník!$W372,"")</f>
        <v/>
      </c>
      <c r="EI372" s="600" t="str">
        <f>IF(Deník!$W372&lt;&gt;"",IF(Deník!$B372=Statistika!$F$63,Deník!$W372,""),"")</f>
        <v/>
      </c>
      <c r="EJ372" s="13" t="str">
        <f>IF(Deník!$W372&lt;&gt;"",IF(Deník!$B372=Statistika!$F$64,Deník!$W372,""),"")</f>
        <v/>
      </c>
      <c r="EK372" s="13" t="str">
        <f>IF(Deník!$W372&lt;&gt;"",IF(Deník!$B372=Statistika!$F$65,Deník!$W372,""),"")</f>
        <v/>
      </c>
      <c r="EL372" s="13" t="str">
        <f>IF(Deník!$W372&lt;&gt;"",IF(Deník!$B372=Statistika!$F$66,Deník!$W372,""),"")</f>
        <v/>
      </c>
      <c r="EM372" s="13" t="str">
        <f>IF(Deník!$W372&lt;&gt;"",IF(Deník!$B372=Statistika!$F$67,Deník!$W372,""),"")</f>
        <v/>
      </c>
      <c r="EN372" s="13" t="str">
        <f>IF(Deník!$W372&lt;&gt;"",IF(Deník!$B372=Statistika!$F$68,Deník!$W372,""),"")</f>
        <v/>
      </c>
      <c r="EO372" s="13" t="str">
        <f>IF(Deník!$W372&lt;&gt;"",IF(Deník!$B372=Statistika!$F$69,Deník!$W372,""),"")</f>
        <v/>
      </c>
      <c r="EP372" s="601" t="str">
        <f>IF(Deník!$W372&lt;&gt;"",IF(Deník!$B372=Statistika!$F$70,Deník!$W372,""),"")</f>
        <v/>
      </c>
      <c r="EQ372" s="90"/>
      <c r="ER372" s="63" t="str">
        <f>IF(Deník!$W372&lt;&gt;"",IF(Deník!$J372="L",Deník!$W372,""),"")</f>
        <v/>
      </c>
      <c r="ES372" s="13" t="str">
        <f>IF(Deník!$W372&lt;&gt;"",IF(Deník!$J372="S",Deník!$W372,""),"")</f>
        <v/>
      </c>
      <c r="ET372" s="95"/>
      <c r="EU372" s="88"/>
      <c r="EV372" s="63" t="str">
        <f>IF(WEEKDAY(Deník!$C372,2)=1,Deník!$W372,"")</f>
        <v/>
      </c>
      <c r="EW372" s="13" t="str">
        <f>IF(WEEKDAY(Deník!$C372,2)=2,Deník!$W372,"")</f>
        <v/>
      </c>
      <c r="EX372" s="13" t="str">
        <f>IF(WEEKDAY(Deník!$C372,2)=3,Deník!$W372,"")</f>
        <v/>
      </c>
      <c r="EY372" s="13" t="str">
        <f>IF(WEEKDAY(Deník!$C372,2)=4,Deník!$W372,"")</f>
        <v/>
      </c>
      <c r="EZ372" s="60" t="str">
        <f>IF(WEEKDAY(Deník!$C372,2)=5,Deník!$W372,"")</f>
        <v/>
      </c>
      <c r="FA372" s="99"/>
      <c r="FB372" s="100">
        <f>Deník!D372</f>
        <v>0</v>
      </c>
      <c r="FC372" s="63">
        <f>IF($FB372&lt;&gt;"",IF(AND($FB372&gt;=FC$2,$FB372&lt;=FC$3),Deník!$W372,""))</f>
        <v>0</v>
      </c>
      <c r="FD372" s="63" t="str">
        <f>IF($FB372&lt;&gt;"",IF(AND($FB372&gt;=FD$2,$FB372&lt;=FD$3),Deník!$W372,""))</f>
        <v/>
      </c>
      <c r="FE372" s="63" t="str">
        <f>IF($FB372&lt;&gt;"",IF(AND($FB372&gt;=FE$2,$FB372&lt;=FE$3),Deník!$W372,""))</f>
        <v/>
      </c>
      <c r="FF372" s="63" t="str">
        <f>IF($FB372&lt;&gt;"",IF(AND($FB372&gt;=FF$2,$FB372&lt;=FF$3),Deník!$W372,""))</f>
        <v/>
      </c>
      <c r="FG372" s="63" t="str">
        <f>IF($FB372&lt;&gt;"",IF(AND($FB372&gt;=FG$2,$FB372&lt;=FG$3),Deník!$W372,""))</f>
        <v/>
      </c>
      <c r="FH372" s="63" t="str">
        <f>IF($FB372&lt;&gt;"",IF(AND($FB372&gt;=FH$2,$FB372&lt;=FH$3),Deník!$W372,""))</f>
        <v/>
      </c>
      <c r="FI372" s="63" t="str">
        <f>IF($FB372&lt;&gt;"",IF(AND($FB372&gt;=FI$2,$FB372&lt;=FI$3),Deník!$W372,""))</f>
        <v/>
      </c>
      <c r="FJ372" s="63" t="str">
        <f>IF($FB372&lt;&gt;"",IF(AND($FB372&gt;=FJ$2,$FB372&lt;=FJ$3),Deník!$W372,""))</f>
        <v/>
      </c>
      <c r="FK372" s="63" t="str">
        <f>IF($FB372&lt;&gt;"",IF(AND($FB372&gt;=FK$2,$FB372&lt;=FK$3),Deník!$W372,""))</f>
        <v/>
      </c>
      <c r="FL372" s="63" t="str">
        <f>IF($FB372&lt;&gt;"",IF(AND($FB372&gt;=FL$2,$FB372&lt;=FL$3),Deník!$W372,""))</f>
        <v/>
      </c>
      <c r="FM372" s="63" t="str">
        <f>IF($FB372&lt;&gt;"",IF(AND($FB372&gt;=FM$2,$FB372&lt;=FM$3),Deník!$W372,""))</f>
        <v/>
      </c>
      <c r="FN372" s="13"/>
      <c r="FO372" s="20" t="str">
        <f>IF(Deník!$W372&gt;1,Deník!$W372,"")</f>
        <v/>
      </c>
      <c r="FP372" s="20" t="str">
        <f>IF(Deník!$W372&lt;0,Deník!$W372,"")</f>
        <v/>
      </c>
      <c r="FQ372" s="17"/>
      <c r="FS372" s="233"/>
      <c r="FT372" s="233" t="str">
        <f>IF(Deník!$W372&lt;&gt;"",IF(Deník!$Y372=Statistika!$F$78,Deník!$W372,""),"")</f>
        <v/>
      </c>
      <c r="FU372" s="233" t="str">
        <f>IF(Deník!$W372&lt;&gt;"",IF(Deník!$Y372=Statistika!$F$79,Deník!$W372,""),"")</f>
        <v/>
      </c>
      <c r="FV372" s="233" t="str">
        <f>IF(Deník!$W372&lt;&gt;"",IF(Deník!$Y372=Statistika!$F$80,Deník!$W372,""),"")</f>
        <v/>
      </c>
      <c r="FW372" s="233" t="str">
        <f>IF(Deník!$W372&lt;&gt;"",IF(Deník!$Y372=Statistika!$F$81,Deník!$W372,""),"")</f>
        <v/>
      </c>
      <c r="FX372" s="233" t="str">
        <f>IF(Deník!$W372&lt;&gt;"",IF(Deník!$Y372=Statistika!$F$82,Deník!$W372,""),"")</f>
        <v/>
      </c>
      <c r="FY372" s="233" t="str">
        <f>IF(Deník!$W372&lt;&gt;"",IF(Deník!$Y372=Statistika!$F$83,Deník!$W372,""),"")</f>
        <v/>
      </c>
      <c r="FZ372" s="233" t="str">
        <f>IF(Deník!$W372&lt;&gt;"",IF(Deník!$Y372=Statistika!$F$84,Deník!$W372,""),"")</f>
        <v/>
      </c>
      <c r="GA372" s="233" t="str">
        <f>IF(Deník!$W372&lt;&gt;"",IF(Deník!$Y372=Statistika!$F$85,Deník!$W372,""),"")</f>
        <v/>
      </c>
      <c r="GB372" s="233" t="str">
        <f>IF(Deník!$W372&lt;&gt;"",IF(Deník!$Y372=Statistika!$F$86,Deník!$W372,""),"")</f>
        <v/>
      </c>
      <c r="GC372" s="233" t="str">
        <f>IF(Deník!$W372&lt;&gt;"",IF(Deník!$Y372=Statistika!$F$87,Deník!$W372,""),"")</f>
        <v/>
      </c>
      <c r="GD372" s="233" t="str">
        <f>IF(Deník!$W372&lt;&gt;"",IF(Deník!$Y372=Statistika!$F$88,Deník!$W372,""),"")</f>
        <v/>
      </c>
      <c r="GE372" s="233" t="str">
        <f>IF(Deník!$W372&lt;&gt;"",IF(Deník!$Y372=Statistika!$F$89,Deník!$W372,""),"")</f>
        <v/>
      </c>
      <c r="GF372" s="233" t="str">
        <f>IF(Deník!$W372&lt;&gt;"",IF(Deník!$Y372=Statistika!$F$90,Deník!$W372,""),"")</f>
        <v/>
      </c>
      <c r="GG372" s="233" t="str">
        <f>IF(Deník!$W372&lt;&gt;"",IF(Deník!$Y372=Statistika!$F$91,Deník!$W372,""),"")</f>
        <v/>
      </c>
      <c r="GH372" s="233"/>
      <c r="GI372" s="233" t="str">
        <f>IF(Deník!$W372&lt;&gt;"",IF(Deník!$AB372=Statistika!$L$100,Deník!$W372,""),"")</f>
        <v/>
      </c>
      <c r="GJ372" s="233" t="str">
        <f>IF(Deník!$W372&lt;&gt;"",IF(Deník!$AB372=Statistika!$L$101,Deník!$W372,""),"")</f>
        <v/>
      </c>
      <c r="GK372" s="233" t="str">
        <f>IF(Deník!$W372&lt;&gt;"",IF(Deník!$AB372=Statistika!$L$102,Deník!$W372,""),"")</f>
        <v/>
      </c>
      <c r="GL372" s="233" t="str">
        <f>IF(Deník!$W372&lt;&gt;"",IF(Deník!$AB372=Statistika!$L$103,Deník!$W372,""),"")</f>
        <v/>
      </c>
      <c r="GM372" s="233" t="str">
        <f>IF(Deník!$W372&lt;&gt;"",IF(Deník!$AB372=Statistika!$L$104,Deník!$W372,""),"")</f>
        <v/>
      </c>
      <c r="GN372" s="233" t="str">
        <f>IF(Deník!$W372&lt;&gt;"",IF(Deník!$AB372=Statistika!$L$105,Deník!$W372,""),"")</f>
        <v/>
      </c>
      <c r="GO372" s="233" t="str">
        <f>IF(Deník!$W372&lt;&gt;"",IF(Deník!$AB372=Statistika!$L$106,Deník!$W372,""),"")</f>
        <v/>
      </c>
      <c r="GP372" s="233" t="str">
        <f>IF(Deník!$W372&lt;&gt;"",IF(Deník!$AB372=Statistika!$L$107,Deník!$W372,""),"")</f>
        <v/>
      </c>
      <c r="GQ372" s="233" t="str">
        <f>IF(Deník!$W372&lt;&gt;"",IF(Deník!$AB372=Statistika!$L$108,Deník!$W372,""),"")</f>
        <v/>
      </c>
      <c r="GS372" s="233" t="str">
        <f>IF(Deník!$W372&lt;0,IF(Deník!$AC372=Statistika!$F$117,Deník!$W372,""),"")</f>
        <v/>
      </c>
      <c r="GT372" s="233" t="str">
        <f>IF(Deník!$W372&lt;0,IF(Deník!$AC372=Statistika!$F$118,Deník!$W372,""),"")</f>
        <v/>
      </c>
      <c r="GU372" s="233" t="str">
        <f>IF(Deník!$W372&lt;0,IF(Deník!$AC372=Statistika!$F$119,Deník!$W372,""),"")</f>
        <v/>
      </c>
      <c r="GV372" s="233" t="str">
        <f>IF(Deník!$W372&lt;0,IF(Deník!$AC372=Statistika!$F$120,Deník!$W372,""),"")</f>
        <v/>
      </c>
      <c r="GW372" s="233" t="str">
        <f>IF(Deník!$W372&lt;0,IF(Deník!$AC372=Statistika!$F$121,Deník!$W372,""),"")</f>
        <v/>
      </c>
      <c r="GX372" s="233" t="str">
        <f>IF(Deník!$W372&lt;0,IF(Deník!$AC372=Statistika!$F$122,Deník!$W372,""),"")</f>
        <v/>
      </c>
      <c r="GY372" s="233" t="str">
        <f>IF(Deník!$W372&lt;0,IF(Deník!$AC372=Statistika!$F$123,Deník!$W372,""),"")</f>
        <v/>
      </c>
      <c r="GZ372" s="233" t="str">
        <f>IF(Deník!$W372&lt;0,IF(Deník!$AC372=Statistika!$F$124,Deník!$W372,""),"")</f>
        <v/>
      </c>
      <c r="HA372" s="233" t="str">
        <f>IF(Deník!$W372&lt;0,IF(Deník!$AC372=Statistika!$F$125,Deník!$W372,""),"")</f>
        <v/>
      </c>
      <c r="HC372" s="233" t="str">
        <f>IF(Deník!$W372&lt;0,IF(Deník!$AD372=Statistika!$F$133,Deník!$W372,""),"")</f>
        <v/>
      </c>
      <c r="HD372" s="233" t="str">
        <f>IF(Deník!$W372&lt;0,IF(Deník!$AD372=Statistika!$F$134,Deník!$W372,""),"")</f>
        <v/>
      </c>
      <c r="HE372" s="233" t="str">
        <f>IF(Deník!$W372&lt;0,IF(Deník!$AD372=Statistika!$F$135,Deník!$W372,""),"")</f>
        <v/>
      </c>
      <c r="HF372" s="233" t="str">
        <f>IF(Deník!$W372&lt;0,IF(Deník!$AD372=Statistika!$F$136,Deník!$W372,""),"")</f>
        <v/>
      </c>
      <c r="HG372" s="233" t="str">
        <f>IF(Deník!$W372&lt;0,IF(Deník!$AD372=Statistika!$F$137,Deník!$W372,""),"")</f>
        <v/>
      </c>
      <c r="ID372" s="8">
        <f>Tabulka4[[#This Row],[Sloupec3]]</f>
        <v>0</v>
      </c>
      <c r="IE372" s="17" t="str">
        <f>IF(AND([1]Deník!$C372&gt;='[1]Měsíční shrnutí'!$D$1,[1]Deník!$C372&lt;='[1]Měsíční shrnutí'!$F$1),[1]Deník!$X372,"")</f>
        <v/>
      </c>
    </row>
    <row r="373" spans="1:239">
      <c r="A373" s="8">
        <f>Deník!C374</f>
        <v>0</v>
      </c>
      <c r="B373" s="50" t="str">
        <f>Deník!R374</f>
        <v/>
      </c>
      <c r="C373" s="102" t="str">
        <f>IF(AND(Deník!R374&gt;1,Deník!R374&lt;&gt;""),1,"")</f>
        <v/>
      </c>
      <c r="D373" s="102" t="str">
        <f>IF(AND(Deník!R374&lt;=0,Deník!R374&lt;&gt;""),1,"")</f>
        <v/>
      </c>
      <c r="E373" s="103" t="str">
        <f>IF(AND(Deník!R374&gt;=0,Deník!R374&lt;=1),1,"")</f>
        <v/>
      </c>
      <c r="F373" s="79" t="str">
        <f>IF(Deník!R374&lt;&gt;"",Deník!R374+F372,"")</f>
        <v/>
      </c>
      <c r="G373" s="85"/>
      <c r="H373" s="54" t="str">
        <f>IF(MONTH(Deník!$C373)=H$2,IF(AND(Deník!$R373&gt;=0,Deník!$R373&lt;=1),"BE",Deník!$R373),"")</f>
        <v/>
      </c>
      <c r="I373" s="11" t="str">
        <f>IF(MONTH(Deník!$C373)=I$2,IF(AND(Deník!$R373&gt;=0,Deník!$R373&lt;=1),"BE",Deník!$R373),"")</f>
        <v/>
      </c>
      <c r="J373" s="11" t="str">
        <f>IF(MONTH(Deník!$C373)=J$2,IF(AND(Deník!$R373&gt;=0,Deník!$R373&lt;=1),"BE",Deník!$R373),"")</f>
        <v/>
      </c>
      <c r="K373" s="11" t="str">
        <f>IF(MONTH(Deník!$C373)=K$2,IF(AND(Deník!$R373&gt;=0,Deník!$R373&lt;=1),"BE",Deník!$R373),"")</f>
        <v/>
      </c>
      <c r="L373" s="11" t="str">
        <f>IF(MONTH(Deník!$C373)=L$2,IF(AND(Deník!$R373&gt;=0,Deník!$R373&lt;=1),"BE",Deník!$R373),"")</f>
        <v/>
      </c>
      <c r="M373" s="11" t="str">
        <f>IF(MONTH(Deník!$C373)=M$2,IF(AND(Deník!$R373&gt;=0,Deník!$R373&lt;=1),"BE",Deník!$R373),"")</f>
        <v/>
      </c>
      <c r="N373" s="11" t="str">
        <f>IF(MONTH(Deník!$C373)=N$2,IF(AND(Deník!$R373&gt;=0,Deník!$R373&lt;=1),"BE",Deník!$R373),"")</f>
        <v/>
      </c>
      <c r="O373" s="11" t="str">
        <f>IF(MONTH(Deník!$C373)=O$2,IF(AND(Deník!$R373&gt;=0,Deník!$R373&lt;=1),"BE",Deník!$R373),"")</f>
        <v/>
      </c>
      <c r="P373" s="11" t="str">
        <f>IF(MONTH(Deník!$C373)=P$2,IF(AND(Deník!$R373&gt;=0,Deník!$R373&lt;=1),"BE",Deník!$R373),"")</f>
        <v/>
      </c>
      <c r="Q373" s="11" t="str">
        <f>IF(MONTH(Deník!$C373)=Q$2,IF(AND(Deník!$R373&gt;=0,Deník!$R373&lt;=1),"BE",Deník!$R373),"")</f>
        <v/>
      </c>
      <c r="R373" s="11" t="str">
        <f>IF(MONTH(Deník!$C373)=R$2,IF(AND(Deník!$R373&gt;=0,Deník!$R373&lt;=1),"BE",Deník!$R373),"")</f>
        <v/>
      </c>
      <c r="S373" s="57" t="str">
        <f>IF(MONTH(Deník!$C373)=S$2,IF(AND(Deník!$R373&gt;=0,Deník!$R373&lt;=1),"BE",Deník!$R373),"")</f>
        <v/>
      </c>
      <c r="U373" s="12"/>
      <c r="V373" s="12"/>
      <c r="X373" s="600" t="str">
        <f>IF(Deník!$R373&lt;&gt;"",IF(Deník!$B373=Statistika!$F$63,IF(AND(Deník!$R373&gt;=0,Deník!$R373&lt;=1),"BE",Deník!$R373),""),"")</f>
        <v/>
      </c>
      <c r="Y373" s="13" t="str">
        <f>IF(Deník!$R373&lt;&gt;"",IF(Deník!$B373=Statistika!$F$64,IF(AND(Deník!$R373&gt;=0,Deník!$R373&lt;=1),"BE",Deník!$R373),""),"")</f>
        <v/>
      </c>
      <c r="Z373" s="13" t="str">
        <f>IF(Deník!$R373&lt;&gt;"",IF(Deník!$B373=Statistika!$F$65,IF(AND(Deník!$R373&gt;=0,Deník!$R373&lt;=1),"BE",Deník!$R373),""),"")</f>
        <v/>
      </c>
      <c r="AA373" s="13" t="str">
        <f>IF(Deník!$R373&lt;&gt;"",IF(Deník!$B373=Statistika!$F$66,IF(AND(Deník!$R373&gt;=0,Deník!$R373&lt;=1),"BE",Deník!$R373),""),"")</f>
        <v/>
      </c>
      <c r="AB373" s="13" t="str">
        <f>IF(Deník!$R373&lt;&gt;"",IF(Deník!$B373=Statistika!$F$67,IF(AND(Deník!$R373&gt;=0,Deník!$R373&lt;=1),"BE",Deník!$R373),""),"")</f>
        <v/>
      </c>
      <c r="AC373" s="13" t="str">
        <f>IF(Deník!$R373&lt;&gt;"",IF(Deník!$B373=Statistika!$F$68,IF(AND(Deník!$R373&gt;=0,Deník!$R373&lt;=1),"BE",Deník!$R373),""),"")</f>
        <v/>
      </c>
      <c r="AD373" s="13" t="str">
        <f>IF(Deník!$R373&lt;&gt;"",IF(Deník!$B373=Statistika!$F$69,IF(AND(Deník!$R373&gt;=0,Deník!$R373&lt;=1),"BE",Deník!$R373),""),"")</f>
        <v/>
      </c>
      <c r="AE373" s="601" t="str">
        <f>IF(Deník!$R373&lt;&gt;"",IF(Deník!$B373=Statistika!$F$70,IF(AND(Deník!$R373&gt;=0,Deník!$R373&lt;=1),"BE",Deník!$R373),""),"")</f>
        <v/>
      </c>
      <c r="AF373" s="90"/>
      <c r="AG373" s="63" t="str">
        <f>IF(Deník!$R373&lt;&gt;"",IF(Deník!$J373="L",IF(AND(Deník!$R373&gt;=0,Deník!$R373&lt;=1),"BE",Deník!$R373),""),"")</f>
        <v/>
      </c>
      <c r="AH373" s="13" t="str">
        <f>IF(Deník!$R373&lt;&gt;"",IF(Deník!$J373="S",IF(AND(Deník!$R373&gt;=0,Deník!$R373&lt;=1),"BE",Deník!$R373),""),"")</f>
        <v/>
      </c>
      <c r="AI373" s="95"/>
      <c r="AJ373" s="71" t="str">
        <f>IF(Deník!N374&lt;&gt;"",Deník!N374*-1,"")</f>
        <v/>
      </c>
      <c r="AK373" s="88"/>
      <c r="AL373" s="63" t="str">
        <f>IF(WEEKDAY(Deník!$C373,2)=1,IF(AND(Deník!$R373&gt;=0,Deník!$R373&lt;=1),"BE",Deník!$R373),"")</f>
        <v/>
      </c>
      <c r="AM373" s="13" t="str">
        <f>IF(WEEKDAY(Deník!$C373,2)=2,IF(AND(Deník!$R373&gt;=0,Deník!$R373&lt;=1),"BE",Deník!$R373),"")</f>
        <v/>
      </c>
      <c r="AN373" s="13" t="str">
        <f>IF(WEEKDAY(Deník!$C373,2)=3,IF(AND(Deník!$R373&gt;=0,Deník!$R373&lt;=1),"BE",Deník!$R373),"")</f>
        <v/>
      </c>
      <c r="AO373" s="13" t="str">
        <f>IF(WEEKDAY(Deník!$C373,2)=4,IF(AND(Deník!$R373&gt;=0,Deník!$R373&lt;=1),"BE",Deník!$R373),"")</f>
        <v/>
      </c>
      <c r="AP373" s="60" t="str">
        <f>IF(WEEKDAY(Deník!$C373,2)=5,IF(AND(Deník!$R373&gt;=0,Deník!$R373&lt;=1),"BE",Deník!$R373),"")</f>
        <v/>
      </c>
      <c r="AQ373" s="99"/>
      <c r="AR373" s="100">
        <f>Deník!D373</f>
        <v>0</v>
      </c>
      <c r="AS373" s="63" t="str">
        <f>IF(Deník!$D373&lt;&gt;"",IF(AND(Deník!$D373&gt;=AS$2,Deník!$D373&lt;=AS$3),IF(AND(Deník!$R373&gt;=0,Deník!$R373&lt;=1),"BE",Deník!$R373),""),"")</f>
        <v/>
      </c>
      <c r="AT373" s="63" t="str">
        <f>IF(Deník!$D373&lt;&gt;"",IF(AND(Deník!$D373&gt;=AT$2,Deník!$D373&lt;=AT$3),IF(AND(Deník!$R373&gt;=0,Deník!$R373&lt;=1),"BE",Deník!$R373),""),"")</f>
        <v/>
      </c>
      <c r="AU373" s="63" t="str">
        <f>IF(Deník!$D373&lt;&gt;"",IF(AND(Deník!$D373&gt;=AU$2,Deník!$D373&lt;=AU$3),IF(AND(Deník!$R373&gt;=0,Deník!$R373&lt;=1),"BE",Deník!$R373),""),"")</f>
        <v/>
      </c>
      <c r="AV373" s="63" t="str">
        <f>IF(Deník!$D373&lt;&gt;"",IF(AND(Deník!$D373&gt;=AV$2,Deník!$D373&lt;=AV$3),IF(AND(Deník!$R373&gt;=0,Deník!$R373&lt;=1),"BE",Deník!$R373),""),"")</f>
        <v/>
      </c>
      <c r="AW373" s="63" t="str">
        <f>IF(Deník!$D373&lt;&gt;"",IF(AND(Deník!$D373&gt;=AW$2,Deník!$D373&lt;=AW$3),IF(AND(Deník!$R373&gt;=0,Deník!$R373&lt;=1),"BE",Deník!$R373),""),"")</f>
        <v/>
      </c>
      <c r="AX373" s="63" t="str">
        <f>IF(Deník!$D373&lt;&gt;"",IF(AND(Deník!$D373&gt;=AX$2,Deník!$D373&lt;=AX$3),IF(AND(Deník!$R373&gt;=0,Deník!$R373&lt;=1),"BE",Deník!$R373),""),"")</f>
        <v/>
      </c>
      <c r="AY373" s="63" t="str">
        <f>IF(Deník!$D373&lt;&gt;"",IF(AND(Deník!$D373&gt;=AY$2,Deník!$D373&lt;=AY$3),IF(AND(Deník!$R373&gt;=0,Deník!$R373&lt;=1),"BE",Deník!$R373),""),"")</f>
        <v/>
      </c>
      <c r="AZ373" s="63" t="str">
        <f>IF(Deník!$D373&lt;&gt;"",IF(AND(Deník!$D373&gt;=AZ$2,Deník!$D373&lt;=AZ$3),IF(AND(Deník!$R373&gt;=0,Deník!$R373&lt;=1),"BE",Deník!$R373),""),"")</f>
        <v/>
      </c>
      <c r="BA373" s="63" t="str">
        <f>IF(Deník!$D373&lt;&gt;"",IF(AND(Deník!$D373&gt;=BA$2,Deník!$D373&lt;=BA$3),IF(AND(Deník!$R373&gt;=0,Deník!$R373&lt;=1),"BE",Deník!$R373),""),"")</f>
        <v/>
      </c>
      <c r="BB373" s="63" t="str">
        <f>IF(Deník!$D373&lt;&gt;"",IF(AND(Deník!$D373&gt;=BB$2,Deník!$D373&lt;=BB$3),IF(AND(Deník!$R373&gt;=0,Deník!$R373&lt;=1),"BE",Deník!$R373),""),"")</f>
        <v/>
      </c>
      <c r="BC373" s="71" t="str">
        <f>IF(Deník!$D373&lt;&gt;"",IF(AND(Deník!$D373&gt;=BC$2,Deník!$D373&lt;=BC$3),IF(AND(Deník!$R373&gt;=0,Deník!$R373&lt;=1),"BE",Deník!$R373),""),"")</f>
        <v/>
      </c>
      <c r="BD373" s="20" t="str">
        <f>IF(Deník!$J374="S",(Deník!$M374-Deník!$K374),IF(Deník!$J374="L",(Deník!$K374-Deník!$M374),""))</f>
        <v/>
      </c>
      <c r="BE373" s="20" t="str">
        <f>IF(Deník!$J374="S",(Deník!$K374-Deník!$O374),IF(Deník!$J374="L",(Deník!$O374-Deník!$K374),""))</f>
        <v/>
      </c>
      <c r="BF373" s="20" t="str">
        <f>IF(Deník!$J374="S",(Deník!$K374-Deník!$L374),IF(Deník!$J374="L",(Deník!$L374-Deník!$K374),""))</f>
        <v/>
      </c>
      <c r="BG373" s="20" t="str">
        <f>IF(Deník!$J374="S",(Deník!$K374-Deník!$S374),IF(Deník!$J374="L",(Deník!$S374-Deník!$K374),""))</f>
        <v/>
      </c>
      <c r="BH373" s="20" t="str">
        <f>IF(Deník!$J374="S",(Deník!$K374-Deník!$U374),IF(Deník!$J374="L",(Deník!$U374-Deník!$K374),""))</f>
        <v/>
      </c>
      <c r="BI373" s="20" t="str">
        <f>IF(Deník!$R373&gt;1,Deník!$R373,"")</f>
        <v/>
      </c>
      <c r="BJ373" s="20" t="str">
        <f>IF(Deník!$R373&lt;0,Deník!$R373,"")</f>
        <v/>
      </c>
      <c r="BK373" s="17"/>
      <c r="BM373" s="233" t="str">
        <f>IF(Deník!$R373&lt;&gt;"",IF(Deník!$Y373=Statistika!$F$78,IF(AND(Deník!$R373&gt;=0,Deník!$R373&lt;=1),"BE",Deník!$R373),""),"")</f>
        <v/>
      </c>
      <c r="BN373" s="233" t="str">
        <f>IF(Deník!$R373&lt;&gt;"",IF(Deník!$Y373=Statistika!$F$79,IF(AND(Deník!$R373&gt;=0,Deník!$R373&lt;=1),"BE",Deník!$R373),""),"")</f>
        <v/>
      </c>
      <c r="BO373" s="233" t="str">
        <f>IF(Deník!$R373&lt;&gt;"",IF(Deník!$Y373=Statistika!$F$80,IF(AND(Deník!$R373&gt;=0,Deník!$R373&lt;=1),"BE",Deník!$R373),""),"")</f>
        <v/>
      </c>
      <c r="BP373" s="233" t="str">
        <f>IF(Deník!$R373&lt;&gt;"",IF(Deník!$Y373=Statistika!$F$81,IF(AND(Deník!$R373&gt;=0,Deník!$R373&lt;=1),"BE",Deník!$R373),""),"")</f>
        <v/>
      </c>
      <c r="BQ373" s="233" t="str">
        <f>IF(Deník!$R373&lt;&gt;"",IF(Deník!$Y373=Statistika!$F$82,IF(AND(Deník!$R373&gt;=0,Deník!$R373&lt;=1),"BE",Deník!$R373),""),"")</f>
        <v/>
      </c>
      <c r="BR373" s="233" t="str">
        <f>IF(Deník!$R373&lt;&gt;"",IF(Deník!$Y373=Statistika!$F$83,IF(AND(Deník!$R373&gt;=0,Deník!$R373&lt;=1),"BE",Deník!$R373),""),"")</f>
        <v/>
      </c>
      <c r="BS373" s="233" t="str">
        <f>IF(Deník!$R373&lt;&gt;"",IF(Deník!$Y373=Statistika!$F$84,IF(AND(Deník!$R373&gt;=0,Deník!$R373&lt;=1),"BE",Deník!$R373),""),"")</f>
        <v/>
      </c>
      <c r="BT373" s="233" t="str">
        <f>IF(Deník!$R373&lt;&gt;"",IF(Deník!$Y373=Statistika!$F$85,IF(AND(Deník!$R373&gt;=0,Deník!$R373&lt;=1),"BE",Deník!$R373),""),"")</f>
        <v/>
      </c>
      <c r="BU373" s="233" t="str">
        <f>IF(Deník!$R373&lt;&gt;"",IF(Deník!$Y373=Statistika!$F$86,IF(AND(Deník!$R373&gt;=0,Deník!$R373&lt;=1),"BE",Deník!$R373),""),"")</f>
        <v/>
      </c>
      <c r="BV373" s="233" t="str">
        <f>IF(Deník!$R373&lt;&gt;"",IF(Deník!$Y373=Statistika!$F$87,IF(AND(Deník!$R373&gt;=0,Deník!$R373&lt;=1),"BE",Deník!$R373),""),"")</f>
        <v/>
      </c>
      <c r="BW373" s="233" t="str">
        <f>IF(Deník!$R373&lt;&gt;"",IF(Deník!$Y373=Statistika!$F$88,IF(AND(Deník!$R373&gt;=0,Deník!$R373&lt;=1),"BE",Deník!$R373),""),"")</f>
        <v/>
      </c>
      <c r="BX373" s="233" t="str">
        <f>IF(Deník!$R373&lt;&gt;"",IF(Deník!$Y373=Statistika!$F$89,IF(AND(Deník!$R373&gt;=0,Deník!$R373&lt;=1),"BE",Deník!$R373),""),"")</f>
        <v/>
      </c>
      <c r="BY373" s="233" t="str">
        <f>IF(Deník!$R373&lt;&gt;"",IF(Deník!$Y373=Statistika!$F$90,IF(AND(Deník!$R373&gt;=0,Deník!$R373&lt;=1),"BE",Deník!$R373),""),"")</f>
        <v/>
      </c>
      <c r="BZ373" s="233" t="str">
        <f>IF(Deník!$R373&lt;&gt;"",IF(Deník!$Y373=Statistika!$F$91,IF(AND(Deník!$R373&gt;=0,Deník!$R373&lt;=1),"BE",Deník!$R373),""),"")</f>
        <v/>
      </c>
      <c r="CA373" s="233"/>
      <c r="CB373" s="233" t="str">
        <f>IF(Deník!$R373&lt;&gt;"",IF(Deník!$AB373="SL",IF(AND(Deník!$R373&gt;=0,Deník!$R373&lt;=1),"BE",Deník!$R373),""),"")</f>
        <v/>
      </c>
      <c r="CC373" s="233" t="str">
        <f>IF(Deník!$R373&lt;&gt;"",IF(Deník!$AB373="BE10",IF(AND(Deník!$R373&gt;=0,Deník!$R373&lt;=1),"BE",Deník!$R373),""),"")</f>
        <v/>
      </c>
      <c r="CD373" s="233" t="str">
        <f>IF(Deník!$R373&lt;&gt;"",IF(Deník!$AB373="BE15",IF(AND(Deník!$R373&gt;=0,Deník!$R373&lt;=1),"BE",Deník!$R373),""),"")</f>
        <v/>
      </c>
      <c r="CE373" s="233" t="str">
        <f>IF(Deník!$R373&lt;&gt;"",IF(Deník!$AB373="BE20",IF(AND(Deník!$R373&gt;=0,Deník!$R373&lt;=1),"BE",Deník!$R373),""),"")</f>
        <v/>
      </c>
      <c r="CF373" s="233" t="str">
        <f>IF(Deník!$R373&lt;&gt;"",IF(Deník!$AB373="TP1",IF(AND(Deník!$R373&gt;=0,Deník!$R373&lt;=1),"BE",Deník!$R373),""),"")</f>
        <v/>
      </c>
      <c r="CG373" s="233" t="str">
        <f>IF(Deník!$R373&lt;&gt;"",IF(Deník!$AB373="TP2",IF(AND(Deník!$R373&gt;=0,Deník!$R373&lt;=1),"BE",Deník!$R373),""),"")</f>
        <v/>
      </c>
      <c r="CH373" s="233" t="str">
        <f>IF(Deník!$R373&lt;&gt;"",IF(Deník!$AB373="TP3",IF(AND(Deník!$R373&gt;=0,Deník!$R373&lt;=1),"BE",Deník!$R373),""),"")</f>
        <v/>
      </c>
      <c r="CI373" s="233" t="str">
        <f>IF(Deník!$R373&lt;&gt;"",IF(Deník!$AB373="Trailing SL",IF(AND(Deník!$R373&gt;=0,Deník!$R373&lt;=1),"BE",Deník!$R373),""),"")</f>
        <v/>
      </c>
      <c r="CJ373" s="233" t="str">
        <f>IF(Deník!$R373&lt;&gt;"",IF(Deník!$AB373="Manual",IF(AND(Deník!$R373&gt;=0,Deník!$R373&lt;=1),"BE",Deník!$R373),""),"")</f>
        <v/>
      </c>
      <c r="CK373" s="233"/>
      <c r="CL373" s="233" t="str">
        <f>IF(Deník!$R373&lt;0,IF(Deník!$AC373=Statistika!$F$117,Deník!$R373,""),"")</f>
        <v/>
      </c>
      <c r="CM373" s="233" t="str">
        <f>IF(Deník!$R373&lt;0,IF(Deník!$AC373=Statistika!$F$118,Deník!$R373,""),"")</f>
        <v/>
      </c>
      <c r="CN373" s="233" t="str">
        <f>IF(Deník!$R373&lt;0,IF(Deník!$AC373=Statistika!$F$119,Deník!$R373,""),"")</f>
        <v/>
      </c>
      <c r="CO373" s="233" t="str">
        <f>IF(Deník!$R373&lt;0,IF(Deník!$AC373=Statistika!$F$120,Deník!$R373,""),"")</f>
        <v/>
      </c>
      <c r="CP373" s="233" t="str">
        <f>IF(Deník!$R373&lt;0,IF(Deník!$AC373=Statistika!$F$121,Deník!$R373,""),"")</f>
        <v/>
      </c>
      <c r="CQ373" s="233" t="str">
        <f>IF(Deník!$R373&lt;0,IF(Deník!$AC373=Statistika!$F$122,Deník!$R373,""),"")</f>
        <v/>
      </c>
      <c r="CR373" s="233" t="str">
        <f>IF(Deník!$R373&lt;0,IF(Deník!$AC373=Statistika!$F$123,Deník!$R373,""),"")</f>
        <v/>
      </c>
      <c r="CS373" s="233" t="str">
        <f>IF(Deník!$R373&lt;0,IF(Deník!$AC373=Statistika!$F$124,Deník!$R373,""),"")</f>
        <v/>
      </c>
      <c r="CT373" s="233" t="str">
        <f>IF(Deník!$R373&lt;0,IF(Deník!$AC373=Statistika!$F$125,Deník!$R373,""),"")</f>
        <v/>
      </c>
      <c r="CU373" s="233"/>
      <c r="CV373" s="233" t="str">
        <f>IF(Deník!$R373&lt;0,IF(Deník!$AD373=$CV$2,Deník!$R373,""),"")</f>
        <v/>
      </c>
      <c r="CW373" s="233" t="str">
        <f>IF(Deník!$R373&lt;0,IF(Deník!$AD373=$CW$2,Deník!$R373,""),"")</f>
        <v/>
      </c>
      <c r="CX373" s="233" t="str">
        <f>IF(Deník!$R373&lt;0,IF(Deník!$AD373=$CX$2,Deník!$R373,""),"")</f>
        <v/>
      </c>
      <c r="CY373" s="233" t="str">
        <f>IF(Deník!$R373&lt;0,IF(Deník!$AD373=$CY$2,Deník!$R373,""),"")</f>
        <v/>
      </c>
      <c r="CZ373" s="233" t="str">
        <f>IF(Deník!$R373&lt;0,IF(Deník!$AD373=$CZ$2,Deník!$R373,""),"")</f>
        <v/>
      </c>
      <c r="DL373" s="221">
        <f t="shared" si="16"/>
        <v>93847.029999999984</v>
      </c>
      <c r="DM373" s="220">
        <f t="shared" si="15"/>
        <v>-6.1529700000000132E-2</v>
      </c>
      <c r="DO373" s="50">
        <f>Deník!W374</f>
        <v>0</v>
      </c>
      <c r="DP373" s="102" t="str">
        <f>IF(AND(Deník!W374&gt;0),1,"")</f>
        <v/>
      </c>
      <c r="DQ373" s="102">
        <f>IF(AND(Deník!W374&lt;=0),1,"")</f>
        <v>1</v>
      </c>
      <c r="DR373" s="227"/>
      <c r="DS373" s="228"/>
      <c r="DT373" s="85"/>
      <c r="DU373" s="54">
        <f>IF(MONTH(Deník!$C373)=DU$2,Deník!$W373,"")</f>
        <v>0</v>
      </c>
      <c r="DV373" s="222" t="str">
        <f>IF(MONTH(Deník!$C373)=DV$2,Deník!$W373,"")</f>
        <v/>
      </c>
      <c r="DW373" s="222" t="str">
        <f>IF(MONTH(Deník!$C373)=DW$2,Deník!$W373,"")</f>
        <v/>
      </c>
      <c r="DX373" s="222" t="str">
        <f>IF(MONTH(Deník!$C373)=DX$2,Deník!$W373,"")</f>
        <v/>
      </c>
      <c r="DY373" s="222" t="str">
        <f>IF(MONTH(Deník!$C373)=DY$2,Deník!$W373,"")</f>
        <v/>
      </c>
      <c r="DZ373" s="222" t="str">
        <f>IF(MONTH(Deník!$C373)=DZ$2,Deník!$W373,"")</f>
        <v/>
      </c>
      <c r="EA373" s="222" t="str">
        <f>IF(MONTH(Deník!$C373)=EA$2,Deník!$W373,"")</f>
        <v/>
      </c>
      <c r="EB373" s="222" t="str">
        <f>IF(MONTH(Deník!$C373)=EB$2,Deník!$W373,"")</f>
        <v/>
      </c>
      <c r="EC373" s="222" t="str">
        <f>IF(MONTH(Deník!$C373)=EC$2,Deník!$W373,"")</f>
        <v/>
      </c>
      <c r="ED373" s="222" t="str">
        <f>IF(MONTH(Deník!$C373)=ED$2,Deník!$W373,"")</f>
        <v/>
      </c>
      <c r="EE373" s="222" t="str">
        <f>IF(MONTH(Deník!$C373)=EE$2,Deník!$W373,"")</f>
        <v/>
      </c>
      <c r="EF373" s="222" t="str">
        <f>IF(MONTH(Deník!$C373)=EF$2,Deník!$W373,"")</f>
        <v/>
      </c>
      <c r="EI373" s="600" t="str">
        <f>IF(Deník!$W373&lt;&gt;"",IF(Deník!$B373=Statistika!$F$63,Deník!$W373,""),"")</f>
        <v/>
      </c>
      <c r="EJ373" s="13" t="str">
        <f>IF(Deník!$W373&lt;&gt;"",IF(Deník!$B373=Statistika!$F$64,Deník!$W373,""),"")</f>
        <v/>
      </c>
      <c r="EK373" s="13" t="str">
        <f>IF(Deník!$W373&lt;&gt;"",IF(Deník!$B373=Statistika!$F$65,Deník!$W373,""),"")</f>
        <v/>
      </c>
      <c r="EL373" s="13" t="str">
        <f>IF(Deník!$W373&lt;&gt;"",IF(Deník!$B373=Statistika!$F$66,Deník!$W373,""),"")</f>
        <v/>
      </c>
      <c r="EM373" s="13" t="str">
        <f>IF(Deník!$W373&lt;&gt;"",IF(Deník!$B373=Statistika!$F$67,Deník!$W373,""),"")</f>
        <v/>
      </c>
      <c r="EN373" s="13" t="str">
        <f>IF(Deník!$W373&lt;&gt;"",IF(Deník!$B373=Statistika!$F$68,Deník!$W373,""),"")</f>
        <v/>
      </c>
      <c r="EO373" s="13" t="str">
        <f>IF(Deník!$W373&lt;&gt;"",IF(Deník!$B373=Statistika!$F$69,Deník!$W373,""),"")</f>
        <v/>
      </c>
      <c r="EP373" s="601" t="str">
        <f>IF(Deník!$W373&lt;&gt;"",IF(Deník!$B373=Statistika!$F$70,Deník!$W373,""),"")</f>
        <v/>
      </c>
      <c r="EQ373" s="90"/>
      <c r="ER373" s="63" t="str">
        <f>IF(Deník!$W373&lt;&gt;"",IF(Deník!$J373="L",Deník!$W373,""),"")</f>
        <v/>
      </c>
      <c r="ES373" s="13" t="str">
        <f>IF(Deník!$W373&lt;&gt;"",IF(Deník!$J373="S",Deník!$W373,""),"")</f>
        <v/>
      </c>
      <c r="ET373" s="95"/>
      <c r="EU373" s="88"/>
      <c r="EV373" s="63" t="str">
        <f>IF(WEEKDAY(Deník!$C373,2)=1,Deník!$W373,"")</f>
        <v/>
      </c>
      <c r="EW373" s="13" t="str">
        <f>IF(WEEKDAY(Deník!$C373,2)=2,Deník!$W373,"")</f>
        <v/>
      </c>
      <c r="EX373" s="13" t="str">
        <f>IF(WEEKDAY(Deník!$C373,2)=3,Deník!$W373,"")</f>
        <v/>
      </c>
      <c r="EY373" s="13" t="str">
        <f>IF(WEEKDAY(Deník!$C373,2)=4,Deník!$W373,"")</f>
        <v/>
      </c>
      <c r="EZ373" s="60" t="str">
        <f>IF(WEEKDAY(Deník!$C373,2)=5,Deník!$W373,"")</f>
        <v/>
      </c>
      <c r="FA373" s="99"/>
      <c r="FB373" s="100">
        <f>Deník!D373</f>
        <v>0</v>
      </c>
      <c r="FC373" s="63">
        <f>IF($FB373&lt;&gt;"",IF(AND($FB373&gt;=FC$2,$FB373&lt;=FC$3),Deník!$W373,""))</f>
        <v>0</v>
      </c>
      <c r="FD373" s="63" t="str">
        <f>IF($FB373&lt;&gt;"",IF(AND($FB373&gt;=FD$2,$FB373&lt;=FD$3),Deník!$W373,""))</f>
        <v/>
      </c>
      <c r="FE373" s="63" t="str">
        <f>IF($FB373&lt;&gt;"",IF(AND($FB373&gt;=FE$2,$FB373&lt;=FE$3),Deník!$W373,""))</f>
        <v/>
      </c>
      <c r="FF373" s="63" t="str">
        <f>IF($FB373&lt;&gt;"",IF(AND($FB373&gt;=FF$2,$FB373&lt;=FF$3),Deník!$W373,""))</f>
        <v/>
      </c>
      <c r="FG373" s="63" t="str">
        <f>IF($FB373&lt;&gt;"",IF(AND($FB373&gt;=FG$2,$FB373&lt;=FG$3),Deník!$W373,""))</f>
        <v/>
      </c>
      <c r="FH373" s="63" t="str">
        <f>IF($FB373&lt;&gt;"",IF(AND($FB373&gt;=FH$2,$FB373&lt;=FH$3),Deník!$W373,""))</f>
        <v/>
      </c>
      <c r="FI373" s="63" t="str">
        <f>IF($FB373&lt;&gt;"",IF(AND($FB373&gt;=FI$2,$FB373&lt;=FI$3),Deník!$W373,""))</f>
        <v/>
      </c>
      <c r="FJ373" s="63" t="str">
        <f>IF($FB373&lt;&gt;"",IF(AND($FB373&gt;=FJ$2,$FB373&lt;=FJ$3),Deník!$W373,""))</f>
        <v/>
      </c>
      <c r="FK373" s="63" t="str">
        <f>IF($FB373&lt;&gt;"",IF(AND($FB373&gt;=FK$2,$FB373&lt;=FK$3),Deník!$W373,""))</f>
        <v/>
      </c>
      <c r="FL373" s="63" t="str">
        <f>IF($FB373&lt;&gt;"",IF(AND($FB373&gt;=FL$2,$FB373&lt;=FL$3),Deník!$W373,""))</f>
        <v/>
      </c>
      <c r="FM373" s="63" t="str">
        <f>IF($FB373&lt;&gt;"",IF(AND($FB373&gt;=FM$2,$FB373&lt;=FM$3),Deník!$W373,""))</f>
        <v/>
      </c>
      <c r="FN373" s="13"/>
      <c r="FO373" s="20" t="str">
        <f>IF(Deník!$W373&gt;1,Deník!$W373,"")</f>
        <v/>
      </c>
      <c r="FP373" s="20" t="str">
        <f>IF(Deník!$W373&lt;0,Deník!$W373,"")</f>
        <v/>
      </c>
      <c r="FQ373" s="17"/>
      <c r="FS373" s="233"/>
      <c r="FT373" s="233" t="str">
        <f>IF(Deník!$W373&lt;&gt;"",IF(Deník!$Y373=Statistika!$F$78,Deník!$W373,""),"")</f>
        <v/>
      </c>
      <c r="FU373" s="233" t="str">
        <f>IF(Deník!$W373&lt;&gt;"",IF(Deník!$Y373=Statistika!$F$79,Deník!$W373,""),"")</f>
        <v/>
      </c>
      <c r="FV373" s="233" t="str">
        <f>IF(Deník!$W373&lt;&gt;"",IF(Deník!$Y373=Statistika!$F$80,Deník!$W373,""),"")</f>
        <v/>
      </c>
      <c r="FW373" s="233" t="str">
        <f>IF(Deník!$W373&lt;&gt;"",IF(Deník!$Y373=Statistika!$F$81,Deník!$W373,""),"")</f>
        <v/>
      </c>
      <c r="FX373" s="233" t="str">
        <f>IF(Deník!$W373&lt;&gt;"",IF(Deník!$Y373=Statistika!$F$82,Deník!$W373,""),"")</f>
        <v/>
      </c>
      <c r="FY373" s="233" t="str">
        <f>IF(Deník!$W373&lt;&gt;"",IF(Deník!$Y373=Statistika!$F$83,Deník!$W373,""),"")</f>
        <v/>
      </c>
      <c r="FZ373" s="233" t="str">
        <f>IF(Deník!$W373&lt;&gt;"",IF(Deník!$Y373=Statistika!$F$84,Deník!$W373,""),"")</f>
        <v/>
      </c>
      <c r="GA373" s="233" t="str">
        <f>IF(Deník!$W373&lt;&gt;"",IF(Deník!$Y373=Statistika!$F$85,Deník!$W373,""),"")</f>
        <v/>
      </c>
      <c r="GB373" s="233" t="str">
        <f>IF(Deník!$W373&lt;&gt;"",IF(Deník!$Y373=Statistika!$F$86,Deník!$W373,""),"")</f>
        <v/>
      </c>
      <c r="GC373" s="233" t="str">
        <f>IF(Deník!$W373&lt;&gt;"",IF(Deník!$Y373=Statistika!$F$87,Deník!$W373,""),"")</f>
        <v/>
      </c>
      <c r="GD373" s="233" t="str">
        <f>IF(Deník!$W373&lt;&gt;"",IF(Deník!$Y373=Statistika!$F$88,Deník!$W373,""),"")</f>
        <v/>
      </c>
      <c r="GE373" s="233" t="str">
        <f>IF(Deník!$W373&lt;&gt;"",IF(Deník!$Y373=Statistika!$F$89,Deník!$W373,""),"")</f>
        <v/>
      </c>
      <c r="GF373" s="233" t="str">
        <f>IF(Deník!$W373&lt;&gt;"",IF(Deník!$Y373=Statistika!$F$90,Deník!$W373,""),"")</f>
        <v/>
      </c>
      <c r="GG373" s="233" t="str">
        <f>IF(Deník!$W373&lt;&gt;"",IF(Deník!$Y373=Statistika!$F$91,Deník!$W373,""),"")</f>
        <v/>
      </c>
      <c r="GH373" s="233"/>
      <c r="GI373" s="233" t="str">
        <f>IF(Deník!$W373&lt;&gt;"",IF(Deník!$AB373=Statistika!$L$100,Deník!$W373,""),"")</f>
        <v/>
      </c>
      <c r="GJ373" s="233" t="str">
        <f>IF(Deník!$W373&lt;&gt;"",IF(Deník!$AB373=Statistika!$L$101,Deník!$W373,""),"")</f>
        <v/>
      </c>
      <c r="GK373" s="233" t="str">
        <f>IF(Deník!$W373&lt;&gt;"",IF(Deník!$AB373=Statistika!$L$102,Deník!$W373,""),"")</f>
        <v/>
      </c>
      <c r="GL373" s="233" t="str">
        <f>IF(Deník!$W373&lt;&gt;"",IF(Deník!$AB373=Statistika!$L$103,Deník!$W373,""),"")</f>
        <v/>
      </c>
      <c r="GM373" s="233" t="str">
        <f>IF(Deník!$W373&lt;&gt;"",IF(Deník!$AB373=Statistika!$L$104,Deník!$W373,""),"")</f>
        <v/>
      </c>
      <c r="GN373" s="233" t="str">
        <f>IF(Deník!$W373&lt;&gt;"",IF(Deník!$AB373=Statistika!$L$105,Deník!$W373,""),"")</f>
        <v/>
      </c>
      <c r="GO373" s="233" t="str">
        <f>IF(Deník!$W373&lt;&gt;"",IF(Deník!$AB373=Statistika!$L$106,Deník!$W373,""),"")</f>
        <v/>
      </c>
      <c r="GP373" s="233" t="str">
        <f>IF(Deník!$W373&lt;&gt;"",IF(Deník!$AB373=Statistika!$L$107,Deník!$W373,""),"")</f>
        <v/>
      </c>
      <c r="GQ373" s="233" t="str">
        <f>IF(Deník!$W373&lt;&gt;"",IF(Deník!$AB373=Statistika!$L$108,Deník!$W373,""),"")</f>
        <v/>
      </c>
      <c r="GS373" s="233" t="str">
        <f>IF(Deník!$W373&lt;0,IF(Deník!$AC373=Statistika!$F$117,Deník!$W373,""),"")</f>
        <v/>
      </c>
      <c r="GT373" s="233" t="str">
        <f>IF(Deník!$W373&lt;0,IF(Deník!$AC373=Statistika!$F$118,Deník!$W373,""),"")</f>
        <v/>
      </c>
      <c r="GU373" s="233" t="str">
        <f>IF(Deník!$W373&lt;0,IF(Deník!$AC373=Statistika!$F$119,Deník!$W373,""),"")</f>
        <v/>
      </c>
      <c r="GV373" s="233" t="str">
        <f>IF(Deník!$W373&lt;0,IF(Deník!$AC373=Statistika!$F$120,Deník!$W373,""),"")</f>
        <v/>
      </c>
      <c r="GW373" s="233" t="str">
        <f>IF(Deník!$W373&lt;0,IF(Deník!$AC373=Statistika!$F$121,Deník!$W373,""),"")</f>
        <v/>
      </c>
      <c r="GX373" s="233" t="str">
        <f>IF(Deník!$W373&lt;0,IF(Deník!$AC373=Statistika!$F$122,Deník!$W373,""),"")</f>
        <v/>
      </c>
      <c r="GY373" s="233" t="str">
        <f>IF(Deník!$W373&lt;0,IF(Deník!$AC373=Statistika!$F$123,Deník!$W373,""),"")</f>
        <v/>
      </c>
      <c r="GZ373" s="233" t="str">
        <f>IF(Deník!$W373&lt;0,IF(Deník!$AC373=Statistika!$F$124,Deník!$W373,""),"")</f>
        <v/>
      </c>
      <c r="HA373" s="233" t="str">
        <f>IF(Deník!$W373&lt;0,IF(Deník!$AC373=Statistika!$F$125,Deník!$W373,""),"")</f>
        <v/>
      </c>
      <c r="HC373" s="233" t="str">
        <f>IF(Deník!$W373&lt;0,IF(Deník!$AD373=Statistika!$F$133,Deník!$W373,""),"")</f>
        <v/>
      </c>
      <c r="HD373" s="233" t="str">
        <f>IF(Deník!$W373&lt;0,IF(Deník!$AD373=Statistika!$F$134,Deník!$W373,""),"")</f>
        <v/>
      </c>
      <c r="HE373" s="233" t="str">
        <f>IF(Deník!$W373&lt;0,IF(Deník!$AD373=Statistika!$F$135,Deník!$W373,""),"")</f>
        <v/>
      </c>
      <c r="HF373" s="233" t="str">
        <f>IF(Deník!$W373&lt;0,IF(Deník!$AD373=Statistika!$F$136,Deník!$W373,""),"")</f>
        <v/>
      </c>
      <c r="HG373" s="233" t="str">
        <f>IF(Deník!$W373&lt;0,IF(Deník!$AD373=Statistika!$F$137,Deník!$W373,""),"")</f>
        <v/>
      </c>
      <c r="ID373" s="8">
        <f>Tabulka4[[#This Row],[Sloupec3]]</f>
        <v>0</v>
      </c>
      <c r="IE373" s="17" t="str">
        <f>IF(AND([1]Deník!$C373&gt;='[1]Měsíční shrnutí'!$D$1,[1]Deník!$C373&lt;='[1]Měsíční shrnutí'!$F$1),[1]Deník!$X373,"")</f>
        <v/>
      </c>
    </row>
    <row r="374" spans="1:239">
      <c r="A374" s="8">
        <f>Deník!C375</f>
        <v>0</v>
      </c>
      <c r="B374" s="50" t="str">
        <f>Deník!R375</f>
        <v/>
      </c>
      <c r="C374" s="102" t="str">
        <f>IF(AND(Deník!R375&gt;1,Deník!R375&lt;&gt;""),1,"")</f>
        <v/>
      </c>
      <c r="D374" s="102" t="str">
        <f>IF(AND(Deník!R375&lt;=0,Deník!R375&lt;&gt;""),1,"")</f>
        <v/>
      </c>
      <c r="E374" s="103" t="str">
        <f>IF(AND(Deník!R375&gt;=0,Deník!R375&lt;=1),1,"")</f>
        <v/>
      </c>
      <c r="F374" s="79" t="str">
        <f>IF(Deník!R375&lt;&gt;"",Deník!R375+F373,"")</f>
        <v/>
      </c>
      <c r="G374" s="85"/>
      <c r="H374" s="54" t="str">
        <f>IF(MONTH(Deník!$C374)=H$2,IF(AND(Deník!$R374&gt;=0,Deník!$R374&lt;=1),"BE",Deník!$R374),"")</f>
        <v/>
      </c>
      <c r="I374" s="11" t="str">
        <f>IF(MONTH(Deník!$C374)=I$2,IF(AND(Deník!$R374&gt;=0,Deník!$R374&lt;=1),"BE",Deník!$R374),"")</f>
        <v/>
      </c>
      <c r="J374" s="11" t="str">
        <f>IF(MONTH(Deník!$C374)=J$2,IF(AND(Deník!$R374&gt;=0,Deník!$R374&lt;=1),"BE",Deník!$R374),"")</f>
        <v/>
      </c>
      <c r="K374" s="11" t="str">
        <f>IF(MONTH(Deník!$C374)=K$2,IF(AND(Deník!$R374&gt;=0,Deník!$R374&lt;=1),"BE",Deník!$R374),"")</f>
        <v/>
      </c>
      <c r="L374" s="11" t="str">
        <f>IF(MONTH(Deník!$C374)=L$2,IF(AND(Deník!$R374&gt;=0,Deník!$R374&lt;=1),"BE",Deník!$R374),"")</f>
        <v/>
      </c>
      <c r="M374" s="11" t="str">
        <f>IF(MONTH(Deník!$C374)=M$2,IF(AND(Deník!$R374&gt;=0,Deník!$R374&lt;=1),"BE",Deník!$R374),"")</f>
        <v/>
      </c>
      <c r="N374" s="11" t="str">
        <f>IF(MONTH(Deník!$C374)=N$2,IF(AND(Deník!$R374&gt;=0,Deník!$R374&lt;=1),"BE",Deník!$R374),"")</f>
        <v/>
      </c>
      <c r="O374" s="11" t="str">
        <f>IF(MONTH(Deník!$C374)=O$2,IF(AND(Deník!$R374&gt;=0,Deník!$R374&lt;=1),"BE",Deník!$R374),"")</f>
        <v/>
      </c>
      <c r="P374" s="11" t="str">
        <f>IF(MONTH(Deník!$C374)=P$2,IF(AND(Deník!$R374&gt;=0,Deník!$R374&lt;=1),"BE",Deník!$R374),"")</f>
        <v/>
      </c>
      <c r="Q374" s="11" t="str">
        <f>IF(MONTH(Deník!$C374)=Q$2,IF(AND(Deník!$R374&gt;=0,Deník!$R374&lt;=1),"BE",Deník!$R374),"")</f>
        <v/>
      </c>
      <c r="R374" s="11" t="str">
        <f>IF(MONTH(Deník!$C374)=R$2,IF(AND(Deník!$R374&gt;=0,Deník!$R374&lt;=1),"BE",Deník!$R374),"")</f>
        <v/>
      </c>
      <c r="S374" s="57" t="str">
        <f>IF(MONTH(Deník!$C374)=S$2,IF(AND(Deník!$R374&gt;=0,Deník!$R374&lt;=1),"BE",Deník!$R374),"")</f>
        <v/>
      </c>
      <c r="U374" s="12"/>
      <c r="V374" s="12"/>
      <c r="X374" s="600" t="str">
        <f>IF(Deník!$R374&lt;&gt;"",IF(Deník!$B374=Statistika!$F$63,IF(AND(Deník!$R374&gt;=0,Deník!$R374&lt;=1),"BE",Deník!$R374),""),"")</f>
        <v/>
      </c>
      <c r="Y374" s="13" t="str">
        <f>IF(Deník!$R374&lt;&gt;"",IF(Deník!$B374=Statistika!$F$64,IF(AND(Deník!$R374&gt;=0,Deník!$R374&lt;=1),"BE",Deník!$R374),""),"")</f>
        <v/>
      </c>
      <c r="Z374" s="13" t="str">
        <f>IF(Deník!$R374&lt;&gt;"",IF(Deník!$B374=Statistika!$F$65,IF(AND(Deník!$R374&gt;=0,Deník!$R374&lt;=1),"BE",Deník!$R374),""),"")</f>
        <v/>
      </c>
      <c r="AA374" s="13" t="str">
        <f>IF(Deník!$R374&lt;&gt;"",IF(Deník!$B374=Statistika!$F$66,IF(AND(Deník!$R374&gt;=0,Deník!$R374&lt;=1),"BE",Deník!$R374),""),"")</f>
        <v/>
      </c>
      <c r="AB374" s="13" t="str">
        <f>IF(Deník!$R374&lt;&gt;"",IF(Deník!$B374=Statistika!$F$67,IF(AND(Deník!$R374&gt;=0,Deník!$R374&lt;=1),"BE",Deník!$R374),""),"")</f>
        <v/>
      </c>
      <c r="AC374" s="13" t="str">
        <f>IF(Deník!$R374&lt;&gt;"",IF(Deník!$B374=Statistika!$F$68,IF(AND(Deník!$R374&gt;=0,Deník!$R374&lt;=1),"BE",Deník!$R374),""),"")</f>
        <v/>
      </c>
      <c r="AD374" s="13" t="str">
        <f>IF(Deník!$R374&lt;&gt;"",IF(Deník!$B374=Statistika!$F$69,IF(AND(Deník!$R374&gt;=0,Deník!$R374&lt;=1),"BE",Deník!$R374),""),"")</f>
        <v/>
      </c>
      <c r="AE374" s="601" t="str">
        <f>IF(Deník!$R374&lt;&gt;"",IF(Deník!$B374=Statistika!$F$70,IF(AND(Deník!$R374&gt;=0,Deník!$R374&lt;=1),"BE",Deník!$R374),""),"")</f>
        <v/>
      </c>
      <c r="AF374" s="90"/>
      <c r="AG374" s="63" t="str">
        <f>IF(Deník!$R374&lt;&gt;"",IF(Deník!$J374="L",IF(AND(Deník!$R374&gt;=0,Deník!$R374&lt;=1),"BE",Deník!$R374),""),"")</f>
        <v/>
      </c>
      <c r="AH374" s="13" t="str">
        <f>IF(Deník!$R374&lt;&gt;"",IF(Deník!$J374="S",IF(AND(Deník!$R374&gt;=0,Deník!$R374&lt;=1),"BE",Deník!$R374),""),"")</f>
        <v/>
      </c>
      <c r="AI374" s="95"/>
      <c r="AJ374" s="71" t="str">
        <f>IF(Deník!N375&lt;&gt;"",Deník!N375*-1,"")</f>
        <v/>
      </c>
      <c r="AK374" s="88"/>
      <c r="AL374" s="63" t="str">
        <f>IF(WEEKDAY(Deník!$C374,2)=1,IF(AND(Deník!$R374&gt;=0,Deník!$R374&lt;=1),"BE",Deník!$R374),"")</f>
        <v/>
      </c>
      <c r="AM374" s="13" t="str">
        <f>IF(WEEKDAY(Deník!$C374,2)=2,IF(AND(Deník!$R374&gt;=0,Deník!$R374&lt;=1),"BE",Deník!$R374),"")</f>
        <v/>
      </c>
      <c r="AN374" s="13" t="str">
        <f>IF(WEEKDAY(Deník!$C374,2)=3,IF(AND(Deník!$R374&gt;=0,Deník!$R374&lt;=1),"BE",Deník!$R374),"")</f>
        <v/>
      </c>
      <c r="AO374" s="13" t="str">
        <f>IF(WEEKDAY(Deník!$C374,2)=4,IF(AND(Deník!$R374&gt;=0,Deník!$R374&lt;=1),"BE",Deník!$R374),"")</f>
        <v/>
      </c>
      <c r="AP374" s="60" t="str">
        <f>IF(WEEKDAY(Deník!$C374,2)=5,IF(AND(Deník!$R374&gt;=0,Deník!$R374&lt;=1),"BE",Deník!$R374),"")</f>
        <v/>
      </c>
      <c r="AQ374" s="99"/>
      <c r="AR374" s="100">
        <f>Deník!D374</f>
        <v>0</v>
      </c>
      <c r="AS374" s="63" t="str">
        <f>IF(Deník!$D374&lt;&gt;"",IF(AND(Deník!$D374&gt;=AS$2,Deník!$D374&lt;=AS$3),IF(AND(Deník!$R374&gt;=0,Deník!$R374&lt;=1),"BE",Deník!$R374),""),"")</f>
        <v/>
      </c>
      <c r="AT374" s="63" t="str">
        <f>IF(Deník!$D374&lt;&gt;"",IF(AND(Deník!$D374&gt;=AT$2,Deník!$D374&lt;=AT$3),IF(AND(Deník!$R374&gt;=0,Deník!$R374&lt;=1),"BE",Deník!$R374),""),"")</f>
        <v/>
      </c>
      <c r="AU374" s="63" t="str">
        <f>IF(Deník!$D374&lt;&gt;"",IF(AND(Deník!$D374&gt;=AU$2,Deník!$D374&lt;=AU$3),IF(AND(Deník!$R374&gt;=0,Deník!$R374&lt;=1),"BE",Deník!$R374),""),"")</f>
        <v/>
      </c>
      <c r="AV374" s="63" t="str">
        <f>IF(Deník!$D374&lt;&gt;"",IF(AND(Deník!$D374&gt;=AV$2,Deník!$D374&lt;=AV$3),IF(AND(Deník!$R374&gt;=0,Deník!$R374&lt;=1),"BE",Deník!$R374),""),"")</f>
        <v/>
      </c>
      <c r="AW374" s="63" t="str">
        <f>IF(Deník!$D374&lt;&gt;"",IF(AND(Deník!$D374&gt;=AW$2,Deník!$D374&lt;=AW$3),IF(AND(Deník!$R374&gt;=0,Deník!$R374&lt;=1),"BE",Deník!$R374),""),"")</f>
        <v/>
      </c>
      <c r="AX374" s="63" t="str">
        <f>IF(Deník!$D374&lt;&gt;"",IF(AND(Deník!$D374&gt;=AX$2,Deník!$D374&lt;=AX$3),IF(AND(Deník!$R374&gt;=0,Deník!$R374&lt;=1),"BE",Deník!$R374),""),"")</f>
        <v/>
      </c>
      <c r="AY374" s="63" t="str">
        <f>IF(Deník!$D374&lt;&gt;"",IF(AND(Deník!$D374&gt;=AY$2,Deník!$D374&lt;=AY$3),IF(AND(Deník!$R374&gt;=0,Deník!$R374&lt;=1),"BE",Deník!$R374),""),"")</f>
        <v/>
      </c>
      <c r="AZ374" s="63" t="str">
        <f>IF(Deník!$D374&lt;&gt;"",IF(AND(Deník!$D374&gt;=AZ$2,Deník!$D374&lt;=AZ$3),IF(AND(Deník!$R374&gt;=0,Deník!$R374&lt;=1),"BE",Deník!$R374),""),"")</f>
        <v/>
      </c>
      <c r="BA374" s="63" t="str">
        <f>IF(Deník!$D374&lt;&gt;"",IF(AND(Deník!$D374&gt;=BA$2,Deník!$D374&lt;=BA$3),IF(AND(Deník!$R374&gt;=0,Deník!$R374&lt;=1),"BE",Deník!$R374),""),"")</f>
        <v/>
      </c>
      <c r="BB374" s="63" t="str">
        <f>IF(Deník!$D374&lt;&gt;"",IF(AND(Deník!$D374&gt;=BB$2,Deník!$D374&lt;=BB$3),IF(AND(Deník!$R374&gt;=0,Deník!$R374&lt;=1),"BE",Deník!$R374),""),"")</f>
        <v/>
      </c>
      <c r="BC374" s="71" t="str">
        <f>IF(Deník!$D374&lt;&gt;"",IF(AND(Deník!$D374&gt;=BC$2,Deník!$D374&lt;=BC$3),IF(AND(Deník!$R374&gt;=0,Deník!$R374&lt;=1),"BE",Deník!$R374),""),"")</f>
        <v/>
      </c>
      <c r="BD374" s="20" t="str">
        <f>IF(Deník!$J375="S",(Deník!$M375-Deník!$K375),IF(Deník!$J375="L",(Deník!$K375-Deník!$M375),""))</f>
        <v/>
      </c>
      <c r="BE374" s="20" t="str">
        <f>IF(Deník!$J375="S",(Deník!$K375-Deník!$O375),IF(Deník!$J375="L",(Deník!$O375-Deník!$K375),""))</f>
        <v/>
      </c>
      <c r="BF374" s="20" t="str">
        <f>IF(Deník!$J375="S",(Deník!$K375-Deník!$L375),IF(Deník!$J375="L",(Deník!$L375-Deník!$K375),""))</f>
        <v/>
      </c>
      <c r="BG374" s="20" t="str">
        <f>IF(Deník!$J375="S",(Deník!$K375-Deník!$S375),IF(Deník!$J375="L",(Deník!$S375-Deník!$K375),""))</f>
        <v/>
      </c>
      <c r="BH374" s="20" t="str">
        <f>IF(Deník!$J375="S",(Deník!$K375-Deník!$U375),IF(Deník!$J375="L",(Deník!$U375-Deník!$K375),""))</f>
        <v/>
      </c>
      <c r="BI374" s="20" t="str">
        <f>IF(Deník!$R374&gt;1,Deník!$R374,"")</f>
        <v/>
      </c>
      <c r="BJ374" s="20" t="str">
        <f>IF(Deník!$R374&lt;0,Deník!$R374,"")</f>
        <v/>
      </c>
      <c r="BK374" s="17"/>
      <c r="BM374" s="233" t="str">
        <f>IF(Deník!$R374&lt;&gt;"",IF(Deník!$Y374=Statistika!$F$78,IF(AND(Deník!$R374&gt;=0,Deník!$R374&lt;=1),"BE",Deník!$R374),""),"")</f>
        <v/>
      </c>
      <c r="BN374" s="233" t="str">
        <f>IF(Deník!$R374&lt;&gt;"",IF(Deník!$Y374=Statistika!$F$79,IF(AND(Deník!$R374&gt;=0,Deník!$R374&lt;=1),"BE",Deník!$R374),""),"")</f>
        <v/>
      </c>
      <c r="BO374" s="233" t="str">
        <f>IF(Deník!$R374&lt;&gt;"",IF(Deník!$Y374=Statistika!$F$80,IF(AND(Deník!$R374&gt;=0,Deník!$R374&lt;=1),"BE",Deník!$R374),""),"")</f>
        <v/>
      </c>
      <c r="BP374" s="233" t="str">
        <f>IF(Deník!$R374&lt;&gt;"",IF(Deník!$Y374=Statistika!$F$81,IF(AND(Deník!$R374&gt;=0,Deník!$R374&lt;=1),"BE",Deník!$R374),""),"")</f>
        <v/>
      </c>
      <c r="BQ374" s="233" t="str">
        <f>IF(Deník!$R374&lt;&gt;"",IF(Deník!$Y374=Statistika!$F$82,IF(AND(Deník!$R374&gt;=0,Deník!$R374&lt;=1),"BE",Deník!$R374),""),"")</f>
        <v/>
      </c>
      <c r="BR374" s="233" t="str">
        <f>IF(Deník!$R374&lt;&gt;"",IF(Deník!$Y374=Statistika!$F$83,IF(AND(Deník!$R374&gt;=0,Deník!$R374&lt;=1),"BE",Deník!$R374),""),"")</f>
        <v/>
      </c>
      <c r="BS374" s="233" t="str">
        <f>IF(Deník!$R374&lt;&gt;"",IF(Deník!$Y374=Statistika!$F$84,IF(AND(Deník!$R374&gt;=0,Deník!$R374&lt;=1),"BE",Deník!$R374),""),"")</f>
        <v/>
      </c>
      <c r="BT374" s="233" t="str">
        <f>IF(Deník!$R374&lt;&gt;"",IF(Deník!$Y374=Statistika!$F$85,IF(AND(Deník!$R374&gt;=0,Deník!$R374&lt;=1),"BE",Deník!$R374),""),"")</f>
        <v/>
      </c>
      <c r="BU374" s="233" t="str">
        <f>IF(Deník!$R374&lt;&gt;"",IF(Deník!$Y374=Statistika!$F$86,IF(AND(Deník!$R374&gt;=0,Deník!$R374&lt;=1),"BE",Deník!$R374),""),"")</f>
        <v/>
      </c>
      <c r="BV374" s="233" t="str">
        <f>IF(Deník!$R374&lt;&gt;"",IF(Deník!$Y374=Statistika!$F$87,IF(AND(Deník!$R374&gt;=0,Deník!$R374&lt;=1),"BE",Deník!$R374),""),"")</f>
        <v/>
      </c>
      <c r="BW374" s="233" t="str">
        <f>IF(Deník!$R374&lt;&gt;"",IF(Deník!$Y374=Statistika!$F$88,IF(AND(Deník!$R374&gt;=0,Deník!$R374&lt;=1),"BE",Deník!$R374),""),"")</f>
        <v/>
      </c>
      <c r="BX374" s="233" t="str">
        <f>IF(Deník!$R374&lt;&gt;"",IF(Deník!$Y374=Statistika!$F$89,IF(AND(Deník!$R374&gt;=0,Deník!$R374&lt;=1),"BE",Deník!$R374),""),"")</f>
        <v/>
      </c>
      <c r="BY374" s="233" t="str">
        <f>IF(Deník!$R374&lt;&gt;"",IF(Deník!$Y374=Statistika!$F$90,IF(AND(Deník!$R374&gt;=0,Deník!$R374&lt;=1),"BE",Deník!$R374),""),"")</f>
        <v/>
      </c>
      <c r="BZ374" s="233" t="str">
        <f>IF(Deník!$R374&lt;&gt;"",IF(Deník!$Y374=Statistika!$F$91,IF(AND(Deník!$R374&gt;=0,Deník!$R374&lt;=1),"BE",Deník!$R374),""),"")</f>
        <v/>
      </c>
      <c r="CA374" s="233"/>
      <c r="CB374" s="233" t="str">
        <f>IF(Deník!$R374&lt;&gt;"",IF(Deník!$AB374="SL",IF(AND(Deník!$R374&gt;=0,Deník!$R374&lt;=1),"BE",Deník!$R374),""),"")</f>
        <v/>
      </c>
      <c r="CC374" s="233" t="str">
        <f>IF(Deník!$R374&lt;&gt;"",IF(Deník!$AB374="BE10",IF(AND(Deník!$R374&gt;=0,Deník!$R374&lt;=1),"BE",Deník!$R374),""),"")</f>
        <v/>
      </c>
      <c r="CD374" s="233" t="str">
        <f>IF(Deník!$R374&lt;&gt;"",IF(Deník!$AB374="BE15",IF(AND(Deník!$R374&gt;=0,Deník!$R374&lt;=1),"BE",Deník!$R374),""),"")</f>
        <v/>
      </c>
      <c r="CE374" s="233" t="str">
        <f>IF(Deník!$R374&lt;&gt;"",IF(Deník!$AB374="BE20",IF(AND(Deník!$R374&gt;=0,Deník!$R374&lt;=1),"BE",Deník!$R374),""),"")</f>
        <v/>
      </c>
      <c r="CF374" s="233" t="str">
        <f>IF(Deník!$R374&lt;&gt;"",IF(Deník!$AB374="TP1",IF(AND(Deník!$R374&gt;=0,Deník!$R374&lt;=1),"BE",Deník!$R374),""),"")</f>
        <v/>
      </c>
      <c r="CG374" s="233" t="str">
        <f>IF(Deník!$R374&lt;&gt;"",IF(Deník!$AB374="TP2",IF(AND(Deník!$R374&gt;=0,Deník!$R374&lt;=1),"BE",Deník!$R374),""),"")</f>
        <v/>
      </c>
      <c r="CH374" s="233" t="str">
        <f>IF(Deník!$R374&lt;&gt;"",IF(Deník!$AB374="TP3",IF(AND(Deník!$R374&gt;=0,Deník!$R374&lt;=1),"BE",Deník!$R374),""),"")</f>
        <v/>
      </c>
      <c r="CI374" s="233" t="str">
        <f>IF(Deník!$R374&lt;&gt;"",IF(Deník!$AB374="Trailing SL",IF(AND(Deník!$R374&gt;=0,Deník!$R374&lt;=1),"BE",Deník!$R374),""),"")</f>
        <v/>
      </c>
      <c r="CJ374" s="233" t="str">
        <f>IF(Deník!$R374&lt;&gt;"",IF(Deník!$AB374="Manual",IF(AND(Deník!$R374&gt;=0,Deník!$R374&lt;=1),"BE",Deník!$R374),""),"")</f>
        <v/>
      </c>
      <c r="CK374" s="233"/>
      <c r="CL374" s="233" t="str">
        <f>IF(Deník!$R374&lt;0,IF(Deník!$AC374=Statistika!$F$117,Deník!$R374,""),"")</f>
        <v/>
      </c>
      <c r="CM374" s="233" t="str">
        <f>IF(Deník!$R374&lt;0,IF(Deník!$AC374=Statistika!$F$118,Deník!$R374,""),"")</f>
        <v/>
      </c>
      <c r="CN374" s="233" t="str">
        <f>IF(Deník!$R374&lt;0,IF(Deník!$AC374=Statistika!$F$119,Deník!$R374,""),"")</f>
        <v/>
      </c>
      <c r="CO374" s="233" t="str">
        <f>IF(Deník!$R374&lt;0,IF(Deník!$AC374=Statistika!$F$120,Deník!$R374,""),"")</f>
        <v/>
      </c>
      <c r="CP374" s="233" t="str">
        <f>IF(Deník!$R374&lt;0,IF(Deník!$AC374=Statistika!$F$121,Deník!$R374,""),"")</f>
        <v/>
      </c>
      <c r="CQ374" s="233" t="str">
        <f>IF(Deník!$R374&lt;0,IF(Deník!$AC374=Statistika!$F$122,Deník!$R374,""),"")</f>
        <v/>
      </c>
      <c r="CR374" s="233" t="str">
        <f>IF(Deník!$R374&lt;0,IF(Deník!$AC374=Statistika!$F$123,Deník!$R374,""),"")</f>
        <v/>
      </c>
      <c r="CS374" s="233" t="str">
        <f>IF(Deník!$R374&lt;0,IF(Deník!$AC374=Statistika!$F$124,Deník!$R374,""),"")</f>
        <v/>
      </c>
      <c r="CT374" s="233" t="str">
        <f>IF(Deník!$R374&lt;0,IF(Deník!$AC374=Statistika!$F$125,Deník!$R374,""),"")</f>
        <v/>
      </c>
      <c r="CU374" s="233"/>
      <c r="CV374" s="233" t="str">
        <f>IF(Deník!$R374&lt;0,IF(Deník!$AD374=$CV$2,Deník!$R374,""),"")</f>
        <v/>
      </c>
      <c r="CW374" s="233" t="str">
        <f>IF(Deník!$R374&lt;0,IF(Deník!$AD374=$CW$2,Deník!$R374,""),"")</f>
        <v/>
      </c>
      <c r="CX374" s="233" t="str">
        <f>IF(Deník!$R374&lt;0,IF(Deník!$AD374=$CX$2,Deník!$R374,""),"")</f>
        <v/>
      </c>
      <c r="CY374" s="233" t="str">
        <f>IF(Deník!$R374&lt;0,IF(Deník!$AD374=$CY$2,Deník!$R374,""),"")</f>
        <v/>
      </c>
      <c r="CZ374" s="233" t="str">
        <f>IF(Deník!$R374&lt;0,IF(Deník!$AD374=$CZ$2,Deník!$R374,""),"")</f>
        <v/>
      </c>
      <c r="DL374" s="221">
        <f t="shared" si="16"/>
        <v>93847.029999999984</v>
      </c>
      <c r="DM374" s="220">
        <f t="shared" si="15"/>
        <v>-6.1529700000000132E-2</v>
      </c>
      <c r="DO374" s="50">
        <f>Deník!W375</f>
        <v>0</v>
      </c>
      <c r="DP374" s="102" t="str">
        <f>IF(AND(Deník!W375&gt;0),1,"")</f>
        <v/>
      </c>
      <c r="DQ374" s="102">
        <f>IF(AND(Deník!W375&lt;=0),1,"")</f>
        <v>1</v>
      </c>
      <c r="DR374" s="227"/>
      <c r="DS374" s="228"/>
      <c r="DT374" s="85"/>
      <c r="DU374" s="54">
        <f>IF(MONTH(Deník!$C374)=DU$2,Deník!$W374,"")</f>
        <v>0</v>
      </c>
      <c r="DV374" s="222" t="str">
        <f>IF(MONTH(Deník!$C374)=DV$2,Deník!$W374,"")</f>
        <v/>
      </c>
      <c r="DW374" s="222" t="str">
        <f>IF(MONTH(Deník!$C374)=DW$2,Deník!$W374,"")</f>
        <v/>
      </c>
      <c r="DX374" s="222" t="str">
        <f>IF(MONTH(Deník!$C374)=DX$2,Deník!$W374,"")</f>
        <v/>
      </c>
      <c r="DY374" s="222" t="str">
        <f>IF(MONTH(Deník!$C374)=DY$2,Deník!$W374,"")</f>
        <v/>
      </c>
      <c r="DZ374" s="222" t="str">
        <f>IF(MONTH(Deník!$C374)=DZ$2,Deník!$W374,"")</f>
        <v/>
      </c>
      <c r="EA374" s="222" t="str">
        <f>IF(MONTH(Deník!$C374)=EA$2,Deník!$W374,"")</f>
        <v/>
      </c>
      <c r="EB374" s="222" t="str">
        <f>IF(MONTH(Deník!$C374)=EB$2,Deník!$W374,"")</f>
        <v/>
      </c>
      <c r="EC374" s="222" t="str">
        <f>IF(MONTH(Deník!$C374)=EC$2,Deník!$W374,"")</f>
        <v/>
      </c>
      <c r="ED374" s="222" t="str">
        <f>IF(MONTH(Deník!$C374)=ED$2,Deník!$W374,"")</f>
        <v/>
      </c>
      <c r="EE374" s="222" t="str">
        <f>IF(MONTH(Deník!$C374)=EE$2,Deník!$W374,"")</f>
        <v/>
      </c>
      <c r="EF374" s="222" t="str">
        <f>IF(MONTH(Deník!$C374)=EF$2,Deník!$W374,"")</f>
        <v/>
      </c>
      <c r="EI374" s="600" t="str">
        <f>IF(Deník!$W374&lt;&gt;"",IF(Deník!$B374=Statistika!$F$63,Deník!$W374,""),"")</f>
        <v/>
      </c>
      <c r="EJ374" s="13" t="str">
        <f>IF(Deník!$W374&lt;&gt;"",IF(Deník!$B374=Statistika!$F$64,Deník!$W374,""),"")</f>
        <v/>
      </c>
      <c r="EK374" s="13" t="str">
        <f>IF(Deník!$W374&lt;&gt;"",IF(Deník!$B374=Statistika!$F$65,Deník!$W374,""),"")</f>
        <v/>
      </c>
      <c r="EL374" s="13" t="str">
        <f>IF(Deník!$W374&lt;&gt;"",IF(Deník!$B374=Statistika!$F$66,Deník!$W374,""),"")</f>
        <v/>
      </c>
      <c r="EM374" s="13" t="str">
        <f>IF(Deník!$W374&lt;&gt;"",IF(Deník!$B374=Statistika!$F$67,Deník!$W374,""),"")</f>
        <v/>
      </c>
      <c r="EN374" s="13" t="str">
        <f>IF(Deník!$W374&lt;&gt;"",IF(Deník!$B374=Statistika!$F$68,Deník!$W374,""),"")</f>
        <v/>
      </c>
      <c r="EO374" s="13" t="str">
        <f>IF(Deník!$W374&lt;&gt;"",IF(Deník!$B374=Statistika!$F$69,Deník!$W374,""),"")</f>
        <v/>
      </c>
      <c r="EP374" s="601" t="str">
        <f>IF(Deník!$W374&lt;&gt;"",IF(Deník!$B374=Statistika!$F$70,Deník!$W374,""),"")</f>
        <v/>
      </c>
      <c r="EQ374" s="90"/>
      <c r="ER374" s="63" t="str">
        <f>IF(Deník!$W374&lt;&gt;"",IF(Deník!$J374="L",Deník!$W374,""),"")</f>
        <v/>
      </c>
      <c r="ES374" s="13" t="str">
        <f>IF(Deník!$W374&lt;&gt;"",IF(Deník!$J374="S",Deník!$W374,""),"")</f>
        <v/>
      </c>
      <c r="ET374" s="95"/>
      <c r="EU374" s="88"/>
      <c r="EV374" s="63" t="str">
        <f>IF(WEEKDAY(Deník!$C374,2)=1,Deník!$W374,"")</f>
        <v/>
      </c>
      <c r="EW374" s="13" t="str">
        <f>IF(WEEKDAY(Deník!$C374,2)=2,Deník!$W374,"")</f>
        <v/>
      </c>
      <c r="EX374" s="13" t="str">
        <f>IF(WEEKDAY(Deník!$C374,2)=3,Deník!$W374,"")</f>
        <v/>
      </c>
      <c r="EY374" s="13" t="str">
        <f>IF(WEEKDAY(Deník!$C374,2)=4,Deník!$W374,"")</f>
        <v/>
      </c>
      <c r="EZ374" s="60" t="str">
        <f>IF(WEEKDAY(Deník!$C374,2)=5,Deník!$W374,"")</f>
        <v/>
      </c>
      <c r="FA374" s="99"/>
      <c r="FB374" s="100">
        <f>Deník!D374</f>
        <v>0</v>
      </c>
      <c r="FC374" s="63">
        <f>IF($FB374&lt;&gt;"",IF(AND($FB374&gt;=FC$2,$FB374&lt;=FC$3),Deník!$W374,""))</f>
        <v>0</v>
      </c>
      <c r="FD374" s="63" t="str">
        <f>IF($FB374&lt;&gt;"",IF(AND($FB374&gt;=FD$2,$FB374&lt;=FD$3),Deník!$W374,""))</f>
        <v/>
      </c>
      <c r="FE374" s="63" t="str">
        <f>IF($FB374&lt;&gt;"",IF(AND($FB374&gt;=FE$2,$FB374&lt;=FE$3),Deník!$W374,""))</f>
        <v/>
      </c>
      <c r="FF374" s="63" t="str">
        <f>IF($FB374&lt;&gt;"",IF(AND($FB374&gt;=FF$2,$FB374&lt;=FF$3),Deník!$W374,""))</f>
        <v/>
      </c>
      <c r="FG374" s="63" t="str">
        <f>IF($FB374&lt;&gt;"",IF(AND($FB374&gt;=FG$2,$FB374&lt;=FG$3),Deník!$W374,""))</f>
        <v/>
      </c>
      <c r="FH374" s="63" t="str">
        <f>IF($FB374&lt;&gt;"",IF(AND($FB374&gt;=FH$2,$FB374&lt;=FH$3),Deník!$W374,""))</f>
        <v/>
      </c>
      <c r="FI374" s="63" t="str">
        <f>IF($FB374&lt;&gt;"",IF(AND($FB374&gt;=FI$2,$FB374&lt;=FI$3),Deník!$W374,""))</f>
        <v/>
      </c>
      <c r="FJ374" s="63" t="str">
        <f>IF($FB374&lt;&gt;"",IF(AND($FB374&gt;=FJ$2,$FB374&lt;=FJ$3),Deník!$W374,""))</f>
        <v/>
      </c>
      <c r="FK374" s="63" t="str">
        <f>IF($FB374&lt;&gt;"",IF(AND($FB374&gt;=FK$2,$FB374&lt;=FK$3),Deník!$W374,""))</f>
        <v/>
      </c>
      <c r="FL374" s="63" t="str">
        <f>IF($FB374&lt;&gt;"",IF(AND($FB374&gt;=FL$2,$FB374&lt;=FL$3),Deník!$W374,""))</f>
        <v/>
      </c>
      <c r="FM374" s="63" t="str">
        <f>IF($FB374&lt;&gt;"",IF(AND($FB374&gt;=FM$2,$FB374&lt;=FM$3),Deník!$W374,""))</f>
        <v/>
      </c>
      <c r="FN374" s="13"/>
      <c r="FO374" s="20" t="str">
        <f>IF(Deník!$W374&gt;1,Deník!$W374,"")</f>
        <v/>
      </c>
      <c r="FP374" s="20" t="str">
        <f>IF(Deník!$W374&lt;0,Deník!$W374,"")</f>
        <v/>
      </c>
      <c r="FQ374" s="17"/>
      <c r="FS374" s="233"/>
      <c r="FT374" s="233" t="str">
        <f>IF(Deník!$W374&lt;&gt;"",IF(Deník!$Y374=Statistika!$F$78,Deník!$W374,""),"")</f>
        <v/>
      </c>
      <c r="FU374" s="233" t="str">
        <f>IF(Deník!$W374&lt;&gt;"",IF(Deník!$Y374=Statistika!$F$79,Deník!$W374,""),"")</f>
        <v/>
      </c>
      <c r="FV374" s="233" t="str">
        <f>IF(Deník!$W374&lt;&gt;"",IF(Deník!$Y374=Statistika!$F$80,Deník!$W374,""),"")</f>
        <v/>
      </c>
      <c r="FW374" s="233" t="str">
        <f>IF(Deník!$W374&lt;&gt;"",IF(Deník!$Y374=Statistika!$F$81,Deník!$W374,""),"")</f>
        <v/>
      </c>
      <c r="FX374" s="233" t="str">
        <f>IF(Deník!$W374&lt;&gt;"",IF(Deník!$Y374=Statistika!$F$82,Deník!$W374,""),"")</f>
        <v/>
      </c>
      <c r="FY374" s="233" t="str">
        <f>IF(Deník!$W374&lt;&gt;"",IF(Deník!$Y374=Statistika!$F$83,Deník!$W374,""),"")</f>
        <v/>
      </c>
      <c r="FZ374" s="233" t="str">
        <f>IF(Deník!$W374&lt;&gt;"",IF(Deník!$Y374=Statistika!$F$84,Deník!$W374,""),"")</f>
        <v/>
      </c>
      <c r="GA374" s="233" t="str">
        <f>IF(Deník!$W374&lt;&gt;"",IF(Deník!$Y374=Statistika!$F$85,Deník!$W374,""),"")</f>
        <v/>
      </c>
      <c r="GB374" s="233" t="str">
        <f>IF(Deník!$W374&lt;&gt;"",IF(Deník!$Y374=Statistika!$F$86,Deník!$W374,""),"")</f>
        <v/>
      </c>
      <c r="GC374" s="233" t="str">
        <f>IF(Deník!$W374&lt;&gt;"",IF(Deník!$Y374=Statistika!$F$87,Deník!$W374,""),"")</f>
        <v/>
      </c>
      <c r="GD374" s="233" t="str">
        <f>IF(Deník!$W374&lt;&gt;"",IF(Deník!$Y374=Statistika!$F$88,Deník!$W374,""),"")</f>
        <v/>
      </c>
      <c r="GE374" s="233" t="str">
        <f>IF(Deník!$W374&lt;&gt;"",IF(Deník!$Y374=Statistika!$F$89,Deník!$W374,""),"")</f>
        <v/>
      </c>
      <c r="GF374" s="233" t="str">
        <f>IF(Deník!$W374&lt;&gt;"",IF(Deník!$Y374=Statistika!$F$90,Deník!$W374,""),"")</f>
        <v/>
      </c>
      <c r="GG374" s="233" t="str">
        <f>IF(Deník!$W374&lt;&gt;"",IF(Deník!$Y374=Statistika!$F$91,Deník!$W374,""),"")</f>
        <v/>
      </c>
      <c r="GH374" s="233"/>
      <c r="GI374" s="233" t="str">
        <f>IF(Deník!$W374&lt;&gt;"",IF(Deník!$AB374=Statistika!$L$100,Deník!$W374,""),"")</f>
        <v/>
      </c>
      <c r="GJ374" s="233" t="str">
        <f>IF(Deník!$W374&lt;&gt;"",IF(Deník!$AB374=Statistika!$L$101,Deník!$W374,""),"")</f>
        <v/>
      </c>
      <c r="GK374" s="233" t="str">
        <f>IF(Deník!$W374&lt;&gt;"",IF(Deník!$AB374=Statistika!$L$102,Deník!$W374,""),"")</f>
        <v/>
      </c>
      <c r="GL374" s="233" t="str">
        <f>IF(Deník!$W374&lt;&gt;"",IF(Deník!$AB374=Statistika!$L$103,Deník!$W374,""),"")</f>
        <v/>
      </c>
      <c r="GM374" s="233" t="str">
        <f>IF(Deník!$W374&lt;&gt;"",IF(Deník!$AB374=Statistika!$L$104,Deník!$W374,""),"")</f>
        <v/>
      </c>
      <c r="GN374" s="233" t="str">
        <f>IF(Deník!$W374&lt;&gt;"",IF(Deník!$AB374=Statistika!$L$105,Deník!$W374,""),"")</f>
        <v/>
      </c>
      <c r="GO374" s="233" t="str">
        <f>IF(Deník!$W374&lt;&gt;"",IF(Deník!$AB374=Statistika!$L$106,Deník!$W374,""),"")</f>
        <v/>
      </c>
      <c r="GP374" s="233" t="str">
        <f>IF(Deník!$W374&lt;&gt;"",IF(Deník!$AB374=Statistika!$L$107,Deník!$W374,""),"")</f>
        <v/>
      </c>
      <c r="GQ374" s="233" t="str">
        <f>IF(Deník!$W374&lt;&gt;"",IF(Deník!$AB374=Statistika!$L$108,Deník!$W374,""),"")</f>
        <v/>
      </c>
      <c r="GS374" s="233" t="str">
        <f>IF(Deník!$W374&lt;0,IF(Deník!$AC374=Statistika!$F$117,Deník!$W374,""),"")</f>
        <v/>
      </c>
      <c r="GT374" s="233" t="str">
        <f>IF(Deník!$W374&lt;0,IF(Deník!$AC374=Statistika!$F$118,Deník!$W374,""),"")</f>
        <v/>
      </c>
      <c r="GU374" s="233" t="str">
        <f>IF(Deník!$W374&lt;0,IF(Deník!$AC374=Statistika!$F$119,Deník!$W374,""),"")</f>
        <v/>
      </c>
      <c r="GV374" s="233" t="str">
        <f>IF(Deník!$W374&lt;0,IF(Deník!$AC374=Statistika!$F$120,Deník!$W374,""),"")</f>
        <v/>
      </c>
      <c r="GW374" s="233" t="str">
        <f>IF(Deník!$W374&lt;0,IF(Deník!$AC374=Statistika!$F$121,Deník!$W374,""),"")</f>
        <v/>
      </c>
      <c r="GX374" s="233" t="str">
        <f>IF(Deník!$W374&lt;0,IF(Deník!$AC374=Statistika!$F$122,Deník!$W374,""),"")</f>
        <v/>
      </c>
      <c r="GY374" s="233" t="str">
        <f>IF(Deník!$W374&lt;0,IF(Deník!$AC374=Statistika!$F$123,Deník!$W374,""),"")</f>
        <v/>
      </c>
      <c r="GZ374" s="233" t="str">
        <f>IF(Deník!$W374&lt;0,IF(Deník!$AC374=Statistika!$F$124,Deník!$W374,""),"")</f>
        <v/>
      </c>
      <c r="HA374" s="233" t="str">
        <f>IF(Deník!$W374&lt;0,IF(Deník!$AC374=Statistika!$F$125,Deník!$W374,""),"")</f>
        <v/>
      </c>
      <c r="HC374" s="233" t="str">
        <f>IF(Deník!$W374&lt;0,IF(Deník!$AD374=Statistika!$F$133,Deník!$W374,""),"")</f>
        <v/>
      </c>
      <c r="HD374" s="233" t="str">
        <f>IF(Deník!$W374&lt;0,IF(Deník!$AD374=Statistika!$F$134,Deník!$W374,""),"")</f>
        <v/>
      </c>
      <c r="HE374" s="233" t="str">
        <f>IF(Deník!$W374&lt;0,IF(Deník!$AD374=Statistika!$F$135,Deník!$W374,""),"")</f>
        <v/>
      </c>
      <c r="HF374" s="233" t="str">
        <f>IF(Deník!$W374&lt;0,IF(Deník!$AD374=Statistika!$F$136,Deník!$W374,""),"")</f>
        <v/>
      </c>
      <c r="HG374" s="233" t="str">
        <f>IF(Deník!$W374&lt;0,IF(Deník!$AD374=Statistika!$F$137,Deník!$W374,""),"")</f>
        <v/>
      </c>
      <c r="ID374" s="8">
        <f>Tabulka4[[#This Row],[Sloupec3]]</f>
        <v>0</v>
      </c>
      <c r="IE374" s="17" t="str">
        <f>IF(AND([1]Deník!$C374&gt;='[1]Měsíční shrnutí'!$D$1,[1]Deník!$C374&lt;='[1]Měsíční shrnutí'!$F$1),[1]Deník!$X374,"")</f>
        <v/>
      </c>
    </row>
    <row r="375" spans="1:239">
      <c r="A375" s="8">
        <f>Deník!C376</f>
        <v>0</v>
      </c>
      <c r="B375" s="50" t="str">
        <f>Deník!R376</f>
        <v/>
      </c>
      <c r="C375" s="102" t="str">
        <f>IF(AND(Deník!R376&gt;1,Deník!R376&lt;&gt;""),1,"")</f>
        <v/>
      </c>
      <c r="D375" s="102" t="str">
        <f>IF(AND(Deník!R376&lt;=0,Deník!R376&lt;&gt;""),1,"")</f>
        <v/>
      </c>
      <c r="E375" s="103" t="str">
        <f>IF(AND(Deník!R376&gt;=0,Deník!R376&lt;=1),1,"")</f>
        <v/>
      </c>
      <c r="F375" s="79" t="str">
        <f>IF(Deník!R376&lt;&gt;"",Deník!R376+F374,"")</f>
        <v/>
      </c>
      <c r="G375" s="85"/>
      <c r="H375" s="54" t="str">
        <f>IF(MONTH(Deník!$C375)=H$2,IF(AND(Deník!$R375&gt;=0,Deník!$R375&lt;=1),"BE",Deník!$R375),"")</f>
        <v/>
      </c>
      <c r="I375" s="11" t="str">
        <f>IF(MONTH(Deník!$C375)=I$2,IF(AND(Deník!$R375&gt;=0,Deník!$R375&lt;=1),"BE",Deník!$R375),"")</f>
        <v/>
      </c>
      <c r="J375" s="11" t="str">
        <f>IF(MONTH(Deník!$C375)=J$2,IF(AND(Deník!$R375&gt;=0,Deník!$R375&lt;=1),"BE",Deník!$R375),"")</f>
        <v/>
      </c>
      <c r="K375" s="11" t="str">
        <f>IF(MONTH(Deník!$C375)=K$2,IF(AND(Deník!$R375&gt;=0,Deník!$R375&lt;=1),"BE",Deník!$R375),"")</f>
        <v/>
      </c>
      <c r="L375" s="11" t="str">
        <f>IF(MONTH(Deník!$C375)=L$2,IF(AND(Deník!$R375&gt;=0,Deník!$R375&lt;=1),"BE",Deník!$R375),"")</f>
        <v/>
      </c>
      <c r="M375" s="11" t="str">
        <f>IF(MONTH(Deník!$C375)=M$2,IF(AND(Deník!$R375&gt;=0,Deník!$R375&lt;=1),"BE",Deník!$R375),"")</f>
        <v/>
      </c>
      <c r="N375" s="11" t="str">
        <f>IF(MONTH(Deník!$C375)=N$2,IF(AND(Deník!$R375&gt;=0,Deník!$R375&lt;=1),"BE",Deník!$R375),"")</f>
        <v/>
      </c>
      <c r="O375" s="11" t="str">
        <f>IF(MONTH(Deník!$C375)=O$2,IF(AND(Deník!$R375&gt;=0,Deník!$R375&lt;=1),"BE",Deník!$R375),"")</f>
        <v/>
      </c>
      <c r="P375" s="11" t="str">
        <f>IF(MONTH(Deník!$C375)=P$2,IF(AND(Deník!$R375&gt;=0,Deník!$R375&lt;=1),"BE",Deník!$R375),"")</f>
        <v/>
      </c>
      <c r="Q375" s="11" t="str">
        <f>IF(MONTH(Deník!$C375)=Q$2,IF(AND(Deník!$R375&gt;=0,Deník!$R375&lt;=1),"BE",Deník!$R375),"")</f>
        <v/>
      </c>
      <c r="R375" s="11" t="str">
        <f>IF(MONTH(Deník!$C375)=R$2,IF(AND(Deník!$R375&gt;=0,Deník!$R375&lt;=1),"BE",Deník!$R375),"")</f>
        <v/>
      </c>
      <c r="S375" s="57" t="str">
        <f>IF(MONTH(Deník!$C375)=S$2,IF(AND(Deník!$R375&gt;=0,Deník!$R375&lt;=1),"BE",Deník!$R375),"")</f>
        <v/>
      </c>
      <c r="U375" s="12"/>
      <c r="V375" s="12"/>
      <c r="X375" s="600" t="str">
        <f>IF(Deník!$R375&lt;&gt;"",IF(Deník!$B375=Statistika!$F$63,IF(AND(Deník!$R375&gt;=0,Deník!$R375&lt;=1),"BE",Deník!$R375),""),"")</f>
        <v/>
      </c>
      <c r="Y375" s="13" t="str">
        <f>IF(Deník!$R375&lt;&gt;"",IF(Deník!$B375=Statistika!$F$64,IF(AND(Deník!$R375&gt;=0,Deník!$R375&lt;=1),"BE",Deník!$R375),""),"")</f>
        <v/>
      </c>
      <c r="Z375" s="13" t="str">
        <f>IF(Deník!$R375&lt;&gt;"",IF(Deník!$B375=Statistika!$F$65,IF(AND(Deník!$R375&gt;=0,Deník!$R375&lt;=1),"BE",Deník!$R375),""),"")</f>
        <v/>
      </c>
      <c r="AA375" s="13" t="str">
        <f>IF(Deník!$R375&lt;&gt;"",IF(Deník!$B375=Statistika!$F$66,IF(AND(Deník!$R375&gt;=0,Deník!$R375&lt;=1),"BE",Deník!$R375),""),"")</f>
        <v/>
      </c>
      <c r="AB375" s="13" t="str">
        <f>IF(Deník!$R375&lt;&gt;"",IF(Deník!$B375=Statistika!$F$67,IF(AND(Deník!$R375&gt;=0,Deník!$R375&lt;=1),"BE",Deník!$R375),""),"")</f>
        <v/>
      </c>
      <c r="AC375" s="13" t="str">
        <f>IF(Deník!$R375&lt;&gt;"",IF(Deník!$B375=Statistika!$F$68,IF(AND(Deník!$R375&gt;=0,Deník!$R375&lt;=1),"BE",Deník!$R375),""),"")</f>
        <v/>
      </c>
      <c r="AD375" s="13" t="str">
        <f>IF(Deník!$R375&lt;&gt;"",IF(Deník!$B375=Statistika!$F$69,IF(AND(Deník!$R375&gt;=0,Deník!$R375&lt;=1),"BE",Deník!$R375),""),"")</f>
        <v/>
      </c>
      <c r="AE375" s="601" t="str">
        <f>IF(Deník!$R375&lt;&gt;"",IF(Deník!$B375=Statistika!$F$70,IF(AND(Deník!$R375&gt;=0,Deník!$R375&lt;=1),"BE",Deník!$R375),""),"")</f>
        <v/>
      </c>
      <c r="AF375" s="90"/>
      <c r="AG375" s="63" t="str">
        <f>IF(Deník!$R375&lt;&gt;"",IF(Deník!$J375="L",IF(AND(Deník!$R375&gt;=0,Deník!$R375&lt;=1),"BE",Deník!$R375),""),"")</f>
        <v/>
      </c>
      <c r="AH375" s="13" t="str">
        <f>IF(Deník!$R375&lt;&gt;"",IF(Deník!$J375="S",IF(AND(Deník!$R375&gt;=0,Deník!$R375&lt;=1),"BE",Deník!$R375),""),"")</f>
        <v/>
      </c>
      <c r="AI375" s="95"/>
      <c r="AJ375" s="71" t="str">
        <f>IF(Deník!N376&lt;&gt;"",Deník!N376*-1,"")</f>
        <v/>
      </c>
      <c r="AK375" s="88"/>
      <c r="AL375" s="63" t="str">
        <f>IF(WEEKDAY(Deník!$C375,2)=1,IF(AND(Deník!$R375&gt;=0,Deník!$R375&lt;=1),"BE",Deník!$R375),"")</f>
        <v/>
      </c>
      <c r="AM375" s="13" t="str">
        <f>IF(WEEKDAY(Deník!$C375,2)=2,IF(AND(Deník!$R375&gt;=0,Deník!$R375&lt;=1),"BE",Deník!$R375),"")</f>
        <v/>
      </c>
      <c r="AN375" s="13" t="str">
        <f>IF(WEEKDAY(Deník!$C375,2)=3,IF(AND(Deník!$R375&gt;=0,Deník!$R375&lt;=1),"BE",Deník!$R375),"")</f>
        <v/>
      </c>
      <c r="AO375" s="13" t="str">
        <f>IF(WEEKDAY(Deník!$C375,2)=4,IF(AND(Deník!$R375&gt;=0,Deník!$R375&lt;=1),"BE",Deník!$R375),"")</f>
        <v/>
      </c>
      <c r="AP375" s="60" t="str">
        <f>IF(WEEKDAY(Deník!$C375,2)=5,IF(AND(Deník!$R375&gt;=0,Deník!$R375&lt;=1),"BE",Deník!$R375),"")</f>
        <v/>
      </c>
      <c r="AQ375" s="99"/>
      <c r="AR375" s="100">
        <f>Deník!D375</f>
        <v>0</v>
      </c>
      <c r="AS375" s="63" t="str">
        <f>IF(Deník!$D375&lt;&gt;"",IF(AND(Deník!$D375&gt;=AS$2,Deník!$D375&lt;=AS$3),IF(AND(Deník!$R375&gt;=0,Deník!$R375&lt;=1),"BE",Deník!$R375),""),"")</f>
        <v/>
      </c>
      <c r="AT375" s="63" t="str">
        <f>IF(Deník!$D375&lt;&gt;"",IF(AND(Deník!$D375&gt;=AT$2,Deník!$D375&lt;=AT$3),IF(AND(Deník!$R375&gt;=0,Deník!$R375&lt;=1),"BE",Deník!$R375),""),"")</f>
        <v/>
      </c>
      <c r="AU375" s="63" t="str">
        <f>IF(Deník!$D375&lt;&gt;"",IF(AND(Deník!$D375&gt;=AU$2,Deník!$D375&lt;=AU$3),IF(AND(Deník!$R375&gt;=0,Deník!$R375&lt;=1),"BE",Deník!$R375),""),"")</f>
        <v/>
      </c>
      <c r="AV375" s="63" t="str">
        <f>IF(Deník!$D375&lt;&gt;"",IF(AND(Deník!$D375&gt;=AV$2,Deník!$D375&lt;=AV$3),IF(AND(Deník!$R375&gt;=0,Deník!$R375&lt;=1),"BE",Deník!$R375),""),"")</f>
        <v/>
      </c>
      <c r="AW375" s="63" t="str">
        <f>IF(Deník!$D375&lt;&gt;"",IF(AND(Deník!$D375&gt;=AW$2,Deník!$D375&lt;=AW$3),IF(AND(Deník!$R375&gt;=0,Deník!$R375&lt;=1),"BE",Deník!$R375),""),"")</f>
        <v/>
      </c>
      <c r="AX375" s="63" t="str">
        <f>IF(Deník!$D375&lt;&gt;"",IF(AND(Deník!$D375&gt;=AX$2,Deník!$D375&lt;=AX$3),IF(AND(Deník!$R375&gt;=0,Deník!$R375&lt;=1),"BE",Deník!$R375),""),"")</f>
        <v/>
      </c>
      <c r="AY375" s="63" t="str">
        <f>IF(Deník!$D375&lt;&gt;"",IF(AND(Deník!$D375&gt;=AY$2,Deník!$D375&lt;=AY$3),IF(AND(Deník!$R375&gt;=0,Deník!$R375&lt;=1),"BE",Deník!$R375),""),"")</f>
        <v/>
      </c>
      <c r="AZ375" s="63" t="str">
        <f>IF(Deník!$D375&lt;&gt;"",IF(AND(Deník!$D375&gt;=AZ$2,Deník!$D375&lt;=AZ$3),IF(AND(Deník!$R375&gt;=0,Deník!$R375&lt;=1),"BE",Deník!$R375),""),"")</f>
        <v/>
      </c>
      <c r="BA375" s="63" t="str">
        <f>IF(Deník!$D375&lt;&gt;"",IF(AND(Deník!$D375&gt;=BA$2,Deník!$D375&lt;=BA$3),IF(AND(Deník!$R375&gt;=0,Deník!$R375&lt;=1),"BE",Deník!$R375),""),"")</f>
        <v/>
      </c>
      <c r="BB375" s="63" t="str">
        <f>IF(Deník!$D375&lt;&gt;"",IF(AND(Deník!$D375&gt;=BB$2,Deník!$D375&lt;=BB$3),IF(AND(Deník!$R375&gt;=0,Deník!$R375&lt;=1),"BE",Deník!$R375),""),"")</f>
        <v/>
      </c>
      <c r="BC375" s="71" t="str">
        <f>IF(Deník!$D375&lt;&gt;"",IF(AND(Deník!$D375&gt;=BC$2,Deník!$D375&lt;=BC$3),IF(AND(Deník!$R375&gt;=0,Deník!$R375&lt;=1),"BE",Deník!$R375),""),"")</f>
        <v/>
      </c>
      <c r="BD375" s="20" t="str">
        <f>IF(Deník!$J376="S",(Deník!$M376-Deník!$K376),IF(Deník!$J376="L",(Deník!$K376-Deník!$M376),""))</f>
        <v/>
      </c>
      <c r="BE375" s="20" t="str">
        <f>IF(Deník!$J376="S",(Deník!$K376-Deník!$O376),IF(Deník!$J376="L",(Deník!$O376-Deník!$K376),""))</f>
        <v/>
      </c>
      <c r="BF375" s="20" t="str">
        <f>IF(Deník!$J376="S",(Deník!$K376-Deník!$L376),IF(Deník!$J376="L",(Deník!$L376-Deník!$K376),""))</f>
        <v/>
      </c>
      <c r="BG375" s="20" t="str">
        <f>IF(Deník!$J376="S",(Deník!$K376-Deník!$S376),IF(Deník!$J376="L",(Deník!$S376-Deník!$K376),""))</f>
        <v/>
      </c>
      <c r="BH375" s="20" t="str">
        <f>IF(Deník!$J376="S",(Deník!$K376-Deník!$U376),IF(Deník!$J376="L",(Deník!$U376-Deník!$K376),""))</f>
        <v/>
      </c>
      <c r="BI375" s="20" t="str">
        <f>IF(Deník!$R375&gt;1,Deník!$R375,"")</f>
        <v/>
      </c>
      <c r="BJ375" s="20" t="str">
        <f>IF(Deník!$R375&lt;0,Deník!$R375,"")</f>
        <v/>
      </c>
      <c r="BK375" s="17"/>
      <c r="BM375" s="233" t="str">
        <f>IF(Deník!$R375&lt;&gt;"",IF(Deník!$Y375=Statistika!$F$78,IF(AND(Deník!$R375&gt;=0,Deník!$R375&lt;=1),"BE",Deník!$R375),""),"")</f>
        <v/>
      </c>
      <c r="BN375" s="233" t="str">
        <f>IF(Deník!$R375&lt;&gt;"",IF(Deník!$Y375=Statistika!$F$79,IF(AND(Deník!$R375&gt;=0,Deník!$R375&lt;=1),"BE",Deník!$R375),""),"")</f>
        <v/>
      </c>
      <c r="BO375" s="233" t="str">
        <f>IF(Deník!$R375&lt;&gt;"",IF(Deník!$Y375=Statistika!$F$80,IF(AND(Deník!$R375&gt;=0,Deník!$R375&lt;=1),"BE",Deník!$R375),""),"")</f>
        <v/>
      </c>
      <c r="BP375" s="233" t="str">
        <f>IF(Deník!$R375&lt;&gt;"",IF(Deník!$Y375=Statistika!$F$81,IF(AND(Deník!$R375&gt;=0,Deník!$R375&lt;=1),"BE",Deník!$R375),""),"")</f>
        <v/>
      </c>
      <c r="BQ375" s="233" t="str">
        <f>IF(Deník!$R375&lt;&gt;"",IF(Deník!$Y375=Statistika!$F$82,IF(AND(Deník!$R375&gt;=0,Deník!$R375&lt;=1),"BE",Deník!$R375),""),"")</f>
        <v/>
      </c>
      <c r="BR375" s="233" t="str">
        <f>IF(Deník!$R375&lt;&gt;"",IF(Deník!$Y375=Statistika!$F$83,IF(AND(Deník!$R375&gt;=0,Deník!$R375&lt;=1),"BE",Deník!$R375),""),"")</f>
        <v/>
      </c>
      <c r="BS375" s="233" t="str">
        <f>IF(Deník!$R375&lt;&gt;"",IF(Deník!$Y375=Statistika!$F$84,IF(AND(Deník!$R375&gt;=0,Deník!$R375&lt;=1),"BE",Deník!$R375),""),"")</f>
        <v/>
      </c>
      <c r="BT375" s="233" t="str">
        <f>IF(Deník!$R375&lt;&gt;"",IF(Deník!$Y375=Statistika!$F$85,IF(AND(Deník!$R375&gt;=0,Deník!$R375&lt;=1),"BE",Deník!$R375),""),"")</f>
        <v/>
      </c>
      <c r="BU375" s="233" t="str">
        <f>IF(Deník!$R375&lt;&gt;"",IF(Deník!$Y375=Statistika!$F$86,IF(AND(Deník!$R375&gt;=0,Deník!$R375&lt;=1),"BE",Deník!$R375),""),"")</f>
        <v/>
      </c>
      <c r="BV375" s="233" t="str">
        <f>IF(Deník!$R375&lt;&gt;"",IF(Deník!$Y375=Statistika!$F$87,IF(AND(Deník!$R375&gt;=0,Deník!$R375&lt;=1),"BE",Deník!$R375),""),"")</f>
        <v/>
      </c>
      <c r="BW375" s="233" t="str">
        <f>IF(Deník!$R375&lt;&gt;"",IF(Deník!$Y375=Statistika!$F$88,IF(AND(Deník!$R375&gt;=0,Deník!$R375&lt;=1),"BE",Deník!$R375),""),"")</f>
        <v/>
      </c>
      <c r="BX375" s="233" t="str">
        <f>IF(Deník!$R375&lt;&gt;"",IF(Deník!$Y375=Statistika!$F$89,IF(AND(Deník!$R375&gt;=0,Deník!$R375&lt;=1),"BE",Deník!$R375),""),"")</f>
        <v/>
      </c>
      <c r="BY375" s="233" t="str">
        <f>IF(Deník!$R375&lt;&gt;"",IF(Deník!$Y375=Statistika!$F$90,IF(AND(Deník!$R375&gt;=0,Deník!$R375&lt;=1),"BE",Deník!$R375),""),"")</f>
        <v/>
      </c>
      <c r="BZ375" s="233" t="str">
        <f>IF(Deník!$R375&lt;&gt;"",IF(Deník!$Y375=Statistika!$F$91,IF(AND(Deník!$R375&gt;=0,Deník!$R375&lt;=1),"BE",Deník!$R375),""),"")</f>
        <v/>
      </c>
      <c r="CA375" s="233"/>
      <c r="CB375" s="233" t="str">
        <f>IF(Deník!$R375&lt;&gt;"",IF(Deník!$AB375="SL",IF(AND(Deník!$R375&gt;=0,Deník!$R375&lt;=1),"BE",Deník!$R375),""),"")</f>
        <v/>
      </c>
      <c r="CC375" s="233" t="str">
        <f>IF(Deník!$R375&lt;&gt;"",IF(Deník!$AB375="BE10",IF(AND(Deník!$R375&gt;=0,Deník!$R375&lt;=1),"BE",Deník!$R375),""),"")</f>
        <v/>
      </c>
      <c r="CD375" s="233" t="str">
        <f>IF(Deník!$R375&lt;&gt;"",IF(Deník!$AB375="BE15",IF(AND(Deník!$R375&gt;=0,Deník!$R375&lt;=1),"BE",Deník!$R375),""),"")</f>
        <v/>
      </c>
      <c r="CE375" s="233" t="str">
        <f>IF(Deník!$R375&lt;&gt;"",IF(Deník!$AB375="BE20",IF(AND(Deník!$R375&gt;=0,Deník!$R375&lt;=1),"BE",Deník!$R375),""),"")</f>
        <v/>
      </c>
      <c r="CF375" s="233" t="str">
        <f>IF(Deník!$R375&lt;&gt;"",IF(Deník!$AB375="TP1",IF(AND(Deník!$R375&gt;=0,Deník!$R375&lt;=1),"BE",Deník!$R375),""),"")</f>
        <v/>
      </c>
      <c r="CG375" s="233" t="str">
        <f>IF(Deník!$R375&lt;&gt;"",IF(Deník!$AB375="TP2",IF(AND(Deník!$R375&gt;=0,Deník!$R375&lt;=1),"BE",Deník!$R375),""),"")</f>
        <v/>
      </c>
      <c r="CH375" s="233" t="str">
        <f>IF(Deník!$R375&lt;&gt;"",IF(Deník!$AB375="TP3",IF(AND(Deník!$R375&gt;=0,Deník!$R375&lt;=1),"BE",Deník!$R375),""),"")</f>
        <v/>
      </c>
      <c r="CI375" s="233" t="str">
        <f>IF(Deník!$R375&lt;&gt;"",IF(Deník!$AB375="Trailing SL",IF(AND(Deník!$R375&gt;=0,Deník!$R375&lt;=1),"BE",Deník!$R375),""),"")</f>
        <v/>
      </c>
      <c r="CJ375" s="233" t="str">
        <f>IF(Deník!$R375&lt;&gt;"",IF(Deník!$AB375="Manual",IF(AND(Deník!$R375&gt;=0,Deník!$R375&lt;=1),"BE",Deník!$R375),""),"")</f>
        <v/>
      </c>
      <c r="CK375" s="233"/>
      <c r="CL375" s="233" t="str">
        <f>IF(Deník!$R375&lt;0,IF(Deník!$AC375=Statistika!$F$117,Deník!$R375,""),"")</f>
        <v/>
      </c>
      <c r="CM375" s="233" t="str">
        <f>IF(Deník!$R375&lt;0,IF(Deník!$AC375=Statistika!$F$118,Deník!$R375,""),"")</f>
        <v/>
      </c>
      <c r="CN375" s="233" t="str">
        <f>IF(Deník!$R375&lt;0,IF(Deník!$AC375=Statistika!$F$119,Deník!$R375,""),"")</f>
        <v/>
      </c>
      <c r="CO375" s="233" t="str">
        <f>IF(Deník!$R375&lt;0,IF(Deník!$AC375=Statistika!$F$120,Deník!$R375,""),"")</f>
        <v/>
      </c>
      <c r="CP375" s="233" t="str">
        <f>IF(Deník!$R375&lt;0,IF(Deník!$AC375=Statistika!$F$121,Deník!$R375,""),"")</f>
        <v/>
      </c>
      <c r="CQ375" s="233" t="str">
        <f>IF(Deník!$R375&lt;0,IF(Deník!$AC375=Statistika!$F$122,Deník!$R375,""),"")</f>
        <v/>
      </c>
      <c r="CR375" s="233" t="str">
        <f>IF(Deník!$R375&lt;0,IF(Deník!$AC375=Statistika!$F$123,Deník!$R375,""),"")</f>
        <v/>
      </c>
      <c r="CS375" s="233" t="str">
        <f>IF(Deník!$R375&lt;0,IF(Deník!$AC375=Statistika!$F$124,Deník!$R375,""),"")</f>
        <v/>
      </c>
      <c r="CT375" s="233" t="str">
        <f>IF(Deník!$R375&lt;0,IF(Deník!$AC375=Statistika!$F$125,Deník!$R375,""),"")</f>
        <v/>
      </c>
      <c r="CU375" s="233"/>
      <c r="CV375" s="233" t="str">
        <f>IF(Deník!$R375&lt;0,IF(Deník!$AD375=$CV$2,Deník!$R375,""),"")</f>
        <v/>
      </c>
      <c r="CW375" s="233" t="str">
        <f>IF(Deník!$R375&lt;0,IF(Deník!$AD375=$CW$2,Deník!$R375,""),"")</f>
        <v/>
      </c>
      <c r="CX375" s="233" t="str">
        <f>IF(Deník!$R375&lt;0,IF(Deník!$AD375=$CX$2,Deník!$R375,""),"")</f>
        <v/>
      </c>
      <c r="CY375" s="233" t="str">
        <f>IF(Deník!$R375&lt;0,IF(Deník!$AD375=$CY$2,Deník!$R375,""),"")</f>
        <v/>
      </c>
      <c r="CZ375" s="233" t="str">
        <f>IF(Deník!$R375&lt;0,IF(Deník!$AD375=$CZ$2,Deník!$R375,""),"")</f>
        <v/>
      </c>
      <c r="DL375" s="221">
        <f t="shared" si="16"/>
        <v>93847.029999999984</v>
      </c>
      <c r="DM375" s="220">
        <f t="shared" si="15"/>
        <v>-6.1529700000000132E-2</v>
      </c>
      <c r="DO375" s="50">
        <f>Deník!W376</f>
        <v>0</v>
      </c>
      <c r="DP375" s="102" t="str">
        <f>IF(AND(Deník!W376&gt;0),1,"")</f>
        <v/>
      </c>
      <c r="DQ375" s="102">
        <f>IF(AND(Deník!W376&lt;=0),1,"")</f>
        <v>1</v>
      </c>
      <c r="DR375" s="227"/>
      <c r="DS375" s="228"/>
      <c r="DT375" s="85"/>
      <c r="DU375" s="54">
        <f>IF(MONTH(Deník!$C375)=DU$2,Deník!$W375,"")</f>
        <v>0</v>
      </c>
      <c r="DV375" s="222" t="str">
        <f>IF(MONTH(Deník!$C375)=DV$2,Deník!$W375,"")</f>
        <v/>
      </c>
      <c r="DW375" s="222" t="str">
        <f>IF(MONTH(Deník!$C375)=DW$2,Deník!$W375,"")</f>
        <v/>
      </c>
      <c r="DX375" s="222" t="str">
        <f>IF(MONTH(Deník!$C375)=DX$2,Deník!$W375,"")</f>
        <v/>
      </c>
      <c r="DY375" s="222" t="str">
        <f>IF(MONTH(Deník!$C375)=DY$2,Deník!$W375,"")</f>
        <v/>
      </c>
      <c r="DZ375" s="222" t="str">
        <f>IF(MONTH(Deník!$C375)=DZ$2,Deník!$W375,"")</f>
        <v/>
      </c>
      <c r="EA375" s="222" t="str">
        <f>IF(MONTH(Deník!$C375)=EA$2,Deník!$W375,"")</f>
        <v/>
      </c>
      <c r="EB375" s="222" t="str">
        <f>IF(MONTH(Deník!$C375)=EB$2,Deník!$W375,"")</f>
        <v/>
      </c>
      <c r="EC375" s="222" t="str">
        <f>IF(MONTH(Deník!$C375)=EC$2,Deník!$W375,"")</f>
        <v/>
      </c>
      <c r="ED375" s="222" t="str">
        <f>IF(MONTH(Deník!$C375)=ED$2,Deník!$W375,"")</f>
        <v/>
      </c>
      <c r="EE375" s="222" t="str">
        <f>IF(MONTH(Deník!$C375)=EE$2,Deník!$W375,"")</f>
        <v/>
      </c>
      <c r="EF375" s="222" t="str">
        <f>IF(MONTH(Deník!$C375)=EF$2,Deník!$W375,"")</f>
        <v/>
      </c>
      <c r="EI375" s="600" t="str">
        <f>IF(Deník!$W375&lt;&gt;"",IF(Deník!$B375=Statistika!$F$63,Deník!$W375,""),"")</f>
        <v/>
      </c>
      <c r="EJ375" s="13" t="str">
        <f>IF(Deník!$W375&lt;&gt;"",IF(Deník!$B375=Statistika!$F$64,Deník!$W375,""),"")</f>
        <v/>
      </c>
      <c r="EK375" s="13" t="str">
        <f>IF(Deník!$W375&lt;&gt;"",IF(Deník!$B375=Statistika!$F$65,Deník!$W375,""),"")</f>
        <v/>
      </c>
      <c r="EL375" s="13" t="str">
        <f>IF(Deník!$W375&lt;&gt;"",IF(Deník!$B375=Statistika!$F$66,Deník!$W375,""),"")</f>
        <v/>
      </c>
      <c r="EM375" s="13" t="str">
        <f>IF(Deník!$W375&lt;&gt;"",IF(Deník!$B375=Statistika!$F$67,Deník!$W375,""),"")</f>
        <v/>
      </c>
      <c r="EN375" s="13" t="str">
        <f>IF(Deník!$W375&lt;&gt;"",IF(Deník!$B375=Statistika!$F$68,Deník!$W375,""),"")</f>
        <v/>
      </c>
      <c r="EO375" s="13" t="str">
        <f>IF(Deník!$W375&lt;&gt;"",IF(Deník!$B375=Statistika!$F$69,Deník!$W375,""),"")</f>
        <v/>
      </c>
      <c r="EP375" s="601" t="str">
        <f>IF(Deník!$W375&lt;&gt;"",IF(Deník!$B375=Statistika!$F$70,Deník!$W375,""),"")</f>
        <v/>
      </c>
      <c r="EQ375" s="90"/>
      <c r="ER375" s="63" t="str">
        <f>IF(Deník!$W375&lt;&gt;"",IF(Deník!$J375="L",Deník!$W375,""),"")</f>
        <v/>
      </c>
      <c r="ES375" s="13" t="str">
        <f>IF(Deník!$W375&lt;&gt;"",IF(Deník!$J375="S",Deník!$W375,""),"")</f>
        <v/>
      </c>
      <c r="ET375" s="95"/>
      <c r="EU375" s="88"/>
      <c r="EV375" s="63" t="str">
        <f>IF(WEEKDAY(Deník!$C375,2)=1,Deník!$W375,"")</f>
        <v/>
      </c>
      <c r="EW375" s="13" t="str">
        <f>IF(WEEKDAY(Deník!$C375,2)=2,Deník!$W375,"")</f>
        <v/>
      </c>
      <c r="EX375" s="13" t="str">
        <f>IF(WEEKDAY(Deník!$C375,2)=3,Deník!$W375,"")</f>
        <v/>
      </c>
      <c r="EY375" s="13" t="str">
        <f>IF(WEEKDAY(Deník!$C375,2)=4,Deník!$W375,"")</f>
        <v/>
      </c>
      <c r="EZ375" s="60" t="str">
        <f>IF(WEEKDAY(Deník!$C375,2)=5,Deník!$W375,"")</f>
        <v/>
      </c>
      <c r="FA375" s="99"/>
      <c r="FB375" s="100">
        <f>Deník!D375</f>
        <v>0</v>
      </c>
      <c r="FC375" s="63">
        <f>IF($FB375&lt;&gt;"",IF(AND($FB375&gt;=FC$2,$FB375&lt;=FC$3),Deník!$W375,""))</f>
        <v>0</v>
      </c>
      <c r="FD375" s="63" t="str">
        <f>IF($FB375&lt;&gt;"",IF(AND($FB375&gt;=FD$2,$FB375&lt;=FD$3),Deník!$W375,""))</f>
        <v/>
      </c>
      <c r="FE375" s="63" t="str">
        <f>IF($FB375&lt;&gt;"",IF(AND($FB375&gt;=FE$2,$FB375&lt;=FE$3),Deník!$W375,""))</f>
        <v/>
      </c>
      <c r="FF375" s="63" t="str">
        <f>IF($FB375&lt;&gt;"",IF(AND($FB375&gt;=FF$2,$FB375&lt;=FF$3),Deník!$W375,""))</f>
        <v/>
      </c>
      <c r="FG375" s="63" t="str">
        <f>IF($FB375&lt;&gt;"",IF(AND($FB375&gt;=FG$2,$FB375&lt;=FG$3),Deník!$W375,""))</f>
        <v/>
      </c>
      <c r="FH375" s="63" t="str">
        <f>IF($FB375&lt;&gt;"",IF(AND($FB375&gt;=FH$2,$FB375&lt;=FH$3),Deník!$W375,""))</f>
        <v/>
      </c>
      <c r="FI375" s="63" t="str">
        <f>IF($FB375&lt;&gt;"",IF(AND($FB375&gt;=FI$2,$FB375&lt;=FI$3),Deník!$W375,""))</f>
        <v/>
      </c>
      <c r="FJ375" s="63" t="str">
        <f>IF($FB375&lt;&gt;"",IF(AND($FB375&gt;=FJ$2,$FB375&lt;=FJ$3),Deník!$W375,""))</f>
        <v/>
      </c>
      <c r="FK375" s="63" t="str">
        <f>IF($FB375&lt;&gt;"",IF(AND($FB375&gt;=FK$2,$FB375&lt;=FK$3),Deník!$W375,""))</f>
        <v/>
      </c>
      <c r="FL375" s="63" t="str">
        <f>IF($FB375&lt;&gt;"",IF(AND($FB375&gt;=FL$2,$FB375&lt;=FL$3),Deník!$W375,""))</f>
        <v/>
      </c>
      <c r="FM375" s="63" t="str">
        <f>IF($FB375&lt;&gt;"",IF(AND($FB375&gt;=FM$2,$FB375&lt;=FM$3),Deník!$W375,""))</f>
        <v/>
      </c>
      <c r="FN375" s="13"/>
      <c r="FO375" s="20" t="str">
        <f>IF(Deník!$W375&gt;1,Deník!$W375,"")</f>
        <v/>
      </c>
      <c r="FP375" s="20" t="str">
        <f>IF(Deník!$W375&lt;0,Deník!$W375,"")</f>
        <v/>
      </c>
      <c r="FQ375" s="17"/>
      <c r="FS375" s="233"/>
      <c r="FT375" s="233" t="str">
        <f>IF(Deník!$W375&lt;&gt;"",IF(Deník!$Y375=Statistika!$F$78,Deník!$W375,""),"")</f>
        <v/>
      </c>
      <c r="FU375" s="233" t="str">
        <f>IF(Deník!$W375&lt;&gt;"",IF(Deník!$Y375=Statistika!$F$79,Deník!$W375,""),"")</f>
        <v/>
      </c>
      <c r="FV375" s="233" t="str">
        <f>IF(Deník!$W375&lt;&gt;"",IF(Deník!$Y375=Statistika!$F$80,Deník!$W375,""),"")</f>
        <v/>
      </c>
      <c r="FW375" s="233" t="str">
        <f>IF(Deník!$W375&lt;&gt;"",IF(Deník!$Y375=Statistika!$F$81,Deník!$W375,""),"")</f>
        <v/>
      </c>
      <c r="FX375" s="233" t="str">
        <f>IF(Deník!$W375&lt;&gt;"",IF(Deník!$Y375=Statistika!$F$82,Deník!$W375,""),"")</f>
        <v/>
      </c>
      <c r="FY375" s="233" t="str">
        <f>IF(Deník!$W375&lt;&gt;"",IF(Deník!$Y375=Statistika!$F$83,Deník!$W375,""),"")</f>
        <v/>
      </c>
      <c r="FZ375" s="233" t="str">
        <f>IF(Deník!$W375&lt;&gt;"",IF(Deník!$Y375=Statistika!$F$84,Deník!$W375,""),"")</f>
        <v/>
      </c>
      <c r="GA375" s="233" t="str">
        <f>IF(Deník!$W375&lt;&gt;"",IF(Deník!$Y375=Statistika!$F$85,Deník!$W375,""),"")</f>
        <v/>
      </c>
      <c r="GB375" s="233" t="str">
        <f>IF(Deník!$W375&lt;&gt;"",IF(Deník!$Y375=Statistika!$F$86,Deník!$W375,""),"")</f>
        <v/>
      </c>
      <c r="GC375" s="233" t="str">
        <f>IF(Deník!$W375&lt;&gt;"",IF(Deník!$Y375=Statistika!$F$87,Deník!$W375,""),"")</f>
        <v/>
      </c>
      <c r="GD375" s="233" t="str">
        <f>IF(Deník!$W375&lt;&gt;"",IF(Deník!$Y375=Statistika!$F$88,Deník!$W375,""),"")</f>
        <v/>
      </c>
      <c r="GE375" s="233" t="str">
        <f>IF(Deník!$W375&lt;&gt;"",IF(Deník!$Y375=Statistika!$F$89,Deník!$W375,""),"")</f>
        <v/>
      </c>
      <c r="GF375" s="233" t="str">
        <f>IF(Deník!$W375&lt;&gt;"",IF(Deník!$Y375=Statistika!$F$90,Deník!$W375,""),"")</f>
        <v/>
      </c>
      <c r="GG375" s="233" t="str">
        <f>IF(Deník!$W375&lt;&gt;"",IF(Deník!$Y375=Statistika!$F$91,Deník!$W375,""),"")</f>
        <v/>
      </c>
      <c r="GH375" s="233"/>
      <c r="GI375" s="233" t="str">
        <f>IF(Deník!$W375&lt;&gt;"",IF(Deník!$AB375=Statistika!$L$100,Deník!$W375,""),"")</f>
        <v/>
      </c>
      <c r="GJ375" s="233" t="str">
        <f>IF(Deník!$W375&lt;&gt;"",IF(Deník!$AB375=Statistika!$L$101,Deník!$W375,""),"")</f>
        <v/>
      </c>
      <c r="GK375" s="233" t="str">
        <f>IF(Deník!$W375&lt;&gt;"",IF(Deník!$AB375=Statistika!$L$102,Deník!$W375,""),"")</f>
        <v/>
      </c>
      <c r="GL375" s="233" t="str">
        <f>IF(Deník!$W375&lt;&gt;"",IF(Deník!$AB375=Statistika!$L$103,Deník!$W375,""),"")</f>
        <v/>
      </c>
      <c r="GM375" s="233" t="str">
        <f>IF(Deník!$W375&lt;&gt;"",IF(Deník!$AB375=Statistika!$L$104,Deník!$W375,""),"")</f>
        <v/>
      </c>
      <c r="GN375" s="233" t="str">
        <f>IF(Deník!$W375&lt;&gt;"",IF(Deník!$AB375=Statistika!$L$105,Deník!$W375,""),"")</f>
        <v/>
      </c>
      <c r="GO375" s="233" t="str">
        <f>IF(Deník!$W375&lt;&gt;"",IF(Deník!$AB375=Statistika!$L$106,Deník!$W375,""),"")</f>
        <v/>
      </c>
      <c r="GP375" s="233" t="str">
        <f>IF(Deník!$W375&lt;&gt;"",IF(Deník!$AB375=Statistika!$L$107,Deník!$W375,""),"")</f>
        <v/>
      </c>
      <c r="GQ375" s="233" t="str">
        <f>IF(Deník!$W375&lt;&gt;"",IF(Deník!$AB375=Statistika!$L$108,Deník!$W375,""),"")</f>
        <v/>
      </c>
      <c r="GS375" s="233" t="str">
        <f>IF(Deník!$W375&lt;0,IF(Deník!$AC375=Statistika!$F$117,Deník!$W375,""),"")</f>
        <v/>
      </c>
      <c r="GT375" s="233" t="str">
        <f>IF(Deník!$W375&lt;0,IF(Deník!$AC375=Statistika!$F$118,Deník!$W375,""),"")</f>
        <v/>
      </c>
      <c r="GU375" s="233" t="str">
        <f>IF(Deník!$W375&lt;0,IF(Deník!$AC375=Statistika!$F$119,Deník!$W375,""),"")</f>
        <v/>
      </c>
      <c r="GV375" s="233" t="str">
        <f>IF(Deník!$W375&lt;0,IF(Deník!$AC375=Statistika!$F$120,Deník!$W375,""),"")</f>
        <v/>
      </c>
      <c r="GW375" s="233" t="str">
        <f>IF(Deník!$W375&lt;0,IF(Deník!$AC375=Statistika!$F$121,Deník!$W375,""),"")</f>
        <v/>
      </c>
      <c r="GX375" s="233" t="str">
        <f>IF(Deník!$W375&lt;0,IF(Deník!$AC375=Statistika!$F$122,Deník!$W375,""),"")</f>
        <v/>
      </c>
      <c r="GY375" s="233" t="str">
        <f>IF(Deník!$W375&lt;0,IF(Deník!$AC375=Statistika!$F$123,Deník!$W375,""),"")</f>
        <v/>
      </c>
      <c r="GZ375" s="233" t="str">
        <f>IF(Deník!$W375&lt;0,IF(Deník!$AC375=Statistika!$F$124,Deník!$W375,""),"")</f>
        <v/>
      </c>
      <c r="HA375" s="233" t="str">
        <f>IF(Deník!$W375&lt;0,IF(Deník!$AC375=Statistika!$F$125,Deník!$W375,""),"")</f>
        <v/>
      </c>
      <c r="HC375" s="233" t="str">
        <f>IF(Deník!$W375&lt;0,IF(Deník!$AD375=Statistika!$F$133,Deník!$W375,""),"")</f>
        <v/>
      </c>
      <c r="HD375" s="233" t="str">
        <f>IF(Deník!$W375&lt;0,IF(Deník!$AD375=Statistika!$F$134,Deník!$W375,""),"")</f>
        <v/>
      </c>
      <c r="HE375" s="233" t="str">
        <f>IF(Deník!$W375&lt;0,IF(Deník!$AD375=Statistika!$F$135,Deník!$W375,""),"")</f>
        <v/>
      </c>
      <c r="HF375" s="233" t="str">
        <f>IF(Deník!$W375&lt;0,IF(Deník!$AD375=Statistika!$F$136,Deník!$W375,""),"")</f>
        <v/>
      </c>
      <c r="HG375" s="233" t="str">
        <f>IF(Deník!$W375&lt;0,IF(Deník!$AD375=Statistika!$F$137,Deník!$W375,""),"")</f>
        <v/>
      </c>
      <c r="ID375" s="8">
        <f>Tabulka4[[#This Row],[Sloupec3]]</f>
        <v>0</v>
      </c>
      <c r="IE375" s="17" t="str">
        <f>IF(AND([1]Deník!$C375&gt;='[1]Měsíční shrnutí'!$D$1,[1]Deník!$C375&lt;='[1]Měsíční shrnutí'!$F$1),[1]Deník!$X375,"")</f>
        <v/>
      </c>
    </row>
    <row r="376" spans="1:239">
      <c r="A376" s="8">
        <f>Deník!C377</f>
        <v>0</v>
      </c>
      <c r="B376" s="50" t="str">
        <f>Deník!R377</f>
        <v/>
      </c>
      <c r="C376" s="102" t="str">
        <f>IF(AND(Deník!R377&gt;1,Deník!R377&lt;&gt;""),1,"")</f>
        <v/>
      </c>
      <c r="D376" s="102" t="str">
        <f>IF(AND(Deník!R377&lt;=0,Deník!R377&lt;&gt;""),1,"")</f>
        <v/>
      </c>
      <c r="E376" s="103" t="str">
        <f>IF(AND(Deník!R377&gt;=0,Deník!R377&lt;=1),1,"")</f>
        <v/>
      </c>
      <c r="F376" s="79" t="str">
        <f>IF(Deník!R377&lt;&gt;"",Deník!R377+F375,"")</f>
        <v/>
      </c>
      <c r="G376" s="85"/>
      <c r="H376" s="54" t="str">
        <f>IF(MONTH(Deník!$C376)=H$2,IF(AND(Deník!$R376&gt;=0,Deník!$R376&lt;=1),"BE",Deník!$R376),"")</f>
        <v/>
      </c>
      <c r="I376" s="11" t="str">
        <f>IF(MONTH(Deník!$C376)=I$2,IF(AND(Deník!$R376&gt;=0,Deník!$R376&lt;=1),"BE",Deník!$R376),"")</f>
        <v/>
      </c>
      <c r="J376" s="11" t="str">
        <f>IF(MONTH(Deník!$C376)=J$2,IF(AND(Deník!$R376&gt;=0,Deník!$R376&lt;=1),"BE",Deník!$R376),"")</f>
        <v/>
      </c>
      <c r="K376" s="11" t="str">
        <f>IF(MONTH(Deník!$C376)=K$2,IF(AND(Deník!$R376&gt;=0,Deník!$R376&lt;=1),"BE",Deník!$R376),"")</f>
        <v/>
      </c>
      <c r="L376" s="11" t="str">
        <f>IF(MONTH(Deník!$C376)=L$2,IF(AND(Deník!$R376&gt;=0,Deník!$R376&lt;=1),"BE",Deník!$R376),"")</f>
        <v/>
      </c>
      <c r="M376" s="11" t="str">
        <f>IF(MONTH(Deník!$C376)=M$2,IF(AND(Deník!$R376&gt;=0,Deník!$R376&lt;=1),"BE",Deník!$R376),"")</f>
        <v/>
      </c>
      <c r="N376" s="11" t="str">
        <f>IF(MONTH(Deník!$C376)=N$2,IF(AND(Deník!$R376&gt;=0,Deník!$R376&lt;=1),"BE",Deník!$R376),"")</f>
        <v/>
      </c>
      <c r="O376" s="11" t="str">
        <f>IF(MONTH(Deník!$C376)=O$2,IF(AND(Deník!$R376&gt;=0,Deník!$R376&lt;=1),"BE",Deník!$R376),"")</f>
        <v/>
      </c>
      <c r="P376" s="11" t="str">
        <f>IF(MONTH(Deník!$C376)=P$2,IF(AND(Deník!$R376&gt;=0,Deník!$R376&lt;=1),"BE",Deník!$R376),"")</f>
        <v/>
      </c>
      <c r="Q376" s="11" t="str">
        <f>IF(MONTH(Deník!$C376)=Q$2,IF(AND(Deník!$R376&gt;=0,Deník!$R376&lt;=1),"BE",Deník!$R376),"")</f>
        <v/>
      </c>
      <c r="R376" s="11" t="str">
        <f>IF(MONTH(Deník!$C376)=R$2,IF(AND(Deník!$R376&gt;=0,Deník!$R376&lt;=1),"BE",Deník!$R376),"")</f>
        <v/>
      </c>
      <c r="S376" s="57" t="str">
        <f>IF(MONTH(Deník!$C376)=S$2,IF(AND(Deník!$R376&gt;=0,Deník!$R376&lt;=1),"BE",Deník!$R376),"")</f>
        <v/>
      </c>
      <c r="U376" s="12"/>
      <c r="V376" s="12"/>
      <c r="X376" s="600" t="str">
        <f>IF(Deník!$R376&lt;&gt;"",IF(Deník!$B376=Statistika!$F$63,IF(AND(Deník!$R376&gt;=0,Deník!$R376&lt;=1),"BE",Deník!$R376),""),"")</f>
        <v/>
      </c>
      <c r="Y376" s="13" t="str">
        <f>IF(Deník!$R376&lt;&gt;"",IF(Deník!$B376=Statistika!$F$64,IF(AND(Deník!$R376&gt;=0,Deník!$R376&lt;=1),"BE",Deník!$R376),""),"")</f>
        <v/>
      </c>
      <c r="Z376" s="13" t="str">
        <f>IF(Deník!$R376&lt;&gt;"",IF(Deník!$B376=Statistika!$F$65,IF(AND(Deník!$R376&gt;=0,Deník!$R376&lt;=1),"BE",Deník!$R376),""),"")</f>
        <v/>
      </c>
      <c r="AA376" s="13" t="str">
        <f>IF(Deník!$R376&lt;&gt;"",IF(Deník!$B376=Statistika!$F$66,IF(AND(Deník!$R376&gt;=0,Deník!$R376&lt;=1),"BE",Deník!$R376),""),"")</f>
        <v/>
      </c>
      <c r="AB376" s="13" t="str">
        <f>IF(Deník!$R376&lt;&gt;"",IF(Deník!$B376=Statistika!$F$67,IF(AND(Deník!$R376&gt;=0,Deník!$R376&lt;=1),"BE",Deník!$R376),""),"")</f>
        <v/>
      </c>
      <c r="AC376" s="13" t="str">
        <f>IF(Deník!$R376&lt;&gt;"",IF(Deník!$B376=Statistika!$F$68,IF(AND(Deník!$R376&gt;=0,Deník!$R376&lt;=1),"BE",Deník!$R376),""),"")</f>
        <v/>
      </c>
      <c r="AD376" s="13" t="str">
        <f>IF(Deník!$R376&lt;&gt;"",IF(Deník!$B376=Statistika!$F$69,IF(AND(Deník!$R376&gt;=0,Deník!$R376&lt;=1),"BE",Deník!$R376),""),"")</f>
        <v/>
      </c>
      <c r="AE376" s="601" t="str">
        <f>IF(Deník!$R376&lt;&gt;"",IF(Deník!$B376=Statistika!$F$70,IF(AND(Deník!$R376&gt;=0,Deník!$R376&lt;=1),"BE",Deník!$R376),""),"")</f>
        <v/>
      </c>
      <c r="AF376" s="90"/>
      <c r="AG376" s="63" t="str">
        <f>IF(Deník!$R376&lt;&gt;"",IF(Deník!$J376="L",IF(AND(Deník!$R376&gt;=0,Deník!$R376&lt;=1),"BE",Deník!$R376),""),"")</f>
        <v/>
      </c>
      <c r="AH376" s="13" t="str">
        <f>IF(Deník!$R376&lt;&gt;"",IF(Deník!$J376="S",IF(AND(Deník!$R376&gt;=0,Deník!$R376&lt;=1),"BE",Deník!$R376),""),"")</f>
        <v/>
      </c>
      <c r="AI376" s="95"/>
      <c r="AJ376" s="71" t="str">
        <f>IF(Deník!N377&lt;&gt;"",Deník!N377*-1,"")</f>
        <v/>
      </c>
      <c r="AK376" s="88"/>
      <c r="AL376" s="63" t="str">
        <f>IF(WEEKDAY(Deník!$C376,2)=1,IF(AND(Deník!$R376&gt;=0,Deník!$R376&lt;=1),"BE",Deník!$R376),"")</f>
        <v/>
      </c>
      <c r="AM376" s="13" t="str">
        <f>IF(WEEKDAY(Deník!$C376,2)=2,IF(AND(Deník!$R376&gt;=0,Deník!$R376&lt;=1),"BE",Deník!$R376),"")</f>
        <v/>
      </c>
      <c r="AN376" s="13" t="str">
        <f>IF(WEEKDAY(Deník!$C376,2)=3,IF(AND(Deník!$R376&gt;=0,Deník!$R376&lt;=1),"BE",Deník!$R376),"")</f>
        <v/>
      </c>
      <c r="AO376" s="13" t="str">
        <f>IF(WEEKDAY(Deník!$C376,2)=4,IF(AND(Deník!$R376&gt;=0,Deník!$R376&lt;=1),"BE",Deník!$R376),"")</f>
        <v/>
      </c>
      <c r="AP376" s="60" t="str">
        <f>IF(WEEKDAY(Deník!$C376,2)=5,IF(AND(Deník!$R376&gt;=0,Deník!$R376&lt;=1),"BE",Deník!$R376),"")</f>
        <v/>
      </c>
      <c r="AQ376" s="99"/>
      <c r="AR376" s="100">
        <f>Deník!D376</f>
        <v>0</v>
      </c>
      <c r="AS376" s="63" t="str">
        <f>IF(Deník!$D376&lt;&gt;"",IF(AND(Deník!$D376&gt;=AS$2,Deník!$D376&lt;=AS$3),IF(AND(Deník!$R376&gt;=0,Deník!$R376&lt;=1),"BE",Deník!$R376),""),"")</f>
        <v/>
      </c>
      <c r="AT376" s="63" t="str">
        <f>IF(Deník!$D376&lt;&gt;"",IF(AND(Deník!$D376&gt;=AT$2,Deník!$D376&lt;=AT$3),IF(AND(Deník!$R376&gt;=0,Deník!$R376&lt;=1),"BE",Deník!$R376),""),"")</f>
        <v/>
      </c>
      <c r="AU376" s="63" t="str">
        <f>IF(Deník!$D376&lt;&gt;"",IF(AND(Deník!$D376&gt;=AU$2,Deník!$D376&lt;=AU$3),IF(AND(Deník!$R376&gt;=0,Deník!$R376&lt;=1),"BE",Deník!$R376),""),"")</f>
        <v/>
      </c>
      <c r="AV376" s="63" t="str">
        <f>IF(Deník!$D376&lt;&gt;"",IF(AND(Deník!$D376&gt;=AV$2,Deník!$D376&lt;=AV$3),IF(AND(Deník!$R376&gt;=0,Deník!$R376&lt;=1),"BE",Deník!$R376),""),"")</f>
        <v/>
      </c>
      <c r="AW376" s="63" t="str">
        <f>IF(Deník!$D376&lt;&gt;"",IF(AND(Deník!$D376&gt;=AW$2,Deník!$D376&lt;=AW$3),IF(AND(Deník!$R376&gt;=0,Deník!$R376&lt;=1),"BE",Deník!$R376),""),"")</f>
        <v/>
      </c>
      <c r="AX376" s="63" t="str">
        <f>IF(Deník!$D376&lt;&gt;"",IF(AND(Deník!$D376&gt;=AX$2,Deník!$D376&lt;=AX$3),IF(AND(Deník!$R376&gt;=0,Deník!$R376&lt;=1),"BE",Deník!$R376),""),"")</f>
        <v/>
      </c>
      <c r="AY376" s="63" t="str">
        <f>IF(Deník!$D376&lt;&gt;"",IF(AND(Deník!$D376&gt;=AY$2,Deník!$D376&lt;=AY$3),IF(AND(Deník!$R376&gt;=0,Deník!$R376&lt;=1),"BE",Deník!$R376),""),"")</f>
        <v/>
      </c>
      <c r="AZ376" s="63" t="str">
        <f>IF(Deník!$D376&lt;&gt;"",IF(AND(Deník!$D376&gt;=AZ$2,Deník!$D376&lt;=AZ$3),IF(AND(Deník!$R376&gt;=0,Deník!$R376&lt;=1),"BE",Deník!$R376),""),"")</f>
        <v/>
      </c>
      <c r="BA376" s="63" t="str">
        <f>IF(Deník!$D376&lt;&gt;"",IF(AND(Deník!$D376&gt;=BA$2,Deník!$D376&lt;=BA$3),IF(AND(Deník!$R376&gt;=0,Deník!$R376&lt;=1),"BE",Deník!$R376),""),"")</f>
        <v/>
      </c>
      <c r="BB376" s="63" t="str">
        <f>IF(Deník!$D376&lt;&gt;"",IF(AND(Deník!$D376&gt;=BB$2,Deník!$D376&lt;=BB$3),IF(AND(Deník!$R376&gt;=0,Deník!$R376&lt;=1),"BE",Deník!$R376),""),"")</f>
        <v/>
      </c>
      <c r="BC376" s="71" t="str">
        <f>IF(Deník!$D376&lt;&gt;"",IF(AND(Deník!$D376&gt;=BC$2,Deník!$D376&lt;=BC$3),IF(AND(Deník!$R376&gt;=0,Deník!$R376&lt;=1),"BE",Deník!$R376),""),"")</f>
        <v/>
      </c>
      <c r="BD376" s="20" t="str">
        <f>IF(Deník!$J377="S",(Deník!$M377-Deník!$K377),IF(Deník!$J377="L",(Deník!$K377-Deník!$M377),""))</f>
        <v/>
      </c>
      <c r="BE376" s="20" t="str">
        <f>IF(Deník!$J377="S",(Deník!$K377-Deník!$O377),IF(Deník!$J377="L",(Deník!$O377-Deník!$K377),""))</f>
        <v/>
      </c>
      <c r="BF376" s="20" t="str">
        <f>IF(Deník!$J377="S",(Deník!$K377-Deník!$L377),IF(Deník!$J377="L",(Deník!$L377-Deník!$K377),""))</f>
        <v/>
      </c>
      <c r="BG376" s="20" t="str">
        <f>IF(Deník!$J377="S",(Deník!$K377-Deník!$S377),IF(Deník!$J377="L",(Deník!$S377-Deník!$K377),""))</f>
        <v/>
      </c>
      <c r="BH376" s="20" t="str">
        <f>IF(Deník!$J377="S",(Deník!$K377-Deník!$U377),IF(Deník!$J377="L",(Deník!$U377-Deník!$K377),""))</f>
        <v/>
      </c>
      <c r="BI376" s="20" t="str">
        <f>IF(Deník!$R376&gt;1,Deník!$R376,"")</f>
        <v/>
      </c>
      <c r="BJ376" s="20" t="str">
        <f>IF(Deník!$R376&lt;0,Deník!$R376,"")</f>
        <v/>
      </c>
      <c r="BK376" s="17"/>
      <c r="BM376" s="233" t="str">
        <f>IF(Deník!$R376&lt;&gt;"",IF(Deník!$Y376=Statistika!$F$78,IF(AND(Deník!$R376&gt;=0,Deník!$R376&lt;=1),"BE",Deník!$R376),""),"")</f>
        <v/>
      </c>
      <c r="BN376" s="233" t="str">
        <f>IF(Deník!$R376&lt;&gt;"",IF(Deník!$Y376=Statistika!$F$79,IF(AND(Deník!$R376&gt;=0,Deník!$R376&lt;=1),"BE",Deník!$R376),""),"")</f>
        <v/>
      </c>
      <c r="BO376" s="233" t="str">
        <f>IF(Deník!$R376&lt;&gt;"",IF(Deník!$Y376=Statistika!$F$80,IF(AND(Deník!$R376&gt;=0,Deník!$R376&lt;=1),"BE",Deník!$R376),""),"")</f>
        <v/>
      </c>
      <c r="BP376" s="233" t="str">
        <f>IF(Deník!$R376&lt;&gt;"",IF(Deník!$Y376=Statistika!$F$81,IF(AND(Deník!$R376&gt;=0,Deník!$R376&lt;=1),"BE",Deník!$R376),""),"")</f>
        <v/>
      </c>
      <c r="BQ376" s="233" t="str">
        <f>IF(Deník!$R376&lt;&gt;"",IF(Deník!$Y376=Statistika!$F$82,IF(AND(Deník!$R376&gt;=0,Deník!$R376&lt;=1),"BE",Deník!$R376),""),"")</f>
        <v/>
      </c>
      <c r="BR376" s="233" t="str">
        <f>IF(Deník!$R376&lt;&gt;"",IF(Deník!$Y376=Statistika!$F$83,IF(AND(Deník!$R376&gt;=0,Deník!$R376&lt;=1),"BE",Deník!$R376),""),"")</f>
        <v/>
      </c>
      <c r="BS376" s="233" t="str">
        <f>IF(Deník!$R376&lt;&gt;"",IF(Deník!$Y376=Statistika!$F$84,IF(AND(Deník!$R376&gt;=0,Deník!$R376&lt;=1),"BE",Deník!$R376),""),"")</f>
        <v/>
      </c>
      <c r="BT376" s="233" t="str">
        <f>IF(Deník!$R376&lt;&gt;"",IF(Deník!$Y376=Statistika!$F$85,IF(AND(Deník!$R376&gt;=0,Deník!$R376&lt;=1),"BE",Deník!$R376),""),"")</f>
        <v/>
      </c>
      <c r="BU376" s="233" t="str">
        <f>IF(Deník!$R376&lt;&gt;"",IF(Deník!$Y376=Statistika!$F$86,IF(AND(Deník!$R376&gt;=0,Deník!$R376&lt;=1),"BE",Deník!$R376),""),"")</f>
        <v/>
      </c>
      <c r="BV376" s="233" t="str">
        <f>IF(Deník!$R376&lt;&gt;"",IF(Deník!$Y376=Statistika!$F$87,IF(AND(Deník!$R376&gt;=0,Deník!$R376&lt;=1),"BE",Deník!$R376),""),"")</f>
        <v/>
      </c>
      <c r="BW376" s="233" t="str">
        <f>IF(Deník!$R376&lt;&gt;"",IF(Deník!$Y376=Statistika!$F$88,IF(AND(Deník!$R376&gt;=0,Deník!$R376&lt;=1),"BE",Deník!$R376),""),"")</f>
        <v/>
      </c>
      <c r="BX376" s="233" t="str">
        <f>IF(Deník!$R376&lt;&gt;"",IF(Deník!$Y376=Statistika!$F$89,IF(AND(Deník!$R376&gt;=0,Deník!$R376&lt;=1),"BE",Deník!$R376),""),"")</f>
        <v/>
      </c>
      <c r="BY376" s="233" t="str">
        <f>IF(Deník!$R376&lt;&gt;"",IF(Deník!$Y376=Statistika!$F$90,IF(AND(Deník!$R376&gt;=0,Deník!$R376&lt;=1),"BE",Deník!$R376),""),"")</f>
        <v/>
      </c>
      <c r="BZ376" s="233" t="str">
        <f>IF(Deník!$R376&lt;&gt;"",IF(Deník!$Y376=Statistika!$F$91,IF(AND(Deník!$R376&gt;=0,Deník!$R376&lt;=1),"BE",Deník!$R376),""),"")</f>
        <v/>
      </c>
      <c r="CA376" s="233"/>
      <c r="CB376" s="233" t="str">
        <f>IF(Deník!$R376&lt;&gt;"",IF(Deník!$AB376="SL",IF(AND(Deník!$R376&gt;=0,Deník!$R376&lt;=1),"BE",Deník!$R376),""),"")</f>
        <v/>
      </c>
      <c r="CC376" s="233" t="str">
        <f>IF(Deník!$R376&lt;&gt;"",IF(Deník!$AB376="BE10",IF(AND(Deník!$R376&gt;=0,Deník!$R376&lt;=1),"BE",Deník!$R376),""),"")</f>
        <v/>
      </c>
      <c r="CD376" s="233" t="str">
        <f>IF(Deník!$R376&lt;&gt;"",IF(Deník!$AB376="BE15",IF(AND(Deník!$R376&gt;=0,Deník!$R376&lt;=1),"BE",Deník!$R376),""),"")</f>
        <v/>
      </c>
      <c r="CE376" s="233" t="str">
        <f>IF(Deník!$R376&lt;&gt;"",IF(Deník!$AB376="BE20",IF(AND(Deník!$R376&gt;=0,Deník!$R376&lt;=1),"BE",Deník!$R376),""),"")</f>
        <v/>
      </c>
      <c r="CF376" s="233" t="str">
        <f>IF(Deník!$R376&lt;&gt;"",IF(Deník!$AB376="TP1",IF(AND(Deník!$R376&gt;=0,Deník!$R376&lt;=1),"BE",Deník!$R376),""),"")</f>
        <v/>
      </c>
      <c r="CG376" s="233" t="str">
        <f>IF(Deník!$R376&lt;&gt;"",IF(Deník!$AB376="TP2",IF(AND(Deník!$R376&gt;=0,Deník!$R376&lt;=1),"BE",Deník!$R376),""),"")</f>
        <v/>
      </c>
      <c r="CH376" s="233" t="str">
        <f>IF(Deník!$R376&lt;&gt;"",IF(Deník!$AB376="TP3",IF(AND(Deník!$R376&gt;=0,Deník!$R376&lt;=1),"BE",Deník!$R376),""),"")</f>
        <v/>
      </c>
      <c r="CI376" s="233" t="str">
        <f>IF(Deník!$R376&lt;&gt;"",IF(Deník!$AB376="Trailing SL",IF(AND(Deník!$R376&gt;=0,Deník!$R376&lt;=1),"BE",Deník!$R376),""),"")</f>
        <v/>
      </c>
      <c r="CJ376" s="233" t="str">
        <f>IF(Deník!$R376&lt;&gt;"",IF(Deník!$AB376="Manual",IF(AND(Deník!$R376&gt;=0,Deník!$R376&lt;=1),"BE",Deník!$R376),""),"")</f>
        <v/>
      </c>
      <c r="CK376" s="233"/>
      <c r="CL376" s="233" t="str">
        <f>IF(Deník!$R376&lt;0,IF(Deník!$AC376=Statistika!$F$117,Deník!$R376,""),"")</f>
        <v/>
      </c>
      <c r="CM376" s="233" t="str">
        <f>IF(Deník!$R376&lt;0,IF(Deník!$AC376=Statistika!$F$118,Deník!$R376,""),"")</f>
        <v/>
      </c>
      <c r="CN376" s="233" t="str">
        <f>IF(Deník!$R376&lt;0,IF(Deník!$AC376=Statistika!$F$119,Deník!$R376,""),"")</f>
        <v/>
      </c>
      <c r="CO376" s="233" t="str">
        <f>IF(Deník!$R376&lt;0,IF(Deník!$AC376=Statistika!$F$120,Deník!$R376,""),"")</f>
        <v/>
      </c>
      <c r="CP376" s="233" t="str">
        <f>IF(Deník!$R376&lt;0,IF(Deník!$AC376=Statistika!$F$121,Deník!$R376,""),"")</f>
        <v/>
      </c>
      <c r="CQ376" s="233" t="str">
        <f>IF(Deník!$R376&lt;0,IF(Deník!$AC376=Statistika!$F$122,Deník!$R376,""),"")</f>
        <v/>
      </c>
      <c r="CR376" s="233" t="str">
        <f>IF(Deník!$R376&lt;0,IF(Deník!$AC376=Statistika!$F$123,Deník!$R376,""),"")</f>
        <v/>
      </c>
      <c r="CS376" s="233" t="str">
        <f>IF(Deník!$R376&lt;0,IF(Deník!$AC376=Statistika!$F$124,Deník!$R376,""),"")</f>
        <v/>
      </c>
      <c r="CT376" s="233" t="str">
        <f>IF(Deník!$R376&lt;0,IF(Deník!$AC376=Statistika!$F$125,Deník!$R376,""),"")</f>
        <v/>
      </c>
      <c r="CU376" s="233"/>
      <c r="CV376" s="233" t="str">
        <f>IF(Deník!$R376&lt;0,IF(Deník!$AD376=$CV$2,Deník!$R376,""),"")</f>
        <v/>
      </c>
      <c r="CW376" s="233" t="str">
        <f>IF(Deník!$R376&lt;0,IF(Deník!$AD376=$CW$2,Deník!$R376,""),"")</f>
        <v/>
      </c>
      <c r="CX376" s="233" t="str">
        <f>IF(Deník!$R376&lt;0,IF(Deník!$AD376=$CX$2,Deník!$R376,""),"")</f>
        <v/>
      </c>
      <c r="CY376" s="233" t="str">
        <f>IF(Deník!$R376&lt;0,IF(Deník!$AD376=$CY$2,Deník!$R376,""),"")</f>
        <v/>
      </c>
      <c r="CZ376" s="233" t="str">
        <f>IF(Deník!$R376&lt;0,IF(Deník!$AD376=$CZ$2,Deník!$R376,""),"")</f>
        <v/>
      </c>
      <c r="DL376" s="221">
        <f t="shared" si="16"/>
        <v>93847.029999999984</v>
      </c>
      <c r="DM376" s="220">
        <f t="shared" si="15"/>
        <v>-6.1529700000000132E-2</v>
      </c>
      <c r="DO376" s="50">
        <f>Deník!W377</f>
        <v>0</v>
      </c>
      <c r="DP376" s="102" t="str">
        <f>IF(AND(Deník!W377&gt;0),1,"")</f>
        <v/>
      </c>
      <c r="DQ376" s="102">
        <f>IF(AND(Deník!W377&lt;=0),1,"")</f>
        <v>1</v>
      </c>
      <c r="DR376" s="227"/>
      <c r="DS376" s="228"/>
      <c r="DT376" s="85"/>
      <c r="DU376" s="54">
        <f>IF(MONTH(Deník!$C376)=DU$2,Deník!$W376,"")</f>
        <v>0</v>
      </c>
      <c r="DV376" s="222" t="str">
        <f>IF(MONTH(Deník!$C376)=DV$2,Deník!$W376,"")</f>
        <v/>
      </c>
      <c r="DW376" s="222" t="str">
        <f>IF(MONTH(Deník!$C376)=DW$2,Deník!$W376,"")</f>
        <v/>
      </c>
      <c r="DX376" s="222" t="str">
        <f>IF(MONTH(Deník!$C376)=DX$2,Deník!$W376,"")</f>
        <v/>
      </c>
      <c r="DY376" s="222" t="str">
        <f>IF(MONTH(Deník!$C376)=DY$2,Deník!$W376,"")</f>
        <v/>
      </c>
      <c r="DZ376" s="222" t="str">
        <f>IF(MONTH(Deník!$C376)=DZ$2,Deník!$W376,"")</f>
        <v/>
      </c>
      <c r="EA376" s="222" t="str">
        <f>IF(MONTH(Deník!$C376)=EA$2,Deník!$W376,"")</f>
        <v/>
      </c>
      <c r="EB376" s="222" t="str">
        <f>IF(MONTH(Deník!$C376)=EB$2,Deník!$W376,"")</f>
        <v/>
      </c>
      <c r="EC376" s="222" t="str">
        <f>IF(MONTH(Deník!$C376)=EC$2,Deník!$W376,"")</f>
        <v/>
      </c>
      <c r="ED376" s="222" t="str">
        <f>IF(MONTH(Deník!$C376)=ED$2,Deník!$W376,"")</f>
        <v/>
      </c>
      <c r="EE376" s="222" t="str">
        <f>IF(MONTH(Deník!$C376)=EE$2,Deník!$W376,"")</f>
        <v/>
      </c>
      <c r="EF376" s="222" t="str">
        <f>IF(MONTH(Deník!$C376)=EF$2,Deník!$W376,"")</f>
        <v/>
      </c>
      <c r="EI376" s="600" t="str">
        <f>IF(Deník!$W376&lt;&gt;"",IF(Deník!$B376=Statistika!$F$63,Deník!$W376,""),"")</f>
        <v/>
      </c>
      <c r="EJ376" s="13" t="str">
        <f>IF(Deník!$W376&lt;&gt;"",IF(Deník!$B376=Statistika!$F$64,Deník!$W376,""),"")</f>
        <v/>
      </c>
      <c r="EK376" s="13" t="str">
        <f>IF(Deník!$W376&lt;&gt;"",IF(Deník!$B376=Statistika!$F$65,Deník!$W376,""),"")</f>
        <v/>
      </c>
      <c r="EL376" s="13" t="str">
        <f>IF(Deník!$W376&lt;&gt;"",IF(Deník!$B376=Statistika!$F$66,Deník!$W376,""),"")</f>
        <v/>
      </c>
      <c r="EM376" s="13" t="str">
        <f>IF(Deník!$W376&lt;&gt;"",IF(Deník!$B376=Statistika!$F$67,Deník!$W376,""),"")</f>
        <v/>
      </c>
      <c r="EN376" s="13" t="str">
        <f>IF(Deník!$W376&lt;&gt;"",IF(Deník!$B376=Statistika!$F$68,Deník!$W376,""),"")</f>
        <v/>
      </c>
      <c r="EO376" s="13" t="str">
        <f>IF(Deník!$W376&lt;&gt;"",IF(Deník!$B376=Statistika!$F$69,Deník!$W376,""),"")</f>
        <v/>
      </c>
      <c r="EP376" s="601" t="str">
        <f>IF(Deník!$W376&lt;&gt;"",IF(Deník!$B376=Statistika!$F$70,Deník!$W376,""),"")</f>
        <v/>
      </c>
      <c r="EQ376" s="90"/>
      <c r="ER376" s="63" t="str">
        <f>IF(Deník!$W376&lt;&gt;"",IF(Deník!$J376="L",Deník!$W376,""),"")</f>
        <v/>
      </c>
      <c r="ES376" s="13" t="str">
        <f>IF(Deník!$W376&lt;&gt;"",IF(Deník!$J376="S",Deník!$W376,""),"")</f>
        <v/>
      </c>
      <c r="ET376" s="95"/>
      <c r="EU376" s="88"/>
      <c r="EV376" s="63" t="str">
        <f>IF(WEEKDAY(Deník!$C376,2)=1,Deník!$W376,"")</f>
        <v/>
      </c>
      <c r="EW376" s="13" t="str">
        <f>IF(WEEKDAY(Deník!$C376,2)=2,Deník!$W376,"")</f>
        <v/>
      </c>
      <c r="EX376" s="13" t="str">
        <f>IF(WEEKDAY(Deník!$C376,2)=3,Deník!$W376,"")</f>
        <v/>
      </c>
      <c r="EY376" s="13" t="str">
        <f>IF(WEEKDAY(Deník!$C376,2)=4,Deník!$W376,"")</f>
        <v/>
      </c>
      <c r="EZ376" s="60" t="str">
        <f>IF(WEEKDAY(Deník!$C376,2)=5,Deník!$W376,"")</f>
        <v/>
      </c>
      <c r="FA376" s="99"/>
      <c r="FB376" s="100">
        <f>Deník!D376</f>
        <v>0</v>
      </c>
      <c r="FC376" s="63">
        <f>IF($FB376&lt;&gt;"",IF(AND($FB376&gt;=FC$2,$FB376&lt;=FC$3),Deník!$W376,""))</f>
        <v>0</v>
      </c>
      <c r="FD376" s="63" t="str">
        <f>IF($FB376&lt;&gt;"",IF(AND($FB376&gt;=FD$2,$FB376&lt;=FD$3),Deník!$W376,""))</f>
        <v/>
      </c>
      <c r="FE376" s="63" t="str">
        <f>IF($FB376&lt;&gt;"",IF(AND($FB376&gt;=FE$2,$FB376&lt;=FE$3),Deník!$W376,""))</f>
        <v/>
      </c>
      <c r="FF376" s="63" t="str">
        <f>IF($FB376&lt;&gt;"",IF(AND($FB376&gt;=FF$2,$FB376&lt;=FF$3),Deník!$W376,""))</f>
        <v/>
      </c>
      <c r="FG376" s="63" t="str">
        <f>IF($FB376&lt;&gt;"",IF(AND($FB376&gt;=FG$2,$FB376&lt;=FG$3),Deník!$W376,""))</f>
        <v/>
      </c>
      <c r="FH376" s="63" t="str">
        <f>IF($FB376&lt;&gt;"",IF(AND($FB376&gt;=FH$2,$FB376&lt;=FH$3),Deník!$W376,""))</f>
        <v/>
      </c>
      <c r="FI376" s="63" t="str">
        <f>IF($FB376&lt;&gt;"",IF(AND($FB376&gt;=FI$2,$FB376&lt;=FI$3),Deník!$W376,""))</f>
        <v/>
      </c>
      <c r="FJ376" s="63" t="str">
        <f>IF($FB376&lt;&gt;"",IF(AND($FB376&gt;=FJ$2,$FB376&lt;=FJ$3),Deník!$W376,""))</f>
        <v/>
      </c>
      <c r="FK376" s="63" t="str">
        <f>IF($FB376&lt;&gt;"",IF(AND($FB376&gt;=FK$2,$FB376&lt;=FK$3),Deník!$W376,""))</f>
        <v/>
      </c>
      <c r="FL376" s="63" t="str">
        <f>IF($FB376&lt;&gt;"",IF(AND($FB376&gt;=FL$2,$FB376&lt;=FL$3),Deník!$W376,""))</f>
        <v/>
      </c>
      <c r="FM376" s="63" t="str">
        <f>IF($FB376&lt;&gt;"",IF(AND($FB376&gt;=FM$2,$FB376&lt;=FM$3),Deník!$W376,""))</f>
        <v/>
      </c>
      <c r="FN376" s="13"/>
      <c r="FO376" s="20" t="str">
        <f>IF(Deník!$W376&gt;1,Deník!$W376,"")</f>
        <v/>
      </c>
      <c r="FP376" s="20" t="str">
        <f>IF(Deník!$W376&lt;0,Deník!$W376,"")</f>
        <v/>
      </c>
      <c r="FQ376" s="17"/>
      <c r="FS376" s="233"/>
      <c r="FT376" s="233" t="str">
        <f>IF(Deník!$W376&lt;&gt;"",IF(Deník!$Y376=Statistika!$F$78,Deník!$W376,""),"")</f>
        <v/>
      </c>
      <c r="FU376" s="233" t="str">
        <f>IF(Deník!$W376&lt;&gt;"",IF(Deník!$Y376=Statistika!$F$79,Deník!$W376,""),"")</f>
        <v/>
      </c>
      <c r="FV376" s="233" t="str">
        <f>IF(Deník!$W376&lt;&gt;"",IF(Deník!$Y376=Statistika!$F$80,Deník!$W376,""),"")</f>
        <v/>
      </c>
      <c r="FW376" s="233" t="str">
        <f>IF(Deník!$W376&lt;&gt;"",IF(Deník!$Y376=Statistika!$F$81,Deník!$W376,""),"")</f>
        <v/>
      </c>
      <c r="FX376" s="233" t="str">
        <f>IF(Deník!$W376&lt;&gt;"",IF(Deník!$Y376=Statistika!$F$82,Deník!$W376,""),"")</f>
        <v/>
      </c>
      <c r="FY376" s="233" t="str">
        <f>IF(Deník!$W376&lt;&gt;"",IF(Deník!$Y376=Statistika!$F$83,Deník!$W376,""),"")</f>
        <v/>
      </c>
      <c r="FZ376" s="233" t="str">
        <f>IF(Deník!$W376&lt;&gt;"",IF(Deník!$Y376=Statistika!$F$84,Deník!$W376,""),"")</f>
        <v/>
      </c>
      <c r="GA376" s="233" t="str">
        <f>IF(Deník!$W376&lt;&gt;"",IF(Deník!$Y376=Statistika!$F$85,Deník!$W376,""),"")</f>
        <v/>
      </c>
      <c r="GB376" s="233" t="str">
        <f>IF(Deník!$W376&lt;&gt;"",IF(Deník!$Y376=Statistika!$F$86,Deník!$W376,""),"")</f>
        <v/>
      </c>
      <c r="GC376" s="233" t="str">
        <f>IF(Deník!$W376&lt;&gt;"",IF(Deník!$Y376=Statistika!$F$87,Deník!$W376,""),"")</f>
        <v/>
      </c>
      <c r="GD376" s="233" t="str">
        <f>IF(Deník!$W376&lt;&gt;"",IF(Deník!$Y376=Statistika!$F$88,Deník!$W376,""),"")</f>
        <v/>
      </c>
      <c r="GE376" s="233" t="str">
        <f>IF(Deník!$W376&lt;&gt;"",IF(Deník!$Y376=Statistika!$F$89,Deník!$W376,""),"")</f>
        <v/>
      </c>
      <c r="GF376" s="233" t="str">
        <f>IF(Deník!$W376&lt;&gt;"",IF(Deník!$Y376=Statistika!$F$90,Deník!$W376,""),"")</f>
        <v/>
      </c>
      <c r="GG376" s="233" t="str">
        <f>IF(Deník!$W376&lt;&gt;"",IF(Deník!$Y376=Statistika!$F$91,Deník!$W376,""),"")</f>
        <v/>
      </c>
      <c r="GH376" s="233"/>
      <c r="GI376" s="233" t="str">
        <f>IF(Deník!$W376&lt;&gt;"",IF(Deník!$AB376=Statistika!$L$100,Deník!$W376,""),"")</f>
        <v/>
      </c>
      <c r="GJ376" s="233" t="str">
        <f>IF(Deník!$W376&lt;&gt;"",IF(Deník!$AB376=Statistika!$L$101,Deník!$W376,""),"")</f>
        <v/>
      </c>
      <c r="GK376" s="233" t="str">
        <f>IF(Deník!$W376&lt;&gt;"",IF(Deník!$AB376=Statistika!$L$102,Deník!$W376,""),"")</f>
        <v/>
      </c>
      <c r="GL376" s="233" t="str">
        <f>IF(Deník!$W376&lt;&gt;"",IF(Deník!$AB376=Statistika!$L$103,Deník!$W376,""),"")</f>
        <v/>
      </c>
      <c r="GM376" s="233" t="str">
        <f>IF(Deník!$W376&lt;&gt;"",IF(Deník!$AB376=Statistika!$L$104,Deník!$W376,""),"")</f>
        <v/>
      </c>
      <c r="GN376" s="233" t="str">
        <f>IF(Deník!$W376&lt;&gt;"",IF(Deník!$AB376=Statistika!$L$105,Deník!$W376,""),"")</f>
        <v/>
      </c>
      <c r="GO376" s="233" t="str">
        <f>IF(Deník!$W376&lt;&gt;"",IF(Deník!$AB376=Statistika!$L$106,Deník!$W376,""),"")</f>
        <v/>
      </c>
      <c r="GP376" s="233" t="str">
        <f>IF(Deník!$W376&lt;&gt;"",IF(Deník!$AB376=Statistika!$L$107,Deník!$W376,""),"")</f>
        <v/>
      </c>
      <c r="GQ376" s="233" t="str">
        <f>IF(Deník!$W376&lt;&gt;"",IF(Deník!$AB376=Statistika!$L$108,Deník!$W376,""),"")</f>
        <v/>
      </c>
      <c r="GS376" s="233" t="str">
        <f>IF(Deník!$W376&lt;0,IF(Deník!$AC376=Statistika!$F$117,Deník!$W376,""),"")</f>
        <v/>
      </c>
      <c r="GT376" s="233" t="str">
        <f>IF(Deník!$W376&lt;0,IF(Deník!$AC376=Statistika!$F$118,Deník!$W376,""),"")</f>
        <v/>
      </c>
      <c r="GU376" s="233" t="str">
        <f>IF(Deník!$W376&lt;0,IF(Deník!$AC376=Statistika!$F$119,Deník!$W376,""),"")</f>
        <v/>
      </c>
      <c r="GV376" s="233" t="str">
        <f>IF(Deník!$W376&lt;0,IF(Deník!$AC376=Statistika!$F$120,Deník!$W376,""),"")</f>
        <v/>
      </c>
      <c r="GW376" s="233" t="str">
        <f>IF(Deník!$W376&lt;0,IF(Deník!$AC376=Statistika!$F$121,Deník!$W376,""),"")</f>
        <v/>
      </c>
      <c r="GX376" s="233" t="str">
        <f>IF(Deník!$W376&lt;0,IF(Deník!$AC376=Statistika!$F$122,Deník!$W376,""),"")</f>
        <v/>
      </c>
      <c r="GY376" s="233" t="str">
        <f>IF(Deník!$W376&lt;0,IF(Deník!$AC376=Statistika!$F$123,Deník!$W376,""),"")</f>
        <v/>
      </c>
      <c r="GZ376" s="233" t="str">
        <f>IF(Deník!$W376&lt;0,IF(Deník!$AC376=Statistika!$F$124,Deník!$W376,""),"")</f>
        <v/>
      </c>
      <c r="HA376" s="233" t="str">
        <f>IF(Deník!$W376&lt;0,IF(Deník!$AC376=Statistika!$F$125,Deník!$W376,""),"")</f>
        <v/>
      </c>
      <c r="HC376" s="233" t="str">
        <f>IF(Deník!$W376&lt;0,IF(Deník!$AD376=Statistika!$F$133,Deník!$W376,""),"")</f>
        <v/>
      </c>
      <c r="HD376" s="233" t="str">
        <f>IF(Deník!$W376&lt;0,IF(Deník!$AD376=Statistika!$F$134,Deník!$W376,""),"")</f>
        <v/>
      </c>
      <c r="HE376" s="233" t="str">
        <f>IF(Deník!$W376&lt;0,IF(Deník!$AD376=Statistika!$F$135,Deník!$W376,""),"")</f>
        <v/>
      </c>
      <c r="HF376" s="233" t="str">
        <f>IF(Deník!$W376&lt;0,IF(Deník!$AD376=Statistika!$F$136,Deník!$W376,""),"")</f>
        <v/>
      </c>
      <c r="HG376" s="233" t="str">
        <f>IF(Deník!$W376&lt;0,IF(Deník!$AD376=Statistika!$F$137,Deník!$W376,""),"")</f>
        <v/>
      </c>
      <c r="ID376" s="8">
        <f>Tabulka4[[#This Row],[Sloupec3]]</f>
        <v>0</v>
      </c>
      <c r="IE376" s="17" t="str">
        <f>IF(AND([1]Deník!$C376&gt;='[1]Měsíční shrnutí'!$D$1,[1]Deník!$C376&lt;='[1]Měsíční shrnutí'!$F$1),[1]Deník!$X376,"")</f>
        <v/>
      </c>
    </row>
    <row r="377" spans="1:239">
      <c r="A377" s="8">
        <f>Deník!C378</f>
        <v>0</v>
      </c>
      <c r="B377" s="50" t="str">
        <f>Deník!R378</f>
        <v/>
      </c>
      <c r="C377" s="102" t="str">
        <f>IF(AND(Deník!R378&gt;1,Deník!R378&lt;&gt;""),1,"")</f>
        <v/>
      </c>
      <c r="D377" s="102" t="str">
        <f>IF(AND(Deník!R378&lt;=0,Deník!R378&lt;&gt;""),1,"")</f>
        <v/>
      </c>
      <c r="E377" s="103" t="str">
        <f>IF(AND(Deník!R378&gt;=0,Deník!R378&lt;=1),1,"")</f>
        <v/>
      </c>
      <c r="F377" s="79" t="str">
        <f>IF(Deník!R378&lt;&gt;"",Deník!R378+F376,"")</f>
        <v/>
      </c>
      <c r="G377" s="85"/>
      <c r="H377" s="54" t="str">
        <f>IF(MONTH(Deník!$C377)=H$2,IF(AND(Deník!$R377&gt;=0,Deník!$R377&lt;=1),"BE",Deník!$R377),"")</f>
        <v/>
      </c>
      <c r="I377" s="11" t="str">
        <f>IF(MONTH(Deník!$C377)=I$2,IF(AND(Deník!$R377&gt;=0,Deník!$R377&lt;=1),"BE",Deník!$R377),"")</f>
        <v/>
      </c>
      <c r="J377" s="11" t="str">
        <f>IF(MONTH(Deník!$C377)=J$2,IF(AND(Deník!$R377&gt;=0,Deník!$R377&lt;=1),"BE",Deník!$R377),"")</f>
        <v/>
      </c>
      <c r="K377" s="11" t="str">
        <f>IF(MONTH(Deník!$C377)=K$2,IF(AND(Deník!$R377&gt;=0,Deník!$R377&lt;=1),"BE",Deník!$R377),"")</f>
        <v/>
      </c>
      <c r="L377" s="11" t="str">
        <f>IF(MONTH(Deník!$C377)=L$2,IF(AND(Deník!$R377&gt;=0,Deník!$R377&lt;=1),"BE",Deník!$R377),"")</f>
        <v/>
      </c>
      <c r="M377" s="11" t="str">
        <f>IF(MONTH(Deník!$C377)=M$2,IF(AND(Deník!$R377&gt;=0,Deník!$R377&lt;=1),"BE",Deník!$R377),"")</f>
        <v/>
      </c>
      <c r="N377" s="11" t="str">
        <f>IF(MONTH(Deník!$C377)=N$2,IF(AND(Deník!$R377&gt;=0,Deník!$R377&lt;=1),"BE",Deník!$R377),"")</f>
        <v/>
      </c>
      <c r="O377" s="11" t="str">
        <f>IF(MONTH(Deník!$C377)=O$2,IF(AND(Deník!$R377&gt;=0,Deník!$R377&lt;=1),"BE",Deník!$R377),"")</f>
        <v/>
      </c>
      <c r="P377" s="11" t="str">
        <f>IF(MONTH(Deník!$C377)=P$2,IF(AND(Deník!$R377&gt;=0,Deník!$R377&lt;=1),"BE",Deník!$R377),"")</f>
        <v/>
      </c>
      <c r="Q377" s="11" t="str">
        <f>IF(MONTH(Deník!$C377)=Q$2,IF(AND(Deník!$R377&gt;=0,Deník!$R377&lt;=1),"BE",Deník!$R377),"")</f>
        <v/>
      </c>
      <c r="R377" s="11" t="str">
        <f>IF(MONTH(Deník!$C377)=R$2,IF(AND(Deník!$R377&gt;=0,Deník!$R377&lt;=1),"BE",Deník!$R377),"")</f>
        <v/>
      </c>
      <c r="S377" s="57" t="str">
        <f>IF(MONTH(Deník!$C377)=S$2,IF(AND(Deník!$R377&gt;=0,Deník!$R377&lt;=1),"BE",Deník!$R377),"")</f>
        <v/>
      </c>
      <c r="U377" s="12"/>
      <c r="V377" s="12"/>
      <c r="X377" s="600" t="str">
        <f>IF(Deník!$R377&lt;&gt;"",IF(Deník!$B377=Statistika!$F$63,IF(AND(Deník!$R377&gt;=0,Deník!$R377&lt;=1),"BE",Deník!$R377),""),"")</f>
        <v/>
      </c>
      <c r="Y377" s="13" t="str">
        <f>IF(Deník!$R377&lt;&gt;"",IF(Deník!$B377=Statistika!$F$64,IF(AND(Deník!$R377&gt;=0,Deník!$R377&lt;=1),"BE",Deník!$R377),""),"")</f>
        <v/>
      </c>
      <c r="Z377" s="13" t="str">
        <f>IF(Deník!$R377&lt;&gt;"",IF(Deník!$B377=Statistika!$F$65,IF(AND(Deník!$R377&gt;=0,Deník!$R377&lt;=1),"BE",Deník!$R377),""),"")</f>
        <v/>
      </c>
      <c r="AA377" s="13" t="str">
        <f>IF(Deník!$R377&lt;&gt;"",IF(Deník!$B377=Statistika!$F$66,IF(AND(Deník!$R377&gt;=0,Deník!$R377&lt;=1),"BE",Deník!$R377),""),"")</f>
        <v/>
      </c>
      <c r="AB377" s="13" t="str">
        <f>IF(Deník!$R377&lt;&gt;"",IF(Deník!$B377=Statistika!$F$67,IF(AND(Deník!$R377&gt;=0,Deník!$R377&lt;=1),"BE",Deník!$R377),""),"")</f>
        <v/>
      </c>
      <c r="AC377" s="13" t="str">
        <f>IF(Deník!$R377&lt;&gt;"",IF(Deník!$B377=Statistika!$F$68,IF(AND(Deník!$R377&gt;=0,Deník!$R377&lt;=1),"BE",Deník!$R377),""),"")</f>
        <v/>
      </c>
      <c r="AD377" s="13" t="str">
        <f>IF(Deník!$R377&lt;&gt;"",IF(Deník!$B377=Statistika!$F$69,IF(AND(Deník!$R377&gt;=0,Deník!$R377&lt;=1),"BE",Deník!$R377),""),"")</f>
        <v/>
      </c>
      <c r="AE377" s="601" t="str">
        <f>IF(Deník!$R377&lt;&gt;"",IF(Deník!$B377=Statistika!$F$70,IF(AND(Deník!$R377&gt;=0,Deník!$R377&lt;=1),"BE",Deník!$R377),""),"")</f>
        <v/>
      </c>
      <c r="AF377" s="90"/>
      <c r="AG377" s="63" t="str">
        <f>IF(Deník!$R377&lt;&gt;"",IF(Deník!$J377="L",IF(AND(Deník!$R377&gt;=0,Deník!$R377&lt;=1),"BE",Deník!$R377),""),"")</f>
        <v/>
      </c>
      <c r="AH377" s="13" t="str">
        <f>IF(Deník!$R377&lt;&gt;"",IF(Deník!$J377="S",IF(AND(Deník!$R377&gt;=0,Deník!$R377&lt;=1),"BE",Deník!$R377),""),"")</f>
        <v/>
      </c>
      <c r="AI377" s="95"/>
      <c r="AJ377" s="71" t="str">
        <f>IF(Deník!N378&lt;&gt;"",Deník!N378*-1,"")</f>
        <v/>
      </c>
      <c r="AK377" s="88"/>
      <c r="AL377" s="63" t="str">
        <f>IF(WEEKDAY(Deník!$C377,2)=1,IF(AND(Deník!$R377&gt;=0,Deník!$R377&lt;=1),"BE",Deník!$R377),"")</f>
        <v/>
      </c>
      <c r="AM377" s="13" t="str">
        <f>IF(WEEKDAY(Deník!$C377,2)=2,IF(AND(Deník!$R377&gt;=0,Deník!$R377&lt;=1),"BE",Deník!$R377),"")</f>
        <v/>
      </c>
      <c r="AN377" s="13" t="str">
        <f>IF(WEEKDAY(Deník!$C377,2)=3,IF(AND(Deník!$R377&gt;=0,Deník!$R377&lt;=1),"BE",Deník!$R377),"")</f>
        <v/>
      </c>
      <c r="AO377" s="13" t="str">
        <f>IF(WEEKDAY(Deník!$C377,2)=4,IF(AND(Deník!$R377&gt;=0,Deník!$R377&lt;=1),"BE",Deník!$R377),"")</f>
        <v/>
      </c>
      <c r="AP377" s="60" t="str">
        <f>IF(WEEKDAY(Deník!$C377,2)=5,IF(AND(Deník!$R377&gt;=0,Deník!$R377&lt;=1),"BE",Deník!$R377),"")</f>
        <v/>
      </c>
      <c r="AQ377" s="99"/>
      <c r="AR377" s="100">
        <f>Deník!D377</f>
        <v>0</v>
      </c>
      <c r="AS377" s="63" t="str">
        <f>IF(Deník!$D377&lt;&gt;"",IF(AND(Deník!$D377&gt;=AS$2,Deník!$D377&lt;=AS$3),IF(AND(Deník!$R377&gt;=0,Deník!$R377&lt;=1),"BE",Deník!$R377),""),"")</f>
        <v/>
      </c>
      <c r="AT377" s="63" t="str">
        <f>IF(Deník!$D377&lt;&gt;"",IF(AND(Deník!$D377&gt;=AT$2,Deník!$D377&lt;=AT$3),IF(AND(Deník!$R377&gt;=0,Deník!$R377&lt;=1),"BE",Deník!$R377),""),"")</f>
        <v/>
      </c>
      <c r="AU377" s="63" t="str">
        <f>IF(Deník!$D377&lt;&gt;"",IF(AND(Deník!$D377&gt;=AU$2,Deník!$D377&lt;=AU$3),IF(AND(Deník!$R377&gt;=0,Deník!$R377&lt;=1),"BE",Deník!$R377),""),"")</f>
        <v/>
      </c>
      <c r="AV377" s="63" t="str">
        <f>IF(Deník!$D377&lt;&gt;"",IF(AND(Deník!$D377&gt;=AV$2,Deník!$D377&lt;=AV$3),IF(AND(Deník!$R377&gt;=0,Deník!$R377&lt;=1),"BE",Deník!$R377),""),"")</f>
        <v/>
      </c>
      <c r="AW377" s="63" t="str">
        <f>IF(Deník!$D377&lt;&gt;"",IF(AND(Deník!$D377&gt;=AW$2,Deník!$D377&lt;=AW$3),IF(AND(Deník!$R377&gt;=0,Deník!$R377&lt;=1),"BE",Deník!$R377),""),"")</f>
        <v/>
      </c>
      <c r="AX377" s="63" t="str">
        <f>IF(Deník!$D377&lt;&gt;"",IF(AND(Deník!$D377&gt;=AX$2,Deník!$D377&lt;=AX$3),IF(AND(Deník!$R377&gt;=0,Deník!$R377&lt;=1),"BE",Deník!$R377),""),"")</f>
        <v/>
      </c>
      <c r="AY377" s="63" t="str">
        <f>IF(Deník!$D377&lt;&gt;"",IF(AND(Deník!$D377&gt;=AY$2,Deník!$D377&lt;=AY$3),IF(AND(Deník!$R377&gt;=0,Deník!$R377&lt;=1),"BE",Deník!$R377),""),"")</f>
        <v/>
      </c>
      <c r="AZ377" s="63" t="str">
        <f>IF(Deník!$D377&lt;&gt;"",IF(AND(Deník!$D377&gt;=AZ$2,Deník!$D377&lt;=AZ$3),IF(AND(Deník!$R377&gt;=0,Deník!$R377&lt;=1),"BE",Deník!$R377),""),"")</f>
        <v/>
      </c>
      <c r="BA377" s="63" t="str">
        <f>IF(Deník!$D377&lt;&gt;"",IF(AND(Deník!$D377&gt;=BA$2,Deník!$D377&lt;=BA$3),IF(AND(Deník!$R377&gt;=0,Deník!$R377&lt;=1),"BE",Deník!$R377),""),"")</f>
        <v/>
      </c>
      <c r="BB377" s="63" t="str">
        <f>IF(Deník!$D377&lt;&gt;"",IF(AND(Deník!$D377&gt;=BB$2,Deník!$D377&lt;=BB$3),IF(AND(Deník!$R377&gt;=0,Deník!$R377&lt;=1),"BE",Deník!$R377),""),"")</f>
        <v/>
      </c>
      <c r="BC377" s="71" t="str">
        <f>IF(Deník!$D377&lt;&gt;"",IF(AND(Deník!$D377&gt;=BC$2,Deník!$D377&lt;=BC$3),IF(AND(Deník!$R377&gt;=0,Deník!$R377&lt;=1),"BE",Deník!$R377),""),"")</f>
        <v/>
      </c>
      <c r="BD377" s="20" t="str">
        <f>IF(Deník!$J378="S",(Deník!$M378-Deník!$K378),IF(Deník!$J378="L",(Deník!$K378-Deník!$M378),""))</f>
        <v/>
      </c>
      <c r="BE377" s="20" t="str">
        <f>IF(Deník!$J378="S",(Deník!$K378-Deník!$O378),IF(Deník!$J378="L",(Deník!$O378-Deník!$K378),""))</f>
        <v/>
      </c>
      <c r="BF377" s="20" t="str">
        <f>IF(Deník!$J378="S",(Deník!$K378-Deník!$L378),IF(Deník!$J378="L",(Deník!$L378-Deník!$K378),""))</f>
        <v/>
      </c>
      <c r="BG377" s="20" t="str">
        <f>IF(Deník!$J378="S",(Deník!$K378-Deník!$S378),IF(Deník!$J378="L",(Deník!$S378-Deník!$K378),""))</f>
        <v/>
      </c>
      <c r="BH377" s="20" t="str">
        <f>IF(Deník!$J378="S",(Deník!$K378-Deník!$U378),IF(Deník!$J378="L",(Deník!$U378-Deník!$K378),""))</f>
        <v/>
      </c>
      <c r="BI377" s="20" t="str">
        <f>IF(Deník!$R377&gt;1,Deník!$R377,"")</f>
        <v/>
      </c>
      <c r="BJ377" s="20" t="str">
        <f>IF(Deník!$R377&lt;0,Deník!$R377,"")</f>
        <v/>
      </c>
      <c r="BK377" s="17"/>
      <c r="BM377" s="233" t="str">
        <f>IF(Deník!$R377&lt;&gt;"",IF(Deník!$Y377=Statistika!$F$78,IF(AND(Deník!$R377&gt;=0,Deník!$R377&lt;=1),"BE",Deník!$R377),""),"")</f>
        <v/>
      </c>
      <c r="BN377" s="233" t="str">
        <f>IF(Deník!$R377&lt;&gt;"",IF(Deník!$Y377=Statistika!$F$79,IF(AND(Deník!$R377&gt;=0,Deník!$R377&lt;=1),"BE",Deník!$R377),""),"")</f>
        <v/>
      </c>
      <c r="BO377" s="233" t="str">
        <f>IF(Deník!$R377&lt;&gt;"",IF(Deník!$Y377=Statistika!$F$80,IF(AND(Deník!$R377&gt;=0,Deník!$R377&lt;=1),"BE",Deník!$R377),""),"")</f>
        <v/>
      </c>
      <c r="BP377" s="233" t="str">
        <f>IF(Deník!$R377&lt;&gt;"",IF(Deník!$Y377=Statistika!$F$81,IF(AND(Deník!$R377&gt;=0,Deník!$R377&lt;=1),"BE",Deník!$R377),""),"")</f>
        <v/>
      </c>
      <c r="BQ377" s="233" t="str">
        <f>IF(Deník!$R377&lt;&gt;"",IF(Deník!$Y377=Statistika!$F$82,IF(AND(Deník!$R377&gt;=0,Deník!$R377&lt;=1),"BE",Deník!$R377),""),"")</f>
        <v/>
      </c>
      <c r="BR377" s="233" t="str">
        <f>IF(Deník!$R377&lt;&gt;"",IF(Deník!$Y377=Statistika!$F$83,IF(AND(Deník!$R377&gt;=0,Deník!$R377&lt;=1),"BE",Deník!$R377),""),"")</f>
        <v/>
      </c>
      <c r="BS377" s="233" t="str">
        <f>IF(Deník!$R377&lt;&gt;"",IF(Deník!$Y377=Statistika!$F$84,IF(AND(Deník!$R377&gt;=0,Deník!$R377&lt;=1),"BE",Deník!$R377),""),"")</f>
        <v/>
      </c>
      <c r="BT377" s="233" t="str">
        <f>IF(Deník!$R377&lt;&gt;"",IF(Deník!$Y377=Statistika!$F$85,IF(AND(Deník!$R377&gt;=0,Deník!$R377&lt;=1),"BE",Deník!$R377),""),"")</f>
        <v/>
      </c>
      <c r="BU377" s="233" t="str">
        <f>IF(Deník!$R377&lt;&gt;"",IF(Deník!$Y377=Statistika!$F$86,IF(AND(Deník!$R377&gt;=0,Deník!$R377&lt;=1),"BE",Deník!$R377),""),"")</f>
        <v/>
      </c>
      <c r="BV377" s="233" t="str">
        <f>IF(Deník!$R377&lt;&gt;"",IF(Deník!$Y377=Statistika!$F$87,IF(AND(Deník!$R377&gt;=0,Deník!$R377&lt;=1),"BE",Deník!$R377),""),"")</f>
        <v/>
      </c>
      <c r="BW377" s="233" t="str">
        <f>IF(Deník!$R377&lt;&gt;"",IF(Deník!$Y377=Statistika!$F$88,IF(AND(Deník!$R377&gt;=0,Deník!$R377&lt;=1),"BE",Deník!$R377),""),"")</f>
        <v/>
      </c>
      <c r="BX377" s="233" t="str">
        <f>IF(Deník!$R377&lt;&gt;"",IF(Deník!$Y377=Statistika!$F$89,IF(AND(Deník!$R377&gt;=0,Deník!$R377&lt;=1),"BE",Deník!$R377),""),"")</f>
        <v/>
      </c>
      <c r="BY377" s="233" t="str">
        <f>IF(Deník!$R377&lt;&gt;"",IF(Deník!$Y377=Statistika!$F$90,IF(AND(Deník!$R377&gt;=0,Deník!$R377&lt;=1),"BE",Deník!$R377),""),"")</f>
        <v/>
      </c>
      <c r="BZ377" s="233" t="str">
        <f>IF(Deník!$R377&lt;&gt;"",IF(Deník!$Y377=Statistika!$F$91,IF(AND(Deník!$R377&gt;=0,Deník!$R377&lt;=1),"BE",Deník!$R377),""),"")</f>
        <v/>
      </c>
      <c r="CA377" s="233"/>
      <c r="CB377" s="233" t="str">
        <f>IF(Deník!$R377&lt;&gt;"",IF(Deník!$AB377="SL",IF(AND(Deník!$R377&gt;=0,Deník!$R377&lt;=1),"BE",Deník!$R377),""),"")</f>
        <v/>
      </c>
      <c r="CC377" s="233" t="str">
        <f>IF(Deník!$R377&lt;&gt;"",IF(Deník!$AB377="BE10",IF(AND(Deník!$R377&gt;=0,Deník!$R377&lt;=1),"BE",Deník!$R377),""),"")</f>
        <v/>
      </c>
      <c r="CD377" s="233" t="str">
        <f>IF(Deník!$R377&lt;&gt;"",IF(Deník!$AB377="BE15",IF(AND(Deník!$R377&gt;=0,Deník!$R377&lt;=1),"BE",Deník!$R377),""),"")</f>
        <v/>
      </c>
      <c r="CE377" s="233" t="str">
        <f>IF(Deník!$R377&lt;&gt;"",IF(Deník!$AB377="BE20",IF(AND(Deník!$R377&gt;=0,Deník!$R377&lt;=1),"BE",Deník!$R377),""),"")</f>
        <v/>
      </c>
      <c r="CF377" s="233" t="str">
        <f>IF(Deník!$R377&lt;&gt;"",IF(Deník!$AB377="TP1",IF(AND(Deník!$R377&gt;=0,Deník!$R377&lt;=1),"BE",Deník!$R377),""),"")</f>
        <v/>
      </c>
      <c r="CG377" s="233" t="str">
        <f>IF(Deník!$R377&lt;&gt;"",IF(Deník!$AB377="TP2",IF(AND(Deník!$R377&gt;=0,Deník!$R377&lt;=1),"BE",Deník!$R377),""),"")</f>
        <v/>
      </c>
      <c r="CH377" s="233" t="str">
        <f>IF(Deník!$R377&lt;&gt;"",IF(Deník!$AB377="TP3",IF(AND(Deník!$R377&gt;=0,Deník!$R377&lt;=1),"BE",Deník!$R377),""),"")</f>
        <v/>
      </c>
      <c r="CI377" s="233" t="str">
        <f>IF(Deník!$R377&lt;&gt;"",IF(Deník!$AB377="Trailing SL",IF(AND(Deník!$R377&gt;=0,Deník!$R377&lt;=1),"BE",Deník!$R377),""),"")</f>
        <v/>
      </c>
      <c r="CJ377" s="233" t="str">
        <f>IF(Deník!$R377&lt;&gt;"",IF(Deník!$AB377="Manual",IF(AND(Deník!$R377&gt;=0,Deník!$R377&lt;=1),"BE",Deník!$R377),""),"")</f>
        <v/>
      </c>
      <c r="CK377" s="233"/>
      <c r="CL377" s="233" t="str">
        <f>IF(Deník!$R377&lt;0,IF(Deník!$AC377=Statistika!$F$117,Deník!$R377,""),"")</f>
        <v/>
      </c>
      <c r="CM377" s="233" t="str">
        <f>IF(Deník!$R377&lt;0,IF(Deník!$AC377=Statistika!$F$118,Deník!$R377,""),"")</f>
        <v/>
      </c>
      <c r="CN377" s="233" t="str">
        <f>IF(Deník!$R377&lt;0,IF(Deník!$AC377=Statistika!$F$119,Deník!$R377,""),"")</f>
        <v/>
      </c>
      <c r="CO377" s="233" t="str">
        <f>IF(Deník!$R377&lt;0,IF(Deník!$AC377=Statistika!$F$120,Deník!$R377,""),"")</f>
        <v/>
      </c>
      <c r="CP377" s="233" t="str">
        <f>IF(Deník!$R377&lt;0,IF(Deník!$AC377=Statistika!$F$121,Deník!$R377,""),"")</f>
        <v/>
      </c>
      <c r="CQ377" s="233" t="str">
        <f>IF(Deník!$R377&lt;0,IF(Deník!$AC377=Statistika!$F$122,Deník!$R377,""),"")</f>
        <v/>
      </c>
      <c r="CR377" s="233" t="str">
        <f>IF(Deník!$R377&lt;0,IF(Deník!$AC377=Statistika!$F$123,Deník!$R377,""),"")</f>
        <v/>
      </c>
      <c r="CS377" s="233" t="str">
        <f>IF(Deník!$R377&lt;0,IF(Deník!$AC377=Statistika!$F$124,Deník!$R377,""),"")</f>
        <v/>
      </c>
      <c r="CT377" s="233" t="str">
        <f>IF(Deník!$R377&lt;0,IF(Deník!$AC377=Statistika!$F$125,Deník!$R377,""),"")</f>
        <v/>
      </c>
      <c r="CU377" s="233"/>
      <c r="CV377" s="233" t="str">
        <f>IF(Deník!$R377&lt;0,IF(Deník!$AD377=$CV$2,Deník!$R377,""),"")</f>
        <v/>
      </c>
      <c r="CW377" s="233" t="str">
        <f>IF(Deník!$R377&lt;0,IF(Deník!$AD377=$CW$2,Deník!$R377,""),"")</f>
        <v/>
      </c>
      <c r="CX377" s="233" t="str">
        <f>IF(Deník!$R377&lt;0,IF(Deník!$AD377=$CX$2,Deník!$R377,""),"")</f>
        <v/>
      </c>
      <c r="CY377" s="233" t="str">
        <f>IF(Deník!$R377&lt;0,IF(Deník!$AD377=$CY$2,Deník!$R377,""),"")</f>
        <v/>
      </c>
      <c r="CZ377" s="233" t="str">
        <f>IF(Deník!$R377&lt;0,IF(Deník!$AD377=$CZ$2,Deník!$R377,""),"")</f>
        <v/>
      </c>
      <c r="DL377" s="221">
        <f t="shared" si="16"/>
        <v>93847.029999999984</v>
      </c>
      <c r="DM377" s="220">
        <f t="shared" si="15"/>
        <v>-6.1529700000000132E-2</v>
      </c>
      <c r="DO377" s="50">
        <f>Deník!W378</f>
        <v>0</v>
      </c>
      <c r="DP377" s="102" t="str">
        <f>IF(AND(Deník!W378&gt;0),1,"")</f>
        <v/>
      </c>
      <c r="DQ377" s="102">
        <f>IF(AND(Deník!W378&lt;=0),1,"")</f>
        <v>1</v>
      </c>
      <c r="DR377" s="227"/>
      <c r="DS377" s="228"/>
      <c r="DT377" s="85"/>
      <c r="DU377" s="54">
        <f>IF(MONTH(Deník!$C377)=DU$2,Deník!$W377,"")</f>
        <v>0</v>
      </c>
      <c r="DV377" s="222" t="str">
        <f>IF(MONTH(Deník!$C377)=DV$2,Deník!$W377,"")</f>
        <v/>
      </c>
      <c r="DW377" s="222" t="str">
        <f>IF(MONTH(Deník!$C377)=DW$2,Deník!$W377,"")</f>
        <v/>
      </c>
      <c r="DX377" s="222" t="str">
        <f>IF(MONTH(Deník!$C377)=DX$2,Deník!$W377,"")</f>
        <v/>
      </c>
      <c r="DY377" s="222" t="str">
        <f>IF(MONTH(Deník!$C377)=DY$2,Deník!$W377,"")</f>
        <v/>
      </c>
      <c r="DZ377" s="222" t="str">
        <f>IF(MONTH(Deník!$C377)=DZ$2,Deník!$W377,"")</f>
        <v/>
      </c>
      <c r="EA377" s="222" t="str">
        <f>IF(MONTH(Deník!$C377)=EA$2,Deník!$W377,"")</f>
        <v/>
      </c>
      <c r="EB377" s="222" t="str">
        <f>IF(MONTH(Deník!$C377)=EB$2,Deník!$W377,"")</f>
        <v/>
      </c>
      <c r="EC377" s="222" t="str">
        <f>IF(MONTH(Deník!$C377)=EC$2,Deník!$W377,"")</f>
        <v/>
      </c>
      <c r="ED377" s="222" t="str">
        <f>IF(MONTH(Deník!$C377)=ED$2,Deník!$W377,"")</f>
        <v/>
      </c>
      <c r="EE377" s="222" t="str">
        <f>IF(MONTH(Deník!$C377)=EE$2,Deník!$W377,"")</f>
        <v/>
      </c>
      <c r="EF377" s="222" t="str">
        <f>IF(MONTH(Deník!$C377)=EF$2,Deník!$W377,"")</f>
        <v/>
      </c>
      <c r="EI377" s="600" t="str">
        <f>IF(Deník!$W377&lt;&gt;"",IF(Deník!$B377=Statistika!$F$63,Deník!$W377,""),"")</f>
        <v/>
      </c>
      <c r="EJ377" s="13" t="str">
        <f>IF(Deník!$W377&lt;&gt;"",IF(Deník!$B377=Statistika!$F$64,Deník!$W377,""),"")</f>
        <v/>
      </c>
      <c r="EK377" s="13" t="str">
        <f>IF(Deník!$W377&lt;&gt;"",IF(Deník!$B377=Statistika!$F$65,Deník!$W377,""),"")</f>
        <v/>
      </c>
      <c r="EL377" s="13" t="str">
        <f>IF(Deník!$W377&lt;&gt;"",IF(Deník!$B377=Statistika!$F$66,Deník!$W377,""),"")</f>
        <v/>
      </c>
      <c r="EM377" s="13" t="str">
        <f>IF(Deník!$W377&lt;&gt;"",IF(Deník!$B377=Statistika!$F$67,Deník!$W377,""),"")</f>
        <v/>
      </c>
      <c r="EN377" s="13" t="str">
        <f>IF(Deník!$W377&lt;&gt;"",IF(Deník!$B377=Statistika!$F$68,Deník!$W377,""),"")</f>
        <v/>
      </c>
      <c r="EO377" s="13" t="str">
        <f>IF(Deník!$W377&lt;&gt;"",IF(Deník!$B377=Statistika!$F$69,Deník!$W377,""),"")</f>
        <v/>
      </c>
      <c r="EP377" s="601" t="str">
        <f>IF(Deník!$W377&lt;&gt;"",IF(Deník!$B377=Statistika!$F$70,Deník!$W377,""),"")</f>
        <v/>
      </c>
      <c r="EQ377" s="90"/>
      <c r="ER377" s="63" t="str">
        <f>IF(Deník!$W377&lt;&gt;"",IF(Deník!$J377="L",Deník!$W377,""),"")</f>
        <v/>
      </c>
      <c r="ES377" s="13" t="str">
        <f>IF(Deník!$W377&lt;&gt;"",IF(Deník!$J377="S",Deník!$W377,""),"")</f>
        <v/>
      </c>
      <c r="ET377" s="95"/>
      <c r="EU377" s="88"/>
      <c r="EV377" s="63" t="str">
        <f>IF(WEEKDAY(Deník!$C377,2)=1,Deník!$W377,"")</f>
        <v/>
      </c>
      <c r="EW377" s="13" t="str">
        <f>IF(WEEKDAY(Deník!$C377,2)=2,Deník!$W377,"")</f>
        <v/>
      </c>
      <c r="EX377" s="13" t="str">
        <f>IF(WEEKDAY(Deník!$C377,2)=3,Deník!$W377,"")</f>
        <v/>
      </c>
      <c r="EY377" s="13" t="str">
        <f>IF(WEEKDAY(Deník!$C377,2)=4,Deník!$W377,"")</f>
        <v/>
      </c>
      <c r="EZ377" s="60" t="str">
        <f>IF(WEEKDAY(Deník!$C377,2)=5,Deník!$W377,"")</f>
        <v/>
      </c>
      <c r="FA377" s="99"/>
      <c r="FB377" s="100">
        <f>Deník!D377</f>
        <v>0</v>
      </c>
      <c r="FC377" s="63">
        <f>IF($FB377&lt;&gt;"",IF(AND($FB377&gt;=FC$2,$FB377&lt;=FC$3),Deník!$W377,""))</f>
        <v>0</v>
      </c>
      <c r="FD377" s="63" t="str">
        <f>IF($FB377&lt;&gt;"",IF(AND($FB377&gt;=FD$2,$FB377&lt;=FD$3),Deník!$W377,""))</f>
        <v/>
      </c>
      <c r="FE377" s="63" t="str">
        <f>IF($FB377&lt;&gt;"",IF(AND($FB377&gt;=FE$2,$FB377&lt;=FE$3),Deník!$W377,""))</f>
        <v/>
      </c>
      <c r="FF377" s="63" t="str">
        <f>IF($FB377&lt;&gt;"",IF(AND($FB377&gt;=FF$2,$FB377&lt;=FF$3),Deník!$W377,""))</f>
        <v/>
      </c>
      <c r="FG377" s="63" t="str">
        <f>IF($FB377&lt;&gt;"",IF(AND($FB377&gt;=FG$2,$FB377&lt;=FG$3),Deník!$W377,""))</f>
        <v/>
      </c>
      <c r="FH377" s="63" t="str">
        <f>IF($FB377&lt;&gt;"",IF(AND($FB377&gt;=FH$2,$FB377&lt;=FH$3),Deník!$W377,""))</f>
        <v/>
      </c>
      <c r="FI377" s="63" t="str">
        <f>IF($FB377&lt;&gt;"",IF(AND($FB377&gt;=FI$2,$FB377&lt;=FI$3),Deník!$W377,""))</f>
        <v/>
      </c>
      <c r="FJ377" s="63" t="str">
        <f>IF($FB377&lt;&gt;"",IF(AND($FB377&gt;=FJ$2,$FB377&lt;=FJ$3),Deník!$W377,""))</f>
        <v/>
      </c>
      <c r="FK377" s="63" t="str">
        <f>IF($FB377&lt;&gt;"",IF(AND($FB377&gt;=FK$2,$FB377&lt;=FK$3),Deník!$W377,""))</f>
        <v/>
      </c>
      <c r="FL377" s="63" t="str">
        <f>IF($FB377&lt;&gt;"",IF(AND($FB377&gt;=FL$2,$FB377&lt;=FL$3),Deník!$W377,""))</f>
        <v/>
      </c>
      <c r="FM377" s="63" t="str">
        <f>IF($FB377&lt;&gt;"",IF(AND($FB377&gt;=FM$2,$FB377&lt;=FM$3),Deník!$W377,""))</f>
        <v/>
      </c>
      <c r="FN377" s="13"/>
      <c r="FO377" s="20" t="str">
        <f>IF(Deník!$W377&gt;1,Deník!$W377,"")</f>
        <v/>
      </c>
      <c r="FP377" s="20" t="str">
        <f>IF(Deník!$W377&lt;0,Deník!$W377,"")</f>
        <v/>
      </c>
      <c r="FQ377" s="17"/>
      <c r="FS377" s="233"/>
      <c r="FT377" s="233" t="str">
        <f>IF(Deník!$W377&lt;&gt;"",IF(Deník!$Y377=Statistika!$F$78,Deník!$W377,""),"")</f>
        <v/>
      </c>
      <c r="FU377" s="233" t="str">
        <f>IF(Deník!$W377&lt;&gt;"",IF(Deník!$Y377=Statistika!$F$79,Deník!$W377,""),"")</f>
        <v/>
      </c>
      <c r="FV377" s="233" t="str">
        <f>IF(Deník!$W377&lt;&gt;"",IF(Deník!$Y377=Statistika!$F$80,Deník!$W377,""),"")</f>
        <v/>
      </c>
      <c r="FW377" s="233" t="str">
        <f>IF(Deník!$W377&lt;&gt;"",IF(Deník!$Y377=Statistika!$F$81,Deník!$W377,""),"")</f>
        <v/>
      </c>
      <c r="FX377" s="233" t="str">
        <f>IF(Deník!$W377&lt;&gt;"",IF(Deník!$Y377=Statistika!$F$82,Deník!$W377,""),"")</f>
        <v/>
      </c>
      <c r="FY377" s="233" t="str">
        <f>IF(Deník!$W377&lt;&gt;"",IF(Deník!$Y377=Statistika!$F$83,Deník!$W377,""),"")</f>
        <v/>
      </c>
      <c r="FZ377" s="233" t="str">
        <f>IF(Deník!$W377&lt;&gt;"",IF(Deník!$Y377=Statistika!$F$84,Deník!$W377,""),"")</f>
        <v/>
      </c>
      <c r="GA377" s="233" t="str">
        <f>IF(Deník!$W377&lt;&gt;"",IF(Deník!$Y377=Statistika!$F$85,Deník!$W377,""),"")</f>
        <v/>
      </c>
      <c r="GB377" s="233" t="str">
        <f>IF(Deník!$W377&lt;&gt;"",IF(Deník!$Y377=Statistika!$F$86,Deník!$W377,""),"")</f>
        <v/>
      </c>
      <c r="GC377" s="233" t="str">
        <f>IF(Deník!$W377&lt;&gt;"",IF(Deník!$Y377=Statistika!$F$87,Deník!$W377,""),"")</f>
        <v/>
      </c>
      <c r="GD377" s="233" t="str">
        <f>IF(Deník!$W377&lt;&gt;"",IF(Deník!$Y377=Statistika!$F$88,Deník!$W377,""),"")</f>
        <v/>
      </c>
      <c r="GE377" s="233" t="str">
        <f>IF(Deník!$W377&lt;&gt;"",IF(Deník!$Y377=Statistika!$F$89,Deník!$W377,""),"")</f>
        <v/>
      </c>
      <c r="GF377" s="233" t="str">
        <f>IF(Deník!$W377&lt;&gt;"",IF(Deník!$Y377=Statistika!$F$90,Deník!$W377,""),"")</f>
        <v/>
      </c>
      <c r="GG377" s="233" t="str">
        <f>IF(Deník!$W377&lt;&gt;"",IF(Deník!$Y377=Statistika!$F$91,Deník!$W377,""),"")</f>
        <v/>
      </c>
      <c r="GH377" s="233"/>
      <c r="GI377" s="233" t="str">
        <f>IF(Deník!$W377&lt;&gt;"",IF(Deník!$AB377=Statistika!$L$100,Deník!$W377,""),"")</f>
        <v/>
      </c>
      <c r="GJ377" s="233" t="str">
        <f>IF(Deník!$W377&lt;&gt;"",IF(Deník!$AB377=Statistika!$L$101,Deník!$W377,""),"")</f>
        <v/>
      </c>
      <c r="GK377" s="233" t="str">
        <f>IF(Deník!$W377&lt;&gt;"",IF(Deník!$AB377=Statistika!$L$102,Deník!$W377,""),"")</f>
        <v/>
      </c>
      <c r="GL377" s="233" t="str">
        <f>IF(Deník!$W377&lt;&gt;"",IF(Deník!$AB377=Statistika!$L$103,Deník!$W377,""),"")</f>
        <v/>
      </c>
      <c r="GM377" s="233" t="str">
        <f>IF(Deník!$W377&lt;&gt;"",IF(Deník!$AB377=Statistika!$L$104,Deník!$W377,""),"")</f>
        <v/>
      </c>
      <c r="GN377" s="233" t="str">
        <f>IF(Deník!$W377&lt;&gt;"",IF(Deník!$AB377=Statistika!$L$105,Deník!$W377,""),"")</f>
        <v/>
      </c>
      <c r="GO377" s="233" t="str">
        <f>IF(Deník!$W377&lt;&gt;"",IF(Deník!$AB377=Statistika!$L$106,Deník!$W377,""),"")</f>
        <v/>
      </c>
      <c r="GP377" s="233" t="str">
        <f>IF(Deník!$W377&lt;&gt;"",IF(Deník!$AB377=Statistika!$L$107,Deník!$W377,""),"")</f>
        <v/>
      </c>
      <c r="GQ377" s="233" t="str">
        <f>IF(Deník!$W377&lt;&gt;"",IF(Deník!$AB377=Statistika!$L$108,Deník!$W377,""),"")</f>
        <v/>
      </c>
      <c r="GS377" s="233" t="str">
        <f>IF(Deník!$W377&lt;0,IF(Deník!$AC377=Statistika!$F$117,Deník!$W377,""),"")</f>
        <v/>
      </c>
      <c r="GT377" s="233" t="str">
        <f>IF(Deník!$W377&lt;0,IF(Deník!$AC377=Statistika!$F$118,Deník!$W377,""),"")</f>
        <v/>
      </c>
      <c r="GU377" s="233" t="str">
        <f>IF(Deník!$W377&lt;0,IF(Deník!$AC377=Statistika!$F$119,Deník!$W377,""),"")</f>
        <v/>
      </c>
      <c r="GV377" s="233" t="str">
        <f>IF(Deník!$W377&lt;0,IF(Deník!$AC377=Statistika!$F$120,Deník!$W377,""),"")</f>
        <v/>
      </c>
      <c r="GW377" s="233" t="str">
        <f>IF(Deník!$W377&lt;0,IF(Deník!$AC377=Statistika!$F$121,Deník!$W377,""),"")</f>
        <v/>
      </c>
      <c r="GX377" s="233" t="str">
        <f>IF(Deník!$W377&lt;0,IF(Deník!$AC377=Statistika!$F$122,Deník!$W377,""),"")</f>
        <v/>
      </c>
      <c r="GY377" s="233" t="str">
        <f>IF(Deník!$W377&lt;0,IF(Deník!$AC377=Statistika!$F$123,Deník!$W377,""),"")</f>
        <v/>
      </c>
      <c r="GZ377" s="233" t="str">
        <f>IF(Deník!$W377&lt;0,IF(Deník!$AC377=Statistika!$F$124,Deník!$W377,""),"")</f>
        <v/>
      </c>
      <c r="HA377" s="233" t="str">
        <f>IF(Deník!$W377&lt;0,IF(Deník!$AC377=Statistika!$F$125,Deník!$W377,""),"")</f>
        <v/>
      </c>
      <c r="HC377" s="233" t="str">
        <f>IF(Deník!$W377&lt;0,IF(Deník!$AD377=Statistika!$F$133,Deník!$W377,""),"")</f>
        <v/>
      </c>
      <c r="HD377" s="233" t="str">
        <f>IF(Deník!$W377&lt;0,IF(Deník!$AD377=Statistika!$F$134,Deník!$W377,""),"")</f>
        <v/>
      </c>
      <c r="HE377" s="233" t="str">
        <f>IF(Deník!$W377&lt;0,IF(Deník!$AD377=Statistika!$F$135,Deník!$W377,""),"")</f>
        <v/>
      </c>
      <c r="HF377" s="233" t="str">
        <f>IF(Deník!$W377&lt;0,IF(Deník!$AD377=Statistika!$F$136,Deník!$W377,""),"")</f>
        <v/>
      </c>
      <c r="HG377" s="233" t="str">
        <f>IF(Deník!$W377&lt;0,IF(Deník!$AD377=Statistika!$F$137,Deník!$W377,""),"")</f>
        <v/>
      </c>
      <c r="ID377" s="8">
        <f>Tabulka4[[#This Row],[Sloupec3]]</f>
        <v>0</v>
      </c>
      <c r="IE377" s="17" t="str">
        <f>IF(AND([1]Deník!$C377&gt;='[1]Měsíční shrnutí'!$D$1,[1]Deník!$C377&lt;='[1]Měsíční shrnutí'!$F$1),[1]Deník!$X377,"")</f>
        <v/>
      </c>
    </row>
    <row r="378" spans="1:239">
      <c r="A378" s="8">
        <f>Deník!C379</f>
        <v>0</v>
      </c>
      <c r="B378" s="50" t="str">
        <f>Deník!R379</f>
        <v/>
      </c>
      <c r="C378" s="102" t="str">
        <f>IF(AND(Deník!R379&gt;1,Deník!R379&lt;&gt;""),1,"")</f>
        <v/>
      </c>
      <c r="D378" s="102" t="str">
        <f>IF(AND(Deník!R379&lt;=0,Deník!R379&lt;&gt;""),1,"")</f>
        <v/>
      </c>
      <c r="E378" s="103" t="str">
        <f>IF(AND(Deník!R379&gt;=0,Deník!R379&lt;=1),1,"")</f>
        <v/>
      </c>
      <c r="F378" s="79" t="str">
        <f>IF(Deník!R379&lt;&gt;"",Deník!R379+F377,"")</f>
        <v/>
      </c>
      <c r="G378" s="85"/>
      <c r="H378" s="54" t="str">
        <f>IF(MONTH(Deník!$C378)=H$2,IF(AND(Deník!$R378&gt;=0,Deník!$R378&lt;=1),"BE",Deník!$R378),"")</f>
        <v/>
      </c>
      <c r="I378" s="11" t="str">
        <f>IF(MONTH(Deník!$C378)=I$2,IF(AND(Deník!$R378&gt;=0,Deník!$R378&lt;=1),"BE",Deník!$R378),"")</f>
        <v/>
      </c>
      <c r="J378" s="11" t="str">
        <f>IF(MONTH(Deník!$C378)=J$2,IF(AND(Deník!$R378&gt;=0,Deník!$R378&lt;=1),"BE",Deník!$R378),"")</f>
        <v/>
      </c>
      <c r="K378" s="11" t="str">
        <f>IF(MONTH(Deník!$C378)=K$2,IF(AND(Deník!$R378&gt;=0,Deník!$R378&lt;=1),"BE",Deník!$R378),"")</f>
        <v/>
      </c>
      <c r="L378" s="11" t="str">
        <f>IF(MONTH(Deník!$C378)=L$2,IF(AND(Deník!$R378&gt;=0,Deník!$R378&lt;=1),"BE",Deník!$R378),"")</f>
        <v/>
      </c>
      <c r="M378" s="11" t="str">
        <f>IF(MONTH(Deník!$C378)=M$2,IF(AND(Deník!$R378&gt;=0,Deník!$R378&lt;=1),"BE",Deník!$R378),"")</f>
        <v/>
      </c>
      <c r="N378" s="11" t="str">
        <f>IF(MONTH(Deník!$C378)=N$2,IF(AND(Deník!$R378&gt;=0,Deník!$R378&lt;=1),"BE",Deník!$R378),"")</f>
        <v/>
      </c>
      <c r="O378" s="11" t="str">
        <f>IF(MONTH(Deník!$C378)=O$2,IF(AND(Deník!$R378&gt;=0,Deník!$R378&lt;=1),"BE",Deník!$R378),"")</f>
        <v/>
      </c>
      <c r="P378" s="11" t="str">
        <f>IF(MONTH(Deník!$C378)=P$2,IF(AND(Deník!$R378&gt;=0,Deník!$R378&lt;=1),"BE",Deník!$R378),"")</f>
        <v/>
      </c>
      <c r="Q378" s="11" t="str">
        <f>IF(MONTH(Deník!$C378)=Q$2,IF(AND(Deník!$R378&gt;=0,Deník!$R378&lt;=1),"BE",Deník!$R378),"")</f>
        <v/>
      </c>
      <c r="R378" s="11" t="str">
        <f>IF(MONTH(Deník!$C378)=R$2,IF(AND(Deník!$R378&gt;=0,Deník!$R378&lt;=1),"BE",Deník!$R378),"")</f>
        <v/>
      </c>
      <c r="S378" s="57" t="str">
        <f>IF(MONTH(Deník!$C378)=S$2,IF(AND(Deník!$R378&gt;=0,Deník!$R378&lt;=1),"BE",Deník!$R378),"")</f>
        <v/>
      </c>
      <c r="U378" s="12"/>
      <c r="V378" s="12"/>
      <c r="X378" s="600" t="str">
        <f>IF(Deník!$R378&lt;&gt;"",IF(Deník!$B378=Statistika!$F$63,IF(AND(Deník!$R378&gt;=0,Deník!$R378&lt;=1),"BE",Deník!$R378),""),"")</f>
        <v/>
      </c>
      <c r="Y378" s="13" t="str">
        <f>IF(Deník!$R378&lt;&gt;"",IF(Deník!$B378=Statistika!$F$64,IF(AND(Deník!$R378&gt;=0,Deník!$R378&lt;=1),"BE",Deník!$R378),""),"")</f>
        <v/>
      </c>
      <c r="Z378" s="13" t="str">
        <f>IF(Deník!$R378&lt;&gt;"",IF(Deník!$B378=Statistika!$F$65,IF(AND(Deník!$R378&gt;=0,Deník!$R378&lt;=1),"BE",Deník!$R378),""),"")</f>
        <v/>
      </c>
      <c r="AA378" s="13" t="str">
        <f>IF(Deník!$R378&lt;&gt;"",IF(Deník!$B378=Statistika!$F$66,IF(AND(Deník!$R378&gt;=0,Deník!$R378&lt;=1),"BE",Deník!$R378),""),"")</f>
        <v/>
      </c>
      <c r="AB378" s="13" t="str">
        <f>IF(Deník!$R378&lt;&gt;"",IF(Deník!$B378=Statistika!$F$67,IF(AND(Deník!$R378&gt;=0,Deník!$R378&lt;=1),"BE",Deník!$R378),""),"")</f>
        <v/>
      </c>
      <c r="AC378" s="13" t="str">
        <f>IF(Deník!$R378&lt;&gt;"",IF(Deník!$B378=Statistika!$F$68,IF(AND(Deník!$R378&gt;=0,Deník!$R378&lt;=1),"BE",Deník!$R378),""),"")</f>
        <v/>
      </c>
      <c r="AD378" s="13" t="str">
        <f>IF(Deník!$R378&lt;&gt;"",IF(Deník!$B378=Statistika!$F$69,IF(AND(Deník!$R378&gt;=0,Deník!$R378&lt;=1),"BE",Deník!$R378),""),"")</f>
        <v/>
      </c>
      <c r="AE378" s="601" t="str">
        <f>IF(Deník!$R378&lt;&gt;"",IF(Deník!$B378=Statistika!$F$70,IF(AND(Deník!$R378&gt;=0,Deník!$R378&lt;=1),"BE",Deník!$R378),""),"")</f>
        <v/>
      </c>
      <c r="AF378" s="90"/>
      <c r="AG378" s="63" t="str">
        <f>IF(Deník!$R378&lt;&gt;"",IF(Deník!$J378="L",IF(AND(Deník!$R378&gt;=0,Deník!$R378&lt;=1),"BE",Deník!$R378),""),"")</f>
        <v/>
      </c>
      <c r="AH378" s="13" t="str">
        <f>IF(Deník!$R378&lt;&gt;"",IF(Deník!$J378="S",IF(AND(Deník!$R378&gt;=0,Deník!$R378&lt;=1),"BE",Deník!$R378),""),"")</f>
        <v/>
      </c>
      <c r="AI378" s="95"/>
      <c r="AJ378" s="71" t="str">
        <f>IF(Deník!N379&lt;&gt;"",Deník!N379*-1,"")</f>
        <v/>
      </c>
      <c r="AK378" s="88"/>
      <c r="AL378" s="63" t="str">
        <f>IF(WEEKDAY(Deník!$C378,2)=1,IF(AND(Deník!$R378&gt;=0,Deník!$R378&lt;=1),"BE",Deník!$R378),"")</f>
        <v/>
      </c>
      <c r="AM378" s="13" t="str">
        <f>IF(WEEKDAY(Deník!$C378,2)=2,IF(AND(Deník!$R378&gt;=0,Deník!$R378&lt;=1),"BE",Deník!$R378),"")</f>
        <v/>
      </c>
      <c r="AN378" s="13" t="str">
        <f>IF(WEEKDAY(Deník!$C378,2)=3,IF(AND(Deník!$R378&gt;=0,Deník!$R378&lt;=1),"BE",Deník!$R378),"")</f>
        <v/>
      </c>
      <c r="AO378" s="13" t="str">
        <f>IF(WEEKDAY(Deník!$C378,2)=4,IF(AND(Deník!$R378&gt;=0,Deník!$R378&lt;=1),"BE",Deník!$R378),"")</f>
        <v/>
      </c>
      <c r="AP378" s="60" t="str">
        <f>IF(WEEKDAY(Deník!$C378,2)=5,IF(AND(Deník!$R378&gt;=0,Deník!$R378&lt;=1),"BE",Deník!$R378),"")</f>
        <v/>
      </c>
      <c r="AQ378" s="99"/>
      <c r="AR378" s="100">
        <f>Deník!D378</f>
        <v>0</v>
      </c>
      <c r="AS378" s="63" t="str">
        <f>IF(Deník!$D378&lt;&gt;"",IF(AND(Deník!$D378&gt;=AS$2,Deník!$D378&lt;=AS$3),IF(AND(Deník!$R378&gt;=0,Deník!$R378&lt;=1),"BE",Deník!$R378),""),"")</f>
        <v/>
      </c>
      <c r="AT378" s="63" t="str">
        <f>IF(Deník!$D378&lt;&gt;"",IF(AND(Deník!$D378&gt;=AT$2,Deník!$D378&lt;=AT$3),IF(AND(Deník!$R378&gt;=0,Deník!$R378&lt;=1),"BE",Deník!$R378),""),"")</f>
        <v/>
      </c>
      <c r="AU378" s="63" t="str">
        <f>IF(Deník!$D378&lt;&gt;"",IF(AND(Deník!$D378&gt;=AU$2,Deník!$D378&lt;=AU$3),IF(AND(Deník!$R378&gt;=0,Deník!$R378&lt;=1),"BE",Deník!$R378),""),"")</f>
        <v/>
      </c>
      <c r="AV378" s="63" t="str">
        <f>IF(Deník!$D378&lt;&gt;"",IF(AND(Deník!$D378&gt;=AV$2,Deník!$D378&lt;=AV$3),IF(AND(Deník!$R378&gt;=0,Deník!$R378&lt;=1),"BE",Deník!$R378),""),"")</f>
        <v/>
      </c>
      <c r="AW378" s="63" t="str">
        <f>IF(Deník!$D378&lt;&gt;"",IF(AND(Deník!$D378&gt;=AW$2,Deník!$D378&lt;=AW$3),IF(AND(Deník!$R378&gt;=0,Deník!$R378&lt;=1),"BE",Deník!$R378),""),"")</f>
        <v/>
      </c>
      <c r="AX378" s="63" t="str">
        <f>IF(Deník!$D378&lt;&gt;"",IF(AND(Deník!$D378&gt;=AX$2,Deník!$D378&lt;=AX$3),IF(AND(Deník!$R378&gt;=0,Deník!$R378&lt;=1),"BE",Deník!$R378),""),"")</f>
        <v/>
      </c>
      <c r="AY378" s="63" t="str">
        <f>IF(Deník!$D378&lt;&gt;"",IF(AND(Deník!$D378&gt;=AY$2,Deník!$D378&lt;=AY$3),IF(AND(Deník!$R378&gt;=0,Deník!$R378&lt;=1),"BE",Deník!$R378),""),"")</f>
        <v/>
      </c>
      <c r="AZ378" s="63" t="str">
        <f>IF(Deník!$D378&lt;&gt;"",IF(AND(Deník!$D378&gt;=AZ$2,Deník!$D378&lt;=AZ$3),IF(AND(Deník!$R378&gt;=0,Deník!$R378&lt;=1),"BE",Deník!$R378),""),"")</f>
        <v/>
      </c>
      <c r="BA378" s="63" t="str">
        <f>IF(Deník!$D378&lt;&gt;"",IF(AND(Deník!$D378&gt;=BA$2,Deník!$D378&lt;=BA$3),IF(AND(Deník!$R378&gt;=0,Deník!$R378&lt;=1),"BE",Deník!$R378),""),"")</f>
        <v/>
      </c>
      <c r="BB378" s="63" t="str">
        <f>IF(Deník!$D378&lt;&gt;"",IF(AND(Deník!$D378&gt;=BB$2,Deník!$D378&lt;=BB$3),IF(AND(Deník!$R378&gt;=0,Deník!$R378&lt;=1),"BE",Deník!$R378),""),"")</f>
        <v/>
      </c>
      <c r="BC378" s="71" t="str">
        <f>IF(Deník!$D378&lt;&gt;"",IF(AND(Deník!$D378&gt;=BC$2,Deník!$D378&lt;=BC$3),IF(AND(Deník!$R378&gt;=0,Deník!$R378&lt;=1),"BE",Deník!$R378),""),"")</f>
        <v/>
      </c>
      <c r="BD378" s="20" t="str">
        <f>IF(Deník!$J379="S",(Deník!$M379-Deník!$K379),IF(Deník!$J379="L",(Deník!$K379-Deník!$M379),""))</f>
        <v/>
      </c>
      <c r="BE378" s="20" t="str">
        <f>IF(Deník!$J379="S",(Deník!$K379-Deník!$O379),IF(Deník!$J379="L",(Deník!$O379-Deník!$K379),""))</f>
        <v/>
      </c>
      <c r="BF378" s="20" t="str">
        <f>IF(Deník!$J379="S",(Deník!$K379-Deník!$L379),IF(Deník!$J379="L",(Deník!$L379-Deník!$K379),""))</f>
        <v/>
      </c>
      <c r="BG378" s="20" t="str">
        <f>IF(Deník!$J379="S",(Deník!$K379-Deník!$S379),IF(Deník!$J379="L",(Deník!$S379-Deník!$K379),""))</f>
        <v/>
      </c>
      <c r="BH378" s="20" t="str">
        <f>IF(Deník!$J379="S",(Deník!$K379-Deník!$U379),IF(Deník!$J379="L",(Deník!$U379-Deník!$K379),""))</f>
        <v/>
      </c>
      <c r="BI378" s="20" t="str">
        <f>IF(Deník!$R378&gt;1,Deník!$R378,"")</f>
        <v/>
      </c>
      <c r="BJ378" s="20" t="str">
        <f>IF(Deník!$R378&lt;0,Deník!$R378,"")</f>
        <v/>
      </c>
      <c r="BK378" s="17"/>
      <c r="BM378" s="233" t="str">
        <f>IF(Deník!$R378&lt;&gt;"",IF(Deník!$Y378=Statistika!$F$78,IF(AND(Deník!$R378&gt;=0,Deník!$R378&lt;=1),"BE",Deník!$R378),""),"")</f>
        <v/>
      </c>
      <c r="BN378" s="233" t="str">
        <f>IF(Deník!$R378&lt;&gt;"",IF(Deník!$Y378=Statistika!$F$79,IF(AND(Deník!$R378&gt;=0,Deník!$R378&lt;=1),"BE",Deník!$R378),""),"")</f>
        <v/>
      </c>
      <c r="BO378" s="233" t="str">
        <f>IF(Deník!$R378&lt;&gt;"",IF(Deník!$Y378=Statistika!$F$80,IF(AND(Deník!$R378&gt;=0,Deník!$R378&lt;=1),"BE",Deník!$R378),""),"")</f>
        <v/>
      </c>
      <c r="BP378" s="233" t="str">
        <f>IF(Deník!$R378&lt;&gt;"",IF(Deník!$Y378=Statistika!$F$81,IF(AND(Deník!$R378&gt;=0,Deník!$R378&lt;=1),"BE",Deník!$R378),""),"")</f>
        <v/>
      </c>
      <c r="BQ378" s="233" t="str">
        <f>IF(Deník!$R378&lt;&gt;"",IF(Deník!$Y378=Statistika!$F$82,IF(AND(Deník!$R378&gt;=0,Deník!$R378&lt;=1),"BE",Deník!$R378),""),"")</f>
        <v/>
      </c>
      <c r="BR378" s="233" t="str">
        <f>IF(Deník!$R378&lt;&gt;"",IF(Deník!$Y378=Statistika!$F$83,IF(AND(Deník!$R378&gt;=0,Deník!$R378&lt;=1),"BE",Deník!$R378),""),"")</f>
        <v/>
      </c>
      <c r="BS378" s="233" t="str">
        <f>IF(Deník!$R378&lt;&gt;"",IF(Deník!$Y378=Statistika!$F$84,IF(AND(Deník!$R378&gt;=0,Deník!$R378&lt;=1),"BE",Deník!$R378),""),"")</f>
        <v/>
      </c>
      <c r="BT378" s="233" t="str">
        <f>IF(Deník!$R378&lt;&gt;"",IF(Deník!$Y378=Statistika!$F$85,IF(AND(Deník!$R378&gt;=0,Deník!$R378&lt;=1),"BE",Deník!$R378),""),"")</f>
        <v/>
      </c>
      <c r="BU378" s="233" t="str">
        <f>IF(Deník!$R378&lt;&gt;"",IF(Deník!$Y378=Statistika!$F$86,IF(AND(Deník!$R378&gt;=0,Deník!$R378&lt;=1),"BE",Deník!$R378),""),"")</f>
        <v/>
      </c>
      <c r="BV378" s="233" t="str">
        <f>IF(Deník!$R378&lt;&gt;"",IF(Deník!$Y378=Statistika!$F$87,IF(AND(Deník!$R378&gt;=0,Deník!$R378&lt;=1),"BE",Deník!$R378),""),"")</f>
        <v/>
      </c>
      <c r="BW378" s="233" t="str">
        <f>IF(Deník!$R378&lt;&gt;"",IF(Deník!$Y378=Statistika!$F$88,IF(AND(Deník!$R378&gt;=0,Deník!$R378&lt;=1),"BE",Deník!$R378),""),"")</f>
        <v/>
      </c>
      <c r="BX378" s="233" t="str">
        <f>IF(Deník!$R378&lt;&gt;"",IF(Deník!$Y378=Statistika!$F$89,IF(AND(Deník!$R378&gt;=0,Deník!$R378&lt;=1),"BE",Deník!$R378),""),"")</f>
        <v/>
      </c>
      <c r="BY378" s="233" t="str">
        <f>IF(Deník!$R378&lt;&gt;"",IF(Deník!$Y378=Statistika!$F$90,IF(AND(Deník!$R378&gt;=0,Deník!$R378&lt;=1),"BE",Deník!$R378),""),"")</f>
        <v/>
      </c>
      <c r="BZ378" s="233" t="str">
        <f>IF(Deník!$R378&lt;&gt;"",IF(Deník!$Y378=Statistika!$F$91,IF(AND(Deník!$R378&gt;=0,Deník!$R378&lt;=1),"BE",Deník!$R378),""),"")</f>
        <v/>
      </c>
      <c r="CA378" s="233"/>
      <c r="CB378" s="233" t="str">
        <f>IF(Deník!$R378&lt;&gt;"",IF(Deník!$AB378="SL",IF(AND(Deník!$R378&gt;=0,Deník!$R378&lt;=1),"BE",Deník!$R378),""),"")</f>
        <v/>
      </c>
      <c r="CC378" s="233" t="str">
        <f>IF(Deník!$R378&lt;&gt;"",IF(Deník!$AB378="BE10",IF(AND(Deník!$R378&gt;=0,Deník!$R378&lt;=1),"BE",Deník!$R378),""),"")</f>
        <v/>
      </c>
      <c r="CD378" s="233" t="str">
        <f>IF(Deník!$R378&lt;&gt;"",IF(Deník!$AB378="BE15",IF(AND(Deník!$R378&gt;=0,Deník!$R378&lt;=1),"BE",Deník!$R378),""),"")</f>
        <v/>
      </c>
      <c r="CE378" s="233" t="str">
        <f>IF(Deník!$R378&lt;&gt;"",IF(Deník!$AB378="BE20",IF(AND(Deník!$R378&gt;=0,Deník!$R378&lt;=1),"BE",Deník!$R378),""),"")</f>
        <v/>
      </c>
      <c r="CF378" s="233" t="str">
        <f>IF(Deník!$R378&lt;&gt;"",IF(Deník!$AB378="TP1",IF(AND(Deník!$R378&gt;=0,Deník!$R378&lt;=1),"BE",Deník!$R378),""),"")</f>
        <v/>
      </c>
      <c r="CG378" s="233" t="str">
        <f>IF(Deník!$R378&lt;&gt;"",IF(Deník!$AB378="TP2",IF(AND(Deník!$R378&gt;=0,Deník!$R378&lt;=1),"BE",Deník!$R378),""),"")</f>
        <v/>
      </c>
      <c r="CH378" s="233" t="str">
        <f>IF(Deník!$R378&lt;&gt;"",IF(Deník!$AB378="TP3",IF(AND(Deník!$R378&gt;=0,Deník!$R378&lt;=1),"BE",Deník!$R378),""),"")</f>
        <v/>
      </c>
      <c r="CI378" s="233" t="str">
        <f>IF(Deník!$R378&lt;&gt;"",IF(Deník!$AB378="Trailing SL",IF(AND(Deník!$R378&gt;=0,Deník!$R378&lt;=1),"BE",Deník!$R378),""),"")</f>
        <v/>
      </c>
      <c r="CJ378" s="233" t="str">
        <f>IF(Deník!$R378&lt;&gt;"",IF(Deník!$AB378="Manual",IF(AND(Deník!$R378&gt;=0,Deník!$R378&lt;=1),"BE",Deník!$R378),""),"")</f>
        <v/>
      </c>
      <c r="CK378" s="233"/>
      <c r="CL378" s="233" t="str">
        <f>IF(Deník!$R378&lt;0,IF(Deník!$AC378=Statistika!$F$117,Deník!$R378,""),"")</f>
        <v/>
      </c>
      <c r="CM378" s="233" t="str">
        <f>IF(Deník!$R378&lt;0,IF(Deník!$AC378=Statistika!$F$118,Deník!$R378,""),"")</f>
        <v/>
      </c>
      <c r="CN378" s="233" t="str">
        <f>IF(Deník!$R378&lt;0,IF(Deník!$AC378=Statistika!$F$119,Deník!$R378,""),"")</f>
        <v/>
      </c>
      <c r="CO378" s="233" t="str">
        <f>IF(Deník!$R378&lt;0,IF(Deník!$AC378=Statistika!$F$120,Deník!$R378,""),"")</f>
        <v/>
      </c>
      <c r="CP378" s="233" t="str">
        <f>IF(Deník!$R378&lt;0,IF(Deník!$AC378=Statistika!$F$121,Deník!$R378,""),"")</f>
        <v/>
      </c>
      <c r="CQ378" s="233" t="str">
        <f>IF(Deník!$R378&lt;0,IF(Deník!$AC378=Statistika!$F$122,Deník!$R378,""),"")</f>
        <v/>
      </c>
      <c r="CR378" s="233" t="str">
        <f>IF(Deník!$R378&lt;0,IF(Deník!$AC378=Statistika!$F$123,Deník!$R378,""),"")</f>
        <v/>
      </c>
      <c r="CS378" s="233" t="str">
        <f>IF(Deník!$R378&lt;0,IF(Deník!$AC378=Statistika!$F$124,Deník!$R378,""),"")</f>
        <v/>
      </c>
      <c r="CT378" s="233" t="str">
        <f>IF(Deník!$R378&lt;0,IF(Deník!$AC378=Statistika!$F$125,Deník!$R378,""),"")</f>
        <v/>
      </c>
      <c r="CU378" s="233"/>
      <c r="CV378" s="233" t="str">
        <f>IF(Deník!$R378&lt;0,IF(Deník!$AD378=$CV$2,Deník!$R378,""),"")</f>
        <v/>
      </c>
      <c r="CW378" s="233" t="str">
        <f>IF(Deník!$R378&lt;0,IF(Deník!$AD378=$CW$2,Deník!$R378,""),"")</f>
        <v/>
      </c>
      <c r="CX378" s="233" t="str">
        <f>IF(Deník!$R378&lt;0,IF(Deník!$AD378=$CX$2,Deník!$R378,""),"")</f>
        <v/>
      </c>
      <c r="CY378" s="233" t="str">
        <f>IF(Deník!$R378&lt;0,IF(Deník!$AD378=$CY$2,Deník!$R378,""),"")</f>
        <v/>
      </c>
      <c r="CZ378" s="233" t="str">
        <f>IF(Deník!$R378&lt;0,IF(Deník!$AD378=$CZ$2,Deník!$R378,""),"")</f>
        <v/>
      </c>
      <c r="DL378" s="221">
        <f t="shared" si="16"/>
        <v>93847.029999999984</v>
      </c>
      <c r="DM378" s="220">
        <f t="shared" si="15"/>
        <v>-6.1529700000000132E-2</v>
      </c>
      <c r="DO378" s="50">
        <f>Deník!W379</f>
        <v>0</v>
      </c>
      <c r="DP378" s="102" t="str">
        <f>IF(AND(Deník!W379&gt;0),1,"")</f>
        <v/>
      </c>
      <c r="DQ378" s="102">
        <f>IF(AND(Deník!W379&lt;=0),1,"")</f>
        <v>1</v>
      </c>
      <c r="DR378" s="227"/>
      <c r="DS378" s="228"/>
      <c r="DT378" s="85"/>
      <c r="DU378" s="54">
        <f>IF(MONTH(Deník!$C378)=DU$2,Deník!$W378,"")</f>
        <v>0</v>
      </c>
      <c r="DV378" s="222" t="str">
        <f>IF(MONTH(Deník!$C378)=DV$2,Deník!$W378,"")</f>
        <v/>
      </c>
      <c r="DW378" s="222" t="str">
        <f>IF(MONTH(Deník!$C378)=DW$2,Deník!$W378,"")</f>
        <v/>
      </c>
      <c r="DX378" s="222" t="str">
        <f>IF(MONTH(Deník!$C378)=DX$2,Deník!$W378,"")</f>
        <v/>
      </c>
      <c r="DY378" s="222" t="str">
        <f>IF(MONTH(Deník!$C378)=DY$2,Deník!$W378,"")</f>
        <v/>
      </c>
      <c r="DZ378" s="222" t="str">
        <f>IF(MONTH(Deník!$C378)=DZ$2,Deník!$W378,"")</f>
        <v/>
      </c>
      <c r="EA378" s="222" t="str">
        <f>IF(MONTH(Deník!$C378)=EA$2,Deník!$W378,"")</f>
        <v/>
      </c>
      <c r="EB378" s="222" t="str">
        <f>IF(MONTH(Deník!$C378)=EB$2,Deník!$W378,"")</f>
        <v/>
      </c>
      <c r="EC378" s="222" t="str">
        <f>IF(MONTH(Deník!$C378)=EC$2,Deník!$W378,"")</f>
        <v/>
      </c>
      <c r="ED378" s="222" t="str">
        <f>IF(MONTH(Deník!$C378)=ED$2,Deník!$W378,"")</f>
        <v/>
      </c>
      <c r="EE378" s="222" t="str">
        <f>IF(MONTH(Deník!$C378)=EE$2,Deník!$W378,"")</f>
        <v/>
      </c>
      <c r="EF378" s="222" t="str">
        <f>IF(MONTH(Deník!$C378)=EF$2,Deník!$W378,"")</f>
        <v/>
      </c>
      <c r="EI378" s="600" t="str">
        <f>IF(Deník!$W378&lt;&gt;"",IF(Deník!$B378=Statistika!$F$63,Deník!$W378,""),"")</f>
        <v/>
      </c>
      <c r="EJ378" s="13" t="str">
        <f>IF(Deník!$W378&lt;&gt;"",IF(Deník!$B378=Statistika!$F$64,Deník!$W378,""),"")</f>
        <v/>
      </c>
      <c r="EK378" s="13" t="str">
        <f>IF(Deník!$W378&lt;&gt;"",IF(Deník!$B378=Statistika!$F$65,Deník!$W378,""),"")</f>
        <v/>
      </c>
      <c r="EL378" s="13" t="str">
        <f>IF(Deník!$W378&lt;&gt;"",IF(Deník!$B378=Statistika!$F$66,Deník!$W378,""),"")</f>
        <v/>
      </c>
      <c r="EM378" s="13" t="str">
        <f>IF(Deník!$W378&lt;&gt;"",IF(Deník!$B378=Statistika!$F$67,Deník!$W378,""),"")</f>
        <v/>
      </c>
      <c r="EN378" s="13" t="str">
        <f>IF(Deník!$W378&lt;&gt;"",IF(Deník!$B378=Statistika!$F$68,Deník!$W378,""),"")</f>
        <v/>
      </c>
      <c r="EO378" s="13" t="str">
        <f>IF(Deník!$W378&lt;&gt;"",IF(Deník!$B378=Statistika!$F$69,Deník!$W378,""),"")</f>
        <v/>
      </c>
      <c r="EP378" s="601" t="str">
        <f>IF(Deník!$W378&lt;&gt;"",IF(Deník!$B378=Statistika!$F$70,Deník!$W378,""),"")</f>
        <v/>
      </c>
      <c r="EQ378" s="90"/>
      <c r="ER378" s="63" t="str">
        <f>IF(Deník!$W378&lt;&gt;"",IF(Deník!$J378="L",Deník!$W378,""),"")</f>
        <v/>
      </c>
      <c r="ES378" s="13" t="str">
        <f>IF(Deník!$W378&lt;&gt;"",IF(Deník!$J378="S",Deník!$W378,""),"")</f>
        <v/>
      </c>
      <c r="ET378" s="95"/>
      <c r="EU378" s="88"/>
      <c r="EV378" s="63" t="str">
        <f>IF(WEEKDAY(Deník!$C378,2)=1,Deník!$W378,"")</f>
        <v/>
      </c>
      <c r="EW378" s="13" t="str">
        <f>IF(WEEKDAY(Deník!$C378,2)=2,Deník!$W378,"")</f>
        <v/>
      </c>
      <c r="EX378" s="13" t="str">
        <f>IF(WEEKDAY(Deník!$C378,2)=3,Deník!$W378,"")</f>
        <v/>
      </c>
      <c r="EY378" s="13" t="str">
        <f>IF(WEEKDAY(Deník!$C378,2)=4,Deník!$W378,"")</f>
        <v/>
      </c>
      <c r="EZ378" s="60" t="str">
        <f>IF(WEEKDAY(Deník!$C378,2)=5,Deník!$W378,"")</f>
        <v/>
      </c>
      <c r="FA378" s="99"/>
      <c r="FB378" s="100">
        <f>Deník!D378</f>
        <v>0</v>
      </c>
      <c r="FC378" s="63">
        <f>IF($FB378&lt;&gt;"",IF(AND($FB378&gt;=FC$2,$FB378&lt;=FC$3),Deník!$W378,""))</f>
        <v>0</v>
      </c>
      <c r="FD378" s="63" t="str">
        <f>IF($FB378&lt;&gt;"",IF(AND($FB378&gt;=FD$2,$FB378&lt;=FD$3),Deník!$W378,""))</f>
        <v/>
      </c>
      <c r="FE378" s="63" t="str">
        <f>IF($FB378&lt;&gt;"",IF(AND($FB378&gt;=FE$2,$FB378&lt;=FE$3),Deník!$W378,""))</f>
        <v/>
      </c>
      <c r="FF378" s="63" t="str">
        <f>IF($FB378&lt;&gt;"",IF(AND($FB378&gt;=FF$2,$FB378&lt;=FF$3),Deník!$W378,""))</f>
        <v/>
      </c>
      <c r="FG378" s="63" t="str">
        <f>IF($FB378&lt;&gt;"",IF(AND($FB378&gt;=FG$2,$FB378&lt;=FG$3),Deník!$W378,""))</f>
        <v/>
      </c>
      <c r="FH378" s="63" t="str">
        <f>IF($FB378&lt;&gt;"",IF(AND($FB378&gt;=FH$2,$FB378&lt;=FH$3),Deník!$W378,""))</f>
        <v/>
      </c>
      <c r="FI378" s="63" t="str">
        <f>IF($FB378&lt;&gt;"",IF(AND($FB378&gt;=FI$2,$FB378&lt;=FI$3),Deník!$W378,""))</f>
        <v/>
      </c>
      <c r="FJ378" s="63" t="str">
        <f>IF($FB378&lt;&gt;"",IF(AND($FB378&gt;=FJ$2,$FB378&lt;=FJ$3),Deník!$W378,""))</f>
        <v/>
      </c>
      <c r="FK378" s="63" t="str">
        <f>IF($FB378&lt;&gt;"",IF(AND($FB378&gt;=FK$2,$FB378&lt;=FK$3),Deník!$W378,""))</f>
        <v/>
      </c>
      <c r="FL378" s="63" t="str">
        <f>IF($FB378&lt;&gt;"",IF(AND($FB378&gt;=FL$2,$FB378&lt;=FL$3),Deník!$W378,""))</f>
        <v/>
      </c>
      <c r="FM378" s="63" t="str">
        <f>IF($FB378&lt;&gt;"",IF(AND($FB378&gt;=FM$2,$FB378&lt;=FM$3),Deník!$W378,""))</f>
        <v/>
      </c>
      <c r="FN378" s="13"/>
      <c r="FO378" s="20" t="str">
        <f>IF(Deník!$W378&gt;1,Deník!$W378,"")</f>
        <v/>
      </c>
      <c r="FP378" s="20" t="str">
        <f>IF(Deník!$W378&lt;0,Deník!$W378,"")</f>
        <v/>
      </c>
      <c r="FQ378" s="17"/>
      <c r="FS378" s="233"/>
      <c r="FT378" s="233" t="str">
        <f>IF(Deník!$W378&lt;&gt;"",IF(Deník!$Y378=Statistika!$F$78,Deník!$W378,""),"")</f>
        <v/>
      </c>
      <c r="FU378" s="233" t="str">
        <f>IF(Deník!$W378&lt;&gt;"",IF(Deník!$Y378=Statistika!$F$79,Deník!$W378,""),"")</f>
        <v/>
      </c>
      <c r="FV378" s="233" t="str">
        <f>IF(Deník!$W378&lt;&gt;"",IF(Deník!$Y378=Statistika!$F$80,Deník!$W378,""),"")</f>
        <v/>
      </c>
      <c r="FW378" s="233" t="str">
        <f>IF(Deník!$W378&lt;&gt;"",IF(Deník!$Y378=Statistika!$F$81,Deník!$W378,""),"")</f>
        <v/>
      </c>
      <c r="FX378" s="233" t="str">
        <f>IF(Deník!$W378&lt;&gt;"",IF(Deník!$Y378=Statistika!$F$82,Deník!$W378,""),"")</f>
        <v/>
      </c>
      <c r="FY378" s="233" t="str">
        <f>IF(Deník!$W378&lt;&gt;"",IF(Deník!$Y378=Statistika!$F$83,Deník!$W378,""),"")</f>
        <v/>
      </c>
      <c r="FZ378" s="233" t="str">
        <f>IF(Deník!$W378&lt;&gt;"",IF(Deník!$Y378=Statistika!$F$84,Deník!$W378,""),"")</f>
        <v/>
      </c>
      <c r="GA378" s="233" t="str">
        <f>IF(Deník!$W378&lt;&gt;"",IF(Deník!$Y378=Statistika!$F$85,Deník!$W378,""),"")</f>
        <v/>
      </c>
      <c r="GB378" s="233" t="str">
        <f>IF(Deník!$W378&lt;&gt;"",IF(Deník!$Y378=Statistika!$F$86,Deník!$W378,""),"")</f>
        <v/>
      </c>
      <c r="GC378" s="233" t="str">
        <f>IF(Deník!$W378&lt;&gt;"",IF(Deník!$Y378=Statistika!$F$87,Deník!$W378,""),"")</f>
        <v/>
      </c>
      <c r="GD378" s="233" t="str">
        <f>IF(Deník!$W378&lt;&gt;"",IF(Deník!$Y378=Statistika!$F$88,Deník!$W378,""),"")</f>
        <v/>
      </c>
      <c r="GE378" s="233" t="str">
        <f>IF(Deník!$W378&lt;&gt;"",IF(Deník!$Y378=Statistika!$F$89,Deník!$W378,""),"")</f>
        <v/>
      </c>
      <c r="GF378" s="233" t="str">
        <f>IF(Deník!$W378&lt;&gt;"",IF(Deník!$Y378=Statistika!$F$90,Deník!$W378,""),"")</f>
        <v/>
      </c>
      <c r="GG378" s="233" t="str">
        <f>IF(Deník!$W378&lt;&gt;"",IF(Deník!$Y378=Statistika!$F$91,Deník!$W378,""),"")</f>
        <v/>
      </c>
      <c r="GH378" s="233"/>
      <c r="GI378" s="233" t="str">
        <f>IF(Deník!$W378&lt;&gt;"",IF(Deník!$AB378=Statistika!$L$100,Deník!$W378,""),"")</f>
        <v/>
      </c>
      <c r="GJ378" s="233" t="str">
        <f>IF(Deník!$W378&lt;&gt;"",IF(Deník!$AB378=Statistika!$L$101,Deník!$W378,""),"")</f>
        <v/>
      </c>
      <c r="GK378" s="233" t="str">
        <f>IF(Deník!$W378&lt;&gt;"",IF(Deník!$AB378=Statistika!$L$102,Deník!$W378,""),"")</f>
        <v/>
      </c>
      <c r="GL378" s="233" t="str">
        <f>IF(Deník!$W378&lt;&gt;"",IF(Deník!$AB378=Statistika!$L$103,Deník!$W378,""),"")</f>
        <v/>
      </c>
      <c r="GM378" s="233" t="str">
        <f>IF(Deník!$W378&lt;&gt;"",IF(Deník!$AB378=Statistika!$L$104,Deník!$W378,""),"")</f>
        <v/>
      </c>
      <c r="GN378" s="233" t="str">
        <f>IF(Deník!$W378&lt;&gt;"",IF(Deník!$AB378=Statistika!$L$105,Deník!$W378,""),"")</f>
        <v/>
      </c>
      <c r="GO378" s="233" t="str">
        <f>IF(Deník!$W378&lt;&gt;"",IF(Deník!$AB378=Statistika!$L$106,Deník!$W378,""),"")</f>
        <v/>
      </c>
      <c r="GP378" s="233" t="str">
        <f>IF(Deník!$W378&lt;&gt;"",IF(Deník!$AB378=Statistika!$L$107,Deník!$W378,""),"")</f>
        <v/>
      </c>
      <c r="GQ378" s="233" t="str">
        <f>IF(Deník!$W378&lt;&gt;"",IF(Deník!$AB378=Statistika!$L$108,Deník!$W378,""),"")</f>
        <v/>
      </c>
      <c r="GS378" s="233" t="str">
        <f>IF(Deník!$W378&lt;0,IF(Deník!$AC378=Statistika!$F$117,Deník!$W378,""),"")</f>
        <v/>
      </c>
      <c r="GT378" s="233" t="str">
        <f>IF(Deník!$W378&lt;0,IF(Deník!$AC378=Statistika!$F$118,Deník!$W378,""),"")</f>
        <v/>
      </c>
      <c r="GU378" s="233" t="str">
        <f>IF(Deník!$W378&lt;0,IF(Deník!$AC378=Statistika!$F$119,Deník!$W378,""),"")</f>
        <v/>
      </c>
      <c r="GV378" s="233" t="str">
        <f>IF(Deník!$W378&lt;0,IF(Deník!$AC378=Statistika!$F$120,Deník!$W378,""),"")</f>
        <v/>
      </c>
      <c r="GW378" s="233" t="str">
        <f>IF(Deník!$W378&lt;0,IF(Deník!$AC378=Statistika!$F$121,Deník!$W378,""),"")</f>
        <v/>
      </c>
      <c r="GX378" s="233" t="str">
        <f>IF(Deník!$W378&lt;0,IF(Deník!$AC378=Statistika!$F$122,Deník!$W378,""),"")</f>
        <v/>
      </c>
      <c r="GY378" s="233" t="str">
        <f>IF(Deník!$W378&lt;0,IF(Deník!$AC378=Statistika!$F$123,Deník!$W378,""),"")</f>
        <v/>
      </c>
      <c r="GZ378" s="233" t="str">
        <f>IF(Deník!$W378&lt;0,IF(Deník!$AC378=Statistika!$F$124,Deník!$W378,""),"")</f>
        <v/>
      </c>
      <c r="HA378" s="233" t="str">
        <f>IF(Deník!$W378&lt;0,IF(Deník!$AC378=Statistika!$F$125,Deník!$W378,""),"")</f>
        <v/>
      </c>
      <c r="HC378" s="233" t="str">
        <f>IF(Deník!$W378&lt;0,IF(Deník!$AD378=Statistika!$F$133,Deník!$W378,""),"")</f>
        <v/>
      </c>
      <c r="HD378" s="233" t="str">
        <f>IF(Deník!$W378&lt;0,IF(Deník!$AD378=Statistika!$F$134,Deník!$W378,""),"")</f>
        <v/>
      </c>
      <c r="HE378" s="233" t="str">
        <f>IF(Deník!$W378&lt;0,IF(Deník!$AD378=Statistika!$F$135,Deník!$W378,""),"")</f>
        <v/>
      </c>
      <c r="HF378" s="233" t="str">
        <f>IF(Deník!$W378&lt;0,IF(Deník!$AD378=Statistika!$F$136,Deník!$W378,""),"")</f>
        <v/>
      </c>
      <c r="HG378" s="233" t="str">
        <f>IF(Deník!$W378&lt;0,IF(Deník!$AD378=Statistika!$F$137,Deník!$W378,""),"")</f>
        <v/>
      </c>
      <c r="ID378" s="8">
        <f>Tabulka4[[#This Row],[Sloupec3]]</f>
        <v>0</v>
      </c>
      <c r="IE378" s="17" t="str">
        <f>IF(AND([1]Deník!$C378&gt;='[1]Měsíční shrnutí'!$D$1,[1]Deník!$C378&lt;='[1]Měsíční shrnutí'!$F$1),[1]Deník!$X378,"")</f>
        <v/>
      </c>
    </row>
    <row r="379" spans="1:239">
      <c r="A379" s="8">
        <f>Deník!C380</f>
        <v>0</v>
      </c>
      <c r="B379" s="50" t="str">
        <f>Deník!R380</f>
        <v/>
      </c>
      <c r="C379" s="102" t="str">
        <f>IF(AND(Deník!R380&gt;1,Deník!R380&lt;&gt;""),1,"")</f>
        <v/>
      </c>
      <c r="D379" s="102" t="str">
        <f>IF(AND(Deník!R380&lt;=0,Deník!R380&lt;&gt;""),1,"")</f>
        <v/>
      </c>
      <c r="E379" s="103" t="str">
        <f>IF(AND(Deník!R380&gt;=0,Deník!R380&lt;=1),1,"")</f>
        <v/>
      </c>
      <c r="F379" s="79" t="str">
        <f>IF(Deník!R380&lt;&gt;"",Deník!R380+F378,"")</f>
        <v/>
      </c>
      <c r="G379" s="85"/>
      <c r="H379" s="54" t="str">
        <f>IF(MONTH(Deník!$C379)=H$2,IF(AND(Deník!$R379&gt;=0,Deník!$R379&lt;=1),"BE",Deník!$R379),"")</f>
        <v/>
      </c>
      <c r="I379" s="11" t="str">
        <f>IF(MONTH(Deník!$C379)=I$2,IF(AND(Deník!$R379&gt;=0,Deník!$R379&lt;=1),"BE",Deník!$R379),"")</f>
        <v/>
      </c>
      <c r="J379" s="11" t="str">
        <f>IF(MONTH(Deník!$C379)=J$2,IF(AND(Deník!$R379&gt;=0,Deník!$R379&lt;=1),"BE",Deník!$R379),"")</f>
        <v/>
      </c>
      <c r="K379" s="11" t="str">
        <f>IF(MONTH(Deník!$C379)=K$2,IF(AND(Deník!$R379&gt;=0,Deník!$R379&lt;=1),"BE",Deník!$R379),"")</f>
        <v/>
      </c>
      <c r="L379" s="11" t="str">
        <f>IF(MONTH(Deník!$C379)=L$2,IF(AND(Deník!$R379&gt;=0,Deník!$R379&lt;=1),"BE",Deník!$R379),"")</f>
        <v/>
      </c>
      <c r="M379" s="11" t="str">
        <f>IF(MONTH(Deník!$C379)=M$2,IF(AND(Deník!$R379&gt;=0,Deník!$R379&lt;=1),"BE",Deník!$R379),"")</f>
        <v/>
      </c>
      <c r="N379" s="11" t="str">
        <f>IF(MONTH(Deník!$C379)=N$2,IF(AND(Deník!$R379&gt;=0,Deník!$R379&lt;=1),"BE",Deník!$R379),"")</f>
        <v/>
      </c>
      <c r="O379" s="11" t="str">
        <f>IF(MONTH(Deník!$C379)=O$2,IF(AND(Deník!$R379&gt;=0,Deník!$R379&lt;=1),"BE",Deník!$R379),"")</f>
        <v/>
      </c>
      <c r="P379" s="11" t="str">
        <f>IF(MONTH(Deník!$C379)=P$2,IF(AND(Deník!$R379&gt;=0,Deník!$R379&lt;=1),"BE",Deník!$R379),"")</f>
        <v/>
      </c>
      <c r="Q379" s="11" t="str">
        <f>IF(MONTH(Deník!$C379)=Q$2,IF(AND(Deník!$R379&gt;=0,Deník!$R379&lt;=1),"BE",Deník!$R379),"")</f>
        <v/>
      </c>
      <c r="R379" s="11" t="str">
        <f>IF(MONTH(Deník!$C379)=R$2,IF(AND(Deník!$R379&gt;=0,Deník!$R379&lt;=1),"BE",Deník!$R379),"")</f>
        <v/>
      </c>
      <c r="S379" s="57" t="str">
        <f>IF(MONTH(Deník!$C379)=S$2,IF(AND(Deník!$R379&gt;=0,Deník!$R379&lt;=1),"BE",Deník!$R379),"")</f>
        <v/>
      </c>
      <c r="U379" s="12"/>
      <c r="V379" s="12"/>
      <c r="X379" s="600" t="str">
        <f>IF(Deník!$R379&lt;&gt;"",IF(Deník!$B379=Statistika!$F$63,IF(AND(Deník!$R379&gt;=0,Deník!$R379&lt;=1),"BE",Deník!$R379),""),"")</f>
        <v/>
      </c>
      <c r="Y379" s="13" t="str">
        <f>IF(Deník!$R379&lt;&gt;"",IF(Deník!$B379=Statistika!$F$64,IF(AND(Deník!$R379&gt;=0,Deník!$R379&lt;=1),"BE",Deník!$R379),""),"")</f>
        <v/>
      </c>
      <c r="Z379" s="13" t="str">
        <f>IF(Deník!$R379&lt;&gt;"",IF(Deník!$B379=Statistika!$F$65,IF(AND(Deník!$R379&gt;=0,Deník!$R379&lt;=1),"BE",Deník!$R379),""),"")</f>
        <v/>
      </c>
      <c r="AA379" s="13" t="str">
        <f>IF(Deník!$R379&lt;&gt;"",IF(Deník!$B379=Statistika!$F$66,IF(AND(Deník!$R379&gt;=0,Deník!$R379&lt;=1),"BE",Deník!$R379),""),"")</f>
        <v/>
      </c>
      <c r="AB379" s="13" t="str">
        <f>IF(Deník!$R379&lt;&gt;"",IF(Deník!$B379=Statistika!$F$67,IF(AND(Deník!$R379&gt;=0,Deník!$R379&lt;=1),"BE",Deník!$R379),""),"")</f>
        <v/>
      </c>
      <c r="AC379" s="13" t="str">
        <f>IF(Deník!$R379&lt;&gt;"",IF(Deník!$B379=Statistika!$F$68,IF(AND(Deník!$R379&gt;=0,Deník!$R379&lt;=1),"BE",Deník!$R379),""),"")</f>
        <v/>
      </c>
      <c r="AD379" s="13" t="str">
        <f>IF(Deník!$R379&lt;&gt;"",IF(Deník!$B379=Statistika!$F$69,IF(AND(Deník!$R379&gt;=0,Deník!$R379&lt;=1),"BE",Deník!$R379),""),"")</f>
        <v/>
      </c>
      <c r="AE379" s="601" t="str">
        <f>IF(Deník!$R379&lt;&gt;"",IF(Deník!$B379=Statistika!$F$70,IF(AND(Deník!$R379&gt;=0,Deník!$R379&lt;=1),"BE",Deník!$R379),""),"")</f>
        <v/>
      </c>
      <c r="AF379" s="90"/>
      <c r="AG379" s="63" t="str">
        <f>IF(Deník!$R379&lt;&gt;"",IF(Deník!$J379="L",IF(AND(Deník!$R379&gt;=0,Deník!$R379&lt;=1),"BE",Deník!$R379),""),"")</f>
        <v/>
      </c>
      <c r="AH379" s="13" t="str">
        <f>IF(Deník!$R379&lt;&gt;"",IF(Deník!$J379="S",IF(AND(Deník!$R379&gt;=0,Deník!$R379&lt;=1),"BE",Deník!$R379),""),"")</f>
        <v/>
      </c>
      <c r="AI379" s="95"/>
      <c r="AJ379" s="71" t="str">
        <f>IF(Deník!N380&lt;&gt;"",Deník!N380*-1,"")</f>
        <v/>
      </c>
      <c r="AK379" s="88"/>
      <c r="AL379" s="63" t="str">
        <f>IF(WEEKDAY(Deník!$C379,2)=1,IF(AND(Deník!$R379&gt;=0,Deník!$R379&lt;=1),"BE",Deník!$R379),"")</f>
        <v/>
      </c>
      <c r="AM379" s="13" t="str">
        <f>IF(WEEKDAY(Deník!$C379,2)=2,IF(AND(Deník!$R379&gt;=0,Deník!$R379&lt;=1),"BE",Deník!$R379),"")</f>
        <v/>
      </c>
      <c r="AN379" s="13" t="str">
        <f>IF(WEEKDAY(Deník!$C379,2)=3,IF(AND(Deník!$R379&gt;=0,Deník!$R379&lt;=1),"BE",Deník!$R379),"")</f>
        <v/>
      </c>
      <c r="AO379" s="13" t="str">
        <f>IF(WEEKDAY(Deník!$C379,2)=4,IF(AND(Deník!$R379&gt;=0,Deník!$R379&lt;=1),"BE",Deník!$R379),"")</f>
        <v/>
      </c>
      <c r="AP379" s="60" t="str">
        <f>IF(WEEKDAY(Deník!$C379,2)=5,IF(AND(Deník!$R379&gt;=0,Deník!$R379&lt;=1),"BE",Deník!$R379),"")</f>
        <v/>
      </c>
      <c r="AQ379" s="99"/>
      <c r="AR379" s="100">
        <f>Deník!D379</f>
        <v>0</v>
      </c>
      <c r="AS379" s="63" t="str">
        <f>IF(Deník!$D379&lt;&gt;"",IF(AND(Deník!$D379&gt;=AS$2,Deník!$D379&lt;=AS$3),IF(AND(Deník!$R379&gt;=0,Deník!$R379&lt;=1),"BE",Deník!$R379),""),"")</f>
        <v/>
      </c>
      <c r="AT379" s="63" t="str">
        <f>IF(Deník!$D379&lt;&gt;"",IF(AND(Deník!$D379&gt;=AT$2,Deník!$D379&lt;=AT$3),IF(AND(Deník!$R379&gt;=0,Deník!$R379&lt;=1),"BE",Deník!$R379),""),"")</f>
        <v/>
      </c>
      <c r="AU379" s="63" t="str">
        <f>IF(Deník!$D379&lt;&gt;"",IF(AND(Deník!$D379&gt;=AU$2,Deník!$D379&lt;=AU$3),IF(AND(Deník!$R379&gt;=0,Deník!$R379&lt;=1),"BE",Deník!$R379),""),"")</f>
        <v/>
      </c>
      <c r="AV379" s="63" t="str">
        <f>IF(Deník!$D379&lt;&gt;"",IF(AND(Deník!$D379&gt;=AV$2,Deník!$D379&lt;=AV$3),IF(AND(Deník!$R379&gt;=0,Deník!$R379&lt;=1),"BE",Deník!$R379),""),"")</f>
        <v/>
      </c>
      <c r="AW379" s="63" t="str">
        <f>IF(Deník!$D379&lt;&gt;"",IF(AND(Deník!$D379&gt;=AW$2,Deník!$D379&lt;=AW$3),IF(AND(Deník!$R379&gt;=0,Deník!$R379&lt;=1),"BE",Deník!$R379),""),"")</f>
        <v/>
      </c>
      <c r="AX379" s="63" t="str">
        <f>IF(Deník!$D379&lt;&gt;"",IF(AND(Deník!$D379&gt;=AX$2,Deník!$D379&lt;=AX$3),IF(AND(Deník!$R379&gt;=0,Deník!$R379&lt;=1),"BE",Deník!$R379),""),"")</f>
        <v/>
      </c>
      <c r="AY379" s="63" t="str">
        <f>IF(Deník!$D379&lt;&gt;"",IF(AND(Deník!$D379&gt;=AY$2,Deník!$D379&lt;=AY$3),IF(AND(Deník!$R379&gt;=0,Deník!$R379&lt;=1),"BE",Deník!$R379),""),"")</f>
        <v/>
      </c>
      <c r="AZ379" s="63" t="str">
        <f>IF(Deník!$D379&lt;&gt;"",IF(AND(Deník!$D379&gt;=AZ$2,Deník!$D379&lt;=AZ$3),IF(AND(Deník!$R379&gt;=0,Deník!$R379&lt;=1),"BE",Deník!$R379),""),"")</f>
        <v/>
      </c>
      <c r="BA379" s="63" t="str">
        <f>IF(Deník!$D379&lt;&gt;"",IF(AND(Deník!$D379&gt;=BA$2,Deník!$D379&lt;=BA$3),IF(AND(Deník!$R379&gt;=0,Deník!$R379&lt;=1),"BE",Deník!$R379),""),"")</f>
        <v/>
      </c>
      <c r="BB379" s="63" t="str">
        <f>IF(Deník!$D379&lt;&gt;"",IF(AND(Deník!$D379&gt;=BB$2,Deník!$D379&lt;=BB$3),IF(AND(Deník!$R379&gt;=0,Deník!$R379&lt;=1),"BE",Deník!$R379),""),"")</f>
        <v/>
      </c>
      <c r="BC379" s="71" t="str">
        <f>IF(Deník!$D379&lt;&gt;"",IF(AND(Deník!$D379&gt;=BC$2,Deník!$D379&lt;=BC$3),IF(AND(Deník!$R379&gt;=0,Deník!$R379&lt;=1),"BE",Deník!$R379),""),"")</f>
        <v/>
      </c>
      <c r="BD379" s="20" t="str">
        <f>IF(Deník!$J380="S",(Deník!$M380-Deník!$K380),IF(Deník!$J380="L",(Deník!$K380-Deník!$M380),""))</f>
        <v/>
      </c>
      <c r="BE379" s="20" t="str">
        <f>IF(Deník!$J380="S",(Deník!$K380-Deník!$O380),IF(Deník!$J380="L",(Deník!$O380-Deník!$K380),""))</f>
        <v/>
      </c>
      <c r="BF379" s="20" t="str">
        <f>IF(Deník!$J380="S",(Deník!$K380-Deník!$L380),IF(Deník!$J380="L",(Deník!$L380-Deník!$K380),""))</f>
        <v/>
      </c>
      <c r="BG379" s="20" t="str">
        <f>IF(Deník!$J380="S",(Deník!$K380-Deník!$S380),IF(Deník!$J380="L",(Deník!$S380-Deník!$K380),""))</f>
        <v/>
      </c>
      <c r="BH379" s="20" t="str">
        <f>IF(Deník!$J380="S",(Deník!$K380-Deník!$U380),IF(Deník!$J380="L",(Deník!$U380-Deník!$K380),""))</f>
        <v/>
      </c>
      <c r="BI379" s="20" t="str">
        <f>IF(Deník!$R379&gt;1,Deník!$R379,"")</f>
        <v/>
      </c>
      <c r="BJ379" s="20" t="str">
        <f>IF(Deník!$R379&lt;0,Deník!$R379,"")</f>
        <v/>
      </c>
      <c r="BK379" s="17"/>
      <c r="BM379" s="233" t="str">
        <f>IF(Deník!$R379&lt;&gt;"",IF(Deník!$Y379=Statistika!$F$78,IF(AND(Deník!$R379&gt;=0,Deník!$R379&lt;=1),"BE",Deník!$R379),""),"")</f>
        <v/>
      </c>
      <c r="BN379" s="233" t="str">
        <f>IF(Deník!$R379&lt;&gt;"",IF(Deník!$Y379=Statistika!$F$79,IF(AND(Deník!$R379&gt;=0,Deník!$R379&lt;=1),"BE",Deník!$R379),""),"")</f>
        <v/>
      </c>
      <c r="BO379" s="233" t="str">
        <f>IF(Deník!$R379&lt;&gt;"",IF(Deník!$Y379=Statistika!$F$80,IF(AND(Deník!$R379&gt;=0,Deník!$R379&lt;=1),"BE",Deník!$R379),""),"")</f>
        <v/>
      </c>
      <c r="BP379" s="233" t="str">
        <f>IF(Deník!$R379&lt;&gt;"",IF(Deník!$Y379=Statistika!$F$81,IF(AND(Deník!$R379&gt;=0,Deník!$R379&lt;=1),"BE",Deník!$R379),""),"")</f>
        <v/>
      </c>
      <c r="BQ379" s="233" t="str">
        <f>IF(Deník!$R379&lt;&gt;"",IF(Deník!$Y379=Statistika!$F$82,IF(AND(Deník!$R379&gt;=0,Deník!$R379&lt;=1),"BE",Deník!$R379),""),"")</f>
        <v/>
      </c>
      <c r="BR379" s="233" t="str">
        <f>IF(Deník!$R379&lt;&gt;"",IF(Deník!$Y379=Statistika!$F$83,IF(AND(Deník!$R379&gt;=0,Deník!$R379&lt;=1),"BE",Deník!$R379),""),"")</f>
        <v/>
      </c>
      <c r="BS379" s="233" t="str">
        <f>IF(Deník!$R379&lt;&gt;"",IF(Deník!$Y379=Statistika!$F$84,IF(AND(Deník!$R379&gt;=0,Deník!$R379&lt;=1),"BE",Deník!$R379),""),"")</f>
        <v/>
      </c>
      <c r="BT379" s="233" t="str">
        <f>IF(Deník!$R379&lt;&gt;"",IF(Deník!$Y379=Statistika!$F$85,IF(AND(Deník!$R379&gt;=0,Deník!$R379&lt;=1),"BE",Deník!$R379),""),"")</f>
        <v/>
      </c>
      <c r="BU379" s="233" t="str">
        <f>IF(Deník!$R379&lt;&gt;"",IF(Deník!$Y379=Statistika!$F$86,IF(AND(Deník!$R379&gt;=0,Deník!$R379&lt;=1),"BE",Deník!$R379),""),"")</f>
        <v/>
      </c>
      <c r="BV379" s="233" t="str">
        <f>IF(Deník!$R379&lt;&gt;"",IF(Deník!$Y379=Statistika!$F$87,IF(AND(Deník!$R379&gt;=0,Deník!$R379&lt;=1),"BE",Deník!$R379),""),"")</f>
        <v/>
      </c>
      <c r="BW379" s="233" t="str">
        <f>IF(Deník!$R379&lt;&gt;"",IF(Deník!$Y379=Statistika!$F$88,IF(AND(Deník!$R379&gt;=0,Deník!$R379&lt;=1),"BE",Deník!$R379),""),"")</f>
        <v/>
      </c>
      <c r="BX379" s="233" t="str">
        <f>IF(Deník!$R379&lt;&gt;"",IF(Deník!$Y379=Statistika!$F$89,IF(AND(Deník!$R379&gt;=0,Deník!$R379&lt;=1),"BE",Deník!$R379),""),"")</f>
        <v/>
      </c>
      <c r="BY379" s="233" t="str">
        <f>IF(Deník!$R379&lt;&gt;"",IF(Deník!$Y379=Statistika!$F$90,IF(AND(Deník!$R379&gt;=0,Deník!$R379&lt;=1),"BE",Deník!$R379),""),"")</f>
        <v/>
      </c>
      <c r="BZ379" s="233" t="str">
        <f>IF(Deník!$R379&lt;&gt;"",IF(Deník!$Y379=Statistika!$F$91,IF(AND(Deník!$R379&gt;=0,Deník!$R379&lt;=1),"BE",Deník!$R379),""),"")</f>
        <v/>
      </c>
      <c r="CA379" s="233"/>
      <c r="CB379" s="233" t="str">
        <f>IF(Deník!$R379&lt;&gt;"",IF(Deník!$AB379="SL",IF(AND(Deník!$R379&gt;=0,Deník!$R379&lt;=1),"BE",Deník!$R379),""),"")</f>
        <v/>
      </c>
      <c r="CC379" s="233" t="str">
        <f>IF(Deník!$R379&lt;&gt;"",IF(Deník!$AB379="BE10",IF(AND(Deník!$R379&gt;=0,Deník!$R379&lt;=1),"BE",Deník!$R379),""),"")</f>
        <v/>
      </c>
      <c r="CD379" s="233" t="str">
        <f>IF(Deník!$R379&lt;&gt;"",IF(Deník!$AB379="BE15",IF(AND(Deník!$R379&gt;=0,Deník!$R379&lt;=1),"BE",Deník!$R379),""),"")</f>
        <v/>
      </c>
      <c r="CE379" s="233" t="str">
        <f>IF(Deník!$R379&lt;&gt;"",IF(Deník!$AB379="BE20",IF(AND(Deník!$R379&gt;=0,Deník!$R379&lt;=1),"BE",Deník!$R379),""),"")</f>
        <v/>
      </c>
      <c r="CF379" s="233" t="str">
        <f>IF(Deník!$R379&lt;&gt;"",IF(Deník!$AB379="TP1",IF(AND(Deník!$R379&gt;=0,Deník!$R379&lt;=1),"BE",Deník!$R379),""),"")</f>
        <v/>
      </c>
      <c r="CG379" s="233" t="str">
        <f>IF(Deník!$R379&lt;&gt;"",IF(Deník!$AB379="TP2",IF(AND(Deník!$R379&gt;=0,Deník!$R379&lt;=1),"BE",Deník!$R379),""),"")</f>
        <v/>
      </c>
      <c r="CH379" s="233" t="str">
        <f>IF(Deník!$R379&lt;&gt;"",IF(Deník!$AB379="TP3",IF(AND(Deník!$R379&gt;=0,Deník!$R379&lt;=1),"BE",Deník!$R379),""),"")</f>
        <v/>
      </c>
      <c r="CI379" s="233" t="str">
        <f>IF(Deník!$R379&lt;&gt;"",IF(Deník!$AB379="Trailing SL",IF(AND(Deník!$R379&gt;=0,Deník!$R379&lt;=1),"BE",Deník!$R379),""),"")</f>
        <v/>
      </c>
      <c r="CJ379" s="233" t="str">
        <f>IF(Deník!$R379&lt;&gt;"",IF(Deník!$AB379="Manual",IF(AND(Deník!$R379&gt;=0,Deník!$R379&lt;=1),"BE",Deník!$R379),""),"")</f>
        <v/>
      </c>
      <c r="CK379" s="233"/>
      <c r="CL379" s="233" t="str">
        <f>IF(Deník!$R379&lt;0,IF(Deník!$AC379=Statistika!$F$117,Deník!$R379,""),"")</f>
        <v/>
      </c>
      <c r="CM379" s="233" t="str">
        <f>IF(Deník!$R379&lt;0,IF(Deník!$AC379=Statistika!$F$118,Deník!$R379,""),"")</f>
        <v/>
      </c>
      <c r="CN379" s="233" t="str">
        <f>IF(Deník!$R379&lt;0,IF(Deník!$AC379=Statistika!$F$119,Deník!$R379,""),"")</f>
        <v/>
      </c>
      <c r="CO379" s="233" t="str">
        <f>IF(Deník!$R379&lt;0,IF(Deník!$AC379=Statistika!$F$120,Deník!$R379,""),"")</f>
        <v/>
      </c>
      <c r="CP379" s="233" t="str">
        <f>IF(Deník!$R379&lt;0,IF(Deník!$AC379=Statistika!$F$121,Deník!$R379,""),"")</f>
        <v/>
      </c>
      <c r="CQ379" s="233" t="str">
        <f>IF(Deník!$R379&lt;0,IF(Deník!$AC379=Statistika!$F$122,Deník!$R379,""),"")</f>
        <v/>
      </c>
      <c r="CR379" s="233" t="str">
        <f>IF(Deník!$R379&lt;0,IF(Deník!$AC379=Statistika!$F$123,Deník!$R379,""),"")</f>
        <v/>
      </c>
      <c r="CS379" s="233" t="str">
        <f>IF(Deník!$R379&lt;0,IF(Deník!$AC379=Statistika!$F$124,Deník!$R379,""),"")</f>
        <v/>
      </c>
      <c r="CT379" s="233" t="str">
        <f>IF(Deník!$R379&lt;0,IF(Deník!$AC379=Statistika!$F$125,Deník!$R379,""),"")</f>
        <v/>
      </c>
      <c r="CU379" s="233"/>
      <c r="CV379" s="233" t="str">
        <f>IF(Deník!$R379&lt;0,IF(Deník!$AD379=$CV$2,Deník!$R379,""),"")</f>
        <v/>
      </c>
      <c r="CW379" s="233" t="str">
        <f>IF(Deník!$R379&lt;0,IF(Deník!$AD379=$CW$2,Deník!$R379,""),"")</f>
        <v/>
      </c>
      <c r="CX379" s="233" t="str">
        <f>IF(Deník!$R379&lt;0,IF(Deník!$AD379=$CX$2,Deník!$R379,""),"")</f>
        <v/>
      </c>
      <c r="CY379" s="233" t="str">
        <f>IF(Deník!$R379&lt;0,IF(Deník!$AD379=$CY$2,Deník!$R379,""),"")</f>
        <v/>
      </c>
      <c r="CZ379" s="233" t="str">
        <f>IF(Deník!$R379&lt;0,IF(Deník!$AD379=$CZ$2,Deník!$R379,""),"")</f>
        <v/>
      </c>
      <c r="DL379" s="221">
        <f t="shared" si="16"/>
        <v>93847.029999999984</v>
      </c>
      <c r="DM379" s="220">
        <f t="shared" si="15"/>
        <v>-6.1529700000000132E-2</v>
      </c>
      <c r="DO379" s="50">
        <f>Deník!W380</f>
        <v>0</v>
      </c>
      <c r="DP379" s="102" t="str">
        <f>IF(AND(Deník!W380&gt;0),1,"")</f>
        <v/>
      </c>
      <c r="DQ379" s="102">
        <f>IF(AND(Deník!W380&lt;=0),1,"")</f>
        <v>1</v>
      </c>
      <c r="DR379" s="227"/>
      <c r="DS379" s="228"/>
      <c r="DT379" s="85"/>
      <c r="DU379" s="54">
        <f>IF(MONTH(Deník!$C379)=DU$2,Deník!$W379,"")</f>
        <v>0</v>
      </c>
      <c r="DV379" s="222" t="str">
        <f>IF(MONTH(Deník!$C379)=DV$2,Deník!$W379,"")</f>
        <v/>
      </c>
      <c r="DW379" s="222" t="str">
        <f>IF(MONTH(Deník!$C379)=DW$2,Deník!$W379,"")</f>
        <v/>
      </c>
      <c r="DX379" s="222" t="str">
        <f>IF(MONTH(Deník!$C379)=DX$2,Deník!$W379,"")</f>
        <v/>
      </c>
      <c r="DY379" s="222" t="str">
        <f>IF(MONTH(Deník!$C379)=DY$2,Deník!$W379,"")</f>
        <v/>
      </c>
      <c r="DZ379" s="222" t="str">
        <f>IF(MONTH(Deník!$C379)=DZ$2,Deník!$W379,"")</f>
        <v/>
      </c>
      <c r="EA379" s="222" t="str">
        <f>IF(MONTH(Deník!$C379)=EA$2,Deník!$W379,"")</f>
        <v/>
      </c>
      <c r="EB379" s="222" t="str">
        <f>IF(MONTH(Deník!$C379)=EB$2,Deník!$W379,"")</f>
        <v/>
      </c>
      <c r="EC379" s="222" t="str">
        <f>IF(MONTH(Deník!$C379)=EC$2,Deník!$W379,"")</f>
        <v/>
      </c>
      <c r="ED379" s="222" t="str">
        <f>IF(MONTH(Deník!$C379)=ED$2,Deník!$W379,"")</f>
        <v/>
      </c>
      <c r="EE379" s="222" t="str">
        <f>IF(MONTH(Deník!$C379)=EE$2,Deník!$W379,"")</f>
        <v/>
      </c>
      <c r="EF379" s="222" t="str">
        <f>IF(MONTH(Deník!$C379)=EF$2,Deník!$W379,"")</f>
        <v/>
      </c>
      <c r="EI379" s="600" t="str">
        <f>IF(Deník!$W379&lt;&gt;"",IF(Deník!$B379=Statistika!$F$63,Deník!$W379,""),"")</f>
        <v/>
      </c>
      <c r="EJ379" s="13" t="str">
        <f>IF(Deník!$W379&lt;&gt;"",IF(Deník!$B379=Statistika!$F$64,Deník!$W379,""),"")</f>
        <v/>
      </c>
      <c r="EK379" s="13" t="str">
        <f>IF(Deník!$W379&lt;&gt;"",IF(Deník!$B379=Statistika!$F$65,Deník!$W379,""),"")</f>
        <v/>
      </c>
      <c r="EL379" s="13" t="str">
        <f>IF(Deník!$W379&lt;&gt;"",IF(Deník!$B379=Statistika!$F$66,Deník!$W379,""),"")</f>
        <v/>
      </c>
      <c r="EM379" s="13" t="str">
        <f>IF(Deník!$W379&lt;&gt;"",IF(Deník!$B379=Statistika!$F$67,Deník!$W379,""),"")</f>
        <v/>
      </c>
      <c r="EN379" s="13" t="str">
        <f>IF(Deník!$W379&lt;&gt;"",IF(Deník!$B379=Statistika!$F$68,Deník!$W379,""),"")</f>
        <v/>
      </c>
      <c r="EO379" s="13" t="str">
        <f>IF(Deník!$W379&lt;&gt;"",IF(Deník!$B379=Statistika!$F$69,Deník!$W379,""),"")</f>
        <v/>
      </c>
      <c r="EP379" s="601" t="str">
        <f>IF(Deník!$W379&lt;&gt;"",IF(Deník!$B379=Statistika!$F$70,Deník!$W379,""),"")</f>
        <v/>
      </c>
      <c r="EQ379" s="90"/>
      <c r="ER379" s="63" t="str">
        <f>IF(Deník!$W379&lt;&gt;"",IF(Deník!$J379="L",Deník!$W379,""),"")</f>
        <v/>
      </c>
      <c r="ES379" s="13" t="str">
        <f>IF(Deník!$W379&lt;&gt;"",IF(Deník!$J379="S",Deník!$W379,""),"")</f>
        <v/>
      </c>
      <c r="ET379" s="95"/>
      <c r="EU379" s="88"/>
      <c r="EV379" s="63" t="str">
        <f>IF(WEEKDAY(Deník!$C379,2)=1,Deník!$W379,"")</f>
        <v/>
      </c>
      <c r="EW379" s="13" t="str">
        <f>IF(WEEKDAY(Deník!$C379,2)=2,Deník!$W379,"")</f>
        <v/>
      </c>
      <c r="EX379" s="13" t="str">
        <f>IF(WEEKDAY(Deník!$C379,2)=3,Deník!$W379,"")</f>
        <v/>
      </c>
      <c r="EY379" s="13" t="str">
        <f>IF(WEEKDAY(Deník!$C379,2)=4,Deník!$W379,"")</f>
        <v/>
      </c>
      <c r="EZ379" s="60" t="str">
        <f>IF(WEEKDAY(Deník!$C379,2)=5,Deník!$W379,"")</f>
        <v/>
      </c>
      <c r="FA379" s="99"/>
      <c r="FB379" s="100">
        <f>Deník!D379</f>
        <v>0</v>
      </c>
      <c r="FC379" s="63">
        <f>IF($FB379&lt;&gt;"",IF(AND($FB379&gt;=FC$2,$FB379&lt;=FC$3),Deník!$W379,""))</f>
        <v>0</v>
      </c>
      <c r="FD379" s="63" t="str">
        <f>IF($FB379&lt;&gt;"",IF(AND($FB379&gt;=FD$2,$FB379&lt;=FD$3),Deník!$W379,""))</f>
        <v/>
      </c>
      <c r="FE379" s="63" t="str">
        <f>IF($FB379&lt;&gt;"",IF(AND($FB379&gt;=FE$2,$FB379&lt;=FE$3),Deník!$W379,""))</f>
        <v/>
      </c>
      <c r="FF379" s="63" t="str">
        <f>IF($FB379&lt;&gt;"",IF(AND($FB379&gt;=FF$2,$FB379&lt;=FF$3),Deník!$W379,""))</f>
        <v/>
      </c>
      <c r="FG379" s="63" t="str">
        <f>IF($FB379&lt;&gt;"",IF(AND($FB379&gt;=FG$2,$FB379&lt;=FG$3),Deník!$W379,""))</f>
        <v/>
      </c>
      <c r="FH379" s="63" t="str">
        <f>IF($FB379&lt;&gt;"",IF(AND($FB379&gt;=FH$2,$FB379&lt;=FH$3),Deník!$W379,""))</f>
        <v/>
      </c>
      <c r="FI379" s="63" t="str">
        <f>IF($FB379&lt;&gt;"",IF(AND($FB379&gt;=FI$2,$FB379&lt;=FI$3),Deník!$W379,""))</f>
        <v/>
      </c>
      <c r="FJ379" s="63" t="str">
        <f>IF($FB379&lt;&gt;"",IF(AND($FB379&gt;=FJ$2,$FB379&lt;=FJ$3),Deník!$W379,""))</f>
        <v/>
      </c>
      <c r="FK379" s="63" t="str">
        <f>IF($FB379&lt;&gt;"",IF(AND($FB379&gt;=FK$2,$FB379&lt;=FK$3),Deník!$W379,""))</f>
        <v/>
      </c>
      <c r="FL379" s="63" t="str">
        <f>IF($FB379&lt;&gt;"",IF(AND($FB379&gt;=FL$2,$FB379&lt;=FL$3),Deník!$W379,""))</f>
        <v/>
      </c>
      <c r="FM379" s="63" t="str">
        <f>IF($FB379&lt;&gt;"",IF(AND($FB379&gt;=FM$2,$FB379&lt;=FM$3),Deník!$W379,""))</f>
        <v/>
      </c>
      <c r="FN379" s="13"/>
      <c r="FO379" s="20" t="str">
        <f>IF(Deník!$W379&gt;1,Deník!$W379,"")</f>
        <v/>
      </c>
      <c r="FP379" s="20" t="str">
        <f>IF(Deník!$W379&lt;0,Deník!$W379,"")</f>
        <v/>
      </c>
      <c r="FQ379" s="17"/>
      <c r="FS379" s="233"/>
      <c r="FT379" s="233" t="str">
        <f>IF(Deník!$W379&lt;&gt;"",IF(Deník!$Y379=Statistika!$F$78,Deník!$W379,""),"")</f>
        <v/>
      </c>
      <c r="FU379" s="233" t="str">
        <f>IF(Deník!$W379&lt;&gt;"",IF(Deník!$Y379=Statistika!$F$79,Deník!$W379,""),"")</f>
        <v/>
      </c>
      <c r="FV379" s="233" t="str">
        <f>IF(Deník!$W379&lt;&gt;"",IF(Deník!$Y379=Statistika!$F$80,Deník!$W379,""),"")</f>
        <v/>
      </c>
      <c r="FW379" s="233" t="str">
        <f>IF(Deník!$W379&lt;&gt;"",IF(Deník!$Y379=Statistika!$F$81,Deník!$W379,""),"")</f>
        <v/>
      </c>
      <c r="FX379" s="233" t="str">
        <f>IF(Deník!$W379&lt;&gt;"",IF(Deník!$Y379=Statistika!$F$82,Deník!$W379,""),"")</f>
        <v/>
      </c>
      <c r="FY379" s="233" t="str">
        <f>IF(Deník!$W379&lt;&gt;"",IF(Deník!$Y379=Statistika!$F$83,Deník!$W379,""),"")</f>
        <v/>
      </c>
      <c r="FZ379" s="233" t="str">
        <f>IF(Deník!$W379&lt;&gt;"",IF(Deník!$Y379=Statistika!$F$84,Deník!$W379,""),"")</f>
        <v/>
      </c>
      <c r="GA379" s="233" t="str">
        <f>IF(Deník!$W379&lt;&gt;"",IF(Deník!$Y379=Statistika!$F$85,Deník!$W379,""),"")</f>
        <v/>
      </c>
      <c r="GB379" s="233" t="str">
        <f>IF(Deník!$W379&lt;&gt;"",IF(Deník!$Y379=Statistika!$F$86,Deník!$W379,""),"")</f>
        <v/>
      </c>
      <c r="GC379" s="233" t="str">
        <f>IF(Deník!$W379&lt;&gt;"",IF(Deník!$Y379=Statistika!$F$87,Deník!$W379,""),"")</f>
        <v/>
      </c>
      <c r="GD379" s="233" t="str">
        <f>IF(Deník!$W379&lt;&gt;"",IF(Deník!$Y379=Statistika!$F$88,Deník!$W379,""),"")</f>
        <v/>
      </c>
      <c r="GE379" s="233" t="str">
        <f>IF(Deník!$W379&lt;&gt;"",IF(Deník!$Y379=Statistika!$F$89,Deník!$W379,""),"")</f>
        <v/>
      </c>
      <c r="GF379" s="233" t="str">
        <f>IF(Deník!$W379&lt;&gt;"",IF(Deník!$Y379=Statistika!$F$90,Deník!$W379,""),"")</f>
        <v/>
      </c>
      <c r="GG379" s="233" t="str">
        <f>IF(Deník!$W379&lt;&gt;"",IF(Deník!$Y379=Statistika!$F$91,Deník!$W379,""),"")</f>
        <v/>
      </c>
      <c r="GH379" s="233"/>
      <c r="GI379" s="233" t="str">
        <f>IF(Deník!$W379&lt;&gt;"",IF(Deník!$AB379=Statistika!$L$100,Deník!$W379,""),"")</f>
        <v/>
      </c>
      <c r="GJ379" s="233" t="str">
        <f>IF(Deník!$W379&lt;&gt;"",IF(Deník!$AB379=Statistika!$L$101,Deník!$W379,""),"")</f>
        <v/>
      </c>
      <c r="GK379" s="233" t="str">
        <f>IF(Deník!$W379&lt;&gt;"",IF(Deník!$AB379=Statistika!$L$102,Deník!$W379,""),"")</f>
        <v/>
      </c>
      <c r="GL379" s="233" t="str">
        <f>IF(Deník!$W379&lt;&gt;"",IF(Deník!$AB379=Statistika!$L$103,Deník!$W379,""),"")</f>
        <v/>
      </c>
      <c r="GM379" s="233" t="str">
        <f>IF(Deník!$W379&lt;&gt;"",IF(Deník!$AB379=Statistika!$L$104,Deník!$W379,""),"")</f>
        <v/>
      </c>
      <c r="GN379" s="233" t="str">
        <f>IF(Deník!$W379&lt;&gt;"",IF(Deník!$AB379=Statistika!$L$105,Deník!$W379,""),"")</f>
        <v/>
      </c>
      <c r="GO379" s="233" t="str">
        <f>IF(Deník!$W379&lt;&gt;"",IF(Deník!$AB379=Statistika!$L$106,Deník!$W379,""),"")</f>
        <v/>
      </c>
      <c r="GP379" s="233" t="str">
        <f>IF(Deník!$W379&lt;&gt;"",IF(Deník!$AB379=Statistika!$L$107,Deník!$W379,""),"")</f>
        <v/>
      </c>
      <c r="GQ379" s="233" t="str">
        <f>IF(Deník!$W379&lt;&gt;"",IF(Deník!$AB379=Statistika!$L$108,Deník!$W379,""),"")</f>
        <v/>
      </c>
      <c r="GS379" s="233" t="str">
        <f>IF(Deník!$W379&lt;0,IF(Deník!$AC379=Statistika!$F$117,Deník!$W379,""),"")</f>
        <v/>
      </c>
      <c r="GT379" s="233" t="str">
        <f>IF(Deník!$W379&lt;0,IF(Deník!$AC379=Statistika!$F$118,Deník!$W379,""),"")</f>
        <v/>
      </c>
      <c r="GU379" s="233" t="str">
        <f>IF(Deník!$W379&lt;0,IF(Deník!$AC379=Statistika!$F$119,Deník!$W379,""),"")</f>
        <v/>
      </c>
      <c r="GV379" s="233" t="str">
        <f>IF(Deník!$W379&lt;0,IF(Deník!$AC379=Statistika!$F$120,Deník!$W379,""),"")</f>
        <v/>
      </c>
      <c r="GW379" s="233" t="str">
        <f>IF(Deník!$W379&lt;0,IF(Deník!$AC379=Statistika!$F$121,Deník!$W379,""),"")</f>
        <v/>
      </c>
      <c r="GX379" s="233" t="str">
        <f>IF(Deník!$W379&lt;0,IF(Deník!$AC379=Statistika!$F$122,Deník!$W379,""),"")</f>
        <v/>
      </c>
      <c r="GY379" s="233" t="str">
        <f>IF(Deník!$W379&lt;0,IF(Deník!$AC379=Statistika!$F$123,Deník!$W379,""),"")</f>
        <v/>
      </c>
      <c r="GZ379" s="233" t="str">
        <f>IF(Deník!$W379&lt;0,IF(Deník!$AC379=Statistika!$F$124,Deník!$W379,""),"")</f>
        <v/>
      </c>
      <c r="HA379" s="233" t="str">
        <f>IF(Deník!$W379&lt;0,IF(Deník!$AC379=Statistika!$F$125,Deník!$W379,""),"")</f>
        <v/>
      </c>
      <c r="HC379" s="233" t="str">
        <f>IF(Deník!$W379&lt;0,IF(Deník!$AD379=Statistika!$F$133,Deník!$W379,""),"")</f>
        <v/>
      </c>
      <c r="HD379" s="233" t="str">
        <f>IF(Deník!$W379&lt;0,IF(Deník!$AD379=Statistika!$F$134,Deník!$W379,""),"")</f>
        <v/>
      </c>
      <c r="HE379" s="233" t="str">
        <f>IF(Deník!$W379&lt;0,IF(Deník!$AD379=Statistika!$F$135,Deník!$W379,""),"")</f>
        <v/>
      </c>
      <c r="HF379" s="233" t="str">
        <f>IF(Deník!$W379&lt;0,IF(Deník!$AD379=Statistika!$F$136,Deník!$W379,""),"")</f>
        <v/>
      </c>
      <c r="HG379" s="233" t="str">
        <f>IF(Deník!$W379&lt;0,IF(Deník!$AD379=Statistika!$F$137,Deník!$W379,""),"")</f>
        <v/>
      </c>
      <c r="ID379" s="8">
        <f>Tabulka4[[#This Row],[Sloupec3]]</f>
        <v>0</v>
      </c>
      <c r="IE379" s="17" t="str">
        <f>IF(AND([1]Deník!$C379&gt;='[1]Měsíční shrnutí'!$D$1,[1]Deník!$C379&lt;='[1]Měsíční shrnutí'!$F$1),[1]Deník!$X379,"")</f>
        <v/>
      </c>
    </row>
    <row r="380" spans="1:239">
      <c r="A380" s="8">
        <f>Deník!C381</f>
        <v>0</v>
      </c>
      <c r="B380" s="50" t="str">
        <f>Deník!R381</f>
        <v/>
      </c>
      <c r="C380" s="102" t="str">
        <f>IF(AND(Deník!R381&gt;1,Deník!R381&lt;&gt;""),1,"")</f>
        <v/>
      </c>
      <c r="D380" s="102" t="str">
        <f>IF(AND(Deník!R381&lt;=0,Deník!R381&lt;&gt;""),1,"")</f>
        <v/>
      </c>
      <c r="E380" s="103" t="str">
        <f>IF(AND(Deník!R381&gt;=0,Deník!R381&lt;=1),1,"")</f>
        <v/>
      </c>
      <c r="F380" s="79" t="str">
        <f>IF(Deník!R381&lt;&gt;"",Deník!R381+F379,"")</f>
        <v/>
      </c>
      <c r="G380" s="85"/>
      <c r="H380" s="54" t="str">
        <f>IF(MONTH(Deník!$C380)=H$2,IF(AND(Deník!$R380&gt;=0,Deník!$R380&lt;=1),"BE",Deník!$R380),"")</f>
        <v/>
      </c>
      <c r="I380" s="11" t="str">
        <f>IF(MONTH(Deník!$C380)=I$2,IF(AND(Deník!$R380&gt;=0,Deník!$R380&lt;=1),"BE",Deník!$R380),"")</f>
        <v/>
      </c>
      <c r="J380" s="11" t="str">
        <f>IF(MONTH(Deník!$C380)=J$2,IF(AND(Deník!$R380&gt;=0,Deník!$R380&lt;=1),"BE",Deník!$R380),"")</f>
        <v/>
      </c>
      <c r="K380" s="11" t="str">
        <f>IF(MONTH(Deník!$C380)=K$2,IF(AND(Deník!$R380&gt;=0,Deník!$R380&lt;=1),"BE",Deník!$R380),"")</f>
        <v/>
      </c>
      <c r="L380" s="11" t="str">
        <f>IF(MONTH(Deník!$C380)=L$2,IF(AND(Deník!$R380&gt;=0,Deník!$R380&lt;=1),"BE",Deník!$R380),"")</f>
        <v/>
      </c>
      <c r="M380" s="11" t="str">
        <f>IF(MONTH(Deník!$C380)=M$2,IF(AND(Deník!$R380&gt;=0,Deník!$R380&lt;=1),"BE",Deník!$R380),"")</f>
        <v/>
      </c>
      <c r="N380" s="11" t="str">
        <f>IF(MONTH(Deník!$C380)=N$2,IF(AND(Deník!$R380&gt;=0,Deník!$R380&lt;=1),"BE",Deník!$R380),"")</f>
        <v/>
      </c>
      <c r="O380" s="11" t="str">
        <f>IF(MONTH(Deník!$C380)=O$2,IF(AND(Deník!$R380&gt;=0,Deník!$R380&lt;=1),"BE",Deník!$R380),"")</f>
        <v/>
      </c>
      <c r="P380" s="11" t="str">
        <f>IF(MONTH(Deník!$C380)=P$2,IF(AND(Deník!$R380&gt;=0,Deník!$R380&lt;=1),"BE",Deník!$R380),"")</f>
        <v/>
      </c>
      <c r="Q380" s="11" t="str">
        <f>IF(MONTH(Deník!$C380)=Q$2,IF(AND(Deník!$R380&gt;=0,Deník!$R380&lt;=1),"BE",Deník!$R380),"")</f>
        <v/>
      </c>
      <c r="R380" s="11" t="str">
        <f>IF(MONTH(Deník!$C380)=R$2,IF(AND(Deník!$R380&gt;=0,Deník!$R380&lt;=1),"BE",Deník!$R380),"")</f>
        <v/>
      </c>
      <c r="S380" s="57" t="str">
        <f>IF(MONTH(Deník!$C380)=S$2,IF(AND(Deník!$R380&gt;=0,Deník!$R380&lt;=1),"BE",Deník!$R380),"")</f>
        <v/>
      </c>
      <c r="U380" s="12"/>
      <c r="V380" s="12"/>
      <c r="X380" s="600" t="str">
        <f>IF(Deník!$R380&lt;&gt;"",IF(Deník!$B380=Statistika!$F$63,IF(AND(Deník!$R380&gt;=0,Deník!$R380&lt;=1),"BE",Deník!$R380),""),"")</f>
        <v/>
      </c>
      <c r="Y380" s="13" t="str">
        <f>IF(Deník!$R380&lt;&gt;"",IF(Deník!$B380=Statistika!$F$64,IF(AND(Deník!$R380&gt;=0,Deník!$R380&lt;=1),"BE",Deník!$R380),""),"")</f>
        <v/>
      </c>
      <c r="Z380" s="13" t="str">
        <f>IF(Deník!$R380&lt;&gt;"",IF(Deník!$B380=Statistika!$F$65,IF(AND(Deník!$R380&gt;=0,Deník!$R380&lt;=1),"BE",Deník!$R380),""),"")</f>
        <v/>
      </c>
      <c r="AA380" s="13" t="str">
        <f>IF(Deník!$R380&lt;&gt;"",IF(Deník!$B380=Statistika!$F$66,IF(AND(Deník!$R380&gt;=0,Deník!$R380&lt;=1),"BE",Deník!$R380),""),"")</f>
        <v/>
      </c>
      <c r="AB380" s="13" t="str">
        <f>IF(Deník!$R380&lt;&gt;"",IF(Deník!$B380=Statistika!$F$67,IF(AND(Deník!$R380&gt;=0,Deník!$R380&lt;=1),"BE",Deník!$R380),""),"")</f>
        <v/>
      </c>
      <c r="AC380" s="13" t="str">
        <f>IF(Deník!$R380&lt;&gt;"",IF(Deník!$B380=Statistika!$F$68,IF(AND(Deník!$R380&gt;=0,Deník!$R380&lt;=1),"BE",Deník!$R380),""),"")</f>
        <v/>
      </c>
      <c r="AD380" s="13" t="str">
        <f>IF(Deník!$R380&lt;&gt;"",IF(Deník!$B380=Statistika!$F$69,IF(AND(Deník!$R380&gt;=0,Deník!$R380&lt;=1),"BE",Deník!$R380),""),"")</f>
        <v/>
      </c>
      <c r="AE380" s="601" t="str">
        <f>IF(Deník!$R380&lt;&gt;"",IF(Deník!$B380=Statistika!$F$70,IF(AND(Deník!$R380&gt;=0,Deník!$R380&lt;=1),"BE",Deník!$R380),""),"")</f>
        <v/>
      </c>
      <c r="AF380" s="90"/>
      <c r="AG380" s="63" t="str">
        <f>IF(Deník!$R380&lt;&gt;"",IF(Deník!$J380="L",IF(AND(Deník!$R380&gt;=0,Deník!$R380&lt;=1),"BE",Deník!$R380),""),"")</f>
        <v/>
      </c>
      <c r="AH380" s="13" t="str">
        <f>IF(Deník!$R380&lt;&gt;"",IF(Deník!$J380="S",IF(AND(Deník!$R380&gt;=0,Deník!$R380&lt;=1),"BE",Deník!$R380),""),"")</f>
        <v/>
      </c>
      <c r="AI380" s="95"/>
      <c r="AJ380" s="71" t="str">
        <f>IF(Deník!N381&lt;&gt;"",Deník!N381*-1,"")</f>
        <v/>
      </c>
      <c r="AK380" s="88"/>
      <c r="AL380" s="63" t="str">
        <f>IF(WEEKDAY(Deník!$C380,2)=1,IF(AND(Deník!$R380&gt;=0,Deník!$R380&lt;=1),"BE",Deník!$R380),"")</f>
        <v/>
      </c>
      <c r="AM380" s="13" t="str">
        <f>IF(WEEKDAY(Deník!$C380,2)=2,IF(AND(Deník!$R380&gt;=0,Deník!$R380&lt;=1),"BE",Deník!$R380),"")</f>
        <v/>
      </c>
      <c r="AN380" s="13" t="str">
        <f>IF(WEEKDAY(Deník!$C380,2)=3,IF(AND(Deník!$R380&gt;=0,Deník!$R380&lt;=1),"BE",Deník!$R380),"")</f>
        <v/>
      </c>
      <c r="AO380" s="13" t="str">
        <f>IF(WEEKDAY(Deník!$C380,2)=4,IF(AND(Deník!$R380&gt;=0,Deník!$R380&lt;=1),"BE",Deník!$R380),"")</f>
        <v/>
      </c>
      <c r="AP380" s="60" t="str">
        <f>IF(WEEKDAY(Deník!$C380,2)=5,IF(AND(Deník!$R380&gt;=0,Deník!$R380&lt;=1),"BE",Deník!$R380),"")</f>
        <v/>
      </c>
      <c r="AQ380" s="99"/>
      <c r="AR380" s="100">
        <f>Deník!D380</f>
        <v>0</v>
      </c>
      <c r="AS380" s="63" t="str">
        <f>IF(Deník!$D380&lt;&gt;"",IF(AND(Deník!$D380&gt;=AS$2,Deník!$D380&lt;=AS$3),IF(AND(Deník!$R380&gt;=0,Deník!$R380&lt;=1),"BE",Deník!$R380),""),"")</f>
        <v/>
      </c>
      <c r="AT380" s="63" t="str">
        <f>IF(Deník!$D380&lt;&gt;"",IF(AND(Deník!$D380&gt;=AT$2,Deník!$D380&lt;=AT$3),IF(AND(Deník!$R380&gt;=0,Deník!$R380&lt;=1),"BE",Deník!$R380),""),"")</f>
        <v/>
      </c>
      <c r="AU380" s="63" t="str">
        <f>IF(Deník!$D380&lt;&gt;"",IF(AND(Deník!$D380&gt;=AU$2,Deník!$D380&lt;=AU$3),IF(AND(Deník!$R380&gt;=0,Deník!$R380&lt;=1),"BE",Deník!$R380),""),"")</f>
        <v/>
      </c>
      <c r="AV380" s="63" t="str">
        <f>IF(Deník!$D380&lt;&gt;"",IF(AND(Deník!$D380&gt;=AV$2,Deník!$D380&lt;=AV$3),IF(AND(Deník!$R380&gt;=0,Deník!$R380&lt;=1),"BE",Deník!$R380),""),"")</f>
        <v/>
      </c>
      <c r="AW380" s="63" t="str">
        <f>IF(Deník!$D380&lt;&gt;"",IF(AND(Deník!$D380&gt;=AW$2,Deník!$D380&lt;=AW$3),IF(AND(Deník!$R380&gt;=0,Deník!$R380&lt;=1),"BE",Deník!$R380),""),"")</f>
        <v/>
      </c>
      <c r="AX380" s="63" t="str">
        <f>IF(Deník!$D380&lt;&gt;"",IF(AND(Deník!$D380&gt;=AX$2,Deník!$D380&lt;=AX$3),IF(AND(Deník!$R380&gt;=0,Deník!$R380&lt;=1),"BE",Deník!$R380),""),"")</f>
        <v/>
      </c>
      <c r="AY380" s="63" t="str">
        <f>IF(Deník!$D380&lt;&gt;"",IF(AND(Deník!$D380&gt;=AY$2,Deník!$D380&lt;=AY$3),IF(AND(Deník!$R380&gt;=0,Deník!$R380&lt;=1),"BE",Deník!$R380),""),"")</f>
        <v/>
      </c>
      <c r="AZ380" s="63" t="str">
        <f>IF(Deník!$D380&lt;&gt;"",IF(AND(Deník!$D380&gt;=AZ$2,Deník!$D380&lt;=AZ$3),IF(AND(Deník!$R380&gt;=0,Deník!$R380&lt;=1),"BE",Deník!$R380),""),"")</f>
        <v/>
      </c>
      <c r="BA380" s="63" t="str">
        <f>IF(Deník!$D380&lt;&gt;"",IF(AND(Deník!$D380&gt;=BA$2,Deník!$D380&lt;=BA$3),IF(AND(Deník!$R380&gt;=0,Deník!$R380&lt;=1),"BE",Deník!$R380),""),"")</f>
        <v/>
      </c>
      <c r="BB380" s="63" t="str">
        <f>IF(Deník!$D380&lt;&gt;"",IF(AND(Deník!$D380&gt;=BB$2,Deník!$D380&lt;=BB$3),IF(AND(Deník!$R380&gt;=0,Deník!$R380&lt;=1),"BE",Deník!$R380),""),"")</f>
        <v/>
      </c>
      <c r="BC380" s="71" t="str">
        <f>IF(Deník!$D380&lt;&gt;"",IF(AND(Deník!$D380&gt;=BC$2,Deník!$D380&lt;=BC$3),IF(AND(Deník!$R380&gt;=0,Deník!$R380&lt;=1),"BE",Deník!$R380),""),"")</f>
        <v/>
      </c>
      <c r="BD380" s="20" t="str">
        <f>IF(Deník!$J381="S",(Deník!$M381-Deník!$K381),IF(Deník!$J381="L",(Deník!$K381-Deník!$M381),""))</f>
        <v/>
      </c>
      <c r="BE380" s="20" t="str">
        <f>IF(Deník!$J381="S",(Deník!$K381-Deník!$O381),IF(Deník!$J381="L",(Deník!$O381-Deník!$K381),""))</f>
        <v/>
      </c>
      <c r="BF380" s="20" t="str">
        <f>IF(Deník!$J381="S",(Deník!$K381-Deník!$L381),IF(Deník!$J381="L",(Deník!$L381-Deník!$K381),""))</f>
        <v/>
      </c>
      <c r="BG380" s="20" t="str">
        <f>IF(Deník!$J381="S",(Deník!$K381-Deník!$S381),IF(Deník!$J381="L",(Deník!$S381-Deník!$K381),""))</f>
        <v/>
      </c>
      <c r="BH380" s="20" t="str">
        <f>IF(Deník!$J381="S",(Deník!$K381-Deník!$U381),IF(Deník!$J381="L",(Deník!$U381-Deník!$K381),""))</f>
        <v/>
      </c>
      <c r="BI380" s="20" t="str">
        <f>IF(Deník!$R380&gt;1,Deník!$R380,"")</f>
        <v/>
      </c>
      <c r="BJ380" s="20" t="str">
        <f>IF(Deník!$R380&lt;0,Deník!$R380,"")</f>
        <v/>
      </c>
      <c r="BK380" s="17"/>
      <c r="BM380" s="233" t="str">
        <f>IF(Deník!$R380&lt;&gt;"",IF(Deník!$Y380=Statistika!$F$78,IF(AND(Deník!$R380&gt;=0,Deník!$R380&lt;=1),"BE",Deník!$R380),""),"")</f>
        <v/>
      </c>
      <c r="BN380" s="233" t="str">
        <f>IF(Deník!$R380&lt;&gt;"",IF(Deník!$Y380=Statistika!$F$79,IF(AND(Deník!$R380&gt;=0,Deník!$R380&lt;=1),"BE",Deník!$R380),""),"")</f>
        <v/>
      </c>
      <c r="BO380" s="233" t="str">
        <f>IF(Deník!$R380&lt;&gt;"",IF(Deník!$Y380=Statistika!$F$80,IF(AND(Deník!$R380&gt;=0,Deník!$R380&lt;=1),"BE",Deník!$R380),""),"")</f>
        <v/>
      </c>
      <c r="BP380" s="233" t="str">
        <f>IF(Deník!$R380&lt;&gt;"",IF(Deník!$Y380=Statistika!$F$81,IF(AND(Deník!$R380&gt;=0,Deník!$R380&lt;=1),"BE",Deník!$R380),""),"")</f>
        <v/>
      </c>
      <c r="BQ380" s="233" t="str">
        <f>IF(Deník!$R380&lt;&gt;"",IF(Deník!$Y380=Statistika!$F$82,IF(AND(Deník!$R380&gt;=0,Deník!$R380&lt;=1),"BE",Deník!$R380),""),"")</f>
        <v/>
      </c>
      <c r="BR380" s="233" t="str">
        <f>IF(Deník!$R380&lt;&gt;"",IF(Deník!$Y380=Statistika!$F$83,IF(AND(Deník!$R380&gt;=0,Deník!$R380&lt;=1),"BE",Deník!$R380),""),"")</f>
        <v/>
      </c>
      <c r="BS380" s="233" t="str">
        <f>IF(Deník!$R380&lt;&gt;"",IF(Deník!$Y380=Statistika!$F$84,IF(AND(Deník!$R380&gt;=0,Deník!$R380&lt;=1),"BE",Deník!$R380),""),"")</f>
        <v/>
      </c>
      <c r="BT380" s="233" t="str">
        <f>IF(Deník!$R380&lt;&gt;"",IF(Deník!$Y380=Statistika!$F$85,IF(AND(Deník!$R380&gt;=0,Deník!$R380&lt;=1),"BE",Deník!$R380),""),"")</f>
        <v/>
      </c>
      <c r="BU380" s="233" t="str">
        <f>IF(Deník!$R380&lt;&gt;"",IF(Deník!$Y380=Statistika!$F$86,IF(AND(Deník!$R380&gt;=0,Deník!$R380&lt;=1),"BE",Deník!$R380),""),"")</f>
        <v/>
      </c>
      <c r="BV380" s="233" t="str">
        <f>IF(Deník!$R380&lt;&gt;"",IF(Deník!$Y380=Statistika!$F$87,IF(AND(Deník!$R380&gt;=0,Deník!$R380&lt;=1),"BE",Deník!$R380),""),"")</f>
        <v/>
      </c>
      <c r="BW380" s="233" t="str">
        <f>IF(Deník!$R380&lt;&gt;"",IF(Deník!$Y380=Statistika!$F$88,IF(AND(Deník!$R380&gt;=0,Deník!$R380&lt;=1),"BE",Deník!$R380),""),"")</f>
        <v/>
      </c>
      <c r="BX380" s="233" t="str">
        <f>IF(Deník!$R380&lt;&gt;"",IF(Deník!$Y380=Statistika!$F$89,IF(AND(Deník!$R380&gt;=0,Deník!$R380&lt;=1),"BE",Deník!$R380),""),"")</f>
        <v/>
      </c>
      <c r="BY380" s="233" t="str">
        <f>IF(Deník!$R380&lt;&gt;"",IF(Deník!$Y380=Statistika!$F$90,IF(AND(Deník!$R380&gt;=0,Deník!$R380&lt;=1),"BE",Deník!$R380),""),"")</f>
        <v/>
      </c>
      <c r="BZ380" s="233" t="str">
        <f>IF(Deník!$R380&lt;&gt;"",IF(Deník!$Y380=Statistika!$F$91,IF(AND(Deník!$R380&gt;=0,Deník!$R380&lt;=1),"BE",Deník!$R380),""),"")</f>
        <v/>
      </c>
      <c r="CA380" s="233"/>
      <c r="CB380" s="233" t="str">
        <f>IF(Deník!$R380&lt;&gt;"",IF(Deník!$AB380="SL",IF(AND(Deník!$R380&gt;=0,Deník!$R380&lt;=1),"BE",Deník!$R380),""),"")</f>
        <v/>
      </c>
      <c r="CC380" s="233" t="str">
        <f>IF(Deník!$R380&lt;&gt;"",IF(Deník!$AB380="BE10",IF(AND(Deník!$R380&gt;=0,Deník!$R380&lt;=1),"BE",Deník!$R380),""),"")</f>
        <v/>
      </c>
      <c r="CD380" s="233" t="str">
        <f>IF(Deník!$R380&lt;&gt;"",IF(Deník!$AB380="BE15",IF(AND(Deník!$R380&gt;=0,Deník!$R380&lt;=1),"BE",Deník!$R380),""),"")</f>
        <v/>
      </c>
      <c r="CE380" s="233" t="str">
        <f>IF(Deník!$R380&lt;&gt;"",IF(Deník!$AB380="BE20",IF(AND(Deník!$R380&gt;=0,Deník!$R380&lt;=1),"BE",Deník!$R380),""),"")</f>
        <v/>
      </c>
      <c r="CF380" s="233" t="str">
        <f>IF(Deník!$R380&lt;&gt;"",IF(Deník!$AB380="TP1",IF(AND(Deník!$R380&gt;=0,Deník!$R380&lt;=1),"BE",Deník!$R380),""),"")</f>
        <v/>
      </c>
      <c r="CG380" s="233" t="str">
        <f>IF(Deník!$R380&lt;&gt;"",IF(Deník!$AB380="TP2",IF(AND(Deník!$R380&gt;=0,Deník!$R380&lt;=1),"BE",Deník!$R380),""),"")</f>
        <v/>
      </c>
      <c r="CH380" s="233" t="str">
        <f>IF(Deník!$R380&lt;&gt;"",IF(Deník!$AB380="TP3",IF(AND(Deník!$R380&gt;=0,Deník!$R380&lt;=1),"BE",Deník!$R380),""),"")</f>
        <v/>
      </c>
      <c r="CI380" s="233" t="str">
        <f>IF(Deník!$R380&lt;&gt;"",IF(Deník!$AB380="Trailing SL",IF(AND(Deník!$R380&gt;=0,Deník!$R380&lt;=1),"BE",Deník!$R380),""),"")</f>
        <v/>
      </c>
      <c r="CJ380" s="233" t="str">
        <f>IF(Deník!$R380&lt;&gt;"",IF(Deník!$AB380="Manual",IF(AND(Deník!$R380&gt;=0,Deník!$R380&lt;=1),"BE",Deník!$R380),""),"")</f>
        <v/>
      </c>
      <c r="CK380" s="233"/>
      <c r="CL380" s="233" t="str">
        <f>IF(Deník!$R380&lt;0,IF(Deník!$AC380=Statistika!$F$117,Deník!$R380,""),"")</f>
        <v/>
      </c>
      <c r="CM380" s="233" t="str">
        <f>IF(Deník!$R380&lt;0,IF(Deník!$AC380=Statistika!$F$118,Deník!$R380,""),"")</f>
        <v/>
      </c>
      <c r="CN380" s="233" t="str">
        <f>IF(Deník!$R380&lt;0,IF(Deník!$AC380=Statistika!$F$119,Deník!$R380,""),"")</f>
        <v/>
      </c>
      <c r="CO380" s="233" t="str">
        <f>IF(Deník!$R380&lt;0,IF(Deník!$AC380=Statistika!$F$120,Deník!$R380,""),"")</f>
        <v/>
      </c>
      <c r="CP380" s="233" t="str">
        <f>IF(Deník!$R380&lt;0,IF(Deník!$AC380=Statistika!$F$121,Deník!$R380,""),"")</f>
        <v/>
      </c>
      <c r="CQ380" s="233" t="str">
        <f>IF(Deník!$R380&lt;0,IF(Deník!$AC380=Statistika!$F$122,Deník!$R380,""),"")</f>
        <v/>
      </c>
      <c r="CR380" s="233" t="str">
        <f>IF(Deník!$R380&lt;0,IF(Deník!$AC380=Statistika!$F$123,Deník!$R380,""),"")</f>
        <v/>
      </c>
      <c r="CS380" s="233" t="str">
        <f>IF(Deník!$R380&lt;0,IF(Deník!$AC380=Statistika!$F$124,Deník!$R380,""),"")</f>
        <v/>
      </c>
      <c r="CT380" s="233" t="str">
        <f>IF(Deník!$R380&lt;0,IF(Deník!$AC380=Statistika!$F$125,Deník!$R380,""),"")</f>
        <v/>
      </c>
      <c r="CU380" s="233"/>
      <c r="CV380" s="233" t="str">
        <f>IF(Deník!$R380&lt;0,IF(Deník!$AD380=$CV$2,Deník!$R380,""),"")</f>
        <v/>
      </c>
      <c r="CW380" s="233" t="str">
        <f>IF(Deník!$R380&lt;0,IF(Deník!$AD380=$CW$2,Deník!$R380,""),"")</f>
        <v/>
      </c>
      <c r="CX380" s="233" t="str">
        <f>IF(Deník!$R380&lt;0,IF(Deník!$AD380=$CX$2,Deník!$R380,""),"")</f>
        <v/>
      </c>
      <c r="CY380" s="233" t="str">
        <f>IF(Deník!$R380&lt;0,IF(Deník!$AD380=$CY$2,Deník!$R380,""),"")</f>
        <v/>
      </c>
      <c r="CZ380" s="233" t="str">
        <f>IF(Deník!$R380&lt;0,IF(Deník!$AD380=$CZ$2,Deník!$R380,""),"")</f>
        <v/>
      </c>
      <c r="DL380" s="221">
        <f t="shared" si="16"/>
        <v>93847.029999999984</v>
      </c>
      <c r="DM380" s="220">
        <f t="shared" si="15"/>
        <v>-6.1529700000000132E-2</v>
      </c>
      <c r="DO380" s="50">
        <f>Deník!W381</f>
        <v>0</v>
      </c>
      <c r="DP380" s="102" t="str">
        <f>IF(AND(Deník!W381&gt;0),1,"")</f>
        <v/>
      </c>
      <c r="DQ380" s="102">
        <f>IF(AND(Deník!W381&lt;=0),1,"")</f>
        <v>1</v>
      </c>
      <c r="DR380" s="227"/>
      <c r="DS380" s="228"/>
      <c r="DT380" s="85"/>
      <c r="DU380" s="54">
        <f>IF(MONTH(Deník!$C380)=DU$2,Deník!$W380,"")</f>
        <v>0</v>
      </c>
      <c r="DV380" s="222" t="str">
        <f>IF(MONTH(Deník!$C380)=DV$2,Deník!$W380,"")</f>
        <v/>
      </c>
      <c r="DW380" s="222" t="str">
        <f>IF(MONTH(Deník!$C380)=DW$2,Deník!$W380,"")</f>
        <v/>
      </c>
      <c r="DX380" s="222" t="str">
        <f>IF(MONTH(Deník!$C380)=DX$2,Deník!$W380,"")</f>
        <v/>
      </c>
      <c r="DY380" s="222" t="str">
        <f>IF(MONTH(Deník!$C380)=DY$2,Deník!$W380,"")</f>
        <v/>
      </c>
      <c r="DZ380" s="222" t="str">
        <f>IF(MONTH(Deník!$C380)=DZ$2,Deník!$W380,"")</f>
        <v/>
      </c>
      <c r="EA380" s="222" t="str">
        <f>IF(MONTH(Deník!$C380)=EA$2,Deník!$W380,"")</f>
        <v/>
      </c>
      <c r="EB380" s="222" t="str">
        <f>IF(MONTH(Deník!$C380)=EB$2,Deník!$W380,"")</f>
        <v/>
      </c>
      <c r="EC380" s="222" t="str">
        <f>IF(MONTH(Deník!$C380)=EC$2,Deník!$W380,"")</f>
        <v/>
      </c>
      <c r="ED380" s="222" t="str">
        <f>IF(MONTH(Deník!$C380)=ED$2,Deník!$W380,"")</f>
        <v/>
      </c>
      <c r="EE380" s="222" t="str">
        <f>IF(MONTH(Deník!$C380)=EE$2,Deník!$W380,"")</f>
        <v/>
      </c>
      <c r="EF380" s="222" t="str">
        <f>IF(MONTH(Deník!$C380)=EF$2,Deník!$W380,"")</f>
        <v/>
      </c>
      <c r="EI380" s="600" t="str">
        <f>IF(Deník!$W380&lt;&gt;"",IF(Deník!$B380=Statistika!$F$63,Deník!$W380,""),"")</f>
        <v/>
      </c>
      <c r="EJ380" s="13" t="str">
        <f>IF(Deník!$W380&lt;&gt;"",IF(Deník!$B380=Statistika!$F$64,Deník!$W380,""),"")</f>
        <v/>
      </c>
      <c r="EK380" s="13" t="str">
        <f>IF(Deník!$W380&lt;&gt;"",IF(Deník!$B380=Statistika!$F$65,Deník!$W380,""),"")</f>
        <v/>
      </c>
      <c r="EL380" s="13" t="str">
        <f>IF(Deník!$W380&lt;&gt;"",IF(Deník!$B380=Statistika!$F$66,Deník!$W380,""),"")</f>
        <v/>
      </c>
      <c r="EM380" s="13" t="str">
        <f>IF(Deník!$W380&lt;&gt;"",IF(Deník!$B380=Statistika!$F$67,Deník!$W380,""),"")</f>
        <v/>
      </c>
      <c r="EN380" s="13" t="str">
        <f>IF(Deník!$W380&lt;&gt;"",IF(Deník!$B380=Statistika!$F$68,Deník!$W380,""),"")</f>
        <v/>
      </c>
      <c r="EO380" s="13" t="str">
        <f>IF(Deník!$W380&lt;&gt;"",IF(Deník!$B380=Statistika!$F$69,Deník!$W380,""),"")</f>
        <v/>
      </c>
      <c r="EP380" s="601" t="str">
        <f>IF(Deník!$W380&lt;&gt;"",IF(Deník!$B380=Statistika!$F$70,Deník!$W380,""),"")</f>
        <v/>
      </c>
      <c r="EQ380" s="90"/>
      <c r="ER380" s="63" t="str">
        <f>IF(Deník!$W380&lt;&gt;"",IF(Deník!$J380="L",Deník!$W380,""),"")</f>
        <v/>
      </c>
      <c r="ES380" s="13" t="str">
        <f>IF(Deník!$W380&lt;&gt;"",IF(Deník!$J380="S",Deník!$W380,""),"")</f>
        <v/>
      </c>
      <c r="ET380" s="95"/>
      <c r="EU380" s="88"/>
      <c r="EV380" s="63" t="str">
        <f>IF(WEEKDAY(Deník!$C380,2)=1,Deník!$W380,"")</f>
        <v/>
      </c>
      <c r="EW380" s="13" t="str">
        <f>IF(WEEKDAY(Deník!$C380,2)=2,Deník!$W380,"")</f>
        <v/>
      </c>
      <c r="EX380" s="13" t="str">
        <f>IF(WEEKDAY(Deník!$C380,2)=3,Deník!$W380,"")</f>
        <v/>
      </c>
      <c r="EY380" s="13" t="str">
        <f>IF(WEEKDAY(Deník!$C380,2)=4,Deník!$W380,"")</f>
        <v/>
      </c>
      <c r="EZ380" s="60" t="str">
        <f>IF(WEEKDAY(Deník!$C380,2)=5,Deník!$W380,"")</f>
        <v/>
      </c>
      <c r="FA380" s="99"/>
      <c r="FB380" s="100">
        <f>Deník!D380</f>
        <v>0</v>
      </c>
      <c r="FC380" s="63">
        <f>IF($FB380&lt;&gt;"",IF(AND($FB380&gt;=FC$2,$FB380&lt;=FC$3),Deník!$W380,""))</f>
        <v>0</v>
      </c>
      <c r="FD380" s="63" t="str">
        <f>IF($FB380&lt;&gt;"",IF(AND($FB380&gt;=FD$2,$FB380&lt;=FD$3),Deník!$W380,""))</f>
        <v/>
      </c>
      <c r="FE380" s="63" t="str">
        <f>IF($FB380&lt;&gt;"",IF(AND($FB380&gt;=FE$2,$FB380&lt;=FE$3),Deník!$W380,""))</f>
        <v/>
      </c>
      <c r="FF380" s="63" t="str">
        <f>IF($FB380&lt;&gt;"",IF(AND($FB380&gt;=FF$2,$FB380&lt;=FF$3),Deník!$W380,""))</f>
        <v/>
      </c>
      <c r="FG380" s="63" t="str">
        <f>IF($FB380&lt;&gt;"",IF(AND($FB380&gt;=FG$2,$FB380&lt;=FG$3),Deník!$W380,""))</f>
        <v/>
      </c>
      <c r="FH380" s="63" t="str">
        <f>IF($FB380&lt;&gt;"",IF(AND($FB380&gt;=FH$2,$FB380&lt;=FH$3),Deník!$W380,""))</f>
        <v/>
      </c>
      <c r="FI380" s="63" t="str">
        <f>IF($FB380&lt;&gt;"",IF(AND($FB380&gt;=FI$2,$FB380&lt;=FI$3),Deník!$W380,""))</f>
        <v/>
      </c>
      <c r="FJ380" s="63" t="str">
        <f>IF($FB380&lt;&gt;"",IF(AND($FB380&gt;=FJ$2,$FB380&lt;=FJ$3),Deník!$W380,""))</f>
        <v/>
      </c>
      <c r="FK380" s="63" t="str">
        <f>IF($FB380&lt;&gt;"",IF(AND($FB380&gt;=FK$2,$FB380&lt;=FK$3),Deník!$W380,""))</f>
        <v/>
      </c>
      <c r="FL380" s="63" t="str">
        <f>IF($FB380&lt;&gt;"",IF(AND($FB380&gt;=FL$2,$FB380&lt;=FL$3),Deník!$W380,""))</f>
        <v/>
      </c>
      <c r="FM380" s="63" t="str">
        <f>IF($FB380&lt;&gt;"",IF(AND($FB380&gt;=FM$2,$FB380&lt;=FM$3),Deník!$W380,""))</f>
        <v/>
      </c>
      <c r="FN380" s="13"/>
      <c r="FO380" s="20" t="str">
        <f>IF(Deník!$W380&gt;1,Deník!$W380,"")</f>
        <v/>
      </c>
      <c r="FP380" s="20" t="str">
        <f>IF(Deník!$W380&lt;0,Deník!$W380,"")</f>
        <v/>
      </c>
      <c r="FQ380" s="17"/>
      <c r="FS380" s="233"/>
      <c r="FT380" s="233" t="str">
        <f>IF(Deník!$W380&lt;&gt;"",IF(Deník!$Y380=Statistika!$F$78,Deník!$W380,""),"")</f>
        <v/>
      </c>
      <c r="FU380" s="233" t="str">
        <f>IF(Deník!$W380&lt;&gt;"",IF(Deník!$Y380=Statistika!$F$79,Deník!$W380,""),"")</f>
        <v/>
      </c>
      <c r="FV380" s="233" t="str">
        <f>IF(Deník!$W380&lt;&gt;"",IF(Deník!$Y380=Statistika!$F$80,Deník!$W380,""),"")</f>
        <v/>
      </c>
      <c r="FW380" s="233" t="str">
        <f>IF(Deník!$W380&lt;&gt;"",IF(Deník!$Y380=Statistika!$F$81,Deník!$W380,""),"")</f>
        <v/>
      </c>
      <c r="FX380" s="233" t="str">
        <f>IF(Deník!$W380&lt;&gt;"",IF(Deník!$Y380=Statistika!$F$82,Deník!$W380,""),"")</f>
        <v/>
      </c>
      <c r="FY380" s="233" t="str">
        <f>IF(Deník!$W380&lt;&gt;"",IF(Deník!$Y380=Statistika!$F$83,Deník!$W380,""),"")</f>
        <v/>
      </c>
      <c r="FZ380" s="233" t="str">
        <f>IF(Deník!$W380&lt;&gt;"",IF(Deník!$Y380=Statistika!$F$84,Deník!$W380,""),"")</f>
        <v/>
      </c>
      <c r="GA380" s="233" t="str">
        <f>IF(Deník!$W380&lt;&gt;"",IF(Deník!$Y380=Statistika!$F$85,Deník!$W380,""),"")</f>
        <v/>
      </c>
      <c r="GB380" s="233" t="str">
        <f>IF(Deník!$W380&lt;&gt;"",IF(Deník!$Y380=Statistika!$F$86,Deník!$W380,""),"")</f>
        <v/>
      </c>
      <c r="GC380" s="233" t="str">
        <f>IF(Deník!$W380&lt;&gt;"",IF(Deník!$Y380=Statistika!$F$87,Deník!$W380,""),"")</f>
        <v/>
      </c>
      <c r="GD380" s="233" t="str">
        <f>IF(Deník!$W380&lt;&gt;"",IF(Deník!$Y380=Statistika!$F$88,Deník!$W380,""),"")</f>
        <v/>
      </c>
      <c r="GE380" s="233" t="str">
        <f>IF(Deník!$W380&lt;&gt;"",IF(Deník!$Y380=Statistika!$F$89,Deník!$W380,""),"")</f>
        <v/>
      </c>
      <c r="GF380" s="233" t="str">
        <f>IF(Deník!$W380&lt;&gt;"",IF(Deník!$Y380=Statistika!$F$90,Deník!$W380,""),"")</f>
        <v/>
      </c>
      <c r="GG380" s="233" t="str">
        <f>IF(Deník!$W380&lt;&gt;"",IF(Deník!$Y380=Statistika!$F$91,Deník!$W380,""),"")</f>
        <v/>
      </c>
      <c r="GH380" s="233"/>
      <c r="GI380" s="233" t="str">
        <f>IF(Deník!$W380&lt;&gt;"",IF(Deník!$AB380=Statistika!$L$100,Deník!$W380,""),"")</f>
        <v/>
      </c>
      <c r="GJ380" s="233" t="str">
        <f>IF(Deník!$W380&lt;&gt;"",IF(Deník!$AB380=Statistika!$L$101,Deník!$W380,""),"")</f>
        <v/>
      </c>
      <c r="GK380" s="233" t="str">
        <f>IF(Deník!$W380&lt;&gt;"",IF(Deník!$AB380=Statistika!$L$102,Deník!$W380,""),"")</f>
        <v/>
      </c>
      <c r="GL380" s="233" t="str">
        <f>IF(Deník!$W380&lt;&gt;"",IF(Deník!$AB380=Statistika!$L$103,Deník!$W380,""),"")</f>
        <v/>
      </c>
      <c r="GM380" s="233" t="str">
        <f>IF(Deník!$W380&lt;&gt;"",IF(Deník!$AB380=Statistika!$L$104,Deník!$W380,""),"")</f>
        <v/>
      </c>
      <c r="GN380" s="233" t="str">
        <f>IF(Deník!$W380&lt;&gt;"",IF(Deník!$AB380=Statistika!$L$105,Deník!$W380,""),"")</f>
        <v/>
      </c>
      <c r="GO380" s="233" t="str">
        <f>IF(Deník!$W380&lt;&gt;"",IF(Deník!$AB380=Statistika!$L$106,Deník!$W380,""),"")</f>
        <v/>
      </c>
      <c r="GP380" s="233" t="str">
        <f>IF(Deník!$W380&lt;&gt;"",IF(Deník!$AB380=Statistika!$L$107,Deník!$W380,""),"")</f>
        <v/>
      </c>
      <c r="GQ380" s="233" t="str">
        <f>IF(Deník!$W380&lt;&gt;"",IF(Deník!$AB380=Statistika!$L$108,Deník!$W380,""),"")</f>
        <v/>
      </c>
      <c r="GS380" s="233" t="str">
        <f>IF(Deník!$W380&lt;0,IF(Deník!$AC380=Statistika!$F$117,Deník!$W380,""),"")</f>
        <v/>
      </c>
      <c r="GT380" s="233" t="str">
        <f>IF(Deník!$W380&lt;0,IF(Deník!$AC380=Statistika!$F$118,Deník!$W380,""),"")</f>
        <v/>
      </c>
      <c r="GU380" s="233" t="str">
        <f>IF(Deník!$W380&lt;0,IF(Deník!$AC380=Statistika!$F$119,Deník!$W380,""),"")</f>
        <v/>
      </c>
      <c r="GV380" s="233" t="str">
        <f>IF(Deník!$W380&lt;0,IF(Deník!$AC380=Statistika!$F$120,Deník!$W380,""),"")</f>
        <v/>
      </c>
      <c r="GW380" s="233" t="str">
        <f>IF(Deník!$W380&lt;0,IF(Deník!$AC380=Statistika!$F$121,Deník!$W380,""),"")</f>
        <v/>
      </c>
      <c r="GX380" s="233" t="str">
        <f>IF(Deník!$W380&lt;0,IF(Deník!$AC380=Statistika!$F$122,Deník!$W380,""),"")</f>
        <v/>
      </c>
      <c r="GY380" s="233" t="str">
        <f>IF(Deník!$W380&lt;0,IF(Deník!$AC380=Statistika!$F$123,Deník!$W380,""),"")</f>
        <v/>
      </c>
      <c r="GZ380" s="233" t="str">
        <f>IF(Deník!$W380&lt;0,IF(Deník!$AC380=Statistika!$F$124,Deník!$W380,""),"")</f>
        <v/>
      </c>
      <c r="HA380" s="233" t="str">
        <f>IF(Deník!$W380&lt;0,IF(Deník!$AC380=Statistika!$F$125,Deník!$W380,""),"")</f>
        <v/>
      </c>
      <c r="HC380" s="233" t="str">
        <f>IF(Deník!$W380&lt;0,IF(Deník!$AD380=Statistika!$F$133,Deník!$W380,""),"")</f>
        <v/>
      </c>
      <c r="HD380" s="233" t="str">
        <f>IF(Deník!$W380&lt;0,IF(Deník!$AD380=Statistika!$F$134,Deník!$W380,""),"")</f>
        <v/>
      </c>
      <c r="HE380" s="233" t="str">
        <f>IF(Deník!$W380&lt;0,IF(Deník!$AD380=Statistika!$F$135,Deník!$W380,""),"")</f>
        <v/>
      </c>
      <c r="HF380" s="233" t="str">
        <f>IF(Deník!$W380&lt;0,IF(Deník!$AD380=Statistika!$F$136,Deník!$W380,""),"")</f>
        <v/>
      </c>
      <c r="HG380" s="233" t="str">
        <f>IF(Deník!$W380&lt;0,IF(Deník!$AD380=Statistika!$F$137,Deník!$W380,""),"")</f>
        <v/>
      </c>
      <c r="ID380" s="8">
        <f>Tabulka4[[#This Row],[Sloupec3]]</f>
        <v>0</v>
      </c>
      <c r="IE380" s="17" t="str">
        <f>IF(AND([1]Deník!$C380&gt;='[1]Měsíční shrnutí'!$D$1,[1]Deník!$C380&lt;='[1]Měsíční shrnutí'!$F$1),[1]Deník!$X380,"")</f>
        <v/>
      </c>
    </row>
    <row r="381" spans="1:239">
      <c r="A381" s="8">
        <f>Deník!C382</f>
        <v>0</v>
      </c>
      <c r="B381" s="50" t="str">
        <f>Deník!R382</f>
        <v/>
      </c>
      <c r="C381" s="102" t="str">
        <f>IF(AND(Deník!R382&gt;1,Deník!R382&lt;&gt;""),1,"")</f>
        <v/>
      </c>
      <c r="D381" s="102" t="str">
        <f>IF(AND(Deník!R382&lt;=0,Deník!R382&lt;&gt;""),1,"")</f>
        <v/>
      </c>
      <c r="E381" s="103" t="str">
        <f>IF(AND(Deník!R382&gt;=0,Deník!R382&lt;=1),1,"")</f>
        <v/>
      </c>
      <c r="F381" s="79" t="str">
        <f>IF(Deník!R382&lt;&gt;"",Deník!R382+F380,"")</f>
        <v/>
      </c>
      <c r="G381" s="85"/>
      <c r="H381" s="54" t="str">
        <f>IF(MONTH(Deník!$C381)=H$2,IF(AND(Deník!$R381&gt;=0,Deník!$R381&lt;=1),"BE",Deník!$R381),"")</f>
        <v/>
      </c>
      <c r="I381" s="11" t="str">
        <f>IF(MONTH(Deník!$C381)=I$2,IF(AND(Deník!$R381&gt;=0,Deník!$R381&lt;=1),"BE",Deník!$R381),"")</f>
        <v/>
      </c>
      <c r="J381" s="11" t="str">
        <f>IF(MONTH(Deník!$C381)=J$2,IF(AND(Deník!$R381&gt;=0,Deník!$R381&lt;=1),"BE",Deník!$R381),"")</f>
        <v/>
      </c>
      <c r="K381" s="11" t="str">
        <f>IF(MONTH(Deník!$C381)=K$2,IF(AND(Deník!$R381&gt;=0,Deník!$R381&lt;=1),"BE",Deník!$R381),"")</f>
        <v/>
      </c>
      <c r="L381" s="11" t="str">
        <f>IF(MONTH(Deník!$C381)=L$2,IF(AND(Deník!$R381&gt;=0,Deník!$R381&lt;=1),"BE",Deník!$R381),"")</f>
        <v/>
      </c>
      <c r="M381" s="11" t="str">
        <f>IF(MONTH(Deník!$C381)=M$2,IF(AND(Deník!$R381&gt;=0,Deník!$R381&lt;=1),"BE",Deník!$R381),"")</f>
        <v/>
      </c>
      <c r="N381" s="11" t="str">
        <f>IF(MONTH(Deník!$C381)=N$2,IF(AND(Deník!$R381&gt;=0,Deník!$R381&lt;=1),"BE",Deník!$R381),"")</f>
        <v/>
      </c>
      <c r="O381" s="11" t="str">
        <f>IF(MONTH(Deník!$C381)=O$2,IF(AND(Deník!$R381&gt;=0,Deník!$R381&lt;=1),"BE",Deník!$R381),"")</f>
        <v/>
      </c>
      <c r="P381" s="11" t="str">
        <f>IF(MONTH(Deník!$C381)=P$2,IF(AND(Deník!$R381&gt;=0,Deník!$R381&lt;=1),"BE",Deník!$R381),"")</f>
        <v/>
      </c>
      <c r="Q381" s="11" t="str">
        <f>IF(MONTH(Deník!$C381)=Q$2,IF(AND(Deník!$R381&gt;=0,Deník!$R381&lt;=1),"BE",Deník!$R381),"")</f>
        <v/>
      </c>
      <c r="R381" s="11" t="str">
        <f>IF(MONTH(Deník!$C381)=R$2,IF(AND(Deník!$R381&gt;=0,Deník!$R381&lt;=1),"BE",Deník!$R381),"")</f>
        <v/>
      </c>
      <c r="S381" s="57" t="str">
        <f>IF(MONTH(Deník!$C381)=S$2,IF(AND(Deník!$R381&gt;=0,Deník!$R381&lt;=1),"BE",Deník!$R381),"")</f>
        <v/>
      </c>
      <c r="U381" s="12"/>
      <c r="V381" s="12"/>
      <c r="X381" s="600" t="str">
        <f>IF(Deník!$R381&lt;&gt;"",IF(Deník!$B381=Statistika!$F$63,IF(AND(Deník!$R381&gt;=0,Deník!$R381&lt;=1),"BE",Deník!$R381),""),"")</f>
        <v/>
      </c>
      <c r="Y381" s="13" t="str">
        <f>IF(Deník!$R381&lt;&gt;"",IF(Deník!$B381=Statistika!$F$64,IF(AND(Deník!$R381&gt;=0,Deník!$R381&lt;=1),"BE",Deník!$R381),""),"")</f>
        <v/>
      </c>
      <c r="Z381" s="13" t="str">
        <f>IF(Deník!$R381&lt;&gt;"",IF(Deník!$B381=Statistika!$F$65,IF(AND(Deník!$R381&gt;=0,Deník!$R381&lt;=1),"BE",Deník!$R381),""),"")</f>
        <v/>
      </c>
      <c r="AA381" s="13" t="str">
        <f>IF(Deník!$R381&lt;&gt;"",IF(Deník!$B381=Statistika!$F$66,IF(AND(Deník!$R381&gt;=0,Deník!$R381&lt;=1),"BE",Deník!$R381),""),"")</f>
        <v/>
      </c>
      <c r="AB381" s="13" t="str">
        <f>IF(Deník!$R381&lt;&gt;"",IF(Deník!$B381=Statistika!$F$67,IF(AND(Deník!$R381&gt;=0,Deník!$R381&lt;=1),"BE",Deník!$R381),""),"")</f>
        <v/>
      </c>
      <c r="AC381" s="13" t="str">
        <f>IF(Deník!$R381&lt;&gt;"",IF(Deník!$B381=Statistika!$F$68,IF(AND(Deník!$R381&gt;=0,Deník!$R381&lt;=1),"BE",Deník!$R381),""),"")</f>
        <v/>
      </c>
      <c r="AD381" s="13" t="str">
        <f>IF(Deník!$R381&lt;&gt;"",IF(Deník!$B381=Statistika!$F$69,IF(AND(Deník!$R381&gt;=0,Deník!$R381&lt;=1),"BE",Deník!$R381),""),"")</f>
        <v/>
      </c>
      <c r="AE381" s="601" t="str">
        <f>IF(Deník!$R381&lt;&gt;"",IF(Deník!$B381=Statistika!$F$70,IF(AND(Deník!$R381&gt;=0,Deník!$R381&lt;=1),"BE",Deník!$R381),""),"")</f>
        <v/>
      </c>
      <c r="AF381" s="90"/>
      <c r="AG381" s="63" t="str">
        <f>IF(Deník!$R381&lt;&gt;"",IF(Deník!$J381="L",IF(AND(Deník!$R381&gt;=0,Deník!$R381&lt;=1),"BE",Deník!$R381),""),"")</f>
        <v/>
      </c>
      <c r="AH381" s="13" t="str">
        <f>IF(Deník!$R381&lt;&gt;"",IF(Deník!$J381="S",IF(AND(Deník!$R381&gt;=0,Deník!$R381&lt;=1),"BE",Deník!$R381),""),"")</f>
        <v/>
      </c>
      <c r="AI381" s="95"/>
      <c r="AJ381" s="71" t="str">
        <f>IF(Deník!N382&lt;&gt;"",Deník!N382*-1,"")</f>
        <v/>
      </c>
      <c r="AK381" s="88"/>
      <c r="AL381" s="63" t="str">
        <f>IF(WEEKDAY(Deník!$C381,2)=1,IF(AND(Deník!$R381&gt;=0,Deník!$R381&lt;=1),"BE",Deník!$R381),"")</f>
        <v/>
      </c>
      <c r="AM381" s="13" t="str">
        <f>IF(WEEKDAY(Deník!$C381,2)=2,IF(AND(Deník!$R381&gt;=0,Deník!$R381&lt;=1),"BE",Deník!$R381),"")</f>
        <v/>
      </c>
      <c r="AN381" s="13" t="str">
        <f>IF(WEEKDAY(Deník!$C381,2)=3,IF(AND(Deník!$R381&gt;=0,Deník!$R381&lt;=1),"BE",Deník!$R381),"")</f>
        <v/>
      </c>
      <c r="AO381" s="13" t="str">
        <f>IF(WEEKDAY(Deník!$C381,2)=4,IF(AND(Deník!$R381&gt;=0,Deník!$R381&lt;=1),"BE",Deník!$R381),"")</f>
        <v/>
      </c>
      <c r="AP381" s="60" t="str">
        <f>IF(WEEKDAY(Deník!$C381,2)=5,IF(AND(Deník!$R381&gt;=0,Deník!$R381&lt;=1),"BE",Deník!$R381),"")</f>
        <v/>
      </c>
      <c r="AQ381" s="99"/>
      <c r="AR381" s="100">
        <f>Deník!D381</f>
        <v>0</v>
      </c>
      <c r="AS381" s="63" t="str">
        <f>IF(Deník!$D381&lt;&gt;"",IF(AND(Deník!$D381&gt;=AS$2,Deník!$D381&lt;=AS$3),IF(AND(Deník!$R381&gt;=0,Deník!$R381&lt;=1),"BE",Deník!$R381),""),"")</f>
        <v/>
      </c>
      <c r="AT381" s="63" t="str">
        <f>IF(Deník!$D381&lt;&gt;"",IF(AND(Deník!$D381&gt;=AT$2,Deník!$D381&lt;=AT$3),IF(AND(Deník!$R381&gt;=0,Deník!$R381&lt;=1),"BE",Deník!$R381),""),"")</f>
        <v/>
      </c>
      <c r="AU381" s="63" t="str">
        <f>IF(Deník!$D381&lt;&gt;"",IF(AND(Deník!$D381&gt;=AU$2,Deník!$D381&lt;=AU$3),IF(AND(Deník!$R381&gt;=0,Deník!$R381&lt;=1),"BE",Deník!$R381),""),"")</f>
        <v/>
      </c>
      <c r="AV381" s="63" t="str">
        <f>IF(Deník!$D381&lt;&gt;"",IF(AND(Deník!$D381&gt;=AV$2,Deník!$D381&lt;=AV$3),IF(AND(Deník!$R381&gt;=0,Deník!$R381&lt;=1),"BE",Deník!$R381),""),"")</f>
        <v/>
      </c>
      <c r="AW381" s="63" t="str">
        <f>IF(Deník!$D381&lt;&gt;"",IF(AND(Deník!$D381&gt;=AW$2,Deník!$D381&lt;=AW$3),IF(AND(Deník!$R381&gt;=0,Deník!$R381&lt;=1),"BE",Deník!$R381),""),"")</f>
        <v/>
      </c>
      <c r="AX381" s="63" t="str">
        <f>IF(Deník!$D381&lt;&gt;"",IF(AND(Deník!$D381&gt;=AX$2,Deník!$D381&lt;=AX$3),IF(AND(Deník!$R381&gt;=0,Deník!$R381&lt;=1),"BE",Deník!$R381),""),"")</f>
        <v/>
      </c>
      <c r="AY381" s="63" t="str">
        <f>IF(Deník!$D381&lt;&gt;"",IF(AND(Deník!$D381&gt;=AY$2,Deník!$D381&lt;=AY$3),IF(AND(Deník!$R381&gt;=0,Deník!$R381&lt;=1),"BE",Deník!$R381),""),"")</f>
        <v/>
      </c>
      <c r="AZ381" s="63" t="str">
        <f>IF(Deník!$D381&lt;&gt;"",IF(AND(Deník!$D381&gt;=AZ$2,Deník!$D381&lt;=AZ$3),IF(AND(Deník!$R381&gt;=0,Deník!$R381&lt;=1),"BE",Deník!$R381),""),"")</f>
        <v/>
      </c>
      <c r="BA381" s="63" t="str">
        <f>IF(Deník!$D381&lt;&gt;"",IF(AND(Deník!$D381&gt;=BA$2,Deník!$D381&lt;=BA$3),IF(AND(Deník!$R381&gt;=0,Deník!$R381&lt;=1),"BE",Deník!$R381),""),"")</f>
        <v/>
      </c>
      <c r="BB381" s="63" t="str">
        <f>IF(Deník!$D381&lt;&gt;"",IF(AND(Deník!$D381&gt;=BB$2,Deník!$D381&lt;=BB$3),IF(AND(Deník!$R381&gt;=0,Deník!$R381&lt;=1),"BE",Deník!$R381),""),"")</f>
        <v/>
      </c>
      <c r="BC381" s="71" t="str">
        <f>IF(Deník!$D381&lt;&gt;"",IF(AND(Deník!$D381&gt;=BC$2,Deník!$D381&lt;=BC$3),IF(AND(Deník!$R381&gt;=0,Deník!$R381&lt;=1),"BE",Deník!$R381),""),"")</f>
        <v/>
      </c>
      <c r="BD381" s="20" t="str">
        <f>IF(Deník!$J382="S",(Deník!$M382-Deník!$K382),IF(Deník!$J382="L",(Deník!$K382-Deník!$M382),""))</f>
        <v/>
      </c>
      <c r="BE381" s="20" t="str">
        <f>IF(Deník!$J382="S",(Deník!$K382-Deník!$O382),IF(Deník!$J382="L",(Deník!$O382-Deník!$K382),""))</f>
        <v/>
      </c>
      <c r="BF381" s="20" t="str">
        <f>IF(Deník!$J382="S",(Deník!$K382-Deník!$L382),IF(Deník!$J382="L",(Deník!$L382-Deník!$K382),""))</f>
        <v/>
      </c>
      <c r="BG381" s="20" t="str">
        <f>IF(Deník!$J382="S",(Deník!$K382-Deník!$S382),IF(Deník!$J382="L",(Deník!$S382-Deník!$K382),""))</f>
        <v/>
      </c>
      <c r="BH381" s="20" t="str">
        <f>IF(Deník!$J382="S",(Deník!$K382-Deník!$U382),IF(Deník!$J382="L",(Deník!$U382-Deník!$K382),""))</f>
        <v/>
      </c>
      <c r="BI381" s="20" t="str">
        <f>IF(Deník!$R381&gt;1,Deník!$R381,"")</f>
        <v/>
      </c>
      <c r="BJ381" s="20" t="str">
        <f>IF(Deník!$R381&lt;0,Deník!$R381,"")</f>
        <v/>
      </c>
      <c r="BK381" s="17"/>
      <c r="BM381" s="233" t="str">
        <f>IF(Deník!$R381&lt;&gt;"",IF(Deník!$Y381=Statistika!$F$78,IF(AND(Deník!$R381&gt;=0,Deník!$R381&lt;=1),"BE",Deník!$R381),""),"")</f>
        <v/>
      </c>
      <c r="BN381" s="233" t="str">
        <f>IF(Deník!$R381&lt;&gt;"",IF(Deník!$Y381=Statistika!$F$79,IF(AND(Deník!$R381&gt;=0,Deník!$R381&lt;=1),"BE",Deník!$R381),""),"")</f>
        <v/>
      </c>
      <c r="BO381" s="233" t="str">
        <f>IF(Deník!$R381&lt;&gt;"",IF(Deník!$Y381=Statistika!$F$80,IF(AND(Deník!$R381&gt;=0,Deník!$R381&lt;=1),"BE",Deník!$R381),""),"")</f>
        <v/>
      </c>
      <c r="BP381" s="233" t="str">
        <f>IF(Deník!$R381&lt;&gt;"",IF(Deník!$Y381=Statistika!$F$81,IF(AND(Deník!$R381&gt;=0,Deník!$R381&lt;=1),"BE",Deník!$R381),""),"")</f>
        <v/>
      </c>
      <c r="BQ381" s="233" t="str">
        <f>IF(Deník!$R381&lt;&gt;"",IF(Deník!$Y381=Statistika!$F$82,IF(AND(Deník!$R381&gt;=0,Deník!$R381&lt;=1),"BE",Deník!$R381),""),"")</f>
        <v/>
      </c>
      <c r="BR381" s="233" t="str">
        <f>IF(Deník!$R381&lt;&gt;"",IF(Deník!$Y381=Statistika!$F$83,IF(AND(Deník!$R381&gt;=0,Deník!$R381&lt;=1),"BE",Deník!$R381),""),"")</f>
        <v/>
      </c>
      <c r="BS381" s="233" t="str">
        <f>IF(Deník!$R381&lt;&gt;"",IF(Deník!$Y381=Statistika!$F$84,IF(AND(Deník!$R381&gt;=0,Deník!$R381&lt;=1),"BE",Deník!$R381),""),"")</f>
        <v/>
      </c>
      <c r="BT381" s="233" t="str">
        <f>IF(Deník!$R381&lt;&gt;"",IF(Deník!$Y381=Statistika!$F$85,IF(AND(Deník!$R381&gt;=0,Deník!$R381&lt;=1),"BE",Deník!$R381),""),"")</f>
        <v/>
      </c>
      <c r="BU381" s="233" t="str">
        <f>IF(Deník!$R381&lt;&gt;"",IF(Deník!$Y381=Statistika!$F$86,IF(AND(Deník!$R381&gt;=0,Deník!$R381&lt;=1),"BE",Deník!$R381),""),"")</f>
        <v/>
      </c>
      <c r="BV381" s="233" t="str">
        <f>IF(Deník!$R381&lt;&gt;"",IF(Deník!$Y381=Statistika!$F$87,IF(AND(Deník!$R381&gt;=0,Deník!$R381&lt;=1),"BE",Deník!$R381),""),"")</f>
        <v/>
      </c>
      <c r="BW381" s="233" t="str">
        <f>IF(Deník!$R381&lt;&gt;"",IF(Deník!$Y381=Statistika!$F$88,IF(AND(Deník!$R381&gt;=0,Deník!$R381&lt;=1),"BE",Deník!$R381),""),"")</f>
        <v/>
      </c>
      <c r="BX381" s="233" t="str">
        <f>IF(Deník!$R381&lt;&gt;"",IF(Deník!$Y381=Statistika!$F$89,IF(AND(Deník!$R381&gt;=0,Deník!$R381&lt;=1),"BE",Deník!$R381),""),"")</f>
        <v/>
      </c>
      <c r="BY381" s="233" t="str">
        <f>IF(Deník!$R381&lt;&gt;"",IF(Deník!$Y381=Statistika!$F$90,IF(AND(Deník!$R381&gt;=0,Deník!$R381&lt;=1),"BE",Deník!$R381),""),"")</f>
        <v/>
      </c>
      <c r="BZ381" s="233" t="str">
        <f>IF(Deník!$R381&lt;&gt;"",IF(Deník!$Y381=Statistika!$F$91,IF(AND(Deník!$R381&gt;=0,Deník!$R381&lt;=1),"BE",Deník!$R381),""),"")</f>
        <v/>
      </c>
      <c r="CA381" s="233"/>
      <c r="CB381" s="233" t="str">
        <f>IF(Deník!$R381&lt;&gt;"",IF(Deník!$AB381="SL",IF(AND(Deník!$R381&gt;=0,Deník!$R381&lt;=1),"BE",Deník!$R381),""),"")</f>
        <v/>
      </c>
      <c r="CC381" s="233" t="str">
        <f>IF(Deník!$R381&lt;&gt;"",IF(Deník!$AB381="BE10",IF(AND(Deník!$R381&gt;=0,Deník!$R381&lt;=1),"BE",Deník!$R381),""),"")</f>
        <v/>
      </c>
      <c r="CD381" s="233" t="str">
        <f>IF(Deník!$R381&lt;&gt;"",IF(Deník!$AB381="BE15",IF(AND(Deník!$R381&gt;=0,Deník!$R381&lt;=1),"BE",Deník!$R381),""),"")</f>
        <v/>
      </c>
      <c r="CE381" s="233" t="str">
        <f>IF(Deník!$R381&lt;&gt;"",IF(Deník!$AB381="BE20",IF(AND(Deník!$R381&gt;=0,Deník!$R381&lt;=1),"BE",Deník!$R381),""),"")</f>
        <v/>
      </c>
      <c r="CF381" s="233" t="str">
        <f>IF(Deník!$R381&lt;&gt;"",IF(Deník!$AB381="TP1",IF(AND(Deník!$R381&gt;=0,Deník!$R381&lt;=1),"BE",Deník!$R381),""),"")</f>
        <v/>
      </c>
      <c r="CG381" s="233" t="str">
        <f>IF(Deník!$R381&lt;&gt;"",IF(Deník!$AB381="TP2",IF(AND(Deník!$R381&gt;=0,Deník!$R381&lt;=1),"BE",Deník!$R381),""),"")</f>
        <v/>
      </c>
      <c r="CH381" s="233" t="str">
        <f>IF(Deník!$R381&lt;&gt;"",IF(Deník!$AB381="TP3",IF(AND(Deník!$R381&gt;=0,Deník!$R381&lt;=1),"BE",Deník!$R381),""),"")</f>
        <v/>
      </c>
      <c r="CI381" s="233" t="str">
        <f>IF(Deník!$R381&lt;&gt;"",IF(Deník!$AB381="Trailing SL",IF(AND(Deník!$R381&gt;=0,Deník!$R381&lt;=1),"BE",Deník!$R381),""),"")</f>
        <v/>
      </c>
      <c r="CJ381" s="233" t="str">
        <f>IF(Deník!$R381&lt;&gt;"",IF(Deník!$AB381="Manual",IF(AND(Deník!$R381&gt;=0,Deník!$R381&lt;=1),"BE",Deník!$R381),""),"")</f>
        <v/>
      </c>
      <c r="CK381" s="233"/>
      <c r="CL381" s="233" t="str">
        <f>IF(Deník!$R381&lt;0,IF(Deník!$AC381=Statistika!$F$117,Deník!$R381,""),"")</f>
        <v/>
      </c>
      <c r="CM381" s="233" t="str">
        <f>IF(Deník!$R381&lt;0,IF(Deník!$AC381=Statistika!$F$118,Deník!$R381,""),"")</f>
        <v/>
      </c>
      <c r="CN381" s="233" t="str">
        <f>IF(Deník!$R381&lt;0,IF(Deník!$AC381=Statistika!$F$119,Deník!$R381,""),"")</f>
        <v/>
      </c>
      <c r="CO381" s="233" t="str">
        <f>IF(Deník!$R381&lt;0,IF(Deník!$AC381=Statistika!$F$120,Deník!$R381,""),"")</f>
        <v/>
      </c>
      <c r="CP381" s="233" t="str">
        <f>IF(Deník!$R381&lt;0,IF(Deník!$AC381=Statistika!$F$121,Deník!$R381,""),"")</f>
        <v/>
      </c>
      <c r="CQ381" s="233" t="str">
        <f>IF(Deník!$R381&lt;0,IF(Deník!$AC381=Statistika!$F$122,Deník!$R381,""),"")</f>
        <v/>
      </c>
      <c r="CR381" s="233" t="str">
        <f>IF(Deník!$R381&lt;0,IF(Deník!$AC381=Statistika!$F$123,Deník!$R381,""),"")</f>
        <v/>
      </c>
      <c r="CS381" s="233" t="str">
        <f>IF(Deník!$R381&lt;0,IF(Deník!$AC381=Statistika!$F$124,Deník!$R381,""),"")</f>
        <v/>
      </c>
      <c r="CT381" s="233" t="str">
        <f>IF(Deník!$R381&lt;0,IF(Deník!$AC381=Statistika!$F$125,Deník!$R381,""),"")</f>
        <v/>
      </c>
      <c r="CU381" s="233"/>
      <c r="CV381" s="233" t="str">
        <f>IF(Deník!$R381&lt;0,IF(Deník!$AD381=$CV$2,Deník!$R381,""),"")</f>
        <v/>
      </c>
      <c r="CW381" s="233" t="str">
        <f>IF(Deník!$R381&lt;0,IF(Deník!$AD381=$CW$2,Deník!$R381,""),"")</f>
        <v/>
      </c>
      <c r="CX381" s="233" t="str">
        <f>IF(Deník!$R381&lt;0,IF(Deník!$AD381=$CX$2,Deník!$R381,""),"")</f>
        <v/>
      </c>
      <c r="CY381" s="233" t="str">
        <f>IF(Deník!$R381&lt;0,IF(Deník!$AD381=$CY$2,Deník!$R381,""),"")</f>
        <v/>
      </c>
      <c r="CZ381" s="233" t="str">
        <f>IF(Deník!$R381&lt;0,IF(Deník!$AD381=$CZ$2,Deník!$R381,""),"")</f>
        <v/>
      </c>
      <c r="DL381" s="221">
        <f t="shared" si="16"/>
        <v>93847.029999999984</v>
      </c>
      <c r="DM381" s="220">
        <f t="shared" si="15"/>
        <v>-6.1529700000000132E-2</v>
      </c>
      <c r="DO381" s="50">
        <f>Deník!W382</f>
        <v>0</v>
      </c>
      <c r="DP381" s="102" t="str">
        <f>IF(AND(Deník!W382&gt;0),1,"")</f>
        <v/>
      </c>
      <c r="DQ381" s="102">
        <f>IF(AND(Deník!W382&lt;=0),1,"")</f>
        <v>1</v>
      </c>
      <c r="DR381" s="227"/>
      <c r="DS381" s="228"/>
      <c r="DT381" s="85"/>
      <c r="DU381" s="54">
        <f>IF(MONTH(Deník!$C381)=DU$2,Deník!$W381,"")</f>
        <v>0</v>
      </c>
      <c r="DV381" s="222" t="str">
        <f>IF(MONTH(Deník!$C381)=DV$2,Deník!$W381,"")</f>
        <v/>
      </c>
      <c r="DW381" s="222" t="str">
        <f>IF(MONTH(Deník!$C381)=DW$2,Deník!$W381,"")</f>
        <v/>
      </c>
      <c r="DX381" s="222" t="str">
        <f>IF(MONTH(Deník!$C381)=DX$2,Deník!$W381,"")</f>
        <v/>
      </c>
      <c r="DY381" s="222" t="str">
        <f>IF(MONTH(Deník!$C381)=DY$2,Deník!$W381,"")</f>
        <v/>
      </c>
      <c r="DZ381" s="222" t="str">
        <f>IF(MONTH(Deník!$C381)=DZ$2,Deník!$W381,"")</f>
        <v/>
      </c>
      <c r="EA381" s="222" t="str">
        <f>IF(MONTH(Deník!$C381)=EA$2,Deník!$W381,"")</f>
        <v/>
      </c>
      <c r="EB381" s="222" t="str">
        <f>IF(MONTH(Deník!$C381)=EB$2,Deník!$W381,"")</f>
        <v/>
      </c>
      <c r="EC381" s="222" t="str">
        <f>IF(MONTH(Deník!$C381)=EC$2,Deník!$W381,"")</f>
        <v/>
      </c>
      <c r="ED381" s="222" t="str">
        <f>IF(MONTH(Deník!$C381)=ED$2,Deník!$W381,"")</f>
        <v/>
      </c>
      <c r="EE381" s="222" t="str">
        <f>IF(MONTH(Deník!$C381)=EE$2,Deník!$W381,"")</f>
        <v/>
      </c>
      <c r="EF381" s="222" t="str">
        <f>IF(MONTH(Deník!$C381)=EF$2,Deník!$W381,"")</f>
        <v/>
      </c>
      <c r="EI381" s="600" t="str">
        <f>IF(Deník!$W381&lt;&gt;"",IF(Deník!$B381=Statistika!$F$63,Deník!$W381,""),"")</f>
        <v/>
      </c>
      <c r="EJ381" s="13" t="str">
        <f>IF(Deník!$W381&lt;&gt;"",IF(Deník!$B381=Statistika!$F$64,Deník!$W381,""),"")</f>
        <v/>
      </c>
      <c r="EK381" s="13" t="str">
        <f>IF(Deník!$W381&lt;&gt;"",IF(Deník!$B381=Statistika!$F$65,Deník!$W381,""),"")</f>
        <v/>
      </c>
      <c r="EL381" s="13" t="str">
        <f>IF(Deník!$W381&lt;&gt;"",IF(Deník!$B381=Statistika!$F$66,Deník!$W381,""),"")</f>
        <v/>
      </c>
      <c r="EM381" s="13" t="str">
        <f>IF(Deník!$W381&lt;&gt;"",IF(Deník!$B381=Statistika!$F$67,Deník!$W381,""),"")</f>
        <v/>
      </c>
      <c r="EN381" s="13" t="str">
        <f>IF(Deník!$W381&lt;&gt;"",IF(Deník!$B381=Statistika!$F$68,Deník!$W381,""),"")</f>
        <v/>
      </c>
      <c r="EO381" s="13" t="str">
        <f>IF(Deník!$W381&lt;&gt;"",IF(Deník!$B381=Statistika!$F$69,Deník!$W381,""),"")</f>
        <v/>
      </c>
      <c r="EP381" s="601" t="str">
        <f>IF(Deník!$W381&lt;&gt;"",IF(Deník!$B381=Statistika!$F$70,Deník!$W381,""),"")</f>
        <v/>
      </c>
      <c r="EQ381" s="90"/>
      <c r="ER381" s="63" t="str">
        <f>IF(Deník!$W381&lt;&gt;"",IF(Deník!$J381="L",Deník!$W381,""),"")</f>
        <v/>
      </c>
      <c r="ES381" s="13" t="str">
        <f>IF(Deník!$W381&lt;&gt;"",IF(Deník!$J381="S",Deník!$W381,""),"")</f>
        <v/>
      </c>
      <c r="ET381" s="95"/>
      <c r="EU381" s="88"/>
      <c r="EV381" s="63" t="str">
        <f>IF(WEEKDAY(Deník!$C381,2)=1,Deník!$W381,"")</f>
        <v/>
      </c>
      <c r="EW381" s="13" t="str">
        <f>IF(WEEKDAY(Deník!$C381,2)=2,Deník!$W381,"")</f>
        <v/>
      </c>
      <c r="EX381" s="13" t="str">
        <f>IF(WEEKDAY(Deník!$C381,2)=3,Deník!$W381,"")</f>
        <v/>
      </c>
      <c r="EY381" s="13" t="str">
        <f>IF(WEEKDAY(Deník!$C381,2)=4,Deník!$W381,"")</f>
        <v/>
      </c>
      <c r="EZ381" s="60" t="str">
        <f>IF(WEEKDAY(Deník!$C381,2)=5,Deník!$W381,"")</f>
        <v/>
      </c>
      <c r="FA381" s="99"/>
      <c r="FB381" s="100">
        <f>Deník!D381</f>
        <v>0</v>
      </c>
      <c r="FC381" s="63">
        <f>IF($FB381&lt;&gt;"",IF(AND($FB381&gt;=FC$2,$FB381&lt;=FC$3),Deník!$W381,""))</f>
        <v>0</v>
      </c>
      <c r="FD381" s="63" t="str">
        <f>IF($FB381&lt;&gt;"",IF(AND($FB381&gt;=FD$2,$FB381&lt;=FD$3),Deník!$W381,""))</f>
        <v/>
      </c>
      <c r="FE381" s="63" t="str">
        <f>IF($FB381&lt;&gt;"",IF(AND($FB381&gt;=FE$2,$FB381&lt;=FE$3),Deník!$W381,""))</f>
        <v/>
      </c>
      <c r="FF381" s="63" t="str">
        <f>IF($FB381&lt;&gt;"",IF(AND($FB381&gt;=FF$2,$FB381&lt;=FF$3),Deník!$W381,""))</f>
        <v/>
      </c>
      <c r="FG381" s="63" t="str">
        <f>IF($FB381&lt;&gt;"",IF(AND($FB381&gt;=FG$2,$FB381&lt;=FG$3),Deník!$W381,""))</f>
        <v/>
      </c>
      <c r="FH381" s="63" t="str">
        <f>IF($FB381&lt;&gt;"",IF(AND($FB381&gt;=FH$2,$FB381&lt;=FH$3),Deník!$W381,""))</f>
        <v/>
      </c>
      <c r="FI381" s="63" t="str">
        <f>IF($FB381&lt;&gt;"",IF(AND($FB381&gt;=FI$2,$FB381&lt;=FI$3),Deník!$W381,""))</f>
        <v/>
      </c>
      <c r="FJ381" s="63" t="str">
        <f>IF($FB381&lt;&gt;"",IF(AND($FB381&gt;=FJ$2,$FB381&lt;=FJ$3),Deník!$W381,""))</f>
        <v/>
      </c>
      <c r="FK381" s="63" t="str">
        <f>IF($FB381&lt;&gt;"",IF(AND($FB381&gt;=FK$2,$FB381&lt;=FK$3),Deník!$W381,""))</f>
        <v/>
      </c>
      <c r="FL381" s="63" t="str">
        <f>IF($FB381&lt;&gt;"",IF(AND($FB381&gt;=FL$2,$FB381&lt;=FL$3),Deník!$W381,""))</f>
        <v/>
      </c>
      <c r="FM381" s="63" t="str">
        <f>IF($FB381&lt;&gt;"",IF(AND($FB381&gt;=FM$2,$FB381&lt;=FM$3),Deník!$W381,""))</f>
        <v/>
      </c>
      <c r="FN381" s="13"/>
      <c r="FO381" s="20" t="str">
        <f>IF(Deník!$W381&gt;1,Deník!$W381,"")</f>
        <v/>
      </c>
      <c r="FP381" s="20" t="str">
        <f>IF(Deník!$W381&lt;0,Deník!$W381,"")</f>
        <v/>
      </c>
      <c r="FQ381" s="17"/>
      <c r="FS381" s="233"/>
      <c r="FT381" s="233" t="str">
        <f>IF(Deník!$W381&lt;&gt;"",IF(Deník!$Y381=Statistika!$F$78,Deník!$W381,""),"")</f>
        <v/>
      </c>
      <c r="FU381" s="233" t="str">
        <f>IF(Deník!$W381&lt;&gt;"",IF(Deník!$Y381=Statistika!$F$79,Deník!$W381,""),"")</f>
        <v/>
      </c>
      <c r="FV381" s="233" t="str">
        <f>IF(Deník!$W381&lt;&gt;"",IF(Deník!$Y381=Statistika!$F$80,Deník!$W381,""),"")</f>
        <v/>
      </c>
      <c r="FW381" s="233" t="str">
        <f>IF(Deník!$W381&lt;&gt;"",IF(Deník!$Y381=Statistika!$F$81,Deník!$W381,""),"")</f>
        <v/>
      </c>
      <c r="FX381" s="233" t="str">
        <f>IF(Deník!$W381&lt;&gt;"",IF(Deník!$Y381=Statistika!$F$82,Deník!$W381,""),"")</f>
        <v/>
      </c>
      <c r="FY381" s="233" t="str">
        <f>IF(Deník!$W381&lt;&gt;"",IF(Deník!$Y381=Statistika!$F$83,Deník!$W381,""),"")</f>
        <v/>
      </c>
      <c r="FZ381" s="233" t="str">
        <f>IF(Deník!$W381&lt;&gt;"",IF(Deník!$Y381=Statistika!$F$84,Deník!$W381,""),"")</f>
        <v/>
      </c>
      <c r="GA381" s="233" t="str">
        <f>IF(Deník!$W381&lt;&gt;"",IF(Deník!$Y381=Statistika!$F$85,Deník!$W381,""),"")</f>
        <v/>
      </c>
      <c r="GB381" s="233" t="str">
        <f>IF(Deník!$W381&lt;&gt;"",IF(Deník!$Y381=Statistika!$F$86,Deník!$W381,""),"")</f>
        <v/>
      </c>
      <c r="GC381" s="233" t="str">
        <f>IF(Deník!$W381&lt;&gt;"",IF(Deník!$Y381=Statistika!$F$87,Deník!$W381,""),"")</f>
        <v/>
      </c>
      <c r="GD381" s="233" t="str">
        <f>IF(Deník!$W381&lt;&gt;"",IF(Deník!$Y381=Statistika!$F$88,Deník!$W381,""),"")</f>
        <v/>
      </c>
      <c r="GE381" s="233" t="str">
        <f>IF(Deník!$W381&lt;&gt;"",IF(Deník!$Y381=Statistika!$F$89,Deník!$W381,""),"")</f>
        <v/>
      </c>
      <c r="GF381" s="233" t="str">
        <f>IF(Deník!$W381&lt;&gt;"",IF(Deník!$Y381=Statistika!$F$90,Deník!$W381,""),"")</f>
        <v/>
      </c>
      <c r="GG381" s="233" t="str">
        <f>IF(Deník!$W381&lt;&gt;"",IF(Deník!$Y381=Statistika!$F$91,Deník!$W381,""),"")</f>
        <v/>
      </c>
      <c r="GH381" s="233"/>
      <c r="GI381" s="233" t="str">
        <f>IF(Deník!$W381&lt;&gt;"",IF(Deník!$AB381=Statistika!$L$100,Deník!$W381,""),"")</f>
        <v/>
      </c>
      <c r="GJ381" s="233" t="str">
        <f>IF(Deník!$W381&lt;&gt;"",IF(Deník!$AB381=Statistika!$L$101,Deník!$W381,""),"")</f>
        <v/>
      </c>
      <c r="GK381" s="233" t="str">
        <f>IF(Deník!$W381&lt;&gt;"",IF(Deník!$AB381=Statistika!$L$102,Deník!$W381,""),"")</f>
        <v/>
      </c>
      <c r="GL381" s="233" t="str">
        <f>IF(Deník!$W381&lt;&gt;"",IF(Deník!$AB381=Statistika!$L$103,Deník!$W381,""),"")</f>
        <v/>
      </c>
      <c r="GM381" s="233" t="str">
        <f>IF(Deník!$W381&lt;&gt;"",IF(Deník!$AB381=Statistika!$L$104,Deník!$W381,""),"")</f>
        <v/>
      </c>
      <c r="GN381" s="233" t="str">
        <f>IF(Deník!$W381&lt;&gt;"",IF(Deník!$AB381=Statistika!$L$105,Deník!$W381,""),"")</f>
        <v/>
      </c>
      <c r="GO381" s="233" t="str">
        <f>IF(Deník!$W381&lt;&gt;"",IF(Deník!$AB381=Statistika!$L$106,Deník!$W381,""),"")</f>
        <v/>
      </c>
      <c r="GP381" s="233" t="str">
        <f>IF(Deník!$W381&lt;&gt;"",IF(Deník!$AB381=Statistika!$L$107,Deník!$W381,""),"")</f>
        <v/>
      </c>
      <c r="GQ381" s="233" t="str">
        <f>IF(Deník!$W381&lt;&gt;"",IF(Deník!$AB381=Statistika!$L$108,Deník!$W381,""),"")</f>
        <v/>
      </c>
      <c r="GS381" s="233" t="str">
        <f>IF(Deník!$W381&lt;0,IF(Deník!$AC381=Statistika!$F$117,Deník!$W381,""),"")</f>
        <v/>
      </c>
      <c r="GT381" s="233" t="str">
        <f>IF(Deník!$W381&lt;0,IF(Deník!$AC381=Statistika!$F$118,Deník!$W381,""),"")</f>
        <v/>
      </c>
      <c r="GU381" s="233" t="str">
        <f>IF(Deník!$W381&lt;0,IF(Deník!$AC381=Statistika!$F$119,Deník!$W381,""),"")</f>
        <v/>
      </c>
      <c r="GV381" s="233" t="str">
        <f>IF(Deník!$W381&lt;0,IF(Deník!$AC381=Statistika!$F$120,Deník!$W381,""),"")</f>
        <v/>
      </c>
      <c r="GW381" s="233" t="str">
        <f>IF(Deník!$W381&lt;0,IF(Deník!$AC381=Statistika!$F$121,Deník!$W381,""),"")</f>
        <v/>
      </c>
      <c r="GX381" s="233" t="str">
        <f>IF(Deník!$W381&lt;0,IF(Deník!$AC381=Statistika!$F$122,Deník!$W381,""),"")</f>
        <v/>
      </c>
      <c r="GY381" s="233" t="str">
        <f>IF(Deník!$W381&lt;0,IF(Deník!$AC381=Statistika!$F$123,Deník!$W381,""),"")</f>
        <v/>
      </c>
      <c r="GZ381" s="233" t="str">
        <f>IF(Deník!$W381&lt;0,IF(Deník!$AC381=Statistika!$F$124,Deník!$W381,""),"")</f>
        <v/>
      </c>
      <c r="HA381" s="233" t="str">
        <f>IF(Deník!$W381&lt;0,IF(Deník!$AC381=Statistika!$F$125,Deník!$W381,""),"")</f>
        <v/>
      </c>
      <c r="HC381" s="233" t="str">
        <f>IF(Deník!$W381&lt;0,IF(Deník!$AD381=Statistika!$F$133,Deník!$W381,""),"")</f>
        <v/>
      </c>
      <c r="HD381" s="233" t="str">
        <f>IF(Deník!$W381&lt;0,IF(Deník!$AD381=Statistika!$F$134,Deník!$W381,""),"")</f>
        <v/>
      </c>
      <c r="HE381" s="233" t="str">
        <f>IF(Deník!$W381&lt;0,IF(Deník!$AD381=Statistika!$F$135,Deník!$W381,""),"")</f>
        <v/>
      </c>
      <c r="HF381" s="233" t="str">
        <f>IF(Deník!$W381&lt;0,IF(Deník!$AD381=Statistika!$F$136,Deník!$W381,""),"")</f>
        <v/>
      </c>
      <c r="HG381" s="233" t="str">
        <f>IF(Deník!$W381&lt;0,IF(Deník!$AD381=Statistika!$F$137,Deník!$W381,""),"")</f>
        <v/>
      </c>
      <c r="ID381" s="8">
        <f>Tabulka4[[#This Row],[Sloupec3]]</f>
        <v>0</v>
      </c>
      <c r="IE381" s="17" t="str">
        <f>IF(AND([1]Deník!$C381&gt;='[1]Měsíční shrnutí'!$D$1,[1]Deník!$C381&lt;='[1]Měsíční shrnutí'!$F$1),[1]Deník!$X381,"")</f>
        <v/>
      </c>
    </row>
    <row r="382" spans="1:239">
      <c r="A382" s="8">
        <f>Deník!C383</f>
        <v>0</v>
      </c>
      <c r="B382" s="50" t="str">
        <f>Deník!R383</f>
        <v/>
      </c>
      <c r="C382" s="102" t="str">
        <f>IF(AND(Deník!R383&gt;1,Deník!R383&lt;&gt;""),1,"")</f>
        <v/>
      </c>
      <c r="D382" s="102" t="str">
        <f>IF(AND(Deník!R383&lt;=0,Deník!R383&lt;&gt;""),1,"")</f>
        <v/>
      </c>
      <c r="E382" s="103" t="str">
        <f>IF(AND(Deník!R383&gt;=0,Deník!R383&lt;=1),1,"")</f>
        <v/>
      </c>
      <c r="F382" s="79" t="str">
        <f>IF(Deník!R383&lt;&gt;"",Deník!R383+F381,"")</f>
        <v/>
      </c>
      <c r="G382" s="85"/>
      <c r="H382" s="54" t="str">
        <f>IF(MONTH(Deník!$C382)=H$2,IF(AND(Deník!$R382&gt;=0,Deník!$R382&lt;=1),"BE",Deník!$R382),"")</f>
        <v/>
      </c>
      <c r="I382" s="11" t="str">
        <f>IF(MONTH(Deník!$C382)=I$2,IF(AND(Deník!$R382&gt;=0,Deník!$R382&lt;=1),"BE",Deník!$R382),"")</f>
        <v/>
      </c>
      <c r="J382" s="11" t="str">
        <f>IF(MONTH(Deník!$C382)=J$2,IF(AND(Deník!$R382&gt;=0,Deník!$R382&lt;=1),"BE",Deník!$R382),"")</f>
        <v/>
      </c>
      <c r="K382" s="11" t="str">
        <f>IF(MONTH(Deník!$C382)=K$2,IF(AND(Deník!$R382&gt;=0,Deník!$R382&lt;=1),"BE",Deník!$R382),"")</f>
        <v/>
      </c>
      <c r="L382" s="11" t="str">
        <f>IF(MONTH(Deník!$C382)=L$2,IF(AND(Deník!$R382&gt;=0,Deník!$R382&lt;=1),"BE",Deník!$R382),"")</f>
        <v/>
      </c>
      <c r="M382" s="11" t="str">
        <f>IF(MONTH(Deník!$C382)=M$2,IF(AND(Deník!$R382&gt;=0,Deník!$R382&lt;=1),"BE",Deník!$R382),"")</f>
        <v/>
      </c>
      <c r="N382" s="11" t="str">
        <f>IF(MONTH(Deník!$C382)=N$2,IF(AND(Deník!$R382&gt;=0,Deník!$R382&lt;=1),"BE",Deník!$R382),"")</f>
        <v/>
      </c>
      <c r="O382" s="11" t="str">
        <f>IF(MONTH(Deník!$C382)=O$2,IF(AND(Deník!$R382&gt;=0,Deník!$R382&lt;=1),"BE",Deník!$R382),"")</f>
        <v/>
      </c>
      <c r="P382" s="11" t="str">
        <f>IF(MONTH(Deník!$C382)=P$2,IF(AND(Deník!$R382&gt;=0,Deník!$R382&lt;=1),"BE",Deník!$R382),"")</f>
        <v/>
      </c>
      <c r="Q382" s="11" t="str">
        <f>IF(MONTH(Deník!$C382)=Q$2,IF(AND(Deník!$R382&gt;=0,Deník!$R382&lt;=1),"BE",Deník!$R382),"")</f>
        <v/>
      </c>
      <c r="R382" s="11" t="str">
        <f>IF(MONTH(Deník!$C382)=R$2,IF(AND(Deník!$R382&gt;=0,Deník!$R382&lt;=1),"BE",Deník!$R382),"")</f>
        <v/>
      </c>
      <c r="S382" s="57" t="str">
        <f>IF(MONTH(Deník!$C382)=S$2,IF(AND(Deník!$R382&gt;=0,Deník!$R382&lt;=1),"BE",Deník!$R382),"")</f>
        <v/>
      </c>
      <c r="U382" s="12"/>
      <c r="V382" s="12"/>
      <c r="X382" s="600" t="str">
        <f>IF(Deník!$R382&lt;&gt;"",IF(Deník!$B382=Statistika!$F$63,IF(AND(Deník!$R382&gt;=0,Deník!$R382&lt;=1),"BE",Deník!$R382),""),"")</f>
        <v/>
      </c>
      <c r="Y382" s="13" t="str">
        <f>IF(Deník!$R382&lt;&gt;"",IF(Deník!$B382=Statistika!$F$64,IF(AND(Deník!$R382&gt;=0,Deník!$R382&lt;=1),"BE",Deník!$R382),""),"")</f>
        <v/>
      </c>
      <c r="Z382" s="13" t="str">
        <f>IF(Deník!$R382&lt;&gt;"",IF(Deník!$B382=Statistika!$F$65,IF(AND(Deník!$R382&gt;=0,Deník!$R382&lt;=1),"BE",Deník!$R382),""),"")</f>
        <v/>
      </c>
      <c r="AA382" s="13" t="str">
        <f>IF(Deník!$R382&lt;&gt;"",IF(Deník!$B382=Statistika!$F$66,IF(AND(Deník!$R382&gt;=0,Deník!$R382&lt;=1),"BE",Deník!$R382),""),"")</f>
        <v/>
      </c>
      <c r="AB382" s="13" t="str">
        <f>IF(Deník!$R382&lt;&gt;"",IF(Deník!$B382=Statistika!$F$67,IF(AND(Deník!$R382&gt;=0,Deník!$R382&lt;=1),"BE",Deník!$R382),""),"")</f>
        <v/>
      </c>
      <c r="AC382" s="13" t="str">
        <f>IF(Deník!$R382&lt;&gt;"",IF(Deník!$B382=Statistika!$F$68,IF(AND(Deník!$R382&gt;=0,Deník!$R382&lt;=1),"BE",Deník!$R382),""),"")</f>
        <v/>
      </c>
      <c r="AD382" s="13" t="str">
        <f>IF(Deník!$R382&lt;&gt;"",IF(Deník!$B382=Statistika!$F$69,IF(AND(Deník!$R382&gt;=0,Deník!$R382&lt;=1),"BE",Deník!$R382),""),"")</f>
        <v/>
      </c>
      <c r="AE382" s="601" t="str">
        <f>IF(Deník!$R382&lt;&gt;"",IF(Deník!$B382=Statistika!$F$70,IF(AND(Deník!$R382&gt;=0,Deník!$R382&lt;=1),"BE",Deník!$R382),""),"")</f>
        <v/>
      </c>
      <c r="AF382" s="90"/>
      <c r="AG382" s="63" t="str">
        <f>IF(Deník!$R382&lt;&gt;"",IF(Deník!$J382="L",IF(AND(Deník!$R382&gt;=0,Deník!$R382&lt;=1),"BE",Deník!$R382),""),"")</f>
        <v/>
      </c>
      <c r="AH382" s="13" t="str">
        <f>IF(Deník!$R382&lt;&gt;"",IF(Deník!$J382="S",IF(AND(Deník!$R382&gt;=0,Deník!$R382&lt;=1),"BE",Deník!$R382),""),"")</f>
        <v/>
      </c>
      <c r="AI382" s="95"/>
      <c r="AJ382" s="71" t="str">
        <f>IF(Deník!N383&lt;&gt;"",Deník!N383*-1,"")</f>
        <v/>
      </c>
      <c r="AK382" s="88"/>
      <c r="AL382" s="63" t="str">
        <f>IF(WEEKDAY(Deník!$C382,2)=1,IF(AND(Deník!$R382&gt;=0,Deník!$R382&lt;=1),"BE",Deník!$R382),"")</f>
        <v/>
      </c>
      <c r="AM382" s="13" t="str">
        <f>IF(WEEKDAY(Deník!$C382,2)=2,IF(AND(Deník!$R382&gt;=0,Deník!$R382&lt;=1),"BE",Deník!$R382),"")</f>
        <v/>
      </c>
      <c r="AN382" s="13" t="str">
        <f>IF(WEEKDAY(Deník!$C382,2)=3,IF(AND(Deník!$R382&gt;=0,Deník!$R382&lt;=1),"BE",Deník!$R382),"")</f>
        <v/>
      </c>
      <c r="AO382" s="13" t="str">
        <f>IF(WEEKDAY(Deník!$C382,2)=4,IF(AND(Deník!$R382&gt;=0,Deník!$R382&lt;=1),"BE",Deník!$R382),"")</f>
        <v/>
      </c>
      <c r="AP382" s="60" t="str">
        <f>IF(WEEKDAY(Deník!$C382,2)=5,IF(AND(Deník!$R382&gt;=0,Deník!$R382&lt;=1),"BE",Deník!$R382),"")</f>
        <v/>
      </c>
      <c r="AQ382" s="99"/>
      <c r="AR382" s="100">
        <f>Deník!D382</f>
        <v>0</v>
      </c>
      <c r="AS382" s="63" t="str">
        <f>IF(Deník!$D382&lt;&gt;"",IF(AND(Deník!$D382&gt;=AS$2,Deník!$D382&lt;=AS$3),IF(AND(Deník!$R382&gt;=0,Deník!$R382&lt;=1),"BE",Deník!$R382),""),"")</f>
        <v/>
      </c>
      <c r="AT382" s="63" t="str">
        <f>IF(Deník!$D382&lt;&gt;"",IF(AND(Deník!$D382&gt;=AT$2,Deník!$D382&lt;=AT$3),IF(AND(Deník!$R382&gt;=0,Deník!$R382&lt;=1),"BE",Deník!$R382),""),"")</f>
        <v/>
      </c>
      <c r="AU382" s="63" t="str">
        <f>IF(Deník!$D382&lt;&gt;"",IF(AND(Deník!$D382&gt;=AU$2,Deník!$D382&lt;=AU$3),IF(AND(Deník!$R382&gt;=0,Deník!$R382&lt;=1),"BE",Deník!$R382),""),"")</f>
        <v/>
      </c>
      <c r="AV382" s="63" t="str">
        <f>IF(Deník!$D382&lt;&gt;"",IF(AND(Deník!$D382&gt;=AV$2,Deník!$D382&lt;=AV$3),IF(AND(Deník!$R382&gt;=0,Deník!$R382&lt;=1),"BE",Deník!$R382),""),"")</f>
        <v/>
      </c>
      <c r="AW382" s="63" t="str">
        <f>IF(Deník!$D382&lt;&gt;"",IF(AND(Deník!$D382&gt;=AW$2,Deník!$D382&lt;=AW$3),IF(AND(Deník!$R382&gt;=0,Deník!$R382&lt;=1),"BE",Deník!$R382),""),"")</f>
        <v/>
      </c>
      <c r="AX382" s="63" t="str">
        <f>IF(Deník!$D382&lt;&gt;"",IF(AND(Deník!$D382&gt;=AX$2,Deník!$D382&lt;=AX$3),IF(AND(Deník!$R382&gt;=0,Deník!$R382&lt;=1),"BE",Deník!$R382),""),"")</f>
        <v/>
      </c>
      <c r="AY382" s="63" t="str">
        <f>IF(Deník!$D382&lt;&gt;"",IF(AND(Deník!$D382&gt;=AY$2,Deník!$D382&lt;=AY$3),IF(AND(Deník!$R382&gt;=0,Deník!$R382&lt;=1),"BE",Deník!$R382),""),"")</f>
        <v/>
      </c>
      <c r="AZ382" s="63" t="str">
        <f>IF(Deník!$D382&lt;&gt;"",IF(AND(Deník!$D382&gt;=AZ$2,Deník!$D382&lt;=AZ$3),IF(AND(Deník!$R382&gt;=0,Deník!$R382&lt;=1),"BE",Deník!$R382),""),"")</f>
        <v/>
      </c>
      <c r="BA382" s="63" t="str">
        <f>IF(Deník!$D382&lt;&gt;"",IF(AND(Deník!$D382&gt;=BA$2,Deník!$D382&lt;=BA$3),IF(AND(Deník!$R382&gt;=0,Deník!$R382&lt;=1),"BE",Deník!$R382),""),"")</f>
        <v/>
      </c>
      <c r="BB382" s="63" t="str">
        <f>IF(Deník!$D382&lt;&gt;"",IF(AND(Deník!$D382&gt;=BB$2,Deník!$D382&lt;=BB$3),IF(AND(Deník!$R382&gt;=0,Deník!$R382&lt;=1),"BE",Deník!$R382),""),"")</f>
        <v/>
      </c>
      <c r="BC382" s="71" t="str">
        <f>IF(Deník!$D382&lt;&gt;"",IF(AND(Deník!$D382&gt;=BC$2,Deník!$D382&lt;=BC$3),IF(AND(Deník!$R382&gt;=0,Deník!$R382&lt;=1),"BE",Deník!$R382),""),"")</f>
        <v/>
      </c>
      <c r="BD382" s="20" t="str">
        <f>IF(Deník!$J383="S",(Deník!$M383-Deník!$K383),IF(Deník!$J383="L",(Deník!$K383-Deník!$M383),""))</f>
        <v/>
      </c>
      <c r="BE382" s="20" t="str">
        <f>IF(Deník!$J383="S",(Deník!$K383-Deník!$O383),IF(Deník!$J383="L",(Deník!$O383-Deník!$K383),""))</f>
        <v/>
      </c>
      <c r="BF382" s="20" t="str">
        <f>IF(Deník!$J383="S",(Deník!$K383-Deník!$L383),IF(Deník!$J383="L",(Deník!$L383-Deník!$K383),""))</f>
        <v/>
      </c>
      <c r="BG382" s="20" t="str">
        <f>IF(Deník!$J383="S",(Deník!$K383-Deník!$S383),IF(Deník!$J383="L",(Deník!$S383-Deník!$K383),""))</f>
        <v/>
      </c>
      <c r="BH382" s="20" t="str">
        <f>IF(Deník!$J383="S",(Deník!$K383-Deník!$U383),IF(Deník!$J383="L",(Deník!$U383-Deník!$K383),""))</f>
        <v/>
      </c>
      <c r="BI382" s="20" t="str">
        <f>IF(Deník!$R382&gt;1,Deník!$R382,"")</f>
        <v/>
      </c>
      <c r="BJ382" s="20" t="str">
        <f>IF(Deník!$R382&lt;0,Deník!$R382,"")</f>
        <v/>
      </c>
      <c r="BK382" s="17"/>
      <c r="BM382" s="233" t="str">
        <f>IF(Deník!$R382&lt;&gt;"",IF(Deník!$Y382=Statistika!$F$78,IF(AND(Deník!$R382&gt;=0,Deník!$R382&lt;=1),"BE",Deník!$R382),""),"")</f>
        <v/>
      </c>
      <c r="BN382" s="233" t="str">
        <f>IF(Deník!$R382&lt;&gt;"",IF(Deník!$Y382=Statistika!$F$79,IF(AND(Deník!$R382&gt;=0,Deník!$R382&lt;=1),"BE",Deník!$R382),""),"")</f>
        <v/>
      </c>
      <c r="BO382" s="233" t="str">
        <f>IF(Deník!$R382&lt;&gt;"",IF(Deník!$Y382=Statistika!$F$80,IF(AND(Deník!$R382&gt;=0,Deník!$R382&lt;=1),"BE",Deník!$R382),""),"")</f>
        <v/>
      </c>
      <c r="BP382" s="233" t="str">
        <f>IF(Deník!$R382&lt;&gt;"",IF(Deník!$Y382=Statistika!$F$81,IF(AND(Deník!$R382&gt;=0,Deník!$R382&lt;=1),"BE",Deník!$R382),""),"")</f>
        <v/>
      </c>
      <c r="BQ382" s="233" t="str">
        <f>IF(Deník!$R382&lt;&gt;"",IF(Deník!$Y382=Statistika!$F$82,IF(AND(Deník!$R382&gt;=0,Deník!$R382&lt;=1),"BE",Deník!$R382),""),"")</f>
        <v/>
      </c>
      <c r="BR382" s="233" t="str">
        <f>IF(Deník!$R382&lt;&gt;"",IF(Deník!$Y382=Statistika!$F$83,IF(AND(Deník!$R382&gt;=0,Deník!$R382&lt;=1),"BE",Deník!$R382),""),"")</f>
        <v/>
      </c>
      <c r="BS382" s="233" t="str">
        <f>IF(Deník!$R382&lt;&gt;"",IF(Deník!$Y382=Statistika!$F$84,IF(AND(Deník!$R382&gt;=0,Deník!$R382&lt;=1),"BE",Deník!$R382),""),"")</f>
        <v/>
      </c>
      <c r="BT382" s="233" t="str">
        <f>IF(Deník!$R382&lt;&gt;"",IF(Deník!$Y382=Statistika!$F$85,IF(AND(Deník!$R382&gt;=0,Deník!$R382&lt;=1),"BE",Deník!$R382),""),"")</f>
        <v/>
      </c>
      <c r="BU382" s="233" t="str">
        <f>IF(Deník!$R382&lt;&gt;"",IF(Deník!$Y382=Statistika!$F$86,IF(AND(Deník!$R382&gt;=0,Deník!$R382&lt;=1),"BE",Deník!$R382),""),"")</f>
        <v/>
      </c>
      <c r="BV382" s="233" t="str">
        <f>IF(Deník!$R382&lt;&gt;"",IF(Deník!$Y382=Statistika!$F$87,IF(AND(Deník!$R382&gt;=0,Deník!$R382&lt;=1),"BE",Deník!$R382),""),"")</f>
        <v/>
      </c>
      <c r="BW382" s="233" t="str">
        <f>IF(Deník!$R382&lt;&gt;"",IF(Deník!$Y382=Statistika!$F$88,IF(AND(Deník!$R382&gt;=0,Deník!$R382&lt;=1),"BE",Deník!$R382),""),"")</f>
        <v/>
      </c>
      <c r="BX382" s="233" t="str">
        <f>IF(Deník!$R382&lt;&gt;"",IF(Deník!$Y382=Statistika!$F$89,IF(AND(Deník!$R382&gt;=0,Deník!$R382&lt;=1),"BE",Deník!$R382),""),"")</f>
        <v/>
      </c>
      <c r="BY382" s="233" t="str">
        <f>IF(Deník!$R382&lt;&gt;"",IF(Deník!$Y382=Statistika!$F$90,IF(AND(Deník!$R382&gt;=0,Deník!$R382&lt;=1),"BE",Deník!$R382),""),"")</f>
        <v/>
      </c>
      <c r="BZ382" s="233" t="str">
        <f>IF(Deník!$R382&lt;&gt;"",IF(Deník!$Y382=Statistika!$F$91,IF(AND(Deník!$R382&gt;=0,Deník!$R382&lt;=1),"BE",Deník!$R382),""),"")</f>
        <v/>
      </c>
      <c r="CA382" s="233"/>
      <c r="CB382" s="233" t="str">
        <f>IF(Deník!$R382&lt;&gt;"",IF(Deník!$AB382="SL",IF(AND(Deník!$R382&gt;=0,Deník!$R382&lt;=1),"BE",Deník!$R382),""),"")</f>
        <v/>
      </c>
      <c r="CC382" s="233" t="str">
        <f>IF(Deník!$R382&lt;&gt;"",IF(Deník!$AB382="BE10",IF(AND(Deník!$R382&gt;=0,Deník!$R382&lt;=1),"BE",Deník!$R382),""),"")</f>
        <v/>
      </c>
      <c r="CD382" s="233" t="str">
        <f>IF(Deník!$R382&lt;&gt;"",IF(Deník!$AB382="BE15",IF(AND(Deník!$R382&gt;=0,Deník!$R382&lt;=1),"BE",Deník!$R382),""),"")</f>
        <v/>
      </c>
      <c r="CE382" s="233" t="str">
        <f>IF(Deník!$R382&lt;&gt;"",IF(Deník!$AB382="BE20",IF(AND(Deník!$R382&gt;=0,Deník!$R382&lt;=1),"BE",Deník!$R382),""),"")</f>
        <v/>
      </c>
      <c r="CF382" s="233" t="str">
        <f>IF(Deník!$R382&lt;&gt;"",IF(Deník!$AB382="TP1",IF(AND(Deník!$R382&gt;=0,Deník!$R382&lt;=1),"BE",Deník!$R382),""),"")</f>
        <v/>
      </c>
      <c r="CG382" s="233" t="str">
        <f>IF(Deník!$R382&lt;&gt;"",IF(Deník!$AB382="TP2",IF(AND(Deník!$R382&gt;=0,Deník!$R382&lt;=1),"BE",Deník!$R382),""),"")</f>
        <v/>
      </c>
      <c r="CH382" s="233" t="str">
        <f>IF(Deník!$R382&lt;&gt;"",IF(Deník!$AB382="TP3",IF(AND(Deník!$R382&gt;=0,Deník!$R382&lt;=1),"BE",Deník!$R382),""),"")</f>
        <v/>
      </c>
      <c r="CI382" s="233" t="str">
        <f>IF(Deník!$R382&lt;&gt;"",IF(Deník!$AB382="Trailing SL",IF(AND(Deník!$R382&gt;=0,Deník!$R382&lt;=1),"BE",Deník!$R382),""),"")</f>
        <v/>
      </c>
      <c r="CJ382" s="233" t="str">
        <f>IF(Deník!$R382&lt;&gt;"",IF(Deník!$AB382="Manual",IF(AND(Deník!$R382&gt;=0,Deník!$R382&lt;=1),"BE",Deník!$R382),""),"")</f>
        <v/>
      </c>
      <c r="CK382" s="233"/>
      <c r="CL382" s="233" t="str">
        <f>IF(Deník!$R382&lt;0,IF(Deník!$AC382=Statistika!$F$117,Deník!$R382,""),"")</f>
        <v/>
      </c>
      <c r="CM382" s="233" t="str">
        <f>IF(Deník!$R382&lt;0,IF(Deník!$AC382=Statistika!$F$118,Deník!$R382,""),"")</f>
        <v/>
      </c>
      <c r="CN382" s="233" t="str">
        <f>IF(Deník!$R382&lt;0,IF(Deník!$AC382=Statistika!$F$119,Deník!$R382,""),"")</f>
        <v/>
      </c>
      <c r="CO382" s="233" t="str">
        <f>IF(Deník!$R382&lt;0,IF(Deník!$AC382=Statistika!$F$120,Deník!$R382,""),"")</f>
        <v/>
      </c>
      <c r="CP382" s="233" t="str">
        <f>IF(Deník!$R382&lt;0,IF(Deník!$AC382=Statistika!$F$121,Deník!$R382,""),"")</f>
        <v/>
      </c>
      <c r="CQ382" s="233" t="str">
        <f>IF(Deník!$R382&lt;0,IF(Deník!$AC382=Statistika!$F$122,Deník!$R382,""),"")</f>
        <v/>
      </c>
      <c r="CR382" s="233" t="str">
        <f>IF(Deník!$R382&lt;0,IF(Deník!$AC382=Statistika!$F$123,Deník!$R382,""),"")</f>
        <v/>
      </c>
      <c r="CS382" s="233" t="str">
        <f>IF(Deník!$R382&lt;0,IF(Deník!$AC382=Statistika!$F$124,Deník!$R382,""),"")</f>
        <v/>
      </c>
      <c r="CT382" s="233" t="str">
        <f>IF(Deník!$R382&lt;0,IF(Deník!$AC382=Statistika!$F$125,Deník!$R382,""),"")</f>
        <v/>
      </c>
      <c r="CU382" s="233"/>
      <c r="CV382" s="233" t="str">
        <f>IF(Deník!$R382&lt;0,IF(Deník!$AD382=$CV$2,Deník!$R382,""),"")</f>
        <v/>
      </c>
      <c r="CW382" s="233" t="str">
        <f>IF(Deník!$R382&lt;0,IF(Deník!$AD382=$CW$2,Deník!$R382,""),"")</f>
        <v/>
      </c>
      <c r="CX382" s="233" t="str">
        <f>IF(Deník!$R382&lt;0,IF(Deník!$AD382=$CX$2,Deník!$R382,""),"")</f>
        <v/>
      </c>
      <c r="CY382" s="233" t="str">
        <f>IF(Deník!$R382&lt;0,IF(Deník!$AD382=$CY$2,Deník!$R382,""),"")</f>
        <v/>
      </c>
      <c r="CZ382" s="233" t="str">
        <f>IF(Deník!$R382&lt;0,IF(Deník!$AD382=$CZ$2,Deník!$R382,""),"")</f>
        <v/>
      </c>
      <c r="DL382" s="221">
        <f t="shared" si="16"/>
        <v>93847.029999999984</v>
      </c>
      <c r="DM382" s="220">
        <f t="shared" si="15"/>
        <v>-6.1529700000000132E-2</v>
      </c>
      <c r="DO382" s="50">
        <f>Deník!W383</f>
        <v>0</v>
      </c>
      <c r="DP382" s="102" t="str">
        <f>IF(AND(Deník!W383&gt;0),1,"")</f>
        <v/>
      </c>
      <c r="DQ382" s="102">
        <f>IF(AND(Deník!W383&lt;=0),1,"")</f>
        <v>1</v>
      </c>
      <c r="DR382" s="227"/>
      <c r="DS382" s="228"/>
      <c r="DT382" s="85"/>
      <c r="DU382" s="54">
        <f>IF(MONTH(Deník!$C382)=DU$2,Deník!$W382,"")</f>
        <v>0</v>
      </c>
      <c r="DV382" s="222" t="str">
        <f>IF(MONTH(Deník!$C382)=DV$2,Deník!$W382,"")</f>
        <v/>
      </c>
      <c r="DW382" s="222" t="str">
        <f>IF(MONTH(Deník!$C382)=DW$2,Deník!$W382,"")</f>
        <v/>
      </c>
      <c r="DX382" s="222" t="str">
        <f>IF(MONTH(Deník!$C382)=DX$2,Deník!$W382,"")</f>
        <v/>
      </c>
      <c r="DY382" s="222" t="str">
        <f>IF(MONTH(Deník!$C382)=DY$2,Deník!$W382,"")</f>
        <v/>
      </c>
      <c r="DZ382" s="222" t="str">
        <f>IF(MONTH(Deník!$C382)=DZ$2,Deník!$W382,"")</f>
        <v/>
      </c>
      <c r="EA382" s="222" t="str">
        <f>IF(MONTH(Deník!$C382)=EA$2,Deník!$W382,"")</f>
        <v/>
      </c>
      <c r="EB382" s="222" t="str">
        <f>IF(MONTH(Deník!$C382)=EB$2,Deník!$W382,"")</f>
        <v/>
      </c>
      <c r="EC382" s="222" t="str">
        <f>IF(MONTH(Deník!$C382)=EC$2,Deník!$W382,"")</f>
        <v/>
      </c>
      <c r="ED382" s="222" t="str">
        <f>IF(MONTH(Deník!$C382)=ED$2,Deník!$W382,"")</f>
        <v/>
      </c>
      <c r="EE382" s="222" t="str">
        <f>IF(MONTH(Deník!$C382)=EE$2,Deník!$W382,"")</f>
        <v/>
      </c>
      <c r="EF382" s="222" t="str">
        <f>IF(MONTH(Deník!$C382)=EF$2,Deník!$W382,"")</f>
        <v/>
      </c>
      <c r="EI382" s="600" t="str">
        <f>IF(Deník!$W382&lt;&gt;"",IF(Deník!$B382=Statistika!$F$63,Deník!$W382,""),"")</f>
        <v/>
      </c>
      <c r="EJ382" s="13" t="str">
        <f>IF(Deník!$W382&lt;&gt;"",IF(Deník!$B382=Statistika!$F$64,Deník!$W382,""),"")</f>
        <v/>
      </c>
      <c r="EK382" s="13" t="str">
        <f>IF(Deník!$W382&lt;&gt;"",IF(Deník!$B382=Statistika!$F$65,Deník!$W382,""),"")</f>
        <v/>
      </c>
      <c r="EL382" s="13" t="str">
        <f>IF(Deník!$W382&lt;&gt;"",IF(Deník!$B382=Statistika!$F$66,Deník!$W382,""),"")</f>
        <v/>
      </c>
      <c r="EM382" s="13" t="str">
        <f>IF(Deník!$W382&lt;&gt;"",IF(Deník!$B382=Statistika!$F$67,Deník!$W382,""),"")</f>
        <v/>
      </c>
      <c r="EN382" s="13" t="str">
        <f>IF(Deník!$W382&lt;&gt;"",IF(Deník!$B382=Statistika!$F$68,Deník!$W382,""),"")</f>
        <v/>
      </c>
      <c r="EO382" s="13" t="str">
        <f>IF(Deník!$W382&lt;&gt;"",IF(Deník!$B382=Statistika!$F$69,Deník!$W382,""),"")</f>
        <v/>
      </c>
      <c r="EP382" s="601" t="str">
        <f>IF(Deník!$W382&lt;&gt;"",IF(Deník!$B382=Statistika!$F$70,Deník!$W382,""),"")</f>
        <v/>
      </c>
      <c r="EQ382" s="90"/>
      <c r="ER382" s="63" t="str">
        <f>IF(Deník!$W382&lt;&gt;"",IF(Deník!$J382="L",Deník!$W382,""),"")</f>
        <v/>
      </c>
      <c r="ES382" s="13" t="str">
        <f>IF(Deník!$W382&lt;&gt;"",IF(Deník!$J382="S",Deník!$W382,""),"")</f>
        <v/>
      </c>
      <c r="ET382" s="95"/>
      <c r="EU382" s="88"/>
      <c r="EV382" s="63" t="str">
        <f>IF(WEEKDAY(Deník!$C382,2)=1,Deník!$W382,"")</f>
        <v/>
      </c>
      <c r="EW382" s="13" t="str">
        <f>IF(WEEKDAY(Deník!$C382,2)=2,Deník!$W382,"")</f>
        <v/>
      </c>
      <c r="EX382" s="13" t="str">
        <f>IF(WEEKDAY(Deník!$C382,2)=3,Deník!$W382,"")</f>
        <v/>
      </c>
      <c r="EY382" s="13" t="str">
        <f>IF(WEEKDAY(Deník!$C382,2)=4,Deník!$W382,"")</f>
        <v/>
      </c>
      <c r="EZ382" s="60" t="str">
        <f>IF(WEEKDAY(Deník!$C382,2)=5,Deník!$W382,"")</f>
        <v/>
      </c>
      <c r="FA382" s="99"/>
      <c r="FB382" s="100">
        <f>Deník!D382</f>
        <v>0</v>
      </c>
      <c r="FC382" s="63">
        <f>IF($FB382&lt;&gt;"",IF(AND($FB382&gt;=FC$2,$FB382&lt;=FC$3),Deník!$W382,""))</f>
        <v>0</v>
      </c>
      <c r="FD382" s="63" t="str">
        <f>IF($FB382&lt;&gt;"",IF(AND($FB382&gt;=FD$2,$FB382&lt;=FD$3),Deník!$W382,""))</f>
        <v/>
      </c>
      <c r="FE382" s="63" t="str">
        <f>IF($FB382&lt;&gt;"",IF(AND($FB382&gt;=FE$2,$FB382&lt;=FE$3),Deník!$W382,""))</f>
        <v/>
      </c>
      <c r="FF382" s="63" t="str">
        <f>IF($FB382&lt;&gt;"",IF(AND($FB382&gt;=FF$2,$FB382&lt;=FF$3),Deník!$W382,""))</f>
        <v/>
      </c>
      <c r="FG382" s="63" t="str">
        <f>IF($FB382&lt;&gt;"",IF(AND($FB382&gt;=FG$2,$FB382&lt;=FG$3),Deník!$W382,""))</f>
        <v/>
      </c>
      <c r="FH382" s="63" t="str">
        <f>IF($FB382&lt;&gt;"",IF(AND($FB382&gt;=FH$2,$FB382&lt;=FH$3),Deník!$W382,""))</f>
        <v/>
      </c>
      <c r="FI382" s="63" t="str">
        <f>IF($FB382&lt;&gt;"",IF(AND($FB382&gt;=FI$2,$FB382&lt;=FI$3),Deník!$W382,""))</f>
        <v/>
      </c>
      <c r="FJ382" s="63" t="str">
        <f>IF($FB382&lt;&gt;"",IF(AND($FB382&gt;=FJ$2,$FB382&lt;=FJ$3),Deník!$W382,""))</f>
        <v/>
      </c>
      <c r="FK382" s="63" t="str">
        <f>IF($FB382&lt;&gt;"",IF(AND($FB382&gt;=FK$2,$FB382&lt;=FK$3),Deník!$W382,""))</f>
        <v/>
      </c>
      <c r="FL382" s="63" t="str">
        <f>IF($FB382&lt;&gt;"",IF(AND($FB382&gt;=FL$2,$FB382&lt;=FL$3),Deník!$W382,""))</f>
        <v/>
      </c>
      <c r="FM382" s="63" t="str">
        <f>IF($FB382&lt;&gt;"",IF(AND($FB382&gt;=FM$2,$FB382&lt;=FM$3),Deník!$W382,""))</f>
        <v/>
      </c>
      <c r="FN382" s="13"/>
      <c r="FO382" s="20" t="str">
        <f>IF(Deník!$W382&gt;1,Deník!$W382,"")</f>
        <v/>
      </c>
      <c r="FP382" s="20" t="str">
        <f>IF(Deník!$W382&lt;0,Deník!$W382,"")</f>
        <v/>
      </c>
      <c r="FQ382" s="17"/>
      <c r="FS382" s="233"/>
      <c r="FT382" s="233" t="str">
        <f>IF(Deník!$W382&lt;&gt;"",IF(Deník!$Y382=Statistika!$F$78,Deník!$W382,""),"")</f>
        <v/>
      </c>
      <c r="FU382" s="233" t="str">
        <f>IF(Deník!$W382&lt;&gt;"",IF(Deník!$Y382=Statistika!$F$79,Deník!$W382,""),"")</f>
        <v/>
      </c>
      <c r="FV382" s="233" t="str">
        <f>IF(Deník!$W382&lt;&gt;"",IF(Deník!$Y382=Statistika!$F$80,Deník!$W382,""),"")</f>
        <v/>
      </c>
      <c r="FW382" s="233" t="str">
        <f>IF(Deník!$W382&lt;&gt;"",IF(Deník!$Y382=Statistika!$F$81,Deník!$W382,""),"")</f>
        <v/>
      </c>
      <c r="FX382" s="233" t="str">
        <f>IF(Deník!$W382&lt;&gt;"",IF(Deník!$Y382=Statistika!$F$82,Deník!$W382,""),"")</f>
        <v/>
      </c>
      <c r="FY382" s="233" t="str">
        <f>IF(Deník!$W382&lt;&gt;"",IF(Deník!$Y382=Statistika!$F$83,Deník!$W382,""),"")</f>
        <v/>
      </c>
      <c r="FZ382" s="233" t="str">
        <f>IF(Deník!$W382&lt;&gt;"",IF(Deník!$Y382=Statistika!$F$84,Deník!$W382,""),"")</f>
        <v/>
      </c>
      <c r="GA382" s="233" t="str">
        <f>IF(Deník!$W382&lt;&gt;"",IF(Deník!$Y382=Statistika!$F$85,Deník!$W382,""),"")</f>
        <v/>
      </c>
      <c r="GB382" s="233" t="str">
        <f>IF(Deník!$W382&lt;&gt;"",IF(Deník!$Y382=Statistika!$F$86,Deník!$W382,""),"")</f>
        <v/>
      </c>
      <c r="GC382" s="233" t="str">
        <f>IF(Deník!$W382&lt;&gt;"",IF(Deník!$Y382=Statistika!$F$87,Deník!$W382,""),"")</f>
        <v/>
      </c>
      <c r="GD382" s="233" t="str">
        <f>IF(Deník!$W382&lt;&gt;"",IF(Deník!$Y382=Statistika!$F$88,Deník!$W382,""),"")</f>
        <v/>
      </c>
      <c r="GE382" s="233" t="str">
        <f>IF(Deník!$W382&lt;&gt;"",IF(Deník!$Y382=Statistika!$F$89,Deník!$W382,""),"")</f>
        <v/>
      </c>
      <c r="GF382" s="233" t="str">
        <f>IF(Deník!$W382&lt;&gt;"",IF(Deník!$Y382=Statistika!$F$90,Deník!$W382,""),"")</f>
        <v/>
      </c>
      <c r="GG382" s="233" t="str">
        <f>IF(Deník!$W382&lt;&gt;"",IF(Deník!$Y382=Statistika!$F$91,Deník!$W382,""),"")</f>
        <v/>
      </c>
      <c r="GH382" s="233"/>
      <c r="GI382" s="233" t="str">
        <f>IF(Deník!$W382&lt;&gt;"",IF(Deník!$AB382=Statistika!$L$100,Deník!$W382,""),"")</f>
        <v/>
      </c>
      <c r="GJ382" s="233" t="str">
        <f>IF(Deník!$W382&lt;&gt;"",IF(Deník!$AB382=Statistika!$L$101,Deník!$W382,""),"")</f>
        <v/>
      </c>
      <c r="GK382" s="233" t="str">
        <f>IF(Deník!$W382&lt;&gt;"",IF(Deník!$AB382=Statistika!$L$102,Deník!$W382,""),"")</f>
        <v/>
      </c>
      <c r="GL382" s="233" t="str">
        <f>IF(Deník!$W382&lt;&gt;"",IF(Deník!$AB382=Statistika!$L$103,Deník!$W382,""),"")</f>
        <v/>
      </c>
      <c r="GM382" s="233" t="str">
        <f>IF(Deník!$W382&lt;&gt;"",IF(Deník!$AB382=Statistika!$L$104,Deník!$W382,""),"")</f>
        <v/>
      </c>
      <c r="GN382" s="233" t="str">
        <f>IF(Deník!$W382&lt;&gt;"",IF(Deník!$AB382=Statistika!$L$105,Deník!$W382,""),"")</f>
        <v/>
      </c>
      <c r="GO382" s="233" t="str">
        <f>IF(Deník!$W382&lt;&gt;"",IF(Deník!$AB382=Statistika!$L$106,Deník!$W382,""),"")</f>
        <v/>
      </c>
      <c r="GP382" s="233" t="str">
        <f>IF(Deník!$W382&lt;&gt;"",IF(Deník!$AB382=Statistika!$L$107,Deník!$W382,""),"")</f>
        <v/>
      </c>
      <c r="GQ382" s="233" t="str">
        <f>IF(Deník!$W382&lt;&gt;"",IF(Deník!$AB382=Statistika!$L$108,Deník!$W382,""),"")</f>
        <v/>
      </c>
      <c r="GS382" s="233" t="str">
        <f>IF(Deník!$W382&lt;0,IF(Deník!$AC382=Statistika!$F$117,Deník!$W382,""),"")</f>
        <v/>
      </c>
      <c r="GT382" s="233" t="str">
        <f>IF(Deník!$W382&lt;0,IF(Deník!$AC382=Statistika!$F$118,Deník!$W382,""),"")</f>
        <v/>
      </c>
      <c r="GU382" s="233" t="str">
        <f>IF(Deník!$W382&lt;0,IF(Deník!$AC382=Statistika!$F$119,Deník!$W382,""),"")</f>
        <v/>
      </c>
      <c r="GV382" s="233" t="str">
        <f>IF(Deník!$W382&lt;0,IF(Deník!$AC382=Statistika!$F$120,Deník!$W382,""),"")</f>
        <v/>
      </c>
      <c r="GW382" s="233" t="str">
        <f>IF(Deník!$W382&lt;0,IF(Deník!$AC382=Statistika!$F$121,Deník!$W382,""),"")</f>
        <v/>
      </c>
      <c r="GX382" s="233" t="str">
        <f>IF(Deník!$W382&lt;0,IF(Deník!$AC382=Statistika!$F$122,Deník!$W382,""),"")</f>
        <v/>
      </c>
      <c r="GY382" s="233" t="str">
        <f>IF(Deník!$W382&lt;0,IF(Deník!$AC382=Statistika!$F$123,Deník!$W382,""),"")</f>
        <v/>
      </c>
      <c r="GZ382" s="233" t="str">
        <f>IF(Deník!$W382&lt;0,IF(Deník!$AC382=Statistika!$F$124,Deník!$W382,""),"")</f>
        <v/>
      </c>
      <c r="HA382" s="233" t="str">
        <f>IF(Deník!$W382&lt;0,IF(Deník!$AC382=Statistika!$F$125,Deník!$W382,""),"")</f>
        <v/>
      </c>
      <c r="HC382" s="233" t="str">
        <f>IF(Deník!$W382&lt;0,IF(Deník!$AD382=Statistika!$F$133,Deník!$W382,""),"")</f>
        <v/>
      </c>
      <c r="HD382" s="233" t="str">
        <f>IF(Deník!$W382&lt;0,IF(Deník!$AD382=Statistika!$F$134,Deník!$W382,""),"")</f>
        <v/>
      </c>
      <c r="HE382" s="233" t="str">
        <f>IF(Deník!$W382&lt;0,IF(Deník!$AD382=Statistika!$F$135,Deník!$W382,""),"")</f>
        <v/>
      </c>
      <c r="HF382" s="233" t="str">
        <f>IF(Deník!$W382&lt;0,IF(Deník!$AD382=Statistika!$F$136,Deník!$W382,""),"")</f>
        <v/>
      </c>
      <c r="HG382" s="233" t="str">
        <f>IF(Deník!$W382&lt;0,IF(Deník!$AD382=Statistika!$F$137,Deník!$W382,""),"")</f>
        <v/>
      </c>
      <c r="ID382" s="8">
        <f>Tabulka4[[#This Row],[Sloupec3]]</f>
        <v>0</v>
      </c>
      <c r="IE382" s="17" t="str">
        <f>IF(AND([1]Deník!$C382&gt;='[1]Měsíční shrnutí'!$D$1,[1]Deník!$C382&lt;='[1]Měsíční shrnutí'!$F$1),[1]Deník!$X382,"")</f>
        <v/>
      </c>
    </row>
    <row r="383" spans="1:239">
      <c r="A383" s="8">
        <f>Deník!C384</f>
        <v>0</v>
      </c>
      <c r="B383" s="50" t="str">
        <f>Deník!R384</f>
        <v/>
      </c>
      <c r="C383" s="102" t="str">
        <f>IF(AND(Deník!R384&gt;1,Deník!R384&lt;&gt;""),1,"")</f>
        <v/>
      </c>
      <c r="D383" s="102" t="str">
        <f>IF(AND(Deník!R384&lt;=0,Deník!R384&lt;&gt;""),1,"")</f>
        <v/>
      </c>
      <c r="E383" s="103" t="str">
        <f>IF(AND(Deník!R384&gt;=0,Deník!R384&lt;=1),1,"")</f>
        <v/>
      </c>
      <c r="F383" s="79" t="str">
        <f>IF(Deník!R384&lt;&gt;"",Deník!R384+F382,"")</f>
        <v/>
      </c>
      <c r="G383" s="85"/>
      <c r="H383" s="54" t="str">
        <f>IF(MONTH(Deník!$C383)=H$2,IF(AND(Deník!$R383&gt;=0,Deník!$R383&lt;=1),"BE",Deník!$R383),"")</f>
        <v/>
      </c>
      <c r="I383" s="11" t="str">
        <f>IF(MONTH(Deník!$C383)=I$2,IF(AND(Deník!$R383&gt;=0,Deník!$R383&lt;=1),"BE",Deník!$R383),"")</f>
        <v/>
      </c>
      <c r="J383" s="11" t="str">
        <f>IF(MONTH(Deník!$C383)=J$2,IF(AND(Deník!$R383&gt;=0,Deník!$R383&lt;=1),"BE",Deník!$R383),"")</f>
        <v/>
      </c>
      <c r="K383" s="11" t="str">
        <f>IF(MONTH(Deník!$C383)=K$2,IF(AND(Deník!$R383&gt;=0,Deník!$R383&lt;=1),"BE",Deník!$R383),"")</f>
        <v/>
      </c>
      <c r="L383" s="11" t="str">
        <f>IF(MONTH(Deník!$C383)=L$2,IF(AND(Deník!$R383&gt;=0,Deník!$R383&lt;=1),"BE",Deník!$R383),"")</f>
        <v/>
      </c>
      <c r="M383" s="11" t="str">
        <f>IF(MONTH(Deník!$C383)=M$2,IF(AND(Deník!$R383&gt;=0,Deník!$R383&lt;=1),"BE",Deník!$R383),"")</f>
        <v/>
      </c>
      <c r="N383" s="11" t="str">
        <f>IF(MONTH(Deník!$C383)=N$2,IF(AND(Deník!$R383&gt;=0,Deník!$R383&lt;=1),"BE",Deník!$R383),"")</f>
        <v/>
      </c>
      <c r="O383" s="11" t="str">
        <f>IF(MONTH(Deník!$C383)=O$2,IF(AND(Deník!$R383&gt;=0,Deník!$R383&lt;=1),"BE",Deník!$R383),"")</f>
        <v/>
      </c>
      <c r="P383" s="11" t="str">
        <f>IF(MONTH(Deník!$C383)=P$2,IF(AND(Deník!$R383&gt;=0,Deník!$R383&lt;=1),"BE",Deník!$R383),"")</f>
        <v/>
      </c>
      <c r="Q383" s="11" t="str">
        <f>IF(MONTH(Deník!$C383)=Q$2,IF(AND(Deník!$R383&gt;=0,Deník!$R383&lt;=1),"BE",Deník!$R383),"")</f>
        <v/>
      </c>
      <c r="R383" s="11" t="str">
        <f>IF(MONTH(Deník!$C383)=R$2,IF(AND(Deník!$R383&gt;=0,Deník!$R383&lt;=1),"BE",Deník!$R383),"")</f>
        <v/>
      </c>
      <c r="S383" s="57" t="str">
        <f>IF(MONTH(Deník!$C383)=S$2,IF(AND(Deník!$R383&gt;=0,Deník!$R383&lt;=1),"BE",Deník!$R383),"")</f>
        <v/>
      </c>
      <c r="U383" s="12"/>
      <c r="V383" s="12"/>
      <c r="X383" s="600" t="str">
        <f>IF(Deník!$R383&lt;&gt;"",IF(Deník!$B383=Statistika!$F$63,IF(AND(Deník!$R383&gt;=0,Deník!$R383&lt;=1),"BE",Deník!$R383),""),"")</f>
        <v/>
      </c>
      <c r="Y383" s="13" t="str">
        <f>IF(Deník!$R383&lt;&gt;"",IF(Deník!$B383=Statistika!$F$64,IF(AND(Deník!$R383&gt;=0,Deník!$R383&lt;=1),"BE",Deník!$R383),""),"")</f>
        <v/>
      </c>
      <c r="Z383" s="13" t="str">
        <f>IF(Deník!$R383&lt;&gt;"",IF(Deník!$B383=Statistika!$F$65,IF(AND(Deník!$R383&gt;=0,Deník!$R383&lt;=1),"BE",Deník!$R383),""),"")</f>
        <v/>
      </c>
      <c r="AA383" s="13" t="str">
        <f>IF(Deník!$R383&lt;&gt;"",IF(Deník!$B383=Statistika!$F$66,IF(AND(Deník!$R383&gt;=0,Deník!$R383&lt;=1),"BE",Deník!$R383),""),"")</f>
        <v/>
      </c>
      <c r="AB383" s="13" t="str">
        <f>IF(Deník!$R383&lt;&gt;"",IF(Deník!$B383=Statistika!$F$67,IF(AND(Deník!$R383&gt;=0,Deník!$R383&lt;=1),"BE",Deník!$R383),""),"")</f>
        <v/>
      </c>
      <c r="AC383" s="13" t="str">
        <f>IF(Deník!$R383&lt;&gt;"",IF(Deník!$B383=Statistika!$F$68,IF(AND(Deník!$R383&gt;=0,Deník!$R383&lt;=1),"BE",Deník!$R383),""),"")</f>
        <v/>
      </c>
      <c r="AD383" s="13" t="str">
        <f>IF(Deník!$R383&lt;&gt;"",IF(Deník!$B383=Statistika!$F$69,IF(AND(Deník!$R383&gt;=0,Deník!$R383&lt;=1),"BE",Deník!$R383),""),"")</f>
        <v/>
      </c>
      <c r="AE383" s="601" t="str">
        <f>IF(Deník!$R383&lt;&gt;"",IF(Deník!$B383=Statistika!$F$70,IF(AND(Deník!$R383&gt;=0,Deník!$R383&lt;=1),"BE",Deník!$R383),""),"")</f>
        <v/>
      </c>
      <c r="AF383" s="90"/>
      <c r="AG383" s="63" t="str">
        <f>IF(Deník!$R383&lt;&gt;"",IF(Deník!$J383="L",IF(AND(Deník!$R383&gt;=0,Deník!$R383&lt;=1),"BE",Deník!$R383),""),"")</f>
        <v/>
      </c>
      <c r="AH383" s="13" t="str">
        <f>IF(Deník!$R383&lt;&gt;"",IF(Deník!$J383="S",IF(AND(Deník!$R383&gt;=0,Deník!$R383&lt;=1),"BE",Deník!$R383),""),"")</f>
        <v/>
      </c>
      <c r="AI383" s="95"/>
      <c r="AJ383" s="71" t="str">
        <f>IF(Deník!N384&lt;&gt;"",Deník!N384*-1,"")</f>
        <v/>
      </c>
      <c r="AK383" s="88"/>
      <c r="AL383" s="63" t="str">
        <f>IF(WEEKDAY(Deník!$C383,2)=1,IF(AND(Deník!$R383&gt;=0,Deník!$R383&lt;=1),"BE",Deník!$R383),"")</f>
        <v/>
      </c>
      <c r="AM383" s="13" t="str">
        <f>IF(WEEKDAY(Deník!$C383,2)=2,IF(AND(Deník!$R383&gt;=0,Deník!$R383&lt;=1),"BE",Deník!$R383),"")</f>
        <v/>
      </c>
      <c r="AN383" s="13" t="str">
        <f>IF(WEEKDAY(Deník!$C383,2)=3,IF(AND(Deník!$R383&gt;=0,Deník!$R383&lt;=1),"BE",Deník!$R383),"")</f>
        <v/>
      </c>
      <c r="AO383" s="13" t="str">
        <f>IF(WEEKDAY(Deník!$C383,2)=4,IF(AND(Deník!$R383&gt;=0,Deník!$R383&lt;=1),"BE",Deník!$R383),"")</f>
        <v/>
      </c>
      <c r="AP383" s="60" t="str">
        <f>IF(WEEKDAY(Deník!$C383,2)=5,IF(AND(Deník!$R383&gt;=0,Deník!$R383&lt;=1),"BE",Deník!$R383),"")</f>
        <v/>
      </c>
      <c r="AQ383" s="99"/>
      <c r="AR383" s="100">
        <f>Deník!D383</f>
        <v>0</v>
      </c>
      <c r="AS383" s="63" t="str">
        <f>IF(Deník!$D383&lt;&gt;"",IF(AND(Deník!$D383&gt;=AS$2,Deník!$D383&lt;=AS$3),IF(AND(Deník!$R383&gt;=0,Deník!$R383&lt;=1),"BE",Deník!$R383),""),"")</f>
        <v/>
      </c>
      <c r="AT383" s="63" t="str">
        <f>IF(Deník!$D383&lt;&gt;"",IF(AND(Deník!$D383&gt;=AT$2,Deník!$D383&lt;=AT$3),IF(AND(Deník!$R383&gt;=0,Deník!$R383&lt;=1),"BE",Deník!$R383),""),"")</f>
        <v/>
      </c>
      <c r="AU383" s="63" t="str">
        <f>IF(Deník!$D383&lt;&gt;"",IF(AND(Deník!$D383&gt;=AU$2,Deník!$D383&lt;=AU$3),IF(AND(Deník!$R383&gt;=0,Deník!$R383&lt;=1),"BE",Deník!$R383),""),"")</f>
        <v/>
      </c>
      <c r="AV383" s="63" t="str">
        <f>IF(Deník!$D383&lt;&gt;"",IF(AND(Deník!$D383&gt;=AV$2,Deník!$D383&lt;=AV$3),IF(AND(Deník!$R383&gt;=0,Deník!$R383&lt;=1),"BE",Deník!$R383),""),"")</f>
        <v/>
      </c>
      <c r="AW383" s="63" t="str">
        <f>IF(Deník!$D383&lt;&gt;"",IF(AND(Deník!$D383&gt;=AW$2,Deník!$D383&lt;=AW$3),IF(AND(Deník!$R383&gt;=0,Deník!$R383&lt;=1),"BE",Deník!$R383),""),"")</f>
        <v/>
      </c>
      <c r="AX383" s="63" t="str">
        <f>IF(Deník!$D383&lt;&gt;"",IF(AND(Deník!$D383&gt;=AX$2,Deník!$D383&lt;=AX$3),IF(AND(Deník!$R383&gt;=0,Deník!$R383&lt;=1),"BE",Deník!$R383),""),"")</f>
        <v/>
      </c>
      <c r="AY383" s="63" t="str">
        <f>IF(Deník!$D383&lt;&gt;"",IF(AND(Deník!$D383&gt;=AY$2,Deník!$D383&lt;=AY$3),IF(AND(Deník!$R383&gt;=0,Deník!$R383&lt;=1),"BE",Deník!$R383),""),"")</f>
        <v/>
      </c>
      <c r="AZ383" s="63" t="str">
        <f>IF(Deník!$D383&lt;&gt;"",IF(AND(Deník!$D383&gt;=AZ$2,Deník!$D383&lt;=AZ$3),IF(AND(Deník!$R383&gt;=0,Deník!$R383&lt;=1),"BE",Deník!$R383),""),"")</f>
        <v/>
      </c>
      <c r="BA383" s="63" t="str">
        <f>IF(Deník!$D383&lt;&gt;"",IF(AND(Deník!$D383&gt;=BA$2,Deník!$D383&lt;=BA$3),IF(AND(Deník!$R383&gt;=0,Deník!$R383&lt;=1),"BE",Deník!$R383),""),"")</f>
        <v/>
      </c>
      <c r="BB383" s="63" t="str">
        <f>IF(Deník!$D383&lt;&gt;"",IF(AND(Deník!$D383&gt;=BB$2,Deník!$D383&lt;=BB$3),IF(AND(Deník!$R383&gt;=0,Deník!$R383&lt;=1),"BE",Deník!$R383),""),"")</f>
        <v/>
      </c>
      <c r="BC383" s="71" t="str">
        <f>IF(Deník!$D383&lt;&gt;"",IF(AND(Deník!$D383&gt;=BC$2,Deník!$D383&lt;=BC$3),IF(AND(Deník!$R383&gt;=0,Deník!$R383&lt;=1),"BE",Deník!$R383),""),"")</f>
        <v/>
      </c>
      <c r="BD383" s="20" t="str">
        <f>IF(Deník!$J384="S",(Deník!$M384-Deník!$K384),IF(Deník!$J384="L",(Deník!$K384-Deník!$M384),""))</f>
        <v/>
      </c>
      <c r="BE383" s="20" t="str">
        <f>IF(Deník!$J384="S",(Deník!$K384-Deník!$O384),IF(Deník!$J384="L",(Deník!$O384-Deník!$K384),""))</f>
        <v/>
      </c>
      <c r="BF383" s="20" t="str">
        <f>IF(Deník!$J384="S",(Deník!$K384-Deník!$L384),IF(Deník!$J384="L",(Deník!$L384-Deník!$K384),""))</f>
        <v/>
      </c>
      <c r="BG383" s="20" t="str">
        <f>IF(Deník!$J384="S",(Deník!$K384-Deník!$S384),IF(Deník!$J384="L",(Deník!$S384-Deník!$K384),""))</f>
        <v/>
      </c>
      <c r="BH383" s="20" t="str">
        <f>IF(Deník!$J384="S",(Deník!$K384-Deník!$U384),IF(Deník!$J384="L",(Deník!$U384-Deník!$K384),""))</f>
        <v/>
      </c>
      <c r="BI383" s="20" t="str">
        <f>IF(Deník!$R383&gt;1,Deník!$R383,"")</f>
        <v/>
      </c>
      <c r="BJ383" s="20" t="str">
        <f>IF(Deník!$R383&lt;0,Deník!$R383,"")</f>
        <v/>
      </c>
      <c r="BK383" s="17"/>
      <c r="BM383" s="233" t="str">
        <f>IF(Deník!$R383&lt;&gt;"",IF(Deník!$Y383=Statistika!$F$78,IF(AND(Deník!$R383&gt;=0,Deník!$R383&lt;=1),"BE",Deník!$R383),""),"")</f>
        <v/>
      </c>
      <c r="BN383" s="233" t="str">
        <f>IF(Deník!$R383&lt;&gt;"",IF(Deník!$Y383=Statistika!$F$79,IF(AND(Deník!$R383&gt;=0,Deník!$R383&lt;=1),"BE",Deník!$R383),""),"")</f>
        <v/>
      </c>
      <c r="BO383" s="233" t="str">
        <f>IF(Deník!$R383&lt;&gt;"",IF(Deník!$Y383=Statistika!$F$80,IF(AND(Deník!$R383&gt;=0,Deník!$R383&lt;=1),"BE",Deník!$R383),""),"")</f>
        <v/>
      </c>
      <c r="BP383" s="233" t="str">
        <f>IF(Deník!$R383&lt;&gt;"",IF(Deník!$Y383=Statistika!$F$81,IF(AND(Deník!$R383&gt;=0,Deník!$R383&lt;=1),"BE",Deník!$R383),""),"")</f>
        <v/>
      </c>
      <c r="BQ383" s="233" t="str">
        <f>IF(Deník!$R383&lt;&gt;"",IF(Deník!$Y383=Statistika!$F$82,IF(AND(Deník!$R383&gt;=0,Deník!$R383&lt;=1),"BE",Deník!$R383),""),"")</f>
        <v/>
      </c>
      <c r="BR383" s="233" t="str">
        <f>IF(Deník!$R383&lt;&gt;"",IF(Deník!$Y383=Statistika!$F$83,IF(AND(Deník!$R383&gt;=0,Deník!$R383&lt;=1),"BE",Deník!$R383),""),"")</f>
        <v/>
      </c>
      <c r="BS383" s="233" t="str">
        <f>IF(Deník!$R383&lt;&gt;"",IF(Deník!$Y383=Statistika!$F$84,IF(AND(Deník!$R383&gt;=0,Deník!$R383&lt;=1),"BE",Deník!$R383),""),"")</f>
        <v/>
      </c>
      <c r="BT383" s="233" t="str">
        <f>IF(Deník!$R383&lt;&gt;"",IF(Deník!$Y383=Statistika!$F$85,IF(AND(Deník!$R383&gt;=0,Deník!$R383&lt;=1),"BE",Deník!$R383),""),"")</f>
        <v/>
      </c>
      <c r="BU383" s="233" t="str">
        <f>IF(Deník!$R383&lt;&gt;"",IF(Deník!$Y383=Statistika!$F$86,IF(AND(Deník!$R383&gt;=0,Deník!$R383&lt;=1),"BE",Deník!$R383),""),"")</f>
        <v/>
      </c>
      <c r="BV383" s="233" t="str">
        <f>IF(Deník!$R383&lt;&gt;"",IF(Deník!$Y383=Statistika!$F$87,IF(AND(Deník!$R383&gt;=0,Deník!$R383&lt;=1),"BE",Deník!$R383),""),"")</f>
        <v/>
      </c>
      <c r="BW383" s="233" t="str">
        <f>IF(Deník!$R383&lt;&gt;"",IF(Deník!$Y383=Statistika!$F$88,IF(AND(Deník!$R383&gt;=0,Deník!$R383&lt;=1),"BE",Deník!$R383),""),"")</f>
        <v/>
      </c>
      <c r="BX383" s="233" t="str">
        <f>IF(Deník!$R383&lt;&gt;"",IF(Deník!$Y383=Statistika!$F$89,IF(AND(Deník!$R383&gt;=0,Deník!$R383&lt;=1),"BE",Deník!$R383),""),"")</f>
        <v/>
      </c>
      <c r="BY383" s="233" t="str">
        <f>IF(Deník!$R383&lt;&gt;"",IF(Deník!$Y383=Statistika!$F$90,IF(AND(Deník!$R383&gt;=0,Deník!$R383&lt;=1),"BE",Deník!$R383),""),"")</f>
        <v/>
      </c>
      <c r="BZ383" s="233" t="str">
        <f>IF(Deník!$R383&lt;&gt;"",IF(Deník!$Y383=Statistika!$F$91,IF(AND(Deník!$R383&gt;=0,Deník!$R383&lt;=1),"BE",Deník!$R383),""),"")</f>
        <v/>
      </c>
      <c r="CA383" s="233"/>
      <c r="CB383" s="233" t="str">
        <f>IF(Deník!$R383&lt;&gt;"",IF(Deník!$AB383="SL",IF(AND(Deník!$R383&gt;=0,Deník!$R383&lt;=1),"BE",Deník!$R383),""),"")</f>
        <v/>
      </c>
      <c r="CC383" s="233" t="str">
        <f>IF(Deník!$R383&lt;&gt;"",IF(Deník!$AB383="BE10",IF(AND(Deník!$R383&gt;=0,Deník!$R383&lt;=1),"BE",Deník!$R383),""),"")</f>
        <v/>
      </c>
      <c r="CD383" s="233" t="str">
        <f>IF(Deník!$R383&lt;&gt;"",IF(Deník!$AB383="BE15",IF(AND(Deník!$R383&gt;=0,Deník!$R383&lt;=1),"BE",Deník!$R383),""),"")</f>
        <v/>
      </c>
      <c r="CE383" s="233" t="str">
        <f>IF(Deník!$R383&lt;&gt;"",IF(Deník!$AB383="BE20",IF(AND(Deník!$R383&gt;=0,Deník!$R383&lt;=1),"BE",Deník!$R383),""),"")</f>
        <v/>
      </c>
      <c r="CF383" s="233" t="str">
        <f>IF(Deník!$R383&lt;&gt;"",IF(Deník!$AB383="TP1",IF(AND(Deník!$R383&gt;=0,Deník!$R383&lt;=1),"BE",Deník!$R383),""),"")</f>
        <v/>
      </c>
      <c r="CG383" s="233" t="str">
        <f>IF(Deník!$R383&lt;&gt;"",IF(Deník!$AB383="TP2",IF(AND(Deník!$R383&gt;=0,Deník!$R383&lt;=1),"BE",Deník!$R383),""),"")</f>
        <v/>
      </c>
      <c r="CH383" s="233" t="str">
        <f>IF(Deník!$R383&lt;&gt;"",IF(Deník!$AB383="TP3",IF(AND(Deník!$R383&gt;=0,Deník!$R383&lt;=1),"BE",Deník!$R383),""),"")</f>
        <v/>
      </c>
      <c r="CI383" s="233" t="str">
        <f>IF(Deník!$R383&lt;&gt;"",IF(Deník!$AB383="Trailing SL",IF(AND(Deník!$R383&gt;=0,Deník!$R383&lt;=1),"BE",Deník!$R383),""),"")</f>
        <v/>
      </c>
      <c r="CJ383" s="233" t="str">
        <f>IF(Deník!$R383&lt;&gt;"",IF(Deník!$AB383="Manual",IF(AND(Deník!$R383&gt;=0,Deník!$R383&lt;=1),"BE",Deník!$R383),""),"")</f>
        <v/>
      </c>
      <c r="CK383" s="233"/>
      <c r="CL383" s="233" t="str">
        <f>IF(Deník!$R383&lt;0,IF(Deník!$AC383=Statistika!$F$117,Deník!$R383,""),"")</f>
        <v/>
      </c>
      <c r="CM383" s="233" t="str">
        <f>IF(Deník!$R383&lt;0,IF(Deník!$AC383=Statistika!$F$118,Deník!$R383,""),"")</f>
        <v/>
      </c>
      <c r="CN383" s="233" t="str">
        <f>IF(Deník!$R383&lt;0,IF(Deník!$AC383=Statistika!$F$119,Deník!$R383,""),"")</f>
        <v/>
      </c>
      <c r="CO383" s="233" t="str">
        <f>IF(Deník!$R383&lt;0,IF(Deník!$AC383=Statistika!$F$120,Deník!$R383,""),"")</f>
        <v/>
      </c>
      <c r="CP383" s="233" t="str">
        <f>IF(Deník!$R383&lt;0,IF(Deník!$AC383=Statistika!$F$121,Deník!$R383,""),"")</f>
        <v/>
      </c>
      <c r="CQ383" s="233" t="str">
        <f>IF(Deník!$R383&lt;0,IF(Deník!$AC383=Statistika!$F$122,Deník!$R383,""),"")</f>
        <v/>
      </c>
      <c r="CR383" s="233" t="str">
        <f>IF(Deník!$R383&lt;0,IF(Deník!$AC383=Statistika!$F$123,Deník!$R383,""),"")</f>
        <v/>
      </c>
      <c r="CS383" s="233" t="str">
        <f>IF(Deník!$R383&lt;0,IF(Deník!$AC383=Statistika!$F$124,Deník!$R383,""),"")</f>
        <v/>
      </c>
      <c r="CT383" s="233" t="str">
        <f>IF(Deník!$R383&lt;0,IF(Deník!$AC383=Statistika!$F$125,Deník!$R383,""),"")</f>
        <v/>
      </c>
      <c r="CU383" s="233"/>
      <c r="CV383" s="233" t="str">
        <f>IF(Deník!$R383&lt;0,IF(Deník!$AD383=$CV$2,Deník!$R383,""),"")</f>
        <v/>
      </c>
      <c r="CW383" s="233" t="str">
        <f>IF(Deník!$R383&lt;0,IF(Deník!$AD383=$CW$2,Deník!$R383,""),"")</f>
        <v/>
      </c>
      <c r="CX383" s="233" t="str">
        <f>IF(Deník!$R383&lt;0,IF(Deník!$AD383=$CX$2,Deník!$R383,""),"")</f>
        <v/>
      </c>
      <c r="CY383" s="233" t="str">
        <f>IF(Deník!$R383&lt;0,IF(Deník!$AD383=$CY$2,Deník!$R383,""),"")</f>
        <v/>
      </c>
      <c r="CZ383" s="233" t="str">
        <f>IF(Deník!$R383&lt;0,IF(Deník!$AD383=$CZ$2,Deník!$R383,""),"")</f>
        <v/>
      </c>
      <c r="DL383" s="221">
        <f t="shared" si="16"/>
        <v>93847.029999999984</v>
      </c>
      <c r="DM383" s="220">
        <f t="shared" si="15"/>
        <v>-6.1529700000000132E-2</v>
      </c>
      <c r="DO383" s="50">
        <f>Deník!W384</f>
        <v>0</v>
      </c>
      <c r="DP383" s="102" t="str">
        <f>IF(AND(Deník!W384&gt;0),1,"")</f>
        <v/>
      </c>
      <c r="DQ383" s="102">
        <f>IF(AND(Deník!W384&lt;=0),1,"")</f>
        <v>1</v>
      </c>
      <c r="DR383" s="227"/>
      <c r="DS383" s="228"/>
      <c r="DT383" s="85"/>
      <c r="DU383" s="54">
        <f>IF(MONTH(Deník!$C383)=DU$2,Deník!$W383,"")</f>
        <v>0</v>
      </c>
      <c r="DV383" s="222" t="str">
        <f>IF(MONTH(Deník!$C383)=DV$2,Deník!$W383,"")</f>
        <v/>
      </c>
      <c r="DW383" s="222" t="str">
        <f>IF(MONTH(Deník!$C383)=DW$2,Deník!$W383,"")</f>
        <v/>
      </c>
      <c r="DX383" s="222" t="str">
        <f>IF(MONTH(Deník!$C383)=DX$2,Deník!$W383,"")</f>
        <v/>
      </c>
      <c r="DY383" s="222" t="str">
        <f>IF(MONTH(Deník!$C383)=DY$2,Deník!$W383,"")</f>
        <v/>
      </c>
      <c r="DZ383" s="222" t="str">
        <f>IF(MONTH(Deník!$C383)=DZ$2,Deník!$W383,"")</f>
        <v/>
      </c>
      <c r="EA383" s="222" t="str">
        <f>IF(MONTH(Deník!$C383)=EA$2,Deník!$W383,"")</f>
        <v/>
      </c>
      <c r="EB383" s="222" t="str">
        <f>IF(MONTH(Deník!$C383)=EB$2,Deník!$W383,"")</f>
        <v/>
      </c>
      <c r="EC383" s="222" t="str">
        <f>IF(MONTH(Deník!$C383)=EC$2,Deník!$W383,"")</f>
        <v/>
      </c>
      <c r="ED383" s="222" t="str">
        <f>IF(MONTH(Deník!$C383)=ED$2,Deník!$W383,"")</f>
        <v/>
      </c>
      <c r="EE383" s="222" t="str">
        <f>IF(MONTH(Deník!$C383)=EE$2,Deník!$W383,"")</f>
        <v/>
      </c>
      <c r="EF383" s="222" t="str">
        <f>IF(MONTH(Deník!$C383)=EF$2,Deník!$W383,"")</f>
        <v/>
      </c>
      <c r="EI383" s="600" t="str">
        <f>IF(Deník!$W383&lt;&gt;"",IF(Deník!$B383=Statistika!$F$63,Deník!$W383,""),"")</f>
        <v/>
      </c>
      <c r="EJ383" s="13" t="str">
        <f>IF(Deník!$W383&lt;&gt;"",IF(Deník!$B383=Statistika!$F$64,Deník!$W383,""),"")</f>
        <v/>
      </c>
      <c r="EK383" s="13" t="str">
        <f>IF(Deník!$W383&lt;&gt;"",IF(Deník!$B383=Statistika!$F$65,Deník!$W383,""),"")</f>
        <v/>
      </c>
      <c r="EL383" s="13" t="str">
        <f>IF(Deník!$W383&lt;&gt;"",IF(Deník!$B383=Statistika!$F$66,Deník!$W383,""),"")</f>
        <v/>
      </c>
      <c r="EM383" s="13" t="str">
        <f>IF(Deník!$W383&lt;&gt;"",IF(Deník!$B383=Statistika!$F$67,Deník!$W383,""),"")</f>
        <v/>
      </c>
      <c r="EN383" s="13" t="str">
        <f>IF(Deník!$W383&lt;&gt;"",IF(Deník!$B383=Statistika!$F$68,Deník!$W383,""),"")</f>
        <v/>
      </c>
      <c r="EO383" s="13" t="str">
        <f>IF(Deník!$W383&lt;&gt;"",IF(Deník!$B383=Statistika!$F$69,Deník!$W383,""),"")</f>
        <v/>
      </c>
      <c r="EP383" s="601" t="str">
        <f>IF(Deník!$W383&lt;&gt;"",IF(Deník!$B383=Statistika!$F$70,Deník!$W383,""),"")</f>
        <v/>
      </c>
      <c r="EQ383" s="90"/>
      <c r="ER383" s="63" t="str">
        <f>IF(Deník!$W383&lt;&gt;"",IF(Deník!$J383="L",Deník!$W383,""),"")</f>
        <v/>
      </c>
      <c r="ES383" s="13" t="str">
        <f>IF(Deník!$W383&lt;&gt;"",IF(Deník!$J383="S",Deník!$W383,""),"")</f>
        <v/>
      </c>
      <c r="ET383" s="95"/>
      <c r="EU383" s="88"/>
      <c r="EV383" s="63" t="str">
        <f>IF(WEEKDAY(Deník!$C383,2)=1,Deník!$W383,"")</f>
        <v/>
      </c>
      <c r="EW383" s="13" t="str">
        <f>IF(WEEKDAY(Deník!$C383,2)=2,Deník!$W383,"")</f>
        <v/>
      </c>
      <c r="EX383" s="13" t="str">
        <f>IF(WEEKDAY(Deník!$C383,2)=3,Deník!$W383,"")</f>
        <v/>
      </c>
      <c r="EY383" s="13" t="str">
        <f>IF(WEEKDAY(Deník!$C383,2)=4,Deník!$W383,"")</f>
        <v/>
      </c>
      <c r="EZ383" s="60" t="str">
        <f>IF(WEEKDAY(Deník!$C383,2)=5,Deník!$W383,"")</f>
        <v/>
      </c>
      <c r="FA383" s="99"/>
      <c r="FB383" s="100">
        <f>Deník!D383</f>
        <v>0</v>
      </c>
      <c r="FC383" s="63">
        <f>IF($FB383&lt;&gt;"",IF(AND($FB383&gt;=FC$2,$FB383&lt;=FC$3),Deník!$W383,""))</f>
        <v>0</v>
      </c>
      <c r="FD383" s="63" t="str">
        <f>IF($FB383&lt;&gt;"",IF(AND($FB383&gt;=FD$2,$FB383&lt;=FD$3),Deník!$W383,""))</f>
        <v/>
      </c>
      <c r="FE383" s="63" t="str">
        <f>IF($FB383&lt;&gt;"",IF(AND($FB383&gt;=FE$2,$FB383&lt;=FE$3),Deník!$W383,""))</f>
        <v/>
      </c>
      <c r="FF383" s="63" t="str">
        <f>IF($FB383&lt;&gt;"",IF(AND($FB383&gt;=FF$2,$FB383&lt;=FF$3),Deník!$W383,""))</f>
        <v/>
      </c>
      <c r="FG383" s="63" t="str">
        <f>IF($FB383&lt;&gt;"",IF(AND($FB383&gt;=FG$2,$FB383&lt;=FG$3),Deník!$W383,""))</f>
        <v/>
      </c>
      <c r="FH383" s="63" t="str">
        <f>IF($FB383&lt;&gt;"",IF(AND($FB383&gt;=FH$2,$FB383&lt;=FH$3),Deník!$W383,""))</f>
        <v/>
      </c>
      <c r="FI383" s="63" t="str">
        <f>IF($FB383&lt;&gt;"",IF(AND($FB383&gt;=FI$2,$FB383&lt;=FI$3),Deník!$W383,""))</f>
        <v/>
      </c>
      <c r="FJ383" s="63" t="str">
        <f>IF($FB383&lt;&gt;"",IF(AND($FB383&gt;=FJ$2,$FB383&lt;=FJ$3),Deník!$W383,""))</f>
        <v/>
      </c>
      <c r="FK383" s="63" t="str">
        <f>IF($FB383&lt;&gt;"",IF(AND($FB383&gt;=FK$2,$FB383&lt;=FK$3),Deník!$W383,""))</f>
        <v/>
      </c>
      <c r="FL383" s="63" t="str">
        <f>IF($FB383&lt;&gt;"",IF(AND($FB383&gt;=FL$2,$FB383&lt;=FL$3),Deník!$W383,""))</f>
        <v/>
      </c>
      <c r="FM383" s="63" t="str">
        <f>IF($FB383&lt;&gt;"",IF(AND($FB383&gt;=FM$2,$FB383&lt;=FM$3),Deník!$W383,""))</f>
        <v/>
      </c>
      <c r="FN383" s="13"/>
      <c r="FO383" s="20" t="str">
        <f>IF(Deník!$W383&gt;1,Deník!$W383,"")</f>
        <v/>
      </c>
      <c r="FP383" s="20" t="str">
        <f>IF(Deník!$W383&lt;0,Deník!$W383,"")</f>
        <v/>
      </c>
      <c r="FQ383" s="17"/>
      <c r="FS383" s="233"/>
      <c r="FT383" s="233" t="str">
        <f>IF(Deník!$W383&lt;&gt;"",IF(Deník!$Y383=Statistika!$F$78,Deník!$W383,""),"")</f>
        <v/>
      </c>
      <c r="FU383" s="233" t="str">
        <f>IF(Deník!$W383&lt;&gt;"",IF(Deník!$Y383=Statistika!$F$79,Deník!$W383,""),"")</f>
        <v/>
      </c>
      <c r="FV383" s="233" t="str">
        <f>IF(Deník!$W383&lt;&gt;"",IF(Deník!$Y383=Statistika!$F$80,Deník!$W383,""),"")</f>
        <v/>
      </c>
      <c r="FW383" s="233" t="str">
        <f>IF(Deník!$W383&lt;&gt;"",IF(Deník!$Y383=Statistika!$F$81,Deník!$W383,""),"")</f>
        <v/>
      </c>
      <c r="FX383" s="233" t="str">
        <f>IF(Deník!$W383&lt;&gt;"",IF(Deník!$Y383=Statistika!$F$82,Deník!$W383,""),"")</f>
        <v/>
      </c>
      <c r="FY383" s="233" t="str">
        <f>IF(Deník!$W383&lt;&gt;"",IF(Deník!$Y383=Statistika!$F$83,Deník!$W383,""),"")</f>
        <v/>
      </c>
      <c r="FZ383" s="233" t="str">
        <f>IF(Deník!$W383&lt;&gt;"",IF(Deník!$Y383=Statistika!$F$84,Deník!$W383,""),"")</f>
        <v/>
      </c>
      <c r="GA383" s="233" t="str">
        <f>IF(Deník!$W383&lt;&gt;"",IF(Deník!$Y383=Statistika!$F$85,Deník!$W383,""),"")</f>
        <v/>
      </c>
      <c r="GB383" s="233" t="str">
        <f>IF(Deník!$W383&lt;&gt;"",IF(Deník!$Y383=Statistika!$F$86,Deník!$W383,""),"")</f>
        <v/>
      </c>
      <c r="GC383" s="233" t="str">
        <f>IF(Deník!$W383&lt;&gt;"",IF(Deník!$Y383=Statistika!$F$87,Deník!$W383,""),"")</f>
        <v/>
      </c>
      <c r="GD383" s="233" t="str">
        <f>IF(Deník!$W383&lt;&gt;"",IF(Deník!$Y383=Statistika!$F$88,Deník!$W383,""),"")</f>
        <v/>
      </c>
      <c r="GE383" s="233" t="str">
        <f>IF(Deník!$W383&lt;&gt;"",IF(Deník!$Y383=Statistika!$F$89,Deník!$W383,""),"")</f>
        <v/>
      </c>
      <c r="GF383" s="233" t="str">
        <f>IF(Deník!$W383&lt;&gt;"",IF(Deník!$Y383=Statistika!$F$90,Deník!$W383,""),"")</f>
        <v/>
      </c>
      <c r="GG383" s="233" t="str">
        <f>IF(Deník!$W383&lt;&gt;"",IF(Deník!$Y383=Statistika!$F$91,Deník!$W383,""),"")</f>
        <v/>
      </c>
      <c r="GH383" s="233"/>
      <c r="GI383" s="233" t="str">
        <f>IF(Deník!$W383&lt;&gt;"",IF(Deník!$AB383=Statistika!$L$100,Deník!$W383,""),"")</f>
        <v/>
      </c>
      <c r="GJ383" s="233" t="str">
        <f>IF(Deník!$W383&lt;&gt;"",IF(Deník!$AB383=Statistika!$L$101,Deník!$W383,""),"")</f>
        <v/>
      </c>
      <c r="GK383" s="233" t="str">
        <f>IF(Deník!$W383&lt;&gt;"",IF(Deník!$AB383=Statistika!$L$102,Deník!$W383,""),"")</f>
        <v/>
      </c>
      <c r="GL383" s="233" t="str">
        <f>IF(Deník!$W383&lt;&gt;"",IF(Deník!$AB383=Statistika!$L$103,Deník!$W383,""),"")</f>
        <v/>
      </c>
      <c r="GM383" s="233" t="str">
        <f>IF(Deník!$W383&lt;&gt;"",IF(Deník!$AB383=Statistika!$L$104,Deník!$W383,""),"")</f>
        <v/>
      </c>
      <c r="GN383" s="233" t="str">
        <f>IF(Deník!$W383&lt;&gt;"",IF(Deník!$AB383=Statistika!$L$105,Deník!$W383,""),"")</f>
        <v/>
      </c>
      <c r="GO383" s="233" t="str">
        <f>IF(Deník!$W383&lt;&gt;"",IF(Deník!$AB383=Statistika!$L$106,Deník!$W383,""),"")</f>
        <v/>
      </c>
      <c r="GP383" s="233" t="str">
        <f>IF(Deník!$W383&lt;&gt;"",IF(Deník!$AB383=Statistika!$L$107,Deník!$W383,""),"")</f>
        <v/>
      </c>
      <c r="GQ383" s="233" t="str">
        <f>IF(Deník!$W383&lt;&gt;"",IF(Deník!$AB383=Statistika!$L$108,Deník!$W383,""),"")</f>
        <v/>
      </c>
      <c r="GS383" s="233" t="str">
        <f>IF(Deník!$W383&lt;0,IF(Deník!$AC383=Statistika!$F$117,Deník!$W383,""),"")</f>
        <v/>
      </c>
      <c r="GT383" s="233" t="str">
        <f>IF(Deník!$W383&lt;0,IF(Deník!$AC383=Statistika!$F$118,Deník!$W383,""),"")</f>
        <v/>
      </c>
      <c r="GU383" s="233" t="str">
        <f>IF(Deník!$W383&lt;0,IF(Deník!$AC383=Statistika!$F$119,Deník!$W383,""),"")</f>
        <v/>
      </c>
      <c r="GV383" s="233" t="str">
        <f>IF(Deník!$W383&lt;0,IF(Deník!$AC383=Statistika!$F$120,Deník!$W383,""),"")</f>
        <v/>
      </c>
      <c r="GW383" s="233" t="str">
        <f>IF(Deník!$W383&lt;0,IF(Deník!$AC383=Statistika!$F$121,Deník!$W383,""),"")</f>
        <v/>
      </c>
      <c r="GX383" s="233" t="str">
        <f>IF(Deník!$W383&lt;0,IF(Deník!$AC383=Statistika!$F$122,Deník!$W383,""),"")</f>
        <v/>
      </c>
      <c r="GY383" s="233" t="str">
        <f>IF(Deník!$W383&lt;0,IF(Deník!$AC383=Statistika!$F$123,Deník!$W383,""),"")</f>
        <v/>
      </c>
      <c r="GZ383" s="233" t="str">
        <f>IF(Deník!$W383&lt;0,IF(Deník!$AC383=Statistika!$F$124,Deník!$W383,""),"")</f>
        <v/>
      </c>
      <c r="HA383" s="233" t="str">
        <f>IF(Deník!$W383&lt;0,IF(Deník!$AC383=Statistika!$F$125,Deník!$W383,""),"")</f>
        <v/>
      </c>
      <c r="HC383" s="233" t="str">
        <f>IF(Deník!$W383&lt;0,IF(Deník!$AD383=Statistika!$F$133,Deník!$W383,""),"")</f>
        <v/>
      </c>
      <c r="HD383" s="233" t="str">
        <f>IF(Deník!$W383&lt;0,IF(Deník!$AD383=Statistika!$F$134,Deník!$W383,""),"")</f>
        <v/>
      </c>
      <c r="HE383" s="233" t="str">
        <f>IF(Deník!$W383&lt;0,IF(Deník!$AD383=Statistika!$F$135,Deník!$W383,""),"")</f>
        <v/>
      </c>
      <c r="HF383" s="233" t="str">
        <f>IF(Deník!$W383&lt;0,IF(Deník!$AD383=Statistika!$F$136,Deník!$W383,""),"")</f>
        <v/>
      </c>
      <c r="HG383" s="233" t="str">
        <f>IF(Deník!$W383&lt;0,IF(Deník!$AD383=Statistika!$F$137,Deník!$W383,""),"")</f>
        <v/>
      </c>
      <c r="ID383" s="8">
        <f>Tabulka4[[#This Row],[Sloupec3]]</f>
        <v>0</v>
      </c>
      <c r="IE383" s="17" t="str">
        <f>IF(AND([1]Deník!$C383&gt;='[1]Měsíční shrnutí'!$D$1,[1]Deník!$C383&lt;='[1]Měsíční shrnutí'!$F$1),[1]Deník!$X383,"")</f>
        <v/>
      </c>
    </row>
    <row r="384" spans="1:239">
      <c r="A384" s="8">
        <f>Deník!C385</f>
        <v>0</v>
      </c>
      <c r="B384" s="50" t="str">
        <f>Deník!R385</f>
        <v/>
      </c>
      <c r="C384" s="102" t="str">
        <f>IF(AND(Deník!R385&gt;1,Deník!R385&lt;&gt;""),1,"")</f>
        <v/>
      </c>
      <c r="D384" s="102" t="str">
        <f>IF(AND(Deník!R385&lt;=0,Deník!R385&lt;&gt;""),1,"")</f>
        <v/>
      </c>
      <c r="E384" s="103" t="str">
        <f>IF(AND(Deník!R385&gt;=0,Deník!R385&lt;=1),1,"")</f>
        <v/>
      </c>
      <c r="F384" s="79" t="str">
        <f>IF(Deník!R385&lt;&gt;"",Deník!R385+F383,"")</f>
        <v/>
      </c>
      <c r="G384" s="85"/>
      <c r="H384" s="54" t="str">
        <f>IF(MONTH(Deník!$C384)=H$2,IF(AND(Deník!$R384&gt;=0,Deník!$R384&lt;=1),"BE",Deník!$R384),"")</f>
        <v/>
      </c>
      <c r="I384" s="11" t="str">
        <f>IF(MONTH(Deník!$C384)=I$2,IF(AND(Deník!$R384&gt;=0,Deník!$R384&lt;=1),"BE",Deník!$R384),"")</f>
        <v/>
      </c>
      <c r="J384" s="11" t="str">
        <f>IF(MONTH(Deník!$C384)=J$2,IF(AND(Deník!$R384&gt;=0,Deník!$R384&lt;=1),"BE",Deník!$R384),"")</f>
        <v/>
      </c>
      <c r="K384" s="11" t="str">
        <f>IF(MONTH(Deník!$C384)=K$2,IF(AND(Deník!$R384&gt;=0,Deník!$R384&lt;=1),"BE",Deník!$R384),"")</f>
        <v/>
      </c>
      <c r="L384" s="11" t="str">
        <f>IF(MONTH(Deník!$C384)=L$2,IF(AND(Deník!$R384&gt;=0,Deník!$R384&lt;=1),"BE",Deník!$R384),"")</f>
        <v/>
      </c>
      <c r="M384" s="11" t="str">
        <f>IF(MONTH(Deník!$C384)=M$2,IF(AND(Deník!$R384&gt;=0,Deník!$R384&lt;=1),"BE",Deník!$R384),"")</f>
        <v/>
      </c>
      <c r="N384" s="11" t="str">
        <f>IF(MONTH(Deník!$C384)=N$2,IF(AND(Deník!$R384&gt;=0,Deník!$R384&lt;=1),"BE",Deník!$R384),"")</f>
        <v/>
      </c>
      <c r="O384" s="11" t="str">
        <f>IF(MONTH(Deník!$C384)=O$2,IF(AND(Deník!$R384&gt;=0,Deník!$R384&lt;=1),"BE",Deník!$R384),"")</f>
        <v/>
      </c>
      <c r="P384" s="11" t="str">
        <f>IF(MONTH(Deník!$C384)=P$2,IF(AND(Deník!$R384&gt;=0,Deník!$R384&lt;=1),"BE",Deník!$R384),"")</f>
        <v/>
      </c>
      <c r="Q384" s="11" t="str">
        <f>IF(MONTH(Deník!$C384)=Q$2,IF(AND(Deník!$R384&gt;=0,Deník!$R384&lt;=1),"BE",Deník!$R384),"")</f>
        <v/>
      </c>
      <c r="R384" s="11" t="str">
        <f>IF(MONTH(Deník!$C384)=R$2,IF(AND(Deník!$R384&gt;=0,Deník!$R384&lt;=1),"BE",Deník!$R384),"")</f>
        <v/>
      </c>
      <c r="S384" s="57" t="str">
        <f>IF(MONTH(Deník!$C384)=S$2,IF(AND(Deník!$R384&gt;=0,Deník!$R384&lt;=1),"BE",Deník!$R384),"")</f>
        <v/>
      </c>
      <c r="U384" s="12"/>
      <c r="V384" s="12"/>
      <c r="X384" s="600" t="str">
        <f>IF(Deník!$R384&lt;&gt;"",IF(Deník!$B384=Statistika!$F$63,IF(AND(Deník!$R384&gt;=0,Deník!$R384&lt;=1),"BE",Deník!$R384),""),"")</f>
        <v/>
      </c>
      <c r="Y384" s="13" t="str">
        <f>IF(Deník!$R384&lt;&gt;"",IF(Deník!$B384=Statistika!$F$64,IF(AND(Deník!$R384&gt;=0,Deník!$R384&lt;=1),"BE",Deník!$R384),""),"")</f>
        <v/>
      </c>
      <c r="Z384" s="13" t="str">
        <f>IF(Deník!$R384&lt;&gt;"",IF(Deník!$B384=Statistika!$F$65,IF(AND(Deník!$R384&gt;=0,Deník!$R384&lt;=1),"BE",Deník!$R384),""),"")</f>
        <v/>
      </c>
      <c r="AA384" s="13" t="str">
        <f>IF(Deník!$R384&lt;&gt;"",IF(Deník!$B384=Statistika!$F$66,IF(AND(Deník!$R384&gt;=0,Deník!$R384&lt;=1),"BE",Deník!$R384),""),"")</f>
        <v/>
      </c>
      <c r="AB384" s="13" t="str">
        <f>IF(Deník!$R384&lt;&gt;"",IF(Deník!$B384=Statistika!$F$67,IF(AND(Deník!$R384&gt;=0,Deník!$R384&lt;=1),"BE",Deník!$R384),""),"")</f>
        <v/>
      </c>
      <c r="AC384" s="13" t="str">
        <f>IF(Deník!$R384&lt;&gt;"",IF(Deník!$B384=Statistika!$F$68,IF(AND(Deník!$R384&gt;=0,Deník!$R384&lt;=1),"BE",Deník!$R384),""),"")</f>
        <v/>
      </c>
      <c r="AD384" s="13" t="str">
        <f>IF(Deník!$R384&lt;&gt;"",IF(Deník!$B384=Statistika!$F$69,IF(AND(Deník!$R384&gt;=0,Deník!$R384&lt;=1),"BE",Deník!$R384),""),"")</f>
        <v/>
      </c>
      <c r="AE384" s="601" t="str">
        <f>IF(Deník!$R384&lt;&gt;"",IF(Deník!$B384=Statistika!$F$70,IF(AND(Deník!$R384&gt;=0,Deník!$R384&lt;=1),"BE",Deník!$R384),""),"")</f>
        <v/>
      </c>
      <c r="AF384" s="90"/>
      <c r="AG384" s="63" t="str">
        <f>IF(Deník!$R384&lt;&gt;"",IF(Deník!$J384="L",IF(AND(Deník!$R384&gt;=0,Deník!$R384&lt;=1),"BE",Deník!$R384),""),"")</f>
        <v/>
      </c>
      <c r="AH384" s="13" t="str">
        <f>IF(Deník!$R384&lt;&gt;"",IF(Deník!$J384="S",IF(AND(Deník!$R384&gt;=0,Deník!$R384&lt;=1),"BE",Deník!$R384),""),"")</f>
        <v/>
      </c>
      <c r="AI384" s="95"/>
      <c r="AJ384" s="71" t="str">
        <f>IF(Deník!N385&lt;&gt;"",Deník!N385*-1,"")</f>
        <v/>
      </c>
      <c r="AK384" s="88"/>
      <c r="AL384" s="63" t="str">
        <f>IF(WEEKDAY(Deník!$C384,2)=1,IF(AND(Deník!$R384&gt;=0,Deník!$R384&lt;=1),"BE",Deník!$R384),"")</f>
        <v/>
      </c>
      <c r="AM384" s="13" t="str">
        <f>IF(WEEKDAY(Deník!$C384,2)=2,IF(AND(Deník!$R384&gt;=0,Deník!$R384&lt;=1),"BE",Deník!$R384),"")</f>
        <v/>
      </c>
      <c r="AN384" s="13" t="str">
        <f>IF(WEEKDAY(Deník!$C384,2)=3,IF(AND(Deník!$R384&gt;=0,Deník!$R384&lt;=1),"BE",Deník!$R384),"")</f>
        <v/>
      </c>
      <c r="AO384" s="13" t="str">
        <f>IF(WEEKDAY(Deník!$C384,2)=4,IF(AND(Deník!$R384&gt;=0,Deník!$R384&lt;=1),"BE",Deník!$R384),"")</f>
        <v/>
      </c>
      <c r="AP384" s="60" t="str">
        <f>IF(WEEKDAY(Deník!$C384,2)=5,IF(AND(Deník!$R384&gt;=0,Deník!$R384&lt;=1),"BE",Deník!$R384),"")</f>
        <v/>
      </c>
      <c r="AQ384" s="99"/>
      <c r="AR384" s="100">
        <f>Deník!D384</f>
        <v>0</v>
      </c>
      <c r="AS384" s="63" t="str">
        <f>IF(Deník!$D384&lt;&gt;"",IF(AND(Deník!$D384&gt;=AS$2,Deník!$D384&lt;=AS$3),IF(AND(Deník!$R384&gt;=0,Deník!$R384&lt;=1),"BE",Deník!$R384),""),"")</f>
        <v/>
      </c>
      <c r="AT384" s="63" t="str">
        <f>IF(Deník!$D384&lt;&gt;"",IF(AND(Deník!$D384&gt;=AT$2,Deník!$D384&lt;=AT$3),IF(AND(Deník!$R384&gt;=0,Deník!$R384&lt;=1),"BE",Deník!$R384),""),"")</f>
        <v/>
      </c>
      <c r="AU384" s="63" t="str">
        <f>IF(Deník!$D384&lt;&gt;"",IF(AND(Deník!$D384&gt;=AU$2,Deník!$D384&lt;=AU$3),IF(AND(Deník!$R384&gt;=0,Deník!$R384&lt;=1),"BE",Deník!$R384),""),"")</f>
        <v/>
      </c>
      <c r="AV384" s="63" t="str">
        <f>IF(Deník!$D384&lt;&gt;"",IF(AND(Deník!$D384&gt;=AV$2,Deník!$D384&lt;=AV$3),IF(AND(Deník!$R384&gt;=0,Deník!$R384&lt;=1),"BE",Deník!$R384),""),"")</f>
        <v/>
      </c>
      <c r="AW384" s="63" t="str">
        <f>IF(Deník!$D384&lt;&gt;"",IF(AND(Deník!$D384&gt;=AW$2,Deník!$D384&lt;=AW$3),IF(AND(Deník!$R384&gt;=0,Deník!$R384&lt;=1),"BE",Deník!$R384),""),"")</f>
        <v/>
      </c>
      <c r="AX384" s="63" t="str">
        <f>IF(Deník!$D384&lt;&gt;"",IF(AND(Deník!$D384&gt;=AX$2,Deník!$D384&lt;=AX$3),IF(AND(Deník!$R384&gt;=0,Deník!$R384&lt;=1),"BE",Deník!$R384),""),"")</f>
        <v/>
      </c>
      <c r="AY384" s="63" t="str">
        <f>IF(Deník!$D384&lt;&gt;"",IF(AND(Deník!$D384&gt;=AY$2,Deník!$D384&lt;=AY$3),IF(AND(Deník!$R384&gt;=0,Deník!$R384&lt;=1),"BE",Deník!$R384),""),"")</f>
        <v/>
      </c>
      <c r="AZ384" s="63" t="str">
        <f>IF(Deník!$D384&lt;&gt;"",IF(AND(Deník!$D384&gt;=AZ$2,Deník!$D384&lt;=AZ$3),IF(AND(Deník!$R384&gt;=0,Deník!$R384&lt;=1),"BE",Deník!$R384),""),"")</f>
        <v/>
      </c>
      <c r="BA384" s="63" t="str">
        <f>IF(Deník!$D384&lt;&gt;"",IF(AND(Deník!$D384&gt;=BA$2,Deník!$D384&lt;=BA$3),IF(AND(Deník!$R384&gt;=0,Deník!$R384&lt;=1),"BE",Deník!$R384),""),"")</f>
        <v/>
      </c>
      <c r="BB384" s="63" t="str">
        <f>IF(Deník!$D384&lt;&gt;"",IF(AND(Deník!$D384&gt;=BB$2,Deník!$D384&lt;=BB$3),IF(AND(Deník!$R384&gt;=0,Deník!$R384&lt;=1),"BE",Deník!$R384),""),"")</f>
        <v/>
      </c>
      <c r="BC384" s="71" t="str">
        <f>IF(Deník!$D384&lt;&gt;"",IF(AND(Deník!$D384&gt;=BC$2,Deník!$D384&lt;=BC$3),IF(AND(Deník!$R384&gt;=0,Deník!$R384&lt;=1),"BE",Deník!$R384),""),"")</f>
        <v/>
      </c>
      <c r="BD384" s="20" t="str">
        <f>IF(Deník!$J385="S",(Deník!$M385-Deník!$K385),IF(Deník!$J385="L",(Deník!$K385-Deník!$M385),""))</f>
        <v/>
      </c>
      <c r="BE384" s="20" t="str">
        <f>IF(Deník!$J385="S",(Deník!$K385-Deník!$O385),IF(Deník!$J385="L",(Deník!$O385-Deník!$K385),""))</f>
        <v/>
      </c>
      <c r="BF384" s="20" t="str">
        <f>IF(Deník!$J385="S",(Deník!$K385-Deník!$L385),IF(Deník!$J385="L",(Deník!$L385-Deník!$K385),""))</f>
        <v/>
      </c>
      <c r="BG384" s="20" t="str">
        <f>IF(Deník!$J385="S",(Deník!$K385-Deník!$S385),IF(Deník!$J385="L",(Deník!$S385-Deník!$K385),""))</f>
        <v/>
      </c>
      <c r="BH384" s="20" t="str">
        <f>IF(Deník!$J385="S",(Deník!$K385-Deník!$U385),IF(Deník!$J385="L",(Deník!$U385-Deník!$K385),""))</f>
        <v/>
      </c>
      <c r="BI384" s="20" t="str">
        <f>IF(Deník!$R384&gt;1,Deník!$R384,"")</f>
        <v/>
      </c>
      <c r="BJ384" s="20" t="str">
        <f>IF(Deník!$R384&lt;0,Deník!$R384,"")</f>
        <v/>
      </c>
      <c r="BK384" s="17"/>
      <c r="BM384" s="233" t="str">
        <f>IF(Deník!$R384&lt;&gt;"",IF(Deník!$Y384=Statistika!$F$78,IF(AND(Deník!$R384&gt;=0,Deník!$R384&lt;=1),"BE",Deník!$R384),""),"")</f>
        <v/>
      </c>
      <c r="BN384" s="233" t="str">
        <f>IF(Deník!$R384&lt;&gt;"",IF(Deník!$Y384=Statistika!$F$79,IF(AND(Deník!$R384&gt;=0,Deník!$R384&lt;=1),"BE",Deník!$R384),""),"")</f>
        <v/>
      </c>
      <c r="BO384" s="233" t="str">
        <f>IF(Deník!$R384&lt;&gt;"",IF(Deník!$Y384=Statistika!$F$80,IF(AND(Deník!$R384&gt;=0,Deník!$R384&lt;=1),"BE",Deník!$R384),""),"")</f>
        <v/>
      </c>
      <c r="BP384" s="233" t="str">
        <f>IF(Deník!$R384&lt;&gt;"",IF(Deník!$Y384=Statistika!$F$81,IF(AND(Deník!$R384&gt;=0,Deník!$R384&lt;=1),"BE",Deník!$R384),""),"")</f>
        <v/>
      </c>
      <c r="BQ384" s="233" t="str">
        <f>IF(Deník!$R384&lt;&gt;"",IF(Deník!$Y384=Statistika!$F$82,IF(AND(Deník!$R384&gt;=0,Deník!$R384&lt;=1),"BE",Deník!$R384),""),"")</f>
        <v/>
      </c>
      <c r="BR384" s="233" t="str">
        <f>IF(Deník!$R384&lt;&gt;"",IF(Deník!$Y384=Statistika!$F$83,IF(AND(Deník!$R384&gt;=0,Deník!$R384&lt;=1),"BE",Deník!$R384),""),"")</f>
        <v/>
      </c>
      <c r="BS384" s="233" t="str">
        <f>IF(Deník!$R384&lt;&gt;"",IF(Deník!$Y384=Statistika!$F$84,IF(AND(Deník!$R384&gt;=0,Deník!$R384&lt;=1),"BE",Deník!$R384),""),"")</f>
        <v/>
      </c>
      <c r="BT384" s="233" t="str">
        <f>IF(Deník!$R384&lt;&gt;"",IF(Deník!$Y384=Statistika!$F$85,IF(AND(Deník!$R384&gt;=0,Deník!$R384&lt;=1),"BE",Deník!$R384),""),"")</f>
        <v/>
      </c>
      <c r="BU384" s="233" t="str">
        <f>IF(Deník!$R384&lt;&gt;"",IF(Deník!$Y384=Statistika!$F$86,IF(AND(Deník!$R384&gt;=0,Deník!$R384&lt;=1),"BE",Deník!$R384),""),"")</f>
        <v/>
      </c>
      <c r="BV384" s="233" t="str">
        <f>IF(Deník!$R384&lt;&gt;"",IF(Deník!$Y384=Statistika!$F$87,IF(AND(Deník!$R384&gt;=0,Deník!$R384&lt;=1),"BE",Deník!$R384),""),"")</f>
        <v/>
      </c>
      <c r="BW384" s="233" t="str">
        <f>IF(Deník!$R384&lt;&gt;"",IF(Deník!$Y384=Statistika!$F$88,IF(AND(Deník!$R384&gt;=0,Deník!$R384&lt;=1),"BE",Deník!$R384),""),"")</f>
        <v/>
      </c>
      <c r="BX384" s="233" t="str">
        <f>IF(Deník!$R384&lt;&gt;"",IF(Deník!$Y384=Statistika!$F$89,IF(AND(Deník!$R384&gt;=0,Deník!$R384&lt;=1),"BE",Deník!$R384),""),"")</f>
        <v/>
      </c>
      <c r="BY384" s="233" t="str">
        <f>IF(Deník!$R384&lt;&gt;"",IF(Deník!$Y384=Statistika!$F$90,IF(AND(Deník!$R384&gt;=0,Deník!$R384&lt;=1),"BE",Deník!$R384),""),"")</f>
        <v/>
      </c>
      <c r="BZ384" s="233" t="str">
        <f>IF(Deník!$R384&lt;&gt;"",IF(Deník!$Y384=Statistika!$F$91,IF(AND(Deník!$R384&gt;=0,Deník!$R384&lt;=1),"BE",Deník!$R384),""),"")</f>
        <v/>
      </c>
      <c r="CA384" s="233"/>
      <c r="CB384" s="233" t="str">
        <f>IF(Deník!$R384&lt;&gt;"",IF(Deník!$AB384="SL",IF(AND(Deník!$R384&gt;=0,Deník!$R384&lt;=1),"BE",Deník!$R384),""),"")</f>
        <v/>
      </c>
      <c r="CC384" s="233" t="str">
        <f>IF(Deník!$R384&lt;&gt;"",IF(Deník!$AB384="BE10",IF(AND(Deník!$R384&gt;=0,Deník!$R384&lt;=1),"BE",Deník!$R384),""),"")</f>
        <v/>
      </c>
      <c r="CD384" s="233" t="str">
        <f>IF(Deník!$R384&lt;&gt;"",IF(Deník!$AB384="BE15",IF(AND(Deník!$R384&gt;=0,Deník!$R384&lt;=1),"BE",Deník!$R384),""),"")</f>
        <v/>
      </c>
      <c r="CE384" s="233" t="str">
        <f>IF(Deník!$R384&lt;&gt;"",IF(Deník!$AB384="BE20",IF(AND(Deník!$R384&gt;=0,Deník!$R384&lt;=1),"BE",Deník!$R384),""),"")</f>
        <v/>
      </c>
      <c r="CF384" s="233" t="str">
        <f>IF(Deník!$R384&lt;&gt;"",IF(Deník!$AB384="TP1",IF(AND(Deník!$R384&gt;=0,Deník!$R384&lt;=1),"BE",Deník!$R384),""),"")</f>
        <v/>
      </c>
      <c r="CG384" s="233" t="str">
        <f>IF(Deník!$R384&lt;&gt;"",IF(Deník!$AB384="TP2",IF(AND(Deník!$R384&gt;=0,Deník!$R384&lt;=1),"BE",Deník!$R384),""),"")</f>
        <v/>
      </c>
      <c r="CH384" s="233" t="str">
        <f>IF(Deník!$R384&lt;&gt;"",IF(Deník!$AB384="TP3",IF(AND(Deník!$R384&gt;=0,Deník!$R384&lt;=1),"BE",Deník!$R384),""),"")</f>
        <v/>
      </c>
      <c r="CI384" s="233" t="str">
        <f>IF(Deník!$R384&lt;&gt;"",IF(Deník!$AB384="Trailing SL",IF(AND(Deník!$R384&gt;=0,Deník!$R384&lt;=1),"BE",Deník!$R384),""),"")</f>
        <v/>
      </c>
      <c r="CJ384" s="233" t="str">
        <f>IF(Deník!$R384&lt;&gt;"",IF(Deník!$AB384="Manual",IF(AND(Deník!$R384&gt;=0,Deník!$R384&lt;=1),"BE",Deník!$R384),""),"")</f>
        <v/>
      </c>
      <c r="CK384" s="233"/>
      <c r="CL384" s="233" t="str">
        <f>IF(Deník!$R384&lt;0,IF(Deník!$AC384=Statistika!$F$117,Deník!$R384,""),"")</f>
        <v/>
      </c>
      <c r="CM384" s="233" t="str">
        <f>IF(Deník!$R384&lt;0,IF(Deník!$AC384=Statistika!$F$118,Deník!$R384,""),"")</f>
        <v/>
      </c>
      <c r="CN384" s="233" t="str">
        <f>IF(Deník!$R384&lt;0,IF(Deník!$AC384=Statistika!$F$119,Deník!$R384,""),"")</f>
        <v/>
      </c>
      <c r="CO384" s="233" t="str">
        <f>IF(Deník!$R384&lt;0,IF(Deník!$AC384=Statistika!$F$120,Deník!$R384,""),"")</f>
        <v/>
      </c>
      <c r="CP384" s="233" t="str">
        <f>IF(Deník!$R384&lt;0,IF(Deník!$AC384=Statistika!$F$121,Deník!$R384,""),"")</f>
        <v/>
      </c>
      <c r="CQ384" s="233" t="str">
        <f>IF(Deník!$R384&lt;0,IF(Deník!$AC384=Statistika!$F$122,Deník!$R384,""),"")</f>
        <v/>
      </c>
      <c r="CR384" s="233" t="str">
        <f>IF(Deník!$R384&lt;0,IF(Deník!$AC384=Statistika!$F$123,Deník!$R384,""),"")</f>
        <v/>
      </c>
      <c r="CS384" s="233" t="str">
        <f>IF(Deník!$R384&lt;0,IF(Deník!$AC384=Statistika!$F$124,Deník!$R384,""),"")</f>
        <v/>
      </c>
      <c r="CT384" s="233" t="str">
        <f>IF(Deník!$R384&lt;0,IF(Deník!$AC384=Statistika!$F$125,Deník!$R384,""),"")</f>
        <v/>
      </c>
      <c r="CU384" s="233"/>
      <c r="CV384" s="233" t="str">
        <f>IF(Deník!$R384&lt;0,IF(Deník!$AD384=$CV$2,Deník!$R384,""),"")</f>
        <v/>
      </c>
      <c r="CW384" s="233" t="str">
        <f>IF(Deník!$R384&lt;0,IF(Deník!$AD384=$CW$2,Deník!$R384,""),"")</f>
        <v/>
      </c>
      <c r="CX384" s="233" t="str">
        <f>IF(Deník!$R384&lt;0,IF(Deník!$AD384=$CX$2,Deník!$R384,""),"")</f>
        <v/>
      </c>
      <c r="CY384" s="233" t="str">
        <f>IF(Deník!$R384&lt;0,IF(Deník!$AD384=$CY$2,Deník!$R384,""),"")</f>
        <v/>
      </c>
      <c r="CZ384" s="233" t="str">
        <f>IF(Deník!$R384&lt;0,IF(Deník!$AD384=$CZ$2,Deník!$R384,""),"")</f>
        <v/>
      </c>
      <c r="DL384" s="221">
        <f t="shared" si="16"/>
        <v>93847.029999999984</v>
      </c>
      <c r="DM384" s="220">
        <f t="shared" si="15"/>
        <v>-6.1529700000000132E-2</v>
      </c>
      <c r="DO384" s="50">
        <f>Deník!W385</f>
        <v>0</v>
      </c>
      <c r="DP384" s="102" t="str">
        <f>IF(AND(Deník!W385&gt;0),1,"")</f>
        <v/>
      </c>
      <c r="DQ384" s="102">
        <f>IF(AND(Deník!W385&lt;=0),1,"")</f>
        <v>1</v>
      </c>
      <c r="DR384" s="227"/>
      <c r="DS384" s="228"/>
      <c r="DT384" s="85"/>
      <c r="DU384" s="54">
        <f>IF(MONTH(Deník!$C384)=DU$2,Deník!$W384,"")</f>
        <v>0</v>
      </c>
      <c r="DV384" s="222" t="str">
        <f>IF(MONTH(Deník!$C384)=DV$2,Deník!$W384,"")</f>
        <v/>
      </c>
      <c r="DW384" s="222" t="str">
        <f>IF(MONTH(Deník!$C384)=DW$2,Deník!$W384,"")</f>
        <v/>
      </c>
      <c r="DX384" s="222" t="str">
        <f>IF(MONTH(Deník!$C384)=DX$2,Deník!$W384,"")</f>
        <v/>
      </c>
      <c r="DY384" s="222" t="str">
        <f>IF(MONTH(Deník!$C384)=DY$2,Deník!$W384,"")</f>
        <v/>
      </c>
      <c r="DZ384" s="222" t="str">
        <f>IF(MONTH(Deník!$C384)=DZ$2,Deník!$W384,"")</f>
        <v/>
      </c>
      <c r="EA384" s="222" t="str">
        <f>IF(MONTH(Deník!$C384)=EA$2,Deník!$W384,"")</f>
        <v/>
      </c>
      <c r="EB384" s="222" t="str">
        <f>IF(MONTH(Deník!$C384)=EB$2,Deník!$W384,"")</f>
        <v/>
      </c>
      <c r="EC384" s="222" t="str">
        <f>IF(MONTH(Deník!$C384)=EC$2,Deník!$W384,"")</f>
        <v/>
      </c>
      <c r="ED384" s="222" t="str">
        <f>IF(MONTH(Deník!$C384)=ED$2,Deník!$W384,"")</f>
        <v/>
      </c>
      <c r="EE384" s="222" t="str">
        <f>IF(MONTH(Deník!$C384)=EE$2,Deník!$W384,"")</f>
        <v/>
      </c>
      <c r="EF384" s="222" t="str">
        <f>IF(MONTH(Deník!$C384)=EF$2,Deník!$W384,"")</f>
        <v/>
      </c>
      <c r="EI384" s="600" t="str">
        <f>IF(Deník!$W384&lt;&gt;"",IF(Deník!$B384=Statistika!$F$63,Deník!$W384,""),"")</f>
        <v/>
      </c>
      <c r="EJ384" s="13" t="str">
        <f>IF(Deník!$W384&lt;&gt;"",IF(Deník!$B384=Statistika!$F$64,Deník!$W384,""),"")</f>
        <v/>
      </c>
      <c r="EK384" s="13" t="str">
        <f>IF(Deník!$W384&lt;&gt;"",IF(Deník!$B384=Statistika!$F$65,Deník!$W384,""),"")</f>
        <v/>
      </c>
      <c r="EL384" s="13" t="str">
        <f>IF(Deník!$W384&lt;&gt;"",IF(Deník!$B384=Statistika!$F$66,Deník!$W384,""),"")</f>
        <v/>
      </c>
      <c r="EM384" s="13" t="str">
        <f>IF(Deník!$W384&lt;&gt;"",IF(Deník!$B384=Statistika!$F$67,Deník!$W384,""),"")</f>
        <v/>
      </c>
      <c r="EN384" s="13" t="str">
        <f>IF(Deník!$W384&lt;&gt;"",IF(Deník!$B384=Statistika!$F$68,Deník!$W384,""),"")</f>
        <v/>
      </c>
      <c r="EO384" s="13" t="str">
        <f>IF(Deník!$W384&lt;&gt;"",IF(Deník!$B384=Statistika!$F$69,Deník!$W384,""),"")</f>
        <v/>
      </c>
      <c r="EP384" s="601" t="str">
        <f>IF(Deník!$W384&lt;&gt;"",IF(Deník!$B384=Statistika!$F$70,Deník!$W384,""),"")</f>
        <v/>
      </c>
      <c r="EQ384" s="90"/>
      <c r="ER384" s="63" t="str">
        <f>IF(Deník!$W384&lt;&gt;"",IF(Deník!$J384="L",Deník!$W384,""),"")</f>
        <v/>
      </c>
      <c r="ES384" s="13" t="str">
        <f>IF(Deník!$W384&lt;&gt;"",IF(Deník!$J384="S",Deník!$W384,""),"")</f>
        <v/>
      </c>
      <c r="ET384" s="95"/>
      <c r="EU384" s="88"/>
      <c r="EV384" s="63" t="str">
        <f>IF(WEEKDAY(Deník!$C384,2)=1,Deník!$W384,"")</f>
        <v/>
      </c>
      <c r="EW384" s="13" t="str">
        <f>IF(WEEKDAY(Deník!$C384,2)=2,Deník!$W384,"")</f>
        <v/>
      </c>
      <c r="EX384" s="13" t="str">
        <f>IF(WEEKDAY(Deník!$C384,2)=3,Deník!$W384,"")</f>
        <v/>
      </c>
      <c r="EY384" s="13" t="str">
        <f>IF(WEEKDAY(Deník!$C384,2)=4,Deník!$W384,"")</f>
        <v/>
      </c>
      <c r="EZ384" s="60" t="str">
        <f>IF(WEEKDAY(Deník!$C384,2)=5,Deník!$W384,"")</f>
        <v/>
      </c>
      <c r="FA384" s="99"/>
      <c r="FB384" s="100">
        <f>Deník!D384</f>
        <v>0</v>
      </c>
      <c r="FC384" s="63">
        <f>IF($FB384&lt;&gt;"",IF(AND($FB384&gt;=FC$2,$FB384&lt;=FC$3),Deník!$W384,""))</f>
        <v>0</v>
      </c>
      <c r="FD384" s="63" t="str">
        <f>IF($FB384&lt;&gt;"",IF(AND($FB384&gt;=FD$2,$FB384&lt;=FD$3),Deník!$W384,""))</f>
        <v/>
      </c>
      <c r="FE384" s="63" t="str">
        <f>IF($FB384&lt;&gt;"",IF(AND($FB384&gt;=FE$2,$FB384&lt;=FE$3),Deník!$W384,""))</f>
        <v/>
      </c>
      <c r="FF384" s="63" t="str">
        <f>IF($FB384&lt;&gt;"",IF(AND($FB384&gt;=FF$2,$FB384&lt;=FF$3),Deník!$W384,""))</f>
        <v/>
      </c>
      <c r="FG384" s="63" t="str">
        <f>IF($FB384&lt;&gt;"",IF(AND($FB384&gt;=FG$2,$FB384&lt;=FG$3),Deník!$W384,""))</f>
        <v/>
      </c>
      <c r="FH384" s="63" t="str">
        <f>IF($FB384&lt;&gt;"",IF(AND($FB384&gt;=FH$2,$FB384&lt;=FH$3),Deník!$W384,""))</f>
        <v/>
      </c>
      <c r="FI384" s="63" t="str">
        <f>IF($FB384&lt;&gt;"",IF(AND($FB384&gt;=FI$2,$FB384&lt;=FI$3),Deník!$W384,""))</f>
        <v/>
      </c>
      <c r="FJ384" s="63" t="str">
        <f>IF($FB384&lt;&gt;"",IF(AND($FB384&gt;=FJ$2,$FB384&lt;=FJ$3),Deník!$W384,""))</f>
        <v/>
      </c>
      <c r="FK384" s="63" t="str">
        <f>IF($FB384&lt;&gt;"",IF(AND($FB384&gt;=FK$2,$FB384&lt;=FK$3),Deník!$W384,""))</f>
        <v/>
      </c>
      <c r="FL384" s="63" t="str">
        <f>IF($FB384&lt;&gt;"",IF(AND($FB384&gt;=FL$2,$FB384&lt;=FL$3),Deník!$W384,""))</f>
        <v/>
      </c>
      <c r="FM384" s="63" t="str">
        <f>IF($FB384&lt;&gt;"",IF(AND($FB384&gt;=FM$2,$FB384&lt;=FM$3),Deník!$W384,""))</f>
        <v/>
      </c>
      <c r="FN384" s="13"/>
      <c r="FO384" s="20" t="str">
        <f>IF(Deník!$W384&gt;1,Deník!$W384,"")</f>
        <v/>
      </c>
      <c r="FP384" s="20" t="str">
        <f>IF(Deník!$W384&lt;0,Deník!$W384,"")</f>
        <v/>
      </c>
      <c r="FQ384" s="17"/>
      <c r="FS384" s="233"/>
      <c r="FT384" s="233" t="str">
        <f>IF(Deník!$W384&lt;&gt;"",IF(Deník!$Y384=Statistika!$F$78,Deník!$W384,""),"")</f>
        <v/>
      </c>
      <c r="FU384" s="233" t="str">
        <f>IF(Deník!$W384&lt;&gt;"",IF(Deník!$Y384=Statistika!$F$79,Deník!$W384,""),"")</f>
        <v/>
      </c>
      <c r="FV384" s="233" t="str">
        <f>IF(Deník!$W384&lt;&gt;"",IF(Deník!$Y384=Statistika!$F$80,Deník!$W384,""),"")</f>
        <v/>
      </c>
      <c r="FW384" s="233" t="str">
        <f>IF(Deník!$W384&lt;&gt;"",IF(Deník!$Y384=Statistika!$F$81,Deník!$W384,""),"")</f>
        <v/>
      </c>
      <c r="FX384" s="233" t="str">
        <f>IF(Deník!$W384&lt;&gt;"",IF(Deník!$Y384=Statistika!$F$82,Deník!$W384,""),"")</f>
        <v/>
      </c>
      <c r="FY384" s="233" t="str">
        <f>IF(Deník!$W384&lt;&gt;"",IF(Deník!$Y384=Statistika!$F$83,Deník!$W384,""),"")</f>
        <v/>
      </c>
      <c r="FZ384" s="233" t="str">
        <f>IF(Deník!$W384&lt;&gt;"",IF(Deník!$Y384=Statistika!$F$84,Deník!$W384,""),"")</f>
        <v/>
      </c>
      <c r="GA384" s="233" t="str">
        <f>IF(Deník!$W384&lt;&gt;"",IF(Deník!$Y384=Statistika!$F$85,Deník!$W384,""),"")</f>
        <v/>
      </c>
      <c r="GB384" s="233" t="str">
        <f>IF(Deník!$W384&lt;&gt;"",IF(Deník!$Y384=Statistika!$F$86,Deník!$W384,""),"")</f>
        <v/>
      </c>
      <c r="GC384" s="233" t="str">
        <f>IF(Deník!$W384&lt;&gt;"",IF(Deník!$Y384=Statistika!$F$87,Deník!$W384,""),"")</f>
        <v/>
      </c>
      <c r="GD384" s="233" t="str">
        <f>IF(Deník!$W384&lt;&gt;"",IF(Deník!$Y384=Statistika!$F$88,Deník!$W384,""),"")</f>
        <v/>
      </c>
      <c r="GE384" s="233" t="str">
        <f>IF(Deník!$W384&lt;&gt;"",IF(Deník!$Y384=Statistika!$F$89,Deník!$W384,""),"")</f>
        <v/>
      </c>
      <c r="GF384" s="233" t="str">
        <f>IF(Deník!$W384&lt;&gt;"",IF(Deník!$Y384=Statistika!$F$90,Deník!$W384,""),"")</f>
        <v/>
      </c>
      <c r="GG384" s="233" t="str">
        <f>IF(Deník!$W384&lt;&gt;"",IF(Deník!$Y384=Statistika!$F$91,Deník!$W384,""),"")</f>
        <v/>
      </c>
      <c r="GH384" s="233"/>
      <c r="GI384" s="233" t="str">
        <f>IF(Deník!$W384&lt;&gt;"",IF(Deník!$AB384=Statistika!$L$100,Deník!$W384,""),"")</f>
        <v/>
      </c>
      <c r="GJ384" s="233" t="str">
        <f>IF(Deník!$W384&lt;&gt;"",IF(Deník!$AB384=Statistika!$L$101,Deník!$W384,""),"")</f>
        <v/>
      </c>
      <c r="GK384" s="233" t="str">
        <f>IF(Deník!$W384&lt;&gt;"",IF(Deník!$AB384=Statistika!$L$102,Deník!$W384,""),"")</f>
        <v/>
      </c>
      <c r="GL384" s="233" t="str">
        <f>IF(Deník!$W384&lt;&gt;"",IF(Deník!$AB384=Statistika!$L$103,Deník!$W384,""),"")</f>
        <v/>
      </c>
      <c r="GM384" s="233" t="str">
        <f>IF(Deník!$W384&lt;&gt;"",IF(Deník!$AB384=Statistika!$L$104,Deník!$W384,""),"")</f>
        <v/>
      </c>
      <c r="GN384" s="233" t="str">
        <f>IF(Deník!$W384&lt;&gt;"",IF(Deník!$AB384=Statistika!$L$105,Deník!$W384,""),"")</f>
        <v/>
      </c>
      <c r="GO384" s="233" t="str">
        <f>IF(Deník!$W384&lt;&gt;"",IF(Deník!$AB384=Statistika!$L$106,Deník!$W384,""),"")</f>
        <v/>
      </c>
      <c r="GP384" s="233" t="str">
        <f>IF(Deník!$W384&lt;&gt;"",IF(Deník!$AB384=Statistika!$L$107,Deník!$W384,""),"")</f>
        <v/>
      </c>
      <c r="GQ384" s="233" t="str">
        <f>IF(Deník!$W384&lt;&gt;"",IF(Deník!$AB384=Statistika!$L$108,Deník!$W384,""),"")</f>
        <v/>
      </c>
      <c r="GS384" s="233" t="str">
        <f>IF(Deník!$W384&lt;0,IF(Deník!$AC384=Statistika!$F$117,Deník!$W384,""),"")</f>
        <v/>
      </c>
      <c r="GT384" s="233" t="str">
        <f>IF(Deník!$W384&lt;0,IF(Deník!$AC384=Statistika!$F$118,Deník!$W384,""),"")</f>
        <v/>
      </c>
      <c r="GU384" s="233" t="str">
        <f>IF(Deník!$W384&lt;0,IF(Deník!$AC384=Statistika!$F$119,Deník!$W384,""),"")</f>
        <v/>
      </c>
      <c r="GV384" s="233" t="str">
        <f>IF(Deník!$W384&lt;0,IF(Deník!$AC384=Statistika!$F$120,Deník!$W384,""),"")</f>
        <v/>
      </c>
      <c r="GW384" s="233" t="str">
        <f>IF(Deník!$W384&lt;0,IF(Deník!$AC384=Statistika!$F$121,Deník!$W384,""),"")</f>
        <v/>
      </c>
      <c r="GX384" s="233" t="str">
        <f>IF(Deník!$W384&lt;0,IF(Deník!$AC384=Statistika!$F$122,Deník!$W384,""),"")</f>
        <v/>
      </c>
      <c r="GY384" s="233" t="str">
        <f>IF(Deník!$W384&lt;0,IF(Deník!$AC384=Statistika!$F$123,Deník!$W384,""),"")</f>
        <v/>
      </c>
      <c r="GZ384" s="233" t="str">
        <f>IF(Deník!$W384&lt;0,IF(Deník!$AC384=Statistika!$F$124,Deník!$W384,""),"")</f>
        <v/>
      </c>
      <c r="HA384" s="233" t="str">
        <f>IF(Deník!$W384&lt;0,IF(Deník!$AC384=Statistika!$F$125,Deník!$W384,""),"")</f>
        <v/>
      </c>
      <c r="HC384" s="233" t="str">
        <f>IF(Deník!$W384&lt;0,IF(Deník!$AD384=Statistika!$F$133,Deník!$W384,""),"")</f>
        <v/>
      </c>
      <c r="HD384" s="233" t="str">
        <f>IF(Deník!$W384&lt;0,IF(Deník!$AD384=Statistika!$F$134,Deník!$W384,""),"")</f>
        <v/>
      </c>
      <c r="HE384" s="233" t="str">
        <f>IF(Deník!$W384&lt;0,IF(Deník!$AD384=Statistika!$F$135,Deník!$W384,""),"")</f>
        <v/>
      </c>
      <c r="HF384" s="233" t="str">
        <f>IF(Deník!$W384&lt;0,IF(Deník!$AD384=Statistika!$F$136,Deník!$W384,""),"")</f>
        <v/>
      </c>
      <c r="HG384" s="233" t="str">
        <f>IF(Deník!$W384&lt;0,IF(Deník!$AD384=Statistika!$F$137,Deník!$W384,""),"")</f>
        <v/>
      </c>
      <c r="ID384" s="8">
        <f>Tabulka4[[#This Row],[Sloupec3]]</f>
        <v>0</v>
      </c>
      <c r="IE384" s="17" t="str">
        <f>IF(AND([1]Deník!$C384&gt;='[1]Měsíční shrnutí'!$D$1,[1]Deník!$C384&lt;='[1]Měsíční shrnutí'!$F$1),[1]Deník!$X384,"")</f>
        <v/>
      </c>
    </row>
    <row r="385" spans="1:239">
      <c r="A385" s="8">
        <f>Deník!C386</f>
        <v>0</v>
      </c>
      <c r="B385" s="50" t="str">
        <f>Deník!R386</f>
        <v/>
      </c>
      <c r="C385" s="102" t="str">
        <f>IF(AND(Deník!R386&gt;1,Deník!R386&lt;&gt;""),1,"")</f>
        <v/>
      </c>
      <c r="D385" s="102" t="str">
        <f>IF(AND(Deník!R386&lt;=0,Deník!R386&lt;&gt;""),1,"")</f>
        <v/>
      </c>
      <c r="E385" s="103" t="str">
        <f>IF(AND(Deník!R386&gt;=0,Deník!R386&lt;=1),1,"")</f>
        <v/>
      </c>
      <c r="F385" s="79" t="str">
        <f>IF(Deník!R386&lt;&gt;"",Deník!R386+F384,"")</f>
        <v/>
      </c>
      <c r="G385" s="85"/>
      <c r="H385" s="54" t="str">
        <f>IF(MONTH(Deník!$C385)=H$2,IF(AND(Deník!$R385&gt;=0,Deník!$R385&lt;=1),"BE",Deník!$R385),"")</f>
        <v/>
      </c>
      <c r="I385" s="11" t="str">
        <f>IF(MONTH(Deník!$C385)=I$2,IF(AND(Deník!$R385&gt;=0,Deník!$R385&lt;=1),"BE",Deník!$R385),"")</f>
        <v/>
      </c>
      <c r="J385" s="11" t="str">
        <f>IF(MONTH(Deník!$C385)=J$2,IF(AND(Deník!$R385&gt;=0,Deník!$R385&lt;=1),"BE",Deník!$R385),"")</f>
        <v/>
      </c>
      <c r="K385" s="11" t="str">
        <f>IF(MONTH(Deník!$C385)=K$2,IF(AND(Deník!$R385&gt;=0,Deník!$R385&lt;=1),"BE",Deník!$R385),"")</f>
        <v/>
      </c>
      <c r="L385" s="11" t="str">
        <f>IF(MONTH(Deník!$C385)=L$2,IF(AND(Deník!$R385&gt;=0,Deník!$R385&lt;=1),"BE",Deník!$R385),"")</f>
        <v/>
      </c>
      <c r="M385" s="11" t="str">
        <f>IF(MONTH(Deník!$C385)=M$2,IF(AND(Deník!$R385&gt;=0,Deník!$R385&lt;=1),"BE",Deník!$R385),"")</f>
        <v/>
      </c>
      <c r="N385" s="11" t="str">
        <f>IF(MONTH(Deník!$C385)=N$2,IF(AND(Deník!$R385&gt;=0,Deník!$R385&lt;=1),"BE",Deník!$R385),"")</f>
        <v/>
      </c>
      <c r="O385" s="11" t="str">
        <f>IF(MONTH(Deník!$C385)=O$2,IF(AND(Deník!$R385&gt;=0,Deník!$R385&lt;=1),"BE",Deník!$R385),"")</f>
        <v/>
      </c>
      <c r="P385" s="11" t="str">
        <f>IF(MONTH(Deník!$C385)=P$2,IF(AND(Deník!$R385&gt;=0,Deník!$R385&lt;=1),"BE",Deník!$R385),"")</f>
        <v/>
      </c>
      <c r="Q385" s="11" t="str">
        <f>IF(MONTH(Deník!$C385)=Q$2,IF(AND(Deník!$R385&gt;=0,Deník!$R385&lt;=1),"BE",Deník!$R385),"")</f>
        <v/>
      </c>
      <c r="R385" s="11" t="str">
        <f>IF(MONTH(Deník!$C385)=R$2,IF(AND(Deník!$R385&gt;=0,Deník!$R385&lt;=1),"BE",Deník!$R385),"")</f>
        <v/>
      </c>
      <c r="S385" s="57" t="str">
        <f>IF(MONTH(Deník!$C385)=S$2,IF(AND(Deník!$R385&gt;=0,Deník!$R385&lt;=1),"BE",Deník!$R385),"")</f>
        <v/>
      </c>
      <c r="U385" s="12"/>
      <c r="V385" s="12"/>
      <c r="X385" s="600" t="str">
        <f>IF(Deník!$R385&lt;&gt;"",IF(Deník!$B385=Statistika!$F$63,IF(AND(Deník!$R385&gt;=0,Deník!$R385&lt;=1),"BE",Deník!$R385),""),"")</f>
        <v/>
      </c>
      <c r="Y385" s="13" t="str">
        <f>IF(Deník!$R385&lt;&gt;"",IF(Deník!$B385=Statistika!$F$64,IF(AND(Deník!$R385&gt;=0,Deník!$R385&lt;=1),"BE",Deník!$R385),""),"")</f>
        <v/>
      </c>
      <c r="Z385" s="13" t="str">
        <f>IF(Deník!$R385&lt;&gt;"",IF(Deník!$B385=Statistika!$F$65,IF(AND(Deník!$R385&gt;=0,Deník!$R385&lt;=1),"BE",Deník!$R385),""),"")</f>
        <v/>
      </c>
      <c r="AA385" s="13" t="str">
        <f>IF(Deník!$R385&lt;&gt;"",IF(Deník!$B385=Statistika!$F$66,IF(AND(Deník!$R385&gt;=0,Deník!$R385&lt;=1),"BE",Deník!$R385),""),"")</f>
        <v/>
      </c>
      <c r="AB385" s="13" t="str">
        <f>IF(Deník!$R385&lt;&gt;"",IF(Deník!$B385=Statistika!$F$67,IF(AND(Deník!$R385&gt;=0,Deník!$R385&lt;=1),"BE",Deník!$R385),""),"")</f>
        <v/>
      </c>
      <c r="AC385" s="13" t="str">
        <f>IF(Deník!$R385&lt;&gt;"",IF(Deník!$B385=Statistika!$F$68,IF(AND(Deník!$R385&gt;=0,Deník!$R385&lt;=1),"BE",Deník!$R385),""),"")</f>
        <v/>
      </c>
      <c r="AD385" s="13" t="str">
        <f>IF(Deník!$R385&lt;&gt;"",IF(Deník!$B385=Statistika!$F$69,IF(AND(Deník!$R385&gt;=0,Deník!$R385&lt;=1),"BE",Deník!$R385),""),"")</f>
        <v/>
      </c>
      <c r="AE385" s="601" t="str">
        <f>IF(Deník!$R385&lt;&gt;"",IF(Deník!$B385=Statistika!$F$70,IF(AND(Deník!$R385&gt;=0,Deník!$R385&lt;=1),"BE",Deník!$R385),""),"")</f>
        <v/>
      </c>
      <c r="AF385" s="90"/>
      <c r="AG385" s="63" t="str">
        <f>IF(Deník!$R385&lt;&gt;"",IF(Deník!$J385="L",IF(AND(Deník!$R385&gt;=0,Deník!$R385&lt;=1),"BE",Deník!$R385),""),"")</f>
        <v/>
      </c>
      <c r="AH385" s="13" t="str">
        <f>IF(Deník!$R385&lt;&gt;"",IF(Deník!$J385="S",IF(AND(Deník!$R385&gt;=0,Deník!$R385&lt;=1),"BE",Deník!$R385),""),"")</f>
        <v/>
      </c>
      <c r="AI385" s="95"/>
      <c r="AJ385" s="71" t="str">
        <f>IF(Deník!N386&lt;&gt;"",Deník!N386*-1,"")</f>
        <v/>
      </c>
      <c r="AK385" s="88"/>
      <c r="AL385" s="63" t="str">
        <f>IF(WEEKDAY(Deník!$C385,2)=1,IF(AND(Deník!$R385&gt;=0,Deník!$R385&lt;=1),"BE",Deník!$R385),"")</f>
        <v/>
      </c>
      <c r="AM385" s="13" t="str">
        <f>IF(WEEKDAY(Deník!$C385,2)=2,IF(AND(Deník!$R385&gt;=0,Deník!$R385&lt;=1),"BE",Deník!$R385),"")</f>
        <v/>
      </c>
      <c r="AN385" s="13" t="str">
        <f>IF(WEEKDAY(Deník!$C385,2)=3,IF(AND(Deník!$R385&gt;=0,Deník!$R385&lt;=1),"BE",Deník!$R385),"")</f>
        <v/>
      </c>
      <c r="AO385" s="13" t="str">
        <f>IF(WEEKDAY(Deník!$C385,2)=4,IF(AND(Deník!$R385&gt;=0,Deník!$R385&lt;=1),"BE",Deník!$R385),"")</f>
        <v/>
      </c>
      <c r="AP385" s="60" t="str">
        <f>IF(WEEKDAY(Deník!$C385,2)=5,IF(AND(Deník!$R385&gt;=0,Deník!$R385&lt;=1),"BE",Deník!$R385),"")</f>
        <v/>
      </c>
      <c r="AQ385" s="99"/>
      <c r="AR385" s="100">
        <f>Deník!D385</f>
        <v>0</v>
      </c>
      <c r="AS385" s="63" t="str">
        <f>IF(Deník!$D385&lt;&gt;"",IF(AND(Deník!$D385&gt;=AS$2,Deník!$D385&lt;=AS$3),IF(AND(Deník!$R385&gt;=0,Deník!$R385&lt;=1),"BE",Deník!$R385),""),"")</f>
        <v/>
      </c>
      <c r="AT385" s="63" t="str">
        <f>IF(Deník!$D385&lt;&gt;"",IF(AND(Deník!$D385&gt;=AT$2,Deník!$D385&lt;=AT$3),IF(AND(Deník!$R385&gt;=0,Deník!$R385&lt;=1),"BE",Deník!$R385),""),"")</f>
        <v/>
      </c>
      <c r="AU385" s="63" t="str">
        <f>IF(Deník!$D385&lt;&gt;"",IF(AND(Deník!$D385&gt;=AU$2,Deník!$D385&lt;=AU$3),IF(AND(Deník!$R385&gt;=0,Deník!$R385&lt;=1),"BE",Deník!$R385),""),"")</f>
        <v/>
      </c>
      <c r="AV385" s="63" t="str">
        <f>IF(Deník!$D385&lt;&gt;"",IF(AND(Deník!$D385&gt;=AV$2,Deník!$D385&lt;=AV$3),IF(AND(Deník!$R385&gt;=0,Deník!$R385&lt;=1),"BE",Deník!$R385),""),"")</f>
        <v/>
      </c>
      <c r="AW385" s="63" t="str">
        <f>IF(Deník!$D385&lt;&gt;"",IF(AND(Deník!$D385&gt;=AW$2,Deník!$D385&lt;=AW$3),IF(AND(Deník!$R385&gt;=0,Deník!$R385&lt;=1),"BE",Deník!$R385),""),"")</f>
        <v/>
      </c>
      <c r="AX385" s="63" t="str">
        <f>IF(Deník!$D385&lt;&gt;"",IF(AND(Deník!$D385&gt;=AX$2,Deník!$D385&lt;=AX$3),IF(AND(Deník!$R385&gt;=0,Deník!$R385&lt;=1),"BE",Deník!$R385),""),"")</f>
        <v/>
      </c>
      <c r="AY385" s="63" t="str">
        <f>IF(Deník!$D385&lt;&gt;"",IF(AND(Deník!$D385&gt;=AY$2,Deník!$D385&lt;=AY$3),IF(AND(Deník!$R385&gt;=0,Deník!$R385&lt;=1),"BE",Deník!$R385),""),"")</f>
        <v/>
      </c>
      <c r="AZ385" s="63" t="str">
        <f>IF(Deník!$D385&lt;&gt;"",IF(AND(Deník!$D385&gt;=AZ$2,Deník!$D385&lt;=AZ$3),IF(AND(Deník!$R385&gt;=0,Deník!$R385&lt;=1),"BE",Deník!$R385),""),"")</f>
        <v/>
      </c>
      <c r="BA385" s="63" t="str">
        <f>IF(Deník!$D385&lt;&gt;"",IF(AND(Deník!$D385&gt;=BA$2,Deník!$D385&lt;=BA$3),IF(AND(Deník!$R385&gt;=0,Deník!$R385&lt;=1),"BE",Deník!$R385),""),"")</f>
        <v/>
      </c>
      <c r="BB385" s="63" t="str">
        <f>IF(Deník!$D385&lt;&gt;"",IF(AND(Deník!$D385&gt;=BB$2,Deník!$D385&lt;=BB$3),IF(AND(Deník!$R385&gt;=0,Deník!$R385&lt;=1),"BE",Deník!$R385),""),"")</f>
        <v/>
      </c>
      <c r="BC385" s="71" t="str">
        <f>IF(Deník!$D385&lt;&gt;"",IF(AND(Deník!$D385&gt;=BC$2,Deník!$D385&lt;=BC$3),IF(AND(Deník!$R385&gt;=0,Deník!$R385&lt;=1),"BE",Deník!$R385),""),"")</f>
        <v/>
      </c>
      <c r="BD385" s="20" t="str">
        <f>IF(Deník!$J386="S",(Deník!$M386-Deník!$K386),IF(Deník!$J386="L",(Deník!$K386-Deník!$M386),""))</f>
        <v/>
      </c>
      <c r="BE385" s="20" t="str">
        <f>IF(Deník!$J386="S",(Deník!$K386-Deník!$O386),IF(Deník!$J386="L",(Deník!$O386-Deník!$K386),""))</f>
        <v/>
      </c>
      <c r="BF385" s="20" t="str">
        <f>IF(Deník!$J386="S",(Deník!$K386-Deník!$L386),IF(Deník!$J386="L",(Deník!$L386-Deník!$K386),""))</f>
        <v/>
      </c>
      <c r="BG385" s="20" t="str">
        <f>IF(Deník!$J386="S",(Deník!$K386-Deník!$S386),IF(Deník!$J386="L",(Deník!$S386-Deník!$K386),""))</f>
        <v/>
      </c>
      <c r="BH385" s="20" t="str">
        <f>IF(Deník!$J386="S",(Deník!$K386-Deník!$U386),IF(Deník!$J386="L",(Deník!$U386-Deník!$K386),""))</f>
        <v/>
      </c>
      <c r="BI385" s="20" t="str">
        <f>IF(Deník!$R385&gt;1,Deník!$R385,"")</f>
        <v/>
      </c>
      <c r="BJ385" s="20" t="str">
        <f>IF(Deník!$R385&lt;0,Deník!$R385,"")</f>
        <v/>
      </c>
      <c r="BK385" s="17"/>
      <c r="BM385" s="233" t="str">
        <f>IF(Deník!$R385&lt;&gt;"",IF(Deník!$Y385=Statistika!$F$78,IF(AND(Deník!$R385&gt;=0,Deník!$R385&lt;=1),"BE",Deník!$R385),""),"")</f>
        <v/>
      </c>
      <c r="BN385" s="233" t="str">
        <f>IF(Deník!$R385&lt;&gt;"",IF(Deník!$Y385=Statistika!$F$79,IF(AND(Deník!$R385&gt;=0,Deník!$R385&lt;=1),"BE",Deník!$R385),""),"")</f>
        <v/>
      </c>
      <c r="BO385" s="233" t="str">
        <f>IF(Deník!$R385&lt;&gt;"",IF(Deník!$Y385=Statistika!$F$80,IF(AND(Deník!$R385&gt;=0,Deník!$R385&lt;=1),"BE",Deník!$R385),""),"")</f>
        <v/>
      </c>
      <c r="BP385" s="233" t="str">
        <f>IF(Deník!$R385&lt;&gt;"",IF(Deník!$Y385=Statistika!$F$81,IF(AND(Deník!$R385&gt;=0,Deník!$R385&lt;=1),"BE",Deník!$R385),""),"")</f>
        <v/>
      </c>
      <c r="BQ385" s="233" t="str">
        <f>IF(Deník!$R385&lt;&gt;"",IF(Deník!$Y385=Statistika!$F$82,IF(AND(Deník!$R385&gt;=0,Deník!$R385&lt;=1),"BE",Deník!$R385),""),"")</f>
        <v/>
      </c>
      <c r="BR385" s="233" t="str">
        <f>IF(Deník!$R385&lt;&gt;"",IF(Deník!$Y385=Statistika!$F$83,IF(AND(Deník!$R385&gt;=0,Deník!$R385&lt;=1),"BE",Deník!$R385),""),"")</f>
        <v/>
      </c>
      <c r="BS385" s="233" t="str">
        <f>IF(Deník!$R385&lt;&gt;"",IF(Deník!$Y385=Statistika!$F$84,IF(AND(Deník!$R385&gt;=0,Deník!$R385&lt;=1),"BE",Deník!$R385),""),"")</f>
        <v/>
      </c>
      <c r="BT385" s="233" t="str">
        <f>IF(Deník!$R385&lt;&gt;"",IF(Deník!$Y385=Statistika!$F$85,IF(AND(Deník!$R385&gt;=0,Deník!$R385&lt;=1),"BE",Deník!$R385),""),"")</f>
        <v/>
      </c>
      <c r="BU385" s="233" t="str">
        <f>IF(Deník!$R385&lt;&gt;"",IF(Deník!$Y385=Statistika!$F$86,IF(AND(Deník!$R385&gt;=0,Deník!$R385&lt;=1),"BE",Deník!$R385),""),"")</f>
        <v/>
      </c>
      <c r="BV385" s="233" t="str">
        <f>IF(Deník!$R385&lt;&gt;"",IF(Deník!$Y385=Statistika!$F$87,IF(AND(Deník!$R385&gt;=0,Deník!$R385&lt;=1),"BE",Deník!$R385),""),"")</f>
        <v/>
      </c>
      <c r="BW385" s="233" t="str">
        <f>IF(Deník!$R385&lt;&gt;"",IF(Deník!$Y385=Statistika!$F$88,IF(AND(Deník!$R385&gt;=0,Deník!$R385&lt;=1),"BE",Deník!$R385),""),"")</f>
        <v/>
      </c>
      <c r="BX385" s="233" t="str">
        <f>IF(Deník!$R385&lt;&gt;"",IF(Deník!$Y385=Statistika!$F$89,IF(AND(Deník!$R385&gt;=0,Deník!$R385&lt;=1),"BE",Deník!$R385),""),"")</f>
        <v/>
      </c>
      <c r="BY385" s="233" t="str">
        <f>IF(Deník!$R385&lt;&gt;"",IF(Deník!$Y385=Statistika!$F$90,IF(AND(Deník!$R385&gt;=0,Deník!$R385&lt;=1),"BE",Deník!$R385),""),"")</f>
        <v/>
      </c>
      <c r="BZ385" s="233" t="str">
        <f>IF(Deník!$R385&lt;&gt;"",IF(Deník!$Y385=Statistika!$F$91,IF(AND(Deník!$R385&gt;=0,Deník!$R385&lt;=1),"BE",Deník!$R385),""),"")</f>
        <v/>
      </c>
      <c r="CA385" s="233"/>
      <c r="CB385" s="233" t="str">
        <f>IF(Deník!$R385&lt;&gt;"",IF(Deník!$AB385="SL",IF(AND(Deník!$R385&gt;=0,Deník!$R385&lt;=1),"BE",Deník!$R385),""),"")</f>
        <v/>
      </c>
      <c r="CC385" s="233" t="str">
        <f>IF(Deník!$R385&lt;&gt;"",IF(Deník!$AB385="BE10",IF(AND(Deník!$R385&gt;=0,Deník!$R385&lt;=1),"BE",Deník!$R385),""),"")</f>
        <v/>
      </c>
      <c r="CD385" s="233" t="str">
        <f>IF(Deník!$R385&lt;&gt;"",IF(Deník!$AB385="BE15",IF(AND(Deník!$R385&gt;=0,Deník!$R385&lt;=1),"BE",Deník!$R385),""),"")</f>
        <v/>
      </c>
      <c r="CE385" s="233" t="str">
        <f>IF(Deník!$R385&lt;&gt;"",IF(Deník!$AB385="BE20",IF(AND(Deník!$R385&gt;=0,Deník!$R385&lt;=1),"BE",Deník!$R385),""),"")</f>
        <v/>
      </c>
      <c r="CF385" s="233" t="str">
        <f>IF(Deník!$R385&lt;&gt;"",IF(Deník!$AB385="TP1",IF(AND(Deník!$R385&gt;=0,Deník!$R385&lt;=1),"BE",Deník!$R385),""),"")</f>
        <v/>
      </c>
      <c r="CG385" s="233" t="str">
        <f>IF(Deník!$R385&lt;&gt;"",IF(Deník!$AB385="TP2",IF(AND(Deník!$R385&gt;=0,Deník!$R385&lt;=1),"BE",Deník!$R385),""),"")</f>
        <v/>
      </c>
      <c r="CH385" s="233" t="str">
        <f>IF(Deník!$R385&lt;&gt;"",IF(Deník!$AB385="TP3",IF(AND(Deník!$R385&gt;=0,Deník!$R385&lt;=1),"BE",Deník!$R385),""),"")</f>
        <v/>
      </c>
      <c r="CI385" s="233" t="str">
        <f>IF(Deník!$R385&lt;&gt;"",IF(Deník!$AB385="Trailing SL",IF(AND(Deník!$R385&gt;=0,Deník!$R385&lt;=1),"BE",Deník!$R385),""),"")</f>
        <v/>
      </c>
      <c r="CJ385" s="233" t="str">
        <f>IF(Deník!$R385&lt;&gt;"",IF(Deník!$AB385="Manual",IF(AND(Deník!$R385&gt;=0,Deník!$R385&lt;=1),"BE",Deník!$R385),""),"")</f>
        <v/>
      </c>
      <c r="CK385" s="233"/>
      <c r="CL385" s="233" t="str">
        <f>IF(Deník!$R385&lt;0,IF(Deník!$AC385=Statistika!$F$117,Deník!$R385,""),"")</f>
        <v/>
      </c>
      <c r="CM385" s="233" t="str">
        <f>IF(Deník!$R385&lt;0,IF(Deník!$AC385=Statistika!$F$118,Deník!$R385,""),"")</f>
        <v/>
      </c>
      <c r="CN385" s="233" t="str">
        <f>IF(Deník!$R385&lt;0,IF(Deník!$AC385=Statistika!$F$119,Deník!$R385,""),"")</f>
        <v/>
      </c>
      <c r="CO385" s="233" t="str">
        <f>IF(Deník!$R385&lt;0,IF(Deník!$AC385=Statistika!$F$120,Deník!$R385,""),"")</f>
        <v/>
      </c>
      <c r="CP385" s="233" t="str">
        <f>IF(Deník!$R385&lt;0,IF(Deník!$AC385=Statistika!$F$121,Deník!$R385,""),"")</f>
        <v/>
      </c>
      <c r="CQ385" s="233" t="str">
        <f>IF(Deník!$R385&lt;0,IF(Deník!$AC385=Statistika!$F$122,Deník!$R385,""),"")</f>
        <v/>
      </c>
      <c r="CR385" s="233" t="str">
        <f>IF(Deník!$R385&lt;0,IF(Deník!$AC385=Statistika!$F$123,Deník!$R385,""),"")</f>
        <v/>
      </c>
      <c r="CS385" s="233" t="str">
        <f>IF(Deník!$R385&lt;0,IF(Deník!$AC385=Statistika!$F$124,Deník!$R385,""),"")</f>
        <v/>
      </c>
      <c r="CT385" s="233" t="str">
        <f>IF(Deník!$R385&lt;0,IF(Deník!$AC385=Statistika!$F$125,Deník!$R385,""),"")</f>
        <v/>
      </c>
      <c r="CU385" s="233"/>
      <c r="CV385" s="233" t="str">
        <f>IF(Deník!$R385&lt;0,IF(Deník!$AD385=$CV$2,Deník!$R385,""),"")</f>
        <v/>
      </c>
      <c r="CW385" s="233" t="str">
        <f>IF(Deník!$R385&lt;0,IF(Deník!$AD385=$CW$2,Deník!$R385,""),"")</f>
        <v/>
      </c>
      <c r="CX385" s="233" t="str">
        <f>IF(Deník!$R385&lt;0,IF(Deník!$AD385=$CX$2,Deník!$R385,""),"")</f>
        <v/>
      </c>
      <c r="CY385" s="233" t="str">
        <f>IF(Deník!$R385&lt;0,IF(Deník!$AD385=$CY$2,Deník!$R385,""),"")</f>
        <v/>
      </c>
      <c r="CZ385" s="233" t="str">
        <f>IF(Deník!$R385&lt;0,IF(Deník!$AD385=$CZ$2,Deník!$R385,""),"")</f>
        <v/>
      </c>
      <c r="DL385" s="221">
        <f t="shared" si="16"/>
        <v>93847.029999999984</v>
      </c>
      <c r="DM385" s="220">
        <f t="shared" si="15"/>
        <v>-6.1529700000000132E-2</v>
      </c>
      <c r="DO385" s="50">
        <f>Deník!W386</f>
        <v>0</v>
      </c>
      <c r="DP385" s="102" t="str">
        <f>IF(AND(Deník!W386&gt;0),1,"")</f>
        <v/>
      </c>
      <c r="DQ385" s="102">
        <f>IF(AND(Deník!W386&lt;=0),1,"")</f>
        <v>1</v>
      </c>
      <c r="DR385" s="227"/>
      <c r="DS385" s="228"/>
      <c r="DT385" s="85"/>
      <c r="DU385" s="54">
        <f>IF(MONTH(Deník!$C385)=DU$2,Deník!$W385,"")</f>
        <v>0</v>
      </c>
      <c r="DV385" s="222" t="str">
        <f>IF(MONTH(Deník!$C385)=DV$2,Deník!$W385,"")</f>
        <v/>
      </c>
      <c r="DW385" s="222" t="str">
        <f>IF(MONTH(Deník!$C385)=DW$2,Deník!$W385,"")</f>
        <v/>
      </c>
      <c r="DX385" s="222" t="str">
        <f>IF(MONTH(Deník!$C385)=DX$2,Deník!$W385,"")</f>
        <v/>
      </c>
      <c r="DY385" s="222" t="str">
        <f>IF(MONTH(Deník!$C385)=DY$2,Deník!$W385,"")</f>
        <v/>
      </c>
      <c r="DZ385" s="222" t="str">
        <f>IF(MONTH(Deník!$C385)=DZ$2,Deník!$W385,"")</f>
        <v/>
      </c>
      <c r="EA385" s="222" t="str">
        <f>IF(MONTH(Deník!$C385)=EA$2,Deník!$W385,"")</f>
        <v/>
      </c>
      <c r="EB385" s="222" t="str">
        <f>IF(MONTH(Deník!$C385)=EB$2,Deník!$W385,"")</f>
        <v/>
      </c>
      <c r="EC385" s="222" t="str">
        <f>IF(MONTH(Deník!$C385)=EC$2,Deník!$W385,"")</f>
        <v/>
      </c>
      <c r="ED385" s="222" t="str">
        <f>IF(MONTH(Deník!$C385)=ED$2,Deník!$W385,"")</f>
        <v/>
      </c>
      <c r="EE385" s="222" t="str">
        <f>IF(MONTH(Deník!$C385)=EE$2,Deník!$W385,"")</f>
        <v/>
      </c>
      <c r="EF385" s="222" t="str">
        <f>IF(MONTH(Deník!$C385)=EF$2,Deník!$W385,"")</f>
        <v/>
      </c>
      <c r="EI385" s="600" t="str">
        <f>IF(Deník!$W385&lt;&gt;"",IF(Deník!$B385=Statistika!$F$63,Deník!$W385,""),"")</f>
        <v/>
      </c>
      <c r="EJ385" s="13" t="str">
        <f>IF(Deník!$W385&lt;&gt;"",IF(Deník!$B385=Statistika!$F$64,Deník!$W385,""),"")</f>
        <v/>
      </c>
      <c r="EK385" s="13" t="str">
        <f>IF(Deník!$W385&lt;&gt;"",IF(Deník!$B385=Statistika!$F$65,Deník!$W385,""),"")</f>
        <v/>
      </c>
      <c r="EL385" s="13" t="str">
        <f>IF(Deník!$W385&lt;&gt;"",IF(Deník!$B385=Statistika!$F$66,Deník!$W385,""),"")</f>
        <v/>
      </c>
      <c r="EM385" s="13" t="str">
        <f>IF(Deník!$W385&lt;&gt;"",IF(Deník!$B385=Statistika!$F$67,Deník!$W385,""),"")</f>
        <v/>
      </c>
      <c r="EN385" s="13" t="str">
        <f>IF(Deník!$W385&lt;&gt;"",IF(Deník!$B385=Statistika!$F$68,Deník!$W385,""),"")</f>
        <v/>
      </c>
      <c r="EO385" s="13" t="str">
        <f>IF(Deník!$W385&lt;&gt;"",IF(Deník!$B385=Statistika!$F$69,Deník!$W385,""),"")</f>
        <v/>
      </c>
      <c r="EP385" s="601" t="str">
        <f>IF(Deník!$W385&lt;&gt;"",IF(Deník!$B385=Statistika!$F$70,Deník!$W385,""),"")</f>
        <v/>
      </c>
      <c r="EQ385" s="90"/>
      <c r="ER385" s="63" t="str">
        <f>IF(Deník!$W385&lt;&gt;"",IF(Deník!$J385="L",Deník!$W385,""),"")</f>
        <v/>
      </c>
      <c r="ES385" s="13" t="str">
        <f>IF(Deník!$W385&lt;&gt;"",IF(Deník!$J385="S",Deník!$W385,""),"")</f>
        <v/>
      </c>
      <c r="ET385" s="95"/>
      <c r="EU385" s="88"/>
      <c r="EV385" s="63" t="str">
        <f>IF(WEEKDAY(Deník!$C385,2)=1,Deník!$W385,"")</f>
        <v/>
      </c>
      <c r="EW385" s="13" t="str">
        <f>IF(WEEKDAY(Deník!$C385,2)=2,Deník!$W385,"")</f>
        <v/>
      </c>
      <c r="EX385" s="13" t="str">
        <f>IF(WEEKDAY(Deník!$C385,2)=3,Deník!$W385,"")</f>
        <v/>
      </c>
      <c r="EY385" s="13" t="str">
        <f>IF(WEEKDAY(Deník!$C385,2)=4,Deník!$W385,"")</f>
        <v/>
      </c>
      <c r="EZ385" s="60" t="str">
        <f>IF(WEEKDAY(Deník!$C385,2)=5,Deník!$W385,"")</f>
        <v/>
      </c>
      <c r="FA385" s="99"/>
      <c r="FB385" s="100">
        <f>Deník!D385</f>
        <v>0</v>
      </c>
      <c r="FC385" s="63">
        <f>IF($FB385&lt;&gt;"",IF(AND($FB385&gt;=FC$2,$FB385&lt;=FC$3),Deník!$W385,""))</f>
        <v>0</v>
      </c>
      <c r="FD385" s="63" t="str">
        <f>IF($FB385&lt;&gt;"",IF(AND($FB385&gt;=FD$2,$FB385&lt;=FD$3),Deník!$W385,""))</f>
        <v/>
      </c>
      <c r="FE385" s="63" t="str">
        <f>IF($FB385&lt;&gt;"",IF(AND($FB385&gt;=FE$2,$FB385&lt;=FE$3),Deník!$W385,""))</f>
        <v/>
      </c>
      <c r="FF385" s="63" t="str">
        <f>IF($FB385&lt;&gt;"",IF(AND($FB385&gt;=FF$2,$FB385&lt;=FF$3),Deník!$W385,""))</f>
        <v/>
      </c>
      <c r="FG385" s="63" t="str">
        <f>IF($FB385&lt;&gt;"",IF(AND($FB385&gt;=FG$2,$FB385&lt;=FG$3),Deník!$W385,""))</f>
        <v/>
      </c>
      <c r="FH385" s="63" t="str">
        <f>IF($FB385&lt;&gt;"",IF(AND($FB385&gt;=FH$2,$FB385&lt;=FH$3),Deník!$W385,""))</f>
        <v/>
      </c>
      <c r="FI385" s="63" t="str">
        <f>IF($FB385&lt;&gt;"",IF(AND($FB385&gt;=FI$2,$FB385&lt;=FI$3),Deník!$W385,""))</f>
        <v/>
      </c>
      <c r="FJ385" s="63" t="str">
        <f>IF($FB385&lt;&gt;"",IF(AND($FB385&gt;=FJ$2,$FB385&lt;=FJ$3),Deník!$W385,""))</f>
        <v/>
      </c>
      <c r="FK385" s="63" t="str">
        <f>IF($FB385&lt;&gt;"",IF(AND($FB385&gt;=FK$2,$FB385&lt;=FK$3),Deník!$W385,""))</f>
        <v/>
      </c>
      <c r="FL385" s="63" t="str">
        <f>IF($FB385&lt;&gt;"",IF(AND($FB385&gt;=FL$2,$FB385&lt;=FL$3),Deník!$W385,""))</f>
        <v/>
      </c>
      <c r="FM385" s="63" t="str">
        <f>IF($FB385&lt;&gt;"",IF(AND($FB385&gt;=FM$2,$FB385&lt;=FM$3),Deník!$W385,""))</f>
        <v/>
      </c>
      <c r="FN385" s="13"/>
      <c r="FO385" s="20" t="str">
        <f>IF(Deník!$W385&gt;1,Deník!$W385,"")</f>
        <v/>
      </c>
      <c r="FP385" s="20" t="str">
        <f>IF(Deník!$W385&lt;0,Deník!$W385,"")</f>
        <v/>
      </c>
      <c r="FQ385" s="17"/>
      <c r="FS385" s="233"/>
      <c r="FT385" s="233" t="str">
        <f>IF(Deník!$W385&lt;&gt;"",IF(Deník!$Y385=Statistika!$F$78,Deník!$W385,""),"")</f>
        <v/>
      </c>
      <c r="FU385" s="233" t="str">
        <f>IF(Deník!$W385&lt;&gt;"",IF(Deník!$Y385=Statistika!$F$79,Deník!$W385,""),"")</f>
        <v/>
      </c>
      <c r="FV385" s="233" t="str">
        <f>IF(Deník!$W385&lt;&gt;"",IF(Deník!$Y385=Statistika!$F$80,Deník!$W385,""),"")</f>
        <v/>
      </c>
      <c r="FW385" s="233" t="str">
        <f>IF(Deník!$W385&lt;&gt;"",IF(Deník!$Y385=Statistika!$F$81,Deník!$W385,""),"")</f>
        <v/>
      </c>
      <c r="FX385" s="233" t="str">
        <f>IF(Deník!$W385&lt;&gt;"",IF(Deník!$Y385=Statistika!$F$82,Deník!$W385,""),"")</f>
        <v/>
      </c>
      <c r="FY385" s="233" t="str">
        <f>IF(Deník!$W385&lt;&gt;"",IF(Deník!$Y385=Statistika!$F$83,Deník!$W385,""),"")</f>
        <v/>
      </c>
      <c r="FZ385" s="233" t="str">
        <f>IF(Deník!$W385&lt;&gt;"",IF(Deník!$Y385=Statistika!$F$84,Deník!$W385,""),"")</f>
        <v/>
      </c>
      <c r="GA385" s="233" t="str">
        <f>IF(Deník!$W385&lt;&gt;"",IF(Deník!$Y385=Statistika!$F$85,Deník!$W385,""),"")</f>
        <v/>
      </c>
      <c r="GB385" s="233" t="str">
        <f>IF(Deník!$W385&lt;&gt;"",IF(Deník!$Y385=Statistika!$F$86,Deník!$W385,""),"")</f>
        <v/>
      </c>
      <c r="GC385" s="233" t="str">
        <f>IF(Deník!$W385&lt;&gt;"",IF(Deník!$Y385=Statistika!$F$87,Deník!$W385,""),"")</f>
        <v/>
      </c>
      <c r="GD385" s="233" t="str">
        <f>IF(Deník!$W385&lt;&gt;"",IF(Deník!$Y385=Statistika!$F$88,Deník!$W385,""),"")</f>
        <v/>
      </c>
      <c r="GE385" s="233" t="str">
        <f>IF(Deník!$W385&lt;&gt;"",IF(Deník!$Y385=Statistika!$F$89,Deník!$W385,""),"")</f>
        <v/>
      </c>
      <c r="GF385" s="233" t="str">
        <f>IF(Deník!$W385&lt;&gt;"",IF(Deník!$Y385=Statistika!$F$90,Deník!$W385,""),"")</f>
        <v/>
      </c>
      <c r="GG385" s="233" t="str">
        <f>IF(Deník!$W385&lt;&gt;"",IF(Deník!$Y385=Statistika!$F$91,Deník!$W385,""),"")</f>
        <v/>
      </c>
      <c r="GH385" s="233"/>
      <c r="GI385" s="233" t="str">
        <f>IF(Deník!$W385&lt;&gt;"",IF(Deník!$AB385=Statistika!$L$100,Deník!$W385,""),"")</f>
        <v/>
      </c>
      <c r="GJ385" s="233" t="str">
        <f>IF(Deník!$W385&lt;&gt;"",IF(Deník!$AB385=Statistika!$L$101,Deník!$W385,""),"")</f>
        <v/>
      </c>
      <c r="GK385" s="233" t="str">
        <f>IF(Deník!$W385&lt;&gt;"",IF(Deník!$AB385=Statistika!$L$102,Deník!$W385,""),"")</f>
        <v/>
      </c>
      <c r="GL385" s="233" t="str">
        <f>IF(Deník!$W385&lt;&gt;"",IF(Deník!$AB385=Statistika!$L$103,Deník!$W385,""),"")</f>
        <v/>
      </c>
      <c r="GM385" s="233" t="str">
        <f>IF(Deník!$W385&lt;&gt;"",IF(Deník!$AB385=Statistika!$L$104,Deník!$W385,""),"")</f>
        <v/>
      </c>
      <c r="GN385" s="233" t="str">
        <f>IF(Deník!$W385&lt;&gt;"",IF(Deník!$AB385=Statistika!$L$105,Deník!$W385,""),"")</f>
        <v/>
      </c>
      <c r="GO385" s="233" t="str">
        <f>IF(Deník!$W385&lt;&gt;"",IF(Deník!$AB385=Statistika!$L$106,Deník!$W385,""),"")</f>
        <v/>
      </c>
      <c r="GP385" s="233" t="str">
        <f>IF(Deník!$W385&lt;&gt;"",IF(Deník!$AB385=Statistika!$L$107,Deník!$W385,""),"")</f>
        <v/>
      </c>
      <c r="GQ385" s="233" t="str">
        <f>IF(Deník!$W385&lt;&gt;"",IF(Deník!$AB385=Statistika!$L$108,Deník!$W385,""),"")</f>
        <v/>
      </c>
      <c r="GS385" s="233" t="str">
        <f>IF(Deník!$W385&lt;0,IF(Deník!$AC385=Statistika!$F$117,Deník!$W385,""),"")</f>
        <v/>
      </c>
      <c r="GT385" s="233" t="str">
        <f>IF(Deník!$W385&lt;0,IF(Deník!$AC385=Statistika!$F$118,Deník!$W385,""),"")</f>
        <v/>
      </c>
      <c r="GU385" s="233" t="str">
        <f>IF(Deník!$W385&lt;0,IF(Deník!$AC385=Statistika!$F$119,Deník!$W385,""),"")</f>
        <v/>
      </c>
      <c r="GV385" s="233" t="str">
        <f>IF(Deník!$W385&lt;0,IF(Deník!$AC385=Statistika!$F$120,Deník!$W385,""),"")</f>
        <v/>
      </c>
      <c r="GW385" s="233" t="str">
        <f>IF(Deník!$W385&lt;0,IF(Deník!$AC385=Statistika!$F$121,Deník!$W385,""),"")</f>
        <v/>
      </c>
      <c r="GX385" s="233" t="str">
        <f>IF(Deník!$W385&lt;0,IF(Deník!$AC385=Statistika!$F$122,Deník!$W385,""),"")</f>
        <v/>
      </c>
      <c r="GY385" s="233" t="str">
        <f>IF(Deník!$W385&lt;0,IF(Deník!$AC385=Statistika!$F$123,Deník!$W385,""),"")</f>
        <v/>
      </c>
      <c r="GZ385" s="233" t="str">
        <f>IF(Deník!$W385&lt;0,IF(Deník!$AC385=Statistika!$F$124,Deník!$W385,""),"")</f>
        <v/>
      </c>
      <c r="HA385" s="233" t="str">
        <f>IF(Deník!$W385&lt;0,IF(Deník!$AC385=Statistika!$F$125,Deník!$W385,""),"")</f>
        <v/>
      </c>
      <c r="HC385" s="233" t="str">
        <f>IF(Deník!$W385&lt;0,IF(Deník!$AD385=Statistika!$F$133,Deník!$W385,""),"")</f>
        <v/>
      </c>
      <c r="HD385" s="233" t="str">
        <f>IF(Deník!$W385&lt;0,IF(Deník!$AD385=Statistika!$F$134,Deník!$W385,""),"")</f>
        <v/>
      </c>
      <c r="HE385" s="233" t="str">
        <f>IF(Deník!$W385&lt;0,IF(Deník!$AD385=Statistika!$F$135,Deník!$W385,""),"")</f>
        <v/>
      </c>
      <c r="HF385" s="233" t="str">
        <f>IF(Deník!$W385&lt;0,IF(Deník!$AD385=Statistika!$F$136,Deník!$W385,""),"")</f>
        <v/>
      </c>
      <c r="HG385" s="233" t="str">
        <f>IF(Deník!$W385&lt;0,IF(Deník!$AD385=Statistika!$F$137,Deník!$W385,""),"")</f>
        <v/>
      </c>
      <c r="ID385" s="8">
        <f>Tabulka4[[#This Row],[Sloupec3]]</f>
        <v>0</v>
      </c>
      <c r="IE385" s="17" t="str">
        <f>IF(AND([1]Deník!$C385&gt;='[1]Měsíční shrnutí'!$D$1,[1]Deník!$C385&lt;='[1]Měsíční shrnutí'!$F$1),[1]Deník!$X385,"")</f>
        <v/>
      </c>
    </row>
    <row r="386" spans="1:239">
      <c r="A386" s="8">
        <f>Deník!C387</f>
        <v>0</v>
      </c>
      <c r="B386" s="50" t="str">
        <f>Deník!R387</f>
        <v/>
      </c>
      <c r="C386" s="102" t="str">
        <f>IF(AND(Deník!R387&gt;1,Deník!R387&lt;&gt;""),1,"")</f>
        <v/>
      </c>
      <c r="D386" s="102" t="str">
        <f>IF(AND(Deník!R387&lt;=0,Deník!R387&lt;&gt;""),1,"")</f>
        <v/>
      </c>
      <c r="E386" s="103" t="str">
        <f>IF(AND(Deník!R387&gt;=0,Deník!R387&lt;=1),1,"")</f>
        <v/>
      </c>
      <c r="F386" s="79" t="str">
        <f>IF(Deník!R387&lt;&gt;"",Deník!R387+F385,"")</f>
        <v/>
      </c>
      <c r="G386" s="85"/>
      <c r="H386" s="54" t="str">
        <f>IF(MONTH(Deník!$C386)=H$2,IF(AND(Deník!$R386&gt;=0,Deník!$R386&lt;=1),"BE",Deník!$R386),"")</f>
        <v/>
      </c>
      <c r="I386" s="11" t="str">
        <f>IF(MONTH(Deník!$C386)=I$2,IF(AND(Deník!$R386&gt;=0,Deník!$R386&lt;=1),"BE",Deník!$R386),"")</f>
        <v/>
      </c>
      <c r="J386" s="11" t="str">
        <f>IF(MONTH(Deník!$C386)=J$2,IF(AND(Deník!$R386&gt;=0,Deník!$R386&lt;=1),"BE",Deník!$R386),"")</f>
        <v/>
      </c>
      <c r="K386" s="11" t="str">
        <f>IF(MONTH(Deník!$C386)=K$2,IF(AND(Deník!$R386&gt;=0,Deník!$R386&lt;=1),"BE",Deník!$R386),"")</f>
        <v/>
      </c>
      <c r="L386" s="11" t="str">
        <f>IF(MONTH(Deník!$C386)=L$2,IF(AND(Deník!$R386&gt;=0,Deník!$R386&lt;=1),"BE",Deník!$R386),"")</f>
        <v/>
      </c>
      <c r="M386" s="11" t="str">
        <f>IF(MONTH(Deník!$C386)=M$2,IF(AND(Deník!$R386&gt;=0,Deník!$R386&lt;=1),"BE",Deník!$R386),"")</f>
        <v/>
      </c>
      <c r="N386" s="11" t="str">
        <f>IF(MONTH(Deník!$C386)=N$2,IF(AND(Deník!$R386&gt;=0,Deník!$R386&lt;=1),"BE",Deník!$R386),"")</f>
        <v/>
      </c>
      <c r="O386" s="11" t="str">
        <f>IF(MONTH(Deník!$C386)=O$2,IF(AND(Deník!$R386&gt;=0,Deník!$R386&lt;=1),"BE",Deník!$R386),"")</f>
        <v/>
      </c>
      <c r="P386" s="11" t="str">
        <f>IF(MONTH(Deník!$C386)=P$2,IF(AND(Deník!$R386&gt;=0,Deník!$R386&lt;=1),"BE",Deník!$R386),"")</f>
        <v/>
      </c>
      <c r="Q386" s="11" t="str">
        <f>IF(MONTH(Deník!$C386)=Q$2,IF(AND(Deník!$R386&gt;=0,Deník!$R386&lt;=1),"BE",Deník!$R386),"")</f>
        <v/>
      </c>
      <c r="R386" s="11" t="str">
        <f>IF(MONTH(Deník!$C386)=R$2,IF(AND(Deník!$R386&gt;=0,Deník!$R386&lt;=1),"BE",Deník!$R386),"")</f>
        <v/>
      </c>
      <c r="S386" s="57" t="str">
        <f>IF(MONTH(Deník!$C386)=S$2,IF(AND(Deník!$R386&gt;=0,Deník!$R386&lt;=1),"BE",Deník!$R386),"")</f>
        <v/>
      </c>
      <c r="U386" s="12"/>
      <c r="V386" s="12"/>
      <c r="X386" s="600" t="str">
        <f>IF(Deník!$R386&lt;&gt;"",IF(Deník!$B386=Statistika!$F$63,IF(AND(Deník!$R386&gt;=0,Deník!$R386&lt;=1),"BE",Deník!$R386),""),"")</f>
        <v/>
      </c>
      <c r="Y386" s="13" t="str">
        <f>IF(Deník!$R386&lt;&gt;"",IF(Deník!$B386=Statistika!$F$64,IF(AND(Deník!$R386&gt;=0,Deník!$R386&lt;=1),"BE",Deník!$R386),""),"")</f>
        <v/>
      </c>
      <c r="Z386" s="13" t="str">
        <f>IF(Deník!$R386&lt;&gt;"",IF(Deník!$B386=Statistika!$F$65,IF(AND(Deník!$R386&gt;=0,Deník!$R386&lt;=1),"BE",Deník!$R386),""),"")</f>
        <v/>
      </c>
      <c r="AA386" s="13" t="str">
        <f>IF(Deník!$R386&lt;&gt;"",IF(Deník!$B386=Statistika!$F$66,IF(AND(Deník!$R386&gt;=0,Deník!$R386&lt;=1),"BE",Deník!$R386),""),"")</f>
        <v/>
      </c>
      <c r="AB386" s="13" t="str">
        <f>IF(Deník!$R386&lt;&gt;"",IF(Deník!$B386=Statistika!$F$67,IF(AND(Deník!$R386&gt;=0,Deník!$R386&lt;=1),"BE",Deník!$R386),""),"")</f>
        <v/>
      </c>
      <c r="AC386" s="13" t="str">
        <f>IF(Deník!$R386&lt;&gt;"",IF(Deník!$B386=Statistika!$F$68,IF(AND(Deník!$R386&gt;=0,Deník!$R386&lt;=1),"BE",Deník!$R386),""),"")</f>
        <v/>
      </c>
      <c r="AD386" s="13" t="str">
        <f>IF(Deník!$R386&lt;&gt;"",IF(Deník!$B386=Statistika!$F$69,IF(AND(Deník!$R386&gt;=0,Deník!$R386&lt;=1),"BE",Deník!$R386),""),"")</f>
        <v/>
      </c>
      <c r="AE386" s="601" t="str">
        <f>IF(Deník!$R386&lt;&gt;"",IF(Deník!$B386=Statistika!$F$70,IF(AND(Deník!$R386&gt;=0,Deník!$R386&lt;=1),"BE",Deník!$R386),""),"")</f>
        <v/>
      </c>
      <c r="AF386" s="90"/>
      <c r="AG386" s="63" t="str">
        <f>IF(Deník!$R386&lt;&gt;"",IF(Deník!$J386="L",IF(AND(Deník!$R386&gt;=0,Deník!$R386&lt;=1),"BE",Deník!$R386),""),"")</f>
        <v/>
      </c>
      <c r="AH386" s="13" t="str">
        <f>IF(Deník!$R386&lt;&gt;"",IF(Deník!$J386="S",IF(AND(Deník!$R386&gt;=0,Deník!$R386&lt;=1),"BE",Deník!$R386),""),"")</f>
        <v/>
      </c>
      <c r="AI386" s="95"/>
      <c r="AJ386" s="71" t="str">
        <f>IF(Deník!N387&lt;&gt;"",Deník!N387*-1,"")</f>
        <v/>
      </c>
      <c r="AK386" s="88"/>
      <c r="AL386" s="63" t="str">
        <f>IF(WEEKDAY(Deník!$C386,2)=1,IF(AND(Deník!$R386&gt;=0,Deník!$R386&lt;=1),"BE",Deník!$R386),"")</f>
        <v/>
      </c>
      <c r="AM386" s="13" t="str">
        <f>IF(WEEKDAY(Deník!$C386,2)=2,IF(AND(Deník!$R386&gt;=0,Deník!$R386&lt;=1),"BE",Deník!$R386),"")</f>
        <v/>
      </c>
      <c r="AN386" s="13" t="str">
        <f>IF(WEEKDAY(Deník!$C386,2)=3,IF(AND(Deník!$R386&gt;=0,Deník!$R386&lt;=1),"BE",Deník!$R386),"")</f>
        <v/>
      </c>
      <c r="AO386" s="13" t="str">
        <f>IF(WEEKDAY(Deník!$C386,2)=4,IF(AND(Deník!$R386&gt;=0,Deník!$R386&lt;=1),"BE",Deník!$R386),"")</f>
        <v/>
      </c>
      <c r="AP386" s="60" t="str">
        <f>IF(WEEKDAY(Deník!$C386,2)=5,IF(AND(Deník!$R386&gt;=0,Deník!$R386&lt;=1),"BE",Deník!$R386),"")</f>
        <v/>
      </c>
      <c r="AQ386" s="99"/>
      <c r="AR386" s="100">
        <f>Deník!D386</f>
        <v>0</v>
      </c>
      <c r="AS386" s="63" t="str">
        <f>IF(Deník!$D386&lt;&gt;"",IF(AND(Deník!$D386&gt;=AS$2,Deník!$D386&lt;=AS$3),IF(AND(Deník!$R386&gt;=0,Deník!$R386&lt;=1),"BE",Deník!$R386),""),"")</f>
        <v/>
      </c>
      <c r="AT386" s="63" t="str">
        <f>IF(Deník!$D386&lt;&gt;"",IF(AND(Deník!$D386&gt;=AT$2,Deník!$D386&lt;=AT$3),IF(AND(Deník!$R386&gt;=0,Deník!$R386&lt;=1),"BE",Deník!$R386),""),"")</f>
        <v/>
      </c>
      <c r="AU386" s="63" t="str">
        <f>IF(Deník!$D386&lt;&gt;"",IF(AND(Deník!$D386&gt;=AU$2,Deník!$D386&lt;=AU$3),IF(AND(Deník!$R386&gt;=0,Deník!$R386&lt;=1),"BE",Deník!$R386),""),"")</f>
        <v/>
      </c>
      <c r="AV386" s="63" t="str">
        <f>IF(Deník!$D386&lt;&gt;"",IF(AND(Deník!$D386&gt;=AV$2,Deník!$D386&lt;=AV$3),IF(AND(Deník!$R386&gt;=0,Deník!$R386&lt;=1),"BE",Deník!$R386),""),"")</f>
        <v/>
      </c>
      <c r="AW386" s="63" t="str">
        <f>IF(Deník!$D386&lt;&gt;"",IF(AND(Deník!$D386&gt;=AW$2,Deník!$D386&lt;=AW$3),IF(AND(Deník!$R386&gt;=0,Deník!$R386&lt;=1),"BE",Deník!$R386),""),"")</f>
        <v/>
      </c>
      <c r="AX386" s="63" t="str">
        <f>IF(Deník!$D386&lt;&gt;"",IF(AND(Deník!$D386&gt;=AX$2,Deník!$D386&lt;=AX$3),IF(AND(Deník!$R386&gt;=0,Deník!$R386&lt;=1),"BE",Deník!$R386),""),"")</f>
        <v/>
      </c>
      <c r="AY386" s="63" t="str">
        <f>IF(Deník!$D386&lt;&gt;"",IF(AND(Deník!$D386&gt;=AY$2,Deník!$D386&lt;=AY$3),IF(AND(Deník!$R386&gt;=0,Deník!$R386&lt;=1),"BE",Deník!$R386),""),"")</f>
        <v/>
      </c>
      <c r="AZ386" s="63" t="str">
        <f>IF(Deník!$D386&lt;&gt;"",IF(AND(Deník!$D386&gt;=AZ$2,Deník!$D386&lt;=AZ$3),IF(AND(Deník!$R386&gt;=0,Deník!$R386&lt;=1),"BE",Deník!$R386),""),"")</f>
        <v/>
      </c>
      <c r="BA386" s="63" t="str">
        <f>IF(Deník!$D386&lt;&gt;"",IF(AND(Deník!$D386&gt;=BA$2,Deník!$D386&lt;=BA$3),IF(AND(Deník!$R386&gt;=0,Deník!$R386&lt;=1),"BE",Deník!$R386),""),"")</f>
        <v/>
      </c>
      <c r="BB386" s="63" t="str">
        <f>IF(Deník!$D386&lt;&gt;"",IF(AND(Deník!$D386&gt;=BB$2,Deník!$D386&lt;=BB$3),IF(AND(Deník!$R386&gt;=0,Deník!$R386&lt;=1),"BE",Deník!$R386),""),"")</f>
        <v/>
      </c>
      <c r="BC386" s="71" t="str">
        <f>IF(Deník!$D386&lt;&gt;"",IF(AND(Deník!$D386&gt;=BC$2,Deník!$D386&lt;=BC$3),IF(AND(Deník!$R386&gt;=0,Deník!$R386&lt;=1),"BE",Deník!$R386),""),"")</f>
        <v/>
      </c>
      <c r="BD386" s="20" t="str">
        <f>IF(Deník!$J387="S",(Deník!$M387-Deník!$K387),IF(Deník!$J387="L",(Deník!$K387-Deník!$M387),""))</f>
        <v/>
      </c>
      <c r="BE386" s="20" t="str">
        <f>IF(Deník!$J387="S",(Deník!$K387-Deník!$O387),IF(Deník!$J387="L",(Deník!$O387-Deník!$K387),""))</f>
        <v/>
      </c>
      <c r="BF386" s="20" t="str">
        <f>IF(Deník!$J387="S",(Deník!$K387-Deník!$L387),IF(Deník!$J387="L",(Deník!$L387-Deník!$K387),""))</f>
        <v/>
      </c>
      <c r="BG386" s="20" t="str">
        <f>IF(Deník!$J387="S",(Deník!$K387-Deník!$S387),IF(Deník!$J387="L",(Deník!$S387-Deník!$K387),""))</f>
        <v/>
      </c>
      <c r="BH386" s="20" t="str">
        <f>IF(Deník!$J387="S",(Deník!$K387-Deník!$U387),IF(Deník!$J387="L",(Deník!$U387-Deník!$K387),""))</f>
        <v/>
      </c>
      <c r="BI386" s="20" t="str">
        <f>IF(Deník!$R386&gt;1,Deník!$R386,"")</f>
        <v/>
      </c>
      <c r="BJ386" s="20" t="str">
        <f>IF(Deník!$R386&lt;0,Deník!$R386,"")</f>
        <v/>
      </c>
      <c r="BK386" s="17"/>
      <c r="BM386" s="233" t="str">
        <f>IF(Deník!$R386&lt;&gt;"",IF(Deník!$Y386=Statistika!$F$78,IF(AND(Deník!$R386&gt;=0,Deník!$R386&lt;=1),"BE",Deník!$R386),""),"")</f>
        <v/>
      </c>
      <c r="BN386" s="233" t="str">
        <f>IF(Deník!$R386&lt;&gt;"",IF(Deník!$Y386=Statistika!$F$79,IF(AND(Deník!$R386&gt;=0,Deník!$R386&lt;=1),"BE",Deník!$R386),""),"")</f>
        <v/>
      </c>
      <c r="BO386" s="233" t="str">
        <f>IF(Deník!$R386&lt;&gt;"",IF(Deník!$Y386=Statistika!$F$80,IF(AND(Deník!$R386&gt;=0,Deník!$R386&lt;=1),"BE",Deník!$R386),""),"")</f>
        <v/>
      </c>
      <c r="BP386" s="233" t="str">
        <f>IF(Deník!$R386&lt;&gt;"",IF(Deník!$Y386=Statistika!$F$81,IF(AND(Deník!$R386&gt;=0,Deník!$R386&lt;=1),"BE",Deník!$R386),""),"")</f>
        <v/>
      </c>
      <c r="BQ386" s="233" t="str">
        <f>IF(Deník!$R386&lt;&gt;"",IF(Deník!$Y386=Statistika!$F$82,IF(AND(Deník!$R386&gt;=0,Deník!$R386&lt;=1),"BE",Deník!$R386),""),"")</f>
        <v/>
      </c>
      <c r="BR386" s="233" t="str">
        <f>IF(Deník!$R386&lt;&gt;"",IF(Deník!$Y386=Statistika!$F$83,IF(AND(Deník!$R386&gt;=0,Deník!$R386&lt;=1),"BE",Deník!$R386),""),"")</f>
        <v/>
      </c>
      <c r="BS386" s="233" t="str">
        <f>IF(Deník!$R386&lt;&gt;"",IF(Deník!$Y386=Statistika!$F$84,IF(AND(Deník!$R386&gt;=0,Deník!$R386&lt;=1),"BE",Deník!$R386),""),"")</f>
        <v/>
      </c>
      <c r="BT386" s="233" t="str">
        <f>IF(Deník!$R386&lt;&gt;"",IF(Deník!$Y386=Statistika!$F$85,IF(AND(Deník!$R386&gt;=0,Deník!$R386&lt;=1),"BE",Deník!$R386),""),"")</f>
        <v/>
      </c>
      <c r="BU386" s="233" t="str">
        <f>IF(Deník!$R386&lt;&gt;"",IF(Deník!$Y386=Statistika!$F$86,IF(AND(Deník!$R386&gt;=0,Deník!$R386&lt;=1),"BE",Deník!$R386),""),"")</f>
        <v/>
      </c>
      <c r="BV386" s="233" t="str">
        <f>IF(Deník!$R386&lt;&gt;"",IF(Deník!$Y386=Statistika!$F$87,IF(AND(Deník!$R386&gt;=0,Deník!$R386&lt;=1),"BE",Deník!$R386),""),"")</f>
        <v/>
      </c>
      <c r="BW386" s="233" t="str">
        <f>IF(Deník!$R386&lt;&gt;"",IF(Deník!$Y386=Statistika!$F$88,IF(AND(Deník!$R386&gt;=0,Deník!$R386&lt;=1),"BE",Deník!$R386),""),"")</f>
        <v/>
      </c>
      <c r="BX386" s="233" t="str">
        <f>IF(Deník!$R386&lt;&gt;"",IF(Deník!$Y386=Statistika!$F$89,IF(AND(Deník!$R386&gt;=0,Deník!$R386&lt;=1),"BE",Deník!$R386),""),"")</f>
        <v/>
      </c>
      <c r="BY386" s="233" t="str">
        <f>IF(Deník!$R386&lt;&gt;"",IF(Deník!$Y386=Statistika!$F$90,IF(AND(Deník!$R386&gt;=0,Deník!$R386&lt;=1),"BE",Deník!$R386),""),"")</f>
        <v/>
      </c>
      <c r="BZ386" s="233" t="str">
        <f>IF(Deník!$R386&lt;&gt;"",IF(Deník!$Y386=Statistika!$F$91,IF(AND(Deník!$R386&gt;=0,Deník!$R386&lt;=1),"BE",Deník!$R386),""),"")</f>
        <v/>
      </c>
      <c r="CA386" s="233"/>
      <c r="CB386" s="233" t="str">
        <f>IF(Deník!$R386&lt;&gt;"",IF(Deník!$AB386="SL",IF(AND(Deník!$R386&gt;=0,Deník!$R386&lt;=1),"BE",Deník!$R386),""),"")</f>
        <v/>
      </c>
      <c r="CC386" s="233" t="str">
        <f>IF(Deník!$R386&lt;&gt;"",IF(Deník!$AB386="BE10",IF(AND(Deník!$R386&gt;=0,Deník!$R386&lt;=1),"BE",Deník!$R386),""),"")</f>
        <v/>
      </c>
      <c r="CD386" s="233" t="str">
        <f>IF(Deník!$R386&lt;&gt;"",IF(Deník!$AB386="BE15",IF(AND(Deník!$R386&gt;=0,Deník!$R386&lt;=1),"BE",Deník!$R386),""),"")</f>
        <v/>
      </c>
      <c r="CE386" s="233" t="str">
        <f>IF(Deník!$R386&lt;&gt;"",IF(Deník!$AB386="BE20",IF(AND(Deník!$R386&gt;=0,Deník!$R386&lt;=1),"BE",Deník!$R386),""),"")</f>
        <v/>
      </c>
      <c r="CF386" s="233" t="str">
        <f>IF(Deník!$R386&lt;&gt;"",IF(Deník!$AB386="TP1",IF(AND(Deník!$R386&gt;=0,Deník!$R386&lt;=1),"BE",Deník!$R386),""),"")</f>
        <v/>
      </c>
      <c r="CG386" s="233" t="str">
        <f>IF(Deník!$R386&lt;&gt;"",IF(Deník!$AB386="TP2",IF(AND(Deník!$R386&gt;=0,Deník!$R386&lt;=1),"BE",Deník!$R386),""),"")</f>
        <v/>
      </c>
      <c r="CH386" s="233" t="str">
        <f>IF(Deník!$R386&lt;&gt;"",IF(Deník!$AB386="TP3",IF(AND(Deník!$R386&gt;=0,Deník!$R386&lt;=1),"BE",Deník!$R386),""),"")</f>
        <v/>
      </c>
      <c r="CI386" s="233" t="str">
        <f>IF(Deník!$R386&lt;&gt;"",IF(Deník!$AB386="Trailing SL",IF(AND(Deník!$R386&gt;=0,Deník!$R386&lt;=1),"BE",Deník!$R386),""),"")</f>
        <v/>
      </c>
      <c r="CJ386" s="233" t="str">
        <f>IF(Deník!$R386&lt;&gt;"",IF(Deník!$AB386="Manual",IF(AND(Deník!$R386&gt;=0,Deník!$R386&lt;=1),"BE",Deník!$R386),""),"")</f>
        <v/>
      </c>
      <c r="CK386" s="233"/>
      <c r="CL386" s="233" t="str">
        <f>IF(Deník!$R386&lt;0,IF(Deník!$AC386=Statistika!$F$117,Deník!$R386,""),"")</f>
        <v/>
      </c>
      <c r="CM386" s="233" t="str">
        <f>IF(Deník!$R386&lt;0,IF(Deník!$AC386=Statistika!$F$118,Deník!$R386,""),"")</f>
        <v/>
      </c>
      <c r="CN386" s="233" t="str">
        <f>IF(Deník!$R386&lt;0,IF(Deník!$AC386=Statistika!$F$119,Deník!$R386,""),"")</f>
        <v/>
      </c>
      <c r="CO386" s="233" t="str">
        <f>IF(Deník!$R386&lt;0,IF(Deník!$AC386=Statistika!$F$120,Deník!$R386,""),"")</f>
        <v/>
      </c>
      <c r="CP386" s="233" t="str">
        <f>IF(Deník!$R386&lt;0,IF(Deník!$AC386=Statistika!$F$121,Deník!$R386,""),"")</f>
        <v/>
      </c>
      <c r="CQ386" s="233" t="str">
        <f>IF(Deník!$R386&lt;0,IF(Deník!$AC386=Statistika!$F$122,Deník!$R386,""),"")</f>
        <v/>
      </c>
      <c r="CR386" s="233" t="str">
        <f>IF(Deník!$R386&lt;0,IF(Deník!$AC386=Statistika!$F$123,Deník!$R386,""),"")</f>
        <v/>
      </c>
      <c r="CS386" s="233" t="str">
        <f>IF(Deník!$R386&lt;0,IF(Deník!$AC386=Statistika!$F$124,Deník!$R386,""),"")</f>
        <v/>
      </c>
      <c r="CT386" s="233" t="str">
        <f>IF(Deník!$R386&lt;0,IF(Deník!$AC386=Statistika!$F$125,Deník!$R386,""),"")</f>
        <v/>
      </c>
      <c r="CU386" s="233"/>
      <c r="CV386" s="233" t="str">
        <f>IF(Deník!$R386&lt;0,IF(Deník!$AD386=$CV$2,Deník!$R386,""),"")</f>
        <v/>
      </c>
      <c r="CW386" s="233" t="str">
        <f>IF(Deník!$R386&lt;0,IF(Deník!$AD386=$CW$2,Deník!$R386,""),"")</f>
        <v/>
      </c>
      <c r="CX386" s="233" t="str">
        <f>IF(Deník!$R386&lt;0,IF(Deník!$AD386=$CX$2,Deník!$R386,""),"")</f>
        <v/>
      </c>
      <c r="CY386" s="233" t="str">
        <f>IF(Deník!$R386&lt;0,IF(Deník!$AD386=$CY$2,Deník!$R386,""),"")</f>
        <v/>
      </c>
      <c r="CZ386" s="233" t="str">
        <f>IF(Deník!$R386&lt;0,IF(Deník!$AD386=$CZ$2,Deník!$R386,""),"")</f>
        <v/>
      </c>
      <c r="DL386" s="221">
        <f t="shared" si="16"/>
        <v>93847.029999999984</v>
      </c>
      <c r="DM386" s="220">
        <f t="shared" si="15"/>
        <v>-6.1529700000000132E-2</v>
      </c>
      <c r="DO386" s="50">
        <f>Deník!W387</f>
        <v>0</v>
      </c>
      <c r="DP386" s="102" t="str">
        <f>IF(AND(Deník!W387&gt;0),1,"")</f>
        <v/>
      </c>
      <c r="DQ386" s="102">
        <f>IF(AND(Deník!W387&lt;=0),1,"")</f>
        <v>1</v>
      </c>
      <c r="DR386" s="227"/>
      <c r="DS386" s="228"/>
      <c r="DT386" s="85"/>
      <c r="DU386" s="54">
        <f>IF(MONTH(Deník!$C386)=DU$2,Deník!$W386,"")</f>
        <v>0</v>
      </c>
      <c r="DV386" s="222" t="str">
        <f>IF(MONTH(Deník!$C386)=DV$2,Deník!$W386,"")</f>
        <v/>
      </c>
      <c r="DW386" s="222" t="str">
        <f>IF(MONTH(Deník!$C386)=DW$2,Deník!$W386,"")</f>
        <v/>
      </c>
      <c r="DX386" s="222" t="str">
        <f>IF(MONTH(Deník!$C386)=DX$2,Deník!$W386,"")</f>
        <v/>
      </c>
      <c r="DY386" s="222" t="str">
        <f>IF(MONTH(Deník!$C386)=DY$2,Deník!$W386,"")</f>
        <v/>
      </c>
      <c r="DZ386" s="222" t="str">
        <f>IF(MONTH(Deník!$C386)=DZ$2,Deník!$W386,"")</f>
        <v/>
      </c>
      <c r="EA386" s="222" t="str">
        <f>IF(MONTH(Deník!$C386)=EA$2,Deník!$W386,"")</f>
        <v/>
      </c>
      <c r="EB386" s="222" t="str">
        <f>IF(MONTH(Deník!$C386)=EB$2,Deník!$W386,"")</f>
        <v/>
      </c>
      <c r="EC386" s="222" t="str">
        <f>IF(MONTH(Deník!$C386)=EC$2,Deník!$W386,"")</f>
        <v/>
      </c>
      <c r="ED386" s="222" t="str">
        <f>IF(MONTH(Deník!$C386)=ED$2,Deník!$W386,"")</f>
        <v/>
      </c>
      <c r="EE386" s="222" t="str">
        <f>IF(MONTH(Deník!$C386)=EE$2,Deník!$W386,"")</f>
        <v/>
      </c>
      <c r="EF386" s="222" t="str">
        <f>IF(MONTH(Deník!$C386)=EF$2,Deník!$W386,"")</f>
        <v/>
      </c>
      <c r="EI386" s="600" t="str">
        <f>IF(Deník!$W386&lt;&gt;"",IF(Deník!$B386=Statistika!$F$63,Deník!$W386,""),"")</f>
        <v/>
      </c>
      <c r="EJ386" s="13" t="str">
        <f>IF(Deník!$W386&lt;&gt;"",IF(Deník!$B386=Statistika!$F$64,Deník!$W386,""),"")</f>
        <v/>
      </c>
      <c r="EK386" s="13" t="str">
        <f>IF(Deník!$W386&lt;&gt;"",IF(Deník!$B386=Statistika!$F$65,Deník!$W386,""),"")</f>
        <v/>
      </c>
      <c r="EL386" s="13" t="str">
        <f>IF(Deník!$W386&lt;&gt;"",IF(Deník!$B386=Statistika!$F$66,Deník!$W386,""),"")</f>
        <v/>
      </c>
      <c r="EM386" s="13" t="str">
        <f>IF(Deník!$W386&lt;&gt;"",IF(Deník!$B386=Statistika!$F$67,Deník!$W386,""),"")</f>
        <v/>
      </c>
      <c r="EN386" s="13" t="str">
        <f>IF(Deník!$W386&lt;&gt;"",IF(Deník!$B386=Statistika!$F$68,Deník!$W386,""),"")</f>
        <v/>
      </c>
      <c r="EO386" s="13" t="str">
        <f>IF(Deník!$W386&lt;&gt;"",IF(Deník!$B386=Statistika!$F$69,Deník!$W386,""),"")</f>
        <v/>
      </c>
      <c r="EP386" s="601" t="str">
        <f>IF(Deník!$W386&lt;&gt;"",IF(Deník!$B386=Statistika!$F$70,Deník!$W386,""),"")</f>
        <v/>
      </c>
      <c r="EQ386" s="90"/>
      <c r="ER386" s="63" t="str">
        <f>IF(Deník!$W386&lt;&gt;"",IF(Deník!$J386="L",Deník!$W386,""),"")</f>
        <v/>
      </c>
      <c r="ES386" s="13" t="str">
        <f>IF(Deník!$W386&lt;&gt;"",IF(Deník!$J386="S",Deník!$W386,""),"")</f>
        <v/>
      </c>
      <c r="ET386" s="95"/>
      <c r="EU386" s="88"/>
      <c r="EV386" s="63" t="str">
        <f>IF(WEEKDAY(Deník!$C386,2)=1,Deník!$W386,"")</f>
        <v/>
      </c>
      <c r="EW386" s="13" t="str">
        <f>IF(WEEKDAY(Deník!$C386,2)=2,Deník!$W386,"")</f>
        <v/>
      </c>
      <c r="EX386" s="13" t="str">
        <f>IF(WEEKDAY(Deník!$C386,2)=3,Deník!$W386,"")</f>
        <v/>
      </c>
      <c r="EY386" s="13" t="str">
        <f>IF(WEEKDAY(Deník!$C386,2)=4,Deník!$W386,"")</f>
        <v/>
      </c>
      <c r="EZ386" s="60" t="str">
        <f>IF(WEEKDAY(Deník!$C386,2)=5,Deník!$W386,"")</f>
        <v/>
      </c>
      <c r="FA386" s="99"/>
      <c r="FB386" s="100">
        <f>Deník!D386</f>
        <v>0</v>
      </c>
      <c r="FC386" s="63">
        <f>IF($FB386&lt;&gt;"",IF(AND($FB386&gt;=FC$2,$FB386&lt;=FC$3),Deník!$W386,""))</f>
        <v>0</v>
      </c>
      <c r="FD386" s="63" t="str">
        <f>IF($FB386&lt;&gt;"",IF(AND($FB386&gt;=FD$2,$FB386&lt;=FD$3),Deník!$W386,""))</f>
        <v/>
      </c>
      <c r="FE386" s="63" t="str">
        <f>IF($FB386&lt;&gt;"",IF(AND($FB386&gt;=FE$2,$FB386&lt;=FE$3),Deník!$W386,""))</f>
        <v/>
      </c>
      <c r="FF386" s="63" t="str">
        <f>IF($FB386&lt;&gt;"",IF(AND($FB386&gt;=FF$2,$FB386&lt;=FF$3),Deník!$W386,""))</f>
        <v/>
      </c>
      <c r="FG386" s="63" t="str">
        <f>IF($FB386&lt;&gt;"",IF(AND($FB386&gt;=FG$2,$FB386&lt;=FG$3),Deník!$W386,""))</f>
        <v/>
      </c>
      <c r="FH386" s="63" t="str">
        <f>IF($FB386&lt;&gt;"",IF(AND($FB386&gt;=FH$2,$FB386&lt;=FH$3),Deník!$W386,""))</f>
        <v/>
      </c>
      <c r="FI386" s="63" t="str">
        <f>IF($FB386&lt;&gt;"",IF(AND($FB386&gt;=FI$2,$FB386&lt;=FI$3),Deník!$W386,""))</f>
        <v/>
      </c>
      <c r="FJ386" s="63" t="str">
        <f>IF($FB386&lt;&gt;"",IF(AND($FB386&gt;=FJ$2,$FB386&lt;=FJ$3),Deník!$W386,""))</f>
        <v/>
      </c>
      <c r="FK386" s="63" t="str">
        <f>IF($FB386&lt;&gt;"",IF(AND($FB386&gt;=FK$2,$FB386&lt;=FK$3),Deník!$W386,""))</f>
        <v/>
      </c>
      <c r="FL386" s="63" t="str">
        <f>IF($FB386&lt;&gt;"",IF(AND($FB386&gt;=FL$2,$FB386&lt;=FL$3),Deník!$W386,""))</f>
        <v/>
      </c>
      <c r="FM386" s="63" t="str">
        <f>IF($FB386&lt;&gt;"",IF(AND($FB386&gt;=FM$2,$FB386&lt;=FM$3),Deník!$W386,""))</f>
        <v/>
      </c>
      <c r="FN386" s="13"/>
      <c r="FO386" s="20" t="str">
        <f>IF(Deník!$W386&gt;1,Deník!$W386,"")</f>
        <v/>
      </c>
      <c r="FP386" s="20" t="str">
        <f>IF(Deník!$W386&lt;0,Deník!$W386,"")</f>
        <v/>
      </c>
      <c r="FQ386" s="17"/>
      <c r="FS386" s="233"/>
      <c r="FT386" s="233" t="str">
        <f>IF(Deník!$W386&lt;&gt;"",IF(Deník!$Y386=Statistika!$F$78,Deník!$W386,""),"")</f>
        <v/>
      </c>
      <c r="FU386" s="233" t="str">
        <f>IF(Deník!$W386&lt;&gt;"",IF(Deník!$Y386=Statistika!$F$79,Deník!$W386,""),"")</f>
        <v/>
      </c>
      <c r="FV386" s="233" t="str">
        <f>IF(Deník!$W386&lt;&gt;"",IF(Deník!$Y386=Statistika!$F$80,Deník!$W386,""),"")</f>
        <v/>
      </c>
      <c r="FW386" s="233" t="str">
        <f>IF(Deník!$W386&lt;&gt;"",IF(Deník!$Y386=Statistika!$F$81,Deník!$W386,""),"")</f>
        <v/>
      </c>
      <c r="FX386" s="233" t="str">
        <f>IF(Deník!$W386&lt;&gt;"",IF(Deník!$Y386=Statistika!$F$82,Deník!$W386,""),"")</f>
        <v/>
      </c>
      <c r="FY386" s="233" t="str">
        <f>IF(Deník!$W386&lt;&gt;"",IF(Deník!$Y386=Statistika!$F$83,Deník!$W386,""),"")</f>
        <v/>
      </c>
      <c r="FZ386" s="233" t="str">
        <f>IF(Deník!$W386&lt;&gt;"",IF(Deník!$Y386=Statistika!$F$84,Deník!$W386,""),"")</f>
        <v/>
      </c>
      <c r="GA386" s="233" t="str">
        <f>IF(Deník!$W386&lt;&gt;"",IF(Deník!$Y386=Statistika!$F$85,Deník!$W386,""),"")</f>
        <v/>
      </c>
      <c r="GB386" s="233" t="str">
        <f>IF(Deník!$W386&lt;&gt;"",IF(Deník!$Y386=Statistika!$F$86,Deník!$W386,""),"")</f>
        <v/>
      </c>
      <c r="GC386" s="233" t="str">
        <f>IF(Deník!$W386&lt;&gt;"",IF(Deník!$Y386=Statistika!$F$87,Deník!$W386,""),"")</f>
        <v/>
      </c>
      <c r="GD386" s="233" t="str">
        <f>IF(Deník!$W386&lt;&gt;"",IF(Deník!$Y386=Statistika!$F$88,Deník!$W386,""),"")</f>
        <v/>
      </c>
      <c r="GE386" s="233" t="str">
        <f>IF(Deník!$W386&lt;&gt;"",IF(Deník!$Y386=Statistika!$F$89,Deník!$W386,""),"")</f>
        <v/>
      </c>
      <c r="GF386" s="233" t="str">
        <f>IF(Deník!$W386&lt;&gt;"",IF(Deník!$Y386=Statistika!$F$90,Deník!$W386,""),"")</f>
        <v/>
      </c>
      <c r="GG386" s="233" t="str">
        <f>IF(Deník!$W386&lt;&gt;"",IF(Deník!$Y386=Statistika!$F$91,Deník!$W386,""),"")</f>
        <v/>
      </c>
      <c r="GH386" s="233"/>
      <c r="GI386" s="233" t="str">
        <f>IF(Deník!$W386&lt;&gt;"",IF(Deník!$AB386=Statistika!$L$100,Deník!$W386,""),"")</f>
        <v/>
      </c>
      <c r="GJ386" s="233" t="str">
        <f>IF(Deník!$W386&lt;&gt;"",IF(Deník!$AB386=Statistika!$L$101,Deník!$W386,""),"")</f>
        <v/>
      </c>
      <c r="GK386" s="233" t="str">
        <f>IF(Deník!$W386&lt;&gt;"",IF(Deník!$AB386=Statistika!$L$102,Deník!$W386,""),"")</f>
        <v/>
      </c>
      <c r="GL386" s="233" t="str">
        <f>IF(Deník!$W386&lt;&gt;"",IF(Deník!$AB386=Statistika!$L$103,Deník!$W386,""),"")</f>
        <v/>
      </c>
      <c r="GM386" s="233" t="str">
        <f>IF(Deník!$W386&lt;&gt;"",IF(Deník!$AB386=Statistika!$L$104,Deník!$W386,""),"")</f>
        <v/>
      </c>
      <c r="GN386" s="233" t="str">
        <f>IF(Deník!$W386&lt;&gt;"",IF(Deník!$AB386=Statistika!$L$105,Deník!$W386,""),"")</f>
        <v/>
      </c>
      <c r="GO386" s="233" t="str">
        <f>IF(Deník!$W386&lt;&gt;"",IF(Deník!$AB386=Statistika!$L$106,Deník!$W386,""),"")</f>
        <v/>
      </c>
      <c r="GP386" s="233" t="str">
        <f>IF(Deník!$W386&lt;&gt;"",IF(Deník!$AB386=Statistika!$L$107,Deník!$W386,""),"")</f>
        <v/>
      </c>
      <c r="GQ386" s="233" t="str">
        <f>IF(Deník!$W386&lt;&gt;"",IF(Deník!$AB386=Statistika!$L$108,Deník!$W386,""),"")</f>
        <v/>
      </c>
      <c r="GS386" s="233" t="str">
        <f>IF(Deník!$W386&lt;0,IF(Deník!$AC386=Statistika!$F$117,Deník!$W386,""),"")</f>
        <v/>
      </c>
      <c r="GT386" s="233" t="str">
        <f>IF(Deník!$W386&lt;0,IF(Deník!$AC386=Statistika!$F$118,Deník!$W386,""),"")</f>
        <v/>
      </c>
      <c r="GU386" s="233" t="str">
        <f>IF(Deník!$W386&lt;0,IF(Deník!$AC386=Statistika!$F$119,Deník!$W386,""),"")</f>
        <v/>
      </c>
      <c r="GV386" s="233" t="str">
        <f>IF(Deník!$W386&lt;0,IF(Deník!$AC386=Statistika!$F$120,Deník!$W386,""),"")</f>
        <v/>
      </c>
      <c r="GW386" s="233" t="str">
        <f>IF(Deník!$W386&lt;0,IF(Deník!$AC386=Statistika!$F$121,Deník!$W386,""),"")</f>
        <v/>
      </c>
      <c r="GX386" s="233" t="str">
        <f>IF(Deník!$W386&lt;0,IF(Deník!$AC386=Statistika!$F$122,Deník!$W386,""),"")</f>
        <v/>
      </c>
      <c r="GY386" s="233" t="str">
        <f>IF(Deník!$W386&lt;0,IF(Deník!$AC386=Statistika!$F$123,Deník!$W386,""),"")</f>
        <v/>
      </c>
      <c r="GZ386" s="233" t="str">
        <f>IF(Deník!$W386&lt;0,IF(Deník!$AC386=Statistika!$F$124,Deník!$W386,""),"")</f>
        <v/>
      </c>
      <c r="HA386" s="233" t="str">
        <f>IF(Deník!$W386&lt;0,IF(Deník!$AC386=Statistika!$F$125,Deník!$W386,""),"")</f>
        <v/>
      </c>
      <c r="HC386" s="233" t="str">
        <f>IF(Deník!$W386&lt;0,IF(Deník!$AD386=Statistika!$F$133,Deník!$W386,""),"")</f>
        <v/>
      </c>
      <c r="HD386" s="233" t="str">
        <f>IF(Deník!$W386&lt;0,IF(Deník!$AD386=Statistika!$F$134,Deník!$W386,""),"")</f>
        <v/>
      </c>
      <c r="HE386" s="233" t="str">
        <f>IF(Deník!$W386&lt;0,IF(Deník!$AD386=Statistika!$F$135,Deník!$W386,""),"")</f>
        <v/>
      </c>
      <c r="HF386" s="233" t="str">
        <f>IF(Deník!$W386&lt;0,IF(Deník!$AD386=Statistika!$F$136,Deník!$W386,""),"")</f>
        <v/>
      </c>
      <c r="HG386" s="233" t="str">
        <f>IF(Deník!$W386&lt;0,IF(Deník!$AD386=Statistika!$F$137,Deník!$W386,""),"")</f>
        <v/>
      </c>
      <c r="ID386" s="8">
        <f>Tabulka4[[#This Row],[Sloupec3]]</f>
        <v>0</v>
      </c>
      <c r="IE386" s="17" t="str">
        <f>IF(AND([1]Deník!$C386&gt;='[1]Měsíční shrnutí'!$D$1,[1]Deník!$C386&lt;='[1]Měsíční shrnutí'!$F$1),[1]Deník!$X386,"")</f>
        <v/>
      </c>
    </row>
    <row r="387" spans="1:239">
      <c r="A387" s="8">
        <f>Deník!C388</f>
        <v>0</v>
      </c>
      <c r="B387" s="50" t="str">
        <f>Deník!R388</f>
        <v/>
      </c>
      <c r="C387" s="102" t="str">
        <f>IF(AND(Deník!R388&gt;1,Deník!R388&lt;&gt;""),1,"")</f>
        <v/>
      </c>
      <c r="D387" s="102" t="str">
        <f>IF(AND(Deník!R388&lt;=0,Deník!R388&lt;&gt;""),1,"")</f>
        <v/>
      </c>
      <c r="E387" s="103" t="str">
        <f>IF(AND(Deník!R388&gt;=0,Deník!R388&lt;=1),1,"")</f>
        <v/>
      </c>
      <c r="F387" s="79" t="str">
        <f>IF(Deník!R388&lt;&gt;"",Deník!R388+F386,"")</f>
        <v/>
      </c>
      <c r="G387" s="85"/>
      <c r="H387" s="54" t="str">
        <f>IF(MONTH(Deník!$C387)=H$2,IF(AND(Deník!$R387&gt;=0,Deník!$R387&lt;=1),"BE",Deník!$R387),"")</f>
        <v/>
      </c>
      <c r="I387" s="11" t="str">
        <f>IF(MONTH(Deník!$C387)=I$2,IF(AND(Deník!$R387&gt;=0,Deník!$R387&lt;=1),"BE",Deník!$R387),"")</f>
        <v/>
      </c>
      <c r="J387" s="11" t="str">
        <f>IF(MONTH(Deník!$C387)=J$2,IF(AND(Deník!$R387&gt;=0,Deník!$R387&lt;=1),"BE",Deník!$R387),"")</f>
        <v/>
      </c>
      <c r="K387" s="11" t="str">
        <f>IF(MONTH(Deník!$C387)=K$2,IF(AND(Deník!$R387&gt;=0,Deník!$R387&lt;=1),"BE",Deník!$R387),"")</f>
        <v/>
      </c>
      <c r="L387" s="11" t="str">
        <f>IF(MONTH(Deník!$C387)=L$2,IF(AND(Deník!$R387&gt;=0,Deník!$R387&lt;=1),"BE",Deník!$R387),"")</f>
        <v/>
      </c>
      <c r="M387" s="11" t="str">
        <f>IF(MONTH(Deník!$C387)=M$2,IF(AND(Deník!$R387&gt;=0,Deník!$R387&lt;=1),"BE",Deník!$R387),"")</f>
        <v/>
      </c>
      <c r="N387" s="11" t="str">
        <f>IF(MONTH(Deník!$C387)=N$2,IF(AND(Deník!$R387&gt;=0,Deník!$R387&lt;=1),"BE",Deník!$R387),"")</f>
        <v/>
      </c>
      <c r="O387" s="11" t="str">
        <f>IF(MONTH(Deník!$C387)=O$2,IF(AND(Deník!$R387&gt;=0,Deník!$R387&lt;=1),"BE",Deník!$R387),"")</f>
        <v/>
      </c>
      <c r="P387" s="11" t="str">
        <f>IF(MONTH(Deník!$C387)=P$2,IF(AND(Deník!$R387&gt;=0,Deník!$R387&lt;=1),"BE",Deník!$R387),"")</f>
        <v/>
      </c>
      <c r="Q387" s="11" t="str">
        <f>IF(MONTH(Deník!$C387)=Q$2,IF(AND(Deník!$R387&gt;=0,Deník!$R387&lt;=1),"BE",Deník!$R387),"")</f>
        <v/>
      </c>
      <c r="R387" s="11" t="str">
        <f>IF(MONTH(Deník!$C387)=R$2,IF(AND(Deník!$R387&gt;=0,Deník!$R387&lt;=1),"BE",Deník!$R387),"")</f>
        <v/>
      </c>
      <c r="S387" s="57" t="str">
        <f>IF(MONTH(Deník!$C387)=S$2,IF(AND(Deník!$R387&gt;=0,Deník!$R387&lt;=1),"BE",Deník!$R387),"")</f>
        <v/>
      </c>
      <c r="U387" s="12"/>
      <c r="V387" s="12"/>
      <c r="X387" s="600" t="str">
        <f>IF(Deník!$R387&lt;&gt;"",IF(Deník!$B387=Statistika!$F$63,IF(AND(Deník!$R387&gt;=0,Deník!$R387&lt;=1),"BE",Deník!$R387),""),"")</f>
        <v/>
      </c>
      <c r="Y387" s="13" t="str">
        <f>IF(Deník!$R387&lt;&gt;"",IF(Deník!$B387=Statistika!$F$64,IF(AND(Deník!$R387&gt;=0,Deník!$R387&lt;=1),"BE",Deník!$R387),""),"")</f>
        <v/>
      </c>
      <c r="Z387" s="13" t="str">
        <f>IF(Deník!$R387&lt;&gt;"",IF(Deník!$B387=Statistika!$F$65,IF(AND(Deník!$R387&gt;=0,Deník!$R387&lt;=1),"BE",Deník!$R387),""),"")</f>
        <v/>
      </c>
      <c r="AA387" s="13" t="str">
        <f>IF(Deník!$R387&lt;&gt;"",IF(Deník!$B387=Statistika!$F$66,IF(AND(Deník!$R387&gt;=0,Deník!$R387&lt;=1),"BE",Deník!$R387),""),"")</f>
        <v/>
      </c>
      <c r="AB387" s="13" t="str">
        <f>IF(Deník!$R387&lt;&gt;"",IF(Deník!$B387=Statistika!$F$67,IF(AND(Deník!$R387&gt;=0,Deník!$R387&lt;=1),"BE",Deník!$R387),""),"")</f>
        <v/>
      </c>
      <c r="AC387" s="13" t="str">
        <f>IF(Deník!$R387&lt;&gt;"",IF(Deník!$B387=Statistika!$F$68,IF(AND(Deník!$R387&gt;=0,Deník!$R387&lt;=1),"BE",Deník!$R387),""),"")</f>
        <v/>
      </c>
      <c r="AD387" s="13" t="str">
        <f>IF(Deník!$R387&lt;&gt;"",IF(Deník!$B387=Statistika!$F$69,IF(AND(Deník!$R387&gt;=0,Deník!$R387&lt;=1),"BE",Deník!$R387),""),"")</f>
        <v/>
      </c>
      <c r="AE387" s="601" t="str">
        <f>IF(Deník!$R387&lt;&gt;"",IF(Deník!$B387=Statistika!$F$70,IF(AND(Deník!$R387&gt;=0,Deník!$R387&lt;=1),"BE",Deník!$R387),""),"")</f>
        <v/>
      </c>
      <c r="AF387" s="90"/>
      <c r="AG387" s="63" t="str">
        <f>IF(Deník!$R387&lt;&gt;"",IF(Deník!$J387="L",IF(AND(Deník!$R387&gt;=0,Deník!$R387&lt;=1),"BE",Deník!$R387),""),"")</f>
        <v/>
      </c>
      <c r="AH387" s="13" t="str">
        <f>IF(Deník!$R387&lt;&gt;"",IF(Deník!$J387="S",IF(AND(Deník!$R387&gt;=0,Deník!$R387&lt;=1),"BE",Deník!$R387),""),"")</f>
        <v/>
      </c>
      <c r="AI387" s="95"/>
      <c r="AJ387" s="71" t="str">
        <f>IF(Deník!N388&lt;&gt;"",Deník!N388*-1,"")</f>
        <v/>
      </c>
      <c r="AK387" s="88"/>
      <c r="AL387" s="63" t="str">
        <f>IF(WEEKDAY(Deník!$C387,2)=1,IF(AND(Deník!$R387&gt;=0,Deník!$R387&lt;=1),"BE",Deník!$R387),"")</f>
        <v/>
      </c>
      <c r="AM387" s="13" t="str">
        <f>IF(WEEKDAY(Deník!$C387,2)=2,IF(AND(Deník!$R387&gt;=0,Deník!$R387&lt;=1),"BE",Deník!$R387),"")</f>
        <v/>
      </c>
      <c r="AN387" s="13" t="str">
        <f>IF(WEEKDAY(Deník!$C387,2)=3,IF(AND(Deník!$R387&gt;=0,Deník!$R387&lt;=1),"BE",Deník!$R387),"")</f>
        <v/>
      </c>
      <c r="AO387" s="13" t="str">
        <f>IF(WEEKDAY(Deník!$C387,2)=4,IF(AND(Deník!$R387&gt;=0,Deník!$R387&lt;=1),"BE",Deník!$R387),"")</f>
        <v/>
      </c>
      <c r="AP387" s="60" t="str">
        <f>IF(WEEKDAY(Deník!$C387,2)=5,IF(AND(Deník!$R387&gt;=0,Deník!$R387&lt;=1),"BE",Deník!$R387),"")</f>
        <v/>
      </c>
      <c r="AQ387" s="99"/>
      <c r="AR387" s="100">
        <f>Deník!D387</f>
        <v>0</v>
      </c>
      <c r="AS387" s="63" t="str">
        <f>IF(Deník!$D387&lt;&gt;"",IF(AND(Deník!$D387&gt;=AS$2,Deník!$D387&lt;=AS$3),IF(AND(Deník!$R387&gt;=0,Deník!$R387&lt;=1),"BE",Deník!$R387),""),"")</f>
        <v/>
      </c>
      <c r="AT387" s="63" t="str">
        <f>IF(Deník!$D387&lt;&gt;"",IF(AND(Deník!$D387&gt;=AT$2,Deník!$D387&lt;=AT$3),IF(AND(Deník!$R387&gt;=0,Deník!$R387&lt;=1),"BE",Deník!$R387),""),"")</f>
        <v/>
      </c>
      <c r="AU387" s="63" t="str">
        <f>IF(Deník!$D387&lt;&gt;"",IF(AND(Deník!$D387&gt;=AU$2,Deník!$D387&lt;=AU$3),IF(AND(Deník!$R387&gt;=0,Deník!$R387&lt;=1),"BE",Deník!$R387),""),"")</f>
        <v/>
      </c>
      <c r="AV387" s="63" t="str">
        <f>IF(Deník!$D387&lt;&gt;"",IF(AND(Deník!$D387&gt;=AV$2,Deník!$D387&lt;=AV$3),IF(AND(Deník!$R387&gt;=0,Deník!$R387&lt;=1),"BE",Deník!$R387),""),"")</f>
        <v/>
      </c>
      <c r="AW387" s="63" t="str">
        <f>IF(Deník!$D387&lt;&gt;"",IF(AND(Deník!$D387&gt;=AW$2,Deník!$D387&lt;=AW$3),IF(AND(Deník!$R387&gt;=0,Deník!$R387&lt;=1),"BE",Deník!$R387),""),"")</f>
        <v/>
      </c>
      <c r="AX387" s="63" t="str">
        <f>IF(Deník!$D387&lt;&gt;"",IF(AND(Deník!$D387&gt;=AX$2,Deník!$D387&lt;=AX$3),IF(AND(Deník!$R387&gt;=0,Deník!$R387&lt;=1),"BE",Deník!$R387),""),"")</f>
        <v/>
      </c>
      <c r="AY387" s="63" t="str">
        <f>IF(Deník!$D387&lt;&gt;"",IF(AND(Deník!$D387&gt;=AY$2,Deník!$D387&lt;=AY$3),IF(AND(Deník!$R387&gt;=0,Deník!$R387&lt;=1),"BE",Deník!$R387),""),"")</f>
        <v/>
      </c>
      <c r="AZ387" s="63" t="str">
        <f>IF(Deník!$D387&lt;&gt;"",IF(AND(Deník!$D387&gt;=AZ$2,Deník!$D387&lt;=AZ$3),IF(AND(Deník!$R387&gt;=0,Deník!$R387&lt;=1),"BE",Deník!$R387),""),"")</f>
        <v/>
      </c>
      <c r="BA387" s="63" t="str">
        <f>IF(Deník!$D387&lt;&gt;"",IF(AND(Deník!$D387&gt;=BA$2,Deník!$D387&lt;=BA$3),IF(AND(Deník!$R387&gt;=0,Deník!$R387&lt;=1),"BE",Deník!$R387),""),"")</f>
        <v/>
      </c>
      <c r="BB387" s="63" t="str">
        <f>IF(Deník!$D387&lt;&gt;"",IF(AND(Deník!$D387&gt;=BB$2,Deník!$D387&lt;=BB$3),IF(AND(Deník!$R387&gt;=0,Deník!$R387&lt;=1),"BE",Deník!$R387),""),"")</f>
        <v/>
      </c>
      <c r="BC387" s="71" t="str">
        <f>IF(Deník!$D387&lt;&gt;"",IF(AND(Deník!$D387&gt;=BC$2,Deník!$D387&lt;=BC$3),IF(AND(Deník!$R387&gt;=0,Deník!$R387&lt;=1),"BE",Deník!$R387),""),"")</f>
        <v/>
      </c>
      <c r="BD387" s="20" t="str">
        <f>IF(Deník!$J388="S",(Deník!$M388-Deník!$K388),IF(Deník!$J388="L",(Deník!$K388-Deník!$M388),""))</f>
        <v/>
      </c>
      <c r="BE387" s="20" t="str">
        <f>IF(Deník!$J388="S",(Deník!$K388-Deník!$O388),IF(Deník!$J388="L",(Deník!$O388-Deník!$K388),""))</f>
        <v/>
      </c>
      <c r="BF387" s="20" t="str">
        <f>IF(Deník!$J388="S",(Deník!$K388-Deník!$L388),IF(Deník!$J388="L",(Deník!$L388-Deník!$K388),""))</f>
        <v/>
      </c>
      <c r="BG387" s="20" t="str">
        <f>IF(Deník!$J388="S",(Deník!$K388-Deník!$S388),IF(Deník!$J388="L",(Deník!$S388-Deník!$K388),""))</f>
        <v/>
      </c>
      <c r="BH387" s="20" t="str">
        <f>IF(Deník!$J388="S",(Deník!$K388-Deník!$U388),IF(Deník!$J388="L",(Deník!$U388-Deník!$K388),""))</f>
        <v/>
      </c>
      <c r="BI387" s="20" t="str">
        <f>IF(Deník!$R387&gt;1,Deník!$R387,"")</f>
        <v/>
      </c>
      <c r="BJ387" s="20" t="str">
        <f>IF(Deník!$R387&lt;0,Deník!$R387,"")</f>
        <v/>
      </c>
      <c r="BK387" s="17"/>
      <c r="BM387" s="233" t="str">
        <f>IF(Deník!$R387&lt;&gt;"",IF(Deník!$Y387=Statistika!$F$78,IF(AND(Deník!$R387&gt;=0,Deník!$R387&lt;=1),"BE",Deník!$R387),""),"")</f>
        <v/>
      </c>
      <c r="BN387" s="233" t="str">
        <f>IF(Deník!$R387&lt;&gt;"",IF(Deník!$Y387=Statistika!$F$79,IF(AND(Deník!$R387&gt;=0,Deník!$R387&lt;=1),"BE",Deník!$R387),""),"")</f>
        <v/>
      </c>
      <c r="BO387" s="233" t="str">
        <f>IF(Deník!$R387&lt;&gt;"",IF(Deník!$Y387=Statistika!$F$80,IF(AND(Deník!$R387&gt;=0,Deník!$R387&lt;=1),"BE",Deník!$R387),""),"")</f>
        <v/>
      </c>
      <c r="BP387" s="233" t="str">
        <f>IF(Deník!$R387&lt;&gt;"",IF(Deník!$Y387=Statistika!$F$81,IF(AND(Deník!$R387&gt;=0,Deník!$R387&lt;=1),"BE",Deník!$R387),""),"")</f>
        <v/>
      </c>
      <c r="BQ387" s="233" t="str">
        <f>IF(Deník!$R387&lt;&gt;"",IF(Deník!$Y387=Statistika!$F$82,IF(AND(Deník!$R387&gt;=0,Deník!$R387&lt;=1),"BE",Deník!$R387),""),"")</f>
        <v/>
      </c>
      <c r="BR387" s="233" t="str">
        <f>IF(Deník!$R387&lt;&gt;"",IF(Deník!$Y387=Statistika!$F$83,IF(AND(Deník!$R387&gt;=0,Deník!$R387&lt;=1),"BE",Deník!$R387),""),"")</f>
        <v/>
      </c>
      <c r="BS387" s="233" t="str">
        <f>IF(Deník!$R387&lt;&gt;"",IF(Deník!$Y387=Statistika!$F$84,IF(AND(Deník!$R387&gt;=0,Deník!$R387&lt;=1),"BE",Deník!$R387),""),"")</f>
        <v/>
      </c>
      <c r="BT387" s="233" t="str">
        <f>IF(Deník!$R387&lt;&gt;"",IF(Deník!$Y387=Statistika!$F$85,IF(AND(Deník!$R387&gt;=0,Deník!$R387&lt;=1),"BE",Deník!$R387),""),"")</f>
        <v/>
      </c>
      <c r="BU387" s="233" t="str">
        <f>IF(Deník!$R387&lt;&gt;"",IF(Deník!$Y387=Statistika!$F$86,IF(AND(Deník!$R387&gt;=0,Deník!$R387&lt;=1),"BE",Deník!$R387),""),"")</f>
        <v/>
      </c>
      <c r="BV387" s="233" t="str">
        <f>IF(Deník!$R387&lt;&gt;"",IF(Deník!$Y387=Statistika!$F$87,IF(AND(Deník!$R387&gt;=0,Deník!$R387&lt;=1),"BE",Deník!$R387),""),"")</f>
        <v/>
      </c>
      <c r="BW387" s="233" t="str">
        <f>IF(Deník!$R387&lt;&gt;"",IF(Deník!$Y387=Statistika!$F$88,IF(AND(Deník!$R387&gt;=0,Deník!$R387&lt;=1),"BE",Deník!$R387),""),"")</f>
        <v/>
      </c>
      <c r="BX387" s="233" t="str">
        <f>IF(Deník!$R387&lt;&gt;"",IF(Deník!$Y387=Statistika!$F$89,IF(AND(Deník!$R387&gt;=0,Deník!$R387&lt;=1),"BE",Deník!$R387),""),"")</f>
        <v/>
      </c>
      <c r="BY387" s="233" t="str">
        <f>IF(Deník!$R387&lt;&gt;"",IF(Deník!$Y387=Statistika!$F$90,IF(AND(Deník!$R387&gt;=0,Deník!$R387&lt;=1),"BE",Deník!$R387),""),"")</f>
        <v/>
      </c>
      <c r="BZ387" s="233" t="str">
        <f>IF(Deník!$R387&lt;&gt;"",IF(Deník!$Y387=Statistika!$F$91,IF(AND(Deník!$R387&gt;=0,Deník!$R387&lt;=1),"BE",Deník!$R387),""),"")</f>
        <v/>
      </c>
      <c r="CA387" s="233"/>
      <c r="CB387" s="233" t="str">
        <f>IF(Deník!$R387&lt;&gt;"",IF(Deník!$AB387="SL",IF(AND(Deník!$R387&gt;=0,Deník!$R387&lt;=1),"BE",Deník!$R387),""),"")</f>
        <v/>
      </c>
      <c r="CC387" s="233" t="str">
        <f>IF(Deník!$R387&lt;&gt;"",IF(Deník!$AB387="BE10",IF(AND(Deník!$R387&gt;=0,Deník!$R387&lt;=1),"BE",Deník!$R387),""),"")</f>
        <v/>
      </c>
      <c r="CD387" s="233" t="str">
        <f>IF(Deník!$R387&lt;&gt;"",IF(Deník!$AB387="BE15",IF(AND(Deník!$R387&gt;=0,Deník!$R387&lt;=1),"BE",Deník!$R387),""),"")</f>
        <v/>
      </c>
      <c r="CE387" s="233" t="str">
        <f>IF(Deník!$R387&lt;&gt;"",IF(Deník!$AB387="BE20",IF(AND(Deník!$R387&gt;=0,Deník!$R387&lt;=1),"BE",Deník!$R387),""),"")</f>
        <v/>
      </c>
      <c r="CF387" s="233" t="str">
        <f>IF(Deník!$R387&lt;&gt;"",IF(Deník!$AB387="TP1",IF(AND(Deník!$R387&gt;=0,Deník!$R387&lt;=1),"BE",Deník!$R387),""),"")</f>
        <v/>
      </c>
      <c r="CG387" s="233" t="str">
        <f>IF(Deník!$R387&lt;&gt;"",IF(Deník!$AB387="TP2",IF(AND(Deník!$R387&gt;=0,Deník!$R387&lt;=1),"BE",Deník!$R387),""),"")</f>
        <v/>
      </c>
      <c r="CH387" s="233" t="str">
        <f>IF(Deník!$R387&lt;&gt;"",IF(Deník!$AB387="TP3",IF(AND(Deník!$R387&gt;=0,Deník!$R387&lt;=1),"BE",Deník!$R387),""),"")</f>
        <v/>
      </c>
      <c r="CI387" s="233" t="str">
        <f>IF(Deník!$R387&lt;&gt;"",IF(Deník!$AB387="Trailing SL",IF(AND(Deník!$R387&gt;=0,Deník!$R387&lt;=1),"BE",Deník!$R387),""),"")</f>
        <v/>
      </c>
      <c r="CJ387" s="233" t="str">
        <f>IF(Deník!$R387&lt;&gt;"",IF(Deník!$AB387="Manual",IF(AND(Deník!$R387&gt;=0,Deník!$R387&lt;=1),"BE",Deník!$R387),""),"")</f>
        <v/>
      </c>
      <c r="CK387" s="233"/>
      <c r="CL387" s="233" t="str">
        <f>IF(Deník!$R387&lt;0,IF(Deník!$AC387=Statistika!$F$117,Deník!$R387,""),"")</f>
        <v/>
      </c>
      <c r="CM387" s="233" t="str">
        <f>IF(Deník!$R387&lt;0,IF(Deník!$AC387=Statistika!$F$118,Deník!$R387,""),"")</f>
        <v/>
      </c>
      <c r="CN387" s="233" t="str">
        <f>IF(Deník!$R387&lt;0,IF(Deník!$AC387=Statistika!$F$119,Deník!$R387,""),"")</f>
        <v/>
      </c>
      <c r="CO387" s="233" t="str">
        <f>IF(Deník!$R387&lt;0,IF(Deník!$AC387=Statistika!$F$120,Deník!$R387,""),"")</f>
        <v/>
      </c>
      <c r="CP387" s="233" t="str">
        <f>IF(Deník!$R387&lt;0,IF(Deník!$AC387=Statistika!$F$121,Deník!$R387,""),"")</f>
        <v/>
      </c>
      <c r="CQ387" s="233" t="str">
        <f>IF(Deník!$R387&lt;0,IF(Deník!$AC387=Statistika!$F$122,Deník!$R387,""),"")</f>
        <v/>
      </c>
      <c r="CR387" s="233" t="str">
        <f>IF(Deník!$R387&lt;0,IF(Deník!$AC387=Statistika!$F$123,Deník!$R387,""),"")</f>
        <v/>
      </c>
      <c r="CS387" s="233" t="str">
        <f>IF(Deník!$R387&lt;0,IF(Deník!$AC387=Statistika!$F$124,Deník!$R387,""),"")</f>
        <v/>
      </c>
      <c r="CT387" s="233" t="str">
        <f>IF(Deník!$R387&lt;0,IF(Deník!$AC387=Statistika!$F$125,Deník!$R387,""),"")</f>
        <v/>
      </c>
      <c r="CU387" s="233"/>
      <c r="CV387" s="233" t="str">
        <f>IF(Deník!$R387&lt;0,IF(Deník!$AD387=$CV$2,Deník!$R387,""),"")</f>
        <v/>
      </c>
      <c r="CW387" s="233" t="str">
        <f>IF(Deník!$R387&lt;0,IF(Deník!$AD387=$CW$2,Deník!$R387,""),"")</f>
        <v/>
      </c>
      <c r="CX387" s="233" t="str">
        <f>IF(Deník!$R387&lt;0,IF(Deník!$AD387=$CX$2,Deník!$R387,""),"")</f>
        <v/>
      </c>
      <c r="CY387" s="233" t="str">
        <f>IF(Deník!$R387&lt;0,IF(Deník!$AD387=$CY$2,Deník!$R387,""),"")</f>
        <v/>
      </c>
      <c r="CZ387" s="233" t="str">
        <f>IF(Deník!$R387&lt;0,IF(Deník!$AD387=$CZ$2,Deník!$R387,""),"")</f>
        <v/>
      </c>
      <c r="DL387" s="221">
        <f t="shared" si="16"/>
        <v>93847.029999999984</v>
      </c>
      <c r="DM387" s="220">
        <f t="shared" si="15"/>
        <v>-6.1529700000000132E-2</v>
      </c>
      <c r="DO387" s="50">
        <f>Deník!W388</f>
        <v>0</v>
      </c>
      <c r="DP387" s="102" t="str">
        <f>IF(AND(Deník!W388&gt;0),1,"")</f>
        <v/>
      </c>
      <c r="DQ387" s="102">
        <f>IF(AND(Deník!W388&lt;=0),1,"")</f>
        <v>1</v>
      </c>
      <c r="DR387" s="227"/>
      <c r="DS387" s="228"/>
      <c r="DT387" s="85"/>
      <c r="DU387" s="54">
        <f>IF(MONTH(Deník!$C387)=DU$2,Deník!$W387,"")</f>
        <v>0</v>
      </c>
      <c r="DV387" s="222" t="str">
        <f>IF(MONTH(Deník!$C387)=DV$2,Deník!$W387,"")</f>
        <v/>
      </c>
      <c r="DW387" s="222" t="str">
        <f>IF(MONTH(Deník!$C387)=DW$2,Deník!$W387,"")</f>
        <v/>
      </c>
      <c r="DX387" s="222" t="str">
        <f>IF(MONTH(Deník!$C387)=DX$2,Deník!$W387,"")</f>
        <v/>
      </c>
      <c r="DY387" s="222" t="str">
        <f>IF(MONTH(Deník!$C387)=DY$2,Deník!$W387,"")</f>
        <v/>
      </c>
      <c r="DZ387" s="222" t="str">
        <f>IF(MONTH(Deník!$C387)=DZ$2,Deník!$W387,"")</f>
        <v/>
      </c>
      <c r="EA387" s="222" t="str">
        <f>IF(MONTH(Deník!$C387)=EA$2,Deník!$W387,"")</f>
        <v/>
      </c>
      <c r="EB387" s="222" t="str">
        <f>IF(MONTH(Deník!$C387)=EB$2,Deník!$W387,"")</f>
        <v/>
      </c>
      <c r="EC387" s="222" t="str">
        <f>IF(MONTH(Deník!$C387)=EC$2,Deník!$W387,"")</f>
        <v/>
      </c>
      <c r="ED387" s="222" t="str">
        <f>IF(MONTH(Deník!$C387)=ED$2,Deník!$W387,"")</f>
        <v/>
      </c>
      <c r="EE387" s="222" t="str">
        <f>IF(MONTH(Deník!$C387)=EE$2,Deník!$W387,"")</f>
        <v/>
      </c>
      <c r="EF387" s="222" t="str">
        <f>IF(MONTH(Deník!$C387)=EF$2,Deník!$W387,"")</f>
        <v/>
      </c>
      <c r="EI387" s="600" t="str">
        <f>IF(Deník!$W387&lt;&gt;"",IF(Deník!$B387=Statistika!$F$63,Deník!$W387,""),"")</f>
        <v/>
      </c>
      <c r="EJ387" s="13" t="str">
        <f>IF(Deník!$W387&lt;&gt;"",IF(Deník!$B387=Statistika!$F$64,Deník!$W387,""),"")</f>
        <v/>
      </c>
      <c r="EK387" s="13" t="str">
        <f>IF(Deník!$W387&lt;&gt;"",IF(Deník!$B387=Statistika!$F$65,Deník!$W387,""),"")</f>
        <v/>
      </c>
      <c r="EL387" s="13" t="str">
        <f>IF(Deník!$W387&lt;&gt;"",IF(Deník!$B387=Statistika!$F$66,Deník!$W387,""),"")</f>
        <v/>
      </c>
      <c r="EM387" s="13" t="str">
        <f>IF(Deník!$W387&lt;&gt;"",IF(Deník!$B387=Statistika!$F$67,Deník!$W387,""),"")</f>
        <v/>
      </c>
      <c r="EN387" s="13" t="str">
        <f>IF(Deník!$W387&lt;&gt;"",IF(Deník!$B387=Statistika!$F$68,Deník!$W387,""),"")</f>
        <v/>
      </c>
      <c r="EO387" s="13" t="str">
        <f>IF(Deník!$W387&lt;&gt;"",IF(Deník!$B387=Statistika!$F$69,Deník!$W387,""),"")</f>
        <v/>
      </c>
      <c r="EP387" s="601" t="str">
        <f>IF(Deník!$W387&lt;&gt;"",IF(Deník!$B387=Statistika!$F$70,Deník!$W387,""),"")</f>
        <v/>
      </c>
      <c r="EQ387" s="90"/>
      <c r="ER387" s="63" t="str">
        <f>IF(Deník!$W387&lt;&gt;"",IF(Deník!$J387="L",Deník!$W387,""),"")</f>
        <v/>
      </c>
      <c r="ES387" s="13" t="str">
        <f>IF(Deník!$W387&lt;&gt;"",IF(Deník!$J387="S",Deník!$W387,""),"")</f>
        <v/>
      </c>
      <c r="ET387" s="95"/>
      <c r="EU387" s="88"/>
      <c r="EV387" s="63" t="str">
        <f>IF(WEEKDAY(Deník!$C387,2)=1,Deník!$W387,"")</f>
        <v/>
      </c>
      <c r="EW387" s="13" t="str">
        <f>IF(WEEKDAY(Deník!$C387,2)=2,Deník!$W387,"")</f>
        <v/>
      </c>
      <c r="EX387" s="13" t="str">
        <f>IF(WEEKDAY(Deník!$C387,2)=3,Deník!$W387,"")</f>
        <v/>
      </c>
      <c r="EY387" s="13" t="str">
        <f>IF(WEEKDAY(Deník!$C387,2)=4,Deník!$W387,"")</f>
        <v/>
      </c>
      <c r="EZ387" s="60" t="str">
        <f>IF(WEEKDAY(Deník!$C387,2)=5,Deník!$W387,"")</f>
        <v/>
      </c>
      <c r="FA387" s="99"/>
      <c r="FB387" s="100">
        <f>Deník!D387</f>
        <v>0</v>
      </c>
      <c r="FC387" s="63">
        <f>IF($FB387&lt;&gt;"",IF(AND($FB387&gt;=FC$2,$FB387&lt;=FC$3),Deník!$W387,""))</f>
        <v>0</v>
      </c>
      <c r="FD387" s="63" t="str">
        <f>IF($FB387&lt;&gt;"",IF(AND($FB387&gt;=FD$2,$FB387&lt;=FD$3),Deník!$W387,""))</f>
        <v/>
      </c>
      <c r="FE387" s="63" t="str">
        <f>IF($FB387&lt;&gt;"",IF(AND($FB387&gt;=FE$2,$FB387&lt;=FE$3),Deník!$W387,""))</f>
        <v/>
      </c>
      <c r="FF387" s="63" t="str">
        <f>IF($FB387&lt;&gt;"",IF(AND($FB387&gt;=FF$2,$FB387&lt;=FF$3),Deník!$W387,""))</f>
        <v/>
      </c>
      <c r="FG387" s="63" t="str">
        <f>IF($FB387&lt;&gt;"",IF(AND($FB387&gt;=FG$2,$FB387&lt;=FG$3),Deník!$W387,""))</f>
        <v/>
      </c>
      <c r="FH387" s="63" t="str">
        <f>IF($FB387&lt;&gt;"",IF(AND($FB387&gt;=FH$2,$FB387&lt;=FH$3),Deník!$W387,""))</f>
        <v/>
      </c>
      <c r="FI387" s="63" t="str">
        <f>IF($FB387&lt;&gt;"",IF(AND($FB387&gt;=FI$2,$FB387&lt;=FI$3),Deník!$W387,""))</f>
        <v/>
      </c>
      <c r="FJ387" s="63" t="str">
        <f>IF($FB387&lt;&gt;"",IF(AND($FB387&gt;=FJ$2,$FB387&lt;=FJ$3),Deník!$W387,""))</f>
        <v/>
      </c>
      <c r="FK387" s="63" t="str">
        <f>IF($FB387&lt;&gt;"",IF(AND($FB387&gt;=FK$2,$FB387&lt;=FK$3),Deník!$W387,""))</f>
        <v/>
      </c>
      <c r="FL387" s="63" t="str">
        <f>IF($FB387&lt;&gt;"",IF(AND($FB387&gt;=FL$2,$FB387&lt;=FL$3),Deník!$W387,""))</f>
        <v/>
      </c>
      <c r="FM387" s="63" t="str">
        <f>IF($FB387&lt;&gt;"",IF(AND($FB387&gt;=FM$2,$FB387&lt;=FM$3),Deník!$W387,""))</f>
        <v/>
      </c>
      <c r="FN387" s="13"/>
      <c r="FO387" s="20" t="str">
        <f>IF(Deník!$W387&gt;1,Deník!$W387,"")</f>
        <v/>
      </c>
      <c r="FP387" s="20" t="str">
        <f>IF(Deník!$W387&lt;0,Deník!$W387,"")</f>
        <v/>
      </c>
      <c r="FQ387" s="17"/>
      <c r="FS387" s="233"/>
      <c r="FT387" s="233" t="str">
        <f>IF(Deník!$W387&lt;&gt;"",IF(Deník!$Y387=Statistika!$F$78,Deník!$W387,""),"")</f>
        <v/>
      </c>
      <c r="FU387" s="233" t="str">
        <f>IF(Deník!$W387&lt;&gt;"",IF(Deník!$Y387=Statistika!$F$79,Deník!$W387,""),"")</f>
        <v/>
      </c>
      <c r="FV387" s="233" t="str">
        <f>IF(Deník!$W387&lt;&gt;"",IF(Deník!$Y387=Statistika!$F$80,Deník!$W387,""),"")</f>
        <v/>
      </c>
      <c r="FW387" s="233" t="str">
        <f>IF(Deník!$W387&lt;&gt;"",IF(Deník!$Y387=Statistika!$F$81,Deník!$W387,""),"")</f>
        <v/>
      </c>
      <c r="FX387" s="233" t="str">
        <f>IF(Deník!$W387&lt;&gt;"",IF(Deník!$Y387=Statistika!$F$82,Deník!$W387,""),"")</f>
        <v/>
      </c>
      <c r="FY387" s="233" t="str">
        <f>IF(Deník!$W387&lt;&gt;"",IF(Deník!$Y387=Statistika!$F$83,Deník!$W387,""),"")</f>
        <v/>
      </c>
      <c r="FZ387" s="233" t="str">
        <f>IF(Deník!$W387&lt;&gt;"",IF(Deník!$Y387=Statistika!$F$84,Deník!$W387,""),"")</f>
        <v/>
      </c>
      <c r="GA387" s="233" t="str">
        <f>IF(Deník!$W387&lt;&gt;"",IF(Deník!$Y387=Statistika!$F$85,Deník!$W387,""),"")</f>
        <v/>
      </c>
      <c r="GB387" s="233" t="str">
        <f>IF(Deník!$W387&lt;&gt;"",IF(Deník!$Y387=Statistika!$F$86,Deník!$W387,""),"")</f>
        <v/>
      </c>
      <c r="GC387" s="233" t="str">
        <f>IF(Deník!$W387&lt;&gt;"",IF(Deník!$Y387=Statistika!$F$87,Deník!$W387,""),"")</f>
        <v/>
      </c>
      <c r="GD387" s="233" t="str">
        <f>IF(Deník!$W387&lt;&gt;"",IF(Deník!$Y387=Statistika!$F$88,Deník!$W387,""),"")</f>
        <v/>
      </c>
      <c r="GE387" s="233" t="str">
        <f>IF(Deník!$W387&lt;&gt;"",IF(Deník!$Y387=Statistika!$F$89,Deník!$W387,""),"")</f>
        <v/>
      </c>
      <c r="GF387" s="233" t="str">
        <f>IF(Deník!$W387&lt;&gt;"",IF(Deník!$Y387=Statistika!$F$90,Deník!$W387,""),"")</f>
        <v/>
      </c>
      <c r="GG387" s="233" t="str">
        <f>IF(Deník!$W387&lt;&gt;"",IF(Deník!$Y387=Statistika!$F$91,Deník!$W387,""),"")</f>
        <v/>
      </c>
      <c r="GH387" s="233"/>
      <c r="GI387" s="233" t="str">
        <f>IF(Deník!$W387&lt;&gt;"",IF(Deník!$AB387=Statistika!$L$100,Deník!$W387,""),"")</f>
        <v/>
      </c>
      <c r="GJ387" s="233" t="str">
        <f>IF(Deník!$W387&lt;&gt;"",IF(Deník!$AB387=Statistika!$L$101,Deník!$W387,""),"")</f>
        <v/>
      </c>
      <c r="GK387" s="233" t="str">
        <f>IF(Deník!$W387&lt;&gt;"",IF(Deník!$AB387=Statistika!$L$102,Deník!$W387,""),"")</f>
        <v/>
      </c>
      <c r="GL387" s="233" t="str">
        <f>IF(Deník!$W387&lt;&gt;"",IF(Deník!$AB387=Statistika!$L$103,Deník!$W387,""),"")</f>
        <v/>
      </c>
      <c r="GM387" s="233" t="str">
        <f>IF(Deník!$W387&lt;&gt;"",IF(Deník!$AB387=Statistika!$L$104,Deník!$W387,""),"")</f>
        <v/>
      </c>
      <c r="GN387" s="233" t="str">
        <f>IF(Deník!$W387&lt;&gt;"",IF(Deník!$AB387=Statistika!$L$105,Deník!$W387,""),"")</f>
        <v/>
      </c>
      <c r="GO387" s="233" t="str">
        <f>IF(Deník!$W387&lt;&gt;"",IF(Deník!$AB387=Statistika!$L$106,Deník!$W387,""),"")</f>
        <v/>
      </c>
      <c r="GP387" s="233" t="str">
        <f>IF(Deník!$W387&lt;&gt;"",IF(Deník!$AB387=Statistika!$L$107,Deník!$W387,""),"")</f>
        <v/>
      </c>
      <c r="GQ387" s="233" t="str">
        <f>IF(Deník!$W387&lt;&gt;"",IF(Deník!$AB387=Statistika!$L$108,Deník!$W387,""),"")</f>
        <v/>
      </c>
      <c r="GS387" s="233" t="str">
        <f>IF(Deník!$W387&lt;0,IF(Deník!$AC387=Statistika!$F$117,Deník!$W387,""),"")</f>
        <v/>
      </c>
      <c r="GT387" s="233" t="str">
        <f>IF(Deník!$W387&lt;0,IF(Deník!$AC387=Statistika!$F$118,Deník!$W387,""),"")</f>
        <v/>
      </c>
      <c r="GU387" s="233" t="str">
        <f>IF(Deník!$W387&lt;0,IF(Deník!$AC387=Statistika!$F$119,Deník!$W387,""),"")</f>
        <v/>
      </c>
      <c r="GV387" s="233" t="str">
        <f>IF(Deník!$W387&lt;0,IF(Deník!$AC387=Statistika!$F$120,Deník!$W387,""),"")</f>
        <v/>
      </c>
      <c r="GW387" s="233" t="str">
        <f>IF(Deník!$W387&lt;0,IF(Deník!$AC387=Statistika!$F$121,Deník!$W387,""),"")</f>
        <v/>
      </c>
      <c r="GX387" s="233" t="str">
        <f>IF(Deník!$W387&lt;0,IF(Deník!$AC387=Statistika!$F$122,Deník!$W387,""),"")</f>
        <v/>
      </c>
      <c r="GY387" s="233" t="str">
        <f>IF(Deník!$W387&lt;0,IF(Deník!$AC387=Statistika!$F$123,Deník!$W387,""),"")</f>
        <v/>
      </c>
      <c r="GZ387" s="233" t="str">
        <f>IF(Deník!$W387&lt;0,IF(Deník!$AC387=Statistika!$F$124,Deník!$W387,""),"")</f>
        <v/>
      </c>
      <c r="HA387" s="233" t="str">
        <f>IF(Deník!$W387&lt;0,IF(Deník!$AC387=Statistika!$F$125,Deník!$W387,""),"")</f>
        <v/>
      </c>
      <c r="HC387" s="233" t="str">
        <f>IF(Deník!$W387&lt;0,IF(Deník!$AD387=Statistika!$F$133,Deník!$W387,""),"")</f>
        <v/>
      </c>
      <c r="HD387" s="233" t="str">
        <f>IF(Deník!$W387&lt;0,IF(Deník!$AD387=Statistika!$F$134,Deník!$W387,""),"")</f>
        <v/>
      </c>
      <c r="HE387" s="233" t="str">
        <f>IF(Deník!$W387&lt;0,IF(Deník!$AD387=Statistika!$F$135,Deník!$W387,""),"")</f>
        <v/>
      </c>
      <c r="HF387" s="233" t="str">
        <f>IF(Deník!$W387&lt;0,IF(Deník!$AD387=Statistika!$F$136,Deník!$W387,""),"")</f>
        <v/>
      </c>
      <c r="HG387" s="233" t="str">
        <f>IF(Deník!$W387&lt;0,IF(Deník!$AD387=Statistika!$F$137,Deník!$W387,""),"")</f>
        <v/>
      </c>
      <c r="ID387" s="8">
        <f>Tabulka4[[#This Row],[Sloupec3]]</f>
        <v>0</v>
      </c>
      <c r="IE387" s="17" t="str">
        <f>IF(AND([1]Deník!$C387&gt;='[1]Měsíční shrnutí'!$D$1,[1]Deník!$C387&lt;='[1]Měsíční shrnutí'!$F$1),[1]Deník!$X387,"")</f>
        <v/>
      </c>
    </row>
    <row r="388" spans="1:239">
      <c r="A388" s="8">
        <f>Deník!C389</f>
        <v>0</v>
      </c>
      <c r="B388" s="50" t="str">
        <f>Deník!R389</f>
        <v/>
      </c>
      <c r="C388" s="102" t="str">
        <f>IF(AND(Deník!R389&gt;1,Deník!R389&lt;&gt;""),1,"")</f>
        <v/>
      </c>
      <c r="D388" s="102" t="str">
        <f>IF(AND(Deník!R389&lt;=0,Deník!R389&lt;&gt;""),1,"")</f>
        <v/>
      </c>
      <c r="E388" s="103" t="str">
        <f>IF(AND(Deník!R389&gt;=0,Deník!R389&lt;=1),1,"")</f>
        <v/>
      </c>
      <c r="F388" s="79" t="str">
        <f>IF(Deník!R389&lt;&gt;"",Deník!R389+F387,"")</f>
        <v/>
      </c>
      <c r="G388" s="85"/>
      <c r="H388" s="54" t="str">
        <f>IF(MONTH(Deník!$C388)=H$2,IF(AND(Deník!$R388&gt;=0,Deník!$R388&lt;=1),"BE",Deník!$R388),"")</f>
        <v/>
      </c>
      <c r="I388" s="11" t="str">
        <f>IF(MONTH(Deník!$C388)=I$2,IF(AND(Deník!$R388&gt;=0,Deník!$R388&lt;=1),"BE",Deník!$R388),"")</f>
        <v/>
      </c>
      <c r="J388" s="11" t="str">
        <f>IF(MONTH(Deník!$C388)=J$2,IF(AND(Deník!$R388&gt;=0,Deník!$R388&lt;=1),"BE",Deník!$R388),"")</f>
        <v/>
      </c>
      <c r="K388" s="11" t="str">
        <f>IF(MONTH(Deník!$C388)=K$2,IF(AND(Deník!$R388&gt;=0,Deník!$R388&lt;=1),"BE",Deník!$R388),"")</f>
        <v/>
      </c>
      <c r="L388" s="11" t="str">
        <f>IF(MONTH(Deník!$C388)=L$2,IF(AND(Deník!$R388&gt;=0,Deník!$R388&lt;=1),"BE",Deník!$R388),"")</f>
        <v/>
      </c>
      <c r="M388" s="11" t="str">
        <f>IF(MONTH(Deník!$C388)=M$2,IF(AND(Deník!$R388&gt;=0,Deník!$R388&lt;=1),"BE",Deník!$R388),"")</f>
        <v/>
      </c>
      <c r="N388" s="11" t="str">
        <f>IF(MONTH(Deník!$C388)=N$2,IF(AND(Deník!$R388&gt;=0,Deník!$R388&lt;=1),"BE",Deník!$R388),"")</f>
        <v/>
      </c>
      <c r="O388" s="11" t="str">
        <f>IF(MONTH(Deník!$C388)=O$2,IF(AND(Deník!$R388&gt;=0,Deník!$R388&lt;=1),"BE",Deník!$R388),"")</f>
        <v/>
      </c>
      <c r="P388" s="11" t="str">
        <f>IF(MONTH(Deník!$C388)=P$2,IF(AND(Deník!$R388&gt;=0,Deník!$R388&lt;=1),"BE",Deník!$R388),"")</f>
        <v/>
      </c>
      <c r="Q388" s="11" t="str">
        <f>IF(MONTH(Deník!$C388)=Q$2,IF(AND(Deník!$R388&gt;=0,Deník!$R388&lt;=1),"BE",Deník!$R388),"")</f>
        <v/>
      </c>
      <c r="R388" s="11" t="str">
        <f>IF(MONTH(Deník!$C388)=R$2,IF(AND(Deník!$R388&gt;=0,Deník!$R388&lt;=1),"BE",Deník!$R388),"")</f>
        <v/>
      </c>
      <c r="S388" s="57" t="str">
        <f>IF(MONTH(Deník!$C388)=S$2,IF(AND(Deník!$R388&gt;=0,Deník!$R388&lt;=1),"BE",Deník!$R388),"")</f>
        <v/>
      </c>
      <c r="U388" s="12"/>
      <c r="V388" s="12"/>
      <c r="X388" s="600" t="str">
        <f>IF(Deník!$R388&lt;&gt;"",IF(Deník!$B388=Statistika!$F$63,IF(AND(Deník!$R388&gt;=0,Deník!$R388&lt;=1),"BE",Deník!$R388),""),"")</f>
        <v/>
      </c>
      <c r="Y388" s="13" t="str">
        <f>IF(Deník!$R388&lt;&gt;"",IF(Deník!$B388=Statistika!$F$64,IF(AND(Deník!$R388&gt;=0,Deník!$R388&lt;=1),"BE",Deník!$R388),""),"")</f>
        <v/>
      </c>
      <c r="Z388" s="13" t="str">
        <f>IF(Deník!$R388&lt;&gt;"",IF(Deník!$B388=Statistika!$F$65,IF(AND(Deník!$R388&gt;=0,Deník!$R388&lt;=1),"BE",Deník!$R388),""),"")</f>
        <v/>
      </c>
      <c r="AA388" s="13" t="str">
        <f>IF(Deník!$R388&lt;&gt;"",IF(Deník!$B388=Statistika!$F$66,IF(AND(Deník!$R388&gt;=0,Deník!$R388&lt;=1),"BE",Deník!$R388),""),"")</f>
        <v/>
      </c>
      <c r="AB388" s="13" t="str">
        <f>IF(Deník!$R388&lt;&gt;"",IF(Deník!$B388=Statistika!$F$67,IF(AND(Deník!$R388&gt;=0,Deník!$R388&lt;=1),"BE",Deník!$R388),""),"")</f>
        <v/>
      </c>
      <c r="AC388" s="13" t="str">
        <f>IF(Deník!$R388&lt;&gt;"",IF(Deník!$B388=Statistika!$F$68,IF(AND(Deník!$R388&gt;=0,Deník!$R388&lt;=1),"BE",Deník!$R388),""),"")</f>
        <v/>
      </c>
      <c r="AD388" s="13" t="str">
        <f>IF(Deník!$R388&lt;&gt;"",IF(Deník!$B388=Statistika!$F$69,IF(AND(Deník!$R388&gt;=0,Deník!$R388&lt;=1),"BE",Deník!$R388),""),"")</f>
        <v/>
      </c>
      <c r="AE388" s="601" t="str">
        <f>IF(Deník!$R388&lt;&gt;"",IF(Deník!$B388=Statistika!$F$70,IF(AND(Deník!$R388&gt;=0,Deník!$R388&lt;=1),"BE",Deník!$R388),""),"")</f>
        <v/>
      </c>
      <c r="AF388" s="90"/>
      <c r="AG388" s="63" t="str">
        <f>IF(Deník!$R388&lt;&gt;"",IF(Deník!$J388="L",IF(AND(Deník!$R388&gt;=0,Deník!$R388&lt;=1),"BE",Deník!$R388),""),"")</f>
        <v/>
      </c>
      <c r="AH388" s="13" t="str">
        <f>IF(Deník!$R388&lt;&gt;"",IF(Deník!$J388="S",IF(AND(Deník!$R388&gt;=0,Deník!$R388&lt;=1),"BE",Deník!$R388),""),"")</f>
        <v/>
      </c>
      <c r="AI388" s="95"/>
      <c r="AJ388" s="71" t="str">
        <f>IF(Deník!N389&lt;&gt;"",Deník!N389*-1,"")</f>
        <v/>
      </c>
      <c r="AK388" s="88"/>
      <c r="AL388" s="63" t="str">
        <f>IF(WEEKDAY(Deník!$C388,2)=1,IF(AND(Deník!$R388&gt;=0,Deník!$R388&lt;=1),"BE",Deník!$R388),"")</f>
        <v/>
      </c>
      <c r="AM388" s="13" t="str">
        <f>IF(WEEKDAY(Deník!$C388,2)=2,IF(AND(Deník!$R388&gt;=0,Deník!$R388&lt;=1),"BE",Deník!$R388),"")</f>
        <v/>
      </c>
      <c r="AN388" s="13" t="str">
        <f>IF(WEEKDAY(Deník!$C388,2)=3,IF(AND(Deník!$R388&gt;=0,Deník!$R388&lt;=1),"BE",Deník!$R388),"")</f>
        <v/>
      </c>
      <c r="AO388" s="13" t="str">
        <f>IF(WEEKDAY(Deník!$C388,2)=4,IF(AND(Deník!$R388&gt;=0,Deník!$R388&lt;=1),"BE",Deník!$R388),"")</f>
        <v/>
      </c>
      <c r="AP388" s="60" t="str">
        <f>IF(WEEKDAY(Deník!$C388,2)=5,IF(AND(Deník!$R388&gt;=0,Deník!$R388&lt;=1),"BE",Deník!$R388),"")</f>
        <v/>
      </c>
      <c r="AQ388" s="99"/>
      <c r="AR388" s="100">
        <f>Deník!D388</f>
        <v>0</v>
      </c>
      <c r="AS388" s="63" t="str">
        <f>IF(Deník!$D388&lt;&gt;"",IF(AND(Deník!$D388&gt;=AS$2,Deník!$D388&lt;=AS$3),IF(AND(Deník!$R388&gt;=0,Deník!$R388&lt;=1),"BE",Deník!$R388),""),"")</f>
        <v/>
      </c>
      <c r="AT388" s="63" t="str">
        <f>IF(Deník!$D388&lt;&gt;"",IF(AND(Deník!$D388&gt;=AT$2,Deník!$D388&lt;=AT$3),IF(AND(Deník!$R388&gt;=0,Deník!$R388&lt;=1),"BE",Deník!$R388),""),"")</f>
        <v/>
      </c>
      <c r="AU388" s="63" t="str">
        <f>IF(Deník!$D388&lt;&gt;"",IF(AND(Deník!$D388&gt;=AU$2,Deník!$D388&lt;=AU$3),IF(AND(Deník!$R388&gt;=0,Deník!$R388&lt;=1),"BE",Deník!$R388),""),"")</f>
        <v/>
      </c>
      <c r="AV388" s="63" t="str">
        <f>IF(Deník!$D388&lt;&gt;"",IF(AND(Deník!$D388&gt;=AV$2,Deník!$D388&lt;=AV$3),IF(AND(Deník!$R388&gt;=0,Deník!$R388&lt;=1),"BE",Deník!$R388),""),"")</f>
        <v/>
      </c>
      <c r="AW388" s="63" t="str">
        <f>IF(Deník!$D388&lt;&gt;"",IF(AND(Deník!$D388&gt;=AW$2,Deník!$D388&lt;=AW$3),IF(AND(Deník!$R388&gt;=0,Deník!$R388&lt;=1),"BE",Deník!$R388),""),"")</f>
        <v/>
      </c>
      <c r="AX388" s="63" t="str">
        <f>IF(Deník!$D388&lt;&gt;"",IF(AND(Deník!$D388&gt;=AX$2,Deník!$D388&lt;=AX$3),IF(AND(Deník!$R388&gt;=0,Deník!$R388&lt;=1),"BE",Deník!$R388),""),"")</f>
        <v/>
      </c>
      <c r="AY388" s="63" t="str">
        <f>IF(Deník!$D388&lt;&gt;"",IF(AND(Deník!$D388&gt;=AY$2,Deník!$D388&lt;=AY$3),IF(AND(Deník!$R388&gt;=0,Deník!$R388&lt;=1),"BE",Deník!$R388),""),"")</f>
        <v/>
      </c>
      <c r="AZ388" s="63" t="str">
        <f>IF(Deník!$D388&lt;&gt;"",IF(AND(Deník!$D388&gt;=AZ$2,Deník!$D388&lt;=AZ$3),IF(AND(Deník!$R388&gt;=0,Deník!$R388&lt;=1),"BE",Deník!$R388),""),"")</f>
        <v/>
      </c>
      <c r="BA388" s="63" t="str">
        <f>IF(Deník!$D388&lt;&gt;"",IF(AND(Deník!$D388&gt;=BA$2,Deník!$D388&lt;=BA$3),IF(AND(Deník!$R388&gt;=0,Deník!$R388&lt;=1),"BE",Deník!$R388),""),"")</f>
        <v/>
      </c>
      <c r="BB388" s="63" t="str">
        <f>IF(Deník!$D388&lt;&gt;"",IF(AND(Deník!$D388&gt;=BB$2,Deník!$D388&lt;=BB$3),IF(AND(Deník!$R388&gt;=0,Deník!$R388&lt;=1),"BE",Deník!$R388),""),"")</f>
        <v/>
      </c>
      <c r="BC388" s="71" t="str">
        <f>IF(Deník!$D388&lt;&gt;"",IF(AND(Deník!$D388&gt;=BC$2,Deník!$D388&lt;=BC$3),IF(AND(Deník!$R388&gt;=0,Deník!$R388&lt;=1),"BE",Deník!$R388),""),"")</f>
        <v/>
      </c>
      <c r="BD388" s="20" t="str">
        <f>IF(Deník!$J389="S",(Deník!$M389-Deník!$K389),IF(Deník!$J389="L",(Deník!$K389-Deník!$M389),""))</f>
        <v/>
      </c>
      <c r="BE388" s="20" t="str">
        <f>IF(Deník!$J389="S",(Deník!$K389-Deník!$O389),IF(Deník!$J389="L",(Deník!$O389-Deník!$K389),""))</f>
        <v/>
      </c>
      <c r="BF388" s="20" t="str">
        <f>IF(Deník!$J389="S",(Deník!$K389-Deník!$L389),IF(Deník!$J389="L",(Deník!$L389-Deník!$K389),""))</f>
        <v/>
      </c>
      <c r="BG388" s="20" t="str">
        <f>IF(Deník!$J389="S",(Deník!$K389-Deník!$S389),IF(Deník!$J389="L",(Deník!$S389-Deník!$K389),""))</f>
        <v/>
      </c>
      <c r="BH388" s="20" t="str">
        <f>IF(Deník!$J389="S",(Deník!$K389-Deník!$U389),IF(Deník!$J389="L",(Deník!$U389-Deník!$K389),""))</f>
        <v/>
      </c>
      <c r="BI388" s="20" t="str">
        <f>IF(Deník!$R388&gt;1,Deník!$R388,"")</f>
        <v/>
      </c>
      <c r="BJ388" s="20" t="str">
        <f>IF(Deník!$R388&lt;0,Deník!$R388,"")</f>
        <v/>
      </c>
      <c r="BK388" s="17"/>
      <c r="BM388" s="233" t="str">
        <f>IF(Deník!$R388&lt;&gt;"",IF(Deník!$Y388=Statistika!$F$78,IF(AND(Deník!$R388&gt;=0,Deník!$R388&lt;=1),"BE",Deník!$R388),""),"")</f>
        <v/>
      </c>
      <c r="BN388" s="233" t="str">
        <f>IF(Deník!$R388&lt;&gt;"",IF(Deník!$Y388=Statistika!$F$79,IF(AND(Deník!$R388&gt;=0,Deník!$R388&lt;=1),"BE",Deník!$R388),""),"")</f>
        <v/>
      </c>
      <c r="BO388" s="233" t="str">
        <f>IF(Deník!$R388&lt;&gt;"",IF(Deník!$Y388=Statistika!$F$80,IF(AND(Deník!$R388&gt;=0,Deník!$R388&lt;=1),"BE",Deník!$R388),""),"")</f>
        <v/>
      </c>
      <c r="BP388" s="233" t="str">
        <f>IF(Deník!$R388&lt;&gt;"",IF(Deník!$Y388=Statistika!$F$81,IF(AND(Deník!$R388&gt;=0,Deník!$R388&lt;=1),"BE",Deník!$R388),""),"")</f>
        <v/>
      </c>
      <c r="BQ388" s="233" t="str">
        <f>IF(Deník!$R388&lt;&gt;"",IF(Deník!$Y388=Statistika!$F$82,IF(AND(Deník!$R388&gt;=0,Deník!$R388&lt;=1),"BE",Deník!$R388),""),"")</f>
        <v/>
      </c>
      <c r="BR388" s="233" t="str">
        <f>IF(Deník!$R388&lt;&gt;"",IF(Deník!$Y388=Statistika!$F$83,IF(AND(Deník!$R388&gt;=0,Deník!$R388&lt;=1),"BE",Deník!$R388),""),"")</f>
        <v/>
      </c>
      <c r="BS388" s="233" t="str">
        <f>IF(Deník!$R388&lt;&gt;"",IF(Deník!$Y388=Statistika!$F$84,IF(AND(Deník!$R388&gt;=0,Deník!$R388&lt;=1),"BE",Deník!$R388),""),"")</f>
        <v/>
      </c>
      <c r="BT388" s="233" t="str">
        <f>IF(Deník!$R388&lt;&gt;"",IF(Deník!$Y388=Statistika!$F$85,IF(AND(Deník!$R388&gt;=0,Deník!$R388&lt;=1),"BE",Deník!$R388),""),"")</f>
        <v/>
      </c>
      <c r="BU388" s="233" t="str">
        <f>IF(Deník!$R388&lt;&gt;"",IF(Deník!$Y388=Statistika!$F$86,IF(AND(Deník!$R388&gt;=0,Deník!$R388&lt;=1),"BE",Deník!$R388),""),"")</f>
        <v/>
      </c>
      <c r="BV388" s="233" t="str">
        <f>IF(Deník!$R388&lt;&gt;"",IF(Deník!$Y388=Statistika!$F$87,IF(AND(Deník!$R388&gt;=0,Deník!$R388&lt;=1),"BE",Deník!$R388),""),"")</f>
        <v/>
      </c>
      <c r="BW388" s="233" t="str">
        <f>IF(Deník!$R388&lt;&gt;"",IF(Deník!$Y388=Statistika!$F$88,IF(AND(Deník!$R388&gt;=0,Deník!$R388&lt;=1),"BE",Deník!$R388),""),"")</f>
        <v/>
      </c>
      <c r="BX388" s="233" t="str">
        <f>IF(Deník!$R388&lt;&gt;"",IF(Deník!$Y388=Statistika!$F$89,IF(AND(Deník!$R388&gt;=0,Deník!$R388&lt;=1),"BE",Deník!$R388),""),"")</f>
        <v/>
      </c>
      <c r="BY388" s="233" t="str">
        <f>IF(Deník!$R388&lt;&gt;"",IF(Deník!$Y388=Statistika!$F$90,IF(AND(Deník!$R388&gt;=0,Deník!$R388&lt;=1),"BE",Deník!$R388),""),"")</f>
        <v/>
      </c>
      <c r="BZ388" s="233" t="str">
        <f>IF(Deník!$R388&lt;&gt;"",IF(Deník!$Y388=Statistika!$F$91,IF(AND(Deník!$R388&gt;=0,Deník!$R388&lt;=1),"BE",Deník!$R388),""),"")</f>
        <v/>
      </c>
      <c r="CA388" s="233"/>
      <c r="CB388" s="233" t="str">
        <f>IF(Deník!$R388&lt;&gt;"",IF(Deník!$AB388="SL",IF(AND(Deník!$R388&gt;=0,Deník!$R388&lt;=1),"BE",Deník!$R388),""),"")</f>
        <v/>
      </c>
      <c r="CC388" s="233" t="str">
        <f>IF(Deník!$R388&lt;&gt;"",IF(Deník!$AB388="BE10",IF(AND(Deník!$R388&gt;=0,Deník!$R388&lt;=1),"BE",Deník!$R388),""),"")</f>
        <v/>
      </c>
      <c r="CD388" s="233" t="str">
        <f>IF(Deník!$R388&lt;&gt;"",IF(Deník!$AB388="BE15",IF(AND(Deník!$R388&gt;=0,Deník!$R388&lt;=1),"BE",Deník!$R388),""),"")</f>
        <v/>
      </c>
      <c r="CE388" s="233" t="str">
        <f>IF(Deník!$R388&lt;&gt;"",IF(Deník!$AB388="BE20",IF(AND(Deník!$R388&gt;=0,Deník!$R388&lt;=1),"BE",Deník!$R388),""),"")</f>
        <v/>
      </c>
      <c r="CF388" s="233" t="str">
        <f>IF(Deník!$R388&lt;&gt;"",IF(Deník!$AB388="TP1",IF(AND(Deník!$R388&gt;=0,Deník!$R388&lt;=1),"BE",Deník!$R388),""),"")</f>
        <v/>
      </c>
      <c r="CG388" s="233" t="str">
        <f>IF(Deník!$R388&lt;&gt;"",IF(Deník!$AB388="TP2",IF(AND(Deník!$R388&gt;=0,Deník!$R388&lt;=1),"BE",Deník!$R388),""),"")</f>
        <v/>
      </c>
      <c r="CH388" s="233" t="str">
        <f>IF(Deník!$R388&lt;&gt;"",IF(Deník!$AB388="TP3",IF(AND(Deník!$R388&gt;=0,Deník!$R388&lt;=1),"BE",Deník!$R388),""),"")</f>
        <v/>
      </c>
      <c r="CI388" s="233" t="str">
        <f>IF(Deník!$R388&lt;&gt;"",IF(Deník!$AB388="Trailing SL",IF(AND(Deník!$R388&gt;=0,Deník!$R388&lt;=1),"BE",Deník!$R388),""),"")</f>
        <v/>
      </c>
      <c r="CJ388" s="233" t="str">
        <f>IF(Deník!$R388&lt;&gt;"",IF(Deník!$AB388="Manual",IF(AND(Deník!$R388&gt;=0,Deník!$R388&lt;=1),"BE",Deník!$R388),""),"")</f>
        <v/>
      </c>
      <c r="CK388" s="233"/>
      <c r="CL388" s="233" t="str">
        <f>IF(Deník!$R388&lt;0,IF(Deník!$AC388=Statistika!$F$117,Deník!$R388,""),"")</f>
        <v/>
      </c>
      <c r="CM388" s="233" t="str">
        <f>IF(Deník!$R388&lt;0,IF(Deník!$AC388=Statistika!$F$118,Deník!$R388,""),"")</f>
        <v/>
      </c>
      <c r="CN388" s="233" t="str">
        <f>IF(Deník!$R388&lt;0,IF(Deník!$AC388=Statistika!$F$119,Deník!$R388,""),"")</f>
        <v/>
      </c>
      <c r="CO388" s="233" t="str">
        <f>IF(Deník!$R388&lt;0,IF(Deník!$AC388=Statistika!$F$120,Deník!$R388,""),"")</f>
        <v/>
      </c>
      <c r="CP388" s="233" t="str">
        <f>IF(Deník!$R388&lt;0,IF(Deník!$AC388=Statistika!$F$121,Deník!$R388,""),"")</f>
        <v/>
      </c>
      <c r="CQ388" s="233" t="str">
        <f>IF(Deník!$R388&lt;0,IF(Deník!$AC388=Statistika!$F$122,Deník!$R388,""),"")</f>
        <v/>
      </c>
      <c r="CR388" s="233" t="str">
        <f>IF(Deník!$R388&lt;0,IF(Deník!$AC388=Statistika!$F$123,Deník!$R388,""),"")</f>
        <v/>
      </c>
      <c r="CS388" s="233" t="str">
        <f>IF(Deník!$R388&lt;0,IF(Deník!$AC388=Statistika!$F$124,Deník!$R388,""),"")</f>
        <v/>
      </c>
      <c r="CT388" s="233" t="str">
        <f>IF(Deník!$R388&lt;0,IF(Deník!$AC388=Statistika!$F$125,Deník!$R388,""),"")</f>
        <v/>
      </c>
      <c r="CU388" s="233"/>
      <c r="CV388" s="233" t="str">
        <f>IF(Deník!$R388&lt;0,IF(Deník!$AD388=$CV$2,Deník!$R388,""),"")</f>
        <v/>
      </c>
      <c r="CW388" s="233" t="str">
        <f>IF(Deník!$R388&lt;0,IF(Deník!$AD388=$CW$2,Deník!$R388,""),"")</f>
        <v/>
      </c>
      <c r="CX388" s="233" t="str">
        <f>IF(Deník!$R388&lt;0,IF(Deník!$AD388=$CX$2,Deník!$R388,""),"")</f>
        <v/>
      </c>
      <c r="CY388" s="233" t="str">
        <f>IF(Deník!$R388&lt;0,IF(Deník!$AD388=$CY$2,Deník!$R388,""),"")</f>
        <v/>
      </c>
      <c r="CZ388" s="233" t="str">
        <f>IF(Deník!$R388&lt;0,IF(Deník!$AD388=$CZ$2,Deník!$R388,""),"")</f>
        <v/>
      </c>
      <c r="DL388" s="221">
        <f t="shared" si="16"/>
        <v>93847.029999999984</v>
      </c>
      <c r="DM388" s="220">
        <f t="shared" si="15"/>
        <v>-6.1529700000000132E-2</v>
      </c>
      <c r="DO388" s="50">
        <f>Deník!W389</f>
        <v>0</v>
      </c>
      <c r="DP388" s="102" t="str">
        <f>IF(AND(Deník!W389&gt;0),1,"")</f>
        <v/>
      </c>
      <c r="DQ388" s="102">
        <f>IF(AND(Deník!W389&lt;=0),1,"")</f>
        <v>1</v>
      </c>
      <c r="DR388" s="227"/>
      <c r="DS388" s="228"/>
      <c r="DT388" s="85"/>
      <c r="DU388" s="54">
        <f>IF(MONTH(Deník!$C388)=DU$2,Deník!$W388,"")</f>
        <v>0</v>
      </c>
      <c r="DV388" s="222" t="str">
        <f>IF(MONTH(Deník!$C388)=DV$2,Deník!$W388,"")</f>
        <v/>
      </c>
      <c r="DW388" s="222" t="str">
        <f>IF(MONTH(Deník!$C388)=DW$2,Deník!$W388,"")</f>
        <v/>
      </c>
      <c r="DX388" s="222" t="str">
        <f>IF(MONTH(Deník!$C388)=DX$2,Deník!$W388,"")</f>
        <v/>
      </c>
      <c r="DY388" s="222" t="str">
        <f>IF(MONTH(Deník!$C388)=DY$2,Deník!$W388,"")</f>
        <v/>
      </c>
      <c r="DZ388" s="222" t="str">
        <f>IF(MONTH(Deník!$C388)=DZ$2,Deník!$W388,"")</f>
        <v/>
      </c>
      <c r="EA388" s="222" t="str">
        <f>IF(MONTH(Deník!$C388)=EA$2,Deník!$W388,"")</f>
        <v/>
      </c>
      <c r="EB388" s="222" t="str">
        <f>IF(MONTH(Deník!$C388)=EB$2,Deník!$W388,"")</f>
        <v/>
      </c>
      <c r="EC388" s="222" t="str">
        <f>IF(MONTH(Deník!$C388)=EC$2,Deník!$W388,"")</f>
        <v/>
      </c>
      <c r="ED388" s="222" t="str">
        <f>IF(MONTH(Deník!$C388)=ED$2,Deník!$W388,"")</f>
        <v/>
      </c>
      <c r="EE388" s="222" t="str">
        <f>IF(MONTH(Deník!$C388)=EE$2,Deník!$W388,"")</f>
        <v/>
      </c>
      <c r="EF388" s="222" t="str">
        <f>IF(MONTH(Deník!$C388)=EF$2,Deník!$W388,"")</f>
        <v/>
      </c>
      <c r="EI388" s="600" t="str">
        <f>IF(Deník!$W388&lt;&gt;"",IF(Deník!$B388=Statistika!$F$63,Deník!$W388,""),"")</f>
        <v/>
      </c>
      <c r="EJ388" s="13" t="str">
        <f>IF(Deník!$W388&lt;&gt;"",IF(Deník!$B388=Statistika!$F$64,Deník!$W388,""),"")</f>
        <v/>
      </c>
      <c r="EK388" s="13" t="str">
        <f>IF(Deník!$W388&lt;&gt;"",IF(Deník!$B388=Statistika!$F$65,Deník!$W388,""),"")</f>
        <v/>
      </c>
      <c r="EL388" s="13" t="str">
        <f>IF(Deník!$W388&lt;&gt;"",IF(Deník!$B388=Statistika!$F$66,Deník!$W388,""),"")</f>
        <v/>
      </c>
      <c r="EM388" s="13" t="str">
        <f>IF(Deník!$W388&lt;&gt;"",IF(Deník!$B388=Statistika!$F$67,Deník!$W388,""),"")</f>
        <v/>
      </c>
      <c r="EN388" s="13" t="str">
        <f>IF(Deník!$W388&lt;&gt;"",IF(Deník!$B388=Statistika!$F$68,Deník!$W388,""),"")</f>
        <v/>
      </c>
      <c r="EO388" s="13" t="str">
        <f>IF(Deník!$W388&lt;&gt;"",IF(Deník!$B388=Statistika!$F$69,Deník!$W388,""),"")</f>
        <v/>
      </c>
      <c r="EP388" s="601" t="str">
        <f>IF(Deník!$W388&lt;&gt;"",IF(Deník!$B388=Statistika!$F$70,Deník!$W388,""),"")</f>
        <v/>
      </c>
      <c r="EQ388" s="90"/>
      <c r="ER388" s="63" t="str">
        <f>IF(Deník!$W388&lt;&gt;"",IF(Deník!$J388="L",Deník!$W388,""),"")</f>
        <v/>
      </c>
      <c r="ES388" s="13" t="str">
        <f>IF(Deník!$W388&lt;&gt;"",IF(Deník!$J388="S",Deník!$W388,""),"")</f>
        <v/>
      </c>
      <c r="ET388" s="95"/>
      <c r="EU388" s="88"/>
      <c r="EV388" s="63" t="str">
        <f>IF(WEEKDAY(Deník!$C388,2)=1,Deník!$W388,"")</f>
        <v/>
      </c>
      <c r="EW388" s="13" t="str">
        <f>IF(WEEKDAY(Deník!$C388,2)=2,Deník!$W388,"")</f>
        <v/>
      </c>
      <c r="EX388" s="13" t="str">
        <f>IF(WEEKDAY(Deník!$C388,2)=3,Deník!$W388,"")</f>
        <v/>
      </c>
      <c r="EY388" s="13" t="str">
        <f>IF(WEEKDAY(Deník!$C388,2)=4,Deník!$W388,"")</f>
        <v/>
      </c>
      <c r="EZ388" s="60" t="str">
        <f>IF(WEEKDAY(Deník!$C388,2)=5,Deník!$W388,"")</f>
        <v/>
      </c>
      <c r="FA388" s="99"/>
      <c r="FB388" s="100">
        <f>Deník!D388</f>
        <v>0</v>
      </c>
      <c r="FC388" s="63">
        <f>IF($FB388&lt;&gt;"",IF(AND($FB388&gt;=FC$2,$FB388&lt;=FC$3),Deník!$W388,""))</f>
        <v>0</v>
      </c>
      <c r="FD388" s="63" t="str">
        <f>IF($FB388&lt;&gt;"",IF(AND($FB388&gt;=FD$2,$FB388&lt;=FD$3),Deník!$W388,""))</f>
        <v/>
      </c>
      <c r="FE388" s="63" t="str">
        <f>IF($FB388&lt;&gt;"",IF(AND($FB388&gt;=FE$2,$FB388&lt;=FE$3),Deník!$W388,""))</f>
        <v/>
      </c>
      <c r="FF388" s="63" t="str">
        <f>IF($FB388&lt;&gt;"",IF(AND($FB388&gt;=FF$2,$FB388&lt;=FF$3),Deník!$W388,""))</f>
        <v/>
      </c>
      <c r="FG388" s="63" t="str">
        <f>IF($FB388&lt;&gt;"",IF(AND($FB388&gt;=FG$2,$FB388&lt;=FG$3),Deník!$W388,""))</f>
        <v/>
      </c>
      <c r="FH388" s="63" t="str">
        <f>IF($FB388&lt;&gt;"",IF(AND($FB388&gt;=FH$2,$FB388&lt;=FH$3),Deník!$W388,""))</f>
        <v/>
      </c>
      <c r="FI388" s="63" t="str">
        <f>IF($FB388&lt;&gt;"",IF(AND($FB388&gt;=FI$2,$FB388&lt;=FI$3),Deník!$W388,""))</f>
        <v/>
      </c>
      <c r="FJ388" s="63" t="str">
        <f>IF($FB388&lt;&gt;"",IF(AND($FB388&gt;=FJ$2,$FB388&lt;=FJ$3),Deník!$W388,""))</f>
        <v/>
      </c>
      <c r="FK388" s="63" t="str">
        <f>IF($FB388&lt;&gt;"",IF(AND($FB388&gt;=FK$2,$FB388&lt;=FK$3),Deník!$W388,""))</f>
        <v/>
      </c>
      <c r="FL388" s="63" t="str">
        <f>IF($FB388&lt;&gt;"",IF(AND($FB388&gt;=FL$2,$FB388&lt;=FL$3),Deník!$W388,""))</f>
        <v/>
      </c>
      <c r="FM388" s="63" t="str">
        <f>IF($FB388&lt;&gt;"",IF(AND($FB388&gt;=FM$2,$FB388&lt;=FM$3),Deník!$W388,""))</f>
        <v/>
      </c>
      <c r="FN388" s="13"/>
      <c r="FO388" s="20" t="str">
        <f>IF(Deník!$W388&gt;1,Deník!$W388,"")</f>
        <v/>
      </c>
      <c r="FP388" s="20" t="str">
        <f>IF(Deník!$W388&lt;0,Deník!$W388,"")</f>
        <v/>
      </c>
      <c r="FQ388" s="17"/>
      <c r="FS388" s="233"/>
      <c r="FT388" s="233" t="str">
        <f>IF(Deník!$W388&lt;&gt;"",IF(Deník!$Y388=Statistika!$F$78,Deník!$W388,""),"")</f>
        <v/>
      </c>
      <c r="FU388" s="233" t="str">
        <f>IF(Deník!$W388&lt;&gt;"",IF(Deník!$Y388=Statistika!$F$79,Deník!$W388,""),"")</f>
        <v/>
      </c>
      <c r="FV388" s="233" t="str">
        <f>IF(Deník!$W388&lt;&gt;"",IF(Deník!$Y388=Statistika!$F$80,Deník!$W388,""),"")</f>
        <v/>
      </c>
      <c r="FW388" s="233" t="str">
        <f>IF(Deník!$W388&lt;&gt;"",IF(Deník!$Y388=Statistika!$F$81,Deník!$W388,""),"")</f>
        <v/>
      </c>
      <c r="FX388" s="233" t="str">
        <f>IF(Deník!$W388&lt;&gt;"",IF(Deník!$Y388=Statistika!$F$82,Deník!$W388,""),"")</f>
        <v/>
      </c>
      <c r="FY388" s="233" t="str">
        <f>IF(Deník!$W388&lt;&gt;"",IF(Deník!$Y388=Statistika!$F$83,Deník!$W388,""),"")</f>
        <v/>
      </c>
      <c r="FZ388" s="233" t="str">
        <f>IF(Deník!$W388&lt;&gt;"",IF(Deník!$Y388=Statistika!$F$84,Deník!$W388,""),"")</f>
        <v/>
      </c>
      <c r="GA388" s="233" t="str">
        <f>IF(Deník!$W388&lt;&gt;"",IF(Deník!$Y388=Statistika!$F$85,Deník!$W388,""),"")</f>
        <v/>
      </c>
      <c r="GB388" s="233" t="str">
        <f>IF(Deník!$W388&lt;&gt;"",IF(Deník!$Y388=Statistika!$F$86,Deník!$W388,""),"")</f>
        <v/>
      </c>
      <c r="GC388" s="233" t="str">
        <f>IF(Deník!$W388&lt;&gt;"",IF(Deník!$Y388=Statistika!$F$87,Deník!$W388,""),"")</f>
        <v/>
      </c>
      <c r="GD388" s="233" t="str">
        <f>IF(Deník!$W388&lt;&gt;"",IF(Deník!$Y388=Statistika!$F$88,Deník!$W388,""),"")</f>
        <v/>
      </c>
      <c r="GE388" s="233" t="str">
        <f>IF(Deník!$W388&lt;&gt;"",IF(Deník!$Y388=Statistika!$F$89,Deník!$W388,""),"")</f>
        <v/>
      </c>
      <c r="GF388" s="233" t="str">
        <f>IF(Deník!$W388&lt;&gt;"",IF(Deník!$Y388=Statistika!$F$90,Deník!$W388,""),"")</f>
        <v/>
      </c>
      <c r="GG388" s="233" t="str">
        <f>IF(Deník!$W388&lt;&gt;"",IF(Deník!$Y388=Statistika!$F$91,Deník!$W388,""),"")</f>
        <v/>
      </c>
      <c r="GH388" s="233"/>
      <c r="GI388" s="233" t="str">
        <f>IF(Deník!$W388&lt;&gt;"",IF(Deník!$AB388=Statistika!$L$100,Deník!$W388,""),"")</f>
        <v/>
      </c>
      <c r="GJ388" s="233" t="str">
        <f>IF(Deník!$W388&lt;&gt;"",IF(Deník!$AB388=Statistika!$L$101,Deník!$W388,""),"")</f>
        <v/>
      </c>
      <c r="GK388" s="233" t="str">
        <f>IF(Deník!$W388&lt;&gt;"",IF(Deník!$AB388=Statistika!$L$102,Deník!$W388,""),"")</f>
        <v/>
      </c>
      <c r="GL388" s="233" t="str">
        <f>IF(Deník!$W388&lt;&gt;"",IF(Deník!$AB388=Statistika!$L$103,Deník!$W388,""),"")</f>
        <v/>
      </c>
      <c r="GM388" s="233" t="str">
        <f>IF(Deník!$W388&lt;&gt;"",IF(Deník!$AB388=Statistika!$L$104,Deník!$W388,""),"")</f>
        <v/>
      </c>
      <c r="GN388" s="233" t="str">
        <f>IF(Deník!$W388&lt;&gt;"",IF(Deník!$AB388=Statistika!$L$105,Deník!$W388,""),"")</f>
        <v/>
      </c>
      <c r="GO388" s="233" t="str">
        <f>IF(Deník!$W388&lt;&gt;"",IF(Deník!$AB388=Statistika!$L$106,Deník!$W388,""),"")</f>
        <v/>
      </c>
      <c r="GP388" s="233" t="str">
        <f>IF(Deník!$W388&lt;&gt;"",IF(Deník!$AB388=Statistika!$L$107,Deník!$W388,""),"")</f>
        <v/>
      </c>
      <c r="GQ388" s="233" t="str">
        <f>IF(Deník!$W388&lt;&gt;"",IF(Deník!$AB388=Statistika!$L$108,Deník!$W388,""),"")</f>
        <v/>
      </c>
      <c r="GS388" s="233" t="str">
        <f>IF(Deník!$W388&lt;0,IF(Deník!$AC388=Statistika!$F$117,Deník!$W388,""),"")</f>
        <v/>
      </c>
      <c r="GT388" s="233" t="str">
        <f>IF(Deník!$W388&lt;0,IF(Deník!$AC388=Statistika!$F$118,Deník!$W388,""),"")</f>
        <v/>
      </c>
      <c r="GU388" s="233" t="str">
        <f>IF(Deník!$W388&lt;0,IF(Deník!$AC388=Statistika!$F$119,Deník!$W388,""),"")</f>
        <v/>
      </c>
      <c r="GV388" s="233" t="str">
        <f>IF(Deník!$W388&lt;0,IF(Deník!$AC388=Statistika!$F$120,Deník!$W388,""),"")</f>
        <v/>
      </c>
      <c r="GW388" s="233" t="str">
        <f>IF(Deník!$W388&lt;0,IF(Deník!$AC388=Statistika!$F$121,Deník!$W388,""),"")</f>
        <v/>
      </c>
      <c r="GX388" s="233" t="str">
        <f>IF(Deník!$W388&lt;0,IF(Deník!$AC388=Statistika!$F$122,Deník!$W388,""),"")</f>
        <v/>
      </c>
      <c r="GY388" s="233" t="str">
        <f>IF(Deník!$W388&lt;0,IF(Deník!$AC388=Statistika!$F$123,Deník!$W388,""),"")</f>
        <v/>
      </c>
      <c r="GZ388" s="233" t="str">
        <f>IF(Deník!$W388&lt;0,IF(Deník!$AC388=Statistika!$F$124,Deník!$W388,""),"")</f>
        <v/>
      </c>
      <c r="HA388" s="233" t="str">
        <f>IF(Deník!$W388&lt;0,IF(Deník!$AC388=Statistika!$F$125,Deník!$W388,""),"")</f>
        <v/>
      </c>
      <c r="HC388" s="233" t="str">
        <f>IF(Deník!$W388&lt;0,IF(Deník!$AD388=Statistika!$F$133,Deník!$W388,""),"")</f>
        <v/>
      </c>
      <c r="HD388" s="233" t="str">
        <f>IF(Deník!$W388&lt;0,IF(Deník!$AD388=Statistika!$F$134,Deník!$W388,""),"")</f>
        <v/>
      </c>
      <c r="HE388" s="233" t="str">
        <f>IF(Deník!$W388&lt;0,IF(Deník!$AD388=Statistika!$F$135,Deník!$W388,""),"")</f>
        <v/>
      </c>
      <c r="HF388" s="233" t="str">
        <f>IF(Deník!$W388&lt;0,IF(Deník!$AD388=Statistika!$F$136,Deník!$W388,""),"")</f>
        <v/>
      </c>
      <c r="HG388" s="233" t="str">
        <f>IF(Deník!$W388&lt;0,IF(Deník!$AD388=Statistika!$F$137,Deník!$W388,""),"")</f>
        <v/>
      </c>
      <c r="ID388" s="8">
        <f>Tabulka4[[#This Row],[Sloupec3]]</f>
        <v>0</v>
      </c>
      <c r="IE388" s="17" t="str">
        <f>IF(AND([1]Deník!$C388&gt;='[1]Měsíční shrnutí'!$D$1,[1]Deník!$C388&lt;='[1]Měsíční shrnutí'!$F$1),[1]Deník!$X388,"")</f>
        <v/>
      </c>
    </row>
    <row r="389" spans="1:239">
      <c r="A389" s="8">
        <f>Deník!C390</f>
        <v>0</v>
      </c>
      <c r="B389" s="50" t="str">
        <f>Deník!R390</f>
        <v/>
      </c>
      <c r="C389" s="102" t="str">
        <f>IF(AND(Deník!R390&gt;1,Deník!R390&lt;&gt;""),1,"")</f>
        <v/>
      </c>
      <c r="D389" s="102" t="str">
        <f>IF(AND(Deník!R390&lt;=0,Deník!R390&lt;&gt;""),1,"")</f>
        <v/>
      </c>
      <c r="E389" s="103" t="str">
        <f>IF(AND(Deník!R390&gt;=0,Deník!R390&lt;=1),1,"")</f>
        <v/>
      </c>
      <c r="F389" s="79" t="str">
        <f>IF(Deník!R390&lt;&gt;"",Deník!R390+F388,"")</f>
        <v/>
      </c>
      <c r="G389" s="85"/>
      <c r="H389" s="54" t="str">
        <f>IF(MONTH(Deník!$C389)=H$2,IF(AND(Deník!$R389&gt;=0,Deník!$R389&lt;=1),"BE",Deník!$R389),"")</f>
        <v/>
      </c>
      <c r="I389" s="11" t="str">
        <f>IF(MONTH(Deník!$C389)=I$2,IF(AND(Deník!$R389&gt;=0,Deník!$R389&lt;=1),"BE",Deník!$R389),"")</f>
        <v/>
      </c>
      <c r="J389" s="11" t="str">
        <f>IF(MONTH(Deník!$C389)=J$2,IF(AND(Deník!$R389&gt;=0,Deník!$R389&lt;=1),"BE",Deník!$R389),"")</f>
        <v/>
      </c>
      <c r="K389" s="11" t="str">
        <f>IF(MONTH(Deník!$C389)=K$2,IF(AND(Deník!$R389&gt;=0,Deník!$R389&lt;=1),"BE",Deník!$R389),"")</f>
        <v/>
      </c>
      <c r="L389" s="11" t="str">
        <f>IF(MONTH(Deník!$C389)=L$2,IF(AND(Deník!$R389&gt;=0,Deník!$R389&lt;=1),"BE",Deník!$R389),"")</f>
        <v/>
      </c>
      <c r="M389" s="11" t="str">
        <f>IF(MONTH(Deník!$C389)=M$2,IF(AND(Deník!$R389&gt;=0,Deník!$R389&lt;=1),"BE",Deník!$R389),"")</f>
        <v/>
      </c>
      <c r="N389" s="11" t="str">
        <f>IF(MONTH(Deník!$C389)=N$2,IF(AND(Deník!$R389&gt;=0,Deník!$R389&lt;=1),"BE",Deník!$R389),"")</f>
        <v/>
      </c>
      <c r="O389" s="11" t="str">
        <f>IF(MONTH(Deník!$C389)=O$2,IF(AND(Deník!$R389&gt;=0,Deník!$R389&lt;=1),"BE",Deník!$R389),"")</f>
        <v/>
      </c>
      <c r="P389" s="11" t="str">
        <f>IF(MONTH(Deník!$C389)=P$2,IF(AND(Deník!$R389&gt;=0,Deník!$R389&lt;=1),"BE",Deník!$R389),"")</f>
        <v/>
      </c>
      <c r="Q389" s="11" t="str">
        <f>IF(MONTH(Deník!$C389)=Q$2,IF(AND(Deník!$R389&gt;=0,Deník!$R389&lt;=1),"BE",Deník!$R389),"")</f>
        <v/>
      </c>
      <c r="R389" s="11" t="str">
        <f>IF(MONTH(Deník!$C389)=R$2,IF(AND(Deník!$R389&gt;=0,Deník!$R389&lt;=1),"BE",Deník!$R389),"")</f>
        <v/>
      </c>
      <c r="S389" s="57" t="str">
        <f>IF(MONTH(Deník!$C389)=S$2,IF(AND(Deník!$R389&gt;=0,Deník!$R389&lt;=1),"BE",Deník!$R389),"")</f>
        <v/>
      </c>
      <c r="U389" s="12"/>
      <c r="V389" s="12"/>
      <c r="X389" s="600" t="str">
        <f>IF(Deník!$R389&lt;&gt;"",IF(Deník!$B389=Statistika!$F$63,IF(AND(Deník!$R389&gt;=0,Deník!$R389&lt;=1),"BE",Deník!$R389),""),"")</f>
        <v/>
      </c>
      <c r="Y389" s="13" t="str">
        <f>IF(Deník!$R389&lt;&gt;"",IF(Deník!$B389=Statistika!$F$64,IF(AND(Deník!$R389&gt;=0,Deník!$R389&lt;=1),"BE",Deník!$R389),""),"")</f>
        <v/>
      </c>
      <c r="Z389" s="13" t="str">
        <f>IF(Deník!$R389&lt;&gt;"",IF(Deník!$B389=Statistika!$F$65,IF(AND(Deník!$R389&gt;=0,Deník!$R389&lt;=1),"BE",Deník!$R389),""),"")</f>
        <v/>
      </c>
      <c r="AA389" s="13" t="str">
        <f>IF(Deník!$R389&lt;&gt;"",IF(Deník!$B389=Statistika!$F$66,IF(AND(Deník!$R389&gt;=0,Deník!$R389&lt;=1),"BE",Deník!$R389),""),"")</f>
        <v/>
      </c>
      <c r="AB389" s="13" t="str">
        <f>IF(Deník!$R389&lt;&gt;"",IF(Deník!$B389=Statistika!$F$67,IF(AND(Deník!$R389&gt;=0,Deník!$R389&lt;=1),"BE",Deník!$R389),""),"")</f>
        <v/>
      </c>
      <c r="AC389" s="13" t="str">
        <f>IF(Deník!$R389&lt;&gt;"",IF(Deník!$B389=Statistika!$F$68,IF(AND(Deník!$R389&gt;=0,Deník!$R389&lt;=1),"BE",Deník!$R389),""),"")</f>
        <v/>
      </c>
      <c r="AD389" s="13" t="str">
        <f>IF(Deník!$R389&lt;&gt;"",IF(Deník!$B389=Statistika!$F$69,IF(AND(Deník!$R389&gt;=0,Deník!$R389&lt;=1),"BE",Deník!$R389),""),"")</f>
        <v/>
      </c>
      <c r="AE389" s="601" t="str">
        <f>IF(Deník!$R389&lt;&gt;"",IF(Deník!$B389=Statistika!$F$70,IF(AND(Deník!$R389&gt;=0,Deník!$R389&lt;=1),"BE",Deník!$R389),""),"")</f>
        <v/>
      </c>
      <c r="AF389" s="90"/>
      <c r="AG389" s="63" t="str">
        <f>IF(Deník!$R389&lt;&gt;"",IF(Deník!$J389="L",IF(AND(Deník!$R389&gt;=0,Deník!$R389&lt;=1),"BE",Deník!$R389),""),"")</f>
        <v/>
      </c>
      <c r="AH389" s="13" t="str">
        <f>IF(Deník!$R389&lt;&gt;"",IF(Deník!$J389="S",IF(AND(Deník!$R389&gt;=0,Deník!$R389&lt;=1),"BE",Deník!$R389),""),"")</f>
        <v/>
      </c>
      <c r="AI389" s="95"/>
      <c r="AJ389" s="71" t="str">
        <f>IF(Deník!N390&lt;&gt;"",Deník!N390*-1,"")</f>
        <v/>
      </c>
      <c r="AK389" s="88"/>
      <c r="AL389" s="63" t="str">
        <f>IF(WEEKDAY(Deník!$C389,2)=1,IF(AND(Deník!$R389&gt;=0,Deník!$R389&lt;=1),"BE",Deník!$R389),"")</f>
        <v/>
      </c>
      <c r="AM389" s="13" t="str">
        <f>IF(WEEKDAY(Deník!$C389,2)=2,IF(AND(Deník!$R389&gt;=0,Deník!$R389&lt;=1),"BE",Deník!$R389),"")</f>
        <v/>
      </c>
      <c r="AN389" s="13" t="str">
        <f>IF(WEEKDAY(Deník!$C389,2)=3,IF(AND(Deník!$R389&gt;=0,Deník!$R389&lt;=1),"BE",Deník!$R389),"")</f>
        <v/>
      </c>
      <c r="AO389" s="13" t="str">
        <f>IF(WEEKDAY(Deník!$C389,2)=4,IF(AND(Deník!$R389&gt;=0,Deník!$R389&lt;=1),"BE",Deník!$R389),"")</f>
        <v/>
      </c>
      <c r="AP389" s="60" t="str">
        <f>IF(WEEKDAY(Deník!$C389,2)=5,IF(AND(Deník!$R389&gt;=0,Deník!$R389&lt;=1),"BE",Deník!$R389),"")</f>
        <v/>
      </c>
      <c r="AQ389" s="99"/>
      <c r="AR389" s="100">
        <f>Deník!D389</f>
        <v>0</v>
      </c>
      <c r="AS389" s="63" t="str">
        <f>IF(Deník!$D389&lt;&gt;"",IF(AND(Deník!$D389&gt;=AS$2,Deník!$D389&lt;=AS$3),IF(AND(Deník!$R389&gt;=0,Deník!$R389&lt;=1),"BE",Deník!$R389),""),"")</f>
        <v/>
      </c>
      <c r="AT389" s="63" t="str">
        <f>IF(Deník!$D389&lt;&gt;"",IF(AND(Deník!$D389&gt;=AT$2,Deník!$D389&lt;=AT$3),IF(AND(Deník!$R389&gt;=0,Deník!$R389&lt;=1),"BE",Deník!$R389),""),"")</f>
        <v/>
      </c>
      <c r="AU389" s="63" t="str">
        <f>IF(Deník!$D389&lt;&gt;"",IF(AND(Deník!$D389&gt;=AU$2,Deník!$D389&lt;=AU$3),IF(AND(Deník!$R389&gt;=0,Deník!$R389&lt;=1),"BE",Deník!$R389),""),"")</f>
        <v/>
      </c>
      <c r="AV389" s="63" t="str">
        <f>IF(Deník!$D389&lt;&gt;"",IF(AND(Deník!$D389&gt;=AV$2,Deník!$D389&lt;=AV$3),IF(AND(Deník!$R389&gt;=0,Deník!$R389&lt;=1),"BE",Deník!$R389),""),"")</f>
        <v/>
      </c>
      <c r="AW389" s="63" t="str">
        <f>IF(Deník!$D389&lt;&gt;"",IF(AND(Deník!$D389&gt;=AW$2,Deník!$D389&lt;=AW$3),IF(AND(Deník!$R389&gt;=0,Deník!$R389&lt;=1),"BE",Deník!$R389),""),"")</f>
        <v/>
      </c>
      <c r="AX389" s="63" t="str">
        <f>IF(Deník!$D389&lt;&gt;"",IF(AND(Deník!$D389&gt;=AX$2,Deník!$D389&lt;=AX$3),IF(AND(Deník!$R389&gt;=0,Deník!$R389&lt;=1),"BE",Deník!$R389),""),"")</f>
        <v/>
      </c>
      <c r="AY389" s="63" t="str">
        <f>IF(Deník!$D389&lt;&gt;"",IF(AND(Deník!$D389&gt;=AY$2,Deník!$D389&lt;=AY$3),IF(AND(Deník!$R389&gt;=0,Deník!$R389&lt;=1),"BE",Deník!$R389),""),"")</f>
        <v/>
      </c>
      <c r="AZ389" s="63" t="str">
        <f>IF(Deník!$D389&lt;&gt;"",IF(AND(Deník!$D389&gt;=AZ$2,Deník!$D389&lt;=AZ$3),IF(AND(Deník!$R389&gt;=0,Deník!$R389&lt;=1),"BE",Deník!$R389),""),"")</f>
        <v/>
      </c>
      <c r="BA389" s="63" t="str">
        <f>IF(Deník!$D389&lt;&gt;"",IF(AND(Deník!$D389&gt;=BA$2,Deník!$D389&lt;=BA$3),IF(AND(Deník!$R389&gt;=0,Deník!$R389&lt;=1),"BE",Deník!$R389),""),"")</f>
        <v/>
      </c>
      <c r="BB389" s="63" t="str">
        <f>IF(Deník!$D389&lt;&gt;"",IF(AND(Deník!$D389&gt;=BB$2,Deník!$D389&lt;=BB$3),IF(AND(Deník!$R389&gt;=0,Deník!$R389&lt;=1),"BE",Deník!$R389),""),"")</f>
        <v/>
      </c>
      <c r="BC389" s="71" t="str">
        <f>IF(Deník!$D389&lt;&gt;"",IF(AND(Deník!$D389&gt;=BC$2,Deník!$D389&lt;=BC$3),IF(AND(Deník!$R389&gt;=0,Deník!$R389&lt;=1),"BE",Deník!$R389),""),"")</f>
        <v/>
      </c>
      <c r="BD389" s="20" t="str">
        <f>IF(Deník!$J390="S",(Deník!$M390-Deník!$K390),IF(Deník!$J390="L",(Deník!$K390-Deník!$M390),""))</f>
        <v/>
      </c>
      <c r="BE389" s="20" t="str">
        <f>IF(Deník!$J390="S",(Deník!$K390-Deník!$O390),IF(Deník!$J390="L",(Deník!$O390-Deník!$K390),""))</f>
        <v/>
      </c>
      <c r="BF389" s="20" t="str">
        <f>IF(Deník!$J390="S",(Deník!$K390-Deník!$L390),IF(Deník!$J390="L",(Deník!$L390-Deník!$K390),""))</f>
        <v/>
      </c>
      <c r="BG389" s="20" t="str">
        <f>IF(Deník!$J390="S",(Deník!$K390-Deník!$S390),IF(Deník!$J390="L",(Deník!$S390-Deník!$K390),""))</f>
        <v/>
      </c>
      <c r="BH389" s="20" t="str">
        <f>IF(Deník!$J390="S",(Deník!$K390-Deník!$U390),IF(Deník!$J390="L",(Deník!$U390-Deník!$K390),""))</f>
        <v/>
      </c>
      <c r="BI389" s="20" t="str">
        <f>IF(Deník!$R389&gt;1,Deník!$R389,"")</f>
        <v/>
      </c>
      <c r="BJ389" s="20" t="str">
        <f>IF(Deník!$R389&lt;0,Deník!$R389,"")</f>
        <v/>
      </c>
      <c r="BK389" s="17"/>
      <c r="BM389" s="233" t="str">
        <f>IF(Deník!$R389&lt;&gt;"",IF(Deník!$Y389=Statistika!$F$78,IF(AND(Deník!$R389&gt;=0,Deník!$R389&lt;=1),"BE",Deník!$R389),""),"")</f>
        <v/>
      </c>
      <c r="BN389" s="233" t="str">
        <f>IF(Deník!$R389&lt;&gt;"",IF(Deník!$Y389=Statistika!$F$79,IF(AND(Deník!$R389&gt;=0,Deník!$R389&lt;=1),"BE",Deník!$R389),""),"")</f>
        <v/>
      </c>
      <c r="BO389" s="233" t="str">
        <f>IF(Deník!$R389&lt;&gt;"",IF(Deník!$Y389=Statistika!$F$80,IF(AND(Deník!$R389&gt;=0,Deník!$R389&lt;=1),"BE",Deník!$R389),""),"")</f>
        <v/>
      </c>
      <c r="BP389" s="233" t="str">
        <f>IF(Deník!$R389&lt;&gt;"",IF(Deník!$Y389=Statistika!$F$81,IF(AND(Deník!$R389&gt;=0,Deník!$R389&lt;=1),"BE",Deník!$R389),""),"")</f>
        <v/>
      </c>
      <c r="BQ389" s="233" t="str">
        <f>IF(Deník!$R389&lt;&gt;"",IF(Deník!$Y389=Statistika!$F$82,IF(AND(Deník!$R389&gt;=0,Deník!$R389&lt;=1),"BE",Deník!$R389),""),"")</f>
        <v/>
      </c>
      <c r="BR389" s="233" t="str">
        <f>IF(Deník!$R389&lt;&gt;"",IF(Deník!$Y389=Statistika!$F$83,IF(AND(Deník!$R389&gt;=0,Deník!$R389&lt;=1),"BE",Deník!$R389),""),"")</f>
        <v/>
      </c>
      <c r="BS389" s="233" t="str">
        <f>IF(Deník!$R389&lt;&gt;"",IF(Deník!$Y389=Statistika!$F$84,IF(AND(Deník!$R389&gt;=0,Deník!$R389&lt;=1),"BE",Deník!$R389),""),"")</f>
        <v/>
      </c>
      <c r="BT389" s="233" t="str">
        <f>IF(Deník!$R389&lt;&gt;"",IF(Deník!$Y389=Statistika!$F$85,IF(AND(Deník!$R389&gt;=0,Deník!$R389&lt;=1),"BE",Deník!$R389),""),"")</f>
        <v/>
      </c>
      <c r="BU389" s="233" t="str">
        <f>IF(Deník!$R389&lt;&gt;"",IF(Deník!$Y389=Statistika!$F$86,IF(AND(Deník!$R389&gt;=0,Deník!$R389&lt;=1),"BE",Deník!$R389),""),"")</f>
        <v/>
      </c>
      <c r="BV389" s="233" t="str">
        <f>IF(Deník!$R389&lt;&gt;"",IF(Deník!$Y389=Statistika!$F$87,IF(AND(Deník!$R389&gt;=0,Deník!$R389&lt;=1),"BE",Deník!$R389),""),"")</f>
        <v/>
      </c>
      <c r="BW389" s="233" t="str">
        <f>IF(Deník!$R389&lt;&gt;"",IF(Deník!$Y389=Statistika!$F$88,IF(AND(Deník!$R389&gt;=0,Deník!$R389&lt;=1),"BE",Deník!$R389),""),"")</f>
        <v/>
      </c>
      <c r="BX389" s="233" t="str">
        <f>IF(Deník!$R389&lt;&gt;"",IF(Deník!$Y389=Statistika!$F$89,IF(AND(Deník!$R389&gt;=0,Deník!$R389&lt;=1),"BE",Deník!$R389),""),"")</f>
        <v/>
      </c>
      <c r="BY389" s="233" t="str">
        <f>IF(Deník!$R389&lt;&gt;"",IF(Deník!$Y389=Statistika!$F$90,IF(AND(Deník!$R389&gt;=0,Deník!$R389&lt;=1),"BE",Deník!$R389),""),"")</f>
        <v/>
      </c>
      <c r="BZ389" s="233" t="str">
        <f>IF(Deník!$R389&lt;&gt;"",IF(Deník!$Y389=Statistika!$F$91,IF(AND(Deník!$R389&gt;=0,Deník!$R389&lt;=1),"BE",Deník!$R389),""),"")</f>
        <v/>
      </c>
      <c r="CA389" s="233"/>
      <c r="CB389" s="233" t="str">
        <f>IF(Deník!$R389&lt;&gt;"",IF(Deník!$AB389="SL",IF(AND(Deník!$R389&gt;=0,Deník!$R389&lt;=1),"BE",Deník!$R389),""),"")</f>
        <v/>
      </c>
      <c r="CC389" s="233" t="str">
        <f>IF(Deník!$R389&lt;&gt;"",IF(Deník!$AB389="BE10",IF(AND(Deník!$R389&gt;=0,Deník!$R389&lt;=1),"BE",Deník!$R389),""),"")</f>
        <v/>
      </c>
      <c r="CD389" s="233" t="str">
        <f>IF(Deník!$R389&lt;&gt;"",IF(Deník!$AB389="BE15",IF(AND(Deník!$R389&gt;=0,Deník!$R389&lt;=1),"BE",Deník!$R389),""),"")</f>
        <v/>
      </c>
      <c r="CE389" s="233" t="str">
        <f>IF(Deník!$R389&lt;&gt;"",IF(Deník!$AB389="BE20",IF(AND(Deník!$R389&gt;=0,Deník!$R389&lt;=1),"BE",Deník!$R389),""),"")</f>
        <v/>
      </c>
      <c r="CF389" s="233" t="str">
        <f>IF(Deník!$R389&lt;&gt;"",IF(Deník!$AB389="TP1",IF(AND(Deník!$R389&gt;=0,Deník!$R389&lt;=1),"BE",Deník!$R389),""),"")</f>
        <v/>
      </c>
      <c r="CG389" s="233" t="str">
        <f>IF(Deník!$R389&lt;&gt;"",IF(Deník!$AB389="TP2",IF(AND(Deník!$R389&gt;=0,Deník!$R389&lt;=1),"BE",Deník!$R389),""),"")</f>
        <v/>
      </c>
      <c r="CH389" s="233" t="str">
        <f>IF(Deník!$R389&lt;&gt;"",IF(Deník!$AB389="TP3",IF(AND(Deník!$R389&gt;=0,Deník!$R389&lt;=1),"BE",Deník!$R389),""),"")</f>
        <v/>
      </c>
      <c r="CI389" s="233" t="str">
        <f>IF(Deník!$R389&lt;&gt;"",IF(Deník!$AB389="Trailing SL",IF(AND(Deník!$R389&gt;=0,Deník!$R389&lt;=1),"BE",Deník!$R389),""),"")</f>
        <v/>
      </c>
      <c r="CJ389" s="233" t="str">
        <f>IF(Deník!$R389&lt;&gt;"",IF(Deník!$AB389="Manual",IF(AND(Deník!$R389&gt;=0,Deník!$R389&lt;=1),"BE",Deník!$R389),""),"")</f>
        <v/>
      </c>
      <c r="CK389" s="233"/>
      <c r="CL389" s="233" t="str">
        <f>IF(Deník!$R389&lt;0,IF(Deník!$AC389=Statistika!$F$117,Deník!$R389,""),"")</f>
        <v/>
      </c>
      <c r="CM389" s="233" t="str">
        <f>IF(Deník!$R389&lt;0,IF(Deník!$AC389=Statistika!$F$118,Deník!$R389,""),"")</f>
        <v/>
      </c>
      <c r="CN389" s="233" t="str">
        <f>IF(Deník!$R389&lt;0,IF(Deník!$AC389=Statistika!$F$119,Deník!$R389,""),"")</f>
        <v/>
      </c>
      <c r="CO389" s="233" t="str">
        <f>IF(Deník!$R389&lt;0,IF(Deník!$AC389=Statistika!$F$120,Deník!$R389,""),"")</f>
        <v/>
      </c>
      <c r="CP389" s="233" t="str">
        <f>IF(Deník!$R389&lt;0,IF(Deník!$AC389=Statistika!$F$121,Deník!$R389,""),"")</f>
        <v/>
      </c>
      <c r="CQ389" s="233" t="str">
        <f>IF(Deník!$R389&lt;0,IF(Deník!$AC389=Statistika!$F$122,Deník!$R389,""),"")</f>
        <v/>
      </c>
      <c r="CR389" s="233" t="str">
        <f>IF(Deník!$R389&lt;0,IF(Deník!$AC389=Statistika!$F$123,Deník!$R389,""),"")</f>
        <v/>
      </c>
      <c r="CS389" s="233" t="str">
        <f>IF(Deník!$R389&lt;0,IF(Deník!$AC389=Statistika!$F$124,Deník!$R389,""),"")</f>
        <v/>
      </c>
      <c r="CT389" s="233" t="str">
        <f>IF(Deník!$R389&lt;0,IF(Deník!$AC389=Statistika!$F$125,Deník!$R389,""),"")</f>
        <v/>
      </c>
      <c r="CU389" s="233"/>
      <c r="CV389" s="233" t="str">
        <f>IF(Deník!$R389&lt;0,IF(Deník!$AD389=$CV$2,Deník!$R389,""),"")</f>
        <v/>
      </c>
      <c r="CW389" s="233" t="str">
        <f>IF(Deník!$R389&lt;0,IF(Deník!$AD389=$CW$2,Deník!$R389,""),"")</f>
        <v/>
      </c>
      <c r="CX389" s="233" t="str">
        <f>IF(Deník!$R389&lt;0,IF(Deník!$AD389=$CX$2,Deník!$R389,""),"")</f>
        <v/>
      </c>
      <c r="CY389" s="233" t="str">
        <f>IF(Deník!$R389&lt;0,IF(Deník!$AD389=$CY$2,Deník!$R389,""),"")</f>
        <v/>
      </c>
      <c r="CZ389" s="233" t="str">
        <f>IF(Deník!$R389&lt;0,IF(Deník!$AD389=$CZ$2,Deník!$R389,""),"")</f>
        <v/>
      </c>
      <c r="DL389" s="221">
        <f t="shared" si="16"/>
        <v>93847.029999999984</v>
      </c>
      <c r="DM389" s="220">
        <f t="shared" ref="DM389:DM452" si="17">DL389/MAX($DL$3,DL388)-1</f>
        <v>-6.1529700000000132E-2</v>
      </c>
      <c r="DO389" s="50">
        <f>Deník!W390</f>
        <v>0</v>
      </c>
      <c r="DP389" s="102" t="str">
        <f>IF(AND(Deník!W390&gt;0),1,"")</f>
        <v/>
      </c>
      <c r="DQ389" s="102">
        <f>IF(AND(Deník!W390&lt;=0),1,"")</f>
        <v>1</v>
      </c>
      <c r="DR389" s="227"/>
      <c r="DS389" s="228"/>
      <c r="DT389" s="85"/>
      <c r="DU389" s="54">
        <f>IF(MONTH(Deník!$C389)=DU$2,Deník!$W389,"")</f>
        <v>0</v>
      </c>
      <c r="DV389" s="222" t="str">
        <f>IF(MONTH(Deník!$C389)=DV$2,Deník!$W389,"")</f>
        <v/>
      </c>
      <c r="DW389" s="222" t="str">
        <f>IF(MONTH(Deník!$C389)=DW$2,Deník!$W389,"")</f>
        <v/>
      </c>
      <c r="DX389" s="222" t="str">
        <f>IF(MONTH(Deník!$C389)=DX$2,Deník!$W389,"")</f>
        <v/>
      </c>
      <c r="DY389" s="222" t="str">
        <f>IF(MONTH(Deník!$C389)=DY$2,Deník!$W389,"")</f>
        <v/>
      </c>
      <c r="DZ389" s="222" t="str">
        <f>IF(MONTH(Deník!$C389)=DZ$2,Deník!$W389,"")</f>
        <v/>
      </c>
      <c r="EA389" s="222" t="str">
        <f>IF(MONTH(Deník!$C389)=EA$2,Deník!$W389,"")</f>
        <v/>
      </c>
      <c r="EB389" s="222" t="str">
        <f>IF(MONTH(Deník!$C389)=EB$2,Deník!$W389,"")</f>
        <v/>
      </c>
      <c r="EC389" s="222" t="str">
        <f>IF(MONTH(Deník!$C389)=EC$2,Deník!$W389,"")</f>
        <v/>
      </c>
      <c r="ED389" s="222" t="str">
        <f>IF(MONTH(Deník!$C389)=ED$2,Deník!$W389,"")</f>
        <v/>
      </c>
      <c r="EE389" s="222" t="str">
        <f>IF(MONTH(Deník!$C389)=EE$2,Deník!$W389,"")</f>
        <v/>
      </c>
      <c r="EF389" s="222" t="str">
        <f>IF(MONTH(Deník!$C389)=EF$2,Deník!$W389,"")</f>
        <v/>
      </c>
      <c r="EI389" s="600" t="str">
        <f>IF(Deník!$W389&lt;&gt;"",IF(Deník!$B389=Statistika!$F$63,Deník!$W389,""),"")</f>
        <v/>
      </c>
      <c r="EJ389" s="13" t="str">
        <f>IF(Deník!$W389&lt;&gt;"",IF(Deník!$B389=Statistika!$F$64,Deník!$W389,""),"")</f>
        <v/>
      </c>
      <c r="EK389" s="13" t="str">
        <f>IF(Deník!$W389&lt;&gt;"",IF(Deník!$B389=Statistika!$F$65,Deník!$W389,""),"")</f>
        <v/>
      </c>
      <c r="EL389" s="13" t="str">
        <f>IF(Deník!$W389&lt;&gt;"",IF(Deník!$B389=Statistika!$F$66,Deník!$W389,""),"")</f>
        <v/>
      </c>
      <c r="EM389" s="13" t="str">
        <f>IF(Deník!$W389&lt;&gt;"",IF(Deník!$B389=Statistika!$F$67,Deník!$W389,""),"")</f>
        <v/>
      </c>
      <c r="EN389" s="13" t="str">
        <f>IF(Deník!$W389&lt;&gt;"",IF(Deník!$B389=Statistika!$F$68,Deník!$W389,""),"")</f>
        <v/>
      </c>
      <c r="EO389" s="13" t="str">
        <f>IF(Deník!$W389&lt;&gt;"",IF(Deník!$B389=Statistika!$F$69,Deník!$W389,""),"")</f>
        <v/>
      </c>
      <c r="EP389" s="601" t="str">
        <f>IF(Deník!$W389&lt;&gt;"",IF(Deník!$B389=Statistika!$F$70,Deník!$W389,""),"")</f>
        <v/>
      </c>
      <c r="EQ389" s="90"/>
      <c r="ER389" s="63" t="str">
        <f>IF(Deník!$W389&lt;&gt;"",IF(Deník!$J389="L",Deník!$W389,""),"")</f>
        <v/>
      </c>
      <c r="ES389" s="13" t="str">
        <f>IF(Deník!$W389&lt;&gt;"",IF(Deník!$J389="S",Deník!$W389,""),"")</f>
        <v/>
      </c>
      <c r="ET389" s="95"/>
      <c r="EU389" s="88"/>
      <c r="EV389" s="63" t="str">
        <f>IF(WEEKDAY(Deník!$C389,2)=1,Deník!$W389,"")</f>
        <v/>
      </c>
      <c r="EW389" s="13" t="str">
        <f>IF(WEEKDAY(Deník!$C389,2)=2,Deník!$W389,"")</f>
        <v/>
      </c>
      <c r="EX389" s="13" t="str">
        <f>IF(WEEKDAY(Deník!$C389,2)=3,Deník!$W389,"")</f>
        <v/>
      </c>
      <c r="EY389" s="13" t="str">
        <f>IF(WEEKDAY(Deník!$C389,2)=4,Deník!$W389,"")</f>
        <v/>
      </c>
      <c r="EZ389" s="60" t="str">
        <f>IF(WEEKDAY(Deník!$C389,2)=5,Deník!$W389,"")</f>
        <v/>
      </c>
      <c r="FA389" s="99"/>
      <c r="FB389" s="100">
        <f>Deník!D389</f>
        <v>0</v>
      </c>
      <c r="FC389" s="63">
        <f>IF($FB389&lt;&gt;"",IF(AND($FB389&gt;=FC$2,$FB389&lt;=FC$3),Deník!$W389,""))</f>
        <v>0</v>
      </c>
      <c r="FD389" s="63" t="str">
        <f>IF($FB389&lt;&gt;"",IF(AND($FB389&gt;=FD$2,$FB389&lt;=FD$3),Deník!$W389,""))</f>
        <v/>
      </c>
      <c r="FE389" s="63" t="str">
        <f>IF($FB389&lt;&gt;"",IF(AND($FB389&gt;=FE$2,$FB389&lt;=FE$3),Deník!$W389,""))</f>
        <v/>
      </c>
      <c r="FF389" s="63" t="str">
        <f>IF($FB389&lt;&gt;"",IF(AND($FB389&gt;=FF$2,$FB389&lt;=FF$3),Deník!$W389,""))</f>
        <v/>
      </c>
      <c r="FG389" s="63" t="str">
        <f>IF($FB389&lt;&gt;"",IF(AND($FB389&gt;=FG$2,$FB389&lt;=FG$3),Deník!$W389,""))</f>
        <v/>
      </c>
      <c r="FH389" s="63" t="str">
        <f>IF($FB389&lt;&gt;"",IF(AND($FB389&gt;=FH$2,$FB389&lt;=FH$3),Deník!$W389,""))</f>
        <v/>
      </c>
      <c r="FI389" s="63" t="str">
        <f>IF($FB389&lt;&gt;"",IF(AND($FB389&gt;=FI$2,$FB389&lt;=FI$3),Deník!$W389,""))</f>
        <v/>
      </c>
      <c r="FJ389" s="63" t="str">
        <f>IF($FB389&lt;&gt;"",IF(AND($FB389&gt;=FJ$2,$FB389&lt;=FJ$3),Deník!$W389,""))</f>
        <v/>
      </c>
      <c r="FK389" s="63" t="str">
        <f>IF($FB389&lt;&gt;"",IF(AND($FB389&gt;=FK$2,$FB389&lt;=FK$3),Deník!$W389,""))</f>
        <v/>
      </c>
      <c r="FL389" s="63" t="str">
        <f>IF($FB389&lt;&gt;"",IF(AND($FB389&gt;=FL$2,$FB389&lt;=FL$3),Deník!$W389,""))</f>
        <v/>
      </c>
      <c r="FM389" s="63" t="str">
        <f>IF($FB389&lt;&gt;"",IF(AND($FB389&gt;=FM$2,$FB389&lt;=FM$3),Deník!$W389,""))</f>
        <v/>
      </c>
      <c r="FN389" s="13"/>
      <c r="FO389" s="20" t="str">
        <f>IF(Deník!$W389&gt;1,Deník!$W389,"")</f>
        <v/>
      </c>
      <c r="FP389" s="20" t="str">
        <f>IF(Deník!$W389&lt;0,Deník!$W389,"")</f>
        <v/>
      </c>
      <c r="FQ389" s="17"/>
      <c r="FS389" s="233"/>
      <c r="FT389" s="233" t="str">
        <f>IF(Deník!$W389&lt;&gt;"",IF(Deník!$Y389=Statistika!$F$78,Deník!$W389,""),"")</f>
        <v/>
      </c>
      <c r="FU389" s="233" t="str">
        <f>IF(Deník!$W389&lt;&gt;"",IF(Deník!$Y389=Statistika!$F$79,Deník!$W389,""),"")</f>
        <v/>
      </c>
      <c r="FV389" s="233" t="str">
        <f>IF(Deník!$W389&lt;&gt;"",IF(Deník!$Y389=Statistika!$F$80,Deník!$W389,""),"")</f>
        <v/>
      </c>
      <c r="FW389" s="233" t="str">
        <f>IF(Deník!$W389&lt;&gt;"",IF(Deník!$Y389=Statistika!$F$81,Deník!$W389,""),"")</f>
        <v/>
      </c>
      <c r="FX389" s="233" t="str">
        <f>IF(Deník!$W389&lt;&gt;"",IF(Deník!$Y389=Statistika!$F$82,Deník!$W389,""),"")</f>
        <v/>
      </c>
      <c r="FY389" s="233" t="str">
        <f>IF(Deník!$W389&lt;&gt;"",IF(Deník!$Y389=Statistika!$F$83,Deník!$W389,""),"")</f>
        <v/>
      </c>
      <c r="FZ389" s="233" t="str">
        <f>IF(Deník!$W389&lt;&gt;"",IF(Deník!$Y389=Statistika!$F$84,Deník!$W389,""),"")</f>
        <v/>
      </c>
      <c r="GA389" s="233" t="str">
        <f>IF(Deník!$W389&lt;&gt;"",IF(Deník!$Y389=Statistika!$F$85,Deník!$W389,""),"")</f>
        <v/>
      </c>
      <c r="GB389" s="233" t="str">
        <f>IF(Deník!$W389&lt;&gt;"",IF(Deník!$Y389=Statistika!$F$86,Deník!$W389,""),"")</f>
        <v/>
      </c>
      <c r="GC389" s="233" t="str">
        <f>IF(Deník!$W389&lt;&gt;"",IF(Deník!$Y389=Statistika!$F$87,Deník!$W389,""),"")</f>
        <v/>
      </c>
      <c r="GD389" s="233" t="str">
        <f>IF(Deník!$W389&lt;&gt;"",IF(Deník!$Y389=Statistika!$F$88,Deník!$W389,""),"")</f>
        <v/>
      </c>
      <c r="GE389" s="233" t="str">
        <f>IF(Deník!$W389&lt;&gt;"",IF(Deník!$Y389=Statistika!$F$89,Deník!$W389,""),"")</f>
        <v/>
      </c>
      <c r="GF389" s="233" t="str">
        <f>IF(Deník!$W389&lt;&gt;"",IF(Deník!$Y389=Statistika!$F$90,Deník!$W389,""),"")</f>
        <v/>
      </c>
      <c r="GG389" s="233" t="str">
        <f>IF(Deník!$W389&lt;&gt;"",IF(Deník!$Y389=Statistika!$F$91,Deník!$W389,""),"")</f>
        <v/>
      </c>
      <c r="GH389" s="233"/>
      <c r="GI389" s="233" t="str">
        <f>IF(Deník!$W389&lt;&gt;"",IF(Deník!$AB389=Statistika!$L$100,Deník!$W389,""),"")</f>
        <v/>
      </c>
      <c r="GJ389" s="233" t="str">
        <f>IF(Deník!$W389&lt;&gt;"",IF(Deník!$AB389=Statistika!$L$101,Deník!$W389,""),"")</f>
        <v/>
      </c>
      <c r="GK389" s="233" t="str">
        <f>IF(Deník!$W389&lt;&gt;"",IF(Deník!$AB389=Statistika!$L$102,Deník!$W389,""),"")</f>
        <v/>
      </c>
      <c r="GL389" s="233" t="str">
        <f>IF(Deník!$W389&lt;&gt;"",IF(Deník!$AB389=Statistika!$L$103,Deník!$W389,""),"")</f>
        <v/>
      </c>
      <c r="GM389" s="233" t="str">
        <f>IF(Deník!$W389&lt;&gt;"",IF(Deník!$AB389=Statistika!$L$104,Deník!$W389,""),"")</f>
        <v/>
      </c>
      <c r="GN389" s="233" t="str">
        <f>IF(Deník!$W389&lt;&gt;"",IF(Deník!$AB389=Statistika!$L$105,Deník!$W389,""),"")</f>
        <v/>
      </c>
      <c r="GO389" s="233" t="str">
        <f>IF(Deník!$W389&lt;&gt;"",IF(Deník!$AB389=Statistika!$L$106,Deník!$W389,""),"")</f>
        <v/>
      </c>
      <c r="GP389" s="233" t="str">
        <f>IF(Deník!$W389&lt;&gt;"",IF(Deník!$AB389=Statistika!$L$107,Deník!$W389,""),"")</f>
        <v/>
      </c>
      <c r="GQ389" s="233" t="str">
        <f>IF(Deník!$W389&lt;&gt;"",IF(Deník!$AB389=Statistika!$L$108,Deník!$W389,""),"")</f>
        <v/>
      </c>
      <c r="GS389" s="233" t="str">
        <f>IF(Deník!$W389&lt;0,IF(Deník!$AC389=Statistika!$F$117,Deník!$W389,""),"")</f>
        <v/>
      </c>
      <c r="GT389" s="233" t="str">
        <f>IF(Deník!$W389&lt;0,IF(Deník!$AC389=Statistika!$F$118,Deník!$W389,""),"")</f>
        <v/>
      </c>
      <c r="GU389" s="233" t="str">
        <f>IF(Deník!$W389&lt;0,IF(Deník!$AC389=Statistika!$F$119,Deník!$W389,""),"")</f>
        <v/>
      </c>
      <c r="GV389" s="233" t="str">
        <f>IF(Deník!$W389&lt;0,IF(Deník!$AC389=Statistika!$F$120,Deník!$W389,""),"")</f>
        <v/>
      </c>
      <c r="GW389" s="233" t="str">
        <f>IF(Deník!$W389&lt;0,IF(Deník!$AC389=Statistika!$F$121,Deník!$W389,""),"")</f>
        <v/>
      </c>
      <c r="GX389" s="233" t="str">
        <f>IF(Deník!$W389&lt;0,IF(Deník!$AC389=Statistika!$F$122,Deník!$W389,""),"")</f>
        <v/>
      </c>
      <c r="GY389" s="233" t="str">
        <f>IF(Deník!$W389&lt;0,IF(Deník!$AC389=Statistika!$F$123,Deník!$W389,""),"")</f>
        <v/>
      </c>
      <c r="GZ389" s="233" t="str">
        <f>IF(Deník!$W389&lt;0,IF(Deník!$AC389=Statistika!$F$124,Deník!$W389,""),"")</f>
        <v/>
      </c>
      <c r="HA389" s="233" t="str">
        <f>IF(Deník!$W389&lt;0,IF(Deník!$AC389=Statistika!$F$125,Deník!$W389,""),"")</f>
        <v/>
      </c>
      <c r="HC389" s="233" t="str">
        <f>IF(Deník!$W389&lt;0,IF(Deník!$AD389=Statistika!$F$133,Deník!$W389,""),"")</f>
        <v/>
      </c>
      <c r="HD389" s="233" t="str">
        <f>IF(Deník!$W389&lt;0,IF(Deník!$AD389=Statistika!$F$134,Deník!$W389,""),"")</f>
        <v/>
      </c>
      <c r="HE389" s="233" t="str">
        <f>IF(Deník!$W389&lt;0,IF(Deník!$AD389=Statistika!$F$135,Deník!$W389,""),"")</f>
        <v/>
      </c>
      <c r="HF389" s="233" t="str">
        <f>IF(Deník!$W389&lt;0,IF(Deník!$AD389=Statistika!$F$136,Deník!$W389,""),"")</f>
        <v/>
      </c>
      <c r="HG389" s="233" t="str">
        <f>IF(Deník!$W389&lt;0,IF(Deník!$AD389=Statistika!$F$137,Deník!$W389,""),"")</f>
        <v/>
      </c>
      <c r="ID389" s="8">
        <f>Tabulka4[[#This Row],[Sloupec3]]</f>
        <v>0</v>
      </c>
      <c r="IE389" s="17" t="str">
        <f>IF(AND([1]Deník!$C389&gt;='[1]Měsíční shrnutí'!$D$1,[1]Deník!$C389&lt;='[1]Měsíční shrnutí'!$F$1),[1]Deník!$X389,"")</f>
        <v/>
      </c>
    </row>
    <row r="390" spans="1:239">
      <c r="A390" s="8">
        <f>Deník!C391</f>
        <v>0</v>
      </c>
      <c r="B390" s="50" t="str">
        <f>Deník!R391</f>
        <v/>
      </c>
      <c r="C390" s="102" t="str">
        <f>IF(AND(Deník!R391&gt;1,Deník!R391&lt;&gt;""),1,"")</f>
        <v/>
      </c>
      <c r="D390" s="102" t="str">
        <f>IF(AND(Deník!R391&lt;=0,Deník!R391&lt;&gt;""),1,"")</f>
        <v/>
      </c>
      <c r="E390" s="103" t="str">
        <f>IF(AND(Deník!R391&gt;=0,Deník!R391&lt;=1),1,"")</f>
        <v/>
      </c>
      <c r="F390" s="79" t="str">
        <f>IF(Deník!R391&lt;&gt;"",Deník!R391+F389,"")</f>
        <v/>
      </c>
      <c r="G390" s="85"/>
      <c r="H390" s="54" t="str">
        <f>IF(MONTH(Deník!$C390)=H$2,IF(AND(Deník!$R390&gt;=0,Deník!$R390&lt;=1),"BE",Deník!$R390),"")</f>
        <v/>
      </c>
      <c r="I390" s="11" t="str">
        <f>IF(MONTH(Deník!$C390)=I$2,IF(AND(Deník!$R390&gt;=0,Deník!$R390&lt;=1),"BE",Deník!$R390),"")</f>
        <v/>
      </c>
      <c r="J390" s="11" t="str">
        <f>IF(MONTH(Deník!$C390)=J$2,IF(AND(Deník!$R390&gt;=0,Deník!$R390&lt;=1),"BE",Deník!$R390),"")</f>
        <v/>
      </c>
      <c r="K390" s="11" t="str">
        <f>IF(MONTH(Deník!$C390)=K$2,IF(AND(Deník!$R390&gt;=0,Deník!$R390&lt;=1),"BE",Deník!$R390),"")</f>
        <v/>
      </c>
      <c r="L390" s="11" t="str">
        <f>IF(MONTH(Deník!$C390)=L$2,IF(AND(Deník!$R390&gt;=0,Deník!$R390&lt;=1),"BE",Deník!$R390),"")</f>
        <v/>
      </c>
      <c r="M390" s="11" t="str">
        <f>IF(MONTH(Deník!$C390)=M$2,IF(AND(Deník!$R390&gt;=0,Deník!$R390&lt;=1),"BE",Deník!$R390),"")</f>
        <v/>
      </c>
      <c r="N390" s="11" t="str">
        <f>IF(MONTH(Deník!$C390)=N$2,IF(AND(Deník!$R390&gt;=0,Deník!$R390&lt;=1),"BE",Deník!$R390),"")</f>
        <v/>
      </c>
      <c r="O390" s="11" t="str">
        <f>IF(MONTH(Deník!$C390)=O$2,IF(AND(Deník!$R390&gt;=0,Deník!$R390&lt;=1),"BE",Deník!$R390),"")</f>
        <v/>
      </c>
      <c r="P390" s="11" t="str">
        <f>IF(MONTH(Deník!$C390)=P$2,IF(AND(Deník!$R390&gt;=0,Deník!$R390&lt;=1),"BE",Deník!$R390),"")</f>
        <v/>
      </c>
      <c r="Q390" s="11" t="str">
        <f>IF(MONTH(Deník!$C390)=Q$2,IF(AND(Deník!$R390&gt;=0,Deník!$R390&lt;=1),"BE",Deník!$R390),"")</f>
        <v/>
      </c>
      <c r="R390" s="11" t="str">
        <f>IF(MONTH(Deník!$C390)=R$2,IF(AND(Deník!$R390&gt;=0,Deník!$R390&lt;=1),"BE",Deník!$R390),"")</f>
        <v/>
      </c>
      <c r="S390" s="57" t="str">
        <f>IF(MONTH(Deník!$C390)=S$2,IF(AND(Deník!$R390&gt;=0,Deník!$R390&lt;=1),"BE",Deník!$R390),"")</f>
        <v/>
      </c>
      <c r="U390" s="12"/>
      <c r="V390" s="12"/>
      <c r="X390" s="600" t="str">
        <f>IF(Deník!$R390&lt;&gt;"",IF(Deník!$B390=Statistika!$F$63,IF(AND(Deník!$R390&gt;=0,Deník!$R390&lt;=1),"BE",Deník!$R390),""),"")</f>
        <v/>
      </c>
      <c r="Y390" s="13" t="str">
        <f>IF(Deník!$R390&lt;&gt;"",IF(Deník!$B390=Statistika!$F$64,IF(AND(Deník!$R390&gt;=0,Deník!$R390&lt;=1),"BE",Deník!$R390),""),"")</f>
        <v/>
      </c>
      <c r="Z390" s="13" t="str">
        <f>IF(Deník!$R390&lt;&gt;"",IF(Deník!$B390=Statistika!$F$65,IF(AND(Deník!$R390&gt;=0,Deník!$R390&lt;=1),"BE",Deník!$R390),""),"")</f>
        <v/>
      </c>
      <c r="AA390" s="13" t="str">
        <f>IF(Deník!$R390&lt;&gt;"",IF(Deník!$B390=Statistika!$F$66,IF(AND(Deník!$R390&gt;=0,Deník!$R390&lt;=1),"BE",Deník!$R390),""),"")</f>
        <v/>
      </c>
      <c r="AB390" s="13" t="str">
        <f>IF(Deník!$R390&lt;&gt;"",IF(Deník!$B390=Statistika!$F$67,IF(AND(Deník!$R390&gt;=0,Deník!$R390&lt;=1),"BE",Deník!$R390),""),"")</f>
        <v/>
      </c>
      <c r="AC390" s="13" t="str">
        <f>IF(Deník!$R390&lt;&gt;"",IF(Deník!$B390=Statistika!$F$68,IF(AND(Deník!$R390&gt;=0,Deník!$R390&lt;=1),"BE",Deník!$R390),""),"")</f>
        <v/>
      </c>
      <c r="AD390" s="13" t="str">
        <f>IF(Deník!$R390&lt;&gt;"",IF(Deník!$B390=Statistika!$F$69,IF(AND(Deník!$R390&gt;=0,Deník!$R390&lt;=1),"BE",Deník!$R390),""),"")</f>
        <v/>
      </c>
      <c r="AE390" s="601" t="str">
        <f>IF(Deník!$R390&lt;&gt;"",IF(Deník!$B390=Statistika!$F$70,IF(AND(Deník!$R390&gt;=0,Deník!$R390&lt;=1),"BE",Deník!$R390),""),"")</f>
        <v/>
      </c>
      <c r="AF390" s="90"/>
      <c r="AG390" s="63" t="str">
        <f>IF(Deník!$R390&lt;&gt;"",IF(Deník!$J390="L",IF(AND(Deník!$R390&gt;=0,Deník!$R390&lt;=1),"BE",Deník!$R390),""),"")</f>
        <v/>
      </c>
      <c r="AH390" s="13" t="str">
        <f>IF(Deník!$R390&lt;&gt;"",IF(Deník!$J390="S",IF(AND(Deník!$R390&gt;=0,Deník!$R390&lt;=1),"BE",Deník!$R390),""),"")</f>
        <v/>
      </c>
      <c r="AI390" s="95"/>
      <c r="AJ390" s="71" t="str">
        <f>IF(Deník!N391&lt;&gt;"",Deník!N391*-1,"")</f>
        <v/>
      </c>
      <c r="AK390" s="88"/>
      <c r="AL390" s="63" t="str">
        <f>IF(WEEKDAY(Deník!$C390,2)=1,IF(AND(Deník!$R390&gt;=0,Deník!$R390&lt;=1),"BE",Deník!$R390),"")</f>
        <v/>
      </c>
      <c r="AM390" s="13" t="str">
        <f>IF(WEEKDAY(Deník!$C390,2)=2,IF(AND(Deník!$R390&gt;=0,Deník!$R390&lt;=1),"BE",Deník!$R390),"")</f>
        <v/>
      </c>
      <c r="AN390" s="13" t="str">
        <f>IF(WEEKDAY(Deník!$C390,2)=3,IF(AND(Deník!$R390&gt;=0,Deník!$R390&lt;=1),"BE",Deník!$R390),"")</f>
        <v/>
      </c>
      <c r="AO390" s="13" t="str">
        <f>IF(WEEKDAY(Deník!$C390,2)=4,IF(AND(Deník!$R390&gt;=0,Deník!$R390&lt;=1),"BE",Deník!$R390),"")</f>
        <v/>
      </c>
      <c r="AP390" s="60" t="str">
        <f>IF(WEEKDAY(Deník!$C390,2)=5,IF(AND(Deník!$R390&gt;=0,Deník!$R390&lt;=1),"BE",Deník!$R390),"")</f>
        <v/>
      </c>
      <c r="AQ390" s="99"/>
      <c r="AR390" s="100">
        <f>Deník!D390</f>
        <v>0</v>
      </c>
      <c r="AS390" s="63" t="str">
        <f>IF(Deník!$D390&lt;&gt;"",IF(AND(Deník!$D390&gt;=AS$2,Deník!$D390&lt;=AS$3),IF(AND(Deník!$R390&gt;=0,Deník!$R390&lt;=1),"BE",Deník!$R390),""),"")</f>
        <v/>
      </c>
      <c r="AT390" s="63" t="str">
        <f>IF(Deník!$D390&lt;&gt;"",IF(AND(Deník!$D390&gt;=AT$2,Deník!$D390&lt;=AT$3),IF(AND(Deník!$R390&gt;=0,Deník!$R390&lt;=1),"BE",Deník!$R390),""),"")</f>
        <v/>
      </c>
      <c r="AU390" s="63" t="str">
        <f>IF(Deník!$D390&lt;&gt;"",IF(AND(Deník!$D390&gt;=AU$2,Deník!$D390&lt;=AU$3),IF(AND(Deník!$R390&gt;=0,Deník!$R390&lt;=1),"BE",Deník!$R390),""),"")</f>
        <v/>
      </c>
      <c r="AV390" s="63" t="str">
        <f>IF(Deník!$D390&lt;&gt;"",IF(AND(Deník!$D390&gt;=AV$2,Deník!$D390&lt;=AV$3),IF(AND(Deník!$R390&gt;=0,Deník!$R390&lt;=1),"BE",Deník!$R390),""),"")</f>
        <v/>
      </c>
      <c r="AW390" s="63" t="str">
        <f>IF(Deník!$D390&lt;&gt;"",IF(AND(Deník!$D390&gt;=AW$2,Deník!$D390&lt;=AW$3),IF(AND(Deník!$R390&gt;=0,Deník!$R390&lt;=1),"BE",Deník!$R390),""),"")</f>
        <v/>
      </c>
      <c r="AX390" s="63" t="str">
        <f>IF(Deník!$D390&lt;&gt;"",IF(AND(Deník!$D390&gt;=AX$2,Deník!$D390&lt;=AX$3),IF(AND(Deník!$R390&gt;=0,Deník!$R390&lt;=1),"BE",Deník!$R390),""),"")</f>
        <v/>
      </c>
      <c r="AY390" s="63" t="str">
        <f>IF(Deník!$D390&lt;&gt;"",IF(AND(Deník!$D390&gt;=AY$2,Deník!$D390&lt;=AY$3),IF(AND(Deník!$R390&gt;=0,Deník!$R390&lt;=1),"BE",Deník!$R390),""),"")</f>
        <v/>
      </c>
      <c r="AZ390" s="63" t="str">
        <f>IF(Deník!$D390&lt;&gt;"",IF(AND(Deník!$D390&gt;=AZ$2,Deník!$D390&lt;=AZ$3),IF(AND(Deník!$R390&gt;=0,Deník!$R390&lt;=1),"BE",Deník!$R390),""),"")</f>
        <v/>
      </c>
      <c r="BA390" s="63" t="str">
        <f>IF(Deník!$D390&lt;&gt;"",IF(AND(Deník!$D390&gt;=BA$2,Deník!$D390&lt;=BA$3),IF(AND(Deník!$R390&gt;=0,Deník!$R390&lt;=1),"BE",Deník!$R390),""),"")</f>
        <v/>
      </c>
      <c r="BB390" s="63" t="str">
        <f>IF(Deník!$D390&lt;&gt;"",IF(AND(Deník!$D390&gt;=BB$2,Deník!$D390&lt;=BB$3),IF(AND(Deník!$R390&gt;=0,Deník!$R390&lt;=1),"BE",Deník!$R390),""),"")</f>
        <v/>
      </c>
      <c r="BC390" s="71" t="str">
        <f>IF(Deník!$D390&lt;&gt;"",IF(AND(Deník!$D390&gt;=BC$2,Deník!$D390&lt;=BC$3),IF(AND(Deník!$R390&gt;=0,Deník!$R390&lt;=1),"BE",Deník!$R390),""),"")</f>
        <v/>
      </c>
      <c r="BD390" s="20" t="str">
        <f>IF(Deník!$J391="S",(Deník!$M391-Deník!$K391),IF(Deník!$J391="L",(Deník!$K391-Deník!$M391),""))</f>
        <v/>
      </c>
      <c r="BE390" s="20" t="str">
        <f>IF(Deník!$J391="S",(Deník!$K391-Deník!$O391),IF(Deník!$J391="L",(Deník!$O391-Deník!$K391),""))</f>
        <v/>
      </c>
      <c r="BF390" s="20" t="str">
        <f>IF(Deník!$J391="S",(Deník!$K391-Deník!$L391),IF(Deník!$J391="L",(Deník!$L391-Deník!$K391),""))</f>
        <v/>
      </c>
      <c r="BG390" s="20" t="str">
        <f>IF(Deník!$J391="S",(Deník!$K391-Deník!$S391),IF(Deník!$J391="L",(Deník!$S391-Deník!$K391),""))</f>
        <v/>
      </c>
      <c r="BH390" s="20" t="str">
        <f>IF(Deník!$J391="S",(Deník!$K391-Deník!$U391),IF(Deník!$J391="L",(Deník!$U391-Deník!$K391),""))</f>
        <v/>
      </c>
      <c r="BI390" s="20" t="str">
        <f>IF(Deník!$R390&gt;1,Deník!$R390,"")</f>
        <v/>
      </c>
      <c r="BJ390" s="20" t="str">
        <f>IF(Deník!$R390&lt;0,Deník!$R390,"")</f>
        <v/>
      </c>
      <c r="BK390" s="17"/>
      <c r="BM390" s="233" t="str">
        <f>IF(Deník!$R390&lt;&gt;"",IF(Deník!$Y390=Statistika!$F$78,IF(AND(Deník!$R390&gt;=0,Deník!$R390&lt;=1),"BE",Deník!$R390),""),"")</f>
        <v/>
      </c>
      <c r="BN390" s="233" t="str">
        <f>IF(Deník!$R390&lt;&gt;"",IF(Deník!$Y390=Statistika!$F$79,IF(AND(Deník!$R390&gt;=0,Deník!$R390&lt;=1),"BE",Deník!$R390),""),"")</f>
        <v/>
      </c>
      <c r="BO390" s="233" t="str">
        <f>IF(Deník!$R390&lt;&gt;"",IF(Deník!$Y390=Statistika!$F$80,IF(AND(Deník!$R390&gt;=0,Deník!$R390&lt;=1),"BE",Deník!$R390),""),"")</f>
        <v/>
      </c>
      <c r="BP390" s="233" t="str">
        <f>IF(Deník!$R390&lt;&gt;"",IF(Deník!$Y390=Statistika!$F$81,IF(AND(Deník!$R390&gt;=0,Deník!$R390&lt;=1),"BE",Deník!$R390),""),"")</f>
        <v/>
      </c>
      <c r="BQ390" s="233" t="str">
        <f>IF(Deník!$R390&lt;&gt;"",IF(Deník!$Y390=Statistika!$F$82,IF(AND(Deník!$R390&gt;=0,Deník!$R390&lt;=1),"BE",Deník!$R390),""),"")</f>
        <v/>
      </c>
      <c r="BR390" s="233" t="str">
        <f>IF(Deník!$R390&lt;&gt;"",IF(Deník!$Y390=Statistika!$F$83,IF(AND(Deník!$R390&gt;=0,Deník!$R390&lt;=1),"BE",Deník!$R390),""),"")</f>
        <v/>
      </c>
      <c r="BS390" s="233" t="str">
        <f>IF(Deník!$R390&lt;&gt;"",IF(Deník!$Y390=Statistika!$F$84,IF(AND(Deník!$R390&gt;=0,Deník!$R390&lt;=1),"BE",Deník!$R390),""),"")</f>
        <v/>
      </c>
      <c r="BT390" s="233" t="str">
        <f>IF(Deník!$R390&lt;&gt;"",IF(Deník!$Y390=Statistika!$F$85,IF(AND(Deník!$R390&gt;=0,Deník!$R390&lt;=1),"BE",Deník!$R390),""),"")</f>
        <v/>
      </c>
      <c r="BU390" s="233" t="str">
        <f>IF(Deník!$R390&lt;&gt;"",IF(Deník!$Y390=Statistika!$F$86,IF(AND(Deník!$R390&gt;=0,Deník!$R390&lt;=1),"BE",Deník!$R390),""),"")</f>
        <v/>
      </c>
      <c r="BV390" s="233" t="str">
        <f>IF(Deník!$R390&lt;&gt;"",IF(Deník!$Y390=Statistika!$F$87,IF(AND(Deník!$R390&gt;=0,Deník!$R390&lt;=1),"BE",Deník!$R390),""),"")</f>
        <v/>
      </c>
      <c r="BW390" s="233" t="str">
        <f>IF(Deník!$R390&lt;&gt;"",IF(Deník!$Y390=Statistika!$F$88,IF(AND(Deník!$R390&gt;=0,Deník!$R390&lt;=1),"BE",Deník!$R390),""),"")</f>
        <v/>
      </c>
      <c r="BX390" s="233" t="str">
        <f>IF(Deník!$R390&lt;&gt;"",IF(Deník!$Y390=Statistika!$F$89,IF(AND(Deník!$R390&gt;=0,Deník!$R390&lt;=1),"BE",Deník!$R390),""),"")</f>
        <v/>
      </c>
      <c r="BY390" s="233" t="str">
        <f>IF(Deník!$R390&lt;&gt;"",IF(Deník!$Y390=Statistika!$F$90,IF(AND(Deník!$R390&gt;=0,Deník!$R390&lt;=1),"BE",Deník!$R390),""),"")</f>
        <v/>
      </c>
      <c r="BZ390" s="233" t="str">
        <f>IF(Deník!$R390&lt;&gt;"",IF(Deník!$Y390=Statistika!$F$91,IF(AND(Deník!$R390&gt;=0,Deník!$R390&lt;=1),"BE",Deník!$R390),""),"")</f>
        <v/>
      </c>
      <c r="CA390" s="233"/>
      <c r="CB390" s="233" t="str">
        <f>IF(Deník!$R390&lt;&gt;"",IF(Deník!$AB390="SL",IF(AND(Deník!$R390&gt;=0,Deník!$R390&lt;=1),"BE",Deník!$R390),""),"")</f>
        <v/>
      </c>
      <c r="CC390" s="233" t="str">
        <f>IF(Deník!$R390&lt;&gt;"",IF(Deník!$AB390="BE10",IF(AND(Deník!$R390&gt;=0,Deník!$R390&lt;=1),"BE",Deník!$R390),""),"")</f>
        <v/>
      </c>
      <c r="CD390" s="233" t="str">
        <f>IF(Deník!$R390&lt;&gt;"",IF(Deník!$AB390="BE15",IF(AND(Deník!$R390&gt;=0,Deník!$R390&lt;=1),"BE",Deník!$R390),""),"")</f>
        <v/>
      </c>
      <c r="CE390" s="233" t="str">
        <f>IF(Deník!$R390&lt;&gt;"",IF(Deník!$AB390="BE20",IF(AND(Deník!$R390&gt;=0,Deník!$R390&lt;=1),"BE",Deník!$R390),""),"")</f>
        <v/>
      </c>
      <c r="CF390" s="233" t="str">
        <f>IF(Deník!$R390&lt;&gt;"",IF(Deník!$AB390="TP1",IF(AND(Deník!$R390&gt;=0,Deník!$R390&lt;=1),"BE",Deník!$R390),""),"")</f>
        <v/>
      </c>
      <c r="CG390" s="233" t="str">
        <f>IF(Deník!$R390&lt;&gt;"",IF(Deník!$AB390="TP2",IF(AND(Deník!$R390&gt;=0,Deník!$R390&lt;=1),"BE",Deník!$R390),""),"")</f>
        <v/>
      </c>
      <c r="CH390" s="233" t="str">
        <f>IF(Deník!$R390&lt;&gt;"",IF(Deník!$AB390="TP3",IF(AND(Deník!$R390&gt;=0,Deník!$R390&lt;=1),"BE",Deník!$R390),""),"")</f>
        <v/>
      </c>
      <c r="CI390" s="233" t="str">
        <f>IF(Deník!$R390&lt;&gt;"",IF(Deník!$AB390="Trailing SL",IF(AND(Deník!$R390&gt;=0,Deník!$R390&lt;=1),"BE",Deník!$R390),""),"")</f>
        <v/>
      </c>
      <c r="CJ390" s="233" t="str">
        <f>IF(Deník!$R390&lt;&gt;"",IF(Deník!$AB390="Manual",IF(AND(Deník!$R390&gt;=0,Deník!$R390&lt;=1),"BE",Deník!$R390),""),"")</f>
        <v/>
      </c>
      <c r="CK390" s="233"/>
      <c r="CL390" s="233" t="str">
        <f>IF(Deník!$R390&lt;0,IF(Deník!$AC390=Statistika!$F$117,Deník!$R390,""),"")</f>
        <v/>
      </c>
      <c r="CM390" s="233" t="str">
        <f>IF(Deník!$R390&lt;0,IF(Deník!$AC390=Statistika!$F$118,Deník!$R390,""),"")</f>
        <v/>
      </c>
      <c r="CN390" s="233" t="str">
        <f>IF(Deník!$R390&lt;0,IF(Deník!$AC390=Statistika!$F$119,Deník!$R390,""),"")</f>
        <v/>
      </c>
      <c r="CO390" s="233" t="str">
        <f>IF(Deník!$R390&lt;0,IF(Deník!$AC390=Statistika!$F$120,Deník!$R390,""),"")</f>
        <v/>
      </c>
      <c r="CP390" s="233" t="str">
        <f>IF(Deník!$R390&lt;0,IF(Deník!$AC390=Statistika!$F$121,Deník!$R390,""),"")</f>
        <v/>
      </c>
      <c r="CQ390" s="233" t="str">
        <f>IF(Deník!$R390&lt;0,IF(Deník!$AC390=Statistika!$F$122,Deník!$R390,""),"")</f>
        <v/>
      </c>
      <c r="CR390" s="233" t="str">
        <f>IF(Deník!$R390&lt;0,IF(Deník!$AC390=Statistika!$F$123,Deník!$R390,""),"")</f>
        <v/>
      </c>
      <c r="CS390" s="233" t="str">
        <f>IF(Deník!$R390&lt;0,IF(Deník!$AC390=Statistika!$F$124,Deník!$R390,""),"")</f>
        <v/>
      </c>
      <c r="CT390" s="233" t="str">
        <f>IF(Deník!$R390&lt;0,IF(Deník!$AC390=Statistika!$F$125,Deník!$R390,""),"")</f>
        <v/>
      </c>
      <c r="CU390" s="233"/>
      <c r="CV390" s="233" t="str">
        <f>IF(Deník!$R390&lt;0,IF(Deník!$AD390=$CV$2,Deník!$R390,""),"")</f>
        <v/>
      </c>
      <c r="CW390" s="233" t="str">
        <f>IF(Deník!$R390&lt;0,IF(Deník!$AD390=$CW$2,Deník!$R390,""),"")</f>
        <v/>
      </c>
      <c r="CX390" s="233" t="str">
        <f>IF(Deník!$R390&lt;0,IF(Deník!$AD390=$CX$2,Deník!$R390,""),"")</f>
        <v/>
      </c>
      <c r="CY390" s="233" t="str">
        <f>IF(Deník!$R390&lt;0,IF(Deník!$AD390=$CY$2,Deník!$R390,""),"")</f>
        <v/>
      </c>
      <c r="CZ390" s="233" t="str">
        <f>IF(Deník!$R390&lt;0,IF(Deník!$AD390=$CZ$2,Deník!$R390,""),"")</f>
        <v/>
      </c>
      <c r="DL390" s="221">
        <f t="shared" ref="DL390:DL453" si="18">DL389+DO390</f>
        <v>93847.029999999984</v>
      </c>
      <c r="DM390" s="220">
        <f t="shared" si="17"/>
        <v>-6.1529700000000132E-2</v>
      </c>
      <c r="DO390" s="50">
        <f>Deník!W391</f>
        <v>0</v>
      </c>
      <c r="DP390" s="102" t="str">
        <f>IF(AND(Deník!W391&gt;0),1,"")</f>
        <v/>
      </c>
      <c r="DQ390" s="102">
        <f>IF(AND(Deník!W391&lt;=0),1,"")</f>
        <v>1</v>
      </c>
      <c r="DR390" s="227"/>
      <c r="DS390" s="228"/>
      <c r="DT390" s="85"/>
      <c r="DU390" s="54">
        <f>IF(MONTH(Deník!$C390)=DU$2,Deník!$W390,"")</f>
        <v>0</v>
      </c>
      <c r="DV390" s="222" t="str">
        <f>IF(MONTH(Deník!$C390)=DV$2,Deník!$W390,"")</f>
        <v/>
      </c>
      <c r="DW390" s="222" t="str">
        <f>IF(MONTH(Deník!$C390)=DW$2,Deník!$W390,"")</f>
        <v/>
      </c>
      <c r="DX390" s="222" t="str">
        <f>IF(MONTH(Deník!$C390)=DX$2,Deník!$W390,"")</f>
        <v/>
      </c>
      <c r="DY390" s="222" t="str">
        <f>IF(MONTH(Deník!$C390)=DY$2,Deník!$W390,"")</f>
        <v/>
      </c>
      <c r="DZ390" s="222" t="str">
        <f>IF(MONTH(Deník!$C390)=DZ$2,Deník!$W390,"")</f>
        <v/>
      </c>
      <c r="EA390" s="222" t="str">
        <f>IF(MONTH(Deník!$C390)=EA$2,Deník!$W390,"")</f>
        <v/>
      </c>
      <c r="EB390" s="222" t="str">
        <f>IF(MONTH(Deník!$C390)=EB$2,Deník!$W390,"")</f>
        <v/>
      </c>
      <c r="EC390" s="222" t="str">
        <f>IF(MONTH(Deník!$C390)=EC$2,Deník!$W390,"")</f>
        <v/>
      </c>
      <c r="ED390" s="222" t="str">
        <f>IF(MONTH(Deník!$C390)=ED$2,Deník!$W390,"")</f>
        <v/>
      </c>
      <c r="EE390" s="222" t="str">
        <f>IF(MONTH(Deník!$C390)=EE$2,Deník!$W390,"")</f>
        <v/>
      </c>
      <c r="EF390" s="222" t="str">
        <f>IF(MONTH(Deník!$C390)=EF$2,Deník!$W390,"")</f>
        <v/>
      </c>
      <c r="EI390" s="600" t="str">
        <f>IF(Deník!$W390&lt;&gt;"",IF(Deník!$B390=Statistika!$F$63,Deník!$W390,""),"")</f>
        <v/>
      </c>
      <c r="EJ390" s="13" t="str">
        <f>IF(Deník!$W390&lt;&gt;"",IF(Deník!$B390=Statistika!$F$64,Deník!$W390,""),"")</f>
        <v/>
      </c>
      <c r="EK390" s="13" t="str">
        <f>IF(Deník!$W390&lt;&gt;"",IF(Deník!$B390=Statistika!$F$65,Deník!$W390,""),"")</f>
        <v/>
      </c>
      <c r="EL390" s="13" t="str">
        <f>IF(Deník!$W390&lt;&gt;"",IF(Deník!$B390=Statistika!$F$66,Deník!$W390,""),"")</f>
        <v/>
      </c>
      <c r="EM390" s="13" t="str">
        <f>IF(Deník!$W390&lt;&gt;"",IF(Deník!$B390=Statistika!$F$67,Deník!$W390,""),"")</f>
        <v/>
      </c>
      <c r="EN390" s="13" t="str">
        <f>IF(Deník!$W390&lt;&gt;"",IF(Deník!$B390=Statistika!$F$68,Deník!$W390,""),"")</f>
        <v/>
      </c>
      <c r="EO390" s="13" t="str">
        <f>IF(Deník!$W390&lt;&gt;"",IF(Deník!$B390=Statistika!$F$69,Deník!$W390,""),"")</f>
        <v/>
      </c>
      <c r="EP390" s="601" t="str">
        <f>IF(Deník!$W390&lt;&gt;"",IF(Deník!$B390=Statistika!$F$70,Deník!$W390,""),"")</f>
        <v/>
      </c>
      <c r="EQ390" s="90"/>
      <c r="ER390" s="63" t="str">
        <f>IF(Deník!$W390&lt;&gt;"",IF(Deník!$J390="L",Deník!$W390,""),"")</f>
        <v/>
      </c>
      <c r="ES390" s="13" t="str">
        <f>IF(Deník!$W390&lt;&gt;"",IF(Deník!$J390="S",Deník!$W390,""),"")</f>
        <v/>
      </c>
      <c r="ET390" s="95"/>
      <c r="EU390" s="88"/>
      <c r="EV390" s="63" t="str">
        <f>IF(WEEKDAY(Deník!$C390,2)=1,Deník!$W390,"")</f>
        <v/>
      </c>
      <c r="EW390" s="13" t="str">
        <f>IF(WEEKDAY(Deník!$C390,2)=2,Deník!$W390,"")</f>
        <v/>
      </c>
      <c r="EX390" s="13" t="str">
        <f>IF(WEEKDAY(Deník!$C390,2)=3,Deník!$W390,"")</f>
        <v/>
      </c>
      <c r="EY390" s="13" t="str">
        <f>IF(WEEKDAY(Deník!$C390,2)=4,Deník!$W390,"")</f>
        <v/>
      </c>
      <c r="EZ390" s="60" t="str">
        <f>IF(WEEKDAY(Deník!$C390,2)=5,Deník!$W390,"")</f>
        <v/>
      </c>
      <c r="FA390" s="99"/>
      <c r="FB390" s="100">
        <f>Deník!D390</f>
        <v>0</v>
      </c>
      <c r="FC390" s="63">
        <f>IF($FB390&lt;&gt;"",IF(AND($FB390&gt;=FC$2,$FB390&lt;=FC$3),Deník!$W390,""))</f>
        <v>0</v>
      </c>
      <c r="FD390" s="63" t="str">
        <f>IF($FB390&lt;&gt;"",IF(AND($FB390&gt;=FD$2,$FB390&lt;=FD$3),Deník!$W390,""))</f>
        <v/>
      </c>
      <c r="FE390" s="63" t="str">
        <f>IF($FB390&lt;&gt;"",IF(AND($FB390&gt;=FE$2,$FB390&lt;=FE$3),Deník!$W390,""))</f>
        <v/>
      </c>
      <c r="FF390" s="63" t="str">
        <f>IF($FB390&lt;&gt;"",IF(AND($FB390&gt;=FF$2,$FB390&lt;=FF$3),Deník!$W390,""))</f>
        <v/>
      </c>
      <c r="FG390" s="63" t="str">
        <f>IF($FB390&lt;&gt;"",IF(AND($FB390&gt;=FG$2,$FB390&lt;=FG$3),Deník!$W390,""))</f>
        <v/>
      </c>
      <c r="FH390" s="63" t="str">
        <f>IF($FB390&lt;&gt;"",IF(AND($FB390&gt;=FH$2,$FB390&lt;=FH$3),Deník!$W390,""))</f>
        <v/>
      </c>
      <c r="FI390" s="63" t="str">
        <f>IF($FB390&lt;&gt;"",IF(AND($FB390&gt;=FI$2,$FB390&lt;=FI$3),Deník!$W390,""))</f>
        <v/>
      </c>
      <c r="FJ390" s="63" t="str">
        <f>IF($FB390&lt;&gt;"",IF(AND($FB390&gt;=FJ$2,$FB390&lt;=FJ$3),Deník!$W390,""))</f>
        <v/>
      </c>
      <c r="FK390" s="63" t="str">
        <f>IF($FB390&lt;&gt;"",IF(AND($FB390&gt;=FK$2,$FB390&lt;=FK$3),Deník!$W390,""))</f>
        <v/>
      </c>
      <c r="FL390" s="63" t="str">
        <f>IF($FB390&lt;&gt;"",IF(AND($FB390&gt;=FL$2,$FB390&lt;=FL$3),Deník!$W390,""))</f>
        <v/>
      </c>
      <c r="FM390" s="63" t="str">
        <f>IF($FB390&lt;&gt;"",IF(AND($FB390&gt;=FM$2,$FB390&lt;=FM$3),Deník!$W390,""))</f>
        <v/>
      </c>
      <c r="FN390" s="13"/>
      <c r="FO390" s="20" t="str">
        <f>IF(Deník!$W390&gt;1,Deník!$W390,"")</f>
        <v/>
      </c>
      <c r="FP390" s="20" t="str">
        <f>IF(Deník!$W390&lt;0,Deník!$W390,"")</f>
        <v/>
      </c>
      <c r="FQ390" s="17"/>
      <c r="FS390" s="233"/>
      <c r="FT390" s="233" t="str">
        <f>IF(Deník!$W390&lt;&gt;"",IF(Deník!$Y390=Statistika!$F$78,Deník!$W390,""),"")</f>
        <v/>
      </c>
      <c r="FU390" s="233" t="str">
        <f>IF(Deník!$W390&lt;&gt;"",IF(Deník!$Y390=Statistika!$F$79,Deník!$W390,""),"")</f>
        <v/>
      </c>
      <c r="FV390" s="233" t="str">
        <f>IF(Deník!$W390&lt;&gt;"",IF(Deník!$Y390=Statistika!$F$80,Deník!$W390,""),"")</f>
        <v/>
      </c>
      <c r="FW390" s="233" t="str">
        <f>IF(Deník!$W390&lt;&gt;"",IF(Deník!$Y390=Statistika!$F$81,Deník!$W390,""),"")</f>
        <v/>
      </c>
      <c r="FX390" s="233" t="str">
        <f>IF(Deník!$W390&lt;&gt;"",IF(Deník!$Y390=Statistika!$F$82,Deník!$W390,""),"")</f>
        <v/>
      </c>
      <c r="FY390" s="233" t="str">
        <f>IF(Deník!$W390&lt;&gt;"",IF(Deník!$Y390=Statistika!$F$83,Deník!$W390,""),"")</f>
        <v/>
      </c>
      <c r="FZ390" s="233" t="str">
        <f>IF(Deník!$W390&lt;&gt;"",IF(Deník!$Y390=Statistika!$F$84,Deník!$W390,""),"")</f>
        <v/>
      </c>
      <c r="GA390" s="233" t="str">
        <f>IF(Deník!$W390&lt;&gt;"",IF(Deník!$Y390=Statistika!$F$85,Deník!$W390,""),"")</f>
        <v/>
      </c>
      <c r="GB390" s="233" t="str">
        <f>IF(Deník!$W390&lt;&gt;"",IF(Deník!$Y390=Statistika!$F$86,Deník!$W390,""),"")</f>
        <v/>
      </c>
      <c r="GC390" s="233" t="str">
        <f>IF(Deník!$W390&lt;&gt;"",IF(Deník!$Y390=Statistika!$F$87,Deník!$W390,""),"")</f>
        <v/>
      </c>
      <c r="GD390" s="233" t="str">
        <f>IF(Deník!$W390&lt;&gt;"",IF(Deník!$Y390=Statistika!$F$88,Deník!$W390,""),"")</f>
        <v/>
      </c>
      <c r="GE390" s="233" t="str">
        <f>IF(Deník!$W390&lt;&gt;"",IF(Deník!$Y390=Statistika!$F$89,Deník!$W390,""),"")</f>
        <v/>
      </c>
      <c r="GF390" s="233" t="str">
        <f>IF(Deník!$W390&lt;&gt;"",IF(Deník!$Y390=Statistika!$F$90,Deník!$W390,""),"")</f>
        <v/>
      </c>
      <c r="GG390" s="233" t="str">
        <f>IF(Deník!$W390&lt;&gt;"",IF(Deník!$Y390=Statistika!$F$91,Deník!$W390,""),"")</f>
        <v/>
      </c>
      <c r="GH390" s="233"/>
      <c r="GI390" s="233" t="str">
        <f>IF(Deník!$W390&lt;&gt;"",IF(Deník!$AB390=Statistika!$L$100,Deník!$W390,""),"")</f>
        <v/>
      </c>
      <c r="GJ390" s="233" t="str">
        <f>IF(Deník!$W390&lt;&gt;"",IF(Deník!$AB390=Statistika!$L$101,Deník!$W390,""),"")</f>
        <v/>
      </c>
      <c r="GK390" s="233" t="str">
        <f>IF(Deník!$W390&lt;&gt;"",IF(Deník!$AB390=Statistika!$L$102,Deník!$W390,""),"")</f>
        <v/>
      </c>
      <c r="GL390" s="233" t="str">
        <f>IF(Deník!$W390&lt;&gt;"",IF(Deník!$AB390=Statistika!$L$103,Deník!$W390,""),"")</f>
        <v/>
      </c>
      <c r="GM390" s="233" t="str">
        <f>IF(Deník!$W390&lt;&gt;"",IF(Deník!$AB390=Statistika!$L$104,Deník!$W390,""),"")</f>
        <v/>
      </c>
      <c r="GN390" s="233" t="str">
        <f>IF(Deník!$W390&lt;&gt;"",IF(Deník!$AB390=Statistika!$L$105,Deník!$W390,""),"")</f>
        <v/>
      </c>
      <c r="GO390" s="233" t="str">
        <f>IF(Deník!$W390&lt;&gt;"",IF(Deník!$AB390=Statistika!$L$106,Deník!$W390,""),"")</f>
        <v/>
      </c>
      <c r="GP390" s="233" t="str">
        <f>IF(Deník!$W390&lt;&gt;"",IF(Deník!$AB390=Statistika!$L$107,Deník!$W390,""),"")</f>
        <v/>
      </c>
      <c r="GQ390" s="233" t="str">
        <f>IF(Deník!$W390&lt;&gt;"",IF(Deník!$AB390=Statistika!$L$108,Deník!$W390,""),"")</f>
        <v/>
      </c>
      <c r="GS390" s="233" t="str">
        <f>IF(Deník!$W390&lt;0,IF(Deník!$AC390=Statistika!$F$117,Deník!$W390,""),"")</f>
        <v/>
      </c>
      <c r="GT390" s="233" t="str">
        <f>IF(Deník!$W390&lt;0,IF(Deník!$AC390=Statistika!$F$118,Deník!$W390,""),"")</f>
        <v/>
      </c>
      <c r="GU390" s="233" t="str">
        <f>IF(Deník!$W390&lt;0,IF(Deník!$AC390=Statistika!$F$119,Deník!$W390,""),"")</f>
        <v/>
      </c>
      <c r="GV390" s="233" t="str">
        <f>IF(Deník!$W390&lt;0,IF(Deník!$AC390=Statistika!$F$120,Deník!$W390,""),"")</f>
        <v/>
      </c>
      <c r="GW390" s="233" t="str">
        <f>IF(Deník!$W390&lt;0,IF(Deník!$AC390=Statistika!$F$121,Deník!$W390,""),"")</f>
        <v/>
      </c>
      <c r="GX390" s="233" t="str">
        <f>IF(Deník!$W390&lt;0,IF(Deník!$AC390=Statistika!$F$122,Deník!$W390,""),"")</f>
        <v/>
      </c>
      <c r="GY390" s="233" t="str">
        <f>IF(Deník!$W390&lt;0,IF(Deník!$AC390=Statistika!$F$123,Deník!$W390,""),"")</f>
        <v/>
      </c>
      <c r="GZ390" s="233" t="str">
        <f>IF(Deník!$W390&lt;0,IF(Deník!$AC390=Statistika!$F$124,Deník!$W390,""),"")</f>
        <v/>
      </c>
      <c r="HA390" s="233" t="str">
        <f>IF(Deník!$W390&lt;0,IF(Deník!$AC390=Statistika!$F$125,Deník!$W390,""),"")</f>
        <v/>
      </c>
      <c r="HC390" s="233" t="str">
        <f>IF(Deník!$W390&lt;0,IF(Deník!$AD390=Statistika!$F$133,Deník!$W390,""),"")</f>
        <v/>
      </c>
      <c r="HD390" s="233" t="str">
        <f>IF(Deník!$W390&lt;0,IF(Deník!$AD390=Statistika!$F$134,Deník!$W390,""),"")</f>
        <v/>
      </c>
      <c r="HE390" s="233" t="str">
        <f>IF(Deník!$W390&lt;0,IF(Deník!$AD390=Statistika!$F$135,Deník!$W390,""),"")</f>
        <v/>
      </c>
      <c r="HF390" s="233" t="str">
        <f>IF(Deník!$W390&lt;0,IF(Deník!$AD390=Statistika!$F$136,Deník!$W390,""),"")</f>
        <v/>
      </c>
      <c r="HG390" s="233" t="str">
        <f>IF(Deník!$W390&lt;0,IF(Deník!$AD390=Statistika!$F$137,Deník!$W390,""),"")</f>
        <v/>
      </c>
      <c r="ID390" s="8">
        <f>Tabulka4[[#This Row],[Sloupec3]]</f>
        <v>0</v>
      </c>
      <c r="IE390" s="17" t="str">
        <f>IF(AND([1]Deník!$C390&gt;='[1]Měsíční shrnutí'!$D$1,[1]Deník!$C390&lt;='[1]Měsíční shrnutí'!$F$1),[1]Deník!$X390,"")</f>
        <v/>
      </c>
    </row>
    <row r="391" spans="1:239">
      <c r="A391" s="8">
        <f>Deník!C392</f>
        <v>0</v>
      </c>
      <c r="B391" s="50" t="str">
        <f>Deník!R392</f>
        <v/>
      </c>
      <c r="C391" s="102" t="str">
        <f>IF(AND(Deník!R392&gt;1,Deník!R392&lt;&gt;""),1,"")</f>
        <v/>
      </c>
      <c r="D391" s="102" t="str">
        <f>IF(AND(Deník!R392&lt;=0,Deník!R392&lt;&gt;""),1,"")</f>
        <v/>
      </c>
      <c r="E391" s="103" t="str">
        <f>IF(AND(Deník!R392&gt;=0,Deník!R392&lt;=1),1,"")</f>
        <v/>
      </c>
      <c r="F391" s="79" t="str">
        <f>IF(Deník!R392&lt;&gt;"",Deník!R392+F390,"")</f>
        <v/>
      </c>
      <c r="G391" s="85"/>
      <c r="H391" s="54" t="str">
        <f>IF(MONTH(Deník!$C391)=H$2,IF(AND(Deník!$R391&gt;=0,Deník!$R391&lt;=1),"BE",Deník!$R391),"")</f>
        <v/>
      </c>
      <c r="I391" s="11" t="str">
        <f>IF(MONTH(Deník!$C391)=I$2,IF(AND(Deník!$R391&gt;=0,Deník!$R391&lt;=1),"BE",Deník!$R391),"")</f>
        <v/>
      </c>
      <c r="J391" s="11" t="str">
        <f>IF(MONTH(Deník!$C391)=J$2,IF(AND(Deník!$R391&gt;=0,Deník!$R391&lt;=1),"BE",Deník!$R391),"")</f>
        <v/>
      </c>
      <c r="K391" s="11" t="str">
        <f>IF(MONTH(Deník!$C391)=K$2,IF(AND(Deník!$R391&gt;=0,Deník!$R391&lt;=1),"BE",Deník!$R391),"")</f>
        <v/>
      </c>
      <c r="L391" s="11" t="str">
        <f>IF(MONTH(Deník!$C391)=L$2,IF(AND(Deník!$R391&gt;=0,Deník!$R391&lt;=1),"BE",Deník!$R391),"")</f>
        <v/>
      </c>
      <c r="M391" s="11" t="str">
        <f>IF(MONTH(Deník!$C391)=M$2,IF(AND(Deník!$R391&gt;=0,Deník!$R391&lt;=1),"BE",Deník!$R391),"")</f>
        <v/>
      </c>
      <c r="N391" s="11" t="str">
        <f>IF(MONTH(Deník!$C391)=N$2,IF(AND(Deník!$R391&gt;=0,Deník!$R391&lt;=1),"BE",Deník!$R391),"")</f>
        <v/>
      </c>
      <c r="O391" s="11" t="str">
        <f>IF(MONTH(Deník!$C391)=O$2,IF(AND(Deník!$R391&gt;=0,Deník!$R391&lt;=1),"BE",Deník!$R391),"")</f>
        <v/>
      </c>
      <c r="P391" s="11" t="str">
        <f>IF(MONTH(Deník!$C391)=P$2,IF(AND(Deník!$R391&gt;=0,Deník!$R391&lt;=1),"BE",Deník!$R391),"")</f>
        <v/>
      </c>
      <c r="Q391" s="11" t="str">
        <f>IF(MONTH(Deník!$C391)=Q$2,IF(AND(Deník!$R391&gt;=0,Deník!$R391&lt;=1),"BE",Deník!$R391),"")</f>
        <v/>
      </c>
      <c r="R391" s="11" t="str">
        <f>IF(MONTH(Deník!$C391)=R$2,IF(AND(Deník!$R391&gt;=0,Deník!$R391&lt;=1),"BE",Deník!$R391),"")</f>
        <v/>
      </c>
      <c r="S391" s="57" t="str">
        <f>IF(MONTH(Deník!$C391)=S$2,IF(AND(Deník!$R391&gt;=0,Deník!$R391&lt;=1),"BE",Deník!$R391),"")</f>
        <v/>
      </c>
      <c r="U391" s="12"/>
      <c r="V391" s="12"/>
      <c r="X391" s="600" t="str">
        <f>IF(Deník!$R391&lt;&gt;"",IF(Deník!$B391=Statistika!$F$63,IF(AND(Deník!$R391&gt;=0,Deník!$R391&lt;=1),"BE",Deník!$R391),""),"")</f>
        <v/>
      </c>
      <c r="Y391" s="13" t="str">
        <f>IF(Deník!$R391&lt;&gt;"",IF(Deník!$B391=Statistika!$F$64,IF(AND(Deník!$R391&gt;=0,Deník!$R391&lt;=1),"BE",Deník!$R391),""),"")</f>
        <v/>
      </c>
      <c r="Z391" s="13" t="str">
        <f>IF(Deník!$R391&lt;&gt;"",IF(Deník!$B391=Statistika!$F$65,IF(AND(Deník!$R391&gt;=0,Deník!$R391&lt;=1),"BE",Deník!$R391),""),"")</f>
        <v/>
      </c>
      <c r="AA391" s="13" t="str">
        <f>IF(Deník!$R391&lt;&gt;"",IF(Deník!$B391=Statistika!$F$66,IF(AND(Deník!$R391&gt;=0,Deník!$R391&lt;=1),"BE",Deník!$R391),""),"")</f>
        <v/>
      </c>
      <c r="AB391" s="13" t="str">
        <f>IF(Deník!$R391&lt;&gt;"",IF(Deník!$B391=Statistika!$F$67,IF(AND(Deník!$R391&gt;=0,Deník!$R391&lt;=1),"BE",Deník!$R391),""),"")</f>
        <v/>
      </c>
      <c r="AC391" s="13" t="str">
        <f>IF(Deník!$R391&lt;&gt;"",IF(Deník!$B391=Statistika!$F$68,IF(AND(Deník!$R391&gt;=0,Deník!$R391&lt;=1),"BE",Deník!$R391),""),"")</f>
        <v/>
      </c>
      <c r="AD391" s="13" t="str">
        <f>IF(Deník!$R391&lt;&gt;"",IF(Deník!$B391=Statistika!$F$69,IF(AND(Deník!$R391&gt;=0,Deník!$R391&lt;=1),"BE",Deník!$R391),""),"")</f>
        <v/>
      </c>
      <c r="AE391" s="601" t="str">
        <f>IF(Deník!$R391&lt;&gt;"",IF(Deník!$B391=Statistika!$F$70,IF(AND(Deník!$R391&gt;=0,Deník!$R391&lt;=1),"BE",Deník!$R391),""),"")</f>
        <v/>
      </c>
      <c r="AF391" s="90"/>
      <c r="AG391" s="63" t="str">
        <f>IF(Deník!$R391&lt;&gt;"",IF(Deník!$J391="L",IF(AND(Deník!$R391&gt;=0,Deník!$R391&lt;=1),"BE",Deník!$R391),""),"")</f>
        <v/>
      </c>
      <c r="AH391" s="13" t="str">
        <f>IF(Deník!$R391&lt;&gt;"",IF(Deník!$J391="S",IF(AND(Deník!$R391&gt;=0,Deník!$R391&lt;=1),"BE",Deník!$R391),""),"")</f>
        <v/>
      </c>
      <c r="AI391" s="95"/>
      <c r="AJ391" s="71" t="str">
        <f>IF(Deník!N392&lt;&gt;"",Deník!N392*-1,"")</f>
        <v/>
      </c>
      <c r="AK391" s="88"/>
      <c r="AL391" s="63" t="str">
        <f>IF(WEEKDAY(Deník!$C391,2)=1,IF(AND(Deník!$R391&gt;=0,Deník!$R391&lt;=1),"BE",Deník!$R391),"")</f>
        <v/>
      </c>
      <c r="AM391" s="13" t="str">
        <f>IF(WEEKDAY(Deník!$C391,2)=2,IF(AND(Deník!$R391&gt;=0,Deník!$R391&lt;=1),"BE",Deník!$R391),"")</f>
        <v/>
      </c>
      <c r="AN391" s="13" t="str">
        <f>IF(WEEKDAY(Deník!$C391,2)=3,IF(AND(Deník!$R391&gt;=0,Deník!$R391&lt;=1),"BE",Deník!$R391),"")</f>
        <v/>
      </c>
      <c r="AO391" s="13" t="str">
        <f>IF(WEEKDAY(Deník!$C391,2)=4,IF(AND(Deník!$R391&gt;=0,Deník!$R391&lt;=1),"BE",Deník!$R391),"")</f>
        <v/>
      </c>
      <c r="AP391" s="60" t="str">
        <f>IF(WEEKDAY(Deník!$C391,2)=5,IF(AND(Deník!$R391&gt;=0,Deník!$R391&lt;=1),"BE",Deník!$R391),"")</f>
        <v/>
      </c>
      <c r="AQ391" s="99"/>
      <c r="AR391" s="100">
        <f>Deník!D391</f>
        <v>0</v>
      </c>
      <c r="AS391" s="63" t="str">
        <f>IF(Deník!$D391&lt;&gt;"",IF(AND(Deník!$D391&gt;=AS$2,Deník!$D391&lt;=AS$3),IF(AND(Deník!$R391&gt;=0,Deník!$R391&lt;=1),"BE",Deník!$R391),""),"")</f>
        <v/>
      </c>
      <c r="AT391" s="63" t="str">
        <f>IF(Deník!$D391&lt;&gt;"",IF(AND(Deník!$D391&gt;=AT$2,Deník!$D391&lt;=AT$3),IF(AND(Deník!$R391&gt;=0,Deník!$R391&lt;=1),"BE",Deník!$R391),""),"")</f>
        <v/>
      </c>
      <c r="AU391" s="63" t="str">
        <f>IF(Deník!$D391&lt;&gt;"",IF(AND(Deník!$D391&gt;=AU$2,Deník!$D391&lt;=AU$3),IF(AND(Deník!$R391&gt;=0,Deník!$R391&lt;=1),"BE",Deník!$R391),""),"")</f>
        <v/>
      </c>
      <c r="AV391" s="63" t="str">
        <f>IF(Deník!$D391&lt;&gt;"",IF(AND(Deník!$D391&gt;=AV$2,Deník!$D391&lt;=AV$3),IF(AND(Deník!$R391&gt;=0,Deník!$R391&lt;=1),"BE",Deník!$R391),""),"")</f>
        <v/>
      </c>
      <c r="AW391" s="63" t="str">
        <f>IF(Deník!$D391&lt;&gt;"",IF(AND(Deník!$D391&gt;=AW$2,Deník!$D391&lt;=AW$3),IF(AND(Deník!$R391&gt;=0,Deník!$R391&lt;=1),"BE",Deník!$R391),""),"")</f>
        <v/>
      </c>
      <c r="AX391" s="63" t="str">
        <f>IF(Deník!$D391&lt;&gt;"",IF(AND(Deník!$D391&gt;=AX$2,Deník!$D391&lt;=AX$3),IF(AND(Deník!$R391&gt;=0,Deník!$R391&lt;=1),"BE",Deník!$R391),""),"")</f>
        <v/>
      </c>
      <c r="AY391" s="63" t="str">
        <f>IF(Deník!$D391&lt;&gt;"",IF(AND(Deník!$D391&gt;=AY$2,Deník!$D391&lt;=AY$3),IF(AND(Deník!$R391&gt;=0,Deník!$R391&lt;=1),"BE",Deník!$R391),""),"")</f>
        <v/>
      </c>
      <c r="AZ391" s="63" t="str">
        <f>IF(Deník!$D391&lt;&gt;"",IF(AND(Deník!$D391&gt;=AZ$2,Deník!$D391&lt;=AZ$3),IF(AND(Deník!$R391&gt;=0,Deník!$R391&lt;=1),"BE",Deník!$R391),""),"")</f>
        <v/>
      </c>
      <c r="BA391" s="63" t="str">
        <f>IF(Deník!$D391&lt;&gt;"",IF(AND(Deník!$D391&gt;=BA$2,Deník!$D391&lt;=BA$3),IF(AND(Deník!$R391&gt;=0,Deník!$R391&lt;=1),"BE",Deník!$R391),""),"")</f>
        <v/>
      </c>
      <c r="BB391" s="63" t="str">
        <f>IF(Deník!$D391&lt;&gt;"",IF(AND(Deník!$D391&gt;=BB$2,Deník!$D391&lt;=BB$3),IF(AND(Deník!$R391&gt;=0,Deník!$R391&lt;=1),"BE",Deník!$R391),""),"")</f>
        <v/>
      </c>
      <c r="BC391" s="71" t="str">
        <f>IF(Deník!$D391&lt;&gt;"",IF(AND(Deník!$D391&gt;=BC$2,Deník!$D391&lt;=BC$3),IF(AND(Deník!$R391&gt;=0,Deník!$R391&lt;=1),"BE",Deník!$R391),""),"")</f>
        <v/>
      </c>
      <c r="BD391" s="20" t="str">
        <f>IF(Deník!$J392="S",(Deník!$M392-Deník!$K392),IF(Deník!$J392="L",(Deník!$K392-Deník!$M392),""))</f>
        <v/>
      </c>
      <c r="BE391" s="20" t="str">
        <f>IF(Deník!$J392="S",(Deník!$K392-Deník!$O392),IF(Deník!$J392="L",(Deník!$O392-Deník!$K392),""))</f>
        <v/>
      </c>
      <c r="BF391" s="20" t="str">
        <f>IF(Deník!$J392="S",(Deník!$K392-Deník!$L392),IF(Deník!$J392="L",(Deník!$L392-Deník!$K392),""))</f>
        <v/>
      </c>
      <c r="BG391" s="20" t="str">
        <f>IF(Deník!$J392="S",(Deník!$K392-Deník!$S392),IF(Deník!$J392="L",(Deník!$S392-Deník!$K392),""))</f>
        <v/>
      </c>
      <c r="BH391" s="20" t="str">
        <f>IF(Deník!$J392="S",(Deník!$K392-Deník!$U392),IF(Deník!$J392="L",(Deník!$U392-Deník!$K392),""))</f>
        <v/>
      </c>
      <c r="BI391" s="20" t="str">
        <f>IF(Deník!$R391&gt;1,Deník!$R391,"")</f>
        <v/>
      </c>
      <c r="BJ391" s="20" t="str">
        <f>IF(Deník!$R391&lt;0,Deník!$R391,"")</f>
        <v/>
      </c>
      <c r="BK391" s="17"/>
      <c r="BM391" s="233" t="str">
        <f>IF(Deník!$R391&lt;&gt;"",IF(Deník!$Y391=Statistika!$F$78,IF(AND(Deník!$R391&gt;=0,Deník!$R391&lt;=1),"BE",Deník!$R391),""),"")</f>
        <v/>
      </c>
      <c r="BN391" s="233" t="str">
        <f>IF(Deník!$R391&lt;&gt;"",IF(Deník!$Y391=Statistika!$F$79,IF(AND(Deník!$R391&gt;=0,Deník!$R391&lt;=1),"BE",Deník!$R391),""),"")</f>
        <v/>
      </c>
      <c r="BO391" s="233" t="str">
        <f>IF(Deník!$R391&lt;&gt;"",IF(Deník!$Y391=Statistika!$F$80,IF(AND(Deník!$R391&gt;=0,Deník!$R391&lt;=1),"BE",Deník!$R391),""),"")</f>
        <v/>
      </c>
      <c r="BP391" s="233" t="str">
        <f>IF(Deník!$R391&lt;&gt;"",IF(Deník!$Y391=Statistika!$F$81,IF(AND(Deník!$R391&gt;=0,Deník!$R391&lt;=1),"BE",Deník!$R391),""),"")</f>
        <v/>
      </c>
      <c r="BQ391" s="233" t="str">
        <f>IF(Deník!$R391&lt;&gt;"",IF(Deník!$Y391=Statistika!$F$82,IF(AND(Deník!$R391&gt;=0,Deník!$R391&lt;=1),"BE",Deník!$R391),""),"")</f>
        <v/>
      </c>
      <c r="BR391" s="233" t="str">
        <f>IF(Deník!$R391&lt;&gt;"",IF(Deník!$Y391=Statistika!$F$83,IF(AND(Deník!$R391&gt;=0,Deník!$R391&lt;=1),"BE",Deník!$R391),""),"")</f>
        <v/>
      </c>
      <c r="BS391" s="233" t="str">
        <f>IF(Deník!$R391&lt;&gt;"",IF(Deník!$Y391=Statistika!$F$84,IF(AND(Deník!$R391&gt;=0,Deník!$R391&lt;=1),"BE",Deník!$R391),""),"")</f>
        <v/>
      </c>
      <c r="BT391" s="233" t="str">
        <f>IF(Deník!$R391&lt;&gt;"",IF(Deník!$Y391=Statistika!$F$85,IF(AND(Deník!$R391&gt;=0,Deník!$R391&lt;=1),"BE",Deník!$R391),""),"")</f>
        <v/>
      </c>
      <c r="BU391" s="233" t="str">
        <f>IF(Deník!$R391&lt;&gt;"",IF(Deník!$Y391=Statistika!$F$86,IF(AND(Deník!$R391&gt;=0,Deník!$R391&lt;=1),"BE",Deník!$R391),""),"")</f>
        <v/>
      </c>
      <c r="BV391" s="233" t="str">
        <f>IF(Deník!$R391&lt;&gt;"",IF(Deník!$Y391=Statistika!$F$87,IF(AND(Deník!$R391&gt;=0,Deník!$R391&lt;=1),"BE",Deník!$R391),""),"")</f>
        <v/>
      </c>
      <c r="BW391" s="233" t="str">
        <f>IF(Deník!$R391&lt;&gt;"",IF(Deník!$Y391=Statistika!$F$88,IF(AND(Deník!$R391&gt;=0,Deník!$R391&lt;=1),"BE",Deník!$R391),""),"")</f>
        <v/>
      </c>
      <c r="BX391" s="233" t="str">
        <f>IF(Deník!$R391&lt;&gt;"",IF(Deník!$Y391=Statistika!$F$89,IF(AND(Deník!$R391&gt;=0,Deník!$R391&lt;=1),"BE",Deník!$R391),""),"")</f>
        <v/>
      </c>
      <c r="BY391" s="233" t="str">
        <f>IF(Deník!$R391&lt;&gt;"",IF(Deník!$Y391=Statistika!$F$90,IF(AND(Deník!$R391&gt;=0,Deník!$R391&lt;=1),"BE",Deník!$R391),""),"")</f>
        <v/>
      </c>
      <c r="BZ391" s="233" t="str">
        <f>IF(Deník!$R391&lt;&gt;"",IF(Deník!$Y391=Statistika!$F$91,IF(AND(Deník!$R391&gt;=0,Deník!$R391&lt;=1),"BE",Deník!$R391),""),"")</f>
        <v/>
      </c>
      <c r="CA391" s="233"/>
      <c r="CB391" s="233" t="str">
        <f>IF(Deník!$R391&lt;&gt;"",IF(Deník!$AB391="SL",IF(AND(Deník!$R391&gt;=0,Deník!$R391&lt;=1),"BE",Deník!$R391),""),"")</f>
        <v/>
      </c>
      <c r="CC391" s="233" t="str">
        <f>IF(Deník!$R391&lt;&gt;"",IF(Deník!$AB391="BE10",IF(AND(Deník!$R391&gt;=0,Deník!$R391&lt;=1),"BE",Deník!$R391),""),"")</f>
        <v/>
      </c>
      <c r="CD391" s="233" t="str">
        <f>IF(Deník!$R391&lt;&gt;"",IF(Deník!$AB391="BE15",IF(AND(Deník!$R391&gt;=0,Deník!$R391&lt;=1),"BE",Deník!$R391),""),"")</f>
        <v/>
      </c>
      <c r="CE391" s="233" t="str">
        <f>IF(Deník!$R391&lt;&gt;"",IF(Deník!$AB391="BE20",IF(AND(Deník!$R391&gt;=0,Deník!$R391&lt;=1),"BE",Deník!$R391),""),"")</f>
        <v/>
      </c>
      <c r="CF391" s="233" t="str">
        <f>IF(Deník!$R391&lt;&gt;"",IF(Deník!$AB391="TP1",IF(AND(Deník!$R391&gt;=0,Deník!$R391&lt;=1),"BE",Deník!$R391),""),"")</f>
        <v/>
      </c>
      <c r="CG391" s="233" t="str">
        <f>IF(Deník!$R391&lt;&gt;"",IF(Deník!$AB391="TP2",IF(AND(Deník!$R391&gt;=0,Deník!$R391&lt;=1),"BE",Deník!$R391),""),"")</f>
        <v/>
      </c>
      <c r="CH391" s="233" t="str">
        <f>IF(Deník!$R391&lt;&gt;"",IF(Deník!$AB391="TP3",IF(AND(Deník!$R391&gt;=0,Deník!$R391&lt;=1),"BE",Deník!$R391),""),"")</f>
        <v/>
      </c>
      <c r="CI391" s="233" t="str">
        <f>IF(Deník!$R391&lt;&gt;"",IF(Deník!$AB391="Trailing SL",IF(AND(Deník!$R391&gt;=0,Deník!$R391&lt;=1),"BE",Deník!$R391),""),"")</f>
        <v/>
      </c>
      <c r="CJ391" s="233" t="str">
        <f>IF(Deník!$R391&lt;&gt;"",IF(Deník!$AB391="Manual",IF(AND(Deník!$R391&gt;=0,Deník!$R391&lt;=1),"BE",Deník!$R391),""),"")</f>
        <v/>
      </c>
      <c r="CK391" s="233"/>
      <c r="CL391" s="233" t="str">
        <f>IF(Deník!$R391&lt;0,IF(Deník!$AC391=Statistika!$F$117,Deník!$R391,""),"")</f>
        <v/>
      </c>
      <c r="CM391" s="233" t="str">
        <f>IF(Deník!$R391&lt;0,IF(Deník!$AC391=Statistika!$F$118,Deník!$R391,""),"")</f>
        <v/>
      </c>
      <c r="CN391" s="233" t="str">
        <f>IF(Deník!$R391&lt;0,IF(Deník!$AC391=Statistika!$F$119,Deník!$R391,""),"")</f>
        <v/>
      </c>
      <c r="CO391" s="233" t="str">
        <f>IF(Deník!$R391&lt;0,IF(Deník!$AC391=Statistika!$F$120,Deník!$R391,""),"")</f>
        <v/>
      </c>
      <c r="CP391" s="233" t="str">
        <f>IF(Deník!$R391&lt;0,IF(Deník!$AC391=Statistika!$F$121,Deník!$R391,""),"")</f>
        <v/>
      </c>
      <c r="CQ391" s="233" t="str">
        <f>IF(Deník!$R391&lt;0,IF(Deník!$AC391=Statistika!$F$122,Deník!$R391,""),"")</f>
        <v/>
      </c>
      <c r="CR391" s="233" t="str">
        <f>IF(Deník!$R391&lt;0,IF(Deník!$AC391=Statistika!$F$123,Deník!$R391,""),"")</f>
        <v/>
      </c>
      <c r="CS391" s="233" t="str">
        <f>IF(Deník!$R391&lt;0,IF(Deník!$AC391=Statistika!$F$124,Deník!$R391,""),"")</f>
        <v/>
      </c>
      <c r="CT391" s="233" t="str">
        <f>IF(Deník!$R391&lt;0,IF(Deník!$AC391=Statistika!$F$125,Deník!$R391,""),"")</f>
        <v/>
      </c>
      <c r="CU391" s="233"/>
      <c r="CV391" s="233" t="str">
        <f>IF(Deník!$R391&lt;0,IF(Deník!$AD391=$CV$2,Deník!$R391,""),"")</f>
        <v/>
      </c>
      <c r="CW391" s="233" t="str">
        <f>IF(Deník!$R391&lt;0,IF(Deník!$AD391=$CW$2,Deník!$R391,""),"")</f>
        <v/>
      </c>
      <c r="CX391" s="233" t="str">
        <f>IF(Deník!$R391&lt;0,IF(Deník!$AD391=$CX$2,Deník!$R391,""),"")</f>
        <v/>
      </c>
      <c r="CY391" s="233" t="str">
        <f>IF(Deník!$R391&lt;0,IF(Deník!$AD391=$CY$2,Deník!$R391,""),"")</f>
        <v/>
      </c>
      <c r="CZ391" s="233" t="str">
        <f>IF(Deník!$R391&lt;0,IF(Deník!$AD391=$CZ$2,Deník!$R391,""),"")</f>
        <v/>
      </c>
      <c r="DL391" s="221">
        <f t="shared" si="18"/>
        <v>93847.029999999984</v>
      </c>
      <c r="DM391" s="220">
        <f t="shared" si="17"/>
        <v>-6.1529700000000132E-2</v>
      </c>
      <c r="DO391" s="50">
        <f>Deník!W392</f>
        <v>0</v>
      </c>
      <c r="DP391" s="102" t="str">
        <f>IF(AND(Deník!W392&gt;0),1,"")</f>
        <v/>
      </c>
      <c r="DQ391" s="102">
        <f>IF(AND(Deník!W392&lt;=0),1,"")</f>
        <v>1</v>
      </c>
      <c r="DR391" s="227"/>
      <c r="DS391" s="228"/>
      <c r="DT391" s="85"/>
      <c r="DU391" s="54">
        <f>IF(MONTH(Deník!$C391)=DU$2,Deník!$W391,"")</f>
        <v>0</v>
      </c>
      <c r="DV391" s="222" t="str">
        <f>IF(MONTH(Deník!$C391)=DV$2,Deník!$W391,"")</f>
        <v/>
      </c>
      <c r="DW391" s="222" t="str">
        <f>IF(MONTH(Deník!$C391)=DW$2,Deník!$W391,"")</f>
        <v/>
      </c>
      <c r="DX391" s="222" t="str">
        <f>IF(MONTH(Deník!$C391)=DX$2,Deník!$W391,"")</f>
        <v/>
      </c>
      <c r="DY391" s="222" t="str">
        <f>IF(MONTH(Deník!$C391)=DY$2,Deník!$W391,"")</f>
        <v/>
      </c>
      <c r="DZ391" s="222" t="str">
        <f>IF(MONTH(Deník!$C391)=DZ$2,Deník!$W391,"")</f>
        <v/>
      </c>
      <c r="EA391" s="222" t="str">
        <f>IF(MONTH(Deník!$C391)=EA$2,Deník!$W391,"")</f>
        <v/>
      </c>
      <c r="EB391" s="222" t="str">
        <f>IF(MONTH(Deník!$C391)=EB$2,Deník!$W391,"")</f>
        <v/>
      </c>
      <c r="EC391" s="222" t="str">
        <f>IF(MONTH(Deník!$C391)=EC$2,Deník!$W391,"")</f>
        <v/>
      </c>
      <c r="ED391" s="222" t="str">
        <f>IF(MONTH(Deník!$C391)=ED$2,Deník!$W391,"")</f>
        <v/>
      </c>
      <c r="EE391" s="222" t="str">
        <f>IF(MONTH(Deník!$C391)=EE$2,Deník!$W391,"")</f>
        <v/>
      </c>
      <c r="EF391" s="222" t="str">
        <f>IF(MONTH(Deník!$C391)=EF$2,Deník!$W391,"")</f>
        <v/>
      </c>
      <c r="EI391" s="600" t="str">
        <f>IF(Deník!$W391&lt;&gt;"",IF(Deník!$B391=Statistika!$F$63,Deník!$W391,""),"")</f>
        <v/>
      </c>
      <c r="EJ391" s="13" t="str">
        <f>IF(Deník!$W391&lt;&gt;"",IF(Deník!$B391=Statistika!$F$64,Deník!$W391,""),"")</f>
        <v/>
      </c>
      <c r="EK391" s="13" t="str">
        <f>IF(Deník!$W391&lt;&gt;"",IF(Deník!$B391=Statistika!$F$65,Deník!$W391,""),"")</f>
        <v/>
      </c>
      <c r="EL391" s="13" t="str">
        <f>IF(Deník!$W391&lt;&gt;"",IF(Deník!$B391=Statistika!$F$66,Deník!$W391,""),"")</f>
        <v/>
      </c>
      <c r="EM391" s="13" t="str">
        <f>IF(Deník!$W391&lt;&gt;"",IF(Deník!$B391=Statistika!$F$67,Deník!$W391,""),"")</f>
        <v/>
      </c>
      <c r="EN391" s="13" t="str">
        <f>IF(Deník!$W391&lt;&gt;"",IF(Deník!$B391=Statistika!$F$68,Deník!$W391,""),"")</f>
        <v/>
      </c>
      <c r="EO391" s="13" t="str">
        <f>IF(Deník!$W391&lt;&gt;"",IF(Deník!$B391=Statistika!$F$69,Deník!$W391,""),"")</f>
        <v/>
      </c>
      <c r="EP391" s="601" t="str">
        <f>IF(Deník!$W391&lt;&gt;"",IF(Deník!$B391=Statistika!$F$70,Deník!$W391,""),"")</f>
        <v/>
      </c>
      <c r="EQ391" s="90"/>
      <c r="ER391" s="63" t="str">
        <f>IF(Deník!$W391&lt;&gt;"",IF(Deník!$J391="L",Deník!$W391,""),"")</f>
        <v/>
      </c>
      <c r="ES391" s="13" t="str">
        <f>IF(Deník!$W391&lt;&gt;"",IF(Deník!$J391="S",Deník!$W391,""),"")</f>
        <v/>
      </c>
      <c r="ET391" s="95"/>
      <c r="EU391" s="88"/>
      <c r="EV391" s="63" t="str">
        <f>IF(WEEKDAY(Deník!$C391,2)=1,Deník!$W391,"")</f>
        <v/>
      </c>
      <c r="EW391" s="13" t="str">
        <f>IF(WEEKDAY(Deník!$C391,2)=2,Deník!$W391,"")</f>
        <v/>
      </c>
      <c r="EX391" s="13" t="str">
        <f>IF(WEEKDAY(Deník!$C391,2)=3,Deník!$W391,"")</f>
        <v/>
      </c>
      <c r="EY391" s="13" t="str">
        <f>IF(WEEKDAY(Deník!$C391,2)=4,Deník!$W391,"")</f>
        <v/>
      </c>
      <c r="EZ391" s="60" t="str">
        <f>IF(WEEKDAY(Deník!$C391,2)=5,Deník!$W391,"")</f>
        <v/>
      </c>
      <c r="FA391" s="99"/>
      <c r="FB391" s="100">
        <f>Deník!D391</f>
        <v>0</v>
      </c>
      <c r="FC391" s="63">
        <f>IF($FB391&lt;&gt;"",IF(AND($FB391&gt;=FC$2,$FB391&lt;=FC$3),Deník!$W391,""))</f>
        <v>0</v>
      </c>
      <c r="FD391" s="63" t="str">
        <f>IF($FB391&lt;&gt;"",IF(AND($FB391&gt;=FD$2,$FB391&lt;=FD$3),Deník!$W391,""))</f>
        <v/>
      </c>
      <c r="FE391" s="63" t="str">
        <f>IF($FB391&lt;&gt;"",IF(AND($FB391&gt;=FE$2,$FB391&lt;=FE$3),Deník!$W391,""))</f>
        <v/>
      </c>
      <c r="FF391" s="63" t="str">
        <f>IF($FB391&lt;&gt;"",IF(AND($FB391&gt;=FF$2,$FB391&lt;=FF$3),Deník!$W391,""))</f>
        <v/>
      </c>
      <c r="FG391" s="63" t="str">
        <f>IF($FB391&lt;&gt;"",IF(AND($FB391&gt;=FG$2,$FB391&lt;=FG$3),Deník!$W391,""))</f>
        <v/>
      </c>
      <c r="FH391" s="63" t="str">
        <f>IF($FB391&lt;&gt;"",IF(AND($FB391&gt;=FH$2,$FB391&lt;=FH$3),Deník!$W391,""))</f>
        <v/>
      </c>
      <c r="FI391" s="63" t="str">
        <f>IF($FB391&lt;&gt;"",IF(AND($FB391&gt;=FI$2,$FB391&lt;=FI$3),Deník!$W391,""))</f>
        <v/>
      </c>
      <c r="FJ391" s="63" t="str">
        <f>IF($FB391&lt;&gt;"",IF(AND($FB391&gt;=FJ$2,$FB391&lt;=FJ$3),Deník!$W391,""))</f>
        <v/>
      </c>
      <c r="FK391" s="63" t="str">
        <f>IF($FB391&lt;&gt;"",IF(AND($FB391&gt;=FK$2,$FB391&lt;=FK$3),Deník!$W391,""))</f>
        <v/>
      </c>
      <c r="FL391" s="63" t="str">
        <f>IF($FB391&lt;&gt;"",IF(AND($FB391&gt;=FL$2,$FB391&lt;=FL$3),Deník!$W391,""))</f>
        <v/>
      </c>
      <c r="FM391" s="63" t="str">
        <f>IF($FB391&lt;&gt;"",IF(AND($FB391&gt;=FM$2,$FB391&lt;=FM$3),Deník!$W391,""))</f>
        <v/>
      </c>
      <c r="FN391" s="13"/>
      <c r="FO391" s="20" t="str">
        <f>IF(Deník!$W391&gt;1,Deník!$W391,"")</f>
        <v/>
      </c>
      <c r="FP391" s="20" t="str">
        <f>IF(Deník!$W391&lt;0,Deník!$W391,"")</f>
        <v/>
      </c>
      <c r="FQ391" s="17"/>
      <c r="FS391" s="233"/>
      <c r="FT391" s="233" t="str">
        <f>IF(Deník!$W391&lt;&gt;"",IF(Deník!$Y391=Statistika!$F$78,Deník!$W391,""),"")</f>
        <v/>
      </c>
      <c r="FU391" s="233" t="str">
        <f>IF(Deník!$W391&lt;&gt;"",IF(Deník!$Y391=Statistika!$F$79,Deník!$W391,""),"")</f>
        <v/>
      </c>
      <c r="FV391" s="233" t="str">
        <f>IF(Deník!$W391&lt;&gt;"",IF(Deník!$Y391=Statistika!$F$80,Deník!$W391,""),"")</f>
        <v/>
      </c>
      <c r="FW391" s="233" t="str">
        <f>IF(Deník!$W391&lt;&gt;"",IF(Deník!$Y391=Statistika!$F$81,Deník!$W391,""),"")</f>
        <v/>
      </c>
      <c r="FX391" s="233" t="str">
        <f>IF(Deník!$W391&lt;&gt;"",IF(Deník!$Y391=Statistika!$F$82,Deník!$W391,""),"")</f>
        <v/>
      </c>
      <c r="FY391" s="233" t="str">
        <f>IF(Deník!$W391&lt;&gt;"",IF(Deník!$Y391=Statistika!$F$83,Deník!$W391,""),"")</f>
        <v/>
      </c>
      <c r="FZ391" s="233" t="str">
        <f>IF(Deník!$W391&lt;&gt;"",IF(Deník!$Y391=Statistika!$F$84,Deník!$W391,""),"")</f>
        <v/>
      </c>
      <c r="GA391" s="233" t="str">
        <f>IF(Deník!$W391&lt;&gt;"",IF(Deník!$Y391=Statistika!$F$85,Deník!$W391,""),"")</f>
        <v/>
      </c>
      <c r="GB391" s="233" t="str">
        <f>IF(Deník!$W391&lt;&gt;"",IF(Deník!$Y391=Statistika!$F$86,Deník!$W391,""),"")</f>
        <v/>
      </c>
      <c r="GC391" s="233" t="str">
        <f>IF(Deník!$W391&lt;&gt;"",IF(Deník!$Y391=Statistika!$F$87,Deník!$W391,""),"")</f>
        <v/>
      </c>
      <c r="GD391" s="233" t="str">
        <f>IF(Deník!$W391&lt;&gt;"",IF(Deník!$Y391=Statistika!$F$88,Deník!$W391,""),"")</f>
        <v/>
      </c>
      <c r="GE391" s="233" t="str">
        <f>IF(Deník!$W391&lt;&gt;"",IF(Deník!$Y391=Statistika!$F$89,Deník!$W391,""),"")</f>
        <v/>
      </c>
      <c r="GF391" s="233" t="str">
        <f>IF(Deník!$W391&lt;&gt;"",IF(Deník!$Y391=Statistika!$F$90,Deník!$W391,""),"")</f>
        <v/>
      </c>
      <c r="GG391" s="233" t="str">
        <f>IF(Deník!$W391&lt;&gt;"",IF(Deník!$Y391=Statistika!$F$91,Deník!$W391,""),"")</f>
        <v/>
      </c>
      <c r="GH391" s="233"/>
      <c r="GI391" s="233" t="str">
        <f>IF(Deník!$W391&lt;&gt;"",IF(Deník!$AB391=Statistika!$L$100,Deník!$W391,""),"")</f>
        <v/>
      </c>
      <c r="GJ391" s="233" t="str">
        <f>IF(Deník!$W391&lt;&gt;"",IF(Deník!$AB391=Statistika!$L$101,Deník!$W391,""),"")</f>
        <v/>
      </c>
      <c r="GK391" s="233" t="str">
        <f>IF(Deník!$W391&lt;&gt;"",IF(Deník!$AB391=Statistika!$L$102,Deník!$W391,""),"")</f>
        <v/>
      </c>
      <c r="GL391" s="233" t="str">
        <f>IF(Deník!$W391&lt;&gt;"",IF(Deník!$AB391=Statistika!$L$103,Deník!$W391,""),"")</f>
        <v/>
      </c>
      <c r="GM391" s="233" t="str">
        <f>IF(Deník!$W391&lt;&gt;"",IF(Deník!$AB391=Statistika!$L$104,Deník!$W391,""),"")</f>
        <v/>
      </c>
      <c r="GN391" s="233" t="str">
        <f>IF(Deník!$W391&lt;&gt;"",IF(Deník!$AB391=Statistika!$L$105,Deník!$W391,""),"")</f>
        <v/>
      </c>
      <c r="GO391" s="233" t="str">
        <f>IF(Deník!$W391&lt;&gt;"",IF(Deník!$AB391=Statistika!$L$106,Deník!$W391,""),"")</f>
        <v/>
      </c>
      <c r="GP391" s="233" t="str">
        <f>IF(Deník!$W391&lt;&gt;"",IF(Deník!$AB391=Statistika!$L$107,Deník!$W391,""),"")</f>
        <v/>
      </c>
      <c r="GQ391" s="233" t="str">
        <f>IF(Deník!$W391&lt;&gt;"",IF(Deník!$AB391=Statistika!$L$108,Deník!$W391,""),"")</f>
        <v/>
      </c>
      <c r="GS391" s="233" t="str">
        <f>IF(Deník!$W391&lt;0,IF(Deník!$AC391=Statistika!$F$117,Deník!$W391,""),"")</f>
        <v/>
      </c>
      <c r="GT391" s="233" t="str">
        <f>IF(Deník!$W391&lt;0,IF(Deník!$AC391=Statistika!$F$118,Deník!$W391,""),"")</f>
        <v/>
      </c>
      <c r="GU391" s="233" t="str">
        <f>IF(Deník!$W391&lt;0,IF(Deník!$AC391=Statistika!$F$119,Deník!$W391,""),"")</f>
        <v/>
      </c>
      <c r="GV391" s="233" t="str">
        <f>IF(Deník!$W391&lt;0,IF(Deník!$AC391=Statistika!$F$120,Deník!$W391,""),"")</f>
        <v/>
      </c>
      <c r="GW391" s="233" t="str">
        <f>IF(Deník!$W391&lt;0,IF(Deník!$AC391=Statistika!$F$121,Deník!$W391,""),"")</f>
        <v/>
      </c>
      <c r="GX391" s="233" t="str">
        <f>IF(Deník!$W391&lt;0,IF(Deník!$AC391=Statistika!$F$122,Deník!$W391,""),"")</f>
        <v/>
      </c>
      <c r="GY391" s="233" t="str">
        <f>IF(Deník!$W391&lt;0,IF(Deník!$AC391=Statistika!$F$123,Deník!$W391,""),"")</f>
        <v/>
      </c>
      <c r="GZ391" s="233" t="str">
        <f>IF(Deník!$W391&lt;0,IF(Deník!$AC391=Statistika!$F$124,Deník!$W391,""),"")</f>
        <v/>
      </c>
      <c r="HA391" s="233" t="str">
        <f>IF(Deník!$W391&lt;0,IF(Deník!$AC391=Statistika!$F$125,Deník!$W391,""),"")</f>
        <v/>
      </c>
      <c r="HC391" s="233" t="str">
        <f>IF(Deník!$W391&lt;0,IF(Deník!$AD391=Statistika!$F$133,Deník!$W391,""),"")</f>
        <v/>
      </c>
      <c r="HD391" s="233" t="str">
        <f>IF(Deník!$W391&lt;0,IF(Deník!$AD391=Statistika!$F$134,Deník!$W391,""),"")</f>
        <v/>
      </c>
      <c r="HE391" s="233" t="str">
        <f>IF(Deník!$W391&lt;0,IF(Deník!$AD391=Statistika!$F$135,Deník!$W391,""),"")</f>
        <v/>
      </c>
      <c r="HF391" s="233" t="str">
        <f>IF(Deník!$W391&lt;0,IF(Deník!$AD391=Statistika!$F$136,Deník!$W391,""),"")</f>
        <v/>
      </c>
      <c r="HG391" s="233" t="str">
        <f>IF(Deník!$W391&lt;0,IF(Deník!$AD391=Statistika!$F$137,Deník!$W391,""),"")</f>
        <v/>
      </c>
      <c r="ID391" s="8">
        <f>Tabulka4[[#This Row],[Sloupec3]]</f>
        <v>0</v>
      </c>
      <c r="IE391" s="17" t="str">
        <f>IF(AND([1]Deník!$C391&gt;='[1]Měsíční shrnutí'!$D$1,[1]Deník!$C391&lt;='[1]Měsíční shrnutí'!$F$1),[1]Deník!$X391,"")</f>
        <v/>
      </c>
    </row>
    <row r="392" spans="1:239">
      <c r="A392" s="8">
        <f>Deník!C393</f>
        <v>0</v>
      </c>
      <c r="B392" s="50" t="str">
        <f>Deník!R393</f>
        <v/>
      </c>
      <c r="C392" s="102" t="str">
        <f>IF(AND(Deník!R393&gt;1,Deník!R393&lt;&gt;""),1,"")</f>
        <v/>
      </c>
      <c r="D392" s="102" t="str">
        <f>IF(AND(Deník!R393&lt;=0,Deník!R393&lt;&gt;""),1,"")</f>
        <v/>
      </c>
      <c r="E392" s="103" t="str">
        <f>IF(AND(Deník!R393&gt;=0,Deník!R393&lt;=1),1,"")</f>
        <v/>
      </c>
      <c r="F392" s="79" t="str">
        <f>IF(Deník!R393&lt;&gt;"",Deník!R393+F391,"")</f>
        <v/>
      </c>
      <c r="G392" s="85"/>
      <c r="H392" s="54" t="str">
        <f>IF(MONTH(Deník!$C392)=H$2,IF(AND(Deník!$R392&gt;=0,Deník!$R392&lt;=1),"BE",Deník!$R392),"")</f>
        <v/>
      </c>
      <c r="I392" s="11" t="str">
        <f>IF(MONTH(Deník!$C392)=I$2,IF(AND(Deník!$R392&gt;=0,Deník!$R392&lt;=1),"BE",Deník!$R392),"")</f>
        <v/>
      </c>
      <c r="J392" s="11" t="str">
        <f>IF(MONTH(Deník!$C392)=J$2,IF(AND(Deník!$R392&gt;=0,Deník!$R392&lt;=1),"BE",Deník!$R392),"")</f>
        <v/>
      </c>
      <c r="K392" s="11" t="str">
        <f>IF(MONTH(Deník!$C392)=K$2,IF(AND(Deník!$R392&gt;=0,Deník!$R392&lt;=1),"BE",Deník!$R392),"")</f>
        <v/>
      </c>
      <c r="L392" s="11" t="str">
        <f>IF(MONTH(Deník!$C392)=L$2,IF(AND(Deník!$R392&gt;=0,Deník!$R392&lt;=1),"BE",Deník!$R392),"")</f>
        <v/>
      </c>
      <c r="M392" s="11" t="str">
        <f>IF(MONTH(Deník!$C392)=M$2,IF(AND(Deník!$R392&gt;=0,Deník!$R392&lt;=1),"BE",Deník!$R392),"")</f>
        <v/>
      </c>
      <c r="N392" s="11" t="str">
        <f>IF(MONTH(Deník!$C392)=N$2,IF(AND(Deník!$R392&gt;=0,Deník!$R392&lt;=1),"BE",Deník!$R392),"")</f>
        <v/>
      </c>
      <c r="O392" s="11" t="str">
        <f>IF(MONTH(Deník!$C392)=O$2,IF(AND(Deník!$R392&gt;=0,Deník!$R392&lt;=1),"BE",Deník!$R392),"")</f>
        <v/>
      </c>
      <c r="P392" s="11" t="str">
        <f>IF(MONTH(Deník!$C392)=P$2,IF(AND(Deník!$R392&gt;=0,Deník!$R392&lt;=1),"BE",Deník!$R392),"")</f>
        <v/>
      </c>
      <c r="Q392" s="11" t="str">
        <f>IF(MONTH(Deník!$C392)=Q$2,IF(AND(Deník!$R392&gt;=0,Deník!$R392&lt;=1),"BE",Deník!$R392),"")</f>
        <v/>
      </c>
      <c r="R392" s="11" t="str">
        <f>IF(MONTH(Deník!$C392)=R$2,IF(AND(Deník!$R392&gt;=0,Deník!$R392&lt;=1),"BE",Deník!$R392),"")</f>
        <v/>
      </c>
      <c r="S392" s="57" t="str">
        <f>IF(MONTH(Deník!$C392)=S$2,IF(AND(Deník!$R392&gt;=0,Deník!$R392&lt;=1),"BE",Deník!$R392),"")</f>
        <v/>
      </c>
      <c r="U392" s="12"/>
      <c r="V392" s="12"/>
      <c r="X392" s="600" t="str">
        <f>IF(Deník!$R392&lt;&gt;"",IF(Deník!$B392=Statistika!$F$63,IF(AND(Deník!$R392&gt;=0,Deník!$R392&lt;=1),"BE",Deník!$R392),""),"")</f>
        <v/>
      </c>
      <c r="Y392" s="13" t="str">
        <f>IF(Deník!$R392&lt;&gt;"",IF(Deník!$B392=Statistika!$F$64,IF(AND(Deník!$R392&gt;=0,Deník!$R392&lt;=1),"BE",Deník!$R392),""),"")</f>
        <v/>
      </c>
      <c r="Z392" s="13" t="str">
        <f>IF(Deník!$R392&lt;&gt;"",IF(Deník!$B392=Statistika!$F$65,IF(AND(Deník!$R392&gt;=0,Deník!$R392&lt;=1),"BE",Deník!$R392),""),"")</f>
        <v/>
      </c>
      <c r="AA392" s="13" t="str">
        <f>IF(Deník!$R392&lt;&gt;"",IF(Deník!$B392=Statistika!$F$66,IF(AND(Deník!$R392&gt;=0,Deník!$R392&lt;=1),"BE",Deník!$R392),""),"")</f>
        <v/>
      </c>
      <c r="AB392" s="13" t="str">
        <f>IF(Deník!$R392&lt;&gt;"",IF(Deník!$B392=Statistika!$F$67,IF(AND(Deník!$R392&gt;=0,Deník!$R392&lt;=1),"BE",Deník!$R392),""),"")</f>
        <v/>
      </c>
      <c r="AC392" s="13" t="str">
        <f>IF(Deník!$R392&lt;&gt;"",IF(Deník!$B392=Statistika!$F$68,IF(AND(Deník!$R392&gt;=0,Deník!$R392&lt;=1),"BE",Deník!$R392),""),"")</f>
        <v/>
      </c>
      <c r="AD392" s="13" t="str">
        <f>IF(Deník!$R392&lt;&gt;"",IF(Deník!$B392=Statistika!$F$69,IF(AND(Deník!$R392&gt;=0,Deník!$R392&lt;=1),"BE",Deník!$R392),""),"")</f>
        <v/>
      </c>
      <c r="AE392" s="601" t="str">
        <f>IF(Deník!$R392&lt;&gt;"",IF(Deník!$B392=Statistika!$F$70,IF(AND(Deník!$R392&gt;=0,Deník!$R392&lt;=1),"BE",Deník!$R392),""),"")</f>
        <v/>
      </c>
      <c r="AF392" s="90"/>
      <c r="AG392" s="63" t="str">
        <f>IF(Deník!$R392&lt;&gt;"",IF(Deník!$J392="L",IF(AND(Deník!$R392&gt;=0,Deník!$R392&lt;=1),"BE",Deník!$R392),""),"")</f>
        <v/>
      </c>
      <c r="AH392" s="13" t="str">
        <f>IF(Deník!$R392&lt;&gt;"",IF(Deník!$J392="S",IF(AND(Deník!$R392&gt;=0,Deník!$R392&lt;=1),"BE",Deník!$R392),""),"")</f>
        <v/>
      </c>
      <c r="AI392" s="95"/>
      <c r="AJ392" s="71" t="str">
        <f>IF(Deník!N393&lt;&gt;"",Deník!N393*-1,"")</f>
        <v/>
      </c>
      <c r="AK392" s="88"/>
      <c r="AL392" s="63" t="str">
        <f>IF(WEEKDAY(Deník!$C392,2)=1,IF(AND(Deník!$R392&gt;=0,Deník!$R392&lt;=1),"BE",Deník!$R392),"")</f>
        <v/>
      </c>
      <c r="AM392" s="13" t="str">
        <f>IF(WEEKDAY(Deník!$C392,2)=2,IF(AND(Deník!$R392&gt;=0,Deník!$R392&lt;=1),"BE",Deník!$R392),"")</f>
        <v/>
      </c>
      <c r="AN392" s="13" t="str">
        <f>IF(WEEKDAY(Deník!$C392,2)=3,IF(AND(Deník!$R392&gt;=0,Deník!$R392&lt;=1),"BE",Deník!$R392),"")</f>
        <v/>
      </c>
      <c r="AO392" s="13" t="str">
        <f>IF(WEEKDAY(Deník!$C392,2)=4,IF(AND(Deník!$R392&gt;=0,Deník!$R392&lt;=1),"BE",Deník!$R392),"")</f>
        <v/>
      </c>
      <c r="AP392" s="60" t="str">
        <f>IF(WEEKDAY(Deník!$C392,2)=5,IF(AND(Deník!$R392&gt;=0,Deník!$R392&lt;=1),"BE",Deník!$R392),"")</f>
        <v/>
      </c>
      <c r="AQ392" s="99"/>
      <c r="AR392" s="100">
        <f>Deník!D392</f>
        <v>0</v>
      </c>
      <c r="AS392" s="63" t="str">
        <f>IF(Deník!$D392&lt;&gt;"",IF(AND(Deník!$D392&gt;=AS$2,Deník!$D392&lt;=AS$3),IF(AND(Deník!$R392&gt;=0,Deník!$R392&lt;=1),"BE",Deník!$R392),""),"")</f>
        <v/>
      </c>
      <c r="AT392" s="63" t="str">
        <f>IF(Deník!$D392&lt;&gt;"",IF(AND(Deník!$D392&gt;=AT$2,Deník!$D392&lt;=AT$3),IF(AND(Deník!$R392&gt;=0,Deník!$R392&lt;=1),"BE",Deník!$R392),""),"")</f>
        <v/>
      </c>
      <c r="AU392" s="63" t="str">
        <f>IF(Deník!$D392&lt;&gt;"",IF(AND(Deník!$D392&gt;=AU$2,Deník!$D392&lt;=AU$3),IF(AND(Deník!$R392&gt;=0,Deník!$R392&lt;=1),"BE",Deník!$R392),""),"")</f>
        <v/>
      </c>
      <c r="AV392" s="63" t="str">
        <f>IF(Deník!$D392&lt;&gt;"",IF(AND(Deník!$D392&gt;=AV$2,Deník!$D392&lt;=AV$3),IF(AND(Deník!$R392&gt;=0,Deník!$R392&lt;=1),"BE",Deník!$R392),""),"")</f>
        <v/>
      </c>
      <c r="AW392" s="63" t="str">
        <f>IF(Deník!$D392&lt;&gt;"",IF(AND(Deník!$D392&gt;=AW$2,Deník!$D392&lt;=AW$3),IF(AND(Deník!$R392&gt;=0,Deník!$R392&lt;=1),"BE",Deník!$R392),""),"")</f>
        <v/>
      </c>
      <c r="AX392" s="63" t="str">
        <f>IF(Deník!$D392&lt;&gt;"",IF(AND(Deník!$D392&gt;=AX$2,Deník!$D392&lt;=AX$3),IF(AND(Deník!$R392&gt;=0,Deník!$R392&lt;=1),"BE",Deník!$R392),""),"")</f>
        <v/>
      </c>
      <c r="AY392" s="63" t="str">
        <f>IF(Deník!$D392&lt;&gt;"",IF(AND(Deník!$D392&gt;=AY$2,Deník!$D392&lt;=AY$3),IF(AND(Deník!$R392&gt;=0,Deník!$R392&lt;=1),"BE",Deník!$R392),""),"")</f>
        <v/>
      </c>
      <c r="AZ392" s="63" t="str">
        <f>IF(Deník!$D392&lt;&gt;"",IF(AND(Deník!$D392&gt;=AZ$2,Deník!$D392&lt;=AZ$3),IF(AND(Deník!$R392&gt;=0,Deník!$R392&lt;=1),"BE",Deník!$R392),""),"")</f>
        <v/>
      </c>
      <c r="BA392" s="63" t="str">
        <f>IF(Deník!$D392&lt;&gt;"",IF(AND(Deník!$D392&gt;=BA$2,Deník!$D392&lt;=BA$3),IF(AND(Deník!$R392&gt;=0,Deník!$R392&lt;=1),"BE",Deník!$R392),""),"")</f>
        <v/>
      </c>
      <c r="BB392" s="63" t="str">
        <f>IF(Deník!$D392&lt;&gt;"",IF(AND(Deník!$D392&gt;=BB$2,Deník!$D392&lt;=BB$3),IF(AND(Deník!$R392&gt;=0,Deník!$R392&lt;=1),"BE",Deník!$R392),""),"")</f>
        <v/>
      </c>
      <c r="BC392" s="71" t="str">
        <f>IF(Deník!$D392&lt;&gt;"",IF(AND(Deník!$D392&gt;=BC$2,Deník!$D392&lt;=BC$3),IF(AND(Deník!$R392&gt;=0,Deník!$R392&lt;=1),"BE",Deník!$R392),""),"")</f>
        <v/>
      </c>
      <c r="BD392" s="20" t="str">
        <f>IF(Deník!$J393="S",(Deník!$M393-Deník!$K393),IF(Deník!$J393="L",(Deník!$K393-Deník!$M393),""))</f>
        <v/>
      </c>
      <c r="BE392" s="20" t="str">
        <f>IF(Deník!$J393="S",(Deník!$K393-Deník!$O393),IF(Deník!$J393="L",(Deník!$O393-Deník!$K393),""))</f>
        <v/>
      </c>
      <c r="BF392" s="20" t="str">
        <f>IF(Deník!$J393="S",(Deník!$K393-Deník!$L393),IF(Deník!$J393="L",(Deník!$L393-Deník!$K393),""))</f>
        <v/>
      </c>
      <c r="BG392" s="20" t="str">
        <f>IF(Deník!$J393="S",(Deník!$K393-Deník!$S393),IF(Deník!$J393="L",(Deník!$S393-Deník!$K393),""))</f>
        <v/>
      </c>
      <c r="BH392" s="20" t="str">
        <f>IF(Deník!$J393="S",(Deník!$K393-Deník!$U393),IF(Deník!$J393="L",(Deník!$U393-Deník!$K393),""))</f>
        <v/>
      </c>
      <c r="BI392" s="20" t="str">
        <f>IF(Deník!$R392&gt;1,Deník!$R392,"")</f>
        <v/>
      </c>
      <c r="BJ392" s="20" t="str">
        <f>IF(Deník!$R392&lt;0,Deník!$R392,"")</f>
        <v/>
      </c>
      <c r="BK392" s="17"/>
      <c r="BM392" s="233" t="str">
        <f>IF(Deník!$R392&lt;&gt;"",IF(Deník!$Y392=Statistika!$F$78,IF(AND(Deník!$R392&gt;=0,Deník!$R392&lt;=1),"BE",Deník!$R392),""),"")</f>
        <v/>
      </c>
      <c r="BN392" s="233" t="str">
        <f>IF(Deník!$R392&lt;&gt;"",IF(Deník!$Y392=Statistika!$F$79,IF(AND(Deník!$R392&gt;=0,Deník!$R392&lt;=1),"BE",Deník!$R392),""),"")</f>
        <v/>
      </c>
      <c r="BO392" s="233" t="str">
        <f>IF(Deník!$R392&lt;&gt;"",IF(Deník!$Y392=Statistika!$F$80,IF(AND(Deník!$R392&gt;=0,Deník!$R392&lt;=1),"BE",Deník!$R392),""),"")</f>
        <v/>
      </c>
      <c r="BP392" s="233" t="str">
        <f>IF(Deník!$R392&lt;&gt;"",IF(Deník!$Y392=Statistika!$F$81,IF(AND(Deník!$R392&gt;=0,Deník!$R392&lt;=1),"BE",Deník!$R392),""),"")</f>
        <v/>
      </c>
      <c r="BQ392" s="233" t="str">
        <f>IF(Deník!$R392&lt;&gt;"",IF(Deník!$Y392=Statistika!$F$82,IF(AND(Deník!$R392&gt;=0,Deník!$R392&lt;=1),"BE",Deník!$R392),""),"")</f>
        <v/>
      </c>
      <c r="BR392" s="233" t="str">
        <f>IF(Deník!$R392&lt;&gt;"",IF(Deník!$Y392=Statistika!$F$83,IF(AND(Deník!$R392&gt;=0,Deník!$R392&lt;=1),"BE",Deník!$R392),""),"")</f>
        <v/>
      </c>
      <c r="BS392" s="233" t="str">
        <f>IF(Deník!$R392&lt;&gt;"",IF(Deník!$Y392=Statistika!$F$84,IF(AND(Deník!$R392&gt;=0,Deník!$R392&lt;=1),"BE",Deník!$R392),""),"")</f>
        <v/>
      </c>
      <c r="BT392" s="233" t="str">
        <f>IF(Deník!$R392&lt;&gt;"",IF(Deník!$Y392=Statistika!$F$85,IF(AND(Deník!$R392&gt;=0,Deník!$R392&lt;=1),"BE",Deník!$R392),""),"")</f>
        <v/>
      </c>
      <c r="BU392" s="233" t="str">
        <f>IF(Deník!$R392&lt;&gt;"",IF(Deník!$Y392=Statistika!$F$86,IF(AND(Deník!$R392&gt;=0,Deník!$R392&lt;=1),"BE",Deník!$R392),""),"")</f>
        <v/>
      </c>
      <c r="BV392" s="233" t="str">
        <f>IF(Deník!$R392&lt;&gt;"",IF(Deník!$Y392=Statistika!$F$87,IF(AND(Deník!$R392&gt;=0,Deník!$R392&lt;=1),"BE",Deník!$R392),""),"")</f>
        <v/>
      </c>
      <c r="BW392" s="233" t="str">
        <f>IF(Deník!$R392&lt;&gt;"",IF(Deník!$Y392=Statistika!$F$88,IF(AND(Deník!$R392&gt;=0,Deník!$R392&lt;=1),"BE",Deník!$R392),""),"")</f>
        <v/>
      </c>
      <c r="BX392" s="233" t="str">
        <f>IF(Deník!$R392&lt;&gt;"",IF(Deník!$Y392=Statistika!$F$89,IF(AND(Deník!$R392&gt;=0,Deník!$R392&lt;=1),"BE",Deník!$R392),""),"")</f>
        <v/>
      </c>
      <c r="BY392" s="233" t="str">
        <f>IF(Deník!$R392&lt;&gt;"",IF(Deník!$Y392=Statistika!$F$90,IF(AND(Deník!$R392&gt;=0,Deník!$R392&lt;=1),"BE",Deník!$R392),""),"")</f>
        <v/>
      </c>
      <c r="BZ392" s="233" t="str">
        <f>IF(Deník!$R392&lt;&gt;"",IF(Deník!$Y392=Statistika!$F$91,IF(AND(Deník!$R392&gt;=0,Deník!$R392&lt;=1),"BE",Deník!$R392),""),"")</f>
        <v/>
      </c>
      <c r="CA392" s="233"/>
      <c r="CB392" s="233" t="str">
        <f>IF(Deník!$R392&lt;&gt;"",IF(Deník!$AB392="SL",IF(AND(Deník!$R392&gt;=0,Deník!$R392&lt;=1),"BE",Deník!$R392),""),"")</f>
        <v/>
      </c>
      <c r="CC392" s="233" t="str">
        <f>IF(Deník!$R392&lt;&gt;"",IF(Deník!$AB392="BE10",IF(AND(Deník!$R392&gt;=0,Deník!$R392&lt;=1),"BE",Deník!$R392),""),"")</f>
        <v/>
      </c>
      <c r="CD392" s="233" t="str">
        <f>IF(Deník!$R392&lt;&gt;"",IF(Deník!$AB392="BE15",IF(AND(Deník!$R392&gt;=0,Deník!$R392&lt;=1),"BE",Deník!$R392),""),"")</f>
        <v/>
      </c>
      <c r="CE392" s="233" t="str">
        <f>IF(Deník!$R392&lt;&gt;"",IF(Deník!$AB392="BE20",IF(AND(Deník!$R392&gt;=0,Deník!$R392&lt;=1),"BE",Deník!$R392),""),"")</f>
        <v/>
      </c>
      <c r="CF392" s="233" t="str">
        <f>IF(Deník!$R392&lt;&gt;"",IF(Deník!$AB392="TP1",IF(AND(Deník!$R392&gt;=0,Deník!$R392&lt;=1),"BE",Deník!$R392),""),"")</f>
        <v/>
      </c>
      <c r="CG392" s="233" t="str">
        <f>IF(Deník!$R392&lt;&gt;"",IF(Deník!$AB392="TP2",IF(AND(Deník!$R392&gt;=0,Deník!$R392&lt;=1),"BE",Deník!$R392),""),"")</f>
        <v/>
      </c>
      <c r="CH392" s="233" t="str">
        <f>IF(Deník!$R392&lt;&gt;"",IF(Deník!$AB392="TP3",IF(AND(Deník!$R392&gt;=0,Deník!$R392&lt;=1),"BE",Deník!$R392),""),"")</f>
        <v/>
      </c>
      <c r="CI392" s="233" t="str">
        <f>IF(Deník!$R392&lt;&gt;"",IF(Deník!$AB392="Trailing SL",IF(AND(Deník!$R392&gt;=0,Deník!$R392&lt;=1),"BE",Deník!$R392),""),"")</f>
        <v/>
      </c>
      <c r="CJ392" s="233" t="str">
        <f>IF(Deník!$R392&lt;&gt;"",IF(Deník!$AB392="Manual",IF(AND(Deník!$R392&gt;=0,Deník!$R392&lt;=1),"BE",Deník!$R392),""),"")</f>
        <v/>
      </c>
      <c r="CK392" s="233"/>
      <c r="CL392" s="233" t="str">
        <f>IF(Deník!$R392&lt;0,IF(Deník!$AC392=Statistika!$F$117,Deník!$R392,""),"")</f>
        <v/>
      </c>
      <c r="CM392" s="233" t="str">
        <f>IF(Deník!$R392&lt;0,IF(Deník!$AC392=Statistika!$F$118,Deník!$R392,""),"")</f>
        <v/>
      </c>
      <c r="CN392" s="233" t="str">
        <f>IF(Deník!$R392&lt;0,IF(Deník!$AC392=Statistika!$F$119,Deník!$R392,""),"")</f>
        <v/>
      </c>
      <c r="CO392" s="233" t="str">
        <f>IF(Deník!$R392&lt;0,IF(Deník!$AC392=Statistika!$F$120,Deník!$R392,""),"")</f>
        <v/>
      </c>
      <c r="CP392" s="233" t="str">
        <f>IF(Deník!$R392&lt;0,IF(Deník!$AC392=Statistika!$F$121,Deník!$R392,""),"")</f>
        <v/>
      </c>
      <c r="CQ392" s="233" t="str">
        <f>IF(Deník!$R392&lt;0,IF(Deník!$AC392=Statistika!$F$122,Deník!$R392,""),"")</f>
        <v/>
      </c>
      <c r="CR392" s="233" t="str">
        <f>IF(Deník!$R392&lt;0,IF(Deník!$AC392=Statistika!$F$123,Deník!$R392,""),"")</f>
        <v/>
      </c>
      <c r="CS392" s="233" t="str">
        <f>IF(Deník!$R392&lt;0,IF(Deník!$AC392=Statistika!$F$124,Deník!$R392,""),"")</f>
        <v/>
      </c>
      <c r="CT392" s="233" t="str">
        <f>IF(Deník!$R392&lt;0,IF(Deník!$AC392=Statistika!$F$125,Deník!$R392,""),"")</f>
        <v/>
      </c>
      <c r="CU392" s="233"/>
      <c r="CV392" s="233" t="str">
        <f>IF(Deník!$R392&lt;0,IF(Deník!$AD392=$CV$2,Deník!$R392,""),"")</f>
        <v/>
      </c>
      <c r="CW392" s="233" t="str">
        <f>IF(Deník!$R392&lt;0,IF(Deník!$AD392=$CW$2,Deník!$R392,""),"")</f>
        <v/>
      </c>
      <c r="CX392" s="233" t="str">
        <f>IF(Deník!$R392&lt;0,IF(Deník!$AD392=$CX$2,Deník!$R392,""),"")</f>
        <v/>
      </c>
      <c r="CY392" s="233" t="str">
        <f>IF(Deník!$R392&lt;0,IF(Deník!$AD392=$CY$2,Deník!$R392,""),"")</f>
        <v/>
      </c>
      <c r="CZ392" s="233" t="str">
        <f>IF(Deník!$R392&lt;0,IF(Deník!$AD392=$CZ$2,Deník!$R392,""),"")</f>
        <v/>
      </c>
      <c r="DL392" s="221">
        <f t="shared" si="18"/>
        <v>93847.029999999984</v>
      </c>
      <c r="DM392" s="220">
        <f t="shared" si="17"/>
        <v>-6.1529700000000132E-2</v>
      </c>
      <c r="DO392" s="50">
        <f>Deník!W393</f>
        <v>0</v>
      </c>
      <c r="DP392" s="102" t="str">
        <f>IF(AND(Deník!W393&gt;0),1,"")</f>
        <v/>
      </c>
      <c r="DQ392" s="102">
        <f>IF(AND(Deník!W393&lt;=0),1,"")</f>
        <v>1</v>
      </c>
      <c r="DR392" s="227"/>
      <c r="DS392" s="228"/>
      <c r="DT392" s="85"/>
      <c r="DU392" s="54">
        <f>IF(MONTH(Deník!$C392)=DU$2,Deník!$W392,"")</f>
        <v>0</v>
      </c>
      <c r="DV392" s="222" t="str">
        <f>IF(MONTH(Deník!$C392)=DV$2,Deník!$W392,"")</f>
        <v/>
      </c>
      <c r="DW392" s="222" t="str">
        <f>IF(MONTH(Deník!$C392)=DW$2,Deník!$W392,"")</f>
        <v/>
      </c>
      <c r="DX392" s="222" t="str">
        <f>IF(MONTH(Deník!$C392)=DX$2,Deník!$W392,"")</f>
        <v/>
      </c>
      <c r="DY392" s="222" t="str">
        <f>IF(MONTH(Deník!$C392)=DY$2,Deník!$W392,"")</f>
        <v/>
      </c>
      <c r="DZ392" s="222" t="str">
        <f>IF(MONTH(Deník!$C392)=DZ$2,Deník!$W392,"")</f>
        <v/>
      </c>
      <c r="EA392" s="222" t="str">
        <f>IF(MONTH(Deník!$C392)=EA$2,Deník!$W392,"")</f>
        <v/>
      </c>
      <c r="EB392" s="222" t="str">
        <f>IF(MONTH(Deník!$C392)=EB$2,Deník!$W392,"")</f>
        <v/>
      </c>
      <c r="EC392" s="222" t="str">
        <f>IF(MONTH(Deník!$C392)=EC$2,Deník!$W392,"")</f>
        <v/>
      </c>
      <c r="ED392" s="222" t="str">
        <f>IF(MONTH(Deník!$C392)=ED$2,Deník!$W392,"")</f>
        <v/>
      </c>
      <c r="EE392" s="222" t="str">
        <f>IF(MONTH(Deník!$C392)=EE$2,Deník!$W392,"")</f>
        <v/>
      </c>
      <c r="EF392" s="222" t="str">
        <f>IF(MONTH(Deník!$C392)=EF$2,Deník!$W392,"")</f>
        <v/>
      </c>
      <c r="EI392" s="600" t="str">
        <f>IF(Deník!$W392&lt;&gt;"",IF(Deník!$B392=Statistika!$F$63,Deník!$W392,""),"")</f>
        <v/>
      </c>
      <c r="EJ392" s="13" t="str">
        <f>IF(Deník!$W392&lt;&gt;"",IF(Deník!$B392=Statistika!$F$64,Deník!$W392,""),"")</f>
        <v/>
      </c>
      <c r="EK392" s="13" t="str">
        <f>IF(Deník!$W392&lt;&gt;"",IF(Deník!$B392=Statistika!$F$65,Deník!$W392,""),"")</f>
        <v/>
      </c>
      <c r="EL392" s="13" t="str">
        <f>IF(Deník!$W392&lt;&gt;"",IF(Deník!$B392=Statistika!$F$66,Deník!$W392,""),"")</f>
        <v/>
      </c>
      <c r="EM392" s="13" t="str">
        <f>IF(Deník!$W392&lt;&gt;"",IF(Deník!$B392=Statistika!$F$67,Deník!$W392,""),"")</f>
        <v/>
      </c>
      <c r="EN392" s="13" t="str">
        <f>IF(Deník!$W392&lt;&gt;"",IF(Deník!$B392=Statistika!$F$68,Deník!$W392,""),"")</f>
        <v/>
      </c>
      <c r="EO392" s="13" t="str">
        <f>IF(Deník!$W392&lt;&gt;"",IF(Deník!$B392=Statistika!$F$69,Deník!$W392,""),"")</f>
        <v/>
      </c>
      <c r="EP392" s="601" t="str">
        <f>IF(Deník!$W392&lt;&gt;"",IF(Deník!$B392=Statistika!$F$70,Deník!$W392,""),"")</f>
        <v/>
      </c>
      <c r="EQ392" s="90"/>
      <c r="ER392" s="63" t="str">
        <f>IF(Deník!$W392&lt;&gt;"",IF(Deník!$J392="L",Deník!$W392,""),"")</f>
        <v/>
      </c>
      <c r="ES392" s="13" t="str">
        <f>IF(Deník!$W392&lt;&gt;"",IF(Deník!$J392="S",Deník!$W392,""),"")</f>
        <v/>
      </c>
      <c r="ET392" s="95"/>
      <c r="EU392" s="88"/>
      <c r="EV392" s="63" t="str">
        <f>IF(WEEKDAY(Deník!$C392,2)=1,Deník!$W392,"")</f>
        <v/>
      </c>
      <c r="EW392" s="13" t="str">
        <f>IF(WEEKDAY(Deník!$C392,2)=2,Deník!$W392,"")</f>
        <v/>
      </c>
      <c r="EX392" s="13" t="str">
        <f>IF(WEEKDAY(Deník!$C392,2)=3,Deník!$W392,"")</f>
        <v/>
      </c>
      <c r="EY392" s="13" t="str">
        <f>IF(WEEKDAY(Deník!$C392,2)=4,Deník!$W392,"")</f>
        <v/>
      </c>
      <c r="EZ392" s="60" t="str">
        <f>IF(WEEKDAY(Deník!$C392,2)=5,Deník!$W392,"")</f>
        <v/>
      </c>
      <c r="FA392" s="99"/>
      <c r="FB392" s="100">
        <f>Deník!D392</f>
        <v>0</v>
      </c>
      <c r="FC392" s="63">
        <f>IF($FB392&lt;&gt;"",IF(AND($FB392&gt;=FC$2,$FB392&lt;=FC$3),Deník!$W392,""))</f>
        <v>0</v>
      </c>
      <c r="FD392" s="63" t="str">
        <f>IF($FB392&lt;&gt;"",IF(AND($FB392&gt;=FD$2,$FB392&lt;=FD$3),Deník!$W392,""))</f>
        <v/>
      </c>
      <c r="FE392" s="63" t="str">
        <f>IF($FB392&lt;&gt;"",IF(AND($FB392&gt;=FE$2,$FB392&lt;=FE$3),Deník!$W392,""))</f>
        <v/>
      </c>
      <c r="FF392" s="63" t="str">
        <f>IF($FB392&lt;&gt;"",IF(AND($FB392&gt;=FF$2,$FB392&lt;=FF$3),Deník!$W392,""))</f>
        <v/>
      </c>
      <c r="FG392" s="63" t="str">
        <f>IF($FB392&lt;&gt;"",IF(AND($FB392&gt;=FG$2,$FB392&lt;=FG$3),Deník!$W392,""))</f>
        <v/>
      </c>
      <c r="FH392" s="63" t="str">
        <f>IF($FB392&lt;&gt;"",IF(AND($FB392&gt;=FH$2,$FB392&lt;=FH$3),Deník!$W392,""))</f>
        <v/>
      </c>
      <c r="FI392" s="63" t="str">
        <f>IF($FB392&lt;&gt;"",IF(AND($FB392&gt;=FI$2,$FB392&lt;=FI$3),Deník!$W392,""))</f>
        <v/>
      </c>
      <c r="FJ392" s="63" t="str">
        <f>IF($FB392&lt;&gt;"",IF(AND($FB392&gt;=FJ$2,$FB392&lt;=FJ$3),Deník!$W392,""))</f>
        <v/>
      </c>
      <c r="FK392" s="63" t="str">
        <f>IF($FB392&lt;&gt;"",IF(AND($FB392&gt;=FK$2,$FB392&lt;=FK$3),Deník!$W392,""))</f>
        <v/>
      </c>
      <c r="FL392" s="63" t="str">
        <f>IF($FB392&lt;&gt;"",IF(AND($FB392&gt;=FL$2,$FB392&lt;=FL$3),Deník!$W392,""))</f>
        <v/>
      </c>
      <c r="FM392" s="63" t="str">
        <f>IF($FB392&lt;&gt;"",IF(AND($FB392&gt;=FM$2,$FB392&lt;=FM$3),Deník!$W392,""))</f>
        <v/>
      </c>
      <c r="FN392" s="13"/>
      <c r="FO392" s="20" t="str">
        <f>IF(Deník!$W392&gt;1,Deník!$W392,"")</f>
        <v/>
      </c>
      <c r="FP392" s="20" t="str">
        <f>IF(Deník!$W392&lt;0,Deník!$W392,"")</f>
        <v/>
      </c>
      <c r="FQ392" s="17"/>
      <c r="FS392" s="233"/>
      <c r="FT392" s="233" t="str">
        <f>IF(Deník!$W392&lt;&gt;"",IF(Deník!$Y392=Statistika!$F$78,Deník!$W392,""),"")</f>
        <v/>
      </c>
      <c r="FU392" s="233" t="str">
        <f>IF(Deník!$W392&lt;&gt;"",IF(Deník!$Y392=Statistika!$F$79,Deník!$W392,""),"")</f>
        <v/>
      </c>
      <c r="FV392" s="233" t="str">
        <f>IF(Deník!$W392&lt;&gt;"",IF(Deník!$Y392=Statistika!$F$80,Deník!$W392,""),"")</f>
        <v/>
      </c>
      <c r="FW392" s="233" t="str">
        <f>IF(Deník!$W392&lt;&gt;"",IF(Deník!$Y392=Statistika!$F$81,Deník!$W392,""),"")</f>
        <v/>
      </c>
      <c r="FX392" s="233" t="str">
        <f>IF(Deník!$W392&lt;&gt;"",IF(Deník!$Y392=Statistika!$F$82,Deník!$W392,""),"")</f>
        <v/>
      </c>
      <c r="FY392" s="233" t="str">
        <f>IF(Deník!$W392&lt;&gt;"",IF(Deník!$Y392=Statistika!$F$83,Deník!$W392,""),"")</f>
        <v/>
      </c>
      <c r="FZ392" s="233" t="str">
        <f>IF(Deník!$W392&lt;&gt;"",IF(Deník!$Y392=Statistika!$F$84,Deník!$W392,""),"")</f>
        <v/>
      </c>
      <c r="GA392" s="233" t="str">
        <f>IF(Deník!$W392&lt;&gt;"",IF(Deník!$Y392=Statistika!$F$85,Deník!$W392,""),"")</f>
        <v/>
      </c>
      <c r="GB392" s="233" t="str">
        <f>IF(Deník!$W392&lt;&gt;"",IF(Deník!$Y392=Statistika!$F$86,Deník!$W392,""),"")</f>
        <v/>
      </c>
      <c r="GC392" s="233" t="str">
        <f>IF(Deník!$W392&lt;&gt;"",IF(Deník!$Y392=Statistika!$F$87,Deník!$W392,""),"")</f>
        <v/>
      </c>
      <c r="GD392" s="233" t="str">
        <f>IF(Deník!$W392&lt;&gt;"",IF(Deník!$Y392=Statistika!$F$88,Deník!$W392,""),"")</f>
        <v/>
      </c>
      <c r="GE392" s="233" t="str">
        <f>IF(Deník!$W392&lt;&gt;"",IF(Deník!$Y392=Statistika!$F$89,Deník!$W392,""),"")</f>
        <v/>
      </c>
      <c r="GF392" s="233" t="str">
        <f>IF(Deník!$W392&lt;&gt;"",IF(Deník!$Y392=Statistika!$F$90,Deník!$W392,""),"")</f>
        <v/>
      </c>
      <c r="GG392" s="233" t="str">
        <f>IF(Deník!$W392&lt;&gt;"",IF(Deník!$Y392=Statistika!$F$91,Deník!$W392,""),"")</f>
        <v/>
      </c>
      <c r="GH392" s="233"/>
      <c r="GI392" s="233" t="str">
        <f>IF(Deník!$W392&lt;&gt;"",IF(Deník!$AB392=Statistika!$L$100,Deník!$W392,""),"")</f>
        <v/>
      </c>
      <c r="GJ392" s="233" t="str">
        <f>IF(Deník!$W392&lt;&gt;"",IF(Deník!$AB392=Statistika!$L$101,Deník!$W392,""),"")</f>
        <v/>
      </c>
      <c r="GK392" s="233" t="str">
        <f>IF(Deník!$W392&lt;&gt;"",IF(Deník!$AB392=Statistika!$L$102,Deník!$W392,""),"")</f>
        <v/>
      </c>
      <c r="GL392" s="233" t="str">
        <f>IF(Deník!$W392&lt;&gt;"",IF(Deník!$AB392=Statistika!$L$103,Deník!$W392,""),"")</f>
        <v/>
      </c>
      <c r="GM392" s="233" t="str">
        <f>IF(Deník!$W392&lt;&gt;"",IF(Deník!$AB392=Statistika!$L$104,Deník!$W392,""),"")</f>
        <v/>
      </c>
      <c r="GN392" s="233" t="str">
        <f>IF(Deník!$W392&lt;&gt;"",IF(Deník!$AB392=Statistika!$L$105,Deník!$W392,""),"")</f>
        <v/>
      </c>
      <c r="GO392" s="233" t="str">
        <f>IF(Deník!$W392&lt;&gt;"",IF(Deník!$AB392=Statistika!$L$106,Deník!$W392,""),"")</f>
        <v/>
      </c>
      <c r="GP392" s="233" t="str">
        <f>IF(Deník!$W392&lt;&gt;"",IF(Deník!$AB392=Statistika!$L$107,Deník!$W392,""),"")</f>
        <v/>
      </c>
      <c r="GQ392" s="233" t="str">
        <f>IF(Deník!$W392&lt;&gt;"",IF(Deník!$AB392=Statistika!$L$108,Deník!$W392,""),"")</f>
        <v/>
      </c>
      <c r="GS392" s="233" t="str">
        <f>IF(Deník!$W392&lt;0,IF(Deník!$AC392=Statistika!$F$117,Deník!$W392,""),"")</f>
        <v/>
      </c>
      <c r="GT392" s="233" t="str">
        <f>IF(Deník!$W392&lt;0,IF(Deník!$AC392=Statistika!$F$118,Deník!$W392,""),"")</f>
        <v/>
      </c>
      <c r="GU392" s="233" t="str">
        <f>IF(Deník!$W392&lt;0,IF(Deník!$AC392=Statistika!$F$119,Deník!$W392,""),"")</f>
        <v/>
      </c>
      <c r="GV392" s="233" t="str">
        <f>IF(Deník!$W392&lt;0,IF(Deník!$AC392=Statistika!$F$120,Deník!$W392,""),"")</f>
        <v/>
      </c>
      <c r="GW392" s="233" t="str">
        <f>IF(Deník!$W392&lt;0,IF(Deník!$AC392=Statistika!$F$121,Deník!$W392,""),"")</f>
        <v/>
      </c>
      <c r="GX392" s="233" t="str">
        <f>IF(Deník!$W392&lt;0,IF(Deník!$AC392=Statistika!$F$122,Deník!$W392,""),"")</f>
        <v/>
      </c>
      <c r="GY392" s="233" t="str">
        <f>IF(Deník!$W392&lt;0,IF(Deník!$AC392=Statistika!$F$123,Deník!$W392,""),"")</f>
        <v/>
      </c>
      <c r="GZ392" s="233" t="str">
        <f>IF(Deník!$W392&lt;0,IF(Deník!$AC392=Statistika!$F$124,Deník!$W392,""),"")</f>
        <v/>
      </c>
      <c r="HA392" s="233" t="str">
        <f>IF(Deník!$W392&lt;0,IF(Deník!$AC392=Statistika!$F$125,Deník!$W392,""),"")</f>
        <v/>
      </c>
      <c r="HC392" s="233" t="str">
        <f>IF(Deník!$W392&lt;0,IF(Deník!$AD392=Statistika!$F$133,Deník!$W392,""),"")</f>
        <v/>
      </c>
      <c r="HD392" s="233" t="str">
        <f>IF(Deník!$W392&lt;0,IF(Deník!$AD392=Statistika!$F$134,Deník!$W392,""),"")</f>
        <v/>
      </c>
      <c r="HE392" s="233" t="str">
        <f>IF(Deník!$W392&lt;0,IF(Deník!$AD392=Statistika!$F$135,Deník!$W392,""),"")</f>
        <v/>
      </c>
      <c r="HF392" s="233" t="str">
        <f>IF(Deník!$W392&lt;0,IF(Deník!$AD392=Statistika!$F$136,Deník!$W392,""),"")</f>
        <v/>
      </c>
      <c r="HG392" s="233" t="str">
        <f>IF(Deník!$W392&lt;0,IF(Deník!$AD392=Statistika!$F$137,Deník!$W392,""),"")</f>
        <v/>
      </c>
      <c r="ID392" s="8">
        <f>Tabulka4[[#This Row],[Sloupec3]]</f>
        <v>0</v>
      </c>
      <c r="IE392" s="17" t="str">
        <f>IF(AND([1]Deník!$C392&gt;='[1]Měsíční shrnutí'!$D$1,[1]Deník!$C392&lt;='[1]Měsíční shrnutí'!$F$1),[1]Deník!$X392,"")</f>
        <v/>
      </c>
    </row>
    <row r="393" spans="1:239">
      <c r="A393" s="8">
        <f>Deník!C394</f>
        <v>0</v>
      </c>
      <c r="B393" s="50" t="str">
        <f>Deník!R394</f>
        <v/>
      </c>
      <c r="C393" s="102" t="str">
        <f>IF(AND(Deník!R394&gt;1,Deník!R394&lt;&gt;""),1,"")</f>
        <v/>
      </c>
      <c r="D393" s="102" t="str">
        <f>IF(AND(Deník!R394&lt;=0,Deník!R394&lt;&gt;""),1,"")</f>
        <v/>
      </c>
      <c r="E393" s="103" t="str">
        <f>IF(AND(Deník!R394&gt;=0,Deník!R394&lt;=1),1,"")</f>
        <v/>
      </c>
      <c r="F393" s="79" t="str">
        <f>IF(Deník!R394&lt;&gt;"",Deník!R394+F392,"")</f>
        <v/>
      </c>
      <c r="G393" s="85"/>
      <c r="H393" s="54" t="str">
        <f>IF(MONTH(Deník!$C393)=H$2,IF(AND(Deník!$R393&gt;=0,Deník!$R393&lt;=1),"BE",Deník!$R393),"")</f>
        <v/>
      </c>
      <c r="I393" s="11" t="str">
        <f>IF(MONTH(Deník!$C393)=I$2,IF(AND(Deník!$R393&gt;=0,Deník!$R393&lt;=1),"BE",Deník!$R393),"")</f>
        <v/>
      </c>
      <c r="J393" s="11" t="str">
        <f>IF(MONTH(Deník!$C393)=J$2,IF(AND(Deník!$R393&gt;=0,Deník!$R393&lt;=1),"BE",Deník!$R393),"")</f>
        <v/>
      </c>
      <c r="K393" s="11" t="str">
        <f>IF(MONTH(Deník!$C393)=K$2,IF(AND(Deník!$R393&gt;=0,Deník!$R393&lt;=1),"BE",Deník!$R393),"")</f>
        <v/>
      </c>
      <c r="L393" s="11" t="str">
        <f>IF(MONTH(Deník!$C393)=L$2,IF(AND(Deník!$R393&gt;=0,Deník!$R393&lt;=1),"BE",Deník!$R393),"")</f>
        <v/>
      </c>
      <c r="M393" s="11" t="str">
        <f>IF(MONTH(Deník!$C393)=M$2,IF(AND(Deník!$R393&gt;=0,Deník!$R393&lt;=1),"BE",Deník!$R393),"")</f>
        <v/>
      </c>
      <c r="N393" s="11" t="str">
        <f>IF(MONTH(Deník!$C393)=N$2,IF(AND(Deník!$R393&gt;=0,Deník!$R393&lt;=1),"BE",Deník!$R393),"")</f>
        <v/>
      </c>
      <c r="O393" s="11" t="str">
        <f>IF(MONTH(Deník!$C393)=O$2,IF(AND(Deník!$R393&gt;=0,Deník!$R393&lt;=1),"BE",Deník!$R393),"")</f>
        <v/>
      </c>
      <c r="P393" s="11" t="str">
        <f>IF(MONTH(Deník!$C393)=P$2,IF(AND(Deník!$R393&gt;=0,Deník!$R393&lt;=1),"BE",Deník!$R393),"")</f>
        <v/>
      </c>
      <c r="Q393" s="11" t="str">
        <f>IF(MONTH(Deník!$C393)=Q$2,IF(AND(Deník!$R393&gt;=0,Deník!$R393&lt;=1),"BE",Deník!$R393),"")</f>
        <v/>
      </c>
      <c r="R393" s="11" t="str">
        <f>IF(MONTH(Deník!$C393)=R$2,IF(AND(Deník!$R393&gt;=0,Deník!$R393&lt;=1),"BE",Deník!$R393),"")</f>
        <v/>
      </c>
      <c r="S393" s="57" t="str">
        <f>IF(MONTH(Deník!$C393)=S$2,IF(AND(Deník!$R393&gt;=0,Deník!$R393&lt;=1),"BE",Deník!$R393),"")</f>
        <v/>
      </c>
      <c r="U393" s="12"/>
      <c r="V393" s="12"/>
      <c r="X393" s="600" t="str">
        <f>IF(Deník!$R393&lt;&gt;"",IF(Deník!$B393=Statistika!$F$63,IF(AND(Deník!$R393&gt;=0,Deník!$R393&lt;=1),"BE",Deník!$R393),""),"")</f>
        <v/>
      </c>
      <c r="Y393" s="13" t="str">
        <f>IF(Deník!$R393&lt;&gt;"",IF(Deník!$B393=Statistika!$F$64,IF(AND(Deník!$R393&gt;=0,Deník!$R393&lt;=1),"BE",Deník!$R393),""),"")</f>
        <v/>
      </c>
      <c r="Z393" s="13" t="str">
        <f>IF(Deník!$R393&lt;&gt;"",IF(Deník!$B393=Statistika!$F$65,IF(AND(Deník!$R393&gt;=0,Deník!$R393&lt;=1),"BE",Deník!$R393),""),"")</f>
        <v/>
      </c>
      <c r="AA393" s="13" t="str">
        <f>IF(Deník!$R393&lt;&gt;"",IF(Deník!$B393=Statistika!$F$66,IF(AND(Deník!$R393&gt;=0,Deník!$R393&lt;=1),"BE",Deník!$R393),""),"")</f>
        <v/>
      </c>
      <c r="AB393" s="13" t="str">
        <f>IF(Deník!$R393&lt;&gt;"",IF(Deník!$B393=Statistika!$F$67,IF(AND(Deník!$R393&gt;=0,Deník!$R393&lt;=1),"BE",Deník!$R393),""),"")</f>
        <v/>
      </c>
      <c r="AC393" s="13" t="str">
        <f>IF(Deník!$R393&lt;&gt;"",IF(Deník!$B393=Statistika!$F$68,IF(AND(Deník!$R393&gt;=0,Deník!$R393&lt;=1),"BE",Deník!$R393),""),"")</f>
        <v/>
      </c>
      <c r="AD393" s="13" t="str">
        <f>IF(Deník!$R393&lt;&gt;"",IF(Deník!$B393=Statistika!$F$69,IF(AND(Deník!$R393&gt;=0,Deník!$R393&lt;=1),"BE",Deník!$R393),""),"")</f>
        <v/>
      </c>
      <c r="AE393" s="601" t="str">
        <f>IF(Deník!$R393&lt;&gt;"",IF(Deník!$B393=Statistika!$F$70,IF(AND(Deník!$R393&gt;=0,Deník!$R393&lt;=1),"BE",Deník!$R393),""),"")</f>
        <v/>
      </c>
      <c r="AF393" s="90"/>
      <c r="AG393" s="63" t="str">
        <f>IF(Deník!$R393&lt;&gt;"",IF(Deník!$J393="L",IF(AND(Deník!$R393&gt;=0,Deník!$R393&lt;=1),"BE",Deník!$R393),""),"")</f>
        <v/>
      </c>
      <c r="AH393" s="13" t="str">
        <f>IF(Deník!$R393&lt;&gt;"",IF(Deník!$J393="S",IF(AND(Deník!$R393&gt;=0,Deník!$R393&lt;=1),"BE",Deník!$R393),""),"")</f>
        <v/>
      </c>
      <c r="AI393" s="95"/>
      <c r="AJ393" s="71" t="str">
        <f>IF(Deník!N394&lt;&gt;"",Deník!N394*-1,"")</f>
        <v/>
      </c>
      <c r="AK393" s="88"/>
      <c r="AL393" s="63" t="str">
        <f>IF(WEEKDAY(Deník!$C393,2)=1,IF(AND(Deník!$R393&gt;=0,Deník!$R393&lt;=1),"BE",Deník!$R393),"")</f>
        <v/>
      </c>
      <c r="AM393" s="13" t="str">
        <f>IF(WEEKDAY(Deník!$C393,2)=2,IF(AND(Deník!$R393&gt;=0,Deník!$R393&lt;=1),"BE",Deník!$R393),"")</f>
        <v/>
      </c>
      <c r="AN393" s="13" t="str">
        <f>IF(WEEKDAY(Deník!$C393,2)=3,IF(AND(Deník!$R393&gt;=0,Deník!$R393&lt;=1),"BE",Deník!$R393),"")</f>
        <v/>
      </c>
      <c r="AO393" s="13" t="str">
        <f>IF(WEEKDAY(Deník!$C393,2)=4,IF(AND(Deník!$R393&gt;=0,Deník!$R393&lt;=1),"BE",Deník!$R393),"")</f>
        <v/>
      </c>
      <c r="AP393" s="60" t="str">
        <f>IF(WEEKDAY(Deník!$C393,2)=5,IF(AND(Deník!$R393&gt;=0,Deník!$R393&lt;=1),"BE",Deník!$R393),"")</f>
        <v/>
      </c>
      <c r="AQ393" s="99"/>
      <c r="AR393" s="100">
        <f>Deník!D393</f>
        <v>0</v>
      </c>
      <c r="AS393" s="63" t="str">
        <f>IF(Deník!$D393&lt;&gt;"",IF(AND(Deník!$D393&gt;=AS$2,Deník!$D393&lt;=AS$3),IF(AND(Deník!$R393&gt;=0,Deník!$R393&lt;=1),"BE",Deník!$R393),""),"")</f>
        <v/>
      </c>
      <c r="AT393" s="63" t="str">
        <f>IF(Deník!$D393&lt;&gt;"",IF(AND(Deník!$D393&gt;=AT$2,Deník!$D393&lt;=AT$3),IF(AND(Deník!$R393&gt;=0,Deník!$R393&lt;=1),"BE",Deník!$R393),""),"")</f>
        <v/>
      </c>
      <c r="AU393" s="63" t="str">
        <f>IF(Deník!$D393&lt;&gt;"",IF(AND(Deník!$D393&gt;=AU$2,Deník!$D393&lt;=AU$3),IF(AND(Deník!$R393&gt;=0,Deník!$R393&lt;=1),"BE",Deník!$R393),""),"")</f>
        <v/>
      </c>
      <c r="AV393" s="63" t="str">
        <f>IF(Deník!$D393&lt;&gt;"",IF(AND(Deník!$D393&gt;=AV$2,Deník!$D393&lt;=AV$3),IF(AND(Deník!$R393&gt;=0,Deník!$R393&lt;=1),"BE",Deník!$R393),""),"")</f>
        <v/>
      </c>
      <c r="AW393" s="63" t="str">
        <f>IF(Deník!$D393&lt;&gt;"",IF(AND(Deník!$D393&gt;=AW$2,Deník!$D393&lt;=AW$3),IF(AND(Deník!$R393&gt;=0,Deník!$R393&lt;=1),"BE",Deník!$R393),""),"")</f>
        <v/>
      </c>
      <c r="AX393" s="63" t="str">
        <f>IF(Deník!$D393&lt;&gt;"",IF(AND(Deník!$D393&gt;=AX$2,Deník!$D393&lt;=AX$3),IF(AND(Deník!$R393&gt;=0,Deník!$R393&lt;=1),"BE",Deník!$R393),""),"")</f>
        <v/>
      </c>
      <c r="AY393" s="63" t="str">
        <f>IF(Deník!$D393&lt;&gt;"",IF(AND(Deník!$D393&gt;=AY$2,Deník!$D393&lt;=AY$3),IF(AND(Deník!$R393&gt;=0,Deník!$R393&lt;=1),"BE",Deník!$R393),""),"")</f>
        <v/>
      </c>
      <c r="AZ393" s="63" t="str">
        <f>IF(Deník!$D393&lt;&gt;"",IF(AND(Deník!$D393&gt;=AZ$2,Deník!$D393&lt;=AZ$3),IF(AND(Deník!$R393&gt;=0,Deník!$R393&lt;=1),"BE",Deník!$R393),""),"")</f>
        <v/>
      </c>
      <c r="BA393" s="63" t="str">
        <f>IF(Deník!$D393&lt;&gt;"",IF(AND(Deník!$D393&gt;=BA$2,Deník!$D393&lt;=BA$3),IF(AND(Deník!$R393&gt;=0,Deník!$R393&lt;=1),"BE",Deník!$R393),""),"")</f>
        <v/>
      </c>
      <c r="BB393" s="63" t="str">
        <f>IF(Deník!$D393&lt;&gt;"",IF(AND(Deník!$D393&gt;=BB$2,Deník!$D393&lt;=BB$3),IF(AND(Deník!$R393&gt;=0,Deník!$R393&lt;=1),"BE",Deník!$R393),""),"")</f>
        <v/>
      </c>
      <c r="BC393" s="71" t="str">
        <f>IF(Deník!$D393&lt;&gt;"",IF(AND(Deník!$D393&gt;=BC$2,Deník!$D393&lt;=BC$3),IF(AND(Deník!$R393&gt;=0,Deník!$R393&lt;=1),"BE",Deník!$R393),""),"")</f>
        <v/>
      </c>
      <c r="BD393" s="20" t="str">
        <f>IF(Deník!$J394="S",(Deník!$M394-Deník!$K394),IF(Deník!$J394="L",(Deník!$K394-Deník!$M394),""))</f>
        <v/>
      </c>
      <c r="BE393" s="20" t="str">
        <f>IF(Deník!$J394="S",(Deník!$K394-Deník!$O394),IF(Deník!$J394="L",(Deník!$O394-Deník!$K394),""))</f>
        <v/>
      </c>
      <c r="BF393" s="20" t="str">
        <f>IF(Deník!$J394="S",(Deník!$K394-Deník!$L394),IF(Deník!$J394="L",(Deník!$L394-Deník!$K394),""))</f>
        <v/>
      </c>
      <c r="BG393" s="20" t="str">
        <f>IF(Deník!$J394="S",(Deník!$K394-Deník!$S394),IF(Deník!$J394="L",(Deník!$S394-Deník!$K394),""))</f>
        <v/>
      </c>
      <c r="BH393" s="20" t="str">
        <f>IF(Deník!$J394="S",(Deník!$K394-Deník!$U394),IF(Deník!$J394="L",(Deník!$U394-Deník!$K394),""))</f>
        <v/>
      </c>
      <c r="BI393" s="20" t="str">
        <f>IF(Deník!$R393&gt;1,Deník!$R393,"")</f>
        <v/>
      </c>
      <c r="BJ393" s="20" t="str">
        <f>IF(Deník!$R393&lt;0,Deník!$R393,"")</f>
        <v/>
      </c>
      <c r="BK393" s="17"/>
      <c r="BM393" s="233" t="str">
        <f>IF(Deník!$R393&lt;&gt;"",IF(Deník!$Y393=Statistika!$F$78,IF(AND(Deník!$R393&gt;=0,Deník!$R393&lt;=1),"BE",Deník!$R393),""),"")</f>
        <v/>
      </c>
      <c r="BN393" s="233" t="str">
        <f>IF(Deník!$R393&lt;&gt;"",IF(Deník!$Y393=Statistika!$F$79,IF(AND(Deník!$R393&gt;=0,Deník!$R393&lt;=1),"BE",Deník!$R393),""),"")</f>
        <v/>
      </c>
      <c r="BO393" s="233" t="str">
        <f>IF(Deník!$R393&lt;&gt;"",IF(Deník!$Y393=Statistika!$F$80,IF(AND(Deník!$R393&gt;=0,Deník!$R393&lt;=1),"BE",Deník!$R393),""),"")</f>
        <v/>
      </c>
      <c r="BP393" s="233" t="str">
        <f>IF(Deník!$R393&lt;&gt;"",IF(Deník!$Y393=Statistika!$F$81,IF(AND(Deník!$R393&gt;=0,Deník!$R393&lt;=1),"BE",Deník!$R393),""),"")</f>
        <v/>
      </c>
      <c r="BQ393" s="233" t="str">
        <f>IF(Deník!$R393&lt;&gt;"",IF(Deník!$Y393=Statistika!$F$82,IF(AND(Deník!$R393&gt;=0,Deník!$R393&lt;=1),"BE",Deník!$R393),""),"")</f>
        <v/>
      </c>
      <c r="BR393" s="233" t="str">
        <f>IF(Deník!$R393&lt;&gt;"",IF(Deník!$Y393=Statistika!$F$83,IF(AND(Deník!$R393&gt;=0,Deník!$R393&lt;=1),"BE",Deník!$R393),""),"")</f>
        <v/>
      </c>
      <c r="BS393" s="233" t="str">
        <f>IF(Deník!$R393&lt;&gt;"",IF(Deník!$Y393=Statistika!$F$84,IF(AND(Deník!$R393&gt;=0,Deník!$R393&lt;=1),"BE",Deník!$R393),""),"")</f>
        <v/>
      </c>
      <c r="BT393" s="233" t="str">
        <f>IF(Deník!$R393&lt;&gt;"",IF(Deník!$Y393=Statistika!$F$85,IF(AND(Deník!$R393&gt;=0,Deník!$R393&lt;=1),"BE",Deník!$R393),""),"")</f>
        <v/>
      </c>
      <c r="BU393" s="233" t="str">
        <f>IF(Deník!$R393&lt;&gt;"",IF(Deník!$Y393=Statistika!$F$86,IF(AND(Deník!$R393&gt;=0,Deník!$R393&lt;=1),"BE",Deník!$R393),""),"")</f>
        <v/>
      </c>
      <c r="BV393" s="233" t="str">
        <f>IF(Deník!$R393&lt;&gt;"",IF(Deník!$Y393=Statistika!$F$87,IF(AND(Deník!$R393&gt;=0,Deník!$R393&lt;=1),"BE",Deník!$R393),""),"")</f>
        <v/>
      </c>
      <c r="BW393" s="233" t="str">
        <f>IF(Deník!$R393&lt;&gt;"",IF(Deník!$Y393=Statistika!$F$88,IF(AND(Deník!$R393&gt;=0,Deník!$R393&lt;=1),"BE",Deník!$R393),""),"")</f>
        <v/>
      </c>
      <c r="BX393" s="233" t="str">
        <f>IF(Deník!$R393&lt;&gt;"",IF(Deník!$Y393=Statistika!$F$89,IF(AND(Deník!$R393&gt;=0,Deník!$R393&lt;=1),"BE",Deník!$R393),""),"")</f>
        <v/>
      </c>
      <c r="BY393" s="233" t="str">
        <f>IF(Deník!$R393&lt;&gt;"",IF(Deník!$Y393=Statistika!$F$90,IF(AND(Deník!$R393&gt;=0,Deník!$R393&lt;=1),"BE",Deník!$R393),""),"")</f>
        <v/>
      </c>
      <c r="BZ393" s="233" t="str">
        <f>IF(Deník!$R393&lt;&gt;"",IF(Deník!$Y393=Statistika!$F$91,IF(AND(Deník!$R393&gt;=0,Deník!$R393&lt;=1),"BE",Deník!$R393),""),"")</f>
        <v/>
      </c>
      <c r="CA393" s="233"/>
      <c r="CB393" s="233" t="str">
        <f>IF(Deník!$R393&lt;&gt;"",IF(Deník!$AB393="SL",IF(AND(Deník!$R393&gt;=0,Deník!$R393&lt;=1),"BE",Deník!$R393),""),"")</f>
        <v/>
      </c>
      <c r="CC393" s="233" t="str">
        <f>IF(Deník!$R393&lt;&gt;"",IF(Deník!$AB393="BE10",IF(AND(Deník!$R393&gt;=0,Deník!$R393&lt;=1),"BE",Deník!$R393),""),"")</f>
        <v/>
      </c>
      <c r="CD393" s="233" t="str">
        <f>IF(Deník!$R393&lt;&gt;"",IF(Deník!$AB393="BE15",IF(AND(Deník!$R393&gt;=0,Deník!$R393&lt;=1),"BE",Deník!$R393),""),"")</f>
        <v/>
      </c>
      <c r="CE393" s="233" t="str">
        <f>IF(Deník!$R393&lt;&gt;"",IF(Deník!$AB393="BE20",IF(AND(Deník!$R393&gt;=0,Deník!$R393&lt;=1),"BE",Deník!$R393),""),"")</f>
        <v/>
      </c>
      <c r="CF393" s="233" t="str">
        <f>IF(Deník!$R393&lt;&gt;"",IF(Deník!$AB393="TP1",IF(AND(Deník!$R393&gt;=0,Deník!$R393&lt;=1),"BE",Deník!$R393),""),"")</f>
        <v/>
      </c>
      <c r="CG393" s="233" t="str">
        <f>IF(Deník!$R393&lt;&gt;"",IF(Deník!$AB393="TP2",IF(AND(Deník!$R393&gt;=0,Deník!$R393&lt;=1),"BE",Deník!$R393),""),"")</f>
        <v/>
      </c>
      <c r="CH393" s="233" t="str">
        <f>IF(Deník!$R393&lt;&gt;"",IF(Deník!$AB393="TP3",IF(AND(Deník!$R393&gt;=0,Deník!$R393&lt;=1),"BE",Deník!$R393),""),"")</f>
        <v/>
      </c>
      <c r="CI393" s="233" t="str">
        <f>IF(Deník!$R393&lt;&gt;"",IF(Deník!$AB393="Trailing SL",IF(AND(Deník!$R393&gt;=0,Deník!$R393&lt;=1),"BE",Deník!$R393),""),"")</f>
        <v/>
      </c>
      <c r="CJ393" s="233" t="str">
        <f>IF(Deník!$R393&lt;&gt;"",IF(Deník!$AB393="Manual",IF(AND(Deník!$R393&gt;=0,Deník!$R393&lt;=1),"BE",Deník!$R393),""),"")</f>
        <v/>
      </c>
      <c r="CK393" s="233"/>
      <c r="CL393" s="233" t="str">
        <f>IF(Deník!$R393&lt;0,IF(Deník!$AC393=Statistika!$F$117,Deník!$R393,""),"")</f>
        <v/>
      </c>
      <c r="CM393" s="233" t="str">
        <f>IF(Deník!$R393&lt;0,IF(Deník!$AC393=Statistika!$F$118,Deník!$R393,""),"")</f>
        <v/>
      </c>
      <c r="CN393" s="233" t="str">
        <f>IF(Deník!$R393&lt;0,IF(Deník!$AC393=Statistika!$F$119,Deník!$R393,""),"")</f>
        <v/>
      </c>
      <c r="CO393" s="233" t="str">
        <f>IF(Deník!$R393&lt;0,IF(Deník!$AC393=Statistika!$F$120,Deník!$R393,""),"")</f>
        <v/>
      </c>
      <c r="CP393" s="233" t="str">
        <f>IF(Deník!$R393&lt;0,IF(Deník!$AC393=Statistika!$F$121,Deník!$R393,""),"")</f>
        <v/>
      </c>
      <c r="CQ393" s="233" t="str">
        <f>IF(Deník!$R393&lt;0,IF(Deník!$AC393=Statistika!$F$122,Deník!$R393,""),"")</f>
        <v/>
      </c>
      <c r="CR393" s="233" t="str">
        <f>IF(Deník!$R393&lt;0,IF(Deník!$AC393=Statistika!$F$123,Deník!$R393,""),"")</f>
        <v/>
      </c>
      <c r="CS393" s="233" t="str">
        <f>IF(Deník!$R393&lt;0,IF(Deník!$AC393=Statistika!$F$124,Deník!$R393,""),"")</f>
        <v/>
      </c>
      <c r="CT393" s="233" t="str">
        <f>IF(Deník!$R393&lt;0,IF(Deník!$AC393=Statistika!$F$125,Deník!$R393,""),"")</f>
        <v/>
      </c>
      <c r="CU393" s="233"/>
      <c r="CV393" s="233" t="str">
        <f>IF(Deník!$R393&lt;0,IF(Deník!$AD393=$CV$2,Deník!$R393,""),"")</f>
        <v/>
      </c>
      <c r="CW393" s="233" t="str">
        <f>IF(Deník!$R393&lt;0,IF(Deník!$AD393=$CW$2,Deník!$R393,""),"")</f>
        <v/>
      </c>
      <c r="CX393" s="233" t="str">
        <f>IF(Deník!$R393&lt;0,IF(Deník!$AD393=$CX$2,Deník!$R393,""),"")</f>
        <v/>
      </c>
      <c r="CY393" s="233" t="str">
        <f>IF(Deník!$R393&lt;0,IF(Deník!$AD393=$CY$2,Deník!$R393,""),"")</f>
        <v/>
      </c>
      <c r="CZ393" s="233" t="str">
        <f>IF(Deník!$R393&lt;0,IF(Deník!$AD393=$CZ$2,Deník!$R393,""),"")</f>
        <v/>
      </c>
      <c r="DL393" s="221">
        <f t="shared" si="18"/>
        <v>93847.029999999984</v>
      </c>
      <c r="DM393" s="220">
        <f t="shared" si="17"/>
        <v>-6.1529700000000132E-2</v>
      </c>
      <c r="DO393" s="50">
        <f>Deník!W394</f>
        <v>0</v>
      </c>
      <c r="DP393" s="102" t="str">
        <f>IF(AND(Deník!W394&gt;0),1,"")</f>
        <v/>
      </c>
      <c r="DQ393" s="102">
        <f>IF(AND(Deník!W394&lt;=0),1,"")</f>
        <v>1</v>
      </c>
      <c r="DR393" s="227"/>
      <c r="DS393" s="228"/>
      <c r="DT393" s="85"/>
      <c r="DU393" s="54">
        <f>IF(MONTH(Deník!$C393)=DU$2,Deník!$W393,"")</f>
        <v>0</v>
      </c>
      <c r="DV393" s="222" t="str">
        <f>IF(MONTH(Deník!$C393)=DV$2,Deník!$W393,"")</f>
        <v/>
      </c>
      <c r="DW393" s="222" t="str">
        <f>IF(MONTH(Deník!$C393)=DW$2,Deník!$W393,"")</f>
        <v/>
      </c>
      <c r="DX393" s="222" t="str">
        <f>IF(MONTH(Deník!$C393)=DX$2,Deník!$W393,"")</f>
        <v/>
      </c>
      <c r="DY393" s="222" t="str">
        <f>IF(MONTH(Deník!$C393)=DY$2,Deník!$W393,"")</f>
        <v/>
      </c>
      <c r="DZ393" s="222" t="str">
        <f>IF(MONTH(Deník!$C393)=DZ$2,Deník!$W393,"")</f>
        <v/>
      </c>
      <c r="EA393" s="222" t="str">
        <f>IF(MONTH(Deník!$C393)=EA$2,Deník!$W393,"")</f>
        <v/>
      </c>
      <c r="EB393" s="222" t="str">
        <f>IF(MONTH(Deník!$C393)=EB$2,Deník!$W393,"")</f>
        <v/>
      </c>
      <c r="EC393" s="222" t="str">
        <f>IF(MONTH(Deník!$C393)=EC$2,Deník!$W393,"")</f>
        <v/>
      </c>
      <c r="ED393" s="222" t="str">
        <f>IF(MONTH(Deník!$C393)=ED$2,Deník!$W393,"")</f>
        <v/>
      </c>
      <c r="EE393" s="222" t="str">
        <f>IF(MONTH(Deník!$C393)=EE$2,Deník!$W393,"")</f>
        <v/>
      </c>
      <c r="EF393" s="222" t="str">
        <f>IF(MONTH(Deník!$C393)=EF$2,Deník!$W393,"")</f>
        <v/>
      </c>
      <c r="EI393" s="600" t="str">
        <f>IF(Deník!$W393&lt;&gt;"",IF(Deník!$B393=Statistika!$F$63,Deník!$W393,""),"")</f>
        <v/>
      </c>
      <c r="EJ393" s="13" t="str">
        <f>IF(Deník!$W393&lt;&gt;"",IF(Deník!$B393=Statistika!$F$64,Deník!$W393,""),"")</f>
        <v/>
      </c>
      <c r="EK393" s="13" t="str">
        <f>IF(Deník!$W393&lt;&gt;"",IF(Deník!$B393=Statistika!$F$65,Deník!$W393,""),"")</f>
        <v/>
      </c>
      <c r="EL393" s="13" t="str">
        <f>IF(Deník!$W393&lt;&gt;"",IF(Deník!$B393=Statistika!$F$66,Deník!$W393,""),"")</f>
        <v/>
      </c>
      <c r="EM393" s="13" t="str">
        <f>IF(Deník!$W393&lt;&gt;"",IF(Deník!$B393=Statistika!$F$67,Deník!$W393,""),"")</f>
        <v/>
      </c>
      <c r="EN393" s="13" t="str">
        <f>IF(Deník!$W393&lt;&gt;"",IF(Deník!$B393=Statistika!$F$68,Deník!$W393,""),"")</f>
        <v/>
      </c>
      <c r="EO393" s="13" t="str">
        <f>IF(Deník!$W393&lt;&gt;"",IF(Deník!$B393=Statistika!$F$69,Deník!$W393,""),"")</f>
        <v/>
      </c>
      <c r="EP393" s="601" t="str">
        <f>IF(Deník!$W393&lt;&gt;"",IF(Deník!$B393=Statistika!$F$70,Deník!$W393,""),"")</f>
        <v/>
      </c>
      <c r="EQ393" s="90"/>
      <c r="ER393" s="63" t="str">
        <f>IF(Deník!$W393&lt;&gt;"",IF(Deník!$J393="L",Deník!$W393,""),"")</f>
        <v/>
      </c>
      <c r="ES393" s="13" t="str">
        <f>IF(Deník!$W393&lt;&gt;"",IF(Deník!$J393="S",Deník!$W393,""),"")</f>
        <v/>
      </c>
      <c r="ET393" s="95"/>
      <c r="EU393" s="88"/>
      <c r="EV393" s="63" t="str">
        <f>IF(WEEKDAY(Deník!$C393,2)=1,Deník!$W393,"")</f>
        <v/>
      </c>
      <c r="EW393" s="13" t="str">
        <f>IF(WEEKDAY(Deník!$C393,2)=2,Deník!$W393,"")</f>
        <v/>
      </c>
      <c r="EX393" s="13" t="str">
        <f>IF(WEEKDAY(Deník!$C393,2)=3,Deník!$W393,"")</f>
        <v/>
      </c>
      <c r="EY393" s="13" t="str">
        <f>IF(WEEKDAY(Deník!$C393,2)=4,Deník!$W393,"")</f>
        <v/>
      </c>
      <c r="EZ393" s="60" t="str">
        <f>IF(WEEKDAY(Deník!$C393,2)=5,Deník!$W393,"")</f>
        <v/>
      </c>
      <c r="FA393" s="99"/>
      <c r="FB393" s="100">
        <f>Deník!D393</f>
        <v>0</v>
      </c>
      <c r="FC393" s="63">
        <f>IF($FB393&lt;&gt;"",IF(AND($FB393&gt;=FC$2,$FB393&lt;=FC$3),Deník!$W393,""))</f>
        <v>0</v>
      </c>
      <c r="FD393" s="63" t="str">
        <f>IF($FB393&lt;&gt;"",IF(AND($FB393&gt;=FD$2,$FB393&lt;=FD$3),Deník!$W393,""))</f>
        <v/>
      </c>
      <c r="FE393" s="63" t="str">
        <f>IF($FB393&lt;&gt;"",IF(AND($FB393&gt;=FE$2,$FB393&lt;=FE$3),Deník!$W393,""))</f>
        <v/>
      </c>
      <c r="FF393" s="63" t="str">
        <f>IF($FB393&lt;&gt;"",IF(AND($FB393&gt;=FF$2,$FB393&lt;=FF$3),Deník!$W393,""))</f>
        <v/>
      </c>
      <c r="FG393" s="63" t="str">
        <f>IF($FB393&lt;&gt;"",IF(AND($FB393&gt;=FG$2,$FB393&lt;=FG$3),Deník!$W393,""))</f>
        <v/>
      </c>
      <c r="FH393" s="63" t="str">
        <f>IF($FB393&lt;&gt;"",IF(AND($FB393&gt;=FH$2,$FB393&lt;=FH$3),Deník!$W393,""))</f>
        <v/>
      </c>
      <c r="FI393" s="63" t="str">
        <f>IF($FB393&lt;&gt;"",IF(AND($FB393&gt;=FI$2,$FB393&lt;=FI$3),Deník!$W393,""))</f>
        <v/>
      </c>
      <c r="FJ393" s="63" t="str">
        <f>IF($FB393&lt;&gt;"",IF(AND($FB393&gt;=FJ$2,$FB393&lt;=FJ$3),Deník!$W393,""))</f>
        <v/>
      </c>
      <c r="FK393" s="63" t="str">
        <f>IF($FB393&lt;&gt;"",IF(AND($FB393&gt;=FK$2,$FB393&lt;=FK$3),Deník!$W393,""))</f>
        <v/>
      </c>
      <c r="FL393" s="63" t="str">
        <f>IF($FB393&lt;&gt;"",IF(AND($FB393&gt;=FL$2,$FB393&lt;=FL$3),Deník!$W393,""))</f>
        <v/>
      </c>
      <c r="FM393" s="63" t="str">
        <f>IF($FB393&lt;&gt;"",IF(AND($FB393&gt;=FM$2,$FB393&lt;=FM$3),Deník!$W393,""))</f>
        <v/>
      </c>
      <c r="FN393" s="13"/>
      <c r="FO393" s="20" t="str">
        <f>IF(Deník!$W393&gt;1,Deník!$W393,"")</f>
        <v/>
      </c>
      <c r="FP393" s="20" t="str">
        <f>IF(Deník!$W393&lt;0,Deník!$W393,"")</f>
        <v/>
      </c>
      <c r="FQ393" s="17"/>
      <c r="FS393" s="233"/>
      <c r="FT393" s="233" t="str">
        <f>IF(Deník!$W393&lt;&gt;"",IF(Deník!$Y393=Statistika!$F$78,Deník!$W393,""),"")</f>
        <v/>
      </c>
      <c r="FU393" s="233" t="str">
        <f>IF(Deník!$W393&lt;&gt;"",IF(Deník!$Y393=Statistika!$F$79,Deník!$W393,""),"")</f>
        <v/>
      </c>
      <c r="FV393" s="233" t="str">
        <f>IF(Deník!$W393&lt;&gt;"",IF(Deník!$Y393=Statistika!$F$80,Deník!$W393,""),"")</f>
        <v/>
      </c>
      <c r="FW393" s="233" t="str">
        <f>IF(Deník!$W393&lt;&gt;"",IF(Deník!$Y393=Statistika!$F$81,Deník!$W393,""),"")</f>
        <v/>
      </c>
      <c r="FX393" s="233" t="str">
        <f>IF(Deník!$W393&lt;&gt;"",IF(Deník!$Y393=Statistika!$F$82,Deník!$W393,""),"")</f>
        <v/>
      </c>
      <c r="FY393" s="233" t="str">
        <f>IF(Deník!$W393&lt;&gt;"",IF(Deník!$Y393=Statistika!$F$83,Deník!$W393,""),"")</f>
        <v/>
      </c>
      <c r="FZ393" s="233" t="str">
        <f>IF(Deník!$W393&lt;&gt;"",IF(Deník!$Y393=Statistika!$F$84,Deník!$W393,""),"")</f>
        <v/>
      </c>
      <c r="GA393" s="233" t="str">
        <f>IF(Deník!$W393&lt;&gt;"",IF(Deník!$Y393=Statistika!$F$85,Deník!$W393,""),"")</f>
        <v/>
      </c>
      <c r="GB393" s="233" t="str">
        <f>IF(Deník!$W393&lt;&gt;"",IF(Deník!$Y393=Statistika!$F$86,Deník!$W393,""),"")</f>
        <v/>
      </c>
      <c r="GC393" s="233" t="str">
        <f>IF(Deník!$W393&lt;&gt;"",IF(Deník!$Y393=Statistika!$F$87,Deník!$W393,""),"")</f>
        <v/>
      </c>
      <c r="GD393" s="233" t="str">
        <f>IF(Deník!$W393&lt;&gt;"",IF(Deník!$Y393=Statistika!$F$88,Deník!$W393,""),"")</f>
        <v/>
      </c>
      <c r="GE393" s="233" t="str">
        <f>IF(Deník!$W393&lt;&gt;"",IF(Deník!$Y393=Statistika!$F$89,Deník!$W393,""),"")</f>
        <v/>
      </c>
      <c r="GF393" s="233" t="str">
        <f>IF(Deník!$W393&lt;&gt;"",IF(Deník!$Y393=Statistika!$F$90,Deník!$W393,""),"")</f>
        <v/>
      </c>
      <c r="GG393" s="233" t="str">
        <f>IF(Deník!$W393&lt;&gt;"",IF(Deník!$Y393=Statistika!$F$91,Deník!$W393,""),"")</f>
        <v/>
      </c>
      <c r="GH393" s="233"/>
      <c r="GI393" s="233" t="str">
        <f>IF(Deník!$W393&lt;&gt;"",IF(Deník!$AB393=Statistika!$L$100,Deník!$W393,""),"")</f>
        <v/>
      </c>
      <c r="GJ393" s="233" t="str">
        <f>IF(Deník!$W393&lt;&gt;"",IF(Deník!$AB393=Statistika!$L$101,Deník!$W393,""),"")</f>
        <v/>
      </c>
      <c r="GK393" s="233" t="str">
        <f>IF(Deník!$W393&lt;&gt;"",IF(Deník!$AB393=Statistika!$L$102,Deník!$W393,""),"")</f>
        <v/>
      </c>
      <c r="GL393" s="233" t="str">
        <f>IF(Deník!$W393&lt;&gt;"",IF(Deník!$AB393=Statistika!$L$103,Deník!$W393,""),"")</f>
        <v/>
      </c>
      <c r="GM393" s="233" t="str">
        <f>IF(Deník!$W393&lt;&gt;"",IF(Deník!$AB393=Statistika!$L$104,Deník!$W393,""),"")</f>
        <v/>
      </c>
      <c r="GN393" s="233" t="str">
        <f>IF(Deník!$W393&lt;&gt;"",IF(Deník!$AB393=Statistika!$L$105,Deník!$W393,""),"")</f>
        <v/>
      </c>
      <c r="GO393" s="233" t="str">
        <f>IF(Deník!$W393&lt;&gt;"",IF(Deník!$AB393=Statistika!$L$106,Deník!$W393,""),"")</f>
        <v/>
      </c>
      <c r="GP393" s="233" t="str">
        <f>IF(Deník!$W393&lt;&gt;"",IF(Deník!$AB393=Statistika!$L$107,Deník!$W393,""),"")</f>
        <v/>
      </c>
      <c r="GQ393" s="233" t="str">
        <f>IF(Deník!$W393&lt;&gt;"",IF(Deník!$AB393=Statistika!$L$108,Deník!$W393,""),"")</f>
        <v/>
      </c>
      <c r="GS393" s="233" t="str">
        <f>IF(Deník!$W393&lt;0,IF(Deník!$AC393=Statistika!$F$117,Deník!$W393,""),"")</f>
        <v/>
      </c>
      <c r="GT393" s="233" t="str">
        <f>IF(Deník!$W393&lt;0,IF(Deník!$AC393=Statistika!$F$118,Deník!$W393,""),"")</f>
        <v/>
      </c>
      <c r="GU393" s="233" t="str">
        <f>IF(Deník!$W393&lt;0,IF(Deník!$AC393=Statistika!$F$119,Deník!$W393,""),"")</f>
        <v/>
      </c>
      <c r="GV393" s="233" t="str">
        <f>IF(Deník!$W393&lt;0,IF(Deník!$AC393=Statistika!$F$120,Deník!$W393,""),"")</f>
        <v/>
      </c>
      <c r="GW393" s="233" t="str">
        <f>IF(Deník!$W393&lt;0,IF(Deník!$AC393=Statistika!$F$121,Deník!$W393,""),"")</f>
        <v/>
      </c>
      <c r="GX393" s="233" t="str">
        <f>IF(Deník!$W393&lt;0,IF(Deník!$AC393=Statistika!$F$122,Deník!$W393,""),"")</f>
        <v/>
      </c>
      <c r="GY393" s="233" t="str">
        <f>IF(Deník!$W393&lt;0,IF(Deník!$AC393=Statistika!$F$123,Deník!$W393,""),"")</f>
        <v/>
      </c>
      <c r="GZ393" s="233" t="str">
        <f>IF(Deník!$W393&lt;0,IF(Deník!$AC393=Statistika!$F$124,Deník!$W393,""),"")</f>
        <v/>
      </c>
      <c r="HA393" s="233" t="str">
        <f>IF(Deník!$W393&lt;0,IF(Deník!$AC393=Statistika!$F$125,Deník!$W393,""),"")</f>
        <v/>
      </c>
      <c r="HC393" s="233" t="str">
        <f>IF(Deník!$W393&lt;0,IF(Deník!$AD393=Statistika!$F$133,Deník!$W393,""),"")</f>
        <v/>
      </c>
      <c r="HD393" s="233" t="str">
        <f>IF(Deník!$W393&lt;0,IF(Deník!$AD393=Statistika!$F$134,Deník!$W393,""),"")</f>
        <v/>
      </c>
      <c r="HE393" s="233" t="str">
        <f>IF(Deník!$W393&lt;0,IF(Deník!$AD393=Statistika!$F$135,Deník!$W393,""),"")</f>
        <v/>
      </c>
      <c r="HF393" s="233" t="str">
        <f>IF(Deník!$W393&lt;0,IF(Deník!$AD393=Statistika!$F$136,Deník!$W393,""),"")</f>
        <v/>
      </c>
      <c r="HG393" s="233" t="str">
        <f>IF(Deník!$W393&lt;0,IF(Deník!$AD393=Statistika!$F$137,Deník!$W393,""),"")</f>
        <v/>
      </c>
      <c r="ID393" s="8">
        <f>Tabulka4[[#This Row],[Sloupec3]]</f>
        <v>0</v>
      </c>
      <c r="IE393" s="17" t="str">
        <f>IF(AND([1]Deník!$C393&gt;='[1]Měsíční shrnutí'!$D$1,[1]Deník!$C393&lt;='[1]Měsíční shrnutí'!$F$1),[1]Deník!$X393,"")</f>
        <v/>
      </c>
    </row>
    <row r="394" spans="1:239">
      <c r="A394" s="8">
        <f>Deník!C395</f>
        <v>0</v>
      </c>
      <c r="B394" s="50" t="str">
        <f>Deník!R395</f>
        <v/>
      </c>
      <c r="C394" s="102" t="str">
        <f>IF(AND(Deník!R395&gt;1,Deník!R395&lt;&gt;""),1,"")</f>
        <v/>
      </c>
      <c r="D394" s="102" t="str">
        <f>IF(AND(Deník!R395&lt;=0,Deník!R395&lt;&gt;""),1,"")</f>
        <v/>
      </c>
      <c r="E394" s="103" t="str">
        <f>IF(AND(Deník!R395&gt;=0,Deník!R395&lt;=1),1,"")</f>
        <v/>
      </c>
      <c r="F394" s="79" t="str">
        <f>IF(Deník!R395&lt;&gt;"",Deník!R395+F393,"")</f>
        <v/>
      </c>
      <c r="G394" s="85"/>
      <c r="H394" s="54" t="str">
        <f>IF(MONTH(Deník!$C394)=H$2,IF(AND(Deník!$R394&gt;=0,Deník!$R394&lt;=1),"BE",Deník!$R394),"")</f>
        <v/>
      </c>
      <c r="I394" s="11" t="str">
        <f>IF(MONTH(Deník!$C394)=I$2,IF(AND(Deník!$R394&gt;=0,Deník!$R394&lt;=1),"BE",Deník!$R394),"")</f>
        <v/>
      </c>
      <c r="J394" s="11" t="str">
        <f>IF(MONTH(Deník!$C394)=J$2,IF(AND(Deník!$R394&gt;=0,Deník!$R394&lt;=1),"BE",Deník!$R394),"")</f>
        <v/>
      </c>
      <c r="K394" s="11" t="str">
        <f>IF(MONTH(Deník!$C394)=K$2,IF(AND(Deník!$R394&gt;=0,Deník!$R394&lt;=1),"BE",Deník!$R394),"")</f>
        <v/>
      </c>
      <c r="L394" s="11" t="str">
        <f>IF(MONTH(Deník!$C394)=L$2,IF(AND(Deník!$R394&gt;=0,Deník!$R394&lt;=1),"BE",Deník!$R394),"")</f>
        <v/>
      </c>
      <c r="M394" s="11" t="str">
        <f>IF(MONTH(Deník!$C394)=M$2,IF(AND(Deník!$R394&gt;=0,Deník!$R394&lt;=1),"BE",Deník!$R394),"")</f>
        <v/>
      </c>
      <c r="N394" s="11" t="str">
        <f>IF(MONTH(Deník!$C394)=N$2,IF(AND(Deník!$R394&gt;=0,Deník!$R394&lt;=1),"BE",Deník!$R394),"")</f>
        <v/>
      </c>
      <c r="O394" s="11" t="str">
        <f>IF(MONTH(Deník!$C394)=O$2,IF(AND(Deník!$R394&gt;=0,Deník!$R394&lt;=1),"BE",Deník!$R394),"")</f>
        <v/>
      </c>
      <c r="P394" s="11" t="str">
        <f>IF(MONTH(Deník!$C394)=P$2,IF(AND(Deník!$R394&gt;=0,Deník!$R394&lt;=1),"BE",Deník!$R394),"")</f>
        <v/>
      </c>
      <c r="Q394" s="11" t="str">
        <f>IF(MONTH(Deník!$C394)=Q$2,IF(AND(Deník!$R394&gt;=0,Deník!$R394&lt;=1),"BE",Deník!$R394),"")</f>
        <v/>
      </c>
      <c r="R394" s="11" t="str">
        <f>IF(MONTH(Deník!$C394)=R$2,IF(AND(Deník!$R394&gt;=0,Deník!$R394&lt;=1),"BE",Deník!$R394),"")</f>
        <v/>
      </c>
      <c r="S394" s="57" t="str">
        <f>IF(MONTH(Deník!$C394)=S$2,IF(AND(Deník!$R394&gt;=0,Deník!$R394&lt;=1),"BE",Deník!$R394),"")</f>
        <v/>
      </c>
      <c r="U394" s="12"/>
      <c r="V394" s="12"/>
      <c r="X394" s="600" t="str">
        <f>IF(Deník!$R394&lt;&gt;"",IF(Deník!$B394=Statistika!$F$63,IF(AND(Deník!$R394&gt;=0,Deník!$R394&lt;=1),"BE",Deník!$R394),""),"")</f>
        <v/>
      </c>
      <c r="Y394" s="13" t="str">
        <f>IF(Deník!$R394&lt;&gt;"",IF(Deník!$B394=Statistika!$F$64,IF(AND(Deník!$R394&gt;=0,Deník!$R394&lt;=1),"BE",Deník!$R394),""),"")</f>
        <v/>
      </c>
      <c r="Z394" s="13" t="str">
        <f>IF(Deník!$R394&lt;&gt;"",IF(Deník!$B394=Statistika!$F$65,IF(AND(Deník!$R394&gt;=0,Deník!$R394&lt;=1),"BE",Deník!$R394),""),"")</f>
        <v/>
      </c>
      <c r="AA394" s="13" t="str">
        <f>IF(Deník!$R394&lt;&gt;"",IF(Deník!$B394=Statistika!$F$66,IF(AND(Deník!$R394&gt;=0,Deník!$R394&lt;=1),"BE",Deník!$R394),""),"")</f>
        <v/>
      </c>
      <c r="AB394" s="13" t="str">
        <f>IF(Deník!$R394&lt;&gt;"",IF(Deník!$B394=Statistika!$F$67,IF(AND(Deník!$R394&gt;=0,Deník!$R394&lt;=1),"BE",Deník!$R394),""),"")</f>
        <v/>
      </c>
      <c r="AC394" s="13" t="str">
        <f>IF(Deník!$R394&lt;&gt;"",IF(Deník!$B394=Statistika!$F$68,IF(AND(Deník!$R394&gt;=0,Deník!$R394&lt;=1),"BE",Deník!$R394),""),"")</f>
        <v/>
      </c>
      <c r="AD394" s="13" t="str">
        <f>IF(Deník!$R394&lt;&gt;"",IF(Deník!$B394=Statistika!$F$69,IF(AND(Deník!$R394&gt;=0,Deník!$R394&lt;=1),"BE",Deník!$R394),""),"")</f>
        <v/>
      </c>
      <c r="AE394" s="601" t="str">
        <f>IF(Deník!$R394&lt;&gt;"",IF(Deník!$B394=Statistika!$F$70,IF(AND(Deník!$R394&gt;=0,Deník!$R394&lt;=1),"BE",Deník!$R394),""),"")</f>
        <v/>
      </c>
      <c r="AF394" s="90"/>
      <c r="AG394" s="63" t="str">
        <f>IF(Deník!$R394&lt;&gt;"",IF(Deník!$J394="L",IF(AND(Deník!$R394&gt;=0,Deník!$R394&lt;=1),"BE",Deník!$R394),""),"")</f>
        <v/>
      </c>
      <c r="AH394" s="13" t="str">
        <f>IF(Deník!$R394&lt;&gt;"",IF(Deník!$J394="S",IF(AND(Deník!$R394&gt;=0,Deník!$R394&lt;=1),"BE",Deník!$R394),""),"")</f>
        <v/>
      </c>
      <c r="AI394" s="95"/>
      <c r="AJ394" s="71" t="str">
        <f>IF(Deník!N395&lt;&gt;"",Deník!N395*-1,"")</f>
        <v/>
      </c>
      <c r="AK394" s="88"/>
      <c r="AL394" s="63" t="str">
        <f>IF(WEEKDAY(Deník!$C394,2)=1,IF(AND(Deník!$R394&gt;=0,Deník!$R394&lt;=1),"BE",Deník!$R394),"")</f>
        <v/>
      </c>
      <c r="AM394" s="13" t="str">
        <f>IF(WEEKDAY(Deník!$C394,2)=2,IF(AND(Deník!$R394&gt;=0,Deník!$R394&lt;=1),"BE",Deník!$R394),"")</f>
        <v/>
      </c>
      <c r="AN394" s="13" t="str">
        <f>IF(WEEKDAY(Deník!$C394,2)=3,IF(AND(Deník!$R394&gt;=0,Deník!$R394&lt;=1),"BE",Deník!$R394),"")</f>
        <v/>
      </c>
      <c r="AO394" s="13" t="str">
        <f>IF(WEEKDAY(Deník!$C394,2)=4,IF(AND(Deník!$R394&gt;=0,Deník!$R394&lt;=1),"BE",Deník!$R394),"")</f>
        <v/>
      </c>
      <c r="AP394" s="60" t="str">
        <f>IF(WEEKDAY(Deník!$C394,2)=5,IF(AND(Deník!$R394&gt;=0,Deník!$R394&lt;=1),"BE",Deník!$R394),"")</f>
        <v/>
      </c>
      <c r="AQ394" s="99"/>
      <c r="AR394" s="100">
        <f>Deník!D394</f>
        <v>0</v>
      </c>
      <c r="AS394" s="63" t="str">
        <f>IF(Deník!$D394&lt;&gt;"",IF(AND(Deník!$D394&gt;=AS$2,Deník!$D394&lt;=AS$3),IF(AND(Deník!$R394&gt;=0,Deník!$R394&lt;=1),"BE",Deník!$R394),""),"")</f>
        <v/>
      </c>
      <c r="AT394" s="63" t="str">
        <f>IF(Deník!$D394&lt;&gt;"",IF(AND(Deník!$D394&gt;=AT$2,Deník!$D394&lt;=AT$3),IF(AND(Deník!$R394&gt;=0,Deník!$R394&lt;=1),"BE",Deník!$R394),""),"")</f>
        <v/>
      </c>
      <c r="AU394" s="63" t="str">
        <f>IF(Deník!$D394&lt;&gt;"",IF(AND(Deník!$D394&gt;=AU$2,Deník!$D394&lt;=AU$3),IF(AND(Deník!$R394&gt;=0,Deník!$R394&lt;=1),"BE",Deník!$R394),""),"")</f>
        <v/>
      </c>
      <c r="AV394" s="63" t="str">
        <f>IF(Deník!$D394&lt;&gt;"",IF(AND(Deník!$D394&gt;=AV$2,Deník!$D394&lt;=AV$3),IF(AND(Deník!$R394&gt;=0,Deník!$R394&lt;=1),"BE",Deník!$R394),""),"")</f>
        <v/>
      </c>
      <c r="AW394" s="63" t="str">
        <f>IF(Deník!$D394&lt;&gt;"",IF(AND(Deník!$D394&gt;=AW$2,Deník!$D394&lt;=AW$3),IF(AND(Deník!$R394&gt;=0,Deník!$R394&lt;=1),"BE",Deník!$R394),""),"")</f>
        <v/>
      </c>
      <c r="AX394" s="63" t="str">
        <f>IF(Deník!$D394&lt;&gt;"",IF(AND(Deník!$D394&gt;=AX$2,Deník!$D394&lt;=AX$3),IF(AND(Deník!$R394&gt;=0,Deník!$R394&lt;=1),"BE",Deník!$R394),""),"")</f>
        <v/>
      </c>
      <c r="AY394" s="63" t="str">
        <f>IF(Deník!$D394&lt;&gt;"",IF(AND(Deník!$D394&gt;=AY$2,Deník!$D394&lt;=AY$3),IF(AND(Deník!$R394&gt;=0,Deník!$R394&lt;=1),"BE",Deník!$R394),""),"")</f>
        <v/>
      </c>
      <c r="AZ394" s="63" t="str">
        <f>IF(Deník!$D394&lt;&gt;"",IF(AND(Deník!$D394&gt;=AZ$2,Deník!$D394&lt;=AZ$3),IF(AND(Deník!$R394&gt;=0,Deník!$R394&lt;=1),"BE",Deník!$R394),""),"")</f>
        <v/>
      </c>
      <c r="BA394" s="63" t="str">
        <f>IF(Deník!$D394&lt;&gt;"",IF(AND(Deník!$D394&gt;=BA$2,Deník!$D394&lt;=BA$3),IF(AND(Deník!$R394&gt;=0,Deník!$R394&lt;=1),"BE",Deník!$R394),""),"")</f>
        <v/>
      </c>
      <c r="BB394" s="63" t="str">
        <f>IF(Deník!$D394&lt;&gt;"",IF(AND(Deník!$D394&gt;=BB$2,Deník!$D394&lt;=BB$3),IF(AND(Deník!$R394&gt;=0,Deník!$R394&lt;=1),"BE",Deník!$R394),""),"")</f>
        <v/>
      </c>
      <c r="BC394" s="71" t="str">
        <f>IF(Deník!$D394&lt;&gt;"",IF(AND(Deník!$D394&gt;=BC$2,Deník!$D394&lt;=BC$3),IF(AND(Deník!$R394&gt;=0,Deník!$R394&lt;=1),"BE",Deník!$R394),""),"")</f>
        <v/>
      </c>
      <c r="BD394" s="20" t="str">
        <f>IF(Deník!$J395="S",(Deník!$M395-Deník!$K395),IF(Deník!$J395="L",(Deník!$K395-Deník!$M395),""))</f>
        <v/>
      </c>
      <c r="BE394" s="20" t="str">
        <f>IF(Deník!$J395="S",(Deník!$K395-Deník!$O395),IF(Deník!$J395="L",(Deník!$O395-Deník!$K395),""))</f>
        <v/>
      </c>
      <c r="BF394" s="20" t="str">
        <f>IF(Deník!$J395="S",(Deník!$K395-Deník!$L395),IF(Deník!$J395="L",(Deník!$L395-Deník!$K395),""))</f>
        <v/>
      </c>
      <c r="BG394" s="20" t="str">
        <f>IF(Deník!$J395="S",(Deník!$K395-Deník!$S395),IF(Deník!$J395="L",(Deník!$S395-Deník!$K395),""))</f>
        <v/>
      </c>
      <c r="BH394" s="20" t="str">
        <f>IF(Deník!$J395="S",(Deník!$K395-Deník!$U395),IF(Deník!$J395="L",(Deník!$U395-Deník!$K395),""))</f>
        <v/>
      </c>
      <c r="BI394" s="20" t="str">
        <f>IF(Deník!$R394&gt;1,Deník!$R394,"")</f>
        <v/>
      </c>
      <c r="BJ394" s="20" t="str">
        <f>IF(Deník!$R394&lt;0,Deník!$R394,"")</f>
        <v/>
      </c>
      <c r="BK394" s="17"/>
      <c r="BM394" s="233" t="str">
        <f>IF(Deník!$R394&lt;&gt;"",IF(Deník!$Y394=Statistika!$F$78,IF(AND(Deník!$R394&gt;=0,Deník!$R394&lt;=1),"BE",Deník!$R394),""),"")</f>
        <v/>
      </c>
      <c r="BN394" s="233" t="str">
        <f>IF(Deník!$R394&lt;&gt;"",IF(Deník!$Y394=Statistika!$F$79,IF(AND(Deník!$R394&gt;=0,Deník!$R394&lt;=1),"BE",Deník!$R394),""),"")</f>
        <v/>
      </c>
      <c r="BO394" s="233" t="str">
        <f>IF(Deník!$R394&lt;&gt;"",IF(Deník!$Y394=Statistika!$F$80,IF(AND(Deník!$R394&gt;=0,Deník!$R394&lt;=1),"BE",Deník!$R394),""),"")</f>
        <v/>
      </c>
      <c r="BP394" s="233" t="str">
        <f>IF(Deník!$R394&lt;&gt;"",IF(Deník!$Y394=Statistika!$F$81,IF(AND(Deník!$R394&gt;=0,Deník!$R394&lt;=1),"BE",Deník!$R394),""),"")</f>
        <v/>
      </c>
      <c r="BQ394" s="233" t="str">
        <f>IF(Deník!$R394&lt;&gt;"",IF(Deník!$Y394=Statistika!$F$82,IF(AND(Deník!$R394&gt;=0,Deník!$R394&lt;=1),"BE",Deník!$R394),""),"")</f>
        <v/>
      </c>
      <c r="BR394" s="233" t="str">
        <f>IF(Deník!$R394&lt;&gt;"",IF(Deník!$Y394=Statistika!$F$83,IF(AND(Deník!$R394&gt;=0,Deník!$R394&lt;=1),"BE",Deník!$R394),""),"")</f>
        <v/>
      </c>
      <c r="BS394" s="233" t="str">
        <f>IF(Deník!$R394&lt;&gt;"",IF(Deník!$Y394=Statistika!$F$84,IF(AND(Deník!$R394&gt;=0,Deník!$R394&lt;=1),"BE",Deník!$R394),""),"")</f>
        <v/>
      </c>
      <c r="BT394" s="233" t="str">
        <f>IF(Deník!$R394&lt;&gt;"",IF(Deník!$Y394=Statistika!$F$85,IF(AND(Deník!$R394&gt;=0,Deník!$R394&lt;=1),"BE",Deník!$R394),""),"")</f>
        <v/>
      </c>
      <c r="BU394" s="233" t="str">
        <f>IF(Deník!$R394&lt;&gt;"",IF(Deník!$Y394=Statistika!$F$86,IF(AND(Deník!$R394&gt;=0,Deník!$R394&lt;=1),"BE",Deník!$R394),""),"")</f>
        <v/>
      </c>
      <c r="BV394" s="233" t="str">
        <f>IF(Deník!$R394&lt;&gt;"",IF(Deník!$Y394=Statistika!$F$87,IF(AND(Deník!$R394&gt;=0,Deník!$R394&lt;=1),"BE",Deník!$R394),""),"")</f>
        <v/>
      </c>
      <c r="BW394" s="233" t="str">
        <f>IF(Deník!$R394&lt;&gt;"",IF(Deník!$Y394=Statistika!$F$88,IF(AND(Deník!$R394&gt;=0,Deník!$R394&lt;=1),"BE",Deník!$R394),""),"")</f>
        <v/>
      </c>
      <c r="BX394" s="233" t="str">
        <f>IF(Deník!$R394&lt;&gt;"",IF(Deník!$Y394=Statistika!$F$89,IF(AND(Deník!$R394&gt;=0,Deník!$R394&lt;=1),"BE",Deník!$R394),""),"")</f>
        <v/>
      </c>
      <c r="BY394" s="233" t="str">
        <f>IF(Deník!$R394&lt;&gt;"",IF(Deník!$Y394=Statistika!$F$90,IF(AND(Deník!$R394&gt;=0,Deník!$R394&lt;=1),"BE",Deník!$R394),""),"")</f>
        <v/>
      </c>
      <c r="BZ394" s="233" t="str">
        <f>IF(Deník!$R394&lt;&gt;"",IF(Deník!$Y394=Statistika!$F$91,IF(AND(Deník!$R394&gt;=0,Deník!$R394&lt;=1),"BE",Deník!$R394),""),"")</f>
        <v/>
      </c>
      <c r="CA394" s="233"/>
      <c r="CB394" s="233" t="str">
        <f>IF(Deník!$R394&lt;&gt;"",IF(Deník!$AB394="SL",IF(AND(Deník!$R394&gt;=0,Deník!$R394&lt;=1),"BE",Deník!$R394),""),"")</f>
        <v/>
      </c>
      <c r="CC394" s="233" t="str">
        <f>IF(Deník!$R394&lt;&gt;"",IF(Deník!$AB394="BE10",IF(AND(Deník!$R394&gt;=0,Deník!$R394&lt;=1),"BE",Deník!$R394),""),"")</f>
        <v/>
      </c>
      <c r="CD394" s="233" t="str">
        <f>IF(Deník!$R394&lt;&gt;"",IF(Deník!$AB394="BE15",IF(AND(Deník!$R394&gt;=0,Deník!$R394&lt;=1),"BE",Deník!$R394),""),"")</f>
        <v/>
      </c>
      <c r="CE394" s="233" t="str">
        <f>IF(Deník!$R394&lt;&gt;"",IF(Deník!$AB394="BE20",IF(AND(Deník!$R394&gt;=0,Deník!$R394&lt;=1),"BE",Deník!$R394),""),"")</f>
        <v/>
      </c>
      <c r="CF394" s="233" t="str">
        <f>IF(Deník!$R394&lt;&gt;"",IF(Deník!$AB394="TP1",IF(AND(Deník!$R394&gt;=0,Deník!$R394&lt;=1),"BE",Deník!$R394),""),"")</f>
        <v/>
      </c>
      <c r="CG394" s="233" t="str">
        <f>IF(Deník!$R394&lt;&gt;"",IF(Deník!$AB394="TP2",IF(AND(Deník!$R394&gt;=0,Deník!$R394&lt;=1),"BE",Deník!$R394),""),"")</f>
        <v/>
      </c>
      <c r="CH394" s="233" t="str">
        <f>IF(Deník!$R394&lt;&gt;"",IF(Deník!$AB394="TP3",IF(AND(Deník!$R394&gt;=0,Deník!$R394&lt;=1),"BE",Deník!$R394),""),"")</f>
        <v/>
      </c>
      <c r="CI394" s="233" t="str">
        <f>IF(Deník!$R394&lt;&gt;"",IF(Deník!$AB394="Trailing SL",IF(AND(Deník!$R394&gt;=0,Deník!$R394&lt;=1),"BE",Deník!$R394),""),"")</f>
        <v/>
      </c>
      <c r="CJ394" s="233" t="str">
        <f>IF(Deník!$R394&lt;&gt;"",IF(Deník!$AB394="Manual",IF(AND(Deník!$R394&gt;=0,Deník!$R394&lt;=1),"BE",Deník!$R394),""),"")</f>
        <v/>
      </c>
      <c r="CK394" s="233"/>
      <c r="CL394" s="233" t="str">
        <f>IF(Deník!$R394&lt;0,IF(Deník!$AC394=Statistika!$F$117,Deník!$R394,""),"")</f>
        <v/>
      </c>
      <c r="CM394" s="233" t="str">
        <f>IF(Deník!$R394&lt;0,IF(Deník!$AC394=Statistika!$F$118,Deník!$R394,""),"")</f>
        <v/>
      </c>
      <c r="CN394" s="233" t="str">
        <f>IF(Deník!$R394&lt;0,IF(Deník!$AC394=Statistika!$F$119,Deník!$R394,""),"")</f>
        <v/>
      </c>
      <c r="CO394" s="233" t="str">
        <f>IF(Deník!$R394&lt;0,IF(Deník!$AC394=Statistika!$F$120,Deník!$R394,""),"")</f>
        <v/>
      </c>
      <c r="CP394" s="233" t="str">
        <f>IF(Deník!$R394&lt;0,IF(Deník!$AC394=Statistika!$F$121,Deník!$R394,""),"")</f>
        <v/>
      </c>
      <c r="CQ394" s="233" t="str">
        <f>IF(Deník!$R394&lt;0,IF(Deník!$AC394=Statistika!$F$122,Deník!$R394,""),"")</f>
        <v/>
      </c>
      <c r="CR394" s="233" t="str">
        <f>IF(Deník!$R394&lt;0,IF(Deník!$AC394=Statistika!$F$123,Deník!$R394,""),"")</f>
        <v/>
      </c>
      <c r="CS394" s="233" t="str">
        <f>IF(Deník!$R394&lt;0,IF(Deník!$AC394=Statistika!$F$124,Deník!$R394,""),"")</f>
        <v/>
      </c>
      <c r="CT394" s="233" t="str">
        <f>IF(Deník!$R394&lt;0,IF(Deník!$AC394=Statistika!$F$125,Deník!$R394,""),"")</f>
        <v/>
      </c>
      <c r="CU394" s="233"/>
      <c r="CV394" s="233" t="str">
        <f>IF(Deník!$R394&lt;0,IF(Deník!$AD394=$CV$2,Deník!$R394,""),"")</f>
        <v/>
      </c>
      <c r="CW394" s="233" t="str">
        <f>IF(Deník!$R394&lt;0,IF(Deník!$AD394=$CW$2,Deník!$R394,""),"")</f>
        <v/>
      </c>
      <c r="CX394" s="233" t="str">
        <f>IF(Deník!$R394&lt;0,IF(Deník!$AD394=$CX$2,Deník!$R394,""),"")</f>
        <v/>
      </c>
      <c r="CY394" s="233" t="str">
        <f>IF(Deník!$R394&lt;0,IF(Deník!$AD394=$CY$2,Deník!$R394,""),"")</f>
        <v/>
      </c>
      <c r="CZ394" s="233" t="str">
        <f>IF(Deník!$R394&lt;0,IF(Deník!$AD394=$CZ$2,Deník!$R394,""),"")</f>
        <v/>
      </c>
      <c r="DL394" s="221">
        <f t="shared" si="18"/>
        <v>93847.029999999984</v>
      </c>
      <c r="DM394" s="220">
        <f t="shared" si="17"/>
        <v>-6.1529700000000132E-2</v>
      </c>
      <c r="DO394" s="50">
        <f>Deník!W395</f>
        <v>0</v>
      </c>
      <c r="DP394" s="102" t="str">
        <f>IF(AND(Deník!W395&gt;0),1,"")</f>
        <v/>
      </c>
      <c r="DQ394" s="102">
        <f>IF(AND(Deník!W395&lt;=0),1,"")</f>
        <v>1</v>
      </c>
      <c r="DR394" s="227"/>
      <c r="DS394" s="228"/>
      <c r="DT394" s="85"/>
      <c r="DU394" s="54">
        <f>IF(MONTH(Deník!$C394)=DU$2,Deník!$W394,"")</f>
        <v>0</v>
      </c>
      <c r="DV394" s="222" t="str">
        <f>IF(MONTH(Deník!$C394)=DV$2,Deník!$W394,"")</f>
        <v/>
      </c>
      <c r="DW394" s="222" t="str">
        <f>IF(MONTH(Deník!$C394)=DW$2,Deník!$W394,"")</f>
        <v/>
      </c>
      <c r="DX394" s="222" t="str">
        <f>IF(MONTH(Deník!$C394)=DX$2,Deník!$W394,"")</f>
        <v/>
      </c>
      <c r="DY394" s="222" t="str">
        <f>IF(MONTH(Deník!$C394)=DY$2,Deník!$W394,"")</f>
        <v/>
      </c>
      <c r="DZ394" s="222" t="str">
        <f>IF(MONTH(Deník!$C394)=DZ$2,Deník!$W394,"")</f>
        <v/>
      </c>
      <c r="EA394" s="222" t="str">
        <f>IF(MONTH(Deník!$C394)=EA$2,Deník!$W394,"")</f>
        <v/>
      </c>
      <c r="EB394" s="222" t="str">
        <f>IF(MONTH(Deník!$C394)=EB$2,Deník!$W394,"")</f>
        <v/>
      </c>
      <c r="EC394" s="222" t="str">
        <f>IF(MONTH(Deník!$C394)=EC$2,Deník!$W394,"")</f>
        <v/>
      </c>
      <c r="ED394" s="222" t="str">
        <f>IF(MONTH(Deník!$C394)=ED$2,Deník!$W394,"")</f>
        <v/>
      </c>
      <c r="EE394" s="222" t="str">
        <f>IF(MONTH(Deník!$C394)=EE$2,Deník!$W394,"")</f>
        <v/>
      </c>
      <c r="EF394" s="222" t="str">
        <f>IF(MONTH(Deník!$C394)=EF$2,Deník!$W394,"")</f>
        <v/>
      </c>
      <c r="EI394" s="600" t="str">
        <f>IF(Deník!$W394&lt;&gt;"",IF(Deník!$B394=Statistika!$F$63,Deník!$W394,""),"")</f>
        <v/>
      </c>
      <c r="EJ394" s="13" t="str">
        <f>IF(Deník!$W394&lt;&gt;"",IF(Deník!$B394=Statistika!$F$64,Deník!$W394,""),"")</f>
        <v/>
      </c>
      <c r="EK394" s="13" t="str">
        <f>IF(Deník!$W394&lt;&gt;"",IF(Deník!$B394=Statistika!$F$65,Deník!$W394,""),"")</f>
        <v/>
      </c>
      <c r="EL394" s="13" t="str">
        <f>IF(Deník!$W394&lt;&gt;"",IF(Deník!$B394=Statistika!$F$66,Deník!$W394,""),"")</f>
        <v/>
      </c>
      <c r="EM394" s="13" t="str">
        <f>IF(Deník!$W394&lt;&gt;"",IF(Deník!$B394=Statistika!$F$67,Deník!$W394,""),"")</f>
        <v/>
      </c>
      <c r="EN394" s="13" t="str">
        <f>IF(Deník!$W394&lt;&gt;"",IF(Deník!$B394=Statistika!$F$68,Deník!$W394,""),"")</f>
        <v/>
      </c>
      <c r="EO394" s="13" t="str">
        <f>IF(Deník!$W394&lt;&gt;"",IF(Deník!$B394=Statistika!$F$69,Deník!$W394,""),"")</f>
        <v/>
      </c>
      <c r="EP394" s="601" t="str">
        <f>IF(Deník!$W394&lt;&gt;"",IF(Deník!$B394=Statistika!$F$70,Deník!$W394,""),"")</f>
        <v/>
      </c>
      <c r="EQ394" s="90"/>
      <c r="ER394" s="63" t="str">
        <f>IF(Deník!$W394&lt;&gt;"",IF(Deník!$J394="L",Deník!$W394,""),"")</f>
        <v/>
      </c>
      <c r="ES394" s="13" t="str">
        <f>IF(Deník!$W394&lt;&gt;"",IF(Deník!$J394="S",Deník!$W394,""),"")</f>
        <v/>
      </c>
      <c r="ET394" s="95"/>
      <c r="EU394" s="88"/>
      <c r="EV394" s="63" t="str">
        <f>IF(WEEKDAY(Deník!$C394,2)=1,Deník!$W394,"")</f>
        <v/>
      </c>
      <c r="EW394" s="13" t="str">
        <f>IF(WEEKDAY(Deník!$C394,2)=2,Deník!$W394,"")</f>
        <v/>
      </c>
      <c r="EX394" s="13" t="str">
        <f>IF(WEEKDAY(Deník!$C394,2)=3,Deník!$W394,"")</f>
        <v/>
      </c>
      <c r="EY394" s="13" t="str">
        <f>IF(WEEKDAY(Deník!$C394,2)=4,Deník!$W394,"")</f>
        <v/>
      </c>
      <c r="EZ394" s="60" t="str">
        <f>IF(WEEKDAY(Deník!$C394,2)=5,Deník!$W394,"")</f>
        <v/>
      </c>
      <c r="FA394" s="99"/>
      <c r="FB394" s="100">
        <f>Deník!D394</f>
        <v>0</v>
      </c>
      <c r="FC394" s="63">
        <f>IF($FB394&lt;&gt;"",IF(AND($FB394&gt;=FC$2,$FB394&lt;=FC$3),Deník!$W394,""))</f>
        <v>0</v>
      </c>
      <c r="FD394" s="63" t="str">
        <f>IF($FB394&lt;&gt;"",IF(AND($FB394&gt;=FD$2,$FB394&lt;=FD$3),Deník!$W394,""))</f>
        <v/>
      </c>
      <c r="FE394" s="63" t="str">
        <f>IF($FB394&lt;&gt;"",IF(AND($FB394&gt;=FE$2,$FB394&lt;=FE$3),Deník!$W394,""))</f>
        <v/>
      </c>
      <c r="FF394" s="63" t="str">
        <f>IF($FB394&lt;&gt;"",IF(AND($FB394&gt;=FF$2,$FB394&lt;=FF$3),Deník!$W394,""))</f>
        <v/>
      </c>
      <c r="FG394" s="63" t="str">
        <f>IF($FB394&lt;&gt;"",IF(AND($FB394&gt;=FG$2,$FB394&lt;=FG$3),Deník!$W394,""))</f>
        <v/>
      </c>
      <c r="FH394" s="63" t="str">
        <f>IF($FB394&lt;&gt;"",IF(AND($FB394&gt;=FH$2,$FB394&lt;=FH$3),Deník!$W394,""))</f>
        <v/>
      </c>
      <c r="FI394" s="63" t="str">
        <f>IF($FB394&lt;&gt;"",IF(AND($FB394&gt;=FI$2,$FB394&lt;=FI$3),Deník!$W394,""))</f>
        <v/>
      </c>
      <c r="FJ394" s="63" t="str">
        <f>IF($FB394&lt;&gt;"",IF(AND($FB394&gt;=FJ$2,$FB394&lt;=FJ$3),Deník!$W394,""))</f>
        <v/>
      </c>
      <c r="FK394" s="63" t="str">
        <f>IF($FB394&lt;&gt;"",IF(AND($FB394&gt;=FK$2,$FB394&lt;=FK$3),Deník!$W394,""))</f>
        <v/>
      </c>
      <c r="FL394" s="63" t="str">
        <f>IF($FB394&lt;&gt;"",IF(AND($FB394&gt;=FL$2,$FB394&lt;=FL$3),Deník!$W394,""))</f>
        <v/>
      </c>
      <c r="FM394" s="63" t="str">
        <f>IF($FB394&lt;&gt;"",IF(AND($FB394&gt;=FM$2,$FB394&lt;=FM$3),Deník!$W394,""))</f>
        <v/>
      </c>
      <c r="FN394" s="13"/>
      <c r="FO394" s="20" t="str">
        <f>IF(Deník!$W394&gt;1,Deník!$W394,"")</f>
        <v/>
      </c>
      <c r="FP394" s="20" t="str">
        <f>IF(Deník!$W394&lt;0,Deník!$W394,"")</f>
        <v/>
      </c>
      <c r="FQ394" s="17"/>
      <c r="FS394" s="233"/>
      <c r="FT394" s="233" t="str">
        <f>IF(Deník!$W394&lt;&gt;"",IF(Deník!$Y394=Statistika!$F$78,Deník!$W394,""),"")</f>
        <v/>
      </c>
      <c r="FU394" s="233" t="str">
        <f>IF(Deník!$W394&lt;&gt;"",IF(Deník!$Y394=Statistika!$F$79,Deník!$W394,""),"")</f>
        <v/>
      </c>
      <c r="FV394" s="233" t="str">
        <f>IF(Deník!$W394&lt;&gt;"",IF(Deník!$Y394=Statistika!$F$80,Deník!$W394,""),"")</f>
        <v/>
      </c>
      <c r="FW394" s="233" t="str">
        <f>IF(Deník!$W394&lt;&gt;"",IF(Deník!$Y394=Statistika!$F$81,Deník!$W394,""),"")</f>
        <v/>
      </c>
      <c r="FX394" s="233" t="str">
        <f>IF(Deník!$W394&lt;&gt;"",IF(Deník!$Y394=Statistika!$F$82,Deník!$W394,""),"")</f>
        <v/>
      </c>
      <c r="FY394" s="233" t="str">
        <f>IF(Deník!$W394&lt;&gt;"",IF(Deník!$Y394=Statistika!$F$83,Deník!$W394,""),"")</f>
        <v/>
      </c>
      <c r="FZ394" s="233" t="str">
        <f>IF(Deník!$W394&lt;&gt;"",IF(Deník!$Y394=Statistika!$F$84,Deník!$W394,""),"")</f>
        <v/>
      </c>
      <c r="GA394" s="233" t="str">
        <f>IF(Deník!$W394&lt;&gt;"",IF(Deník!$Y394=Statistika!$F$85,Deník!$W394,""),"")</f>
        <v/>
      </c>
      <c r="GB394" s="233" t="str">
        <f>IF(Deník!$W394&lt;&gt;"",IF(Deník!$Y394=Statistika!$F$86,Deník!$W394,""),"")</f>
        <v/>
      </c>
      <c r="GC394" s="233" t="str">
        <f>IF(Deník!$W394&lt;&gt;"",IF(Deník!$Y394=Statistika!$F$87,Deník!$W394,""),"")</f>
        <v/>
      </c>
      <c r="GD394" s="233" t="str">
        <f>IF(Deník!$W394&lt;&gt;"",IF(Deník!$Y394=Statistika!$F$88,Deník!$W394,""),"")</f>
        <v/>
      </c>
      <c r="GE394" s="233" t="str">
        <f>IF(Deník!$W394&lt;&gt;"",IF(Deník!$Y394=Statistika!$F$89,Deník!$W394,""),"")</f>
        <v/>
      </c>
      <c r="GF394" s="233" t="str">
        <f>IF(Deník!$W394&lt;&gt;"",IF(Deník!$Y394=Statistika!$F$90,Deník!$W394,""),"")</f>
        <v/>
      </c>
      <c r="GG394" s="233" t="str">
        <f>IF(Deník!$W394&lt;&gt;"",IF(Deník!$Y394=Statistika!$F$91,Deník!$W394,""),"")</f>
        <v/>
      </c>
      <c r="GH394" s="233"/>
      <c r="GI394" s="233" t="str">
        <f>IF(Deník!$W394&lt;&gt;"",IF(Deník!$AB394=Statistika!$L$100,Deník!$W394,""),"")</f>
        <v/>
      </c>
      <c r="GJ394" s="233" t="str">
        <f>IF(Deník!$W394&lt;&gt;"",IF(Deník!$AB394=Statistika!$L$101,Deník!$W394,""),"")</f>
        <v/>
      </c>
      <c r="GK394" s="233" t="str">
        <f>IF(Deník!$W394&lt;&gt;"",IF(Deník!$AB394=Statistika!$L$102,Deník!$W394,""),"")</f>
        <v/>
      </c>
      <c r="GL394" s="233" t="str">
        <f>IF(Deník!$W394&lt;&gt;"",IF(Deník!$AB394=Statistika!$L$103,Deník!$W394,""),"")</f>
        <v/>
      </c>
      <c r="GM394" s="233" t="str">
        <f>IF(Deník!$W394&lt;&gt;"",IF(Deník!$AB394=Statistika!$L$104,Deník!$W394,""),"")</f>
        <v/>
      </c>
      <c r="GN394" s="233" t="str">
        <f>IF(Deník!$W394&lt;&gt;"",IF(Deník!$AB394=Statistika!$L$105,Deník!$W394,""),"")</f>
        <v/>
      </c>
      <c r="GO394" s="233" t="str">
        <f>IF(Deník!$W394&lt;&gt;"",IF(Deník!$AB394=Statistika!$L$106,Deník!$W394,""),"")</f>
        <v/>
      </c>
      <c r="GP394" s="233" t="str">
        <f>IF(Deník!$W394&lt;&gt;"",IF(Deník!$AB394=Statistika!$L$107,Deník!$W394,""),"")</f>
        <v/>
      </c>
      <c r="GQ394" s="233" t="str">
        <f>IF(Deník!$W394&lt;&gt;"",IF(Deník!$AB394=Statistika!$L$108,Deník!$W394,""),"")</f>
        <v/>
      </c>
      <c r="GS394" s="233" t="str">
        <f>IF(Deník!$W394&lt;0,IF(Deník!$AC394=Statistika!$F$117,Deník!$W394,""),"")</f>
        <v/>
      </c>
      <c r="GT394" s="233" t="str">
        <f>IF(Deník!$W394&lt;0,IF(Deník!$AC394=Statistika!$F$118,Deník!$W394,""),"")</f>
        <v/>
      </c>
      <c r="GU394" s="233" t="str">
        <f>IF(Deník!$W394&lt;0,IF(Deník!$AC394=Statistika!$F$119,Deník!$W394,""),"")</f>
        <v/>
      </c>
      <c r="GV394" s="233" t="str">
        <f>IF(Deník!$W394&lt;0,IF(Deník!$AC394=Statistika!$F$120,Deník!$W394,""),"")</f>
        <v/>
      </c>
      <c r="GW394" s="233" t="str">
        <f>IF(Deník!$W394&lt;0,IF(Deník!$AC394=Statistika!$F$121,Deník!$W394,""),"")</f>
        <v/>
      </c>
      <c r="GX394" s="233" t="str">
        <f>IF(Deník!$W394&lt;0,IF(Deník!$AC394=Statistika!$F$122,Deník!$W394,""),"")</f>
        <v/>
      </c>
      <c r="GY394" s="233" t="str">
        <f>IF(Deník!$W394&lt;0,IF(Deník!$AC394=Statistika!$F$123,Deník!$W394,""),"")</f>
        <v/>
      </c>
      <c r="GZ394" s="233" t="str">
        <f>IF(Deník!$W394&lt;0,IF(Deník!$AC394=Statistika!$F$124,Deník!$W394,""),"")</f>
        <v/>
      </c>
      <c r="HA394" s="233" t="str">
        <f>IF(Deník!$W394&lt;0,IF(Deník!$AC394=Statistika!$F$125,Deník!$W394,""),"")</f>
        <v/>
      </c>
      <c r="HC394" s="233" t="str">
        <f>IF(Deník!$W394&lt;0,IF(Deník!$AD394=Statistika!$F$133,Deník!$W394,""),"")</f>
        <v/>
      </c>
      <c r="HD394" s="233" t="str">
        <f>IF(Deník!$W394&lt;0,IF(Deník!$AD394=Statistika!$F$134,Deník!$W394,""),"")</f>
        <v/>
      </c>
      <c r="HE394" s="233" t="str">
        <f>IF(Deník!$W394&lt;0,IF(Deník!$AD394=Statistika!$F$135,Deník!$W394,""),"")</f>
        <v/>
      </c>
      <c r="HF394" s="233" t="str">
        <f>IF(Deník!$W394&lt;0,IF(Deník!$AD394=Statistika!$F$136,Deník!$W394,""),"")</f>
        <v/>
      </c>
      <c r="HG394" s="233" t="str">
        <f>IF(Deník!$W394&lt;0,IF(Deník!$AD394=Statistika!$F$137,Deník!$W394,""),"")</f>
        <v/>
      </c>
      <c r="ID394" s="8">
        <f>Tabulka4[[#This Row],[Sloupec3]]</f>
        <v>0</v>
      </c>
      <c r="IE394" s="17" t="str">
        <f>IF(AND([1]Deník!$C394&gt;='[1]Měsíční shrnutí'!$D$1,[1]Deník!$C394&lt;='[1]Měsíční shrnutí'!$F$1),[1]Deník!$X394,"")</f>
        <v/>
      </c>
    </row>
    <row r="395" spans="1:239">
      <c r="A395" s="8">
        <f>Deník!C396</f>
        <v>0</v>
      </c>
      <c r="B395" s="50" t="str">
        <f>Deník!R396</f>
        <v/>
      </c>
      <c r="C395" s="102" t="str">
        <f>IF(AND(Deník!R396&gt;1,Deník!R396&lt;&gt;""),1,"")</f>
        <v/>
      </c>
      <c r="D395" s="102" t="str">
        <f>IF(AND(Deník!R396&lt;=0,Deník!R396&lt;&gt;""),1,"")</f>
        <v/>
      </c>
      <c r="E395" s="103" t="str">
        <f>IF(AND(Deník!R396&gt;=0,Deník!R396&lt;=1),1,"")</f>
        <v/>
      </c>
      <c r="F395" s="79" t="str">
        <f>IF(Deník!R396&lt;&gt;"",Deník!R396+F394,"")</f>
        <v/>
      </c>
      <c r="G395" s="85"/>
      <c r="H395" s="54" t="str">
        <f>IF(MONTH(Deník!$C395)=H$2,IF(AND(Deník!$R395&gt;=0,Deník!$R395&lt;=1),"BE",Deník!$R395),"")</f>
        <v/>
      </c>
      <c r="I395" s="11" t="str">
        <f>IF(MONTH(Deník!$C395)=I$2,IF(AND(Deník!$R395&gt;=0,Deník!$R395&lt;=1),"BE",Deník!$R395),"")</f>
        <v/>
      </c>
      <c r="J395" s="11" t="str">
        <f>IF(MONTH(Deník!$C395)=J$2,IF(AND(Deník!$R395&gt;=0,Deník!$R395&lt;=1),"BE",Deník!$R395),"")</f>
        <v/>
      </c>
      <c r="K395" s="11" t="str">
        <f>IF(MONTH(Deník!$C395)=K$2,IF(AND(Deník!$R395&gt;=0,Deník!$R395&lt;=1),"BE",Deník!$R395),"")</f>
        <v/>
      </c>
      <c r="L395" s="11" t="str">
        <f>IF(MONTH(Deník!$C395)=L$2,IF(AND(Deník!$R395&gt;=0,Deník!$R395&lt;=1),"BE",Deník!$R395),"")</f>
        <v/>
      </c>
      <c r="M395" s="11" t="str">
        <f>IF(MONTH(Deník!$C395)=M$2,IF(AND(Deník!$R395&gt;=0,Deník!$R395&lt;=1),"BE",Deník!$R395),"")</f>
        <v/>
      </c>
      <c r="N395" s="11" t="str">
        <f>IF(MONTH(Deník!$C395)=N$2,IF(AND(Deník!$R395&gt;=0,Deník!$R395&lt;=1),"BE",Deník!$R395),"")</f>
        <v/>
      </c>
      <c r="O395" s="11" t="str">
        <f>IF(MONTH(Deník!$C395)=O$2,IF(AND(Deník!$R395&gt;=0,Deník!$R395&lt;=1),"BE",Deník!$R395),"")</f>
        <v/>
      </c>
      <c r="P395" s="11" t="str">
        <f>IF(MONTH(Deník!$C395)=P$2,IF(AND(Deník!$R395&gt;=0,Deník!$R395&lt;=1),"BE",Deník!$R395),"")</f>
        <v/>
      </c>
      <c r="Q395" s="11" t="str">
        <f>IF(MONTH(Deník!$C395)=Q$2,IF(AND(Deník!$R395&gt;=0,Deník!$R395&lt;=1),"BE",Deník!$R395),"")</f>
        <v/>
      </c>
      <c r="R395" s="11" t="str">
        <f>IF(MONTH(Deník!$C395)=R$2,IF(AND(Deník!$R395&gt;=0,Deník!$R395&lt;=1),"BE",Deník!$R395),"")</f>
        <v/>
      </c>
      <c r="S395" s="57" t="str">
        <f>IF(MONTH(Deník!$C395)=S$2,IF(AND(Deník!$R395&gt;=0,Deník!$R395&lt;=1),"BE",Deník!$R395),"")</f>
        <v/>
      </c>
      <c r="U395" s="12"/>
      <c r="V395" s="12"/>
      <c r="X395" s="600" t="str">
        <f>IF(Deník!$R395&lt;&gt;"",IF(Deník!$B395=Statistika!$F$63,IF(AND(Deník!$R395&gt;=0,Deník!$R395&lt;=1),"BE",Deník!$R395),""),"")</f>
        <v/>
      </c>
      <c r="Y395" s="13" t="str">
        <f>IF(Deník!$R395&lt;&gt;"",IF(Deník!$B395=Statistika!$F$64,IF(AND(Deník!$R395&gt;=0,Deník!$R395&lt;=1),"BE",Deník!$R395),""),"")</f>
        <v/>
      </c>
      <c r="Z395" s="13" t="str">
        <f>IF(Deník!$R395&lt;&gt;"",IF(Deník!$B395=Statistika!$F$65,IF(AND(Deník!$R395&gt;=0,Deník!$R395&lt;=1),"BE",Deník!$R395),""),"")</f>
        <v/>
      </c>
      <c r="AA395" s="13" t="str">
        <f>IF(Deník!$R395&lt;&gt;"",IF(Deník!$B395=Statistika!$F$66,IF(AND(Deník!$R395&gt;=0,Deník!$R395&lt;=1),"BE",Deník!$R395),""),"")</f>
        <v/>
      </c>
      <c r="AB395" s="13" t="str">
        <f>IF(Deník!$R395&lt;&gt;"",IF(Deník!$B395=Statistika!$F$67,IF(AND(Deník!$R395&gt;=0,Deník!$R395&lt;=1),"BE",Deník!$R395),""),"")</f>
        <v/>
      </c>
      <c r="AC395" s="13" t="str">
        <f>IF(Deník!$R395&lt;&gt;"",IF(Deník!$B395=Statistika!$F$68,IF(AND(Deník!$R395&gt;=0,Deník!$R395&lt;=1),"BE",Deník!$R395),""),"")</f>
        <v/>
      </c>
      <c r="AD395" s="13" t="str">
        <f>IF(Deník!$R395&lt;&gt;"",IF(Deník!$B395=Statistika!$F$69,IF(AND(Deník!$R395&gt;=0,Deník!$R395&lt;=1),"BE",Deník!$R395),""),"")</f>
        <v/>
      </c>
      <c r="AE395" s="601" t="str">
        <f>IF(Deník!$R395&lt;&gt;"",IF(Deník!$B395=Statistika!$F$70,IF(AND(Deník!$R395&gt;=0,Deník!$R395&lt;=1),"BE",Deník!$R395),""),"")</f>
        <v/>
      </c>
      <c r="AF395" s="90"/>
      <c r="AG395" s="63" t="str">
        <f>IF(Deník!$R395&lt;&gt;"",IF(Deník!$J395="L",IF(AND(Deník!$R395&gt;=0,Deník!$R395&lt;=1),"BE",Deník!$R395),""),"")</f>
        <v/>
      </c>
      <c r="AH395" s="13" t="str">
        <f>IF(Deník!$R395&lt;&gt;"",IF(Deník!$J395="S",IF(AND(Deník!$R395&gt;=0,Deník!$R395&lt;=1),"BE",Deník!$R395),""),"")</f>
        <v/>
      </c>
      <c r="AI395" s="95"/>
      <c r="AJ395" s="71" t="str">
        <f>IF(Deník!N396&lt;&gt;"",Deník!N396*-1,"")</f>
        <v/>
      </c>
      <c r="AK395" s="88"/>
      <c r="AL395" s="63" t="str">
        <f>IF(WEEKDAY(Deník!$C395,2)=1,IF(AND(Deník!$R395&gt;=0,Deník!$R395&lt;=1),"BE",Deník!$R395),"")</f>
        <v/>
      </c>
      <c r="AM395" s="13" t="str">
        <f>IF(WEEKDAY(Deník!$C395,2)=2,IF(AND(Deník!$R395&gt;=0,Deník!$R395&lt;=1),"BE",Deník!$R395),"")</f>
        <v/>
      </c>
      <c r="AN395" s="13" t="str">
        <f>IF(WEEKDAY(Deník!$C395,2)=3,IF(AND(Deník!$R395&gt;=0,Deník!$R395&lt;=1),"BE",Deník!$R395),"")</f>
        <v/>
      </c>
      <c r="AO395" s="13" t="str">
        <f>IF(WEEKDAY(Deník!$C395,2)=4,IF(AND(Deník!$R395&gt;=0,Deník!$R395&lt;=1),"BE",Deník!$R395),"")</f>
        <v/>
      </c>
      <c r="AP395" s="60" t="str">
        <f>IF(WEEKDAY(Deník!$C395,2)=5,IF(AND(Deník!$R395&gt;=0,Deník!$R395&lt;=1),"BE",Deník!$R395),"")</f>
        <v/>
      </c>
      <c r="AQ395" s="99"/>
      <c r="AR395" s="100">
        <f>Deník!D395</f>
        <v>0</v>
      </c>
      <c r="AS395" s="63" t="str">
        <f>IF(Deník!$D395&lt;&gt;"",IF(AND(Deník!$D395&gt;=AS$2,Deník!$D395&lt;=AS$3),IF(AND(Deník!$R395&gt;=0,Deník!$R395&lt;=1),"BE",Deník!$R395),""),"")</f>
        <v/>
      </c>
      <c r="AT395" s="63" t="str">
        <f>IF(Deník!$D395&lt;&gt;"",IF(AND(Deník!$D395&gt;=AT$2,Deník!$D395&lt;=AT$3),IF(AND(Deník!$R395&gt;=0,Deník!$R395&lt;=1),"BE",Deník!$R395),""),"")</f>
        <v/>
      </c>
      <c r="AU395" s="63" t="str">
        <f>IF(Deník!$D395&lt;&gt;"",IF(AND(Deník!$D395&gt;=AU$2,Deník!$D395&lt;=AU$3),IF(AND(Deník!$R395&gt;=0,Deník!$R395&lt;=1),"BE",Deník!$R395),""),"")</f>
        <v/>
      </c>
      <c r="AV395" s="63" t="str">
        <f>IF(Deník!$D395&lt;&gt;"",IF(AND(Deník!$D395&gt;=AV$2,Deník!$D395&lt;=AV$3),IF(AND(Deník!$R395&gt;=0,Deník!$R395&lt;=1),"BE",Deník!$R395),""),"")</f>
        <v/>
      </c>
      <c r="AW395" s="63" t="str">
        <f>IF(Deník!$D395&lt;&gt;"",IF(AND(Deník!$D395&gt;=AW$2,Deník!$D395&lt;=AW$3),IF(AND(Deník!$R395&gt;=0,Deník!$R395&lt;=1),"BE",Deník!$R395),""),"")</f>
        <v/>
      </c>
      <c r="AX395" s="63" t="str">
        <f>IF(Deník!$D395&lt;&gt;"",IF(AND(Deník!$D395&gt;=AX$2,Deník!$D395&lt;=AX$3),IF(AND(Deník!$R395&gt;=0,Deník!$R395&lt;=1),"BE",Deník!$R395),""),"")</f>
        <v/>
      </c>
      <c r="AY395" s="63" t="str">
        <f>IF(Deník!$D395&lt;&gt;"",IF(AND(Deník!$D395&gt;=AY$2,Deník!$D395&lt;=AY$3),IF(AND(Deník!$R395&gt;=0,Deník!$R395&lt;=1),"BE",Deník!$R395),""),"")</f>
        <v/>
      </c>
      <c r="AZ395" s="63" t="str">
        <f>IF(Deník!$D395&lt;&gt;"",IF(AND(Deník!$D395&gt;=AZ$2,Deník!$D395&lt;=AZ$3),IF(AND(Deník!$R395&gt;=0,Deník!$R395&lt;=1),"BE",Deník!$R395),""),"")</f>
        <v/>
      </c>
      <c r="BA395" s="63" t="str">
        <f>IF(Deník!$D395&lt;&gt;"",IF(AND(Deník!$D395&gt;=BA$2,Deník!$D395&lt;=BA$3),IF(AND(Deník!$R395&gt;=0,Deník!$R395&lt;=1),"BE",Deník!$R395),""),"")</f>
        <v/>
      </c>
      <c r="BB395" s="63" t="str">
        <f>IF(Deník!$D395&lt;&gt;"",IF(AND(Deník!$D395&gt;=BB$2,Deník!$D395&lt;=BB$3),IF(AND(Deník!$R395&gt;=0,Deník!$R395&lt;=1),"BE",Deník!$R395),""),"")</f>
        <v/>
      </c>
      <c r="BC395" s="71" t="str">
        <f>IF(Deník!$D395&lt;&gt;"",IF(AND(Deník!$D395&gt;=BC$2,Deník!$D395&lt;=BC$3),IF(AND(Deník!$R395&gt;=0,Deník!$R395&lt;=1),"BE",Deník!$R395),""),"")</f>
        <v/>
      </c>
      <c r="BD395" s="20" t="str">
        <f>IF(Deník!$J396="S",(Deník!$M396-Deník!$K396),IF(Deník!$J396="L",(Deník!$K396-Deník!$M396),""))</f>
        <v/>
      </c>
      <c r="BE395" s="20" t="str">
        <f>IF(Deník!$J396="S",(Deník!$K396-Deník!$O396),IF(Deník!$J396="L",(Deník!$O396-Deník!$K396),""))</f>
        <v/>
      </c>
      <c r="BF395" s="20" t="str">
        <f>IF(Deník!$J396="S",(Deník!$K396-Deník!$L396),IF(Deník!$J396="L",(Deník!$L396-Deník!$K396),""))</f>
        <v/>
      </c>
      <c r="BG395" s="20" t="str">
        <f>IF(Deník!$J396="S",(Deník!$K396-Deník!$S396),IF(Deník!$J396="L",(Deník!$S396-Deník!$K396),""))</f>
        <v/>
      </c>
      <c r="BH395" s="20" t="str">
        <f>IF(Deník!$J396="S",(Deník!$K396-Deník!$U396),IF(Deník!$J396="L",(Deník!$U396-Deník!$K396),""))</f>
        <v/>
      </c>
      <c r="BI395" s="20" t="str">
        <f>IF(Deník!$R395&gt;1,Deník!$R395,"")</f>
        <v/>
      </c>
      <c r="BJ395" s="20" t="str">
        <f>IF(Deník!$R395&lt;0,Deník!$R395,"")</f>
        <v/>
      </c>
      <c r="BK395" s="17"/>
      <c r="BM395" s="233" t="str">
        <f>IF(Deník!$R395&lt;&gt;"",IF(Deník!$Y395=Statistika!$F$78,IF(AND(Deník!$R395&gt;=0,Deník!$R395&lt;=1),"BE",Deník!$R395),""),"")</f>
        <v/>
      </c>
      <c r="BN395" s="233" t="str">
        <f>IF(Deník!$R395&lt;&gt;"",IF(Deník!$Y395=Statistika!$F$79,IF(AND(Deník!$R395&gt;=0,Deník!$R395&lt;=1),"BE",Deník!$R395),""),"")</f>
        <v/>
      </c>
      <c r="BO395" s="233" t="str">
        <f>IF(Deník!$R395&lt;&gt;"",IF(Deník!$Y395=Statistika!$F$80,IF(AND(Deník!$R395&gt;=0,Deník!$R395&lt;=1),"BE",Deník!$R395),""),"")</f>
        <v/>
      </c>
      <c r="BP395" s="233" t="str">
        <f>IF(Deník!$R395&lt;&gt;"",IF(Deník!$Y395=Statistika!$F$81,IF(AND(Deník!$R395&gt;=0,Deník!$R395&lt;=1),"BE",Deník!$R395),""),"")</f>
        <v/>
      </c>
      <c r="BQ395" s="233" t="str">
        <f>IF(Deník!$R395&lt;&gt;"",IF(Deník!$Y395=Statistika!$F$82,IF(AND(Deník!$R395&gt;=0,Deník!$R395&lt;=1),"BE",Deník!$R395),""),"")</f>
        <v/>
      </c>
      <c r="BR395" s="233" t="str">
        <f>IF(Deník!$R395&lt;&gt;"",IF(Deník!$Y395=Statistika!$F$83,IF(AND(Deník!$R395&gt;=0,Deník!$R395&lt;=1),"BE",Deník!$R395),""),"")</f>
        <v/>
      </c>
      <c r="BS395" s="233" t="str">
        <f>IF(Deník!$R395&lt;&gt;"",IF(Deník!$Y395=Statistika!$F$84,IF(AND(Deník!$R395&gt;=0,Deník!$R395&lt;=1),"BE",Deník!$R395),""),"")</f>
        <v/>
      </c>
      <c r="BT395" s="233" t="str">
        <f>IF(Deník!$R395&lt;&gt;"",IF(Deník!$Y395=Statistika!$F$85,IF(AND(Deník!$R395&gt;=0,Deník!$R395&lt;=1),"BE",Deník!$R395),""),"")</f>
        <v/>
      </c>
      <c r="BU395" s="233" t="str">
        <f>IF(Deník!$R395&lt;&gt;"",IF(Deník!$Y395=Statistika!$F$86,IF(AND(Deník!$R395&gt;=0,Deník!$R395&lt;=1),"BE",Deník!$R395),""),"")</f>
        <v/>
      </c>
      <c r="BV395" s="233" t="str">
        <f>IF(Deník!$R395&lt;&gt;"",IF(Deník!$Y395=Statistika!$F$87,IF(AND(Deník!$R395&gt;=0,Deník!$R395&lt;=1),"BE",Deník!$R395),""),"")</f>
        <v/>
      </c>
      <c r="BW395" s="233" t="str">
        <f>IF(Deník!$R395&lt;&gt;"",IF(Deník!$Y395=Statistika!$F$88,IF(AND(Deník!$R395&gt;=0,Deník!$R395&lt;=1),"BE",Deník!$R395),""),"")</f>
        <v/>
      </c>
      <c r="BX395" s="233" t="str">
        <f>IF(Deník!$R395&lt;&gt;"",IF(Deník!$Y395=Statistika!$F$89,IF(AND(Deník!$R395&gt;=0,Deník!$R395&lt;=1),"BE",Deník!$R395),""),"")</f>
        <v/>
      </c>
      <c r="BY395" s="233" t="str">
        <f>IF(Deník!$R395&lt;&gt;"",IF(Deník!$Y395=Statistika!$F$90,IF(AND(Deník!$R395&gt;=0,Deník!$R395&lt;=1),"BE",Deník!$R395),""),"")</f>
        <v/>
      </c>
      <c r="BZ395" s="233" t="str">
        <f>IF(Deník!$R395&lt;&gt;"",IF(Deník!$Y395=Statistika!$F$91,IF(AND(Deník!$R395&gt;=0,Deník!$R395&lt;=1),"BE",Deník!$R395),""),"")</f>
        <v/>
      </c>
      <c r="CA395" s="233"/>
      <c r="CB395" s="233" t="str">
        <f>IF(Deník!$R395&lt;&gt;"",IF(Deník!$AB395="SL",IF(AND(Deník!$R395&gt;=0,Deník!$R395&lt;=1),"BE",Deník!$R395),""),"")</f>
        <v/>
      </c>
      <c r="CC395" s="233" t="str">
        <f>IF(Deník!$R395&lt;&gt;"",IF(Deník!$AB395="BE10",IF(AND(Deník!$R395&gt;=0,Deník!$R395&lt;=1),"BE",Deník!$R395),""),"")</f>
        <v/>
      </c>
      <c r="CD395" s="233" t="str">
        <f>IF(Deník!$R395&lt;&gt;"",IF(Deník!$AB395="BE15",IF(AND(Deník!$R395&gt;=0,Deník!$R395&lt;=1),"BE",Deník!$R395),""),"")</f>
        <v/>
      </c>
      <c r="CE395" s="233" t="str">
        <f>IF(Deník!$R395&lt;&gt;"",IF(Deník!$AB395="BE20",IF(AND(Deník!$R395&gt;=0,Deník!$R395&lt;=1),"BE",Deník!$R395),""),"")</f>
        <v/>
      </c>
      <c r="CF395" s="233" t="str">
        <f>IF(Deník!$R395&lt;&gt;"",IF(Deník!$AB395="TP1",IF(AND(Deník!$R395&gt;=0,Deník!$R395&lt;=1),"BE",Deník!$R395),""),"")</f>
        <v/>
      </c>
      <c r="CG395" s="233" t="str">
        <f>IF(Deník!$R395&lt;&gt;"",IF(Deník!$AB395="TP2",IF(AND(Deník!$R395&gt;=0,Deník!$R395&lt;=1),"BE",Deník!$R395),""),"")</f>
        <v/>
      </c>
      <c r="CH395" s="233" t="str">
        <f>IF(Deník!$R395&lt;&gt;"",IF(Deník!$AB395="TP3",IF(AND(Deník!$R395&gt;=0,Deník!$R395&lt;=1),"BE",Deník!$R395),""),"")</f>
        <v/>
      </c>
      <c r="CI395" s="233" t="str">
        <f>IF(Deník!$R395&lt;&gt;"",IF(Deník!$AB395="Trailing SL",IF(AND(Deník!$R395&gt;=0,Deník!$R395&lt;=1),"BE",Deník!$R395),""),"")</f>
        <v/>
      </c>
      <c r="CJ395" s="233" t="str">
        <f>IF(Deník!$R395&lt;&gt;"",IF(Deník!$AB395="Manual",IF(AND(Deník!$R395&gt;=0,Deník!$R395&lt;=1),"BE",Deník!$R395),""),"")</f>
        <v/>
      </c>
      <c r="CK395" s="233"/>
      <c r="CL395" s="233" t="str">
        <f>IF(Deník!$R395&lt;0,IF(Deník!$AC395=Statistika!$F$117,Deník!$R395,""),"")</f>
        <v/>
      </c>
      <c r="CM395" s="233" t="str">
        <f>IF(Deník!$R395&lt;0,IF(Deník!$AC395=Statistika!$F$118,Deník!$R395,""),"")</f>
        <v/>
      </c>
      <c r="CN395" s="233" t="str">
        <f>IF(Deník!$R395&lt;0,IF(Deník!$AC395=Statistika!$F$119,Deník!$R395,""),"")</f>
        <v/>
      </c>
      <c r="CO395" s="233" t="str">
        <f>IF(Deník!$R395&lt;0,IF(Deník!$AC395=Statistika!$F$120,Deník!$R395,""),"")</f>
        <v/>
      </c>
      <c r="CP395" s="233" t="str">
        <f>IF(Deník!$R395&lt;0,IF(Deník!$AC395=Statistika!$F$121,Deník!$R395,""),"")</f>
        <v/>
      </c>
      <c r="CQ395" s="233" t="str">
        <f>IF(Deník!$R395&lt;0,IF(Deník!$AC395=Statistika!$F$122,Deník!$R395,""),"")</f>
        <v/>
      </c>
      <c r="CR395" s="233" t="str">
        <f>IF(Deník!$R395&lt;0,IF(Deník!$AC395=Statistika!$F$123,Deník!$R395,""),"")</f>
        <v/>
      </c>
      <c r="CS395" s="233" t="str">
        <f>IF(Deník!$R395&lt;0,IF(Deník!$AC395=Statistika!$F$124,Deník!$R395,""),"")</f>
        <v/>
      </c>
      <c r="CT395" s="233" t="str">
        <f>IF(Deník!$R395&lt;0,IF(Deník!$AC395=Statistika!$F$125,Deník!$R395,""),"")</f>
        <v/>
      </c>
      <c r="CU395" s="233"/>
      <c r="CV395" s="233" t="str">
        <f>IF(Deník!$R395&lt;0,IF(Deník!$AD395=$CV$2,Deník!$R395,""),"")</f>
        <v/>
      </c>
      <c r="CW395" s="233" t="str">
        <f>IF(Deník!$R395&lt;0,IF(Deník!$AD395=$CW$2,Deník!$R395,""),"")</f>
        <v/>
      </c>
      <c r="CX395" s="233" t="str">
        <f>IF(Deník!$R395&lt;0,IF(Deník!$AD395=$CX$2,Deník!$R395,""),"")</f>
        <v/>
      </c>
      <c r="CY395" s="233" t="str">
        <f>IF(Deník!$R395&lt;0,IF(Deník!$AD395=$CY$2,Deník!$R395,""),"")</f>
        <v/>
      </c>
      <c r="CZ395" s="233" t="str">
        <f>IF(Deník!$R395&lt;0,IF(Deník!$AD395=$CZ$2,Deník!$R395,""),"")</f>
        <v/>
      </c>
      <c r="DL395" s="221">
        <f t="shared" si="18"/>
        <v>93847.029999999984</v>
      </c>
      <c r="DM395" s="220">
        <f t="shared" si="17"/>
        <v>-6.1529700000000132E-2</v>
      </c>
      <c r="DO395" s="50">
        <f>Deník!W396</f>
        <v>0</v>
      </c>
      <c r="DP395" s="102" t="str">
        <f>IF(AND(Deník!W396&gt;0),1,"")</f>
        <v/>
      </c>
      <c r="DQ395" s="102">
        <f>IF(AND(Deník!W396&lt;=0),1,"")</f>
        <v>1</v>
      </c>
      <c r="DR395" s="227"/>
      <c r="DS395" s="228"/>
      <c r="DT395" s="85"/>
      <c r="DU395" s="54">
        <f>IF(MONTH(Deník!$C395)=DU$2,Deník!$W395,"")</f>
        <v>0</v>
      </c>
      <c r="DV395" s="222" t="str">
        <f>IF(MONTH(Deník!$C395)=DV$2,Deník!$W395,"")</f>
        <v/>
      </c>
      <c r="DW395" s="222" t="str">
        <f>IF(MONTH(Deník!$C395)=DW$2,Deník!$W395,"")</f>
        <v/>
      </c>
      <c r="DX395" s="222" t="str">
        <f>IF(MONTH(Deník!$C395)=DX$2,Deník!$W395,"")</f>
        <v/>
      </c>
      <c r="DY395" s="222" t="str">
        <f>IF(MONTH(Deník!$C395)=DY$2,Deník!$W395,"")</f>
        <v/>
      </c>
      <c r="DZ395" s="222" t="str">
        <f>IF(MONTH(Deník!$C395)=DZ$2,Deník!$W395,"")</f>
        <v/>
      </c>
      <c r="EA395" s="222" t="str">
        <f>IF(MONTH(Deník!$C395)=EA$2,Deník!$W395,"")</f>
        <v/>
      </c>
      <c r="EB395" s="222" t="str">
        <f>IF(MONTH(Deník!$C395)=EB$2,Deník!$W395,"")</f>
        <v/>
      </c>
      <c r="EC395" s="222" t="str">
        <f>IF(MONTH(Deník!$C395)=EC$2,Deník!$W395,"")</f>
        <v/>
      </c>
      <c r="ED395" s="222" t="str">
        <f>IF(MONTH(Deník!$C395)=ED$2,Deník!$W395,"")</f>
        <v/>
      </c>
      <c r="EE395" s="222" t="str">
        <f>IF(MONTH(Deník!$C395)=EE$2,Deník!$W395,"")</f>
        <v/>
      </c>
      <c r="EF395" s="222" t="str">
        <f>IF(MONTH(Deník!$C395)=EF$2,Deník!$W395,"")</f>
        <v/>
      </c>
      <c r="EI395" s="600" t="str">
        <f>IF(Deník!$W395&lt;&gt;"",IF(Deník!$B395=Statistika!$F$63,Deník!$W395,""),"")</f>
        <v/>
      </c>
      <c r="EJ395" s="13" t="str">
        <f>IF(Deník!$W395&lt;&gt;"",IF(Deník!$B395=Statistika!$F$64,Deník!$W395,""),"")</f>
        <v/>
      </c>
      <c r="EK395" s="13" t="str">
        <f>IF(Deník!$W395&lt;&gt;"",IF(Deník!$B395=Statistika!$F$65,Deník!$W395,""),"")</f>
        <v/>
      </c>
      <c r="EL395" s="13" t="str">
        <f>IF(Deník!$W395&lt;&gt;"",IF(Deník!$B395=Statistika!$F$66,Deník!$W395,""),"")</f>
        <v/>
      </c>
      <c r="EM395" s="13" t="str">
        <f>IF(Deník!$W395&lt;&gt;"",IF(Deník!$B395=Statistika!$F$67,Deník!$W395,""),"")</f>
        <v/>
      </c>
      <c r="EN395" s="13" t="str">
        <f>IF(Deník!$W395&lt;&gt;"",IF(Deník!$B395=Statistika!$F$68,Deník!$W395,""),"")</f>
        <v/>
      </c>
      <c r="EO395" s="13" t="str">
        <f>IF(Deník!$W395&lt;&gt;"",IF(Deník!$B395=Statistika!$F$69,Deník!$W395,""),"")</f>
        <v/>
      </c>
      <c r="EP395" s="601" t="str">
        <f>IF(Deník!$W395&lt;&gt;"",IF(Deník!$B395=Statistika!$F$70,Deník!$W395,""),"")</f>
        <v/>
      </c>
      <c r="EQ395" s="90"/>
      <c r="ER395" s="63" t="str">
        <f>IF(Deník!$W395&lt;&gt;"",IF(Deník!$J395="L",Deník!$W395,""),"")</f>
        <v/>
      </c>
      <c r="ES395" s="13" t="str">
        <f>IF(Deník!$W395&lt;&gt;"",IF(Deník!$J395="S",Deník!$W395,""),"")</f>
        <v/>
      </c>
      <c r="ET395" s="95"/>
      <c r="EU395" s="88"/>
      <c r="EV395" s="63" t="str">
        <f>IF(WEEKDAY(Deník!$C395,2)=1,Deník!$W395,"")</f>
        <v/>
      </c>
      <c r="EW395" s="13" t="str">
        <f>IF(WEEKDAY(Deník!$C395,2)=2,Deník!$W395,"")</f>
        <v/>
      </c>
      <c r="EX395" s="13" t="str">
        <f>IF(WEEKDAY(Deník!$C395,2)=3,Deník!$W395,"")</f>
        <v/>
      </c>
      <c r="EY395" s="13" t="str">
        <f>IF(WEEKDAY(Deník!$C395,2)=4,Deník!$W395,"")</f>
        <v/>
      </c>
      <c r="EZ395" s="60" t="str">
        <f>IF(WEEKDAY(Deník!$C395,2)=5,Deník!$W395,"")</f>
        <v/>
      </c>
      <c r="FA395" s="99"/>
      <c r="FB395" s="100">
        <f>Deník!D395</f>
        <v>0</v>
      </c>
      <c r="FC395" s="63">
        <f>IF($FB395&lt;&gt;"",IF(AND($FB395&gt;=FC$2,$FB395&lt;=FC$3),Deník!$W395,""))</f>
        <v>0</v>
      </c>
      <c r="FD395" s="63" t="str">
        <f>IF($FB395&lt;&gt;"",IF(AND($FB395&gt;=FD$2,$FB395&lt;=FD$3),Deník!$W395,""))</f>
        <v/>
      </c>
      <c r="FE395" s="63" t="str">
        <f>IF($FB395&lt;&gt;"",IF(AND($FB395&gt;=FE$2,$FB395&lt;=FE$3),Deník!$W395,""))</f>
        <v/>
      </c>
      <c r="FF395" s="63" t="str">
        <f>IF($FB395&lt;&gt;"",IF(AND($FB395&gt;=FF$2,$FB395&lt;=FF$3),Deník!$W395,""))</f>
        <v/>
      </c>
      <c r="FG395" s="63" t="str">
        <f>IF($FB395&lt;&gt;"",IF(AND($FB395&gt;=FG$2,$FB395&lt;=FG$3),Deník!$W395,""))</f>
        <v/>
      </c>
      <c r="FH395" s="63" t="str">
        <f>IF($FB395&lt;&gt;"",IF(AND($FB395&gt;=FH$2,$FB395&lt;=FH$3),Deník!$W395,""))</f>
        <v/>
      </c>
      <c r="FI395" s="63" t="str">
        <f>IF($FB395&lt;&gt;"",IF(AND($FB395&gt;=FI$2,$FB395&lt;=FI$3),Deník!$W395,""))</f>
        <v/>
      </c>
      <c r="FJ395" s="63" t="str">
        <f>IF($FB395&lt;&gt;"",IF(AND($FB395&gt;=FJ$2,$FB395&lt;=FJ$3),Deník!$W395,""))</f>
        <v/>
      </c>
      <c r="FK395" s="63" t="str">
        <f>IF($FB395&lt;&gt;"",IF(AND($FB395&gt;=FK$2,$FB395&lt;=FK$3),Deník!$W395,""))</f>
        <v/>
      </c>
      <c r="FL395" s="63" t="str">
        <f>IF($FB395&lt;&gt;"",IF(AND($FB395&gt;=FL$2,$FB395&lt;=FL$3),Deník!$W395,""))</f>
        <v/>
      </c>
      <c r="FM395" s="63" t="str">
        <f>IF($FB395&lt;&gt;"",IF(AND($FB395&gt;=FM$2,$FB395&lt;=FM$3),Deník!$W395,""))</f>
        <v/>
      </c>
      <c r="FN395" s="13"/>
      <c r="FO395" s="20" t="str">
        <f>IF(Deník!$W395&gt;1,Deník!$W395,"")</f>
        <v/>
      </c>
      <c r="FP395" s="20" t="str">
        <f>IF(Deník!$W395&lt;0,Deník!$W395,"")</f>
        <v/>
      </c>
      <c r="FQ395" s="17"/>
      <c r="FS395" s="233"/>
      <c r="FT395" s="233" t="str">
        <f>IF(Deník!$W395&lt;&gt;"",IF(Deník!$Y395=Statistika!$F$78,Deník!$W395,""),"")</f>
        <v/>
      </c>
      <c r="FU395" s="233" t="str">
        <f>IF(Deník!$W395&lt;&gt;"",IF(Deník!$Y395=Statistika!$F$79,Deník!$W395,""),"")</f>
        <v/>
      </c>
      <c r="FV395" s="233" t="str">
        <f>IF(Deník!$W395&lt;&gt;"",IF(Deník!$Y395=Statistika!$F$80,Deník!$W395,""),"")</f>
        <v/>
      </c>
      <c r="FW395" s="233" t="str">
        <f>IF(Deník!$W395&lt;&gt;"",IF(Deník!$Y395=Statistika!$F$81,Deník!$W395,""),"")</f>
        <v/>
      </c>
      <c r="FX395" s="233" t="str">
        <f>IF(Deník!$W395&lt;&gt;"",IF(Deník!$Y395=Statistika!$F$82,Deník!$W395,""),"")</f>
        <v/>
      </c>
      <c r="FY395" s="233" t="str">
        <f>IF(Deník!$W395&lt;&gt;"",IF(Deník!$Y395=Statistika!$F$83,Deník!$W395,""),"")</f>
        <v/>
      </c>
      <c r="FZ395" s="233" t="str">
        <f>IF(Deník!$W395&lt;&gt;"",IF(Deník!$Y395=Statistika!$F$84,Deník!$W395,""),"")</f>
        <v/>
      </c>
      <c r="GA395" s="233" t="str">
        <f>IF(Deník!$W395&lt;&gt;"",IF(Deník!$Y395=Statistika!$F$85,Deník!$W395,""),"")</f>
        <v/>
      </c>
      <c r="GB395" s="233" t="str">
        <f>IF(Deník!$W395&lt;&gt;"",IF(Deník!$Y395=Statistika!$F$86,Deník!$W395,""),"")</f>
        <v/>
      </c>
      <c r="GC395" s="233" t="str">
        <f>IF(Deník!$W395&lt;&gt;"",IF(Deník!$Y395=Statistika!$F$87,Deník!$W395,""),"")</f>
        <v/>
      </c>
      <c r="GD395" s="233" t="str">
        <f>IF(Deník!$W395&lt;&gt;"",IF(Deník!$Y395=Statistika!$F$88,Deník!$W395,""),"")</f>
        <v/>
      </c>
      <c r="GE395" s="233" t="str">
        <f>IF(Deník!$W395&lt;&gt;"",IF(Deník!$Y395=Statistika!$F$89,Deník!$W395,""),"")</f>
        <v/>
      </c>
      <c r="GF395" s="233" t="str">
        <f>IF(Deník!$W395&lt;&gt;"",IF(Deník!$Y395=Statistika!$F$90,Deník!$W395,""),"")</f>
        <v/>
      </c>
      <c r="GG395" s="233" t="str">
        <f>IF(Deník!$W395&lt;&gt;"",IF(Deník!$Y395=Statistika!$F$91,Deník!$W395,""),"")</f>
        <v/>
      </c>
      <c r="GH395" s="233"/>
      <c r="GI395" s="233" t="str">
        <f>IF(Deník!$W395&lt;&gt;"",IF(Deník!$AB395=Statistika!$L$100,Deník!$W395,""),"")</f>
        <v/>
      </c>
      <c r="GJ395" s="233" t="str">
        <f>IF(Deník!$W395&lt;&gt;"",IF(Deník!$AB395=Statistika!$L$101,Deník!$W395,""),"")</f>
        <v/>
      </c>
      <c r="GK395" s="233" t="str">
        <f>IF(Deník!$W395&lt;&gt;"",IF(Deník!$AB395=Statistika!$L$102,Deník!$W395,""),"")</f>
        <v/>
      </c>
      <c r="GL395" s="233" t="str">
        <f>IF(Deník!$W395&lt;&gt;"",IF(Deník!$AB395=Statistika!$L$103,Deník!$W395,""),"")</f>
        <v/>
      </c>
      <c r="GM395" s="233" t="str">
        <f>IF(Deník!$W395&lt;&gt;"",IF(Deník!$AB395=Statistika!$L$104,Deník!$W395,""),"")</f>
        <v/>
      </c>
      <c r="GN395" s="233" t="str">
        <f>IF(Deník!$W395&lt;&gt;"",IF(Deník!$AB395=Statistika!$L$105,Deník!$W395,""),"")</f>
        <v/>
      </c>
      <c r="GO395" s="233" t="str">
        <f>IF(Deník!$W395&lt;&gt;"",IF(Deník!$AB395=Statistika!$L$106,Deník!$W395,""),"")</f>
        <v/>
      </c>
      <c r="GP395" s="233" t="str">
        <f>IF(Deník!$W395&lt;&gt;"",IF(Deník!$AB395=Statistika!$L$107,Deník!$W395,""),"")</f>
        <v/>
      </c>
      <c r="GQ395" s="233" t="str">
        <f>IF(Deník!$W395&lt;&gt;"",IF(Deník!$AB395=Statistika!$L$108,Deník!$W395,""),"")</f>
        <v/>
      </c>
      <c r="GS395" s="233" t="str">
        <f>IF(Deník!$W395&lt;0,IF(Deník!$AC395=Statistika!$F$117,Deník!$W395,""),"")</f>
        <v/>
      </c>
      <c r="GT395" s="233" t="str">
        <f>IF(Deník!$W395&lt;0,IF(Deník!$AC395=Statistika!$F$118,Deník!$W395,""),"")</f>
        <v/>
      </c>
      <c r="GU395" s="233" t="str">
        <f>IF(Deník!$W395&lt;0,IF(Deník!$AC395=Statistika!$F$119,Deník!$W395,""),"")</f>
        <v/>
      </c>
      <c r="GV395" s="233" t="str">
        <f>IF(Deník!$W395&lt;0,IF(Deník!$AC395=Statistika!$F$120,Deník!$W395,""),"")</f>
        <v/>
      </c>
      <c r="GW395" s="233" t="str">
        <f>IF(Deník!$W395&lt;0,IF(Deník!$AC395=Statistika!$F$121,Deník!$W395,""),"")</f>
        <v/>
      </c>
      <c r="GX395" s="233" t="str">
        <f>IF(Deník!$W395&lt;0,IF(Deník!$AC395=Statistika!$F$122,Deník!$W395,""),"")</f>
        <v/>
      </c>
      <c r="GY395" s="233" t="str">
        <f>IF(Deník!$W395&lt;0,IF(Deník!$AC395=Statistika!$F$123,Deník!$W395,""),"")</f>
        <v/>
      </c>
      <c r="GZ395" s="233" t="str">
        <f>IF(Deník!$W395&lt;0,IF(Deník!$AC395=Statistika!$F$124,Deník!$W395,""),"")</f>
        <v/>
      </c>
      <c r="HA395" s="233" t="str">
        <f>IF(Deník!$W395&lt;0,IF(Deník!$AC395=Statistika!$F$125,Deník!$W395,""),"")</f>
        <v/>
      </c>
      <c r="HC395" s="233" t="str">
        <f>IF(Deník!$W395&lt;0,IF(Deník!$AD395=Statistika!$F$133,Deník!$W395,""),"")</f>
        <v/>
      </c>
      <c r="HD395" s="233" t="str">
        <f>IF(Deník!$W395&lt;0,IF(Deník!$AD395=Statistika!$F$134,Deník!$W395,""),"")</f>
        <v/>
      </c>
      <c r="HE395" s="233" t="str">
        <f>IF(Deník!$W395&lt;0,IF(Deník!$AD395=Statistika!$F$135,Deník!$W395,""),"")</f>
        <v/>
      </c>
      <c r="HF395" s="233" t="str">
        <f>IF(Deník!$W395&lt;0,IF(Deník!$AD395=Statistika!$F$136,Deník!$W395,""),"")</f>
        <v/>
      </c>
      <c r="HG395" s="233" t="str">
        <f>IF(Deník!$W395&lt;0,IF(Deník!$AD395=Statistika!$F$137,Deník!$W395,""),"")</f>
        <v/>
      </c>
      <c r="ID395" s="8">
        <f>Tabulka4[[#This Row],[Sloupec3]]</f>
        <v>0</v>
      </c>
      <c r="IE395" s="17" t="str">
        <f>IF(AND([1]Deník!$C395&gt;='[1]Měsíční shrnutí'!$D$1,[1]Deník!$C395&lt;='[1]Měsíční shrnutí'!$F$1),[1]Deník!$X395,"")</f>
        <v/>
      </c>
    </row>
    <row r="396" spans="1:239">
      <c r="A396" s="8">
        <f>Deník!C397</f>
        <v>0</v>
      </c>
      <c r="B396" s="50" t="str">
        <f>Deník!R397</f>
        <v/>
      </c>
      <c r="C396" s="102" t="str">
        <f>IF(AND(Deník!R397&gt;1,Deník!R397&lt;&gt;""),1,"")</f>
        <v/>
      </c>
      <c r="D396" s="102" t="str">
        <f>IF(AND(Deník!R397&lt;=0,Deník!R397&lt;&gt;""),1,"")</f>
        <v/>
      </c>
      <c r="E396" s="103" t="str">
        <f>IF(AND(Deník!R397&gt;=0,Deník!R397&lt;=1),1,"")</f>
        <v/>
      </c>
      <c r="F396" s="79" t="str">
        <f>IF(Deník!R397&lt;&gt;"",Deník!R397+F395,"")</f>
        <v/>
      </c>
      <c r="G396" s="85"/>
      <c r="H396" s="54" t="str">
        <f>IF(MONTH(Deník!$C396)=H$2,IF(AND(Deník!$R396&gt;=0,Deník!$R396&lt;=1),"BE",Deník!$R396),"")</f>
        <v/>
      </c>
      <c r="I396" s="11" t="str">
        <f>IF(MONTH(Deník!$C396)=I$2,IF(AND(Deník!$R396&gt;=0,Deník!$R396&lt;=1),"BE",Deník!$R396),"")</f>
        <v/>
      </c>
      <c r="J396" s="11" t="str">
        <f>IF(MONTH(Deník!$C396)=J$2,IF(AND(Deník!$R396&gt;=0,Deník!$R396&lt;=1),"BE",Deník!$R396),"")</f>
        <v/>
      </c>
      <c r="K396" s="11" t="str">
        <f>IF(MONTH(Deník!$C396)=K$2,IF(AND(Deník!$R396&gt;=0,Deník!$R396&lt;=1),"BE",Deník!$R396),"")</f>
        <v/>
      </c>
      <c r="L396" s="11" t="str">
        <f>IF(MONTH(Deník!$C396)=L$2,IF(AND(Deník!$R396&gt;=0,Deník!$R396&lt;=1),"BE",Deník!$R396),"")</f>
        <v/>
      </c>
      <c r="M396" s="11" t="str">
        <f>IF(MONTH(Deník!$C396)=M$2,IF(AND(Deník!$R396&gt;=0,Deník!$R396&lt;=1),"BE",Deník!$R396),"")</f>
        <v/>
      </c>
      <c r="N396" s="11" t="str">
        <f>IF(MONTH(Deník!$C396)=N$2,IF(AND(Deník!$R396&gt;=0,Deník!$R396&lt;=1),"BE",Deník!$R396),"")</f>
        <v/>
      </c>
      <c r="O396" s="11" t="str">
        <f>IF(MONTH(Deník!$C396)=O$2,IF(AND(Deník!$R396&gt;=0,Deník!$R396&lt;=1),"BE",Deník!$R396),"")</f>
        <v/>
      </c>
      <c r="P396" s="11" t="str">
        <f>IF(MONTH(Deník!$C396)=P$2,IF(AND(Deník!$R396&gt;=0,Deník!$R396&lt;=1),"BE",Deník!$R396),"")</f>
        <v/>
      </c>
      <c r="Q396" s="11" t="str">
        <f>IF(MONTH(Deník!$C396)=Q$2,IF(AND(Deník!$R396&gt;=0,Deník!$R396&lt;=1),"BE",Deník!$R396),"")</f>
        <v/>
      </c>
      <c r="R396" s="11" t="str">
        <f>IF(MONTH(Deník!$C396)=R$2,IF(AND(Deník!$R396&gt;=0,Deník!$R396&lt;=1),"BE",Deník!$R396),"")</f>
        <v/>
      </c>
      <c r="S396" s="57" t="str">
        <f>IF(MONTH(Deník!$C396)=S$2,IF(AND(Deník!$R396&gt;=0,Deník!$R396&lt;=1),"BE",Deník!$R396),"")</f>
        <v/>
      </c>
      <c r="U396" s="12"/>
      <c r="V396" s="12"/>
      <c r="X396" s="600" t="str">
        <f>IF(Deník!$R396&lt;&gt;"",IF(Deník!$B396=Statistika!$F$63,IF(AND(Deník!$R396&gt;=0,Deník!$R396&lt;=1),"BE",Deník!$R396),""),"")</f>
        <v/>
      </c>
      <c r="Y396" s="13" t="str">
        <f>IF(Deník!$R396&lt;&gt;"",IF(Deník!$B396=Statistika!$F$64,IF(AND(Deník!$R396&gt;=0,Deník!$R396&lt;=1),"BE",Deník!$R396),""),"")</f>
        <v/>
      </c>
      <c r="Z396" s="13" t="str">
        <f>IF(Deník!$R396&lt;&gt;"",IF(Deník!$B396=Statistika!$F$65,IF(AND(Deník!$R396&gt;=0,Deník!$R396&lt;=1),"BE",Deník!$R396),""),"")</f>
        <v/>
      </c>
      <c r="AA396" s="13" t="str">
        <f>IF(Deník!$R396&lt;&gt;"",IF(Deník!$B396=Statistika!$F$66,IF(AND(Deník!$R396&gt;=0,Deník!$R396&lt;=1),"BE",Deník!$R396),""),"")</f>
        <v/>
      </c>
      <c r="AB396" s="13" t="str">
        <f>IF(Deník!$R396&lt;&gt;"",IF(Deník!$B396=Statistika!$F$67,IF(AND(Deník!$R396&gt;=0,Deník!$R396&lt;=1),"BE",Deník!$R396),""),"")</f>
        <v/>
      </c>
      <c r="AC396" s="13" t="str">
        <f>IF(Deník!$R396&lt;&gt;"",IF(Deník!$B396=Statistika!$F$68,IF(AND(Deník!$R396&gt;=0,Deník!$R396&lt;=1),"BE",Deník!$R396),""),"")</f>
        <v/>
      </c>
      <c r="AD396" s="13" t="str">
        <f>IF(Deník!$R396&lt;&gt;"",IF(Deník!$B396=Statistika!$F$69,IF(AND(Deník!$R396&gt;=0,Deník!$R396&lt;=1),"BE",Deník!$R396),""),"")</f>
        <v/>
      </c>
      <c r="AE396" s="601" t="str">
        <f>IF(Deník!$R396&lt;&gt;"",IF(Deník!$B396=Statistika!$F$70,IF(AND(Deník!$R396&gt;=0,Deník!$R396&lt;=1),"BE",Deník!$R396),""),"")</f>
        <v/>
      </c>
      <c r="AF396" s="90"/>
      <c r="AG396" s="63" t="str">
        <f>IF(Deník!$R396&lt;&gt;"",IF(Deník!$J396="L",IF(AND(Deník!$R396&gt;=0,Deník!$R396&lt;=1),"BE",Deník!$R396),""),"")</f>
        <v/>
      </c>
      <c r="AH396" s="13" t="str">
        <f>IF(Deník!$R396&lt;&gt;"",IF(Deník!$J396="S",IF(AND(Deník!$R396&gt;=0,Deník!$R396&lt;=1),"BE",Deník!$R396),""),"")</f>
        <v/>
      </c>
      <c r="AI396" s="95"/>
      <c r="AJ396" s="71" t="str">
        <f>IF(Deník!N397&lt;&gt;"",Deník!N397*-1,"")</f>
        <v/>
      </c>
      <c r="AK396" s="88"/>
      <c r="AL396" s="63" t="str">
        <f>IF(WEEKDAY(Deník!$C396,2)=1,IF(AND(Deník!$R396&gt;=0,Deník!$R396&lt;=1),"BE",Deník!$R396),"")</f>
        <v/>
      </c>
      <c r="AM396" s="13" t="str">
        <f>IF(WEEKDAY(Deník!$C396,2)=2,IF(AND(Deník!$R396&gt;=0,Deník!$R396&lt;=1),"BE",Deník!$R396),"")</f>
        <v/>
      </c>
      <c r="AN396" s="13" t="str">
        <f>IF(WEEKDAY(Deník!$C396,2)=3,IF(AND(Deník!$R396&gt;=0,Deník!$R396&lt;=1),"BE",Deník!$R396),"")</f>
        <v/>
      </c>
      <c r="AO396" s="13" t="str">
        <f>IF(WEEKDAY(Deník!$C396,2)=4,IF(AND(Deník!$R396&gt;=0,Deník!$R396&lt;=1),"BE",Deník!$R396),"")</f>
        <v/>
      </c>
      <c r="AP396" s="60" t="str">
        <f>IF(WEEKDAY(Deník!$C396,2)=5,IF(AND(Deník!$R396&gt;=0,Deník!$R396&lt;=1),"BE",Deník!$R396),"")</f>
        <v/>
      </c>
      <c r="AQ396" s="99"/>
      <c r="AR396" s="100">
        <f>Deník!D396</f>
        <v>0</v>
      </c>
      <c r="AS396" s="63" t="str">
        <f>IF(Deník!$D396&lt;&gt;"",IF(AND(Deník!$D396&gt;=AS$2,Deník!$D396&lt;=AS$3),IF(AND(Deník!$R396&gt;=0,Deník!$R396&lt;=1),"BE",Deník!$R396),""),"")</f>
        <v/>
      </c>
      <c r="AT396" s="63" t="str">
        <f>IF(Deník!$D396&lt;&gt;"",IF(AND(Deník!$D396&gt;=AT$2,Deník!$D396&lt;=AT$3),IF(AND(Deník!$R396&gt;=0,Deník!$R396&lt;=1),"BE",Deník!$R396),""),"")</f>
        <v/>
      </c>
      <c r="AU396" s="63" t="str">
        <f>IF(Deník!$D396&lt;&gt;"",IF(AND(Deník!$D396&gt;=AU$2,Deník!$D396&lt;=AU$3),IF(AND(Deník!$R396&gt;=0,Deník!$R396&lt;=1),"BE",Deník!$R396),""),"")</f>
        <v/>
      </c>
      <c r="AV396" s="63" t="str">
        <f>IF(Deník!$D396&lt;&gt;"",IF(AND(Deník!$D396&gt;=AV$2,Deník!$D396&lt;=AV$3),IF(AND(Deník!$R396&gt;=0,Deník!$R396&lt;=1),"BE",Deník!$R396),""),"")</f>
        <v/>
      </c>
      <c r="AW396" s="63" t="str">
        <f>IF(Deník!$D396&lt;&gt;"",IF(AND(Deník!$D396&gt;=AW$2,Deník!$D396&lt;=AW$3),IF(AND(Deník!$R396&gt;=0,Deník!$R396&lt;=1),"BE",Deník!$R396),""),"")</f>
        <v/>
      </c>
      <c r="AX396" s="63" t="str">
        <f>IF(Deník!$D396&lt;&gt;"",IF(AND(Deník!$D396&gt;=AX$2,Deník!$D396&lt;=AX$3),IF(AND(Deník!$R396&gt;=0,Deník!$R396&lt;=1),"BE",Deník!$R396),""),"")</f>
        <v/>
      </c>
      <c r="AY396" s="63" t="str">
        <f>IF(Deník!$D396&lt;&gt;"",IF(AND(Deník!$D396&gt;=AY$2,Deník!$D396&lt;=AY$3),IF(AND(Deník!$R396&gt;=0,Deník!$R396&lt;=1),"BE",Deník!$R396),""),"")</f>
        <v/>
      </c>
      <c r="AZ396" s="63" t="str">
        <f>IF(Deník!$D396&lt;&gt;"",IF(AND(Deník!$D396&gt;=AZ$2,Deník!$D396&lt;=AZ$3),IF(AND(Deník!$R396&gt;=0,Deník!$R396&lt;=1),"BE",Deník!$R396),""),"")</f>
        <v/>
      </c>
      <c r="BA396" s="63" t="str">
        <f>IF(Deník!$D396&lt;&gt;"",IF(AND(Deník!$D396&gt;=BA$2,Deník!$D396&lt;=BA$3),IF(AND(Deník!$R396&gt;=0,Deník!$R396&lt;=1),"BE",Deník!$R396),""),"")</f>
        <v/>
      </c>
      <c r="BB396" s="63" t="str">
        <f>IF(Deník!$D396&lt;&gt;"",IF(AND(Deník!$D396&gt;=BB$2,Deník!$D396&lt;=BB$3),IF(AND(Deník!$R396&gt;=0,Deník!$R396&lt;=1),"BE",Deník!$R396),""),"")</f>
        <v/>
      </c>
      <c r="BC396" s="71" t="str">
        <f>IF(Deník!$D396&lt;&gt;"",IF(AND(Deník!$D396&gt;=BC$2,Deník!$D396&lt;=BC$3),IF(AND(Deník!$R396&gt;=0,Deník!$R396&lt;=1),"BE",Deník!$R396),""),"")</f>
        <v/>
      </c>
      <c r="BD396" s="20" t="str">
        <f>IF(Deník!$J397="S",(Deník!$M397-Deník!$K397),IF(Deník!$J397="L",(Deník!$K397-Deník!$M397),""))</f>
        <v/>
      </c>
      <c r="BE396" s="20" t="str">
        <f>IF(Deník!$J397="S",(Deník!$K397-Deník!$O397),IF(Deník!$J397="L",(Deník!$O397-Deník!$K397),""))</f>
        <v/>
      </c>
      <c r="BF396" s="20" t="str">
        <f>IF(Deník!$J397="S",(Deník!$K397-Deník!$L397),IF(Deník!$J397="L",(Deník!$L397-Deník!$K397),""))</f>
        <v/>
      </c>
      <c r="BG396" s="20" t="str">
        <f>IF(Deník!$J397="S",(Deník!$K397-Deník!$S397),IF(Deník!$J397="L",(Deník!$S397-Deník!$K397),""))</f>
        <v/>
      </c>
      <c r="BH396" s="20" t="str">
        <f>IF(Deník!$J397="S",(Deník!$K397-Deník!$U397),IF(Deník!$J397="L",(Deník!$U397-Deník!$K397),""))</f>
        <v/>
      </c>
      <c r="BI396" s="20" t="str">
        <f>IF(Deník!$R396&gt;1,Deník!$R396,"")</f>
        <v/>
      </c>
      <c r="BJ396" s="20" t="str">
        <f>IF(Deník!$R396&lt;0,Deník!$R396,"")</f>
        <v/>
      </c>
      <c r="BK396" s="17"/>
      <c r="BM396" s="233" t="str">
        <f>IF(Deník!$R396&lt;&gt;"",IF(Deník!$Y396=Statistika!$F$78,IF(AND(Deník!$R396&gt;=0,Deník!$R396&lt;=1),"BE",Deník!$R396),""),"")</f>
        <v/>
      </c>
      <c r="BN396" s="233" t="str">
        <f>IF(Deník!$R396&lt;&gt;"",IF(Deník!$Y396=Statistika!$F$79,IF(AND(Deník!$R396&gt;=0,Deník!$R396&lt;=1),"BE",Deník!$R396),""),"")</f>
        <v/>
      </c>
      <c r="BO396" s="233" t="str">
        <f>IF(Deník!$R396&lt;&gt;"",IF(Deník!$Y396=Statistika!$F$80,IF(AND(Deník!$R396&gt;=0,Deník!$R396&lt;=1),"BE",Deník!$R396),""),"")</f>
        <v/>
      </c>
      <c r="BP396" s="233" t="str">
        <f>IF(Deník!$R396&lt;&gt;"",IF(Deník!$Y396=Statistika!$F$81,IF(AND(Deník!$R396&gt;=0,Deník!$R396&lt;=1),"BE",Deník!$R396),""),"")</f>
        <v/>
      </c>
      <c r="BQ396" s="233" t="str">
        <f>IF(Deník!$R396&lt;&gt;"",IF(Deník!$Y396=Statistika!$F$82,IF(AND(Deník!$R396&gt;=0,Deník!$R396&lt;=1),"BE",Deník!$R396),""),"")</f>
        <v/>
      </c>
      <c r="BR396" s="233" t="str">
        <f>IF(Deník!$R396&lt;&gt;"",IF(Deník!$Y396=Statistika!$F$83,IF(AND(Deník!$R396&gt;=0,Deník!$R396&lt;=1),"BE",Deník!$R396),""),"")</f>
        <v/>
      </c>
      <c r="BS396" s="233" t="str">
        <f>IF(Deník!$R396&lt;&gt;"",IF(Deník!$Y396=Statistika!$F$84,IF(AND(Deník!$R396&gt;=0,Deník!$R396&lt;=1),"BE",Deník!$R396),""),"")</f>
        <v/>
      </c>
      <c r="BT396" s="233" t="str">
        <f>IF(Deník!$R396&lt;&gt;"",IF(Deník!$Y396=Statistika!$F$85,IF(AND(Deník!$R396&gt;=0,Deník!$R396&lt;=1),"BE",Deník!$R396),""),"")</f>
        <v/>
      </c>
      <c r="BU396" s="233" t="str">
        <f>IF(Deník!$R396&lt;&gt;"",IF(Deník!$Y396=Statistika!$F$86,IF(AND(Deník!$R396&gt;=0,Deník!$R396&lt;=1),"BE",Deník!$R396),""),"")</f>
        <v/>
      </c>
      <c r="BV396" s="233" t="str">
        <f>IF(Deník!$R396&lt;&gt;"",IF(Deník!$Y396=Statistika!$F$87,IF(AND(Deník!$R396&gt;=0,Deník!$R396&lt;=1),"BE",Deník!$R396),""),"")</f>
        <v/>
      </c>
      <c r="BW396" s="233" t="str">
        <f>IF(Deník!$R396&lt;&gt;"",IF(Deník!$Y396=Statistika!$F$88,IF(AND(Deník!$R396&gt;=0,Deník!$R396&lt;=1),"BE",Deník!$R396),""),"")</f>
        <v/>
      </c>
      <c r="BX396" s="233" t="str">
        <f>IF(Deník!$R396&lt;&gt;"",IF(Deník!$Y396=Statistika!$F$89,IF(AND(Deník!$R396&gt;=0,Deník!$R396&lt;=1),"BE",Deník!$R396),""),"")</f>
        <v/>
      </c>
      <c r="BY396" s="233" t="str">
        <f>IF(Deník!$R396&lt;&gt;"",IF(Deník!$Y396=Statistika!$F$90,IF(AND(Deník!$R396&gt;=0,Deník!$R396&lt;=1),"BE",Deník!$R396),""),"")</f>
        <v/>
      </c>
      <c r="BZ396" s="233" t="str">
        <f>IF(Deník!$R396&lt;&gt;"",IF(Deník!$Y396=Statistika!$F$91,IF(AND(Deník!$R396&gt;=0,Deník!$R396&lt;=1),"BE",Deník!$R396),""),"")</f>
        <v/>
      </c>
      <c r="CA396" s="233"/>
      <c r="CB396" s="233" t="str">
        <f>IF(Deník!$R396&lt;&gt;"",IF(Deník!$AB396="SL",IF(AND(Deník!$R396&gt;=0,Deník!$R396&lt;=1),"BE",Deník!$R396),""),"")</f>
        <v/>
      </c>
      <c r="CC396" s="233" t="str">
        <f>IF(Deník!$R396&lt;&gt;"",IF(Deník!$AB396="BE10",IF(AND(Deník!$R396&gt;=0,Deník!$R396&lt;=1),"BE",Deník!$R396),""),"")</f>
        <v/>
      </c>
      <c r="CD396" s="233" t="str">
        <f>IF(Deník!$R396&lt;&gt;"",IF(Deník!$AB396="BE15",IF(AND(Deník!$R396&gt;=0,Deník!$R396&lt;=1),"BE",Deník!$R396),""),"")</f>
        <v/>
      </c>
      <c r="CE396" s="233" t="str">
        <f>IF(Deník!$R396&lt;&gt;"",IF(Deník!$AB396="BE20",IF(AND(Deník!$R396&gt;=0,Deník!$R396&lt;=1),"BE",Deník!$R396),""),"")</f>
        <v/>
      </c>
      <c r="CF396" s="233" t="str">
        <f>IF(Deník!$R396&lt;&gt;"",IF(Deník!$AB396="TP1",IF(AND(Deník!$R396&gt;=0,Deník!$R396&lt;=1),"BE",Deník!$R396),""),"")</f>
        <v/>
      </c>
      <c r="CG396" s="233" t="str">
        <f>IF(Deník!$R396&lt;&gt;"",IF(Deník!$AB396="TP2",IF(AND(Deník!$R396&gt;=0,Deník!$R396&lt;=1),"BE",Deník!$R396),""),"")</f>
        <v/>
      </c>
      <c r="CH396" s="233" t="str">
        <f>IF(Deník!$R396&lt;&gt;"",IF(Deník!$AB396="TP3",IF(AND(Deník!$R396&gt;=0,Deník!$R396&lt;=1),"BE",Deník!$R396),""),"")</f>
        <v/>
      </c>
      <c r="CI396" s="233" t="str">
        <f>IF(Deník!$R396&lt;&gt;"",IF(Deník!$AB396="Trailing SL",IF(AND(Deník!$R396&gt;=0,Deník!$R396&lt;=1),"BE",Deník!$R396),""),"")</f>
        <v/>
      </c>
      <c r="CJ396" s="233" t="str">
        <f>IF(Deník!$R396&lt;&gt;"",IF(Deník!$AB396="Manual",IF(AND(Deník!$R396&gt;=0,Deník!$R396&lt;=1),"BE",Deník!$R396),""),"")</f>
        <v/>
      </c>
      <c r="CK396" s="233"/>
      <c r="CL396" s="233" t="str">
        <f>IF(Deník!$R396&lt;0,IF(Deník!$AC396=Statistika!$F$117,Deník!$R396,""),"")</f>
        <v/>
      </c>
      <c r="CM396" s="233" t="str">
        <f>IF(Deník!$R396&lt;0,IF(Deník!$AC396=Statistika!$F$118,Deník!$R396,""),"")</f>
        <v/>
      </c>
      <c r="CN396" s="233" t="str">
        <f>IF(Deník!$R396&lt;0,IF(Deník!$AC396=Statistika!$F$119,Deník!$R396,""),"")</f>
        <v/>
      </c>
      <c r="CO396" s="233" t="str">
        <f>IF(Deník!$R396&lt;0,IF(Deník!$AC396=Statistika!$F$120,Deník!$R396,""),"")</f>
        <v/>
      </c>
      <c r="CP396" s="233" t="str">
        <f>IF(Deník!$R396&lt;0,IF(Deník!$AC396=Statistika!$F$121,Deník!$R396,""),"")</f>
        <v/>
      </c>
      <c r="CQ396" s="233" t="str">
        <f>IF(Deník!$R396&lt;0,IF(Deník!$AC396=Statistika!$F$122,Deník!$R396,""),"")</f>
        <v/>
      </c>
      <c r="CR396" s="233" t="str">
        <f>IF(Deník!$R396&lt;0,IF(Deník!$AC396=Statistika!$F$123,Deník!$R396,""),"")</f>
        <v/>
      </c>
      <c r="CS396" s="233" t="str">
        <f>IF(Deník!$R396&lt;0,IF(Deník!$AC396=Statistika!$F$124,Deník!$R396,""),"")</f>
        <v/>
      </c>
      <c r="CT396" s="233" t="str">
        <f>IF(Deník!$R396&lt;0,IF(Deník!$AC396=Statistika!$F$125,Deník!$R396,""),"")</f>
        <v/>
      </c>
      <c r="CU396" s="233"/>
      <c r="CV396" s="233" t="str">
        <f>IF(Deník!$R396&lt;0,IF(Deník!$AD396=$CV$2,Deník!$R396,""),"")</f>
        <v/>
      </c>
      <c r="CW396" s="233" t="str">
        <f>IF(Deník!$R396&lt;0,IF(Deník!$AD396=$CW$2,Deník!$R396,""),"")</f>
        <v/>
      </c>
      <c r="CX396" s="233" t="str">
        <f>IF(Deník!$R396&lt;0,IF(Deník!$AD396=$CX$2,Deník!$R396,""),"")</f>
        <v/>
      </c>
      <c r="CY396" s="233" t="str">
        <f>IF(Deník!$R396&lt;0,IF(Deník!$AD396=$CY$2,Deník!$R396,""),"")</f>
        <v/>
      </c>
      <c r="CZ396" s="233" t="str">
        <f>IF(Deník!$R396&lt;0,IF(Deník!$AD396=$CZ$2,Deník!$R396,""),"")</f>
        <v/>
      </c>
      <c r="DL396" s="221">
        <f t="shared" si="18"/>
        <v>93847.029999999984</v>
      </c>
      <c r="DM396" s="220">
        <f t="shared" si="17"/>
        <v>-6.1529700000000132E-2</v>
      </c>
      <c r="DO396" s="50">
        <f>Deník!W397</f>
        <v>0</v>
      </c>
      <c r="DP396" s="102" t="str">
        <f>IF(AND(Deník!W397&gt;0),1,"")</f>
        <v/>
      </c>
      <c r="DQ396" s="102">
        <f>IF(AND(Deník!W397&lt;=0),1,"")</f>
        <v>1</v>
      </c>
      <c r="DR396" s="227"/>
      <c r="DS396" s="228"/>
      <c r="DT396" s="85"/>
      <c r="DU396" s="54">
        <f>IF(MONTH(Deník!$C396)=DU$2,Deník!$W396,"")</f>
        <v>0</v>
      </c>
      <c r="DV396" s="222" t="str">
        <f>IF(MONTH(Deník!$C396)=DV$2,Deník!$W396,"")</f>
        <v/>
      </c>
      <c r="DW396" s="222" t="str">
        <f>IF(MONTH(Deník!$C396)=DW$2,Deník!$W396,"")</f>
        <v/>
      </c>
      <c r="DX396" s="222" t="str">
        <f>IF(MONTH(Deník!$C396)=DX$2,Deník!$W396,"")</f>
        <v/>
      </c>
      <c r="DY396" s="222" t="str">
        <f>IF(MONTH(Deník!$C396)=DY$2,Deník!$W396,"")</f>
        <v/>
      </c>
      <c r="DZ396" s="222" t="str">
        <f>IF(MONTH(Deník!$C396)=DZ$2,Deník!$W396,"")</f>
        <v/>
      </c>
      <c r="EA396" s="222" t="str">
        <f>IF(MONTH(Deník!$C396)=EA$2,Deník!$W396,"")</f>
        <v/>
      </c>
      <c r="EB396" s="222" t="str">
        <f>IF(MONTH(Deník!$C396)=EB$2,Deník!$W396,"")</f>
        <v/>
      </c>
      <c r="EC396" s="222" t="str">
        <f>IF(MONTH(Deník!$C396)=EC$2,Deník!$W396,"")</f>
        <v/>
      </c>
      <c r="ED396" s="222" t="str">
        <f>IF(MONTH(Deník!$C396)=ED$2,Deník!$W396,"")</f>
        <v/>
      </c>
      <c r="EE396" s="222" t="str">
        <f>IF(MONTH(Deník!$C396)=EE$2,Deník!$W396,"")</f>
        <v/>
      </c>
      <c r="EF396" s="222" t="str">
        <f>IF(MONTH(Deník!$C396)=EF$2,Deník!$W396,"")</f>
        <v/>
      </c>
      <c r="EI396" s="600" t="str">
        <f>IF(Deník!$W396&lt;&gt;"",IF(Deník!$B396=Statistika!$F$63,Deník!$W396,""),"")</f>
        <v/>
      </c>
      <c r="EJ396" s="13" t="str">
        <f>IF(Deník!$W396&lt;&gt;"",IF(Deník!$B396=Statistika!$F$64,Deník!$W396,""),"")</f>
        <v/>
      </c>
      <c r="EK396" s="13" t="str">
        <f>IF(Deník!$W396&lt;&gt;"",IF(Deník!$B396=Statistika!$F$65,Deník!$W396,""),"")</f>
        <v/>
      </c>
      <c r="EL396" s="13" t="str">
        <f>IF(Deník!$W396&lt;&gt;"",IF(Deník!$B396=Statistika!$F$66,Deník!$W396,""),"")</f>
        <v/>
      </c>
      <c r="EM396" s="13" t="str">
        <f>IF(Deník!$W396&lt;&gt;"",IF(Deník!$B396=Statistika!$F$67,Deník!$W396,""),"")</f>
        <v/>
      </c>
      <c r="EN396" s="13" t="str">
        <f>IF(Deník!$W396&lt;&gt;"",IF(Deník!$B396=Statistika!$F$68,Deník!$W396,""),"")</f>
        <v/>
      </c>
      <c r="EO396" s="13" t="str">
        <f>IF(Deník!$W396&lt;&gt;"",IF(Deník!$B396=Statistika!$F$69,Deník!$W396,""),"")</f>
        <v/>
      </c>
      <c r="EP396" s="601" t="str">
        <f>IF(Deník!$W396&lt;&gt;"",IF(Deník!$B396=Statistika!$F$70,Deník!$W396,""),"")</f>
        <v/>
      </c>
      <c r="EQ396" s="90"/>
      <c r="ER396" s="63" t="str">
        <f>IF(Deník!$W396&lt;&gt;"",IF(Deník!$J396="L",Deník!$W396,""),"")</f>
        <v/>
      </c>
      <c r="ES396" s="13" t="str">
        <f>IF(Deník!$W396&lt;&gt;"",IF(Deník!$J396="S",Deník!$W396,""),"")</f>
        <v/>
      </c>
      <c r="ET396" s="95"/>
      <c r="EU396" s="88"/>
      <c r="EV396" s="63" t="str">
        <f>IF(WEEKDAY(Deník!$C396,2)=1,Deník!$W396,"")</f>
        <v/>
      </c>
      <c r="EW396" s="13" t="str">
        <f>IF(WEEKDAY(Deník!$C396,2)=2,Deník!$W396,"")</f>
        <v/>
      </c>
      <c r="EX396" s="13" t="str">
        <f>IF(WEEKDAY(Deník!$C396,2)=3,Deník!$W396,"")</f>
        <v/>
      </c>
      <c r="EY396" s="13" t="str">
        <f>IF(WEEKDAY(Deník!$C396,2)=4,Deník!$W396,"")</f>
        <v/>
      </c>
      <c r="EZ396" s="60" t="str">
        <f>IF(WEEKDAY(Deník!$C396,2)=5,Deník!$W396,"")</f>
        <v/>
      </c>
      <c r="FA396" s="99"/>
      <c r="FB396" s="100">
        <f>Deník!D396</f>
        <v>0</v>
      </c>
      <c r="FC396" s="63">
        <f>IF($FB396&lt;&gt;"",IF(AND($FB396&gt;=FC$2,$FB396&lt;=FC$3),Deník!$W396,""))</f>
        <v>0</v>
      </c>
      <c r="FD396" s="63" t="str">
        <f>IF($FB396&lt;&gt;"",IF(AND($FB396&gt;=FD$2,$FB396&lt;=FD$3),Deník!$W396,""))</f>
        <v/>
      </c>
      <c r="FE396" s="63" t="str">
        <f>IF($FB396&lt;&gt;"",IF(AND($FB396&gt;=FE$2,$FB396&lt;=FE$3),Deník!$W396,""))</f>
        <v/>
      </c>
      <c r="FF396" s="63" t="str">
        <f>IF($FB396&lt;&gt;"",IF(AND($FB396&gt;=FF$2,$FB396&lt;=FF$3),Deník!$W396,""))</f>
        <v/>
      </c>
      <c r="FG396" s="63" t="str">
        <f>IF($FB396&lt;&gt;"",IF(AND($FB396&gt;=FG$2,$FB396&lt;=FG$3),Deník!$W396,""))</f>
        <v/>
      </c>
      <c r="FH396" s="63" t="str">
        <f>IF($FB396&lt;&gt;"",IF(AND($FB396&gt;=FH$2,$FB396&lt;=FH$3),Deník!$W396,""))</f>
        <v/>
      </c>
      <c r="FI396" s="63" t="str">
        <f>IF($FB396&lt;&gt;"",IF(AND($FB396&gt;=FI$2,$FB396&lt;=FI$3),Deník!$W396,""))</f>
        <v/>
      </c>
      <c r="FJ396" s="63" t="str">
        <f>IF($FB396&lt;&gt;"",IF(AND($FB396&gt;=FJ$2,$FB396&lt;=FJ$3),Deník!$W396,""))</f>
        <v/>
      </c>
      <c r="FK396" s="63" t="str">
        <f>IF($FB396&lt;&gt;"",IF(AND($FB396&gt;=FK$2,$FB396&lt;=FK$3),Deník!$W396,""))</f>
        <v/>
      </c>
      <c r="FL396" s="63" t="str">
        <f>IF($FB396&lt;&gt;"",IF(AND($FB396&gt;=FL$2,$FB396&lt;=FL$3),Deník!$W396,""))</f>
        <v/>
      </c>
      <c r="FM396" s="63" t="str">
        <f>IF($FB396&lt;&gt;"",IF(AND($FB396&gt;=FM$2,$FB396&lt;=FM$3),Deník!$W396,""))</f>
        <v/>
      </c>
      <c r="FN396" s="13"/>
      <c r="FO396" s="20" t="str">
        <f>IF(Deník!$W396&gt;1,Deník!$W396,"")</f>
        <v/>
      </c>
      <c r="FP396" s="20" t="str">
        <f>IF(Deník!$W396&lt;0,Deník!$W396,"")</f>
        <v/>
      </c>
      <c r="FQ396" s="17"/>
      <c r="FS396" s="233"/>
      <c r="FT396" s="233" t="str">
        <f>IF(Deník!$W396&lt;&gt;"",IF(Deník!$Y396=Statistika!$F$78,Deník!$W396,""),"")</f>
        <v/>
      </c>
      <c r="FU396" s="233" t="str">
        <f>IF(Deník!$W396&lt;&gt;"",IF(Deník!$Y396=Statistika!$F$79,Deník!$W396,""),"")</f>
        <v/>
      </c>
      <c r="FV396" s="233" t="str">
        <f>IF(Deník!$W396&lt;&gt;"",IF(Deník!$Y396=Statistika!$F$80,Deník!$W396,""),"")</f>
        <v/>
      </c>
      <c r="FW396" s="233" t="str">
        <f>IF(Deník!$W396&lt;&gt;"",IF(Deník!$Y396=Statistika!$F$81,Deník!$W396,""),"")</f>
        <v/>
      </c>
      <c r="FX396" s="233" t="str">
        <f>IF(Deník!$W396&lt;&gt;"",IF(Deník!$Y396=Statistika!$F$82,Deník!$W396,""),"")</f>
        <v/>
      </c>
      <c r="FY396" s="233" t="str">
        <f>IF(Deník!$W396&lt;&gt;"",IF(Deník!$Y396=Statistika!$F$83,Deník!$W396,""),"")</f>
        <v/>
      </c>
      <c r="FZ396" s="233" t="str">
        <f>IF(Deník!$W396&lt;&gt;"",IF(Deník!$Y396=Statistika!$F$84,Deník!$W396,""),"")</f>
        <v/>
      </c>
      <c r="GA396" s="233" t="str">
        <f>IF(Deník!$W396&lt;&gt;"",IF(Deník!$Y396=Statistika!$F$85,Deník!$W396,""),"")</f>
        <v/>
      </c>
      <c r="GB396" s="233" t="str">
        <f>IF(Deník!$W396&lt;&gt;"",IF(Deník!$Y396=Statistika!$F$86,Deník!$W396,""),"")</f>
        <v/>
      </c>
      <c r="GC396" s="233" t="str">
        <f>IF(Deník!$W396&lt;&gt;"",IF(Deník!$Y396=Statistika!$F$87,Deník!$W396,""),"")</f>
        <v/>
      </c>
      <c r="GD396" s="233" t="str">
        <f>IF(Deník!$W396&lt;&gt;"",IF(Deník!$Y396=Statistika!$F$88,Deník!$W396,""),"")</f>
        <v/>
      </c>
      <c r="GE396" s="233" t="str">
        <f>IF(Deník!$W396&lt;&gt;"",IF(Deník!$Y396=Statistika!$F$89,Deník!$W396,""),"")</f>
        <v/>
      </c>
      <c r="GF396" s="233" t="str">
        <f>IF(Deník!$W396&lt;&gt;"",IF(Deník!$Y396=Statistika!$F$90,Deník!$W396,""),"")</f>
        <v/>
      </c>
      <c r="GG396" s="233" t="str">
        <f>IF(Deník!$W396&lt;&gt;"",IF(Deník!$Y396=Statistika!$F$91,Deník!$W396,""),"")</f>
        <v/>
      </c>
      <c r="GH396" s="233"/>
      <c r="GI396" s="233" t="str">
        <f>IF(Deník!$W396&lt;&gt;"",IF(Deník!$AB396=Statistika!$L$100,Deník!$W396,""),"")</f>
        <v/>
      </c>
      <c r="GJ396" s="233" t="str">
        <f>IF(Deník!$W396&lt;&gt;"",IF(Deník!$AB396=Statistika!$L$101,Deník!$W396,""),"")</f>
        <v/>
      </c>
      <c r="GK396" s="233" t="str">
        <f>IF(Deník!$W396&lt;&gt;"",IF(Deník!$AB396=Statistika!$L$102,Deník!$W396,""),"")</f>
        <v/>
      </c>
      <c r="GL396" s="233" t="str">
        <f>IF(Deník!$W396&lt;&gt;"",IF(Deník!$AB396=Statistika!$L$103,Deník!$W396,""),"")</f>
        <v/>
      </c>
      <c r="GM396" s="233" t="str">
        <f>IF(Deník!$W396&lt;&gt;"",IF(Deník!$AB396=Statistika!$L$104,Deník!$W396,""),"")</f>
        <v/>
      </c>
      <c r="GN396" s="233" t="str">
        <f>IF(Deník!$W396&lt;&gt;"",IF(Deník!$AB396=Statistika!$L$105,Deník!$W396,""),"")</f>
        <v/>
      </c>
      <c r="GO396" s="233" t="str">
        <f>IF(Deník!$W396&lt;&gt;"",IF(Deník!$AB396=Statistika!$L$106,Deník!$W396,""),"")</f>
        <v/>
      </c>
      <c r="GP396" s="233" t="str">
        <f>IF(Deník!$W396&lt;&gt;"",IF(Deník!$AB396=Statistika!$L$107,Deník!$W396,""),"")</f>
        <v/>
      </c>
      <c r="GQ396" s="233" t="str">
        <f>IF(Deník!$W396&lt;&gt;"",IF(Deník!$AB396=Statistika!$L$108,Deník!$W396,""),"")</f>
        <v/>
      </c>
      <c r="GS396" s="233" t="str">
        <f>IF(Deník!$W396&lt;0,IF(Deník!$AC396=Statistika!$F$117,Deník!$W396,""),"")</f>
        <v/>
      </c>
      <c r="GT396" s="233" t="str">
        <f>IF(Deník!$W396&lt;0,IF(Deník!$AC396=Statistika!$F$118,Deník!$W396,""),"")</f>
        <v/>
      </c>
      <c r="GU396" s="233" t="str">
        <f>IF(Deník!$W396&lt;0,IF(Deník!$AC396=Statistika!$F$119,Deník!$W396,""),"")</f>
        <v/>
      </c>
      <c r="GV396" s="233" t="str">
        <f>IF(Deník!$W396&lt;0,IF(Deník!$AC396=Statistika!$F$120,Deník!$W396,""),"")</f>
        <v/>
      </c>
      <c r="GW396" s="233" t="str">
        <f>IF(Deník!$W396&lt;0,IF(Deník!$AC396=Statistika!$F$121,Deník!$W396,""),"")</f>
        <v/>
      </c>
      <c r="GX396" s="233" t="str">
        <f>IF(Deník!$W396&lt;0,IF(Deník!$AC396=Statistika!$F$122,Deník!$W396,""),"")</f>
        <v/>
      </c>
      <c r="GY396" s="233" t="str">
        <f>IF(Deník!$W396&lt;0,IF(Deník!$AC396=Statistika!$F$123,Deník!$W396,""),"")</f>
        <v/>
      </c>
      <c r="GZ396" s="233" t="str">
        <f>IF(Deník!$W396&lt;0,IF(Deník!$AC396=Statistika!$F$124,Deník!$W396,""),"")</f>
        <v/>
      </c>
      <c r="HA396" s="233" t="str">
        <f>IF(Deník!$W396&lt;0,IF(Deník!$AC396=Statistika!$F$125,Deník!$W396,""),"")</f>
        <v/>
      </c>
      <c r="HC396" s="233" t="str">
        <f>IF(Deník!$W396&lt;0,IF(Deník!$AD396=Statistika!$F$133,Deník!$W396,""),"")</f>
        <v/>
      </c>
      <c r="HD396" s="233" t="str">
        <f>IF(Deník!$W396&lt;0,IF(Deník!$AD396=Statistika!$F$134,Deník!$W396,""),"")</f>
        <v/>
      </c>
      <c r="HE396" s="233" t="str">
        <f>IF(Deník!$W396&lt;0,IF(Deník!$AD396=Statistika!$F$135,Deník!$W396,""),"")</f>
        <v/>
      </c>
      <c r="HF396" s="233" t="str">
        <f>IF(Deník!$W396&lt;0,IF(Deník!$AD396=Statistika!$F$136,Deník!$W396,""),"")</f>
        <v/>
      </c>
      <c r="HG396" s="233" t="str">
        <f>IF(Deník!$W396&lt;0,IF(Deník!$AD396=Statistika!$F$137,Deník!$W396,""),"")</f>
        <v/>
      </c>
      <c r="ID396" s="8">
        <f>Tabulka4[[#This Row],[Sloupec3]]</f>
        <v>0</v>
      </c>
      <c r="IE396" s="17" t="str">
        <f>IF(AND([1]Deník!$C396&gt;='[1]Měsíční shrnutí'!$D$1,[1]Deník!$C396&lt;='[1]Měsíční shrnutí'!$F$1),[1]Deník!$X396,"")</f>
        <v/>
      </c>
    </row>
    <row r="397" spans="1:239">
      <c r="A397" s="8">
        <f>Deník!C398</f>
        <v>0</v>
      </c>
      <c r="B397" s="50" t="str">
        <f>Deník!R398</f>
        <v/>
      </c>
      <c r="C397" s="102" t="str">
        <f>IF(AND(Deník!R398&gt;1,Deník!R398&lt;&gt;""),1,"")</f>
        <v/>
      </c>
      <c r="D397" s="102" t="str">
        <f>IF(AND(Deník!R398&lt;=0,Deník!R398&lt;&gt;""),1,"")</f>
        <v/>
      </c>
      <c r="E397" s="103" t="str">
        <f>IF(AND(Deník!R398&gt;=0,Deník!R398&lt;=1),1,"")</f>
        <v/>
      </c>
      <c r="F397" s="79" t="str">
        <f>IF(Deník!R398&lt;&gt;"",Deník!R398+F396,"")</f>
        <v/>
      </c>
      <c r="G397" s="85"/>
      <c r="H397" s="54" t="str">
        <f>IF(MONTH(Deník!$C397)=H$2,IF(AND(Deník!$R397&gt;=0,Deník!$R397&lt;=1),"BE",Deník!$R397),"")</f>
        <v/>
      </c>
      <c r="I397" s="11" t="str">
        <f>IF(MONTH(Deník!$C397)=I$2,IF(AND(Deník!$R397&gt;=0,Deník!$R397&lt;=1),"BE",Deník!$R397),"")</f>
        <v/>
      </c>
      <c r="J397" s="11" t="str">
        <f>IF(MONTH(Deník!$C397)=J$2,IF(AND(Deník!$R397&gt;=0,Deník!$R397&lt;=1),"BE",Deník!$R397),"")</f>
        <v/>
      </c>
      <c r="K397" s="11" t="str">
        <f>IF(MONTH(Deník!$C397)=K$2,IF(AND(Deník!$R397&gt;=0,Deník!$R397&lt;=1),"BE",Deník!$R397),"")</f>
        <v/>
      </c>
      <c r="L397" s="11" t="str">
        <f>IF(MONTH(Deník!$C397)=L$2,IF(AND(Deník!$R397&gt;=0,Deník!$R397&lt;=1),"BE",Deník!$R397),"")</f>
        <v/>
      </c>
      <c r="M397" s="11" t="str">
        <f>IF(MONTH(Deník!$C397)=M$2,IF(AND(Deník!$R397&gt;=0,Deník!$R397&lt;=1),"BE",Deník!$R397),"")</f>
        <v/>
      </c>
      <c r="N397" s="11" t="str">
        <f>IF(MONTH(Deník!$C397)=N$2,IF(AND(Deník!$R397&gt;=0,Deník!$R397&lt;=1),"BE",Deník!$R397),"")</f>
        <v/>
      </c>
      <c r="O397" s="11" t="str">
        <f>IF(MONTH(Deník!$C397)=O$2,IF(AND(Deník!$R397&gt;=0,Deník!$R397&lt;=1),"BE",Deník!$R397),"")</f>
        <v/>
      </c>
      <c r="P397" s="11" t="str">
        <f>IF(MONTH(Deník!$C397)=P$2,IF(AND(Deník!$R397&gt;=0,Deník!$R397&lt;=1),"BE",Deník!$R397),"")</f>
        <v/>
      </c>
      <c r="Q397" s="11" t="str">
        <f>IF(MONTH(Deník!$C397)=Q$2,IF(AND(Deník!$R397&gt;=0,Deník!$R397&lt;=1),"BE",Deník!$R397),"")</f>
        <v/>
      </c>
      <c r="R397" s="11" t="str">
        <f>IF(MONTH(Deník!$C397)=R$2,IF(AND(Deník!$R397&gt;=0,Deník!$R397&lt;=1),"BE",Deník!$R397),"")</f>
        <v/>
      </c>
      <c r="S397" s="57" t="str">
        <f>IF(MONTH(Deník!$C397)=S$2,IF(AND(Deník!$R397&gt;=0,Deník!$R397&lt;=1),"BE",Deník!$R397),"")</f>
        <v/>
      </c>
      <c r="U397" s="12"/>
      <c r="V397" s="12"/>
      <c r="X397" s="600" t="str">
        <f>IF(Deník!$R397&lt;&gt;"",IF(Deník!$B397=Statistika!$F$63,IF(AND(Deník!$R397&gt;=0,Deník!$R397&lt;=1),"BE",Deník!$R397),""),"")</f>
        <v/>
      </c>
      <c r="Y397" s="13" t="str">
        <f>IF(Deník!$R397&lt;&gt;"",IF(Deník!$B397=Statistika!$F$64,IF(AND(Deník!$R397&gt;=0,Deník!$R397&lt;=1),"BE",Deník!$R397),""),"")</f>
        <v/>
      </c>
      <c r="Z397" s="13" t="str">
        <f>IF(Deník!$R397&lt;&gt;"",IF(Deník!$B397=Statistika!$F$65,IF(AND(Deník!$R397&gt;=0,Deník!$R397&lt;=1),"BE",Deník!$R397),""),"")</f>
        <v/>
      </c>
      <c r="AA397" s="13" t="str">
        <f>IF(Deník!$R397&lt;&gt;"",IF(Deník!$B397=Statistika!$F$66,IF(AND(Deník!$R397&gt;=0,Deník!$R397&lt;=1),"BE",Deník!$R397),""),"")</f>
        <v/>
      </c>
      <c r="AB397" s="13" t="str">
        <f>IF(Deník!$R397&lt;&gt;"",IF(Deník!$B397=Statistika!$F$67,IF(AND(Deník!$R397&gt;=0,Deník!$R397&lt;=1),"BE",Deník!$R397),""),"")</f>
        <v/>
      </c>
      <c r="AC397" s="13" t="str">
        <f>IF(Deník!$R397&lt;&gt;"",IF(Deník!$B397=Statistika!$F$68,IF(AND(Deník!$R397&gt;=0,Deník!$R397&lt;=1),"BE",Deník!$R397),""),"")</f>
        <v/>
      </c>
      <c r="AD397" s="13" t="str">
        <f>IF(Deník!$R397&lt;&gt;"",IF(Deník!$B397=Statistika!$F$69,IF(AND(Deník!$R397&gt;=0,Deník!$R397&lt;=1),"BE",Deník!$R397),""),"")</f>
        <v/>
      </c>
      <c r="AE397" s="601" t="str">
        <f>IF(Deník!$R397&lt;&gt;"",IF(Deník!$B397=Statistika!$F$70,IF(AND(Deník!$R397&gt;=0,Deník!$R397&lt;=1),"BE",Deník!$R397),""),"")</f>
        <v/>
      </c>
      <c r="AF397" s="90"/>
      <c r="AG397" s="63" t="str">
        <f>IF(Deník!$R397&lt;&gt;"",IF(Deník!$J397="L",IF(AND(Deník!$R397&gt;=0,Deník!$R397&lt;=1),"BE",Deník!$R397),""),"")</f>
        <v/>
      </c>
      <c r="AH397" s="13" t="str">
        <f>IF(Deník!$R397&lt;&gt;"",IF(Deník!$J397="S",IF(AND(Deník!$R397&gt;=0,Deník!$R397&lt;=1),"BE",Deník!$R397),""),"")</f>
        <v/>
      </c>
      <c r="AI397" s="95"/>
      <c r="AJ397" s="71" t="str">
        <f>IF(Deník!N398&lt;&gt;"",Deník!N398*-1,"")</f>
        <v/>
      </c>
      <c r="AK397" s="88"/>
      <c r="AL397" s="63" t="str">
        <f>IF(WEEKDAY(Deník!$C397,2)=1,IF(AND(Deník!$R397&gt;=0,Deník!$R397&lt;=1),"BE",Deník!$R397),"")</f>
        <v/>
      </c>
      <c r="AM397" s="13" t="str">
        <f>IF(WEEKDAY(Deník!$C397,2)=2,IF(AND(Deník!$R397&gt;=0,Deník!$R397&lt;=1),"BE",Deník!$R397),"")</f>
        <v/>
      </c>
      <c r="AN397" s="13" t="str">
        <f>IF(WEEKDAY(Deník!$C397,2)=3,IF(AND(Deník!$R397&gt;=0,Deník!$R397&lt;=1),"BE",Deník!$R397),"")</f>
        <v/>
      </c>
      <c r="AO397" s="13" t="str">
        <f>IF(WEEKDAY(Deník!$C397,2)=4,IF(AND(Deník!$R397&gt;=0,Deník!$R397&lt;=1),"BE",Deník!$R397),"")</f>
        <v/>
      </c>
      <c r="AP397" s="60" t="str">
        <f>IF(WEEKDAY(Deník!$C397,2)=5,IF(AND(Deník!$R397&gt;=0,Deník!$R397&lt;=1),"BE",Deník!$R397),"")</f>
        <v/>
      </c>
      <c r="AQ397" s="99"/>
      <c r="AR397" s="100">
        <f>Deník!D397</f>
        <v>0</v>
      </c>
      <c r="AS397" s="63" t="str">
        <f>IF(Deník!$D397&lt;&gt;"",IF(AND(Deník!$D397&gt;=AS$2,Deník!$D397&lt;=AS$3),IF(AND(Deník!$R397&gt;=0,Deník!$R397&lt;=1),"BE",Deník!$R397),""),"")</f>
        <v/>
      </c>
      <c r="AT397" s="63" t="str">
        <f>IF(Deník!$D397&lt;&gt;"",IF(AND(Deník!$D397&gt;=AT$2,Deník!$D397&lt;=AT$3),IF(AND(Deník!$R397&gt;=0,Deník!$R397&lt;=1),"BE",Deník!$R397),""),"")</f>
        <v/>
      </c>
      <c r="AU397" s="63" t="str">
        <f>IF(Deník!$D397&lt;&gt;"",IF(AND(Deník!$D397&gt;=AU$2,Deník!$D397&lt;=AU$3),IF(AND(Deník!$R397&gt;=0,Deník!$R397&lt;=1),"BE",Deník!$R397),""),"")</f>
        <v/>
      </c>
      <c r="AV397" s="63" t="str">
        <f>IF(Deník!$D397&lt;&gt;"",IF(AND(Deník!$D397&gt;=AV$2,Deník!$D397&lt;=AV$3),IF(AND(Deník!$R397&gt;=0,Deník!$R397&lt;=1),"BE",Deník!$R397),""),"")</f>
        <v/>
      </c>
      <c r="AW397" s="63" t="str">
        <f>IF(Deník!$D397&lt;&gt;"",IF(AND(Deník!$D397&gt;=AW$2,Deník!$D397&lt;=AW$3),IF(AND(Deník!$R397&gt;=0,Deník!$R397&lt;=1),"BE",Deník!$R397),""),"")</f>
        <v/>
      </c>
      <c r="AX397" s="63" t="str">
        <f>IF(Deník!$D397&lt;&gt;"",IF(AND(Deník!$D397&gt;=AX$2,Deník!$D397&lt;=AX$3),IF(AND(Deník!$R397&gt;=0,Deník!$R397&lt;=1),"BE",Deník!$R397),""),"")</f>
        <v/>
      </c>
      <c r="AY397" s="63" t="str">
        <f>IF(Deník!$D397&lt;&gt;"",IF(AND(Deník!$D397&gt;=AY$2,Deník!$D397&lt;=AY$3),IF(AND(Deník!$R397&gt;=0,Deník!$R397&lt;=1),"BE",Deník!$R397),""),"")</f>
        <v/>
      </c>
      <c r="AZ397" s="63" t="str">
        <f>IF(Deník!$D397&lt;&gt;"",IF(AND(Deník!$D397&gt;=AZ$2,Deník!$D397&lt;=AZ$3),IF(AND(Deník!$R397&gt;=0,Deník!$R397&lt;=1),"BE",Deník!$R397),""),"")</f>
        <v/>
      </c>
      <c r="BA397" s="63" t="str">
        <f>IF(Deník!$D397&lt;&gt;"",IF(AND(Deník!$D397&gt;=BA$2,Deník!$D397&lt;=BA$3),IF(AND(Deník!$R397&gt;=0,Deník!$R397&lt;=1),"BE",Deník!$R397),""),"")</f>
        <v/>
      </c>
      <c r="BB397" s="63" t="str">
        <f>IF(Deník!$D397&lt;&gt;"",IF(AND(Deník!$D397&gt;=BB$2,Deník!$D397&lt;=BB$3),IF(AND(Deník!$R397&gt;=0,Deník!$R397&lt;=1),"BE",Deník!$R397),""),"")</f>
        <v/>
      </c>
      <c r="BC397" s="71" t="str">
        <f>IF(Deník!$D397&lt;&gt;"",IF(AND(Deník!$D397&gt;=BC$2,Deník!$D397&lt;=BC$3),IF(AND(Deník!$R397&gt;=0,Deník!$R397&lt;=1),"BE",Deník!$R397),""),"")</f>
        <v/>
      </c>
      <c r="BD397" s="20" t="str">
        <f>IF(Deník!$J398="S",(Deník!$M398-Deník!$K398),IF(Deník!$J398="L",(Deník!$K398-Deník!$M398),""))</f>
        <v/>
      </c>
      <c r="BE397" s="20" t="str">
        <f>IF(Deník!$J398="S",(Deník!$K398-Deník!$O398),IF(Deník!$J398="L",(Deník!$O398-Deník!$K398),""))</f>
        <v/>
      </c>
      <c r="BF397" s="20" t="str">
        <f>IF(Deník!$J398="S",(Deník!$K398-Deník!$L398),IF(Deník!$J398="L",(Deník!$L398-Deník!$K398),""))</f>
        <v/>
      </c>
      <c r="BG397" s="20" t="str">
        <f>IF(Deník!$J398="S",(Deník!$K398-Deník!$S398),IF(Deník!$J398="L",(Deník!$S398-Deník!$K398),""))</f>
        <v/>
      </c>
      <c r="BH397" s="20" t="str">
        <f>IF(Deník!$J398="S",(Deník!$K398-Deník!$U398),IF(Deník!$J398="L",(Deník!$U398-Deník!$K398),""))</f>
        <v/>
      </c>
      <c r="BI397" s="20" t="str">
        <f>IF(Deník!$R397&gt;1,Deník!$R397,"")</f>
        <v/>
      </c>
      <c r="BJ397" s="20" t="str">
        <f>IF(Deník!$R397&lt;0,Deník!$R397,"")</f>
        <v/>
      </c>
      <c r="BK397" s="17"/>
      <c r="BM397" s="233" t="str">
        <f>IF(Deník!$R397&lt;&gt;"",IF(Deník!$Y397=Statistika!$F$78,IF(AND(Deník!$R397&gt;=0,Deník!$R397&lt;=1),"BE",Deník!$R397),""),"")</f>
        <v/>
      </c>
      <c r="BN397" s="233" t="str">
        <f>IF(Deník!$R397&lt;&gt;"",IF(Deník!$Y397=Statistika!$F$79,IF(AND(Deník!$R397&gt;=0,Deník!$R397&lt;=1),"BE",Deník!$R397),""),"")</f>
        <v/>
      </c>
      <c r="BO397" s="233" t="str">
        <f>IF(Deník!$R397&lt;&gt;"",IF(Deník!$Y397=Statistika!$F$80,IF(AND(Deník!$R397&gt;=0,Deník!$R397&lt;=1),"BE",Deník!$R397),""),"")</f>
        <v/>
      </c>
      <c r="BP397" s="233" t="str">
        <f>IF(Deník!$R397&lt;&gt;"",IF(Deník!$Y397=Statistika!$F$81,IF(AND(Deník!$R397&gt;=0,Deník!$R397&lt;=1),"BE",Deník!$R397),""),"")</f>
        <v/>
      </c>
      <c r="BQ397" s="233" t="str">
        <f>IF(Deník!$R397&lt;&gt;"",IF(Deník!$Y397=Statistika!$F$82,IF(AND(Deník!$R397&gt;=0,Deník!$R397&lt;=1),"BE",Deník!$R397),""),"")</f>
        <v/>
      </c>
      <c r="BR397" s="233" t="str">
        <f>IF(Deník!$R397&lt;&gt;"",IF(Deník!$Y397=Statistika!$F$83,IF(AND(Deník!$R397&gt;=0,Deník!$R397&lt;=1),"BE",Deník!$R397),""),"")</f>
        <v/>
      </c>
      <c r="BS397" s="233" t="str">
        <f>IF(Deník!$R397&lt;&gt;"",IF(Deník!$Y397=Statistika!$F$84,IF(AND(Deník!$R397&gt;=0,Deník!$R397&lt;=1),"BE",Deník!$R397),""),"")</f>
        <v/>
      </c>
      <c r="BT397" s="233" t="str">
        <f>IF(Deník!$R397&lt;&gt;"",IF(Deník!$Y397=Statistika!$F$85,IF(AND(Deník!$R397&gt;=0,Deník!$R397&lt;=1),"BE",Deník!$R397),""),"")</f>
        <v/>
      </c>
      <c r="BU397" s="233" t="str">
        <f>IF(Deník!$R397&lt;&gt;"",IF(Deník!$Y397=Statistika!$F$86,IF(AND(Deník!$R397&gt;=0,Deník!$R397&lt;=1),"BE",Deník!$R397),""),"")</f>
        <v/>
      </c>
      <c r="BV397" s="233" t="str">
        <f>IF(Deník!$R397&lt;&gt;"",IF(Deník!$Y397=Statistika!$F$87,IF(AND(Deník!$R397&gt;=0,Deník!$R397&lt;=1),"BE",Deník!$R397),""),"")</f>
        <v/>
      </c>
      <c r="BW397" s="233" t="str">
        <f>IF(Deník!$R397&lt;&gt;"",IF(Deník!$Y397=Statistika!$F$88,IF(AND(Deník!$R397&gt;=0,Deník!$R397&lt;=1),"BE",Deník!$R397),""),"")</f>
        <v/>
      </c>
      <c r="BX397" s="233" t="str">
        <f>IF(Deník!$R397&lt;&gt;"",IF(Deník!$Y397=Statistika!$F$89,IF(AND(Deník!$R397&gt;=0,Deník!$R397&lt;=1),"BE",Deník!$R397),""),"")</f>
        <v/>
      </c>
      <c r="BY397" s="233" t="str">
        <f>IF(Deník!$R397&lt;&gt;"",IF(Deník!$Y397=Statistika!$F$90,IF(AND(Deník!$R397&gt;=0,Deník!$R397&lt;=1),"BE",Deník!$R397),""),"")</f>
        <v/>
      </c>
      <c r="BZ397" s="233" t="str">
        <f>IF(Deník!$R397&lt;&gt;"",IF(Deník!$Y397=Statistika!$F$91,IF(AND(Deník!$R397&gt;=0,Deník!$R397&lt;=1),"BE",Deník!$R397),""),"")</f>
        <v/>
      </c>
      <c r="CA397" s="233"/>
      <c r="CB397" s="233" t="str">
        <f>IF(Deník!$R397&lt;&gt;"",IF(Deník!$AB397="SL",IF(AND(Deník!$R397&gt;=0,Deník!$R397&lt;=1),"BE",Deník!$R397),""),"")</f>
        <v/>
      </c>
      <c r="CC397" s="233" t="str">
        <f>IF(Deník!$R397&lt;&gt;"",IF(Deník!$AB397="BE10",IF(AND(Deník!$R397&gt;=0,Deník!$R397&lt;=1),"BE",Deník!$R397),""),"")</f>
        <v/>
      </c>
      <c r="CD397" s="233" t="str">
        <f>IF(Deník!$R397&lt;&gt;"",IF(Deník!$AB397="BE15",IF(AND(Deník!$R397&gt;=0,Deník!$R397&lt;=1),"BE",Deník!$R397),""),"")</f>
        <v/>
      </c>
      <c r="CE397" s="233" t="str">
        <f>IF(Deník!$R397&lt;&gt;"",IF(Deník!$AB397="BE20",IF(AND(Deník!$R397&gt;=0,Deník!$R397&lt;=1),"BE",Deník!$R397),""),"")</f>
        <v/>
      </c>
      <c r="CF397" s="233" t="str">
        <f>IF(Deník!$R397&lt;&gt;"",IF(Deník!$AB397="TP1",IF(AND(Deník!$R397&gt;=0,Deník!$R397&lt;=1),"BE",Deník!$R397),""),"")</f>
        <v/>
      </c>
      <c r="CG397" s="233" t="str">
        <f>IF(Deník!$R397&lt;&gt;"",IF(Deník!$AB397="TP2",IF(AND(Deník!$R397&gt;=0,Deník!$R397&lt;=1),"BE",Deník!$R397),""),"")</f>
        <v/>
      </c>
      <c r="CH397" s="233" t="str">
        <f>IF(Deník!$R397&lt;&gt;"",IF(Deník!$AB397="TP3",IF(AND(Deník!$R397&gt;=0,Deník!$R397&lt;=1),"BE",Deník!$R397),""),"")</f>
        <v/>
      </c>
      <c r="CI397" s="233" t="str">
        <f>IF(Deník!$R397&lt;&gt;"",IF(Deník!$AB397="Trailing SL",IF(AND(Deník!$R397&gt;=0,Deník!$R397&lt;=1),"BE",Deník!$R397),""),"")</f>
        <v/>
      </c>
      <c r="CJ397" s="233" t="str">
        <f>IF(Deník!$R397&lt;&gt;"",IF(Deník!$AB397="Manual",IF(AND(Deník!$R397&gt;=0,Deník!$R397&lt;=1),"BE",Deník!$R397),""),"")</f>
        <v/>
      </c>
      <c r="CK397" s="233"/>
      <c r="CL397" s="233" t="str">
        <f>IF(Deník!$R397&lt;0,IF(Deník!$AC397=Statistika!$F$117,Deník!$R397,""),"")</f>
        <v/>
      </c>
      <c r="CM397" s="233" t="str">
        <f>IF(Deník!$R397&lt;0,IF(Deník!$AC397=Statistika!$F$118,Deník!$R397,""),"")</f>
        <v/>
      </c>
      <c r="CN397" s="233" t="str">
        <f>IF(Deník!$R397&lt;0,IF(Deník!$AC397=Statistika!$F$119,Deník!$R397,""),"")</f>
        <v/>
      </c>
      <c r="CO397" s="233" t="str">
        <f>IF(Deník!$R397&lt;0,IF(Deník!$AC397=Statistika!$F$120,Deník!$R397,""),"")</f>
        <v/>
      </c>
      <c r="CP397" s="233" t="str">
        <f>IF(Deník!$R397&lt;0,IF(Deník!$AC397=Statistika!$F$121,Deník!$R397,""),"")</f>
        <v/>
      </c>
      <c r="CQ397" s="233" t="str">
        <f>IF(Deník!$R397&lt;0,IF(Deník!$AC397=Statistika!$F$122,Deník!$R397,""),"")</f>
        <v/>
      </c>
      <c r="CR397" s="233" t="str">
        <f>IF(Deník!$R397&lt;0,IF(Deník!$AC397=Statistika!$F$123,Deník!$R397,""),"")</f>
        <v/>
      </c>
      <c r="CS397" s="233" t="str">
        <f>IF(Deník!$R397&lt;0,IF(Deník!$AC397=Statistika!$F$124,Deník!$R397,""),"")</f>
        <v/>
      </c>
      <c r="CT397" s="233" t="str">
        <f>IF(Deník!$R397&lt;0,IF(Deník!$AC397=Statistika!$F$125,Deník!$R397,""),"")</f>
        <v/>
      </c>
      <c r="CU397" s="233"/>
      <c r="CV397" s="233" t="str">
        <f>IF(Deník!$R397&lt;0,IF(Deník!$AD397=$CV$2,Deník!$R397,""),"")</f>
        <v/>
      </c>
      <c r="CW397" s="233" t="str">
        <f>IF(Deník!$R397&lt;0,IF(Deník!$AD397=$CW$2,Deník!$R397,""),"")</f>
        <v/>
      </c>
      <c r="CX397" s="233" t="str">
        <f>IF(Deník!$R397&lt;0,IF(Deník!$AD397=$CX$2,Deník!$R397,""),"")</f>
        <v/>
      </c>
      <c r="CY397" s="233" t="str">
        <f>IF(Deník!$R397&lt;0,IF(Deník!$AD397=$CY$2,Deník!$R397,""),"")</f>
        <v/>
      </c>
      <c r="CZ397" s="233" t="str">
        <f>IF(Deník!$R397&lt;0,IF(Deník!$AD397=$CZ$2,Deník!$R397,""),"")</f>
        <v/>
      </c>
      <c r="DL397" s="221">
        <f t="shared" si="18"/>
        <v>93847.029999999984</v>
      </c>
      <c r="DM397" s="220">
        <f t="shared" si="17"/>
        <v>-6.1529700000000132E-2</v>
      </c>
      <c r="DO397" s="50">
        <f>Deník!W398</f>
        <v>0</v>
      </c>
      <c r="DP397" s="102" t="str">
        <f>IF(AND(Deník!W398&gt;0),1,"")</f>
        <v/>
      </c>
      <c r="DQ397" s="102">
        <f>IF(AND(Deník!W398&lt;=0),1,"")</f>
        <v>1</v>
      </c>
      <c r="DR397" s="227"/>
      <c r="DS397" s="228"/>
      <c r="DT397" s="85"/>
      <c r="DU397" s="54">
        <f>IF(MONTH(Deník!$C397)=DU$2,Deník!$W397,"")</f>
        <v>0</v>
      </c>
      <c r="DV397" s="222" t="str">
        <f>IF(MONTH(Deník!$C397)=DV$2,Deník!$W397,"")</f>
        <v/>
      </c>
      <c r="DW397" s="222" t="str">
        <f>IF(MONTH(Deník!$C397)=DW$2,Deník!$W397,"")</f>
        <v/>
      </c>
      <c r="DX397" s="222" t="str">
        <f>IF(MONTH(Deník!$C397)=DX$2,Deník!$W397,"")</f>
        <v/>
      </c>
      <c r="DY397" s="222" t="str">
        <f>IF(MONTH(Deník!$C397)=DY$2,Deník!$W397,"")</f>
        <v/>
      </c>
      <c r="DZ397" s="222" t="str">
        <f>IF(MONTH(Deník!$C397)=DZ$2,Deník!$W397,"")</f>
        <v/>
      </c>
      <c r="EA397" s="222" t="str">
        <f>IF(MONTH(Deník!$C397)=EA$2,Deník!$W397,"")</f>
        <v/>
      </c>
      <c r="EB397" s="222" t="str">
        <f>IF(MONTH(Deník!$C397)=EB$2,Deník!$W397,"")</f>
        <v/>
      </c>
      <c r="EC397" s="222" t="str">
        <f>IF(MONTH(Deník!$C397)=EC$2,Deník!$W397,"")</f>
        <v/>
      </c>
      <c r="ED397" s="222" t="str">
        <f>IF(MONTH(Deník!$C397)=ED$2,Deník!$W397,"")</f>
        <v/>
      </c>
      <c r="EE397" s="222" t="str">
        <f>IF(MONTH(Deník!$C397)=EE$2,Deník!$W397,"")</f>
        <v/>
      </c>
      <c r="EF397" s="222" t="str">
        <f>IF(MONTH(Deník!$C397)=EF$2,Deník!$W397,"")</f>
        <v/>
      </c>
      <c r="EI397" s="600" t="str">
        <f>IF(Deník!$W397&lt;&gt;"",IF(Deník!$B397=Statistika!$F$63,Deník!$W397,""),"")</f>
        <v/>
      </c>
      <c r="EJ397" s="13" t="str">
        <f>IF(Deník!$W397&lt;&gt;"",IF(Deník!$B397=Statistika!$F$64,Deník!$W397,""),"")</f>
        <v/>
      </c>
      <c r="EK397" s="13" t="str">
        <f>IF(Deník!$W397&lt;&gt;"",IF(Deník!$B397=Statistika!$F$65,Deník!$W397,""),"")</f>
        <v/>
      </c>
      <c r="EL397" s="13" t="str">
        <f>IF(Deník!$W397&lt;&gt;"",IF(Deník!$B397=Statistika!$F$66,Deník!$W397,""),"")</f>
        <v/>
      </c>
      <c r="EM397" s="13" t="str">
        <f>IF(Deník!$W397&lt;&gt;"",IF(Deník!$B397=Statistika!$F$67,Deník!$W397,""),"")</f>
        <v/>
      </c>
      <c r="EN397" s="13" t="str">
        <f>IF(Deník!$W397&lt;&gt;"",IF(Deník!$B397=Statistika!$F$68,Deník!$W397,""),"")</f>
        <v/>
      </c>
      <c r="EO397" s="13" t="str">
        <f>IF(Deník!$W397&lt;&gt;"",IF(Deník!$B397=Statistika!$F$69,Deník!$W397,""),"")</f>
        <v/>
      </c>
      <c r="EP397" s="601" t="str">
        <f>IF(Deník!$W397&lt;&gt;"",IF(Deník!$B397=Statistika!$F$70,Deník!$W397,""),"")</f>
        <v/>
      </c>
      <c r="EQ397" s="90"/>
      <c r="ER397" s="63" t="str">
        <f>IF(Deník!$W397&lt;&gt;"",IF(Deník!$J397="L",Deník!$W397,""),"")</f>
        <v/>
      </c>
      <c r="ES397" s="13" t="str">
        <f>IF(Deník!$W397&lt;&gt;"",IF(Deník!$J397="S",Deník!$W397,""),"")</f>
        <v/>
      </c>
      <c r="ET397" s="95"/>
      <c r="EU397" s="88"/>
      <c r="EV397" s="63" t="str">
        <f>IF(WEEKDAY(Deník!$C397,2)=1,Deník!$W397,"")</f>
        <v/>
      </c>
      <c r="EW397" s="13" t="str">
        <f>IF(WEEKDAY(Deník!$C397,2)=2,Deník!$W397,"")</f>
        <v/>
      </c>
      <c r="EX397" s="13" t="str">
        <f>IF(WEEKDAY(Deník!$C397,2)=3,Deník!$W397,"")</f>
        <v/>
      </c>
      <c r="EY397" s="13" t="str">
        <f>IF(WEEKDAY(Deník!$C397,2)=4,Deník!$W397,"")</f>
        <v/>
      </c>
      <c r="EZ397" s="60" t="str">
        <f>IF(WEEKDAY(Deník!$C397,2)=5,Deník!$W397,"")</f>
        <v/>
      </c>
      <c r="FA397" s="99"/>
      <c r="FB397" s="100">
        <f>Deník!D397</f>
        <v>0</v>
      </c>
      <c r="FC397" s="63">
        <f>IF($FB397&lt;&gt;"",IF(AND($FB397&gt;=FC$2,$FB397&lt;=FC$3),Deník!$W397,""))</f>
        <v>0</v>
      </c>
      <c r="FD397" s="63" t="str">
        <f>IF($FB397&lt;&gt;"",IF(AND($FB397&gt;=FD$2,$FB397&lt;=FD$3),Deník!$W397,""))</f>
        <v/>
      </c>
      <c r="FE397" s="63" t="str">
        <f>IF($FB397&lt;&gt;"",IF(AND($FB397&gt;=FE$2,$FB397&lt;=FE$3),Deník!$W397,""))</f>
        <v/>
      </c>
      <c r="FF397" s="63" t="str">
        <f>IF($FB397&lt;&gt;"",IF(AND($FB397&gt;=FF$2,$FB397&lt;=FF$3),Deník!$W397,""))</f>
        <v/>
      </c>
      <c r="FG397" s="63" t="str">
        <f>IF($FB397&lt;&gt;"",IF(AND($FB397&gt;=FG$2,$FB397&lt;=FG$3),Deník!$W397,""))</f>
        <v/>
      </c>
      <c r="FH397" s="63" t="str">
        <f>IF($FB397&lt;&gt;"",IF(AND($FB397&gt;=FH$2,$FB397&lt;=FH$3),Deník!$W397,""))</f>
        <v/>
      </c>
      <c r="FI397" s="63" t="str">
        <f>IF($FB397&lt;&gt;"",IF(AND($FB397&gt;=FI$2,$FB397&lt;=FI$3),Deník!$W397,""))</f>
        <v/>
      </c>
      <c r="FJ397" s="63" t="str">
        <f>IF($FB397&lt;&gt;"",IF(AND($FB397&gt;=FJ$2,$FB397&lt;=FJ$3),Deník!$W397,""))</f>
        <v/>
      </c>
      <c r="FK397" s="63" t="str">
        <f>IF($FB397&lt;&gt;"",IF(AND($FB397&gt;=FK$2,$FB397&lt;=FK$3),Deník!$W397,""))</f>
        <v/>
      </c>
      <c r="FL397" s="63" t="str">
        <f>IF($FB397&lt;&gt;"",IF(AND($FB397&gt;=FL$2,$FB397&lt;=FL$3),Deník!$W397,""))</f>
        <v/>
      </c>
      <c r="FM397" s="63" t="str">
        <f>IF($FB397&lt;&gt;"",IF(AND($FB397&gt;=FM$2,$FB397&lt;=FM$3),Deník!$W397,""))</f>
        <v/>
      </c>
      <c r="FN397" s="13"/>
      <c r="FO397" s="20" t="str">
        <f>IF(Deník!$W397&gt;1,Deník!$W397,"")</f>
        <v/>
      </c>
      <c r="FP397" s="20" t="str">
        <f>IF(Deník!$W397&lt;0,Deník!$W397,"")</f>
        <v/>
      </c>
      <c r="FQ397" s="17"/>
      <c r="FS397" s="233"/>
      <c r="FT397" s="233" t="str">
        <f>IF(Deník!$W397&lt;&gt;"",IF(Deník!$Y397=Statistika!$F$78,Deník!$W397,""),"")</f>
        <v/>
      </c>
      <c r="FU397" s="233" t="str">
        <f>IF(Deník!$W397&lt;&gt;"",IF(Deník!$Y397=Statistika!$F$79,Deník!$W397,""),"")</f>
        <v/>
      </c>
      <c r="FV397" s="233" t="str">
        <f>IF(Deník!$W397&lt;&gt;"",IF(Deník!$Y397=Statistika!$F$80,Deník!$W397,""),"")</f>
        <v/>
      </c>
      <c r="FW397" s="233" t="str">
        <f>IF(Deník!$W397&lt;&gt;"",IF(Deník!$Y397=Statistika!$F$81,Deník!$W397,""),"")</f>
        <v/>
      </c>
      <c r="FX397" s="233" t="str">
        <f>IF(Deník!$W397&lt;&gt;"",IF(Deník!$Y397=Statistika!$F$82,Deník!$W397,""),"")</f>
        <v/>
      </c>
      <c r="FY397" s="233" t="str">
        <f>IF(Deník!$W397&lt;&gt;"",IF(Deník!$Y397=Statistika!$F$83,Deník!$W397,""),"")</f>
        <v/>
      </c>
      <c r="FZ397" s="233" t="str">
        <f>IF(Deník!$W397&lt;&gt;"",IF(Deník!$Y397=Statistika!$F$84,Deník!$W397,""),"")</f>
        <v/>
      </c>
      <c r="GA397" s="233" t="str">
        <f>IF(Deník!$W397&lt;&gt;"",IF(Deník!$Y397=Statistika!$F$85,Deník!$W397,""),"")</f>
        <v/>
      </c>
      <c r="GB397" s="233" t="str">
        <f>IF(Deník!$W397&lt;&gt;"",IF(Deník!$Y397=Statistika!$F$86,Deník!$W397,""),"")</f>
        <v/>
      </c>
      <c r="GC397" s="233" t="str">
        <f>IF(Deník!$W397&lt;&gt;"",IF(Deník!$Y397=Statistika!$F$87,Deník!$W397,""),"")</f>
        <v/>
      </c>
      <c r="GD397" s="233" t="str">
        <f>IF(Deník!$W397&lt;&gt;"",IF(Deník!$Y397=Statistika!$F$88,Deník!$W397,""),"")</f>
        <v/>
      </c>
      <c r="GE397" s="233" t="str">
        <f>IF(Deník!$W397&lt;&gt;"",IF(Deník!$Y397=Statistika!$F$89,Deník!$W397,""),"")</f>
        <v/>
      </c>
      <c r="GF397" s="233" t="str">
        <f>IF(Deník!$W397&lt;&gt;"",IF(Deník!$Y397=Statistika!$F$90,Deník!$W397,""),"")</f>
        <v/>
      </c>
      <c r="GG397" s="233" t="str">
        <f>IF(Deník!$W397&lt;&gt;"",IF(Deník!$Y397=Statistika!$F$91,Deník!$W397,""),"")</f>
        <v/>
      </c>
      <c r="GH397" s="233"/>
      <c r="GI397" s="233" t="str">
        <f>IF(Deník!$W397&lt;&gt;"",IF(Deník!$AB397=Statistika!$L$100,Deník!$W397,""),"")</f>
        <v/>
      </c>
      <c r="GJ397" s="233" t="str">
        <f>IF(Deník!$W397&lt;&gt;"",IF(Deník!$AB397=Statistika!$L$101,Deník!$W397,""),"")</f>
        <v/>
      </c>
      <c r="GK397" s="233" t="str">
        <f>IF(Deník!$W397&lt;&gt;"",IF(Deník!$AB397=Statistika!$L$102,Deník!$W397,""),"")</f>
        <v/>
      </c>
      <c r="GL397" s="233" t="str">
        <f>IF(Deník!$W397&lt;&gt;"",IF(Deník!$AB397=Statistika!$L$103,Deník!$W397,""),"")</f>
        <v/>
      </c>
      <c r="GM397" s="233" t="str">
        <f>IF(Deník!$W397&lt;&gt;"",IF(Deník!$AB397=Statistika!$L$104,Deník!$W397,""),"")</f>
        <v/>
      </c>
      <c r="GN397" s="233" t="str">
        <f>IF(Deník!$W397&lt;&gt;"",IF(Deník!$AB397=Statistika!$L$105,Deník!$W397,""),"")</f>
        <v/>
      </c>
      <c r="GO397" s="233" t="str">
        <f>IF(Deník!$W397&lt;&gt;"",IF(Deník!$AB397=Statistika!$L$106,Deník!$W397,""),"")</f>
        <v/>
      </c>
      <c r="GP397" s="233" t="str">
        <f>IF(Deník!$W397&lt;&gt;"",IF(Deník!$AB397=Statistika!$L$107,Deník!$W397,""),"")</f>
        <v/>
      </c>
      <c r="GQ397" s="233" t="str">
        <f>IF(Deník!$W397&lt;&gt;"",IF(Deník!$AB397=Statistika!$L$108,Deník!$W397,""),"")</f>
        <v/>
      </c>
      <c r="GS397" s="233" t="str">
        <f>IF(Deník!$W397&lt;0,IF(Deník!$AC397=Statistika!$F$117,Deník!$W397,""),"")</f>
        <v/>
      </c>
      <c r="GT397" s="233" t="str">
        <f>IF(Deník!$W397&lt;0,IF(Deník!$AC397=Statistika!$F$118,Deník!$W397,""),"")</f>
        <v/>
      </c>
      <c r="GU397" s="233" t="str">
        <f>IF(Deník!$W397&lt;0,IF(Deník!$AC397=Statistika!$F$119,Deník!$W397,""),"")</f>
        <v/>
      </c>
      <c r="GV397" s="233" t="str">
        <f>IF(Deník!$W397&lt;0,IF(Deník!$AC397=Statistika!$F$120,Deník!$W397,""),"")</f>
        <v/>
      </c>
      <c r="GW397" s="233" t="str">
        <f>IF(Deník!$W397&lt;0,IF(Deník!$AC397=Statistika!$F$121,Deník!$W397,""),"")</f>
        <v/>
      </c>
      <c r="GX397" s="233" t="str">
        <f>IF(Deník!$W397&lt;0,IF(Deník!$AC397=Statistika!$F$122,Deník!$W397,""),"")</f>
        <v/>
      </c>
      <c r="GY397" s="233" t="str">
        <f>IF(Deník!$W397&lt;0,IF(Deník!$AC397=Statistika!$F$123,Deník!$W397,""),"")</f>
        <v/>
      </c>
      <c r="GZ397" s="233" t="str">
        <f>IF(Deník!$W397&lt;0,IF(Deník!$AC397=Statistika!$F$124,Deník!$W397,""),"")</f>
        <v/>
      </c>
      <c r="HA397" s="233" t="str">
        <f>IF(Deník!$W397&lt;0,IF(Deník!$AC397=Statistika!$F$125,Deník!$W397,""),"")</f>
        <v/>
      </c>
      <c r="HC397" s="233" t="str">
        <f>IF(Deník!$W397&lt;0,IF(Deník!$AD397=Statistika!$F$133,Deník!$W397,""),"")</f>
        <v/>
      </c>
      <c r="HD397" s="233" t="str">
        <f>IF(Deník!$W397&lt;0,IF(Deník!$AD397=Statistika!$F$134,Deník!$W397,""),"")</f>
        <v/>
      </c>
      <c r="HE397" s="233" t="str">
        <f>IF(Deník!$W397&lt;0,IF(Deník!$AD397=Statistika!$F$135,Deník!$W397,""),"")</f>
        <v/>
      </c>
      <c r="HF397" s="233" t="str">
        <f>IF(Deník!$W397&lt;0,IF(Deník!$AD397=Statistika!$F$136,Deník!$W397,""),"")</f>
        <v/>
      </c>
      <c r="HG397" s="233" t="str">
        <f>IF(Deník!$W397&lt;0,IF(Deník!$AD397=Statistika!$F$137,Deník!$W397,""),"")</f>
        <v/>
      </c>
      <c r="ID397" s="8">
        <f>Tabulka4[[#This Row],[Sloupec3]]</f>
        <v>0</v>
      </c>
      <c r="IE397" s="17" t="str">
        <f>IF(AND([1]Deník!$C397&gt;='[1]Měsíční shrnutí'!$D$1,[1]Deník!$C397&lt;='[1]Měsíční shrnutí'!$F$1),[1]Deník!$X397,"")</f>
        <v/>
      </c>
    </row>
    <row r="398" spans="1:239">
      <c r="A398" s="8">
        <f>Deník!C399</f>
        <v>0</v>
      </c>
      <c r="B398" s="50" t="str">
        <f>Deník!R399</f>
        <v/>
      </c>
      <c r="C398" s="102" t="str">
        <f>IF(AND(Deník!R399&gt;1,Deník!R399&lt;&gt;""),1,"")</f>
        <v/>
      </c>
      <c r="D398" s="102" t="str">
        <f>IF(AND(Deník!R399&lt;=0,Deník!R399&lt;&gt;""),1,"")</f>
        <v/>
      </c>
      <c r="E398" s="103" t="str">
        <f>IF(AND(Deník!R399&gt;=0,Deník!R399&lt;=1),1,"")</f>
        <v/>
      </c>
      <c r="F398" s="79" t="str">
        <f>IF(Deník!R399&lt;&gt;"",Deník!R399+F397,"")</f>
        <v/>
      </c>
      <c r="G398" s="85"/>
      <c r="H398" s="54" t="str">
        <f>IF(MONTH(Deník!$C398)=H$2,IF(AND(Deník!$R398&gt;=0,Deník!$R398&lt;=1),"BE",Deník!$R398),"")</f>
        <v/>
      </c>
      <c r="I398" s="11" t="str">
        <f>IF(MONTH(Deník!$C398)=I$2,IF(AND(Deník!$R398&gt;=0,Deník!$R398&lt;=1),"BE",Deník!$R398),"")</f>
        <v/>
      </c>
      <c r="J398" s="11" t="str">
        <f>IF(MONTH(Deník!$C398)=J$2,IF(AND(Deník!$R398&gt;=0,Deník!$R398&lt;=1),"BE",Deník!$R398),"")</f>
        <v/>
      </c>
      <c r="K398" s="11" t="str">
        <f>IF(MONTH(Deník!$C398)=K$2,IF(AND(Deník!$R398&gt;=0,Deník!$R398&lt;=1),"BE",Deník!$R398),"")</f>
        <v/>
      </c>
      <c r="L398" s="11" t="str">
        <f>IF(MONTH(Deník!$C398)=L$2,IF(AND(Deník!$R398&gt;=0,Deník!$R398&lt;=1),"BE",Deník!$R398),"")</f>
        <v/>
      </c>
      <c r="M398" s="11" t="str">
        <f>IF(MONTH(Deník!$C398)=M$2,IF(AND(Deník!$R398&gt;=0,Deník!$R398&lt;=1),"BE",Deník!$R398),"")</f>
        <v/>
      </c>
      <c r="N398" s="11" t="str">
        <f>IF(MONTH(Deník!$C398)=N$2,IF(AND(Deník!$R398&gt;=0,Deník!$R398&lt;=1),"BE",Deník!$R398),"")</f>
        <v/>
      </c>
      <c r="O398" s="11" t="str">
        <f>IF(MONTH(Deník!$C398)=O$2,IF(AND(Deník!$R398&gt;=0,Deník!$R398&lt;=1),"BE",Deník!$R398),"")</f>
        <v/>
      </c>
      <c r="P398" s="11" t="str">
        <f>IF(MONTH(Deník!$C398)=P$2,IF(AND(Deník!$R398&gt;=0,Deník!$R398&lt;=1),"BE",Deník!$R398),"")</f>
        <v/>
      </c>
      <c r="Q398" s="11" t="str">
        <f>IF(MONTH(Deník!$C398)=Q$2,IF(AND(Deník!$R398&gt;=0,Deník!$R398&lt;=1),"BE",Deník!$R398),"")</f>
        <v/>
      </c>
      <c r="R398" s="11" t="str">
        <f>IF(MONTH(Deník!$C398)=R$2,IF(AND(Deník!$R398&gt;=0,Deník!$R398&lt;=1),"BE",Deník!$R398),"")</f>
        <v/>
      </c>
      <c r="S398" s="57" t="str">
        <f>IF(MONTH(Deník!$C398)=S$2,IF(AND(Deník!$R398&gt;=0,Deník!$R398&lt;=1),"BE",Deník!$R398),"")</f>
        <v/>
      </c>
      <c r="U398" s="12"/>
      <c r="V398" s="12"/>
      <c r="X398" s="600" t="str">
        <f>IF(Deník!$R398&lt;&gt;"",IF(Deník!$B398=Statistika!$F$63,IF(AND(Deník!$R398&gt;=0,Deník!$R398&lt;=1),"BE",Deník!$R398),""),"")</f>
        <v/>
      </c>
      <c r="Y398" s="13" t="str">
        <f>IF(Deník!$R398&lt;&gt;"",IF(Deník!$B398=Statistika!$F$64,IF(AND(Deník!$R398&gt;=0,Deník!$R398&lt;=1),"BE",Deník!$R398),""),"")</f>
        <v/>
      </c>
      <c r="Z398" s="13" t="str">
        <f>IF(Deník!$R398&lt;&gt;"",IF(Deník!$B398=Statistika!$F$65,IF(AND(Deník!$R398&gt;=0,Deník!$R398&lt;=1),"BE",Deník!$R398),""),"")</f>
        <v/>
      </c>
      <c r="AA398" s="13" t="str">
        <f>IF(Deník!$R398&lt;&gt;"",IF(Deník!$B398=Statistika!$F$66,IF(AND(Deník!$R398&gt;=0,Deník!$R398&lt;=1),"BE",Deník!$R398),""),"")</f>
        <v/>
      </c>
      <c r="AB398" s="13" t="str">
        <f>IF(Deník!$R398&lt;&gt;"",IF(Deník!$B398=Statistika!$F$67,IF(AND(Deník!$R398&gt;=0,Deník!$R398&lt;=1),"BE",Deník!$R398),""),"")</f>
        <v/>
      </c>
      <c r="AC398" s="13" t="str">
        <f>IF(Deník!$R398&lt;&gt;"",IF(Deník!$B398=Statistika!$F$68,IF(AND(Deník!$R398&gt;=0,Deník!$R398&lt;=1),"BE",Deník!$R398),""),"")</f>
        <v/>
      </c>
      <c r="AD398" s="13" t="str">
        <f>IF(Deník!$R398&lt;&gt;"",IF(Deník!$B398=Statistika!$F$69,IF(AND(Deník!$R398&gt;=0,Deník!$R398&lt;=1),"BE",Deník!$R398),""),"")</f>
        <v/>
      </c>
      <c r="AE398" s="601" t="str">
        <f>IF(Deník!$R398&lt;&gt;"",IF(Deník!$B398=Statistika!$F$70,IF(AND(Deník!$R398&gt;=0,Deník!$R398&lt;=1),"BE",Deník!$R398),""),"")</f>
        <v/>
      </c>
      <c r="AF398" s="90"/>
      <c r="AG398" s="63" t="str">
        <f>IF(Deník!$R398&lt;&gt;"",IF(Deník!$J398="L",IF(AND(Deník!$R398&gt;=0,Deník!$R398&lt;=1),"BE",Deník!$R398),""),"")</f>
        <v/>
      </c>
      <c r="AH398" s="13" t="str">
        <f>IF(Deník!$R398&lt;&gt;"",IF(Deník!$J398="S",IF(AND(Deník!$R398&gt;=0,Deník!$R398&lt;=1),"BE",Deník!$R398),""),"")</f>
        <v/>
      </c>
      <c r="AI398" s="95"/>
      <c r="AJ398" s="71" t="str">
        <f>IF(Deník!N399&lt;&gt;"",Deník!N399*-1,"")</f>
        <v/>
      </c>
      <c r="AK398" s="88"/>
      <c r="AL398" s="63" t="str">
        <f>IF(WEEKDAY(Deník!$C398,2)=1,IF(AND(Deník!$R398&gt;=0,Deník!$R398&lt;=1),"BE",Deník!$R398),"")</f>
        <v/>
      </c>
      <c r="AM398" s="13" t="str">
        <f>IF(WEEKDAY(Deník!$C398,2)=2,IF(AND(Deník!$R398&gt;=0,Deník!$R398&lt;=1),"BE",Deník!$R398),"")</f>
        <v/>
      </c>
      <c r="AN398" s="13" t="str">
        <f>IF(WEEKDAY(Deník!$C398,2)=3,IF(AND(Deník!$R398&gt;=0,Deník!$R398&lt;=1),"BE",Deník!$R398),"")</f>
        <v/>
      </c>
      <c r="AO398" s="13" t="str">
        <f>IF(WEEKDAY(Deník!$C398,2)=4,IF(AND(Deník!$R398&gt;=0,Deník!$R398&lt;=1),"BE",Deník!$R398),"")</f>
        <v/>
      </c>
      <c r="AP398" s="60" t="str">
        <f>IF(WEEKDAY(Deník!$C398,2)=5,IF(AND(Deník!$R398&gt;=0,Deník!$R398&lt;=1),"BE",Deník!$R398),"")</f>
        <v/>
      </c>
      <c r="AQ398" s="99"/>
      <c r="AR398" s="100">
        <f>Deník!D398</f>
        <v>0</v>
      </c>
      <c r="AS398" s="63" t="str">
        <f>IF(Deník!$D398&lt;&gt;"",IF(AND(Deník!$D398&gt;=AS$2,Deník!$D398&lt;=AS$3),IF(AND(Deník!$R398&gt;=0,Deník!$R398&lt;=1),"BE",Deník!$R398),""),"")</f>
        <v/>
      </c>
      <c r="AT398" s="63" t="str">
        <f>IF(Deník!$D398&lt;&gt;"",IF(AND(Deník!$D398&gt;=AT$2,Deník!$D398&lt;=AT$3),IF(AND(Deník!$R398&gt;=0,Deník!$R398&lt;=1),"BE",Deník!$R398),""),"")</f>
        <v/>
      </c>
      <c r="AU398" s="63" t="str">
        <f>IF(Deník!$D398&lt;&gt;"",IF(AND(Deník!$D398&gt;=AU$2,Deník!$D398&lt;=AU$3),IF(AND(Deník!$R398&gt;=0,Deník!$R398&lt;=1),"BE",Deník!$R398),""),"")</f>
        <v/>
      </c>
      <c r="AV398" s="63" t="str">
        <f>IF(Deník!$D398&lt;&gt;"",IF(AND(Deník!$D398&gt;=AV$2,Deník!$D398&lt;=AV$3),IF(AND(Deník!$R398&gt;=0,Deník!$R398&lt;=1),"BE",Deník!$R398),""),"")</f>
        <v/>
      </c>
      <c r="AW398" s="63" t="str">
        <f>IF(Deník!$D398&lt;&gt;"",IF(AND(Deník!$D398&gt;=AW$2,Deník!$D398&lt;=AW$3),IF(AND(Deník!$R398&gt;=0,Deník!$R398&lt;=1),"BE",Deník!$R398),""),"")</f>
        <v/>
      </c>
      <c r="AX398" s="63" t="str">
        <f>IF(Deník!$D398&lt;&gt;"",IF(AND(Deník!$D398&gt;=AX$2,Deník!$D398&lt;=AX$3),IF(AND(Deník!$R398&gt;=0,Deník!$R398&lt;=1),"BE",Deník!$R398),""),"")</f>
        <v/>
      </c>
      <c r="AY398" s="63" t="str">
        <f>IF(Deník!$D398&lt;&gt;"",IF(AND(Deník!$D398&gt;=AY$2,Deník!$D398&lt;=AY$3),IF(AND(Deník!$R398&gt;=0,Deník!$R398&lt;=1),"BE",Deník!$R398),""),"")</f>
        <v/>
      </c>
      <c r="AZ398" s="63" t="str">
        <f>IF(Deník!$D398&lt;&gt;"",IF(AND(Deník!$D398&gt;=AZ$2,Deník!$D398&lt;=AZ$3),IF(AND(Deník!$R398&gt;=0,Deník!$R398&lt;=1),"BE",Deník!$R398),""),"")</f>
        <v/>
      </c>
      <c r="BA398" s="63" t="str">
        <f>IF(Deník!$D398&lt;&gt;"",IF(AND(Deník!$D398&gt;=BA$2,Deník!$D398&lt;=BA$3),IF(AND(Deník!$R398&gt;=0,Deník!$R398&lt;=1),"BE",Deník!$R398),""),"")</f>
        <v/>
      </c>
      <c r="BB398" s="63" t="str">
        <f>IF(Deník!$D398&lt;&gt;"",IF(AND(Deník!$D398&gt;=BB$2,Deník!$D398&lt;=BB$3),IF(AND(Deník!$R398&gt;=0,Deník!$R398&lt;=1),"BE",Deník!$R398),""),"")</f>
        <v/>
      </c>
      <c r="BC398" s="71" t="str">
        <f>IF(Deník!$D398&lt;&gt;"",IF(AND(Deník!$D398&gt;=BC$2,Deník!$D398&lt;=BC$3),IF(AND(Deník!$R398&gt;=0,Deník!$R398&lt;=1),"BE",Deník!$R398),""),"")</f>
        <v/>
      </c>
      <c r="BD398" s="20" t="str">
        <f>IF(Deník!$J399="S",(Deník!$M399-Deník!$K399),IF(Deník!$J399="L",(Deník!$K399-Deník!$M399),""))</f>
        <v/>
      </c>
      <c r="BE398" s="20" t="str">
        <f>IF(Deník!$J399="S",(Deník!$K399-Deník!$O399),IF(Deník!$J399="L",(Deník!$O399-Deník!$K399),""))</f>
        <v/>
      </c>
      <c r="BF398" s="20" t="str">
        <f>IF(Deník!$J399="S",(Deník!$K399-Deník!$L399),IF(Deník!$J399="L",(Deník!$L399-Deník!$K399),""))</f>
        <v/>
      </c>
      <c r="BG398" s="20" t="str">
        <f>IF(Deník!$J399="S",(Deník!$K399-Deník!$S399),IF(Deník!$J399="L",(Deník!$S399-Deník!$K399),""))</f>
        <v/>
      </c>
      <c r="BH398" s="20" t="str">
        <f>IF(Deník!$J399="S",(Deník!$K399-Deník!$U399),IF(Deník!$J399="L",(Deník!$U399-Deník!$K399),""))</f>
        <v/>
      </c>
      <c r="BI398" s="20" t="str">
        <f>IF(Deník!$R398&gt;1,Deník!$R398,"")</f>
        <v/>
      </c>
      <c r="BJ398" s="20" t="str">
        <f>IF(Deník!$R398&lt;0,Deník!$R398,"")</f>
        <v/>
      </c>
      <c r="BK398" s="17"/>
      <c r="BM398" s="233" t="str">
        <f>IF(Deník!$R398&lt;&gt;"",IF(Deník!$Y398=Statistika!$F$78,IF(AND(Deník!$R398&gt;=0,Deník!$R398&lt;=1),"BE",Deník!$R398),""),"")</f>
        <v/>
      </c>
      <c r="BN398" s="233" t="str">
        <f>IF(Deník!$R398&lt;&gt;"",IF(Deník!$Y398=Statistika!$F$79,IF(AND(Deník!$R398&gt;=0,Deník!$R398&lt;=1),"BE",Deník!$R398),""),"")</f>
        <v/>
      </c>
      <c r="BO398" s="233" t="str">
        <f>IF(Deník!$R398&lt;&gt;"",IF(Deník!$Y398=Statistika!$F$80,IF(AND(Deník!$R398&gt;=0,Deník!$R398&lt;=1),"BE",Deník!$R398),""),"")</f>
        <v/>
      </c>
      <c r="BP398" s="233" t="str">
        <f>IF(Deník!$R398&lt;&gt;"",IF(Deník!$Y398=Statistika!$F$81,IF(AND(Deník!$R398&gt;=0,Deník!$R398&lt;=1),"BE",Deník!$R398),""),"")</f>
        <v/>
      </c>
      <c r="BQ398" s="233" t="str">
        <f>IF(Deník!$R398&lt;&gt;"",IF(Deník!$Y398=Statistika!$F$82,IF(AND(Deník!$R398&gt;=0,Deník!$R398&lt;=1),"BE",Deník!$R398),""),"")</f>
        <v/>
      </c>
      <c r="BR398" s="233" t="str">
        <f>IF(Deník!$R398&lt;&gt;"",IF(Deník!$Y398=Statistika!$F$83,IF(AND(Deník!$R398&gt;=0,Deník!$R398&lt;=1),"BE",Deník!$R398),""),"")</f>
        <v/>
      </c>
      <c r="BS398" s="233" t="str">
        <f>IF(Deník!$R398&lt;&gt;"",IF(Deník!$Y398=Statistika!$F$84,IF(AND(Deník!$R398&gt;=0,Deník!$R398&lt;=1),"BE",Deník!$R398),""),"")</f>
        <v/>
      </c>
      <c r="BT398" s="233" t="str">
        <f>IF(Deník!$R398&lt;&gt;"",IF(Deník!$Y398=Statistika!$F$85,IF(AND(Deník!$R398&gt;=0,Deník!$R398&lt;=1),"BE",Deník!$R398),""),"")</f>
        <v/>
      </c>
      <c r="BU398" s="233" t="str">
        <f>IF(Deník!$R398&lt;&gt;"",IF(Deník!$Y398=Statistika!$F$86,IF(AND(Deník!$R398&gt;=0,Deník!$R398&lt;=1),"BE",Deník!$R398),""),"")</f>
        <v/>
      </c>
      <c r="BV398" s="233" t="str">
        <f>IF(Deník!$R398&lt;&gt;"",IF(Deník!$Y398=Statistika!$F$87,IF(AND(Deník!$R398&gt;=0,Deník!$R398&lt;=1),"BE",Deník!$R398),""),"")</f>
        <v/>
      </c>
      <c r="BW398" s="233" t="str">
        <f>IF(Deník!$R398&lt;&gt;"",IF(Deník!$Y398=Statistika!$F$88,IF(AND(Deník!$R398&gt;=0,Deník!$R398&lt;=1),"BE",Deník!$R398),""),"")</f>
        <v/>
      </c>
      <c r="BX398" s="233" t="str">
        <f>IF(Deník!$R398&lt;&gt;"",IF(Deník!$Y398=Statistika!$F$89,IF(AND(Deník!$R398&gt;=0,Deník!$R398&lt;=1),"BE",Deník!$R398),""),"")</f>
        <v/>
      </c>
      <c r="BY398" s="233" t="str">
        <f>IF(Deník!$R398&lt;&gt;"",IF(Deník!$Y398=Statistika!$F$90,IF(AND(Deník!$R398&gt;=0,Deník!$R398&lt;=1),"BE",Deník!$R398),""),"")</f>
        <v/>
      </c>
      <c r="BZ398" s="233" t="str">
        <f>IF(Deník!$R398&lt;&gt;"",IF(Deník!$Y398=Statistika!$F$91,IF(AND(Deník!$R398&gt;=0,Deník!$R398&lt;=1),"BE",Deník!$R398),""),"")</f>
        <v/>
      </c>
      <c r="CA398" s="233"/>
      <c r="CB398" s="233" t="str">
        <f>IF(Deník!$R398&lt;&gt;"",IF(Deník!$AB398="SL",IF(AND(Deník!$R398&gt;=0,Deník!$R398&lt;=1),"BE",Deník!$R398),""),"")</f>
        <v/>
      </c>
      <c r="CC398" s="233" t="str">
        <f>IF(Deník!$R398&lt;&gt;"",IF(Deník!$AB398="BE10",IF(AND(Deník!$R398&gt;=0,Deník!$R398&lt;=1),"BE",Deník!$R398),""),"")</f>
        <v/>
      </c>
      <c r="CD398" s="233" t="str">
        <f>IF(Deník!$R398&lt;&gt;"",IF(Deník!$AB398="BE15",IF(AND(Deník!$R398&gt;=0,Deník!$R398&lt;=1),"BE",Deník!$R398),""),"")</f>
        <v/>
      </c>
      <c r="CE398" s="233" t="str">
        <f>IF(Deník!$R398&lt;&gt;"",IF(Deník!$AB398="BE20",IF(AND(Deník!$R398&gt;=0,Deník!$R398&lt;=1),"BE",Deník!$R398),""),"")</f>
        <v/>
      </c>
      <c r="CF398" s="233" t="str">
        <f>IF(Deník!$R398&lt;&gt;"",IF(Deník!$AB398="TP1",IF(AND(Deník!$R398&gt;=0,Deník!$R398&lt;=1),"BE",Deník!$R398),""),"")</f>
        <v/>
      </c>
      <c r="CG398" s="233" t="str">
        <f>IF(Deník!$R398&lt;&gt;"",IF(Deník!$AB398="TP2",IF(AND(Deník!$R398&gt;=0,Deník!$R398&lt;=1),"BE",Deník!$R398),""),"")</f>
        <v/>
      </c>
      <c r="CH398" s="233" t="str">
        <f>IF(Deník!$R398&lt;&gt;"",IF(Deník!$AB398="TP3",IF(AND(Deník!$R398&gt;=0,Deník!$R398&lt;=1),"BE",Deník!$R398),""),"")</f>
        <v/>
      </c>
      <c r="CI398" s="233" t="str">
        <f>IF(Deník!$R398&lt;&gt;"",IF(Deník!$AB398="Trailing SL",IF(AND(Deník!$R398&gt;=0,Deník!$R398&lt;=1),"BE",Deník!$R398),""),"")</f>
        <v/>
      </c>
      <c r="CJ398" s="233" t="str">
        <f>IF(Deník!$R398&lt;&gt;"",IF(Deník!$AB398="Manual",IF(AND(Deník!$R398&gt;=0,Deník!$R398&lt;=1),"BE",Deník!$R398),""),"")</f>
        <v/>
      </c>
      <c r="CK398" s="233"/>
      <c r="CL398" s="233" t="str">
        <f>IF(Deník!$R398&lt;0,IF(Deník!$AC398=Statistika!$F$117,Deník!$R398,""),"")</f>
        <v/>
      </c>
      <c r="CM398" s="233" t="str">
        <f>IF(Deník!$R398&lt;0,IF(Deník!$AC398=Statistika!$F$118,Deník!$R398,""),"")</f>
        <v/>
      </c>
      <c r="CN398" s="233" t="str">
        <f>IF(Deník!$R398&lt;0,IF(Deník!$AC398=Statistika!$F$119,Deník!$R398,""),"")</f>
        <v/>
      </c>
      <c r="CO398" s="233" t="str">
        <f>IF(Deník!$R398&lt;0,IF(Deník!$AC398=Statistika!$F$120,Deník!$R398,""),"")</f>
        <v/>
      </c>
      <c r="CP398" s="233" t="str">
        <f>IF(Deník!$R398&lt;0,IF(Deník!$AC398=Statistika!$F$121,Deník!$R398,""),"")</f>
        <v/>
      </c>
      <c r="CQ398" s="233" t="str">
        <f>IF(Deník!$R398&lt;0,IF(Deník!$AC398=Statistika!$F$122,Deník!$R398,""),"")</f>
        <v/>
      </c>
      <c r="CR398" s="233" t="str">
        <f>IF(Deník!$R398&lt;0,IF(Deník!$AC398=Statistika!$F$123,Deník!$R398,""),"")</f>
        <v/>
      </c>
      <c r="CS398" s="233" t="str">
        <f>IF(Deník!$R398&lt;0,IF(Deník!$AC398=Statistika!$F$124,Deník!$R398,""),"")</f>
        <v/>
      </c>
      <c r="CT398" s="233" t="str">
        <f>IF(Deník!$R398&lt;0,IF(Deník!$AC398=Statistika!$F$125,Deník!$R398,""),"")</f>
        <v/>
      </c>
      <c r="CU398" s="233"/>
      <c r="CV398" s="233" t="str">
        <f>IF(Deník!$R398&lt;0,IF(Deník!$AD398=$CV$2,Deník!$R398,""),"")</f>
        <v/>
      </c>
      <c r="CW398" s="233" t="str">
        <f>IF(Deník!$R398&lt;0,IF(Deník!$AD398=$CW$2,Deník!$R398,""),"")</f>
        <v/>
      </c>
      <c r="CX398" s="233" t="str">
        <f>IF(Deník!$R398&lt;0,IF(Deník!$AD398=$CX$2,Deník!$R398,""),"")</f>
        <v/>
      </c>
      <c r="CY398" s="233" t="str">
        <f>IF(Deník!$R398&lt;0,IF(Deník!$AD398=$CY$2,Deník!$R398,""),"")</f>
        <v/>
      </c>
      <c r="CZ398" s="233" t="str">
        <f>IF(Deník!$R398&lt;0,IF(Deník!$AD398=$CZ$2,Deník!$R398,""),"")</f>
        <v/>
      </c>
      <c r="DL398" s="221">
        <f t="shared" si="18"/>
        <v>93847.029999999984</v>
      </c>
      <c r="DM398" s="220">
        <f t="shared" si="17"/>
        <v>-6.1529700000000132E-2</v>
      </c>
      <c r="DO398" s="50">
        <f>Deník!W399</f>
        <v>0</v>
      </c>
      <c r="DP398" s="102" t="str">
        <f>IF(AND(Deník!W399&gt;0),1,"")</f>
        <v/>
      </c>
      <c r="DQ398" s="102">
        <f>IF(AND(Deník!W399&lt;=0),1,"")</f>
        <v>1</v>
      </c>
      <c r="DR398" s="227"/>
      <c r="DS398" s="228"/>
      <c r="DT398" s="85"/>
      <c r="DU398" s="54">
        <f>IF(MONTH(Deník!$C398)=DU$2,Deník!$W398,"")</f>
        <v>0</v>
      </c>
      <c r="DV398" s="222" t="str">
        <f>IF(MONTH(Deník!$C398)=DV$2,Deník!$W398,"")</f>
        <v/>
      </c>
      <c r="DW398" s="222" t="str">
        <f>IF(MONTH(Deník!$C398)=DW$2,Deník!$W398,"")</f>
        <v/>
      </c>
      <c r="DX398" s="222" t="str">
        <f>IF(MONTH(Deník!$C398)=DX$2,Deník!$W398,"")</f>
        <v/>
      </c>
      <c r="DY398" s="222" t="str">
        <f>IF(MONTH(Deník!$C398)=DY$2,Deník!$W398,"")</f>
        <v/>
      </c>
      <c r="DZ398" s="222" t="str">
        <f>IF(MONTH(Deník!$C398)=DZ$2,Deník!$W398,"")</f>
        <v/>
      </c>
      <c r="EA398" s="222" t="str">
        <f>IF(MONTH(Deník!$C398)=EA$2,Deník!$W398,"")</f>
        <v/>
      </c>
      <c r="EB398" s="222" t="str">
        <f>IF(MONTH(Deník!$C398)=EB$2,Deník!$W398,"")</f>
        <v/>
      </c>
      <c r="EC398" s="222" t="str">
        <f>IF(MONTH(Deník!$C398)=EC$2,Deník!$W398,"")</f>
        <v/>
      </c>
      <c r="ED398" s="222" t="str">
        <f>IF(MONTH(Deník!$C398)=ED$2,Deník!$W398,"")</f>
        <v/>
      </c>
      <c r="EE398" s="222" t="str">
        <f>IF(MONTH(Deník!$C398)=EE$2,Deník!$W398,"")</f>
        <v/>
      </c>
      <c r="EF398" s="222" t="str">
        <f>IF(MONTH(Deník!$C398)=EF$2,Deník!$W398,"")</f>
        <v/>
      </c>
      <c r="EI398" s="600" t="str">
        <f>IF(Deník!$W398&lt;&gt;"",IF(Deník!$B398=Statistika!$F$63,Deník!$W398,""),"")</f>
        <v/>
      </c>
      <c r="EJ398" s="13" t="str">
        <f>IF(Deník!$W398&lt;&gt;"",IF(Deník!$B398=Statistika!$F$64,Deník!$W398,""),"")</f>
        <v/>
      </c>
      <c r="EK398" s="13" t="str">
        <f>IF(Deník!$W398&lt;&gt;"",IF(Deník!$B398=Statistika!$F$65,Deník!$W398,""),"")</f>
        <v/>
      </c>
      <c r="EL398" s="13" t="str">
        <f>IF(Deník!$W398&lt;&gt;"",IF(Deník!$B398=Statistika!$F$66,Deník!$W398,""),"")</f>
        <v/>
      </c>
      <c r="EM398" s="13" t="str">
        <f>IF(Deník!$W398&lt;&gt;"",IF(Deník!$B398=Statistika!$F$67,Deník!$W398,""),"")</f>
        <v/>
      </c>
      <c r="EN398" s="13" t="str">
        <f>IF(Deník!$W398&lt;&gt;"",IF(Deník!$B398=Statistika!$F$68,Deník!$W398,""),"")</f>
        <v/>
      </c>
      <c r="EO398" s="13" t="str">
        <f>IF(Deník!$W398&lt;&gt;"",IF(Deník!$B398=Statistika!$F$69,Deník!$W398,""),"")</f>
        <v/>
      </c>
      <c r="EP398" s="601" t="str">
        <f>IF(Deník!$W398&lt;&gt;"",IF(Deník!$B398=Statistika!$F$70,Deník!$W398,""),"")</f>
        <v/>
      </c>
      <c r="EQ398" s="90"/>
      <c r="ER398" s="63" t="str">
        <f>IF(Deník!$W398&lt;&gt;"",IF(Deník!$J398="L",Deník!$W398,""),"")</f>
        <v/>
      </c>
      <c r="ES398" s="13" t="str">
        <f>IF(Deník!$W398&lt;&gt;"",IF(Deník!$J398="S",Deník!$W398,""),"")</f>
        <v/>
      </c>
      <c r="ET398" s="95"/>
      <c r="EU398" s="88"/>
      <c r="EV398" s="63" t="str">
        <f>IF(WEEKDAY(Deník!$C398,2)=1,Deník!$W398,"")</f>
        <v/>
      </c>
      <c r="EW398" s="13" t="str">
        <f>IF(WEEKDAY(Deník!$C398,2)=2,Deník!$W398,"")</f>
        <v/>
      </c>
      <c r="EX398" s="13" t="str">
        <f>IF(WEEKDAY(Deník!$C398,2)=3,Deník!$W398,"")</f>
        <v/>
      </c>
      <c r="EY398" s="13" t="str">
        <f>IF(WEEKDAY(Deník!$C398,2)=4,Deník!$W398,"")</f>
        <v/>
      </c>
      <c r="EZ398" s="60" t="str">
        <f>IF(WEEKDAY(Deník!$C398,2)=5,Deník!$W398,"")</f>
        <v/>
      </c>
      <c r="FA398" s="99"/>
      <c r="FB398" s="100">
        <f>Deník!D398</f>
        <v>0</v>
      </c>
      <c r="FC398" s="63">
        <f>IF($FB398&lt;&gt;"",IF(AND($FB398&gt;=FC$2,$FB398&lt;=FC$3),Deník!$W398,""))</f>
        <v>0</v>
      </c>
      <c r="FD398" s="63" t="str">
        <f>IF($FB398&lt;&gt;"",IF(AND($FB398&gt;=FD$2,$FB398&lt;=FD$3),Deník!$W398,""))</f>
        <v/>
      </c>
      <c r="FE398" s="63" t="str">
        <f>IF($FB398&lt;&gt;"",IF(AND($FB398&gt;=FE$2,$FB398&lt;=FE$3),Deník!$W398,""))</f>
        <v/>
      </c>
      <c r="FF398" s="63" t="str">
        <f>IF($FB398&lt;&gt;"",IF(AND($FB398&gt;=FF$2,$FB398&lt;=FF$3),Deník!$W398,""))</f>
        <v/>
      </c>
      <c r="FG398" s="63" t="str">
        <f>IF($FB398&lt;&gt;"",IF(AND($FB398&gt;=FG$2,$FB398&lt;=FG$3),Deník!$W398,""))</f>
        <v/>
      </c>
      <c r="FH398" s="63" t="str">
        <f>IF($FB398&lt;&gt;"",IF(AND($FB398&gt;=FH$2,$FB398&lt;=FH$3),Deník!$W398,""))</f>
        <v/>
      </c>
      <c r="FI398" s="63" t="str">
        <f>IF($FB398&lt;&gt;"",IF(AND($FB398&gt;=FI$2,$FB398&lt;=FI$3),Deník!$W398,""))</f>
        <v/>
      </c>
      <c r="FJ398" s="63" t="str">
        <f>IF($FB398&lt;&gt;"",IF(AND($FB398&gt;=FJ$2,$FB398&lt;=FJ$3),Deník!$W398,""))</f>
        <v/>
      </c>
      <c r="FK398" s="63" t="str">
        <f>IF($FB398&lt;&gt;"",IF(AND($FB398&gt;=FK$2,$FB398&lt;=FK$3),Deník!$W398,""))</f>
        <v/>
      </c>
      <c r="FL398" s="63" t="str">
        <f>IF($FB398&lt;&gt;"",IF(AND($FB398&gt;=FL$2,$FB398&lt;=FL$3),Deník!$W398,""))</f>
        <v/>
      </c>
      <c r="FM398" s="63" t="str">
        <f>IF($FB398&lt;&gt;"",IF(AND($FB398&gt;=FM$2,$FB398&lt;=FM$3),Deník!$W398,""))</f>
        <v/>
      </c>
      <c r="FN398" s="13"/>
      <c r="FO398" s="20" t="str">
        <f>IF(Deník!$W398&gt;1,Deník!$W398,"")</f>
        <v/>
      </c>
      <c r="FP398" s="20" t="str">
        <f>IF(Deník!$W398&lt;0,Deník!$W398,"")</f>
        <v/>
      </c>
      <c r="FQ398" s="17"/>
      <c r="FS398" s="233"/>
      <c r="FT398" s="233" t="str">
        <f>IF(Deník!$W398&lt;&gt;"",IF(Deník!$Y398=Statistika!$F$78,Deník!$W398,""),"")</f>
        <v/>
      </c>
      <c r="FU398" s="233" t="str">
        <f>IF(Deník!$W398&lt;&gt;"",IF(Deník!$Y398=Statistika!$F$79,Deník!$W398,""),"")</f>
        <v/>
      </c>
      <c r="FV398" s="233" t="str">
        <f>IF(Deník!$W398&lt;&gt;"",IF(Deník!$Y398=Statistika!$F$80,Deník!$W398,""),"")</f>
        <v/>
      </c>
      <c r="FW398" s="233" t="str">
        <f>IF(Deník!$W398&lt;&gt;"",IF(Deník!$Y398=Statistika!$F$81,Deník!$W398,""),"")</f>
        <v/>
      </c>
      <c r="FX398" s="233" t="str">
        <f>IF(Deník!$W398&lt;&gt;"",IF(Deník!$Y398=Statistika!$F$82,Deník!$W398,""),"")</f>
        <v/>
      </c>
      <c r="FY398" s="233" t="str">
        <f>IF(Deník!$W398&lt;&gt;"",IF(Deník!$Y398=Statistika!$F$83,Deník!$W398,""),"")</f>
        <v/>
      </c>
      <c r="FZ398" s="233" t="str">
        <f>IF(Deník!$W398&lt;&gt;"",IF(Deník!$Y398=Statistika!$F$84,Deník!$W398,""),"")</f>
        <v/>
      </c>
      <c r="GA398" s="233" t="str">
        <f>IF(Deník!$W398&lt;&gt;"",IF(Deník!$Y398=Statistika!$F$85,Deník!$W398,""),"")</f>
        <v/>
      </c>
      <c r="GB398" s="233" t="str">
        <f>IF(Deník!$W398&lt;&gt;"",IF(Deník!$Y398=Statistika!$F$86,Deník!$W398,""),"")</f>
        <v/>
      </c>
      <c r="GC398" s="233" t="str">
        <f>IF(Deník!$W398&lt;&gt;"",IF(Deník!$Y398=Statistika!$F$87,Deník!$W398,""),"")</f>
        <v/>
      </c>
      <c r="GD398" s="233" t="str">
        <f>IF(Deník!$W398&lt;&gt;"",IF(Deník!$Y398=Statistika!$F$88,Deník!$W398,""),"")</f>
        <v/>
      </c>
      <c r="GE398" s="233" t="str">
        <f>IF(Deník!$W398&lt;&gt;"",IF(Deník!$Y398=Statistika!$F$89,Deník!$W398,""),"")</f>
        <v/>
      </c>
      <c r="GF398" s="233" t="str">
        <f>IF(Deník!$W398&lt;&gt;"",IF(Deník!$Y398=Statistika!$F$90,Deník!$W398,""),"")</f>
        <v/>
      </c>
      <c r="GG398" s="233" t="str">
        <f>IF(Deník!$W398&lt;&gt;"",IF(Deník!$Y398=Statistika!$F$91,Deník!$W398,""),"")</f>
        <v/>
      </c>
      <c r="GH398" s="233"/>
      <c r="GI398" s="233" t="str">
        <f>IF(Deník!$W398&lt;&gt;"",IF(Deník!$AB398=Statistika!$L$100,Deník!$W398,""),"")</f>
        <v/>
      </c>
      <c r="GJ398" s="233" t="str">
        <f>IF(Deník!$W398&lt;&gt;"",IF(Deník!$AB398=Statistika!$L$101,Deník!$W398,""),"")</f>
        <v/>
      </c>
      <c r="GK398" s="233" t="str">
        <f>IF(Deník!$W398&lt;&gt;"",IF(Deník!$AB398=Statistika!$L$102,Deník!$W398,""),"")</f>
        <v/>
      </c>
      <c r="GL398" s="233" t="str">
        <f>IF(Deník!$W398&lt;&gt;"",IF(Deník!$AB398=Statistika!$L$103,Deník!$W398,""),"")</f>
        <v/>
      </c>
      <c r="GM398" s="233" t="str">
        <f>IF(Deník!$W398&lt;&gt;"",IF(Deník!$AB398=Statistika!$L$104,Deník!$W398,""),"")</f>
        <v/>
      </c>
      <c r="GN398" s="233" t="str">
        <f>IF(Deník!$W398&lt;&gt;"",IF(Deník!$AB398=Statistika!$L$105,Deník!$W398,""),"")</f>
        <v/>
      </c>
      <c r="GO398" s="233" t="str">
        <f>IF(Deník!$W398&lt;&gt;"",IF(Deník!$AB398=Statistika!$L$106,Deník!$W398,""),"")</f>
        <v/>
      </c>
      <c r="GP398" s="233" t="str">
        <f>IF(Deník!$W398&lt;&gt;"",IF(Deník!$AB398=Statistika!$L$107,Deník!$W398,""),"")</f>
        <v/>
      </c>
      <c r="GQ398" s="233" t="str">
        <f>IF(Deník!$W398&lt;&gt;"",IF(Deník!$AB398=Statistika!$L$108,Deník!$W398,""),"")</f>
        <v/>
      </c>
      <c r="GS398" s="233" t="str">
        <f>IF(Deník!$W398&lt;0,IF(Deník!$AC398=Statistika!$F$117,Deník!$W398,""),"")</f>
        <v/>
      </c>
      <c r="GT398" s="233" t="str">
        <f>IF(Deník!$W398&lt;0,IF(Deník!$AC398=Statistika!$F$118,Deník!$W398,""),"")</f>
        <v/>
      </c>
      <c r="GU398" s="233" t="str">
        <f>IF(Deník!$W398&lt;0,IF(Deník!$AC398=Statistika!$F$119,Deník!$W398,""),"")</f>
        <v/>
      </c>
      <c r="GV398" s="233" t="str">
        <f>IF(Deník!$W398&lt;0,IF(Deník!$AC398=Statistika!$F$120,Deník!$W398,""),"")</f>
        <v/>
      </c>
      <c r="GW398" s="233" t="str">
        <f>IF(Deník!$W398&lt;0,IF(Deník!$AC398=Statistika!$F$121,Deník!$W398,""),"")</f>
        <v/>
      </c>
      <c r="GX398" s="233" t="str">
        <f>IF(Deník!$W398&lt;0,IF(Deník!$AC398=Statistika!$F$122,Deník!$W398,""),"")</f>
        <v/>
      </c>
      <c r="GY398" s="233" t="str">
        <f>IF(Deník!$W398&lt;0,IF(Deník!$AC398=Statistika!$F$123,Deník!$W398,""),"")</f>
        <v/>
      </c>
      <c r="GZ398" s="233" t="str">
        <f>IF(Deník!$W398&lt;0,IF(Deník!$AC398=Statistika!$F$124,Deník!$W398,""),"")</f>
        <v/>
      </c>
      <c r="HA398" s="233" t="str">
        <f>IF(Deník!$W398&lt;0,IF(Deník!$AC398=Statistika!$F$125,Deník!$W398,""),"")</f>
        <v/>
      </c>
      <c r="HC398" s="233" t="str">
        <f>IF(Deník!$W398&lt;0,IF(Deník!$AD398=Statistika!$F$133,Deník!$W398,""),"")</f>
        <v/>
      </c>
      <c r="HD398" s="233" t="str">
        <f>IF(Deník!$W398&lt;0,IF(Deník!$AD398=Statistika!$F$134,Deník!$W398,""),"")</f>
        <v/>
      </c>
      <c r="HE398" s="233" t="str">
        <f>IF(Deník!$W398&lt;0,IF(Deník!$AD398=Statistika!$F$135,Deník!$W398,""),"")</f>
        <v/>
      </c>
      <c r="HF398" s="233" t="str">
        <f>IF(Deník!$W398&lt;0,IF(Deník!$AD398=Statistika!$F$136,Deník!$W398,""),"")</f>
        <v/>
      </c>
      <c r="HG398" s="233" t="str">
        <f>IF(Deník!$W398&lt;0,IF(Deník!$AD398=Statistika!$F$137,Deník!$W398,""),"")</f>
        <v/>
      </c>
      <c r="ID398" s="8">
        <f>Tabulka4[[#This Row],[Sloupec3]]</f>
        <v>0</v>
      </c>
      <c r="IE398" s="17" t="str">
        <f>IF(AND([1]Deník!$C398&gt;='[1]Měsíční shrnutí'!$D$1,[1]Deník!$C398&lt;='[1]Měsíční shrnutí'!$F$1),[1]Deník!$X398,"")</f>
        <v/>
      </c>
    </row>
    <row r="399" spans="1:239">
      <c r="A399" s="8">
        <f>Deník!C400</f>
        <v>0</v>
      </c>
      <c r="B399" s="50" t="str">
        <f>Deník!R400</f>
        <v/>
      </c>
      <c r="C399" s="102" t="str">
        <f>IF(AND(Deník!R400&gt;1,Deník!R400&lt;&gt;""),1,"")</f>
        <v/>
      </c>
      <c r="D399" s="102" t="str">
        <f>IF(AND(Deník!R400&lt;=0,Deník!R400&lt;&gt;""),1,"")</f>
        <v/>
      </c>
      <c r="E399" s="103" t="str">
        <f>IF(AND(Deník!R400&gt;=0,Deník!R400&lt;=1),1,"")</f>
        <v/>
      </c>
      <c r="F399" s="79" t="str">
        <f>IF(Deník!R400&lt;&gt;"",Deník!R400+F398,"")</f>
        <v/>
      </c>
      <c r="G399" s="85"/>
      <c r="H399" s="54" t="str">
        <f>IF(MONTH(Deník!$C399)=H$2,IF(AND(Deník!$R399&gt;=0,Deník!$R399&lt;=1),"BE",Deník!$R399),"")</f>
        <v/>
      </c>
      <c r="I399" s="11" t="str">
        <f>IF(MONTH(Deník!$C399)=I$2,IF(AND(Deník!$R399&gt;=0,Deník!$R399&lt;=1),"BE",Deník!$R399),"")</f>
        <v/>
      </c>
      <c r="J399" s="11" t="str">
        <f>IF(MONTH(Deník!$C399)=J$2,IF(AND(Deník!$R399&gt;=0,Deník!$R399&lt;=1),"BE",Deník!$R399),"")</f>
        <v/>
      </c>
      <c r="K399" s="11" t="str">
        <f>IF(MONTH(Deník!$C399)=K$2,IF(AND(Deník!$R399&gt;=0,Deník!$R399&lt;=1),"BE",Deník!$R399),"")</f>
        <v/>
      </c>
      <c r="L399" s="11" t="str">
        <f>IF(MONTH(Deník!$C399)=L$2,IF(AND(Deník!$R399&gt;=0,Deník!$R399&lt;=1),"BE",Deník!$R399),"")</f>
        <v/>
      </c>
      <c r="M399" s="11" t="str">
        <f>IF(MONTH(Deník!$C399)=M$2,IF(AND(Deník!$R399&gt;=0,Deník!$R399&lt;=1),"BE",Deník!$R399),"")</f>
        <v/>
      </c>
      <c r="N399" s="11" t="str">
        <f>IF(MONTH(Deník!$C399)=N$2,IF(AND(Deník!$R399&gt;=0,Deník!$R399&lt;=1),"BE",Deník!$R399),"")</f>
        <v/>
      </c>
      <c r="O399" s="11" t="str">
        <f>IF(MONTH(Deník!$C399)=O$2,IF(AND(Deník!$R399&gt;=0,Deník!$R399&lt;=1),"BE",Deník!$R399),"")</f>
        <v/>
      </c>
      <c r="P399" s="11" t="str">
        <f>IF(MONTH(Deník!$C399)=P$2,IF(AND(Deník!$R399&gt;=0,Deník!$R399&lt;=1),"BE",Deník!$R399),"")</f>
        <v/>
      </c>
      <c r="Q399" s="11" t="str">
        <f>IF(MONTH(Deník!$C399)=Q$2,IF(AND(Deník!$R399&gt;=0,Deník!$R399&lt;=1),"BE",Deník!$R399),"")</f>
        <v/>
      </c>
      <c r="R399" s="11" t="str">
        <f>IF(MONTH(Deník!$C399)=R$2,IF(AND(Deník!$R399&gt;=0,Deník!$R399&lt;=1),"BE",Deník!$R399),"")</f>
        <v/>
      </c>
      <c r="S399" s="57" t="str">
        <f>IF(MONTH(Deník!$C399)=S$2,IF(AND(Deník!$R399&gt;=0,Deník!$R399&lt;=1),"BE",Deník!$R399),"")</f>
        <v/>
      </c>
      <c r="U399" s="12"/>
      <c r="V399" s="12"/>
      <c r="X399" s="600" t="str">
        <f>IF(Deník!$R399&lt;&gt;"",IF(Deník!$B399=Statistika!$F$63,IF(AND(Deník!$R399&gt;=0,Deník!$R399&lt;=1),"BE",Deník!$R399),""),"")</f>
        <v/>
      </c>
      <c r="Y399" s="13" t="str">
        <f>IF(Deník!$R399&lt;&gt;"",IF(Deník!$B399=Statistika!$F$64,IF(AND(Deník!$R399&gt;=0,Deník!$R399&lt;=1),"BE",Deník!$R399),""),"")</f>
        <v/>
      </c>
      <c r="Z399" s="13" t="str">
        <f>IF(Deník!$R399&lt;&gt;"",IF(Deník!$B399=Statistika!$F$65,IF(AND(Deník!$R399&gt;=0,Deník!$R399&lt;=1),"BE",Deník!$R399),""),"")</f>
        <v/>
      </c>
      <c r="AA399" s="13" t="str">
        <f>IF(Deník!$R399&lt;&gt;"",IF(Deník!$B399=Statistika!$F$66,IF(AND(Deník!$R399&gt;=0,Deník!$R399&lt;=1),"BE",Deník!$R399),""),"")</f>
        <v/>
      </c>
      <c r="AB399" s="13" t="str">
        <f>IF(Deník!$R399&lt;&gt;"",IF(Deník!$B399=Statistika!$F$67,IF(AND(Deník!$R399&gt;=0,Deník!$R399&lt;=1),"BE",Deník!$R399),""),"")</f>
        <v/>
      </c>
      <c r="AC399" s="13" t="str">
        <f>IF(Deník!$R399&lt;&gt;"",IF(Deník!$B399=Statistika!$F$68,IF(AND(Deník!$R399&gt;=0,Deník!$R399&lt;=1),"BE",Deník!$R399),""),"")</f>
        <v/>
      </c>
      <c r="AD399" s="13" t="str">
        <f>IF(Deník!$R399&lt;&gt;"",IF(Deník!$B399=Statistika!$F$69,IF(AND(Deník!$R399&gt;=0,Deník!$R399&lt;=1),"BE",Deník!$R399),""),"")</f>
        <v/>
      </c>
      <c r="AE399" s="601" t="str">
        <f>IF(Deník!$R399&lt;&gt;"",IF(Deník!$B399=Statistika!$F$70,IF(AND(Deník!$R399&gt;=0,Deník!$R399&lt;=1),"BE",Deník!$R399),""),"")</f>
        <v/>
      </c>
      <c r="AF399" s="90"/>
      <c r="AG399" s="63" t="str">
        <f>IF(Deník!$R399&lt;&gt;"",IF(Deník!$J399="L",IF(AND(Deník!$R399&gt;=0,Deník!$R399&lt;=1),"BE",Deník!$R399),""),"")</f>
        <v/>
      </c>
      <c r="AH399" s="13" t="str">
        <f>IF(Deník!$R399&lt;&gt;"",IF(Deník!$J399="S",IF(AND(Deník!$R399&gt;=0,Deník!$R399&lt;=1),"BE",Deník!$R399),""),"")</f>
        <v/>
      </c>
      <c r="AI399" s="95"/>
      <c r="AJ399" s="71" t="str">
        <f>IF(Deník!N400&lt;&gt;"",Deník!N400*-1,"")</f>
        <v/>
      </c>
      <c r="AK399" s="88"/>
      <c r="AL399" s="63" t="str">
        <f>IF(WEEKDAY(Deník!$C399,2)=1,IF(AND(Deník!$R399&gt;=0,Deník!$R399&lt;=1),"BE",Deník!$R399),"")</f>
        <v/>
      </c>
      <c r="AM399" s="13" t="str">
        <f>IF(WEEKDAY(Deník!$C399,2)=2,IF(AND(Deník!$R399&gt;=0,Deník!$R399&lt;=1),"BE",Deník!$R399),"")</f>
        <v/>
      </c>
      <c r="AN399" s="13" t="str">
        <f>IF(WEEKDAY(Deník!$C399,2)=3,IF(AND(Deník!$R399&gt;=0,Deník!$R399&lt;=1),"BE",Deník!$R399),"")</f>
        <v/>
      </c>
      <c r="AO399" s="13" t="str">
        <f>IF(WEEKDAY(Deník!$C399,2)=4,IF(AND(Deník!$R399&gt;=0,Deník!$R399&lt;=1),"BE",Deník!$R399),"")</f>
        <v/>
      </c>
      <c r="AP399" s="60" t="str">
        <f>IF(WEEKDAY(Deník!$C399,2)=5,IF(AND(Deník!$R399&gt;=0,Deník!$R399&lt;=1),"BE",Deník!$R399),"")</f>
        <v/>
      </c>
      <c r="AQ399" s="99"/>
      <c r="AR399" s="100">
        <f>Deník!D399</f>
        <v>0</v>
      </c>
      <c r="AS399" s="63" t="str">
        <f>IF(Deník!$D399&lt;&gt;"",IF(AND(Deník!$D399&gt;=AS$2,Deník!$D399&lt;=AS$3),IF(AND(Deník!$R399&gt;=0,Deník!$R399&lt;=1),"BE",Deník!$R399),""),"")</f>
        <v/>
      </c>
      <c r="AT399" s="63" t="str">
        <f>IF(Deník!$D399&lt;&gt;"",IF(AND(Deník!$D399&gt;=AT$2,Deník!$D399&lt;=AT$3),IF(AND(Deník!$R399&gt;=0,Deník!$R399&lt;=1),"BE",Deník!$R399),""),"")</f>
        <v/>
      </c>
      <c r="AU399" s="63" t="str">
        <f>IF(Deník!$D399&lt;&gt;"",IF(AND(Deník!$D399&gt;=AU$2,Deník!$D399&lt;=AU$3),IF(AND(Deník!$R399&gt;=0,Deník!$R399&lt;=1),"BE",Deník!$R399),""),"")</f>
        <v/>
      </c>
      <c r="AV399" s="63" t="str">
        <f>IF(Deník!$D399&lt;&gt;"",IF(AND(Deník!$D399&gt;=AV$2,Deník!$D399&lt;=AV$3),IF(AND(Deník!$R399&gt;=0,Deník!$R399&lt;=1),"BE",Deník!$R399),""),"")</f>
        <v/>
      </c>
      <c r="AW399" s="63" t="str">
        <f>IF(Deník!$D399&lt;&gt;"",IF(AND(Deník!$D399&gt;=AW$2,Deník!$D399&lt;=AW$3),IF(AND(Deník!$R399&gt;=0,Deník!$R399&lt;=1),"BE",Deník!$R399),""),"")</f>
        <v/>
      </c>
      <c r="AX399" s="63" t="str">
        <f>IF(Deník!$D399&lt;&gt;"",IF(AND(Deník!$D399&gt;=AX$2,Deník!$D399&lt;=AX$3),IF(AND(Deník!$R399&gt;=0,Deník!$R399&lt;=1),"BE",Deník!$R399),""),"")</f>
        <v/>
      </c>
      <c r="AY399" s="63" t="str">
        <f>IF(Deník!$D399&lt;&gt;"",IF(AND(Deník!$D399&gt;=AY$2,Deník!$D399&lt;=AY$3),IF(AND(Deník!$R399&gt;=0,Deník!$R399&lt;=1),"BE",Deník!$R399),""),"")</f>
        <v/>
      </c>
      <c r="AZ399" s="63" t="str">
        <f>IF(Deník!$D399&lt;&gt;"",IF(AND(Deník!$D399&gt;=AZ$2,Deník!$D399&lt;=AZ$3),IF(AND(Deník!$R399&gt;=0,Deník!$R399&lt;=1),"BE",Deník!$R399),""),"")</f>
        <v/>
      </c>
      <c r="BA399" s="63" t="str">
        <f>IF(Deník!$D399&lt;&gt;"",IF(AND(Deník!$D399&gt;=BA$2,Deník!$D399&lt;=BA$3),IF(AND(Deník!$R399&gt;=0,Deník!$R399&lt;=1),"BE",Deník!$R399),""),"")</f>
        <v/>
      </c>
      <c r="BB399" s="63" t="str">
        <f>IF(Deník!$D399&lt;&gt;"",IF(AND(Deník!$D399&gt;=BB$2,Deník!$D399&lt;=BB$3),IF(AND(Deník!$R399&gt;=0,Deník!$R399&lt;=1),"BE",Deník!$R399),""),"")</f>
        <v/>
      </c>
      <c r="BC399" s="71" t="str">
        <f>IF(Deník!$D399&lt;&gt;"",IF(AND(Deník!$D399&gt;=BC$2,Deník!$D399&lt;=BC$3),IF(AND(Deník!$R399&gt;=0,Deník!$R399&lt;=1),"BE",Deník!$R399),""),"")</f>
        <v/>
      </c>
      <c r="BD399" s="20" t="str">
        <f>IF(Deník!$J400="S",(Deník!$M400-Deník!$K400),IF(Deník!$J400="L",(Deník!$K400-Deník!$M400),""))</f>
        <v/>
      </c>
      <c r="BE399" s="20" t="str">
        <f>IF(Deník!$J400="S",(Deník!$K400-Deník!$O400),IF(Deník!$J400="L",(Deník!$O400-Deník!$K400),""))</f>
        <v/>
      </c>
      <c r="BF399" s="20" t="str">
        <f>IF(Deník!$J400="S",(Deník!$K400-Deník!$L400),IF(Deník!$J400="L",(Deník!$L400-Deník!$K400),""))</f>
        <v/>
      </c>
      <c r="BG399" s="20" t="str">
        <f>IF(Deník!$J400="S",(Deník!$K400-Deník!$S400),IF(Deník!$J400="L",(Deník!$S400-Deník!$K400),""))</f>
        <v/>
      </c>
      <c r="BH399" s="20" t="str">
        <f>IF(Deník!$J400="S",(Deník!$K400-Deník!$U400),IF(Deník!$J400="L",(Deník!$U400-Deník!$K400),""))</f>
        <v/>
      </c>
      <c r="BI399" s="20" t="str">
        <f>IF(Deník!$R399&gt;1,Deník!$R399,"")</f>
        <v/>
      </c>
      <c r="BJ399" s="20" t="str">
        <f>IF(Deník!$R399&lt;0,Deník!$R399,"")</f>
        <v/>
      </c>
      <c r="BK399" s="17"/>
      <c r="BM399" s="233" t="str">
        <f>IF(Deník!$R399&lt;&gt;"",IF(Deník!$Y399=Statistika!$F$78,IF(AND(Deník!$R399&gt;=0,Deník!$R399&lt;=1),"BE",Deník!$R399),""),"")</f>
        <v/>
      </c>
      <c r="BN399" s="233" t="str">
        <f>IF(Deník!$R399&lt;&gt;"",IF(Deník!$Y399=Statistika!$F$79,IF(AND(Deník!$R399&gt;=0,Deník!$R399&lt;=1),"BE",Deník!$R399),""),"")</f>
        <v/>
      </c>
      <c r="BO399" s="233" t="str">
        <f>IF(Deník!$R399&lt;&gt;"",IF(Deník!$Y399=Statistika!$F$80,IF(AND(Deník!$R399&gt;=0,Deník!$R399&lt;=1),"BE",Deník!$R399),""),"")</f>
        <v/>
      </c>
      <c r="BP399" s="233" t="str">
        <f>IF(Deník!$R399&lt;&gt;"",IF(Deník!$Y399=Statistika!$F$81,IF(AND(Deník!$R399&gt;=0,Deník!$R399&lt;=1),"BE",Deník!$R399),""),"")</f>
        <v/>
      </c>
      <c r="BQ399" s="233" t="str">
        <f>IF(Deník!$R399&lt;&gt;"",IF(Deník!$Y399=Statistika!$F$82,IF(AND(Deník!$R399&gt;=0,Deník!$R399&lt;=1),"BE",Deník!$R399),""),"")</f>
        <v/>
      </c>
      <c r="BR399" s="233" t="str">
        <f>IF(Deník!$R399&lt;&gt;"",IF(Deník!$Y399=Statistika!$F$83,IF(AND(Deník!$R399&gt;=0,Deník!$R399&lt;=1),"BE",Deník!$R399),""),"")</f>
        <v/>
      </c>
      <c r="BS399" s="233" t="str">
        <f>IF(Deník!$R399&lt;&gt;"",IF(Deník!$Y399=Statistika!$F$84,IF(AND(Deník!$R399&gt;=0,Deník!$R399&lt;=1),"BE",Deník!$R399),""),"")</f>
        <v/>
      </c>
      <c r="BT399" s="233" t="str">
        <f>IF(Deník!$R399&lt;&gt;"",IF(Deník!$Y399=Statistika!$F$85,IF(AND(Deník!$R399&gt;=0,Deník!$R399&lt;=1),"BE",Deník!$R399),""),"")</f>
        <v/>
      </c>
      <c r="BU399" s="233" t="str">
        <f>IF(Deník!$R399&lt;&gt;"",IF(Deník!$Y399=Statistika!$F$86,IF(AND(Deník!$R399&gt;=0,Deník!$R399&lt;=1),"BE",Deník!$R399),""),"")</f>
        <v/>
      </c>
      <c r="BV399" s="233" t="str">
        <f>IF(Deník!$R399&lt;&gt;"",IF(Deník!$Y399=Statistika!$F$87,IF(AND(Deník!$R399&gt;=0,Deník!$R399&lt;=1),"BE",Deník!$R399),""),"")</f>
        <v/>
      </c>
      <c r="BW399" s="233" t="str">
        <f>IF(Deník!$R399&lt;&gt;"",IF(Deník!$Y399=Statistika!$F$88,IF(AND(Deník!$R399&gt;=0,Deník!$R399&lt;=1),"BE",Deník!$R399),""),"")</f>
        <v/>
      </c>
      <c r="BX399" s="233" t="str">
        <f>IF(Deník!$R399&lt;&gt;"",IF(Deník!$Y399=Statistika!$F$89,IF(AND(Deník!$R399&gt;=0,Deník!$R399&lt;=1),"BE",Deník!$R399),""),"")</f>
        <v/>
      </c>
      <c r="BY399" s="233" t="str">
        <f>IF(Deník!$R399&lt;&gt;"",IF(Deník!$Y399=Statistika!$F$90,IF(AND(Deník!$R399&gt;=0,Deník!$R399&lt;=1),"BE",Deník!$R399),""),"")</f>
        <v/>
      </c>
      <c r="BZ399" s="233" t="str">
        <f>IF(Deník!$R399&lt;&gt;"",IF(Deník!$Y399=Statistika!$F$91,IF(AND(Deník!$R399&gt;=0,Deník!$R399&lt;=1),"BE",Deník!$R399),""),"")</f>
        <v/>
      </c>
      <c r="CA399" s="233"/>
      <c r="CB399" s="233" t="str">
        <f>IF(Deník!$R399&lt;&gt;"",IF(Deník!$AB399="SL",IF(AND(Deník!$R399&gt;=0,Deník!$R399&lt;=1),"BE",Deník!$R399),""),"")</f>
        <v/>
      </c>
      <c r="CC399" s="233" t="str">
        <f>IF(Deník!$R399&lt;&gt;"",IF(Deník!$AB399="BE10",IF(AND(Deník!$R399&gt;=0,Deník!$R399&lt;=1),"BE",Deník!$R399),""),"")</f>
        <v/>
      </c>
      <c r="CD399" s="233" t="str">
        <f>IF(Deník!$R399&lt;&gt;"",IF(Deník!$AB399="BE15",IF(AND(Deník!$R399&gt;=0,Deník!$R399&lt;=1),"BE",Deník!$R399),""),"")</f>
        <v/>
      </c>
      <c r="CE399" s="233" t="str">
        <f>IF(Deník!$R399&lt;&gt;"",IF(Deník!$AB399="BE20",IF(AND(Deník!$R399&gt;=0,Deník!$R399&lt;=1),"BE",Deník!$R399),""),"")</f>
        <v/>
      </c>
      <c r="CF399" s="233" t="str">
        <f>IF(Deník!$R399&lt;&gt;"",IF(Deník!$AB399="TP1",IF(AND(Deník!$R399&gt;=0,Deník!$R399&lt;=1),"BE",Deník!$R399),""),"")</f>
        <v/>
      </c>
      <c r="CG399" s="233" t="str">
        <f>IF(Deník!$R399&lt;&gt;"",IF(Deník!$AB399="TP2",IF(AND(Deník!$R399&gt;=0,Deník!$R399&lt;=1),"BE",Deník!$R399),""),"")</f>
        <v/>
      </c>
      <c r="CH399" s="233" t="str">
        <f>IF(Deník!$R399&lt;&gt;"",IF(Deník!$AB399="TP3",IF(AND(Deník!$R399&gt;=0,Deník!$R399&lt;=1),"BE",Deník!$R399),""),"")</f>
        <v/>
      </c>
      <c r="CI399" s="233" t="str">
        <f>IF(Deník!$R399&lt;&gt;"",IF(Deník!$AB399="Trailing SL",IF(AND(Deník!$R399&gt;=0,Deník!$R399&lt;=1),"BE",Deník!$R399),""),"")</f>
        <v/>
      </c>
      <c r="CJ399" s="233" t="str">
        <f>IF(Deník!$R399&lt;&gt;"",IF(Deník!$AB399="Manual",IF(AND(Deník!$R399&gt;=0,Deník!$R399&lt;=1),"BE",Deník!$R399),""),"")</f>
        <v/>
      </c>
      <c r="CK399" s="233"/>
      <c r="CL399" s="233" t="str">
        <f>IF(Deník!$R399&lt;0,IF(Deník!$AC399=Statistika!$F$117,Deník!$R399,""),"")</f>
        <v/>
      </c>
      <c r="CM399" s="233" t="str">
        <f>IF(Deník!$R399&lt;0,IF(Deník!$AC399=Statistika!$F$118,Deník!$R399,""),"")</f>
        <v/>
      </c>
      <c r="CN399" s="233" t="str">
        <f>IF(Deník!$R399&lt;0,IF(Deník!$AC399=Statistika!$F$119,Deník!$R399,""),"")</f>
        <v/>
      </c>
      <c r="CO399" s="233" t="str">
        <f>IF(Deník!$R399&lt;0,IF(Deník!$AC399=Statistika!$F$120,Deník!$R399,""),"")</f>
        <v/>
      </c>
      <c r="CP399" s="233" t="str">
        <f>IF(Deník!$R399&lt;0,IF(Deník!$AC399=Statistika!$F$121,Deník!$R399,""),"")</f>
        <v/>
      </c>
      <c r="CQ399" s="233" t="str">
        <f>IF(Deník!$R399&lt;0,IF(Deník!$AC399=Statistika!$F$122,Deník!$R399,""),"")</f>
        <v/>
      </c>
      <c r="CR399" s="233" t="str">
        <f>IF(Deník!$R399&lt;0,IF(Deník!$AC399=Statistika!$F$123,Deník!$R399,""),"")</f>
        <v/>
      </c>
      <c r="CS399" s="233" t="str">
        <f>IF(Deník!$R399&lt;0,IF(Deník!$AC399=Statistika!$F$124,Deník!$R399,""),"")</f>
        <v/>
      </c>
      <c r="CT399" s="233" t="str">
        <f>IF(Deník!$R399&lt;0,IF(Deník!$AC399=Statistika!$F$125,Deník!$R399,""),"")</f>
        <v/>
      </c>
      <c r="CU399" s="233"/>
      <c r="CV399" s="233" t="str">
        <f>IF(Deník!$R399&lt;0,IF(Deník!$AD399=$CV$2,Deník!$R399,""),"")</f>
        <v/>
      </c>
      <c r="CW399" s="233" t="str">
        <f>IF(Deník!$R399&lt;0,IF(Deník!$AD399=$CW$2,Deník!$R399,""),"")</f>
        <v/>
      </c>
      <c r="CX399" s="233" t="str">
        <f>IF(Deník!$R399&lt;0,IF(Deník!$AD399=$CX$2,Deník!$R399,""),"")</f>
        <v/>
      </c>
      <c r="CY399" s="233" t="str">
        <f>IF(Deník!$R399&lt;0,IF(Deník!$AD399=$CY$2,Deník!$R399,""),"")</f>
        <v/>
      </c>
      <c r="CZ399" s="233" t="str">
        <f>IF(Deník!$R399&lt;0,IF(Deník!$AD399=$CZ$2,Deník!$R399,""),"")</f>
        <v/>
      </c>
      <c r="DL399" s="221">
        <f t="shared" si="18"/>
        <v>93847.029999999984</v>
      </c>
      <c r="DM399" s="220">
        <f t="shared" si="17"/>
        <v>-6.1529700000000132E-2</v>
      </c>
      <c r="DO399" s="50">
        <f>Deník!W400</f>
        <v>0</v>
      </c>
      <c r="DP399" s="102" t="str">
        <f>IF(AND(Deník!W400&gt;0),1,"")</f>
        <v/>
      </c>
      <c r="DQ399" s="102">
        <f>IF(AND(Deník!W400&lt;=0),1,"")</f>
        <v>1</v>
      </c>
      <c r="DR399" s="227"/>
      <c r="DS399" s="228"/>
      <c r="DT399" s="85"/>
      <c r="DU399" s="54">
        <f>IF(MONTH(Deník!$C399)=DU$2,Deník!$W399,"")</f>
        <v>0</v>
      </c>
      <c r="DV399" s="222" t="str">
        <f>IF(MONTH(Deník!$C399)=DV$2,Deník!$W399,"")</f>
        <v/>
      </c>
      <c r="DW399" s="222" t="str">
        <f>IF(MONTH(Deník!$C399)=DW$2,Deník!$W399,"")</f>
        <v/>
      </c>
      <c r="DX399" s="222" t="str">
        <f>IF(MONTH(Deník!$C399)=DX$2,Deník!$W399,"")</f>
        <v/>
      </c>
      <c r="DY399" s="222" t="str">
        <f>IF(MONTH(Deník!$C399)=DY$2,Deník!$W399,"")</f>
        <v/>
      </c>
      <c r="DZ399" s="222" t="str">
        <f>IF(MONTH(Deník!$C399)=DZ$2,Deník!$W399,"")</f>
        <v/>
      </c>
      <c r="EA399" s="222" t="str">
        <f>IF(MONTH(Deník!$C399)=EA$2,Deník!$W399,"")</f>
        <v/>
      </c>
      <c r="EB399" s="222" t="str">
        <f>IF(MONTH(Deník!$C399)=EB$2,Deník!$W399,"")</f>
        <v/>
      </c>
      <c r="EC399" s="222" t="str">
        <f>IF(MONTH(Deník!$C399)=EC$2,Deník!$W399,"")</f>
        <v/>
      </c>
      <c r="ED399" s="222" t="str">
        <f>IF(MONTH(Deník!$C399)=ED$2,Deník!$W399,"")</f>
        <v/>
      </c>
      <c r="EE399" s="222" t="str">
        <f>IF(MONTH(Deník!$C399)=EE$2,Deník!$W399,"")</f>
        <v/>
      </c>
      <c r="EF399" s="222" t="str">
        <f>IF(MONTH(Deník!$C399)=EF$2,Deník!$W399,"")</f>
        <v/>
      </c>
      <c r="EI399" s="600" t="str">
        <f>IF(Deník!$W399&lt;&gt;"",IF(Deník!$B399=Statistika!$F$63,Deník!$W399,""),"")</f>
        <v/>
      </c>
      <c r="EJ399" s="13" t="str">
        <f>IF(Deník!$W399&lt;&gt;"",IF(Deník!$B399=Statistika!$F$64,Deník!$W399,""),"")</f>
        <v/>
      </c>
      <c r="EK399" s="13" t="str">
        <f>IF(Deník!$W399&lt;&gt;"",IF(Deník!$B399=Statistika!$F$65,Deník!$W399,""),"")</f>
        <v/>
      </c>
      <c r="EL399" s="13" t="str">
        <f>IF(Deník!$W399&lt;&gt;"",IF(Deník!$B399=Statistika!$F$66,Deník!$W399,""),"")</f>
        <v/>
      </c>
      <c r="EM399" s="13" t="str">
        <f>IF(Deník!$W399&lt;&gt;"",IF(Deník!$B399=Statistika!$F$67,Deník!$W399,""),"")</f>
        <v/>
      </c>
      <c r="EN399" s="13" t="str">
        <f>IF(Deník!$W399&lt;&gt;"",IF(Deník!$B399=Statistika!$F$68,Deník!$W399,""),"")</f>
        <v/>
      </c>
      <c r="EO399" s="13" t="str">
        <f>IF(Deník!$W399&lt;&gt;"",IF(Deník!$B399=Statistika!$F$69,Deník!$W399,""),"")</f>
        <v/>
      </c>
      <c r="EP399" s="601" t="str">
        <f>IF(Deník!$W399&lt;&gt;"",IF(Deník!$B399=Statistika!$F$70,Deník!$W399,""),"")</f>
        <v/>
      </c>
      <c r="EQ399" s="90"/>
      <c r="ER399" s="63" t="str">
        <f>IF(Deník!$W399&lt;&gt;"",IF(Deník!$J399="L",Deník!$W399,""),"")</f>
        <v/>
      </c>
      <c r="ES399" s="13" t="str">
        <f>IF(Deník!$W399&lt;&gt;"",IF(Deník!$J399="S",Deník!$W399,""),"")</f>
        <v/>
      </c>
      <c r="ET399" s="95"/>
      <c r="EU399" s="88"/>
      <c r="EV399" s="63" t="str">
        <f>IF(WEEKDAY(Deník!$C399,2)=1,Deník!$W399,"")</f>
        <v/>
      </c>
      <c r="EW399" s="13" t="str">
        <f>IF(WEEKDAY(Deník!$C399,2)=2,Deník!$W399,"")</f>
        <v/>
      </c>
      <c r="EX399" s="13" t="str">
        <f>IF(WEEKDAY(Deník!$C399,2)=3,Deník!$W399,"")</f>
        <v/>
      </c>
      <c r="EY399" s="13" t="str">
        <f>IF(WEEKDAY(Deník!$C399,2)=4,Deník!$W399,"")</f>
        <v/>
      </c>
      <c r="EZ399" s="60" t="str">
        <f>IF(WEEKDAY(Deník!$C399,2)=5,Deník!$W399,"")</f>
        <v/>
      </c>
      <c r="FA399" s="99"/>
      <c r="FB399" s="100">
        <f>Deník!D399</f>
        <v>0</v>
      </c>
      <c r="FC399" s="63">
        <f>IF($FB399&lt;&gt;"",IF(AND($FB399&gt;=FC$2,$FB399&lt;=FC$3),Deník!$W399,""))</f>
        <v>0</v>
      </c>
      <c r="FD399" s="63" t="str">
        <f>IF($FB399&lt;&gt;"",IF(AND($FB399&gt;=FD$2,$FB399&lt;=FD$3),Deník!$W399,""))</f>
        <v/>
      </c>
      <c r="FE399" s="63" t="str">
        <f>IF($FB399&lt;&gt;"",IF(AND($FB399&gt;=FE$2,$FB399&lt;=FE$3),Deník!$W399,""))</f>
        <v/>
      </c>
      <c r="FF399" s="63" t="str">
        <f>IF($FB399&lt;&gt;"",IF(AND($FB399&gt;=FF$2,$FB399&lt;=FF$3),Deník!$W399,""))</f>
        <v/>
      </c>
      <c r="FG399" s="63" t="str">
        <f>IF($FB399&lt;&gt;"",IF(AND($FB399&gt;=FG$2,$FB399&lt;=FG$3),Deník!$W399,""))</f>
        <v/>
      </c>
      <c r="FH399" s="63" t="str">
        <f>IF($FB399&lt;&gt;"",IF(AND($FB399&gt;=FH$2,$FB399&lt;=FH$3),Deník!$W399,""))</f>
        <v/>
      </c>
      <c r="FI399" s="63" t="str">
        <f>IF($FB399&lt;&gt;"",IF(AND($FB399&gt;=FI$2,$FB399&lt;=FI$3),Deník!$W399,""))</f>
        <v/>
      </c>
      <c r="FJ399" s="63" t="str">
        <f>IF($FB399&lt;&gt;"",IF(AND($FB399&gt;=FJ$2,$FB399&lt;=FJ$3),Deník!$W399,""))</f>
        <v/>
      </c>
      <c r="FK399" s="63" t="str">
        <f>IF($FB399&lt;&gt;"",IF(AND($FB399&gt;=FK$2,$FB399&lt;=FK$3),Deník!$W399,""))</f>
        <v/>
      </c>
      <c r="FL399" s="63" t="str">
        <f>IF($FB399&lt;&gt;"",IF(AND($FB399&gt;=FL$2,$FB399&lt;=FL$3),Deník!$W399,""))</f>
        <v/>
      </c>
      <c r="FM399" s="63" t="str">
        <f>IF($FB399&lt;&gt;"",IF(AND($FB399&gt;=FM$2,$FB399&lt;=FM$3),Deník!$W399,""))</f>
        <v/>
      </c>
      <c r="FN399" s="13"/>
      <c r="FO399" s="20" t="str">
        <f>IF(Deník!$W399&gt;1,Deník!$W399,"")</f>
        <v/>
      </c>
      <c r="FP399" s="20" t="str">
        <f>IF(Deník!$W399&lt;0,Deník!$W399,"")</f>
        <v/>
      </c>
      <c r="FQ399" s="17"/>
      <c r="FS399" s="233"/>
      <c r="FT399" s="233" t="str">
        <f>IF(Deník!$W399&lt;&gt;"",IF(Deník!$Y399=Statistika!$F$78,Deník!$W399,""),"")</f>
        <v/>
      </c>
      <c r="FU399" s="233" t="str">
        <f>IF(Deník!$W399&lt;&gt;"",IF(Deník!$Y399=Statistika!$F$79,Deník!$W399,""),"")</f>
        <v/>
      </c>
      <c r="FV399" s="233" t="str">
        <f>IF(Deník!$W399&lt;&gt;"",IF(Deník!$Y399=Statistika!$F$80,Deník!$W399,""),"")</f>
        <v/>
      </c>
      <c r="FW399" s="233" t="str">
        <f>IF(Deník!$W399&lt;&gt;"",IF(Deník!$Y399=Statistika!$F$81,Deník!$W399,""),"")</f>
        <v/>
      </c>
      <c r="FX399" s="233" t="str">
        <f>IF(Deník!$W399&lt;&gt;"",IF(Deník!$Y399=Statistika!$F$82,Deník!$W399,""),"")</f>
        <v/>
      </c>
      <c r="FY399" s="233" t="str">
        <f>IF(Deník!$W399&lt;&gt;"",IF(Deník!$Y399=Statistika!$F$83,Deník!$W399,""),"")</f>
        <v/>
      </c>
      <c r="FZ399" s="233" t="str">
        <f>IF(Deník!$W399&lt;&gt;"",IF(Deník!$Y399=Statistika!$F$84,Deník!$W399,""),"")</f>
        <v/>
      </c>
      <c r="GA399" s="233" t="str">
        <f>IF(Deník!$W399&lt;&gt;"",IF(Deník!$Y399=Statistika!$F$85,Deník!$W399,""),"")</f>
        <v/>
      </c>
      <c r="GB399" s="233" t="str">
        <f>IF(Deník!$W399&lt;&gt;"",IF(Deník!$Y399=Statistika!$F$86,Deník!$W399,""),"")</f>
        <v/>
      </c>
      <c r="GC399" s="233" t="str">
        <f>IF(Deník!$W399&lt;&gt;"",IF(Deník!$Y399=Statistika!$F$87,Deník!$W399,""),"")</f>
        <v/>
      </c>
      <c r="GD399" s="233" t="str">
        <f>IF(Deník!$W399&lt;&gt;"",IF(Deník!$Y399=Statistika!$F$88,Deník!$W399,""),"")</f>
        <v/>
      </c>
      <c r="GE399" s="233" t="str">
        <f>IF(Deník!$W399&lt;&gt;"",IF(Deník!$Y399=Statistika!$F$89,Deník!$W399,""),"")</f>
        <v/>
      </c>
      <c r="GF399" s="233" t="str">
        <f>IF(Deník!$W399&lt;&gt;"",IF(Deník!$Y399=Statistika!$F$90,Deník!$W399,""),"")</f>
        <v/>
      </c>
      <c r="GG399" s="233" t="str">
        <f>IF(Deník!$W399&lt;&gt;"",IF(Deník!$Y399=Statistika!$F$91,Deník!$W399,""),"")</f>
        <v/>
      </c>
      <c r="GH399" s="233"/>
      <c r="GI399" s="233" t="str">
        <f>IF(Deník!$W399&lt;&gt;"",IF(Deník!$AB399=Statistika!$L$100,Deník!$W399,""),"")</f>
        <v/>
      </c>
      <c r="GJ399" s="233" t="str">
        <f>IF(Deník!$W399&lt;&gt;"",IF(Deník!$AB399=Statistika!$L$101,Deník!$W399,""),"")</f>
        <v/>
      </c>
      <c r="GK399" s="233" t="str">
        <f>IF(Deník!$W399&lt;&gt;"",IF(Deník!$AB399=Statistika!$L$102,Deník!$W399,""),"")</f>
        <v/>
      </c>
      <c r="GL399" s="233" t="str">
        <f>IF(Deník!$W399&lt;&gt;"",IF(Deník!$AB399=Statistika!$L$103,Deník!$W399,""),"")</f>
        <v/>
      </c>
      <c r="GM399" s="233" t="str">
        <f>IF(Deník!$W399&lt;&gt;"",IF(Deník!$AB399=Statistika!$L$104,Deník!$W399,""),"")</f>
        <v/>
      </c>
      <c r="GN399" s="233" t="str">
        <f>IF(Deník!$W399&lt;&gt;"",IF(Deník!$AB399=Statistika!$L$105,Deník!$W399,""),"")</f>
        <v/>
      </c>
      <c r="GO399" s="233" t="str">
        <f>IF(Deník!$W399&lt;&gt;"",IF(Deník!$AB399=Statistika!$L$106,Deník!$W399,""),"")</f>
        <v/>
      </c>
      <c r="GP399" s="233" t="str">
        <f>IF(Deník!$W399&lt;&gt;"",IF(Deník!$AB399=Statistika!$L$107,Deník!$W399,""),"")</f>
        <v/>
      </c>
      <c r="GQ399" s="233" t="str">
        <f>IF(Deník!$W399&lt;&gt;"",IF(Deník!$AB399=Statistika!$L$108,Deník!$W399,""),"")</f>
        <v/>
      </c>
      <c r="GS399" s="233" t="str">
        <f>IF(Deník!$W399&lt;0,IF(Deník!$AC399=Statistika!$F$117,Deník!$W399,""),"")</f>
        <v/>
      </c>
      <c r="GT399" s="233" t="str">
        <f>IF(Deník!$W399&lt;0,IF(Deník!$AC399=Statistika!$F$118,Deník!$W399,""),"")</f>
        <v/>
      </c>
      <c r="GU399" s="233" t="str">
        <f>IF(Deník!$W399&lt;0,IF(Deník!$AC399=Statistika!$F$119,Deník!$W399,""),"")</f>
        <v/>
      </c>
      <c r="GV399" s="233" t="str">
        <f>IF(Deník!$W399&lt;0,IF(Deník!$AC399=Statistika!$F$120,Deník!$W399,""),"")</f>
        <v/>
      </c>
      <c r="GW399" s="233" t="str">
        <f>IF(Deník!$W399&lt;0,IF(Deník!$AC399=Statistika!$F$121,Deník!$W399,""),"")</f>
        <v/>
      </c>
      <c r="GX399" s="233" t="str">
        <f>IF(Deník!$W399&lt;0,IF(Deník!$AC399=Statistika!$F$122,Deník!$W399,""),"")</f>
        <v/>
      </c>
      <c r="GY399" s="233" t="str">
        <f>IF(Deník!$W399&lt;0,IF(Deník!$AC399=Statistika!$F$123,Deník!$W399,""),"")</f>
        <v/>
      </c>
      <c r="GZ399" s="233" t="str">
        <f>IF(Deník!$W399&lt;0,IF(Deník!$AC399=Statistika!$F$124,Deník!$W399,""),"")</f>
        <v/>
      </c>
      <c r="HA399" s="233" t="str">
        <f>IF(Deník!$W399&lt;0,IF(Deník!$AC399=Statistika!$F$125,Deník!$W399,""),"")</f>
        <v/>
      </c>
      <c r="HC399" s="233" t="str">
        <f>IF(Deník!$W399&lt;0,IF(Deník!$AD399=Statistika!$F$133,Deník!$W399,""),"")</f>
        <v/>
      </c>
      <c r="HD399" s="233" t="str">
        <f>IF(Deník!$W399&lt;0,IF(Deník!$AD399=Statistika!$F$134,Deník!$W399,""),"")</f>
        <v/>
      </c>
      <c r="HE399" s="233" t="str">
        <f>IF(Deník!$W399&lt;0,IF(Deník!$AD399=Statistika!$F$135,Deník!$W399,""),"")</f>
        <v/>
      </c>
      <c r="HF399" s="233" t="str">
        <f>IF(Deník!$W399&lt;0,IF(Deník!$AD399=Statistika!$F$136,Deník!$W399,""),"")</f>
        <v/>
      </c>
      <c r="HG399" s="233" t="str">
        <f>IF(Deník!$W399&lt;0,IF(Deník!$AD399=Statistika!$F$137,Deník!$W399,""),"")</f>
        <v/>
      </c>
      <c r="ID399" s="8">
        <f>Tabulka4[[#This Row],[Sloupec3]]</f>
        <v>0</v>
      </c>
      <c r="IE399" s="17" t="str">
        <f>IF(AND([1]Deník!$C399&gt;='[1]Měsíční shrnutí'!$D$1,[1]Deník!$C399&lt;='[1]Měsíční shrnutí'!$F$1),[1]Deník!$X399,"")</f>
        <v/>
      </c>
    </row>
    <row r="400" spans="1:239">
      <c r="A400" s="8">
        <f>Deník!C401</f>
        <v>0</v>
      </c>
      <c r="B400" s="50" t="str">
        <f>Deník!R401</f>
        <v/>
      </c>
      <c r="C400" s="102" t="str">
        <f>IF(AND(Deník!R401&gt;1,Deník!R401&lt;&gt;""),1,"")</f>
        <v/>
      </c>
      <c r="D400" s="102" t="str">
        <f>IF(AND(Deník!R401&lt;=0,Deník!R401&lt;&gt;""),1,"")</f>
        <v/>
      </c>
      <c r="E400" s="103" t="str">
        <f>IF(AND(Deník!R401&gt;=0,Deník!R401&lt;=1),1,"")</f>
        <v/>
      </c>
      <c r="F400" s="79" t="str">
        <f>IF(Deník!R401&lt;&gt;"",Deník!R401+F399,"")</f>
        <v/>
      </c>
      <c r="G400" s="85"/>
      <c r="H400" s="54" t="str">
        <f>IF(MONTH(Deník!$C400)=H$2,IF(AND(Deník!$R400&gt;=0,Deník!$R400&lt;=1),"BE",Deník!$R400),"")</f>
        <v/>
      </c>
      <c r="I400" s="11" t="str">
        <f>IF(MONTH(Deník!$C400)=I$2,IF(AND(Deník!$R400&gt;=0,Deník!$R400&lt;=1),"BE",Deník!$R400),"")</f>
        <v/>
      </c>
      <c r="J400" s="11" t="str">
        <f>IF(MONTH(Deník!$C400)=J$2,IF(AND(Deník!$R400&gt;=0,Deník!$R400&lt;=1),"BE",Deník!$R400),"")</f>
        <v/>
      </c>
      <c r="K400" s="11" t="str">
        <f>IF(MONTH(Deník!$C400)=K$2,IF(AND(Deník!$R400&gt;=0,Deník!$R400&lt;=1),"BE",Deník!$R400),"")</f>
        <v/>
      </c>
      <c r="L400" s="11" t="str">
        <f>IF(MONTH(Deník!$C400)=L$2,IF(AND(Deník!$R400&gt;=0,Deník!$R400&lt;=1),"BE",Deník!$R400),"")</f>
        <v/>
      </c>
      <c r="M400" s="11" t="str">
        <f>IF(MONTH(Deník!$C400)=M$2,IF(AND(Deník!$R400&gt;=0,Deník!$R400&lt;=1),"BE",Deník!$R400),"")</f>
        <v/>
      </c>
      <c r="N400" s="11" t="str">
        <f>IF(MONTH(Deník!$C400)=N$2,IF(AND(Deník!$R400&gt;=0,Deník!$R400&lt;=1),"BE",Deník!$R400),"")</f>
        <v/>
      </c>
      <c r="O400" s="11" t="str">
        <f>IF(MONTH(Deník!$C400)=O$2,IF(AND(Deník!$R400&gt;=0,Deník!$R400&lt;=1),"BE",Deník!$R400),"")</f>
        <v/>
      </c>
      <c r="P400" s="11" t="str">
        <f>IF(MONTH(Deník!$C400)=P$2,IF(AND(Deník!$R400&gt;=0,Deník!$R400&lt;=1),"BE",Deník!$R400),"")</f>
        <v/>
      </c>
      <c r="Q400" s="11" t="str">
        <f>IF(MONTH(Deník!$C400)=Q$2,IF(AND(Deník!$R400&gt;=0,Deník!$R400&lt;=1),"BE",Deník!$R400),"")</f>
        <v/>
      </c>
      <c r="R400" s="11" t="str">
        <f>IF(MONTH(Deník!$C400)=R$2,IF(AND(Deník!$R400&gt;=0,Deník!$R400&lt;=1),"BE",Deník!$R400),"")</f>
        <v/>
      </c>
      <c r="S400" s="57" t="str">
        <f>IF(MONTH(Deník!$C400)=S$2,IF(AND(Deník!$R400&gt;=0,Deník!$R400&lt;=1),"BE",Deník!$R400),"")</f>
        <v/>
      </c>
      <c r="U400" s="12"/>
      <c r="V400" s="12"/>
      <c r="X400" s="600" t="str">
        <f>IF(Deník!$R400&lt;&gt;"",IF(Deník!$B400=Statistika!$F$63,IF(AND(Deník!$R400&gt;=0,Deník!$R400&lt;=1),"BE",Deník!$R400),""),"")</f>
        <v/>
      </c>
      <c r="Y400" s="13" t="str">
        <f>IF(Deník!$R400&lt;&gt;"",IF(Deník!$B400=Statistika!$F$64,IF(AND(Deník!$R400&gt;=0,Deník!$R400&lt;=1),"BE",Deník!$R400),""),"")</f>
        <v/>
      </c>
      <c r="Z400" s="13" t="str">
        <f>IF(Deník!$R400&lt;&gt;"",IF(Deník!$B400=Statistika!$F$65,IF(AND(Deník!$R400&gt;=0,Deník!$R400&lt;=1),"BE",Deník!$R400),""),"")</f>
        <v/>
      </c>
      <c r="AA400" s="13" t="str">
        <f>IF(Deník!$R400&lt;&gt;"",IF(Deník!$B400=Statistika!$F$66,IF(AND(Deník!$R400&gt;=0,Deník!$R400&lt;=1),"BE",Deník!$R400),""),"")</f>
        <v/>
      </c>
      <c r="AB400" s="13" t="str">
        <f>IF(Deník!$R400&lt;&gt;"",IF(Deník!$B400=Statistika!$F$67,IF(AND(Deník!$R400&gt;=0,Deník!$R400&lt;=1),"BE",Deník!$R400),""),"")</f>
        <v/>
      </c>
      <c r="AC400" s="13" t="str">
        <f>IF(Deník!$R400&lt;&gt;"",IF(Deník!$B400=Statistika!$F$68,IF(AND(Deník!$R400&gt;=0,Deník!$R400&lt;=1),"BE",Deník!$R400),""),"")</f>
        <v/>
      </c>
      <c r="AD400" s="13" t="str">
        <f>IF(Deník!$R400&lt;&gt;"",IF(Deník!$B400=Statistika!$F$69,IF(AND(Deník!$R400&gt;=0,Deník!$R400&lt;=1),"BE",Deník!$R400),""),"")</f>
        <v/>
      </c>
      <c r="AE400" s="601" t="str">
        <f>IF(Deník!$R400&lt;&gt;"",IF(Deník!$B400=Statistika!$F$70,IF(AND(Deník!$R400&gt;=0,Deník!$R400&lt;=1),"BE",Deník!$R400),""),"")</f>
        <v/>
      </c>
      <c r="AF400" s="90"/>
      <c r="AG400" s="63" t="str">
        <f>IF(Deník!$R400&lt;&gt;"",IF(Deník!$J400="L",IF(AND(Deník!$R400&gt;=0,Deník!$R400&lt;=1),"BE",Deník!$R400),""),"")</f>
        <v/>
      </c>
      <c r="AH400" s="13" t="str">
        <f>IF(Deník!$R400&lt;&gt;"",IF(Deník!$J400="S",IF(AND(Deník!$R400&gt;=0,Deník!$R400&lt;=1),"BE",Deník!$R400),""),"")</f>
        <v/>
      </c>
      <c r="AI400" s="95"/>
      <c r="AJ400" s="71" t="str">
        <f>IF(Deník!N401&lt;&gt;"",Deník!N401*-1,"")</f>
        <v/>
      </c>
      <c r="AK400" s="88"/>
      <c r="AL400" s="63" t="str">
        <f>IF(WEEKDAY(Deník!$C400,2)=1,IF(AND(Deník!$R400&gt;=0,Deník!$R400&lt;=1),"BE",Deník!$R400),"")</f>
        <v/>
      </c>
      <c r="AM400" s="13" t="str">
        <f>IF(WEEKDAY(Deník!$C400,2)=2,IF(AND(Deník!$R400&gt;=0,Deník!$R400&lt;=1),"BE",Deník!$R400),"")</f>
        <v/>
      </c>
      <c r="AN400" s="13" t="str">
        <f>IF(WEEKDAY(Deník!$C400,2)=3,IF(AND(Deník!$R400&gt;=0,Deník!$R400&lt;=1),"BE",Deník!$R400),"")</f>
        <v/>
      </c>
      <c r="AO400" s="13" t="str">
        <f>IF(WEEKDAY(Deník!$C400,2)=4,IF(AND(Deník!$R400&gt;=0,Deník!$R400&lt;=1),"BE",Deník!$R400),"")</f>
        <v/>
      </c>
      <c r="AP400" s="60" t="str">
        <f>IF(WEEKDAY(Deník!$C400,2)=5,IF(AND(Deník!$R400&gt;=0,Deník!$R400&lt;=1),"BE",Deník!$R400),"")</f>
        <v/>
      </c>
      <c r="AQ400" s="99"/>
      <c r="AR400" s="100">
        <f>Deník!D400</f>
        <v>0</v>
      </c>
      <c r="AS400" s="63" t="str">
        <f>IF(Deník!$D400&lt;&gt;"",IF(AND(Deník!$D400&gt;=AS$2,Deník!$D400&lt;=AS$3),IF(AND(Deník!$R400&gt;=0,Deník!$R400&lt;=1),"BE",Deník!$R400),""),"")</f>
        <v/>
      </c>
      <c r="AT400" s="63" t="str">
        <f>IF(Deník!$D400&lt;&gt;"",IF(AND(Deník!$D400&gt;=AT$2,Deník!$D400&lt;=AT$3),IF(AND(Deník!$R400&gt;=0,Deník!$R400&lt;=1),"BE",Deník!$R400),""),"")</f>
        <v/>
      </c>
      <c r="AU400" s="63" t="str">
        <f>IF(Deník!$D400&lt;&gt;"",IF(AND(Deník!$D400&gt;=AU$2,Deník!$D400&lt;=AU$3),IF(AND(Deník!$R400&gt;=0,Deník!$R400&lt;=1),"BE",Deník!$R400),""),"")</f>
        <v/>
      </c>
      <c r="AV400" s="63" t="str">
        <f>IF(Deník!$D400&lt;&gt;"",IF(AND(Deník!$D400&gt;=AV$2,Deník!$D400&lt;=AV$3),IF(AND(Deník!$R400&gt;=0,Deník!$R400&lt;=1),"BE",Deník!$R400),""),"")</f>
        <v/>
      </c>
      <c r="AW400" s="63" t="str">
        <f>IF(Deník!$D400&lt;&gt;"",IF(AND(Deník!$D400&gt;=AW$2,Deník!$D400&lt;=AW$3),IF(AND(Deník!$R400&gt;=0,Deník!$R400&lt;=1),"BE",Deník!$R400),""),"")</f>
        <v/>
      </c>
      <c r="AX400" s="63" t="str">
        <f>IF(Deník!$D400&lt;&gt;"",IF(AND(Deník!$D400&gt;=AX$2,Deník!$D400&lt;=AX$3),IF(AND(Deník!$R400&gt;=0,Deník!$R400&lt;=1),"BE",Deník!$R400),""),"")</f>
        <v/>
      </c>
      <c r="AY400" s="63" t="str">
        <f>IF(Deník!$D400&lt;&gt;"",IF(AND(Deník!$D400&gt;=AY$2,Deník!$D400&lt;=AY$3),IF(AND(Deník!$R400&gt;=0,Deník!$R400&lt;=1),"BE",Deník!$R400),""),"")</f>
        <v/>
      </c>
      <c r="AZ400" s="63" t="str">
        <f>IF(Deník!$D400&lt;&gt;"",IF(AND(Deník!$D400&gt;=AZ$2,Deník!$D400&lt;=AZ$3),IF(AND(Deník!$R400&gt;=0,Deník!$R400&lt;=1),"BE",Deník!$R400),""),"")</f>
        <v/>
      </c>
      <c r="BA400" s="63" t="str">
        <f>IF(Deník!$D400&lt;&gt;"",IF(AND(Deník!$D400&gt;=BA$2,Deník!$D400&lt;=BA$3),IF(AND(Deník!$R400&gt;=0,Deník!$R400&lt;=1),"BE",Deník!$R400),""),"")</f>
        <v/>
      </c>
      <c r="BB400" s="63" t="str">
        <f>IF(Deník!$D400&lt;&gt;"",IF(AND(Deník!$D400&gt;=BB$2,Deník!$D400&lt;=BB$3),IF(AND(Deník!$R400&gt;=0,Deník!$R400&lt;=1),"BE",Deník!$R400),""),"")</f>
        <v/>
      </c>
      <c r="BC400" s="71" t="str">
        <f>IF(Deník!$D400&lt;&gt;"",IF(AND(Deník!$D400&gt;=BC$2,Deník!$D400&lt;=BC$3),IF(AND(Deník!$R400&gt;=0,Deník!$R400&lt;=1),"BE",Deník!$R400),""),"")</f>
        <v/>
      </c>
      <c r="BD400" s="20" t="str">
        <f>IF(Deník!$J401="S",(Deník!$M401-Deník!$K401),IF(Deník!$J401="L",(Deník!$K401-Deník!$M401),""))</f>
        <v/>
      </c>
      <c r="BE400" s="20" t="str">
        <f>IF(Deník!$J401="S",(Deník!$K401-Deník!$O401),IF(Deník!$J401="L",(Deník!$O401-Deník!$K401),""))</f>
        <v/>
      </c>
      <c r="BF400" s="20" t="str">
        <f>IF(Deník!$J401="S",(Deník!$K401-Deník!$L401),IF(Deník!$J401="L",(Deník!$L401-Deník!$K401),""))</f>
        <v/>
      </c>
      <c r="BG400" s="20" t="str">
        <f>IF(Deník!$J401="S",(Deník!$K401-Deník!$S401),IF(Deník!$J401="L",(Deník!$S401-Deník!$K401),""))</f>
        <v/>
      </c>
      <c r="BH400" s="20" t="str">
        <f>IF(Deník!$J401="S",(Deník!$K401-Deník!$U401),IF(Deník!$J401="L",(Deník!$U401-Deník!$K401),""))</f>
        <v/>
      </c>
      <c r="BI400" s="20" t="str">
        <f>IF(Deník!$R400&gt;1,Deník!$R400,"")</f>
        <v/>
      </c>
      <c r="BJ400" s="20" t="str">
        <f>IF(Deník!$R400&lt;0,Deník!$R400,"")</f>
        <v/>
      </c>
      <c r="BK400" s="17"/>
      <c r="BM400" s="233" t="str">
        <f>IF(Deník!$R400&lt;&gt;"",IF(Deník!$Y400=Statistika!$F$78,IF(AND(Deník!$R400&gt;=0,Deník!$R400&lt;=1),"BE",Deník!$R400),""),"")</f>
        <v/>
      </c>
      <c r="BN400" s="233" t="str">
        <f>IF(Deník!$R400&lt;&gt;"",IF(Deník!$Y400=Statistika!$F$79,IF(AND(Deník!$R400&gt;=0,Deník!$R400&lt;=1),"BE",Deník!$R400),""),"")</f>
        <v/>
      </c>
      <c r="BO400" s="233" t="str">
        <f>IF(Deník!$R400&lt;&gt;"",IF(Deník!$Y400=Statistika!$F$80,IF(AND(Deník!$R400&gt;=0,Deník!$R400&lt;=1),"BE",Deník!$R400),""),"")</f>
        <v/>
      </c>
      <c r="BP400" s="233" t="str">
        <f>IF(Deník!$R400&lt;&gt;"",IF(Deník!$Y400=Statistika!$F$81,IF(AND(Deník!$R400&gt;=0,Deník!$R400&lt;=1),"BE",Deník!$R400),""),"")</f>
        <v/>
      </c>
      <c r="BQ400" s="233" t="str">
        <f>IF(Deník!$R400&lt;&gt;"",IF(Deník!$Y400=Statistika!$F$82,IF(AND(Deník!$R400&gt;=0,Deník!$R400&lt;=1),"BE",Deník!$R400),""),"")</f>
        <v/>
      </c>
      <c r="BR400" s="233" t="str">
        <f>IF(Deník!$R400&lt;&gt;"",IF(Deník!$Y400=Statistika!$F$83,IF(AND(Deník!$R400&gt;=0,Deník!$R400&lt;=1),"BE",Deník!$R400),""),"")</f>
        <v/>
      </c>
      <c r="BS400" s="233" t="str">
        <f>IF(Deník!$R400&lt;&gt;"",IF(Deník!$Y400=Statistika!$F$84,IF(AND(Deník!$R400&gt;=0,Deník!$R400&lt;=1),"BE",Deník!$R400),""),"")</f>
        <v/>
      </c>
      <c r="BT400" s="233" t="str">
        <f>IF(Deník!$R400&lt;&gt;"",IF(Deník!$Y400=Statistika!$F$85,IF(AND(Deník!$R400&gt;=0,Deník!$R400&lt;=1),"BE",Deník!$R400),""),"")</f>
        <v/>
      </c>
      <c r="BU400" s="233" t="str">
        <f>IF(Deník!$R400&lt;&gt;"",IF(Deník!$Y400=Statistika!$F$86,IF(AND(Deník!$R400&gt;=0,Deník!$R400&lt;=1),"BE",Deník!$R400),""),"")</f>
        <v/>
      </c>
      <c r="BV400" s="233" t="str">
        <f>IF(Deník!$R400&lt;&gt;"",IF(Deník!$Y400=Statistika!$F$87,IF(AND(Deník!$R400&gt;=0,Deník!$R400&lt;=1),"BE",Deník!$R400),""),"")</f>
        <v/>
      </c>
      <c r="BW400" s="233" t="str">
        <f>IF(Deník!$R400&lt;&gt;"",IF(Deník!$Y400=Statistika!$F$88,IF(AND(Deník!$R400&gt;=0,Deník!$R400&lt;=1),"BE",Deník!$R400),""),"")</f>
        <v/>
      </c>
      <c r="BX400" s="233" t="str">
        <f>IF(Deník!$R400&lt;&gt;"",IF(Deník!$Y400=Statistika!$F$89,IF(AND(Deník!$R400&gt;=0,Deník!$R400&lt;=1),"BE",Deník!$R400),""),"")</f>
        <v/>
      </c>
      <c r="BY400" s="233" t="str">
        <f>IF(Deník!$R400&lt;&gt;"",IF(Deník!$Y400=Statistika!$F$90,IF(AND(Deník!$R400&gt;=0,Deník!$R400&lt;=1),"BE",Deník!$R400),""),"")</f>
        <v/>
      </c>
      <c r="BZ400" s="233" t="str">
        <f>IF(Deník!$R400&lt;&gt;"",IF(Deník!$Y400=Statistika!$F$91,IF(AND(Deník!$R400&gt;=0,Deník!$R400&lt;=1),"BE",Deník!$R400),""),"")</f>
        <v/>
      </c>
      <c r="CA400" s="233"/>
      <c r="CB400" s="233" t="str">
        <f>IF(Deník!$R400&lt;&gt;"",IF(Deník!$AB400="SL",IF(AND(Deník!$R400&gt;=0,Deník!$R400&lt;=1),"BE",Deník!$R400),""),"")</f>
        <v/>
      </c>
      <c r="CC400" s="233" t="str">
        <f>IF(Deník!$R400&lt;&gt;"",IF(Deník!$AB400="BE10",IF(AND(Deník!$R400&gt;=0,Deník!$R400&lt;=1),"BE",Deník!$R400),""),"")</f>
        <v/>
      </c>
      <c r="CD400" s="233" t="str">
        <f>IF(Deník!$R400&lt;&gt;"",IF(Deník!$AB400="BE15",IF(AND(Deník!$R400&gt;=0,Deník!$R400&lt;=1),"BE",Deník!$R400),""),"")</f>
        <v/>
      </c>
      <c r="CE400" s="233" t="str">
        <f>IF(Deník!$R400&lt;&gt;"",IF(Deník!$AB400="BE20",IF(AND(Deník!$R400&gt;=0,Deník!$R400&lt;=1),"BE",Deník!$R400),""),"")</f>
        <v/>
      </c>
      <c r="CF400" s="233" t="str">
        <f>IF(Deník!$R400&lt;&gt;"",IF(Deník!$AB400="TP1",IF(AND(Deník!$R400&gt;=0,Deník!$R400&lt;=1),"BE",Deník!$R400),""),"")</f>
        <v/>
      </c>
      <c r="CG400" s="233" t="str">
        <f>IF(Deník!$R400&lt;&gt;"",IF(Deník!$AB400="TP2",IF(AND(Deník!$R400&gt;=0,Deník!$R400&lt;=1),"BE",Deník!$R400),""),"")</f>
        <v/>
      </c>
      <c r="CH400" s="233" t="str">
        <f>IF(Deník!$R400&lt;&gt;"",IF(Deník!$AB400="TP3",IF(AND(Deník!$R400&gt;=0,Deník!$R400&lt;=1),"BE",Deník!$R400),""),"")</f>
        <v/>
      </c>
      <c r="CI400" s="233" t="str">
        <f>IF(Deník!$R400&lt;&gt;"",IF(Deník!$AB400="Trailing SL",IF(AND(Deník!$R400&gt;=0,Deník!$R400&lt;=1),"BE",Deník!$R400),""),"")</f>
        <v/>
      </c>
      <c r="CJ400" s="233" t="str">
        <f>IF(Deník!$R400&lt;&gt;"",IF(Deník!$AB400="Manual",IF(AND(Deník!$R400&gt;=0,Deník!$R400&lt;=1),"BE",Deník!$R400),""),"")</f>
        <v/>
      </c>
      <c r="CK400" s="233"/>
      <c r="CL400" s="233" t="str">
        <f>IF(Deník!$R400&lt;0,IF(Deník!$AC400=Statistika!$F$117,Deník!$R400,""),"")</f>
        <v/>
      </c>
      <c r="CM400" s="233" t="str">
        <f>IF(Deník!$R400&lt;0,IF(Deník!$AC400=Statistika!$F$118,Deník!$R400,""),"")</f>
        <v/>
      </c>
      <c r="CN400" s="233" t="str">
        <f>IF(Deník!$R400&lt;0,IF(Deník!$AC400=Statistika!$F$119,Deník!$R400,""),"")</f>
        <v/>
      </c>
      <c r="CO400" s="233" t="str">
        <f>IF(Deník!$R400&lt;0,IF(Deník!$AC400=Statistika!$F$120,Deník!$R400,""),"")</f>
        <v/>
      </c>
      <c r="CP400" s="233" t="str">
        <f>IF(Deník!$R400&lt;0,IF(Deník!$AC400=Statistika!$F$121,Deník!$R400,""),"")</f>
        <v/>
      </c>
      <c r="CQ400" s="233" t="str">
        <f>IF(Deník!$R400&lt;0,IF(Deník!$AC400=Statistika!$F$122,Deník!$R400,""),"")</f>
        <v/>
      </c>
      <c r="CR400" s="233" t="str">
        <f>IF(Deník!$R400&lt;0,IF(Deník!$AC400=Statistika!$F$123,Deník!$R400,""),"")</f>
        <v/>
      </c>
      <c r="CS400" s="233" t="str">
        <f>IF(Deník!$R400&lt;0,IF(Deník!$AC400=Statistika!$F$124,Deník!$R400,""),"")</f>
        <v/>
      </c>
      <c r="CT400" s="233" t="str">
        <f>IF(Deník!$R400&lt;0,IF(Deník!$AC400=Statistika!$F$125,Deník!$R400,""),"")</f>
        <v/>
      </c>
      <c r="CU400" s="233"/>
      <c r="CV400" s="233" t="str">
        <f>IF(Deník!$R400&lt;0,IF(Deník!$AD400=$CV$2,Deník!$R400,""),"")</f>
        <v/>
      </c>
      <c r="CW400" s="233" t="str">
        <f>IF(Deník!$R400&lt;0,IF(Deník!$AD400=$CW$2,Deník!$R400,""),"")</f>
        <v/>
      </c>
      <c r="CX400" s="233" t="str">
        <f>IF(Deník!$R400&lt;0,IF(Deník!$AD400=$CX$2,Deník!$R400,""),"")</f>
        <v/>
      </c>
      <c r="CY400" s="233" t="str">
        <f>IF(Deník!$R400&lt;0,IF(Deník!$AD400=$CY$2,Deník!$R400,""),"")</f>
        <v/>
      </c>
      <c r="CZ400" s="233" t="str">
        <f>IF(Deník!$R400&lt;0,IF(Deník!$AD400=$CZ$2,Deník!$R400,""),"")</f>
        <v/>
      </c>
      <c r="DL400" s="221">
        <f t="shared" si="18"/>
        <v>93847.029999999984</v>
      </c>
      <c r="DM400" s="220">
        <f t="shared" si="17"/>
        <v>-6.1529700000000132E-2</v>
      </c>
      <c r="DO400" s="50">
        <f>Deník!W401</f>
        <v>0</v>
      </c>
      <c r="DP400" s="102" t="str">
        <f>IF(AND(Deník!W401&gt;0),1,"")</f>
        <v/>
      </c>
      <c r="DQ400" s="102">
        <f>IF(AND(Deník!W401&lt;=0),1,"")</f>
        <v>1</v>
      </c>
      <c r="DR400" s="227"/>
      <c r="DS400" s="228"/>
      <c r="DT400" s="85"/>
      <c r="DU400" s="54">
        <f>IF(MONTH(Deník!$C400)=DU$2,Deník!$W400,"")</f>
        <v>0</v>
      </c>
      <c r="DV400" s="222" t="str">
        <f>IF(MONTH(Deník!$C400)=DV$2,Deník!$W400,"")</f>
        <v/>
      </c>
      <c r="DW400" s="222" t="str">
        <f>IF(MONTH(Deník!$C400)=DW$2,Deník!$W400,"")</f>
        <v/>
      </c>
      <c r="DX400" s="222" t="str">
        <f>IF(MONTH(Deník!$C400)=DX$2,Deník!$W400,"")</f>
        <v/>
      </c>
      <c r="DY400" s="222" t="str">
        <f>IF(MONTH(Deník!$C400)=DY$2,Deník!$W400,"")</f>
        <v/>
      </c>
      <c r="DZ400" s="222" t="str">
        <f>IF(MONTH(Deník!$C400)=DZ$2,Deník!$W400,"")</f>
        <v/>
      </c>
      <c r="EA400" s="222" t="str">
        <f>IF(MONTH(Deník!$C400)=EA$2,Deník!$W400,"")</f>
        <v/>
      </c>
      <c r="EB400" s="222" t="str">
        <f>IF(MONTH(Deník!$C400)=EB$2,Deník!$W400,"")</f>
        <v/>
      </c>
      <c r="EC400" s="222" t="str">
        <f>IF(MONTH(Deník!$C400)=EC$2,Deník!$W400,"")</f>
        <v/>
      </c>
      <c r="ED400" s="222" t="str">
        <f>IF(MONTH(Deník!$C400)=ED$2,Deník!$W400,"")</f>
        <v/>
      </c>
      <c r="EE400" s="222" t="str">
        <f>IF(MONTH(Deník!$C400)=EE$2,Deník!$W400,"")</f>
        <v/>
      </c>
      <c r="EF400" s="222" t="str">
        <f>IF(MONTH(Deník!$C400)=EF$2,Deník!$W400,"")</f>
        <v/>
      </c>
      <c r="EI400" s="600" t="str">
        <f>IF(Deník!$W400&lt;&gt;"",IF(Deník!$B400=Statistika!$F$63,Deník!$W400,""),"")</f>
        <v/>
      </c>
      <c r="EJ400" s="13" t="str">
        <f>IF(Deník!$W400&lt;&gt;"",IF(Deník!$B400=Statistika!$F$64,Deník!$W400,""),"")</f>
        <v/>
      </c>
      <c r="EK400" s="13" t="str">
        <f>IF(Deník!$W400&lt;&gt;"",IF(Deník!$B400=Statistika!$F$65,Deník!$W400,""),"")</f>
        <v/>
      </c>
      <c r="EL400" s="13" t="str">
        <f>IF(Deník!$W400&lt;&gt;"",IF(Deník!$B400=Statistika!$F$66,Deník!$W400,""),"")</f>
        <v/>
      </c>
      <c r="EM400" s="13" t="str">
        <f>IF(Deník!$W400&lt;&gt;"",IF(Deník!$B400=Statistika!$F$67,Deník!$W400,""),"")</f>
        <v/>
      </c>
      <c r="EN400" s="13" t="str">
        <f>IF(Deník!$W400&lt;&gt;"",IF(Deník!$B400=Statistika!$F$68,Deník!$W400,""),"")</f>
        <v/>
      </c>
      <c r="EO400" s="13" t="str">
        <f>IF(Deník!$W400&lt;&gt;"",IF(Deník!$B400=Statistika!$F$69,Deník!$W400,""),"")</f>
        <v/>
      </c>
      <c r="EP400" s="601" t="str">
        <f>IF(Deník!$W400&lt;&gt;"",IF(Deník!$B400=Statistika!$F$70,Deník!$W400,""),"")</f>
        <v/>
      </c>
      <c r="EQ400" s="90"/>
      <c r="ER400" s="63" t="str">
        <f>IF(Deník!$W400&lt;&gt;"",IF(Deník!$J400="L",Deník!$W400,""),"")</f>
        <v/>
      </c>
      <c r="ES400" s="13" t="str">
        <f>IF(Deník!$W400&lt;&gt;"",IF(Deník!$J400="S",Deník!$W400,""),"")</f>
        <v/>
      </c>
      <c r="ET400" s="95"/>
      <c r="EU400" s="88"/>
      <c r="EV400" s="63" t="str">
        <f>IF(WEEKDAY(Deník!$C400,2)=1,Deník!$W400,"")</f>
        <v/>
      </c>
      <c r="EW400" s="13" t="str">
        <f>IF(WEEKDAY(Deník!$C400,2)=2,Deník!$W400,"")</f>
        <v/>
      </c>
      <c r="EX400" s="13" t="str">
        <f>IF(WEEKDAY(Deník!$C400,2)=3,Deník!$W400,"")</f>
        <v/>
      </c>
      <c r="EY400" s="13" t="str">
        <f>IF(WEEKDAY(Deník!$C400,2)=4,Deník!$W400,"")</f>
        <v/>
      </c>
      <c r="EZ400" s="60" t="str">
        <f>IF(WEEKDAY(Deník!$C400,2)=5,Deník!$W400,"")</f>
        <v/>
      </c>
      <c r="FA400" s="99"/>
      <c r="FB400" s="100">
        <f>Deník!D400</f>
        <v>0</v>
      </c>
      <c r="FC400" s="63">
        <f>IF($FB400&lt;&gt;"",IF(AND($FB400&gt;=FC$2,$FB400&lt;=FC$3),Deník!$W400,""))</f>
        <v>0</v>
      </c>
      <c r="FD400" s="63" t="str">
        <f>IF($FB400&lt;&gt;"",IF(AND($FB400&gt;=FD$2,$FB400&lt;=FD$3),Deník!$W400,""))</f>
        <v/>
      </c>
      <c r="FE400" s="63" t="str">
        <f>IF($FB400&lt;&gt;"",IF(AND($FB400&gt;=FE$2,$FB400&lt;=FE$3),Deník!$W400,""))</f>
        <v/>
      </c>
      <c r="FF400" s="63" t="str">
        <f>IF($FB400&lt;&gt;"",IF(AND($FB400&gt;=FF$2,$FB400&lt;=FF$3),Deník!$W400,""))</f>
        <v/>
      </c>
      <c r="FG400" s="63" t="str">
        <f>IF($FB400&lt;&gt;"",IF(AND($FB400&gt;=FG$2,$FB400&lt;=FG$3),Deník!$W400,""))</f>
        <v/>
      </c>
      <c r="FH400" s="63" t="str">
        <f>IF($FB400&lt;&gt;"",IF(AND($FB400&gt;=FH$2,$FB400&lt;=FH$3),Deník!$W400,""))</f>
        <v/>
      </c>
      <c r="FI400" s="63" t="str">
        <f>IF($FB400&lt;&gt;"",IF(AND($FB400&gt;=FI$2,$FB400&lt;=FI$3),Deník!$W400,""))</f>
        <v/>
      </c>
      <c r="FJ400" s="63" t="str">
        <f>IF($FB400&lt;&gt;"",IF(AND($FB400&gt;=FJ$2,$FB400&lt;=FJ$3),Deník!$W400,""))</f>
        <v/>
      </c>
      <c r="FK400" s="63" t="str">
        <f>IF($FB400&lt;&gt;"",IF(AND($FB400&gt;=FK$2,$FB400&lt;=FK$3),Deník!$W400,""))</f>
        <v/>
      </c>
      <c r="FL400" s="63" t="str">
        <f>IF($FB400&lt;&gt;"",IF(AND($FB400&gt;=FL$2,$FB400&lt;=FL$3),Deník!$W400,""))</f>
        <v/>
      </c>
      <c r="FM400" s="63" t="str">
        <f>IF($FB400&lt;&gt;"",IF(AND($FB400&gt;=FM$2,$FB400&lt;=FM$3),Deník!$W400,""))</f>
        <v/>
      </c>
      <c r="FN400" s="13"/>
      <c r="FO400" s="20" t="str">
        <f>IF(Deník!$W400&gt;1,Deník!$W400,"")</f>
        <v/>
      </c>
      <c r="FP400" s="20" t="str">
        <f>IF(Deník!$W400&lt;0,Deník!$W400,"")</f>
        <v/>
      </c>
      <c r="FQ400" s="17"/>
      <c r="FS400" s="233"/>
      <c r="FT400" s="233" t="str">
        <f>IF(Deník!$W400&lt;&gt;"",IF(Deník!$Y400=Statistika!$F$78,Deník!$W400,""),"")</f>
        <v/>
      </c>
      <c r="FU400" s="233" t="str">
        <f>IF(Deník!$W400&lt;&gt;"",IF(Deník!$Y400=Statistika!$F$79,Deník!$W400,""),"")</f>
        <v/>
      </c>
      <c r="FV400" s="233" t="str">
        <f>IF(Deník!$W400&lt;&gt;"",IF(Deník!$Y400=Statistika!$F$80,Deník!$W400,""),"")</f>
        <v/>
      </c>
      <c r="FW400" s="233" t="str">
        <f>IF(Deník!$W400&lt;&gt;"",IF(Deník!$Y400=Statistika!$F$81,Deník!$W400,""),"")</f>
        <v/>
      </c>
      <c r="FX400" s="233" t="str">
        <f>IF(Deník!$W400&lt;&gt;"",IF(Deník!$Y400=Statistika!$F$82,Deník!$W400,""),"")</f>
        <v/>
      </c>
      <c r="FY400" s="233" t="str">
        <f>IF(Deník!$W400&lt;&gt;"",IF(Deník!$Y400=Statistika!$F$83,Deník!$W400,""),"")</f>
        <v/>
      </c>
      <c r="FZ400" s="233" t="str">
        <f>IF(Deník!$W400&lt;&gt;"",IF(Deník!$Y400=Statistika!$F$84,Deník!$W400,""),"")</f>
        <v/>
      </c>
      <c r="GA400" s="233" t="str">
        <f>IF(Deník!$W400&lt;&gt;"",IF(Deník!$Y400=Statistika!$F$85,Deník!$W400,""),"")</f>
        <v/>
      </c>
      <c r="GB400" s="233" t="str">
        <f>IF(Deník!$W400&lt;&gt;"",IF(Deník!$Y400=Statistika!$F$86,Deník!$W400,""),"")</f>
        <v/>
      </c>
      <c r="GC400" s="233" t="str">
        <f>IF(Deník!$W400&lt;&gt;"",IF(Deník!$Y400=Statistika!$F$87,Deník!$W400,""),"")</f>
        <v/>
      </c>
      <c r="GD400" s="233" t="str">
        <f>IF(Deník!$W400&lt;&gt;"",IF(Deník!$Y400=Statistika!$F$88,Deník!$W400,""),"")</f>
        <v/>
      </c>
      <c r="GE400" s="233" t="str">
        <f>IF(Deník!$W400&lt;&gt;"",IF(Deník!$Y400=Statistika!$F$89,Deník!$W400,""),"")</f>
        <v/>
      </c>
      <c r="GF400" s="233" t="str">
        <f>IF(Deník!$W400&lt;&gt;"",IF(Deník!$Y400=Statistika!$F$90,Deník!$W400,""),"")</f>
        <v/>
      </c>
      <c r="GG400" s="233" t="str">
        <f>IF(Deník!$W400&lt;&gt;"",IF(Deník!$Y400=Statistika!$F$91,Deník!$W400,""),"")</f>
        <v/>
      </c>
      <c r="GH400" s="233"/>
      <c r="GI400" s="233" t="str">
        <f>IF(Deník!$W400&lt;&gt;"",IF(Deník!$AB400=Statistika!$L$100,Deník!$W400,""),"")</f>
        <v/>
      </c>
      <c r="GJ400" s="233" t="str">
        <f>IF(Deník!$W400&lt;&gt;"",IF(Deník!$AB400=Statistika!$L$101,Deník!$W400,""),"")</f>
        <v/>
      </c>
      <c r="GK400" s="233" t="str">
        <f>IF(Deník!$W400&lt;&gt;"",IF(Deník!$AB400=Statistika!$L$102,Deník!$W400,""),"")</f>
        <v/>
      </c>
      <c r="GL400" s="233" t="str">
        <f>IF(Deník!$W400&lt;&gt;"",IF(Deník!$AB400=Statistika!$L$103,Deník!$W400,""),"")</f>
        <v/>
      </c>
      <c r="GM400" s="233" t="str">
        <f>IF(Deník!$W400&lt;&gt;"",IF(Deník!$AB400=Statistika!$L$104,Deník!$W400,""),"")</f>
        <v/>
      </c>
      <c r="GN400" s="233" t="str">
        <f>IF(Deník!$W400&lt;&gt;"",IF(Deník!$AB400=Statistika!$L$105,Deník!$W400,""),"")</f>
        <v/>
      </c>
      <c r="GO400" s="233" t="str">
        <f>IF(Deník!$W400&lt;&gt;"",IF(Deník!$AB400=Statistika!$L$106,Deník!$W400,""),"")</f>
        <v/>
      </c>
      <c r="GP400" s="233" t="str">
        <f>IF(Deník!$W400&lt;&gt;"",IF(Deník!$AB400=Statistika!$L$107,Deník!$W400,""),"")</f>
        <v/>
      </c>
      <c r="GQ400" s="233" t="str">
        <f>IF(Deník!$W400&lt;&gt;"",IF(Deník!$AB400=Statistika!$L$108,Deník!$W400,""),"")</f>
        <v/>
      </c>
      <c r="GS400" s="233" t="str">
        <f>IF(Deník!$W400&lt;0,IF(Deník!$AC400=Statistika!$F$117,Deník!$W400,""),"")</f>
        <v/>
      </c>
      <c r="GT400" s="233" t="str">
        <f>IF(Deník!$W400&lt;0,IF(Deník!$AC400=Statistika!$F$118,Deník!$W400,""),"")</f>
        <v/>
      </c>
      <c r="GU400" s="233" t="str">
        <f>IF(Deník!$W400&lt;0,IF(Deník!$AC400=Statistika!$F$119,Deník!$W400,""),"")</f>
        <v/>
      </c>
      <c r="GV400" s="233" t="str">
        <f>IF(Deník!$W400&lt;0,IF(Deník!$AC400=Statistika!$F$120,Deník!$W400,""),"")</f>
        <v/>
      </c>
      <c r="GW400" s="233" t="str">
        <f>IF(Deník!$W400&lt;0,IF(Deník!$AC400=Statistika!$F$121,Deník!$W400,""),"")</f>
        <v/>
      </c>
      <c r="GX400" s="233" t="str">
        <f>IF(Deník!$W400&lt;0,IF(Deník!$AC400=Statistika!$F$122,Deník!$W400,""),"")</f>
        <v/>
      </c>
      <c r="GY400" s="233" t="str">
        <f>IF(Deník!$W400&lt;0,IF(Deník!$AC400=Statistika!$F$123,Deník!$W400,""),"")</f>
        <v/>
      </c>
      <c r="GZ400" s="233" t="str">
        <f>IF(Deník!$W400&lt;0,IF(Deník!$AC400=Statistika!$F$124,Deník!$W400,""),"")</f>
        <v/>
      </c>
      <c r="HA400" s="233" t="str">
        <f>IF(Deník!$W400&lt;0,IF(Deník!$AC400=Statistika!$F$125,Deník!$W400,""),"")</f>
        <v/>
      </c>
      <c r="HC400" s="233" t="str">
        <f>IF(Deník!$W400&lt;0,IF(Deník!$AD400=Statistika!$F$133,Deník!$W400,""),"")</f>
        <v/>
      </c>
      <c r="HD400" s="233" t="str">
        <f>IF(Deník!$W400&lt;0,IF(Deník!$AD400=Statistika!$F$134,Deník!$W400,""),"")</f>
        <v/>
      </c>
      <c r="HE400" s="233" t="str">
        <f>IF(Deník!$W400&lt;0,IF(Deník!$AD400=Statistika!$F$135,Deník!$W400,""),"")</f>
        <v/>
      </c>
      <c r="HF400" s="233" t="str">
        <f>IF(Deník!$W400&lt;0,IF(Deník!$AD400=Statistika!$F$136,Deník!$W400,""),"")</f>
        <v/>
      </c>
      <c r="HG400" s="233" t="str">
        <f>IF(Deník!$W400&lt;0,IF(Deník!$AD400=Statistika!$F$137,Deník!$W400,""),"")</f>
        <v/>
      </c>
      <c r="ID400" s="8">
        <f>Tabulka4[[#This Row],[Sloupec3]]</f>
        <v>0</v>
      </c>
      <c r="IE400" s="17" t="str">
        <f>IF(AND([1]Deník!$C400&gt;='[1]Měsíční shrnutí'!$D$1,[1]Deník!$C400&lt;='[1]Měsíční shrnutí'!$F$1),[1]Deník!$X400,"")</f>
        <v/>
      </c>
    </row>
    <row r="401" spans="1:239">
      <c r="A401" s="8">
        <f>Deník!C402</f>
        <v>0</v>
      </c>
      <c r="B401" s="50" t="str">
        <f>Deník!R402</f>
        <v/>
      </c>
      <c r="C401" s="102" t="str">
        <f>IF(AND(Deník!R402&gt;1,Deník!R402&lt;&gt;""),1,"")</f>
        <v/>
      </c>
      <c r="D401" s="102" t="str">
        <f>IF(AND(Deník!R402&lt;=0,Deník!R402&lt;&gt;""),1,"")</f>
        <v/>
      </c>
      <c r="E401" s="103" t="str">
        <f>IF(AND(Deník!R402&gt;=0,Deník!R402&lt;=1),1,"")</f>
        <v/>
      </c>
      <c r="F401" s="79" t="str">
        <f>IF(Deník!R402&lt;&gt;"",Deník!R402+F400,"")</f>
        <v/>
      </c>
      <c r="G401" s="85"/>
      <c r="H401" s="54" t="str">
        <f>IF(MONTH(Deník!$C401)=H$2,IF(AND(Deník!$R401&gt;=0,Deník!$R401&lt;=1),"BE",Deník!$R401),"")</f>
        <v/>
      </c>
      <c r="I401" s="11" t="str">
        <f>IF(MONTH(Deník!$C401)=I$2,IF(AND(Deník!$R401&gt;=0,Deník!$R401&lt;=1),"BE",Deník!$R401),"")</f>
        <v/>
      </c>
      <c r="J401" s="11" t="str">
        <f>IF(MONTH(Deník!$C401)=J$2,IF(AND(Deník!$R401&gt;=0,Deník!$R401&lt;=1),"BE",Deník!$R401),"")</f>
        <v/>
      </c>
      <c r="K401" s="11" t="str">
        <f>IF(MONTH(Deník!$C401)=K$2,IF(AND(Deník!$R401&gt;=0,Deník!$R401&lt;=1),"BE",Deník!$R401),"")</f>
        <v/>
      </c>
      <c r="L401" s="11" t="str">
        <f>IF(MONTH(Deník!$C401)=L$2,IF(AND(Deník!$R401&gt;=0,Deník!$R401&lt;=1),"BE",Deník!$R401),"")</f>
        <v/>
      </c>
      <c r="M401" s="11" t="str">
        <f>IF(MONTH(Deník!$C401)=M$2,IF(AND(Deník!$R401&gt;=0,Deník!$R401&lt;=1),"BE",Deník!$R401),"")</f>
        <v/>
      </c>
      <c r="N401" s="11" t="str">
        <f>IF(MONTH(Deník!$C401)=N$2,IF(AND(Deník!$R401&gt;=0,Deník!$R401&lt;=1),"BE",Deník!$R401),"")</f>
        <v/>
      </c>
      <c r="O401" s="11" t="str">
        <f>IF(MONTH(Deník!$C401)=O$2,IF(AND(Deník!$R401&gt;=0,Deník!$R401&lt;=1),"BE",Deník!$R401),"")</f>
        <v/>
      </c>
      <c r="P401" s="11" t="str">
        <f>IF(MONTH(Deník!$C401)=P$2,IF(AND(Deník!$R401&gt;=0,Deník!$R401&lt;=1),"BE",Deník!$R401),"")</f>
        <v/>
      </c>
      <c r="Q401" s="11" t="str">
        <f>IF(MONTH(Deník!$C401)=Q$2,IF(AND(Deník!$R401&gt;=0,Deník!$R401&lt;=1),"BE",Deník!$R401),"")</f>
        <v/>
      </c>
      <c r="R401" s="11" t="str">
        <f>IF(MONTH(Deník!$C401)=R$2,IF(AND(Deník!$R401&gt;=0,Deník!$R401&lt;=1),"BE",Deník!$R401),"")</f>
        <v/>
      </c>
      <c r="S401" s="57" t="str">
        <f>IF(MONTH(Deník!$C401)=S$2,IF(AND(Deník!$R401&gt;=0,Deník!$R401&lt;=1),"BE",Deník!$R401),"")</f>
        <v/>
      </c>
      <c r="U401" s="12"/>
      <c r="V401" s="12"/>
      <c r="X401" s="600" t="str">
        <f>IF(Deník!$R401&lt;&gt;"",IF(Deník!$B401=Statistika!$F$63,IF(AND(Deník!$R401&gt;=0,Deník!$R401&lt;=1),"BE",Deník!$R401),""),"")</f>
        <v/>
      </c>
      <c r="Y401" s="13" t="str">
        <f>IF(Deník!$R401&lt;&gt;"",IF(Deník!$B401=Statistika!$F$64,IF(AND(Deník!$R401&gt;=0,Deník!$R401&lt;=1),"BE",Deník!$R401),""),"")</f>
        <v/>
      </c>
      <c r="Z401" s="13" t="str">
        <f>IF(Deník!$R401&lt;&gt;"",IF(Deník!$B401=Statistika!$F$65,IF(AND(Deník!$R401&gt;=0,Deník!$R401&lt;=1),"BE",Deník!$R401),""),"")</f>
        <v/>
      </c>
      <c r="AA401" s="13" t="str">
        <f>IF(Deník!$R401&lt;&gt;"",IF(Deník!$B401=Statistika!$F$66,IF(AND(Deník!$R401&gt;=0,Deník!$R401&lt;=1),"BE",Deník!$R401),""),"")</f>
        <v/>
      </c>
      <c r="AB401" s="13" t="str">
        <f>IF(Deník!$R401&lt;&gt;"",IF(Deník!$B401=Statistika!$F$67,IF(AND(Deník!$R401&gt;=0,Deník!$R401&lt;=1),"BE",Deník!$R401),""),"")</f>
        <v/>
      </c>
      <c r="AC401" s="13" t="str">
        <f>IF(Deník!$R401&lt;&gt;"",IF(Deník!$B401=Statistika!$F$68,IF(AND(Deník!$R401&gt;=0,Deník!$R401&lt;=1),"BE",Deník!$R401),""),"")</f>
        <v/>
      </c>
      <c r="AD401" s="13" t="str">
        <f>IF(Deník!$R401&lt;&gt;"",IF(Deník!$B401=Statistika!$F$69,IF(AND(Deník!$R401&gt;=0,Deník!$R401&lt;=1),"BE",Deník!$R401),""),"")</f>
        <v/>
      </c>
      <c r="AE401" s="601" t="str">
        <f>IF(Deník!$R401&lt;&gt;"",IF(Deník!$B401=Statistika!$F$70,IF(AND(Deník!$R401&gt;=0,Deník!$R401&lt;=1),"BE",Deník!$R401),""),"")</f>
        <v/>
      </c>
      <c r="AF401" s="90"/>
      <c r="AG401" s="63" t="str">
        <f>IF(Deník!$R401&lt;&gt;"",IF(Deník!$J401="L",IF(AND(Deník!$R401&gt;=0,Deník!$R401&lt;=1),"BE",Deník!$R401),""),"")</f>
        <v/>
      </c>
      <c r="AH401" s="13" t="str">
        <f>IF(Deník!$R401&lt;&gt;"",IF(Deník!$J401="S",IF(AND(Deník!$R401&gt;=0,Deník!$R401&lt;=1),"BE",Deník!$R401),""),"")</f>
        <v/>
      </c>
      <c r="AI401" s="95"/>
      <c r="AJ401" s="71" t="str">
        <f>IF(Deník!N402&lt;&gt;"",Deník!N402*-1,"")</f>
        <v/>
      </c>
      <c r="AK401" s="88"/>
      <c r="AL401" s="63" t="str">
        <f>IF(WEEKDAY(Deník!$C401,2)=1,IF(AND(Deník!$R401&gt;=0,Deník!$R401&lt;=1),"BE",Deník!$R401),"")</f>
        <v/>
      </c>
      <c r="AM401" s="13" t="str">
        <f>IF(WEEKDAY(Deník!$C401,2)=2,IF(AND(Deník!$R401&gt;=0,Deník!$R401&lt;=1),"BE",Deník!$R401),"")</f>
        <v/>
      </c>
      <c r="AN401" s="13" t="str">
        <f>IF(WEEKDAY(Deník!$C401,2)=3,IF(AND(Deník!$R401&gt;=0,Deník!$R401&lt;=1),"BE",Deník!$R401),"")</f>
        <v/>
      </c>
      <c r="AO401" s="13" t="str">
        <f>IF(WEEKDAY(Deník!$C401,2)=4,IF(AND(Deník!$R401&gt;=0,Deník!$R401&lt;=1),"BE",Deník!$R401),"")</f>
        <v/>
      </c>
      <c r="AP401" s="60" t="str">
        <f>IF(WEEKDAY(Deník!$C401,2)=5,IF(AND(Deník!$R401&gt;=0,Deník!$R401&lt;=1),"BE",Deník!$R401),"")</f>
        <v/>
      </c>
      <c r="AQ401" s="99"/>
      <c r="AR401" s="100">
        <f>Deník!D401</f>
        <v>0</v>
      </c>
      <c r="AS401" s="63" t="str">
        <f>IF(Deník!$D401&lt;&gt;"",IF(AND(Deník!$D401&gt;=AS$2,Deník!$D401&lt;=AS$3),IF(AND(Deník!$R401&gt;=0,Deník!$R401&lt;=1),"BE",Deník!$R401),""),"")</f>
        <v/>
      </c>
      <c r="AT401" s="63" t="str">
        <f>IF(Deník!$D401&lt;&gt;"",IF(AND(Deník!$D401&gt;=AT$2,Deník!$D401&lt;=AT$3),IF(AND(Deník!$R401&gt;=0,Deník!$R401&lt;=1),"BE",Deník!$R401),""),"")</f>
        <v/>
      </c>
      <c r="AU401" s="63" t="str">
        <f>IF(Deník!$D401&lt;&gt;"",IF(AND(Deník!$D401&gt;=AU$2,Deník!$D401&lt;=AU$3),IF(AND(Deník!$R401&gt;=0,Deník!$R401&lt;=1),"BE",Deník!$R401),""),"")</f>
        <v/>
      </c>
      <c r="AV401" s="63" t="str">
        <f>IF(Deník!$D401&lt;&gt;"",IF(AND(Deník!$D401&gt;=AV$2,Deník!$D401&lt;=AV$3),IF(AND(Deník!$R401&gt;=0,Deník!$R401&lt;=1),"BE",Deník!$R401),""),"")</f>
        <v/>
      </c>
      <c r="AW401" s="63" t="str">
        <f>IF(Deník!$D401&lt;&gt;"",IF(AND(Deník!$D401&gt;=AW$2,Deník!$D401&lt;=AW$3),IF(AND(Deník!$R401&gt;=0,Deník!$R401&lt;=1),"BE",Deník!$R401),""),"")</f>
        <v/>
      </c>
      <c r="AX401" s="63" t="str">
        <f>IF(Deník!$D401&lt;&gt;"",IF(AND(Deník!$D401&gt;=AX$2,Deník!$D401&lt;=AX$3),IF(AND(Deník!$R401&gt;=0,Deník!$R401&lt;=1),"BE",Deník!$R401),""),"")</f>
        <v/>
      </c>
      <c r="AY401" s="63" t="str">
        <f>IF(Deník!$D401&lt;&gt;"",IF(AND(Deník!$D401&gt;=AY$2,Deník!$D401&lt;=AY$3),IF(AND(Deník!$R401&gt;=0,Deník!$R401&lt;=1),"BE",Deník!$R401),""),"")</f>
        <v/>
      </c>
      <c r="AZ401" s="63" t="str">
        <f>IF(Deník!$D401&lt;&gt;"",IF(AND(Deník!$D401&gt;=AZ$2,Deník!$D401&lt;=AZ$3),IF(AND(Deník!$R401&gt;=0,Deník!$R401&lt;=1),"BE",Deník!$R401),""),"")</f>
        <v/>
      </c>
      <c r="BA401" s="63" t="str">
        <f>IF(Deník!$D401&lt;&gt;"",IF(AND(Deník!$D401&gt;=BA$2,Deník!$D401&lt;=BA$3),IF(AND(Deník!$R401&gt;=0,Deník!$R401&lt;=1),"BE",Deník!$R401),""),"")</f>
        <v/>
      </c>
      <c r="BB401" s="63" t="str">
        <f>IF(Deník!$D401&lt;&gt;"",IF(AND(Deník!$D401&gt;=BB$2,Deník!$D401&lt;=BB$3),IF(AND(Deník!$R401&gt;=0,Deník!$R401&lt;=1),"BE",Deník!$R401),""),"")</f>
        <v/>
      </c>
      <c r="BC401" s="71" t="str">
        <f>IF(Deník!$D401&lt;&gt;"",IF(AND(Deník!$D401&gt;=BC$2,Deník!$D401&lt;=BC$3),IF(AND(Deník!$R401&gt;=0,Deník!$R401&lt;=1),"BE",Deník!$R401),""),"")</f>
        <v/>
      </c>
      <c r="BD401" s="20" t="str">
        <f>IF(Deník!$J402="S",(Deník!$M402-Deník!$K402),IF(Deník!$J402="L",(Deník!$K402-Deník!$M402),""))</f>
        <v/>
      </c>
      <c r="BE401" s="20" t="str">
        <f>IF(Deník!$J402="S",(Deník!$K402-Deník!$O402),IF(Deník!$J402="L",(Deník!$O402-Deník!$K402),""))</f>
        <v/>
      </c>
      <c r="BF401" s="20" t="str">
        <f>IF(Deník!$J402="S",(Deník!$K402-Deník!$L402),IF(Deník!$J402="L",(Deník!$L402-Deník!$K402),""))</f>
        <v/>
      </c>
      <c r="BG401" s="20" t="str">
        <f>IF(Deník!$J402="S",(Deník!$K402-Deník!$S402),IF(Deník!$J402="L",(Deník!$S402-Deník!$K402),""))</f>
        <v/>
      </c>
      <c r="BH401" s="20" t="str">
        <f>IF(Deník!$J402="S",(Deník!$K402-Deník!$U402),IF(Deník!$J402="L",(Deník!$U402-Deník!$K402),""))</f>
        <v/>
      </c>
      <c r="BI401" s="20" t="str">
        <f>IF(Deník!$R401&gt;1,Deník!$R401,"")</f>
        <v/>
      </c>
      <c r="BJ401" s="20" t="str">
        <f>IF(Deník!$R401&lt;0,Deník!$R401,"")</f>
        <v/>
      </c>
      <c r="BK401" s="17"/>
      <c r="BM401" s="233" t="str">
        <f>IF(Deník!$R401&lt;&gt;"",IF(Deník!$Y401=Statistika!$F$78,IF(AND(Deník!$R401&gt;=0,Deník!$R401&lt;=1),"BE",Deník!$R401),""),"")</f>
        <v/>
      </c>
      <c r="BN401" s="233" t="str">
        <f>IF(Deník!$R401&lt;&gt;"",IF(Deník!$Y401=Statistika!$F$79,IF(AND(Deník!$R401&gt;=0,Deník!$R401&lt;=1),"BE",Deník!$R401),""),"")</f>
        <v/>
      </c>
      <c r="BO401" s="233" t="str">
        <f>IF(Deník!$R401&lt;&gt;"",IF(Deník!$Y401=Statistika!$F$80,IF(AND(Deník!$R401&gt;=0,Deník!$R401&lt;=1),"BE",Deník!$R401),""),"")</f>
        <v/>
      </c>
      <c r="BP401" s="233" t="str">
        <f>IF(Deník!$R401&lt;&gt;"",IF(Deník!$Y401=Statistika!$F$81,IF(AND(Deník!$R401&gt;=0,Deník!$R401&lt;=1),"BE",Deník!$R401),""),"")</f>
        <v/>
      </c>
      <c r="BQ401" s="233" t="str">
        <f>IF(Deník!$R401&lt;&gt;"",IF(Deník!$Y401=Statistika!$F$82,IF(AND(Deník!$R401&gt;=0,Deník!$R401&lt;=1),"BE",Deník!$R401),""),"")</f>
        <v/>
      </c>
      <c r="BR401" s="233" t="str">
        <f>IF(Deník!$R401&lt;&gt;"",IF(Deník!$Y401=Statistika!$F$83,IF(AND(Deník!$R401&gt;=0,Deník!$R401&lt;=1),"BE",Deník!$R401),""),"")</f>
        <v/>
      </c>
      <c r="BS401" s="233" t="str">
        <f>IF(Deník!$R401&lt;&gt;"",IF(Deník!$Y401=Statistika!$F$84,IF(AND(Deník!$R401&gt;=0,Deník!$R401&lt;=1),"BE",Deník!$R401),""),"")</f>
        <v/>
      </c>
      <c r="BT401" s="233" t="str">
        <f>IF(Deník!$R401&lt;&gt;"",IF(Deník!$Y401=Statistika!$F$85,IF(AND(Deník!$R401&gt;=0,Deník!$R401&lt;=1),"BE",Deník!$R401),""),"")</f>
        <v/>
      </c>
      <c r="BU401" s="233" t="str">
        <f>IF(Deník!$R401&lt;&gt;"",IF(Deník!$Y401=Statistika!$F$86,IF(AND(Deník!$R401&gt;=0,Deník!$R401&lt;=1),"BE",Deník!$R401),""),"")</f>
        <v/>
      </c>
      <c r="BV401" s="233" t="str">
        <f>IF(Deník!$R401&lt;&gt;"",IF(Deník!$Y401=Statistika!$F$87,IF(AND(Deník!$R401&gt;=0,Deník!$R401&lt;=1),"BE",Deník!$R401),""),"")</f>
        <v/>
      </c>
      <c r="BW401" s="233" t="str">
        <f>IF(Deník!$R401&lt;&gt;"",IF(Deník!$Y401=Statistika!$F$88,IF(AND(Deník!$R401&gt;=0,Deník!$R401&lt;=1),"BE",Deník!$R401),""),"")</f>
        <v/>
      </c>
      <c r="BX401" s="233" t="str">
        <f>IF(Deník!$R401&lt;&gt;"",IF(Deník!$Y401=Statistika!$F$89,IF(AND(Deník!$R401&gt;=0,Deník!$R401&lt;=1),"BE",Deník!$R401),""),"")</f>
        <v/>
      </c>
      <c r="BY401" s="233" t="str">
        <f>IF(Deník!$R401&lt;&gt;"",IF(Deník!$Y401=Statistika!$F$90,IF(AND(Deník!$R401&gt;=0,Deník!$R401&lt;=1),"BE",Deník!$R401),""),"")</f>
        <v/>
      </c>
      <c r="BZ401" s="233" t="str">
        <f>IF(Deník!$R401&lt;&gt;"",IF(Deník!$Y401=Statistika!$F$91,IF(AND(Deník!$R401&gt;=0,Deník!$R401&lt;=1),"BE",Deník!$R401),""),"")</f>
        <v/>
      </c>
      <c r="CA401" s="233"/>
      <c r="CB401" s="233" t="str">
        <f>IF(Deník!$R401&lt;&gt;"",IF(Deník!$AB401="SL",IF(AND(Deník!$R401&gt;=0,Deník!$R401&lt;=1),"BE",Deník!$R401),""),"")</f>
        <v/>
      </c>
      <c r="CC401" s="233" t="str">
        <f>IF(Deník!$R401&lt;&gt;"",IF(Deník!$AB401="BE10",IF(AND(Deník!$R401&gt;=0,Deník!$R401&lt;=1),"BE",Deník!$R401),""),"")</f>
        <v/>
      </c>
      <c r="CD401" s="233" t="str">
        <f>IF(Deník!$R401&lt;&gt;"",IF(Deník!$AB401="BE15",IF(AND(Deník!$R401&gt;=0,Deník!$R401&lt;=1),"BE",Deník!$R401),""),"")</f>
        <v/>
      </c>
      <c r="CE401" s="233" t="str">
        <f>IF(Deník!$R401&lt;&gt;"",IF(Deník!$AB401="BE20",IF(AND(Deník!$R401&gt;=0,Deník!$R401&lt;=1),"BE",Deník!$R401),""),"")</f>
        <v/>
      </c>
      <c r="CF401" s="233" t="str">
        <f>IF(Deník!$R401&lt;&gt;"",IF(Deník!$AB401="TP1",IF(AND(Deník!$R401&gt;=0,Deník!$R401&lt;=1),"BE",Deník!$R401),""),"")</f>
        <v/>
      </c>
      <c r="CG401" s="233" t="str">
        <f>IF(Deník!$R401&lt;&gt;"",IF(Deník!$AB401="TP2",IF(AND(Deník!$R401&gt;=0,Deník!$R401&lt;=1),"BE",Deník!$R401),""),"")</f>
        <v/>
      </c>
      <c r="CH401" s="233" t="str">
        <f>IF(Deník!$R401&lt;&gt;"",IF(Deník!$AB401="TP3",IF(AND(Deník!$R401&gt;=0,Deník!$R401&lt;=1),"BE",Deník!$R401),""),"")</f>
        <v/>
      </c>
      <c r="CI401" s="233" t="str">
        <f>IF(Deník!$R401&lt;&gt;"",IF(Deník!$AB401="Trailing SL",IF(AND(Deník!$R401&gt;=0,Deník!$R401&lt;=1),"BE",Deník!$R401),""),"")</f>
        <v/>
      </c>
      <c r="CJ401" s="233" t="str">
        <f>IF(Deník!$R401&lt;&gt;"",IF(Deník!$AB401="Manual",IF(AND(Deník!$R401&gt;=0,Deník!$R401&lt;=1),"BE",Deník!$R401),""),"")</f>
        <v/>
      </c>
      <c r="CK401" s="233"/>
      <c r="CL401" s="233" t="str">
        <f>IF(Deník!$R401&lt;0,IF(Deník!$AC401=Statistika!$F$117,Deník!$R401,""),"")</f>
        <v/>
      </c>
      <c r="CM401" s="233" t="str">
        <f>IF(Deník!$R401&lt;0,IF(Deník!$AC401=Statistika!$F$118,Deník!$R401,""),"")</f>
        <v/>
      </c>
      <c r="CN401" s="233" t="str">
        <f>IF(Deník!$R401&lt;0,IF(Deník!$AC401=Statistika!$F$119,Deník!$R401,""),"")</f>
        <v/>
      </c>
      <c r="CO401" s="233" t="str">
        <f>IF(Deník!$R401&lt;0,IF(Deník!$AC401=Statistika!$F$120,Deník!$R401,""),"")</f>
        <v/>
      </c>
      <c r="CP401" s="233" t="str">
        <f>IF(Deník!$R401&lt;0,IF(Deník!$AC401=Statistika!$F$121,Deník!$R401,""),"")</f>
        <v/>
      </c>
      <c r="CQ401" s="233" t="str">
        <f>IF(Deník!$R401&lt;0,IF(Deník!$AC401=Statistika!$F$122,Deník!$R401,""),"")</f>
        <v/>
      </c>
      <c r="CR401" s="233" t="str">
        <f>IF(Deník!$R401&lt;0,IF(Deník!$AC401=Statistika!$F$123,Deník!$R401,""),"")</f>
        <v/>
      </c>
      <c r="CS401" s="233" t="str">
        <f>IF(Deník!$R401&lt;0,IF(Deník!$AC401=Statistika!$F$124,Deník!$R401,""),"")</f>
        <v/>
      </c>
      <c r="CT401" s="233" t="str">
        <f>IF(Deník!$R401&lt;0,IF(Deník!$AC401=Statistika!$F$125,Deník!$R401,""),"")</f>
        <v/>
      </c>
      <c r="CU401" s="233"/>
      <c r="CV401" s="233" t="str">
        <f>IF(Deník!$R401&lt;0,IF(Deník!$AD401=$CV$2,Deník!$R401,""),"")</f>
        <v/>
      </c>
      <c r="CW401" s="233" t="str">
        <f>IF(Deník!$R401&lt;0,IF(Deník!$AD401=$CW$2,Deník!$R401,""),"")</f>
        <v/>
      </c>
      <c r="CX401" s="233" t="str">
        <f>IF(Deník!$R401&lt;0,IF(Deník!$AD401=$CX$2,Deník!$R401,""),"")</f>
        <v/>
      </c>
      <c r="CY401" s="233" t="str">
        <f>IF(Deník!$R401&lt;0,IF(Deník!$AD401=$CY$2,Deník!$R401,""),"")</f>
        <v/>
      </c>
      <c r="CZ401" s="233" t="str">
        <f>IF(Deník!$R401&lt;0,IF(Deník!$AD401=$CZ$2,Deník!$R401,""),"")</f>
        <v/>
      </c>
      <c r="DL401" s="221">
        <f t="shared" si="18"/>
        <v>93847.029999999984</v>
      </c>
      <c r="DM401" s="220">
        <f t="shared" si="17"/>
        <v>-6.1529700000000132E-2</v>
      </c>
      <c r="DO401" s="50">
        <f>Deník!W402</f>
        <v>0</v>
      </c>
      <c r="DP401" s="102" t="str">
        <f>IF(AND(Deník!W402&gt;0),1,"")</f>
        <v/>
      </c>
      <c r="DQ401" s="102">
        <f>IF(AND(Deník!W402&lt;=0),1,"")</f>
        <v>1</v>
      </c>
      <c r="DR401" s="227"/>
      <c r="DS401" s="228"/>
      <c r="DT401" s="85"/>
      <c r="DU401" s="54">
        <f>IF(MONTH(Deník!$C401)=DU$2,Deník!$W401,"")</f>
        <v>0</v>
      </c>
      <c r="DV401" s="222" t="str">
        <f>IF(MONTH(Deník!$C401)=DV$2,Deník!$W401,"")</f>
        <v/>
      </c>
      <c r="DW401" s="222" t="str">
        <f>IF(MONTH(Deník!$C401)=DW$2,Deník!$W401,"")</f>
        <v/>
      </c>
      <c r="DX401" s="222" t="str">
        <f>IF(MONTH(Deník!$C401)=DX$2,Deník!$W401,"")</f>
        <v/>
      </c>
      <c r="DY401" s="222" t="str">
        <f>IF(MONTH(Deník!$C401)=DY$2,Deník!$W401,"")</f>
        <v/>
      </c>
      <c r="DZ401" s="222" t="str">
        <f>IF(MONTH(Deník!$C401)=DZ$2,Deník!$W401,"")</f>
        <v/>
      </c>
      <c r="EA401" s="222" t="str">
        <f>IF(MONTH(Deník!$C401)=EA$2,Deník!$W401,"")</f>
        <v/>
      </c>
      <c r="EB401" s="222" t="str">
        <f>IF(MONTH(Deník!$C401)=EB$2,Deník!$W401,"")</f>
        <v/>
      </c>
      <c r="EC401" s="222" t="str">
        <f>IF(MONTH(Deník!$C401)=EC$2,Deník!$W401,"")</f>
        <v/>
      </c>
      <c r="ED401" s="222" t="str">
        <f>IF(MONTH(Deník!$C401)=ED$2,Deník!$W401,"")</f>
        <v/>
      </c>
      <c r="EE401" s="222" t="str">
        <f>IF(MONTH(Deník!$C401)=EE$2,Deník!$W401,"")</f>
        <v/>
      </c>
      <c r="EF401" s="222" t="str">
        <f>IF(MONTH(Deník!$C401)=EF$2,Deník!$W401,"")</f>
        <v/>
      </c>
      <c r="EI401" s="600" t="str">
        <f>IF(Deník!$W401&lt;&gt;"",IF(Deník!$B401=Statistika!$F$63,Deník!$W401,""),"")</f>
        <v/>
      </c>
      <c r="EJ401" s="13" t="str">
        <f>IF(Deník!$W401&lt;&gt;"",IF(Deník!$B401=Statistika!$F$64,Deník!$W401,""),"")</f>
        <v/>
      </c>
      <c r="EK401" s="13" t="str">
        <f>IF(Deník!$W401&lt;&gt;"",IF(Deník!$B401=Statistika!$F$65,Deník!$W401,""),"")</f>
        <v/>
      </c>
      <c r="EL401" s="13" t="str">
        <f>IF(Deník!$W401&lt;&gt;"",IF(Deník!$B401=Statistika!$F$66,Deník!$W401,""),"")</f>
        <v/>
      </c>
      <c r="EM401" s="13" t="str">
        <f>IF(Deník!$W401&lt;&gt;"",IF(Deník!$B401=Statistika!$F$67,Deník!$W401,""),"")</f>
        <v/>
      </c>
      <c r="EN401" s="13" t="str">
        <f>IF(Deník!$W401&lt;&gt;"",IF(Deník!$B401=Statistika!$F$68,Deník!$W401,""),"")</f>
        <v/>
      </c>
      <c r="EO401" s="13" t="str">
        <f>IF(Deník!$W401&lt;&gt;"",IF(Deník!$B401=Statistika!$F$69,Deník!$W401,""),"")</f>
        <v/>
      </c>
      <c r="EP401" s="601" t="str">
        <f>IF(Deník!$W401&lt;&gt;"",IF(Deník!$B401=Statistika!$F$70,Deník!$W401,""),"")</f>
        <v/>
      </c>
      <c r="EQ401" s="90"/>
      <c r="ER401" s="63" t="str">
        <f>IF(Deník!$W401&lt;&gt;"",IF(Deník!$J401="L",Deník!$W401,""),"")</f>
        <v/>
      </c>
      <c r="ES401" s="13" t="str">
        <f>IF(Deník!$W401&lt;&gt;"",IF(Deník!$J401="S",Deník!$W401,""),"")</f>
        <v/>
      </c>
      <c r="ET401" s="95"/>
      <c r="EU401" s="88"/>
      <c r="EV401" s="63" t="str">
        <f>IF(WEEKDAY(Deník!$C401,2)=1,Deník!$W401,"")</f>
        <v/>
      </c>
      <c r="EW401" s="13" t="str">
        <f>IF(WEEKDAY(Deník!$C401,2)=2,Deník!$W401,"")</f>
        <v/>
      </c>
      <c r="EX401" s="13" t="str">
        <f>IF(WEEKDAY(Deník!$C401,2)=3,Deník!$W401,"")</f>
        <v/>
      </c>
      <c r="EY401" s="13" t="str">
        <f>IF(WEEKDAY(Deník!$C401,2)=4,Deník!$W401,"")</f>
        <v/>
      </c>
      <c r="EZ401" s="60" t="str">
        <f>IF(WEEKDAY(Deník!$C401,2)=5,Deník!$W401,"")</f>
        <v/>
      </c>
      <c r="FA401" s="99"/>
      <c r="FB401" s="100">
        <f>Deník!D401</f>
        <v>0</v>
      </c>
      <c r="FC401" s="63">
        <f>IF($FB401&lt;&gt;"",IF(AND($FB401&gt;=FC$2,$FB401&lt;=FC$3),Deník!$W401,""))</f>
        <v>0</v>
      </c>
      <c r="FD401" s="63" t="str">
        <f>IF($FB401&lt;&gt;"",IF(AND($FB401&gt;=FD$2,$FB401&lt;=FD$3),Deník!$W401,""))</f>
        <v/>
      </c>
      <c r="FE401" s="63" t="str">
        <f>IF($FB401&lt;&gt;"",IF(AND($FB401&gt;=FE$2,$FB401&lt;=FE$3),Deník!$W401,""))</f>
        <v/>
      </c>
      <c r="FF401" s="63" t="str">
        <f>IF($FB401&lt;&gt;"",IF(AND($FB401&gt;=FF$2,$FB401&lt;=FF$3),Deník!$W401,""))</f>
        <v/>
      </c>
      <c r="FG401" s="63" t="str">
        <f>IF($FB401&lt;&gt;"",IF(AND($FB401&gt;=FG$2,$FB401&lt;=FG$3),Deník!$W401,""))</f>
        <v/>
      </c>
      <c r="FH401" s="63" t="str">
        <f>IF($FB401&lt;&gt;"",IF(AND($FB401&gt;=FH$2,$FB401&lt;=FH$3),Deník!$W401,""))</f>
        <v/>
      </c>
      <c r="FI401" s="63" t="str">
        <f>IF($FB401&lt;&gt;"",IF(AND($FB401&gt;=FI$2,$FB401&lt;=FI$3),Deník!$W401,""))</f>
        <v/>
      </c>
      <c r="FJ401" s="63" t="str">
        <f>IF($FB401&lt;&gt;"",IF(AND($FB401&gt;=FJ$2,$FB401&lt;=FJ$3),Deník!$W401,""))</f>
        <v/>
      </c>
      <c r="FK401" s="63" t="str">
        <f>IF($FB401&lt;&gt;"",IF(AND($FB401&gt;=FK$2,$FB401&lt;=FK$3),Deník!$W401,""))</f>
        <v/>
      </c>
      <c r="FL401" s="63" t="str">
        <f>IF($FB401&lt;&gt;"",IF(AND($FB401&gt;=FL$2,$FB401&lt;=FL$3),Deník!$W401,""))</f>
        <v/>
      </c>
      <c r="FM401" s="63" t="str">
        <f>IF($FB401&lt;&gt;"",IF(AND($FB401&gt;=FM$2,$FB401&lt;=FM$3),Deník!$W401,""))</f>
        <v/>
      </c>
      <c r="FN401" s="13"/>
      <c r="FO401" s="20" t="str">
        <f>IF(Deník!$W401&gt;1,Deník!$W401,"")</f>
        <v/>
      </c>
      <c r="FP401" s="20" t="str">
        <f>IF(Deník!$W401&lt;0,Deník!$W401,"")</f>
        <v/>
      </c>
      <c r="FQ401" s="17"/>
      <c r="FS401" s="233"/>
      <c r="FT401" s="233" t="str">
        <f>IF(Deník!$W401&lt;&gt;"",IF(Deník!$Y401=Statistika!$F$78,Deník!$W401,""),"")</f>
        <v/>
      </c>
      <c r="FU401" s="233" t="str">
        <f>IF(Deník!$W401&lt;&gt;"",IF(Deník!$Y401=Statistika!$F$79,Deník!$W401,""),"")</f>
        <v/>
      </c>
      <c r="FV401" s="233" t="str">
        <f>IF(Deník!$W401&lt;&gt;"",IF(Deník!$Y401=Statistika!$F$80,Deník!$W401,""),"")</f>
        <v/>
      </c>
      <c r="FW401" s="233" t="str">
        <f>IF(Deník!$W401&lt;&gt;"",IF(Deník!$Y401=Statistika!$F$81,Deník!$W401,""),"")</f>
        <v/>
      </c>
      <c r="FX401" s="233" t="str">
        <f>IF(Deník!$W401&lt;&gt;"",IF(Deník!$Y401=Statistika!$F$82,Deník!$W401,""),"")</f>
        <v/>
      </c>
      <c r="FY401" s="233" t="str">
        <f>IF(Deník!$W401&lt;&gt;"",IF(Deník!$Y401=Statistika!$F$83,Deník!$W401,""),"")</f>
        <v/>
      </c>
      <c r="FZ401" s="233" t="str">
        <f>IF(Deník!$W401&lt;&gt;"",IF(Deník!$Y401=Statistika!$F$84,Deník!$W401,""),"")</f>
        <v/>
      </c>
      <c r="GA401" s="233" t="str">
        <f>IF(Deník!$W401&lt;&gt;"",IF(Deník!$Y401=Statistika!$F$85,Deník!$W401,""),"")</f>
        <v/>
      </c>
      <c r="GB401" s="233" t="str">
        <f>IF(Deník!$W401&lt;&gt;"",IF(Deník!$Y401=Statistika!$F$86,Deník!$W401,""),"")</f>
        <v/>
      </c>
      <c r="GC401" s="233" t="str">
        <f>IF(Deník!$W401&lt;&gt;"",IF(Deník!$Y401=Statistika!$F$87,Deník!$W401,""),"")</f>
        <v/>
      </c>
      <c r="GD401" s="233" t="str">
        <f>IF(Deník!$W401&lt;&gt;"",IF(Deník!$Y401=Statistika!$F$88,Deník!$W401,""),"")</f>
        <v/>
      </c>
      <c r="GE401" s="233" t="str">
        <f>IF(Deník!$W401&lt;&gt;"",IF(Deník!$Y401=Statistika!$F$89,Deník!$W401,""),"")</f>
        <v/>
      </c>
      <c r="GF401" s="233" t="str">
        <f>IF(Deník!$W401&lt;&gt;"",IF(Deník!$Y401=Statistika!$F$90,Deník!$W401,""),"")</f>
        <v/>
      </c>
      <c r="GG401" s="233" t="str">
        <f>IF(Deník!$W401&lt;&gt;"",IF(Deník!$Y401=Statistika!$F$91,Deník!$W401,""),"")</f>
        <v/>
      </c>
      <c r="GH401" s="233"/>
      <c r="GI401" s="233" t="str">
        <f>IF(Deník!$W401&lt;&gt;"",IF(Deník!$AB401=Statistika!$L$100,Deník!$W401,""),"")</f>
        <v/>
      </c>
      <c r="GJ401" s="233" t="str">
        <f>IF(Deník!$W401&lt;&gt;"",IF(Deník!$AB401=Statistika!$L$101,Deník!$W401,""),"")</f>
        <v/>
      </c>
      <c r="GK401" s="233" t="str">
        <f>IF(Deník!$W401&lt;&gt;"",IF(Deník!$AB401=Statistika!$L$102,Deník!$W401,""),"")</f>
        <v/>
      </c>
      <c r="GL401" s="233" t="str">
        <f>IF(Deník!$W401&lt;&gt;"",IF(Deník!$AB401=Statistika!$L$103,Deník!$W401,""),"")</f>
        <v/>
      </c>
      <c r="GM401" s="233" t="str">
        <f>IF(Deník!$W401&lt;&gt;"",IF(Deník!$AB401=Statistika!$L$104,Deník!$W401,""),"")</f>
        <v/>
      </c>
      <c r="GN401" s="233" t="str">
        <f>IF(Deník!$W401&lt;&gt;"",IF(Deník!$AB401=Statistika!$L$105,Deník!$W401,""),"")</f>
        <v/>
      </c>
      <c r="GO401" s="233" t="str">
        <f>IF(Deník!$W401&lt;&gt;"",IF(Deník!$AB401=Statistika!$L$106,Deník!$W401,""),"")</f>
        <v/>
      </c>
      <c r="GP401" s="233" t="str">
        <f>IF(Deník!$W401&lt;&gt;"",IF(Deník!$AB401=Statistika!$L$107,Deník!$W401,""),"")</f>
        <v/>
      </c>
      <c r="GQ401" s="233" t="str">
        <f>IF(Deník!$W401&lt;&gt;"",IF(Deník!$AB401=Statistika!$L$108,Deník!$W401,""),"")</f>
        <v/>
      </c>
      <c r="GS401" s="233" t="str">
        <f>IF(Deník!$W401&lt;0,IF(Deník!$AC401=Statistika!$F$117,Deník!$W401,""),"")</f>
        <v/>
      </c>
      <c r="GT401" s="233" t="str">
        <f>IF(Deník!$W401&lt;0,IF(Deník!$AC401=Statistika!$F$118,Deník!$W401,""),"")</f>
        <v/>
      </c>
      <c r="GU401" s="233" t="str">
        <f>IF(Deník!$W401&lt;0,IF(Deník!$AC401=Statistika!$F$119,Deník!$W401,""),"")</f>
        <v/>
      </c>
      <c r="GV401" s="233" t="str">
        <f>IF(Deník!$W401&lt;0,IF(Deník!$AC401=Statistika!$F$120,Deník!$W401,""),"")</f>
        <v/>
      </c>
      <c r="GW401" s="233" t="str">
        <f>IF(Deník!$W401&lt;0,IF(Deník!$AC401=Statistika!$F$121,Deník!$W401,""),"")</f>
        <v/>
      </c>
      <c r="GX401" s="233" t="str">
        <f>IF(Deník!$W401&lt;0,IF(Deník!$AC401=Statistika!$F$122,Deník!$W401,""),"")</f>
        <v/>
      </c>
      <c r="GY401" s="233" t="str">
        <f>IF(Deník!$W401&lt;0,IF(Deník!$AC401=Statistika!$F$123,Deník!$W401,""),"")</f>
        <v/>
      </c>
      <c r="GZ401" s="233" t="str">
        <f>IF(Deník!$W401&lt;0,IF(Deník!$AC401=Statistika!$F$124,Deník!$W401,""),"")</f>
        <v/>
      </c>
      <c r="HA401" s="233" t="str">
        <f>IF(Deník!$W401&lt;0,IF(Deník!$AC401=Statistika!$F$125,Deník!$W401,""),"")</f>
        <v/>
      </c>
      <c r="HC401" s="233" t="str">
        <f>IF(Deník!$W401&lt;0,IF(Deník!$AD401=Statistika!$F$133,Deník!$W401,""),"")</f>
        <v/>
      </c>
      <c r="HD401" s="233" t="str">
        <f>IF(Deník!$W401&lt;0,IF(Deník!$AD401=Statistika!$F$134,Deník!$W401,""),"")</f>
        <v/>
      </c>
      <c r="HE401" s="233" t="str">
        <f>IF(Deník!$W401&lt;0,IF(Deník!$AD401=Statistika!$F$135,Deník!$W401,""),"")</f>
        <v/>
      </c>
      <c r="HF401" s="233" t="str">
        <f>IF(Deník!$W401&lt;0,IF(Deník!$AD401=Statistika!$F$136,Deník!$W401,""),"")</f>
        <v/>
      </c>
      <c r="HG401" s="233" t="str">
        <f>IF(Deník!$W401&lt;0,IF(Deník!$AD401=Statistika!$F$137,Deník!$W401,""),"")</f>
        <v/>
      </c>
      <c r="ID401" s="8">
        <f>Tabulka4[[#This Row],[Sloupec3]]</f>
        <v>0</v>
      </c>
      <c r="IE401" s="17" t="str">
        <f>IF(AND([1]Deník!$C401&gt;='[1]Měsíční shrnutí'!$D$1,[1]Deník!$C401&lt;='[1]Měsíční shrnutí'!$F$1),[1]Deník!$X401,"")</f>
        <v/>
      </c>
    </row>
    <row r="402" spans="1:239">
      <c r="A402" s="8">
        <f>Deník!C403</f>
        <v>0</v>
      </c>
      <c r="B402" s="50" t="str">
        <f>Deník!R403</f>
        <v/>
      </c>
      <c r="C402" s="102" t="str">
        <f>IF(AND(Deník!R403&gt;1,Deník!R403&lt;&gt;""),1,"")</f>
        <v/>
      </c>
      <c r="D402" s="102" t="str">
        <f>IF(AND(Deník!R403&lt;=0,Deník!R403&lt;&gt;""),1,"")</f>
        <v/>
      </c>
      <c r="E402" s="103" t="str">
        <f>IF(AND(Deník!R403&gt;=0,Deník!R403&lt;=1),1,"")</f>
        <v/>
      </c>
      <c r="F402" s="79" t="str">
        <f>IF(Deník!R403&lt;&gt;"",Deník!R403+F401,"")</f>
        <v/>
      </c>
      <c r="G402" s="85"/>
      <c r="H402" s="54" t="str">
        <f>IF(MONTH(Deník!$C402)=H$2,IF(AND(Deník!$R402&gt;=0,Deník!$R402&lt;=1),"BE",Deník!$R402),"")</f>
        <v/>
      </c>
      <c r="I402" s="11" t="str">
        <f>IF(MONTH(Deník!$C402)=I$2,IF(AND(Deník!$R402&gt;=0,Deník!$R402&lt;=1),"BE",Deník!$R402),"")</f>
        <v/>
      </c>
      <c r="J402" s="11" t="str">
        <f>IF(MONTH(Deník!$C402)=J$2,IF(AND(Deník!$R402&gt;=0,Deník!$R402&lt;=1),"BE",Deník!$R402),"")</f>
        <v/>
      </c>
      <c r="K402" s="11" t="str">
        <f>IF(MONTH(Deník!$C402)=K$2,IF(AND(Deník!$R402&gt;=0,Deník!$R402&lt;=1),"BE",Deník!$R402),"")</f>
        <v/>
      </c>
      <c r="L402" s="11" t="str">
        <f>IF(MONTH(Deník!$C402)=L$2,IF(AND(Deník!$R402&gt;=0,Deník!$R402&lt;=1),"BE",Deník!$R402),"")</f>
        <v/>
      </c>
      <c r="M402" s="11" t="str">
        <f>IF(MONTH(Deník!$C402)=M$2,IF(AND(Deník!$R402&gt;=0,Deník!$R402&lt;=1),"BE",Deník!$R402),"")</f>
        <v/>
      </c>
      <c r="N402" s="11" t="str">
        <f>IF(MONTH(Deník!$C402)=N$2,IF(AND(Deník!$R402&gt;=0,Deník!$R402&lt;=1),"BE",Deník!$R402),"")</f>
        <v/>
      </c>
      <c r="O402" s="11" t="str">
        <f>IF(MONTH(Deník!$C402)=O$2,IF(AND(Deník!$R402&gt;=0,Deník!$R402&lt;=1),"BE",Deník!$R402),"")</f>
        <v/>
      </c>
      <c r="P402" s="11" t="str">
        <f>IF(MONTH(Deník!$C402)=P$2,IF(AND(Deník!$R402&gt;=0,Deník!$R402&lt;=1),"BE",Deník!$R402),"")</f>
        <v/>
      </c>
      <c r="Q402" s="11" t="str">
        <f>IF(MONTH(Deník!$C402)=Q$2,IF(AND(Deník!$R402&gt;=0,Deník!$R402&lt;=1),"BE",Deník!$R402),"")</f>
        <v/>
      </c>
      <c r="R402" s="11" t="str">
        <f>IF(MONTH(Deník!$C402)=R$2,IF(AND(Deník!$R402&gt;=0,Deník!$R402&lt;=1),"BE",Deník!$R402),"")</f>
        <v/>
      </c>
      <c r="S402" s="57" t="str">
        <f>IF(MONTH(Deník!$C402)=S$2,IF(AND(Deník!$R402&gt;=0,Deník!$R402&lt;=1),"BE",Deník!$R402),"")</f>
        <v/>
      </c>
      <c r="U402" s="12"/>
      <c r="V402" s="12"/>
      <c r="X402" s="600" t="str">
        <f>IF(Deník!$R402&lt;&gt;"",IF(Deník!$B402=Statistika!$F$63,IF(AND(Deník!$R402&gt;=0,Deník!$R402&lt;=1),"BE",Deník!$R402),""),"")</f>
        <v/>
      </c>
      <c r="Y402" s="13" t="str">
        <f>IF(Deník!$R402&lt;&gt;"",IF(Deník!$B402=Statistika!$F$64,IF(AND(Deník!$R402&gt;=0,Deník!$R402&lt;=1),"BE",Deník!$R402),""),"")</f>
        <v/>
      </c>
      <c r="Z402" s="13" t="str">
        <f>IF(Deník!$R402&lt;&gt;"",IF(Deník!$B402=Statistika!$F$65,IF(AND(Deník!$R402&gt;=0,Deník!$R402&lt;=1),"BE",Deník!$R402),""),"")</f>
        <v/>
      </c>
      <c r="AA402" s="13" t="str">
        <f>IF(Deník!$R402&lt;&gt;"",IF(Deník!$B402=Statistika!$F$66,IF(AND(Deník!$R402&gt;=0,Deník!$R402&lt;=1),"BE",Deník!$R402),""),"")</f>
        <v/>
      </c>
      <c r="AB402" s="13" t="str">
        <f>IF(Deník!$R402&lt;&gt;"",IF(Deník!$B402=Statistika!$F$67,IF(AND(Deník!$R402&gt;=0,Deník!$R402&lt;=1),"BE",Deník!$R402),""),"")</f>
        <v/>
      </c>
      <c r="AC402" s="13" t="str">
        <f>IF(Deník!$R402&lt;&gt;"",IF(Deník!$B402=Statistika!$F$68,IF(AND(Deník!$R402&gt;=0,Deník!$R402&lt;=1),"BE",Deník!$R402),""),"")</f>
        <v/>
      </c>
      <c r="AD402" s="13" t="str">
        <f>IF(Deník!$R402&lt;&gt;"",IF(Deník!$B402=Statistika!$F$69,IF(AND(Deník!$R402&gt;=0,Deník!$R402&lt;=1),"BE",Deník!$R402),""),"")</f>
        <v/>
      </c>
      <c r="AE402" s="601" t="str">
        <f>IF(Deník!$R402&lt;&gt;"",IF(Deník!$B402=Statistika!$F$70,IF(AND(Deník!$R402&gt;=0,Deník!$R402&lt;=1),"BE",Deník!$R402),""),"")</f>
        <v/>
      </c>
      <c r="AF402" s="90"/>
      <c r="AG402" s="63" t="str">
        <f>IF(Deník!$R402&lt;&gt;"",IF(Deník!$J402="L",IF(AND(Deník!$R402&gt;=0,Deník!$R402&lt;=1),"BE",Deník!$R402),""),"")</f>
        <v/>
      </c>
      <c r="AH402" s="13" t="str">
        <f>IF(Deník!$R402&lt;&gt;"",IF(Deník!$J402="S",IF(AND(Deník!$R402&gt;=0,Deník!$R402&lt;=1),"BE",Deník!$R402),""),"")</f>
        <v/>
      </c>
      <c r="AI402" s="95"/>
      <c r="AJ402" s="71" t="str">
        <f>IF(Deník!N403&lt;&gt;"",Deník!N403*-1,"")</f>
        <v/>
      </c>
      <c r="AK402" s="88"/>
      <c r="AL402" s="63" t="str">
        <f>IF(WEEKDAY(Deník!$C402,2)=1,IF(AND(Deník!$R402&gt;=0,Deník!$R402&lt;=1),"BE",Deník!$R402),"")</f>
        <v/>
      </c>
      <c r="AM402" s="13" t="str">
        <f>IF(WEEKDAY(Deník!$C402,2)=2,IF(AND(Deník!$R402&gt;=0,Deník!$R402&lt;=1),"BE",Deník!$R402),"")</f>
        <v/>
      </c>
      <c r="AN402" s="13" t="str">
        <f>IF(WEEKDAY(Deník!$C402,2)=3,IF(AND(Deník!$R402&gt;=0,Deník!$R402&lt;=1),"BE",Deník!$R402),"")</f>
        <v/>
      </c>
      <c r="AO402" s="13" t="str">
        <f>IF(WEEKDAY(Deník!$C402,2)=4,IF(AND(Deník!$R402&gt;=0,Deník!$R402&lt;=1),"BE",Deník!$R402),"")</f>
        <v/>
      </c>
      <c r="AP402" s="60" t="str">
        <f>IF(WEEKDAY(Deník!$C402,2)=5,IF(AND(Deník!$R402&gt;=0,Deník!$R402&lt;=1),"BE",Deník!$R402),"")</f>
        <v/>
      </c>
      <c r="AQ402" s="99"/>
      <c r="AR402" s="100">
        <f>Deník!D402</f>
        <v>0</v>
      </c>
      <c r="AS402" s="63" t="str">
        <f>IF(Deník!$D402&lt;&gt;"",IF(AND(Deník!$D402&gt;=AS$2,Deník!$D402&lt;=AS$3),IF(AND(Deník!$R402&gt;=0,Deník!$R402&lt;=1),"BE",Deník!$R402),""),"")</f>
        <v/>
      </c>
      <c r="AT402" s="63" t="str">
        <f>IF(Deník!$D402&lt;&gt;"",IF(AND(Deník!$D402&gt;=AT$2,Deník!$D402&lt;=AT$3),IF(AND(Deník!$R402&gt;=0,Deník!$R402&lt;=1),"BE",Deník!$R402),""),"")</f>
        <v/>
      </c>
      <c r="AU402" s="63" t="str">
        <f>IF(Deník!$D402&lt;&gt;"",IF(AND(Deník!$D402&gt;=AU$2,Deník!$D402&lt;=AU$3),IF(AND(Deník!$R402&gt;=0,Deník!$R402&lt;=1),"BE",Deník!$R402),""),"")</f>
        <v/>
      </c>
      <c r="AV402" s="63" t="str">
        <f>IF(Deník!$D402&lt;&gt;"",IF(AND(Deník!$D402&gt;=AV$2,Deník!$D402&lt;=AV$3),IF(AND(Deník!$R402&gt;=0,Deník!$R402&lt;=1),"BE",Deník!$R402),""),"")</f>
        <v/>
      </c>
      <c r="AW402" s="63" t="str">
        <f>IF(Deník!$D402&lt;&gt;"",IF(AND(Deník!$D402&gt;=AW$2,Deník!$D402&lt;=AW$3),IF(AND(Deník!$R402&gt;=0,Deník!$R402&lt;=1),"BE",Deník!$R402),""),"")</f>
        <v/>
      </c>
      <c r="AX402" s="63" t="str">
        <f>IF(Deník!$D402&lt;&gt;"",IF(AND(Deník!$D402&gt;=AX$2,Deník!$D402&lt;=AX$3),IF(AND(Deník!$R402&gt;=0,Deník!$R402&lt;=1),"BE",Deník!$R402),""),"")</f>
        <v/>
      </c>
      <c r="AY402" s="63" t="str">
        <f>IF(Deník!$D402&lt;&gt;"",IF(AND(Deník!$D402&gt;=AY$2,Deník!$D402&lt;=AY$3),IF(AND(Deník!$R402&gt;=0,Deník!$R402&lt;=1),"BE",Deník!$R402),""),"")</f>
        <v/>
      </c>
      <c r="AZ402" s="63" t="str">
        <f>IF(Deník!$D402&lt;&gt;"",IF(AND(Deník!$D402&gt;=AZ$2,Deník!$D402&lt;=AZ$3),IF(AND(Deník!$R402&gt;=0,Deník!$R402&lt;=1),"BE",Deník!$R402),""),"")</f>
        <v/>
      </c>
      <c r="BA402" s="63" t="str">
        <f>IF(Deník!$D402&lt;&gt;"",IF(AND(Deník!$D402&gt;=BA$2,Deník!$D402&lt;=BA$3),IF(AND(Deník!$R402&gt;=0,Deník!$R402&lt;=1),"BE",Deník!$R402),""),"")</f>
        <v/>
      </c>
      <c r="BB402" s="63" t="str">
        <f>IF(Deník!$D402&lt;&gt;"",IF(AND(Deník!$D402&gt;=BB$2,Deník!$D402&lt;=BB$3),IF(AND(Deník!$R402&gt;=0,Deník!$R402&lt;=1),"BE",Deník!$R402),""),"")</f>
        <v/>
      </c>
      <c r="BC402" s="71" t="str">
        <f>IF(Deník!$D402&lt;&gt;"",IF(AND(Deník!$D402&gt;=BC$2,Deník!$D402&lt;=BC$3),IF(AND(Deník!$R402&gt;=0,Deník!$R402&lt;=1),"BE",Deník!$R402),""),"")</f>
        <v/>
      </c>
      <c r="BD402" s="20" t="str">
        <f>IF(Deník!$J403="S",(Deník!$M403-Deník!$K403),IF(Deník!$J403="L",(Deník!$K403-Deník!$M403),""))</f>
        <v/>
      </c>
      <c r="BE402" s="20" t="str">
        <f>IF(Deník!$J403="S",(Deník!$K403-Deník!$O403),IF(Deník!$J403="L",(Deník!$O403-Deník!$K403),""))</f>
        <v/>
      </c>
      <c r="BF402" s="20" t="str">
        <f>IF(Deník!$J403="S",(Deník!$K403-Deník!$L403),IF(Deník!$J403="L",(Deník!$L403-Deník!$K403),""))</f>
        <v/>
      </c>
      <c r="BG402" s="20" t="str">
        <f>IF(Deník!$J403="S",(Deník!$K403-Deník!$S403),IF(Deník!$J403="L",(Deník!$S403-Deník!$K403),""))</f>
        <v/>
      </c>
      <c r="BH402" s="20" t="str">
        <f>IF(Deník!$J403="S",(Deník!$K403-Deník!$U403),IF(Deník!$J403="L",(Deník!$U403-Deník!$K403),""))</f>
        <v/>
      </c>
      <c r="BI402" s="20" t="str">
        <f>IF(Deník!$R402&gt;1,Deník!$R402,"")</f>
        <v/>
      </c>
      <c r="BJ402" s="20" t="str">
        <f>IF(Deník!$R402&lt;0,Deník!$R402,"")</f>
        <v/>
      </c>
      <c r="BK402" s="17"/>
      <c r="BM402" s="233" t="str">
        <f>IF(Deník!$R402&lt;&gt;"",IF(Deník!$Y402=Statistika!$F$78,IF(AND(Deník!$R402&gt;=0,Deník!$R402&lt;=1),"BE",Deník!$R402),""),"")</f>
        <v/>
      </c>
      <c r="BN402" s="233" t="str">
        <f>IF(Deník!$R402&lt;&gt;"",IF(Deník!$Y402=Statistika!$F$79,IF(AND(Deník!$R402&gt;=0,Deník!$R402&lt;=1),"BE",Deník!$R402),""),"")</f>
        <v/>
      </c>
      <c r="BO402" s="233" t="str">
        <f>IF(Deník!$R402&lt;&gt;"",IF(Deník!$Y402=Statistika!$F$80,IF(AND(Deník!$R402&gt;=0,Deník!$R402&lt;=1),"BE",Deník!$R402),""),"")</f>
        <v/>
      </c>
      <c r="BP402" s="233" t="str">
        <f>IF(Deník!$R402&lt;&gt;"",IF(Deník!$Y402=Statistika!$F$81,IF(AND(Deník!$R402&gt;=0,Deník!$R402&lt;=1),"BE",Deník!$R402),""),"")</f>
        <v/>
      </c>
      <c r="BQ402" s="233" t="str">
        <f>IF(Deník!$R402&lt;&gt;"",IF(Deník!$Y402=Statistika!$F$82,IF(AND(Deník!$R402&gt;=0,Deník!$R402&lt;=1),"BE",Deník!$R402),""),"")</f>
        <v/>
      </c>
      <c r="BR402" s="233" t="str">
        <f>IF(Deník!$R402&lt;&gt;"",IF(Deník!$Y402=Statistika!$F$83,IF(AND(Deník!$R402&gt;=0,Deník!$R402&lt;=1),"BE",Deník!$R402),""),"")</f>
        <v/>
      </c>
      <c r="BS402" s="233" t="str">
        <f>IF(Deník!$R402&lt;&gt;"",IF(Deník!$Y402=Statistika!$F$84,IF(AND(Deník!$R402&gt;=0,Deník!$R402&lt;=1),"BE",Deník!$R402),""),"")</f>
        <v/>
      </c>
      <c r="BT402" s="233" t="str">
        <f>IF(Deník!$R402&lt;&gt;"",IF(Deník!$Y402=Statistika!$F$85,IF(AND(Deník!$R402&gt;=0,Deník!$R402&lt;=1),"BE",Deník!$R402),""),"")</f>
        <v/>
      </c>
      <c r="BU402" s="233" t="str">
        <f>IF(Deník!$R402&lt;&gt;"",IF(Deník!$Y402=Statistika!$F$86,IF(AND(Deník!$R402&gt;=0,Deník!$R402&lt;=1),"BE",Deník!$R402),""),"")</f>
        <v/>
      </c>
      <c r="BV402" s="233" t="str">
        <f>IF(Deník!$R402&lt;&gt;"",IF(Deník!$Y402=Statistika!$F$87,IF(AND(Deník!$R402&gt;=0,Deník!$R402&lt;=1),"BE",Deník!$R402),""),"")</f>
        <v/>
      </c>
      <c r="BW402" s="233" t="str">
        <f>IF(Deník!$R402&lt;&gt;"",IF(Deník!$Y402=Statistika!$F$88,IF(AND(Deník!$R402&gt;=0,Deník!$R402&lt;=1),"BE",Deník!$R402),""),"")</f>
        <v/>
      </c>
      <c r="BX402" s="233" t="str">
        <f>IF(Deník!$R402&lt;&gt;"",IF(Deník!$Y402=Statistika!$F$89,IF(AND(Deník!$R402&gt;=0,Deník!$R402&lt;=1),"BE",Deník!$R402),""),"")</f>
        <v/>
      </c>
      <c r="BY402" s="233" t="str">
        <f>IF(Deník!$R402&lt;&gt;"",IF(Deník!$Y402=Statistika!$F$90,IF(AND(Deník!$R402&gt;=0,Deník!$R402&lt;=1),"BE",Deník!$R402),""),"")</f>
        <v/>
      </c>
      <c r="BZ402" s="233" t="str">
        <f>IF(Deník!$R402&lt;&gt;"",IF(Deník!$Y402=Statistika!$F$91,IF(AND(Deník!$R402&gt;=0,Deník!$R402&lt;=1),"BE",Deník!$R402),""),"")</f>
        <v/>
      </c>
      <c r="CA402" s="233"/>
      <c r="CB402" s="233" t="str">
        <f>IF(Deník!$R402&lt;&gt;"",IF(Deník!$AB402="SL",IF(AND(Deník!$R402&gt;=0,Deník!$R402&lt;=1),"BE",Deník!$R402),""),"")</f>
        <v/>
      </c>
      <c r="CC402" s="233" t="str">
        <f>IF(Deník!$R402&lt;&gt;"",IF(Deník!$AB402="BE10",IF(AND(Deník!$R402&gt;=0,Deník!$R402&lt;=1),"BE",Deník!$R402),""),"")</f>
        <v/>
      </c>
      <c r="CD402" s="233" t="str">
        <f>IF(Deník!$R402&lt;&gt;"",IF(Deník!$AB402="BE15",IF(AND(Deník!$R402&gt;=0,Deník!$R402&lt;=1),"BE",Deník!$R402),""),"")</f>
        <v/>
      </c>
      <c r="CE402" s="233" t="str">
        <f>IF(Deník!$R402&lt;&gt;"",IF(Deník!$AB402="BE20",IF(AND(Deník!$R402&gt;=0,Deník!$R402&lt;=1),"BE",Deník!$R402),""),"")</f>
        <v/>
      </c>
      <c r="CF402" s="233" t="str">
        <f>IF(Deník!$R402&lt;&gt;"",IF(Deník!$AB402="TP1",IF(AND(Deník!$R402&gt;=0,Deník!$R402&lt;=1),"BE",Deník!$R402),""),"")</f>
        <v/>
      </c>
      <c r="CG402" s="233" t="str">
        <f>IF(Deník!$R402&lt;&gt;"",IF(Deník!$AB402="TP2",IF(AND(Deník!$R402&gt;=0,Deník!$R402&lt;=1),"BE",Deník!$R402),""),"")</f>
        <v/>
      </c>
      <c r="CH402" s="233" t="str">
        <f>IF(Deník!$R402&lt;&gt;"",IF(Deník!$AB402="TP3",IF(AND(Deník!$R402&gt;=0,Deník!$R402&lt;=1),"BE",Deník!$R402),""),"")</f>
        <v/>
      </c>
      <c r="CI402" s="233" t="str">
        <f>IF(Deník!$R402&lt;&gt;"",IF(Deník!$AB402="Trailing SL",IF(AND(Deník!$R402&gt;=0,Deník!$R402&lt;=1),"BE",Deník!$R402),""),"")</f>
        <v/>
      </c>
      <c r="CJ402" s="233" t="str">
        <f>IF(Deník!$R402&lt;&gt;"",IF(Deník!$AB402="Manual",IF(AND(Deník!$R402&gt;=0,Deník!$R402&lt;=1),"BE",Deník!$R402),""),"")</f>
        <v/>
      </c>
      <c r="CK402" s="233"/>
      <c r="CL402" s="233" t="str">
        <f>IF(Deník!$R402&lt;0,IF(Deník!$AC402=Statistika!$F$117,Deník!$R402,""),"")</f>
        <v/>
      </c>
      <c r="CM402" s="233" t="str">
        <f>IF(Deník!$R402&lt;0,IF(Deník!$AC402=Statistika!$F$118,Deník!$R402,""),"")</f>
        <v/>
      </c>
      <c r="CN402" s="233" t="str">
        <f>IF(Deník!$R402&lt;0,IF(Deník!$AC402=Statistika!$F$119,Deník!$R402,""),"")</f>
        <v/>
      </c>
      <c r="CO402" s="233" t="str">
        <f>IF(Deník!$R402&lt;0,IF(Deník!$AC402=Statistika!$F$120,Deník!$R402,""),"")</f>
        <v/>
      </c>
      <c r="CP402" s="233" t="str">
        <f>IF(Deník!$R402&lt;0,IF(Deník!$AC402=Statistika!$F$121,Deník!$R402,""),"")</f>
        <v/>
      </c>
      <c r="CQ402" s="233" t="str">
        <f>IF(Deník!$R402&lt;0,IF(Deník!$AC402=Statistika!$F$122,Deník!$R402,""),"")</f>
        <v/>
      </c>
      <c r="CR402" s="233" t="str">
        <f>IF(Deník!$R402&lt;0,IF(Deník!$AC402=Statistika!$F$123,Deník!$R402,""),"")</f>
        <v/>
      </c>
      <c r="CS402" s="233" t="str">
        <f>IF(Deník!$R402&lt;0,IF(Deník!$AC402=Statistika!$F$124,Deník!$R402,""),"")</f>
        <v/>
      </c>
      <c r="CT402" s="233" t="str">
        <f>IF(Deník!$R402&lt;0,IF(Deník!$AC402=Statistika!$F$125,Deník!$R402,""),"")</f>
        <v/>
      </c>
      <c r="CU402" s="233"/>
      <c r="CV402" s="233" t="str">
        <f>IF(Deník!$R402&lt;0,IF(Deník!$AD402=$CV$2,Deník!$R402,""),"")</f>
        <v/>
      </c>
      <c r="CW402" s="233" t="str">
        <f>IF(Deník!$R402&lt;0,IF(Deník!$AD402=$CW$2,Deník!$R402,""),"")</f>
        <v/>
      </c>
      <c r="CX402" s="233" t="str">
        <f>IF(Deník!$R402&lt;0,IF(Deník!$AD402=$CX$2,Deník!$R402,""),"")</f>
        <v/>
      </c>
      <c r="CY402" s="233" t="str">
        <f>IF(Deník!$R402&lt;0,IF(Deník!$AD402=$CY$2,Deník!$R402,""),"")</f>
        <v/>
      </c>
      <c r="CZ402" s="233" t="str">
        <f>IF(Deník!$R402&lt;0,IF(Deník!$AD402=$CZ$2,Deník!$R402,""),"")</f>
        <v/>
      </c>
      <c r="DL402" s="221">
        <f t="shared" si="18"/>
        <v>93847.029999999984</v>
      </c>
      <c r="DM402" s="220">
        <f t="shared" si="17"/>
        <v>-6.1529700000000132E-2</v>
      </c>
      <c r="DO402" s="50">
        <f>Deník!W403</f>
        <v>0</v>
      </c>
      <c r="DP402" s="102" t="str">
        <f>IF(AND(Deník!W403&gt;0),1,"")</f>
        <v/>
      </c>
      <c r="DQ402" s="102">
        <f>IF(AND(Deník!W403&lt;=0),1,"")</f>
        <v>1</v>
      </c>
      <c r="DR402" s="227"/>
      <c r="DS402" s="228"/>
      <c r="DT402" s="85"/>
      <c r="DU402" s="54">
        <f>IF(MONTH(Deník!$C402)=DU$2,Deník!$W402,"")</f>
        <v>0</v>
      </c>
      <c r="DV402" s="222" t="str">
        <f>IF(MONTH(Deník!$C402)=DV$2,Deník!$W402,"")</f>
        <v/>
      </c>
      <c r="DW402" s="222" t="str">
        <f>IF(MONTH(Deník!$C402)=DW$2,Deník!$W402,"")</f>
        <v/>
      </c>
      <c r="DX402" s="222" t="str">
        <f>IF(MONTH(Deník!$C402)=DX$2,Deník!$W402,"")</f>
        <v/>
      </c>
      <c r="DY402" s="222" t="str">
        <f>IF(MONTH(Deník!$C402)=DY$2,Deník!$W402,"")</f>
        <v/>
      </c>
      <c r="DZ402" s="222" t="str">
        <f>IF(MONTH(Deník!$C402)=DZ$2,Deník!$W402,"")</f>
        <v/>
      </c>
      <c r="EA402" s="222" t="str">
        <f>IF(MONTH(Deník!$C402)=EA$2,Deník!$W402,"")</f>
        <v/>
      </c>
      <c r="EB402" s="222" t="str">
        <f>IF(MONTH(Deník!$C402)=EB$2,Deník!$W402,"")</f>
        <v/>
      </c>
      <c r="EC402" s="222" t="str">
        <f>IF(MONTH(Deník!$C402)=EC$2,Deník!$W402,"")</f>
        <v/>
      </c>
      <c r="ED402" s="222" t="str">
        <f>IF(MONTH(Deník!$C402)=ED$2,Deník!$W402,"")</f>
        <v/>
      </c>
      <c r="EE402" s="222" t="str">
        <f>IF(MONTH(Deník!$C402)=EE$2,Deník!$W402,"")</f>
        <v/>
      </c>
      <c r="EF402" s="222" t="str">
        <f>IF(MONTH(Deník!$C402)=EF$2,Deník!$W402,"")</f>
        <v/>
      </c>
      <c r="EI402" s="600" t="str">
        <f>IF(Deník!$W402&lt;&gt;"",IF(Deník!$B402=Statistika!$F$63,Deník!$W402,""),"")</f>
        <v/>
      </c>
      <c r="EJ402" s="13" t="str">
        <f>IF(Deník!$W402&lt;&gt;"",IF(Deník!$B402=Statistika!$F$64,Deník!$W402,""),"")</f>
        <v/>
      </c>
      <c r="EK402" s="13" t="str">
        <f>IF(Deník!$W402&lt;&gt;"",IF(Deník!$B402=Statistika!$F$65,Deník!$W402,""),"")</f>
        <v/>
      </c>
      <c r="EL402" s="13" t="str">
        <f>IF(Deník!$W402&lt;&gt;"",IF(Deník!$B402=Statistika!$F$66,Deník!$W402,""),"")</f>
        <v/>
      </c>
      <c r="EM402" s="13" t="str">
        <f>IF(Deník!$W402&lt;&gt;"",IF(Deník!$B402=Statistika!$F$67,Deník!$W402,""),"")</f>
        <v/>
      </c>
      <c r="EN402" s="13" t="str">
        <f>IF(Deník!$W402&lt;&gt;"",IF(Deník!$B402=Statistika!$F$68,Deník!$W402,""),"")</f>
        <v/>
      </c>
      <c r="EO402" s="13" t="str">
        <f>IF(Deník!$W402&lt;&gt;"",IF(Deník!$B402=Statistika!$F$69,Deník!$W402,""),"")</f>
        <v/>
      </c>
      <c r="EP402" s="601" t="str">
        <f>IF(Deník!$W402&lt;&gt;"",IF(Deník!$B402=Statistika!$F$70,Deník!$W402,""),"")</f>
        <v/>
      </c>
      <c r="EQ402" s="90"/>
      <c r="ER402" s="63" t="str">
        <f>IF(Deník!$W402&lt;&gt;"",IF(Deník!$J402="L",Deník!$W402,""),"")</f>
        <v/>
      </c>
      <c r="ES402" s="13" t="str">
        <f>IF(Deník!$W402&lt;&gt;"",IF(Deník!$J402="S",Deník!$W402,""),"")</f>
        <v/>
      </c>
      <c r="ET402" s="95"/>
      <c r="EU402" s="88"/>
      <c r="EV402" s="63" t="str">
        <f>IF(WEEKDAY(Deník!$C402,2)=1,Deník!$W402,"")</f>
        <v/>
      </c>
      <c r="EW402" s="13" t="str">
        <f>IF(WEEKDAY(Deník!$C402,2)=2,Deník!$W402,"")</f>
        <v/>
      </c>
      <c r="EX402" s="13" t="str">
        <f>IF(WEEKDAY(Deník!$C402,2)=3,Deník!$W402,"")</f>
        <v/>
      </c>
      <c r="EY402" s="13" t="str">
        <f>IF(WEEKDAY(Deník!$C402,2)=4,Deník!$W402,"")</f>
        <v/>
      </c>
      <c r="EZ402" s="60" t="str">
        <f>IF(WEEKDAY(Deník!$C402,2)=5,Deník!$W402,"")</f>
        <v/>
      </c>
      <c r="FA402" s="99"/>
      <c r="FB402" s="100">
        <f>Deník!D402</f>
        <v>0</v>
      </c>
      <c r="FC402" s="63">
        <f>IF($FB402&lt;&gt;"",IF(AND($FB402&gt;=FC$2,$FB402&lt;=FC$3),Deník!$W402,""))</f>
        <v>0</v>
      </c>
      <c r="FD402" s="63" t="str">
        <f>IF($FB402&lt;&gt;"",IF(AND($FB402&gt;=FD$2,$FB402&lt;=FD$3),Deník!$W402,""))</f>
        <v/>
      </c>
      <c r="FE402" s="63" t="str">
        <f>IF($FB402&lt;&gt;"",IF(AND($FB402&gt;=FE$2,$FB402&lt;=FE$3),Deník!$W402,""))</f>
        <v/>
      </c>
      <c r="FF402" s="63" t="str">
        <f>IF($FB402&lt;&gt;"",IF(AND($FB402&gt;=FF$2,$FB402&lt;=FF$3),Deník!$W402,""))</f>
        <v/>
      </c>
      <c r="FG402" s="63" t="str">
        <f>IF($FB402&lt;&gt;"",IF(AND($FB402&gt;=FG$2,$FB402&lt;=FG$3),Deník!$W402,""))</f>
        <v/>
      </c>
      <c r="FH402" s="63" t="str">
        <f>IF($FB402&lt;&gt;"",IF(AND($FB402&gt;=FH$2,$FB402&lt;=FH$3),Deník!$W402,""))</f>
        <v/>
      </c>
      <c r="FI402" s="63" t="str">
        <f>IF($FB402&lt;&gt;"",IF(AND($FB402&gt;=FI$2,$FB402&lt;=FI$3),Deník!$W402,""))</f>
        <v/>
      </c>
      <c r="FJ402" s="63" t="str">
        <f>IF($FB402&lt;&gt;"",IF(AND($FB402&gt;=FJ$2,$FB402&lt;=FJ$3),Deník!$W402,""))</f>
        <v/>
      </c>
      <c r="FK402" s="63" t="str">
        <f>IF($FB402&lt;&gt;"",IF(AND($FB402&gt;=FK$2,$FB402&lt;=FK$3),Deník!$W402,""))</f>
        <v/>
      </c>
      <c r="FL402" s="63" t="str">
        <f>IF($FB402&lt;&gt;"",IF(AND($FB402&gt;=FL$2,$FB402&lt;=FL$3),Deník!$W402,""))</f>
        <v/>
      </c>
      <c r="FM402" s="63" t="str">
        <f>IF($FB402&lt;&gt;"",IF(AND($FB402&gt;=FM$2,$FB402&lt;=FM$3),Deník!$W402,""))</f>
        <v/>
      </c>
      <c r="FN402" s="13"/>
      <c r="FO402" s="20" t="str">
        <f>IF(Deník!$W402&gt;1,Deník!$W402,"")</f>
        <v/>
      </c>
      <c r="FP402" s="20" t="str">
        <f>IF(Deník!$W402&lt;0,Deník!$W402,"")</f>
        <v/>
      </c>
      <c r="FQ402" s="17"/>
      <c r="FS402" s="233"/>
      <c r="FT402" s="233" t="str">
        <f>IF(Deník!$W402&lt;&gt;"",IF(Deník!$Y402=Statistika!$F$78,Deník!$W402,""),"")</f>
        <v/>
      </c>
      <c r="FU402" s="233" t="str">
        <f>IF(Deník!$W402&lt;&gt;"",IF(Deník!$Y402=Statistika!$F$79,Deník!$W402,""),"")</f>
        <v/>
      </c>
      <c r="FV402" s="233" t="str">
        <f>IF(Deník!$W402&lt;&gt;"",IF(Deník!$Y402=Statistika!$F$80,Deník!$W402,""),"")</f>
        <v/>
      </c>
      <c r="FW402" s="233" t="str">
        <f>IF(Deník!$W402&lt;&gt;"",IF(Deník!$Y402=Statistika!$F$81,Deník!$W402,""),"")</f>
        <v/>
      </c>
      <c r="FX402" s="233" t="str">
        <f>IF(Deník!$W402&lt;&gt;"",IF(Deník!$Y402=Statistika!$F$82,Deník!$W402,""),"")</f>
        <v/>
      </c>
      <c r="FY402" s="233" t="str">
        <f>IF(Deník!$W402&lt;&gt;"",IF(Deník!$Y402=Statistika!$F$83,Deník!$W402,""),"")</f>
        <v/>
      </c>
      <c r="FZ402" s="233" t="str">
        <f>IF(Deník!$W402&lt;&gt;"",IF(Deník!$Y402=Statistika!$F$84,Deník!$W402,""),"")</f>
        <v/>
      </c>
      <c r="GA402" s="233" t="str">
        <f>IF(Deník!$W402&lt;&gt;"",IF(Deník!$Y402=Statistika!$F$85,Deník!$W402,""),"")</f>
        <v/>
      </c>
      <c r="GB402" s="233" t="str">
        <f>IF(Deník!$W402&lt;&gt;"",IF(Deník!$Y402=Statistika!$F$86,Deník!$W402,""),"")</f>
        <v/>
      </c>
      <c r="GC402" s="233" t="str">
        <f>IF(Deník!$W402&lt;&gt;"",IF(Deník!$Y402=Statistika!$F$87,Deník!$W402,""),"")</f>
        <v/>
      </c>
      <c r="GD402" s="233" t="str">
        <f>IF(Deník!$W402&lt;&gt;"",IF(Deník!$Y402=Statistika!$F$88,Deník!$W402,""),"")</f>
        <v/>
      </c>
      <c r="GE402" s="233" t="str">
        <f>IF(Deník!$W402&lt;&gt;"",IF(Deník!$Y402=Statistika!$F$89,Deník!$W402,""),"")</f>
        <v/>
      </c>
      <c r="GF402" s="233" t="str">
        <f>IF(Deník!$W402&lt;&gt;"",IF(Deník!$Y402=Statistika!$F$90,Deník!$W402,""),"")</f>
        <v/>
      </c>
      <c r="GG402" s="233" t="str">
        <f>IF(Deník!$W402&lt;&gt;"",IF(Deník!$Y402=Statistika!$F$91,Deník!$W402,""),"")</f>
        <v/>
      </c>
      <c r="GH402" s="233"/>
      <c r="GI402" s="233" t="str">
        <f>IF(Deník!$W402&lt;&gt;"",IF(Deník!$AB402=Statistika!$L$100,Deník!$W402,""),"")</f>
        <v/>
      </c>
      <c r="GJ402" s="233" t="str">
        <f>IF(Deník!$W402&lt;&gt;"",IF(Deník!$AB402=Statistika!$L$101,Deník!$W402,""),"")</f>
        <v/>
      </c>
      <c r="GK402" s="233" t="str">
        <f>IF(Deník!$W402&lt;&gt;"",IF(Deník!$AB402=Statistika!$L$102,Deník!$W402,""),"")</f>
        <v/>
      </c>
      <c r="GL402" s="233" t="str">
        <f>IF(Deník!$W402&lt;&gt;"",IF(Deník!$AB402=Statistika!$L$103,Deník!$W402,""),"")</f>
        <v/>
      </c>
      <c r="GM402" s="233" t="str">
        <f>IF(Deník!$W402&lt;&gt;"",IF(Deník!$AB402=Statistika!$L$104,Deník!$W402,""),"")</f>
        <v/>
      </c>
      <c r="GN402" s="233" t="str">
        <f>IF(Deník!$W402&lt;&gt;"",IF(Deník!$AB402=Statistika!$L$105,Deník!$W402,""),"")</f>
        <v/>
      </c>
      <c r="GO402" s="233" t="str">
        <f>IF(Deník!$W402&lt;&gt;"",IF(Deník!$AB402=Statistika!$L$106,Deník!$W402,""),"")</f>
        <v/>
      </c>
      <c r="GP402" s="233" t="str">
        <f>IF(Deník!$W402&lt;&gt;"",IF(Deník!$AB402=Statistika!$L$107,Deník!$W402,""),"")</f>
        <v/>
      </c>
      <c r="GQ402" s="233" t="str">
        <f>IF(Deník!$W402&lt;&gt;"",IF(Deník!$AB402=Statistika!$L$108,Deník!$W402,""),"")</f>
        <v/>
      </c>
      <c r="GS402" s="233" t="str">
        <f>IF(Deník!$W402&lt;0,IF(Deník!$AC402=Statistika!$F$117,Deník!$W402,""),"")</f>
        <v/>
      </c>
      <c r="GT402" s="233" t="str">
        <f>IF(Deník!$W402&lt;0,IF(Deník!$AC402=Statistika!$F$118,Deník!$W402,""),"")</f>
        <v/>
      </c>
      <c r="GU402" s="233" t="str">
        <f>IF(Deník!$W402&lt;0,IF(Deník!$AC402=Statistika!$F$119,Deník!$W402,""),"")</f>
        <v/>
      </c>
      <c r="GV402" s="233" t="str">
        <f>IF(Deník!$W402&lt;0,IF(Deník!$AC402=Statistika!$F$120,Deník!$W402,""),"")</f>
        <v/>
      </c>
      <c r="GW402" s="233" t="str">
        <f>IF(Deník!$W402&lt;0,IF(Deník!$AC402=Statistika!$F$121,Deník!$W402,""),"")</f>
        <v/>
      </c>
      <c r="GX402" s="233" t="str">
        <f>IF(Deník!$W402&lt;0,IF(Deník!$AC402=Statistika!$F$122,Deník!$W402,""),"")</f>
        <v/>
      </c>
      <c r="GY402" s="233" t="str">
        <f>IF(Deník!$W402&lt;0,IF(Deník!$AC402=Statistika!$F$123,Deník!$W402,""),"")</f>
        <v/>
      </c>
      <c r="GZ402" s="233" t="str">
        <f>IF(Deník!$W402&lt;0,IF(Deník!$AC402=Statistika!$F$124,Deník!$W402,""),"")</f>
        <v/>
      </c>
      <c r="HA402" s="233" t="str">
        <f>IF(Deník!$W402&lt;0,IF(Deník!$AC402=Statistika!$F$125,Deník!$W402,""),"")</f>
        <v/>
      </c>
      <c r="HC402" s="233" t="str">
        <f>IF(Deník!$W402&lt;0,IF(Deník!$AD402=Statistika!$F$133,Deník!$W402,""),"")</f>
        <v/>
      </c>
      <c r="HD402" s="233" t="str">
        <f>IF(Deník!$W402&lt;0,IF(Deník!$AD402=Statistika!$F$134,Deník!$W402,""),"")</f>
        <v/>
      </c>
      <c r="HE402" s="233" t="str">
        <f>IF(Deník!$W402&lt;0,IF(Deník!$AD402=Statistika!$F$135,Deník!$W402,""),"")</f>
        <v/>
      </c>
      <c r="HF402" s="233" t="str">
        <f>IF(Deník!$W402&lt;0,IF(Deník!$AD402=Statistika!$F$136,Deník!$W402,""),"")</f>
        <v/>
      </c>
      <c r="HG402" s="233" t="str">
        <f>IF(Deník!$W402&lt;0,IF(Deník!$AD402=Statistika!$F$137,Deník!$W402,""),"")</f>
        <v/>
      </c>
      <c r="ID402" s="8">
        <f>Tabulka4[[#This Row],[Sloupec3]]</f>
        <v>0</v>
      </c>
      <c r="IE402" s="17" t="str">
        <f>IF(AND([1]Deník!$C402&gt;='[1]Měsíční shrnutí'!$D$1,[1]Deník!$C402&lt;='[1]Měsíční shrnutí'!$F$1),[1]Deník!$X402,"")</f>
        <v/>
      </c>
    </row>
    <row r="403" spans="1:239">
      <c r="A403" s="8">
        <f>Deník!C404</f>
        <v>0</v>
      </c>
      <c r="B403" s="50" t="str">
        <f>Deník!R404</f>
        <v/>
      </c>
      <c r="C403" s="102" t="str">
        <f>IF(AND(Deník!R404&gt;1,Deník!R404&lt;&gt;""),1,"")</f>
        <v/>
      </c>
      <c r="D403" s="102" t="str">
        <f>IF(AND(Deník!R404&lt;=0,Deník!R404&lt;&gt;""),1,"")</f>
        <v/>
      </c>
      <c r="E403" s="103" t="str">
        <f>IF(AND(Deník!R404&gt;=0,Deník!R404&lt;=1),1,"")</f>
        <v/>
      </c>
      <c r="F403" s="79" t="str">
        <f>IF(Deník!R404&lt;&gt;"",Deník!R404+F402,"")</f>
        <v/>
      </c>
      <c r="G403" s="85"/>
      <c r="H403" s="54" t="str">
        <f>IF(MONTH(Deník!$C403)=H$2,IF(AND(Deník!$R403&gt;=0,Deník!$R403&lt;=1),"BE",Deník!$R403),"")</f>
        <v/>
      </c>
      <c r="I403" s="11" t="str">
        <f>IF(MONTH(Deník!$C403)=I$2,IF(AND(Deník!$R403&gt;=0,Deník!$R403&lt;=1),"BE",Deník!$R403),"")</f>
        <v/>
      </c>
      <c r="J403" s="11" t="str">
        <f>IF(MONTH(Deník!$C403)=J$2,IF(AND(Deník!$R403&gt;=0,Deník!$R403&lt;=1),"BE",Deník!$R403),"")</f>
        <v/>
      </c>
      <c r="K403" s="11" t="str">
        <f>IF(MONTH(Deník!$C403)=K$2,IF(AND(Deník!$R403&gt;=0,Deník!$R403&lt;=1),"BE",Deník!$R403),"")</f>
        <v/>
      </c>
      <c r="L403" s="11" t="str">
        <f>IF(MONTH(Deník!$C403)=L$2,IF(AND(Deník!$R403&gt;=0,Deník!$R403&lt;=1),"BE",Deník!$R403),"")</f>
        <v/>
      </c>
      <c r="M403" s="11" t="str">
        <f>IF(MONTH(Deník!$C403)=M$2,IF(AND(Deník!$R403&gt;=0,Deník!$R403&lt;=1),"BE",Deník!$R403),"")</f>
        <v/>
      </c>
      <c r="N403" s="11" t="str">
        <f>IF(MONTH(Deník!$C403)=N$2,IF(AND(Deník!$R403&gt;=0,Deník!$R403&lt;=1),"BE",Deník!$R403),"")</f>
        <v/>
      </c>
      <c r="O403" s="11" t="str">
        <f>IF(MONTH(Deník!$C403)=O$2,IF(AND(Deník!$R403&gt;=0,Deník!$R403&lt;=1),"BE",Deník!$R403),"")</f>
        <v/>
      </c>
      <c r="P403" s="11" t="str">
        <f>IF(MONTH(Deník!$C403)=P$2,IF(AND(Deník!$R403&gt;=0,Deník!$R403&lt;=1),"BE",Deník!$R403),"")</f>
        <v/>
      </c>
      <c r="Q403" s="11" t="str">
        <f>IF(MONTH(Deník!$C403)=Q$2,IF(AND(Deník!$R403&gt;=0,Deník!$R403&lt;=1),"BE",Deník!$R403),"")</f>
        <v/>
      </c>
      <c r="R403" s="11" t="str">
        <f>IF(MONTH(Deník!$C403)=R$2,IF(AND(Deník!$R403&gt;=0,Deník!$R403&lt;=1),"BE",Deník!$R403),"")</f>
        <v/>
      </c>
      <c r="S403" s="57" t="str">
        <f>IF(MONTH(Deník!$C403)=S$2,IF(AND(Deník!$R403&gt;=0,Deník!$R403&lt;=1),"BE",Deník!$R403),"")</f>
        <v/>
      </c>
      <c r="U403" s="12"/>
      <c r="V403" s="12"/>
      <c r="X403" s="600" t="str">
        <f>IF(Deník!$R403&lt;&gt;"",IF(Deník!$B403=Statistika!$F$63,IF(AND(Deník!$R403&gt;=0,Deník!$R403&lt;=1),"BE",Deník!$R403),""),"")</f>
        <v/>
      </c>
      <c r="Y403" s="13" t="str">
        <f>IF(Deník!$R403&lt;&gt;"",IF(Deník!$B403=Statistika!$F$64,IF(AND(Deník!$R403&gt;=0,Deník!$R403&lt;=1),"BE",Deník!$R403),""),"")</f>
        <v/>
      </c>
      <c r="Z403" s="13" t="str">
        <f>IF(Deník!$R403&lt;&gt;"",IF(Deník!$B403=Statistika!$F$65,IF(AND(Deník!$R403&gt;=0,Deník!$R403&lt;=1),"BE",Deník!$R403),""),"")</f>
        <v/>
      </c>
      <c r="AA403" s="13" t="str">
        <f>IF(Deník!$R403&lt;&gt;"",IF(Deník!$B403=Statistika!$F$66,IF(AND(Deník!$R403&gt;=0,Deník!$R403&lt;=1),"BE",Deník!$R403),""),"")</f>
        <v/>
      </c>
      <c r="AB403" s="13" t="str">
        <f>IF(Deník!$R403&lt;&gt;"",IF(Deník!$B403=Statistika!$F$67,IF(AND(Deník!$R403&gt;=0,Deník!$R403&lt;=1),"BE",Deník!$R403),""),"")</f>
        <v/>
      </c>
      <c r="AC403" s="13" t="str">
        <f>IF(Deník!$R403&lt;&gt;"",IF(Deník!$B403=Statistika!$F$68,IF(AND(Deník!$R403&gt;=0,Deník!$R403&lt;=1),"BE",Deník!$R403),""),"")</f>
        <v/>
      </c>
      <c r="AD403" s="13" t="str">
        <f>IF(Deník!$R403&lt;&gt;"",IF(Deník!$B403=Statistika!$F$69,IF(AND(Deník!$R403&gt;=0,Deník!$R403&lt;=1),"BE",Deník!$R403),""),"")</f>
        <v/>
      </c>
      <c r="AE403" s="601" t="str">
        <f>IF(Deník!$R403&lt;&gt;"",IF(Deník!$B403=Statistika!$F$70,IF(AND(Deník!$R403&gt;=0,Deník!$R403&lt;=1),"BE",Deník!$R403),""),"")</f>
        <v/>
      </c>
      <c r="AF403" s="90"/>
      <c r="AG403" s="63" t="str">
        <f>IF(Deník!$R403&lt;&gt;"",IF(Deník!$J403="L",IF(AND(Deník!$R403&gt;=0,Deník!$R403&lt;=1),"BE",Deník!$R403),""),"")</f>
        <v/>
      </c>
      <c r="AH403" s="13" t="str">
        <f>IF(Deník!$R403&lt;&gt;"",IF(Deník!$J403="S",IF(AND(Deník!$R403&gt;=0,Deník!$R403&lt;=1),"BE",Deník!$R403),""),"")</f>
        <v/>
      </c>
      <c r="AI403" s="95"/>
      <c r="AJ403" s="71" t="str">
        <f>IF(Deník!N404&lt;&gt;"",Deník!N404*-1,"")</f>
        <v/>
      </c>
      <c r="AK403" s="88"/>
      <c r="AL403" s="63" t="str">
        <f>IF(WEEKDAY(Deník!$C403,2)=1,IF(AND(Deník!$R403&gt;=0,Deník!$R403&lt;=1),"BE",Deník!$R403),"")</f>
        <v/>
      </c>
      <c r="AM403" s="13" t="str">
        <f>IF(WEEKDAY(Deník!$C403,2)=2,IF(AND(Deník!$R403&gt;=0,Deník!$R403&lt;=1),"BE",Deník!$R403),"")</f>
        <v/>
      </c>
      <c r="AN403" s="13" t="str">
        <f>IF(WEEKDAY(Deník!$C403,2)=3,IF(AND(Deník!$R403&gt;=0,Deník!$R403&lt;=1),"BE",Deník!$R403),"")</f>
        <v/>
      </c>
      <c r="AO403" s="13" t="str">
        <f>IF(WEEKDAY(Deník!$C403,2)=4,IF(AND(Deník!$R403&gt;=0,Deník!$R403&lt;=1),"BE",Deník!$R403),"")</f>
        <v/>
      </c>
      <c r="AP403" s="60" t="str">
        <f>IF(WEEKDAY(Deník!$C403,2)=5,IF(AND(Deník!$R403&gt;=0,Deník!$R403&lt;=1),"BE",Deník!$R403),"")</f>
        <v/>
      </c>
      <c r="AQ403" s="99"/>
      <c r="AR403" s="100">
        <f>Deník!D403</f>
        <v>0</v>
      </c>
      <c r="AS403" s="63" t="str">
        <f>IF(Deník!$D403&lt;&gt;"",IF(AND(Deník!$D403&gt;=AS$2,Deník!$D403&lt;=AS$3),IF(AND(Deník!$R403&gt;=0,Deník!$R403&lt;=1),"BE",Deník!$R403),""),"")</f>
        <v/>
      </c>
      <c r="AT403" s="63" t="str">
        <f>IF(Deník!$D403&lt;&gt;"",IF(AND(Deník!$D403&gt;=AT$2,Deník!$D403&lt;=AT$3),IF(AND(Deník!$R403&gt;=0,Deník!$R403&lt;=1),"BE",Deník!$R403),""),"")</f>
        <v/>
      </c>
      <c r="AU403" s="63" t="str">
        <f>IF(Deník!$D403&lt;&gt;"",IF(AND(Deník!$D403&gt;=AU$2,Deník!$D403&lt;=AU$3),IF(AND(Deník!$R403&gt;=0,Deník!$R403&lt;=1),"BE",Deník!$R403),""),"")</f>
        <v/>
      </c>
      <c r="AV403" s="63" t="str">
        <f>IF(Deník!$D403&lt;&gt;"",IF(AND(Deník!$D403&gt;=AV$2,Deník!$D403&lt;=AV$3),IF(AND(Deník!$R403&gt;=0,Deník!$R403&lt;=1),"BE",Deník!$R403),""),"")</f>
        <v/>
      </c>
      <c r="AW403" s="63" t="str">
        <f>IF(Deník!$D403&lt;&gt;"",IF(AND(Deník!$D403&gt;=AW$2,Deník!$D403&lt;=AW$3),IF(AND(Deník!$R403&gt;=0,Deník!$R403&lt;=1),"BE",Deník!$R403),""),"")</f>
        <v/>
      </c>
      <c r="AX403" s="63" t="str">
        <f>IF(Deník!$D403&lt;&gt;"",IF(AND(Deník!$D403&gt;=AX$2,Deník!$D403&lt;=AX$3),IF(AND(Deník!$R403&gt;=0,Deník!$R403&lt;=1),"BE",Deník!$R403),""),"")</f>
        <v/>
      </c>
      <c r="AY403" s="63" t="str">
        <f>IF(Deník!$D403&lt;&gt;"",IF(AND(Deník!$D403&gt;=AY$2,Deník!$D403&lt;=AY$3),IF(AND(Deník!$R403&gt;=0,Deník!$R403&lt;=1),"BE",Deník!$R403),""),"")</f>
        <v/>
      </c>
      <c r="AZ403" s="63" t="str">
        <f>IF(Deník!$D403&lt;&gt;"",IF(AND(Deník!$D403&gt;=AZ$2,Deník!$D403&lt;=AZ$3),IF(AND(Deník!$R403&gt;=0,Deník!$R403&lt;=1),"BE",Deník!$R403),""),"")</f>
        <v/>
      </c>
      <c r="BA403" s="63" t="str">
        <f>IF(Deník!$D403&lt;&gt;"",IF(AND(Deník!$D403&gt;=BA$2,Deník!$D403&lt;=BA$3),IF(AND(Deník!$R403&gt;=0,Deník!$R403&lt;=1),"BE",Deník!$R403),""),"")</f>
        <v/>
      </c>
      <c r="BB403" s="63" t="str">
        <f>IF(Deník!$D403&lt;&gt;"",IF(AND(Deník!$D403&gt;=BB$2,Deník!$D403&lt;=BB$3),IF(AND(Deník!$R403&gt;=0,Deník!$R403&lt;=1),"BE",Deník!$R403),""),"")</f>
        <v/>
      </c>
      <c r="BC403" s="71" t="str">
        <f>IF(Deník!$D403&lt;&gt;"",IF(AND(Deník!$D403&gt;=BC$2,Deník!$D403&lt;=BC$3),IF(AND(Deník!$R403&gt;=0,Deník!$R403&lt;=1),"BE",Deník!$R403),""),"")</f>
        <v/>
      </c>
      <c r="BD403" s="20" t="str">
        <f>IF(Deník!$J404="S",(Deník!$M404-Deník!$K404),IF(Deník!$J404="L",(Deník!$K404-Deník!$M404),""))</f>
        <v/>
      </c>
      <c r="BE403" s="20" t="str">
        <f>IF(Deník!$J404="S",(Deník!$K404-Deník!$O404),IF(Deník!$J404="L",(Deník!$O404-Deník!$K404),""))</f>
        <v/>
      </c>
      <c r="BF403" s="20" t="str">
        <f>IF(Deník!$J404="S",(Deník!$K404-Deník!$L404),IF(Deník!$J404="L",(Deník!$L404-Deník!$K404),""))</f>
        <v/>
      </c>
      <c r="BG403" s="20" t="str">
        <f>IF(Deník!$J404="S",(Deník!$K404-Deník!$S404),IF(Deník!$J404="L",(Deník!$S404-Deník!$K404),""))</f>
        <v/>
      </c>
      <c r="BH403" s="20" t="str">
        <f>IF(Deník!$J404="S",(Deník!$K404-Deník!$U404),IF(Deník!$J404="L",(Deník!$U404-Deník!$K404),""))</f>
        <v/>
      </c>
      <c r="BI403" s="20" t="str">
        <f>IF(Deník!$R403&gt;1,Deník!$R403,"")</f>
        <v/>
      </c>
      <c r="BJ403" s="20" t="str">
        <f>IF(Deník!$R403&lt;0,Deník!$R403,"")</f>
        <v/>
      </c>
      <c r="BK403" s="17"/>
      <c r="BM403" s="233" t="str">
        <f>IF(Deník!$R403&lt;&gt;"",IF(Deník!$Y403=Statistika!$F$78,IF(AND(Deník!$R403&gt;=0,Deník!$R403&lt;=1),"BE",Deník!$R403),""),"")</f>
        <v/>
      </c>
      <c r="BN403" s="233" t="str">
        <f>IF(Deník!$R403&lt;&gt;"",IF(Deník!$Y403=Statistika!$F$79,IF(AND(Deník!$R403&gt;=0,Deník!$R403&lt;=1),"BE",Deník!$R403),""),"")</f>
        <v/>
      </c>
      <c r="BO403" s="233" t="str">
        <f>IF(Deník!$R403&lt;&gt;"",IF(Deník!$Y403=Statistika!$F$80,IF(AND(Deník!$R403&gt;=0,Deník!$R403&lt;=1),"BE",Deník!$R403),""),"")</f>
        <v/>
      </c>
      <c r="BP403" s="233" t="str">
        <f>IF(Deník!$R403&lt;&gt;"",IF(Deník!$Y403=Statistika!$F$81,IF(AND(Deník!$R403&gt;=0,Deník!$R403&lt;=1),"BE",Deník!$R403),""),"")</f>
        <v/>
      </c>
      <c r="BQ403" s="233" t="str">
        <f>IF(Deník!$R403&lt;&gt;"",IF(Deník!$Y403=Statistika!$F$82,IF(AND(Deník!$R403&gt;=0,Deník!$R403&lt;=1),"BE",Deník!$R403),""),"")</f>
        <v/>
      </c>
      <c r="BR403" s="233" t="str">
        <f>IF(Deník!$R403&lt;&gt;"",IF(Deník!$Y403=Statistika!$F$83,IF(AND(Deník!$R403&gt;=0,Deník!$R403&lt;=1),"BE",Deník!$R403),""),"")</f>
        <v/>
      </c>
      <c r="BS403" s="233" t="str">
        <f>IF(Deník!$R403&lt;&gt;"",IF(Deník!$Y403=Statistika!$F$84,IF(AND(Deník!$R403&gt;=0,Deník!$R403&lt;=1),"BE",Deník!$R403),""),"")</f>
        <v/>
      </c>
      <c r="BT403" s="233" t="str">
        <f>IF(Deník!$R403&lt;&gt;"",IF(Deník!$Y403=Statistika!$F$85,IF(AND(Deník!$R403&gt;=0,Deník!$R403&lt;=1),"BE",Deník!$R403),""),"")</f>
        <v/>
      </c>
      <c r="BU403" s="233" t="str">
        <f>IF(Deník!$R403&lt;&gt;"",IF(Deník!$Y403=Statistika!$F$86,IF(AND(Deník!$R403&gt;=0,Deník!$R403&lt;=1),"BE",Deník!$R403),""),"")</f>
        <v/>
      </c>
      <c r="BV403" s="233" t="str">
        <f>IF(Deník!$R403&lt;&gt;"",IF(Deník!$Y403=Statistika!$F$87,IF(AND(Deník!$R403&gt;=0,Deník!$R403&lt;=1),"BE",Deník!$R403),""),"")</f>
        <v/>
      </c>
      <c r="BW403" s="233" t="str">
        <f>IF(Deník!$R403&lt;&gt;"",IF(Deník!$Y403=Statistika!$F$88,IF(AND(Deník!$R403&gt;=0,Deník!$R403&lt;=1),"BE",Deník!$R403),""),"")</f>
        <v/>
      </c>
      <c r="BX403" s="233" t="str">
        <f>IF(Deník!$R403&lt;&gt;"",IF(Deník!$Y403=Statistika!$F$89,IF(AND(Deník!$R403&gt;=0,Deník!$R403&lt;=1),"BE",Deník!$R403),""),"")</f>
        <v/>
      </c>
      <c r="BY403" s="233" t="str">
        <f>IF(Deník!$R403&lt;&gt;"",IF(Deník!$Y403=Statistika!$F$90,IF(AND(Deník!$R403&gt;=0,Deník!$R403&lt;=1),"BE",Deník!$R403),""),"")</f>
        <v/>
      </c>
      <c r="BZ403" s="233" t="str">
        <f>IF(Deník!$R403&lt;&gt;"",IF(Deník!$Y403=Statistika!$F$91,IF(AND(Deník!$R403&gt;=0,Deník!$R403&lt;=1),"BE",Deník!$R403),""),"")</f>
        <v/>
      </c>
      <c r="CA403" s="233"/>
      <c r="CB403" s="233" t="str">
        <f>IF(Deník!$R403&lt;&gt;"",IF(Deník!$AB403="SL",IF(AND(Deník!$R403&gt;=0,Deník!$R403&lt;=1),"BE",Deník!$R403),""),"")</f>
        <v/>
      </c>
      <c r="CC403" s="233" t="str">
        <f>IF(Deník!$R403&lt;&gt;"",IF(Deník!$AB403="BE10",IF(AND(Deník!$R403&gt;=0,Deník!$R403&lt;=1),"BE",Deník!$R403),""),"")</f>
        <v/>
      </c>
      <c r="CD403" s="233" t="str">
        <f>IF(Deník!$R403&lt;&gt;"",IF(Deník!$AB403="BE15",IF(AND(Deník!$R403&gt;=0,Deník!$R403&lt;=1),"BE",Deník!$R403),""),"")</f>
        <v/>
      </c>
      <c r="CE403" s="233" t="str">
        <f>IF(Deník!$R403&lt;&gt;"",IF(Deník!$AB403="BE20",IF(AND(Deník!$R403&gt;=0,Deník!$R403&lt;=1),"BE",Deník!$R403),""),"")</f>
        <v/>
      </c>
      <c r="CF403" s="233" t="str">
        <f>IF(Deník!$R403&lt;&gt;"",IF(Deník!$AB403="TP1",IF(AND(Deník!$R403&gt;=0,Deník!$R403&lt;=1),"BE",Deník!$R403),""),"")</f>
        <v/>
      </c>
      <c r="CG403" s="233" t="str">
        <f>IF(Deník!$R403&lt;&gt;"",IF(Deník!$AB403="TP2",IF(AND(Deník!$R403&gt;=0,Deník!$R403&lt;=1),"BE",Deník!$R403),""),"")</f>
        <v/>
      </c>
      <c r="CH403" s="233" t="str">
        <f>IF(Deník!$R403&lt;&gt;"",IF(Deník!$AB403="TP3",IF(AND(Deník!$R403&gt;=0,Deník!$R403&lt;=1),"BE",Deník!$R403),""),"")</f>
        <v/>
      </c>
      <c r="CI403" s="233" t="str">
        <f>IF(Deník!$R403&lt;&gt;"",IF(Deník!$AB403="Trailing SL",IF(AND(Deník!$R403&gt;=0,Deník!$R403&lt;=1),"BE",Deník!$R403),""),"")</f>
        <v/>
      </c>
      <c r="CJ403" s="233" t="str">
        <f>IF(Deník!$R403&lt;&gt;"",IF(Deník!$AB403="Manual",IF(AND(Deník!$R403&gt;=0,Deník!$R403&lt;=1),"BE",Deník!$R403),""),"")</f>
        <v/>
      </c>
      <c r="CK403" s="233"/>
      <c r="CL403" s="233" t="str">
        <f>IF(Deník!$R403&lt;0,IF(Deník!$AC403=Statistika!$F$117,Deník!$R403,""),"")</f>
        <v/>
      </c>
      <c r="CM403" s="233" t="str">
        <f>IF(Deník!$R403&lt;0,IF(Deník!$AC403=Statistika!$F$118,Deník!$R403,""),"")</f>
        <v/>
      </c>
      <c r="CN403" s="233" t="str">
        <f>IF(Deník!$R403&lt;0,IF(Deník!$AC403=Statistika!$F$119,Deník!$R403,""),"")</f>
        <v/>
      </c>
      <c r="CO403" s="233" t="str">
        <f>IF(Deník!$R403&lt;0,IF(Deník!$AC403=Statistika!$F$120,Deník!$R403,""),"")</f>
        <v/>
      </c>
      <c r="CP403" s="233" t="str">
        <f>IF(Deník!$R403&lt;0,IF(Deník!$AC403=Statistika!$F$121,Deník!$R403,""),"")</f>
        <v/>
      </c>
      <c r="CQ403" s="233" t="str">
        <f>IF(Deník!$R403&lt;0,IF(Deník!$AC403=Statistika!$F$122,Deník!$R403,""),"")</f>
        <v/>
      </c>
      <c r="CR403" s="233" t="str">
        <f>IF(Deník!$R403&lt;0,IF(Deník!$AC403=Statistika!$F$123,Deník!$R403,""),"")</f>
        <v/>
      </c>
      <c r="CS403" s="233" t="str">
        <f>IF(Deník!$R403&lt;0,IF(Deník!$AC403=Statistika!$F$124,Deník!$R403,""),"")</f>
        <v/>
      </c>
      <c r="CT403" s="233" t="str">
        <f>IF(Deník!$R403&lt;0,IF(Deník!$AC403=Statistika!$F$125,Deník!$R403,""),"")</f>
        <v/>
      </c>
      <c r="CU403" s="233"/>
      <c r="CV403" s="233" t="str">
        <f>IF(Deník!$R403&lt;0,IF(Deník!$AD403=$CV$2,Deník!$R403,""),"")</f>
        <v/>
      </c>
      <c r="CW403" s="233" t="str">
        <f>IF(Deník!$R403&lt;0,IF(Deník!$AD403=$CW$2,Deník!$R403,""),"")</f>
        <v/>
      </c>
      <c r="CX403" s="233" t="str">
        <f>IF(Deník!$R403&lt;0,IF(Deník!$AD403=$CX$2,Deník!$R403,""),"")</f>
        <v/>
      </c>
      <c r="CY403" s="233" t="str">
        <f>IF(Deník!$R403&lt;0,IF(Deník!$AD403=$CY$2,Deník!$R403,""),"")</f>
        <v/>
      </c>
      <c r="CZ403" s="233" t="str">
        <f>IF(Deník!$R403&lt;0,IF(Deník!$AD403=$CZ$2,Deník!$R403,""),"")</f>
        <v/>
      </c>
      <c r="DL403" s="221">
        <f t="shared" si="18"/>
        <v>93847.029999999984</v>
      </c>
      <c r="DM403" s="220">
        <f t="shared" si="17"/>
        <v>-6.1529700000000132E-2</v>
      </c>
      <c r="DO403" s="50">
        <f>Deník!W404</f>
        <v>0</v>
      </c>
      <c r="DP403" s="102" t="str">
        <f>IF(AND(Deník!W404&gt;0),1,"")</f>
        <v/>
      </c>
      <c r="DQ403" s="102">
        <f>IF(AND(Deník!W404&lt;=0),1,"")</f>
        <v>1</v>
      </c>
      <c r="DR403" s="227"/>
      <c r="DS403" s="228"/>
      <c r="DT403" s="85"/>
      <c r="DU403" s="54">
        <f>IF(MONTH(Deník!$C403)=DU$2,Deník!$W403,"")</f>
        <v>0</v>
      </c>
      <c r="DV403" s="222" t="str">
        <f>IF(MONTH(Deník!$C403)=DV$2,Deník!$W403,"")</f>
        <v/>
      </c>
      <c r="DW403" s="222" t="str">
        <f>IF(MONTH(Deník!$C403)=DW$2,Deník!$W403,"")</f>
        <v/>
      </c>
      <c r="DX403" s="222" t="str">
        <f>IF(MONTH(Deník!$C403)=DX$2,Deník!$W403,"")</f>
        <v/>
      </c>
      <c r="DY403" s="222" t="str">
        <f>IF(MONTH(Deník!$C403)=DY$2,Deník!$W403,"")</f>
        <v/>
      </c>
      <c r="DZ403" s="222" t="str">
        <f>IF(MONTH(Deník!$C403)=DZ$2,Deník!$W403,"")</f>
        <v/>
      </c>
      <c r="EA403" s="222" t="str">
        <f>IF(MONTH(Deník!$C403)=EA$2,Deník!$W403,"")</f>
        <v/>
      </c>
      <c r="EB403" s="222" t="str">
        <f>IF(MONTH(Deník!$C403)=EB$2,Deník!$W403,"")</f>
        <v/>
      </c>
      <c r="EC403" s="222" t="str">
        <f>IF(MONTH(Deník!$C403)=EC$2,Deník!$W403,"")</f>
        <v/>
      </c>
      <c r="ED403" s="222" t="str">
        <f>IF(MONTH(Deník!$C403)=ED$2,Deník!$W403,"")</f>
        <v/>
      </c>
      <c r="EE403" s="222" t="str">
        <f>IF(MONTH(Deník!$C403)=EE$2,Deník!$W403,"")</f>
        <v/>
      </c>
      <c r="EF403" s="222" t="str">
        <f>IF(MONTH(Deník!$C403)=EF$2,Deník!$W403,"")</f>
        <v/>
      </c>
      <c r="EI403" s="600" t="str">
        <f>IF(Deník!$W403&lt;&gt;"",IF(Deník!$B403=Statistika!$F$63,Deník!$W403,""),"")</f>
        <v/>
      </c>
      <c r="EJ403" s="13" t="str">
        <f>IF(Deník!$W403&lt;&gt;"",IF(Deník!$B403=Statistika!$F$64,Deník!$W403,""),"")</f>
        <v/>
      </c>
      <c r="EK403" s="13" t="str">
        <f>IF(Deník!$W403&lt;&gt;"",IF(Deník!$B403=Statistika!$F$65,Deník!$W403,""),"")</f>
        <v/>
      </c>
      <c r="EL403" s="13" t="str">
        <f>IF(Deník!$W403&lt;&gt;"",IF(Deník!$B403=Statistika!$F$66,Deník!$W403,""),"")</f>
        <v/>
      </c>
      <c r="EM403" s="13" t="str">
        <f>IF(Deník!$W403&lt;&gt;"",IF(Deník!$B403=Statistika!$F$67,Deník!$W403,""),"")</f>
        <v/>
      </c>
      <c r="EN403" s="13" t="str">
        <f>IF(Deník!$W403&lt;&gt;"",IF(Deník!$B403=Statistika!$F$68,Deník!$W403,""),"")</f>
        <v/>
      </c>
      <c r="EO403" s="13" t="str">
        <f>IF(Deník!$W403&lt;&gt;"",IF(Deník!$B403=Statistika!$F$69,Deník!$W403,""),"")</f>
        <v/>
      </c>
      <c r="EP403" s="601" t="str">
        <f>IF(Deník!$W403&lt;&gt;"",IF(Deník!$B403=Statistika!$F$70,Deník!$W403,""),"")</f>
        <v/>
      </c>
      <c r="EQ403" s="90"/>
      <c r="ER403" s="63" t="str">
        <f>IF(Deník!$W403&lt;&gt;"",IF(Deník!$J403="L",Deník!$W403,""),"")</f>
        <v/>
      </c>
      <c r="ES403" s="13" t="str">
        <f>IF(Deník!$W403&lt;&gt;"",IF(Deník!$J403="S",Deník!$W403,""),"")</f>
        <v/>
      </c>
      <c r="ET403" s="95"/>
      <c r="EU403" s="88"/>
      <c r="EV403" s="63" t="str">
        <f>IF(WEEKDAY(Deník!$C403,2)=1,Deník!$W403,"")</f>
        <v/>
      </c>
      <c r="EW403" s="13" t="str">
        <f>IF(WEEKDAY(Deník!$C403,2)=2,Deník!$W403,"")</f>
        <v/>
      </c>
      <c r="EX403" s="13" t="str">
        <f>IF(WEEKDAY(Deník!$C403,2)=3,Deník!$W403,"")</f>
        <v/>
      </c>
      <c r="EY403" s="13" t="str">
        <f>IF(WEEKDAY(Deník!$C403,2)=4,Deník!$W403,"")</f>
        <v/>
      </c>
      <c r="EZ403" s="60" t="str">
        <f>IF(WEEKDAY(Deník!$C403,2)=5,Deník!$W403,"")</f>
        <v/>
      </c>
      <c r="FA403" s="99"/>
      <c r="FB403" s="100">
        <f>Deník!D403</f>
        <v>0</v>
      </c>
      <c r="FC403" s="63">
        <f>IF($FB403&lt;&gt;"",IF(AND($FB403&gt;=FC$2,$FB403&lt;=FC$3),Deník!$W403,""))</f>
        <v>0</v>
      </c>
      <c r="FD403" s="63" t="str">
        <f>IF($FB403&lt;&gt;"",IF(AND($FB403&gt;=FD$2,$FB403&lt;=FD$3),Deník!$W403,""))</f>
        <v/>
      </c>
      <c r="FE403" s="63" t="str">
        <f>IF($FB403&lt;&gt;"",IF(AND($FB403&gt;=FE$2,$FB403&lt;=FE$3),Deník!$W403,""))</f>
        <v/>
      </c>
      <c r="FF403" s="63" t="str">
        <f>IF($FB403&lt;&gt;"",IF(AND($FB403&gt;=FF$2,$FB403&lt;=FF$3),Deník!$W403,""))</f>
        <v/>
      </c>
      <c r="FG403" s="63" t="str">
        <f>IF($FB403&lt;&gt;"",IF(AND($FB403&gt;=FG$2,$FB403&lt;=FG$3),Deník!$W403,""))</f>
        <v/>
      </c>
      <c r="FH403" s="63" t="str">
        <f>IF($FB403&lt;&gt;"",IF(AND($FB403&gt;=FH$2,$FB403&lt;=FH$3),Deník!$W403,""))</f>
        <v/>
      </c>
      <c r="FI403" s="63" t="str">
        <f>IF($FB403&lt;&gt;"",IF(AND($FB403&gt;=FI$2,$FB403&lt;=FI$3),Deník!$W403,""))</f>
        <v/>
      </c>
      <c r="FJ403" s="63" t="str">
        <f>IF($FB403&lt;&gt;"",IF(AND($FB403&gt;=FJ$2,$FB403&lt;=FJ$3),Deník!$W403,""))</f>
        <v/>
      </c>
      <c r="FK403" s="63" t="str">
        <f>IF($FB403&lt;&gt;"",IF(AND($FB403&gt;=FK$2,$FB403&lt;=FK$3),Deník!$W403,""))</f>
        <v/>
      </c>
      <c r="FL403" s="63" t="str">
        <f>IF($FB403&lt;&gt;"",IF(AND($FB403&gt;=FL$2,$FB403&lt;=FL$3),Deník!$W403,""))</f>
        <v/>
      </c>
      <c r="FM403" s="63" t="str">
        <f>IF($FB403&lt;&gt;"",IF(AND($FB403&gt;=FM$2,$FB403&lt;=FM$3),Deník!$W403,""))</f>
        <v/>
      </c>
      <c r="FN403" s="13"/>
      <c r="FO403" s="20" t="str">
        <f>IF(Deník!$W403&gt;1,Deník!$W403,"")</f>
        <v/>
      </c>
      <c r="FP403" s="20" t="str">
        <f>IF(Deník!$W403&lt;0,Deník!$W403,"")</f>
        <v/>
      </c>
      <c r="FQ403" s="17"/>
      <c r="FS403" s="233"/>
      <c r="FT403" s="233" t="str">
        <f>IF(Deník!$W403&lt;&gt;"",IF(Deník!$Y403=Statistika!$F$78,Deník!$W403,""),"")</f>
        <v/>
      </c>
      <c r="FU403" s="233" t="str">
        <f>IF(Deník!$W403&lt;&gt;"",IF(Deník!$Y403=Statistika!$F$79,Deník!$W403,""),"")</f>
        <v/>
      </c>
      <c r="FV403" s="233" t="str">
        <f>IF(Deník!$W403&lt;&gt;"",IF(Deník!$Y403=Statistika!$F$80,Deník!$W403,""),"")</f>
        <v/>
      </c>
      <c r="FW403" s="233" t="str">
        <f>IF(Deník!$W403&lt;&gt;"",IF(Deník!$Y403=Statistika!$F$81,Deník!$W403,""),"")</f>
        <v/>
      </c>
      <c r="FX403" s="233" t="str">
        <f>IF(Deník!$W403&lt;&gt;"",IF(Deník!$Y403=Statistika!$F$82,Deník!$W403,""),"")</f>
        <v/>
      </c>
      <c r="FY403" s="233" t="str">
        <f>IF(Deník!$W403&lt;&gt;"",IF(Deník!$Y403=Statistika!$F$83,Deník!$W403,""),"")</f>
        <v/>
      </c>
      <c r="FZ403" s="233" t="str">
        <f>IF(Deník!$W403&lt;&gt;"",IF(Deník!$Y403=Statistika!$F$84,Deník!$W403,""),"")</f>
        <v/>
      </c>
      <c r="GA403" s="233" t="str">
        <f>IF(Deník!$W403&lt;&gt;"",IF(Deník!$Y403=Statistika!$F$85,Deník!$W403,""),"")</f>
        <v/>
      </c>
      <c r="GB403" s="233" t="str">
        <f>IF(Deník!$W403&lt;&gt;"",IF(Deník!$Y403=Statistika!$F$86,Deník!$W403,""),"")</f>
        <v/>
      </c>
      <c r="GC403" s="233" t="str">
        <f>IF(Deník!$W403&lt;&gt;"",IF(Deník!$Y403=Statistika!$F$87,Deník!$W403,""),"")</f>
        <v/>
      </c>
      <c r="GD403" s="233" t="str">
        <f>IF(Deník!$W403&lt;&gt;"",IF(Deník!$Y403=Statistika!$F$88,Deník!$W403,""),"")</f>
        <v/>
      </c>
      <c r="GE403" s="233" t="str">
        <f>IF(Deník!$W403&lt;&gt;"",IF(Deník!$Y403=Statistika!$F$89,Deník!$W403,""),"")</f>
        <v/>
      </c>
      <c r="GF403" s="233" t="str">
        <f>IF(Deník!$W403&lt;&gt;"",IF(Deník!$Y403=Statistika!$F$90,Deník!$W403,""),"")</f>
        <v/>
      </c>
      <c r="GG403" s="233" t="str">
        <f>IF(Deník!$W403&lt;&gt;"",IF(Deník!$Y403=Statistika!$F$91,Deník!$W403,""),"")</f>
        <v/>
      </c>
      <c r="GH403" s="233"/>
      <c r="GI403" s="233" t="str">
        <f>IF(Deník!$W403&lt;&gt;"",IF(Deník!$AB403=Statistika!$L$100,Deník!$W403,""),"")</f>
        <v/>
      </c>
      <c r="GJ403" s="233" t="str">
        <f>IF(Deník!$W403&lt;&gt;"",IF(Deník!$AB403=Statistika!$L$101,Deník!$W403,""),"")</f>
        <v/>
      </c>
      <c r="GK403" s="233" t="str">
        <f>IF(Deník!$W403&lt;&gt;"",IF(Deník!$AB403=Statistika!$L$102,Deník!$W403,""),"")</f>
        <v/>
      </c>
      <c r="GL403" s="233" t="str">
        <f>IF(Deník!$W403&lt;&gt;"",IF(Deník!$AB403=Statistika!$L$103,Deník!$W403,""),"")</f>
        <v/>
      </c>
      <c r="GM403" s="233" t="str">
        <f>IF(Deník!$W403&lt;&gt;"",IF(Deník!$AB403=Statistika!$L$104,Deník!$W403,""),"")</f>
        <v/>
      </c>
      <c r="GN403" s="233" t="str">
        <f>IF(Deník!$W403&lt;&gt;"",IF(Deník!$AB403=Statistika!$L$105,Deník!$W403,""),"")</f>
        <v/>
      </c>
      <c r="GO403" s="233" t="str">
        <f>IF(Deník!$W403&lt;&gt;"",IF(Deník!$AB403=Statistika!$L$106,Deník!$W403,""),"")</f>
        <v/>
      </c>
      <c r="GP403" s="233" t="str">
        <f>IF(Deník!$W403&lt;&gt;"",IF(Deník!$AB403=Statistika!$L$107,Deník!$W403,""),"")</f>
        <v/>
      </c>
      <c r="GQ403" s="233" t="str">
        <f>IF(Deník!$W403&lt;&gt;"",IF(Deník!$AB403=Statistika!$L$108,Deník!$W403,""),"")</f>
        <v/>
      </c>
      <c r="GS403" s="233" t="str">
        <f>IF(Deník!$W403&lt;0,IF(Deník!$AC403=Statistika!$F$117,Deník!$W403,""),"")</f>
        <v/>
      </c>
      <c r="GT403" s="233" t="str">
        <f>IF(Deník!$W403&lt;0,IF(Deník!$AC403=Statistika!$F$118,Deník!$W403,""),"")</f>
        <v/>
      </c>
      <c r="GU403" s="233" t="str">
        <f>IF(Deník!$W403&lt;0,IF(Deník!$AC403=Statistika!$F$119,Deník!$W403,""),"")</f>
        <v/>
      </c>
      <c r="GV403" s="233" t="str">
        <f>IF(Deník!$W403&lt;0,IF(Deník!$AC403=Statistika!$F$120,Deník!$W403,""),"")</f>
        <v/>
      </c>
      <c r="GW403" s="233" t="str">
        <f>IF(Deník!$W403&lt;0,IF(Deník!$AC403=Statistika!$F$121,Deník!$W403,""),"")</f>
        <v/>
      </c>
      <c r="GX403" s="233" t="str">
        <f>IF(Deník!$W403&lt;0,IF(Deník!$AC403=Statistika!$F$122,Deník!$W403,""),"")</f>
        <v/>
      </c>
      <c r="GY403" s="233" t="str">
        <f>IF(Deník!$W403&lt;0,IF(Deník!$AC403=Statistika!$F$123,Deník!$W403,""),"")</f>
        <v/>
      </c>
      <c r="GZ403" s="233" t="str">
        <f>IF(Deník!$W403&lt;0,IF(Deník!$AC403=Statistika!$F$124,Deník!$W403,""),"")</f>
        <v/>
      </c>
      <c r="HA403" s="233" t="str">
        <f>IF(Deník!$W403&lt;0,IF(Deník!$AC403=Statistika!$F$125,Deník!$W403,""),"")</f>
        <v/>
      </c>
      <c r="HC403" s="233" t="str">
        <f>IF(Deník!$W403&lt;0,IF(Deník!$AD403=Statistika!$F$133,Deník!$W403,""),"")</f>
        <v/>
      </c>
      <c r="HD403" s="233" t="str">
        <f>IF(Deník!$W403&lt;0,IF(Deník!$AD403=Statistika!$F$134,Deník!$W403,""),"")</f>
        <v/>
      </c>
      <c r="HE403" s="233" t="str">
        <f>IF(Deník!$W403&lt;0,IF(Deník!$AD403=Statistika!$F$135,Deník!$W403,""),"")</f>
        <v/>
      </c>
      <c r="HF403" s="233" t="str">
        <f>IF(Deník!$W403&lt;0,IF(Deník!$AD403=Statistika!$F$136,Deník!$W403,""),"")</f>
        <v/>
      </c>
      <c r="HG403" s="233" t="str">
        <f>IF(Deník!$W403&lt;0,IF(Deník!$AD403=Statistika!$F$137,Deník!$W403,""),"")</f>
        <v/>
      </c>
      <c r="ID403" s="8">
        <f>Tabulka4[[#This Row],[Sloupec3]]</f>
        <v>0</v>
      </c>
      <c r="IE403" s="17" t="str">
        <f>IF(AND([1]Deník!$C403&gt;='[1]Měsíční shrnutí'!$D$1,[1]Deník!$C403&lt;='[1]Měsíční shrnutí'!$F$1),[1]Deník!$X403,"")</f>
        <v/>
      </c>
    </row>
    <row r="404" spans="1:239">
      <c r="A404" s="8">
        <f>Deník!C405</f>
        <v>0</v>
      </c>
      <c r="B404" s="50" t="str">
        <f>Deník!R405</f>
        <v/>
      </c>
      <c r="C404" s="102" t="str">
        <f>IF(AND(Deník!R405&gt;1,Deník!R405&lt;&gt;""),1,"")</f>
        <v/>
      </c>
      <c r="D404" s="102" t="str">
        <f>IF(AND(Deník!R405&lt;=0,Deník!R405&lt;&gt;""),1,"")</f>
        <v/>
      </c>
      <c r="E404" s="103" t="str">
        <f>IF(AND(Deník!R405&gt;=0,Deník!R405&lt;=1),1,"")</f>
        <v/>
      </c>
      <c r="F404" s="79" t="str">
        <f>IF(Deník!R405&lt;&gt;"",Deník!R405+F403,"")</f>
        <v/>
      </c>
      <c r="G404" s="85"/>
      <c r="H404" s="54" t="str">
        <f>IF(MONTH(Deník!$C404)=H$2,IF(AND(Deník!$R404&gt;=0,Deník!$R404&lt;=1),"BE",Deník!$R404),"")</f>
        <v/>
      </c>
      <c r="I404" s="11" t="str">
        <f>IF(MONTH(Deník!$C404)=I$2,IF(AND(Deník!$R404&gt;=0,Deník!$R404&lt;=1),"BE",Deník!$R404),"")</f>
        <v/>
      </c>
      <c r="J404" s="11" t="str">
        <f>IF(MONTH(Deník!$C404)=J$2,IF(AND(Deník!$R404&gt;=0,Deník!$R404&lt;=1),"BE",Deník!$R404),"")</f>
        <v/>
      </c>
      <c r="K404" s="11" t="str">
        <f>IF(MONTH(Deník!$C404)=K$2,IF(AND(Deník!$R404&gt;=0,Deník!$R404&lt;=1),"BE",Deník!$R404),"")</f>
        <v/>
      </c>
      <c r="L404" s="11" t="str">
        <f>IF(MONTH(Deník!$C404)=L$2,IF(AND(Deník!$R404&gt;=0,Deník!$R404&lt;=1),"BE",Deník!$R404),"")</f>
        <v/>
      </c>
      <c r="M404" s="11" t="str">
        <f>IF(MONTH(Deník!$C404)=M$2,IF(AND(Deník!$R404&gt;=0,Deník!$R404&lt;=1),"BE",Deník!$R404),"")</f>
        <v/>
      </c>
      <c r="N404" s="11" t="str">
        <f>IF(MONTH(Deník!$C404)=N$2,IF(AND(Deník!$R404&gt;=0,Deník!$R404&lt;=1),"BE",Deník!$R404),"")</f>
        <v/>
      </c>
      <c r="O404" s="11" t="str">
        <f>IF(MONTH(Deník!$C404)=O$2,IF(AND(Deník!$R404&gt;=0,Deník!$R404&lt;=1),"BE",Deník!$R404),"")</f>
        <v/>
      </c>
      <c r="P404" s="11" t="str">
        <f>IF(MONTH(Deník!$C404)=P$2,IF(AND(Deník!$R404&gt;=0,Deník!$R404&lt;=1),"BE",Deník!$R404),"")</f>
        <v/>
      </c>
      <c r="Q404" s="11" t="str">
        <f>IF(MONTH(Deník!$C404)=Q$2,IF(AND(Deník!$R404&gt;=0,Deník!$R404&lt;=1),"BE",Deník!$R404),"")</f>
        <v/>
      </c>
      <c r="R404" s="11" t="str">
        <f>IF(MONTH(Deník!$C404)=R$2,IF(AND(Deník!$R404&gt;=0,Deník!$R404&lt;=1),"BE",Deník!$R404),"")</f>
        <v/>
      </c>
      <c r="S404" s="57" t="str">
        <f>IF(MONTH(Deník!$C404)=S$2,IF(AND(Deník!$R404&gt;=0,Deník!$R404&lt;=1),"BE",Deník!$R404),"")</f>
        <v/>
      </c>
      <c r="U404" s="12"/>
      <c r="V404" s="12"/>
      <c r="X404" s="600" t="str">
        <f>IF(Deník!$R404&lt;&gt;"",IF(Deník!$B404=Statistika!$F$63,IF(AND(Deník!$R404&gt;=0,Deník!$R404&lt;=1),"BE",Deník!$R404),""),"")</f>
        <v/>
      </c>
      <c r="Y404" s="13" t="str">
        <f>IF(Deník!$R404&lt;&gt;"",IF(Deník!$B404=Statistika!$F$64,IF(AND(Deník!$R404&gt;=0,Deník!$R404&lt;=1),"BE",Deník!$R404),""),"")</f>
        <v/>
      </c>
      <c r="Z404" s="13" t="str">
        <f>IF(Deník!$R404&lt;&gt;"",IF(Deník!$B404=Statistika!$F$65,IF(AND(Deník!$R404&gt;=0,Deník!$R404&lt;=1),"BE",Deník!$R404),""),"")</f>
        <v/>
      </c>
      <c r="AA404" s="13" t="str">
        <f>IF(Deník!$R404&lt;&gt;"",IF(Deník!$B404=Statistika!$F$66,IF(AND(Deník!$R404&gt;=0,Deník!$R404&lt;=1),"BE",Deník!$R404),""),"")</f>
        <v/>
      </c>
      <c r="AB404" s="13" t="str">
        <f>IF(Deník!$R404&lt;&gt;"",IF(Deník!$B404=Statistika!$F$67,IF(AND(Deník!$R404&gt;=0,Deník!$R404&lt;=1),"BE",Deník!$R404),""),"")</f>
        <v/>
      </c>
      <c r="AC404" s="13" t="str">
        <f>IF(Deník!$R404&lt;&gt;"",IF(Deník!$B404=Statistika!$F$68,IF(AND(Deník!$R404&gt;=0,Deník!$R404&lt;=1),"BE",Deník!$R404),""),"")</f>
        <v/>
      </c>
      <c r="AD404" s="13" t="str">
        <f>IF(Deník!$R404&lt;&gt;"",IF(Deník!$B404=Statistika!$F$69,IF(AND(Deník!$R404&gt;=0,Deník!$R404&lt;=1),"BE",Deník!$R404),""),"")</f>
        <v/>
      </c>
      <c r="AE404" s="601" t="str">
        <f>IF(Deník!$R404&lt;&gt;"",IF(Deník!$B404=Statistika!$F$70,IF(AND(Deník!$R404&gt;=0,Deník!$R404&lt;=1),"BE",Deník!$R404),""),"")</f>
        <v/>
      </c>
      <c r="AF404" s="90"/>
      <c r="AG404" s="63" t="str">
        <f>IF(Deník!$R404&lt;&gt;"",IF(Deník!$J404="L",IF(AND(Deník!$R404&gt;=0,Deník!$R404&lt;=1),"BE",Deník!$R404),""),"")</f>
        <v/>
      </c>
      <c r="AH404" s="13" t="str">
        <f>IF(Deník!$R404&lt;&gt;"",IF(Deník!$J404="S",IF(AND(Deník!$R404&gt;=0,Deník!$R404&lt;=1),"BE",Deník!$R404),""),"")</f>
        <v/>
      </c>
      <c r="AI404" s="95"/>
      <c r="AJ404" s="71" t="str">
        <f>IF(Deník!N405&lt;&gt;"",Deník!N405*-1,"")</f>
        <v/>
      </c>
      <c r="AK404" s="88"/>
      <c r="AL404" s="63" t="str">
        <f>IF(WEEKDAY(Deník!$C404,2)=1,IF(AND(Deník!$R404&gt;=0,Deník!$R404&lt;=1),"BE",Deník!$R404),"")</f>
        <v/>
      </c>
      <c r="AM404" s="13" t="str">
        <f>IF(WEEKDAY(Deník!$C404,2)=2,IF(AND(Deník!$R404&gt;=0,Deník!$R404&lt;=1),"BE",Deník!$R404),"")</f>
        <v/>
      </c>
      <c r="AN404" s="13" t="str">
        <f>IF(WEEKDAY(Deník!$C404,2)=3,IF(AND(Deník!$R404&gt;=0,Deník!$R404&lt;=1),"BE",Deník!$R404),"")</f>
        <v/>
      </c>
      <c r="AO404" s="13" t="str">
        <f>IF(WEEKDAY(Deník!$C404,2)=4,IF(AND(Deník!$R404&gt;=0,Deník!$R404&lt;=1),"BE",Deník!$R404),"")</f>
        <v/>
      </c>
      <c r="AP404" s="60" t="str">
        <f>IF(WEEKDAY(Deník!$C404,2)=5,IF(AND(Deník!$R404&gt;=0,Deník!$R404&lt;=1),"BE",Deník!$R404),"")</f>
        <v/>
      </c>
      <c r="AQ404" s="99"/>
      <c r="AR404" s="100">
        <f>Deník!D404</f>
        <v>0</v>
      </c>
      <c r="AS404" s="63" t="str">
        <f>IF(Deník!$D404&lt;&gt;"",IF(AND(Deník!$D404&gt;=AS$2,Deník!$D404&lt;=AS$3),IF(AND(Deník!$R404&gt;=0,Deník!$R404&lt;=1),"BE",Deník!$R404),""),"")</f>
        <v/>
      </c>
      <c r="AT404" s="63" t="str">
        <f>IF(Deník!$D404&lt;&gt;"",IF(AND(Deník!$D404&gt;=AT$2,Deník!$D404&lt;=AT$3),IF(AND(Deník!$R404&gt;=0,Deník!$R404&lt;=1),"BE",Deník!$R404),""),"")</f>
        <v/>
      </c>
      <c r="AU404" s="63" t="str">
        <f>IF(Deník!$D404&lt;&gt;"",IF(AND(Deník!$D404&gt;=AU$2,Deník!$D404&lt;=AU$3),IF(AND(Deník!$R404&gt;=0,Deník!$R404&lt;=1),"BE",Deník!$R404),""),"")</f>
        <v/>
      </c>
      <c r="AV404" s="63" t="str">
        <f>IF(Deník!$D404&lt;&gt;"",IF(AND(Deník!$D404&gt;=AV$2,Deník!$D404&lt;=AV$3),IF(AND(Deník!$R404&gt;=0,Deník!$R404&lt;=1),"BE",Deník!$R404),""),"")</f>
        <v/>
      </c>
      <c r="AW404" s="63" t="str">
        <f>IF(Deník!$D404&lt;&gt;"",IF(AND(Deník!$D404&gt;=AW$2,Deník!$D404&lt;=AW$3),IF(AND(Deník!$R404&gt;=0,Deník!$R404&lt;=1),"BE",Deník!$R404),""),"")</f>
        <v/>
      </c>
      <c r="AX404" s="63" t="str">
        <f>IF(Deník!$D404&lt;&gt;"",IF(AND(Deník!$D404&gt;=AX$2,Deník!$D404&lt;=AX$3),IF(AND(Deník!$R404&gt;=0,Deník!$R404&lt;=1),"BE",Deník!$R404),""),"")</f>
        <v/>
      </c>
      <c r="AY404" s="63" t="str">
        <f>IF(Deník!$D404&lt;&gt;"",IF(AND(Deník!$D404&gt;=AY$2,Deník!$D404&lt;=AY$3),IF(AND(Deník!$R404&gt;=0,Deník!$R404&lt;=1),"BE",Deník!$R404),""),"")</f>
        <v/>
      </c>
      <c r="AZ404" s="63" t="str">
        <f>IF(Deník!$D404&lt;&gt;"",IF(AND(Deník!$D404&gt;=AZ$2,Deník!$D404&lt;=AZ$3),IF(AND(Deník!$R404&gt;=0,Deník!$R404&lt;=1),"BE",Deník!$R404),""),"")</f>
        <v/>
      </c>
      <c r="BA404" s="63" t="str">
        <f>IF(Deník!$D404&lt;&gt;"",IF(AND(Deník!$D404&gt;=BA$2,Deník!$D404&lt;=BA$3),IF(AND(Deník!$R404&gt;=0,Deník!$R404&lt;=1),"BE",Deník!$R404),""),"")</f>
        <v/>
      </c>
      <c r="BB404" s="63" t="str">
        <f>IF(Deník!$D404&lt;&gt;"",IF(AND(Deník!$D404&gt;=BB$2,Deník!$D404&lt;=BB$3),IF(AND(Deník!$R404&gt;=0,Deník!$R404&lt;=1),"BE",Deník!$R404),""),"")</f>
        <v/>
      </c>
      <c r="BC404" s="71" t="str">
        <f>IF(Deník!$D404&lt;&gt;"",IF(AND(Deník!$D404&gt;=BC$2,Deník!$D404&lt;=BC$3),IF(AND(Deník!$R404&gt;=0,Deník!$R404&lt;=1),"BE",Deník!$R404),""),"")</f>
        <v/>
      </c>
      <c r="BD404" s="20" t="str">
        <f>IF(Deník!$J405="S",(Deník!$M405-Deník!$K405),IF(Deník!$J405="L",(Deník!$K405-Deník!$M405),""))</f>
        <v/>
      </c>
      <c r="BE404" s="20" t="str">
        <f>IF(Deník!$J405="S",(Deník!$K405-Deník!$O405),IF(Deník!$J405="L",(Deník!$O405-Deník!$K405),""))</f>
        <v/>
      </c>
      <c r="BF404" s="20" t="str">
        <f>IF(Deník!$J405="S",(Deník!$K405-Deník!$L405),IF(Deník!$J405="L",(Deník!$L405-Deník!$K405),""))</f>
        <v/>
      </c>
      <c r="BG404" s="20" t="str">
        <f>IF(Deník!$J405="S",(Deník!$K405-Deník!$S405),IF(Deník!$J405="L",(Deník!$S405-Deník!$K405),""))</f>
        <v/>
      </c>
      <c r="BH404" s="20" t="str">
        <f>IF(Deník!$J405="S",(Deník!$K405-Deník!$U405),IF(Deník!$J405="L",(Deník!$U405-Deník!$K405),""))</f>
        <v/>
      </c>
      <c r="BI404" s="20" t="str">
        <f>IF(Deník!$R404&gt;1,Deník!$R404,"")</f>
        <v/>
      </c>
      <c r="BJ404" s="20" t="str">
        <f>IF(Deník!$R404&lt;0,Deník!$R404,"")</f>
        <v/>
      </c>
      <c r="BK404" s="17"/>
      <c r="BM404" s="233" t="str">
        <f>IF(Deník!$R404&lt;&gt;"",IF(Deník!$Y404=Statistika!$F$78,IF(AND(Deník!$R404&gt;=0,Deník!$R404&lt;=1),"BE",Deník!$R404),""),"")</f>
        <v/>
      </c>
      <c r="BN404" s="233" t="str">
        <f>IF(Deník!$R404&lt;&gt;"",IF(Deník!$Y404=Statistika!$F$79,IF(AND(Deník!$R404&gt;=0,Deník!$R404&lt;=1),"BE",Deník!$R404),""),"")</f>
        <v/>
      </c>
      <c r="BO404" s="233" t="str">
        <f>IF(Deník!$R404&lt;&gt;"",IF(Deník!$Y404=Statistika!$F$80,IF(AND(Deník!$R404&gt;=0,Deník!$R404&lt;=1),"BE",Deník!$R404),""),"")</f>
        <v/>
      </c>
      <c r="BP404" s="233" t="str">
        <f>IF(Deník!$R404&lt;&gt;"",IF(Deník!$Y404=Statistika!$F$81,IF(AND(Deník!$R404&gt;=0,Deník!$R404&lt;=1),"BE",Deník!$R404),""),"")</f>
        <v/>
      </c>
      <c r="BQ404" s="233" t="str">
        <f>IF(Deník!$R404&lt;&gt;"",IF(Deník!$Y404=Statistika!$F$82,IF(AND(Deník!$R404&gt;=0,Deník!$R404&lt;=1),"BE",Deník!$R404),""),"")</f>
        <v/>
      </c>
      <c r="BR404" s="233" t="str">
        <f>IF(Deník!$R404&lt;&gt;"",IF(Deník!$Y404=Statistika!$F$83,IF(AND(Deník!$R404&gt;=0,Deník!$R404&lt;=1),"BE",Deník!$R404),""),"")</f>
        <v/>
      </c>
      <c r="BS404" s="233" t="str">
        <f>IF(Deník!$R404&lt;&gt;"",IF(Deník!$Y404=Statistika!$F$84,IF(AND(Deník!$R404&gt;=0,Deník!$R404&lt;=1),"BE",Deník!$R404),""),"")</f>
        <v/>
      </c>
      <c r="BT404" s="233" t="str">
        <f>IF(Deník!$R404&lt;&gt;"",IF(Deník!$Y404=Statistika!$F$85,IF(AND(Deník!$R404&gt;=0,Deník!$R404&lt;=1),"BE",Deník!$R404),""),"")</f>
        <v/>
      </c>
      <c r="BU404" s="233" t="str">
        <f>IF(Deník!$R404&lt;&gt;"",IF(Deník!$Y404=Statistika!$F$86,IF(AND(Deník!$R404&gt;=0,Deník!$R404&lt;=1),"BE",Deník!$R404),""),"")</f>
        <v/>
      </c>
      <c r="BV404" s="233" t="str">
        <f>IF(Deník!$R404&lt;&gt;"",IF(Deník!$Y404=Statistika!$F$87,IF(AND(Deník!$R404&gt;=0,Deník!$R404&lt;=1),"BE",Deník!$R404),""),"")</f>
        <v/>
      </c>
      <c r="BW404" s="233" t="str">
        <f>IF(Deník!$R404&lt;&gt;"",IF(Deník!$Y404=Statistika!$F$88,IF(AND(Deník!$R404&gt;=0,Deník!$R404&lt;=1),"BE",Deník!$R404),""),"")</f>
        <v/>
      </c>
      <c r="BX404" s="233" t="str">
        <f>IF(Deník!$R404&lt;&gt;"",IF(Deník!$Y404=Statistika!$F$89,IF(AND(Deník!$R404&gt;=0,Deník!$R404&lt;=1),"BE",Deník!$R404),""),"")</f>
        <v/>
      </c>
      <c r="BY404" s="233" t="str">
        <f>IF(Deník!$R404&lt;&gt;"",IF(Deník!$Y404=Statistika!$F$90,IF(AND(Deník!$R404&gt;=0,Deník!$R404&lt;=1),"BE",Deník!$R404),""),"")</f>
        <v/>
      </c>
      <c r="BZ404" s="233" t="str">
        <f>IF(Deník!$R404&lt;&gt;"",IF(Deník!$Y404=Statistika!$F$91,IF(AND(Deník!$R404&gt;=0,Deník!$R404&lt;=1),"BE",Deník!$R404),""),"")</f>
        <v/>
      </c>
      <c r="CA404" s="233"/>
      <c r="CB404" s="233" t="str">
        <f>IF(Deník!$R404&lt;&gt;"",IF(Deník!$AB404="SL",IF(AND(Deník!$R404&gt;=0,Deník!$R404&lt;=1),"BE",Deník!$R404),""),"")</f>
        <v/>
      </c>
      <c r="CC404" s="233" t="str">
        <f>IF(Deník!$R404&lt;&gt;"",IF(Deník!$AB404="BE10",IF(AND(Deník!$R404&gt;=0,Deník!$R404&lt;=1),"BE",Deník!$R404),""),"")</f>
        <v/>
      </c>
      <c r="CD404" s="233" t="str">
        <f>IF(Deník!$R404&lt;&gt;"",IF(Deník!$AB404="BE15",IF(AND(Deník!$R404&gt;=0,Deník!$R404&lt;=1),"BE",Deník!$R404),""),"")</f>
        <v/>
      </c>
      <c r="CE404" s="233" t="str">
        <f>IF(Deník!$R404&lt;&gt;"",IF(Deník!$AB404="BE20",IF(AND(Deník!$R404&gt;=0,Deník!$R404&lt;=1),"BE",Deník!$R404),""),"")</f>
        <v/>
      </c>
      <c r="CF404" s="233" t="str">
        <f>IF(Deník!$R404&lt;&gt;"",IF(Deník!$AB404="TP1",IF(AND(Deník!$R404&gt;=0,Deník!$R404&lt;=1),"BE",Deník!$R404),""),"")</f>
        <v/>
      </c>
      <c r="CG404" s="233" t="str">
        <f>IF(Deník!$R404&lt;&gt;"",IF(Deník!$AB404="TP2",IF(AND(Deník!$R404&gt;=0,Deník!$R404&lt;=1),"BE",Deník!$R404),""),"")</f>
        <v/>
      </c>
      <c r="CH404" s="233" t="str">
        <f>IF(Deník!$R404&lt;&gt;"",IF(Deník!$AB404="TP3",IF(AND(Deník!$R404&gt;=0,Deník!$R404&lt;=1),"BE",Deník!$R404),""),"")</f>
        <v/>
      </c>
      <c r="CI404" s="233" t="str">
        <f>IF(Deník!$R404&lt;&gt;"",IF(Deník!$AB404="Trailing SL",IF(AND(Deník!$R404&gt;=0,Deník!$R404&lt;=1),"BE",Deník!$R404),""),"")</f>
        <v/>
      </c>
      <c r="CJ404" s="233" t="str">
        <f>IF(Deník!$R404&lt;&gt;"",IF(Deník!$AB404="Manual",IF(AND(Deník!$R404&gt;=0,Deník!$R404&lt;=1),"BE",Deník!$R404),""),"")</f>
        <v/>
      </c>
      <c r="CK404" s="233"/>
      <c r="CL404" s="233" t="str">
        <f>IF(Deník!$R404&lt;0,IF(Deník!$AC404=Statistika!$F$117,Deník!$R404,""),"")</f>
        <v/>
      </c>
      <c r="CM404" s="233" t="str">
        <f>IF(Deník!$R404&lt;0,IF(Deník!$AC404=Statistika!$F$118,Deník!$R404,""),"")</f>
        <v/>
      </c>
      <c r="CN404" s="233" t="str">
        <f>IF(Deník!$R404&lt;0,IF(Deník!$AC404=Statistika!$F$119,Deník!$R404,""),"")</f>
        <v/>
      </c>
      <c r="CO404" s="233" t="str">
        <f>IF(Deník!$R404&lt;0,IF(Deník!$AC404=Statistika!$F$120,Deník!$R404,""),"")</f>
        <v/>
      </c>
      <c r="CP404" s="233" t="str">
        <f>IF(Deník!$R404&lt;0,IF(Deník!$AC404=Statistika!$F$121,Deník!$R404,""),"")</f>
        <v/>
      </c>
      <c r="CQ404" s="233" t="str">
        <f>IF(Deník!$R404&lt;0,IF(Deník!$AC404=Statistika!$F$122,Deník!$R404,""),"")</f>
        <v/>
      </c>
      <c r="CR404" s="233" t="str">
        <f>IF(Deník!$R404&lt;0,IF(Deník!$AC404=Statistika!$F$123,Deník!$R404,""),"")</f>
        <v/>
      </c>
      <c r="CS404" s="233" t="str">
        <f>IF(Deník!$R404&lt;0,IF(Deník!$AC404=Statistika!$F$124,Deník!$R404,""),"")</f>
        <v/>
      </c>
      <c r="CT404" s="233" t="str">
        <f>IF(Deník!$R404&lt;0,IF(Deník!$AC404=Statistika!$F$125,Deník!$R404,""),"")</f>
        <v/>
      </c>
      <c r="CU404" s="233"/>
      <c r="CV404" s="233" t="str">
        <f>IF(Deník!$R404&lt;0,IF(Deník!$AD404=$CV$2,Deník!$R404,""),"")</f>
        <v/>
      </c>
      <c r="CW404" s="233" t="str">
        <f>IF(Deník!$R404&lt;0,IF(Deník!$AD404=$CW$2,Deník!$R404,""),"")</f>
        <v/>
      </c>
      <c r="CX404" s="233" t="str">
        <f>IF(Deník!$R404&lt;0,IF(Deník!$AD404=$CX$2,Deník!$R404,""),"")</f>
        <v/>
      </c>
      <c r="CY404" s="233" t="str">
        <f>IF(Deník!$R404&lt;0,IF(Deník!$AD404=$CY$2,Deník!$R404,""),"")</f>
        <v/>
      </c>
      <c r="CZ404" s="233" t="str">
        <f>IF(Deník!$R404&lt;0,IF(Deník!$AD404=$CZ$2,Deník!$R404,""),"")</f>
        <v/>
      </c>
      <c r="DL404" s="221">
        <f t="shared" si="18"/>
        <v>93847.029999999984</v>
      </c>
      <c r="DM404" s="220">
        <f t="shared" si="17"/>
        <v>-6.1529700000000132E-2</v>
      </c>
      <c r="DO404" s="50">
        <f>Deník!W405</f>
        <v>0</v>
      </c>
      <c r="DP404" s="102" t="str">
        <f>IF(AND(Deník!W405&gt;0),1,"")</f>
        <v/>
      </c>
      <c r="DQ404" s="102">
        <f>IF(AND(Deník!W405&lt;=0),1,"")</f>
        <v>1</v>
      </c>
      <c r="DR404" s="227"/>
      <c r="DS404" s="228"/>
      <c r="DT404" s="85"/>
      <c r="DU404" s="54">
        <f>IF(MONTH(Deník!$C404)=DU$2,Deník!$W404,"")</f>
        <v>0</v>
      </c>
      <c r="DV404" s="222" t="str">
        <f>IF(MONTH(Deník!$C404)=DV$2,Deník!$W404,"")</f>
        <v/>
      </c>
      <c r="DW404" s="222" t="str">
        <f>IF(MONTH(Deník!$C404)=DW$2,Deník!$W404,"")</f>
        <v/>
      </c>
      <c r="DX404" s="222" t="str">
        <f>IF(MONTH(Deník!$C404)=DX$2,Deník!$W404,"")</f>
        <v/>
      </c>
      <c r="DY404" s="222" t="str">
        <f>IF(MONTH(Deník!$C404)=DY$2,Deník!$W404,"")</f>
        <v/>
      </c>
      <c r="DZ404" s="222" t="str">
        <f>IF(MONTH(Deník!$C404)=DZ$2,Deník!$W404,"")</f>
        <v/>
      </c>
      <c r="EA404" s="222" t="str">
        <f>IF(MONTH(Deník!$C404)=EA$2,Deník!$W404,"")</f>
        <v/>
      </c>
      <c r="EB404" s="222" t="str">
        <f>IF(MONTH(Deník!$C404)=EB$2,Deník!$W404,"")</f>
        <v/>
      </c>
      <c r="EC404" s="222" t="str">
        <f>IF(MONTH(Deník!$C404)=EC$2,Deník!$W404,"")</f>
        <v/>
      </c>
      <c r="ED404" s="222" t="str">
        <f>IF(MONTH(Deník!$C404)=ED$2,Deník!$W404,"")</f>
        <v/>
      </c>
      <c r="EE404" s="222" t="str">
        <f>IF(MONTH(Deník!$C404)=EE$2,Deník!$W404,"")</f>
        <v/>
      </c>
      <c r="EF404" s="222" t="str">
        <f>IF(MONTH(Deník!$C404)=EF$2,Deník!$W404,"")</f>
        <v/>
      </c>
      <c r="EI404" s="600" t="str">
        <f>IF(Deník!$W404&lt;&gt;"",IF(Deník!$B404=Statistika!$F$63,Deník!$W404,""),"")</f>
        <v/>
      </c>
      <c r="EJ404" s="13" t="str">
        <f>IF(Deník!$W404&lt;&gt;"",IF(Deník!$B404=Statistika!$F$64,Deník!$W404,""),"")</f>
        <v/>
      </c>
      <c r="EK404" s="13" t="str">
        <f>IF(Deník!$W404&lt;&gt;"",IF(Deník!$B404=Statistika!$F$65,Deník!$W404,""),"")</f>
        <v/>
      </c>
      <c r="EL404" s="13" t="str">
        <f>IF(Deník!$W404&lt;&gt;"",IF(Deník!$B404=Statistika!$F$66,Deník!$W404,""),"")</f>
        <v/>
      </c>
      <c r="EM404" s="13" t="str">
        <f>IF(Deník!$W404&lt;&gt;"",IF(Deník!$B404=Statistika!$F$67,Deník!$W404,""),"")</f>
        <v/>
      </c>
      <c r="EN404" s="13" t="str">
        <f>IF(Deník!$W404&lt;&gt;"",IF(Deník!$B404=Statistika!$F$68,Deník!$W404,""),"")</f>
        <v/>
      </c>
      <c r="EO404" s="13" t="str">
        <f>IF(Deník!$W404&lt;&gt;"",IF(Deník!$B404=Statistika!$F$69,Deník!$W404,""),"")</f>
        <v/>
      </c>
      <c r="EP404" s="601" t="str">
        <f>IF(Deník!$W404&lt;&gt;"",IF(Deník!$B404=Statistika!$F$70,Deník!$W404,""),"")</f>
        <v/>
      </c>
      <c r="EQ404" s="90"/>
      <c r="ER404" s="63" t="str">
        <f>IF(Deník!$W404&lt;&gt;"",IF(Deník!$J404="L",Deník!$W404,""),"")</f>
        <v/>
      </c>
      <c r="ES404" s="13" t="str">
        <f>IF(Deník!$W404&lt;&gt;"",IF(Deník!$J404="S",Deník!$W404,""),"")</f>
        <v/>
      </c>
      <c r="ET404" s="95"/>
      <c r="EU404" s="88"/>
      <c r="EV404" s="63" t="str">
        <f>IF(WEEKDAY(Deník!$C404,2)=1,Deník!$W404,"")</f>
        <v/>
      </c>
      <c r="EW404" s="13" t="str">
        <f>IF(WEEKDAY(Deník!$C404,2)=2,Deník!$W404,"")</f>
        <v/>
      </c>
      <c r="EX404" s="13" t="str">
        <f>IF(WEEKDAY(Deník!$C404,2)=3,Deník!$W404,"")</f>
        <v/>
      </c>
      <c r="EY404" s="13" t="str">
        <f>IF(WEEKDAY(Deník!$C404,2)=4,Deník!$W404,"")</f>
        <v/>
      </c>
      <c r="EZ404" s="60" t="str">
        <f>IF(WEEKDAY(Deník!$C404,2)=5,Deník!$W404,"")</f>
        <v/>
      </c>
      <c r="FA404" s="99"/>
      <c r="FB404" s="100">
        <f>Deník!D404</f>
        <v>0</v>
      </c>
      <c r="FC404" s="63">
        <f>IF($FB404&lt;&gt;"",IF(AND($FB404&gt;=FC$2,$FB404&lt;=FC$3),Deník!$W404,""))</f>
        <v>0</v>
      </c>
      <c r="FD404" s="63" t="str">
        <f>IF($FB404&lt;&gt;"",IF(AND($FB404&gt;=FD$2,$FB404&lt;=FD$3),Deník!$W404,""))</f>
        <v/>
      </c>
      <c r="FE404" s="63" t="str">
        <f>IF($FB404&lt;&gt;"",IF(AND($FB404&gt;=FE$2,$FB404&lt;=FE$3),Deník!$W404,""))</f>
        <v/>
      </c>
      <c r="FF404" s="63" t="str">
        <f>IF($FB404&lt;&gt;"",IF(AND($FB404&gt;=FF$2,$FB404&lt;=FF$3),Deník!$W404,""))</f>
        <v/>
      </c>
      <c r="FG404" s="63" t="str">
        <f>IF($FB404&lt;&gt;"",IF(AND($FB404&gt;=FG$2,$FB404&lt;=FG$3),Deník!$W404,""))</f>
        <v/>
      </c>
      <c r="FH404" s="63" t="str">
        <f>IF($FB404&lt;&gt;"",IF(AND($FB404&gt;=FH$2,$FB404&lt;=FH$3),Deník!$W404,""))</f>
        <v/>
      </c>
      <c r="FI404" s="63" t="str">
        <f>IF($FB404&lt;&gt;"",IF(AND($FB404&gt;=FI$2,$FB404&lt;=FI$3),Deník!$W404,""))</f>
        <v/>
      </c>
      <c r="FJ404" s="63" t="str">
        <f>IF($FB404&lt;&gt;"",IF(AND($FB404&gt;=FJ$2,$FB404&lt;=FJ$3),Deník!$W404,""))</f>
        <v/>
      </c>
      <c r="FK404" s="63" t="str">
        <f>IF($FB404&lt;&gt;"",IF(AND($FB404&gt;=FK$2,$FB404&lt;=FK$3),Deník!$W404,""))</f>
        <v/>
      </c>
      <c r="FL404" s="63" t="str">
        <f>IF($FB404&lt;&gt;"",IF(AND($FB404&gt;=FL$2,$FB404&lt;=FL$3),Deník!$W404,""))</f>
        <v/>
      </c>
      <c r="FM404" s="63" t="str">
        <f>IF($FB404&lt;&gt;"",IF(AND($FB404&gt;=FM$2,$FB404&lt;=FM$3),Deník!$W404,""))</f>
        <v/>
      </c>
      <c r="FN404" s="13"/>
      <c r="FO404" s="20" t="str">
        <f>IF(Deník!$W404&gt;1,Deník!$W404,"")</f>
        <v/>
      </c>
      <c r="FP404" s="20" t="str">
        <f>IF(Deník!$W404&lt;0,Deník!$W404,"")</f>
        <v/>
      </c>
      <c r="FQ404" s="17"/>
      <c r="FS404" s="233"/>
      <c r="FT404" s="233" t="str">
        <f>IF(Deník!$W404&lt;&gt;"",IF(Deník!$Y404=Statistika!$F$78,Deník!$W404,""),"")</f>
        <v/>
      </c>
      <c r="FU404" s="233" t="str">
        <f>IF(Deník!$W404&lt;&gt;"",IF(Deník!$Y404=Statistika!$F$79,Deník!$W404,""),"")</f>
        <v/>
      </c>
      <c r="FV404" s="233" t="str">
        <f>IF(Deník!$W404&lt;&gt;"",IF(Deník!$Y404=Statistika!$F$80,Deník!$W404,""),"")</f>
        <v/>
      </c>
      <c r="FW404" s="233" t="str">
        <f>IF(Deník!$W404&lt;&gt;"",IF(Deník!$Y404=Statistika!$F$81,Deník!$W404,""),"")</f>
        <v/>
      </c>
      <c r="FX404" s="233" t="str">
        <f>IF(Deník!$W404&lt;&gt;"",IF(Deník!$Y404=Statistika!$F$82,Deník!$W404,""),"")</f>
        <v/>
      </c>
      <c r="FY404" s="233" t="str">
        <f>IF(Deník!$W404&lt;&gt;"",IF(Deník!$Y404=Statistika!$F$83,Deník!$W404,""),"")</f>
        <v/>
      </c>
      <c r="FZ404" s="233" t="str">
        <f>IF(Deník!$W404&lt;&gt;"",IF(Deník!$Y404=Statistika!$F$84,Deník!$W404,""),"")</f>
        <v/>
      </c>
      <c r="GA404" s="233" t="str">
        <f>IF(Deník!$W404&lt;&gt;"",IF(Deník!$Y404=Statistika!$F$85,Deník!$W404,""),"")</f>
        <v/>
      </c>
      <c r="GB404" s="233" t="str">
        <f>IF(Deník!$W404&lt;&gt;"",IF(Deník!$Y404=Statistika!$F$86,Deník!$W404,""),"")</f>
        <v/>
      </c>
      <c r="GC404" s="233" t="str">
        <f>IF(Deník!$W404&lt;&gt;"",IF(Deník!$Y404=Statistika!$F$87,Deník!$W404,""),"")</f>
        <v/>
      </c>
      <c r="GD404" s="233" t="str">
        <f>IF(Deník!$W404&lt;&gt;"",IF(Deník!$Y404=Statistika!$F$88,Deník!$W404,""),"")</f>
        <v/>
      </c>
      <c r="GE404" s="233" t="str">
        <f>IF(Deník!$W404&lt;&gt;"",IF(Deník!$Y404=Statistika!$F$89,Deník!$W404,""),"")</f>
        <v/>
      </c>
      <c r="GF404" s="233" t="str">
        <f>IF(Deník!$W404&lt;&gt;"",IF(Deník!$Y404=Statistika!$F$90,Deník!$W404,""),"")</f>
        <v/>
      </c>
      <c r="GG404" s="233" t="str">
        <f>IF(Deník!$W404&lt;&gt;"",IF(Deník!$Y404=Statistika!$F$91,Deník!$W404,""),"")</f>
        <v/>
      </c>
      <c r="GH404" s="233"/>
      <c r="GI404" s="233" t="str">
        <f>IF(Deník!$W404&lt;&gt;"",IF(Deník!$AB404=Statistika!$L$100,Deník!$W404,""),"")</f>
        <v/>
      </c>
      <c r="GJ404" s="233" t="str">
        <f>IF(Deník!$W404&lt;&gt;"",IF(Deník!$AB404=Statistika!$L$101,Deník!$W404,""),"")</f>
        <v/>
      </c>
      <c r="GK404" s="233" t="str">
        <f>IF(Deník!$W404&lt;&gt;"",IF(Deník!$AB404=Statistika!$L$102,Deník!$W404,""),"")</f>
        <v/>
      </c>
      <c r="GL404" s="233" t="str">
        <f>IF(Deník!$W404&lt;&gt;"",IF(Deník!$AB404=Statistika!$L$103,Deník!$W404,""),"")</f>
        <v/>
      </c>
      <c r="GM404" s="233" t="str">
        <f>IF(Deník!$W404&lt;&gt;"",IF(Deník!$AB404=Statistika!$L$104,Deník!$W404,""),"")</f>
        <v/>
      </c>
      <c r="GN404" s="233" t="str">
        <f>IF(Deník!$W404&lt;&gt;"",IF(Deník!$AB404=Statistika!$L$105,Deník!$W404,""),"")</f>
        <v/>
      </c>
      <c r="GO404" s="233" t="str">
        <f>IF(Deník!$W404&lt;&gt;"",IF(Deník!$AB404=Statistika!$L$106,Deník!$W404,""),"")</f>
        <v/>
      </c>
      <c r="GP404" s="233" t="str">
        <f>IF(Deník!$W404&lt;&gt;"",IF(Deník!$AB404=Statistika!$L$107,Deník!$W404,""),"")</f>
        <v/>
      </c>
      <c r="GQ404" s="233" t="str">
        <f>IF(Deník!$W404&lt;&gt;"",IF(Deník!$AB404=Statistika!$L$108,Deník!$W404,""),"")</f>
        <v/>
      </c>
      <c r="GS404" s="233" t="str">
        <f>IF(Deník!$W404&lt;0,IF(Deník!$AC404=Statistika!$F$117,Deník!$W404,""),"")</f>
        <v/>
      </c>
      <c r="GT404" s="233" t="str">
        <f>IF(Deník!$W404&lt;0,IF(Deník!$AC404=Statistika!$F$118,Deník!$W404,""),"")</f>
        <v/>
      </c>
      <c r="GU404" s="233" t="str">
        <f>IF(Deník!$W404&lt;0,IF(Deník!$AC404=Statistika!$F$119,Deník!$W404,""),"")</f>
        <v/>
      </c>
      <c r="GV404" s="233" t="str">
        <f>IF(Deník!$W404&lt;0,IF(Deník!$AC404=Statistika!$F$120,Deník!$W404,""),"")</f>
        <v/>
      </c>
      <c r="GW404" s="233" t="str">
        <f>IF(Deník!$W404&lt;0,IF(Deník!$AC404=Statistika!$F$121,Deník!$W404,""),"")</f>
        <v/>
      </c>
      <c r="GX404" s="233" t="str">
        <f>IF(Deník!$W404&lt;0,IF(Deník!$AC404=Statistika!$F$122,Deník!$W404,""),"")</f>
        <v/>
      </c>
      <c r="GY404" s="233" t="str">
        <f>IF(Deník!$W404&lt;0,IF(Deník!$AC404=Statistika!$F$123,Deník!$W404,""),"")</f>
        <v/>
      </c>
      <c r="GZ404" s="233" t="str">
        <f>IF(Deník!$W404&lt;0,IF(Deník!$AC404=Statistika!$F$124,Deník!$W404,""),"")</f>
        <v/>
      </c>
      <c r="HA404" s="233" t="str">
        <f>IF(Deník!$W404&lt;0,IF(Deník!$AC404=Statistika!$F$125,Deník!$W404,""),"")</f>
        <v/>
      </c>
      <c r="HC404" s="233" t="str">
        <f>IF(Deník!$W404&lt;0,IF(Deník!$AD404=Statistika!$F$133,Deník!$W404,""),"")</f>
        <v/>
      </c>
      <c r="HD404" s="233" t="str">
        <f>IF(Deník!$W404&lt;0,IF(Deník!$AD404=Statistika!$F$134,Deník!$W404,""),"")</f>
        <v/>
      </c>
      <c r="HE404" s="233" t="str">
        <f>IF(Deník!$W404&lt;0,IF(Deník!$AD404=Statistika!$F$135,Deník!$W404,""),"")</f>
        <v/>
      </c>
      <c r="HF404" s="233" t="str">
        <f>IF(Deník!$W404&lt;0,IF(Deník!$AD404=Statistika!$F$136,Deník!$W404,""),"")</f>
        <v/>
      </c>
      <c r="HG404" s="233" t="str">
        <f>IF(Deník!$W404&lt;0,IF(Deník!$AD404=Statistika!$F$137,Deník!$W404,""),"")</f>
        <v/>
      </c>
      <c r="ID404" s="8">
        <f>Tabulka4[[#This Row],[Sloupec3]]</f>
        <v>0</v>
      </c>
      <c r="IE404" s="17" t="str">
        <f>IF(AND([1]Deník!$C404&gt;='[1]Měsíční shrnutí'!$D$1,[1]Deník!$C404&lt;='[1]Měsíční shrnutí'!$F$1),[1]Deník!$X404,"")</f>
        <v/>
      </c>
    </row>
    <row r="405" spans="1:239">
      <c r="A405" s="8">
        <f>Deník!C406</f>
        <v>0</v>
      </c>
      <c r="B405" s="50" t="str">
        <f>Deník!R406</f>
        <v/>
      </c>
      <c r="C405" s="102" t="str">
        <f>IF(AND(Deník!R406&gt;1,Deník!R406&lt;&gt;""),1,"")</f>
        <v/>
      </c>
      <c r="D405" s="102" t="str">
        <f>IF(AND(Deník!R406&lt;=0,Deník!R406&lt;&gt;""),1,"")</f>
        <v/>
      </c>
      <c r="E405" s="103" t="str">
        <f>IF(AND(Deník!R406&gt;=0,Deník!R406&lt;=1),1,"")</f>
        <v/>
      </c>
      <c r="F405" s="79" t="str">
        <f>IF(Deník!R406&lt;&gt;"",Deník!R406+F404,"")</f>
        <v/>
      </c>
      <c r="G405" s="85"/>
      <c r="H405" s="54" t="str">
        <f>IF(MONTH(Deník!$C405)=H$2,IF(AND(Deník!$R405&gt;=0,Deník!$R405&lt;=1),"BE",Deník!$R405),"")</f>
        <v/>
      </c>
      <c r="I405" s="11" t="str">
        <f>IF(MONTH(Deník!$C405)=I$2,IF(AND(Deník!$R405&gt;=0,Deník!$R405&lt;=1),"BE",Deník!$R405),"")</f>
        <v/>
      </c>
      <c r="J405" s="11" t="str">
        <f>IF(MONTH(Deník!$C405)=J$2,IF(AND(Deník!$R405&gt;=0,Deník!$R405&lt;=1),"BE",Deník!$R405),"")</f>
        <v/>
      </c>
      <c r="K405" s="11" t="str">
        <f>IF(MONTH(Deník!$C405)=K$2,IF(AND(Deník!$R405&gt;=0,Deník!$R405&lt;=1),"BE",Deník!$R405),"")</f>
        <v/>
      </c>
      <c r="L405" s="11" t="str">
        <f>IF(MONTH(Deník!$C405)=L$2,IF(AND(Deník!$R405&gt;=0,Deník!$R405&lt;=1),"BE",Deník!$R405),"")</f>
        <v/>
      </c>
      <c r="M405" s="11" t="str">
        <f>IF(MONTH(Deník!$C405)=M$2,IF(AND(Deník!$R405&gt;=0,Deník!$R405&lt;=1),"BE",Deník!$R405),"")</f>
        <v/>
      </c>
      <c r="N405" s="11" t="str">
        <f>IF(MONTH(Deník!$C405)=N$2,IF(AND(Deník!$R405&gt;=0,Deník!$R405&lt;=1),"BE",Deník!$R405),"")</f>
        <v/>
      </c>
      <c r="O405" s="11" t="str">
        <f>IF(MONTH(Deník!$C405)=O$2,IF(AND(Deník!$R405&gt;=0,Deník!$R405&lt;=1),"BE",Deník!$R405),"")</f>
        <v/>
      </c>
      <c r="P405" s="11" t="str">
        <f>IF(MONTH(Deník!$C405)=P$2,IF(AND(Deník!$R405&gt;=0,Deník!$R405&lt;=1),"BE",Deník!$R405),"")</f>
        <v/>
      </c>
      <c r="Q405" s="11" t="str">
        <f>IF(MONTH(Deník!$C405)=Q$2,IF(AND(Deník!$R405&gt;=0,Deník!$R405&lt;=1),"BE",Deník!$R405),"")</f>
        <v/>
      </c>
      <c r="R405" s="11" t="str">
        <f>IF(MONTH(Deník!$C405)=R$2,IF(AND(Deník!$R405&gt;=0,Deník!$R405&lt;=1),"BE",Deník!$R405),"")</f>
        <v/>
      </c>
      <c r="S405" s="57" t="str">
        <f>IF(MONTH(Deník!$C405)=S$2,IF(AND(Deník!$R405&gt;=0,Deník!$R405&lt;=1),"BE",Deník!$R405),"")</f>
        <v/>
      </c>
      <c r="U405" s="12"/>
      <c r="V405" s="12"/>
      <c r="X405" s="600" t="str">
        <f>IF(Deník!$R405&lt;&gt;"",IF(Deník!$B405=Statistika!$F$63,IF(AND(Deník!$R405&gt;=0,Deník!$R405&lt;=1),"BE",Deník!$R405),""),"")</f>
        <v/>
      </c>
      <c r="Y405" s="13" t="str">
        <f>IF(Deník!$R405&lt;&gt;"",IF(Deník!$B405=Statistika!$F$64,IF(AND(Deník!$R405&gt;=0,Deník!$R405&lt;=1),"BE",Deník!$R405),""),"")</f>
        <v/>
      </c>
      <c r="Z405" s="13" t="str">
        <f>IF(Deník!$R405&lt;&gt;"",IF(Deník!$B405=Statistika!$F$65,IF(AND(Deník!$R405&gt;=0,Deník!$R405&lt;=1),"BE",Deník!$R405),""),"")</f>
        <v/>
      </c>
      <c r="AA405" s="13" t="str">
        <f>IF(Deník!$R405&lt;&gt;"",IF(Deník!$B405=Statistika!$F$66,IF(AND(Deník!$R405&gt;=0,Deník!$R405&lt;=1),"BE",Deník!$R405),""),"")</f>
        <v/>
      </c>
      <c r="AB405" s="13" t="str">
        <f>IF(Deník!$R405&lt;&gt;"",IF(Deník!$B405=Statistika!$F$67,IF(AND(Deník!$R405&gt;=0,Deník!$R405&lt;=1),"BE",Deník!$R405),""),"")</f>
        <v/>
      </c>
      <c r="AC405" s="13" t="str">
        <f>IF(Deník!$R405&lt;&gt;"",IF(Deník!$B405=Statistika!$F$68,IF(AND(Deník!$R405&gt;=0,Deník!$R405&lt;=1),"BE",Deník!$R405),""),"")</f>
        <v/>
      </c>
      <c r="AD405" s="13" t="str">
        <f>IF(Deník!$R405&lt;&gt;"",IF(Deník!$B405=Statistika!$F$69,IF(AND(Deník!$R405&gt;=0,Deník!$R405&lt;=1),"BE",Deník!$R405),""),"")</f>
        <v/>
      </c>
      <c r="AE405" s="601" t="str">
        <f>IF(Deník!$R405&lt;&gt;"",IF(Deník!$B405=Statistika!$F$70,IF(AND(Deník!$R405&gt;=0,Deník!$R405&lt;=1),"BE",Deník!$R405),""),"")</f>
        <v/>
      </c>
      <c r="AF405" s="90"/>
      <c r="AG405" s="63" t="str">
        <f>IF(Deník!$R405&lt;&gt;"",IF(Deník!$J405="L",IF(AND(Deník!$R405&gt;=0,Deník!$R405&lt;=1),"BE",Deník!$R405),""),"")</f>
        <v/>
      </c>
      <c r="AH405" s="13" t="str">
        <f>IF(Deník!$R405&lt;&gt;"",IF(Deník!$J405="S",IF(AND(Deník!$R405&gt;=0,Deník!$R405&lt;=1),"BE",Deník!$R405),""),"")</f>
        <v/>
      </c>
      <c r="AI405" s="95"/>
      <c r="AJ405" s="71" t="str">
        <f>IF(Deník!N406&lt;&gt;"",Deník!N406*-1,"")</f>
        <v/>
      </c>
      <c r="AK405" s="88"/>
      <c r="AL405" s="63" t="str">
        <f>IF(WEEKDAY(Deník!$C405,2)=1,IF(AND(Deník!$R405&gt;=0,Deník!$R405&lt;=1),"BE",Deník!$R405),"")</f>
        <v/>
      </c>
      <c r="AM405" s="13" t="str">
        <f>IF(WEEKDAY(Deník!$C405,2)=2,IF(AND(Deník!$R405&gt;=0,Deník!$R405&lt;=1),"BE",Deník!$R405),"")</f>
        <v/>
      </c>
      <c r="AN405" s="13" t="str">
        <f>IF(WEEKDAY(Deník!$C405,2)=3,IF(AND(Deník!$R405&gt;=0,Deník!$R405&lt;=1),"BE",Deník!$R405),"")</f>
        <v/>
      </c>
      <c r="AO405" s="13" t="str">
        <f>IF(WEEKDAY(Deník!$C405,2)=4,IF(AND(Deník!$R405&gt;=0,Deník!$R405&lt;=1),"BE",Deník!$R405),"")</f>
        <v/>
      </c>
      <c r="AP405" s="60" t="str">
        <f>IF(WEEKDAY(Deník!$C405,2)=5,IF(AND(Deník!$R405&gt;=0,Deník!$R405&lt;=1),"BE",Deník!$R405),"")</f>
        <v/>
      </c>
      <c r="AQ405" s="99"/>
      <c r="AR405" s="100">
        <f>Deník!D405</f>
        <v>0</v>
      </c>
      <c r="AS405" s="63" t="str">
        <f>IF(Deník!$D405&lt;&gt;"",IF(AND(Deník!$D405&gt;=AS$2,Deník!$D405&lt;=AS$3),IF(AND(Deník!$R405&gt;=0,Deník!$R405&lt;=1),"BE",Deník!$R405),""),"")</f>
        <v/>
      </c>
      <c r="AT405" s="63" t="str">
        <f>IF(Deník!$D405&lt;&gt;"",IF(AND(Deník!$D405&gt;=AT$2,Deník!$D405&lt;=AT$3),IF(AND(Deník!$R405&gt;=0,Deník!$R405&lt;=1),"BE",Deník!$R405),""),"")</f>
        <v/>
      </c>
      <c r="AU405" s="63" t="str">
        <f>IF(Deník!$D405&lt;&gt;"",IF(AND(Deník!$D405&gt;=AU$2,Deník!$D405&lt;=AU$3),IF(AND(Deník!$R405&gt;=0,Deník!$R405&lt;=1),"BE",Deník!$R405),""),"")</f>
        <v/>
      </c>
      <c r="AV405" s="63" t="str">
        <f>IF(Deník!$D405&lt;&gt;"",IF(AND(Deník!$D405&gt;=AV$2,Deník!$D405&lt;=AV$3),IF(AND(Deník!$R405&gt;=0,Deník!$R405&lt;=1),"BE",Deník!$R405),""),"")</f>
        <v/>
      </c>
      <c r="AW405" s="63" t="str">
        <f>IF(Deník!$D405&lt;&gt;"",IF(AND(Deník!$D405&gt;=AW$2,Deník!$D405&lt;=AW$3),IF(AND(Deník!$R405&gt;=0,Deník!$R405&lt;=1),"BE",Deník!$R405),""),"")</f>
        <v/>
      </c>
      <c r="AX405" s="63" t="str">
        <f>IF(Deník!$D405&lt;&gt;"",IF(AND(Deník!$D405&gt;=AX$2,Deník!$D405&lt;=AX$3),IF(AND(Deník!$R405&gt;=0,Deník!$R405&lt;=1),"BE",Deník!$R405),""),"")</f>
        <v/>
      </c>
      <c r="AY405" s="63" t="str">
        <f>IF(Deník!$D405&lt;&gt;"",IF(AND(Deník!$D405&gt;=AY$2,Deník!$D405&lt;=AY$3),IF(AND(Deník!$R405&gt;=0,Deník!$R405&lt;=1),"BE",Deník!$R405),""),"")</f>
        <v/>
      </c>
      <c r="AZ405" s="63" t="str">
        <f>IF(Deník!$D405&lt;&gt;"",IF(AND(Deník!$D405&gt;=AZ$2,Deník!$D405&lt;=AZ$3),IF(AND(Deník!$R405&gt;=0,Deník!$R405&lt;=1),"BE",Deník!$R405),""),"")</f>
        <v/>
      </c>
      <c r="BA405" s="63" t="str">
        <f>IF(Deník!$D405&lt;&gt;"",IF(AND(Deník!$D405&gt;=BA$2,Deník!$D405&lt;=BA$3),IF(AND(Deník!$R405&gt;=0,Deník!$R405&lt;=1),"BE",Deník!$R405),""),"")</f>
        <v/>
      </c>
      <c r="BB405" s="63" t="str">
        <f>IF(Deník!$D405&lt;&gt;"",IF(AND(Deník!$D405&gt;=BB$2,Deník!$D405&lt;=BB$3),IF(AND(Deník!$R405&gt;=0,Deník!$R405&lt;=1),"BE",Deník!$R405),""),"")</f>
        <v/>
      </c>
      <c r="BC405" s="71" t="str">
        <f>IF(Deník!$D405&lt;&gt;"",IF(AND(Deník!$D405&gt;=BC$2,Deník!$D405&lt;=BC$3),IF(AND(Deník!$R405&gt;=0,Deník!$R405&lt;=1),"BE",Deník!$R405),""),"")</f>
        <v/>
      </c>
      <c r="BD405" s="20" t="str">
        <f>IF(Deník!$J406="S",(Deník!$M406-Deník!$K406),IF(Deník!$J406="L",(Deník!$K406-Deník!$M406),""))</f>
        <v/>
      </c>
      <c r="BE405" s="20" t="str">
        <f>IF(Deník!$J406="S",(Deník!$K406-Deník!$O406),IF(Deník!$J406="L",(Deník!$O406-Deník!$K406),""))</f>
        <v/>
      </c>
      <c r="BF405" s="20" t="str">
        <f>IF(Deník!$J406="S",(Deník!$K406-Deník!$L406),IF(Deník!$J406="L",(Deník!$L406-Deník!$K406),""))</f>
        <v/>
      </c>
      <c r="BG405" s="20" t="str">
        <f>IF(Deník!$J406="S",(Deník!$K406-Deník!$S406),IF(Deník!$J406="L",(Deník!$S406-Deník!$K406),""))</f>
        <v/>
      </c>
      <c r="BH405" s="20" t="str">
        <f>IF(Deník!$J406="S",(Deník!$K406-Deník!$U406),IF(Deník!$J406="L",(Deník!$U406-Deník!$K406),""))</f>
        <v/>
      </c>
      <c r="BI405" s="20" t="str">
        <f>IF(Deník!$R405&gt;1,Deník!$R405,"")</f>
        <v/>
      </c>
      <c r="BJ405" s="20" t="str">
        <f>IF(Deník!$R405&lt;0,Deník!$R405,"")</f>
        <v/>
      </c>
      <c r="BK405" s="17"/>
      <c r="BM405" s="233" t="str">
        <f>IF(Deník!$R405&lt;&gt;"",IF(Deník!$Y405=Statistika!$F$78,IF(AND(Deník!$R405&gt;=0,Deník!$R405&lt;=1),"BE",Deník!$R405),""),"")</f>
        <v/>
      </c>
      <c r="BN405" s="233" t="str">
        <f>IF(Deník!$R405&lt;&gt;"",IF(Deník!$Y405=Statistika!$F$79,IF(AND(Deník!$R405&gt;=0,Deník!$R405&lt;=1),"BE",Deník!$R405),""),"")</f>
        <v/>
      </c>
      <c r="BO405" s="233" t="str">
        <f>IF(Deník!$R405&lt;&gt;"",IF(Deník!$Y405=Statistika!$F$80,IF(AND(Deník!$R405&gt;=0,Deník!$R405&lt;=1),"BE",Deník!$R405),""),"")</f>
        <v/>
      </c>
      <c r="BP405" s="233" t="str">
        <f>IF(Deník!$R405&lt;&gt;"",IF(Deník!$Y405=Statistika!$F$81,IF(AND(Deník!$R405&gt;=0,Deník!$R405&lt;=1),"BE",Deník!$R405),""),"")</f>
        <v/>
      </c>
      <c r="BQ405" s="233" t="str">
        <f>IF(Deník!$R405&lt;&gt;"",IF(Deník!$Y405=Statistika!$F$82,IF(AND(Deník!$R405&gt;=0,Deník!$R405&lt;=1),"BE",Deník!$R405),""),"")</f>
        <v/>
      </c>
      <c r="BR405" s="233" t="str">
        <f>IF(Deník!$R405&lt;&gt;"",IF(Deník!$Y405=Statistika!$F$83,IF(AND(Deník!$R405&gt;=0,Deník!$R405&lt;=1),"BE",Deník!$R405),""),"")</f>
        <v/>
      </c>
      <c r="BS405" s="233" t="str">
        <f>IF(Deník!$R405&lt;&gt;"",IF(Deník!$Y405=Statistika!$F$84,IF(AND(Deník!$R405&gt;=0,Deník!$R405&lt;=1),"BE",Deník!$R405),""),"")</f>
        <v/>
      </c>
      <c r="BT405" s="233" t="str">
        <f>IF(Deník!$R405&lt;&gt;"",IF(Deník!$Y405=Statistika!$F$85,IF(AND(Deník!$R405&gt;=0,Deník!$R405&lt;=1),"BE",Deník!$R405),""),"")</f>
        <v/>
      </c>
      <c r="BU405" s="233" t="str">
        <f>IF(Deník!$R405&lt;&gt;"",IF(Deník!$Y405=Statistika!$F$86,IF(AND(Deník!$R405&gt;=0,Deník!$R405&lt;=1),"BE",Deník!$R405),""),"")</f>
        <v/>
      </c>
      <c r="BV405" s="233" t="str">
        <f>IF(Deník!$R405&lt;&gt;"",IF(Deník!$Y405=Statistika!$F$87,IF(AND(Deník!$R405&gt;=0,Deník!$R405&lt;=1),"BE",Deník!$R405),""),"")</f>
        <v/>
      </c>
      <c r="BW405" s="233" t="str">
        <f>IF(Deník!$R405&lt;&gt;"",IF(Deník!$Y405=Statistika!$F$88,IF(AND(Deník!$R405&gt;=0,Deník!$R405&lt;=1),"BE",Deník!$R405),""),"")</f>
        <v/>
      </c>
      <c r="BX405" s="233" t="str">
        <f>IF(Deník!$R405&lt;&gt;"",IF(Deník!$Y405=Statistika!$F$89,IF(AND(Deník!$R405&gt;=0,Deník!$R405&lt;=1),"BE",Deník!$R405),""),"")</f>
        <v/>
      </c>
      <c r="BY405" s="233" t="str">
        <f>IF(Deník!$R405&lt;&gt;"",IF(Deník!$Y405=Statistika!$F$90,IF(AND(Deník!$R405&gt;=0,Deník!$R405&lt;=1),"BE",Deník!$R405),""),"")</f>
        <v/>
      </c>
      <c r="BZ405" s="233" t="str">
        <f>IF(Deník!$R405&lt;&gt;"",IF(Deník!$Y405=Statistika!$F$91,IF(AND(Deník!$R405&gt;=0,Deník!$R405&lt;=1),"BE",Deník!$R405),""),"")</f>
        <v/>
      </c>
      <c r="CA405" s="233"/>
      <c r="CB405" s="233" t="str">
        <f>IF(Deník!$R405&lt;&gt;"",IF(Deník!$AB405="SL",IF(AND(Deník!$R405&gt;=0,Deník!$R405&lt;=1),"BE",Deník!$R405),""),"")</f>
        <v/>
      </c>
      <c r="CC405" s="233" t="str">
        <f>IF(Deník!$R405&lt;&gt;"",IF(Deník!$AB405="BE10",IF(AND(Deník!$R405&gt;=0,Deník!$R405&lt;=1),"BE",Deník!$R405),""),"")</f>
        <v/>
      </c>
      <c r="CD405" s="233" t="str">
        <f>IF(Deník!$R405&lt;&gt;"",IF(Deník!$AB405="BE15",IF(AND(Deník!$R405&gt;=0,Deník!$R405&lt;=1),"BE",Deník!$R405),""),"")</f>
        <v/>
      </c>
      <c r="CE405" s="233" t="str">
        <f>IF(Deník!$R405&lt;&gt;"",IF(Deník!$AB405="BE20",IF(AND(Deník!$R405&gt;=0,Deník!$R405&lt;=1),"BE",Deník!$R405),""),"")</f>
        <v/>
      </c>
      <c r="CF405" s="233" t="str">
        <f>IF(Deník!$R405&lt;&gt;"",IF(Deník!$AB405="TP1",IF(AND(Deník!$R405&gt;=0,Deník!$R405&lt;=1),"BE",Deník!$R405),""),"")</f>
        <v/>
      </c>
      <c r="CG405" s="233" t="str">
        <f>IF(Deník!$R405&lt;&gt;"",IF(Deník!$AB405="TP2",IF(AND(Deník!$R405&gt;=0,Deník!$R405&lt;=1),"BE",Deník!$R405),""),"")</f>
        <v/>
      </c>
      <c r="CH405" s="233" t="str">
        <f>IF(Deník!$R405&lt;&gt;"",IF(Deník!$AB405="TP3",IF(AND(Deník!$R405&gt;=0,Deník!$R405&lt;=1),"BE",Deník!$R405),""),"")</f>
        <v/>
      </c>
      <c r="CI405" s="233" t="str">
        <f>IF(Deník!$R405&lt;&gt;"",IF(Deník!$AB405="Trailing SL",IF(AND(Deník!$R405&gt;=0,Deník!$R405&lt;=1),"BE",Deník!$R405),""),"")</f>
        <v/>
      </c>
      <c r="CJ405" s="233" t="str">
        <f>IF(Deník!$R405&lt;&gt;"",IF(Deník!$AB405="Manual",IF(AND(Deník!$R405&gt;=0,Deník!$R405&lt;=1),"BE",Deník!$R405),""),"")</f>
        <v/>
      </c>
      <c r="CK405" s="233"/>
      <c r="CL405" s="233" t="str">
        <f>IF(Deník!$R405&lt;0,IF(Deník!$AC405=Statistika!$F$117,Deník!$R405,""),"")</f>
        <v/>
      </c>
      <c r="CM405" s="233" t="str">
        <f>IF(Deník!$R405&lt;0,IF(Deník!$AC405=Statistika!$F$118,Deník!$R405,""),"")</f>
        <v/>
      </c>
      <c r="CN405" s="233" t="str">
        <f>IF(Deník!$R405&lt;0,IF(Deník!$AC405=Statistika!$F$119,Deník!$R405,""),"")</f>
        <v/>
      </c>
      <c r="CO405" s="233" t="str">
        <f>IF(Deník!$R405&lt;0,IF(Deník!$AC405=Statistika!$F$120,Deník!$R405,""),"")</f>
        <v/>
      </c>
      <c r="CP405" s="233" t="str">
        <f>IF(Deník!$R405&lt;0,IF(Deník!$AC405=Statistika!$F$121,Deník!$R405,""),"")</f>
        <v/>
      </c>
      <c r="CQ405" s="233" t="str">
        <f>IF(Deník!$R405&lt;0,IF(Deník!$AC405=Statistika!$F$122,Deník!$R405,""),"")</f>
        <v/>
      </c>
      <c r="CR405" s="233" t="str">
        <f>IF(Deník!$R405&lt;0,IF(Deník!$AC405=Statistika!$F$123,Deník!$R405,""),"")</f>
        <v/>
      </c>
      <c r="CS405" s="233" t="str">
        <f>IF(Deník!$R405&lt;0,IF(Deník!$AC405=Statistika!$F$124,Deník!$R405,""),"")</f>
        <v/>
      </c>
      <c r="CT405" s="233" t="str">
        <f>IF(Deník!$R405&lt;0,IF(Deník!$AC405=Statistika!$F$125,Deník!$R405,""),"")</f>
        <v/>
      </c>
      <c r="CU405" s="233"/>
      <c r="CV405" s="233" t="str">
        <f>IF(Deník!$R405&lt;0,IF(Deník!$AD405=$CV$2,Deník!$R405,""),"")</f>
        <v/>
      </c>
      <c r="CW405" s="233" t="str">
        <f>IF(Deník!$R405&lt;0,IF(Deník!$AD405=$CW$2,Deník!$R405,""),"")</f>
        <v/>
      </c>
      <c r="CX405" s="233" t="str">
        <f>IF(Deník!$R405&lt;0,IF(Deník!$AD405=$CX$2,Deník!$R405,""),"")</f>
        <v/>
      </c>
      <c r="CY405" s="233" t="str">
        <f>IF(Deník!$R405&lt;0,IF(Deník!$AD405=$CY$2,Deník!$R405,""),"")</f>
        <v/>
      </c>
      <c r="CZ405" s="233" t="str">
        <f>IF(Deník!$R405&lt;0,IF(Deník!$AD405=$CZ$2,Deník!$R405,""),"")</f>
        <v/>
      </c>
      <c r="DL405" s="221">
        <f t="shared" si="18"/>
        <v>93847.029999999984</v>
      </c>
      <c r="DM405" s="220">
        <f t="shared" si="17"/>
        <v>-6.1529700000000132E-2</v>
      </c>
      <c r="DO405" s="50">
        <f>Deník!W406</f>
        <v>0</v>
      </c>
      <c r="DP405" s="102" t="str">
        <f>IF(AND(Deník!W406&gt;0),1,"")</f>
        <v/>
      </c>
      <c r="DQ405" s="102">
        <f>IF(AND(Deník!W406&lt;=0),1,"")</f>
        <v>1</v>
      </c>
      <c r="DR405" s="227"/>
      <c r="DS405" s="228"/>
      <c r="DT405" s="85"/>
      <c r="DU405" s="54">
        <f>IF(MONTH(Deník!$C405)=DU$2,Deník!$W405,"")</f>
        <v>0</v>
      </c>
      <c r="DV405" s="222" t="str">
        <f>IF(MONTH(Deník!$C405)=DV$2,Deník!$W405,"")</f>
        <v/>
      </c>
      <c r="DW405" s="222" t="str">
        <f>IF(MONTH(Deník!$C405)=DW$2,Deník!$W405,"")</f>
        <v/>
      </c>
      <c r="DX405" s="222" t="str">
        <f>IF(MONTH(Deník!$C405)=DX$2,Deník!$W405,"")</f>
        <v/>
      </c>
      <c r="DY405" s="222" t="str">
        <f>IF(MONTH(Deník!$C405)=DY$2,Deník!$W405,"")</f>
        <v/>
      </c>
      <c r="DZ405" s="222" t="str">
        <f>IF(MONTH(Deník!$C405)=DZ$2,Deník!$W405,"")</f>
        <v/>
      </c>
      <c r="EA405" s="222" t="str">
        <f>IF(MONTH(Deník!$C405)=EA$2,Deník!$W405,"")</f>
        <v/>
      </c>
      <c r="EB405" s="222" t="str">
        <f>IF(MONTH(Deník!$C405)=EB$2,Deník!$W405,"")</f>
        <v/>
      </c>
      <c r="EC405" s="222" t="str">
        <f>IF(MONTH(Deník!$C405)=EC$2,Deník!$W405,"")</f>
        <v/>
      </c>
      <c r="ED405" s="222" t="str">
        <f>IF(MONTH(Deník!$C405)=ED$2,Deník!$W405,"")</f>
        <v/>
      </c>
      <c r="EE405" s="222" t="str">
        <f>IF(MONTH(Deník!$C405)=EE$2,Deník!$W405,"")</f>
        <v/>
      </c>
      <c r="EF405" s="222" t="str">
        <f>IF(MONTH(Deník!$C405)=EF$2,Deník!$W405,"")</f>
        <v/>
      </c>
      <c r="EI405" s="600" t="str">
        <f>IF(Deník!$W405&lt;&gt;"",IF(Deník!$B405=Statistika!$F$63,Deník!$W405,""),"")</f>
        <v/>
      </c>
      <c r="EJ405" s="13" t="str">
        <f>IF(Deník!$W405&lt;&gt;"",IF(Deník!$B405=Statistika!$F$64,Deník!$W405,""),"")</f>
        <v/>
      </c>
      <c r="EK405" s="13" t="str">
        <f>IF(Deník!$W405&lt;&gt;"",IF(Deník!$B405=Statistika!$F$65,Deník!$W405,""),"")</f>
        <v/>
      </c>
      <c r="EL405" s="13" t="str">
        <f>IF(Deník!$W405&lt;&gt;"",IF(Deník!$B405=Statistika!$F$66,Deník!$W405,""),"")</f>
        <v/>
      </c>
      <c r="EM405" s="13" t="str">
        <f>IF(Deník!$W405&lt;&gt;"",IF(Deník!$B405=Statistika!$F$67,Deník!$W405,""),"")</f>
        <v/>
      </c>
      <c r="EN405" s="13" t="str">
        <f>IF(Deník!$W405&lt;&gt;"",IF(Deník!$B405=Statistika!$F$68,Deník!$W405,""),"")</f>
        <v/>
      </c>
      <c r="EO405" s="13" t="str">
        <f>IF(Deník!$W405&lt;&gt;"",IF(Deník!$B405=Statistika!$F$69,Deník!$W405,""),"")</f>
        <v/>
      </c>
      <c r="EP405" s="601" t="str">
        <f>IF(Deník!$W405&lt;&gt;"",IF(Deník!$B405=Statistika!$F$70,Deník!$W405,""),"")</f>
        <v/>
      </c>
      <c r="EQ405" s="90"/>
      <c r="ER405" s="63" t="str">
        <f>IF(Deník!$W405&lt;&gt;"",IF(Deník!$J405="L",Deník!$W405,""),"")</f>
        <v/>
      </c>
      <c r="ES405" s="13" t="str">
        <f>IF(Deník!$W405&lt;&gt;"",IF(Deník!$J405="S",Deník!$W405,""),"")</f>
        <v/>
      </c>
      <c r="ET405" s="95"/>
      <c r="EU405" s="88"/>
      <c r="EV405" s="63" t="str">
        <f>IF(WEEKDAY(Deník!$C405,2)=1,Deník!$W405,"")</f>
        <v/>
      </c>
      <c r="EW405" s="13" t="str">
        <f>IF(WEEKDAY(Deník!$C405,2)=2,Deník!$W405,"")</f>
        <v/>
      </c>
      <c r="EX405" s="13" t="str">
        <f>IF(WEEKDAY(Deník!$C405,2)=3,Deník!$W405,"")</f>
        <v/>
      </c>
      <c r="EY405" s="13" t="str">
        <f>IF(WEEKDAY(Deník!$C405,2)=4,Deník!$W405,"")</f>
        <v/>
      </c>
      <c r="EZ405" s="60" t="str">
        <f>IF(WEEKDAY(Deník!$C405,2)=5,Deník!$W405,"")</f>
        <v/>
      </c>
      <c r="FA405" s="99"/>
      <c r="FB405" s="100">
        <f>Deník!D405</f>
        <v>0</v>
      </c>
      <c r="FC405" s="63">
        <f>IF($FB405&lt;&gt;"",IF(AND($FB405&gt;=FC$2,$FB405&lt;=FC$3),Deník!$W405,""))</f>
        <v>0</v>
      </c>
      <c r="FD405" s="63" t="str">
        <f>IF($FB405&lt;&gt;"",IF(AND($FB405&gt;=FD$2,$FB405&lt;=FD$3),Deník!$W405,""))</f>
        <v/>
      </c>
      <c r="FE405" s="63" t="str">
        <f>IF($FB405&lt;&gt;"",IF(AND($FB405&gt;=FE$2,$FB405&lt;=FE$3),Deník!$W405,""))</f>
        <v/>
      </c>
      <c r="FF405" s="63" t="str">
        <f>IF($FB405&lt;&gt;"",IF(AND($FB405&gt;=FF$2,$FB405&lt;=FF$3),Deník!$W405,""))</f>
        <v/>
      </c>
      <c r="FG405" s="63" t="str">
        <f>IF($FB405&lt;&gt;"",IF(AND($FB405&gt;=FG$2,$FB405&lt;=FG$3),Deník!$W405,""))</f>
        <v/>
      </c>
      <c r="FH405" s="63" t="str">
        <f>IF($FB405&lt;&gt;"",IF(AND($FB405&gt;=FH$2,$FB405&lt;=FH$3),Deník!$W405,""))</f>
        <v/>
      </c>
      <c r="FI405" s="63" t="str">
        <f>IF($FB405&lt;&gt;"",IF(AND($FB405&gt;=FI$2,$FB405&lt;=FI$3),Deník!$W405,""))</f>
        <v/>
      </c>
      <c r="FJ405" s="63" t="str">
        <f>IF($FB405&lt;&gt;"",IF(AND($FB405&gt;=FJ$2,$FB405&lt;=FJ$3),Deník!$W405,""))</f>
        <v/>
      </c>
      <c r="FK405" s="63" t="str">
        <f>IF($FB405&lt;&gt;"",IF(AND($FB405&gt;=FK$2,$FB405&lt;=FK$3),Deník!$W405,""))</f>
        <v/>
      </c>
      <c r="FL405" s="63" t="str">
        <f>IF($FB405&lt;&gt;"",IF(AND($FB405&gt;=FL$2,$FB405&lt;=FL$3),Deník!$W405,""))</f>
        <v/>
      </c>
      <c r="FM405" s="63" t="str">
        <f>IF($FB405&lt;&gt;"",IF(AND($FB405&gt;=FM$2,$FB405&lt;=FM$3),Deník!$W405,""))</f>
        <v/>
      </c>
      <c r="FN405" s="13"/>
      <c r="FO405" s="20" t="str">
        <f>IF(Deník!$W405&gt;1,Deník!$W405,"")</f>
        <v/>
      </c>
      <c r="FP405" s="20" t="str">
        <f>IF(Deník!$W405&lt;0,Deník!$W405,"")</f>
        <v/>
      </c>
      <c r="FQ405" s="17"/>
      <c r="FS405" s="233"/>
      <c r="FT405" s="233" t="str">
        <f>IF(Deník!$W405&lt;&gt;"",IF(Deník!$Y405=Statistika!$F$78,Deník!$W405,""),"")</f>
        <v/>
      </c>
      <c r="FU405" s="233" t="str">
        <f>IF(Deník!$W405&lt;&gt;"",IF(Deník!$Y405=Statistika!$F$79,Deník!$W405,""),"")</f>
        <v/>
      </c>
      <c r="FV405" s="233" t="str">
        <f>IF(Deník!$W405&lt;&gt;"",IF(Deník!$Y405=Statistika!$F$80,Deník!$W405,""),"")</f>
        <v/>
      </c>
      <c r="FW405" s="233" t="str">
        <f>IF(Deník!$W405&lt;&gt;"",IF(Deník!$Y405=Statistika!$F$81,Deník!$W405,""),"")</f>
        <v/>
      </c>
      <c r="FX405" s="233" t="str">
        <f>IF(Deník!$W405&lt;&gt;"",IF(Deník!$Y405=Statistika!$F$82,Deník!$W405,""),"")</f>
        <v/>
      </c>
      <c r="FY405" s="233" t="str">
        <f>IF(Deník!$W405&lt;&gt;"",IF(Deník!$Y405=Statistika!$F$83,Deník!$W405,""),"")</f>
        <v/>
      </c>
      <c r="FZ405" s="233" t="str">
        <f>IF(Deník!$W405&lt;&gt;"",IF(Deník!$Y405=Statistika!$F$84,Deník!$W405,""),"")</f>
        <v/>
      </c>
      <c r="GA405" s="233" t="str">
        <f>IF(Deník!$W405&lt;&gt;"",IF(Deník!$Y405=Statistika!$F$85,Deník!$W405,""),"")</f>
        <v/>
      </c>
      <c r="GB405" s="233" t="str">
        <f>IF(Deník!$W405&lt;&gt;"",IF(Deník!$Y405=Statistika!$F$86,Deník!$W405,""),"")</f>
        <v/>
      </c>
      <c r="GC405" s="233" t="str">
        <f>IF(Deník!$W405&lt;&gt;"",IF(Deník!$Y405=Statistika!$F$87,Deník!$W405,""),"")</f>
        <v/>
      </c>
      <c r="GD405" s="233" t="str">
        <f>IF(Deník!$W405&lt;&gt;"",IF(Deník!$Y405=Statistika!$F$88,Deník!$W405,""),"")</f>
        <v/>
      </c>
      <c r="GE405" s="233" t="str">
        <f>IF(Deník!$W405&lt;&gt;"",IF(Deník!$Y405=Statistika!$F$89,Deník!$W405,""),"")</f>
        <v/>
      </c>
      <c r="GF405" s="233" t="str">
        <f>IF(Deník!$W405&lt;&gt;"",IF(Deník!$Y405=Statistika!$F$90,Deník!$W405,""),"")</f>
        <v/>
      </c>
      <c r="GG405" s="233" t="str">
        <f>IF(Deník!$W405&lt;&gt;"",IF(Deník!$Y405=Statistika!$F$91,Deník!$W405,""),"")</f>
        <v/>
      </c>
      <c r="GH405" s="233"/>
      <c r="GI405" s="233" t="str">
        <f>IF(Deník!$W405&lt;&gt;"",IF(Deník!$AB405=Statistika!$L$100,Deník!$W405,""),"")</f>
        <v/>
      </c>
      <c r="GJ405" s="233" t="str">
        <f>IF(Deník!$W405&lt;&gt;"",IF(Deník!$AB405=Statistika!$L$101,Deník!$W405,""),"")</f>
        <v/>
      </c>
      <c r="GK405" s="233" t="str">
        <f>IF(Deník!$W405&lt;&gt;"",IF(Deník!$AB405=Statistika!$L$102,Deník!$W405,""),"")</f>
        <v/>
      </c>
      <c r="GL405" s="233" t="str">
        <f>IF(Deník!$W405&lt;&gt;"",IF(Deník!$AB405=Statistika!$L$103,Deník!$W405,""),"")</f>
        <v/>
      </c>
      <c r="GM405" s="233" t="str">
        <f>IF(Deník!$W405&lt;&gt;"",IF(Deník!$AB405=Statistika!$L$104,Deník!$W405,""),"")</f>
        <v/>
      </c>
      <c r="GN405" s="233" t="str">
        <f>IF(Deník!$W405&lt;&gt;"",IF(Deník!$AB405=Statistika!$L$105,Deník!$W405,""),"")</f>
        <v/>
      </c>
      <c r="GO405" s="233" t="str">
        <f>IF(Deník!$W405&lt;&gt;"",IF(Deník!$AB405=Statistika!$L$106,Deník!$W405,""),"")</f>
        <v/>
      </c>
      <c r="GP405" s="233" t="str">
        <f>IF(Deník!$W405&lt;&gt;"",IF(Deník!$AB405=Statistika!$L$107,Deník!$W405,""),"")</f>
        <v/>
      </c>
      <c r="GQ405" s="233" t="str">
        <f>IF(Deník!$W405&lt;&gt;"",IF(Deník!$AB405=Statistika!$L$108,Deník!$W405,""),"")</f>
        <v/>
      </c>
      <c r="GS405" s="233" t="str">
        <f>IF(Deník!$W405&lt;0,IF(Deník!$AC405=Statistika!$F$117,Deník!$W405,""),"")</f>
        <v/>
      </c>
      <c r="GT405" s="233" t="str">
        <f>IF(Deník!$W405&lt;0,IF(Deník!$AC405=Statistika!$F$118,Deník!$W405,""),"")</f>
        <v/>
      </c>
      <c r="GU405" s="233" t="str">
        <f>IF(Deník!$W405&lt;0,IF(Deník!$AC405=Statistika!$F$119,Deník!$W405,""),"")</f>
        <v/>
      </c>
      <c r="GV405" s="233" t="str">
        <f>IF(Deník!$W405&lt;0,IF(Deník!$AC405=Statistika!$F$120,Deník!$W405,""),"")</f>
        <v/>
      </c>
      <c r="GW405" s="233" t="str">
        <f>IF(Deník!$W405&lt;0,IF(Deník!$AC405=Statistika!$F$121,Deník!$W405,""),"")</f>
        <v/>
      </c>
      <c r="GX405" s="233" t="str">
        <f>IF(Deník!$W405&lt;0,IF(Deník!$AC405=Statistika!$F$122,Deník!$W405,""),"")</f>
        <v/>
      </c>
      <c r="GY405" s="233" t="str">
        <f>IF(Deník!$W405&lt;0,IF(Deník!$AC405=Statistika!$F$123,Deník!$W405,""),"")</f>
        <v/>
      </c>
      <c r="GZ405" s="233" t="str">
        <f>IF(Deník!$W405&lt;0,IF(Deník!$AC405=Statistika!$F$124,Deník!$W405,""),"")</f>
        <v/>
      </c>
      <c r="HA405" s="233" t="str">
        <f>IF(Deník!$W405&lt;0,IF(Deník!$AC405=Statistika!$F$125,Deník!$W405,""),"")</f>
        <v/>
      </c>
      <c r="HC405" s="233" t="str">
        <f>IF(Deník!$W405&lt;0,IF(Deník!$AD405=Statistika!$F$133,Deník!$W405,""),"")</f>
        <v/>
      </c>
      <c r="HD405" s="233" t="str">
        <f>IF(Deník!$W405&lt;0,IF(Deník!$AD405=Statistika!$F$134,Deník!$W405,""),"")</f>
        <v/>
      </c>
      <c r="HE405" s="233" t="str">
        <f>IF(Deník!$W405&lt;0,IF(Deník!$AD405=Statistika!$F$135,Deník!$W405,""),"")</f>
        <v/>
      </c>
      <c r="HF405" s="233" t="str">
        <f>IF(Deník!$W405&lt;0,IF(Deník!$AD405=Statistika!$F$136,Deník!$W405,""),"")</f>
        <v/>
      </c>
      <c r="HG405" s="233" t="str">
        <f>IF(Deník!$W405&lt;0,IF(Deník!$AD405=Statistika!$F$137,Deník!$W405,""),"")</f>
        <v/>
      </c>
      <c r="ID405" s="8">
        <f>Tabulka4[[#This Row],[Sloupec3]]</f>
        <v>0</v>
      </c>
      <c r="IE405" s="17" t="str">
        <f>IF(AND([1]Deník!$C405&gt;='[1]Měsíční shrnutí'!$D$1,[1]Deník!$C405&lt;='[1]Měsíční shrnutí'!$F$1),[1]Deník!$X405,"")</f>
        <v/>
      </c>
    </row>
    <row r="406" spans="1:239">
      <c r="A406" s="8">
        <f>Deník!C407</f>
        <v>0</v>
      </c>
      <c r="B406" s="50" t="str">
        <f>Deník!R407</f>
        <v/>
      </c>
      <c r="C406" s="102" t="str">
        <f>IF(AND(Deník!R407&gt;1,Deník!R407&lt;&gt;""),1,"")</f>
        <v/>
      </c>
      <c r="D406" s="102" t="str">
        <f>IF(AND(Deník!R407&lt;=0,Deník!R407&lt;&gt;""),1,"")</f>
        <v/>
      </c>
      <c r="E406" s="103" t="str">
        <f>IF(AND(Deník!R407&gt;=0,Deník!R407&lt;=1),1,"")</f>
        <v/>
      </c>
      <c r="F406" s="79" t="str">
        <f>IF(Deník!R407&lt;&gt;"",Deník!R407+F405,"")</f>
        <v/>
      </c>
      <c r="G406" s="85"/>
      <c r="H406" s="54" t="str">
        <f>IF(MONTH(Deník!$C406)=H$2,IF(AND(Deník!$R406&gt;=0,Deník!$R406&lt;=1),"BE",Deník!$R406),"")</f>
        <v/>
      </c>
      <c r="I406" s="11" t="str">
        <f>IF(MONTH(Deník!$C406)=I$2,IF(AND(Deník!$R406&gt;=0,Deník!$R406&lt;=1),"BE",Deník!$R406),"")</f>
        <v/>
      </c>
      <c r="J406" s="11" t="str">
        <f>IF(MONTH(Deník!$C406)=J$2,IF(AND(Deník!$R406&gt;=0,Deník!$R406&lt;=1),"BE",Deník!$R406),"")</f>
        <v/>
      </c>
      <c r="K406" s="11" t="str">
        <f>IF(MONTH(Deník!$C406)=K$2,IF(AND(Deník!$R406&gt;=0,Deník!$R406&lt;=1),"BE",Deník!$R406),"")</f>
        <v/>
      </c>
      <c r="L406" s="11" t="str">
        <f>IF(MONTH(Deník!$C406)=L$2,IF(AND(Deník!$R406&gt;=0,Deník!$R406&lt;=1),"BE",Deník!$R406),"")</f>
        <v/>
      </c>
      <c r="M406" s="11" t="str">
        <f>IF(MONTH(Deník!$C406)=M$2,IF(AND(Deník!$R406&gt;=0,Deník!$R406&lt;=1),"BE",Deník!$R406),"")</f>
        <v/>
      </c>
      <c r="N406" s="11" t="str">
        <f>IF(MONTH(Deník!$C406)=N$2,IF(AND(Deník!$R406&gt;=0,Deník!$R406&lt;=1),"BE",Deník!$R406),"")</f>
        <v/>
      </c>
      <c r="O406" s="11" t="str">
        <f>IF(MONTH(Deník!$C406)=O$2,IF(AND(Deník!$R406&gt;=0,Deník!$R406&lt;=1),"BE",Deník!$R406),"")</f>
        <v/>
      </c>
      <c r="P406" s="11" t="str">
        <f>IF(MONTH(Deník!$C406)=P$2,IF(AND(Deník!$R406&gt;=0,Deník!$R406&lt;=1),"BE",Deník!$R406),"")</f>
        <v/>
      </c>
      <c r="Q406" s="11" t="str">
        <f>IF(MONTH(Deník!$C406)=Q$2,IF(AND(Deník!$R406&gt;=0,Deník!$R406&lt;=1),"BE",Deník!$R406),"")</f>
        <v/>
      </c>
      <c r="R406" s="11" t="str">
        <f>IF(MONTH(Deník!$C406)=R$2,IF(AND(Deník!$R406&gt;=0,Deník!$R406&lt;=1),"BE",Deník!$R406),"")</f>
        <v/>
      </c>
      <c r="S406" s="57" t="str">
        <f>IF(MONTH(Deník!$C406)=S$2,IF(AND(Deník!$R406&gt;=0,Deník!$R406&lt;=1),"BE",Deník!$R406),"")</f>
        <v/>
      </c>
      <c r="U406" s="12"/>
      <c r="V406" s="12"/>
      <c r="X406" s="600" t="str">
        <f>IF(Deník!$R406&lt;&gt;"",IF(Deník!$B406=Statistika!$F$63,IF(AND(Deník!$R406&gt;=0,Deník!$R406&lt;=1),"BE",Deník!$R406),""),"")</f>
        <v/>
      </c>
      <c r="Y406" s="13" t="str">
        <f>IF(Deník!$R406&lt;&gt;"",IF(Deník!$B406=Statistika!$F$64,IF(AND(Deník!$R406&gt;=0,Deník!$R406&lt;=1),"BE",Deník!$R406),""),"")</f>
        <v/>
      </c>
      <c r="Z406" s="13" t="str">
        <f>IF(Deník!$R406&lt;&gt;"",IF(Deník!$B406=Statistika!$F$65,IF(AND(Deník!$R406&gt;=0,Deník!$R406&lt;=1),"BE",Deník!$R406),""),"")</f>
        <v/>
      </c>
      <c r="AA406" s="13" t="str">
        <f>IF(Deník!$R406&lt;&gt;"",IF(Deník!$B406=Statistika!$F$66,IF(AND(Deník!$R406&gt;=0,Deník!$R406&lt;=1),"BE",Deník!$R406),""),"")</f>
        <v/>
      </c>
      <c r="AB406" s="13" t="str">
        <f>IF(Deník!$R406&lt;&gt;"",IF(Deník!$B406=Statistika!$F$67,IF(AND(Deník!$R406&gt;=0,Deník!$R406&lt;=1),"BE",Deník!$R406),""),"")</f>
        <v/>
      </c>
      <c r="AC406" s="13" t="str">
        <f>IF(Deník!$R406&lt;&gt;"",IF(Deník!$B406=Statistika!$F$68,IF(AND(Deník!$R406&gt;=0,Deník!$R406&lt;=1),"BE",Deník!$R406),""),"")</f>
        <v/>
      </c>
      <c r="AD406" s="13" t="str">
        <f>IF(Deník!$R406&lt;&gt;"",IF(Deník!$B406=Statistika!$F$69,IF(AND(Deník!$R406&gt;=0,Deník!$R406&lt;=1),"BE",Deník!$R406),""),"")</f>
        <v/>
      </c>
      <c r="AE406" s="601" t="str">
        <f>IF(Deník!$R406&lt;&gt;"",IF(Deník!$B406=Statistika!$F$70,IF(AND(Deník!$R406&gt;=0,Deník!$R406&lt;=1),"BE",Deník!$R406),""),"")</f>
        <v/>
      </c>
      <c r="AF406" s="90"/>
      <c r="AG406" s="63" t="str">
        <f>IF(Deník!$R406&lt;&gt;"",IF(Deník!$J406="L",IF(AND(Deník!$R406&gt;=0,Deník!$R406&lt;=1),"BE",Deník!$R406),""),"")</f>
        <v/>
      </c>
      <c r="AH406" s="13" t="str">
        <f>IF(Deník!$R406&lt;&gt;"",IF(Deník!$J406="S",IF(AND(Deník!$R406&gt;=0,Deník!$R406&lt;=1),"BE",Deník!$R406),""),"")</f>
        <v/>
      </c>
      <c r="AI406" s="95"/>
      <c r="AJ406" s="71" t="str">
        <f>IF(Deník!N407&lt;&gt;"",Deník!N407*-1,"")</f>
        <v/>
      </c>
      <c r="AK406" s="88"/>
      <c r="AL406" s="63" t="str">
        <f>IF(WEEKDAY(Deník!$C406,2)=1,IF(AND(Deník!$R406&gt;=0,Deník!$R406&lt;=1),"BE",Deník!$R406),"")</f>
        <v/>
      </c>
      <c r="AM406" s="13" t="str">
        <f>IF(WEEKDAY(Deník!$C406,2)=2,IF(AND(Deník!$R406&gt;=0,Deník!$R406&lt;=1),"BE",Deník!$R406),"")</f>
        <v/>
      </c>
      <c r="AN406" s="13" t="str">
        <f>IF(WEEKDAY(Deník!$C406,2)=3,IF(AND(Deník!$R406&gt;=0,Deník!$R406&lt;=1),"BE",Deník!$R406),"")</f>
        <v/>
      </c>
      <c r="AO406" s="13" t="str">
        <f>IF(WEEKDAY(Deník!$C406,2)=4,IF(AND(Deník!$R406&gt;=0,Deník!$R406&lt;=1),"BE",Deník!$R406),"")</f>
        <v/>
      </c>
      <c r="AP406" s="60" t="str">
        <f>IF(WEEKDAY(Deník!$C406,2)=5,IF(AND(Deník!$R406&gt;=0,Deník!$R406&lt;=1),"BE",Deník!$R406),"")</f>
        <v/>
      </c>
      <c r="AQ406" s="99"/>
      <c r="AR406" s="100">
        <f>Deník!D406</f>
        <v>0</v>
      </c>
      <c r="AS406" s="63" t="str">
        <f>IF(Deník!$D406&lt;&gt;"",IF(AND(Deník!$D406&gt;=AS$2,Deník!$D406&lt;=AS$3),IF(AND(Deník!$R406&gt;=0,Deník!$R406&lt;=1),"BE",Deník!$R406),""),"")</f>
        <v/>
      </c>
      <c r="AT406" s="63" t="str">
        <f>IF(Deník!$D406&lt;&gt;"",IF(AND(Deník!$D406&gt;=AT$2,Deník!$D406&lt;=AT$3),IF(AND(Deník!$R406&gt;=0,Deník!$R406&lt;=1),"BE",Deník!$R406),""),"")</f>
        <v/>
      </c>
      <c r="AU406" s="63" t="str">
        <f>IF(Deník!$D406&lt;&gt;"",IF(AND(Deník!$D406&gt;=AU$2,Deník!$D406&lt;=AU$3),IF(AND(Deník!$R406&gt;=0,Deník!$R406&lt;=1),"BE",Deník!$R406),""),"")</f>
        <v/>
      </c>
      <c r="AV406" s="63" t="str">
        <f>IF(Deník!$D406&lt;&gt;"",IF(AND(Deník!$D406&gt;=AV$2,Deník!$D406&lt;=AV$3),IF(AND(Deník!$R406&gt;=0,Deník!$R406&lt;=1),"BE",Deník!$R406),""),"")</f>
        <v/>
      </c>
      <c r="AW406" s="63" t="str">
        <f>IF(Deník!$D406&lt;&gt;"",IF(AND(Deník!$D406&gt;=AW$2,Deník!$D406&lt;=AW$3),IF(AND(Deník!$R406&gt;=0,Deník!$R406&lt;=1),"BE",Deník!$R406),""),"")</f>
        <v/>
      </c>
      <c r="AX406" s="63" t="str">
        <f>IF(Deník!$D406&lt;&gt;"",IF(AND(Deník!$D406&gt;=AX$2,Deník!$D406&lt;=AX$3),IF(AND(Deník!$R406&gt;=0,Deník!$R406&lt;=1),"BE",Deník!$R406),""),"")</f>
        <v/>
      </c>
      <c r="AY406" s="63" t="str">
        <f>IF(Deník!$D406&lt;&gt;"",IF(AND(Deník!$D406&gt;=AY$2,Deník!$D406&lt;=AY$3),IF(AND(Deník!$R406&gt;=0,Deník!$R406&lt;=1),"BE",Deník!$R406),""),"")</f>
        <v/>
      </c>
      <c r="AZ406" s="63" t="str">
        <f>IF(Deník!$D406&lt;&gt;"",IF(AND(Deník!$D406&gt;=AZ$2,Deník!$D406&lt;=AZ$3),IF(AND(Deník!$R406&gt;=0,Deník!$R406&lt;=1),"BE",Deník!$R406),""),"")</f>
        <v/>
      </c>
      <c r="BA406" s="63" t="str">
        <f>IF(Deník!$D406&lt;&gt;"",IF(AND(Deník!$D406&gt;=BA$2,Deník!$D406&lt;=BA$3),IF(AND(Deník!$R406&gt;=0,Deník!$R406&lt;=1),"BE",Deník!$R406),""),"")</f>
        <v/>
      </c>
      <c r="BB406" s="63" t="str">
        <f>IF(Deník!$D406&lt;&gt;"",IF(AND(Deník!$D406&gt;=BB$2,Deník!$D406&lt;=BB$3),IF(AND(Deník!$R406&gt;=0,Deník!$R406&lt;=1),"BE",Deník!$R406),""),"")</f>
        <v/>
      </c>
      <c r="BC406" s="71" t="str">
        <f>IF(Deník!$D406&lt;&gt;"",IF(AND(Deník!$D406&gt;=BC$2,Deník!$D406&lt;=BC$3),IF(AND(Deník!$R406&gt;=0,Deník!$R406&lt;=1),"BE",Deník!$R406),""),"")</f>
        <v/>
      </c>
      <c r="BD406" s="20" t="str">
        <f>IF(Deník!$J407="S",(Deník!$M407-Deník!$K407),IF(Deník!$J407="L",(Deník!$K407-Deník!$M407),""))</f>
        <v/>
      </c>
      <c r="BE406" s="20" t="str">
        <f>IF(Deník!$J407="S",(Deník!$K407-Deník!$O407),IF(Deník!$J407="L",(Deník!$O407-Deník!$K407),""))</f>
        <v/>
      </c>
      <c r="BF406" s="20" t="str">
        <f>IF(Deník!$J407="S",(Deník!$K407-Deník!$L407),IF(Deník!$J407="L",(Deník!$L407-Deník!$K407),""))</f>
        <v/>
      </c>
      <c r="BG406" s="20" t="str">
        <f>IF(Deník!$J407="S",(Deník!$K407-Deník!$S407),IF(Deník!$J407="L",(Deník!$S407-Deník!$K407),""))</f>
        <v/>
      </c>
      <c r="BH406" s="20" t="str">
        <f>IF(Deník!$J407="S",(Deník!$K407-Deník!$U407),IF(Deník!$J407="L",(Deník!$U407-Deník!$K407),""))</f>
        <v/>
      </c>
      <c r="BI406" s="20" t="str">
        <f>IF(Deník!$R406&gt;1,Deník!$R406,"")</f>
        <v/>
      </c>
      <c r="BJ406" s="20" t="str">
        <f>IF(Deník!$R406&lt;0,Deník!$R406,"")</f>
        <v/>
      </c>
      <c r="BK406" s="17"/>
      <c r="BM406" s="233" t="str">
        <f>IF(Deník!$R406&lt;&gt;"",IF(Deník!$Y406=Statistika!$F$78,IF(AND(Deník!$R406&gt;=0,Deník!$R406&lt;=1),"BE",Deník!$R406),""),"")</f>
        <v/>
      </c>
      <c r="BN406" s="233" t="str">
        <f>IF(Deník!$R406&lt;&gt;"",IF(Deník!$Y406=Statistika!$F$79,IF(AND(Deník!$R406&gt;=0,Deník!$R406&lt;=1),"BE",Deník!$R406),""),"")</f>
        <v/>
      </c>
      <c r="BO406" s="233" t="str">
        <f>IF(Deník!$R406&lt;&gt;"",IF(Deník!$Y406=Statistika!$F$80,IF(AND(Deník!$R406&gt;=0,Deník!$R406&lt;=1),"BE",Deník!$R406),""),"")</f>
        <v/>
      </c>
      <c r="BP406" s="233" t="str">
        <f>IF(Deník!$R406&lt;&gt;"",IF(Deník!$Y406=Statistika!$F$81,IF(AND(Deník!$R406&gt;=0,Deník!$R406&lt;=1),"BE",Deník!$R406),""),"")</f>
        <v/>
      </c>
      <c r="BQ406" s="233" t="str">
        <f>IF(Deník!$R406&lt;&gt;"",IF(Deník!$Y406=Statistika!$F$82,IF(AND(Deník!$R406&gt;=0,Deník!$R406&lt;=1),"BE",Deník!$R406),""),"")</f>
        <v/>
      </c>
      <c r="BR406" s="233" t="str">
        <f>IF(Deník!$R406&lt;&gt;"",IF(Deník!$Y406=Statistika!$F$83,IF(AND(Deník!$R406&gt;=0,Deník!$R406&lt;=1),"BE",Deník!$R406),""),"")</f>
        <v/>
      </c>
      <c r="BS406" s="233" t="str">
        <f>IF(Deník!$R406&lt;&gt;"",IF(Deník!$Y406=Statistika!$F$84,IF(AND(Deník!$R406&gt;=0,Deník!$R406&lt;=1),"BE",Deník!$R406),""),"")</f>
        <v/>
      </c>
      <c r="BT406" s="233" t="str">
        <f>IF(Deník!$R406&lt;&gt;"",IF(Deník!$Y406=Statistika!$F$85,IF(AND(Deník!$R406&gt;=0,Deník!$R406&lt;=1),"BE",Deník!$R406),""),"")</f>
        <v/>
      </c>
      <c r="BU406" s="233" t="str">
        <f>IF(Deník!$R406&lt;&gt;"",IF(Deník!$Y406=Statistika!$F$86,IF(AND(Deník!$R406&gt;=0,Deník!$R406&lt;=1),"BE",Deník!$R406),""),"")</f>
        <v/>
      </c>
      <c r="BV406" s="233" t="str">
        <f>IF(Deník!$R406&lt;&gt;"",IF(Deník!$Y406=Statistika!$F$87,IF(AND(Deník!$R406&gt;=0,Deník!$R406&lt;=1),"BE",Deník!$R406),""),"")</f>
        <v/>
      </c>
      <c r="BW406" s="233" t="str">
        <f>IF(Deník!$R406&lt;&gt;"",IF(Deník!$Y406=Statistika!$F$88,IF(AND(Deník!$R406&gt;=0,Deník!$R406&lt;=1),"BE",Deník!$R406),""),"")</f>
        <v/>
      </c>
      <c r="BX406" s="233" t="str">
        <f>IF(Deník!$R406&lt;&gt;"",IF(Deník!$Y406=Statistika!$F$89,IF(AND(Deník!$R406&gt;=0,Deník!$R406&lt;=1),"BE",Deník!$R406),""),"")</f>
        <v/>
      </c>
      <c r="BY406" s="233" t="str">
        <f>IF(Deník!$R406&lt;&gt;"",IF(Deník!$Y406=Statistika!$F$90,IF(AND(Deník!$R406&gt;=0,Deník!$R406&lt;=1),"BE",Deník!$R406),""),"")</f>
        <v/>
      </c>
      <c r="BZ406" s="233" t="str">
        <f>IF(Deník!$R406&lt;&gt;"",IF(Deník!$Y406=Statistika!$F$91,IF(AND(Deník!$R406&gt;=0,Deník!$R406&lt;=1),"BE",Deník!$R406),""),"")</f>
        <v/>
      </c>
      <c r="CA406" s="233"/>
      <c r="CB406" s="233" t="str">
        <f>IF(Deník!$R406&lt;&gt;"",IF(Deník!$AB406="SL",IF(AND(Deník!$R406&gt;=0,Deník!$R406&lt;=1),"BE",Deník!$R406),""),"")</f>
        <v/>
      </c>
      <c r="CC406" s="233" t="str">
        <f>IF(Deník!$R406&lt;&gt;"",IF(Deník!$AB406="BE10",IF(AND(Deník!$R406&gt;=0,Deník!$R406&lt;=1),"BE",Deník!$R406),""),"")</f>
        <v/>
      </c>
      <c r="CD406" s="233" t="str">
        <f>IF(Deník!$R406&lt;&gt;"",IF(Deník!$AB406="BE15",IF(AND(Deník!$R406&gt;=0,Deník!$R406&lt;=1),"BE",Deník!$R406),""),"")</f>
        <v/>
      </c>
      <c r="CE406" s="233" t="str">
        <f>IF(Deník!$R406&lt;&gt;"",IF(Deník!$AB406="BE20",IF(AND(Deník!$R406&gt;=0,Deník!$R406&lt;=1),"BE",Deník!$R406),""),"")</f>
        <v/>
      </c>
      <c r="CF406" s="233" t="str">
        <f>IF(Deník!$R406&lt;&gt;"",IF(Deník!$AB406="TP1",IF(AND(Deník!$R406&gt;=0,Deník!$R406&lt;=1),"BE",Deník!$R406),""),"")</f>
        <v/>
      </c>
      <c r="CG406" s="233" t="str">
        <f>IF(Deník!$R406&lt;&gt;"",IF(Deník!$AB406="TP2",IF(AND(Deník!$R406&gt;=0,Deník!$R406&lt;=1),"BE",Deník!$R406),""),"")</f>
        <v/>
      </c>
      <c r="CH406" s="233" t="str">
        <f>IF(Deník!$R406&lt;&gt;"",IF(Deník!$AB406="TP3",IF(AND(Deník!$R406&gt;=0,Deník!$R406&lt;=1),"BE",Deník!$R406),""),"")</f>
        <v/>
      </c>
      <c r="CI406" s="233" t="str">
        <f>IF(Deník!$R406&lt;&gt;"",IF(Deník!$AB406="Trailing SL",IF(AND(Deník!$R406&gt;=0,Deník!$R406&lt;=1),"BE",Deník!$R406),""),"")</f>
        <v/>
      </c>
      <c r="CJ406" s="233" t="str">
        <f>IF(Deník!$R406&lt;&gt;"",IF(Deník!$AB406="Manual",IF(AND(Deník!$R406&gt;=0,Deník!$R406&lt;=1),"BE",Deník!$R406),""),"")</f>
        <v/>
      </c>
      <c r="CK406" s="233"/>
      <c r="CL406" s="233" t="str">
        <f>IF(Deník!$R406&lt;0,IF(Deník!$AC406=Statistika!$F$117,Deník!$R406,""),"")</f>
        <v/>
      </c>
      <c r="CM406" s="233" t="str">
        <f>IF(Deník!$R406&lt;0,IF(Deník!$AC406=Statistika!$F$118,Deník!$R406,""),"")</f>
        <v/>
      </c>
      <c r="CN406" s="233" t="str">
        <f>IF(Deník!$R406&lt;0,IF(Deník!$AC406=Statistika!$F$119,Deník!$R406,""),"")</f>
        <v/>
      </c>
      <c r="CO406" s="233" t="str">
        <f>IF(Deník!$R406&lt;0,IF(Deník!$AC406=Statistika!$F$120,Deník!$R406,""),"")</f>
        <v/>
      </c>
      <c r="CP406" s="233" t="str">
        <f>IF(Deník!$R406&lt;0,IF(Deník!$AC406=Statistika!$F$121,Deník!$R406,""),"")</f>
        <v/>
      </c>
      <c r="CQ406" s="233" t="str">
        <f>IF(Deník!$R406&lt;0,IF(Deník!$AC406=Statistika!$F$122,Deník!$R406,""),"")</f>
        <v/>
      </c>
      <c r="CR406" s="233" t="str">
        <f>IF(Deník!$R406&lt;0,IF(Deník!$AC406=Statistika!$F$123,Deník!$R406,""),"")</f>
        <v/>
      </c>
      <c r="CS406" s="233" t="str">
        <f>IF(Deník!$R406&lt;0,IF(Deník!$AC406=Statistika!$F$124,Deník!$R406,""),"")</f>
        <v/>
      </c>
      <c r="CT406" s="233" t="str">
        <f>IF(Deník!$R406&lt;0,IF(Deník!$AC406=Statistika!$F$125,Deník!$R406,""),"")</f>
        <v/>
      </c>
      <c r="CU406" s="233"/>
      <c r="CV406" s="233" t="str">
        <f>IF(Deník!$R406&lt;0,IF(Deník!$AD406=$CV$2,Deník!$R406,""),"")</f>
        <v/>
      </c>
      <c r="CW406" s="233" t="str">
        <f>IF(Deník!$R406&lt;0,IF(Deník!$AD406=$CW$2,Deník!$R406,""),"")</f>
        <v/>
      </c>
      <c r="CX406" s="233" t="str">
        <f>IF(Deník!$R406&lt;0,IF(Deník!$AD406=$CX$2,Deník!$R406,""),"")</f>
        <v/>
      </c>
      <c r="CY406" s="233" t="str">
        <f>IF(Deník!$R406&lt;0,IF(Deník!$AD406=$CY$2,Deník!$R406,""),"")</f>
        <v/>
      </c>
      <c r="CZ406" s="233" t="str">
        <f>IF(Deník!$R406&lt;0,IF(Deník!$AD406=$CZ$2,Deník!$R406,""),"")</f>
        <v/>
      </c>
      <c r="DL406" s="221">
        <f t="shared" si="18"/>
        <v>93847.029999999984</v>
      </c>
      <c r="DM406" s="220">
        <f t="shared" si="17"/>
        <v>-6.1529700000000132E-2</v>
      </c>
      <c r="DO406" s="50">
        <f>Deník!W407</f>
        <v>0</v>
      </c>
      <c r="DP406" s="102" t="str">
        <f>IF(AND(Deník!W407&gt;0),1,"")</f>
        <v/>
      </c>
      <c r="DQ406" s="102">
        <f>IF(AND(Deník!W407&lt;=0),1,"")</f>
        <v>1</v>
      </c>
      <c r="DR406" s="227"/>
      <c r="DS406" s="228"/>
      <c r="DT406" s="85"/>
      <c r="DU406" s="54">
        <f>IF(MONTH(Deník!$C406)=DU$2,Deník!$W406,"")</f>
        <v>0</v>
      </c>
      <c r="DV406" s="222" t="str">
        <f>IF(MONTH(Deník!$C406)=DV$2,Deník!$W406,"")</f>
        <v/>
      </c>
      <c r="DW406" s="222" t="str">
        <f>IF(MONTH(Deník!$C406)=DW$2,Deník!$W406,"")</f>
        <v/>
      </c>
      <c r="DX406" s="222" t="str">
        <f>IF(MONTH(Deník!$C406)=DX$2,Deník!$W406,"")</f>
        <v/>
      </c>
      <c r="DY406" s="222" t="str">
        <f>IF(MONTH(Deník!$C406)=DY$2,Deník!$W406,"")</f>
        <v/>
      </c>
      <c r="DZ406" s="222" t="str">
        <f>IF(MONTH(Deník!$C406)=DZ$2,Deník!$W406,"")</f>
        <v/>
      </c>
      <c r="EA406" s="222" t="str">
        <f>IF(MONTH(Deník!$C406)=EA$2,Deník!$W406,"")</f>
        <v/>
      </c>
      <c r="EB406" s="222" t="str">
        <f>IF(MONTH(Deník!$C406)=EB$2,Deník!$W406,"")</f>
        <v/>
      </c>
      <c r="EC406" s="222" t="str">
        <f>IF(MONTH(Deník!$C406)=EC$2,Deník!$W406,"")</f>
        <v/>
      </c>
      <c r="ED406" s="222" t="str">
        <f>IF(MONTH(Deník!$C406)=ED$2,Deník!$W406,"")</f>
        <v/>
      </c>
      <c r="EE406" s="222" t="str">
        <f>IF(MONTH(Deník!$C406)=EE$2,Deník!$W406,"")</f>
        <v/>
      </c>
      <c r="EF406" s="222" t="str">
        <f>IF(MONTH(Deník!$C406)=EF$2,Deník!$W406,"")</f>
        <v/>
      </c>
      <c r="EI406" s="600" t="str">
        <f>IF(Deník!$W406&lt;&gt;"",IF(Deník!$B406=Statistika!$F$63,Deník!$W406,""),"")</f>
        <v/>
      </c>
      <c r="EJ406" s="13" t="str">
        <f>IF(Deník!$W406&lt;&gt;"",IF(Deník!$B406=Statistika!$F$64,Deník!$W406,""),"")</f>
        <v/>
      </c>
      <c r="EK406" s="13" t="str">
        <f>IF(Deník!$W406&lt;&gt;"",IF(Deník!$B406=Statistika!$F$65,Deník!$W406,""),"")</f>
        <v/>
      </c>
      <c r="EL406" s="13" t="str">
        <f>IF(Deník!$W406&lt;&gt;"",IF(Deník!$B406=Statistika!$F$66,Deník!$W406,""),"")</f>
        <v/>
      </c>
      <c r="EM406" s="13" t="str">
        <f>IF(Deník!$W406&lt;&gt;"",IF(Deník!$B406=Statistika!$F$67,Deník!$W406,""),"")</f>
        <v/>
      </c>
      <c r="EN406" s="13" t="str">
        <f>IF(Deník!$W406&lt;&gt;"",IF(Deník!$B406=Statistika!$F$68,Deník!$W406,""),"")</f>
        <v/>
      </c>
      <c r="EO406" s="13" t="str">
        <f>IF(Deník!$W406&lt;&gt;"",IF(Deník!$B406=Statistika!$F$69,Deník!$W406,""),"")</f>
        <v/>
      </c>
      <c r="EP406" s="601" t="str">
        <f>IF(Deník!$W406&lt;&gt;"",IF(Deník!$B406=Statistika!$F$70,Deník!$W406,""),"")</f>
        <v/>
      </c>
      <c r="EQ406" s="90"/>
      <c r="ER406" s="63" t="str">
        <f>IF(Deník!$W406&lt;&gt;"",IF(Deník!$J406="L",Deník!$W406,""),"")</f>
        <v/>
      </c>
      <c r="ES406" s="13" t="str">
        <f>IF(Deník!$W406&lt;&gt;"",IF(Deník!$J406="S",Deník!$W406,""),"")</f>
        <v/>
      </c>
      <c r="ET406" s="95"/>
      <c r="EU406" s="88"/>
      <c r="EV406" s="63" t="str">
        <f>IF(WEEKDAY(Deník!$C406,2)=1,Deník!$W406,"")</f>
        <v/>
      </c>
      <c r="EW406" s="13" t="str">
        <f>IF(WEEKDAY(Deník!$C406,2)=2,Deník!$W406,"")</f>
        <v/>
      </c>
      <c r="EX406" s="13" t="str">
        <f>IF(WEEKDAY(Deník!$C406,2)=3,Deník!$W406,"")</f>
        <v/>
      </c>
      <c r="EY406" s="13" t="str">
        <f>IF(WEEKDAY(Deník!$C406,2)=4,Deník!$W406,"")</f>
        <v/>
      </c>
      <c r="EZ406" s="60" t="str">
        <f>IF(WEEKDAY(Deník!$C406,2)=5,Deník!$W406,"")</f>
        <v/>
      </c>
      <c r="FA406" s="99"/>
      <c r="FB406" s="100">
        <f>Deník!D406</f>
        <v>0</v>
      </c>
      <c r="FC406" s="63">
        <f>IF($FB406&lt;&gt;"",IF(AND($FB406&gt;=FC$2,$FB406&lt;=FC$3),Deník!$W406,""))</f>
        <v>0</v>
      </c>
      <c r="FD406" s="63" t="str">
        <f>IF($FB406&lt;&gt;"",IF(AND($FB406&gt;=FD$2,$FB406&lt;=FD$3),Deník!$W406,""))</f>
        <v/>
      </c>
      <c r="FE406" s="63" t="str">
        <f>IF($FB406&lt;&gt;"",IF(AND($FB406&gt;=FE$2,$FB406&lt;=FE$3),Deník!$W406,""))</f>
        <v/>
      </c>
      <c r="FF406" s="63" t="str">
        <f>IF($FB406&lt;&gt;"",IF(AND($FB406&gt;=FF$2,$FB406&lt;=FF$3),Deník!$W406,""))</f>
        <v/>
      </c>
      <c r="FG406" s="63" t="str">
        <f>IF($FB406&lt;&gt;"",IF(AND($FB406&gt;=FG$2,$FB406&lt;=FG$3),Deník!$W406,""))</f>
        <v/>
      </c>
      <c r="FH406" s="63" t="str">
        <f>IF($FB406&lt;&gt;"",IF(AND($FB406&gt;=FH$2,$FB406&lt;=FH$3),Deník!$W406,""))</f>
        <v/>
      </c>
      <c r="FI406" s="63" t="str">
        <f>IF($FB406&lt;&gt;"",IF(AND($FB406&gt;=FI$2,$FB406&lt;=FI$3),Deník!$W406,""))</f>
        <v/>
      </c>
      <c r="FJ406" s="63" t="str">
        <f>IF($FB406&lt;&gt;"",IF(AND($FB406&gt;=FJ$2,$FB406&lt;=FJ$3),Deník!$W406,""))</f>
        <v/>
      </c>
      <c r="FK406" s="63" t="str">
        <f>IF($FB406&lt;&gt;"",IF(AND($FB406&gt;=FK$2,$FB406&lt;=FK$3),Deník!$W406,""))</f>
        <v/>
      </c>
      <c r="FL406" s="63" t="str">
        <f>IF($FB406&lt;&gt;"",IF(AND($FB406&gt;=FL$2,$FB406&lt;=FL$3),Deník!$W406,""))</f>
        <v/>
      </c>
      <c r="FM406" s="63" t="str">
        <f>IF($FB406&lt;&gt;"",IF(AND($FB406&gt;=FM$2,$FB406&lt;=FM$3),Deník!$W406,""))</f>
        <v/>
      </c>
      <c r="FN406" s="13"/>
      <c r="FO406" s="20" t="str">
        <f>IF(Deník!$W406&gt;1,Deník!$W406,"")</f>
        <v/>
      </c>
      <c r="FP406" s="20" t="str">
        <f>IF(Deník!$W406&lt;0,Deník!$W406,"")</f>
        <v/>
      </c>
      <c r="FQ406" s="17"/>
      <c r="FS406" s="233"/>
      <c r="FT406" s="233" t="str">
        <f>IF(Deník!$W406&lt;&gt;"",IF(Deník!$Y406=Statistika!$F$78,Deník!$W406,""),"")</f>
        <v/>
      </c>
      <c r="FU406" s="233" t="str">
        <f>IF(Deník!$W406&lt;&gt;"",IF(Deník!$Y406=Statistika!$F$79,Deník!$W406,""),"")</f>
        <v/>
      </c>
      <c r="FV406" s="233" t="str">
        <f>IF(Deník!$W406&lt;&gt;"",IF(Deník!$Y406=Statistika!$F$80,Deník!$W406,""),"")</f>
        <v/>
      </c>
      <c r="FW406" s="233" t="str">
        <f>IF(Deník!$W406&lt;&gt;"",IF(Deník!$Y406=Statistika!$F$81,Deník!$W406,""),"")</f>
        <v/>
      </c>
      <c r="FX406" s="233" t="str">
        <f>IF(Deník!$W406&lt;&gt;"",IF(Deník!$Y406=Statistika!$F$82,Deník!$W406,""),"")</f>
        <v/>
      </c>
      <c r="FY406" s="233" t="str">
        <f>IF(Deník!$W406&lt;&gt;"",IF(Deník!$Y406=Statistika!$F$83,Deník!$W406,""),"")</f>
        <v/>
      </c>
      <c r="FZ406" s="233" t="str">
        <f>IF(Deník!$W406&lt;&gt;"",IF(Deník!$Y406=Statistika!$F$84,Deník!$W406,""),"")</f>
        <v/>
      </c>
      <c r="GA406" s="233" t="str">
        <f>IF(Deník!$W406&lt;&gt;"",IF(Deník!$Y406=Statistika!$F$85,Deník!$W406,""),"")</f>
        <v/>
      </c>
      <c r="GB406" s="233" t="str">
        <f>IF(Deník!$W406&lt;&gt;"",IF(Deník!$Y406=Statistika!$F$86,Deník!$W406,""),"")</f>
        <v/>
      </c>
      <c r="GC406" s="233" t="str">
        <f>IF(Deník!$W406&lt;&gt;"",IF(Deník!$Y406=Statistika!$F$87,Deník!$W406,""),"")</f>
        <v/>
      </c>
      <c r="GD406" s="233" t="str">
        <f>IF(Deník!$W406&lt;&gt;"",IF(Deník!$Y406=Statistika!$F$88,Deník!$W406,""),"")</f>
        <v/>
      </c>
      <c r="GE406" s="233" t="str">
        <f>IF(Deník!$W406&lt;&gt;"",IF(Deník!$Y406=Statistika!$F$89,Deník!$W406,""),"")</f>
        <v/>
      </c>
      <c r="GF406" s="233" t="str">
        <f>IF(Deník!$W406&lt;&gt;"",IF(Deník!$Y406=Statistika!$F$90,Deník!$W406,""),"")</f>
        <v/>
      </c>
      <c r="GG406" s="233" t="str">
        <f>IF(Deník!$W406&lt;&gt;"",IF(Deník!$Y406=Statistika!$F$91,Deník!$W406,""),"")</f>
        <v/>
      </c>
      <c r="GH406" s="233"/>
      <c r="GI406" s="233" t="str">
        <f>IF(Deník!$W406&lt;&gt;"",IF(Deník!$AB406=Statistika!$L$100,Deník!$W406,""),"")</f>
        <v/>
      </c>
      <c r="GJ406" s="233" t="str">
        <f>IF(Deník!$W406&lt;&gt;"",IF(Deník!$AB406=Statistika!$L$101,Deník!$W406,""),"")</f>
        <v/>
      </c>
      <c r="GK406" s="233" t="str">
        <f>IF(Deník!$W406&lt;&gt;"",IF(Deník!$AB406=Statistika!$L$102,Deník!$W406,""),"")</f>
        <v/>
      </c>
      <c r="GL406" s="233" t="str">
        <f>IF(Deník!$W406&lt;&gt;"",IF(Deník!$AB406=Statistika!$L$103,Deník!$W406,""),"")</f>
        <v/>
      </c>
      <c r="GM406" s="233" t="str">
        <f>IF(Deník!$W406&lt;&gt;"",IF(Deník!$AB406=Statistika!$L$104,Deník!$W406,""),"")</f>
        <v/>
      </c>
      <c r="GN406" s="233" t="str">
        <f>IF(Deník!$W406&lt;&gt;"",IF(Deník!$AB406=Statistika!$L$105,Deník!$W406,""),"")</f>
        <v/>
      </c>
      <c r="GO406" s="233" t="str">
        <f>IF(Deník!$W406&lt;&gt;"",IF(Deník!$AB406=Statistika!$L$106,Deník!$W406,""),"")</f>
        <v/>
      </c>
      <c r="GP406" s="233" t="str">
        <f>IF(Deník!$W406&lt;&gt;"",IF(Deník!$AB406=Statistika!$L$107,Deník!$W406,""),"")</f>
        <v/>
      </c>
      <c r="GQ406" s="233" t="str">
        <f>IF(Deník!$W406&lt;&gt;"",IF(Deník!$AB406=Statistika!$L$108,Deník!$W406,""),"")</f>
        <v/>
      </c>
      <c r="GS406" s="233" t="str">
        <f>IF(Deník!$W406&lt;0,IF(Deník!$AC406=Statistika!$F$117,Deník!$W406,""),"")</f>
        <v/>
      </c>
      <c r="GT406" s="233" t="str">
        <f>IF(Deník!$W406&lt;0,IF(Deník!$AC406=Statistika!$F$118,Deník!$W406,""),"")</f>
        <v/>
      </c>
      <c r="GU406" s="233" t="str">
        <f>IF(Deník!$W406&lt;0,IF(Deník!$AC406=Statistika!$F$119,Deník!$W406,""),"")</f>
        <v/>
      </c>
      <c r="GV406" s="233" t="str">
        <f>IF(Deník!$W406&lt;0,IF(Deník!$AC406=Statistika!$F$120,Deník!$W406,""),"")</f>
        <v/>
      </c>
      <c r="GW406" s="233" t="str">
        <f>IF(Deník!$W406&lt;0,IF(Deník!$AC406=Statistika!$F$121,Deník!$W406,""),"")</f>
        <v/>
      </c>
      <c r="GX406" s="233" t="str">
        <f>IF(Deník!$W406&lt;0,IF(Deník!$AC406=Statistika!$F$122,Deník!$W406,""),"")</f>
        <v/>
      </c>
      <c r="GY406" s="233" t="str">
        <f>IF(Deník!$W406&lt;0,IF(Deník!$AC406=Statistika!$F$123,Deník!$W406,""),"")</f>
        <v/>
      </c>
      <c r="GZ406" s="233" t="str">
        <f>IF(Deník!$W406&lt;0,IF(Deník!$AC406=Statistika!$F$124,Deník!$W406,""),"")</f>
        <v/>
      </c>
      <c r="HA406" s="233" t="str">
        <f>IF(Deník!$W406&lt;0,IF(Deník!$AC406=Statistika!$F$125,Deník!$W406,""),"")</f>
        <v/>
      </c>
      <c r="HC406" s="233" t="str">
        <f>IF(Deník!$W406&lt;0,IF(Deník!$AD406=Statistika!$F$133,Deník!$W406,""),"")</f>
        <v/>
      </c>
      <c r="HD406" s="233" t="str">
        <f>IF(Deník!$W406&lt;0,IF(Deník!$AD406=Statistika!$F$134,Deník!$W406,""),"")</f>
        <v/>
      </c>
      <c r="HE406" s="233" t="str">
        <f>IF(Deník!$W406&lt;0,IF(Deník!$AD406=Statistika!$F$135,Deník!$W406,""),"")</f>
        <v/>
      </c>
      <c r="HF406" s="233" t="str">
        <f>IF(Deník!$W406&lt;0,IF(Deník!$AD406=Statistika!$F$136,Deník!$W406,""),"")</f>
        <v/>
      </c>
      <c r="HG406" s="233" t="str">
        <f>IF(Deník!$W406&lt;0,IF(Deník!$AD406=Statistika!$F$137,Deník!$W406,""),"")</f>
        <v/>
      </c>
      <c r="ID406" s="8">
        <f>Tabulka4[[#This Row],[Sloupec3]]</f>
        <v>0</v>
      </c>
      <c r="IE406" s="17" t="str">
        <f>IF(AND([1]Deník!$C406&gt;='[1]Měsíční shrnutí'!$D$1,[1]Deník!$C406&lt;='[1]Měsíční shrnutí'!$F$1),[1]Deník!$X406,"")</f>
        <v/>
      </c>
    </row>
    <row r="407" spans="1:239">
      <c r="A407" s="8">
        <f>Deník!C408</f>
        <v>0</v>
      </c>
      <c r="B407" s="50" t="str">
        <f>Deník!R408</f>
        <v/>
      </c>
      <c r="C407" s="102" t="str">
        <f>IF(AND(Deník!R408&gt;1,Deník!R408&lt;&gt;""),1,"")</f>
        <v/>
      </c>
      <c r="D407" s="102" t="str">
        <f>IF(AND(Deník!R408&lt;=0,Deník!R408&lt;&gt;""),1,"")</f>
        <v/>
      </c>
      <c r="E407" s="103" t="str">
        <f>IF(AND(Deník!R408&gt;=0,Deník!R408&lt;=1),1,"")</f>
        <v/>
      </c>
      <c r="F407" s="79" t="str">
        <f>IF(Deník!R408&lt;&gt;"",Deník!R408+F406,"")</f>
        <v/>
      </c>
      <c r="G407" s="85"/>
      <c r="H407" s="54" t="str">
        <f>IF(MONTH(Deník!$C407)=H$2,IF(AND(Deník!$R407&gt;=0,Deník!$R407&lt;=1),"BE",Deník!$R407),"")</f>
        <v/>
      </c>
      <c r="I407" s="11" t="str">
        <f>IF(MONTH(Deník!$C407)=I$2,IF(AND(Deník!$R407&gt;=0,Deník!$R407&lt;=1),"BE",Deník!$R407),"")</f>
        <v/>
      </c>
      <c r="J407" s="11" t="str">
        <f>IF(MONTH(Deník!$C407)=J$2,IF(AND(Deník!$R407&gt;=0,Deník!$R407&lt;=1),"BE",Deník!$R407),"")</f>
        <v/>
      </c>
      <c r="K407" s="11" t="str">
        <f>IF(MONTH(Deník!$C407)=K$2,IF(AND(Deník!$R407&gt;=0,Deník!$R407&lt;=1),"BE",Deník!$R407),"")</f>
        <v/>
      </c>
      <c r="L407" s="11" t="str">
        <f>IF(MONTH(Deník!$C407)=L$2,IF(AND(Deník!$R407&gt;=0,Deník!$R407&lt;=1),"BE",Deník!$R407),"")</f>
        <v/>
      </c>
      <c r="M407" s="11" t="str">
        <f>IF(MONTH(Deník!$C407)=M$2,IF(AND(Deník!$R407&gt;=0,Deník!$R407&lt;=1),"BE",Deník!$R407),"")</f>
        <v/>
      </c>
      <c r="N407" s="11" t="str">
        <f>IF(MONTH(Deník!$C407)=N$2,IF(AND(Deník!$R407&gt;=0,Deník!$R407&lt;=1),"BE",Deník!$R407),"")</f>
        <v/>
      </c>
      <c r="O407" s="11" t="str">
        <f>IF(MONTH(Deník!$C407)=O$2,IF(AND(Deník!$R407&gt;=0,Deník!$R407&lt;=1),"BE",Deník!$R407),"")</f>
        <v/>
      </c>
      <c r="P407" s="11" t="str">
        <f>IF(MONTH(Deník!$C407)=P$2,IF(AND(Deník!$R407&gt;=0,Deník!$R407&lt;=1),"BE",Deník!$R407),"")</f>
        <v/>
      </c>
      <c r="Q407" s="11" t="str">
        <f>IF(MONTH(Deník!$C407)=Q$2,IF(AND(Deník!$R407&gt;=0,Deník!$R407&lt;=1),"BE",Deník!$R407),"")</f>
        <v/>
      </c>
      <c r="R407" s="11" t="str">
        <f>IF(MONTH(Deník!$C407)=R$2,IF(AND(Deník!$R407&gt;=0,Deník!$R407&lt;=1),"BE",Deník!$R407),"")</f>
        <v/>
      </c>
      <c r="S407" s="57" t="str">
        <f>IF(MONTH(Deník!$C407)=S$2,IF(AND(Deník!$R407&gt;=0,Deník!$R407&lt;=1),"BE",Deník!$R407),"")</f>
        <v/>
      </c>
      <c r="U407" s="12"/>
      <c r="V407" s="12"/>
      <c r="X407" s="600" t="str">
        <f>IF(Deník!$R407&lt;&gt;"",IF(Deník!$B407=Statistika!$F$63,IF(AND(Deník!$R407&gt;=0,Deník!$R407&lt;=1),"BE",Deník!$R407),""),"")</f>
        <v/>
      </c>
      <c r="Y407" s="13" t="str">
        <f>IF(Deník!$R407&lt;&gt;"",IF(Deník!$B407=Statistika!$F$64,IF(AND(Deník!$R407&gt;=0,Deník!$R407&lt;=1),"BE",Deník!$R407),""),"")</f>
        <v/>
      </c>
      <c r="Z407" s="13" t="str">
        <f>IF(Deník!$R407&lt;&gt;"",IF(Deník!$B407=Statistika!$F$65,IF(AND(Deník!$R407&gt;=0,Deník!$R407&lt;=1),"BE",Deník!$R407),""),"")</f>
        <v/>
      </c>
      <c r="AA407" s="13" t="str">
        <f>IF(Deník!$R407&lt;&gt;"",IF(Deník!$B407=Statistika!$F$66,IF(AND(Deník!$R407&gt;=0,Deník!$R407&lt;=1),"BE",Deník!$R407),""),"")</f>
        <v/>
      </c>
      <c r="AB407" s="13" t="str">
        <f>IF(Deník!$R407&lt;&gt;"",IF(Deník!$B407=Statistika!$F$67,IF(AND(Deník!$R407&gt;=0,Deník!$R407&lt;=1),"BE",Deník!$R407),""),"")</f>
        <v/>
      </c>
      <c r="AC407" s="13" t="str">
        <f>IF(Deník!$R407&lt;&gt;"",IF(Deník!$B407=Statistika!$F$68,IF(AND(Deník!$R407&gt;=0,Deník!$R407&lt;=1),"BE",Deník!$R407),""),"")</f>
        <v/>
      </c>
      <c r="AD407" s="13" t="str">
        <f>IF(Deník!$R407&lt;&gt;"",IF(Deník!$B407=Statistika!$F$69,IF(AND(Deník!$R407&gt;=0,Deník!$R407&lt;=1),"BE",Deník!$R407),""),"")</f>
        <v/>
      </c>
      <c r="AE407" s="601" t="str">
        <f>IF(Deník!$R407&lt;&gt;"",IF(Deník!$B407=Statistika!$F$70,IF(AND(Deník!$R407&gt;=0,Deník!$R407&lt;=1),"BE",Deník!$R407),""),"")</f>
        <v/>
      </c>
      <c r="AF407" s="90"/>
      <c r="AG407" s="63" t="str">
        <f>IF(Deník!$R407&lt;&gt;"",IF(Deník!$J407="L",IF(AND(Deník!$R407&gt;=0,Deník!$R407&lt;=1),"BE",Deník!$R407),""),"")</f>
        <v/>
      </c>
      <c r="AH407" s="13" t="str">
        <f>IF(Deník!$R407&lt;&gt;"",IF(Deník!$J407="S",IF(AND(Deník!$R407&gt;=0,Deník!$R407&lt;=1),"BE",Deník!$R407),""),"")</f>
        <v/>
      </c>
      <c r="AI407" s="95"/>
      <c r="AJ407" s="71" t="str">
        <f>IF(Deník!N408&lt;&gt;"",Deník!N408*-1,"")</f>
        <v/>
      </c>
      <c r="AK407" s="88"/>
      <c r="AL407" s="63" t="str">
        <f>IF(WEEKDAY(Deník!$C407,2)=1,IF(AND(Deník!$R407&gt;=0,Deník!$R407&lt;=1),"BE",Deník!$R407),"")</f>
        <v/>
      </c>
      <c r="AM407" s="13" t="str">
        <f>IF(WEEKDAY(Deník!$C407,2)=2,IF(AND(Deník!$R407&gt;=0,Deník!$R407&lt;=1),"BE",Deník!$R407),"")</f>
        <v/>
      </c>
      <c r="AN407" s="13" t="str">
        <f>IF(WEEKDAY(Deník!$C407,2)=3,IF(AND(Deník!$R407&gt;=0,Deník!$R407&lt;=1),"BE",Deník!$R407),"")</f>
        <v/>
      </c>
      <c r="AO407" s="13" t="str">
        <f>IF(WEEKDAY(Deník!$C407,2)=4,IF(AND(Deník!$R407&gt;=0,Deník!$R407&lt;=1),"BE",Deník!$R407),"")</f>
        <v/>
      </c>
      <c r="AP407" s="60" t="str">
        <f>IF(WEEKDAY(Deník!$C407,2)=5,IF(AND(Deník!$R407&gt;=0,Deník!$R407&lt;=1),"BE",Deník!$R407),"")</f>
        <v/>
      </c>
      <c r="AQ407" s="99"/>
      <c r="AR407" s="100">
        <f>Deník!D407</f>
        <v>0</v>
      </c>
      <c r="AS407" s="63" t="str">
        <f>IF(Deník!$D407&lt;&gt;"",IF(AND(Deník!$D407&gt;=AS$2,Deník!$D407&lt;=AS$3),IF(AND(Deník!$R407&gt;=0,Deník!$R407&lt;=1),"BE",Deník!$R407),""),"")</f>
        <v/>
      </c>
      <c r="AT407" s="63" t="str">
        <f>IF(Deník!$D407&lt;&gt;"",IF(AND(Deník!$D407&gt;=AT$2,Deník!$D407&lt;=AT$3),IF(AND(Deník!$R407&gt;=0,Deník!$R407&lt;=1),"BE",Deník!$R407),""),"")</f>
        <v/>
      </c>
      <c r="AU407" s="63" t="str">
        <f>IF(Deník!$D407&lt;&gt;"",IF(AND(Deník!$D407&gt;=AU$2,Deník!$D407&lt;=AU$3),IF(AND(Deník!$R407&gt;=0,Deník!$R407&lt;=1),"BE",Deník!$R407),""),"")</f>
        <v/>
      </c>
      <c r="AV407" s="63" t="str">
        <f>IF(Deník!$D407&lt;&gt;"",IF(AND(Deník!$D407&gt;=AV$2,Deník!$D407&lt;=AV$3),IF(AND(Deník!$R407&gt;=0,Deník!$R407&lt;=1),"BE",Deník!$R407),""),"")</f>
        <v/>
      </c>
      <c r="AW407" s="63" t="str">
        <f>IF(Deník!$D407&lt;&gt;"",IF(AND(Deník!$D407&gt;=AW$2,Deník!$D407&lt;=AW$3),IF(AND(Deník!$R407&gt;=0,Deník!$R407&lt;=1),"BE",Deník!$R407),""),"")</f>
        <v/>
      </c>
      <c r="AX407" s="63" t="str">
        <f>IF(Deník!$D407&lt;&gt;"",IF(AND(Deník!$D407&gt;=AX$2,Deník!$D407&lt;=AX$3),IF(AND(Deník!$R407&gt;=0,Deník!$R407&lt;=1),"BE",Deník!$R407),""),"")</f>
        <v/>
      </c>
      <c r="AY407" s="63" t="str">
        <f>IF(Deník!$D407&lt;&gt;"",IF(AND(Deník!$D407&gt;=AY$2,Deník!$D407&lt;=AY$3),IF(AND(Deník!$R407&gt;=0,Deník!$R407&lt;=1),"BE",Deník!$R407),""),"")</f>
        <v/>
      </c>
      <c r="AZ407" s="63" t="str">
        <f>IF(Deník!$D407&lt;&gt;"",IF(AND(Deník!$D407&gt;=AZ$2,Deník!$D407&lt;=AZ$3),IF(AND(Deník!$R407&gt;=0,Deník!$R407&lt;=1),"BE",Deník!$R407),""),"")</f>
        <v/>
      </c>
      <c r="BA407" s="63" t="str">
        <f>IF(Deník!$D407&lt;&gt;"",IF(AND(Deník!$D407&gt;=BA$2,Deník!$D407&lt;=BA$3),IF(AND(Deník!$R407&gt;=0,Deník!$R407&lt;=1),"BE",Deník!$R407),""),"")</f>
        <v/>
      </c>
      <c r="BB407" s="63" t="str">
        <f>IF(Deník!$D407&lt;&gt;"",IF(AND(Deník!$D407&gt;=BB$2,Deník!$D407&lt;=BB$3),IF(AND(Deník!$R407&gt;=0,Deník!$R407&lt;=1),"BE",Deník!$R407),""),"")</f>
        <v/>
      </c>
      <c r="BC407" s="71" t="str">
        <f>IF(Deník!$D407&lt;&gt;"",IF(AND(Deník!$D407&gt;=BC$2,Deník!$D407&lt;=BC$3),IF(AND(Deník!$R407&gt;=0,Deník!$R407&lt;=1),"BE",Deník!$R407),""),"")</f>
        <v/>
      </c>
      <c r="BD407" s="20" t="str">
        <f>IF(Deník!$J408="S",(Deník!$M408-Deník!$K408),IF(Deník!$J408="L",(Deník!$K408-Deník!$M408),""))</f>
        <v/>
      </c>
      <c r="BE407" s="20" t="str">
        <f>IF(Deník!$J408="S",(Deník!$K408-Deník!$O408),IF(Deník!$J408="L",(Deník!$O408-Deník!$K408),""))</f>
        <v/>
      </c>
      <c r="BF407" s="20" t="str">
        <f>IF(Deník!$J408="S",(Deník!$K408-Deník!$L408),IF(Deník!$J408="L",(Deník!$L408-Deník!$K408),""))</f>
        <v/>
      </c>
      <c r="BG407" s="20" t="str">
        <f>IF(Deník!$J408="S",(Deník!$K408-Deník!$S408),IF(Deník!$J408="L",(Deník!$S408-Deník!$K408),""))</f>
        <v/>
      </c>
      <c r="BH407" s="20" t="str">
        <f>IF(Deník!$J408="S",(Deník!$K408-Deník!$U408),IF(Deník!$J408="L",(Deník!$U408-Deník!$K408),""))</f>
        <v/>
      </c>
      <c r="BI407" s="20" t="str">
        <f>IF(Deník!$R407&gt;1,Deník!$R407,"")</f>
        <v/>
      </c>
      <c r="BJ407" s="20" t="str">
        <f>IF(Deník!$R407&lt;0,Deník!$R407,"")</f>
        <v/>
      </c>
      <c r="BK407" s="17"/>
      <c r="BM407" s="233" t="str">
        <f>IF(Deník!$R407&lt;&gt;"",IF(Deník!$Y407=Statistika!$F$78,IF(AND(Deník!$R407&gt;=0,Deník!$R407&lt;=1),"BE",Deník!$R407),""),"")</f>
        <v/>
      </c>
      <c r="BN407" s="233" t="str">
        <f>IF(Deník!$R407&lt;&gt;"",IF(Deník!$Y407=Statistika!$F$79,IF(AND(Deník!$R407&gt;=0,Deník!$R407&lt;=1),"BE",Deník!$R407),""),"")</f>
        <v/>
      </c>
      <c r="BO407" s="233" t="str">
        <f>IF(Deník!$R407&lt;&gt;"",IF(Deník!$Y407=Statistika!$F$80,IF(AND(Deník!$R407&gt;=0,Deník!$R407&lt;=1),"BE",Deník!$R407),""),"")</f>
        <v/>
      </c>
      <c r="BP407" s="233" t="str">
        <f>IF(Deník!$R407&lt;&gt;"",IF(Deník!$Y407=Statistika!$F$81,IF(AND(Deník!$R407&gt;=0,Deník!$R407&lt;=1),"BE",Deník!$R407),""),"")</f>
        <v/>
      </c>
      <c r="BQ407" s="233" t="str">
        <f>IF(Deník!$R407&lt;&gt;"",IF(Deník!$Y407=Statistika!$F$82,IF(AND(Deník!$R407&gt;=0,Deník!$R407&lt;=1),"BE",Deník!$R407),""),"")</f>
        <v/>
      </c>
      <c r="BR407" s="233" t="str">
        <f>IF(Deník!$R407&lt;&gt;"",IF(Deník!$Y407=Statistika!$F$83,IF(AND(Deník!$R407&gt;=0,Deník!$R407&lt;=1),"BE",Deník!$R407),""),"")</f>
        <v/>
      </c>
      <c r="BS407" s="233" t="str">
        <f>IF(Deník!$R407&lt;&gt;"",IF(Deník!$Y407=Statistika!$F$84,IF(AND(Deník!$R407&gt;=0,Deník!$R407&lt;=1),"BE",Deník!$R407),""),"")</f>
        <v/>
      </c>
      <c r="BT407" s="233" t="str">
        <f>IF(Deník!$R407&lt;&gt;"",IF(Deník!$Y407=Statistika!$F$85,IF(AND(Deník!$R407&gt;=0,Deník!$R407&lt;=1),"BE",Deník!$R407),""),"")</f>
        <v/>
      </c>
      <c r="BU407" s="233" t="str">
        <f>IF(Deník!$R407&lt;&gt;"",IF(Deník!$Y407=Statistika!$F$86,IF(AND(Deník!$R407&gt;=0,Deník!$R407&lt;=1),"BE",Deník!$R407),""),"")</f>
        <v/>
      </c>
      <c r="BV407" s="233" t="str">
        <f>IF(Deník!$R407&lt;&gt;"",IF(Deník!$Y407=Statistika!$F$87,IF(AND(Deník!$R407&gt;=0,Deník!$R407&lt;=1),"BE",Deník!$R407),""),"")</f>
        <v/>
      </c>
      <c r="BW407" s="233" t="str">
        <f>IF(Deník!$R407&lt;&gt;"",IF(Deník!$Y407=Statistika!$F$88,IF(AND(Deník!$R407&gt;=0,Deník!$R407&lt;=1),"BE",Deník!$R407),""),"")</f>
        <v/>
      </c>
      <c r="BX407" s="233" t="str">
        <f>IF(Deník!$R407&lt;&gt;"",IF(Deník!$Y407=Statistika!$F$89,IF(AND(Deník!$R407&gt;=0,Deník!$R407&lt;=1),"BE",Deník!$R407),""),"")</f>
        <v/>
      </c>
      <c r="BY407" s="233" t="str">
        <f>IF(Deník!$R407&lt;&gt;"",IF(Deník!$Y407=Statistika!$F$90,IF(AND(Deník!$R407&gt;=0,Deník!$R407&lt;=1),"BE",Deník!$R407),""),"")</f>
        <v/>
      </c>
      <c r="BZ407" s="233" t="str">
        <f>IF(Deník!$R407&lt;&gt;"",IF(Deník!$Y407=Statistika!$F$91,IF(AND(Deník!$R407&gt;=0,Deník!$R407&lt;=1),"BE",Deník!$R407),""),"")</f>
        <v/>
      </c>
      <c r="CA407" s="233"/>
      <c r="CB407" s="233" t="str">
        <f>IF(Deník!$R407&lt;&gt;"",IF(Deník!$AB407="SL",IF(AND(Deník!$R407&gt;=0,Deník!$R407&lt;=1),"BE",Deník!$R407),""),"")</f>
        <v/>
      </c>
      <c r="CC407" s="233" t="str">
        <f>IF(Deník!$R407&lt;&gt;"",IF(Deník!$AB407="BE10",IF(AND(Deník!$R407&gt;=0,Deník!$R407&lt;=1),"BE",Deník!$R407),""),"")</f>
        <v/>
      </c>
      <c r="CD407" s="233" t="str">
        <f>IF(Deník!$R407&lt;&gt;"",IF(Deník!$AB407="BE15",IF(AND(Deník!$R407&gt;=0,Deník!$R407&lt;=1),"BE",Deník!$R407),""),"")</f>
        <v/>
      </c>
      <c r="CE407" s="233" t="str">
        <f>IF(Deník!$R407&lt;&gt;"",IF(Deník!$AB407="BE20",IF(AND(Deník!$R407&gt;=0,Deník!$R407&lt;=1),"BE",Deník!$R407),""),"")</f>
        <v/>
      </c>
      <c r="CF407" s="233" t="str">
        <f>IF(Deník!$R407&lt;&gt;"",IF(Deník!$AB407="TP1",IF(AND(Deník!$R407&gt;=0,Deník!$R407&lt;=1),"BE",Deník!$R407),""),"")</f>
        <v/>
      </c>
      <c r="CG407" s="233" t="str">
        <f>IF(Deník!$R407&lt;&gt;"",IF(Deník!$AB407="TP2",IF(AND(Deník!$R407&gt;=0,Deník!$R407&lt;=1),"BE",Deník!$R407),""),"")</f>
        <v/>
      </c>
      <c r="CH407" s="233" t="str">
        <f>IF(Deník!$R407&lt;&gt;"",IF(Deník!$AB407="TP3",IF(AND(Deník!$R407&gt;=0,Deník!$R407&lt;=1),"BE",Deník!$R407),""),"")</f>
        <v/>
      </c>
      <c r="CI407" s="233" t="str">
        <f>IF(Deník!$R407&lt;&gt;"",IF(Deník!$AB407="Trailing SL",IF(AND(Deník!$R407&gt;=0,Deník!$R407&lt;=1),"BE",Deník!$R407),""),"")</f>
        <v/>
      </c>
      <c r="CJ407" s="233" t="str">
        <f>IF(Deník!$R407&lt;&gt;"",IF(Deník!$AB407="Manual",IF(AND(Deník!$R407&gt;=0,Deník!$R407&lt;=1),"BE",Deník!$R407),""),"")</f>
        <v/>
      </c>
      <c r="CK407" s="233"/>
      <c r="CL407" s="233" t="str">
        <f>IF(Deník!$R407&lt;0,IF(Deník!$AC407=Statistika!$F$117,Deník!$R407,""),"")</f>
        <v/>
      </c>
      <c r="CM407" s="233" t="str">
        <f>IF(Deník!$R407&lt;0,IF(Deník!$AC407=Statistika!$F$118,Deník!$R407,""),"")</f>
        <v/>
      </c>
      <c r="CN407" s="233" t="str">
        <f>IF(Deník!$R407&lt;0,IF(Deník!$AC407=Statistika!$F$119,Deník!$R407,""),"")</f>
        <v/>
      </c>
      <c r="CO407" s="233" t="str">
        <f>IF(Deník!$R407&lt;0,IF(Deník!$AC407=Statistika!$F$120,Deník!$R407,""),"")</f>
        <v/>
      </c>
      <c r="CP407" s="233" t="str">
        <f>IF(Deník!$R407&lt;0,IF(Deník!$AC407=Statistika!$F$121,Deník!$R407,""),"")</f>
        <v/>
      </c>
      <c r="CQ407" s="233" t="str">
        <f>IF(Deník!$R407&lt;0,IF(Deník!$AC407=Statistika!$F$122,Deník!$R407,""),"")</f>
        <v/>
      </c>
      <c r="CR407" s="233" t="str">
        <f>IF(Deník!$R407&lt;0,IF(Deník!$AC407=Statistika!$F$123,Deník!$R407,""),"")</f>
        <v/>
      </c>
      <c r="CS407" s="233" t="str">
        <f>IF(Deník!$R407&lt;0,IF(Deník!$AC407=Statistika!$F$124,Deník!$R407,""),"")</f>
        <v/>
      </c>
      <c r="CT407" s="233" t="str">
        <f>IF(Deník!$R407&lt;0,IF(Deník!$AC407=Statistika!$F$125,Deník!$R407,""),"")</f>
        <v/>
      </c>
      <c r="CU407" s="233"/>
      <c r="CV407" s="233" t="str">
        <f>IF(Deník!$R407&lt;0,IF(Deník!$AD407=$CV$2,Deník!$R407,""),"")</f>
        <v/>
      </c>
      <c r="CW407" s="233" t="str">
        <f>IF(Deník!$R407&lt;0,IF(Deník!$AD407=$CW$2,Deník!$R407,""),"")</f>
        <v/>
      </c>
      <c r="CX407" s="233" t="str">
        <f>IF(Deník!$R407&lt;0,IF(Deník!$AD407=$CX$2,Deník!$R407,""),"")</f>
        <v/>
      </c>
      <c r="CY407" s="233" t="str">
        <f>IF(Deník!$R407&lt;0,IF(Deník!$AD407=$CY$2,Deník!$R407,""),"")</f>
        <v/>
      </c>
      <c r="CZ407" s="233" t="str">
        <f>IF(Deník!$R407&lt;0,IF(Deník!$AD407=$CZ$2,Deník!$R407,""),"")</f>
        <v/>
      </c>
      <c r="DL407" s="221">
        <f t="shared" si="18"/>
        <v>93847.029999999984</v>
      </c>
      <c r="DM407" s="220">
        <f t="shared" si="17"/>
        <v>-6.1529700000000132E-2</v>
      </c>
      <c r="DO407" s="50">
        <f>Deník!W408</f>
        <v>0</v>
      </c>
      <c r="DP407" s="102" t="str">
        <f>IF(AND(Deník!W408&gt;0),1,"")</f>
        <v/>
      </c>
      <c r="DQ407" s="102">
        <f>IF(AND(Deník!W408&lt;=0),1,"")</f>
        <v>1</v>
      </c>
      <c r="DR407" s="227"/>
      <c r="DS407" s="228"/>
      <c r="DT407" s="85"/>
      <c r="DU407" s="54">
        <f>IF(MONTH(Deník!$C407)=DU$2,Deník!$W407,"")</f>
        <v>0</v>
      </c>
      <c r="DV407" s="222" t="str">
        <f>IF(MONTH(Deník!$C407)=DV$2,Deník!$W407,"")</f>
        <v/>
      </c>
      <c r="DW407" s="222" t="str">
        <f>IF(MONTH(Deník!$C407)=DW$2,Deník!$W407,"")</f>
        <v/>
      </c>
      <c r="DX407" s="222" t="str">
        <f>IF(MONTH(Deník!$C407)=DX$2,Deník!$W407,"")</f>
        <v/>
      </c>
      <c r="DY407" s="222" t="str">
        <f>IF(MONTH(Deník!$C407)=DY$2,Deník!$W407,"")</f>
        <v/>
      </c>
      <c r="DZ407" s="222" t="str">
        <f>IF(MONTH(Deník!$C407)=DZ$2,Deník!$W407,"")</f>
        <v/>
      </c>
      <c r="EA407" s="222" t="str">
        <f>IF(MONTH(Deník!$C407)=EA$2,Deník!$W407,"")</f>
        <v/>
      </c>
      <c r="EB407" s="222" t="str">
        <f>IF(MONTH(Deník!$C407)=EB$2,Deník!$W407,"")</f>
        <v/>
      </c>
      <c r="EC407" s="222" t="str">
        <f>IF(MONTH(Deník!$C407)=EC$2,Deník!$W407,"")</f>
        <v/>
      </c>
      <c r="ED407" s="222" t="str">
        <f>IF(MONTH(Deník!$C407)=ED$2,Deník!$W407,"")</f>
        <v/>
      </c>
      <c r="EE407" s="222" t="str">
        <f>IF(MONTH(Deník!$C407)=EE$2,Deník!$W407,"")</f>
        <v/>
      </c>
      <c r="EF407" s="222" t="str">
        <f>IF(MONTH(Deník!$C407)=EF$2,Deník!$W407,"")</f>
        <v/>
      </c>
      <c r="EI407" s="600" t="str">
        <f>IF(Deník!$W407&lt;&gt;"",IF(Deník!$B407=Statistika!$F$63,Deník!$W407,""),"")</f>
        <v/>
      </c>
      <c r="EJ407" s="13" t="str">
        <f>IF(Deník!$W407&lt;&gt;"",IF(Deník!$B407=Statistika!$F$64,Deník!$W407,""),"")</f>
        <v/>
      </c>
      <c r="EK407" s="13" t="str">
        <f>IF(Deník!$W407&lt;&gt;"",IF(Deník!$B407=Statistika!$F$65,Deník!$W407,""),"")</f>
        <v/>
      </c>
      <c r="EL407" s="13" t="str">
        <f>IF(Deník!$W407&lt;&gt;"",IF(Deník!$B407=Statistika!$F$66,Deník!$W407,""),"")</f>
        <v/>
      </c>
      <c r="EM407" s="13" t="str">
        <f>IF(Deník!$W407&lt;&gt;"",IF(Deník!$B407=Statistika!$F$67,Deník!$W407,""),"")</f>
        <v/>
      </c>
      <c r="EN407" s="13" t="str">
        <f>IF(Deník!$W407&lt;&gt;"",IF(Deník!$B407=Statistika!$F$68,Deník!$W407,""),"")</f>
        <v/>
      </c>
      <c r="EO407" s="13" t="str">
        <f>IF(Deník!$W407&lt;&gt;"",IF(Deník!$B407=Statistika!$F$69,Deník!$W407,""),"")</f>
        <v/>
      </c>
      <c r="EP407" s="601" t="str">
        <f>IF(Deník!$W407&lt;&gt;"",IF(Deník!$B407=Statistika!$F$70,Deník!$W407,""),"")</f>
        <v/>
      </c>
      <c r="EQ407" s="90"/>
      <c r="ER407" s="63" t="str">
        <f>IF(Deník!$W407&lt;&gt;"",IF(Deník!$J407="L",Deník!$W407,""),"")</f>
        <v/>
      </c>
      <c r="ES407" s="13" t="str">
        <f>IF(Deník!$W407&lt;&gt;"",IF(Deník!$J407="S",Deník!$W407,""),"")</f>
        <v/>
      </c>
      <c r="ET407" s="95"/>
      <c r="EU407" s="88"/>
      <c r="EV407" s="63" t="str">
        <f>IF(WEEKDAY(Deník!$C407,2)=1,Deník!$W407,"")</f>
        <v/>
      </c>
      <c r="EW407" s="13" t="str">
        <f>IF(WEEKDAY(Deník!$C407,2)=2,Deník!$W407,"")</f>
        <v/>
      </c>
      <c r="EX407" s="13" t="str">
        <f>IF(WEEKDAY(Deník!$C407,2)=3,Deník!$W407,"")</f>
        <v/>
      </c>
      <c r="EY407" s="13" t="str">
        <f>IF(WEEKDAY(Deník!$C407,2)=4,Deník!$W407,"")</f>
        <v/>
      </c>
      <c r="EZ407" s="60" t="str">
        <f>IF(WEEKDAY(Deník!$C407,2)=5,Deník!$W407,"")</f>
        <v/>
      </c>
      <c r="FA407" s="99"/>
      <c r="FB407" s="100">
        <f>Deník!D407</f>
        <v>0</v>
      </c>
      <c r="FC407" s="63">
        <f>IF($FB407&lt;&gt;"",IF(AND($FB407&gt;=FC$2,$FB407&lt;=FC$3),Deník!$W407,""))</f>
        <v>0</v>
      </c>
      <c r="FD407" s="63" t="str">
        <f>IF($FB407&lt;&gt;"",IF(AND($FB407&gt;=FD$2,$FB407&lt;=FD$3),Deník!$W407,""))</f>
        <v/>
      </c>
      <c r="FE407" s="63" t="str">
        <f>IF($FB407&lt;&gt;"",IF(AND($FB407&gt;=FE$2,$FB407&lt;=FE$3),Deník!$W407,""))</f>
        <v/>
      </c>
      <c r="FF407" s="63" t="str">
        <f>IF($FB407&lt;&gt;"",IF(AND($FB407&gt;=FF$2,$FB407&lt;=FF$3),Deník!$W407,""))</f>
        <v/>
      </c>
      <c r="FG407" s="63" t="str">
        <f>IF($FB407&lt;&gt;"",IF(AND($FB407&gt;=FG$2,$FB407&lt;=FG$3),Deník!$W407,""))</f>
        <v/>
      </c>
      <c r="FH407" s="63" t="str">
        <f>IF($FB407&lt;&gt;"",IF(AND($FB407&gt;=FH$2,$FB407&lt;=FH$3),Deník!$W407,""))</f>
        <v/>
      </c>
      <c r="FI407" s="63" t="str">
        <f>IF($FB407&lt;&gt;"",IF(AND($FB407&gt;=FI$2,$FB407&lt;=FI$3),Deník!$W407,""))</f>
        <v/>
      </c>
      <c r="FJ407" s="63" t="str">
        <f>IF($FB407&lt;&gt;"",IF(AND($FB407&gt;=FJ$2,$FB407&lt;=FJ$3),Deník!$W407,""))</f>
        <v/>
      </c>
      <c r="FK407" s="63" t="str">
        <f>IF($FB407&lt;&gt;"",IF(AND($FB407&gt;=FK$2,$FB407&lt;=FK$3),Deník!$W407,""))</f>
        <v/>
      </c>
      <c r="FL407" s="63" t="str">
        <f>IF($FB407&lt;&gt;"",IF(AND($FB407&gt;=FL$2,$FB407&lt;=FL$3),Deník!$W407,""))</f>
        <v/>
      </c>
      <c r="FM407" s="63" t="str">
        <f>IF($FB407&lt;&gt;"",IF(AND($FB407&gt;=FM$2,$FB407&lt;=FM$3),Deník!$W407,""))</f>
        <v/>
      </c>
      <c r="FN407" s="13"/>
      <c r="FO407" s="20" t="str">
        <f>IF(Deník!$W407&gt;1,Deník!$W407,"")</f>
        <v/>
      </c>
      <c r="FP407" s="20" t="str">
        <f>IF(Deník!$W407&lt;0,Deník!$W407,"")</f>
        <v/>
      </c>
      <c r="FQ407" s="17"/>
      <c r="FS407" s="233"/>
      <c r="FT407" s="233" t="str">
        <f>IF(Deník!$W407&lt;&gt;"",IF(Deník!$Y407=Statistika!$F$78,Deník!$W407,""),"")</f>
        <v/>
      </c>
      <c r="FU407" s="233" t="str">
        <f>IF(Deník!$W407&lt;&gt;"",IF(Deník!$Y407=Statistika!$F$79,Deník!$W407,""),"")</f>
        <v/>
      </c>
      <c r="FV407" s="233" t="str">
        <f>IF(Deník!$W407&lt;&gt;"",IF(Deník!$Y407=Statistika!$F$80,Deník!$W407,""),"")</f>
        <v/>
      </c>
      <c r="FW407" s="233" t="str">
        <f>IF(Deník!$W407&lt;&gt;"",IF(Deník!$Y407=Statistika!$F$81,Deník!$W407,""),"")</f>
        <v/>
      </c>
      <c r="FX407" s="233" t="str">
        <f>IF(Deník!$W407&lt;&gt;"",IF(Deník!$Y407=Statistika!$F$82,Deník!$W407,""),"")</f>
        <v/>
      </c>
      <c r="FY407" s="233" t="str">
        <f>IF(Deník!$W407&lt;&gt;"",IF(Deník!$Y407=Statistika!$F$83,Deník!$W407,""),"")</f>
        <v/>
      </c>
      <c r="FZ407" s="233" t="str">
        <f>IF(Deník!$W407&lt;&gt;"",IF(Deník!$Y407=Statistika!$F$84,Deník!$W407,""),"")</f>
        <v/>
      </c>
      <c r="GA407" s="233" t="str">
        <f>IF(Deník!$W407&lt;&gt;"",IF(Deník!$Y407=Statistika!$F$85,Deník!$W407,""),"")</f>
        <v/>
      </c>
      <c r="GB407" s="233" t="str">
        <f>IF(Deník!$W407&lt;&gt;"",IF(Deník!$Y407=Statistika!$F$86,Deník!$W407,""),"")</f>
        <v/>
      </c>
      <c r="GC407" s="233" t="str">
        <f>IF(Deník!$W407&lt;&gt;"",IF(Deník!$Y407=Statistika!$F$87,Deník!$W407,""),"")</f>
        <v/>
      </c>
      <c r="GD407" s="233" t="str">
        <f>IF(Deník!$W407&lt;&gt;"",IF(Deník!$Y407=Statistika!$F$88,Deník!$W407,""),"")</f>
        <v/>
      </c>
      <c r="GE407" s="233" t="str">
        <f>IF(Deník!$W407&lt;&gt;"",IF(Deník!$Y407=Statistika!$F$89,Deník!$W407,""),"")</f>
        <v/>
      </c>
      <c r="GF407" s="233" t="str">
        <f>IF(Deník!$W407&lt;&gt;"",IF(Deník!$Y407=Statistika!$F$90,Deník!$W407,""),"")</f>
        <v/>
      </c>
      <c r="GG407" s="233" t="str">
        <f>IF(Deník!$W407&lt;&gt;"",IF(Deník!$Y407=Statistika!$F$91,Deník!$W407,""),"")</f>
        <v/>
      </c>
      <c r="GH407" s="233"/>
      <c r="GI407" s="233" t="str">
        <f>IF(Deník!$W407&lt;&gt;"",IF(Deník!$AB407=Statistika!$L$100,Deník!$W407,""),"")</f>
        <v/>
      </c>
      <c r="GJ407" s="233" t="str">
        <f>IF(Deník!$W407&lt;&gt;"",IF(Deník!$AB407=Statistika!$L$101,Deník!$W407,""),"")</f>
        <v/>
      </c>
      <c r="GK407" s="233" t="str">
        <f>IF(Deník!$W407&lt;&gt;"",IF(Deník!$AB407=Statistika!$L$102,Deník!$W407,""),"")</f>
        <v/>
      </c>
      <c r="GL407" s="233" t="str">
        <f>IF(Deník!$W407&lt;&gt;"",IF(Deník!$AB407=Statistika!$L$103,Deník!$W407,""),"")</f>
        <v/>
      </c>
      <c r="GM407" s="233" t="str">
        <f>IF(Deník!$W407&lt;&gt;"",IF(Deník!$AB407=Statistika!$L$104,Deník!$W407,""),"")</f>
        <v/>
      </c>
      <c r="GN407" s="233" t="str">
        <f>IF(Deník!$W407&lt;&gt;"",IF(Deník!$AB407=Statistika!$L$105,Deník!$W407,""),"")</f>
        <v/>
      </c>
      <c r="GO407" s="233" t="str">
        <f>IF(Deník!$W407&lt;&gt;"",IF(Deník!$AB407=Statistika!$L$106,Deník!$W407,""),"")</f>
        <v/>
      </c>
      <c r="GP407" s="233" t="str">
        <f>IF(Deník!$W407&lt;&gt;"",IF(Deník!$AB407=Statistika!$L$107,Deník!$W407,""),"")</f>
        <v/>
      </c>
      <c r="GQ407" s="233" t="str">
        <f>IF(Deník!$W407&lt;&gt;"",IF(Deník!$AB407=Statistika!$L$108,Deník!$W407,""),"")</f>
        <v/>
      </c>
      <c r="GS407" s="233" t="str">
        <f>IF(Deník!$W407&lt;0,IF(Deník!$AC407=Statistika!$F$117,Deník!$W407,""),"")</f>
        <v/>
      </c>
      <c r="GT407" s="233" t="str">
        <f>IF(Deník!$W407&lt;0,IF(Deník!$AC407=Statistika!$F$118,Deník!$W407,""),"")</f>
        <v/>
      </c>
      <c r="GU407" s="233" t="str">
        <f>IF(Deník!$W407&lt;0,IF(Deník!$AC407=Statistika!$F$119,Deník!$W407,""),"")</f>
        <v/>
      </c>
      <c r="GV407" s="233" t="str">
        <f>IF(Deník!$W407&lt;0,IF(Deník!$AC407=Statistika!$F$120,Deník!$W407,""),"")</f>
        <v/>
      </c>
      <c r="GW407" s="233" t="str">
        <f>IF(Deník!$W407&lt;0,IF(Deník!$AC407=Statistika!$F$121,Deník!$W407,""),"")</f>
        <v/>
      </c>
      <c r="GX407" s="233" t="str">
        <f>IF(Deník!$W407&lt;0,IF(Deník!$AC407=Statistika!$F$122,Deník!$W407,""),"")</f>
        <v/>
      </c>
      <c r="GY407" s="233" t="str">
        <f>IF(Deník!$W407&lt;0,IF(Deník!$AC407=Statistika!$F$123,Deník!$W407,""),"")</f>
        <v/>
      </c>
      <c r="GZ407" s="233" t="str">
        <f>IF(Deník!$W407&lt;0,IF(Deník!$AC407=Statistika!$F$124,Deník!$W407,""),"")</f>
        <v/>
      </c>
      <c r="HA407" s="233" t="str">
        <f>IF(Deník!$W407&lt;0,IF(Deník!$AC407=Statistika!$F$125,Deník!$W407,""),"")</f>
        <v/>
      </c>
      <c r="HC407" s="233" t="str">
        <f>IF(Deník!$W407&lt;0,IF(Deník!$AD407=Statistika!$F$133,Deník!$W407,""),"")</f>
        <v/>
      </c>
      <c r="HD407" s="233" t="str">
        <f>IF(Deník!$W407&lt;0,IF(Deník!$AD407=Statistika!$F$134,Deník!$W407,""),"")</f>
        <v/>
      </c>
      <c r="HE407" s="233" t="str">
        <f>IF(Deník!$W407&lt;0,IF(Deník!$AD407=Statistika!$F$135,Deník!$W407,""),"")</f>
        <v/>
      </c>
      <c r="HF407" s="233" t="str">
        <f>IF(Deník!$W407&lt;0,IF(Deník!$AD407=Statistika!$F$136,Deník!$W407,""),"")</f>
        <v/>
      </c>
      <c r="HG407" s="233" t="str">
        <f>IF(Deník!$W407&lt;0,IF(Deník!$AD407=Statistika!$F$137,Deník!$W407,""),"")</f>
        <v/>
      </c>
      <c r="ID407" s="8">
        <f>Tabulka4[[#This Row],[Sloupec3]]</f>
        <v>0</v>
      </c>
      <c r="IE407" s="17" t="str">
        <f>IF(AND([1]Deník!$C407&gt;='[1]Měsíční shrnutí'!$D$1,[1]Deník!$C407&lt;='[1]Měsíční shrnutí'!$F$1),[1]Deník!$X407,"")</f>
        <v/>
      </c>
    </row>
    <row r="408" spans="1:239">
      <c r="A408" s="8">
        <f>Deník!C409</f>
        <v>0</v>
      </c>
      <c r="B408" s="50" t="str">
        <f>Deník!R409</f>
        <v/>
      </c>
      <c r="C408" s="102" t="str">
        <f>IF(AND(Deník!R409&gt;1,Deník!R409&lt;&gt;""),1,"")</f>
        <v/>
      </c>
      <c r="D408" s="102" t="str">
        <f>IF(AND(Deník!R409&lt;=0,Deník!R409&lt;&gt;""),1,"")</f>
        <v/>
      </c>
      <c r="E408" s="103" t="str">
        <f>IF(AND(Deník!R409&gt;=0,Deník!R409&lt;=1),1,"")</f>
        <v/>
      </c>
      <c r="F408" s="79" t="str">
        <f>IF(Deník!R409&lt;&gt;"",Deník!R409+F407,"")</f>
        <v/>
      </c>
      <c r="G408" s="85"/>
      <c r="H408" s="54" t="str">
        <f>IF(MONTH(Deník!$C408)=H$2,IF(AND(Deník!$R408&gt;=0,Deník!$R408&lt;=1),"BE",Deník!$R408),"")</f>
        <v/>
      </c>
      <c r="I408" s="11" t="str">
        <f>IF(MONTH(Deník!$C408)=I$2,IF(AND(Deník!$R408&gt;=0,Deník!$R408&lt;=1),"BE",Deník!$R408),"")</f>
        <v/>
      </c>
      <c r="J408" s="11" t="str">
        <f>IF(MONTH(Deník!$C408)=J$2,IF(AND(Deník!$R408&gt;=0,Deník!$R408&lt;=1),"BE",Deník!$R408),"")</f>
        <v/>
      </c>
      <c r="K408" s="11" t="str">
        <f>IF(MONTH(Deník!$C408)=K$2,IF(AND(Deník!$R408&gt;=0,Deník!$R408&lt;=1),"BE",Deník!$R408),"")</f>
        <v/>
      </c>
      <c r="L408" s="11" t="str">
        <f>IF(MONTH(Deník!$C408)=L$2,IF(AND(Deník!$R408&gt;=0,Deník!$R408&lt;=1),"BE",Deník!$R408),"")</f>
        <v/>
      </c>
      <c r="M408" s="11" t="str">
        <f>IF(MONTH(Deník!$C408)=M$2,IF(AND(Deník!$R408&gt;=0,Deník!$R408&lt;=1),"BE",Deník!$R408),"")</f>
        <v/>
      </c>
      <c r="N408" s="11" t="str">
        <f>IF(MONTH(Deník!$C408)=N$2,IF(AND(Deník!$R408&gt;=0,Deník!$R408&lt;=1),"BE",Deník!$R408),"")</f>
        <v/>
      </c>
      <c r="O408" s="11" t="str">
        <f>IF(MONTH(Deník!$C408)=O$2,IF(AND(Deník!$R408&gt;=0,Deník!$R408&lt;=1),"BE",Deník!$R408),"")</f>
        <v/>
      </c>
      <c r="P408" s="11" t="str">
        <f>IF(MONTH(Deník!$C408)=P$2,IF(AND(Deník!$R408&gt;=0,Deník!$R408&lt;=1),"BE",Deník!$R408),"")</f>
        <v/>
      </c>
      <c r="Q408" s="11" t="str">
        <f>IF(MONTH(Deník!$C408)=Q$2,IF(AND(Deník!$R408&gt;=0,Deník!$R408&lt;=1),"BE",Deník!$R408),"")</f>
        <v/>
      </c>
      <c r="R408" s="11" t="str">
        <f>IF(MONTH(Deník!$C408)=R$2,IF(AND(Deník!$R408&gt;=0,Deník!$R408&lt;=1),"BE",Deník!$R408),"")</f>
        <v/>
      </c>
      <c r="S408" s="57" t="str">
        <f>IF(MONTH(Deník!$C408)=S$2,IF(AND(Deník!$R408&gt;=0,Deník!$R408&lt;=1),"BE",Deník!$R408),"")</f>
        <v/>
      </c>
      <c r="U408" s="12"/>
      <c r="V408" s="12"/>
      <c r="X408" s="600" t="str">
        <f>IF(Deník!$R408&lt;&gt;"",IF(Deník!$B408=Statistika!$F$63,IF(AND(Deník!$R408&gt;=0,Deník!$R408&lt;=1),"BE",Deník!$R408),""),"")</f>
        <v/>
      </c>
      <c r="Y408" s="13" t="str">
        <f>IF(Deník!$R408&lt;&gt;"",IF(Deník!$B408=Statistika!$F$64,IF(AND(Deník!$R408&gt;=0,Deník!$R408&lt;=1),"BE",Deník!$R408),""),"")</f>
        <v/>
      </c>
      <c r="Z408" s="13" t="str">
        <f>IF(Deník!$R408&lt;&gt;"",IF(Deník!$B408=Statistika!$F$65,IF(AND(Deník!$R408&gt;=0,Deník!$R408&lt;=1),"BE",Deník!$R408),""),"")</f>
        <v/>
      </c>
      <c r="AA408" s="13" t="str">
        <f>IF(Deník!$R408&lt;&gt;"",IF(Deník!$B408=Statistika!$F$66,IF(AND(Deník!$R408&gt;=0,Deník!$R408&lt;=1),"BE",Deník!$R408),""),"")</f>
        <v/>
      </c>
      <c r="AB408" s="13" t="str">
        <f>IF(Deník!$R408&lt;&gt;"",IF(Deník!$B408=Statistika!$F$67,IF(AND(Deník!$R408&gt;=0,Deník!$R408&lt;=1),"BE",Deník!$R408),""),"")</f>
        <v/>
      </c>
      <c r="AC408" s="13" t="str">
        <f>IF(Deník!$R408&lt;&gt;"",IF(Deník!$B408=Statistika!$F$68,IF(AND(Deník!$R408&gt;=0,Deník!$R408&lt;=1),"BE",Deník!$R408),""),"")</f>
        <v/>
      </c>
      <c r="AD408" s="13" t="str">
        <f>IF(Deník!$R408&lt;&gt;"",IF(Deník!$B408=Statistika!$F$69,IF(AND(Deník!$R408&gt;=0,Deník!$R408&lt;=1),"BE",Deník!$R408),""),"")</f>
        <v/>
      </c>
      <c r="AE408" s="601" t="str">
        <f>IF(Deník!$R408&lt;&gt;"",IF(Deník!$B408=Statistika!$F$70,IF(AND(Deník!$R408&gt;=0,Deník!$R408&lt;=1),"BE",Deník!$R408),""),"")</f>
        <v/>
      </c>
      <c r="AF408" s="90"/>
      <c r="AG408" s="63" t="str">
        <f>IF(Deník!$R408&lt;&gt;"",IF(Deník!$J408="L",IF(AND(Deník!$R408&gt;=0,Deník!$R408&lt;=1),"BE",Deník!$R408),""),"")</f>
        <v/>
      </c>
      <c r="AH408" s="13" t="str">
        <f>IF(Deník!$R408&lt;&gt;"",IF(Deník!$J408="S",IF(AND(Deník!$R408&gt;=0,Deník!$R408&lt;=1),"BE",Deník!$R408),""),"")</f>
        <v/>
      </c>
      <c r="AI408" s="95"/>
      <c r="AJ408" s="71" t="str">
        <f>IF(Deník!N409&lt;&gt;"",Deník!N409*-1,"")</f>
        <v/>
      </c>
      <c r="AK408" s="88"/>
      <c r="AL408" s="63" t="str">
        <f>IF(WEEKDAY(Deník!$C408,2)=1,IF(AND(Deník!$R408&gt;=0,Deník!$R408&lt;=1),"BE",Deník!$R408),"")</f>
        <v/>
      </c>
      <c r="AM408" s="13" t="str">
        <f>IF(WEEKDAY(Deník!$C408,2)=2,IF(AND(Deník!$R408&gt;=0,Deník!$R408&lt;=1),"BE",Deník!$R408),"")</f>
        <v/>
      </c>
      <c r="AN408" s="13" t="str">
        <f>IF(WEEKDAY(Deník!$C408,2)=3,IF(AND(Deník!$R408&gt;=0,Deník!$R408&lt;=1),"BE",Deník!$R408),"")</f>
        <v/>
      </c>
      <c r="AO408" s="13" t="str">
        <f>IF(WEEKDAY(Deník!$C408,2)=4,IF(AND(Deník!$R408&gt;=0,Deník!$R408&lt;=1),"BE",Deník!$R408),"")</f>
        <v/>
      </c>
      <c r="AP408" s="60" t="str">
        <f>IF(WEEKDAY(Deník!$C408,2)=5,IF(AND(Deník!$R408&gt;=0,Deník!$R408&lt;=1),"BE",Deník!$R408),"")</f>
        <v/>
      </c>
      <c r="AQ408" s="99"/>
      <c r="AR408" s="100">
        <f>Deník!D408</f>
        <v>0</v>
      </c>
      <c r="AS408" s="63" t="str">
        <f>IF(Deník!$D408&lt;&gt;"",IF(AND(Deník!$D408&gt;=AS$2,Deník!$D408&lt;=AS$3),IF(AND(Deník!$R408&gt;=0,Deník!$R408&lt;=1),"BE",Deník!$R408),""),"")</f>
        <v/>
      </c>
      <c r="AT408" s="63" t="str">
        <f>IF(Deník!$D408&lt;&gt;"",IF(AND(Deník!$D408&gt;=AT$2,Deník!$D408&lt;=AT$3),IF(AND(Deník!$R408&gt;=0,Deník!$R408&lt;=1),"BE",Deník!$R408),""),"")</f>
        <v/>
      </c>
      <c r="AU408" s="63" t="str">
        <f>IF(Deník!$D408&lt;&gt;"",IF(AND(Deník!$D408&gt;=AU$2,Deník!$D408&lt;=AU$3),IF(AND(Deník!$R408&gt;=0,Deník!$R408&lt;=1),"BE",Deník!$R408),""),"")</f>
        <v/>
      </c>
      <c r="AV408" s="63" t="str">
        <f>IF(Deník!$D408&lt;&gt;"",IF(AND(Deník!$D408&gt;=AV$2,Deník!$D408&lt;=AV$3),IF(AND(Deník!$R408&gt;=0,Deník!$R408&lt;=1),"BE",Deník!$R408),""),"")</f>
        <v/>
      </c>
      <c r="AW408" s="63" t="str">
        <f>IF(Deník!$D408&lt;&gt;"",IF(AND(Deník!$D408&gt;=AW$2,Deník!$D408&lt;=AW$3),IF(AND(Deník!$R408&gt;=0,Deník!$R408&lt;=1),"BE",Deník!$R408),""),"")</f>
        <v/>
      </c>
      <c r="AX408" s="63" t="str">
        <f>IF(Deník!$D408&lt;&gt;"",IF(AND(Deník!$D408&gt;=AX$2,Deník!$D408&lt;=AX$3),IF(AND(Deník!$R408&gt;=0,Deník!$R408&lt;=1),"BE",Deník!$R408),""),"")</f>
        <v/>
      </c>
      <c r="AY408" s="63" t="str">
        <f>IF(Deník!$D408&lt;&gt;"",IF(AND(Deník!$D408&gt;=AY$2,Deník!$D408&lt;=AY$3),IF(AND(Deník!$R408&gt;=0,Deník!$R408&lt;=1),"BE",Deník!$R408),""),"")</f>
        <v/>
      </c>
      <c r="AZ408" s="63" t="str">
        <f>IF(Deník!$D408&lt;&gt;"",IF(AND(Deník!$D408&gt;=AZ$2,Deník!$D408&lt;=AZ$3),IF(AND(Deník!$R408&gt;=0,Deník!$R408&lt;=1),"BE",Deník!$R408),""),"")</f>
        <v/>
      </c>
      <c r="BA408" s="63" t="str">
        <f>IF(Deník!$D408&lt;&gt;"",IF(AND(Deník!$D408&gt;=BA$2,Deník!$D408&lt;=BA$3),IF(AND(Deník!$R408&gt;=0,Deník!$R408&lt;=1),"BE",Deník!$R408),""),"")</f>
        <v/>
      </c>
      <c r="BB408" s="63" t="str">
        <f>IF(Deník!$D408&lt;&gt;"",IF(AND(Deník!$D408&gt;=BB$2,Deník!$D408&lt;=BB$3),IF(AND(Deník!$R408&gt;=0,Deník!$R408&lt;=1),"BE",Deník!$R408),""),"")</f>
        <v/>
      </c>
      <c r="BC408" s="71" t="str">
        <f>IF(Deník!$D408&lt;&gt;"",IF(AND(Deník!$D408&gt;=BC$2,Deník!$D408&lt;=BC$3),IF(AND(Deník!$R408&gt;=0,Deník!$R408&lt;=1),"BE",Deník!$R408),""),"")</f>
        <v/>
      </c>
      <c r="BD408" s="20" t="str">
        <f>IF(Deník!$J409="S",(Deník!$M409-Deník!$K409),IF(Deník!$J409="L",(Deník!$K409-Deník!$M409),""))</f>
        <v/>
      </c>
      <c r="BE408" s="20" t="str">
        <f>IF(Deník!$J409="S",(Deník!$K409-Deník!$O409),IF(Deník!$J409="L",(Deník!$O409-Deník!$K409),""))</f>
        <v/>
      </c>
      <c r="BF408" s="20" t="str">
        <f>IF(Deník!$J409="S",(Deník!$K409-Deník!$L409),IF(Deník!$J409="L",(Deník!$L409-Deník!$K409),""))</f>
        <v/>
      </c>
      <c r="BG408" s="20" t="str">
        <f>IF(Deník!$J409="S",(Deník!$K409-Deník!$S409),IF(Deník!$J409="L",(Deník!$S409-Deník!$K409),""))</f>
        <v/>
      </c>
      <c r="BH408" s="20" t="str">
        <f>IF(Deník!$J409="S",(Deník!$K409-Deník!$U409),IF(Deník!$J409="L",(Deník!$U409-Deník!$K409),""))</f>
        <v/>
      </c>
      <c r="BI408" s="20" t="str">
        <f>IF(Deník!$R408&gt;1,Deník!$R408,"")</f>
        <v/>
      </c>
      <c r="BJ408" s="20" t="str">
        <f>IF(Deník!$R408&lt;0,Deník!$R408,"")</f>
        <v/>
      </c>
      <c r="BK408" s="17"/>
      <c r="BM408" s="233" t="str">
        <f>IF(Deník!$R408&lt;&gt;"",IF(Deník!$Y408=Statistika!$F$78,IF(AND(Deník!$R408&gt;=0,Deník!$R408&lt;=1),"BE",Deník!$R408),""),"")</f>
        <v/>
      </c>
      <c r="BN408" s="233" t="str">
        <f>IF(Deník!$R408&lt;&gt;"",IF(Deník!$Y408=Statistika!$F$79,IF(AND(Deník!$R408&gt;=0,Deník!$R408&lt;=1),"BE",Deník!$R408),""),"")</f>
        <v/>
      </c>
      <c r="BO408" s="233" t="str">
        <f>IF(Deník!$R408&lt;&gt;"",IF(Deník!$Y408=Statistika!$F$80,IF(AND(Deník!$R408&gt;=0,Deník!$R408&lt;=1),"BE",Deník!$R408),""),"")</f>
        <v/>
      </c>
      <c r="BP408" s="233" t="str">
        <f>IF(Deník!$R408&lt;&gt;"",IF(Deník!$Y408=Statistika!$F$81,IF(AND(Deník!$R408&gt;=0,Deník!$R408&lt;=1),"BE",Deník!$R408),""),"")</f>
        <v/>
      </c>
      <c r="BQ408" s="233" t="str">
        <f>IF(Deník!$R408&lt;&gt;"",IF(Deník!$Y408=Statistika!$F$82,IF(AND(Deník!$R408&gt;=0,Deník!$R408&lt;=1),"BE",Deník!$R408),""),"")</f>
        <v/>
      </c>
      <c r="BR408" s="233" t="str">
        <f>IF(Deník!$R408&lt;&gt;"",IF(Deník!$Y408=Statistika!$F$83,IF(AND(Deník!$R408&gt;=0,Deník!$R408&lt;=1),"BE",Deník!$R408),""),"")</f>
        <v/>
      </c>
      <c r="BS408" s="233" t="str">
        <f>IF(Deník!$R408&lt;&gt;"",IF(Deník!$Y408=Statistika!$F$84,IF(AND(Deník!$R408&gt;=0,Deník!$R408&lt;=1),"BE",Deník!$R408),""),"")</f>
        <v/>
      </c>
      <c r="BT408" s="233" t="str">
        <f>IF(Deník!$R408&lt;&gt;"",IF(Deník!$Y408=Statistika!$F$85,IF(AND(Deník!$R408&gt;=0,Deník!$R408&lt;=1),"BE",Deník!$R408),""),"")</f>
        <v/>
      </c>
      <c r="BU408" s="233" t="str">
        <f>IF(Deník!$R408&lt;&gt;"",IF(Deník!$Y408=Statistika!$F$86,IF(AND(Deník!$R408&gt;=0,Deník!$R408&lt;=1),"BE",Deník!$R408),""),"")</f>
        <v/>
      </c>
      <c r="BV408" s="233" t="str">
        <f>IF(Deník!$R408&lt;&gt;"",IF(Deník!$Y408=Statistika!$F$87,IF(AND(Deník!$R408&gt;=0,Deník!$R408&lt;=1),"BE",Deník!$R408),""),"")</f>
        <v/>
      </c>
      <c r="BW408" s="233" t="str">
        <f>IF(Deník!$R408&lt;&gt;"",IF(Deník!$Y408=Statistika!$F$88,IF(AND(Deník!$R408&gt;=0,Deník!$R408&lt;=1),"BE",Deník!$R408),""),"")</f>
        <v/>
      </c>
      <c r="BX408" s="233" t="str">
        <f>IF(Deník!$R408&lt;&gt;"",IF(Deník!$Y408=Statistika!$F$89,IF(AND(Deník!$R408&gt;=0,Deník!$R408&lt;=1),"BE",Deník!$R408),""),"")</f>
        <v/>
      </c>
      <c r="BY408" s="233" t="str">
        <f>IF(Deník!$R408&lt;&gt;"",IF(Deník!$Y408=Statistika!$F$90,IF(AND(Deník!$R408&gt;=0,Deník!$R408&lt;=1),"BE",Deník!$R408),""),"")</f>
        <v/>
      </c>
      <c r="BZ408" s="233" t="str">
        <f>IF(Deník!$R408&lt;&gt;"",IF(Deník!$Y408=Statistika!$F$91,IF(AND(Deník!$R408&gt;=0,Deník!$R408&lt;=1),"BE",Deník!$R408),""),"")</f>
        <v/>
      </c>
      <c r="CA408" s="233"/>
      <c r="CB408" s="233" t="str">
        <f>IF(Deník!$R408&lt;&gt;"",IF(Deník!$AB408="SL",IF(AND(Deník!$R408&gt;=0,Deník!$R408&lt;=1),"BE",Deník!$R408),""),"")</f>
        <v/>
      </c>
      <c r="CC408" s="233" t="str">
        <f>IF(Deník!$R408&lt;&gt;"",IF(Deník!$AB408="BE10",IF(AND(Deník!$R408&gt;=0,Deník!$R408&lt;=1),"BE",Deník!$R408),""),"")</f>
        <v/>
      </c>
      <c r="CD408" s="233" t="str">
        <f>IF(Deník!$R408&lt;&gt;"",IF(Deník!$AB408="BE15",IF(AND(Deník!$R408&gt;=0,Deník!$R408&lt;=1),"BE",Deník!$R408),""),"")</f>
        <v/>
      </c>
      <c r="CE408" s="233" t="str">
        <f>IF(Deník!$R408&lt;&gt;"",IF(Deník!$AB408="BE20",IF(AND(Deník!$R408&gt;=0,Deník!$R408&lt;=1),"BE",Deník!$R408),""),"")</f>
        <v/>
      </c>
      <c r="CF408" s="233" t="str">
        <f>IF(Deník!$R408&lt;&gt;"",IF(Deník!$AB408="TP1",IF(AND(Deník!$R408&gt;=0,Deník!$R408&lt;=1),"BE",Deník!$R408),""),"")</f>
        <v/>
      </c>
      <c r="CG408" s="233" t="str">
        <f>IF(Deník!$R408&lt;&gt;"",IF(Deník!$AB408="TP2",IF(AND(Deník!$R408&gt;=0,Deník!$R408&lt;=1),"BE",Deník!$R408),""),"")</f>
        <v/>
      </c>
      <c r="CH408" s="233" t="str">
        <f>IF(Deník!$R408&lt;&gt;"",IF(Deník!$AB408="TP3",IF(AND(Deník!$R408&gt;=0,Deník!$R408&lt;=1),"BE",Deník!$R408),""),"")</f>
        <v/>
      </c>
      <c r="CI408" s="233" t="str">
        <f>IF(Deník!$R408&lt;&gt;"",IF(Deník!$AB408="Trailing SL",IF(AND(Deník!$R408&gt;=0,Deník!$R408&lt;=1),"BE",Deník!$R408),""),"")</f>
        <v/>
      </c>
      <c r="CJ408" s="233" t="str">
        <f>IF(Deník!$R408&lt;&gt;"",IF(Deník!$AB408="Manual",IF(AND(Deník!$R408&gt;=0,Deník!$R408&lt;=1),"BE",Deník!$R408),""),"")</f>
        <v/>
      </c>
      <c r="CK408" s="233"/>
      <c r="CL408" s="233" t="str">
        <f>IF(Deník!$R408&lt;0,IF(Deník!$AC408=Statistika!$F$117,Deník!$R408,""),"")</f>
        <v/>
      </c>
      <c r="CM408" s="233" t="str">
        <f>IF(Deník!$R408&lt;0,IF(Deník!$AC408=Statistika!$F$118,Deník!$R408,""),"")</f>
        <v/>
      </c>
      <c r="CN408" s="233" t="str">
        <f>IF(Deník!$R408&lt;0,IF(Deník!$AC408=Statistika!$F$119,Deník!$R408,""),"")</f>
        <v/>
      </c>
      <c r="CO408" s="233" t="str">
        <f>IF(Deník!$R408&lt;0,IF(Deník!$AC408=Statistika!$F$120,Deník!$R408,""),"")</f>
        <v/>
      </c>
      <c r="CP408" s="233" t="str">
        <f>IF(Deník!$R408&lt;0,IF(Deník!$AC408=Statistika!$F$121,Deník!$R408,""),"")</f>
        <v/>
      </c>
      <c r="CQ408" s="233" t="str">
        <f>IF(Deník!$R408&lt;0,IF(Deník!$AC408=Statistika!$F$122,Deník!$R408,""),"")</f>
        <v/>
      </c>
      <c r="CR408" s="233" t="str">
        <f>IF(Deník!$R408&lt;0,IF(Deník!$AC408=Statistika!$F$123,Deník!$R408,""),"")</f>
        <v/>
      </c>
      <c r="CS408" s="233" t="str">
        <f>IF(Deník!$R408&lt;0,IF(Deník!$AC408=Statistika!$F$124,Deník!$R408,""),"")</f>
        <v/>
      </c>
      <c r="CT408" s="233" t="str">
        <f>IF(Deník!$R408&lt;0,IF(Deník!$AC408=Statistika!$F$125,Deník!$R408,""),"")</f>
        <v/>
      </c>
      <c r="CU408" s="233"/>
      <c r="CV408" s="233" t="str">
        <f>IF(Deník!$R408&lt;0,IF(Deník!$AD408=$CV$2,Deník!$R408,""),"")</f>
        <v/>
      </c>
      <c r="CW408" s="233" t="str">
        <f>IF(Deník!$R408&lt;0,IF(Deník!$AD408=$CW$2,Deník!$R408,""),"")</f>
        <v/>
      </c>
      <c r="CX408" s="233" t="str">
        <f>IF(Deník!$R408&lt;0,IF(Deník!$AD408=$CX$2,Deník!$R408,""),"")</f>
        <v/>
      </c>
      <c r="CY408" s="233" t="str">
        <f>IF(Deník!$R408&lt;0,IF(Deník!$AD408=$CY$2,Deník!$R408,""),"")</f>
        <v/>
      </c>
      <c r="CZ408" s="233" t="str">
        <f>IF(Deník!$R408&lt;0,IF(Deník!$AD408=$CZ$2,Deník!$R408,""),"")</f>
        <v/>
      </c>
      <c r="DL408" s="221">
        <f t="shared" si="18"/>
        <v>93847.029999999984</v>
      </c>
      <c r="DM408" s="220">
        <f t="shared" si="17"/>
        <v>-6.1529700000000132E-2</v>
      </c>
      <c r="DO408" s="50">
        <f>Deník!W409</f>
        <v>0</v>
      </c>
      <c r="DP408" s="102" t="str">
        <f>IF(AND(Deník!W409&gt;0),1,"")</f>
        <v/>
      </c>
      <c r="DQ408" s="102">
        <f>IF(AND(Deník!W409&lt;=0),1,"")</f>
        <v>1</v>
      </c>
      <c r="DR408" s="227"/>
      <c r="DS408" s="228"/>
      <c r="DT408" s="85"/>
      <c r="DU408" s="54">
        <f>IF(MONTH(Deník!$C408)=DU$2,Deník!$W408,"")</f>
        <v>0</v>
      </c>
      <c r="DV408" s="222" t="str">
        <f>IF(MONTH(Deník!$C408)=DV$2,Deník!$W408,"")</f>
        <v/>
      </c>
      <c r="DW408" s="222" t="str">
        <f>IF(MONTH(Deník!$C408)=DW$2,Deník!$W408,"")</f>
        <v/>
      </c>
      <c r="DX408" s="222" t="str">
        <f>IF(MONTH(Deník!$C408)=DX$2,Deník!$W408,"")</f>
        <v/>
      </c>
      <c r="DY408" s="222" t="str">
        <f>IF(MONTH(Deník!$C408)=DY$2,Deník!$W408,"")</f>
        <v/>
      </c>
      <c r="DZ408" s="222" t="str">
        <f>IF(MONTH(Deník!$C408)=DZ$2,Deník!$W408,"")</f>
        <v/>
      </c>
      <c r="EA408" s="222" t="str">
        <f>IF(MONTH(Deník!$C408)=EA$2,Deník!$W408,"")</f>
        <v/>
      </c>
      <c r="EB408" s="222" t="str">
        <f>IF(MONTH(Deník!$C408)=EB$2,Deník!$W408,"")</f>
        <v/>
      </c>
      <c r="EC408" s="222" t="str">
        <f>IF(MONTH(Deník!$C408)=EC$2,Deník!$W408,"")</f>
        <v/>
      </c>
      <c r="ED408" s="222" t="str">
        <f>IF(MONTH(Deník!$C408)=ED$2,Deník!$W408,"")</f>
        <v/>
      </c>
      <c r="EE408" s="222" t="str">
        <f>IF(MONTH(Deník!$C408)=EE$2,Deník!$W408,"")</f>
        <v/>
      </c>
      <c r="EF408" s="222" t="str">
        <f>IF(MONTH(Deník!$C408)=EF$2,Deník!$W408,"")</f>
        <v/>
      </c>
      <c r="EI408" s="600" t="str">
        <f>IF(Deník!$W408&lt;&gt;"",IF(Deník!$B408=Statistika!$F$63,Deník!$W408,""),"")</f>
        <v/>
      </c>
      <c r="EJ408" s="13" t="str">
        <f>IF(Deník!$W408&lt;&gt;"",IF(Deník!$B408=Statistika!$F$64,Deník!$W408,""),"")</f>
        <v/>
      </c>
      <c r="EK408" s="13" t="str">
        <f>IF(Deník!$W408&lt;&gt;"",IF(Deník!$B408=Statistika!$F$65,Deník!$W408,""),"")</f>
        <v/>
      </c>
      <c r="EL408" s="13" t="str">
        <f>IF(Deník!$W408&lt;&gt;"",IF(Deník!$B408=Statistika!$F$66,Deník!$W408,""),"")</f>
        <v/>
      </c>
      <c r="EM408" s="13" t="str">
        <f>IF(Deník!$W408&lt;&gt;"",IF(Deník!$B408=Statistika!$F$67,Deník!$W408,""),"")</f>
        <v/>
      </c>
      <c r="EN408" s="13" t="str">
        <f>IF(Deník!$W408&lt;&gt;"",IF(Deník!$B408=Statistika!$F$68,Deník!$W408,""),"")</f>
        <v/>
      </c>
      <c r="EO408" s="13" t="str">
        <f>IF(Deník!$W408&lt;&gt;"",IF(Deník!$B408=Statistika!$F$69,Deník!$W408,""),"")</f>
        <v/>
      </c>
      <c r="EP408" s="601" t="str">
        <f>IF(Deník!$W408&lt;&gt;"",IF(Deník!$B408=Statistika!$F$70,Deník!$W408,""),"")</f>
        <v/>
      </c>
      <c r="EQ408" s="90"/>
      <c r="ER408" s="63" t="str">
        <f>IF(Deník!$W408&lt;&gt;"",IF(Deník!$J408="L",Deník!$W408,""),"")</f>
        <v/>
      </c>
      <c r="ES408" s="13" t="str">
        <f>IF(Deník!$W408&lt;&gt;"",IF(Deník!$J408="S",Deník!$W408,""),"")</f>
        <v/>
      </c>
      <c r="ET408" s="95"/>
      <c r="EU408" s="88"/>
      <c r="EV408" s="63" t="str">
        <f>IF(WEEKDAY(Deník!$C408,2)=1,Deník!$W408,"")</f>
        <v/>
      </c>
      <c r="EW408" s="13" t="str">
        <f>IF(WEEKDAY(Deník!$C408,2)=2,Deník!$W408,"")</f>
        <v/>
      </c>
      <c r="EX408" s="13" t="str">
        <f>IF(WEEKDAY(Deník!$C408,2)=3,Deník!$W408,"")</f>
        <v/>
      </c>
      <c r="EY408" s="13" t="str">
        <f>IF(WEEKDAY(Deník!$C408,2)=4,Deník!$W408,"")</f>
        <v/>
      </c>
      <c r="EZ408" s="60" t="str">
        <f>IF(WEEKDAY(Deník!$C408,2)=5,Deník!$W408,"")</f>
        <v/>
      </c>
      <c r="FA408" s="99"/>
      <c r="FB408" s="100">
        <f>Deník!D408</f>
        <v>0</v>
      </c>
      <c r="FC408" s="63">
        <f>IF($FB408&lt;&gt;"",IF(AND($FB408&gt;=FC$2,$FB408&lt;=FC$3),Deník!$W408,""))</f>
        <v>0</v>
      </c>
      <c r="FD408" s="63" t="str">
        <f>IF($FB408&lt;&gt;"",IF(AND($FB408&gt;=FD$2,$FB408&lt;=FD$3),Deník!$W408,""))</f>
        <v/>
      </c>
      <c r="FE408" s="63" t="str">
        <f>IF($FB408&lt;&gt;"",IF(AND($FB408&gt;=FE$2,$FB408&lt;=FE$3),Deník!$W408,""))</f>
        <v/>
      </c>
      <c r="FF408" s="63" t="str">
        <f>IF($FB408&lt;&gt;"",IF(AND($FB408&gt;=FF$2,$FB408&lt;=FF$3),Deník!$W408,""))</f>
        <v/>
      </c>
      <c r="FG408" s="63" t="str">
        <f>IF($FB408&lt;&gt;"",IF(AND($FB408&gt;=FG$2,$FB408&lt;=FG$3),Deník!$W408,""))</f>
        <v/>
      </c>
      <c r="FH408" s="63" t="str">
        <f>IF($FB408&lt;&gt;"",IF(AND($FB408&gt;=FH$2,$FB408&lt;=FH$3),Deník!$W408,""))</f>
        <v/>
      </c>
      <c r="FI408" s="63" t="str">
        <f>IF($FB408&lt;&gt;"",IF(AND($FB408&gt;=FI$2,$FB408&lt;=FI$3),Deník!$W408,""))</f>
        <v/>
      </c>
      <c r="FJ408" s="63" t="str">
        <f>IF($FB408&lt;&gt;"",IF(AND($FB408&gt;=FJ$2,$FB408&lt;=FJ$3),Deník!$W408,""))</f>
        <v/>
      </c>
      <c r="FK408" s="63" t="str">
        <f>IF($FB408&lt;&gt;"",IF(AND($FB408&gt;=FK$2,$FB408&lt;=FK$3),Deník!$W408,""))</f>
        <v/>
      </c>
      <c r="FL408" s="63" t="str">
        <f>IF($FB408&lt;&gt;"",IF(AND($FB408&gt;=FL$2,$FB408&lt;=FL$3),Deník!$W408,""))</f>
        <v/>
      </c>
      <c r="FM408" s="63" t="str">
        <f>IF($FB408&lt;&gt;"",IF(AND($FB408&gt;=FM$2,$FB408&lt;=FM$3),Deník!$W408,""))</f>
        <v/>
      </c>
      <c r="FN408" s="13"/>
      <c r="FO408" s="20" t="str">
        <f>IF(Deník!$W408&gt;1,Deník!$W408,"")</f>
        <v/>
      </c>
      <c r="FP408" s="20" t="str">
        <f>IF(Deník!$W408&lt;0,Deník!$W408,"")</f>
        <v/>
      </c>
      <c r="FQ408" s="17"/>
      <c r="FS408" s="233"/>
      <c r="FT408" s="233" t="str">
        <f>IF(Deník!$W408&lt;&gt;"",IF(Deník!$Y408=Statistika!$F$78,Deník!$W408,""),"")</f>
        <v/>
      </c>
      <c r="FU408" s="233" t="str">
        <f>IF(Deník!$W408&lt;&gt;"",IF(Deník!$Y408=Statistika!$F$79,Deník!$W408,""),"")</f>
        <v/>
      </c>
      <c r="FV408" s="233" t="str">
        <f>IF(Deník!$W408&lt;&gt;"",IF(Deník!$Y408=Statistika!$F$80,Deník!$W408,""),"")</f>
        <v/>
      </c>
      <c r="FW408" s="233" t="str">
        <f>IF(Deník!$W408&lt;&gt;"",IF(Deník!$Y408=Statistika!$F$81,Deník!$W408,""),"")</f>
        <v/>
      </c>
      <c r="FX408" s="233" t="str">
        <f>IF(Deník!$W408&lt;&gt;"",IF(Deník!$Y408=Statistika!$F$82,Deník!$W408,""),"")</f>
        <v/>
      </c>
      <c r="FY408" s="233" t="str">
        <f>IF(Deník!$W408&lt;&gt;"",IF(Deník!$Y408=Statistika!$F$83,Deník!$W408,""),"")</f>
        <v/>
      </c>
      <c r="FZ408" s="233" t="str">
        <f>IF(Deník!$W408&lt;&gt;"",IF(Deník!$Y408=Statistika!$F$84,Deník!$W408,""),"")</f>
        <v/>
      </c>
      <c r="GA408" s="233" t="str">
        <f>IF(Deník!$W408&lt;&gt;"",IF(Deník!$Y408=Statistika!$F$85,Deník!$W408,""),"")</f>
        <v/>
      </c>
      <c r="GB408" s="233" t="str">
        <f>IF(Deník!$W408&lt;&gt;"",IF(Deník!$Y408=Statistika!$F$86,Deník!$W408,""),"")</f>
        <v/>
      </c>
      <c r="GC408" s="233" t="str">
        <f>IF(Deník!$W408&lt;&gt;"",IF(Deník!$Y408=Statistika!$F$87,Deník!$W408,""),"")</f>
        <v/>
      </c>
      <c r="GD408" s="233" t="str">
        <f>IF(Deník!$W408&lt;&gt;"",IF(Deník!$Y408=Statistika!$F$88,Deník!$W408,""),"")</f>
        <v/>
      </c>
      <c r="GE408" s="233" t="str">
        <f>IF(Deník!$W408&lt;&gt;"",IF(Deník!$Y408=Statistika!$F$89,Deník!$W408,""),"")</f>
        <v/>
      </c>
      <c r="GF408" s="233" t="str">
        <f>IF(Deník!$W408&lt;&gt;"",IF(Deník!$Y408=Statistika!$F$90,Deník!$W408,""),"")</f>
        <v/>
      </c>
      <c r="GG408" s="233" t="str">
        <f>IF(Deník!$W408&lt;&gt;"",IF(Deník!$Y408=Statistika!$F$91,Deník!$W408,""),"")</f>
        <v/>
      </c>
      <c r="GH408" s="233"/>
      <c r="GI408" s="233" t="str">
        <f>IF(Deník!$W408&lt;&gt;"",IF(Deník!$AB408=Statistika!$L$100,Deník!$W408,""),"")</f>
        <v/>
      </c>
      <c r="GJ408" s="233" t="str">
        <f>IF(Deník!$W408&lt;&gt;"",IF(Deník!$AB408=Statistika!$L$101,Deník!$W408,""),"")</f>
        <v/>
      </c>
      <c r="GK408" s="233" t="str">
        <f>IF(Deník!$W408&lt;&gt;"",IF(Deník!$AB408=Statistika!$L$102,Deník!$W408,""),"")</f>
        <v/>
      </c>
      <c r="GL408" s="233" t="str">
        <f>IF(Deník!$W408&lt;&gt;"",IF(Deník!$AB408=Statistika!$L$103,Deník!$W408,""),"")</f>
        <v/>
      </c>
      <c r="GM408" s="233" t="str">
        <f>IF(Deník!$W408&lt;&gt;"",IF(Deník!$AB408=Statistika!$L$104,Deník!$W408,""),"")</f>
        <v/>
      </c>
      <c r="GN408" s="233" t="str">
        <f>IF(Deník!$W408&lt;&gt;"",IF(Deník!$AB408=Statistika!$L$105,Deník!$W408,""),"")</f>
        <v/>
      </c>
      <c r="GO408" s="233" t="str">
        <f>IF(Deník!$W408&lt;&gt;"",IF(Deník!$AB408=Statistika!$L$106,Deník!$W408,""),"")</f>
        <v/>
      </c>
      <c r="GP408" s="233" t="str">
        <f>IF(Deník!$W408&lt;&gt;"",IF(Deník!$AB408=Statistika!$L$107,Deník!$W408,""),"")</f>
        <v/>
      </c>
      <c r="GQ408" s="233" t="str">
        <f>IF(Deník!$W408&lt;&gt;"",IF(Deník!$AB408=Statistika!$L$108,Deník!$W408,""),"")</f>
        <v/>
      </c>
      <c r="GS408" s="233" t="str">
        <f>IF(Deník!$W408&lt;0,IF(Deník!$AC408=Statistika!$F$117,Deník!$W408,""),"")</f>
        <v/>
      </c>
      <c r="GT408" s="233" t="str">
        <f>IF(Deník!$W408&lt;0,IF(Deník!$AC408=Statistika!$F$118,Deník!$W408,""),"")</f>
        <v/>
      </c>
      <c r="GU408" s="233" t="str">
        <f>IF(Deník!$W408&lt;0,IF(Deník!$AC408=Statistika!$F$119,Deník!$W408,""),"")</f>
        <v/>
      </c>
      <c r="GV408" s="233" t="str">
        <f>IF(Deník!$W408&lt;0,IF(Deník!$AC408=Statistika!$F$120,Deník!$W408,""),"")</f>
        <v/>
      </c>
      <c r="GW408" s="233" t="str">
        <f>IF(Deník!$W408&lt;0,IF(Deník!$AC408=Statistika!$F$121,Deník!$W408,""),"")</f>
        <v/>
      </c>
      <c r="GX408" s="233" t="str">
        <f>IF(Deník!$W408&lt;0,IF(Deník!$AC408=Statistika!$F$122,Deník!$W408,""),"")</f>
        <v/>
      </c>
      <c r="GY408" s="233" t="str">
        <f>IF(Deník!$W408&lt;0,IF(Deník!$AC408=Statistika!$F$123,Deník!$W408,""),"")</f>
        <v/>
      </c>
      <c r="GZ408" s="233" t="str">
        <f>IF(Deník!$W408&lt;0,IF(Deník!$AC408=Statistika!$F$124,Deník!$W408,""),"")</f>
        <v/>
      </c>
      <c r="HA408" s="233" t="str">
        <f>IF(Deník!$W408&lt;0,IF(Deník!$AC408=Statistika!$F$125,Deník!$W408,""),"")</f>
        <v/>
      </c>
      <c r="HC408" s="233" t="str">
        <f>IF(Deník!$W408&lt;0,IF(Deník!$AD408=Statistika!$F$133,Deník!$W408,""),"")</f>
        <v/>
      </c>
      <c r="HD408" s="233" t="str">
        <f>IF(Deník!$W408&lt;0,IF(Deník!$AD408=Statistika!$F$134,Deník!$W408,""),"")</f>
        <v/>
      </c>
      <c r="HE408" s="233" t="str">
        <f>IF(Deník!$W408&lt;0,IF(Deník!$AD408=Statistika!$F$135,Deník!$W408,""),"")</f>
        <v/>
      </c>
      <c r="HF408" s="233" t="str">
        <f>IF(Deník!$W408&lt;0,IF(Deník!$AD408=Statistika!$F$136,Deník!$W408,""),"")</f>
        <v/>
      </c>
      <c r="HG408" s="233" t="str">
        <f>IF(Deník!$W408&lt;0,IF(Deník!$AD408=Statistika!$F$137,Deník!$W408,""),"")</f>
        <v/>
      </c>
      <c r="ID408" s="8">
        <f>Tabulka4[[#This Row],[Sloupec3]]</f>
        <v>0</v>
      </c>
      <c r="IE408" s="17" t="str">
        <f>IF(AND([1]Deník!$C408&gt;='[1]Měsíční shrnutí'!$D$1,[1]Deník!$C408&lt;='[1]Měsíční shrnutí'!$F$1),[1]Deník!$X408,"")</f>
        <v/>
      </c>
    </row>
    <row r="409" spans="1:239">
      <c r="A409" s="8">
        <f>Deník!C410</f>
        <v>0</v>
      </c>
      <c r="B409" s="50" t="str">
        <f>Deník!R410</f>
        <v/>
      </c>
      <c r="C409" s="102" t="str">
        <f>IF(AND(Deník!R410&gt;1,Deník!R410&lt;&gt;""),1,"")</f>
        <v/>
      </c>
      <c r="D409" s="102" t="str">
        <f>IF(AND(Deník!R410&lt;=0,Deník!R410&lt;&gt;""),1,"")</f>
        <v/>
      </c>
      <c r="E409" s="103" t="str">
        <f>IF(AND(Deník!R410&gt;=0,Deník!R410&lt;=1),1,"")</f>
        <v/>
      </c>
      <c r="F409" s="79" t="str">
        <f>IF(Deník!R410&lt;&gt;"",Deník!R410+F408,"")</f>
        <v/>
      </c>
      <c r="G409" s="85"/>
      <c r="H409" s="54" t="str">
        <f>IF(MONTH(Deník!$C409)=H$2,IF(AND(Deník!$R409&gt;=0,Deník!$R409&lt;=1),"BE",Deník!$R409),"")</f>
        <v/>
      </c>
      <c r="I409" s="11" t="str">
        <f>IF(MONTH(Deník!$C409)=I$2,IF(AND(Deník!$R409&gt;=0,Deník!$R409&lt;=1),"BE",Deník!$R409),"")</f>
        <v/>
      </c>
      <c r="J409" s="11" t="str">
        <f>IF(MONTH(Deník!$C409)=J$2,IF(AND(Deník!$R409&gt;=0,Deník!$R409&lt;=1),"BE",Deník!$R409),"")</f>
        <v/>
      </c>
      <c r="K409" s="11" t="str">
        <f>IF(MONTH(Deník!$C409)=K$2,IF(AND(Deník!$R409&gt;=0,Deník!$R409&lt;=1),"BE",Deník!$R409),"")</f>
        <v/>
      </c>
      <c r="L409" s="11" t="str">
        <f>IF(MONTH(Deník!$C409)=L$2,IF(AND(Deník!$R409&gt;=0,Deník!$R409&lt;=1),"BE",Deník!$R409),"")</f>
        <v/>
      </c>
      <c r="M409" s="11" t="str">
        <f>IF(MONTH(Deník!$C409)=M$2,IF(AND(Deník!$R409&gt;=0,Deník!$R409&lt;=1),"BE",Deník!$R409),"")</f>
        <v/>
      </c>
      <c r="N409" s="11" t="str">
        <f>IF(MONTH(Deník!$C409)=N$2,IF(AND(Deník!$R409&gt;=0,Deník!$R409&lt;=1),"BE",Deník!$R409),"")</f>
        <v/>
      </c>
      <c r="O409" s="11" t="str">
        <f>IF(MONTH(Deník!$C409)=O$2,IF(AND(Deník!$R409&gt;=0,Deník!$R409&lt;=1),"BE",Deník!$R409),"")</f>
        <v/>
      </c>
      <c r="P409" s="11" t="str">
        <f>IF(MONTH(Deník!$C409)=P$2,IF(AND(Deník!$R409&gt;=0,Deník!$R409&lt;=1),"BE",Deník!$R409),"")</f>
        <v/>
      </c>
      <c r="Q409" s="11" t="str">
        <f>IF(MONTH(Deník!$C409)=Q$2,IF(AND(Deník!$R409&gt;=0,Deník!$R409&lt;=1),"BE",Deník!$R409),"")</f>
        <v/>
      </c>
      <c r="R409" s="11" t="str">
        <f>IF(MONTH(Deník!$C409)=R$2,IF(AND(Deník!$R409&gt;=0,Deník!$R409&lt;=1),"BE",Deník!$R409),"")</f>
        <v/>
      </c>
      <c r="S409" s="57" t="str">
        <f>IF(MONTH(Deník!$C409)=S$2,IF(AND(Deník!$R409&gt;=0,Deník!$R409&lt;=1),"BE",Deník!$R409),"")</f>
        <v/>
      </c>
      <c r="U409" s="12"/>
      <c r="V409" s="12"/>
      <c r="X409" s="600" t="str">
        <f>IF(Deník!$R409&lt;&gt;"",IF(Deník!$B409=Statistika!$F$63,IF(AND(Deník!$R409&gt;=0,Deník!$R409&lt;=1),"BE",Deník!$R409),""),"")</f>
        <v/>
      </c>
      <c r="Y409" s="13" t="str">
        <f>IF(Deník!$R409&lt;&gt;"",IF(Deník!$B409=Statistika!$F$64,IF(AND(Deník!$R409&gt;=0,Deník!$R409&lt;=1),"BE",Deník!$R409),""),"")</f>
        <v/>
      </c>
      <c r="Z409" s="13" t="str">
        <f>IF(Deník!$R409&lt;&gt;"",IF(Deník!$B409=Statistika!$F$65,IF(AND(Deník!$R409&gt;=0,Deník!$R409&lt;=1),"BE",Deník!$R409),""),"")</f>
        <v/>
      </c>
      <c r="AA409" s="13" t="str">
        <f>IF(Deník!$R409&lt;&gt;"",IF(Deník!$B409=Statistika!$F$66,IF(AND(Deník!$R409&gt;=0,Deník!$R409&lt;=1),"BE",Deník!$R409),""),"")</f>
        <v/>
      </c>
      <c r="AB409" s="13" t="str">
        <f>IF(Deník!$R409&lt;&gt;"",IF(Deník!$B409=Statistika!$F$67,IF(AND(Deník!$R409&gt;=0,Deník!$R409&lt;=1),"BE",Deník!$R409),""),"")</f>
        <v/>
      </c>
      <c r="AC409" s="13" t="str">
        <f>IF(Deník!$R409&lt;&gt;"",IF(Deník!$B409=Statistika!$F$68,IF(AND(Deník!$R409&gt;=0,Deník!$R409&lt;=1),"BE",Deník!$R409),""),"")</f>
        <v/>
      </c>
      <c r="AD409" s="13" t="str">
        <f>IF(Deník!$R409&lt;&gt;"",IF(Deník!$B409=Statistika!$F$69,IF(AND(Deník!$R409&gt;=0,Deník!$R409&lt;=1),"BE",Deník!$R409),""),"")</f>
        <v/>
      </c>
      <c r="AE409" s="601" t="str">
        <f>IF(Deník!$R409&lt;&gt;"",IF(Deník!$B409=Statistika!$F$70,IF(AND(Deník!$R409&gt;=0,Deník!$R409&lt;=1),"BE",Deník!$R409),""),"")</f>
        <v/>
      </c>
      <c r="AF409" s="90"/>
      <c r="AG409" s="63" t="str">
        <f>IF(Deník!$R409&lt;&gt;"",IF(Deník!$J409="L",IF(AND(Deník!$R409&gt;=0,Deník!$R409&lt;=1),"BE",Deník!$R409),""),"")</f>
        <v/>
      </c>
      <c r="AH409" s="13" t="str">
        <f>IF(Deník!$R409&lt;&gt;"",IF(Deník!$J409="S",IF(AND(Deník!$R409&gt;=0,Deník!$R409&lt;=1),"BE",Deník!$R409),""),"")</f>
        <v/>
      </c>
      <c r="AI409" s="95"/>
      <c r="AJ409" s="71" t="str">
        <f>IF(Deník!N410&lt;&gt;"",Deník!N410*-1,"")</f>
        <v/>
      </c>
      <c r="AK409" s="88"/>
      <c r="AL409" s="63" t="str">
        <f>IF(WEEKDAY(Deník!$C409,2)=1,IF(AND(Deník!$R409&gt;=0,Deník!$R409&lt;=1),"BE",Deník!$R409),"")</f>
        <v/>
      </c>
      <c r="AM409" s="13" t="str">
        <f>IF(WEEKDAY(Deník!$C409,2)=2,IF(AND(Deník!$R409&gt;=0,Deník!$R409&lt;=1),"BE",Deník!$R409),"")</f>
        <v/>
      </c>
      <c r="AN409" s="13" t="str">
        <f>IF(WEEKDAY(Deník!$C409,2)=3,IF(AND(Deník!$R409&gt;=0,Deník!$R409&lt;=1),"BE",Deník!$R409),"")</f>
        <v/>
      </c>
      <c r="AO409" s="13" t="str">
        <f>IF(WEEKDAY(Deník!$C409,2)=4,IF(AND(Deník!$R409&gt;=0,Deník!$R409&lt;=1),"BE",Deník!$R409),"")</f>
        <v/>
      </c>
      <c r="AP409" s="60" t="str">
        <f>IF(WEEKDAY(Deník!$C409,2)=5,IF(AND(Deník!$R409&gt;=0,Deník!$R409&lt;=1),"BE",Deník!$R409),"")</f>
        <v/>
      </c>
      <c r="AQ409" s="99"/>
      <c r="AR409" s="100">
        <f>Deník!D409</f>
        <v>0</v>
      </c>
      <c r="AS409" s="63" t="str">
        <f>IF(Deník!$D409&lt;&gt;"",IF(AND(Deník!$D409&gt;=AS$2,Deník!$D409&lt;=AS$3),IF(AND(Deník!$R409&gt;=0,Deník!$R409&lt;=1),"BE",Deník!$R409),""),"")</f>
        <v/>
      </c>
      <c r="AT409" s="63" t="str">
        <f>IF(Deník!$D409&lt;&gt;"",IF(AND(Deník!$D409&gt;=AT$2,Deník!$D409&lt;=AT$3),IF(AND(Deník!$R409&gt;=0,Deník!$R409&lt;=1),"BE",Deník!$R409),""),"")</f>
        <v/>
      </c>
      <c r="AU409" s="63" t="str">
        <f>IF(Deník!$D409&lt;&gt;"",IF(AND(Deník!$D409&gt;=AU$2,Deník!$D409&lt;=AU$3),IF(AND(Deník!$R409&gt;=0,Deník!$R409&lt;=1),"BE",Deník!$R409),""),"")</f>
        <v/>
      </c>
      <c r="AV409" s="63" t="str">
        <f>IF(Deník!$D409&lt;&gt;"",IF(AND(Deník!$D409&gt;=AV$2,Deník!$D409&lt;=AV$3),IF(AND(Deník!$R409&gt;=0,Deník!$R409&lt;=1),"BE",Deník!$R409),""),"")</f>
        <v/>
      </c>
      <c r="AW409" s="63" t="str">
        <f>IF(Deník!$D409&lt;&gt;"",IF(AND(Deník!$D409&gt;=AW$2,Deník!$D409&lt;=AW$3),IF(AND(Deník!$R409&gt;=0,Deník!$R409&lt;=1),"BE",Deník!$R409),""),"")</f>
        <v/>
      </c>
      <c r="AX409" s="63" t="str">
        <f>IF(Deník!$D409&lt;&gt;"",IF(AND(Deník!$D409&gt;=AX$2,Deník!$D409&lt;=AX$3),IF(AND(Deník!$R409&gt;=0,Deník!$R409&lt;=1),"BE",Deník!$R409),""),"")</f>
        <v/>
      </c>
      <c r="AY409" s="63" t="str">
        <f>IF(Deník!$D409&lt;&gt;"",IF(AND(Deník!$D409&gt;=AY$2,Deník!$D409&lt;=AY$3),IF(AND(Deník!$R409&gt;=0,Deník!$R409&lt;=1),"BE",Deník!$R409),""),"")</f>
        <v/>
      </c>
      <c r="AZ409" s="63" t="str">
        <f>IF(Deník!$D409&lt;&gt;"",IF(AND(Deník!$D409&gt;=AZ$2,Deník!$D409&lt;=AZ$3),IF(AND(Deník!$R409&gt;=0,Deník!$R409&lt;=1),"BE",Deník!$R409),""),"")</f>
        <v/>
      </c>
      <c r="BA409" s="63" t="str">
        <f>IF(Deník!$D409&lt;&gt;"",IF(AND(Deník!$D409&gt;=BA$2,Deník!$D409&lt;=BA$3),IF(AND(Deník!$R409&gt;=0,Deník!$R409&lt;=1),"BE",Deník!$R409),""),"")</f>
        <v/>
      </c>
      <c r="BB409" s="63" t="str">
        <f>IF(Deník!$D409&lt;&gt;"",IF(AND(Deník!$D409&gt;=BB$2,Deník!$D409&lt;=BB$3),IF(AND(Deník!$R409&gt;=0,Deník!$R409&lt;=1),"BE",Deník!$R409),""),"")</f>
        <v/>
      </c>
      <c r="BC409" s="71" t="str">
        <f>IF(Deník!$D409&lt;&gt;"",IF(AND(Deník!$D409&gt;=BC$2,Deník!$D409&lt;=BC$3),IF(AND(Deník!$R409&gt;=0,Deník!$R409&lt;=1),"BE",Deník!$R409),""),"")</f>
        <v/>
      </c>
      <c r="BD409" s="20" t="str">
        <f>IF(Deník!$J410="S",(Deník!$M410-Deník!$K410),IF(Deník!$J410="L",(Deník!$K410-Deník!$M410),""))</f>
        <v/>
      </c>
      <c r="BE409" s="20" t="str">
        <f>IF(Deník!$J410="S",(Deník!$K410-Deník!$O410),IF(Deník!$J410="L",(Deník!$O410-Deník!$K410),""))</f>
        <v/>
      </c>
      <c r="BF409" s="20" t="str">
        <f>IF(Deník!$J410="S",(Deník!$K410-Deník!$L410),IF(Deník!$J410="L",(Deník!$L410-Deník!$K410),""))</f>
        <v/>
      </c>
      <c r="BG409" s="20" t="str">
        <f>IF(Deník!$J410="S",(Deník!$K410-Deník!$S410),IF(Deník!$J410="L",(Deník!$S410-Deník!$K410),""))</f>
        <v/>
      </c>
      <c r="BH409" s="20" t="str">
        <f>IF(Deník!$J410="S",(Deník!$K410-Deník!$U410),IF(Deník!$J410="L",(Deník!$U410-Deník!$K410),""))</f>
        <v/>
      </c>
      <c r="BI409" s="20" t="str">
        <f>IF(Deník!$R409&gt;1,Deník!$R409,"")</f>
        <v/>
      </c>
      <c r="BJ409" s="20" t="str">
        <f>IF(Deník!$R409&lt;0,Deník!$R409,"")</f>
        <v/>
      </c>
      <c r="BK409" s="17"/>
      <c r="BM409" s="233" t="str">
        <f>IF(Deník!$R409&lt;&gt;"",IF(Deník!$Y409=Statistika!$F$78,IF(AND(Deník!$R409&gt;=0,Deník!$R409&lt;=1),"BE",Deník!$R409),""),"")</f>
        <v/>
      </c>
      <c r="BN409" s="233" t="str">
        <f>IF(Deník!$R409&lt;&gt;"",IF(Deník!$Y409=Statistika!$F$79,IF(AND(Deník!$R409&gt;=0,Deník!$R409&lt;=1),"BE",Deník!$R409),""),"")</f>
        <v/>
      </c>
      <c r="BO409" s="233" t="str">
        <f>IF(Deník!$R409&lt;&gt;"",IF(Deník!$Y409=Statistika!$F$80,IF(AND(Deník!$R409&gt;=0,Deník!$R409&lt;=1),"BE",Deník!$R409),""),"")</f>
        <v/>
      </c>
      <c r="BP409" s="233" t="str">
        <f>IF(Deník!$R409&lt;&gt;"",IF(Deník!$Y409=Statistika!$F$81,IF(AND(Deník!$R409&gt;=0,Deník!$R409&lt;=1),"BE",Deník!$R409),""),"")</f>
        <v/>
      </c>
      <c r="BQ409" s="233" t="str">
        <f>IF(Deník!$R409&lt;&gt;"",IF(Deník!$Y409=Statistika!$F$82,IF(AND(Deník!$R409&gt;=0,Deník!$R409&lt;=1),"BE",Deník!$R409),""),"")</f>
        <v/>
      </c>
      <c r="BR409" s="233" t="str">
        <f>IF(Deník!$R409&lt;&gt;"",IF(Deník!$Y409=Statistika!$F$83,IF(AND(Deník!$R409&gt;=0,Deník!$R409&lt;=1),"BE",Deník!$R409),""),"")</f>
        <v/>
      </c>
      <c r="BS409" s="233" t="str">
        <f>IF(Deník!$R409&lt;&gt;"",IF(Deník!$Y409=Statistika!$F$84,IF(AND(Deník!$R409&gt;=0,Deník!$R409&lt;=1),"BE",Deník!$R409),""),"")</f>
        <v/>
      </c>
      <c r="BT409" s="233" t="str">
        <f>IF(Deník!$R409&lt;&gt;"",IF(Deník!$Y409=Statistika!$F$85,IF(AND(Deník!$R409&gt;=0,Deník!$R409&lt;=1),"BE",Deník!$R409),""),"")</f>
        <v/>
      </c>
      <c r="BU409" s="233" t="str">
        <f>IF(Deník!$R409&lt;&gt;"",IF(Deník!$Y409=Statistika!$F$86,IF(AND(Deník!$R409&gt;=0,Deník!$R409&lt;=1),"BE",Deník!$R409),""),"")</f>
        <v/>
      </c>
      <c r="BV409" s="233" t="str">
        <f>IF(Deník!$R409&lt;&gt;"",IF(Deník!$Y409=Statistika!$F$87,IF(AND(Deník!$R409&gt;=0,Deník!$R409&lt;=1),"BE",Deník!$R409),""),"")</f>
        <v/>
      </c>
      <c r="BW409" s="233" t="str">
        <f>IF(Deník!$R409&lt;&gt;"",IF(Deník!$Y409=Statistika!$F$88,IF(AND(Deník!$R409&gt;=0,Deník!$R409&lt;=1),"BE",Deník!$R409),""),"")</f>
        <v/>
      </c>
      <c r="BX409" s="233" t="str">
        <f>IF(Deník!$R409&lt;&gt;"",IF(Deník!$Y409=Statistika!$F$89,IF(AND(Deník!$R409&gt;=0,Deník!$R409&lt;=1),"BE",Deník!$R409),""),"")</f>
        <v/>
      </c>
      <c r="BY409" s="233" t="str">
        <f>IF(Deník!$R409&lt;&gt;"",IF(Deník!$Y409=Statistika!$F$90,IF(AND(Deník!$R409&gt;=0,Deník!$R409&lt;=1),"BE",Deník!$R409),""),"")</f>
        <v/>
      </c>
      <c r="BZ409" s="233" t="str">
        <f>IF(Deník!$R409&lt;&gt;"",IF(Deník!$Y409=Statistika!$F$91,IF(AND(Deník!$R409&gt;=0,Deník!$R409&lt;=1),"BE",Deník!$R409),""),"")</f>
        <v/>
      </c>
      <c r="CA409" s="233"/>
      <c r="CB409" s="233" t="str">
        <f>IF(Deník!$R409&lt;&gt;"",IF(Deník!$AB409="SL",IF(AND(Deník!$R409&gt;=0,Deník!$R409&lt;=1),"BE",Deník!$R409),""),"")</f>
        <v/>
      </c>
      <c r="CC409" s="233" t="str">
        <f>IF(Deník!$R409&lt;&gt;"",IF(Deník!$AB409="BE10",IF(AND(Deník!$R409&gt;=0,Deník!$R409&lt;=1),"BE",Deník!$R409),""),"")</f>
        <v/>
      </c>
      <c r="CD409" s="233" t="str">
        <f>IF(Deník!$R409&lt;&gt;"",IF(Deník!$AB409="BE15",IF(AND(Deník!$R409&gt;=0,Deník!$R409&lt;=1),"BE",Deník!$R409),""),"")</f>
        <v/>
      </c>
      <c r="CE409" s="233" t="str">
        <f>IF(Deník!$R409&lt;&gt;"",IF(Deník!$AB409="BE20",IF(AND(Deník!$R409&gt;=0,Deník!$R409&lt;=1),"BE",Deník!$R409),""),"")</f>
        <v/>
      </c>
      <c r="CF409" s="233" t="str">
        <f>IF(Deník!$R409&lt;&gt;"",IF(Deník!$AB409="TP1",IF(AND(Deník!$R409&gt;=0,Deník!$R409&lt;=1),"BE",Deník!$R409),""),"")</f>
        <v/>
      </c>
      <c r="CG409" s="233" t="str">
        <f>IF(Deník!$R409&lt;&gt;"",IF(Deník!$AB409="TP2",IF(AND(Deník!$R409&gt;=0,Deník!$R409&lt;=1),"BE",Deník!$R409),""),"")</f>
        <v/>
      </c>
      <c r="CH409" s="233" t="str">
        <f>IF(Deník!$R409&lt;&gt;"",IF(Deník!$AB409="TP3",IF(AND(Deník!$R409&gt;=0,Deník!$R409&lt;=1),"BE",Deník!$R409),""),"")</f>
        <v/>
      </c>
      <c r="CI409" s="233" t="str">
        <f>IF(Deník!$R409&lt;&gt;"",IF(Deník!$AB409="Trailing SL",IF(AND(Deník!$R409&gt;=0,Deník!$R409&lt;=1),"BE",Deník!$R409),""),"")</f>
        <v/>
      </c>
      <c r="CJ409" s="233" t="str">
        <f>IF(Deník!$R409&lt;&gt;"",IF(Deník!$AB409="Manual",IF(AND(Deník!$R409&gt;=0,Deník!$R409&lt;=1),"BE",Deník!$R409),""),"")</f>
        <v/>
      </c>
      <c r="CK409" s="233"/>
      <c r="CL409" s="233" t="str">
        <f>IF(Deník!$R409&lt;0,IF(Deník!$AC409=Statistika!$F$117,Deník!$R409,""),"")</f>
        <v/>
      </c>
      <c r="CM409" s="233" t="str">
        <f>IF(Deník!$R409&lt;0,IF(Deník!$AC409=Statistika!$F$118,Deník!$R409,""),"")</f>
        <v/>
      </c>
      <c r="CN409" s="233" t="str">
        <f>IF(Deník!$R409&lt;0,IF(Deník!$AC409=Statistika!$F$119,Deník!$R409,""),"")</f>
        <v/>
      </c>
      <c r="CO409" s="233" t="str">
        <f>IF(Deník!$R409&lt;0,IF(Deník!$AC409=Statistika!$F$120,Deník!$R409,""),"")</f>
        <v/>
      </c>
      <c r="CP409" s="233" t="str">
        <f>IF(Deník!$R409&lt;0,IF(Deník!$AC409=Statistika!$F$121,Deník!$R409,""),"")</f>
        <v/>
      </c>
      <c r="CQ409" s="233" t="str">
        <f>IF(Deník!$R409&lt;0,IF(Deník!$AC409=Statistika!$F$122,Deník!$R409,""),"")</f>
        <v/>
      </c>
      <c r="CR409" s="233" t="str">
        <f>IF(Deník!$R409&lt;0,IF(Deník!$AC409=Statistika!$F$123,Deník!$R409,""),"")</f>
        <v/>
      </c>
      <c r="CS409" s="233" t="str">
        <f>IF(Deník!$R409&lt;0,IF(Deník!$AC409=Statistika!$F$124,Deník!$R409,""),"")</f>
        <v/>
      </c>
      <c r="CT409" s="233" t="str">
        <f>IF(Deník!$R409&lt;0,IF(Deník!$AC409=Statistika!$F$125,Deník!$R409,""),"")</f>
        <v/>
      </c>
      <c r="CU409" s="233"/>
      <c r="CV409" s="233" t="str">
        <f>IF(Deník!$R409&lt;0,IF(Deník!$AD409=$CV$2,Deník!$R409,""),"")</f>
        <v/>
      </c>
      <c r="CW409" s="233" t="str">
        <f>IF(Deník!$R409&lt;0,IF(Deník!$AD409=$CW$2,Deník!$R409,""),"")</f>
        <v/>
      </c>
      <c r="CX409" s="233" t="str">
        <f>IF(Deník!$R409&lt;0,IF(Deník!$AD409=$CX$2,Deník!$R409,""),"")</f>
        <v/>
      </c>
      <c r="CY409" s="233" t="str">
        <f>IF(Deník!$R409&lt;0,IF(Deník!$AD409=$CY$2,Deník!$R409,""),"")</f>
        <v/>
      </c>
      <c r="CZ409" s="233" t="str">
        <f>IF(Deník!$R409&lt;0,IF(Deník!$AD409=$CZ$2,Deník!$R409,""),"")</f>
        <v/>
      </c>
      <c r="DL409" s="221">
        <f t="shared" si="18"/>
        <v>93847.029999999984</v>
      </c>
      <c r="DM409" s="220">
        <f t="shared" si="17"/>
        <v>-6.1529700000000132E-2</v>
      </c>
      <c r="DO409" s="50">
        <f>Deník!W410</f>
        <v>0</v>
      </c>
      <c r="DP409" s="102" t="str">
        <f>IF(AND(Deník!W410&gt;0),1,"")</f>
        <v/>
      </c>
      <c r="DQ409" s="102">
        <f>IF(AND(Deník!W410&lt;=0),1,"")</f>
        <v>1</v>
      </c>
      <c r="DR409" s="227"/>
      <c r="DS409" s="228"/>
      <c r="DT409" s="85"/>
      <c r="DU409" s="54">
        <f>IF(MONTH(Deník!$C409)=DU$2,Deník!$W409,"")</f>
        <v>0</v>
      </c>
      <c r="DV409" s="222" t="str">
        <f>IF(MONTH(Deník!$C409)=DV$2,Deník!$W409,"")</f>
        <v/>
      </c>
      <c r="DW409" s="222" t="str">
        <f>IF(MONTH(Deník!$C409)=DW$2,Deník!$W409,"")</f>
        <v/>
      </c>
      <c r="DX409" s="222" t="str">
        <f>IF(MONTH(Deník!$C409)=DX$2,Deník!$W409,"")</f>
        <v/>
      </c>
      <c r="DY409" s="222" t="str">
        <f>IF(MONTH(Deník!$C409)=DY$2,Deník!$W409,"")</f>
        <v/>
      </c>
      <c r="DZ409" s="222" t="str">
        <f>IF(MONTH(Deník!$C409)=DZ$2,Deník!$W409,"")</f>
        <v/>
      </c>
      <c r="EA409" s="222" t="str">
        <f>IF(MONTH(Deník!$C409)=EA$2,Deník!$W409,"")</f>
        <v/>
      </c>
      <c r="EB409" s="222" t="str">
        <f>IF(MONTH(Deník!$C409)=EB$2,Deník!$W409,"")</f>
        <v/>
      </c>
      <c r="EC409" s="222" t="str">
        <f>IF(MONTH(Deník!$C409)=EC$2,Deník!$W409,"")</f>
        <v/>
      </c>
      <c r="ED409" s="222" t="str">
        <f>IF(MONTH(Deník!$C409)=ED$2,Deník!$W409,"")</f>
        <v/>
      </c>
      <c r="EE409" s="222" t="str">
        <f>IF(MONTH(Deník!$C409)=EE$2,Deník!$W409,"")</f>
        <v/>
      </c>
      <c r="EF409" s="222" t="str">
        <f>IF(MONTH(Deník!$C409)=EF$2,Deník!$W409,"")</f>
        <v/>
      </c>
      <c r="EI409" s="600" t="str">
        <f>IF(Deník!$W409&lt;&gt;"",IF(Deník!$B409=Statistika!$F$63,Deník!$W409,""),"")</f>
        <v/>
      </c>
      <c r="EJ409" s="13" t="str">
        <f>IF(Deník!$W409&lt;&gt;"",IF(Deník!$B409=Statistika!$F$64,Deník!$W409,""),"")</f>
        <v/>
      </c>
      <c r="EK409" s="13" t="str">
        <f>IF(Deník!$W409&lt;&gt;"",IF(Deník!$B409=Statistika!$F$65,Deník!$W409,""),"")</f>
        <v/>
      </c>
      <c r="EL409" s="13" t="str">
        <f>IF(Deník!$W409&lt;&gt;"",IF(Deník!$B409=Statistika!$F$66,Deník!$W409,""),"")</f>
        <v/>
      </c>
      <c r="EM409" s="13" t="str">
        <f>IF(Deník!$W409&lt;&gt;"",IF(Deník!$B409=Statistika!$F$67,Deník!$W409,""),"")</f>
        <v/>
      </c>
      <c r="EN409" s="13" t="str">
        <f>IF(Deník!$W409&lt;&gt;"",IF(Deník!$B409=Statistika!$F$68,Deník!$W409,""),"")</f>
        <v/>
      </c>
      <c r="EO409" s="13" t="str">
        <f>IF(Deník!$W409&lt;&gt;"",IF(Deník!$B409=Statistika!$F$69,Deník!$W409,""),"")</f>
        <v/>
      </c>
      <c r="EP409" s="601" t="str">
        <f>IF(Deník!$W409&lt;&gt;"",IF(Deník!$B409=Statistika!$F$70,Deník!$W409,""),"")</f>
        <v/>
      </c>
      <c r="EQ409" s="90"/>
      <c r="ER409" s="63" t="str">
        <f>IF(Deník!$W409&lt;&gt;"",IF(Deník!$J409="L",Deník!$W409,""),"")</f>
        <v/>
      </c>
      <c r="ES409" s="13" t="str">
        <f>IF(Deník!$W409&lt;&gt;"",IF(Deník!$J409="S",Deník!$W409,""),"")</f>
        <v/>
      </c>
      <c r="ET409" s="95"/>
      <c r="EU409" s="88"/>
      <c r="EV409" s="63" t="str">
        <f>IF(WEEKDAY(Deník!$C409,2)=1,Deník!$W409,"")</f>
        <v/>
      </c>
      <c r="EW409" s="13" t="str">
        <f>IF(WEEKDAY(Deník!$C409,2)=2,Deník!$W409,"")</f>
        <v/>
      </c>
      <c r="EX409" s="13" t="str">
        <f>IF(WEEKDAY(Deník!$C409,2)=3,Deník!$W409,"")</f>
        <v/>
      </c>
      <c r="EY409" s="13" t="str">
        <f>IF(WEEKDAY(Deník!$C409,2)=4,Deník!$W409,"")</f>
        <v/>
      </c>
      <c r="EZ409" s="60" t="str">
        <f>IF(WEEKDAY(Deník!$C409,2)=5,Deník!$W409,"")</f>
        <v/>
      </c>
      <c r="FA409" s="99"/>
      <c r="FB409" s="100">
        <f>Deník!D409</f>
        <v>0</v>
      </c>
      <c r="FC409" s="63">
        <f>IF($FB409&lt;&gt;"",IF(AND($FB409&gt;=FC$2,$FB409&lt;=FC$3),Deník!$W409,""))</f>
        <v>0</v>
      </c>
      <c r="FD409" s="63" t="str">
        <f>IF($FB409&lt;&gt;"",IF(AND($FB409&gt;=FD$2,$FB409&lt;=FD$3),Deník!$W409,""))</f>
        <v/>
      </c>
      <c r="FE409" s="63" t="str">
        <f>IF($FB409&lt;&gt;"",IF(AND($FB409&gt;=FE$2,$FB409&lt;=FE$3),Deník!$W409,""))</f>
        <v/>
      </c>
      <c r="FF409" s="63" t="str">
        <f>IF($FB409&lt;&gt;"",IF(AND($FB409&gt;=FF$2,$FB409&lt;=FF$3),Deník!$W409,""))</f>
        <v/>
      </c>
      <c r="FG409" s="63" t="str">
        <f>IF($FB409&lt;&gt;"",IF(AND($FB409&gt;=FG$2,$FB409&lt;=FG$3),Deník!$W409,""))</f>
        <v/>
      </c>
      <c r="FH409" s="63" t="str">
        <f>IF($FB409&lt;&gt;"",IF(AND($FB409&gt;=FH$2,$FB409&lt;=FH$3),Deník!$W409,""))</f>
        <v/>
      </c>
      <c r="FI409" s="63" t="str">
        <f>IF($FB409&lt;&gt;"",IF(AND($FB409&gt;=FI$2,$FB409&lt;=FI$3),Deník!$W409,""))</f>
        <v/>
      </c>
      <c r="FJ409" s="63" t="str">
        <f>IF($FB409&lt;&gt;"",IF(AND($FB409&gt;=FJ$2,$FB409&lt;=FJ$3),Deník!$W409,""))</f>
        <v/>
      </c>
      <c r="FK409" s="63" t="str">
        <f>IF($FB409&lt;&gt;"",IF(AND($FB409&gt;=FK$2,$FB409&lt;=FK$3),Deník!$W409,""))</f>
        <v/>
      </c>
      <c r="FL409" s="63" t="str">
        <f>IF($FB409&lt;&gt;"",IF(AND($FB409&gt;=FL$2,$FB409&lt;=FL$3),Deník!$W409,""))</f>
        <v/>
      </c>
      <c r="FM409" s="63" t="str">
        <f>IF($FB409&lt;&gt;"",IF(AND($FB409&gt;=FM$2,$FB409&lt;=FM$3),Deník!$W409,""))</f>
        <v/>
      </c>
      <c r="FN409" s="13"/>
      <c r="FO409" s="20" t="str">
        <f>IF(Deník!$W409&gt;1,Deník!$W409,"")</f>
        <v/>
      </c>
      <c r="FP409" s="20" t="str">
        <f>IF(Deník!$W409&lt;0,Deník!$W409,"")</f>
        <v/>
      </c>
      <c r="FQ409" s="17"/>
      <c r="FS409" s="233"/>
      <c r="FT409" s="233" t="str">
        <f>IF(Deník!$W409&lt;&gt;"",IF(Deník!$Y409=Statistika!$F$78,Deník!$W409,""),"")</f>
        <v/>
      </c>
      <c r="FU409" s="233" t="str">
        <f>IF(Deník!$W409&lt;&gt;"",IF(Deník!$Y409=Statistika!$F$79,Deník!$W409,""),"")</f>
        <v/>
      </c>
      <c r="FV409" s="233" t="str">
        <f>IF(Deník!$W409&lt;&gt;"",IF(Deník!$Y409=Statistika!$F$80,Deník!$W409,""),"")</f>
        <v/>
      </c>
      <c r="FW409" s="233" t="str">
        <f>IF(Deník!$W409&lt;&gt;"",IF(Deník!$Y409=Statistika!$F$81,Deník!$W409,""),"")</f>
        <v/>
      </c>
      <c r="FX409" s="233" t="str">
        <f>IF(Deník!$W409&lt;&gt;"",IF(Deník!$Y409=Statistika!$F$82,Deník!$W409,""),"")</f>
        <v/>
      </c>
      <c r="FY409" s="233" t="str">
        <f>IF(Deník!$W409&lt;&gt;"",IF(Deník!$Y409=Statistika!$F$83,Deník!$W409,""),"")</f>
        <v/>
      </c>
      <c r="FZ409" s="233" t="str">
        <f>IF(Deník!$W409&lt;&gt;"",IF(Deník!$Y409=Statistika!$F$84,Deník!$W409,""),"")</f>
        <v/>
      </c>
      <c r="GA409" s="233" t="str">
        <f>IF(Deník!$W409&lt;&gt;"",IF(Deník!$Y409=Statistika!$F$85,Deník!$W409,""),"")</f>
        <v/>
      </c>
      <c r="GB409" s="233" t="str">
        <f>IF(Deník!$W409&lt;&gt;"",IF(Deník!$Y409=Statistika!$F$86,Deník!$W409,""),"")</f>
        <v/>
      </c>
      <c r="GC409" s="233" t="str">
        <f>IF(Deník!$W409&lt;&gt;"",IF(Deník!$Y409=Statistika!$F$87,Deník!$W409,""),"")</f>
        <v/>
      </c>
      <c r="GD409" s="233" t="str">
        <f>IF(Deník!$W409&lt;&gt;"",IF(Deník!$Y409=Statistika!$F$88,Deník!$W409,""),"")</f>
        <v/>
      </c>
      <c r="GE409" s="233" t="str">
        <f>IF(Deník!$W409&lt;&gt;"",IF(Deník!$Y409=Statistika!$F$89,Deník!$W409,""),"")</f>
        <v/>
      </c>
      <c r="GF409" s="233" t="str">
        <f>IF(Deník!$W409&lt;&gt;"",IF(Deník!$Y409=Statistika!$F$90,Deník!$W409,""),"")</f>
        <v/>
      </c>
      <c r="GG409" s="233" t="str">
        <f>IF(Deník!$W409&lt;&gt;"",IF(Deník!$Y409=Statistika!$F$91,Deník!$W409,""),"")</f>
        <v/>
      </c>
      <c r="GH409" s="233"/>
      <c r="GI409" s="233" t="str">
        <f>IF(Deník!$W409&lt;&gt;"",IF(Deník!$AB409=Statistika!$L$100,Deník!$W409,""),"")</f>
        <v/>
      </c>
      <c r="GJ409" s="233" t="str">
        <f>IF(Deník!$W409&lt;&gt;"",IF(Deník!$AB409=Statistika!$L$101,Deník!$W409,""),"")</f>
        <v/>
      </c>
      <c r="GK409" s="233" t="str">
        <f>IF(Deník!$W409&lt;&gt;"",IF(Deník!$AB409=Statistika!$L$102,Deník!$W409,""),"")</f>
        <v/>
      </c>
      <c r="GL409" s="233" t="str">
        <f>IF(Deník!$W409&lt;&gt;"",IF(Deník!$AB409=Statistika!$L$103,Deník!$W409,""),"")</f>
        <v/>
      </c>
      <c r="GM409" s="233" t="str">
        <f>IF(Deník!$W409&lt;&gt;"",IF(Deník!$AB409=Statistika!$L$104,Deník!$W409,""),"")</f>
        <v/>
      </c>
      <c r="GN409" s="233" t="str">
        <f>IF(Deník!$W409&lt;&gt;"",IF(Deník!$AB409=Statistika!$L$105,Deník!$W409,""),"")</f>
        <v/>
      </c>
      <c r="GO409" s="233" t="str">
        <f>IF(Deník!$W409&lt;&gt;"",IF(Deník!$AB409=Statistika!$L$106,Deník!$W409,""),"")</f>
        <v/>
      </c>
      <c r="GP409" s="233" t="str">
        <f>IF(Deník!$W409&lt;&gt;"",IF(Deník!$AB409=Statistika!$L$107,Deník!$W409,""),"")</f>
        <v/>
      </c>
      <c r="GQ409" s="233" t="str">
        <f>IF(Deník!$W409&lt;&gt;"",IF(Deník!$AB409=Statistika!$L$108,Deník!$W409,""),"")</f>
        <v/>
      </c>
      <c r="GS409" s="233" t="str">
        <f>IF(Deník!$W409&lt;0,IF(Deník!$AC409=Statistika!$F$117,Deník!$W409,""),"")</f>
        <v/>
      </c>
      <c r="GT409" s="233" t="str">
        <f>IF(Deník!$W409&lt;0,IF(Deník!$AC409=Statistika!$F$118,Deník!$W409,""),"")</f>
        <v/>
      </c>
      <c r="GU409" s="233" t="str">
        <f>IF(Deník!$W409&lt;0,IF(Deník!$AC409=Statistika!$F$119,Deník!$W409,""),"")</f>
        <v/>
      </c>
      <c r="GV409" s="233" t="str">
        <f>IF(Deník!$W409&lt;0,IF(Deník!$AC409=Statistika!$F$120,Deník!$W409,""),"")</f>
        <v/>
      </c>
      <c r="GW409" s="233" t="str">
        <f>IF(Deník!$W409&lt;0,IF(Deník!$AC409=Statistika!$F$121,Deník!$W409,""),"")</f>
        <v/>
      </c>
      <c r="GX409" s="233" t="str">
        <f>IF(Deník!$W409&lt;0,IF(Deník!$AC409=Statistika!$F$122,Deník!$W409,""),"")</f>
        <v/>
      </c>
      <c r="GY409" s="233" t="str">
        <f>IF(Deník!$W409&lt;0,IF(Deník!$AC409=Statistika!$F$123,Deník!$W409,""),"")</f>
        <v/>
      </c>
      <c r="GZ409" s="233" t="str">
        <f>IF(Deník!$W409&lt;0,IF(Deník!$AC409=Statistika!$F$124,Deník!$W409,""),"")</f>
        <v/>
      </c>
      <c r="HA409" s="233" t="str">
        <f>IF(Deník!$W409&lt;0,IF(Deník!$AC409=Statistika!$F$125,Deník!$W409,""),"")</f>
        <v/>
      </c>
      <c r="HC409" s="233" t="str">
        <f>IF(Deník!$W409&lt;0,IF(Deník!$AD409=Statistika!$F$133,Deník!$W409,""),"")</f>
        <v/>
      </c>
      <c r="HD409" s="233" t="str">
        <f>IF(Deník!$W409&lt;0,IF(Deník!$AD409=Statistika!$F$134,Deník!$W409,""),"")</f>
        <v/>
      </c>
      <c r="HE409" s="233" t="str">
        <f>IF(Deník!$W409&lt;0,IF(Deník!$AD409=Statistika!$F$135,Deník!$W409,""),"")</f>
        <v/>
      </c>
      <c r="HF409" s="233" t="str">
        <f>IF(Deník!$W409&lt;0,IF(Deník!$AD409=Statistika!$F$136,Deník!$W409,""),"")</f>
        <v/>
      </c>
      <c r="HG409" s="233" t="str">
        <f>IF(Deník!$W409&lt;0,IF(Deník!$AD409=Statistika!$F$137,Deník!$W409,""),"")</f>
        <v/>
      </c>
      <c r="ID409" s="8">
        <f>Tabulka4[[#This Row],[Sloupec3]]</f>
        <v>0</v>
      </c>
      <c r="IE409" s="17" t="str">
        <f>IF(AND([1]Deník!$C409&gt;='[1]Měsíční shrnutí'!$D$1,[1]Deník!$C409&lt;='[1]Měsíční shrnutí'!$F$1),[1]Deník!$X409,"")</f>
        <v/>
      </c>
    </row>
    <row r="410" spans="1:239">
      <c r="A410" s="8">
        <f>Deník!C411</f>
        <v>0</v>
      </c>
      <c r="B410" s="50" t="str">
        <f>Deník!R411</f>
        <v/>
      </c>
      <c r="C410" s="102" t="str">
        <f>IF(AND(Deník!R411&gt;1,Deník!R411&lt;&gt;""),1,"")</f>
        <v/>
      </c>
      <c r="D410" s="102" t="str">
        <f>IF(AND(Deník!R411&lt;=0,Deník!R411&lt;&gt;""),1,"")</f>
        <v/>
      </c>
      <c r="E410" s="103" t="str">
        <f>IF(AND(Deník!R411&gt;=0,Deník!R411&lt;=1),1,"")</f>
        <v/>
      </c>
      <c r="F410" s="79" t="str">
        <f>IF(Deník!R411&lt;&gt;"",Deník!R411+F409,"")</f>
        <v/>
      </c>
      <c r="G410" s="85"/>
      <c r="H410" s="54" t="str">
        <f>IF(MONTH(Deník!$C410)=H$2,IF(AND(Deník!$R410&gt;=0,Deník!$R410&lt;=1),"BE",Deník!$R410),"")</f>
        <v/>
      </c>
      <c r="I410" s="11" t="str">
        <f>IF(MONTH(Deník!$C410)=I$2,IF(AND(Deník!$R410&gt;=0,Deník!$R410&lt;=1),"BE",Deník!$R410),"")</f>
        <v/>
      </c>
      <c r="J410" s="11" t="str">
        <f>IF(MONTH(Deník!$C410)=J$2,IF(AND(Deník!$R410&gt;=0,Deník!$R410&lt;=1),"BE",Deník!$R410),"")</f>
        <v/>
      </c>
      <c r="K410" s="11" t="str">
        <f>IF(MONTH(Deník!$C410)=K$2,IF(AND(Deník!$R410&gt;=0,Deník!$R410&lt;=1),"BE",Deník!$R410),"")</f>
        <v/>
      </c>
      <c r="L410" s="11" t="str">
        <f>IF(MONTH(Deník!$C410)=L$2,IF(AND(Deník!$R410&gt;=0,Deník!$R410&lt;=1),"BE",Deník!$R410),"")</f>
        <v/>
      </c>
      <c r="M410" s="11" t="str">
        <f>IF(MONTH(Deník!$C410)=M$2,IF(AND(Deník!$R410&gt;=0,Deník!$R410&lt;=1),"BE",Deník!$R410),"")</f>
        <v/>
      </c>
      <c r="N410" s="11" t="str">
        <f>IF(MONTH(Deník!$C410)=N$2,IF(AND(Deník!$R410&gt;=0,Deník!$R410&lt;=1),"BE",Deník!$R410),"")</f>
        <v/>
      </c>
      <c r="O410" s="11" t="str">
        <f>IF(MONTH(Deník!$C410)=O$2,IF(AND(Deník!$R410&gt;=0,Deník!$R410&lt;=1),"BE",Deník!$R410),"")</f>
        <v/>
      </c>
      <c r="P410" s="11" t="str">
        <f>IF(MONTH(Deník!$C410)=P$2,IF(AND(Deník!$R410&gt;=0,Deník!$R410&lt;=1),"BE",Deník!$R410),"")</f>
        <v/>
      </c>
      <c r="Q410" s="11" t="str">
        <f>IF(MONTH(Deník!$C410)=Q$2,IF(AND(Deník!$R410&gt;=0,Deník!$R410&lt;=1),"BE",Deník!$R410),"")</f>
        <v/>
      </c>
      <c r="R410" s="11" t="str">
        <f>IF(MONTH(Deník!$C410)=R$2,IF(AND(Deník!$R410&gt;=0,Deník!$R410&lt;=1),"BE",Deník!$R410),"")</f>
        <v/>
      </c>
      <c r="S410" s="57" t="str">
        <f>IF(MONTH(Deník!$C410)=S$2,IF(AND(Deník!$R410&gt;=0,Deník!$R410&lt;=1),"BE",Deník!$R410),"")</f>
        <v/>
      </c>
      <c r="U410" s="12"/>
      <c r="V410" s="12"/>
      <c r="X410" s="600" t="str">
        <f>IF(Deník!$R410&lt;&gt;"",IF(Deník!$B410=Statistika!$F$63,IF(AND(Deník!$R410&gt;=0,Deník!$R410&lt;=1),"BE",Deník!$R410),""),"")</f>
        <v/>
      </c>
      <c r="Y410" s="13" t="str">
        <f>IF(Deník!$R410&lt;&gt;"",IF(Deník!$B410=Statistika!$F$64,IF(AND(Deník!$R410&gt;=0,Deník!$R410&lt;=1),"BE",Deník!$R410),""),"")</f>
        <v/>
      </c>
      <c r="Z410" s="13" t="str">
        <f>IF(Deník!$R410&lt;&gt;"",IF(Deník!$B410=Statistika!$F$65,IF(AND(Deník!$R410&gt;=0,Deník!$R410&lt;=1),"BE",Deník!$R410),""),"")</f>
        <v/>
      </c>
      <c r="AA410" s="13" t="str">
        <f>IF(Deník!$R410&lt;&gt;"",IF(Deník!$B410=Statistika!$F$66,IF(AND(Deník!$R410&gt;=0,Deník!$R410&lt;=1),"BE",Deník!$R410),""),"")</f>
        <v/>
      </c>
      <c r="AB410" s="13" t="str">
        <f>IF(Deník!$R410&lt;&gt;"",IF(Deník!$B410=Statistika!$F$67,IF(AND(Deník!$R410&gt;=0,Deník!$R410&lt;=1),"BE",Deník!$R410),""),"")</f>
        <v/>
      </c>
      <c r="AC410" s="13" t="str">
        <f>IF(Deník!$R410&lt;&gt;"",IF(Deník!$B410=Statistika!$F$68,IF(AND(Deník!$R410&gt;=0,Deník!$R410&lt;=1),"BE",Deník!$R410),""),"")</f>
        <v/>
      </c>
      <c r="AD410" s="13" t="str">
        <f>IF(Deník!$R410&lt;&gt;"",IF(Deník!$B410=Statistika!$F$69,IF(AND(Deník!$R410&gt;=0,Deník!$R410&lt;=1),"BE",Deník!$R410),""),"")</f>
        <v/>
      </c>
      <c r="AE410" s="601" t="str">
        <f>IF(Deník!$R410&lt;&gt;"",IF(Deník!$B410=Statistika!$F$70,IF(AND(Deník!$R410&gt;=0,Deník!$R410&lt;=1),"BE",Deník!$R410),""),"")</f>
        <v/>
      </c>
      <c r="AF410" s="90"/>
      <c r="AG410" s="63" t="str">
        <f>IF(Deník!$R410&lt;&gt;"",IF(Deník!$J410="L",IF(AND(Deník!$R410&gt;=0,Deník!$R410&lt;=1),"BE",Deník!$R410),""),"")</f>
        <v/>
      </c>
      <c r="AH410" s="13" t="str">
        <f>IF(Deník!$R410&lt;&gt;"",IF(Deník!$J410="S",IF(AND(Deník!$R410&gt;=0,Deník!$R410&lt;=1),"BE",Deník!$R410),""),"")</f>
        <v/>
      </c>
      <c r="AI410" s="95"/>
      <c r="AJ410" s="71" t="str">
        <f>IF(Deník!N411&lt;&gt;"",Deník!N411*-1,"")</f>
        <v/>
      </c>
      <c r="AK410" s="88"/>
      <c r="AL410" s="63" t="str">
        <f>IF(WEEKDAY(Deník!$C410,2)=1,IF(AND(Deník!$R410&gt;=0,Deník!$R410&lt;=1),"BE",Deník!$R410),"")</f>
        <v/>
      </c>
      <c r="AM410" s="13" t="str">
        <f>IF(WEEKDAY(Deník!$C410,2)=2,IF(AND(Deník!$R410&gt;=0,Deník!$R410&lt;=1),"BE",Deník!$R410),"")</f>
        <v/>
      </c>
      <c r="AN410" s="13" t="str">
        <f>IF(WEEKDAY(Deník!$C410,2)=3,IF(AND(Deník!$R410&gt;=0,Deník!$R410&lt;=1),"BE",Deník!$R410),"")</f>
        <v/>
      </c>
      <c r="AO410" s="13" t="str">
        <f>IF(WEEKDAY(Deník!$C410,2)=4,IF(AND(Deník!$R410&gt;=0,Deník!$R410&lt;=1),"BE",Deník!$R410),"")</f>
        <v/>
      </c>
      <c r="AP410" s="60" t="str">
        <f>IF(WEEKDAY(Deník!$C410,2)=5,IF(AND(Deník!$R410&gt;=0,Deník!$R410&lt;=1),"BE",Deník!$R410),"")</f>
        <v/>
      </c>
      <c r="AQ410" s="99"/>
      <c r="AR410" s="100">
        <f>Deník!D410</f>
        <v>0</v>
      </c>
      <c r="AS410" s="63" t="str">
        <f>IF(Deník!$D410&lt;&gt;"",IF(AND(Deník!$D410&gt;=AS$2,Deník!$D410&lt;=AS$3),IF(AND(Deník!$R410&gt;=0,Deník!$R410&lt;=1),"BE",Deník!$R410),""),"")</f>
        <v/>
      </c>
      <c r="AT410" s="63" t="str">
        <f>IF(Deník!$D410&lt;&gt;"",IF(AND(Deník!$D410&gt;=AT$2,Deník!$D410&lt;=AT$3),IF(AND(Deník!$R410&gt;=0,Deník!$R410&lt;=1),"BE",Deník!$R410),""),"")</f>
        <v/>
      </c>
      <c r="AU410" s="63" t="str">
        <f>IF(Deník!$D410&lt;&gt;"",IF(AND(Deník!$D410&gt;=AU$2,Deník!$D410&lt;=AU$3),IF(AND(Deník!$R410&gt;=0,Deník!$R410&lt;=1),"BE",Deník!$R410),""),"")</f>
        <v/>
      </c>
      <c r="AV410" s="63" t="str">
        <f>IF(Deník!$D410&lt;&gt;"",IF(AND(Deník!$D410&gt;=AV$2,Deník!$D410&lt;=AV$3),IF(AND(Deník!$R410&gt;=0,Deník!$R410&lt;=1),"BE",Deník!$R410),""),"")</f>
        <v/>
      </c>
      <c r="AW410" s="63" t="str">
        <f>IF(Deník!$D410&lt;&gt;"",IF(AND(Deník!$D410&gt;=AW$2,Deník!$D410&lt;=AW$3),IF(AND(Deník!$R410&gt;=0,Deník!$R410&lt;=1),"BE",Deník!$R410),""),"")</f>
        <v/>
      </c>
      <c r="AX410" s="63" t="str">
        <f>IF(Deník!$D410&lt;&gt;"",IF(AND(Deník!$D410&gt;=AX$2,Deník!$D410&lt;=AX$3),IF(AND(Deník!$R410&gt;=0,Deník!$R410&lt;=1),"BE",Deník!$R410),""),"")</f>
        <v/>
      </c>
      <c r="AY410" s="63" t="str">
        <f>IF(Deník!$D410&lt;&gt;"",IF(AND(Deník!$D410&gt;=AY$2,Deník!$D410&lt;=AY$3),IF(AND(Deník!$R410&gt;=0,Deník!$R410&lt;=1),"BE",Deník!$R410),""),"")</f>
        <v/>
      </c>
      <c r="AZ410" s="63" t="str">
        <f>IF(Deník!$D410&lt;&gt;"",IF(AND(Deník!$D410&gt;=AZ$2,Deník!$D410&lt;=AZ$3),IF(AND(Deník!$R410&gt;=0,Deník!$R410&lt;=1),"BE",Deník!$R410),""),"")</f>
        <v/>
      </c>
      <c r="BA410" s="63" t="str">
        <f>IF(Deník!$D410&lt;&gt;"",IF(AND(Deník!$D410&gt;=BA$2,Deník!$D410&lt;=BA$3),IF(AND(Deník!$R410&gt;=0,Deník!$R410&lt;=1),"BE",Deník!$R410),""),"")</f>
        <v/>
      </c>
      <c r="BB410" s="63" t="str">
        <f>IF(Deník!$D410&lt;&gt;"",IF(AND(Deník!$D410&gt;=BB$2,Deník!$D410&lt;=BB$3),IF(AND(Deník!$R410&gt;=0,Deník!$R410&lt;=1),"BE",Deník!$R410),""),"")</f>
        <v/>
      </c>
      <c r="BC410" s="71" t="str">
        <f>IF(Deník!$D410&lt;&gt;"",IF(AND(Deník!$D410&gt;=BC$2,Deník!$D410&lt;=BC$3),IF(AND(Deník!$R410&gt;=0,Deník!$R410&lt;=1),"BE",Deník!$R410),""),"")</f>
        <v/>
      </c>
      <c r="BD410" s="20" t="str">
        <f>IF(Deník!$J411="S",(Deník!$M411-Deník!$K411),IF(Deník!$J411="L",(Deník!$K411-Deník!$M411),""))</f>
        <v/>
      </c>
      <c r="BE410" s="20" t="str">
        <f>IF(Deník!$J411="S",(Deník!$K411-Deník!$O411),IF(Deník!$J411="L",(Deník!$O411-Deník!$K411),""))</f>
        <v/>
      </c>
      <c r="BF410" s="20" t="str">
        <f>IF(Deník!$J411="S",(Deník!$K411-Deník!$L411),IF(Deník!$J411="L",(Deník!$L411-Deník!$K411),""))</f>
        <v/>
      </c>
      <c r="BG410" s="20" t="str">
        <f>IF(Deník!$J411="S",(Deník!$K411-Deník!$S411),IF(Deník!$J411="L",(Deník!$S411-Deník!$K411),""))</f>
        <v/>
      </c>
      <c r="BH410" s="20" t="str">
        <f>IF(Deník!$J411="S",(Deník!$K411-Deník!$U411),IF(Deník!$J411="L",(Deník!$U411-Deník!$K411),""))</f>
        <v/>
      </c>
      <c r="BI410" s="20" t="str">
        <f>IF(Deník!$R410&gt;1,Deník!$R410,"")</f>
        <v/>
      </c>
      <c r="BJ410" s="20" t="str">
        <f>IF(Deník!$R410&lt;0,Deník!$R410,"")</f>
        <v/>
      </c>
      <c r="BK410" s="17"/>
      <c r="BM410" s="233" t="str">
        <f>IF(Deník!$R410&lt;&gt;"",IF(Deník!$Y410=Statistika!$F$78,IF(AND(Deník!$R410&gt;=0,Deník!$R410&lt;=1),"BE",Deník!$R410),""),"")</f>
        <v/>
      </c>
      <c r="BN410" s="233" t="str">
        <f>IF(Deník!$R410&lt;&gt;"",IF(Deník!$Y410=Statistika!$F$79,IF(AND(Deník!$R410&gt;=0,Deník!$R410&lt;=1),"BE",Deník!$R410),""),"")</f>
        <v/>
      </c>
      <c r="BO410" s="233" t="str">
        <f>IF(Deník!$R410&lt;&gt;"",IF(Deník!$Y410=Statistika!$F$80,IF(AND(Deník!$R410&gt;=0,Deník!$R410&lt;=1),"BE",Deník!$R410),""),"")</f>
        <v/>
      </c>
      <c r="BP410" s="233" t="str">
        <f>IF(Deník!$R410&lt;&gt;"",IF(Deník!$Y410=Statistika!$F$81,IF(AND(Deník!$R410&gt;=0,Deník!$R410&lt;=1),"BE",Deník!$R410),""),"")</f>
        <v/>
      </c>
      <c r="BQ410" s="233" t="str">
        <f>IF(Deník!$R410&lt;&gt;"",IF(Deník!$Y410=Statistika!$F$82,IF(AND(Deník!$R410&gt;=0,Deník!$R410&lt;=1),"BE",Deník!$R410),""),"")</f>
        <v/>
      </c>
      <c r="BR410" s="233" t="str">
        <f>IF(Deník!$R410&lt;&gt;"",IF(Deník!$Y410=Statistika!$F$83,IF(AND(Deník!$R410&gt;=0,Deník!$R410&lt;=1),"BE",Deník!$R410),""),"")</f>
        <v/>
      </c>
      <c r="BS410" s="233" t="str">
        <f>IF(Deník!$R410&lt;&gt;"",IF(Deník!$Y410=Statistika!$F$84,IF(AND(Deník!$R410&gt;=0,Deník!$R410&lt;=1),"BE",Deník!$R410),""),"")</f>
        <v/>
      </c>
      <c r="BT410" s="233" t="str">
        <f>IF(Deník!$R410&lt;&gt;"",IF(Deník!$Y410=Statistika!$F$85,IF(AND(Deník!$R410&gt;=0,Deník!$R410&lt;=1),"BE",Deník!$R410),""),"")</f>
        <v/>
      </c>
      <c r="BU410" s="233" t="str">
        <f>IF(Deník!$R410&lt;&gt;"",IF(Deník!$Y410=Statistika!$F$86,IF(AND(Deník!$R410&gt;=0,Deník!$R410&lt;=1),"BE",Deník!$R410),""),"")</f>
        <v/>
      </c>
      <c r="BV410" s="233" t="str">
        <f>IF(Deník!$R410&lt;&gt;"",IF(Deník!$Y410=Statistika!$F$87,IF(AND(Deník!$R410&gt;=0,Deník!$R410&lt;=1),"BE",Deník!$R410),""),"")</f>
        <v/>
      </c>
      <c r="BW410" s="233" t="str">
        <f>IF(Deník!$R410&lt;&gt;"",IF(Deník!$Y410=Statistika!$F$88,IF(AND(Deník!$R410&gt;=0,Deník!$R410&lt;=1),"BE",Deník!$R410),""),"")</f>
        <v/>
      </c>
      <c r="BX410" s="233" t="str">
        <f>IF(Deník!$R410&lt;&gt;"",IF(Deník!$Y410=Statistika!$F$89,IF(AND(Deník!$R410&gt;=0,Deník!$R410&lt;=1),"BE",Deník!$R410),""),"")</f>
        <v/>
      </c>
      <c r="BY410" s="233" t="str">
        <f>IF(Deník!$R410&lt;&gt;"",IF(Deník!$Y410=Statistika!$F$90,IF(AND(Deník!$R410&gt;=0,Deník!$R410&lt;=1),"BE",Deník!$R410),""),"")</f>
        <v/>
      </c>
      <c r="BZ410" s="233" t="str">
        <f>IF(Deník!$R410&lt;&gt;"",IF(Deník!$Y410=Statistika!$F$91,IF(AND(Deník!$R410&gt;=0,Deník!$R410&lt;=1),"BE",Deník!$R410),""),"")</f>
        <v/>
      </c>
      <c r="CA410" s="233"/>
      <c r="CB410" s="233" t="str">
        <f>IF(Deník!$R410&lt;&gt;"",IF(Deník!$AB410="SL",IF(AND(Deník!$R410&gt;=0,Deník!$R410&lt;=1),"BE",Deník!$R410),""),"")</f>
        <v/>
      </c>
      <c r="CC410" s="233" t="str">
        <f>IF(Deník!$R410&lt;&gt;"",IF(Deník!$AB410="BE10",IF(AND(Deník!$R410&gt;=0,Deník!$R410&lt;=1),"BE",Deník!$R410),""),"")</f>
        <v/>
      </c>
      <c r="CD410" s="233" t="str">
        <f>IF(Deník!$R410&lt;&gt;"",IF(Deník!$AB410="BE15",IF(AND(Deník!$R410&gt;=0,Deník!$R410&lt;=1),"BE",Deník!$R410),""),"")</f>
        <v/>
      </c>
      <c r="CE410" s="233" t="str">
        <f>IF(Deník!$R410&lt;&gt;"",IF(Deník!$AB410="BE20",IF(AND(Deník!$R410&gt;=0,Deník!$R410&lt;=1),"BE",Deník!$R410),""),"")</f>
        <v/>
      </c>
      <c r="CF410" s="233" t="str">
        <f>IF(Deník!$R410&lt;&gt;"",IF(Deník!$AB410="TP1",IF(AND(Deník!$R410&gt;=0,Deník!$R410&lt;=1),"BE",Deník!$R410),""),"")</f>
        <v/>
      </c>
      <c r="CG410" s="233" t="str">
        <f>IF(Deník!$R410&lt;&gt;"",IF(Deník!$AB410="TP2",IF(AND(Deník!$R410&gt;=0,Deník!$R410&lt;=1),"BE",Deník!$R410),""),"")</f>
        <v/>
      </c>
      <c r="CH410" s="233" t="str">
        <f>IF(Deník!$R410&lt;&gt;"",IF(Deník!$AB410="TP3",IF(AND(Deník!$R410&gt;=0,Deník!$R410&lt;=1),"BE",Deník!$R410),""),"")</f>
        <v/>
      </c>
      <c r="CI410" s="233" t="str">
        <f>IF(Deník!$R410&lt;&gt;"",IF(Deník!$AB410="Trailing SL",IF(AND(Deník!$R410&gt;=0,Deník!$R410&lt;=1),"BE",Deník!$R410),""),"")</f>
        <v/>
      </c>
      <c r="CJ410" s="233" t="str">
        <f>IF(Deník!$R410&lt;&gt;"",IF(Deník!$AB410="Manual",IF(AND(Deník!$R410&gt;=0,Deník!$R410&lt;=1),"BE",Deník!$R410),""),"")</f>
        <v/>
      </c>
      <c r="CK410" s="233"/>
      <c r="CL410" s="233" t="str">
        <f>IF(Deník!$R410&lt;0,IF(Deník!$AC410=Statistika!$F$117,Deník!$R410,""),"")</f>
        <v/>
      </c>
      <c r="CM410" s="233" t="str">
        <f>IF(Deník!$R410&lt;0,IF(Deník!$AC410=Statistika!$F$118,Deník!$R410,""),"")</f>
        <v/>
      </c>
      <c r="CN410" s="233" t="str">
        <f>IF(Deník!$R410&lt;0,IF(Deník!$AC410=Statistika!$F$119,Deník!$R410,""),"")</f>
        <v/>
      </c>
      <c r="CO410" s="233" t="str">
        <f>IF(Deník!$R410&lt;0,IF(Deník!$AC410=Statistika!$F$120,Deník!$R410,""),"")</f>
        <v/>
      </c>
      <c r="CP410" s="233" t="str">
        <f>IF(Deník!$R410&lt;0,IF(Deník!$AC410=Statistika!$F$121,Deník!$R410,""),"")</f>
        <v/>
      </c>
      <c r="CQ410" s="233" t="str">
        <f>IF(Deník!$R410&lt;0,IF(Deník!$AC410=Statistika!$F$122,Deník!$R410,""),"")</f>
        <v/>
      </c>
      <c r="CR410" s="233" t="str">
        <f>IF(Deník!$R410&lt;0,IF(Deník!$AC410=Statistika!$F$123,Deník!$R410,""),"")</f>
        <v/>
      </c>
      <c r="CS410" s="233" t="str">
        <f>IF(Deník!$R410&lt;0,IF(Deník!$AC410=Statistika!$F$124,Deník!$R410,""),"")</f>
        <v/>
      </c>
      <c r="CT410" s="233" t="str">
        <f>IF(Deník!$R410&lt;0,IF(Deník!$AC410=Statistika!$F$125,Deník!$R410,""),"")</f>
        <v/>
      </c>
      <c r="CU410" s="233"/>
      <c r="CV410" s="233" t="str">
        <f>IF(Deník!$R410&lt;0,IF(Deník!$AD410=$CV$2,Deník!$R410,""),"")</f>
        <v/>
      </c>
      <c r="CW410" s="233" t="str">
        <f>IF(Deník!$R410&lt;0,IF(Deník!$AD410=$CW$2,Deník!$R410,""),"")</f>
        <v/>
      </c>
      <c r="CX410" s="233" t="str">
        <f>IF(Deník!$R410&lt;0,IF(Deník!$AD410=$CX$2,Deník!$R410,""),"")</f>
        <v/>
      </c>
      <c r="CY410" s="233" t="str">
        <f>IF(Deník!$R410&lt;0,IF(Deník!$AD410=$CY$2,Deník!$R410,""),"")</f>
        <v/>
      </c>
      <c r="CZ410" s="233" t="str">
        <f>IF(Deník!$R410&lt;0,IF(Deník!$AD410=$CZ$2,Deník!$R410,""),"")</f>
        <v/>
      </c>
      <c r="DL410" s="221">
        <f t="shared" si="18"/>
        <v>93847.029999999984</v>
      </c>
      <c r="DM410" s="220">
        <f t="shared" si="17"/>
        <v>-6.1529700000000132E-2</v>
      </c>
      <c r="DO410" s="50">
        <f>Deník!W411</f>
        <v>0</v>
      </c>
      <c r="DP410" s="102" t="str">
        <f>IF(AND(Deník!W411&gt;0),1,"")</f>
        <v/>
      </c>
      <c r="DQ410" s="102">
        <f>IF(AND(Deník!W411&lt;=0),1,"")</f>
        <v>1</v>
      </c>
      <c r="DR410" s="227"/>
      <c r="DS410" s="228"/>
      <c r="DT410" s="85"/>
      <c r="DU410" s="54">
        <f>IF(MONTH(Deník!$C410)=DU$2,Deník!$W410,"")</f>
        <v>0</v>
      </c>
      <c r="DV410" s="222" t="str">
        <f>IF(MONTH(Deník!$C410)=DV$2,Deník!$W410,"")</f>
        <v/>
      </c>
      <c r="DW410" s="222" t="str">
        <f>IF(MONTH(Deník!$C410)=DW$2,Deník!$W410,"")</f>
        <v/>
      </c>
      <c r="DX410" s="222" t="str">
        <f>IF(MONTH(Deník!$C410)=DX$2,Deník!$W410,"")</f>
        <v/>
      </c>
      <c r="DY410" s="222" t="str">
        <f>IF(MONTH(Deník!$C410)=DY$2,Deník!$W410,"")</f>
        <v/>
      </c>
      <c r="DZ410" s="222" t="str">
        <f>IF(MONTH(Deník!$C410)=DZ$2,Deník!$W410,"")</f>
        <v/>
      </c>
      <c r="EA410" s="222" t="str">
        <f>IF(MONTH(Deník!$C410)=EA$2,Deník!$W410,"")</f>
        <v/>
      </c>
      <c r="EB410" s="222" t="str">
        <f>IF(MONTH(Deník!$C410)=EB$2,Deník!$W410,"")</f>
        <v/>
      </c>
      <c r="EC410" s="222" t="str">
        <f>IF(MONTH(Deník!$C410)=EC$2,Deník!$W410,"")</f>
        <v/>
      </c>
      <c r="ED410" s="222" t="str">
        <f>IF(MONTH(Deník!$C410)=ED$2,Deník!$W410,"")</f>
        <v/>
      </c>
      <c r="EE410" s="222" t="str">
        <f>IF(MONTH(Deník!$C410)=EE$2,Deník!$W410,"")</f>
        <v/>
      </c>
      <c r="EF410" s="222" t="str">
        <f>IF(MONTH(Deník!$C410)=EF$2,Deník!$W410,"")</f>
        <v/>
      </c>
      <c r="EI410" s="600" t="str">
        <f>IF(Deník!$W410&lt;&gt;"",IF(Deník!$B410=Statistika!$F$63,Deník!$W410,""),"")</f>
        <v/>
      </c>
      <c r="EJ410" s="13" t="str">
        <f>IF(Deník!$W410&lt;&gt;"",IF(Deník!$B410=Statistika!$F$64,Deník!$W410,""),"")</f>
        <v/>
      </c>
      <c r="EK410" s="13" t="str">
        <f>IF(Deník!$W410&lt;&gt;"",IF(Deník!$B410=Statistika!$F$65,Deník!$W410,""),"")</f>
        <v/>
      </c>
      <c r="EL410" s="13" t="str">
        <f>IF(Deník!$W410&lt;&gt;"",IF(Deník!$B410=Statistika!$F$66,Deník!$W410,""),"")</f>
        <v/>
      </c>
      <c r="EM410" s="13" t="str">
        <f>IF(Deník!$W410&lt;&gt;"",IF(Deník!$B410=Statistika!$F$67,Deník!$W410,""),"")</f>
        <v/>
      </c>
      <c r="EN410" s="13" t="str">
        <f>IF(Deník!$W410&lt;&gt;"",IF(Deník!$B410=Statistika!$F$68,Deník!$W410,""),"")</f>
        <v/>
      </c>
      <c r="EO410" s="13" t="str">
        <f>IF(Deník!$W410&lt;&gt;"",IF(Deník!$B410=Statistika!$F$69,Deník!$W410,""),"")</f>
        <v/>
      </c>
      <c r="EP410" s="601" t="str">
        <f>IF(Deník!$W410&lt;&gt;"",IF(Deník!$B410=Statistika!$F$70,Deník!$W410,""),"")</f>
        <v/>
      </c>
      <c r="EQ410" s="90"/>
      <c r="ER410" s="63" t="str">
        <f>IF(Deník!$W410&lt;&gt;"",IF(Deník!$J410="L",Deník!$W410,""),"")</f>
        <v/>
      </c>
      <c r="ES410" s="13" t="str">
        <f>IF(Deník!$W410&lt;&gt;"",IF(Deník!$J410="S",Deník!$W410,""),"")</f>
        <v/>
      </c>
      <c r="ET410" s="95"/>
      <c r="EU410" s="88"/>
      <c r="EV410" s="63" t="str">
        <f>IF(WEEKDAY(Deník!$C410,2)=1,Deník!$W410,"")</f>
        <v/>
      </c>
      <c r="EW410" s="13" t="str">
        <f>IF(WEEKDAY(Deník!$C410,2)=2,Deník!$W410,"")</f>
        <v/>
      </c>
      <c r="EX410" s="13" t="str">
        <f>IF(WEEKDAY(Deník!$C410,2)=3,Deník!$W410,"")</f>
        <v/>
      </c>
      <c r="EY410" s="13" t="str">
        <f>IF(WEEKDAY(Deník!$C410,2)=4,Deník!$W410,"")</f>
        <v/>
      </c>
      <c r="EZ410" s="60" t="str">
        <f>IF(WEEKDAY(Deník!$C410,2)=5,Deník!$W410,"")</f>
        <v/>
      </c>
      <c r="FA410" s="99"/>
      <c r="FB410" s="100">
        <f>Deník!D410</f>
        <v>0</v>
      </c>
      <c r="FC410" s="63">
        <f>IF($FB410&lt;&gt;"",IF(AND($FB410&gt;=FC$2,$FB410&lt;=FC$3),Deník!$W410,""))</f>
        <v>0</v>
      </c>
      <c r="FD410" s="63" t="str">
        <f>IF($FB410&lt;&gt;"",IF(AND($FB410&gt;=FD$2,$FB410&lt;=FD$3),Deník!$W410,""))</f>
        <v/>
      </c>
      <c r="FE410" s="63" t="str">
        <f>IF($FB410&lt;&gt;"",IF(AND($FB410&gt;=FE$2,$FB410&lt;=FE$3),Deník!$W410,""))</f>
        <v/>
      </c>
      <c r="FF410" s="63" t="str">
        <f>IF($FB410&lt;&gt;"",IF(AND($FB410&gt;=FF$2,$FB410&lt;=FF$3),Deník!$W410,""))</f>
        <v/>
      </c>
      <c r="FG410" s="63" t="str">
        <f>IF($FB410&lt;&gt;"",IF(AND($FB410&gt;=FG$2,$FB410&lt;=FG$3),Deník!$W410,""))</f>
        <v/>
      </c>
      <c r="FH410" s="63" t="str">
        <f>IF($FB410&lt;&gt;"",IF(AND($FB410&gt;=FH$2,$FB410&lt;=FH$3),Deník!$W410,""))</f>
        <v/>
      </c>
      <c r="FI410" s="63" t="str">
        <f>IF($FB410&lt;&gt;"",IF(AND($FB410&gt;=FI$2,$FB410&lt;=FI$3),Deník!$W410,""))</f>
        <v/>
      </c>
      <c r="FJ410" s="63" t="str">
        <f>IF($FB410&lt;&gt;"",IF(AND($FB410&gt;=FJ$2,$FB410&lt;=FJ$3),Deník!$W410,""))</f>
        <v/>
      </c>
      <c r="FK410" s="63" t="str">
        <f>IF($FB410&lt;&gt;"",IF(AND($FB410&gt;=FK$2,$FB410&lt;=FK$3),Deník!$W410,""))</f>
        <v/>
      </c>
      <c r="FL410" s="63" t="str">
        <f>IF($FB410&lt;&gt;"",IF(AND($FB410&gt;=FL$2,$FB410&lt;=FL$3),Deník!$W410,""))</f>
        <v/>
      </c>
      <c r="FM410" s="63" t="str">
        <f>IF($FB410&lt;&gt;"",IF(AND($FB410&gt;=FM$2,$FB410&lt;=FM$3),Deník!$W410,""))</f>
        <v/>
      </c>
      <c r="FN410" s="13"/>
      <c r="FO410" s="20" t="str">
        <f>IF(Deník!$W410&gt;1,Deník!$W410,"")</f>
        <v/>
      </c>
      <c r="FP410" s="20" t="str">
        <f>IF(Deník!$W410&lt;0,Deník!$W410,"")</f>
        <v/>
      </c>
      <c r="FQ410" s="17"/>
      <c r="FS410" s="233"/>
      <c r="FT410" s="233" t="str">
        <f>IF(Deník!$W410&lt;&gt;"",IF(Deník!$Y410=Statistika!$F$78,Deník!$W410,""),"")</f>
        <v/>
      </c>
      <c r="FU410" s="233" t="str">
        <f>IF(Deník!$W410&lt;&gt;"",IF(Deník!$Y410=Statistika!$F$79,Deník!$W410,""),"")</f>
        <v/>
      </c>
      <c r="FV410" s="233" t="str">
        <f>IF(Deník!$W410&lt;&gt;"",IF(Deník!$Y410=Statistika!$F$80,Deník!$W410,""),"")</f>
        <v/>
      </c>
      <c r="FW410" s="233" t="str">
        <f>IF(Deník!$W410&lt;&gt;"",IF(Deník!$Y410=Statistika!$F$81,Deník!$W410,""),"")</f>
        <v/>
      </c>
      <c r="FX410" s="233" t="str">
        <f>IF(Deník!$W410&lt;&gt;"",IF(Deník!$Y410=Statistika!$F$82,Deník!$W410,""),"")</f>
        <v/>
      </c>
      <c r="FY410" s="233" t="str">
        <f>IF(Deník!$W410&lt;&gt;"",IF(Deník!$Y410=Statistika!$F$83,Deník!$W410,""),"")</f>
        <v/>
      </c>
      <c r="FZ410" s="233" t="str">
        <f>IF(Deník!$W410&lt;&gt;"",IF(Deník!$Y410=Statistika!$F$84,Deník!$W410,""),"")</f>
        <v/>
      </c>
      <c r="GA410" s="233" t="str">
        <f>IF(Deník!$W410&lt;&gt;"",IF(Deník!$Y410=Statistika!$F$85,Deník!$W410,""),"")</f>
        <v/>
      </c>
      <c r="GB410" s="233" t="str">
        <f>IF(Deník!$W410&lt;&gt;"",IF(Deník!$Y410=Statistika!$F$86,Deník!$W410,""),"")</f>
        <v/>
      </c>
      <c r="GC410" s="233" t="str">
        <f>IF(Deník!$W410&lt;&gt;"",IF(Deník!$Y410=Statistika!$F$87,Deník!$W410,""),"")</f>
        <v/>
      </c>
      <c r="GD410" s="233" t="str">
        <f>IF(Deník!$W410&lt;&gt;"",IF(Deník!$Y410=Statistika!$F$88,Deník!$W410,""),"")</f>
        <v/>
      </c>
      <c r="GE410" s="233" t="str">
        <f>IF(Deník!$W410&lt;&gt;"",IF(Deník!$Y410=Statistika!$F$89,Deník!$W410,""),"")</f>
        <v/>
      </c>
      <c r="GF410" s="233" t="str">
        <f>IF(Deník!$W410&lt;&gt;"",IF(Deník!$Y410=Statistika!$F$90,Deník!$W410,""),"")</f>
        <v/>
      </c>
      <c r="GG410" s="233" t="str">
        <f>IF(Deník!$W410&lt;&gt;"",IF(Deník!$Y410=Statistika!$F$91,Deník!$W410,""),"")</f>
        <v/>
      </c>
      <c r="GH410" s="233"/>
      <c r="GI410" s="233" t="str">
        <f>IF(Deník!$W410&lt;&gt;"",IF(Deník!$AB410=Statistika!$L$100,Deník!$W410,""),"")</f>
        <v/>
      </c>
      <c r="GJ410" s="233" t="str">
        <f>IF(Deník!$W410&lt;&gt;"",IF(Deník!$AB410=Statistika!$L$101,Deník!$W410,""),"")</f>
        <v/>
      </c>
      <c r="GK410" s="233" t="str">
        <f>IF(Deník!$W410&lt;&gt;"",IF(Deník!$AB410=Statistika!$L$102,Deník!$W410,""),"")</f>
        <v/>
      </c>
      <c r="GL410" s="233" t="str">
        <f>IF(Deník!$W410&lt;&gt;"",IF(Deník!$AB410=Statistika!$L$103,Deník!$W410,""),"")</f>
        <v/>
      </c>
      <c r="GM410" s="233" t="str">
        <f>IF(Deník!$W410&lt;&gt;"",IF(Deník!$AB410=Statistika!$L$104,Deník!$W410,""),"")</f>
        <v/>
      </c>
      <c r="GN410" s="233" t="str">
        <f>IF(Deník!$W410&lt;&gt;"",IF(Deník!$AB410=Statistika!$L$105,Deník!$W410,""),"")</f>
        <v/>
      </c>
      <c r="GO410" s="233" t="str">
        <f>IF(Deník!$W410&lt;&gt;"",IF(Deník!$AB410=Statistika!$L$106,Deník!$W410,""),"")</f>
        <v/>
      </c>
      <c r="GP410" s="233" t="str">
        <f>IF(Deník!$W410&lt;&gt;"",IF(Deník!$AB410=Statistika!$L$107,Deník!$W410,""),"")</f>
        <v/>
      </c>
      <c r="GQ410" s="233" t="str">
        <f>IF(Deník!$W410&lt;&gt;"",IF(Deník!$AB410=Statistika!$L$108,Deník!$W410,""),"")</f>
        <v/>
      </c>
      <c r="GS410" s="233" t="str">
        <f>IF(Deník!$W410&lt;0,IF(Deník!$AC410=Statistika!$F$117,Deník!$W410,""),"")</f>
        <v/>
      </c>
      <c r="GT410" s="233" t="str">
        <f>IF(Deník!$W410&lt;0,IF(Deník!$AC410=Statistika!$F$118,Deník!$W410,""),"")</f>
        <v/>
      </c>
      <c r="GU410" s="233" t="str">
        <f>IF(Deník!$W410&lt;0,IF(Deník!$AC410=Statistika!$F$119,Deník!$W410,""),"")</f>
        <v/>
      </c>
      <c r="GV410" s="233" t="str">
        <f>IF(Deník!$W410&lt;0,IF(Deník!$AC410=Statistika!$F$120,Deník!$W410,""),"")</f>
        <v/>
      </c>
      <c r="GW410" s="233" t="str">
        <f>IF(Deník!$W410&lt;0,IF(Deník!$AC410=Statistika!$F$121,Deník!$W410,""),"")</f>
        <v/>
      </c>
      <c r="GX410" s="233" t="str">
        <f>IF(Deník!$W410&lt;0,IF(Deník!$AC410=Statistika!$F$122,Deník!$W410,""),"")</f>
        <v/>
      </c>
      <c r="GY410" s="233" t="str">
        <f>IF(Deník!$W410&lt;0,IF(Deník!$AC410=Statistika!$F$123,Deník!$W410,""),"")</f>
        <v/>
      </c>
      <c r="GZ410" s="233" t="str">
        <f>IF(Deník!$W410&lt;0,IF(Deník!$AC410=Statistika!$F$124,Deník!$W410,""),"")</f>
        <v/>
      </c>
      <c r="HA410" s="233" t="str">
        <f>IF(Deník!$W410&lt;0,IF(Deník!$AC410=Statistika!$F$125,Deník!$W410,""),"")</f>
        <v/>
      </c>
      <c r="HC410" s="233" t="str">
        <f>IF(Deník!$W410&lt;0,IF(Deník!$AD410=Statistika!$F$133,Deník!$W410,""),"")</f>
        <v/>
      </c>
      <c r="HD410" s="233" t="str">
        <f>IF(Deník!$W410&lt;0,IF(Deník!$AD410=Statistika!$F$134,Deník!$W410,""),"")</f>
        <v/>
      </c>
      <c r="HE410" s="233" t="str">
        <f>IF(Deník!$W410&lt;0,IF(Deník!$AD410=Statistika!$F$135,Deník!$W410,""),"")</f>
        <v/>
      </c>
      <c r="HF410" s="233" t="str">
        <f>IF(Deník!$W410&lt;0,IF(Deník!$AD410=Statistika!$F$136,Deník!$W410,""),"")</f>
        <v/>
      </c>
      <c r="HG410" s="233" t="str">
        <f>IF(Deník!$W410&lt;0,IF(Deník!$AD410=Statistika!$F$137,Deník!$W410,""),"")</f>
        <v/>
      </c>
      <c r="ID410" s="8">
        <f>Tabulka4[[#This Row],[Sloupec3]]</f>
        <v>0</v>
      </c>
      <c r="IE410" s="17" t="str">
        <f>IF(AND([1]Deník!$C410&gt;='[1]Měsíční shrnutí'!$D$1,[1]Deník!$C410&lt;='[1]Měsíční shrnutí'!$F$1),[1]Deník!$X410,"")</f>
        <v/>
      </c>
    </row>
    <row r="411" spans="1:239">
      <c r="A411" s="8">
        <f>Deník!C412</f>
        <v>0</v>
      </c>
      <c r="B411" s="50" t="str">
        <f>Deník!R412</f>
        <v/>
      </c>
      <c r="C411" s="102" t="str">
        <f>IF(AND(Deník!R412&gt;1,Deník!R412&lt;&gt;""),1,"")</f>
        <v/>
      </c>
      <c r="D411" s="102" t="str">
        <f>IF(AND(Deník!R412&lt;=0,Deník!R412&lt;&gt;""),1,"")</f>
        <v/>
      </c>
      <c r="E411" s="103" t="str">
        <f>IF(AND(Deník!R412&gt;=0,Deník!R412&lt;=1),1,"")</f>
        <v/>
      </c>
      <c r="F411" s="79" t="str">
        <f>IF(Deník!R412&lt;&gt;"",Deník!R412+F410,"")</f>
        <v/>
      </c>
      <c r="G411" s="85"/>
      <c r="H411" s="54" t="str">
        <f>IF(MONTH(Deník!$C411)=H$2,IF(AND(Deník!$R411&gt;=0,Deník!$R411&lt;=1),"BE",Deník!$R411),"")</f>
        <v/>
      </c>
      <c r="I411" s="11" t="str">
        <f>IF(MONTH(Deník!$C411)=I$2,IF(AND(Deník!$R411&gt;=0,Deník!$R411&lt;=1),"BE",Deník!$R411),"")</f>
        <v/>
      </c>
      <c r="J411" s="11" t="str">
        <f>IF(MONTH(Deník!$C411)=J$2,IF(AND(Deník!$R411&gt;=0,Deník!$R411&lt;=1),"BE",Deník!$R411),"")</f>
        <v/>
      </c>
      <c r="K411" s="11" t="str">
        <f>IF(MONTH(Deník!$C411)=K$2,IF(AND(Deník!$R411&gt;=0,Deník!$R411&lt;=1),"BE",Deník!$R411),"")</f>
        <v/>
      </c>
      <c r="L411" s="11" t="str">
        <f>IF(MONTH(Deník!$C411)=L$2,IF(AND(Deník!$R411&gt;=0,Deník!$R411&lt;=1),"BE",Deník!$R411),"")</f>
        <v/>
      </c>
      <c r="M411" s="11" t="str">
        <f>IF(MONTH(Deník!$C411)=M$2,IF(AND(Deník!$R411&gt;=0,Deník!$R411&lt;=1),"BE",Deník!$R411),"")</f>
        <v/>
      </c>
      <c r="N411" s="11" t="str">
        <f>IF(MONTH(Deník!$C411)=N$2,IF(AND(Deník!$R411&gt;=0,Deník!$R411&lt;=1),"BE",Deník!$R411),"")</f>
        <v/>
      </c>
      <c r="O411" s="11" t="str">
        <f>IF(MONTH(Deník!$C411)=O$2,IF(AND(Deník!$R411&gt;=0,Deník!$R411&lt;=1),"BE",Deník!$R411),"")</f>
        <v/>
      </c>
      <c r="P411" s="11" t="str">
        <f>IF(MONTH(Deník!$C411)=P$2,IF(AND(Deník!$R411&gt;=0,Deník!$R411&lt;=1),"BE",Deník!$R411),"")</f>
        <v/>
      </c>
      <c r="Q411" s="11" t="str">
        <f>IF(MONTH(Deník!$C411)=Q$2,IF(AND(Deník!$R411&gt;=0,Deník!$R411&lt;=1),"BE",Deník!$R411),"")</f>
        <v/>
      </c>
      <c r="R411" s="11" t="str">
        <f>IF(MONTH(Deník!$C411)=R$2,IF(AND(Deník!$R411&gt;=0,Deník!$R411&lt;=1),"BE",Deník!$R411),"")</f>
        <v/>
      </c>
      <c r="S411" s="57" t="str">
        <f>IF(MONTH(Deník!$C411)=S$2,IF(AND(Deník!$R411&gt;=0,Deník!$R411&lt;=1),"BE",Deník!$R411),"")</f>
        <v/>
      </c>
      <c r="U411" s="12"/>
      <c r="V411" s="12"/>
      <c r="X411" s="600" t="str">
        <f>IF(Deník!$R411&lt;&gt;"",IF(Deník!$B411=Statistika!$F$63,IF(AND(Deník!$R411&gt;=0,Deník!$R411&lt;=1),"BE",Deník!$R411),""),"")</f>
        <v/>
      </c>
      <c r="Y411" s="13" t="str">
        <f>IF(Deník!$R411&lt;&gt;"",IF(Deník!$B411=Statistika!$F$64,IF(AND(Deník!$R411&gt;=0,Deník!$R411&lt;=1),"BE",Deník!$R411),""),"")</f>
        <v/>
      </c>
      <c r="Z411" s="13" t="str">
        <f>IF(Deník!$R411&lt;&gt;"",IF(Deník!$B411=Statistika!$F$65,IF(AND(Deník!$R411&gt;=0,Deník!$R411&lt;=1),"BE",Deník!$R411),""),"")</f>
        <v/>
      </c>
      <c r="AA411" s="13" t="str">
        <f>IF(Deník!$R411&lt;&gt;"",IF(Deník!$B411=Statistika!$F$66,IF(AND(Deník!$R411&gt;=0,Deník!$R411&lt;=1),"BE",Deník!$R411),""),"")</f>
        <v/>
      </c>
      <c r="AB411" s="13" t="str">
        <f>IF(Deník!$R411&lt;&gt;"",IF(Deník!$B411=Statistika!$F$67,IF(AND(Deník!$R411&gt;=0,Deník!$R411&lt;=1),"BE",Deník!$R411),""),"")</f>
        <v/>
      </c>
      <c r="AC411" s="13" t="str">
        <f>IF(Deník!$R411&lt;&gt;"",IF(Deník!$B411=Statistika!$F$68,IF(AND(Deník!$R411&gt;=0,Deník!$R411&lt;=1),"BE",Deník!$R411),""),"")</f>
        <v/>
      </c>
      <c r="AD411" s="13" t="str">
        <f>IF(Deník!$R411&lt;&gt;"",IF(Deník!$B411=Statistika!$F$69,IF(AND(Deník!$R411&gt;=0,Deník!$R411&lt;=1),"BE",Deník!$R411),""),"")</f>
        <v/>
      </c>
      <c r="AE411" s="601" t="str">
        <f>IF(Deník!$R411&lt;&gt;"",IF(Deník!$B411=Statistika!$F$70,IF(AND(Deník!$R411&gt;=0,Deník!$R411&lt;=1),"BE",Deník!$R411),""),"")</f>
        <v/>
      </c>
      <c r="AF411" s="90"/>
      <c r="AG411" s="63" t="str">
        <f>IF(Deník!$R411&lt;&gt;"",IF(Deník!$J411="L",IF(AND(Deník!$R411&gt;=0,Deník!$R411&lt;=1),"BE",Deník!$R411),""),"")</f>
        <v/>
      </c>
      <c r="AH411" s="13" t="str">
        <f>IF(Deník!$R411&lt;&gt;"",IF(Deník!$J411="S",IF(AND(Deník!$R411&gt;=0,Deník!$R411&lt;=1),"BE",Deník!$R411),""),"")</f>
        <v/>
      </c>
      <c r="AI411" s="95"/>
      <c r="AJ411" s="71" t="str">
        <f>IF(Deník!N412&lt;&gt;"",Deník!N412*-1,"")</f>
        <v/>
      </c>
      <c r="AK411" s="88"/>
      <c r="AL411" s="63" t="str">
        <f>IF(WEEKDAY(Deník!$C411,2)=1,IF(AND(Deník!$R411&gt;=0,Deník!$R411&lt;=1),"BE",Deník!$R411),"")</f>
        <v/>
      </c>
      <c r="AM411" s="13" t="str">
        <f>IF(WEEKDAY(Deník!$C411,2)=2,IF(AND(Deník!$R411&gt;=0,Deník!$R411&lt;=1),"BE",Deník!$R411),"")</f>
        <v/>
      </c>
      <c r="AN411" s="13" t="str">
        <f>IF(WEEKDAY(Deník!$C411,2)=3,IF(AND(Deník!$R411&gt;=0,Deník!$R411&lt;=1),"BE",Deník!$R411),"")</f>
        <v/>
      </c>
      <c r="AO411" s="13" t="str">
        <f>IF(WEEKDAY(Deník!$C411,2)=4,IF(AND(Deník!$R411&gt;=0,Deník!$R411&lt;=1),"BE",Deník!$R411),"")</f>
        <v/>
      </c>
      <c r="AP411" s="60" t="str">
        <f>IF(WEEKDAY(Deník!$C411,2)=5,IF(AND(Deník!$R411&gt;=0,Deník!$R411&lt;=1),"BE",Deník!$R411),"")</f>
        <v/>
      </c>
      <c r="AQ411" s="99"/>
      <c r="AR411" s="100">
        <f>Deník!D411</f>
        <v>0</v>
      </c>
      <c r="AS411" s="63" t="str">
        <f>IF(Deník!$D411&lt;&gt;"",IF(AND(Deník!$D411&gt;=AS$2,Deník!$D411&lt;=AS$3),IF(AND(Deník!$R411&gt;=0,Deník!$R411&lt;=1),"BE",Deník!$R411),""),"")</f>
        <v/>
      </c>
      <c r="AT411" s="63" t="str">
        <f>IF(Deník!$D411&lt;&gt;"",IF(AND(Deník!$D411&gt;=AT$2,Deník!$D411&lt;=AT$3),IF(AND(Deník!$R411&gt;=0,Deník!$R411&lt;=1),"BE",Deník!$R411),""),"")</f>
        <v/>
      </c>
      <c r="AU411" s="63" t="str">
        <f>IF(Deník!$D411&lt;&gt;"",IF(AND(Deník!$D411&gt;=AU$2,Deník!$D411&lt;=AU$3),IF(AND(Deník!$R411&gt;=0,Deník!$R411&lt;=1),"BE",Deník!$R411),""),"")</f>
        <v/>
      </c>
      <c r="AV411" s="63" t="str">
        <f>IF(Deník!$D411&lt;&gt;"",IF(AND(Deník!$D411&gt;=AV$2,Deník!$D411&lt;=AV$3),IF(AND(Deník!$R411&gt;=0,Deník!$R411&lt;=1),"BE",Deník!$R411),""),"")</f>
        <v/>
      </c>
      <c r="AW411" s="63" t="str">
        <f>IF(Deník!$D411&lt;&gt;"",IF(AND(Deník!$D411&gt;=AW$2,Deník!$D411&lt;=AW$3),IF(AND(Deník!$R411&gt;=0,Deník!$R411&lt;=1),"BE",Deník!$R411),""),"")</f>
        <v/>
      </c>
      <c r="AX411" s="63" t="str">
        <f>IF(Deník!$D411&lt;&gt;"",IF(AND(Deník!$D411&gt;=AX$2,Deník!$D411&lt;=AX$3),IF(AND(Deník!$R411&gt;=0,Deník!$R411&lt;=1),"BE",Deník!$R411),""),"")</f>
        <v/>
      </c>
      <c r="AY411" s="63" t="str">
        <f>IF(Deník!$D411&lt;&gt;"",IF(AND(Deník!$D411&gt;=AY$2,Deník!$D411&lt;=AY$3),IF(AND(Deník!$R411&gt;=0,Deník!$R411&lt;=1),"BE",Deník!$R411),""),"")</f>
        <v/>
      </c>
      <c r="AZ411" s="63" t="str">
        <f>IF(Deník!$D411&lt;&gt;"",IF(AND(Deník!$D411&gt;=AZ$2,Deník!$D411&lt;=AZ$3),IF(AND(Deník!$R411&gt;=0,Deník!$R411&lt;=1),"BE",Deník!$R411),""),"")</f>
        <v/>
      </c>
      <c r="BA411" s="63" t="str">
        <f>IF(Deník!$D411&lt;&gt;"",IF(AND(Deník!$D411&gt;=BA$2,Deník!$D411&lt;=BA$3),IF(AND(Deník!$R411&gt;=0,Deník!$R411&lt;=1),"BE",Deník!$R411),""),"")</f>
        <v/>
      </c>
      <c r="BB411" s="63" t="str">
        <f>IF(Deník!$D411&lt;&gt;"",IF(AND(Deník!$D411&gt;=BB$2,Deník!$D411&lt;=BB$3),IF(AND(Deník!$R411&gt;=0,Deník!$R411&lt;=1),"BE",Deník!$R411),""),"")</f>
        <v/>
      </c>
      <c r="BC411" s="71" t="str">
        <f>IF(Deník!$D411&lt;&gt;"",IF(AND(Deník!$D411&gt;=BC$2,Deník!$D411&lt;=BC$3),IF(AND(Deník!$R411&gt;=0,Deník!$R411&lt;=1),"BE",Deník!$R411),""),"")</f>
        <v/>
      </c>
      <c r="BD411" s="20" t="str">
        <f>IF(Deník!$J412="S",(Deník!$M412-Deník!$K412),IF(Deník!$J412="L",(Deník!$K412-Deník!$M412),""))</f>
        <v/>
      </c>
      <c r="BE411" s="20" t="str">
        <f>IF(Deník!$J412="S",(Deník!$K412-Deník!$O412),IF(Deník!$J412="L",(Deník!$O412-Deník!$K412),""))</f>
        <v/>
      </c>
      <c r="BF411" s="20" t="str">
        <f>IF(Deník!$J412="S",(Deník!$K412-Deník!$L412),IF(Deník!$J412="L",(Deník!$L412-Deník!$K412),""))</f>
        <v/>
      </c>
      <c r="BG411" s="20" t="str">
        <f>IF(Deník!$J412="S",(Deník!$K412-Deník!$S412),IF(Deník!$J412="L",(Deník!$S412-Deník!$K412),""))</f>
        <v/>
      </c>
      <c r="BH411" s="20" t="str">
        <f>IF(Deník!$J412="S",(Deník!$K412-Deník!$U412),IF(Deník!$J412="L",(Deník!$U412-Deník!$K412),""))</f>
        <v/>
      </c>
      <c r="BI411" s="20" t="str">
        <f>IF(Deník!$R411&gt;1,Deník!$R411,"")</f>
        <v/>
      </c>
      <c r="BJ411" s="20" t="str">
        <f>IF(Deník!$R411&lt;0,Deník!$R411,"")</f>
        <v/>
      </c>
      <c r="BK411" s="17"/>
      <c r="BM411" s="233" t="str">
        <f>IF(Deník!$R411&lt;&gt;"",IF(Deník!$Y411=Statistika!$F$78,IF(AND(Deník!$R411&gt;=0,Deník!$R411&lt;=1),"BE",Deník!$R411),""),"")</f>
        <v/>
      </c>
      <c r="BN411" s="233" t="str">
        <f>IF(Deník!$R411&lt;&gt;"",IF(Deník!$Y411=Statistika!$F$79,IF(AND(Deník!$R411&gt;=0,Deník!$R411&lt;=1),"BE",Deník!$R411),""),"")</f>
        <v/>
      </c>
      <c r="BO411" s="233" t="str">
        <f>IF(Deník!$R411&lt;&gt;"",IF(Deník!$Y411=Statistika!$F$80,IF(AND(Deník!$R411&gt;=0,Deník!$R411&lt;=1),"BE",Deník!$R411),""),"")</f>
        <v/>
      </c>
      <c r="BP411" s="233" t="str">
        <f>IF(Deník!$R411&lt;&gt;"",IF(Deník!$Y411=Statistika!$F$81,IF(AND(Deník!$R411&gt;=0,Deník!$R411&lt;=1),"BE",Deník!$R411),""),"")</f>
        <v/>
      </c>
      <c r="BQ411" s="233" t="str">
        <f>IF(Deník!$R411&lt;&gt;"",IF(Deník!$Y411=Statistika!$F$82,IF(AND(Deník!$R411&gt;=0,Deník!$R411&lt;=1),"BE",Deník!$R411),""),"")</f>
        <v/>
      </c>
      <c r="BR411" s="233" t="str">
        <f>IF(Deník!$R411&lt;&gt;"",IF(Deník!$Y411=Statistika!$F$83,IF(AND(Deník!$R411&gt;=0,Deník!$R411&lt;=1),"BE",Deník!$R411),""),"")</f>
        <v/>
      </c>
      <c r="BS411" s="233" t="str">
        <f>IF(Deník!$R411&lt;&gt;"",IF(Deník!$Y411=Statistika!$F$84,IF(AND(Deník!$R411&gt;=0,Deník!$R411&lt;=1),"BE",Deník!$R411),""),"")</f>
        <v/>
      </c>
      <c r="BT411" s="233" t="str">
        <f>IF(Deník!$R411&lt;&gt;"",IF(Deník!$Y411=Statistika!$F$85,IF(AND(Deník!$R411&gt;=0,Deník!$R411&lt;=1),"BE",Deník!$R411),""),"")</f>
        <v/>
      </c>
      <c r="BU411" s="233" t="str">
        <f>IF(Deník!$R411&lt;&gt;"",IF(Deník!$Y411=Statistika!$F$86,IF(AND(Deník!$R411&gt;=0,Deník!$R411&lt;=1),"BE",Deník!$R411),""),"")</f>
        <v/>
      </c>
      <c r="BV411" s="233" t="str">
        <f>IF(Deník!$R411&lt;&gt;"",IF(Deník!$Y411=Statistika!$F$87,IF(AND(Deník!$R411&gt;=0,Deník!$R411&lt;=1),"BE",Deník!$R411),""),"")</f>
        <v/>
      </c>
      <c r="BW411" s="233" t="str">
        <f>IF(Deník!$R411&lt;&gt;"",IF(Deník!$Y411=Statistika!$F$88,IF(AND(Deník!$R411&gt;=0,Deník!$R411&lt;=1),"BE",Deník!$R411),""),"")</f>
        <v/>
      </c>
      <c r="BX411" s="233" t="str">
        <f>IF(Deník!$R411&lt;&gt;"",IF(Deník!$Y411=Statistika!$F$89,IF(AND(Deník!$R411&gt;=0,Deník!$R411&lt;=1),"BE",Deník!$R411),""),"")</f>
        <v/>
      </c>
      <c r="BY411" s="233" t="str">
        <f>IF(Deník!$R411&lt;&gt;"",IF(Deník!$Y411=Statistika!$F$90,IF(AND(Deník!$R411&gt;=0,Deník!$R411&lt;=1),"BE",Deník!$R411),""),"")</f>
        <v/>
      </c>
      <c r="BZ411" s="233" t="str">
        <f>IF(Deník!$R411&lt;&gt;"",IF(Deník!$Y411=Statistika!$F$91,IF(AND(Deník!$R411&gt;=0,Deník!$R411&lt;=1),"BE",Deník!$R411),""),"")</f>
        <v/>
      </c>
      <c r="CA411" s="233"/>
      <c r="CB411" s="233" t="str">
        <f>IF(Deník!$R411&lt;&gt;"",IF(Deník!$AB411="SL",IF(AND(Deník!$R411&gt;=0,Deník!$R411&lt;=1),"BE",Deník!$R411),""),"")</f>
        <v/>
      </c>
      <c r="CC411" s="233" t="str">
        <f>IF(Deník!$R411&lt;&gt;"",IF(Deník!$AB411="BE10",IF(AND(Deník!$R411&gt;=0,Deník!$R411&lt;=1),"BE",Deník!$R411),""),"")</f>
        <v/>
      </c>
      <c r="CD411" s="233" t="str">
        <f>IF(Deník!$R411&lt;&gt;"",IF(Deník!$AB411="BE15",IF(AND(Deník!$R411&gt;=0,Deník!$R411&lt;=1),"BE",Deník!$R411),""),"")</f>
        <v/>
      </c>
      <c r="CE411" s="233" t="str">
        <f>IF(Deník!$R411&lt;&gt;"",IF(Deník!$AB411="BE20",IF(AND(Deník!$R411&gt;=0,Deník!$R411&lt;=1),"BE",Deník!$R411),""),"")</f>
        <v/>
      </c>
      <c r="CF411" s="233" t="str">
        <f>IF(Deník!$R411&lt;&gt;"",IF(Deník!$AB411="TP1",IF(AND(Deník!$R411&gt;=0,Deník!$R411&lt;=1),"BE",Deník!$R411),""),"")</f>
        <v/>
      </c>
      <c r="CG411" s="233" t="str">
        <f>IF(Deník!$R411&lt;&gt;"",IF(Deník!$AB411="TP2",IF(AND(Deník!$R411&gt;=0,Deník!$R411&lt;=1),"BE",Deník!$R411),""),"")</f>
        <v/>
      </c>
      <c r="CH411" s="233" t="str">
        <f>IF(Deník!$R411&lt;&gt;"",IF(Deník!$AB411="TP3",IF(AND(Deník!$R411&gt;=0,Deník!$R411&lt;=1),"BE",Deník!$R411),""),"")</f>
        <v/>
      </c>
      <c r="CI411" s="233" t="str">
        <f>IF(Deník!$R411&lt;&gt;"",IF(Deník!$AB411="Trailing SL",IF(AND(Deník!$R411&gt;=0,Deník!$R411&lt;=1),"BE",Deník!$R411),""),"")</f>
        <v/>
      </c>
      <c r="CJ411" s="233" t="str">
        <f>IF(Deník!$R411&lt;&gt;"",IF(Deník!$AB411="Manual",IF(AND(Deník!$R411&gt;=0,Deník!$R411&lt;=1),"BE",Deník!$R411),""),"")</f>
        <v/>
      </c>
      <c r="CK411" s="233"/>
      <c r="CL411" s="233" t="str">
        <f>IF(Deník!$R411&lt;0,IF(Deník!$AC411=Statistika!$F$117,Deník!$R411,""),"")</f>
        <v/>
      </c>
      <c r="CM411" s="233" t="str">
        <f>IF(Deník!$R411&lt;0,IF(Deník!$AC411=Statistika!$F$118,Deník!$R411,""),"")</f>
        <v/>
      </c>
      <c r="CN411" s="233" t="str">
        <f>IF(Deník!$R411&lt;0,IF(Deník!$AC411=Statistika!$F$119,Deník!$R411,""),"")</f>
        <v/>
      </c>
      <c r="CO411" s="233" t="str">
        <f>IF(Deník!$R411&lt;0,IF(Deník!$AC411=Statistika!$F$120,Deník!$R411,""),"")</f>
        <v/>
      </c>
      <c r="CP411" s="233" t="str">
        <f>IF(Deník!$R411&lt;0,IF(Deník!$AC411=Statistika!$F$121,Deník!$R411,""),"")</f>
        <v/>
      </c>
      <c r="CQ411" s="233" t="str">
        <f>IF(Deník!$R411&lt;0,IF(Deník!$AC411=Statistika!$F$122,Deník!$R411,""),"")</f>
        <v/>
      </c>
      <c r="CR411" s="233" t="str">
        <f>IF(Deník!$R411&lt;0,IF(Deník!$AC411=Statistika!$F$123,Deník!$R411,""),"")</f>
        <v/>
      </c>
      <c r="CS411" s="233" t="str">
        <f>IF(Deník!$R411&lt;0,IF(Deník!$AC411=Statistika!$F$124,Deník!$R411,""),"")</f>
        <v/>
      </c>
      <c r="CT411" s="233" t="str">
        <f>IF(Deník!$R411&lt;0,IF(Deník!$AC411=Statistika!$F$125,Deník!$R411,""),"")</f>
        <v/>
      </c>
      <c r="CU411" s="233"/>
      <c r="CV411" s="233" t="str">
        <f>IF(Deník!$R411&lt;0,IF(Deník!$AD411=$CV$2,Deník!$R411,""),"")</f>
        <v/>
      </c>
      <c r="CW411" s="233" t="str">
        <f>IF(Deník!$R411&lt;0,IF(Deník!$AD411=$CW$2,Deník!$R411,""),"")</f>
        <v/>
      </c>
      <c r="CX411" s="233" t="str">
        <f>IF(Deník!$R411&lt;0,IF(Deník!$AD411=$CX$2,Deník!$R411,""),"")</f>
        <v/>
      </c>
      <c r="CY411" s="233" t="str">
        <f>IF(Deník!$R411&lt;0,IF(Deník!$AD411=$CY$2,Deník!$R411,""),"")</f>
        <v/>
      </c>
      <c r="CZ411" s="233" t="str">
        <f>IF(Deník!$R411&lt;0,IF(Deník!$AD411=$CZ$2,Deník!$R411,""),"")</f>
        <v/>
      </c>
      <c r="DL411" s="221">
        <f t="shared" si="18"/>
        <v>93847.029999999984</v>
      </c>
      <c r="DM411" s="220">
        <f t="shared" si="17"/>
        <v>-6.1529700000000132E-2</v>
      </c>
      <c r="DO411" s="50">
        <f>Deník!W412</f>
        <v>0</v>
      </c>
      <c r="DP411" s="102" t="str">
        <f>IF(AND(Deník!W412&gt;0),1,"")</f>
        <v/>
      </c>
      <c r="DQ411" s="102">
        <f>IF(AND(Deník!W412&lt;=0),1,"")</f>
        <v>1</v>
      </c>
      <c r="DR411" s="227"/>
      <c r="DS411" s="228"/>
      <c r="DT411" s="85"/>
      <c r="DU411" s="54">
        <f>IF(MONTH(Deník!$C411)=DU$2,Deník!$W411,"")</f>
        <v>0</v>
      </c>
      <c r="DV411" s="222" t="str">
        <f>IF(MONTH(Deník!$C411)=DV$2,Deník!$W411,"")</f>
        <v/>
      </c>
      <c r="DW411" s="222" t="str">
        <f>IF(MONTH(Deník!$C411)=DW$2,Deník!$W411,"")</f>
        <v/>
      </c>
      <c r="DX411" s="222" t="str">
        <f>IF(MONTH(Deník!$C411)=DX$2,Deník!$W411,"")</f>
        <v/>
      </c>
      <c r="DY411" s="222" t="str">
        <f>IF(MONTH(Deník!$C411)=DY$2,Deník!$W411,"")</f>
        <v/>
      </c>
      <c r="DZ411" s="222" t="str">
        <f>IF(MONTH(Deník!$C411)=DZ$2,Deník!$W411,"")</f>
        <v/>
      </c>
      <c r="EA411" s="222" t="str">
        <f>IF(MONTH(Deník!$C411)=EA$2,Deník!$W411,"")</f>
        <v/>
      </c>
      <c r="EB411" s="222" t="str">
        <f>IF(MONTH(Deník!$C411)=EB$2,Deník!$W411,"")</f>
        <v/>
      </c>
      <c r="EC411" s="222" t="str">
        <f>IF(MONTH(Deník!$C411)=EC$2,Deník!$W411,"")</f>
        <v/>
      </c>
      <c r="ED411" s="222" t="str">
        <f>IF(MONTH(Deník!$C411)=ED$2,Deník!$W411,"")</f>
        <v/>
      </c>
      <c r="EE411" s="222" t="str">
        <f>IF(MONTH(Deník!$C411)=EE$2,Deník!$W411,"")</f>
        <v/>
      </c>
      <c r="EF411" s="222" t="str">
        <f>IF(MONTH(Deník!$C411)=EF$2,Deník!$W411,"")</f>
        <v/>
      </c>
      <c r="EI411" s="600" t="str">
        <f>IF(Deník!$W411&lt;&gt;"",IF(Deník!$B411=Statistika!$F$63,Deník!$W411,""),"")</f>
        <v/>
      </c>
      <c r="EJ411" s="13" t="str">
        <f>IF(Deník!$W411&lt;&gt;"",IF(Deník!$B411=Statistika!$F$64,Deník!$W411,""),"")</f>
        <v/>
      </c>
      <c r="EK411" s="13" t="str">
        <f>IF(Deník!$W411&lt;&gt;"",IF(Deník!$B411=Statistika!$F$65,Deník!$W411,""),"")</f>
        <v/>
      </c>
      <c r="EL411" s="13" t="str">
        <f>IF(Deník!$W411&lt;&gt;"",IF(Deník!$B411=Statistika!$F$66,Deník!$W411,""),"")</f>
        <v/>
      </c>
      <c r="EM411" s="13" t="str">
        <f>IF(Deník!$W411&lt;&gt;"",IF(Deník!$B411=Statistika!$F$67,Deník!$W411,""),"")</f>
        <v/>
      </c>
      <c r="EN411" s="13" t="str">
        <f>IF(Deník!$W411&lt;&gt;"",IF(Deník!$B411=Statistika!$F$68,Deník!$W411,""),"")</f>
        <v/>
      </c>
      <c r="EO411" s="13" t="str">
        <f>IF(Deník!$W411&lt;&gt;"",IF(Deník!$B411=Statistika!$F$69,Deník!$W411,""),"")</f>
        <v/>
      </c>
      <c r="EP411" s="601" t="str">
        <f>IF(Deník!$W411&lt;&gt;"",IF(Deník!$B411=Statistika!$F$70,Deník!$W411,""),"")</f>
        <v/>
      </c>
      <c r="EQ411" s="90"/>
      <c r="ER411" s="63" t="str">
        <f>IF(Deník!$W411&lt;&gt;"",IF(Deník!$J411="L",Deník!$W411,""),"")</f>
        <v/>
      </c>
      <c r="ES411" s="13" t="str">
        <f>IF(Deník!$W411&lt;&gt;"",IF(Deník!$J411="S",Deník!$W411,""),"")</f>
        <v/>
      </c>
      <c r="ET411" s="95"/>
      <c r="EU411" s="88"/>
      <c r="EV411" s="63" t="str">
        <f>IF(WEEKDAY(Deník!$C411,2)=1,Deník!$W411,"")</f>
        <v/>
      </c>
      <c r="EW411" s="13" t="str">
        <f>IF(WEEKDAY(Deník!$C411,2)=2,Deník!$W411,"")</f>
        <v/>
      </c>
      <c r="EX411" s="13" t="str">
        <f>IF(WEEKDAY(Deník!$C411,2)=3,Deník!$W411,"")</f>
        <v/>
      </c>
      <c r="EY411" s="13" t="str">
        <f>IF(WEEKDAY(Deník!$C411,2)=4,Deník!$W411,"")</f>
        <v/>
      </c>
      <c r="EZ411" s="60" t="str">
        <f>IF(WEEKDAY(Deník!$C411,2)=5,Deník!$W411,"")</f>
        <v/>
      </c>
      <c r="FA411" s="99"/>
      <c r="FB411" s="100">
        <f>Deník!D411</f>
        <v>0</v>
      </c>
      <c r="FC411" s="63">
        <f>IF($FB411&lt;&gt;"",IF(AND($FB411&gt;=FC$2,$FB411&lt;=FC$3),Deník!$W411,""))</f>
        <v>0</v>
      </c>
      <c r="FD411" s="63" t="str">
        <f>IF($FB411&lt;&gt;"",IF(AND($FB411&gt;=FD$2,$FB411&lt;=FD$3),Deník!$W411,""))</f>
        <v/>
      </c>
      <c r="FE411" s="63" t="str">
        <f>IF($FB411&lt;&gt;"",IF(AND($FB411&gt;=FE$2,$FB411&lt;=FE$3),Deník!$W411,""))</f>
        <v/>
      </c>
      <c r="FF411" s="63" t="str">
        <f>IF($FB411&lt;&gt;"",IF(AND($FB411&gt;=FF$2,$FB411&lt;=FF$3),Deník!$W411,""))</f>
        <v/>
      </c>
      <c r="FG411" s="63" t="str">
        <f>IF($FB411&lt;&gt;"",IF(AND($FB411&gt;=FG$2,$FB411&lt;=FG$3),Deník!$W411,""))</f>
        <v/>
      </c>
      <c r="FH411" s="63" t="str">
        <f>IF($FB411&lt;&gt;"",IF(AND($FB411&gt;=FH$2,$FB411&lt;=FH$3),Deník!$W411,""))</f>
        <v/>
      </c>
      <c r="FI411" s="63" t="str">
        <f>IF($FB411&lt;&gt;"",IF(AND($FB411&gt;=FI$2,$FB411&lt;=FI$3),Deník!$W411,""))</f>
        <v/>
      </c>
      <c r="FJ411" s="63" t="str">
        <f>IF($FB411&lt;&gt;"",IF(AND($FB411&gt;=FJ$2,$FB411&lt;=FJ$3),Deník!$W411,""))</f>
        <v/>
      </c>
      <c r="FK411" s="63" t="str">
        <f>IF($FB411&lt;&gt;"",IF(AND($FB411&gt;=FK$2,$FB411&lt;=FK$3),Deník!$W411,""))</f>
        <v/>
      </c>
      <c r="FL411" s="63" t="str">
        <f>IF($FB411&lt;&gt;"",IF(AND($FB411&gt;=FL$2,$FB411&lt;=FL$3),Deník!$W411,""))</f>
        <v/>
      </c>
      <c r="FM411" s="63" t="str">
        <f>IF($FB411&lt;&gt;"",IF(AND($FB411&gt;=FM$2,$FB411&lt;=FM$3),Deník!$W411,""))</f>
        <v/>
      </c>
      <c r="FN411" s="13"/>
      <c r="FO411" s="20" t="str">
        <f>IF(Deník!$W411&gt;1,Deník!$W411,"")</f>
        <v/>
      </c>
      <c r="FP411" s="20" t="str">
        <f>IF(Deník!$W411&lt;0,Deník!$W411,"")</f>
        <v/>
      </c>
      <c r="FQ411" s="17"/>
      <c r="FS411" s="233"/>
      <c r="FT411" s="233" t="str">
        <f>IF(Deník!$W411&lt;&gt;"",IF(Deník!$Y411=Statistika!$F$78,Deník!$W411,""),"")</f>
        <v/>
      </c>
      <c r="FU411" s="233" t="str">
        <f>IF(Deník!$W411&lt;&gt;"",IF(Deník!$Y411=Statistika!$F$79,Deník!$W411,""),"")</f>
        <v/>
      </c>
      <c r="FV411" s="233" t="str">
        <f>IF(Deník!$W411&lt;&gt;"",IF(Deník!$Y411=Statistika!$F$80,Deník!$W411,""),"")</f>
        <v/>
      </c>
      <c r="FW411" s="233" t="str">
        <f>IF(Deník!$W411&lt;&gt;"",IF(Deník!$Y411=Statistika!$F$81,Deník!$W411,""),"")</f>
        <v/>
      </c>
      <c r="FX411" s="233" t="str">
        <f>IF(Deník!$W411&lt;&gt;"",IF(Deník!$Y411=Statistika!$F$82,Deník!$W411,""),"")</f>
        <v/>
      </c>
      <c r="FY411" s="233" t="str">
        <f>IF(Deník!$W411&lt;&gt;"",IF(Deník!$Y411=Statistika!$F$83,Deník!$W411,""),"")</f>
        <v/>
      </c>
      <c r="FZ411" s="233" t="str">
        <f>IF(Deník!$W411&lt;&gt;"",IF(Deník!$Y411=Statistika!$F$84,Deník!$W411,""),"")</f>
        <v/>
      </c>
      <c r="GA411" s="233" t="str">
        <f>IF(Deník!$W411&lt;&gt;"",IF(Deník!$Y411=Statistika!$F$85,Deník!$W411,""),"")</f>
        <v/>
      </c>
      <c r="GB411" s="233" t="str">
        <f>IF(Deník!$W411&lt;&gt;"",IF(Deník!$Y411=Statistika!$F$86,Deník!$W411,""),"")</f>
        <v/>
      </c>
      <c r="GC411" s="233" t="str">
        <f>IF(Deník!$W411&lt;&gt;"",IF(Deník!$Y411=Statistika!$F$87,Deník!$W411,""),"")</f>
        <v/>
      </c>
      <c r="GD411" s="233" t="str">
        <f>IF(Deník!$W411&lt;&gt;"",IF(Deník!$Y411=Statistika!$F$88,Deník!$W411,""),"")</f>
        <v/>
      </c>
      <c r="GE411" s="233" t="str">
        <f>IF(Deník!$W411&lt;&gt;"",IF(Deník!$Y411=Statistika!$F$89,Deník!$W411,""),"")</f>
        <v/>
      </c>
      <c r="GF411" s="233" t="str">
        <f>IF(Deník!$W411&lt;&gt;"",IF(Deník!$Y411=Statistika!$F$90,Deník!$W411,""),"")</f>
        <v/>
      </c>
      <c r="GG411" s="233" t="str">
        <f>IF(Deník!$W411&lt;&gt;"",IF(Deník!$Y411=Statistika!$F$91,Deník!$W411,""),"")</f>
        <v/>
      </c>
      <c r="GH411" s="233"/>
      <c r="GI411" s="233" t="str">
        <f>IF(Deník!$W411&lt;&gt;"",IF(Deník!$AB411=Statistika!$L$100,Deník!$W411,""),"")</f>
        <v/>
      </c>
      <c r="GJ411" s="233" t="str">
        <f>IF(Deník!$W411&lt;&gt;"",IF(Deník!$AB411=Statistika!$L$101,Deník!$W411,""),"")</f>
        <v/>
      </c>
      <c r="GK411" s="233" t="str">
        <f>IF(Deník!$W411&lt;&gt;"",IF(Deník!$AB411=Statistika!$L$102,Deník!$W411,""),"")</f>
        <v/>
      </c>
      <c r="GL411" s="233" t="str">
        <f>IF(Deník!$W411&lt;&gt;"",IF(Deník!$AB411=Statistika!$L$103,Deník!$W411,""),"")</f>
        <v/>
      </c>
      <c r="GM411" s="233" t="str">
        <f>IF(Deník!$W411&lt;&gt;"",IF(Deník!$AB411=Statistika!$L$104,Deník!$W411,""),"")</f>
        <v/>
      </c>
      <c r="GN411" s="233" t="str">
        <f>IF(Deník!$W411&lt;&gt;"",IF(Deník!$AB411=Statistika!$L$105,Deník!$W411,""),"")</f>
        <v/>
      </c>
      <c r="GO411" s="233" t="str">
        <f>IF(Deník!$W411&lt;&gt;"",IF(Deník!$AB411=Statistika!$L$106,Deník!$W411,""),"")</f>
        <v/>
      </c>
      <c r="GP411" s="233" t="str">
        <f>IF(Deník!$W411&lt;&gt;"",IF(Deník!$AB411=Statistika!$L$107,Deník!$W411,""),"")</f>
        <v/>
      </c>
      <c r="GQ411" s="233" t="str">
        <f>IF(Deník!$W411&lt;&gt;"",IF(Deník!$AB411=Statistika!$L$108,Deník!$W411,""),"")</f>
        <v/>
      </c>
      <c r="GS411" s="233" t="str">
        <f>IF(Deník!$W411&lt;0,IF(Deník!$AC411=Statistika!$F$117,Deník!$W411,""),"")</f>
        <v/>
      </c>
      <c r="GT411" s="233" t="str">
        <f>IF(Deník!$W411&lt;0,IF(Deník!$AC411=Statistika!$F$118,Deník!$W411,""),"")</f>
        <v/>
      </c>
      <c r="GU411" s="233" t="str">
        <f>IF(Deník!$W411&lt;0,IF(Deník!$AC411=Statistika!$F$119,Deník!$W411,""),"")</f>
        <v/>
      </c>
      <c r="GV411" s="233" t="str">
        <f>IF(Deník!$W411&lt;0,IF(Deník!$AC411=Statistika!$F$120,Deník!$W411,""),"")</f>
        <v/>
      </c>
      <c r="GW411" s="233" t="str">
        <f>IF(Deník!$W411&lt;0,IF(Deník!$AC411=Statistika!$F$121,Deník!$W411,""),"")</f>
        <v/>
      </c>
      <c r="GX411" s="233" t="str">
        <f>IF(Deník!$W411&lt;0,IF(Deník!$AC411=Statistika!$F$122,Deník!$W411,""),"")</f>
        <v/>
      </c>
      <c r="GY411" s="233" t="str">
        <f>IF(Deník!$W411&lt;0,IF(Deník!$AC411=Statistika!$F$123,Deník!$W411,""),"")</f>
        <v/>
      </c>
      <c r="GZ411" s="233" t="str">
        <f>IF(Deník!$W411&lt;0,IF(Deník!$AC411=Statistika!$F$124,Deník!$W411,""),"")</f>
        <v/>
      </c>
      <c r="HA411" s="233" t="str">
        <f>IF(Deník!$W411&lt;0,IF(Deník!$AC411=Statistika!$F$125,Deník!$W411,""),"")</f>
        <v/>
      </c>
      <c r="HC411" s="233" t="str">
        <f>IF(Deník!$W411&lt;0,IF(Deník!$AD411=Statistika!$F$133,Deník!$W411,""),"")</f>
        <v/>
      </c>
      <c r="HD411" s="233" t="str">
        <f>IF(Deník!$W411&lt;0,IF(Deník!$AD411=Statistika!$F$134,Deník!$W411,""),"")</f>
        <v/>
      </c>
      <c r="HE411" s="233" t="str">
        <f>IF(Deník!$W411&lt;0,IF(Deník!$AD411=Statistika!$F$135,Deník!$W411,""),"")</f>
        <v/>
      </c>
      <c r="HF411" s="233" t="str">
        <f>IF(Deník!$W411&lt;0,IF(Deník!$AD411=Statistika!$F$136,Deník!$W411,""),"")</f>
        <v/>
      </c>
      <c r="HG411" s="233" t="str">
        <f>IF(Deník!$W411&lt;0,IF(Deník!$AD411=Statistika!$F$137,Deník!$W411,""),"")</f>
        <v/>
      </c>
      <c r="ID411" s="8">
        <f>Tabulka4[[#This Row],[Sloupec3]]</f>
        <v>0</v>
      </c>
      <c r="IE411" s="17" t="str">
        <f>IF(AND([1]Deník!$C411&gt;='[1]Měsíční shrnutí'!$D$1,[1]Deník!$C411&lt;='[1]Měsíční shrnutí'!$F$1),[1]Deník!$X411,"")</f>
        <v/>
      </c>
    </row>
    <row r="412" spans="1:239">
      <c r="A412" s="8">
        <f>Deník!C413</f>
        <v>0</v>
      </c>
      <c r="B412" s="50" t="str">
        <f>Deník!R413</f>
        <v/>
      </c>
      <c r="C412" s="102" t="str">
        <f>IF(AND(Deník!R413&gt;1,Deník!R413&lt;&gt;""),1,"")</f>
        <v/>
      </c>
      <c r="D412" s="102" t="str">
        <f>IF(AND(Deník!R413&lt;=0,Deník!R413&lt;&gt;""),1,"")</f>
        <v/>
      </c>
      <c r="E412" s="103" t="str">
        <f>IF(AND(Deník!R413&gt;=0,Deník!R413&lt;=1),1,"")</f>
        <v/>
      </c>
      <c r="F412" s="79" t="str">
        <f>IF(Deník!R413&lt;&gt;"",Deník!R413+F411,"")</f>
        <v/>
      </c>
      <c r="G412" s="85"/>
      <c r="H412" s="54" t="str">
        <f>IF(MONTH(Deník!$C412)=H$2,IF(AND(Deník!$R412&gt;=0,Deník!$R412&lt;=1),"BE",Deník!$R412),"")</f>
        <v/>
      </c>
      <c r="I412" s="11" t="str">
        <f>IF(MONTH(Deník!$C412)=I$2,IF(AND(Deník!$R412&gt;=0,Deník!$R412&lt;=1),"BE",Deník!$R412),"")</f>
        <v/>
      </c>
      <c r="J412" s="11" t="str">
        <f>IF(MONTH(Deník!$C412)=J$2,IF(AND(Deník!$R412&gt;=0,Deník!$R412&lt;=1),"BE",Deník!$R412),"")</f>
        <v/>
      </c>
      <c r="K412" s="11" t="str">
        <f>IF(MONTH(Deník!$C412)=K$2,IF(AND(Deník!$R412&gt;=0,Deník!$R412&lt;=1),"BE",Deník!$R412),"")</f>
        <v/>
      </c>
      <c r="L412" s="11" t="str">
        <f>IF(MONTH(Deník!$C412)=L$2,IF(AND(Deník!$R412&gt;=0,Deník!$R412&lt;=1),"BE",Deník!$R412),"")</f>
        <v/>
      </c>
      <c r="M412" s="11" t="str">
        <f>IF(MONTH(Deník!$C412)=M$2,IF(AND(Deník!$R412&gt;=0,Deník!$R412&lt;=1),"BE",Deník!$R412),"")</f>
        <v/>
      </c>
      <c r="N412" s="11" t="str">
        <f>IF(MONTH(Deník!$C412)=N$2,IF(AND(Deník!$R412&gt;=0,Deník!$R412&lt;=1),"BE",Deník!$R412),"")</f>
        <v/>
      </c>
      <c r="O412" s="11" t="str">
        <f>IF(MONTH(Deník!$C412)=O$2,IF(AND(Deník!$R412&gt;=0,Deník!$R412&lt;=1),"BE",Deník!$R412),"")</f>
        <v/>
      </c>
      <c r="P412" s="11" t="str">
        <f>IF(MONTH(Deník!$C412)=P$2,IF(AND(Deník!$R412&gt;=0,Deník!$R412&lt;=1),"BE",Deník!$R412),"")</f>
        <v/>
      </c>
      <c r="Q412" s="11" t="str">
        <f>IF(MONTH(Deník!$C412)=Q$2,IF(AND(Deník!$R412&gt;=0,Deník!$R412&lt;=1),"BE",Deník!$R412),"")</f>
        <v/>
      </c>
      <c r="R412" s="11" t="str">
        <f>IF(MONTH(Deník!$C412)=R$2,IF(AND(Deník!$R412&gt;=0,Deník!$R412&lt;=1),"BE",Deník!$R412),"")</f>
        <v/>
      </c>
      <c r="S412" s="57" t="str">
        <f>IF(MONTH(Deník!$C412)=S$2,IF(AND(Deník!$R412&gt;=0,Deník!$R412&lt;=1),"BE",Deník!$R412),"")</f>
        <v/>
      </c>
      <c r="U412" s="12"/>
      <c r="V412" s="12"/>
      <c r="X412" s="600" t="str">
        <f>IF(Deník!$R412&lt;&gt;"",IF(Deník!$B412=Statistika!$F$63,IF(AND(Deník!$R412&gt;=0,Deník!$R412&lt;=1),"BE",Deník!$R412),""),"")</f>
        <v/>
      </c>
      <c r="Y412" s="13" t="str">
        <f>IF(Deník!$R412&lt;&gt;"",IF(Deník!$B412=Statistika!$F$64,IF(AND(Deník!$R412&gt;=0,Deník!$R412&lt;=1),"BE",Deník!$R412),""),"")</f>
        <v/>
      </c>
      <c r="Z412" s="13" t="str">
        <f>IF(Deník!$R412&lt;&gt;"",IF(Deník!$B412=Statistika!$F$65,IF(AND(Deník!$R412&gt;=0,Deník!$R412&lt;=1),"BE",Deník!$R412),""),"")</f>
        <v/>
      </c>
      <c r="AA412" s="13" t="str">
        <f>IF(Deník!$R412&lt;&gt;"",IF(Deník!$B412=Statistika!$F$66,IF(AND(Deník!$R412&gt;=0,Deník!$R412&lt;=1),"BE",Deník!$R412),""),"")</f>
        <v/>
      </c>
      <c r="AB412" s="13" t="str">
        <f>IF(Deník!$R412&lt;&gt;"",IF(Deník!$B412=Statistika!$F$67,IF(AND(Deník!$R412&gt;=0,Deník!$R412&lt;=1),"BE",Deník!$R412),""),"")</f>
        <v/>
      </c>
      <c r="AC412" s="13" t="str">
        <f>IF(Deník!$R412&lt;&gt;"",IF(Deník!$B412=Statistika!$F$68,IF(AND(Deník!$R412&gt;=0,Deník!$R412&lt;=1),"BE",Deník!$R412),""),"")</f>
        <v/>
      </c>
      <c r="AD412" s="13" t="str">
        <f>IF(Deník!$R412&lt;&gt;"",IF(Deník!$B412=Statistika!$F$69,IF(AND(Deník!$R412&gt;=0,Deník!$R412&lt;=1),"BE",Deník!$R412),""),"")</f>
        <v/>
      </c>
      <c r="AE412" s="601" t="str">
        <f>IF(Deník!$R412&lt;&gt;"",IF(Deník!$B412=Statistika!$F$70,IF(AND(Deník!$R412&gt;=0,Deník!$R412&lt;=1),"BE",Deník!$R412),""),"")</f>
        <v/>
      </c>
      <c r="AF412" s="90"/>
      <c r="AG412" s="63" t="str">
        <f>IF(Deník!$R412&lt;&gt;"",IF(Deník!$J412="L",IF(AND(Deník!$R412&gt;=0,Deník!$R412&lt;=1),"BE",Deník!$R412),""),"")</f>
        <v/>
      </c>
      <c r="AH412" s="13" t="str">
        <f>IF(Deník!$R412&lt;&gt;"",IF(Deník!$J412="S",IF(AND(Deník!$R412&gt;=0,Deník!$R412&lt;=1),"BE",Deník!$R412),""),"")</f>
        <v/>
      </c>
      <c r="AI412" s="95"/>
      <c r="AJ412" s="71" t="str">
        <f>IF(Deník!N413&lt;&gt;"",Deník!N413*-1,"")</f>
        <v/>
      </c>
      <c r="AK412" s="88"/>
      <c r="AL412" s="63" t="str">
        <f>IF(WEEKDAY(Deník!$C412,2)=1,IF(AND(Deník!$R412&gt;=0,Deník!$R412&lt;=1),"BE",Deník!$R412),"")</f>
        <v/>
      </c>
      <c r="AM412" s="13" t="str">
        <f>IF(WEEKDAY(Deník!$C412,2)=2,IF(AND(Deník!$R412&gt;=0,Deník!$R412&lt;=1),"BE",Deník!$R412),"")</f>
        <v/>
      </c>
      <c r="AN412" s="13" t="str">
        <f>IF(WEEKDAY(Deník!$C412,2)=3,IF(AND(Deník!$R412&gt;=0,Deník!$R412&lt;=1),"BE",Deník!$R412),"")</f>
        <v/>
      </c>
      <c r="AO412" s="13" t="str">
        <f>IF(WEEKDAY(Deník!$C412,2)=4,IF(AND(Deník!$R412&gt;=0,Deník!$R412&lt;=1),"BE",Deník!$R412),"")</f>
        <v/>
      </c>
      <c r="AP412" s="60" t="str">
        <f>IF(WEEKDAY(Deník!$C412,2)=5,IF(AND(Deník!$R412&gt;=0,Deník!$R412&lt;=1),"BE",Deník!$R412),"")</f>
        <v/>
      </c>
      <c r="AQ412" s="99"/>
      <c r="AR412" s="100">
        <f>Deník!D412</f>
        <v>0</v>
      </c>
      <c r="AS412" s="63" t="str">
        <f>IF(Deník!$D412&lt;&gt;"",IF(AND(Deník!$D412&gt;=AS$2,Deník!$D412&lt;=AS$3),IF(AND(Deník!$R412&gt;=0,Deník!$R412&lt;=1),"BE",Deník!$R412),""),"")</f>
        <v/>
      </c>
      <c r="AT412" s="63" t="str">
        <f>IF(Deník!$D412&lt;&gt;"",IF(AND(Deník!$D412&gt;=AT$2,Deník!$D412&lt;=AT$3),IF(AND(Deník!$R412&gt;=0,Deník!$R412&lt;=1),"BE",Deník!$R412),""),"")</f>
        <v/>
      </c>
      <c r="AU412" s="63" t="str">
        <f>IF(Deník!$D412&lt;&gt;"",IF(AND(Deník!$D412&gt;=AU$2,Deník!$D412&lt;=AU$3),IF(AND(Deník!$R412&gt;=0,Deník!$R412&lt;=1),"BE",Deník!$R412),""),"")</f>
        <v/>
      </c>
      <c r="AV412" s="63" t="str">
        <f>IF(Deník!$D412&lt;&gt;"",IF(AND(Deník!$D412&gt;=AV$2,Deník!$D412&lt;=AV$3),IF(AND(Deník!$R412&gt;=0,Deník!$R412&lt;=1),"BE",Deník!$R412),""),"")</f>
        <v/>
      </c>
      <c r="AW412" s="63" t="str">
        <f>IF(Deník!$D412&lt;&gt;"",IF(AND(Deník!$D412&gt;=AW$2,Deník!$D412&lt;=AW$3),IF(AND(Deník!$R412&gt;=0,Deník!$R412&lt;=1),"BE",Deník!$R412),""),"")</f>
        <v/>
      </c>
      <c r="AX412" s="63" t="str">
        <f>IF(Deník!$D412&lt;&gt;"",IF(AND(Deník!$D412&gt;=AX$2,Deník!$D412&lt;=AX$3),IF(AND(Deník!$R412&gt;=0,Deník!$R412&lt;=1),"BE",Deník!$R412),""),"")</f>
        <v/>
      </c>
      <c r="AY412" s="63" t="str">
        <f>IF(Deník!$D412&lt;&gt;"",IF(AND(Deník!$D412&gt;=AY$2,Deník!$D412&lt;=AY$3),IF(AND(Deník!$R412&gt;=0,Deník!$R412&lt;=1),"BE",Deník!$R412),""),"")</f>
        <v/>
      </c>
      <c r="AZ412" s="63" t="str">
        <f>IF(Deník!$D412&lt;&gt;"",IF(AND(Deník!$D412&gt;=AZ$2,Deník!$D412&lt;=AZ$3),IF(AND(Deník!$R412&gt;=0,Deník!$R412&lt;=1),"BE",Deník!$R412),""),"")</f>
        <v/>
      </c>
      <c r="BA412" s="63" t="str">
        <f>IF(Deník!$D412&lt;&gt;"",IF(AND(Deník!$D412&gt;=BA$2,Deník!$D412&lt;=BA$3),IF(AND(Deník!$R412&gt;=0,Deník!$R412&lt;=1),"BE",Deník!$R412),""),"")</f>
        <v/>
      </c>
      <c r="BB412" s="63" t="str">
        <f>IF(Deník!$D412&lt;&gt;"",IF(AND(Deník!$D412&gt;=BB$2,Deník!$D412&lt;=BB$3),IF(AND(Deník!$R412&gt;=0,Deník!$R412&lt;=1),"BE",Deník!$R412),""),"")</f>
        <v/>
      </c>
      <c r="BC412" s="71" t="str">
        <f>IF(Deník!$D412&lt;&gt;"",IF(AND(Deník!$D412&gt;=BC$2,Deník!$D412&lt;=BC$3),IF(AND(Deník!$R412&gt;=0,Deník!$R412&lt;=1),"BE",Deník!$R412),""),"")</f>
        <v/>
      </c>
      <c r="BD412" s="20" t="str">
        <f>IF(Deník!$J413="S",(Deník!$M413-Deník!$K413),IF(Deník!$J413="L",(Deník!$K413-Deník!$M413),""))</f>
        <v/>
      </c>
      <c r="BE412" s="20" t="str">
        <f>IF(Deník!$J413="S",(Deník!$K413-Deník!$O413),IF(Deník!$J413="L",(Deník!$O413-Deník!$K413),""))</f>
        <v/>
      </c>
      <c r="BF412" s="20" t="str">
        <f>IF(Deník!$J413="S",(Deník!$K413-Deník!$L413),IF(Deník!$J413="L",(Deník!$L413-Deník!$K413),""))</f>
        <v/>
      </c>
      <c r="BG412" s="20" t="str">
        <f>IF(Deník!$J413="S",(Deník!$K413-Deník!$S413),IF(Deník!$J413="L",(Deník!$S413-Deník!$K413),""))</f>
        <v/>
      </c>
      <c r="BH412" s="20" t="str">
        <f>IF(Deník!$J413="S",(Deník!$K413-Deník!$U413),IF(Deník!$J413="L",(Deník!$U413-Deník!$K413),""))</f>
        <v/>
      </c>
      <c r="BI412" s="20" t="str">
        <f>IF(Deník!$R412&gt;1,Deník!$R412,"")</f>
        <v/>
      </c>
      <c r="BJ412" s="20" t="str">
        <f>IF(Deník!$R412&lt;0,Deník!$R412,"")</f>
        <v/>
      </c>
      <c r="BK412" s="17"/>
      <c r="BM412" s="233" t="str">
        <f>IF(Deník!$R412&lt;&gt;"",IF(Deník!$Y412=Statistika!$F$78,IF(AND(Deník!$R412&gt;=0,Deník!$R412&lt;=1),"BE",Deník!$R412),""),"")</f>
        <v/>
      </c>
      <c r="BN412" s="233" t="str">
        <f>IF(Deník!$R412&lt;&gt;"",IF(Deník!$Y412=Statistika!$F$79,IF(AND(Deník!$R412&gt;=0,Deník!$R412&lt;=1),"BE",Deník!$R412),""),"")</f>
        <v/>
      </c>
      <c r="BO412" s="233" t="str">
        <f>IF(Deník!$R412&lt;&gt;"",IF(Deník!$Y412=Statistika!$F$80,IF(AND(Deník!$R412&gt;=0,Deník!$R412&lt;=1),"BE",Deník!$R412),""),"")</f>
        <v/>
      </c>
      <c r="BP412" s="233" t="str">
        <f>IF(Deník!$R412&lt;&gt;"",IF(Deník!$Y412=Statistika!$F$81,IF(AND(Deník!$R412&gt;=0,Deník!$R412&lt;=1),"BE",Deník!$R412),""),"")</f>
        <v/>
      </c>
      <c r="BQ412" s="233" t="str">
        <f>IF(Deník!$R412&lt;&gt;"",IF(Deník!$Y412=Statistika!$F$82,IF(AND(Deník!$R412&gt;=0,Deník!$R412&lt;=1),"BE",Deník!$R412),""),"")</f>
        <v/>
      </c>
      <c r="BR412" s="233" t="str">
        <f>IF(Deník!$R412&lt;&gt;"",IF(Deník!$Y412=Statistika!$F$83,IF(AND(Deník!$R412&gt;=0,Deník!$R412&lt;=1),"BE",Deník!$R412),""),"")</f>
        <v/>
      </c>
      <c r="BS412" s="233" t="str">
        <f>IF(Deník!$R412&lt;&gt;"",IF(Deník!$Y412=Statistika!$F$84,IF(AND(Deník!$R412&gt;=0,Deník!$R412&lt;=1),"BE",Deník!$R412),""),"")</f>
        <v/>
      </c>
      <c r="BT412" s="233" t="str">
        <f>IF(Deník!$R412&lt;&gt;"",IF(Deník!$Y412=Statistika!$F$85,IF(AND(Deník!$R412&gt;=0,Deník!$R412&lt;=1),"BE",Deník!$R412),""),"")</f>
        <v/>
      </c>
      <c r="BU412" s="233" t="str">
        <f>IF(Deník!$R412&lt;&gt;"",IF(Deník!$Y412=Statistika!$F$86,IF(AND(Deník!$R412&gt;=0,Deník!$R412&lt;=1),"BE",Deník!$R412),""),"")</f>
        <v/>
      </c>
      <c r="BV412" s="233" t="str">
        <f>IF(Deník!$R412&lt;&gt;"",IF(Deník!$Y412=Statistika!$F$87,IF(AND(Deník!$R412&gt;=0,Deník!$R412&lt;=1),"BE",Deník!$R412),""),"")</f>
        <v/>
      </c>
      <c r="BW412" s="233" t="str">
        <f>IF(Deník!$R412&lt;&gt;"",IF(Deník!$Y412=Statistika!$F$88,IF(AND(Deník!$R412&gt;=0,Deník!$R412&lt;=1),"BE",Deník!$R412),""),"")</f>
        <v/>
      </c>
      <c r="BX412" s="233" t="str">
        <f>IF(Deník!$R412&lt;&gt;"",IF(Deník!$Y412=Statistika!$F$89,IF(AND(Deník!$R412&gt;=0,Deník!$R412&lt;=1),"BE",Deník!$R412),""),"")</f>
        <v/>
      </c>
      <c r="BY412" s="233" t="str">
        <f>IF(Deník!$R412&lt;&gt;"",IF(Deník!$Y412=Statistika!$F$90,IF(AND(Deník!$R412&gt;=0,Deník!$R412&lt;=1),"BE",Deník!$R412),""),"")</f>
        <v/>
      </c>
      <c r="BZ412" s="233" t="str">
        <f>IF(Deník!$R412&lt;&gt;"",IF(Deník!$Y412=Statistika!$F$91,IF(AND(Deník!$R412&gt;=0,Deník!$R412&lt;=1),"BE",Deník!$R412),""),"")</f>
        <v/>
      </c>
      <c r="CA412" s="233"/>
      <c r="CB412" s="233" t="str">
        <f>IF(Deník!$R412&lt;&gt;"",IF(Deník!$AB412="SL",IF(AND(Deník!$R412&gt;=0,Deník!$R412&lt;=1),"BE",Deník!$R412),""),"")</f>
        <v/>
      </c>
      <c r="CC412" s="233" t="str">
        <f>IF(Deník!$R412&lt;&gt;"",IF(Deník!$AB412="BE10",IF(AND(Deník!$R412&gt;=0,Deník!$R412&lt;=1),"BE",Deník!$R412),""),"")</f>
        <v/>
      </c>
      <c r="CD412" s="233" t="str">
        <f>IF(Deník!$R412&lt;&gt;"",IF(Deník!$AB412="BE15",IF(AND(Deník!$R412&gt;=0,Deník!$R412&lt;=1),"BE",Deník!$R412),""),"")</f>
        <v/>
      </c>
      <c r="CE412" s="233" t="str">
        <f>IF(Deník!$R412&lt;&gt;"",IF(Deník!$AB412="BE20",IF(AND(Deník!$R412&gt;=0,Deník!$R412&lt;=1),"BE",Deník!$R412),""),"")</f>
        <v/>
      </c>
      <c r="CF412" s="233" t="str">
        <f>IF(Deník!$R412&lt;&gt;"",IF(Deník!$AB412="TP1",IF(AND(Deník!$R412&gt;=0,Deník!$R412&lt;=1),"BE",Deník!$R412),""),"")</f>
        <v/>
      </c>
      <c r="CG412" s="233" t="str">
        <f>IF(Deník!$R412&lt;&gt;"",IF(Deník!$AB412="TP2",IF(AND(Deník!$R412&gt;=0,Deník!$R412&lt;=1),"BE",Deník!$R412),""),"")</f>
        <v/>
      </c>
      <c r="CH412" s="233" t="str">
        <f>IF(Deník!$R412&lt;&gt;"",IF(Deník!$AB412="TP3",IF(AND(Deník!$R412&gt;=0,Deník!$R412&lt;=1),"BE",Deník!$R412),""),"")</f>
        <v/>
      </c>
      <c r="CI412" s="233" t="str">
        <f>IF(Deník!$R412&lt;&gt;"",IF(Deník!$AB412="Trailing SL",IF(AND(Deník!$R412&gt;=0,Deník!$R412&lt;=1),"BE",Deník!$R412),""),"")</f>
        <v/>
      </c>
      <c r="CJ412" s="233" t="str">
        <f>IF(Deník!$R412&lt;&gt;"",IF(Deník!$AB412="Manual",IF(AND(Deník!$R412&gt;=0,Deník!$R412&lt;=1),"BE",Deník!$R412),""),"")</f>
        <v/>
      </c>
      <c r="CK412" s="233"/>
      <c r="CL412" s="233" t="str">
        <f>IF(Deník!$R412&lt;0,IF(Deník!$AC412=Statistika!$F$117,Deník!$R412,""),"")</f>
        <v/>
      </c>
      <c r="CM412" s="233" t="str">
        <f>IF(Deník!$R412&lt;0,IF(Deník!$AC412=Statistika!$F$118,Deník!$R412,""),"")</f>
        <v/>
      </c>
      <c r="CN412" s="233" t="str">
        <f>IF(Deník!$R412&lt;0,IF(Deník!$AC412=Statistika!$F$119,Deník!$R412,""),"")</f>
        <v/>
      </c>
      <c r="CO412" s="233" t="str">
        <f>IF(Deník!$R412&lt;0,IF(Deník!$AC412=Statistika!$F$120,Deník!$R412,""),"")</f>
        <v/>
      </c>
      <c r="CP412" s="233" t="str">
        <f>IF(Deník!$R412&lt;0,IF(Deník!$AC412=Statistika!$F$121,Deník!$R412,""),"")</f>
        <v/>
      </c>
      <c r="CQ412" s="233" t="str">
        <f>IF(Deník!$R412&lt;0,IF(Deník!$AC412=Statistika!$F$122,Deník!$R412,""),"")</f>
        <v/>
      </c>
      <c r="CR412" s="233" t="str">
        <f>IF(Deník!$R412&lt;0,IF(Deník!$AC412=Statistika!$F$123,Deník!$R412,""),"")</f>
        <v/>
      </c>
      <c r="CS412" s="233" t="str">
        <f>IF(Deník!$R412&lt;0,IF(Deník!$AC412=Statistika!$F$124,Deník!$R412,""),"")</f>
        <v/>
      </c>
      <c r="CT412" s="233" t="str">
        <f>IF(Deník!$R412&lt;0,IF(Deník!$AC412=Statistika!$F$125,Deník!$R412,""),"")</f>
        <v/>
      </c>
      <c r="CU412" s="233"/>
      <c r="CV412" s="233" t="str">
        <f>IF(Deník!$R412&lt;0,IF(Deník!$AD412=$CV$2,Deník!$R412,""),"")</f>
        <v/>
      </c>
      <c r="CW412" s="233" t="str">
        <f>IF(Deník!$R412&lt;0,IF(Deník!$AD412=$CW$2,Deník!$R412,""),"")</f>
        <v/>
      </c>
      <c r="CX412" s="233" t="str">
        <f>IF(Deník!$R412&lt;0,IF(Deník!$AD412=$CX$2,Deník!$R412,""),"")</f>
        <v/>
      </c>
      <c r="CY412" s="233" t="str">
        <f>IF(Deník!$R412&lt;0,IF(Deník!$AD412=$CY$2,Deník!$R412,""),"")</f>
        <v/>
      </c>
      <c r="CZ412" s="233" t="str">
        <f>IF(Deník!$R412&lt;0,IF(Deník!$AD412=$CZ$2,Deník!$R412,""),"")</f>
        <v/>
      </c>
      <c r="DL412" s="221">
        <f t="shared" si="18"/>
        <v>93847.029999999984</v>
      </c>
      <c r="DM412" s="220">
        <f t="shared" si="17"/>
        <v>-6.1529700000000132E-2</v>
      </c>
      <c r="DO412" s="50">
        <f>Deník!W413</f>
        <v>0</v>
      </c>
      <c r="DP412" s="102" t="str">
        <f>IF(AND(Deník!W413&gt;0),1,"")</f>
        <v/>
      </c>
      <c r="DQ412" s="102">
        <f>IF(AND(Deník!W413&lt;=0),1,"")</f>
        <v>1</v>
      </c>
      <c r="DR412" s="227"/>
      <c r="DS412" s="228"/>
      <c r="DT412" s="85"/>
      <c r="DU412" s="54">
        <f>IF(MONTH(Deník!$C412)=DU$2,Deník!$W412,"")</f>
        <v>0</v>
      </c>
      <c r="DV412" s="222" t="str">
        <f>IF(MONTH(Deník!$C412)=DV$2,Deník!$W412,"")</f>
        <v/>
      </c>
      <c r="DW412" s="222" t="str">
        <f>IF(MONTH(Deník!$C412)=DW$2,Deník!$W412,"")</f>
        <v/>
      </c>
      <c r="DX412" s="222" t="str">
        <f>IF(MONTH(Deník!$C412)=DX$2,Deník!$W412,"")</f>
        <v/>
      </c>
      <c r="DY412" s="222" t="str">
        <f>IF(MONTH(Deník!$C412)=DY$2,Deník!$W412,"")</f>
        <v/>
      </c>
      <c r="DZ412" s="222" t="str">
        <f>IF(MONTH(Deník!$C412)=DZ$2,Deník!$W412,"")</f>
        <v/>
      </c>
      <c r="EA412" s="222" t="str">
        <f>IF(MONTH(Deník!$C412)=EA$2,Deník!$W412,"")</f>
        <v/>
      </c>
      <c r="EB412" s="222" t="str">
        <f>IF(MONTH(Deník!$C412)=EB$2,Deník!$W412,"")</f>
        <v/>
      </c>
      <c r="EC412" s="222" t="str">
        <f>IF(MONTH(Deník!$C412)=EC$2,Deník!$W412,"")</f>
        <v/>
      </c>
      <c r="ED412" s="222" t="str">
        <f>IF(MONTH(Deník!$C412)=ED$2,Deník!$W412,"")</f>
        <v/>
      </c>
      <c r="EE412" s="222" t="str">
        <f>IF(MONTH(Deník!$C412)=EE$2,Deník!$W412,"")</f>
        <v/>
      </c>
      <c r="EF412" s="222" t="str">
        <f>IF(MONTH(Deník!$C412)=EF$2,Deník!$W412,"")</f>
        <v/>
      </c>
      <c r="EI412" s="600" t="str">
        <f>IF(Deník!$W412&lt;&gt;"",IF(Deník!$B412=Statistika!$F$63,Deník!$W412,""),"")</f>
        <v/>
      </c>
      <c r="EJ412" s="13" t="str">
        <f>IF(Deník!$W412&lt;&gt;"",IF(Deník!$B412=Statistika!$F$64,Deník!$W412,""),"")</f>
        <v/>
      </c>
      <c r="EK412" s="13" t="str">
        <f>IF(Deník!$W412&lt;&gt;"",IF(Deník!$B412=Statistika!$F$65,Deník!$W412,""),"")</f>
        <v/>
      </c>
      <c r="EL412" s="13" t="str">
        <f>IF(Deník!$W412&lt;&gt;"",IF(Deník!$B412=Statistika!$F$66,Deník!$W412,""),"")</f>
        <v/>
      </c>
      <c r="EM412" s="13" t="str">
        <f>IF(Deník!$W412&lt;&gt;"",IF(Deník!$B412=Statistika!$F$67,Deník!$W412,""),"")</f>
        <v/>
      </c>
      <c r="EN412" s="13" t="str">
        <f>IF(Deník!$W412&lt;&gt;"",IF(Deník!$B412=Statistika!$F$68,Deník!$W412,""),"")</f>
        <v/>
      </c>
      <c r="EO412" s="13" t="str">
        <f>IF(Deník!$W412&lt;&gt;"",IF(Deník!$B412=Statistika!$F$69,Deník!$W412,""),"")</f>
        <v/>
      </c>
      <c r="EP412" s="601" t="str">
        <f>IF(Deník!$W412&lt;&gt;"",IF(Deník!$B412=Statistika!$F$70,Deník!$W412,""),"")</f>
        <v/>
      </c>
      <c r="EQ412" s="90"/>
      <c r="ER412" s="63" t="str">
        <f>IF(Deník!$W412&lt;&gt;"",IF(Deník!$J412="L",Deník!$W412,""),"")</f>
        <v/>
      </c>
      <c r="ES412" s="13" t="str">
        <f>IF(Deník!$W412&lt;&gt;"",IF(Deník!$J412="S",Deník!$W412,""),"")</f>
        <v/>
      </c>
      <c r="ET412" s="95"/>
      <c r="EU412" s="88"/>
      <c r="EV412" s="63" t="str">
        <f>IF(WEEKDAY(Deník!$C412,2)=1,Deník!$W412,"")</f>
        <v/>
      </c>
      <c r="EW412" s="13" t="str">
        <f>IF(WEEKDAY(Deník!$C412,2)=2,Deník!$W412,"")</f>
        <v/>
      </c>
      <c r="EX412" s="13" t="str">
        <f>IF(WEEKDAY(Deník!$C412,2)=3,Deník!$W412,"")</f>
        <v/>
      </c>
      <c r="EY412" s="13" t="str">
        <f>IF(WEEKDAY(Deník!$C412,2)=4,Deník!$W412,"")</f>
        <v/>
      </c>
      <c r="EZ412" s="60" t="str">
        <f>IF(WEEKDAY(Deník!$C412,2)=5,Deník!$W412,"")</f>
        <v/>
      </c>
      <c r="FA412" s="99"/>
      <c r="FB412" s="100">
        <f>Deník!D412</f>
        <v>0</v>
      </c>
      <c r="FC412" s="63">
        <f>IF($FB412&lt;&gt;"",IF(AND($FB412&gt;=FC$2,$FB412&lt;=FC$3),Deník!$W412,""))</f>
        <v>0</v>
      </c>
      <c r="FD412" s="63" t="str">
        <f>IF($FB412&lt;&gt;"",IF(AND($FB412&gt;=FD$2,$FB412&lt;=FD$3),Deník!$W412,""))</f>
        <v/>
      </c>
      <c r="FE412" s="63" t="str">
        <f>IF($FB412&lt;&gt;"",IF(AND($FB412&gt;=FE$2,$FB412&lt;=FE$3),Deník!$W412,""))</f>
        <v/>
      </c>
      <c r="FF412" s="63" t="str">
        <f>IF($FB412&lt;&gt;"",IF(AND($FB412&gt;=FF$2,$FB412&lt;=FF$3),Deník!$W412,""))</f>
        <v/>
      </c>
      <c r="FG412" s="63" t="str">
        <f>IF($FB412&lt;&gt;"",IF(AND($FB412&gt;=FG$2,$FB412&lt;=FG$3),Deník!$W412,""))</f>
        <v/>
      </c>
      <c r="FH412" s="63" t="str">
        <f>IF($FB412&lt;&gt;"",IF(AND($FB412&gt;=FH$2,$FB412&lt;=FH$3),Deník!$W412,""))</f>
        <v/>
      </c>
      <c r="FI412" s="63" t="str">
        <f>IF($FB412&lt;&gt;"",IF(AND($FB412&gt;=FI$2,$FB412&lt;=FI$3),Deník!$W412,""))</f>
        <v/>
      </c>
      <c r="FJ412" s="63" t="str">
        <f>IF($FB412&lt;&gt;"",IF(AND($FB412&gt;=FJ$2,$FB412&lt;=FJ$3),Deník!$W412,""))</f>
        <v/>
      </c>
      <c r="FK412" s="63" t="str">
        <f>IF($FB412&lt;&gt;"",IF(AND($FB412&gt;=FK$2,$FB412&lt;=FK$3),Deník!$W412,""))</f>
        <v/>
      </c>
      <c r="FL412" s="63" t="str">
        <f>IF($FB412&lt;&gt;"",IF(AND($FB412&gt;=FL$2,$FB412&lt;=FL$3),Deník!$W412,""))</f>
        <v/>
      </c>
      <c r="FM412" s="63" t="str">
        <f>IF($FB412&lt;&gt;"",IF(AND($FB412&gt;=FM$2,$FB412&lt;=FM$3),Deník!$W412,""))</f>
        <v/>
      </c>
      <c r="FN412" s="13"/>
      <c r="FO412" s="20" t="str">
        <f>IF(Deník!$W412&gt;1,Deník!$W412,"")</f>
        <v/>
      </c>
      <c r="FP412" s="20" t="str">
        <f>IF(Deník!$W412&lt;0,Deník!$W412,"")</f>
        <v/>
      </c>
      <c r="FQ412" s="17"/>
      <c r="FS412" s="233"/>
      <c r="FT412" s="233" t="str">
        <f>IF(Deník!$W412&lt;&gt;"",IF(Deník!$Y412=Statistika!$F$78,Deník!$W412,""),"")</f>
        <v/>
      </c>
      <c r="FU412" s="233" t="str">
        <f>IF(Deník!$W412&lt;&gt;"",IF(Deník!$Y412=Statistika!$F$79,Deník!$W412,""),"")</f>
        <v/>
      </c>
      <c r="FV412" s="233" t="str">
        <f>IF(Deník!$W412&lt;&gt;"",IF(Deník!$Y412=Statistika!$F$80,Deník!$W412,""),"")</f>
        <v/>
      </c>
      <c r="FW412" s="233" t="str">
        <f>IF(Deník!$W412&lt;&gt;"",IF(Deník!$Y412=Statistika!$F$81,Deník!$W412,""),"")</f>
        <v/>
      </c>
      <c r="FX412" s="233" t="str">
        <f>IF(Deník!$W412&lt;&gt;"",IF(Deník!$Y412=Statistika!$F$82,Deník!$W412,""),"")</f>
        <v/>
      </c>
      <c r="FY412" s="233" t="str">
        <f>IF(Deník!$W412&lt;&gt;"",IF(Deník!$Y412=Statistika!$F$83,Deník!$W412,""),"")</f>
        <v/>
      </c>
      <c r="FZ412" s="233" t="str">
        <f>IF(Deník!$W412&lt;&gt;"",IF(Deník!$Y412=Statistika!$F$84,Deník!$W412,""),"")</f>
        <v/>
      </c>
      <c r="GA412" s="233" t="str">
        <f>IF(Deník!$W412&lt;&gt;"",IF(Deník!$Y412=Statistika!$F$85,Deník!$W412,""),"")</f>
        <v/>
      </c>
      <c r="GB412" s="233" t="str">
        <f>IF(Deník!$W412&lt;&gt;"",IF(Deník!$Y412=Statistika!$F$86,Deník!$W412,""),"")</f>
        <v/>
      </c>
      <c r="GC412" s="233" t="str">
        <f>IF(Deník!$W412&lt;&gt;"",IF(Deník!$Y412=Statistika!$F$87,Deník!$W412,""),"")</f>
        <v/>
      </c>
      <c r="GD412" s="233" t="str">
        <f>IF(Deník!$W412&lt;&gt;"",IF(Deník!$Y412=Statistika!$F$88,Deník!$W412,""),"")</f>
        <v/>
      </c>
      <c r="GE412" s="233" t="str">
        <f>IF(Deník!$W412&lt;&gt;"",IF(Deník!$Y412=Statistika!$F$89,Deník!$W412,""),"")</f>
        <v/>
      </c>
      <c r="GF412" s="233" t="str">
        <f>IF(Deník!$W412&lt;&gt;"",IF(Deník!$Y412=Statistika!$F$90,Deník!$W412,""),"")</f>
        <v/>
      </c>
      <c r="GG412" s="233" t="str">
        <f>IF(Deník!$W412&lt;&gt;"",IF(Deník!$Y412=Statistika!$F$91,Deník!$W412,""),"")</f>
        <v/>
      </c>
      <c r="GH412" s="233"/>
      <c r="GI412" s="233" t="str">
        <f>IF(Deník!$W412&lt;&gt;"",IF(Deník!$AB412=Statistika!$L$100,Deník!$W412,""),"")</f>
        <v/>
      </c>
      <c r="GJ412" s="233" t="str">
        <f>IF(Deník!$W412&lt;&gt;"",IF(Deník!$AB412=Statistika!$L$101,Deník!$W412,""),"")</f>
        <v/>
      </c>
      <c r="GK412" s="233" t="str">
        <f>IF(Deník!$W412&lt;&gt;"",IF(Deník!$AB412=Statistika!$L$102,Deník!$W412,""),"")</f>
        <v/>
      </c>
      <c r="GL412" s="233" t="str">
        <f>IF(Deník!$W412&lt;&gt;"",IF(Deník!$AB412=Statistika!$L$103,Deník!$W412,""),"")</f>
        <v/>
      </c>
      <c r="GM412" s="233" t="str">
        <f>IF(Deník!$W412&lt;&gt;"",IF(Deník!$AB412=Statistika!$L$104,Deník!$W412,""),"")</f>
        <v/>
      </c>
      <c r="GN412" s="233" t="str">
        <f>IF(Deník!$W412&lt;&gt;"",IF(Deník!$AB412=Statistika!$L$105,Deník!$W412,""),"")</f>
        <v/>
      </c>
      <c r="GO412" s="233" t="str">
        <f>IF(Deník!$W412&lt;&gt;"",IF(Deník!$AB412=Statistika!$L$106,Deník!$W412,""),"")</f>
        <v/>
      </c>
      <c r="GP412" s="233" t="str">
        <f>IF(Deník!$W412&lt;&gt;"",IF(Deník!$AB412=Statistika!$L$107,Deník!$W412,""),"")</f>
        <v/>
      </c>
      <c r="GQ412" s="233" t="str">
        <f>IF(Deník!$W412&lt;&gt;"",IF(Deník!$AB412=Statistika!$L$108,Deník!$W412,""),"")</f>
        <v/>
      </c>
      <c r="GS412" s="233" t="str">
        <f>IF(Deník!$W412&lt;0,IF(Deník!$AC412=Statistika!$F$117,Deník!$W412,""),"")</f>
        <v/>
      </c>
      <c r="GT412" s="233" t="str">
        <f>IF(Deník!$W412&lt;0,IF(Deník!$AC412=Statistika!$F$118,Deník!$W412,""),"")</f>
        <v/>
      </c>
      <c r="GU412" s="233" t="str">
        <f>IF(Deník!$W412&lt;0,IF(Deník!$AC412=Statistika!$F$119,Deník!$W412,""),"")</f>
        <v/>
      </c>
      <c r="GV412" s="233" t="str">
        <f>IF(Deník!$W412&lt;0,IF(Deník!$AC412=Statistika!$F$120,Deník!$W412,""),"")</f>
        <v/>
      </c>
      <c r="GW412" s="233" t="str">
        <f>IF(Deník!$W412&lt;0,IF(Deník!$AC412=Statistika!$F$121,Deník!$W412,""),"")</f>
        <v/>
      </c>
      <c r="GX412" s="233" t="str">
        <f>IF(Deník!$W412&lt;0,IF(Deník!$AC412=Statistika!$F$122,Deník!$W412,""),"")</f>
        <v/>
      </c>
      <c r="GY412" s="233" t="str">
        <f>IF(Deník!$W412&lt;0,IF(Deník!$AC412=Statistika!$F$123,Deník!$W412,""),"")</f>
        <v/>
      </c>
      <c r="GZ412" s="233" t="str">
        <f>IF(Deník!$W412&lt;0,IF(Deník!$AC412=Statistika!$F$124,Deník!$W412,""),"")</f>
        <v/>
      </c>
      <c r="HA412" s="233" t="str">
        <f>IF(Deník!$W412&lt;0,IF(Deník!$AC412=Statistika!$F$125,Deník!$W412,""),"")</f>
        <v/>
      </c>
      <c r="HC412" s="233" t="str">
        <f>IF(Deník!$W412&lt;0,IF(Deník!$AD412=Statistika!$F$133,Deník!$W412,""),"")</f>
        <v/>
      </c>
      <c r="HD412" s="233" t="str">
        <f>IF(Deník!$W412&lt;0,IF(Deník!$AD412=Statistika!$F$134,Deník!$W412,""),"")</f>
        <v/>
      </c>
      <c r="HE412" s="233" t="str">
        <f>IF(Deník!$W412&lt;0,IF(Deník!$AD412=Statistika!$F$135,Deník!$W412,""),"")</f>
        <v/>
      </c>
      <c r="HF412" s="233" t="str">
        <f>IF(Deník!$W412&lt;0,IF(Deník!$AD412=Statistika!$F$136,Deník!$W412,""),"")</f>
        <v/>
      </c>
      <c r="HG412" s="233" t="str">
        <f>IF(Deník!$W412&lt;0,IF(Deník!$AD412=Statistika!$F$137,Deník!$W412,""),"")</f>
        <v/>
      </c>
      <c r="ID412" s="8">
        <f>Tabulka4[[#This Row],[Sloupec3]]</f>
        <v>0</v>
      </c>
      <c r="IE412" s="17" t="str">
        <f>IF(AND([1]Deník!$C412&gt;='[1]Měsíční shrnutí'!$D$1,[1]Deník!$C412&lt;='[1]Měsíční shrnutí'!$F$1),[1]Deník!$X412,"")</f>
        <v/>
      </c>
    </row>
    <row r="413" spans="1:239">
      <c r="A413" s="8">
        <f>Deník!C414</f>
        <v>0</v>
      </c>
      <c r="B413" s="50" t="str">
        <f>Deník!R414</f>
        <v/>
      </c>
      <c r="C413" s="102" t="str">
        <f>IF(AND(Deník!R414&gt;1,Deník!R414&lt;&gt;""),1,"")</f>
        <v/>
      </c>
      <c r="D413" s="102" t="str">
        <f>IF(AND(Deník!R414&lt;=0,Deník!R414&lt;&gt;""),1,"")</f>
        <v/>
      </c>
      <c r="E413" s="103" t="str">
        <f>IF(AND(Deník!R414&gt;=0,Deník!R414&lt;=1),1,"")</f>
        <v/>
      </c>
      <c r="F413" s="79" t="str">
        <f>IF(Deník!R414&lt;&gt;"",Deník!R414+F412,"")</f>
        <v/>
      </c>
      <c r="G413" s="85"/>
      <c r="H413" s="54" t="str">
        <f>IF(MONTH(Deník!$C413)=H$2,IF(AND(Deník!$R413&gt;=0,Deník!$R413&lt;=1),"BE",Deník!$R413),"")</f>
        <v/>
      </c>
      <c r="I413" s="11" t="str">
        <f>IF(MONTH(Deník!$C413)=I$2,IF(AND(Deník!$R413&gt;=0,Deník!$R413&lt;=1),"BE",Deník!$R413),"")</f>
        <v/>
      </c>
      <c r="J413" s="11" t="str">
        <f>IF(MONTH(Deník!$C413)=J$2,IF(AND(Deník!$R413&gt;=0,Deník!$R413&lt;=1),"BE",Deník!$R413),"")</f>
        <v/>
      </c>
      <c r="K413" s="11" t="str">
        <f>IF(MONTH(Deník!$C413)=K$2,IF(AND(Deník!$R413&gt;=0,Deník!$R413&lt;=1),"BE",Deník!$R413),"")</f>
        <v/>
      </c>
      <c r="L413" s="11" t="str">
        <f>IF(MONTH(Deník!$C413)=L$2,IF(AND(Deník!$R413&gt;=0,Deník!$R413&lt;=1),"BE",Deník!$R413),"")</f>
        <v/>
      </c>
      <c r="M413" s="11" t="str">
        <f>IF(MONTH(Deník!$C413)=M$2,IF(AND(Deník!$R413&gt;=0,Deník!$R413&lt;=1),"BE",Deník!$R413),"")</f>
        <v/>
      </c>
      <c r="N413" s="11" t="str">
        <f>IF(MONTH(Deník!$C413)=N$2,IF(AND(Deník!$R413&gt;=0,Deník!$R413&lt;=1),"BE",Deník!$R413),"")</f>
        <v/>
      </c>
      <c r="O413" s="11" t="str">
        <f>IF(MONTH(Deník!$C413)=O$2,IF(AND(Deník!$R413&gt;=0,Deník!$R413&lt;=1),"BE",Deník!$R413),"")</f>
        <v/>
      </c>
      <c r="P413" s="11" t="str">
        <f>IF(MONTH(Deník!$C413)=P$2,IF(AND(Deník!$R413&gt;=0,Deník!$R413&lt;=1),"BE",Deník!$R413),"")</f>
        <v/>
      </c>
      <c r="Q413" s="11" t="str">
        <f>IF(MONTH(Deník!$C413)=Q$2,IF(AND(Deník!$R413&gt;=0,Deník!$R413&lt;=1),"BE",Deník!$R413),"")</f>
        <v/>
      </c>
      <c r="R413" s="11" t="str">
        <f>IF(MONTH(Deník!$C413)=R$2,IF(AND(Deník!$R413&gt;=0,Deník!$R413&lt;=1),"BE",Deník!$R413),"")</f>
        <v/>
      </c>
      <c r="S413" s="57" t="str">
        <f>IF(MONTH(Deník!$C413)=S$2,IF(AND(Deník!$R413&gt;=0,Deník!$R413&lt;=1),"BE",Deník!$R413),"")</f>
        <v/>
      </c>
      <c r="U413" s="12"/>
      <c r="V413" s="12"/>
      <c r="X413" s="600" t="str">
        <f>IF(Deník!$R413&lt;&gt;"",IF(Deník!$B413=Statistika!$F$63,IF(AND(Deník!$R413&gt;=0,Deník!$R413&lt;=1),"BE",Deník!$R413),""),"")</f>
        <v/>
      </c>
      <c r="Y413" s="13" t="str">
        <f>IF(Deník!$R413&lt;&gt;"",IF(Deník!$B413=Statistika!$F$64,IF(AND(Deník!$R413&gt;=0,Deník!$R413&lt;=1),"BE",Deník!$R413),""),"")</f>
        <v/>
      </c>
      <c r="Z413" s="13" t="str">
        <f>IF(Deník!$R413&lt;&gt;"",IF(Deník!$B413=Statistika!$F$65,IF(AND(Deník!$R413&gt;=0,Deník!$R413&lt;=1),"BE",Deník!$R413),""),"")</f>
        <v/>
      </c>
      <c r="AA413" s="13" t="str">
        <f>IF(Deník!$R413&lt;&gt;"",IF(Deník!$B413=Statistika!$F$66,IF(AND(Deník!$R413&gt;=0,Deník!$R413&lt;=1),"BE",Deník!$R413),""),"")</f>
        <v/>
      </c>
      <c r="AB413" s="13" t="str">
        <f>IF(Deník!$R413&lt;&gt;"",IF(Deník!$B413=Statistika!$F$67,IF(AND(Deník!$R413&gt;=0,Deník!$R413&lt;=1),"BE",Deník!$R413),""),"")</f>
        <v/>
      </c>
      <c r="AC413" s="13" t="str">
        <f>IF(Deník!$R413&lt;&gt;"",IF(Deník!$B413=Statistika!$F$68,IF(AND(Deník!$R413&gt;=0,Deník!$R413&lt;=1),"BE",Deník!$R413),""),"")</f>
        <v/>
      </c>
      <c r="AD413" s="13" t="str">
        <f>IF(Deník!$R413&lt;&gt;"",IF(Deník!$B413=Statistika!$F$69,IF(AND(Deník!$R413&gt;=0,Deník!$R413&lt;=1),"BE",Deník!$R413),""),"")</f>
        <v/>
      </c>
      <c r="AE413" s="601" t="str">
        <f>IF(Deník!$R413&lt;&gt;"",IF(Deník!$B413=Statistika!$F$70,IF(AND(Deník!$R413&gt;=0,Deník!$R413&lt;=1),"BE",Deník!$R413),""),"")</f>
        <v/>
      </c>
      <c r="AF413" s="90"/>
      <c r="AG413" s="63" t="str">
        <f>IF(Deník!$R413&lt;&gt;"",IF(Deník!$J413="L",IF(AND(Deník!$R413&gt;=0,Deník!$R413&lt;=1),"BE",Deník!$R413),""),"")</f>
        <v/>
      </c>
      <c r="AH413" s="13" t="str">
        <f>IF(Deník!$R413&lt;&gt;"",IF(Deník!$J413="S",IF(AND(Deník!$R413&gt;=0,Deník!$R413&lt;=1),"BE",Deník!$R413),""),"")</f>
        <v/>
      </c>
      <c r="AI413" s="95"/>
      <c r="AJ413" s="71" t="str">
        <f>IF(Deník!N414&lt;&gt;"",Deník!N414*-1,"")</f>
        <v/>
      </c>
      <c r="AK413" s="88"/>
      <c r="AL413" s="63" t="str">
        <f>IF(WEEKDAY(Deník!$C413,2)=1,IF(AND(Deník!$R413&gt;=0,Deník!$R413&lt;=1),"BE",Deník!$R413),"")</f>
        <v/>
      </c>
      <c r="AM413" s="13" t="str">
        <f>IF(WEEKDAY(Deník!$C413,2)=2,IF(AND(Deník!$R413&gt;=0,Deník!$R413&lt;=1),"BE",Deník!$R413),"")</f>
        <v/>
      </c>
      <c r="AN413" s="13" t="str">
        <f>IF(WEEKDAY(Deník!$C413,2)=3,IF(AND(Deník!$R413&gt;=0,Deník!$R413&lt;=1),"BE",Deník!$R413),"")</f>
        <v/>
      </c>
      <c r="AO413" s="13" t="str">
        <f>IF(WEEKDAY(Deník!$C413,2)=4,IF(AND(Deník!$R413&gt;=0,Deník!$R413&lt;=1),"BE",Deník!$R413),"")</f>
        <v/>
      </c>
      <c r="AP413" s="60" t="str">
        <f>IF(WEEKDAY(Deník!$C413,2)=5,IF(AND(Deník!$R413&gt;=0,Deník!$R413&lt;=1),"BE",Deník!$R413),"")</f>
        <v/>
      </c>
      <c r="AQ413" s="99"/>
      <c r="AR413" s="100">
        <f>Deník!D413</f>
        <v>0</v>
      </c>
      <c r="AS413" s="63" t="str">
        <f>IF(Deník!$D413&lt;&gt;"",IF(AND(Deník!$D413&gt;=AS$2,Deník!$D413&lt;=AS$3),IF(AND(Deník!$R413&gt;=0,Deník!$R413&lt;=1),"BE",Deník!$R413),""),"")</f>
        <v/>
      </c>
      <c r="AT413" s="63" t="str">
        <f>IF(Deník!$D413&lt;&gt;"",IF(AND(Deník!$D413&gt;=AT$2,Deník!$D413&lt;=AT$3),IF(AND(Deník!$R413&gt;=0,Deník!$R413&lt;=1),"BE",Deník!$R413),""),"")</f>
        <v/>
      </c>
      <c r="AU413" s="63" t="str">
        <f>IF(Deník!$D413&lt;&gt;"",IF(AND(Deník!$D413&gt;=AU$2,Deník!$D413&lt;=AU$3),IF(AND(Deník!$R413&gt;=0,Deník!$R413&lt;=1),"BE",Deník!$R413),""),"")</f>
        <v/>
      </c>
      <c r="AV413" s="63" t="str">
        <f>IF(Deník!$D413&lt;&gt;"",IF(AND(Deník!$D413&gt;=AV$2,Deník!$D413&lt;=AV$3),IF(AND(Deník!$R413&gt;=0,Deník!$R413&lt;=1),"BE",Deník!$R413),""),"")</f>
        <v/>
      </c>
      <c r="AW413" s="63" t="str">
        <f>IF(Deník!$D413&lt;&gt;"",IF(AND(Deník!$D413&gt;=AW$2,Deník!$D413&lt;=AW$3),IF(AND(Deník!$R413&gt;=0,Deník!$R413&lt;=1),"BE",Deník!$R413),""),"")</f>
        <v/>
      </c>
      <c r="AX413" s="63" t="str">
        <f>IF(Deník!$D413&lt;&gt;"",IF(AND(Deník!$D413&gt;=AX$2,Deník!$D413&lt;=AX$3),IF(AND(Deník!$R413&gt;=0,Deník!$R413&lt;=1),"BE",Deník!$R413),""),"")</f>
        <v/>
      </c>
      <c r="AY413" s="63" t="str">
        <f>IF(Deník!$D413&lt;&gt;"",IF(AND(Deník!$D413&gt;=AY$2,Deník!$D413&lt;=AY$3),IF(AND(Deník!$R413&gt;=0,Deník!$R413&lt;=1),"BE",Deník!$R413),""),"")</f>
        <v/>
      </c>
      <c r="AZ413" s="63" t="str">
        <f>IF(Deník!$D413&lt;&gt;"",IF(AND(Deník!$D413&gt;=AZ$2,Deník!$D413&lt;=AZ$3),IF(AND(Deník!$R413&gt;=0,Deník!$R413&lt;=1),"BE",Deník!$R413),""),"")</f>
        <v/>
      </c>
      <c r="BA413" s="63" t="str">
        <f>IF(Deník!$D413&lt;&gt;"",IF(AND(Deník!$D413&gt;=BA$2,Deník!$D413&lt;=BA$3),IF(AND(Deník!$R413&gt;=0,Deník!$R413&lt;=1),"BE",Deník!$R413),""),"")</f>
        <v/>
      </c>
      <c r="BB413" s="63" t="str">
        <f>IF(Deník!$D413&lt;&gt;"",IF(AND(Deník!$D413&gt;=BB$2,Deník!$D413&lt;=BB$3),IF(AND(Deník!$R413&gt;=0,Deník!$R413&lt;=1),"BE",Deník!$R413),""),"")</f>
        <v/>
      </c>
      <c r="BC413" s="71" t="str">
        <f>IF(Deník!$D413&lt;&gt;"",IF(AND(Deník!$D413&gt;=BC$2,Deník!$D413&lt;=BC$3),IF(AND(Deník!$R413&gt;=0,Deník!$R413&lt;=1),"BE",Deník!$R413),""),"")</f>
        <v/>
      </c>
      <c r="BD413" s="20" t="str">
        <f>IF(Deník!$J414="S",(Deník!$M414-Deník!$K414),IF(Deník!$J414="L",(Deník!$K414-Deník!$M414),""))</f>
        <v/>
      </c>
      <c r="BE413" s="20" t="str">
        <f>IF(Deník!$J414="S",(Deník!$K414-Deník!$O414),IF(Deník!$J414="L",(Deník!$O414-Deník!$K414),""))</f>
        <v/>
      </c>
      <c r="BF413" s="20" t="str">
        <f>IF(Deník!$J414="S",(Deník!$K414-Deník!$L414),IF(Deník!$J414="L",(Deník!$L414-Deník!$K414),""))</f>
        <v/>
      </c>
      <c r="BG413" s="20" t="str">
        <f>IF(Deník!$J414="S",(Deník!$K414-Deník!$S414),IF(Deník!$J414="L",(Deník!$S414-Deník!$K414),""))</f>
        <v/>
      </c>
      <c r="BH413" s="20" t="str">
        <f>IF(Deník!$J414="S",(Deník!$K414-Deník!$U414),IF(Deník!$J414="L",(Deník!$U414-Deník!$K414),""))</f>
        <v/>
      </c>
      <c r="BI413" s="20" t="str">
        <f>IF(Deník!$R413&gt;1,Deník!$R413,"")</f>
        <v/>
      </c>
      <c r="BJ413" s="20" t="str">
        <f>IF(Deník!$R413&lt;0,Deník!$R413,"")</f>
        <v/>
      </c>
      <c r="BK413" s="17"/>
      <c r="BM413" s="233" t="str">
        <f>IF(Deník!$R413&lt;&gt;"",IF(Deník!$Y413=Statistika!$F$78,IF(AND(Deník!$R413&gt;=0,Deník!$R413&lt;=1),"BE",Deník!$R413),""),"")</f>
        <v/>
      </c>
      <c r="BN413" s="233" t="str">
        <f>IF(Deník!$R413&lt;&gt;"",IF(Deník!$Y413=Statistika!$F$79,IF(AND(Deník!$R413&gt;=0,Deník!$R413&lt;=1),"BE",Deník!$R413),""),"")</f>
        <v/>
      </c>
      <c r="BO413" s="233" t="str">
        <f>IF(Deník!$R413&lt;&gt;"",IF(Deník!$Y413=Statistika!$F$80,IF(AND(Deník!$R413&gt;=0,Deník!$R413&lt;=1),"BE",Deník!$R413),""),"")</f>
        <v/>
      </c>
      <c r="BP413" s="233" t="str">
        <f>IF(Deník!$R413&lt;&gt;"",IF(Deník!$Y413=Statistika!$F$81,IF(AND(Deník!$R413&gt;=0,Deník!$R413&lt;=1),"BE",Deník!$R413),""),"")</f>
        <v/>
      </c>
      <c r="BQ413" s="233" t="str">
        <f>IF(Deník!$R413&lt;&gt;"",IF(Deník!$Y413=Statistika!$F$82,IF(AND(Deník!$R413&gt;=0,Deník!$R413&lt;=1),"BE",Deník!$R413),""),"")</f>
        <v/>
      </c>
      <c r="BR413" s="233" t="str">
        <f>IF(Deník!$R413&lt;&gt;"",IF(Deník!$Y413=Statistika!$F$83,IF(AND(Deník!$R413&gt;=0,Deník!$R413&lt;=1),"BE",Deník!$R413),""),"")</f>
        <v/>
      </c>
      <c r="BS413" s="233" t="str">
        <f>IF(Deník!$R413&lt;&gt;"",IF(Deník!$Y413=Statistika!$F$84,IF(AND(Deník!$R413&gt;=0,Deník!$R413&lt;=1),"BE",Deník!$R413),""),"")</f>
        <v/>
      </c>
      <c r="BT413" s="233" t="str">
        <f>IF(Deník!$R413&lt;&gt;"",IF(Deník!$Y413=Statistika!$F$85,IF(AND(Deník!$R413&gt;=0,Deník!$R413&lt;=1),"BE",Deník!$R413),""),"")</f>
        <v/>
      </c>
      <c r="BU413" s="233" t="str">
        <f>IF(Deník!$R413&lt;&gt;"",IF(Deník!$Y413=Statistika!$F$86,IF(AND(Deník!$R413&gt;=0,Deník!$R413&lt;=1),"BE",Deník!$R413),""),"")</f>
        <v/>
      </c>
      <c r="BV413" s="233" t="str">
        <f>IF(Deník!$R413&lt;&gt;"",IF(Deník!$Y413=Statistika!$F$87,IF(AND(Deník!$R413&gt;=0,Deník!$R413&lt;=1),"BE",Deník!$R413),""),"")</f>
        <v/>
      </c>
      <c r="BW413" s="233" t="str">
        <f>IF(Deník!$R413&lt;&gt;"",IF(Deník!$Y413=Statistika!$F$88,IF(AND(Deník!$R413&gt;=0,Deník!$R413&lt;=1),"BE",Deník!$R413),""),"")</f>
        <v/>
      </c>
      <c r="BX413" s="233" t="str">
        <f>IF(Deník!$R413&lt;&gt;"",IF(Deník!$Y413=Statistika!$F$89,IF(AND(Deník!$R413&gt;=0,Deník!$R413&lt;=1),"BE",Deník!$R413),""),"")</f>
        <v/>
      </c>
      <c r="BY413" s="233" t="str">
        <f>IF(Deník!$R413&lt;&gt;"",IF(Deník!$Y413=Statistika!$F$90,IF(AND(Deník!$R413&gt;=0,Deník!$R413&lt;=1),"BE",Deník!$R413),""),"")</f>
        <v/>
      </c>
      <c r="BZ413" s="233" t="str">
        <f>IF(Deník!$R413&lt;&gt;"",IF(Deník!$Y413=Statistika!$F$91,IF(AND(Deník!$R413&gt;=0,Deník!$R413&lt;=1),"BE",Deník!$R413),""),"")</f>
        <v/>
      </c>
      <c r="CA413" s="233"/>
      <c r="CB413" s="233" t="str">
        <f>IF(Deník!$R413&lt;&gt;"",IF(Deník!$AB413="SL",IF(AND(Deník!$R413&gt;=0,Deník!$R413&lt;=1),"BE",Deník!$R413),""),"")</f>
        <v/>
      </c>
      <c r="CC413" s="233" t="str">
        <f>IF(Deník!$R413&lt;&gt;"",IF(Deník!$AB413="BE10",IF(AND(Deník!$R413&gt;=0,Deník!$R413&lt;=1),"BE",Deník!$R413),""),"")</f>
        <v/>
      </c>
      <c r="CD413" s="233" t="str">
        <f>IF(Deník!$R413&lt;&gt;"",IF(Deník!$AB413="BE15",IF(AND(Deník!$R413&gt;=0,Deník!$R413&lt;=1),"BE",Deník!$R413),""),"")</f>
        <v/>
      </c>
      <c r="CE413" s="233" t="str">
        <f>IF(Deník!$R413&lt;&gt;"",IF(Deník!$AB413="BE20",IF(AND(Deník!$R413&gt;=0,Deník!$R413&lt;=1),"BE",Deník!$R413),""),"")</f>
        <v/>
      </c>
      <c r="CF413" s="233" t="str">
        <f>IF(Deník!$R413&lt;&gt;"",IF(Deník!$AB413="TP1",IF(AND(Deník!$R413&gt;=0,Deník!$R413&lt;=1),"BE",Deník!$R413),""),"")</f>
        <v/>
      </c>
      <c r="CG413" s="233" t="str">
        <f>IF(Deník!$R413&lt;&gt;"",IF(Deník!$AB413="TP2",IF(AND(Deník!$R413&gt;=0,Deník!$R413&lt;=1),"BE",Deník!$R413),""),"")</f>
        <v/>
      </c>
      <c r="CH413" s="233" t="str">
        <f>IF(Deník!$R413&lt;&gt;"",IF(Deník!$AB413="TP3",IF(AND(Deník!$R413&gt;=0,Deník!$R413&lt;=1),"BE",Deník!$R413),""),"")</f>
        <v/>
      </c>
      <c r="CI413" s="233" t="str">
        <f>IF(Deník!$R413&lt;&gt;"",IF(Deník!$AB413="Trailing SL",IF(AND(Deník!$R413&gt;=0,Deník!$R413&lt;=1),"BE",Deník!$R413),""),"")</f>
        <v/>
      </c>
      <c r="CJ413" s="233" t="str">
        <f>IF(Deník!$R413&lt;&gt;"",IF(Deník!$AB413="Manual",IF(AND(Deník!$R413&gt;=0,Deník!$R413&lt;=1),"BE",Deník!$R413),""),"")</f>
        <v/>
      </c>
      <c r="CK413" s="233"/>
      <c r="CL413" s="233" t="str">
        <f>IF(Deník!$R413&lt;0,IF(Deník!$AC413=Statistika!$F$117,Deník!$R413,""),"")</f>
        <v/>
      </c>
      <c r="CM413" s="233" t="str">
        <f>IF(Deník!$R413&lt;0,IF(Deník!$AC413=Statistika!$F$118,Deník!$R413,""),"")</f>
        <v/>
      </c>
      <c r="CN413" s="233" t="str">
        <f>IF(Deník!$R413&lt;0,IF(Deník!$AC413=Statistika!$F$119,Deník!$R413,""),"")</f>
        <v/>
      </c>
      <c r="CO413" s="233" t="str">
        <f>IF(Deník!$R413&lt;0,IF(Deník!$AC413=Statistika!$F$120,Deník!$R413,""),"")</f>
        <v/>
      </c>
      <c r="CP413" s="233" t="str">
        <f>IF(Deník!$R413&lt;0,IF(Deník!$AC413=Statistika!$F$121,Deník!$R413,""),"")</f>
        <v/>
      </c>
      <c r="CQ413" s="233" t="str">
        <f>IF(Deník!$R413&lt;0,IF(Deník!$AC413=Statistika!$F$122,Deník!$R413,""),"")</f>
        <v/>
      </c>
      <c r="CR413" s="233" t="str">
        <f>IF(Deník!$R413&lt;0,IF(Deník!$AC413=Statistika!$F$123,Deník!$R413,""),"")</f>
        <v/>
      </c>
      <c r="CS413" s="233" t="str">
        <f>IF(Deník!$R413&lt;0,IF(Deník!$AC413=Statistika!$F$124,Deník!$R413,""),"")</f>
        <v/>
      </c>
      <c r="CT413" s="233" t="str">
        <f>IF(Deník!$R413&lt;0,IF(Deník!$AC413=Statistika!$F$125,Deník!$R413,""),"")</f>
        <v/>
      </c>
      <c r="CU413" s="233"/>
      <c r="CV413" s="233" t="str">
        <f>IF(Deník!$R413&lt;0,IF(Deník!$AD413=$CV$2,Deník!$R413,""),"")</f>
        <v/>
      </c>
      <c r="CW413" s="233" t="str">
        <f>IF(Deník!$R413&lt;0,IF(Deník!$AD413=$CW$2,Deník!$R413,""),"")</f>
        <v/>
      </c>
      <c r="CX413" s="233" t="str">
        <f>IF(Deník!$R413&lt;0,IF(Deník!$AD413=$CX$2,Deník!$R413,""),"")</f>
        <v/>
      </c>
      <c r="CY413" s="233" t="str">
        <f>IF(Deník!$R413&lt;0,IF(Deník!$AD413=$CY$2,Deník!$R413,""),"")</f>
        <v/>
      </c>
      <c r="CZ413" s="233" t="str">
        <f>IF(Deník!$R413&lt;0,IF(Deník!$AD413=$CZ$2,Deník!$R413,""),"")</f>
        <v/>
      </c>
      <c r="DL413" s="221">
        <f t="shared" si="18"/>
        <v>93847.029999999984</v>
      </c>
      <c r="DM413" s="220">
        <f t="shared" si="17"/>
        <v>-6.1529700000000132E-2</v>
      </c>
      <c r="DO413" s="50">
        <f>Deník!W414</f>
        <v>0</v>
      </c>
      <c r="DP413" s="102" t="str">
        <f>IF(AND(Deník!W414&gt;0),1,"")</f>
        <v/>
      </c>
      <c r="DQ413" s="102">
        <f>IF(AND(Deník!W414&lt;=0),1,"")</f>
        <v>1</v>
      </c>
      <c r="DR413" s="227"/>
      <c r="DS413" s="228"/>
      <c r="DT413" s="85"/>
      <c r="DU413" s="54">
        <f>IF(MONTH(Deník!$C413)=DU$2,Deník!$W413,"")</f>
        <v>0</v>
      </c>
      <c r="DV413" s="222" t="str">
        <f>IF(MONTH(Deník!$C413)=DV$2,Deník!$W413,"")</f>
        <v/>
      </c>
      <c r="DW413" s="222" t="str">
        <f>IF(MONTH(Deník!$C413)=DW$2,Deník!$W413,"")</f>
        <v/>
      </c>
      <c r="DX413" s="222" t="str">
        <f>IF(MONTH(Deník!$C413)=DX$2,Deník!$W413,"")</f>
        <v/>
      </c>
      <c r="DY413" s="222" t="str">
        <f>IF(MONTH(Deník!$C413)=DY$2,Deník!$W413,"")</f>
        <v/>
      </c>
      <c r="DZ413" s="222" t="str">
        <f>IF(MONTH(Deník!$C413)=DZ$2,Deník!$W413,"")</f>
        <v/>
      </c>
      <c r="EA413" s="222" t="str">
        <f>IF(MONTH(Deník!$C413)=EA$2,Deník!$W413,"")</f>
        <v/>
      </c>
      <c r="EB413" s="222" t="str">
        <f>IF(MONTH(Deník!$C413)=EB$2,Deník!$W413,"")</f>
        <v/>
      </c>
      <c r="EC413" s="222" t="str">
        <f>IF(MONTH(Deník!$C413)=EC$2,Deník!$W413,"")</f>
        <v/>
      </c>
      <c r="ED413" s="222" t="str">
        <f>IF(MONTH(Deník!$C413)=ED$2,Deník!$W413,"")</f>
        <v/>
      </c>
      <c r="EE413" s="222" t="str">
        <f>IF(MONTH(Deník!$C413)=EE$2,Deník!$W413,"")</f>
        <v/>
      </c>
      <c r="EF413" s="222" t="str">
        <f>IF(MONTH(Deník!$C413)=EF$2,Deník!$W413,"")</f>
        <v/>
      </c>
      <c r="EI413" s="600" t="str">
        <f>IF(Deník!$W413&lt;&gt;"",IF(Deník!$B413=Statistika!$F$63,Deník!$W413,""),"")</f>
        <v/>
      </c>
      <c r="EJ413" s="13" t="str">
        <f>IF(Deník!$W413&lt;&gt;"",IF(Deník!$B413=Statistika!$F$64,Deník!$W413,""),"")</f>
        <v/>
      </c>
      <c r="EK413" s="13" t="str">
        <f>IF(Deník!$W413&lt;&gt;"",IF(Deník!$B413=Statistika!$F$65,Deník!$W413,""),"")</f>
        <v/>
      </c>
      <c r="EL413" s="13" t="str">
        <f>IF(Deník!$W413&lt;&gt;"",IF(Deník!$B413=Statistika!$F$66,Deník!$W413,""),"")</f>
        <v/>
      </c>
      <c r="EM413" s="13" t="str">
        <f>IF(Deník!$W413&lt;&gt;"",IF(Deník!$B413=Statistika!$F$67,Deník!$W413,""),"")</f>
        <v/>
      </c>
      <c r="EN413" s="13" t="str">
        <f>IF(Deník!$W413&lt;&gt;"",IF(Deník!$B413=Statistika!$F$68,Deník!$W413,""),"")</f>
        <v/>
      </c>
      <c r="EO413" s="13" t="str">
        <f>IF(Deník!$W413&lt;&gt;"",IF(Deník!$B413=Statistika!$F$69,Deník!$W413,""),"")</f>
        <v/>
      </c>
      <c r="EP413" s="601" t="str">
        <f>IF(Deník!$W413&lt;&gt;"",IF(Deník!$B413=Statistika!$F$70,Deník!$W413,""),"")</f>
        <v/>
      </c>
      <c r="EQ413" s="90"/>
      <c r="ER413" s="63" t="str">
        <f>IF(Deník!$W413&lt;&gt;"",IF(Deník!$J413="L",Deník!$W413,""),"")</f>
        <v/>
      </c>
      <c r="ES413" s="13" t="str">
        <f>IF(Deník!$W413&lt;&gt;"",IF(Deník!$J413="S",Deník!$W413,""),"")</f>
        <v/>
      </c>
      <c r="ET413" s="95"/>
      <c r="EU413" s="88"/>
      <c r="EV413" s="63" t="str">
        <f>IF(WEEKDAY(Deník!$C413,2)=1,Deník!$W413,"")</f>
        <v/>
      </c>
      <c r="EW413" s="13" t="str">
        <f>IF(WEEKDAY(Deník!$C413,2)=2,Deník!$W413,"")</f>
        <v/>
      </c>
      <c r="EX413" s="13" t="str">
        <f>IF(WEEKDAY(Deník!$C413,2)=3,Deník!$W413,"")</f>
        <v/>
      </c>
      <c r="EY413" s="13" t="str">
        <f>IF(WEEKDAY(Deník!$C413,2)=4,Deník!$W413,"")</f>
        <v/>
      </c>
      <c r="EZ413" s="60" t="str">
        <f>IF(WEEKDAY(Deník!$C413,2)=5,Deník!$W413,"")</f>
        <v/>
      </c>
      <c r="FA413" s="99"/>
      <c r="FB413" s="100">
        <f>Deník!D413</f>
        <v>0</v>
      </c>
      <c r="FC413" s="63">
        <f>IF($FB413&lt;&gt;"",IF(AND($FB413&gt;=FC$2,$FB413&lt;=FC$3),Deník!$W413,""))</f>
        <v>0</v>
      </c>
      <c r="FD413" s="63" t="str">
        <f>IF($FB413&lt;&gt;"",IF(AND($FB413&gt;=FD$2,$FB413&lt;=FD$3),Deník!$W413,""))</f>
        <v/>
      </c>
      <c r="FE413" s="63" t="str">
        <f>IF($FB413&lt;&gt;"",IF(AND($FB413&gt;=FE$2,$FB413&lt;=FE$3),Deník!$W413,""))</f>
        <v/>
      </c>
      <c r="FF413" s="63" t="str">
        <f>IF($FB413&lt;&gt;"",IF(AND($FB413&gt;=FF$2,$FB413&lt;=FF$3),Deník!$W413,""))</f>
        <v/>
      </c>
      <c r="FG413" s="63" t="str">
        <f>IF($FB413&lt;&gt;"",IF(AND($FB413&gt;=FG$2,$FB413&lt;=FG$3),Deník!$W413,""))</f>
        <v/>
      </c>
      <c r="FH413" s="63" t="str">
        <f>IF($FB413&lt;&gt;"",IF(AND($FB413&gt;=FH$2,$FB413&lt;=FH$3),Deník!$W413,""))</f>
        <v/>
      </c>
      <c r="FI413" s="63" t="str">
        <f>IF($FB413&lt;&gt;"",IF(AND($FB413&gt;=FI$2,$FB413&lt;=FI$3),Deník!$W413,""))</f>
        <v/>
      </c>
      <c r="FJ413" s="63" t="str">
        <f>IF($FB413&lt;&gt;"",IF(AND($FB413&gt;=FJ$2,$FB413&lt;=FJ$3),Deník!$W413,""))</f>
        <v/>
      </c>
      <c r="FK413" s="63" t="str">
        <f>IF($FB413&lt;&gt;"",IF(AND($FB413&gt;=FK$2,$FB413&lt;=FK$3),Deník!$W413,""))</f>
        <v/>
      </c>
      <c r="FL413" s="63" t="str">
        <f>IF($FB413&lt;&gt;"",IF(AND($FB413&gt;=FL$2,$FB413&lt;=FL$3),Deník!$W413,""))</f>
        <v/>
      </c>
      <c r="FM413" s="63" t="str">
        <f>IF($FB413&lt;&gt;"",IF(AND($FB413&gt;=FM$2,$FB413&lt;=FM$3),Deník!$W413,""))</f>
        <v/>
      </c>
      <c r="FN413" s="13"/>
      <c r="FO413" s="20" t="str">
        <f>IF(Deník!$W413&gt;1,Deník!$W413,"")</f>
        <v/>
      </c>
      <c r="FP413" s="20" t="str">
        <f>IF(Deník!$W413&lt;0,Deník!$W413,"")</f>
        <v/>
      </c>
      <c r="FQ413" s="17"/>
      <c r="FS413" s="233"/>
      <c r="FT413" s="233" t="str">
        <f>IF(Deník!$W413&lt;&gt;"",IF(Deník!$Y413=Statistika!$F$78,Deník!$W413,""),"")</f>
        <v/>
      </c>
      <c r="FU413" s="233" t="str">
        <f>IF(Deník!$W413&lt;&gt;"",IF(Deník!$Y413=Statistika!$F$79,Deník!$W413,""),"")</f>
        <v/>
      </c>
      <c r="FV413" s="233" t="str">
        <f>IF(Deník!$W413&lt;&gt;"",IF(Deník!$Y413=Statistika!$F$80,Deník!$W413,""),"")</f>
        <v/>
      </c>
      <c r="FW413" s="233" t="str">
        <f>IF(Deník!$W413&lt;&gt;"",IF(Deník!$Y413=Statistika!$F$81,Deník!$W413,""),"")</f>
        <v/>
      </c>
      <c r="FX413" s="233" t="str">
        <f>IF(Deník!$W413&lt;&gt;"",IF(Deník!$Y413=Statistika!$F$82,Deník!$W413,""),"")</f>
        <v/>
      </c>
      <c r="FY413" s="233" t="str">
        <f>IF(Deník!$W413&lt;&gt;"",IF(Deník!$Y413=Statistika!$F$83,Deník!$W413,""),"")</f>
        <v/>
      </c>
      <c r="FZ413" s="233" t="str">
        <f>IF(Deník!$W413&lt;&gt;"",IF(Deník!$Y413=Statistika!$F$84,Deník!$W413,""),"")</f>
        <v/>
      </c>
      <c r="GA413" s="233" t="str">
        <f>IF(Deník!$W413&lt;&gt;"",IF(Deník!$Y413=Statistika!$F$85,Deník!$W413,""),"")</f>
        <v/>
      </c>
      <c r="GB413" s="233" t="str">
        <f>IF(Deník!$W413&lt;&gt;"",IF(Deník!$Y413=Statistika!$F$86,Deník!$W413,""),"")</f>
        <v/>
      </c>
      <c r="GC413" s="233" t="str">
        <f>IF(Deník!$W413&lt;&gt;"",IF(Deník!$Y413=Statistika!$F$87,Deník!$W413,""),"")</f>
        <v/>
      </c>
      <c r="GD413" s="233" t="str">
        <f>IF(Deník!$W413&lt;&gt;"",IF(Deník!$Y413=Statistika!$F$88,Deník!$W413,""),"")</f>
        <v/>
      </c>
      <c r="GE413" s="233" t="str">
        <f>IF(Deník!$W413&lt;&gt;"",IF(Deník!$Y413=Statistika!$F$89,Deník!$W413,""),"")</f>
        <v/>
      </c>
      <c r="GF413" s="233" t="str">
        <f>IF(Deník!$W413&lt;&gt;"",IF(Deník!$Y413=Statistika!$F$90,Deník!$W413,""),"")</f>
        <v/>
      </c>
      <c r="GG413" s="233" t="str">
        <f>IF(Deník!$W413&lt;&gt;"",IF(Deník!$Y413=Statistika!$F$91,Deník!$W413,""),"")</f>
        <v/>
      </c>
      <c r="GH413" s="233"/>
      <c r="GI413" s="233" t="str">
        <f>IF(Deník!$W413&lt;&gt;"",IF(Deník!$AB413=Statistika!$L$100,Deník!$W413,""),"")</f>
        <v/>
      </c>
      <c r="GJ413" s="233" t="str">
        <f>IF(Deník!$W413&lt;&gt;"",IF(Deník!$AB413=Statistika!$L$101,Deník!$W413,""),"")</f>
        <v/>
      </c>
      <c r="GK413" s="233" t="str">
        <f>IF(Deník!$W413&lt;&gt;"",IF(Deník!$AB413=Statistika!$L$102,Deník!$W413,""),"")</f>
        <v/>
      </c>
      <c r="GL413" s="233" t="str">
        <f>IF(Deník!$W413&lt;&gt;"",IF(Deník!$AB413=Statistika!$L$103,Deník!$W413,""),"")</f>
        <v/>
      </c>
      <c r="GM413" s="233" t="str">
        <f>IF(Deník!$W413&lt;&gt;"",IF(Deník!$AB413=Statistika!$L$104,Deník!$W413,""),"")</f>
        <v/>
      </c>
      <c r="GN413" s="233" t="str">
        <f>IF(Deník!$W413&lt;&gt;"",IF(Deník!$AB413=Statistika!$L$105,Deník!$W413,""),"")</f>
        <v/>
      </c>
      <c r="GO413" s="233" t="str">
        <f>IF(Deník!$W413&lt;&gt;"",IF(Deník!$AB413=Statistika!$L$106,Deník!$W413,""),"")</f>
        <v/>
      </c>
      <c r="GP413" s="233" t="str">
        <f>IF(Deník!$W413&lt;&gt;"",IF(Deník!$AB413=Statistika!$L$107,Deník!$W413,""),"")</f>
        <v/>
      </c>
      <c r="GQ413" s="233" t="str">
        <f>IF(Deník!$W413&lt;&gt;"",IF(Deník!$AB413=Statistika!$L$108,Deník!$W413,""),"")</f>
        <v/>
      </c>
      <c r="GS413" s="233" t="str">
        <f>IF(Deník!$W413&lt;0,IF(Deník!$AC413=Statistika!$F$117,Deník!$W413,""),"")</f>
        <v/>
      </c>
      <c r="GT413" s="233" t="str">
        <f>IF(Deník!$W413&lt;0,IF(Deník!$AC413=Statistika!$F$118,Deník!$W413,""),"")</f>
        <v/>
      </c>
      <c r="GU413" s="233" t="str">
        <f>IF(Deník!$W413&lt;0,IF(Deník!$AC413=Statistika!$F$119,Deník!$W413,""),"")</f>
        <v/>
      </c>
      <c r="GV413" s="233" t="str">
        <f>IF(Deník!$W413&lt;0,IF(Deník!$AC413=Statistika!$F$120,Deník!$W413,""),"")</f>
        <v/>
      </c>
      <c r="GW413" s="233" t="str">
        <f>IF(Deník!$W413&lt;0,IF(Deník!$AC413=Statistika!$F$121,Deník!$W413,""),"")</f>
        <v/>
      </c>
      <c r="GX413" s="233" t="str">
        <f>IF(Deník!$W413&lt;0,IF(Deník!$AC413=Statistika!$F$122,Deník!$W413,""),"")</f>
        <v/>
      </c>
      <c r="GY413" s="233" t="str">
        <f>IF(Deník!$W413&lt;0,IF(Deník!$AC413=Statistika!$F$123,Deník!$W413,""),"")</f>
        <v/>
      </c>
      <c r="GZ413" s="233" t="str">
        <f>IF(Deník!$W413&lt;0,IF(Deník!$AC413=Statistika!$F$124,Deník!$W413,""),"")</f>
        <v/>
      </c>
      <c r="HA413" s="233" t="str">
        <f>IF(Deník!$W413&lt;0,IF(Deník!$AC413=Statistika!$F$125,Deník!$W413,""),"")</f>
        <v/>
      </c>
      <c r="HC413" s="233" t="str">
        <f>IF(Deník!$W413&lt;0,IF(Deník!$AD413=Statistika!$F$133,Deník!$W413,""),"")</f>
        <v/>
      </c>
      <c r="HD413" s="233" t="str">
        <f>IF(Deník!$W413&lt;0,IF(Deník!$AD413=Statistika!$F$134,Deník!$W413,""),"")</f>
        <v/>
      </c>
      <c r="HE413" s="233" t="str">
        <f>IF(Deník!$W413&lt;0,IF(Deník!$AD413=Statistika!$F$135,Deník!$W413,""),"")</f>
        <v/>
      </c>
      <c r="HF413" s="233" t="str">
        <f>IF(Deník!$W413&lt;0,IF(Deník!$AD413=Statistika!$F$136,Deník!$W413,""),"")</f>
        <v/>
      </c>
      <c r="HG413" s="233" t="str">
        <f>IF(Deník!$W413&lt;0,IF(Deník!$AD413=Statistika!$F$137,Deník!$W413,""),"")</f>
        <v/>
      </c>
      <c r="ID413" s="8">
        <f>Tabulka4[[#This Row],[Sloupec3]]</f>
        <v>0</v>
      </c>
      <c r="IE413" s="17" t="str">
        <f>IF(AND([1]Deník!$C413&gt;='[1]Měsíční shrnutí'!$D$1,[1]Deník!$C413&lt;='[1]Měsíční shrnutí'!$F$1),[1]Deník!$X413,"")</f>
        <v/>
      </c>
    </row>
    <row r="414" spans="1:239">
      <c r="A414" s="8">
        <f>Deník!C415</f>
        <v>0</v>
      </c>
      <c r="B414" s="50" t="str">
        <f>Deník!R415</f>
        <v/>
      </c>
      <c r="C414" s="102" t="str">
        <f>IF(AND(Deník!R415&gt;1,Deník!R415&lt;&gt;""),1,"")</f>
        <v/>
      </c>
      <c r="D414" s="102" t="str">
        <f>IF(AND(Deník!R415&lt;=0,Deník!R415&lt;&gt;""),1,"")</f>
        <v/>
      </c>
      <c r="E414" s="103" t="str">
        <f>IF(AND(Deník!R415&gt;=0,Deník!R415&lt;=1),1,"")</f>
        <v/>
      </c>
      <c r="F414" s="79" t="str">
        <f>IF(Deník!R415&lt;&gt;"",Deník!R415+F413,"")</f>
        <v/>
      </c>
      <c r="G414" s="85"/>
      <c r="H414" s="54" t="str">
        <f>IF(MONTH(Deník!$C414)=H$2,IF(AND(Deník!$R414&gt;=0,Deník!$R414&lt;=1),"BE",Deník!$R414),"")</f>
        <v/>
      </c>
      <c r="I414" s="11" t="str">
        <f>IF(MONTH(Deník!$C414)=I$2,IF(AND(Deník!$R414&gt;=0,Deník!$R414&lt;=1),"BE",Deník!$R414),"")</f>
        <v/>
      </c>
      <c r="J414" s="11" t="str">
        <f>IF(MONTH(Deník!$C414)=J$2,IF(AND(Deník!$R414&gt;=0,Deník!$R414&lt;=1),"BE",Deník!$R414),"")</f>
        <v/>
      </c>
      <c r="K414" s="11" t="str">
        <f>IF(MONTH(Deník!$C414)=K$2,IF(AND(Deník!$R414&gt;=0,Deník!$R414&lt;=1),"BE",Deník!$R414),"")</f>
        <v/>
      </c>
      <c r="L414" s="11" t="str">
        <f>IF(MONTH(Deník!$C414)=L$2,IF(AND(Deník!$R414&gt;=0,Deník!$R414&lt;=1),"BE",Deník!$R414),"")</f>
        <v/>
      </c>
      <c r="M414" s="11" t="str">
        <f>IF(MONTH(Deník!$C414)=M$2,IF(AND(Deník!$R414&gt;=0,Deník!$R414&lt;=1),"BE",Deník!$R414),"")</f>
        <v/>
      </c>
      <c r="N414" s="11" t="str">
        <f>IF(MONTH(Deník!$C414)=N$2,IF(AND(Deník!$R414&gt;=0,Deník!$R414&lt;=1),"BE",Deník!$R414),"")</f>
        <v/>
      </c>
      <c r="O414" s="11" t="str">
        <f>IF(MONTH(Deník!$C414)=O$2,IF(AND(Deník!$R414&gt;=0,Deník!$R414&lt;=1),"BE",Deník!$R414),"")</f>
        <v/>
      </c>
      <c r="P414" s="11" t="str">
        <f>IF(MONTH(Deník!$C414)=P$2,IF(AND(Deník!$R414&gt;=0,Deník!$R414&lt;=1),"BE",Deník!$R414),"")</f>
        <v/>
      </c>
      <c r="Q414" s="11" t="str">
        <f>IF(MONTH(Deník!$C414)=Q$2,IF(AND(Deník!$R414&gt;=0,Deník!$R414&lt;=1),"BE",Deník!$R414),"")</f>
        <v/>
      </c>
      <c r="R414" s="11" t="str">
        <f>IF(MONTH(Deník!$C414)=R$2,IF(AND(Deník!$R414&gt;=0,Deník!$R414&lt;=1),"BE",Deník!$R414),"")</f>
        <v/>
      </c>
      <c r="S414" s="57" t="str">
        <f>IF(MONTH(Deník!$C414)=S$2,IF(AND(Deník!$R414&gt;=0,Deník!$R414&lt;=1),"BE",Deník!$R414),"")</f>
        <v/>
      </c>
      <c r="U414" s="12"/>
      <c r="V414" s="12"/>
      <c r="X414" s="600" t="str">
        <f>IF(Deník!$R414&lt;&gt;"",IF(Deník!$B414=Statistika!$F$63,IF(AND(Deník!$R414&gt;=0,Deník!$R414&lt;=1),"BE",Deník!$R414),""),"")</f>
        <v/>
      </c>
      <c r="Y414" s="13" t="str">
        <f>IF(Deník!$R414&lt;&gt;"",IF(Deník!$B414=Statistika!$F$64,IF(AND(Deník!$R414&gt;=0,Deník!$R414&lt;=1),"BE",Deník!$R414),""),"")</f>
        <v/>
      </c>
      <c r="Z414" s="13" t="str">
        <f>IF(Deník!$R414&lt;&gt;"",IF(Deník!$B414=Statistika!$F$65,IF(AND(Deník!$R414&gt;=0,Deník!$R414&lt;=1),"BE",Deník!$R414),""),"")</f>
        <v/>
      </c>
      <c r="AA414" s="13" t="str">
        <f>IF(Deník!$R414&lt;&gt;"",IF(Deník!$B414=Statistika!$F$66,IF(AND(Deník!$R414&gt;=0,Deník!$R414&lt;=1),"BE",Deník!$R414),""),"")</f>
        <v/>
      </c>
      <c r="AB414" s="13" t="str">
        <f>IF(Deník!$R414&lt;&gt;"",IF(Deník!$B414=Statistika!$F$67,IF(AND(Deník!$R414&gt;=0,Deník!$R414&lt;=1),"BE",Deník!$R414),""),"")</f>
        <v/>
      </c>
      <c r="AC414" s="13" t="str">
        <f>IF(Deník!$R414&lt;&gt;"",IF(Deník!$B414=Statistika!$F$68,IF(AND(Deník!$R414&gt;=0,Deník!$R414&lt;=1),"BE",Deník!$R414),""),"")</f>
        <v/>
      </c>
      <c r="AD414" s="13" t="str">
        <f>IF(Deník!$R414&lt;&gt;"",IF(Deník!$B414=Statistika!$F$69,IF(AND(Deník!$R414&gt;=0,Deník!$R414&lt;=1),"BE",Deník!$R414),""),"")</f>
        <v/>
      </c>
      <c r="AE414" s="601" t="str">
        <f>IF(Deník!$R414&lt;&gt;"",IF(Deník!$B414=Statistika!$F$70,IF(AND(Deník!$R414&gt;=0,Deník!$R414&lt;=1),"BE",Deník!$R414),""),"")</f>
        <v/>
      </c>
      <c r="AF414" s="90"/>
      <c r="AG414" s="63" t="str">
        <f>IF(Deník!$R414&lt;&gt;"",IF(Deník!$J414="L",IF(AND(Deník!$R414&gt;=0,Deník!$R414&lt;=1),"BE",Deník!$R414),""),"")</f>
        <v/>
      </c>
      <c r="AH414" s="13" t="str">
        <f>IF(Deník!$R414&lt;&gt;"",IF(Deník!$J414="S",IF(AND(Deník!$R414&gt;=0,Deník!$R414&lt;=1),"BE",Deník!$R414),""),"")</f>
        <v/>
      </c>
      <c r="AI414" s="95"/>
      <c r="AJ414" s="71" t="str">
        <f>IF(Deník!N415&lt;&gt;"",Deník!N415*-1,"")</f>
        <v/>
      </c>
      <c r="AK414" s="88"/>
      <c r="AL414" s="63" t="str">
        <f>IF(WEEKDAY(Deník!$C414,2)=1,IF(AND(Deník!$R414&gt;=0,Deník!$R414&lt;=1),"BE",Deník!$R414),"")</f>
        <v/>
      </c>
      <c r="AM414" s="13" t="str">
        <f>IF(WEEKDAY(Deník!$C414,2)=2,IF(AND(Deník!$R414&gt;=0,Deník!$R414&lt;=1),"BE",Deník!$R414),"")</f>
        <v/>
      </c>
      <c r="AN414" s="13" t="str">
        <f>IF(WEEKDAY(Deník!$C414,2)=3,IF(AND(Deník!$R414&gt;=0,Deník!$R414&lt;=1),"BE",Deník!$R414),"")</f>
        <v/>
      </c>
      <c r="AO414" s="13" t="str">
        <f>IF(WEEKDAY(Deník!$C414,2)=4,IF(AND(Deník!$R414&gt;=0,Deník!$R414&lt;=1),"BE",Deník!$R414),"")</f>
        <v/>
      </c>
      <c r="AP414" s="60" t="str">
        <f>IF(WEEKDAY(Deník!$C414,2)=5,IF(AND(Deník!$R414&gt;=0,Deník!$R414&lt;=1),"BE",Deník!$R414),"")</f>
        <v/>
      </c>
      <c r="AQ414" s="99"/>
      <c r="AR414" s="100">
        <f>Deník!D414</f>
        <v>0</v>
      </c>
      <c r="AS414" s="63" t="str">
        <f>IF(Deník!$D414&lt;&gt;"",IF(AND(Deník!$D414&gt;=AS$2,Deník!$D414&lt;=AS$3),IF(AND(Deník!$R414&gt;=0,Deník!$R414&lt;=1),"BE",Deník!$R414),""),"")</f>
        <v/>
      </c>
      <c r="AT414" s="63" t="str">
        <f>IF(Deník!$D414&lt;&gt;"",IF(AND(Deník!$D414&gt;=AT$2,Deník!$D414&lt;=AT$3),IF(AND(Deník!$R414&gt;=0,Deník!$R414&lt;=1),"BE",Deník!$R414),""),"")</f>
        <v/>
      </c>
      <c r="AU414" s="63" t="str">
        <f>IF(Deník!$D414&lt;&gt;"",IF(AND(Deník!$D414&gt;=AU$2,Deník!$D414&lt;=AU$3),IF(AND(Deník!$R414&gt;=0,Deník!$R414&lt;=1),"BE",Deník!$R414),""),"")</f>
        <v/>
      </c>
      <c r="AV414" s="63" t="str">
        <f>IF(Deník!$D414&lt;&gt;"",IF(AND(Deník!$D414&gt;=AV$2,Deník!$D414&lt;=AV$3),IF(AND(Deník!$R414&gt;=0,Deník!$R414&lt;=1),"BE",Deník!$R414),""),"")</f>
        <v/>
      </c>
      <c r="AW414" s="63" t="str">
        <f>IF(Deník!$D414&lt;&gt;"",IF(AND(Deník!$D414&gt;=AW$2,Deník!$D414&lt;=AW$3),IF(AND(Deník!$R414&gt;=0,Deník!$R414&lt;=1),"BE",Deník!$R414),""),"")</f>
        <v/>
      </c>
      <c r="AX414" s="63" t="str">
        <f>IF(Deník!$D414&lt;&gt;"",IF(AND(Deník!$D414&gt;=AX$2,Deník!$D414&lt;=AX$3),IF(AND(Deník!$R414&gt;=0,Deník!$R414&lt;=1),"BE",Deník!$R414),""),"")</f>
        <v/>
      </c>
      <c r="AY414" s="63" t="str">
        <f>IF(Deník!$D414&lt;&gt;"",IF(AND(Deník!$D414&gt;=AY$2,Deník!$D414&lt;=AY$3),IF(AND(Deník!$R414&gt;=0,Deník!$R414&lt;=1),"BE",Deník!$R414),""),"")</f>
        <v/>
      </c>
      <c r="AZ414" s="63" t="str">
        <f>IF(Deník!$D414&lt;&gt;"",IF(AND(Deník!$D414&gt;=AZ$2,Deník!$D414&lt;=AZ$3),IF(AND(Deník!$R414&gt;=0,Deník!$R414&lt;=1),"BE",Deník!$R414),""),"")</f>
        <v/>
      </c>
      <c r="BA414" s="63" t="str">
        <f>IF(Deník!$D414&lt;&gt;"",IF(AND(Deník!$D414&gt;=BA$2,Deník!$D414&lt;=BA$3),IF(AND(Deník!$R414&gt;=0,Deník!$R414&lt;=1),"BE",Deník!$R414),""),"")</f>
        <v/>
      </c>
      <c r="BB414" s="63" t="str">
        <f>IF(Deník!$D414&lt;&gt;"",IF(AND(Deník!$D414&gt;=BB$2,Deník!$D414&lt;=BB$3),IF(AND(Deník!$R414&gt;=0,Deník!$R414&lt;=1),"BE",Deník!$R414),""),"")</f>
        <v/>
      </c>
      <c r="BC414" s="71" t="str">
        <f>IF(Deník!$D414&lt;&gt;"",IF(AND(Deník!$D414&gt;=BC$2,Deník!$D414&lt;=BC$3),IF(AND(Deník!$R414&gt;=0,Deník!$R414&lt;=1),"BE",Deník!$R414),""),"")</f>
        <v/>
      </c>
      <c r="BD414" s="20" t="str">
        <f>IF(Deník!$J415="S",(Deník!$M415-Deník!$K415),IF(Deník!$J415="L",(Deník!$K415-Deník!$M415),""))</f>
        <v/>
      </c>
      <c r="BE414" s="20" t="str">
        <f>IF(Deník!$J415="S",(Deník!$K415-Deník!$O415),IF(Deník!$J415="L",(Deník!$O415-Deník!$K415),""))</f>
        <v/>
      </c>
      <c r="BF414" s="20" t="str">
        <f>IF(Deník!$J415="S",(Deník!$K415-Deník!$L415),IF(Deník!$J415="L",(Deník!$L415-Deník!$K415),""))</f>
        <v/>
      </c>
      <c r="BG414" s="20" t="str">
        <f>IF(Deník!$J415="S",(Deník!$K415-Deník!$S415),IF(Deník!$J415="L",(Deník!$S415-Deník!$K415),""))</f>
        <v/>
      </c>
      <c r="BH414" s="20" t="str">
        <f>IF(Deník!$J415="S",(Deník!$K415-Deník!$U415),IF(Deník!$J415="L",(Deník!$U415-Deník!$K415),""))</f>
        <v/>
      </c>
      <c r="BI414" s="20" t="str">
        <f>IF(Deník!$R414&gt;1,Deník!$R414,"")</f>
        <v/>
      </c>
      <c r="BJ414" s="20" t="str">
        <f>IF(Deník!$R414&lt;0,Deník!$R414,"")</f>
        <v/>
      </c>
      <c r="BK414" s="17"/>
      <c r="BM414" s="233" t="str">
        <f>IF(Deník!$R414&lt;&gt;"",IF(Deník!$Y414=Statistika!$F$78,IF(AND(Deník!$R414&gt;=0,Deník!$R414&lt;=1),"BE",Deník!$R414),""),"")</f>
        <v/>
      </c>
      <c r="BN414" s="233" t="str">
        <f>IF(Deník!$R414&lt;&gt;"",IF(Deník!$Y414=Statistika!$F$79,IF(AND(Deník!$R414&gt;=0,Deník!$R414&lt;=1),"BE",Deník!$R414),""),"")</f>
        <v/>
      </c>
      <c r="BO414" s="233" t="str">
        <f>IF(Deník!$R414&lt;&gt;"",IF(Deník!$Y414=Statistika!$F$80,IF(AND(Deník!$R414&gt;=0,Deník!$R414&lt;=1),"BE",Deník!$R414),""),"")</f>
        <v/>
      </c>
      <c r="BP414" s="233" t="str">
        <f>IF(Deník!$R414&lt;&gt;"",IF(Deník!$Y414=Statistika!$F$81,IF(AND(Deník!$R414&gt;=0,Deník!$R414&lt;=1),"BE",Deník!$R414),""),"")</f>
        <v/>
      </c>
      <c r="BQ414" s="233" t="str">
        <f>IF(Deník!$R414&lt;&gt;"",IF(Deník!$Y414=Statistika!$F$82,IF(AND(Deník!$R414&gt;=0,Deník!$R414&lt;=1),"BE",Deník!$R414),""),"")</f>
        <v/>
      </c>
      <c r="BR414" s="233" t="str">
        <f>IF(Deník!$R414&lt;&gt;"",IF(Deník!$Y414=Statistika!$F$83,IF(AND(Deník!$R414&gt;=0,Deník!$R414&lt;=1),"BE",Deník!$R414),""),"")</f>
        <v/>
      </c>
      <c r="BS414" s="233" t="str">
        <f>IF(Deník!$R414&lt;&gt;"",IF(Deník!$Y414=Statistika!$F$84,IF(AND(Deník!$R414&gt;=0,Deník!$R414&lt;=1),"BE",Deník!$R414),""),"")</f>
        <v/>
      </c>
      <c r="BT414" s="233" t="str">
        <f>IF(Deník!$R414&lt;&gt;"",IF(Deník!$Y414=Statistika!$F$85,IF(AND(Deník!$R414&gt;=0,Deník!$R414&lt;=1),"BE",Deník!$R414),""),"")</f>
        <v/>
      </c>
      <c r="BU414" s="233" t="str">
        <f>IF(Deník!$R414&lt;&gt;"",IF(Deník!$Y414=Statistika!$F$86,IF(AND(Deník!$R414&gt;=0,Deník!$R414&lt;=1),"BE",Deník!$R414),""),"")</f>
        <v/>
      </c>
      <c r="BV414" s="233" t="str">
        <f>IF(Deník!$R414&lt;&gt;"",IF(Deník!$Y414=Statistika!$F$87,IF(AND(Deník!$R414&gt;=0,Deník!$R414&lt;=1),"BE",Deník!$R414),""),"")</f>
        <v/>
      </c>
      <c r="BW414" s="233" t="str">
        <f>IF(Deník!$R414&lt;&gt;"",IF(Deník!$Y414=Statistika!$F$88,IF(AND(Deník!$R414&gt;=0,Deník!$R414&lt;=1),"BE",Deník!$R414),""),"")</f>
        <v/>
      </c>
      <c r="BX414" s="233" t="str">
        <f>IF(Deník!$R414&lt;&gt;"",IF(Deník!$Y414=Statistika!$F$89,IF(AND(Deník!$R414&gt;=0,Deník!$R414&lt;=1),"BE",Deník!$R414),""),"")</f>
        <v/>
      </c>
      <c r="BY414" s="233" t="str">
        <f>IF(Deník!$R414&lt;&gt;"",IF(Deník!$Y414=Statistika!$F$90,IF(AND(Deník!$R414&gt;=0,Deník!$R414&lt;=1),"BE",Deník!$R414),""),"")</f>
        <v/>
      </c>
      <c r="BZ414" s="233" t="str">
        <f>IF(Deník!$R414&lt;&gt;"",IF(Deník!$Y414=Statistika!$F$91,IF(AND(Deník!$R414&gt;=0,Deník!$R414&lt;=1),"BE",Deník!$R414),""),"")</f>
        <v/>
      </c>
      <c r="CA414" s="233"/>
      <c r="CB414" s="233" t="str">
        <f>IF(Deník!$R414&lt;&gt;"",IF(Deník!$AB414="SL",IF(AND(Deník!$R414&gt;=0,Deník!$R414&lt;=1),"BE",Deník!$R414),""),"")</f>
        <v/>
      </c>
      <c r="CC414" s="233" t="str">
        <f>IF(Deník!$R414&lt;&gt;"",IF(Deník!$AB414="BE10",IF(AND(Deník!$R414&gt;=0,Deník!$R414&lt;=1),"BE",Deník!$R414),""),"")</f>
        <v/>
      </c>
      <c r="CD414" s="233" t="str">
        <f>IF(Deník!$R414&lt;&gt;"",IF(Deník!$AB414="BE15",IF(AND(Deník!$R414&gt;=0,Deník!$R414&lt;=1),"BE",Deník!$R414),""),"")</f>
        <v/>
      </c>
      <c r="CE414" s="233" t="str">
        <f>IF(Deník!$R414&lt;&gt;"",IF(Deník!$AB414="BE20",IF(AND(Deník!$R414&gt;=0,Deník!$R414&lt;=1),"BE",Deník!$R414),""),"")</f>
        <v/>
      </c>
      <c r="CF414" s="233" t="str">
        <f>IF(Deník!$R414&lt;&gt;"",IF(Deník!$AB414="TP1",IF(AND(Deník!$R414&gt;=0,Deník!$R414&lt;=1),"BE",Deník!$R414),""),"")</f>
        <v/>
      </c>
      <c r="CG414" s="233" t="str">
        <f>IF(Deník!$R414&lt;&gt;"",IF(Deník!$AB414="TP2",IF(AND(Deník!$R414&gt;=0,Deník!$R414&lt;=1),"BE",Deník!$R414),""),"")</f>
        <v/>
      </c>
      <c r="CH414" s="233" t="str">
        <f>IF(Deník!$R414&lt;&gt;"",IF(Deník!$AB414="TP3",IF(AND(Deník!$R414&gt;=0,Deník!$R414&lt;=1),"BE",Deník!$R414),""),"")</f>
        <v/>
      </c>
      <c r="CI414" s="233" t="str">
        <f>IF(Deník!$R414&lt;&gt;"",IF(Deník!$AB414="Trailing SL",IF(AND(Deník!$R414&gt;=0,Deník!$R414&lt;=1),"BE",Deník!$R414),""),"")</f>
        <v/>
      </c>
      <c r="CJ414" s="233" t="str">
        <f>IF(Deník!$R414&lt;&gt;"",IF(Deník!$AB414="Manual",IF(AND(Deník!$R414&gt;=0,Deník!$R414&lt;=1),"BE",Deník!$R414),""),"")</f>
        <v/>
      </c>
      <c r="CK414" s="233"/>
      <c r="CL414" s="233" t="str">
        <f>IF(Deník!$R414&lt;0,IF(Deník!$AC414=Statistika!$F$117,Deník!$R414,""),"")</f>
        <v/>
      </c>
      <c r="CM414" s="233" t="str">
        <f>IF(Deník!$R414&lt;0,IF(Deník!$AC414=Statistika!$F$118,Deník!$R414,""),"")</f>
        <v/>
      </c>
      <c r="CN414" s="233" t="str">
        <f>IF(Deník!$R414&lt;0,IF(Deník!$AC414=Statistika!$F$119,Deník!$R414,""),"")</f>
        <v/>
      </c>
      <c r="CO414" s="233" t="str">
        <f>IF(Deník!$R414&lt;0,IF(Deník!$AC414=Statistika!$F$120,Deník!$R414,""),"")</f>
        <v/>
      </c>
      <c r="CP414" s="233" t="str">
        <f>IF(Deník!$R414&lt;0,IF(Deník!$AC414=Statistika!$F$121,Deník!$R414,""),"")</f>
        <v/>
      </c>
      <c r="CQ414" s="233" t="str">
        <f>IF(Deník!$R414&lt;0,IF(Deník!$AC414=Statistika!$F$122,Deník!$R414,""),"")</f>
        <v/>
      </c>
      <c r="CR414" s="233" t="str">
        <f>IF(Deník!$R414&lt;0,IF(Deník!$AC414=Statistika!$F$123,Deník!$R414,""),"")</f>
        <v/>
      </c>
      <c r="CS414" s="233" t="str">
        <f>IF(Deník!$R414&lt;0,IF(Deník!$AC414=Statistika!$F$124,Deník!$R414,""),"")</f>
        <v/>
      </c>
      <c r="CT414" s="233" t="str">
        <f>IF(Deník!$R414&lt;0,IF(Deník!$AC414=Statistika!$F$125,Deník!$R414,""),"")</f>
        <v/>
      </c>
      <c r="CU414" s="233"/>
      <c r="CV414" s="233" t="str">
        <f>IF(Deník!$R414&lt;0,IF(Deník!$AD414=$CV$2,Deník!$R414,""),"")</f>
        <v/>
      </c>
      <c r="CW414" s="233" t="str">
        <f>IF(Deník!$R414&lt;0,IF(Deník!$AD414=$CW$2,Deník!$R414,""),"")</f>
        <v/>
      </c>
      <c r="CX414" s="233" t="str">
        <f>IF(Deník!$R414&lt;0,IF(Deník!$AD414=$CX$2,Deník!$R414,""),"")</f>
        <v/>
      </c>
      <c r="CY414" s="233" t="str">
        <f>IF(Deník!$R414&lt;0,IF(Deník!$AD414=$CY$2,Deník!$R414,""),"")</f>
        <v/>
      </c>
      <c r="CZ414" s="233" t="str">
        <f>IF(Deník!$R414&lt;0,IF(Deník!$AD414=$CZ$2,Deník!$R414,""),"")</f>
        <v/>
      </c>
      <c r="DL414" s="221">
        <f t="shared" si="18"/>
        <v>93847.029999999984</v>
      </c>
      <c r="DM414" s="220">
        <f t="shared" si="17"/>
        <v>-6.1529700000000132E-2</v>
      </c>
      <c r="DO414" s="50">
        <f>Deník!W415</f>
        <v>0</v>
      </c>
      <c r="DP414" s="102" t="str">
        <f>IF(AND(Deník!W415&gt;0),1,"")</f>
        <v/>
      </c>
      <c r="DQ414" s="102">
        <f>IF(AND(Deník!W415&lt;=0),1,"")</f>
        <v>1</v>
      </c>
      <c r="DR414" s="227"/>
      <c r="DS414" s="228"/>
      <c r="DT414" s="85"/>
      <c r="DU414" s="54">
        <f>IF(MONTH(Deník!$C414)=DU$2,Deník!$W414,"")</f>
        <v>0</v>
      </c>
      <c r="DV414" s="222" t="str">
        <f>IF(MONTH(Deník!$C414)=DV$2,Deník!$W414,"")</f>
        <v/>
      </c>
      <c r="DW414" s="222" t="str">
        <f>IF(MONTH(Deník!$C414)=DW$2,Deník!$W414,"")</f>
        <v/>
      </c>
      <c r="DX414" s="222" t="str">
        <f>IF(MONTH(Deník!$C414)=DX$2,Deník!$W414,"")</f>
        <v/>
      </c>
      <c r="DY414" s="222" t="str">
        <f>IF(MONTH(Deník!$C414)=DY$2,Deník!$W414,"")</f>
        <v/>
      </c>
      <c r="DZ414" s="222" t="str">
        <f>IF(MONTH(Deník!$C414)=DZ$2,Deník!$W414,"")</f>
        <v/>
      </c>
      <c r="EA414" s="222" t="str">
        <f>IF(MONTH(Deník!$C414)=EA$2,Deník!$W414,"")</f>
        <v/>
      </c>
      <c r="EB414" s="222" t="str">
        <f>IF(MONTH(Deník!$C414)=EB$2,Deník!$W414,"")</f>
        <v/>
      </c>
      <c r="EC414" s="222" t="str">
        <f>IF(MONTH(Deník!$C414)=EC$2,Deník!$W414,"")</f>
        <v/>
      </c>
      <c r="ED414" s="222" t="str">
        <f>IF(MONTH(Deník!$C414)=ED$2,Deník!$W414,"")</f>
        <v/>
      </c>
      <c r="EE414" s="222" t="str">
        <f>IF(MONTH(Deník!$C414)=EE$2,Deník!$W414,"")</f>
        <v/>
      </c>
      <c r="EF414" s="222" t="str">
        <f>IF(MONTH(Deník!$C414)=EF$2,Deník!$W414,"")</f>
        <v/>
      </c>
      <c r="EI414" s="600" t="str">
        <f>IF(Deník!$W414&lt;&gt;"",IF(Deník!$B414=Statistika!$F$63,Deník!$W414,""),"")</f>
        <v/>
      </c>
      <c r="EJ414" s="13" t="str">
        <f>IF(Deník!$W414&lt;&gt;"",IF(Deník!$B414=Statistika!$F$64,Deník!$W414,""),"")</f>
        <v/>
      </c>
      <c r="EK414" s="13" t="str">
        <f>IF(Deník!$W414&lt;&gt;"",IF(Deník!$B414=Statistika!$F$65,Deník!$W414,""),"")</f>
        <v/>
      </c>
      <c r="EL414" s="13" t="str">
        <f>IF(Deník!$W414&lt;&gt;"",IF(Deník!$B414=Statistika!$F$66,Deník!$W414,""),"")</f>
        <v/>
      </c>
      <c r="EM414" s="13" t="str">
        <f>IF(Deník!$W414&lt;&gt;"",IF(Deník!$B414=Statistika!$F$67,Deník!$W414,""),"")</f>
        <v/>
      </c>
      <c r="EN414" s="13" t="str">
        <f>IF(Deník!$W414&lt;&gt;"",IF(Deník!$B414=Statistika!$F$68,Deník!$W414,""),"")</f>
        <v/>
      </c>
      <c r="EO414" s="13" t="str">
        <f>IF(Deník!$W414&lt;&gt;"",IF(Deník!$B414=Statistika!$F$69,Deník!$W414,""),"")</f>
        <v/>
      </c>
      <c r="EP414" s="601" t="str">
        <f>IF(Deník!$W414&lt;&gt;"",IF(Deník!$B414=Statistika!$F$70,Deník!$W414,""),"")</f>
        <v/>
      </c>
      <c r="EQ414" s="90"/>
      <c r="ER414" s="63" t="str">
        <f>IF(Deník!$W414&lt;&gt;"",IF(Deník!$J414="L",Deník!$W414,""),"")</f>
        <v/>
      </c>
      <c r="ES414" s="13" t="str">
        <f>IF(Deník!$W414&lt;&gt;"",IF(Deník!$J414="S",Deník!$W414,""),"")</f>
        <v/>
      </c>
      <c r="ET414" s="95"/>
      <c r="EU414" s="88"/>
      <c r="EV414" s="63" t="str">
        <f>IF(WEEKDAY(Deník!$C414,2)=1,Deník!$W414,"")</f>
        <v/>
      </c>
      <c r="EW414" s="13" t="str">
        <f>IF(WEEKDAY(Deník!$C414,2)=2,Deník!$W414,"")</f>
        <v/>
      </c>
      <c r="EX414" s="13" t="str">
        <f>IF(WEEKDAY(Deník!$C414,2)=3,Deník!$W414,"")</f>
        <v/>
      </c>
      <c r="EY414" s="13" t="str">
        <f>IF(WEEKDAY(Deník!$C414,2)=4,Deník!$W414,"")</f>
        <v/>
      </c>
      <c r="EZ414" s="60" t="str">
        <f>IF(WEEKDAY(Deník!$C414,2)=5,Deník!$W414,"")</f>
        <v/>
      </c>
      <c r="FA414" s="99"/>
      <c r="FB414" s="100">
        <f>Deník!D414</f>
        <v>0</v>
      </c>
      <c r="FC414" s="63">
        <f>IF($FB414&lt;&gt;"",IF(AND($FB414&gt;=FC$2,$FB414&lt;=FC$3),Deník!$W414,""))</f>
        <v>0</v>
      </c>
      <c r="FD414" s="63" t="str">
        <f>IF($FB414&lt;&gt;"",IF(AND($FB414&gt;=FD$2,$FB414&lt;=FD$3),Deník!$W414,""))</f>
        <v/>
      </c>
      <c r="FE414" s="63" t="str">
        <f>IF($FB414&lt;&gt;"",IF(AND($FB414&gt;=FE$2,$FB414&lt;=FE$3),Deník!$W414,""))</f>
        <v/>
      </c>
      <c r="FF414" s="63" t="str">
        <f>IF($FB414&lt;&gt;"",IF(AND($FB414&gt;=FF$2,$FB414&lt;=FF$3),Deník!$W414,""))</f>
        <v/>
      </c>
      <c r="FG414" s="63" t="str">
        <f>IF($FB414&lt;&gt;"",IF(AND($FB414&gt;=FG$2,$FB414&lt;=FG$3),Deník!$W414,""))</f>
        <v/>
      </c>
      <c r="FH414" s="63" t="str">
        <f>IF($FB414&lt;&gt;"",IF(AND($FB414&gt;=FH$2,$FB414&lt;=FH$3),Deník!$W414,""))</f>
        <v/>
      </c>
      <c r="FI414" s="63" t="str">
        <f>IF($FB414&lt;&gt;"",IF(AND($FB414&gt;=FI$2,$FB414&lt;=FI$3),Deník!$W414,""))</f>
        <v/>
      </c>
      <c r="FJ414" s="63" t="str">
        <f>IF($FB414&lt;&gt;"",IF(AND($FB414&gt;=FJ$2,$FB414&lt;=FJ$3),Deník!$W414,""))</f>
        <v/>
      </c>
      <c r="FK414" s="63" t="str">
        <f>IF($FB414&lt;&gt;"",IF(AND($FB414&gt;=FK$2,$FB414&lt;=FK$3),Deník!$W414,""))</f>
        <v/>
      </c>
      <c r="FL414" s="63" t="str">
        <f>IF($FB414&lt;&gt;"",IF(AND($FB414&gt;=FL$2,$FB414&lt;=FL$3),Deník!$W414,""))</f>
        <v/>
      </c>
      <c r="FM414" s="63" t="str">
        <f>IF($FB414&lt;&gt;"",IF(AND($FB414&gt;=FM$2,$FB414&lt;=FM$3),Deník!$W414,""))</f>
        <v/>
      </c>
      <c r="FN414" s="13"/>
      <c r="FO414" s="20" t="str">
        <f>IF(Deník!$W414&gt;1,Deník!$W414,"")</f>
        <v/>
      </c>
      <c r="FP414" s="20" t="str">
        <f>IF(Deník!$W414&lt;0,Deník!$W414,"")</f>
        <v/>
      </c>
      <c r="FQ414" s="17"/>
      <c r="FS414" s="233"/>
      <c r="FT414" s="233" t="str">
        <f>IF(Deník!$W414&lt;&gt;"",IF(Deník!$Y414=Statistika!$F$78,Deník!$W414,""),"")</f>
        <v/>
      </c>
      <c r="FU414" s="233" t="str">
        <f>IF(Deník!$W414&lt;&gt;"",IF(Deník!$Y414=Statistika!$F$79,Deník!$W414,""),"")</f>
        <v/>
      </c>
      <c r="FV414" s="233" t="str">
        <f>IF(Deník!$W414&lt;&gt;"",IF(Deník!$Y414=Statistika!$F$80,Deník!$W414,""),"")</f>
        <v/>
      </c>
      <c r="FW414" s="233" t="str">
        <f>IF(Deník!$W414&lt;&gt;"",IF(Deník!$Y414=Statistika!$F$81,Deník!$W414,""),"")</f>
        <v/>
      </c>
      <c r="FX414" s="233" t="str">
        <f>IF(Deník!$W414&lt;&gt;"",IF(Deník!$Y414=Statistika!$F$82,Deník!$W414,""),"")</f>
        <v/>
      </c>
      <c r="FY414" s="233" t="str">
        <f>IF(Deník!$W414&lt;&gt;"",IF(Deník!$Y414=Statistika!$F$83,Deník!$W414,""),"")</f>
        <v/>
      </c>
      <c r="FZ414" s="233" t="str">
        <f>IF(Deník!$W414&lt;&gt;"",IF(Deník!$Y414=Statistika!$F$84,Deník!$W414,""),"")</f>
        <v/>
      </c>
      <c r="GA414" s="233" t="str">
        <f>IF(Deník!$W414&lt;&gt;"",IF(Deník!$Y414=Statistika!$F$85,Deník!$W414,""),"")</f>
        <v/>
      </c>
      <c r="GB414" s="233" t="str">
        <f>IF(Deník!$W414&lt;&gt;"",IF(Deník!$Y414=Statistika!$F$86,Deník!$W414,""),"")</f>
        <v/>
      </c>
      <c r="GC414" s="233" t="str">
        <f>IF(Deník!$W414&lt;&gt;"",IF(Deník!$Y414=Statistika!$F$87,Deník!$W414,""),"")</f>
        <v/>
      </c>
      <c r="GD414" s="233" t="str">
        <f>IF(Deník!$W414&lt;&gt;"",IF(Deník!$Y414=Statistika!$F$88,Deník!$W414,""),"")</f>
        <v/>
      </c>
      <c r="GE414" s="233" t="str">
        <f>IF(Deník!$W414&lt;&gt;"",IF(Deník!$Y414=Statistika!$F$89,Deník!$W414,""),"")</f>
        <v/>
      </c>
      <c r="GF414" s="233" t="str">
        <f>IF(Deník!$W414&lt;&gt;"",IF(Deník!$Y414=Statistika!$F$90,Deník!$W414,""),"")</f>
        <v/>
      </c>
      <c r="GG414" s="233" t="str">
        <f>IF(Deník!$W414&lt;&gt;"",IF(Deník!$Y414=Statistika!$F$91,Deník!$W414,""),"")</f>
        <v/>
      </c>
      <c r="GH414" s="233"/>
      <c r="GI414" s="233" t="str">
        <f>IF(Deník!$W414&lt;&gt;"",IF(Deník!$AB414=Statistika!$L$100,Deník!$W414,""),"")</f>
        <v/>
      </c>
      <c r="GJ414" s="233" t="str">
        <f>IF(Deník!$W414&lt;&gt;"",IF(Deník!$AB414=Statistika!$L$101,Deník!$W414,""),"")</f>
        <v/>
      </c>
      <c r="GK414" s="233" t="str">
        <f>IF(Deník!$W414&lt;&gt;"",IF(Deník!$AB414=Statistika!$L$102,Deník!$W414,""),"")</f>
        <v/>
      </c>
      <c r="GL414" s="233" t="str">
        <f>IF(Deník!$W414&lt;&gt;"",IF(Deník!$AB414=Statistika!$L$103,Deník!$W414,""),"")</f>
        <v/>
      </c>
      <c r="GM414" s="233" t="str">
        <f>IF(Deník!$W414&lt;&gt;"",IF(Deník!$AB414=Statistika!$L$104,Deník!$W414,""),"")</f>
        <v/>
      </c>
      <c r="GN414" s="233" t="str">
        <f>IF(Deník!$W414&lt;&gt;"",IF(Deník!$AB414=Statistika!$L$105,Deník!$W414,""),"")</f>
        <v/>
      </c>
      <c r="GO414" s="233" t="str">
        <f>IF(Deník!$W414&lt;&gt;"",IF(Deník!$AB414=Statistika!$L$106,Deník!$W414,""),"")</f>
        <v/>
      </c>
      <c r="GP414" s="233" t="str">
        <f>IF(Deník!$W414&lt;&gt;"",IF(Deník!$AB414=Statistika!$L$107,Deník!$W414,""),"")</f>
        <v/>
      </c>
      <c r="GQ414" s="233" t="str">
        <f>IF(Deník!$W414&lt;&gt;"",IF(Deník!$AB414=Statistika!$L$108,Deník!$W414,""),"")</f>
        <v/>
      </c>
      <c r="GS414" s="233" t="str">
        <f>IF(Deník!$W414&lt;0,IF(Deník!$AC414=Statistika!$F$117,Deník!$W414,""),"")</f>
        <v/>
      </c>
      <c r="GT414" s="233" t="str">
        <f>IF(Deník!$W414&lt;0,IF(Deník!$AC414=Statistika!$F$118,Deník!$W414,""),"")</f>
        <v/>
      </c>
      <c r="GU414" s="233" t="str">
        <f>IF(Deník!$W414&lt;0,IF(Deník!$AC414=Statistika!$F$119,Deník!$W414,""),"")</f>
        <v/>
      </c>
      <c r="GV414" s="233" t="str">
        <f>IF(Deník!$W414&lt;0,IF(Deník!$AC414=Statistika!$F$120,Deník!$W414,""),"")</f>
        <v/>
      </c>
      <c r="GW414" s="233" t="str">
        <f>IF(Deník!$W414&lt;0,IF(Deník!$AC414=Statistika!$F$121,Deník!$W414,""),"")</f>
        <v/>
      </c>
      <c r="GX414" s="233" t="str">
        <f>IF(Deník!$W414&lt;0,IF(Deník!$AC414=Statistika!$F$122,Deník!$W414,""),"")</f>
        <v/>
      </c>
      <c r="GY414" s="233" t="str">
        <f>IF(Deník!$W414&lt;0,IF(Deník!$AC414=Statistika!$F$123,Deník!$W414,""),"")</f>
        <v/>
      </c>
      <c r="GZ414" s="233" t="str">
        <f>IF(Deník!$W414&lt;0,IF(Deník!$AC414=Statistika!$F$124,Deník!$W414,""),"")</f>
        <v/>
      </c>
      <c r="HA414" s="233" t="str">
        <f>IF(Deník!$W414&lt;0,IF(Deník!$AC414=Statistika!$F$125,Deník!$W414,""),"")</f>
        <v/>
      </c>
      <c r="HC414" s="233" t="str">
        <f>IF(Deník!$W414&lt;0,IF(Deník!$AD414=Statistika!$F$133,Deník!$W414,""),"")</f>
        <v/>
      </c>
      <c r="HD414" s="233" t="str">
        <f>IF(Deník!$W414&lt;0,IF(Deník!$AD414=Statistika!$F$134,Deník!$W414,""),"")</f>
        <v/>
      </c>
      <c r="HE414" s="233" t="str">
        <f>IF(Deník!$W414&lt;0,IF(Deník!$AD414=Statistika!$F$135,Deník!$W414,""),"")</f>
        <v/>
      </c>
      <c r="HF414" s="233" t="str">
        <f>IF(Deník!$W414&lt;0,IF(Deník!$AD414=Statistika!$F$136,Deník!$W414,""),"")</f>
        <v/>
      </c>
      <c r="HG414" s="233" t="str">
        <f>IF(Deník!$W414&lt;0,IF(Deník!$AD414=Statistika!$F$137,Deník!$W414,""),"")</f>
        <v/>
      </c>
      <c r="ID414" s="8">
        <f>Tabulka4[[#This Row],[Sloupec3]]</f>
        <v>0</v>
      </c>
      <c r="IE414" s="17" t="str">
        <f>IF(AND([1]Deník!$C414&gt;='[1]Měsíční shrnutí'!$D$1,[1]Deník!$C414&lt;='[1]Měsíční shrnutí'!$F$1),[1]Deník!$X414,"")</f>
        <v/>
      </c>
    </row>
    <row r="415" spans="1:239">
      <c r="A415" s="8">
        <f>Deník!C416</f>
        <v>0</v>
      </c>
      <c r="B415" s="50" t="str">
        <f>Deník!R416</f>
        <v/>
      </c>
      <c r="C415" s="102" t="str">
        <f>IF(AND(Deník!R416&gt;1,Deník!R416&lt;&gt;""),1,"")</f>
        <v/>
      </c>
      <c r="D415" s="102" t="str">
        <f>IF(AND(Deník!R416&lt;=0,Deník!R416&lt;&gt;""),1,"")</f>
        <v/>
      </c>
      <c r="E415" s="103" t="str">
        <f>IF(AND(Deník!R416&gt;=0,Deník!R416&lt;=1),1,"")</f>
        <v/>
      </c>
      <c r="F415" s="79" t="str">
        <f>IF(Deník!R416&lt;&gt;"",Deník!R416+F414,"")</f>
        <v/>
      </c>
      <c r="G415" s="85"/>
      <c r="H415" s="54" t="str">
        <f>IF(MONTH(Deník!$C415)=H$2,IF(AND(Deník!$R415&gt;=0,Deník!$R415&lt;=1),"BE",Deník!$R415),"")</f>
        <v/>
      </c>
      <c r="I415" s="11" t="str">
        <f>IF(MONTH(Deník!$C415)=I$2,IF(AND(Deník!$R415&gt;=0,Deník!$R415&lt;=1),"BE",Deník!$R415),"")</f>
        <v/>
      </c>
      <c r="J415" s="11" t="str">
        <f>IF(MONTH(Deník!$C415)=J$2,IF(AND(Deník!$R415&gt;=0,Deník!$R415&lt;=1),"BE",Deník!$R415),"")</f>
        <v/>
      </c>
      <c r="K415" s="11" t="str">
        <f>IF(MONTH(Deník!$C415)=K$2,IF(AND(Deník!$R415&gt;=0,Deník!$R415&lt;=1),"BE",Deník!$R415),"")</f>
        <v/>
      </c>
      <c r="L415" s="11" t="str">
        <f>IF(MONTH(Deník!$C415)=L$2,IF(AND(Deník!$R415&gt;=0,Deník!$R415&lt;=1),"BE",Deník!$R415),"")</f>
        <v/>
      </c>
      <c r="M415" s="11" t="str">
        <f>IF(MONTH(Deník!$C415)=M$2,IF(AND(Deník!$R415&gt;=0,Deník!$R415&lt;=1),"BE",Deník!$R415),"")</f>
        <v/>
      </c>
      <c r="N415" s="11" t="str">
        <f>IF(MONTH(Deník!$C415)=N$2,IF(AND(Deník!$R415&gt;=0,Deník!$R415&lt;=1),"BE",Deník!$R415),"")</f>
        <v/>
      </c>
      <c r="O415" s="11" t="str">
        <f>IF(MONTH(Deník!$C415)=O$2,IF(AND(Deník!$R415&gt;=0,Deník!$R415&lt;=1),"BE",Deník!$R415),"")</f>
        <v/>
      </c>
      <c r="P415" s="11" t="str">
        <f>IF(MONTH(Deník!$C415)=P$2,IF(AND(Deník!$R415&gt;=0,Deník!$R415&lt;=1),"BE",Deník!$R415),"")</f>
        <v/>
      </c>
      <c r="Q415" s="11" t="str">
        <f>IF(MONTH(Deník!$C415)=Q$2,IF(AND(Deník!$R415&gt;=0,Deník!$R415&lt;=1),"BE",Deník!$R415),"")</f>
        <v/>
      </c>
      <c r="R415" s="11" t="str">
        <f>IF(MONTH(Deník!$C415)=R$2,IF(AND(Deník!$R415&gt;=0,Deník!$R415&lt;=1),"BE",Deník!$R415),"")</f>
        <v/>
      </c>
      <c r="S415" s="57" t="str">
        <f>IF(MONTH(Deník!$C415)=S$2,IF(AND(Deník!$R415&gt;=0,Deník!$R415&lt;=1),"BE",Deník!$R415),"")</f>
        <v/>
      </c>
      <c r="U415" s="12"/>
      <c r="V415" s="12"/>
      <c r="X415" s="600" t="str">
        <f>IF(Deník!$R415&lt;&gt;"",IF(Deník!$B415=Statistika!$F$63,IF(AND(Deník!$R415&gt;=0,Deník!$R415&lt;=1),"BE",Deník!$R415),""),"")</f>
        <v/>
      </c>
      <c r="Y415" s="13" t="str">
        <f>IF(Deník!$R415&lt;&gt;"",IF(Deník!$B415=Statistika!$F$64,IF(AND(Deník!$R415&gt;=0,Deník!$R415&lt;=1),"BE",Deník!$R415),""),"")</f>
        <v/>
      </c>
      <c r="Z415" s="13" t="str">
        <f>IF(Deník!$R415&lt;&gt;"",IF(Deník!$B415=Statistika!$F$65,IF(AND(Deník!$R415&gt;=0,Deník!$R415&lt;=1),"BE",Deník!$R415),""),"")</f>
        <v/>
      </c>
      <c r="AA415" s="13" t="str">
        <f>IF(Deník!$R415&lt;&gt;"",IF(Deník!$B415=Statistika!$F$66,IF(AND(Deník!$R415&gt;=0,Deník!$R415&lt;=1),"BE",Deník!$R415),""),"")</f>
        <v/>
      </c>
      <c r="AB415" s="13" t="str">
        <f>IF(Deník!$R415&lt;&gt;"",IF(Deník!$B415=Statistika!$F$67,IF(AND(Deník!$R415&gt;=0,Deník!$R415&lt;=1),"BE",Deník!$R415),""),"")</f>
        <v/>
      </c>
      <c r="AC415" s="13" t="str">
        <f>IF(Deník!$R415&lt;&gt;"",IF(Deník!$B415=Statistika!$F$68,IF(AND(Deník!$R415&gt;=0,Deník!$R415&lt;=1),"BE",Deník!$R415),""),"")</f>
        <v/>
      </c>
      <c r="AD415" s="13" t="str">
        <f>IF(Deník!$R415&lt;&gt;"",IF(Deník!$B415=Statistika!$F$69,IF(AND(Deník!$R415&gt;=0,Deník!$R415&lt;=1),"BE",Deník!$R415),""),"")</f>
        <v/>
      </c>
      <c r="AE415" s="601" t="str">
        <f>IF(Deník!$R415&lt;&gt;"",IF(Deník!$B415=Statistika!$F$70,IF(AND(Deník!$R415&gt;=0,Deník!$R415&lt;=1),"BE",Deník!$R415),""),"")</f>
        <v/>
      </c>
      <c r="AF415" s="90"/>
      <c r="AG415" s="63" t="str">
        <f>IF(Deník!$R415&lt;&gt;"",IF(Deník!$J415="L",IF(AND(Deník!$R415&gt;=0,Deník!$R415&lt;=1),"BE",Deník!$R415),""),"")</f>
        <v/>
      </c>
      <c r="AH415" s="13" t="str">
        <f>IF(Deník!$R415&lt;&gt;"",IF(Deník!$J415="S",IF(AND(Deník!$R415&gt;=0,Deník!$R415&lt;=1),"BE",Deník!$R415),""),"")</f>
        <v/>
      </c>
      <c r="AI415" s="95"/>
      <c r="AJ415" s="71" t="str">
        <f>IF(Deník!N416&lt;&gt;"",Deník!N416*-1,"")</f>
        <v/>
      </c>
      <c r="AK415" s="88"/>
      <c r="AL415" s="63" t="str">
        <f>IF(WEEKDAY(Deník!$C415,2)=1,IF(AND(Deník!$R415&gt;=0,Deník!$R415&lt;=1),"BE",Deník!$R415),"")</f>
        <v/>
      </c>
      <c r="AM415" s="13" t="str">
        <f>IF(WEEKDAY(Deník!$C415,2)=2,IF(AND(Deník!$R415&gt;=0,Deník!$R415&lt;=1),"BE",Deník!$R415),"")</f>
        <v/>
      </c>
      <c r="AN415" s="13" t="str">
        <f>IF(WEEKDAY(Deník!$C415,2)=3,IF(AND(Deník!$R415&gt;=0,Deník!$R415&lt;=1),"BE",Deník!$R415),"")</f>
        <v/>
      </c>
      <c r="AO415" s="13" t="str">
        <f>IF(WEEKDAY(Deník!$C415,2)=4,IF(AND(Deník!$R415&gt;=0,Deník!$R415&lt;=1),"BE",Deník!$R415),"")</f>
        <v/>
      </c>
      <c r="AP415" s="60" t="str">
        <f>IF(WEEKDAY(Deník!$C415,2)=5,IF(AND(Deník!$R415&gt;=0,Deník!$R415&lt;=1),"BE",Deník!$R415),"")</f>
        <v/>
      </c>
      <c r="AQ415" s="99"/>
      <c r="AR415" s="100">
        <f>Deník!D415</f>
        <v>0</v>
      </c>
      <c r="AS415" s="63" t="str">
        <f>IF(Deník!$D415&lt;&gt;"",IF(AND(Deník!$D415&gt;=AS$2,Deník!$D415&lt;=AS$3),IF(AND(Deník!$R415&gt;=0,Deník!$R415&lt;=1),"BE",Deník!$R415),""),"")</f>
        <v/>
      </c>
      <c r="AT415" s="63" t="str">
        <f>IF(Deník!$D415&lt;&gt;"",IF(AND(Deník!$D415&gt;=AT$2,Deník!$D415&lt;=AT$3),IF(AND(Deník!$R415&gt;=0,Deník!$R415&lt;=1),"BE",Deník!$R415),""),"")</f>
        <v/>
      </c>
      <c r="AU415" s="63" t="str">
        <f>IF(Deník!$D415&lt;&gt;"",IF(AND(Deník!$D415&gt;=AU$2,Deník!$D415&lt;=AU$3),IF(AND(Deník!$R415&gt;=0,Deník!$R415&lt;=1),"BE",Deník!$R415),""),"")</f>
        <v/>
      </c>
      <c r="AV415" s="63" t="str">
        <f>IF(Deník!$D415&lt;&gt;"",IF(AND(Deník!$D415&gt;=AV$2,Deník!$D415&lt;=AV$3),IF(AND(Deník!$R415&gt;=0,Deník!$R415&lt;=1),"BE",Deník!$R415),""),"")</f>
        <v/>
      </c>
      <c r="AW415" s="63" t="str">
        <f>IF(Deník!$D415&lt;&gt;"",IF(AND(Deník!$D415&gt;=AW$2,Deník!$D415&lt;=AW$3),IF(AND(Deník!$R415&gt;=0,Deník!$R415&lt;=1),"BE",Deník!$R415),""),"")</f>
        <v/>
      </c>
      <c r="AX415" s="63" t="str">
        <f>IF(Deník!$D415&lt;&gt;"",IF(AND(Deník!$D415&gt;=AX$2,Deník!$D415&lt;=AX$3),IF(AND(Deník!$R415&gt;=0,Deník!$R415&lt;=1),"BE",Deník!$R415),""),"")</f>
        <v/>
      </c>
      <c r="AY415" s="63" t="str">
        <f>IF(Deník!$D415&lt;&gt;"",IF(AND(Deník!$D415&gt;=AY$2,Deník!$D415&lt;=AY$3),IF(AND(Deník!$R415&gt;=0,Deník!$R415&lt;=1),"BE",Deník!$R415),""),"")</f>
        <v/>
      </c>
      <c r="AZ415" s="63" t="str">
        <f>IF(Deník!$D415&lt;&gt;"",IF(AND(Deník!$D415&gt;=AZ$2,Deník!$D415&lt;=AZ$3),IF(AND(Deník!$R415&gt;=0,Deník!$R415&lt;=1),"BE",Deník!$R415),""),"")</f>
        <v/>
      </c>
      <c r="BA415" s="63" t="str">
        <f>IF(Deník!$D415&lt;&gt;"",IF(AND(Deník!$D415&gt;=BA$2,Deník!$D415&lt;=BA$3),IF(AND(Deník!$R415&gt;=0,Deník!$R415&lt;=1),"BE",Deník!$R415),""),"")</f>
        <v/>
      </c>
      <c r="BB415" s="63" t="str">
        <f>IF(Deník!$D415&lt;&gt;"",IF(AND(Deník!$D415&gt;=BB$2,Deník!$D415&lt;=BB$3),IF(AND(Deník!$R415&gt;=0,Deník!$R415&lt;=1),"BE",Deník!$R415),""),"")</f>
        <v/>
      </c>
      <c r="BC415" s="71" t="str">
        <f>IF(Deník!$D415&lt;&gt;"",IF(AND(Deník!$D415&gt;=BC$2,Deník!$D415&lt;=BC$3),IF(AND(Deník!$R415&gt;=0,Deník!$R415&lt;=1),"BE",Deník!$R415),""),"")</f>
        <v/>
      </c>
      <c r="BD415" s="20" t="str">
        <f>IF(Deník!$J416="S",(Deník!$M416-Deník!$K416),IF(Deník!$J416="L",(Deník!$K416-Deník!$M416),""))</f>
        <v/>
      </c>
      <c r="BE415" s="20" t="str">
        <f>IF(Deník!$J416="S",(Deník!$K416-Deník!$O416),IF(Deník!$J416="L",(Deník!$O416-Deník!$K416),""))</f>
        <v/>
      </c>
      <c r="BF415" s="20" t="str">
        <f>IF(Deník!$J416="S",(Deník!$K416-Deník!$L416),IF(Deník!$J416="L",(Deník!$L416-Deník!$K416),""))</f>
        <v/>
      </c>
      <c r="BG415" s="20" t="str">
        <f>IF(Deník!$J416="S",(Deník!$K416-Deník!$S416),IF(Deník!$J416="L",(Deník!$S416-Deník!$K416),""))</f>
        <v/>
      </c>
      <c r="BH415" s="20" t="str">
        <f>IF(Deník!$J416="S",(Deník!$K416-Deník!$U416),IF(Deník!$J416="L",(Deník!$U416-Deník!$K416),""))</f>
        <v/>
      </c>
      <c r="BI415" s="20" t="str">
        <f>IF(Deník!$R415&gt;1,Deník!$R415,"")</f>
        <v/>
      </c>
      <c r="BJ415" s="20" t="str">
        <f>IF(Deník!$R415&lt;0,Deník!$R415,"")</f>
        <v/>
      </c>
      <c r="BK415" s="17"/>
      <c r="BM415" s="233" t="str">
        <f>IF(Deník!$R415&lt;&gt;"",IF(Deník!$Y415=Statistika!$F$78,IF(AND(Deník!$R415&gt;=0,Deník!$R415&lt;=1),"BE",Deník!$R415),""),"")</f>
        <v/>
      </c>
      <c r="BN415" s="233" t="str">
        <f>IF(Deník!$R415&lt;&gt;"",IF(Deník!$Y415=Statistika!$F$79,IF(AND(Deník!$R415&gt;=0,Deník!$R415&lt;=1),"BE",Deník!$R415),""),"")</f>
        <v/>
      </c>
      <c r="BO415" s="233" t="str">
        <f>IF(Deník!$R415&lt;&gt;"",IF(Deník!$Y415=Statistika!$F$80,IF(AND(Deník!$R415&gt;=0,Deník!$R415&lt;=1),"BE",Deník!$R415),""),"")</f>
        <v/>
      </c>
      <c r="BP415" s="233" t="str">
        <f>IF(Deník!$R415&lt;&gt;"",IF(Deník!$Y415=Statistika!$F$81,IF(AND(Deník!$R415&gt;=0,Deník!$R415&lt;=1),"BE",Deník!$R415),""),"")</f>
        <v/>
      </c>
      <c r="BQ415" s="233" t="str">
        <f>IF(Deník!$R415&lt;&gt;"",IF(Deník!$Y415=Statistika!$F$82,IF(AND(Deník!$R415&gt;=0,Deník!$R415&lt;=1),"BE",Deník!$R415),""),"")</f>
        <v/>
      </c>
      <c r="BR415" s="233" t="str">
        <f>IF(Deník!$R415&lt;&gt;"",IF(Deník!$Y415=Statistika!$F$83,IF(AND(Deník!$R415&gt;=0,Deník!$R415&lt;=1),"BE",Deník!$R415),""),"")</f>
        <v/>
      </c>
      <c r="BS415" s="233" t="str">
        <f>IF(Deník!$R415&lt;&gt;"",IF(Deník!$Y415=Statistika!$F$84,IF(AND(Deník!$R415&gt;=0,Deník!$R415&lt;=1),"BE",Deník!$R415),""),"")</f>
        <v/>
      </c>
      <c r="BT415" s="233" t="str">
        <f>IF(Deník!$R415&lt;&gt;"",IF(Deník!$Y415=Statistika!$F$85,IF(AND(Deník!$R415&gt;=0,Deník!$R415&lt;=1),"BE",Deník!$R415),""),"")</f>
        <v/>
      </c>
      <c r="BU415" s="233" t="str">
        <f>IF(Deník!$R415&lt;&gt;"",IF(Deník!$Y415=Statistika!$F$86,IF(AND(Deník!$R415&gt;=0,Deník!$R415&lt;=1),"BE",Deník!$R415),""),"")</f>
        <v/>
      </c>
      <c r="BV415" s="233" t="str">
        <f>IF(Deník!$R415&lt;&gt;"",IF(Deník!$Y415=Statistika!$F$87,IF(AND(Deník!$R415&gt;=0,Deník!$R415&lt;=1),"BE",Deník!$R415),""),"")</f>
        <v/>
      </c>
      <c r="BW415" s="233" t="str">
        <f>IF(Deník!$R415&lt;&gt;"",IF(Deník!$Y415=Statistika!$F$88,IF(AND(Deník!$R415&gt;=0,Deník!$R415&lt;=1),"BE",Deník!$R415),""),"")</f>
        <v/>
      </c>
      <c r="BX415" s="233" t="str">
        <f>IF(Deník!$R415&lt;&gt;"",IF(Deník!$Y415=Statistika!$F$89,IF(AND(Deník!$R415&gt;=0,Deník!$R415&lt;=1),"BE",Deník!$R415),""),"")</f>
        <v/>
      </c>
      <c r="BY415" s="233" t="str">
        <f>IF(Deník!$R415&lt;&gt;"",IF(Deník!$Y415=Statistika!$F$90,IF(AND(Deník!$R415&gt;=0,Deník!$R415&lt;=1),"BE",Deník!$R415),""),"")</f>
        <v/>
      </c>
      <c r="BZ415" s="233" t="str">
        <f>IF(Deník!$R415&lt;&gt;"",IF(Deník!$Y415=Statistika!$F$91,IF(AND(Deník!$R415&gt;=0,Deník!$R415&lt;=1),"BE",Deník!$R415),""),"")</f>
        <v/>
      </c>
      <c r="CA415" s="233"/>
      <c r="CB415" s="233" t="str">
        <f>IF(Deník!$R415&lt;&gt;"",IF(Deník!$AB415="SL",IF(AND(Deník!$R415&gt;=0,Deník!$R415&lt;=1),"BE",Deník!$R415),""),"")</f>
        <v/>
      </c>
      <c r="CC415" s="233" t="str">
        <f>IF(Deník!$R415&lt;&gt;"",IF(Deník!$AB415="BE10",IF(AND(Deník!$R415&gt;=0,Deník!$R415&lt;=1),"BE",Deník!$R415),""),"")</f>
        <v/>
      </c>
      <c r="CD415" s="233" t="str">
        <f>IF(Deník!$R415&lt;&gt;"",IF(Deník!$AB415="BE15",IF(AND(Deník!$R415&gt;=0,Deník!$R415&lt;=1),"BE",Deník!$R415),""),"")</f>
        <v/>
      </c>
      <c r="CE415" s="233" t="str">
        <f>IF(Deník!$R415&lt;&gt;"",IF(Deník!$AB415="BE20",IF(AND(Deník!$R415&gt;=0,Deník!$R415&lt;=1),"BE",Deník!$R415),""),"")</f>
        <v/>
      </c>
      <c r="CF415" s="233" t="str">
        <f>IF(Deník!$R415&lt;&gt;"",IF(Deník!$AB415="TP1",IF(AND(Deník!$R415&gt;=0,Deník!$R415&lt;=1),"BE",Deník!$R415),""),"")</f>
        <v/>
      </c>
      <c r="CG415" s="233" t="str">
        <f>IF(Deník!$R415&lt;&gt;"",IF(Deník!$AB415="TP2",IF(AND(Deník!$R415&gt;=0,Deník!$R415&lt;=1),"BE",Deník!$R415),""),"")</f>
        <v/>
      </c>
      <c r="CH415" s="233" t="str">
        <f>IF(Deník!$R415&lt;&gt;"",IF(Deník!$AB415="TP3",IF(AND(Deník!$R415&gt;=0,Deník!$R415&lt;=1),"BE",Deník!$R415),""),"")</f>
        <v/>
      </c>
      <c r="CI415" s="233" t="str">
        <f>IF(Deník!$R415&lt;&gt;"",IF(Deník!$AB415="Trailing SL",IF(AND(Deník!$R415&gt;=0,Deník!$R415&lt;=1),"BE",Deník!$R415),""),"")</f>
        <v/>
      </c>
      <c r="CJ415" s="233" t="str">
        <f>IF(Deník!$R415&lt;&gt;"",IF(Deník!$AB415="Manual",IF(AND(Deník!$R415&gt;=0,Deník!$R415&lt;=1),"BE",Deník!$R415),""),"")</f>
        <v/>
      </c>
      <c r="CK415" s="233"/>
      <c r="CL415" s="233" t="str">
        <f>IF(Deník!$R415&lt;0,IF(Deník!$AC415=Statistika!$F$117,Deník!$R415,""),"")</f>
        <v/>
      </c>
      <c r="CM415" s="233" t="str">
        <f>IF(Deník!$R415&lt;0,IF(Deník!$AC415=Statistika!$F$118,Deník!$R415,""),"")</f>
        <v/>
      </c>
      <c r="CN415" s="233" t="str">
        <f>IF(Deník!$R415&lt;0,IF(Deník!$AC415=Statistika!$F$119,Deník!$R415,""),"")</f>
        <v/>
      </c>
      <c r="CO415" s="233" t="str">
        <f>IF(Deník!$R415&lt;0,IF(Deník!$AC415=Statistika!$F$120,Deník!$R415,""),"")</f>
        <v/>
      </c>
      <c r="CP415" s="233" t="str">
        <f>IF(Deník!$R415&lt;0,IF(Deník!$AC415=Statistika!$F$121,Deník!$R415,""),"")</f>
        <v/>
      </c>
      <c r="CQ415" s="233" t="str">
        <f>IF(Deník!$R415&lt;0,IF(Deník!$AC415=Statistika!$F$122,Deník!$R415,""),"")</f>
        <v/>
      </c>
      <c r="CR415" s="233" t="str">
        <f>IF(Deník!$R415&lt;0,IF(Deník!$AC415=Statistika!$F$123,Deník!$R415,""),"")</f>
        <v/>
      </c>
      <c r="CS415" s="233" t="str">
        <f>IF(Deník!$R415&lt;0,IF(Deník!$AC415=Statistika!$F$124,Deník!$R415,""),"")</f>
        <v/>
      </c>
      <c r="CT415" s="233" t="str">
        <f>IF(Deník!$R415&lt;0,IF(Deník!$AC415=Statistika!$F$125,Deník!$R415,""),"")</f>
        <v/>
      </c>
      <c r="CU415" s="233"/>
      <c r="CV415" s="233" t="str">
        <f>IF(Deník!$R415&lt;0,IF(Deník!$AD415=$CV$2,Deník!$R415,""),"")</f>
        <v/>
      </c>
      <c r="CW415" s="233" t="str">
        <f>IF(Deník!$R415&lt;0,IF(Deník!$AD415=$CW$2,Deník!$R415,""),"")</f>
        <v/>
      </c>
      <c r="CX415" s="233" t="str">
        <f>IF(Deník!$R415&lt;0,IF(Deník!$AD415=$CX$2,Deník!$R415,""),"")</f>
        <v/>
      </c>
      <c r="CY415" s="233" t="str">
        <f>IF(Deník!$R415&lt;0,IF(Deník!$AD415=$CY$2,Deník!$R415,""),"")</f>
        <v/>
      </c>
      <c r="CZ415" s="233" t="str">
        <f>IF(Deník!$R415&lt;0,IF(Deník!$AD415=$CZ$2,Deník!$R415,""),"")</f>
        <v/>
      </c>
      <c r="DL415" s="221">
        <f t="shared" si="18"/>
        <v>93847.029999999984</v>
      </c>
      <c r="DM415" s="220">
        <f t="shared" si="17"/>
        <v>-6.1529700000000132E-2</v>
      </c>
      <c r="DO415" s="50">
        <f>Deník!W416</f>
        <v>0</v>
      </c>
      <c r="DP415" s="102" t="str">
        <f>IF(AND(Deník!W416&gt;0),1,"")</f>
        <v/>
      </c>
      <c r="DQ415" s="102">
        <f>IF(AND(Deník!W416&lt;=0),1,"")</f>
        <v>1</v>
      </c>
      <c r="DR415" s="227"/>
      <c r="DS415" s="228"/>
      <c r="DT415" s="85"/>
      <c r="DU415" s="54">
        <f>IF(MONTH(Deník!$C415)=DU$2,Deník!$W415,"")</f>
        <v>0</v>
      </c>
      <c r="DV415" s="222" t="str">
        <f>IF(MONTH(Deník!$C415)=DV$2,Deník!$W415,"")</f>
        <v/>
      </c>
      <c r="DW415" s="222" t="str">
        <f>IF(MONTH(Deník!$C415)=DW$2,Deník!$W415,"")</f>
        <v/>
      </c>
      <c r="DX415" s="222" t="str">
        <f>IF(MONTH(Deník!$C415)=DX$2,Deník!$W415,"")</f>
        <v/>
      </c>
      <c r="DY415" s="222" t="str">
        <f>IF(MONTH(Deník!$C415)=DY$2,Deník!$W415,"")</f>
        <v/>
      </c>
      <c r="DZ415" s="222" t="str">
        <f>IF(MONTH(Deník!$C415)=DZ$2,Deník!$W415,"")</f>
        <v/>
      </c>
      <c r="EA415" s="222" t="str">
        <f>IF(MONTH(Deník!$C415)=EA$2,Deník!$W415,"")</f>
        <v/>
      </c>
      <c r="EB415" s="222" t="str">
        <f>IF(MONTH(Deník!$C415)=EB$2,Deník!$W415,"")</f>
        <v/>
      </c>
      <c r="EC415" s="222" t="str">
        <f>IF(MONTH(Deník!$C415)=EC$2,Deník!$W415,"")</f>
        <v/>
      </c>
      <c r="ED415" s="222" t="str">
        <f>IF(MONTH(Deník!$C415)=ED$2,Deník!$W415,"")</f>
        <v/>
      </c>
      <c r="EE415" s="222" t="str">
        <f>IF(MONTH(Deník!$C415)=EE$2,Deník!$W415,"")</f>
        <v/>
      </c>
      <c r="EF415" s="222" t="str">
        <f>IF(MONTH(Deník!$C415)=EF$2,Deník!$W415,"")</f>
        <v/>
      </c>
      <c r="EI415" s="600" t="str">
        <f>IF(Deník!$W415&lt;&gt;"",IF(Deník!$B415=Statistika!$F$63,Deník!$W415,""),"")</f>
        <v/>
      </c>
      <c r="EJ415" s="13" t="str">
        <f>IF(Deník!$W415&lt;&gt;"",IF(Deník!$B415=Statistika!$F$64,Deník!$W415,""),"")</f>
        <v/>
      </c>
      <c r="EK415" s="13" t="str">
        <f>IF(Deník!$W415&lt;&gt;"",IF(Deník!$B415=Statistika!$F$65,Deník!$W415,""),"")</f>
        <v/>
      </c>
      <c r="EL415" s="13" t="str">
        <f>IF(Deník!$W415&lt;&gt;"",IF(Deník!$B415=Statistika!$F$66,Deník!$W415,""),"")</f>
        <v/>
      </c>
      <c r="EM415" s="13" t="str">
        <f>IF(Deník!$W415&lt;&gt;"",IF(Deník!$B415=Statistika!$F$67,Deník!$W415,""),"")</f>
        <v/>
      </c>
      <c r="EN415" s="13" t="str">
        <f>IF(Deník!$W415&lt;&gt;"",IF(Deník!$B415=Statistika!$F$68,Deník!$W415,""),"")</f>
        <v/>
      </c>
      <c r="EO415" s="13" t="str">
        <f>IF(Deník!$W415&lt;&gt;"",IF(Deník!$B415=Statistika!$F$69,Deník!$W415,""),"")</f>
        <v/>
      </c>
      <c r="EP415" s="601" t="str">
        <f>IF(Deník!$W415&lt;&gt;"",IF(Deník!$B415=Statistika!$F$70,Deník!$W415,""),"")</f>
        <v/>
      </c>
      <c r="EQ415" s="90"/>
      <c r="ER415" s="63" t="str">
        <f>IF(Deník!$W415&lt;&gt;"",IF(Deník!$J415="L",Deník!$W415,""),"")</f>
        <v/>
      </c>
      <c r="ES415" s="13" t="str">
        <f>IF(Deník!$W415&lt;&gt;"",IF(Deník!$J415="S",Deník!$W415,""),"")</f>
        <v/>
      </c>
      <c r="ET415" s="95"/>
      <c r="EU415" s="88"/>
      <c r="EV415" s="63" t="str">
        <f>IF(WEEKDAY(Deník!$C415,2)=1,Deník!$W415,"")</f>
        <v/>
      </c>
      <c r="EW415" s="13" t="str">
        <f>IF(WEEKDAY(Deník!$C415,2)=2,Deník!$W415,"")</f>
        <v/>
      </c>
      <c r="EX415" s="13" t="str">
        <f>IF(WEEKDAY(Deník!$C415,2)=3,Deník!$W415,"")</f>
        <v/>
      </c>
      <c r="EY415" s="13" t="str">
        <f>IF(WEEKDAY(Deník!$C415,2)=4,Deník!$W415,"")</f>
        <v/>
      </c>
      <c r="EZ415" s="60" t="str">
        <f>IF(WEEKDAY(Deník!$C415,2)=5,Deník!$W415,"")</f>
        <v/>
      </c>
      <c r="FA415" s="99"/>
      <c r="FB415" s="100">
        <f>Deník!D415</f>
        <v>0</v>
      </c>
      <c r="FC415" s="63">
        <f>IF($FB415&lt;&gt;"",IF(AND($FB415&gt;=FC$2,$FB415&lt;=FC$3),Deník!$W415,""))</f>
        <v>0</v>
      </c>
      <c r="FD415" s="63" t="str">
        <f>IF($FB415&lt;&gt;"",IF(AND($FB415&gt;=FD$2,$FB415&lt;=FD$3),Deník!$W415,""))</f>
        <v/>
      </c>
      <c r="FE415" s="63" t="str">
        <f>IF($FB415&lt;&gt;"",IF(AND($FB415&gt;=FE$2,$FB415&lt;=FE$3),Deník!$W415,""))</f>
        <v/>
      </c>
      <c r="FF415" s="63" t="str">
        <f>IF($FB415&lt;&gt;"",IF(AND($FB415&gt;=FF$2,$FB415&lt;=FF$3),Deník!$W415,""))</f>
        <v/>
      </c>
      <c r="FG415" s="63" t="str">
        <f>IF($FB415&lt;&gt;"",IF(AND($FB415&gt;=FG$2,$FB415&lt;=FG$3),Deník!$W415,""))</f>
        <v/>
      </c>
      <c r="FH415" s="63" t="str">
        <f>IF($FB415&lt;&gt;"",IF(AND($FB415&gt;=FH$2,$FB415&lt;=FH$3),Deník!$W415,""))</f>
        <v/>
      </c>
      <c r="FI415" s="63" t="str">
        <f>IF($FB415&lt;&gt;"",IF(AND($FB415&gt;=FI$2,$FB415&lt;=FI$3),Deník!$W415,""))</f>
        <v/>
      </c>
      <c r="FJ415" s="63" t="str">
        <f>IF($FB415&lt;&gt;"",IF(AND($FB415&gt;=FJ$2,$FB415&lt;=FJ$3),Deník!$W415,""))</f>
        <v/>
      </c>
      <c r="FK415" s="63" t="str">
        <f>IF($FB415&lt;&gt;"",IF(AND($FB415&gt;=FK$2,$FB415&lt;=FK$3),Deník!$W415,""))</f>
        <v/>
      </c>
      <c r="FL415" s="63" t="str">
        <f>IF($FB415&lt;&gt;"",IF(AND($FB415&gt;=FL$2,$FB415&lt;=FL$3),Deník!$W415,""))</f>
        <v/>
      </c>
      <c r="FM415" s="63" t="str">
        <f>IF($FB415&lt;&gt;"",IF(AND($FB415&gt;=FM$2,$FB415&lt;=FM$3),Deník!$W415,""))</f>
        <v/>
      </c>
      <c r="FN415" s="13"/>
      <c r="FO415" s="20" t="str">
        <f>IF(Deník!$W415&gt;1,Deník!$W415,"")</f>
        <v/>
      </c>
      <c r="FP415" s="20" t="str">
        <f>IF(Deník!$W415&lt;0,Deník!$W415,"")</f>
        <v/>
      </c>
      <c r="FQ415" s="17"/>
      <c r="FS415" s="233"/>
      <c r="FT415" s="233" t="str">
        <f>IF(Deník!$W415&lt;&gt;"",IF(Deník!$Y415=Statistika!$F$78,Deník!$W415,""),"")</f>
        <v/>
      </c>
      <c r="FU415" s="233" t="str">
        <f>IF(Deník!$W415&lt;&gt;"",IF(Deník!$Y415=Statistika!$F$79,Deník!$W415,""),"")</f>
        <v/>
      </c>
      <c r="FV415" s="233" t="str">
        <f>IF(Deník!$W415&lt;&gt;"",IF(Deník!$Y415=Statistika!$F$80,Deník!$W415,""),"")</f>
        <v/>
      </c>
      <c r="FW415" s="233" t="str">
        <f>IF(Deník!$W415&lt;&gt;"",IF(Deník!$Y415=Statistika!$F$81,Deník!$W415,""),"")</f>
        <v/>
      </c>
      <c r="FX415" s="233" t="str">
        <f>IF(Deník!$W415&lt;&gt;"",IF(Deník!$Y415=Statistika!$F$82,Deník!$W415,""),"")</f>
        <v/>
      </c>
      <c r="FY415" s="233" t="str">
        <f>IF(Deník!$W415&lt;&gt;"",IF(Deník!$Y415=Statistika!$F$83,Deník!$W415,""),"")</f>
        <v/>
      </c>
      <c r="FZ415" s="233" t="str">
        <f>IF(Deník!$W415&lt;&gt;"",IF(Deník!$Y415=Statistika!$F$84,Deník!$W415,""),"")</f>
        <v/>
      </c>
      <c r="GA415" s="233" t="str">
        <f>IF(Deník!$W415&lt;&gt;"",IF(Deník!$Y415=Statistika!$F$85,Deník!$W415,""),"")</f>
        <v/>
      </c>
      <c r="GB415" s="233" t="str">
        <f>IF(Deník!$W415&lt;&gt;"",IF(Deník!$Y415=Statistika!$F$86,Deník!$W415,""),"")</f>
        <v/>
      </c>
      <c r="GC415" s="233" t="str">
        <f>IF(Deník!$W415&lt;&gt;"",IF(Deník!$Y415=Statistika!$F$87,Deník!$W415,""),"")</f>
        <v/>
      </c>
      <c r="GD415" s="233" t="str">
        <f>IF(Deník!$W415&lt;&gt;"",IF(Deník!$Y415=Statistika!$F$88,Deník!$W415,""),"")</f>
        <v/>
      </c>
      <c r="GE415" s="233" t="str">
        <f>IF(Deník!$W415&lt;&gt;"",IF(Deník!$Y415=Statistika!$F$89,Deník!$W415,""),"")</f>
        <v/>
      </c>
      <c r="GF415" s="233" t="str">
        <f>IF(Deník!$W415&lt;&gt;"",IF(Deník!$Y415=Statistika!$F$90,Deník!$W415,""),"")</f>
        <v/>
      </c>
      <c r="GG415" s="233" t="str">
        <f>IF(Deník!$W415&lt;&gt;"",IF(Deník!$Y415=Statistika!$F$91,Deník!$W415,""),"")</f>
        <v/>
      </c>
      <c r="GH415" s="233"/>
      <c r="GI415" s="233" t="str">
        <f>IF(Deník!$W415&lt;&gt;"",IF(Deník!$AB415=Statistika!$L$100,Deník!$W415,""),"")</f>
        <v/>
      </c>
      <c r="GJ415" s="233" t="str">
        <f>IF(Deník!$W415&lt;&gt;"",IF(Deník!$AB415=Statistika!$L$101,Deník!$W415,""),"")</f>
        <v/>
      </c>
      <c r="GK415" s="233" t="str">
        <f>IF(Deník!$W415&lt;&gt;"",IF(Deník!$AB415=Statistika!$L$102,Deník!$W415,""),"")</f>
        <v/>
      </c>
      <c r="GL415" s="233" t="str">
        <f>IF(Deník!$W415&lt;&gt;"",IF(Deník!$AB415=Statistika!$L$103,Deník!$W415,""),"")</f>
        <v/>
      </c>
      <c r="GM415" s="233" t="str">
        <f>IF(Deník!$W415&lt;&gt;"",IF(Deník!$AB415=Statistika!$L$104,Deník!$W415,""),"")</f>
        <v/>
      </c>
      <c r="GN415" s="233" t="str">
        <f>IF(Deník!$W415&lt;&gt;"",IF(Deník!$AB415=Statistika!$L$105,Deník!$W415,""),"")</f>
        <v/>
      </c>
      <c r="GO415" s="233" t="str">
        <f>IF(Deník!$W415&lt;&gt;"",IF(Deník!$AB415=Statistika!$L$106,Deník!$W415,""),"")</f>
        <v/>
      </c>
      <c r="GP415" s="233" t="str">
        <f>IF(Deník!$W415&lt;&gt;"",IF(Deník!$AB415=Statistika!$L$107,Deník!$W415,""),"")</f>
        <v/>
      </c>
      <c r="GQ415" s="233" t="str">
        <f>IF(Deník!$W415&lt;&gt;"",IF(Deník!$AB415=Statistika!$L$108,Deník!$W415,""),"")</f>
        <v/>
      </c>
      <c r="GS415" s="233" t="str">
        <f>IF(Deník!$W415&lt;0,IF(Deník!$AC415=Statistika!$F$117,Deník!$W415,""),"")</f>
        <v/>
      </c>
      <c r="GT415" s="233" t="str">
        <f>IF(Deník!$W415&lt;0,IF(Deník!$AC415=Statistika!$F$118,Deník!$W415,""),"")</f>
        <v/>
      </c>
      <c r="GU415" s="233" t="str">
        <f>IF(Deník!$W415&lt;0,IF(Deník!$AC415=Statistika!$F$119,Deník!$W415,""),"")</f>
        <v/>
      </c>
      <c r="GV415" s="233" t="str">
        <f>IF(Deník!$W415&lt;0,IF(Deník!$AC415=Statistika!$F$120,Deník!$W415,""),"")</f>
        <v/>
      </c>
      <c r="GW415" s="233" t="str">
        <f>IF(Deník!$W415&lt;0,IF(Deník!$AC415=Statistika!$F$121,Deník!$W415,""),"")</f>
        <v/>
      </c>
      <c r="GX415" s="233" t="str">
        <f>IF(Deník!$W415&lt;0,IF(Deník!$AC415=Statistika!$F$122,Deník!$W415,""),"")</f>
        <v/>
      </c>
      <c r="GY415" s="233" t="str">
        <f>IF(Deník!$W415&lt;0,IF(Deník!$AC415=Statistika!$F$123,Deník!$W415,""),"")</f>
        <v/>
      </c>
      <c r="GZ415" s="233" t="str">
        <f>IF(Deník!$W415&lt;0,IF(Deník!$AC415=Statistika!$F$124,Deník!$W415,""),"")</f>
        <v/>
      </c>
      <c r="HA415" s="233" t="str">
        <f>IF(Deník!$W415&lt;0,IF(Deník!$AC415=Statistika!$F$125,Deník!$W415,""),"")</f>
        <v/>
      </c>
      <c r="HC415" s="233" t="str">
        <f>IF(Deník!$W415&lt;0,IF(Deník!$AD415=Statistika!$F$133,Deník!$W415,""),"")</f>
        <v/>
      </c>
      <c r="HD415" s="233" t="str">
        <f>IF(Deník!$W415&lt;0,IF(Deník!$AD415=Statistika!$F$134,Deník!$W415,""),"")</f>
        <v/>
      </c>
      <c r="HE415" s="233" t="str">
        <f>IF(Deník!$W415&lt;0,IF(Deník!$AD415=Statistika!$F$135,Deník!$W415,""),"")</f>
        <v/>
      </c>
      <c r="HF415" s="233" t="str">
        <f>IF(Deník!$W415&lt;0,IF(Deník!$AD415=Statistika!$F$136,Deník!$W415,""),"")</f>
        <v/>
      </c>
      <c r="HG415" s="233" t="str">
        <f>IF(Deník!$W415&lt;0,IF(Deník!$AD415=Statistika!$F$137,Deník!$W415,""),"")</f>
        <v/>
      </c>
      <c r="ID415" s="8">
        <f>Tabulka4[[#This Row],[Sloupec3]]</f>
        <v>0</v>
      </c>
      <c r="IE415" s="17" t="str">
        <f>IF(AND([1]Deník!$C415&gt;='[1]Měsíční shrnutí'!$D$1,[1]Deník!$C415&lt;='[1]Měsíční shrnutí'!$F$1),[1]Deník!$X415,"")</f>
        <v/>
      </c>
    </row>
    <row r="416" spans="1:239">
      <c r="A416" s="8">
        <f>Deník!C417</f>
        <v>0</v>
      </c>
      <c r="B416" s="50" t="str">
        <f>Deník!R417</f>
        <v/>
      </c>
      <c r="C416" s="102" t="str">
        <f>IF(AND(Deník!R417&gt;1,Deník!R417&lt;&gt;""),1,"")</f>
        <v/>
      </c>
      <c r="D416" s="102" t="str">
        <f>IF(AND(Deník!R417&lt;=0,Deník!R417&lt;&gt;""),1,"")</f>
        <v/>
      </c>
      <c r="E416" s="103" t="str">
        <f>IF(AND(Deník!R417&gt;=0,Deník!R417&lt;=1),1,"")</f>
        <v/>
      </c>
      <c r="F416" s="79" t="str">
        <f>IF(Deník!R417&lt;&gt;"",Deník!R417+F415,"")</f>
        <v/>
      </c>
      <c r="G416" s="85"/>
      <c r="H416" s="54" t="str">
        <f>IF(MONTH(Deník!$C416)=H$2,IF(AND(Deník!$R416&gt;=0,Deník!$R416&lt;=1),"BE",Deník!$R416),"")</f>
        <v/>
      </c>
      <c r="I416" s="11" t="str">
        <f>IF(MONTH(Deník!$C416)=I$2,IF(AND(Deník!$R416&gt;=0,Deník!$R416&lt;=1),"BE",Deník!$R416),"")</f>
        <v/>
      </c>
      <c r="J416" s="11" t="str">
        <f>IF(MONTH(Deník!$C416)=J$2,IF(AND(Deník!$R416&gt;=0,Deník!$R416&lt;=1),"BE",Deník!$R416),"")</f>
        <v/>
      </c>
      <c r="K416" s="11" t="str">
        <f>IF(MONTH(Deník!$C416)=K$2,IF(AND(Deník!$R416&gt;=0,Deník!$R416&lt;=1),"BE",Deník!$R416),"")</f>
        <v/>
      </c>
      <c r="L416" s="11" t="str">
        <f>IF(MONTH(Deník!$C416)=L$2,IF(AND(Deník!$R416&gt;=0,Deník!$R416&lt;=1),"BE",Deník!$R416),"")</f>
        <v/>
      </c>
      <c r="M416" s="11" t="str">
        <f>IF(MONTH(Deník!$C416)=M$2,IF(AND(Deník!$R416&gt;=0,Deník!$R416&lt;=1),"BE",Deník!$R416),"")</f>
        <v/>
      </c>
      <c r="N416" s="11" t="str">
        <f>IF(MONTH(Deník!$C416)=N$2,IF(AND(Deník!$R416&gt;=0,Deník!$R416&lt;=1),"BE",Deník!$R416),"")</f>
        <v/>
      </c>
      <c r="O416" s="11" t="str">
        <f>IF(MONTH(Deník!$C416)=O$2,IF(AND(Deník!$R416&gt;=0,Deník!$R416&lt;=1),"BE",Deník!$R416),"")</f>
        <v/>
      </c>
      <c r="P416" s="11" t="str">
        <f>IF(MONTH(Deník!$C416)=P$2,IF(AND(Deník!$R416&gt;=0,Deník!$R416&lt;=1),"BE",Deník!$R416),"")</f>
        <v/>
      </c>
      <c r="Q416" s="11" t="str">
        <f>IF(MONTH(Deník!$C416)=Q$2,IF(AND(Deník!$R416&gt;=0,Deník!$R416&lt;=1),"BE",Deník!$R416),"")</f>
        <v/>
      </c>
      <c r="R416" s="11" t="str">
        <f>IF(MONTH(Deník!$C416)=R$2,IF(AND(Deník!$R416&gt;=0,Deník!$R416&lt;=1),"BE",Deník!$R416),"")</f>
        <v/>
      </c>
      <c r="S416" s="57" t="str">
        <f>IF(MONTH(Deník!$C416)=S$2,IF(AND(Deník!$R416&gt;=0,Deník!$R416&lt;=1),"BE",Deník!$R416),"")</f>
        <v/>
      </c>
      <c r="U416" s="12"/>
      <c r="V416" s="12"/>
      <c r="X416" s="600" t="str">
        <f>IF(Deník!$R416&lt;&gt;"",IF(Deník!$B416=Statistika!$F$63,IF(AND(Deník!$R416&gt;=0,Deník!$R416&lt;=1),"BE",Deník!$R416),""),"")</f>
        <v/>
      </c>
      <c r="Y416" s="13" t="str">
        <f>IF(Deník!$R416&lt;&gt;"",IF(Deník!$B416=Statistika!$F$64,IF(AND(Deník!$R416&gt;=0,Deník!$R416&lt;=1),"BE",Deník!$R416),""),"")</f>
        <v/>
      </c>
      <c r="Z416" s="13" t="str">
        <f>IF(Deník!$R416&lt;&gt;"",IF(Deník!$B416=Statistika!$F$65,IF(AND(Deník!$R416&gt;=0,Deník!$R416&lt;=1),"BE",Deník!$R416),""),"")</f>
        <v/>
      </c>
      <c r="AA416" s="13" t="str">
        <f>IF(Deník!$R416&lt;&gt;"",IF(Deník!$B416=Statistika!$F$66,IF(AND(Deník!$R416&gt;=0,Deník!$R416&lt;=1),"BE",Deník!$R416),""),"")</f>
        <v/>
      </c>
      <c r="AB416" s="13" t="str">
        <f>IF(Deník!$R416&lt;&gt;"",IF(Deník!$B416=Statistika!$F$67,IF(AND(Deník!$R416&gt;=0,Deník!$R416&lt;=1),"BE",Deník!$R416),""),"")</f>
        <v/>
      </c>
      <c r="AC416" s="13" t="str">
        <f>IF(Deník!$R416&lt;&gt;"",IF(Deník!$B416=Statistika!$F$68,IF(AND(Deník!$R416&gt;=0,Deník!$R416&lt;=1),"BE",Deník!$R416),""),"")</f>
        <v/>
      </c>
      <c r="AD416" s="13" t="str">
        <f>IF(Deník!$R416&lt;&gt;"",IF(Deník!$B416=Statistika!$F$69,IF(AND(Deník!$R416&gt;=0,Deník!$R416&lt;=1),"BE",Deník!$R416),""),"")</f>
        <v/>
      </c>
      <c r="AE416" s="601" t="str">
        <f>IF(Deník!$R416&lt;&gt;"",IF(Deník!$B416=Statistika!$F$70,IF(AND(Deník!$R416&gt;=0,Deník!$R416&lt;=1),"BE",Deník!$R416),""),"")</f>
        <v/>
      </c>
      <c r="AF416" s="90"/>
      <c r="AG416" s="63" t="str">
        <f>IF(Deník!$R416&lt;&gt;"",IF(Deník!$J416="L",IF(AND(Deník!$R416&gt;=0,Deník!$R416&lt;=1),"BE",Deník!$R416),""),"")</f>
        <v/>
      </c>
      <c r="AH416" s="13" t="str">
        <f>IF(Deník!$R416&lt;&gt;"",IF(Deník!$J416="S",IF(AND(Deník!$R416&gt;=0,Deník!$R416&lt;=1),"BE",Deník!$R416),""),"")</f>
        <v/>
      </c>
      <c r="AI416" s="95"/>
      <c r="AJ416" s="71" t="str">
        <f>IF(Deník!N417&lt;&gt;"",Deník!N417*-1,"")</f>
        <v/>
      </c>
      <c r="AK416" s="88"/>
      <c r="AL416" s="63" t="str">
        <f>IF(WEEKDAY(Deník!$C416,2)=1,IF(AND(Deník!$R416&gt;=0,Deník!$R416&lt;=1),"BE",Deník!$R416),"")</f>
        <v/>
      </c>
      <c r="AM416" s="13" t="str">
        <f>IF(WEEKDAY(Deník!$C416,2)=2,IF(AND(Deník!$R416&gt;=0,Deník!$R416&lt;=1),"BE",Deník!$R416),"")</f>
        <v/>
      </c>
      <c r="AN416" s="13" t="str">
        <f>IF(WEEKDAY(Deník!$C416,2)=3,IF(AND(Deník!$R416&gt;=0,Deník!$R416&lt;=1),"BE",Deník!$R416),"")</f>
        <v/>
      </c>
      <c r="AO416" s="13" t="str">
        <f>IF(WEEKDAY(Deník!$C416,2)=4,IF(AND(Deník!$R416&gt;=0,Deník!$R416&lt;=1),"BE",Deník!$R416),"")</f>
        <v/>
      </c>
      <c r="AP416" s="60" t="str">
        <f>IF(WEEKDAY(Deník!$C416,2)=5,IF(AND(Deník!$R416&gt;=0,Deník!$R416&lt;=1),"BE",Deník!$R416),"")</f>
        <v/>
      </c>
      <c r="AQ416" s="99"/>
      <c r="AR416" s="100">
        <f>Deník!D416</f>
        <v>0</v>
      </c>
      <c r="AS416" s="63" t="str">
        <f>IF(Deník!$D416&lt;&gt;"",IF(AND(Deník!$D416&gt;=AS$2,Deník!$D416&lt;=AS$3),IF(AND(Deník!$R416&gt;=0,Deník!$R416&lt;=1),"BE",Deník!$R416),""),"")</f>
        <v/>
      </c>
      <c r="AT416" s="63" t="str">
        <f>IF(Deník!$D416&lt;&gt;"",IF(AND(Deník!$D416&gt;=AT$2,Deník!$D416&lt;=AT$3),IF(AND(Deník!$R416&gt;=0,Deník!$R416&lt;=1),"BE",Deník!$R416),""),"")</f>
        <v/>
      </c>
      <c r="AU416" s="63" t="str">
        <f>IF(Deník!$D416&lt;&gt;"",IF(AND(Deník!$D416&gt;=AU$2,Deník!$D416&lt;=AU$3),IF(AND(Deník!$R416&gt;=0,Deník!$R416&lt;=1),"BE",Deník!$R416),""),"")</f>
        <v/>
      </c>
      <c r="AV416" s="63" t="str">
        <f>IF(Deník!$D416&lt;&gt;"",IF(AND(Deník!$D416&gt;=AV$2,Deník!$D416&lt;=AV$3),IF(AND(Deník!$R416&gt;=0,Deník!$R416&lt;=1),"BE",Deník!$R416),""),"")</f>
        <v/>
      </c>
      <c r="AW416" s="63" t="str">
        <f>IF(Deník!$D416&lt;&gt;"",IF(AND(Deník!$D416&gt;=AW$2,Deník!$D416&lt;=AW$3),IF(AND(Deník!$R416&gt;=0,Deník!$R416&lt;=1),"BE",Deník!$R416),""),"")</f>
        <v/>
      </c>
      <c r="AX416" s="63" t="str">
        <f>IF(Deník!$D416&lt;&gt;"",IF(AND(Deník!$D416&gt;=AX$2,Deník!$D416&lt;=AX$3),IF(AND(Deník!$R416&gt;=0,Deník!$R416&lt;=1),"BE",Deník!$R416),""),"")</f>
        <v/>
      </c>
      <c r="AY416" s="63" t="str">
        <f>IF(Deník!$D416&lt;&gt;"",IF(AND(Deník!$D416&gt;=AY$2,Deník!$D416&lt;=AY$3),IF(AND(Deník!$R416&gt;=0,Deník!$R416&lt;=1),"BE",Deník!$R416),""),"")</f>
        <v/>
      </c>
      <c r="AZ416" s="63" t="str">
        <f>IF(Deník!$D416&lt;&gt;"",IF(AND(Deník!$D416&gt;=AZ$2,Deník!$D416&lt;=AZ$3),IF(AND(Deník!$R416&gt;=0,Deník!$R416&lt;=1),"BE",Deník!$R416),""),"")</f>
        <v/>
      </c>
      <c r="BA416" s="63" t="str">
        <f>IF(Deník!$D416&lt;&gt;"",IF(AND(Deník!$D416&gt;=BA$2,Deník!$D416&lt;=BA$3),IF(AND(Deník!$R416&gt;=0,Deník!$R416&lt;=1),"BE",Deník!$R416),""),"")</f>
        <v/>
      </c>
      <c r="BB416" s="63" t="str">
        <f>IF(Deník!$D416&lt;&gt;"",IF(AND(Deník!$D416&gt;=BB$2,Deník!$D416&lt;=BB$3),IF(AND(Deník!$R416&gt;=0,Deník!$R416&lt;=1),"BE",Deník!$R416),""),"")</f>
        <v/>
      </c>
      <c r="BC416" s="71" t="str">
        <f>IF(Deník!$D416&lt;&gt;"",IF(AND(Deník!$D416&gt;=BC$2,Deník!$D416&lt;=BC$3),IF(AND(Deník!$R416&gt;=0,Deník!$R416&lt;=1),"BE",Deník!$R416),""),"")</f>
        <v/>
      </c>
      <c r="BD416" s="20" t="str">
        <f>IF(Deník!$J417="S",(Deník!$M417-Deník!$K417),IF(Deník!$J417="L",(Deník!$K417-Deník!$M417),""))</f>
        <v/>
      </c>
      <c r="BE416" s="20" t="str">
        <f>IF(Deník!$J417="S",(Deník!$K417-Deník!$O417),IF(Deník!$J417="L",(Deník!$O417-Deník!$K417),""))</f>
        <v/>
      </c>
      <c r="BF416" s="20" t="str">
        <f>IF(Deník!$J417="S",(Deník!$K417-Deník!$L417),IF(Deník!$J417="L",(Deník!$L417-Deník!$K417),""))</f>
        <v/>
      </c>
      <c r="BG416" s="20" t="str">
        <f>IF(Deník!$J417="S",(Deník!$K417-Deník!$S417),IF(Deník!$J417="L",(Deník!$S417-Deník!$K417),""))</f>
        <v/>
      </c>
      <c r="BH416" s="20" t="str">
        <f>IF(Deník!$J417="S",(Deník!$K417-Deník!$U417),IF(Deník!$J417="L",(Deník!$U417-Deník!$K417),""))</f>
        <v/>
      </c>
      <c r="BI416" s="20" t="str">
        <f>IF(Deník!$R416&gt;1,Deník!$R416,"")</f>
        <v/>
      </c>
      <c r="BJ416" s="20" t="str">
        <f>IF(Deník!$R416&lt;0,Deník!$R416,"")</f>
        <v/>
      </c>
      <c r="BK416" s="17"/>
      <c r="BM416" s="233" t="str">
        <f>IF(Deník!$R416&lt;&gt;"",IF(Deník!$Y416=Statistika!$F$78,IF(AND(Deník!$R416&gt;=0,Deník!$R416&lt;=1),"BE",Deník!$R416),""),"")</f>
        <v/>
      </c>
      <c r="BN416" s="233" t="str">
        <f>IF(Deník!$R416&lt;&gt;"",IF(Deník!$Y416=Statistika!$F$79,IF(AND(Deník!$R416&gt;=0,Deník!$R416&lt;=1),"BE",Deník!$R416),""),"")</f>
        <v/>
      </c>
      <c r="BO416" s="233" t="str">
        <f>IF(Deník!$R416&lt;&gt;"",IF(Deník!$Y416=Statistika!$F$80,IF(AND(Deník!$R416&gt;=0,Deník!$R416&lt;=1),"BE",Deník!$R416),""),"")</f>
        <v/>
      </c>
      <c r="BP416" s="233" t="str">
        <f>IF(Deník!$R416&lt;&gt;"",IF(Deník!$Y416=Statistika!$F$81,IF(AND(Deník!$R416&gt;=0,Deník!$R416&lt;=1),"BE",Deník!$R416),""),"")</f>
        <v/>
      </c>
      <c r="BQ416" s="233" t="str">
        <f>IF(Deník!$R416&lt;&gt;"",IF(Deník!$Y416=Statistika!$F$82,IF(AND(Deník!$R416&gt;=0,Deník!$R416&lt;=1),"BE",Deník!$R416),""),"")</f>
        <v/>
      </c>
      <c r="BR416" s="233" t="str">
        <f>IF(Deník!$R416&lt;&gt;"",IF(Deník!$Y416=Statistika!$F$83,IF(AND(Deník!$R416&gt;=0,Deník!$R416&lt;=1),"BE",Deník!$R416),""),"")</f>
        <v/>
      </c>
      <c r="BS416" s="233" t="str">
        <f>IF(Deník!$R416&lt;&gt;"",IF(Deník!$Y416=Statistika!$F$84,IF(AND(Deník!$R416&gt;=0,Deník!$R416&lt;=1),"BE",Deník!$R416),""),"")</f>
        <v/>
      </c>
      <c r="BT416" s="233" t="str">
        <f>IF(Deník!$R416&lt;&gt;"",IF(Deník!$Y416=Statistika!$F$85,IF(AND(Deník!$R416&gt;=0,Deník!$R416&lt;=1),"BE",Deník!$R416),""),"")</f>
        <v/>
      </c>
      <c r="BU416" s="233" t="str">
        <f>IF(Deník!$R416&lt;&gt;"",IF(Deník!$Y416=Statistika!$F$86,IF(AND(Deník!$R416&gt;=0,Deník!$R416&lt;=1),"BE",Deník!$R416),""),"")</f>
        <v/>
      </c>
      <c r="BV416" s="233" t="str">
        <f>IF(Deník!$R416&lt;&gt;"",IF(Deník!$Y416=Statistika!$F$87,IF(AND(Deník!$R416&gt;=0,Deník!$R416&lt;=1),"BE",Deník!$R416),""),"")</f>
        <v/>
      </c>
      <c r="BW416" s="233" t="str">
        <f>IF(Deník!$R416&lt;&gt;"",IF(Deník!$Y416=Statistika!$F$88,IF(AND(Deník!$R416&gt;=0,Deník!$R416&lt;=1),"BE",Deník!$R416),""),"")</f>
        <v/>
      </c>
      <c r="BX416" s="233" t="str">
        <f>IF(Deník!$R416&lt;&gt;"",IF(Deník!$Y416=Statistika!$F$89,IF(AND(Deník!$R416&gt;=0,Deník!$R416&lt;=1),"BE",Deník!$R416),""),"")</f>
        <v/>
      </c>
      <c r="BY416" s="233" t="str">
        <f>IF(Deník!$R416&lt;&gt;"",IF(Deník!$Y416=Statistika!$F$90,IF(AND(Deník!$R416&gt;=0,Deník!$R416&lt;=1),"BE",Deník!$R416),""),"")</f>
        <v/>
      </c>
      <c r="BZ416" s="233" t="str">
        <f>IF(Deník!$R416&lt;&gt;"",IF(Deník!$Y416=Statistika!$F$91,IF(AND(Deník!$R416&gt;=0,Deník!$R416&lt;=1),"BE",Deník!$R416),""),"")</f>
        <v/>
      </c>
      <c r="CA416" s="233"/>
      <c r="CB416" s="233" t="str">
        <f>IF(Deník!$R416&lt;&gt;"",IF(Deník!$AB416="SL",IF(AND(Deník!$R416&gt;=0,Deník!$R416&lt;=1),"BE",Deník!$R416),""),"")</f>
        <v/>
      </c>
      <c r="CC416" s="233" t="str">
        <f>IF(Deník!$R416&lt;&gt;"",IF(Deník!$AB416="BE10",IF(AND(Deník!$R416&gt;=0,Deník!$R416&lt;=1),"BE",Deník!$R416),""),"")</f>
        <v/>
      </c>
      <c r="CD416" s="233" t="str">
        <f>IF(Deník!$R416&lt;&gt;"",IF(Deník!$AB416="BE15",IF(AND(Deník!$R416&gt;=0,Deník!$R416&lt;=1),"BE",Deník!$R416),""),"")</f>
        <v/>
      </c>
      <c r="CE416" s="233" t="str">
        <f>IF(Deník!$R416&lt;&gt;"",IF(Deník!$AB416="BE20",IF(AND(Deník!$R416&gt;=0,Deník!$R416&lt;=1),"BE",Deník!$R416),""),"")</f>
        <v/>
      </c>
      <c r="CF416" s="233" t="str">
        <f>IF(Deník!$R416&lt;&gt;"",IF(Deník!$AB416="TP1",IF(AND(Deník!$R416&gt;=0,Deník!$R416&lt;=1),"BE",Deník!$R416),""),"")</f>
        <v/>
      </c>
      <c r="CG416" s="233" t="str">
        <f>IF(Deník!$R416&lt;&gt;"",IF(Deník!$AB416="TP2",IF(AND(Deník!$R416&gt;=0,Deník!$R416&lt;=1),"BE",Deník!$R416),""),"")</f>
        <v/>
      </c>
      <c r="CH416" s="233" t="str">
        <f>IF(Deník!$R416&lt;&gt;"",IF(Deník!$AB416="TP3",IF(AND(Deník!$R416&gt;=0,Deník!$R416&lt;=1),"BE",Deník!$R416),""),"")</f>
        <v/>
      </c>
      <c r="CI416" s="233" t="str">
        <f>IF(Deník!$R416&lt;&gt;"",IF(Deník!$AB416="Trailing SL",IF(AND(Deník!$R416&gt;=0,Deník!$R416&lt;=1),"BE",Deník!$R416),""),"")</f>
        <v/>
      </c>
      <c r="CJ416" s="233" t="str">
        <f>IF(Deník!$R416&lt;&gt;"",IF(Deník!$AB416="Manual",IF(AND(Deník!$R416&gt;=0,Deník!$R416&lt;=1),"BE",Deník!$R416),""),"")</f>
        <v/>
      </c>
      <c r="CK416" s="233"/>
      <c r="CL416" s="233" t="str">
        <f>IF(Deník!$R416&lt;0,IF(Deník!$AC416=Statistika!$F$117,Deník!$R416,""),"")</f>
        <v/>
      </c>
      <c r="CM416" s="233" t="str">
        <f>IF(Deník!$R416&lt;0,IF(Deník!$AC416=Statistika!$F$118,Deník!$R416,""),"")</f>
        <v/>
      </c>
      <c r="CN416" s="233" t="str">
        <f>IF(Deník!$R416&lt;0,IF(Deník!$AC416=Statistika!$F$119,Deník!$R416,""),"")</f>
        <v/>
      </c>
      <c r="CO416" s="233" t="str">
        <f>IF(Deník!$R416&lt;0,IF(Deník!$AC416=Statistika!$F$120,Deník!$R416,""),"")</f>
        <v/>
      </c>
      <c r="CP416" s="233" t="str">
        <f>IF(Deník!$R416&lt;0,IF(Deník!$AC416=Statistika!$F$121,Deník!$R416,""),"")</f>
        <v/>
      </c>
      <c r="CQ416" s="233" t="str">
        <f>IF(Deník!$R416&lt;0,IF(Deník!$AC416=Statistika!$F$122,Deník!$R416,""),"")</f>
        <v/>
      </c>
      <c r="CR416" s="233" t="str">
        <f>IF(Deník!$R416&lt;0,IF(Deník!$AC416=Statistika!$F$123,Deník!$R416,""),"")</f>
        <v/>
      </c>
      <c r="CS416" s="233" t="str">
        <f>IF(Deník!$R416&lt;0,IF(Deník!$AC416=Statistika!$F$124,Deník!$R416,""),"")</f>
        <v/>
      </c>
      <c r="CT416" s="233" t="str">
        <f>IF(Deník!$R416&lt;0,IF(Deník!$AC416=Statistika!$F$125,Deník!$R416,""),"")</f>
        <v/>
      </c>
      <c r="CU416" s="233"/>
      <c r="CV416" s="233" t="str">
        <f>IF(Deník!$R416&lt;0,IF(Deník!$AD416=$CV$2,Deník!$R416,""),"")</f>
        <v/>
      </c>
      <c r="CW416" s="233" t="str">
        <f>IF(Deník!$R416&lt;0,IF(Deník!$AD416=$CW$2,Deník!$R416,""),"")</f>
        <v/>
      </c>
      <c r="CX416" s="233" t="str">
        <f>IF(Deník!$R416&lt;0,IF(Deník!$AD416=$CX$2,Deník!$R416,""),"")</f>
        <v/>
      </c>
      <c r="CY416" s="233" t="str">
        <f>IF(Deník!$R416&lt;0,IF(Deník!$AD416=$CY$2,Deník!$R416,""),"")</f>
        <v/>
      </c>
      <c r="CZ416" s="233" t="str">
        <f>IF(Deník!$R416&lt;0,IF(Deník!$AD416=$CZ$2,Deník!$R416,""),"")</f>
        <v/>
      </c>
      <c r="DL416" s="221">
        <f t="shared" si="18"/>
        <v>93847.029999999984</v>
      </c>
      <c r="DM416" s="220">
        <f t="shared" si="17"/>
        <v>-6.1529700000000132E-2</v>
      </c>
      <c r="DO416" s="50">
        <f>Deník!W417</f>
        <v>0</v>
      </c>
      <c r="DP416" s="102" t="str">
        <f>IF(AND(Deník!W417&gt;0),1,"")</f>
        <v/>
      </c>
      <c r="DQ416" s="102">
        <f>IF(AND(Deník!W417&lt;=0),1,"")</f>
        <v>1</v>
      </c>
      <c r="DR416" s="227"/>
      <c r="DS416" s="228"/>
      <c r="DT416" s="85"/>
      <c r="DU416" s="54">
        <f>IF(MONTH(Deník!$C416)=DU$2,Deník!$W416,"")</f>
        <v>0</v>
      </c>
      <c r="DV416" s="222" t="str">
        <f>IF(MONTH(Deník!$C416)=DV$2,Deník!$W416,"")</f>
        <v/>
      </c>
      <c r="DW416" s="222" t="str">
        <f>IF(MONTH(Deník!$C416)=DW$2,Deník!$W416,"")</f>
        <v/>
      </c>
      <c r="DX416" s="222" t="str">
        <f>IF(MONTH(Deník!$C416)=DX$2,Deník!$W416,"")</f>
        <v/>
      </c>
      <c r="DY416" s="222" t="str">
        <f>IF(MONTH(Deník!$C416)=DY$2,Deník!$W416,"")</f>
        <v/>
      </c>
      <c r="DZ416" s="222" t="str">
        <f>IF(MONTH(Deník!$C416)=DZ$2,Deník!$W416,"")</f>
        <v/>
      </c>
      <c r="EA416" s="222" t="str">
        <f>IF(MONTH(Deník!$C416)=EA$2,Deník!$W416,"")</f>
        <v/>
      </c>
      <c r="EB416" s="222" t="str">
        <f>IF(MONTH(Deník!$C416)=EB$2,Deník!$W416,"")</f>
        <v/>
      </c>
      <c r="EC416" s="222" t="str">
        <f>IF(MONTH(Deník!$C416)=EC$2,Deník!$W416,"")</f>
        <v/>
      </c>
      <c r="ED416" s="222" t="str">
        <f>IF(MONTH(Deník!$C416)=ED$2,Deník!$W416,"")</f>
        <v/>
      </c>
      <c r="EE416" s="222" t="str">
        <f>IF(MONTH(Deník!$C416)=EE$2,Deník!$W416,"")</f>
        <v/>
      </c>
      <c r="EF416" s="222" t="str">
        <f>IF(MONTH(Deník!$C416)=EF$2,Deník!$W416,"")</f>
        <v/>
      </c>
      <c r="EI416" s="600" t="str">
        <f>IF(Deník!$W416&lt;&gt;"",IF(Deník!$B416=Statistika!$F$63,Deník!$W416,""),"")</f>
        <v/>
      </c>
      <c r="EJ416" s="13" t="str">
        <f>IF(Deník!$W416&lt;&gt;"",IF(Deník!$B416=Statistika!$F$64,Deník!$W416,""),"")</f>
        <v/>
      </c>
      <c r="EK416" s="13" t="str">
        <f>IF(Deník!$W416&lt;&gt;"",IF(Deník!$B416=Statistika!$F$65,Deník!$W416,""),"")</f>
        <v/>
      </c>
      <c r="EL416" s="13" t="str">
        <f>IF(Deník!$W416&lt;&gt;"",IF(Deník!$B416=Statistika!$F$66,Deník!$W416,""),"")</f>
        <v/>
      </c>
      <c r="EM416" s="13" t="str">
        <f>IF(Deník!$W416&lt;&gt;"",IF(Deník!$B416=Statistika!$F$67,Deník!$W416,""),"")</f>
        <v/>
      </c>
      <c r="EN416" s="13" t="str">
        <f>IF(Deník!$W416&lt;&gt;"",IF(Deník!$B416=Statistika!$F$68,Deník!$W416,""),"")</f>
        <v/>
      </c>
      <c r="EO416" s="13" t="str">
        <f>IF(Deník!$W416&lt;&gt;"",IF(Deník!$B416=Statistika!$F$69,Deník!$W416,""),"")</f>
        <v/>
      </c>
      <c r="EP416" s="601" t="str">
        <f>IF(Deník!$W416&lt;&gt;"",IF(Deník!$B416=Statistika!$F$70,Deník!$W416,""),"")</f>
        <v/>
      </c>
      <c r="EQ416" s="90"/>
      <c r="ER416" s="63" t="str">
        <f>IF(Deník!$W416&lt;&gt;"",IF(Deník!$J416="L",Deník!$W416,""),"")</f>
        <v/>
      </c>
      <c r="ES416" s="13" t="str">
        <f>IF(Deník!$W416&lt;&gt;"",IF(Deník!$J416="S",Deník!$W416,""),"")</f>
        <v/>
      </c>
      <c r="ET416" s="95"/>
      <c r="EU416" s="88"/>
      <c r="EV416" s="63" t="str">
        <f>IF(WEEKDAY(Deník!$C416,2)=1,Deník!$W416,"")</f>
        <v/>
      </c>
      <c r="EW416" s="13" t="str">
        <f>IF(WEEKDAY(Deník!$C416,2)=2,Deník!$W416,"")</f>
        <v/>
      </c>
      <c r="EX416" s="13" t="str">
        <f>IF(WEEKDAY(Deník!$C416,2)=3,Deník!$W416,"")</f>
        <v/>
      </c>
      <c r="EY416" s="13" t="str">
        <f>IF(WEEKDAY(Deník!$C416,2)=4,Deník!$W416,"")</f>
        <v/>
      </c>
      <c r="EZ416" s="60" t="str">
        <f>IF(WEEKDAY(Deník!$C416,2)=5,Deník!$W416,"")</f>
        <v/>
      </c>
      <c r="FA416" s="99"/>
      <c r="FB416" s="100">
        <f>Deník!D416</f>
        <v>0</v>
      </c>
      <c r="FC416" s="63">
        <f>IF($FB416&lt;&gt;"",IF(AND($FB416&gt;=FC$2,$FB416&lt;=FC$3),Deník!$W416,""))</f>
        <v>0</v>
      </c>
      <c r="FD416" s="63" t="str">
        <f>IF($FB416&lt;&gt;"",IF(AND($FB416&gt;=FD$2,$FB416&lt;=FD$3),Deník!$W416,""))</f>
        <v/>
      </c>
      <c r="FE416" s="63" t="str">
        <f>IF($FB416&lt;&gt;"",IF(AND($FB416&gt;=FE$2,$FB416&lt;=FE$3),Deník!$W416,""))</f>
        <v/>
      </c>
      <c r="FF416" s="63" t="str">
        <f>IF($FB416&lt;&gt;"",IF(AND($FB416&gt;=FF$2,$FB416&lt;=FF$3),Deník!$W416,""))</f>
        <v/>
      </c>
      <c r="FG416" s="63" t="str">
        <f>IF($FB416&lt;&gt;"",IF(AND($FB416&gt;=FG$2,$FB416&lt;=FG$3),Deník!$W416,""))</f>
        <v/>
      </c>
      <c r="FH416" s="63" t="str">
        <f>IF($FB416&lt;&gt;"",IF(AND($FB416&gt;=FH$2,$FB416&lt;=FH$3),Deník!$W416,""))</f>
        <v/>
      </c>
      <c r="FI416" s="63" t="str">
        <f>IF($FB416&lt;&gt;"",IF(AND($FB416&gt;=FI$2,$FB416&lt;=FI$3),Deník!$W416,""))</f>
        <v/>
      </c>
      <c r="FJ416" s="63" t="str">
        <f>IF($FB416&lt;&gt;"",IF(AND($FB416&gt;=FJ$2,$FB416&lt;=FJ$3),Deník!$W416,""))</f>
        <v/>
      </c>
      <c r="FK416" s="63" t="str">
        <f>IF($FB416&lt;&gt;"",IF(AND($FB416&gt;=FK$2,$FB416&lt;=FK$3),Deník!$W416,""))</f>
        <v/>
      </c>
      <c r="FL416" s="63" t="str">
        <f>IF($FB416&lt;&gt;"",IF(AND($FB416&gt;=FL$2,$FB416&lt;=FL$3),Deník!$W416,""))</f>
        <v/>
      </c>
      <c r="FM416" s="63" t="str">
        <f>IF($FB416&lt;&gt;"",IF(AND($FB416&gt;=FM$2,$FB416&lt;=FM$3),Deník!$W416,""))</f>
        <v/>
      </c>
      <c r="FN416" s="13"/>
      <c r="FO416" s="20" t="str">
        <f>IF(Deník!$W416&gt;1,Deník!$W416,"")</f>
        <v/>
      </c>
      <c r="FP416" s="20" t="str">
        <f>IF(Deník!$W416&lt;0,Deník!$W416,"")</f>
        <v/>
      </c>
      <c r="FQ416" s="17"/>
      <c r="FS416" s="233"/>
      <c r="FT416" s="233" t="str">
        <f>IF(Deník!$W416&lt;&gt;"",IF(Deník!$Y416=Statistika!$F$78,Deník!$W416,""),"")</f>
        <v/>
      </c>
      <c r="FU416" s="233" t="str">
        <f>IF(Deník!$W416&lt;&gt;"",IF(Deník!$Y416=Statistika!$F$79,Deník!$W416,""),"")</f>
        <v/>
      </c>
      <c r="FV416" s="233" t="str">
        <f>IF(Deník!$W416&lt;&gt;"",IF(Deník!$Y416=Statistika!$F$80,Deník!$W416,""),"")</f>
        <v/>
      </c>
      <c r="FW416" s="233" t="str">
        <f>IF(Deník!$W416&lt;&gt;"",IF(Deník!$Y416=Statistika!$F$81,Deník!$W416,""),"")</f>
        <v/>
      </c>
      <c r="FX416" s="233" t="str">
        <f>IF(Deník!$W416&lt;&gt;"",IF(Deník!$Y416=Statistika!$F$82,Deník!$W416,""),"")</f>
        <v/>
      </c>
      <c r="FY416" s="233" t="str">
        <f>IF(Deník!$W416&lt;&gt;"",IF(Deník!$Y416=Statistika!$F$83,Deník!$W416,""),"")</f>
        <v/>
      </c>
      <c r="FZ416" s="233" t="str">
        <f>IF(Deník!$W416&lt;&gt;"",IF(Deník!$Y416=Statistika!$F$84,Deník!$W416,""),"")</f>
        <v/>
      </c>
      <c r="GA416" s="233" t="str">
        <f>IF(Deník!$W416&lt;&gt;"",IF(Deník!$Y416=Statistika!$F$85,Deník!$W416,""),"")</f>
        <v/>
      </c>
      <c r="GB416" s="233" t="str">
        <f>IF(Deník!$W416&lt;&gt;"",IF(Deník!$Y416=Statistika!$F$86,Deník!$W416,""),"")</f>
        <v/>
      </c>
      <c r="GC416" s="233" t="str">
        <f>IF(Deník!$W416&lt;&gt;"",IF(Deník!$Y416=Statistika!$F$87,Deník!$W416,""),"")</f>
        <v/>
      </c>
      <c r="GD416" s="233" t="str">
        <f>IF(Deník!$W416&lt;&gt;"",IF(Deník!$Y416=Statistika!$F$88,Deník!$W416,""),"")</f>
        <v/>
      </c>
      <c r="GE416" s="233" t="str">
        <f>IF(Deník!$W416&lt;&gt;"",IF(Deník!$Y416=Statistika!$F$89,Deník!$W416,""),"")</f>
        <v/>
      </c>
      <c r="GF416" s="233" t="str">
        <f>IF(Deník!$W416&lt;&gt;"",IF(Deník!$Y416=Statistika!$F$90,Deník!$W416,""),"")</f>
        <v/>
      </c>
      <c r="GG416" s="233" t="str">
        <f>IF(Deník!$W416&lt;&gt;"",IF(Deník!$Y416=Statistika!$F$91,Deník!$W416,""),"")</f>
        <v/>
      </c>
      <c r="GH416" s="233"/>
      <c r="GI416" s="233" t="str">
        <f>IF(Deník!$W416&lt;&gt;"",IF(Deník!$AB416=Statistika!$L$100,Deník!$W416,""),"")</f>
        <v/>
      </c>
      <c r="GJ416" s="233" t="str">
        <f>IF(Deník!$W416&lt;&gt;"",IF(Deník!$AB416=Statistika!$L$101,Deník!$W416,""),"")</f>
        <v/>
      </c>
      <c r="GK416" s="233" t="str">
        <f>IF(Deník!$W416&lt;&gt;"",IF(Deník!$AB416=Statistika!$L$102,Deník!$W416,""),"")</f>
        <v/>
      </c>
      <c r="GL416" s="233" t="str">
        <f>IF(Deník!$W416&lt;&gt;"",IF(Deník!$AB416=Statistika!$L$103,Deník!$W416,""),"")</f>
        <v/>
      </c>
      <c r="GM416" s="233" t="str">
        <f>IF(Deník!$W416&lt;&gt;"",IF(Deník!$AB416=Statistika!$L$104,Deník!$W416,""),"")</f>
        <v/>
      </c>
      <c r="GN416" s="233" t="str">
        <f>IF(Deník!$W416&lt;&gt;"",IF(Deník!$AB416=Statistika!$L$105,Deník!$W416,""),"")</f>
        <v/>
      </c>
      <c r="GO416" s="233" t="str">
        <f>IF(Deník!$W416&lt;&gt;"",IF(Deník!$AB416=Statistika!$L$106,Deník!$W416,""),"")</f>
        <v/>
      </c>
      <c r="GP416" s="233" t="str">
        <f>IF(Deník!$W416&lt;&gt;"",IF(Deník!$AB416=Statistika!$L$107,Deník!$W416,""),"")</f>
        <v/>
      </c>
      <c r="GQ416" s="233" t="str">
        <f>IF(Deník!$W416&lt;&gt;"",IF(Deník!$AB416=Statistika!$L$108,Deník!$W416,""),"")</f>
        <v/>
      </c>
      <c r="GS416" s="233" t="str">
        <f>IF(Deník!$W416&lt;0,IF(Deník!$AC416=Statistika!$F$117,Deník!$W416,""),"")</f>
        <v/>
      </c>
      <c r="GT416" s="233" t="str">
        <f>IF(Deník!$W416&lt;0,IF(Deník!$AC416=Statistika!$F$118,Deník!$W416,""),"")</f>
        <v/>
      </c>
      <c r="GU416" s="233" t="str">
        <f>IF(Deník!$W416&lt;0,IF(Deník!$AC416=Statistika!$F$119,Deník!$W416,""),"")</f>
        <v/>
      </c>
      <c r="GV416" s="233" t="str">
        <f>IF(Deník!$W416&lt;0,IF(Deník!$AC416=Statistika!$F$120,Deník!$W416,""),"")</f>
        <v/>
      </c>
      <c r="GW416" s="233" t="str">
        <f>IF(Deník!$W416&lt;0,IF(Deník!$AC416=Statistika!$F$121,Deník!$W416,""),"")</f>
        <v/>
      </c>
      <c r="GX416" s="233" t="str">
        <f>IF(Deník!$W416&lt;0,IF(Deník!$AC416=Statistika!$F$122,Deník!$W416,""),"")</f>
        <v/>
      </c>
      <c r="GY416" s="233" t="str">
        <f>IF(Deník!$W416&lt;0,IF(Deník!$AC416=Statistika!$F$123,Deník!$W416,""),"")</f>
        <v/>
      </c>
      <c r="GZ416" s="233" t="str">
        <f>IF(Deník!$W416&lt;0,IF(Deník!$AC416=Statistika!$F$124,Deník!$W416,""),"")</f>
        <v/>
      </c>
      <c r="HA416" s="233" t="str">
        <f>IF(Deník!$W416&lt;0,IF(Deník!$AC416=Statistika!$F$125,Deník!$W416,""),"")</f>
        <v/>
      </c>
      <c r="HC416" s="233" t="str">
        <f>IF(Deník!$W416&lt;0,IF(Deník!$AD416=Statistika!$F$133,Deník!$W416,""),"")</f>
        <v/>
      </c>
      <c r="HD416" s="233" t="str">
        <f>IF(Deník!$W416&lt;0,IF(Deník!$AD416=Statistika!$F$134,Deník!$W416,""),"")</f>
        <v/>
      </c>
      <c r="HE416" s="233" t="str">
        <f>IF(Deník!$W416&lt;0,IF(Deník!$AD416=Statistika!$F$135,Deník!$W416,""),"")</f>
        <v/>
      </c>
      <c r="HF416" s="233" t="str">
        <f>IF(Deník!$W416&lt;0,IF(Deník!$AD416=Statistika!$F$136,Deník!$W416,""),"")</f>
        <v/>
      </c>
      <c r="HG416" s="233" t="str">
        <f>IF(Deník!$W416&lt;0,IF(Deník!$AD416=Statistika!$F$137,Deník!$W416,""),"")</f>
        <v/>
      </c>
      <c r="ID416" s="8">
        <f>Tabulka4[[#This Row],[Sloupec3]]</f>
        <v>0</v>
      </c>
      <c r="IE416" s="17" t="str">
        <f>IF(AND([1]Deník!$C416&gt;='[1]Měsíční shrnutí'!$D$1,[1]Deník!$C416&lt;='[1]Měsíční shrnutí'!$F$1),[1]Deník!$X416,"")</f>
        <v/>
      </c>
    </row>
    <row r="417" spans="1:239">
      <c r="A417" s="8">
        <f>Deník!C418</f>
        <v>0</v>
      </c>
      <c r="B417" s="50" t="str">
        <f>Deník!R418</f>
        <v/>
      </c>
      <c r="C417" s="102" t="str">
        <f>IF(AND(Deník!R418&gt;1,Deník!R418&lt;&gt;""),1,"")</f>
        <v/>
      </c>
      <c r="D417" s="102" t="str">
        <f>IF(AND(Deník!R418&lt;=0,Deník!R418&lt;&gt;""),1,"")</f>
        <v/>
      </c>
      <c r="E417" s="103" t="str">
        <f>IF(AND(Deník!R418&gt;=0,Deník!R418&lt;=1),1,"")</f>
        <v/>
      </c>
      <c r="F417" s="79" t="str">
        <f>IF(Deník!R418&lt;&gt;"",Deník!R418+F416,"")</f>
        <v/>
      </c>
      <c r="G417" s="85"/>
      <c r="H417" s="54" t="str">
        <f>IF(MONTH(Deník!$C417)=H$2,IF(AND(Deník!$R417&gt;=0,Deník!$R417&lt;=1),"BE",Deník!$R417),"")</f>
        <v/>
      </c>
      <c r="I417" s="11" t="str">
        <f>IF(MONTH(Deník!$C417)=I$2,IF(AND(Deník!$R417&gt;=0,Deník!$R417&lt;=1),"BE",Deník!$R417),"")</f>
        <v/>
      </c>
      <c r="J417" s="11" t="str">
        <f>IF(MONTH(Deník!$C417)=J$2,IF(AND(Deník!$R417&gt;=0,Deník!$R417&lt;=1),"BE",Deník!$R417),"")</f>
        <v/>
      </c>
      <c r="K417" s="11" t="str">
        <f>IF(MONTH(Deník!$C417)=K$2,IF(AND(Deník!$R417&gt;=0,Deník!$R417&lt;=1),"BE",Deník!$R417),"")</f>
        <v/>
      </c>
      <c r="L417" s="11" t="str">
        <f>IF(MONTH(Deník!$C417)=L$2,IF(AND(Deník!$R417&gt;=0,Deník!$R417&lt;=1),"BE",Deník!$R417),"")</f>
        <v/>
      </c>
      <c r="M417" s="11" t="str">
        <f>IF(MONTH(Deník!$C417)=M$2,IF(AND(Deník!$R417&gt;=0,Deník!$R417&lt;=1),"BE",Deník!$R417),"")</f>
        <v/>
      </c>
      <c r="N417" s="11" t="str">
        <f>IF(MONTH(Deník!$C417)=N$2,IF(AND(Deník!$R417&gt;=0,Deník!$R417&lt;=1),"BE",Deník!$R417),"")</f>
        <v/>
      </c>
      <c r="O417" s="11" t="str">
        <f>IF(MONTH(Deník!$C417)=O$2,IF(AND(Deník!$R417&gt;=0,Deník!$R417&lt;=1),"BE",Deník!$R417),"")</f>
        <v/>
      </c>
      <c r="P417" s="11" t="str">
        <f>IF(MONTH(Deník!$C417)=P$2,IF(AND(Deník!$R417&gt;=0,Deník!$R417&lt;=1),"BE",Deník!$R417),"")</f>
        <v/>
      </c>
      <c r="Q417" s="11" t="str">
        <f>IF(MONTH(Deník!$C417)=Q$2,IF(AND(Deník!$R417&gt;=0,Deník!$R417&lt;=1),"BE",Deník!$R417),"")</f>
        <v/>
      </c>
      <c r="R417" s="11" t="str">
        <f>IF(MONTH(Deník!$C417)=R$2,IF(AND(Deník!$R417&gt;=0,Deník!$R417&lt;=1),"BE",Deník!$R417),"")</f>
        <v/>
      </c>
      <c r="S417" s="57" t="str">
        <f>IF(MONTH(Deník!$C417)=S$2,IF(AND(Deník!$R417&gt;=0,Deník!$R417&lt;=1),"BE",Deník!$R417),"")</f>
        <v/>
      </c>
      <c r="U417" s="12"/>
      <c r="V417" s="12"/>
      <c r="X417" s="600" t="str">
        <f>IF(Deník!$R417&lt;&gt;"",IF(Deník!$B417=Statistika!$F$63,IF(AND(Deník!$R417&gt;=0,Deník!$R417&lt;=1),"BE",Deník!$R417),""),"")</f>
        <v/>
      </c>
      <c r="Y417" s="13" t="str">
        <f>IF(Deník!$R417&lt;&gt;"",IF(Deník!$B417=Statistika!$F$64,IF(AND(Deník!$R417&gt;=0,Deník!$R417&lt;=1),"BE",Deník!$R417),""),"")</f>
        <v/>
      </c>
      <c r="Z417" s="13" t="str">
        <f>IF(Deník!$R417&lt;&gt;"",IF(Deník!$B417=Statistika!$F$65,IF(AND(Deník!$R417&gt;=0,Deník!$R417&lt;=1),"BE",Deník!$R417),""),"")</f>
        <v/>
      </c>
      <c r="AA417" s="13" t="str">
        <f>IF(Deník!$R417&lt;&gt;"",IF(Deník!$B417=Statistika!$F$66,IF(AND(Deník!$R417&gt;=0,Deník!$R417&lt;=1),"BE",Deník!$R417),""),"")</f>
        <v/>
      </c>
      <c r="AB417" s="13" t="str">
        <f>IF(Deník!$R417&lt;&gt;"",IF(Deník!$B417=Statistika!$F$67,IF(AND(Deník!$R417&gt;=0,Deník!$R417&lt;=1),"BE",Deník!$R417),""),"")</f>
        <v/>
      </c>
      <c r="AC417" s="13" t="str">
        <f>IF(Deník!$R417&lt;&gt;"",IF(Deník!$B417=Statistika!$F$68,IF(AND(Deník!$R417&gt;=0,Deník!$R417&lt;=1),"BE",Deník!$R417),""),"")</f>
        <v/>
      </c>
      <c r="AD417" s="13" t="str">
        <f>IF(Deník!$R417&lt;&gt;"",IF(Deník!$B417=Statistika!$F$69,IF(AND(Deník!$R417&gt;=0,Deník!$R417&lt;=1),"BE",Deník!$R417),""),"")</f>
        <v/>
      </c>
      <c r="AE417" s="601" t="str">
        <f>IF(Deník!$R417&lt;&gt;"",IF(Deník!$B417=Statistika!$F$70,IF(AND(Deník!$R417&gt;=0,Deník!$R417&lt;=1),"BE",Deník!$R417),""),"")</f>
        <v/>
      </c>
      <c r="AF417" s="90"/>
      <c r="AG417" s="63" t="str">
        <f>IF(Deník!$R417&lt;&gt;"",IF(Deník!$J417="L",IF(AND(Deník!$R417&gt;=0,Deník!$R417&lt;=1),"BE",Deník!$R417),""),"")</f>
        <v/>
      </c>
      <c r="AH417" s="13" t="str">
        <f>IF(Deník!$R417&lt;&gt;"",IF(Deník!$J417="S",IF(AND(Deník!$R417&gt;=0,Deník!$R417&lt;=1),"BE",Deník!$R417),""),"")</f>
        <v/>
      </c>
      <c r="AI417" s="95"/>
      <c r="AJ417" s="71" t="str">
        <f>IF(Deník!N418&lt;&gt;"",Deník!N418*-1,"")</f>
        <v/>
      </c>
      <c r="AK417" s="88"/>
      <c r="AL417" s="63" t="str">
        <f>IF(WEEKDAY(Deník!$C417,2)=1,IF(AND(Deník!$R417&gt;=0,Deník!$R417&lt;=1),"BE",Deník!$R417),"")</f>
        <v/>
      </c>
      <c r="AM417" s="13" t="str">
        <f>IF(WEEKDAY(Deník!$C417,2)=2,IF(AND(Deník!$R417&gt;=0,Deník!$R417&lt;=1),"BE",Deník!$R417),"")</f>
        <v/>
      </c>
      <c r="AN417" s="13" t="str">
        <f>IF(WEEKDAY(Deník!$C417,2)=3,IF(AND(Deník!$R417&gt;=0,Deník!$R417&lt;=1),"BE",Deník!$R417),"")</f>
        <v/>
      </c>
      <c r="AO417" s="13" t="str">
        <f>IF(WEEKDAY(Deník!$C417,2)=4,IF(AND(Deník!$R417&gt;=0,Deník!$R417&lt;=1),"BE",Deník!$R417),"")</f>
        <v/>
      </c>
      <c r="AP417" s="60" t="str">
        <f>IF(WEEKDAY(Deník!$C417,2)=5,IF(AND(Deník!$R417&gt;=0,Deník!$R417&lt;=1),"BE",Deník!$R417),"")</f>
        <v/>
      </c>
      <c r="AQ417" s="99"/>
      <c r="AR417" s="100">
        <f>Deník!D417</f>
        <v>0</v>
      </c>
      <c r="AS417" s="63" t="str">
        <f>IF(Deník!$D417&lt;&gt;"",IF(AND(Deník!$D417&gt;=AS$2,Deník!$D417&lt;=AS$3),IF(AND(Deník!$R417&gt;=0,Deník!$R417&lt;=1),"BE",Deník!$R417),""),"")</f>
        <v/>
      </c>
      <c r="AT417" s="63" t="str">
        <f>IF(Deník!$D417&lt;&gt;"",IF(AND(Deník!$D417&gt;=AT$2,Deník!$D417&lt;=AT$3),IF(AND(Deník!$R417&gt;=0,Deník!$R417&lt;=1),"BE",Deník!$R417),""),"")</f>
        <v/>
      </c>
      <c r="AU417" s="63" t="str">
        <f>IF(Deník!$D417&lt;&gt;"",IF(AND(Deník!$D417&gt;=AU$2,Deník!$D417&lt;=AU$3),IF(AND(Deník!$R417&gt;=0,Deník!$R417&lt;=1),"BE",Deník!$R417),""),"")</f>
        <v/>
      </c>
      <c r="AV417" s="63" t="str">
        <f>IF(Deník!$D417&lt;&gt;"",IF(AND(Deník!$D417&gt;=AV$2,Deník!$D417&lt;=AV$3),IF(AND(Deník!$R417&gt;=0,Deník!$R417&lt;=1),"BE",Deník!$R417),""),"")</f>
        <v/>
      </c>
      <c r="AW417" s="63" t="str">
        <f>IF(Deník!$D417&lt;&gt;"",IF(AND(Deník!$D417&gt;=AW$2,Deník!$D417&lt;=AW$3),IF(AND(Deník!$R417&gt;=0,Deník!$R417&lt;=1),"BE",Deník!$R417),""),"")</f>
        <v/>
      </c>
      <c r="AX417" s="63" t="str">
        <f>IF(Deník!$D417&lt;&gt;"",IF(AND(Deník!$D417&gt;=AX$2,Deník!$D417&lt;=AX$3),IF(AND(Deník!$R417&gt;=0,Deník!$R417&lt;=1),"BE",Deník!$R417),""),"")</f>
        <v/>
      </c>
      <c r="AY417" s="63" t="str">
        <f>IF(Deník!$D417&lt;&gt;"",IF(AND(Deník!$D417&gt;=AY$2,Deník!$D417&lt;=AY$3),IF(AND(Deník!$R417&gt;=0,Deník!$R417&lt;=1),"BE",Deník!$R417),""),"")</f>
        <v/>
      </c>
      <c r="AZ417" s="63" t="str">
        <f>IF(Deník!$D417&lt;&gt;"",IF(AND(Deník!$D417&gt;=AZ$2,Deník!$D417&lt;=AZ$3),IF(AND(Deník!$R417&gt;=0,Deník!$R417&lt;=1),"BE",Deník!$R417),""),"")</f>
        <v/>
      </c>
      <c r="BA417" s="63" t="str">
        <f>IF(Deník!$D417&lt;&gt;"",IF(AND(Deník!$D417&gt;=BA$2,Deník!$D417&lt;=BA$3),IF(AND(Deník!$R417&gt;=0,Deník!$R417&lt;=1),"BE",Deník!$R417),""),"")</f>
        <v/>
      </c>
      <c r="BB417" s="63" t="str">
        <f>IF(Deník!$D417&lt;&gt;"",IF(AND(Deník!$D417&gt;=BB$2,Deník!$D417&lt;=BB$3),IF(AND(Deník!$R417&gt;=0,Deník!$R417&lt;=1),"BE",Deník!$R417),""),"")</f>
        <v/>
      </c>
      <c r="BC417" s="71" t="str">
        <f>IF(Deník!$D417&lt;&gt;"",IF(AND(Deník!$D417&gt;=BC$2,Deník!$D417&lt;=BC$3),IF(AND(Deník!$R417&gt;=0,Deník!$R417&lt;=1),"BE",Deník!$R417),""),"")</f>
        <v/>
      </c>
      <c r="BD417" s="20" t="str">
        <f>IF(Deník!$J418="S",(Deník!$M418-Deník!$K418),IF(Deník!$J418="L",(Deník!$K418-Deník!$M418),""))</f>
        <v/>
      </c>
      <c r="BE417" s="20" t="str">
        <f>IF(Deník!$J418="S",(Deník!$K418-Deník!$O418),IF(Deník!$J418="L",(Deník!$O418-Deník!$K418),""))</f>
        <v/>
      </c>
      <c r="BF417" s="20" t="str">
        <f>IF(Deník!$J418="S",(Deník!$K418-Deník!$L418),IF(Deník!$J418="L",(Deník!$L418-Deník!$K418),""))</f>
        <v/>
      </c>
      <c r="BG417" s="20" t="str">
        <f>IF(Deník!$J418="S",(Deník!$K418-Deník!$S418),IF(Deník!$J418="L",(Deník!$S418-Deník!$K418),""))</f>
        <v/>
      </c>
      <c r="BH417" s="20" t="str">
        <f>IF(Deník!$J418="S",(Deník!$K418-Deník!$U418),IF(Deník!$J418="L",(Deník!$U418-Deník!$K418),""))</f>
        <v/>
      </c>
      <c r="BI417" s="20" t="str">
        <f>IF(Deník!$R417&gt;1,Deník!$R417,"")</f>
        <v/>
      </c>
      <c r="BJ417" s="20" t="str">
        <f>IF(Deník!$R417&lt;0,Deník!$R417,"")</f>
        <v/>
      </c>
      <c r="BK417" s="17"/>
      <c r="BM417" s="233" t="str">
        <f>IF(Deník!$R417&lt;&gt;"",IF(Deník!$Y417=Statistika!$F$78,IF(AND(Deník!$R417&gt;=0,Deník!$R417&lt;=1),"BE",Deník!$R417),""),"")</f>
        <v/>
      </c>
      <c r="BN417" s="233" t="str">
        <f>IF(Deník!$R417&lt;&gt;"",IF(Deník!$Y417=Statistika!$F$79,IF(AND(Deník!$R417&gt;=0,Deník!$R417&lt;=1),"BE",Deník!$R417),""),"")</f>
        <v/>
      </c>
      <c r="BO417" s="233" t="str">
        <f>IF(Deník!$R417&lt;&gt;"",IF(Deník!$Y417=Statistika!$F$80,IF(AND(Deník!$R417&gt;=0,Deník!$R417&lt;=1),"BE",Deník!$R417),""),"")</f>
        <v/>
      </c>
      <c r="BP417" s="233" t="str">
        <f>IF(Deník!$R417&lt;&gt;"",IF(Deník!$Y417=Statistika!$F$81,IF(AND(Deník!$R417&gt;=0,Deník!$R417&lt;=1),"BE",Deník!$R417),""),"")</f>
        <v/>
      </c>
      <c r="BQ417" s="233" t="str">
        <f>IF(Deník!$R417&lt;&gt;"",IF(Deník!$Y417=Statistika!$F$82,IF(AND(Deník!$R417&gt;=0,Deník!$R417&lt;=1),"BE",Deník!$R417),""),"")</f>
        <v/>
      </c>
      <c r="BR417" s="233" t="str">
        <f>IF(Deník!$R417&lt;&gt;"",IF(Deník!$Y417=Statistika!$F$83,IF(AND(Deník!$R417&gt;=0,Deník!$R417&lt;=1),"BE",Deník!$R417),""),"")</f>
        <v/>
      </c>
      <c r="BS417" s="233" t="str">
        <f>IF(Deník!$R417&lt;&gt;"",IF(Deník!$Y417=Statistika!$F$84,IF(AND(Deník!$R417&gt;=0,Deník!$R417&lt;=1),"BE",Deník!$R417),""),"")</f>
        <v/>
      </c>
      <c r="BT417" s="233" t="str">
        <f>IF(Deník!$R417&lt;&gt;"",IF(Deník!$Y417=Statistika!$F$85,IF(AND(Deník!$R417&gt;=0,Deník!$R417&lt;=1),"BE",Deník!$R417),""),"")</f>
        <v/>
      </c>
      <c r="BU417" s="233" t="str">
        <f>IF(Deník!$R417&lt;&gt;"",IF(Deník!$Y417=Statistika!$F$86,IF(AND(Deník!$R417&gt;=0,Deník!$R417&lt;=1),"BE",Deník!$R417),""),"")</f>
        <v/>
      </c>
      <c r="BV417" s="233" t="str">
        <f>IF(Deník!$R417&lt;&gt;"",IF(Deník!$Y417=Statistika!$F$87,IF(AND(Deník!$R417&gt;=0,Deník!$R417&lt;=1),"BE",Deník!$R417),""),"")</f>
        <v/>
      </c>
      <c r="BW417" s="233" t="str">
        <f>IF(Deník!$R417&lt;&gt;"",IF(Deník!$Y417=Statistika!$F$88,IF(AND(Deník!$R417&gt;=0,Deník!$R417&lt;=1),"BE",Deník!$R417),""),"")</f>
        <v/>
      </c>
      <c r="BX417" s="233" t="str">
        <f>IF(Deník!$R417&lt;&gt;"",IF(Deník!$Y417=Statistika!$F$89,IF(AND(Deník!$R417&gt;=0,Deník!$R417&lt;=1),"BE",Deník!$R417),""),"")</f>
        <v/>
      </c>
      <c r="BY417" s="233" t="str">
        <f>IF(Deník!$R417&lt;&gt;"",IF(Deník!$Y417=Statistika!$F$90,IF(AND(Deník!$R417&gt;=0,Deník!$R417&lt;=1),"BE",Deník!$R417),""),"")</f>
        <v/>
      </c>
      <c r="BZ417" s="233" t="str">
        <f>IF(Deník!$R417&lt;&gt;"",IF(Deník!$Y417=Statistika!$F$91,IF(AND(Deník!$R417&gt;=0,Deník!$R417&lt;=1),"BE",Deník!$R417),""),"")</f>
        <v/>
      </c>
      <c r="CA417" s="233"/>
      <c r="CB417" s="233" t="str">
        <f>IF(Deník!$R417&lt;&gt;"",IF(Deník!$AB417="SL",IF(AND(Deník!$R417&gt;=0,Deník!$R417&lt;=1),"BE",Deník!$R417),""),"")</f>
        <v/>
      </c>
      <c r="CC417" s="233" t="str">
        <f>IF(Deník!$R417&lt;&gt;"",IF(Deník!$AB417="BE10",IF(AND(Deník!$R417&gt;=0,Deník!$R417&lt;=1),"BE",Deník!$R417),""),"")</f>
        <v/>
      </c>
      <c r="CD417" s="233" t="str">
        <f>IF(Deník!$R417&lt;&gt;"",IF(Deník!$AB417="BE15",IF(AND(Deník!$R417&gt;=0,Deník!$R417&lt;=1),"BE",Deník!$R417),""),"")</f>
        <v/>
      </c>
      <c r="CE417" s="233" t="str">
        <f>IF(Deník!$R417&lt;&gt;"",IF(Deník!$AB417="BE20",IF(AND(Deník!$R417&gt;=0,Deník!$R417&lt;=1),"BE",Deník!$R417),""),"")</f>
        <v/>
      </c>
      <c r="CF417" s="233" t="str">
        <f>IF(Deník!$R417&lt;&gt;"",IF(Deník!$AB417="TP1",IF(AND(Deník!$R417&gt;=0,Deník!$R417&lt;=1),"BE",Deník!$R417),""),"")</f>
        <v/>
      </c>
      <c r="CG417" s="233" t="str">
        <f>IF(Deník!$R417&lt;&gt;"",IF(Deník!$AB417="TP2",IF(AND(Deník!$R417&gt;=0,Deník!$R417&lt;=1),"BE",Deník!$R417),""),"")</f>
        <v/>
      </c>
      <c r="CH417" s="233" t="str">
        <f>IF(Deník!$R417&lt;&gt;"",IF(Deník!$AB417="TP3",IF(AND(Deník!$R417&gt;=0,Deník!$R417&lt;=1),"BE",Deník!$R417),""),"")</f>
        <v/>
      </c>
      <c r="CI417" s="233" t="str">
        <f>IF(Deník!$R417&lt;&gt;"",IF(Deník!$AB417="Trailing SL",IF(AND(Deník!$R417&gt;=0,Deník!$R417&lt;=1),"BE",Deník!$R417),""),"")</f>
        <v/>
      </c>
      <c r="CJ417" s="233" t="str">
        <f>IF(Deník!$R417&lt;&gt;"",IF(Deník!$AB417="Manual",IF(AND(Deník!$R417&gt;=0,Deník!$R417&lt;=1),"BE",Deník!$R417),""),"")</f>
        <v/>
      </c>
      <c r="CK417" s="233"/>
      <c r="CL417" s="233" t="str">
        <f>IF(Deník!$R417&lt;0,IF(Deník!$AC417=Statistika!$F$117,Deník!$R417,""),"")</f>
        <v/>
      </c>
      <c r="CM417" s="233" t="str">
        <f>IF(Deník!$R417&lt;0,IF(Deník!$AC417=Statistika!$F$118,Deník!$R417,""),"")</f>
        <v/>
      </c>
      <c r="CN417" s="233" t="str">
        <f>IF(Deník!$R417&lt;0,IF(Deník!$AC417=Statistika!$F$119,Deník!$R417,""),"")</f>
        <v/>
      </c>
      <c r="CO417" s="233" t="str">
        <f>IF(Deník!$R417&lt;0,IF(Deník!$AC417=Statistika!$F$120,Deník!$R417,""),"")</f>
        <v/>
      </c>
      <c r="CP417" s="233" t="str">
        <f>IF(Deník!$R417&lt;0,IF(Deník!$AC417=Statistika!$F$121,Deník!$R417,""),"")</f>
        <v/>
      </c>
      <c r="CQ417" s="233" t="str">
        <f>IF(Deník!$R417&lt;0,IF(Deník!$AC417=Statistika!$F$122,Deník!$R417,""),"")</f>
        <v/>
      </c>
      <c r="CR417" s="233" t="str">
        <f>IF(Deník!$R417&lt;0,IF(Deník!$AC417=Statistika!$F$123,Deník!$R417,""),"")</f>
        <v/>
      </c>
      <c r="CS417" s="233" t="str">
        <f>IF(Deník!$R417&lt;0,IF(Deník!$AC417=Statistika!$F$124,Deník!$R417,""),"")</f>
        <v/>
      </c>
      <c r="CT417" s="233" t="str">
        <f>IF(Deník!$R417&lt;0,IF(Deník!$AC417=Statistika!$F$125,Deník!$R417,""),"")</f>
        <v/>
      </c>
      <c r="CU417" s="233"/>
      <c r="CV417" s="233" t="str">
        <f>IF(Deník!$R417&lt;0,IF(Deník!$AD417=$CV$2,Deník!$R417,""),"")</f>
        <v/>
      </c>
      <c r="CW417" s="233" t="str">
        <f>IF(Deník!$R417&lt;0,IF(Deník!$AD417=$CW$2,Deník!$R417,""),"")</f>
        <v/>
      </c>
      <c r="CX417" s="233" t="str">
        <f>IF(Deník!$R417&lt;0,IF(Deník!$AD417=$CX$2,Deník!$R417,""),"")</f>
        <v/>
      </c>
      <c r="CY417" s="233" t="str">
        <f>IF(Deník!$R417&lt;0,IF(Deník!$AD417=$CY$2,Deník!$R417,""),"")</f>
        <v/>
      </c>
      <c r="CZ417" s="233" t="str">
        <f>IF(Deník!$R417&lt;0,IF(Deník!$AD417=$CZ$2,Deník!$R417,""),"")</f>
        <v/>
      </c>
      <c r="DL417" s="221">
        <f t="shared" si="18"/>
        <v>93847.029999999984</v>
      </c>
      <c r="DM417" s="220">
        <f t="shared" si="17"/>
        <v>-6.1529700000000132E-2</v>
      </c>
      <c r="DO417" s="50">
        <f>Deník!W418</f>
        <v>0</v>
      </c>
      <c r="DP417" s="102" t="str">
        <f>IF(AND(Deník!W418&gt;0),1,"")</f>
        <v/>
      </c>
      <c r="DQ417" s="102">
        <f>IF(AND(Deník!W418&lt;=0),1,"")</f>
        <v>1</v>
      </c>
      <c r="DR417" s="227"/>
      <c r="DS417" s="228"/>
      <c r="DT417" s="85"/>
      <c r="DU417" s="54">
        <f>IF(MONTH(Deník!$C417)=DU$2,Deník!$W417,"")</f>
        <v>0</v>
      </c>
      <c r="DV417" s="222" t="str">
        <f>IF(MONTH(Deník!$C417)=DV$2,Deník!$W417,"")</f>
        <v/>
      </c>
      <c r="DW417" s="222" t="str">
        <f>IF(MONTH(Deník!$C417)=DW$2,Deník!$W417,"")</f>
        <v/>
      </c>
      <c r="DX417" s="222" t="str">
        <f>IF(MONTH(Deník!$C417)=DX$2,Deník!$W417,"")</f>
        <v/>
      </c>
      <c r="DY417" s="222" t="str">
        <f>IF(MONTH(Deník!$C417)=DY$2,Deník!$W417,"")</f>
        <v/>
      </c>
      <c r="DZ417" s="222" t="str">
        <f>IF(MONTH(Deník!$C417)=DZ$2,Deník!$W417,"")</f>
        <v/>
      </c>
      <c r="EA417" s="222" t="str">
        <f>IF(MONTH(Deník!$C417)=EA$2,Deník!$W417,"")</f>
        <v/>
      </c>
      <c r="EB417" s="222" t="str">
        <f>IF(MONTH(Deník!$C417)=EB$2,Deník!$W417,"")</f>
        <v/>
      </c>
      <c r="EC417" s="222" t="str">
        <f>IF(MONTH(Deník!$C417)=EC$2,Deník!$W417,"")</f>
        <v/>
      </c>
      <c r="ED417" s="222" t="str">
        <f>IF(MONTH(Deník!$C417)=ED$2,Deník!$W417,"")</f>
        <v/>
      </c>
      <c r="EE417" s="222" t="str">
        <f>IF(MONTH(Deník!$C417)=EE$2,Deník!$W417,"")</f>
        <v/>
      </c>
      <c r="EF417" s="222" t="str">
        <f>IF(MONTH(Deník!$C417)=EF$2,Deník!$W417,"")</f>
        <v/>
      </c>
      <c r="EI417" s="600" t="str">
        <f>IF(Deník!$W417&lt;&gt;"",IF(Deník!$B417=Statistika!$F$63,Deník!$W417,""),"")</f>
        <v/>
      </c>
      <c r="EJ417" s="13" t="str">
        <f>IF(Deník!$W417&lt;&gt;"",IF(Deník!$B417=Statistika!$F$64,Deník!$W417,""),"")</f>
        <v/>
      </c>
      <c r="EK417" s="13" t="str">
        <f>IF(Deník!$W417&lt;&gt;"",IF(Deník!$B417=Statistika!$F$65,Deník!$W417,""),"")</f>
        <v/>
      </c>
      <c r="EL417" s="13" t="str">
        <f>IF(Deník!$W417&lt;&gt;"",IF(Deník!$B417=Statistika!$F$66,Deník!$W417,""),"")</f>
        <v/>
      </c>
      <c r="EM417" s="13" t="str">
        <f>IF(Deník!$W417&lt;&gt;"",IF(Deník!$B417=Statistika!$F$67,Deník!$W417,""),"")</f>
        <v/>
      </c>
      <c r="EN417" s="13" t="str">
        <f>IF(Deník!$W417&lt;&gt;"",IF(Deník!$B417=Statistika!$F$68,Deník!$W417,""),"")</f>
        <v/>
      </c>
      <c r="EO417" s="13" t="str">
        <f>IF(Deník!$W417&lt;&gt;"",IF(Deník!$B417=Statistika!$F$69,Deník!$W417,""),"")</f>
        <v/>
      </c>
      <c r="EP417" s="601" t="str">
        <f>IF(Deník!$W417&lt;&gt;"",IF(Deník!$B417=Statistika!$F$70,Deník!$W417,""),"")</f>
        <v/>
      </c>
      <c r="EQ417" s="90"/>
      <c r="ER417" s="63" t="str">
        <f>IF(Deník!$W417&lt;&gt;"",IF(Deník!$J417="L",Deník!$W417,""),"")</f>
        <v/>
      </c>
      <c r="ES417" s="13" t="str">
        <f>IF(Deník!$W417&lt;&gt;"",IF(Deník!$J417="S",Deník!$W417,""),"")</f>
        <v/>
      </c>
      <c r="ET417" s="95"/>
      <c r="EU417" s="88"/>
      <c r="EV417" s="63" t="str">
        <f>IF(WEEKDAY(Deník!$C417,2)=1,Deník!$W417,"")</f>
        <v/>
      </c>
      <c r="EW417" s="13" t="str">
        <f>IF(WEEKDAY(Deník!$C417,2)=2,Deník!$W417,"")</f>
        <v/>
      </c>
      <c r="EX417" s="13" t="str">
        <f>IF(WEEKDAY(Deník!$C417,2)=3,Deník!$W417,"")</f>
        <v/>
      </c>
      <c r="EY417" s="13" t="str">
        <f>IF(WEEKDAY(Deník!$C417,2)=4,Deník!$W417,"")</f>
        <v/>
      </c>
      <c r="EZ417" s="60" t="str">
        <f>IF(WEEKDAY(Deník!$C417,2)=5,Deník!$W417,"")</f>
        <v/>
      </c>
      <c r="FA417" s="99"/>
      <c r="FB417" s="100">
        <f>Deník!D417</f>
        <v>0</v>
      </c>
      <c r="FC417" s="63">
        <f>IF($FB417&lt;&gt;"",IF(AND($FB417&gt;=FC$2,$FB417&lt;=FC$3),Deník!$W417,""))</f>
        <v>0</v>
      </c>
      <c r="FD417" s="63" t="str">
        <f>IF($FB417&lt;&gt;"",IF(AND($FB417&gt;=FD$2,$FB417&lt;=FD$3),Deník!$W417,""))</f>
        <v/>
      </c>
      <c r="FE417" s="63" t="str">
        <f>IF($FB417&lt;&gt;"",IF(AND($FB417&gt;=FE$2,$FB417&lt;=FE$3),Deník!$W417,""))</f>
        <v/>
      </c>
      <c r="FF417" s="63" t="str">
        <f>IF($FB417&lt;&gt;"",IF(AND($FB417&gt;=FF$2,$FB417&lt;=FF$3),Deník!$W417,""))</f>
        <v/>
      </c>
      <c r="FG417" s="63" t="str">
        <f>IF($FB417&lt;&gt;"",IF(AND($FB417&gt;=FG$2,$FB417&lt;=FG$3),Deník!$W417,""))</f>
        <v/>
      </c>
      <c r="FH417" s="63" t="str">
        <f>IF($FB417&lt;&gt;"",IF(AND($FB417&gt;=FH$2,$FB417&lt;=FH$3),Deník!$W417,""))</f>
        <v/>
      </c>
      <c r="FI417" s="63" t="str">
        <f>IF($FB417&lt;&gt;"",IF(AND($FB417&gt;=FI$2,$FB417&lt;=FI$3),Deník!$W417,""))</f>
        <v/>
      </c>
      <c r="FJ417" s="63" t="str">
        <f>IF($FB417&lt;&gt;"",IF(AND($FB417&gt;=FJ$2,$FB417&lt;=FJ$3),Deník!$W417,""))</f>
        <v/>
      </c>
      <c r="FK417" s="63" t="str">
        <f>IF($FB417&lt;&gt;"",IF(AND($FB417&gt;=FK$2,$FB417&lt;=FK$3),Deník!$W417,""))</f>
        <v/>
      </c>
      <c r="FL417" s="63" t="str">
        <f>IF($FB417&lt;&gt;"",IF(AND($FB417&gt;=FL$2,$FB417&lt;=FL$3),Deník!$W417,""))</f>
        <v/>
      </c>
      <c r="FM417" s="63" t="str">
        <f>IF($FB417&lt;&gt;"",IF(AND($FB417&gt;=FM$2,$FB417&lt;=FM$3),Deník!$W417,""))</f>
        <v/>
      </c>
      <c r="FN417" s="13"/>
      <c r="FO417" s="20" t="str">
        <f>IF(Deník!$W417&gt;1,Deník!$W417,"")</f>
        <v/>
      </c>
      <c r="FP417" s="20" t="str">
        <f>IF(Deník!$W417&lt;0,Deník!$W417,"")</f>
        <v/>
      </c>
      <c r="FQ417" s="17"/>
      <c r="FS417" s="233"/>
      <c r="FT417" s="233" t="str">
        <f>IF(Deník!$W417&lt;&gt;"",IF(Deník!$Y417=Statistika!$F$78,Deník!$W417,""),"")</f>
        <v/>
      </c>
      <c r="FU417" s="233" t="str">
        <f>IF(Deník!$W417&lt;&gt;"",IF(Deník!$Y417=Statistika!$F$79,Deník!$W417,""),"")</f>
        <v/>
      </c>
      <c r="FV417" s="233" t="str">
        <f>IF(Deník!$W417&lt;&gt;"",IF(Deník!$Y417=Statistika!$F$80,Deník!$W417,""),"")</f>
        <v/>
      </c>
      <c r="FW417" s="233" t="str">
        <f>IF(Deník!$W417&lt;&gt;"",IF(Deník!$Y417=Statistika!$F$81,Deník!$W417,""),"")</f>
        <v/>
      </c>
      <c r="FX417" s="233" t="str">
        <f>IF(Deník!$W417&lt;&gt;"",IF(Deník!$Y417=Statistika!$F$82,Deník!$W417,""),"")</f>
        <v/>
      </c>
      <c r="FY417" s="233" t="str">
        <f>IF(Deník!$W417&lt;&gt;"",IF(Deník!$Y417=Statistika!$F$83,Deník!$W417,""),"")</f>
        <v/>
      </c>
      <c r="FZ417" s="233" t="str">
        <f>IF(Deník!$W417&lt;&gt;"",IF(Deník!$Y417=Statistika!$F$84,Deník!$W417,""),"")</f>
        <v/>
      </c>
      <c r="GA417" s="233" t="str">
        <f>IF(Deník!$W417&lt;&gt;"",IF(Deník!$Y417=Statistika!$F$85,Deník!$W417,""),"")</f>
        <v/>
      </c>
      <c r="GB417" s="233" t="str">
        <f>IF(Deník!$W417&lt;&gt;"",IF(Deník!$Y417=Statistika!$F$86,Deník!$W417,""),"")</f>
        <v/>
      </c>
      <c r="GC417" s="233" t="str">
        <f>IF(Deník!$W417&lt;&gt;"",IF(Deník!$Y417=Statistika!$F$87,Deník!$W417,""),"")</f>
        <v/>
      </c>
      <c r="GD417" s="233" t="str">
        <f>IF(Deník!$W417&lt;&gt;"",IF(Deník!$Y417=Statistika!$F$88,Deník!$W417,""),"")</f>
        <v/>
      </c>
      <c r="GE417" s="233" t="str">
        <f>IF(Deník!$W417&lt;&gt;"",IF(Deník!$Y417=Statistika!$F$89,Deník!$W417,""),"")</f>
        <v/>
      </c>
      <c r="GF417" s="233" t="str">
        <f>IF(Deník!$W417&lt;&gt;"",IF(Deník!$Y417=Statistika!$F$90,Deník!$W417,""),"")</f>
        <v/>
      </c>
      <c r="GG417" s="233" t="str">
        <f>IF(Deník!$W417&lt;&gt;"",IF(Deník!$Y417=Statistika!$F$91,Deník!$W417,""),"")</f>
        <v/>
      </c>
      <c r="GH417" s="233"/>
      <c r="GI417" s="233" t="str">
        <f>IF(Deník!$W417&lt;&gt;"",IF(Deník!$AB417=Statistika!$L$100,Deník!$W417,""),"")</f>
        <v/>
      </c>
      <c r="GJ417" s="233" t="str">
        <f>IF(Deník!$W417&lt;&gt;"",IF(Deník!$AB417=Statistika!$L$101,Deník!$W417,""),"")</f>
        <v/>
      </c>
      <c r="GK417" s="233" t="str">
        <f>IF(Deník!$W417&lt;&gt;"",IF(Deník!$AB417=Statistika!$L$102,Deník!$W417,""),"")</f>
        <v/>
      </c>
      <c r="GL417" s="233" t="str">
        <f>IF(Deník!$W417&lt;&gt;"",IF(Deník!$AB417=Statistika!$L$103,Deník!$W417,""),"")</f>
        <v/>
      </c>
      <c r="GM417" s="233" t="str">
        <f>IF(Deník!$W417&lt;&gt;"",IF(Deník!$AB417=Statistika!$L$104,Deník!$W417,""),"")</f>
        <v/>
      </c>
      <c r="GN417" s="233" t="str">
        <f>IF(Deník!$W417&lt;&gt;"",IF(Deník!$AB417=Statistika!$L$105,Deník!$W417,""),"")</f>
        <v/>
      </c>
      <c r="GO417" s="233" t="str">
        <f>IF(Deník!$W417&lt;&gt;"",IF(Deník!$AB417=Statistika!$L$106,Deník!$W417,""),"")</f>
        <v/>
      </c>
      <c r="GP417" s="233" t="str">
        <f>IF(Deník!$W417&lt;&gt;"",IF(Deník!$AB417=Statistika!$L$107,Deník!$W417,""),"")</f>
        <v/>
      </c>
      <c r="GQ417" s="233" t="str">
        <f>IF(Deník!$W417&lt;&gt;"",IF(Deník!$AB417=Statistika!$L$108,Deník!$W417,""),"")</f>
        <v/>
      </c>
      <c r="GS417" s="233" t="str">
        <f>IF(Deník!$W417&lt;0,IF(Deník!$AC417=Statistika!$F$117,Deník!$W417,""),"")</f>
        <v/>
      </c>
      <c r="GT417" s="233" t="str">
        <f>IF(Deník!$W417&lt;0,IF(Deník!$AC417=Statistika!$F$118,Deník!$W417,""),"")</f>
        <v/>
      </c>
      <c r="GU417" s="233" t="str">
        <f>IF(Deník!$W417&lt;0,IF(Deník!$AC417=Statistika!$F$119,Deník!$W417,""),"")</f>
        <v/>
      </c>
      <c r="GV417" s="233" t="str">
        <f>IF(Deník!$W417&lt;0,IF(Deník!$AC417=Statistika!$F$120,Deník!$W417,""),"")</f>
        <v/>
      </c>
      <c r="GW417" s="233" t="str">
        <f>IF(Deník!$W417&lt;0,IF(Deník!$AC417=Statistika!$F$121,Deník!$W417,""),"")</f>
        <v/>
      </c>
      <c r="GX417" s="233" t="str">
        <f>IF(Deník!$W417&lt;0,IF(Deník!$AC417=Statistika!$F$122,Deník!$W417,""),"")</f>
        <v/>
      </c>
      <c r="GY417" s="233" t="str">
        <f>IF(Deník!$W417&lt;0,IF(Deník!$AC417=Statistika!$F$123,Deník!$W417,""),"")</f>
        <v/>
      </c>
      <c r="GZ417" s="233" t="str">
        <f>IF(Deník!$W417&lt;0,IF(Deník!$AC417=Statistika!$F$124,Deník!$W417,""),"")</f>
        <v/>
      </c>
      <c r="HA417" s="233" t="str">
        <f>IF(Deník!$W417&lt;0,IF(Deník!$AC417=Statistika!$F$125,Deník!$W417,""),"")</f>
        <v/>
      </c>
      <c r="HC417" s="233" t="str">
        <f>IF(Deník!$W417&lt;0,IF(Deník!$AD417=Statistika!$F$133,Deník!$W417,""),"")</f>
        <v/>
      </c>
      <c r="HD417" s="233" t="str">
        <f>IF(Deník!$W417&lt;0,IF(Deník!$AD417=Statistika!$F$134,Deník!$W417,""),"")</f>
        <v/>
      </c>
      <c r="HE417" s="233" t="str">
        <f>IF(Deník!$W417&lt;0,IF(Deník!$AD417=Statistika!$F$135,Deník!$W417,""),"")</f>
        <v/>
      </c>
      <c r="HF417" s="233" t="str">
        <f>IF(Deník!$W417&lt;0,IF(Deník!$AD417=Statistika!$F$136,Deník!$W417,""),"")</f>
        <v/>
      </c>
      <c r="HG417" s="233" t="str">
        <f>IF(Deník!$W417&lt;0,IF(Deník!$AD417=Statistika!$F$137,Deník!$W417,""),"")</f>
        <v/>
      </c>
      <c r="ID417" s="8">
        <f>Tabulka4[[#This Row],[Sloupec3]]</f>
        <v>0</v>
      </c>
      <c r="IE417" s="17" t="str">
        <f>IF(AND([1]Deník!$C417&gt;='[1]Měsíční shrnutí'!$D$1,[1]Deník!$C417&lt;='[1]Měsíční shrnutí'!$F$1),[1]Deník!$X417,"")</f>
        <v/>
      </c>
    </row>
    <row r="418" spans="1:239">
      <c r="A418" s="8">
        <f>Deník!C419</f>
        <v>0</v>
      </c>
      <c r="B418" s="50" t="str">
        <f>Deník!R419</f>
        <v/>
      </c>
      <c r="C418" s="102" t="str">
        <f>IF(AND(Deník!R419&gt;1,Deník!R419&lt;&gt;""),1,"")</f>
        <v/>
      </c>
      <c r="D418" s="102" t="str">
        <f>IF(AND(Deník!R419&lt;=0,Deník!R419&lt;&gt;""),1,"")</f>
        <v/>
      </c>
      <c r="E418" s="103" t="str">
        <f>IF(AND(Deník!R419&gt;=0,Deník!R419&lt;=1),1,"")</f>
        <v/>
      </c>
      <c r="F418" s="79" t="str">
        <f>IF(Deník!R419&lt;&gt;"",Deník!R419+F417,"")</f>
        <v/>
      </c>
      <c r="G418" s="85"/>
      <c r="H418" s="54" t="str">
        <f>IF(MONTH(Deník!$C418)=H$2,IF(AND(Deník!$R418&gt;=0,Deník!$R418&lt;=1),"BE",Deník!$R418),"")</f>
        <v/>
      </c>
      <c r="I418" s="11" t="str">
        <f>IF(MONTH(Deník!$C418)=I$2,IF(AND(Deník!$R418&gt;=0,Deník!$R418&lt;=1),"BE",Deník!$R418),"")</f>
        <v/>
      </c>
      <c r="J418" s="11" t="str">
        <f>IF(MONTH(Deník!$C418)=J$2,IF(AND(Deník!$R418&gt;=0,Deník!$R418&lt;=1),"BE",Deník!$R418),"")</f>
        <v/>
      </c>
      <c r="K418" s="11" t="str">
        <f>IF(MONTH(Deník!$C418)=K$2,IF(AND(Deník!$R418&gt;=0,Deník!$R418&lt;=1),"BE",Deník!$R418),"")</f>
        <v/>
      </c>
      <c r="L418" s="11" t="str">
        <f>IF(MONTH(Deník!$C418)=L$2,IF(AND(Deník!$R418&gt;=0,Deník!$R418&lt;=1),"BE",Deník!$R418),"")</f>
        <v/>
      </c>
      <c r="M418" s="11" t="str">
        <f>IF(MONTH(Deník!$C418)=M$2,IF(AND(Deník!$R418&gt;=0,Deník!$R418&lt;=1),"BE",Deník!$R418),"")</f>
        <v/>
      </c>
      <c r="N418" s="11" t="str">
        <f>IF(MONTH(Deník!$C418)=N$2,IF(AND(Deník!$R418&gt;=0,Deník!$R418&lt;=1),"BE",Deník!$R418),"")</f>
        <v/>
      </c>
      <c r="O418" s="11" t="str">
        <f>IF(MONTH(Deník!$C418)=O$2,IF(AND(Deník!$R418&gt;=0,Deník!$R418&lt;=1),"BE",Deník!$R418),"")</f>
        <v/>
      </c>
      <c r="P418" s="11" t="str">
        <f>IF(MONTH(Deník!$C418)=P$2,IF(AND(Deník!$R418&gt;=0,Deník!$R418&lt;=1),"BE",Deník!$R418),"")</f>
        <v/>
      </c>
      <c r="Q418" s="11" t="str">
        <f>IF(MONTH(Deník!$C418)=Q$2,IF(AND(Deník!$R418&gt;=0,Deník!$R418&lt;=1),"BE",Deník!$R418),"")</f>
        <v/>
      </c>
      <c r="R418" s="11" t="str">
        <f>IF(MONTH(Deník!$C418)=R$2,IF(AND(Deník!$R418&gt;=0,Deník!$R418&lt;=1),"BE",Deník!$R418),"")</f>
        <v/>
      </c>
      <c r="S418" s="57" t="str">
        <f>IF(MONTH(Deník!$C418)=S$2,IF(AND(Deník!$R418&gt;=0,Deník!$R418&lt;=1),"BE",Deník!$R418),"")</f>
        <v/>
      </c>
      <c r="U418" s="12"/>
      <c r="V418" s="12"/>
      <c r="X418" s="600" t="str">
        <f>IF(Deník!$R418&lt;&gt;"",IF(Deník!$B418=Statistika!$F$63,IF(AND(Deník!$R418&gt;=0,Deník!$R418&lt;=1),"BE",Deník!$R418),""),"")</f>
        <v/>
      </c>
      <c r="Y418" s="13" t="str">
        <f>IF(Deník!$R418&lt;&gt;"",IF(Deník!$B418=Statistika!$F$64,IF(AND(Deník!$R418&gt;=0,Deník!$R418&lt;=1),"BE",Deník!$R418),""),"")</f>
        <v/>
      </c>
      <c r="Z418" s="13" t="str">
        <f>IF(Deník!$R418&lt;&gt;"",IF(Deník!$B418=Statistika!$F$65,IF(AND(Deník!$R418&gt;=0,Deník!$R418&lt;=1),"BE",Deník!$R418),""),"")</f>
        <v/>
      </c>
      <c r="AA418" s="13" t="str">
        <f>IF(Deník!$R418&lt;&gt;"",IF(Deník!$B418=Statistika!$F$66,IF(AND(Deník!$R418&gt;=0,Deník!$R418&lt;=1),"BE",Deník!$R418),""),"")</f>
        <v/>
      </c>
      <c r="AB418" s="13" t="str">
        <f>IF(Deník!$R418&lt;&gt;"",IF(Deník!$B418=Statistika!$F$67,IF(AND(Deník!$R418&gt;=0,Deník!$R418&lt;=1),"BE",Deník!$R418),""),"")</f>
        <v/>
      </c>
      <c r="AC418" s="13" t="str">
        <f>IF(Deník!$R418&lt;&gt;"",IF(Deník!$B418=Statistika!$F$68,IF(AND(Deník!$R418&gt;=0,Deník!$R418&lt;=1),"BE",Deník!$R418),""),"")</f>
        <v/>
      </c>
      <c r="AD418" s="13" t="str">
        <f>IF(Deník!$R418&lt;&gt;"",IF(Deník!$B418=Statistika!$F$69,IF(AND(Deník!$R418&gt;=0,Deník!$R418&lt;=1),"BE",Deník!$R418),""),"")</f>
        <v/>
      </c>
      <c r="AE418" s="601" t="str">
        <f>IF(Deník!$R418&lt;&gt;"",IF(Deník!$B418=Statistika!$F$70,IF(AND(Deník!$R418&gt;=0,Deník!$R418&lt;=1),"BE",Deník!$R418),""),"")</f>
        <v/>
      </c>
      <c r="AF418" s="90"/>
      <c r="AG418" s="63" t="str">
        <f>IF(Deník!$R418&lt;&gt;"",IF(Deník!$J418="L",IF(AND(Deník!$R418&gt;=0,Deník!$R418&lt;=1),"BE",Deník!$R418),""),"")</f>
        <v/>
      </c>
      <c r="AH418" s="13" t="str">
        <f>IF(Deník!$R418&lt;&gt;"",IF(Deník!$J418="S",IF(AND(Deník!$R418&gt;=0,Deník!$R418&lt;=1),"BE",Deník!$R418),""),"")</f>
        <v/>
      </c>
      <c r="AI418" s="95"/>
      <c r="AJ418" s="71" t="str">
        <f>IF(Deník!N419&lt;&gt;"",Deník!N419*-1,"")</f>
        <v/>
      </c>
      <c r="AK418" s="88"/>
      <c r="AL418" s="63" t="str">
        <f>IF(WEEKDAY(Deník!$C418,2)=1,IF(AND(Deník!$R418&gt;=0,Deník!$R418&lt;=1),"BE",Deník!$R418),"")</f>
        <v/>
      </c>
      <c r="AM418" s="13" t="str">
        <f>IF(WEEKDAY(Deník!$C418,2)=2,IF(AND(Deník!$R418&gt;=0,Deník!$R418&lt;=1),"BE",Deník!$R418),"")</f>
        <v/>
      </c>
      <c r="AN418" s="13" t="str">
        <f>IF(WEEKDAY(Deník!$C418,2)=3,IF(AND(Deník!$R418&gt;=0,Deník!$R418&lt;=1),"BE",Deník!$R418),"")</f>
        <v/>
      </c>
      <c r="AO418" s="13" t="str">
        <f>IF(WEEKDAY(Deník!$C418,2)=4,IF(AND(Deník!$R418&gt;=0,Deník!$R418&lt;=1),"BE",Deník!$R418),"")</f>
        <v/>
      </c>
      <c r="AP418" s="60" t="str">
        <f>IF(WEEKDAY(Deník!$C418,2)=5,IF(AND(Deník!$R418&gt;=0,Deník!$R418&lt;=1),"BE",Deník!$R418),"")</f>
        <v/>
      </c>
      <c r="AQ418" s="99"/>
      <c r="AR418" s="100">
        <f>Deník!D418</f>
        <v>0</v>
      </c>
      <c r="AS418" s="63" t="str">
        <f>IF(Deník!$D418&lt;&gt;"",IF(AND(Deník!$D418&gt;=AS$2,Deník!$D418&lt;=AS$3),IF(AND(Deník!$R418&gt;=0,Deník!$R418&lt;=1),"BE",Deník!$R418),""),"")</f>
        <v/>
      </c>
      <c r="AT418" s="63" t="str">
        <f>IF(Deník!$D418&lt;&gt;"",IF(AND(Deník!$D418&gt;=AT$2,Deník!$D418&lt;=AT$3),IF(AND(Deník!$R418&gt;=0,Deník!$R418&lt;=1),"BE",Deník!$R418),""),"")</f>
        <v/>
      </c>
      <c r="AU418" s="63" t="str">
        <f>IF(Deník!$D418&lt;&gt;"",IF(AND(Deník!$D418&gt;=AU$2,Deník!$D418&lt;=AU$3),IF(AND(Deník!$R418&gt;=0,Deník!$R418&lt;=1),"BE",Deník!$R418),""),"")</f>
        <v/>
      </c>
      <c r="AV418" s="63" t="str">
        <f>IF(Deník!$D418&lt;&gt;"",IF(AND(Deník!$D418&gt;=AV$2,Deník!$D418&lt;=AV$3),IF(AND(Deník!$R418&gt;=0,Deník!$R418&lt;=1),"BE",Deník!$R418),""),"")</f>
        <v/>
      </c>
      <c r="AW418" s="63" t="str">
        <f>IF(Deník!$D418&lt;&gt;"",IF(AND(Deník!$D418&gt;=AW$2,Deník!$D418&lt;=AW$3),IF(AND(Deník!$R418&gt;=0,Deník!$R418&lt;=1),"BE",Deník!$R418),""),"")</f>
        <v/>
      </c>
      <c r="AX418" s="63" t="str">
        <f>IF(Deník!$D418&lt;&gt;"",IF(AND(Deník!$D418&gt;=AX$2,Deník!$D418&lt;=AX$3),IF(AND(Deník!$R418&gt;=0,Deník!$R418&lt;=1),"BE",Deník!$R418),""),"")</f>
        <v/>
      </c>
      <c r="AY418" s="63" t="str">
        <f>IF(Deník!$D418&lt;&gt;"",IF(AND(Deník!$D418&gt;=AY$2,Deník!$D418&lt;=AY$3),IF(AND(Deník!$R418&gt;=0,Deník!$R418&lt;=1),"BE",Deník!$R418),""),"")</f>
        <v/>
      </c>
      <c r="AZ418" s="63" t="str">
        <f>IF(Deník!$D418&lt;&gt;"",IF(AND(Deník!$D418&gt;=AZ$2,Deník!$D418&lt;=AZ$3),IF(AND(Deník!$R418&gt;=0,Deník!$R418&lt;=1),"BE",Deník!$R418),""),"")</f>
        <v/>
      </c>
      <c r="BA418" s="63" t="str">
        <f>IF(Deník!$D418&lt;&gt;"",IF(AND(Deník!$D418&gt;=BA$2,Deník!$D418&lt;=BA$3),IF(AND(Deník!$R418&gt;=0,Deník!$R418&lt;=1),"BE",Deník!$R418),""),"")</f>
        <v/>
      </c>
      <c r="BB418" s="63" t="str">
        <f>IF(Deník!$D418&lt;&gt;"",IF(AND(Deník!$D418&gt;=BB$2,Deník!$D418&lt;=BB$3),IF(AND(Deník!$R418&gt;=0,Deník!$R418&lt;=1),"BE",Deník!$R418),""),"")</f>
        <v/>
      </c>
      <c r="BC418" s="71" t="str">
        <f>IF(Deník!$D418&lt;&gt;"",IF(AND(Deník!$D418&gt;=BC$2,Deník!$D418&lt;=BC$3),IF(AND(Deník!$R418&gt;=0,Deník!$R418&lt;=1),"BE",Deník!$R418),""),"")</f>
        <v/>
      </c>
      <c r="BD418" s="20" t="str">
        <f>IF(Deník!$J419="S",(Deník!$M419-Deník!$K419),IF(Deník!$J419="L",(Deník!$K419-Deník!$M419),""))</f>
        <v/>
      </c>
      <c r="BE418" s="20" t="str">
        <f>IF(Deník!$J419="S",(Deník!$K419-Deník!$O419),IF(Deník!$J419="L",(Deník!$O419-Deník!$K419),""))</f>
        <v/>
      </c>
      <c r="BF418" s="20" t="str">
        <f>IF(Deník!$J419="S",(Deník!$K419-Deník!$L419),IF(Deník!$J419="L",(Deník!$L419-Deník!$K419),""))</f>
        <v/>
      </c>
      <c r="BG418" s="20" t="str">
        <f>IF(Deník!$J419="S",(Deník!$K419-Deník!$S419),IF(Deník!$J419="L",(Deník!$S419-Deník!$K419),""))</f>
        <v/>
      </c>
      <c r="BH418" s="20" t="str">
        <f>IF(Deník!$J419="S",(Deník!$K419-Deník!$U419),IF(Deník!$J419="L",(Deník!$U419-Deník!$K419),""))</f>
        <v/>
      </c>
      <c r="BI418" s="20" t="str">
        <f>IF(Deník!$R418&gt;1,Deník!$R418,"")</f>
        <v/>
      </c>
      <c r="BJ418" s="20" t="str">
        <f>IF(Deník!$R418&lt;0,Deník!$R418,"")</f>
        <v/>
      </c>
      <c r="BK418" s="17"/>
      <c r="BM418" s="233" t="str">
        <f>IF(Deník!$R418&lt;&gt;"",IF(Deník!$Y418=Statistika!$F$78,IF(AND(Deník!$R418&gt;=0,Deník!$R418&lt;=1),"BE",Deník!$R418),""),"")</f>
        <v/>
      </c>
      <c r="BN418" s="233" t="str">
        <f>IF(Deník!$R418&lt;&gt;"",IF(Deník!$Y418=Statistika!$F$79,IF(AND(Deník!$R418&gt;=0,Deník!$R418&lt;=1),"BE",Deník!$R418),""),"")</f>
        <v/>
      </c>
      <c r="BO418" s="233" t="str">
        <f>IF(Deník!$R418&lt;&gt;"",IF(Deník!$Y418=Statistika!$F$80,IF(AND(Deník!$R418&gt;=0,Deník!$R418&lt;=1),"BE",Deník!$R418),""),"")</f>
        <v/>
      </c>
      <c r="BP418" s="233" t="str">
        <f>IF(Deník!$R418&lt;&gt;"",IF(Deník!$Y418=Statistika!$F$81,IF(AND(Deník!$R418&gt;=0,Deník!$R418&lt;=1),"BE",Deník!$R418),""),"")</f>
        <v/>
      </c>
      <c r="BQ418" s="233" t="str">
        <f>IF(Deník!$R418&lt;&gt;"",IF(Deník!$Y418=Statistika!$F$82,IF(AND(Deník!$R418&gt;=0,Deník!$R418&lt;=1),"BE",Deník!$R418),""),"")</f>
        <v/>
      </c>
      <c r="BR418" s="233" t="str">
        <f>IF(Deník!$R418&lt;&gt;"",IF(Deník!$Y418=Statistika!$F$83,IF(AND(Deník!$R418&gt;=0,Deník!$R418&lt;=1),"BE",Deník!$R418),""),"")</f>
        <v/>
      </c>
      <c r="BS418" s="233" t="str">
        <f>IF(Deník!$R418&lt;&gt;"",IF(Deník!$Y418=Statistika!$F$84,IF(AND(Deník!$R418&gt;=0,Deník!$R418&lt;=1),"BE",Deník!$R418),""),"")</f>
        <v/>
      </c>
      <c r="BT418" s="233" t="str">
        <f>IF(Deník!$R418&lt;&gt;"",IF(Deník!$Y418=Statistika!$F$85,IF(AND(Deník!$R418&gt;=0,Deník!$R418&lt;=1),"BE",Deník!$R418),""),"")</f>
        <v/>
      </c>
      <c r="BU418" s="233" t="str">
        <f>IF(Deník!$R418&lt;&gt;"",IF(Deník!$Y418=Statistika!$F$86,IF(AND(Deník!$R418&gt;=0,Deník!$R418&lt;=1),"BE",Deník!$R418),""),"")</f>
        <v/>
      </c>
      <c r="BV418" s="233" t="str">
        <f>IF(Deník!$R418&lt;&gt;"",IF(Deník!$Y418=Statistika!$F$87,IF(AND(Deník!$R418&gt;=0,Deník!$R418&lt;=1),"BE",Deník!$R418),""),"")</f>
        <v/>
      </c>
      <c r="BW418" s="233" t="str">
        <f>IF(Deník!$R418&lt;&gt;"",IF(Deník!$Y418=Statistika!$F$88,IF(AND(Deník!$R418&gt;=0,Deník!$R418&lt;=1),"BE",Deník!$R418),""),"")</f>
        <v/>
      </c>
      <c r="BX418" s="233" t="str">
        <f>IF(Deník!$R418&lt;&gt;"",IF(Deník!$Y418=Statistika!$F$89,IF(AND(Deník!$R418&gt;=0,Deník!$R418&lt;=1),"BE",Deník!$R418),""),"")</f>
        <v/>
      </c>
      <c r="BY418" s="233" t="str">
        <f>IF(Deník!$R418&lt;&gt;"",IF(Deník!$Y418=Statistika!$F$90,IF(AND(Deník!$R418&gt;=0,Deník!$R418&lt;=1),"BE",Deník!$R418),""),"")</f>
        <v/>
      </c>
      <c r="BZ418" s="233" t="str">
        <f>IF(Deník!$R418&lt;&gt;"",IF(Deník!$Y418=Statistika!$F$91,IF(AND(Deník!$R418&gt;=0,Deník!$R418&lt;=1),"BE",Deník!$R418),""),"")</f>
        <v/>
      </c>
      <c r="CA418" s="233"/>
      <c r="CB418" s="233" t="str">
        <f>IF(Deník!$R418&lt;&gt;"",IF(Deník!$AB418="SL",IF(AND(Deník!$R418&gt;=0,Deník!$R418&lt;=1),"BE",Deník!$R418),""),"")</f>
        <v/>
      </c>
      <c r="CC418" s="233" t="str">
        <f>IF(Deník!$R418&lt;&gt;"",IF(Deník!$AB418="BE10",IF(AND(Deník!$R418&gt;=0,Deník!$R418&lt;=1),"BE",Deník!$R418),""),"")</f>
        <v/>
      </c>
      <c r="CD418" s="233" t="str">
        <f>IF(Deník!$R418&lt;&gt;"",IF(Deník!$AB418="BE15",IF(AND(Deník!$R418&gt;=0,Deník!$R418&lt;=1),"BE",Deník!$R418),""),"")</f>
        <v/>
      </c>
      <c r="CE418" s="233" t="str">
        <f>IF(Deník!$R418&lt;&gt;"",IF(Deník!$AB418="BE20",IF(AND(Deník!$R418&gt;=0,Deník!$R418&lt;=1),"BE",Deník!$R418),""),"")</f>
        <v/>
      </c>
      <c r="CF418" s="233" t="str">
        <f>IF(Deník!$R418&lt;&gt;"",IF(Deník!$AB418="TP1",IF(AND(Deník!$R418&gt;=0,Deník!$R418&lt;=1),"BE",Deník!$R418),""),"")</f>
        <v/>
      </c>
      <c r="CG418" s="233" t="str">
        <f>IF(Deník!$R418&lt;&gt;"",IF(Deník!$AB418="TP2",IF(AND(Deník!$R418&gt;=0,Deník!$R418&lt;=1),"BE",Deník!$R418),""),"")</f>
        <v/>
      </c>
      <c r="CH418" s="233" t="str">
        <f>IF(Deník!$R418&lt;&gt;"",IF(Deník!$AB418="TP3",IF(AND(Deník!$R418&gt;=0,Deník!$R418&lt;=1),"BE",Deník!$R418),""),"")</f>
        <v/>
      </c>
      <c r="CI418" s="233" t="str">
        <f>IF(Deník!$R418&lt;&gt;"",IF(Deník!$AB418="Trailing SL",IF(AND(Deník!$R418&gt;=0,Deník!$R418&lt;=1),"BE",Deník!$R418),""),"")</f>
        <v/>
      </c>
      <c r="CJ418" s="233" t="str">
        <f>IF(Deník!$R418&lt;&gt;"",IF(Deník!$AB418="Manual",IF(AND(Deník!$R418&gt;=0,Deník!$R418&lt;=1),"BE",Deník!$R418),""),"")</f>
        <v/>
      </c>
      <c r="CK418" s="233"/>
      <c r="CL418" s="233" t="str">
        <f>IF(Deník!$R418&lt;0,IF(Deník!$AC418=Statistika!$F$117,Deník!$R418,""),"")</f>
        <v/>
      </c>
      <c r="CM418" s="233" t="str">
        <f>IF(Deník!$R418&lt;0,IF(Deník!$AC418=Statistika!$F$118,Deník!$R418,""),"")</f>
        <v/>
      </c>
      <c r="CN418" s="233" t="str">
        <f>IF(Deník!$R418&lt;0,IF(Deník!$AC418=Statistika!$F$119,Deník!$R418,""),"")</f>
        <v/>
      </c>
      <c r="CO418" s="233" t="str">
        <f>IF(Deník!$R418&lt;0,IF(Deník!$AC418=Statistika!$F$120,Deník!$R418,""),"")</f>
        <v/>
      </c>
      <c r="CP418" s="233" t="str">
        <f>IF(Deník!$R418&lt;0,IF(Deník!$AC418=Statistika!$F$121,Deník!$R418,""),"")</f>
        <v/>
      </c>
      <c r="CQ418" s="233" t="str">
        <f>IF(Deník!$R418&lt;0,IF(Deník!$AC418=Statistika!$F$122,Deník!$R418,""),"")</f>
        <v/>
      </c>
      <c r="CR418" s="233" t="str">
        <f>IF(Deník!$R418&lt;0,IF(Deník!$AC418=Statistika!$F$123,Deník!$R418,""),"")</f>
        <v/>
      </c>
      <c r="CS418" s="233" t="str">
        <f>IF(Deník!$R418&lt;0,IF(Deník!$AC418=Statistika!$F$124,Deník!$R418,""),"")</f>
        <v/>
      </c>
      <c r="CT418" s="233" t="str">
        <f>IF(Deník!$R418&lt;0,IF(Deník!$AC418=Statistika!$F$125,Deník!$R418,""),"")</f>
        <v/>
      </c>
      <c r="CU418" s="233"/>
      <c r="CV418" s="233" t="str">
        <f>IF(Deník!$R418&lt;0,IF(Deník!$AD418=$CV$2,Deník!$R418,""),"")</f>
        <v/>
      </c>
      <c r="CW418" s="233" t="str">
        <f>IF(Deník!$R418&lt;0,IF(Deník!$AD418=$CW$2,Deník!$R418,""),"")</f>
        <v/>
      </c>
      <c r="CX418" s="233" t="str">
        <f>IF(Deník!$R418&lt;0,IF(Deník!$AD418=$CX$2,Deník!$R418,""),"")</f>
        <v/>
      </c>
      <c r="CY418" s="233" t="str">
        <f>IF(Deník!$R418&lt;0,IF(Deník!$AD418=$CY$2,Deník!$R418,""),"")</f>
        <v/>
      </c>
      <c r="CZ418" s="233" t="str">
        <f>IF(Deník!$R418&lt;0,IF(Deník!$AD418=$CZ$2,Deník!$R418,""),"")</f>
        <v/>
      </c>
      <c r="DL418" s="221">
        <f t="shared" si="18"/>
        <v>93847.029999999984</v>
      </c>
      <c r="DM418" s="220">
        <f t="shared" si="17"/>
        <v>-6.1529700000000132E-2</v>
      </c>
      <c r="DO418" s="50">
        <f>Deník!W419</f>
        <v>0</v>
      </c>
      <c r="DP418" s="102" t="str">
        <f>IF(AND(Deník!W419&gt;0),1,"")</f>
        <v/>
      </c>
      <c r="DQ418" s="102">
        <f>IF(AND(Deník!W419&lt;=0),1,"")</f>
        <v>1</v>
      </c>
      <c r="DR418" s="227"/>
      <c r="DS418" s="228"/>
      <c r="DT418" s="85"/>
      <c r="DU418" s="54">
        <f>IF(MONTH(Deník!$C418)=DU$2,Deník!$W418,"")</f>
        <v>0</v>
      </c>
      <c r="DV418" s="222" t="str">
        <f>IF(MONTH(Deník!$C418)=DV$2,Deník!$W418,"")</f>
        <v/>
      </c>
      <c r="DW418" s="222" t="str">
        <f>IF(MONTH(Deník!$C418)=DW$2,Deník!$W418,"")</f>
        <v/>
      </c>
      <c r="DX418" s="222" t="str">
        <f>IF(MONTH(Deník!$C418)=DX$2,Deník!$W418,"")</f>
        <v/>
      </c>
      <c r="DY418" s="222" t="str">
        <f>IF(MONTH(Deník!$C418)=DY$2,Deník!$W418,"")</f>
        <v/>
      </c>
      <c r="DZ418" s="222" t="str">
        <f>IF(MONTH(Deník!$C418)=DZ$2,Deník!$W418,"")</f>
        <v/>
      </c>
      <c r="EA418" s="222" t="str">
        <f>IF(MONTH(Deník!$C418)=EA$2,Deník!$W418,"")</f>
        <v/>
      </c>
      <c r="EB418" s="222" t="str">
        <f>IF(MONTH(Deník!$C418)=EB$2,Deník!$W418,"")</f>
        <v/>
      </c>
      <c r="EC418" s="222" t="str">
        <f>IF(MONTH(Deník!$C418)=EC$2,Deník!$W418,"")</f>
        <v/>
      </c>
      <c r="ED418" s="222" t="str">
        <f>IF(MONTH(Deník!$C418)=ED$2,Deník!$W418,"")</f>
        <v/>
      </c>
      <c r="EE418" s="222" t="str">
        <f>IF(MONTH(Deník!$C418)=EE$2,Deník!$W418,"")</f>
        <v/>
      </c>
      <c r="EF418" s="222" t="str">
        <f>IF(MONTH(Deník!$C418)=EF$2,Deník!$W418,"")</f>
        <v/>
      </c>
      <c r="EI418" s="600" t="str">
        <f>IF(Deník!$W418&lt;&gt;"",IF(Deník!$B418=Statistika!$F$63,Deník!$W418,""),"")</f>
        <v/>
      </c>
      <c r="EJ418" s="13" t="str">
        <f>IF(Deník!$W418&lt;&gt;"",IF(Deník!$B418=Statistika!$F$64,Deník!$W418,""),"")</f>
        <v/>
      </c>
      <c r="EK418" s="13" t="str">
        <f>IF(Deník!$W418&lt;&gt;"",IF(Deník!$B418=Statistika!$F$65,Deník!$W418,""),"")</f>
        <v/>
      </c>
      <c r="EL418" s="13" t="str">
        <f>IF(Deník!$W418&lt;&gt;"",IF(Deník!$B418=Statistika!$F$66,Deník!$W418,""),"")</f>
        <v/>
      </c>
      <c r="EM418" s="13" t="str">
        <f>IF(Deník!$W418&lt;&gt;"",IF(Deník!$B418=Statistika!$F$67,Deník!$W418,""),"")</f>
        <v/>
      </c>
      <c r="EN418" s="13" t="str">
        <f>IF(Deník!$W418&lt;&gt;"",IF(Deník!$B418=Statistika!$F$68,Deník!$W418,""),"")</f>
        <v/>
      </c>
      <c r="EO418" s="13" t="str">
        <f>IF(Deník!$W418&lt;&gt;"",IF(Deník!$B418=Statistika!$F$69,Deník!$W418,""),"")</f>
        <v/>
      </c>
      <c r="EP418" s="601" t="str">
        <f>IF(Deník!$W418&lt;&gt;"",IF(Deník!$B418=Statistika!$F$70,Deník!$W418,""),"")</f>
        <v/>
      </c>
      <c r="EQ418" s="90"/>
      <c r="ER418" s="63" t="str">
        <f>IF(Deník!$W418&lt;&gt;"",IF(Deník!$J418="L",Deník!$W418,""),"")</f>
        <v/>
      </c>
      <c r="ES418" s="13" t="str">
        <f>IF(Deník!$W418&lt;&gt;"",IF(Deník!$J418="S",Deník!$W418,""),"")</f>
        <v/>
      </c>
      <c r="ET418" s="95"/>
      <c r="EU418" s="88"/>
      <c r="EV418" s="63" t="str">
        <f>IF(WEEKDAY(Deník!$C418,2)=1,Deník!$W418,"")</f>
        <v/>
      </c>
      <c r="EW418" s="13" t="str">
        <f>IF(WEEKDAY(Deník!$C418,2)=2,Deník!$W418,"")</f>
        <v/>
      </c>
      <c r="EX418" s="13" t="str">
        <f>IF(WEEKDAY(Deník!$C418,2)=3,Deník!$W418,"")</f>
        <v/>
      </c>
      <c r="EY418" s="13" t="str">
        <f>IF(WEEKDAY(Deník!$C418,2)=4,Deník!$W418,"")</f>
        <v/>
      </c>
      <c r="EZ418" s="60" t="str">
        <f>IF(WEEKDAY(Deník!$C418,2)=5,Deník!$W418,"")</f>
        <v/>
      </c>
      <c r="FA418" s="99"/>
      <c r="FB418" s="100">
        <f>Deník!D418</f>
        <v>0</v>
      </c>
      <c r="FC418" s="63">
        <f>IF($FB418&lt;&gt;"",IF(AND($FB418&gt;=FC$2,$FB418&lt;=FC$3),Deník!$W418,""))</f>
        <v>0</v>
      </c>
      <c r="FD418" s="63" t="str">
        <f>IF($FB418&lt;&gt;"",IF(AND($FB418&gt;=FD$2,$FB418&lt;=FD$3),Deník!$W418,""))</f>
        <v/>
      </c>
      <c r="FE418" s="63" t="str">
        <f>IF($FB418&lt;&gt;"",IF(AND($FB418&gt;=FE$2,$FB418&lt;=FE$3),Deník!$W418,""))</f>
        <v/>
      </c>
      <c r="FF418" s="63" t="str">
        <f>IF($FB418&lt;&gt;"",IF(AND($FB418&gt;=FF$2,$FB418&lt;=FF$3),Deník!$W418,""))</f>
        <v/>
      </c>
      <c r="FG418" s="63" t="str">
        <f>IF($FB418&lt;&gt;"",IF(AND($FB418&gt;=FG$2,$FB418&lt;=FG$3),Deník!$W418,""))</f>
        <v/>
      </c>
      <c r="FH418" s="63" t="str">
        <f>IF($FB418&lt;&gt;"",IF(AND($FB418&gt;=FH$2,$FB418&lt;=FH$3),Deník!$W418,""))</f>
        <v/>
      </c>
      <c r="FI418" s="63" t="str">
        <f>IF($FB418&lt;&gt;"",IF(AND($FB418&gt;=FI$2,$FB418&lt;=FI$3),Deník!$W418,""))</f>
        <v/>
      </c>
      <c r="FJ418" s="63" t="str">
        <f>IF($FB418&lt;&gt;"",IF(AND($FB418&gt;=FJ$2,$FB418&lt;=FJ$3),Deník!$W418,""))</f>
        <v/>
      </c>
      <c r="FK418" s="63" t="str">
        <f>IF($FB418&lt;&gt;"",IF(AND($FB418&gt;=FK$2,$FB418&lt;=FK$3),Deník!$W418,""))</f>
        <v/>
      </c>
      <c r="FL418" s="63" t="str">
        <f>IF($FB418&lt;&gt;"",IF(AND($FB418&gt;=FL$2,$FB418&lt;=FL$3),Deník!$W418,""))</f>
        <v/>
      </c>
      <c r="FM418" s="63" t="str">
        <f>IF($FB418&lt;&gt;"",IF(AND($FB418&gt;=FM$2,$FB418&lt;=FM$3),Deník!$W418,""))</f>
        <v/>
      </c>
      <c r="FN418" s="13"/>
      <c r="FO418" s="20" t="str">
        <f>IF(Deník!$W418&gt;1,Deník!$W418,"")</f>
        <v/>
      </c>
      <c r="FP418" s="20" t="str">
        <f>IF(Deník!$W418&lt;0,Deník!$W418,"")</f>
        <v/>
      </c>
      <c r="FQ418" s="17"/>
      <c r="FS418" s="233"/>
      <c r="FT418" s="233" t="str">
        <f>IF(Deník!$W418&lt;&gt;"",IF(Deník!$Y418=Statistika!$F$78,Deník!$W418,""),"")</f>
        <v/>
      </c>
      <c r="FU418" s="233" t="str">
        <f>IF(Deník!$W418&lt;&gt;"",IF(Deník!$Y418=Statistika!$F$79,Deník!$W418,""),"")</f>
        <v/>
      </c>
      <c r="FV418" s="233" t="str">
        <f>IF(Deník!$W418&lt;&gt;"",IF(Deník!$Y418=Statistika!$F$80,Deník!$W418,""),"")</f>
        <v/>
      </c>
      <c r="FW418" s="233" t="str">
        <f>IF(Deník!$W418&lt;&gt;"",IF(Deník!$Y418=Statistika!$F$81,Deník!$W418,""),"")</f>
        <v/>
      </c>
      <c r="FX418" s="233" t="str">
        <f>IF(Deník!$W418&lt;&gt;"",IF(Deník!$Y418=Statistika!$F$82,Deník!$W418,""),"")</f>
        <v/>
      </c>
      <c r="FY418" s="233" t="str">
        <f>IF(Deník!$W418&lt;&gt;"",IF(Deník!$Y418=Statistika!$F$83,Deník!$W418,""),"")</f>
        <v/>
      </c>
      <c r="FZ418" s="233" t="str">
        <f>IF(Deník!$W418&lt;&gt;"",IF(Deník!$Y418=Statistika!$F$84,Deník!$W418,""),"")</f>
        <v/>
      </c>
      <c r="GA418" s="233" t="str">
        <f>IF(Deník!$W418&lt;&gt;"",IF(Deník!$Y418=Statistika!$F$85,Deník!$W418,""),"")</f>
        <v/>
      </c>
      <c r="GB418" s="233" t="str">
        <f>IF(Deník!$W418&lt;&gt;"",IF(Deník!$Y418=Statistika!$F$86,Deník!$W418,""),"")</f>
        <v/>
      </c>
      <c r="GC418" s="233" t="str">
        <f>IF(Deník!$W418&lt;&gt;"",IF(Deník!$Y418=Statistika!$F$87,Deník!$W418,""),"")</f>
        <v/>
      </c>
      <c r="GD418" s="233" t="str">
        <f>IF(Deník!$W418&lt;&gt;"",IF(Deník!$Y418=Statistika!$F$88,Deník!$W418,""),"")</f>
        <v/>
      </c>
      <c r="GE418" s="233" t="str">
        <f>IF(Deník!$W418&lt;&gt;"",IF(Deník!$Y418=Statistika!$F$89,Deník!$W418,""),"")</f>
        <v/>
      </c>
      <c r="GF418" s="233" t="str">
        <f>IF(Deník!$W418&lt;&gt;"",IF(Deník!$Y418=Statistika!$F$90,Deník!$W418,""),"")</f>
        <v/>
      </c>
      <c r="GG418" s="233" t="str">
        <f>IF(Deník!$W418&lt;&gt;"",IF(Deník!$Y418=Statistika!$F$91,Deník!$W418,""),"")</f>
        <v/>
      </c>
      <c r="GH418" s="233"/>
      <c r="GI418" s="233" t="str">
        <f>IF(Deník!$W418&lt;&gt;"",IF(Deník!$AB418=Statistika!$L$100,Deník!$W418,""),"")</f>
        <v/>
      </c>
      <c r="GJ418" s="233" t="str">
        <f>IF(Deník!$W418&lt;&gt;"",IF(Deník!$AB418=Statistika!$L$101,Deník!$W418,""),"")</f>
        <v/>
      </c>
      <c r="GK418" s="233" t="str">
        <f>IF(Deník!$W418&lt;&gt;"",IF(Deník!$AB418=Statistika!$L$102,Deník!$W418,""),"")</f>
        <v/>
      </c>
      <c r="GL418" s="233" t="str">
        <f>IF(Deník!$W418&lt;&gt;"",IF(Deník!$AB418=Statistika!$L$103,Deník!$W418,""),"")</f>
        <v/>
      </c>
      <c r="GM418" s="233" t="str">
        <f>IF(Deník!$W418&lt;&gt;"",IF(Deník!$AB418=Statistika!$L$104,Deník!$W418,""),"")</f>
        <v/>
      </c>
      <c r="GN418" s="233" t="str">
        <f>IF(Deník!$W418&lt;&gt;"",IF(Deník!$AB418=Statistika!$L$105,Deník!$W418,""),"")</f>
        <v/>
      </c>
      <c r="GO418" s="233" t="str">
        <f>IF(Deník!$W418&lt;&gt;"",IF(Deník!$AB418=Statistika!$L$106,Deník!$W418,""),"")</f>
        <v/>
      </c>
      <c r="GP418" s="233" t="str">
        <f>IF(Deník!$W418&lt;&gt;"",IF(Deník!$AB418=Statistika!$L$107,Deník!$W418,""),"")</f>
        <v/>
      </c>
      <c r="GQ418" s="233" t="str">
        <f>IF(Deník!$W418&lt;&gt;"",IF(Deník!$AB418=Statistika!$L$108,Deník!$W418,""),"")</f>
        <v/>
      </c>
      <c r="GS418" s="233" t="str">
        <f>IF(Deník!$W418&lt;0,IF(Deník!$AC418=Statistika!$F$117,Deník!$W418,""),"")</f>
        <v/>
      </c>
      <c r="GT418" s="233" t="str">
        <f>IF(Deník!$W418&lt;0,IF(Deník!$AC418=Statistika!$F$118,Deník!$W418,""),"")</f>
        <v/>
      </c>
      <c r="GU418" s="233" t="str">
        <f>IF(Deník!$W418&lt;0,IF(Deník!$AC418=Statistika!$F$119,Deník!$W418,""),"")</f>
        <v/>
      </c>
      <c r="GV418" s="233" t="str">
        <f>IF(Deník!$W418&lt;0,IF(Deník!$AC418=Statistika!$F$120,Deník!$W418,""),"")</f>
        <v/>
      </c>
      <c r="GW418" s="233" t="str">
        <f>IF(Deník!$W418&lt;0,IF(Deník!$AC418=Statistika!$F$121,Deník!$W418,""),"")</f>
        <v/>
      </c>
      <c r="GX418" s="233" t="str">
        <f>IF(Deník!$W418&lt;0,IF(Deník!$AC418=Statistika!$F$122,Deník!$W418,""),"")</f>
        <v/>
      </c>
      <c r="GY418" s="233" t="str">
        <f>IF(Deník!$W418&lt;0,IF(Deník!$AC418=Statistika!$F$123,Deník!$W418,""),"")</f>
        <v/>
      </c>
      <c r="GZ418" s="233" t="str">
        <f>IF(Deník!$W418&lt;0,IF(Deník!$AC418=Statistika!$F$124,Deník!$W418,""),"")</f>
        <v/>
      </c>
      <c r="HA418" s="233" t="str">
        <f>IF(Deník!$W418&lt;0,IF(Deník!$AC418=Statistika!$F$125,Deník!$W418,""),"")</f>
        <v/>
      </c>
      <c r="HC418" s="233" t="str">
        <f>IF(Deník!$W418&lt;0,IF(Deník!$AD418=Statistika!$F$133,Deník!$W418,""),"")</f>
        <v/>
      </c>
      <c r="HD418" s="233" t="str">
        <f>IF(Deník!$W418&lt;0,IF(Deník!$AD418=Statistika!$F$134,Deník!$W418,""),"")</f>
        <v/>
      </c>
      <c r="HE418" s="233" t="str">
        <f>IF(Deník!$W418&lt;0,IF(Deník!$AD418=Statistika!$F$135,Deník!$W418,""),"")</f>
        <v/>
      </c>
      <c r="HF418" s="233" t="str">
        <f>IF(Deník!$W418&lt;0,IF(Deník!$AD418=Statistika!$F$136,Deník!$W418,""),"")</f>
        <v/>
      </c>
      <c r="HG418" s="233" t="str">
        <f>IF(Deník!$W418&lt;0,IF(Deník!$AD418=Statistika!$F$137,Deník!$W418,""),"")</f>
        <v/>
      </c>
      <c r="ID418" s="8">
        <f>Tabulka4[[#This Row],[Sloupec3]]</f>
        <v>0</v>
      </c>
      <c r="IE418" s="17" t="str">
        <f>IF(AND([1]Deník!$C418&gt;='[1]Měsíční shrnutí'!$D$1,[1]Deník!$C418&lt;='[1]Měsíční shrnutí'!$F$1),[1]Deník!$X418,"")</f>
        <v/>
      </c>
    </row>
    <row r="419" spans="1:239">
      <c r="A419" s="8">
        <f>Deník!C420</f>
        <v>0</v>
      </c>
      <c r="B419" s="50" t="str">
        <f>Deník!R420</f>
        <v/>
      </c>
      <c r="C419" s="102" t="str">
        <f>IF(AND(Deník!R420&gt;1,Deník!R420&lt;&gt;""),1,"")</f>
        <v/>
      </c>
      <c r="D419" s="102" t="str">
        <f>IF(AND(Deník!R420&lt;=0,Deník!R420&lt;&gt;""),1,"")</f>
        <v/>
      </c>
      <c r="E419" s="103" t="str">
        <f>IF(AND(Deník!R420&gt;=0,Deník!R420&lt;=1),1,"")</f>
        <v/>
      </c>
      <c r="F419" s="79" t="str">
        <f>IF(Deník!R420&lt;&gt;"",Deník!R420+F418,"")</f>
        <v/>
      </c>
      <c r="G419" s="85"/>
      <c r="H419" s="54" t="str">
        <f>IF(MONTH(Deník!$C419)=H$2,IF(AND(Deník!$R419&gt;=0,Deník!$R419&lt;=1),"BE",Deník!$R419),"")</f>
        <v/>
      </c>
      <c r="I419" s="11" t="str">
        <f>IF(MONTH(Deník!$C419)=I$2,IF(AND(Deník!$R419&gt;=0,Deník!$R419&lt;=1),"BE",Deník!$R419),"")</f>
        <v/>
      </c>
      <c r="J419" s="11" t="str">
        <f>IF(MONTH(Deník!$C419)=J$2,IF(AND(Deník!$R419&gt;=0,Deník!$R419&lt;=1),"BE",Deník!$R419),"")</f>
        <v/>
      </c>
      <c r="K419" s="11" t="str">
        <f>IF(MONTH(Deník!$C419)=K$2,IF(AND(Deník!$R419&gt;=0,Deník!$R419&lt;=1),"BE",Deník!$R419),"")</f>
        <v/>
      </c>
      <c r="L419" s="11" t="str">
        <f>IF(MONTH(Deník!$C419)=L$2,IF(AND(Deník!$R419&gt;=0,Deník!$R419&lt;=1),"BE",Deník!$R419),"")</f>
        <v/>
      </c>
      <c r="M419" s="11" t="str">
        <f>IF(MONTH(Deník!$C419)=M$2,IF(AND(Deník!$R419&gt;=0,Deník!$R419&lt;=1),"BE",Deník!$R419),"")</f>
        <v/>
      </c>
      <c r="N419" s="11" t="str">
        <f>IF(MONTH(Deník!$C419)=N$2,IF(AND(Deník!$R419&gt;=0,Deník!$R419&lt;=1),"BE",Deník!$R419),"")</f>
        <v/>
      </c>
      <c r="O419" s="11" t="str">
        <f>IF(MONTH(Deník!$C419)=O$2,IF(AND(Deník!$R419&gt;=0,Deník!$R419&lt;=1),"BE",Deník!$R419),"")</f>
        <v/>
      </c>
      <c r="P419" s="11" t="str">
        <f>IF(MONTH(Deník!$C419)=P$2,IF(AND(Deník!$R419&gt;=0,Deník!$R419&lt;=1),"BE",Deník!$R419),"")</f>
        <v/>
      </c>
      <c r="Q419" s="11" t="str">
        <f>IF(MONTH(Deník!$C419)=Q$2,IF(AND(Deník!$R419&gt;=0,Deník!$R419&lt;=1),"BE",Deník!$R419),"")</f>
        <v/>
      </c>
      <c r="R419" s="11" t="str">
        <f>IF(MONTH(Deník!$C419)=R$2,IF(AND(Deník!$R419&gt;=0,Deník!$R419&lt;=1),"BE",Deník!$R419),"")</f>
        <v/>
      </c>
      <c r="S419" s="57" t="str">
        <f>IF(MONTH(Deník!$C419)=S$2,IF(AND(Deník!$R419&gt;=0,Deník!$R419&lt;=1),"BE",Deník!$R419),"")</f>
        <v/>
      </c>
      <c r="U419" s="12"/>
      <c r="V419" s="12"/>
      <c r="X419" s="600" t="str">
        <f>IF(Deník!$R419&lt;&gt;"",IF(Deník!$B419=Statistika!$F$63,IF(AND(Deník!$R419&gt;=0,Deník!$R419&lt;=1),"BE",Deník!$R419),""),"")</f>
        <v/>
      </c>
      <c r="Y419" s="13" t="str">
        <f>IF(Deník!$R419&lt;&gt;"",IF(Deník!$B419=Statistika!$F$64,IF(AND(Deník!$R419&gt;=0,Deník!$R419&lt;=1),"BE",Deník!$R419),""),"")</f>
        <v/>
      </c>
      <c r="Z419" s="13" t="str">
        <f>IF(Deník!$R419&lt;&gt;"",IF(Deník!$B419=Statistika!$F$65,IF(AND(Deník!$R419&gt;=0,Deník!$R419&lt;=1),"BE",Deník!$R419),""),"")</f>
        <v/>
      </c>
      <c r="AA419" s="13" t="str">
        <f>IF(Deník!$R419&lt;&gt;"",IF(Deník!$B419=Statistika!$F$66,IF(AND(Deník!$R419&gt;=0,Deník!$R419&lt;=1),"BE",Deník!$R419),""),"")</f>
        <v/>
      </c>
      <c r="AB419" s="13" t="str">
        <f>IF(Deník!$R419&lt;&gt;"",IF(Deník!$B419=Statistika!$F$67,IF(AND(Deník!$R419&gt;=0,Deník!$R419&lt;=1),"BE",Deník!$R419),""),"")</f>
        <v/>
      </c>
      <c r="AC419" s="13" t="str">
        <f>IF(Deník!$R419&lt;&gt;"",IF(Deník!$B419=Statistika!$F$68,IF(AND(Deník!$R419&gt;=0,Deník!$R419&lt;=1),"BE",Deník!$R419),""),"")</f>
        <v/>
      </c>
      <c r="AD419" s="13" t="str">
        <f>IF(Deník!$R419&lt;&gt;"",IF(Deník!$B419=Statistika!$F$69,IF(AND(Deník!$R419&gt;=0,Deník!$R419&lt;=1),"BE",Deník!$R419),""),"")</f>
        <v/>
      </c>
      <c r="AE419" s="601" t="str">
        <f>IF(Deník!$R419&lt;&gt;"",IF(Deník!$B419=Statistika!$F$70,IF(AND(Deník!$R419&gt;=0,Deník!$R419&lt;=1),"BE",Deník!$R419),""),"")</f>
        <v/>
      </c>
      <c r="AF419" s="90"/>
      <c r="AG419" s="63" t="str">
        <f>IF(Deník!$R419&lt;&gt;"",IF(Deník!$J419="L",IF(AND(Deník!$R419&gt;=0,Deník!$R419&lt;=1),"BE",Deník!$R419),""),"")</f>
        <v/>
      </c>
      <c r="AH419" s="13" t="str">
        <f>IF(Deník!$R419&lt;&gt;"",IF(Deník!$J419="S",IF(AND(Deník!$R419&gt;=0,Deník!$R419&lt;=1),"BE",Deník!$R419),""),"")</f>
        <v/>
      </c>
      <c r="AI419" s="95"/>
      <c r="AJ419" s="71" t="str">
        <f>IF(Deník!N420&lt;&gt;"",Deník!N420*-1,"")</f>
        <v/>
      </c>
      <c r="AK419" s="88"/>
      <c r="AL419" s="63" t="str">
        <f>IF(WEEKDAY(Deník!$C419,2)=1,IF(AND(Deník!$R419&gt;=0,Deník!$R419&lt;=1),"BE",Deník!$R419),"")</f>
        <v/>
      </c>
      <c r="AM419" s="13" t="str">
        <f>IF(WEEKDAY(Deník!$C419,2)=2,IF(AND(Deník!$R419&gt;=0,Deník!$R419&lt;=1),"BE",Deník!$R419),"")</f>
        <v/>
      </c>
      <c r="AN419" s="13" t="str">
        <f>IF(WEEKDAY(Deník!$C419,2)=3,IF(AND(Deník!$R419&gt;=0,Deník!$R419&lt;=1),"BE",Deník!$R419),"")</f>
        <v/>
      </c>
      <c r="AO419" s="13" t="str">
        <f>IF(WEEKDAY(Deník!$C419,2)=4,IF(AND(Deník!$R419&gt;=0,Deník!$R419&lt;=1),"BE",Deník!$R419),"")</f>
        <v/>
      </c>
      <c r="AP419" s="60" t="str">
        <f>IF(WEEKDAY(Deník!$C419,2)=5,IF(AND(Deník!$R419&gt;=0,Deník!$R419&lt;=1),"BE",Deník!$R419),"")</f>
        <v/>
      </c>
      <c r="AQ419" s="99"/>
      <c r="AR419" s="100">
        <f>Deník!D419</f>
        <v>0</v>
      </c>
      <c r="AS419" s="63" t="str">
        <f>IF(Deník!$D419&lt;&gt;"",IF(AND(Deník!$D419&gt;=AS$2,Deník!$D419&lt;=AS$3),IF(AND(Deník!$R419&gt;=0,Deník!$R419&lt;=1),"BE",Deník!$R419),""),"")</f>
        <v/>
      </c>
      <c r="AT419" s="63" t="str">
        <f>IF(Deník!$D419&lt;&gt;"",IF(AND(Deník!$D419&gt;=AT$2,Deník!$D419&lt;=AT$3),IF(AND(Deník!$R419&gt;=0,Deník!$R419&lt;=1),"BE",Deník!$R419),""),"")</f>
        <v/>
      </c>
      <c r="AU419" s="63" t="str">
        <f>IF(Deník!$D419&lt;&gt;"",IF(AND(Deník!$D419&gt;=AU$2,Deník!$D419&lt;=AU$3),IF(AND(Deník!$R419&gt;=0,Deník!$R419&lt;=1),"BE",Deník!$R419),""),"")</f>
        <v/>
      </c>
      <c r="AV419" s="63" t="str">
        <f>IF(Deník!$D419&lt;&gt;"",IF(AND(Deník!$D419&gt;=AV$2,Deník!$D419&lt;=AV$3),IF(AND(Deník!$R419&gt;=0,Deník!$R419&lt;=1),"BE",Deník!$R419),""),"")</f>
        <v/>
      </c>
      <c r="AW419" s="63" t="str">
        <f>IF(Deník!$D419&lt;&gt;"",IF(AND(Deník!$D419&gt;=AW$2,Deník!$D419&lt;=AW$3),IF(AND(Deník!$R419&gt;=0,Deník!$R419&lt;=1),"BE",Deník!$R419),""),"")</f>
        <v/>
      </c>
      <c r="AX419" s="63" t="str">
        <f>IF(Deník!$D419&lt;&gt;"",IF(AND(Deník!$D419&gt;=AX$2,Deník!$D419&lt;=AX$3),IF(AND(Deník!$R419&gt;=0,Deník!$R419&lt;=1),"BE",Deník!$R419),""),"")</f>
        <v/>
      </c>
      <c r="AY419" s="63" t="str">
        <f>IF(Deník!$D419&lt;&gt;"",IF(AND(Deník!$D419&gt;=AY$2,Deník!$D419&lt;=AY$3),IF(AND(Deník!$R419&gt;=0,Deník!$R419&lt;=1),"BE",Deník!$R419),""),"")</f>
        <v/>
      </c>
      <c r="AZ419" s="63" t="str">
        <f>IF(Deník!$D419&lt;&gt;"",IF(AND(Deník!$D419&gt;=AZ$2,Deník!$D419&lt;=AZ$3),IF(AND(Deník!$R419&gt;=0,Deník!$R419&lt;=1),"BE",Deník!$R419),""),"")</f>
        <v/>
      </c>
      <c r="BA419" s="63" t="str">
        <f>IF(Deník!$D419&lt;&gt;"",IF(AND(Deník!$D419&gt;=BA$2,Deník!$D419&lt;=BA$3),IF(AND(Deník!$R419&gt;=0,Deník!$R419&lt;=1),"BE",Deník!$R419),""),"")</f>
        <v/>
      </c>
      <c r="BB419" s="63" t="str">
        <f>IF(Deník!$D419&lt;&gt;"",IF(AND(Deník!$D419&gt;=BB$2,Deník!$D419&lt;=BB$3),IF(AND(Deník!$R419&gt;=0,Deník!$R419&lt;=1),"BE",Deník!$R419),""),"")</f>
        <v/>
      </c>
      <c r="BC419" s="71" t="str">
        <f>IF(Deník!$D419&lt;&gt;"",IF(AND(Deník!$D419&gt;=BC$2,Deník!$D419&lt;=BC$3),IF(AND(Deník!$R419&gt;=0,Deník!$R419&lt;=1),"BE",Deník!$R419),""),"")</f>
        <v/>
      </c>
      <c r="BD419" s="20" t="str">
        <f>IF(Deník!$J420="S",(Deník!$M420-Deník!$K420),IF(Deník!$J420="L",(Deník!$K420-Deník!$M420),""))</f>
        <v/>
      </c>
      <c r="BE419" s="20" t="str">
        <f>IF(Deník!$J420="S",(Deník!$K420-Deník!$O420),IF(Deník!$J420="L",(Deník!$O420-Deník!$K420),""))</f>
        <v/>
      </c>
      <c r="BF419" s="20" t="str">
        <f>IF(Deník!$J420="S",(Deník!$K420-Deník!$L420),IF(Deník!$J420="L",(Deník!$L420-Deník!$K420),""))</f>
        <v/>
      </c>
      <c r="BG419" s="20" t="str">
        <f>IF(Deník!$J420="S",(Deník!$K420-Deník!$S420),IF(Deník!$J420="L",(Deník!$S420-Deník!$K420),""))</f>
        <v/>
      </c>
      <c r="BH419" s="20" t="str">
        <f>IF(Deník!$J420="S",(Deník!$K420-Deník!$U420),IF(Deník!$J420="L",(Deník!$U420-Deník!$K420),""))</f>
        <v/>
      </c>
      <c r="BI419" s="20" t="str">
        <f>IF(Deník!$R419&gt;1,Deník!$R419,"")</f>
        <v/>
      </c>
      <c r="BJ419" s="20" t="str">
        <f>IF(Deník!$R419&lt;0,Deník!$R419,"")</f>
        <v/>
      </c>
      <c r="BK419" s="17"/>
      <c r="BM419" s="233" t="str">
        <f>IF(Deník!$R419&lt;&gt;"",IF(Deník!$Y419=Statistika!$F$78,IF(AND(Deník!$R419&gt;=0,Deník!$R419&lt;=1),"BE",Deník!$R419),""),"")</f>
        <v/>
      </c>
      <c r="BN419" s="233" t="str">
        <f>IF(Deník!$R419&lt;&gt;"",IF(Deník!$Y419=Statistika!$F$79,IF(AND(Deník!$R419&gt;=0,Deník!$R419&lt;=1),"BE",Deník!$R419),""),"")</f>
        <v/>
      </c>
      <c r="BO419" s="233" t="str">
        <f>IF(Deník!$R419&lt;&gt;"",IF(Deník!$Y419=Statistika!$F$80,IF(AND(Deník!$R419&gt;=0,Deník!$R419&lt;=1),"BE",Deník!$R419),""),"")</f>
        <v/>
      </c>
      <c r="BP419" s="233" t="str">
        <f>IF(Deník!$R419&lt;&gt;"",IF(Deník!$Y419=Statistika!$F$81,IF(AND(Deník!$R419&gt;=0,Deník!$R419&lt;=1),"BE",Deník!$R419),""),"")</f>
        <v/>
      </c>
      <c r="BQ419" s="233" t="str">
        <f>IF(Deník!$R419&lt;&gt;"",IF(Deník!$Y419=Statistika!$F$82,IF(AND(Deník!$R419&gt;=0,Deník!$R419&lt;=1),"BE",Deník!$R419),""),"")</f>
        <v/>
      </c>
      <c r="BR419" s="233" t="str">
        <f>IF(Deník!$R419&lt;&gt;"",IF(Deník!$Y419=Statistika!$F$83,IF(AND(Deník!$R419&gt;=0,Deník!$R419&lt;=1),"BE",Deník!$R419),""),"")</f>
        <v/>
      </c>
      <c r="BS419" s="233" t="str">
        <f>IF(Deník!$R419&lt;&gt;"",IF(Deník!$Y419=Statistika!$F$84,IF(AND(Deník!$R419&gt;=0,Deník!$R419&lt;=1),"BE",Deník!$R419),""),"")</f>
        <v/>
      </c>
      <c r="BT419" s="233" t="str">
        <f>IF(Deník!$R419&lt;&gt;"",IF(Deník!$Y419=Statistika!$F$85,IF(AND(Deník!$R419&gt;=0,Deník!$R419&lt;=1),"BE",Deník!$R419),""),"")</f>
        <v/>
      </c>
      <c r="BU419" s="233" t="str">
        <f>IF(Deník!$R419&lt;&gt;"",IF(Deník!$Y419=Statistika!$F$86,IF(AND(Deník!$R419&gt;=0,Deník!$R419&lt;=1),"BE",Deník!$R419),""),"")</f>
        <v/>
      </c>
      <c r="BV419" s="233" t="str">
        <f>IF(Deník!$R419&lt;&gt;"",IF(Deník!$Y419=Statistika!$F$87,IF(AND(Deník!$R419&gt;=0,Deník!$R419&lt;=1),"BE",Deník!$R419),""),"")</f>
        <v/>
      </c>
      <c r="BW419" s="233" t="str">
        <f>IF(Deník!$R419&lt;&gt;"",IF(Deník!$Y419=Statistika!$F$88,IF(AND(Deník!$R419&gt;=0,Deník!$R419&lt;=1),"BE",Deník!$R419),""),"")</f>
        <v/>
      </c>
      <c r="BX419" s="233" t="str">
        <f>IF(Deník!$R419&lt;&gt;"",IF(Deník!$Y419=Statistika!$F$89,IF(AND(Deník!$R419&gt;=0,Deník!$R419&lt;=1),"BE",Deník!$R419),""),"")</f>
        <v/>
      </c>
      <c r="BY419" s="233" t="str">
        <f>IF(Deník!$R419&lt;&gt;"",IF(Deník!$Y419=Statistika!$F$90,IF(AND(Deník!$R419&gt;=0,Deník!$R419&lt;=1),"BE",Deník!$R419),""),"")</f>
        <v/>
      </c>
      <c r="BZ419" s="233" t="str">
        <f>IF(Deník!$R419&lt;&gt;"",IF(Deník!$Y419=Statistika!$F$91,IF(AND(Deník!$R419&gt;=0,Deník!$R419&lt;=1),"BE",Deník!$R419),""),"")</f>
        <v/>
      </c>
      <c r="CA419" s="233"/>
      <c r="CB419" s="233" t="str">
        <f>IF(Deník!$R419&lt;&gt;"",IF(Deník!$AB419="SL",IF(AND(Deník!$R419&gt;=0,Deník!$R419&lt;=1),"BE",Deník!$R419),""),"")</f>
        <v/>
      </c>
      <c r="CC419" s="233" t="str">
        <f>IF(Deník!$R419&lt;&gt;"",IF(Deník!$AB419="BE10",IF(AND(Deník!$R419&gt;=0,Deník!$R419&lt;=1),"BE",Deník!$R419),""),"")</f>
        <v/>
      </c>
      <c r="CD419" s="233" t="str">
        <f>IF(Deník!$R419&lt;&gt;"",IF(Deník!$AB419="BE15",IF(AND(Deník!$R419&gt;=0,Deník!$R419&lt;=1),"BE",Deník!$R419),""),"")</f>
        <v/>
      </c>
      <c r="CE419" s="233" t="str">
        <f>IF(Deník!$R419&lt;&gt;"",IF(Deník!$AB419="BE20",IF(AND(Deník!$R419&gt;=0,Deník!$R419&lt;=1),"BE",Deník!$R419),""),"")</f>
        <v/>
      </c>
      <c r="CF419" s="233" t="str">
        <f>IF(Deník!$R419&lt;&gt;"",IF(Deník!$AB419="TP1",IF(AND(Deník!$R419&gt;=0,Deník!$R419&lt;=1),"BE",Deník!$R419),""),"")</f>
        <v/>
      </c>
      <c r="CG419" s="233" t="str">
        <f>IF(Deník!$R419&lt;&gt;"",IF(Deník!$AB419="TP2",IF(AND(Deník!$R419&gt;=0,Deník!$R419&lt;=1),"BE",Deník!$R419),""),"")</f>
        <v/>
      </c>
      <c r="CH419" s="233" t="str">
        <f>IF(Deník!$R419&lt;&gt;"",IF(Deník!$AB419="TP3",IF(AND(Deník!$R419&gt;=0,Deník!$R419&lt;=1),"BE",Deník!$R419),""),"")</f>
        <v/>
      </c>
      <c r="CI419" s="233" t="str">
        <f>IF(Deník!$R419&lt;&gt;"",IF(Deník!$AB419="Trailing SL",IF(AND(Deník!$R419&gt;=0,Deník!$R419&lt;=1),"BE",Deník!$R419),""),"")</f>
        <v/>
      </c>
      <c r="CJ419" s="233" t="str">
        <f>IF(Deník!$R419&lt;&gt;"",IF(Deník!$AB419="Manual",IF(AND(Deník!$R419&gt;=0,Deník!$R419&lt;=1),"BE",Deník!$R419),""),"")</f>
        <v/>
      </c>
      <c r="CK419" s="233"/>
      <c r="CL419" s="233" t="str">
        <f>IF(Deník!$R419&lt;0,IF(Deník!$AC419=Statistika!$F$117,Deník!$R419,""),"")</f>
        <v/>
      </c>
      <c r="CM419" s="233" t="str">
        <f>IF(Deník!$R419&lt;0,IF(Deník!$AC419=Statistika!$F$118,Deník!$R419,""),"")</f>
        <v/>
      </c>
      <c r="CN419" s="233" t="str">
        <f>IF(Deník!$R419&lt;0,IF(Deník!$AC419=Statistika!$F$119,Deník!$R419,""),"")</f>
        <v/>
      </c>
      <c r="CO419" s="233" t="str">
        <f>IF(Deník!$R419&lt;0,IF(Deník!$AC419=Statistika!$F$120,Deník!$R419,""),"")</f>
        <v/>
      </c>
      <c r="CP419" s="233" t="str">
        <f>IF(Deník!$R419&lt;0,IF(Deník!$AC419=Statistika!$F$121,Deník!$R419,""),"")</f>
        <v/>
      </c>
      <c r="CQ419" s="233" t="str">
        <f>IF(Deník!$R419&lt;0,IF(Deník!$AC419=Statistika!$F$122,Deník!$R419,""),"")</f>
        <v/>
      </c>
      <c r="CR419" s="233" t="str">
        <f>IF(Deník!$R419&lt;0,IF(Deník!$AC419=Statistika!$F$123,Deník!$R419,""),"")</f>
        <v/>
      </c>
      <c r="CS419" s="233" t="str">
        <f>IF(Deník!$R419&lt;0,IF(Deník!$AC419=Statistika!$F$124,Deník!$R419,""),"")</f>
        <v/>
      </c>
      <c r="CT419" s="233" t="str">
        <f>IF(Deník!$R419&lt;0,IF(Deník!$AC419=Statistika!$F$125,Deník!$R419,""),"")</f>
        <v/>
      </c>
      <c r="CU419" s="233"/>
      <c r="CV419" s="233" t="str">
        <f>IF(Deník!$R419&lt;0,IF(Deník!$AD419=$CV$2,Deník!$R419,""),"")</f>
        <v/>
      </c>
      <c r="CW419" s="233" t="str">
        <f>IF(Deník!$R419&lt;0,IF(Deník!$AD419=$CW$2,Deník!$R419,""),"")</f>
        <v/>
      </c>
      <c r="CX419" s="233" t="str">
        <f>IF(Deník!$R419&lt;0,IF(Deník!$AD419=$CX$2,Deník!$R419,""),"")</f>
        <v/>
      </c>
      <c r="CY419" s="233" t="str">
        <f>IF(Deník!$R419&lt;0,IF(Deník!$AD419=$CY$2,Deník!$R419,""),"")</f>
        <v/>
      </c>
      <c r="CZ419" s="233" t="str">
        <f>IF(Deník!$R419&lt;0,IF(Deník!$AD419=$CZ$2,Deník!$R419,""),"")</f>
        <v/>
      </c>
      <c r="DL419" s="221">
        <f t="shared" si="18"/>
        <v>93847.029999999984</v>
      </c>
      <c r="DM419" s="220">
        <f t="shared" si="17"/>
        <v>-6.1529700000000132E-2</v>
      </c>
      <c r="DO419" s="50">
        <f>Deník!W420</f>
        <v>0</v>
      </c>
      <c r="DP419" s="102" t="str">
        <f>IF(AND(Deník!W420&gt;0),1,"")</f>
        <v/>
      </c>
      <c r="DQ419" s="102">
        <f>IF(AND(Deník!W420&lt;=0),1,"")</f>
        <v>1</v>
      </c>
      <c r="DR419" s="227"/>
      <c r="DS419" s="228"/>
      <c r="DT419" s="85"/>
      <c r="DU419" s="54">
        <f>IF(MONTH(Deník!$C419)=DU$2,Deník!$W419,"")</f>
        <v>0</v>
      </c>
      <c r="DV419" s="222" t="str">
        <f>IF(MONTH(Deník!$C419)=DV$2,Deník!$W419,"")</f>
        <v/>
      </c>
      <c r="DW419" s="222" t="str">
        <f>IF(MONTH(Deník!$C419)=DW$2,Deník!$W419,"")</f>
        <v/>
      </c>
      <c r="DX419" s="222" t="str">
        <f>IF(MONTH(Deník!$C419)=DX$2,Deník!$W419,"")</f>
        <v/>
      </c>
      <c r="DY419" s="222" t="str">
        <f>IF(MONTH(Deník!$C419)=DY$2,Deník!$W419,"")</f>
        <v/>
      </c>
      <c r="DZ419" s="222" t="str">
        <f>IF(MONTH(Deník!$C419)=DZ$2,Deník!$W419,"")</f>
        <v/>
      </c>
      <c r="EA419" s="222" t="str">
        <f>IF(MONTH(Deník!$C419)=EA$2,Deník!$W419,"")</f>
        <v/>
      </c>
      <c r="EB419" s="222" t="str">
        <f>IF(MONTH(Deník!$C419)=EB$2,Deník!$W419,"")</f>
        <v/>
      </c>
      <c r="EC419" s="222" t="str">
        <f>IF(MONTH(Deník!$C419)=EC$2,Deník!$W419,"")</f>
        <v/>
      </c>
      <c r="ED419" s="222" t="str">
        <f>IF(MONTH(Deník!$C419)=ED$2,Deník!$W419,"")</f>
        <v/>
      </c>
      <c r="EE419" s="222" t="str">
        <f>IF(MONTH(Deník!$C419)=EE$2,Deník!$W419,"")</f>
        <v/>
      </c>
      <c r="EF419" s="222" t="str">
        <f>IF(MONTH(Deník!$C419)=EF$2,Deník!$W419,"")</f>
        <v/>
      </c>
      <c r="EI419" s="600" t="str">
        <f>IF(Deník!$W419&lt;&gt;"",IF(Deník!$B419=Statistika!$F$63,Deník!$W419,""),"")</f>
        <v/>
      </c>
      <c r="EJ419" s="13" t="str">
        <f>IF(Deník!$W419&lt;&gt;"",IF(Deník!$B419=Statistika!$F$64,Deník!$W419,""),"")</f>
        <v/>
      </c>
      <c r="EK419" s="13" t="str">
        <f>IF(Deník!$W419&lt;&gt;"",IF(Deník!$B419=Statistika!$F$65,Deník!$W419,""),"")</f>
        <v/>
      </c>
      <c r="EL419" s="13" t="str">
        <f>IF(Deník!$W419&lt;&gt;"",IF(Deník!$B419=Statistika!$F$66,Deník!$W419,""),"")</f>
        <v/>
      </c>
      <c r="EM419" s="13" t="str">
        <f>IF(Deník!$W419&lt;&gt;"",IF(Deník!$B419=Statistika!$F$67,Deník!$W419,""),"")</f>
        <v/>
      </c>
      <c r="EN419" s="13" t="str">
        <f>IF(Deník!$W419&lt;&gt;"",IF(Deník!$B419=Statistika!$F$68,Deník!$W419,""),"")</f>
        <v/>
      </c>
      <c r="EO419" s="13" t="str">
        <f>IF(Deník!$W419&lt;&gt;"",IF(Deník!$B419=Statistika!$F$69,Deník!$W419,""),"")</f>
        <v/>
      </c>
      <c r="EP419" s="601" t="str">
        <f>IF(Deník!$W419&lt;&gt;"",IF(Deník!$B419=Statistika!$F$70,Deník!$W419,""),"")</f>
        <v/>
      </c>
      <c r="EQ419" s="90"/>
      <c r="ER419" s="63" t="str">
        <f>IF(Deník!$W419&lt;&gt;"",IF(Deník!$J419="L",Deník!$W419,""),"")</f>
        <v/>
      </c>
      <c r="ES419" s="13" t="str">
        <f>IF(Deník!$W419&lt;&gt;"",IF(Deník!$J419="S",Deník!$W419,""),"")</f>
        <v/>
      </c>
      <c r="ET419" s="95"/>
      <c r="EU419" s="88"/>
      <c r="EV419" s="63" t="str">
        <f>IF(WEEKDAY(Deník!$C419,2)=1,Deník!$W419,"")</f>
        <v/>
      </c>
      <c r="EW419" s="13" t="str">
        <f>IF(WEEKDAY(Deník!$C419,2)=2,Deník!$W419,"")</f>
        <v/>
      </c>
      <c r="EX419" s="13" t="str">
        <f>IF(WEEKDAY(Deník!$C419,2)=3,Deník!$W419,"")</f>
        <v/>
      </c>
      <c r="EY419" s="13" t="str">
        <f>IF(WEEKDAY(Deník!$C419,2)=4,Deník!$W419,"")</f>
        <v/>
      </c>
      <c r="EZ419" s="60" t="str">
        <f>IF(WEEKDAY(Deník!$C419,2)=5,Deník!$W419,"")</f>
        <v/>
      </c>
      <c r="FA419" s="99"/>
      <c r="FB419" s="100">
        <f>Deník!D419</f>
        <v>0</v>
      </c>
      <c r="FC419" s="63">
        <f>IF($FB419&lt;&gt;"",IF(AND($FB419&gt;=FC$2,$FB419&lt;=FC$3),Deník!$W419,""))</f>
        <v>0</v>
      </c>
      <c r="FD419" s="63" t="str">
        <f>IF($FB419&lt;&gt;"",IF(AND($FB419&gt;=FD$2,$FB419&lt;=FD$3),Deník!$W419,""))</f>
        <v/>
      </c>
      <c r="FE419" s="63" t="str">
        <f>IF($FB419&lt;&gt;"",IF(AND($FB419&gt;=FE$2,$FB419&lt;=FE$3),Deník!$W419,""))</f>
        <v/>
      </c>
      <c r="FF419" s="63" t="str">
        <f>IF($FB419&lt;&gt;"",IF(AND($FB419&gt;=FF$2,$FB419&lt;=FF$3),Deník!$W419,""))</f>
        <v/>
      </c>
      <c r="FG419" s="63" t="str">
        <f>IF($FB419&lt;&gt;"",IF(AND($FB419&gt;=FG$2,$FB419&lt;=FG$3),Deník!$W419,""))</f>
        <v/>
      </c>
      <c r="FH419" s="63" t="str">
        <f>IF($FB419&lt;&gt;"",IF(AND($FB419&gt;=FH$2,$FB419&lt;=FH$3),Deník!$W419,""))</f>
        <v/>
      </c>
      <c r="FI419" s="63" t="str">
        <f>IF($FB419&lt;&gt;"",IF(AND($FB419&gt;=FI$2,$FB419&lt;=FI$3),Deník!$W419,""))</f>
        <v/>
      </c>
      <c r="FJ419" s="63" t="str">
        <f>IF($FB419&lt;&gt;"",IF(AND($FB419&gt;=FJ$2,$FB419&lt;=FJ$3),Deník!$W419,""))</f>
        <v/>
      </c>
      <c r="FK419" s="63" t="str">
        <f>IF($FB419&lt;&gt;"",IF(AND($FB419&gt;=FK$2,$FB419&lt;=FK$3),Deník!$W419,""))</f>
        <v/>
      </c>
      <c r="FL419" s="63" t="str">
        <f>IF($FB419&lt;&gt;"",IF(AND($FB419&gt;=FL$2,$FB419&lt;=FL$3),Deník!$W419,""))</f>
        <v/>
      </c>
      <c r="FM419" s="63" t="str">
        <f>IF($FB419&lt;&gt;"",IF(AND($FB419&gt;=FM$2,$FB419&lt;=FM$3),Deník!$W419,""))</f>
        <v/>
      </c>
      <c r="FN419" s="13"/>
      <c r="FO419" s="20" t="str">
        <f>IF(Deník!$W419&gt;1,Deník!$W419,"")</f>
        <v/>
      </c>
      <c r="FP419" s="20" t="str">
        <f>IF(Deník!$W419&lt;0,Deník!$W419,"")</f>
        <v/>
      </c>
      <c r="FQ419" s="17"/>
      <c r="FS419" s="233"/>
      <c r="FT419" s="233" t="str">
        <f>IF(Deník!$W419&lt;&gt;"",IF(Deník!$Y419=Statistika!$F$78,Deník!$W419,""),"")</f>
        <v/>
      </c>
      <c r="FU419" s="233" t="str">
        <f>IF(Deník!$W419&lt;&gt;"",IF(Deník!$Y419=Statistika!$F$79,Deník!$W419,""),"")</f>
        <v/>
      </c>
      <c r="FV419" s="233" t="str">
        <f>IF(Deník!$W419&lt;&gt;"",IF(Deník!$Y419=Statistika!$F$80,Deník!$W419,""),"")</f>
        <v/>
      </c>
      <c r="FW419" s="233" t="str">
        <f>IF(Deník!$W419&lt;&gt;"",IF(Deník!$Y419=Statistika!$F$81,Deník!$W419,""),"")</f>
        <v/>
      </c>
      <c r="FX419" s="233" t="str">
        <f>IF(Deník!$W419&lt;&gt;"",IF(Deník!$Y419=Statistika!$F$82,Deník!$W419,""),"")</f>
        <v/>
      </c>
      <c r="FY419" s="233" t="str">
        <f>IF(Deník!$W419&lt;&gt;"",IF(Deník!$Y419=Statistika!$F$83,Deník!$W419,""),"")</f>
        <v/>
      </c>
      <c r="FZ419" s="233" t="str">
        <f>IF(Deník!$W419&lt;&gt;"",IF(Deník!$Y419=Statistika!$F$84,Deník!$W419,""),"")</f>
        <v/>
      </c>
      <c r="GA419" s="233" t="str">
        <f>IF(Deník!$W419&lt;&gt;"",IF(Deník!$Y419=Statistika!$F$85,Deník!$W419,""),"")</f>
        <v/>
      </c>
      <c r="GB419" s="233" t="str">
        <f>IF(Deník!$W419&lt;&gt;"",IF(Deník!$Y419=Statistika!$F$86,Deník!$W419,""),"")</f>
        <v/>
      </c>
      <c r="GC419" s="233" t="str">
        <f>IF(Deník!$W419&lt;&gt;"",IF(Deník!$Y419=Statistika!$F$87,Deník!$W419,""),"")</f>
        <v/>
      </c>
      <c r="GD419" s="233" t="str">
        <f>IF(Deník!$W419&lt;&gt;"",IF(Deník!$Y419=Statistika!$F$88,Deník!$W419,""),"")</f>
        <v/>
      </c>
      <c r="GE419" s="233" t="str">
        <f>IF(Deník!$W419&lt;&gt;"",IF(Deník!$Y419=Statistika!$F$89,Deník!$W419,""),"")</f>
        <v/>
      </c>
      <c r="GF419" s="233" t="str">
        <f>IF(Deník!$W419&lt;&gt;"",IF(Deník!$Y419=Statistika!$F$90,Deník!$W419,""),"")</f>
        <v/>
      </c>
      <c r="GG419" s="233" t="str">
        <f>IF(Deník!$W419&lt;&gt;"",IF(Deník!$Y419=Statistika!$F$91,Deník!$W419,""),"")</f>
        <v/>
      </c>
      <c r="GH419" s="233"/>
      <c r="GI419" s="233" t="str">
        <f>IF(Deník!$W419&lt;&gt;"",IF(Deník!$AB419=Statistika!$L$100,Deník!$W419,""),"")</f>
        <v/>
      </c>
      <c r="GJ419" s="233" t="str">
        <f>IF(Deník!$W419&lt;&gt;"",IF(Deník!$AB419=Statistika!$L$101,Deník!$W419,""),"")</f>
        <v/>
      </c>
      <c r="GK419" s="233" t="str">
        <f>IF(Deník!$W419&lt;&gt;"",IF(Deník!$AB419=Statistika!$L$102,Deník!$W419,""),"")</f>
        <v/>
      </c>
      <c r="GL419" s="233" t="str">
        <f>IF(Deník!$W419&lt;&gt;"",IF(Deník!$AB419=Statistika!$L$103,Deník!$W419,""),"")</f>
        <v/>
      </c>
      <c r="GM419" s="233" t="str">
        <f>IF(Deník!$W419&lt;&gt;"",IF(Deník!$AB419=Statistika!$L$104,Deník!$W419,""),"")</f>
        <v/>
      </c>
      <c r="GN419" s="233" t="str">
        <f>IF(Deník!$W419&lt;&gt;"",IF(Deník!$AB419=Statistika!$L$105,Deník!$W419,""),"")</f>
        <v/>
      </c>
      <c r="GO419" s="233" t="str">
        <f>IF(Deník!$W419&lt;&gt;"",IF(Deník!$AB419=Statistika!$L$106,Deník!$W419,""),"")</f>
        <v/>
      </c>
      <c r="GP419" s="233" t="str">
        <f>IF(Deník!$W419&lt;&gt;"",IF(Deník!$AB419=Statistika!$L$107,Deník!$W419,""),"")</f>
        <v/>
      </c>
      <c r="GQ419" s="233" t="str">
        <f>IF(Deník!$W419&lt;&gt;"",IF(Deník!$AB419=Statistika!$L$108,Deník!$W419,""),"")</f>
        <v/>
      </c>
      <c r="GS419" s="233" t="str">
        <f>IF(Deník!$W419&lt;0,IF(Deník!$AC419=Statistika!$F$117,Deník!$W419,""),"")</f>
        <v/>
      </c>
      <c r="GT419" s="233" t="str">
        <f>IF(Deník!$W419&lt;0,IF(Deník!$AC419=Statistika!$F$118,Deník!$W419,""),"")</f>
        <v/>
      </c>
      <c r="GU419" s="233" t="str">
        <f>IF(Deník!$W419&lt;0,IF(Deník!$AC419=Statistika!$F$119,Deník!$W419,""),"")</f>
        <v/>
      </c>
      <c r="GV419" s="233" t="str">
        <f>IF(Deník!$W419&lt;0,IF(Deník!$AC419=Statistika!$F$120,Deník!$W419,""),"")</f>
        <v/>
      </c>
      <c r="GW419" s="233" t="str">
        <f>IF(Deník!$W419&lt;0,IF(Deník!$AC419=Statistika!$F$121,Deník!$W419,""),"")</f>
        <v/>
      </c>
      <c r="GX419" s="233" t="str">
        <f>IF(Deník!$W419&lt;0,IF(Deník!$AC419=Statistika!$F$122,Deník!$W419,""),"")</f>
        <v/>
      </c>
      <c r="GY419" s="233" t="str">
        <f>IF(Deník!$W419&lt;0,IF(Deník!$AC419=Statistika!$F$123,Deník!$W419,""),"")</f>
        <v/>
      </c>
      <c r="GZ419" s="233" t="str">
        <f>IF(Deník!$W419&lt;0,IF(Deník!$AC419=Statistika!$F$124,Deník!$W419,""),"")</f>
        <v/>
      </c>
      <c r="HA419" s="233" t="str">
        <f>IF(Deník!$W419&lt;0,IF(Deník!$AC419=Statistika!$F$125,Deník!$W419,""),"")</f>
        <v/>
      </c>
      <c r="HC419" s="233" t="str">
        <f>IF(Deník!$W419&lt;0,IF(Deník!$AD419=Statistika!$F$133,Deník!$W419,""),"")</f>
        <v/>
      </c>
      <c r="HD419" s="233" t="str">
        <f>IF(Deník!$W419&lt;0,IF(Deník!$AD419=Statistika!$F$134,Deník!$W419,""),"")</f>
        <v/>
      </c>
      <c r="HE419" s="233" t="str">
        <f>IF(Deník!$W419&lt;0,IF(Deník!$AD419=Statistika!$F$135,Deník!$W419,""),"")</f>
        <v/>
      </c>
      <c r="HF419" s="233" t="str">
        <f>IF(Deník!$W419&lt;0,IF(Deník!$AD419=Statistika!$F$136,Deník!$W419,""),"")</f>
        <v/>
      </c>
      <c r="HG419" s="233" t="str">
        <f>IF(Deník!$W419&lt;0,IF(Deník!$AD419=Statistika!$F$137,Deník!$W419,""),"")</f>
        <v/>
      </c>
      <c r="ID419" s="8">
        <f>Tabulka4[[#This Row],[Sloupec3]]</f>
        <v>0</v>
      </c>
      <c r="IE419" s="17" t="str">
        <f>IF(AND([1]Deník!$C419&gt;='[1]Měsíční shrnutí'!$D$1,[1]Deník!$C419&lt;='[1]Měsíční shrnutí'!$F$1),[1]Deník!$X419,"")</f>
        <v/>
      </c>
    </row>
    <row r="420" spans="1:239">
      <c r="A420" s="8">
        <f>Deník!C421</f>
        <v>0</v>
      </c>
      <c r="B420" s="50" t="str">
        <f>Deník!R421</f>
        <v/>
      </c>
      <c r="C420" s="102" t="str">
        <f>IF(AND(Deník!R421&gt;1,Deník!R421&lt;&gt;""),1,"")</f>
        <v/>
      </c>
      <c r="D420" s="102" t="str">
        <f>IF(AND(Deník!R421&lt;=0,Deník!R421&lt;&gt;""),1,"")</f>
        <v/>
      </c>
      <c r="E420" s="103" t="str">
        <f>IF(AND(Deník!R421&gt;=0,Deník!R421&lt;=1),1,"")</f>
        <v/>
      </c>
      <c r="F420" s="79" t="str">
        <f>IF(Deník!R421&lt;&gt;"",Deník!R421+F419,"")</f>
        <v/>
      </c>
      <c r="G420" s="85"/>
      <c r="H420" s="54" t="str">
        <f>IF(MONTH(Deník!$C420)=H$2,IF(AND(Deník!$R420&gt;=0,Deník!$R420&lt;=1),"BE",Deník!$R420),"")</f>
        <v/>
      </c>
      <c r="I420" s="11" t="str">
        <f>IF(MONTH(Deník!$C420)=I$2,IF(AND(Deník!$R420&gt;=0,Deník!$R420&lt;=1),"BE",Deník!$R420),"")</f>
        <v/>
      </c>
      <c r="J420" s="11" t="str">
        <f>IF(MONTH(Deník!$C420)=J$2,IF(AND(Deník!$R420&gt;=0,Deník!$R420&lt;=1),"BE",Deník!$R420),"")</f>
        <v/>
      </c>
      <c r="K420" s="11" t="str">
        <f>IF(MONTH(Deník!$C420)=K$2,IF(AND(Deník!$R420&gt;=0,Deník!$R420&lt;=1),"BE",Deník!$R420),"")</f>
        <v/>
      </c>
      <c r="L420" s="11" t="str">
        <f>IF(MONTH(Deník!$C420)=L$2,IF(AND(Deník!$R420&gt;=0,Deník!$R420&lt;=1),"BE",Deník!$R420),"")</f>
        <v/>
      </c>
      <c r="M420" s="11" t="str">
        <f>IF(MONTH(Deník!$C420)=M$2,IF(AND(Deník!$R420&gt;=0,Deník!$R420&lt;=1),"BE",Deník!$R420),"")</f>
        <v/>
      </c>
      <c r="N420" s="11" t="str">
        <f>IF(MONTH(Deník!$C420)=N$2,IF(AND(Deník!$R420&gt;=0,Deník!$R420&lt;=1),"BE",Deník!$R420),"")</f>
        <v/>
      </c>
      <c r="O420" s="11" t="str">
        <f>IF(MONTH(Deník!$C420)=O$2,IF(AND(Deník!$R420&gt;=0,Deník!$R420&lt;=1),"BE",Deník!$R420),"")</f>
        <v/>
      </c>
      <c r="P420" s="11" t="str">
        <f>IF(MONTH(Deník!$C420)=P$2,IF(AND(Deník!$R420&gt;=0,Deník!$R420&lt;=1),"BE",Deník!$R420),"")</f>
        <v/>
      </c>
      <c r="Q420" s="11" t="str">
        <f>IF(MONTH(Deník!$C420)=Q$2,IF(AND(Deník!$R420&gt;=0,Deník!$R420&lt;=1),"BE",Deník!$R420),"")</f>
        <v/>
      </c>
      <c r="R420" s="11" t="str">
        <f>IF(MONTH(Deník!$C420)=R$2,IF(AND(Deník!$R420&gt;=0,Deník!$R420&lt;=1),"BE",Deník!$R420),"")</f>
        <v/>
      </c>
      <c r="S420" s="57" t="str">
        <f>IF(MONTH(Deník!$C420)=S$2,IF(AND(Deník!$R420&gt;=0,Deník!$R420&lt;=1),"BE",Deník!$R420),"")</f>
        <v/>
      </c>
      <c r="U420" s="12"/>
      <c r="V420" s="12"/>
      <c r="X420" s="600" t="str">
        <f>IF(Deník!$R420&lt;&gt;"",IF(Deník!$B420=Statistika!$F$63,IF(AND(Deník!$R420&gt;=0,Deník!$R420&lt;=1),"BE",Deník!$R420),""),"")</f>
        <v/>
      </c>
      <c r="Y420" s="13" t="str">
        <f>IF(Deník!$R420&lt;&gt;"",IF(Deník!$B420=Statistika!$F$64,IF(AND(Deník!$R420&gt;=0,Deník!$R420&lt;=1),"BE",Deník!$R420),""),"")</f>
        <v/>
      </c>
      <c r="Z420" s="13" t="str">
        <f>IF(Deník!$R420&lt;&gt;"",IF(Deník!$B420=Statistika!$F$65,IF(AND(Deník!$R420&gt;=0,Deník!$R420&lt;=1),"BE",Deník!$R420),""),"")</f>
        <v/>
      </c>
      <c r="AA420" s="13" t="str">
        <f>IF(Deník!$R420&lt;&gt;"",IF(Deník!$B420=Statistika!$F$66,IF(AND(Deník!$R420&gt;=0,Deník!$R420&lt;=1),"BE",Deník!$R420),""),"")</f>
        <v/>
      </c>
      <c r="AB420" s="13" t="str">
        <f>IF(Deník!$R420&lt;&gt;"",IF(Deník!$B420=Statistika!$F$67,IF(AND(Deník!$R420&gt;=0,Deník!$R420&lt;=1),"BE",Deník!$R420),""),"")</f>
        <v/>
      </c>
      <c r="AC420" s="13" t="str">
        <f>IF(Deník!$R420&lt;&gt;"",IF(Deník!$B420=Statistika!$F$68,IF(AND(Deník!$R420&gt;=0,Deník!$R420&lt;=1),"BE",Deník!$R420),""),"")</f>
        <v/>
      </c>
      <c r="AD420" s="13" t="str">
        <f>IF(Deník!$R420&lt;&gt;"",IF(Deník!$B420=Statistika!$F$69,IF(AND(Deník!$R420&gt;=0,Deník!$R420&lt;=1),"BE",Deník!$R420),""),"")</f>
        <v/>
      </c>
      <c r="AE420" s="601" t="str">
        <f>IF(Deník!$R420&lt;&gt;"",IF(Deník!$B420=Statistika!$F$70,IF(AND(Deník!$R420&gt;=0,Deník!$R420&lt;=1),"BE",Deník!$R420),""),"")</f>
        <v/>
      </c>
      <c r="AF420" s="90"/>
      <c r="AG420" s="63" t="str">
        <f>IF(Deník!$R420&lt;&gt;"",IF(Deník!$J420="L",IF(AND(Deník!$R420&gt;=0,Deník!$R420&lt;=1),"BE",Deník!$R420),""),"")</f>
        <v/>
      </c>
      <c r="AH420" s="13" t="str">
        <f>IF(Deník!$R420&lt;&gt;"",IF(Deník!$J420="S",IF(AND(Deník!$R420&gt;=0,Deník!$R420&lt;=1),"BE",Deník!$R420),""),"")</f>
        <v/>
      </c>
      <c r="AI420" s="95"/>
      <c r="AJ420" s="71" t="str">
        <f>IF(Deník!N421&lt;&gt;"",Deník!N421*-1,"")</f>
        <v/>
      </c>
      <c r="AK420" s="88"/>
      <c r="AL420" s="63" t="str">
        <f>IF(WEEKDAY(Deník!$C420,2)=1,IF(AND(Deník!$R420&gt;=0,Deník!$R420&lt;=1),"BE",Deník!$R420),"")</f>
        <v/>
      </c>
      <c r="AM420" s="13" t="str">
        <f>IF(WEEKDAY(Deník!$C420,2)=2,IF(AND(Deník!$R420&gt;=0,Deník!$R420&lt;=1),"BE",Deník!$R420),"")</f>
        <v/>
      </c>
      <c r="AN420" s="13" t="str">
        <f>IF(WEEKDAY(Deník!$C420,2)=3,IF(AND(Deník!$R420&gt;=0,Deník!$R420&lt;=1),"BE",Deník!$R420),"")</f>
        <v/>
      </c>
      <c r="AO420" s="13" t="str">
        <f>IF(WEEKDAY(Deník!$C420,2)=4,IF(AND(Deník!$R420&gt;=0,Deník!$R420&lt;=1),"BE",Deník!$R420),"")</f>
        <v/>
      </c>
      <c r="AP420" s="60" t="str">
        <f>IF(WEEKDAY(Deník!$C420,2)=5,IF(AND(Deník!$R420&gt;=0,Deník!$R420&lt;=1),"BE",Deník!$R420),"")</f>
        <v/>
      </c>
      <c r="AQ420" s="99"/>
      <c r="AR420" s="100">
        <f>Deník!D420</f>
        <v>0</v>
      </c>
      <c r="AS420" s="63" t="str">
        <f>IF(Deník!$D420&lt;&gt;"",IF(AND(Deník!$D420&gt;=AS$2,Deník!$D420&lt;=AS$3),IF(AND(Deník!$R420&gt;=0,Deník!$R420&lt;=1),"BE",Deník!$R420),""),"")</f>
        <v/>
      </c>
      <c r="AT420" s="63" t="str">
        <f>IF(Deník!$D420&lt;&gt;"",IF(AND(Deník!$D420&gt;=AT$2,Deník!$D420&lt;=AT$3),IF(AND(Deník!$R420&gt;=0,Deník!$R420&lt;=1),"BE",Deník!$R420),""),"")</f>
        <v/>
      </c>
      <c r="AU420" s="63" t="str">
        <f>IF(Deník!$D420&lt;&gt;"",IF(AND(Deník!$D420&gt;=AU$2,Deník!$D420&lt;=AU$3),IF(AND(Deník!$R420&gt;=0,Deník!$R420&lt;=1),"BE",Deník!$R420),""),"")</f>
        <v/>
      </c>
      <c r="AV420" s="63" t="str">
        <f>IF(Deník!$D420&lt;&gt;"",IF(AND(Deník!$D420&gt;=AV$2,Deník!$D420&lt;=AV$3),IF(AND(Deník!$R420&gt;=0,Deník!$R420&lt;=1),"BE",Deník!$R420),""),"")</f>
        <v/>
      </c>
      <c r="AW420" s="63" t="str">
        <f>IF(Deník!$D420&lt;&gt;"",IF(AND(Deník!$D420&gt;=AW$2,Deník!$D420&lt;=AW$3),IF(AND(Deník!$R420&gt;=0,Deník!$R420&lt;=1),"BE",Deník!$R420),""),"")</f>
        <v/>
      </c>
      <c r="AX420" s="63" t="str">
        <f>IF(Deník!$D420&lt;&gt;"",IF(AND(Deník!$D420&gt;=AX$2,Deník!$D420&lt;=AX$3),IF(AND(Deník!$R420&gt;=0,Deník!$R420&lt;=1),"BE",Deník!$R420),""),"")</f>
        <v/>
      </c>
      <c r="AY420" s="63" t="str">
        <f>IF(Deník!$D420&lt;&gt;"",IF(AND(Deník!$D420&gt;=AY$2,Deník!$D420&lt;=AY$3),IF(AND(Deník!$R420&gt;=0,Deník!$R420&lt;=1),"BE",Deník!$R420),""),"")</f>
        <v/>
      </c>
      <c r="AZ420" s="63" t="str">
        <f>IF(Deník!$D420&lt;&gt;"",IF(AND(Deník!$D420&gt;=AZ$2,Deník!$D420&lt;=AZ$3),IF(AND(Deník!$R420&gt;=0,Deník!$R420&lt;=1),"BE",Deník!$R420),""),"")</f>
        <v/>
      </c>
      <c r="BA420" s="63" t="str">
        <f>IF(Deník!$D420&lt;&gt;"",IF(AND(Deník!$D420&gt;=BA$2,Deník!$D420&lt;=BA$3),IF(AND(Deník!$R420&gt;=0,Deník!$R420&lt;=1),"BE",Deník!$R420),""),"")</f>
        <v/>
      </c>
      <c r="BB420" s="63" t="str">
        <f>IF(Deník!$D420&lt;&gt;"",IF(AND(Deník!$D420&gt;=BB$2,Deník!$D420&lt;=BB$3),IF(AND(Deník!$R420&gt;=0,Deník!$R420&lt;=1),"BE",Deník!$R420),""),"")</f>
        <v/>
      </c>
      <c r="BC420" s="71" t="str">
        <f>IF(Deník!$D420&lt;&gt;"",IF(AND(Deník!$D420&gt;=BC$2,Deník!$D420&lt;=BC$3),IF(AND(Deník!$R420&gt;=0,Deník!$R420&lt;=1),"BE",Deník!$R420),""),"")</f>
        <v/>
      </c>
      <c r="BD420" s="20" t="str">
        <f>IF(Deník!$J421="S",(Deník!$M421-Deník!$K421),IF(Deník!$J421="L",(Deník!$K421-Deník!$M421),""))</f>
        <v/>
      </c>
      <c r="BE420" s="20" t="str">
        <f>IF(Deník!$J421="S",(Deník!$K421-Deník!$O421),IF(Deník!$J421="L",(Deník!$O421-Deník!$K421),""))</f>
        <v/>
      </c>
      <c r="BF420" s="20" t="str">
        <f>IF(Deník!$J421="S",(Deník!$K421-Deník!$L421),IF(Deník!$J421="L",(Deník!$L421-Deník!$K421),""))</f>
        <v/>
      </c>
      <c r="BG420" s="20" t="str">
        <f>IF(Deník!$J421="S",(Deník!$K421-Deník!$S421),IF(Deník!$J421="L",(Deník!$S421-Deník!$K421),""))</f>
        <v/>
      </c>
      <c r="BH420" s="20" t="str">
        <f>IF(Deník!$J421="S",(Deník!$K421-Deník!$U421),IF(Deník!$J421="L",(Deník!$U421-Deník!$K421),""))</f>
        <v/>
      </c>
      <c r="BI420" s="20" t="str">
        <f>IF(Deník!$R420&gt;1,Deník!$R420,"")</f>
        <v/>
      </c>
      <c r="BJ420" s="20" t="str">
        <f>IF(Deník!$R420&lt;0,Deník!$R420,"")</f>
        <v/>
      </c>
      <c r="BK420" s="17"/>
      <c r="BM420" s="233" t="str">
        <f>IF(Deník!$R420&lt;&gt;"",IF(Deník!$Y420=Statistika!$F$78,IF(AND(Deník!$R420&gt;=0,Deník!$R420&lt;=1),"BE",Deník!$R420),""),"")</f>
        <v/>
      </c>
      <c r="BN420" s="233" t="str">
        <f>IF(Deník!$R420&lt;&gt;"",IF(Deník!$Y420=Statistika!$F$79,IF(AND(Deník!$R420&gt;=0,Deník!$R420&lt;=1),"BE",Deník!$R420),""),"")</f>
        <v/>
      </c>
      <c r="BO420" s="233" t="str">
        <f>IF(Deník!$R420&lt;&gt;"",IF(Deník!$Y420=Statistika!$F$80,IF(AND(Deník!$R420&gt;=0,Deník!$R420&lt;=1),"BE",Deník!$R420),""),"")</f>
        <v/>
      </c>
      <c r="BP420" s="233" t="str">
        <f>IF(Deník!$R420&lt;&gt;"",IF(Deník!$Y420=Statistika!$F$81,IF(AND(Deník!$R420&gt;=0,Deník!$R420&lt;=1),"BE",Deník!$R420),""),"")</f>
        <v/>
      </c>
      <c r="BQ420" s="233" t="str">
        <f>IF(Deník!$R420&lt;&gt;"",IF(Deník!$Y420=Statistika!$F$82,IF(AND(Deník!$R420&gt;=0,Deník!$R420&lt;=1),"BE",Deník!$R420),""),"")</f>
        <v/>
      </c>
      <c r="BR420" s="233" t="str">
        <f>IF(Deník!$R420&lt;&gt;"",IF(Deník!$Y420=Statistika!$F$83,IF(AND(Deník!$R420&gt;=0,Deník!$R420&lt;=1),"BE",Deník!$R420),""),"")</f>
        <v/>
      </c>
      <c r="BS420" s="233" t="str">
        <f>IF(Deník!$R420&lt;&gt;"",IF(Deník!$Y420=Statistika!$F$84,IF(AND(Deník!$R420&gt;=0,Deník!$R420&lt;=1),"BE",Deník!$R420),""),"")</f>
        <v/>
      </c>
      <c r="BT420" s="233" t="str">
        <f>IF(Deník!$R420&lt;&gt;"",IF(Deník!$Y420=Statistika!$F$85,IF(AND(Deník!$R420&gt;=0,Deník!$R420&lt;=1),"BE",Deník!$R420),""),"")</f>
        <v/>
      </c>
      <c r="BU420" s="233" t="str">
        <f>IF(Deník!$R420&lt;&gt;"",IF(Deník!$Y420=Statistika!$F$86,IF(AND(Deník!$R420&gt;=0,Deník!$R420&lt;=1),"BE",Deník!$R420),""),"")</f>
        <v/>
      </c>
      <c r="BV420" s="233" t="str">
        <f>IF(Deník!$R420&lt;&gt;"",IF(Deník!$Y420=Statistika!$F$87,IF(AND(Deník!$R420&gt;=0,Deník!$R420&lt;=1),"BE",Deník!$R420),""),"")</f>
        <v/>
      </c>
      <c r="BW420" s="233" t="str">
        <f>IF(Deník!$R420&lt;&gt;"",IF(Deník!$Y420=Statistika!$F$88,IF(AND(Deník!$R420&gt;=0,Deník!$R420&lt;=1),"BE",Deník!$R420),""),"")</f>
        <v/>
      </c>
      <c r="BX420" s="233" t="str">
        <f>IF(Deník!$R420&lt;&gt;"",IF(Deník!$Y420=Statistika!$F$89,IF(AND(Deník!$R420&gt;=0,Deník!$R420&lt;=1),"BE",Deník!$R420),""),"")</f>
        <v/>
      </c>
      <c r="BY420" s="233" t="str">
        <f>IF(Deník!$R420&lt;&gt;"",IF(Deník!$Y420=Statistika!$F$90,IF(AND(Deník!$R420&gt;=0,Deník!$R420&lt;=1),"BE",Deník!$R420),""),"")</f>
        <v/>
      </c>
      <c r="BZ420" s="233" t="str">
        <f>IF(Deník!$R420&lt;&gt;"",IF(Deník!$Y420=Statistika!$F$91,IF(AND(Deník!$R420&gt;=0,Deník!$R420&lt;=1),"BE",Deník!$R420),""),"")</f>
        <v/>
      </c>
      <c r="CA420" s="233"/>
      <c r="CB420" s="233" t="str">
        <f>IF(Deník!$R420&lt;&gt;"",IF(Deník!$AB420="SL",IF(AND(Deník!$R420&gt;=0,Deník!$R420&lt;=1),"BE",Deník!$R420),""),"")</f>
        <v/>
      </c>
      <c r="CC420" s="233" t="str">
        <f>IF(Deník!$R420&lt;&gt;"",IF(Deník!$AB420="BE10",IF(AND(Deník!$R420&gt;=0,Deník!$R420&lt;=1),"BE",Deník!$R420),""),"")</f>
        <v/>
      </c>
      <c r="CD420" s="233" t="str">
        <f>IF(Deník!$R420&lt;&gt;"",IF(Deník!$AB420="BE15",IF(AND(Deník!$R420&gt;=0,Deník!$R420&lt;=1),"BE",Deník!$R420),""),"")</f>
        <v/>
      </c>
      <c r="CE420" s="233" t="str">
        <f>IF(Deník!$R420&lt;&gt;"",IF(Deník!$AB420="BE20",IF(AND(Deník!$R420&gt;=0,Deník!$R420&lt;=1),"BE",Deník!$R420),""),"")</f>
        <v/>
      </c>
      <c r="CF420" s="233" t="str">
        <f>IF(Deník!$R420&lt;&gt;"",IF(Deník!$AB420="TP1",IF(AND(Deník!$R420&gt;=0,Deník!$R420&lt;=1),"BE",Deník!$R420),""),"")</f>
        <v/>
      </c>
      <c r="CG420" s="233" t="str">
        <f>IF(Deník!$R420&lt;&gt;"",IF(Deník!$AB420="TP2",IF(AND(Deník!$R420&gt;=0,Deník!$R420&lt;=1),"BE",Deník!$R420),""),"")</f>
        <v/>
      </c>
      <c r="CH420" s="233" t="str">
        <f>IF(Deník!$R420&lt;&gt;"",IF(Deník!$AB420="TP3",IF(AND(Deník!$R420&gt;=0,Deník!$R420&lt;=1),"BE",Deník!$R420),""),"")</f>
        <v/>
      </c>
      <c r="CI420" s="233" t="str">
        <f>IF(Deník!$R420&lt;&gt;"",IF(Deník!$AB420="Trailing SL",IF(AND(Deník!$R420&gt;=0,Deník!$R420&lt;=1),"BE",Deník!$R420),""),"")</f>
        <v/>
      </c>
      <c r="CJ420" s="233" t="str">
        <f>IF(Deník!$R420&lt;&gt;"",IF(Deník!$AB420="Manual",IF(AND(Deník!$R420&gt;=0,Deník!$R420&lt;=1),"BE",Deník!$R420),""),"")</f>
        <v/>
      </c>
      <c r="CK420" s="233"/>
      <c r="CL420" s="233" t="str">
        <f>IF(Deník!$R420&lt;0,IF(Deník!$AC420=Statistika!$F$117,Deník!$R420,""),"")</f>
        <v/>
      </c>
      <c r="CM420" s="233" t="str">
        <f>IF(Deník!$R420&lt;0,IF(Deník!$AC420=Statistika!$F$118,Deník!$R420,""),"")</f>
        <v/>
      </c>
      <c r="CN420" s="233" t="str">
        <f>IF(Deník!$R420&lt;0,IF(Deník!$AC420=Statistika!$F$119,Deník!$R420,""),"")</f>
        <v/>
      </c>
      <c r="CO420" s="233" t="str">
        <f>IF(Deník!$R420&lt;0,IF(Deník!$AC420=Statistika!$F$120,Deník!$R420,""),"")</f>
        <v/>
      </c>
      <c r="CP420" s="233" t="str">
        <f>IF(Deník!$R420&lt;0,IF(Deník!$AC420=Statistika!$F$121,Deník!$R420,""),"")</f>
        <v/>
      </c>
      <c r="CQ420" s="233" t="str">
        <f>IF(Deník!$R420&lt;0,IF(Deník!$AC420=Statistika!$F$122,Deník!$R420,""),"")</f>
        <v/>
      </c>
      <c r="CR420" s="233" t="str">
        <f>IF(Deník!$R420&lt;0,IF(Deník!$AC420=Statistika!$F$123,Deník!$R420,""),"")</f>
        <v/>
      </c>
      <c r="CS420" s="233" t="str">
        <f>IF(Deník!$R420&lt;0,IF(Deník!$AC420=Statistika!$F$124,Deník!$R420,""),"")</f>
        <v/>
      </c>
      <c r="CT420" s="233" t="str">
        <f>IF(Deník!$R420&lt;0,IF(Deník!$AC420=Statistika!$F$125,Deník!$R420,""),"")</f>
        <v/>
      </c>
      <c r="CU420" s="233"/>
      <c r="CV420" s="233" t="str">
        <f>IF(Deník!$R420&lt;0,IF(Deník!$AD420=$CV$2,Deník!$R420,""),"")</f>
        <v/>
      </c>
      <c r="CW420" s="233" t="str">
        <f>IF(Deník!$R420&lt;0,IF(Deník!$AD420=$CW$2,Deník!$R420,""),"")</f>
        <v/>
      </c>
      <c r="CX420" s="233" t="str">
        <f>IF(Deník!$R420&lt;0,IF(Deník!$AD420=$CX$2,Deník!$R420,""),"")</f>
        <v/>
      </c>
      <c r="CY420" s="233" t="str">
        <f>IF(Deník!$R420&lt;0,IF(Deník!$AD420=$CY$2,Deník!$R420,""),"")</f>
        <v/>
      </c>
      <c r="CZ420" s="233" t="str">
        <f>IF(Deník!$R420&lt;0,IF(Deník!$AD420=$CZ$2,Deník!$R420,""),"")</f>
        <v/>
      </c>
      <c r="DL420" s="221">
        <f t="shared" si="18"/>
        <v>93847.029999999984</v>
      </c>
      <c r="DM420" s="220">
        <f t="shared" si="17"/>
        <v>-6.1529700000000132E-2</v>
      </c>
      <c r="DO420" s="50">
        <f>Deník!W421</f>
        <v>0</v>
      </c>
      <c r="DP420" s="102" t="str">
        <f>IF(AND(Deník!W421&gt;0),1,"")</f>
        <v/>
      </c>
      <c r="DQ420" s="102">
        <f>IF(AND(Deník!W421&lt;=0),1,"")</f>
        <v>1</v>
      </c>
      <c r="DR420" s="227"/>
      <c r="DS420" s="228"/>
      <c r="DT420" s="85"/>
      <c r="DU420" s="54">
        <f>IF(MONTH(Deník!$C420)=DU$2,Deník!$W420,"")</f>
        <v>0</v>
      </c>
      <c r="DV420" s="222" t="str">
        <f>IF(MONTH(Deník!$C420)=DV$2,Deník!$W420,"")</f>
        <v/>
      </c>
      <c r="DW420" s="222" t="str">
        <f>IF(MONTH(Deník!$C420)=DW$2,Deník!$W420,"")</f>
        <v/>
      </c>
      <c r="DX420" s="222" t="str">
        <f>IF(MONTH(Deník!$C420)=DX$2,Deník!$W420,"")</f>
        <v/>
      </c>
      <c r="DY420" s="222" t="str">
        <f>IF(MONTH(Deník!$C420)=DY$2,Deník!$W420,"")</f>
        <v/>
      </c>
      <c r="DZ420" s="222" t="str">
        <f>IF(MONTH(Deník!$C420)=DZ$2,Deník!$W420,"")</f>
        <v/>
      </c>
      <c r="EA420" s="222" t="str">
        <f>IF(MONTH(Deník!$C420)=EA$2,Deník!$W420,"")</f>
        <v/>
      </c>
      <c r="EB420" s="222" t="str">
        <f>IF(MONTH(Deník!$C420)=EB$2,Deník!$W420,"")</f>
        <v/>
      </c>
      <c r="EC420" s="222" t="str">
        <f>IF(MONTH(Deník!$C420)=EC$2,Deník!$W420,"")</f>
        <v/>
      </c>
      <c r="ED420" s="222" t="str">
        <f>IF(MONTH(Deník!$C420)=ED$2,Deník!$W420,"")</f>
        <v/>
      </c>
      <c r="EE420" s="222" t="str">
        <f>IF(MONTH(Deník!$C420)=EE$2,Deník!$W420,"")</f>
        <v/>
      </c>
      <c r="EF420" s="222" t="str">
        <f>IF(MONTH(Deník!$C420)=EF$2,Deník!$W420,"")</f>
        <v/>
      </c>
      <c r="EI420" s="600" t="str">
        <f>IF(Deník!$W420&lt;&gt;"",IF(Deník!$B420=Statistika!$F$63,Deník!$W420,""),"")</f>
        <v/>
      </c>
      <c r="EJ420" s="13" t="str">
        <f>IF(Deník!$W420&lt;&gt;"",IF(Deník!$B420=Statistika!$F$64,Deník!$W420,""),"")</f>
        <v/>
      </c>
      <c r="EK420" s="13" t="str">
        <f>IF(Deník!$W420&lt;&gt;"",IF(Deník!$B420=Statistika!$F$65,Deník!$W420,""),"")</f>
        <v/>
      </c>
      <c r="EL420" s="13" t="str">
        <f>IF(Deník!$W420&lt;&gt;"",IF(Deník!$B420=Statistika!$F$66,Deník!$W420,""),"")</f>
        <v/>
      </c>
      <c r="EM420" s="13" t="str">
        <f>IF(Deník!$W420&lt;&gt;"",IF(Deník!$B420=Statistika!$F$67,Deník!$W420,""),"")</f>
        <v/>
      </c>
      <c r="EN420" s="13" t="str">
        <f>IF(Deník!$W420&lt;&gt;"",IF(Deník!$B420=Statistika!$F$68,Deník!$W420,""),"")</f>
        <v/>
      </c>
      <c r="EO420" s="13" t="str">
        <f>IF(Deník!$W420&lt;&gt;"",IF(Deník!$B420=Statistika!$F$69,Deník!$W420,""),"")</f>
        <v/>
      </c>
      <c r="EP420" s="601" t="str">
        <f>IF(Deník!$W420&lt;&gt;"",IF(Deník!$B420=Statistika!$F$70,Deník!$W420,""),"")</f>
        <v/>
      </c>
      <c r="EQ420" s="90"/>
      <c r="ER420" s="63" t="str">
        <f>IF(Deník!$W420&lt;&gt;"",IF(Deník!$J420="L",Deník!$W420,""),"")</f>
        <v/>
      </c>
      <c r="ES420" s="13" t="str">
        <f>IF(Deník!$W420&lt;&gt;"",IF(Deník!$J420="S",Deník!$W420,""),"")</f>
        <v/>
      </c>
      <c r="ET420" s="95"/>
      <c r="EU420" s="88"/>
      <c r="EV420" s="63" t="str">
        <f>IF(WEEKDAY(Deník!$C420,2)=1,Deník!$W420,"")</f>
        <v/>
      </c>
      <c r="EW420" s="13" t="str">
        <f>IF(WEEKDAY(Deník!$C420,2)=2,Deník!$W420,"")</f>
        <v/>
      </c>
      <c r="EX420" s="13" t="str">
        <f>IF(WEEKDAY(Deník!$C420,2)=3,Deník!$W420,"")</f>
        <v/>
      </c>
      <c r="EY420" s="13" t="str">
        <f>IF(WEEKDAY(Deník!$C420,2)=4,Deník!$W420,"")</f>
        <v/>
      </c>
      <c r="EZ420" s="60" t="str">
        <f>IF(WEEKDAY(Deník!$C420,2)=5,Deník!$W420,"")</f>
        <v/>
      </c>
      <c r="FA420" s="99"/>
      <c r="FB420" s="100">
        <f>Deník!D420</f>
        <v>0</v>
      </c>
      <c r="FC420" s="63">
        <f>IF($FB420&lt;&gt;"",IF(AND($FB420&gt;=FC$2,$FB420&lt;=FC$3),Deník!$W420,""))</f>
        <v>0</v>
      </c>
      <c r="FD420" s="63" t="str">
        <f>IF($FB420&lt;&gt;"",IF(AND($FB420&gt;=FD$2,$FB420&lt;=FD$3),Deník!$W420,""))</f>
        <v/>
      </c>
      <c r="FE420" s="63" t="str">
        <f>IF($FB420&lt;&gt;"",IF(AND($FB420&gt;=FE$2,$FB420&lt;=FE$3),Deník!$W420,""))</f>
        <v/>
      </c>
      <c r="FF420" s="63" t="str">
        <f>IF($FB420&lt;&gt;"",IF(AND($FB420&gt;=FF$2,$FB420&lt;=FF$3),Deník!$W420,""))</f>
        <v/>
      </c>
      <c r="FG420" s="63" t="str">
        <f>IF($FB420&lt;&gt;"",IF(AND($FB420&gt;=FG$2,$FB420&lt;=FG$3),Deník!$W420,""))</f>
        <v/>
      </c>
      <c r="FH420" s="63" t="str">
        <f>IF($FB420&lt;&gt;"",IF(AND($FB420&gt;=FH$2,$FB420&lt;=FH$3),Deník!$W420,""))</f>
        <v/>
      </c>
      <c r="FI420" s="63" t="str">
        <f>IF($FB420&lt;&gt;"",IF(AND($FB420&gt;=FI$2,$FB420&lt;=FI$3),Deník!$W420,""))</f>
        <v/>
      </c>
      <c r="FJ420" s="63" t="str">
        <f>IF($FB420&lt;&gt;"",IF(AND($FB420&gt;=FJ$2,$FB420&lt;=FJ$3),Deník!$W420,""))</f>
        <v/>
      </c>
      <c r="FK420" s="63" t="str">
        <f>IF($FB420&lt;&gt;"",IF(AND($FB420&gt;=FK$2,$FB420&lt;=FK$3),Deník!$W420,""))</f>
        <v/>
      </c>
      <c r="FL420" s="63" t="str">
        <f>IF($FB420&lt;&gt;"",IF(AND($FB420&gt;=FL$2,$FB420&lt;=FL$3),Deník!$W420,""))</f>
        <v/>
      </c>
      <c r="FM420" s="63" t="str">
        <f>IF($FB420&lt;&gt;"",IF(AND($FB420&gt;=FM$2,$FB420&lt;=FM$3),Deník!$W420,""))</f>
        <v/>
      </c>
      <c r="FN420" s="13"/>
      <c r="FO420" s="20" t="str">
        <f>IF(Deník!$W420&gt;1,Deník!$W420,"")</f>
        <v/>
      </c>
      <c r="FP420" s="20" t="str">
        <f>IF(Deník!$W420&lt;0,Deník!$W420,"")</f>
        <v/>
      </c>
      <c r="FQ420" s="17"/>
      <c r="FS420" s="233"/>
      <c r="FT420" s="233" t="str">
        <f>IF(Deník!$W420&lt;&gt;"",IF(Deník!$Y420=Statistika!$F$78,Deník!$W420,""),"")</f>
        <v/>
      </c>
      <c r="FU420" s="233" t="str">
        <f>IF(Deník!$W420&lt;&gt;"",IF(Deník!$Y420=Statistika!$F$79,Deník!$W420,""),"")</f>
        <v/>
      </c>
      <c r="FV420" s="233" t="str">
        <f>IF(Deník!$W420&lt;&gt;"",IF(Deník!$Y420=Statistika!$F$80,Deník!$W420,""),"")</f>
        <v/>
      </c>
      <c r="FW420" s="233" t="str">
        <f>IF(Deník!$W420&lt;&gt;"",IF(Deník!$Y420=Statistika!$F$81,Deník!$W420,""),"")</f>
        <v/>
      </c>
      <c r="FX420" s="233" t="str">
        <f>IF(Deník!$W420&lt;&gt;"",IF(Deník!$Y420=Statistika!$F$82,Deník!$W420,""),"")</f>
        <v/>
      </c>
      <c r="FY420" s="233" t="str">
        <f>IF(Deník!$W420&lt;&gt;"",IF(Deník!$Y420=Statistika!$F$83,Deník!$W420,""),"")</f>
        <v/>
      </c>
      <c r="FZ420" s="233" t="str">
        <f>IF(Deník!$W420&lt;&gt;"",IF(Deník!$Y420=Statistika!$F$84,Deník!$W420,""),"")</f>
        <v/>
      </c>
      <c r="GA420" s="233" t="str">
        <f>IF(Deník!$W420&lt;&gt;"",IF(Deník!$Y420=Statistika!$F$85,Deník!$W420,""),"")</f>
        <v/>
      </c>
      <c r="GB420" s="233" t="str">
        <f>IF(Deník!$W420&lt;&gt;"",IF(Deník!$Y420=Statistika!$F$86,Deník!$W420,""),"")</f>
        <v/>
      </c>
      <c r="GC420" s="233" t="str">
        <f>IF(Deník!$W420&lt;&gt;"",IF(Deník!$Y420=Statistika!$F$87,Deník!$W420,""),"")</f>
        <v/>
      </c>
      <c r="GD420" s="233" t="str">
        <f>IF(Deník!$W420&lt;&gt;"",IF(Deník!$Y420=Statistika!$F$88,Deník!$W420,""),"")</f>
        <v/>
      </c>
      <c r="GE420" s="233" t="str">
        <f>IF(Deník!$W420&lt;&gt;"",IF(Deník!$Y420=Statistika!$F$89,Deník!$W420,""),"")</f>
        <v/>
      </c>
      <c r="GF420" s="233" t="str">
        <f>IF(Deník!$W420&lt;&gt;"",IF(Deník!$Y420=Statistika!$F$90,Deník!$W420,""),"")</f>
        <v/>
      </c>
      <c r="GG420" s="233" t="str">
        <f>IF(Deník!$W420&lt;&gt;"",IF(Deník!$Y420=Statistika!$F$91,Deník!$W420,""),"")</f>
        <v/>
      </c>
      <c r="GH420" s="233"/>
      <c r="GI420" s="233" t="str">
        <f>IF(Deník!$W420&lt;&gt;"",IF(Deník!$AB420=Statistika!$L$100,Deník!$W420,""),"")</f>
        <v/>
      </c>
      <c r="GJ420" s="233" t="str">
        <f>IF(Deník!$W420&lt;&gt;"",IF(Deník!$AB420=Statistika!$L$101,Deník!$W420,""),"")</f>
        <v/>
      </c>
      <c r="GK420" s="233" t="str">
        <f>IF(Deník!$W420&lt;&gt;"",IF(Deník!$AB420=Statistika!$L$102,Deník!$W420,""),"")</f>
        <v/>
      </c>
      <c r="GL420" s="233" t="str">
        <f>IF(Deník!$W420&lt;&gt;"",IF(Deník!$AB420=Statistika!$L$103,Deník!$W420,""),"")</f>
        <v/>
      </c>
      <c r="GM420" s="233" t="str">
        <f>IF(Deník!$W420&lt;&gt;"",IF(Deník!$AB420=Statistika!$L$104,Deník!$W420,""),"")</f>
        <v/>
      </c>
      <c r="GN420" s="233" t="str">
        <f>IF(Deník!$W420&lt;&gt;"",IF(Deník!$AB420=Statistika!$L$105,Deník!$W420,""),"")</f>
        <v/>
      </c>
      <c r="GO420" s="233" t="str">
        <f>IF(Deník!$W420&lt;&gt;"",IF(Deník!$AB420=Statistika!$L$106,Deník!$W420,""),"")</f>
        <v/>
      </c>
      <c r="GP420" s="233" t="str">
        <f>IF(Deník!$W420&lt;&gt;"",IF(Deník!$AB420=Statistika!$L$107,Deník!$W420,""),"")</f>
        <v/>
      </c>
      <c r="GQ420" s="233" t="str">
        <f>IF(Deník!$W420&lt;&gt;"",IF(Deník!$AB420=Statistika!$L$108,Deník!$W420,""),"")</f>
        <v/>
      </c>
      <c r="GS420" s="233" t="str">
        <f>IF(Deník!$W420&lt;0,IF(Deník!$AC420=Statistika!$F$117,Deník!$W420,""),"")</f>
        <v/>
      </c>
      <c r="GT420" s="233" t="str">
        <f>IF(Deník!$W420&lt;0,IF(Deník!$AC420=Statistika!$F$118,Deník!$W420,""),"")</f>
        <v/>
      </c>
      <c r="GU420" s="233" t="str">
        <f>IF(Deník!$W420&lt;0,IF(Deník!$AC420=Statistika!$F$119,Deník!$W420,""),"")</f>
        <v/>
      </c>
      <c r="GV420" s="233" t="str">
        <f>IF(Deník!$W420&lt;0,IF(Deník!$AC420=Statistika!$F$120,Deník!$W420,""),"")</f>
        <v/>
      </c>
      <c r="GW420" s="233" t="str">
        <f>IF(Deník!$W420&lt;0,IF(Deník!$AC420=Statistika!$F$121,Deník!$W420,""),"")</f>
        <v/>
      </c>
      <c r="GX420" s="233" t="str">
        <f>IF(Deník!$W420&lt;0,IF(Deník!$AC420=Statistika!$F$122,Deník!$W420,""),"")</f>
        <v/>
      </c>
      <c r="GY420" s="233" t="str">
        <f>IF(Deník!$W420&lt;0,IF(Deník!$AC420=Statistika!$F$123,Deník!$W420,""),"")</f>
        <v/>
      </c>
      <c r="GZ420" s="233" t="str">
        <f>IF(Deník!$W420&lt;0,IF(Deník!$AC420=Statistika!$F$124,Deník!$W420,""),"")</f>
        <v/>
      </c>
      <c r="HA420" s="233" t="str">
        <f>IF(Deník!$W420&lt;0,IF(Deník!$AC420=Statistika!$F$125,Deník!$W420,""),"")</f>
        <v/>
      </c>
      <c r="HC420" s="233" t="str">
        <f>IF(Deník!$W420&lt;0,IF(Deník!$AD420=Statistika!$F$133,Deník!$W420,""),"")</f>
        <v/>
      </c>
      <c r="HD420" s="233" t="str">
        <f>IF(Deník!$W420&lt;0,IF(Deník!$AD420=Statistika!$F$134,Deník!$W420,""),"")</f>
        <v/>
      </c>
      <c r="HE420" s="233" t="str">
        <f>IF(Deník!$W420&lt;0,IF(Deník!$AD420=Statistika!$F$135,Deník!$W420,""),"")</f>
        <v/>
      </c>
      <c r="HF420" s="233" t="str">
        <f>IF(Deník!$W420&lt;0,IF(Deník!$AD420=Statistika!$F$136,Deník!$W420,""),"")</f>
        <v/>
      </c>
      <c r="HG420" s="233" t="str">
        <f>IF(Deník!$W420&lt;0,IF(Deník!$AD420=Statistika!$F$137,Deník!$W420,""),"")</f>
        <v/>
      </c>
      <c r="ID420" s="8">
        <f>Tabulka4[[#This Row],[Sloupec3]]</f>
        <v>0</v>
      </c>
      <c r="IE420" s="17" t="str">
        <f>IF(AND([1]Deník!$C420&gt;='[1]Měsíční shrnutí'!$D$1,[1]Deník!$C420&lt;='[1]Měsíční shrnutí'!$F$1),[1]Deník!$X420,"")</f>
        <v/>
      </c>
    </row>
    <row r="421" spans="1:239">
      <c r="A421" s="8">
        <f>Deník!C422</f>
        <v>0</v>
      </c>
      <c r="B421" s="50" t="str">
        <f>Deník!R422</f>
        <v/>
      </c>
      <c r="C421" s="102" t="str">
        <f>IF(AND(Deník!R422&gt;1,Deník!R422&lt;&gt;""),1,"")</f>
        <v/>
      </c>
      <c r="D421" s="102" t="str">
        <f>IF(AND(Deník!R422&lt;=0,Deník!R422&lt;&gt;""),1,"")</f>
        <v/>
      </c>
      <c r="E421" s="103" t="str">
        <f>IF(AND(Deník!R422&gt;=0,Deník!R422&lt;=1),1,"")</f>
        <v/>
      </c>
      <c r="F421" s="79" t="str">
        <f>IF(Deník!R422&lt;&gt;"",Deník!R422+F420,"")</f>
        <v/>
      </c>
      <c r="G421" s="85"/>
      <c r="H421" s="54" t="str">
        <f>IF(MONTH(Deník!$C421)=H$2,IF(AND(Deník!$R421&gt;=0,Deník!$R421&lt;=1),"BE",Deník!$R421),"")</f>
        <v/>
      </c>
      <c r="I421" s="11" t="str">
        <f>IF(MONTH(Deník!$C421)=I$2,IF(AND(Deník!$R421&gt;=0,Deník!$R421&lt;=1),"BE",Deník!$R421),"")</f>
        <v/>
      </c>
      <c r="J421" s="11" t="str">
        <f>IF(MONTH(Deník!$C421)=J$2,IF(AND(Deník!$R421&gt;=0,Deník!$R421&lt;=1),"BE",Deník!$R421),"")</f>
        <v/>
      </c>
      <c r="K421" s="11" t="str">
        <f>IF(MONTH(Deník!$C421)=K$2,IF(AND(Deník!$R421&gt;=0,Deník!$R421&lt;=1),"BE",Deník!$R421),"")</f>
        <v/>
      </c>
      <c r="L421" s="11" t="str">
        <f>IF(MONTH(Deník!$C421)=L$2,IF(AND(Deník!$R421&gt;=0,Deník!$R421&lt;=1),"BE",Deník!$R421),"")</f>
        <v/>
      </c>
      <c r="M421" s="11" t="str">
        <f>IF(MONTH(Deník!$C421)=M$2,IF(AND(Deník!$R421&gt;=0,Deník!$R421&lt;=1),"BE",Deník!$R421),"")</f>
        <v/>
      </c>
      <c r="N421" s="11" t="str">
        <f>IF(MONTH(Deník!$C421)=N$2,IF(AND(Deník!$R421&gt;=0,Deník!$R421&lt;=1),"BE",Deník!$R421),"")</f>
        <v/>
      </c>
      <c r="O421" s="11" t="str">
        <f>IF(MONTH(Deník!$C421)=O$2,IF(AND(Deník!$R421&gt;=0,Deník!$R421&lt;=1),"BE",Deník!$R421),"")</f>
        <v/>
      </c>
      <c r="P421" s="11" t="str">
        <f>IF(MONTH(Deník!$C421)=P$2,IF(AND(Deník!$R421&gt;=0,Deník!$R421&lt;=1),"BE",Deník!$R421),"")</f>
        <v/>
      </c>
      <c r="Q421" s="11" t="str">
        <f>IF(MONTH(Deník!$C421)=Q$2,IF(AND(Deník!$R421&gt;=0,Deník!$R421&lt;=1),"BE",Deník!$R421),"")</f>
        <v/>
      </c>
      <c r="R421" s="11" t="str">
        <f>IF(MONTH(Deník!$C421)=R$2,IF(AND(Deník!$R421&gt;=0,Deník!$R421&lt;=1),"BE",Deník!$R421),"")</f>
        <v/>
      </c>
      <c r="S421" s="57" t="str">
        <f>IF(MONTH(Deník!$C421)=S$2,IF(AND(Deník!$R421&gt;=0,Deník!$R421&lt;=1),"BE",Deník!$R421),"")</f>
        <v/>
      </c>
      <c r="U421" s="12"/>
      <c r="V421" s="12"/>
      <c r="X421" s="600" t="str">
        <f>IF(Deník!$R421&lt;&gt;"",IF(Deník!$B421=Statistika!$F$63,IF(AND(Deník!$R421&gt;=0,Deník!$R421&lt;=1),"BE",Deník!$R421),""),"")</f>
        <v/>
      </c>
      <c r="Y421" s="13" t="str">
        <f>IF(Deník!$R421&lt;&gt;"",IF(Deník!$B421=Statistika!$F$64,IF(AND(Deník!$R421&gt;=0,Deník!$R421&lt;=1),"BE",Deník!$R421),""),"")</f>
        <v/>
      </c>
      <c r="Z421" s="13" t="str">
        <f>IF(Deník!$R421&lt;&gt;"",IF(Deník!$B421=Statistika!$F$65,IF(AND(Deník!$R421&gt;=0,Deník!$R421&lt;=1),"BE",Deník!$R421),""),"")</f>
        <v/>
      </c>
      <c r="AA421" s="13" t="str">
        <f>IF(Deník!$R421&lt;&gt;"",IF(Deník!$B421=Statistika!$F$66,IF(AND(Deník!$R421&gt;=0,Deník!$R421&lt;=1),"BE",Deník!$R421),""),"")</f>
        <v/>
      </c>
      <c r="AB421" s="13" t="str">
        <f>IF(Deník!$R421&lt;&gt;"",IF(Deník!$B421=Statistika!$F$67,IF(AND(Deník!$R421&gt;=0,Deník!$R421&lt;=1),"BE",Deník!$R421),""),"")</f>
        <v/>
      </c>
      <c r="AC421" s="13" t="str">
        <f>IF(Deník!$R421&lt;&gt;"",IF(Deník!$B421=Statistika!$F$68,IF(AND(Deník!$R421&gt;=0,Deník!$R421&lt;=1),"BE",Deník!$R421),""),"")</f>
        <v/>
      </c>
      <c r="AD421" s="13" t="str">
        <f>IF(Deník!$R421&lt;&gt;"",IF(Deník!$B421=Statistika!$F$69,IF(AND(Deník!$R421&gt;=0,Deník!$R421&lt;=1),"BE",Deník!$R421),""),"")</f>
        <v/>
      </c>
      <c r="AE421" s="601" t="str">
        <f>IF(Deník!$R421&lt;&gt;"",IF(Deník!$B421=Statistika!$F$70,IF(AND(Deník!$R421&gt;=0,Deník!$R421&lt;=1),"BE",Deník!$R421),""),"")</f>
        <v/>
      </c>
      <c r="AF421" s="90"/>
      <c r="AG421" s="63" t="str">
        <f>IF(Deník!$R421&lt;&gt;"",IF(Deník!$J421="L",IF(AND(Deník!$R421&gt;=0,Deník!$R421&lt;=1),"BE",Deník!$R421),""),"")</f>
        <v/>
      </c>
      <c r="AH421" s="13" t="str">
        <f>IF(Deník!$R421&lt;&gt;"",IF(Deník!$J421="S",IF(AND(Deník!$R421&gt;=0,Deník!$R421&lt;=1),"BE",Deník!$R421),""),"")</f>
        <v/>
      </c>
      <c r="AI421" s="95"/>
      <c r="AJ421" s="71" t="str">
        <f>IF(Deník!N422&lt;&gt;"",Deník!N422*-1,"")</f>
        <v/>
      </c>
      <c r="AK421" s="88"/>
      <c r="AL421" s="63" t="str">
        <f>IF(WEEKDAY(Deník!$C421,2)=1,IF(AND(Deník!$R421&gt;=0,Deník!$R421&lt;=1),"BE",Deník!$R421),"")</f>
        <v/>
      </c>
      <c r="AM421" s="13" t="str">
        <f>IF(WEEKDAY(Deník!$C421,2)=2,IF(AND(Deník!$R421&gt;=0,Deník!$R421&lt;=1),"BE",Deník!$R421),"")</f>
        <v/>
      </c>
      <c r="AN421" s="13" t="str">
        <f>IF(WEEKDAY(Deník!$C421,2)=3,IF(AND(Deník!$R421&gt;=0,Deník!$R421&lt;=1),"BE",Deník!$R421),"")</f>
        <v/>
      </c>
      <c r="AO421" s="13" t="str">
        <f>IF(WEEKDAY(Deník!$C421,2)=4,IF(AND(Deník!$R421&gt;=0,Deník!$R421&lt;=1),"BE",Deník!$R421),"")</f>
        <v/>
      </c>
      <c r="AP421" s="60" t="str">
        <f>IF(WEEKDAY(Deník!$C421,2)=5,IF(AND(Deník!$R421&gt;=0,Deník!$R421&lt;=1),"BE",Deník!$R421),"")</f>
        <v/>
      </c>
      <c r="AQ421" s="99"/>
      <c r="AR421" s="100">
        <f>Deník!D421</f>
        <v>0</v>
      </c>
      <c r="AS421" s="63" t="str">
        <f>IF(Deník!$D421&lt;&gt;"",IF(AND(Deník!$D421&gt;=AS$2,Deník!$D421&lt;=AS$3),IF(AND(Deník!$R421&gt;=0,Deník!$R421&lt;=1),"BE",Deník!$R421),""),"")</f>
        <v/>
      </c>
      <c r="AT421" s="63" t="str">
        <f>IF(Deník!$D421&lt;&gt;"",IF(AND(Deník!$D421&gt;=AT$2,Deník!$D421&lt;=AT$3),IF(AND(Deník!$R421&gt;=0,Deník!$R421&lt;=1),"BE",Deník!$R421),""),"")</f>
        <v/>
      </c>
      <c r="AU421" s="63" t="str">
        <f>IF(Deník!$D421&lt;&gt;"",IF(AND(Deník!$D421&gt;=AU$2,Deník!$D421&lt;=AU$3),IF(AND(Deník!$R421&gt;=0,Deník!$R421&lt;=1),"BE",Deník!$R421),""),"")</f>
        <v/>
      </c>
      <c r="AV421" s="63" t="str">
        <f>IF(Deník!$D421&lt;&gt;"",IF(AND(Deník!$D421&gt;=AV$2,Deník!$D421&lt;=AV$3),IF(AND(Deník!$R421&gt;=0,Deník!$R421&lt;=1),"BE",Deník!$R421),""),"")</f>
        <v/>
      </c>
      <c r="AW421" s="63" t="str">
        <f>IF(Deník!$D421&lt;&gt;"",IF(AND(Deník!$D421&gt;=AW$2,Deník!$D421&lt;=AW$3),IF(AND(Deník!$R421&gt;=0,Deník!$R421&lt;=1),"BE",Deník!$R421),""),"")</f>
        <v/>
      </c>
      <c r="AX421" s="63" t="str">
        <f>IF(Deník!$D421&lt;&gt;"",IF(AND(Deník!$D421&gt;=AX$2,Deník!$D421&lt;=AX$3),IF(AND(Deník!$R421&gt;=0,Deník!$R421&lt;=1),"BE",Deník!$R421),""),"")</f>
        <v/>
      </c>
      <c r="AY421" s="63" t="str">
        <f>IF(Deník!$D421&lt;&gt;"",IF(AND(Deník!$D421&gt;=AY$2,Deník!$D421&lt;=AY$3),IF(AND(Deník!$R421&gt;=0,Deník!$R421&lt;=1),"BE",Deník!$R421),""),"")</f>
        <v/>
      </c>
      <c r="AZ421" s="63" t="str">
        <f>IF(Deník!$D421&lt;&gt;"",IF(AND(Deník!$D421&gt;=AZ$2,Deník!$D421&lt;=AZ$3),IF(AND(Deník!$R421&gt;=0,Deník!$R421&lt;=1),"BE",Deník!$R421),""),"")</f>
        <v/>
      </c>
      <c r="BA421" s="63" t="str">
        <f>IF(Deník!$D421&lt;&gt;"",IF(AND(Deník!$D421&gt;=BA$2,Deník!$D421&lt;=BA$3),IF(AND(Deník!$R421&gt;=0,Deník!$R421&lt;=1),"BE",Deník!$R421),""),"")</f>
        <v/>
      </c>
      <c r="BB421" s="63" t="str">
        <f>IF(Deník!$D421&lt;&gt;"",IF(AND(Deník!$D421&gt;=BB$2,Deník!$D421&lt;=BB$3),IF(AND(Deník!$R421&gt;=0,Deník!$R421&lt;=1),"BE",Deník!$R421),""),"")</f>
        <v/>
      </c>
      <c r="BC421" s="71" t="str">
        <f>IF(Deník!$D421&lt;&gt;"",IF(AND(Deník!$D421&gt;=BC$2,Deník!$D421&lt;=BC$3),IF(AND(Deník!$R421&gt;=0,Deník!$R421&lt;=1),"BE",Deník!$R421),""),"")</f>
        <v/>
      </c>
      <c r="BD421" s="20" t="str">
        <f>IF(Deník!$J422="S",(Deník!$M422-Deník!$K422),IF(Deník!$J422="L",(Deník!$K422-Deník!$M422),""))</f>
        <v/>
      </c>
      <c r="BE421" s="20" t="str">
        <f>IF(Deník!$J422="S",(Deník!$K422-Deník!$O422),IF(Deník!$J422="L",(Deník!$O422-Deník!$K422),""))</f>
        <v/>
      </c>
      <c r="BF421" s="20" t="str">
        <f>IF(Deník!$J422="S",(Deník!$K422-Deník!$L422),IF(Deník!$J422="L",(Deník!$L422-Deník!$K422),""))</f>
        <v/>
      </c>
      <c r="BG421" s="20" t="str">
        <f>IF(Deník!$J422="S",(Deník!$K422-Deník!$S422),IF(Deník!$J422="L",(Deník!$S422-Deník!$K422),""))</f>
        <v/>
      </c>
      <c r="BH421" s="20" t="str">
        <f>IF(Deník!$J422="S",(Deník!$K422-Deník!$U422),IF(Deník!$J422="L",(Deník!$U422-Deník!$K422),""))</f>
        <v/>
      </c>
      <c r="BI421" s="20" t="str">
        <f>IF(Deník!$R421&gt;1,Deník!$R421,"")</f>
        <v/>
      </c>
      <c r="BJ421" s="20" t="str">
        <f>IF(Deník!$R421&lt;0,Deník!$R421,"")</f>
        <v/>
      </c>
      <c r="BK421" s="17"/>
      <c r="BM421" s="233" t="str">
        <f>IF(Deník!$R421&lt;&gt;"",IF(Deník!$Y421=Statistika!$F$78,IF(AND(Deník!$R421&gt;=0,Deník!$R421&lt;=1),"BE",Deník!$R421),""),"")</f>
        <v/>
      </c>
      <c r="BN421" s="233" t="str">
        <f>IF(Deník!$R421&lt;&gt;"",IF(Deník!$Y421=Statistika!$F$79,IF(AND(Deník!$R421&gt;=0,Deník!$R421&lt;=1),"BE",Deník!$R421),""),"")</f>
        <v/>
      </c>
      <c r="BO421" s="233" t="str">
        <f>IF(Deník!$R421&lt;&gt;"",IF(Deník!$Y421=Statistika!$F$80,IF(AND(Deník!$R421&gt;=0,Deník!$R421&lt;=1),"BE",Deník!$R421),""),"")</f>
        <v/>
      </c>
      <c r="BP421" s="233" t="str">
        <f>IF(Deník!$R421&lt;&gt;"",IF(Deník!$Y421=Statistika!$F$81,IF(AND(Deník!$R421&gt;=0,Deník!$R421&lt;=1),"BE",Deník!$R421),""),"")</f>
        <v/>
      </c>
      <c r="BQ421" s="233" t="str">
        <f>IF(Deník!$R421&lt;&gt;"",IF(Deník!$Y421=Statistika!$F$82,IF(AND(Deník!$R421&gt;=0,Deník!$R421&lt;=1),"BE",Deník!$R421),""),"")</f>
        <v/>
      </c>
      <c r="BR421" s="233" t="str">
        <f>IF(Deník!$R421&lt;&gt;"",IF(Deník!$Y421=Statistika!$F$83,IF(AND(Deník!$R421&gt;=0,Deník!$R421&lt;=1),"BE",Deník!$R421),""),"")</f>
        <v/>
      </c>
      <c r="BS421" s="233" t="str">
        <f>IF(Deník!$R421&lt;&gt;"",IF(Deník!$Y421=Statistika!$F$84,IF(AND(Deník!$R421&gt;=0,Deník!$R421&lt;=1),"BE",Deník!$R421),""),"")</f>
        <v/>
      </c>
      <c r="BT421" s="233" t="str">
        <f>IF(Deník!$R421&lt;&gt;"",IF(Deník!$Y421=Statistika!$F$85,IF(AND(Deník!$R421&gt;=0,Deník!$R421&lt;=1),"BE",Deník!$R421),""),"")</f>
        <v/>
      </c>
      <c r="BU421" s="233" t="str">
        <f>IF(Deník!$R421&lt;&gt;"",IF(Deník!$Y421=Statistika!$F$86,IF(AND(Deník!$R421&gt;=0,Deník!$R421&lt;=1),"BE",Deník!$R421),""),"")</f>
        <v/>
      </c>
      <c r="BV421" s="233" t="str">
        <f>IF(Deník!$R421&lt;&gt;"",IF(Deník!$Y421=Statistika!$F$87,IF(AND(Deník!$R421&gt;=0,Deník!$R421&lt;=1),"BE",Deník!$R421),""),"")</f>
        <v/>
      </c>
      <c r="BW421" s="233" t="str">
        <f>IF(Deník!$R421&lt;&gt;"",IF(Deník!$Y421=Statistika!$F$88,IF(AND(Deník!$R421&gt;=0,Deník!$R421&lt;=1),"BE",Deník!$R421),""),"")</f>
        <v/>
      </c>
      <c r="BX421" s="233" t="str">
        <f>IF(Deník!$R421&lt;&gt;"",IF(Deník!$Y421=Statistika!$F$89,IF(AND(Deník!$R421&gt;=0,Deník!$R421&lt;=1),"BE",Deník!$R421),""),"")</f>
        <v/>
      </c>
      <c r="BY421" s="233" t="str">
        <f>IF(Deník!$R421&lt;&gt;"",IF(Deník!$Y421=Statistika!$F$90,IF(AND(Deník!$R421&gt;=0,Deník!$R421&lt;=1),"BE",Deník!$R421),""),"")</f>
        <v/>
      </c>
      <c r="BZ421" s="233" t="str">
        <f>IF(Deník!$R421&lt;&gt;"",IF(Deník!$Y421=Statistika!$F$91,IF(AND(Deník!$R421&gt;=0,Deník!$R421&lt;=1),"BE",Deník!$R421),""),"")</f>
        <v/>
      </c>
      <c r="CA421" s="233"/>
      <c r="CB421" s="233" t="str">
        <f>IF(Deník!$R421&lt;&gt;"",IF(Deník!$AB421="SL",IF(AND(Deník!$R421&gt;=0,Deník!$R421&lt;=1),"BE",Deník!$R421),""),"")</f>
        <v/>
      </c>
      <c r="CC421" s="233" t="str">
        <f>IF(Deník!$R421&lt;&gt;"",IF(Deník!$AB421="BE10",IF(AND(Deník!$R421&gt;=0,Deník!$R421&lt;=1),"BE",Deník!$R421),""),"")</f>
        <v/>
      </c>
      <c r="CD421" s="233" t="str">
        <f>IF(Deník!$R421&lt;&gt;"",IF(Deník!$AB421="BE15",IF(AND(Deník!$R421&gt;=0,Deník!$R421&lt;=1),"BE",Deník!$R421),""),"")</f>
        <v/>
      </c>
      <c r="CE421" s="233" t="str">
        <f>IF(Deník!$R421&lt;&gt;"",IF(Deník!$AB421="BE20",IF(AND(Deník!$R421&gt;=0,Deník!$R421&lt;=1),"BE",Deník!$R421),""),"")</f>
        <v/>
      </c>
      <c r="CF421" s="233" t="str">
        <f>IF(Deník!$R421&lt;&gt;"",IF(Deník!$AB421="TP1",IF(AND(Deník!$R421&gt;=0,Deník!$R421&lt;=1),"BE",Deník!$R421),""),"")</f>
        <v/>
      </c>
      <c r="CG421" s="233" t="str">
        <f>IF(Deník!$R421&lt;&gt;"",IF(Deník!$AB421="TP2",IF(AND(Deník!$R421&gt;=0,Deník!$R421&lt;=1),"BE",Deník!$R421),""),"")</f>
        <v/>
      </c>
      <c r="CH421" s="233" t="str">
        <f>IF(Deník!$R421&lt;&gt;"",IF(Deník!$AB421="TP3",IF(AND(Deník!$R421&gt;=0,Deník!$R421&lt;=1),"BE",Deník!$R421),""),"")</f>
        <v/>
      </c>
      <c r="CI421" s="233" t="str">
        <f>IF(Deník!$R421&lt;&gt;"",IF(Deník!$AB421="Trailing SL",IF(AND(Deník!$R421&gt;=0,Deník!$R421&lt;=1),"BE",Deník!$R421),""),"")</f>
        <v/>
      </c>
      <c r="CJ421" s="233" t="str">
        <f>IF(Deník!$R421&lt;&gt;"",IF(Deník!$AB421="Manual",IF(AND(Deník!$R421&gt;=0,Deník!$R421&lt;=1),"BE",Deník!$R421),""),"")</f>
        <v/>
      </c>
      <c r="CK421" s="233"/>
      <c r="CL421" s="233" t="str">
        <f>IF(Deník!$R421&lt;0,IF(Deník!$AC421=Statistika!$F$117,Deník!$R421,""),"")</f>
        <v/>
      </c>
      <c r="CM421" s="233" t="str">
        <f>IF(Deník!$R421&lt;0,IF(Deník!$AC421=Statistika!$F$118,Deník!$R421,""),"")</f>
        <v/>
      </c>
      <c r="CN421" s="233" t="str">
        <f>IF(Deník!$R421&lt;0,IF(Deník!$AC421=Statistika!$F$119,Deník!$R421,""),"")</f>
        <v/>
      </c>
      <c r="CO421" s="233" t="str">
        <f>IF(Deník!$R421&lt;0,IF(Deník!$AC421=Statistika!$F$120,Deník!$R421,""),"")</f>
        <v/>
      </c>
      <c r="CP421" s="233" t="str">
        <f>IF(Deník!$R421&lt;0,IF(Deník!$AC421=Statistika!$F$121,Deník!$R421,""),"")</f>
        <v/>
      </c>
      <c r="CQ421" s="233" t="str">
        <f>IF(Deník!$R421&lt;0,IF(Deník!$AC421=Statistika!$F$122,Deník!$R421,""),"")</f>
        <v/>
      </c>
      <c r="CR421" s="233" t="str">
        <f>IF(Deník!$R421&lt;0,IF(Deník!$AC421=Statistika!$F$123,Deník!$R421,""),"")</f>
        <v/>
      </c>
      <c r="CS421" s="233" t="str">
        <f>IF(Deník!$R421&lt;0,IF(Deník!$AC421=Statistika!$F$124,Deník!$R421,""),"")</f>
        <v/>
      </c>
      <c r="CT421" s="233" t="str">
        <f>IF(Deník!$R421&lt;0,IF(Deník!$AC421=Statistika!$F$125,Deník!$R421,""),"")</f>
        <v/>
      </c>
      <c r="CU421" s="233"/>
      <c r="CV421" s="233" t="str">
        <f>IF(Deník!$R421&lt;0,IF(Deník!$AD421=$CV$2,Deník!$R421,""),"")</f>
        <v/>
      </c>
      <c r="CW421" s="233" t="str">
        <f>IF(Deník!$R421&lt;0,IF(Deník!$AD421=$CW$2,Deník!$R421,""),"")</f>
        <v/>
      </c>
      <c r="CX421" s="233" t="str">
        <f>IF(Deník!$R421&lt;0,IF(Deník!$AD421=$CX$2,Deník!$R421,""),"")</f>
        <v/>
      </c>
      <c r="CY421" s="233" t="str">
        <f>IF(Deník!$R421&lt;0,IF(Deník!$AD421=$CY$2,Deník!$R421,""),"")</f>
        <v/>
      </c>
      <c r="CZ421" s="233" t="str">
        <f>IF(Deník!$R421&lt;0,IF(Deník!$AD421=$CZ$2,Deník!$R421,""),"")</f>
        <v/>
      </c>
      <c r="DL421" s="221">
        <f t="shared" si="18"/>
        <v>93847.029999999984</v>
      </c>
      <c r="DM421" s="220">
        <f t="shared" si="17"/>
        <v>-6.1529700000000132E-2</v>
      </c>
      <c r="DO421" s="50">
        <f>Deník!W422</f>
        <v>0</v>
      </c>
      <c r="DP421" s="102" t="str">
        <f>IF(AND(Deník!W422&gt;0),1,"")</f>
        <v/>
      </c>
      <c r="DQ421" s="102">
        <f>IF(AND(Deník!W422&lt;=0),1,"")</f>
        <v>1</v>
      </c>
      <c r="DR421" s="227"/>
      <c r="DS421" s="228"/>
      <c r="DT421" s="85"/>
      <c r="DU421" s="54">
        <f>IF(MONTH(Deník!$C421)=DU$2,Deník!$W421,"")</f>
        <v>0</v>
      </c>
      <c r="DV421" s="222" t="str">
        <f>IF(MONTH(Deník!$C421)=DV$2,Deník!$W421,"")</f>
        <v/>
      </c>
      <c r="DW421" s="222" t="str">
        <f>IF(MONTH(Deník!$C421)=DW$2,Deník!$W421,"")</f>
        <v/>
      </c>
      <c r="DX421" s="222" t="str">
        <f>IF(MONTH(Deník!$C421)=DX$2,Deník!$W421,"")</f>
        <v/>
      </c>
      <c r="DY421" s="222" t="str">
        <f>IF(MONTH(Deník!$C421)=DY$2,Deník!$W421,"")</f>
        <v/>
      </c>
      <c r="DZ421" s="222" t="str">
        <f>IF(MONTH(Deník!$C421)=DZ$2,Deník!$W421,"")</f>
        <v/>
      </c>
      <c r="EA421" s="222" t="str">
        <f>IF(MONTH(Deník!$C421)=EA$2,Deník!$W421,"")</f>
        <v/>
      </c>
      <c r="EB421" s="222" t="str">
        <f>IF(MONTH(Deník!$C421)=EB$2,Deník!$W421,"")</f>
        <v/>
      </c>
      <c r="EC421" s="222" t="str">
        <f>IF(MONTH(Deník!$C421)=EC$2,Deník!$W421,"")</f>
        <v/>
      </c>
      <c r="ED421" s="222" t="str">
        <f>IF(MONTH(Deník!$C421)=ED$2,Deník!$W421,"")</f>
        <v/>
      </c>
      <c r="EE421" s="222" t="str">
        <f>IF(MONTH(Deník!$C421)=EE$2,Deník!$W421,"")</f>
        <v/>
      </c>
      <c r="EF421" s="222" t="str">
        <f>IF(MONTH(Deník!$C421)=EF$2,Deník!$W421,"")</f>
        <v/>
      </c>
      <c r="EI421" s="600" t="str">
        <f>IF(Deník!$W421&lt;&gt;"",IF(Deník!$B421=Statistika!$F$63,Deník!$W421,""),"")</f>
        <v/>
      </c>
      <c r="EJ421" s="13" t="str">
        <f>IF(Deník!$W421&lt;&gt;"",IF(Deník!$B421=Statistika!$F$64,Deník!$W421,""),"")</f>
        <v/>
      </c>
      <c r="EK421" s="13" t="str">
        <f>IF(Deník!$W421&lt;&gt;"",IF(Deník!$B421=Statistika!$F$65,Deník!$W421,""),"")</f>
        <v/>
      </c>
      <c r="EL421" s="13" t="str">
        <f>IF(Deník!$W421&lt;&gt;"",IF(Deník!$B421=Statistika!$F$66,Deník!$W421,""),"")</f>
        <v/>
      </c>
      <c r="EM421" s="13" t="str">
        <f>IF(Deník!$W421&lt;&gt;"",IF(Deník!$B421=Statistika!$F$67,Deník!$W421,""),"")</f>
        <v/>
      </c>
      <c r="EN421" s="13" t="str">
        <f>IF(Deník!$W421&lt;&gt;"",IF(Deník!$B421=Statistika!$F$68,Deník!$W421,""),"")</f>
        <v/>
      </c>
      <c r="EO421" s="13" t="str">
        <f>IF(Deník!$W421&lt;&gt;"",IF(Deník!$B421=Statistika!$F$69,Deník!$W421,""),"")</f>
        <v/>
      </c>
      <c r="EP421" s="601" t="str">
        <f>IF(Deník!$W421&lt;&gt;"",IF(Deník!$B421=Statistika!$F$70,Deník!$W421,""),"")</f>
        <v/>
      </c>
      <c r="EQ421" s="90"/>
      <c r="ER421" s="63" t="str">
        <f>IF(Deník!$W421&lt;&gt;"",IF(Deník!$J421="L",Deník!$W421,""),"")</f>
        <v/>
      </c>
      <c r="ES421" s="13" t="str">
        <f>IF(Deník!$W421&lt;&gt;"",IF(Deník!$J421="S",Deník!$W421,""),"")</f>
        <v/>
      </c>
      <c r="ET421" s="95"/>
      <c r="EU421" s="88"/>
      <c r="EV421" s="63" t="str">
        <f>IF(WEEKDAY(Deník!$C421,2)=1,Deník!$W421,"")</f>
        <v/>
      </c>
      <c r="EW421" s="13" t="str">
        <f>IF(WEEKDAY(Deník!$C421,2)=2,Deník!$W421,"")</f>
        <v/>
      </c>
      <c r="EX421" s="13" t="str">
        <f>IF(WEEKDAY(Deník!$C421,2)=3,Deník!$W421,"")</f>
        <v/>
      </c>
      <c r="EY421" s="13" t="str">
        <f>IF(WEEKDAY(Deník!$C421,2)=4,Deník!$W421,"")</f>
        <v/>
      </c>
      <c r="EZ421" s="60" t="str">
        <f>IF(WEEKDAY(Deník!$C421,2)=5,Deník!$W421,"")</f>
        <v/>
      </c>
      <c r="FA421" s="99"/>
      <c r="FB421" s="100">
        <f>Deník!D421</f>
        <v>0</v>
      </c>
      <c r="FC421" s="63">
        <f>IF($FB421&lt;&gt;"",IF(AND($FB421&gt;=FC$2,$FB421&lt;=FC$3),Deník!$W421,""))</f>
        <v>0</v>
      </c>
      <c r="FD421" s="63" t="str">
        <f>IF($FB421&lt;&gt;"",IF(AND($FB421&gt;=FD$2,$FB421&lt;=FD$3),Deník!$W421,""))</f>
        <v/>
      </c>
      <c r="FE421" s="63" t="str">
        <f>IF($FB421&lt;&gt;"",IF(AND($FB421&gt;=FE$2,$FB421&lt;=FE$3),Deník!$W421,""))</f>
        <v/>
      </c>
      <c r="FF421" s="63" t="str">
        <f>IF($FB421&lt;&gt;"",IF(AND($FB421&gt;=FF$2,$FB421&lt;=FF$3),Deník!$W421,""))</f>
        <v/>
      </c>
      <c r="FG421" s="63" t="str">
        <f>IF($FB421&lt;&gt;"",IF(AND($FB421&gt;=FG$2,$FB421&lt;=FG$3),Deník!$W421,""))</f>
        <v/>
      </c>
      <c r="FH421" s="63" t="str">
        <f>IF($FB421&lt;&gt;"",IF(AND($FB421&gt;=FH$2,$FB421&lt;=FH$3),Deník!$W421,""))</f>
        <v/>
      </c>
      <c r="FI421" s="63" t="str">
        <f>IF($FB421&lt;&gt;"",IF(AND($FB421&gt;=FI$2,$FB421&lt;=FI$3),Deník!$W421,""))</f>
        <v/>
      </c>
      <c r="FJ421" s="63" t="str">
        <f>IF($FB421&lt;&gt;"",IF(AND($FB421&gt;=FJ$2,$FB421&lt;=FJ$3),Deník!$W421,""))</f>
        <v/>
      </c>
      <c r="FK421" s="63" t="str">
        <f>IF($FB421&lt;&gt;"",IF(AND($FB421&gt;=FK$2,$FB421&lt;=FK$3),Deník!$W421,""))</f>
        <v/>
      </c>
      <c r="FL421" s="63" t="str">
        <f>IF($FB421&lt;&gt;"",IF(AND($FB421&gt;=FL$2,$FB421&lt;=FL$3),Deník!$W421,""))</f>
        <v/>
      </c>
      <c r="FM421" s="63" t="str">
        <f>IF($FB421&lt;&gt;"",IF(AND($FB421&gt;=FM$2,$FB421&lt;=FM$3),Deník!$W421,""))</f>
        <v/>
      </c>
      <c r="FN421" s="13"/>
      <c r="FO421" s="20" t="str">
        <f>IF(Deník!$W421&gt;1,Deník!$W421,"")</f>
        <v/>
      </c>
      <c r="FP421" s="20" t="str">
        <f>IF(Deník!$W421&lt;0,Deník!$W421,"")</f>
        <v/>
      </c>
      <c r="FQ421" s="17"/>
      <c r="FS421" s="233"/>
      <c r="FT421" s="233" t="str">
        <f>IF(Deník!$W421&lt;&gt;"",IF(Deník!$Y421=Statistika!$F$78,Deník!$W421,""),"")</f>
        <v/>
      </c>
      <c r="FU421" s="233" t="str">
        <f>IF(Deník!$W421&lt;&gt;"",IF(Deník!$Y421=Statistika!$F$79,Deník!$W421,""),"")</f>
        <v/>
      </c>
      <c r="FV421" s="233" t="str">
        <f>IF(Deník!$W421&lt;&gt;"",IF(Deník!$Y421=Statistika!$F$80,Deník!$W421,""),"")</f>
        <v/>
      </c>
      <c r="FW421" s="233" t="str">
        <f>IF(Deník!$W421&lt;&gt;"",IF(Deník!$Y421=Statistika!$F$81,Deník!$W421,""),"")</f>
        <v/>
      </c>
      <c r="FX421" s="233" t="str">
        <f>IF(Deník!$W421&lt;&gt;"",IF(Deník!$Y421=Statistika!$F$82,Deník!$W421,""),"")</f>
        <v/>
      </c>
      <c r="FY421" s="233" t="str">
        <f>IF(Deník!$W421&lt;&gt;"",IF(Deník!$Y421=Statistika!$F$83,Deník!$W421,""),"")</f>
        <v/>
      </c>
      <c r="FZ421" s="233" t="str">
        <f>IF(Deník!$W421&lt;&gt;"",IF(Deník!$Y421=Statistika!$F$84,Deník!$W421,""),"")</f>
        <v/>
      </c>
      <c r="GA421" s="233" t="str">
        <f>IF(Deník!$W421&lt;&gt;"",IF(Deník!$Y421=Statistika!$F$85,Deník!$W421,""),"")</f>
        <v/>
      </c>
      <c r="GB421" s="233" t="str">
        <f>IF(Deník!$W421&lt;&gt;"",IF(Deník!$Y421=Statistika!$F$86,Deník!$W421,""),"")</f>
        <v/>
      </c>
      <c r="GC421" s="233" t="str">
        <f>IF(Deník!$W421&lt;&gt;"",IF(Deník!$Y421=Statistika!$F$87,Deník!$W421,""),"")</f>
        <v/>
      </c>
      <c r="GD421" s="233" t="str">
        <f>IF(Deník!$W421&lt;&gt;"",IF(Deník!$Y421=Statistika!$F$88,Deník!$W421,""),"")</f>
        <v/>
      </c>
      <c r="GE421" s="233" t="str">
        <f>IF(Deník!$W421&lt;&gt;"",IF(Deník!$Y421=Statistika!$F$89,Deník!$W421,""),"")</f>
        <v/>
      </c>
      <c r="GF421" s="233" t="str">
        <f>IF(Deník!$W421&lt;&gt;"",IF(Deník!$Y421=Statistika!$F$90,Deník!$W421,""),"")</f>
        <v/>
      </c>
      <c r="GG421" s="233" t="str">
        <f>IF(Deník!$W421&lt;&gt;"",IF(Deník!$Y421=Statistika!$F$91,Deník!$W421,""),"")</f>
        <v/>
      </c>
      <c r="GH421" s="233"/>
      <c r="GI421" s="233" t="str">
        <f>IF(Deník!$W421&lt;&gt;"",IF(Deník!$AB421=Statistika!$L$100,Deník!$W421,""),"")</f>
        <v/>
      </c>
      <c r="GJ421" s="233" t="str">
        <f>IF(Deník!$W421&lt;&gt;"",IF(Deník!$AB421=Statistika!$L$101,Deník!$W421,""),"")</f>
        <v/>
      </c>
      <c r="GK421" s="233" t="str">
        <f>IF(Deník!$W421&lt;&gt;"",IF(Deník!$AB421=Statistika!$L$102,Deník!$W421,""),"")</f>
        <v/>
      </c>
      <c r="GL421" s="233" t="str">
        <f>IF(Deník!$W421&lt;&gt;"",IF(Deník!$AB421=Statistika!$L$103,Deník!$W421,""),"")</f>
        <v/>
      </c>
      <c r="GM421" s="233" t="str">
        <f>IF(Deník!$W421&lt;&gt;"",IF(Deník!$AB421=Statistika!$L$104,Deník!$W421,""),"")</f>
        <v/>
      </c>
      <c r="GN421" s="233" t="str">
        <f>IF(Deník!$W421&lt;&gt;"",IF(Deník!$AB421=Statistika!$L$105,Deník!$W421,""),"")</f>
        <v/>
      </c>
      <c r="GO421" s="233" t="str">
        <f>IF(Deník!$W421&lt;&gt;"",IF(Deník!$AB421=Statistika!$L$106,Deník!$W421,""),"")</f>
        <v/>
      </c>
      <c r="GP421" s="233" t="str">
        <f>IF(Deník!$W421&lt;&gt;"",IF(Deník!$AB421=Statistika!$L$107,Deník!$W421,""),"")</f>
        <v/>
      </c>
      <c r="GQ421" s="233" t="str">
        <f>IF(Deník!$W421&lt;&gt;"",IF(Deník!$AB421=Statistika!$L$108,Deník!$W421,""),"")</f>
        <v/>
      </c>
      <c r="GS421" s="233" t="str">
        <f>IF(Deník!$W421&lt;0,IF(Deník!$AC421=Statistika!$F$117,Deník!$W421,""),"")</f>
        <v/>
      </c>
      <c r="GT421" s="233" t="str">
        <f>IF(Deník!$W421&lt;0,IF(Deník!$AC421=Statistika!$F$118,Deník!$W421,""),"")</f>
        <v/>
      </c>
      <c r="GU421" s="233" t="str">
        <f>IF(Deník!$W421&lt;0,IF(Deník!$AC421=Statistika!$F$119,Deník!$W421,""),"")</f>
        <v/>
      </c>
      <c r="GV421" s="233" t="str">
        <f>IF(Deník!$W421&lt;0,IF(Deník!$AC421=Statistika!$F$120,Deník!$W421,""),"")</f>
        <v/>
      </c>
      <c r="GW421" s="233" t="str">
        <f>IF(Deník!$W421&lt;0,IF(Deník!$AC421=Statistika!$F$121,Deník!$W421,""),"")</f>
        <v/>
      </c>
      <c r="GX421" s="233" t="str">
        <f>IF(Deník!$W421&lt;0,IF(Deník!$AC421=Statistika!$F$122,Deník!$W421,""),"")</f>
        <v/>
      </c>
      <c r="GY421" s="233" t="str">
        <f>IF(Deník!$W421&lt;0,IF(Deník!$AC421=Statistika!$F$123,Deník!$W421,""),"")</f>
        <v/>
      </c>
      <c r="GZ421" s="233" t="str">
        <f>IF(Deník!$W421&lt;0,IF(Deník!$AC421=Statistika!$F$124,Deník!$W421,""),"")</f>
        <v/>
      </c>
      <c r="HA421" s="233" t="str">
        <f>IF(Deník!$W421&lt;0,IF(Deník!$AC421=Statistika!$F$125,Deník!$W421,""),"")</f>
        <v/>
      </c>
      <c r="HC421" s="233" t="str">
        <f>IF(Deník!$W421&lt;0,IF(Deník!$AD421=Statistika!$F$133,Deník!$W421,""),"")</f>
        <v/>
      </c>
      <c r="HD421" s="233" t="str">
        <f>IF(Deník!$W421&lt;0,IF(Deník!$AD421=Statistika!$F$134,Deník!$W421,""),"")</f>
        <v/>
      </c>
      <c r="HE421" s="233" t="str">
        <f>IF(Deník!$W421&lt;0,IF(Deník!$AD421=Statistika!$F$135,Deník!$W421,""),"")</f>
        <v/>
      </c>
      <c r="HF421" s="233" t="str">
        <f>IF(Deník!$W421&lt;0,IF(Deník!$AD421=Statistika!$F$136,Deník!$W421,""),"")</f>
        <v/>
      </c>
      <c r="HG421" s="233" t="str">
        <f>IF(Deník!$W421&lt;0,IF(Deník!$AD421=Statistika!$F$137,Deník!$W421,""),"")</f>
        <v/>
      </c>
      <c r="ID421" s="8">
        <f>Tabulka4[[#This Row],[Sloupec3]]</f>
        <v>0</v>
      </c>
      <c r="IE421" s="17" t="str">
        <f>IF(AND([1]Deník!$C421&gt;='[1]Měsíční shrnutí'!$D$1,[1]Deník!$C421&lt;='[1]Měsíční shrnutí'!$F$1),[1]Deník!$X421,"")</f>
        <v/>
      </c>
    </row>
    <row r="422" spans="1:239">
      <c r="A422" s="8">
        <f>Deník!C423</f>
        <v>0</v>
      </c>
      <c r="B422" s="50" t="str">
        <f>Deník!R423</f>
        <v/>
      </c>
      <c r="C422" s="102" t="str">
        <f>IF(AND(Deník!R423&gt;1,Deník!R423&lt;&gt;""),1,"")</f>
        <v/>
      </c>
      <c r="D422" s="102" t="str">
        <f>IF(AND(Deník!R423&lt;=0,Deník!R423&lt;&gt;""),1,"")</f>
        <v/>
      </c>
      <c r="E422" s="103" t="str">
        <f>IF(AND(Deník!R423&gt;=0,Deník!R423&lt;=1),1,"")</f>
        <v/>
      </c>
      <c r="F422" s="79" t="str">
        <f>IF(Deník!R423&lt;&gt;"",Deník!R423+F421,"")</f>
        <v/>
      </c>
      <c r="G422" s="85"/>
      <c r="H422" s="54" t="str">
        <f>IF(MONTH(Deník!$C422)=H$2,IF(AND(Deník!$R422&gt;=0,Deník!$R422&lt;=1),"BE",Deník!$R422),"")</f>
        <v/>
      </c>
      <c r="I422" s="11" t="str">
        <f>IF(MONTH(Deník!$C422)=I$2,IF(AND(Deník!$R422&gt;=0,Deník!$R422&lt;=1),"BE",Deník!$R422),"")</f>
        <v/>
      </c>
      <c r="J422" s="11" t="str">
        <f>IF(MONTH(Deník!$C422)=J$2,IF(AND(Deník!$R422&gt;=0,Deník!$R422&lt;=1),"BE",Deník!$R422),"")</f>
        <v/>
      </c>
      <c r="K422" s="11" t="str">
        <f>IF(MONTH(Deník!$C422)=K$2,IF(AND(Deník!$R422&gt;=0,Deník!$R422&lt;=1),"BE",Deník!$R422),"")</f>
        <v/>
      </c>
      <c r="L422" s="11" t="str">
        <f>IF(MONTH(Deník!$C422)=L$2,IF(AND(Deník!$R422&gt;=0,Deník!$R422&lt;=1),"BE",Deník!$R422),"")</f>
        <v/>
      </c>
      <c r="M422" s="11" t="str">
        <f>IF(MONTH(Deník!$C422)=M$2,IF(AND(Deník!$R422&gt;=0,Deník!$R422&lt;=1),"BE",Deník!$R422),"")</f>
        <v/>
      </c>
      <c r="N422" s="11" t="str">
        <f>IF(MONTH(Deník!$C422)=N$2,IF(AND(Deník!$R422&gt;=0,Deník!$R422&lt;=1),"BE",Deník!$R422),"")</f>
        <v/>
      </c>
      <c r="O422" s="11" t="str">
        <f>IF(MONTH(Deník!$C422)=O$2,IF(AND(Deník!$R422&gt;=0,Deník!$R422&lt;=1),"BE",Deník!$R422),"")</f>
        <v/>
      </c>
      <c r="P422" s="11" t="str">
        <f>IF(MONTH(Deník!$C422)=P$2,IF(AND(Deník!$R422&gt;=0,Deník!$R422&lt;=1),"BE",Deník!$R422),"")</f>
        <v/>
      </c>
      <c r="Q422" s="11" t="str">
        <f>IF(MONTH(Deník!$C422)=Q$2,IF(AND(Deník!$R422&gt;=0,Deník!$R422&lt;=1),"BE",Deník!$R422),"")</f>
        <v/>
      </c>
      <c r="R422" s="11" t="str">
        <f>IF(MONTH(Deník!$C422)=R$2,IF(AND(Deník!$R422&gt;=0,Deník!$R422&lt;=1),"BE",Deník!$R422),"")</f>
        <v/>
      </c>
      <c r="S422" s="57" t="str">
        <f>IF(MONTH(Deník!$C422)=S$2,IF(AND(Deník!$R422&gt;=0,Deník!$R422&lt;=1),"BE",Deník!$R422),"")</f>
        <v/>
      </c>
      <c r="U422" s="12"/>
      <c r="V422" s="12"/>
      <c r="X422" s="600" t="str">
        <f>IF(Deník!$R422&lt;&gt;"",IF(Deník!$B422=Statistika!$F$63,IF(AND(Deník!$R422&gt;=0,Deník!$R422&lt;=1),"BE",Deník!$R422),""),"")</f>
        <v/>
      </c>
      <c r="Y422" s="13" t="str">
        <f>IF(Deník!$R422&lt;&gt;"",IF(Deník!$B422=Statistika!$F$64,IF(AND(Deník!$R422&gt;=0,Deník!$R422&lt;=1),"BE",Deník!$R422),""),"")</f>
        <v/>
      </c>
      <c r="Z422" s="13" t="str">
        <f>IF(Deník!$R422&lt;&gt;"",IF(Deník!$B422=Statistika!$F$65,IF(AND(Deník!$R422&gt;=0,Deník!$R422&lt;=1),"BE",Deník!$R422),""),"")</f>
        <v/>
      </c>
      <c r="AA422" s="13" t="str">
        <f>IF(Deník!$R422&lt;&gt;"",IF(Deník!$B422=Statistika!$F$66,IF(AND(Deník!$R422&gt;=0,Deník!$R422&lt;=1),"BE",Deník!$R422),""),"")</f>
        <v/>
      </c>
      <c r="AB422" s="13" t="str">
        <f>IF(Deník!$R422&lt;&gt;"",IF(Deník!$B422=Statistika!$F$67,IF(AND(Deník!$R422&gt;=0,Deník!$R422&lt;=1),"BE",Deník!$R422),""),"")</f>
        <v/>
      </c>
      <c r="AC422" s="13" t="str">
        <f>IF(Deník!$R422&lt;&gt;"",IF(Deník!$B422=Statistika!$F$68,IF(AND(Deník!$R422&gt;=0,Deník!$R422&lt;=1),"BE",Deník!$R422),""),"")</f>
        <v/>
      </c>
      <c r="AD422" s="13" t="str">
        <f>IF(Deník!$R422&lt;&gt;"",IF(Deník!$B422=Statistika!$F$69,IF(AND(Deník!$R422&gt;=0,Deník!$R422&lt;=1),"BE",Deník!$R422),""),"")</f>
        <v/>
      </c>
      <c r="AE422" s="601" t="str">
        <f>IF(Deník!$R422&lt;&gt;"",IF(Deník!$B422=Statistika!$F$70,IF(AND(Deník!$R422&gt;=0,Deník!$R422&lt;=1),"BE",Deník!$R422),""),"")</f>
        <v/>
      </c>
      <c r="AF422" s="90"/>
      <c r="AG422" s="63" t="str">
        <f>IF(Deník!$R422&lt;&gt;"",IF(Deník!$J422="L",IF(AND(Deník!$R422&gt;=0,Deník!$R422&lt;=1),"BE",Deník!$R422),""),"")</f>
        <v/>
      </c>
      <c r="AH422" s="13" t="str">
        <f>IF(Deník!$R422&lt;&gt;"",IF(Deník!$J422="S",IF(AND(Deník!$R422&gt;=0,Deník!$R422&lt;=1),"BE",Deník!$R422),""),"")</f>
        <v/>
      </c>
      <c r="AI422" s="95"/>
      <c r="AJ422" s="71" t="str">
        <f>IF(Deník!N423&lt;&gt;"",Deník!N423*-1,"")</f>
        <v/>
      </c>
      <c r="AK422" s="88"/>
      <c r="AL422" s="63" t="str">
        <f>IF(WEEKDAY(Deník!$C422,2)=1,IF(AND(Deník!$R422&gt;=0,Deník!$R422&lt;=1),"BE",Deník!$R422),"")</f>
        <v/>
      </c>
      <c r="AM422" s="13" t="str">
        <f>IF(WEEKDAY(Deník!$C422,2)=2,IF(AND(Deník!$R422&gt;=0,Deník!$R422&lt;=1),"BE",Deník!$R422),"")</f>
        <v/>
      </c>
      <c r="AN422" s="13" t="str">
        <f>IF(WEEKDAY(Deník!$C422,2)=3,IF(AND(Deník!$R422&gt;=0,Deník!$R422&lt;=1),"BE",Deník!$R422),"")</f>
        <v/>
      </c>
      <c r="AO422" s="13" t="str">
        <f>IF(WEEKDAY(Deník!$C422,2)=4,IF(AND(Deník!$R422&gt;=0,Deník!$R422&lt;=1),"BE",Deník!$R422),"")</f>
        <v/>
      </c>
      <c r="AP422" s="60" t="str">
        <f>IF(WEEKDAY(Deník!$C422,2)=5,IF(AND(Deník!$R422&gt;=0,Deník!$R422&lt;=1),"BE",Deník!$R422),"")</f>
        <v/>
      </c>
      <c r="AQ422" s="99"/>
      <c r="AR422" s="100">
        <f>Deník!D422</f>
        <v>0</v>
      </c>
      <c r="AS422" s="63" t="str">
        <f>IF(Deník!$D422&lt;&gt;"",IF(AND(Deník!$D422&gt;=AS$2,Deník!$D422&lt;=AS$3),IF(AND(Deník!$R422&gt;=0,Deník!$R422&lt;=1),"BE",Deník!$R422),""),"")</f>
        <v/>
      </c>
      <c r="AT422" s="63" t="str">
        <f>IF(Deník!$D422&lt;&gt;"",IF(AND(Deník!$D422&gt;=AT$2,Deník!$D422&lt;=AT$3),IF(AND(Deník!$R422&gt;=0,Deník!$R422&lt;=1),"BE",Deník!$R422),""),"")</f>
        <v/>
      </c>
      <c r="AU422" s="63" t="str">
        <f>IF(Deník!$D422&lt;&gt;"",IF(AND(Deník!$D422&gt;=AU$2,Deník!$D422&lt;=AU$3),IF(AND(Deník!$R422&gt;=0,Deník!$R422&lt;=1),"BE",Deník!$R422),""),"")</f>
        <v/>
      </c>
      <c r="AV422" s="63" t="str">
        <f>IF(Deník!$D422&lt;&gt;"",IF(AND(Deník!$D422&gt;=AV$2,Deník!$D422&lt;=AV$3),IF(AND(Deník!$R422&gt;=0,Deník!$R422&lt;=1),"BE",Deník!$R422),""),"")</f>
        <v/>
      </c>
      <c r="AW422" s="63" t="str">
        <f>IF(Deník!$D422&lt;&gt;"",IF(AND(Deník!$D422&gt;=AW$2,Deník!$D422&lt;=AW$3),IF(AND(Deník!$R422&gt;=0,Deník!$R422&lt;=1),"BE",Deník!$R422),""),"")</f>
        <v/>
      </c>
      <c r="AX422" s="63" t="str">
        <f>IF(Deník!$D422&lt;&gt;"",IF(AND(Deník!$D422&gt;=AX$2,Deník!$D422&lt;=AX$3),IF(AND(Deník!$R422&gt;=0,Deník!$R422&lt;=1),"BE",Deník!$R422),""),"")</f>
        <v/>
      </c>
      <c r="AY422" s="63" t="str">
        <f>IF(Deník!$D422&lt;&gt;"",IF(AND(Deník!$D422&gt;=AY$2,Deník!$D422&lt;=AY$3),IF(AND(Deník!$R422&gt;=0,Deník!$R422&lt;=1),"BE",Deník!$R422),""),"")</f>
        <v/>
      </c>
      <c r="AZ422" s="63" t="str">
        <f>IF(Deník!$D422&lt;&gt;"",IF(AND(Deník!$D422&gt;=AZ$2,Deník!$D422&lt;=AZ$3),IF(AND(Deník!$R422&gt;=0,Deník!$R422&lt;=1),"BE",Deník!$R422),""),"")</f>
        <v/>
      </c>
      <c r="BA422" s="63" t="str">
        <f>IF(Deník!$D422&lt;&gt;"",IF(AND(Deník!$D422&gt;=BA$2,Deník!$D422&lt;=BA$3),IF(AND(Deník!$R422&gt;=0,Deník!$R422&lt;=1),"BE",Deník!$R422),""),"")</f>
        <v/>
      </c>
      <c r="BB422" s="63" t="str">
        <f>IF(Deník!$D422&lt;&gt;"",IF(AND(Deník!$D422&gt;=BB$2,Deník!$D422&lt;=BB$3),IF(AND(Deník!$R422&gt;=0,Deník!$R422&lt;=1),"BE",Deník!$R422),""),"")</f>
        <v/>
      </c>
      <c r="BC422" s="71" t="str">
        <f>IF(Deník!$D422&lt;&gt;"",IF(AND(Deník!$D422&gt;=BC$2,Deník!$D422&lt;=BC$3),IF(AND(Deník!$R422&gt;=0,Deník!$R422&lt;=1),"BE",Deník!$R422),""),"")</f>
        <v/>
      </c>
      <c r="BD422" s="20" t="str">
        <f>IF(Deník!$J423="S",(Deník!$M423-Deník!$K423),IF(Deník!$J423="L",(Deník!$K423-Deník!$M423),""))</f>
        <v/>
      </c>
      <c r="BE422" s="20" t="str">
        <f>IF(Deník!$J423="S",(Deník!$K423-Deník!$O423),IF(Deník!$J423="L",(Deník!$O423-Deník!$K423),""))</f>
        <v/>
      </c>
      <c r="BF422" s="20" t="str">
        <f>IF(Deník!$J423="S",(Deník!$K423-Deník!$L423),IF(Deník!$J423="L",(Deník!$L423-Deník!$K423),""))</f>
        <v/>
      </c>
      <c r="BG422" s="20" t="str">
        <f>IF(Deník!$J423="S",(Deník!$K423-Deník!$S423),IF(Deník!$J423="L",(Deník!$S423-Deník!$K423),""))</f>
        <v/>
      </c>
      <c r="BH422" s="20" t="str">
        <f>IF(Deník!$J423="S",(Deník!$K423-Deník!$U423),IF(Deník!$J423="L",(Deník!$U423-Deník!$K423),""))</f>
        <v/>
      </c>
      <c r="BI422" s="20" t="str">
        <f>IF(Deník!$R422&gt;1,Deník!$R422,"")</f>
        <v/>
      </c>
      <c r="BJ422" s="20" t="str">
        <f>IF(Deník!$R422&lt;0,Deník!$R422,"")</f>
        <v/>
      </c>
      <c r="BK422" s="17"/>
      <c r="BM422" s="233" t="str">
        <f>IF(Deník!$R422&lt;&gt;"",IF(Deník!$Y422=Statistika!$F$78,IF(AND(Deník!$R422&gt;=0,Deník!$R422&lt;=1),"BE",Deník!$R422),""),"")</f>
        <v/>
      </c>
      <c r="BN422" s="233" t="str">
        <f>IF(Deník!$R422&lt;&gt;"",IF(Deník!$Y422=Statistika!$F$79,IF(AND(Deník!$R422&gt;=0,Deník!$R422&lt;=1),"BE",Deník!$R422),""),"")</f>
        <v/>
      </c>
      <c r="BO422" s="233" t="str">
        <f>IF(Deník!$R422&lt;&gt;"",IF(Deník!$Y422=Statistika!$F$80,IF(AND(Deník!$R422&gt;=0,Deník!$R422&lt;=1),"BE",Deník!$R422),""),"")</f>
        <v/>
      </c>
      <c r="BP422" s="233" t="str">
        <f>IF(Deník!$R422&lt;&gt;"",IF(Deník!$Y422=Statistika!$F$81,IF(AND(Deník!$R422&gt;=0,Deník!$R422&lt;=1),"BE",Deník!$R422),""),"")</f>
        <v/>
      </c>
      <c r="BQ422" s="233" t="str">
        <f>IF(Deník!$R422&lt;&gt;"",IF(Deník!$Y422=Statistika!$F$82,IF(AND(Deník!$R422&gt;=0,Deník!$R422&lt;=1),"BE",Deník!$R422),""),"")</f>
        <v/>
      </c>
      <c r="BR422" s="233" t="str">
        <f>IF(Deník!$R422&lt;&gt;"",IF(Deník!$Y422=Statistika!$F$83,IF(AND(Deník!$R422&gt;=0,Deník!$R422&lt;=1),"BE",Deník!$R422),""),"")</f>
        <v/>
      </c>
      <c r="BS422" s="233" t="str">
        <f>IF(Deník!$R422&lt;&gt;"",IF(Deník!$Y422=Statistika!$F$84,IF(AND(Deník!$R422&gt;=0,Deník!$R422&lt;=1),"BE",Deník!$R422),""),"")</f>
        <v/>
      </c>
      <c r="BT422" s="233" t="str">
        <f>IF(Deník!$R422&lt;&gt;"",IF(Deník!$Y422=Statistika!$F$85,IF(AND(Deník!$R422&gt;=0,Deník!$R422&lt;=1),"BE",Deník!$R422),""),"")</f>
        <v/>
      </c>
      <c r="BU422" s="233" t="str">
        <f>IF(Deník!$R422&lt;&gt;"",IF(Deník!$Y422=Statistika!$F$86,IF(AND(Deník!$R422&gt;=0,Deník!$R422&lt;=1),"BE",Deník!$R422),""),"")</f>
        <v/>
      </c>
      <c r="BV422" s="233" t="str">
        <f>IF(Deník!$R422&lt;&gt;"",IF(Deník!$Y422=Statistika!$F$87,IF(AND(Deník!$R422&gt;=0,Deník!$R422&lt;=1),"BE",Deník!$R422),""),"")</f>
        <v/>
      </c>
      <c r="BW422" s="233" t="str">
        <f>IF(Deník!$R422&lt;&gt;"",IF(Deník!$Y422=Statistika!$F$88,IF(AND(Deník!$R422&gt;=0,Deník!$R422&lt;=1),"BE",Deník!$R422),""),"")</f>
        <v/>
      </c>
      <c r="BX422" s="233" t="str">
        <f>IF(Deník!$R422&lt;&gt;"",IF(Deník!$Y422=Statistika!$F$89,IF(AND(Deník!$R422&gt;=0,Deník!$R422&lt;=1),"BE",Deník!$R422),""),"")</f>
        <v/>
      </c>
      <c r="BY422" s="233" t="str">
        <f>IF(Deník!$R422&lt;&gt;"",IF(Deník!$Y422=Statistika!$F$90,IF(AND(Deník!$R422&gt;=0,Deník!$R422&lt;=1),"BE",Deník!$R422),""),"")</f>
        <v/>
      </c>
      <c r="BZ422" s="233" t="str">
        <f>IF(Deník!$R422&lt;&gt;"",IF(Deník!$Y422=Statistika!$F$91,IF(AND(Deník!$R422&gt;=0,Deník!$R422&lt;=1),"BE",Deník!$R422),""),"")</f>
        <v/>
      </c>
      <c r="CA422" s="233"/>
      <c r="CB422" s="233" t="str">
        <f>IF(Deník!$R422&lt;&gt;"",IF(Deník!$AB422="SL",IF(AND(Deník!$R422&gt;=0,Deník!$R422&lt;=1),"BE",Deník!$R422),""),"")</f>
        <v/>
      </c>
      <c r="CC422" s="233" t="str">
        <f>IF(Deník!$R422&lt;&gt;"",IF(Deník!$AB422="BE10",IF(AND(Deník!$R422&gt;=0,Deník!$R422&lt;=1),"BE",Deník!$R422),""),"")</f>
        <v/>
      </c>
      <c r="CD422" s="233" t="str">
        <f>IF(Deník!$R422&lt;&gt;"",IF(Deník!$AB422="BE15",IF(AND(Deník!$R422&gt;=0,Deník!$R422&lt;=1),"BE",Deník!$R422),""),"")</f>
        <v/>
      </c>
      <c r="CE422" s="233" t="str">
        <f>IF(Deník!$R422&lt;&gt;"",IF(Deník!$AB422="BE20",IF(AND(Deník!$R422&gt;=0,Deník!$R422&lt;=1),"BE",Deník!$R422),""),"")</f>
        <v/>
      </c>
      <c r="CF422" s="233" t="str">
        <f>IF(Deník!$R422&lt;&gt;"",IF(Deník!$AB422="TP1",IF(AND(Deník!$R422&gt;=0,Deník!$R422&lt;=1),"BE",Deník!$R422),""),"")</f>
        <v/>
      </c>
      <c r="CG422" s="233" t="str">
        <f>IF(Deník!$R422&lt;&gt;"",IF(Deník!$AB422="TP2",IF(AND(Deník!$R422&gt;=0,Deník!$R422&lt;=1),"BE",Deník!$R422),""),"")</f>
        <v/>
      </c>
      <c r="CH422" s="233" t="str">
        <f>IF(Deník!$R422&lt;&gt;"",IF(Deník!$AB422="TP3",IF(AND(Deník!$R422&gt;=0,Deník!$R422&lt;=1),"BE",Deník!$R422),""),"")</f>
        <v/>
      </c>
      <c r="CI422" s="233" t="str">
        <f>IF(Deník!$R422&lt;&gt;"",IF(Deník!$AB422="Trailing SL",IF(AND(Deník!$R422&gt;=0,Deník!$R422&lt;=1),"BE",Deník!$R422),""),"")</f>
        <v/>
      </c>
      <c r="CJ422" s="233" t="str">
        <f>IF(Deník!$R422&lt;&gt;"",IF(Deník!$AB422="Manual",IF(AND(Deník!$R422&gt;=0,Deník!$R422&lt;=1),"BE",Deník!$R422),""),"")</f>
        <v/>
      </c>
      <c r="CK422" s="233"/>
      <c r="CL422" s="233" t="str">
        <f>IF(Deník!$R422&lt;0,IF(Deník!$AC422=Statistika!$F$117,Deník!$R422,""),"")</f>
        <v/>
      </c>
      <c r="CM422" s="233" t="str">
        <f>IF(Deník!$R422&lt;0,IF(Deník!$AC422=Statistika!$F$118,Deník!$R422,""),"")</f>
        <v/>
      </c>
      <c r="CN422" s="233" t="str">
        <f>IF(Deník!$R422&lt;0,IF(Deník!$AC422=Statistika!$F$119,Deník!$R422,""),"")</f>
        <v/>
      </c>
      <c r="CO422" s="233" t="str">
        <f>IF(Deník!$R422&lt;0,IF(Deník!$AC422=Statistika!$F$120,Deník!$R422,""),"")</f>
        <v/>
      </c>
      <c r="CP422" s="233" t="str">
        <f>IF(Deník!$R422&lt;0,IF(Deník!$AC422=Statistika!$F$121,Deník!$R422,""),"")</f>
        <v/>
      </c>
      <c r="CQ422" s="233" t="str">
        <f>IF(Deník!$R422&lt;0,IF(Deník!$AC422=Statistika!$F$122,Deník!$R422,""),"")</f>
        <v/>
      </c>
      <c r="CR422" s="233" t="str">
        <f>IF(Deník!$R422&lt;0,IF(Deník!$AC422=Statistika!$F$123,Deník!$R422,""),"")</f>
        <v/>
      </c>
      <c r="CS422" s="233" t="str">
        <f>IF(Deník!$R422&lt;0,IF(Deník!$AC422=Statistika!$F$124,Deník!$R422,""),"")</f>
        <v/>
      </c>
      <c r="CT422" s="233" t="str">
        <f>IF(Deník!$R422&lt;0,IF(Deník!$AC422=Statistika!$F$125,Deník!$R422,""),"")</f>
        <v/>
      </c>
      <c r="CU422" s="233"/>
      <c r="CV422" s="233" t="str">
        <f>IF(Deník!$R422&lt;0,IF(Deník!$AD422=$CV$2,Deník!$R422,""),"")</f>
        <v/>
      </c>
      <c r="CW422" s="233" t="str">
        <f>IF(Deník!$R422&lt;0,IF(Deník!$AD422=$CW$2,Deník!$R422,""),"")</f>
        <v/>
      </c>
      <c r="CX422" s="233" t="str">
        <f>IF(Deník!$R422&lt;0,IF(Deník!$AD422=$CX$2,Deník!$R422,""),"")</f>
        <v/>
      </c>
      <c r="CY422" s="233" t="str">
        <f>IF(Deník!$R422&lt;0,IF(Deník!$AD422=$CY$2,Deník!$R422,""),"")</f>
        <v/>
      </c>
      <c r="CZ422" s="233" t="str">
        <f>IF(Deník!$R422&lt;0,IF(Deník!$AD422=$CZ$2,Deník!$R422,""),"")</f>
        <v/>
      </c>
      <c r="DL422" s="221">
        <f t="shared" si="18"/>
        <v>93847.029999999984</v>
      </c>
      <c r="DM422" s="220">
        <f t="shared" si="17"/>
        <v>-6.1529700000000132E-2</v>
      </c>
      <c r="DO422" s="50">
        <f>Deník!W423</f>
        <v>0</v>
      </c>
      <c r="DP422" s="102" t="str">
        <f>IF(AND(Deník!W423&gt;0),1,"")</f>
        <v/>
      </c>
      <c r="DQ422" s="102">
        <f>IF(AND(Deník!W423&lt;=0),1,"")</f>
        <v>1</v>
      </c>
      <c r="DR422" s="227"/>
      <c r="DS422" s="228"/>
      <c r="DT422" s="85"/>
      <c r="DU422" s="54">
        <f>IF(MONTH(Deník!$C422)=DU$2,Deník!$W422,"")</f>
        <v>0</v>
      </c>
      <c r="DV422" s="222" t="str">
        <f>IF(MONTH(Deník!$C422)=DV$2,Deník!$W422,"")</f>
        <v/>
      </c>
      <c r="DW422" s="222" t="str">
        <f>IF(MONTH(Deník!$C422)=DW$2,Deník!$W422,"")</f>
        <v/>
      </c>
      <c r="DX422" s="222" t="str">
        <f>IF(MONTH(Deník!$C422)=DX$2,Deník!$W422,"")</f>
        <v/>
      </c>
      <c r="DY422" s="222" t="str">
        <f>IF(MONTH(Deník!$C422)=DY$2,Deník!$W422,"")</f>
        <v/>
      </c>
      <c r="DZ422" s="222" t="str">
        <f>IF(MONTH(Deník!$C422)=DZ$2,Deník!$W422,"")</f>
        <v/>
      </c>
      <c r="EA422" s="222" t="str">
        <f>IF(MONTH(Deník!$C422)=EA$2,Deník!$W422,"")</f>
        <v/>
      </c>
      <c r="EB422" s="222" t="str">
        <f>IF(MONTH(Deník!$C422)=EB$2,Deník!$W422,"")</f>
        <v/>
      </c>
      <c r="EC422" s="222" t="str">
        <f>IF(MONTH(Deník!$C422)=EC$2,Deník!$W422,"")</f>
        <v/>
      </c>
      <c r="ED422" s="222" t="str">
        <f>IF(MONTH(Deník!$C422)=ED$2,Deník!$W422,"")</f>
        <v/>
      </c>
      <c r="EE422" s="222" t="str">
        <f>IF(MONTH(Deník!$C422)=EE$2,Deník!$W422,"")</f>
        <v/>
      </c>
      <c r="EF422" s="222" t="str">
        <f>IF(MONTH(Deník!$C422)=EF$2,Deník!$W422,"")</f>
        <v/>
      </c>
      <c r="EI422" s="600" t="str">
        <f>IF(Deník!$W422&lt;&gt;"",IF(Deník!$B422=Statistika!$F$63,Deník!$W422,""),"")</f>
        <v/>
      </c>
      <c r="EJ422" s="13" t="str">
        <f>IF(Deník!$W422&lt;&gt;"",IF(Deník!$B422=Statistika!$F$64,Deník!$W422,""),"")</f>
        <v/>
      </c>
      <c r="EK422" s="13" t="str">
        <f>IF(Deník!$W422&lt;&gt;"",IF(Deník!$B422=Statistika!$F$65,Deník!$W422,""),"")</f>
        <v/>
      </c>
      <c r="EL422" s="13" t="str">
        <f>IF(Deník!$W422&lt;&gt;"",IF(Deník!$B422=Statistika!$F$66,Deník!$W422,""),"")</f>
        <v/>
      </c>
      <c r="EM422" s="13" t="str">
        <f>IF(Deník!$W422&lt;&gt;"",IF(Deník!$B422=Statistika!$F$67,Deník!$W422,""),"")</f>
        <v/>
      </c>
      <c r="EN422" s="13" t="str">
        <f>IF(Deník!$W422&lt;&gt;"",IF(Deník!$B422=Statistika!$F$68,Deník!$W422,""),"")</f>
        <v/>
      </c>
      <c r="EO422" s="13" t="str">
        <f>IF(Deník!$W422&lt;&gt;"",IF(Deník!$B422=Statistika!$F$69,Deník!$W422,""),"")</f>
        <v/>
      </c>
      <c r="EP422" s="601" t="str">
        <f>IF(Deník!$W422&lt;&gt;"",IF(Deník!$B422=Statistika!$F$70,Deník!$W422,""),"")</f>
        <v/>
      </c>
      <c r="EQ422" s="90"/>
      <c r="ER422" s="63" t="str">
        <f>IF(Deník!$W422&lt;&gt;"",IF(Deník!$J422="L",Deník!$W422,""),"")</f>
        <v/>
      </c>
      <c r="ES422" s="13" t="str">
        <f>IF(Deník!$W422&lt;&gt;"",IF(Deník!$J422="S",Deník!$W422,""),"")</f>
        <v/>
      </c>
      <c r="ET422" s="95"/>
      <c r="EU422" s="88"/>
      <c r="EV422" s="63" t="str">
        <f>IF(WEEKDAY(Deník!$C422,2)=1,Deník!$W422,"")</f>
        <v/>
      </c>
      <c r="EW422" s="13" t="str">
        <f>IF(WEEKDAY(Deník!$C422,2)=2,Deník!$W422,"")</f>
        <v/>
      </c>
      <c r="EX422" s="13" t="str">
        <f>IF(WEEKDAY(Deník!$C422,2)=3,Deník!$W422,"")</f>
        <v/>
      </c>
      <c r="EY422" s="13" t="str">
        <f>IF(WEEKDAY(Deník!$C422,2)=4,Deník!$W422,"")</f>
        <v/>
      </c>
      <c r="EZ422" s="60" t="str">
        <f>IF(WEEKDAY(Deník!$C422,2)=5,Deník!$W422,"")</f>
        <v/>
      </c>
      <c r="FA422" s="99"/>
      <c r="FB422" s="100">
        <f>Deník!D422</f>
        <v>0</v>
      </c>
      <c r="FC422" s="63">
        <f>IF($FB422&lt;&gt;"",IF(AND($FB422&gt;=FC$2,$FB422&lt;=FC$3),Deník!$W422,""))</f>
        <v>0</v>
      </c>
      <c r="FD422" s="63" t="str">
        <f>IF($FB422&lt;&gt;"",IF(AND($FB422&gt;=FD$2,$FB422&lt;=FD$3),Deník!$W422,""))</f>
        <v/>
      </c>
      <c r="FE422" s="63" t="str">
        <f>IF($FB422&lt;&gt;"",IF(AND($FB422&gt;=FE$2,$FB422&lt;=FE$3),Deník!$W422,""))</f>
        <v/>
      </c>
      <c r="FF422" s="63" t="str">
        <f>IF($FB422&lt;&gt;"",IF(AND($FB422&gt;=FF$2,$FB422&lt;=FF$3),Deník!$W422,""))</f>
        <v/>
      </c>
      <c r="FG422" s="63" t="str">
        <f>IF($FB422&lt;&gt;"",IF(AND($FB422&gt;=FG$2,$FB422&lt;=FG$3),Deník!$W422,""))</f>
        <v/>
      </c>
      <c r="FH422" s="63" t="str">
        <f>IF($FB422&lt;&gt;"",IF(AND($FB422&gt;=FH$2,$FB422&lt;=FH$3),Deník!$W422,""))</f>
        <v/>
      </c>
      <c r="FI422" s="63" t="str">
        <f>IF($FB422&lt;&gt;"",IF(AND($FB422&gt;=FI$2,$FB422&lt;=FI$3),Deník!$W422,""))</f>
        <v/>
      </c>
      <c r="FJ422" s="63" t="str">
        <f>IF($FB422&lt;&gt;"",IF(AND($FB422&gt;=FJ$2,$FB422&lt;=FJ$3),Deník!$W422,""))</f>
        <v/>
      </c>
      <c r="FK422" s="63" t="str">
        <f>IF($FB422&lt;&gt;"",IF(AND($FB422&gt;=FK$2,$FB422&lt;=FK$3),Deník!$W422,""))</f>
        <v/>
      </c>
      <c r="FL422" s="63" t="str">
        <f>IF($FB422&lt;&gt;"",IF(AND($FB422&gt;=FL$2,$FB422&lt;=FL$3),Deník!$W422,""))</f>
        <v/>
      </c>
      <c r="FM422" s="63" t="str">
        <f>IF($FB422&lt;&gt;"",IF(AND($FB422&gt;=FM$2,$FB422&lt;=FM$3),Deník!$W422,""))</f>
        <v/>
      </c>
      <c r="FN422" s="13"/>
      <c r="FO422" s="20" t="str">
        <f>IF(Deník!$W422&gt;1,Deník!$W422,"")</f>
        <v/>
      </c>
      <c r="FP422" s="20" t="str">
        <f>IF(Deník!$W422&lt;0,Deník!$W422,"")</f>
        <v/>
      </c>
      <c r="FQ422" s="17"/>
      <c r="FS422" s="233"/>
      <c r="FT422" s="233" t="str">
        <f>IF(Deník!$W422&lt;&gt;"",IF(Deník!$Y422=Statistika!$F$78,Deník!$W422,""),"")</f>
        <v/>
      </c>
      <c r="FU422" s="233" t="str">
        <f>IF(Deník!$W422&lt;&gt;"",IF(Deník!$Y422=Statistika!$F$79,Deník!$W422,""),"")</f>
        <v/>
      </c>
      <c r="FV422" s="233" t="str">
        <f>IF(Deník!$W422&lt;&gt;"",IF(Deník!$Y422=Statistika!$F$80,Deník!$W422,""),"")</f>
        <v/>
      </c>
      <c r="FW422" s="233" t="str">
        <f>IF(Deník!$W422&lt;&gt;"",IF(Deník!$Y422=Statistika!$F$81,Deník!$W422,""),"")</f>
        <v/>
      </c>
      <c r="FX422" s="233" t="str">
        <f>IF(Deník!$W422&lt;&gt;"",IF(Deník!$Y422=Statistika!$F$82,Deník!$W422,""),"")</f>
        <v/>
      </c>
      <c r="FY422" s="233" t="str">
        <f>IF(Deník!$W422&lt;&gt;"",IF(Deník!$Y422=Statistika!$F$83,Deník!$W422,""),"")</f>
        <v/>
      </c>
      <c r="FZ422" s="233" t="str">
        <f>IF(Deník!$W422&lt;&gt;"",IF(Deník!$Y422=Statistika!$F$84,Deník!$W422,""),"")</f>
        <v/>
      </c>
      <c r="GA422" s="233" t="str">
        <f>IF(Deník!$W422&lt;&gt;"",IF(Deník!$Y422=Statistika!$F$85,Deník!$W422,""),"")</f>
        <v/>
      </c>
      <c r="GB422" s="233" t="str">
        <f>IF(Deník!$W422&lt;&gt;"",IF(Deník!$Y422=Statistika!$F$86,Deník!$W422,""),"")</f>
        <v/>
      </c>
      <c r="GC422" s="233" t="str">
        <f>IF(Deník!$W422&lt;&gt;"",IF(Deník!$Y422=Statistika!$F$87,Deník!$W422,""),"")</f>
        <v/>
      </c>
      <c r="GD422" s="233" t="str">
        <f>IF(Deník!$W422&lt;&gt;"",IF(Deník!$Y422=Statistika!$F$88,Deník!$W422,""),"")</f>
        <v/>
      </c>
      <c r="GE422" s="233" t="str">
        <f>IF(Deník!$W422&lt;&gt;"",IF(Deník!$Y422=Statistika!$F$89,Deník!$W422,""),"")</f>
        <v/>
      </c>
      <c r="GF422" s="233" t="str">
        <f>IF(Deník!$W422&lt;&gt;"",IF(Deník!$Y422=Statistika!$F$90,Deník!$W422,""),"")</f>
        <v/>
      </c>
      <c r="GG422" s="233" t="str">
        <f>IF(Deník!$W422&lt;&gt;"",IF(Deník!$Y422=Statistika!$F$91,Deník!$W422,""),"")</f>
        <v/>
      </c>
      <c r="GH422" s="233"/>
      <c r="GI422" s="233" t="str">
        <f>IF(Deník!$W422&lt;&gt;"",IF(Deník!$AB422=Statistika!$L$100,Deník!$W422,""),"")</f>
        <v/>
      </c>
      <c r="GJ422" s="233" t="str">
        <f>IF(Deník!$W422&lt;&gt;"",IF(Deník!$AB422=Statistika!$L$101,Deník!$W422,""),"")</f>
        <v/>
      </c>
      <c r="GK422" s="233" t="str">
        <f>IF(Deník!$W422&lt;&gt;"",IF(Deník!$AB422=Statistika!$L$102,Deník!$W422,""),"")</f>
        <v/>
      </c>
      <c r="GL422" s="233" t="str">
        <f>IF(Deník!$W422&lt;&gt;"",IF(Deník!$AB422=Statistika!$L$103,Deník!$W422,""),"")</f>
        <v/>
      </c>
      <c r="GM422" s="233" t="str">
        <f>IF(Deník!$W422&lt;&gt;"",IF(Deník!$AB422=Statistika!$L$104,Deník!$W422,""),"")</f>
        <v/>
      </c>
      <c r="GN422" s="233" t="str">
        <f>IF(Deník!$W422&lt;&gt;"",IF(Deník!$AB422=Statistika!$L$105,Deník!$W422,""),"")</f>
        <v/>
      </c>
      <c r="GO422" s="233" t="str">
        <f>IF(Deník!$W422&lt;&gt;"",IF(Deník!$AB422=Statistika!$L$106,Deník!$W422,""),"")</f>
        <v/>
      </c>
      <c r="GP422" s="233" t="str">
        <f>IF(Deník!$W422&lt;&gt;"",IF(Deník!$AB422=Statistika!$L$107,Deník!$W422,""),"")</f>
        <v/>
      </c>
      <c r="GQ422" s="233" t="str">
        <f>IF(Deník!$W422&lt;&gt;"",IF(Deník!$AB422=Statistika!$L$108,Deník!$W422,""),"")</f>
        <v/>
      </c>
      <c r="GS422" s="233" t="str">
        <f>IF(Deník!$W422&lt;0,IF(Deník!$AC422=Statistika!$F$117,Deník!$W422,""),"")</f>
        <v/>
      </c>
      <c r="GT422" s="233" t="str">
        <f>IF(Deník!$W422&lt;0,IF(Deník!$AC422=Statistika!$F$118,Deník!$W422,""),"")</f>
        <v/>
      </c>
      <c r="GU422" s="233" t="str">
        <f>IF(Deník!$W422&lt;0,IF(Deník!$AC422=Statistika!$F$119,Deník!$W422,""),"")</f>
        <v/>
      </c>
      <c r="GV422" s="233" t="str">
        <f>IF(Deník!$W422&lt;0,IF(Deník!$AC422=Statistika!$F$120,Deník!$W422,""),"")</f>
        <v/>
      </c>
      <c r="GW422" s="233" t="str">
        <f>IF(Deník!$W422&lt;0,IF(Deník!$AC422=Statistika!$F$121,Deník!$W422,""),"")</f>
        <v/>
      </c>
      <c r="GX422" s="233" t="str">
        <f>IF(Deník!$W422&lt;0,IF(Deník!$AC422=Statistika!$F$122,Deník!$W422,""),"")</f>
        <v/>
      </c>
      <c r="GY422" s="233" t="str">
        <f>IF(Deník!$W422&lt;0,IF(Deník!$AC422=Statistika!$F$123,Deník!$W422,""),"")</f>
        <v/>
      </c>
      <c r="GZ422" s="233" t="str">
        <f>IF(Deník!$W422&lt;0,IF(Deník!$AC422=Statistika!$F$124,Deník!$W422,""),"")</f>
        <v/>
      </c>
      <c r="HA422" s="233" t="str">
        <f>IF(Deník!$W422&lt;0,IF(Deník!$AC422=Statistika!$F$125,Deník!$W422,""),"")</f>
        <v/>
      </c>
      <c r="HC422" s="233" t="str">
        <f>IF(Deník!$W422&lt;0,IF(Deník!$AD422=Statistika!$F$133,Deník!$W422,""),"")</f>
        <v/>
      </c>
      <c r="HD422" s="233" t="str">
        <f>IF(Deník!$W422&lt;0,IF(Deník!$AD422=Statistika!$F$134,Deník!$W422,""),"")</f>
        <v/>
      </c>
      <c r="HE422" s="233" t="str">
        <f>IF(Deník!$W422&lt;0,IF(Deník!$AD422=Statistika!$F$135,Deník!$W422,""),"")</f>
        <v/>
      </c>
      <c r="HF422" s="233" t="str">
        <f>IF(Deník!$W422&lt;0,IF(Deník!$AD422=Statistika!$F$136,Deník!$W422,""),"")</f>
        <v/>
      </c>
      <c r="HG422" s="233" t="str">
        <f>IF(Deník!$W422&lt;0,IF(Deník!$AD422=Statistika!$F$137,Deník!$W422,""),"")</f>
        <v/>
      </c>
      <c r="ID422" s="8">
        <f>Tabulka4[[#This Row],[Sloupec3]]</f>
        <v>0</v>
      </c>
      <c r="IE422" s="17" t="str">
        <f>IF(AND([1]Deník!$C422&gt;='[1]Měsíční shrnutí'!$D$1,[1]Deník!$C422&lt;='[1]Měsíční shrnutí'!$F$1),[1]Deník!$X422,"")</f>
        <v/>
      </c>
    </row>
    <row r="423" spans="1:239">
      <c r="A423" s="8">
        <f>Deník!C424</f>
        <v>0</v>
      </c>
      <c r="B423" s="50" t="str">
        <f>Deník!R424</f>
        <v/>
      </c>
      <c r="C423" s="102" t="str">
        <f>IF(AND(Deník!R424&gt;1,Deník!R424&lt;&gt;""),1,"")</f>
        <v/>
      </c>
      <c r="D423" s="102" t="str">
        <f>IF(AND(Deník!R424&lt;=0,Deník!R424&lt;&gt;""),1,"")</f>
        <v/>
      </c>
      <c r="E423" s="103" t="str">
        <f>IF(AND(Deník!R424&gt;=0,Deník!R424&lt;=1),1,"")</f>
        <v/>
      </c>
      <c r="F423" s="79" t="str">
        <f>IF(Deník!R424&lt;&gt;"",Deník!R424+F422,"")</f>
        <v/>
      </c>
      <c r="G423" s="85"/>
      <c r="H423" s="54" t="str">
        <f>IF(MONTH(Deník!$C423)=H$2,IF(AND(Deník!$R423&gt;=0,Deník!$R423&lt;=1),"BE",Deník!$R423),"")</f>
        <v/>
      </c>
      <c r="I423" s="11" t="str">
        <f>IF(MONTH(Deník!$C423)=I$2,IF(AND(Deník!$R423&gt;=0,Deník!$R423&lt;=1),"BE",Deník!$R423),"")</f>
        <v/>
      </c>
      <c r="J423" s="11" t="str">
        <f>IF(MONTH(Deník!$C423)=J$2,IF(AND(Deník!$R423&gt;=0,Deník!$R423&lt;=1),"BE",Deník!$R423),"")</f>
        <v/>
      </c>
      <c r="K423" s="11" t="str">
        <f>IF(MONTH(Deník!$C423)=K$2,IF(AND(Deník!$R423&gt;=0,Deník!$R423&lt;=1),"BE",Deník!$R423),"")</f>
        <v/>
      </c>
      <c r="L423" s="11" t="str">
        <f>IF(MONTH(Deník!$C423)=L$2,IF(AND(Deník!$R423&gt;=0,Deník!$R423&lt;=1),"BE",Deník!$R423),"")</f>
        <v/>
      </c>
      <c r="M423" s="11" t="str">
        <f>IF(MONTH(Deník!$C423)=M$2,IF(AND(Deník!$R423&gt;=0,Deník!$R423&lt;=1),"BE",Deník!$R423),"")</f>
        <v/>
      </c>
      <c r="N423" s="11" t="str">
        <f>IF(MONTH(Deník!$C423)=N$2,IF(AND(Deník!$R423&gt;=0,Deník!$R423&lt;=1),"BE",Deník!$R423),"")</f>
        <v/>
      </c>
      <c r="O423" s="11" t="str">
        <f>IF(MONTH(Deník!$C423)=O$2,IF(AND(Deník!$R423&gt;=0,Deník!$R423&lt;=1),"BE",Deník!$R423),"")</f>
        <v/>
      </c>
      <c r="P423" s="11" t="str">
        <f>IF(MONTH(Deník!$C423)=P$2,IF(AND(Deník!$R423&gt;=0,Deník!$R423&lt;=1),"BE",Deník!$R423),"")</f>
        <v/>
      </c>
      <c r="Q423" s="11" t="str">
        <f>IF(MONTH(Deník!$C423)=Q$2,IF(AND(Deník!$R423&gt;=0,Deník!$R423&lt;=1),"BE",Deník!$R423),"")</f>
        <v/>
      </c>
      <c r="R423" s="11" t="str">
        <f>IF(MONTH(Deník!$C423)=R$2,IF(AND(Deník!$R423&gt;=0,Deník!$R423&lt;=1),"BE",Deník!$R423),"")</f>
        <v/>
      </c>
      <c r="S423" s="57" t="str">
        <f>IF(MONTH(Deník!$C423)=S$2,IF(AND(Deník!$R423&gt;=0,Deník!$R423&lt;=1),"BE",Deník!$R423),"")</f>
        <v/>
      </c>
      <c r="U423" s="12"/>
      <c r="V423" s="12"/>
      <c r="X423" s="600" t="str">
        <f>IF(Deník!$R423&lt;&gt;"",IF(Deník!$B423=Statistika!$F$63,IF(AND(Deník!$R423&gt;=0,Deník!$R423&lt;=1),"BE",Deník!$R423),""),"")</f>
        <v/>
      </c>
      <c r="Y423" s="13" t="str">
        <f>IF(Deník!$R423&lt;&gt;"",IF(Deník!$B423=Statistika!$F$64,IF(AND(Deník!$R423&gt;=0,Deník!$R423&lt;=1),"BE",Deník!$R423),""),"")</f>
        <v/>
      </c>
      <c r="Z423" s="13" t="str">
        <f>IF(Deník!$R423&lt;&gt;"",IF(Deník!$B423=Statistika!$F$65,IF(AND(Deník!$R423&gt;=0,Deník!$R423&lt;=1),"BE",Deník!$R423),""),"")</f>
        <v/>
      </c>
      <c r="AA423" s="13" t="str">
        <f>IF(Deník!$R423&lt;&gt;"",IF(Deník!$B423=Statistika!$F$66,IF(AND(Deník!$R423&gt;=0,Deník!$R423&lt;=1),"BE",Deník!$R423),""),"")</f>
        <v/>
      </c>
      <c r="AB423" s="13" t="str">
        <f>IF(Deník!$R423&lt;&gt;"",IF(Deník!$B423=Statistika!$F$67,IF(AND(Deník!$R423&gt;=0,Deník!$R423&lt;=1),"BE",Deník!$R423),""),"")</f>
        <v/>
      </c>
      <c r="AC423" s="13" t="str">
        <f>IF(Deník!$R423&lt;&gt;"",IF(Deník!$B423=Statistika!$F$68,IF(AND(Deník!$R423&gt;=0,Deník!$R423&lt;=1),"BE",Deník!$R423),""),"")</f>
        <v/>
      </c>
      <c r="AD423" s="13" t="str">
        <f>IF(Deník!$R423&lt;&gt;"",IF(Deník!$B423=Statistika!$F$69,IF(AND(Deník!$R423&gt;=0,Deník!$R423&lt;=1),"BE",Deník!$R423),""),"")</f>
        <v/>
      </c>
      <c r="AE423" s="601" t="str">
        <f>IF(Deník!$R423&lt;&gt;"",IF(Deník!$B423=Statistika!$F$70,IF(AND(Deník!$R423&gt;=0,Deník!$R423&lt;=1),"BE",Deník!$R423),""),"")</f>
        <v/>
      </c>
      <c r="AF423" s="90"/>
      <c r="AG423" s="63" t="str">
        <f>IF(Deník!$R423&lt;&gt;"",IF(Deník!$J423="L",IF(AND(Deník!$R423&gt;=0,Deník!$R423&lt;=1),"BE",Deník!$R423),""),"")</f>
        <v/>
      </c>
      <c r="AH423" s="13" t="str">
        <f>IF(Deník!$R423&lt;&gt;"",IF(Deník!$J423="S",IF(AND(Deník!$R423&gt;=0,Deník!$R423&lt;=1),"BE",Deník!$R423),""),"")</f>
        <v/>
      </c>
      <c r="AI423" s="95"/>
      <c r="AJ423" s="71" t="str">
        <f>IF(Deník!N424&lt;&gt;"",Deník!N424*-1,"")</f>
        <v/>
      </c>
      <c r="AK423" s="88"/>
      <c r="AL423" s="63" t="str">
        <f>IF(WEEKDAY(Deník!$C423,2)=1,IF(AND(Deník!$R423&gt;=0,Deník!$R423&lt;=1),"BE",Deník!$R423),"")</f>
        <v/>
      </c>
      <c r="AM423" s="13" t="str">
        <f>IF(WEEKDAY(Deník!$C423,2)=2,IF(AND(Deník!$R423&gt;=0,Deník!$R423&lt;=1),"BE",Deník!$R423),"")</f>
        <v/>
      </c>
      <c r="AN423" s="13" t="str">
        <f>IF(WEEKDAY(Deník!$C423,2)=3,IF(AND(Deník!$R423&gt;=0,Deník!$R423&lt;=1),"BE",Deník!$R423),"")</f>
        <v/>
      </c>
      <c r="AO423" s="13" t="str">
        <f>IF(WEEKDAY(Deník!$C423,2)=4,IF(AND(Deník!$R423&gt;=0,Deník!$R423&lt;=1),"BE",Deník!$R423),"")</f>
        <v/>
      </c>
      <c r="AP423" s="60" t="str">
        <f>IF(WEEKDAY(Deník!$C423,2)=5,IF(AND(Deník!$R423&gt;=0,Deník!$R423&lt;=1),"BE",Deník!$R423),"")</f>
        <v/>
      </c>
      <c r="AQ423" s="99"/>
      <c r="AR423" s="100">
        <f>Deník!D423</f>
        <v>0</v>
      </c>
      <c r="AS423" s="63" t="str">
        <f>IF(Deník!$D423&lt;&gt;"",IF(AND(Deník!$D423&gt;=AS$2,Deník!$D423&lt;=AS$3),IF(AND(Deník!$R423&gt;=0,Deník!$R423&lt;=1),"BE",Deník!$R423),""),"")</f>
        <v/>
      </c>
      <c r="AT423" s="63" t="str">
        <f>IF(Deník!$D423&lt;&gt;"",IF(AND(Deník!$D423&gt;=AT$2,Deník!$D423&lt;=AT$3),IF(AND(Deník!$R423&gt;=0,Deník!$R423&lt;=1),"BE",Deník!$R423),""),"")</f>
        <v/>
      </c>
      <c r="AU423" s="63" t="str">
        <f>IF(Deník!$D423&lt;&gt;"",IF(AND(Deník!$D423&gt;=AU$2,Deník!$D423&lt;=AU$3),IF(AND(Deník!$R423&gt;=0,Deník!$R423&lt;=1),"BE",Deník!$R423),""),"")</f>
        <v/>
      </c>
      <c r="AV423" s="63" t="str">
        <f>IF(Deník!$D423&lt;&gt;"",IF(AND(Deník!$D423&gt;=AV$2,Deník!$D423&lt;=AV$3),IF(AND(Deník!$R423&gt;=0,Deník!$R423&lt;=1),"BE",Deník!$R423),""),"")</f>
        <v/>
      </c>
      <c r="AW423" s="63" t="str">
        <f>IF(Deník!$D423&lt;&gt;"",IF(AND(Deník!$D423&gt;=AW$2,Deník!$D423&lt;=AW$3),IF(AND(Deník!$R423&gt;=0,Deník!$R423&lt;=1),"BE",Deník!$R423),""),"")</f>
        <v/>
      </c>
      <c r="AX423" s="63" t="str">
        <f>IF(Deník!$D423&lt;&gt;"",IF(AND(Deník!$D423&gt;=AX$2,Deník!$D423&lt;=AX$3),IF(AND(Deník!$R423&gt;=0,Deník!$R423&lt;=1),"BE",Deník!$R423),""),"")</f>
        <v/>
      </c>
      <c r="AY423" s="63" t="str">
        <f>IF(Deník!$D423&lt;&gt;"",IF(AND(Deník!$D423&gt;=AY$2,Deník!$D423&lt;=AY$3),IF(AND(Deník!$R423&gt;=0,Deník!$R423&lt;=1),"BE",Deník!$R423),""),"")</f>
        <v/>
      </c>
      <c r="AZ423" s="63" t="str">
        <f>IF(Deník!$D423&lt;&gt;"",IF(AND(Deník!$D423&gt;=AZ$2,Deník!$D423&lt;=AZ$3),IF(AND(Deník!$R423&gt;=0,Deník!$R423&lt;=1),"BE",Deník!$R423),""),"")</f>
        <v/>
      </c>
      <c r="BA423" s="63" t="str">
        <f>IF(Deník!$D423&lt;&gt;"",IF(AND(Deník!$D423&gt;=BA$2,Deník!$D423&lt;=BA$3),IF(AND(Deník!$R423&gt;=0,Deník!$R423&lt;=1),"BE",Deník!$R423),""),"")</f>
        <v/>
      </c>
      <c r="BB423" s="63" t="str">
        <f>IF(Deník!$D423&lt;&gt;"",IF(AND(Deník!$D423&gt;=BB$2,Deník!$D423&lt;=BB$3),IF(AND(Deník!$R423&gt;=0,Deník!$R423&lt;=1),"BE",Deník!$R423),""),"")</f>
        <v/>
      </c>
      <c r="BC423" s="71" t="str">
        <f>IF(Deník!$D423&lt;&gt;"",IF(AND(Deník!$D423&gt;=BC$2,Deník!$D423&lt;=BC$3),IF(AND(Deník!$R423&gt;=0,Deník!$R423&lt;=1),"BE",Deník!$R423),""),"")</f>
        <v/>
      </c>
      <c r="BD423" s="20" t="str">
        <f>IF(Deník!$J424="S",(Deník!$M424-Deník!$K424),IF(Deník!$J424="L",(Deník!$K424-Deník!$M424),""))</f>
        <v/>
      </c>
      <c r="BE423" s="20" t="str">
        <f>IF(Deník!$J424="S",(Deník!$K424-Deník!$O424),IF(Deník!$J424="L",(Deník!$O424-Deník!$K424),""))</f>
        <v/>
      </c>
      <c r="BF423" s="20" t="str">
        <f>IF(Deník!$J424="S",(Deník!$K424-Deník!$L424),IF(Deník!$J424="L",(Deník!$L424-Deník!$K424),""))</f>
        <v/>
      </c>
      <c r="BG423" s="20" t="str">
        <f>IF(Deník!$J424="S",(Deník!$K424-Deník!$S424),IF(Deník!$J424="L",(Deník!$S424-Deník!$K424),""))</f>
        <v/>
      </c>
      <c r="BH423" s="20" t="str">
        <f>IF(Deník!$J424="S",(Deník!$K424-Deník!$U424),IF(Deník!$J424="L",(Deník!$U424-Deník!$K424),""))</f>
        <v/>
      </c>
      <c r="BI423" s="20" t="str">
        <f>IF(Deník!$R423&gt;1,Deník!$R423,"")</f>
        <v/>
      </c>
      <c r="BJ423" s="20" t="str">
        <f>IF(Deník!$R423&lt;0,Deník!$R423,"")</f>
        <v/>
      </c>
      <c r="BK423" s="17"/>
      <c r="BM423" s="233" t="str">
        <f>IF(Deník!$R423&lt;&gt;"",IF(Deník!$Y423=Statistika!$F$78,IF(AND(Deník!$R423&gt;=0,Deník!$R423&lt;=1),"BE",Deník!$R423),""),"")</f>
        <v/>
      </c>
      <c r="BN423" s="233" t="str">
        <f>IF(Deník!$R423&lt;&gt;"",IF(Deník!$Y423=Statistika!$F$79,IF(AND(Deník!$R423&gt;=0,Deník!$R423&lt;=1),"BE",Deník!$R423),""),"")</f>
        <v/>
      </c>
      <c r="BO423" s="233" t="str">
        <f>IF(Deník!$R423&lt;&gt;"",IF(Deník!$Y423=Statistika!$F$80,IF(AND(Deník!$R423&gt;=0,Deník!$R423&lt;=1),"BE",Deník!$R423),""),"")</f>
        <v/>
      </c>
      <c r="BP423" s="233" t="str">
        <f>IF(Deník!$R423&lt;&gt;"",IF(Deník!$Y423=Statistika!$F$81,IF(AND(Deník!$R423&gt;=0,Deník!$R423&lt;=1),"BE",Deník!$R423),""),"")</f>
        <v/>
      </c>
      <c r="BQ423" s="233" t="str">
        <f>IF(Deník!$R423&lt;&gt;"",IF(Deník!$Y423=Statistika!$F$82,IF(AND(Deník!$R423&gt;=0,Deník!$R423&lt;=1),"BE",Deník!$R423),""),"")</f>
        <v/>
      </c>
      <c r="BR423" s="233" t="str">
        <f>IF(Deník!$R423&lt;&gt;"",IF(Deník!$Y423=Statistika!$F$83,IF(AND(Deník!$R423&gt;=0,Deník!$R423&lt;=1),"BE",Deník!$R423),""),"")</f>
        <v/>
      </c>
      <c r="BS423" s="233" t="str">
        <f>IF(Deník!$R423&lt;&gt;"",IF(Deník!$Y423=Statistika!$F$84,IF(AND(Deník!$R423&gt;=0,Deník!$R423&lt;=1),"BE",Deník!$R423),""),"")</f>
        <v/>
      </c>
      <c r="BT423" s="233" t="str">
        <f>IF(Deník!$R423&lt;&gt;"",IF(Deník!$Y423=Statistika!$F$85,IF(AND(Deník!$R423&gt;=0,Deník!$R423&lt;=1),"BE",Deník!$R423),""),"")</f>
        <v/>
      </c>
      <c r="BU423" s="233" t="str">
        <f>IF(Deník!$R423&lt;&gt;"",IF(Deník!$Y423=Statistika!$F$86,IF(AND(Deník!$R423&gt;=0,Deník!$R423&lt;=1),"BE",Deník!$R423),""),"")</f>
        <v/>
      </c>
      <c r="BV423" s="233" t="str">
        <f>IF(Deník!$R423&lt;&gt;"",IF(Deník!$Y423=Statistika!$F$87,IF(AND(Deník!$R423&gt;=0,Deník!$R423&lt;=1),"BE",Deník!$R423),""),"")</f>
        <v/>
      </c>
      <c r="BW423" s="233" t="str">
        <f>IF(Deník!$R423&lt;&gt;"",IF(Deník!$Y423=Statistika!$F$88,IF(AND(Deník!$R423&gt;=0,Deník!$R423&lt;=1),"BE",Deník!$R423),""),"")</f>
        <v/>
      </c>
      <c r="BX423" s="233" t="str">
        <f>IF(Deník!$R423&lt;&gt;"",IF(Deník!$Y423=Statistika!$F$89,IF(AND(Deník!$R423&gt;=0,Deník!$R423&lt;=1),"BE",Deník!$R423),""),"")</f>
        <v/>
      </c>
      <c r="BY423" s="233" t="str">
        <f>IF(Deník!$R423&lt;&gt;"",IF(Deník!$Y423=Statistika!$F$90,IF(AND(Deník!$R423&gt;=0,Deník!$R423&lt;=1),"BE",Deník!$R423),""),"")</f>
        <v/>
      </c>
      <c r="BZ423" s="233" t="str">
        <f>IF(Deník!$R423&lt;&gt;"",IF(Deník!$Y423=Statistika!$F$91,IF(AND(Deník!$R423&gt;=0,Deník!$R423&lt;=1),"BE",Deník!$R423),""),"")</f>
        <v/>
      </c>
      <c r="CA423" s="233"/>
      <c r="CB423" s="233" t="str">
        <f>IF(Deník!$R423&lt;&gt;"",IF(Deník!$AB423="SL",IF(AND(Deník!$R423&gt;=0,Deník!$R423&lt;=1),"BE",Deník!$R423),""),"")</f>
        <v/>
      </c>
      <c r="CC423" s="233" t="str">
        <f>IF(Deník!$R423&lt;&gt;"",IF(Deník!$AB423="BE10",IF(AND(Deník!$R423&gt;=0,Deník!$R423&lt;=1),"BE",Deník!$R423),""),"")</f>
        <v/>
      </c>
      <c r="CD423" s="233" t="str">
        <f>IF(Deník!$R423&lt;&gt;"",IF(Deník!$AB423="BE15",IF(AND(Deník!$R423&gt;=0,Deník!$R423&lt;=1),"BE",Deník!$R423),""),"")</f>
        <v/>
      </c>
      <c r="CE423" s="233" t="str">
        <f>IF(Deník!$R423&lt;&gt;"",IF(Deník!$AB423="BE20",IF(AND(Deník!$R423&gt;=0,Deník!$R423&lt;=1),"BE",Deník!$R423),""),"")</f>
        <v/>
      </c>
      <c r="CF423" s="233" t="str">
        <f>IF(Deník!$R423&lt;&gt;"",IF(Deník!$AB423="TP1",IF(AND(Deník!$R423&gt;=0,Deník!$R423&lt;=1),"BE",Deník!$R423),""),"")</f>
        <v/>
      </c>
      <c r="CG423" s="233" t="str">
        <f>IF(Deník!$R423&lt;&gt;"",IF(Deník!$AB423="TP2",IF(AND(Deník!$R423&gt;=0,Deník!$R423&lt;=1),"BE",Deník!$R423),""),"")</f>
        <v/>
      </c>
      <c r="CH423" s="233" t="str">
        <f>IF(Deník!$R423&lt;&gt;"",IF(Deník!$AB423="TP3",IF(AND(Deník!$R423&gt;=0,Deník!$R423&lt;=1),"BE",Deník!$R423),""),"")</f>
        <v/>
      </c>
      <c r="CI423" s="233" t="str">
        <f>IF(Deník!$R423&lt;&gt;"",IF(Deník!$AB423="Trailing SL",IF(AND(Deník!$R423&gt;=0,Deník!$R423&lt;=1),"BE",Deník!$R423),""),"")</f>
        <v/>
      </c>
      <c r="CJ423" s="233" t="str">
        <f>IF(Deník!$R423&lt;&gt;"",IF(Deník!$AB423="Manual",IF(AND(Deník!$R423&gt;=0,Deník!$R423&lt;=1),"BE",Deník!$R423),""),"")</f>
        <v/>
      </c>
      <c r="CK423" s="233"/>
      <c r="CL423" s="233" t="str">
        <f>IF(Deník!$R423&lt;0,IF(Deník!$AC423=Statistika!$F$117,Deník!$R423,""),"")</f>
        <v/>
      </c>
      <c r="CM423" s="233" t="str">
        <f>IF(Deník!$R423&lt;0,IF(Deník!$AC423=Statistika!$F$118,Deník!$R423,""),"")</f>
        <v/>
      </c>
      <c r="CN423" s="233" t="str">
        <f>IF(Deník!$R423&lt;0,IF(Deník!$AC423=Statistika!$F$119,Deník!$R423,""),"")</f>
        <v/>
      </c>
      <c r="CO423" s="233" t="str">
        <f>IF(Deník!$R423&lt;0,IF(Deník!$AC423=Statistika!$F$120,Deník!$R423,""),"")</f>
        <v/>
      </c>
      <c r="CP423" s="233" t="str">
        <f>IF(Deník!$R423&lt;0,IF(Deník!$AC423=Statistika!$F$121,Deník!$R423,""),"")</f>
        <v/>
      </c>
      <c r="CQ423" s="233" t="str">
        <f>IF(Deník!$R423&lt;0,IF(Deník!$AC423=Statistika!$F$122,Deník!$R423,""),"")</f>
        <v/>
      </c>
      <c r="CR423" s="233" t="str">
        <f>IF(Deník!$R423&lt;0,IF(Deník!$AC423=Statistika!$F$123,Deník!$R423,""),"")</f>
        <v/>
      </c>
      <c r="CS423" s="233" t="str">
        <f>IF(Deník!$R423&lt;0,IF(Deník!$AC423=Statistika!$F$124,Deník!$R423,""),"")</f>
        <v/>
      </c>
      <c r="CT423" s="233" t="str">
        <f>IF(Deník!$R423&lt;0,IF(Deník!$AC423=Statistika!$F$125,Deník!$R423,""),"")</f>
        <v/>
      </c>
      <c r="CU423" s="233"/>
      <c r="CV423" s="233" t="str">
        <f>IF(Deník!$R423&lt;0,IF(Deník!$AD423=$CV$2,Deník!$R423,""),"")</f>
        <v/>
      </c>
      <c r="CW423" s="233" t="str">
        <f>IF(Deník!$R423&lt;0,IF(Deník!$AD423=$CW$2,Deník!$R423,""),"")</f>
        <v/>
      </c>
      <c r="CX423" s="233" t="str">
        <f>IF(Deník!$R423&lt;0,IF(Deník!$AD423=$CX$2,Deník!$R423,""),"")</f>
        <v/>
      </c>
      <c r="CY423" s="233" t="str">
        <f>IF(Deník!$R423&lt;0,IF(Deník!$AD423=$CY$2,Deník!$R423,""),"")</f>
        <v/>
      </c>
      <c r="CZ423" s="233" t="str">
        <f>IF(Deník!$R423&lt;0,IF(Deník!$AD423=$CZ$2,Deník!$R423,""),"")</f>
        <v/>
      </c>
      <c r="DL423" s="221">
        <f t="shared" si="18"/>
        <v>93847.029999999984</v>
      </c>
      <c r="DM423" s="220">
        <f t="shared" si="17"/>
        <v>-6.1529700000000132E-2</v>
      </c>
      <c r="DO423" s="50">
        <f>Deník!W424</f>
        <v>0</v>
      </c>
      <c r="DP423" s="102" t="str">
        <f>IF(AND(Deník!W424&gt;0),1,"")</f>
        <v/>
      </c>
      <c r="DQ423" s="102">
        <f>IF(AND(Deník!W424&lt;=0),1,"")</f>
        <v>1</v>
      </c>
      <c r="DR423" s="227"/>
      <c r="DS423" s="228"/>
      <c r="DT423" s="85"/>
      <c r="DU423" s="54">
        <f>IF(MONTH(Deník!$C423)=DU$2,Deník!$W423,"")</f>
        <v>0</v>
      </c>
      <c r="DV423" s="222" t="str">
        <f>IF(MONTH(Deník!$C423)=DV$2,Deník!$W423,"")</f>
        <v/>
      </c>
      <c r="DW423" s="222" t="str">
        <f>IF(MONTH(Deník!$C423)=DW$2,Deník!$W423,"")</f>
        <v/>
      </c>
      <c r="DX423" s="222" t="str">
        <f>IF(MONTH(Deník!$C423)=DX$2,Deník!$W423,"")</f>
        <v/>
      </c>
      <c r="DY423" s="222" t="str">
        <f>IF(MONTH(Deník!$C423)=DY$2,Deník!$W423,"")</f>
        <v/>
      </c>
      <c r="DZ423" s="222" t="str">
        <f>IF(MONTH(Deník!$C423)=DZ$2,Deník!$W423,"")</f>
        <v/>
      </c>
      <c r="EA423" s="222" t="str">
        <f>IF(MONTH(Deník!$C423)=EA$2,Deník!$W423,"")</f>
        <v/>
      </c>
      <c r="EB423" s="222" t="str">
        <f>IF(MONTH(Deník!$C423)=EB$2,Deník!$W423,"")</f>
        <v/>
      </c>
      <c r="EC423" s="222" t="str">
        <f>IF(MONTH(Deník!$C423)=EC$2,Deník!$W423,"")</f>
        <v/>
      </c>
      <c r="ED423" s="222" t="str">
        <f>IF(MONTH(Deník!$C423)=ED$2,Deník!$W423,"")</f>
        <v/>
      </c>
      <c r="EE423" s="222" t="str">
        <f>IF(MONTH(Deník!$C423)=EE$2,Deník!$W423,"")</f>
        <v/>
      </c>
      <c r="EF423" s="222" t="str">
        <f>IF(MONTH(Deník!$C423)=EF$2,Deník!$W423,"")</f>
        <v/>
      </c>
      <c r="EI423" s="600" t="str">
        <f>IF(Deník!$W423&lt;&gt;"",IF(Deník!$B423=Statistika!$F$63,Deník!$W423,""),"")</f>
        <v/>
      </c>
      <c r="EJ423" s="13" t="str">
        <f>IF(Deník!$W423&lt;&gt;"",IF(Deník!$B423=Statistika!$F$64,Deník!$W423,""),"")</f>
        <v/>
      </c>
      <c r="EK423" s="13" t="str">
        <f>IF(Deník!$W423&lt;&gt;"",IF(Deník!$B423=Statistika!$F$65,Deník!$W423,""),"")</f>
        <v/>
      </c>
      <c r="EL423" s="13" t="str">
        <f>IF(Deník!$W423&lt;&gt;"",IF(Deník!$B423=Statistika!$F$66,Deník!$W423,""),"")</f>
        <v/>
      </c>
      <c r="EM423" s="13" t="str">
        <f>IF(Deník!$W423&lt;&gt;"",IF(Deník!$B423=Statistika!$F$67,Deník!$W423,""),"")</f>
        <v/>
      </c>
      <c r="EN423" s="13" t="str">
        <f>IF(Deník!$W423&lt;&gt;"",IF(Deník!$B423=Statistika!$F$68,Deník!$W423,""),"")</f>
        <v/>
      </c>
      <c r="EO423" s="13" t="str">
        <f>IF(Deník!$W423&lt;&gt;"",IF(Deník!$B423=Statistika!$F$69,Deník!$W423,""),"")</f>
        <v/>
      </c>
      <c r="EP423" s="601" t="str">
        <f>IF(Deník!$W423&lt;&gt;"",IF(Deník!$B423=Statistika!$F$70,Deník!$W423,""),"")</f>
        <v/>
      </c>
      <c r="EQ423" s="90"/>
      <c r="ER423" s="63" t="str">
        <f>IF(Deník!$W423&lt;&gt;"",IF(Deník!$J423="L",Deník!$W423,""),"")</f>
        <v/>
      </c>
      <c r="ES423" s="13" t="str">
        <f>IF(Deník!$W423&lt;&gt;"",IF(Deník!$J423="S",Deník!$W423,""),"")</f>
        <v/>
      </c>
      <c r="ET423" s="95"/>
      <c r="EU423" s="88"/>
      <c r="EV423" s="63" t="str">
        <f>IF(WEEKDAY(Deník!$C423,2)=1,Deník!$W423,"")</f>
        <v/>
      </c>
      <c r="EW423" s="13" t="str">
        <f>IF(WEEKDAY(Deník!$C423,2)=2,Deník!$W423,"")</f>
        <v/>
      </c>
      <c r="EX423" s="13" t="str">
        <f>IF(WEEKDAY(Deník!$C423,2)=3,Deník!$W423,"")</f>
        <v/>
      </c>
      <c r="EY423" s="13" t="str">
        <f>IF(WEEKDAY(Deník!$C423,2)=4,Deník!$W423,"")</f>
        <v/>
      </c>
      <c r="EZ423" s="60" t="str">
        <f>IF(WEEKDAY(Deník!$C423,2)=5,Deník!$W423,"")</f>
        <v/>
      </c>
      <c r="FA423" s="99"/>
      <c r="FB423" s="100">
        <f>Deník!D423</f>
        <v>0</v>
      </c>
      <c r="FC423" s="63">
        <f>IF($FB423&lt;&gt;"",IF(AND($FB423&gt;=FC$2,$FB423&lt;=FC$3),Deník!$W423,""))</f>
        <v>0</v>
      </c>
      <c r="FD423" s="63" t="str">
        <f>IF($FB423&lt;&gt;"",IF(AND($FB423&gt;=FD$2,$FB423&lt;=FD$3),Deník!$W423,""))</f>
        <v/>
      </c>
      <c r="FE423" s="63" t="str">
        <f>IF($FB423&lt;&gt;"",IF(AND($FB423&gt;=FE$2,$FB423&lt;=FE$3),Deník!$W423,""))</f>
        <v/>
      </c>
      <c r="FF423" s="63" t="str">
        <f>IF($FB423&lt;&gt;"",IF(AND($FB423&gt;=FF$2,$FB423&lt;=FF$3),Deník!$W423,""))</f>
        <v/>
      </c>
      <c r="FG423" s="63" t="str">
        <f>IF($FB423&lt;&gt;"",IF(AND($FB423&gt;=FG$2,$FB423&lt;=FG$3),Deník!$W423,""))</f>
        <v/>
      </c>
      <c r="FH423" s="63" t="str">
        <f>IF($FB423&lt;&gt;"",IF(AND($FB423&gt;=FH$2,$FB423&lt;=FH$3),Deník!$W423,""))</f>
        <v/>
      </c>
      <c r="FI423" s="63" t="str">
        <f>IF($FB423&lt;&gt;"",IF(AND($FB423&gt;=FI$2,$FB423&lt;=FI$3),Deník!$W423,""))</f>
        <v/>
      </c>
      <c r="FJ423" s="63" t="str">
        <f>IF($FB423&lt;&gt;"",IF(AND($FB423&gt;=FJ$2,$FB423&lt;=FJ$3),Deník!$W423,""))</f>
        <v/>
      </c>
      <c r="FK423" s="63" t="str">
        <f>IF($FB423&lt;&gt;"",IF(AND($FB423&gt;=FK$2,$FB423&lt;=FK$3),Deník!$W423,""))</f>
        <v/>
      </c>
      <c r="FL423" s="63" t="str">
        <f>IF($FB423&lt;&gt;"",IF(AND($FB423&gt;=FL$2,$FB423&lt;=FL$3),Deník!$W423,""))</f>
        <v/>
      </c>
      <c r="FM423" s="63" t="str">
        <f>IF($FB423&lt;&gt;"",IF(AND($FB423&gt;=FM$2,$FB423&lt;=FM$3),Deník!$W423,""))</f>
        <v/>
      </c>
      <c r="FN423" s="13"/>
      <c r="FO423" s="20" t="str">
        <f>IF(Deník!$W423&gt;1,Deník!$W423,"")</f>
        <v/>
      </c>
      <c r="FP423" s="20" t="str">
        <f>IF(Deník!$W423&lt;0,Deník!$W423,"")</f>
        <v/>
      </c>
      <c r="FQ423" s="17"/>
      <c r="FS423" s="233"/>
      <c r="FT423" s="233" t="str">
        <f>IF(Deník!$W423&lt;&gt;"",IF(Deník!$Y423=Statistika!$F$78,Deník!$W423,""),"")</f>
        <v/>
      </c>
      <c r="FU423" s="233" t="str">
        <f>IF(Deník!$W423&lt;&gt;"",IF(Deník!$Y423=Statistika!$F$79,Deník!$W423,""),"")</f>
        <v/>
      </c>
      <c r="FV423" s="233" t="str">
        <f>IF(Deník!$W423&lt;&gt;"",IF(Deník!$Y423=Statistika!$F$80,Deník!$W423,""),"")</f>
        <v/>
      </c>
      <c r="FW423" s="233" t="str">
        <f>IF(Deník!$W423&lt;&gt;"",IF(Deník!$Y423=Statistika!$F$81,Deník!$W423,""),"")</f>
        <v/>
      </c>
      <c r="FX423" s="233" t="str">
        <f>IF(Deník!$W423&lt;&gt;"",IF(Deník!$Y423=Statistika!$F$82,Deník!$W423,""),"")</f>
        <v/>
      </c>
      <c r="FY423" s="233" t="str">
        <f>IF(Deník!$W423&lt;&gt;"",IF(Deník!$Y423=Statistika!$F$83,Deník!$W423,""),"")</f>
        <v/>
      </c>
      <c r="FZ423" s="233" t="str">
        <f>IF(Deník!$W423&lt;&gt;"",IF(Deník!$Y423=Statistika!$F$84,Deník!$W423,""),"")</f>
        <v/>
      </c>
      <c r="GA423" s="233" t="str">
        <f>IF(Deník!$W423&lt;&gt;"",IF(Deník!$Y423=Statistika!$F$85,Deník!$W423,""),"")</f>
        <v/>
      </c>
      <c r="GB423" s="233" t="str">
        <f>IF(Deník!$W423&lt;&gt;"",IF(Deník!$Y423=Statistika!$F$86,Deník!$W423,""),"")</f>
        <v/>
      </c>
      <c r="GC423" s="233" t="str">
        <f>IF(Deník!$W423&lt;&gt;"",IF(Deník!$Y423=Statistika!$F$87,Deník!$W423,""),"")</f>
        <v/>
      </c>
      <c r="GD423" s="233" t="str">
        <f>IF(Deník!$W423&lt;&gt;"",IF(Deník!$Y423=Statistika!$F$88,Deník!$W423,""),"")</f>
        <v/>
      </c>
      <c r="GE423" s="233" t="str">
        <f>IF(Deník!$W423&lt;&gt;"",IF(Deník!$Y423=Statistika!$F$89,Deník!$W423,""),"")</f>
        <v/>
      </c>
      <c r="GF423" s="233" t="str">
        <f>IF(Deník!$W423&lt;&gt;"",IF(Deník!$Y423=Statistika!$F$90,Deník!$W423,""),"")</f>
        <v/>
      </c>
      <c r="GG423" s="233" t="str">
        <f>IF(Deník!$W423&lt;&gt;"",IF(Deník!$Y423=Statistika!$F$91,Deník!$W423,""),"")</f>
        <v/>
      </c>
      <c r="GH423" s="233"/>
      <c r="GI423" s="233" t="str">
        <f>IF(Deník!$W423&lt;&gt;"",IF(Deník!$AB423=Statistika!$L$100,Deník!$W423,""),"")</f>
        <v/>
      </c>
      <c r="GJ423" s="233" t="str">
        <f>IF(Deník!$W423&lt;&gt;"",IF(Deník!$AB423=Statistika!$L$101,Deník!$W423,""),"")</f>
        <v/>
      </c>
      <c r="GK423" s="233" t="str">
        <f>IF(Deník!$W423&lt;&gt;"",IF(Deník!$AB423=Statistika!$L$102,Deník!$W423,""),"")</f>
        <v/>
      </c>
      <c r="GL423" s="233" t="str">
        <f>IF(Deník!$W423&lt;&gt;"",IF(Deník!$AB423=Statistika!$L$103,Deník!$W423,""),"")</f>
        <v/>
      </c>
      <c r="GM423" s="233" t="str">
        <f>IF(Deník!$W423&lt;&gt;"",IF(Deník!$AB423=Statistika!$L$104,Deník!$W423,""),"")</f>
        <v/>
      </c>
      <c r="GN423" s="233" t="str">
        <f>IF(Deník!$W423&lt;&gt;"",IF(Deník!$AB423=Statistika!$L$105,Deník!$W423,""),"")</f>
        <v/>
      </c>
      <c r="GO423" s="233" t="str">
        <f>IF(Deník!$W423&lt;&gt;"",IF(Deník!$AB423=Statistika!$L$106,Deník!$W423,""),"")</f>
        <v/>
      </c>
      <c r="GP423" s="233" t="str">
        <f>IF(Deník!$W423&lt;&gt;"",IF(Deník!$AB423=Statistika!$L$107,Deník!$W423,""),"")</f>
        <v/>
      </c>
      <c r="GQ423" s="233" t="str">
        <f>IF(Deník!$W423&lt;&gt;"",IF(Deník!$AB423=Statistika!$L$108,Deník!$W423,""),"")</f>
        <v/>
      </c>
      <c r="GS423" s="233" t="str">
        <f>IF(Deník!$W423&lt;0,IF(Deník!$AC423=Statistika!$F$117,Deník!$W423,""),"")</f>
        <v/>
      </c>
      <c r="GT423" s="233" t="str">
        <f>IF(Deník!$W423&lt;0,IF(Deník!$AC423=Statistika!$F$118,Deník!$W423,""),"")</f>
        <v/>
      </c>
      <c r="GU423" s="233" t="str">
        <f>IF(Deník!$W423&lt;0,IF(Deník!$AC423=Statistika!$F$119,Deník!$W423,""),"")</f>
        <v/>
      </c>
      <c r="GV423" s="233" t="str">
        <f>IF(Deník!$W423&lt;0,IF(Deník!$AC423=Statistika!$F$120,Deník!$W423,""),"")</f>
        <v/>
      </c>
      <c r="GW423" s="233" t="str">
        <f>IF(Deník!$W423&lt;0,IF(Deník!$AC423=Statistika!$F$121,Deník!$W423,""),"")</f>
        <v/>
      </c>
      <c r="GX423" s="233" t="str">
        <f>IF(Deník!$W423&lt;0,IF(Deník!$AC423=Statistika!$F$122,Deník!$W423,""),"")</f>
        <v/>
      </c>
      <c r="GY423" s="233" t="str">
        <f>IF(Deník!$W423&lt;0,IF(Deník!$AC423=Statistika!$F$123,Deník!$W423,""),"")</f>
        <v/>
      </c>
      <c r="GZ423" s="233" t="str">
        <f>IF(Deník!$W423&lt;0,IF(Deník!$AC423=Statistika!$F$124,Deník!$W423,""),"")</f>
        <v/>
      </c>
      <c r="HA423" s="233" t="str">
        <f>IF(Deník!$W423&lt;0,IF(Deník!$AC423=Statistika!$F$125,Deník!$W423,""),"")</f>
        <v/>
      </c>
      <c r="HC423" s="233" t="str">
        <f>IF(Deník!$W423&lt;0,IF(Deník!$AD423=Statistika!$F$133,Deník!$W423,""),"")</f>
        <v/>
      </c>
      <c r="HD423" s="233" t="str">
        <f>IF(Deník!$W423&lt;0,IF(Deník!$AD423=Statistika!$F$134,Deník!$W423,""),"")</f>
        <v/>
      </c>
      <c r="HE423" s="233" t="str">
        <f>IF(Deník!$W423&lt;0,IF(Deník!$AD423=Statistika!$F$135,Deník!$W423,""),"")</f>
        <v/>
      </c>
      <c r="HF423" s="233" t="str">
        <f>IF(Deník!$W423&lt;0,IF(Deník!$AD423=Statistika!$F$136,Deník!$W423,""),"")</f>
        <v/>
      </c>
      <c r="HG423" s="233" t="str">
        <f>IF(Deník!$W423&lt;0,IF(Deník!$AD423=Statistika!$F$137,Deník!$W423,""),"")</f>
        <v/>
      </c>
      <c r="ID423" s="8">
        <f>Tabulka4[[#This Row],[Sloupec3]]</f>
        <v>0</v>
      </c>
      <c r="IE423" s="17" t="str">
        <f>IF(AND([1]Deník!$C423&gt;='[1]Měsíční shrnutí'!$D$1,[1]Deník!$C423&lt;='[1]Měsíční shrnutí'!$F$1),[1]Deník!$X423,"")</f>
        <v/>
      </c>
    </row>
    <row r="424" spans="1:239">
      <c r="A424" s="8">
        <f>Deník!C425</f>
        <v>0</v>
      </c>
      <c r="B424" s="50" t="str">
        <f>Deník!R425</f>
        <v/>
      </c>
      <c r="C424" s="102" t="str">
        <f>IF(AND(Deník!R425&gt;1,Deník!R425&lt;&gt;""),1,"")</f>
        <v/>
      </c>
      <c r="D424" s="102" t="str">
        <f>IF(AND(Deník!R425&lt;=0,Deník!R425&lt;&gt;""),1,"")</f>
        <v/>
      </c>
      <c r="E424" s="103" t="str">
        <f>IF(AND(Deník!R425&gt;=0,Deník!R425&lt;=1),1,"")</f>
        <v/>
      </c>
      <c r="F424" s="79" t="str">
        <f>IF(Deník!R425&lt;&gt;"",Deník!R425+F423,"")</f>
        <v/>
      </c>
      <c r="G424" s="85"/>
      <c r="H424" s="54" t="str">
        <f>IF(MONTH(Deník!$C424)=H$2,IF(AND(Deník!$R424&gt;=0,Deník!$R424&lt;=1),"BE",Deník!$R424),"")</f>
        <v/>
      </c>
      <c r="I424" s="11" t="str">
        <f>IF(MONTH(Deník!$C424)=I$2,IF(AND(Deník!$R424&gt;=0,Deník!$R424&lt;=1),"BE",Deník!$R424),"")</f>
        <v/>
      </c>
      <c r="J424" s="11" t="str">
        <f>IF(MONTH(Deník!$C424)=J$2,IF(AND(Deník!$R424&gt;=0,Deník!$R424&lt;=1),"BE",Deník!$R424),"")</f>
        <v/>
      </c>
      <c r="K424" s="11" t="str">
        <f>IF(MONTH(Deník!$C424)=K$2,IF(AND(Deník!$R424&gt;=0,Deník!$R424&lt;=1),"BE",Deník!$R424),"")</f>
        <v/>
      </c>
      <c r="L424" s="11" t="str">
        <f>IF(MONTH(Deník!$C424)=L$2,IF(AND(Deník!$R424&gt;=0,Deník!$R424&lt;=1),"BE",Deník!$R424),"")</f>
        <v/>
      </c>
      <c r="M424" s="11" t="str">
        <f>IF(MONTH(Deník!$C424)=M$2,IF(AND(Deník!$R424&gt;=0,Deník!$R424&lt;=1),"BE",Deník!$R424),"")</f>
        <v/>
      </c>
      <c r="N424" s="11" t="str">
        <f>IF(MONTH(Deník!$C424)=N$2,IF(AND(Deník!$R424&gt;=0,Deník!$R424&lt;=1),"BE",Deník!$R424),"")</f>
        <v/>
      </c>
      <c r="O424" s="11" t="str">
        <f>IF(MONTH(Deník!$C424)=O$2,IF(AND(Deník!$R424&gt;=0,Deník!$R424&lt;=1),"BE",Deník!$R424),"")</f>
        <v/>
      </c>
      <c r="P424" s="11" t="str">
        <f>IF(MONTH(Deník!$C424)=P$2,IF(AND(Deník!$R424&gt;=0,Deník!$R424&lt;=1),"BE",Deník!$R424),"")</f>
        <v/>
      </c>
      <c r="Q424" s="11" t="str">
        <f>IF(MONTH(Deník!$C424)=Q$2,IF(AND(Deník!$R424&gt;=0,Deník!$R424&lt;=1),"BE",Deník!$R424),"")</f>
        <v/>
      </c>
      <c r="R424" s="11" t="str">
        <f>IF(MONTH(Deník!$C424)=R$2,IF(AND(Deník!$R424&gt;=0,Deník!$R424&lt;=1),"BE",Deník!$R424),"")</f>
        <v/>
      </c>
      <c r="S424" s="57" t="str">
        <f>IF(MONTH(Deník!$C424)=S$2,IF(AND(Deník!$R424&gt;=0,Deník!$R424&lt;=1),"BE",Deník!$R424),"")</f>
        <v/>
      </c>
      <c r="U424" s="12"/>
      <c r="V424" s="12"/>
      <c r="X424" s="600" t="str">
        <f>IF(Deník!$R424&lt;&gt;"",IF(Deník!$B424=Statistika!$F$63,IF(AND(Deník!$R424&gt;=0,Deník!$R424&lt;=1),"BE",Deník!$R424),""),"")</f>
        <v/>
      </c>
      <c r="Y424" s="13" t="str">
        <f>IF(Deník!$R424&lt;&gt;"",IF(Deník!$B424=Statistika!$F$64,IF(AND(Deník!$R424&gt;=0,Deník!$R424&lt;=1),"BE",Deník!$R424),""),"")</f>
        <v/>
      </c>
      <c r="Z424" s="13" t="str">
        <f>IF(Deník!$R424&lt;&gt;"",IF(Deník!$B424=Statistika!$F$65,IF(AND(Deník!$R424&gt;=0,Deník!$R424&lt;=1),"BE",Deník!$R424),""),"")</f>
        <v/>
      </c>
      <c r="AA424" s="13" t="str">
        <f>IF(Deník!$R424&lt;&gt;"",IF(Deník!$B424=Statistika!$F$66,IF(AND(Deník!$R424&gt;=0,Deník!$R424&lt;=1),"BE",Deník!$R424),""),"")</f>
        <v/>
      </c>
      <c r="AB424" s="13" t="str">
        <f>IF(Deník!$R424&lt;&gt;"",IF(Deník!$B424=Statistika!$F$67,IF(AND(Deník!$R424&gt;=0,Deník!$R424&lt;=1),"BE",Deník!$R424),""),"")</f>
        <v/>
      </c>
      <c r="AC424" s="13" t="str">
        <f>IF(Deník!$R424&lt;&gt;"",IF(Deník!$B424=Statistika!$F$68,IF(AND(Deník!$R424&gt;=0,Deník!$R424&lt;=1),"BE",Deník!$R424),""),"")</f>
        <v/>
      </c>
      <c r="AD424" s="13" t="str">
        <f>IF(Deník!$R424&lt;&gt;"",IF(Deník!$B424=Statistika!$F$69,IF(AND(Deník!$R424&gt;=0,Deník!$R424&lt;=1),"BE",Deník!$R424),""),"")</f>
        <v/>
      </c>
      <c r="AE424" s="601" t="str">
        <f>IF(Deník!$R424&lt;&gt;"",IF(Deník!$B424=Statistika!$F$70,IF(AND(Deník!$R424&gt;=0,Deník!$R424&lt;=1),"BE",Deník!$R424),""),"")</f>
        <v/>
      </c>
      <c r="AF424" s="90"/>
      <c r="AG424" s="63" t="str">
        <f>IF(Deník!$R424&lt;&gt;"",IF(Deník!$J424="L",IF(AND(Deník!$R424&gt;=0,Deník!$R424&lt;=1),"BE",Deník!$R424),""),"")</f>
        <v/>
      </c>
      <c r="AH424" s="13" t="str">
        <f>IF(Deník!$R424&lt;&gt;"",IF(Deník!$J424="S",IF(AND(Deník!$R424&gt;=0,Deník!$R424&lt;=1),"BE",Deník!$R424),""),"")</f>
        <v/>
      </c>
      <c r="AI424" s="95"/>
      <c r="AJ424" s="71" t="str">
        <f>IF(Deník!N425&lt;&gt;"",Deník!N425*-1,"")</f>
        <v/>
      </c>
      <c r="AK424" s="88"/>
      <c r="AL424" s="63" t="str">
        <f>IF(WEEKDAY(Deník!$C424,2)=1,IF(AND(Deník!$R424&gt;=0,Deník!$R424&lt;=1),"BE",Deník!$R424),"")</f>
        <v/>
      </c>
      <c r="AM424" s="13" t="str">
        <f>IF(WEEKDAY(Deník!$C424,2)=2,IF(AND(Deník!$R424&gt;=0,Deník!$R424&lt;=1),"BE",Deník!$R424),"")</f>
        <v/>
      </c>
      <c r="AN424" s="13" t="str">
        <f>IF(WEEKDAY(Deník!$C424,2)=3,IF(AND(Deník!$R424&gt;=0,Deník!$R424&lt;=1),"BE",Deník!$R424),"")</f>
        <v/>
      </c>
      <c r="AO424" s="13" t="str">
        <f>IF(WEEKDAY(Deník!$C424,2)=4,IF(AND(Deník!$R424&gt;=0,Deník!$R424&lt;=1),"BE",Deník!$R424),"")</f>
        <v/>
      </c>
      <c r="AP424" s="60" t="str">
        <f>IF(WEEKDAY(Deník!$C424,2)=5,IF(AND(Deník!$R424&gt;=0,Deník!$R424&lt;=1),"BE",Deník!$R424),"")</f>
        <v/>
      </c>
      <c r="AQ424" s="99"/>
      <c r="AR424" s="100">
        <f>Deník!D424</f>
        <v>0</v>
      </c>
      <c r="AS424" s="63" t="str">
        <f>IF(Deník!$D424&lt;&gt;"",IF(AND(Deník!$D424&gt;=AS$2,Deník!$D424&lt;=AS$3),IF(AND(Deník!$R424&gt;=0,Deník!$R424&lt;=1),"BE",Deník!$R424),""),"")</f>
        <v/>
      </c>
      <c r="AT424" s="63" t="str">
        <f>IF(Deník!$D424&lt;&gt;"",IF(AND(Deník!$D424&gt;=AT$2,Deník!$D424&lt;=AT$3),IF(AND(Deník!$R424&gt;=0,Deník!$R424&lt;=1),"BE",Deník!$R424),""),"")</f>
        <v/>
      </c>
      <c r="AU424" s="63" t="str">
        <f>IF(Deník!$D424&lt;&gt;"",IF(AND(Deník!$D424&gt;=AU$2,Deník!$D424&lt;=AU$3),IF(AND(Deník!$R424&gt;=0,Deník!$R424&lt;=1),"BE",Deník!$R424),""),"")</f>
        <v/>
      </c>
      <c r="AV424" s="63" t="str">
        <f>IF(Deník!$D424&lt;&gt;"",IF(AND(Deník!$D424&gt;=AV$2,Deník!$D424&lt;=AV$3),IF(AND(Deník!$R424&gt;=0,Deník!$R424&lt;=1),"BE",Deník!$R424),""),"")</f>
        <v/>
      </c>
      <c r="AW424" s="63" t="str">
        <f>IF(Deník!$D424&lt;&gt;"",IF(AND(Deník!$D424&gt;=AW$2,Deník!$D424&lt;=AW$3),IF(AND(Deník!$R424&gt;=0,Deník!$R424&lt;=1),"BE",Deník!$R424),""),"")</f>
        <v/>
      </c>
      <c r="AX424" s="63" t="str">
        <f>IF(Deník!$D424&lt;&gt;"",IF(AND(Deník!$D424&gt;=AX$2,Deník!$D424&lt;=AX$3),IF(AND(Deník!$R424&gt;=0,Deník!$R424&lt;=1),"BE",Deník!$R424),""),"")</f>
        <v/>
      </c>
      <c r="AY424" s="63" t="str">
        <f>IF(Deník!$D424&lt;&gt;"",IF(AND(Deník!$D424&gt;=AY$2,Deník!$D424&lt;=AY$3),IF(AND(Deník!$R424&gt;=0,Deník!$R424&lt;=1),"BE",Deník!$R424),""),"")</f>
        <v/>
      </c>
      <c r="AZ424" s="63" t="str">
        <f>IF(Deník!$D424&lt;&gt;"",IF(AND(Deník!$D424&gt;=AZ$2,Deník!$D424&lt;=AZ$3),IF(AND(Deník!$R424&gt;=0,Deník!$R424&lt;=1),"BE",Deník!$R424),""),"")</f>
        <v/>
      </c>
      <c r="BA424" s="63" t="str">
        <f>IF(Deník!$D424&lt;&gt;"",IF(AND(Deník!$D424&gt;=BA$2,Deník!$D424&lt;=BA$3),IF(AND(Deník!$R424&gt;=0,Deník!$R424&lt;=1),"BE",Deník!$R424),""),"")</f>
        <v/>
      </c>
      <c r="BB424" s="63" t="str">
        <f>IF(Deník!$D424&lt;&gt;"",IF(AND(Deník!$D424&gt;=BB$2,Deník!$D424&lt;=BB$3),IF(AND(Deník!$R424&gt;=0,Deník!$R424&lt;=1),"BE",Deník!$R424),""),"")</f>
        <v/>
      </c>
      <c r="BC424" s="71" t="str">
        <f>IF(Deník!$D424&lt;&gt;"",IF(AND(Deník!$D424&gt;=BC$2,Deník!$D424&lt;=BC$3),IF(AND(Deník!$R424&gt;=0,Deník!$R424&lt;=1),"BE",Deník!$R424),""),"")</f>
        <v/>
      </c>
      <c r="BD424" s="20" t="str">
        <f>IF(Deník!$J425="S",(Deník!$M425-Deník!$K425),IF(Deník!$J425="L",(Deník!$K425-Deník!$M425),""))</f>
        <v/>
      </c>
      <c r="BE424" s="20" t="str">
        <f>IF(Deník!$J425="S",(Deník!$K425-Deník!$O425),IF(Deník!$J425="L",(Deník!$O425-Deník!$K425),""))</f>
        <v/>
      </c>
      <c r="BF424" s="20" t="str">
        <f>IF(Deník!$J425="S",(Deník!$K425-Deník!$L425),IF(Deník!$J425="L",(Deník!$L425-Deník!$K425),""))</f>
        <v/>
      </c>
      <c r="BG424" s="20" t="str">
        <f>IF(Deník!$J425="S",(Deník!$K425-Deník!$S425),IF(Deník!$J425="L",(Deník!$S425-Deník!$K425),""))</f>
        <v/>
      </c>
      <c r="BH424" s="20" t="str">
        <f>IF(Deník!$J425="S",(Deník!$K425-Deník!$U425),IF(Deník!$J425="L",(Deník!$U425-Deník!$K425),""))</f>
        <v/>
      </c>
      <c r="BI424" s="20" t="str">
        <f>IF(Deník!$R424&gt;1,Deník!$R424,"")</f>
        <v/>
      </c>
      <c r="BJ424" s="20" t="str">
        <f>IF(Deník!$R424&lt;0,Deník!$R424,"")</f>
        <v/>
      </c>
      <c r="BK424" s="17"/>
      <c r="BM424" s="233" t="str">
        <f>IF(Deník!$R424&lt;&gt;"",IF(Deník!$Y424=Statistika!$F$78,IF(AND(Deník!$R424&gt;=0,Deník!$R424&lt;=1),"BE",Deník!$R424),""),"")</f>
        <v/>
      </c>
      <c r="BN424" s="233" t="str">
        <f>IF(Deník!$R424&lt;&gt;"",IF(Deník!$Y424=Statistika!$F$79,IF(AND(Deník!$R424&gt;=0,Deník!$R424&lt;=1),"BE",Deník!$R424),""),"")</f>
        <v/>
      </c>
      <c r="BO424" s="233" t="str">
        <f>IF(Deník!$R424&lt;&gt;"",IF(Deník!$Y424=Statistika!$F$80,IF(AND(Deník!$R424&gt;=0,Deník!$R424&lt;=1),"BE",Deník!$R424),""),"")</f>
        <v/>
      </c>
      <c r="BP424" s="233" t="str">
        <f>IF(Deník!$R424&lt;&gt;"",IF(Deník!$Y424=Statistika!$F$81,IF(AND(Deník!$R424&gt;=0,Deník!$R424&lt;=1),"BE",Deník!$R424),""),"")</f>
        <v/>
      </c>
      <c r="BQ424" s="233" t="str">
        <f>IF(Deník!$R424&lt;&gt;"",IF(Deník!$Y424=Statistika!$F$82,IF(AND(Deník!$R424&gt;=0,Deník!$R424&lt;=1),"BE",Deník!$R424),""),"")</f>
        <v/>
      </c>
      <c r="BR424" s="233" t="str">
        <f>IF(Deník!$R424&lt;&gt;"",IF(Deník!$Y424=Statistika!$F$83,IF(AND(Deník!$R424&gt;=0,Deník!$R424&lt;=1),"BE",Deník!$R424),""),"")</f>
        <v/>
      </c>
      <c r="BS424" s="233" t="str">
        <f>IF(Deník!$R424&lt;&gt;"",IF(Deník!$Y424=Statistika!$F$84,IF(AND(Deník!$R424&gt;=0,Deník!$R424&lt;=1),"BE",Deník!$R424),""),"")</f>
        <v/>
      </c>
      <c r="BT424" s="233" t="str">
        <f>IF(Deník!$R424&lt;&gt;"",IF(Deník!$Y424=Statistika!$F$85,IF(AND(Deník!$R424&gt;=0,Deník!$R424&lt;=1),"BE",Deník!$R424),""),"")</f>
        <v/>
      </c>
      <c r="BU424" s="233" t="str">
        <f>IF(Deník!$R424&lt;&gt;"",IF(Deník!$Y424=Statistika!$F$86,IF(AND(Deník!$R424&gt;=0,Deník!$R424&lt;=1),"BE",Deník!$R424),""),"")</f>
        <v/>
      </c>
      <c r="BV424" s="233" t="str">
        <f>IF(Deník!$R424&lt;&gt;"",IF(Deník!$Y424=Statistika!$F$87,IF(AND(Deník!$R424&gt;=0,Deník!$R424&lt;=1),"BE",Deník!$R424),""),"")</f>
        <v/>
      </c>
      <c r="BW424" s="233" t="str">
        <f>IF(Deník!$R424&lt;&gt;"",IF(Deník!$Y424=Statistika!$F$88,IF(AND(Deník!$R424&gt;=0,Deník!$R424&lt;=1),"BE",Deník!$R424),""),"")</f>
        <v/>
      </c>
      <c r="BX424" s="233" t="str">
        <f>IF(Deník!$R424&lt;&gt;"",IF(Deník!$Y424=Statistika!$F$89,IF(AND(Deník!$R424&gt;=0,Deník!$R424&lt;=1),"BE",Deník!$R424),""),"")</f>
        <v/>
      </c>
      <c r="BY424" s="233" t="str">
        <f>IF(Deník!$R424&lt;&gt;"",IF(Deník!$Y424=Statistika!$F$90,IF(AND(Deník!$R424&gt;=0,Deník!$R424&lt;=1),"BE",Deník!$R424),""),"")</f>
        <v/>
      </c>
      <c r="BZ424" s="233" t="str">
        <f>IF(Deník!$R424&lt;&gt;"",IF(Deník!$Y424=Statistika!$F$91,IF(AND(Deník!$R424&gt;=0,Deník!$R424&lt;=1),"BE",Deník!$R424),""),"")</f>
        <v/>
      </c>
      <c r="CA424" s="233"/>
      <c r="CB424" s="233" t="str">
        <f>IF(Deník!$R424&lt;&gt;"",IF(Deník!$AB424="SL",IF(AND(Deník!$R424&gt;=0,Deník!$R424&lt;=1),"BE",Deník!$R424),""),"")</f>
        <v/>
      </c>
      <c r="CC424" s="233" t="str">
        <f>IF(Deník!$R424&lt;&gt;"",IF(Deník!$AB424="BE10",IF(AND(Deník!$R424&gt;=0,Deník!$R424&lt;=1),"BE",Deník!$R424),""),"")</f>
        <v/>
      </c>
      <c r="CD424" s="233" t="str">
        <f>IF(Deník!$R424&lt;&gt;"",IF(Deník!$AB424="BE15",IF(AND(Deník!$R424&gt;=0,Deník!$R424&lt;=1),"BE",Deník!$R424),""),"")</f>
        <v/>
      </c>
      <c r="CE424" s="233" t="str">
        <f>IF(Deník!$R424&lt;&gt;"",IF(Deník!$AB424="BE20",IF(AND(Deník!$R424&gt;=0,Deník!$R424&lt;=1),"BE",Deník!$R424),""),"")</f>
        <v/>
      </c>
      <c r="CF424" s="233" t="str">
        <f>IF(Deník!$R424&lt;&gt;"",IF(Deník!$AB424="TP1",IF(AND(Deník!$R424&gt;=0,Deník!$R424&lt;=1),"BE",Deník!$R424),""),"")</f>
        <v/>
      </c>
      <c r="CG424" s="233" t="str">
        <f>IF(Deník!$R424&lt;&gt;"",IF(Deník!$AB424="TP2",IF(AND(Deník!$R424&gt;=0,Deník!$R424&lt;=1),"BE",Deník!$R424),""),"")</f>
        <v/>
      </c>
      <c r="CH424" s="233" t="str">
        <f>IF(Deník!$R424&lt;&gt;"",IF(Deník!$AB424="TP3",IF(AND(Deník!$R424&gt;=0,Deník!$R424&lt;=1),"BE",Deník!$R424),""),"")</f>
        <v/>
      </c>
      <c r="CI424" s="233" t="str">
        <f>IF(Deník!$R424&lt;&gt;"",IF(Deník!$AB424="Trailing SL",IF(AND(Deník!$R424&gt;=0,Deník!$R424&lt;=1),"BE",Deník!$R424),""),"")</f>
        <v/>
      </c>
      <c r="CJ424" s="233" t="str">
        <f>IF(Deník!$R424&lt;&gt;"",IF(Deník!$AB424="Manual",IF(AND(Deník!$R424&gt;=0,Deník!$R424&lt;=1),"BE",Deník!$R424),""),"")</f>
        <v/>
      </c>
      <c r="CK424" s="233"/>
      <c r="CL424" s="233" t="str">
        <f>IF(Deník!$R424&lt;0,IF(Deník!$AC424=Statistika!$F$117,Deník!$R424,""),"")</f>
        <v/>
      </c>
      <c r="CM424" s="233" t="str">
        <f>IF(Deník!$R424&lt;0,IF(Deník!$AC424=Statistika!$F$118,Deník!$R424,""),"")</f>
        <v/>
      </c>
      <c r="CN424" s="233" t="str">
        <f>IF(Deník!$R424&lt;0,IF(Deník!$AC424=Statistika!$F$119,Deník!$R424,""),"")</f>
        <v/>
      </c>
      <c r="CO424" s="233" t="str">
        <f>IF(Deník!$R424&lt;0,IF(Deník!$AC424=Statistika!$F$120,Deník!$R424,""),"")</f>
        <v/>
      </c>
      <c r="CP424" s="233" t="str">
        <f>IF(Deník!$R424&lt;0,IF(Deník!$AC424=Statistika!$F$121,Deník!$R424,""),"")</f>
        <v/>
      </c>
      <c r="CQ424" s="233" t="str">
        <f>IF(Deník!$R424&lt;0,IF(Deník!$AC424=Statistika!$F$122,Deník!$R424,""),"")</f>
        <v/>
      </c>
      <c r="CR424" s="233" t="str">
        <f>IF(Deník!$R424&lt;0,IF(Deník!$AC424=Statistika!$F$123,Deník!$R424,""),"")</f>
        <v/>
      </c>
      <c r="CS424" s="233" t="str">
        <f>IF(Deník!$R424&lt;0,IF(Deník!$AC424=Statistika!$F$124,Deník!$R424,""),"")</f>
        <v/>
      </c>
      <c r="CT424" s="233" t="str">
        <f>IF(Deník!$R424&lt;0,IF(Deník!$AC424=Statistika!$F$125,Deník!$R424,""),"")</f>
        <v/>
      </c>
      <c r="CU424" s="233"/>
      <c r="CV424" s="233" t="str">
        <f>IF(Deník!$R424&lt;0,IF(Deník!$AD424=$CV$2,Deník!$R424,""),"")</f>
        <v/>
      </c>
      <c r="CW424" s="233" t="str">
        <f>IF(Deník!$R424&lt;0,IF(Deník!$AD424=$CW$2,Deník!$R424,""),"")</f>
        <v/>
      </c>
      <c r="CX424" s="233" t="str">
        <f>IF(Deník!$R424&lt;0,IF(Deník!$AD424=$CX$2,Deník!$R424,""),"")</f>
        <v/>
      </c>
      <c r="CY424" s="233" t="str">
        <f>IF(Deník!$R424&lt;0,IF(Deník!$AD424=$CY$2,Deník!$R424,""),"")</f>
        <v/>
      </c>
      <c r="CZ424" s="233" t="str">
        <f>IF(Deník!$R424&lt;0,IF(Deník!$AD424=$CZ$2,Deník!$R424,""),"")</f>
        <v/>
      </c>
      <c r="DL424" s="221">
        <f t="shared" si="18"/>
        <v>93847.029999999984</v>
      </c>
      <c r="DM424" s="220">
        <f t="shared" si="17"/>
        <v>-6.1529700000000132E-2</v>
      </c>
      <c r="DO424" s="50">
        <f>Deník!W425</f>
        <v>0</v>
      </c>
      <c r="DP424" s="102" t="str">
        <f>IF(AND(Deník!W425&gt;0),1,"")</f>
        <v/>
      </c>
      <c r="DQ424" s="102">
        <f>IF(AND(Deník!W425&lt;=0),1,"")</f>
        <v>1</v>
      </c>
      <c r="DR424" s="227"/>
      <c r="DS424" s="228"/>
      <c r="DT424" s="85"/>
      <c r="DU424" s="54">
        <f>IF(MONTH(Deník!$C424)=DU$2,Deník!$W424,"")</f>
        <v>0</v>
      </c>
      <c r="DV424" s="222" t="str">
        <f>IF(MONTH(Deník!$C424)=DV$2,Deník!$W424,"")</f>
        <v/>
      </c>
      <c r="DW424" s="222" t="str">
        <f>IF(MONTH(Deník!$C424)=DW$2,Deník!$W424,"")</f>
        <v/>
      </c>
      <c r="DX424" s="222" t="str">
        <f>IF(MONTH(Deník!$C424)=DX$2,Deník!$W424,"")</f>
        <v/>
      </c>
      <c r="DY424" s="222" t="str">
        <f>IF(MONTH(Deník!$C424)=DY$2,Deník!$W424,"")</f>
        <v/>
      </c>
      <c r="DZ424" s="222" t="str">
        <f>IF(MONTH(Deník!$C424)=DZ$2,Deník!$W424,"")</f>
        <v/>
      </c>
      <c r="EA424" s="222" t="str">
        <f>IF(MONTH(Deník!$C424)=EA$2,Deník!$W424,"")</f>
        <v/>
      </c>
      <c r="EB424" s="222" t="str">
        <f>IF(MONTH(Deník!$C424)=EB$2,Deník!$W424,"")</f>
        <v/>
      </c>
      <c r="EC424" s="222" t="str">
        <f>IF(MONTH(Deník!$C424)=EC$2,Deník!$W424,"")</f>
        <v/>
      </c>
      <c r="ED424" s="222" t="str">
        <f>IF(MONTH(Deník!$C424)=ED$2,Deník!$W424,"")</f>
        <v/>
      </c>
      <c r="EE424" s="222" t="str">
        <f>IF(MONTH(Deník!$C424)=EE$2,Deník!$W424,"")</f>
        <v/>
      </c>
      <c r="EF424" s="222" t="str">
        <f>IF(MONTH(Deník!$C424)=EF$2,Deník!$W424,"")</f>
        <v/>
      </c>
      <c r="EI424" s="600" t="str">
        <f>IF(Deník!$W424&lt;&gt;"",IF(Deník!$B424=Statistika!$F$63,Deník!$W424,""),"")</f>
        <v/>
      </c>
      <c r="EJ424" s="13" t="str">
        <f>IF(Deník!$W424&lt;&gt;"",IF(Deník!$B424=Statistika!$F$64,Deník!$W424,""),"")</f>
        <v/>
      </c>
      <c r="EK424" s="13" t="str">
        <f>IF(Deník!$W424&lt;&gt;"",IF(Deník!$B424=Statistika!$F$65,Deník!$W424,""),"")</f>
        <v/>
      </c>
      <c r="EL424" s="13" t="str">
        <f>IF(Deník!$W424&lt;&gt;"",IF(Deník!$B424=Statistika!$F$66,Deník!$W424,""),"")</f>
        <v/>
      </c>
      <c r="EM424" s="13" t="str">
        <f>IF(Deník!$W424&lt;&gt;"",IF(Deník!$B424=Statistika!$F$67,Deník!$W424,""),"")</f>
        <v/>
      </c>
      <c r="EN424" s="13" t="str">
        <f>IF(Deník!$W424&lt;&gt;"",IF(Deník!$B424=Statistika!$F$68,Deník!$W424,""),"")</f>
        <v/>
      </c>
      <c r="EO424" s="13" t="str">
        <f>IF(Deník!$W424&lt;&gt;"",IF(Deník!$B424=Statistika!$F$69,Deník!$W424,""),"")</f>
        <v/>
      </c>
      <c r="EP424" s="601" t="str">
        <f>IF(Deník!$W424&lt;&gt;"",IF(Deník!$B424=Statistika!$F$70,Deník!$W424,""),"")</f>
        <v/>
      </c>
      <c r="EQ424" s="90"/>
      <c r="ER424" s="63" t="str">
        <f>IF(Deník!$W424&lt;&gt;"",IF(Deník!$J424="L",Deník!$W424,""),"")</f>
        <v/>
      </c>
      <c r="ES424" s="13" t="str">
        <f>IF(Deník!$W424&lt;&gt;"",IF(Deník!$J424="S",Deník!$W424,""),"")</f>
        <v/>
      </c>
      <c r="ET424" s="95"/>
      <c r="EU424" s="88"/>
      <c r="EV424" s="63" t="str">
        <f>IF(WEEKDAY(Deník!$C424,2)=1,Deník!$W424,"")</f>
        <v/>
      </c>
      <c r="EW424" s="13" t="str">
        <f>IF(WEEKDAY(Deník!$C424,2)=2,Deník!$W424,"")</f>
        <v/>
      </c>
      <c r="EX424" s="13" t="str">
        <f>IF(WEEKDAY(Deník!$C424,2)=3,Deník!$W424,"")</f>
        <v/>
      </c>
      <c r="EY424" s="13" t="str">
        <f>IF(WEEKDAY(Deník!$C424,2)=4,Deník!$W424,"")</f>
        <v/>
      </c>
      <c r="EZ424" s="60" t="str">
        <f>IF(WEEKDAY(Deník!$C424,2)=5,Deník!$W424,"")</f>
        <v/>
      </c>
      <c r="FA424" s="99"/>
      <c r="FB424" s="100">
        <f>Deník!D424</f>
        <v>0</v>
      </c>
      <c r="FC424" s="63">
        <f>IF($FB424&lt;&gt;"",IF(AND($FB424&gt;=FC$2,$FB424&lt;=FC$3),Deník!$W424,""))</f>
        <v>0</v>
      </c>
      <c r="FD424" s="63" t="str">
        <f>IF($FB424&lt;&gt;"",IF(AND($FB424&gt;=FD$2,$FB424&lt;=FD$3),Deník!$W424,""))</f>
        <v/>
      </c>
      <c r="FE424" s="63" t="str">
        <f>IF($FB424&lt;&gt;"",IF(AND($FB424&gt;=FE$2,$FB424&lt;=FE$3),Deník!$W424,""))</f>
        <v/>
      </c>
      <c r="FF424" s="63" t="str">
        <f>IF($FB424&lt;&gt;"",IF(AND($FB424&gt;=FF$2,$FB424&lt;=FF$3),Deník!$W424,""))</f>
        <v/>
      </c>
      <c r="FG424" s="63" t="str">
        <f>IF($FB424&lt;&gt;"",IF(AND($FB424&gt;=FG$2,$FB424&lt;=FG$3),Deník!$W424,""))</f>
        <v/>
      </c>
      <c r="FH424" s="63" t="str">
        <f>IF($FB424&lt;&gt;"",IF(AND($FB424&gt;=FH$2,$FB424&lt;=FH$3),Deník!$W424,""))</f>
        <v/>
      </c>
      <c r="FI424" s="63" t="str">
        <f>IF($FB424&lt;&gt;"",IF(AND($FB424&gt;=FI$2,$FB424&lt;=FI$3),Deník!$W424,""))</f>
        <v/>
      </c>
      <c r="FJ424" s="63" t="str">
        <f>IF($FB424&lt;&gt;"",IF(AND($FB424&gt;=FJ$2,$FB424&lt;=FJ$3),Deník!$W424,""))</f>
        <v/>
      </c>
      <c r="FK424" s="63" t="str">
        <f>IF($FB424&lt;&gt;"",IF(AND($FB424&gt;=FK$2,$FB424&lt;=FK$3),Deník!$W424,""))</f>
        <v/>
      </c>
      <c r="FL424" s="63" t="str">
        <f>IF($FB424&lt;&gt;"",IF(AND($FB424&gt;=FL$2,$FB424&lt;=FL$3),Deník!$W424,""))</f>
        <v/>
      </c>
      <c r="FM424" s="63" t="str">
        <f>IF($FB424&lt;&gt;"",IF(AND($FB424&gt;=FM$2,$FB424&lt;=FM$3),Deník!$W424,""))</f>
        <v/>
      </c>
      <c r="FN424" s="13"/>
      <c r="FO424" s="20" t="str">
        <f>IF(Deník!$W424&gt;1,Deník!$W424,"")</f>
        <v/>
      </c>
      <c r="FP424" s="20" t="str">
        <f>IF(Deník!$W424&lt;0,Deník!$W424,"")</f>
        <v/>
      </c>
      <c r="FQ424" s="17"/>
      <c r="FS424" s="233"/>
      <c r="FT424" s="233" t="str">
        <f>IF(Deník!$W424&lt;&gt;"",IF(Deník!$Y424=Statistika!$F$78,Deník!$W424,""),"")</f>
        <v/>
      </c>
      <c r="FU424" s="233" t="str">
        <f>IF(Deník!$W424&lt;&gt;"",IF(Deník!$Y424=Statistika!$F$79,Deník!$W424,""),"")</f>
        <v/>
      </c>
      <c r="FV424" s="233" t="str">
        <f>IF(Deník!$W424&lt;&gt;"",IF(Deník!$Y424=Statistika!$F$80,Deník!$W424,""),"")</f>
        <v/>
      </c>
      <c r="FW424" s="233" t="str">
        <f>IF(Deník!$W424&lt;&gt;"",IF(Deník!$Y424=Statistika!$F$81,Deník!$W424,""),"")</f>
        <v/>
      </c>
      <c r="FX424" s="233" t="str">
        <f>IF(Deník!$W424&lt;&gt;"",IF(Deník!$Y424=Statistika!$F$82,Deník!$W424,""),"")</f>
        <v/>
      </c>
      <c r="FY424" s="233" t="str">
        <f>IF(Deník!$W424&lt;&gt;"",IF(Deník!$Y424=Statistika!$F$83,Deník!$W424,""),"")</f>
        <v/>
      </c>
      <c r="FZ424" s="233" t="str">
        <f>IF(Deník!$W424&lt;&gt;"",IF(Deník!$Y424=Statistika!$F$84,Deník!$W424,""),"")</f>
        <v/>
      </c>
      <c r="GA424" s="233" t="str">
        <f>IF(Deník!$W424&lt;&gt;"",IF(Deník!$Y424=Statistika!$F$85,Deník!$W424,""),"")</f>
        <v/>
      </c>
      <c r="GB424" s="233" t="str">
        <f>IF(Deník!$W424&lt;&gt;"",IF(Deník!$Y424=Statistika!$F$86,Deník!$W424,""),"")</f>
        <v/>
      </c>
      <c r="GC424" s="233" t="str">
        <f>IF(Deník!$W424&lt;&gt;"",IF(Deník!$Y424=Statistika!$F$87,Deník!$W424,""),"")</f>
        <v/>
      </c>
      <c r="GD424" s="233" t="str">
        <f>IF(Deník!$W424&lt;&gt;"",IF(Deník!$Y424=Statistika!$F$88,Deník!$W424,""),"")</f>
        <v/>
      </c>
      <c r="GE424" s="233" t="str">
        <f>IF(Deník!$W424&lt;&gt;"",IF(Deník!$Y424=Statistika!$F$89,Deník!$W424,""),"")</f>
        <v/>
      </c>
      <c r="GF424" s="233" t="str">
        <f>IF(Deník!$W424&lt;&gt;"",IF(Deník!$Y424=Statistika!$F$90,Deník!$W424,""),"")</f>
        <v/>
      </c>
      <c r="GG424" s="233" t="str">
        <f>IF(Deník!$W424&lt;&gt;"",IF(Deník!$Y424=Statistika!$F$91,Deník!$W424,""),"")</f>
        <v/>
      </c>
      <c r="GH424" s="233"/>
      <c r="GI424" s="233" t="str">
        <f>IF(Deník!$W424&lt;&gt;"",IF(Deník!$AB424=Statistika!$L$100,Deník!$W424,""),"")</f>
        <v/>
      </c>
      <c r="GJ424" s="233" t="str">
        <f>IF(Deník!$W424&lt;&gt;"",IF(Deník!$AB424=Statistika!$L$101,Deník!$W424,""),"")</f>
        <v/>
      </c>
      <c r="GK424" s="233" t="str">
        <f>IF(Deník!$W424&lt;&gt;"",IF(Deník!$AB424=Statistika!$L$102,Deník!$W424,""),"")</f>
        <v/>
      </c>
      <c r="GL424" s="233" t="str">
        <f>IF(Deník!$W424&lt;&gt;"",IF(Deník!$AB424=Statistika!$L$103,Deník!$W424,""),"")</f>
        <v/>
      </c>
      <c r="GM424" s="233" t="str">
        <f>IF(Deník!$W424&lt;&gt;"",IF(Deník!$AB424=Statistika!$L$104,Deník!$W424,""),"")</f>
        <v/>
      </c>
      <c r="GN424" s="233" t="str">
        <f>IF(Deník!$W424&lt;&gt;"",IF(Deník!$AB424=Statistika!$L$105,Deník!$W424,""),"")</f>
        <v/>
      </c>
      <c r="GO424" s="233" t="str">
        <f>IF(Deník!$W424&lt;&gt;"",IF(Deník!$AB424=Statistika!$L$106,Deník!$W424,""),"")</f>
        <v/>
      </c>
      <c r="GP424" s="233" t="str">
        <f>IF(Deník!$W424&lt;&gt;"",IF(Deník!$AB424=Statistika!$L$107,Deník!$W424,""),"")</f>
        <v/>
      </c>
      <c r="GQ424" s="233" t="str">
        <f>IF(Deník!$W424&lt;&gt;"",IF(Deník!$AB424=Statistika!$L$108,Deník!$W424,""),"")</f>
        <v/>
      </c>
      <c r="GS424" s="233" t="str">
        <f>IF(Deník!$W424&lt;0,IF(Deník!$AC424=Statistika!$F$117,Deník!$W424,""),"")</f>
        <v/>
      </c>
      <c r="GT424" s="233" t="str">
        <f>IF(Deník!$W424&lt;0,IF(Deník!$AC424=Statistika!$F$118,Deník!$W424,""),"")</f>
        <v/>
      </c>
      <c r="GU424" s="233" t="str">
        <f>IF(Deník!$W424&lt;0,IF(Deník!$AC424=Statistika!$F$119,Deník!$W424,""),"")</f>
        <v/>
      </c>
      <c r="GV424" s="233" t="str">
        <f>IF(Deník!$W424&lt;0,IF(Deník!$AC424=Statistika!$F$120,Deník!$W424,""),"")</f>
        <v/>
      </c>
      <c r="GW424" s="233" t="str">
        <f>IF(Deník!$W424&lt;0,IF(Deník!$AC424=Statistika!$F$121,Deník!$W424,""),"")</f>
        <v/>
      </c>
      <c r="GX424" s="233" t="str">
        <f>IF(Deník!$W424&lt;0,IF(Deník!$AC424=Statistika!$F$122,Deník!$W424,""),"")</f>
        <v/>
      </c>
      <c r="GY424" s="233" t="str">
        <f>IF(Deník!$W424&lt;0,IF(Deník!$AC424=Statistika!$F$123,Deník!$W424,""),"")</f>
        <v/>
      </c>
      <c r="GZ424" s="233" t="str">
        <f>IF(Deník!$W424&lt;0,IF(Deník!$AC424=Statistika!$F$124,Deník!$W424,""),"")</f>
        <v/>
      </c>
      <c r="HA424" s="233" t="str">
        <f>IF(Deník!$W424&lt;0,IF(Deník!$AC424=Statistika!$F$125,Deník!$W424,""),"")</f>
        <v/>
      </c>
      <c r="HC424" s="233" t="str">
        <f>IF(Deník!$W424&lt;0,IF(Deník!$AD424=Statistika!$F$133,Deník!$W424,""),"")</f>
        <v/>
      </c>
      <c r="HD424" s="233" t="str">
        <f>IF(Deník!$W424&lt;0,IF(Deník!$AD424=Statistika!$F$134,Deník!$W424,""),"")</f>
        <v/>
      </c>
      <c r="HE424" s="233" t="str">
        <f>IF(Deník!$W424&lt;0,IF(Deník!$AD424=Statistika!$F$135,Deník!$W424,""),"")</f>
        <v/>
      </c>
      <c r="HF424" s="233" t="str">
        <f>IF(Deník!$W424&lt;0,IF(Deník!$AD424=Statistika!$F$136,Deník!$W424,""),"")</f>
        <v/>
      </c>
      <c r="HG424" s="233" t="str">
        <f>IF(Deník!$W424&lt;0,IF(Deník!$AD424=Statistika!$F$137,Deník!$W424,""),"")</f>
        <v/>
      </c>
      <c r="ID424" s="8">
        <f>Tabulka4[[#This Row],[Sloupec3]]</f>
        <v>0</v>
      </c>
      <c r="IE424" s="17" t="str">
        <f>IF(AND([1]Deník!$C424&gt;='[1]Měsíční shrnutí'!$D$1,[1]Deník!$C424&lt;='[1]Měsíční shrnutí'!$F$1),[1]Deník!$X424,"")</f>
        <v/>
      </c>
    </row>
    <row r="425" spans="1:239">
      <c r="A425" s="8">
        <f>Deník!C426</f>
        <v>0</v>
      </c>
      <c r="B425" s="50" t="str">
        <f>Deník!R426</f>
        <v/>
      </c>
      <c r="C425" s="102" t="str">
        <f>IF(AND(Deník!R426&gt;1,Deník!R426&lt;&gt;""),1,"")</f>
        <v/>
      </c>
      <c r="D425" s="102" t="str">
        <f>IF(AND(Deník!R426&lt;=0,Deník!R426&lt;&gt;""),1,"")</f>
        <v/>
      </c>
      <c r="E425" s="103" t="str">
        <f>IF(AND(Deník!R426&gt;=0,Deník!R426&lt;=1),1,"")</f>
        <v/>
      </c>
      <c r="F425" s="79" t="str">
        <f>IF(Deník!R426&lt;&gt;"",Deník!R426+F424,"")</f>
        <v/>
      </c>
      <c r="G425" s="85"/>
      <c r="H425" s="54" t="str">
        <f>IF(MONTH(Deník!$C425)=H$2,IF(AND(Deník!$R425&gt;=0,Deník!$R425&lt;=1),"BE",Deník!$R425),"")</f>
        <v/>
      </c>
      <c r="I425" s="11" t="str">
        <f>IF(MONTH(Deník!$C425)=I$2,IF(AND(Deník!$R425&gt;=0,Deník!$R425&lt;=1),"BE",Deník!$R425),"")</f>
        <v/>
      </c>
      <c r="J425" s="11" t="str">
        <f>IF(MONTH(Deník!$C425)=J$2,IF(AND(Deník!$R425&gt;=0,Deník!$R425&lt;=1),"BE",Deník!$R425),"")</f>
        <v/>
      </c>
      <c r="K425" s="11" t="str">
        <f>IF(MONTH(Deník!$C425)=K$2,IF(AND(Deník!$R425&gt;=0,Deník!$R425&lt;=1),"BE",Deník!$R425),"")</f>
        <v/>
      </c>
      <c r="L425" s="11" t="str">
        <f>IF(MONTH(Deník!$C425)=L$2,IF(AND(Deník!$R425&gt;=0,Deník!$R425&lt;=1),"BE",Deník!$R425),"")</f>
        <v/>
      </c>
      <c r="M425" s="11" t="str">
        <f>IF(MONTH(Deník!$C425)=M$2,IF(AND(Deník!$R425&gt;=0,Deník!$R425&lt;=1),"BE",Deník!$R425),"")</f>
        <v/>
      </c>
      <c r="N425" s="11" t="str">
        <f>IF(MONTH(Deník!$C425)=N$2,IF(AND(Deník!$R425&gt;=0,Deník!$R425&lt;=1),"BE",Deník!$R425),"")</f>
        <v/>
      </c>
      <c r="O425" s="11" t="str">
        <f>IF(MONTH(Deník!$C425)=O$2,IF(AND(Deník!$R425&gt;=0,Deník!$R425&lt;=1),"BE",Deník!$R425),"")</f>
        <v/>
      </c>
      <c r="P425" s="11" t="str">
        <f>IF(MONTH(Deník!$C425)=P$2,IF(AND(Deník!$R425&gt;=0,Deník!$R425&lt;=1),"BE",Deník!$R425),"")</f>
        <v/>
      </c>
      <c r="Q425" s="11" t="str">
        <f>IF(MONTH(Deník!$C425)=Q$2,IF(AND(Deník!$R425&gt;=0,Deník!$R425&lt;=1),"BE",Deník!$R425),"")</f>
        <v/>
      </c>
      <c r="R425" s="11" t="str">
        <f>IF(MONTH(Deník!$C425)=R$2,IF(AND(Deník!$R425&gt;=0,Deník!$R425&lt;=1),"BE",Deník!$R425),"")</f>
        <v/>
      </c>
      <c r="S425" s="57" t="str">
        <f>IF(MONTH(Deník!$C425)=S$2,IF(AND(Deník!$R425&gt;=0,Deník!$R425&lt;=1),"BE",Deník!$R425),"")</f>
        <v/>
      </c>
      <c r="U425" s="12"/>
      <c r="V425" s="12"/>
      <c r="X425" s="600" t="str">
        <f>IF(Deník!$R425&lt;&gt;"",IF(Deník!$B425=Statistika!$F$63,IF(AND(Deník!$R425&gt;=0,Deník!$R425&lt;=1),"BE",Deník!$R425),""),"")</f>
        <v/>
      </c>
      <c r="Y425" s="13" t="str">
        <f>IF(Deník!$R425&lt;&gt;"",IF(Deník!$B425=Statistika!$F$64,IF(AND(Deník!$R425&gt;=0,Deník!$R425&lt;=1),"BE",Deník!$R425),""),"")</f>
        <v/>
      </c>
      <c r="Z425" s="13" t="str">
        <f>IF(Deník!$R425&lt;&gt;"",IF(Deník!$B425=Statistika!$F$65,IF(AND(Deník!$R425&gt;=0,Deník!$R425&lt;=1),"BE",Deník!$R425),""),"")</f>
        <v/>
      </c>
      <c r="AA425" s="13" t="str">
        <f>IF(Deník!$R425&lt;&gt;"",IF(Deník!$B425=Statistika!$F$66,IF(AND(Deník!$R425&gt;=0,Deník!$R425&lt;=1),"BE",Deník!$R425),""),"")</f>
        <v/>
      </c>
      <c r="AB425" s="13" t="str">
        <f>IF(Deník!$R425&lt;&gt;"",IF(Deník!$B425=Statistika!$F$67,IF(AND(Deník!$R425&gt;=0,Deník!$R425&lt;=1),"BE",Deník!$R425),""),"")</f>
        <v/>
      </c>
      <c r="AC425" s="13" t="str">
        <f>IF(Deník!$R425&lt;&gt;"",IF(Deník!$B425=Statistika!$F$68,IF(AND(Deník!$R425&gt;=0,Deník!$R425&lt;=1),"BE",Deník!$R425),""),"")</f>
        <v/>
      </c>
      <c r="AD425" s="13" t="str">
        <f>IF(Deník!$R425&lt;&gt;"",IF(Deník!$B425=Statistika!$F$69,IF(AND(Deník!$R425&gt;=0,Deník!$R425&lt;=1),"BE",Deník!$R425),""),"")</f>
        <v/>
      </c>
      <c r="AE425" s="601" t="str">
        <f>IF(Deník!$R425&lt;&gt;"",IF(Deník!$B425=Statistika!$F$70,IF(AND(Deník!$R425&gt;=0,Deník!$R425&lt;=1),"BE",Deník!$R425),""),"")</f>
        <v/>
      </c>
      <c r="AF425" s="90"/>
      <c r="AG425" s="63" t="str">
        <f>IF(Deník!$R425&lt;&gt;"",IF(Deník!$J425="L",IF(AND(Deník!$R425&gt;=0,Deník!$R425&lt;=1),"BE",Deník!$R425),""),"")</f>
        <v/>
      </c>
      <c r="AH425" s="13" t="str">
        <f>IF(Deník!$R425&lt;&gt;"",IF(Deník!$J425="S",IF(AND(Deník!$R425&gt;=0,Deník!$R425&lt;=1),"BE",Deník!$R425),""),"")</f>
        <v/>
      </c>
      <c r="AI425" s="95"/>
      <c r="AJ425" s="71" t="str">
        <f>IF(Deník!N426&lt;&gt;"",Deník!N426*-1,"")</f>
        <v/>
      </c>
      <c r="AK425" s="88"/>
      <c r="AL425" s="63" t="str">
        <f>IF(WEEKDAY(Deník!$C425,2)=1,IF(AND(Deník!$R425&gt;=0,Deník!$R425&lt;=1),"BE",Deník!$R425),"")</f>
        <v/>
      </c>
      <c r="AM425" s="13" t="str">
        <f>IF(WEEKDAY(Deník!$C425,2)=2,IF(AND(Deník!$R425&gt;=0,Deník!$R425&lt;=1),"BE",Deník!$R425),"")</f>
        <v/>
      </c>
      <c r="AN425" s="13" t="str">
        <f>IF(WEEKDAY(Deník!$C425,2)=3,IF(AND(Deník!$R425&gt;=0,Deník!$R425&lt;=1),"BE",Deník!$R425),"")</f>
        <v/>
      </c>
      <c r="AO425" s="13" t="str">
        <f>IF(WEEKDAY(Deník!$C425,2)=4,IF(AND(Deník!$R425&gt;=0,Deník!$R425&lt;=1),"BE",Deník!$R425),"")</f>
        <v/>
      </c>
      <c r="AP425" s="60" t="str">
        <f>IF(WEEKDAY(Deník!$C425,2)=5,IF(AND(Deník!$R425&gt;=0,Deník!$R425&lt;=1),"BE",Deník!$R425),"")</f>
        <v/>
      </c>
      <c r="AQ425" s="99"/>
      <c r="AR425" s="100">
        <f>Deník!D425</f>
        <v>0</v>
      </c>
      <c r="AS425" s="63" t="str">
        <f>IF(Deník!$D425&lt;&gt;"",IF(AND(Deník!$D425&gt;=AS$2,Deník!$D425&lt;=AS$3),IF(AND(Deník!$R425&gt;=0,Deník!$R425&lt;=1),"BE",Deník!$R425),""),"")</f>
        <v/>
      </c>
      <c r="AT425" s="63" t="str">
        <f>IF(Deník!$D425&lt;&gt;"",IF(AND(Deník!$D425&gt;=AT$2,Deník!$D425&lt;=AT$3),IF(AND(Deník!$R425&gt;=0,Deník!$R425&lt;=1),"BE",Deník!$R425),""),"")</f>
        <v/>
      </c>
      <c r="AU425" s="63" t="str">
        <f>IF(Deník!$D425&lt;&gt;"",IF(AND(Deník!$D425&gt;=AU$2,Deník!$D425&lt;=AU$3),IF(AND(Deník!$R425&gt;=0,Deník!$R425&lt;=1),"BE",Deník!$R425),""),"")</f>
        <v/>
      </c>
      <c r="AV425" s="63" t="str">
        <f>IF(Deník!$D425&lt;&gt;"",IF(AND(Deník!$D425&gt;=AV$2,Deník!$D425&lt;=AV$3),IF(AND(Deník!$R425&gt;=0,Deník!$R425&lt;=1),"BE",Deník!$R425),""),"")</f>
        <v/>
      </c>
      <c r="AW425" s="63" t="str">
        <f>IF(Deník!$D425&lt;&gt;"",IF(AND(Deník!$D425&gt;=AW$2,Deník!$D425&lt;=AW$3),IF(AND(Deník!$R425&gt;=0,Deník!$R425&lt;=1),"BE",Deník!$R425),""),"")</f>
        <v/>
      </c>
      <c r="AX425" s="63" t="str">
        <f>IF(Deník!$D425&lt;&gt;"",IF(AND(Deník!$D425&gt;=AX$2,Deník!$D425&lt;=AX$3),IF(AND(Deník!$R425&gt;=0,Deník!$R425&lt;=1),"BE",Deník!$R425),""),"")</f>
        <v/>
      </c>
      <c r="AY425" s="63" t="str">
        <f>IF(Deník!$D425&lt;&gt;"",IF(AND(Deník!$D425&gt;=AY$2,Deník!$D425&lt;=AY$3),IF(AND(Deník!$R425&gt;=0,Deník!$R425&lt;=1),"BE",Deník!$R425),""),"")</f>
        <v/>
      </c>
      <c r="AZ425" s="63" t="str">
        <f>IF(Deník!$D425&lt;&gt;"",IF(AND(Deník!$D425&gt;=AZ$2,Deník!$D425&lt;=AZ$3),IF(AND(Deník!$R425&gt;=0,Deník!$R425&lt;=1),"BE",Deník!$R425),""),"")</f>
        <v/>
      </c>
      <c r="BA425" s="63" t="str">
        <f>IF(Deník!$D425&lt;&gt;"",IF(AND(Deník!$D425&gt;=BA$2,Deník!$D425&lt;=BA$3),IF(AND(Deník!$R425&gt;=0,Deník!$R425&lt;=1),"BE",Deník!$R425),""),"")</f>
        <v/>
      </c>
      <c r="BB425" s="63" t="str">
        <f>IF(Deník!$D425&lt;&gt;"",IF(AND(Deník!$D425&gt;=BB$2,Deník!$D425&lt;=BB$3),IF(AND(Deník!$R425&gt;=0,Deník!$R425&lt;=1),"BE",Deník!$R425),""),"")</f>
        <v/>
      </c>
      <c r="BC425" s="71" t="str">
        <f>IF(Deník!$D425&lt;&gt;"",IF(AND(Deník!$D425&gt;=BC$2,Deník!$D425&lt;=BC$3),IF(AND(Deník!$R425&gt;=0,Deník!$R425&lt;=1),"BE",Deník!$R425),""),"")</f>
        <v/>
      </c>
      <c r="BD425" s="20" t="str">
        <f>IF(Deník!$J426="S",(Deník!$M426-Deník!$K426),IF(Deník!$J426="L",(Deník!$K426-Deník!$M426),""))</f>
        <v/>
      </c>
      <c r="BE425" s="20" t="str">
        <f>IF(Deník!$J426="S",(Deník!$K426-Deník!$O426),IF(Deník!$J426="L",(Deník!$O426-Deník!$K426),""))</f>
        <v/>
      </c>
      <c r="BF425" s="20" t="str">
        <f>IF(Deník!$J426="S",(Deník!$K426-Deník!$L426),IF(Deník!$J426="L",(Deník!$L426-Deník!$K426),""))</f>
        <v/>
      </c>
      <c r="BG425" s="20" t="str">
        <f>IF(Deník!$J426="S",(Deník!$K426-Deník!$S426),IF(Deník!$J426="L",(Deník!$S426-Deník!$K426),""))</f>
        <v/>
      </c>
      <c r="BH425" s="20" t="str">
        <f>IF(Deník!$J426="S",(Deník!$K426-Deník!$U426),IF(Deník!$J426="L",(Deník!$U426-Deník!$K426),""))</f>
        <v/>
      </c>
      <c r="BI425" s="20" t="str">
        <f>IF(Deník!$R425&gt;1,Deník!$R425,"")</f>
        <v/>
      </c>
      <c r="BJ425" s="20" t="str">
        <f>IF(Deník!$R425&lt;0,Deník!$R425,"")</f>
        <v/>
      </c>
      <c r="BK425" s="17"/>
      <c r="BM425" s="233" t="str">
        <f>IF(Deník!$R425&lt;&gt;"",IF(Deník!$Y425=Statistika!$F$78,IF(AND(Deník!$R425&gt;=0,Deník!$R425&lt;=1),"BE",Deník!$R425),""),"")</f>
        <v/>
      </c>
      <c r="BN425" s="233" t="str">
        <f>IF(Deník!$R425&lt;&gt;"",IF(Deník!$Y425=Statistika!$F$79,IF(AND(Deník!$R425&gt;=0,Deník!$R425&lt;=1),"BE",Deník!$R425),""),"")</f>
        <v/>
      </c>
      <c r="BO425" s="233" t="str">
        <f>IF(Deník!$R425&lt;&gt;"",IF(Deník!$Y425=Statistika!$F$80,IF(AND(Deník!$R425&gt;=0,Deník!$R425&lt;=1),"BE",Deník!$R425),""),"")</f>
        <v/>
      </c>
      <c r="BP425" s="233" t="str">
        <f>IF(Deník!$R425&lt;&gt;"",IF(Deník!$Y425=Statistika!$F$81,IF(AND(Deník!$R425&gt;=0,Deník!$R425&lt;=1),"BE",Deník!$R425),""),"")</f>
        <v/>
      </c>
      <c r="BQ425" s="233" t="str">
        <f>IF(Deník!$R425&lt;&gt;"",IF(Deník!$Y425=Statistika!$F$82,IF(AND(Deník!$R425&gt;=0,Deník!$R425&lt;=1),"BE",Deník!$R425),""),"")</f>
        <v/>
      </c>
      <c r="BR425" s="233" t="str">
        <f>IF(Deník!$R425&lt;&gt;"",IF(Deník!$Y425=Statistika!$F$83,IF(AND(Deník!$R425&gt;=0,Deník!$R425&lt;=1),"BE",Deník!$R425),""),"")</f>
        <v/>
      </c>
      <c r="BS425" s="233" t="str">
        <f>IF(Deník!$R425&lt;&gt;"",IF(Deník!$Y425=Statistika!$F$84,IF(AND(Deník!$R425&gt;=0,Deník!$R425&lt;=1),"BE",Deník!$R425),""),"")</f>
        <v/>
      </c>
      <c r="BT425" s="233" t="str">
        <f>IF(Deník!$R425&lt;&gt;"",IF(Deník!$Y425=Statistika!$F$85,IF(AND(Deník!$R425&gt;=0,Deník!$R425&lt;=1),"BE",Deník!$R425),""),"")</f>
        <v/>
      </c>
      <c r="BU425" s="233" t="str">
        <f>IF(Deník!$R425&lt;&gt;"",IF(Deník!$Y425=Statistika!$F$86,IF(AND(Deník!$R425&gt;=0,Deník!$R425&lt;=1),"BE",Deník!$R425),""),"")</f>
        <v/>
      </c>
      <c r="BV425" s="233" t="str">
        <f>IF(Deník!$R425&lt;&gt;"",IF(Deník!$Y425=Statistika!$F$87,IF(AND(Deník!$R425&gt;=0,Deník!$R425&lt;=1),"BE",Deník!$R425),""),"")</f>
        <v/>
      </c>
      <c r="BW425" s="233" t="str">
        <f>IF(Deník!$R425&lt;&gt;"",IF(Deník!$Y425=Statistika!$F$88,IF(AND(Deník!$R425&gt;=0,Deník!$R425&lt;=1),"BE",Deník!$R425),""),"")</f>
        <v/>
      </c>
      <c r="BX425" s="233" t="str">
        <f>IF(Deník!$R425&lt;&gt;"",IF(Deník!$Y425=Statistika!$F$89,IF(AND(Deník!$R425&gt;=0,Deník!$R425&lt;=1),"BE",Deník!$R425),""),"")</f>
        <v/>
      </c>
      <c r="BY425" s="233" t="str">
        <f>IF(Deník!$R425&lt;&gt;"",IF(Deník!$Y425=Statistika!$F$90,IF(AND(Deník!$R425&gt;=0,Deník!$R425&lt;=1),"BE",Deník!$R425),""),"")</f>
        <v/>
      </c>
      <c r="BZ425" s="233" t="str">
        <f>IF(Deník!$R425&lt;&gt;"",IF(Deník!$Y425=Statistika!$F$91,IF(AND(Deník!$R425&gt;=0,Deník!$R425&lt;=1),"BE",Deník!$R425),""),"")</f>
        <v/>
      </c>
      <c r="CA425" s="233"/>
      <c r="CB425" s="233" t="str">
        <f>IF(Deník!$R425&lt;&gt;"",IF(Deník!$AB425="SL",IF(AND(Deník!$R425&gt;=0,Deník!$R425&lt;=1),"BE",Deník!$R425),""),"")</f>
        <v/>
      </c>
      <c r="CC425" s="233" t="str">
        <f>IF(Deník!$R425&lt;&gt;"",IF(Deník!$AB425="BE10",IF(AND(Deník!$R425&gt;=0,Deník!$R425&lt;=1),"BE",Deník!$R425),""),"")</f>
        <v/>
      </c>
      <c r="CD425" s="233" t="str">
        <f>IF(Deník!$R425&lt;&gt;"",IF(Deník!$AB425="BE15",IF(AND(Deník!$R425&gt;=0,Deník!$R425&lt;=1),"BE",Deník!$R425),""),"")</f>
        <v/>
      </c>
      <c r="CE425" s="233" t="str">
        <f>IF(Deník!$R425&lt;&gt;"",IF(Deník!$AB425="BE20",IF(AND(Deník!$R425&gt;=0,Deník!$R425&lt;=1),"BE",Deník!$R425),""),"")</f>
        <v/>
      </c>
      <c r="CF425" s="233" t="str">
        <f>IF(Deník!$R425&lt;&gt;"",IF(Deník!$AB425="TP1",IF(AND(Deník!$R425&gt;=0,Deník!$R425&lt;=1),"BE",Deník!$R425),""),"")</f>
        <v/>
      </c>
      <c r="CG425" s="233" t="str">
        <f>IF(Deník!$R425&lt;&gt;"",IF(Deník!$AB425="TP2",IF(AND(Deník!$R425&gt;=0,Deník!$R425&lt;=1),"BE",Deník!$R425),""),"")</f>
        <v/>
      </c>
      <c r="CH425" s="233" t="str">
        <f>IF(Deník!$R425&lt;&gt;"",IF(Deník!$AB425="TP3",IF(AND(Deník!$R425&gt;=0,Deník!$R425&lt;=1),"BE",Deník!$R425),""),"")</f>
        <v/>
      </c>
      <c r="CI425" s="233" t="str">
        <f>IF(Deník!$R425&lt;&gt;"",IF(Deník!$AB425="Trailing SL",IF(AND(Deník!$R425&gt;=0,Deník!$R425&lt;=1),"BE",Deník!$R425),""),"")</f>
        <v/>
      </c>
      <c r="CJ425" s="233" t="str">
        <f>IF(Deník!$R425&lt;&gt;"",IF(Deník!$AB425="Manual",IF(AND(Deník!$R425&gt;=0,Deník!$R425&lt;=1),"BE",Deník!$R425),""),"")</f>
        <v/>
      </c>
      <c r="CK425" s="233"/>
      <c r="CL425" s="233" t="str">
        <f>IF(Deník!$R425&lt;0,IF(Deník!$AC425=Statistika!$F$117,Deník!$R425,""),"")</f>
        <v/>
      </c>
      <c r="CM425" s="233" t="str">
        <f>IF(Deník!$R425&lt;0,IF(Deník!$AC425=Statistika!$F$118,Deník!$R425,""),"")</f>
        <v/>
      </c>
      <c r="CN425" s="233" t="str">
        <f>IF(Deník!$R425&lt;0,IF(Deník!$AC425=Statistika!$F$119,Deník!$R425,""),"")</f>
        <v/>
      </c>
      <c r="CO425" s="233" t="str">
        <f>IF(Deník!$R425&lt;0,IF(Deník!$AC425=Statistika!$F$120,Deník!$R425,""),"")</f>
        <v/>
      </c>
      <c r="CP425" s="233" t="str">
        <f>IF(Deník!$R425&lt;0,IF(Deník!$AC425=Statistika!$F$121,Deník!$R425,""),"")</f>
        <v/>
      </c>
      <c r="CQ425" s="233" t="str">
        <f>IF(Deník!$R425&lt;0,IF(Deník!$AC425=Statistika!$F$122,Deník!$R425,""),"")</f>
        <v/>
      </c>
      <c r="CR425" s="233" t="str">
        <f>IF(Deník!$R425&lt;0,IF(Deník!$AC425=Statistika!$F$123,Deník!$R425,""),"")</f>
        <v/>
      </c>
      <c r="CS425" s="233" t="str">
        <f>IF(Deník!$R425&lt;0,IF(Deník!$AC425=Statistika!$F$124,Deník!$R425,""),"")</f>
        <v/>
      </c>
      <c r="CT425" s="233" t="str">
        <f>IF(Deník!$R425&lt;0,IF(Deník!$AC425=Statistika!$F$125,Deník!$R425,""),"")</f>
        <v/>
      </c>
      <c r="CU425" s="233"/>
      <c r="CV425" s="233" t="str">
        <f>IF(Deník!$R425&lt;0,IF(Deník!$AD425=$CV$2,Deník!$R425,""),"")</f>
        <v/>
      </c>
      <c r="CW425" s="233" t="str">
        <f>IF(Deník!$R425&lt;0,IF(Deník!$AD425=$CW$2,Deník!$R425,""),"")</f>
        <v/>
      </c>
      <c r="CX425" s="233" t="str">
        <f>IF(Deník!$R425&lt;0,IF(Deník!$AD425=$CX$2,Deník!$R425,""),"")</f>
        <v/>
      </c>
      <c r="CY425" s="233" t="str">
        <f>IF(Deník!$R425&lt;0,IF(Deník!$AD425=$CY$2,Deník!$R425,""),"")</f>
        <v/>
      </c>
      <c r="CZ425" s="233" t="str">
        <f>IF(Deník!$R425&lt;0,IF(Deník!$AD425=$CZ$2,Deník!$R425,""),"")</f>
        <v/>
      </c>
      <c r="DL425" s="221">
        <f t="shared" si="18"/>
        <v>93847.029999999984</v>
      </c>
      <c r="DM425" s="220">
        <f t="shared" si="17"/>
        <v>-6.1529700000000132E-2</v>
      </c>
      <c r="DO425" s="50">
        <f>Deník!W426</f>
        <v>0</v>
      </c>
      <c r="DP425" s="102" t="str">
        <f>IF(AND(Deník!W426&gt;0),1,"")</f>
        <v/>
      </c>
      <c r="DQ425" s="102">
        <f>IF(AND(Deník!W426&lt;=0),1,"")</f>
        <v>1</v>
      </c>
      <c r="DR425" s="227"/>
      <c r="DS425" s="228"/>
      <c r="DT425" s="85"/>
      <c r="DU425" s="54">
        <f>IF(MONTH(Deník!$C425)=DU$2,Deník!$W425,"")</f>
        <v>0</v>
      </c>
      <c r="DV425" s="222" t="str">
        <f>IF(MONTH(Deník!$C425)=DV$2,Deník!$W425,"")</f>
        <v/>
      </c>
      <c r="DW425" s="222" t="str">
        <f>IF(MONTH(Deník!$C425)=DW$2,Deník!$W425,"")</f>
        <v/>
      </c>
      <c r="DX425" s="222" t="str">
        <f>IF(MONTH(Deník!$C425)=DX$2,Deník!$W425,"")</f>
        <v/>
      </c>
      <c r="DY425" s="222" t="str">
        <f>IF(MONTH(Deník!$C425)=DY$2,Deník!$W425,"")</f>
        <v/>
      </c>
      <c r="DZ425" s="222" t="str">
        <f>IF(MONTH(Deník!$C425)=DZ$2,Deník!$W425,"")</f>
        <v/>
      </c>
      <c r="EA425" s="222" t="str">
        <f>IF(MONTH(Deník!$C425)=EA$2,Deník!$W425,"")</f>
        <v/>
      </c>
      <c r="EB425" s="222" t="str">
        <f>IF(MONTH(Deník!$C425)=EB$2,Deník!$W425,"")</f>
        <v/>
      </c>
      <c r="EC425" s="222" t="str">
        <f>IF(MONTH(Deník!$C425)=EC$2,Deník!$W425,"")</f>
        <v/>
      </c>
      <c r="ED425" s="222" t="str">
        <f>IF(MONTH(Deník!$C425)=ED$2,Deník!$W425,"")</f>
        <v/>
      </c>
      <c r="EE425" s="222" t="str">
        <f>IF(MONTH(Deník!$C425)=EE$2,Deník!$W425,"")</f>
        <v/>
      </c>
      <c r="EF425" s="222" t="str">
        <f>IF(MONTH(Deník!$C425)=EF$2,Deník!$W425,"")</f>
        <v/>
      </c>
      <c r="EI425" s="600" t="str">
        <f>IF(Deník!$W425&lt;&gt;"",IF(Deník!$B425=Statistika!$F$63,Deník!$W425,""),"")</f>
        <v/>
      </c>
      <c r="EJ425" s="13" t="str">
        <f>IF(Deník!$W425&lt;&gt;"",IF(Deník!$B425=Statistika!$F$64,Deník!$W425,""),"")</f>
        <v/>
      </c>
      <c r="EK425" s="13" t="str">
        <f>IF(Deník!$W425&lt;&gt;"",IF(Deník!$B425=Statistika!$F$65,Deník!$W425,""),"")</f>
        <v/>
      </c>
      <c r="EL425" s="13" t="str">
        <f>IF(Deník!$W425&lt;&gt;"",IF(Deník!$B425=Statistika!$F$66,Deník!$W425,""),"")</f>
        <v/>
      </c>
      <c r="EM425" s="13" t="str">
        <f>IF(Deník!$W425&lt;&gt;"",IF(Deník!$B425=Statistika!$F$67,Deník!$W425,""),"")</f>
        <v/>
      </c>
      <c r="EN425" s="13" t="str">
        <f>IF(Deník!$W425&lt;&gt;"",IF(Deník!$B425=Statistika!$F$68,Deník!$W425,""),"")</f>
        <v/>
      </c>
      <c r="EO425" s="13" t="str">
        <f>IF(Deník!$W425&lt;&gt;"",IF(Deník!$B425=Statistika!$F$69,Deník!$W425,""),"")</f>
        <v/>
      </c>
      <c r="EP425" s="601" t="str">
        <f>IF(Deník!$W425&lt;&gt;"",IF(Deník!$B425=Statistika!$F$70,Deník!$W425,""),"")</f>
        <v/>
      </c>
      <c r="EQ425" s="90"/>
      <c r="ER425" s="63" t="str">
        <f>IF(Deník!$W425&lt;&gt;"",IF(Deník!$J425="L",Deník!$W425,""),"")</f>
        <v/>
      </c>
      <c r="ES425" s="13" t="str">
        <f>IF(Deník!$W425&lt;&gt;"",IF(Deník!$J425="S",Deník!$W425,""),"")</f>
        <v/>
      </c>
      <c r="ET425" s="95"/>
      <c r="EU425" s="88"/>
      <c r="EV425" s="63" t="str">
        <f>IF(WEEKDAY(Deník!$C425,2)=1,Deník!$W425,"")</f>
        <v/>
      </c>
      <c r="EW425" s="13" t="str">
        <f>IF(WEEKDAY(Deník!$C425,2)=2,Deník!$W425,"")</f>
        <v/>
      </c>
      <c r="EX425" s="13" t="str">
        <f>IF(WEEKDAY(Deník!$C425,2)=3,Deník!$W425,"")</f>
        <v/>
      </c>
      <c r="EY425" s="13" t="str">
        <f>IF(WEEKDAY(Deník!$C425,2)=4,Deník!$W425,"")</f>
        <v/>
      </c>
      <c r="EZ425" s="60" t="str">
        <f>IF(WEEKDAY(Deník!$C425,2)=5,Deník!$W425,"")</f>
        <v/>
      </c>
      <c r="FA425" s="99"/>
      <c r="FB425" s="100">
        <f>Deník!D425</f>
        <v>0</v>
      </c>
      <c r="FC425" s="63">
        <f>IF($FB425&lt;&gt;"",IF(AND($FB425&gt;=FC$2,$FB425&lt;=FC$3),Deník!$W425,""))</f>
        <v>0</v>
      </c>
      <c r="FD425" s="63" t="str">
        <f>IF($FB425&lt;&gt;"",IF(AND($FB425&gt;=FD$2,$FB425&lt;=FD$3),Deník!$W425,""))</f>
        <v/>
      </c>
      <c r="FE425" s="63" t="str">
        <f>IF($FB425&lt;&gt;"",IF(AND($FB425&gt;=FE$2,$FB425&lt;=FE$3),Deník!$W425,""))</f>
        <v/>
      </c>
      <c r="FF425" s="63" t="str">
        <f>IF($FB425&lt;&gt;"",IF(AND($FB425&gt;=FF$2,$FB425&lt;=FF$3),Deník!$W425,""))</f>
        <v/>
      </c>
      <c r="FG425" s="63" t="str">
        <f>IF($FB425&lt;&gt;"",IF(AND($FB425&gt;=FG$2,$FB425&lt;=FG$3),Deník!$W425,""))</f>
        <v/>
      </c>
      <c r="FH425" s="63" t="str">
        <f>IF($FB425&lt;&gt;"",IF(AND($FB425&gt;=FH$2,$FB425&lt;=FH$3),Deník!$W425,""))</f>
        <v/>
      </c>
      <c r="FI425" s="63" t="str">
        <f>IF($FB425&lt;&gt;"",IF(AND($FB425&gt;=FI$2,$FB425&lt;=FI$3),Deník!$W425,""))</f>
        <v/>
      </c>
      <c r="FJ425" s="63" t="str">
        <f>IF($FB425&lt;&gt;"",IF(AND($FB425&gt;=FJ$2,$FB425&lt;=FJ$3),Deník!$W425,""))</f>
        <v/>
      </c>
      <c r="FK425" s="63" t="str">
        <f>IF($FB425&lt;&gt;"",IF(AND($FB425&gt;=FK$2,$FB425&lt;=FK$3),Deník!$W425,""))</f>
        <v/>
      </c>
      <c r="FL425" s="63" t="str">
        <f>IF($FB425&lt;&gt;"",IF(AND($FB425&gt;=FL$2,$FB425&lt;=FL$3),Deník!$W425,""))</f>
        <v/>
      </c>
      <c r="FM425" s="63" t="str">
        <f>IF($FB425&lt;&gt;"",IF(AND($FB425&gt;=FM$2,$FB425&lt;=FM$3),Deník!$W425,""))</f>
        <v/>
      </c>
      <c r="FN425" s="13"/>
      <c r="FO425" s="20" t="str">
        <f>IF(Deník!$W425&gt;1,Deník!$W425,"")</f>
        <v/>
      </c>
      <c r="FP425" s="20" t="str">
        <f>IF(Deník!$W425&lt;0,Deník!$W425,"")</f>
        <v/>
      </c>
      <c r="FQ425" s="17"/>
      <c r="FS425" s="233"/>
      <c r="FT425" s="233" t="str">
        <f>IF(Deník!$W425&lt;&gt;"",IF(Deník!$Y425=Statistika!$F$78,Deník!$W425,""),"")</f>
        <v/>
      </c>
      <c r="FU425" s="233" t="str">
        <f>IF(Deník!$W425&lt;&gt;"",IF(Deník!$Y425=Statistika!$F$79,Deník!$W425,""),"")</f>
        <v/>
      </c>
      <c r="FV425" s="233" t="str">
        <f>IF(Deník!$W425&lt;&gt;"",IF(Deník!$Y425=Statistika!$F$80,Deník!$W425,""),"")</f>
        <v/>
      </c>
      <c r="FW425" s="233" t="str">
        <f>IF(Deník!$W425&lt;&gt;"",IF(Deník!$Y425=Statistika!$F$81,Deník!$W425,""),"")</f>
        <v/>
      </c>
      <c r="FX425" s="233" t="str">
        <f>IF(Deník!$W425&lt;&gt;"",IF(Deník!$Y425=Statistika!$F$82,Deník!$W425,""),"")</f>
        <v/>
      </c>
      <c r="FY425" s="233" t="str">
        <f>IF(Deník!$W425&lt;&gt;"",IF(Deník!$Y425=Statistika!$F$83,Deník!$W425,""),"")</f>
        <v/>
      </c>
      <c r="FZ425" s="233" t="str">
        <f>IF(Deník!$W425&lt;&gt;"",IF(Deník!$Y425=Statistika!$F$84,Deník!$W425,""),"")</f>
        <v/>
      </c>
      <c r="GA425" s="233" t="str">
        <f>IF(Deník!$W425&lt;&gt;"",IF(Deník!$Y425=Statistika!$F$85,Deník!$W425,""),"")</f>
        <v/>
      </c>
      <c r="GB425" s="233" t="str">
        <f>IF(Deník!$W425&lt;&gt;"",IF(Deník!$Y425=Statistika!$F$86,Deník!$W425,""),"")</f>
        <v/>
      </c>
      <c r="GC425" s="233" t="str">
        <f>IF(Deník!$W425&lt;&gt;"",IF(Deník!$Y425=Statistika!$F$87,Deník!$W425,""),"")</f>
        <v/>
      </c>
      <c r="GD425" s="233" t="str">
        <f>IF(Deník!$W425&lt;&gt;"",IF(Deník!$Y425=Statistika!$F$88,Deník!$W425,""),"")</f>
        <v/>
      </c>
      <c r="GE425" s="233" t="str">
        <f>IF(Deník!$W425&lt;&gt;"",IF(Deník!$Y425=Statistika!$F$89,Deník!$W425,""),"")</f>
        <v/>
      </c>
      <c r="GF425" s="233" t="str">
        <f>IF(Deník!$W425&lt;&gt;"",IF(Deník!$Y425=Statistika!$F$90,Deník!$W425,""),"")</f>
        <v/>
      </c>
      <c r="GG425" s="233" t="str">
        <f>IF(Deník!$W425&lt;&gt;"",IF(Deník!$Y425=Statistika!$F$91,Deník!$W425,""),"")</f>
        <v/>
      </c>
      <c r="GH425" s="233"/>
      <c r="GI425" s="233" t="str">
        <f>IF(Deník!$W425&lt;&gt;"",IF(Deník!$AB425=Statistika!$L$100,Deník!$W425,""),"")</f>
        <v/>
      </c>
      <c r="GJ425" s="233" t="str">
        <f>IF(Deník!$W425&lt;&gt;"",IF(Deník!$AB425=Statistika!$L$101,Deník!$W425,""),"")</f>
        <v/>
      </c>
      <c r="GK425" s="233" t="str">
        <f>IF(Deník!$W425&lt;&gt;"",IF(Deník!$AB425=Statistika!$L$102,Deník!$W425,""),"")</f>
        <v/>
      </c>
      <c r="GL425" s="233" t="str">
        <f>IF(Deník!$W425&lt;&gt;"",IF(Deník!$AB425=Statistika!$L$103,Deník!$W425,""),"")</f>
        <v/>
      </c>
      <c r="GM425" s="233" t="str">
        <f>IF(Deník!$W425&lt;&gt;"",IF(Deník!$AB425=Statistika!$L$104,Deník!$W425,""),"")</f>
        <v/>
      </c>
      <c r="GN425" s="233" t="str">
        <f>IF(Deník!$W425&lt;&gt;"",IF(Deník!$AB425=Statistika!$L$105,Deník!$W425,""),"")</f>
        <v/>
      </c>
      <c r="GO425" s="233" t="str">
        <f>IF(Deník!$W425&lt;&gt;"",IF(Deník!$AB425=Statistika!$L$106,Deník!$W425,""),"")</f>
        <v/>
      </c>
      <c r="GP425" s="233" t="str">
        <f>IF(Deník!$W425&lt;&gt;"",IF(Deník!$AB425=Statistika!$L$107,Deník!$W425,""),"")</f>
        <v/>
      </c>
      <c r="GQ425" s="233" t="str">
        <f>IF(Deník!$W425&lt;&gt;"",IF(Deník!$AB425=Statistika!$L$108,Deník!$W425,""),"")</f>
        <v/>
      </c>
      <c r="GS425" s="233" t="str">
        <f>IF(Deník!$W425&lt;0,IF(Deník!$AC425=Statistika!$F$117,Deník!$W425,""),"")</f>
        <v/>
      </c>
      <c r="GT425" s="233" t="str">
        <f>IF(Deník!$W425&lt;0,IF(Deník!$AC425=Statistika!$F$118,Deník!$W425,""),"")</f>
        <v/>
      </c>
      <c r="GU425" s="233" t="str">
        <f>IF(Deník!$W425&lt;0,IF(Deník!$AC425=Statistika!$F$119,Deník!$W425,""),"")</f>
        <v/>
      </c>
      <c r="GV425" s="233" t="str">
        <f>IF(Deník!$W425&lt;0,IF(Deník!$AC425=Statistika!$F$120,Deník!$W425,""),"")</f>
        <v/>
      </c>
      <c r="GW425" s="233" t="str">
        <f>IF(Deník!$W425&lt;0,IF(Deník!$AC425=Statistika!$F$121,Deník!$W425,""),"")</f>
        <v/>
      </c>
      <c r="GX425" s="233" t="str">
        <f>IF(Deník!$W425&lt;0,IF(Deník!$AC425=Statistika!$F$122,Deník!$W425,""),"")</f>
        <v/>
      </c>
      <c r="GY425" s="233" t="str">
        <f>IF(Deník!$W425&lt;0,IF(Deník!$AC425=Statistika!$F$123,Deník!$W425,""),"")</f>
        <v/>
      </c>
      <c r="GZ425" s="233" t="str">
        <f>IF(Deník!$W425&lt;0,IF(Deník!$AC425=Statistika!$F$124,Deník!$W425,""),"")</f>
        <v/>
      </c>
      <c r="HA425" s="233" t="str">
        <f>IF(Deník!$W425&lt;0,IF(Deník!$AC425=Statistika!$F$125,Deník!$W425,""),"")</f>
        <v/>
      </c>
      <c r="HC425" s="233" t="str">
        <f>IF(Deník!$W425&lt;0,IF(Deník!$AD425=Statistika!$F$133,Deník!$W425,""),"")</f>
        <v/>
      </c>
      <c r="HD425" s="233" t="str">
        <f>IF(Deník!$W425&lt;0,IF(Deník!$AD425=Statistika!$F$134,Deník!$W425,""),"")</f>
        <v/>
      </c>
      <c r="HE425" s="233" t="str">
        <f>IF(Deník!$W425&lt;0,IF(Deník!$AD425=Statistika!$F$135,Deník!$W425,""),"")</f>
        <v/>
      </c>
      <c r="HF425" s="233" t="str">
        <f>IF(Deník!$W425&lt;0,IF(Deník!$AD425=Statistika!$F$136,Deník!$W425,""),"")</f>
        <v/>
      </c>
      <c r="HG425" s="233" t="str">
        <f>IF(Deník!$W425&lt;0,IF(Deník!$AD425=Statistika!$F$137,Deník!$W425,""),"")</f>
        <v/>
      </c>
      <c r="ID425" s="8">
        <f>Tabulka4[[#This Row],[Sloupec3]]</f>
        <v>0</v>
      </c>
      <c r="IE425" s="17" t="str">
        <f>IF(AND([1]Deník!$C425&gt;='[1]Měsíční shrnutí'!$D$1,[1]Deník!$C425&lt;='[1]Měsíční shrnutí'!$F$1),[1]Deník!$X425,"")</f>
        <v/>
      </c>
    </row>
    <row r="426" spans="1:239">
      <c r="A426" s="8">
        <f>Deník!C427</f>
        <v>0</v>
      </c>
      <c r="B426" s="50" t="str">
        <f>Deník!R427</f>
        <v/>
      </c>
      <c r="C426" s="102" t="str">
        <f>IF(AND(Deník!R427&gt;1,Deník!R427&lt;&gt;""),1,"")</f>
        <v/>
      </c>
      <c r="D426" s="102" t="str">
        <f>IF(AND(Deník!R427&lt;=0,Deník!R427&lt;&gt;""),1,"")</f>
        <v/>
      </c>
      <c r="E426" s="103" t="str">
        <f>IF(AND(Deník!R427&gt;=0,Deník!R427&lt;=1),1,"")</f>
        <v/>
      </c>
      <c r="F426" s="79" t="str">
        <f>IF(Deník!R427&lt;&gt;"",Deník!R427+F425,"")</f>
        <v/>
      </c>
      <c r="G426" s="85"/>
      <c r="H426" s="54" t="str">
        <f>IF(MONTH(Deník!$C426)=H$2,IF(AND(Deník!$R426&gt;=0,Deník!$R426&lt;=1),"BE",Deník!$R426),"")</f>
        <v/>
      </c>
      <c r="I426" s="11" t="str">
        <f>IF(MONTH(Deník!$C426)=I$2,IF(AND(Deník!$R426&gt;=0,Deník!$R426&lt;=1),"BE",Deník!$R426),"")</f>
        <v/>
      </c>
      <c r="J426" s="11" t="str">
        <f>IF(MONTH(Deník!$C426)=J$2,IF(AND(Deník!$R426&gt;=0,Deník!$R426&lt;=1),"BE",Deník!$R426),"")</f>
        <v/>
      </c>
      <c r="K426" s="11" t="str">
        <f>IF(MONTH(Deník!$C426)=K$2,IF(AND(Deník!$R426&gt;=0,Deník!$R426&lt;=1),"BE",Deník!$R426),"")</f>
        <v/>
      </c>
      <c r="L426" s="11" t="str">
        <f>IF(MONTH(Deník!$C426)=L$2,IF(AND(Deník!$R426&gt;=0,Deník!$R426&lt;=1),"BE",Deník!$R426),"")</f>
        <v/>
      </c>
      <c r="M426" s="11" t="str">
        <f>IF(MONTH(Deník!$C426)=M$2,IF(AND(Deník!$R426&gt;=0,Deník!$R426&lt;=1),"BE",Deník!$R426),"")</f>
        <v/>
      </c>
      <c r="N426" s="11" t="str">
        <f>IF(MONTH(Deník!$C426)=N$2,IF(AND(Deník!$R426&gt;=0,Deník!$R426&lt;=1),"BE",Deník!$R426),"")</f>
        <v/>
      </c>
      <c r="O426" s="11" t="str">
        <f>IF(MONTH(Deník!$C426)=O$2,IF(AND(Deník!$R426&gt;=0,Deník!$R426&lt;=1),"BE",Deník!$R426),"")</f>
        <v/>
      </c>
      <c r="P426" s="11" t="str">
        <f>IF(MONTH(Deník!$C426)=P$2,IF(AND(Deník!$R426&gt;=0,Deník!$R426&lt;=1),"BE",Deník!$R426),"")</f>
        <v/>
      </c>
      <c r="Q426" s="11" t="str">
        <f>IF(MONTH(Deník!$C426)=Q$2,IF(AND(Deník!$R426&gt;=0,Deník!$R426&lt;=1),"BE",Deník!$R426),"")</f>
        <v/>
      </c>
      <c r="R426" s="11" t="str">
        <f>IF(MONTH(Deník!$C426)=R$2,IF(AND(Deník!$R426&gt;=0,Deník!$R426&lt;=1),"BE",Deník!$R426),"")</f>
        <v/>
      </c>
      <c r="S426" s="57" t="str">
        <f>IF(MONTH(Deník!$C426)=S$2,IF(AND(Deník!$R426&gt;=0,Deník!$R426&lt;=1),"BE",Deník!$R426),"")</f>
        <v/>
      </c>
      <c r="U426" s="12"/>
      <c r="V426" s="12"/>
      <c r="X426" s="600" t="str">
        <f>IF(Deník!$R426&lt;&gt;"",IF(Deník!$B426=Statistika!$F$63,IF(AND(Deník!$R426&gt;=0,Deník!$R426&lt;=1),"BE",Deník!$R426),""),"")</f>
        <v/>
      </c>
      <c r="Y426" s="13" t="str">
        <f>IF(Deník!$R426&lt;&gt;"",IF(Deník!$B426=Statistika!$F$64,IF(AND(Deník!$R426&gt;=0,Deník!$R426&lt;=1),"BE",Deník!$R426),""),"")</f>
        <v/>
      </c>
      <c r="Z426" s="13" t="str">
        <f>IF(Deník!$R426&lt;&gt;"",IF(Deník!$B426=Statistika!$F$65,IF(AND(Deník!$R426&gt;=0,Deník!$R426&lt;=1),"BE",Deník!$R426),""),"")</f>
        <v/>
      </c>
      <c r="AA426" s="13" t="str">
        <f>IF(Deník!$R426&lt;&gt;"",IF(Deník!$B426=Statistika!$F$66,IF(AND(Deník!$R426&gt;=0,Deník!$R426&lt;=1),"BE",Deník!$R426),""),"")</f>
        <v/>
      </c>
      <c r="AB426" s="13" t="str">
        <f>IF(Deník!$R426&lt;&gt;"",IF(Deník!$B426=Statistika!$F$67,IF(AND(Deník!$R426&gt;=0,Deník!$R426&lt;=1),"BE",Deník!$R426),""),"")</f>
        <v/>
      </c>
      <c r="AC426" s="13" t="str">
        <f>IF(Deník!$R426&lt;&gt;"",IF(Deník!$B426=Statistika!$F$68,IF(AND(Deník!$R426&gt;=0,Deník!$R426&lt;=1),"BE",Deník!$R426),""),"")</f>
        <v/>
      </c>
      <c r="AD426" s="13" t="str">
        <f>IF(Deník!$R426&lt;&gt;"",IF(Deník!$B426=Statistika!$F$69,IF(AND(Deník!$R426&gt;=0,Deník!$R426&lt;=1),"BE",Deník!$R426),""),"")</f>
        <v/>
      </c>
      <c r="AE426" s="601" t="str">
        <f>IF(Deník!$R426&lt;&gt;"",IF(Deník!$B426=Statistika!$F$70,IF(AND(Deník!$R426&gt;=0,Deník!$R426&lt;=1),"BE",Deník!$R426),""),"")</f>
        <v/>
      </c>
      <c r="AF426" s="90"/>
      <c r="AG426" s="63" t="str">
        <f>IF(Deník!$R426&lt;&gt;"",IF(Deník!$J426="L",IF(AND(Deník!$R426&gt;=0,Deník!$R426&lt;=1),"BE",Deník!$R426),""),"")</f>
        <v/>
      </c>
      <c r="AH426" s="13" t="str">
        <f>IF(Deník!$R426&lt;&gt;"",IF(Deník!$J426="S",IF(AND(Deník!$R426&gt;=0,Deník!$R426&lt;=1),"BE",Deník!$R426),""),"")</f>
        <v/>
      </c>
      <c r="AI426" s="95"/>
      <c r="AJ426" s="71" t="str">
        <f>IF(Deník!N427&lt;&gt;"",Deník!N427*-1,"")</f>
        <v/>
      </c>
      <c r="AK426" s="88"/>
      <c r="AL426" s="63" t="str">
        <f>IF(WEEKDAY(Deník!$C426,2)=1,IF(AND(Deník!$R426&gt;=0,Deník!$R426&lt;=1),"BE",Deník!$R426),"")</f>
        <v/>
      </c>
      <c r="AM426" s="13" t="str">
        <f>IF(WEEKDAY(Deník!$C426,2)=2,IF(AND(Deník!$R426&gt;=0,Deník!$R426&lt;=1),"BE",Deník!$R426),"")</f>
        <v/>
      </c>
      <c r="AN426" s="13" t="str">
        <f>IF(WEEKDAY(Deník!$C426,2)=3,IF(AND(Deník!$R426&gt;=0,Deník!$R426&lt;=1),"BE",Deník!$R426),"")</f>
        <v/>
      </c>
      <c r="AO426" s="13" t="str">
        <f>IF(WEEKDAY(Deník!$C426,2)=4,IF(AND(Deník!$R426&gt;=0,Deník!$R426&lt;=1),"BE",Deník!$R426),"")</f>
        <v/>
      </c>
      <c r="AP426" s="60" t="str">
        <f>IF(WEEKDAY(Deník!$C426,2)=5,IF(AND(Deník!$R426&gt;=0,Deník!$R426&lt;=1),"BE",Deník!$R426),"")</f>
        <v/>
      </c>
      <c r="AQ426" s="99"/>
      <c r="AR426" s="100">
        <f>Deník!D426</f>
        <v>0</v>
      </c>
      <c r="AS426" s="63" t="str">
        <f>IF(Deník!$D426&lt;&gt;"",IF(AND(Deník!$D426&gt;=AS$2,Deník!$D426&lt;=AS$3),IF(AND(Deník!$R426&gt;=0,Deník!$R426&lt;=1),"BE",Deník!$R426),""),"")</f>
        <v/>
      </c>
      <c r="AT426" s="63" t="str">
        <f>IF(Deník!$D426&lt;&gt;"",IF(AND(Deník!$D426&gt;=AT$2,Deník!$D426&lt;=AT$3),IF(AND(Deník!$R426&gt;=0,Deník!$R426&lt;=1),"BE",Deník!$R426),""),"")</f>
        <v/>
      </c>
      <c r="AU426" s="63" t="str">
        <f>IF(Deník!$D426&lt;&gt;"",IF(AND(Deník!$D426&gt;=AU$2,Deník!$D426&lt;=AU$3),IF(AND(Deník!$R426&gt;=0,Deník!$R426&lt;=1),"BE",Deník!$R426),""),"")</f>
        <v/>
      </c>
      <c r="AV426" s="63" t="str">
        <f>IF(Deník!$D426&lt;&gt;"",IF(AND(Deník!$D426&gt;=AV$2,Deník!$D426&lt;=AV$3),IF(AND(Deník!$R426&gt;=0,Deník!$R426&lt;=1),"BE",Deník!$R426),""),"")</f>
        <v/>
      </c>
      <c r="AW426" s="63" t="str">
        <f>IF(Deník!$D426&lt;&gt;"",IF(AND(Deník!$D426&gt;=AW$2,Deník!$D426&lt;=AW$3),IF(AND(Deník!$R426&gt;=0,Deník!$R426&lt;=1),"BE",Deník!$R426),""),"")</f>
        <v/>
      </c>
      <c r="AX426" s="63" t="str">
        <f>IF(Deník!$D426&lt;&gt;"",IF(AND(Deník!$D426&gt;=AX$2,Deník!$D426&lt;=AX$3),IF(AND(Deník!$R426&gt;=0,Deník!$R426&lt;=1),"BE",Deník!$R426),""),"")</f>
        <v/>
      </c>
      <c r="AY426" s="63" t="str">
        <f>IF(Deník!$D426&lt;&gt;"",IF(AND(Deník!$D426&gt;=AY$2,Deník!$D426&lt;=AY$3),IF(AND(Deník!$R426&gt;=0,Deník!$R426&lt;=1),"BE",Deník!$R426),""),"")</f>
        <v/>
      </c>
      <c r="AZ426" s="63" t="str">
        <f>IF(Deník!$D426&lt;&gt;"",IF(AND(Deník!$D426&gt;=AZ$2,Deník!$D426&lt;=AZ$3),IF(AND(Deník!$R426&gt;=0,Deník!$R426&lt;=1),"BE",Deník!$R426),""),"")</f>
        <v/>
      </c>
      <c r="BA426" s="63" t="str">
        <f>IF(Deník!$D426&lt;&gt;"",IF(AND(Deník!$D426&gt;=BA$2,Deník!$D426&lt;=BA$3),IF(AND(Deník!$R426&gt;=0,Deník!$R426&lt;=1),"BE",Deník!$R426),""),"")</f>
        <v/>
      </c>
      <c r="BB426" s="63" t="str">
        <f>IF(Deník!$D426&lt;&gt;"",IF(AND(Deník!$D426&gt;=BB$2,Deník!$D426&lt;=BB$3),IF(AND(Deník!$R426&gt;=0,Deník!$R426&lt;=1),"BE",Deník!$R426),""),"")</f>
        <v/>
      </c>
      <c r="BC426" s="71" t="str">
        <f>IF(Deník!$D426&lt;&gt;"",IF(AND(Deník!$D426&gt;=BC$2,Deník!$D426&lt;=BC$3),IF(AND(Deník!$R426&gt;=0,Deník!$R426&lt;=1),"BE",Deník!$R426),""),"")</f>
        <v/>
      </c>
      <c r="BD426" s="20" t="str">
        <f>IF(Deník!$J427="S",(Deník!$M427-Deník!$K427),IF(Deník!$J427="L",(Deník!$K427-Deník!$M427),""))</f>
        <v/>
      </c>
      <c r="BE426" s="20" t="str">
        <f>IF(Deník!$J427="S",(Deník!$K427-Deník!$O427),IF(Deník!$J427="L",(Deník!$O427-Deník!$K427),""))</f>
        <v/>
      </c>
      <c r="BF426" s="20" t="str">
        <f>IF(Deník!$J427="S",(Deník!$K427-Deník!$L427),IF(Deník!$J427="L",(Deník!$L427-Deník!$K427),""))</f>
        <v/>
      </c>
      <c r="BG426" s="20" t="str">
        <f>IF(Deník!$J427="S",(Deník!$K427-Deník!$S427),IF(Deník!$J427="L",(Deník!$S427-Deník!$K427),""))</f>
        <v/>
      </c>
      <c r="BH426" s="20" t="str">
        <f>IF(Deník!$J427="S",(Deník!$K427-Deník!$U427),IF(Deník!$J427="L",(Deník!$U427-Deník!$K427),""))</f>
        <v/>
      </c>
      <c r="BI426" s="20" t="str">
        <f>IF(Deník!$R426&gt;1,Deník!$R426,"")</f>
        <v/>
      </c>
      <c r="BJ426" s="20" t="str">
        <f>IF(Deník!$R426&lt;0,Deník!$R426,"")</f>
        <v/>
      </c>
      <c r="BK426" s="17"/>
      <c r="BM426" s="233" t="str">
        <f>IF(Deník!$R426&lt;&gt;"",IF(Deník!$Y426=Statistika!$F$78,IF(AND(Deník!$R426&gt;=0,Deník!$R426&lt;=1),"BE",Deník!$R426),""),"")</f>
        <v/>
      </c>
      <c r="BN426" s="233" t="str">
        <f>IF(Deník!$R426&lt;&gt;"",IF(Deník!$Y426=Statistika!$F$79,IF(AND(Deník!$R426&gt;=0,Deník!$R426&lt;=1),"BE",Deník!$R426),""),"")</f>
        <v/>
      </c>
      <c r="BO426" s="233" t="str">
        <f>IF(Deník!$R426&lt;&gt;"",IF(Deník!$Y426=Statistika!$F$80,IF(AND(Deník!$R426&gt;=0,Deník!$R426&lt;=1),"BE",Deník!$R426),""),"")</f>
        <v/>
      </c>
      <c r="BP426" s="233" t="str">
        <f>IF(Deník!$R426&lt;&gt;"",IF(Deník!$Y426=Statistika!$F$81,IF(AND(Deník!$R426&gt;=0,Deník!$R426&lt;=1),"BE",Deník!$R426),""),"")</f>
        <v/>
      </c>
      <c r="BQ426" s="233" t="str">
        <f>IF(Deník!$R426&lt;&gt;"",IF(Deník!$Y426=Statistika!$F$82,IF(AND(Deník!$R426&gt;=0,Deník!$R426&lt;=1),"BE",Deník!$R426),""),"")</f>
        <v/>
      </c>
      <c r="BR426" s="233" t="str">
        <f>IF(Deník!$R426&lt;&gt;"",IF(Deník!$Y426=Statistika!$F$83,IF(AND(Deník!$R426&gt;=0,Deník!$R426&lt;=1),"BE",Deník!$R426),""),"")</f>
        <v/>
      </c>
      <c r="BS426" s="233" t="str">
        <f>IF(Deník!$R426&lt;&gt;"",IF(Deník!$Y426=Statistika!$F$84,IF(AND(Deník!$R426&gt;=0,Deník!$R426&lt;=1),"BE",Deník!$R426),""),"")</f>
        <v/>
      </c>
      <c r="BT426" s="233" t="str">
        <f>IF(Deník!$R426&lt;&gt;"",IF(Deník!$Y426=Statistika!$F$85,IF(AND(Deník!$R426&gt;=0,Deník!$R426&lt;=1),"BE",Deník!$R426),""),"")</f>
        <v/>
      </c>
      <c r="BU426" s="233" t="str">
        <f>IF(Deník!$R426&lt;&gt;"",IF(Deník!$Y426=Statistika!$F$86,IF(AND(Deník!$R426&gt;=0,Deník!$R426&lt;=1),"BE",Deník!$R426),""),"")</f>
        <v/>
      </c>
      <c r="BV426" s="233" t="str">
        <f>IF(Deník!$R426&lt;&gt;"",IF(Deník!$Y426=Statistika!$F$87,IF(AND(Deník!$R426&gt;=0,Deník!$R426&lt;=1),"BE",Deník!$R426),""),"")</f>
        <v/>
      </c>
      <c r="BW426" s="233" t="str">
        <f>IF(Deník!$R426&lt;&gt;"",IF(Deník!$Y426=Statistika!$F$88,IF(AND(Deník!$R426&gt;=0,Deník!$R426&lt;=1),"BE",Deník!$R426),""),"")</f>
        <v/>
      </c>
      <c r="BX426" s="233" t="str">
        <f>IF(Deník!$R426&lt;&gt;"",IF(Deník!$Y426=Statistika!$F$89,IF(AND(Deník!$R426&gt;=0,Deník!$R426&lt;=1),"BE",Deník!$R426),""),"")</f>
        <v/>
      </c>
      <c r="BY426" s="233" t="str">
        <f>IF(Deník!$R426&lt;&gt;"",IF(Deník!$Y426=Statistika!$F$90,IF(AND(Deník!$R426&gt;=0,Deník!$R426&lt;=1),"BE",Deník!$R426),""),"")</f>
        <v/>
      </c>
      <c r="BZ426" s="233" t="str">
        <f>IF(Deník!$R426&lt;&gt;"",IF(Deník!$Y426=Statistika!$F$91,IF(AND(Deník!$R426&gt;=0,Deník!$R426&lt;=1),"BE",Deník!$R426),""),"")</f>
        <v/>
      </c>
      <c r="CA426" s="233"/>
      <c r="CB426" s="233" t="str">
        <f>IF(Deník!$R426&lt;&gt;"",IF(Deník!$AB426="SL",IF(AND(Deník!$R426&gt;=0,Deník!$R426&lt;=1),"BE",Deník!$R426),""),"")</f>
        <v/>
      </c>
      <c r="CC426" s="233" t="str">
        <f>IF(Deník!$R426&lt;&gt;"",IF(Deník!$AB426="BE10",IF(AND(Deník!$R426&gt;=0,Deník!$R426&lt;=1),"BE",Deník!$R426),""),"")</f>
        <v/>
      </c>
      <c r="CD426" s="233" t="str">
        <f>IF(Deník!$R426&lt;&gt;"",IF(Deník!$AB426="BE15",IF(AND(Deník!$R426&gt;=0,Deník!$R426&lt;=1),"BE",Deník!$R426),""),"")</f>
        <v/>
      </c>
      <c r="CE426" s="233" t="str">
        <f>IF(Deník!$R426&lt;&gt;"",IF(Deník!$AB426="BE20",IF(AND(Deník!$R426&gt;=0,Deník!$R426&lt;=1),"BE",Deník!$R426),""),"")</f>
        <v/>
      </c>
      <c r="CF426" s="233" t="str">
        <f>IF(Deník!$R426&lt;&gt;"",IF(Deník!$AB426="TP1",IF(AND(Deník!$R426&gt;=0,Deník!$R426&lt;=1),"BE",Deník!$R426),""),"")</f>
        <v/>
      </c>
      <c r="CG426" s="233" t="str">
        <f>IF(Deník!$R426&lt;&gt;"",IF(Deník!$AB426="TP2",IF(AND(Deník!$R426&gt;=0,Deník!$R426&lt;=1),"BE",Deník!$R426),""),"")</f>
        <v/>
      </c>
      <c r="CH426" s="233" t="str">
        <f>IF(Deník!$R426&lt;&gt;"",IF(Deník!$AB426="TP3",IF(AND(Deník!$R426&gt;=0,Deník!$R426&lt;=1),"BE",Deník!$R426),""),"")</f>
        <v/>
      </c>
      <c r="CI426" s="233" t="str">
        <f>IF(Deník!$R426&lt;&gt;"",IF(Deník!$AB426="Trailing SL",IF(AND(Deník!$R426&gt;=0,Deník!$R426&lt;=1),"BE",Deník!$R426),""),"")</f>
        <v/>
      </c>
      <c r="CJ426" s="233" t="str">
        <f>IF(Deník!$R426&lt;&gt;"",IF(Deník!$AB426="Manual",IF(AND(Deník!$R426&gt;=0,Deník!$R426&lt;=1),"BE",Deník!$R426),""),"")</f>
        <v/>
      </c>
      <c r="CK426" s="233"/>
      <c r="CL426" s="233" t="str">
        <f>IF(Deník!$R426&lt;0,IF(Deník!$AC426=Statistika!$F$117,Deník!$R426,""),"")</f>
        <v/>
      </c>
      <c r="CM426" s="233" t="str">
        <f>IF(Deník!$R426&lt;0,IF(Deník!$AC426=Statistika!$F$118,Deník!$R426,""),"")</f>
        <v/>
      </c>
      <c r="CN426" s="233" t="str">
        <f>IF(Deník!$R426&lt;0,IF(Deník!$AC426=Statistika!$F$119,Deník!$R426,""),"")</f>
        <v/>
      </c>
      <c r="CO426" s="233" t="str">
        <f>IF(Deník!$R426&lt;0,IF(Deník!$AC426=Statistika!$F$120,Deník!$R426,""),"")</f>
        <v/>
      </c>
      <c r="CP426" s="233" t="str">
        <f>IF(Deník!$R426&lt;0,IF(Deník!$AC426=Statistika!$F$121,Deník!$R426,""),"")</f>
        <v/>
      </c>
      <c r="CQ426" s="233" t="str">
        <f>IF(Deník!$R426&lt;0,IF(Deník!$AC426=Statistika!$F$122,Deník!$R426,""),"")</f>
        <v/>
      </c>
      <c r="CR426" s="233" t="str">
        <f>IF(Deník!$R426&lt;0,IF(Deník!$AC426=Statistika!$F$123,Deník!$R426,""),"")</f>
        <v/>
      </c>
      <c r="CS426" s="233" t="str">
        <f>IF(Deník!$R426&lt;0,IF(Deník!$AC426=Statistika!$F$124,Deník!$R426,""),"")</f>
        <v/>
      </c>
      <c r="CT426" s="233" t="str">
        <f>IF(Deník!$R426&lt;0,IF(Deník!$AC426=Statistika!$F$125,Deník!$R426,""),"")</f>
        <v/>
      </c>
      <c r="CU426" s="233"/>
      <c r="CV426" s="233" t="str">
        <f>IF(Deník!$R426&lt;0,IF(Deník!$AD426=$CV$2,Deník!$R426,""),"")</f>
        <v/>
      </c>
      <c r="CW426" s="233" t="str">
        <f>IF(Deník!$R426&lt;0,IF(Deník!$AD426=$CW$2,Deník!$R426,""),"")</f>
        <v/>
      </c>
      <c r="CX426" s="233" t="str">
        <f>IF(Deník!$R426&lt;0,IF(Deník!$AD426=$CX$2,Deník!$R426,""),"")</f>
        <v/>
      </c>
      <c r="CY426" s="233" t="str">
        <f>IF(Deník!$R426&lt;0,IF(Deník!$AD426=$CY$2,Deník!$R426,""),"")</f>
        <v/>
      </c>
      <c r="CZ426" s="233" t="str">
        <f>IF(Deník!$R426&lt;0,IF(Deník!$AD426=$CZ$2,Deník!$R426,""),"")</f>
        <v/>
      </c>
      <c r="DL426" s="221">
        <f t="shared" si="18"/>
        <v>93847.029999999984</v>
      </c>
      <c r="DM426" s="220">
        <f t="shared" si="17"/>
        <v>-6.1529700000000132E-2</v>
      </c>
      <c r="DO426" s="50">
        <f>Deník!W427</f>
        <v>0</v>
      </c>
      <c r="DP426" s="102" t="str">
        <f>IF(AND(Deník!W427&gt;0),1,"")</f>
        <v/>
      </c>
      <c r="DQ426" s="102">
        <f>IF(AND(Deník!W427&lt;=0),1,"")</f>
        <v>1</v>
      </c>
      <c r="DR426" s="227"/>
      <c r="DS426" s="228"/>
      <c r="DT426" s="85"/>
      <c r="DU426" s="54">
        <f>IF(MONTH(Deník!$C426)=DU$2,Deník!$W426,"")</f>
        <v>0</v>
      </c>
      <c r="DV426" s="222" t="str">
        <f>IF(MONTH(Deník!$C426)=DV$2,Deník!$W426,"")</f>
        <v/>
      </c>
      <c r="DW426" s="222" t="str">
        <f>IF(MONTH(Deník!$C426)=DW$2,Deník!$W426,"")</f>
        <v/>
      </c>
      <c r="DX426" s="222" t="str">
        <f>IF(MONTH(Deník!$C426)=DX$2,Deník!$W426,"")</f>
        <v/>
      </c>
      <c r="DY426" s="222" t="str">
        <f>IF(MONTH(Deník!$C426)=DY$2,Deník!$W426,"")</f>
        <v/>
      </c>
      <c r="DZ426" s="222" t="str">
        <f>IF(MONTH(Deník!$C426)=DZ$2,Deník!$W426,"")</f>
        <v/>
      </c>
      <c r="EA426" s="222" t="str">
        <f>IF(MONTH(Deník!$C426)=EA$2,Deník!$W426,"")</f>
        <v/>
      </c>
      <c r="EB426" s="222" t="str">
        <f>IF(MONTH(Deník!$C426)=EB$2,Deník!$W426,"")</f>
        <v/>
      </c>
      <c r="EC426" s="222" t="str">
        <f>IF(MONTH(Deník!$C426)=EC$2,Deník!$W426,"")</f>
        <v/>
      </c>
      <c r="ED426" s="222" t="str">
        <f>IF(MONTH(Deník!$C426)=ED$2,Deník!$W426,"")</f>
        <v/>
      </c>
      <c r="EE426" s="222" t="str">
        <f>IF(MONTH(Deník!$C426)=EE$2,Deník!$W426,"")</f>
        <v/>
      </c>
      <c r="EF426" s="222" t="str">
        <f>IF(MONTH(Deník!$C426)=EF$2,Deník!$W426,"")</f>
        <v/>
      </c>
      <c r="EI426" s="600" t="str">
        <f>IF(Deník!$W426&lt;&gt;"",IF(Deník!$B426=Statistika!$F$63,Deník!$W426,""),"")</f>
        <v/>
      </c>
      <c r="EJ426" s="13" t="str">
        <f>IF(Deník!$W426&lt;&gt;"",IF(Deník!$B426=Statistika!$F$64,Deník!$W426,""),"")</f>
        <v/>
      </c>
      <c r="EK426" s="13" t="str">
        <f>IF(Deník!$W426&lt;&gt;"",IF(Deník!$B426=Statistika!$F$65,Deník!$W426,""),"")</f>
        <v/>
      </c>
      <c r="EL426" s="13" t="str">
        <f>IF(Deník!$W426&lt;&gt;"",IF(Deník!$B426=Statistika!$F$66,Deník!$W426,""),"")</f>
        <v/>
      </c>
      <c r="EM426" s="13" t="str">
        <f>IF(Deník!$W426&lt;&gt;"",IF(Deník!$B426=Statistika!$F$67,Deník!$W426,""),"")</f>
        <v/>
      </c>
      <c r="EN426" s="13" t="str">
        <f>IF(Deník!$W426&lt;&gt;"",IF(Deník!$B426=Statistika!$F$68,Deník!$W426,""),"")</f>
        <v/>
      </c>
      <c r="EO426" s="13" t="str">
        <f>IF(Deník!$W426&lt;&gt;"",IF(Deník!$B426=Statistika!$F$69,Deník!$W426,""),"")</f>
        <v/>
      </c>
      <c r="EP426" s="601" t="str">
        <f>IF(Deník!$W426&lt;&gt;"",IF(Deník!$B426=Statistika!$F$70,Deník!$W426,""),"")</f>
        <v/>
      </c>
      <c r="EQ426" s="90"/>
      <c r="ER426" s="63" t="str">
        <f>IF(Deník!$W426&lt;&gt;"",IF(Deník!$J426="L",Deník!$W426,""),"")</f>
        <v/>
      </c>
      <c r="ES426" s="13" t="str">
        <f>IF(Deník!$W426&lt;&gt;"",IF(Deník!$J426="S",Deník!$W426,""),"")</f>
        <v/>
      </c>
      <c r="ET426" s="95"/>
      <c r="EU426" s="88"/>
      <c r="EV426" s="63" t="str">
        <f>IF(WEEKDAY(Deník!$C426,2)=1,Deník!$W426,"")</f>
        <v/>
      </c>
      <c r="EW426" s="13" t="str">
        <f>IF(WEEKDAY(Deník!$C426,2)=2,Deník!$W426,"")</f>
        <v/>
      </c>
      <c r="EX426" s="13" t="str">
        <f>IF(WEEKDAY(Deník!$C426,2)=3,Deník!$W426,"")</f>
        <v/>
      </c>
      <c r="EY426" s="13" t="str">
        <f>IF(WEEKDAY(Deník!$C426,2)=4,Deník!$W426,"")</f>
        <v/>
      </c>
      <c r="EZ426" s="60" t="str">
        <f>IF(WEEKDAY(Deník!$C426,2)=5,Deník!$W426,"")</f>
        <v/>
      </c>
      <c r="FA426" s="99"/>
      <c r="FB426" s="100">
        <f>Deník!D426</f>
        <v>0</v>
      </c>
      <c r="FC426" s="63">
        <f>IF($FB426&lt;&gt;"",IF(AND($FB426&gt;=FC$2,$FB426&lt;=FC$3),Deník!$W426,""))</f>
        <v>0</v>
      </c>
      <c r="FD426" s="63" t="str">
        <f>IF($FB426&lt;&gt;"",IF(AND($FB426&gt;=FD$2,$FB426&lt;=FD$3),Deník!$W426,""))</f>
        <v/>
      </c>
      <c r="FE426" s="63" t="str">
        <f>IF($FB426&lt;&gt;"",IF(AND($FB426&gt;=FE$2,$FB426&lt;=FE$3),Deník!$W426,""))</f>
        <v/>
      </c>
      <c r="FF426" s="63" t="str">
        <f>IF($FB426&lt;&gt;"",IF(AND($FB426&gt;=FF$2,$FB426&lt;=FF$3),Deník!$W426,""))</f>
        <v/>
      </c>
      <c r="FG426" s="63" t="str">
        <f>IF($FB426&lt;&gt;"",IF(AND($FB426&gt;=FG$2,$FB426&lt;=FG$3),Deník!$W426,""))</f>
        <v/>
      </c>
      <c r="FH426" s="63" t="str">
        <f>IF($FB426&lt;&gt;"",IF(AND($FB426&gt;=FH$2,$FB426&lt;=FH$3),Deník!$W426,""))</f>
        <v/>
      </c>
      <c r="FI426" s="63" t="str">
        <f>IF($FB426&lt;&gt;"",IF(AND($FB426&gt;=FI$2,$FB426&lt;=FI$3),Deník!$W426,""))</f>
        <v/>
      </c>
      <c r="FJ426" s="63" t="str">
        <f>IF($FB426&lt;&gt;"",IF(AND($FB426&gt;=FJ$2,$FB426&lt;=FJ$3),Deník!$W426,""))</f>
        <v/>
      </c>
      <c r="FK426" s="63" t="str">
        <f>IF($FB426&lt;&gt;"",IF(AND($FB426&gt;=FK$2,$FB426&lt;=FK$3),Deník!$W426,""))</f>
        <v/>
      </c>
      <c r="FL426" s="63" t="str">
        <f>IF($FB426&lt;&gt;"",IF(AND($FB426&gt;=FL$2,$FB426&lt;=FL$3),Deník!$W426,""))</f>
        <v/>
      </c>
      <c r="FM426" s="63" t="str">
        <f>IF($FB426&lt;&gt;"",IF(AND($FB426&gt;=FM$2,$FB426&lt;=FM$3),Deník!$W426,""))</f>
        <v/>
      </c>
      <c r="FN426" s="13"/>
      <c r="FO426" s="20" t="str">
        <f>IF(Deník!$W426&gt;1,Deník!$W426,"")</f>
        <v/>
      </c>
      <c r="FP426" s="20" t="str">
        <f>IF(Deník!$W426&lt;0,Deník!$W426,"")</f>
        <v/>
      </c>
      <c r="FQ426" s="17"/>
      <c r="FS426" s="233"/>
      <c r="FT426" s="233" t="str">
        <f>IF(Deník!$W426&lt;&gt;"",IF(Deník!$Y426=Statistika!$F$78,Deník!$W426,""),"")</f>
        <v/>
      </c>
      <c r="FU426" s="233" t="str">
        <f>IF(Deník!$W426&lt;&gt;"",IF(Deník!$Y426=Statistika!$F$79,Deník!$W426,""),"")</f>
        <v/>
      </c>
      <c r="FV426" s="233" t="str">
        <f>IF(Deník!$W426&lt;&gt;"",IF(Deník!$Y426=Statistika!$F$80,Deník!$W426,""),"")</f>
        <v/>
      </c>
      <c r="FW426" s="233" t="str">
        <f>IF(Deník!$W426&lt;&gt;"",IF(Deník!$Y426=Statistika!$F$81,Deník!$W426,""),"")</f>
        <v/>
      </c>
      <c r="FX426" s="233" t="str">
        <f>IF(Deník!$W426&lt;&gt;"",IF(Deník!$Y426=Statistika!$F$82,Deník!$W426,""),"")</f>
        <v/>
      </c>
      <c r="FY426" s="233" t="str">
        <f>IF(Deník!$W426&lt;&gt;"",IF(Deník!$Y426=Statistika!$F$83,Deník!$W426,""),"")</f>
        <v/>
      </c>
      <c r="FZ426" s="233" t="str">
        <f>IF(Deník!$W426&lt;&gt;"",IF(Deník!$Y426=Statistika!$F$84,Deník!$W426,""),"")</f>
        <v/>
      </c>
      <c r="GA426" s="233" t="str">
        <f>IF(Deník!$W426&lt;&gt;"",IF(Deník!$Y426=Statistika!$F$85,Deník!$W426,""),"")</f>
        <v/>
      </c>
      <c r="GB426" s="233" t="str">
        <f>IF(Deník!$W426&lt;&gt;"",IF(Deník!$Y426=Statistika!$F$86,Deník!$W426,""),"")</f>
        <v/>
      </c>
      <c r="GC426" s="233" t="str">
        <f>IF(Deník!$W426&lt;&gt;"",IF(Deník!$Y426=Statistika!$F$87,Deník!$W426,""),"")</f>
        <v/>
      </c>
      <c r="GD426" s="233" t="str">
        <f>IF(Deník!$W426&lt;&gt;"",IF(Deník!$Y426=Statistika!$F$88,Deník!$W426,""),"")</f>
        <v/>
      </c>
      <c r="GE426" s="233" t="str">
        <f>IF(Deník!$W426&lt;&gt;"",IF(Deník!$Y426=Statistika!$F$89,Deník!$W426,""),"")</f>
        <v/>
      </c>
      <c r="GF426" s="233" t="str">
        <f>IF(Deník!$W426&lt;&gt;"",IF(Deník!$Y426=Statistika!$F$90,Deník!$W426,""),"")</f>
        <v/>
      </c>
      <c r="GG426" s="233" t="str">
        <f>IF(Deník!$W426&lt;&gt;"",IF(Deník!$Y426=Statistika!$F$91,Deník!$W426,""),"")</f>
        <v/>
      </c>
      <c r="GH426" s="233"/>
      <c r="GI426" s="233" t="str">
        <f>IF(Deník!$W426&lt;&gt;"",IF(Deník!$AB426=Statistika!$L$100,Deník!$W426,""),"")</f>
        <v/>
      </c>
      <c r="GJ426" s="233" t="str">
        <f>IF(Deník!$W426&lt;&gt;"",IF(Deník!$AB426=Statistika!$L$101,Deník!$W426,""),"")</f>
        <v/>
      </c>
      <c r="GK426" s="233" t="str">
        <f>IF(Deník!$W426&lt;&gt;"",IF(Deník!$AB426=Statistika!$L$102,Deník!$W426,""),"")</f>
        <v/>
      </c>
      <c r="GL426" s="233" t="str">
        <f>IF(Deník!$W426&lt;&gt;"",IF(Deník!$AB426=Statistika!$L$103,Deník!$W426,""),"")</f>
        <v/>
      </c>
      <c r="GM426" s="233" t="str">
        <f>IF(Deník!$W426&lt;&gt;"",IF(Deník!$AB426=Statistika!$L$104,Deník!$W426,""),"")</f>
        <v/>
      </c>
      <c r="GN426" s="233" t="str">
        <f>IF(Deník!$W426&lt;&gt;"",IF(Deník!$AB426=Statistika!$L$105,Deník!$W426,""),"")</f>
        <v/>
      </c>
      <c r="GO426" s="233" t="str">
        <f>IF(Deník!$W426&lt;&gt;"",IF(Deník!$AB426=Statistika!$L$106,Deník!$W426,""),"")</f>
        <v/>
      </c>
      <c r="GP426" s="233" t="str">
        <f>IF(Deník!$W426&lt;&gt;"",IF(Deník!$AB426=Statistika!$L$107,Deník!$W426,""),"")</f>
        <v/>
      </c>
      <c r="GQ426" s="233" t="str">
        <f>IF(Deník!$W426&lt;&gt;"",IF(Deník!$AB426=Statistika!$L$108,Deník!$W426,""),"")</f>
        <v/>
      </c>
      <c r="GS426" s="233" t="str">
        <f>IF(Deník!$W426&lt;0,IF(Deník!$AC426=Statistika!$F$117,Deník!$W426,""),"")</f>
        <v/>
      </c>
      <c r="GT426" s="233" t="str">
        <f>IF(Deník!$W426&lt;0,IF(Deník!$AC426=Statistika!$F$118,Deník!$W426,""),"")</f>
        <v/>
      </c>
      <c r="GU426" s="233" t="str">
        <f>IF(Deník!$W426&lt;0,IF(Deník!$AC426=Statistika!$F$119,Deník!$W426,""),"")</f>
        <v/>
      </c>
      <c r="GV426" s="233" t="str">
        <f>IF(Deník!$W426&lt;0,IF(Deník!$AC426=Statistika!$F$120,Deník!$W426,""),"")</f>
        <v/>
      </c>
      <c r="GW426" s="233" t="str">
        <f>IF(Deník!$W426&lt;0,IF(Deník!$AC426=Statistika!$F$121,Deník!$W426,""),"")</f>
        <v/>
      </c>
      <c r="GX426" s="233" t="str">
        <f>IF(Deník!$W426&lt;0,IF(Deník!$AC426=Statistika!$F$122,Deník!$W426,""),"")</f>
        <v/>
      </c>
      <c r="GY426" s="233" t="str">
        <f>IF(Deník!$W426&lt;0,IF(Deník!$AC426=Statistika!$F$123,Deník!$W426,""),"")</f>
        <v/>
      </c>
      <c r="GZ426" s="233" t="str">
        <f>IF(Deník!$W426&lt;0,IF(Deník!$AC426=Statistika!$F$124,Deník!$W426,""),"")</f>
        <v/>
      </c>
      <c r="HA426" s="233" t="str">
        <f>IF(Deník!$W426&lt;0,IF(Deník!$AC426=Statistika!$F$125,Deník!$W426,""),"")</f>
        <v/>
      </c>
      <c r="HC426" s="233" t="str">
        <f>IF(Deník!$W426&lt;0,IF(Deník!$AD426=Statistika!$F$133,Deník!$W426,""),"")</f>
        <v/>
      </c>
      <c r="HD426" s="233" t="str">
        <f>IF(Deník!$W426&lt;0,IF(Deník!$AD426=Statistika!$F$134,Deník!$W426,""),"")</f>
        <v/>
      </c>
      <c r="HE426" s="233" t="str">
        <f>IF(Deník!$W426&lt;0,IF(Deník!$AD426=Statistika!$F$135,Deník!$W426,""),"")</f>
        <v/>
      </c>
      <c r="HF426" s="233" t="str">
        <f>IF(Deník!$W426&lt;0,IF(Deník!$AD426=Statistika!$F$136,Deník!$W426,""),"")</f>
        <v/>
      </c>
      <c r="HG426" s="233" t="str">
        <f>IF(Deník!$W426&lt;0,IF(Deník!$AD426=Statistika!$F$137,Deník!$W426,""),"")</f>
        <v/>
      </c>
      <c r="ID426" s="8">
        <f>Tabulka4[[#This Row],[Sloupec3]]</f>
        <v>0</v>
      </c>
      <c r="IE426" s="17" t="str">
        <f>IF(AND([1]Deník!$C426&gt;='[1]Měsíční shrnutí'!$D$1,[1]Deník!$C426&lt;='[1]Měsíční shrnutí'!$F$1),[1]Deník!$X426,"")</f>
        <v/>
      </c>
    </row>
    <row r="427" spans="1:239">
      <c r="A427" s="8">
        <f>Deník!C428</f>
        <v>0</v>
      </c>
      <c r="B427" s="50" t="str">
        <f>Deník!R428</f>
        <v/>
      </c>
      <c r="C427" s="102" t="str">
        <f>IF(AND(Deník!R428&gt;1,Deník!R428&lt;&gt;""),1,"")</f>
        <v/>
      </c>
      <c r="D427" s="102" t="str">
        <f>IF(AND(Deník!R428&lt;=0,Deník!R428&lt;&gt;""),1,"")</f>
        <v/>
      </c>
      <c r="E427" s="103" t="str">
        <f>IF(AND(Deník!R428&gt;=0,Deník!R428&lt;=1),1,"")</f>
        <v/>
      </c>
      <c r="F427" s="79" t="str">
        <f>IF(Deník!R428&lt;&gt;"",Deník!R428+F426,"")</f>
        <v/>
      </c>
      <c r="G427" s="85"/>
      <c r="H427" s="54" t="str">
        <f>IF(MONTH(Deník!$C427)=H$2,IF(AND(Deník!$R427&gt;=0,Deník!$R427&lt;=1),"BE",Deník!$R427),"")</f>
        <v/>
      </c>
      <c r="I427" s="11" t="str">
        <f>IF(MONTH(Deník!$C427)=I$2,IF(AND(Deník!$R427&gt;=0,Deník!$R427&lt;=1),"BE",Deník!$R427),"")</f>
        <v/>
      </c>
      <c r="J427" s="11" t="str">
        <f>IF(MONTH(Deník!$C427)=J$2,IF(AND(Deník!$R427&gt;=0,Deník!$R427&lt;=1),"BE",Deník!$R427),"")</f>
        <v/>
      </c>
      <c r="K427" s="11" t="str">
        <f>IF(MONTH(Deník!$C427)=K$2,IF(AND(Deník!$R427&gt;=0,Deník!$R427&lt;=1),"BE",Deník!$R427),"")</f>
        <v/>
      </c>
      <c r="L427" s="11" t="str">
        <f>IF(MONTH(Deník!$C427)=L$2,IF(AND(Deník!$R427&gt;=0,Deník!$R427&lt;=1),"BE",Deník!$R427),"")</f>
        <v/>
      </c>
      <c r="M427" s="11" t="str">
        <f>IF(MONTH(Deník!$C427)=M$2,IF(AND(Deník!$R427&gt;=0,Deník!$R427&lt;=1),"BE",Deník!$R427),"")</f>
        <v/>
      </c>
      <c r="N427" s="11" t="str">
        <f>IF(MONTH(Deník!$C427)=N$2,IF(AND(Deník!$R427&gt;=0,Deník!$R427&lt;=1),"BE",Deník!$R427),"")</f>
        <v/>
      </c>
      <c r="O427" s="11" t="str">
        <f>IF(MONTH(Deník!$C427)=O$2,IF(AND(Deník!$R427&gt;=0,Deník!$R427&lt;=1),"BE",Deník!$R427),"")</f>
        <v/>
      </c>
      <c r="P427" s="11" t="str">
        <f>IF(MONTH(Deník!$C427)=P$2,IF(AND(Deník!$R427&gt;=0,Deník!$R427&lt;=1),"BE",Deník!$R427),"")</f>
        <v/>
      </c>
      <c r="Q427" s="11" t="str">
        <f>IF(MONTH(Deník!$C427)=Q$2,IF(AND(Deník!$R427&gt;=0,Deník!$R427&lt;=1),"BE",Deník!$R427),"")</f>
        <v/>
      </c>
      <c r="R427" s="11" t="str">
        <f>IF(MONTH(Deník!$C427)=R$2,IF(AND(Deník!$R427&gt;=0,Deník!$R427&lt;=1),"BE",Deník!$R427),"")</f>
        <v/>
      </c>
      <c r="S427" s="57" t="str">
        <f>IF(MONTH(Deník!$C427)=S$2,IF(AND(Deník!$R427&gt;=0,Deník!$R427&lt;=1),"BE",Deník!$R427),"")</f>
        <v/>
      </c>
      <c r="U427" s="12"/>
      <c r="V427" s="12"/>
      <c r="X427" s="600" t="str">
        <f>IF(Deník!$R427&lt;&gt;"",IF(Deník!$B427=Statistika!$F$63,IF(AND(Deník!$R427&gt;=0,Deník!$R427&lt;=1),"BE",Deník!$R427),""),"")</f>
        <v/>
      </c>
      <c r="Y427" s="13" t="str">
        <f>IF(Deník!$R427&lt;&gt;"",IF(Deník!$B427=Statistika!$F$64,IF(AND(Deník!$R427&gt;=0,Deník!$R427&lt;=1),"BE",Deník!$R427),""),"")</f>
        <v/>
      </c>
      <c r="Z427" s="13" t="str">
        <f>IF(Deník!$R427&lt;&gt;"",IF(Deník!$B427=Statistika!$F$65,IF(AND(Deník!$R427&gt;=0,Deník!$R427&lt;=1),"BE",Deník!$R427),""),"")</f>
        <v/>
      </c>
      <c r="AA427" s="13" t="str">
        <f>IF(Deník!$R427&lt;&gt;"",IF(Deník!$B427=Statistika!$F$66,IF(AND(Deník!$R427&gt;=0,Deník!$R427&lt;=1),"BE",Deník!$R427),""),"")</f>
        <v/>
      </c>
      <c r="AB427" s="13" t="str">
        <f>IF(Deník!$R427&lt;&gt;"",IF(Deník!$B427=Statistika!$F$67,IF(AND(Deník!$R427&gt;=0,Deník!$R427&lt;=1),"BE",Deník!$R427),""),"")</f>
        <v/>
      </c>
      <c r="AC427" s="13" t="str">
        <f>IF(Deník!$R427&lt;&gt;"",IF(Deník!$B427=Statistika!$F$68,IF(AND(Deník!$R427&gt;=0,Deník!$R427&lt;=1),"BE",Deník!$R427),""),"")</f>
        <v/>
      </c>
      <c r="AD427" s="13" t="str">
        <f>IF(Deník!$R427&lt;&gt;"",IF(Deník!$B427=Statistika!$F$69,IF(AND(Deník!$R427&gt;=0,Deník!$R427&lt;=1),"BE",Deník!$R427),""),"")</f>
        <v/>
      </c>
      <c r="AE427" s="601" t="str">
        <f>IF(Deník!$R427&lt;&gt;"",IF(Deník!$B427=Statistika!$F$70,IF(AND(Deník!$R427&gt;=0,Deník!$R427&lt;=1),"BE",Deník!$R427),""),"")</f>
        <v/>
      </c>
      <c r="AF427" s="90"/>
      <c r="AG427" s="63" t="str">
        <f>IF(Deník!$R427&lt;&gt;"",IF(Deník!$J427="L",IF(AND(Deník!$R427&gt;=0,Deník!$R427&lt;=1),"BE",Deník!$R427),""),"")</f>
        <v/>
      </c>
      <c r="AH427" s="13" t="str">
        <f>IF(Deník!$R427&lt;&gt;"",IF(Deník!$J427="S",IF(AND(Deník!$R427&gt;=0,Deník!$R427&lt;=1),"BE",Deník!$R427),""),"")</f>
        <v/>
      </c>
      <c r="AI427" s="95"/>
      <c r="AJ427" s="71" t="str">
        <f>IF(Deník!N428&lt;&gt;"",Deník!N428*-1,"")</f>
        <v/>
      </c>
      <c r="AK427" s="88"/>
      <c r="AL427" s="63" t="str">
        <f>IF(WEEKDAY(Deník!$C427,2)=1,IF(AND(Deník!$R427&gt;=0,Deník!$R427&lt;=1),"BE",Deník!$R427),"")</f>
        <v/>
      </c>
      <c r="AM427" s="13" t="str">
        <f>IF(WEEKDAY(Deník!$C427,2)=2,IF(AND(Deník!$R427&gt;=0,Deník!$R427&lt;=1),"BE",Deník!$R427),"")</f>
        <v/>
      </c>
      <c r="AN427" s="13" t="str">
        <f>IF(WEEKDAY(Deník!$C427,2)=3,IF(AND(Deník!$R427&gt;=0,Deník!$R427&lt;=1),"BE",Deník!$R427),"")</f>
        <v/>
      </c>
      <c r="AO427" s="13" t="str">
        <f>IF(WEEKDAY(Deník!$C427,2)=4,IF(AND(Deník!$R427&gt;=0,Deník!$R427&lt;=1),"BE",Deník!$R427),"")</f>
        <v/>
      </c>
      <c r="AP427" s="60" t="str">
        <f>IF(WEEKDAY(Deník!$C427,2)=5,IF(AND(Deník!$R427&gt;=0,Deník!$R427&lt;=1),"BE",Deník!$R427),"")</f>
        <v/>
      </c>
      <c r="AQ427" s="99"/>
      <c r="AR427" s="100">
        <f>Deník!D427</f>
        <v>0</v>
      </c>
      <c r="AS427" s="63" t="str">
        <f>IF(Deník!$D427&lt;&gt;"",IF(AND(Deník!$D427&gt;=AS$2,Deník!$D427&lt;=AS$3),IF(AND(Deník!$R427&gt;=0,Deník!$R427&lt;=1),"BE",Deník!$R427),""),"")</f>
        <v/>
      </c>
      <c r="AT427" s="63" t="str">
        <f>IF(Deník!$D427&lt;&gt;"",IF(AND(Deník!$D427&gt;=AT$2,Deník!$D427&lt;=AT$3),IF(AND(Deník!$R427&gt;=0,Deník!$R427&lt;=1),"BE",Deník!$R427),""),"")</f>
        <v/>
      </c>
      <c r="AU427" s="63" t="str">
        <f>IF(Deník!$D427&lt;&gt;"",IF(AND(Deník!$D427&gt;=AU$2,Deník!$D427&lt;=AU$3),IF(AND(Deník!$R427&gt;=0,Deník!$R427&lt;=1),"BE",Deník!$R427),""),"")</f>
        <v/>
      </c>
      <c r="AV427" s="63" t="str">
        <f>IF(Deník!$D427&lt;&gt;"",IF(AND(Deník!$D427&gt;=AV$2,Deník!$D427&lt;=AV$3),IF(AND(Deník!$R427&gt;=0,Deník!$R427&lt;=1),"BE",Deník!$R427),""),"")</f>
        <v/>
      </c>
      <c r="AW427" s="63" t="str">
        <f>IF(Deník!$D427&lt;&gt;"",IF(AND(Deník!$D427&gt;=AW$2,Deník!$D427&lt;=AW$3),IF(AND(Deník!$R427&gt;=0,Deník!$R427&lt;=1),"BE",Deník!$R427),""),"")</f>
        <v/>
      </c>
      <c r="AX427" s="63" t="str">
        <f>IF(Deník!$D427&lt;&gt;"",IF(AND(Deník!$D427&gt;=AX$2,Deník!$D427&lt;=AX$3),IF(AND(Deník!$R427&gt;=0,Deník!$R427&lt;=1),"BE",Deník!$R427),""),"")</f>
        <v/>
      </c>
      <c r="AY427" s="63" t="str">
        <f>IF(Deník!$D427&lt;&gt;"",IF(AND(Deník!$D427&gt;=AY$2,Deník!$D427&lt;=AY$3),IF(AND(Deník!$R427&gt;=0,Deník!$R427&lt;=1),"BE",Deník!$R427),""),"")</f>
        <v/>
      </c>
      <c r="AZ427" s="63" t="str">
        <f>IF(Deník!$D427&lt;&gt;"",IF(AND(Deník!$D427&gt;=AZ$2,Deník!$D427&lt;=AZ$3),IF(AND(Deník!$R427&gt;=0,Deník!$R427&lt;=1),"BE",Deník!$R427),""),"")</f>
        <v/>
      </c>
      <c r="BA427" s="63" t="str">
        <f>IF(Deník!$D427&lt;&gt;"",IF(AND(Deník!$D427&gt;=BA$2,Deník!$D427&lt;=BA$3),IF(AND(Deník!$R427&gt;=0,Deník!$R427&lt;=1),"BE",Deník!$R427),""),"")</f>
        <v/>
      </c>
      <c r="BB427" s="63" t="str">
        <f>IF(Deník!$D427&lt;&gt;"",IF(AND(Deník!$D427&gt;=BB$2,Deník!$D427&lt;=BB$3),IF(AND(Deník!$R427&gt;=0,Deník!$R427&lt;=1),"BE",Deník!$R427),""),"")</f>
        <v/>
      </c>
      <c r="BC427" s="71" t="str">
        <f>IF(Deník!$D427&lt;&gt;"",IF(AND(Deník!$D427&gt;=BC$2,Deník!$D427&lt;=BC$3),IF(AND(Deník!$R427&gt;=0,Deník!$R427&lt;=1),"BE",Deník!$R427),""),"")</f>
        <v/>
      </c>
      <c r="BD427" s="20" t="str">
        <f>IF(Deník!$J428="S",(Deník!$M428-Deník!$K428),IF(Deník!$J428="L",(Deník!$K428-Deník!$M428),""))</f>
        <v/>
      </c>
      <c r="BE427" s="20" t="str">
        <f>IF(Deník!$J428="S",(Deník!$K428-Deník!$O428),IF(Deník!$J428="L",(Deník!$O428-Deník!$K428),""))</f>
        <v/>
      </c>
      <c r="BF427" s="20" t="str">
        <f>IF(Deník!$J428="S",(Deník!$K428-Deník!$L428),IF(Deník!$J428="L",(Deník!$L428-Deník!$K428),""))</f>
        <v/>
      </c>
      <c r="BG427" s="20" t="str">
        <f>IF(Deník!$J428="S",(Deník!$K428-Deník!$S428),IF(Deník!$J428="L",(Deník!$S428-Deník!$K428),""))</f>
        <v/>
      </c>
      <c r="BH427" s="20" t="str">
        <f>IF(Deník!$J428="S",(Deník!$K428-Deník!$U428),IF(Deník!$J428="L",(Deník!$U428-Deník!$K428),""))</f>
        <v/>
      </c>
      <c r="BI427" s="20" t="str">
        <f>IF(Deník!$R427&gt;1,Deník!$R427,"")</f>
        <v/>
      </c>
      <c r="BJ427" s="20" t="str">
        <f>IF(Deník!$R427&lt;0,Deník!$R427,"")</f>
        <v/>
      </c>
      <c r="BK427" s="17"/>
      <c r="BM427" s="233" t="str">
        <f>IF(Deník!$R427&lt;&gt;"",IF(Deník!$Y427=Statistika!$F$78,IF(AND(Deník!$R427&gt;=0,Deník!$R427&lt;=1),"BE",Deník!$R427),""),"")</f>
        <v/>
      </c>
      <c r="BN427" s="233" t="str">
        <f>IF(Deník!$R427&lt;&gt;"",IF(Deník!$Y427=Statistika!$F$79,IF(AND(Deník!$R427&gt;=0,Deník!$R427&lt;=1),"BE",Deník!$R427),""),"")</f>
        <v/>
      </c>
      <c r="BO427" s="233" t="str">
        <f>IF(Deník!$R427&lt;&gt;"",IF(Deník!$Y427=Statistika!$F$80,IF(AND(Deník!$R427&gt;=0,Deník!$R427&lt;=1),"BE",Deník!$R427),""),"")</f>
        <v/>
      </c>
      <c r="BP427" s="233" t="str">
        <f>IF(Deník!$R427&lt;&gt;"",IF(Deník!$Y427=Statistika!$F$81,IF(AND(Deník!$R427&gt;=0,Deník!$R427&lt;=1),"BE",Deník!$R427),""),"")</f>
        <v/>
      </c>
      <c r="BQ427" s="233" t="str">
        <f>IF(Deník!$R427&lt;&gt;"",IF(Deník!$Y427=Statistika!$F$82,IF(AND(Deník!$R427&gt;=0,Deník!$R427&lt;=1),"BE",Deník!$R427),""),"")</f>
        <v/>
      </c>
      <c r="BR427" s="233" t="str">
        <f>IF(Deník!$R427&lt;&gt;"",IF(Deník!$Y427=Statistika!$F$83,IF(AND(Deník!$R427&gt;=0,Deník!$R427&lt;=1),"BE",Deník!$R427),""),"")</f>
        <v/>
      </c>
      <c r="BS427" s="233" t="str">
        <f>IF(Deník!$R427&lt;&gt;"",IF(Deník!$Y427=Statistika!$F$84,IF(AND(Deník!$R427&gt;=0,Deník!$R427&lt;=1),"BE",Deník!$R427),""),"")</f>
        <v/>
      </c>
      <c r="BT427" s="233" t="str">
        <f>IF(Deník!$R427&lt;&gt;"",IF(Deník!$Y427=Statistika!$F$85,IF(AND(Deník!$R427&gt;=0,Deník!$R427&lt;=1),"BE",Deník!$R427),""),"")</f>
        <v/>
      </c>
      <c r="BU427" s="233" t="str">
        <f>IF(Deník!$R427&lt;&gt;"",IF(Deník!$Y427=Statistika!$F$86,IF(AND(Deník!$R427&gt;=0,Deník!$R427&lt;=1),"BE",Deník!$R427),""),"")</f>
        <v/>
      </c>
      <c r="BV427" s="233" t="str">
        <f>IF(Deník!$R427&lt;&gt;"",IF(Deník!$Y427=Statistika!$F$87,IF(AND(Deník!$R427&gt;=0,Deník!$R427&lt;=1),"BE",Deník!$R427),""),"")</f>
        <v/>
      </c>
      <c r="BW427" s="233" t="str">
        <f>IF(Deník!$R427&lt;&gt;"",IF(Deník!$Y427=Statistika!$F$88,IF(AND(Deník!$R427&gt;=0,Deník!$R427&lt;=1),"BE",Deník!$R427),""),"")</f>
        <v/>
      </c>
      <c r="BX427" s="233" t="str">
        <f>IF(Deník!$R427&lt;&gt;"",IF(Deník!$Y427=Statistika!$F$89,IF(AND(Deník!$R427&gt;=0,Deník!$R427&lt;=1),"BE",Deník!$R427),""),"")</f>
        <v/>
      </c>
      <c r="BY427" s="233" t="str">
        <f>IF(Deník!$R427&lt;&gt;"",IF(Deník!$Y427=Statistika!$F$90,IF(AND(Deník!$R427&gt;=0,Deník!$R427&lt;=1),"BE",Deník!$R427),""),"")</f>
        <v/>
      </c>
      <c r="BZ427" s="233" t="str">
        <f>IF(Deník!$R427&lt;&gt;"",IF(Deník!$Y427=Statistika!$F$91,IF(AND(Deník!$R427&gt;=0,Deník!$R427&lt;=1),"BE",Deník!$R427),""),"")</f>
        <v/>
      </c>
      <c r="CA427" s="233"/>
      <c r="CB427" s="233" t="str">
        <f>IF(Deník!$R427&lt;&gt;"",IF(Deník!$AB427="SL",IF(AND(Deník!$R427&gt;=0,Deník!$R427&lt;=1),"BE",Deník!$R427),""),"")</f>
        <v/>
      </c>
      <c r="CC427" s="233" t="str">
        <f>IF(Deník!$R427&lt;&gt;"",IF(Deník!$AB427="BE10",IF(AND(Deník!$R427&gt;=0,Deník!$R427&lt;=1),"BE",Deník!$R427),""),"")</f>
        <v/>
      </c>
      <c r="CD427" s="233" t="str">
        <f>IF(Deník!$R427&lt;&gt;"",IF(Deník!$AB427="BE15",IF(AND(Deník!$R427&gt;=0,Deník!$R427&lt;=1),"BE",Deník!$R427),""),"")</f>
        <v/>
      </c>
      <c r="CE427" s="233" t="str">
        <f>IF(Deník!$R427&lt;&gt;"",IF(Deník!$AB427="BE20",IF(AND(Deník!$R427&gt;=0,Deník!$R427&lt;=1),"BE",Deník!$R427),""),"")</f>
        <v/>
      </c>
      <c r="CF427" s="233" t="str">
        <f>IF(Deník!$R427&lt;&gt;"",IF(Deník!$AB427="TP1",IF(AND(Deník!$R427&gt;=0,Deník!$R427&lt;=1),"BE",Deník!$R427),""),"")</f>
        <v/>
      </c>
      <c r="CG427" s="233" t="str">
        <f>IF(Deník!$R427&lt;&gt;"",IF(Deník!$AB427="TP2",IF(AND(Deník!$R427&gt;=0,Deník!$R427&lt;=1),"BE",Deník!$R427),""),"")</f>
        <v/>
      </c>
      <c r="CH427" s="233" t="str">
        <f>IF(Deník!$R427&lt;&gt;"",IF(Deník!$AB427="TP3",IF(AND(Deník!$R427&gt;=0,Deník!$R427&lt;=1),"BE",Deník!$R427),""),"")</f>
        <v/>
      </c>
      <c r="CI427" s="233" t="str">
        <f>IF(Deník!$R427&lt;&gt;"",IF(Deník!$AB427="Trailing SL",IF(AND(Deník!$R427&gt;=0,Deník!$R427&lt;=1),"BE",Deník!$R427),""),"")</f>
        <v/>
      </c>
      <c r="CJ427" s="233" t="str">
        <f>IF(Deník!$R427&lt;&gt;"",IF(Deník!$AB427="Manual",IF(AND(Deník!$R427&gt;=0,Deník!$R427&lt;=1),"BE",Deník!$R427),""),"")</f>
        <v/>
      </c>
      <c r="CK427" s="233"/>
      <c r="CL427" s="233" t="str">
        <f>IF(Deník!$R427&lt;0,IF(Deník!$AC427=Statistika!$F$117,Deník!$R427,""),"")</f>
        <v/>
      </c>
      <c r="CM427" s="233" t="str">
        <f>IF(Deník!$R427&lt;0,IF(Deník!$AC427=Statistika!$F$118,Deník!$R427,""),"")</f>
        <v/>
      </c>
      <c r="CN427" s="233" t="str">
        <f>IF(Deník!$R427&lt;0,IF(Deník!$AC427=Statistika!$F$119,Deník!$R427,""),"")</f>
        <v/>
      </c>
      <c r="CO427" s="233" t="str">
        <f>IF(Deník!$R427&lt;0,IF(Deník!$AC427=Statistika!$F$120,Deník!$R427,""),"")</f>
        <v/>
      </c>
      <c r="CP427" s="233" t="str">
        <f>IF(Deník!$R427&lt;0,IF(Deník!$AC427=Statistika!$F$121,Deník!$R427,""),"")</f>
        <v/>
      </c>
      <c r="CQ427" s="233" t="str">
        <f>IF(Deník!$R427&lt;0,IF(Deník!$AC427=Statistika!$F$122,Deník!$R427,""),"")</f>
        <v/>
      </c>
      <c r="CR427" s="233" t="str">
        <f>IF(Deník!$R427&lt;0,IF(Deník!$AC427=Statistika!$F$123,Deník!$R427,""),"")</f>
        <v/>
      </c>
      <c r="CS427" s="233" t="str">
        <f>IF(Deník!$R427&lt;0,IF(Deník!$AC427=Statistika!$F$124,Deník!$R427,""),"")</f>
        <v/>
      </c>
      <c r="CT427" s="233" t="str">
        <f>IF(Deník!$R427&lt;0,IF(Deník!$AC427=Statistika!$F$125,Deník!$R427,""),"")</f>
        <v/>
      </c>
      <c r="CU427" s="233"/>
      <c r="CV427" s="233" t="str">
        <f>IF(Deník!$R427&lt;0,IF(Deník!$AD427=$CV$2,Deník!$R427,""),"")</f>
        <v/>
      </c>
      <c r="CW427" s="233" t="str">
        <f>IF(Deník!$R427&lt;0,IF(Deník!$AD427=$CW$2,Deník!$R427,""),"")</f>
        <v/>
      </c>
      <c r="CX427" s="233" t="str">
        <f>IF(Deník!$R427&lt;0,IF(Deník!$AD427=$CX$2,Deník!$R427,""),"")</f>
        <v/>
      </c>
      <c r="CY427" s="233" t="str">
        <f>IF(Deník!$R427&lt;0,IF(Deník!$AD427=$CY$2,Deník!$R427,""),"")</f>
        <v/>
      </c>
      <c r="CZ427" s="233" t="str">
        <f>IF(Deník!$R427&lt;0,IF(Deník!$AD427=$CZ$2,Deník!$R427,""),"")</f>
        <v/>
      </c>
      <c r="DL427" s="221">
        <f t="shared" si="18"/>
        <v>93847.029999999984</v>
      </c>
      <c r="DM427" s="220">
        <f t="shared" si="17"/>
        <v>-6.1529700000000132E-2</v>
      </c>
      <c r="DO427" s="50">
        <f>Deník!W428</f>
        <v>0</v>
      </c>
      <c r="DP427" s="102" t="str">
        <f>IF(AND(Deník!W428&gt;0),1,"")</f>
        <v/>
      </c>
      <c r="DQ427" s="102">
        <f>IF(AND(Deník!W428&lt;=0),1,"")</f>
        <v>1</v>
      </c>
      <c r="DR427" s="227"/>
      <c r="DS427" s="228"/>
      <c r="DT427" s="85"/>
      <c r="DU427" s="54">
        <f>IF(MONTH(Deník!$C427)=DU$2,Deník!$W427,"")</f>
        <v>0</v>
      </c>
      <c r="DV427" s="222" t="str">
        <f>IF(MONTH(Deník!$C427)=DV$2,Deník!$W427,"")</f>
        <v/>
      </c>
      <c r="DW427" s="222" t="str">
        <f>IF(MONTH(Deník!$C427)=DW$2,Deník!$W427,"")</f>
        <v/>
      </c>
      <c r="DX427" s="222" t="str">
        <f>IF(MONTH(Deník!$C427)=DX$2,Deník!$W427,"")</f>
        <v/>
      </c>
      <c r="DY427" s="222" t="str">
        <f>IF(MONTH(Deník!$C427)=DY$2,Deník!$W427,"")</f>
        <v/>
      </c>
      <c r="DZ427" s="222" t="str">
        <f>IF(MONTH(Deník!$C427)=DZ$2,Deník!$W427,"")</f>
        <v/>
      </c>
      <c r="EA427" s="222" t="str">
        <f>IF(MONTH(Deník!$C427)=EA$2,Deník!$W427,"")</f>
        <v/>
      </c>
      <c r="EB427" s="222" t="str">
        <f>IF(MONTH(Deník!$C427)=EB$2,Deník!$W427,"")</f>
        <v/>
      </c>
      <c r="EC427" s="222" t="str">
        <f>IF(MONTH(Deník!$C427)=EC$2,Deník!$W427,"")</f>
        <v/>
      </c>
      <c r="ED427" s="222" t="str">
        <f>IF(MONTH(Deník!$C427)=ED$2,Deník!$W427,"")</f>
        <v/>
      </c>
      <c r="EE427" s="222" t="str">
        <f>IF(MONTH(Deník!$C427)=EE$2,Deník!$W427,"")</f>
        <v/>
      </c>
      <c r="EF427" s="222" t="str">
        <f>IF(MONTH(Deník!$C427)=EF$2,Deník!$W427,"")</f>
        <v/>
      </c>
      <c r="EI427" s="600" t="str">
        <f>IF(Deník!$W427&lt;&gt;"",IF(Deník!$B427=Statistika!$F$63,Deník!$W427,""),"")</f>
        <v/>
      </c>
      <c r="EJ427" s="13" t="str">
        <f>IF(Deník!$W427&lt;&gt;"",IF(Deník!$B427=Statistika!$F$64,Deník!$W427,""),"")</f>
        <v/>
      </c>
      <c r="EK427" s="13" t="str">
        <f>IF(Deník!$W427&lt;&gt;"",IF(Deník!$B427=Statistika!$F$65,Deník!$W427,""),"")</f>
        <v/>
      </c>
      <c r="EL427" s="13" t="str">
        <f>IF(Deník!$W427&lt;&gt;"",IF(Deník!$B427=Statistika!$F$66,Deník!$W427,""),"")</f>
        <v/>
      </c>
      <c r="EM427" s="13" t="str">
        <f>IF(Deník!$W427&lt;&gt;"",IF(Deník!$B427=Statistika!$F$67,Deník!$W427,""),"")</f>
        <v/>
      </c>
      <c r="EN427" s="13" t="str">
        <f>IF(Deník!$W427&lt;&gt;"",IF(Deník!$B427=Statistika!$F$68,Deník!$W427,""),"")</f>
        <v/>
      </c>
      <c r="EO427" s="13" t="str">
        <f>IF(Deník!$W427&lt;&gt;"",IF(Deník!$B427=Statistika!$F$69,Deník!$W427,""),"")</f>
        <v/>
      </c>
      <c r="EP427" s="601" t="str">
        <f>IF(Deník!$W427&lt;&gt;"",IF(Deník!$B427=Statistika!$F$70,Deník!$W427,""),"")</f>
        <v/>
      </c>
      <c r="EQ427" s="90"/>
      <c r="ER427" s="63" t="str">
        <f>IF(Deník!$W427&lt;&gt;"",IF(Deník!$J427="L",Deník!$W427,""),"")</f>
        <v/>
      </c>
      <c r="ES427" s="13" t="str">
        <f>IF(Deník!$W427&lt;&gt;"",IF(Deník!$J427="S",Deník!$W427,""),"")</f>
        <v/>
      </c>
      <c r="ET427" s="95"/>
      <c r="EU427" s="88"/>
      <c r="EV427" s="63" t="str">
        <f>IF(WEEKDAY(Deník!$C427,2)=1,Deník!$W427,"")</f>
        <v/>
      </c>
      <c r="EW427" s="13" t="str">
        <f>IF(WEEKDAY(Deník!$C427,2)=2,Deník!$W427,"")</f>
        <v/>
      </c>
      <c r="EX427" s="13" t="str">
        <f>IF(WEEKDAY(Deník!$C427,2)=3,Deník!$W427,"")</f>
        <v/>
      </c>
      <c r="EY427" s="13" t="str">
        <f>IF(WEEKDAY(Deník!$C427,2)=4,Deník!$W427,"")</f>
        <v/>
      </c>
      <c r="EZ427" s="60" t="str">
        <f>IF(WEEKDAY(Deník!$C427,2)=5,Deník!$W427,"")</f>
        <v/>
      </c>
      <c r="FA427" s="99"/>
      <c r="FB427" s="100">
        <f>Deník!D427</f>
        <v>0</v>
      </c>
      <c r="FC427" s="63">
        <f>IF($FB427&lt;&gt;"",IF(AND($FB427&gt;=FC$2,$FB427&lt;=FC$3),Deník!$W427,""))</f>
        <v>0</v>
      </c>
      <c r="FD427" s="63" t="str">
        <f>IF($FB427&lt;&gt;"",IF(AND($FB427&gt;=FD$2,$FB427&lt;=FD$3),Deník!$W427,""))</f>
        <v/>
      </c>
      <c r="FE427" s="63" t="str">
        <f>IF($FB427&lt;&gt;"",IF(AND($FB427&gt;=FE$2,$FB427&lt;=FE$3),Deník!$W427,""))</f>
        <v/>
      </c>
      <c r="FF427" s="63" t="str">
        <f>IF($FB427&lt;&gt;"",IF(AND($FB427&gt;=FF$2,$FB427&lt;=FF$3),Deník!$W427,""))</f>
        <v/>
      </c>
      <c r="FG427" s="63" t="str">
        <f>IF($FB427&lt;&gt;"",IF(AND($FB427&gt;=FG$2,$FB427&lt;=FG$3),Deník!$W427,""))</f>
        <v/>
      </c>
      <c r="FH427" s="63" t="str">
        <f>IF($FB427&lt;&gt;"",IF(AND($FB427&gt;=FH$2,$FB427&lt;=FH$3),Deník!$W427,""))</f>
        <v/>
      </c>
      <c r="FI427" s="63" t="str">
        <f>IF($FB427&lt;&gt;"",IF(AND($FB427&gt;=FI$2,$FB427&lt;=FI$3),Deník!$W427,""))</f>
        <v/>
      </c>
      <c r="FJ427" s="63" t="str">
        <f>IF($FB427&lt;&gt;"",IF(AND($FB427&gt;=FJ$2,$FB427&lt;=FJ$3),Deník!$W427,""))</f>
        <v/>
      </c>
      <c r="FK427" s="63" t="str">
        <f>IF($FB427&lt;&gt;"",IF(AND($FB427&gt;=FK$2,$FB427&lt;=FK$3),Deník!$W427,""))</f>
        <v/>
      </c>
      <c r="FL427" s="63" t="str">
        <f>IF($FB427&lt;&gt;"",IF(AND($FB427&gt;=FL$2,$FB427&lt;=FL$3),Deník!$W427,""))</f>
        <v/>
      </c>
      <c r="FM427" s="63" t="str">
        <f>IF($FB427&lt;&gt;"",IF(AND($FB427&gt;=FM$2,$FB427&lt;=FM$3),Deník!$W427,""))</f>
        <v/>
      </c>
      <c r="FN427" s="13"/>
      <c r="FO427" s="20" t="str">
        <f>IF(Deník!$W427&gt;1,Deník!$W427,"")</f>
        <v/>
      </c>
      <c r="FP427" s="20" t="str">
        <f>IF(Deník!$W427&lt;0,Deník!$W427,"")</f>
        <v/>
      </c>
      <c r="FQ427" s="17"/>
      <c r="FS427" s="233"/>
      <c r="FT427" s="233" t="str">
        <f>IF(Deník!$W427&lt;&gt;"",IF(Deník!$Y427=Statistika!$F$78,Deník!$W427,""),"")</f>
        <v/>
      </c>
      <c r="FU427" s="233" t="str">
        <f>IF(Deník!$W427&lt;&gt;"",IF(Deník!$Y427=Statistika!$F$79,Deník!$W427,""),"")</f>
        <v/>
      </c>
      <c r="FV427" s="233" t="str">
        <f>IF(Deník!$W427&lt;&gt;"",IF(Deník!$Y427=Statistika!$F$80,Deník!$W427,""),"")</f>
        <v/>
      </c>
      <c r="FW427" s="233" t="str">
        <f>IF(Deník!$W427&lt;&gt;"",IF(Deník!$Y427=Statistika!$F$81,Deník!$W427,""),"")</f>
        <v/>
      </c>
      <c r="FX427" s="233" t="str">
        <f>IF(Deník!$W427&lt;&gt;"",IF(Deník!$Y427=Statistika!$F$82,Deník!$W427,""),"")</f>
        <v/>
      </c>
      <c r="FY427" s="233" t="str">
        <f>IF(Deník!$W427&lt;&gt;"",IF(Deník!$Y427=Statistika!$F$83,Deník!$W427,""),"")</f>
        <v/>
      </c>
      <c r="FZ427" s="233" t="str">
        <f>IF(Deník!$W427&lt;&gt;"",IF(Deník!$Y427=Statistika!$F$84,Deník!$W427,""),"")</f>
        <v/>
      </c>
      <c r="GA427" s="233" t="str">
        <f>IF(Deník!$W427&lt;&gt;"",IF(Deník!$Y427=Statistika!$F$85,Deník!$W427,""),"")</f>
        <v/>
      </c>
      <c r="GB427" s="233" t="str">
        <f>IF(Deník!$W427&lt;&gt;"",IF(Deník!$Y427=Statistika!$F$86,Deník!$W427,""),"")</f>
        <v/>
      </c>
      <c r="GC427" s="233" t="str">
        <f>IF(Deník!$W427&lt;&gt;"",IF(Deník!$Y427=Statistika!$F$87,Deník!$W427,""),"")</f>
        <v/>
      </c>
      <c r="GD427" s="233" t="str">
        <f>IF(Deník!$W427&lt;&gt;"",IF(Deník!$Y427=Statistika!$F$88,Deník!$W427,""),"")</f>
        <v/>
      </c>
      <c r="GE427" s="233" t="str">
        <f>IF(Deník!$W427&lt;&gt;"",IF(Deník!$Y427=Statistika!$F$89,Deník!$W427,""),"")</f>
        <v/>
      </c>
      <c r="GF427" s="233" t="str">
        <f>IF(Deník!$W427&lt;&gt;"",IF(Deník!$Y427=Statistika!$F$90,Deník!$W427,""),"")</f>
        <v/>
      </c>
      <c r="GG427" s="233" t="str">
        <f>IF(Deník!$W427&lt;&gt;"",IF(Deník!$Y427=Statistika!$F$91,Deník!$W427,""),"")</f>
        <v/>
      </c>
      <c r="GH427" s="233"/>
      <c r="GI427" s="233" t="str">
        <f>IF(Deník!$W427&lt;&gt;"",IF(Deník!$AB427=Statistika!$L$100,Deník!$W427,""),"")</f>
        <v/>
      </c>
      <c r="GJ427" s="233" t="str">
        <f>IF(Deník!$W427&lt;&gt;"",IF(Deník!$AB427=Statistika!$L$101,Deník!$W427,""),"")</f>
        <v/>
      </c>
      <c r="GK427" s="233" t="str">
        <f>IF(Deník!$W427&lt;&gt;"",IF(Deník!$AB427=Statistika!$L$102,Deník!$W427,""),"")</f>
        <v/>
      </c>
      <c r="GL427" s="233" t="str">
        <f>IF(Deník!$W427&lt;&gt;"",IF(Deník!$AB427=Statistika!$L$103,Deník!$W427,""),"")</f>
        <v/>
      </c>
      <c r="GM427" s="233" t="str">
        <f>IF(Deník!$W427&lt;&gt;"",IF(Deník!$AB427=Statistika!$L$104,Deník!$W427,""),"")</f>
        <v/>
      </c>
      <c r="GN427" s="233" t="str">
        <f>IF(Deník!$W427&lt;&gt;"",IF(Deník!$AB427=Statistika!$L$105,Deník!$W427,""),"")</f>
        <v/>
      </c>
      <c r="GO427" s="233" t="str">
        <f>IF(Deník!$W427&lt;&gt;"",IF(Deník!$AB427=Statistika!$L$106,Deník!$W427,""),"")</f>
        <v/>
      </c>
      <c r="GP427" s="233" t="str">
        <f>IF(Deník!$W427&lt;&gt;"",IF(Deník!$AB427=Statistika!$L$107,Deník!$W427,""),"")</f>
        <v/>
      </c>
      <c r="GQ427" s="233" t="str">
        <f>IF(Deník!$W427&lt;&gt;"",IF(Deník!$AB427=Statistika!$L$108,Deník!$W427,""),"")</f>
        <v/>
      </c>
      <c r="GS427" s="233" t="str">
        <f>IF(Deník!$W427&lt;0,IF(Deník!$AC427=Statistika!$F$117,Deník!$W427,""),"")</f>
        <v/>
      </c>
      <c r="GT427" s="233" t="str">
        <f>IF(Deník!$W427&lt;0,IF(Deník!$AC427=Statistika!$F$118,Deník!$W427,""),"")</f>
        <v/>
      </c>
      <c r="GU427" s="233" t="str">
        <f>IF(Deník!$W427&lt;0,IF(Deník!$AC427=Statistika!$F$119,Deník!$W427,""),"")</f>
        <v/>
      </c>
      <c r="GV427" s="233" t="str">
        <f>IF(Deník!$W427&lt;0,IF(Deník!$AC427=Statistika!$F$120,Deník!$W427,""),"")</f>
        <v/>
      </c>
      <c r="GW427" s="233" t="str">
        <f>IF(Deník!$W427&lt;0,IF(Deník!$AC427=Statistika!$F$121,Deník!$W427,""),"")</f>
        <v/>
      </c>
      <c r="GX427" s="233" t="str">
        <f>IF(Deník!$W427&lt;0,IF(Deník!$AC427=Statistika!$F$122,Deník!$W427,""),"")</f>
        <v/>
      </c>
      <c r="GY427" s="233" t="str">
        <f>IF(Deník!$W427&lt;0,IF(Deník!$AC427=Statistika!$F$123,Deník!$W427,""),"")</f>
        <v/>
      </c>
      <c r="GZ427" s="233" t="str">
        <f>IF(Deník!$W427&lt;0,IF(Deník!$AC427=Statistika!$F$124,Deník!$W427,""),"")</f>
        <v/>
      </c>
      <c r="HA427" s="233" t="str">
        <f>IF(Deník!$W427&lt;0,IF(Deník!$AC427=Statistika!$F$125,Deník!$W427,""),"")</f>
        <v/>
      </c>
      <c r="HC427" s="233" t="str">
        <f>IF(Deník!$W427&lt;0,IF(Deník!$AD427=Statistika!$F$133,Deník!$W427,""),"")</f>
        <v/>
      </c>
      <c r="HD427" s="233" t="str">
        <f>IF(Deník!$W427&lt;0,IF(Deník!$AD427=Statistika!$F$134,Deník!$W427,""),"")</f>
        <v/>
      </c>
      <c r="HE427" s="233" t="str">
        <f>IF(Deník!$W427&lt;0,IF(Deník!$AD427=Statistika!$F$135,Deník!$W427,""),"")</f>
        <v/>
      </c>
      <c r="HF427" s="233" t="str">
        <f>IF(Deník!$W427&lt;0,IF(Deník!$AD427=Statistika!$F$136,Deník!$W427,""),"")</f>
        <v/>
      </c>
      <c r="HG427" s="233" t="str">
        <f>IF(Deník!$W427&lt;0,IF(Deník!$AD427=Statistika!$F$137,Deník!$W427,""),"")</f>
        <v/>
      </c>
      <c r="ID427" s="8">
        <f>Tabulka4[[#This Row],[Sloupec3]]</f>
        <v>0</v>
      </c>
      <c r="IE427" s="17" t="str">
        <f>IF(AND([1]Deník!$C427&gt;='[1]Měsíční shrnutí'!$D$1,[1]Deník!$C427&lt;='[1]Měsíční shrnutí'!$F$1),[1]Deník!$X427,"")</f>
        <v/>
      </c>
    </row>
    <row r="428" spans="1:239">
      <c r="A428" s="8">
        <f>Deník!C429</f>
        <v>0</v>
      </c>
      <c r="B428" s="50" t="str">
        <f>Deník!R429</f>
        <v/>
      </c>
      <c r="C428" s="102" t="str">
        <f>IF(AND(Deník!R429&gt;1,Deník!R429&lt;&gt;""),1,"")</f>
        <v/>
      </c>
      <c r="D428" s="102" t="str">
        <f>IF(AND(Deník!R429&lt;=0,Deník!R429&lt;&gt;""),1,"")</f>
        <v/>
      </c>
      <c r="E428" s="103" t="str">
        <f>IF(AND(Deník!R429&gt;=0,Deník!R429&lt;=1),1,"")</f>
        <v/>
      </c>
      <c r="F428" s="79" t="str">
        <f>IF(Deník!R429&lt;&gt;"",Deník!R429+F427,"")</f>
        <v/>
      </c>
      <c r="G428" s="85"/>
      <c r="H428" s="54" t="str">
        <f>IF(MONTH(Deník!$C428)=H$2,IF(AND(Deník!$R428&gt;=0,Deník!$R428&lt;=1),"BE",Deník!$R428),"")</f>
        <v/>
      </c>
      <c r="I428" s="11" t="str">
        <f>IF(MONTH(Deník!$C428)=I$2,IF(AND(Deník!$R428&gt;=0,Deník!$R428&lt;=1),"BE",Deník!$R428),"")</f>
        <v/>
      </c>
      <c r="J428" s="11" t="str">
        <f>IF(MONTH(Deník!$C428)=J$2,IF(AND(Deník!$R428&gt;=0,Deník!$R428&lt;=1),"BE",Deník!$R428),"")</f>
        <v/>
      </c>
      <c r="K428" s="11" t="str">
        <f>IF(MONTH(Deník!$C428)=K$2,IF(AND(Deník!$R428&gt;=0,Deník!$R428&lt;=1),"BE",Deník!$R428),"")</f>
        <v/>
      </c>
      <c r="L428" s="11" t="str">
        <f>IF(MONTH(Deník!$C428)=L$2,IF(AND(Deník!$R428&gt;=0,Deník!$R428&lt;=1),"BE",Deník!$R428),"")</f>
        <v/>
      </c>
      <c r="M428" s="11" t="str">
        <f>IF(MONTH(Deník!$C428)=M$2,IF(AND(Deník!$R428&gt;=0,Deník!$R428&lt;=1),"BE",Deník!$R428),"")</f>
        <v/>
      </c>
      <c r="N428" s="11" t="str">
        <f>IF(MONTH(Deník!$C428)=N$2,IF(AND(Deník!$R428&gt;=0,Deník!$R428&lt;=1),"BE",Deník!$R428),"")</f>
        <v/>
      </c>
      <c r="O428" s="11" t="str">
        <f>IF(MONTH(Deník!$C428)=O$2,IF(AND(Deník!$R428&gt;=0,Deník!$R428&lt;=1),"BE",Deník!$R428),"")</f>
        <v/>
      </c>
      <c r="P428" s="11" t="str">
        <f>IF(MONTH(Deník!$C428)=P$2,IF(AND(Deník!$R428&gt;=0,Deník!$R428&lt;=1),"BE",Deník!$R428),"")</f>
        <v/>
      </c>
      <c r="Q428" s="11" t="str">
        <f>IF(MONTH(Deník!$C428)=Q$2,IF(AND(Deník!$R428&gt;=0,Deník!$R428&lt;=1),"BE",Deník!$R428),"")</f>
        <v/>
      </c>
      <c r="R428" s="11" t="str">
        <f>IF(MONTH(Deník!$C428)=R$2,IF(AND(Deník!$R428&gt;=0,Deník!$R428&lt;=1),"BE",Deník!$R428),"")</f>
        <v/>
      </c>
      <c r="S428" s="57" t="str">
        <f>IF(MONTH(Deník!$C428)=S$2,IF(AND(Deník!$R428&gt;=0,Deník!$R428&lt;=1),"BE",Deník!$R428),"")</f>
        <v/>
      </c>
      <c r="U428" s="12"/>
      <c r="V428" s="12"/>
      <c r="X428" s="600" t="str">
        <f>IF(Deník!$R428&lt;&gt;"",IF(Deník!$B428=Statistika!$F$63,IF(AND(Deník!$R428&gt;=0,Deník!$R428&lt;=1),"BE",Deník!$R428),""),"")</f>
        <v/>
      </c>
      <c r="Y428" s="13" t="str">
        <f>IF(Deník!$R428&lt;&gt;"",IF(Deník!$B428=Statistika!$F$64,IF(AND(Deník!$R428&gt;=0,Deník!$R428&lt;=1),"BE",Deník!$R428),""),"")</f>
        <v/>
      </c>
      <c r="Z428" s="13" t="str">
        <f>IF(Deník!$R428&lt;&gt;"",IF(Deník!$B428=Statistika!$F$65,IF(AND(Deník!$R428&gt;=0,Deník!$R428&lt;=1),"BE",Deník!$R428),""),"")</f>
        <v/>
      </c>
      <c r="AA428" s="13" t="str">
        <f>IF(Deník!$R428&lt;&gt;"",IF(Deník!$B428=Statistika!$F$66,IF(AND(Deník!$R428&gt;=0,Deník!$R428&lt;=1),"BE",Deník!$R428),""),"")</f>
        <v/>
      </c>
      <c r="AB428" s="13" t="str">
        <f>IF(Deník!$R428&lt;&gt;"",IF(Deník!$B428=Statistika!$F$67,IF(AND(Deník!$R428&gt;=0,Deník!$R428&lt;=1),"BE",Deník!$R428),""),"")</f>
        <v/>
      </c>
      <c r="AC428" s="13" t="str">
        <f>IF(Deník!$R428&lt;&gt;"",IF(Deník!$B428=Statistika!$F$68,IF(AND(Deník!$R428&gt;=0,Deník!$R428&lt;=1),"BE",Deník!$R428),""),"")</f>
        <v/>
      </c>
      <c r="AD428" s="13" t="str">
        <f>IF(Deník!$R428&lt;&gt;"",IF(Deník!$B428=Statistika!$F$69,IF(AND(Deník!$R428&gt;=0,Deník!$R428&lt;=1),"BE",Deník!$R428),""),"")</f>
        <v/>
      </c>
      <c r="AE428" s="601" t="str">
        <f>IF(Deník!$R428&lt;&gt;"",IF(Deník!$B428=Statistika!$F$70,IF(AND(Deník!$R428&gt;=0,Deník!$R428&lt;=1),"BE",Deník!$R428),""),"")</f>
        <v/>
      </c>
      <c r="AF428" s="90"/>
      <c r="AG428" s="63" t="str">
        <f>IF(Deník!$R428&lt;&gt;"",IF(Deník!$J428="L",IF(AND(Deník!$R428&gt;=0,Deník!$R428&lt;=1),"BE",Deník!$R428),""),"")</f>
        <v/>
      </c>
      <c r="AH428" s="13" t="str">
        <f>IF(Deník!$R428&lt;&gt;"",IF(Deník!$J428="S",IF(AND(Deník!$R428&gt;=0,Deník!$R428&lt;=1),"BE",Deník!$R428),""),"")</f>
        <v/>
      </c>
      <c r="AI428" s="95"/>
      <c r="AJ428" s="71" t="str">
        <f>IF(Deník!N429&lt;&gt;"",Deník!N429*-1,"")</f>
        <v/>
      </c>
      <c r="AK428" s="88"/>
      <c r="AL428" s="63" t="str">
        <f>IF(WEEKDAY(Deník!$C428,2)=1,IF(AND(Deník!$R428&gt;=0,Deník!$R428&lt;=1),"BE",Deník!$R428),"")</f>
        <v/>
      </c>
      <c r="AM428" s="13" t="str">
        <f>IF(WEEKDAY(Deník!$C428,2)=2,IF(AND(Deník!$R428&gt;=0,Deník!$R428&lt;=1),"BE",Deník!$R428),"")</f>
        <v/>
      </c>
      <c r="AN428" s="13" t="str">
        <f>IF(WEEKDAY(Deník!$C428,2)=3,IF(AND(Deník!$R428&gt;=0,Deník!$R428&lt;=1),"BE",Deník!$R428),"")</f>
        <v/>
      </c>
      <c r="AO428" s="13" t="str">
        <f>IF(WEEKDAY(Deník!$C428,2)=4,IF(AND(Deník!$R428&gt;=0,Deník!$R428&lt;=1),"BE",Deník!$R428),"")</f>
        <v/>
      </c>
      <c r="AP428" s="60" t="str">
        <f>IF(WEEKDAY(Deník!$C428,2)=5,IF(AND(Deník!$R428&gt;=0,Deník!$R428&lt;=1),"BE",Deník!$R428),"")</f>
        <v/>
      </c>
      <c r="AQ428" s="99"/>
      <c r="AR428" s="100">
        <f>Deník!D428</f>
        <v>0</v>
      </c>
      <c r="AS428" s="63" t="str">
        <f>IF(Deník!$D428&lt;&gt;"",IF(AND(Deník!$D428&gt;=AS$2,Deník!$D428&lt;=AS$3),IF(AND(Deník!$R428&gt;=0,Deník!$R428&lt;=1),"BE",Deník!$R428),""),"")</f>
        <v/>
      </c>
      <c r="AT428" s="63" t="str">
        <f>IF(Deník!$D428&lt;&gt;"",IF(AND(Deník!$D428&gt;=AT$2,Deník!$D428&lt;=AT$3),IF(AND(Deník!$R428&gt;=0,Deník!$R428&lt;=1),"BE",Deník!$R428),""),"")</f>
        <v/>
      </c>
      <c r="AU428" s="63" t="str">
        <f>IF(Deník!$D428&lt;&gt;"",IF(AND(Deník!$D428&gt;=AU$2,Deník!$D428&lt;=AU$3),IF(AND(Deník!$R428&gt;=0,Deník!$R428&lt;=1),"BE",Deník!$R428),""),"")</f>
        <v/>
      </c>
      <c r="AV428" s="63" t="str">
        <f>IF(Deník!$D428&lt;&gt;"",IF(AND(Deník!$D428&gt;=AV$2,Deník!$D428&lt;=AV$3),IF(AND(Deník!$R428&gt;=0,Deník!$R428&lt;=1),"BE",Deník!$R428),""),"")</f>
        <v/>
      </c>
      <c r="AW428" s="63" t="str">
        <f>IF(Deník!$D428&lt;&gt;"",IF(AND(Deník!$D428&gt;=AW$2,Deník!$D428&lt;=AW$3),IF(AND(Deník!$R428&gt;=0,Deník!$R428&lt;=1),"BE",Deník!$R428),""),"")</f>
        <v/>
      </c>
      <c r="AX428" s="63" t="str">
        <f>IF(Deník!$D428&lt;&gt;"",IF(AND(Deník!$D428&gt;=AX$2,Deník!$D428&lt;=AX$3),IF(AND(Deník!$R428&gt;=0,Deník!$R428&lt;=1),"BE",Deník!$R428),""),"")</f>
        <v/>
      </c>
      <c r="AY428" s="63" t="str">
        <f>IF(Deník!$D428&lt;&gt;"",IF(AND(Deník!$D428&gt;=AY$2,Deník!$D428&lt;=AY$3),IF(AND(Deník!$R428&gt;=0,Deník!$R428&lt;=1),"BE",Deník!$R428),""),"")</f>
        <v/>
      </c>
      <c r="AZ428" s="63" t="str">
        <f>IF(Deník!$D428&lt;&gt;"",IF(AND(Deník!$D428&gt;=AZ$2,Deník!$D428&lt;=AZ$3),IF(AND(Deník!$R428&gt;=0,Deník!$R428&lt;=1),"BE",Deník!$R428),""),"")</f>
        <v/>
      </c>
      <c r="BA428" s="63" t="str">
        <f>IF(Deník!$D428&lt;&gt;"",IF(AND(Deník!$D428&gt;=BA$2,Deník!$D428&lt;=BA$3),IF(AND(Deník!$R428&gt;=0,Deník!$R428&lt;=1),"BE",Deník!$R428),""),"")</f>
        <v/>
      </c>
      <c r="BB428" s="63" t="str">
        <f>IF(Deník!$D428&lt;&gt;"",IF(AND(Deník!$D428&gt;=BB$2,Deník!$D428&lt;=BB$3),IF(AND(Deník!$R428&gt;=0,Deník!$R428&lt;=1),"BE",Deník!$R428),""),"")</f>
        <v/>
      </c>
      <c r="BC428" s="71" t="str">
        <f>IF(Deník!$D428&lt;&gt;"",IF(AND(Deník!$D428&gt;=BC$2,Deník!$D428&lt;=BC$3),IF(AND(Deník!$R428&gt;=0,Deník!$R428&lt;=1),"BE",Deník!$R428),""),"")</f>
        <v/>
      </c>
      <c r="BD428" s="20" t="str">
        <f>IF(Deník!$J429="S",(Deník!$M429-Deník!$K429),IF(Deník!$J429="L",(Deník!$K429-Deník!$M429),""))</f>
        <v/>
      </c>
      <c r="BE428" s="20" t="str">
        <f>IF(Deník!$J429="S",(Deník!$K429-Deník!$O429),IF(Deník!$J429="L",(Deník!$O429-Deník!$K429),""))</f>
        <v/>
      </c>
      <c r="BF428" s="20" t="str">
        <f>IF(Deník!$J429="S",(Deník!$K429-Deník!$L429),IF(Deník!$J429="L",(Deník!$L429-Deník!$K429),""))</f>
        <v/>
      </c>
      <c r="BG428" s="20" t="str">
        <f>IF(Deník!$J429="S",(Deník!$K429-Deník!$S429),IF(Deník!$J429="L",(Deník!$S429-Deník!$K429),""))</f>
        <v/>
      </c>
      <c r="BH428" s="20" t="str">
        <f>IF(Deník!$J429="S",(Deník!$K429-Deník!$U429),IF(Deník!$J429="L",(Deník!$U429-Deník!$K429),""))</f>
        <v/>
      </c>
      <c r="BI428" s="20" t="str">
        <f>IF(Deník!$R428&gt;1,Deník!$R428,"")</f>
        <v/>
      </c>
      <c r="BJ428" s="20" t="str">
        <f>IF(Deník!$R428&lt;0,Deník!$R428,"")</f>
        <v/>
      </c>
      <c r="BK428" s="17"/>
      <c r="BM428" s="233" t="str">
        <f>IF(Deník!$R428&lt;&gt;"",IF(Deník!$Y428=Statistika!$F$78,IF(AND(Deník!$R428&gt;=0,Deník!$R428&lt;=1),"BE",Deník!$R428),""),"")</f>
        <v/>
      </c>
      <c r="BN428" s="233" t="str">
        <f>IF(Deník!$R428&lt;&gt;"",IF(Deník!$Y428=Statistika!$F$79,IF(AND(Deník!$R428&gt;=0,Deník!$R428&lt;=1),"BE",Deník!$R428),""),"")</f>
        <v/>
      </c>
      <c r="BO428" s="233" t="str">
        <f>IF(Deník!$R428&lt;&gt;"",IF(Deník!$Y428=Statistika!$F$80,IF(AND(Deník!$R428&gt;=0,Deník!$R428&lt;=1),"BE",Deník!$R428),""),"")</f>
        <v/>
      </c>
      <c r="BP428" s="233" t="str">
        <f>IF(Deník!$R428&lt;&gt;"",IF(Deník!$Y428=Statistika!$F$81,IF(AND(Deník!$R428&gt;=0,Deník!$R428&lt;=1),"BE",Deník!$R428),""),"")</f>
        <v/>
      </c>
      <c r="BQ428" s="233" t="str">
        <f>IF(Deník!$R428&lt;&gt;"",IF(Deník!$Y428=Statistika!$F$82,IF(AND(Deník!$R428&gt;=0,Deník!$R428&lt;=1),"BE",Deník!$R428),""),"")</f>
        <v/>
      </c>
      <c r="BR428" s="233" t="str">
        <f>IF(Deník!$R428&lt;&gt;"",IF(Deník!$Y428=Statistika!$F$83,IF(AND(Deník!$R428&gt;=0,Deník!$R428&lt;=1),"BE",Deník!$R428),""),"")</f>
        <v/>
      </c>
      <c r="BS428" s="233" t="str">
        <f>IF(Deník!$R428&lt;&gt;"",IF(Deník!$Y428=Statistika!$F$84,IF(AND(Deník!$R428&gt;=0,Deník!$R428&lt;=1),"BE",Deník!$R428),""),"")</f>
        <v/>
      </c>
      <c r="BT428" s="233" t="str">
        <f>IF(Deník!$R428&lt;&gt;"",IF(Deník!$Y428=Statistika!$F$85,IF(AND(Deník!$R428&gt;=0,Deník!$R428&lt;=1),"BE",Deník!$R428),""),"")</f>
        <v/>
      </c>
      <c r="BU428" s="233" t="str">
        <f>IF(Deník!$R428&lt;&gt;"",IF(Deník!$Y428=Statistika!$F$86,IF(AND(Deník!$R428&gt;=0,Deník!$R428&lt;=1),"BE",Deník!$R428),""),"")</f>
        <v/>
      </c>
      <c r="BV428" s="233" t="str">
        <f>IF(Deník!$R428&lt;&gt;"",IF(Deník!$Y428=Statistika!$F$87,IF(AND(Deník!$R428&gt;=0,Deník!$R428&lt;=1),"BE",Deník!$R428),""),"")</f>
        <v/>
      </c>
      <c r="BW428" s="233" t="str">
        <f>IF(Deník!$R428&lt;&gt;"",IF(Deník!$Y428=Statistika!$F$88,IF(AND(Deník!$R428&gt;=0,Deník!$R428&lt;=1),"BE",Deník!$R428),""),"")</f>
        <v/>
      </c>
      <c r="BX428" s="233" t="str">
        <f>IF(Deník!$R428&lt;&gt;"",IF(Deník!$Y428=Statistika!$F$89,IF(AND(Deník!$R428&gt;=0,Deník!$R428&lt;=1),"BE",Deník!$R428),""),"")</f>
        <v/>
      </c>
      <c r="BY428" s="233" t="str">
        <f>IF(Deník!$R428&lt;&gt;"",IF(Deník!$Y428=Statistika!$F$90,IF(AND(Deník!$R428&gt;=0,Deník!$R428&lt;=1),"BE",Deník!$R428),""),"")</f>
        <v/>
      </c>
      <c r="BZ428" s="233" t="str">
        <f>IF(Deník!$R428&lt;&gt;"",IF(Deník!$Y428=Statistika!$F$91,IF(AND(Deník!$R428&gt;=0,Deník!$R428&lt;=1),"BE",Deník!$R428),""),"")</f>
        <v/>
      </c>
      <c r="CA428" s="233"/>
      <c r="CB428" s="233" t="str">
        <f>IF(Deník!$R428&lt;&gt;"",IF(Deník!$AB428="SL",IF(AND(Deník!$R428&gt;=0,Deník!$R428&lt;=1),"BE",Deník!$R428),""),"")</f>
        <v/>
      </c>
      <c r="CC428" s="233" t="str">
        <f>IF(Deník!$R428&lt;&gt;"",IF(Deník!$AB428="BE10",IF(AND(Deník!$R428&gt;=0,Deník!$R428&lt;=1),"BE",Deník!$R428),""),"")</f>
        <v/>
      </c>
      <c r="CD428" s="233" t="str">
        <f>IF(Deník!$R428&lt;&gt;"",IF(Deník!$AB428="BE15",IF(AND(Deník!$R428&gt;=0,Deník!$R428&lt;=1),"BE",Deník!$R428),""),"")</f>
        <v/>
      </c>
      <c r="CE428" s="233" t="str">
        <f>IF(Deník!$R428&lt;&gt;"",IF(Deník!$AB428="BE20",IF(AND(Deník!$R428&gt;=0,Deník!$R428&lt;=1),"BE",Deník!$R428),""),"")</f>
        <v/>
      </c>
      <c r="CF428" s="233" t="str">
        <f>IF(Deník!$R428&lt;&gt;"",IF(Deník!$AB428="TP1",IF(AND(Deník!$R428&gt;=0,Deník!$R428&lt;=1),"BE",Deník!$R428),""),"")</f>
        <v/>
      </c>
      <c r="CG428" s="233" t="str">
        <f>IF(Deník!$R428&lt;&gt;"",IF(Deník!$AB428="TP2",IF(AND(Deník!$R428&gt;=0,Deník!$R428&lt;=1),"BE",Deník!$R428),""),"")</f>
        <v/>
      </c>
      <c r="CH428" s="233" t="str">
        <f>IF(Deník!$R428&lt;&gt;"",IF(Deník!$AB428="TP3",IF(AND(Deník!$R428&gt;=0,Deník!$R428&lt;=1),"BE",Deník!$R428),""),"")</f>
        <v/>
      </c>
      <c r="CI428" s="233" t="str">
        <f>IF(Deník!$R428&lt;&gt;"",IF(Deník!$AB428="Trailing SL",IF(AND(Deník!$R428&gt;=0,Deník!$R428&lt;=1),"BE",Deník!$R428),""),"")</f>
        <v/>
      </c>
      <c r="CJ428" s="233" t="str">
        <f>IF(Deník!$R428&lt;&gt;"",IF(Deník!$AB428="Manual",IF(AND(Deník!$R428&gt;=0,Deník!$R428&lt;=1),"BE",Deník!$R428),""),"")</f>
        <v/>
      </c>
      <c r="CK428" s="233"/>
      <c r="CL428" s="233" t="str">
        <f>IF(Deník!$R428&lt;0,IF(Deník!$AC428=Statistika!$F$117,Deník!$R428,""),"")</f>
        <v/>
      </c>
      <c r="CM428" s="233" t="str">
        <f>IF(Deník!$R428&lt;0,IF(Deník!$AC428=Statistika!$F$118,Deník!$R428,""),"")</f>
        <v/>
      </c>
      <c r="CN428" s="233" t="str">
        <f>IF(Deník!$R428&lt;0,IF(Deník!$AC428=Statistika!$F$119,Deník!$R428,""),"")</f>
        <v/>
      </c>
      <c r="CO428" s="233" t="str">
        <f>IF(Deník!$R428&lt;0,IF(Deník!$AC428=Statistika!$F$120,Deník!$R428,""),"")</f>
        <v/>
      </c>
      <c r="CP428" s="233" t="str">
        <f>IF(Deník!$R428&lt;0,IF(Deník!$AC428=Statistika!$F$121,Deník!$R428,""),"")</f>
        <v/>
      </c>
      <c r="CQ428" s="233" t="str">
        <f>IF(Deník!$R428&lt;0,IF(Deník!$AC428=Statistika!$F$122,Deník!$R428,""),"")</f>
        <v/>
      </c>
      <c r="CR428" s="233" t="str">
        <f>IF(Deník!$R428&lt;0,IF(Deník!$AC428=Statistika!$F$123,Deník!$R428,""),"")</f>
        <v/>
      </c>
      <c r="CS428" s="233" t="str">
        <f>IF(Deník!$R428&lt;0,IF(Deník!$AC428=Statistika!$F$124,Deník!$R428,""),"")</f>
        <v/>
      </c>
      <c r="CT428" s="233" t="str">
        <f>IF(Deník!$R428&lt;0,IF(Deník!$AC428=Statistika!$F$125,Deník!$R428,""),"")</f>
        <v/>
      </c>
      <c r="CU428" s="233"/>
      <c r="CV428" s="233" t="str">
        <f>IF(Deník!$R428&lt;0,IF(Deník!$AD428=$CV$2,Deník!$R428,""),"")</f>
        <v/>
      </c>
      <c r="CW428" s="233" t="str">
        <f>IF(Deník!$R428&lt;0,IF(Deník!$AD428=$CW$2,Deník!$R428,""),"")</f>
        <v/>
      </c>
      <c r="CX428" s="233" t="str">
        <f>IF(Deník!$R428&lt;0,IF(Deník!$AD428=$CX$2,Deník!$R428,""),"")</f>
        <v/>
      </c>
      <c r="CY428" s="233" t="str">
        <f>IF(Deník!$R428&lt;0,IF(Deník!$AD428=$CY$2,Deník!$R428,""),"")</f>
        <v/>
      </c>
      <c r="CZ428" s="233" t="str">
        <f>IF(Deník!$R428&lt;0,IF(Deník!$AD428=$CZ$2,Deník!$R428,""),"")</f>
        <v/>
      </c>
      <c r="DL428" s="221">
        <f t="shared" si="18"/>
        <v>93847.029999999984</v>
      </c>
      <c r="DM428" s="220">
        <f t="shared" si="17"/>
        <v>-6.1529700000000132E-2</v>
      </c>
      <c r="DO428" s="50">
        <f>Deník!W429</f>
        <v>0</v>
      </c>
      <c r="DP428" s="102" t="str">
        <f>IF(AND(Deník!W429&gt;0),1,"")</f>
        <v/>
      </c>
      <c r="DQ428" s="102">
        <f>IF(AND(Deník!W429&lt;=0),1,"")</f>
        <v>1</v>
      </c>
      <c r="DR428" s="227"/>
      <c r="DS428" s="228"/>
      <c r="DT428" s="85"/>
      <c r="DU428" s="54">
        <f>IF(MONTH(Deník!$C428)=DU$2,Deník!$W428,"")</f>
        <v>0</v>
      </c>
      <c r="DV428" s="222" t="str">
        <f>IF(MONTH(Deník!$C428)=DV$2,Deník!$W428,"")</f>
        <v/>
      </c>
      <c r="DW428" s="222" t="str">
        <f>IF(MONTH(Deník!$C428)=DW$2,Deník!$W428,"")</f>
        <v/>
      </c>
      <c r="DX428" s="222" t="str">
        <f>IF(MONTH(Deník!$C428)=DX$2,Deník!$W428,"")</f>
        <v/>
      </c>
      <c r="DY428" s="222" t="str">
        <f>IF(MONTH(Deník!$C428)=DY$2,Deník!$W428,"")</f>
        <v/>
      </c>
      <c r="DZ428" s="222" t="str">
        <f>IF(MONTH(Deník!$C428)=DZ$2,Deník!$W428,"")</f>
        <v/>
      </c>
      <c r="EA428" s="222" t="str">
        <f>IF(MONTH(Deník!$C428)=EA$2,Deník!$W428,"")</f>
        <v/>
      </c>
      <c r="EB428" s="222" t="str">
        <f>IF(MONTH(Deník!$C428)=EB$2,Deník!$W428,"")</f>
        <v/>
      </c>
      <c r="EC428" s="222" t="str">
        <f>IF(MONTH(Deník!$C428)=EC$2,Deník!$W428,"")</f>
        <v/>
      </c>
      <c r="ED428" s="222" t="str">
        <f>IF(MONTH(Deník!$C428)=ED$2,Deník!$W428,"")</f>
        <v/>
      </c>
      <c r="EE428" s="222" t="str">
        <f>IF(MONTH(Deník!$C428)=EE$2,Deník!$W428,"")</f>
        <v/>
      </c>
      <c r="EF428" s="222" t="str">
        <f>IF(MONTH(Deník!$C428)=EF$2,Deník!$W428,"")</f>
        <v/>
      </c>
      <c r="EI428" s="600" t="str">
        <f>IF(Deník!$W428&lt;&gt;"",IF(Deník!$B428=Statistika!$F$63,Deník!$W428,""),"")</f>
        <v/>
      </c>
      <c r="EJ428" s="13" t="str">
        <f>IF(Deník!$W428&lt;&gt;"",IF(Deník!$B428=Statistika!$F$64,Deník!$W428,""),"")</f>
        <v/>
      </c>
      <c r="EK428" s="13" t="str">
        <f>IF(Deník!$W428&lt;&gt;"",IF(Deník!$B428=Statistika!$F$65,Deník!$W428,""),"")</f>
        <v/>
      </c>
      <c r="EL428" s="13" t="str">
        <f>IF(Deník!$W428&lt;&gt;"",IF(Deník!$B428=Statistika!$F$66,Deník!$W428,""),"")</f>
        <v/>
      </c>
      <c r="EM428" s="13" t="str">
        <f>IF(Deník!$W428&lt;&gt;"",IF(Deník!$B428=Statistika!$F$67,Deník!$W428,""),"")</f>
        <v/>
      </c>
      <c r="EN428" s="13" t="str">
        <f>IF(Deník!$W428&lt;&gt;"",IF(Deník!$B428=Statistika!$F$68,Deník!$W428,""),"")</f>
        <v/>
      </c>
      <c r="EO428" s="13" t="str">
        <f>IF(Deník!$W428&lt;&gt;"",IF(Deník!$B428=Statistika!$F$69,Deník!$W428,""),"")</f>
        <v/>
      </c>
      <c r="EP428" s="601" t="str">
        <f>IF(Deník!$W428&lt;&gt;"",IF(Deník!$B428=Statistika!$F$70,Deník!$W428,""),"")</f>
        <v/>
      </c>
      <c r="EQ428" s="90"/>
      <c r="ER428" s="63" t="str">
        <f>IF(Deník!$W428&lt;&gt;"",IF(Deník!$J428="L",Deník!$W428,""),"")</f>
        <v/>
      </c>
      <c r="ES428" s="13" t="str">
        <f>IF(Deník!$W428&lt;&gt;"",IF(Deník!$J428="S",Deník!$W428,""),"")</f>
        <v/>
      </c>
      <c r="ET428" s="95"/>
      <c r="EU428" s="88"/>
      <c r="EV428" s="63" t="str">
        <f>IF(WEEKDAY(Deník!$C428,2)=1,Deník!$W428,"")</f>
        <v/>
      </c>
      <c r="EW428" s="13" t="str">
        <f>IF(WEEKDAY(Deník!$C428,2)=2,Deník!$W428,"")</f>
        <v/>
      </c>
      <c r="EX428" s="13" t="str">
        <f>IF(WEEKDAY(Deník!$C428,2)=3,Deník!$W428,"")</f>
        <v/>
      </c>
      <c r="EY428" s="13" t="str">
        <f>IF(WEEKDAY(Deník!$C428,2)=4,Deník!$W428,"")</f>
        <v/>
      </c>
      <c r="EZ428" s="60" t="str">
        <f>IF(WEEKDAY(Deník!$C428,2)=5,Deník!$W428,"")</f>
        <v/>
      </c>
      <c r="FA428" s="99"/>
      <c r="FB428" s="100">
        <f>Deník!D428</f>
        <v>0</v>
      </c>
      <c r="FC428" s="63">
        <f>IF($FB428&lt;&gt;"",IF(AND($FB428&gt;=FC$2,$FB428&lt;=FC$3),Deník!$W428,""))</f>
        <v>0</v>
      </c>
      <c r="FD428" s="63" t="str">
        <f>IF($FB428&lt;&gt;"",IF(AND($FB428&gt;=FD$2,$FB428&lt;=FD$3),Deník!$W428,""))</f>
        <v/>
      </c>
      <c r="FE428" s="63" t="str">
        <f>IF($FB428&lt;&gt;"",IF(AND($FB428&gt;=FE$2,$FB428&lt;=FE$3),Deník!$W428,""))</f>
        <v/>
      </c>
      <c r="FF428" s="63" t="str">
        <f>IF($FB428&lt;&gt;"",IF(AND($FB428&gt;=FF$2,$FB428&lt;=FF$3),Deník!$W428,""))</f>
        <v/>
      </c>
      <c r="FG428" s="63" t="str">
        <f>IF($FB428&lt;&gt;"",IF(AND($FB428&gt;=FG$2,$FB428&lt;=FG$3),Deník!$W428,""))</f>
        <v/>
      </c>
      <c r="FH428" s="63" t="str">
        <f>IF($FB428&lt;&gt;"",IF(AND($FB428&gt;=FH$2,$FB428&lt;=FH$3),Deník!$W428,""))</f>
        <v/>
      </c>
      <c r="FI428" s="63" t="str">
        <f>IF($FB428&lt;&gt;"",IF(AND($FB428&gt;=FI$2,$FB428&lt;=FI$3),Deník!$W428,""))</f>
        <v/>
      </c>
      <c r="FJ428" s="63" t="str">
        <f>IF($FB428&lt;&gt;"",IF(AND($FB428&gt;=FJ$2,$FB428&lt;=FJ$3),Deník!$W428,""))</f>
        <v/>
      </c>
      <c r="FK428" s="63" t="str">
        <f>IF($FB428&lt;&gt;"",IF(AND($FB428&gt;=FK$2,$FB428&lt;=FK$3),Deník!$W428,""))</f>
        <v/>
      </c>
      <c r="FL428" s="63" t="str">
        <f>IF($FB428&lt;&gt;"",IF(AND($FB428&gt;=FL$2,$FB428&lt;=FL$3),Deník!$W428,""))</f>
        <v/>
      </c>
      <c r="FM428" s="63" t="str">
        <f>IF($FB428&lt;&gt;"",IF(AND($FB428&gt;=FM$2,$FB428&lt;=FM$3),Deník!$W428,""))</f>
        <v/>
      </c>
      <c r="FN428" s="13"/>
      <c r="FO428" s="20" t="str">
        <f>IF(Deník!$W428&gt;1,Deník!$W428,"")</f>
        <v/>
      </c>
      <c r="FP428" s="20" t="str">
        <f>IF(Deník!$W428&lt;0,Deník!$W428,"")</f>
        <v/>
      </c>
      <c r="FQ428" s="17"/>
      <c r="FS428" s="233"/>
      <c r="FT428" s="233" t="str">
        <f>IF(Deník!$W428&lt;&gt;"",IF(Deník!$Y428=Statistika!$F$78,Deník!$W428,""),"")</f>
        <v/>
      </c>
      <c r="FU428" s="233" t="str">
        <f>IF(Deník!$W428&lt;&gt;"",IF(Deník!$Y428=Statistika!$F$79,Deník!$W428,""),"")</f>
        <v/>
      </c>
      <c r="FV428" s="233" t="str">
        <f>IF(Deník!$W428&lt;&gt;"",IF(Deník!$Y428=Statistika!$F$80,Deník!$W428,""),"")</f>
        <v/>
      </c>
      <c r="FW428" s="233" t="str">
        <f>IF(Deník!$W428&lt;&gt;"",IF(Deník!$Y428=Statistika!$F$81,Deník!$W428,""),"")</f>
        <v/>
      </c>
      <c r="FX428" s="233" t="str">
        <f>IF(Deník!$W428&lt;&gt;"",IF(Deník!$Y428=Statistika!$F$82,Deník!$W428,""),"")</f>
        <v/>
      </c>
      <c r="FY428" s="233" t="str">
        <f>IF(Deník!$W428&lt;&gt;"",IF(Deník!$Y428=Statistika!$F$83,Deník!$W428,""),"")</f>
        <v/>
      </c>
      <c r="FZ428" s="233" t="str">
        <f>IF(Deník!$W428&lt;&gt;"",IF(Deník!$Y428=Statistika!$F$84,Deník!$W428,""),"")</f>
        <v/>
      </c>
      <c r="GA428" s="233" t="str">
        <f>IF(Deník!$W428&lt;&gt;"",IF(Deník!$Y428=Statistika!$F$85,Deník!$W428,""),"")</f>
        <v/>
      </c>
      <c r="GB428" s="233" t="str">
        <f>IF(Deník!$W428&lt;&gt;"",IF(Deník!$Y428=Statistika!$F$86,Deník!$W428,""),"")</f>
        <v/>
      </c>
      <c r="GC428" s="233" t="str">
        <f>IF(Deník!$W428&lt;&gt;"",IF(Deník!$Y428=Statistika!$F$87,Deník!$W428,""),"")</f>
        <v/>
      </c>
      <c r="GD428" s="233" t="str">
        <f>IF(Deník!$W428&lt;&gt;"",IF(Deník!$Y428=Statistika!$F$88,Deník!$W428,""),"")</f>
        <v/>
      </c>
      <c r="GE428" s="233" t="str">
        <f>IF(Deník!$W428&lt;&gt;"",IF(Deník!$Y428=Statistika!$F$89,Deník!$W428,""),"")</f>
        <v/>
      </c>
      <c r="GF428" s="233" t="str">
        <f>IF(Deník!$W428&lt;&gt;"",IF(Deník!$Y428=Statistika!$F$90,Deník!$W428,""),"")</f>
        <v/>
      </c>
      <c r="GG428" s="233" t="str">
        <f>IF(Deník!$W428&lt;&gt;"",IF(Deník!$Y428=Statistika!$F$91,Deník!$W428,""),"")</f>
        <v/>
      </c>
      <c r="GH428" s="233"/>
      <c r="GI428" s="233" t="str">
        <f>IF(Deník!$W428&lt;&gt;"",IF(Deník!$AB428=Statistika!$L$100,Deník!$W428,""),"")</f>
        <v/>
      </c>
      <c r="GJ428" s="233" t="str">
        <f>IF(Deník!$W428&lt;&gt;"",IF(Deník!$AB428=Statistika!$L$101,Deník!$W428,""),"")</f>
        <v/>
      </c>
      <c r="GK428" s="233" t="str">
        <f>IF(Deník!$W428&lt;&gt;"",IF(Deník!$AB428=Statistika!$L$102,Deník!$W428,""),"")</f>
        <v/>
      </c>
      <c r="GL428" s="233" t="str">
        <f>IF(Deník!$W428&lt;&gt;"",IF(Deník!$AB428=Statistika!$L$103,Deník!$W428,""),"")</f>
        <v/>
      </c>
      <c r="GM428" s="233" t="str">
        <f>IF(Deník!$W428&lt;&gt;"",IF(Deník!$AB428=Statistika!$L$104,Deník!$W428,""),"")</f>
        <v/>
      </c>
      <c r="GN428" s="233" t="str">
        <f>IF(Deník!$W428&lt;&gt;"",IF(Deník!$AB428=Statistika!$L$105,Deník!$W428,""),"")</f>
        <v/>
      </c>
      <c r="GO428" s="233" t="str">
        <f>IF(Deník!$W428&lt;&gt;"",IF(Deník!$AB428=Statistika!$L$106,Deník!$W428,""),"")</f>
        <v/>
      </c>
      <c r="GP428" s="233" t="str">
        <f>IF(Deník!$W428&lt;&gt;"",IF(Deník!$AB428=Statistika!$L$107,Deník!$W428,""),"")</f>
        <v/>
      </c>
      <c r="GQ428" s="233" t="str">
        <f>IF(Deník!$W428&lt;&gt;"",IF(Deník!$AB428=Statistika!$L$108,Deník!$W428,""),"")</f>
        <v/>
      </c>
      <c r="GS428" s="233" t="str">
        <f>IF(Deník!$W428&lt;0,IF(Deník!$AC428=Statistika!$F$117,Deník!$W428,""),"")</f>
        <v/>
      </c>
      <c r="GT428" s="233" t="str">
        <f>IF(Deník!$W428&lt;0,IF(Deník!$AC428=Statistika!$F$118,Deník!$W428,""),"")</f>
        <v/>
      </c>
      <c r="GU428" s="233" t="str">
        <f>IF(Deník!$W428&lt;0,IF(Deník!$AC428=Statistika!$F$119,Deník!$W428,""),"")</f>
        <v/>
      </c>
      <c r="GV428" s="233" t="str">
        <f>IF(Deník!$W428&lt;0,IF(Deník!$AC428=Statistika!$F$120,Deník!$W428,""),"")</f>
        <v/>
      </c>
      <c r="GW428" s="233" t="str">
        <f>IF(Deník!$W428&lt;0,IF(Deník!$AC428=Statistika!$F$121,Deník!$W428,""),"")</f>
        <v/>
      </c>
      <c r="GX428" s="233" t="str">
        <f>IF(Deník!$W428&lt;0,IF(Deník!$AC428=Statistika!$F$122,Deník!$W428,""),"")</f>
        <v/>
      </c>
      <c r="GY428" s="233" t="str">
        <f>IF(Deník!$W428&lt;0,IF(Deník!$AC428=Statistika!$F$123,Deník!$W428,""),"")</f>
        <v/>
      </c>
      <c r="GZ428" s="233" t="str">
        <f>IF(Deník!$W428&lt;0,IF(Deník!$AC428=Statistika!$F$124,Deník!$W428,""),"")</f>
        <v/>
      </c>
      <c r="HA428" s="233" t="str">
        <f>IF(Deník!$W428&lt;0,IF(Deník!$AC428=Statistika!$F$125,Deník!$W428,""),"")</f>
        <v/>
      </c>
      <c r="HC428" s="233" t="str">
        <f>IF(Deník!$W428&lt;0,IF(Deník!$AD428=Statistika!$F$133,Deník!$W428,""),"")</f>
        <v/>
      </c>
      <c r="HD428" s="233" t="str">
        <f>IF(Deník!$W428&lt;0,IF(Deník!$AD428=Statistika!$F$134,Deník!$W428,""),"")</f>
        <v/>
      </c>
      <c r="HE428" s="233" t="str">
        <f>IF(Deník!$W428&lt;0,IF(Deník!$AD428=Statistika!$F$135,Deník!$W428,""),"")</f>
        <v/>
      </c>
      <c r="HF428" s="233" t="str">
        <f>IF(Deník!$W428&lt;0,IF(Deník!$AD428=Statistika!$F$136,Deník!$W428,""),"")</f>
        <v/>
      </c>
      <c r="HG428" s="233" t="str">
        <f>IF(Deník!$W428&lt;0,IF(Deník!$AD428=Statistika!$F$137,Deník!$W428,""),"")</f>
        <v/>
      </c>
      <c r="ID428" s="8">
        <f>Tabulka4[[#This Row],[Sloupec3]]</f>
        <v>0</v>
      </c>
      <c r="IE428" s="17" t="str">
        <f>IF(AND([1]Deník!$C428&gt;='[1]Měsíční shrnutí'!$D$1,[1]Deník!$C428&lt;='[1]Měsíční shrnutí'!$F$1),[1]Deník!$X428,"")</f>
        <v/>
      </c>
    </row>
    <row r="429" spans="1:239">
      <c r="A429" s="8">
        <f>Deník!C430</f>
        <v>0</v>
      </c>
      <c r="B429" s="50" t="str">
        <f>Deník!R430</f>
        <v/>
      </c>
      <c r="C429" s="102" t="str">
        <f>IF(AND(Deník!R430&gt;1,Deník!R430&lt;&gt;""),1,"")</f>
        <v/>
      </c>
      <c r="D429" s="102" t="str">
        <f>IF(AND(Deník!R430&lt;=0,Deník!R430&lt;&gt;""),1,"")</f>
        <v/>
      </c>
      <c r="E429" s="103" t="str">
        <f>IF(AND(Deník!R430&gt;=0,Deník!R430&lt;=1),1,"")</f>
        <v/>
      </c>
      <c r="F429" s="79" t="str">
        <f>IF(Deník!R430&lt;&gt;"",Deník!R430+F428,"")</f>
        <v/>
      </c>
      <c r="G429" s="85"/>
      <c r="H429" s="54" t="str">
        <f>IF(MONTH(Deník!$C429)=H$2,IF(AND(Deník!$R429&gt;=0,Deník!$R429&lt;=1),"BE",Deník!$R429),"")</f>
        <v/>
      </c>
      <c r="I429" s="11" t="str">
        <f>IF(MONTH(Deník!$C429)=I$2,IF(AND(Deník!$R429&gt;=0,Deník!$R429&lt;=1),"BE",Deník!$R429),"")</f>
        <v/>
      </c>
      <c r="J429" s="11" t="str">
        <f>IF(MONTH(Deník!$C429)=J$2,IF(AND(Deník!$R429&gt;=0,Deník!$R429&lt;=1),"BE",Deník!$R429),"")</f>
        <v/>
      </c>
      <c r="K429" s="11" t="str">
        <f>IF(MONTH(Deník!$C429)=K$2,IF(AND(Deník!$R429&gt;=0,Deník!$R429&lt;=1),"BE",Deník!$R429),"")</f>
        <v/>
      </c>
      <c r="L429" s="11" t="str">
        <f>IF(MONTH(Deník!$C429)=L$2,IF(AND(Deník!$R429&gt;=0,Deník!$R429&lt;=1),"BE",Deník!$R429),"")</f>
        <v/>
      </c>
      <c r="M429" s="11" t="str">
        <f>IF(MONTH(Deník!$C429)=M$2,IF(AND(Deník!$R429&gt;=0,Deník!$R429&lt;=1),"BE",Deník!$R429),"")</f>
        <v/>
      </c>
      <c r="N429" s="11" t="str">
        <f>IF(MONTH(Deník!$C429)=N$2,IF(AND(Deník!$R429&gt;=0,Deník!$R429&lt;=1),"BE",Deník!$R429),"")</f>
        <v/>
      </c>
      <c r="O429" s="11" t="str">
        <f>IF(MONTH(Deník!$C429)=O$2,IF(AND(Deník!$R429&gt;=0,Deník!$R429&lt;=1),"BE",Deník!$R429),"")</f>
        <v/>
      </c>
      <c r="P429" s="11" t="str">
        <f>IF(MONTH(Deník!$C429)=P$2,IF(AND(Deník!$R429&gt;=0,Deník!$R429&lt;=1),"BE",Deník!$R429),"")</f>
        <v/>
      </c>
      <c r="Q429" s="11" t="str">
        <f>IF(MONTH(Deník!$C429)=Q$2,IF(AND(Deník!$R429&gt;=0,Deník!$R429&lt;=1),"BE",Deník!$R429),"")</f>
        <v/>
      </c>
      <c r="R429" s="11" t="str">
        <f>IF(MONTH(Deník!$C429)=R$2,IF(AND(Deník!$R429&gt;=0,Deník!$R429&lt;=1),"BE",Deník!$R429),"")</f>
        <v/>
      </c>
      <c r="S429" s="57" t="str">
        <f>IF(MONTH(Deník!$C429)=S$2,IF(AND(Deník!$R429&gt;=0,Deník!$R429&lt;=1),"BE",Deník!$R429),"")</f>
        <v/>
      </c>
      <c r="U429" s="12"/>
      <c r="V429" s="12"/>
      <c r="X429" s="600" t="str">
        <f>IF(Deník!$R429&lt;&gt;"",IF(Deník!$B429=Statistika!$F$63,IF(AND(Deník!$R429&gt;=0,Deník!$R429&lt;=1),"BE",Deník!$R429),""),"")</f>
        <v/>
      </c>
      <c r="Y429" s="13" t="str">
        <f>IF(Deník!$R429&lt;&gt;"",IF(Deník!$B429=Statistika!$F$64,IF(AND(Deník!$R429&gt;=0,Deník!$R429&lt;=1),"BE",Deník!$R429),""),"")</f>
        <v/>
      </c>
      <c r="Z429" s="13" t="str">
        <f>IF(Deník!$R429&lt;&gt;"",IF(Deník!$B429=Statistika!$F$65,IF(AND(Deník!$R429&gt;=0,Deník!$R429&lt;=1),"BE",Deník!$R429),""),"")</f>
        <v/>
      </c>
      <c r="AA429" s="13" t="str">
        <f>IF(Deník!$R429&lt;&gt;"",IF(Deník!$B429=Statistika!$F$66,IF(AND(Deník!$R429&gt;=0,Deník!$R429&lt;=1),"BE",Deník!$R429),""),"")</f>
        <v/>
      </c>
      <c r="AB429" s="13" t="str">
        <f>IF(Deník!$R429&lt;&gt;"",IF(Deník!$B429=Statistika!$F$67,IF(AND(Deník!$R429&gt;=0,Deník!$R429&lt;=1),"BE",Deník!$R429),""),"")</f>
        <v/>
      </c>
      <c r="AC429" s="13" t="str">
        <f>IF(Deník!$R429&lt;&gt;"",IF(Deník!$B429=Statistika!$F$68,IF(AND(Deník!$R429&gt;=0,Deník!$R429&lt;=1),"BE",Deník!$R429),""),"")</f>
        <v/>
      </c>
      <c r="AD429" s="13" t="str">
        <f>IF(Deník!$R429&lt;&gt;"",IF(Deník!$B429=Statistika!$F$69,IF(AND(Deník!$R429&gt;=0,Deník!$R429&lt;=1),"BE",Deník!$R429),""),"")</f>
        <v/>
      </c>
      <c r="AE429" s="601" t="str">
        <f>IF(Deník!$R429&lt;&gt;"",IF(Deník!$B429=Statistika!$F$70,IF(AND(Deník!$R429&gt;=0,Deník!$R429&lt;=1),"BE",Deník!$R429),""),"")</f>
        <v/>
      </c>
      <c r="AF429" s="90"/>
      <c r="AG429" s="63" t="str">
        <f>IF(Deník!$R429&lt;&gt;"",IF(Deník!$J429="L",IF(AND(Deník!$R429&gt;=0,Deník!$R429&lt;=1),"BE",Deník!$R429),""),"")</f>
        <v/>
      </c>
      <c r="AH429" s="13" t="str">
        <f>IF(Deník!$R429&lt;&gt;"",IF(Deník!$J429="S",IF(AND(Deník!$R429&gt;=0,Deník!$R429&lt;=1),"BE",Deník!$R429),""),"")</f>
        <v/>
      </c>
      <c r="AI429" s="95"/>
      <c r="AJ429" s="71" t="str">
        <f>IF(Deník!N430&lt;&gt;"",Deník!N430*-1,"")</f>
        <v/>
      </c>
      <c r="AK429" s="88"/>
      <c r="AL429" s="63" t="str">
        <f>IF(WEEKDAY(Deník!$C429,2)=1,IF(AND(Deník!$R429&gt;=0,Deník!$R429&lt;=1),"BE",Deník!$R429),"")</f>
        <v/>
      </c>
      <c r="AM429" s="13" t="str">
        <f>IF(WEEKDAY(Deník!$C429,2)=2,IF(AND(Deník!$R429&gt;=0,Deník!$R429&lt;=1),"BE",Deník!$R429),"")</f>
        <v/>
      </c>
      <c r="AN429" s="13" t="str">
        <f>IF(WEEKDAY(Deník!$C429,2)=3,IF(AND(Deník!$R429&gt;=0,Deník!$R429&lt;=1),"BE",Deník!$R429),"")</f>
        <v/>
      </c>
      <c r="AO429" s="13" t="str">
        <f>IF(WEEKDAY(Deník!$C429,2)=4,IF(AND(Deník!$R429&gt;=0,Deník!$R429&lt;=1),"BE",Deník!$R429),"")</f>
        <v/>
      </c>
      <c r="AP429" s="60" t="str">
        <f>IF(WEEKDAY(Deník!$C429,2)=5,IF(AND(Deník!$R429&gt;=0,Deník!$R429&lt;=1),"BE",Deník!$R429),"")</f>
        <v/>
      </c>
      <c r="AQ429" s="99"/>
      <c r="AR429" s="100">
        <f>Deník!D429</f>
        <v>0</v>
      </c>
      <c r="AS429" s="63" t="str">
        <f>IF(Deník!$D429&lt;&gt;"",IF(AND(Deník!$D429&gt;=AS$2,Deník!$D429&lt;=AS$3),IF(AND(Deník!$R429&gt;=0,Deník!$R429&lt;=1),"BE",Deník!$R429),""),"")</f>
        <v/>
      </c>
      <c r="AT429" s="63" t="str">
        <f>IF(Deník!$D429&lt;&gt;"",IF(AND(Deník!$D429&gt;=AT$2,Deník!$D429&lt;=AT$3),IF(AND(Deník!$R429&gt;=0,Deník!$R429&lt;=1),"BE",Deník!$R429),""),"")</f>
        <v/>
      </c>
      <c r="AU429" s="63" t="str">
        <f>IF(Deník!$D429&lt;&gt;"",IF(AND(Deník!$D429&gt;=AU$2,Deník!$D429&lt;=AU$3),IF(AND(Deník!$R429&gt;=0,Deník!$R429&lt;=1),"BE",Deník!$R429),""),"")</f>
        <v/>
      </c>
      <c r="AV429" s="63" t="str">
        <f>IF(Deník!$D429&lt;&gt;"",IF(AND(Deník!$D429&gt;=AV$2,Deník!$D429&lt;=AV$3),IF(AND(Deník!$R429&gt;=0,Deník!$R429&lt;=1),"BE",Deník!$R429),""),"")</f>
        <v/>
      </c>
      <c r="AW429" s="63" t="str">
        <f>IF(Deník!$D429&lt;&gt;"",IF(AND(Deník!$D429&gt;=AW$2,Deník!$D429&lt;=AW$3),IF(AND(Deník!$R429&gt;=0,Deník!$R429&lt;=1),"BE",Deník!$R429),""),"")</f>
        <v/>
      </c>
      <c r="AX429" s="63" t="str">
        <f>IF(Deník!$D429&lt;&gt;"",IF(AND(Deník!$D429&gt;=AX$2,Deník!$D429&lt;=AX$3),IF(AND(Deník!$R429&gt;=0,Deník!$R429&lt;=1),"BE",Deník!$R429),""),"")</f>
        <v/>
      </c>
      <c r="AY429" s="63" t="str">
        <f>IF(Deník!$D429&lt;&gt;"",IF(AND(Deník!$D429&gt;=AY$2,Deník!$D429&lt;=AY$3),IF(AND(Deník!$R429&gt;=0,Deník!$R429&lt;=1),"BE",Deník!$R429),""),"")</f>
        <v/>
      </c>
      <c r="AZ429" s="63" t="str">
        <f>IF(Deník!$D429&lt;&gt;"",IF(AND(Deník!$D429&gt;=AZ$2,Deník!$D429&lt;=AZ$3),IF(AND(Deník!$R429&gt;=0,Deník!$R429&lt;=1),"BE",Deník!$R429),""),"")</f>
        <v/>
      </c>
      <c r="BA429" s="63" t="str">
        <f>IF(Deník!$D429&lt;&gt;"",IF(AND(Deník!$D429&gt;=BA$2,Deník!$D429&lt;=BA$3),IF(AND(Deník!$R429&gt;=0,Deník!$R429&lt;=1),"BE",Deník!$R429),""),"")</f>
        <v/>
      </c>
      <c r="BB429" s="63" t="str">
        <f>IF(Deník!$D429&lt;&gt;"",IF(AND(Deník!$D429&gt;=BB$2,Deník!$D429&lt;=BB$3),IF(AND(Deník!$R429&gt;=0,Deník!$R429&lt;=1),"BE",Deník!$R429),""),"")</f>
        <v/>
      </c>
      <c r="BC429" s="71" t="str">
        <f>IF(Deník!$D429&lt;&gt;"",IF(AND(Deník!$D429&gt;=BC$2,Deník!$D429&lt;=BC$3),IF(AND(Deník!$R429&gt;=0,Deník!$R429&lt;=1),"BE",Deník!$R429),""),"")</f>
        <v/>
      </c>
      <c r="BD429" s="20" t="str">
        <f>IF(Deník!$J430="S",(Deník!$M430-Deník!$K430),IF(Deník!$J430="L",(Deník!$K430-Deník!$M430),""))</f>
        <v/>
      </c>
      <c r="BE429" s="20" t="str">
        <f>IF(Deník!$J430="S",(Deník!$K430-Deník!$O430),IF(Deník!$J430="L",(Deník!$O430-Deník!$K430),""))</f>
        <v/>
      </c>
      <c r="BF429" s="20" t="str">
        <f>IF(Deník!$J430="S",(Deník!$K430-Deník!$L430),IF(Deník!$J430="L",(Deník!$L430-Deník!$K430),""))</f>
        <v/>
      </c>
      <c r="BG429" s="20" t="str">
        <f>IF(Deník!$J430="S",(Deník!$K430-Deník!$S430),IF(Deník!$J430="L",(Deník!$S430-Deník!$K430),""))</f>
        <v/>
      </c>
      <c r="BH429" s="20" t="str">
        <f>IF(Deník!$J430="S",(Deník!$K430-Deník!$U430),IF(Deník!$J430="L",(Deník!$U430-Deník!$K430),""))</f>
        <v/>
      </c>
      <c r="BI429" s="20" t="str">
        <f>IF(Deník!$R429&gt;1,Deník!$R429,"")</f>
        <v/>
      </c>
      <c r="BJ429" s="20" t="str">
        <f>IF(Deník!$R429&lt;0,Deník!$R429,"")</f>
        <v/>
      </c>
      <c r="BK429" s="17"/>
      <c r="BM429" s="233" t="str">
        <f>IF(Deník!$R429&lt;&gt;"",IF(Deník!$Y429=Statistika!$F$78,IF(AND(Deník!$R429&gt;=0,Deník!$R429&lt;=1),"BE",Deník!$R429),""),"")</f>
        <v/>
      </c>
      <c r="BN429" s="233" t="str">
        <f>IF(Deník!$R429&lt;&gt;"",IF(Deník!$Y429=Statistika!$F$79,IF(AND(Deník!$R429&gt;=0,Deník!$R429&lt;=1),"BE",Deník!$R429),""),"")</f>
        <v/>
      </c>
      <c r="BO429" s="233" t="str">
        <f>IF(Deník!$R429&lt;&gt;"",IF(Deník!$Y429=Statistika!$F$80,IF(AND(Deník!$R429&gt;=0,Deník!$R429&lt;=1),"BE",Deník!$R429),""),"")</f>
        <v/>
      </c>
      <c r="BP429" s="233" t="str">
        <f>IF(Deník!$R429&lt;&gt;"",IF(Deník!$Y429=Statistika!$F$81,IF(AND(Deník!$R429&gt;=0,Deník!$R429&lt;=1),"BE",Deník!$R429),""),"")</f>
        <v/>
      </c>
      <c r="BQ429" s="233" t="str">
        <f>IF(Deník!$R429&lt;&gt;"",IF(Deník!$Y429=Statistika!$F$82,IF(AND(Deník!$R429&gt;=0,Deník!$R429&lt;=1),"BE",Deník!$R429),""),"")</f>
        <v/>
      </c>
      <c r="BR429" s="233" t="str">
        <f>IF(Deník!$R429&lt;&gt;"",IF(Deník!$Y429=Statistika!$F$83,IF(AND(Deník!$R429&gt;=0,Deník!$R429&lt;=1),"BE",Deník!$R429),""),"")</f>
        <v/>
      </c>
      <c r="BS429" s="233" t="str">
        <f>IF(Deník!$R429&lt;&gt;"",IF(Deník!$Y429=Statistika!$F$84,IF(AND(Deník!$R429&gt;=0,Deník!$R429&lt;=1),"BE",Deník!$R429),""),"")</f>
        <v/>
      </c>
      <c r="BT429" s="233" t="str">
        <f>IF(Deník!$R429&lt;&gt;"",IF(Deník!$Y429=Statistika!$F$85,IF(AND(Deník!$R429&gt;=0,Deník!$R429&lt;=1),"BE",Deník!$R429),""),"")</f>
        <v/>
      </c>
      <c r="BU429" s="233" t="str">
        <f>IF(Deník!$R429&lt;&gt;"",IF(Deník!$Y429=Statistika!$F$86,IF(AND(Deník!$R429&gt;=0,Deník!$R429&lt;=1),"BE",Deník!$R429),""),"")</f>
        <v/>
      </c>
      <c r="BV429" s="233" t="str">
        <f>IF(Deník!$R429&lt;&gt;"",IF(Deník!$Y429=Statistika!$F$87,IF(AND(Deník!$R429&gt;=0,Deník!$R429&lt;=1),"BE",Deník!$R429),""),"")</f>
        <v/>
      </c>
      <c r="BW429" s="233" t="str">
        <f>IF(Deník!$R429&lt;&gt;"",IF(Deník!$Y429=Statistika!$F$88,IF(AND(Deník!$R429&gt;=0,Deník!$R429&lt;=1),"BE",Deník!$R429),""),"")</f>
        <v/>
      </c>
      <c r="BX429" s="233" t="str">
        <f>IF(Deník!$R429&lt;&gt;"",IF(Deník!$Y429=Statistika!$F$89,IF(AND(Deník!$R429&gt;=0,Deník!$R429&lt;=1),"BE",Deník!$R429),""),"")</f>
        <v/>
      </c>
      <c r="BY429" s="233" t="str">
        <f>IF(Deník!$R429&lt;&gt;"",IF(Deník!$Y429=Statistika!$F$90,IF(AND(Deník!$R429&gt;=0,Deník!$R429&lt;=1),"BE",Deník!$R429),""),"")</f>
        <v/>
      </c>
      <c r="BZ429" s="233" t="str">
        <f>IF(Deník!$R429&lt;&gt;"",IF(Deník!$Y429=Statistika!$F$91,IF(AND(Deník!$R429&gt;=0,Deník!$R429&lt;=1),"BE",Deník!$R429),""),"")</f>
        <v/>
      </c>
      <c r="CA429" s="233"/>
      <c r="CB429" s="233" t="str">
        <f>IF(Deník!$R429&lt;&gt;"",IF(Deník!$AB429="SL",IF(AND(Deník!$R429&gt;=0,Deník!$R429&lt;=1),"BE",Deník!$R429),""),"")</f>
        <v/>
      </c>
      <c r="CC429" s="233" t="str">
        <f>IF(Deník!$R429&lt;&gt;"",IF(Deník!$AB429="BE10",IF(AND(Deník!$R429&gt;=0,Deník!$R429&lt;=1),"BE",Deník!$R429),""),"")</f>
        <v/>
      </c>
      <c r="CD429" s="233" t="str">
        <f>IF(Deník!$R429&lt;&gt;"",IF(Deník!$AB429="BE15",IF(AND(Deník!$R429&gt;=0,Deník!$R429&lt;=1),"BE",Deník!$R429),""),"")</f>
        <v/>
      </c>
      <c r="CE429" s="233" t="str">
        <f>IF(Deník!$R429&lt;&gt;"",IF(Deník!$AB429="BE20",IF(AND(Deník!$R429&gt;=0,Deník!$R429&lt;=1),"BE",Deník!$R429),""),"")</f>
        <v/>
      </c>
      <c r="CF429" s="233" t="str">
        <f>IF(Deník!$R429&lt;&gt;"",IF(Deník!$AB429="TP1",IF(AND(Deník!$R429&gt;=0,Deník!$R429&lt;=1),"BE",Deník!$R429),""),"")</f>
        <v/>
      </c>
      <c r="CG429" s="233" t="str">
        <f>IF(Deník!$R429&lt;&gt;"",IF(Deník!$AB429="TP2",IF(AND(Deník!$R429&gt;=0,Deník!$R429&lt;=1),"BE",Deník!$R429),""),"")</f>
        <v/>
      </c>
      <c r="CH429" s="233" t="str">
        <f>IF(Deník!$R429&lt;&gt;"",IF(Deník!$AB429="TP3",IF(AND(Deník!$R429&gt;=0,Deník!$R429&lt;=1),"BE",Deník!$R429),""),"")</f>
        <v/>
      </c>
      <c r="CI429" s="233" t="str">
        <f>IF(Deník!$R429&lt;&gt;"",IF(Deník!$AB429="Trailing SL",IF(AND(Deník!$R429&gt;=0,Deník!$R429&lt;=1),"BE",Deník!$R429),""),"")</f>
        <v/>
      </c>
      <c r="CJ429" s="233" t="str">
        <f>IF(Deník!$R429&lt;&gt;"",IF(Deník!$AB429="Manual",IF(AND(Deník!$R429&gt;=0,Deník!$R429&lt;=1),"BE",Deník!$R429),""),"")</f>
        <v/>
      </c>
      <c r="CK429" s="233"/>
      <c r="CL429" s="233" t="str">
        <f>IF(Deník!$R429&lt;0,IF(Deník!$AC429=Statistika!$F$117,Deník!$R429,""),"")</f>
        <v/>
      </c>
      <c r="CM429" s="233" t="str">
        <f>IF(Deník!$R429&lt;0,IF(Deník!$AC429=Statistika!$F$118,Deník!$R429,""),"")</f>
        <v/>
      </c>
      <c r="CN429" s="233" t="str">
        <f>IF(Deník!$R429&lt;0,IF(Deník!$AC429=Statistika!$F$119,Deník!$R429,""),"")</f>
        <v/>
      </c>
      <c r="CO429" s="233" t="str">
        <f>IF(Deník!$R429&lt;0,IF(Deník!$AC429=Statistika!$F$120,Deník!$R429,""),"")</f>
        <v/>
      </c>
      <c r="CP429" s="233" t="str">
        <f>IF(Deník!$R429&lt;0,IF(Deník!$AC429=Statistika!$F$121,Deník!$R429,""),"")</f>
        <v/>
      </c>
      <c r="CQ429" s="233" t="str">
        <f>IF(Deník!$R429&lt;0,IF(Deník!$AC429=Statistika!$F$122,Deník!$R429,""),"")</f>
        <v/>
      </c>
      <c r="CR429" s="233" t="str">
        <f>IF(Deník!$R429&lt;0,IF(Deník!$AC429=Statistika!$F$123,Deník!$R429,""),"")</f>
        <v/>
      </c>
      <c r="CS429" s="233" t="str">
        <f>IF(Deník!$R429&lt;0,IF(Deník!$AC429=Statistika!$F$124,Deník!$R429,""),"")</f>
        <v/>
      </c>
      <c r="CT429" s="233" t="str">
        <f>IF(Deník!$R429&lt;0,IF(Deník!$AC429=Statistika!$F$125,Deník!$R429,""),"")</f>
        <v/>
      </c>
      <c r="CU429" s="233"/>
      <c r="CV429" s="233" t="str">
        <f>IF(Deník!$R429&lt;0,IF(Deník!$AD429=$CV$2,Deník!$R429,""),"")</f>
        <v/>
      </c>
      <c r="CW429" s="233" t="str">
        <f>IF(Deník!$R429&lt;0,IF(Deník!$AD429=$CW$2,Deník!$R429,""),"")</f>
        <v/>
      </c>
      <c r="CX429" s="233" t="str">
        <f>IF(Deník!$R429&lt;0,IF(Deník!$AD429=$CX$2,Deník!$R429,""),"")</f>
        <v/>
      </c>
      <c r="CY429" s="233" t="str">
        <f>IF(Deník!$R429&lt;0,IF(Deník!$AD429=$CY$2,Deník!$R429,""),"")</f>
        <v/>
      </c>
      <c r="CZ429" s="233" t="str">
        <f>IF(Deník!$R429&lt;0,IF(Deník!$AD429=$CZ$2,Deník!$R429,""),"")</f>
        <v/>
      </c>
      <c r="DL429" s="221">
        <f t="shared" si="18"/>
        <v>93847.029999999984</v>
      </c>
      <c r="DM429" s="220">
        <f t="shared" si="17"/>
        <v>-6.1529700000000132E-2</v>
      </c>
      <c r="DO429" s="50">
        <f>Deník!W430</f>
        <v>0</v>
      </c>
      <c r="DP429" s="102" t="str">
        <f>IF(AND(Deník!W430&gt;0),1,"")</f>
        <v/>
      </c>
      <c r="DQ429" s="102">
        <f>IF(AND(Deník!W430&lt;=0),1,"")</f>
        <v>1</v>
      </c>
      <c r="DR429" s="227"/>
      <c r="DS429" s="228"/>
      <c r="DT429" s="85"/>
      <c r="DU429" s="54">
        <f>IF(MONTH(Deník!$C429)=DU$2,Deník!$W429,"")</f>
        <v>0</v>
      </c>
      <c r="DV429" s="222" t="str">
        <f>IF(MONTH(Deník!$C429)=DV$2,Deník!$W429,"")</f>
        <v/>
      </c>
      <c r="DW429" s="222" t="str">
        <f>IF(MONTH(Deník!$C429)=DW$2,Deník!$W429,"")</f>
        <v/>
      </c>
      <c r="DX429" s="222" t="str">
        <f>IF(MONTH(Deník!$C429)=DX$2,Deník!$W429,"")</f>
        <v/>
      </c>
      <c r="DY429" s="222" t="str">
        <f>IF(MONTH(Deník!$C429)=DY$2,Deník!$W429,"")</f>
        <v/>
      </c>
      <c r="DZ429" s="222" t="str">
        <f>IF(MONTH(Deník!$C429)=DZ$2,Deník!$W429,"")</f>
        <v/>
      </c>
      <c r="EA429" s="222" t="str">
        <f>IF(MONTH(Deník!$C429)=EA$2,Deník!$W429,"")</f>
        <v/>
      </c>
      <c r="EB429" s="222" t="str">
        <f>IF(MONTH(Deník!$C429)=EB$2,Deník!$W429,"")</f>
        <v/>
      </c>
      <c r="EC429" s="222" t="str">
        <f>IF(MONTH(Deník!$C429)=EC$2,Deník!$W429,"")</f>
        <v/>
      </c>
      <c r="ED429" s="222" t="str">
        <f>IF(MONTH(Deník!$C429)=ED$2,Deník!$W429,"")</f>
        <v/>
      </c>
      <c r="EE429" s="222" t="str">
        <f>IF(MONTH(Deník!$C429)=EE$2,Deník!$W429,"")</f>
        <v/>
      </c>
      <c r="EF429" s="222" t="str">
        <f>IF(MONTH(Deník!$C429)=EF$2,Deník!$W429,"")</f>
        <v/>
      </c>
      <c r="EI429" s="600" t="str">
        <f>IF(Deník!$W429&lt;&gt;"",IF(Deník!$B429=Statistika!$F$63,Deník!$W429,""),"")</f>
        <v/>
      </c>
      <c r="EJ429" s="13" t="str">
        <f>IF(Deník!$W429&lt;&gt;"",IF(Deník!$B429=Statistika!$F$64,Deník!$W429,""),"")</f>
        <v/>
      </c>
      <c r="EK429" s="13" t="str">
        <f>IF(Deník!$W429&lt;&gt;"",IF(Deník!$B429=Statistika!$F$65,Deník!$W429,""),"")</f>
        <v/>
      </c>
      <c r="EL429" s="13" t="str">
        <f>IF(Deník!$W429&lt;&gt;"",IF(Deník!$B429=Statistika!$F$66,Deník!$W429,""),"")</f>
        <v/>
      </c>
      <c r="EM429" s="13" t="str">
        <f>IF(Deník!$W429&lt;&gt;"",IF(Deník!$B429=Statistika!$F$67,Deník!$W429,""),"")</f>
        <v/>
      </c>
      <c r="EN429" s="13" t="str">
        <f>IF(Deník!$W429&lt;&gt;"",IF(Deník!$B429=Statistika!$F$68,Deník!$W429,""),"")</f>
        <v/>
      </c>
      <c r="EO429" s="13" t="str">
        <f>IF(Deník!$W429&lt;&gt;"",IF(Deník!$B429=Statistika!$F$69,Deník!$W429,""),"")</f>
        <v/>
      </c>
      <c r="EP429" s="601" t="str">
        <f>IF(Deník!$W429&lt;&gt;"",IF(Deník!$B429=Statistika!$F$70,Deník!$W429,""),"")</f>
        <v/>
      </c>
      <c r="EQ429" s="90"/>
      <c r="ER429" s="63" t="str">
        <f>IF(Deník!$W429&lt;&gt;"",IF(Deník!$J429="L",Deník!$W429,""),"")</f>
        <v/>
      </c>
      <c r="ES429" s="13" t="str">
        <f>IF(Deník!$W429&lt;&gt;"",IF(Deník!$J429="S",Deník!$W429,""),"")</f>
        <v/>
      </c>
      <c r="ET429" s="95"/>
      <c r="EU429" s="88"/>
      <c r="EV429" s="63" t="str">
        <f>IF(WEEKDAY(Deník!$C429,2)=1,Deník!$W429,"")</f>
        <v/>
      </c>
      <c r="EW429" s="13" t="str">
        <f>IF(WEEKDAY(Deník!$C429,2)=2,Deník!$W429,"")</f>
        <v/>
      </c>
      <c r="EX429" s="13" t="str">
        <f>IF(WEEKDAY(Deník!$C429,2)=3,Deník!$W429,"")</f>
        <v/>
      </c>
      <c r="EY429" s="13" t="str">
        <f>IF(WEEKDAY(Deník!$C429,2)=4,Deník!$W429,"")</f>
        <v/>
      </c>
      <c r="EZ429" s="60" t="str">
        <f>IF(WEEKDAY(Deník!$C429,2)=5,Deník!$W429,"")</f>
        <v/>
      </c>
      <c r="FA429" s="99"/>
      <c r="FB429" s="100">
        <f>Deník!D429</f>
        <v>0</v>
      </c>
      <c r="FC429" s="63">
        <f>IF($FB429&lt;&gt;"",IF(AND($FB429&gt;=FC$2,$FB429&lt;=FC$3),Deník!$W429,""))</f>
        <v>0</v>
      </c>
      <c r="FD429" s="63" t="str">
        <f>IF($FB429&lt;&gt;"",IF(AND($FB429&gt;=FD$2,$FB429&lt;=FD$3),Deník!$W429,""))</f>
        <v/>
      </c>
      <c r="FE429" s="63" t="str">
        <f>IF($FB429&lt;&gt;"",IF(AND($FB429&gt;=FE$2,$FB429&lt;=FE$3),Deník!$W429,""))</f>
        <v/>
      </c>
      <c r="FF429" s="63" t="str">
        <f>IF($FB429&lt;&gt;"",IF(AND($FB429&gt;=FF$2,$FB429&lt;=FF$3),Deník!$W429,""))</f>
        <v/>
      </c>
      <c r="FG429" s="63" t="str">
        <f>IF($FB429&lt;&gt;"",IF(AND($FB429&gt;=FG$2,$FB429&lt;=FG$3),Deník!$W429,""))</f>
        <v/>
      </c>
      <c r="FH429" s="63" t="str">
        <f>IF($FB429&lt;&gt;"",IF(AND($FB429&gt;=FH$2,$FB429&lt;=FH$3),Deník!$W429,""))</f>
        <v/>
      </c>
      <c r="FI429" s="63" t="str">
        <f>IF($FB429&lt;&gt;"",IF(AND($FB429&gt;=FI$2,$FB429&lt;=FI$3),Deník!$W429,""))</f>
        <v/>
      </c>
      <c r="FJ429" s="63" t="str">
        <f>IF($FB429&lt;&gt;"",IF(AND($FB429&gt;=FJ$2,$FB429&lt;=FJ$3),Deník!$W429,""))</f>
        <v/>
      </c>
      <c r="FK429" s="63" t="str">
        <f>IF($FB429&lt;&gt;"",IF(AND($FB429&gt;=FK$2,$FB429&lt;=FK$3),Deník!$W429,""))</f>
        <v/>
      </c>
      <c r="FL429" s="63" t="str">
        <f>IF($FB429&lt;&gt;"",IF(AND($FB429&gt;=FL$2,$FB429&lt;=FL$3),Deník!$W429,""))</f>
        <v/>
      </c>
      <c r="FM429" s="63" t="str">
        <f>IF($FB429&lt;&gt;"",IF(AND($FB429&gt;=FM$2,$FB429&lt;=FM$3),Deník!$W429,""))</f>
        <v/>
      </c>
      <c r="FN429" s="13"/>
      <c r="FO429" s="20" t="str">
        <f>IF(Deník!$W429&gt;1,Deník!$W429,"")</f>
        <v/>
      </c>
      <c r="FP429" s="20" t="str">
        <f>IF(Deník!$W429&lt;0,Deník!$W429,"")</f>
        <v/>
      </c>
      <c r="FQ429" s="17"/>
      <c r="FS429" s="233"/>
      <c r="FT429" s="233" t="str">
        <f>IF(Deník!$W429&lt;&gt;"",IF(Deník!$Y429=Statistika!$F$78,Deník!$W429,""),"")</f>
        <v/>
      </c>
      <c r="FU429" s="233" t="str">
        <f>IF(Deník!$W429&lt;&gt;"",IF(Deník!$Y429=Statistika!$F$79,Deník!$W429,""),"")</f>
        <v/>
      </c>
      <c r="FV429" s="233" t="str">
        <f>IF(Deník!$W429&lt;&gt;"",IF(Deník!$Y429=Statistika!$F$80,Deník!$W429,""),"")</f>
        <v/>
      </c>
      <c r="FW429" s="233" t="str">
        <f>IF(Deník!$W429&lt;&gt;"",IF(Deník!$Y429=Statistika!$F$81,Deník!$W429,""),"")</f>
        <v/>
      </c>
      <c r="FX429" s="233" t="str">
        <f>IF(Deník!$W429&lt;&gt;"",IF(Deník!$Y429=Statistika!$F$82,Deník!$W429,""),"")</f>
        <v/>
      </c>
      <c r="FY429" s="233" t="str">
        <f>IF(Deník!$W429&lt;&gt;"",IF(Deník!$Y429=Statistika!$F$83,Deník!$W429,""),"")</f>
        <v/>
      </c>
      <c r="FZ429" s="233" t="str">
        <f>IF(Deník!$W429&lt;&gt;"",IF(Deník!$Y429=Statistika!$F$84,Deník!$W429,""),"")</f>
        <v/>
      </c>
      <c r="GA429" s="233" t="str">
        <f>IF(Deník!$W429&lt;&gt;"",IF(Deník!$Y429=Statistika!$F$85,Deník!$W429,""),"")</f>
        <v/>
      </c>
      <c r="GB429" s="233" t="str">
        <f>IF(Deník!$W429&lt;&gt;"",IF(Deník!$Y429=Statistika!$F$86,Deník!$W429,""),"")</f>
        <v/>
      </c>
      <c r="GC429" s="233" t="str">
        <f>IF(Deník!$W429&lt;&gt;"",IF(Deník!$Y429=Statistika!$F$87,Deník!$W429,""),"")</f>
        <v/>
      </c>
      <c r="GD429" s="233" t="str">
        <f>IF(Deník!$W429&lt;&gt;"",IF(Deník!$Y429=Statistika!$F$88,Deník!$W429,""),"")</f>
        <v/>
      </c>
      <c r="GE429" s="233" t="str">
        <f>IF(Deník!$W429&lt;&gt;"",IF(Deník!$Y429=Statistika!$F$89,Deník!$W429,""),"")</f>
        <v/>
      </c>
      <c r="GF429" s="233" t="str">
        <f>IF(Deník!$W429&lt;&gt;"",IF(Deník!$Y429=Statistika!$F$90,Deník!$W429,""),"")</f>
        <v/>
      </c>
      <c r="GG429" s="233" t="str">
        <f>IF(Deník!$W429&lt;&gt;"",IF(Deník!$Y429=Statistika!$F$91,Deník!$W429,""),"")</f>
        <v/>
      </c>
      <c r="GH429" s="233"/>
      <c r="GI429" s="233" t="str">
        <f>IF(Deník!$W429&lt;&gt;"",IF(Deník!$AB429=Statistika!$L$100,Deník!$W429,""),"")</f>
        <v/>
      </c>
      <c r="GJ429" s="233" t="str">
        <f>IF(Deník!$W429&lt;&gt;"",IF(Deník!$AB429=Statistika!$L$101,Deník!$W429,""),"")</f>
        <v/>
      </c>
      <c r="GK429" s="233" t="str">
        <f>IF(Deník!$W429&lt;&gt;"",IF(Deník!$AB429=Statistika!$L$102,Deník!$W429,""),"")</f>
        <v/>
      </c>
      <c r="GL429" s="233" t="str">
        <f>IF(Deník!$W429&lt;&gt;"",IF(Deník!$AB429=Statistika!$L$103,Deník!$W429,""),"")</f>
        <v/>
      </c>
      <c r="GM429" s="233" t="str">
        <f>IF(Deník!$W429&lt;&gt;"",IF(Deník!$AB429=Statistika!$L$104,Deník!$W429,""),"")</f>
        <v/>
      </c>
      <c r="GN429" s="233" t="str">
        <f>IF(Deník!$W429&lt;&gt;"",IF(Deník!$AB429=Statistika!$L$105,Deník!$W429,""),"")</f>
        <v/>
      </c>
      <c r="GO429" s="233" t="str">
        <f>IF(Deník!$W429&lt;&gt;"",IF(Deník!$AB429=Statistika!$L$106,Deník!$W429,""),"")</f>
        <v/>
      </c>
      <c r="GP429" s="233" t="str">
        <f>IF(Deník!$W429&lt;&gt;"",IF(Deník!$AB429=Statistika!$L$107,Deník!$W429,""),"")</f>
        <v/>
      </c>
      <c r="GQ429" s="233" t="str">
        <f>IF(Deník!$W429&lt;&gt;"",IF(Deník!$AB429=Statistika!$L$108,Deník!$W429,""),"")</f>
        <v/>
      </c>
      <c r="GS429" s="233" t="str">
        <f>IF(Deník!$W429&lt;0,IF(Deník!$AC429=Statistika!$F$117,Deník!$W429,""),"")</f>
        <v/>
      </c>
      <c r="GT429" s="233" t="str">
        <f>IF(Deník!$W429&lt;0,IF(Deník!$AC429=Statistika!$F$118,Deník!$W429,""),"")</f>
        <v/>
      </c>
      <c r="GU429" s="233" t="str">
        <f>IF(Deník!$W429&lt;0,IF(Deník!$AC429=Statistika!$F$119,Deník!$W429,""),"")</f>
        <v/>
      </c>
      <c r="GV429" s="233" t="str">
        <f>IF(Deník!$W429&lt;0,IF(Deník!$AC429=Statistika!$F$120,Deník!$W429,""),"")</f>
        <v/>
      </c>
      <c r="GW429" s="233" t="str">
        <f>IF(Deník!$W429&lt;0,IF(Deník!$AC429=Statistika!$F$121,Deník!$W429,""),"")</f>
        <v/>
      </c>
      <c r="GX429" s="233" t="str">
        <f>IF(Deník!$W429&lt;0,IF(Deník!$AC429=Statistika!$F$122,Deník!$W429,""),"")</f>
        <v/>
      </c>
      <c r="GY429" s="233" t="str">
        <f>IF(Deník!$W429&lt;0,IF(Deník!$AC429=Statistika!$F$123,Deník!$W429,""),"")</f>
        <v/>
      </c>
      <c r="GZ429" s="233" t="str">
        <f>IF(Deník!$W429&lt;0,IF(Deník!$AC429=Statistika!$F$124,Deník!$W429,""),"")</f>
        <v/>
      </c>
      <c r="HA429" s="233" t="str">
        <f>IF(Deník!$W429&lt;0,IF(Deník!$AC429=Statistika!$F$125,Deník!$W429,""),"")</f>
        <v/>
      </c>
      <c r="HC429" s="233" t="str">
        <f>IF(Deník!$W429&lt;0,IF(Deník!$AD429=Statistika!$F$133,Deník!$W429,""),"")</f>
        <v/>
      </c>
      <c r="HD429" s="233" t="str">
        <f>IF(Deník!$W429&lt;0,IF(Deník!$AD429=Statistika!$F$134,Deník!$W429,""),"")</f>
        <v/>
      </c>
      <c r="HE429" s="233" t="str">
        <f>IF(Deník!$W429&lt;0,IF(Deník!$AD429=Statistika!$F$135,Deník!$W429,""),"")</f>
        <v/>
      </c>
      <c r="HF429" s="233" t="str">
        <f>IF(Deník!$W429&lt;0,IF(Deník!$AD429=Statistika!$F$136,Deník!$W429,""),"")</f>
        <v/>
      </c>
      <c r="HG429" s="233" t="str">
        <f>IF(Deník!$W429&lt;0,IF(Deník!$AD429=Statistika!$F$137,Deník!$W429,""),"")</f>
        <v/>
      </c>
      <c r="ID429" s="8">
        <f>Tabulka4[[#This Row],[Sloupec3]]</f>
        <v>0</v>
      </c>
      <c r="IE429" s="17" t="str">
        <f>IF(AND([1]Deník!$C429&gt;='[1]Měsíční shrnutí'!$D$1,[1]Deník!$C429&lt;='[1]Měsíční shrnutí'!$F$1),[1]Deník!$X429,"")</f>
        <v/>
      </c>
    </row>
    <row r="430" spans="1:239">
      <c r="A430" s="8">
        <f>Deník!C431</f>
        <v>0</v>
      </c>
      <c r="B430" s="50" t="str">
        <f>Deník!R431</f>
        <v/>
      </c>
      <c r="C430" s="102" t="str">
        <f>IF(AND(Deník!R431&gt;1,Deník!R431&lt;&gt;""),1,"")</f>
        <v/>
      </c>
      <c r="D430" s="102" t="str">
        <f>IF(AND(Deník!R431&lt;=0,Deník!R431&lt;&gt;""),1,"")</f>
        <v/>
      </c>
      <c r="E430" s="103" t="str">
        <f>IF(AND(Deník!R431&gt;=0,Deník!R431&lt;=1),1,"")</f>
        <v/>
      </c>
      <c r="F430" s="79" t="str">
        <f>IF(Deník!R431&lt;&gt;"",Deník!R431+F429,"")</f>
        <v/>
      </c>
      <c r="G430" s="85"/>
      <c r="H430" s="54" t="str">
        <f>IF(MONTH(Deník!$C430)=H$2,IF(AND(Deník!$R430&gt;=0,Deník!$R430&lt;=1),"BE",Deník!$R430),"")</f>
        <v/>
      </c>
      <c r="I430" s="11" t="str">
        <f>IF(MONTH(Deník!$C430)=I$2,IF(AND(Deník!$R430&gt;=0,Deník!$R430&lt;=1),"BE",Deník!$R430),"")</f>
        <v/>
      </c>
      <c r="J430" s="11" t="str">
        <f>IF(MONTH(Deník!$C430)=J$2,IF(AND(Deník!$R430&gt;=0,Deník!$R430&lt;=1),"BE",Deník!$R430),"")</f>
        <v/>
      </c>
      <c r="K430" s="11" t="str">
        <f>IF(MONTH(Deník!$C430)=K$2,IF(AND(Deník!$R430&gt;=0,Deník!$R430&lt;=1),"BE",Deník!$R430),"")</f>
        <v/>
      </c>
      <c r="L430" s="11" t="str">
        <f>IF(MONTH(Deník!$C430)=L$2,IF(AND(Deník!$R430&gt;=0,Deník!$R430&lt;=1),"BE",Deník!$R430),"")</f>
        <v/>
      </c>
      <c r="M430" s="11" t="str">
        <f>IF(MONTH(Deník!$C430)=M$2,IF(AND(Deník!$R430&gt;=0,Deník!$R430&lt;=1),"BE",Deník!$R430),"")</f>
        <v/>
      </c>
      <c r="N430" s="11" t="str">
        <f>IF(MONTH(Deník!$C430)=N$2,IF(AND(Deník!$R430&gt;=0,Deník!$R430&lt;=1),"BE",Deník!$R430),"")</f>
        <v/>
      </c>
      <c r="O430" s="11" t="str">
        <f>IF(MONTH(Deník!$C430)=O$2,IF(AND(Deník!$R430&gt;=0,Deník!$R430&lt;=1),"BE",Deník!$R430),"")</f>
        <v/>
      </c>
      <c r="P430" s="11" t="str">
        <f>IF(MONTH(Deník!$C430)=P$2,IF(AND(Deník!$R430&gt;=0,Deník!$R430&lt;=1),"BE",Deník!$R430),"")</f>
        <v/>
      </c>
      <c r="Q430" s="11" t="str">
        <f>IF(MONTH(Deník!$C430)=Q$2,IF(AND(Deník!$R430&gt;=0,Deník!$R430&lt;=1),"BE",Deník!$R430),"")</f>
        <v/>
      </c>
      <c r="R430" s="11" t="str">
        <f>IF(MONTH(Deník!$C430)=R$2,IF(AND(Deník!$R430&gt;=0,Deník!$R430&lt;=1),"BE",Deník!$R430),"")</f>
        <v/>
      </c>
      <c r="S430" s="57" t="str">
        <f>IF(MONTH(Deník!$C430)=S$2,IF(AND(Deník!$R430&gt;=0,Deník!$R430&lt;=1),"BE",Deník!$R430),"")</f>
        <v/>
      </c>
      <c r="U430" s="12"/>
      <c r="V430" s="12"/>
      <c r="X430" s="600" t="str">
        <f>IF(Deník!$R430&lt;&gt;"",IF(Deník!$B430=Statistika!$F$63,IF(AND(Deník!$R430&gt;=0,Deník!$R430&lt;=1),"BE",Deník!$R430),""),"")</f>
        <v/>
      </c>
      <c r="Y430" s="13" t="str">
        <f>IF(Deník!$R430&lt;&gt;"",IF(Deník!$B430=Statistika!$F$64,IF(AND(Deník!$R430&gt;=0,Deník!$R430&lt;=1),"BE",Deník!$R430),""),"")</f>
        <v/>
      </c>
      <c r="Z430" s="13" t="str">
        <f>IF(Deník!$R430&lt;&gt;"",IF(Deník!$B430=Statistika!$F$65,IF(AND(Deník!$R430&gt;=0,Deník!$R430&lt;=1),"BE",Deník!$R430),""),"")</f>
        <v/>
      </c>
      <c r="AA430" s="13" t="str">
        <f>IF(Deník!$R430&lt;&gt;"",IF(Deník!$B430=Statistika!$F$66,IF(AND(Deník!$R430&gt;=0,Deník!$R430&lt;=1),"BE",Deník!$R430),""),"")</f>
        <v/>
      </c>
      <c r="AB430" s="13" t="str">
        <f>IF(Deník!$R430&lt;&gt;"",IF(Deník!$B430=Statistika!$F$67,IF(AND(Deník!$R430&gt;=0,Deník!$R430&lt;=1),"BE",Deník!$R430),""),"")</f>
        <v/>
      </c>
      <c r="AC430" s="13" t="str">
        <f>IF(Deník!$R430&lt;&gt;"",IF(Deník!$B430=Statistika!$F$68,IF(AND(Deník!$R430&gt;=0,Deník!$R430&lt;=1),"BE",Deník!$R430),""),"")</f>
        <v/>
      </c>
      <c r="AD430" s="13" t="str">
        <f>IF(Deník!$R430&lt;&gt;"",IF(Deník!$B430=Statistika!$F$69,IF(AND(Deník!$R430&gt;=0,Deník!$R430&lt;=1),"BE",Deník!$R430),""),"")</f>
        <v/>
      </c>
      <c r="AE430" s="601" t="str">
        <f>IF(Deník!$R430&lt;&gt;"",IF(Deník!$B430=Statistika!$F$70,IF(AND(Deník!$R430&gt;=0,Deník!$R430&lt;=1),"BE",Deník!$R430),""),"")</f>
        <v/>
      </c>
      <c r="AF430" s="90"/>
      <c r="AG430" s="63" t="str">
        <f>IF(Deník!$R430&lt;&gt;"",IF(Deník!$J430="L",IF(AND(Deník!$R430&gt;=0,Deník!$R430&lt;=1),"BE",Deník!$R430),""),"")</f>
        <v/>
      </c>
      <c r="AH430" s="13" t="str">
        <f>IF(Deník!$R430&lt;&gt;"",IF(Deník!$J430="S",IF(AND(Deník!$R430&gt;=0,Deník!$R430&lt;=1),"BE",Deník!$R430),""),"")</f>
        <v/>
      </c>
      <c r="AI430" s="95"/>
      <c r="AJ430" s="71" t="str">
        <f>IF(Deník!N431&lt;&gt;"",Deník!N431*-1,"")</f>
        <v/>
      </c>
      <c r="AK430" s="88"/>
      <c r="AL430" s="63" t="str">
        <f>IF(WEEKDAY(Deník!$C430,2)=1,IF(AND(Deník!$R430&gt;=0,Deník!$R430&lt;=1),"BE",Deník!$R430),"")</f>
        <v/>
      </c>
      <c r="AM430" s="13" t="str">
        <f>IF(WEEKDAY(Deník!$C430,2)=2,IF(AND(Deník!$R430&gt;=0,Deník!$R430&lt;=1),"BE",Deník!$R430),"")</f>
        <v/>
      </c>
      <c r="AN430" s="13" t="str">
        <f>IF(WEEKDAY(Deník!$C430,2)=3,IF(AND(Deník!$R430&gt;=0,Deník!$R430&lt;=1),"BE",Deník!$R430),"")</f>
        <v/>
      </c>
      <c r="AO430" s="13" t="str">
        <f>IF(WEEKDAY(Deník!$C430,2)=4,IF(AND(Deník!$R430&gt;=0,Deník!$R430&lt;=1),"BE",Deník!$R430),"")</f>
        <v/>
      </c>
      <c r="AP430" s="60" t="str">
        <f>IF(WEEKDAY(Deník!$C430,2)=5,IF(AND(Deník!$R430&gt;=0,Deník!$R430&lt;=1),"BE",Deník!$R430),"")</f>
        <v/>
      </c>
      <c r="AQ430" s="99"/>
      <c r="AR430" s="100">
        <f>Deník!D430</f>
        <v>0</v>
      </c>
      <c r="AS430" s="63" t="str">
        <f>IF(Deník!$D430&lt;&gt;"",IF(AND(Deník!$D430&gt;=AS$2,Deník!$D430&lt;=AS$3),IF(AND(Deník!$R430&gt;=0,Deník!$R430&lt;=1),"BE",Deník!$R430),""),"")</f>
        <v/>
      </c>
      <c r="AT430" s="63" t="str">
        <f>IF(Deník!$D430&lt;&gt;"",IF(AND(Deník!$D430&gt;=AT$2,Deník!$D430&lt;=AT$3),IF(AND(Deník!$R430&gt;=0,Deník!$R430&lt;=1),"BE",Deník!$R430),""),"")</f>
        <v/>
      </c>
      <c r="AU430" s="63" t="str">
        <f>IF(Deník!$D430&lt;&gt;"",IF(AND(Deník!$D430&gt;=AU$2,Deník!$D430&lt;=AU$3),IF(AND(Deník!$R430&gt;=0,Deník!$R430&lt;=1),"BE",Deník!$R430),""),"")</f>
        <v/>
      </c>
      <c r="AV430" s="63" t="str">
        <f>IF(Deník!$D430&lt;&gt;"",IF(AND(Deník!$D430&gt;=AV$2,Deník!$D430&lt;=AV$3),IF(AND(Deník!$R430&gt;=0,Deník!$R430&lt;=1),"BE",Deník!$R430),""),"")</f>
        <v/>
      </c>
      <c r="AW430" s="63" t="str">
        <f>IF(Deník!$D430&lt;&gt;"",IF(AND(Deník!$D430&gt;=AW$2,Deník!$D430&lt;=AW$3),IF(AND(Deník!$R430&gt;=0,Deník!$R430&lt;=1),"BE",Deník!$R430),""),"")</f>
        <v/>
      </c>
      <c r="AX430" s="63" t="str">
        <f>IF(Deník!$D430&lt;&gt;"",IF(AND(Deník!$D430&gt;=AX$2,Deník!$D430&lt;=AX$3),IF(AND(Deník!$R430&gt;=0,Deník!$R430&lt;=1),"BE",Deník!$R430),""),"")</f>
        <v/>
      </c>
      <c r="AY430" s="63" t="str">
        <f>IF(Deník!$D430&lt;&gt;"",IF(AND(Deník!$D430&gt;=AY$2,Deník!$D430&lt;=AY$3),IF(AND(Deník!$R430&gt;=0,Deník!$R430&lt;=1),"BE",Deník!$R430),""),"")</f>
        <v/>
      </c>
      <c r="AZ430" s="63" t="str">
        <f>IF(Deník!$D430&lt;&gt;"",IF(AND(Deník!$D430&gt;=AZ$2,Deník!$D430&lt;=AZ$3),IF(AND(Deník!$R430&gt;=0,Deník!$R430&lt;=1),"BE",Deník!$R430),""),"")</f>
        <v/>
      </c>
      <c r="BA430" s="63" t="str">
        <f>IF(Deník!$D430&lt;&gt;"",IF(AND(Deník!$D430&gt;=BA$2,Deník!$D430&lt;=BA$3),IF(AND(Deník!$R430&gt;=0,Deník!$R430&lt;=1),"BE",Deník!$R430),""),"")</f>
        <v/>
      </c>
      <c r="BB430" s="63" t="str">
        <f>IF(Deník!$D430&lt;&gt;"",IF(AND(Deník!$D430&gt;=BB$2,Deník!$D430&lt;=BB$3),IF(AND(Deník!$R430&gt;=0,Deník!$R430&lt;=1),"BE",Deník!$R430),""),"")</f>
        <v/>
      </c>
      <c r="BC430" s="71" t="str">
        <f>IF(Deník!$D430&lt;&gt;"",IF(AND(Deník!$D430&gt;=BC$2,Deník!$D430&lt;=BC$3),IF(AND(Deník!$R430&gt;=0,Deník!$R430&lt;=1),"BE",Deník!$R430),""),"")</f>
        <v/>
      </c>
      <c r="BD430" s="20" t="str">
        <f>IF(Deník!$J431="S",(Deník!$M431-Deník!$K431),IF(Deník!$J431="L",(Deník!$K431-Deník!$M431),""))</f>
        <v/>
      </c>
      <c r="BE430" s="20" t="str">
        <f>IF(Deník!$J431="S",(Deník!$K431-Deník!$O431),IF(Deník!$J431="L",(Deník!$O431-Deník!$K431),""))</f>
        <v/>
      </c>
      <c r="BF430" s="20" t="str">
        <f>IF(Deník!$J431="S",(Deník!$K431-Deník!$L431),IF(Deník!$J431="L",(Deník!$L431-Deník!$K431),""))</f>
        <v/>
      </c>
      <c r="BG430" s="20" t="str">
        <f>IF(Deník!$J431="S",(Deník!$K431-Deník!$S431),IF(Deník!$J431="L",(Deník!$S431-Deník!$K431),""))</f>
        <v/>
      </c>
      <c r="BH430" s="20" t="str">
        <f>IF(Deník!$J431="S",(Deník!$K431-Deník!$U431),IF(Deník!$J431="L",(Deník!$U431-Deník!$K431),""))</f>
        <v/>
      </c>
      <c r="BI430" s="20" t="str">
        <f>IF(Deník!$R430&gt;1,Deník!$R430,"")</f>
        <v/>
      </c>
      <c r="BJ430" s="20" t="str">
        <f>IF(Deník!$R430&lt;0,Deník!$R430,"")</f>
        <v/>
      </c>
      <c r="BK430" s="17"/>
      <c r="BM430" s="233" t="str">
        <f>IF(Deník!$R430&lt;&gt;"",IF(Deník!$Y430=Statistika!$F$78,IF(AND(Deník!$R430&gt;=0,Deník!$R430&lt;=1),"BE",Deník!$R430),""),"")</f>
        <v/>
      </c>
      <c r="BN430" s="233" t="str">
        <f>IF(Deník!$R430&lt;&gt;"",IF(Deník!$Y430=Statistika!$F$79,IF(AND(Deník!$R430&gt;=0,Deník!$R430&lt;=1),"BE",Deník!$R430),""),"")</f>
        <v/>
      </c>
      <c r="BO430" s="233" t="str">
        <f>IF(Deník!$R430&lt;&gt;"",IF(Deník!$Y430=Statistika!$F$80,IF(AND(Deník!$R430&gt;=0,Deník!$R430&lt;=1),"BE",Deník!$R430),""),"")</f>
        <v/>
      </c>
      <c r="BP430" s="233" t="str">
        <f>IF(Deník!$R430&lt;&gt;"",IF(Deník!$Y430=Statistika!$F$81,IF(AND(Deník!$R430&gt;=0,Deník!$R430&lt;=1),"BE",Deník!$R430),""),"")</f>
        <v/>
      </c>
      <c r="BQ430" s="233" t="str">
        <f>IF(Deník!$R430&lt;&gt;"",IF(Deník!$Y430=Statistika!$F$82,IF(AND(Deník!$R430&gt;=0,Deník!$R430&lt;=1),"BE",Deník!$R430),""),"")</f>
        <v/>
      </c>
      <c r="BR430" s="233" t="str">
        <f>IF(Deník!$R430&lt;&gt;"",IF(Deník!$Y430=Statistika!$F$83,IF(AND(Deník!$R430&gt;=0,Deník!$R430&lt;=1),"BE",Deník!$R430),""),"")</f>
        <v/>
      </c>
      <c r="BS430" s="233" t="str">
        <f>IF(Deník!$R430&lt;&gt;"",IF(Deník!$Y430=Statistika!$F$84,IF(AND(Deník!$R430&gt;=0,Deník!$R430&lt;=1),"BE",Deník!$R430),""),"")</f>
        <v/>
      </c>
      <c r="BT430" s="233" t="str">
        <f>IF(Deník!$R430&lt;&gt;"",IF(Deník!$Y430=Statistika!$F$85,IF(AND(Deník!$R430&gt;=0,Deník!$R430&lt;=1),"BE",Deník!$R430),""),"")</f>
        <v/>
      </c>
      <c r="BU430" s="233" t="str">
        <f>IF(Deník!$R430&lt;&gt;"",IF(Deník!$Y430=Statistika!$F$86,IF(AND(Deník!$R430&gt;=0,Deník!$R430&lt;=1),"BE",Deník!$R430),""),"")</f>
        <v/>
      </c>
      <c r="BV430" s="233" t="str">
        <f>IF(Deník!$R430&lt;&gt;"",IF(Deník!$Y430=Statistika!$F$87,IF(AND(Deník!$R430&gt;=0,Deník!$R430&lt;=1),"BE",Deník!$R430),""),"")</f>
        <v/>
      </c>
      <c r="BW430" s="233" t="str">
        <f>IF(Deník!$R430&lt;&gt;"",IF(Deník!$Y430=Statistika!$F$88,IF(AND(Deník!$R430&gt;=0,Deník!$R430&lt;=1),"BE",Deník!$R430),""),"")</f>
        <v/>
      </c>
      <c r="BX430" s="233" t="str">
        <f>IF(Deník!$R430&lt;&gt;"",IF(Deník!$Y430=Statistika!$F$89,IF(AND(Deník!$R430&gt;=0,Deník!$R430&lt;=1),"BE",Deník!$R430),""),"")</f>
        <v/>
      </c>
      <c r="BY430" s="233" t="str">
        <f>IF(Deník!$R430&lt;&gt;"",IF(Deník!$Y430=Statistika!$F$90,IF(AND(Deník!$R430&gt;=0,Deník!$R430&lt;=1),"BE",Deník!$R430),""),"")</f>
        <v/>
      </c>
      <c r="BZ430" s="233" t="str">
        <f>IF(Deník!$R430&lt;&gt;"",IF(Deník!$Y430=Statistika!$F$91,IF(AND(Deník!$R430&gt;=0,Deník!$R430&lt;=1),"BE",Deník!$R430),""),"")</f>
        <v/>
      </c>
      <c r="CA430" s="233"/>
      <c r="CB430" s="233" t="str">
        <f>IF(Deník!$R430&lt;&gt;"",IF(Deník!$AB430="SL",IF(AND(Deník!$R430&gt;=0,Deník!$R430&lt;=1),"BE",Deník!$R430),""),"")</f>
        <v/>
      </c>
      <c r="CC430" s="233" t="str">
        <f>IF(Deník!$R430&lt;&gt;"",IF(Deník!$AB430="BE10",IF(AND(Deník!$R430&gt;=0,Deník!$R430&lt;=1),"BE",Deník!$R430),""),"")</f>
        <v/>
      </c>
      <c r="CD430" s="233" t="str">
        <f>IF(Deník!$R430&lt;&gt;"",IF(Deník!$AB430="BE15",IF(AND(Deník!$R430&gt;=0,Deník!$R430&lt;=1),"BE",Deník!$R430),""),"")</f>
        <v/>
      </c>
      <c r="CE430" s="233" t="str">
        <f>IF(Deník!$R430&lt;&gt;"",IF(Deník!$AB430="BE20",IF(AND(Deník!$R430&gt;=0,Deník!$R430&lt;=1),"BE",Deník!$R430),""),"")</f>
        <v/>
      </c>
      <c r="CF430" s="233" t="str">
        <f>IF(Deník!$R430&lt;&gt;"",IF(Deník!$AB430="TP1",IF(AND(Deník!$R430&gt;=0,Deník!$R430&lt;=1),"BE",Deník!$R430),""),"")</f>
        <v/>
      </c>
      <c r="CG430" s="233" t="str">
        <f>IF(Deník!$R430&lt;&gt;"",IF(Deník!$AB430="TP2",IF(AND(Deník!$R430&gt;=0,Deník!$R430&lt;=1),"BE",Deník!$R430),""),"")</f>
        <v/>
      </c>
      <c r="CH430" s="233" t="str">
        <f>IF(Deník!$R430&lt;&gt;"",IF(Deník!$AB430="TP3",IF(AND(Deník!$R430&gt;=0,Deník!$R430&lt;=1),"BE",Deník!$R430),""),"")</f>
        <v/>
      </c>
      <c r="CI430" s="233" t="str">
        <f>IF(Deník!$R430&lt;&gt;"",IF(Deník!$AB430="Trailing SL",IF(AND(Deník!$R430&gt;=0,Deník!$R430&lt;=1),"BE",Deník!$R430),""),"")</f>
        <v/>
      </c>
      <c r="CJ430" s="233" t="str">
        <f>IF(Deník!$R430&lt;&gt;"",IF(Deník!$AB430="Manual",IF(AND(Deník!$R430&gt;=0,Deník!$R430&lt;=1),"BE",Deník!$R430),""),"")</f>
        <v/>
      </c>
      <c r="CK430" s="233"/>
      <c r="CL430" s="233" t="str">
        <f>IF(Deník!$R430&lt;0,IF(Deník!$AC430=Statistika!$F$117,Deník!$R430,""),"")</f>
        <v/>
      </c>
      <c r="CM430" s="233" t="str">
        <f>IF(Deník!$R430&lt;0,IF(Deník!$AC430=Statistika!$F$118,Deník!$R430,""),"")</f>
        <v/>
      </c>
      <c r="CN430" s="233" t="str">
        <f>IF(Deník!$R430&lt;0,IF(Deník!$AC430=Statistika!$F$119,Deník!$R430,""),"")</f>
        <v/>
      </c>
      <c r="CO430" s="233" t="str">
        <f>IF(Deník!$R430&lt;0,IF(Deník!$AC430=Statistika!$F$120,Deník!$R430,""),"")</f>
        <v/>
      </c>
      <c r="CP430" s="233" t="str">
        <f>IF(Deník!$R430&lt;0,IF(Deník!$AC430=Statistika!$F$121,Deník!$R430,""),"")</f>
        <v/>
      </c>
      <c r="CQ430" s="233" t="str">
        <f>IF(Deník!$R430&lt;0,IF(Deník!$AC430=Statistika!$F$122,Deník!$R430,""),"")</f>
        <v/>
      </c>
      <c r="CR430" s="233" t="str">
        <f>IF(Deník!$R430&lt;0,IF(Deník!$AC430=Statistika!$F$123,Deník!$R430,""),"")</f>
        <v/>
      </c>
      <c r="CS430" s="233" t="str">
        <f>IF(Deník!$R430&lt;0,IF(Deník!$AC430=Statistika!$F$124,Deník!$R430,""),"")</f>
        <v/>
      </c>
      <c r="CT430" s="233" t="str">
        <f>IF(Deník!$R430&lt;0,IF(Deník!$AC430=Statistika!$F$125,Deník!$R430,""),"")</f>
        <v/>
      </c>
      <c r="CU430" s="233"/>
      <c r="CV430" s="233" t="str">
        <f>IF(Deník!$R430&lt;0,IF(Deník!$AD430=$CV$2,Deník!$R430,""),"")</f>
        <v/>
      </c>
      <c r="CW430" s="233" t="str">
        <f>IF(Deník!$R430&lt;0,IF(Deník!$AD430=$CW$2,Deník!$R430,""),"")</f>
        <v/>
      </c>
      <c r="CX430" s="233" t="str">
        <f>IF(Deník!$R430&lt;0,IF(Deník!$AD430=$CX$2,Deník!$R430,""),"")</f>
        <v/>
      </c>
      <c r="CY430" s="233" t="str">
        <f>IF(Deník!$R430&lt;0,IF(Deník!$AD430=$CY$2,Deník!$R430,""),"")</f>
        <v/>
      </c>
      <c r="CZ430" s="233" t="str">
        <f>IF(Deník!$R430&lt;0,IF(Deník!$AD430=$CZ$2,Deník!$R430,""),"")</f>
        <v/>
      </c>
      <c r="DL430" s="221">
        <f t="shared" si="18"/>
        <v>93847.029999999984</v>
      </c>
      <c r="DM430" s="220">
        <f t="shared" si="17"/>
        <v>-6.1529700000000132E-2</v>
      </c>
      <c r="DO430" s="50">
        <f>Deník!W431</f>
        <v>0</v>
      </c>
      <c r="DP430" s="102" t="str">
        <f>IF(AND(Deník!W431&gt;0),1,"")</f>
        <v/>
      </c>
      <c r="DQ430" s="102">
        <f>IF(AND(Deník!W431&lt;=0),1,"")</f>
        <v>1</v>
      </c>
      <c r="DR430" s="227"/>
      <c r="DS430" s="228"/>
      <c r="DT430" s="85"/>
      <c r="DU430" s="54">
        <f>IF(MONTH(Deník!$C430)=DU$2,Deník!$W430,"")</f>
        <v>0</v>
      </c>
      <c r="DV430" s="222" t="str">
        <f>IF(MONTH(Deník!$C430)=DV$2,Deník!$W430,"")</f>
        <v/>
      </c>
      <c r="DW430" s="222" t="str">
        <f>IF(MONTH(Deník!$C430)=DW$2,Deník!$W430,"")</f>
        <v/>
      </c>
      <c r="DX430" s="222" t="str">
        <f>IF(MONTH(Deník!$C430)=DX$2,Deník!$W430,"")</f>
        <v/>
      </c>
      <c r="DY430" s="222" t="str">
        <f>IF(MONTH(Deník!$C430)=DY$2,Deník!$W430,"")</f>
        <v/>
      </c>
      <c r="DZ430" s="222" t="str">
        <f>IF(MONTH(Deník!$C430)=DZ$2,Deník!$W430,"")</f>
        <v/>
      </c>
      <c r="EA430" s="222" t="str">
        <f>IF(MONTH(Deník!$C430)=EA$2,Deník!$W430,"")</f>
        <v/>
      </c>
      <c r="EB430" s="222" t="str">
        <f>IF(MONTH(Deník!$C430)=EB$2,Deník!$W430,"")</f>
        <v/>
      </c>
      <c r="EC430" s="222" t="str">
        <f>IF(MONTH(Deník!$C430)=EC$2,Deník!$W430,"")</f>
        <v/>
      </c>
      <c r="ED430" s="222" t="str">
        <f>IF(MONTH(Deník!$C430)=ED$2,Deník!$W430,"")</f>
        <v/>
      </c>
      <c r="EE430" s="222" t="str">
        <f>IF(MONTH(Deník!$C430)=EE$2,Deník!$W430,"")</f>
        <v/>
      </c>
      <c r="EF430" s="222" t="str">
        <f>IF(MONTH(Deník!$C430)=EF$2,Deník!$W430,"")</f>
        <v/>
      </c>
      <c r="EI430" s="600" t="str">
        <f>IF(Deník!$W430&lt;&gt;"",IF(Deník!$B430=Statistika!$F$63,Deník!$W430,""),"")</f>
        <v/>
      </c>
      <c r="EJ430" s="13" t="str">
        <f>IF(Deník!$W430&lt;&gt;"",IF(Deník!$B430=Statistika!$F$64,Deník!$W430,""),"")</f>
        <v/>
      </c>
      <c r="EK430" s="13" t="str">
        <f>IF(Deník!$W430&lt;&gt;"",IF(Deník!$B430=Statistika!$F$65,Deník!$W430,""),"")</f>
        <v/>
      </c>
      <c r="EL430" s="13" t="str">
        <f>IF(Deník!$W430&lt;&gt;"",IF(Deník!$B430=Statistika!$F$66,Deník!$W430,""),"")</f>
        <v/>
      </c>
      <c r="EM430" s="13" t="str">
        <f>IF(Deník!$W430&lt;&gt;"",IF(Deník!$B430=Statistika!$F$67,Deník!$W430,""),"")</f>
        <v/>
      </c>
      <c r="EN430" s="13" t="str">
        <f>IF(Deník!$W430&lt;&gt;"",IF(Deník!$B430=Statistika!$F$68,Deník!$W430,""),"")</f>
        <v/>
      </c>
      <c r="EO430" s="13" t="str">
        <f>IF(Deník!$W430&lt;&gt;"",IF(Deník!$B430=Statistika!$F$69,Deník!$W430,""),"")</f>
        <v/>
      </c>
      <c r="EP430" s="601" t="str">
        <f>IF(Deník!$W430&lt;&gt;"",IF(Deník!$B430=Statistika!$F$70,Deník!$W430,""),"")</f>
        <v/>
      </c>
      <c r="EQ430" s="90"/>
      <c r="ER430" s="63" t="str">
        <f>IF(Deník!$W430&lt;&gt;"",IF(Deník!$J430="L",Deník!$W430,""),"")</f>
        <v/>
      </c>
      <c r="ES430" s="13" t="str">
        <f>IF(Deník!$W430&lt;&gt;"",IF(Deník!$J430="S",Deník!$W430,""),"")</f>
        <v/>
      </c>
      <c r="ET430" s="95"/>
      <c r="EU430" s="88"/>
      <c r="EV430" s="63" t="str">
        <f>IF(WEEKDAY(Deník!$C430,2)=1,Deník!$W430,"")</f>
        <v/>
      </c>
      <c r="EW430" s="13" t="str">
        <f>IF(WEEKDAY(Deník!$C430,2)=2,Deník!$W430,"")</f>
        <v/>
      </c>
      <c r="EX430" s="13" t="str">
        <f>IF(WEEKDAY(Deník!$C430,2)=3,Deník!$W430,"")</f>
        <v/>
      </c>
      <c r="EY430" s="13" t="str">
        <f>IF(WEEKDAY(Deník!$C430,2)=4,Deník!$W430,"")</f>
        <v/>
      </c>
      <c r="EZ430" s="60" t="str">
        <f>IF(WEEKDAY(Deník!$C430,2)=5,Deník!$W430,"")</f>
        <v/>
      </c>
      <c r="FA430" s="99"/>
      <c r="FB430" s="100">
        <f>Deník!D430</f>
        <v>0</v>
      </c>
      <c r="FC430" s="63">
        <f>IF($FB430&lt;&gt;"",IF(AND($FB430&gt;=FC$2,$FB430&lt;=FC$3),Deník!$W430,""))</f>
        <v>0</v>
      </c>
      <c r="FD430" s="63" t="str">
        <f>IF($FB430&lt;&gt;"",IF(AND($FB430&gt;=FD$2,$FB430&lt;=FD$3),Deník!$W430,""))</f>
        <v/>
      </c>
      <c r="FE430" s="63" t="str">
        <f>IF($FB430&lt;&gt;"",IF(AND($FB430&gt;=FE$2,$FB430&lt;=FE$3),Deník!$W430,""))</f>
        <v/>
      </c>
      <c r="FF430" s="63" t="str">
        <f>IF($FB430&lt;&gt;"",IF(AND($FB430&gt;=FF$2,$FB430&lt;=FF$3),Deník!$W430,""))</f>
        <v/>
      </c>
      <c r="FG430" s="63" t="str">
        <f>IF($FB430&lt;&gt;"",IF(AND($FB430&gt;=FG$2,$FB430&lt;=FG$3),Deník!$W430,""))</f>
        <v/>
      </c>
      <c r="FH430" s="63" t="str">
        <f>IF($FB430&lt;&gt;"",IF(AND($FB430&gt;=FH$2,$FB430&lt;=FH$3),Deník!$W430,""))</f>
        <v/>
      </c>
      <c r="FI430" s="63" t="str">
        <f>IF($FB430&lt;&gt;"",IF(AND($FB430&gt;=FI$2,$FB430&lt;=FI$3),Deník!$W430,""))</f>
        <v/>
      </c>
      <c r="FJ430" s="63" t="str">
        <f>IF($FB430&lt;&gt;"",IF(AND($FB430&gt;=FJ$2,$FB430&lt;=FJ$3),Deník!$W430,""))</f>
        <v/>
      </c>
      <c r="FK430" s="63" t="str">
        <f>IF($FB430&lt;&gt;"",IF(AND($FB430&gt;=FK$2,$FB430&lt;=FK$3),Deník!$W430,""))</f>
        <v/>
      </c>
      <c r="FL430" s="63" t="str">
        <f>IF($FB430&lt;&gt;"",IF(AND($FB430&gt;=FL$2,$FB430&lt;=FL$3),Deník!$W430,""))</f>
        <v/>
      </c>
      <c r="FM430" s="63" t="str">
        <f>IF($FB430&lt;&gt;"",IF(AND($FB430&gt;=FM$2,$FB430&lt;=FM$3),Deník!$W430,""))</f>
        <v/>
      </c>
      <c r="FN430" s="13"/>
      <c r="FO430" s="20" t="str">
        <f>IF(Deník!$W430&gt;1,Deník!$W430,"")</f>
        <v/>
      </c>
      <c r="FP430" s="20" t="str">
        <f>IF(Deník!$W430&lt;0,Deník!$W430,"")</f>
        <v/>
      </c>
      <c r="FQ430" s="17"/>
      <c r="FS430" s="233"/>
      <c r="FT430" s="233" t="str">
        <f>IF(Deník!$W430&lt;&gt;"",IF(Deník!$Y430=Statistika!$F$78,Deník!$W430,""),"")</f>
        <v/>
      </c>
      <c r="FU430" s="233" t="str">
        <f>IF(Deník!$W430&lt;&gt;"",IF(Deník!$Y430=Statistika!$F$79,Deník!$W430,""),"")</f>
        <v/>
      </c>
      <c r="FV430" s="233" t="str">
        <f>IF(Deník!$W430&lt;&gt;"",IF(Deník!$Y430=Statistika!$F$80,Deník!$W430,""),"")</f>
        <v/>
      </c>
      <c r="FW430" s="233" t="str">
        <f>IF(Deník!$W430&lt;&gt;"",IF(Deník!$Y430=Statistika!$F$81,Deník!$W430,""),"")</f>
        <v/>
      </c>
      <c r="FX430" s="233" t="str">
        <f>IF(Deník!$W430&lt;&gt;"",IF(Deník!$Y430=Statistika!$F$82,Deník!$W430,""),"")</f>
        <v/>
      </c>
      <c r="FY430" s="233" t="str">
        <f>IF(Deník!$W430&lt;&gt;"",IF(Deník!$Y430=Statistika!$F$83,Deník!$W430,""),"")</f>
        <v/>
      </c>
      <c r="FZ430" s="233" t="str">
        <f>IF(Deník!$W430&lt;&gt;"",IF(Deník!$Y430=Statistika!$F$84,Deník!$W430,""),"")</f>
        <v/>
      </c>
      <c r="GA430" s="233" t="str">
        <f>IF(Deník!$W430&lt;&gt;"",IF(Deník!$Y430=Statistika!$F$85,Deník!$W430,""),"")</f>
        <v/>
      </c>
      <c r="GB430" s="233" t="str">
        <f>IF(Deník!$W430&lt;&gt;"",IF(Deník!$Y430=Statistika!$F$86,Deník!$W430,""),"")</f>
        <v/>
      </c>
      <c r="GC430" s="233" t="str">
        <f>IF(Deník!$W430&lt;&gt;"",IF(Deník!$Y430=Statistika!$F$87,Deník!$W430,""),"")</f>
        <v/>
      </c>
      <c r="GD430" s="233" t="str">
        <f>IF(Deník!$W430&lt;&gt;"",IF(Deník!$Y430=Statistika!$F$88,Deník!$W430,""),"")</f>
        <v/>
      </c>
      <c r="GE430" s="233" t="str">
        <f>IF(Deník!$W430&lt;&gt;"",IF(Deník!$Y430=Statistika!$F$89,Deník!$W430,""),"")</f>
        <v/>
      </c>
      <c r="GF430" s="233" t="str">
        <f>IF(Deník!$W430&lt;&gt;"",IF(Deník!$Y430=Statistika!$F$90,Deník!$W430,""),"")</f>
        <v/>
      </c>
      <c r="GG430" s="233" t="str">
        <f>IF(Deník!$W430&lt;&gt;"",IF(Deník!$Y430=Statistika!$F$91,Deník!$W430,""),"")</f>
        <v/>
      </c>
      <c r="GH430" s="233"/>
      <c r="GI430" s="233" t="str">
        <f>IF(Deník!$W430&lt;&gt;"",IF(Deník!$AB430=Statistika!$L$100,Deník!$W430,""),"")</f>
        <v/>
      </c>
      <c r="GJ430" s="233" t="str">
        <f>IF(Deník!$W430&lt;&gt;"",IF(Deník!$AB430=Statistika!$L$101,Deník!$W430,""),"")</f>
        <v/>
      </c>
      <c r="GK430" s="233" t="str">
        <f>IF(Deník!$W430&lt;&gt;"",IF(Deník!$AB430=Statistika!$L$102,Deník!$W430,""),"")</f>
        <v/>
      </c>
      <c r="GL430" s="233" t="str">
        <f>IF(Deník!$W430&lt;&gt;"",IF(Deník!$AB430=Statistika!$L$103,Deník!$W430,""),"")</f>
        <v/>
      </c>
      <c r="GM430" s="233" t="str">
        <f>IF(Deník!$W430&lt;&gt;"",IF(Deník!$AB430=Statistika!$L$104,Deník!$W430,""),"")</f>
        <v/>
      </c>
      <c r="GN430" s="233" t="str">
        <f>IF(Deník!$W430&lt;&gt;"",IF(Deník!$AB430=Statistika!$L$105,Deník!$W430,""),"")</f>
        <v/>
      </c>
      <c r="GO430" s="233" t="str">
        <f>IF(Deník!$W430&lt;&gt;"",IF(Deník!$AB430=Statistika!$L$106,Deník!$W430,""),"")</f>
        <v/>
      </c>
      <c r="GP430" s="233" t="str">
        <f>IF(Deník!$W430&lt;&gt;"",IF(Deník!$AB430=Statistika!$L$107,Deník!$W430,""),"")</f>
        <v/>
      </c>
      <c r="GQ430" s="233" t="str">
        <f>IF(Deník!$W430&lt;&gt;"",IF(Deník!$AB430=Statistika!$L$108,Deník!$W430,""),"")</f>
        <v/>
      </c>
      <c r="GS430" s="233" t="str">
        <f>IF(Deník!$W430&lt;0,IF(Deník!$AC430=Statistika!$F$117,Deník!$W430,""),"")</f>
        <v/>
      </c>
      <c r="GT430" s="233" t="str">
        <f>IF(Deník!$W430&lt;0,IF(Deník!$AC430=Statistika!$F$118,Deník!$W430,""),"")</f>
        <v/>
      </c>
      <c r="GU430" s="233" t="str">
        <f>IF(Deník!$W430&lt;0,IF(Deník!$AC430=Statistika!$F$119,Deník!$W430,""),"")</f>
        <v/>
      </c>
      <c r="GV430" s="233" t="str">
        <f>IF(Deník!$W430&lt;0,IF(Deník!$AC430=Statistika!$F$120,Deník!$W430,""),"")</f>
        <v/>
      </c>
      <c r="GW430" s="233" t="str">
        <f>IF(Deník!$W430&lt;0,IF(Deník!$AC430=Statistika!$F$121,Deník!$W430,""),"")</f>
        <v/>
      </c>
      <c r="GX430" s="233" t="str">
        <f>IF(Deník!$W430&lt;0,IF(Deník!$AC430=Statistika!$F$122,Deník!$W430,""),"")</f>
        <v/>
      </c>
      <c r="GY430" s="233" t="str">
        <f>IF(Deník!$W430&lt;0,IF(Deník!$AC430=Statistika!$F$123,Deník!$W430,""),"")</f>
        <v/>
      </c>
      <c r="GZ430" s="233" t="str">
        <f>IF(Deník!$W430&lt;0,IF(Deník!$AC430=Statistika!$F$124,Deník!$W430,""),"")</f>
        <v/>
      </c>
      <c r="HA430" s="233" t="str">
        <f>IF(Deník!$W430&lt;0,IF(Deník!$AC430=Statistika!$F$125,Deník!$W430,""),"")</f>
        <v/>
      </c>
      <c r="HC430" s="233" t="str">
        <f>IF(Deník!$W430&lt;0,IF(Deník!$AD430=Statistika!$F$133,Deník!$W430,""),"")</f>
        <v/>
      </c>
      <c r="HD430" s="233" t="str">
        <f>IF(Deník!$W430&lt;0,IF(Deník!$AD430=Statistika!$F$134,Deník!$W430,""),"")</f>
        <v/>
      </c>
      <c r="HE430" s="233" t="str">
        <f>IF(Deník!$W430&lt;0,IF(Deník!$AD430=Statistika!$F$135,Deník!$W430,""),"")</f>
        <v/>
      </c>
      <c r="HF430" s="233" t="str">
        <f>IF(Deník!$W430&lt;0,IF(Deník!$AD430=Statistika!$F$136,Deník!$W430,""),"")</f>
        <v/>
      </c>
      <c r="HG430" s="233" t="str">
        <f>IF(Deník!$W430&lt;0,IF(Deník!$AD430=Statistika!$F$137,Deník!$W430,""),"")</f>
        <v/>
      </c>
      <c r="ID430" s="8">
        <f>Tabulka4[[#This Row],[Sloupec3]]</f>
        <v>0</v>
      </c>
      <c r="IE430" s="17" t="str">
        <f>IF(AND([1]Deník!$C430&gt;='[1]Měsíční shrnutí'!$D$1,[1]Deník!$C430&lt;='[1]Měsíční shrnutí'!$F$1),[1]Deník!$X430,"")</f>
        <v/>
      </c>
    </row>
    <row r="431" spans="1:239">
      <c r="A431" s="8">
        <f>Deník!C432</f>
        <v>0</v>
      </c>
      <c r="B431" s="50" t="str">
        <f>Deník!R432</f>
        <v/>
      </c>
      <c r="C431" s="102" t="str">
        <f>IF(AND(Deník!R432&gt;1,Deník!R432&lt;&gt;""),1,"")</f>
        <v/>
      </c>
      <c r="D431" s="102" t="str">
        <f>IF(AND(Deník!R432&lt;=0,Deník!R432&lt;&gt;""),1,"")</f>
        <v/>
      </c>
      <c r="E431" s="103" t="str">
        <f>IF(AND(Deník!R432&gt;=0,Deník!R432&lt;=1),1,"")</f>
        <v/>
      </c>
      <c r="F431" s="79" t="str">
        <f>IF(Deník!R432&lt;&gt;"",Deník!R432+F430,"")</f>
        <v/>
      </c>
      <c r="G431" s="85"/>
      <c r="H431" s="54" t="str">
        <f>IF(MONTH(Deník!$C431)=H$2,IF(AND(Deník!$R431&gt;=0,Deník!$R431&lt;=1),"BE",Deník!$R431),"")</f>
        <v/>
      </c>
      <c r="I431" s="11" t="str">
        <f>IF(MONTH(Deník!$C431)=I$2,IF(AND(Deník!$R431&gt;=0,Deník!$R431&lt;=1),"BE",Deník!$R431),"")</f>
        <v/>
      </c>
      <c r="J431" s="11" t="str">
        <f>IF(MONTH(Deník!$C431)=J$2,IF(AND(Deník!$R431&gt;=0,Deník!$R431&lt;=1),"BE",Deník!$R431),"")</f>
        <v/>
      </c>
      <c r="K431" s="11" t="str">
        <f>IF(MONTH(Deník!$C431)=K$2,IF(AND(Deník!$R431&gt;=0,Deník!$R431&lt;=1),"BE",Deník!$R431),"")</f>
        <v/>
      </c>
      <c r="L431" s="11" t="str">
        <f>IF(MONTH(Deník!$C431)=L$2,IF(AND(Deník!$R431&gt;=0,Deník!$R431&lt;=1),"BE",Deník!$R431),"")</f>
        <v/>
      </c>
      <c r="M431" s="11" t="str">
        <f>IF(MONTH(Deník!$C431)=M$2,IF(AND(Deník!$R431&gt;=0,Deník!$R431&lt;=1),"BE",Deník!$R431),"")</f>
        <v/>
      </c>
      <c r="N431" s="11" t="str">
        <f>IF(MONTH(Deník!$C431)=N$2,IF(AND(Deník!$R431&gt;=0,Deník!$R431&lt;=1),"BE",Deník!$R431),"")</f>
        <v/>
      </c>
      <c r="O431" s="11" t="str">
        <f>IF(MONTH(Deník!$C431)=O$2,IF(AND(Deník!$R431&gt;=0,Deník!$R431&lt;=1),"BE",Deník!$R431),"")</f>
        <v/>
      </c>
      <c r="P431" s="11" t="str">
        <f>IF(MONTH(Deník!$C431)=P$2,IF(AND(Deník!$R431&gt;=0,Deník!$R431&lt;=1),"BE",Deník!$R431),"")</f>
        <v/>
      </c>
      <c r="Q431" s="11" t="str">
        <f>IF(MONTH(Deník!$C431)=Q$2,IF(AND(Deník!$R431&gt;=0,Deník!$R431&lt;=1),"BE",Deník!$R431),"")</f>
        <v/>
      </c>
      <c r="R431" s="11" t="str">
        <f>IF(MONTH(Deník!$C431)=R$2,IF(AND(Deník!$R431&gt;=0,Deník!$R431&lt;=1),"BE",Deník!$R431),"")</f>
        <v/>
      </c>
      <c r="S431" s="57" t="str">
        <f>IF(MONTH(Deník!$C431)=S$2,IF(AND(Deník!$R431&gt;=0,Deník!$R431&lt;=1),"BE",Deník!$R431),"")</f>
        <v/>
      </c>
      <c r="U431" s="12"/>
      <c r="V431" s="12"/>
      <c r="X431" s="600" t="str">
        <f>IF(Deník!$R431&lt;&gt;"",IF(Deník!$B431=Statistika!$F$63,IF(AND(Deník!$R431&gt;=0,Deník!$R431&lt;=1),"BE",Deník!$R431),""),"")</f>
        <v/>
      </c>
      <c r="Y431" s="13" t="str">
        <f>IF(Deník!$R431&lt;&gt;"",IF(Deník!$B431=Statistika!$F$64,IF(AND(Deník!$R431&gt;=0,Deník!$R431&lt;=1),"BE",Deník!$R431),""),"")</f>
        <v/>
      </c>
      <c r="Z431" s="13" t="str">
        <f>IF(Deník!$R431&lt;&gt;"",IF(Deník!$B431=Statistika!$F$65,IF(AND(Deník!$R431&gt;=0,Deník!$R431&lt;=1),"BE",Deník!$R431),""),"")</f>
        <v/>
      </c>
      <c r="AA431" s="13" t="str">
        <f>IF(Deník!$R431&lt;&gt;"",IF(Deník!$B431=Statistika!$F$66,IF(AND(Deník!$R431&gt;=0,Deník!$R431&lt;=1),"BE",Deník!$R431),""),"")</f>
        <v/>
      </c>
      <c r="AB431" s="13" t="str">
        <f>IF(Deník!$R431&lt;&gt;"",IF(Deník!$B431=Statistika!$F$67,IF(AND(Deník!$R431&gt;=0,Deník!$R431&lt;=1),"BE",Deník!$R431),""),"")</f>
        <v/>
      </c>
      <c r="AC431" s="13" t="str">
        <f>IF(Deník!$R431&lt;&gt;"",IF(Deník!$B431=Statistika!$F$68,IF(AND(Deník!$R431&gt;=0,Deník!$R431&lt;=1),"BE",Deník!$R431),""),"")</f>
        <v/>
      </c>
      <c r="AD431" s="13" t="str">
        <f>IF(Deník!$R431&lt;&gt;"",IF(Deník!$B431=Statistika!$F$69,IF(AND(Deník!$R431&gt;=0,Deník!$R431&lt;=1),"BE",Deník!$R431),""),"")</f>
        <v/>
      </c>
      <c r="AE431" s="601" t="str">
        <f>IF(Deník!$R431&lt;&gt;"",IF(Deník!$B431=Statistika!$F$70,IF(AND(Deník!$R431&gt;=0,Deník!$R431&lt;=1),"BE",Deník!$R431),""),"")</f>
        <v/>
      </c>
      <c r="AF431" s="90"/>
      <c r="AG431" s="63" t="str">
        <f>IF(Deník!$R431&lt;&gt;"",IF(Deník!$J431="L",IF(AND(Deník!$R431&gt;=0,Deník!$R431&lt;=1),"BE",Deník!$R431),""),"")</f>
        <v/>
      </c>
      <c r="AH431" s="13" t="str">
        <f>IF(Deník!$R431&lt;&gt;"",IF(Deník!$J431="S",IF(AND(Deník!$R431&gt;=0,Deník!$R431&lt;=1),"BE",Deník!$R431),""),"")</f>
        <v/>
      </c>
      <c r="AI431" s="95"/>
      <c r="AJ431" s="71" t="str">
        <f>IF(Deník!N432&lt;&gt;"",Deník!N432*-1,"")</f>
        <v/>
      </c>
      <c r="AK431" s="88"/>
      <c r="AL431" s="63" t="str">
        <f>IF(WEEKDAY(Deník!$C431,2)=1,IF(AND(Deník!$R431&gt;=0,Deník!$R431&lt;=1),"BE",Deník!$R431),"")</f>
        <v/>
      </c>
      <c r="AM431" s="13" t="str">
        <f>IF(WEEKDAY(Deník!$C431,2)=2,IF(AND(Deník!$R431&gt;=0,Deník!$R431&lt;=1),"BE",Deník!$R431),"")</f>
        <v/>
      </c>
      <c r="AN431" s="13" t="str">
        <f>IF(WEEKDAY(Deník!$C431,2)=3,IF(AND(Deník!$R431&gt;=0,Deník!$R431&lt;=1),"BE",Deník!$R431),"")</f>
        <v/>
      </c>
      <c r="AO431" s="13" t="str">
        <f>IF(WEEKDAY(Deník!$C431,2)=4,IF(AND(Deník!$R431&gt;=0,Deník!$R431&lt;=1),"BE",Deník!$R431),"")</f>
        <v/>
      </c>
      <c r="AP431" s="60" t="str">
        <f>IF(WEEKDAY(Deník!$C431,2)=5,IF(AND(Deník!$R431&gt;=0,Deník!$R431&lt;=1),"BE",Deník!$R431),"")</f>
        <v/>
      </c>
      <c r="AQ431" s="99"/>
      <c r="AR431" s="100">
        <f>Deník!D431</f>
        <v>0</v>
      </c>
      <c r="AS431" s="63" t="str">
        <f>IF(Deník!$D431&lt;&gt;"",IF(AND(Deník!$D431&gt;=AS$2,Deník!$D431&lt;=AS$3),IF(AND(Deník!$R431&gt;=0,Deník!$R431&lt;=1),"BE",Deník!$R431),""),"")</f>
        <v/>
      </c>
      <c r="AT431" s="63" t="str">
        <f>IF(Deník!$D431&lt;&gt;"",IF(AND(Deník!$D431&gt;=AT$2,Deník!$D431&lt;=AT$3),IF(AND(Deník!$R431&gt;=0,Deník!$R431&lt;=1),"BE",Deník!$R431),""),"")</f>
        <v/>
      </c>
      <c r="AU431" s="63" t="str">
        <f>IF(Deník!$D431&lt;&gt;"",IF(AND(Deník!$D431&gt;=AU$2,Deník!$D431&lt;=AU$3),IF(AND(Deník!$R431&gt;=0,Deník!$R431&lt;=1),"BE",Deník!$R431),""),"")</f>
        <v/>
      </c>
      <c r="AV431" s="63" t="str">
        <f>IF(Deník!$D431&lt;&gt;"",IF(AND(Deník!$D431&gt;=AV$2,Deník!$D431&lt;=AV$3),IF(AND(Deník!$R431&gt;=0,Deník!$R431&lt;=1),"BE",Deník!$R431),""),"")</f>
        <v/>
      </c>
      <c r="AW431" s="63" t="str">
        <f>IF(Deník!$D431&lt;&gt;"",IF(AND(Deník!$D431&gt;=AW$2,Deník!$D431&lt;=AW$3),IF(AND(Deník!$R431&gt;=0,Deník!$R431&lt;=1),"BE",Deník!$R431),""),"")</f>
        <v/>
      </c>
      <c r="AX431" s="63" t="str">
        <f>IF(Deník!$D431&lt;&gt;"",IF(AND(Deník!$D431&gt;=AX$2,Deník!$D431&lt;=AX$3),IF(AND(Deník!$R431&gt;=0,Deník!$R431&lt;=1),"BE",Deník!$R431),""),"")</f>
        <v/>
      </c>
      <c r="AY431" s="63" t="str">
        <f>IF(Deník!$D431&lt;&gt;"",IF(AND(Deník!$D431&gt;=AY$2,Deník!$D431&lt;=AY$3),IF(AND(Deník!$R431&gt;=0,Deník!$R431&lt;=1),"BE",Deník!$R431),""),"")</f>
        <v/>
      </c>
      <c r="AZ431" s="63" t="str">
        <f>IF(Deník!$D431&lt;&gt;"",IF(AND(Deník!$D431&gt;=AZ$2,Deník!$D431&lt;=AZ$3),IF(AND(Deník!$R431&gt;=0,Deník!$R431&lt;=1),"BE",Deník!$R431),""),"")</f>
        <v/>
      </c>
      <c r="BA431" s="63" t="str">
        <f>IF(Deník!$D431&lt;&gt;"",IF(AND(Deník!$D431&gt;=BA$2,Deník!$D431&lt;=BA$3),IF(AND(Deník!$R431&gt;=0,Deník!$R431&lt;=1),"BE",Deník!$R431),""),"")</f>
        <v/>
      </c>
      <c r="BB431" s="63" t="str">
        <f>IF(Deník!$D431&lt;&gt;"",IF(AND(Deník!$D431&gt;=BB$2,Deník!$D431&lt;=BB$3),IF(AND(Deník!$R431&gt;=0,Deník!$R431&lt;=1),"BE",Deník!$R431),""),"")</f>
        <v/>
      </c>
      <c r="BC431" s="71" t="str">
        <f>IF(Deník!$D431&lt;&gt;"",IF(AND(Deník!$D431&gt;=BC$2,Deník!$D431&lt;=BC$3),IF(AND(Deník!$R431&gt;=0,Deník!$R431&lt;=1),"BE",Deník!$R431),""),"")</f>
        <v/>
      </c>
      <c r="BD431" s="20" t="str">
        <f>IF(Deník!$J432="S",(Deník!$M432-Deník!$K432),IF(Deník!$J432="L",(Deník!$K432-Deník!$M432),""))</f>
        <v/>
      </c>
      <c r="BE431" s="20" t="str">
        <f>IF(Deník!$J432="S",(Deník!$K432-Deník!$O432),IF(Deník!$J432="L",(Deník!$O432-Deník!$K432),""))</f>
        <v/>
      </c>
      <c r="BF431" s="20" t="str">
        <f>IF(Deník!$J432="S",(Deník!$K432-Deník!$L432),IF(Deník!$J432="L",(Deník!$L432-Deník!$K432),""))</f>
        <v/>
      </c>
      <c r="BG431" s="20" t="str">
        <f>IF(Deník!$J432="S",(Deník!$K432-Deník!$S432),IF(Deník!$J432="L",(Deník!$S432-Deník!$K432),""))</f>
        <v/>
      </c>
      <c r="BH431" s="20" t="str">
        <f>IF(Deník!$J432="S",(Deník!$K432-Deník!$U432),IF(Deník!$J432="L",(Deník!$U432-Deník!$K432),""))</f>
        <v/>
      </c>
      <c r="BI431" s="20" t="str">
        <f>IF(Deník!$R431&gt;1,Deník!$R431,"")</f>
        <v/>
      </c>
      <c r="BJ431" s="20" t="str">
        <f>IF(Deník!$R431&lt;0,Deník!$R431,"")</f>
        <v/>
      </c>
      <c r="BK431" s="17"/>
      <c r="BM431" s="233" t="str">
        <f>IF(Deník!$R431&lt;&gt;"",IF(Deník!$Y431=Statistika!$F$78,IF(AND(Deník!$R431&gt;=0,Deník!$R431&lt;=1),"BE",Deník!$R431),""),"")</f>
        <v/>
      </c>
      <c r="BN431" s="233" t="str">
        <f>IF(Deník!$R431&lt;&gt;"",IF(Deník!$Y431=Statistika!$F$79,IF(AND(Deník!$R431&gt;=0,Deník!$R431&lt;=1),"BE",Deník!$R431),""),"")</f>
        <v/>
      </c>
      <c r="BO431" s="233" t="str">
        <f>IF(Deník!$R431&lt;&gt;"",IF(Deník!$Y431=Statistika!$F$80,IF(AND(Deník!$R431&gt;=0,Deník!$R431&lt;=1),"BE",Deník!$R431),""),"")</f>
        <v/>
      </c>
      <c r="BP431" s="233" t="str">
        <f>IF(Deník!$R431&lt;&gt;"",IF(Deník!$Y431=Statistika!$F$81,IF(AND(Deník!$R431&gt;=0,Deník!$R431&lt;=1),"BE",Deník!$R431),""),"")</f>
        <v/>
      </c>
      <c r="BQ431" s="233" t="str">
        <f>IF(Deník!$R431&lt;&gt;"",IF(Deník!$Y431=Statistika!$F$82,IF(AND(Deník!$R431&gt;=0,Deník!$R431&lt;=1),"BE",Deník!$R431),""),"")</f>
        <v/>
      </c>
      <c r="BR431" s="233" t="str">
        <f>IF(Deník!$R431&lt;&gt;"",IF(Deník!$Y431=Statistika!$F$83,IF(AND(Deník!$R431&gt;=0,Deník!$R431&lt;=1),"BE",Deník!$R431),""),"")</f>
        <v/>
      </c>
      <c r="BS431" s="233" t="str">
        <f>IF(Deník!$R431&lt;&gt;"",IF(Deník!$Y431=Statistika!$F$84,IF(AND(Deník!$R431&gt;=0,Deník!$R431&lt;=1),"BE",Deník!$R431),""),"")</f>
        <v/>
      </c>
      <c r="BT431" s="233" t="str">
        <f>IF(Deník!$R431&lt;&gt;"",IF(Deník!$Y431=Statistika!$F$85,IF(AND(Deník!$R431&gt;=0,Deník!$R431&lt;=1),"BE",Deník!$R431),""),"")</f>
        <v/>
      </c>
      <c r="BU431" s="233" t="str">
        <f>IF(Deník!$R431&lt;&gt;"",IF(Deník!$Y431=Statistika!$F$86,IF(AND(Deník!$R431&gt;=0,Deník!$R431&lt;=1),"BE",Deník!$R431),""),"")</f>
        <v/>
      </c>
      <c r="BV431" s="233" t="str">
        <f>IF(Deník!$R431&lt;&gt;"",IF(Deník!$Y431=Statistika!$F$87,IF(AND(Deník!$R431&gt;=0,Deník!$R431&lt;=1),"BE",Deník!$R431),""),"")</f>
        <v/>
      </c>
      <c r="BW431" s="233" t="str">
        <f>IF(Deník!$R431&lt;&gt;"",IF(Deník!$Y431=Statistika!$F$88,IF(AND(Deník!$R431&gt;=0,Deník!$R431&lt;=1),"BE",Deník!$R431),""),"")</f>
        <v/>
      </c>
      <c r="BX431" s="233" t="str">
        <f>IF(Deník!$R431&lt;&gt;"",IF(Deník!$Y431=Statistika!$F$89,IF(AND(Deník!$R431&gt;=0,Deník!$R431&lt;=1),"BE",Deník!$R431),""),"")</f>
        <v/>
      </c>
      <c r="BY431" s="233" t="str">
        <f>IF(Deník!$R431&lt;&gt;"",IF(Deník!$Y431=Statistika!$F$90,IF(AND(Deník!$R431&gt;=0,Deník!$R431&lt;=1),"BE",Deník!$R431),""),"")</f>
        <v/>
      </c>
      <c r="BZ431" s="233" t="str">
        <f>IF(Deník!$R431&lt;&gt;"",IF(Deník!$Y431=Statistika!$F$91,IF(AND(Deník!$R431&gt;=0,Deník!$R431&lt;=1),"BE",Deník!$R431),""),"")</f>
        <v/>
      </c>
      <c r="CA431" s="233"/>
      <c r="CB431" s="233" t="str">
        <f>IF(Deník!$R431&lt;&gt;"",IF(Deník!$AB431="SL",IF(AND(Deník!$R431&gt;=0,Deník!$R431&lt;=1),"BE",Deník!$R431),""),"")</f>
        <v/>
      </c>
      <c r="CC431" s="233" t="str">
        <f>IF(Deník!$R431&lt;&gt;"",IF(Deník!$AB431="BE10",IF(AND(Deník!$R431&gt;=0,Deník!$R431&lt;=1),"BE",Deník!$R431),""),"")</f>
        <v/>
      </c>
      <c r="CD431" s="233" t="str">
        <f>IF(Deník!$R431&lt;&gt;"",IF(Deník!$AB431="BE15",IF(AND(Deník!$R431&gt;=0,Deník!$R431&lt;=1),"BE",Deník!$R431),""),"")</f>
        <v/>
      </c>
      <c r="CE431" s="233" t="str">
        <f>IF(Deník!$R431&lt;&gt;"",IF(Deník!$AB431="BE20",IF(AND(Deník!$R431&gt;=0,Deník!$R431&lt;=1),"BE",Deník!$R431),""),"")</f>
        <v/>
      </c>
      <c r="CF431" s="233" t="str">
        <f>IF(Deník!$R431&lt;&gt;"",IF(Deník!$AB431="TP1",IF(AND(Deník!$R431&gt;=0,Deník!$R431&lt;=1),"BE",Deník!$R431),""),"")</f>
        <v/>
      </c>
      <c r="CG431" s="233" t="str">
        <f>IF(Deník!$R431&lt;&gt;"",IF(Deník!$AB431="TP2",IF(AND(Deník!$R431&gt;=0,Deník!$R431&lt;=1),"BE",Deník!$R431),""),"")</f>
        <v/>
      </c>
      <c r="CH431" s="233" t="str">
        <f>IF(Deník!$R431&lt;&gt;"",IF(Deník!$AB431="TP3",IF(AND(Deník!$R431&gt;=0,Deník!$R431&lt;=1),"BE",Deník!$R431),""),"")</f>
        <v/>
      </c>
      <c r="CI431" s="233" t="str">
        <f>IF(Deník!$R431&lt;&gt;"",IF(Deník!$AB431="Trailing SL",IF(AND(Deník!$R431&gt;=0,Deník!$R431&lt;=1),"BE",Deník!$R431),""),"")</f>
        <v/>
      </c>
      <c r="CJ431" s="233" t="str">
        <f>IF(Deník!$R431&lt;&gt;"",IF(Deník!$AB431="Manual",IF(AND(Deník!$R431&gt;=0,Deník!$R431&lt;=1),"BE",Deník!$R431),""),"")</f>
        <v/>
      </c>
      <c r="CK431" s="233"/>
      <c r="CL431" s="233" t="str">
        <f>IF(Deník!$R431&lt;0,IF(Deník!$AC431=Statistika!$F$117,Deník!$R431,""),"")</f>
        <v/>
      </c>
      <c r="CM431" s="233" t="str">
        <f>IF(Deník!$R431&lt;0,IF(Deník!$AC431=Statistika!$F$118,Deník!$R431,""),"")</f>
        <v/>
      </c>
      <c r="CN431" s="233" t="str">
        <f>IF(Deník!$R431&lt;0,IF(Deník!$AC431=Statistika!$F$119,Deník!$R431,""),"")</f>
        <v/>
      </c>
      <c r="CO431" s="233" t="str">
        <f>IF(Deník!$R431&lt;0,IF(Deník!$AC431=Statistika!$F$120,Deník!$R431,""),"")</f>
        <v/>
      </c>
      <c r="CP431" s="233" t="str">
        <f>IF(Deník!$R431&lt;0,IF(Deník!$AC431=Statistika!$F$121,Deník!$R431,""),"")</f>
        <v/>
      </c>
      <c r="CQ431" s="233" t="str">
        <f>IF(Deník!$R431&lt;0,IF(Deník!$AC431=Statistika!$F$122,Deník!$R431,""),"")</f>
        <v/>
      </c>
      <c r="CR431" s="233" t="str">
        <f>IF(Deník!$R431&lt;0,IF(Deník!$AC431=Statistika!$F$123,Deník!$R431,""),"")</f>
        <v/>
      </c>
      <c r="CS431" s="233" t="str">
        <f>IF(Deník!$R431&lt;0,IF(Deník!$AC431=Statistika!$F$124,Deník!$R431,""),"")</f>
        <v/>
      </c>
      <c r="CT431" s="233" t="str">
        <f>IF(Deník!$R431&lt;0,IF(Deník!$AC431=Statistika!$F$125,Deník!$R431,""),"")</f>
        <v/>
      </c>
      <c r="CU431" s="233"/>
      <c r="CV431" s="233" t="str">
        <f>IF(Deník!$R431&lt;0,IF(Deník!$AD431=$CV$2,Deník!$R431,""),"")</f>
        <v/>
      </c>
      <c r="CW431" s="233" t="str">
        <f>IF(Deník!$R431&lt;0,IF(Deník!$AD431=$CW$2,Deník!$R431,""),"")</f>
        <v/>
      </c>
      <c r="CX431" s="233" t="str">
        <f>IF(Deník!$R431&lt;0,IF(Deník!$AD431=$CX$2,Deník!$R431,""),"")</f>
        <v/>
      </c>
      <c r="CY431" s="233" t="str">
        <f>IF(Deník!$R431&lt;0,IF(Deník!$AD431=$CY$2,Deník!$R431,""),"")</f>
        <v/>
      </c>
      <c r="CZ431" s="233" t="str">
        <f>IF(Deník!$R431&lt;0,IF(Deník!$AD431=$CZ$2,Deník!$R431,""),"")</f>
        <v/>
      </c>
      <c r="DL431" s="221">
        <f t="shared" si="18"/>
        <v>93847.029999999984</v>
      </c>
      <c r="DM431" s="220">
        <f t="shared" si="17"/>
        <v>-6.1529700000000132E-2</v>
      </c>
      <c r="DO431" s="50">
        <f>Deník!W432</f>
        <v>0</v>
      </c>
      <c r="DP431" s="102" t="str">
        <f>IF(AND(Deník!W432&gt;0),1,"")</f>
        <v/>
      </c>
      <c r="DQ431" s="102">
        <f>IF(AND(Deník!W432&lt;=0),1,"")</f>
        <v>1</v>
      </c>
      <c r="DR431" s="227"/>
      <c r="DS431" s="228"/>
      <c r="DT431" s="85"/>
      <c r="DU431" s="54">
        <f>IF(MONTH(Deník!$C431)=DU$2,Deník!$W431,"")</f>
        <v>0</v>
      </c>
      <c r="DV431" s="222" t="str">
        <f>IF(MONTH(Deník!$C431)=DV$2,Deník!$W431,"")</f>
        <v/>
      </c>
      <c r="DW431" s="222" t="str">
        <f>IF(MONTH(Deník!$C431)=DW$2,Deník!$W431,"")</f>
        <v/>
      </c>
      <c r="DX431" s="222" t="str">
        <f>IF(MONTH(Deník!$C431)=DX$2,Deník!$W431,"")</f>
        <v/>
      </c>
      <c r="DY431" s="222" t="str">
        <f>IF(MONTH(Deník!$C431)=DY$2,Deník!$W431,"")</f>
        <v/>
      </c>
      <c r="DZ431" s="222" t="str">
        <f>IF(MONTH(Deník!$C431)=DZ$2,Deník!$W431,"")</f>
        <v/>
      </c>
      <c r="EA431" s="222" t="str">
        <f>IF(MONTH(Deník!$C431)=EA$2,Deník!$W431,"")</f>
        <v/>
      </c>
      <c r="EB431" s="222" t="str">
        <f>IF(MONTH(Deník!$C431)=EB$2,Deník!$W431,"")</f>
        <v/>
      </c>
      <c r="EC431" s="222" t="str">
        <f>IF(MONTH(Deník!$C431)=EC$2,Deník!$W431,"")</f>
        <v/>
      </c>
      <c r="ED431" s="222" t="str">
        <f>IF(MONTH(Deník!$C431)=ED$2,Deník!$W431,"")</f>
        <v/>
      </c>
      <c r="EE431" s="222" t="str">
        <f>IF(MONTH(Deník!$C431)=EE$2,Deník!$W431,"")</f>
        <v/>
      </c>
      <c r="EF431" s="222" t="str">
        <f>IF(MONTH(Deník!$C431)=EF$2,Deník!$W431,"")</f>
        <v/>
      </c>
      <c r="EI431" s="600" t="str">
        <f>IF(Deník!$W431&lt;&gt;"",IF(Deník!$B431=Statistika!$F$63,Deník!$W431,""),"")</f>
        <v/>
      </c>
      <c r="EJ431" s="13" t="str">
        <f>IF(Deník!$W431&lt;&gt;"",IF(Deník!$B431=Statistika!$F$64,Deník!$W431,""),"")</f>
        <v/>
      </c>
      <c r="EK431" s="13" t="str">
        <f>IF(Deník!$W431&lt;&gt;"",IF(Deník!$B431=Statistika!$F$65,Deník!$W431,""),"")</f>
        <v/>
      </c>
      <c r="EL431" s="13" t="str">
        <f>IF(Deník!$W431&lt;&gt;"",IF(Deník!$B431=Statistika!$F$66,Deník!$W431,""),"")</f>
        <v/>
      </c>
      <c r="EM431" s="13" t="str">
        <f>IF(Deník!$W431&lt;&gt;"",IF(Deník!$B431=Statistika!$F$67,Deník!$W431,""),"")</f>
        <v/>
      </c>
      <c r="EN431" s="13" t="str">
        <f>IF(Deník!$W431&lt;&gt;"",IF(Deník!$B431=Statistika!$F$68,Deník!$W431,""),"")</f>
        <v/>
      </c>
      <c r="EO431" s="13" t="str">
        <f>IF(Deník!$W431&lt;&gt;"",IF(Deník!$B431=Statistika!$F$69,Deník!$W431,""),"")</f>
        <v/>
      </c>
      <c r="EP431" s="601" t="str">
        <f>IF(Deník!$W431&lt;&gt;"",IF(Deník!$B431=Statistika!$F$70,Deník!$W431,""),"")</f>
        <v/>
      </c>
      <c r="EQ431" s="90"/>
      <c r="ER431" s="63" t="str">
        <f>IF(Deník!$W431&lt;&gt;"",IF(Deník!$J431="L",Deník!$W431,""),"")</f>
        <v/>
      </c>
      <c r="ES431" s="13" t="str">
        <f>IF(Deník!$W431&lt;&gt;"",IF(Deník!$J431="S",Deník!$W431,""),"")</f>
        <v/>
      </c>
      <c r="ET431" s="95"/>
      <c r="EU431" s="88"/>
      <c r="EV431" s="63" t="str">
        <f>IF(WEEKDAY(Deník!$C431,2)=1,Deník!$W431,"")</f>
        <v/>
      </c>
      <c r="EW431" s="13" t="str">
        <f>IF(WEEKDAY(Deník!$C431,2)=2,Deník!$W431,"")</f>
        <v/>
      </c>
      <c r="EX431" s="13" t="str">
        <f>IF(WEEKDAY(Deník!$C431,2)=3,Deník!$W431,"")</f>
        <v/>
      </c>
      <c r="EY431" s="13" t="str">
        <f>IF(WEEKDAY(Deník!$C431,2)=4,Deník!$W431,"")</f>
        <v/>
      </c>
      <c r="EZ431" s="60" t="str">
        <f>IF(WEEKDAY(Deník!$C431,2)=5,Deník!$W431,"")</f>
        <v/>
      </c>
      <c r="FA431" s="99"/>
      <c r="FB431" s="100">
        <f>Deník!D431</f>
        <v>0</v>
      </c>
      <c r="FC431" s="63">
        <f>IF($FB431&lt;&gt;"",IF(AND($FB431&gt;=FC$2,$FB431&lt;=FC$3),Deník!$W431,""))</f>
        <v>0</v>
      </c>
      <c r="FD431" s="63" t="str">
        <f>IF($FB431&lt;&gt;"",IF(AND($FB431&gt;=FD$2,$FB431&lt;=FD$3),Deník!$W431,""))</f>
        <v/>
      </c>
      <c r="FE431" s="63" t="str">
        <f>IF($FB431&lt;&gt;"",IF(AND($FB431&gt;=FE$2,$FB431&lt;=FE$3),Deník!$W431,""))</f>
        <v/>
      </c>
      <c r="FF431" s="63" t="str">
        <f>IF($FB431&lt;&gt;"",IF(AND($FB431&gt;=FF$2,$FB431&lt;=FF$3),Deník!$W431,""))</f>
        <v/>
      </c>
      <c r="FG431" s="63" t="str">
        <f>IF($FB431&lt;&gt;"",IF(AND($FB431&gt;=FG$2,$FB431&lt;=FG$3),Deník!$W431,""))</f>
        <v/>
      </c>
      <c r="FH431" s="63" t="str">
        <f>IF($FB431&lt;&gt;"",IF(AND($FB431&gt;=FH$2,$FB431&lt;=FH$3),Deník!$W431,""))</f>
        <v/>
      </c>
      <c r="FI431" s="63" t="str">
        <f>IF($FB431&lt;&gt;"",IF(AND($FB431&gt;=FI$2,$FB431&lt;=FI$3),Deník!$W431,""))</f>
        <v/>
      </c>
      <c r="FJ431" s="63" t="str">
        <f>IF($FB431&lt;&gt;"",IF(AND($FB431&gt;=FJ$2,$FB431&lt;=FJ$3),Deník!$W431,""))</f>
        <v/>
      </c>
      <c r="FK431" s="63" t="str">
        <f>IF($FB431&lt;&gt;"",IF(AND($FB431&gt;=FK$2,$FB431&lt;=FK$3),Deník!$W431,""))</f>
        <v/>
      </c>
      <c r="FL431" s="63" t="str">
        <f>IF($FB431&lt;&gt;"",IF(AND($FB431&gt;=FL$2,$FB431&lt;=FL$3),Deník!$W431,""))</f>
        <v/>
      </c>
      <c r="FM431" s="63" t="str">
        <f>IF($FB431&lt;&gt;"",IF(AND($FB431&gt;=FM$2,$FB431&lt;=FM$3),Deník!$W431,""))</f>
        <v/>
      </c>
      <c r="FN431" s="13"/>
      <c r="FO431" s="20" t="str">
        <f>IF(Deník!$W431&gt;1,Deník!$W431,"")</f>
        <v/>
      </c>
      <c r="FP431" s="20" t="str">
        <f>IF(Deník!$W431&lt;0,Deník!$W431,"")</f>
        <v/>
      </c>
      <c r="FQ431" s="17"/>
      <c r="FS431" s="233"/>
      <c r="FT431" s="233" t="str">
        <f>IF(Deník!$W431&lt;&gt;"",IF(Deník!$Y431=Statistika!$F$78,Deník!$W431,""),"")</f>
        <v/>
      </c>
      <c r="FU431" s="233" t="str">
        <f>IF(Deník!$W431&lt;&gt;"",IF(Deník!$Y431=Statistika!$F$79,Deník!$W431,""),"")</f>
        <v/>
      </c>
      <c r="FV431" s="233" t="str">
        <f>IF(Deník!$W431&lt;&gt;"",IF(Deník!$Y431=Statistika!$F$80,Deník!$W431,""),"")</f>
        <v/>
      </c>
      <c r="FW431" s="233" t="str">
        <f>IF(Deník!$W431&lt;&gt;"",IF(Deník!$Y431=Statistika!$F$81,Deník!$W431,""),"")</f>
        <v/>
      </c>
      <c r="FX431" s="233" t="str">
        <f>IF(Deník!$W431&lt;&gt;"",IF(Deník!$Y431=Statistika!$F$82,Deník!$W431,""),"")</f>
        <v/>
      </c>
      <c r="FY431" s="233" t="str">
        <f>IF(Deník!$W431&lt;&gt;"",IF(Deník!$Y431=Statistika!$F$83,Deník!$W431,""),"")</f>
        <v/>
      </c>
      <c r="FZ431" s="233" t="str">
        <f>IF(Deník!$W431&lt;&gt;"",IF(Deník!$Y431=Statistika!$F$84,Deník!$W431,""),"")</f>
        <v/>
      </c>
      <c r="GA431" s="233" t="str">
        <f>IF(Deník!$W431&lt;&gt;"",IF(Deník!$Y431=Statistika!$F$85,Deník!$W431,""),"")</f>
        <v/>
      </c>
      <c r="GB431" s="233" t="str">
        <f>IF(Deník!$W431&lt;&gt;"",IF(Deník!$Y431=Statistika!$F$86,Deník!$W431,""),"")</f>
        <v/>
      </c>
      <c r="GC431" s="233" t="str">
        <f>IF(Deník!$W431&lt;&gt;"",IF(Deník!$Y431=Statistika!$F$87,Deník!$W431,""),"")</f>
        <v/>
      </c>
      <c r="GD431" s="233" t="str">
        <f>IF(Deník!$W431&lt;&gt;"",IF(Deník!$Y431=Statistika!$F$88,Deník!$W431,""),"")</f>
        <v/>
      </c>
      <c r="GE431" s="233" t="str">
        <f>IF(Deník!$W431&lt;&gt;"",IF(Deník!$Y431=Statistika!$F$89,Deník!$W431,""),"")</f>
        <v/>
      </c>
      <c r="GF431" s="233" t="str">
        <f>IF(Deník!$W431&lt;&gt;"",IF(Deník!$Y431=Statistika!$F$90,Deník!$W431,""),"")</f>
        <v/>
      </c>
      <c r="GG431" s="233" t="str">
        <f>IF(Deník!$W431&lt;&gt;"",IF(Deník!$Y431=Statistika!$F$91,Deník!$W431,""),"")</f>
        <v/>
      </c>
      <c r="GH431" s="233"/>
      <c r="GI431" s="233" t="str">
        <f>IF(Deník!$W431&lt;&gt;"",IF(Deník!$AB431=Statistika!$L$100,Deník!$W431,""),"")</f>
        <v/>
      </c>
      <c r="GJ431" s="233" t="str">
        <f>IF(Deník!$W431&lt;&gt;"",IF(Deník!$AB431=Statistika!$L$101,Deník!$W431,""),"")</f>
        <v/>
      </c>
      <c r="GK431" s="233" t="str">
        <f>IF(Deník!$W431&lt;&gt;"",IF(Deník!$AB431=Statistika!$L$102,Deník!$W431,""),"")</f>
        <v/>
      </c>
      <c r="GL431" s="233" t="str">
        <f>IF(Deník!$W431&lt;&gt;"",IF(Deník!$AB431=Statistika!$L$103,Deník!$W431,""),"")</f>
        <v/>
      </c>
      <c r="GM431" s="233" t="str">
        <f>IF(Deník!$W431&lt;&gt;"",IF(Deník!$AB431=Statistika!$L$104,Deník!$W431,""),"")</f>
        <v/>
      </c>
      <c r="GN431" s="233" t="str">
        <f>IF(Deník!$W431&lt;&gt;"",IF(Deník!$AB431=Statistika!$L$105,Deník!$W431,""),"")</f>
        <v/>
      </c>
      <c r="GO431" s="233" t="str">
        <f>IF(Deník!$W431&lt;&gt;"",IF(Deník!$AB431=Statistika!$L$106,Deník!$W431,""),"")</f>
        <v/>
      </c>
      <c r="GP431" s="233" t="str">
        <f>IF(Deník!$W431&lt;&gt;"",IF(Deník!$AB431=Statistika!$L$107,Deník!$W431,""),"")</f>
        <v/>
      </c>
      <c r="GQ431" s="233" t="str">
        <f>IF(Deník!$W431&lt;&gt;"",IF(Deník!$AB431=Statistika!$L$108,Deník!$W431,""),"")</f>
        <v/>
      </c>
      <c r="GS431" s="233" t="str">
        <f>IF(Deník!$W431&lt;0,IF(Deník!$AC431=Statistika!$F$117,Deník!$W431,""),"")</f>
        <v/>
      </c>
      <c r="GT431" s="233" t="str">
        <f>IF(Deník!$W431&lt;0,IF(Deník!$AC431=Statistika!$F$118,Deník!$W431,""),"")</f>
        <v/>
      </c>
      <c r="GU431" s="233" t="str">
        <f>IF(Deník!$W431&lt;0,IF(Deník!$AC431=Statistika!$F$119,Deník!$W431,""),"")</f>
        <v/>
      </c>
      <c r="GV431" s="233" t="str">
        <f>IF(Deník!$W431&lt;0,IF(Deník!$AC431=Statistika!$F$120,Deník!$W431,""),"")</f>
        <v/>
      </c>
      <c r="GW431" s="233" t="str">
        <f>IF(Deník!$W431&lt;0,IF(Deník!$AC431=Statistika!$F$121,Deník!$W431,""),"")</f>
        <v/>
      </c>
      <c r="GX431" s="233" t="str">
        <f>IF(Deník!$W431&lt;0,IF(Deník!$AC431=Statistika!$F$122,Deník!$W431,""),"")</f>
        <v/>
      </c>
      <c r="GY431" s="233" t="str">
        <f>IF(Deník!$W431&lt;0,IF(Deník!$AC431=Statistika!$F$123,Deník!$W431,""),"")</f>
        <v/>
      </c>
      <c r="GZ431" s="233" t="str">
        <f>IF(Deník!$W431&lt;0,IF(Deník!$AC431=Statistika!$F$124,Deník!$W431,""),"")</f>
        <v/>
      </c>
      <c r="HA431" s="233" t="str">
        <f>IF(Deník!$W431&lt;0,IF(Deník!$AC431=Statistika!$F$125,Deník!$W431,""),"")</f>
        <v/>
      </c>
      <c r="HC431" s="233" t="str">
        <f>IF(Deník!$W431&lt;0,IF(Deník!$AD431=Statistika!$F$133,Deník!$W431,""),"")</f>
        <v/>
      </c>
      <c r="HD431" s="233" t="str">
        <f>IF(Deník!$W431&lt;0,IF(Deník!$AD431=Statistika!$F$134,Deník!$W431,""),"")</f>
        <v/>
      </c>
      <c r="HE431" s="233" t="str">
        <f>IF(Deník!$W431&lt;0,IF(Deník!$AD431=Statistika!$F$135,Deník!$W431,""),"")</f>
        <v/>
      </c>
      <c r="HF431" s="233" t="str">
        <f>IF(Deník!$W431&lt;0,IF(Deník!$AD431=Statistika!$F$136,Deník!$W431,""),"")</f>
        <v/>
      </c>
      <c r="HG431" s="233" t="str">
        <f>IF(Deník!$W431&lt;0,IF(Deník!$AD431=Statistika!$F$137,Deník!$W431,""),"")</f>
        <v/>
      </c>
      <c r="ID431" s="8">
        <f>Tabulka4[[#This Row],[Sloupec3]]</f>
        <v>0</v>
      </c>
      <c r="IE431" s="17" t="str">
        <f>IF(AND([1]Deník!$C431&gt;='[1]Měsíční shrnutí'!$D$1,[1]Deník!$C431&lt;='[1]Měsíční shrnutí'!$F$1),[1]Deník!$X431,"")</f>
        <v/>
      </c>
    </row>
    <row r="432" spans="1:239">
      <c r="A432" s="8">
        <f>Deník!C433</f>
        <v>0</v>
      </c>
      <c r="B432" s="50" t="str">
        <f>Deník!R433</f>
        <v/>
      </c>
      <c r="C432" s="102" t="str">
        <f>IF(AND(Deník!R433&gt;1,Deník!R433&lt;&gt;""),1,"")</f>
        <v/>
      </c>
      <c r="D432" s="102" t="str">
        <f>IF(AND(Deník!R433&lt;=0,Deník!R433&lt;&gt;""),1,"")</f>
        <v/>
      </c>
      <c r="E432" s="103" t="str">
        <f>IF(AND(Deník!R433&gt;=0,Deník!R433&lt;=1),1,"")</f>
        <v/>
      </c>
      <c r="F432" s="79" t="str">
        <f>IF(Deník!R433&lt;&gt;"",Deník!R433+F431,"")</f>
        <v/>
      </c>
      <c r="G432" s="85"/>
      <c r="H432" s="54" t="str">
        <f>IF(MONTH(Deník!$C432)=H$2,IF(AND(Deník!$R432&gt;=0,Deník!$R432&lt;=1),"BE",Deník!$R432),"")</f>
        <v/>
      </c>
      <c r="I432" s="11" t="str">
        <f>IF(MONTH(Deník!$C432)=I$2,IF(AND(Deník!$R432&gt;=0,Deník!$R432&lt;=1),"BE",Deník!$R432),"")</f>
        <v/>
      </c>
      <c r="J432" s="11" t="str">
        <f>IF(MONTH(Deník!$C432)=J$2,IF(AND(Deník!$R432&gt;=0,Deník!$R432&lt;=1),"BE",Deník!$R432),"")</f>
        <v/>
      </c>
      <c r="K432" s="11" t="str">
        <f>IF(MONTH(Deník!$C432)=K$2,IF(AND(Deník!$R432&gt;=0,Deník!$R432&lt;=1),"BE",Deník!$R432),"")</f>
        <v/>
      </c>
      <c r="L432" s="11" t="str">
        <f>IF(MONTH(Deník!$C432)=L$2,IF(AND(Deník!$R432&gt;=0,Deník!$R432&lt;=1),"BE",Deník!$R432),"")</f>
        <v/>
      </c>
      <c r="M432" s="11" t="str">
        <f>IF(MONTH(Deník!$C432)=M$2,IF(AND(Deník!$R432&gt;=0,Deník!$R432&lt;=1),"BE",Deník!$R432),"")</f>
        <v/>
      </c>
      <c r="N432" s="11" t="str">
        <f>IF(MONTH(Deník!$C432)=N$2,IF(AND(Deník!$R432&gt;=0,Deník!$R432&lt;=1),"BE",Deník!$R432),"")</f>
        <v/>
      </c>
      <c r="O432" s="11" t="str">
        <f>IF(MONTH(Deník!$C432)=O$2,IF(AND(Deník!$R432&gt;=0,Deník!$R432&lt;=1),"BE",Deník!$R432),"")</f>
        <v/>
      </c>
      <c r="P432" s="11" t="str">
        <f>IF(MONTH(Deník!$C432)=P$2,IF(AND(Deník!$R432&gt;=0,Deník!$R432&lt;=1),"BE",Deník!$R432),"")</f>
        <v/>
      </c>
      <c r="Q432" s="11" t="str">
        <f>IF(MONTH(Deník!$C432)=Q$2,IF(AND(Deník!$R432&gt;=0,Deník!$R432&lt;=1),"BE",Deník!$R432),"")</f>
        <v/>
      </c>
      <c r="R432" s="11" t="str">
        <f>IF(MONTH(Deník!$C432)=R$2,IF(AND(Deník!$R432&gt;=0,Deník!$R432&lt;=1),"BE",Deník!$R432),"")</f>
        <v/>
      </c>
      <c r="S432" s="57" t="str">
        <f>IF(MONTH(Deník!$C432)=S$2,IF(AND(Deník!$R432&gt;=0,Deník!$R432&lt;=1),"BE",Deník!$R432),"")</f>
        <v/>
      </c>
      <c r="U432" s="12"/>
      <c r="V432" s="12"/>
      <c r="X432" s="600" t="str">
        <f>IF(Deník!$R432&lt;&gt;"",IF(Deník!$B432=Statistika!$F$63,IF(AND(Deník!$R432&gt;=0,Deník!$R432&lt;=1),"BE",Deník!$R432),""),"")</f>
        <v/>
      </c>
      <c r="Y432" s="13" t="str">
        <f>IF(Deník!$R432&lt;&gt;"",IF(Deník!$B432=Statistika!$F$64,IF(AND(Deník!$R432&gt;=0,Deník!$R432&lt;=1),"BE",Deník!$R432),""),"")</f>
        <v/>
      </c>
      <c r="Z432" s="13" t="str">
        <f>IF(Deník!$R432&lt;&gt;"",IF(Deník!$B432=Statistika!$F$65,IF(AND(Deník!$R432&gt;=0,Deník!$R432&lt;=1),"BE",Deník!$R432),""),"")</f>
        <v/>
      </c>
      <c r="AA432" s="13" t="str">
        <f>IF(Deník!$R432&lt;&gt;"",IF(Deník!$B432=Statistika!$F$66,IF(AND(Deník!$R432&gt;=0,Deník!$R432&lt;=1),"BE",Deník!$R432),""),"")</f>
        <v/>
      </c>
      <c r="AB432" s="13" t="str">
        <f>IF(Deník!$R432&lt;&gt;"",IF(Deník!$B432=Statistika!$F$67,IF(AND(Deník!$R432&gt;=0,Deník!$R432&lt;=1),"BE",Deník!$R432),""),"")</f>
        <v/>
      </c>
      <c r="AC432" s="13" t="str">
        <f>IF(Deník!$R432&lt;&gt;"",IF(Deník!$B432=Statistika!$F$68,IF(AND(Deník!$R432&gt;=0,Deník!$R432&lt;=1),"BE",Deník!$R432),""),"")</f>
        <v/>
      </c>
      <c r="AD432" s="13" t="str">
        <f>IF(Deník!$R432&lt;&gt;"",IF(Deník!$B432=Statistika!$F$69,IF(AND(Deník!$R432&gt;=0,Deník!$R432&lt;=1),"BE",Deník!$R432),""),"")</f>
        <v/>
      </c>
      <c r="AE432" s="601" t="str">
        <f>IF(Deník!$R432&lt;&gt;"",IF(Deník!$B432=Statistika!$F$70,IF(AND(Deník!$R432&gt;=0,Deník!$R432&lt;=1),"BE",Deník!$R432),""),"")</f>
        <v/>
      </c>
      <c r="AF432" s="90"/>
      <c r="AG432" s="63" t="str">
        <f>IF(Deník!$R432&lt;&gt;"",IF(Deník!$J432="L",IF(AND(Deník!$R432&gt;=0,Deník!$R432&lt;=1),"BE",Deník!$R432),""),"")</f>
        <v/>
      </c>
      <c r="AH432" s="13" t="str">
        <f>IF(Deník!$R432&lt;&gt;"",IF(Deník!$J432="S",IF(AND(Deník!$R432&gt;=0,Deník!$R432&lt;=1),"BE",Deník!$R432),""),"")</f>
        <v/>
      </c>
      <c r="AI432" s="95"/>
      <c r="AJ432" s="71" t="str">
        <f>IF(Deník!N433&lt;&gt;"",Deník!N433*-1,"")</f>
        <v/>
      </c>
      <c r="AK432" s="88"/>
      <c r="AL432" s="63" t="str">
        <f>IF(WEEKDAY(Deník!$C432,2)=1,IF(AND(Deník!$R432&gt;=0,Deník!$R432&lt;=1),"BE",Deník!$R432),"")</f>
        <v/>
      </c>
      <c r="AM432" s="13" t="str">
        <f>IF(WEEKDAY(Deník!$C432,2)=2,IF(AND(Deník!$R432&gt;=0,Deník!$R432&lt;=1),"BE",Deník!$R432),"")</f>
        <v/>
      </c>
      <c r="AN432" s="13" t="str">
        <f>IF(WEEKDAY(Deník!$C432,2)=3,IF(AND(Deník!$R432&gt;=0,Deník!$R432&lt;=1),"BE",Deník!$R432),"")</f>
        <v/>
      </c>
      <c r="AO432" s="13" t="str">
        <f>IF(WEEKDAY(Deník!$C432,2)=4,IF(AND(Deník!$R432&gt;=0,Deník!$R432&lt;=1),"BE",Deník!$R432),"")</f>
        <v/>
      </c>
      <c r="AP432" s="60" t="str">
        <f>IF(WEEKDAY(Deník!$C432,2)=5,IF(AND(Deník!$R432&gt;=0,Deník!$R432&lt;=1),"BE",Deník!$R432),"")</f>
        <v/>
      </c>
      <c r="AQ432" s="99"/>
      <c r="AR432" s="100">
        <f>Deník!D432</f>
        <v>0</v>
      </c>
      <c r="AS432" s="63" t="str">
        <f>IF(Deník!$D432&lt;&gt;"",IF(AND(Deník!$D432&gt;=AS$2,Deník!$D432&lt;=AS$3),IF(AND(Deník!$R432&gt;=0,Deník!$R432&lt;=1),"BE",Deník!$R432),""),"")</f>
        <v/>
      </c>
      <c r="AT432" s="63" t="str">
        <f>IF(Deník!$D432&lt;&gt;"",IF(AND(Deník!$D432&gt;=AT$2,Deník!$D432&lt;=AT$3),IF(AND(Deník!$R432&gt;=0,Deník!$R432&lt;=1),"BE",Deník!$R432),""),"")</f>
        <v/>
      </c>
      <c r="AU432" s="63" t="str">
        <f>IF(Deník!$D432&lt;&gt;"",IF(AND(Deník!$D432&gt;=AU$2,Deník!$D432&lt;=AU$3),IF(AND(Deník!$R432&gt;=0,Deník!$R432&lt;=1),"BE",Deník!$R432),""),"")</f>
        <v/>
      </c>
      <c r="AV432" s="63" t="str">
        <f>IF(Deník!$D432&lt;&gt;"",IF(AND(Deník!$D432&gt;=AV$2,Deník!$D432&lt;=AV$3),IF(AND(Deník!$R432&gt;=0,Deník!$R432&lt;=1),"BE",Deník!$R432),""),"")</f>
        <v/>
      </c>
      <c r="AW432" s="63" t="str">
        <f>IF(Deník!$D432&lt;&gt;"",IF(AND(Deník!$D432&gt;=AW$2,Deník!$D432&lt;=AW$3),IF(AND(Deník!$R432&gt;=0,Deník!$R432&lt;=1),"BE",Deník!$R432),""),"")</f>
        <v/>
      </c>
      <c r="AX432" s="63" t="str">
        <f>IF(Deník!$D432&lt;&gt;"",IF(AND(Deník!$D432&gt;=AX$2,Deník!$D432&lt;=AX$3),IF(AND(Deník!$R432&gt;=0,Deník!$R432&lt;=1),"BE",Deník!$R432),""),"")</f>
        <v/>
      </c>
      <c r="AY432" s="63" t="str">
        <f>IF(Deník!$D432&lt;&gt;"",IF(AND(Deník!$D432&gt;=AY$2,Deník!$D432&lt;=AY$3),IF(AND(Deník!$R432&gt;=0,Deník!$R432&lt;=1),"BE",Deník!$R432),""),"")</f>
        <v/>
      </c>
      <c r="AZ432" s="63" t="str">
        <f>IF(Deník!$D432&lt;&gt;"",IF(AND(Deník!$D432&gt;=AZ$2,Deník!$D432&lt;=AZ$3),IF(AND(Deník!$R432&gt;=0,Deník!$R432&lt;=1),"BE",Deník!$R432),""),"")</f>
        <v/>
      </c>
      <c r="BA432" s="63" t="str">
        <f>IF(Deník!$D432&lt;&gt;"",IF(AND(Deník!$D432&gt;=BA$2,Deník!$D432&lt;=BA$3),IF(AND(Deník!$R432&gt;=0,Deník!$R432&lt;=1),"BE",Deník!$R432),""),"")</f>
        <v/>
      </c>
      <c r="BB432" s="63" t="str">
        <f>IF(Deník!$D432&lt;&gt;"",IF(AND(Deník!$D432&gt;=BB$2,Deník!$D432&lt;=BB$3),IF(AND(Deník!$R432&gt;=0,Deník!$R432&lt;=1),"BE",Deník!$R432),""),"")</f>
        <v/>
      </c>
      <c r="BC432" s="71" t="str">
        <f>IF(Deník!$D432&lt;&gt;"",IF(AND(Deník!$D432&gt;=BC$2,Deník!$D432&lt;=BC$3),IF(AND(Deník!$R432&gt;=0,Deník!$R432&lt;=1),"BE",Deník!$R432),""),"")</f>
        <v/>
      </c>
      <c r="BD432" s="20" t="str">
        <f>IF(Deník!$J433="S",(Deník!$M433-Deník!$K433),IF(Deník!$J433="L",(Deník!$K433-Deník!$M433),""))</f>
        <v/>
      </c>
      <c r="BE432" s="20" t="str">
        <f>IF(Deník!$J433="S",(Deník!$K433-Deník!$O433),IF(Deník!$J433="L",(Deník!$O433-Deník!$K433),""))</f>
        <v/>
      </c>
      <c r="BF432" s="20" t="str">
        <f>IF(Deník!$J433="S",(Deník!$K433-Deník!$L433),IF(Deník!$J433="L",(Deník!$L433-Deník!$K433),""))</f>
        <v/>
      </c>
      <c r="BG432" s="20" t="str">
        <f>IF(Deník!$J433="S",(Deník!$K433-Deník!$S433),IF(Deník!$J433="L",(Deník!$S433-Deník!$K433),""))</f>
        <v/>
      </c>
      <c r="BH432" s="20" t="str">
        <f>IF(Deník!$J433="S",(Deník!$K433-Deník!$U433),IF(Deník!$J433="L",(Deník!$U433-Deník!$K433),""))</f>
        <v/>
      </c>
      <c r="BI432" s="20" t="str">
        <f>IF(Deník!$R432&gt;1,Deník!$R432,"")</f>
        <v/>
      </c>
      <c r="BJ432" s="20" t="str">
        <f>IF(Deník!$R432&lt;0,Deník!$R432,"")</f>
        <v/>
      </c>
      <c r="BK432" s="17"/>
      <c r="BM432" s="233" t="str">
        <f>IF(Deník!$R432&lt;&gt;"",IF(Deník!$Y432=Statistika!$F$78,IF(AND(Deník!$R432&gt;=0,Deník!$R432&lt;=1),"BE",Deník!$R432),""),"")</f>
        <v/>
      </c>
      <c r="BN432" s="233" t="str">
        <f>IF(Deník!$R432&lt;&gt;"",IF(Deník!$Y432=Statistika!$F$79,IF(AND(Deník!$R432&gt;=0,Deník!$R432&lt;=1),"BE",Deník!$R432),""),"")</f>
        <v/>
      </c>
      <c r="BO432" s="233" t="str">
        <f>IF(Deník!$R432&lt;&gt;"",IF(Deník!$Y432=Statistika!$F$80,IF(AND(Deník!$R432&gt;=0,Deník!$R432&lt;=1),"BE",Deník!$R432),""),"")</f>
        <v/>
      </c>
      <c r="BP432" s="233" t="str">
        <f>IF(Deník!$R432&lt;&gt;"",IF(Deník!$Y432=Statistika!$F$81,IF(AND(Deník!$R432&gt;=0,Deník!$R432&lt;=1),"BE",Deník!$R432),""),"")</f>
        <v/>
      </c>
      <c r="BQ432" s="233" t="str">
        <f>IF(Deník!$R432&lt;&gt;"",IF(Deník!$Y432=Statistika!$F$82,IF(AND(Deník!$R432&gt;=0,Deník!$R432&lt;=1),"BE",Deník!$R432),""),"")</f>
        <v/>
      </c>
      <c r="BR432" s="233" t="str">
        <f>IF(Deník!$R432&lt;&gt;"",IF(Deník!$Y432=Statistika!$F$83,IF(AND(Deník!$R432&gt;=0,Deník!$R432&lt;=1),"BE",Deník!$R432),""),"")</f>
        <v/>
      </c>
      <c r="BS432" s="233" t="str">
        <f>IF(Deník!$R432&lt;&gt;"",IF(Deník!$Y432=Statistika!$F$84,IF(AND(Deník!$R432&gt;=0,Deník!$R432&lt;=1),"BE",Deník!$R432),""),"")</f>
        <v/>
      </c>
      <c r="BT432" s="233" t="str">
        <f>IF(Deník!$R432&lt;&gt;"",IF(Deník!$Y432=Statistika!$F$85,IF(AND(Deník!$R432&gt;=0,Deník!$R432&lt;=1),"BE",Deník!$R432),""),"")</f>
        <v/>
      </c>
      <c r="BU432" s="233" t="str">
        <f>IF(Deník!$R432&lt;&gt;"",IF(Deník!$Y432=Statistika!$F$86,IF(AND(Deník!$R432&gt;=0,Deník!$R432&lt;=1),"BE",Deník!$R432),""),"")</f>
        <v/>
      </c>
      <c r="BV432" s="233" t="str">
        <f>IF(Deník!$R432&lt;&gt;"",IF(Deník!$Y432=Statistika!$F$87,IF(AND(Deník!$R432&gt;=0,Deník!$R432&lt;=1),"BE",Deník!$R432),""),"")</f>
        <v/>
      </c>
      <c r="BW432" s="233" t="str">
        <f>IF(Deník!$R432&lt;&gt;"",IF(Deník!$Y432=Statistika!$F$88,IF(AND(Deník!$R432&gt;=0,Deník!$R432&lt;=1),"BE",Deník!$R432),""),"")</f>
        <v/>
      </c>
      <c r="BX432" s="233" t="str">
        <f>IF(Deník!$R432&lt;&gt;"",IF(Deník!$Y432=Statistika!$F$89,IF(AND(Deník!$R432&gt;=0,Deník!$R432&lt;=1),"BE",Deník!$R432),""),"")</f>
        <v/>
      </c>
      <c r="BY432" s="233" t="str">
        <f>IF(Deník!$R432&lt;&gt;"",IF(Deník!$Y432=Statistika!$F$90,IF(AND(Deník!$R432&gt;=0,Deník!$R432&lt;=1),"BE",Deník!$R432),""),"")</f>
        <v/>
      </c>
      <c r="BZ432" s="233" t="str">
        <f>IF(Deník!$R432&lt;&gt;"",IF(Deník!$Y432=Statistika!$F$91,IF(AND(Deník!$R432&gt;=0,Deník!$R432&lt;=1),"BE",Deník!$R432),""),"")</f>
        <v/>
      </c>
      <c r="CA432" s="233"/>
      <c r="CB432" s="233" t="str">
        <f>IF(Deník!$R432&lt;&gt;"",IF(Deník!$AB432="SL",IF(AND(Deník!$R432&gt;=0,Deník!$R432&lt;=1),"BE",Deník!$R432),""),"")</f>
        <v/>
      </c>
      <c r="CC432" s="233" t="str">
        <f>IF(Deník!$R432&lt;&gt;"",IF(Deník!$AB432="BE10",IF(AND(Deník!$R432&gt;=0,Deník!$R432&lt;=1),"BE",Deník!$R432),""),"")</f>
        <v/>
      </c>
      <c r="CD432" s="233" t="str">
        <f>IF(Deník!$R432&lt;&gt;"",IF(Deník!$AB432="BE15",IF(AND(Deník!$R432&gt;=0,Deník!$R432&lt;=1),"BE",Deník!$R432),""),"")</f>
        <v/>
      </c>
      <c r="CE432" s="233" t="str">
        <f>IF(Deník!$R432&lt;&gt;"",IF(Deník!$AB432="BE20",IF(AND(Deník!$R432&gt;=0,Deník!$R432&lt;=1),"BE",Deník!$R432),""),"")</f>
        <v/>
      </c>
      <c r="CF432" s="233" t="str">
        <f>IF(Deník!$R432&lt;&gt;"",IF(Deník!$AB432="TP1",IF(AND(Deník!$R432&gt;=0,Deník!$R432&lt;=1),"BE",Deník!$R432),""),"")</f>
        <v/>
      </c>
      <c r="CG432" s="233" t="str">
        <f>IF(Deník!$R432&lt;&gt;"",IF(Deník!$AB432="TP2",IF(AND(Deník!$R432&gt;=0,Deník!$R432&lt;=1),"BE",Deník!$R432),""),"")</f>
        <v/>
      </c>
      <c r="CH432" s="233" t="str">
        <f>IF(Deník!$R432&lt;&gt;"",IF(Deník!$AB432="TP3",IF(AND(Deník!$R432&gt;=0,Deník!$R432&lt;=1),"BE",Deník!$R432),""),"")</f>
        <v/>
      </c>
      <c r="CI432" s="233" t="str">
        <f>IF(Deník!$R432&lt;&gt;"",IF(Deník!$AB432="Trailing SL",IF(AND(Deník!$R432&gt;=0,Deník!$R432&lt;=1),"BE",Deník!$R432),""),"")</f>
        <v/>
      </c>
      <c r="CJ432" s="233" t="str">
        <f>IF(Deník!$R432&lt;&gt;"",IF(Deník!$AB432="Manual",IF(AND(Deník!$R432&gt;=0,Deník!$R432&lt;=1),"BE",Deník!$R432),""),"")</f>
        <v/>
      </c>
      <c r="CK432" s="233"/>
      <c r="CL432" s="233" t="str">
        <f>IF(Deník!$R432&lt;0,IF(Deník!$AC432=Statistika!$F$117,Deník!$R432,""),"")</f>
        <v/>
      </c>
      <c r="CM432" s="233" t="str">
        <f>IF(Deník!$R432&lt;0,IF(Deník!$AC432=Statistika!$F$118,Deník!$R432,""),"")</f>
        <v/>
      </c>
      <c r="CN432" s="233" t="str">
        <f>IF(Deník!$R432&lt;0,IF(Deník!$AC432=Statistika!$F$119,Deník!$R432,""),"")</f>
        <v/>
      </c>
      <c r="CO432" s="233" t="str">
        <f>IF(Deník!$R432&lt;0,IF(Deník!$AC432=Statistika!$F$120,Deník!$R432,""),"")</f>
        <v/>
      </c>
      <c r="CP432" s="233" t="str">
        <f>IF(Deník!$R432&lt;0,IF(Deník!$AC432=Statistika!$F$121,Deník!$R432,""),"")</f>
        <v/>
      </c>
      <c r="CQ432" s="233" t="str">
        <f>IF(Deník!$R432&lt;0,IF(Deník!$AC432=Statistika!$F$122,Deník!$R432,""),"")</f>
        <v/>
      </c>
      <c r="CR432" s="233" t="str">
        <f>IF(Deník!$R432&lt;0,IF(Deník!$AC432=Statistika!$F$123,Deník!$R432,""),"")</f>
        <v/>
      </c>
      <c r="CS432" s="233" t="str">
        <f>IF(Deník!$R432&lt;0,IF(Deník!$AC432=Statistika!$F$124,Deník!$R432,""),"")</f>
        <v/>
      </c>
      <c r="CT432" s="233" t="str">
        <f>IF(Deník!$R432&lt;0,IF(Deník!$AC432=Statistika!$F$125,Deník!$R432,""),"")</f>
        <v/>
      </c>
      <c r="CU432" s="233"/>
      <c r="CV432" s="233" t="str">
        <f>IF(Deník!$R432&lt;0,IF(Deník!$AD432=$CV$2,Deník!$R432,""),"")</f>
        <v/>
      </c>
      <c r="CW432" s="233" t="str">
        <f>IF(Deník!$R432&lt;0,IF(Deník!$AD432=$CW$2,Deník!$R432,""),"")</f>
        <v/>
      </c>
      <c r="CX432" s="233" t="str">
        <f>IF(Deník!$R432&lt;0,IF(Deník!$AD432=$CX$2,Deník!$R432,""),"")</f>
        <v/>
      </c>
      <c r="CY432" s="233" t="str">
        <f>IF(Deník!$R432&lt;0,IF(Deník!$AD432=$CY$2,Deník!$R432,""),"")</f>
        <v/>
      </c>
      <c r="CZ432" s="233" t="str">
        <f>IF(Deník!$R432&lt;0,IF(Deník!$AD432=$CZ$2,Deník!$R432,""),"")</f>
        <v/>
      </c>
      <c r="DL432" s="221">
        <f t="shared" si="18"/>
        <v>93847.029999999984</v>
      </c>
      <c r="DM432" s="220">
        <f t="shared" si="17"/>
        <v>-6.1529700000000132E-2</v>
      </c>
      <c r="DO432" s="50">
        <f>Deník!W433</f>
        <v>0</v>
      </c>
      <c r="DP432" s="102" t="str">
        <f>IF(AND(Deník!W433&gt;0),1,"")</f>
        <v/>
      </c>
      <c r="DQ432" s="102">
        <f>IF(AND(Deník!W433&lt;=0),1,"")</f>
        <v>1</v>
      </c>
      <c r="DR432" s="227"/>
      <c r="DS432" s="228"/>
      <c r="DT432" s="85"/>
      <c r="DU432" s="54">
        <f>IF(MONTH(Deník!$C432)=DU$2,Deník!$W432,"")</f>
        <v>0</v>
      </c>
      <c r="DV432" s="222" t="str">
        <f>IF(MONTH(Deník!$C432)=DV$2,Deník!$W432,"")</f>
        <v/>
      </c>
      <c r="DW432" s="222" t="str">
        <f>IF(MONTH(Deník!$C432)=DW$2,Deník!$W432,"")</f>
        <v/>
      </c>
      <c r="DX432" s="222" t="str">
        <f>IF(MONTH(Deník!$C432)=DX$2,Deník!$W432,"")</f>
        <v/>
      </c>
      <c r="DY432" s="222" t="str">
        <f>IF(MONTH(Deník!$C432)=DY$2,Deník!$W432,"")</f>
        <v/>
      </c>
      <c r="DZ432" s="222" t="str">
        <f>IF(MONTH(Deník!$C432)=DZ$2,Deník!$W432,"")</f>
        <v/>
      </c>
      <c r="EA432" s="222" t="str">
        <f>IF(MONTH(Deník!$C432)=EA$2,Deník!$W432,"")</f>
        <v/>
      </c>
      <c r="EB432" s="222" t="str">
        <f>IF(MONTH(Deník!$C432)=EB$2,Deník!$W432,"")</f>
        <v/>
      </c>
      <c r="EC432" s="222" t="str">
        <f>IF(MONTH(Deník!$C432)=EC$2,Deník!$W432,"")</f>
        <v/>
      </c>
      <c r="ED432" s="222" t="str">
        <f>IF(MONTH(Deník!$C432)=ED$2,Deník!$W432,"")</f>
        <v/>
      </c>
      <c r="EE432" s="222" t="str">
        <f>IF(MONTH(Deník!$C432)=EE$2,Deník!$W432,"")</f>
        <v/>
      </c>
      <c r="EF432" s="222" t="str">
        <f>IF(MONTH(Deník!$C432)=EF$2,Deník!$W432,"")</f>
        <v/>
      </c>
      <c r="EI432" s="600" t="str">
        <f>IF(Deník!$W432&lt;&gt;"",IF(Deník!$B432=Statistika!$F$63,Deník!$W432,""),"")</f>
        <v/>
      </c>
      <c r="EJ432" s="13" t="str">
        <f>IF(Deník!$W432&lt;&gt;"",IF(Deník!$B432=Statistika!$F$64,Deník!$W432,""),"")</f>
        <v/>
      </c>
      <c r="EK432" s="13" t="str">
        <f>IF(Deník!$W432&lt;&gt;"",IF(Deník!$B432=Statistika!$F$65,Deník!$W432,""),"")</f>
        <v/>
      </c>
      <c r="EL432" s="13" t="str">
        <f>IF(Deník!$W432&lt;&gt;"",IF(Deník!$B432=Statistika!$F$66,Deník!$W432,""),"")</f>
        <v/>
      </c>
      <c r="EM432" s="13" t="str">
        <f>IF(Deník!$W432&lt;&gt;"",IF(Deník!$B432=Statistika!$F$67,Deník!$W432,""),"")</f>
        <v/>
      </c>
      <c r="EN432" s="13" t="str">
        <f>IF(Deník!$W432&lt;&gt;"",IF(Deník!$B432=Statistika!$F$68,Deník!$W432,""),"")</f>
        <v/>
      </c>
      <c r="EO432" s="13" t="str">
        <f>IF(Deník!$W432&lt;&gt;"",IF(Deník!$B432=Statistika!$F$69,Deník!$W432,""),"")</f>
        <v/>
      </c>
      <c r="EP432" s="601" t="str">
        <f>IF(Deník!$W432&lt;&gt;"",IF(Deník!$B432=Statistika!$F$70,Deník!$W432,""),"")</f>
        <v/>
      </c>
      <c r="EQ432" s="90"/>
      <c r="ER432" s="63" t="str">
        <f>IF(Deník!$W432&lt;&gt;"",IF(Deník!$J432="L",Deník!$W432,""),"")</f>
        <v/>
      </c>
      <c r="ES432" s="13" t="str">
        <f>IF(Deník!$W432&lt;&gt;"",IF(Deník!$J432="S",Deník!$W432,""),"")</f>
        <v/>
      </c>
      <c r="ET432" s="95"/>
      <c r="EU432" s="88"/>
      <c r="EV432" s="63" t="str">
        <f>IF(WEEKDAY(Deník!$C432,2)=1,Deník!$W432,"")</f>
        <v/>
      </c>
      <c r="EW432" s="13" t="str">
        <f>IF(WEEKDAY(Deník!$C432,2)=2,Deník!$W432,"")</f>
        <v/>
      </c>
      <c r="EX432" s="13" t="str">
        <f>IF(WEEKDAY(Deník!$C432,2)=3,Deník!$W432,"")</f>
        <v/>
      </c>
      <c r="EY432" s="13" t="str">
        <f>IF(WEEKDAY(Deník!$C432,2)=4,Deník!$W432,"")</f>
        <v/>
      </c>
      <c r="EZ432" s="60" t="str">
        <f>IF(WEEKDAY(Deník!$C432,2)=5,Deník!$W432,"")</f>
        <v/>
      </c>
      <c r="FA432" s="99"/>
      <c r="FB432" s="100">
        <f>Deník!D432</f>
        <v>0</v>
      </c>
      <c r="FC432" s="63">
        <f>IF($FB432&lt;&gt;"",IF(AND($FB432&gt;=FC$2,$FB432&lt;=FC$3),Deník!$W432,""))</f>
        <v>0</v>
      </c>
      <c r="FD432" s="63" t="str">
        <f>IF($FB432&lt;&gt;"",IF(AND($FB432&gt;=FD$2,$FB432&lt;=FD$3),Deník!$W432,""))</f>
        <v/>
      </c>
      <c r="FE432" s="63" t="str">
        <f>IF($FB432&lt;&gt;"",IF(AND($FB432&gt;=FE$2,$FB432&lt;=FE$3),Deník!$W432,""))</f>
        <v/>
      </c>
      <c r="FF432" s="63" t="str">
        <f>IF($FB432&lt;&gt;"",IF(AND($FB432&gt;=FF$2,$FB432&lt;=FF$3),Deník!$W432,""))</f>
        <v/>
      </c>
      <c r="FG432" s="63" t="str">
        <f>IF($FB432&lt;&gt;"",IF(AND($FB432&gt;=FG$2,$FB432&lt;=FG$3),Deník!$W432,""))</f>
        <v/>
      </c>
      <c r="FH432" s="63" t="str">
        <f>IF($FB432&lt;&gt;"",IF(AND($FB432&gt;=FH$2,$FB432&lt;=FH$3),Deník!$W432,""))</f>
        <v/>
      </c>
      <c r="FI432" s="63" t="str">
        <f>IF($FB432&lt;&gt;"",IF(AND($FB432&gt;=FI$2,$FB432&lt;=FI$3),Deník!$W432,""))</f>
        <v/>
      </c>
      <c r="FJ432" s="63" t="str">
        <f>IF($FB432&lt;&gt;"",IF(AND($FB432&gt;=FJ$2,$FB432&lt;=FJ$3),Deník!$W432,""))</f>
        <v/>
      </c>
      <c r="FK432" s="63" t="str">
        <f>IF($FB432&lt;&gt;"",IF(AND($FB432&gt;=FK$2,$FB432&lt;=FK$3),Deník!$W432,""))</f>
        <v/>
      </c>
      <c r="FL432" s="63" t="str">
        <f>IF($FB432&lt;&gt;"",IF(AND($FB432&gt;=FL$2,$FB432&lt;=FL$3),Deník!$W432,""))</f>
        <v/>
      </c>
      <c r="FM432" s="63" t="str">
        <f>IF($FB432&lt;&gt;"",IF(AND($FB432&gt;=FM$2,$FB432&lt;=FM$3),Deník!$W432,""))</f>
        <v/>
      </c>
      <c r="FN432" s="13"/>
      <c r="FO432" s="20" t="str">
        <f>IF(Deník!$W432&gt;1,Deník!$W432,"")</f>
        <v/>
      </c>
      <c r="FP432" s="20" t="str">
        <f>IF(Deník!$W432&lt;0,Deník!$W432,"")</f>
        <v/>
      </c>
      <c r="FQ432" s="17"/>
      <c r="FS432" s="233"/>
      <c r="FT432" s="233" t="str">
        <f>IF(Deník!$W432&lt;&gt;"",IF(Deník!$Y432=Statistika!$F$78,Deník!$W432,""),"")</f>
        <v/>
      </c>
      <c r="FU432" s="233" t="str">
        <f>IF(Deník!$W432&lt;&gt;"",IF(Deník!$Y432=Statistika!$F$79,Deník!$W432,""),"")</f>
        <v/>
      </c>
      <c r="FV432" s="233" t="str">
        <f>IF(Deník!$W432&lt;&gt;"",IF(Deník!$Y432=Statistika!$F$80,Deník!$W432,""),"")</f>
        <v/>
      </c>
      <c r="FW432" s="233" t="str">
        <f>IF(Deník!$W432&lt;&gt;"",IF(Deník!$Y432=Statistika!$F$81,Deník!$W432,""),"")</f>
        <v/>
      </c>
      <c r="FX432" s="233" t="str">
        <f>IF(Deník!$W432&lt;&gt;"",IF(Deník!$Y432=Statistika!$F$82,Deník!$W432,""),"")</f>
        <v/>
      </c>
      <c r="FY432" s="233" t="str">
        <f>IF(Deník!$W432&lt;&gt;"",IF(Deník!$Y432=Statistika!$F$83,Deník!$W432,""),"")</f>
        <v/>
      </c>
      <c r="FZ432" s="233" t="str">
        <f>IF(Deník!$W432&lt;&gt;"",IF(Deník!$Y432=Statistika!$F$84,Deník!$W432,""),"")</f>
        <v/>
      </c>
      <c r="GA432" s="233" t="str">
        <f>IF(Deník!$W432&lt;&gt;"",IF(Deník!$Y432=Statistika!$F$85,Deník!$W432,""),"")</f>
        <v/>
      </c>
      <c r="GB432" s="233" t="str">
        <f>IF(Deník!$W432&lt;&gt;"",IF(Deník!$Y432=Statistika!$F$86,Deník!$W432,""),"")</f>
        <v/>
      </c>
      <c r="GC432" s="233" t="str">
        <f>IF(Deník!$W432&lt;&gt;"",IF(Deník!$Y432=Statistika!$F$87,Deník!$W432,""),"")</f>
        <v/>
      </c>
      <c r="GD432" s="233" t="str">
        <f>IF(Deník!$W432&lt;&gt;"",IF(Deník!$Y432=Statistika!$F$88,Deník!$W432,""),"")</f>
        <v/>
      </c>
      <c r="GE432" s="233" t="str">
        <f>IF(Deník!$W432&lt;&gt;"",IF(Deník!$Y432=Statistika!$F$89,Deník!$W432,""),"")</f>
        <v/>
      </c>
      <c r="GF432" s="233" t="str">
        <f>IF(Deník!$W432&lt;&gt;"",IF(Deník!$Y432=Statistika!$F$90,Deník!$W432,""),"")</f>
        <v/>
      </c>
      <c r="GG432" s="233" t="str">
        <f>IF(Deník!$W432&lt;&gt;"",IF(Deník!$Y432=Statistika!$F$91,Deník!$W432,""),"")</f>
        <v/>
      </c>
      <c r="GH432" s="233"/>
      <c r="GI432" s="233" t="str">
        <f>IF(Deník!$W432&lt;&gt;"",IF(Deník!$AB432=Statistika!$L$100,Deník!$W432,""),"")</f>
        <v/>
      </c>
      <c r="GJ432" s="233" t="str">
        <f>IF(Deník!$W432&lt;&gt;"",IF(Deník!$AB432=Statistika!$L$101,Deník!$W432,""),"")</f>
        <v/>
      </c>
      <c r="GK432" s="233" t="str">
        <f>IF(Deník!$W432&lt;&gt;"",IF(Deník!$AB432=Statistika!$L$102,Deník!$W432,""),"")</f>
        <v/>
      </c>
      <c r="GL432" s="233" t="str">
        <f>IF(Deník!$W432&lt;&gt;"",IF(Deník!$AB432=Statistika!$L$103,Deník!$W432,""),"")</f>
        <v/>
      </c>
      <c r="GM432" s="233" t="str">
        <f>IF(Deník!$W432&lt;&gt;"",IF(Deník!$AB432=Statistika!$L$104,Deník!$W432,""),"")</f>
        <v/>
      </c>
      <c r="GN432" s="233" t="str">
        <f>IF(Deník!$W432&lt;&gt;"",IF(Deník!$AB432=Statistika!$L$105,Deník!$W432,""),"")</f>
        <v/>
      </c>
      <c r="GO432" s="233" t="str">
        <f>IF(Deník!$W432&lt;&gt;"",IF(Deník!$AB432=Statistika!$L$106,Deník!$W432,""),"")</f>
        <v/>
      </c>
      <c r="GP432" s="233" t="str">
        <f>IF(Deník!$W432&lt;&gt;"",IF(Deník!$AB432=Statistika!$L$107,Deník!$W432,""),"")</f>
        <v/>
      </c>
      <c r="GQ432" s="233" t="str">
        <f>IF(Deník!$W432&lt;&gt;"",IF(Deník!$AB432=Statistika!$L$108,Deník!$W432,""),"")</f>
        <v/>
      </c>
      <c r="GS432" s="233" t="str">
        <f>IF(Deník!$W432&lt;0,IF(Deník!$AC432=Statistika!$F$117,Deník!$W432,""),"")</f>
        <v/>
      </c>
      <c r="GT432" s="233" t="str">
        <f>IF(Deník!$W432&lt;0,IF(Deník!$AC432=Statistika!$F$118,Deník!$W432,""),"")</f>
        <v/>
      </c>
      <c r="GU432" s="233" t="str">
        <f>IF(Deník!$W432&lt;0,IF(Deník!$AC432=Statistika!$F$119,Deník!$W432,""),"")</f>
        <v/>
      </c>
      <c r="GV432" s="233" t="str">
        <f>IF(Deník!$W432&lt;0,IF(Deník!$AC432=Statistika!$F$120,Deník!$W432,""),"")</f>
        <v/>
      </c>
      <c r="GW432" s="233" t="str">
        <f>IF(Deník!$W432&lt;0,IF(Deník!$AC432=Statistika!$F$121,Deník!$W432,""),"")</f>
        <v/>
      </c>
      <c r="GX432" s="233" t="str">
        <f>IF(Deník!$W432&lt;0,IF(Deník!$AC432=Statistika!$F$122,Deník!$W432,""),"")</f>
        <v/>
      </c>
      <c r="GY432" s="233" t="str">
        <f>IF(Deník!$W432&lt;0,IF(Deník!$AC432=Statistika!$F$123,Deník!$W432,""),"")</f>
        <v/>
      </c>
      <c r="GZ432" s="233" t="str">
        <f>IF(Deník!$W432&lt;0,IF(Deník!$AC432=Statistika!$F$124,Deník!$W432,""),"")</f>
        <v/>
      </c>
      <c r="HA432" s="233" t="str">
        <f>IF(Deník!$W432&lt;0,IF(Deník!$AC432=Statistika!$F$125,Deník!$W432,""),"")</f>
        <v/>
      </c>
      <c r="HC432" s="233" t="str">
        <f>IF(Deník!$W432&lt;0,IF(Deník!$AD432=Statistika!$F$133,Deník!$W432,""),"")</f>
        <v/>
      </c>
      <c r="HD432" s="233" t="str">
        <f>IF(Deník!$W432&lt;0,IF(Deník!$AD432=Statistika!$F$134,Deník!$W432,""),"")</f>
        <v/>
      </c>
      <c r="HE432" s="233" t="str">
        <f>IF(Deník!$W432&lt;0,IF(Deník!$AD432=Statistika!$F$135,Deník!$W432,""),"")</f>
        <v/>
      </c>
      <c r="HF432" s="233" t="str">
        <f>IF(Deník!$W432&lt;0,IF(Deník!$AD432=Statistika!$F$136,Deník!$W432,""),"")</f>
        <v/>
      </c>
      <c r="HG432" s="233" t="str">
        <f>IF(Deník!$W432&lt;0,IF(Deník!$AD432=Statistika!$F$137,Deník!$W432,""),"")</f>
        <v/>
      </c>
      <c r="ID432" s="8">
        <f>Tabulka4[[#This Row],[Sloupec3]]</f>
        <v>0</v>
      </c>
      <c r="IE432" s="17" t="str">
        <f>IF(AND([1]Deník!$C432&gt;='[1]Měsíční shrnutí'!$D$1,[1]Deník!$C432&lt;='[1]Měsíční shrnutí'!$F$1),[1]Deník!$X432,"")</f>
        <v/>
      </c>
    </row>
    <row r="433" spans="1:239">
      <c r="A433" s="8">
        <f>Deník!C434</f>
        <v>0</v>
      </c>
      <c r="B433" s="50" t="str">
        <f>Deník!R434</f>
        <v/>
      </c>
      <c r="C433" s="102" t="str">
        <f>IF(AND(Deník!R434&gt;1,Deník!R434&lt;&gt;""),1,"")</f>
        <v/>
      </c>
      <c r="D433" s="102" t="str">
        <f>IF(AND(Deník!R434&lt;=0,Deník!R434&lt;&gt;""),1,"")</f>
        <v/>
      </c>
      <c r="E433" s="103" t="str">
        <f>IF(AND(Deník!R434&gt;=0,Deník!R434&lt;=1),1,"")</f>
        <v/>
      </c>
      <c r="F433" s="79" t="str">
        <f>IF(Deník!R434&lt;&gt;"",Deník!R434+F432,"")</f>
        <v/>
      </c>
      <c r="G433" s="85"/>
      <c r="H433" s="54" t="str">
        <f>IF(MONTH(Deník!$C433)=H$2,IF(AND(Deník!$R433&gt;=0,Deník!$R433&lt;=1),"BE",Deník!$R433),"")</f>
        <v/>
      </c>
      <c r="I433" s="11" t="str">
        <f>IF(MONTH(Deník!$C433)=I$2,IF(AND(Deník!$R433&gt;=0,Deník!$R433&lt;=1),"BE",Deník!$R433),"")</f>
        <v/>
      </c>
      <c r="J433" s="11" t="str">
        <f>IF(MONTH(Deník!$C433)=J$2,IF(AND(Deník!$R433&gt;=0,Deník!$R433&lt;=1),"BE",Deník!$R433),"")</f>
        <v/>
      </c>
      <c r="K433" s="11" t="str">
        <f>IF(MONTH(Deník!$C433)=K$2,IF(AND(Deník!$R433&gt;=0,Deník!$R433&lt;=1),"BE",Deník!$R433),"")</f>
        <v/>
      </c>
      <c r="L433" s="11" t="str">
        <f>IF(MONTH(Deník!$C433)=L$2,IF(AND(Deník!$R433&gt;=0,Deník!$R433&lt;=1),"BE",Deník!$R433),"")</f>
        <v/>
      </c>
      <c r="M433" s="11" t="str">
        <f>IF(MONTH(Deník!$C433)=M$2,IF(AND(Deník!$R433&gt;=0,Deník!$R433&lt;=1),"BE",Deník!$R433),"")</f>
        <v/>
      </c>
      <c r="N433" s="11" t="str">
        <f>IF(MONTH(Deník!$C433)=N$2,IF(AND(Deník!$R433&gt;=0,Deník!$R433&lt;=1),"BE",Deník!$R433),"")</f>
        <v/>
      </c>
      <c r="O433" s="11" t="str">
        <f>IF(MONTH(Deník!$C433)=O$2,IF(AND(Deník!$R433&gt;=0,Deník!$R433&lt;=1),"BE",Deník!$R433),"")</f>
        <v/>
      </c>
      <c r="P433" s="11" t="str">
        <f>IF(MONTH(Deník!$C433)=P$2,IF(AND(Deník!$R433&gt;=0,Deník!$R433&lt;=1),"BE",Deník!$R433),"")</f>
        <v/>
      </c>
      <c r="Q433" s="11" t="str">
        <f>IF(MONTH(Deník!$C433)=Q$2,IF(AND(Deník!$R433&gt;=0,Deník!$R433&lt;=1),"BE",Deník!$R433),"")</f>
        <v/>
      </c>
      <c r="R433" s="11" t="str">
        <f>IF(MONTH(Deník!$C433)=R$2,IF(AND(Deník!$R433&gt;=0,Deník!$R433&lt;=1),"BE",Deník!$R433),"")</f>
        <v/>
      </c>
      <c r="S433" s="57" t="str">
        <f>IF(MONTH(Deník!$C433)=S$2,IF(AND(Deník!$R433&gt;=0,Deník!$R433&lt;=1),"BE",Deník!$R433),"")</f>
        <v/>
      </c>
      <c r="U433" s="12"/>
      <c r="V433" s="12"/>
      <c r="X433" s="600" t="str">
        <f>IF(Deník!$R433&lt;&gt;"",IF(Deník!$B433=Statistika!$F$63,IF(AND(Deník!$R433&gt;=0,Deník!$R433&lt;=1),"BE",Deník!$R433),""),"")</f>
        <v/>
      </c>
      <c r="Y433" s="13" t="str">
        <f>IF(Deník!$R433&lt;&gt;"",IF(Deník!$B433=Statistika!$F$64,IF(AND(Deník!$R433&gt;=0,Deník!$R433&lt;=1),"BE",Deník!$R433),""),"")</f>
        <v/>
      </c>
      <c r="Z433" s="13" t="str">
        <f>IF(Deník!$R433&lt;&gt;"",IF(Deník!$B433=Statistika!$F$65,IF(AND(Deník!$R433&gt;=0,Deník!$R433&lt;=1),"BE",Deník!$R433),""),"")</f>
        <v/>
      </c>
      <c r="AA433" s="13" t="str">
        <f>IF(Deník!$R433&lt;&gt;"",IF(Deník!$B433=Statistika!$F$66,IF(AND(Deník!$R433&gt;=0,Deník!$R433&lt;=1),"BE",Deník!$R433),""),"")</f>
        <v/>
      </c>
      <c r="AB433" s="13" t="str">
        <f>IF(Deník!$R433&lt;&gt;"",IF(Deník!$B433=Statistika!$F$67,IF(AND(Deník!$R433&gt;=0,Deník!$R433&lt;=1),"BE",Deník!$R433),""),"")</f>
        <v/>
      </c>
      <c r="AC433" s="13" t="str">
        <f>IF(Deník!$R433&lt;&gt;"",IF(Deník!$B433=Statistika!$F$68,IF(AND(Deník!$R433&gt;=0,Deník!$R433&lt;=1),"BE",Deník!$R433),""),"")</f>
        <v/>
      </c>
      <c r="AD433" s="13" t="str">
        <f>IF(Deník!$R433&lt;&gt;"",IF(Deník!$B433=Statistika!$F$69,IF(AND(Deník!$R433&gt;=0,Deník!$R433&lt;=1),"BE",Deník!$R433),""),"")</f>
        <v/>
      </c>
      <c r="AE433" s="601" t="str">
        <f>IF(Deník!$R433&lt;&gt;"",IF(Deník!$B433=Statistika!$F$70,IF(AND(Deník!$R433&gt;=0,Deník!$R433&lt;=1),"BE",Deník!$R433),""),"")</f>
        <v/>
      </c>
      <c r="AF433" s="90"/>
      <c r="AG433" s="63" t="str">
        <f>IF(Deník!$R433&lt;&gt;"",IF(Deník!$J433="L",IF(AND(Deník!$R433&gt;=0,Deník!$R433&lt;=1),"BE",Deník!$R433),""),"")</f>
        <v/>
      </c>
      <c r="AH433" s="13" t="str">
        <f>IF(Deník!$R433&lt;&gt;"",IF(Deník!$J433="S",IF(AND(Deník!$R433&gt;=0,Deník!$R433&lt;=1),"BE",Deník!$R433),""),"")</f>
        <v/>
      </c>
      <c r="AI433" s="95"/>
      <c r="AJ433" s="71" t="str">
        <f>IF(Deník!N434&lt;&gt;"",Deník!N434*-1,"")</f>
        <v/>
      </c>
      <c r="AK433" s="88"/>
      <c r="AL433" s="63" t="str">
        <f>IF(WEEKDAY(Deník!$C433,2)=1,IF(AND(Deník!$R433&gt;=0,Deník!$R433&lt;=1),"BE",Deník!$R433),"")</f>
        <v/>
      </c>
      <c r="AM433" s="13" t="str">
        <f>IF(WEEKDAY(Deník!$C433,2)=2,IF(AND(Deník!$R433&gt;=0,Deník!$R433&lt;=1),"BE",Deník!$R433),"")</f>
        <v/>
      </c>
      <c r="AN433" s="13" t="str">
        <f>IF(WEEKDAY(Deník!$C433,2)=3,IF(AND(Deník!$R433&gt;=0,Deník!$R433&lt;=1),"BE",Deník!$R433),"")</f>
        <v/>
      </c>
      <c r="AO433" s="13" t="str">
        <f>IF(WEEKDAY(Deník!$C433,2)=4,IF(AND(Deník!$R433&gt;=0,Deník!$R433&lt;=1),"BE",Deník!$R433),"")</f>
        <v/>
      </c>
      <c r="AP433" s="60" t="str">
        <f>IF(WEEKDAY(Deník!$C433,2)=5,IF(AND(Deník!$R433&gt;=0,Deník!$R433&lt;=1),"BE",Deník!$R433),"")</f>
        <v/>
      </c>
      <c r="AQ433" s="99"/>
      <c r="AR433" s="100">
        <f>Deník!D433</f>
        <v>0</v>
      </c>
      <c r="AS433" s="63" t="str">
        <f>IF(Deník!$D433&lt;&gt;"",IF(AND(Deník!$D433&gt;=AS$2,Deník!$D433&lt;=AS$3),IF(AND(Deník!$R433&gt;=0,Deník!$R433&lt;=1),"BE",Deník!$R433),""),"")</f>
        <v/>
      </c>
      <c r="AT433" s="63" t="str">
        <f>IF(Deník!$D433&lt;&gt;"",IF(AND(Deník!$D433&gt;=AT$2,Deník!$D433&lt;=AT$3),IF(AND(Deník!$R433&gt;=0,Deník!$R433&lt;=1),"BE",Deník!$R433),""),"")</f>
        <v/>
      </c>
      <c r="AU433" s="63" t="str">
        <f>IF(Deník!$D433&lt;&gt;"",IF(AND(Deník!$D433&gt;=AU$2,Deník!$D433&lt;=AU$3),IF(AND(Deník!$R433&gt;=0,Deník!$R433&lt;=1),"BE",Deník!$R433),""),"")</f>
        <v/>
      </c>
      <c r="AV433" s="63" t="str">
        <f>IF(Deník!$D433&lt;&gt;"",IF(AND(Deník!$D433&gt;=AV$2,Deník!$D433&lt;=AV$3),IF(AND(Deník!$R433&gt;=0,Deník!$R433&lt;=1),"BE",Deník!$R433),""),"")</f>
        <v/>
      </c>
      <c r="AW433" s="63" t="str">
        <f>IF(Deník!$D433&lt;&gt;"",IF(AND(Deník!$D433&gt;=AW$2,Deník!$D433&lt;=AW$3),IF(AND(Deník!$R433&gt;=0,Deník!$R433&lt;=1),"BE",Deník!$R433),""),"")</f>
        <v/>
      </c>
      <c r="AX433" s="63" t="str">
        <f>IF(Deník!$D433&lt;&gt;"",IF(AND(Deník!$D433&gt;=AX$2,Deník!$D433&lt;=AX$3),IF(AND(Deník!$R433&gt;=0,Deník!$R433&lt;=1),"BE",Deník!$R433),""),"")</f>
        <v/>
      </c>
      <c r="AY433" s="63" t="str">
        <f>IF(Deník!$D433&lt;&gt;"",IF(AND(Deník!$D433&gt;=AY$2,Deník!$D433&lt;=AY$3),IF(AND(Deník!$R433&gt;=0,Deník!$R433&lt;=1),"BE",Deník!$R433),""),"")</f>
        <v/>
      </c>
      <c r="AZ433" s="63" t="str">
        <f>IF(Deník!$D433&lt;&gt;"",IF(AND(Deník!$D433&gt;=AZ$2,Deník!$D433&lt;=AZ$3),IF(AND(Deník!$R433&gt;=0,Deník!$R433&lt;=1),"BE",Deník!$R433),""),"")</f>
        <v/>
      </c>
      <c r="BA433" s="63" t="str">
        <f>IF(Deník!$D433&lt;&gt;"",IF(AND(Deník!$D433&gt;=BA$2,Deník!$D433&lt;=BA$3),IF(AND(Deník!$R433&gt;=0,Deník!$R433&lt;=1),"BE",Deník!$R433),""),"")</f>
        <v/>
      </c>
      <c r="BB433" s="63" t="str">
        <f>IF(Deník!$D433&lt;&gt;"",IF(AND(Deník!$D433&gt;=BB$2,Deník!$D433&lt;=BB$3),IF(AND(Deník!$R433&gt;=0,Deník!$R433&lt;=1),"BE",Deník!$R433),""),"")</f>
        <v/>
      </c>
      <c r="BC433" s="71" t="str">
        <f>IF(Deník!$D433&lt;&gt;"",IF(AND(Deník!$D433&gt;=BC$2,Deník!$D433&lt;=BC$3),IF(AND(Deník!$R433&gt;=0,Deník!$R433&lt;=1),"BE",Deník!$R433),""),"")</f>
        <v/>
      </c>
      <c r="BD433" s="20" t="str">
        <f>IF(Deník!$J434="S",(Deník!$M434-Deník!$K434),IF(Deník!$J434="L",(Deník!$K434-Deník!$M434),""))</f>
        <v/>
      </c>
      <c r="BE433" s="20" t="str">
        <f>IF(Deník!$J434="S",(Deník!$K434-Deník!$O434),IF(Deník!$J434="L",(Deník!$O434-Deník!$K434),""))</f>
        <v/>
      </c>
      <c r="BF433" s="20" t="str">
        <f>IF(Deník!$J434="S",(Deník!$K434-Deník!$L434),IF(Deník!$J434="L",(Deník!$L434-Deník!$K434),""))</f>
        <v/>
      </c>
      <c r="BG433" s="20" t="str">
        <f>IF(Deník!$J434="S",(Deník!$K434-Deník!$S434),IF(Deník!$J434="L",(Deník!$S434-Deník!$K434),""))</f>
        <v/>
      </c>
      <c r="BH433" s="20" t="str">
        <f>IF(Deník!$J434="S",(Deník!$K434-Deník!$U434),IF(Deník!$J434="L",(Deník!$U434-Deník!$K434),""))</f>
        <v/>
      </c>
      <c r="BI433" s="20" t="str">
        <f>IF(Deník!$R433&gt;1,Deník!$R433,"")</f>
        <v/>
      </c>
      <c r="BJ433" s="20" t="str">
        <f>IF(Deník!$R433&lt;0,Deník!$R433,"")</f>
        <v/>
      </c>
      <c r="BK433" s="17"/>
      <c r="BM433" s="233" t="str">
        <f>IF(Deník!$R433&lt;&gt;"",IF(Deník!$Y433=Statistika!$F$78,IF(AND(Deník!$R433&gt;=0,Deník!$R433&lt;=1),"BE",Deník!$R433),""),"")</f>
        <v/>
      </c>
      <c r="BN433" s="233" t="str">
        <f>IF(Deník!$R433&lt;&gt;"",IF(Deník!$Y433=Statistika!$F$79,IF(AND(Deník!$R433&gt;=0,Deník!$R433&lt;=1),"BE",Deník!$R433),""),"")</f>
        <v/>
      </c>
      <c r="BO433" s="233" t="str">
        <f>IF(Deník!$R433&lt;&gt;"",IF(Deník!$Y433=Statistika!$F$80,IF(AND(Deník!$R433&gt;=0,Deník!$R433&lt;=1),"BE",Deník!$R433),""),"")</f>
        <v/>
      </c>
      <c r="BP433" s="233" t="str">
        <f>IF(Deník!$R433&lt;&gt;"",IF(Deník!$Y433=Statistika!$F$81,IF(AND(Deník!$R433&gt;=0,Deník!$R433&lt;=1),"BE",Deník!$R433),""),"")</f>
        <v/>
      </c>
      <c r="BQ433" s="233" t="str">
        <f>IF(Deník!$R433&lt;&gt;"",IF(Deník!$Y433=Statistika!$F$82,IF(AND(Deník!$R433&gt;=0,Deník!$R433&lt;=1),"BE",Deník!$R433),""),"")</f>
        <v/>
      </c>
      <c r="BR433" s="233" t="str">
        <f>IF(Deník!$R433&lt;&gt;"",IF(Deník!$Y433=Statistika!$F$83,IF(AND(Deník!$R433&gt;=0,Deník!$R433&lt;=1),"BE",Deník!$R433),""),"")</f>
        <v/>
      </c>
      <c r="BS433" s="233" t="str">
        <f>IF(Deník!$R433&lt;&gt;"",IF(Deník!$Y433=Statistika!$F$84,IF(AND(Deník!$R433&gt;=0,Deník!$R433&lt;=1),"BE",Deník!$R433),""),"")</f>
        <v/>
      </c>
      <c r="BT433" s="233" t="str">
        <f>IF(Deník!$R433&lt;&gt;"",IF(Deník!$Y433=Statistika!$F$85,IF(AND(Deník!$R433&gt;=0,Deník!$R433&lt;=1),"BE",Deník!$R433),""),"")</f>
        <v/>
      </c>
      <c r="BU433" s="233" t="str">
        <f>IF(Deník!$R433&lt;&gt;"",IF(Deník!$Y433=Statistika!$F$86,IF(AND(Deník!$R433&gt;=0,Deník!$R433&lt;=1),"BE",Deník!$R433),""),"")</f>
        <v/>
      </c>
      <c r="BV433" s="233" t="str">
        <f>IF(Deník!$R433&lt;&gt;"",IF(Deník!$Y433=Statistika!$F$87,IF(AND(Deník!$R433&gt;=0,Deník!$R433&lt;=1),"BE",Deník!$R433),""),"")</f>
        <v/>
      </c>
      <c r="BW433" s="233" t="str">
        <f>IF(Deník!$R433&lt;&gt;"",IF(Deník!$Y433=Statistika!$F$88,IF(AND(Deník!$R433&gt;=0,Deník!$R433&lt;=1),"BE",Deník!$R433),""),"")</f>
        <v/>
      </c>
      <c r="BX433" s="233" t="str">
        <f>IF(Deník!$R433&lt;&gt;"",IF(Deník!$Y433=Statistika!$F$89,IF(AND(Deník!$R433&gt;=0,Deník!$R433&lt;=1),"BE",Deník!$R433),""),"")</f>
        <v/>
      </c>
      <c r="BY433" s="233" t="str">
        <f>IF(Deník!$R433&lt;&gt;"",IF(Deník!$Y433=Statistika!$F$90,IF(AND(Deník!$R433&gt;=0,Deník!$R433&lt;=1),"BE",Deník!$R433),""),"")</f>
        <v/>
      </c>
      <c r="BZ433" s="233" t="str">
        <f>IF(Deník!$R433&lt;&gt;"",IF(Deník!$Y433=Statistika!$F$91,IF(AND(Deník!$R433&gt;=0,Deník!$R433&lt;=1),"BE",Deník!$R433),""),"")</f>
        <v/>
      </c>
      <c r="CA433" s="233"/>
      <c r="CB433" s="233" t="str">
        <f>IF(Deník!$R433&lt;&gt;"",IF(Deník!$AB433="SL",IF(AND(Deník!$R433&gt;=0,Deník!$R433&lt;=1),"BE",Deník!$R433),""),"")</f>
        <v/>
      </c>
      <c r="CC433" s="233" t="str">
        <f>IF(Deník!$R433&lt;&gt;"",IF(Deník!$AB433="BE10",IF(AND(Deník!$R433&gt;=0,Deník!$R433&lt;=1),"BE",Deník!$R433),""),"")</f>
        <v/>
      </c>
      <c r="CD433" s="233" t="str">
        <f>IF(Deník!$R433&lt;&gt;"",IF(Deník!$AB433="BE15",IF(AND(Deník!$R433&gt;=0,Deník!$R433&lt;=1),"BE",Deník!$R433),""),"")</f>
        <v/>
      </c>
      <c r="CE433" s="233" t="str">
        <f>IF(Deník!$R433&lt;&gt;"",IF(Deník!$AB433="BE20",IF(AND(Deník!$R433&gt;=0,Deník!$R433&lt;=1),"BE",Deník!$R433),""),"")</f>
        <v/>
      </c>
      <c r="CF433" s="233" t="str">
        <f>IF(Deník!$R433&lt;&gt;"",IF(Deník!$AB433="TP1",IF(AND(Deník!$R433&gt;=0,Deník!$R433&lt;=1),"BE",Deník!$R433),""),"")</f>
        <v/>
      </c>
      <c r="CG433" s="233" t="str">
        <f>IF(Deník!$R433&lt;&gt;"",IF(Deník!$AB433="TP2",IF(AND(Deník!$R433&gt;=0,Deník!$R433&lt;=1),"BE",Deník!$R433),""),"")</f>
        <v/>
      </c>
      <c r="CH433" s="233" t="str">
        <f>IF(Deník!$R433&lt;&gt;"",IF(Deník!$AB433="TP3",IF(AND(Deník!$R433&gt;=0,Deník!$R433&lt;=1),"BE",Deník!$R433),""),"")</f>
        <v/>
      </c>
      <c r="CI433" s="233" t="str">
        <f>IF(Deník!$R433&lt;&gt;"",IF(Deník!$AB433="Trailing SL",IF(AND(Deník!$R433&gt;=0,Deník!$R433&lt;=1),"BE",Deník!$R433),""),"")</f>
        <v/>
      </c>
      <c r="CJ433" s="233" t="str">
        <f>IF(Deník!$R433&lt;&gt;"",IF(Deník!$AB433="Manual",IF(AND(Deník!$R433&gt;=0,Deník!$R433&lt;=1),"BE",Deník!$R433),""),"")</f>
        <v/>
      </c>
      <c r="CK433" s="233"/>
      <c r="CL433" s="233" t="str">
        <f>IF(Deník!$R433&lt;0,IF(Deník!$AC433=Statistika!$F$117,Deník!$R433,""),"")</f>
        <v/>
      </c>
      <c r="CM433" s="233" t="str">
        <f>IF(Deník!$R433&lt;0,IF(Deník!$AC433=Statistika!$F$118,Deník!$R433,""),"")</f>
        <v/>
      </c>
      <c r="CN433" s="233" t="str">
        <f>IF(Deník!$R433&lt;0,IF(Deník!$AC433=Statistika!$F$119,Deník!$R433,""),"")</f>
        <v/>
      </c>
      <c r="CO433" s="233" t="str">
        <f>IF(Deník!$R433&lt;0,IF(Deník!$AC433=Statistika!$F$120,Deník!$R433,""),"")</f>
        <v/>
      </c>
      <c r="CP433" s="233" t="str">
        <f>IF(Deník!$R433&lt;0,IF(Deník!$AC433=Statistika!$F$121,Deník!$R433,""),"")</f>
        <v/>
      </c>
      <c r="CQ433" s="233" t="str">
        <f>IF(Deník!$R433&lt;0,IF(Deník!$AC433=Statistika!$F$122,Deník!$R433,""),"")</f>
        <v/>
      </c>
      <c r="CR433" s="233" t="str">
        <f>IF(Deník!$R433&lt;0,IF(Deník!$AC433=Statistika!$F$123,Deník!$R433,""),"")</f>
        <v/>
      </c>
      <c r="CS433" s="233" t="str">
        <f>IF(Deník!$R433&lt;0,IF(Deník!$AC433=Statistika!$F$124,Deník!$R433,""),"")</f>
        <v/>
      </c>
      <c r="CT433" s="233" t="str">
        <f>IF(Deník!$R433&lt;0,IF(Deník!$AC433=Statistika!$F$125,Deník!$R433,""),"")</f>
        <v/>
      </c>
      <c r="CU433" s="233"/>
      <c r="CV433" s="233" t="str">
        <f>IF(Deník!$R433&lt;0,IF(Deník!$AD433=$CV$2,Deník!$R433,""),"")</f>
        <v/>
      </c>
      <c r="CW433" s="233" t="str">
        <f>IF(Deník!$R433&lt;0,IF(Deník!$AD433=$CW$2,Deník!$R433,""),"")</f>
        <v/>
      </c>
      <c r="CX433" s="233" t="str">
        <f>IF(Deník!$R433&lt;0,IF(Deník!$AD433=$CX$2,Deník!$R433,""),"")</f>
        <v/>
      </c>
      <c r="CY433" s="233" t="str">
        <f>IF(Deník!$R433&lt;0,IF(Deník!$AD433=$CY$2,Deník!$R433,""),"")</f>
        <v/>
      </c>
      <c r="CZ433" s="233" t="str">
        <f>IF(Deník!$R433&lt;0,IF(Deník!$AD433=$CZ$2,Deník!$R433,""),"")</f>
        <v/>
      </c>
      <c r="DL433" s="221">
        <f t="shared" si="18"/>
        <v>93847.029999999984</v>
      </c>
      <c r="DM433" s="220">
        <f t="shared" si="17"/>
        <v>-6.1529700000000132E-2</v>
      </c>
      <c r="DO433" s="50">
        <f>Deník!W434</f>
        <v>0</v>
      </c>
      <c r="DP433" s="102" t="str">
        <f>IF(AND(Deník!W434&gt;0),1,"")</f>
        <v/>
      </c>
      <c r="DQ433" s="102">
        <f>IF(AND(Deník!W434&lt;=0),1,"")</f>
        <v>1</v>
      </c>
      <c r="DR433" s="227"/>
      <c r="DS433" s="228"/>
      <c r="DT433" s="85"/>
      <c r="DU433" s="54">
        <f>IF(MONTH(Deník!$C433)=DU$2,Deník!$W433,"")</f>
        <v>0</v>
      </c>
      <c r="DV433" s="222" t="str">
        <f>IF(MONTH(Deník!$C433)=DV$2,Deník!$W433,"")</f>
        <v/>
      </c>
      <c r="DW433" s="222" t="str">
        <f>IF(MONTH(Deník!$C433)=DW$2,Deník!$W433,"")</f>
        <v/>
      </c>
      <c r="DX433" s="222" t="str">
        <f>IF(MONTH(Deník!$C433)=DX$2,Deník!$W433,"")</f>
        <v/>
      </c>
      <c r="DY433" s="222" t="str">
        <f>IF(MONTH(Deník!$C433)=DY$2,Deník!$W433,"")</f>
        <v/>
      </c>
      <c r="DZ433" s="222" t="str">
        <f>IF(MONTH(Deník!$C433)=DZ$2,Deník!$W433,"")</f>
        <v/>
      </c>
      <c r="EA433" s="222" t="str">
        <f>IF(MONTH(Deník!$C433)=EA$2,Deník!$W433,"")</f>
        <v/>
      </c>
      <c r="EB433" s="222" t="str">
        <f>IF(MONTH(Deník!$C433)=EB$2,Deník!$W433,"")</f>
        <v/>
      </c>
      <c r="EC433" s="222" t="str">
        <f>IF(MONTH(Deník!$C433)=EC$2,Deník!$W433,"")</f>
        <v/>
      </c>
      <c r="ED433" s="222" t="str">
        <f>IF(MONTH(Deník!$C433)=ED$2,Deník!$W433,"")</f>
        <v/>
      </c>
      <c r="EE433" s="222" t="str">
        <f>IF(MONTH(Deník!$C433)=EE$2,Deník!$W433,"")</f>
        <v/>
      </c>
      <c r="EF433" s="222" t="str">
        <f>IF(MONTH(Deník!$C433)=EF$2,Deník!$W433,"")</f>
        <v/>
      </c>
      <c r="EI433" s="600" t="str">
        <f>IF(Deník!$W433&lt;&gt;"",IF(Deník!$B433=Statistika!$F$63,Deník!$W433,""),"")</f>
        <v/>
      </c>
      <c r="EJ433" s="13" t="str">
        <f>IF(Deník!$W433&lt;&gt;"",IF(Deník!$B433=Statistika!$F$64,Deník!$W433,""),"")</f>
        <v/>
      </c>
      <c r="EK433" s="13" t="str">
        <f>IF(Deník!$W433&lt;&gt;"",IF(Deník!$B433=Statistika!$F$65,Deník!$W433,""),"")</f>
        <v/>
      </c>
      <c r="EL433" s="13" t="str">
        <f>IF(Deník!$W433&lt;&gt;"",IF(Deník!$B433=Statistika!$F$66,Deník!$W433,""),"")</f>
        <v/>
      </c>
      <c r="EM433" s="13" t="str">
        <f>IF(Deník!$W433&lt;&gt;"",IF(Deník!$B433=Statistika!$F$67,Deník!$W433,""),"")</f>
        <v/>
      </c>
      <c r="EN433" s="13" t="str">
        <f>IF(Deník!$W433&lt;&gt;"",IF(Deník!$B433=Statistika!$F$68,Deník!$W433,""),"")</f>
        <v/>
      </c>
      <c r="EO433" s="13" t="str">
        <f>IF(Deník!$W433&lt;&gt;"",IF(Deník!$B433=Statistika!$F$69,Deník!$W433,""),"")</f>
        <v/>
      </c>
      <c r="EP433" s="601" t="str">
        <f>IF(Deník!$W433&lt;&gt;"",IF(Deník!$B433=Statistika!$F$70,Deník!$W433,""),"")</f>
        <v/>
      </c>
      <c r="EQ433" s="90"/>
      <c r="ER433" s="63" t="str">
        <f>IF(Deník!$W433&lt;&gt;"",IF(Deník!$J433="L",Deník!$W433,""),"")</f>
        <v/>
      </c>
      <c r="ES433" s="13" t="str">
        <f>IF(Deník!$W433&lt;&gt;"",IF(Deník!$J433="S",Deník!$W433,""),"")</f>
        <v/>
      </c>
      <c r="ET433" s="95"/>
      <c r="EU433" s="88"/>
      <c r="EV433" s="63" t="str">
        <f>IF(WEEKDAY(Deník!$C433,2)=1,Deník!$W433,"")</f>
        <v/>
      </c>
      <c r="EW433" s="13" t="str">
        <f>IF(WEEKDAY(Deník!$C433,2)=2,Deník!$W433,"")</f>
        <v/>
      </c>
      <c r="EX433" s="13" t="str">
        <f>IF(WEEKDAY(Deník!$C433,2)=3,Deník!$W433,"")</f>
        <v/>
      </c>
      <c r="EY433" s="13" t="str">
        <f>IF(WEEKDAY(Deník!$C433,2)=4,Deník!$W433,"")</f>
        <v/>
      </c>
      <c r="EZ433" s="60" t="str">
        <f>IF(WEEKDAY(Deník!$C433,2)=5,Deník!$W433,"")</f>
        <v/>
      </c>
      <c r="FA433" s="99"/>
      <c r="FB433" s="100">
        <f>Deník!D433</f>
        <v>0</v>
      </c>
      <c r="FC433" s="63">
        <f>IF($FB433&lt;&gt;"",IF(AND($FB433&gt;=FC$2,$FB433&lt;=FC$3),Deník!$W433,""))</f>
        <v>0</v>
      </c>
      <c r="FD433" s="63" t="str">
        <f>IF($FB433&lt;&gt;"",IF(AND($FB433&gt;=FD$2,$FB433&lt;=FD$3),Deník!$W433,""))</f>
        <v/>
      </c>
      <c r="FE433" s="63" t="str">
        <f>IF($FB433&lt;&gt;"",IF(AND($FB433&gt;=FE$2,$FB433&lt;=FE$3),Deník!$W433,""))</f>
        <v/>
      </c>
      <c r="FF433" s="63" t="str">
        <f>IF($FB433&lt;&gt;"",IF(AND($FB433&gt;=FF$2,$FB433&lt;=FF$3),Deník!$W433,""))</f>
        <v/>
      </c>
      <c r="FG433" s="63" t="str">
        <f>IF($FB433&lt;&gt;"",IF(AND($FB433&gt;=FG$2,$FB433&lt;=FG$3),Deník!$W433,""))</f>
        <v/>
      </c>
      <c r="FH433" s="63" t="str">
        <f>IF($FB433&lt;&gt;"",IF(AND($FB433&gt;=FH$2,$FB433&lt;=FH$3),Deník!$W433,""))</f>
        <v/>
      </c>
      <c r="FI433" s="63" t="str">
        <f>IF($FB433&lt;&gt;"",IF(AND($FB433&gt;=FI$2,$FB433&lt;=FI$3),Deník!$W433,""))</f>
        <v/>
      </c>
      <c r="FJ433" s="63" t="str">
        <f>IF($FB433&lt;&gt;"",IF(AND($FB433&gt;=FJ$2,$FB433&lt;=FJ$3),Deník!$W433,""))</f>
        <v/>
      </c>
      <c r="FK433" s="63" t="str">
        <f>IF($FB433&lt;&gt;"",IF(AND($FB433&gt;=FK$2,$FB433&lt;=FK$3),Deník!$W433,""))</f>
        <v/>
      </c>
      <c r="FL433" s="63" t="str">
        <f>IF($FB433&lt;&gt;"",IF(AND($FB433&gt;=FL$2,$FB433&lt;=FL$3),Deník!$W433,""))</f>
        <v/>
      </c>
      <c r="FM433" s="63" t="str">
        <f>IF($FB433&lt;&gt;"",IF(AND($FB433&gt;=FM$2,$FB433&lt;=FM$3),Deník!$W433,""))</f>
        <v/>
      </c>
      <c r="FN433" s="13"/>
      <c r="FO433" s="20" t="str">
        <f>IF(Deník!$W433&gt;1,Deník!$W433,"")</f>
        <v/>
      </c>
      <c r="FP433" s="20" t="str">
        <f>IF(Deník!$W433&lt;0,Deník!$W433,"")</f>
        <v/>
      </c>
      <c r="FQ433" s="17"/>
      <c r="FS433" s="233"/>
      <c r="FT433" s="233" t="str">
        <f>IF(Deník!$W433&lt;&gt;"",IF(Deník!$Y433=Statistika!$F$78,Deník!$W433,""),"")</f>
        <v/>
      </c>
      <c r="FU433" s="233" t="str">
        <f>IF(Deník!$W433&lt;&gt;"",IF(Deník!$Y433=Statistika!$F$79,Deník!$W433,""),"")</f>
        <v/>
      </c>
      <c r="FV433" s="233" t="str">
        <f>IF(Deník!$W433&lt;&gt;"",IF(Deník!$Y433=Statistika!$F$80,Deník!$W433,""),"")</f>
        <v/>
      </c>
      <c r="FW433" s="233" t="str">
        <f>IF(Deník!$W433&lt;&gt;"",IF(Deník!$Y433=Statistika!$F$81,Deník!$W433,""),"")</f>
        <v/>
      </c>
      <c r="FX433" s="233" t="str">
        <f>IF(Deník!$W433&lt;&gt;"",IF(Deník!$Y433=Statistika!$F$82,Deník!$W433,""),"")</f>
        <v/>
      </c>
      <c r="FY433" s="233" t="str">
        <f>IF(Deník!$W433&lt;&gt;"",IF(Deník!$Y433=Statistika!$F$83,Deník!$W433,""),"")</f>
        <v/>
      </c>
      <c r="FZ433" s="233" t="str">
        <f>IF(Deník!$W433&lt;&gt;"",IF(Deník!$Y433=Statistika!$F$84,Deník!$W433,""),"")</f>
        <v/>
      </c>
      <c r="GA433" s="233" t="str">
        <f>IF(Deník!$W433&lt;&gt;"",IF(Deník!$Y433=Statistika!$F$85,Deník!$W433,""),"")</f>
        <v/>
      </c>
      <c r="GB433" s="233" t="str">
        <f>IF(Deník!$W433&lt;&gt;"",IF(Deník!$Y433=Statistika!$F$86,Deník!$W433,""),"")</f>
        <v/>
      </c>
      <c r="GC433" s="233" t="str">
        <f>IF(Deník!$W433&lt;&gt;"",IF(Deník!$Y433=Statistika!$F$87,Deník!$W433,""),"")</f>
        <v/>
      </c>
      <c r="GD433" s="233" t="str">
        <f>IF(Deník!$W433&lt;&gt;"",IF(Deník!$Y433=Statistika!$F$88,Deník!$W433,""),"")</f>
        <v/>
      </c>
      <c r="GE433" s="233" t="str">
        <f>IF(Deník!$W433&lt;&gt;"",IF(Deník!$Y433=Statistika!$F$89,Deník!$W433,""),"")</f>
        <v/>
      </c>
      <c r="GF433" s="233" t="str">
        <f>IF(Deník!$W433&lt;&gt;"",IF(Deník!$Y433=Statistika!$F$90,Deník!$W433,""),"")</f>
        <v/>
      </c>
      <c r="GG433" s="233" t="str">
        <f>IF(Deník!$W433&lt;&gt;"",IF(Deník!$Y433=Statistika!$F$91,Deník!$W433,""),"")</f>
        <v/>
      </c>
      <c r="GH433" s="233"/>
      <c r="GI433" s="233" t="str">
        <f>IF(Deník!$W433&lt;&gt;"",IF(Deník!$AB433=Statistika!$L$100,Deník!$W433,""),"")</f>
        <v/>
      </c>
      <c r="GJ433" s="233" t="str">
        <f>IF(Deník!$W433&lt;&gt;"",IF(Deník!$AB433=Statistika!$L$101,Deník!$W433,""),"")</f>
        <v/>
      </c>
      <c r="GK433" s="233" t="str">
        <f>IF(Deník!$W433&lt;&gt;"",IF(Deník!$AB433=Statistika!$L$102,Deník!$W433,""),"")</f>
        <v/>
      </c>
      <c r="GL433" s="233" t="str">
        <f>IF(Deník!$W433&lt;&gt;"",IF(Deník!$AB433=Statistika!$L$103,Deník!$W433,""),"")</f>
        <v/>
      </c>
      <c r="GM433" s="233" t="str">
        <f>IF(Deník!$W433&lt;&gt;"",IF(Deník!$AB433=Statistika!$L$104,Deník!$W433,""),"")</f>
        <v/>
      </c>
      <c r="GN433" s="233" t="str">
        <f>IF(Deník!$W433&lt;&gt;"",IF(Deník!$AB433=Statistika!$L$105,Deník!$W433,""),"")</f>
        <v/>
      </c>
      <c r="GO433" s="233" t="str">
        <f>IF(Deník!$W433&lt;&gt;"",IF(Deník!$AB433=Statistika!$L$106,Deník!$W433,""),"")</f>
        <v/>
      </c>
      <c r="GP433" s="233" t="str">
        <f>IF(Deník!$W433&lt;&gt;"",IF(Deník!$AB433=Statistika!$L$107,Deník!$W433,""),"")</f>
        <v/>
      </c>
      <c r="GQ433" s="233" t="str">
        <f>IF(Deník!$W433&lt;&gt;"",IF(Deník!$AB433=Statistika!$L$108,Deník!$W433,""),"")</f>
        <v/>
      </c>
      <c r="GS433" s="233" t="str">
        <f>IF(Deník!$W433&lt;0,IF(Deník!$AC433=Statistika!$F$117,Deník!$W433,""),"")</f>
        <v/>
      </c>
      <c r="GT433" s="233" t="str">
        <f>IF(Deník!$W433&lt;0,IF(Deník!$AC433=Statistika!$F$118,Deník!$W433,""),"")</f>
        <v/>
      </c>
      <c r="GU433" s="233" t="str">
        <f>IF(Deník!$W433&lt;0,IF(Deník!$AC433=Statistika!$F$119,Deník!$W433,""),"")</f>
        <v/>
      </c>
      <c r="GV433" s="233" t="str">
        <f>IF(Deník!$W433&lt;0,IF(Deník!$AC433=Statistika!$F$120,Deník!$W433,""),"")</f>
        <v/>
      </c>
      <c r="GW433" s="233" t="str">
        <f>IF(Deník!$W433&lt;0,IF(Deník!$AC433=Statistika!$F$121,Deník!$W433,""),"")</f>
        <v/>
      </c>
      <c r="GX433" s="233" t="str">
        <f>IF(Deník!$W433&lt;0,IF(Deník!$AC433=Statistika!$F$122,Deník!$W433,""),"")</f>
        <v/>
      </c>
      <c r="GY433" s="233" t="str">
        <f>IF(Deník!$W433&lt;0,IF(Deník!$AC433=Statistika!$F$123,Deník!$W433,""),"")</f>
        <v/>
      </c>
      <c r="GZ433" s="233" t="str">
        <f>IF(Deník!$W433&lt;0,IF(Deník!$AC433=Statistika!$F$124,Deník!$W433,""),"")</f>
        <v/>
      </c>
      <c r="HA433" s="233" t="str">
        <f>IF(Deník!$W433&lt;0,IF(Deník!$AC433=Statistika!$F$125,Deník!$W433,""),"")</f>
        <v/>
      </c>
      <c r="HC433" s="233" t="str">
        <f>IF(Deník!$W433&lt;0,IF(Deník!$AD433=Statistika!$F$133,Deník!$W433,""),"")</f>
        <v/>
      </c>
      <c r="HD433" s="233" t="str">
        <f>IF(Deník!$W433&lt;0,IF(Deník!$AD433=Statistika!$F$134,Deník!$W433,""),"")</f>
        <v/>
      </c>
      <c r="HE433" s="233" t="str">
        <f>IF(Deník!$W433&lt;0,IF(Deník!$AD433=Statistika!$F$135,Deník!$W433,""),"")</f>
        <v/>
      </c>
      <c r="HF433" s="233" t="str">
        <f>IF(Deník!$W433&lt;0,IF(Deník!$AD433=Statistika!$F$136,Deník!$W433,""),"")</f>
        <v/>
      </c>
      <c r="HG433" s="233" t="str">
        <f>IF(Deník!$W433&lt;0,IF(Deník!$AD433=Statistika!$F$137,Deník!$W433,""),"")</f>
        <v/>
      </c>
      <c r="ID433" s="8">
        <f>Tabulka4[[#This Row],[Sloupec3]]</f>
        <v>0</v>
      </c>
      <c r="IE433" s="17" t="str">
        <f>IF(AND([1]Deník!$C433&gt;='[1]Měsíční shrnutí'!$D$1,[1]Deník!$C433&lt;='[1]Měsíční shrnutí'!$F$1),[1]Deník!$X433,"")</f>
        <v/>
      </c>
    </row>
    <row r="434" spans="1:239">
      <c r="A434" s="8">
        <f>Deník!C435</f>
        <v>0</v>
      </c>
      <c r="B434" s="50" t="str">
        <f>Deník!R435</f>
        <v/>
      </c>
      <c r="C434" s="102" t="str">
        <f>IF(AND(Deník!R435&gt;1,Deník!R435&lt;&gt;""),1,"")</f>
        <v/>
      </c>
      <c r="D434" s="102" t="str">
        <f>IF(AND(Deník!R435&lt;=0,Deník!R435&lt;&gt;""),1,"")</f>
        <v/>
      </c>
      <c r="E434" s="103" t="str">
        <f>IF(AND(Deník!R435&gt;=0,Deník!R435&lt;=1),1,"")</f>
        <v/>
      </c>
      <c r="F434" s="79" t="str">
        <f>IF(Deník!R435&lt;&gt;"",Deník!R435+F433,"")</f>
        <v/>
      </c>
      <c r="G434" s="85"/>
      <c r="H434" s="54" t="str">
        <f>IF(MONTH(Deník!$C434)=H$2,IF(AND(Deník!$R434&gt;=0,Deník!$R434&lt;=1),"BE",Deník!$R434),"")</f>
        <v/>
      </c>
      <c r="I434" s="11" t="str">
        <f>IF(MONTH(Deník!$C434)=I$2,IF(AND(Deník!$R434&gt;=0,Deník!$R434&lt;=1),"BE",Deník!$R434),"")</f>
        <v/>
      </c>
      <c r="J434" s="11" t="str">
        <f>IF(MONTH(Deník!$C434)=J$2,IF(AND(Deník!$R434&gt;=0,Deník!$R434&lt;=1),"BE",Deník!$R434),"")</f>
        <v/>
      </c>
      <c r="K434" s="11" t="str">
        <f>IF(MONTH(Deník!$C434)=K$2,IF(AND(Deník!$R434&gt;=0,Deník!$R434&lt;=1),"BE",Deník!$R434),"")</f>
        <v/>
      </c>
      <c r="L434" s="11" t="str">
        <f>IF(MONTH(Deník!$C434)=L$2,IF(AND(Deník!$R434&gt;=0,Deník!$R434&lt;=1),"BE",Deník!$R434),"")</f>
        <v/>
      </c>
      <c r="M434" s="11" t="str">
        <f>IF(MONTH(Deník!$C434)=M$2,IF(AND(Deník!$R434&gt;=0,Deník!$R434&lt;=1),"BE",Deník!$R434),"")</f>
        <v/>
      </c>
      <c r="N434" s="11" t="str">
        <f>IF(MONTH(Deník!$C434)=N$2,IF(AND(Deník!$R434&gt;=0,Deník!$R434&lt;=1),"BE",Deník!$R434),"")</f>
        <v/>
      </c>
      <c r="O434" s="11" t="str">
        <f>IF(MONTH(Deník!$C434)=O$2,IF(AND(Deník!$R434&gt;=0,Deník!$R434&lt;=1),"BE",Deník!$R434),"")</f>
        <v/>
      </c>
      <c r="P434" s="11" t="str">
        <f>IF(MONTH(Deník!$C434)=P$2,IF(AND(Deník!$R434&gt;=0,Deník!$R434&lt;=1),"BE",Deník!$R434),"")</f>
        <v/>
      </c>
      <c r="Q434" s="11" t="str">
        <f>IF(MONTH(Deník!$C434)=Q$2,IF(AND(Deník!$R434&gt;=0,Deník!$R434&lt;=1),"BE",Deník!$R434),"")</f>
        <v/>
      </c>
      <c r="R434" s="11" t="str">
        <f>IF(MONTH(Deník!$C434)=R$2,IF(AND(Deník!$R434&gt;=0,Deník!$R434&lt;=1),"BE",Deník!$R434),"")</f>
        <v/>
      </c>
      <c r="S434" s="57" t="str">
        <f>IF(MONTH(Deník!$C434)=S$2,IF(AND(Deník!$R434&gt;=0,Deník!$R434&lt;=1),"BE",Deník!$R434),"")</f>
        <v/>
      </c>
      <c r="U434" s="12"/>
      <c r="V434" s="12"/>
      <c r="X434" s="600" t="str">
        <f>IF(Deník!$R434&lt;&gt;"",IF(Deník!$B434=Statistika!$F$63,IF(AND(Deník!$R434&gt;=0,Deník!$R434&lt;=1),"BE",Deník!$R434),""),"")</f>
        <v/>
      </c>
      <c r="Y434" s="13" t="str">
        <f>IF(Deník!$R434&lt;&gt;"",IF(Deník!$B434=Statistika!$F$64,IF(AND(Deník!$R434&gt;=0,Deník!$R434&lt;=1),"BE",Deník!$R434),""),"")</f>
        <v/>
      </c>
      <c r="Z434" s="13" t="str">
        <f>IF(Deník!$R434&lt;&gt;"",IF(Deník!$B434=Statistika!$F$65,IF(AND(Deník!$R434&gt;=0,Deník!$R434&lt;=1),"BE",Deník!$R434),""),"")</f>
        <v/>
      </c>
      <c r="AA434" s="13" t="str">
        <f>IF(Deník!$R434&lt;&gt;"",IF(Deník!$B434=Statistika!$F$66,IF(AND(Deník!$R434&gt;=0,Deník!$R434&lt;=1),"BE",Deník!$R434),""),"")</f>
        <v/>
      </c>
      <c r="AB434" s="13" t="str">
        <f>IF(Deník!$R434&lt;&gt;"",IF(Deník!$B434=Statistika!$F$67,IF(AND(Deník!$R434&gt;=0,Deník!$R434&lt;=1),"BE",Deník!$R434),""),"")</f>
        <v/>
      </c>
      <c r="AC434" s="13" t="str">
        <f>IF(Deník!$R434&lt;&gt;"",IF(Deník!$B434=Statistika!$F$68,IF(AND(Deník!$R434&gt;=0,Deník!$R434&lt;=1),"BE",Deník!$R434),""),"")</f>
        <v/>
      </c>
      <c r="AD434" s="13" t="str">
        <f>IF(Deník!$R434&lt;&gt;"",IF(Deník!$B434=Statistika!$F$69,IF(AND(Deník!$R434&gt;=0,Deník!$R434&lt;=1),"BE",Deník!$R434),""),"")</f>
        <v/>
      </c>
      <c r="AE434" s="601" t="str">
        <f>IF(Deník!$R434&lt;&gt;"",IF(Deník!$B434=Statistika!$F$70,IF(AND(Deník!$R434&gt;=0,Deník!$R434&lt;=1),"BE",Deník!$R434),""),"")</f>
        <v/>
      </c>
      <c r="AF434" s="90"/>
      <c r="AG434" s="63" t="str">
        <f>IF(Deník!$R434&lt;&gt;"",IF(Deník!$J434="L",IF(AND(Deník!$R434&gt;=0,Deník!$R434&lt;=1),"BE",Deník!$R434),""),"")</f>
        <v/>
      </c>
      <c r="AH434" s="13" t="str">
        <f>IF(Deník!$R434&lt;&gt;"",IF(Deník!$J434="S",IF(AND(Deník!$R434&gt;=0,Deník!$R434&lt;=1),"BE",Deník!$R434),""),"")</f>
        <v/>
      </c>
      <c r="AI434" s="95"/>
      <c r="AJ434" s="71" t="str">
        <f>IF(Deník!N435&lt;&gt;"",Deník!N435*-1,"")</f>
        <v/>
      </c>
      <c r="AK434" s="88"/>
      <c r="AL434" s="63" t="str">
        <f>IF(WEEKDAY(Deník!$C434,2)=1,IF(AND(Deník!$R434&gt;=0,Deník!$R434&lt;=1),"BE",Deník!$R434),"")</f>
        <v/>
      </c>
      <c r="AM434" s="13" t="str">
        <f>IF(WEEKDAY(Deník!$C434,2)=2,IF(AND(Deník!$R434&gt;=0,Deník!$R434&lt;=1),"BE",Deník!$R434),"")</f>
        <v/>
      </c>
      <c r="AN434" s="13" t="str">
        <f>IF(WEEKDAY(Deník!$C434,2)=3,IF(AND(Deník!$R434&gt;=0,Deník!$R434&lt;=1),"BE",Deník!$R434),"")</f>
        <v/>
      </c>
      <c r="AO434" s="13" t="str">
        <f>IF(WEEKDAY(Deník!$C434,2)=4,IF(AND(Deník!$R434&gt;=0,Deník!$R434&lt;=1),"BE",Deník!$R434),"")</f>
        <v/>
      </c>
      <c r="AP434" s="60" t="str">
        <f>IF(WEEKDAY(Deník!$C434,2)=5,IF(AND(Deník!$R434&gt;=0,Deník!$R434&lt;=1),"BE",Deník!$R434),"")</f>
        <v/>
      </c>
      <c r="AQ434" s="99"/>
      <c r="AR434" s="100">
        <f>Deník!D434</f>
        <v>0</v>
      </c>
      <c r="AS434" s="63" t="str">
        <f>IF(Deník!$D434&lt;&gt;"",IF(AND(Deník!$D434&gt;=AS$2,Deník!$D434&lt;=AS$3),IF(AND(Deník!$R434&gt;=0,Deník!$R434&lt;=1),"BE",Deník!$R434),""),"")</f>
        <v/>
      </c>
      <c r="AT434" s="63" t="str">
        <f>IF(Deník!$D434&lt;&gt;"",IF(AND(Deník!$D434&gt;=AT$2,Deník!$D434&lt;=AT$3),IF(AND(Deník!$R434&gt;=0,Deník!$R434&lt;=1),"BE",Deník!$R434),""),"")</f>
        <v/>
      </c>
      <c r="AU434" s="63" t="str">
        <f>IF(Deník!$D434&lt;&gt;"",IF(AND(Deník!$D434&gt;=AU$2,Deník!$D434&lt;=AU$3),IF(AND(Deník!$R434&gt;=0,Deník!$R434&lt;=1),"BE",Deník!$R434),""),"")</f>
        <v/>
      </c>
      <c r="AV434" s="63" t="str">
        <f>IF(Deník!$D434&lt;&gt;"",IF(AND(Deník!$D434&gt;=AV$2,Deník!$D434&lt;=AV$3),IF(AND(Deník!$R434&gt;=0,Deník!$R434&lt;=1),"BE",Deník!$R434),""),"")</f>
        <v/>
      </c>
      <c r="AW434" s="63" t="str">
        <f>IF(Deník!$D434&lt;&gt;"",IF(AND(Deník!$D434&gt;=AW$2,Deník!$D434&lt;=AW$3),IF(AND(Deník!$R434&gt;=0,Deník!$R434&lt;=1),"BE",Deník!$R434),""),"")</f>
        <v/>
      </c>
      <c r="AX434" s="63" t="str">
        <f>IF(Deník!$D434&lt;&gt;"",IF(AND(Deník!$D434&gt;=AX$2,Deník!$D434&lt;=AX$3),IF(AND(Deník!$R434&gt;=0,Deník!$R434&lt;=1),"BE",Deník!$R434),""),"")</f>
        <v/>
      </c>
      <c r="AY434" s="63" t="str">
        <f>IF(Deník!$D434&lt;&gt;"",IF(AND(Deník!$D434&gt;=AY$2,Deník!$D434&lt;=AY$3),IF(AND(Deník!$R434&gt;=0,Deník!$R434&lt;=1),"BE",Deník!$R434),""),"")</f>
        <v/>
      </c>
      <c r="AZ434" s="63" t="str">
        <f>IF(Deník!$D434&lt;&gt;"",IF(AND(Deník!$D434&gt;=AZ$2,Deník!$D434&lt;=AZ$3),IF(AND(Deník!$R434&gt;=0,Deník!$R434&lt;=1),"BE",Deník!$R434),""),"")</f>
        <v/>
      </c>
      <c r="BA434" s="63" t="str">
        <f>IF(Deník!$D434&lt;&gt;"",IF(AND(Deník!$D434&gt;=BA$2,Deník!$D434&lt;=BA$3),IF(AND(Deník!$R434&gt;=0,Deník!$R434&lt;=1),"BE",Deník!$R434),""),"")</f>
        <v/>
      </c>
      <c r="BB434" s="63" t="str">
        <f>IF(Deník!$D434&lt;&gt;"",IF(AND(Deník!$D434&gt;=BB$2,Deník!$D434&lt;=BB$3),IF(AND(Deník!$R434&gt;=0,Deník!$R434&lt;=1),"BE",Deník!$R434),""),"")</f>
        <v/>
      </c>
      <c r="BC434" s="71" t="str">
        <f>IF(Deník!$D434&lt;&gt;"",IF(AND(Deník!$D434&gt;=BC$2,Deník!$D434&lt;=BC$3),IF(AND(Deník!$R434&gt;=0,Deník!$R434&lt;=1),"BE",Deník!$R434),""),"")</f>
        <v/>
      </c>
      <c r="BD434" s="20" t="str">
        <f>IF(Deník!$J435="S",(Deník!$M435-Deník!$K435),IF(Deník!$J435="L",(Deník!$K435-Deník!$M435),""))</f>
        <v/>
      </c>
      <c r="BE434" s="20" t="str">
        <f>IF(Deník!$J435="S",(Deník!$K435-Deník!$O435),IF(Deník!$J435="L",(Deník!$O435-Deník!$K435),""))</f>
        <v/>
      </c>
      <c r="BF434" s="20" t="str">
        <f>IF(Deník!$J435="S",(Deník!$K435-Deník!$L435),IF(Deník!$J435="L",(Deník!$L435-Deník!$K435),""))</f>
        <v/>
      </c>
      <c r="BG434" s="20" t="str">
        <f>IF(Deník!$J435="S",(Deník!$K435-Deník!$S435),IF(Deník!$J435="L",(Deník!$S435-Deník!$K435),""))</f>
        <v/>
      </c>
      <c r="BH434" s="20" t="str">
        <f>IF(Deník!$J435="S",(Deník!$K435-Deník!$U435),IF(Deník!$J435="L",(Deník!$U435-Deník!$K435),""))</f>
        <v/>
      </c>
      <c r="BI434" s="20" t="str">
        <f>IF(Deník!$R434&gt;1,Deník!$R434,"")</f>
        <v/>
      </c>
      <c r="BJ434" s="20" t="str">
        <f>IF(Deník!$R434&lt;0,Deník!$R434,"")</f>
        <v/>
      </c>
      <c r="BK434" s="17"/>
      <c r="BM434" s="233" t="str">
        <f>IF(Deník!$R434&lt;&gt;"",IF(Deník!$Y434=Statistika!$F$78,IF(AND(Deník!$R434&gt;=0,Deník!$R434&lt;=1),"BE",Deník!$R434),""),"")</f>
        <v/>
      </c>
      <c r="BN434" s="233" t="str">
        <f>IF(Deník!$R434&lt;&gt;"",IF(Deník!$Y434=Statistika!$F$79,IF(AND(Deník!$R434&gt;=0,Deník!$R434&lt;=1),"BE",Deník!$R434),""),"")</f>
        <v/>
      </c>
      <c r="BO434" s="233" t="str">
        <f>IF(Deník!$R434&lt;&gt;"",IF(Deník!$Y434=Statistika!$F$80,IF(AND(Deník!$R434&gt;=0,Deník!$R434&lt;=1),"BE",Deník!$R434),""),"")</f>
        <v/>
      </c>
      <c r="BP434" s="233" t="str">
        <f>IF(Deník!$R434&lt;&gt;"",IF(Deník!$Y434=Statistika!$F$81,IF(AND(Deník!$R434&gt;=0,Deník!$R434&lt;=1),"BE",Deník!$R434),""),"")</f>
        <v/>
      </c>
      <c r="BQ434" s="233" t="str">
        <f>IF(Deník!$R434&lt;&gt;"",IF(Deník!$Y434=Statistika!$F$82,IF(AND(Deník!$R434&gt;=0,Deník!$R434&lt;=1),"BE",Deník!$R434),""),"")</f>
        <v/>
      </c>
      <c r="BR434" s="233" t="str">
        <f>IF(Deník!$R434&lt;&gt;"",IF(Deník!$Y434=Statistika!$F$83,IF(AND(Deník!$R434&gt;=0,Deník!$R434&lt;=1),"BE",Deník!$R434),""),"")</f>
        <v/>
      </c>
      <c r="BS434" s="233" t="str">
        <f>IF(Deník!$R434&lt;&gt;"",IF(Deník!$Y434=Statistika!$F$84,IF(AND(Deník!$R434&gt;=0,Deník!$R434&lt;=1),"BE",Deník!$R434),""),"")</f>
        <v/>
      </c>
      <c r="BT434" s="233" t="str">
        <f>IF(Deník!$R434&lt;&gt;"",IF(Deník!$Y434=Statistika!$F$85,IF(AND(Deník!$R434&gt;=0,Deník!$R434&lt;=1),"BE",Deník!$R434),""),"")</f>
        <v/>
      </c>
      <c r="BU434" s="233" t="str">
        <f>IF(Deník!$R434&lt;&gt;"",IF(Deník!$Y434=Statistika!$F$86,IF(AND(Deník!$R434&gt;=0,Deník!$R434&lt;=1),"BE",Deník!$R434),""),"")</f>
        <v/>
      </c>
      <c r="BV434" s="233" t="str">
        <f>IF(Deník!$R434&lt;&gt;"",IF(Deník!$Y434=Statistika!$F$87,IF(AND(Deník!$R434&gt;=0,Deník!$R434&lt;=1),"BE",Deník!$R434),""),"")</f>
        <v/>
      </c>
      <c r="BW434" s="233" t="str">
        <f>IF(Deník!$R434&lt;&gt;"",IF(Deník!$Y434=Statistika!$F$88,IF(AND(Deník!$R434&gt;=0,Deník!$R434&lt;=1),"BE",Deník!$R434),""),"")</f>
        <v/>
      </c>
      <c r="BX434" s="233" t="str">
        <f>IF(Deník!$R434&lt;&gt;"",IF(Deník!$Y434=Statistika!$F$89,IF(AND(Deník!$R434&gt;=0,Deník!$R434&lt;=1),"BE",Deník!$R434),""),"")</f>
        <v/>
      </c>
      <c r="BY434" s="233" t="str">
        <f>IF(Deník!$R434&lt;&gt;"",IF(Deník!$Y434=Statistika!$F$90,IF(AND(Deník!$R434&gt;=0,Deník!$R434&lt;=1),"BE",Deník!$R434),""),"")</f>
        <v/>
      </c>
      <c r="BZ434" s="233" t="str">
        <f>IF(Deník!$R434&lt;&gt;"",IF(Deník!$Y434=Statistika!$F$91,IF(AND(Deník!$R434&gt;=0,Deník!$R434&lt;=1),"BE",Deník!$R434),""),"")</f>
        <v/>
      </c>
      <c r="CA434" s="233"/>
      <c r="CB434" s="233" t="str">
        <f>IF(Deník!$R434&lt;&gt;"",IF(Deník!$AB434="SL",IF(AND(Deník!$R434&gt;=0,Deník!$R434&lt;=1),"BE",Deník!$R434),""),"")</f>
        <v/>
      </c>
      <c r="CC434" s="233" t="str">
        <f>IF(Deník!$R434&lt;&gt;"",IF(Deník!$AB434="BE10",IF(AND(Deník!$R434&gt;=0,Deník!$R434&lt;=1),"BE",Deník!$R434),""),"")</f>
        <v/>
      </c>
      <c r="CD434" s="233" t="str">
        <f>IF(Deník!$R434&lt;&gt;"",IF(Deník!$AB434="BE15",IF(AND(Deník!$R434&gt;=0,Deník!$R434&lt;=1),"BE",Deník!$R434),""),"")</f>
        <v/>
      </c>
      <c r="CE434" s="233" t="str">
        <f>IF(Deník!$R434&lt;&gt;"",IF(Deník!$AB434="BE20",IF(AND(Deník!$R434&gt;=0,Deník!$R434&lt;=1),"BE",Deník!$R434),""),"")</f>
        <v/>
      </c>
      <c r="CF434" s="233" t="str">
        <f>IF(Deník!$R434&lt;&gt;"",IF(Deník!$AB434="TP1",IF(AND(Deník!$R434&gt;=0,Deník!$R434&lt;=1),"BE",Deník!$R434),""),"")</f>
        <v/>
      </c>
      <c r="CG434" s="233" t="str">
        <f>IF(Deník!$R434&lt;&gt;"",IF(Deník!$AB434="TP2",IF(AND(Deník!$R434&gt;=0,Deník!$R434&lt;=1),"BE",Deník!$R434),""),"")</f>
        <v/>
      </c>
      <c r="CH434" s="233" t="str">
        <f>IF(Deník!$R434&lt;&gt;"",IF(Deník!$AB434="TP3",IF(AND(Deník!$R434&gt;=0,Deník!$R434&lt;=1),"BE",Deník!$R434),""),"")</f>
        <v/>
      </c>
      <c r="CI434" s="233" t="str">
        <f>IF(Deník!$R434&lt;&gt;"",IF(Deník!$AB434="Trailing SL",IF(AND(Deník!$R434&gt;=0,Deník!$R434&lt;=1),"BE",Deník!$R434),""),"")</f>
        <v/>
      </c>
      <c r="CJ434" s="233" t="str">
        <f>IF(Deník!$R434&lt;&gt;"",IF(Deník!$AB434="Manual",IF(AND(Deník!$R434&gt;=0,Deník!$R434&lt;=1),"BE",Deník!$R434),""),"")</f>
        <v/>
      </c>
      <c r="CK434" s="233"/>
      <c r="CL434" s="233" t="str">
        <f>IF(Deník!$R434&lt;0,IF(Deník!$AC434=Statistika!$F$117,Deník!$R434,""),"")</f>
        <v/>
      </c>
      <c r="CM434" s="233" t="str">
        <f>IF(Deník!$R434&lt;0,IF(Deník!$AC434=Statistika!$F$118,Deník!$R434,""),"")</f>
        <v/>
      </c>
      <c r="CN434" s="233" t="str">
        <f>IF(Deník!$R434&lt;0,IF(Deník!$AC434=Statistika!$F$119,Deník!$R434,""),"")</f>
        <v/>
      </c>
      <c r="CO434" s="233" t="str">
        <f>IF(Deník!$R434&lt;0,IF(Deník!$AC434=Statistika!$F$120,Deník!$R434,""),"")</f>
        <v/>
      </c>
      <c r="CP434" s="233" t="str">
        <f>IF(Deník!$R434&lt;0,IF(Deník!$AC434=Statistika!$F$121,Deník!$R434,""),"")</f>
        <v/>
      </c>
      <c r="CQ434" s="233" t="str">
        <f>IF(Deník!$R434&lt;0,IF(Deník!$AC434=Statistika!$F$122,Deník!$R434,""),"")</f>
        <v/>
      </c>
      <c r="CR434" s="233" t="str">
        <f>IF(Deník!$R434&lt;0,IF(Deník!$AC434=Statistika!$F$123,Deník!$R434,""),"")</f>
        <v/>
      </c>
      <c r="CS434" s="233" t="str">
        <f>IF(Deník!$R434&lt;0,IF(Deník!$AC434=Statistika!$F$124,Deník!$R434,""),"")</f>
        <v/>
      </c>
      <c r="CT434" s="233" t="str">
        <f>IF(Deník!$R434&lt;0,IF(Deník!$AC434=Statistika!$F$125,Deník!$R434,""),"")</f>
        <v/>
      </c>
      <c r="CU434" s="233"/>
      <c r="CV434" s="233" t="str">
        <f>IF(Deník!$R434&lt;0,IF(Deník!$AD434=$CV$2,Deník!$R434,""),"")</f>
        <v/>
      </c>
      <c r="CW434" s="233" t="str">
        <f>IF(Deník!$R434&lt;0,IF(Deník!$AD434=$CW$2,Deník!$R434,""),"")</f>
        <v/>
      </c>
      <c r="CX434" s="233" t="str">
        <f>IF(Deník!$R434&lt;0,IF(Deník!$AD434=$CX$2,Deník!$R434,""),"")</f>
        <v/>
      </c>
      <c r="CY434" s="233" t="str">
        <f>IF(Deník!$R434&lt;0,IF(Deník!$AD434=$CY$2,Deník!$R434,""),"")</f>
        <v/>
      </c>
      <c r="CZ434" s="233" t="str">
        <f>IF(Deník!$R434&lt;0,IF(Deník!$AD434=$CZ$2,Deník!$R434,""),"")</f>
        <v/>
      </c>
      <c r="DL434" s="221">
        <f t="shared" si="18"/>
        <v>93847.029999999984</v>
      </c>
      <c r="DM434" s="220">
        <f t="shared" si="17"/>
        <v>-6.1529700000000132E-2</v>
      </c>
      <c r="DO434" s="50">
        <f>Deník!W435</f>
        <v>0</v>
      </c>
      <c r="DP434" s="102" t="str">
        <f>IF(AND(Deník!W435&gt;0),1,"")</f>
        <v/>
      </c>
      <c r="DQ434" s="102">
        <f>IF(AND(Deník!W435&lt;=0),1,"")</f>
        <v>1</v>
      </c>
      <c r="DR434" s="227"/>
      <c r="DS434" s="228"/>
      <c r="DT434" s="85"/>
      <c r="DU434" s="54">
        <f>IF(MONTH(Deník!$C434)=DU$2,Deník!$W434,"")</f>
        <v>0</v>
      </c>
      <c r="DV434" s="222" t="str">
        <f>IF(MONTH(Deník!$C434)=DV$2,Deník!$W434,"")</f>
        <v/>
      </c>
      <c r="DW434" s="222" t="str">
        <f>IF(MONTH(Deník!$C434)=DW$2,Deník!$W434,"")</f>
        <v/>
      </c>
      <c r="DX434" s="222" t="str">
        <f>IF(MONTH(Deník!$C434)=DX$2,Deník!$W434,"")</f>
        <v/>
      </c>
      <c r="DY434" s="222" t="str">
        <f>IF(MONTH(Deník!$C434)=DY$2,Deník!$W434,"")</f>
        <v/>
      </c>
      <c r="DZ434" s="222" t="str">
        <f>IF(MONTH(Deník!$C434)=DZ$2,Deník!$W434,"")</f>
        <v/>
      </c>
      <c r="EA434" s="222" t="str">
        <f>IF(MONTH(Deník!$C434)=EA$2,Deník!$W434,"")</f>
        <v/>
      </c>
      <c r="EB434" s="222" t="str">
        <f>IF(MONTH(Deník!$C434)=EB$2,Deník!$W434,"")</f>
        <v/>
      </c>
      <c r="EC434" s="222" t="str">
        <f>IF(MONTH(Deník!$C434)=EC$2,Deník!$W434,"")</f>
        <v/>
      </c>
      <c r="ED434" s="222" t="str">
        <f>IF(MONTH(Deník!$C434)=ED$2,Deník!$W434,"")</f>
        <v/>
      </c>
      <c r="EE434" s="222" t="str">
        <f>IF(MONTH(Deník!$C434)=EE$2,Deník!$W434,"")</f>
        <v/>
      </c>
      <c r="EF434" s="222" t="str">
        <f>IF(MONTH(Deník!$C434)=EF$2,Deník!$W434,"")</f>
        <v/>
      </c>
      <c r="EI434" s="600" t="str">
        <f>IF(Deník!$W434&lt;&gt;"",IF(Deník!$B434=Statistika!$F$63,Deník!$W434,""),"")</f>
        <v/>
      </c>
      <c r="EJ434" s="13" t="str">
        <f>IF(Deník!$W434&lt;&gt;"",IF(Deník!$B434=Statistika!$F$64,Deník!$W434,""),"")</f>
        <v/>
      </c>
      <c r="EK434" s="13" t="str">
        <f>IF(Deník!$W434&lt;&gt;"",IF(Deník!$B434=Statistika!$F$65,Deník!$W434,""),"")</f>
        <v/>
      </c>
      <c r="EL434" s="13" t="str">
        <f>IF(Deník!$W434&lt;&gt;"",IF(Deník!$B434=Statistika!$F$66,Deník!$W434,""),"")</f>
        <v/>
      </c>
      <c r="EM434" s="13" t="str">
        <f>IF(Deník!$W434&lt;&gt;"",IF(Deník!$B434=Statistika!$F$67,Deník!$W434,""),"")</f>
        <v/>
      </c>
      <c r="EN434" s="13" t="str">
        <f>IF(Deník!$W434&lt;&gt;"",IF(Deník!$B434=Statistika!$F$68,Deník!$W434,""),"")</f>
        <v/>
      </c>
      <c r="EO434" s="13" t="str">
        <f>IF(Deník!$W434&lt;&gt;"",IF(Deník!$B434=Statistika!$F$69,Deník!$W434,""),"")</f>
        <v/>
      </c>
      <c r="EP434" s="601" t="str">
        <f>IF(Deník!$W434&lt;&gt;"",IF(Deník!$B434=Statistika!$F$70,Deník!$W434,""),"")</f>
        <v/>
      </c>
      <c r="EQ434" s="90"/>
      <c r="ER434" s="63" t="str">
        <f>IF(Deník!$W434&lt;&gt;"",IF(Deník!$J434="L",Deník!$W434,""),"")</f>
        <v/>
      </c>
      <c r="ES434" s="13" t="str">
        <f>IF(Deník!$W434&lt;&gt;"",IF(Deník!$J434="S",Deník!$W434,""),"")</f>
        <v/>
      </c>
      <c r="ET434" s="95"/>
      <c r="EU434" s="88"/>
      <c r="EV434" s="63" t="str">
        <f>IF(WEEKDAY(Deník!$C434,2)=1,Deník!$W434,"")</f>
        <v/>
      </c>
      <c r="EW434" s="13" t="str">
        <f>IF(WEEKDAY(Deník!$C434,2)=2,Deník!$W434,"")</f>
        <v/>
      </c>
      <c r="EX434" s="13" t="str">
        <f>IF(WEEKDAY(Deník!$C434,2)=3,Deník!$W434,"")</f>
        <v/>
      </c>
      <c r="EY434" s="13" t="str">
        <f>IF(WEEKDAY(Deník!$C434,2)=4,Deník!$W434,"")</f>
        <v/>
      </c>
      <c r="EZ434" s="60" t="str">
        <f>IF(WEEKDAY(Deník!$C434,2)=5,Deník!$W434,"")</f>
        <v/>
      </c>
      <c r="FA434" s="99"/>
      <c r="FB434" s="100">
        <f>Deník!D434</f>
        <v>0</v>
      </c>
      <c r="FC434" s="63">
        <f>IF($FB434&lt;&gt;"",IF(AND($FB434&gt;=FC$2,$FB434&lt;=FC$3),Deník!$W434,""))</f>
        <v>0</v>
      </c>
      <c r="FD434" s="63" t="str">
        <f>IF($FB434&lt;&gt;"",IF(AND($FB434&gt;=FD$2,$FB434&lt;=FD$3),Deník!$W434,""))</f>
        <v/>
      </c>
      <c r="FE434" s="63" t="str">
        <f>IF($FB434&lt;&gt;"",IF(AND($FB434&gt;=FE$2,$FB434&lt;=FE$3),Deník!$W434,""))</f>
        <v/>
      </c>
      <c r="FF434" s="63" t="str">
        <f>IF($FB434&lt;&gt;"",IF(AND($FB434&gt;=FF$2,$FB434&lt;=FF$3),Deník!$W434,""))</f>
        <v/>
      </c>
      <c r="FG434" s="63" t="str">
        <f>IF($FB434&lt;&gt;"",IF(AND($FB434&gt;=FG$2,$FB434&lt;=FG$3),Deník!$W434,""))</f>
        <v/>
      </c>
      <c r="FH434" s="63" t="str">
        <f>IF($FB434&lt;&gt;"",IF(AND($FB434&gt;=FH$2,$FB434&lt;=FH$3),Deník!$W434,""))</f>
        <v/>
      </c>
      <c r="FI434" s="63" t="str">
        <f>IF($FB434&lt;&gt;"",IF(AND($FB434&gt;=FI$2,$FB434&lt;=FI$3),Deník!$W434,""))</f>
        <v/>
      </c>
      <c r="FJ434" s="63" t="str">
        <f>IF($FB434&lt;&gt;"",IF(AND($FB434&gt;=FJ$2,$FB434&lt;=FJ$3),Deník!$W434,""))</f>
        <v/>
      </c>
      <c r="FK434" s="63" t="str">
        <f>IF($FB434&lt;&gt;"",IF(AND($FB434&gt;=FK$2,$FB434&lt;=FK$3),Deník!$W434,""))</f>
        <v/>
      </c>
      <c r="FL434" s="63" t="str">
        <f>IF($FB434&lt;&gt;"",IF(AND($FB434&gt;=FL$2,$FB434&lt;=FL$3),Deník!$W434,""))</f>
        <v/>
      </c>
      <c r="FM434" s="63" t="str">
        <f>IF($FB434&lt;&gt;"",IF(AND($FB434&gt;=FM$2,$FB434&lt;=FM$3),Deník!$W434,""))</f>
        <v/>
      </c>
      <c r="FN434" s="13"/>
      <c r="FO434" s="20" t="str">
        <f>IF(Deník!$W434&gt;1,Deník!$W434,"")</f>
        <v/>
      </c>
      <c r="FP434" s="20" t="str">
        <f>IF(Deník!$W434&lt;0,Deník!$W434,"")</f>
        <v/>
      </c>
      <c r="FQ434" s="17"/>
      <c r="FS434" s="233"/>
      <c r="FT434" s="233" t="str">
        <f>IF(Deník!$W434&lt;&gt;"",IF(Deník!$Y434=Statistika!$F$78,Deník!$W434,""),"")</f>
        <v/>
      </c>
      <c r="FU434" s="233" t="str">
        <f>IF(Deník!$W434&lt;&gt;"",IF(Deník!$Y434=Statistika!$F$79,Deník!$W434,""),"")</f>
        <v/>
      </c>
      <c r="FV434" s="233" t="str">
        <f>IF(Deník!$W434&lt;&gt;"",IF(Deník!$Y434=Statistika!$F$80,Deník!$W434,""),"")</f>
        <v/>
      </c>
      <c r="FW434" s="233" t="str">
        <f>IF(Deník!$W434&lt;&gt;"",IF(Deník!$Y434=Statistika!$F$81,Deník!$W434,""),"")</f>
        <v/>
      </c>
      <c r="FX434" s="233" t="str">
        <f>IF(Deník!$W434&lt;&gt;"",IF(Deník!$Y434=Statistika!$F$82,Deník!$W434,""),"")</f>
        <v/>
      </c>
      <c r="FY434" s="233" t="str">
        <f>IF(Deník!$W434&lt;&gt;"",IF(Deník!$Y434=Statistika!$F$83,Deník!$W434,""),"")</f>
        <v/>
      </c>
      <c r="FZ434" s="233" t="str">
        <f>IF(Deník!$W434&lt;&gt;"",IF(Deník!$Y434=Statistika!$F$84,Deník!$W434,""),"")</f>
        <v/>
      </c>
      <c r="GA434" s="233" t="str">
        <f>IF(Deník!$W434&lt;&gt;"",IF(Deník!$Y434=Statistika!$F$85,Deník!$W434,""),"")</f>
        <v/>
      </c>
      <c r="GB434" s="233" t="str">
        <f>IF(Deník!$W434&lt;&gt;"",IF(Deník!$Y434=Statistika!$F$86,Deník!$W434,""),"")</f>
        <v/>
      </c>
      <c r="GC434" s="233" t="str">
        <f>IF(Deník!$W434&lt;&gt;"",IF(Deník!$Y434=Statistika!$F$87,Deník!$W434,""),"")</f>
        <v/>
      </c>
      <c r="GD434" s="233" t="str">
        <f>IF(Deník!$W434&lt;&gt;"",IF(Deník!$Y434=Statistika!$F$88,Deník!$W434,""),"")</f>
        <v/>
      </c>
      <c r="GE434" s="233" t="str">
        <f>IF(Deník!$W434&lt;&gt;"",IF(Deník!$Y434=Statistika!$F$89,Deník!$W434,""),"")</f>
        <v/>
      </c>
      <c r="GF434" s="233" t="str">
        <f>IF(Deník!$W434&lt;&gt;"",IF(Deník!$Y434=Statistika!$F$90,Deník!$W434,""),"")</f>
        <v/>
      </c>
      <c r="GG434" s="233" t="str">
        <f>IF(Deník!$W434&lt;&gt;"",IF(Deník!$Y434=Statistika!$F$91,Deník!$W434,""),"")</f>
        <v/>
      </c>
      <c r="GH434" s="233"/>
      <c r="GI434" s="233" t="str">
        <f>IF(Deník!$W434&lt;&gt;"",IF(Deník!$AB434=Statistika!$L$100,Deník!$W434,""),"")</f>
        <v/>
      </c>
      <c r="GJ434" s="233" t="str">
        <f>IF(Deník!$W434&lt;&gt;"",IF(Deník!$AB434=Statistika!$L$101,Deník!$W434,""),"")</f>
        <v/>
      </c>
      <c r="GK434" s="233" t="str">
        <f>IF(Deník!$W434&lt;&gt;"",IF(Deník!$AB434=Statistika!$L$102,Deník!$W434,""),"")</f>
        <v/>
      </c>
      <c r="GL434" s="233" t="str">
        <f>IF(Deník!$W434&lt;&gt;"",IF(Deník!$AB434=Statistika!$L$103,Deník!$W434,""),"")</f>
        <v/>
      </c>
      <c r="GM434" s="233" t="str">
        <f>IF(Deník!$W434&lt;&gt;"",IF(Deník!$AB434=Statistika!$L$104,Deník!$W434,""),"")</f>
        <v/>
      </c>
      <c r="GN434" s="233" t="str">
        <f>IF(Deník!$W434&lt;&gt;"",IF(Deník!$AB434=Statistika!$L$105,Deník!$W434,""),"")</f>
        <v/>
      </c>
      <c r="GO434" s="233" t="str">
        <f>IF(Deník!$W434&lt;&gt;"",IF(Deník!$AB434=Statistika!$L$106,Deník!$W434,""),"")</f>
        <v/>
      </c>
      <c r="GP434" s="233" t="str">
        <f>IF(Deník!$W434&lt;&gt;"",IF(Deník!$AB434=Statistika!$L$107,Deník!$W434,""),"")</f>
        <v/>
      </c>
      <c r="GQ434" s="233" t="str">
        <f>IF(Deník!$W434&lt;&gt;"",IF(Deník!$AB434=Statistika!$L$108,Deník!$W434,""),"")</f>
        <v/>
      </c>
      <c r="GS434" s="233" t="str">
        <f>IF(Deník!$W434&lt;0,IF(Deník!$AC434=Statistika!$F$117,Deník!$W434,""),"")</f>
        <v/>
      </c>
      <c r="GT434" s="233" t="str">
        <f>IF(Deník!$W434&lt;0,IF(Deník!$AC434=Statistika!$F$118,Deník!$W434,""),"")</f>
        <v/>
      </c>
      <c r="GU434" s="233" t="str">
        <f>IF(Deník!$W434&lt;0,IF(Deník!$AC434=Statistika!$F$119,Deník!$W434,""),"")</f>
        <v/>
      </c>
      <c r="GV434" s="233" t="str">
        <f>IF(Deník!$W434&lt;0,IF(Deník!$AC434=Statistika!$F$120,Deník!$W434,""),"")</f>
        <v/>
      </c>
      <c r="GW434" s="233" t="str">
        <f>IF(Deník!$W434&lt;0,IF(Deník!$AC434=Statistika!$F$121,Deník!$W434,""),"")</f>
        <v/>
      </c>
      <c r="GX434" s="233" t="str">
        <f>IF(Deník!$W434&lt;0,IF(Deník!$AC434=Statistika!$F$122,Deník!$W434,""),"")</f>
        <v/>
      </c>
      <c r="GY434" s="233" t="str">
        <f>IF(Deník!$W434&lt;0,IF(Deník!$AC434=Statistika!$F$123,Deník!$W434,""),"")</f>
        <v/>
      </c>
      <c r="GZ434" s="233" t="str">
        <f>IF(Deník!$W434&lt;0,IF(Deník!$AC434=Statistika!$F$124,Deník!$W434,""),"")</f>
        <v/>
      </c>
      <c r="HA434" s="233" t="str">
        <f>IF(Deník!$W434&lt;0,IF(Deník!$AC434=Statistika!$F$125,Deník!$W434,""),"")</f>
        <v/>
      </c>
      <c r="HC434" s="233" t="str">
        <f>IF(Deník!$W434&lt;0,IF(Deník!$AD434=Statistika!$F$133,Deník!$W434,""),"")</f>
        <v/>
      </c>
      <c r="HD434" s="233" t="str">
        <f>IF(Deník!$W434&lt;0,IF(Deník!$AD434=Statistika!$F$134,Deník!$W434,""),"")</f>
        <v/>
      </c>
      <c r="HE434" s="233" t="str">
        <f>IF(Deník!$W434&lt;0,IF(Deník!$AD434=Statistika!$F$135,Deník!$W434,""),"")</f>
        <v/>
      </c>
      <c r="HF434" s="233" t="str">
        <f>IF(Deník!$W434&lt;0,IF(Deník!$AD434=Statistika!$F$136,Deník!$W434,""),"")</f>
        <v/>
      </c>
      <c r="HG434" s="233" t="str">
        <f>IF(Deník!$W434&lt;0,IF(Deník!$AD434=Statistika!$F$137,Deník!$W434,""),"")</f>
        <v/>
      </c>
      <c r="ID434" s="8">
        <f>Tabulka4[[#This Row],[Sloupec3]]</f>
        <v>0</v>
      </c>
      <c r="IE434" s="17" t="str">
        <f>IF(AND([1]Deník!$C434&gt;='[1]Měsíční shrnutí'!$D$1,[1]Deník!$C434&lt;='[1]Měsíční shrnutí'!$F$1),[1]Deník!$X434,"")</f>
        <v/>
      </c>
    </row>
    <row r="435" spans="1:239">
      <c r="A435" s="8">
        <f>Deník!C436</f>
        <v>0</v>
      </c>
      <c r="B435" s="50" t="str">
        <f>Deník!R436</f>
        <v/>
      </c>
      <c r="C435" s="102" t="str">
        <f>IF(AND(Deník!R436&gt;1,Deník!R436&lt;&gt;""),1,"")</f>
        <v/>
      </c>
      <c r="D435" s="102" t="str">
        <f>IF(AND(Deník!R436&lt;=0,Deník!R436&lt;&gt;""),1,"")</f>
        <v/>
      </c>
      <c r="E435" s="103" t="str">
        <f>IF(AND(Deník!R436&gt;=0,Deník!R436&lt;=1),1,"")</f>
        <v/>
      </c>
      <c r="F435" s="79" t="str">
        <f>IF(Deník!R436&lt;&gt;"",Deník!R436+F434,"")</f>
        <v/>
      </c>
      <c r="G435" s="85"/>
      <c r="H435" s="54" t="str">
        <f>IF(MONTH(Deník!$C435)=H$2,IF(AND(Deník!$R435&gt;=0,Deník!$R435&lt;=1),"BE",Deník!$R435),"")</f>
        <v/>
      </c>
      <c r="I435" s="11" t="str">
        <f>IF(MONTH(Deník!$C435)=I$2,IF(AND(Deník!$R435&gt;=0,Deník!$R435&lt;=1),"BE",Deník!$R435),"")</f>
        <v/>
      </c>
      <c r="J435" s="11" t="str">
        <f>IF(MONTH(Deník!$C435)=J$2,IF(AND(Deník!$R435&gt;=0,Deník!$R435&lt;=1),"BE",Deník!$R435),"")</f>
        <v/>
      </c>
      <c r="K435" s="11" t="str">
        <f>IF(MONTH(Deník!$C435)=K$2,IF(AND(Deník!$R435&gt;=0,Deník!$R435&lt;=1),"BE",Deník!$R435),"")</f>
        <v/>
      </c>
      <c r="L435" s="11" t="str">
        <f>IF(MONTH(Deník!$C435)=L$2,IF(AND(Deník!$R435&gt;=0,Deník!$R435&lt;=1),"BE",Deník!$R435),"")</f>
        <v/>
      </c>
      <c r="M435" s="11" t="str">
        <f>IF(MONTH(Deník!$C435)=M$2,IF(AND(Deník!$R435&gt;=0,Deník!$R435&lt;=1),"BE",Deník!$R435),"")</f>
        <v/>
      </c>
      <c r="N435" s="11" t="str">
        <f>IF(MONTH(Deník!$C435)=N$2,IF(AND(Deník!$R435&gt;=0,Deník!$R435&lt;=1),"BE",Deník!$R435),"")</f>
        <v/>
      </c>
      <c r="O435" s="11" t="str">
        <f>IF(MONTH(Deník!$C435)=O$2,IF(AND(Deník!$R435&gt;=0,Deník!$R435&lt;=1),"BE",Deník!$R435),"")</f>
        <v/>
      </c>
      <c r="P435" s="11" t="str">
        <f>IF(MONTH(Deník!$C435)=P$2,IF(AND(Deník!$R435&gt;=0,Deník!$R435&lt;=1),"BE",Deník!$R435),"")</f>
        <v/>
      </c>
      <c r="Q435" s="11" t="str">
        <f>IF(MONTH(Deník!$C435)=Q$2,IF(AND(Deník!$R435&gt;=0,Deník!$R435&lt;=1),"BE",Deník!$R435),"")</f>
        <v/>
      </c>
      <c r="R435" s="11" t="str">
        <f>IF(MONTH(Deník!$C435)=R$2,IF(AND(Deník!$R435&gt;=0,Deník!$R435&lt;=1),"BE",Deník!$R435),"")</f>
        <v/>
      </c>
      <c r="S435" s="57" t="str">
        <f>IF(MONTH(Deník!$C435)=S$2,IF(AND(Deník!$R435&gt;=0,Deník!$R435&lt;=1),"BE",Deník!$R435),"")</f>
        <v/>
      </c>
      <c r="U435" s="12"/>
      <c r="V435" s="12"/>
      <c r="X435" s="600" t="str">
        <f>IF(Deník!$R435&lt;&gt;"",IF(Deník!$B435=Statistika!$F$63,IF(AND(Deník!$R435&gt;=0,Deník!$R435&lt;=1),"BE",Deník!$R435),""),"")</f>
        <v/>
      </c>
      <c r="Y435" s="13" t="str">
        <f>IF(Deník!$R435&lt;&gt;"",IF(Deník!$B435=Statistika!$F$64,IF(AND(Deník!$R435&gt;=0,Deník!$R435&lt;=1),"BE",Deník!$R435),""),"")</f>
        <v/>
      </c>
      <c r="Z435" s="13" t="str">
        <f>IF(Deník!$R435&lt;&gt;"",IF(Deník!$B435=Statistika!$F$65,IF(AND(Deník!$R435&gt;=0,Deník!$R435&lt;=1),"BE",Deník!$R435),""),"")</f>
        <v/>
      </c>
      <c r="AA435" s="13" t="str">
        <f>IF(Deník!$R435&lt;&gt;"",IF(Deník!$B435=Statistika!$F$66,IF(AND(Deník!$R435&gt;=0,Deník!$R435&lt;=1),"BE",Deník!$R435),""),"")</f>
        <v/>
      </c>
      <c r="AB435" s="13" t="str">
        <f>IF(Deník!$R435&lt;&gt;"",IF(Deník!$B435=Statistika!$F$67,IF(AND(Deník!$R435&gt;=0,Deník!$R435&lt;=1),"BE",Deník!$R435),""),"")</f>
        <v/>
      </c>
      <c r="AC435" s="13" t="str">
        <f>IF(Deník!$R435&lt;&gt;"",IF(Deník!$B435=Statistika!$F$68,IF(AND(Deník!$R435&gt;=0,Deník!$R435&lt;=1),"BE",Deník!$R435),""),"")</f>
        <v/>
      </c>
      <c r="AD435" s="13" t="str">
        <f>IF(Deník!$R435&lt;&gt;"",IF(Deník!$B435=Statistika!$F$69,IF(AND(Deník!$R435&gt;=0,Deník!$R435&lt;=1),"BE",Deník!$R435),""),"")</f>
        <v/>
      </c>
      <c r="AE435" s="601" t="str">
        <f>IF(Deník!$R435&lt;&gt;"",IF(Deník!$B435=Statistika!$F$70,IF(AND(Deník!$R435&gt;=0,Deník!$R435&lt;=1),"BE",Deník!$R435),""),"")</f>
        <v/>
      </c>
      <c r="AF435" s="90"/>
      <c r="AG435" s="63" t="str">
        <f>IF(Deník!$R435&lt;&gt;"",IF(Deník!$J435="L",IF(AND(Deník!$R435&gt;=0,Deník!$R435&lt;=1),"BE",Deník!$R435),""),"")</f>
        <v/>
      </c>
      <c r="AH435" s="13" t="str">
        <f>IF(Deník!$R435&lt;&gt;"",IF(Deník!$J435="S",IF(AND(Deník!$R435&gt;=0,Deník!$R435&lt;=1),"BE",Deník!$R435),""),"")</f>
        <v/>
      </c>
      <c r="AI435" s="95"/>
      <c r="AJ435" s="71" t="str">
        <f>IF(Deník!N436&lt;&gt;"",Deník!N436*-1,"")</f>
        <v/>
      </c>
      <c r="AK435" s="88"/>
      <c r="AL435" s="63" t="str">
        <f>IF(WEEKDAY(Deník!$C435,2)=1,IF(AND(Deník!$R435&gt;=0,Deník!$R435&lt;=1),"BE",Deník!$R435),"")</f>
        <v/>
      </c>
      <c r="AM435" s="13" t="str">
        <f>IF(WEEKDAY(Deník!$C435,2)=2,IF(AND(Deník!$R435&gt;=0,Deník!$R435&lt;=1),"BE",Deník!$R435),"")</f>
        <v/>
      </c>
      <c r="AN435" s="13" t="str">
        <f>IF(WEEKDAY(Deník!$C435,2)=3,IF(AND(Deník!$R435&gt;=0,Deník!$R435&lt;=1),"BE",Deník!$R435),"")</f>
        <v/>
      </c>
      <c r="AO435" s="13" t="str">
        <f>IF(WEEKDAY(Deník!$C435,2)=4,IF(AND(Deník!$R435&gt;=0,Deník!$R435&lt;=1),"BE",Deník!$R435),"")</f>
        <v/>
      </c>
      <c r="AP435" s="60" t="str">
        <f>IF(WEEKDAY(Deník!$C435,2)=5,IF(AND(Deník!$R435&gt;=0,Deník!$R435&lt;=1),"BE",Deník!$R435),"")</f>
        <v/>
      </c>
      <c r="AQ435" s="99"/>
      <c r="AR435" s="100">
        <f>Deník!D435</f>
        <v>0</v>
      </c>
      <c r="AS435" s="63" t="str">
        <f>IF(Deník!$D435&lt;&gt;"",IF(AND(Deník!$D435&gt;=AS$2,Deník!$D435&lt;=AS$3),IF(AND(Deník!$R435&gt;=0,Deník!$R435&lt;=1),"BE",Deník!$R435),""),"")</f>
        <v/>
      </c>
      <c r="AT435" s="63" t="str">
        <f>IF(Deník!$D435&lt;&gt;"",IF(AND(Deník!$D435&gt;=AT$2,Deník!$D435&lt;=AT$3),IF(AND(Deník!$R435&gt;=0,Deník!$R435&lt;=1),"BE",Deník!$R435),""),"")</f>
        <v/>
      </c>
      <c r="AU435" s="63" t="str">
        <f>IF(Deník!$D435&lt;&gt;"",IF(AND(Deník!$D435&gt;=AU$2,Deník!$D435&lt;=AU$3),IF(AND(Deník!$R435&gt;=0,Deník!$R435&lt;=1),"BE",Deník!$R435),""),"")</f>
        <v/>
      </c>
      <c r="AV435" s="63" t="str">
        <f>IF(Deník!$D435&lt;&gt;"",IF(AND(Deník!$D435&gt;=AV$2,Deník!$D435&lt;=AV$3),IF(AND(Deník!$R435&gt;=0,Deník!$R435&lt;=1),"BE",Deník!$R435),""),"")</f>
        <v/>
      </c>
      <c r="AW435" s="63" t="str">
        <f>IF(Deník!$D435&lt;&gt;"",IF(AND(Deník!$D435&gt;=AW$2,Deník!$D435&lt;=AW$3),IF(AND(Deník!$R435&gt;=0,Deník!$R435&lt;=1),"BE",Deník!$R435),""),"")</f>
        <v/>
      </c>
      <c r="AX435" s="63" t="str">
        <f>IF(Deník!$D435&lt;&gt;"",IF(AND(Deník!$D435&gt;=AX$2,Deník!$D435&lt;=AX$3),IF(AND(Deník!$R435&gt;=0,Deník!$R435&lt;=1),"BE",Deník!$R435),""),"")</f>
        <v/>
      </c>
      <c r="AY435" s="63" t="str">
        <f>IF(Deník!$D435&lt;&gt;"",IF(AND(Deník!$D435&gt;=AY$2,Deník!$D435&lt;=AY$3),IF(AND(Deník!$R435&gt;=0,Deník!$R435&lt;=1),"BE",Deník!$R435),""),"")</f>
        <v/>
      </c>
      <c r="AZ435" s="63" t="str">
        <f>IF(Deník!$D435&lt;&gt;"",IF(AND(Deník!$D435&gt;=AZ$2,Deník!$D435&lt;=AZ$3),IF(AND(Deník!$R435&gt;=0,Deník!$R435&lt;=1),"BE",Deník!$R435),""),"")</f>
        <v/>
      </c>
      <c r="BA435" s="63" t="str">
        <f>IF(Deník!$D435&lt;&gt;"",IF(AND(Deník!$D435&gt;=BA$2,Deník!$D435&lt;=BA$3),IF(AND(Deník!$R435&gt;=0,Deník!$R435&lt;=1),"BE",Deník!$R435),""),"")</f>
        <v/>
      </c>
      <c r="BB435" s="63" t="str">
        <f>IF(Deník!$D435&lt;&gt;"",IF(AND(Deník!$D435&gt;=BB$2,Deník!$D435&lt;=BB$3),IF(AND(Deník!$R435&gt;=0,Deník!$R435&lt;=1),"BE",Deník!$R435),""),"")</f>
        <v/>
      </c>
      <c r="BC435" s="71" t="str">
        <f>IF(Deník!$D435&lt;&gt;"",IF(AND(Deník!$D435&gt;=BC$2,Deník!$D435&lt;=BC$3),IF(AND(Deník!$R435&gt;=0,Deník!$R435&lt;=1),"BE",Deník!$R435),""),"")</f>
        <v/>
      </c>
      <c r="BD435" s="20" t="str">
        <f>IF(Deník!$J436="S",(Deník!$M436-Deník!$K436),IF(Deník!$J436="L",(Deník!$K436-Deník!$M436),""))</f>
        <v/>
      </c>
      <c r="BE435" s="20" t="str">
        <f>IF(Deník!$J436="S",(Deník!$K436-Deník!$O436),IF(Deník!$J436="L",(Deník!$O436-Deník!$K436),""))</f>
        <v/>
      </c>
      <c r="BF435" s="20" t="str">
        <f>IF(Deník!$J436="S",(Deník!$K436-Deník!$L436),IF(Deník!$J436="L",(Deník!$L436-Deník!$K436),""))</f>
        <v/>
      </c>
      <c r="BG435" s="20" t="str">
        <f>IF(Deník!$J436="S",(Deník!$K436-Deník!$S436),IF(Deník!$J436="L",(Deník!$S436-Deník!$K436),""))</f>
        <v/>
      </c>
      <c r="BH435" s="20" t="str">
        <f>IF(Deník!$J436="S",(Deník!$K436-Deník!$U436),IF(Deník!$J436="L",(Deník!$U436-Deník!$K436),""))</f>
        <v/>
      </c>
      <c r="BI435" s="20" t="str">
        <f>IF(Deník!$R435&gt;1,Deník!$R435,"")</f>
        <v/>
      </c>
      <c r="BJ435" s="20" t="str">
        <f>IF(Deník!$R435&lt;0,Deník!$R435,"")</f>
        <v/>
      </c>
      <c r="BK435" s="17"/>
      <c r="BM435" s="233" t="str">
        <f>IF(Deník!$R435&lt;&gt;"",IF(Deník!$Y435=Statistika!$F$78,IF(AND(Deník!$R435&gt;=0,Deník!$R435&lt;=1),"BE",Deník!$R435),""),"")</f>
        <v/>
      </c>
      <c r="BN435" s="233" t="str">
        <f>IF(Deník!$R435&lt;&gt;"",IF(Deník!$Y435=Statistika!$F$79,IF(AND(Deník!$R435&gt;=0,Deník!$R435&lt;=1),"BE",Deník!$R435),""),"")</f>
        <v/>
      </c>
      <c r="BO435" s="233" t="str">
        <f>IF(Deník!$R435&lt;&gt;"",IF(Deník!$Y435=Statistika!$F$80,IF(AND(Deník!$R435&gt;=0,Deník!$R435&lt;=1),"BE",Deník!$R435),""),"")</f>
        <v/>
      </c>
      <c r="BP435" s="233" t="str">
        <f>IF(Deník!$R435&lt;&gt;"",IF(Deník!$Y435=Statistika!$F$81,IF(AND(Deník!$R435&gt;=0,Deník!$R435&lt;=1),"BE",Deník!$R435),""),"")</f>
        <v/>
      </c>
      <c r="BQ435" s="233" t="str">
        <f>IF(Deník!$R435&lt;&gt;"",IF(Deník!$Y435=Statistika!$F$82,IF(AND(Deník!$R435&gt;=0,Deník!$R435&lt;=1),"BE",Deník!$R435),""),"")</f>
        <v/>
      </c>
      <c r="BR435" s="233" t="str">
        <f>IF(Deník!$R435&lt;&gt;"",IF(Deník!$Y435=Statistika!$F$83,IF(AND(Deník!$R435&gt;=0,Deník!$R435&lt;=1),"BE",Deník!$R435),""),"")</f>
        <v/>
      </c>
      <c r="BS435" s="233" t="str">
        <f>IF(Deník!$R435&lt;&gt;"",IF(Deník!$Y435=Statistika!$F$84,IF(AND(Deník!$R435&gt;=0,Deník!$R435&lt;=1),"BE",Deník!$R435),""),"")</f>
        <v/>
      </c>
      <c r="BT435" s="233" t="str">
        <f>IF(Deník!$R435&lt;&gt;"",IF(Deník!$Y435=Statistika!$F$85,IF(AND(Deník!$R435&gt;=0,Deník!$R435&lt;=1),"BE",Deník!$R435),""),"")</f>
        <v/>
      </c>
      <c r="BU435" s="233" t="str">
        <f>IF(Deník!$R435&lt;&gt;"",IF(Deník!$Y435=Statistika!$F$86,IF(AND(Deník!$R435&gt;=0,Deník!$R435&lt;=1),"BE",Deník!$R435),""),"")</f>
        <v/>
      </c>
      <c r="BV435" s="233" t="str">
        <f>IF(Deník!$R435&lt;&gt;"",IF(Deník!$Y435=Statistika!$F$87,IF(AND(Deník!$R435&gt;=0,Deník!$R435&lt;=1),"BE",Deník!$R435),""),"")</f>
        <v/>
      </c>
      <c r="BW435" s="233" t="str">
        <f>IF(Deník!$R435&lt;&gt;"",IF(Deník!$Y435=Statistika!$F$88,IF(AND(Deník!$R435&gt;=0,Deník!$R435&lt;=1),"BE",Deník!$R435),""),"")</f>
        <v/>
      </c>
      <c r="BX435" s="233" t="str">
        <f>IF(Deník!$R435&lt;&gt;"",IF(Deník!$Y435=Statistika!$F$89,IF(AND(Deník!$R435&gt;=0,Deník!$R435&lt;=1),"BE",Deník!$R435),""),"")</f>
        <v/>
      </c>
      <c r="BY435" s="233" t="str">
        <f>IF(Deník!$R435&lt;&gt;"",IF(Deník!$Y435=Statistika!$F$90,IF(AND(Deník!$R435&gt;=0,Deník!$R435&lt;=1),"BE",Deník!$R435),""),"")</f>
        <v/>
      </c>
      <c r="BZ435" s="233" t="str">
        <f>IF(Deník!$R435&lt;&gt;"",IF(Deník!$Y435=Statistika!$F$91,IF(AND(Deník!$R435&gt;=0,Deník!$R435&lt;=1),"BE",Deník!$R435),""),"")</f>
        <v/>
      </c>
      <c r="CA435" s="233"/>
      <c r="CB435" s="233" t="str">
        <f>IF(Deník!$R435&lt;&gt;"",IF(Deník!$AB435="SL",IF(AND(Deník!$R435&gt;=0,Deník!$R435&lt;=1),"BE",Deník!$R435),""),"")</f>
        <v/>
      </c>
      <c r="CC435" s="233" t="str">
        <f>IF(Deník!$R435&lt;&gt;"",IF(Deník!$AB435="BE10",IF(AND(Deník!$R435&gt;=0,Deník!$R435&lt;=1),"BE",Deník!$R435),""),"")</f>
        <v/>
      </c>
      <c r="CD435" s="233" t="str">
        <f>IF(Deník!$R435&lt;&gt;"",IF(Deník!$AB435="BE15",IF(AND(Deník!$R435&gt;=0,Deník!$R435&lt;=1),"BE",Deník!$R435),""),"")</f>
        <v/>
      </c>
      <c r="CE435" s="233" t="str">
        <f>IF(Deník!$R435&lt;&gt;"",IF(Deník!$AB435="BE20",IF(AND(Deník!$R435&gt;=0,Deník!$R435&lt;=1),"BE",Deník!$R435),""),"")</f>
        <v/>
      </c>
      <c r="CF435" s="233" t="str">
        <f>IF(Deník!$R435&lt;&gt;"",IF(Deník!$AB435="TP1",IF(AND(Deník!$R435&gt;=0,Deník!$R435&lt;=1),"BE",Deník!$R435),""),"")</f>
        <v/>
      </c>
      <c r="CG435" s="233" t="str">
        <f>IF(Deník!$R435&lt;&gt;"",IF(Deník!$AB435="TP2",IF(AND(Deník!$R435&gt;=0,Deník!$R435&lt;=1),"BE",Deník!$R435),""),"")</f>
        <v/>
      </c>
      <c r="CH435" s="233" t="str">
        <f>IF(Deník!$R435&lt;&gt;"",IF(Deník!$AB435="TP3",IF(AND(Deník!$R435&gt;=0,Deník!$R435&lt;=1),"BE",Deník!$R435),""),"")</f>
        <v/>
      </c>
      <c r="CI435" s="233" t="str">
        <f>IF(Deník!$R435&lt;&gt;"",IF(Deník!$AB435="Trailing SL",IF(AND(Deník!$R435&gt;=0,Deník!$R435&lt;=1),"BE",Deník!$R435),""),"")</f>
        <v/>
      </c>
      <c r="CJ435" s="233" t="str">
        <f>IF(Deník!$R435&lt;&gt;"",IF(Deník!$AB435="Manual",IF(AND(Deník!$R435&gt;=0,Deník!$R435&lt;=1),"BE",Deník!$R435),""),"")</f>
        <v/>
      </c>
      <c r="CK435" s="233"/>
      <c r="CL435" s="233" t="str">
        <f>IF(Deník!$R435&lt;0,IF(Deník!$AC435=Statistika!$F$117,Deník!$R435,""),"")</f>
        <v/>
      </c>
      <c r="CM435" s="233" t="str">
        <f>IF(Deník!$R435&lt;0,IF(Deník!$AC435=Statistika!$F$118,Deník!$R435,""),"")</f>
        <v/>
      </c>
      <c r="CN435" s="233" t="str">
        <f>IF(Deník!$R435&lt;0,IF(Deník!$AC435=Statistika!$F$119,Deník!$R435,""),"")</f>
        <v/>
      </c>
      <c r="CO435" s="233" t="str">
        <f>IF(Deník!$R435&lt;0,IF(Deník!$AC435=Statistika!$F$120,Deník!$R435,""),"")</f>
        <v/>
      </c>
      <c r="CP435" s="233" t="str">
        <f>IF(Deník!$R435&lt;0,IF(Deník!$AC435=Statistika!$F$121,Deník!$R435,""),"")</f>
        <v/>
      </c>
      <c r="CQ435" s="233" t="str">
        <f>IF(Deník!$R435&lt;0,IF(Deník!$AC435=Statistika!$F$122,Deník!$R435,""),"")</f>
        <v/>
      </c>
      <c r="CR435" s="233" t="str">
        <f>IF(Deník!$R435&lt;0,IF(Deník!$AC435=Statistika!$F$123,Deník!$R435,""),"")</f>
        <v/>
      </c>
      <c r="CS435" s="233" t="str">
        <f>IF(Deník!$R435&lt;0,IF(Deník!$AC435=Statistika!$F$124,Deník!$R435,""),"")</f>
        <v/>
      </c>
      <c r="CT435" s="233" t="str">
        <f>IF(Deník!$R435&lt;0,IF(Deník!$AC435=Statistika!$F$125,Deník!$R435,""),"")</f>
        <v/>
      </c>
      <c r="CU435" s="233"/>
      <c r="CV435" s="233" t="str">
        <f>IF(Deník!$R435&lt;0,IF(Deník!$AD435=$CV$2,Deník!$R435,""),"")</f>
        <v/>
      </c>
      <c r="CW435" s="233" t="str">
        <f>IF(Deník!$R435&lt;0,IF(Deník!$AD435=$CW$2,Deník!$R435,""),"")</f>
        <v/>
      </c>
      <c r="CX435" s="233" t="str">
        <f>IF(Deník!$R435&lt;0,IF(Deník!$AD435=$CX$2,Deník!$R435,""),"")</f>
        <v/>
      </c>
      <c r="CY435" s="233" t="str">
        <f>IF(Deník!$R435&lt;0,IF(Deník!$AD435=$CY$2,Deník!$R435,""),"")</f>
        <v/>
      </c>
      <c r="CZ435" s="233" t="str">
        <f>IF(Deník!$R435&lt;0,IF(Deník!$AD435=$CZ$2,Deník!$R435,""),"")</f>
        <v/>
      </c>
      <c r="DL435" s="221">
        <f t="shared" si="18"/>
        <v>93847.029999999984</v>
      </c>
      <c r="DM435" s="220">
        <f t="shared" si="17"/>
        <v>-6.1529700000000132E-2</v>
      </c>
      <c r="DO435" s="50">
        <f>Deník!W436</f>
        <v>0</v>
      </c>
      <c r="DP435" s="102" t="str">
        <f>IF(AND(Deník!W436&gt;0),1,"")</f>
        <v/>
      </c>
      <c r="DQ435" s="102">
        <f>IF(AND(Deník!W436&lt;=0),1,"")</f>
        <v>1</v>
      </c>
      <c r="DR435" s="227"/>
      <c r="DS435" s="228"/>
      <c r="DT435" s="85"/>
      <c r="DU435" s="54">
        <f>IF(MONTH(Deník!$C435)=DU$2,Deník!$W435,"")</f>
        <v>0</v>
      </c>
      <c r="DV435" s="222" t="str">
        <f>IF(MONTH(Deník!$C435)=DV$2,Deník!$W435,"")</f>
        <v/>
      </c>
      <c r="DW435" s="222" t="str">
        <f>IF(MONTH(Deník!$C435)=DW$2,Deník!$W435,"")</f>
        <v/>
      </c>
      <c r="DX435" s="222" t="str">
        <f>IF(MONTH(Deník!$C435)=DX$2,Deník!$W435,"")</f>
        <v/>
      </c>
      <c r="DY435" s="222" t="str">
        <f>IF(MONTH(Deník!$C435)=DY$2,Deník!$W435,"")</f>
        <v/>
      </c>
      <c r="DZ435" s="222" t="str">
        <f>IF(MONTH(Deník!$C435)=DZ$2,Deník!$W435,"")</f>
        <v/>
      </c>
      <c r="EA435" s="222" t="str">
        <f>IF(MONTH(Deník!$C435)=EA$2,Deník!$W435,"")</f>
        <v/>
      </c>
      <c r="EB435" s="222" t="str">
        <f>IF(MONTH(Deník!$C435)=EB$2,Deník!$W435,"")</f>
        <v/>
      </c>
      <c r="EC435" s="222" t="str">
        <f>IF(MONTH(Deník!$C435)=EC$2,Deník!$W435,"")</f>
        <v/>
      </c>
      <c r="ED435" s="222" t="str">
        <f>IF(MONTH(Deník!$C435)=ED$2,Deník!$W435,"")</f>
        <v/>
      </c>
      <c r="EE435" s="222" t="str">
        <f>IF(MONTH(Deník!$C435)=EE$2,Deník!$W435,"")</f>
        <v/>
      </c>
      <c r="EF435" s="222" t="str">
        <f>IF(MONTH(Deník!$C435)=EF$2,Deník!$W435,"")</f>
        <v/>
      </c>
      <c r="EI435" s="600" t="str">
        <f>IF(Deník!$W435&lt;&gt;"",IF(Deník!$B435=Statistika!$F$63,Deník!$W435,""),"")</f>
        <v/>
      </c>
      <c r="EJ435" s="13" t="str">
        <f>IF(Deník!$W435&lt;&gt;"",IF(Deník!$B435=Statistika!$F$64,Deník!$W435,""),"")</f>
        <v/>
      </c>
      <c r="EK435" s="13" t="str">
        <f>IF(Deník!$W435&lt;&gt;"",IF(Deník!$B435=Statistika!$F$65,Deník!$W435,""),"")</f>
        <v/>
      </c>
      <c r="EL435" s="13" t="str">
        <f>IF(Deník!$W435&lt;&gt;"",IF(Deník!$B435=Statistika!$F$66,Deník!$W435,""),"")</f>
        <v/>
      </c>
      <c r="EM435" s="13" t="str">
        <f>IF(Deník!$W435&lt;&gt;"",IF(Deník!$B435=Statistika!$F$67,Deník!$W435,""),"")</f>
        <v/>
      </c>
      <c r="EN435" s="13" t="str">
        <f>IF(Deník!$W435&lt;&gt;"",IF(Deník!$B435=Statistika!$F$68,Deník!$W435,""),"")</f>
        <v/>
      </c>
      <c r="EO435" s="13" t="str">
        <f>IF(Deník!$W435&lt;&gt;"",IF(Deník!$B435=Statistika!$F$69,Deník!$W435,""),"")</f>
        <v/>
      </c>
      <c r="EP435" s="601" t="str">
        <f>IF(Deník!$W435&lt;&gt;"",IF(Deník!$B435=Statistika!$F$70,Deník!$W435,""),"")</f>
        <v/>
      </c>
      <c r="EQ435" s="90"/>
      <c r="ER435" s="63" t="str">
        <f>IF(Deník!$W435&lt;&gt;"",IF(Deník!$J435="L",Deník!$W435,""),"")</f>
        <v/>
      </c>
      <c r="ES435" s="13" t="str">
        <f>IF(Deník!$W435&lt;&gt;"",IF(Deník!$J435="S",Deník!$W435,""),"")</f>
        <v/>
      </c>
      <c r="ET435" s="95"/>
      <c r="EU435" s="88"/>
      <c r="EV435" s="63" t="str">
        <f>IF(WEEKDAY(Deník!$C435,2)=1,Deník!$W435,"")</f>
        <v/>
      </c>
      <c r="EW435" s="13" t="str">
        <f>IF(WEEKDAY(Deník!$C435,2)=2,Deník!$W435,"")</f>
        <v/>
      </c>
      <c r="EX435" s="13" t="str">
        <f>IF(WEEKDAY(Deník!$C435,2)=3,Deník!$W435,"")</f>
        <v/>
      </c>
      <c r="EY435" s="13" t="str">
        <f>IF(WEEKDAY(Deník!$C435,2)=4,Deník!$W435,"")</f>
        <v/>
      </c>
      <c r="EZ435" s="60" t="str">
        <f>IF(WEEKDAY(Deník!$C435,2)=5,Deník!$W435,"")</f>
        <v/>
      </c>
      <c r="FA435" s="99"/>
      <c r="FB435" s="100">
        <f>Deník!D435</f>
        <v>0</v>
      </c>
      <c r="FC435" s="63">
        <f>IF($FB435&lt;&gt;"",IF(AND($FB435&gt;=FC$2,$FB435&lt;=FC$3),Deník!$W435,""))</f>
        <v>0</v>
      </c>
      <c r="FD435" s="63" t="str">
        <f>IF($FB435&lt;&gt;"",IF(AND($FB435&gt;=FD$2,$FB435&lt;=FD$3),Deník!$W435,""))</f>
        <v/>
      </c>
      <c r="FE435" s="63" t="str">
        <f>IF($FB435&lt;&gt;"",IF(AND($FB435&gt;=FE$2,$FB435&lt;=FE$3),Deník!$W435,""))</f>
        <v/>
      </c>
      <c r="FF435" s="63" t="str">
        <f>IF($FB435&lt;&gt;"",IF(AND($FB435&gt;=FF$2,$FB435&lt;=FF$3),Deník!$W435,""))</f>
        <v/>
      </c>
      <c r="FG435" s="63" t="str">
        <f>IF($FB435&lt;&gt;"",IF(AND($FB435&gt;=FG$2,$FB435&lt;=FG$3),Deník!$W435,""))</f>
        <v/>
      </c>
      <c r="FH435" s="63" t="str">
        <f>IF($FB435&lt;&gt;"",IF(AND($FB435&gt;=FH$2,$FB435&lt;=FH$3),Deník!$W435,""))</f>
        <v/>
      </c>
      <c r="FI435" s="63" t="str">
        <f>IF($FB435&lt;&gt;"",IF(AND($FB435&gt;=FI$2,$FB435&lt;=FI$3),Deník!$W435,""))</f>
        <v/>
      </c>
      <c r="FJ435" s="63" t="str">
        <f>IF($FB435&lt;&gt;"",IF(AND($FB435&gt;=FJ$2,$FB435&lt;=FJ$3),Deník!$W435,""))</f>
        <v/>
      </c>
      <c r="FK435" s="63" t="str">
        <f>IF($FB435&lt;&gt;"",IF(AND($FB435&gt;=FK$2,$FB435&lt;=FK$3),Deník!$W435,""))</f>
        <v/>
      </c>
      <c r="FL435" s="63" t="str">
        <f>IF($FB435&lt;&gt;"",IF(AND($FB435&gt;=FL$2,$FB435&lt;=FL$3),Deník!$W435,""))</f>
        <v/>
      </c>
      <c r="FM435" s="63" t="str">
        <f>IF($FB435&lt;&gt;"",IF(AND($FB435&gt;=FM$2,$FB435&lt;=FM$3),Deník!$W435,""))</f>
        <v/>
      </c>
      <c r="FN435" s="13"/>
      <c r="FO435" s="20" t="str">
        <f>IF(Deník!$W435&gt;1,Deník!$W435,"")</f>
        <v/>
      </c>
      <c r="FP435" s="20" t="str">
        <f>IF(Deník!$W435&lt;0,Deník!$W435,"")</f>
        <v/>
      </c>
      <c r="FQ435" s="17"/>
      <c r="FS435" s="233"/>
      <c r="FT435" s="233" t="str">
        <f>IF(Deník!$W435&lt;&gt;"",IF(Deník!$Y435=Statistika!$F$78,Deník!$W435,""),"")</f>
        <v/>
      </c>
      <c r="FU435" s="233" t="str">
        <f>IF(Deník!$W435&lt;&gt;"",IF(Deník!$Y435=Statistika!$F$79,Deník!$W435,""),"")</f>
        <v/>
      </c>
      <c r="FV435" s="233" t="str">
        <f>IF(Deník!$W435&lt;&gt;"",IF(Deník!$Y435=Statistika!$F$80,Deník!$W435,""),"")</f>
        <v/>
      </c>
      <c r="FW435" s="233" t="str">
        <f>IF(Deník!$W435&lt;&gt;"",IF(Deník!$Y435=Statistika!$F$81,Deník!$W435,""),"")</f>
        <v/>
      </c>
      <c r="FX435" s="233" t="str">
        <f>IF(Deník!$W435&lt;&gt;"",IF(Deník!$Y435=Statistika!$F$82,Deník!$W435,""),"")</f>
        <v/>
      </c>
      <c r="FY435" s="233" t="str">
        <f>IF(Deník!$W435&lt;&gt;"",IF(Deník!$Y435=Statistika!$F$83,Deník!$W435,""),"")</f>
        <v/>
      </c>
      <c r="FZ435" s="233" t="str">
        <f>IF(Deník!$W435&lt;&gt;"",IF(Deník!$Y435=Statistika!$F$84,Deník!$W435,""),"")</f>
        <v/>
      </c>
      <c r="GA435" s="233" t="str">
        <f>IF(Deník!$W435&lt;&gt;"",IF(Deník!$Y435=Statistika!$F$85,Deník!$W435,""),"")</f>
        <v/>
      </c>
      <c r="GB435" s="233" t="str">
        <f>IF(Deník!$W435&lt;&gt;"",IF(Deník!$Y435=Statistika!$F$86,Deník!$W435,""),"")</f>
        <v/>
      </c>
      <c r="GC435" s="233" t="str">
        <f>IF(Deník!$W435&lt;&gt;"",IF(Deník!$Y435=Statistika!$F$87,Deník!$W435,""),"")</f>
        <v/>
      </c>
      <c r="GD435" s="233" t="str">
        <f>IF(Deník!$W435&lt;&gt;"",IF(Deník!$Y435=Statistika!$F$88,Deník!$W435,""),"")</f>
        <v/>
      </c>
      <c r="GE435" s="233" t="str">
        <f>IF(Deník!$W435&lt;&gt;"",IF(Deník!$Y435=Statistika!$F$89,Deník!$W435,""),"")</f>
        <v/>
      </c>
      <c r="GF435" s="233" t="str">
        <f>IF(Deník!$W435&lt;&gt;"",IF(Deník!$Y435=Statistika!$F$90,Deník!$W435,""),"")</f>
        <v/>
      </c>
      <c r="GG435" s="233" t="str">
        <f>IF(Deník!$W435&lt;&gt;"",IF(Deník!$Y435=Statistika!$F$91,Deník!$W435,""),"")</f>
        <v/>
      </c>
      <c r="GH435" s="233"/>
      <c r="GI435" s="233" t="str">
        <f>IF(Deník!$W435&lt;&gt;"",IF(Deník!$AB435=Statistika!$L$100,Deník!$W435,""),"")</f>
        <v/>
      </c>
      <c r="GJ435" s="233" t="str">
        <f>IF(Deník!$W435&lt;&gt;"",IF(Deník!$AB435=Statistika!$L$101,Deník!$W435,""),"")</f>
        <v/>
      </c>
      <c r="GK435" s="233" t="str">
        <f>IF(Deník!$W435&lt;&gt;"",IF(Deník!$AB435=Statistika!$L$102,Deník!$W435,""),"")</f>
        <v/>
      </c>
      <c r="GL435" s="233" t="str">
        <f>IF(Deník!$W435&lt;&gt;"",IF(Deník!$AB435=Statistika!$L$103,Deník!$W435,""),"")</f>
        <v/>
      </c>
      <c r="GM435" s="233" t="str">
        <f>IF(Deník!$W435&lt;&gt;"",IF(Deník!$AB435=Statistika!$L$104,Deník!$W435,""),"")</f>
        <v/>
      </c>
      <c r="GN435" s="233" t="str">
        <f>IF(Deník!$W435&lt;&gt;"",IF(Deník!$AB435=Statistika!$L$105,Deník!$W435,""),"")</f>
        <v/>
      </c>
      <c r="GO435" s="233" t="str">
        <f>IF(Deník!$W435&lt;&gt;"",IF(Deník!$AB435=Statistika!$L$106,Deník!$W435,""),"")</f>
        <v/>
      </c>
      <c r="GP435" s="233" t="str">
        <f>IF(Deník!$W435&lt;&gt;"",IF(Deník!$AB435=Statistika!$L$107,Deník!$W435,""),"")</f>
        <v/>
      </c>
      <c r="GQ435" s="233" t="str">
        <f>IF(Deník!$W435&lt;&gt;"",IF(Deník!$AB435=Statistika!$L$108,Deník!$W435,""),"")</f>
        <v/>
      </c>
      <c r="GS435" s="233" t="str">
        <f>IF(Deník!$W435&lt;0,IF(Deník!$AC435=Statistika!$F$117,Deník!$W435,""),"")</f>
        <v/>
      </c>
      <c r="GT435" s="233" t="str">
        <f>IF(Deník!$W435&lt;0,IF(Deník!$AC435=Statistika!$F$118,Deník!$W435,""),"")</f>
        <v/>
      </c>
      <c r="GU435" s="233" t="str">
        <f>IF(Deník!$W435&lt;0,IF(Deník!$AC435=Statistika!$F$119,Deník!$W435,""),"")</f>
        <v/>
      </c>
      <c r="GV435" s="233" t="str">
        <f>IF(Deník!$W435&lt;0,IF(Deník!$AC435=Statistika!$F$120,Deník!$W435,""),"")</f>
        <v/>
      </c>
      <c r="GW435" s="233" t="str">
        <f>IF(Deník!$W435&lt;0,IF(Deník!$AC435=Statistika!$F$121,Deník!$W435,""),"")</f>
        <v/>
      </c>
      <c r="GX435" s="233" t="str">
        <f>IF(Deník!$W435&lt;0,IF(Deník!$AC435=Statistika!$F$122,Deník!$W435,""),"")</f>
        <v/>
      </c>
      <c r="GY435" s="233" t="str">
        <f>IF(Deník!$W435&lt;0,IF(Deník!$AC435=Statistika!$F$123,Deník!$W435,""),"")</f>
        <v/>
      </c>
      <c r="GZ435" s="233" t="str">
        <f>IF(Deník!$W435&lt;0,IF(Deník!$AC435=Statistika!$F$124,Deník!$W435,""),"")</f>
        <v/>
      </c>
      <c r="HA435" s="233" t="str">
        <f>IF(Deník!$W435&lt;0,IF(Deník!$AC435=Statistika!$F$125,Deník!$W435,""),"")</f>
        <v/>
      </c>
      <c r="HC435" s="233" t="str">
        <f>IF(Deník!$W435&lt;0,IF(Deník!$AD435=Statistika!$F$133,Deník!$W435,""),"")</f>
        <v/>
      </c>
      <c r="HD435" s="233" t="str">
        <f>IF(Deník!$W435&lt;0,IF(Deník!$AD435=Statistika!$F$134,Deník!$W435,""),"")</f>
        <v/>
      </c>
      <c r="HE435" s="233" t="str">
        <f>IF(Deník!$W435&lt;0,IF(Deník!$AD435=Statistika!$F$135,Deník!$W435,""),"")</f>
        <v/>
      </c>
      <c r="HF435" s="233" t="str">
        <f>IF(Deník!$W435&lt;0,IF(Deník!$AD435=Statistika!$F$136,Deník!$W435,""),"")</f>
        <v/>
      </c>
      <c r="HG435" s="233" t="str">
        <f>IF(Deník!$W435&lt;0,IF(Deník!$AD435=Statistika!$F$137,Deník!$W435,""),"")</f>
        <v/>
      </c>
      <c r="ID435" s="8">
        <f>Tabulka4[[#This Row],[Sloupec3]]</f>
        <v>0</v>
      </c>
      <c r="IE435" s="17" t="str">
        <f>IF(AND([1]Deník!$C435&gt;='[1]Měsíční shrnutí'!$D$1,[1]Deník!$C435&lt;='[1]Měsíční shrnutí'!$F$1),[1]Deník!$X435,"")</f>
        <v/>
      </c>
    </row>
    <row r="436" spans="1:239">
      <c r="A436" s="8">
        <f>Deník!C437</f>
        <v>0</v>
      </c>
      <c r="B436" s="50" t="str">
        <f>Deník!R437</f>
        <v/>
      </c>
      <c r="C436" s="102" t="str">
        <f>IF(AND(Deník!R437&gt;1,Deník!R437&lt;&gt;""),1,"")</f>
        <v/>
      </c>
      <c r="D436" s="102" t="str">
        <f>IF(AND(Deník!R437&lt;=0,Deník!R437&lt;&gt;""),1,"")</f>
        <v/>
      </c>
      <c r="E436" s="103" t="str">
        <f>IF(AND(Deník!R437&gt;=0,Deník!R437&lt;=1),1,"")</f>
        <v/>
      </c>
      <c r="F436" s="79" t="str">
        <f>IF(Deník!R437&lt;&gt;"",Deník!R437+F435,"")</f>
        <v/>
      </c>
      <c r="G436" s="85"/>
      <c r="H436" s="54" t="str">
        <f>IF(MONTH(Deník!$C436)=H$2,IF(AND(Deník!$R436&gt;=0,Deník!$R436&lt;=1),"BE",Deník!$R436),"")</f>
        <v/>
      </c>
      <c r="I436" s="11" t="str">
        <f>IF(MONTH(Deník!$C436)=I$2,IF(AND(Deník!$R436&gt;=0,Deník!$R436&lt;=1),"BE",Deník!$R436),"")</f>
        <v/>
      </c>
      <c r="J436" s="11" t="str">
        <f>IF(MONTH(Deník!$C436)=J$2,IF(AND(Deník!$R436&gt;=0,Deník!$R436&lt;=1),"BE",Deník!$R436),"")</f>
        <v/>
      </c>
      <c r="K436" s="11" t="str">
        <f>IF(MONTH(Deník!$C436)=K$2,IF(AND(Deník!$R436&gt;=0,Deník!$R436&lt;=1),"BE",Deník!$R436),"")</f>
        <v/>
      </c>
      <c r="L436" s="11" t="str">
        <f>IF(MONTH(Deník!$C436)=L$2,IF(AND(Deník!$R436&gt;=0,Deník!$R436&lt;=1),"BE",Deník!$R436),"")</f>
        <v/>
      </c>
      <c r="M436" s="11" t="str">
        <f>IF(MONTH(Deník!$C436)=M$2,IF(AND(Deník!$R436&gt;=0,Deník!$R436&lt;=1),"BE",Deník!$R436),"")</f>
        <v/>
      </c>
      <c r="N436" s="11" t="str">
        <f>IF(MONTH(Deník!$C436)=N$2,IF(AND(Deník!$R436&gt;=0,Deník!$R436&lt;=1),"BE",Deník!$R436),"")</f>
        <v/>
      </c>
      <c r="O436" s="11" t="str">
        <f>IF(MONTH(Deník!$C436)=O$2,IF(AND(Deník!$R436&gt;=0,Deník!$R436&lt;=1),"BE",Deník!$R436),"")</f>
        <v/>
      </c>
      <c r="P436" s="11" t="str">
        <f>IF(MONTH(Deník!$C436)=P$2,IF(AND(Deník!$R436&gt;=0,Deník!$R436&lt;=1),"BE",Deník!$R436),"")</f>
        <v/>
      </c>
      <c r="Q436" s="11" t="str">
        <f>IF(MONTH(Deník!$C436)=Q$2,IF(AND(Deník!$R436&gt;=0,Deník!$R436&lt;=1),"BE",Deník!$R436),"")</f>
        <v/>
      </c>
      <c r="R436" s="11" t="str">
        <f>IF(MONTH(Deník!$C436)=R$2,IF(AND(Deník!$R436&gt;=0,Deník!$R436&lt;=1),"BE",Deník!$R436),"")</f>
        <v/>
      </c>
      <c r="S436" s="57" t="str">
        <f>IF(MONTH(Deník!$C436)=S$2,IF(AND(Deník!$R436&gt;=0,Deník!$R436&lt;=1),"BE",Deník!$R436),"")</f>
        <v/>
      </c>
      <c r="U436" s="12"/>
      <c r="V436" s="12"/>
      <c r="X436" s="600" t="str">
        <f>IF(Deník!$R436&lt;&gt;"",IF(Deník!$B436=Statistika!$F$63,IF(AND(Deník!$R436&gt;=0,Deník!$R436&lt;=1),"BE",Deník!$R436),""),"")</f>
        <v/>
      </c>
      <c r="Y436" s="13" t="str">
        <f>IF(Deník!$R436&lt;&gt;"",IF(Deník!$B436=Statistika!$F$64,IF(AND(Deník!$R436&gt;=0,Deník!$R436&lt;=1),"BE",Deník!$R436),""),"")</f>
        <v/>
      </c>
      <c r="Z436" s="13" t="str">
        <f>IF(Deník!$R436&lt;&gt;"",IF(Deník!$B436=Statistika!$F$65,IF(AND(Deník!$R436&gt;=0,Deník!$R436&lt;=1),"BE",Deník!$R436),""),"")</f>
        <v/>
      </c>
      <c r="AA436" s="13" t="str">
        <f>IF(Deník!$R436&lt;&gt;"",IF(Deník!$B436=Statistika!$F$66,IF(AND(Deník!$R436&gt;=0,Deník!$R436&lt;=1),"BE",Deník!$R436),""),"")</f>
        <v/>
      </c>
      <c r="AB436" s="13" t="str">
        <f>IF(Deník!$R436&lt;&gt;"",IF(Deník!$B436=Statistika!$F$67,IF(AND(Deník!$R436&gt;=0,Deník!$R436&lt;=1),"BE",Deník!$R436),""),"")</f>
        <v/>
      </c>
      <c r="AC436" s="13" t="str">
        <f>IF(Deník!$R436&lt;&gt;"",IF(Deník!$B436=Statistika!$F$68,IF(AND(Deník!$R436&gt;=0,Deník!$R436&lt;=1),"BE",Deník!$R436),""),"")</f>
        <v/>
      </c>
      <c r="AD436" s="13" t="str">
        <f>IF(Deník!$R436&lt;&gt;"",IF(Deník!$B436=Statistika!$F$69,IF(AND(Deník!$R436&gt;=0,Deník!$R436&lt;=1),"BE",Deník!$R436),""),"")</f>
        <v/>
      </c>
      <c r="AE436" s="601" t="str">
        <f>IF(Deník!$R436&lt;&gt;"",IF(Deník!$B436=Statistika!$F$70,IF(AND(Deník!$R436&gt;=0,Deník!$R436&lt;=1),"BE",Deník!$R436),""),"")</f>
        <v/>
      </c>
      <c r="AF436" s="90"/>
      <c r="AG436" s="63" t="str">
        <f>IF(Deník!$R436&lt;&gt;"",IF(Deník!$J436="L",IF(AND(Deník!$R436&gt;=0,Deník!$R436&lt;=1),"BE",Deník!$R436),""),"")</f>
        <v/>
      </c>
      <c r="AH436" s="13" t="str">
        <f>IF(Deník!$R436&lt;&gt;"",IF(Deník!$J436="S",IF(AND(Deník!$R436&gt;=0,Deník!$R436&lt;=1),"BE",Deník!$R436),""),"")</f>
        <v/>
      </c>
      <c r="AI436" s="95"/>
      <c r="AJ436" s="71" t="str">
        <f>IF(Deník!N437&lt;&gt;"",Deník!N437*-1,"")</f>
        <v/>
      </c>
      <c r="AK436" s="88"/>
      <c r="AL436" s="63" t="str">
        <f>IF(WEEKDAY(Deník!$C436,2)=1,IF(AND(Deník!$R436&gt;=0,Deník!$R436&lt;=1),"BE",Deník!$R436),"")</f>
        <v/>
      </c>
      <c r="AM436" s="13" t="str">
        <f>IF(WEEKDAY(Deník!$C436,2)=2,IF(AND(Deník!$R436&gt;=0,Deník!$R436&lt;=1),"BE",Deník!$R436),"")</f>
        <v/>
      </c>
      <c r="AN436" s="13" t="str">
        <f>IF(WEEKDAY(Deník!$C436,2)=3,IF(AND(Deník!$R436&gt;=0,Deník!$R436&lt;=1),"BE",Deník!$R436),"")</f>
        <v/>
      </c>
      <c r="AO436" s="13" t="str">
        <f>IF(WEEKDAY(Deník!$C436,2)=4,IF(AND(Deník!$R436&gt;=0,Deník!$R436&lt;=1),"BE",Deník!$R436),"")</f>
        <v/>
      </c>
      <c r="AP436" s="60" t="str">
        <f>IF(WEEKDAY(Deník!$C436,2)=5,IF(AND(Deník!$R436&gt;=0,Deník!$R436&lt;=1),"BE",Deník!$R436),"")</f>
        <v/>
      </c>
      <c r="AQ436" s="99"/>
      <c r="AR436" s="100">
        <f>Deník!D436</f>
        <v>0</v>
      </c>
      <c r="AS436" s="63" t="str">
        <f>IF(Deník!$D436&lt;&gt;"",IF(AND(Deník!$D436&gt;=AS$2,Deník!$D436&lt;=AS$3),IF(AND(Deník!$R436&gt;=0,Deník!$R436&lt;=1),"BE",Deník!$R436),""),"")</f>
        <v/>
      </c>
      <c r="AT436" s="63" t="str">
        <f>IF(Deník!$D436&lt;&gt;"",IF(AND(Deník!$D436&gt;=AT$2,Deník!$D436&lt;=AT$3),IF(AND(Deník!$R436&gt;=0,Deník!$R436&lt;=1),"BE",Deník!$R436),""),"")</f>
        <v/>
      </c>
      <c r="AU436" s="63" t="str">
        <f>IF(Deník!$D436&lt;&gt;"",IF(AND(Deník!$D436&gt;=AU$2,Deník!$D436&lt;=AU$3),IF(AND(Deník!$R436&gt;=0,Deník!$R436&lt;=1),"BE",Deník!$R436),""),"")</f>
        <v/>
      </c>
      <c r="AV436" s="63" t="str">
        <f>IF(Deník!$D436&lt;&gt;"",IF(AND(Deník!$D436&gt;=AV$2,Deník!$D436&lt;=AV$3),IF(AND(Deník!$R436&gt;=0,Deník!$R436&lt;=1),"BE",Deník!$R436),""),"")</f>
        <v/>
      </c>
      <c r="AW436" s="63" t="str">
        <f>IF(Deník!$D436&lt;&gt;"",IF(AND(Deník!$D436&gt;=AW$2,Deník!$D436&lt;=AW$3),IF(AND(Deník!$R436&gt;=0,Deník!$R436&lt;=1),"BE",Deník!$R436),""),"")</f>
        <v/>
      </c>
      <c r="AX436" s="63" t="str">
        <f>IF(Deník!$D436&lt;&gt;"",IF(AND(Deník!$D436&gt;=AX$2,Deník!$D436&lt;=AX$3),IF(AND(Deník!$R436&gt;=0,Deník!$R436&lt;=1),"BE",Deník!$R436),""),"")</f>
        <v/>
      </c>
      <c r="AY436" s="63" t="str">
        <f>IF(Deník!$D436&lt;&gt;"",IF(AND(Deník!$D436&gt;=AY$2,Deník!$D436&lt;=AY$3),IF(AND(Deník!$R436&gt;=0,Deník!$R436&lt;=1),"BE",Deník!$R436),""),"")</f>
        <v/>
      </c>
      <c r="AZ436" s="63" t="str">
        <f>IF(Deník!$D436&lt;&gt;"",IF(AND(Deník!$D436&gt;=AZ$2,Deník!$D436&lt;=AZ$3),IF(AND(Deník!$R436&gt;=0,Deník!$R436&lt;=1),"BE",Deník!$R436),""),"")</f>
        <v/>
      </c>
      <c r="BA436" s="63" t="str">
        <f>IF(Deník!$D436&lt;&gt;"",IF(AND(Deník!$D436&gt;=BA$2,Deník!$D436&lt;=BA$3),IF(AND(Deník!$R436&gt;=0,Deník!$R436&lt;=1),"BE",Deník!$R436),""),"")</f>
        <v/>
      </c>
      <c r="BB436" s="63" t="str">
        <f>IF(Deník!$D436&lt;&gt;"",IF(AND(Deník!$D436&gt;=BB$2,Deník!$D436&lt;=BB$3),IF(AND(Deník!$R436&gt;=0,Deník!$R436&lt;=1),"BE",Deník!$R436),""),"")</f>
        <v/>
      </c>
      <c r="BC436" s="71" t="str">
        <f>IF(Deník!$D436&lt;&gt;"",IF(AND(Deník!$D436&gt;=BC$2,Deník!$D436&lt;=BC$3),IF(AND(Deník!$R436&gt;=0,Deník!$R436&lt;=1),"BE",Deník!$R436),""),"")</f>
        <v/>
      </c>
      <c r="BD436" s="20" t="str">
        <f>IF(Deník!$J437="S",(Deník!$M437-Deník!$K437),IF(Deník!$J437="L",(Deník!$K437-Deník!$M437),""))</f>
        <v/>
      </c>
      <c r="BE436" s="20" t="str">
        <f>IF(Deník!$J437="S",(Deník!$K437-Deník!$O437),IF(Deník!$J437="L",(Deník!$O437-Deník!$K437),""))</f>
        <v/>
      </c>
      <c r="BF436" s="20" t="str">
        <f>IF(Deník!$J437="S",(Deník!$K437-Deník!$L437),IF(Deník!$J437="L",(Deník!$L437-Deník!$K437),""))</f>
        <v/>
      </c>
      <c r="BG436" s="20" t="str">
        <f>IF(Deník!$J437="S",(Deník!$K437-Deník!$S437),IF(Deník!$J437="L",(Deník!$S437-Deník!$K437),""))</f>
        <v/>
      </c>
      <c r="BH436" s="20" t="str">
        <f>IF(Deník!$J437="S",(Deník!$K437-Deník!$U437),IF(Deník!$J437="L",(Deník!$U437-Deník!$K437),""))</f>
        <v/>
      </c>
      <c r="BI436" s="20" t="str">
        <f>IF(Deník!$R436&gt;1,Deník!$R436,"")</f>
        <v/>
      </c>
      <c r="BJ436" s="20" t="str">
        <f>IF(Deník!$R436&lt;0,Deník!$R436,"")</f>
        <v/>
      </c>
      <c r="BK436" s="17"/>
      <c r="BM436" s="233" t="str">
        <f>IF(Deník!$R436&lt;&gt;"",IF(Deník!$Y436=Statistika!$F$78,IF(AND(Deník!$R436&gt;=0,Deník!$R436&lt;=1),"BE",Deník!$R436),""),"")</f>
        <v/>
      </c>
      <c r="BN436" s="233" t="str">
        <f>IF(Deník!$R436&lt;&gt;"",IF(Deník!$Y436=Statistika!$F$79,IF(AND(Deník!$R436&gt;=0,Deník!$R436&lt;=1),"BE",Deník!$R436),""),"")</f>
        <v/>
      </c>
      <c r="BO436" s="233" t="str">
        <f>IF(Deník!$R436&lt;&gt;"",IF(Deník!$Y436=Statistika!$F$80,IF(AND(Deník!$R436&gt;=0,Deník!$R436&lt;=1),"BE",Deník!$R436),""),"")</f>
        <v/>
      </c>
      <c r="BP436" s="233" t="str">
        <f>IF(Deník!$R436&lt;&gt;"",IF(Deník!$Y436=Statistika!$F$81,IF(AND(Deník!$R436&gt;=0,Deník!$R436&lt;=1),"BE",Deník!$R436),""),"")</f>
        <v/>
      </c>
      <c r="BQ436" s="233" t="str">
        <f>IF(Deník!$R436&lt;&gt;"",IF(Deník!$Y436=Statistika!$F$82,IF(AND(Deník!$R436&gt;=0,Deník!$R436&lt;=1),"BE",Deník!$R436),""),"")</f>
        <v/>
      </c>
      <c r="BR436" s="233" t="str">
        <f>IF(Deník!$R436&lt;&gt;"",IF(Deník!$Y436=Statistika!$F$83,IF(AND(Deník!$R436&gt;=0,Deník!$R436&lt;=1),"BE",Deník!$R436),""),"")</f>
        <v/>
      </c>
      <c r="BS436" s="233" t="str">
        <f>IF(Deník!$R436&lt;&gt;"",IF(Deník!$Y436=Statistika!$F$84,IF(AND(Deník!$R436&gt;=0,Deník!$R436&lt;=1),"BE",Deník!$R436),""),"")</f>
        <v/>
      </c>
      <c r="BT436" s="233" t="str">
        <f>IF(Deník!$R436&lt;&gt;"",IF(Deník!$Y436=Statistika!$F$85,IF(AND(Deník!$R436&gt;=0,Deník!$R436&lt;=1),"BE",Deník!$R436),""),"")</f>
        <v/>
      </c>
      <c r="BU436" s="233" t="str">
        <f>IF(Deník!$R436&lt;&gt;"",IF(Deník!$Y436=Statistika!$F$86,IF(AND(Deník!$R436&gt;=0,Deník!$R436&lt;=1),"BE",Deník!$R436),""),"")</f>
        <v/>
      </c>
      <c r="BV436" s="233" t="str">
        <f>IF(Deník!$R436&lt;&gt;"",IF(Deník!$Y436=Statistika!$F$87,IF(AND(Deník!$R436&gt;=0,Deník!$R436&lt;=1),"BE",Deník!$R436),""),"")</f>
        <v/>
      </c>
      <c r="BW436" s="233" t="str">
        <f>IF(Deník!$R436&lt;&gt;"",IF(Deník!$Y436=Statistika!$F$88,IF(AND(Deník!$R436&gt;=0,Deník!$R436&lt;=1),"BE",Deník!$R436),""),"")</f>
        <v/>
      </c>
      <c r="BX436" s="233" t="str">
        <f>IF(Deník!$R436&lt;&gt;"",IF(Deník!$Y436=Statistika!$F$89,IF(AND(Deník!$R436&gt;=0,Deník!$R436&lt;=1),"BE",Deník!$R436),""),"")</f>
        <v/>
      </c>
      <c r="BY436" s="233" t="str">
        <f>IF(Deník!$R436&lt;&gt;"",IF(Deník!$Y436=Statistika!$F$90,IF(AND(Deník!$R436&gt;=0,Deník!$R436&lt;=1),"BE",Deník!$R436),""),"")</f>
        <v/>
      </c>
      <c r="BZ436" s="233" t="str">
        <f>IF(Deník!$R436&lt;&gt;"",IF(Deník!$Y436=Statistika!$F$91,IF(AND(Deník!$R436&gt;=0,Deník!$R436&lt;=1),"BE",Deník!$R436),""),"")</f>
        <v/>
      </c>
      <c r="CA436" s="233"/>
      <c r="CB436" s="233" t="str">
        <f>IF(Deník!$R436&lt;&gt;"",IF(Deník!$AB436="SL",IF(AND(Deník!$R436&gt;=0,Deník!$R436&lt;=1),"BE",Deník!$R436),""),"")</f>
        <v/>
      </c>
      <c r="CC436" s="233" t="str">
        <f>IF(Deník!$R436&lt;&gt;"",IF(Deník!$AB436="BE10",IF(AND(Deník!$R436&gt;=0,Deník!$R436&lt;=1),"BE",Deník!$R436),""),"")</f>
        <v/>
      </c>
      <c r="CD436" s="233" t="str">
        <f>IF(Deník!$R436&lt;&gt;"",IF(Deník!$AB436="BE15",IF(AND(Deník!$R436&gt;=0,Deník!$R436&lt;=1),"BE",Deník!$R436),""),"")</f>
        <v/>
      </c>
      <c r="CE436" s="233" t="str">
        <f>IF(Deník!$R436&lt;&gt;"",IF(Deník!$AB436="BE20",IF(AND(Deník!$R436&gt;=0,Deník!$R436&lt;=1),"BE",Deník!$R436),""),"")</f>
        <v/>
      </c>
      <c r="CF436" s="233" t="str">
        <f>IF(Deník!$R436&lt;&gt;"",IF(Deník!$AB436="TP1",IF(AND(Deník!$R436&gt;=0,Deník!$R436&lt;=1),"BE",Deník!$R436),""),"")</f>
        <v/>
      </c>
      <c r="CG436" s="233" t="str">
        <f>IF(Deník!$R436&lt;&gt;"",IF(Deník!$AB436="TP2",IF(AND(Deník!$R436&gt;=0,Deník!$R436&lt;=1),"BE",Deník!$R436),""),"")</f>
        <v/>
      </c>
      <c r="CH436" s="233" t="str">
        <f>IF(Deník!$R436&lt;&gt;"",IF(Deník!$AB436="TP3",IF(AND(Deník!$R436&gt;=0,Deník!$R436&lt;=1),"BE",Deník!$R436),""),"")</f>
        <v/>
      </c>
      <c r="CI436" s="233" t="str">
        <f>IF(Deník!$R436&lt;&gt;"",IF(Deník!$AB436="Trailing SL",IF(AND(Deník!$R436&gt;=0,Deník!$R436&lt;=1),"BE",Deník!$R436),""),"")</f>
        <v/>
      </c>
      <c r="CJ436" s="233" t="str">
        <f>IF(Deník!$R436&lt;&gt;"",IF(Deník!$AB436="Manual",IF(AND(Deník!$R436&gt;=0,Deník!$R436&lt;=1),"BE",Deník!$R436),""),"")</f>
        <v/>
      </c>
      <c r="CK436" s="233"/>
      <c r="CL436" s="233" t="str">
        <f>IF(Deník!$R436&lt;0,IF(Deník!$AC436=Statistika!$F$117,Deník!$R436,""),"")</f>
        <v/>
      </c>
      <c r="CM436" s="233" t="str">
        <f>IF(Deník!$R436&lt;0,IF(Deník!$AC436=Statistika!$F$118,Deník!$R436,""),"")</f>
        <v/>
      </c>
      <c r="CN436" s="233" t="str">
        <f>IF(Deník!$R436&lt;0,IF(Deník!$AC436=Statistika!$F$119,Deník!$R436,""),"")</f>
        <v/>
      </c>
      <c r="CO436" s="233" t="str">
        <f>IF(Deník!$R436&lt;0,IF(Deník!$AC436=Statistika!$F$120,Deník!$R436,""),"")</f>
        <v/>
      </c>
      <c r="CP436" s="233" t="str">
        <f>IF(Deník!$R436&lt;0,IF(Deník!$AC436=Statistika!$F$121,Deník!$R436,""),"")</f>
        <v/>
      </c>
      <c r="CQ436" s="233" t="str">
        <f>IF(Deník!$R436&lt;0,IF(Deník!$AC436=Statistika!$F$122,Deník!$R436,""),"")</f>
        <v/>
      </c>
      <c r="CR436" s="233" t="str">
        <f>IF(Deník!$R436&lt;0,IF(Deník!$AC436=Statistika!$F$123,Deník!$R436,""),"")</f>
        <v/>
      </c>
      <c r="CS436" s="233" t="str">
        <f>IF(Deník!$R436&lt;0,IF(Deník!$AC436=Statistika!$F$124,Deník!$R436,""),"")</f>
        <v/>
      </c>
      <c r="CT436" s="233" t="str">
        <f>IF(Deník!$R436&lt;0,IF(Deník!$AC436=Statistika!$F$125,Deník!$R436,""),"")</f>
        <v/>
      </c>
      <c r="CU436" s="233"/>
      <c r="CV436" s="233" t="str">
        <f>IF(Deník!$R436&lt;0,IF(Deník!$AD436=$CV$2,Deník!$R436,""),"")</f>
        <v/>
      </c>
      <c r="CW436" s="233" t="str">
        <f>IF(Deník!$R436&lt;0,IF(Deník!$AD436=$CW$2,Deník!$R436,""),"")</f>
        <v/>
      </c>
      <c r="CX436" s="233" t="str">
        <f>IF(Deník!$R436&lt;0,IF(Deník!$AD436=$CX$2,Deník!$R436,""),"")</f>
        <v/>
      </c>
      <c r="CY436" s="233" t="str">
        <f>IF(Deník!$R436&lt;0,IF(Deník!$AD436=$CY$2,Deník!$R436,""),"")</f>
        <v/>
      </c>
      <c r="CZ436" s="233" t="str">
        <f>IF(Deník!$R436&lt;0,IF(Deník!$AD436=$CZ$2,Deník!$R436,""),"")</f>
        <v/>
      </c>
      <c r="DL436" s="221">
        <f t="shared" si="18"/>
        <v>93847.029999999984</v>
      </c>
      <c r="DM436" s="220">
        <f t="shared" si="17"/>
        <v>-6.1529700000000132E-2</v>
      </c>
      <c r="DO436" s="50">
        <f>Deník!W437</f>
        <v>0</v>
      </c>
      <c r="DP436" s="102" t="str">
        <f>IF(AND(Deník!W437&gt;0),1,"")</f>
        <v/>
      </c>
      <c r="DQ436" s="102">
        <f>IF(AND(Deník!W437&lt;=0),1,"")</f>
        <v>1</v>
      </c>
      <c r="DR436" s="227"/>
      <c r="DS436" s="228"/>
      <c r="DT436" s="85"/>
      <c r="DU436" s="54">
        <f>IF(MONTH(Deník!$C436)=DU$2,Deník!$W436,"")</f>
        <v>0</v>
      </c>
      <c r="DV436" s="222" t="str">
        <f>IF(MONTH(Deník!$C436)=DV$2,Deník!$W436,"")</f>
        <v/>
      </c>
      <c r="DW436" s="222" t="str">
        <f>IF(MONTH(Deník!$C436)=DW$2,Deník!$W436,"")</f>
        <v/>
      </c>
      <c r="DX436" s="222" t="str">
        <f>IF(MONTH(Deník!$C436)=DX$2,Deník!$W436,"")</f>
        <v/>
      </c>
      <c r="DY436" s="222" t="str">
        <f>IF(MONTH(Deník!$C436)=DY$2,Deník!$W436,"")</f>
        <v/>
      </c>
      <c r="DZ436" s="222" t="str">
        <f>IF(MONTH(Deník!$C436)=DZ$2,Deník!$W436,"")</f>
        <v/>
      </c>
      <c r="EA436" s="222" t="str">
        <f>IF(MONTH(Deník!$C436)=EA$2,Deník!$W436,"")</f>
        <v/>
      </c>
      <c r="EB436" s="222" t="str">
        <f>IF(MONTH(Deník!$C436)=EB$2,Deník!$W436,"")</f>
        <v/>
      </c>
      <c r="EC436" s="222" t="str">
        <f>IF(MONTH(Deník!$C436)=EC$2,Deník!$W436,"")</f>
        <v/>
      </c>
      <c r="ED436" s="222" t="str">
        <f>IF(MONTH(Deník!$C436)=ED$2,Deník!$W436,"")</f>
        <v/>
      </c>
      <c r="EE436" s="222" t="str">
        <f>IF(MONTH(Deník!$C436)=EE$2,Deník!$W436,"")</f>
        <v/>
      </c>
      <c r="EF436" s="222" t="str">
        <f>IF(MONTH(Deník!$C436)=EF$2,Deník!$W436,"")</f>
        <v/>
      </c>
      <c r="EI436" s="600" t="str">
        <f>IF(Deník!$W436&lt;&gt;"",IF(Deník!$B436=Statistika!$F$63,Deník!$W436,""),"")</f>
        <v/>
      </c>
      <c r="EJ436" s="13" t="str">
        <f>IF(Deník!$W436&lt;&gt;"",IF(Deník!$B436=Statistika!$F$64,Deník!$W436,""),"")</f>
        <v/>
      </c>
      <c r="EK436" s="13" t="str">
        <f>IF(Deník!$W436&lt;&gt;"",IF(Deník!$B436=Statistika!$F$65,Deník!$W436,""),"")</f>
        <v/>
      </c>
      <c r="EL436" s="13" t="str">
        <f>IF(Deník!$W436&lt;&gt;"",IF(Deník!$B436=Statistika!$F$66,Deník!$W436,""),"")</f>
        <v/>
      </c>
      <c r="EM436" s="13" t="str">
        <f>IF(Deník!$W436&lt;&gt;"",IF(Deník!$B436=Statistika!$F$67,Deník!$W436,""),"")</f>
        <v/>
      </c>
      <c r="EN436" s="13" t="str">
        <f>IF(Deník!$W436&lt;&gt;"",IF(Deník!$B436=Statistika!$F$68,Deník!$W436,""),"")</f>
        <v/>
      </c>
      <c r="EO436" s="13" t="str">
        <f>IF(Deník!$W436&lt;&gt;"",IF(Deník!$B436=Statistika!$F$69,Deník!$W436,""),"")</f>
        <v/>
      </c>
      <c r="EP436" s="601" t="str">
        <f>IF(Deník!$W436&lt;&gt;"",IF(Deník!$B436=Statistika!$F$70,Deník!$W436,""),"")</f>
        <v/>
      </c>
      <c r="EQ436" s="90"/>
      <c r="ER436" s="63" t="str">
        <f>IF(Deník!$W436&lt;&gt;"",IF(Deník!$J436="L",Deník!$W436,""),"")</f>
        <v/>
      </c>
      <c r="ES436" s="13" t="str">
        <f>IF(Deník!$W436&lt;&gt;"",IF(Deník!$J436="S",Deník!$W436,""),"")</f>
        <v/>
      </c>
      <c r="ET436" s="95"/>
      <c r="EU436" s="88"/>
      <c r="EV436" s="63" t="str">
        <f>IF(WEEKDAY(Deník!$C436,2)=1,Deník!$W436,"")</f>
        <v/>
      </c>
      <c r="EW436" s="13" t="str">
        <f>IF(WEEKDAY(Deník!$C436,2)=2,Deník!$W436,"")</f>
        <v/>
      </c>
      <c r="EX436" s="13" t="str">
        <f>IF(WEEKDAY(Deník!$C436,2)=3,Deník!$W436,"")</f>
        <v/>
      </c>
      <c r="EY436" s="13" t="str">
        <f>IF(WEEKDAY(Deník!$C436,2)=4,Deník!$W436,"")</f>
        <v/>
      </c>
      <c r="EZ436" s="60" t="str">
        <f>IF(WEEKDAY(Deník!$C436,2)=5,Deník!$W436,"")</f>
        <v/>
      </c>
      <c r="FA436" s="99"/>
      <c r="FB436" s="100">
        <f>Deník!D436</f>
        <v>0</v>
      </c>
      <c r="FC436" s="63">
        <f>IF($FB436&lt;&gt;"",IF(AND($FB436&gt;=FC$2,$FB436&lt;=FC$3),Deník!$W436,""))</f>
        <v>0</v>
      </c>
      <c r="FD436" s="63" t="str">
        <f>IF($FB436&lt;&gt;"",IF(AND($FB436&gt;=FD$2,$FB436&lt;=FD$3),Deník!$W436,""))</f>
        <v/>
      </c>
      <c r="FE436" s="63" t="str">
        <f>IF($FB436&lt;&gt;"",IF(AND($FB436&gt;=FE$2,$FB436&lt;=FE$3),Deník!$W436,""))</f>
        <v/>
      </c>
      <c r="FF436" s="63" t="str">
        <f>IF($FB436&lt;&gt;"",IF(AND($FB436&gt;=FF$2,$FB436&lt;=FF$3),Deník!$W436,""))</f>
        <v/>
      </c>
      <c r="FG436" s="63" t="str">
        <f>IF($FB436&lt;&gt;"",IF(AND($FB436&gt;=FG$2,$FB436&lt;=FG$3),Deník!$W436,""))</f>
        <v/>
      </c>
      <c r="FH436" s="63" t="str">
        <f>IF($FB436&lt;&gt;"",IF(AND($FB436&gt;=FH$2,$FB436&lt;=FH$3),Deník!$W436,""))</f>
        <v/>
      </c>
      <c r="FI436" s="63" t="str">
        <f>IF($FB436&lt;&gt;"",IF(AND($FB436&gt;=FI$2,$FB436&lt;=FI$3),Deník!$W436,""))</f>
        <v/>
      </c>
      <c r="FJ436" s="63" t="str">
        <f>IF($FB436&lt;&gt;"",IF(AND($FB436&gt;=FJ$2,$FB436&lt;=FJ$3),Deník!$W436,""))</f>
        <v/>
      </c>
      <c r="FK436" s="63" t="str">
        <f>IF($FB436&lt;&gt;"",IF(AND($FB436&gt;=FK$2,$FB436&lt;=FK$3),Deník!$W436,""))</f>
        <v/>
      </c>
      <c r="FL436" s="63" t="str">
        <f>IF($FB436&lt;&gt;"",IF(AND($FB436&gt;=FL$2,$FB436&lt;=FL$3),Deník!$W436,""))</f>
        <v/>
      </c>
      <c r="FM436" s="63" t="str">
        <f>IF($FB436&lt;&gt;"",IF(AND($FB436&gt;=FM$2,$FB436&lt;=FM$3),Deník!$W436,""))</f>
        <v/>
      </c>
      <c r="FN436" s="13"/>
      <c r="FO436" s="20" t="str">
        <f>IF(Deník!$W436&gt;1,Deník!$W436,"")</f>
        <v/>
      </c>
      <c r="FP436" s="20" t="str">
        <f>IF(Deník!$W436&lt;0,Deník!$W436,"")</f>
        <v/>
      </c>
      <c r="FQ436" s="17"/>
      <c r="FS436" s="233"/>
      <c r="FT436" s="233" t="str">
        <f>IF(Deník!$W436&lt;&gt;"",IF(Deník!$Y436=Statistika!$F$78,Deník!$W436,""),"")</f>
        <v/>
      </c>
      <c r="FU436" s="233" t="str">
        <f>IF(Deník!$W436&lt;&gt;"",IF(Deník!$Y436=Statistika!$F$79,Deník!$W436,""),"")</f>
        <v/>
      </c>
      <c r="FV436" s="233" t="str">
        <f>IF(Deník!$W436&lt;&gt;"",IF(Deník!$Y436=Statistika!$F$80,Deník!$W436,""),"")</f>
        <v/>
      </c>
      <c r="FW436" s="233" t="str">
        <f>IF(Deník!$W436&lt;&gt;"",IF(Deník!$Y436=Statistika!$F$81,Deník!$W436,""),"")</f>
        <v/>
      </c>
      <c r="FX436" s="233" t="str">
        <f>IF(Deník!$W436&lt;&gt;"",IF(Deník!$Y436=Statistika!$F$82,Deník!$W436,""),"")</f>
        <v/>
      </c>
      <c r="FY436" s="233" t="str">
        <f>IF(Deník!$W436&lt;&gt;"",IF(Deník!$Y436=Statistika!$F$83,Deník!$W436,""),"")</f>
        <v/>
      </c>
      <c r="FZ436" s="233" t="str">
        <f>IF(Deník!$W436&lt;&gt;"",IF(Deník!$Y436=Statistika!$F$84,Deník!$W436,""),"")</f>
        <v/>
      </c>
      <c r="GA436" s="233" t="str">
        <f>IF(Deník!$W436&lt;&gt;"",IF(Deník!$Y436=Statistika!$F$85,Deník!$W436,""),"")</f>
        <v/>
      </c>
      <c r="GB436" s="233" t="str">
        <f>IF(Deník!$W436&lt;&gt;"",IF(Deník!$Y436=Statistika!$F$86,Deník!$W436,""),"")</f>
        <v/>
      </c>
      <c r="GC436" s="233" t="str">
        <f>IF(Deník!$W436&lt;&gt;"",IF(Deník!$Y436=Statistika!$F$87,Deník!$W436,""),"")</f>
        <v/>
      </c>
      <c r="GD436" s="233" t="str">
        <f>IF(Deník!$W436&lt;&gt;"",IF(Deník!$Y436=Statistika!$F$88,Deník!$W436,""),"")</f>
        <v/>
      </c>
      <c r="GE436" s="233" t="str">
        <f>IF(Deník!$W436&lt;&gt;"",IF(Deník!$Y436=Statistika!$F$89,Deník!$W436,""),"")</f>
        <v/>
      </c>
      <c r="GF436" s="233" t="str">
        <f>IF(Deník!$W436&lt;&gt;"",IF(Deník!$Y436=Statistika!$F$90,Deník!$W436,""),"")</f>
        <v/>
      </c>
      <c r="GG436" s="233" t="str">
        <f>IF(Deník!$W436&lt;&gt;"",IF(Deník!$Y436=Statistika!$F$91,Deník!$W436,""),"")</f>
        <v/>
      </c>
      <c r="GH436" s="233"/>
      <c r="GI436" s="233" t="str">
        <f>IF(Deník!$W436&lt;&gt;"",IF(Deník!$AB436=Statistika!$L$100,Deník!$W436,""),"")</f>
        <v/>
      </c>
      <c r="GJ436" s="233" t="str">
        <f>IF(Deník!$W436&lt;&gt;"",IF(Deník!$AB436=Statistika!$L$101,Deník!$W436,""),"")</f>
        <v/>
      </c>
      <c r="GK436" s="233" t="str">
        <f>IF(Deník!$W436&lt;&gt;"",IF(Deník!$AB436=Statistika!$L$102,Deník!$W436,""),"")</f>
        <v/>
      </c>
      <c r="GL436" s="233" t="str">
        <f>IF(Deník!$W436&lt;&gt;"",IF(Deník!$AB436=Statistika!$L$103,Deník!$W436,""),"")</f>
        <v/>
      </c>
      <c r="GM436" s="233" t="str">
        <f>IF(Deník!$W436&lt;&gt;"",IF(Deník!$AB436=Statistika!$L$104,Deník!$W436,""),"")</f>
        <v/>
      </c>
      <c r="GN436" s="233" t="str">
        <f>IF(Deník!$W436&lt;&gt;"",IF(Deník!$AB436=Statistika!$L$105,Deník!$W436,""),"")</f>
        <v/>
      </c>
      <c r="GO436" s="233" t="str">
        <f>IF(Deník!$W436&lt;&gt;"",IF(Deník!$AB436=Statistika!$L$106,Deník!$W436,""),"")</f>
        <v/>
      </c>
      <c r="GP436" s="233" t="str">
        <f>IF(Deník!$W436&lt;&gt;"",IF(Deník!$AB436=Statistika!$L$107,Deník!$W436,""),"")</f>
        <v/>
      </c>
      <c r="GQ436" s="233" t="str">
        <f>IF(Deník!$W436&lt;&gt;"",IF(Deník!$AB436=Statistika!$L$108,Deník!$W436,""),"")</f>
        <v/>
      </c>
      <c r="GS436" s="233" t="str">
        <f>IF(Deník!$W436&lt;0,IF(Deník!$AC436=Statistika!$F$117,Deník!$W436,""),"")</f>
        <v/>
      </c>
      <c r="GT436" s="233" t="str">
        <f>IF(Deník!$W436&lt;0,IF(Deník!$AC436=Statistika!$F$118,Deník!$W436,""),"")</f>
        <v/>
      </c>
      <c r="GU436" s="233" t="str">
        <f>IF(Deník!$W436&lt;0,IF(Deník!$AC436=Statistika!$F$119,Deník!$W436,""),"")</f>
        <v/>
      </c>
      <c r="GV436" s="233" t="str">
        <f>IF(Deník!$W436&lt;0,IF(Deník!$AC436=Statistika!$F$120,Deník!$W436,""),"")</f>
        <v/>
      </c>
      <c r="GW436" s="233" t="str">
        <f>IF(Deník!$W436&lt;0,IF(Deník!$AC436=Statistika!$F$121,Deník!$W436,""),"")</f>
        <v/>
      </c>
      <c r="GX436" s="233" t="str">
        <f>IF(Deník!$W436&lt;0,IF(Deník!$AC436=Statistika!$F$122,Deník!$W436,""),"")</f>
        <v/>
      </c>
      <c r="GY436" s="233" t="str">
        <f>IF(Deník!$W436&lt;0,IF(Deník!$AC436=Statistika!$F$123,Deník!$W436,""),"")</f>
        <v/>
      </c>
      <c r="GZ436" s="233" t="str">
        <f>IF(Deník!$W436&lt;0,IF(Deník!$AC436=Statistika!$F$124,Deník!$W436,""),"")</f>
        <v/>
      </c>
      <c r="HA436" s="233" t="str">
        <f>IF(Deník!$W436&lt;0,IF(Deník!$AC436=Statistika!$F$125,Deník!$W436,""),"")</f>
        <v/>
      </c>
      <c r="HC436" s="233" t="str">
        <f>IF(Deník!$W436&lt;0,IF(Deník!$AD436=Statistika!$F$133,Deník!$W436,""),"")</f>
        <v/>
      </c>
      <c r="HD436" s="233" t="str">
        <f>IF(Deník!$W436&lt;0,IF(Deník!$AD436=Statistika!$F$134,Deník!$W436,""),"")</f>
        <v/>
      </c>
      <c r="HE436" s="233" t="str">
        <f>IF(Deník!$W436&lt;0,IF(Deník!$AD436=Statistika!$F$135,Deník!$W436,""),"")</f>
        <v/>
      </c>
      <c r="HF436" s="233" t="str">
        <f>IF(Deník!$W436&lt;0,IF(Deník!$AD436=Statistika!$F$136,Deník!$W436,""),"")</f>
        <v/>
      </c>
      <c r="HG436" s="233" t="str">
        <f>IF(Deník!$W436&lt;0,IF(Deník!$AD436=Statistika!$F$137,Deník!$W436,""),"")</f>
        <v/>
      </c>
      <c r="ID436" s="8">
        <f>Tabulka4[[#This Row],[Sloupec3]]</f>
        <v>0</v>
      </c>
      <c r="IE436" s="17" t="str">
        <f>IF(AND([1]Deník!$C436&gt;='[1]Měsíční shrnutí'!$D$1,[1]Deník!$C436&lt;='[1]Měsíční shrnutí'!$F$1),[1]Deník!$X436,"")</f>
        <v/>
      </c>
    </row>
    <row r="437" spans="1:239">
      <c r="A437" s="8">
        <f>Deník!C438</f>
        <v>0</v>
      </c>
      <c r="B437" s="50" t="str">
        <f>Deník!R438</f>
        <v/>
      </c>
      <c r="C437" s="102" t="str">
        <f>IF(AND(Deník!R438&gt;1,Deník!R438&lt;&gt;""),1,"")</f>
        <v/>
      </c>
      <c r="D437" s="102" t="str">
        <f>IF(AND(Deník!R438&lt;=0,Deník!R438&lt;&gt;""),1,"")</f>
        <v/>
      </c>
      <c r="E437" s="103" t="str">
        <f>IF(AND(Deník!R438&gt;=0,Deník!R438&lt;=1),1,"")</f>
        <v/>
      </c>
      <c r="F437" s="79" t="str">
        <f>IF(Deník!R438&lt;&gt;"",Deník!R438+F436,"")</f>
        <v/>
      </c>
      <c r="G437" s="85"/>
      <c r="H437" s="54" t="str">
        <f>IF(MONTH(Deník!$C437)=H$2,IF(AND(Deník!$R437&gt;=0,Deník!$R437&lt;=1),"BE",Deník!$R437),"")</f>
        <v/>
      </c>
      <c r="I437" s="11" t="str">
        <f>IF(MONTH(Deník!$C437)=I$2,IF(AND(Deník!$R437&gt;=0,Deník!$R437&lt;=1),"BE",Deník!$R437),"")</f>
        <v/>
      </c>
      <c r="J437" s="11" t="str">
        <f>IF(MONTH(Deník!$C437)=J$2,IF(AND(Deník!$R437&gt;=0,Deník!$R437&lt;=1),"BE",Deník!$R437),"")</f>
        <v/>
      </c>
      <c r="K437" s="11" t="str">
        <f>IF(MONTH(Deník!$C437)=K$2,IF(AND(Deník!$R437&gt;=0,Deník!$R437&lt;=1),"BE",Deník!$R437),"")</f>
        <v/>
      </c>
      <c r="L437" s="11" t="str">
        <f>IF(MONTH(Deník!$C437)=L$2,IF(AND(Deník!$R437&gt;=0,Deník!$R437&lt;=1),"BE",Deník!$R437),"")</f>
        <v/>
      </c>
      <c r="M437" s="11" t="str">
        <f>IF(MONTH(Deník!$C437)=M$2,IF(AND(Deník!$R437&gt;=0,Deník!$R437&lt;=1),"BE",Deník!$R437),"")</f>
        <v/>
      </c>
      <c r="N437" s="11" t="str">
        <f>IF(MONTH(Deník!$C437)=N$2,IF(AND(Deník!$R437&gt;=0,Deník!$R437&lt;=1),"BE",Deník!$R437),"")</f>
        <v/>
      </c>
      <c r="O437" s="11" t="str">
        <f>IF(MONTH(Deník!$C437)=O$2,IF(AND(Deník!$R437&gt;=0,Deník!$R437&lt;=1),"BE",Deník!$R437),"")</f>
        <v/>
      </c>
      <c r="P437" s="11" t="str">
        <f>IF(MONTH(Deník!$C437)=P$2,IF(AND(Deník!$R437&gt;=0,Deník!$R437&lt;=1),"BE",Deník!$R437),"")</f>
        <v/>
      </c>
      <c r="Q437" s="11" t="str">
        <f>IF(MONTH(Deník!$C437)=Q$2,IF(AND(Deník!$R437&gt;=0,Deník!$R437&lt;=1),"BE",Deník!$R437),"")</f>
        <v/>
      </c>
      <c r="R437" s="11" t="str">
        <f>IF(MONTH(Deník!$C437)=R$2,IF(AND(Deník!$R437&gt;=0,Deník!$R437&lt;=1),"BE",Deník!$R437),"")</f>
        <v/>
      </c>
      <c r="S437" s="57" t="str">
        <f>IF(MONTH(Deník!$C437)=S$2,IF(AND(Deník!$R437&gt;=0,Deník!$R437&lt;=1),"BE",Deník!$R437),"")</f>
        <v/>
      </c>
      <c r="U437" s="12"/>
      <c r="V437" s="12"/>
      <c r="X437" s="600" t="str">
        <f>IF(Deník!$R437&lt;&gt;"",IF(Deník!$B437=Statistika!$F$63,IF(AND(Deník!$R437&gt;=0,Deník!$R437&lt;=1),"BE",Deník!$R437),""),"")</f>
        <v/>
      </c>
      <c r="Y437" s="13" t="str">
        <f>IF(Deník!$R437&lt;&gt;"",IF(Deník!$B437=Statistika!$F$64,IF(AND(Deník!$R437&gt;=0,Deník!$R437&lt;=1),"BE",Deník!$R437),""),"")</f>
        <v/>
      </c>
      <c r="Z437" s="13" t="str">
        <f>IF(Deník!$R437&lt;&gt;"",IF(Deník!$B437=Statistika!$F$65,IF(AND(Deník!$R437&gt;=0,Deník!$R437&lt;=1),"BE",Deník!$R437),""),"")</f>
        <v/>
      </c>
      <c r="AA437" s="13" t="str">
        <f>IF(Deník!$R437&lt;&gt;"",IF(Deník!$B437=Statistika!$F$66,IF(AND(Deník!$R437&gt;=0,Deník!$R437&lt;=1),"BE",Deník!$R437),""),"")</f>
        <v/>
      </c>
      <c r="AB437" s="13" t="str">
        <f>IF(Deník!$R437&lt;&gt;"",IF(Deník!$B437=Statistika!$F$67,IF(AND(Deník!$R437&gt;=0,Deník!$R437&lt;=1),"BE",Deník!$R437),""),"")</f>
        <v/>
      </c>
      <c r="AC437" s="13" t="str">
        <f>IF(Deník!$R437&lt;&gt;"",IF(Deník!$B437=Statistika!$F$68,IF(AND(Deník!$R437&gt;=0,Deník!$R437&lt;=1),"BE",Deník!$R437),""),"")</f>
        <v/>
      </c>
      <c r="AD437" s="13" t="str">
        <f>IF(Deník!$R437&lt;&gt;"",IF(Deník!$B437=Statistika!$F$69,IF(AND(Deník!$R437&gt;=0,Deník!$R437&lt;=1),"BE",Deník!$R437),""),"")</f>
        <v/>
      </c>
      <c r="AE437" s="601" t="str">
        <f>IF(Deník!$R437&lt;&gt;"",IF(Deník!$B437=Statistika!$F$70,IF(AND(Deník!$R437&gt;=0,Deník!$R437&lt;=1),"BE",Deník!$R437),""),"")</f>
        <v/>
      </c>
      <c r="AF437" s="90"/>
      <c r="AG437" s="63" t="str">
        <f>IF(Deník!$R437&lt;&gt;"",IF(Deník!$J437="L",IF(AND(Deník!$R437&gt;=0,Deník!$R437&lt;=1),"BE",Deník!$R437),""),"")</f>
        <v/>
      </c>
      <c r="AH437" s="13" t="str">
        <f>IF(Deník!$R437&lt;&gt;"",IF(Deník!$J437="S",IF(AND(Deník!$R437&gt;=0,Deník!$R437&lt;=1),"BE",Deník!$R437),""),"")</f>
        <v/>
      </c>
      <c r="AI437" s="95"/>
      <c r="AJ437" s="71" t="str">
        <f>IF(Deník!N438&lt;&gt;"",Deník!N438*-1,"")</f>
        <v/>
      </c>
      <c r="AK437" s="88"/>
      <c r="AL437" s="63" t="str">
        <f>IF(WEEKDAY(Deník!$C437,2)=1,IF(AND(Deník!$R437&gt;=0,Deník!$R437&lt;=1),"BE",Deník!$R437),"")</f>
        <v/>
      </c>
      <c r="AM437" s="13" t="str">
        <f>IF(WEEKDAY(Deník!$C437,2)=2,IF(AND(Deník!$R437&gt;=0,Deník!$R437&lt;=1),"BE",Deník!$R437),"")</f>
        <v/>
      </c>
      <c r="AN437" s="13" t="str">
        <f>IF(WEEKDAY(Deník!$C437,2)=3,IF(AND(Deník!$R437&gt;=0,Deník!$R437&lt;=1),"BE",Deník!$R437),"")</f>
        <v/>
      </c>
      <c r="AO437" s="13" t="str">
        <f>IF(WEEKDAY(Deník!$C437,2)=4,IF(AND(Deník!$R437&gt;=0,Deník!$R437&lt;=1),"BE",Deník!$R437),"")</f>
        <v/>
      </c>
      <c r="AP437" s="60" t="str">
        <f>IF(WEEKDAY(Deník!$C437,2)=5,IF(AND(Deník!$R437&gt;=0,Deník!$R437&lt;=1),"BE",Deník!$R437),"")</f>
        <v/>
      </c>
      <c r="AQ437" s="99"/>
      <c r="AR437" s="100">
        <f>Deník!D437</f>
        <v>0</v>
      </c>
      <c r="AS437" s="63" t="str">
        <f>IF(Deník!$D437&lt;&gt;"",IF(AND(Deník!$D437&gt;=AS$2,Deník!$D437&lt;=AS$3),IF(AND(Deník!$R437&gt;=0,Deník!$R437&lt;=1),"BE",Deník!$R437),""),"")</f>
        <v/>
      </c>
      <c r="AT437" s="63" t="str">
        <f>IF(Deník!$D437&lt;&gt;"",IF(AND(Deník!$D437&gt;=AT$2,Deník!$D437&lt;=AT$3),IF(AND(Deník!$R437&gt;=0,Deník!$R437&lt;=1),"BE",Deník!$R437),""),"")</f>
        <v/>
      </c>
      <c r="AU437" s="63" t="str">
        <f>IF(Deník!$D437&lt;&gt;"",IF(AND(Deník!$D437&gt;=AU$2,Deník!$D437&lt;=AU$3),IF(AND(Deník!$R437&gt;=0,Deník!$R437&lt;=1),"BE",Deník!$R437),""),"")</f>
        <v/>
      </c>
      <c r="AV437" s="63" t="str">
        <f>IF(Deník!$D437&lt;&gt;"",IF(AND(Deník!$D437&gt;=AV$2,Deník!$D437&lt;=AV$3),IF(AND(Deník!$R437&gt;=0,Deník!$R437&lt;=1),"BE",Deník!$R437),""),"")</f>
        <v/>
      </c>
      <c r="AW437" s="63" t="str">
        <f>IF(Deník!$D437&lt;&gt;"",IF(AND(Deník!$D437&gt;=AW$2,Deník!$D437&lt;=AW$3),IF(AND(Deník!$R437&gt;=0,Deník!$R437&lt;=1),"BE",Deník!$R437),""),"")</f>
        <v/>
      </c>
      <c r="AX437" s="63" t="str">
        <f>IF(Deník!$D437&lt;&gt;"",IF(AND(Deník!$D437&gt;=AX$2,Deník!$D437&lt;=AX$3),IF(AND(Deník!$R437&gt;=0,Deník!$R437&lt;=1),"BE",Deník!$R437),""),"")</f>
        <v/>
      </c>
      <c r="AY437" s="63" t="str">
        <f>IF(Deník!$D437&lt;&gt;"",IF(AND(Deník!$D437&gt;=AY$2,Deník!$D437&lt;=AY$3),IF(AND(Deník!$R437&gt;=0,Deník!$R437&lt;=1),"BE",Deník!$R437),""),"")</f>
        <v/>
      </c>
      <c r="AZ437" s="63" t="str">
        <f>IF(Deník!$D437&lt;&gt;"",IF(AND(Deník!$D437&gt;=AZ$2,Deník!$D437&lt;=AZ$3),IF(AND(Deník!$R437&gt;=0,Deník!$R437&lt;=1),"BE",Deník!$R437),""),"")</f>
        <v/>
      </c>
      <c r="BA437" s="63" t="str">
        <f>IF(Deník!$D437&lt;&gt;"",IF(AND(Deník!$D437&gt;=BA$2,Deník!$D437&lt;=BA$3),IF(AND(Deník!$R437&gt;=0,Deník!$R437&lt;=1),"BE",Deník!$R437),""),"")</f>
        <v/>
      </c>
      <c r="BB437" s="63" t="str">
        <f>IF(Deník!$D437&lt;&gt;"",IF(AND(Deník!$D437&gt;=BB$2,Deník!$D437&lt;=BB$3),IF(AND(Deník!$R437&gt;=0,Deník!$R437&lt;=1),"BE",Deník!$R437),""),"")</f>
        <v/>
      </c>
      <c r="BC437" s="71" t="str">
        <f>IF(Deník!$D437&lt;&gt;"",IF(AND(Deník!$D437&gt;=BC$2,Deník!$D437&lt;=BC$3),IF(AND(Deník!$R437&gt;=0,Deník!$R437&lt;=1),"BE",Deník!$R437),""),"")</f>
        <v/>
      </c>
      <c r="BD437" s="20" t="str">
        <f>IF(Deník!$J438="S",(Deník!$M438-Deník!$K438),IF(Deník!$J438="L",(Deník!$K438-Deník!$M438),""))</f>
        <v/>
      </c>
      <c r="BE437" s="20" t="str">
        <f>IF(Deník!$J438="S",(Deník!$K438-Deník!$O438),IF(Deník!$J438="L",(Deník!$O438-Deník!$K438),""))</f>
        <v/>
      </c>
      <c r="BF437" s="20" t="str">
        <f>IF(Deník!$J438="S",(Deník!$K438-Deník!$L438),IF(Deník!$J438="L",(Deník!$L438-Deník!$K438),""))</f>
        <v/>
      </c>
      <c r="BG437" s="20" t="str">
        <f>IF(Deník!$J438="S",(Deník!$K438-Deník!$S438),IF(Deník!$J438="L",(Deník!$S438-Deník!$K438),""))</f>
        <v/>
      </c>
      <c r="BH437" s="20" t="str">
        <f>IF(Deník!$J438="S",(Deník!$K438-Deník!$U438),IF(Deník!$J438="L",(Deník!$U438-Deník!$K438),""))</f>
        <v/>
      </c>
      <c r="BI437" s="20" t="str">
        <f>IF(Deník!$R437&gt;1,Deník!$R437,"")</f>
        <v/>
      </c>
      <c r="BJ437" s="20" t="str">
        <f>IF(Deník!$R437&lt;0,Deník!$R437,"")</f>
        <v/>
      </c>
      <c r="BK437" s="17"/>
      <c r="BM437" s="233" t="str">
        <f>IF(Deník!$R437&lt;&gt;"",IF(Deník!$Y437=Statistika!$F$78,IF(AND(Deník!$R437&gt;=0,Deník!$R437&lt;=1),"BE",Deník!$R437),""),"")</f>
        <v/>
      </c>
      <c r="BN437" s="233" t="str">
        <f>IF(Deník!$R437&lt;&gt;"",IF(Deník!$Y437=Statistika!$F$79,IF(AND(Deník!$R437&gt;=0,Deník!$R437&lt;=1),"BE",Deník!$R437),""),"")</f>
        <v/>
      </c>
      <c r="BO437" s="233" t="str">
        <f>IF(Deník!$R437&lt;&gt;"",IF(Deník!$Y437=Statistika!$F$80,IF(AND(Deník!$R437&gt;=0,Deník!$R437&lt;=1),"BE",Deník!$R437),""),"")</f>
        <v/>
      </c>
      <c r="BP437" s="233" t="str">
        <f>IF(Deník!$R437&lt;&gt;"",IF(Deník!$Y437=Statistika!$F$81,IF(AND(Deník!$R437&gt;=0,Deník!$R437&lt;=1),"BE",Deník!$R437),""),"")</f>
        <v/>
      </c>
      <c r="BQ437" s="233" t="str">
        <f>IF(Deník!$R437&lt;&gt;"",IF(Deník!$Y437=Statistika!$F$82,IF(AND(Deník!$R437&gt;=0,Deník!$R437&lt;=1),"BE",Deník!$R437),""),"")</f>
        <v/>
      </c>
      <c r="BR437" s="233" t="str">
        <f>IF(Deník!$R437&lt;&gt;"",IF(Deník!$Y437=Statistika!$F$83,IF(AND(Deník!$R437&gt;=0,Deník!$R437&lt;=1),"BE",Deník!$R437),""),"")</f>
        <v/>
      </c>
      <c r="BS437" s="233" t="str">
        <f>IF(Deník!$R437&lt;&gt;"",IF(Deník!$Y437=Statistika!$F$84,IF(AND(Deník!$R437&gt;=0,Deník!$R437&lt;=1),"BE",Deník!$R437),""),"")</f>
        <v/>
      </c>
      <c r="BT437" s="233" t="str">
        <f>IF(Deník!$R437&lt;&gt;"",IF(Deník!$Y437=Statistika!$F$85,IF(AND(Deník!$R437&gt;=0,Deník!$R437&lt;=1),"BE",Deník!$R437),""),"")</f>
        <v/>
      </c>
      <c r="BU437" s="233" t="str">
        <f>IF(Deník!$R437&lt;&gt;"",IF(Deník!$Y437=Statistika!$F$86,IF(AND(Deník!$R437&gt;=0,Deník!$R437&lt;=1),"BE",Deník!$R437),""),"")</f>
        <v/>
      </c>
      <c r="BV437" s="233" t="str">
        <f>IF(Deník!$R437&lt;&gt;"",IF(Deník!$Y437=Statistika!$F$87,IF(AND(Deník!$R437&gt;=0,Deník!$R437&lt;=1),"BE",Deník!$R437),""),"")</f>
        <v/>
      </c>
      <c r="BW437" s="233" t="str">
        <f>IF(Deník!$R437&lt;&gt;"",IF(Deník!$Y437=Statistika!$F$88,IF(AND(Deník!$R437&gt;=0,Deník!$R437&lt;=1),"BE",Deník!$R437),""),"")</f>
        <v/>
      </c>
      <c r="BX437" s="233" t="str">
        <f>IF(Deník!$R437&lt;&gt;"",IF(Deník!$Y437=Statistika!$F$89,IF(AND(Deník!$R437&gt;=0,Deník!$R437&lt;=1),"BE",Deník!$R437),""),"")</f>
        <v/>
      </c>
      <c r="BY437" s="233" t="str">
        <f>IF(Deník!$R437&lt;&gt;"",IF(Deník!$Y437=Statistika!$F$90,IF(AND(Deník!$R437&gt;=0,Deník!$R437&lt;=1),"BE",Deník!$R437),""),"")</f>
        <v/>
      </c>
      <c r="BZ437" s="233" t="str">
        <f>IF(Deník!$R437&lt;&gt;"",IF(Deník!$Y437=Statistika!$F$91,IF(AND(Deník!$R437&gt;=0,Deník!$R437&lt;=1),"BE",Deník!$R437),""),"")</f>
        <v/>
      </c>
      <c r="CA437" s="233"/>
      <c r="CB437" s="233" t="str">
        <f>IF(Deník!$R437&lt;&gt;"",IF(Deník!$AB437="SL",IF(AND(Deník!$R437&gt;=0,Deník!$R437&lt;=1),"BE",Deník!$R437),""),"")</f>
        <v/>
      </c>
      <c r="CC437" s="233" t="str">
        <f>IF(Deník!$R437&lt;&gt;"",IF(Deník!$AB437="BE10",IF(AND(Deník!$R437&gt;=0,Deník!$R437&lt;=1),"BE",Deník!$R437),""),"")</f>
        <v/>
      </c>
      <c r="CD437" s="233" t="str">
        <f>IF(Deník!$R437&lt;&gt;"",IF(Deník!$AB437="BE15",IF(AND(Deník!$R437&gt;=0,Deník!$R437&lt;=1),"BE",Deník!$R437),""),"")</f>
        <v/>
      </c>
      <c r="CE437" s="233" t="str">
        <f>IF(Deník!$R437&lt;&gt;"",IF(Deník!$AB437="BE20",IF(AND(Deník!$R437&gt;=0,Deník!$R437&lt;=1),"BE",Deník!$R437),""),"")</f>
        <v/>
      </c>
      <c r="CF437" s="233" t="str">
        <f>IF(Deník!$R437&lt;&gt;"",IF(Deník!$AB437="TP1",IF(AND(Deník!$R437&gt;=0,Deník!$R437&lt;=1),"BE",Deník!$R437),""),"")</f>
        <v/>
      </c>
      <c r="CG437" s="233" t="str">
        <f>IF(Deník!$R437&lt;&gt;"",IF(Deník!$AB437="TP2",IF(AND(Deník!$R437&gt;=0,Deník!$R437&lt;=1),"BE",Deník!$R437),""),"")</f>
        <v/>
      </c>
      <c r="CH437" s="233" t="str">
        <f>IF(Deník!$R437&lt;&gt;"",IF(Deník!$AB437="TP3",IF(AND(Deník!$R437&gt;=0,Deník!$R437&lt;=1),"BE",Deník!$R437),""),"")</f>
        <v/>
      </c>
      <c r="CI437" s="233" t="str">
        <f>IF(Deník!$R437&lt;&gt;"",IF(Deník!$AB437="Trailing SL",IF(AND(Deník!$R437&gt;=0,Deník!$R437&lt;=1),"BE",Deník!$R437),""),"")</f>
        <v/>
      </c>
      <c r="CJ437" s="233" t="str">
        <f>IF(Deník!$R437&lt;&gt;"",IF(Deník!$AB437="Manual",IF(AND(Deník!$R437&gt;=0,Deník!$R437&lt;=1),"BE",Deník!$R437),""),"")</f>
        <v/>
      </c>
      <c r="CK437" s="233"/>
      <c r="CL437" s="233" t="str">
        <f>IF(Deník!$R437&lt;0,IF(Deník!$AC437=Statistika!$F$117,Deník!$R437,""),"")</f>
        <v/>
      </c>
      <c r="CM437" s="233" t="str">
        <f>IF(Deník!$R437&lt;0,IF(Deník!$AC437=Statistika!$F$118,Deník!$R437,""),"")</f>
        <v/>
      </c>
      <c r="CN437" s="233" t="str">
        <f>IF(Deník!$R437&lt;0,IF(Deník!$AC437=Statistika!$F$119,Deník!$R437,""),"")</f>
        <v/>
      </c>
      <c r="CO437" s="233" t="str">
        <f>IF(Deník!$R437&lt;0,IF(Deník!$AC437=Statistika!$F$120,Deník!$R437,""),"")</f>
        <v/>
      </c>
      <c r="CP437" s="233" t="str">
        <f>IF(Deník!$R437&lt;0,IF(Deník!$AC437=Statistika!$F$121,Deník!$R437,""),"")</f>
        <v/>
      </c>
      <c r="CQ437" s="233" t="str">
        <f>IF(Deník!$R437&lt;0,IF(Deník!$AC437=Statistika!$F$122,Deník!$R437,""),"")</f>
        <v/>
      </c>
      <c r="CR437" s="233" t="str">
        <f>IF(Deník!$R437&lt;0,IF(Deník!$AC437=Statistika!$F$123,Deník!$R437,""),"")</f>
        <v/>
      </c>
      <c r="CS437" s="233" t="str">
        <f>IF(Deník!$R437&lt;0,IF(Deník!$AC437=Statistika!$F$124,Deník!$R437,""),"")</f>
        <v/>
      </c>
      <c r="CT437" s="233" t="str">
        <f>IF(Deník!$R437&lt;0,IF(Deník!$AC437=Statistika!$F$125,Deník!$R437,""),"")</f>
        <v/>
      </c>
      <c r="CU437" s="233"/>
      <c r="CV437" s="233" t="str">
        <f>IF(Deník!$R437&lt;0,IF(Deník!$AD437=$CV$2,Deník!$R437,""),"")</f>
        <v/>
      </c>
      <c r="CW437" s="233" t="str">
        <f>IF(Deník!$R437&lt;0,IF(Deník!$AD437=$CW$2,Deník!$R437,""),"")</f>
        <v/>
      </c>
      <c r="CX437" s="233" t="str">
        <f>IF(Deník!$R437&lt;0,IF(Deník!$AD437=$CX$2,Deník!$R437,""),"")</f>
        <v/>
      </c>
      <c r="CY437" s="233" t="str">
        <f>IF(Deník!$R437&lt;0,IF(Deník!$AD437=$CY$2,Deník!$R437,""),"")</f>
        <v/>
      </c>
      <c r="CZ437" s="233" t="str">
        <f>IF(Deník!$R437&lt;0,IF(Deník!$AD437=$CZ$2,Deník!$R437,""),"")</f>
        <v/>
      </c>
      <c r="DL437" s="221">
        <f t="shared" si="18"/>
        <v>93847.029999999984</v>
      </c>
      <c r="DM437" s="220">
        <f t="shared" si="17"/>
        <v>-6.1529700000000132E-2</v>
      </c>
      <c r="DO437" s="50">
        <f>Deník!W438</f>
        <v>0</v>
      </c>
      <c r="DP437" s="102" t="str">
        <f>IF(AND(Deník!W438&gt;0),1,"")</f>
        <v/>
      </c>
      <c r="DQ437" s="102">
        <f>IF(AND(Deník!W438&lt;=0),1,"")</f>
        <v>1</v>
      </c>
      <c r="DR437" s="227"/>
      <c r="DS437" s="228"/>
      <c r="DT437" s="85"/>
      <c r="DU437" s="54">
        <f>IF(MONTH(Deník!$C437)=DU$2,Deník!$W437,"")</f>
        <v>0</v>
      </c>
      <c r="DV437" s="222" t="str">
        <f>IF(MONTH(Deník!$C437)=DV$2,Deník!$W437,"")</f>
        <v/>
      </c>
      <c r="DW437" s="222" t="str">
        <f>IF(MONTH(Deník!$C437)=DW$2,Deník!$W437,"")</f>
        <v/>
      </c>
      <c r="DX437" s="222" t="str">
        <f>IF(MONTH(Deník!$C437)=DX$2,Deník!$W437,"")</f>
        <v/>
      </c>
      <c r="DY437" s="222" t="str">
        <f>IF(MONTH(Deník!$C437)=DY$2,Deník!$W437,"")</f>
        <v/>
      </c>
      <c r="DZ437" s="222" t="str">
        <f>IF(MONTH(Deník!$C437)=DZ$2,Deník!$W437,"")</f>
        <v/>
      </c>
      <c r="EA437" s="222" t="str">
        <f>IF(MONTH(Deník!$C437)=EA$2,Deník!$W437,"")</f>
        <v/>
      </c>
      <c r="EB437" s="222" t="str">
        <f>IF(MONTH(Deník!$C437)=EB$2,Deník!$W437,"")</f>
        <v/>
      </c>
      <c r="EC437" s="222" t="str">
        <f>IF(MONTH(Deník!$C437)=EC$2,Deník!$W437,"")</f>
        <v/>
      </c>
      <c r="ED437" s="222" t="str">
        <f>IF(MONTH(Deník!$C437)=ED$2,Deník!$W437,"")</f>
        <v/>
      </c>
      <c r="EE437" s="222" t="str">
        <f>IF(MONTH(Deník!$C437)=EE$2,Deník!$W437,"")</f>
        <v/>
      </c>
      <c r="EF437" s="222" t="str">
        <f>IF(MONTH(Deník!$C437)=EF$2,Deník!$W437,"")</f>
        <v/>
      </c>
      <c r="EI437" s="600" t="str">
        <f>IF(Deník!$W437&lt;&gt;"",IF(Deník!$B437=Statistika!$F$63,Deník!$W437,""),"")</f>
        <v/>
      </c>
      <c r="EJ437" s="13" t="str">
        <f>IF(Deník!$W437&lt;&gt;"",IF(Deník!$B437=Statistika!$F$64,Deník!$W437,""),"")</f>
        <v/>
      </c>
      <c r="EK437" s="13" t="str">
        <f>IF(Deník!$W437&lt;&gt;"",IF(Deník!$B437=Statistika!$F$65,Deník!$W437,""),"")</f>
        <v/>
      </c>
      <c r="EL437" s="13" t="str">
        <f>IF(Deník!$W437&lt;&gt;"",IF(Deník!$B437=Statistika!$F$66,Deník!$W437,""),"")</f>
        <v/>
      </c>
      <c r="EM437" s="13" t="str">
        <f>IF(Deník!$W437&lt;&gt;"",IF(Deník!$B437=Statistika!$F$67,Deník!$W437,""),"")</f>
        <v/>
      </c>
      <c r="EN437" s="13" t="str">
        <f>IF(Deník!$W437&lt;&gt;"",IF(Deník!$B437=Statistika!$F$68,Deník!$W437,""),"")</f>
        <v/>
      </c>
      <c r="EO437" s="13" t="str">
        <f>IF(Deník!$W437&lt;&gt;"",IF(Deník!$B437=Statistika!$F$69,Deník!$W437,""),"")</f>
        <v/>
      </c>
      <c r="EP437" s="601" t="str">
        <f>IF(Deník!$W437&lt;&gt;"",IF(Deník!$B437=Statistika!$F$70,Deník!$W437,""),"")</f>
        <v/>
      </c>
      <c r="EQ437" s="90"/>
      <c r="ER437" s="63" t="str">
        <f>IF(Deník!$W437&lt;&gt;"",IF(Deník!$J437="L",Deník!$W437,""),"")</f>
        <v/>
      </c>
      <c r="ES437" s="13" t="str">
        <f>IF(Deník!$W437&lt;&gt;"",IF(Deník!$J437="S",Deník!$W437,""),"")</f>
        <v/>
      </c>
      <c r="ET437" s="95"/>
      <c r="EU437" s="88"/>
      <c r="EV437" s="63" t="str">
        <f>IF(WEEKDAY(Deník!$C437,2)=1,Deník!$W437,"")</f>
        <v/>
      </c>
      <c r="EW437" s="13" t="str">
        <f>IF(WEEKDAY(Deník!$C437,2)=2,Deník!$W437,"")</f>
        <v/>
      </c>
      <c r="EX437" s="13" t="str">
        <f>IF(WEEKDAY(Deník!$C437,2)=3,Deník!$W437,"")</f>
        <v/>
      </c>
      <c r="EY437" s="13" t="str">
        <f>IF(WEEKDAY(Deník!$C437,2)=4,Deník!$W437,"")</f>
        <v/>
      </c>
      <c r="EZ437" s="60" t="str">
        <f>IF(WEEKDAY(Deník!$C437,2)=5,Deník!$W437,"")</f>
        <v/>
      </c>
      <c r="FA437" s="99"/>
      <c r="FB437" s="100">
        <f>Deník!D437</f>
        <v>0</v>
      </c>
      <c r="FC437" s="63">
        <f>IF($FB437&lt;&gt;"",IF(AND($FB437&gt;=FC$2,$FB437&lt;=FC$3),Deník!$W437,""))</f>
        <v>0</v>
      </c>
      <c r="FD437" s="63" t="str">
        <f>IF($FB437&lt;&gt;"",IF(AND($FB437&gt;=FD$2,$FB437&lt;=FD$3),Deník!$W437,""))</f>
        <v/>
      </c>
      <c r="FE437" s="63" t="str">
        <f>IF($FB437&lt;&gt;"",IF(AND($FB437&gt;=FE$2,$FB437&lt;=FE$3),Deník!$W437,""))</f>
        <v/>
      </c>
      <c r="FF437" s="63" t="str">
        <f>IF($FB437&lt;&gt;"",IF(AND($FB437&gt;=FF$2,$FB437&lt;=FF$3),Deník!$W437,""))</f>
        <v/>
      </c>
      <c r="FG437" s="63" t="str">
        <f>IF($FB437&lt;&gt;"",IF(AND($FB437&gt;=FG$2,$FB437&lt;=FG$3),Deník!$W437,""))</f>
        <v/>
      </c>
      <c r="FH437" s="63" t="str">
        <f>IF($FB437&lt;&gt;"",IF(AND($FB437&gt;=FH$2,$FB437&lt;=FH$3),Deník!$W437,""))</f>
        <v/>
      </c>
      <c r="FI437" s="63" t="str">
        <f>IF($FB437&lt;&gt;"",IF(AND($FB437&gt;=FI$2,$FB437&lt;=FI$3),Deník!$W437,""))</f>
        <v/>
      </c>
      <c r="FJ437" s="63" t="str">
        <f>IF($FB437&lt;&gt;"",IF(AND($FB437&gt;=FJ$2,$FB437&lt;=FJ$3),Deník!$W437,""))</f>
        <v/>
      </c>
      <c r="FK437" s="63" t="str">
        <f>IF($FB437&lt;&gt;"",IF(AND($FB437&gt;=FK$2,$FB437&lt;=FK$3),Deník!$W437,""))</f>
        <v/>
      </c>
      <c r="FL437" s="63" t="str">
        <f>IF($FB437&lt;&gt;"",IF(AND($FB437&gt;=FL$2,$FB437&lt;=FL$3),Deník!$W437,""))</f>
        <v/>
      </c>
      <c r="FM437" s="63" t="str">
        <f>IF($FB437&lt;&gt;"",IF(AND($FB437&gt;=FM$2,$FB437&lt;=FM$3),Deník!$W437,""))</f>
        <v/>
      </c>
      <c r="FN437" s="13"/>
      <c r="FO437" s="20" t="str">
        <f>IF(Deník!$W437&gt;1,Deník!$W437,"")</f>
        <v/>
      </c>
      <c r="FP437" s="20" t="str">
        <f>IF(Deník!$W437&lt;0,Deník!$W437,"")</f>
        <v/>
      </c>
      <c r="FQ437" s="17"/>
      <c r="FS437" s="233"/>
      <c r="FT437" s="233" t="str">
        <f>IF(Deník!$W437&lt;&gt;"",IF(Deník!$Y437=Statistika!$F$78,Deník!$W437,""),"")</f>
        <v/>
      </c>
      <c r="FU437" s="233" t="str">
        <f>IF(Deník!$W437&lt;&gt;"",IF(Deník!$Y437=Statistika!$F$79,Deník!$W437,""),"")</f>
        <v/>
      </c>
      <c r="FV437" s="233" t="str">
        <f>IF(Deník!$W437&lt;&gt;"",IF(Deník!$Y437=Statistika!$F$80,Deník!$W437,""),"")</f>
        <v/>
      </c>
      <c r="FW437" s="233" t="str">
        <f>IF(Deník!$W437&lt;&gt;"",IF(Deník!$Y437=Statistika!$F$81,Deník!$W437,""),"")</f>
        <v/>
      </c>
      <c r="FX437" s="233" t="str">
        <f>IF(Deník!$W437&lt;&gt;"",IF(Deník!$Y437=Statistika!$F$82,Deník!$W437,""),"")</f>
        <v/>
      </c>
      <c r="FY437" s="233" t="str">
        <f>IF(Deník!$W437&lt;&gt;"",IF(Deník!$Y437=Statistika!$F$83,Deník!$W437,""),"")</f>
        <v/>
      </c>
      <c r="FZ437" s="233" t="str">
        <f>IF(Deník!$W437&lt;&gt;"",IF(Deník!$Y437=Statistika!$F$84,Deník!$W437,""),"")</f>
        <v/>
      </c>
      <c r="GA437" s="233" t="str">
        <f>IF(Deník!$W437&lt;&gt;"",IF(Deník!$Y437=Statistika!$F$85,Deník!$W437,""),"")</f>
        <v/>
      </c>
      <c r="GB437" s="233" t="str">
        <f>IF(Deník!$W437&lt;&gt;"",IF(Deník!$Y437=Statistika!$F$86,Deník!$W437,""),"")</f>
        <v/>
      </c>
      <c r="GC437" s="233" t="str">
        <f>IF(Deník!$W437&lt;&gt;"",IF(Deník!$Y437=Statistika!$F$87,Deník!$W437,""),"")</f>
        <v/>
      </c>
      <c r="GD437" s="233" t="str">
        <f>IF(Deník!$W437&lt;&gt;"",IF(Deník!$Y437=Statistika!$F$88,Deník!$W437,""),"")</f>
        <v/>
      </c>
      <c r="GE437" s="233" t="str">
        <f>IF(Deník!$W437&lt;&gt;"",IF(Deník!$Y437=Statistika!$F$89,Deník!$W437,""),"")</f>
        <v/>
      </c>
      <c r="GF437" s="233" t="str">
        <f>IF(Deník!$W437&lt;&gt;"",IF(Deník!$Y437=Statistika!$F$90,Deník!$W437,""),"")</f>
        <v/>
      </c>
      <c r="GG437" s="233" t="str">
        <f>IF(Deník!$W437&lt;&gt;"",IF(Deník!$Y437=Statistika!$F$91,Deník!$W437,""),"")</f>
        <v/>
      </c>
      <c r="GH437" s="233"/>
      <c r="GI437" s="233" t="str">
        <f>IF(Deník!$W437&lt;&gt;"",IF(Deník!$AB437=Statistika!$L$100,Deník!$W437,""),"")</f>
        <v/>
      </c>
      <c r="GJ437" s="233" t="str">
        <f>IF(Deník!$W437&lt;&gt;"",IF(Deník!$AB437=Statistika!$L$101,Deník!$W437,""),"")</f>
        <v/>
      </c>
      <c r="GK437" s="233" t="str">
        <f>IF(Deník!$W437&lt;&gt;"",IF(Deník!$AB437=Statistika!$L$102,Deník!$W437,""),"")</f>
        <v/>
      </c>
      <c r="GL437" s="233" t="str">
        <f>IF(Deník!$W437&lt;&gt;"",IF(Deník!$AB437=Statistika!$L$103,Deník!$W437,""),"")</f>
        <v/>
      </c>
      <c r="GM437" s="233" t="str">
        <f>IF(Deník!$W437&lt;&gt;"",IF(Deník!$AB437=Statistika!$L$104,Deník!$W437,""),"")</f>
        <v/>
      </c>
      <c r="GN437" s="233" t="str">
        <f>IF(Deník!$W437&lt;&gt;"",IF(Deník!$AB437=Statistika!$L$105,Deník!$W437,""),"")</f>
        <v/>
      </c>
      <c r="GO437" s="233" t="str">
        <f>IF(Deník!$W437&lt;&gt;"",IF(Deník!$AB437=Statistika!$L$106,Deník!$W437,""),"")</f>
        <v/>
      </c>
      <c r="GP437" s="233" t="str">
        <f>IF(Deník!$W437&lt;&gt;"",IF(Deník!$AB437=Statistika!$L$107,Deník!$W437,""),"")</f>
        <v/>
      </c>
      <c r="GQ437" s="233" t="str">
        <f>IF(Deník!$W437&lt;&gt;"",IF(Deník!$AB437=Statistika!$L$108,Deník!$W437,""),"")</f>
        <v/>
      </c>
      <c r="GS437" s="233" t="str">
        <f>IF(Deník!$W437&lt;0,IF(Deník!$AC437=Statistika!$F$117,Deník!$W437,""),"")</f>
        <v/>
      </c>
      <c r="GT437" s="233" t="str">
        <f>IF(Deník!$W437&lt;0,IF(Deník!$AC437=Statistika!$F$118,Deník!$W437,""),"")</f>
        <v/>
      </c>
      <c r="GU437" s="233" t="str">
        <f>IF(Deník!$W437&lt;0,IF(Deník!$AC437=Statistika!$F$119,Deník!$W437,""),"")</f>
        <v/>
      </c>
      <c r="GV437" s="233" t="str">
        <f>IF(Deník!$W437&lt;0,IF(Deník!$AC437=Statistika!$F$120,Deník!$W437,""),"")</f>
        <v/>
      </c>
      <c r="GW437" s="233" t="str">
        <f>IF(Deník!$W437&lt;0,IF(Deník!$AC437=Statistika!$F$121,Deník!$W437,""),"")</f>
        <v/>
      </c>
      <c r="GX437" s="233" t="str">
        <f>IF(Deník!$W437&lt;0,IF(Deník!$AC437=Statistika!$F$122,Deník!$W437,""),"")</f>
        <v/>
      </c>
      <c r="GY437" s="233" t="str">
        <f>IF(Deník!$W437&lt;0,IF(Deník!$AC437=Statistika!$F$123,Deník!$W437,""),"")</f>
        <v/>
      </c>
      <c r="GZ437" s="233" t="str">
        <f>IF(Deník!$W437&lt;0,IF(Deník!$AC437=Statistika!$F$124,Deník!$W437,""),"")</f>
        <v/>
      </c>
      <c r="HA437" s="233" t="str">
        <f>IF(Deník!$W437&lt;0,IF(Deník!$AC437=Statistika!$F$125,Deník!$W437,""),"")</f>
        <v/>
      </c>
      <c r="HC437" s="233" t="str">
        <f>IF(Deník!$W437&lt;0,IF(Deník!$AD437=Statistika!$F$133,Deník!$W437,""),"")</f>
        <v/>
      </c>
      <c r="HD437" s="233" t="str">
        <f>IF(Deník!$W437&lt;0,IF(Deník!$AD437=Statistika!$F$134,Deník!$W437,""),"")</f>
        <v/>
      </c>
      <c r="HE437" s="233" t="str">
        <f>IF(Deník!$W437&lt;0,IF(Deník!$AD437=Statistika!$F$135,Deník!$W437,""),"")</f>
        <v/>
      </c>
      <c r="HF437" s="233" t="str">
        <f>IF(Deník!$W437&lt;0,IF(Deník!$AD437=Statistika!$F$136,Deník!$W437,""),"")</f>
        <v/>
      </c>
      <c r="HG437" s="233" t="str">
        <f>IF(Deník!$W437&lt;0,IF(Deník!$AD437=Statistika!$F$137,Deník!$W437,""),"")</f>
        <v/>
      </c>
      <c r="ID437" s="8">
        <f>Tabulka4[[#This Row],[Sloupec3]]</f>
        <v>0</v>
      </c>
      <c r="IE437" s="17" t="str">
        <f>IF(AND([1]Deník!$C437&gt;='[1]Měsíční shrnutí'!$D$1,[1]Deník!$C437&lt;='[1]Měsíční shrnutí'!$F$1),[1]Deník!$X437,"")</f>
        <v/>
      </c>
    </row>
    <row r="438" spans="1:239">
      <c r="A438" s="8">
        <f>Deník!C439</f>
        <v>0</v>
      </c>
      <c r="B438" s="50" t="str">
        <f>Deník!R439</f>
        <v/>
      </c>
      <c r="C438" s="102" t="str">
        <f>IF(AND(Deník!R439&gt;1,Deník!R439&lt;&gt;""),1,"")</f>
        <v/>
      </c>
      <c r="D438" s="102" t="str">
        <f>IF(AND(Deník!R439&lt;=0,Deník!R439&lt;&gt;""),1,"")</f>
        <v/>
      </c>
      <c r="E438" s="103" t="str">
        <f>IF(AND(Deník!R439&gt;=0,Deník!R439&lt;=1),1,"")</f>
        <v/>
      </c>
      <c r="F438" s="79" t="str">
        <f>IF(Deník!R439&lt;&gt;"",Deník!R439+F437,"")</f>
        <v/>
      </c>
      <c r="G438" s="85"/>
      <c r="H438" s="54" t="str">
        <f>IF(MONTH(Deník!$C438)=H$2,IF(AND(Deník!$R438&gt;=0,Deník!$R438&lt;=1),"BE",Deník!$R438),"")</f>
        <v/>
      </c>
      <c r="I438" s="11" t="str">
        <f>IF(MONTH(Deník!$C438)=I$2,IF(AND(Deník!$R438&gt;=0,Deník!$R438&lt;=1),"BE",Deník!$R438),"")</f>
        <v/>
      </c>
      <c r="J438" s="11" t="str">
        <f>IF(MONTH(Deník!$C438)=J$2,IF(AND(Deník!$R438&gt;=0,Deník!$R438&lt;=1),"BE",Deník!$R438),"")</f>
        <v/>
      </c>
      <c r="K438" s="11" t="str">
        <f>IF(MONTH(Deník!$C438)=K$2,IF(AND(Deník!$R438&gt;=0,Deník!$R438&lt;=1),"BE",Deník!$R438),"")</f>
        <v/>
      </c>
      <c r="L438" s="11" t="str">
        <f>IF(MONTH(Deník!$C438)=L$2,IF(AND(Deník!$R438&gt;=0,Deník!$R438&lt;=1),"BE",Deník!$R438),"")</f>
        <v/>
      </c>
      <c r="M438" s="11" t="str">
        <f>IF(MONTH(Deník!$C438)=M$2,IF(AND(Deník!$R438&gt;=0,Deník!$R438&lt;=1),"BE",Deník!$R438),"")</f>
        <v/>
      </c>
      <c r="N438" s="11" t="str">
        <f>IF(MONTH(Deník!$C438)=N$2,IF(AND(Deník!$R438&gt;=0,Deník!$R438&lt;=1),"BE",Deník!$R438),"")</f>
        <v/>
      </c>
      <c r="O438" s="11" t="str">
        <f>IF(MONTH(Deník!$C438)=O$2,IF(AND(Deník!$R438&gt;=0,Deník!$R438&lt;=1),"BE",Deník!$R438),"")</f>
        <v/>
      </c>
      <c r="P438" s="11" t="str">
        <f>IF(MONTH(Deník!$C438)=P$2,IF(AND(Deník!$R438&gt;=0,Deník!$R438&lt;=1),"BE",Deník!$R438),"")</f>
        <v/>
      </c>
      <c r="Q438" s="11" t="str">
        <f>IF(MONTH(Deník!$C438)=Q$2,IF(AND(Deník!$R438&gt;=0,Deník!$R438&lt;=1),"BE",Deník!$R438),"")</f>
        <v/>
      </c>
      <c r="R438" s="11" t="str">
        <f>IF(MONTH(Deník!$C438)=R$2,IF(AND(Deník!$R438&gt;=0,Deník!$R438&lt;=1),"BE",Deník!$R438),"")</f>
        <v/>
      </c>
      <c r="S438" s="57" t="str">
        <f>IF(MONTH(Deník!$C438)=S$2,IF(AND(Deník!$R438&gt;=0,Deník!$R438&lt;=1),"BE",Deník!$R438),"")</f>
        <v/>
      </c>
      <c r="U438" s="12"/>
      <c r="V438" s="12"/>
      <c r="X438" s="600" t="str">
        <f>IF(Deník!$R438&lt;&gt;"",IF(Deník!$B438=Statistika!$F$63,IF(AND(Deník!$R438&gt;=0,Deník!$R438&lt;=1),"BE",Deník!$R438),""),"")</f>
        <v/>
      </c>
      <c r="Y438" s="13" t="str">
        <f>IF(Deník!$R438&lt;&gt;"",IF(Deník!$B438=Statistika!$F$64,IF(AND(Deník!$R438&gt;=0,Deník!$R438&lt;=1),"BE",Deník!$R438),""),"")</f>
        <v/>
      </c>
      <c r="Z438" s="13" t="str">
        <f>IF(Deník!$R438&lt;&gt;"",IF(Deník!$B438=Statistika!$F$65,IF(AND(Deník!$R438&gt;=0,Deník!$R438&lt;=1),"BE",Deník!$R438),""),"")</f>
        <v/>
      </c>
      <c r="AA438" s="13" t="str">
        <f>IF(Deník!$R438&lt;&gt;"",IF(Deník!$B438=Statistika!$F$66,IF(AND(Deník!$R438&gt;=0,Deník!$R438&lt;=1),"BE",Deník!$R438),""),"")</f>
        <v/>
      </c>
      <c r="AB438" s="13" t="str">
        <f>IF(Deník!$R438&lt;&gt;"",IF(Deník!$B438=Statistika!$F$67,IF(AND(Deník!$R438&gt;=0,Deník!$R438&lt;=1),"BE",Deník!$R438),""),"")</f>
        <v/>
      </c>
      <c r="AC438" s="13" t="str">
        <f>IF(Deník!$R438&lt;&gt;"",IF(Deník!$B438=Statistika!$F$68,IF(AND(Deník!$R438&gt;=0,Deník!$R438&lt;=1),"BE",Deník!$R438),""),"")</f>
        <v/>
      </c>
      <c r="AD438" s="13" t="str">
        <f>IF(Deník!$R438&lt;&gt;"",IF(Deník!$B438=Statistika!$F$69,IF(AND(Deník!$R438&gt;=0,Deník!$R438&lt;=1),"BE",Deník!$R438),""),"")</f>
        <v/>
      </c>
      <c r="AE438" s="601" t="str">
        <f>IF(Deník!$R438&lt;&gt;"",IF(Deník!$B438=Statistika!$F$70,IF(AND(Deník!$R438&gt;=0,Deník!$R438&lt;=1),"BE",Deník!$R438),""),"")</f>
        <v/>
      </c>
      <c r="AF438" s="90"/>
      <c r="AG438" s="63" t="str">
        <f>IF(Deník!$R438&lt;&gt;"",IF(Deník!$J438="L",IF(AND(Deník!$R438&gt;=0,Deník!$R438&lt;=1),"BE",Deník!$R438),""),"")</f>
        <v/>
      </c>
      <c r="AH438" s="13" t="str">
        <f>IF(Deník!$R438&lt;&gt;"",IF(Deník!$J438="S",IF(AND(Deník!$R438&gt;=0,Deník!$R438&lt;=1),"BE",Deník!$R438),""),"")</f>
        <v/>
      </c>
      <c r="AI438" s="95"/>
      <c r="AJ438" s="71" t="str">
        <f>IF(Deník!N439&lt;&gt;"",Deník!N439*-1,"")</f>
        <v/>
      </c>
      <c r="AK438" s="88"/>
      <c r="AL438" s="63" t="str">
        <f>IF(WEEKDAY(Deník!$C438,2)=1,IF(AND(Deník!$R438&gt;=0,Deník!$R438&lt;=1),"BE",Deník!$R438),"")</f>
        <v/>
      </c>
      <c r="AM438" s="13" t="str">
        <f>IF(WEEKDAY(Deník!$C438,2)=2,IF(AND(Deník!$R438&gt;=0,Deník!$R438&lt;=1),"BE",Deník!$R438),"")</f>
        <v/>
      </c>
      <c r="AN438" s="13" t="str">
        <f>IF(WEEKDAY(Deník!$C438,2)=3,IF(AND(Deník!$R438&gt;=0,Deník!$R438&lt;=1),"BE",Deník!$R438),"")</f>
        <v/>
      </c>
      <c r="AO438" s="13" t="str">
        <f>IF(WEEKDAY(Deník!$C438,2)=4,IF(AND(Deník!$R438&gt;=0,Deník!$R438&lt;=1),"BE",Deník!$R438),"")</f>
        <v/>
      </c>
      <c r="AP438" s="60" t="str">
        <f>IF(WEEKDAY(Deník!$C438,2)=5,IF(AND(Deník!$R438&gt;=0,Deník!$R438&lt;=1),"BE",Deník!$R438),"")</f>
        <v/>
      </c>
      <c r="AQ438" s="99"/>
      <c r="AR438" s="100">
        <f>Deník!D438</f>
        <v>0</v>
      </c>
      <c r="AS438" s="63" t="str">
        <f>IF(Deník!$D438&lt;&gt;"",IF(AND(Deník!$D438&gt;=AS$2,Deník!$D438&lt;=AS$3),IF(AND(Deník!$R438&gt;=0,Deník!$R438&lt;=1),"BE",Deník!$R438),""),"")</f>
        <v/>
      </c>
      <c r="AT438" s="63" t="str">
        <f>IF(Deník!$D438&lt;&gt;"",IF(AND(Deník!$D438&gt;=AT$2,Deník!$D438&lt;=AT$3),IF(AND(Deník!$R438&gt;=0,Deník!$R438&lt;=1),"BE",Deník!$R438),""),"")</f>
        <v/>
      </c>
      <c r="AU438" s="63" t="str">
        <f>IF(Deník!$D438&lt;&gt;"",IF(AND(Deník!$D438&gt;=AU$2,Deník!$D438&lt;=AU$3),IF(AND(Deník!$R438&gt;=0,Deník!$R438&lt;=1),"BE",Deník!$R438),""),"")</f>
        <v/>
      </c>
      <c r="AV438" s="63" t="str">
        <f>IF(Deník!$D438&lt;&gt;"",IF(AND(Deník!$D438&gt;=AV$2,Deník!$D438&lt;=AV$3),IF(AND(Deník!$R438&gt;=0,Deník!$R438&lt;=1),"BE",Deník!$R438),""),"")</f>
        <v/>
      </c>
      <c r="AW438" s="63" t="str">
        <f>IF(Deník!$D438&lt;&gt;"",IF(AND(Deník!$D438&gt;=AW$2,Deník!$D438&lt;=AW$3),IF(AND(Deník!$R438&gt;=0,Deník!$R438&lt;=1),"BE",Deník!$R438),""),"")</f>
        <v/>
      </c>
      <c r="AX438" s="63" t="str">
        <f>IF(Deník!$D438&lt;&gt;"",IF(AND(Deník!$D438&gt;=AX$2,Deník!$D438&lt;=AX$3),IF(AND(Deník!$R438&gt;=0,Deník!$R438&lt;=1),"BE",Deník!$R438),""),"")</f>
        <v/>
      </c>
      <c r="AY438" s="63" t="str">
        <f>IF(Deník!$D438&lt;&gt;"",IF(AND(Deník!$D438&gt;=AY$2,Deník!$D438&lt;=AY$3),IF(AND(Deník!$R438&gt;=0,Deník!$R438&lt;=1),"BE",Deník!$R438),""),"")</f>
        <v/>
      </c>
      <c r="AZ438" s="63" t="str">
        <f>IF(Deník!$D438&lt;&gt;"",IF(AND(Deník!$D438&gt;=AZ$2,Deník!$D438&lt;=AZ$3),IF(AND(Deník!$R438&gt;=0,Deník!$R438&lt;=1),"BE",Deník!$R438),""),"")</f>
        <v/>
      </c>
      <c r="BA438" s="63" t="str">
        <f>IF(Deník!$D438&lt;&gt;"",IF(AND(Deník!$D438&gt;=BA$2,Deník!$D438&lt;=BA$3),IF(AND(Deník!$R438&gt;=0,Deník!$R438&lt;=1),"BE",Deník!$R438),""),"")</f>
        <v/>
      </c>
      <c r="BB438" s="63" t="str">
        <f>IF(Deník!$D438&lt;&gt;"",IF(AND(Deník!$D438&gt;=BB$2,Deník!$D438&lt;=BB$3),IF(AND(Deník!$R438&gt;=0,Deník!$R438&lt;=1),"BE",Deník!$R438),""),"")</f>
        <v/>
      </c>
      <c r="BC438" s="71" t="str">
        <f>IF(Deník!$D438&lt;&gt;"",IF(AND(Deník!$D438&gt;=BC$2,Deník!$D438&lt;=BC$3),IF(AND(Deník!$R438&gt;=0,Deník!$R438&lt;=1),"BE",Deník!$R438),""),"")</f>
        <v/>
      </c>
      <c r="BD438" s="20" t="str">
        <f>IF(Deník!$J439="S",(Deník!$M439-Deník!$K439),IF(Deník!$J439="L",(Deník!$K439-Deník!$M439),""))</f>
        <v/>
      </c>
      <c r="BE438" s="20" t="str">
        <f>IF(Deník!$J439="S",(Deník!$K439-Deník!$O439),IF(Deník!$J439="L",(Deník!$O439-Deník!$K439),""))</f>
        <v/>
      </c>
      <c r="BF438" s="20" t="str">
        <f>IF(Deník!$J439="S",(Deník!$K439-Deník!$L439),IF(Deník!$J439="L",(Deník!$L439-Deník!$K439),""))</f>
        <v/>
      </c>
      <c r="BG438" s="20" t="str">
        <f>IF(Deník!$J439="S",(Deník!$K439-Deník!$S439),IF(Deník!$J439="L",(Deník!$S439-Deník!$K439),""))</f>
        <v/>
      </c>
      <c r="BH438" s="20" t="str">
        <f>IF(Deník!$J439="S",(Deník!$K439-Deník!$U439),IF(Deník!$J439="L",(Deník!$U439-Deník!$K439),""))</f>
        <v/>
      </c>
      <c r="BI438" s="20" t="str">
        <f>IF(Deník!$R438&gt;1,Deník!$R438,"")</f>
        <v/>
      </c>
      <c r="BJ438" s="20" t="str">
        <f>IF(Deník!$R438&lt;0,Deník!$R438,"")</f>
        <v/>
      </c>
      <c r="BK438" s="17"/>
      <c r="BM438" s="233" t="str">
        <f>IF(Deník!$R438&lt;&gt;"",IF(Deník!$Y438=Statistika!$F$78,IF(AND(Deník!$R438&gt;=0,Deník!$R438&lt;=1),"BE",Deník!$R438),""),"")</f>
        <v/>
      </c>
      <c r="BN438" s="233" t="str">
        <f>IF(Deník!$R438&lt;&gt;"",IF(Deník!$Y438=Statistika!$F$79,IF(AND(Deník!$R438&gt;=0,Deník!$R438&lt;=1),"BE",Deník!$R438),""),"")</f>
        <v/>
      </c>
      <c r="BO438" s="233" t="str">
        <f>IF(Deník!$R438&lt;&gt;"",IF(Deník!$Y438=Statistika!$F$80,IF(AND(Deník!$R438&gt;=0,Deník!$R438&lt;=1),"BE",Deník!$R438),""),"")</f>
        <v/>
      </c>
      <c r="BP438" s="233" t="str">
        <f>IF(Deník!$R438&lt;&gt;"",IF(Deník!$Y438=Statistika!$F$81,IF(AND(Deník!$R438&gt;=0,Deník!$R438&lt;=1),"BE",Deník!$R438),""),"")</f>
        <v/>
      </c>
      <c r="BQ438" s="233" t="str">
        <f>IF(Deník!$R438&lt;&gt;"",IF(Deník!$Y438=Statistika!$F$82,IF(AND(Deník!$R438&gt;=0,Deník!$R438&lt;=1),"BE",Deník!$R438),""),"")</f>
        <v/>
      </c>
      <c r="BR438" s="233" t="str">
        <f>IF(Deník!$R438&lt;&gt;"",IF(Deník!$Y438=Statistika!$F$83,IF(AND(Deník!$R438&gt;=0,Deník!$R438&lt;=1),"BE",Deník!$R438),""),"")</f>
        <v/>
      </c>
      <c r="BS438" s="233" t="str">
        <f>IF(Deník!$R438&lt;&gt;"",IF(Deník!$Y438=Statistika!$F$84,IF(AND(Deník!$R438&gt;=0,Deník!$R438&lt;=1),"BE",Deník!$R438),""),"")</f>
        <v/>
      </c>
      <c r="BT438" s="233" t="str">
        <f>IF(Deník!$R438&lt;&gt;"",IF(Deník!$Y438=Statistika!$F$85,IF(AND(Deník!$R438&gt;=0,Deník!$R438&lt;=1),"BE",Deník!$R438),""),"")</f>
        <v/>
      </c>
      <c r="BU438" s="233" t="str">
        <f>IF(Deník!$R438&lt;&gt;"",IF(Deník!$Y438=Statistika!$F$86,IF(AND(Deník!$R438&gt;=0,Deník!$R438&lt;=1),"BE",Deník!$R438),""),"")</f>
        <v/>
      </c>
      <c r="BV438" s="233" t="str">
        <f>IF(Deník!$R438&lt;&gt;"",IF(Deník!$Y438=Statistika!$F$87,IF(AND(Deník!$R438&gt;=0,Deník!$R438&lt;=1),"BE",Deník!$R438),""),"")</f>
        <v/>
      </c>
      <c r="BW438" s="233" t="str">
        <f>IF(Deník!$R438&lt;&gt;"",IF(Deník!$Y438=Statistika!$F$88,IF(AND(Deník!$R438&gt;=0,Deník!$R438&lt;=1),"BE",Deník!$R438),""),"")</f>
        <v/>
      </c>
      <c r="BX438" s="233" t="str">
        <f>IF(Deník!$R438&lt;&gt;"",IF(Deník!$Y438=Statistika!$F$89,IF(AND(Deník!$R438&gt;=0,Deník!$R438&lt;=1),"BE",Deník!$R438),""),"")</f>
        <v/>
      </c>
      <c r="BY438" s="233" t="str">
        <f>IF(Deník!$R438&lt;&gt;"",IF(Deník!$Y438=Statistika!$F$90,IF(AND(Deník!$R438&gt;=0,Deník!$R438&lt;=1),"BE",Deník!$R438),""),"")</f>
        <v/>
      </c>
      <c r="BZ438" s="233" t="str">
        <f>IF(Deník!$R438&lt;&gt;"",IF(Deník!$Y438=Statistika!$F$91,IF(AND(Deník!$R438&gt;=0,Deník!$R438&lt;=1),"BE",Deník!$R438),""),"")</f>
        <v/>
      </c>
      <c r="CA438" s="233"/>
      <c r="CB438" s="233" t="str">
        <f>IF(Deník!$R438&lt;&gt;"",IF(Deník!$AB438="SL",IF(AND(Deník!$R438&gt;=0,Deník!$R438&lt;=1),"BE",Deník!$R438),""),"")</f>
        <v/>
      </c>
      <c r="CC438" s="233" t="str">
        <f>IF(Deník!$R438&lt;&gt;"",IF(Deník!$AB438="BE10",IF(AND(Deník!$R438&gt;=0,Deník!$R438&lt;=1),"BE",Deník!$R438),""),"")</f>
        <v/>
      </c>
      <c r="CD438" s="233" t="str">
        <f>IF(Deník!$R438&lt;&gt;"",IF(Deník!$AB438="BE15",IF(AND(Deník!$R438&gt;=0,Deník!$R438&lt;=1),"BE",Deník!$R438),""),"")</f>
        <v/>
      </c>
      <c r="CE438" s="233" t="str">
        <f>IF(Deník!$R438&lt;&gt;"",IF(Deník!$AB438="BE20",IF(AND(Deník!$R438&gt;=0,Deník!$R438&lt;=1),"BE",Deník!$R438),""),"")</f>
        <v/>
      </c>
      <c r="CF438" s="233" t="str">
        <f>IF(Deník!$R438&lt;&gt;"",IF(Deník!$AB438="TP1",IF(AND(Deník!$R438&gt;=0,Deník!$R438&lt;=1),"BE",Deník!$R438),""),"")</f>
        <v/>
      </c>
      <c r="CG438" s="233" t="str">
        <f>IF(Deník!$R438&lt;&gt;"",IF(Deník!$AB438="TP2",IF(AND(Deník!$R438&gt;=0,Deník!$R438&lt;=1),"BE",Deník!$R438),""),"")</f>
        <v/>
      </c>
      <c r="CH438" s="233" t="str">
        <f>IF(Deník!$R438&lt;&gt;"",IF(Deník!$AB438="TP3",IF(AND(Deník!$R438&gt;=0,Deník!$R438&lt;=1),"BE",Deník!$R438),""),"")</f>
        <v/>
      </c>
      <c r="CI438" s="233" t="str">
        <f>IF(Deník!$R438&lt;&gt;"",IF(Deník!$AB438="Trailing SL",IF(AND(Deník!$R438&gt;=0,Deník!$R438&lt;=1),"BE",Deník!$R438),""),"")</f>
        <v/>
      </c>
      <c r="CJ438" s="233" t="str">
        <f>IF(Deník!$R438&lt;&gt;"",IF(Deník!$AB438="Manual",IF(AND(Deník!$R438&gt;=0,Deník!$R438&lt;=1),"BE",Deník!$R438),""),"")</f>
        <v/>
      </c>
      <c r="CK438" s="233"/>
      <c r="CL438" s="233" t="str">
        <f>IF(Deník!$R438&lt;0,IF(Deník!$AC438=Statistika!$F$117,Deník!$R438,""),"")</f>
        <v/>
      </c>
      <c r="CM438" s="233" t="str">
        <f>IF(Deník!$R438&lt;0,IF(Deník!$AC438=Statistika!$F$118,Deník!$R438,""),"")</f>
        <v/>
      </c>
      <c r="CN438" s="233" t="str">
        <f>IF(Deník!$R438&lt;0,IF(Deník!$AC438=Statistika!$F$119,Deník!$R438,""),"")</f>
        <v/>
      </c>
      <c r="CO438" s="233" t="str">
        <f>IF(Deník!$R438&lt;0,IF(Deník!$AC438=Statistika!$F$120,Deník!$R438,""),"")</f>
        <v/>
      </c>
      <c r="CP438" s="233" t="str">
        <f>IF(Deník!$R438&lt;0,IF(Deník!$AC438=Statistika!$F$121,Deník!$R438,""),"")</f>
        <v/>
      </c>
      <c r="CQ438" s="233" t="str">
        <f>IF(Deník!$R438&lt;0,IF(Deník!$AC438=Statistika!$F$122,Deník!$R438,""),"")</f>
        <v/>
      </c>
      <c r="CR438" s="233" t="str">
        <f>IF(Deník!$R438&lt;0,IF(Deník!$AC438=Statistika!$F$123,Deník!$R438,""),"")</f>
        <v/>
      </c>
      <c r="CS438" s="233" t="str">
        <f>IF(Deník!$R438&lt;0,IF(Deník!$AC438=Statistika!$F$124,Deník!$R438,""),"")</f>
        <v/>
      </c>
      <c r="CT438" s="233" t="str">
        <f>IF(Deník!$R438&lt;0,IF(Deník!$AC438=Statistika!$F$125,Deník!$R438,""),"")</f>
        <v/>
      </c>
      <c r="CU438" s="233"/>
      <c r="CV438" s="233" t="str">
        <f>IF(Deník!$R438&lt;0,IF(Deník!$AD438=$CV$2,Deník!$R438,""),"")</f>
        <v/>
      </c>
      <c r="CW438" s="233" t="str">
        <f>IF(Deník!$R438&lt;0,IF(Deník!$AD438=$CW$2,Deník!$R438,""),"")</f>
        <v/>
      </c>
      <c r="CX438" s="233" t="str">
        <f>IF(Deník!$R438&lt;0,IF(Deník!$AD438=$CX$2,Deník!$R438,""),"")</f>
        <v/>
      </c>
      <c r="CY438" s="233" t="str">
        <f>IF(Deník!$R438&lt;0,IF(Deník!$AD438=$CY$2,Deník!$R438,""),"")</f>
        <v/>
      </c>
      <c r="CZ438" s="233" t="str">
        <f>IF(Deník!$R438&lt;0,IF(Deník!$AD438=$CZ$2,Deník!$R438,""),"")</f>
        <v/>
      </c>
      <c r="DL438" s="221">
        <f t="shared" si="18"/>
        <v>93847.029999999984</v>
      </c>
      <c r="DM438" s="220">
        <f t="shared" si="17"/>
        <v>-6.1529700000000132E-2</v>
      </c>
      <c r="DO438" s="50">
        <f>Deník!W439</f>
        <v>0</v>
      </c>
      <c r="DP438" s="102" t="str">
        <f>IF(AND(Deník!W439&gt;0),1,"")</f>
        <v/>
      </c>
      <c r="DQ438" s="102">
        <f>IF(AND(Deník!W439&lt;=0),1,"")</f>
        <v>1</v>
      </c>
      <c r="DR438" s="227"/>
      <c r="DS438" s="228"/>
      <c r="DT438" s="85"/>
      <c r="DU438" s="54">
        <f>IF(MONTH(Deník!$C438)=DU$2,Deník!$W438,"")</f>
        <v>0</v>
      </c>
      <c r="DV438" s="222" t="str">
        <f>IF(MONTH(Deník!$C438)=DV$2,Deník!$W438,"")</f>
        <v/>
      </c>
      <c r="DW438" s="222" t="str">
        <f>IF(MONTH(Deník!$C438)=DW$2,Deník!$W438,"")</f>
        <v/>
      </c>
      <c r="DX438" s="222" t="str">
        <f>IF(MONTH(Deník!$C438)=DX$2,Deník!$W438,"")</f>
        <v/>
      </c>
      <c r="DY438" s="222" t="str">
        <f>IF(MONTH(Deník!$C438)=DY$2,Deník!$W438,"")</f>
        <v/>
      </c>
      <c r="DZ438" s="222" t="str">
        <f>IF(MONTH(Deník!$C438)=DZ$2,Deník!$W438,"")</f>
        <v/>
      </c>
      <c r="EA438" s="222" t="str">
        <f>IF(MONTH(Deník!$C438)=EA$2,Deník!$W438,"")</f>
        <v/>
      </c>
      <c r="EB438" s="222" t="str">
        <f>IF(MONTH(Deník!$C438)=EB$2,Deník!$W438,"")</f>
        <v/>
      </c>
      <c r="EC438" s="222" t="str">
        <f>IF(MONTH(Deník!$C438)=EC$2,Deník!$W438,"")</f>
        <v/>
      </c>
      <c r="ED438" s="222" t="str">
        <f>IF(MONTH(Deník!$C438)=ED$2,Deník!$W438,"")</f>
        <v/>
      </c>
      <c r="EE438" s="222" t="str">
        <f>IF(MONTH(Deník!$C438)=EE$2,Deník!$W438,"")</f>
        <v/>
      </c>
      <c r="EF438" s="222" t="str">
        <f>IF(MONTH(Deník!$C438)=EF$2,Deník!$W438,"")</f>
        <v/>
      </c>
      <c r="EI438" s="600" t="str">
        <f>IF(Deník!$W438&lt;&gt;"",IF(Deník!$B438=Statistika!$F$63,Deník!$W438,""),"")</f>
        <v/>
      </c>
      <c r="EJ438" s="13" t="str">
        <f>IF(Deník!$W438&lt;&gt;"",IF(Deník!$B438=Statistika!$F$64,Deník!$W438,""),"")</f>
        <v/>
      </c>
      <c r="EK438" s="13" t="str">
        <f>IF(Deník!$W438&lt;&gt;"",IF(Deník!$B438=Statistika!$F$65,Deník!$W438,""),"")</f>
        <v/>
      </c>
      <c r="EL438" s="13" t="str">
        <f>IF(Deník!$W438&lt;&gt;"",IF(Deník!$B438=Statistika!$F$66,Deník!$W438,""),"")</f>
        <v/>
      </c>
      <c r="EM438" s="13" t="str">
        <f>IF(Deník!$W438&lt;&gt;"",IF(Deník!$B438=Statistika!$F$67,Deník!$W438,""),"")</f>
        <v/>
      </c>
      <c r="EN438" s="13" t="str">
        <f>IF(Deník!$W438&lt;&gt;"",IF(Deník!$B438=Statistika!$F$68,Deník!$W438,""),"")</f>
        <v/>
      </c>
      <c r="EO438" s="13" t="str">
        <f>IF(Deník!$W438&lt;&gt;"",IF(Deník!$B438=Statistika!$F$69,Deník!$W438,""),"")</f>
        <v/>
      </c>
      <c r="EP438" s="601" t="str">
        <f>IF(Deník!$W438&lt;&gt;"",IF(Deník!$B438=Statistika!$F$70,Deník!$W438,""),"")</f>
        <v/>
      </c>
      <c r="EQ438" s="90"/>
      <c r="ER438" s="63" t="str">
        <f>IF(Deník!$W438&lt;&gt;"",IF(Deník!$J438="L",Deník!$W438,""),"")</f>
        <v/>
      </c>
      <c r="ES438" s="13" t="str">
        <f>IF(Deník!$W438&lt;&gt;"",IF(Deník!$J438="S",Deník!$W438,""),"")</f>
        <v/>
      </c>
      <c r="ET438" s="95"/>
      <c r="EU438" s="88"/>
      <c r="EV438" s="63" t="str">
        <f>IF(WEEKDAY(Deník!$C438,2)=1,Deník!$W438,"")</f>
        <v/>
      </c>
      <c r="EW438" s="13" t="str">
        <f>IF(WEEKDAY(Deník!$C438,2)=2,Deník!$W438,"")</f>
        <v/>
      </c>
      <c r="EX438" s="13" t="str">
        <f>IF(WEEKDAY(Deník!$C438,2)=3,Deník!$W438,"")</f>
        <v/>
      </c>
      <c r="EY438" s="13" t="str">
        <f>IF(WEEKDAY(Deník!$C438,2)=4,Deník!$W438,"")</f>
        <v/>
      </c>
      <c r="EZ438" s="60" t="str">
        <f>IF(WEEKDAY(Deník!$C438,2)=5,Deník!$W438,"")</f>
        <v/>
      </c>
      <c r="FA438" s="99"/>
      <c r="FB438" s="100">
        <f>Deník!D438</f>
        <v>0</v>
      </c>
      <c r="FC438" s="63">
        <f>IF($FB438&lt;&gt;"",IF(AND($FB438&gt;=FC$2,$FB438&lt;=FC$3),Deník!$W438,""))</f>
        <v>0</v>
      </c>
      <c r="FD438" s="63" t="str">
        <f>IF($FB438&lt;&gt;"",IF(AND($FB438&gt;=FD$2,$FB438&lt;=FD$3),Deník!$W438,""))</f>
        <v/>
      </c>
      <c r="FE438" s="63" t="str">
        <f>IF($FB438&lt;&gt;"",IF(AND($FB438&gt;=FE$2,$FB438&lt;=FE$3),Deník!$W438,""))</f>
        <v/>
      </c>
      <c r="FF438" s="63" t="str">
        <f>IF($FB438&lt;&gt;"",IF(AND($FB438&gt;=FF$2,$FB438&lt;=FF$3),Deník!$W438,""))</f>
        <v/>
      </c>
      <c r="FG438" s="63" t="str">
        <f>IF($FB438&lt;&gt;"",IF(AND($FB438&gt;=FG$2,$FB438&lt;=FG$3),Deník!$W438,""))</f>
        <v/>
      </c>
      <c r="FH438" s="63" t="str">
        <f>IF($FB438&lt;&gt;"",IF(AND($FB438&gt;=FH$2,$FB438&lt;=FH$3),Deník!$W438,""))</f>
        <v/>
      </c>
      <c r="FI438" s="63" t="str">
        <f>IF($FB438&lt;&gt;"",IF(AND($FB438&gt;=FI$2,$FB438&lt;=FI$3),Deník!$W438,""))</f>
        <v/>
      </c>
      <c r="FJ438" s="63" t="str">
        <f>IF($FB438&lt;&gt;"",IF(AND($FB438&gt;=FJ$2,$FB438&lt;=FJ$3),Deník!$W438,""))</f>
        <v/>
      </c>
      <c r="FK438" s="63" t="str">
        <f>IF($FB438&lt;&gt;"",IF(AND($FB438&gt;=FK$2,$FB438&lt;=FK$3),Deník!$W438,""))</f>
        <v/>
      </c>
      <c r="FL438" s="63" t="str">
        <f>IF($FB438&lt;&gt;"",IF(AND($FB438&gt;=FL$2,$FB438&lt;=FL$3),Deník!$W438,""))</f>
        <v/>
      </c>
      <c r="FM438" s="63" t="str">
        <f>IF($FB438&lt;&gt;"",IF(AND($FB438&gt;=FM$2,$FB438&lt;=FM$3),Deník!$W438,""))</f>
        <v/>
      </c>
      <c r="FN438" s="13"/>
      <c r="FO438" s="20" t="str">
        <f>IF(Deník!$W438&gt;1,Deník!$W438,"")</f>
        <v/>
      </c>
      <c r="FP438" s="20" t="str">
        <f>IF(Deník!$W438&lt;0,Deník!$W438,"")</f>
        <v/>
      </c>
      <c r="FQ438" s="17"/>
      <c r="FS438" s="233"/>
      <c r="FT438" s="233" t="str">
        <f>IF(Deník!$W438&lt;&gt;"",IF(Deník!$Y438=Statistika!$F$78,Deník!$W438,""),"")</f>
        <v/>
      </c>
      <c r="FU438" s="233" t="str">
        <f>IF(Deník!$W438&lt;&gt;"",IF(Deník!$Y438=Statistika!$F$79,Deník!$W438,""),"")</f>
        <v/>
      </c>
      <c r="FV438" s="233" t="str">
        <f>IF(Deník!$W438&lt;&gt;"",IF(Deník!$Y438=Statistika!$F$80,Deník!$W438,""),"")</f>
        <v/>
      </c>
      <c r="FW438" s="233" t="str">
        <f>IF(Deník!$W438&lt;&gt;"",IF(Deník!$Y438=Statistika!$F$81,Deník!$W438,""),"")</f>
        <v/>
      </c>
      <c r="FX438" s="233" t="str">
        <f>IF(Deník!$W438&lt;&gt;"",IF(Deník!$Y438=Statistika!$F$82,Deník!$W438,""),"")</f>
        <v/>
      </c>
      <c r="FY438" s="233" t="str">
        <f>IF(Deník!$W438&lt;&gt;"",IF(Deník!$Y438=Statistika!$F$83,Deník!$W438,""),"")</f>
        <v/>
      </c>
      <c r="FZ438" s="233" t="str">
        <f>IF(Deník!$W438&lt;&gt;"",IF(Deník!$Y438=Statistika!$F$84,Deník!$W438,""),"")</f>
        <v/>
      </c>
      <c r="GA438" s="233" t="str">
        <f>IF(Deník!$W438&lt;&gt;"",IF(Deník!$Y438=Statistika!$F$85,Deník!$W438,""),"")</f>
        <v/>
      </c>
      <c r="GB438" s="233" t="str">
        <f>IF(Deník!$W438&lt;&gt;"",IF(Deník!$Y438=Statistika!$F$86,Deník!$W438,""),"")</f>
        <v/>
      </c>
      <c r="GC438" s="233" t="str">
        <f>IF(Deník!$W438&lt;&gt;"",IF(Deník!$Y438=Statistika!$F$87,Deník!$W438,""),"")</f>
        <v/>
      </c>
      <c r="GD438" s="233" t="str">
        <f>IF(Deník!$W438&lt;&gt;"",IF(Deník!$Y438=Statistika!$F$88,Deník!$W438,""),"")</f>
        <v/>
      </c>
      <c r="GE438" s="233" t="str">
        <f>IF(Deník!$W438&lt;&gt;"",IF(Deník!$Y438=Statistika!$F$89,Deník!$W438,""),"")</f>
        <v/>
      </c>
      <c r="GF438" s="233" t="str">
        <f>IF(Deník!$W438&lt;&gt;"",IF(Deník!$Y438=Statistika!$F$90,Deník!$W438,""),"")</f>
        <v/>
      </c>
      <c r="GG438" s="233" t="str">
        <f>IF(Deník!$W438&lt;&gt;"",IF(Deník!$Y438=Statistika!$F$91,Deník!$W438,""),"")</f>
        <v/>
      </c>
      <c r="GH438" s="233"/>
      <c r="GI438" s="233" t="str">
        <f>IF(Deník!$W438&lt;&gt;"",IF(Deník!$AB438=Statistika!$L$100,Deník!$W438,""),"")</f>
        <v/>
      </c>
      <c r="GJ438" s="233" t="str">
        <f>IF(Deník!$W438&lt;&gt;"",IF(Deník!$AB438=Statistika!$L$101,Deník!$W438,""),"")</f>
        <v/>
      </c>
      <c r="GK438" s="233" t="str">
        <f>IF(Deník!$W438&lt;&gt;"",IF(Deník!$AB438=Statistika!$L$102,Deník!$W438,""),"")</f>
        <v/>
      </c>
      <c r="GL438" s="233" t="str">
        <f>IF(Deník!$W438&lt;&gt;"",IF(Deník!$AB438=Statistika!$L$103,Deník!$W438,""),"")</f>
        <v/>
      </c>
      <c r="GM438" s="233" t="str">
        <f>IF(Deník!$W438&lt;&gt;"",IF(Deník!$AB438=Statistika!$L$104,Deník!$W438,""),"")</f>
        <v/>
      </c>
      <c r="GN438" s="233" t="str">
        <f>IF(Deník!$W438&lt;&gt;"",IF(Deník!$AB438=Statistika!$L$105,Deník!$W438,""),"")</f>
        <v/>
      </c>
      <c r="GO438" s="233" t="str">
        <f>IF(Deník!$W438&lt;&gt;"",IF(Deník!$AB438=Statistika!$L$106,Deník!$W438,""),"")</f>
        <v/>
      </c>
      <c r="GP438" s="233" t="str">
        <f>IF(Deník!$W438&lt;&gt;"",IF(Deník!$AB438=Statistika!$L$107,Deník!$W438,""),"")</f>
        <v/>
      </c>
      <c r="GQ438" s="233" t="str">
        <f>IF(Deník!$W438&lt;&gt;"",IF(Deník!$AB438=Statistika!$L$108,Deník!$W438,""),"")</f>
        <v/>
      </c>
      <c r="GS438" s="233" t="str">
        <f>IF(Deník!$W438&lt;0,IF(Deník!$AC438=Statistika!$F$117,Deník!$W438,""),"")</f>
        <v/>
      </c>
      <c r="GT438" s="233" t="str">
        <f>IF(Deník!$W438&lt;0,IF(Deník!$AC438=Statistika!$F$118,Deník!$W438,""),"")</f>
        <v/>
      </c>
      <c r="GU438" s="233" t="str">
        <f>IF(Deník!$W438&lt;0,IF(Deník!$AC438=Statistika!$F$119,Deník!$W438,""),"")</f>
        <v/>
      </c>
      <c r="GV438" s="233" t="str">
        <f>IF(Deník!$W438&lt;0,IF(Deník!$AC438=Statistika!$F$120,Deník!$W438,""),"")</f>
        <v/>
      </c>
      <c r="GW438" s="233" t="str">
        <f>IF(Deník!$W438&lt;0,IF(Deník!$AC438=Statistika!$F$121,Deník!$W438,""),"")</f>
        <v/>
      </c>
      <c r="GX438" s="233" t="str">
        <f>IF(Deník!$W438&lt;0,IF(Deník!$AC438=Statistika!$F$122,Deník!$W438,""),"")</f>
        <v/>
      </c>
      <c r="GY438" s="233" t="str">
        <f>IF(Deník!$W438&lt;0,IF(Deník!$AC438=Statistika!$F$123,Deník!$W438,""),"")</f>
        <v/>
      </c>
      <c r="GZ438" s="233" t="str">
        <f>IF(Deník!$W438&lt;0,IF(Deník!$AC438=Statistika!$F$124,Deník!$W438,""),"")</f>
        <v/>
      </c>
      <c r="HA438" s="233" t="str">
        <f>IF(Deník!$W438&lt;0,IF(Deník!$AC438=Statistika!$F$125,Deník!$W438,""),"")</f>
        <v/>
      </c>
      <c r="HC438" s="233" t="str">
        <f>IF(Deník!$W438&lt;0,IF(Deník!$AD438=Statistika!$F$133,Deník!$W438,""),"")</f>
        <v/>
      </c>
      <c r="HD438" s="233" t="str">
        <f>IF(Deník!$W438&lt;0,IF(Deník!$AD438=Statistika!$F$134,Deník!$W438,""),"")</f>
        <v/>
      </c>
      <c r="HE438" s="233" t="str">
        <f>IF(Deník!$W438&lt;0,IF(Deník!$AD438=Statistika!$F$135,Deník!$W438,""),"")</f>
        <v/>
      </c>
      <c r="HF438" s="233" t="str">
        <f>IF(Deník!$W438&lt;0,IF(Deník!$AD438=Statistika!$F$136,Deník!$W438,""),"")</f>
        <v/>
      </c>
      <c r="HG438" s="233" t="str">
        <f>IF(Deník!$W438&lt;0,IF(Deník!$AD438=Statistika!$F$137,Deník!$W438,""),"")</f>
        <v/>
      </c>
      <c r="ID438" s="8">
        <f>Tabulka4[[#This Row],[Sloupec3]]</f>
        <v>0</v>
      </c>
      <c r="IE438" s="17" t="str">
        <f>IF(AND([1]Deník!$C438&gt;='[1]Měsíční shrnutí'!$D$1,[1]Deník!$C438&lt;='[1]Měsíční shrnutí'!$F$1),[1]Deník!$X438,"")</f>
        <v/>
      </c>
    </row>
    <row r="439" spans="1:239">
      <c r="A439" s="8">
        <f>Deník!C440</f>
        <v>0</v>
      </c>
      <c r="B439" s="50" t="str">
        <f>Deník!R440</f>
        <v/>
      </c>
      <c r="C439" s="102" t="str">
        <f>IF(AND(Deník!R440&gt;1,Deník!R440&lt;&gt;""),1,"")</f>
        <v/>
      </c>
      <c r="D439" s="102" t="str">
        <f>IF(AND(Deník!R440&lt;=0,Deník!R440&lt;&gt;""),1,"")</f>
        <v/>
      </c>
      <c r="E439" s="103" t="str">
        <f>IF(AND(Deník!R440&gt;=0,Deník!R440&lt;=1),1,"")</f>
        <v/>
      </c>
      <c r="F439" s="79" t="str">
        <f>IF(Deník!R440&lt;&gt;"",Deník!R440+F438,"")</f>
        <v/>
      </c>
      <c r="G439" s="85"/>
      <c r="H439" s="54" t="str">
        <f>IF(MONTH(Deník!$C439)=H$2,IF(AND(Deník!$R439&gt;=0,Deník!$R439&lt;=1),"BE",Deník!$R439),"")</f>
        <v/>
      </c>
      <c r="I439" s="11" t="str">
        <f>IF(MONTH(Deník!$C439)=I$2,IF(AND(Deník!$R439&gt;=0,Deník!$R439&lt;=1),"BE",Deník!$R439),"")</f>
        <v/>
      </c>
      <c r="J439" s="11" t="str">
        <f>IF(MONTH(Deník!$C439)=J$2,IF(AND(Deník!$R439&gt;=0,Deník!$R439&lt;=1),"BE",Deník!$R439),"")</f>
        <v/>
      </c>
      <c r="K439" s="11" t="str">
        <f>IF(MONTH(Deník!$C439)=K$2,IF(AND(Deník!$R439&gt;=0,Deník!$R439&lt;=1),"BE",Deník!$R439),"")</f>
        <v/>
      </c>
      <c r="L439" s="11" t="str">
        <f>IF(MONTH(Deník!$C439)=L$2,IF(AND(Deník!$R439&gt;=0,Deník!$R439&lt;=1),"BE",Deník!$R439),"")</f>
        <v/>
      </c>
      <c r="M439" s="11" t="str">
        <f>IF(MONTH(Deník!$C439)=M$2,IF(AND(Deník!$R439&gt;=0,Deník!$R439&lt;=1),"BE",Deník!$R439),"")</f>
        <v/>
      </c>
      <c r="N439" s="11" t="str">
        <f>IF(MONTH(Deník!$C439)=N$2,IF(AND(Deník!$R439&gt;=0,Deník!$R439&lt;=1),"BE",Deník!$R439),"")</f>
        <v/>
      </c>
      <c r="O439" s="11" t="str">
        <f>IF(MONTH(Deník!$C439)=O$2,IF(AND(Deník!$R439&gt;=0,Deník!$R439&lt;=1),"BE",Deník!$R439),"")</f>
        <v/>
      </c>
      <c r="P439" s="11" t="str">
        <f>IF(MONTH(Deník!$C439)=P$2,IF(AND(Deník!$R439&gt;=0,Deník!$R439&lt;=1),"BE",Deník!$R439),"")</f>
        <v/>
      </c>
      <c r="Q439" s="11" t="str">
        <f>IF(MONTH(Deník!$C439)=Q$2,IF(AND(Deník!$R439&gt;=0,Deník!$R439&lt;=1),"BE",Deník!$R439),"")</f>
        <v/>
      </c>
      <c r="R439" s="11" t="str">
        <f>IF(MONTH(Deník!$C439)=R$2,IF(AND(Deník!$R439&gt;=0,Deník!$R439&lt;=1),"BE",Deník!$R439),"")</f>
        <v/>
      </c>
      <c r="S439" s="57" t="str">
        <f>IF(MONTH(Deník!$C439)=S$2,IF(AND(Deník!$R439&gt;=0,Deník!$R439&lt;=1),"BE",Deník!$R439),"")</f>
        <v/>
      </c>
      <c r="U439" s="12"/>
      <c r="V439" s="12"/>
      <c r="X439" s="600" t="str">
        <f>IF(Deník!$R439&lt;&gt;"",IF(Deník!$B439=Statistika!$F$63,IF(AND(Deník!$R439&gt;=0,Deník!$R439&lt;=1),"BE",Deník!$R439),""),"")</f>
        <v/>
      </c>
      <c r="Y439" s="13" t="str">
        <f>IF(Deník!$R439&lt;&gt;"",IF(Deník!$B439=Statistika!$F$64,IF(AND(Deník!$R439&gt;=0,Deník!$R439&lt;=1),"BE",Deník!$R439),""),"")</f>
        <v/>
      </c>
      <c r="Z439" s="13" t="str">
        <f>IF(Deník!$R439&lt;&gt;"",IF(Deník!$B439=Statistika!$F$65,IF(AND(Deník!$R439&gt;=0,Deník!$R439&lt;=1),"BE",Deník!$R439),""),"")</f>
        <v/>
      </c>
      <c r="AA439" s="13" t="str">
        <f>IF(Deník!$R439&lt;&gt;"",IF(Deník!$B439=Statistika!$F$66,IF(AND(Deník!$R439&gt;=0,Deník!$R439&lt;=1),"BE",Deník!$R439),""),"")</f>
        <v/>
      </c>
      <c r="AB439" s="13" t="str">
        <f>IF(Deník!$R439&lt;&gt;"",IF(Deník!$B439=Statistika!$F$67,IF(AND(Deník!$R439&gt;=0,Deník!$R439&lt;=1),"BE",Deník!$R439),""),"")</f>
        <v/>
      </c>
      <c r="AC439" s="13" t="str">
        <f>IF(Deník!$R439&lt;&gt;"",IF(Deník!$B439=Statistika!$F$68,IF(AND(Deník!$R439&gt;=0,Deník!$R439&lt;=1),"BE",Deník!$R439),""),"")</f>
        <v/>
      </c>
      <c r="AD439" s="13" t="str">
        <f>IF(Deník!$R439&lt;&gt;"",IF(Deník!$B439=Statistika!$F$69,IF(AND(Deník!$R439&gt;=0,Deník!$R439&lt;=1),"BE",Deník!$R439),""),"")</f>
        <v/>
      </c>
      <c r="AE439" s="601" t="str">
        <f>IF(Deník!$R439&lt;&gt;"",IF(Deník!$B439=Statistika!$F$70,IF(AND(Deník!$R439&gt;=0,Deník!$R439&lt;=1),"BE",Deník!$R439),""),"")</f>
        <v/>
      </c>
      <c r="AF439" s="90"/>
      <c r="AG439" s="63" t="str">
        <f>IF(Deník!$R439&lt;&gt;"",IF(Deník!$J439="L",IF(AND(Deník!$R439&gt;=0,Deník!$R439&lt;=1),"BE",Deník!$R439),""),"")</f>
        <v/>
      </c>
      <c r="AH439" s="13" t="str">
        <f>IF(Deník!$R439&lt;&gt;"",IF(Deník!$J439="S",IF(AND(Deník!$R439&gt;=0,Deník!$R439&lt;=1),"BE",Deník!$R439),""),"")</f>
        <v/>
      </c>
      <c r="AI439" s="95"/>
      <c r="AJ439" s="71" t="str">
        <f>IF(Deník!N440&lt;&gt;"",Deník!N440*-1,"")</f>
        <v/>
      </c>
      <c r="AK439" s="88"/>
      <c r="AL439" s="63" t="str">
        <f>IF(WEEKDAY(Deník!$C439,2)=1,IF(AND(Deník!$R439&gt;=0,Deník!$R439&lt;=1),"BE",Deník!$R439),"")</f>
        <v/>
      </c>
      <c r="AM439" s="13" t="str">
        <f>IF(WEEKDAY(Deník!$C439,2)=2,IF(AND(Deník!$R439&gt;=0,Deník!$R439&lt;=1),"BE",Deník!$R439),"")</f>
        <v/>
      </c>
      <c r="AN439" s="13" t="str">
        <f>IF(WEEKDAY(Deník!$C439,2)=3,IF(AND(Deník!$R439&gt;=0,Deník!$R439&lt;=1),"BE",Deník!$R439),"")</f>
        <v/>
      </c>
      <c r="AO439" s="13" t="str">
        <f>IF(WEEKDAY(Deník!$C439,2)=4,IF(AND(Deník!$R439&gt;=0,Deník!$R439&lt;=1),"BE",Deník!$R439),"")</f>
        <v/>
      </c>
      <c r="AP439" s="60" t="str">
        <f>IF(WEEKDAY(Deník!$C439,2)=5,IF(AND(Deník!$R439&gt;=0,Deník!$R439&lt;=1),"BE",Deník!$R439),"")</f>
        <v/>
      </c>
      <c r="AQ439" s="99"/>
      <c r="AR439" s="100">
        <f>Deník!D439</f>
        <v>0</v>
      </c>
      <c r="AS439" s="63" t="str">
        <f>IF(Deník!$D439&lt;&gt;"",IF(AND(Deník!$D439&gt;=AS$2,Deník!$D439&lt;=AS$3),IF(AND(Deník!$R439&gt;=0,Deník!$R439&lt;=1),"BE",Deník!$R439),""),"")</f>
        <v/>
      </c>
      <c r="AT439" s="63" t="str">
        <f>IF(Deník!$D439&lt;&gt;"",IF(AND(Deník!$D439&gt;=AT$2,Deník!$D439&lt;=AT$3),IF(AND(Deník!$R439&gt;=0,Deník!$R439&lt;=1),"BE",Deník!$R439),""),"")</f>
        <v/>
      </c>
      <c r="AU439" s="63" t="str">
        <f>IF(Deník!$D439&lt;&gt;"",IF(AND(Deník!$D439&gt;=AU$2,Deník!$D439&lt;=AU$3),IF(AND(Deník!$R439&gt;=0,Deník!$R439&lt;=1),"BE",Deník!$R439),""),"")</f>
        <v/>
      </c>
      <c r="AV439" s="63" t="str">
        <f>IF(Deník!$D439&lt;&gt;"",IF(AND(Deník!$D439&gt;=AV$2,Deník!$D439&lt;=AV$3),IF(AND(Deník!$R439&gt;=0,Deník!$R439&lt;=1),"BE",Deník!$R439),""),"")</f>
        <v/>
      </c>
      <c r="AW439" s="63" t="str">
        <f>IF(Deník!$D439&lt;&gt;"",IF(AND(Deník!$D439&gt;=AW$2,Deník!$D439&lt;=AW$3),IF(AND(Deník!$R439&gt;=0,Deník!$R439&lt;=1),"BE",Deník!$R439),""),"")</f>
        <v/>
      </c>
      <c r="AX439" s="63" t="str">
        <f>IF(Deník!$D439&lt;&gt;"",IF(AND(Deník!$D439&gt;=AX$2,Deník!$D439&lt;=AX$3),IF(AND(Deník!$R439&gt;=0,Deník!$R439&lt;=1),"BE",Deník!$R439),""),"")</f>
        <v/>
      </c>
      <c r="AY439" s="63" t="str">
        <f>IF(Deník!$D439&lt;&gt;"",IF(AND(Deník!$D439&gt;=AY$2,Deník!$D439&lt;=AY$3),IF(AND(Deník!$R439&gt;=0,Deník!$R439&lt;=1),"BE",Deník!$R439),""),"")</f>
        <v/>
      </c>
      <c r="AZ439" s="63" t="str">
        <f>IF(Deník!$D439&lt;&gt;"",IF(AND(Deník!$D439&gt;=AZ$2,Deník!$D439&lt;=AZ$3),IF(AND(Deník!$R439&gt;=0,Deník!$R439&lt;=1),"BE",Deník!$R439),""),"")</f>
        <v/>
      </c>
      <c r="BA439" s="63" t="str">
        <f>IF(Deník!$D439&lt;&gt;"",IF(AND(Deník!$D439&gt;=BA$2,Deník!$D439&lt;=BA$3),IF(AND(Deník!$R439&gt;=0,Deník!$R439&lt;=1),"BE",Deník!$R439),""),"")</f>
        <v/>
      </c>
      <c r="BB439" s="63" t="str">
        <f>IF(Deník!$D439&lt;&gt;"",IF(AND(Deník!$D439&gt;=BB$2,Deník!$D439&lt;=BB$3),IF(AND(Deník!$R439&gt;=0,Deník!$R439&lt;=1),"BE",Deník!$R439),""),"")</f>
        <v/>
      </c>
      <c r="BC439" s="71" t="str">
        <f>IF(Deník!$D439&lt;&gt;"",IF(AND(Deník!$D439&gt;=BC$2,Deník!$D439&lt;=BC$3),IF(AND(Deník!$R439&gt;=0,Deník!$R439&lt;=1),"BE",Deník!$R439),""),"")</f>
        <v/>
      </c>
      <c r="BD439" s="20" t="str">
        <f>IF(Deník!$J440="S",(Deník!$M440-Deník!$K440),IF(Deník!$J440="L",(Deník!$K440-Deník!$M440),""))</f>
        <v/>
      </c>
      <c r="BE439" s="20" t="str">
        <f>IF(Deník!$J440="S",(Deník!$K440-Deník!$O440),IF(Deník!$J440="L",(Deník!$O440-Deník!$K440),""))</f>
        <v/>
      </c>
      <c r="BF439" s="20" t="str">
        <f>IF(Deník!$J440="S",(Deník!$K440-Deník!$L440),IF(Deník!$J440="L",(Deník!$L440-Deník!$K440),""))</f>
        <v/>
      </c>
      <c r="BG439" s="20" t="str">
        <f>IF(Deník!$J440="S",(Deník!$K440-Deník!$S440),IF(Deník!$J440="L",(Deník!$S440-Deník!$K440),""))</f>
        <v/>
      </c>
      <c r="BH439" s="20" t="str">
        <f>IF(Deník!$J440="S",(Deník!$K440-Deník!$U440),IF(Deník!$J440="L",(Deník!$U440-Deník!$K440),""))</f>
        <v/>
      </c>
      <c r="BI439" s="20" t="str">
        <f>IF(Deník!$R439&gt;1,Deník!$R439,"")</f>
        <v/>
      </c>
      <c r="BJ439" s="20" t="str">
        <f>IF(Deník!$R439&lt;0,Deník!$R439,"")</f>
        <v/>
      </c>
      <c r="BK439" s="17"/>
      <c r="BM439" s="233" t="str">
        <f>IF(Deník!$R439&lt;&gt;"",IF(Deník!$Y439=Statistika!$F$78,IF(AND(Deník!$R439&gt;=0,Deník!$R439&lt;=1),"BE",Deník!$R439),""),"")</f>
        <v/>
      </c>
      <c r="BN439" s="233" t="str">
        <f>IF(Deník!$R439&lt;&gt;"",IF(Deník!$Y439=Statistika!$F$79,IF(AND(Deník!$R439&gt;=0,Deník!$R439&lt;=1),"BE",Deník!$R439),""),"")</f>
        <v/>
      </c>
      <c r="BO439" s="233" t="str">
        <f>IF(Deník!$R439&lt;&gt;"",IF(Deník!$Y439=Statistika!$F$80,IF(AND(Deník!$R439&gt;=0,Deník!$R439&lt;=1),"BE",Deník!$R439),""),"")</f>
        <v/>
      </c>
      <c r="BP439" s="233" t="str">
        <f>IF(Deník!$R439&lt;&gt;"",IF(Deník!$Y439=Statistika!$F$81,IF(AND(Deník!$R439&gt;=0,Deník!$R439&lt;=1),"BE",Deník!$R439),""),"")</f>
        <v/>
      </c>
      <c r="BQ439" s="233" t="str">
        <f>IF(Deník!$R439&lt;&gt;"",IF(Deník!$Y439=Statistika!$F$82,IF(AND(Deník!$R439&gt;=0,Deník!$R439&lt;=1),"BE",Deník!$R439),""),"")</f>
        <v/>
      </c>
      <c r="BR439" s="233" t="str">
        <f>IF(Deník!$R439&lt;&gt;"",IF(Deník!$Y439=Statistika!$F$83,IF(AND(Deník!$R439&gt;=0,Deník!$R439&lt;=1),"BE",Deník!$R439),""),"")</f>
        <v/>
      </c>
      <c r="BS439" s="233" t="str">
        <f>IF(Deník!$R439&lt;&gt;"",IF(Deník!$Y439=Statistika!$F$84,IF(AND(Deník!$R439&gt;=0,Deník!$R439&lt;=1),"BE",Deník!$R439),""),"")</f>
        <v/>
      </c>
      <c r="BT439" s="233" t="str">
        <f>IF(Deník!$R439&lt;&gt;"",IF(Deník!$Y439=Statistika!$F$85,IF(AND(Deník!$R439&gt;=0,Deník!$R439&lt;=1),"BE",Deník!$R439),""),"")</f>
        <v/>
      </c>
      <c r="BU439" s="233" t="str">
        <f>IF(Deník!$R439&lt;&gt;"",IF(Deník!$Y439=Statistika!$F$86,IF(AND(Deník!$R439&gt;=0,Deník!$R439&lt;=1),"BE",Deník!$R439),""),"")</f>
        <v/>
      </c>
      <c r="BV439" s="233" t="str">
        <f>IF(Deník!$R439&lt;&gt;"",IF(Deník!$Y439=Statistika!$F$87,IF(AND(Deník!$R439&gt;=0,Deník!$R439&lt;=1),"BE",Deník!$R439),""),"")</f>
        <v/>
      </c>
      <c r="BW439" s="233" t="str">
        <f>IF(Deník!$R439&lt;&gt;"",IF(Deník!$Y439=Statistika!$F$88,IF(AND(Deník!$R439&gt;=0,Deník!$R439&lt;=1),"BE",Deník!$R439),""),"")</f>
        <v/>
      </c>
      <c r="BX439" s="233" t="str">
        <f>IF(Deník!$R439&lt;&gt;"",IF(Deník!$Y439=Statistika!$F$89,IF(AND(Deník!$R439&gt;=0,Deník!$R439&lt;=1),"BE",Deník!$R439),""),"")</f>
        <v/>
      </c>
      <c r="BY439" s="233" t="str">
        <f>IF(Deník!$R439&lt;&gt;"",IF(Deník!$Y439=Statistika!$F$90,IF(AND(Deník!$R439&gt;=0,Deník!$R439&lt;=1),"BE",Deník!$R439),""),"")</f>
        <v/>
      </c>
      <c r="BZ439" s="233" t="str">
        <f>IF(Deník!$R439&lt;&gt;"",IF(Deník!$Y439=Statistika!$F$91,IF(AND(Deník!$R439&gt;=0,Deník!$R439&lt;=1),"BE",Deník!$R439),""),"")</f>
        <v/>
      </c>
      <c r="CA439" s="233"/>
      <c r="CB439" s="233" t="str">
        <f>IF(Deník!$R439&lt;&gt;"",IF(Deník!$AB439="SL",IF(AND(Deník!$R439&gt;=0,Deník!$R439&lt;=1),"BE",Deník!$R439),""),"")</f>
        <v/>
      </c>
      <c r="CC439" s="233" t="str">
        <f>IF(Deník!$R439&lt;&gt;"",IF(Deník!$AB439="BE10",IF(AND(Deník!$R439&gt;=0,Deník!$R439&lt;=1),"BE",Deník!$R439),""),"")</f>
        <v/>
      </c>
      <c r="CD439" s="233" t="str">
        <f>IF(Deník!$R439&lt;&gt;"",IF(Deník!$AB439="BE15",IF(AND(Deník!$R439&gt;=0,Deník!$R439&lt;=1),"BE",Deník!$R439),""),"")</f>
        <v/>
      </c>
      <c r="CE439" s="233" t="str">
        <f>IF(Deník!$R439&lt;&gt;"",IF(Deník!$AB439="BE20",IF(AND(Deník!$R439&gt;=0,Deník!$R439&lt;=1),"BE",Deník!$R439),""),"")</f>
        <v/>
      </c>
      <c r="CF439" s="233" t="str">
        <f>IF(Deník!$R439&lt;&gt;"",IF(Deník!$AB439="TP1",IF(AND(Deník!$R439&gt;=0,Deník!$R439&lt;=1),"BE",Deník!$R439),""),"")</f>
        <v/>
      </c>
      <c r="CG439" s="233" t="str">
        <f>IF(Deník!$R439&lt;&gt;"",IF(Deník!$AB439="TP2",IF(AND(Deník!$R439&gt;=0,Deník!$R439&lt;=1),"BE",Deník!$R439),""),"")</f>
        <v/>
      </c>
      <c r="CH439" s="233" t="str">
        <f>IF(Deník!$R439&lt;&gt;"",IF(Deník!$AB439="TP3",IF(AND(Deník!$R439&gt;=0,Deník!$R439&lt;=1),"BE",Deník!$R439),""),"")</f>
        <v/>
      </c>
      <c r="CI439" s="233" t="str">
        <f>IF(Deník!$R439&lt;&gt;"",IF(Deník!$AB439="Trailing SL",IF(AND(Deník!$R439&gt;=0,Deník!$R439&lt;=1),"BE",Deník!$R439),""),"")</f>
        <v/>
      </c>
      <c r="CJ439" s="233" t="str">
        <f>IF(Deník!$R439&lt;&gt;"",IF(Deník!$AB439="Manual",IF(AND(Deník!$R439&gt;=0,Deník!$R439&lt;=1),"BE",Deník!$R439),""),"")</f>
        <v/>
      </c>
      <c r="CK439" s="233"/>
      <c r="CL439" s="233" t="str">
        <f>IF(Deník!$R439&lt;0,IF(Deník!$AC439=Statistika!$F$117,Deník!$R439,""),"")</f>
        <v/>
      </c>
      <c r="CM439" s="233" t="str">
        <f>IF(Deník!$R439&lt;0,IF(Deník!$AC439=Statistika!$F$118,Deník!$R439,""),"")</f>
        <v/>
      </c>
      <c r="CN439" s="233" t="str">
        <f>IF(Deník!$R439&lt;0,IF(Deník!$AC439=Statistika!$F$119,Deník!$R439,""),"")</f>
        <v/>
      </c>
      <c r="CO439" s="233" t="str">
        <f>IF(Deník!$R439&lt;0,IF(Deník!$AC439=Statistika!$F$120,Deník!$R439,""),"")</f>
        <v/>
      </c>
      <c r="CP439" s="233" t="str">
        <f>IF(Deník!$R439&lt;0,IF(Deník!$AC439=Statistika!$F$121,Deník!$R439,""),"")</f>
        <v/>
      </c>
      <c r="CQ439" s="233" t="str">
        <f>IF(Deník!$R439&lt;0,IF(Deník!$AC439=Statistika!$F$122,Deník!$R439,""),"")</f>
        <v/>
      </c>
      <c r="CR439" s="233" t="str">
        <f>IF(Deník!$R439&lt;0,IF(Deník!$AC439=Statistika!$F$123,Deník!$R439,""),"")</f>
        <v/>
      </c>
      <c r="CS439" s="233" t="str">
        <f>IF(Deník!$R439&lt;0,IF(Deník!$AC439=Statistika!$F$124,Deník!$R439,""),"")</f>
        <v/>
      </c>
      <c r="CT439" s="233" t="str">
        <f>IF(Deník!$R439&lt;0,IF(Deník!$AC439=Statistika!$F$125,Deník!$R439,""),"")</f>
        <v/>
      </c>
      <c r="CU439" s="233"/>
      <c r="CV439" s="233" t="str">
        <f>IF(Deník!$R439&lt;0,IF(Deník!$AD439=$CV$2,Deník!$R439,""),"")</f>
        <v/>
      </c>
      <c r="CW439" s="233" t="str">
        <f>IF(Deník!$R439&lt;0,IF(Deník!$AD439=$CW$2,Deník!$R439,""),"")</f>
        <v/>
      </c>
      <c r="CX439" s="233" t="str">
        <f>IF(Deník!$R439&lt;0,IF(Deník!$AD439=$CX$2,Deník!$R439,""),"")</f>
        <v/>
      </c>
      <c r="CY439" s="233" t="str">
        <f>IF(Deník!$R439&lt;0,IF(Deník!$AD439=$CY$2,Deník!$R439,""),"")</f>
        <v/>
      </c>
      <c r="CZ439" s="233" t="str">
        <f>IF(Deník!$R439&lt;0,IF(Deník!$AD439=$CZ$2,Deník!$R439,""),"")</f>
        <v/>
      </c>
      <c r="DL439" s="221">
        <f t="shared" si="18"/>
        <v>93847.029999999984</v>
      </c>
      <c r="DM439" s="220">
        <f t="shared" si="17"/>
        <v>-6.1529700000000132E-2</v>
      </c>
      <c r="DO439" s="50">
        <f>Deník!W440</f>
        <v>0</v>
      </c>
      <c r="DP439" s="102" t="str">
        <f>IF(AND(Deník!W440&gt;0),1,"")</f>
        <v/>
      </c>
      <c r="DQ439" s="102">
        <f>IF(AND(Deník!W440&lt;=0),1,"")</f>
        <v>1</v>
      </c>
      <c r="DR439" s="227"/>
      <c r="DS439" s="228"/>
      <c r="DT439" s="85"/>
      <c r="DU439" s="54">
        <f>IF(MONTH(Deník!$C439)=DU$2,Deník!$W439,"")</f>
        <v>0</v>
      </c>
      <c r="DV439" s="222" t="str">
        <f>IF(MONTH(Deník!$C439)=DV$2,Deník!$W439,"")</f>
        <v/>
      </c>
      <c r="DW439" s="222" t="str">
        <f>IF(MONTH(Deník!$C439)=DW$2,Deník!$W439,"")</f>
        <v/>
      </c>
      <c r="DX439" s="222" t="str">
        <f>IF(MONTH(Deník!$C439)=DX$2,Deník!$W439,"")</f>
        <v/>
      </c>
      <c r="DY439" s="222" t="str">
        <f>IF(MONTH(Deník!$C439)=DY$2,Deník!$W439,"")</f>
        <v/>
      </c>
      <c r="DZ439" s="222" t="str">
        <f>IF(MONTH(Deník!$C439)=DZ$2,Deník!$W439,"")</f>
        <v/>
      </c>
      <c r="EA439" s="222" t="str">
        <f>IF(MONTH(Deník!$C439)=EA$2,Deník!$W439,"")</f>
        <v/>
      </c>
      <c r="EB439" s="222" t="str">
        <f>IF(MONTH(Deník!$C439)=EB$2,Deník!$W439,"")</f>
        <v/>
      </c>
      <c r="EC439" s="222" t="str">
        <f>IF(MONTH(Deník!$C439)=EC$2,Deník!$W439,"")</f>
        <v/>
      </c>
      <c r="ED439" s="222" t="str">
        <f>IF(MONTH(Deník!$C439)=ED$2,Deník!$W439,"")</f>
        <v/>
      </c>
      <c r="EE439" s="222" t="str">
        <f>IF(MONTH(Deník!$C439)=EE$2,Deník!$W439,"")</f>
        <v/>
      </c>
      <c r="EF439" s="222" t="str">
        <f>IF(MONTH(Deník!$C439)=EF$2,Deník!$W439,"")</f>
        <v/>
      </c>
      <c r="EI439" s="600" t="str">
        <f>IF(Deník!$W439&lt;&gt;"",IF(Deník!$B439=Statistika!$F$63,Deník!$W439,""),"")</f>
        <v/>
      </c>
      <c r="EJ439" s="13" t="str">
        <f>IF(Deník!$W439&lt;&gt;"",IF(Deník!$B439=Statistika!$F$64,Deník!$W439,""),"")</f>
        <v/>
      </c>
      <c r="EK439" s="13" t="str">
        <f>IF(Deník!$W439&lt;&gt;"",IF(Deník!$B439=Statistika!$F$65,Deník!$W439,""),"")</f>
        <v/>
      </c>
      <c r="EL439" s="13" t="str">
        <f>IF(Deník!$W439&lt;&gt;"",IF(Deník!$B439=Statistika!$F$66,Deník!$W439,""),"")</f>
        <v/>
      </c>
      <c r="EM439" s="13" t="str">
        <f>IF(Deník!$W439&lt;&gt;"",IF(Deník!$B439=Statistika!$F$67,Deník!$W439,""),"")</f>
        <v/>
      </c>
      <c r="EN439" s="13" t="str">
        <f>IF(Deník!$W439&lt;&gt;"",IF(Deník!$B439=Statistika!$F$68,Deník!$W439,""),"")</f>
        <v/>
      </c>
      <c r="EO439" s="13" t="str">
        <f>IF(Deník!$W439&lt;&gt;"",IF(Deník!$B439=Statistika!$F$69,Deník!$W439,""),"")</f>
        <v/>
      </c>
      <c r="EP439" s="601" t="str">
        <f>IF(Deník!$W439&lt;&gt;"",IF(Deník!$B439=Statistika!$F$70,Deník!$W439,""),"")</f>
        <v/>
      </c>
      <c r="EQ439" s="90"/>
      <c r="ER439" s="63" t="str">
        <f>IF(Deník!$W439&lt;&gt;"",IF(Deník!$J439="L",Deník!$W439,""),"")</f>
        <v/>
      </c>
      <c r="ES439" s="13" t="str">
        <f>IF(Deník!$W439&lt;&gt;"",IF(Deník!$J439="S",Deník!$W439,""),"")</f>
        <v/>
      </c>
      <c r="ET439" s="95"/>
      <c r="EU439" s="88"/>
      <c r="EV439" s="63" t="str">
        <f>IF(WEEKDAY(Deník!$C439,2)=1,Deník!$W439,"")</f>
        <v/>
      </c>
      <c r="EW439" s="13" t="str">
        <f>IF(WEEKDAY(Deník!$C439,2)=2,Deník!$W439,"")</f>
        <v/>
      </c>
      <c r="EX439" s="13" t="str">
        <f>IF(WEEKDAY(Deník!$C439,2)=3,Deník!$W439,"")</f>
        <v/>
      </c>
      <c r="EY439" s="13" t="str">
        <f>IF(WEEKDAY(Deník!$C439,2)=4,Deník!$W439,"")</f>
        <v/>
      </c>
      <c r="EZ439" s="60" t="str">
        <f>IF(WEEKDAY(Deník!$C439,2)=5,Deník!$W439,"")</f>
        <v/>
      </c>
      <c r="FA439" s="99"/>
      <c r="FB439" s="100">
        <f>Deník!D439</f>
        <v>0</v>
      </c>
      <c r="FC439" s="63">
        <f>IF($FB439&lt;&gt;"",IF(AND($FB439&gt;=FC$2,$FB439&lt;=FC$3),Deník!$W439,""))</f>
        <v>0</v>
      </c>
      <c r="FD439" s="63" t="str">
        <f>IF($FB439&lt;&gt;"",IF(AND($FB439&gt;=FD$2,$FB439&lt;=FD$3),Deník!$W439,""))</f>
        <v/>
      </c>
      <c r="FE439" s="63" t="str">
        <f>IF($FB439&lt;&gt;"",IF(AND($FB439&gt;=FE$2,$FB439&lt;=FE$3),Deník!$W439,""))</f>
        <v/>
      </c>
      <c r="FF439" s="63" t="str">
        <f>IF($FB439&lt;&gt;"",IF(AND($FB439&gt;=FF$2,$FB439&lt;=FF$3),Deník!$W439,""))</f>
        <v/>
      </c>
      <c r="FG439" s="63" t="str">
        <f>IF($FB439&lt;&gt;"",IF(AND($FB439&gt;=FG$2,$FB439&lt;=FG$3),Deník!$W439,""))</f>
        <v/>
      </c>
      <c r="FH439" s="63" t="str">
        <f>IF($FB439&lt;&gt;"",IF(AND($FB439&gt;=FH$2,$FB439&lt;=FH$3),Deník!$W439,""))</f>
        <v/>
      </c>
      <c r="FI439" s="63" t="str">
        <f>IF($FB439&lt;&gt;"",IF(AND($FB439&gt;=FI$2,$FB439&lt;=FI$3),Deník!$W439,""))</f>
        <v/>
      </c>
      <c r="FJ439" s="63" t="str">
        <f>IF($FB439&lt;&gt;"",IF(AND($FB439&gt;=FJ$2,$FB439&lt;=FJ$3),Deník!$W439,""))</f>
        <v/>
      </c>
      <c r="FK439" s="63" t="str">
        <f>IF($FB439&lt;&gt;"",IF(AND($FB439&gt;=FK$2,$FB439&lt;=FK$3),Deník!$W439,""))</f>
        <v/>
      </c>
      <c r="FL439" s="63" t="str">
        <f>IF($FB439&lt;&gt;"",IF(AND($FB439&gt;=FL$2,$FB439&lt;=FL$3),Deník!$W439,""))</f>
        <v/>
      </c>
      <c r="FM439" s="63" t="str">
        <f>IF($FB439&lt;&gt;"",IF(AND($FB439&gt;=FM$2,$FB439&lt;=FM$3),Deník!$W439,""))</f>
        <v/>
      </c>
      <c r="FN439" s="13"/>
      <c r="FO439" s="20" t="str">
        <f>IF(Deník!$W439&gt;1,Deník!$W439,"")</f>
        <v/>
      </c>
      <c r="FP439" s="20" t="str">
        <f>IF(Deník!$W439&lt;0,Deník!$W439,"")</f>
        <v/>
      </c>
      <c r="FQ439" s="17"/>
      <c r="FS439" s="233"/>
      <c r="FT439" s="233" t="str">
        <f>IF(Deník!$W439&lt;&gt;"",IF(Deník!$Y439=Statistika!$F$78,Deník!$W439,""),"")</f>
        <v/>
      </c>
      <c r="FU439" s="233" t="str">
        <f>IF(Deník!$W439&lt;&gt;"",IF(Deník!$Y439=Statistika!$F$79,Deník!$W439,""),"")</f>
        <v/>
      </c>
      <c r="FV439" s="233" t="str">
        <f>IF(Deník!$W439&lt;&gt;"",IF(Deník!$Y439=Statistika!$F$80,Deník!$W439,""),"")</f>
        <v/>
      </c>
      <c r="FW439" s="233" t="str">
        <f>IF(Deník!$W439&lt;&gt;"",IF(Deník!$Y439=Statistika!$F$81,Deník!$W439,""),"")</f>
        <v/>
      </c>
      <c r="FX439" s="233" t="str">
        <f>IF(Deník!$W439&lt;&gt;"",IF(Deník!$Y439=Statistika!$F$82,Deník!$W439,""),"")</f>
        <v/>
      </c>
      <c r="FY439" s="233" t="str">
        <f>IF(Deník!$W439&lt;&gt;"",IF(Deník!$Y439=Statistika!$F$83,Deník!$W439,""),"")</f>
        <v/>
      </c>
      <c r="FZ439" s="233" t="str">
        <f>IF(Deník!$W439&lt;&gt;"",IF(Deník!$Y439=Statistika!$F$84,Deník!$W439,""),"")</f>
        <v/>
      </c>
      <c r="GA439" s="233" t="str">
        <f>IF(Deník!$W439&lt;&gt;"",IF(Deník!$Y439=Statistika!$F$85,Deník!$W439,""),"")</f>
        <v/>
      </c>
      <c r="GB439" s="233" t="str">
        <f>IF(Deník!$W439&lt;&gt;"",IF(Deník!$Y439=Statistika!$F$86,Deník!$W439,""),"")</f>
        <v/>
      </c>
      <c r="GC439" s="233" t="str">
        <f>IF(Deník!$W439&lt;&gt;"",IF(Deník!$Y439=Statistika!$F$87,Deník!$W439,""),"")</f>
        <v/>
      </c>
      <c r="GD439" s="233" t="str">
        <f>IF(Deník!$W439&lt;&gt;"",IF(Deník!$Y439=Statistika!$F$88,Deník!$W439,""),"")</f>
        <v/>
      </c>
      <c r="GE439" s="233" t="str">
        <f>IF(Deník!$W439&lt;&gt;"",IF(Deník!$Y439=Statistika!$F$89,Deník!$W439,""),"")</f>
        <v/>
      </c>
      <c r="GF439" s="233" t="str">
        <f>IF(Deník!$W439&lt;&gt;"",IF(Deník!$Y439=Statistika!$F$90,Deník!$W439,""),"")</f>
        <v/>
      </c>
      <c r="GG439" s="233" t="str">
        <f>IF(Deník!$W439&lt;&gt;"",IF(Deník!$Y439=Statistika!$F$91,Deník!$W439,""),"")</f>
        <v/>
      </c>
      <c r="GH439" s="233"/>
      <c r="GI439" s="233" t="str">
        <f>IF(Deník!$W439&lt;&gt;"",IF(Deník!$AB439=Statistika!$L$100,Deník!$W439,""),"")</f>
        <v/>
      </c>
      <c r="GJ439" s="233" t="str">
        <f>IF(Deník!$W439&lt;&gt;"",IF(Deník!$AB439=Statistika!$L$101,Deník!$W439,""),"")</f>
        <v/>
      </c>
      <c r="GK439" s="233" t="str">
        <f>IF(Deník!$W439&lt;&gt;"",IF(Deník!$AB439=Statistika!$L$102,Deník!$W439,""),"")</f>
        <v/>
      </c>
      <c r="GL439" s="233" t="str">
        <f>IF(Deník!$W439&lt;&gt;"",IF(Deník!$AB439=Statistika!$L$103,Deník!$W439,""),"")</f>
        <v/>
      </c>
      <c r="GM439" s="233" t="str">
        <f>IF(Deník!$W439&lt;&gt;"",IF(Deník!$AB439=Statistika!$L$104,Deník!$W439,""),"")</f>
        <v/>
      </c>
      <c r="GN439" s="233" t="str">
        <f>IF(Deník!$W439&lt;&gt;"",IF(Deník!$AB439=Statistika!$L$105,Deník!$W439,""),"")</f>
        <v/>
      </c>
      <c r="GO439" s="233" t="str">
        <f>IF(Deník!$W439&lt;&gt;"",IF(Deník!$AB439=Statistika!$L$106,Deník!$W439,""),"")</f>
        <v/>
      </c>
      <c r="GP439" s="233" t="str">
        <f>IF(Deník!$W439&lt;&gt;"",IF(Deník!$AB439=Statistika!$L$107,Deník!$W439,""),"")</f>
        <v/>
      </c>
      <c r="GQ439" s="233" t="str">
        <f>IF(Deník!$W439&lt;&gt;"",IF(Deník!$AB439=Statistika!$L$108,Deník!$W439,""),"")</f>
        <v/>
      </c>
      <c r="GS439" s="233" t="str">
        <f>IF(Deník!$W439&lt;0,IF(Deník!$AC439=Statistika!$F$117,Deník!$W439,""),"")</f>
        <v/>
      </c>
      <c r="GT439" s="233" t="str">
        <f>IF(Deník!$W439&lt;0,IF(Deník!$AC439=Statistika!$F$118,Deník!$W439,""),"")</f>
        <v/>
      </c>
      <c r="GU439" s="233" t="str">
        <f>IF(Deník!$W439&lt;0,IF(Deník!$AC439=Statistika!$F$119,Deník!$W439,""),"")</f>
        <v/>
      </c>
      <c r="GV439" s="233" t="str">
        <f>IF(Deník!$W439&lt;0,IF(Deník!$AC439=Statistika!$F$120,Deník!$W439,""),"")</f>
        <v/>
      </c>
      <c r="GW439" s="233" t="str">
        <f>IF(Deník!$W439&lt;0,IF(Deník!$AC439=Statistika!$F$121,Deník!$W439,""),"")</f>
        <v/>
      </c>
      <c r="GX439" s="233" t="str">
        <f>IF(Deník!$W439&lt;0,IF(Deník!$AC439=Statistika!$F$122,Deník!$W439,""),"")</f>
        <v/>
      </c>
      <c r="GY439" s="233" t="str">
        <f>IF(Deník!$W439&lt;0,IF(Deník!$AC439=Statistika!$F$123,Deník!$W439,""),"")</f>
        <v/>
      </c>
      <c r="GZ439" s="233" t="str">
        <f>IF(Deník!$W439&lt;0,IF(Deník!$AC439=Statistika!$F$124,Deník!$W439,""),"")</f>
        <v/>
      </c>
      <c r="HA439" s="233" t="str">
        <f>IF(Deník!$W439&lt;0,IF(Deník!$AC439=Statistika!$F$125,Deník!$W439,""),"")</f>
        <v/>
      </c>
      <c r="HC439" s="233" t="str">
        <f>IF(Deník!$W439&lt;0,IF(Deník!$AD439=Statistika!$F$133,Deník!$W439,""),"")</f>
        <v/>
      </c>
      <c r="HD439" s="233" t="str">
        <f>IF(Deník!$W439&lt;0,IF(Deník!$AD439=Statistika!$F$134,Deník!$W439,""),"")</f>
        <v/>
      </c>
      <c r="HE439" s="233" t="str">
        <f>IF(Deník!$W439&lt;0,IF(Deník!$AD439=Statistika!$F$135,Deník!$W439,""),"")</f>
        <v/>
      </c>
      <c r="HF439" s="233" t="str">
        <f>IF(Deník!$W439&lt;0,IF(Deník!$AD439=Statistika!$F$136,Deník!$W439,""),"")</f>
        <v/>
      </c>
      <c r="HG439" s="233" t="str">
        <f>IF(Deník!$W439&lt;0,IF(Deník!$AD439=Statistika!$F$137,Deník!$W439,""),"")</f>
        <v/>
      </c>
      <c r="ID439" s="8">
        <f>Tabulka4[[#This Row],[Sloupec3]]</f>
        <v>0</v>
      </c>
      <c r="IE439" s="17" t="str">
        <f>IF(AND([1]Deník!$C439&gt;='[1]Měsíční shrnutí'!$D$1,[1]Deník!$C439&lt;='[1]Měsíční shrnutí'!$F$1),[1]Deník!$X439,"")</f>
        <v/>
      </c>
    </row>
    <row r="440" spans="1:239">
      <c r="A440" s="8">
        <f>Deník!C441</f>
        <v>0</v>
      </c>
      <c r="B440" s="50" t="str">
        <f>Deník!R441</f>
        <v/>
      </c>
      <c r="C440" s="102" t="str">
        <f>IF(AND(Deník!R441&gt;1,Deník!R441&lt;&gt;""),1,"")</f>
        <v/>
      </c>
      <c r="D440" s="102" t="str">
        <f>IF(AND(Deník!R441&lt;=0,Deník!R441&lt;&gt;""),1,"")</f>
        <v/>
      </c>
      <c r="E440" s="103" t="str">
        <f>IF(AND(Deník!R441&gt;=0,Deník!R441&lt;=1),1,"")</f>
        <v/>
      </c>
      <c r="F440" s="79" t="str">
        <f>IF(Deník!R441&lt;&gt;"",Deník!R441+F439,"")</f>
        <v/>
      </c>
      <c r="G440" s="85"/>
      <c r="H440" s="54" t="str">
        <f>IF(MONTH(Deník!$C440)=H$2,IF(AND(Deník!$R440&gt;=0,Deník!$R440&lt;=1),"BE",Deník!$R440),"")</f>
        <v/>
      </c>
      <c r="I440" s="11" t="str">
        <f>IF(MONTH(Deník!$C440)=I$2,IF(AND(Deník!$R440&gt;=0,Deník!$R440&lt;=1),"BE",Deník!$R440),"")</f>
        <v/>
      </c>
      <c r="J440" s="11" t="str">
        <f>IF(MONTH(Deník!$C440)=J$2,IF(AND(Deník!$R440&gt;=0,Deník!$R440&lt;=1),"BE",Deník!$R440),"")</f>
        <v/>
      </c>
      <c r="K440" s="11" t="str">
        <f>IF(MONTH(Deník!$C440)=K$2,IF(AND(Deník!$R440&gt;=0,Deník!$R440&lt;=1),"BE",Deník!$R440),"")</f>
        <v/>
      </c>
      <c r="L440" s="11" t="str">
        <f>IF(MONTH(Deník!$C440)=L$2,IF(AND(Deník!$R440&gt;=0,Deník!$R440&lt;=1),"BE",Deník!$R440),"")</f>
        <v/>
      </c>
      <c r="M440" s="11" t="str">
        <f>IF(MONTH(Deník!$C440)=M$2,IF(AND(Deník!$R440&gt;=0,Deník!$R440&lt;=1),"BE",Deník!$R440),"")</f>
        <v/>
      </c>
      <c r="N440" s="11" t="str">
        <f>IF(MONTH(Deník!$C440)=N$2,IF(AND(Deník!$R440&gt;=0,Deník!$R440&lt;=1),"BE",Deník!$R440),"")</f>
        <v/>
      </c>
      <c r="O440" s="11" t="str">
        <f>IF(MONTH(Deník!$C440)=O$2,IF(AND(Deník!$R440&gt;=0,Deník!$R440&lt;=1),"BE",Deník!$R440),"")</f>
        <v/>
      </c>
      <c r="P440" s="11" t="str">
        <f>IF(MONTH(Deník!$C440)=P$2,IF(AND(Deník!$R440&gt;=0,Deník!$R440&lt;=1),"BE",Deník!$R440),"")</f>
        <v/>
      </c>
      <c r="Q440" s="11" t="str">
        <f>IF(MONTH(Deník!$C440)=Q$2,IF(AND(Deník!$R440&gt;=0,Deník!$R440&lt;=1),"BE",Deník!$R440),"")</f>
        <v/>
      </c>
      <c r="R440" s="11" t="str">
        <f>IF(MONTH(Deník!$C440)=R$2,IF(AND(Deník!$R440&gt;=0,Deník!$R440&lt;=1),"BE",Deník!$R440),"")</f>
        <v/>
      </c>
      <c r="S440" s="57" t="str">
        <f>IF(MONTH(Deník!$C440)=S$2,IF(AND(Deník!$R440&gt;=0,Deník!$R440&lt;=1),"BE",Deník!$R440),"")</f>
        <v/>
      </c>
      <c r="U440" s="12"/>
      <c r="V440" s="12"/>
      <c r="X440" s="600" t="str">
        <f>IF(Deník!$R440&lt;&gt;"",IF(Deník!$B440=Statistika!$F$63,IF(AND(Deník!$R440&gt;=0,Deník!$R440&lt;=1),"BE",Deník!$R440),""),"")</f>
        <v/>
      </c>
      <c r="Y440" s="13" t="str">
        <f>IF(Deník!$R440&lt;&gt;"",IF(Deník!$B440=Statistika!$F$64,IF(AND(Deník!$R440&gt;=0,Deník!$R440&lt;=1),"BE",Deník!$R440),""),"")</f>
        <v/>
      </c>
      <c r="Z440" s="13" t="str">
        <f>IF(Deník!$R440&lt;&gt;"",IF(Deník!$B440=Statistika!$F$65,IF(AND(Deník!$R440&gt;=0,Deník!$R440&lt;=1),"BE",Deník!$R440),""),"")</f>
        <v/>
      </c>
      <c r="AA440" s="13" t="str">
        <f>IF(Deník!$R440&lt;&gt;"",IF(Deník!$B440=Statistika!$F$66,IF(AND(Deník!$R440&gt;=0,Deník!$R440&lt;=1),"BE",Deník!$R440),""),"")</f>
        <v/>
      </c>
      <c r="AB440" s="13" t="str">
        <f>IF(Deník!$R440&lt;&gt;"",IF(Deník!$B440=Statistika!$F$67,IF(AND(Deník!$R440&gt;=0,Deník!$R440&lt;=1),"BE",Deník!$R440),""),"")</f>
        <v/>
      </c>
      <c r="AC440" s="13" t="str">
        <f>IF(Deník!$R440&lt;&gt;"",IF(Deník!$B440=Statistika!$F$68,IF(AND(Deník!$R440&gt;=0,Deník!$R440&lt;=1),"BE",Deník!$R440),""),"")</f>
        <v/>
      </c>
      <c r="AD440" s="13" t="str">
        <f>IF(Deník!$R440&lt;&gt;"",IF(Deník!$B440=Statistika!$F$69,IF(AND(Deník!$R440&gt;=0,Deník!$R440&lt;=1),"BE",Deník!$R440),""),"")</f>
        <v/>
      </c>
      <c r="AE440" s="601" t="str">
        <f>IF(Deník!$R440&lt;&gt;"",IF(Deník!$B440=Statistika!$F$70,IF(AND(Deník!$R440&gt;=0,Deník!$R440&lt;=1),"BE",Deník!$R440),""),"")</f>
        <v/>
      </c>
      <c r="AF440" s="90"/>
      <c r="AG440" s="63" t="str">
        <f>IF(Deník!$R440&lt;&gt;"",IF(Deník!$J440="L",IF(AND(Deník!$R440&gt;=0,Deník!$R440&lt;=1),"BE",Deník!$R440),""),"")</f>
        <v/>
      </c>
      <c r="AH440" s="13" t="str">
        <f>IF(Deník!$R440&lt;&gt;"",IF(Deník!$J440="S",IF(AND(Deník!$R440&gt;=0,Deník!$R440&lt;=1),"BE",Deník!$R440),""),"")</f>
        <v/>
      </c>
      <c r="AI440" s="95"/>
      <c r="AJ440" s="71" t="str">
        <f>IF(Deník!N441&lt;&gt;"",Deník!N441*-1,"")</f>
        <v/>
      </c>
      <c r="AK440" s="88"/>
      <c r="AL440" s="63" t="str">
        <f>IF(WEEKDAY(Deník!$C440,2)=1,IF(AND(Deník!$R440&gt;=0,Deník!$R440&lt;=1),"BE",Deník!$R440),"")</f>
        <v/>
      </c>
      <c r="AM440" s="13" t="str">
        <f>IF(WEEKDAY(Deník!$C440,2)=2,IF(AND(Deník!$R440&gt;=0,Deník!$R440&lt;=1),"BE",Deník!$R440),"")</f>
        <v/>
      </c>
      <c r="AN440" s="13" t="str">
        <f>IF(WEEKDAY(Deník!$C440,2)=3,IF(AND(Deník!$R440&gt;=0,Deník!$R440&lt;=1),"BE",Deník!$R440),"")</f>
        <v/>
      </c>
      <c r="AO440" s="13" t="str">
        <f>IF(WEEKDAY(Deník!$C440,2)=4,IF(AND(Deník!$R440&gt;=0,Deník!$R440&lt;=1),"BE",Deník!$R440),"")</f>
        <v/>
      </c>
      <c r="AP440" s="60" t="str">
        <f>IF(WEEKDAY(Deník!$C440,2)=5,IF(AND(Deník!$R440&gt;=0,Deník!$R440&lt;=1),"BE",Deník!$R440),"")</f>
        <v/>
      </c>
      <c r="AQ440" s="99"/>
      <c r="AR440" s="100">
        <f>Deník!D440</f>
        <v>0</v>
      </c>
      <c r="AS440" s="63" t="str">
        <f>IF(Deník!$D440&lt;&gt;"",IF(AND(Deník!$D440&gt;=AS$2,Deník!$D440&lt;=AS$3),IF(AND(Deník!$R440&gt;=0,Deník!$R440&lt;=1),"BE",Deník!$R440),""),"")</f>
        <v/>
      </c>
      <c r="AT440" s="63" t="str">
        <f>IF(Deník!$D440&lt;&gt;"",IF(AND(Deník!$D440&gt;=AT$2,Deník!$D440&lt;=AT$3),IF(AND(Deník!$R440&gt;=0,Deník!$R440&lt;=1),"BE",Deník!$R440),""),"")</f>
        <v/>
      </c>
      <c r="AU440" s="63" t="str">
        <f>IF(Deník!$D440&lt;&gt;"",IF(AND(Deník!$D440&gt;=AU$2,Deník!$D440&lt;=AU$3),IF(AND(Deník!$R440&gt;=0,Deník!$R440&lt;=1),"BE",Deník!$R440),""),"")</f>
        <v/>
      </c>
      <c r="AV440" s="63" t="str">
        <f>IF(Deník!$D440&lt;&gt;"",IF(AND(Deník!$D440&gt;=AV$2,Deník!$D440&lt;=AV$3),IF(AND(Deník!$R440&gt;=0,Deník!$R440&lt;=1),"BE",Deník!$R440),""),"")</f>
        <v/>
      </c>
      <c r="AW440" s="63" t="str">
        <f>IF(Deník!$D440&lt;&gt;"",IF(AND(Deník!$D440&gt;=AW$2,Deník!$D440&lt;=AW$3),IF(AND(Deník!$R440&gt;=0,Deník!$R440&lt;=1),"BE",Deník!$R440),""),"")</f>
        <v/>
      </c>
      <c r="AX440" s="63" t="str">
        <f>IF(Deník!$D440&lt;&gt;"",IF(AND(Deník!$D440&gt;=AX$2,Deník!$D440&lt;=AX$3),IF(AND(Deník!$R440&gt;=0,Deník!$R440&lt;=1),"BE",Deník!$R440),""),"")</f>
        <v/>
      </c>
      <c r="AY440" s="63" t="str">
        <f>IF(Deník!$D440&lt;&gt;"",IF(AND(Deník!$D440&gt;=AY$2,Deník!$D440&lt;=AY$3),IF(AND(Deník!$R440&gt;=0,Deník!$R440&lt;=1),"BE",Deník!$R440),""),"")</f>
        <v/>
      </c>
      <c r="AZ440" s="63" t="str">
        <f>IF(Deník!$D440&lt;&gt;"",IF(AND(Deník!$D440&gt;=AZ$2,Deník!$D440&lt;=AZ$3),IF(AND(Deník!$R440&gt;=0,Deník!$R440&lt;=1),"BE",Deník!$R440),""),"")</f>
        <v/>
      </c>
      <c r="BA440" s="63" t="str">
        <f>IF(Deník!$D440&lt;&gt;"",IF(AND(Deník!$D440&gt;=BA$2,Deník!$D440&lt;=BA$3),IF(AND(Deník!$R440&gt;=0,Deník!$R440&lt;=1),"BE",Deník!$R440),""),"")</f>
        <v/>
      </c>
      <c r="BB440" s="63" t="str">
        <f>IF(Deník!$D440&lt;&gt;"",IF(AND(Deník!$D440&gt;=BB$2,Deník!$D440&lt;=BB$3),IF(AND(Deník!$R440&gt;=0,Deník!$R440&lt;=1),"BE",Deník!$R440),""),"")</f>
        <v/>
      </c>
      <c r="BC440" s="71" t="str">
        <f>IF(Deník!$D440&lt;&gt;"",IF(AND(Deník!$D440&gt;=BC$2,Deník!$D440&lt;=BC$3),IF(AND(Deník!$R440&gt;=0,Deník!$R440&lt;=1),"BE",Deník!$R440),""),"")</f>
        <v/>
      </c>
      <c r="BD440" s="20" t="str">
        <f>IF(Deník!$J441="S",(Deník!$M441-Deník!$K441),IF(Deník!$J441="L",(Deník!$K441-Deník!$M441),""))</f>
        <v/>
      </c>
      <c r="BE440" s="20" t="str">
        <f>IF(Deník!$J441="S",(Deník!$K441-Deník!$O441),IF(Deník!$J441="L",(Deník!$O441-Deník!$K441),""))</f>
        <v/>
      </c>
      <c r="BF440" s="20" t="str">
        <f>IF(Deník!$J441="S",(Deník!$K441-Deník!$L441),IF(Deník!$J441="L",(Deník!$L441-Deník!$K441),""))</f>
        <v/>
      </c>
      <c r="BG440" s="20" t="str">
        <f>IF(Deník!$J441="S",(Deník!$K441-Deník!$S441),IF(Deník!$J441="L",(Deník!$S441-Deník!$K441),""))</f>
        <v/>
      </c>
      <c r="BH440" s="20" t="str">
        <f>IF(Deník!$J441="S",(Deník!$K441-Deník!$U441),IF(Deník!$J441="L",(Deník!$U441-Deník!$K441),""))</f>
        <v/>
      </c>
      <c r="BI440" s="20" t="str">
        <f>IF(Deník!$R440&gt;1,Deník!$R440,"")</f>
        <v/>
      </c>
      <c r="BJ440" s="20" t="str">
        <f>IF(Deník!$R440&lt;0,Deník!$R440,"")</f>
        <v/>
      </c>
      <c r="BK440" s="17"/>
      <c r="BM440" s="233" t="str">
        <f>IF(Deník!$R440&lt;&gt;"",IF(Deník!$Y440=Statistika!$F$78,IF(AND(Deník!$R440&gt;=0,Deník!$R440&lt;=1),"BE",Deník!$R440),""),"")</f>
        <v/>
      </c>
      <c r="BN440" s="233" t="str">
        <f>IF(Deník!$R440&lt;&gt;"",IF(Deník!$Y440=Statistika!$F$79,IF(AND(Deník!$R440&gt;=0,Deník!$R440&lt;=1),"BE",Deník!$R440),""),"")</f>
        <v/>
      </c>
      <c r="BO440" s="233" t="str">
        <f>IF(Deník!$R440&lt;&gt;"",IF(Deník!$Y440=Statistika!$F$80,IF(AND(Deník!$R440&gt;=0,Deník!$R440&lt;=1),"BE",Deník!$R440),""),"")</f>
        <v/>
      </c>
      <c r="BP440" s="233" t="str">
        <f>IF(Deník!$R440&lt;&gt;"",IF(Deník!$Y440=Statistika!$F$81,IF(AND(Deník!$R440&gt;=0,Deník!$R440&lt;=1),"BE",Deník!$R440),""),"")</f>
        <v/>
      </c>
      <c r="BQ440" s="233" t="str">
        <f>IF(Deník!$R440&lt;&gt;"",IF(Deník!$Y440=Statistika!$F$82,IF(AND(Deník!$R440&gt;=0,Deník!$R440&lt;=1),"BE",Deník!$R440),""),"")</f>
        <v/>
      </c>
      <c r="BR440" s="233" t="str">
        <f>IF(Deník!$R440&lt;&gt;"",IF(Deník!$Y440=Statistika!$F$83,IF(AND(Deník!$R440&gt;=0,Deník!$R440&lt;=1),"BE",Deník!$R440),""),"")</f>
        <v/>
      </c>
      <c r="BS440" s="233" t="str">
        <f>IF(Deník!$R440&lt;&gt;"",IF(Deník!$Y440=Statistika!$F$84,IF(AND(Deník!$R440&gt;=0,Deník!$R440&lt;=1),"BE",Deník!$R440),""),"")</f>
        <v/>
      </c>
      <c r="BT440" s="233" t="str">
        <f>IF(Deník!$R440&lt;&gt;"",IF(Deník!$Y440=Statistika!$F$85,IF(AND(Deník!$R440&gt;=0,Deník!$R440&lt;=1),"BE",Deník!$R440),""),"")</f>
        <v/>
      </c>
      <c r="BU440" s="233" t="str">
        <f>IF(Deník!$R440&lt;&gt;"",IF(Deník!$Y440=Statistika!$F$86,IF(AND(Deník!$R440&gt;=0,Deník!$R440&lt;=1),"BE",Deník!$R440),""),"")</f>
        <v/>
      </c>
      <c r="BV440" s="233" t="str">
        <f>IF(Deník!$R440&lt;&gt;"",IF(Deník!$Y440=Statistika!$F$87,IF(AND(Deník!$R440&gt;=0,Deník!$R440&lt;=1),"BE",Deník!$R440),""),"")</f>
        <v/>
      </c>
      <c r="BW440" s="233" t="str">
        <f>IF(Deník!$R440&lt;&gt;"",IF(Deník!$Y440=Statistika!$F$88,IF(AND(Deník!$R440&gt;=0,Deník!$R440&lt;=1),"BE",Deník!$R440),""),"")</f>
        <v/>
      </c>
      <c r="BX440" s="233" t="str">
        <f>IF(Deník!$R440&lt;&gt;"",IF(Deník!$Y440=Statistika!$F$89,IF(AND(Deník!$R440&gt;=0,Deník!$R440&lt;=1),"BE",Deník!$R440),""),"")</f>
        <v/>
      </c>
      <c r="BY440" s="233" t="str">
        <f>IF(Deník!$R440&lt;&gt;"",IF(Deník!$Y440=Statistika!$F$90,IF(AND(Deník!$R440&gt;=0,Deník!$R440&lt;=1),"BE",Deník!$R440),""),"")</f>
        <v/>
      </c>
      <c r="BZ440" s="233" t="str">
        <f>IF(Deník!$R440&lt;&gt;"",IF(Deník!$Y440=Statistika!$F$91,IF(AND(Deník!$R440&gt;=0,Deník!$R440&lt;=1),"BE",Deník!$R440),""),"")</f>
        <v/>
      </c>
      <c r="CA440" s="233"/>
      <c r="CB440" s="233" t="str">
        <f>IF(Deník!$R440&lt;&gt;"",IF(Deník!$AB440="SL",IF(AND(Deník!$R440&gt;=0,Deník!$R440&lt;=1),"BE",Deník!$R440),""),"")</f>
        <v/>
      </c>
      <c r="CC440" s="233" t="str">
        <f>IF(Deník!$R440&lt;&gt;"",IF(Deník!$AB440="BE10",IF(AND(Deník!$R440&gt;=0,Deník!$R440&lt;=1),"BE",Deník!$R440),""),"")</f>
        <v/>
      </c>
      <c r="CD440" s="233" t="str">
        <f>IF(Deník!$R440&lt;&gt;"",IF(Deník!$AB440="BE15",IF(AND(Deník!$R440&gt;=0,Deník!$R440&lt;=1),"BE",Deník!$R440),""),"")</f>
        <v/>
      </c>
      <c r="CE440" s="233" t="str">
        <f>IF(Deník!$R440&lt;&gt;"",IF(Deník!$AB440="BE20",IF(AND(Deník!$R440&gt;=0,Deník!$R440&lt;=1),"BE",Deník!$R440),""),"")</f>
        <v/>
      </c>
      <c r="CF440" s="233" t="str">
        <f>IF(Deník!$R440&lt;&gt;"",IF(Deník!$AB440="TP1",IF(AND(Deník!$R440&gt;=0,Deník!$R440&lt;=1),"BE",Deník!$R440),""),"")</f>
        <v/>
      </c>
      <c r="CG440" s="233" t="str">
        <f>IF(Deník!$R440&lt;&gt;"",IF(Deník!$AB440="TP2",IF(AND(Deník!$R440&gt;=0,Deník!$R440&lt;=1),"BE",Deník!$R440),""),"")</f>
        <v/>
      </c>
      <c r="CH440" s="233" t="str">
        <f>IF(Deník!$R440&lt;&gt;"",IF(Deník!$AB440="TP3",IF(AND(Deník!$R440&gt;=0,Deník!$R440&lt;=1),"BE",Deník!$R440),""),"")</f>
        <v/>
      </c>
      <c r="CI440" s="233" t="str">
        <f>IF(Deník!$R440&lt;&gt;"",IF(Deník!$AB440="Trailing SL",IF(AND(Deník!$R440&gt;=0,Deník!$R440&lt;=1),"BE",Deník!$R440),""),"")</f>
        <v/>
      </c>
      <c r="CJ440" s="233" t="str">
        <f>IF(Deník!$R440&lt;&gt;"",IF(Deník!$AB440="Manual",IF(AND(Deník!$R440&gt;=0,Deník!$R440&lt;=1),"BE",Deník!$R440),""),"")</f>
        <v/>
      </c>
      <c r="CK440" s="233"/>
      <c r="CL440" s="233" t="str">
        <f>IF(Deník!$R440&lt;0,IF(Deník!$AC440=Statistika!$F$117,Deník!$R440,""),"")</f>
        <v/>
      </c>
      <c r="CM440" s="233" t="str">
        <f>IF(Deník!$R440&lt;0,IF(Deník!$AC440=Statistika!$F$118,Deník!$R440,""),"")</f>
        <v/>
      </c>
      <c r="CN440" s="233" t="str">
        <f>IF(Deník!$R440&lt;0,IF(Deník!$AC440=Statistika!$F$119,Deník!$R440,""),"")</f>
        <v/>
      </c>
      <c r="CO440" s="233" t="str">
        <f>IF(Deník!$R440&lt;0,IF(Deník!$AC440=Statistika!$F$120,Deník!$R440,""),"")</f>
        <v/>
      </c>
      <c r="CP440" s="233" t="str">
        <f>IF(Deník!$R440&lt;0,IF(Deník!$AC440=Statistika!$F$121,Deník!$R440,""),"")</f>
        <v/>
      </c>
      <c r="CQ440" s="233" t="str">
        <f>IF(Deník!$R440&lt;0,IF(Deník!$AC440=Statistika!$F$122,Deník!$R440,""),"")</f>
        <v/>
      </c>
      <c r="CR440" s="233" t="str">
        <f>IF(Deník!$R440&lt;0,IF(Deník!$AC440=Statistika!$F$123,Deník!$R440,""),"")</f>
        <v/>
      </c>
      <c r="CS440" s="233" t="str">
        <f>IF(Deník!$R440&lt;0,IF(Deník!$AC440=Statistika!$F$124,Deník!$R440,""),"")</f>
        <v/>
      </c>
      <c r="CT440" s="233" t="str">
        <f>IF(Deník!$R440&lt;0,IF(Deník!$AC440=Statistika!$F$125,Deník!$R440,""),"")</f>
        <v/>
      </c>
      <c r="CU440" s="233"/>
      <c r="CV440" s="233" t="str">
        <f>IF(Deník!$R440&lt;0,IF(Deník!$AD440=$CV$2,Deník!$R440,""),"")</f>
        <v/>
      </c>
      <c r="CW440" s="233" t="str">
        <f>IF(Deník!$R440&lt;0,IF(Deník!$AD440=$CW$2,Deník!$R440,""),"")</f>
        <v/>
      </c>
      <c r="CX440" s="233" t="str">
        <f>IF(Deník!$R440&lt;0,IF(Deník!$AD440=$CX$2,Deník!$R440,""),"")</f>
        <v/>
      </c>
      <c r="CY440" s="233" t="str">
        <f>IF(Deník!$R440&lt;0,IF(Deník!$AD440=$CY$2,Deník!$R440,""),"")</f>
        <v/>
      </c>
      <c r="CZ440" s="233" t="str">
        <f>IF(Deník!$R440&lt;0,IF(Deník!$AD440=$CZ$2,Deník!$R440,""),"")</f>
        <v/>
      </c>
      <c r="DL440" s="221">
        <f t="shared" si="18"/>
        <v>93847.029999999984</v>
      </c>
      <c r="DM440" s="220">
        <f t="shared" si="17"/>
        <v>-6.1529700000000132E-2</v>
      </c>
      <c r="DO440" s="50">
        <f>Deník!W441</f>
        <v>0</v>
      </c>
      <c r="DP440" s="102" t="str">
        <f>IF(AND(Deník!W441&gt;0),1,"")</f>
        <v/>
      </c>
      <c r="DQ440" s="102">
        <f>IF(AND(Deník!W441&lt;=0),1,"")</f>
        <v>1</v>
      </c>
      <c r="DR440" s="227"/>
      <c r="DS440" s="228"/>
      <c r="DT440" s="85"/>
      <c r="DU440" s="54">
        <f>IF(MONTH(Deník!$C440)=DU$2,Deník!$W440,"")</f>
        <v>0</v>
      </c>
      <c r="DV440" s="222" t="str">
        <f>IF(MONTH(Deník!$C440)=DV$2,Deník!$W440,"")</f>
        <v/>
      </c>
      <c r="DW440" s="222" t="str">
        <f>IF(MONTH(Deník!$C440)=DW$2,Deník!$W440,"")</f>
        <v/>
      </c>
      <c r="DX440" s="222" t="str">
        <f>IF(MONTH(Deník!$C440)=DX$2,Deník!$W440,"")</f>
        <v/>
      </c>
      <c r="DY440" s="222" t="str">
        <f>IF(MONTH(Deník!$C440)=DY$2,Deník!$W440,"")</f>
        <v/>
      </c>
      <c r="DZ440" s="222" t="str">
        <f>IF(MONTH(Deník!$C440)=DZ$2,Deník!$W440,"")</f>
        <v/>
      </c>
      <c r="EA440" s="222" t="str">
        <f>IF(MONTH(Deník!$C440)=EA$2,Deník!$W440,"")</f>
        <v/>
      </c>
      <c r="EB440" s="222" t="str">
        <f>IF(MONTH(Deník!$C440)=EB$2,Deník!$W440,"")</f>
        <v/>
      </c>
      <c r="EC440" s="222" t="str">
        <f>IF(MONTH(Deník!$C440)=EC$2,Deník!$W440,"")</f>
        <v/>
      </c>
      <c r="ED440" s="222" t="str">
        <f>IF(MONTH(Deník!$C440)=ED$2,Deník!$W440,"")</f>
        <v/>
      </c>
      <c r="EE440" s="222" t="str">
        <f>IF(MONTH(Deník!$C440)=EE$2,Deník!$W440,"")</f>
        <v/>
      </c>
      <c r="EF440" s="222" t="str">
        <f>IF(MONTH(Deník!$C440)=EF$2,Deník!$W440,"")</f>
        <v/>
      </c>
      <c r="EI440" s="600" t="str">
        <f>IF(Deník!$W440&lt;&gt;"",IF(Deník!$B440=Statistika!$F$63,Deník!$W440,""),"")</f>
        <v/>
      </c>
      <c r="EJ440" s="13" t="str">
        <f>IF(Deník!$W440&lt;&gt;"",IF(Deník!$B440=Statistika!$F$64,Deník!$W440,""),"")</f>
        <v/>
      </c>
      <c r="EK440" s="13" t="str">
        <f>IF(Deník!$W440&lt;&gt;"",IF(Deník!$B440=Statistika!$F$65,Deník!$W440,""),"")</f>
        <v/>
      </c>
      <c r="EL440" s="13" t="str">
        <f>IF(Deník!$W440&lt;&gt;"",IF(Deník!$B440=Statistika!$F$66,Deník!$W440,""),"")</f>
        <v/>
      </c>
      <c r="EM440" s="13" t="str">
        <f>IF(Deník!$W440&lt;&gt;"",IF(Deník!$B440=Statistika!$F$67,Deník!$W440,""),"")</f>
        <v/>
      </c>
      <c r="EN440" s="13" t="str">
        <f>IF(Deník!$W440&lt;&gt;"",IF(Deník!$B440=Statistika!$F$68,Deník!$W440,""),"")</f>
        <v/>
      </c>
      <c r="EO440" s="13" t="str">
        <f>IF(Deník!$W440&lt;&gt;"",IF(Deník!$B440=Statistika!$F$69,Deník!$W440,""),"")</f>
        <v/>
      </c>
      <c r="EP440" s="601" t="str">
        <f>IF(Deník!$W440&lt;&gt;"",IF(Deník!$B440=Statistika!$F$70,Deník!$W440,""),"")</f>
        <v/>
      </c>
      <c r="EQ440" s="90"/>
      <c r="ER440" s="63" t="str">
        <f>IF(Deník!$W440&lt;&gt;"",IF(Deník!$J440="L",Deník!$W440,""),"")</f>
        <v/>
      </c>
      <c r="ES440" s="13" t="str">
        <f>IF(Deník!$W440&lt;&gt;"",IF(Deník!$J440="S",Deník!$W440,""),"")</f>
        <v/>
      </c>
      <c r="ET440" s="95"/>
      <c r="EU440" s="88"/>
      <c r="EV440" s="63" t="str">
        <f>IF(WEEKDAY(Deník!$C440,2)=1,Deník!$W440,"")</f>
        <v/>
      </c>
      <c r="EW440" s="13" t="str">
        <f>IF(WEEKDAY(Deník!$C440,2)=2,Deník!$W440,"")</f>
        <v/>
      </c>
      <c r="EX440" s="13" t="str">
        <f>IF(WEEKDAY(Deník!$C440,2)=3,Deník!$W440,"")</f>
        <v/>
      </c>
      <c r="EY440" s="13" t="str">
        <f>IF(WEEKDAY(Deník!$C440,2)=4,Deník!$W440,"")</f>
        <v/>
      </c>
      <c r="EZ440" s="60" t="str">
        <f>IF(WEEKDAY(Deník!$C440,2)=5,Deník!$W440,"")</f>
        <v/>
      </c>
      <c r="FA440" s="99"/>
      <c r="FB440" s="100">
        <f>Deník!D440</f>
        <v>0</v>
      </c>
      <c r="FC440" s="63">
        <f>IF($FB440&lt;&gt;"",IF(AND($FB440&gt;=FC$2,$FB440&lt;=FC$3),Deník!$W440,""))</f>
        <v>0</v>
      </c>
      <c r="FD440" s="63" t="str">
        <f>IF($FB440&lt;&gt;"",IF(AND($FB440&gt;=FD$2,$FB440&lt;=FD$3),Deník!$W440,""))</f>
        <v/>
      </c>
      <c r="FE440" s="63" t="str">
        <f>IF($FB440&lt;&gt;"",IF(AND($FB440&gt;=FE$2,$FB440&lt;=FE$3),Deník!$W440,""))</f>
        <v/>
      </c>
      <c r="FF440" s="63" t="str">
        <f>IF($FB440&lt;&gt;"",IF(AND($FB440&gt;=FF$2,$FB440&lt;=FF$3),Deník!$W440,""))</f>
        <v/>
      </c>
      <c r="FG440" s="63" t="str">
        <f>IF($FB440&lt;&gt;"",IF(AND($FB440&gt;=FG$2,$FB440&lt;=FG$3),Deník!$W440,""))</f>
        <v/>
      </c>
      <c r="FH440" s="63" t="str">
        <f>IF($FB440&lt;&gt;"",IF(AND($FB440&gt;=FH$2,$FB440&lt;=FH$3),Deník!$W440,""))</f>
        <v/>
      </c>
      <c r="FI440" s="63" t="str">
        <f>IF($FB440&lt;&gt;"",IF(AND($FB440&gt;=FI$2,$FB440&lt;=FI$3),Deník!$W440,""))</f>
        <v/>
      </c>
      <c r="FJ440" s="63" t="str">
        <f>IF($FB440&lt;&gt;"",IF(AND($FB440&gt;=FJ$2,$FB440&lt;=FJ$3),Deník!$W440,""))</f>
        <v/>
      </c>
      <c r="FK440" s="63" t="str">
        <f>IF($FB440&lt;&gt;"",IF(AND($FB440&gt;=FK$2,$FB440&lt;=FK$3),Deník!$W440,""))</f>
        <v/>
      </c>
      <c r="FL440" s="63" t="str">
        <f>IF($FB440&lt;&gt;"",IF(AND($FB440&gt;=FL$2,$FB440&lt;=FL$3),Deník!$W440,""))</f>
        <v/>
      </c>
      <c r="FM440" s="63" t="str">
        <f>IF($FB440&lt;&gt;"",IF(AND($FB440&gt;=FM$2,$FB440&lt;=FM$3),Deník!$W440,""))</f>
        <v/>
      </c>
      <c r="FN440" s="13"/>
      <c r="FO440" s="20" t="str">
        <f>IF(Deník!$W440&gt;1,Deník!$W440,"")</f>
        <v/>
      </c>
      <c r="FP440" s="20" t="str">
        <f>IF(Deník!$W440&lt;0,Deník!$W440,"")</f>
        <v/>
      </c>
      <c r="FQ440" s="17"/>
      <c r="FS440" s="233"/>
      <c r="FT440" s="233" t="str">
        <f>IF(Deník!$W440&lt;&gt;"",IF(Deník!$Y440=Statistika!$F$78,Deník!$W440,""),"")</f>
        <v/>
      </c>
      <c r="FU440" s="233" t="str">
        <f>IF(Deník!$W440&lt;&gt;"",IF(Deník!$Y440=Statistika!$F$79,Deník!$W440,""),"")</f>
        <v/>
      </c>
      <c r="FV440" s="233" t="str">
        <f>IF(Deník!$W440&lt;&gt;"",IF(Deník!$Y440=Statistika!$F$80,Deník!$W440,""),"")</f>
        <v/>
      </c>
      <c r="FW440" s="233" t="str">
        <f>IF(Deník!$W440&lt;&gt;"",IF(Deník!$Y440=Statistika!$F$81,Deník!$W440,""),"")</f>
        <v/>
      </c>
      <c r="FX440" s="233" t="str">
        <f>IF(Deník!$W440&lt;&gt;"",IF(Deník!$Y440=Statistika!$F$82,Deník!$W440,""),"")</f>
        <v/>
      </c>
      <c r="FY440" s="233" t="str">
        <f>IF(Deník!$W440&lt;&gt;"",IF(Deník!$Y440=Statistika!$F$83,Deník!$W440,""),"")</f>
        <v/>
      </c>
      <c r="FZ440" s="233" t="str">
        <f>IF(Deník!$W440&lt;&gt;"",IF(Deník!$Y440=Statistika!$F$84,Deník!$W440,""),"")</f>
        <v/>
      </c>
      <c r="GA440" s="233" t="str">
        <f>IF(Deník!$W440&lt;&gt;"",IF(Deník!$Y440=Statistika!$F$85,Deník!$W440,""),"")</f>
        <v/>
      </c>
      <c r="GB440" s="233" t="str">
        <f>IF(Deník!$W440&lt;&gt;"",IF(Deník!$Y440=Statistika!$F$86,Deník!$W440,""),"")</f>
        <v/>
      </c>
      <c r="GC440" s="233" t="str">
        <f>IF(Deník!$W440&lt;&gt;"",IF(Deník!$Y440=Statistika!$F$87,Deník!$W440,""),"")</f>
        <v/>
      </c>
      <c r="GD440" s="233" t="str">
        <f>IF(Deník!$W440&lt;&gt;"",IF(Deník!$Y440=Statistika!$F$88,Deník!$W440,""),"")</f>
        <v/>
      </c>
      <c r="GE440" s="233" t="str">
        <f>IF(Deník!$W440&lt;&gt;"",IF(Deník!$Y440=Statistika!$F$89,Deník!$W440,""),"")</f>
        <v/>
      </c>
      <c r="GF440" s="233" t="str">
        <f>IF(Deník!$W440&lt;&gt;"",IF(Deník!$Y440=Statistika!$F$90,Deník!$W440,""),"")</f>
        <v/>
      </c>
      <c r="GG440" s="233" t="str">
        <f>IF(Deník!$W440&lt;&gt;"",IF(Deník!$Y440=Statistika!$F$91,Deník!$W440,""),"")</f>
        <v/>
      </c>
      <c r="GH440" s="233"/>
      <c r="GI440" s="233" t="str">
        <f>IF(Deník!$W440&lt;&gt;"",IF(Deník!$AB440=Statistika!$L$100,Deník!$W440,""),"")</f>
        <v/>
      </c>
      <c r="GJ440" s="233" t="str">
        <f>IF(Deník!$W440&lt;&gt;"",IF(Deník!$AB440=Statistika!$L$101,Deník!$W440,""),"")</f>
        <v/>
      </c>
      <c r="GK440" s="233" t="str">
        <f>IF(Deník!$W440&lt;&gt;"",IF(Deník!$AB440=Statistika!$L$102,Deník!$W440,""),"")</f>
        <v/>
      </c>
      <c r="GL440" s="233" t="str">
        <f>IF(Deník!$W440&lt;&gt;"",IF(Deník!$AB440=Statistika!$L$103,Deník!$W440,""),"")</f>
        <v/>
      </c>
      <c r="GM440" s="233" t="str">
        <f>IF(Deník!$W440&lt;&gt;"",IF(Deník!$AB440=Statistika!$L$104,Deník!$W440,""),"")</f>
        <v/>
      </c>
      <c r="GN440" s="233" t="str">
        <f>IF(Deník!$W440&lt;&gt;"",IF(Deník!$AB440=Statistika!$L$105,Deník!$W440,""),"")</f>
        <v/>
      </c>
      <c r="GO440" s="233" t="str">
        <f>IF(Deník!$W440&lt;&gt;"",IF(Deník!$AB440=Statistika!$L$106,Deník!$W440,""),"")</f>
        <v/>
      </c>
      <c r="GP440" s="233" t="str">
        <f>IF(Deník!$W440&lt;&gt;"",IF(Deník!$AB440=Statistika!$L$107,Deník!$W440,""),"")</f>
        <v/>
      </c>
      <c r="GQ440" s="233" t="str">
        <f>IF(Deník!$W440&lt;&gt;"",IF(Deník!$AB440=Statistika!$L$108,Deník!$W440,""),"")</f>
        <v/>
      </c>
      <c r="GS440" s="233" t="str">
        <f>IF(Deník!$W440&lt;0,IF(Deník!$AC440=Statistika!$F$117,Deník!$W440,""),"")</f>
        <v/>
      </c>
      <c r="GT440" s="233" t="str">
        <f>IF(Deník!$W440&lt;0,IF(Deník!$AC440=Statistika!$F$118,Deník!$W440,""),"")</f>
        <v/>
      </c>
      <c r="GU440" s="233" t="str">
        <f>IF(Deník!$W440&lt;0,IF(Deník!$AC440=Statistika!$F$119,Deník!$W440,""),"")</f>
        <v/>
      </c>
      <c r="GV440" s="233" t="str">
        <f>IF(Deník!$W440&lt;0,IF(Deník!$AC440=Statistika!$F$120,Deník!$W440,""),"")</f>
        <v/>
      </c>
      <c r="GW440" s="233" t="str">
        <f>IF(Deník!$W440&lt;0,IF(Deník!$AC440=Statistika!$F$121,Deník!$W440,""),"")</f>
        <v/>
      </c>
      <c r="GX440" s="233" t="str">
        <f>IF(Deník!$W440&lt;0,IF(Deník!$AC440=Statistika!$F$122,Deník!$W440,""),"")</f>
        <v/>
      </c>
      <c r="GY440" s="233" t="str">
        <f>IF(Deník!$W440&lt;0,IF(Deník!$AC440=Statistika!$F$123,Deník!$W440,""),"")</f>
        <v/>
      </c>
      <c r="GZ440" s="233" t="str">
        <f>IF(Deník!$W440&lt;0,IF(Deník!$AC440=Statistika!$F$124,Deník!$W440,""),"")</f>
        <v/>
      </c>
      <c r="HA440" s="233" t="str">
        <f>IF(Deník!$W440&lt;0,IF(Deník!$AC440=Statistika!$F$125,Deník!$W440,""),"")</f>
        <v/>
      </c>
      <c r="HC440" s="233" t="str">
        <f>IF(Deník!$W440&lt;0,IF(Deník!$AD440=Statistika!$F$133,Deník!$W440,""),"")</f>
        <v/>
      </c>
      <c r="HD440" s="233" t="str">
        <f>IF(Deník!$W440&lt;0,IF(Deník!$AD440=Statistika!$F$134,Deník!$W440,""),"")</f>
        <v/>
      </c>
      <c r="HE440" s="233" t="str">
        <f>IF(Deník!$W440&lt;0,IF(Deník!$AD440=Statistika!$F$135,Deník!$W440,""),"")</f>
        <v/>
      </c>
      <c r="HF440" s="233" t="str">
        <f>IF(Deník!$W440&lt;0,IF(Deník!$AD440=Statistika!$F$136,Deník!$W440,""),"")</f>
        <v/>
      </c>
      <c r="HG440" s="233" t="str">
        <f>IF(Deník!$W440&lt;0,IF(Deník!$AD440=Statistika!$F$137,Deník!$W440,""),"")</f>
        <v/>
      </c>
      <c r="ID440" s="8">
        <f>Tabulka4[[#This Row],[Sloupec3]]</f>
        <v>0</v>
      </c>
      <c r="IE440" s="17" t="str">
        <f>IF(AND([1]Deník!$C440&gt;='[1]Měsíční shrnutí'!$D$1,[1]Deník!$C440&lt;='[1]Měsíční shrnutí'!$F$1),[1]Deník!$X440,"")</f>
        <v/>
      </c>
    </row>
    <row r="441" spans="1:239">
      <c r="A441" s="8">
        <f>Deník!C442</f>
        <v>0</v>
      </c>
      <c r="B441" s="50" t="str">
        <f>Deník!R442</f>
        <v/>
      </c>
      <c r="C441" s="102" t="str">
        <f>IF(AND(Deník!R442&gt;1,Deník!R442&lt;&gt;""),1,"")</f>
        <v/>
      </c>
      <c r="D441" s="102" t="str">
        <f>IF(AND(Deník!R442&lt;=0,Deník!R442&lt;&gt;""),1,"")</f>
        <v/>
      </c>
      <c r="E441" s="103" t="str">
        <f>IF(AND(Deník!R442&gt;=0,Deník!R442&lt;=1),1,"")</f>
        <v/>
      </c>
      <c r="F441" s="79" t="str">
        <f>IF(Deník!R442&lt;&gt;"",Deník!R442+F440,"")</f>
        <v/>
      </c>
      <c r="G441" s="85"/>
      <c r="H441" s="54" t="str">
        <f>IF(MONTH(Deník!$C441)=H$2,IF(AND(Deník!$R441&gt;=0,Deník!$R441&lt;=1),"BE",Deník!$R441),"")</f>
        <v/>
      </c>
      <c r="I441" s="11" t="str">
        <f>IF(MONTH(Deník!$C441)=I$2,IF(AND(Deník!$R441&gt;=0,Deník!$R441&lt;=1),"BE",Deník!$R441),"")</f>
        <v/>
      </c>
      <c r="J441" s="11" t="str">
        <f>IF(MONTH(Deník!$C441)=J$2,IF(AND(Deník!$R441&gt;=0,Deník!$R441&lt;=1),"BE",Deník!$R441),"")</f>
        <v/>
      </c>
      <c r="K441" s="11" t="str">
        <f>IF(MONTH(Deník!$C441)=K$2,IF(AND(Deník!$R441&gt;=0,Deník!$R441&lt;=1),"BE",Deník!$R441),"")</f>
        <v/>
      </c>
      <c r="L441" s="11" t="str">
        <f>IF(MONTH(Deník!$C441)=L$2,IF(AND(Deník!$R441&gt;=0,Deník!$R441&lt;=1),"BE",Deník!$R441),"")</f>
        <v/>
      </c>
      <c r="M441" s="11" t="str">
        <f>IF(MONTH(Deník!$C441)=M$2,IF(AND(Deník!$R441&gt;=0,Deník!$R441&lt;=1),"BE",Deník!$R441),"")</f>
        <v/>
      </c>
      <c r="N441" s="11" t="str">
        <f>IF(MONTH(Deník!$C441)=N$2,IF(AND(Deník!$R441&gt;=0,Deník!$R441&lt;=1),"BE",Deník!$R441),"")</f>
        <v/>
      </c>
      <c r="O441" s="11" t="str">
        <f>IF(MONTH(Deník!$C441)=O$2,IF(AND(Deník!$R441&gt;=0,Deník!$R441&lt;=1),"BE",Deník!$R441),"")</f>
        <v/>
      </c>
      <c r="P441" s="11" t="str">
        <f>IF(MONTH(Deník!$C441)=P$2,IF(AND(Deník!$R441&gt;=0,Deník!$R441&lt;=1),"BE",Deník!$R441),"")</f>
        <v/>
      </c>
      <c r="Q441" s="11" t="str">
        <f>IF(MONTH(Deník!$C441)=Q$2,IF(AND(Deník!$R441&gt;=0,Deník!$R441&lt;=1),"BE",Deník!$R441),"")</f>
        <v/>
      </c>
      <c r="R441" s="11" t="str">
        <f>IF(MONTH(Deník!$C441)=R$2,IF(AND(Deník!$R441&gt;=0,Deník!$R441&lt;=1),"BE",Deník!$R441),"")</f>
        <v/>
      </c>
      <c r="S441" s="57" t="str">
        <f>IF(MONTH(Deník!$C441)=S$2,IF(AND(Deník!$R441&gt;=0,Deník!$R441&lt;=1),"BE",Deník!$R441),"")</f>
        <v/>
      </c>
      <c r="U441" s="12"/>
      <c r="V441" s="12"/>
      <c r="X441" s="600" t="str">
        <f>IF(Deník!$R441&lt;&gt;"",IF(Deník!$B441=Statistika!$F$63,IF(AND(Deník!$R441&gt;=0,Deník!$R441&lt;=1),"BE",Deník!$R441),""),"")</f>
        <v/>
      </c>
      <c r="Y441" s="13" t="str">
        <f>IF(Deník!$R441&lt;&gt;"",IF(Deník!$B441=Statistika!$F$64,IF(AND(Deník!$R441&gt;=0,Deník!$R441&lt;=1),"BE",Deník!$R441),""),"")</f>
        <v/>
      </c>
      <c r="Z441" s="13" t="str">
        <f>IF(Deník!$R441&lt;&gt;"",IF(Deník!$B441=Statistika!$F$65,IF(AND(Deník!$R441&gt;=0,Deník!$R441&lt;=1),"BE",Deník!$R441),""),"")</f>
        <v/>
      </c>
      <c r="AA441" s="13" t="str">
        <f>IF(Deník!$R441&lt;&gt;"",IF(Deník!$B441=Statistika!$F$66,IF(AND(Deník!$R441&gt;=0,Deník!$R441&lt;=1),"BE",Deník!$R441),""),"")</f>
        <v/>
      </c>
      <c r="AB441" s="13" t="str">
        <f>IF(Deník!$R441&lt;&gt;"",IF(Deník!$B441=Statistika!$F$67,IF(AND(Deník!$R441&gt;=0,Deník!$R441&lt;=1),"BE",Deník!$R441),""),"")</f>
        <v/>
      </c>
      <c r="AC441" s="13" t="str">
        <f>IF(Deník!$R441&lt;&gt;"",IF(Deník!$B441=Statistika!$F$68,IF(AND(Deník!$R441&gt;=0,Deník!$R441&lt;=1),"BE",Deník!$R441),""),"")</f>
        <v/>
      </c>
      <c r="AD441" s="13" t="str">
        <f>IF(Deník!$R441&lt;&gt;"",IF(Deník!$B441=Statistika!$F$69,IF(AND(Deník!$R441&gt;=0,Deník!$R441&lt;=1),"BE",Deník!$R441),""),"")</f>
        <v/>
      </c>
      <c r="AE441" s="601" t="str">
        <f>IF(Deník!$R441&lt;&gt;"",IF(Deník!$B441=Statistika!$F$70,IF(AND(Deník!$R441&gt;=0,Deník!$R441&lt;=1),"BE",Deník!$R441),""),"")</f>
        <v/>
      </c>
      <c r="AF441" s="90"/>
      <c r="AG441" s="63" t="str">
        <f>IF(Deník!$R441&lt;&gt;"",IF(Deník!$J441="L",IF(AND(Deník!$R441&gt;=0,Deník!$R441&lt;=1),"BE",Deník!$R441),""),"")</f>
        <v/>
      </c>
      <c r="AH441" s="13" t="str">
        <f>IF(Deník!$R441&lt;&gt;"",IF(Deník!$J441="S",IF(AND(Deník!$R441&gt;=0,Deník!$R441&lt;=1),"BE",Deník!$R441),""),"")</f>
        <v/>
      </c>
      <c r="AI441" s="95"/>
      <c r="AJ441" s="71" t="str">
        <f>IF(Deník!N442&lt;&gt;"",Deník!N442*-1,"")</f>
        <v/>
      </c>
      <c r="AK441" s="88"/>
      <c r="AL441" s="63" t="str">
        <f>IF(WEEKDAY(Deník!$C441,2)=1,IF(AND(Deník!$R441&gt;=0,Deník!$R441&lt;=1),"BE",Deník!$R441),"")</f>
        <v/>
      </c>
      <c r="AM441" s="13" t="str">
        <f>IF(WEEKDAY(Deník!$C441,2)=2,IF(AND(Deník!$R441&gt;=0,Deník!$R441&lt;=1),"BE",Deník!$R441),"")</f>
        <v/>
      </c>
      <c r="AN441" s="13" t="str">
        <f>IF(WEEKDAY(Deník!$C441,2)=3,IF(AND(Deník!$R441&gt;=0,Deník!$R441&lt;=1),"BE",Deník!$R441),"")</f>
        <v/>
      </c>
      <c r="AO441" s="13" t="str">
        <f>IF(WEEKDAY(Deník!$C441,2)=4,IF(AND(Deník!$R441&gt;=0,Deník!$R441&lt;=1),"BE",Deník!$R441),"")</f>
        <v/>
      </c>
      <c r="AP441" s="60" t="str">
        <f>IF(WEEKDAY(Deník!$C441,2)=5,IF(AND(Deník!$R441&gt;=0,Deník!$R441&lt;=1),"BE",Deník!$R441),"")</f>
        <v/>
      </c>
      <c r="AQ441" s="99"/>
      <c r="AR441" s="100">
        <f>Deník!D441</f>
        <v>0</v>
      </c>
      <c r="AS441" s="63" t="str">
        <f>IF(Deník!$D441&lt;&gt;"",IF(AND(Deník!$D441&gt;=AS$2,Deník!$D441&lt;=AS$3),IF(AND(Deník!$R441&gt;=0,Deník!$R441&lt;=1),"BE",Deník!$R441),""),"")</f>
        <v/>
      </c>
      <c r="AT441" s="63" t="str">
        <f>IF(Deník!$D441&lt;&gt;"",IF(AND(Deník!$D441&gt;=AT$2,Deník!$D441&lt;=AT$3),IF(AND(Deník!$R441&gt;=0,Deník!$R441&lt;=1),"BE",Deník!$R441),""),"")</f>
        <v/>
      </c>
      <c r="AU441" s="63" t="str">
        <f>IF(Deník!$D441&lt;&gt;"",IF(AND(Deník!$D441&gt;=AU$2,Deník!$D441&lt;=AU$3),IF(AND(Deník!$R441&gt;=0,Deník!$R441&lt;=1),"BE",Deník!$R441),""),"")</f>
        <v/>
      </c>
      <c r="AV441" s="63" t="str">
        <f>IF(Deník!$D441&lt;&gt;"",IF(AND(Deník!$D441&gt;=AV$2,Deník!$D441&lt;=AV$3),IF(AND(Deník!$R441&gt;=0,Deník!$R441&lt;=1),"BE",Deník!$R441),""),"")</f>
        <v/>
      </c>
      <c r="AW441" s="63" t="str">
        <f>IF(Deník!$D441&lt;&gt;"",IF(AND(Deník!$D441&gt;=AW$2,Deník!$D441&lt;=AW$3),IF(AND(Deník!$R441&gt;=0,Deník!$R441&lt;=1),"BE",Deník!$R441),""),"")</f>
        <v/>
      </c>
      <c r="AX441" s="63" t="str">
        <f>IF(Deník!$D441&lt;&gt;"",IF(AND(Deník!$D441&gt;=AX$2,Deník!$D441&lt;=AX$3),IF(AND(Deník!$R441&gt;=0,Deník!$R441&lt;=1),"BE",Deník!$R441),""),"")</f>
        <v/>
      </c>
      <c r="AY441" s="63" t="str">
        <f>IF(Deník!$D441&lt;&gt;"",IF(AND(Deník!$D441&gt;=AY$2,Deník!$D441&lt;=AY$3),IF(AND(Deník!$R441&gt;=0,Deník!$R441&lt;=1),"BE",Deník!$R441),""),"")</f>
        <v/>
      </c>
      <c r="AZ441" s="63" t="str">
        <f>IF(Deník!$D441&lt;&gt;"",IF(AND(Deník!$D441&gt;=AZ$2,Deník!$D441&lt;=AZ$3),IF(AND(Deník!$R441&gt;=0,Deník!$R441&lt;=1),"BE",Deník!$R441),""),"")</f>
        <v/>
      </c>
      <c r="BA441" s="63" t="str">
        <f>IF(Deník!$D441&lt;&gt;"",IF(AND(Deník!$D441&gt;=BA$2,Deník!$D441&lt;=BA$3),IF(AND(Deník!$R441&gt;=0,Deník!$R441&lt;=1),"BE",Deník!$R441),""),"")</f>
        <v/>
      </c>
      <c r="BB441" s="63" t="str">
        <f>IF(Deník!$D441&lt;&gt;"",IF(AND(Deník!$D441&gt;=BB$2,Deník!$D441&lt;=BB$3),IF(AND(Deník!$R441&gt;=0,Deník!$R441&lt;=1),"BE",Deník!$R441),""),"")</f>
        <v/>
      </c>
      <c r="BC441" s="71" t="str">
        <f>IF(Deník!$D441&lt;&gt;"",IF(AND(Deník!$D441&gt;=BC$2,Deník!$D441&lt;=BC$3),IF(AND(Deník!$R441&gt;=0,Deník!$R441&lt;=1),"BE",Deník!$R441),""),"")</f>
        <v/>
      </c>
      <c r="BD441" s="20" t="str">
        <f>IF(Deník!$J442="S",(Deník!$M442-Deník!$K442),IF(Deník!$J442="L",(Deník!$K442-Deník!$M442),""))</f>
        <v/>
      </c>
      <c r="BE441" s="20" t="str">
        <f>IF(Deník!$J442="S",(Deník!$K442-Deník!$O442),IF(Deník!$J442="L",(Deník!$O442-Deník!$K442),""))</f>
        <v/>
      </c>
      <c r="BF441" s="20" t="str">
        <f>IF(Deník!$J442="S",(Deník!$K442-Deník!$L442),IF(Deník!$J442="L",(Deník!$L442-Deník!$K442),""))</f>
        <v/>
      </c>
      <c r="BG441" s="20" t="str">
        <f>IF(Deník!$J442="S",(Deník!$K442-Deník!$S442),IF(Deník!$J442="L",(Deník!$S442-Deník!$K442),""))</f>
        <v/>
      </c>
      <c r="BH441" s="20" t="str">
        <f>IF(Deník!$J442="S",(Deník!$K442-Deník!$U442),IF(Deník!$J442="L",(Deník!$U442-Deník!$K442),""))</f>
        <v/>
      </c>
      <c r="BI441" s="20" t="str">
        <f>IF(Deník!$R441&gt;1,Deník!$R441,"")</f>
        <v/>
      </c>
      <c r="BJ441" s="20" t="str">
        <f>IF(Deník!$R441&lt;0,Deník!$R441,"")</f>
        <v/>
      </c>
      <c r="BK441" s="17"/>
      <c r="BM441" s="233" t="str">
        <f>IF(Deník!$R441&lt;&gt;"",IF(Deník!$Y441=Statistika!$F$78,IF(AND(Deník!$R441&gt;=0,Deník!$R441&lt;=1),"BE",Deník!$R441),""),"")</f>
        <v/>
      </c>
      <c r="BN441" s="233" t="str">
        <f>IF(Deník!$R441&lt;&gt;"",IF(Deník!$Y441=Statistika!$F$79,IF(AND(Deník!$R441&gt;=0,Deník!$R441&lt;=1),"BE",Deník!$R441),""),"")</f>
        <v/>
      </c>
      <c r="BO441" s="233" t="str">
        <f>IF(Deník!$R441&lt;&gt;"",IF(Deník!$Y441=Statistika!$F$80,IF(AND(Deník!$R441&gt;=0,Deník!$R441&lt;=1),"BE",Deník!$R441),""),"")</f>
        <v/>
      </c>
      <c r="BP441" s="233" t="str">
        <f>IF(Deník!$R441&lt;&gt;"",IF(Deník!$Y441=Statistika!$F$81,IF(AND(Deník!$R441&gt;=0,Deník!$R441&lt;=1),"BE",Deník!$R441),""),"")</f>
        <v/>
      </c>
      <c r="BQ441" s="233" t="str">
        <f>IF(Deník!$R441&lt;&gt;"",IF(Deník!$Y441=Statistika!$F$82,IF(AND(Deník!$R441&gt;=0,Deník!$R441&lt;=1),"BE",Deník!$R441),""),"")</f>
        <v/>
      </c>
      <c r="BR441" s="233" t="str">
        <f>IF(Deník!$R441&lt;&gt;"",IF(Deník!$Y441=Statistika!$F$83,IF(AND(Deník!$R441&gt;=0,Deník!$R441&lt;=1),"BE",Deník!$R441),""),"")</f>
        <v/>
      </c>
      <c r="BS441" s="233" t="str">
        <f>IF(Deník!$R441&lt;&gt;"",IF(Deník!$Y441=Statistika!$F$84,IF(AND(Deník!$R441&gt;=0,Deník!$R441&lt;=1),"BE",Deník!$R441),""),"")</f>
        <v/>
      </c>
      <c r="BT441" s="233" t="str">
        <f>IF(Deník!$R441&lt;&gt;"",IF(Deník!$Y441=Statistika!$F$85,IF(AND(Deník!$R441&gt;=0,Deník!$R441&lt;=1),"BE",Deník!$R441),""),"")</f>
        <v/>
      </c>
      <c r="BU441" s="233" t="str">
        <f>IF(Deník!$R441&lt;&gt;"",IF(Deník!$Y441=Statistika!$F$86,IF(AND(Deník!$R441&gt;=0,Deník!$R441&lt;=1),"BE",Deník!$R441),""),"")</f>
        <v/>
      </c>
      <c r="BV441" s="233" t="str">
        <f>IF(Deník!$R441&lt;&gt;"",IF(Deník!$Y441=Statistika!$F$87,IF(AND(Deník!$R441&gt;=0,Deník!$R441&lt;=1),"BE",Deník!$R441),""),"")</f>
        <v/>
      </c>
      <c r="BW441" s="233" t="str">
        <f>IF(Deník!$R441&lt;&gt;"",IF(Deník!$Y441=Statistika!$F$88,IF(AND(Deník!$R441&gt;=0,Deník!$R441&lt;=1),"BE",Deník!$R441),""),"")</f>
        <v/>
      </c>
      <c r="BX441" s="233" t="str">
        <f>IF(Deník!$R441&lt;&gt;"",IF(Deník!$Y441=Statistika!$F$89,IF(AND(Deník!$R441&gt;=0,Deník!$R441&lt;=1),"BE",Deník!$R441),""),"")</f>
        <v/>
      </c>
      <c r="BY441" s="233" t="str">
        <f>IF(Deník!$R441&lt;&gt;"",IF(Deník!$Y441=Statistika!$F$90,IF(AND(Deník!$R441&gt;=0,Deník!$R441&lt;=1),"BE",Deník!$R441),""),"")</f>
        <v/>
      </c>
      <c r="BZ441" s="233" t="str">
        <f>IF(Deník!$R441&lt;&gt;"",IF(Deník!$Y441=Statistika!$F$91,IF(AND(Deník!$R441&gt;=0,Deník!$R441&lt;=1),"BE",Deník!$R441),""),"")</f>
        <v/>
      </c>
      <c r="CA441" s="233"/>
      <c r="CB441" s="233" t="str">
        <f>IF(Deník!$R441&lt;&gt;"",IF(Deník!$AB441="SL",IF(AND(Deník!$R441&gt;=0,Deník!$R441&lt;=1),"BE",Deník!$R441),""),"")</f>
        <v/>
      </c>
      <c r="CC441" s="233" t="str">
        <f>IF(Deník!$R441&lt;&gt;"",IF(Deník!$AB441="BE10",IF(AND(Deník!$R441&gt;=0,Deník!$R441&lt;=1),"BE",Deník!$R441),""),"")</f>
        <v/>
      </c>
      <c r="CD441" s="233" t="str">
        <f>IF(Deník!$R441&lt;&gt;"",IF(Deník!$AB441="BE15",IF(AND(Deník!$R441&gt;=0,Deník!$R441&lt;=1),"BE",Deník!$R441),""),"")</f>
        <v/>
      </c>
      <c r="CE441" s="233" t="str">
        <f>IF(Deník!$R441&lt;&gt;"",IF(Deník!$AB441="BE20",IF(AND(Deník!$R441&gt;=0,Deník!$R441&lt;=1),"BE",Deník!$R441),""),"")</f>
        <v/>
      </c>
      <c r="CF441" s="233" t="str">
        <f>IF(Deník!$R441&lt;&gt;"",IF(Deník!$AB441="TP1",IF(AND(Deník!$R441&gt;=0,Deník!$R441&lt;=1),"BE",Deník!$R441),""),"")</f>
        <v/>
      </c>
      <c r="CG441" s="233" t="str">
        <f>IF(Deník!$R441&lt;&gt;"",IF(Deník!$AB441="TP2",IF(AND(Deník!$R441&gt;=0,Deník!$R441&lt;=1),"BE",Deník!$R441),""),"")</f>
        <v/>
      </c>
      <c r="CH441" s="233" t="str">
        <f>IF(Deník!$R441&lt;&gt;"",IF(Deník!$AB441="TP3",IF(AND(Deník!$R441&gt;=0,Deník!$R441&lt;=1),"BE",Deník!$R441),""),"")</f>
        <v/>
      </c>
      <c r="CI441" s="233" t="str">
        <f>IF(Deník!$R441&lt;&gt;"",IF(Deník!$AB441="Trailing SL",IF(AND(Deník!$R441&gt;=0,Deník!$R441&lt;=1),"BE",Deník!$R441),""),"")</f>
        <v/>
      </c>
      <c r="CJ441" s="233" t="str">
        <f>IF(Deník!$R441&lt;&gt;"",IF(Deník!$AB441="Manual",IF(AND(Deník!$R441&gt;=0,Deník!$R441&lt;=1),"BE",Deník!$R441),""),"")</f>
        <v/>
      </c>
      <c r="CK441" s="233"/>
      <c r="CL441" s="233" t="str">
        <f>IF(Deník!$R441&lt;0,IF(Deník!$AC441=Statistika!$F$117,Deník!$R441,""),"")</f>
        <v/>
      </c>
      <c r="CM441" s="233" t="str">
        <f>IF(Deník!$R441&lt;0,IF(Deník!$AC441=Statistika!$F$118,Deník!$R441,""),"")</f>
        <v/>
      </c>
      <c r="CN441" s="233" t="str">
        <f>IF(Deník!$R441&lt;0,IF(Deník!$AC441=Statistika!$F$119,Deník!$R441,""),"")</f>
        <v/>
      </c>
      <c r="CO441" s="233" t="str">
        <f>IF(Deník!$R441&lt;0,IF(Deník!$AC441=Statistika!$F$120,Deník!$R441,""),"")</f>
        <v/>
      </c>
      <c r="CP441" s="233" t="str">
        <f>IF(Deník!$R441&lt;0,IF(Deník!$AC441=Statistika!$F$121,Deník!$R441,""),"")</f>
        <v/>
      </c>
      <c r="CQ441" s="233" t="str">
        <f>IF(Deník!$R441&lt;0,IF(Deník!$AC441=Statistika!$F$122,Deník!$R441,""),"")</f>
        <v/>
      </c>
      <c r="CR441" s="233" t="str">
        <f>IF(Deník!$R441&lt;0,IF(Deník!$AC441=Statistika!$F$123,Deník!$R441,""),"")</f>
        <v/>
      </c>
      <c r="CS441" s="233" t="str">
        <f>IF(Deník!$R441&lt;0,IF(Deník!$AC441=Statistika!$F$124,Deník!$R441,""),"")</f>
        <v/>
      </c>
      <c r="CT441" s="233" t="str">
        <f>IF(Deník!$R441&lt;0,IF(Deník!$AC441=Statistika!$F$125,Deník!$R441,""),"")</f>
        <v/>
      </c>
      <c r="CU441" s="233"/>
      <c r="CV441" s="233" t="str">
        <f>IF(Deník!$R441&lt;0,IF(Deník!$AD441=$CV$2,Deník!$R441,""),"")</f>
        <v/>
      </c>
      <c r="CW441" s="233" t="str">
        <f>IF(Deník!$R441&lt;0,IF(Deník!$AD441=$CW$2,Deník!$R441,""),"")</f>
        <v/>
      </c>
      <c r="CX441" s="233" t="str">
        <f>IF(Deník!$R441&lt;0,IF(Deník!$AD441=$CX$2,Deník!$R441,""),"")</f>
        <v/>
      </c>
      <c r="CY441" s="233" t="str">
        <f>IF(Deník!$R441&lt;0,IF(Deník!$AD441=$CY$2,Deník!$R441,""),"")</f>
        <v/>
      </c>
      <c r="CZ441" s="233" t="str">
        <f>IF(Deník!$R441&lt;0,IF(Deník!$AD441=$CZ$2,Deník!$R441,""),"")</f>
        <v/>
      </c>
      <c r="DL441" s="221">
        <f t="shared" si="18"/>
        <v>93847.029999999984</v>
      </c>
      <c r="DM441" s="220">
        <f t="shared" si="17"/>
        <v>-6.1529700000000132E-2</v>
      </c>
      <c r="DO441" s="50">
        <f>Deník!W442</f>
        <v>0</v>
      </c>
      <c r="DP441" s="102" t="str">
        <f>IF(AND(Deník!W442&gt;0),1,"")</f>
        <v/>
      </c>
      <c r="DQ441" s="102">
        <f>IF(AND(Deník!W442&lt;=0),1,"")</f>
        <v>1</v>
      </c>
      <c r="DR441" s="227"/>
      <c r="DS441" s="228"/>
      <c r="DT441" s="85"/>
      <c r="DU441" s="54">
        <f>IF(MONTH(Deník!$C441)=DU$2,Deník!$W441,"")</f>
        <v>0</v>
      </c>
      <c r="DV441" s="222" t="str">
        <f>IF(MONTH(Deník!$C441)=DV$2,Deník!$W441,"")</f>
        <v/>
      </c>
      <c r="DW441" s="222" t="str">
        <f>IF(MONTH(Deník!$C441)=DW$2,Deník!$W441,"")</f>
        <v/>
      </c>
      <c r="DX441" s="222" t="str">
        <f>IF(MONTH(Deník!$C441)=DX$2,Deník!$W441,"")</f>
        <v/>
      </c>
      <c r="DY441" s="222" t="str">
        <f>IF(MONTH(Deník!$C441)=DY$2,Deník!$W441,"")</f>
        <v/>
      </c>
      <c r="DZ441" s="222" t="str">
        <f>IF(MONTH(Deník!$C441)=DZ$2,Deník!$W441,"")</f>
        <v/>
      </c>
      <c r="EA441" s="222" t="str">
        <f>IF(MONTH(Deník!$C441)=EA$2,Deník!$W441,"")</f>
        <v/>
      </c>
      <c r="EB441" s="222" t="str">
        <f>IF(MONTH(Deník!$C441)=EB$2,Deník!$W441,"")</f>
        <v/>
      </c>
      <c r="EC441" s="222" t="str">
        <f>IF(MONTH(Deník!$C441)=EC$2,Deník!$W441,"")</f>
        <v/>
      </c>
      <c r="ED441" s="222" t="str">
        <f>IF(MONTH(Deník!$C441)=ED$2,Deník!$W441,"")</f>
        <v/>
      </c>
      <c r="EE441" s="222" t="str">
        <f>IF(MONTH(Deník!$C441)=EE$2,Deník!$W441,"")</f>
        <v/>
      </c>
      <c r="EF441" s="222" t="str">
        <f>IF(MONTH(Deník!$C441)=EF$2,Deník!$W441,"")</f>
        <v/>
      </c>
      <c r="EI441" s="600" t="str">
        <f>IF(Deník!$W441&lt;&gt;"",IF(Deník!$B441=Statistika!$F$63,Deník!$W441,""),"")</f>
        <v/>
      </c>
      <c r="EJ441" s="13" t="str">
        <f>IF(Deník!$W441&lt;&gt;"",IF(Deník!$B441=Statistika!$F$64,Deník!$W441,""),"")</f>
        <v/>
      </c>
      <c r="EK441" s="13" t="str">
        <f>IF(Deník!$W441&lt;&gt;"",IF(Deník!$B441=Statistika!$F$65,Deník!$W441,""),"")</f>
        <v/>
      </c>
      <c r="EL441" s="13" t="str">
        <f>IF(Deník!$W441&lt;&gt;"",IF(Deník!$B441=Statistika!$F$66,Deník!$W441,""),"")</f>
        <v/>
      </c>
      <c r="EM441" s="13" t="str">
        <f>IF(Deník!$W441&lt;&gt;"",IF(Deník!$B441=Statistika!$F$67,Deník!$W441,""),"")</f>
        <v/>
      </c>
      <c r="EN441" s="13" t="str">
        <f>IF(Deník!$W441&lt;&gt;"",IF(Deník!$B441=Statistika!$F$68,Deník!$W441,""),"")</f>
        <v/>
      </c>
      <c r="EO441" s="13" t="str">
        <f>IF(Deník!$W441&lt;&gt;"",IF(Deník!$B441=Statistika!$F$69,Deník!$W441,""),"")</f>
        <v/>
      </c>
      <c r="EP441" s="601" t="str">
        <f>IF(Deník!$W441&lt;&gt;"",IF(Deník!$B441=Statistika!$F$70,Deník!$W441,""),"")</f>
        <v/>
      </c>
      <c r="EQ441" s="90"/>
      <c r="ER441" s="63" t="str">
        <f>IF(Deník!$W441&lt;&gt;"",IF(Deník!$J441="L",Deník!$W441,""),"")</f>
        <v/>
      </c>
      <c r="ES441" s="13" t="str">
        <f>IF(Deník!$W441&lt;&gt;"",IF(Deník!$J441="S",Deník!$W441,""),"")</f>
        <v/>
      </c>
      <c r="ET441" s="95"/>
      <c r="EU441" s="88"/>
      <c r="EV441" s="63" t="str">
        <f>IF(WEEKDAY(Deník!$C441,2)=1,Deník!$W441,"")</f>
        <v/>
      </c>
      <c r="EW441" s="13" t="str">
        <f>IF(WEEKDAY(Deník!$C441,2)=2,Deník!$W441,"")</f>
        <v/>
      </c>
      <c r="EX441" s="13" t="str">
        <f>IF(WEEKDAY(Deník!$C441,2)=3,Deník!$W441,"")</f>
        <v/>
      </c>
      <c r="EY441" s="13" t="str">
        <f>IF(WEEKDAY(Deník!$C441,2)=4,Deník!$W441,"")</f>
        <v/>
      </c>
      <c r="EZ441" s="60" t="str">
        <f>IF(WEEKDAY(Deník!$C441,2)=5,Deník!$W441,"")</f>
        <v/>
      </c>
      <c r="FA441" s="99"/>
      <c r="FB441" s="100">
        <f>Deník!D441</f>
        <v>0</v>
      </c>
      <c r="FC441" s="63">
        <f>IF($FB441&lt;&gt;"",IF(AND($FB441&gt;=FC$2,$FB441&lt;=FC$3),Deník!$W441,""))</f>
        <v>0</v>
      </c>
      <c r="FD441" s="63" t="str">
        <f>IF($FB441&lt;&gt;"",IF(AND($FB441&gt;=FD$2,$FB441&lt;=FD$3),Deník!$W441,""))</f>
        <v/>
      </c>
      <c r="FE441" s="63" t="str">
        <f>IF($FB441&lt;&gt;"",IF(AND($FB441&gt;=FE$2,$FB441&lt;=FE$3),Deník!$W441,""))</f>
        <v/>
      </c>
      <c r="FF441" s="63" t="str">
        <f>IF($FB441&lt;&gt;"",IF(AND($FB441&gt;=FF$2,$FB441&lt;=FF$3),Deník!$W441,""))</f>
        <v/>
      </c>
      <c r="FG441" s="63" t="str">
        <f>IF($FB441&lt;&gt;"",IF(AND($FB441&gt;=FG$2,$FB441&lt;=FG$3),Deník!$W441,""))</f>
        <v/>
      </c>
      <c r="FH441" s="63" t="str">
        <f>IF($FB441&lt;&gt;"",IF(AND($FB441&gt;=FH$2,$FB441&lt;=FH$3),Deník!$W441,""))</f>
        <v/>
      </c>
      <c r="FI441" s="63" t="str">
        <f>IF($FB441&lt;&gt;"",IF(AND($FB441&gt;=FI$2,$FB441&lt;=FI$3),Deník!$W441,""))</f>
        <v/>
      </c>
      <c r="FJ441" s="63" t="str">
        <f>IF($FB441&lt;&gt;"",IF(AND($FB441&gt;=FJ$2,$FB441&lt;=FJ$3),Deník!$W441,""))</f>
        <v/>
      </c>
      <c r="FK441" s="63" t="str">
        <f>IF($FB441&lt;&gt;"",IF(AND($FB441&gt;=FK$2,$FB441&lt;=FK$3),Deník!$W441,""))</f>
        <v/>
      </c>
      <c r="FL441" s="63" t="str">
        <f>IF($FB441&lt;&gt;"",IF(AND($FB441&gt;=FL$2,$FB441&lt;=FL$3),Deník!$W441,""))</f>
        <v/>
      </c>
      <c r="FM441" s="63" t="str">
        <f>IF($FB441&lt;&gt;"",IF(AND($FB441&gt;=FM$2,$FB441&lt;=FM$3),Deník!$W441,""))</f>
        <v/>
      </c>
      <c r="FN441" s="13"/>
      <c r="FO441" s="20" t="str">
        <f>IF(Deník!$W441&gt;1,Deník!$W441,"")</f>
        <v/>
      </c>
      <c r="FP441" s="20" t="str">
        <f>IF(Deník!$W441&lt;0,Deník!$W441,"")</f>
        <v/>
      </c>
      <c r="FQ441" s="17"/>
      <c r="FS441" s="233"/>
      <c r="FT441" s="233" t="str">
        <f>IF(Deník!$W441&lt;&gt;"",IF(Deník!$Y441=Statistika!$F$78,Deník!$W441,""),"")</f>
        <v/>
      </c>
      <c r="FU441" s="233" t="str">
        <f>IF(Deník!$W441&lt;&gt;"",IF(Deník!$Y441=Statistika!$F$79,Deník!$W441,""),"")</f>
        <v/>
      </c>
      <c r="FV441" s="233" t="str">
        <f>IF(Deník!$W441&lt;&gt;"",IF(Deník!$Y441=Statistika!$F$80,Deník!$W441,""),"")</f>
        <v/>
      </c>
      <c r="FW441" s="233" t="str">
        <f>IF(Deník!$W441&lt;&gt;"",IF(Deník!$Y441=Statistika!$F$81,Deník!$W441,""),"")</f>
        <v/>
      </c>
      <c r="FX441" s="233" t="str">
        <f>IF(Deník!$W441&lt;&gt;"",IF(Deník!$Y441=Statistika!$F$82,Deník!$W441,""),"")</f>
        <v/>
      </c>
      <c r="FY441" s="233" t="str">
        <f>IF(Deník!$W441&lt;&gt;"",IF(Deník!$Y441=Statistika!$F$83,Deník!$W441,""),"")</f>
        <v/>
      </c>
      <c r="FZ441" s="233" t="str">
        <f>IF(Deník!$W441&lt;&gt;"",IF(Deník!$Y441=Statistika!$F$84,Deník!$W441,""),"")</f>
        <v/>
      </c>
      <c r="GA441" s="233" t="str">
        <f>IF(Deník!$W441&lt;&gt;"",IF(Deník!$Y441=Statistika!$F$85,Deník!$W441,""),"")</f>
        <v/>
      </c>
      <c r="GB441" s="233" t="str">
        <f>IF(Deník!$W441&lt;&gt;"",IF(Deník!$Y441=Statistika!$F$86,Deník!$W441,""),"")</f>
        <v/>
      </c>
      <c r="GC441" s="233" t="str">
        <f>IF(Deník!$W441&lt;&gt;"",IF(Deník!$Y441=Statistika!$F$87,Deník!$W441,""),"")</f>
        <v/>
      </c>
      <c r="GD441" s="233" t="str">
        <f>IF(Deník!$W441&lt;&gt;"",IF(Deník!$Y441=Statistika!$F$88,Deník!$W441,""),"")</f>
        <v/>
      </c>
      <c r="GE441" s="233" t="str">
        <f>IF(Deník!$W441&lt;&gt;"",IF(Deník!$Y441=Statistika!$F$89,Deník!$W441,""),"")</f>
        <v/>
      </c>
      <c r="GF441" s="233" t="str">
        <f>IF(Deník!$W441&lt;&gt;"",IF(Deník!$Y441=Statistika!$F$90,Deník!$W441,""),"")</f>
        <v/>
      </c>
      <c r="GG441" s="233" t="str">
        <f>IF(Deník!$W441&lt;&gt;"",IF(Deník!$Y441=Statistika!$F$91,Deník!$W441,""),"")</f>
        <v/>
      </c>
      <c r="GH441" s="233"/>
      <c r="GI441" s="233" t="str">
        <f>IF(Deník!$W441&lt;&gt;"",IF(Deník!$AB441=Statistika!$L$100,Deník!$W441,""),"")</f>
        <v/>
      </c>
      <c r="GJ441" s="233" t="str">
        <f>IF(Deník!$W441&lt;&gt;"",IF(Deník!$AB441=Statistika!$L$101,Deník!$W441,""),"")</f>
        <v/>
      </c>
      <c r="GK441" s="233" t="str">
        <f>IF(Deník!$W441&lt;&gt;"",IF(Deník!$AB441=Statistika!$L$102,Deník!$W441,""),"")</f>
        <v/>
      </c>
      <c r="GL441" s="233" t="str">
        <f>IF(Deník!$W441&lt;&gt;"",IF(Deník!$AB441=Statistika!$L$103,Deník!$W441,""),"")</f>
        <v/>
      </c>
      <c r="GM441" s="233" t="str">
        <f>IF(Deník!$W441&lt;&gt;"",IF(Deník!$AB441=Statistika!$L$104,Deník!$W441,""),"")</f>
        <v/>
      </c>
      <c r="GN441" s="233" t="str">
        <f>IF(Deník!$W441&lt;&gt;"",IF(Deník!$AB441=Statistika!$L$105,Deník!$W441,""),"")</f>
        <v/>
      </c>
      <c r="GO441" s="233" t="str">
        <f>IF(Deník!$W441&lt;&gt;"",IF(Deník!$AB441=Statistika!$L$106,Deník!$W441,""),"")</f>
        <v/>
      </c>
      <c r="GP441" s="233" t="str">
        <f>IF(Deník!$W441&lt;&gt;"",IF(Deník!$AB441=Statistika!$L$107,Deník!$W441,""),"")</f>
        <v/>
      </c>
      <c r="GQ441" s="233" t="str">
        <f>IF(Deník!$W441&lt;&gt;"",IF(Deník!$AB441=Statistika!$L$108,Deník!$W441,""),"")</f>
        <v/>
      </c>
      <c r="GS441" s="233" t="str">
        <f>IF(Deník!$W441&lt;0,IF(Deník!$AC441=Statistika!$F$117,Deník!$W441,""),"")</f>
        <v/>
      </c>
      <c r="GT441" s="233" t="str">
        <f>IF(Deník!$W441&lt;0,IF(Deník!$AC441=Statistika!$F$118,Deník!$W441,""),"")</f>
        <v/>
      </c>
      <c r="GU441" s="233" t="str">
        <f>IF(Deník!$W441&lt;0,IF(Deník!$AC441=Statistika!$F$119,Deník!$W441,""),"")</f>
        <v/>
      </c>
      <c r="GV441" s="233" t="str">
        <f>IF(Deník!$W441&lt;0,IF(Deník!$AC441=Statistika!$F$120,Deník!$W441,""),"")</f>
        <v/>
      </c>
      <c r="GW441" s="233" t="str">
        <f>IF(Deník!$W441&lt;0,IF(Deník!$AC441=Statistika!$F$121,Deník!$W441,""),"")</f>
        <v/>
      </c>
      <c r="GX441" s="233" t="str">
        <f>IF(Deník!$W441&lt;0,IF(Deník!$AC441=Statistika!$F$122,Deník!$W441,""),"")</f>
        <v/>
      </c>
      <c r="GY441" s="233" t="str">
        <f>IF(Deník!$W441&lt;0,IF(Deník!$AC441=Statistika!$F$123,Deník!$W441,""),"")</f>
        <v/>
      </c>
      <c r="GZ441" s="233" t="str">
        <f>IF(Deník!$W441&lt;0,IF(Deník!$AC441=Statistika!$F$124,Deník!$W441,""),"")</f>
        <v/>
      </c>
      <c r="HA441" s="233" t="str">
        <f>IF(Deník!$W441&lt;0,IF(Deník!$AC441=Statistika!$F$125,Deník!$W441,""),"")</f>
        <v/>
      </c>
      <c r="HC441" s="233" t="str">
        <f>IF(Deník!$W441&lt;0,IF(Deník!$AD441=Statistika!$F$133,Deník!$W441,""),"")</f>
        <v/>
      </c>
      <c r="HD441" s="233" t="str">
        <f>IF(Deník!$W441&lt;0,IF(Deník!$AD441=Statistika!$F$134,Deník!$W441,""),"")</f>
        <v/>
      </c>
      <c r="HE441" s="233" t="str">
        <f>IF(Deník!$W441&lt;0,IF(Deník!$AD441=Statistika!$F$135,Deník!$W441,""),"")</f>
        <v/>
      </c>
      <c r="HF441" s="233" t="str">
        <f>IF(Deník!$W441&lt;0,IF(Deník!$AD441=Statistika!$F$136,Deník!$W441,""),"")</f>
        <v/>
      </c>
      <c r="HG441" s="233" t="str">
        <f>IF(Deník!$W441&lt;0,IF(Deník!$AD441=Statistika!$F$137,Deník!$W441,""),"")</f>
        <v/>
      </c>
      <c r="ID441" s="8">
        <f>Tabulka4[[#This Row],[Sloupec3]]</f>
        <v>0</v>
      </c>
      <c r="IE441" s="17" t="str">
        <f>IF(AND([1]Deník!$C441&gt;='[1]Měsíční shrnutí'!$D$1,[1]Deník!$C441&lt;='[1]Měsíční shrnutí'!$F$1),[1]Deník!$X441,"")</f>
        <v/>
      </c>
    </row>
    <row r="442" spans="1:239">
      <c r="A442" s="8">
        <f>Deník!C443</f>
        <v>0</v>
      </c>
      <c r="B442" s="50" t="str">
        <f>Deník!R443</f>
        <v/>
      </c>
      <c r="C442" s="102" t="str">
        <f>IF(AND(Deník!R443&gt;1,Deník!R443&lt;&gt;""),1,"")</f>
        <v/>
      </c>
      <c r="D442" s="102" t="str">
        <f>IF(AND(Deník!R443&lt;=0,Deník!R443&lt;&gt;""),1,"")</f>
        <v/>
      </c>
      <c r="E442" s="103" t="str">
        <f>IF(AND(Deník!R443&gt;=0,Deník!R443&lt;=1),1,"")</f>
        <v/>
      </c>
      <c r="F442" s="79" t="str">
        <f>IF(Deník!R443&lt;&gt;"",Deník!R443+F441,"")</f>
        <v/>
      </c>
      <c r="G442" s="85"/>
      <c r="H442" s="54" t="str">
        <f>IF(MONTH(Deník!$C442)=H$2,IF(AND(Deník!$R442&gt;=0,Deník!$R442&lt;=1),"BE",Deník!$R442),"")</f>
        <v/>
      </c>
      <c r="I442" s="11" t="str">
        <f>IF(MONTH(Deník!$C442)=I$2,IF(AND(Deník!$R442&gt;=0,Deník!$R442&lt;=1),"BE",Deník!$R442),"")</f>
        <v/>
      </c>
      <c r="J442" s="11" t="str">
        <f>IF(MONTH(Deník!$C442)=J$2,IF(AND(Deník!$R442&gt;=0,Deník!$R442&lt;=1),"BE",Deník!$R442),"")</f>
        <v/>
      </c>
      <c r="K442" s="11" t="str">
        <f>IF(MONTH(Deník!$C442)=K$2,IF(AND(Deník!$R442&gt;=0,Deník!$R442&lt;=1),"BE",Deník!$R442),"")</f>
        <v/>
      </c>
      <c r="L442" s="11" t="str">
        <f>IF(MONTH(Deník!$C442)=L$2,IF(AND(Deník!$R442&gt;=0,Deník!$R442&lt;=1),"BE",Deník!$R442),"")</f>
        <v/>
      </c>
      <c r="M442" s="11" t="str">
        <f>IF(MONTH(Deník!$C442)=M$2,IF(AND(Deník!$R442&gt;=0,Deník!$R442&lt;=1),"BE",Deník!$R442),"")</f>
        <v/>
      </c>
      <c r="N442" s="11" t="str">
        <f>IF(MONTH(Deník!$C442)=N$2,IF(AND(Deník!$R442&gt;=0,Deník!$R442&lt;=1),"BE",Deník!$R442),"")</f>
        <v/>
      </c>
      <c r="O442" s="11" t="str">
        <f>IF(MONTH(Deník!$C442)=O$2,IF(AND(Deník!$R442&gt;=0,Deník!$R442&lt;=1),"BE",Deník!$R442),"")</f>
        <v/>
      </c>
      <c r="P442" s="11" t="str">
        <f>IF(MONTH(Deník!$C442)=P$2,IF(AND(Deník!$R442&gt;=0,Deník!$R442&lt;=1),"BE",Deník!$R442),"")</f>
        <v/>
      </c>
      <c r="Q442" s="11" t="str">
        <f>IF(MONTH(Deník!$C442)=Q$2,IF(AND(Deník!$R442&gt;=0,Deník!$R442&lt;=1),"BE",Deník!$R442),"")</f>
        <v/>
      </c>
      <c r="R442" s="11" t="str">
        <f>IF(MONTH(Deník!$C442)=R$2,IF(AND(Deník!$R442&gt;=0,Deník!$R442&lt;=1),"BE",Deník!$R442),"")</f>
        <v/>
      </c>
      <c r="S442" s="57" t="str">
        <f>IF(MONTH(Deník!$C442)=S$2,IF(AND(Deník!$R442&gt;=0,Deník!$R442&lt;=1),"BE",Deník!$R442),"")</f>
        <v/>
      </c>
      <c r="U442" s="12"/>
      <c r="V442" s="12"/>
      <c r="X442" s="600" t="str">
        <f>IF(Deník!$R442&lt;&gt;"",IF(Deník!$B442=Statistika!$F$63,IF(AND(Deník!$R442&gt;=0,Deník!$R442&lt;=1),"BE",Deník!$R442),""),"")</f>
        <v/>
      </c>
      <c r="Y442" s="13" t="str">
        <f>IF(Deník!$R442&lt;&gt;"",IF(Deník!$B442=Statistika!$F$64,IF(AND(Deník!$R442&gt;=0,Deník!$R442&lt;=1),"BE",Deník!$R442),""),"")</f>
        <v/>
      </c>
      <c r="Z442" s="13" t="str">
        <f>IF(Deník!$R442&lt;&gt;"",IF(Deník!$B442=Statistika!$F$65,IF(AND(Deník!$R442&gt;=0,Deník!$R442&lt;=1),"BE",Deník!$R442),""),"")</f>
        <v/>
      </c>
      <c r="AA442" s="13" t="str">
        <f>IF(Deník!$R442&lt;&gt;"",IF(Deník!$B442=Statistika!$F$66,IF(AND(Deník!$R442&gt;=0,Deník!$R442&lt;=1),"BE",Deník!$R442),""),"")</f>
        <v/>
      </c>
      <c r="AB442" s="13" t="str">
        <f>IF(Deník!$R442&lt;&gt;"",IF(Deník!$B442=Statistika!$F$67,IF(AND(Deník!$R442&gt;=0,Deník!$R442&lt;=1),"BE",Deník!$R442),""),"")</f>
        <v/>
      </c>
      <c r="AC442" s="13" t="str">
        <f>IF(Deník!$R442&lt;&gt;"",IF(Deník!$B442=Statistika!$F$68,IF(AND(Deník!$R442&gt;=0,Deník!$R442&lt;=1),"BE",Deník!$R442),""),"")</f>
        <v/>
      </c>
      <c r="AD442" s="13" t="str">
        <f>IF(Deník!$R442&lt;&gt;"",IF(Deník!$B442=Statistika!$F$69,IF(AND(Deník!$R442&gt;=0,Deník!$R442&lt;=1),"BE",Deník!$R442),""),"")</f>
        <v/>
      </c>
      <c r="AE442" s="601" t="str">
        <f>IF(Deník!$R442&lt;&gt;"",IF(Deník!$B442=Statistika!$F$70,IF(AND(Deník!$R442&gt;=0,Deník!$R442&lt;=1),"BE",Deník!$R442),""),"")</f>
        <v/>
      </c>
      <c r="AF442" s="90"/>
      <c r="AG442" s="63" t="str">
        <f>IF(Deník!$R442&lt;&gt;"",IF(Deník!$J442="L",IF(AND(Deník!$R442&gt;=0,Deník!$R442&lt;=1),"BE",Deník!$R442),""),"")</f>
        <v/>
      </c>
      <c r="AH442" s="13" t="str">
        <f>IF(Deník!$R442&lt;&gt;"",IF(Deník!$J442="S",IF(AND(Deník!$R442&gt;=0,Deník!$R442&lt;=1),"BE",Deník!$R442),""),"")</f>
        <v/>
      </c>
      <c r="AI442" s="95"/>
      <c r="AJ442" s="71" t="str">
        <f>IF(Deník!N443&lt;&gt;"",Deník!N443*-1,"")</f>
        <v/>
      </c>
      <c r="AK442" s="88"/>
      <c r="AL442" s="63" t="str">
        <f>IF(WEEKDAY(Deník!$C442,2)=1,IF(AND(Deník!$R442&gt;=0,Deník!$R442&lt;=1),"BE",Deník!$R442),"")</f>
        <v/>
      </c>
      <c r="AM442" s="13" t="str">
        <f>IF(WEEKDAY(Deník!$C442,2)=2,IF(AND(Deník!$R442&gt;=0,Deník!$R442&lt;=1),"BE",Deník!$R442),"")</f>
        <v/>
      </c>
      <c r="AN442" s="13" t="str">
        <f>IF(WEEKDAY(Deník!$C442,2)=3,IF(AND(Deník!$R442&gt;=0,Deník!$R442&lt;=1),"BE",Deník!$R442),"")</f>
        <v/>
      </c>
      <c r="AO442" s="13" t="str">
        <f>IF(WEEKDAY(Deník!$C442,2)=4,IF(AND(Deník!$R442&gt;=0,Deník!$R442&lt;=1),"BE",Deník!$R442),"")</f>
        <v/>
      </c>
      <c r="AP442" s="60" t="str">
        <f>IF(WEEKDAY(Deník!$C442,2)=5,IF(AND(Deník!$R442&gt;=0,Deník!$R442&lt;=1),"BE",Deník!$R442),"")</f>
        <v/>
      </c>
      <c r="AQ442" s="99"/>
      <c r="AR442" s="100">
        <f>Deník!D442</f>
        <v>0</v>
      </c>
      <c r="AS442" s="63" t="str">
        <f>IF(Deník!$D442&lt;&gt;"",IF(AND(Deník!$D442&gt;=AS$2,Deník!$D442&lt;=AS$3),IF(AND(Deník!$R442&gt;=0,Deník!$R442&lt;=1),"BE",Deník!$R442),""),"")</f>
        <v/>
      </c>
      <c r="AT442" s="63" t="str">
        <f>IF(Deník!$D442&lt;&gt;"",IF(AND(Deník!$D442&gt;=AT$2,Deník!$D442&lt;=AT$3),IF(AND(Deník!$R442&gt;=0,Deník!$R442&lt;=1),"BE",Deník!$R442),""),"")</f>
        <v/>
      </c>
      <c r="AU442" s="63" t="str">
        <f>IF(Deník!$D442&lt;&gt;"",IF(AND(Deník!$D442&gt;=AU$2,Deník!$D442&lt;=AU$3),IF(AND(Deník!$R442&gt;=0,Deník!$R442&lt;=1),"BE",Deník!$R442),""),"")</f>
        <v/>
      </c>
      <c r="AV442" s="63" t="str">
        <f>IF(Deník!$D442&lt;&gt;"",IF(AND(Deník!$D442&gt;=AV$2,Deník!$D442&lt;=AV$3),IF(AND(Deník!$R442&gt;=0,Deník!$R442&lt;=1),"BE",Deník!$R442),""),"")</f>
        <v/>
      </c>
      <c r="AW442" s="63" t="str">
        <f>IF(Deník!$D442&lt;&gt;"",IF(AND(Deník!$D442&gt;=AW$2,Deník!$D442&lt;=AW$3),IF(AND(Deník!$R442&gt;=0,Deník!$R442&lt;=1),"BE",Deník!$R442),""),"")</f>
        <v/>
      </c>
      <c r="AX442" s="63" t="str">
        <f>IF(Deník!$D442&lt;&gt;"",IF(AND(Deník!$D442&gt;=AX$2,Deník!$D442&lt;=AX$3),IF(AND(Deník!$R442&gt;=0,Deník!$R442&lt;=1),"BE",Deník!$R442),""),"")</f>
        <v/>
      </c>
      <c r="AY442" s="63" t="str">
        <f>IF(Deník!$D442&lt;&gt;"",IF(AND(Deník!$D442&gt;=AY$2,Deník!$D442&lt;=AY$3),IF(AND(Deník!$R442&gt;=0,Deník!$R442&lt;=1),"BE",Deník!$R442),""),"")</f>
        <v/>
      </c>
      <c r="AZ442" s="63" t="str">
        <f>IF(Deník!$D442&lt;&gt;"",IF(AND(Deník!$D442&gt;=AZ$2,Deník!$D442&lt;=AZ$3),IF(AND(Deník!$R442&gt;=0,Deník!$R442&lt;=1),"BE",Deník!$R442),""),"")</f>
        <v/>
      </c>
      <c r="BA442" s="63" t="str">
        <f>IF(Deník!$D442&lt;&gt;"",IF(AND(Deník!$D442&gt;=BA$2,Deník!$D442&lt;=BA$3),IF(AND(Deník!$R442&gt;=0,Deník!$R442&lt;=1),"BE",Deník!$R442),""),"")</f>
        <v/>
      </c>
      <c r="BB442" s="63" t="str">
        <f>IF(Deník!$D442&lt;&gt;"",IF(AND(Deník!$D442&gt;=BB$2,Deník!$D442&lt;=BB$3),IF(AND(Deník!$R442&gt;=0,Deník!$R442&lt;=1),"BE",Deník!$R442),""),"")</f>
        <v/>
      </c>
      <c r="BC442" s="71" t="str">
        <f>IF(Deník!$D442&lt;&gt;"",IF(AND(Deník!$D442&gt;=BC$2,Deník!$D442&lt;=BC$3),IF(AND(Deník!$R442&gt;=0,Deník!$R442&lt;=1),"BE",Deník!$R442),""),"")</f>
        <v/>
      </c>
      <c r="BD442" s="20" t="str">
        <f>IF(Deník!$J443="S",(Deník!$M443-Deník!$K443),IF(Deník!$J443="L",(Deník!$K443-Deník!$M443),""))</f>
        <v/>
      </c>
      <c r="BE442" s="20" t="str">
        <f>IF(Deník!$J443="S",(Deník!$K443-Deník!$O443),IF(Deník!$J443="L",(Deník!$O443-Deník!$K443),""))</f>
        <v/>
      </c>
      <c r="BF442" s="20" t="str">
        <f>IF(Deník!$J443="S",(Deník!$K443-Deník!$L443),IF(Deník!$J443="L",(Deník!$L443-Deník!$K443),""))</f>
        <v/>
      </c>
      <c r="BG442" s="20" t="str">
        <f>IF(Deník!$J443="S",(Deník!$K443-Deník!$S443),IF(Deník!$J443="L",(Deník!$S443-Deník!$K443),""))</f>
        <v/>
      </c>
      <c r="BH442" s="20" t="str">
        <f>IF(Deník!$J443="S",(Deník!$K443-Deník!$U443),IF(Deník!$J443="L",(Deník!$U443-Deník!$K443),""))</f>
        <v/>
      </c>
      <c r="BI442" s="20" t="str">
        <f>IF(Deník!$R442&gt;1,Deník!$R442,"")</f>
        <v/>
      </c>
      <c r="BJ442" s="20" t="str">
        <f>IF(Deník!$R442&lt;0,Deník!$R442,"")</f>
        <v/>
      </c>
      <c r="BK442" s="17"/>
      <c r="BM442" s="233" t="str">
        <f>IF(Deník!$R442&lt;&gt;"",IF(Deník!$Y442=Statistika!$F$78,IF(AND(Deník!$R442&gt;=0,Deník!$R442&lt;=1),"BE",Deník!$R442),""),"")</f>
        <v/>
      </c>
      <c r="BN442" s="233" t="str">
        <f>IF(Deník!$R442&lt;&gt;"",IF(Deník!$Y442=Statistika!$F$79,IF(AND(Deník!$R442&gt;=0,Deník!$R442&lt;=1),"BE",Deník!$R442),""),"")</f>
        <v/>
      </c>
      <c r="BO442" s="233" t="str">
        <f>IF(Deník!$R442&lt;&gt;"",IF(Deník!$Y442=Statistika!$F$80,IF(AND(Deník!$R442&gt;=0,Deník!$R442&lt;=1),"BE",Deník!$R442),""),"")</f>
        <v/>
      </c>
      <c r="BP442" s="233" t="str">
        <f>IF(Deník!$R442&lt;&gt;"",IF(Deník!$Y442=Statistika!$F$81,IF(AND(Deník!$R442&gt;=0,Deník!$R442&lt;=1),"BE",Deník!$R442),""),"")</f>
        <v/>
      </c>
      <c r="BQ442" s="233" t="str">
        <f>IF(Deník!$R442&lt;&gt;"",IF(Deník!$Y442=Statistika!$F$82,IF(AND(Deník!$R442&gt;=0,Deník!$R442&lt;=1),"BE",Deník!$R442),""),"")</f>
        <v/>
      </c>
      <c r="BR442" s="233" t="str">
        <f>IF(Deník!$R442&lt;&gt;"",IF(Deník!$Y442=Statistika!$F$83,IF(AND(Deník!$R442&gt;=0,Deník!$R442&lt;=1),"BE",Deník!$R442),""),"")</f>
        <v/>
      </c>
      <c r="BS442" s="233" t="str">
        <f>IF(Deník!$R442&lt;&gt;"",IF(Deník!$Y442=Statistika!$F$84,IF(AND(Deník!$R442&gt;=0,Deník!$R442&lt;=1),"BE",Deník!$R442),""),"")</f>
        <v/>
      </c>
      <c r="BT442" s="233" t="str">
        <f>IF(Deník!$R442&lt;&gt;"",IF(Deník!$Y442=Statistika!$F$85,IF(AND(Deník!$R442&gt;=0,Deník!$R442&lt;=1),"BE",Deník!$R442),""),"")</f>
        <v/>
      </c>
      <c r="BU442" s="233" t="str">
        <f>IF(Deník!$R442&lt;&gt;"",IF(Deník!$Y442=Statistika!$F$86,IF(AND(Deník!$R442&gt;=0,Deník!$R442&lt;=1),"BE",Deník!$R442),""),"")</f>
        <v/>
      </c>
      <c r="BV442" s="233" t="str">
        <f>IF(Deník!$R442&lt;&gt;"",IF(Deník!$Y442=Statistika!$F$87,IF(AND(Deník!$R442&gt;=0,Deník!$R442&lt;=1),"BE",Deník!$R442),""),"")</f>
        <v/>
      </c>
      <c r="BW442" s="233" t="str">
        <f>IF(Deník!$R442&lt;&gt;"",IF(Deník!$Y442=Statistika!$F$88,IF(AND(Deník!$R442&gt;=0,Deník!$R442&lt;=1),"BE",Deník!$R442),""),"")</f>
        <v/>
      </c>
      <c r="BX442" s="233" t="str">
        <f>IF(Deník!$R442&lt;&gt;"",IF(Deník!$Y442=Statistika!$F$89,IF(AND(Deník!$R442&gt;=0,Deník!$R442&lt;=1),"BE",Deník!$R442),""),"")</f>
        <v/>
      </c>
      <c r="BY442" s="233" t="str">
        <f>IF(Deník!$R442&lt;&gt;"",IF(Deník!$Y442=Statistika!$F$90,IF(AND(Deník!$R442&gt;=0,Deník!$R442&lt;=1),"BE",Deník!$R442),""),"")</f>
        <v/>
      </c>
      <c r="BZ442" s="233" t="str">
        <f>IF(Deník!$R442&lt;&gt;"",IF(Deník!$Y442=Statistika!$F$91,IF(AND(Deník!$R442&gt;=0,Deník!$R442&lt;=1),"BE",Deník!$R442),""),"")</f>
        <v/>
      </c>
      <c r="CA442" s="233"/>
      <c r="CB442" s="233" t="str">
        <f>IF(Deník!$R442&lt;&gt;"",IF(Deník!$AB442="SL",IF(AND(Deník!$R442&gt;=0,Deník!$R442&lt;=1),"BE",Deník!$R442),""),"")</f>
        <v/>
      </c>
      <c r="CC442" s="233" t="str">
        <f>IF(Deník!$R442&lt;&gt;"",IF(Deník!$AB442="BE10",IF(AND(Deník!$R442&gt;=0,Deník!$R442&lt;=1),"BE",Deník!$R442),""),"")</f>
        <v/>
      </c>
      <c r="CD442" s="233" t="str">
        <f>IF(Deník!$R442&lt;&gt;"",IF(Deník!$AB442="BE15",IF(AND(Deník!$R442&gt;=0,Deník!$R442&lt;=1),"BE",Deník!$R442),""),"")</f>
        <v/>
      </c>
      <c r="CE442" s="233" t="str">
        <f>IF(Deník!$R442&lt;&gt;"",IF(Deník!$AB442="BE20",IF(AND(Deník!$R442&gt;=0,Deník!$R442&lt;=1),"BE",Deník!$R442),""),"")</f>
        <v/>
      </c>
      <c r="CF442" s="233" t="str">
        <f>IF(Deník!$R442&lt;&gt;"",IF(Deník!$AB442="TP1",IF(AND(Deník!$R442&gt;=0,Deník!$R442&lt;=1),"BE",Deník!$R442),""),"")</f>
        <v/>
      </c>
      <c r="CG442" s="233" t="str">
        <f>IF(Deník!$R442&lt;&gt;"",IF(Deník!$AB442="TP2",IF(AND(Deník!$R442&gt;=0,Deník!$R442&lt;=1),"BE",Deník!$R442),""),"")</f>
        <v/>
      </c>
      <c r="CH442" s="233" t="str">
        <f>IF(Deník!$R442&lt;&gt;"",IF(Deník!$AB442="TP3",IF(AND(Deník!$R442&gt;=0,Deník!$R442&lt;=1),"BE",Deník!$R442),""),"")</f>
        <v/>
      </c>
      <c r="CI442" s="233" t="str">
        <f>IF(Deník!$R442&lt;&gt;"",IF(Deník!$AB442="Trailing SL",IF(AND(Deník!$R442&gt;=0,Deník!$R442&lt;=1),"BE",Deník!$R442),""),"")</f>
        <v/>
      </c>
      <c r="CJ442" s="233" t="str">
        <f>IF(Deník!$R442&lt;&gt;"",IF(Deník!$AB442="Manual",IF(AND(Deník!$R442&gt;=0,Deník!$R442&lt;=1),"BE",Deník!$R442),""),"")</f>
        <v/>
      </c>
      <c r="CK442" s="233"/>
      <c r="CL442" s="233" t="str">
        <f>IF(Deník!$R442&lt;0,IF(Deník!$AC442=Statistika!$F$117,Deník!$R442,""),"")</f>
        <v/>
      </c>
      <c r="CM442" s="233" t="str">
        <f>IF(Deník!$R442&lt;0,IF(Deník!$AC442=Statistika!$F$118,Deník!$R442,""),"")</f>
        <v/>
      </c>
      <c r="CN442" s="233" t="str">
        <f>IF(Deník!$R442&lt;0,IF(Deník!$AC442=Statistika!$F$119,Deník!$R442,""),"")</f>
        <v/>
      </c>
      <c r="CO442" s="233" t="str">
        <f>IF(Deník!$R442&lt;0,IF(Deník!$AC442=Statistika!$F$120,Deník!$R442,""),"")</f>
        <v/>
      </c>
      <c r="CP442" s="233" t="str">
        <f>IF(Deník!$R442&lt;0,IF(Deník!$AC442=Statistika!$F$121,Deník!$R442,""),"")</f>
        <v/>
      </c>
      <c r="CQ442" s="233" t="str">
        <f>IF(Deník!$R442&lt;0,IF(Deník!$AC442=Statistika!$F$122,Deník!$R442,""),"")</f>
        <v/>
      </c>
      <c r="CR442" s="233" t="str">
        <f>IF(Deník!$R442&lt;0,IF(Deník!$AC442=Statistika!$F$123,Deník!$R442,""),"")</f>
        <v/>
      </c>
      <c r="CS442" s="233" t="str">
        <f>IF(Deník!$R442&lt;0,IF(Deník!$AC442=Statistika!$F$124,Deník!$R442,""),"")</f>
        <v/>
      </c>
      <c r="CT442" s="233" t="str">
        <f>IF(Deník!$R442&lt;0,IF(Deník!$AC442=Statistika!$F$125,Deník!$R442,""),"")</f>
        <v/>
      </c>
      <c r="CU442" s="233"/>
      <c r="CV442" s="233" t="str">
        <f>IF(Deník!$R442&lt;0,IF(Deník!$AD442=$CV$2,Deník!$R442,""),"")</f>
        <v/>
      </c>
      <c r="CW442" s="233" t="str">
        <f>IF(Deník!$R442&lt;0,IF(Deník!$AD442=$CW$2,Deník!$R442,""),"")</f>
        <v/>
      </c>
      <c r="CX442" s="233" t="str">
        <f>IF(Deník!$R442&lt;0,IF(Deník!$AD442=$CX$2,Deník!$R442,""),"")</f>
        <v/>
      </c>
      <c r="CY442" s="233" t="str">
        <f>IF(Deník!$R442&lt;0,IF(Deník!$AD442=$CY$2,Deník!$R442,""),"")</f>
        <v/>
      </c>
      <c r="CZ442" s="233" t="str">
        <f>IF(Deník!$R442&lt;0,IF(Deník!$AD442=$CZ$2,Deník!$R442,""),"")</f>
        <v/>
      </c>
      <c r="DL442" s="221">
        <f t="shared" si="18"/>
        <v>93847.029999999984</v>
      </c>
      <c r="DM442" s="220">
        <f t="shared" si="17"/>
        <v>-6.1529700000000132E-2</v>
      </c>
      <c r="DO442" s="50">
        <f>Deník!W443</f>
        <v>0</v>
      </c>
      <c r="DP442" s="102" t="str">
        <f>IF(AND(Deník!W443&gt;0),1,"")</f>
        <v/>
      </c>
      <c r="DQ442" s="102">
        <f>IF(AND(Deník!W443&lt;=0),1,"")</f>
        <v>1</v>
      </c>
      <c r="DR442" s="227"/>
      <c r="DS442" s="228"/>
      <c r="DT442" s="85"/>
      <c r="DU442" s="54">
        <f>IF(MONTH(Deník!$C442)=DU$2,Deník!$W442,"")</f>
        <v>0</v>
      </c>
      <c r="DV442" s="222" t="str">
        <f>IF(MONTH(Deník!$C442)=DV$2,Deník!$W442,"")</f>
        <v/>
      </c>
      <c r="DW442" s="222" t="str">
        <f>IF(MONTH(Deník!$C442)=DW$2,Deník!$W442,"")</f>
        <v/>
      </c>
      <c r="DX442" s="222" t="str">
        <f>IF(MONTH(Deník!$C442)=DX$2,Deník!$W442,"")</f>
        <v/>
      </c>
      <c r="DY442" s="222" t="str">
        <f>IF(MONTH(Deník!$C442)=DY$2,Deník!$W442,"")</f>
        <v/>
      </c>
      <c r="DZ442" s="222" t="str">
        <f>IF(MONTH(Deník!$C442)=DZ$2,Deník!$W442,"")</f>
        <v/>
      </c>
      <c r="EA442" s="222" t="str">
        <f>IF(MONTH(Deník!$C442)=EA$2,Deník!$W442,"")</f>
        <v/>
      </c>
      <c r="EB442" s="222" t="str">
        <f>IF(MONTH(Deník!$C442)=EB$2,Deník!$W442,"")</f>
        <v/>
      </c>
      <c r="EC442" s="222" t="str">
        <f>IF(MONTH(Deník!$C442)=EC$2,Deník!$W442,"")</f>
        <v/>
      </c>
      <c r="ED442" s="222" t="str">
        <f>IF(MONTH(Deník!$C442)=ED$2,Deník!$W442,"")</f>
        <v/>
      </c>
      <c r="EE442" s="222" t="str">
        <f>IF(MONTH(Deník!$C442)=EE$2,Deník!$W442,"")</f>
        <v/>
      </c>
      <c r="EF442" s="222" t="str">
        <f>IF(MONTH(Deník!$C442)=EF$2,Deník!$W442,"")</f>
        <v/>
      </c>
      <c r="EI442" s="600" t="str">
        <f>IF(Deník!$W442&lt;&gt;"",IF(Deník!$B442=Statistika!$F$63,Deník!$W442,""),"")</f>
        <v/>
      </c>
      <c r="EJ442" s="13" t="str">
        <f>IF(Deník!$W442&lt;&gt;"",IF(Deník!$B442=Statistika!$F$64,Deník!$W442,""),"")</f>
        <v/>
      </c>
      <c r="EK442" s="13" t="str">
        <f>IF(Deník!$W442&lt;&gt;"",IF(Deník!$B442=Statistika!$F$65,Deník!$W442,""),"")</f>
        <v/>
      </c>
      <c r="EL442" s="13" t="str">
        <f>IF(Deník!$W442&lt;&gt;"",IF(Deník!$B442=Statistika!$F$66,Deník!$W442,""),"")</f>
        <v/>
      </c>
      <c r="EM442" s="13" t="str">
        <f>IF(Deník!$W442&lt;&gt;"",IF(Deník!$B442=Statistika!$F$67,Deník!$W442,""),"")</f>
        <v/>
      </c>
      <c r="EN442" s="13" t="str">
        <f>IF(Deník!$W442&lt;&gt;"",IF(Deník!$B442=Statistika!$F$68,Deník!$W442,""),"")</f>
        <v/>
      </c>
      <c r="EO442" s="13" t="str">
        <f>IF(Deník!$W442&lt;&gt;"",IF(Deník!$B442=Statistika!$F$69,Deník!$W442,""),"")</f>
        <v/>
      </c>
      <c r="EP442" s="601" t="str">
        <f>IF(Deník!$W442&lt;&gt;"",IF(Deník!$B442=Statistika!$F$70,Deník!$W442,""),"")</f>
        <v/>
      </c>
      <c r="EQ442" s="90"/>
      <c r="ER442" s="63" t="str">
        <f>IF(Deník!$W442&lt;&gt;"",IF(Deník!$J442="L",Deník!$W442,""),"")</f>
        <v/>
      </c>
      <c r="ES442" s="13" t="str">
        <f>IF(Deník!$W442&lt;&gt;"",IF(Deník!$J442="S",Deník!$W442,""),"")</f>
        <v/>
      </c>
      <c r="ET442" s="95"/>
      <c r="EU442" s="88"/>
      <c r="EV442" s="63" t="str">
        <f>IF(WEEKDAY(Deník!$C442,2)=1,Deník!$W442,"")</f>
        <v/>
      </c>
      <c r="EW442" s="13" t="str">
        <f>IF(WEEKDAY(Deník!$C442,2)=2,Deník!$W442,"")</f>
        <v/>
      </c>
      <c r="EX442" s="13" t="str">
        <f>IF(WEEKDAY(Deník!$C442,2)=3,Deník!$W442,"")</f>
        <v/>
      </c>
      <c r="EY442" s="13" t="str">
        <f>IF(WEEKDAY(Deník!$C442,2)=4,Deník!$W442,"")</f>
        <v/>
      </c>
      <c r="EZ442" s="60" t="str">
        <f>IF(WEEKDAY(Deník!$C442,2)=5,Deník!$W442,"")</f>
        <v/>
      </c>
      <c r="FA442" s="99"/>
      <c r="FB442" s="100">
        <f>Deník!D442</f>
        <v>0</v>
      </c>
      <c r="FC442" s="63">
        <f>IF($FB442&lt;&gt;"",IF(AND($FB442&gt;=FC$2,$FB442&lt;=FC$3),Deník!$W442,""))</f>
        <v>0</v>
      </c>
      <c r="FD442" s="63" t="str">
        <f>IF($FB442&lt;&gt;"",IF(AND($FB442&gt;=FD$2,$FB442&lt;=FD$3),Deník!$W442,""))</f>
        <v/>
      </c>
      <c r="FE442" s="63" t="str">
        <f>IF($FB442&lt;&gt;"",IF(AND($FB442&gt;=FE$2,$FB442&lt;=FE$3),Deník!$W442,""))</f>
        <v/>
      </c>
      <c r="FF442" s="63" t="str">
        <f>IF($FB442&lt;&gt;"",IF(AND($FB442&gt;=FF$2,$FB442&lt;=FF$3),Deník!$W442,""))</f>
        <v/>
      </c>
      <c r="FG442" s="63" t="str">
        <f>IF($FB442&lt;&gt;"",IF(AND($FB442&gt;=FG$2,$FB442&lt;=FG$3),Deník!$W442,""))</f>
        <v/>
      </c>
      <c r="FH442" s="63" t="str">
        <f>IF($FB442&lt;&gt;"",IF(AND($FB442&gt;=FH$2,$FB442&lt;=FH$3),Deník!$W442,""))</f>
        <v/>
      </c>
      <c r="FI442" s="63" t="str">
        <f>IF($FB442&lt;&gt;"",IF(AND($FB442&gt;=FI$2,$FB442&lt;=FI$3),Deník!$W442,""))</f>
        <v/>
      </c>
      <c r="FJ442" s="63" t="str">
        <f>IF($FB442&lt;&gt;"",IF(AND($FB442&gt;=FJ$2,$FB442&lt;=FJ$3),Deník!$W442,""))</f>
        <v/>
      </c>
      <c r="FK442" s="63" t="str">
        <f>IF($FB442&lt;&gt;"",IF(AND($FB442&gt;=FK$2,$FB442&lt;=FK$3),Deník!$W442,""))</f>
        <v/>
      </c>
      <c r="FL442" s="63" t="str">
        <f>IF($FB442&lt;&gt;"",IF(AND($FB442&gt;=FL$2,$FB442&lt;=FL$3),Deník!$W442,""))</f>
        <v/>
      </c>
      <c r="FM442" s="63" t="str">
        <f>IF($FB442&lt;&gt;"",IF(AND($FB442&gt;=FM$2,$FB442&lt;=FM$3),Deník!$W442,""))</f>
        <v/>
      </c>
      <c r="FN442" s="13"/>
      <c r="FO442" s="20" t="str">
        <f>IF(Deník!$W442&gt;1,Deník!$W442,"")</f>
        <v/>
      </c>
      <c r="FP442" s="20" t="str">
        <f>IF(Deník!$W442&lt;0,Deník!$W442,"")</f>
        <v/>
      </c>
      <c r="FQ442" s="17"/>
      <c r="FS442" s="233"/>
      <c r="FT442" s="233" t="str">
        <f>IF(Deník!$W442&lt;&gt;"",IF(Deník!$Y442=Statistika!$F$78,Deník!$W442,""),"")</f>
        <v/>
      </c>
      <c r="FU442" s="233" t="str">
        <f>IF(Deník!$W442&lt;&gt;"",IF(Deník!$Y442=Statistika!$F$79,Deník!$W442,""),"")</f>
        <v/>
      </c>
      <c r="FV442" s="233" t="str">
        <f>IF(Deník!$W442&lt;&gt;"",IF(Deník!$Y442=Statistika!$F$80,Deník!$W442,""),"")</f>
        <v/>
      </c>
      <c r="FW442" s="233" t="str">
        <f>IF(Deník!$W442&lt;&gt;"",IF(Deník!$Y442=Statistika!$F$81,Deník!$W442,""),"")</f>
        <v/>
      </c>
      <c r="FX442" s="233" t="str">
        <f>IF(Deník!$W442&lt;&gt;"",IF(Deník!$Y442=Statistika!$F$82,Deník!$W442,""),"")</f>
        <v/>
      </c>
      <c r="FY442" s="233" t="str">
        <f>IF(Deník!$W442&lt;&gt;"",IF(Deník!$Y442=Statistika!$F$83,Deník!$W442,""),"")</f>
        <v/>
      </c>
      <c r="FZ442" s="233" t="str">
        <f>IF(Deník!$W442&lt;&gt;"",IF(Deník!$Y442=Statistika!$F$84,Deník!$W442,""),"")</f>
        <v/>
      </c>
      <c r="GA442" s="233" t="str">
        <f>IF(Deník!$W442&lt;&gt;"",IF(Deník!$Y442=Statistika!$F$85,Deník!$W442,""),"")</f>
        <v/>
      </c>
      <c r="GB442" s="233" t="str">
        <f>IF(Deník!$W442&lt;&gt;"",IF(Deník!$Y442=Statistika!$F$86,Deník!$W442,""),"")</f>
        <v/>
      </c>
      <c r="GC442" s="233" t="str">
        <f>IF(Deník!$W442&lt;&gt;"",IF(Deník!$Y442=Statistika!$F$87,Deník!$W442,""),"")</f>
        <v/>
      </c>
      <c r="GD442" s="233" t="str">
        <f>IF(Deník!$W442&lt;&gt;"",IF(Deník!$Y442=Statistika!$F$88,Deník!$W442,""),"")</f>
        <v/>
      </c>
      <c r="GE442" s="233" t="str">
        <f>IF(Deník!$W442&lt;&gt;"",IF(Deník!$Y442=Statistika!$F$89,Deník!$W442,""),"")</f>
        <v/>
      </c>
      <c r="GF442" s="233" t="str">
        <f>IF(Deník!$W442&lt;&gt;"",IF(Deník!$Y442=Statistika!$F$90,Deník!$W442,""),"")</f>
        <v/>
      </c>
      <c r="GG442" s="233" t="str">
        <f>IF(Deník!$W442&lt;&gt;"",IF(Deník!$Y442=Statistika!$F$91,Deník!$W442,""),"")</f>
        <v/>
      </c>
      <c r="GH442" s="233"/>
      <c r="GI442" s="233" t="str">
        <f>IF(Deník!$W442&lt;&gt;"",IF(Deník!$AB442=Statistika!$L$100,Deník!$W442,""),"")</f>
        <v/>
      </c>
      <c r="GJ442" s="233" t="str">
        <f>IF(Deník!$W442&lt;&gt;"",IF(Deník!$AB442=Statistika!$L$101,Deník!$W442,""),"")</f>
        <v/>
      </c>
      <c r="GK442" s="233" t="str">
        <f>IF(Deník!$W442&lt;&gt;"",IF(Deník!$AB442=Statistika!$L$102,Deník!$W442,""),"")</f>
        <v/>
      </c>
      <c r="GL442" s="233" t="str">
        <f>IF(Deník!$W442&lt;&gt;"",IF(Deník!$AB442=Statistika!$L$103,Deník!$W442,""),"")</f>
        <v/>
      </c>
      <c r="GM442" s="233" t="str">
        <f>IF(Deník!$W442&lt;&gt;"",IF(Deník!$AB442=Statistika!$L$104,Deník!$W442,""),"")</f>
        <v/>
      </c>
      <c r="GN442" s="233" t="str">
        <f>IF(Deník!$W442&lt;&gt;"",IF(Deník!$AB442=Statistika!$L$105,Deník!$W442,""),"")</f>
        <v/>
      </c>
      <c r="GO442" s="233" t="str">
        <f>IF(Deník!$W442&lt;&gt;"",IF(Deník!$AB442=Statistika!$L$106,Deník!$W442,""),"")</f>
        <v/>
      </c>
      <c r="GP442" s="233" t="str">
        <f>IF(Deník!$W442&lt;&gt;"",IF(Deník!$AB442=Statistika!$L$107,Deník!$W442,""),"")</f>
        <v/>
      </c>
      <c r="GQ442" s="233" t="str">
        <f>IF(Deník!$W442&lt;&gt;"",IF(Deník!$AB442=Statistika!$L$108,Deník!$W442,""),"")</f>
        <v/>
      </c>
      <c r="GS442" s="233" t="str">
        <f>IF(Deník!$W442&lt;0,IF(Deník!$AC442=Statistika!$F$117,Deník!$W442,""),"")</f>
        <v/>
      </c>
      <c r="GT442" s="233" t="str">
        <f>IF(Deník!$W442&lt;0,IF(Deník!$AC442=Statistika!$F$118,Deník!$W442,""),"")</f>
        <v/>
      </c>
      <c r="GU442" s="233" t="str">
        <f>IF(Deník!$W442&lt;0,IF(Deník!$AC442=Statistika!$F$119,Deník!$W442,""),"")</f>
        <v/>
      </c>
      <c r="GV442" s="233" t="str">
        <f>IF(Deník!$W442&lt;0,IF(Deník!$AC442=Statistika!$F$120,Deník!$W442,""),"")</f>
        <v/>
      </c>
      <c r="GW442" s="233" t="str">
        <f>IF(Deník!$W442&lt;0,IF(Deník!$AC442=Statistika!$F$121,Deník!$W442,""),"")</f>
        <v/>
      </c>
      <c r="GX442" s="233" t="str">
        <f>IF(Deník!$W442&lt;0,IF(Deník!$AC442=Statistika!$F$122,Deník!$W442,""),"")</f>
        <v/>
      </c>
      <c r="GY442" s="233" t="str">
        <f>IF(Deník!$W442&lt;0,IF(Deník!$AC442=Statistika!$F$123,Deník!$W442,""),"")</f>
        <v/>
      </c>
      <c r="GZ442" s="233" t="str">
        <f>IF(Deník!$W442&lt;0,IF(Deník!$AC442=Statistika!$F$124,Deník!$W442,""),"")</f>
        <v/>
      </c>
      <c r="HA442" s="233" t="str">
        <f>IF(Deník!$W442&lt;0,IF(Deník!$AC442=Statistika!$F$125,Deník!$W442,""),"")</f>
        <v/>
      </c>
      <c r="HC442" s="233" t="str">
        <f>IF(Deník!$W442&lt;0,IF(Deník!$AD442=Statistika!$F$133,Deník!$W442,""),"")</f>
        <v/>
      </c>
      <c r="HD442" s="233" t="str">
        <f>IF(Deník!$W442&lt;0,IF(Deník!$AD442=Statistika!$F$134,Deník!$W442,""),"")</f>
        <v/>
      </c>
      <c r="HE442" s="233" t="str">
        <f>IF(Deník!$W442&lt;0,IF(Deník!$AD442=Statistika!$F$135,Deník!$W442,""),"")</f>
        <v/>
      </c>
      <c r="HF442" s="233" t="str">
        <f>IF(Deník!$W442&lt;0,IF(Deník!$AD442=Statistika!$F$136,Deník!$W442,""),"")</f>
        <v/>
      </c>
      <c r="HG442" s="233" t="str">
        <f>IF(Deník!$W442&lt;0,IF(Deník!$AD442=Statistika!$F$137,Deník!$W442,""),"")</f>
        <v/>
      </c>
      <c r="ID442" s="8">
        <f>Tabulka4[[#This Row],[Sloupec3]]</f>
        <v>0</v>
      </c>
      <c r="IE442" s="17" t="str">
        <f>IF(AND([1]Deník!$C442&gt;='[1]Měsíční shrnutí'!$D$1,[1]Deník!$C442&lt;='[1]Měsíční shrnutí'!$F$1),[1]Deník!$X442,"")</f>
        <v/>
      </c>
    </row>
    <row r="443" spans="1:239">
      <c r="A443" s="8">
        <f>Deník!C444</f>
        <v>0</v>
      </c>
      <c r="B443" s="50" t="str">
        <f>Deník!R444</f>
        <v/>
      </c>
      <c r="C443" s="102" t="str">
        <f>IF(AND(Deník!R444&gt;1,Deník!R444&lt;&gt;""),1,"")</f>
        <v/>
      </c>
      <c r="D443" s="102" t="str">
        <f>IF(AND(Deník!R444&lt;=0,Deník!R444&lt;&gt;""),1,"")</f>
        <v/>
      </c>
      <c r="E443" s="103" t="str">
        <f>IF(AND(Deník!R444&gt;=0,Deník!R444&lt;=1),1,"")</f>
        <v/>
      </c>
      <c r="F443" s="79" t="str">
        <f>IF(Deník!R444&lt;&gt;"",Deník!R444+F442,"")</f>
        <v/>
      </c>
      <c r="G443" s="85"/>
      <c r="H443" s="54" t="str">
        <f>IF(MONTH(Deník!$C443)=H$2,IF(AND(Deník!$R443&gt;=0,Deník!$R443&lt;=1),"BE",Deník!$R443),"")</f>
        <v/>
      </c>
      <c r="I443" s="11" t="str">
        <f>IF(MONTH(Deník!$C443)=I$2,IF(AND(Deník!$R443&gt;=0,Deník!$R443&lt;=1),"BE",Deník!$R443),"")</f>
        <v/>
      </c>
      <c r="J443" s="11" t="str">
        <f>IF(MONTH(Deník!$C443)=J$2,IF(AND(Deník!$R443&gt;=0,Deník!$R443&lt;=1),"BE",Deník!$R443),"")</f>
        <v/>
      </c>
      <c r="K443" s="11" t="str">
        <f>IF(MONTH(Deník!$C443)=K$2,IF(AND(Deník!$R443&gt;=0,Deník!$R443&lt;=1),"BE",Deník!$R443),"")</f>
        <v/>
      </c>
      <c r="L443" s="11" t="str">
        <f>IF(MONTH(Deník!$C443)=L$2,IF(AND(Deník!$R443&gt;=0,Deník!$R443&lt;=1),"BE",Deník!$R443),"")</f>
        <v/>
      </c>
      <c r="M443" s="11" t="str">
        <f>IF(MONTH(Deník!$C443)=M$2,IF(AND(Deník!$R443&gt;=0,Deník!$R443&lt;=1),"BE",Deník!$R443),"")</f>
        <v/>
      </c>
      <c r="N443" s="11" t="str">
        <f>IF(MONTH(Deník!$C443)=N$2,IF(AND(Deník!$R443&gt;=0,Deník!$R443&lt;=1),"BE",Deník!$R443),"")</f>
        <v/>
      </c>
      <c r="O443" s="11" t="str">
        <f>IF(MONTH(Deník!$C443)=O$2,IF(AND(Deník!$R443&gt;=0,Deník!$R443&lt;=1),"BE",Deník!$R443),"")</f>
        <v/>
      </c>
      <c r="P443" s="11" t="str">
        <f>IF(MONTH(Deník!$C443)=P$2,IF(AND(Deník!$R443&gt;=0,Deník!$R443&lt;=1),"BE",Deník!$R443),"")</f>
        <v/>
      </c>
      <c r="Q443" s="11" t="str">
        <f>IF(MONTH(Deník!$C443)=Q$2,IF(AND(Deník!$R443&gt;=0,Deník!$R443&lt;=1),"BE",Deník!$R443),"")</f>
        <v/>
      </c>
      <c r="R443" s="11" t="str">
        <f>IF(MONTH(Deník!$C443)=R$2,IF(AND(Deník!$R443&gt;=0,Deník!$R443&lt;=1),"BE",Deník!$R443),"")</f>
        <v/>
      </c>
      <c r="S443" s="57" t="str">
        <f>IF(MONTH(Deník!$C443)=S$2,IF(AND(Deník!$R443&gt;=0,Deník!$R443&lt;=1),"BE",Deník!$R443),"")</f>
        <v/>
      </c>
      <c r="U443" s="12"/>
      <c r="V443" s="12"/>
      <c r="X443" s="600" t="str">
        <f>IF(Deník!$R443&lt;&gt;"",IF(Deník!$B443=Statistika!$F$63,IF(AND(Deník!$R443&gt;=0,Deník!$R443&lt;=1),"BE",Deník!$R443),""),"")</f>
        <v/>
      </c>
      <c r="Y443" s="13" t="str">
        <f>IF(Deník!$R443&lt;&gt;"",IF(Deník!$B443=Statistika!$F$64,IF(AND(Deník!$R443&gt;=0,Deník!$R443&lt;=1),"BE",Deník!$R443),""),"")</f>
        <v/>
      </c>
      <c r="Z443" s="13" t="str">
        <f>IF(Deník!$R443&lt;&gt;"",IF(Deník!$B443=Statistika!$F$65,IF(AND(Deník!$R443&gt;=0,Deník!$R443&lt;=1),"BE",Deník!$R443),""),"")</f>
        <v/>
      </c>
      <c r="AA443" s="13" t="str">
        <f>IF(Deník!$R443&lt;&gt;"",IF(Deník!$B443=Statistika!$F$66,IF(AND(Deník!$R443&gt;=0,Deník!$R443&lt;=1),"BE",Deník!$R443),""),"")</f>
        <v/>
      </c>
      <c r="AB443" s="13" t="str">
        <f>IF(Deník!$R443&lt;&gt;"",IF(Deník!$B443=Statistika!$F$67,IF(AND(Deník!$R443&gt;=0,Deník!$R443&lt;=1),"BE",Deník!$R443),""),"")</f>
        <v/>
      </c>
      <c r="AC443" s="13" t="str">
        <f>IF(Deník!$R443&lt;&gt;"",IF(Deník!$B443=Statistika!$F$68,IF(AND(Deník!$R443&gt;=0,Deník!$R443&lt;=1),"BE",Deník!$R443),""),"")</f>
        <v/>
      </c>
      <c r="AD443" s="13" t="str">
        <f>IF(Deník!$R443&lt;&gt;"",IF(Deník!$B443=Statistika!$F$69,IF(AND(Deník!$R443&gt;=0,Deník!$R443&lt;=1),"BE",Deník!$R443),""),"")</f>
        <v/>
      </c>
      <c r="AE443" s="601" t="str">
        <f>IF(Deník!$R443&lt;&gt;"",IF(Deník!$B443=Statistika!$F$70,IF(AND(Deník!$R443&gt;=0,Deník!$R443&lt;=1),"BE",Deník!$R443),""),"")</f>
        <v/>
      </c>
      <c r="AF443" s="90"/>
      <c r="AG443" s="63" t="str">
        <f>IF(Deník!$R443&lt;&gt;"",IF(Deník!$J443="L",IF(AND(Deník!$R443&gt;=0,Deník!$R443&lt;=1),"BE",Deník!$R443),""),"")</f>
        <v/>
      </c>
      <c r="AH443" s="13" t="str">
        <f>IF(Deník!$R443&lt;&gt;"",IF(Deník!$J443="S",IF(AND(Deník!$R443&gt;=0,Deník!$R443&lt;=1),"BE",Deník!$R443),""),"")</f>
        <v/>
      </c>
      <c r="AI443" s="95"/>
      <c r="AJ443" s="71" t="str">
        <f>IF(Deník!N444&lt;&gt;"",Deník!N444*-1,"")</f>
        <v/>
      </c>
      <c r="AK443" s="88"/>
      <c r="AL443" s="63" t="str">
        <f>IF(WEEKDAY(Deník!$C443,2)=1,IF(AND(Deník!$R443&gt;=0,Deník!$R443&lt;=1),"BE",Deník!$R443),"")</f>
        <v/>
      </c>
      <c r="AM443" s="13" t="str">
        <f>IF(WEEKDAY(Deník!$C443,2)=2,IF(AND(Deník!$R443&gt;=0,Deník!$R443&lt;=1),"BE",Deník!$R443),"")</f>
        <v/>
      </c>
      <c r="AN443" s="13" t="str">
        <f>IF(WEEKDAY(Deník!$C443,2)=3,IF(AND(Deník!$R443&gt;=0,Deník!$R443&lt;=1),"BE",Deník!$R443),"")</f>
        <v/>
      </c>
      <c r="AO443" s="13" t="str">
        <f>IF(WEEKDAY(Deník!$C443,2)=4,IF(AND(Deník!$R443&gt;=0,Deník!$R443&lt;=1),"BE",Deník!$R443),"")</f>
        <v/>
      </c>
      <c r="AP443" s="60" t="str">
        <f>IF(WEEKDAY(Deník!$C443,2)=5,IF(AND(Deník!$R443&gt;=0,Deník!$R443&lt;=1),"BE",Deník!$R443),"")</f>
        <v/>
      </c>
      <c r="AQ443" s="99"/>
      <c r="AR443" s="100">
        <f>Deník!D443</f>
        <v>0</v>
      </c>
      <c r="AS443" s="63" t="str">
        <f>IF(Deník!$D443&lt;&gt;"",IF(AND(Deník!$D443&gt;=AS$2,Deník!$D443&lt;=AS$3),IF(AND(Deník!$R443&gt;=0,Deník!$R443&lt;=1),"BE",Deník!$R443),""),"")</f>
        <v/>
      </c>
      <c r="AT443" s="63" t="str">
        <f>IF(Deník!$D443&lt;&gt;"",IF(AND(Deník!$D443&gt;=AT$2,Deník!$D443&lt;=AT$3),IF(AND(Deník!$R443&gt;=0,Deník!$R443&lt;=1),"BE",Deník!$R443),""),"")</f>
        <v/>
      </c>
      <c r="AU443" s="63" t="str">
        <f>IF(Deník!$D443&lt;&gt;"",IF(AND(Deník!$D443&gt;=AU$2,Deník!$D443&lt;=AU$3),IF(AND(Deník!$R443&gt;=0,Deník!$R443&lt;=1),"BE",Deník!$R443),""),"")</f>
        <v/>
      </c>
      <c r="AV443" s="63" t="str">
        <f>IF(Deník!$D443&lt;&gt;"",IF(AND(Deník!$D443&gt;=AV$2,Deník!$D443&lt;=AV$3),IF(AND(Deník!$R443&gt;=0,Deník!$R443&lt;=1),"BE",Deník!$R443),""),"")</f>
        <v/>
      </c>
      <c r="AW443" s="63" t="str">
        <f>IF(Deník!$D443&lt;&gt;"",IF(AND(Deník!$D443&gt;=AW$2,Deník!$D443&lt;=AW$3),IF(AND(Deník!$R443&gt;=0,Deník!$R443&lt;=1),"BE",Deník!$R443),""),"")</f>
        <v/>
      </c>
      <c r="AX443" s="63" t="str">
        <f>IF(Deník!$D443&lt;&gt;"",IF(AND(Deník!$D443&gt;=AX$2,Deník!$D443&lt;=AX$3),IF(AND(Deník!$R443&gt;=0,Deník!$R443&lt;=1),"BE",Deník!$R443),""),"")</f>
        <v/>
      </c>
      <c r="AY443" s="63" t="str">
        <f>IF(Deník!$D443&lt;&gt;"",IF(AND(Deník!$D443&gt;=AY$2,Deník!$D443&lt;=AY$3),IF(AND(Deník!$R443&gt;=0,Deník!$R443&lt;=1),"BE",Deník!$R443),""),"")</f>
        <v/>
      </c>
      <c r="AZ443" s="63" t="str">
        <f>IF(Deník!$D443&lt;&gt;"",IF(AND(Deník!$D443&gt;=AZ$2,Deník!$D443&lt;=AZ$3),IF(AND(Deník!$R443&gt;=0,Deník!$R443&lt;=1),"BE",Deník!$R443),""),"")</f>
        <v/>
      </c>
      <c r="BA443" s="63" t="str">
        <f>IF(Deník!$D443&lt;&gt;"",IF(AND(Deník!$D443&gt;=BA$2,Deník!$D443&lt;=BA$3),IF(AND(Deník!$R443&gt;=0,Deník!$R443&lt;=1),"BE",Deník!$R443),""),"")</f>
        <v/>
      </c>
      <c r="BB443" s="63" t="str">
        <f>IF(Deník!$D443&lt;&gt;"",IF(AND(Deník!$D443&gt;=BB$2,Deník!$D443&lt;=BB$3),IF(AND(Deník!$R443&gt;=0,Deník!$R443&lt;=1),"BE",Deník!$R443),""),"")</f>
        <v/>
      </c>
      <c r="BC443" s="71" t="str">
        <f>IF(Deník!$D443&lt;&gt;"",IF(AND(Deník!$D443&gt;=BC$2,Deník!$D443&lt;=BC$3),IF(AND(Deník!$R443&gt;=0,Deník!$R443&lt;=1),"BE",Deník!$R443),""),"")</f>
        <v/>
      </c>
      <c r="BD443" s="20" t="str">
        <f>IF(Deník!$J444="S",(Deník!$M444-Deník!$K444),IF(Deník!$J444="L",(Deník!$K444-Deník!$M444),""))</f>
        <v/>
      </c>
      <c r="BE443" s="20" t="str">
        <f>IF(Deník!$J444="S",(Deník!$K444-Deník!$O444),IF(Deník!$J444="L",(Deník!$O444-Deník!$K444),""))</f>
        <v/>
      </c>
      <c r="BF443" s="20" t="str">
        <f>IF(Deník!$J444="S",(Deník!$K444-Deník!$L444),IF(Deník!$J444="L",(Deník!$L444-Deník!$K444),""))</f>
        <v/>
      </c>
      <c r="BG443" s="20" t="str">
        <f>IF(Deník!$J444="S",(Deník!$K444-Deník!$S444),IF(Deník!$J444="L",(Deník!$S444-Deník!$K444),""))</f>
        <v/>
      </c>
      <c r="BH443" s="20" t="str">
        <f>IF(Deník!$J444="S",(Deník!$K444-Deník!$U444),IF(Deník!$J444="L",(Deník!$U444-Deník!$K444),""))</f>
        <v/>
      </c>
      <c r="BI443" s="20" t="str">
        <f>IF(Deník!$R443&gt;1,Deník!$R443,"")</f>
        <v/>
      </c>
      <c r="BJ443" s="20" t="str">
        <f>IF(Deník!$R443&lt;0,Deník!$R443,"")</f>
        <v/>
      </c>
      <c r="BK443" s="17"/>
      <c r="BM443" s="233" t="str">
        <f>IF(Deník!$R443&lt;&gt;"",IF(Deník!$Y443=Statistika!$F$78,IF(AND(Deník!$R443&gt;=0,Deník!$R443&lt;=1),"BE",Deník!$R443),""),"")</f>
        <v/>
      </c>
      <c r="BN443" s="233" t="str">
        <f>IF(Deník!$R443&lt;&gt;"",IF(Deník!$Y443=Statistika!$F$79,IF(AND(Deník!$R443&gt;=0,Deník!$R443&lt;=1),"BE",Deník!$R443),""),"")</f>
        <v/>
      </c>
      <c r="BO443" s="233" t="str">
        <f>IF(Deník!$R443&lt;&gt;"",IF(Deník!$Y443=Statistika!$F$80,IF(AND(Deník!$R443&gt;=0,Deník!$R443&lt;=1),"BE",Deník!$R443),""),"")</f>
        <v/>
      </c>
      <c r="BP443" s="233" t="str">
        <f>IF(Deník!$R443&lt;&gt;"",IF(Deník!$Y443=Statistika!$F$81,IF(AND(Deník!$R443&gt;=0,Deník!$R443&lt;=1),"BE",Deník!$R443),""),"")</f>
        <v/>
      </c>
      <c r="BQ443" s="233" t="str">
        <f>IF(Deník!$R443&lt;&gt;"",IF(Deník!$Y443=Statistika!$F$82,IF(AND(Deník!$R443&gt;=0,Deník!$R443&lt;=1),"BE",Deník!$R443),""),"")</f>
        <v/>
      </c>
      <c r="BR443" s="233" t="str">
        <f>IF(Deník!$R443&lt;&gt;"",IF(Deník!$Y443=Statistika!$F$83,IF(AND(Deník!$R443&gt;=0,Deník!$R443&lt;=1),"BE",Deník!$R443),""),"")</f>
        <v/>
      </c>
      <c r="BS443" s="233" t="str">
        <f>IF(Deník!$R443&lt;&gt;"",IF(Deník!$Y443=Statistika!$F$84,IF(AND(Deník!$R443&gt;=0,Deník!$R443&lt;=1),"BE",Deník!$R443),""),"")</f>
        <v/>
      </c>
      <c r="BT443" s="233" t="str">
        <f>IF(Deník!$R443&lt;&gt;"",IF(Deník!$Y443=Statistika!$F$85,IF(AND(Deník!$R443&gt;=0,Deník!$R443&lt;=1),"BE",Deník!$R443),""),"")</f>
        <v/>
      </c>
      <c r="BU443" s="233" t="str">
        <f>IF(Deník!$R443&lt;&gt;"",IF(Deník!$Y443=Statistika!$F$86,IF(AND(Deník!$R443&gt;=0,Deník!$R443&lt;=1),"BE",Deník!$R443),""),"")</f>
        <v/>
      </c>
      <c r="BV443" s="233" t="str">
        <f>IF(Deník!$R443&lt;&gt;"",IF(Deník!$Y443=Statistika!$F$87,IF(AND(Deník!$R443&gt;=0,Deník!$R443&lt;=1),"BE",Deník!$R443),""),"")</f>
        <v/>
      </c>
      <c r="BW443" s="233" t="str">
        <f>IF(Deník!$R443&lt;&gt;"",IF(Deník!$Y443=Statistika!$F$88,IF(AND(Deník!$R443&gt;=0,Deník!$R443&lt;=1),"BE",Deník!$R443),""),"")</f>
        <v/>
      </c>
      <c r="BX443" s="233" t="str">
        <f>IF(Deník!$R443&lt;&gt;"",IF(Deník!$Y443=Statistika!$F$89,IF(AND(Deník!$R443&gt;=0,Deník!$R443&lt;=1),"BE",Deník!$R443),""),"")</f>
        <v/>
      </c>
      <c r="BY443" s="233" t="str">
        <f>IF(Deník!$R443&lt;&gt;"",IF(Deník!$Y443=Statistika!$F$90,IF(AND(Deník!$R443&gt;=0,Deník!$R443&lt;=1),"BE",Deník!$R443),""),"")</f>
        <v/>
      </c>
      <c r="BZ443" s="233" t="str">
        <f>IF(Deník!$R443&lt;&gt;"",IF(Deník!$Y443=Statistika!$F$91,IF(AND(Deník!$R443&gt;=0,Deník!$R443&lt;=1),"BE",Deník!$R443),""),"")</f>
        <v/>
      </c>
      <c r="CA443" s="233"/>
      <c r="CB443" s="233" t="str">
        <f>IF(Deník!$R443&lt;&gt;"",IF(Deník!$AB443="SL",IF(AND(Deník!$R443&gt;=0,Deník!$R443&lt;=1),"BE",Deník!$R443),""),"")</f>
        <v/>
      </c>
      <c r="CC443" s="233" t="str">
        <f>IF(Deník!$R443&lt;&gt;"",IF(Deník!$AB443="BE10",IF(AND(Deník!$R443&gt;=0,Deník!$R443&lt;=1),"BE",Deník!$R443),""),"")</f>
        <v/>
      </c>
      <c r="CD443" s="233" t="str">
        <f>IF(Deník!$R443&lt;&gt;"",IF(Deník!$AB443="BE15",IF(AND(Deník!$R443&gt;=0,Deník!$R443&lt;=1),"BE",Deník!$R443),""),"")</f>
        <v/>
      </c>
      <c r="CE443" s="233" t="str">
        <f>IF(Deník!$R443&lt;&gt;"",IF(Deník!$AB443="BE20",IF(AND(Deník!$R443&gt;=0,Deník!$R443&lt;=1),"BE",Deník!$R443),""),"")</f>
        <v/>
      </c>
      <c r="CF443" s="233" t="str">
        <f>IF(Deník!$R443&lt;&gt;"",IF(Deník!$AB443="TP1",IF(AND(Deník!$R443&gt;=0,Deník!$R443&lt;=1),"BE",Deník!$R443),""),"")</f>
        <v/>
      </c>
      <c r="CG443" s="233" t="str">
        <f>IF(Deník!$R443&lt;&gt;"",IF(Deník!$AB443="TP2",IF(AND(Deník!$R443&gt;=0,Deník!$R443&lt;=1),"BE",Deník!$R443),""),"")</f>
        <v/>
      </c>
      <c r="CH443" s="233" t="str">
        <f>IF(Deník!$R443&lt;&gt;"",IF(Deník!$AB443="TP3",IF(AND(Deník!$R443&gt;=0,Deník!$R443&lt;=1),"BE",Deník!$R443),""),"")</f>
        <v/>
      </c>
      <c r="CI443" s="233" t="str">
        <f>IF(Deník!$R443&lt;&gt;"",IF(Deník!$AB443="Trailing SL",IF(AND(Deník!$R443&gt;=0,Deník!$R443&lt;=1),"BE",Deník!$R443),""),"")</f>
        <v/>
      </c>
      <c r="CJ443" s="233" t="str">
        <f>IF(Deník!$R443&lt;&gt;"",IF(Deník!$AB443="Manual",IF(AND(Deník!$R443&gt;=0,Deník!$R443&lt;=1),"BE",Deník!$R443),""),"")</f>
        <v/>
      </c>
      <c r="CK443" s="233"/>
      <c r="CL443" s="233" t="str">
        <f>IF(Deník!$R443&lt;0,IF(Deník!$AC443=Statistika!$F$117,Deník!$R443,""),"")</f>
        <v/>
      </c>
      <c r="CM443" s="233" t="str">
        <f>IF(Deník!$R443&lt;0,IF(Deník!$AC443=Statistika!$F$118,Deník!$R443,""),"")</f>
        <v/>
      </c>
      <c r="CN443" s="233" t="str">
        <f>IF(Deník!$R443&lt;0,IF(Deník!$AC443=Statistika!$F$119,Deník!$R443,""),"")</f>
        <v/>
      </c>
      <c r="CO443" s="233" t="str">
        <f>IF(Deník!$R443&lt;0,IF(Deník!$AC443=Statistika!$F$120,Deník!$R443,""),"")</f>
        <v/>
      </c>
      <c r="CP443" s="233" t="str">
        <f>IF(Deník!$R443&lt;0,IF(Deník!$AC443=Statistika!$F$121,Deník!$R443,""),"")</f>
        <v/>
      </c>
      <c r="CQ443" s="233" t="str">
        <f>IF(Deník!$R443&lt;0,IF(Deník!$AC443=Statistika!$F$122,Deník!$R443,""),"")</f>
        <v/>
      </c>
      <c r="CR443" s="233" t="str">
        <f>IF(Deník!$R443&lt;0,IF(Deník!$AC443=Statistika!$F$123,Deník!$R443,""),"")</f>
        <v/>
      </c>
      <c r="CS443" s="233" t="str">
        <f>IF(Deník!$R443&lt;0,IF(Deník!$AC443=Statistika!$F$124,Deník!$R443,""),"")</f>
        <v/>
      </c>
      <c r="CT443" s="233" t="str">
        <f>IF(Deník!$R443&lt;0,IF(Deník!$AC443=Statistika!$F$125,Deník!$R443,""),"")</f>
        <v/>
      </c>
      <c r="CU443" s="233"/>
      <c r="CV443" s="233" t="str">
        <f>IF(Deník!$R443&lt;0,IF(Deník!$AD443=$CV$2,Deník!$R443,""),"")</f>
        <v/>
      </c>
      <c r="CW443" s="233" t="str">
        <f>IF(Deník!$R443&lt;0,IF(Deník!$AD443=$CW$2,Deník!$R443,""),"")</f>
        <v/>
      </c>
      <c r="CX443" s="233" t="str">
        <f>IF(Deník!$R443&lt;0,IF(Deník!$AD443=$CX$2,Deník!$R443,""),"")</f>
        <v/>
      </c>
      <c r="CY443" s="233" t="str">
        <f>IF(Deník!$R443&lt;0,IF(Deník!$AD443=$CY$2,Deník!$R443,""),"")</f>
        <v/>
      </c>
      <c r="CZ443" s="233" t="str">
        <f>IF(Deník!$R443&lt;0,IF(Deník!$AD443=$CZ$2,Deník!$R443,""),"")</f>
        <v/>
      </c>
      <c r="DL443" s="221">
        <f t="shared" si="18"/>
        <v>93847.029999999984</v>
      </c>
      <c r="DM443" s="220">
        <f t="shared" si="17"/>
        <v>-6.1529700000000132E-2</v>
      </c>
      <c r="DO443" s="50">
        <f>Deník!W444</f>
        <v>0</v>
      </c>
      <c r="DP443" s="102" t="str">
        <f>IF(AND(Deník!W444&gt;0),1,"")</f>
        <v/>
      </c>
      <c r="DQ443" s="102">
        <f>IF(AND(Deník!W444&lt;=0),1,"")</f>
        <v>1</v>
      </c>
      <c r="DR443" s="227"/>
      <c r="DS443" s="228"/>
      <c r="DT443" s="85"/>
      <c r="DU443" s="54">
        <f>IF(MONTH(Deník!$C443)=DU$2,Deník!$W443,"")</f>
        <v>0</v>
      </c>
      <c r="DV443" s="222" t="str">
        <f>IF(MONTH(Deník!$C443)=DV$2,Deník!$W443,"")</f>
        <v/>
      </c>
      <c r="DW443" s="222" t="str">
        <f>IF(MONTH(Deník!$C443)=DW$2,Deník!$W443,"")</f>
        <v/>
      </c>
      <c r="DX443" s="222" t="str">
        <f>IF(MONTH(Deník!$C443)=DX$2,Deník!$W443,"")</f>
        <v/>
      </c>
      <c r="DY443" s="222" t="str">
        <f>IF(MONTH(Deník!$C443)=DY$2,Deník!$W443,"")</f>
        <v/>
      </c>
      <c r="DZ443" s="222" t="str">
        <f>IF(MONTH(Deník!$C443)=DZ$2,Deník!$W443,"")</f>
        <v/>
      </c>
      <c r="EA443" s="222" t="str">
        <f>IF(MONTH(Deník!$C443)=EA$2,Deník!$W443,"")</f>
        <v/>
      </c>
      <c r="EB443" s="222" t="str">
        <f>IF(MONTH(Deník!$C443)=EB$2,Deník!$W443,"")</f>
        <v/>
      </c>
      <c r="EC443" s="222" t="str">
        <f>IF(MONTH(Deník!$C443)=EC$2,Deník!$W443,"")</f>
        <v/>
      </c>
      <c r="ED443" s="222" t="str">
        <f>IF(MONTH(Deník!$C443)=ED$2,Deník!$W443,"")</f>
        <v/>
      </c>
      <c r="EE443" s="222" t="str">
        <f>IF(MONTH(Deník!$C443)=EE$2,Deník!$W443,"")</f>
        <v/>
      </c>
      <c r="EF443" s="222" t="str">
        <f>IF(MONTH(Deník!$C443)=EF$2,Deník!$W443,"")</f>
        <v/>
      </c>
      <c r="EI443" s="600" t="str">
        <f>IF(Deník!$W443&lt;&gt;"",IF(Deník!$B443=Statistika!$F$63,Deník!$W443,""),"")</f>
        <v/>
      </c>
      <c r="EJ443" s="13" t="str">
        <f>IF(Deník!$W443&lt;&gt;"",IF(Deník!$B443=Statistika!$F$64,Deník!$W443,""),"")</f>
        <v/>
      </c>
      <c r="EK443" s="13" t="str">
        <f>IF(Deník!$W443&lt;&gt;"",IF(Deník!$B443=Statistika!$F$65,Deník!$W443,""),"")</f>
        <v/>
      </c>
      <c r="EL443" s="13" t="str">
        <f>IF(Deník!$W443&lt;&gt;"",IF(Deník!$B443=Statistika!$F$66,Deník!$W443,""),"")</f>
        <v/>
      </c>
      <c r="EM443" s="13" t="str">
        <f>IF(Deník!$W443&lt;&gt;"",IF(Deník!$B443=Statistika!$F$67,Deník!$W443,""),"")</f>
        <v/>
      </c>
      <c r="EN443" s="13" t="str">
        <f>IF(Deník!$W443&lt;&gt;"",IF(Deník!$B443=Statistika!$F$68,Deník!$W443,""),"")</f>
        <v/>
      </c>
      <c r="EO443" s="13" t="str">
        <f>IF(Deník!$W443&lt;&gt;"",IF(Deník!$B443=Statistika!$F$69,Deník!$W443,""),"")</f>
        <v/>
      </c>
      <c r="EP443" s="601" t="str">
        <f>IF(Deník!$W443&lt;&gt;"",IF(Deník!$B443=Statistika!$F$70,Deník!$W443,""),"")</f>
        <v/>
      </c>
      <c r="EQ443" s="90"/>
      <c r="ER443" s="63" t="str">
        <f>IF(Deník!$W443&lt;&gt;"",IF(Deník!$J443="L",Deník!$W443,""),"")</f>
        <v/>
      </c>
      <c r="ES443" s="13" t="str">
        <f>IF(Deník!$W443&lt;&gt;"",IF(Deník!$J443="S",Deník!$W443,""),"")</f>
        <v/>
      </c>
      <c r="ET443" s="95"/>
      <c r="EU443" s="88"/>
      <c r="EV443" s="63" t="str">
        <f>IF(WEEKDAY(Deník!$C443,2)=1,Deník!$W443,"")</f>
        <v/>
      </c>
      <c r="EW443" s="13" t="str">
        <f>IF(WEEKDAY(Deník!$C443,2)=2,Deník!$W443,"")</f>
        <v/>
      </c>
      <c r="EX443" s="13" t="str">
        <f>IF(WEEKDAY(Deník!$C443,2)=3,Deník!$W443,"")</f>
        <v/>
      </c>
      <c r="EY443" s="13" t="str">
        <f>IF(WEEKDAY(Deník!$C443,2)=4,Deník!$W443,"")</f>
        <v/>
      </c>
      <c r="EZ443" s="60" t="str">
        <f>IF(WEEKDAY(Deník!$C443,2)=5,Deník!$W443,"")</f>
        <v/>
      </c>
      <c r="FA443" s="99"/>
      <c r="FB443" s="100">
        <f>Deník!D443</f>
        <v>0</v>
      </c>
      <c r="FC443" s="63">
        <f>IF($FB443&lt;&gt;"",IF(AND($FB443&gt;=FC$2,$FB443&lt;=FC$3),Deník!$W443,""))</f>
        <v>0</v>
      </c>
      <c r="FD443" s="63" t="str">
        <f>IF($FB443&lt;&gt;"",IF(AND($FB443&gt;=FD$2,$FB443&lt;=FD$3),Deník!$W443,""))</f>
        <v/>
      </c>
      <c r="FE443" s="63" t="str">
        <f>IF($FB443&lt;&gt;"",IF(AND($FB443&gt;=FE$2,$FB443&lt;=FE$3),Deník!$W443,""))</f>
        <v/>
      </c>
      <c r="FF443" s="63" t="str">
        <f>IF($FB443&lt;&gt;"",IF(AND($FB443&gt;=FF$2,$FB443&lt;=FF$3),Deník!$W443,""))</f>
        <v/>
      </c>
      <c r="FG443" s="63" t="str">
        <f>IF($FB443&lt;&gt;"",IF(AND($FB443&gt;=FG$2,$FB443&lt;=FG$3),Deník!$W443,""))</f>
        <v/>
      </c>
      <c r="FH443" s="63" t="str">
        <f>IF($FB443&lt;&gt;"",IF(AND($FB443&gt;=FH$2,$FB443&lt;=FH$3),Deník!$W443,""))</f>
        <v/>
      </c>
      <c r="FI443" s="63" t="str">
        <f>IF($FB443&lt;&gt;"",IF(AND($FB443&gt;=FI$2,$FB443&lt;=FI$3),Deník!$W443,""))</f>
        <v/>
      </c>
      <c r="FJ443" s="63" t="str">
        <f>IF($FB443&lt;&gt;"",IF(AND($FB443&gt;=FJ$2,$FB443&lt;=FJ$3),Deník!$W443,""))</f>
        <v/>
      </c>
      <c r="FK443" s="63" t="str">
        <f>IF($FB443&lt;&gt;"",IF(AND($FB443&gt;=FK$2,$FB443&lt;=FK$3),Deník!$W443,""))</f>
        <v/>
      </c>
      <c r="FL443" s="63" t="str">
        <f>IF($FB443&lt;&gt;"",IF(AND($FB443&gt;=FL$2,$FB443&lt;=FL$3),Deník!$W443,""))</f>
        <v/>
      </c>
      <c r="FM443" s="63" t="str">
        <f>IF($FB443&lt;&gt;"",IF(AND($FB443&gt;=FM$2,$FB443&lt;=FM$3),Deník!$W443,""))</f>
        <v/>
      </c>
      <c r="FN443" s="13"/>
      <c r="FO443" s="20" t="str">
        <f>IF(Deník!$W443&gt;1,Deník!$W443,"")</f>
        <v/>
      </c>
      <c r="FP443" s="20" t="str">
        <f>IF(Deník!$W443&lt;0,Deník!$W443,"")</f>
        <v/>
      </c>
      <c r="FQ443" s="17"/>
      <c r="FS443" s="233"/>
      <c r="FT443" s="233" t="str">
        <f>IF(Deník!$W443&lt;&gt;"",IF(Deník!$Y443=Statistika!$F$78,Deník!$W443,""),"")</f>
        <v/>
      </c>
      <c r="FU443" s="233" t="str">
        <f>IF(Deník!$W443&lt;&gt;"",IF(Deník!$Y443=Statistika!$F$79,Deník!$W443,""),"")</f>
        <v/>
      </c>
      <c r="FV443" s="233" t="str">
        <f>IF(Deník!$W443&lt;&gt;"",IF(Deník!$Y443=Statistika!$F$80,Deník!$W443,""),"")</f>
        <v/>
      </c>
      <c r="FW443" s="233" t="str">
        <f>IF(Deník!$W443&lt;&gt;"",IF(Deník!$Y443=Statistika!$F$81,Deník!$W443,""),"")</f>
        <v/>
      </c>
      <c r="FX443" s="233" t="str">
        <f>IF(Deník!$W443&lt;&gt;"",IF(Deník!$Y443=Statistika!$F$82,Deník!$W443,""),"")</f>
        <v/>
      </c>
      <c r="FY443" s="233" t="str">
        <f>IF(Deník!$W443&lt;&gt;"",IF(Deník!$Y443=Statistika!$F$83,Deník!$W443,""),"")</f>
        <v/>
      </c>
      <c r="FZ443" s="233" t="str">
        <f>IF(Deník!$W443&lt;&gt;"",IF(Deník!$Y443=Statistika!$F$84,Deník!$W443,""),"")</f>
        <v/>
      </c>
      <c r="GA443" s="233" t="str">
        <f>IF(Deník!$W443&lt;&gt;"",IF(Deník!$Y443=Statistika!$F$85,Deník!$W443,""),"")</f>
        <v/>
      </c>
      <c r="GB443" s="233" t="str">
        <f>IF(Deník!$W443&lt;&gt;"",IF(Deník!$Y443=Statistika!$F$86,Deník!$W443,""),"")</f>
        <v/>
      </c>
      <c r="GC443" s="233" t="str">
        <f>IF(Deník!$W443&lt;&gt;"",IF(Deník!$Y443=Statistika!$F$87,Deník!$W443,""),"")</f>
        <v/>
      </c>
      <c r="GD443" s="233" t="str">
        <f>IF(Deník!$W443&lt;&gt;"",IF(Deník!$Y443=Statistika!$F$88,Deník!$W443,""),"")</f>
        <v/>
      </c>
      <c r="GE443" s="233" t="str">
        <f>IF(Deník!$W443&lt;&gt;"",IF(Deník!$Y443=Statistika!$F$89,Deník!$W443,""),"")</f>
        <v/>
      </c>
      <c r="GF443" s="233" t="str">
        <f>IF(Deník!$W443&lt;&gt;"",IF(Deník!$Y443=Statistika!$F$90,Deník!$W443,""),"")</f>
        <v/>
      </c>
      <c r="GG443" s="233" t="str">
        <f>IF(Deník!$W443&lt;&gt;"",IF(Deník!$Y443=Statistika!$F$91,Deník!$W443,""),"")</f>
        <v/>
      </c>
      <c r="GH443" s="233"/>
      <c r="GI443" s="233" t="str">
        <f>IF(Deník!$W443&lt;&gt;"",IF(Deník!$AB443=Statistika!$L$100,Deník!$W443,""),"")</f>
        <v/>
      </c>
      <c r="GJ443" s="233" t="str">
        <f>IF(Deník!$W443&lt;&gt;"",IF(Deník!$AB443=Statistika!$L$101,Deník!$W443,""),"")</f>
        <v/>
      </c>
      <c r="GK443" s="233" t="str">
        <f>IF(Deník!$W443&lt;&gt;"",IF(Deník!$AB443=Statistika!$L$102,Deník!$W443,""),"")</f>
        <v/>
      </c>
      <c r="GL443" s="233" t="str">
        <f>IF(Deník!$W443&lt;&gt;"",IF(Deník!$AB443=Statistika!$L$103,Deník!$W443,""),"")</f>
        <v/>
      </c>
      <c r="GM443" s="233" t="str">
        <f>IF(Deník!$W443&lt;&gt;"",IF(Deník!$AB443=Statistika!$L$104,Deník!$W443,""),"")</f>
        <v/>
      </c>
      <c r="GN443" s="233" t="str">
        <f>IF(Deník!$W443&lt;&gt;"",IF(Deník!$AB443=Statistika!$L$105,Deník!$W443,""),"")</f>
        <v/>
      </c>
      <c r="GO443" s="233" t="str">
        <f>IF(Deník!$W443&lt;&gt;"",IF(Deník!$AB443=Statistika!$L$106,Deník!$W443,""),"")</f>
        <v/>
      </c>
      <c r="GP443" s="233" t="str">
        <f>IF(Deník!$W443&lt;&gt;"",IF(Deník!$AB443=Statistika!$L$107,Deník!$W443,""),"")</f>
        <v/>
      </c>
      <c r="GQ443" s="233" t="str">
        <f>IF(Deník!$W443&lt;&gt;"",IF(Deník!$AB443=Statistika!$L$108,Deník!$W443,""),"")</f>
        <v/>
      </c>
      <c r="GS443" s="233" t="str">
        <f>IF(Deník!$W443&lt;0,IF(Deník!$AC443=Statistika!$F$117,Deník!$W443,""),"")</f>
        <v/>
      </c>
      <c r="GT443" s="233" t="str">
        <f>IF(Deník!$W443&lt;0,IF(Deník!$AC443=Statistika!$F$118,Deník!$W443,""),"")</f>
        <v/>
      </c>
      <c r="GU443" s="233" t="str">
        <f>IF(Deník!$W443&lt;0,IF(Deník!$AC443=Statistika!$F$119,Deník!$W443,""),"")</f>
        <v/>
      </c>
      <c r="GV443" s="233" t="str">
        <f>IF(Deník!$W443&lt;0,IF(Deník!$AC443=Statistika!$F$120,Deník!$W443,""),"")</f>
        <v/>
      </c>
      <c r="GW443" s="233" t="str">
        <f>IF(Deník!$W443&lt;0,IF(Deník!$AC443=Statistika!$F$121,Deník!$W443,""),"")</f>
        <v/>
      </c>
      <c r="GX443" s="233" t="str">
        <f>IF(Deník!$W443&lt;0,IF(Deník!$AC443=Statistika!$F$122,Deník!$W443,""),"")</f>
        <v/>
      </c>
      <c r="GY443" s="233" t="str">
        <f>IF(Deník!$W443&lt;0,IF(Deník!$AC443=Statistika!$F$123,Deník!$W443,""),"")</f>
        <v/>
      </c>
      <c r="GZ443" s="233" t="str">
        <f>IF(Deník!$W443&lt;0,IF(Deník!$AC443=Statistika!$F$124,Deník!$W443,""),"")</f>
        <v/>
      </c>
      <c r="HA443" s="233" t="str">
        <f>IF(Deník!$W443&lt;0,IF(Deník!$AC443=Statistika!$F$125,Deník!$W443,""),"")</f>
        <v/>
      </c>
      <c r="HC443" s="233" t="str">
        <f>IF(Deník!$W443&lt;0,IF(Deník!$AD443=Statistika!$F$133,Deník!$W443,""),"")</f>
        <v/>
      </c>
      <c r="HD443" s="233" t="str">
        <f>IF(Deník!$W443&lt;0,IF(Deník!$AD443=Statistika!$F$134,Deník!$W443,""),"")</f>
        <v/>
      </c>
      <c r="HE443" s="233" t="str">
        <f>IF(Deník!$W443&lt;0,IF(Deník!$AD443=Statistika!$F$135,Deník!$W443,""),"")</f>
        <v/>
      </c>
      <c r="HF443" s="233" t="str">
        <f>IF(Deník!$W443&lt;0,IF(Deník!$AD443=Statistika!$F$136,Deník!$W443,""),"")</f>
        <v/>
      </c>
      <c r="HG443" s="233" t="str">
        <f>IF(Deník!$W443&lt;0,IF(Deník!$AD443=Statistika!$F$137,Deník!$W443,""),"")</f>
        <v/>
      </c>
      <c r="ID443" s="8">
        <f>Tabulka4[[#This Row],[Sloupec3]]</f>
        <v>0</v>
      </c>
      <c r="IE443" s="17" t="str">
        <f>IF(AND([1]Deník!$C443&gt;='[1]Měsíční shrnutí'!$D$1,[1]Deník!$C443&lt;='[1]Měsíční shrnutí'!$F$1),[1]Deník!$X443,"")</f>
        <v/>
      </c>
    </row>
    <row r="444" spans="1:239">
      <c r="A444" s="8">
        <f>Deník!C445</f>
        <v>0</v>
      </c>
      <c r="B444" s="50" t="str">
        <f>Deník!R445</f>
        <v/>
      </c>
      <c r="C444" s="102" t="str">
        <f>IF(AND(Deník!R445&gt;1,Deník!R445&lt;&gt;""),1,"")</f>
        <v/>
      </c>
      <c r="D444" s="102" t="str">
        <f>IF(AND(Deník!R445&lt;=0,Deník!R445&lt;&gt;""),1,"")</f>
        <v/>
      </c>
      <c r="E444" s="103" t="str">
        <f>IF(AND(Deník!R445&gt;=0,Deník!R445&lt;=1),1,"")</f>
        <v/>
      </c>
      <c r="F444" s="79" t="str">
        <f>IF(Deník!R445&lt;&gt;"",Deník!R445+F443,"")</f>
        <v/>
      </c>
      <c r="G444" s="85"/>
      <c r="H444" s="54" t="str">
        <f>IF(MONTH(Deník!$C444)=H$2,IF(AND(Deník!$R444&gt;=0,Deník!$R444&lt;=1),"BE",Deník!$R444),"")</f>
        <v/>
      </c>
      <c r="I444" s="11" t="str">
        <f>IF(MONTH(Deník!$C444)=I$2,IF(AND(Deník!$R444&gt;=0,Deník!$R444&lt;=1),"BE",Deník!$R444),"")</f>
        <v/>
      </c>
      <c r="J444" s="11" t="str">
        <f>IF(MONTH(Deník!$C444)=J$2,IF(AND(Deník!$R444&gt;=0,Deník!$R444&lt;=1),"BE",Deník!$R444),"")</f>
        <v/>
      </c>
      <c r="K444" s="11" t="str">
        <f>IF(MONTH(Deník!$C444)=K$2,IF(AND(Deník!$R444&gt;=0,Deník!$R444&lt;=1),"BE",Deník!$R444),"")</f>
        <v/>
      </c>
      <c r="L444" s="11" t="str">
        <f>IF(MONTH(Deník!$C444)=L$2,IF(AND(Deník!$R444&gt;=0,Deník!$R444&lt;=1),"BE",Deník!$R444),"")</f>
        <v/>
      </c>
      <c r="M444" s="11" t="str">
        <f>IF(MONTH(Deník!$C444)=M$2,IF(AND(Deník!$R444&gt;=0,Deník!$R444&lt;=1),"BE",Deník!$R444),"")</f>
        <v/>
      </c>
      <c r="N444" s="11" t="str">
        <f>IF(MONTH(Deník!$C444)=N$2,IF(AND(Deník!$R444&gt;=0,Deník!$R444&lt;=1),"BE",Deník!$R444),"")</f>
        <v/>
      </c>
      <c r="O444" s="11" t="str">
        <f>IF(MONTH(Deník!$C444)=O$2,IF(AND(Deník!$R444&gt;=0,Deník!$R444&lt;=1),"BE",Deník!$R444),"")</f>
        <v/>
      </c>
      <c r="P444" s="11" t="str">
        <f>IF(MONTH(Deník!$C444)=P$2,IF(AND(Deník!$R444&gt;=0,Deník!$R444&lt;=1),"BE",Deník!$R444),"")</f>
        <v/>
      </c>
      <c r="Q444" s="11" t="str">
        <f>IF(MONTH(Deník!$C444)=Q$2,IF(AND(Deník!$R444&gt;=0,Deník!$R444&lt;=1),"BE",Deník!$R444),"")</f>
        <v/>
      </c>
      <c r="R444" s="11" t="str">
        <f>IF(MONTH(Deník!$C444)=R$2,IF(AND(Deník!$R444&gt;=0,Deník!$R444&lt;=1),"BE",Deník!$R444),"")</f>
        <v/>
      </c>
      <c r="S444" s="57" t="str">
        <f>IF(MONTH(Deník!$C444)=S$2,IF(AND(Deník!$R444&gt;=0,Deník!$R444&lt;=1),"BE",Deník!$R444),"")</f>
        <v/>
      </c>
      <c r="U444" s="12"/>
      <c r="V444" s="12"/>
      <c r="X444" s="600" t="str">
        <f>IF(Deník!$R444&lt;&gt;"",IF(Deník!$B444=Statistika!$F$63,IF(AND(Deník!$R444&gt;=0,Deník!$R444&lt;=1),"BE",Deník!$R444),""),"")</f>
        <v/>
      </c>
      <c r="Y444" s="13" t="str">
        <f>IF(Deník!$R444&lt;&gt;"",IF(Deník!$B444=Statistika!$F$64,IF(AND(Deník!$R444&gt;=0,Deník!$R444&lt;=1),"BE",Deník!$R444),""),"")</f>
        <v/>
      </c>
      <c r="Z444" s="13" t="str">
        <f>IF(Deník!$R444&lt;&gt;"",IF(Deník!$B444=Statistika!$F$65,IF(AND(Deník!$R444&gt;=0,Deník!$R444&lt;=1),"BE",Deník!$R444),""),"")</f>
        <v/>
      </c>
      <c r="AA444" s="13" t="str">
        <f>IF(Deník!$R444&lt;&gt;"",IF(Deník!$B444=Statistika!$F$66,IF(AND(Deník!$R444&gt;=0,Deník!$R444&lt;=1),"BE",Deník!$R444),""),"")</f>
        <v/>
      </c>
      <c r="AB444" s="13" t="str">
        <f>IF(Deník!$R444&lt;&gt;"",IF(Deník!$B444=Statistika!$F$67,IF(AND(Deník!$R444&gt;=0,Deník!$R444&lt;=1),"BE",Deník!$R444),""),"")</f>
        <v/>
      </c>
      <c r="AC444" s="13" t="str">
        <f>IF(Deník!$R444&lt;&gt;"",IF(Deník!$B444=Statistika!$F$68,IF(AND(Deník!$R444&gt;=0,Deník!$R444&lt;=1),"BE",Deník!$R444),""),"")</f>
        <v/>
      </c>
      <c r="AD444" s="13" t="str">
        <f>IF(Deník!$R444&lt;&gt;"",IF(Deník!$B444=Statistika!$F$69,IF(AND(Deník!$R444&gt;=0,Deník!$R444&lt;=1),"BE",Deník!$R444),""),"")</f>
        <v/>
      </c>
      <c r="AE444" s="601" t="str">
        <f>IF(Deník!$R444&lt;&gt;"",IF(Deník!$B444=Statistika!$F$70,IF(AND(Deník!$R444&gt;=0,Deník!$R444&lt;=1),"BE",Deník!$R444),""),"")</f>
        <v/>
      </c>
      <c r="AF444" s="90"/>
      <c r="AG444" s="63" t="str">
        <f>IF(Deník!$R444&lt;&gt;"",IF(Deník!$J444="L",IF(AND(Deník!$R444&gt;=0,Deník!$R444&lt;=1),"BE",Deník!$R444),""),"")</f>
        <v/>
      </c>
      <c r="AH444" s="13" t="str">
        <f>IF(Deník!$R444&lt;&gt;"",IF(Deník!$J444="S",IF(AND(Deník!$R444&gt;=0,Deník!$R444&lt;=1),"BE",Deník!$R444),""),"")</f>
        <v/>
      </c>
      <c r="AI444" s="95"/>
      <c r="AJ444" s="71" t="str">
        <f>IF(Deník!N445&lt;&gt;"",Deník!N445*-1,"")</f>
        <v/>
      </c>
      <c r="AK444" s="88"/>
      <c r="AL444" s="63" t="str">
        <f>IF(WEEKDAY(Deník!$C444,2)=1,IF(AND(Deník!$R444&gt;=0,Deník!$R444&lt;=1),"BE",Deník!$R444),"")</f>
        <v/>
      </c>
      <c r="AM444" s="13" t="str">
        <f>IF(WEEKDAY(Deník!$C444,2)=2,IF(AND(Deník!$R444&gt;=0,Deník!$R444&lt;=1),"BE",Deník!$R444),"")</f>
        <v/>
      </c>
      <c r="AN444" s="13" t="str">
        <f>IF(WEEKDAY(Deník!$C444,2)=3,IF(AND(Deník!$R444&gt;=0,Deník!$R444&lt;=1),"BE",Deník!$R444),"")</f>
        <v/>
      </c>
      <c r="AO444" s="13" t="str">
        <f>IF(WEEKDAY(Deník!$C444,2)=4,IF(AND(Deník!$R444&gt;=0,Deník!$R444&lt;=1),"BE",Deník!$R444),"")</f>
        <v/>
      </c>
      <c r="AP444" s="60" t="str">
        <f>IF(WEEKDAY(Deník!$C444,2)=5,IF(AND(Deník!$R444&gt;=0,Deník!$R444&lt;=1),"BE",Deník!$R444),"")</f>
        <v/>
      </c>
      <c r="AQ444" s="99"/>
      <c r="AR444" s="100">
        <f>Deník!D444</f>
        <v>0</v>
      </c>
      <c r="AS444" s="63" t="str">
        <f>IF(Deník!$D444&lt;&gt;"",IF(AND(Deník!$D444&gt;=AS$2,Deník!$D444&lt;=AS$3),IF(AND(Deník!$R444&gt;=0,Deník!$R444&lt;=1),"BE",Deník!$R444),""),"")</f>
        <v/>
      </c>
      <c r="AT444" s="63" t="str">
        <f>IF(Deník!$D444&lt;&gt;"",IF(AND(Deník!$D444&gt;=AT$2,Deník!$D444&lt;=AT$3),IF(AND(Deník!$R444&gt;=0,Deník!$R444&lt;=1),"BE",Deník!$R444),""),"")</f>
        <v/>
      </c>
      <c r="AU444" s="63" t="str">
        <f>IF(Deník!$D444&lt;&gt;"",IF(AND(Deník!$D444&gt;=AU$2,Deník!$D444&lt;=AU$3),IF(AND(Deník!$R444&gt;=0,Deník!$R444&lt;=1),"BE",Deník!$R444),""),"")</f>
        <v/>
      </c>
      <c r="AV444" s="63" t="str">
        <f>IF(Deník!$D444&lt;&gt;"",IF(AND(Deník!$D444&gt;=AV$2,Deník!$D444&lt;=AV$3),IF(AND(Deník!$R444&gt;=0,Deník!$R444&lt;=1),"BE",Deník!$R444),""),"")</f>
        <v/>
      </c>
      <c r="AW444" s="63" t="str">
        <f>IF(Deník!$D444&lt;&gt;"",IF(AND(Deník!$D444&gt;=AW$2,Deník!$D444&lt;=AW$3),IF(AND(Deník!$R444&gt;=0,Deník!$R444&lt;=1),"BE",Deník!$R444),""),"")</f>
        <v/>
      </c>
      <c r="AX444" s="63" t="str">
        <f>IF(Deník!$D444&lt;&gt;"",IF(AND(Deník!$D444&gt;=AX$2,Deník!$D444&lt;=AX$3),IF(AND(Deník!$R444&gt;=0,Deník!$R444&lt;=1),"BE",Deník!$R444),""),"")</f>
        <v/>
      </c>
      <c r="AY444" s="63" t="str">
        <f>IF(Deník!$D444&lt;&gt;"",IF(AND(Deník!$D444&gt;=AY$2,Deník!$D444&lt;=AY$3),IF(AND(Deník!$R444&gt;=0,Deník!$R444&lt;=1),"BE",Deník!$R444),""),"")</f>
        <v/>
      </c>
      <c r="AZ444" s="63" t="str">
        <f>IF(Deník!$D444&lt;&gt;"",IF(AND(Deník!$D444&gt;=AZ$2,Deník!$D444&lt;=AZ$3),IF(AND(Deník!$R444&gt;=0,Deník!$R444&lt;=1),"BE",Deník!$R444),""),"")</f>
        <v/>
      </c>
      <c r="BA444" s="63" t="str">
        <f>IF(Deník!$D444&lt;&gt;"",IF(AND(Deník!$D444&gt;=BA$2,Deník!$D444&lt;=BA$3),IF(AND(Deník!$R444&gt;=0,Deník!$R444&lt;=1),"BE",Deník!$R444),""),"")</f>
        <v/>
      </c>
      <c r="BB444" s="63" t="str">
        <f>IF(Deník!$D444&lt;&gt;"",IF(AND(Deník!$D444&gt;=BB$2,Deník!$D444&lt;=BB$3),IF(AND(Deník!$R444&gt;=0,Deník!$R444&lt;=1),"BE",Deník!$R444),""),"")</f>
        <v/>
      </c>
      <c r="BC444" s="71" t="str">
        <f>IF(Deník!$D444&lt;&gt;"",IF(AND(Deník!$D444&gt;=BC$2,Deník!$D444&lt;=BC$3),IF(AND(Deník!$R444&gt;=0,Deník!$R444&lt;=1),"BE",Deník!$R444),""),"")</f>
        <v/>
      </c>
      <c r="BD444" s="20" t="str">
        <f>IF(Deník!$J445="S",(Deník!$M445-Deník!$K445),IF(Deník!$J445="L",(Deník!$K445-Deník!$M445),""))</f>
        <v/>
      </c>
      <c r="BE444" s="20" t="str">
        <f>IF(Deník!$J445="S",(Deník!$K445-Deník!$O445),IF(Deník!$J445="L",(Deník!$O445-Deník!$K445),""))</f>
        <v/>
      </c>
      <c r="BF444" s="20" t="str">
        <f>IF(Deník!$J445="S",(Deník!$K445-Deník!$L445),IF(Deník!$J445="L",(Deník!$L445-Deník!$K445),""))</f>
        <v/>
      </c>
      <c r="BG444" s="20" t="str">
        <f>IF(Deník!$J445="S",(Deník!$K445-Deník!$S445),IF(Deník!$J445="L",(Deník!$S445-Deník!$K445),""))</f>
        <v/>
      </c>
      <c r="BH444" s="20" t="str">
        <f>IF(Deník!$J445="S",(Deník!$K445-Deník!$U445),IF(Deník!$J445="L",(Deník!$U445-Deník!$K445),""))</f>
        <v/>
      </c>
      <c r="BI444" s="20" t="str">
        <f>IF(Deník!$R444&gt;1,Deník!$R444,"")</f>
        <v/>
      </c>
      <c r="BJ444" s="20" t="str">
        <f>IF(Deník!$R444&lt;0,Deník!$R444,"")</f>
        <v/>
      </c>
      <c r="BK444" s="17"/>
      <c r="BM444" s="233" t="str">
        <f>IF(Deník!$R444&lt;&gt;"",IF(Deník!$Y444=Statistika!$F$78,IF(AND(Deník!$R444&gt;=0,Deník!$R444&lt;=1),"BE",Deník!$R444),""),"")</f>
        <v/>
      </c>
      <c r="BN444" s="233" t="str">
        <f>IF(Deník!$R444&lt;&gt;"",IF(Deník!$Y444=Statistika!$F$79,IF(AND(Deník!$R444&gt;=0,Deník!$R444&lt;=1),"BE",Deník!$R444),""),"")</f>
        <v/>
      </c>
      <c r="BO444" s="233" t="str">
        <f>IF(Deník!$R444&lt;&gt;"",IF(Deník!$Y444=Statistika!$F$80,IF(AND(Deník!$R444&gt;=0,Deník!$R444&lt;=1),"BE",Deník!$R444),""),"")</f>
        <v/>
      </c>
      <c r="BP444" s="233" t="str">
        <f>IF(Deník!$R444&lt;&gt;"",IF(Deník!$Y444=Statistika!$F$81,IF(AND(Deník!$R444&gt;=0,Deník!$R444&lt;=1),"BE",Deník!$R444),""),"")</f>
        <v/>
      </c>
      <c r="BQ444" s="233" t="str">
        <f>IF(Deník!$R444&lt;&gt;"",IF(Deník!$Y444=Statistika!$F$82,IF(AND(Deník!$R444&gt;=0,Deník!$R444&lt;=1),"BE",Deník!$R444),""),"")</f>
        <v/>
      </c>
      <c r="BR444" s="233" t="str">
        <f>IF(Deník!$R444&lt;&gt;"",IF(Deník!$Y444=Statistika!$F$83,IF(AND(Deník!$R444&gt;=0,Deník!$R444&lt;=1),"BE",Deník!$R444),""),"")</f>
        <v/>
      </c>
      <c r="BS444" s="233" t="str">
        <f>IF(Deník!$R444&lt;&gt;"",IF(Deník!$Y444=Statistika!$F$84,IF(AND(Deník!$R444&gt;=0,Deník!$R444&lt;=1),"BE",Deník!$R444),""),"")</f>
        <v/>
      </c>
      <c r="BT444" s="233" t="str">
        <f>IF(Deník!$R444&lt;&gt;"",IF(Deník!$Y444=Statistika!$F$85,IF(AND(Deník!$R444&gt;=0,Deník!$R444&lt;=1),"BE",Deník!$R444),""),"")</f>
        <v/>
      </c>
      <c r="BU444" s="233" t="str">
        <f>IF(Deník!$R444&lt;&gt;"",IF(Deník!$Y444=Statistika!$F$86,IF(AND(Deník!$R444&gt;=0,Deník!$R444&lt;=1),"BE",Deník!$R444),""),"")</f>
        <v/>
      </c>
      <c r="BV444" s="233" t="str">
        <f>IF(Deník!$R444&lt;&gt;"",IF(Deník!$Y444=Statistika!$F$87,IF(AND(Deník!$R444&gt;=0,Deník!$R444&lt;=1),"BE",Deník!$R444),""),"")</f>
        <v/>
      </c>
      <c r="BW444" s="233" t="str">
        <f>IF(Deník!$R444&lt;&gt;"",IF(Deník!$Y444=Statistika!$F$88,IF(AND(Deník!$R444&gt;=0,Deník!$R444&lt;=1),"BE",Deník!$R444),""),"")</f>
        <v/>
      </c>
      <c r="BX444" s="233" t="str">
        <f>IF(Deník!$R444&lt;&gt;"",IF(Deník!$Y444=Statistika!$F$89,IF(AND(Deník!$R444&gt;=0,Deník!$R444&lt;=1),"BE",Deník!$R444),""),"")</f>
        <v/>
      </c>
      <c r="BY444" s="233" t="str">
        <f>IF(Deník!$R444&lt;&gt;"",IF(Deník!$Y444=Statistika!$F$90,IF(AND(Deník!$R444&gt;=0,Deník!$R444&lt;=1),"BE",Deník!$R444),""),"")</f>
        <v/>
      </c>
      <c r="BZ444" s="233" t="str">
        <f>IF(Deník!$R444&lt;&gt;"",IF(Deník!$Y444=Statistika!$F$91,IF(AND(Deník!$R444&gt;=0,Deník!$R444&lt;=1),"BE",Deník!$R444),""),"")</f>
        <v/>
      </c>
      <c r="CA444" s="233"/>
      <c r="CB444" s="233" t="str">
        <f>IF(Deník!$R444&lt;&gt;"",IF(Deník!$AB444="SL",IF(AND(Deník!$R444&gt;=0,Deník!$R444&lt;=1),"BE",Deník!$R444),""),"")</f>
        <v/>
      </c>
      <c r="CC444" s="233" t="str">
        <f>IF(Deník!$R444&lt;&gt;"",IF(Deník!$AB444="BE10",IF(AND(Deník!$R444&gt;=0,Deník!$R444&lt;=1),"BE",Deník!$R444),""),"")</f>
        <v/>
      </c>
      <c r="CD444" s="233" t="str">
        <f>IF(Deník!$R444&lt;&gt;"",IF(Deník!$AB444="BE15",IF(AND(Deník!$R444&gt;=0,Deník!$R444&lt;=1),"BE",Deník!$R444),""),"")</f>
        <v/>
      </c>
      <c r="CE444" s="233" t="str">
        <f>IF(Deník!$R444&lt;&gt;"",IF(Deník!$AB444="BE20",IF(AND(Deník!$R444&gt;=0,Deník!$R444&lt;=1),"BE",Deník!$R444),""),"")</f>
        <v/>
      </c>
      <c r="CF444" s="233" t="str">
        <f>IF(Deník!$R444&lt;&gt;"",IF(Deník!$AB444="TP1",IF(AND(Deník!$R444&gt;=0,Deník!$R444&lt;=1),"BE",Deník!$R444),""),"")</f>
        <v/>
      </c>
      <c r="CG444" s="233" t="str">
        <f>IF(Deník!$R444&lt;&gt;"",IF(Deník!$AB444="TP2",IF(AND(Deník!$R444&gt;=0,Deník!$R444&lt;=1),"BE",Deník!$R444),""),"")</f>
        <v/>
      </c>
      <c r="CH444" s="233" t="str">
        <f>IF(Deník!$R444&lt;&gt;"",IF(Deník!$AB444="TP3",IF(AND(Deník!$R444&gt;=0,Deník!$R444&lt;=1),"BE",Deník!$R444),""),"")</f>
        <v/>
      </c>
      <c r="CI444" s="233" t="str">
        <f>IF(Deník!$R444&lt;&gt;"",IF(Deník!$AB444="Trailing SL",IF(AND(Deník!$R444&gt;=0,Deník!$R444&lt;=1),"BE",Deník!$R444),""),"")</f>
        <v/>
      </c>
      <c r="CJ444" s="233" t="str">
        <f>IF(Deník!$R444&lt;&gt;"",IF(Deník!$AB444="Manual",IF(AND(Deník!$R444&gt;=0,Deník!$R444&lt;=1),"BE",Deník!$R444),""),"")</f>
        <v/>
      </c>
      <c r="CK444" s="233"/>
      <c r="CL444" s="233" t="str">
        <f>IF(Deník!$R444&lt;0,IF(Deník!$AC444=Statistika!$F$117,Deník!$R444,""),"")</f>
        <v/>
      </c>
      <c r="CM444" s="233" t="str">
        <f>IF(Deník!$R444&lt;0,IF(Deník!$AC444=Statistika!$F$118,Deník!$R444,""),"")</f>
        <v/>
      </c>
      <c r="CN444" s="233" t="str">
        <f>IF(Deník!$R444&lt;0,IF(Deník!$AC444=Statistika!$F$119,Deník!$R444,""),"")</f>
        <v/>
      </c>
      <c r="CO444" s="233" t="str">
        <f>IF(Deník!$R444&lt;0,IF(Deník!$AC444=Statistika!$F$120,Deník!$R444,""),"")</f>
        <v/>
      </c>
      <c r="CP444" s="233" t="str">
        <f>IF(Deník!$R444&lt;0,IF(Deník!$AC444=Statistika!$F$121,Deník!$R444,""),"")</f>
        <v/>
      </c>
      <c r="CQ444" s="233" t="str">
        <f>IF(Deník!$R444&lt;0,IF(Deník!$AC444=Statistika!$F$122,Deník!$R444,""),"")</f>
        <v/>
      </c>
      <c r="CR444" s="233" t="str">
        <f>IF(Deník!$R444&lt;0,IF(Deník!$AC444=Statistika!$F$123,Deník!$R444,""),"")</f>
        <v/>
      </c>
      <c r="CS444" s="233" t="str">
        <f>IF(Deník!$R444&lt;0,IF(Deník!$AC444=Statistika!$F$124,Deník!$R444,""),"")</f>
        <v/>
      </c>
      <c r="CT444" s="233" t="str">
        <f>IF(Deník!$R444&lt;0,IF(Deník!$AC444=Statistika!$F$125,Deník!$R444,""),"")</f>
        <v/>
      </c>
      <c r="CU444" s="233"/>
      <c r="CV444" s="233" t="str">
        <f>IF(Deník!$R444&lt;0,IF(Deník!$AD444=$CV$2,Deník!$R444,""),"")</f>
        <v/>
      </c>
      <c r="CW444" s="233" t="str">
        <f>IF(Deník!$R444&lt;0,IF(Deník!$AD444=$CW$2,Deník!$R444,""),"")</f>
        <v/>
      </c>
      <c r="CX444" s="233" t="str">
        <f>IF(Deník!$R444&lt;0,IF(Deník!$AD444=$CX$2,Deník!$R444,""),"")</f>
        <v/>
      </c>
      <c r="CY444" s="233" t="str">
        <f>IF(Deník!$R444&lt;0,IF(Deník!$AD444=$CY$2,Deník!$R444,""),"")</f>
        <v/>
      </c>
      <c r="CZ444" s="233" t="str">
        <f>IF(Deník!$R444&lt;0,IF(Deník!$AD444=$CZ$2,Deník!$R444,""),"")</f>
        <v/>
      </c>
      <c r="DL444" s="221">
        <f t="shared" si="18"/>
        <v>93847.029999999984</v>
      </c>
      <c r="DM444" s="220">
        <f t="shared" si="17"/>
        <v>-6.1529700000000132E-2</v>
      </c>
      <c r="DO444" s="50">
        <f>Deník!W445</f>
        <v>0</v>
      </c>
      <c r="DP444" s="102" t="str">
        <f>IF(AND(Deník!W445&gt;0),1,"")</f>
        <v/>
      </c>
      <c r="DQ444" s="102">
        <f>IF(AND(Deník!W445&lt;=0),1,"")</f>
        <v>1</v>
      </c>
      <c r="DR444" s="227"/>
      <c r="DS444" s="228"/>
      <c r="DT444" s="85"/>
      <c r="DU444" s="54">
        <f>IF(MONTH(Deník!$C444)=DU$2,Deník!$W444,"")</f>
        <v>0</v>
      </c>
      <c r="DV444" s="222" t="str">
        <f>IF(MONTH(Deník!$C444)=DV$2,Deník!$W444,"")</f>
        <v/>
      </c>
      <c r="DW444" s="222" t="str">
        <f>IF(MONTH(Deník!$C444)=DW$2,Deník!$W444,"")</f>
        <v/>
      </c>
      <c r="DX444" s="222" t="str">
        <f>IF(MONTH(Deník!$C444)=DX$2,Deník!$W444,"")</f>
        <v/>
      </c>
      <c r="DY444" s="222" t="str">
        <f>IF(MONTH(Deník!$C444)=DY$2,Deník!$W444,"")</f>
        <v/>
      </c>
      <c r="DZ444" s="222" t="str">
        <f>IF(MONTH(Deník!$C444)=DZ$2,Deník!$W444,"")</f>
        <v/>
      </c>
      <c r="EA444" s="222" t="str">
        <f>IF(MONTH(Deník!$C444)=EA$2,Deník!$W444,"")</f>
        <v/>
      </c>
      <c r="EB444" s="222" t="str">
        <f>IF(MONTH(Deník!$C444)=EB$2,Deník!$W444,"")</f>
        <v/>
      </c>
      <c r="EC444" s="222" t="str">
        <f>IF(MONTH(Deník!$C444)=EC$2,Deník!$W444,"")</f>
        <v/>
      </c>
      <c r="ED444" s="222" t="str">
        <f>IF(MONTH(Deník!$C444)=ED$2,Deník!$W444,"")</f>
        <v/>
      </c>
      <c r="EE444" s="222" t="str">
        <f>IF(MONTH(Deník!$C444)=EE$2,Deník!$W444,"")</f>
        <v/>
      </c>
      <c r="EF444" s="222" t="str">
        <f>IF(MONTH(Deník!$C444)=EF$2,Deník!$W444,"")</f>
        <v/>
      </c>
      <c r="EI444" s="600" t="str">
        <f>IF(Deník!$W444&lt;&gt;"",IF(Deník!$B444=Statistika!$F$63,Deník!$W444,""),"")</f>
        <v/>
      </c>
      <c r="EJ444" s="13" t="str">
        <f>IF(Deník!$W444&lt;&gt;"",IF(Deník!$B444=Statistika!$F$64,Deník!$W444,""),"")</f>
        <v/>
      </c>
      <c r="EK444" s="13" t="str">
        <f>IF(Deník!$W444&lt;&gt;"",IF(Deník!$B444=Statistika!$F$65,Deník!$W444,""),"")</f>
        <v/>
      </c>
      <c r="EL444" s="13" t="str">
        <f>IF(Deník!$W444&lt;&gt;"",IF(Deník!$B444=Statistika!$F$66,Deník!$W444,""),"")</f>
        <v/>
      </c>
      <c r="EM444" s="13" t="str">
        <f>IF(Deník!$W444&lt;&gt;"",IF(Deník!$B444=Statistika!$F$67,Deník!$W444,""),"")</f>
        <v/>
      </c>
      <c r="EN444" s="13" t="str">
        <f>IF(Deník!$W444&lt;&gt;"",IF(Deník!$B444=Statistika!$F$68,Deník!$W444,""),"")</f>
        <v/>
      </c>
      <c r="EO444" s="13" t="str">
        <f>IF(Deník!$W444&lt;&gt;"",IF(Deník!$B444=Statistika!$F$69,Deník!$W444,""),"")</f>
        <v/>
      </c>
      <c r="EP444" s="601" t="str">
        <f>IF(Deník!$W444&lt;&gt;"",IF(Deník!$B444=Statistika!$F$70,Deník!$W444,""),"")</f>
        <v/>
      </c>
      <c r="EQ444" s="90"/>
      <c r="ER444" s="63" t="str">
        <f>IF(Deník!$W444&lt;&gt;"",IF(Deník!$J444="L",Deník!$W444,""),"")</f>
        <v/>
      </c>
      <c r="ES444" s="13" t="str">
        <f>IF(Deník!$W444&lt;&gt;"",IF(Deník!$J444="S",Deník!$W444,""),"")</f>
        <v/>
      </c>
      <c r="ET444" s="95"/>
      <c r="EU444" s="88"/>
      <c r="EV444" s="63" t="str">
        <f>IF(WEEKDAY(Deník!$C444,2)=1,Deník!$W444,"")</f>
        <v/>
      </c>
      <c r="EW444" s="13" t="str">
        <f>IF(WEEKDAY(Deník!$C444,2)=2,Deník!$W444,"")</f>
        <v/>
      </c>
      <c r="EX444" s="13" t="str">
        <f>IF(WEEKDAY(Deník!$C444,2)=3,Deník!$W444,"")</f>
        <v/>
      </c>
      <c r="EY444" s="13" t="str">
        <f>IF(WEEKDAY(Deník!$C444,2)=4,Deník!$W444,"")</f>
        <v/>
      </c>
      <c r="EZ444" s="60" t="str">
        <f>IF(WEEKDAY(Deník!$C444,2)=5,Deník!$W444,"")</f>
        <v/>
      </c>
      <c r="FA444" s="99"/>
      <c r="FB444" s="100">
        <f>Deník!D444</f>
        <v>0</v>
      </c>
      <c r="FC444" s="63">
        <f>IF($FB444&lt;&gt;"",IF(AND($FB444&gt;=FC$2,$FB444&lt;=FC$3),Deník!$W444,""))</f>
        <v>0</v>
      </c>
      <c r="FD444" s="63" t="str">
        <f>IF($FB444&lt;&gt;"",IF(AND($FB444&gt;=FD$2,$FB444&lt;=FD$3),Deník!$W444,""))</f>
        <v/>
      </c>
      <c r="FE444" s="63" t="str">
        <f>IF($FB444&lt;&gt;"",IF(AND($FB444&gt;=FE$2,$FB444&lt;=FE$3),Deník!$W444,""))</f>
        <v/>
      </c>
      <c r="FF444" s="63" t="str">
        <f>IF($FB444&lt;&gt;"",IF(AND($FB444&gt;=FF$2,$FB444&lt;=FF$3),Deník!$W444,""))</f>
        <v/>
      </c>
      <c r="FG444" s="63" t="str">
        <f>IF($FB444&lt;&gt;"",IF(AND($FB444&gt;=FG$2,$FB444&lt;=FG$3),Deník!$W444,""))</f>
        <v/>
      </c>
      <c r="FH444" s="63" t="str">
        <f>IF($FB444&lt;&gt;"",IF(AND($FB444&gt;=FH$2,$FB444&lt;=FH$3),Deník!$W444,""))</f>
        <v/>
      </c>
      <c r="FI444" s="63" t="str">
        <f>IF($FB444&lt;&gt;"",IF(AND($FB444&gt;=FI$2,$FB444&lt;=FI$3),Deník!$W444,""))</f>
        <v/>
      </c>
      <c r="FJ444" s="63" t="str">
        <f>IF($FB444&lt;&gt;"",IF(AND($FB444&gt;=FJ$2,$FB444&lt;=FJ$3),Deník!$W444,""))</f>
        <v/>
      </c>
      <c r="FK444" s="63" t="str">
        <f>IF($FB444&lt;&gt;"",IF(AND($FB444&gt;=FK$2,$FB444&lt;=FK$3),Deník!$W444,""))</f>
        <v/>
      </c>
      <c r="FL444" s="63" t="str">
        <f>IF($FB444&lt;&gt;"",IF(AND($FB444&gt;=FL$2,$FB444&lt;=FL$3),Deník!$W444,""))</f>
        <v/>
      </c>
      <c r="FM444" s="63" t="str">
        <f>IF($FB444&lt;&gt;"",IF(AND($FB444&gt;=FM$2,$FB444&lt;=FM$3),Deník!$W444,""))</f>
        <v/>
      </c>
      <c r="FN444" s="13"/>
      <c r="FO444" s="20" t="str">
        <f>IF(Deník!$W444&gt;1,Deník!$W444,"")</f>
        <v/>
      </c>
      <c r="FP444" s="20" t="str">
        <f>IF(Deník!$W444&lt;0,Deník!$W444,"")</f>
        <v/>
      </c>
      <c r="FQ444" s="17"/>
      <c r="FS444" s="233"/>
      <c r="FT444" s="233" t="str">
        <f>IF(Deník!$W444&lt;&gt;"",IF(Deník!$Y444=Statistika!$F$78,Deník!$W444,""),"")</f>
        <v/>
      </c>
      <c r="FU444" s="233" t="str">
        <f>IF(Deník!$W444&lt;&gt;"",IF(Deník!$Y444=Statistika!$F$79,Deník!$W444,""),"")</f>
        <v/>
      </c>
      <c r="FV444" s="233" t="str">
        <f>IF(Deník!$W444&lt;&gt;"",IF(Deník!$Y444=Statistika!$F$80,Deník!$W444,""),"")</f>
        <v/>
      </c>
      <c r="FW444" s="233" t="str">
        <f>IF(Deník!$W444&lt;&gt;"",IF(Deník!$Y444=Statistika!$F$81,Deník!$W444,""),"")</f>
        <v/>
      </c>
      <c r="FX444" s="233" t="str">
        <f>IF(Deník!$W444&lt;&gt;"",IF(Deník!$Y444=Statistika!$F$82,Deník!$W444,""),"")</f>
        <v/>
      </c>
      <c r="FY444" s="233" t="str">
        <f>IF(Deník!$W444&lt;&gt;"",IF(Deník!$Y444=Statistika!$F$83,Deník!$W444,""),"")</f>
        <v/>
      </c>
      <c r="FZ444" s="233" t="str">
        <f>IF(Deník!$W444&lt;&gt;"",IF(Deník!$Y444=Statistika!$F$84,Deník!$W444,""),"")</f>
        <v/>
      </c>
      <c r="GA444" s="233" t="str">
        <f>IF(Deník!$W444&lt;&gt;"",IF(Deník!$Y444=Statistika!$F$85,Deník!$W444,""),"")</f>
        <v/>
      </c>
      <c r="GB444" s="233" t="str">
        <f>IF(Deník!$W444&lt;&gt;"",IF(Deník!$Y444=Statistika!$F$86,Deník!$W444,""),"")</f>
        <v/>
      </c>
      <c r="GC444" s="233" t="str">
        <f>IF(Deník!$W444&lt;&gt;"",IF(Deník!$Y444=Statistika!$F$87,Deník!$W444,""),"")</f>
        <v/>
      </c>
      <c r="GD444" s="233" t="str">
        <f>IF(Deník!$W444&lt;&gt;"",IF(Deník!$Y444=Statistika!$F$88,Deník!$W444,""),"")</f>
        <v/>
      </c>
      <c r="GE444" s="233" t="str">
        <f>IF(Deník!$W444&lt;&gt;"",IF(Deník!$Y444=Statistika!$F$89,Deník!$W444,""),"")</f>
        <v/>
      </c>
      <c r="GF444" s="233" t="str">
        <f>IF(Deník!$W444&lt;&gt;"",IF(Deník!$Y444=Statistika!$F$90,Deník!$W444,""),"")</f>
        <v/>
      </c>
      <c r="GG444" s="233" t="str">
        <f>IF(Deník!$W444&lt;&gt;"",IF(Deník!$Y444=Statistika!$F$91,Deník!$W444,""),"")</f>
        <v/>
      </c>
      <c r="GH444" s="233"/>
      <c r="GI444" s="233" t="str">
        <f>IF(Deník!$W444&lt;&gt;"",IF(Deník!$AB444=Statistika!$L$100,Deník!$W444,""),"")</f>
        <v/>
      </c>
      <c r="GJ444" s="233" t="str">
        <f>IF(Deník!$W444&lt;&gt;"",IF(Deník!$AB444=Statistika!$L$101,Deník!$W444,""),"")</f>
        <v/>
      </c>
      <c r="GK444" s="233" t="str">
        <f>IF(Deník!$W444&lt;&gt;"",IF(Deník!$AB444=Statistika!$L$102,Deník!$W444,""),"")</f>
        <v/>
      </c>
      <c r="GL444" s="233" t="str">
        <f>IF(Deník!$W444&lt;&gt;"",IF(Deník!$AB444=Statistika!$L$103,Deník!$W444,""),"")</f>
        <v/>
      </c>
      <c r="GM444" s="233" t="str">
        <f>IF(Deník!$W444&lt;&gt;"",IF(Deník!$AB444=Statistika!$L$104,Deník!$W444,""),"")</f>
        <v/>
      </c>
      <c r="GN444" s="233" t="str">
        <f>IF(Deník!$W444&lt;&gt;"",IF(Deník!$AB444=Statistika!$L$105,Deník!$W444,""),"")</f>
        <v/>
      </c>
      <c r="GO444" s="233" t="str">
        <f>IF(Deník!$W444&lt;&gt;"",IF(Deník!$AB444=Statistika!$L$106,Deník!$W444,""),"")</f>
        <v/>
      </c>
      <c r="GP444" s="233" t="str">
        <f>IF(Deník!$W444&lt;&gt;"",IF(Deník!$AB444=Statistika!$L$107,Deník!$W444,""),"")</f>
        <v/>
      </c>
      <c r="GQ444" s="233" t="str">
        <f>IF(Deník!$W444&lt;&gt;"",IF(Deník!$AB444=Statistika!$L$108,Deník!$W444,""),"")</f>
        <v/>
      </c>
      <c r="GS444" s="233" t="str">
        <f>IF(Deník!$W444&lt;0,IF(Deník!$AC444=Statistika!$F$117,Deník!$W444,""),"")</f>
        <v/>
      </c>
      <c r="GT444" s="233" t="str">
        <f>IF(Deník!$W444&lt;0,IF(Deník!$AC444=Statistika!$F$118,Deník!$W444,""),"")</f>
        <v/>
      </c>
      <c r="GU444" s="233" t="str">
        <f>IF(Deník!$W444&lt;0,IF(Deník!$AC444=Statistika!$F$119,Deník!$W444,""),"")</f>
        <v/>
      </c>
      <c r="GV444" s="233" t="str">
        <f>IF(Deník!$W444&lt;0,IF(Deník!$AC444=Statistika!$F$120,Deník!$W444,""),"")</f>
        <v/>
      </c>
      <c r="GW444" s="233" t="str">
        <f>IF(Deník!$W444&lt;0,IF(Deník!$AC444=Statistika!$F$121,Deník!$W444,""),"")</f>
        <v/>
      </c>
      <c r="GX444" s="233" t="str">
        <f>IF(Deník!$W444&lt;0,IF(Deník!$AC444=Statistika!$F$122,Deník!$W444,""),"")</f>
        <v/>
      </c>
      <c r="GY444" s="233" t="str">
        <f>IF(Deník!$W444&lt;0,IF(Deník!$AC444=Statistika!$F$123,Deník!$W444,""),"")</f>
        <v/>
      </c>
      <c r="GZ444" s="233" t="str">
        <f>IF(Deník!$W444&lt;0,IF(Deník!$AC444=Statistika!$F$124,Deník!$W444,""),"")</f>
        <v/>
      </c>
      <c r="HA444" s="233" t="str">
        <f>IF(Deník!$W444&lt;0,IF(Deník!$AC444=Statistika!$F$125,Deník!$W444,""),"")</f>
        <v/>
      </c>
      <c r="HC444" s="233" t="str">
        <f>IF(Deník!$W444&lt;0,IF(Deník!$AD444=Statistika!$F$133,Deník!$W444,""),"")</f>
        <v/>
      </c>
      <c r="HD444" s="233" t="str">
        <f>IF(Deník!$W444&lt;0,IF(Deník!$AD444=Statistika!$F$134,Deník!$W444,""),"")</f>
        <v/>
      </c>
      <c r="HE444" s="233" t="str">
        <f>IF(Deník!$W444&lt;0,IF(Deník!$AD444=Statistika!$F$135,Deník!$W444,""),"")</f>
        <v/>
      </c>
      <c r="HF444" s="233" t="str">
        <f>IF(Deník!$W444&lt;0,IF(Deník!$AD444=Statistika!$F$136,Deník!$W444,""),"")</f>
        <v/>
      </c>
      <c r="HG444" s="233" t="str">
        <f>IF(Deník!$W444&lt;0,IF(Deník!$AD444=Statistika!$F$137,Deník!$W444,""),"")</f>
        <v/>
      </c>
      <c r="ID444" s="8">
        <f>Tabulka4[[#This Row],[Sloupec3]]</f>
        <v>0</v>
      </c>
      <c r="IE444" s="17" t="str">
        <f>IF(AND([1]Deník!$C444&gt;='[1]Měsíční shrnutí'!$D$1,[1]Deník!$C444&lt;='[1]Měsíční shrnutí'!$F$1),[1]Deník!$X444,"")</f>
        <v/>
      </c>
    </row>
    <row r="445" spans="1:239">
      <c r="A445" s="8">
        <f>Deník!C446</f>
        <v>0</v>
      </c>
      <c r="B445" s="50" t="str">
        <f>Deník!R446</f>
        <v/>
      </c>
      <c r="C445" s="102" t="str">
        <f>IF(AND(Deník!R446&gt;1,Deník!R446&lt;&gt;""),1,"")</f>
        <v/>
      </c>
      <c r="D445" s="102" t="str">
        <f>IF(AND(Deník!R446&lt;=0,Deník!R446&lt;&gt;""),1,"")</f>
        <v/>
      </c>
      <c r="E445" s="103" t="str">
        <f>IF(AND(Deník!R446&gt;=0,Deník!R446&lt;=1),1,"")</f>
        <v/>
      </c>
      <c r="F445" s="79" t="str">
        <f>IF(Deník!R446&lt;&gt;"",Deník!R446+F444,"")</f>
        <v/>
      </c>
      <c r="G445" s="85"/>
      <c r="H445" s="54" t="str">
        <f>IF(MONTH(Deník!$C445)=H$2,IF(AND(Deník!$R445&gt;=0,Deník!$R445&lt;=1),"BE",Deník!$R445),"")</f>
        <v/>
      </c>
      <c r="I445" s="11" t="str">
        <f>IF(MONTH(Deník!$C445)=I$2,IF(AND(Deník!$R445&gt;=0,Deník!$R445&lt;=1),"BE",Deník!$R445),"")</f>
        <v/>
      </c>
      <c r="J445" s="11" t="str">
        <f>IF(MONTH(Deník!$C445)=J$2,IF(AND(Deník!$R445&gt;=0,Deník!$R445&lt;=1),"BE",Deník!$R445),"")</f>
        <v/>
      </c>
      <c r="K445" s="11" t="str">
        <f>IF(MONTH(Deník!$C445)=K$2,IF(AND(Deník!$R445&gt;=0,Deník!$R445&lt;=1),"BE",Deník!$R445),"")</f>
        <v/>
      </c>
      <c r="L445" s="11" t="str">
        <f>IF(MONTH(Deník!$C445)=L$2,IF(AND(Deník!$R445&gt;=0,Deník!$R445&lt;=1),"BE",Deník!$R445),"")</f>
        <v/>
      </c>
      <c r="M445" s="11" t="str">
        <f>IF(MONTH(Deník!$C445)=M$2,IF(AND(Deník!$R445&gt;=0,Deník!$R445&lt;=1),"BE",Deník!$R445),"")</f>
        <v/>
      </c>
      <c r="N445" s="11" t="str">
        <f>IF(MONTH(Deník!$C445)=N$2,IF(AND(Deník!$R445&gt;=0,Deník!$R445&lt;=1),"BE",Deník!$R445),"")</f>
        <v/>
      </c>
      <c r="O445" s="11" t="str">
        <f>IF(MONTH(Deník!$C445)=O$2,IF(AND(Deník!$R445&gt;=0,Deník!$R445&lt;=1),"BE",Deník!$R445),"")</f>
        <v/>
      </c>
      <c r="P445" s="11" t="str">
        <f>IF(MONTH(Deník!$C445)=P$2,IF(AND(Deník!$R445&gt;=0,Deník!$R445&lt;=1),"BE",Deník!$R445),"")</f>
        <v/>
      </c>
      <c r="Q445" s="11" t="str">
        <f>IF(MONTH(Deník!$C445)=Q$2,IF(AND(Deník!$R445&gt;=0,Deník!$R445&lt;=1),"BE",Deník!$R445),"")</f>
        <v/>
      </c>
      <c r="R445" s="11" t="str">
        <f>IF(MONTH(Deník!$C445)=R$2,IF(AND(Deník!$R445&gt;=0,Deník!$R445&lt;=1),"BE",Deník!$R445),"")</f>
        <v/>
      </c>
      <c r="S445" s="57" t="str">
        <f>IF(MONTH(Deník!$C445)=S$2,IF(AND(Deník!$R445&gt;=0,Deník!$R445&lt;=1),"BE",Deník!$R445),"")</f>
        <v/>
      </c>
      <c r="U445" s="12"/>
      <c r="V445" s="12"/>
      <c r="X445" s="600" t="str">
        <f>IF(Deník!$R445&lt;&gt;"",IF(Deník!$B445=Statistika!$F$63,IF(AND(Deník!$R445&gt;=0,Deník!$R445&lt;=1),"BE",Deník!$R445),""),"")</f>
        <v/>
      </c>
      <c r="Y445" s="13" t="str">
        <f>IF(Deník!$R445&lt;&gt;"",IF(Deník!$B445=Statistika!$F$64,IF(AND(Deník!$R445&gt;=0,Deník!$R445&lt;=1),"BE",Deník!$R445),""),"")</f>
        <v/>
      </c>
      <c r="Z445" s="13" t="str">
        <f>IF(Deník!$R445&lt;&gt;"",IF(Deník!$B445=Statistika!$F$65,IF(AND(Deník!$R445&gt;=0,Deník!$R445&lt;=1),"BE",Deník!$R445),""),"")</f>
        <v/>
      </c>
      <c r="AA445" s="13" t="str">
        <f>IF(Deník!$R445&lt;&gt;"",IF(Deník!$B445=Statistika!$F$66,IF(AND(Deník!$R445&gt;=0,Deník!$R445&lt;=1),"BE",Deník!$R445),""),"")</f>
        <v/>
      </c>
      <c r="AB445" s="13" t="str">
        <f>IF(Deník!$R445&lt;&gt;"",IF(Deník!$B445=Statistika!$F$67,IF(AND(Deník!$R445&gt;=0,Deník!$R445&lt;=1),"BE",Deník!$R445),""),"")</f>
        <v/>
      </c>
      <c r="AC445" s="13" t="str">
        <f>IF(Deník!$R445&lt;&gt;"",IF(Deník!$B445=Statistika!$F$68,IF(AND(Deník!$R445&gt;=0,Deník!$R445&lt;=1),"BE",Deník!$R445),""),"")</f>
        <v/>
      </c>
      <c r="AD445" s="13" t="str">
        <f>IF(Deník!$R445&lt;&gt;"",IF(Deník!$B445=Statistika!$F$69,IF(AND(Deník!$R445&gt;=0,Deník!$R445&lt;=1),"BE",Deník!$R445),""),"")</f>
        <v/>
      </c>
      <c r="AE445" s="601" t="str">
        <f>IF(Deník!$R445&lt;&gt;"",IF(Deník!$B445=Statistika!$F$70,IF(AND(Deník!$R445&gt;=0,Deník!$R445&lt;=1),"BE",Deník!$R445),""),"")</f>
        <v/>
      </c>
      <c r="AF445" s="90"/>
      <c r="AG445" s="63" t="str">
        <f>IF(Deník!$R445&lt;&gt;"",IF(Deník!$J445="L",IF(AND(Deník!$R445&gt;=0,Deník!$R445&lt;=1),"BE",Deník!$R445),""),"")</f>
        <v/>
      </c>
      <c r="AH445" s="13" t="str">
        <f>IF(Deník!$R445&lt;&gt;"",IF(Deník!$J445="S",IF(AND(Deník!$R445&gt;=0,Deník!$R445&lt;=1),"BE",Deník!$R445),""),"")</f>
        <v/>
      </c>
      <c r="AI445" s="95"/>
      <c r="AJ445" s="71" t="str">
        <f>IF(Deník!N446&lt;&gt;"",Deník!N446*-1,"")</f>
        <v/>
      </c>
      <c r="AK445" s="88"/>
      <c r="AL445" s="63" t="str">
        <f>IF(WEEKDAY(Deník!$C445,2)=1,IF(AND(Deník!$R445&gt;=0,Deník!$R445&lt;=1),"BE",Deník!$R445),"")</f>
        <v/>
      </c>
      <c r="AM445" s="13" t="str">
        <f>IF(WEEKDAY(Deník!$C445,2)=2,IF(AND(Deník!$R445&gt;=0,Deník!$R445&lt;=1),"BE",Deník!$R445),"")</f>
        <v/>
      </c>
      <c r="AN445" s="13" t="str">
        <f>IF(WEEKDAY(Deník!$C445,2)=3,IF(AND(Deník!$R445&gt;=0,Deník!$R445&lt;=1),"BE",Deník!$R445),"")</f>
        <v/>
      </c>
      <c r="AO445" s="13" t="str">
        <f>IF(WEEKDAY(Deník!$C445,2)=4,IF(AND(Deník!$R445&gt;=0,Deník!$R445&lt;=1),"BE",Deník!$R445),"")</f>
        <v/>
      </c>
      <c r="AP445" s="60" t="str">
        <f>IF(WEEKDAY(Deník!$C445,2)=5,IF(AND(Deník!$R445&gt;=0,Deník!$R445&lt;=1),"BE",Deník!$R445),"")</f>
        <v/>
      </c>
      <c r="AQ445" s="99"/>
      <c r="AR445" s="100">
        <f>Deník!D445</f>
        <v>0</v>
      </c>
      <c r="AS445" s="63" t="str">
        <f>IF(Deník!$D445&lt;&gt;"",IF(AND(Deník!$D445&gt;=AS$2,Deník!$D445&lt;=AS$3),IF(AND(Deník!$R445&gt;=0,Deník!$R445&lt;=1),"BE",Deník!$R445),""),"")</f>
        <v/>
      </c>
      <c r="AT445" s="63" t="str">
        <f>IF(Deník!$D445&lt;&gt;"",IF(AND(Deník!$D445&gt;=AT$2,Deník!$D445&lt;=AT$3),IF(AND(Deník!$R445&gt;=0,Deník!$R445&lt;=1),"BE",Deník!$R445),""),"")</f>
        <v/>
      </c>
      <c r="AU445" s="63" t="str">
        <f>IF(Deník!$D445&lt;&gt;"",IF(AND(Deník!$D445&gt;=AU$2,Deník!$D445&lt;=AU$3),IF(AND(Deník!$R445&gt;=0,Deník!$R445&lt;=1),"BE",Deník!$R445),""),"")</f>
        <v/>
      </c>
      <c r="AV445" s="63" t="str">
        <f>IF(Deník!$D445&lt;&gt;"",IF(AND(Deník!$D445&gt;=AV$2,Deník!$D445&lt;=AV$3),IF(AND(Deník!$R445&gt;=0,Deník!$R445&lt;=1),"BE",Deník!$R445),""),"")</f>
        <v/>
      </c>
      <c r="AW445" s="63" t="str">
        <f>IF(Deník!$D445&lt;&gt;"",IF(AND(Deník!$D445&gt;=AW$2,Deník!$D445&lt;=AW$3),IF(AND(Deník!$R445&gt;=0,Deník!$R445&lt;=1),"BE",Deník!$R445),""),"")</f>
        <v/>
      </c>
      <c r="AX445" s="63" t="str">
        <f>IF(Deník!$D445&lt;&gt;"",IF(AND(Deník!$D445&gt;=AX$2,Deník!$D445&lt;=AX$3),IF(AND(Deník!$R445&gt;=0,Deník!$R445&lt;=1),"BE",Deník!$R445),""),"")</f>
        <v/>
      </c>
      <c r="AY445" s="63" t="str">
        <f>IF(Deník!$D445&lt;&gt;"",IF(AND(Deník!$D445&gt;=AY$2,Deník!$D445&lt;=AY$3),IF(AND(Deník!$R445&gt;=0,Deník!$R445&lt;=1),"BE",Deník!$R445),""),"")</f>
        <v/>
      </c>
      <c r="AZ445" s="63" t="str">
        <f>IF(Deník!$D445&lt;&gt;"",IF(AND(Deník!$D445&gt;=AZ$2,Deník!$D445&lt;=AZ$3),IF(AND(Deník!$R445&gt;=0,Deník!$R445&lt;=1),"BE",Deník!$R445),""),"")</f>
        <v/>
      </c>
      <c r="BA445" s="63" t="str">
        <f>IF(Deník!$D445&lt;&gt;"",IF(AND(Deník!$D445&gt;=BA$2,Deník!$D445&lt;=BA$3),IF(AND(Deník!$R445&gt;=0,Deník!$R445&lt;=1),"BE",Deník!$R445),""),"")</f>
        <v/>
      </c>
      <c r="BB445" s="63" t="str">
        <f>IF(Deník!$D445&lt;&gt;"",IF(AND(Deník!$D445&gt;=BB$2,Deník!$D445&lt;=BB$3),IF(AND(Deník!$R445&gt;=0,Deník!$R445&lt;=1),"BE",Deník!$R445),""),"")</f>
        <v/>
      </c>
      <c r="BC445" s="71" t="str">
        <f>IF(Deník!$D445&lt;&gt;"",IF(AND(Deník!$D445&gt;=BC$2,Deník!$D445&lt;=BC$3),IF(AND(Deník!$R445&gt;=0,Deník!$R445&lt;=1),"BE",Deník!$R445),""),"")</f>
        <v/>
      </c>
      <c r="BD445" s="20" t="str">
        <f>IF(Deník!$J446="S",(Deník!$M446-Deník!$K446),IF(Deník!$J446="L",(Deník!$K446-Deník!$M446),""))</f>
        <v/>
      </c>
      <c r="BE445" s="20" t="str">
        <f>IF(Deník!$J446="S",(Deník!$K446-Deník!$O446),IF(Deník!$J446="L",(Deník!$O446-Deník!$K446),""))</f>
        <v/>
      </c>
      <c r="BF445" s="20" t="str">
        <f>IF(Deník!$J446="S",(Deník!$K446-Deník!$L446),IF(Deník!$J446="L",(Deník!$L446-Deník!$K446),""))</f>
        <v/>
      </c>
      <c r="BG445" s="20" t="str">
        <f>IF(Deník!$J446="S",(Deník!$K446-Deník!$S446),IF(Deník!$J446="L",(Deník!$S446-Deník!$K446),""))</f>
        <v/>
      </c>
      <c r="BH445" s="20" t="str">
        <f>IF(Deník!$J446="S",(Deník!$K446-Deník!$U446),IF(Deník!$J446="L",(Deník!$U446-Deník!$K446),""))</f>
        <v/>
      </c>
      <c r="BI445" s="20" t="str">
        <f>IF(Deník!$R445&gt;1,Deník!$R445,"")</f>
        <v/>
      </c>
      <c r="BJ445" s="20" t="str">
        <f>IF(Deník!$R445&lt;0,Deník!$R445,"")</f>
        <v/>
      </c>
      <c r="BK445" s="17"/>
      <c r="BM445" s="233" t="str">
        <f>IF(Deník!$R445&lt;&gt;"",IF(Deník!$Y445=Statistika!$F$78,IF(AND(Deník!$R445&gt;=0,Deník!$R445&lt;=1),"BE",Deník!$R445),""),"")</f>
        <v/>
      </c>
      <c r="BN445" s="233" t="str">
        <f>IF(Deník!$R445&lt;&gt;"",IF(Deník!$Y445=Statistika!$F$79,IF(AND(Deník!$R445&gt;=0,Deník!$R445&lt;=1),"BE",Deník!$R445),""),"")</f>
        <v/>
      </c>
      <c r="BO445" s="233" t="str">
        <f>IF(Deník!$R445&lt;&gt;"",IF(Deník!$Y445=Statistika!$F$80,IF(AND(Deník!$R445&gt;=0,Deník!$R445&lt;=1),"BE",Deník!$R445),""),"")</f>
        <v/>
      </c>
      <c r="BP445" s="233" t="str">
        <f>IF(Deník!$R445&lt;&gt;"",IF(Deník!$Y445=Statistika!$F$81,IF(AND(Deník!$R445&gt;=0,Deník!$R445&lt;=1),"BE",Deník!$R445),""),"")</f>
        <v/>
      </c>
      <c r="BQ445" s="233" t="str">
        <f>IF(Deník!$R445&lt;&gt;"",IF(Deník!$Y445=Statistika!$F$82,IF(AND(Deník!$R445&gt;=0,Deník!$R445&lt;=1),"BE",Deník!$R445),""),"")</f>
        <v/>
      </c>
      <c r="BR445" s="233" t="str">
        <f>IF(Deník!$R445&lt;&gt;"",IF(Deník!$Y445=Statistika!$F$83,IF(AND(Deník!$R445&gt;=0,Deník!$R445&lt;=1),"BE",Deník!$R445),""),"")</f>
        <v/>
      </c>
      <c r="BS445" s="233" t="str">
        <f>IF(Deník!$R445&lt;&gt;"",IF(Deník!$Y445=Statistika!$F$84,IF(AND(Deník!$R445&gt;=0,Deník!$R445&lt;=1),"BE",Deník!$R445),""),"")</f>
        <v/>
      </c>
      <c r="BT445" s="233" t="str">
        <f>IF(Deník!$R445&lt;&gt;"",IF(Deník!$Y445=Statistika!$F$85,IF(AND(Deník!$R445&gt;=0,Deník!$R445&lt;=1),"BE",Deník!$R445),""),"")</f>
        <v/>
      </c>
      <c r="BU445" s="233" t="str">
        <f>IF(Deník!$R445&lt;&gt;"",IF(Deník!$Y445=Statistika!$F$86,IF(AND(Deník!$R445&gt;=0,Deník!$R445&lt;=1),"BE",Deník!$R445),""),"")</f>
        <v/>
      </c>
      <c r="BV445" s="233" t="str">
        <f>IF(Deník!$R445&lt;&gt;"",IF(Deník!$Y445=Statistika!$F$87,IF(AND(Deník!$R445&gt;=0,Deník!$R445&lt;=1),"BE",Deník!$R445),""),"")</f>
        <v/>
      </c>
      <c r="BW445" s="233" t="str">
        <f>IF(Deník!$R445&lt;&gt;"",IF(Deník!$Y445=Statistika!$F$88,IF(AND(Deník!$R445&gt;=0,Deník!$R445&lt;=1),"BE",Deník!$R445),""),"")</f>
        <v/>
      </c>
      <c r="BX445" s="233" t="str">
        <f>IF(Deník!$R445&lt;&gt;"",IF(Deník!$Y445=Statistika!$F$89,IF(AND(Deník!$R445&gt;=0,Deník!$R445&lt;=1),"BE",Deník!$R445),""),"")</f>
        <v/>
      </c>
      <c r="BY445" s="233" t="str">
        <f>IF(Deník!$R445&lt;&gt;"",IF(Deník!$Y445=Statistika!$F$90,IF(AND(Deník!$R445&gt;=0,Deník!$R445&lt;=1),"BE",Deník!$R445),""),"")</f>
        <v/>
      </c>
      <c r="BZ445" s="233" t="str">
        <f>IF(Deník!$R445&lt;&gt;"",IF(Deník!$Y445=Statistika!$F$91,IF(AND(Deník!$R445&gt;=0,Deník!$R445&lt;=1),"BE",Deník!$R445),""),"")</f>
        <v/>
      </c>
      <c r="CA445" s="233"/>
      <c r="CB445" s="233" t="str">
        <f>IF(Deník!$R445&lt;&gt;"",IF(Deník!$AB445="SL",IF(AND(Deník!$R445&gt;=0,Deník!$R445&lt;=1),"BE",Deník!$R445),""),"")</f>
        <v/>
      </c>
      <c r="CC445" s="233" t="str">
        <f>IF(Deník!$R445&lt;&gt;"",IF(Deník!$AB445="BE10",IF(AND(Deník!$R445&gt;=0,Deník!$R445&lt;=1),"BE",Deník!$R445),""),"")</f>
        <v/>
      </c>
      <c r="CD445" s="233" t="str">
        <f>IF(Deník!$R445&lt;&gt;"",IF(Deník!$AB445="BE15",IF(AND(Deník!$R445&gt;=0,Deník!$R445&lt;=1),"BE",Deník!$R445),""),"")</f>
        <v/>
      </c>
      <c r="CE445" s="233" t="str">
        <f>IF(Deník!$R445&lt;&gt;"",IF(Deník!$AB445="BE20",IF(AND(Deník!$R445&gt;=0,Deník!$R445&lt;=1),"BE",Deník!$R445),""),"")</f>
        <v/>
      </c>
      <c r="CF445" s="233" t="str">
        <f>IF(Deník!$R445&lt;&gt;"",IF(Deník!$AB445="TP1",IF(AND(Deník!$R445&gt;=0,Deník!$R445&lt;=1),"BE",Deník!$R445),""),"")</f>
        <v/>
      </c>
      <c r="CG445" s="233" t="str">
        <f>IF(Deník!$R445&lt;&gt;"",IF(Deník!$AB445="TP2",IF(AND(Deník!$R445&gt;=0,Deník!$R445&lt;=1),"BE",Deník!$R445),""),"")</f>
        <v/>
      </c>
      <c r="CH445" s="233" t="str">
        <f>IF(Deník!$R445&lt;&gt;"",IF(Deník!$AB445="TP3",IF(AND(Deník!$R445&gt;=0,Deník!$R445&lt;=1),"BE",Deník!$R445),""),"")</f>
        <v/>
      </c>
      <c r="CI445" s="233" t="str">
        <f>IF(Deník!$R445&lt;&gt;"",IF(Deník!$AB445="Trailing SL",IF(AND(Deník!$R445&gt;=0,Deník!$R445&lt;=1),"BE",Deník!$R445),""),"")</f>
        <v/>
      </c>
      <c r="CJ445" s="233" t="str">
        <f>IF(Deník!$R445&lt;&gt;"",IF(Deník!$AB445="Manual",IF(AND(Deník!$R445&gt;=0,Deník!$R445&lt;=1),"BE",Deník!$R445),""),"")</f>
        <v/>
      </c>
      <c r="CK445" s="233"/>
      <c r="CL445" s="233" t="str">
        <f>IF(Deník!$R445&lt;0,IF(Deník!$AC445=Statistika!$F$117,Deník!$R445,""),"")</f>
        <v/>
      </c>
      <c r="CM445" s="233" t="str">
        <f>IF(Deník!$R445&lt;0,IF(Deník!$AC445=Statistika!$F$118,Deník!$R445,""),"")</f>
        <v/>
      </c>
      <c r="CN445" s="233" t="str">
        <f>IF(Deník!$R445&lt;0,IF(Deník!$AC445=Statistika!$F$119,Deník!$R445,""),"")</f>
        <v/>
      </c>
      <c r="CO445" s="233" t="str">
        <f>IF(Deník!$R445&lt;0,IF(Deník!$AC445=Statistika!$F$120,Deník!$R445,""),"")</f>
        <v/>
      </c>
      <c r="CP445" s="233" t="str">
        <f>IF(Deník!$R445&lt;0,IF(Deník!$AC445=Statistika!$F$121,Deník!$R445,""),"")</f>
        <v/>
      </c>
      <c r="CQ445" s="233" t="str">
        <f>IF(Deník!$R445&lt;0,IF(Deník!$AC445=Statistika!$F$122,Deník!$R445,""),"")</f>
        <v/>
      </c>
      <c r="CR445" s="233" t="str">
        <f>IF(Deník!$R445&lt;0,IF(Deník!$AC445=Statistika!$F$123,Deník!$R445,""),"")</f>
        <v/>
      </c>
      <c r="CS445" s="233" t="str">
        <f>IF(Deník!$R445&lt;0,IF(Deník!$AC445=Statistika!$F$124,Deník!$R445,""),"")</f>
        <v/>
      </c>
      <c r="CT445" s="233" t="str">
        <f>IF(Deník!$R445&lt;0,IF(Deník!$AC445=Statistika!$F$125,Deník!$R445,""),"")</f>
        <v/>
      </c>
      <c r="CU445" s="233"/>
      <c r="CV445" s="233" t="str">
        <f>IF(Deník!$R445&lt;0,IF(Deník!$AD445=$CV$2,Deník!$R445,""),"")</f>
        <v/>
      </c>
      <c r="CW445" s="233" t="str">
        <f>IF(Deník!$R445&lt;0,IF(Deník!$AD445=$CW$2,Deník!$R445,""),"")</f>
        <v/>
      </c>
      <c r="CX445" s="233" t="str">
        <f>IF(Deník!$R445&lt;0,IF(Deník!$AD445=$CX$2,Deník!$R445,""),"")</f>
        <v/>
      </c>
      <c r="CY445" s="233" t="str">
        <f>IF(Deník!$R445&lt;0,IF(Deník!$AD445=$CY$2,Deník!$R445,""),"")</f>
        <v/>
      </c>
      <c r="CZ445" s="233" t="str">
        <f>IF(Deník!$R445&lt;0,IF(Deník!$AD445=$CZ$2,Deník!$R445,""),"")</f>
        <v/>
      </c>
      <c r="DL445" s="221">
        <f t="shared" si="18"/>
        <v>93847.029999999984</v>
      </c>
      <c r="DM445" s="220">
        <f t="shared" si="17"/>
        <v>-6.1529700000000132E-2</v>
      </c>
      <c r="DO445" s="50">
        <f>Deník!W446</f>
        <v>0</v>
      </c>
      <c r="DP445" s="102" t="str">
        <f>IF(AND(Deník!W446&gt;0),1,"")</f>
        <v/>
      </c>
      <c r="DQ445" s="102">
        <f>IF(AND(Deník!W446&lt;=0),1,"")</f>
        <v>1</v>
      </c>
      <c r="DR445" s="227"/>
      <c r="DS445" s="228"/>
      <c r="DT445" s="85"/>
      <c r="DU445" s="54">
        <f>IF(MONTH(Deník!$C445)=DU$2,Deník!$W445,"")</f>
        <v>0</v>
      </c>
      <c r="DV445" s="222" t="str">
        <f>IF(MONTH(Deník!$C445)=DV$2,Deník!$W445,"")</f>
        <v/>
      </c>
      <c r="DW445" s="222" t="str">
        <f>IF(MONTH(Deník!$C445)=DW$2,Deník!$W445,"")</f>
        <v/>
      </c>
      <c r="DX445" s="222" t="str">
        <f>IF(MONTH(Deník!$C445)=DX$2,Deník!$W445,"")</f>
        <v/>
      </c>
      <c r="DY445" s="222" t="str">
        <f>IF(MONTH(Deník!$C445)=DY$2,Deník!$W445,"")</f>
        <v/>
      </c>
      <c r="DZ445" s="222" t="str">
        <f>IF(MONTH(Deník!$C445)=DZ$2,Deník!$W445,"")</f>
        <v/>
      </c>
      <c r="EA445" s="222" t="str">
        <f>IF(MONTH(Deník!$C445)=EA$2,Deník!$W445,"")</f>
        <v/>
      </c>
      <c r="EB445" s="222" t="str">
        <f>IF(MONTH(Deník!$C445)=EB$2,Deník!$W445,"")</f>
        <v/>
      </c>
      <c r="EC445" s="222" t="str">
        <f>IF(MONTH(Deník!$C445)=EC$2,Deník!$W445,"")</f>
        <v/>
      </c>
      <c r="ED445" s="222" t="str">
        <f>IF(MONTH(Deník!$C445)=ED$2,Deník!$W445,"")</f>
        <v/>
      </c>
      <c r="EE445" s="222" t="str">
        <f>IF(MONTH(Deník!$C445)=EE$2,Deník!$W445,"")</f>
        <v/>
      </c>
      <c r="EF445" s="222" t="str">
        <f>IF(MONTH(Deník!$C445)=EF$2,Deník!$W445,"")</f>
        <v/>
      </c>
      <c r="EI445" s="600" t="str">
        <f>IF(Deník!$W445&lt;&gt;"",IF(Deník!$B445=Statistika!$F$63,Deník!$W445,""),"")</f>
        <v/>
      </c>
      <c r="EJ445" s="13" t="str">
        <f>IF(Deník!$W445&lt;&gt;"",IF(Deník!$B445=Statistika!$F$64,Deník!$W445,""),"")</f>
        <v/>
      </c>
      <c r="EK445" s="13" t="str">
        <f>IF(Deník!$W445&lt;&gt;"",IF(Deník!$B445=Statistika!$F$65,Deník!$W445,""),"")</f>
        <v/>
      </c>
      <c r="EL445" s="13" t="str">
        <f>IF(Deník!$W445&lt;&gt;"",IF(Deník!$B445=Statistika!$F$66,Deník!$W445,""),"")</f>
        <v/>
      </c>
      <c r="EM445" s="13" t="str">
        <f>IF(Deník!$W445&lt;&gt;"",IF(Deník!$B445=Statistika!$F$67,Deník!$W445,""),"")</f>
        <v/>
      </c>
      <c r="EN445" s="13" t="str">
        <f>IF(Deník!$W445&lt;&gt;"",IF(Deník!$B445=Statistika!$F$68,Deník!$W445,""),"")</f>
        <v/>
      </c>
      <c r="EO445" s="13" t="str">
        <f>IF(Deník!$W445&lt;&gt;"",IF(Deník!$B445=Statistika!$F$69,Deník!$W445,""),"")</f>
        <v/>
      </c>
      <c r="EP445" s="601" t="str">
        <f>IF(Deník!$W445&lt;&gt;"",IF(Deník!$B445=Statistika!$F$70,Deník!$W445,""),"")</f>
        <v/>
      </c>
      <c r="EQ445" s="90"/>
      <c r="ER445" s="63" t="str">
        <f>IF(Deník!$W445&lt;&gt;"",IF(Deník!$J445="L",Deník!$W445,""),"")</f>
        <v/>
      </c>
      <c r="ES445" s="13" t="str">
        <f>IF(Deník!$W445&lt;&gt;"",IF(Deník!$J445="S",Deník!$W445,""),"")</f>
        <v/>
      </c>
      <c r="ET445" s="95"/>
      <c r="EU445" s="88"/>
      <c r="EV445" s="63" t="str">
        <f>IF(WEEKDAY(Deník!$C445,2)=1,Deník!$W445,"")</f>
        <v/>
      </c>
      <c r="EW445" s="13" t="str">
        <f>IF(WEEKDAY(Deník!$C445,2)=2,Deník!$W445,"")</f>
        <v/>
      </c>
      <c r="EX445" s="13" t="str">
        <f>IF(WEEKDAY(Deník!$C445,2)=3,Deník!$W445,"")</f>
        <v/>
      </c>
      <c r="EY445" s="13" t="str">
        <f>IF(WEEKDAY(Deník!$C445,2)=4,Deník!$W445,"")</f>
        <v/>
      </c>
      <c r="EZ445" s="60" t="str">
        <f>IF(WEEKDAY(Deník!$C445,2)=5,Deník!$W445,"")</f>
        <v/>
      </c>
      <c r="FA445" s="99"/>
      <c r="FB445" s="100">
        <f>Deník!D445</f>
        <v>0</v>
      </c>
      <c r="FC445" s="63">
        <f>IF($FB445&lt;&gt;"",IF(AND($FB445&gt;=FC$2,$FB445&lt;=FC$3),Deník!$W445,""))</f>
        <v>0</v>
      </c>
      <c r="FD445" s="63" t="str">
        <f>IF($FB445&lt;&gt;"",IF(AND($FB445&gt;=FD$2,$FB445&lt;=FD$3),Deník!$W445,""))</f>
        <v/>
      </c>
      <c r="FE445" s="63" t="str">
        <f>IF($FB445&lt;&gt;"",IF(AND($FB445&gt;=FE$2,$FB445&lt;=FE$3),Deník!$W445,""))</f>
        <v/>
      </c>
      <c r="FF445" s="63" t="str">
        <f>IF($FB445&lt;&gt;"",IF(AND($FB445&gt;=FF$2,$FB445&lt;=FF$3),Deník!$W445,""))</f>
        <v/>
      </c>
      <c r="FG445" s="63" t="str">
        <f>IF($FB445&lt;&gt;"",IF(AND($FB445&gt;=FG$2,$FB445&lt;=FG$3),Deník!$W445,""))</f>
        <v/>
      </c>
      <c r="FH445" s="63" t="str">
        <f>IF($FB445&lt;&gt;"",IF(AND($FB445&gt;=FH$2,$FB445&lt;=FH$3),Deník!$W445,""))</f>
        <v/>
      </c>
      <c r="FI445" s="63" t="str">
        <f>IF($FB445&lt;&gt;"",IF(AND($FB445&gt;=FI$2,$FB445&lt;=FI$3),Deník!$W445,""))</f>
        <v/>
      </c>
      <c r="FJ445" s="63" t="str">
        <f>IF($FB445&lt;&gt;"",IF(AND($FB445&gt;=FJ$2,$FB445&lt;=FJ$3),Deník!$W445,""))</f>
        <v/>
      </c>
      <c r="FK445" s="63" t="str">
        <f>IF($FB445&lt;&gt;"",IF(AND($FB445&gt;=FK$2,$FB445&lt;=FK$3),Deník!$W445,""))</f>
        <v/>
      </c>
      <c r="FL445" s="63" t="str">
        <f>IF($FB445&lt;&gt;"",IF(AND($FB445&gt;=FL$2,$FB445&lt;=FL$3),Deník!$W445,""))</f>
        <v/>
      </c>
      <c r="FM445" s="63" t="str">
        <f>IF($FB445&lt;&gt;"",IF(AND($FB445&gt;=FM$2,$FB445&lt;=FM$3),Deník!$W445,""))</f>
        <v/>
      </c>
      <c r="FN445" s="13"/>
      <c r="FO445" s="20" t="str">
        <f>IF(Deník!$W445&gt;1,Deník!$W445,"")</f>
        <v/>
      </c>
      <c r="FP445" s="20" t="str">
        <f>IF(Deník!$W445&lt;0,Deník!$W445,"")</f>
        <v/>
      </c>
      <c r="FQ445" s="17"/>
      <c r="FS445" s="233"/>
      <c r="FT445" s="233" t="str">
        <f>IF(Deník!$W445&lt;&gt;"",IF(Deník!$Y445=Statistika!$F$78,Deník!$W445,""),"")</f>
        <v/>
      </c>
      <c r="FU445" s="233" t="str">
        <f>IF(Deník!$W445&lt;&gt;"",IF(Deník!$Y445=Statistika!$F$79,Deník!$W445,""),"")</f>
        <v/>
      </c>
      <c r="FV445" s="233" t="str">
        <f>IF(Deník!$W445&lt;&gt;"",IF(Deník!$Y445=Statistika!$F$80,Deník!$W445,""),"")</f>
        <v/>
      </c>
      <c r="FW445" s="233" t="str">
        <f>IF(Deník!$W445&lt;&gt;"",IF(Deník!$Y445=Statistika!$F$81,Deník!$W445,""),"")</f>
        <v/>
      </c>
      <c r="FX445" s="233" t="str">
        <f>IF(Deník!$W445&lt;&gt;"",IF(Deník!$Y445=Statistika!$F$82,Deník!$W445,""),"")</f>
        <v/>
      </c>
      <c r="FY445" s="233" t="str">
        <f>IF(Deník!$W445&lt;&gt;"",IF(Deník!$Y445=Statistika!$F$83,Deník!$W445,""),"")</f>
        <v/>
      </c>
      <c r="FZ445" s="233" t="str">
        <f>IF(Deník!$W445&lt;&gt;"",IF(Deník!$Y445=Statistika!$F$84,Deník!$W445,""),"")</f>
        <v/>
      </c>
      <c r="GA445" s="233" t="str">
        <f>IF(Deník!$W445&lt;&gt;"",IF(Deník!$Y445=Statistika!$F$85,Deník!$W445,""),"")</f>
        <v/>
      </c>
      <c r="GB445" s="233" t="str">
        <f>IF(Deník!$W445&lt;&gt;"",IF(Deník!$Y445=Statistika!$F$86,Deník!$W445,""),"")</f>
        <v/>
      </c>
      <c r="GC445" s="233" t="str">
        <f>IF(Deník!$W445&lt;&gt;"",IF(Deník!$Y445=Statistika!$F$87,Deník!$W445,""),"")</f>
        <v/>
      </c>
      <c r="GD445" s="233" t="str">
        <f>IF(Deník!$W445&lt;&gt;"",IF(Deník!$Y445=Statistika!$F$88,Deník!$W445,""),"")</f>
        <v/>
      </c>
      <c r="GE445" s="233" t="str">
        <f>IF(Deník!$W445&lt;&gt;"",IF(Deník!$Y445=Statistika!$F$89,Deník!$W445,""),"")</f>
        <v/>
      </c>
      <c r="GF445" s="233" t="str">
        <f>IF(Deník!$W445&lt;&gt;"",IF(Deník!$Y445=Statistika!$F$90,Deník!$W445,""),"")</f>
        <v/>
      </c>
      <c r="GG445" s="233" t="str">
        <f>IF(Deník!$W445&lt;&gt;"",IF(Deník!$Y445=Statistika!$F$91,Deník!$W445,""),"")</f>
        <v/>
      </c>
      <c r="GH445" s="233"/>
      <c r="GI445" s="233" t="str">
        <f>IF(Deník!$W445&lt;&gt;"",IF(Deník!$AB445=Statistika!$L$100,Deník!$W445,""),"")</f>
        <v/>
      </c>
      <c r="GJ445" s="233" t="str">
        <f>IF(Deník!$W445&lt;&gt;"",IF(Deník!$AB445=Statistika!$L$101,Deník!$W445,""),"")</f>
        <v/>
      </c>
      <c r="GK445" s="233" t="str">
        <f>IF(Deník!$W445&lt;&gt;"",IF(Deník!$AB445=Statistika!$L$102,Deník!$W445,""),"")</f>
        <v/>
      </c>
      <c r="GL445" s="233" t="str">
        <f>IF(Deník!$W445&lt;&gt;"",IF(Deník!$AB445=Statistika!$L$103,Deník!$W445,""),"")</f>
        <v/>
      </c>
      <c r="GM445" s="233" t="str">
        <f>IF(Deník!$W445&lt;&gt;"",IF(Deník!$AB445=Statistika!$L$104,Deník!$W445,""),"")</f>
        <v/>
      </c>
      <c r="GN445" s="233" t="str">
        <f>IF(Deník!$W445&lt;&gt;"",IF(Deník!$AB445=Statistika!$L$105,Deník!$W445,""),"")</f>
        <v/>
      </c>
      <c r="GO445" s="233" t="str">
        <f>IF(Deník!$W445&lt;&gt;"",IF(Deník!$AB445=Statistika!$L$106,Deník!$W445,""),"")</f>
        <v/>
      </c>
      <c r="GP445" s="233" t="str">
        <f>IF(Deník!$W445&lt;&gt;"",IF(Deník!$AB445=Statistika!$L$107,Deník!$W445,""),"")</f>
        <v/>
      </c>
      <c r="GQ445" s="233" t="str">
        <f>IF(Deník!$W445&lt;&gt;"",IF(Deník!$AB445=Statistika!$L$108,Deník!$W445,""),"")</f>
        <v/>
      </c>
      <c r="GS445" s="233" t="str">
        <f>IF(Deník!$W445&lt;0,IF(Deník!$AC445=Statistika!$F$117,Deník!$W445,""),"")</f>
        <v/>
      </c>
      <c r="GT445" s="233" t="str">
        <f>IF(Deník!$W445&lt;0,IF(Deník!$AC445=Statistika!$F$118,Deník!$W445,""),"")</f>
        <v/>
      </c>
      <c r="GU445" s="233" t="str">
        <f>IF(Deník!$W445&lt;0,IF(Deník!$AC445=Statistika!$F$119,Deník!$W445,""),"")</f>
        <v/>
      </c>
      <c r="GV445" s="233" t="str">
        <f>IF(Deník!$W445&lt;0,IF(Deník!$AC445=Statistika!$F$120,Deník!$W445,""),"")</f>
        <v/>
      </c>
      <c r="GW445" s="233" t="str">
        <f>IF(Deník!$W445&lt;0,IF(Deník!$AC445=Statistika!$F$121,Deník!$W445,""),"")</f>
        <v/>
      </c>
      <c r="GX445" s="233" t="str">
        <f>IF(Deník!$W445&lt;0,IF(Deník!$AC445=Statistika!$F$122,Deník!$W445,""),"")</f>
        <v/>
      </c>
      <c r="GY445" s="233" t="str">
        <f>IF(Deník!$W445&lt;0,IF(Deník!$AC445=Statistika!$F$123,Deník!$W445,""),"")</f>
        <v/>
      </c>
      <c r="GZ445" s="233" t="str">
        <f>IF(Deník!$W445&lt;0,IF(Deník!$AC445=Statistika!$F$124,Deník!$W445,""),"")</f>
        <v/>
      </c>
      <c r="HA445" s="233" t="str">
        <f>IF(Deník!$W445&lt;0,IF(Deník!$AC445=Statistika!$F$125,Deník!$W445,""),"")</f>
        <v/>
      </c>
      <c r="HC445" s="233" t="str">
        <f>IF(Deník!$W445&lt;0,IF(Deník!$AD445=Statistika!$F$133,Deník!$W445,""),"")</f>
        <v/>
      </c>
      <c r="HD445" s="233" t="str">
        <f>IF(Deník!$W445&lt;0,IF(Deník!$AD445=Statistika!$F$134,Deník!$W445,""),"")</f>
        <v/>
      </c>
      <c r="HE445" s="233" t="str">
        <f>IF(Deník!$W445&lt;0,IF(Deník!$AD445=Statistika!$F$135,Deník!$W445,""),"")</f>
        <v/>
      </c>
      <c r="HF445" s="233" t="str">
        <f>IF(Deník!$W445&lt;0,IF(Deník!$AD445=Statistika!$F$136,Deník!$W445,""),"")</f>
        <v/>
      </c>
      <c r="HG445" s="233" t="str">
        <f>IF(Deník!$W445&lt;0,IF(Deník!$AD445=Statistika!$F$137,Deník!$W445,""),"")</f>
        <v/>
      </c>
      <c r="ID445" s="8">
        <f>Tabulka4[[#This Row],[Sloupec3]]</f>
        <v>0</v>
      </c>
      <c r="IE445" s="17" t="str">
        <f>IF(AND([1]Deník!$C445&gt;='[1]Měsíční shrnutí'!$D$1,[1]Deník!$C445&lt;='[1]Měsíční shrnutí'!$F$1),[1]Deník!$X445,"")</f>
        <v/>
      </c>
    </row>
    <row r="446" spans="1:239">
      <c r="A446" s="8">
        <f>Deník!C447</f>
        <v>0</v>
      </c>
      <c r="B446" s="50" t="str">
        <f>Deník!R447</f>
        <v/>
      </c>
      <c r="C446" s="102" t="str">
        <f>IF(AND(Deník!R447&gt;1,Deník!R447&lt;&gt;""),1,"")</f>
        <v/>
      </c>
      <c r="D446" s="102" t="str">
        <f>IF(AND(Deník!R447&lt;=0,Deník!R447&lt;&gt;""),1,"")</f>
        <v/>
      </c>
      <c r="E446" s="103" t="str">
        <f>IF(AND(Deník!R447&gt;=0,Deník!R447&lt;=1),1,"")</f>
        <v/>
      </c>
      <c r="F446" s="79" t="str">
        <f>IF(Deník!R447&lt;&gt;"",Deník!R447+F445,"")</f>
        <v/>
      </c>
      <c r="G446" s="85"/>
      <c r="H446" s="54" t="str">
        <f>IF(MONTH(Deník!$C446)=H$2,IF(AND(Deník!$R446&gt;=0,Deník!$R446&lt;=1),"BE",Deník!$R446),"")</f>
        <v/>
      </c>
      <c r="I446" s="11" t="str">
        <f>IF(MONTH(Deník!$C446)=I$2,IF(AND(Deník!$R446&gt;=0,Deník!$R446&lt;=1),"BE",Deník!$R446),"")</f>
        <v/>
      </c>
      <c r="J446" s="11" t="str">
        <f>IF(MONTH(Deník!$C446)=J$2,IF(AND(Deník!$R446&gt;=0,Deník!$R446&lt;=1),"BE",Deník!$R446),"")</f>
        <v/>
      </c>
      <c r="K446" s="11" t="str">
        <f>IF(MONTH(Deník!$C446)=K$2,IF(AND(Deník!$R446&gt;=0,Deník!$R446&lt;=1),"BE",Deník!$R446),"")</f>
        <v/>
      </c>
      <c r="L446" s="11" t="str">
        <f>IF(MONTH(Deník!$C446)=L$2,IF(AND(Deník!$R446&gt;=0,Deník!$R446&lt;=1),"BE",Deník!$R446),"")</f>
        <v/>
      </c>
      <c r="M446" s="11" t="str">
        <f>IF(MONTH(Deník!$C446)=M$2,IF(AND(Deník!$R446&gt;=0,Deník!$R446&lt;=1),"BE",Deník!$R446),"")</f>
        <v/>
      </c>
      <c r="N446" s="11" t="str">
        <f>IF(MONTH(Deník!$C446)=N$2,IF(AND(Deník!$R446&gt;=0,Deník!$R446&lt;=1),"BE",Deník!$R446),"")</f>
        <v/>
      </c>
      <c r="O446" s="11" t="str">
        <f>IF(MONTH(Deník!$C446)=O$2,IF(AND(Deník!$R446&gt;=0,Deník!$R446&lt;=1),"BE",Deník!$R446),"")</f>
        <v/>
      </c>
      <c r="P446" s="11" t="str">
        <f>IF(MONTH(Deník!$C446)=P$2,IF(AND(Deník!$R446&gt;=0,Deník!$R446&lt;=1),"BE",Deník!$R446),"")</f>
        <v/>
      </c>
      <c r="Q446" s="11" t="str">
        <f>IF(MONTH(Deník!$C446)=Q$2,IF(AND(Deník!$R446&gt;=0,Deník!$R446&lt;=1),"BE",Deník!$R446),"")</f>
        <v/>
      </c>
      <c r="R446" s="11" t="str">
        <f>IF(MONTH(Deník!$C446)=R$2,IF(AND(Deník!$R446&gt;=0,Deník!$R446&lt;=1),"BE",Deník!$R446),"")</f>
        <v/>
      </c>
      <c r="S446" s="57" t="str">
        <f>IF(MONTH(Deník!$C446)=S$2,IF(AND(Deník!$R446&gt;=0,Deník!$R446&lt;=1),"BE",Deník!$R446),"")</f>
        <v/>
      </c>
      <c r="U446" s="12"/>
      <c r="V446" s="12"/>
      <c r="X446" s="600" t="str">
        <f>IF(Deník!$R446&lt;&gt;"",IF(Deník!$B446=Statistika!$F$63,IF(AND(Deník!$R446&gt;=0,Deník!$R446&lt;=1),"BE",Deník!$R446),""),"")</f>
        <v/>
      </c>
      <c r="Y446" s="13" t="str">
        <f>IF(Deník!$R446&lt;&gt;"",IF(Deník!$B446=Statistika!$F$64,IF(AND(Deník!$R446&gt;=0,Deník!$R446&lt;=1),"BE",Deník!$R446),""),"")</f>
        <v/>
      </c>
      <c r="Z446" s="13" t="str">
        <f>IF(Deník!$R446&lt;&gt;"",IF(Deník!$B446=Statistika!$F$65,IF(AND(Deník!$R446&gt;=0,Deník!$R446&lt;=1),"BE",Deník!$R446),""),"")</f>
        <v/>
      </c>
      <c r="AA446" s="13" t="str">
        <f>IF(Deník!$R446&lt;&gt;"",IF(Deník!$B446=Statistika!$F$66,IF(AND(Deník!$R446&gt;=0,Deník!$R446&lt;=1),"BE",Deník!$R446),""),"")</f>
        <v/>
      </c>
      <c r="AB446" s="13" t="str">
        <f>IF(Deník!$R446&lt;&gt;"",IF(Deník!$B446=Statistika!$F$67,IF(AND(Deník!$R446&gt;=0,Deník!$R446&lt;=1),"BE",Deník!$R446),""),"")</f>
        <v/>
      </c>
      <c r="AC446" s="13" t="str">
        <f>IF(Deník!$R446&lt;&gt;"",IF(Deník!$B446=Statistika!$F$68,IF(AND(Deník!$R446&gt;=0,Deník!$R446&lt;=1),"BE",Deník!$R446),""),"")</f>
        <v/>
      </c>
      <c r="AD446" s="13" t="str">
        <f>IF(Deník!$R446&lt;&gt;"",IF(Deník!$B446=Statistika!$F$69,IF(AND(Deník!$R446&gt;=0,Deník!$R446&lt;=1),"BE",Deník!$R446),""),"")</f>
        <v/>
      </c>
      <c r="AE446" s="601" t="str">
        <f>IF(Deník!$R446&lt;&gt;"",IF(Deník!$B446=Statistika!$F$70,IF(AND(Deník!$R446&gt;=0,Deník!$R446&lt;=1),"BE",Deník!$R446),""),"")</f>
        <v/>
      </c>
      <c r="AF446" s="90"/>
      <c r="AG446" s="63" t="str">
        <f>IF(Deník!$R446&lt;&gt;"",IF(Deník!$J446="L",IF(AND(Deník!$R446&gt;=0,Deník!$R446&lt;=1),"BE",Deník!$R446),""),"")</f>
        <v/>
      </c>
      <c r="AH446" s="13" t="str">
        <f>IF(Deník!$R446&lt;&gt;"",IF(Deník!$J446="S",IF(AND(Deník!$R446&gt;=0,Deník!$R446&lt;=1),"BE",Deník!$R446),""),"")</f>
        <v/>
      </c>
      <c r="AI446" s="95"/>
      <c r="AJ446" s="71" t="str">
        <f>IF(Deník!N447&lt;&gt;"",Deník!N447*-1,"")</f>
        <v/>
      </c>
      <c r="AK446" s="88"/>
      <c r="AL446" s="63" t="str">
        <f>IF(WEEKDAY(Deník!$C446,2)=1,IF(AND(Deník!$R446&gt;=0,Deník!$R446&lt;=1),"BE",Deník!$R446),"")</f>
        <v/>
      </c>
      <c r="AM446" s="13" t="str">
        <f>IF(WEEKDAY(Deník!$C446,2)=2,IF(AND(Deník!$R446&gt;=0,Deník!$R446&lt;=1),"BE",Deník!$R446),"")</f>
        <v/>
      </c>
      <c r="AN446" s="13" t="str">
        <f>IF(WEEKDAY(Deník!$C446,2)=3,IF(AND(Deník!$R446&gt;=0,Deník!$R446&lt;=1),"BE",Deník!$R446),"")</f>
        <v/>
      </c>
      <c r="AO446" s="13" t="str">
        <f>IF(WEEKDAY(Deník!$C446,2)=4,IF(AND(Deník!$R446&gt;=0,Deník!$R446&lt;=1),"BE",Deník!$R446),"")</f>
        <v/>
      </c>
      <c r="AP446" s="60" t="str">
        <f>IF(WEEKDAY(Deník!$C446,2)=5,IF(AND(Deník!$R446&gt;=0,Deník!$R446&lt;=1),"BE",Deník!$R446),"")</f>
        <v/>
      </c>
      <c r="AQ446" s="99"/>
      <c r="AR446" s="100">
        <f>Deník!D446</f>
        <v>0</v>
      </c>
      <c r="AS446" s="63" t="str">
        <f>IF(Deník!$D446&lt;&gt;"",IF(AND(Deník!$D446&gt;=AS$2,Deník!$D446&lt;=AS$3),IF(AND(Deník!$R446&gt;=0,Deník!$R446&lt;=1),"BE",Deník!$R446),""),"")</f>
        <v/>
      </c>
      <c r="AT446" s="63" t="str">
        <f>IF(Deník!$D446&lt;&gt;"",IF(AND(Deník!$D446&gt;=AT$2,Deník!$D446&lt;=AT$3),IF(AND(Deník!$R446&gt;=0,Deník!$R446&lt;=1),"BE",Deník!$R446),""),"")</f>
        <v/>
      </c>
      <c r="AU446" s="63" t="str">
        <f>IF(Deník!$D446&lt;&gt;"",IF(AND(Deník!$D446&gt;=AU$2,Deník!$D446&lt;=AU$3),IF(AND(Deník!$R446&gt;=0,Deník!$R446&lt;=1),"BE",Deník!$R446),""),"")</f>
        <v/>
      </c>
      <c r="AV446" s="63" t="str">
        <f>IF(Deník!$D446&lt;&gt;"",IF(AND(Deník!$D446&gt;=AV$2,Deník!$D446&lt;=AV$3),IF(AND(Deník!$R446&gt;=0,Deník!$R446&lt;=1),"BE",Deník!$R446),""),"")</f>
        <v/>
      </c>
      <c r="AW446" s="63" t="str">
        <f>IF(Deník!$D446&lt;&gt;"",IF(AND(Deník!$D446&gt;=AW$2,Deník!$D446&lt;=AW$3),IF(AND(Deník!$R446&gt;=0,Deník!$R446&lt;=1),"BE",Deník!$R446),""),"")</f>
        <v/>
      </c>
      <c r="AX446" s="63" t="str">
        <f>IF(Deník!$D446&lt;&gt;"",IF(AND(Deník!$D446&gt;=AX$2,Deník!$D446&lt;=AX$3),IF(AND(Deník!$R446&gt;=0,Deník!$R446&lt;=1),"BE",Deník!$R446),""),"")</f>
        <v/>
      </c>
      <c r="AY446" s="63" t="str">
        <f>IF(Deník!$D446&lt;&gt;"",IF(AND(Deník!$D446&gt;=AY$2,Deník!$D446&lt;=AY$3),IF(AND(Deník!$R446&gt;=0,Deník!$R446&lt;=1),"BE",Deník!$R446),""),"")</f>
        <v/>
      </c>
      <c r="AZ446" s="63" t="str">
        <f>IF(Deník!$D446&lt;&gt;"",IF(AND(Deník!$D446&gt;=AZ$2,Deník!$D446&lt;=AZ$3),IF(AND(Deník!$R446&gt;=0,Deník!$R446&lt;=1),"BE",Deník!$R446),""),"")</f>
        <v/>
      </c>
      <c r="BA446" s="63" t="str">
        <f>IF(Deník!$D446&lt;&gt;"",IF(AND(Deník!$D446&gt;=BA$2,Deník!$D446&lt;=BA$3),IF(AND(Deník!$R446&gt;=0,Deník!$R446&lt;=1),"BE",Deník!$R446),""),"")</f>
        <v/>
      </c>
      <c r="BB446" s="63" t="str">
        <f>IF(Deník!$D446&lt;&gt;"",IF(AND(Deník!$D446&gt;=BB$2,Deník!$D446&lt;=BB$3),IF(AND(Deník!$R446&gt;=0,Deník!$R446&lt;=1),"BE",Deník!$R446),""),"")</f>
        <v/>
      </c>
      <c r="BC446" s="71" t="str">
        <f>IF(Deník!$D446&lt;&gt;"",IF(AND(Deník!$D446&gt;=BC$2,Deník!$D446&lt;=BC$3),IF(AND(Deník!$R446&gt;=0,Deník!$R446&lt;=1),"BE",Deník!$R446),""),"")</f>
        <v/>
      </c>
      <c r="BD446" s="20" t="str">
        <f>IF(Deník!$J447="S",(Deník!$M447-Deník!$K447),IF(Deník!$J447="L",(Deník!$K447-Deník!$M447),""))</f>
        <v/>
      </c>
      <c r="BE446" s="20" t="str">
        <f>IF(Deník!$J447="S",(Deník!$K447-Deník!$O447),IF(Deník!$J447="L",(Deník!$O447-Deník!$K447),""))</f>
        <v/>
      </c>
      <c r="BF446" s="20" t="str">
        <f>IF(Deník!$J447="S",(Deník!$K447-Deník!$L447),IF(Deník!$J447="L",(Deník!$L447-Deník!$K447),""))</f>
        <v/>
      </c>
      <c r="BG446" s="20" t="str">
        <f>IF(Deník!$J447="S",(Deník!$K447-Deník!$S447),IF(Deník!$J447="L",(Deník!$S447-Deník!$K447),""))</f>
        <v/>
      </c>
      <c r="BH446" s="20" t="str">
        <f>IF(Deník!$J447="S",(Deník!$K447-Deník!$U447),IF(Deník!$J447="L",(Deník!$U447-Deník!$K447),""))</f>
        <v/>
      </c>
      <c r="BI446" s="20" t="str">
        <f>IF(Deník!$R446&gt;1,Deník!$R446,"")</f>
        <v/>
      </c>
      <c r="BJ446" s="20" t="str">
        <f>IF(Deník!$R446&lt;0,Deník!$R446,"")</f>
        <v/>
      </c>
      <c r="BK446" s="17"/>
      <c r="BM446" s="233" t="str">
        <f>IF(Deník!$R446&lt;&gt;"",IF(Deník!$Y446=Statistika!$F$78,IF(AND(Deník!$R446&gt;=0,Deník!$R446&lt;=1),"BE",Deník!$R446),""),"")</f>
        <v/>
      </c>
      <c r="BN446" s="233" t="str">
        <f>IF(Deník!$R446&lt;&gt;"",IF(Deník!$Y446=Statistika!$F$79,IF(AND(Deník!$R446&gt;=0,Deník!$R446&lt;=1),"BE",Deník!$R446),""),"")</f>
        <v/>
      </c>
      <c r="BO446" s="233" t="str">
        <f>IF(Deník!$R446&lt;&gt;"",IF(Deník!$Y446=Statistika!$F$80,IF(AND(Deník!$R446&gt;=0,Deník!$R446&lt;=1),"BE",Deník!$R446),""),"")</f>
        <v/>
      </c>
      <c r="BP446" s="233" t="str">
        <f>IF(Deník!$R446&lt;&gt;"",IF(Deník!$Y446=Statistika!$F$81,IF(AND(Deník!$R446&gt;=0,Deník!$R446&lt;=1),"BE",Deník!$R446),""),"")</f>
        <v/>
      </c>
      <c r="BQ446" s="233" t="str">
        <f>IF(Deník!$R446&lt;&gt;"",IF(Deník!$Y446=Statistika!$F$82,IF(AND(Deník!$R446&gt;=0,Deník!$R446&lt;=1),"BE",Deník!$R446),""),"")</f>
        <v/>
      </c>
      <c r="BR446" s="233" t="str">
        <f>IF(Deník!$R446&lt;&gt;"",IF(Deník!$Y446=Statistika!$F$83,IF(AND(Deník!$R446&gt;=0,Deník!$R446&lt;=1),"BE",Deník!$R446),""),"")</f>
        <v/>
      </c>
      <c r="BS446" s="233" t="str">
        <f>IF(Deník!$R446&lt;&gt;"",IF(Deník!$Y446=Statistika!$F$84,IF(AND(Deník!$R446&gt;=0,Deník!$R446&lt;=1),"BE",Deník!$R446),""),"")</f>
        <v/>
      </c>
      <c r="BT446" s="233" t="str">
        <f>IF(Deník!$R446&lt;&gt;"",IF(Deník!$Y446=Statistika!$F$85,IF(AND(Deník!$R446&gt;=0,Deník!$R446&lt;=1),"BE",Deník!$R446),""),"")</f>
        <v/>
      </c>
      <c r="BU446" s="233" t="str">
        <f>IF(Deník!$R446&lt;&gt;"",IF(Deník!$Y446=Statistika!$F$86,IF(AND(Deník!$R446&gt;=0,Deník!$R446&lt;=1),"BE",Deník!$R446),""),"")</f>
        <v/>
      </c>
      <c r="BV446" s="233" t="str">
        <f>IF(Deník!$R446&lt;&gt;"",IF(Deník!$Y446=Statistika!$F$87,IF(AND(Deník!$R446&gt;=0,Deník!$R446&lt;=1),"BE",Deník!$R446),""),"")</f>
        <v/>
      </c>
      <c r="BW446" s="233" t="str">
        <f>IF(Deník!$R446&lt;&gt;"",IF(Deník!$Y446=Statistika!$F$88,IF(AND(Deník!$R446&gt;=0,Deník!$R446&lt;=1),"BE",Deník!$R446),""),"")</f>
        <v/>
      </c>
      <c r="BX446" s="233" t="str">
        <f>IF(Deník!$R446&lt;&gt;"",IF(Deník!$Y446=Statistika!$F$89,IF(AND(Deník!$R446&gt;=0,Deník!$R446&lt;=1),"BE",Deník!$R446),""),"")</f>
        <v/>
      </c>
      <c r="BY446" s="233" t="str">
        <f>IF(Deník!$R446&lt;&gt;"",IF(Deník!$Y446=Statistika!$F$90,IF(AND(Deník!$R446&gt;=0,Deník!$R446&lt;=1),"BE",Deník!$R446),""),"")</f>
        <v/>
      </c>
      <c r="BZ446" s="233" t="str">
        <f>IF(Deník!$R446&lt;&gt;"",IF(Deník!$Y446=Statistika!$F$91,IF(AND(Deník!$R446&gt;=0,Deník!$R446&lt;=1),"BE",Deník!$R446),""),"")</f>
        <v/>
      </c>
      <c r="CA446" s="233"/>
      <c r="CB446" s="233" t="str">
        <f>IF(Deník!$R446&lt;&gt;"",IF(Deník!$AB446="SL",IF(AND(Deník!$R446&gt;=0,Deník!$R446&lt;=1),"BE",Deník!$R446),""),"")</f>
        <v/>
      </c>
      <c r="CC446" s="233" t="str">
        <f>IF(Deník!$R446&lt;&gt;"",IF(Deník!$AB446="BE10",IF(AND(Deník!$R446&gt;=0,Deník!$R446&lt;=1),"BE",Deník!$R446),""),"")</f>
        <v/>
      </c>
      <c r="CD446" s="233" t="str">
        <f>IF(Deník!$R446&lt;&gt;"",IF(Deník!$AB446="BE15",IF(AND(Deník!$R446&gt;=0,Deník!$R446&lt;=1),"BE",Deník!$R446),""),"")</f>
        <v/>
      </c>
      <c r="CE446" s="233" t="str">
        <f>IF(Deník!$R446&lt;&gt;"",IF(Deník!$AB446="BE20",IF(AND(Deník!$R446&gt;=0,Deník!$R446&lt;=1),"BE",Deník!$R446),""),"")</f>
        <v/>
      </c>
      <c r="CF446" s="233" t="str">
        <f>IF(Deník!$R446&lt;&gt;"",IF(Deník!$AB446="TP1",IF(AND(Deník!$R446&gt;=0,Deník!$R446&lt;=1),"BE",Deník!$R446),""),"")</f>
        <v/>
      </c>
      <c r="CG446" s="233" t="str">
        <f>IF(Deník!$R446&lt;&gt;"",IF(Deník!$AB446="TP2",IF(AND(Deník!$R446&gt;=0,Deník!$R446&lt;=1),"BE",Deník!$R446),""),"")</f>
        <v/>
      </c>
      <c r="CH446" s="233" t="str">
        <f>IF(Deník!$R446&lt;&gt;"",IF(Deník!$AB446="TP3",IF(AND(Deník!$R446&gt;=0,Deník!$R446&lt;=1),"BE",Deník!$R446),""),"")</f>
        <v/>
      </c>
      <c r="CI446" s="233" t="str">
        <f>IF(Deník!$R446&lt;&gt;"",IF(Deník!$AB446="Trailing SL",IF(AND(Deník!$R446&gt;=0,Deník!$R446&lt;=1),"BE",Deník!$R446),""),"")</f>
        <v/>
      </c>
      <c r="CJ446" s="233" t="str">
        <f>IF(Deník!$R446&lt;&gt;"",IF(Deník!$AB446="Manual",IF(AND(Deník!$R446&gt;=0,Deník!$R446&lt;=1),"BE",Deník!$R446),""),"")</f>
        <v/>
      </c>
      <c r="CK446" s="233"/>
      <c r="CL446" s="233" t="str">
        <f>IF(Deník!$R446&lt;0,IF(Deník!$AC446=Statistika!$F$117,Deník!$R446,""),"")</f>
        <v/>
      </c>
      <c r="CM446" s="233" t="str">
        <f>IF(Deník!$R446&lt;0,IF(Deník!$AC446=Statistika!$F$118,Deník!$R446,""),"")</f>
        <v/>
      </c>
      <c r="CN446" s="233" t="str">
        <f>IF(Deník!$R446&lt;0,IF(Deník!$AC446=Statistika!$F$119,Deník!$R446,""),"")</f>
        <v/>
      </c>
      <c r="CO446" s="233" t="str">
        <f>IF(Deník!$R446&lt;0,IF(Deník!$AC446=Statistika!$F$120,Deník!$R446,""),"")</f>
        <v/>
      </c>
      <c r="CP446" s="233" t="str">
        <f>IF(Deník!$R446&lt;0,IF(Deník!$AC446=Statistika!$F$121,Deník!$R446,""),"")</f>
        <v/>
      </c>
      <c r="CQ446" s="233" t="str">
        <f>IF(Deník!$R446&lt;0,IF(Deník!$AC446=Statistika!$F$122,Deník!$R446,""),"")</f>
        <v/>
      </c>
      <c r="CR446" s="233" t="str">
        <f>IF(Deník!$R446&lt;0,IF(Deník!$AC446=Statistika!$F$123,Deník!$R446,""),"")</f>
        <v/>
      </c>
      <c r="CS446" s="233" t="str">
        <f>IF(Deník!$R446&lt;0,IF(Deník!$AC446=Statistika!$F$124,Deník!$R446,""),"")</f>
        <v/>
      </c>
      <c r="CT446" s="233" t="str">
        <f>IF(Deník!$R446&lt;0,IF(Deník!$AC446=Statistika!$F$125,Deník!$R446,""),"")</f>
        <v/>
      </c>
      <c r="CU446" s="233"/>
      <c r="CV446" s="233" t="str">
        <f>IF(Deník!$R446&lt;0,IF(Deník!$AD446=$CV$2,Deník!$R446,""),"")</f>
        <v/>
      </c>
      <c r="CW446" s="233" t="str">
        <f>IF(Deník!$R446&lt;0,IF(Deník!$AD446=$CW$2,Deník!$R446,""),"")</f>
        <v/>
      </c>
      <c r="CX446" s="233" t="str">
        <f>IF(Deník!$R446&lt;0,IF(Deník!$AD446=$CX$2,Deník!$R446,""),"")</f>
        <v/>
      </c>
      <c r="CY446" s="233" t="str">
        <f>IF(Deník!$R446&lt;0,IF(Deník!$AD446=$CY$2,Deník!$R446,""),"")</f>
        <v/>
      </c>
      <c r="CZ446" s="233" t="str">
        <f>IF(Deník!$R446&lt;0,IF(Deník!$AD446=$CZ$2,Deník!$R446,""),"")</f>
        <v/>
      </c>
      <c r="DL446" s="221">
        <f t="shared" si="18"/>
        <v>93847.029999999984</v>
      </c>
      <c r="DM446" s="220">
        <f t="shared" si="17"/>
        <v>-6.1529700000000132E-2</v>
      </c>
      <c r="DO446" s="50">
        <f>Deník!W447</f>
        <v>0</v>
      </c>
      <c r="DP446" s="102" t="str">
        <f>IF(AND(Deník!W447&gt;0),1,"")</f>
        <v/>
      </c>
      <c r="DQ446" s="102">
        <f>IF(AND(Deník!W447&lt;=0),1,"")</f>
        <v>1</v>
      </c>
      <c r="DR446" s="227"/>
      <c r="DS446" s="228"/>
      <c r="DT446" s="85"/>
      <c r="DU446" s="54">
        <f>IF(MONTH(Deník!$C446)=DU$2,Deník!$W446,"")</f>
        <v>0</v>
      </c>
      <c r="DV446" s="222" t="str">
        <f>IF(MONTH(Deník!$C446)=DV$2,Deník!$W446,"")</f>
        <v/>
      </c>
      <c r="DW446" s="222" t="str">
        <f>IF(MONTH(Deník!$C446)=DW$2,Deník!$W446,"")</f>
        <v/>
      </c>
      <c r="DX446" s="222" t="str">
        <f>IF(MONTH(Deník!$C446)=DX$2,Deník!$W446,"")</f>
        <v/>
      </c>
      <c r="DY446" s="222" t="str">
        <f>IF(MONTH(Deník!$C446)=DY$2,Deník!$W446,"")</f>
        <v/>
      </c>
      <c r="DZ446" s="222" t="str">
        <f>IF(MONTH(Deník!$C446)=DZ$2,Deník!$W446,"")</f>
        <v/>
      </c>
      <c r="EA446" s="222" t="str">
        <f>IF(MONTH(Deník!$C446)=EA$2,Deník!$W446,"")</f>
        <v/>
      </c>
      <c r="EB446" s="222" t="str">
        <f>IF(MONTH(Deník!$C446)=EB$2,Deník!$W446,"")</f>
        <v/>
      </c>
      <c r="EC446" s="222" t="str">
        <f>IF(MONTH(Deník!$C446)=EC$2,Deník!$W446,"")</f>
        <v/>
      </c>
      <c r="ED446" s="222" t="str">
        <f>IF(MONTH(Deník!$C446)=ED$2,Deník!$W446,"")</f>
        <v/>
      </c>
      <c r="EE446" s="222" t="str">
        <f>IF(MONTH(Deník!$C446)=EE$2,Deník!$W446,"")</f>
        <v/>
      </c>
      <c r="EF446" s="222" t="str">
        <f>IF(MONTH(Deník!$C446)=EF$2,Deník!$W446,"")</f>
        <v/>
      </c>
      <c r="EI446" s="600" t="str">
        <f>IF(Deník!$W446&lt;&gt;"",IF(Deník!$B446=Statistika!$F$63,Deník!$W446,""),"")</f>
        <v/>
      </c>
      <c r="EJ446" s="13" t="str">
        <f>IF(Deník!$W446&lt;&gt;"",IF(Deník!$B446=Statistika!$F$64,Deník!$W446,""),"")</f>
        <v/>
      </c>
      <c r="EK446" s="13" t="str">
        <f>IF(Deník!$W446&lt;&gt;"",IF(Deník!$B446=Statistika!$F$65,Deník!$W446,""),"")</f>
        <v/>
      </c>
      <c r="EL446" s="13" t="str">
        <f>IF(Deník!$W446&lt;&gt;"",IF(Deník!$B446=Statistika!$F$66,Deník!$W446,""),"")</f>
        <v/>
      </c>
      <c r="EM446" s="13" t="str">
        <f>IF(Deník!$W446&lt;&gt;"",IF(Deník!$B446=Statistika!$F$67,Deník!$W446,""),"")</f>
        <v/>
      </c>
      <c r="EN446" s="13" t="str">
        <f>IF(Deník!$W446&lt;&gt;"",IF(Deník!$B446=Statistika!$F$68,Deník!$W446,""),"")</f>
        <v/>
      </c>
      <c r="EO446" s="13" t="str">
        <f>IF(Deník!$W446&lt;&gt;"",IF(Deník!$B446=Statistika!$F$69,Deník!$W446,""),"")</f>
        <v/>
      </c>
      <c r="EP446" s="601" t="str">
        <f>IF(Deník!$W446&lt;&gt;"",IF(Deník!$B446=Statistika!$F$70,Deník!$W446,""),"")</f>
        <v/>
      </c>
      <c r="EQ446" s="90"/>
      <c r="ER446" s="63" t="str">
        <f>IF(Deník!$W446&lt;&gt;"",IF(Deník!$J446="L",Deník!$W446,""),"")</f>
        <v/>
      </c>
      <c r="ES446" s="13" t="str">
        <f>IF(Deník!$W446&lt;&gt;"",IF(Deník!$J446="S",Deník!$W446,""),"")</f>
        <v/>
      </c>
      <c r="ET446" s="95"/>
      <c r="EU446" s="88"/>
      <c r="EV446" s="63" t="str">
        <f>IF(WEEKDAY(Deník!$C446,2)=1,Deník!$W446,"")</f>
        <v/>
      </c>
      <c r="EW446" s="13" t="str">
        <f>IF(WEEKDAY(Deník!$C446,2)=2,Deník!$W446,"")</f>
        <v/>
      </c>
      <c r="EX446" s="13" t="str">
        <f>IF(WEEKDAY(Deník!$C446,2)=3,Deník!$W446,"")</f>
        <v/>
      </c>
      <c r="EY446" s="13" t="str">
        <f>IF(WEEKDAY(Deník!$C446,2)=4,Deník!$W446,"")</f>
        <v/>
      </c>
      <c r="EZ446" s="60" t="str">
        <f>IF(WEEKDAY(Deník!$C446,2)=5,Deník!$W446,"")</f>
        <v/>
      </c>
      <c r="FA446" s="99"/>
      <c r="FB446" s="100">
        <f>Deník!D446</f>
        <v>0</v>
      </c>
      <c r="FC446" s="63">
        <f>IF($FB446&lt;&gt;"",IF(AND($FB446&gt;=FC$2,$FB446&lt;=FC$3),Deník!$W446,""))</f>
        <v>0</v>
      </c>
      <c r="FD446" s="63" t="str">
        <f>IF($FB446&lt;&gt;"",IF(AND($FB446&gt;=FD$2,$FB446&lt;=FD$3),Deník!$W446,""))</f>
        <v/>
      </c>
      <c r="FE446" s="63" t="str">
        <f>IF($FB446&lt;&gt;"",IF(AND($FB446&gt;=FE$2,$FB446&lt;=FE$3),Deník!$W446,""))</f>
        <v/>
      </c>
      <c r="FF446" s="63" t="str">
        <f>IF($FB446&lt;&gt;"",IF(AND($FB446&gt;=FF$2,$FB446&lt;=FF$3),Deník!$W446,""))</f>
        <v/>
      </c>
      <c r="FG446" s="63" t="str">
        <f>IF($FB446&lt;&gt;"",IF(AND($FB446&gt;=FG$2,$FB446&lt;=FG$3),Deník!$W446,""))</f>
        <v/>
      </c>
      <c r="FH446" s="63" t="str">
        <f>IF($FB446&lt;&gt;"",IF(AND($FB446&gt;=FH$2,$FB446&lt;=FH$3),Deník!$W446,""))</f>
        <v/>
      </c>
      <c r="FI446" s="63" t="str">
        <f>IF($FB446&lt;&gt;"",IF(AND($FB446&gt;=FI$2,$FB446&lt;=FI$3),Deník!$W446,""))</f>
        <v/>
      </c>
      <c r="FJ446" s="63" t="str">
        <f>IF($FB446&lt;&gt;"",IF(AND($FB446&gt;=FJ$2,$FB446&lt;=FJ$3),Deník!$W446,""))</f>
        <v/>
      </c>
      <c r="FK446" s="63" t="str">
        <f>IF($FB446&lt;&gt;"",IF(AND($FB446&gt;=FK$2,$FB446&lt;=FK$3),Deník!$W446,""))</f>
        <v/>
      </c>
      <c r="FL446" s="63" t="str">
        <f>IF($FB446&lt;&gt;"",IF(AND($FB446&gt;=FL$2,$FB446&lt;=FL$3),Deník!$W446,""))</f>
        <v/>
      </c>
      <c r="FM446" s="63" t="str">
        <f>IF($FB446&lt;&gt;"",IF(AND($FB446&gt;=FM$2,$FB446&lt;=FM$3),Deník!$W446,""))</f>
        <v/>
      </c>
      <c r="FN446" s="13"/>
      <c r="FO446" s="20" t="str">
        <f>IF(Deník!$W446&gt;1,Deník!$W446,"")</f>
        <v/>
      </c>
      <c r="FP446" s="20" t="str">
        <f>IF(Deník!$W446&lt;0,Deník!$W446,"")</f>
        <v/>
      </c>
      <c r="FQ446" s="17"/>
      <c r="FS446" s="233"/>
      <c r="FT446" s="233" t="str">
        <f>IF(Deník!$W446&lt;&gt;"",IF(Deník!$Y446=Statistika!$F$78,Deník!$W446,""),"")</f>
        <v/>
      </c>
      <c r="FU446" s="233" t="str">
        <f>IF(Deník!$W446&lt;&gt;"",IF(Deník!$Y446=Statistika!$F$79,Deník!$W446,""),"")</f>
        <v/>
      </c>
      <c r="FV446" s="233" t="str">
        <f>IF(Deník!$W446&lt;&gt;"",IF(Deník!$Y446=Statistika!$F$80,Deník!$W446,""),"")</f>
        <v/>
      </c>
      <c r="FW446" s="233" t="str">
        <f>IF(Deník!$W446&lt;&gt;"",IF(Deník!$Y446=Statistika!$F$81,Deník!$W446,""),"")</f>
        <v/>
      </c>
      <c r="FX446" s="233" t="str">
        <f>IF(Deník!$W446&lt;&gt;"",IF(Deník!$Y446=Statistika!$F$82,Deník!$W446,""),"")</f>
        <v/>
      </c>
      <c r="FY446" s="233" t="str">
        <f>IF(Deník!$W446&lt;&gt;"",IF(Deník!$Y446=Statistika!$F$83,Deník!$W446,""),"")</f>
        <v/>
      </c>
      <c r="FZ446" s="233" t="str">
        <f>IF(Deník!$W446&lt;&gt;"",IF(Deník!$Y446=Statistika!$F$84,Deník!$W446,""),"")</f>
        <v/>
      </c>
      <c r="GA446" s="233" t="str">
        <f>IF(Deník!$W446&lt;&gt;"",IF(Deník!$Y446=Statistika!$F$85,Deník!$W446,""),"")</f>
        <v/>
      </c>
      <c r="GB446" s="233" t="str">
        <f>IF(Deník!$W446&lt;&gt;"",IF(Deník!$Y446=Statistika!$F$86,Deník!$W446,""),"")</f>
        <v/>
      </c>
      <c r="GC446" s="233" t="str">
        <f>IF(Deník!$W446&lt;&gt;"",IF(Deník!$Y446=Statistika!$F$87,Deník!$W446,""),"")</f>
        <v/>
      </c>
      <c r="GD446" s="233" t="str">
        <f>IF(Deník!$W446&lt;&gt;"",IF(Deník!$Y446=Statistika!$F$88,Deník!$W446,""),"")</f>
        <v/>
      </c>
      <c r="GE446" s="233" t="str">
        <f>IF(Deník!$W446&lt;&gt;"",IF(Deník!$Y446=Statistika!$F$89,Deník!$W446,""),"")</f>
        <v/>
      </c>
      <c r="GF446" s="233" t="str">
        <f>IF(Deník!$W446&lt;&gt;"",IF(Deník!$Y446=Statistika!$F$90,Deník!$W446,""),"")</f>
        <v/>
      </c>
      <c r="GG446" s="233" t="str">
        <f>IF(Deník!$W446&lt;&gt;"",IF(Deník!$Y446=Statistika!$F$91,Deník!$W446,""),"")</f>
        <v/>
      </c>
      <c r="GH446" s="233"/>
      <c r="GI446" s="233" t="str">
        <f>IF(Deník!$W446&lt;&gt;"",IF(Deník!$AB446=Statistika!$L$100,Deník!$W446,""),"")</f>
        <v/>
      </c>
      <c r="GJ446" s="233" t="str">
        <f>IF(Deník!$W446&lt;&gt;"",IF(Deník!$AB446=Statistika!$L$101,Deník!$W446,""),"")</f>
        <v/>
      </c>
      <c r="GK446" s="233" t="str">
        <f>IF(Deník!$W446&lt;&gt;"",IF(Deník!$AB446=Statistika!$L$102,Deník!$W446,""),"")</f>
        <v/>
      </c>
      <c r="GL446" s="233" t="str">
        <f>IF(Deník!$W446&lt;&gt;"",IF(Deník!$AB446=Statistika!$L$103,Deník!$W446,""),"")</f>
        <v/>
      </c>
      <c r="GM446" s="233" t="str">
        <f>IF(Deník!$W446&lt;&gt;"",IF(Deník!$AB446=Statistika!$L$104,Deník!$W446,""),"")</f>
        <v/>
      </c>
      <c r="GN446" s="233" t="str">
        <f>IF(Deník!$W446&lt;&gt;"",IF(Deník!$AB446=Statistika!$L$105,Deník!$W446,""),"")</f>
        <v/>
      </c>
      <c r="GO446" s="233" t="str">
        <f>IF(Deník!$W446&lt;&gt;"",IF(Deník!$AB446=Statistika!$L$106,Deník!$W446,""),"")</f>
        <v/>
      </c>
      <c r="GP446" s="233" t="str">
        <f>IF(Deník!$W446&lt;&gt;"",IF(Deník!$AB446=Statistika!$L$107,Deník!$W446,""),"")</f>
        <v/>
      </c>
      <c r="GQ446" s="233" t="str">
        <f>IF(Deník!$W446&lt;&gt;"",IF(Deník!$AB446=Statistika!$L$108,Deník!$W446,""),"")</f>
        <v/>
      </c>
      <c r="GS446" s="233" t="str">
        <f>IF(Deník!$W446&lt;0,IF(Deník!$AC446=Statistika!$F$117,Deník!$W446,""),"")</f>
        <v/>
      </c>
      <c r="GT446" s="233" t="str">
        <f>IF(Deník!$W446&lt;0,IF(Deník!$AC446=Statistika!$F$118,Deník!$W446,""),"")</f>
        <v/>
      </c>
      <c r="GU446" s="233" t="str">
        <f>IF(Deník!$W446&lt;0,IF(Deník!$AC446=Statistika!$F$119,Deník!$W446,""),"")</f>
        <v/>
      </c>
      <c r="GV446" s="233" t="str">
        <f>IF(Deník!$W446&lt;0,IF(Deník!$AC446=Statistika!$F$120,Deník!$W446,""),"")</f>
        <v/>
      </c>
      <c r="GW446" s="233" t="str">
        <f>IF(Deník!$W446&lt;0,IF(Deník!$AC446=Statistika!$F$121,Deník!$W446,""),"")</f>
        <v/>
      </c>
      <c r="GX446" s="233" t="str">
        <f>IF(Deník!$W446&lt;0,IF(Deník!$AC446=Statistika!$F$122,Deník!$W446,""),"")</f>
        <v/>
      </c>
      <c r="GY446" s="233" t="str">
        <f>IF(Deník!$W446&lt;0,IF(Deník!$AC446=Statistika!$F$123,Deník!$W446,""),"")</f>
        <v/>
      </c>
      <c r="GZ446" s="233" t="str">
        <f>IF(Deník!$W446&lt;0,IF(Deník!$AC446=Statistika!$F$124,Deník!$W446,""),"")</f>
        <v/>
      </c>
      <c r="HA446" s="233" t="str">
        <f>IF(Deník!$W446&lt;0,IF(Deník!$AC446=Statistika!$F$125,Deník!$W446,""),"")</f>
        <v/>
      </c>
      <c r="HC446" s="233" t="str">
        <f>IF(Deník!$W446&lt;0,IF(Deník!$AD446=Statistika!$F$133,Deník!$W446,""),"")</f>
        <v/>
      </c>
      <c r="HD446" s="233" t="str">
        <f>IF(Deník!$W446&lt;0,IF(Deník!$AD446=Statistika!$F$134,Deník!$W446,""),"")</f>
        <v/>
      </c>
      <c r="HE446" s="233" t="str">
        <f>IF(Deník!$W446&lt;0,IF(Deník!$AD446=Statistika!$F$135,Deník!$W446,""),"")</f>
        <v/>
      </c>
      <c r="HF446" s="233" t="str">
        <f>IF(Deník!$W446&lt;0,IF(Deník!$AD446=Statistika!$F$136,Deník!$W446,""),"")</f>
        <v/>
      </c>
      <c r="HG446" s="233" t="str">
        <f>IF(Deník!$W446&lt;0,IF(Deník!$AD446=Statistika!$F$137,Deník!$W446,""),"")</f>
        <v/>
      </c>
      <c r="ID446" s="8">
        <f>Tabulka4[[#This Row],[Sloupec3]]</f>
        <v>0</v>
      </c>
      <c r="IE446" s="17" t="str">
        <f>IF(AND([1]Deník!$C446&gt;='[1]Měsíční shrnutí'!$D$1,[1]Deník!$C446&lt;='[1]Měsíční shrnutí'!$F$1),[1]Deník!$X446,"")</f>
        <v/>
      </c>
    </row>
    <row r="447" spans="1:239">
      <c r="A447" s="8">
        <f>Deník!C448</f>
        <v>0</v>
      </c>
      <c r="B447" s="50" t="str">
        <f>Deník!R448</f>
        <v/>
      </c>
      <c r="C447" s="102" t="str">
        <f>IF(AND(Deník!R448&gt;1,Deník!R448&lt;&gt;""),1,"")</f>
        <v/>
      </c>
      <c r="D447" s="102" t="str">
        <f>IF(AND(Deník!R448&lt;=0,Deník!R448&lt;&gt;""),1,"")</f>
        <v/>
      </c>
      <c r="E447" s="103" t="str">
        <f>IF(AND(Deník!R448&gt;=0,Deník!R448&lt;=1),1,"")</f>
        <v/>
      </c>
      <c r="F447" s="79" t="str">
        <f>IF(Deník!R448&lt;&gt;"",Deník!R448+F446,"")</f>
        <v/>
      </c>
      <c r="G447" s="85"/>
      <c r="H447" s="54" t="str">
        <f>IF(MONTH(Deník!$C447)=H$2,IF(AND(Deník!$R447&gt;=0,Deník!$R447&lt;=1),"BE",Deník!$R447),"")</f>
        <v/>
      </c>
      <c r="I447" s="11" t="str">
        <f>IF(MONTH(Deník!$C447)=I$2,IF(AND(Deník!$R447&gt;=0,Deník!$R447&lt;=1),"BE",Deník!$R447),"")</f>
        <v/>
      </c>
      <c r="J447" s="11" t="str">
        <f>IF(MONTH(Deník!$C447)=J$2,IF(AND(Deník!$R447&gt;=0,Deník!$R447&lt;=1),"BE",Deník!$R447),"")</f>
        <v/>
      </c>
      <c r="K447" s="11" t="str">
        <f>IF(MONTH(Deník!$C447)=K$2,IF(AND(Deník!$R447&gt;=0,Deník!$R447&lt;=1),"BE",Deník!$R447),"")</f>
        <v/>
      </c>
      <c r="L447" s="11" t="str">
        <f>IF(MONTH(Deník!$C447)=L$2,IF(AND(Deník!$R447&gt;=0,Deník!$R447&lt;=1),"BE",Deník!$R447),"")</f>
        <v/>
      </c>
      <c r="M447" s="11" t="str">
        <f>IF(MONTH(Deník!$C447)=M$2,IF(AND(Deník!$R447&gt;=0,Deník!$R447&lt;=1),"BE",Deník!$R447),"")</f>
        <v/>
      </c>
      <c r="N447" s="11" t="str">
        <f>IF(MONTH(Deník!$C447)=N$2,IF(AND(Deník!$R447&gt;=0,Deník!$R447&lt;=1),"BE",Deník!$R447),"")</f>
        <v/>
      </c>
      <c r="O447" s="11" t="str">
        <f>IF(MONTH(Deník!$C447)=O$2,IF(AND(Deník!$R447&gt;=0,Deník!$R447&lt;=1),"BE",Deník!$R447),"")</f>
        <v/>
      </c>
      <c r="P447" s="11" t="str">
        <f>IF(MONTH(Deník!$C447)=P$2,IF(AND(Deník!$R447&gt;=0,Deník!$R447&lt;=1),"BE",Deník!$R447),"")</f>
        <v/>
      </c>
      <c r="Q447" s="11" t="str">
        <f>IF(MONTH(Deník!$C447)=Q$2,IF(AND(Deník!$R447&gt;=0,Deník!$R447&lt;=1),"BE",Deník!$R447),"")</f>
        <v/>
      </c>
      <c r="R447" s="11" t="str">
        <f>IF(MONTH(Deník!$C447)=R$2,IF(AND(Deník!$R447&gt;=0,Deník!$R447&lt;=1),"BE",Deník!$R447),"")</f>
        <v/>
      </c>
      <c r="S447" s="57" t="str">
        <f>IF(MONTH(Deník!$C447)=S$2,IF(AND(Deník!$R447&gt;=0,Deník!$R447&lt;=1),"BE",Deník!$R447),"")</f>
        <v/>
      </c>
      <c r="U447" s="12"/>
      <c r="V447" s="12"/>
      <c r="X447" s="600" t="str">
        <f>IF(Deník!$R447&lt;&gt;"",IF(Deník!$B447=Statistika!$F$63,IF(AND(Deník!$R447&gt;=0,Deník!$R447&lt;=1),"BE",Deník!$R447),""),"")</f>
        <v/>
      </c>
      <c r="Y447" s="13" t="str">
        <f>IF(Deník!$R447&lt;&gt;"",IF(Deník!$B447=Statistika!$F$64,IF(AND(Deník!$R447&gt;=0,Deník!$R447&lt;=1),"BE",Deník!$R447),""),"")</f>
        <v/>
      </c>
      <c r="Z447" s="13" t="str">
        <f>IF(Deník!$R447&lt;&gt;"",IF(Deník!$B447=Statistika!$F$65,IF(AND(Deník!$R447&gt;=0,Deník!$R447&lt;=1),"BE",Deník!$R447),""),"")</f>
        <v/>
      </c>
      <c r="AA447" s="13" t="str">
        <f>IF(Deník!$R447&lt;&gt;"",IF(Deník!$B447=Statistika!$F$66,IF(AND(Deník!$R447&gt;=0,Deník!$R447&lt;=1),"BE",Deník!$R447),""),"")</f>
        <v/>
      </c>
      <c r="AB447" s="13" t="str">
        <f>IF(Deník!$R447&lt;&gt;"",IF(Deník!$B447=Statistika!$F$67,IF(AND(Deník!$R447&gt;=0,Deník!$R447&lt;=1),"BE",Deník!$R447),""),"")</f>
        <v/>
      </c>
      <c r="AC447" s="13" t="str">
        <f>IF(Deník!$R447&lt;&gt;"",IF(Deník!$B447=Statistika!$F$68,IF(AND(Deník!$R447&gt;=0,Deník!$R447&lt;=1),"BE",Deník!$R447),""),"")</f>
        <v/>
      </c>
      <c r="AD447" s="13" t="str">
        <f>IF(Deník!$R447&lt;&gt;"",IF(Deník!$B447=Statistika!$F$69,IF(AND(Deník!$R447&gt;=0,Deník!$R447&lt;=1),"BE",Deník!$R447),""),"")</f>
        <v/>
      </c>
      <c r="AE447" s="601" t="str">
        <f>IF(Deník!$R447&lt;&gt;"",IF(Deník!$B447=Statistika!$F$70,IF(AND(Deník!$R447&gt;=0,Deník!$R447&lt;=1),"BE",Deník!$R447),""),"")</f>
        <v/>
      </c>
      <c r="AF447" s="90"/>
      <c r="AG447" s="63" t="str">
        <f>IF(Deník!$R447&lt;&gt;"",IF(Deník!$J447="L",IF(AND(Deník!$R447&gt;=0,Deník!$R447&lt;=1),"BE",Deník!$R447),""),"")</f>
        <v/>
      </c>
      <c r="AH447" s="13" t="str">
        <f>IF(Deník!$R447&lt;&gt;"",IF(Deník!$J447="S",IF(AND(Deník!$R447&gt;=0,Deník!$R447&lt;=1),"BE",Deník!$R447),""),"")</f>
        <v/>
      </c>
      <c r="AI447" s="95"/>
      <c r="AJ447" s="71" t="str">
        <f>IF(Deník!N448&lt;&gt;"",Deník!N448*-1,"")</f>
        <v/>
      </c>
      <c r="AK447" s="88"/>
      <c r="AL447" s="63" t="str">
        <f>IF(WEEKDAY(Deník!$C447,2)=1,IF(AND(Deník!$R447&gt;=0,Deník!$R447&lt;=1),"BE",Deník!$R447),"")</f>
        <v/>
      </c>
      <c r="AM447" s="13" t="str">
        <f>IF(WEEKDAY(Deník!$C447,2)=2,IF(AND(Deník!$R447&gt;=0,Deník!$R447&lt;=1),"BE",Deník!$R447),"")</f>
        <v/>
      </c>
      <c r="AN447" s="13" t="str">
        <f>IF(WEEKDAY(Deník!$C447,2)=3,IF(AND(Deník!$R447&gt;=0,Deník!$R447&lt;=1),"BE",Deník!$R447),"")</f>
        <v/>
      </c>
      <c r="AO447" s="13" t="str">
        <f>IF(WEEKDAY(Deník!$C447,2)=4,IF(AND(Deník!$R447&gt;=0,Deník!$R447&lt;=1),"BE",Deník!$R447),"")</f>
        <v/>
      </c>
      <c r="AP447" s="60" t="str">
        <f>IF(WEEKDAY(Deník!$C447,2)=5,IF(AND(Deník!$R447&gt;=0,Deník!$R447&lt;=1),"BE",Deník!$R447),"")</f>
        <v/>
      </c>
      <c r="AQ447" s="99"/>
      <c r="AR447" s="100">
        <f>Deník!D447</f>
        <v>0</v>
      </c>
      <c r="AS447" s="63" t="str">
        <f>IF(Deník!$D447&lt;&gt;"",IF(AND(Deník!$D447&gt;=AS$2,Deník!$D447&lt;=AS$3),IF(AND(Deník!$R447&gt;=0,Deník!$R447&lt;=1),"BE",Deník!$R447),""),"")</f>
        <v/>
      </c>
      <c r="AT447" s="63" t="str">
        <f>IF(Deník!$D447&lt;&gt;"",IF(AND(Deník!$D447&gt;=AT$2,Deník!$D447&lt;=AT$3),IF(AND(Deník!$R447&gt;=0,Deník!$R447&lt;=1),"BE",Deník!$R447),""),"")</f>
        <v/>
      </c>
      <c r="AU447" s="63" t="str">
        <f>IF(Deník!$D447&lt;&gt;"",IF(AND(Deník!$D447&gt;=AU$2,Deník!$D447&lt;=AU$3),IF(AND(Deník!$R447&gt;=0,Deník!$R447&lt;=1),"BE",Deník!$R447),""),"")</f>
        <v/>
      </c>
      <c r="AV447" s="63" t="str">
        <f>IF(Deník!$D447&lt;&gt;"",IF(AND(Deník!$D447&gt;=AV$2,Deník!$D447&lt;=AV$3),IF(AND(Deník!$R447&gt;=0,Deník!$R447&lt;=1),"BE",Deník!$R447),""),"")</f>
        <v/>
      </c>
      <c r="AW447" s="63" t="str">
        <f>IF(Deník!$D447&lt;&gt;"",IF(AND(Deník!$D447&gt;=AW$2,Deník!$D447&lt;=AW$3),IF(AND(Deník!$R447&gt;=0,Deník!$R447&lt;=1),"BE",Deník!$R447),""),"")</f>
        <v/>
      </c>
      <c r="AX447" s="63" t="str">
        <f>IF(Deník!$D447&lt;&gt;"",IF(AND(Deník!$D447&gt;=AX$2,Deník!$D447&lt;=AX$3),IF(AND(Deník!$R447&gt;=0,Deník!$R447&lt;=1),"BE",Deník!$R447),""),"")</f>
        <v/>
      </c>
      <c r="AY447" s="63" t="str">
        <f>IF(Deník!$D447&lt;&gt;"",IF(AND(Deník!$D447&gt;=AY$2,Deník!$D447&lt;=AY$3),IF(AND(Deník!$R447&gt;=0,Deník!$R447&lt;=1),"BE",Deník!$R447),""),"")</f>
        <v/>
      </c>
      <c r="AZ447" s="63" t="str">
        <f>IF(Deník!$D447&lt;&gt;"",IF(AND(Deník!$D447&gt;=AZ$2,Deník!$D447&lt;=AZ$3),IF(AND(Deník!$R447&gt;=0,Deník!$R447&lt;=1),"BE",Deník!$R447),""),"")</f>
        <v/>
      </c>
      <c r="BA447" s="63" t="str">
        <f>IF(Deník!$D447&lt;&gt;"",IF(AND(Deník!$D447&gt;=BA$2,Deník!$D447&lt;=BA$3),IF(AND(Deník!$R447&gt;=0,Deník!$R447&lt;=1),"BE",Deník!$R447),""),"")</f>
        <v/>
      </c>
      <c r="BB447" s="63" t="str">
        <f>IF(Deník!$D447&lt;&gt;"",IF(AND(Deník!$D447&gt;=BB$2,Deník!$D447&lt;=BB$3),IF(AND(Deník!$R447&gt;=0,Deník!$R447&lt;=1),"BE",Deník!$R447),""),"")</f>
        <v/>
      </c>
      <c r="BC447" s="71" t="str">
        <f>IF(Deník!$D447&lt;&gt;"",IF(AND(Deník!$D447&gt;=BC$2,Deník!$D447&lt;=BC$3),IF(AND(Deník!$R447&gt;=0,Deník!$R447&lt;=1),"BE",Deník!$R447),""),"")</f>
        <v/>
      </c>
      <c r="BD447" s="20" t="str">
        <f>IF(Deník!$J448="S",(Deník!$M448-Deník!$K448),IF(Deník!$J448="L",(Deník!$K448-Deník!$M448),""))</f>
        <v/>
      </c>
      <c r="BE447" s="20" t="str">
        <f>IF(Deník!$J448="S",(Deník!$K448-Deník!$O448),IF(Deník!$J448="L",(Deník!$O448-Deník!$K448),""))</f>
        <v/>
      </c>
      <c r="BF447" s="20" t="str">
        <f>IF(Deník!$J448="S",(Deník!$K448-Deník!$L448),IF(Deník!$J448="L",(Deník!$L448-Deník!$K448),""))</f>
        <v/>
      </c>
      <c r="BG447" s="20" t="str">
        <f>IF(Deník!$J448="S",(Deník!$K448-Deník!$S448),IF(Deník!$J448="L",(Deník!$S448-Deník!$K448),""))</f>
        <v/>
      </c>
      <c r="BH447" s="20" t="str">
        <f>IF(Deník!$J448="S",(Deník!$K448-Deník!$U448),IF(Deník!$J448="L",(Deník!$U448-Deník!$K448),""))</f>
        <v/>
      </c>
      <c r="BI447" s="20" t="str">
        <f>IF(Deník!$R447&gt;1,Deník!$R447,"")</f>
        <v/>
      </c>
      <c r="BJ447" s="20" t="str">
        <f>IF(Deník!$R447&lt;0,Deník!$R447,"")</f>
        <v/>
      </c>
      <c r="BK447" s="17"/>
      <c r="BM447" s="233" t="str">
        <f>IF(Deník!$R447&lt;&gt;"",IF(Deník!$Y447=Statistika!$F$78,IF(AND(Deník!$R447&gt;=0,Deník!$R447&lt;=1),"BE",Deník!$R447),""),"")</f>
        <v/>
      </c>
      <c r="BN447" s="233" t="str">
        <f>IF(Deník!$R447&lt;&gt;"",IF(Deník!$Y447=Statistika!$F$79,IF(AND(Deník!$R447&gt;=0,Deník!$R447&lt;=1),"BE",Deník!$R447),""),"")</f>
        <v/>
      </c>
      <c r="BO447" s="233" t="str">
        <f>IF(Deník!$R447&lt;&gt;"",IF(Deník!$Y447=Statistika!$F$80,IF(AND(Deník!$R447&gt;=0,Deník!$R447&lt;=1),"BE",Deník!$R447),""),"")</f>
        <v/>
      </c>
      <c r="BP447" s="233" t="str">
        <f>IF(Deník!$R447&lt;&gt;"",IF(Deník!$Y447=Statistika!$F$81,IF(AND(Deník!$R447&gt;=0,Deník!$R447&lt;=1),"BE",Deník!$R447),""),"")</f>
        <v/>
      </c>
      <c r="BQ447" s="233" t="str">
        <f>IF(Deník!$R447&lt;&gt;"",IF(Deník!$Y447=Statistika!$F$82,IF(AND(Deník!$R447&gt;=0,Deník!$R447&lt;=1),"BE",Deník!$R447),""),"")</f>
        <v/>
      </c>
      <c r="BR447" s="233" t="str">
        <f>IF(Deník!$R447&lt;&gt;"",IF(Deník!$Y447=Statistika!$F$83,IF(AND(Deník!$R447&gt;=0,Deník!$R447&lt;=1),"BE",Deník!$R447),""),"")</f>
        <v/>
      </c>
      <c r="BS447" s="233" t="str">
        <f>IF(Deník!$R447&lt;&gt;"",IF(Deník!$Y447=Statistika!$F$84,IF(AND(Deník!$R447&gt;=0,Deník!$R447&lt;=1),"BE",Deník!$R447),""),"")</f>
        <v/>
      </c>
      <c r="BT447" s="233" t="str">
        <f>IF(Deník!$R447&lt;&gt;"",IF(Deník!$Y447=Statistika!$F$85,IF(AND(Deník!$R447&gt;=0,Deník!$R447&lt;=1),"BE",Deník!$R447),""),"")</f>
        <v/>
      </c>
      <c r="BU447" s="233" t="str">
        <f>IF(Deník!$R447&lt;&gt;"",IF(Deník!$Y447=Statistika!$F$86,IF(AND(Deník!$R447&gt;=0,Deník!$R447&lt;=1),"BE",Deník!$R447),""),"")</f>
        <v/>
      </c>
      <c r="BV447" s="233" t="str">
        <f>IF(Deník!$R447&lt;&gt;"",IF(Deník!$Y447=Statistika!$F$87,IF(AND(Deník!$R447&gt;=0,Deník!$R447&lt;=1),"BE",Deník!$R447),""),"")</f>
        <v/>
      </c>
      <c r="BW447" s="233" t="str">
        <f>IF(Deník!$R447&lt;&gt;"",IF(Deník!$Y447=Statistika!$F$88,IF(AND(Deník!$R447&gt;=0,Deník!$R447&lt;=1),"BE",Deník!$R447),""),"")</f>
        <v/>
      </c>
      <c r="BX447" s="233" t="str">
        <f>IF(Deník!$R447&lt;&gt;"",IF(Deník!$Y447=Statistika!$F$89,IF(AND(Deník!$R447&gt;=0,Deník!$R447&lt;=1),"BE",Deník!$R447),""),"")</f>
        <v/>
      </c>
      <c r="BY447" s="233" t="str">
        <f>IF(Deník!$R447&lt;&gt;"",IF(Deník!$Y447=Statistika!$F$90,IF(AND(Deník!$R447&gt;=0,Deník!$R447&lt;=1),"BE",Deník!$R447),""),"")</f>
        <v/>
      </c>
      <c r="BZ447" s="233" t="str">
        <f>IF(Deník!$R447&lt;&gt;"",IF(Deník!$Y447=Statistika!$F$91,IF(AND(Deník!$R447&gt;=0,Deník!$R447&lt;=1),"BE",Deník!$R447),""),"")</f>
        <v/>
      </c>
      <c r="CA447" s="233"/>
      <c r="CB447" s="233" t="str">
        <f>IF(Deník!$R447&lt;&gt;"",IF(Deník!$AB447="SL",IF(AND(Deník!$R447&gt;=0,Deník!$R447&lt;=1),"BE",Deník!$R447),""),"")</f>
        <v/>
      </c>
      <c r="CC447" s="233" t="str">
        <f>IF(Deník!$R447&lt;&gt;"",IF(Deník!$AB447="BE10",IF(AND(Deník!$R447&gt;=0,Deník!$R447&lt;=1),"BE",Deník!$R447),""),"")</f>
        <v/>
      </c>
      <c r="CD447" s="233" t="str">
        <f>IF(Deník!$R447&lt;&gt;"",IF(Deník!$AB447="BE15",IF(AND(Deník!$R447&gt;=0,Deník!$R447&lt;=1),"BE",Deník!$R447),""),"")</f>
        <v/>
      </c>
      <c r="CE447" s="233" t="str">
        <f>IF(Deník!$R447&lt;&gt;"",IF(Deník!$AB447="BE20",IF(AND(Deník!$R447&gt;=0,Deník!$R447&lt;=1),"BE",Deník!$R447),""),"")</f>
        <v/>
      </c>
      <c r="CF447" s="233" t="str">
        <f>IF(Deník!$R447&lt;&gt;"",IF(Deník!$AB447="TP1",IF(AND(Deník!$R447&gt;=0,Deník!$R447&lt;=1),"BE",Deník!$R447),""),"")</f>
        <v/>
      </c>
      <c r="CG447" s="233" t="str">
        <f>IF(Deník!$R447&lt;&gt;"",IF(Deník!$AB447="TP2",IF(AND(Deník!$R447&gt;=0,Deník!$R447&lt;=1),"BE",Deník!$R447),""),"")</f>
        <v/>
      </c>
      <c r="CH447" s="233" t="str">
        <f>IF(Deník!$R447&lt;&gt;"",IF(Deník!$AB447="TP3",IF(AND(Deník!$R447&gt;=0,Deník!$R447&lt;=1),"BE",Deník!$R447),""),"")</f>
        <v/>
      </c>
      <c r="CI447" s="233" t="str">
        <f>IF(Deník!$R447&lt;&gt;"",IF(Deník!$AB447="Trailing SL",IF(AND(Deník!$R447&gt;=0,Deník!$R447&lt;=1),"BE",Deník!$R447),""),"")</f>
        <v/>
      </c>
      <c r="CJ447" s="233" t="str">
        <f>IF(Deník!$R447&lt;&gt;"",IF(Deník!$AB447="Manual",IF(AND(Deník!$R447&gt;=0,Deník!$R447&lt;=1),"BE",Deník!$R447),""),"")</f>
        <v/>
      </c>
      <c r="CK447" s="233"/>
      <c r="CL447" s="233" t="str">
        <f>IF(Deník!$R447&lt;0,IF(Deník!$AC447=Statistika!$F$117,Deník!$R447,""),"")</f>
        <v/>
      </c>
      <c r="CM447" s="233" t="str">
        <f>IF(Deník!$R447&lt;0,IF(Deník!$AC447=Statistika!$F$118,Deník!$R447,""),"")</f>
        <v/>
      </c>
      <c r="CN447" s="233" t="str">
        <f>IF(Deník!$R447&lt;0,IF(Deník!$AC447=Statistika!$F$119,Deník!$R447,""),"")</f>
        <v/>
      </c>
      <c r="CO447" s="233" t="str">
        <f>IF(Deník!$R447&lt;0,IF(Deník!$AC447=Statistika!$F$120,Deník!$R447,""),"")</f>
        <v/>
      </c>
      <c r="CP447" s="233" t="str">
        <f>IF(Deník!$R447&lt;0,IF(Deník!$AC447=Statistika!$F$121,Deník!$R447,""),"")</f>
        <v/>
      </c>
      <c r="CQ447" s="233" t="str">
        <f>IF(Deník!$R447&lt;0,IF(Deník!$AC447=Statistika!$F$122,Deník!$R447,""),"")</f>
        <v/>
      </c>
      <c r="CR447" s="233" t="str">
        <f>IF(Deník!$R447&lt;0,IF(Deník!$AC447=Statistika!$F$123,Deník!$R447,""),"")</f>
        <v/>
      </c>
      <c r="CS447" s="233" t="str">
        <f>IF(Deník!$R447&lt;0,IF(Deník!$AC447=Statistika!$F$124,Deník!$R447,""),"")</f>
        <v/>
      </c>
      <c r="CT447" s="233" t="str">
        <f>IF(Deník!$R447&lt;0,IF(Deník!$AC447=Statistika!$F$125,Deník!$R447,""),"")</f>
        <v/>
      </c>
      <c r="CU447" s="233"/>
      <c r="CV447" s="233" t="str">
        <f>IF(Deník!$R447&lt;0,IF(Deník!$AD447=$CV$2,Deník!$R447,""),"")</f>
        <v/>
      </c>
      <c r="CW447" s="233" t="str">
        <f>IF(Deník!$R447&lt;0,IF(Deník!$AD447=$CW$2,Deník!$R447,""),"")</f>
        <v/>
      </c>
      <c r="CX447" s="233" t="str">
        <f>IF(Deník!$R447&lt;0,IF(Deník!$AD447=$CX$2,Deník!$R447,""),"")</f>
        <v/>
      </c>
      <c r="CY447" s="233" t="str">
        <f>IF(Deník!$R447&lt;0,IF(Deník!$AD447=$CY$2,Deník!$R447,""),"")</f>
        <v/>
      </c>
      <c r="CZ447" s="233" t="str">
        <f>IF(Deník!$R447&lt;0,IF(Deník!$AD447=$CZ$2,Deník!$R447,""),"")</f>
        <v/>
      </c>
      <c r="DL447" s="221">
        <f t="shared" si="18"/>
        <v>93847.029999999984</v>
      </c>
      <c r="DM447" s="220">
        <f t="shared" si="17"/>
        <v>-6.1529700000000132E-2</v>
      </c>
      <c r="DO447" s="50">
        <f>Deník!W448</f>
        <v>0</v>
      </c>
      <c r="DP447" s="102" t="str">
        <f>IF(AND(Deník!W448&gt;0),1,"")</f>
        <v/>
      </c>
      <c r="DQ447" s="102">
        <f>IF(AND(Deník!W448&lt;=0),1,"")</f>
        <v>1</v>
      </c>
      <c r="DR447" s="227"/>
      <c r="DS447" s="228"/>
      <c r="DT447" s="85"/>
      <c r="DU447" s="54">
        <f>IF(MONTH(Deník!$C447)=DU$2,Deník!$W447,"")</f>
        <v>0</v>
      </c>
      <c r="DV447" s="222" t="str">
        <f>IF(MONTH(Deník!$C447)=DV$2,Deník!$W447,"")</f>
        <v/>
      </c>
      <c r="DW447" s="222" t="str">
        <f>IF(MONTH(Deník!$C447)=DW$2,Deník!$W447,"")</f>
        <v/>
      </c>
      <c r="DX447" s="222" t="str">
        <f>IF(MONTH(Deník!$C447)=DX$2,Deník!$W447,"")</f>
        <v/>
      </c>
      <c r="DY447" s="222" t="str">
        <f>IF(MONTH(Deník!$C447)=DY$2,Deník!$W447,"")</f>
        <v/>
      </c>
      <c r="DZ447" s="222" t="str">
        <f>IF(MONTH(Deník!$C447)=DZ$2,Deník!$W447,"")</f>
        <v/>
      </c>
      <c r="EA447" s="222" t="str">
        <f>IF(MONTH(Deník!$C447)=EA$2,Deník!$W447,"")</f>
        <v/>
      </c>
      <c r="EB447" s="222" t="str">
        <f>IF(MONTH(Deník!$C447)=EB$2,Deník!$W447,"")</f>
        <v/>
      </c>
      <c r="EC447" s="222" t="str">
        <f>IF(MONTH(Deník!$C447)=EC$2,Deník!$W447,"")</f>
        <v/>
      </c>
      <c r="ED447" s="222" t="str">
        <f>IF(MONTH(Deník!$C447)=ED$2,Deník!$W447,"")</f>
        <v/>
      </c>
      <c r="EE447" s="222" t="str">
        <f>IF(MONTH(Deník!$C447)=EE$2,Deník!$W447,"")</f>
        <v/>
      </c>
      <c r="EF447" s="222" t="str">
        <f>IF(MONTH(Deník!$C447)=EF$2,Deník!$W447,"")</f>
        <v/>
      </c>
      <c r="EI447" s="600" t="str">
        <f>IF(Deník!$W447&lt;&gt;"",IF(Deník!$B447=Statistika!$F$63,Deník!$W447,""),"")</f>
        <v/>
      </c>
      <c r="EJ447" s="13" t="str">
        <f>IF(Deník!$W447&lt;&gt;"",IF(Deník!$B447=Statistika!$F$64,Deník!$W447,""),"")</f>
        <v/>
      </c>
      <c r="EK447" s="13" t="str">
        <f>IF(Deník!$W447&lt;&gt;"",IF(Deník!$B447=Statistika!$F$65,Deník!$W447,""),"")</f>
        <v/>
      </c>
      <c r="EL447" s="13" t="str">
        <f>IF(Deník!$W447&lt;&gt;"",IF(Deník!$B447=Statistika!$F$66,Deník!$W447,""),"")</f>
        <v/>
      </c>
      <c r="EM447" s="13" t="str">
        <f>IF(Deník!$W447&lt;&gt;"",IF(Deník!$B447=Statistika!$F$67,Deník!$W447,""),"")</f>
        <v/>
      </c>
      <c r="EN447" s="13" t="str">
        <f>IF(Deník!$W447&lt;&gt;"",IF(Deník!$B447=Statistika!$F$68,Deník!$W447,""),"")</f>
        <v/>
      </c>
      <c r="EO447" s="13" t="str">
        <f>IF(Deník!$W447&lt;&gt;"",IF(Deník!$B447=Statistika!$F$69,Deník!$W447,""),"")</f>
        <v/>
      </c>
      <c r="EP447" s="601" t="str">
        <f>IF(Deník!$W447&lt;&gt;"",IF(Deník!$B447=Statistika!$F$70,Deník!$W447,""),"")</f>
        <v/>
      </c>
      <c r="EQ447" s="90"/>
      <c r="ER447" s="63" t="str">
        <f>IF(Deník!$W447&lt;&gt;"",IF(Deník!$J447="L",Deník!$W447,""),"")</f>
        <v/>
      </c>
      <c r="ES447" s="13" t="str">
        <f>IF(Deník!$W447&lt;&gt;"",IF(Deník!$J447="S",Deník!$W447,""),"")</f>
        <v/>
      </c>
      <c r="ET447" s="95"/>
      <c r="EU447" s="88"/>
      <c r="EV447" s="63" t="str">
        <f>IF(WEEKDAY(Deník!$C447,2)=1,Deník!$W447,"")</f>
        <v/>
      </c>
      <c r="EW447" s="13" t="str">
        <f>IF(WEEKDAY(Deník!$C447,2)=2,Deník!$W447,"")</f>
        <v/>
      </c>
      <c r="EX447" s="13" t="str">
        <f>IF(WEEKDAY(Deník!$C447,2)=3,Deník!$W447,"")</f>
        <v/>
      </c>
      <c r="EY447" s="13" t="str">
        <f>IF(WEEKDAY(Deník!$C447,2)=4,Deník!$W447,"")</f>
        <v/>
      </c>
      <c r="EZ447" s="60" t="str">
        <f>IF(WEEKDAY(Deník!$C447,2)=5,Deník!$W447,"")</f>
        <v/>
      </c>
      <c r="FA447" s="99"/>
      <c r="FB447" s="100">
        <f>Deník!D447</f>
        <v>0</v>
      </c>
      <c r="FC447" s="63">
        <f>IF($FB447&lt;&gt;"",IF(AND($FB447&gt;=FC$2,$FB447&lt;=FC$3),Deník!$W447,""))</f>
        <v>0</v>
      </c>
      <c r="FD447" s="63" t="str">
        <f>IF($FB447&lt;&gt;"",IF(AND($FB447&gt;=FD$2,$FB447&lt;=FD$3),Deník!$W447,""))</f>
        <v/>
      </c>
      <c r="FE447" s="63" t="str">
        <f>IF($FB447&lt;&gt;"",IF(AND($FB447&gt;=FE$2,$FB447&lt;=FE$3),Deník!$W447,""))</f>
        <v/>
      </c>
      <c r="FF447" s="63" t="str">
        <f>IF($FB447&lt;&gt;"",IF(AND($FB447&gt;=FF$2,$FB447&lt;=FF$3),Deník!$W447,""))</f>
        <v/>
      </c>
      <c r="FG447" s="63" t="str">
        <f>IF($FB447&lt;&gt;"",IF(AND($FB447&gt;=FG$2,$FB447&lt;=FG$3),Deník!$W447,""))</f>
        <v/>
      </c>
      <c r="FH447" s="63" t="str">
        <f>IF($FB447&lt;&gt;"",IF(AND($FB447&gt;=FH$2,$FB447&lt;=FH$3),Deník!$W447,""))</f>
        <v/>
      </c>
      <c r="FI447" s="63" t="str">
        <f>IF($FB447&lt;&gt;"",IF(AND($FB447&gt;=FI$2,$FB447&lt;=FI$3),Deník!$W447,""))</f>
        <v/>
      </c>
      <c r="FJ447" s="63" t="str">
        <f>IF($FB447&lt;&gt;"",IF(AND($FB447&gt;=FJ$2,$FB447&lt;=FJ$3),Deník!$W447,""))</f>
        <v/>
      </c>
      <c r="FK447" s="63" t="str">
        <f>IF($FB447&lt;&gt;"",IF(AND($FB447&gt;=FK$2,$FB447&lt;=FK$3),Deník!$W447,""))</f>
        <v/>
      </c>
      <c r="FL447" s="63" t="str">
        <f>IF($FB447&lt;&gt;"",IF(AND($FB447&gt;=FL$2,$FB447&lt;=FL$3),Deník!$W447,""))</f>
        <v/>
      </c>
      <c r="FM447" s="63" t="str">
        <f>IF($FB447&lt;&gt;"",IF(AND($FB447&gt;=FM$2,$FB447&lt;=FM$3),Deník!$W447,""))</f>
        <v/>
      </c>
      <c r="FN447" s="13"/>
      <c r="FO447" s="20" t="str">
        <f>IF(Deník!$W447&gt;1,Deník!$W447,"")</f>
        <v/>
      </c>
      <c r="FP447" s="20" t="str">
        <f>IF(Deník!$W447&lt;0,Deník!$W447,"")</f>
        <v/>
      </c>
      <c r="FQ447" s="17"/>
      <c r="FS447" s="233"/>
      <c r="FT447" s="233" t="str">
        <f>IF(Deník!$W447&lt;&gt;"",IF(Deník!$Y447=Statistika!$F$78,Deník!$W447,""),"")</f>
        <v/>
      </c>
      <c r="FU447" s="233" t="str">
        <f>IF(Deník!$W447&lt;&gt;"",IF(Deník!$Y447=Statistika!$F$79,Deník!$W447,""),"")</f>
        <v/>
      </c>
      <c r="FV447" s="233" t="str">
        <f>IF(Deník!$W447&lt;&gt;"",IF(Deník!$Y447=Statistika!$F$80,Deník!$W447,""),"")</f>
        <v/>
      </c>
      <c r="FW447" s="233" t="str">
        <f>IF(Deník!$W447&lt;&gt;"",IF(Deník!$Y447=Statistika!$F$81,Deník!$W447,""),"")</f>
        <v/>
      </c>
      <c r="FX447" s="233" t="str">
        <f>IF(Deník!$W447&lt;&gt;"",IF(Deník!$Y447=Statistika!$F$82,Deník!$W447,""),"")</f>
        <v/>
      </c>
      <c r="FY447" s="233" t="str">
        <f>IF(Deník!$W447&lt;&gt;"",IF(Deník!$Y447=Statistika!$F$83,Deník!$W447,""),"")</f>
        <v/>
      </c>
      <c r="FZ447" s="233" t="str">
        <f>IF(Deník!$W447&lt;&gt;"",IF(Deník!$Y447=Statistika!$F$84,Deník!$W447,""),"")</f>
        <v/>
      </c>
      <c r="GA447" s="233" t="str">
        <f>IF(Deník!$W447&lt;&gt;"",IF(Deník!$Y447=Statistika!$F$85,Deník!$W447,""),"")</f>
        <v/>
      </c>
      <c r="GB447" s="233" t="str">
        <f>IF(Deník!$W447&lt;&gt;"",IF(Deník!$Y447=Statistika!$F$86,Deník!$W447,""),"")</f>
        <v/>
      </c>
      <c r="GC447" s="233" t="str">
        <f>IF(Deník!$W447&lt;&gt;"",IF(Deník!$Y447=Statistika!$F$87,Deník!$W447,""),"")</f>
        <v/>
      </c>
      <c r="GD447" s="233" t="str">
        <f>IF(Deník!$W447&lt;&gt;"",IF(Deník!$Y447=Statistika!$F$88,Deník!$W447,""),"")</f>
        <v/>
      </c>
      <c r="GE447" s="233" t="str">
        <f>IF(Deník!$W447&lt;&gt;"",IF(Deník!$Y447=Statistika!$F$89,Deník!$W447,""),"")</f>
        <v/>
      </c>
      <c r="GF447" s="233" t="str">
        <f>IF(Deník!$W447&lt;&gt;"",IF(Deník!$Y447=Statistika!$F$90,Deník!$W447,""),"")</f>
        <v/>
      </c>
      <c r="GG447" s="233" t="str">
        <f>IF(Deník!$W447&lt;&gt;"",IF(Deník!$Y447=Statistika!$F$91,Deník!$W447,""),"")</f>
        <v/>
      </c>
      <c r="GH447" s="233"/>
      <c r="GI447" s="233" t="str">
        <f>IF(Deník!$W447&lt;&gt;"",IF(Deník!$AB447=Statistika!$L$100,Deník!$W447,""),"")</f>
        <v/>
      </c>
      <c r="GJ447" s="233" t="str">
        <f>IF(Deník!$W447&lt;&gt;"",IF(Deník!$AB447=Statistika!$L$101,Deník!$W447,""),"")</f>
        <v/>
      </c>
      <c r="GK447" s="233" t="str">
        <f>IF(Deník!$W447&lt;&gt;"",IF(Deník!$AB447=Statistika!$L$102,Deník!$W447,""),"")</f>
        <v/>
      </c>
      <c r="GL447" s="233" t="str">
        <f>IF(Deník!$W447&lt;&gt;"",IF(Deník!$AB447=Statistika!$L$103,Deník!$W447,""),"")</f>
        <v/>
      </c>
      <c r="GM447" s="233" t="str">
        <f>IF(Deník!$W447&lt;&gt;"",IF(Deník!$AB447=Statistika!$L$104,Deník!$W447,""),"")</f>
        <v/>
      </c>
      <c r="GN447" s="233" t="str">
        <f>IF(Deník!$W447&lt;&gt;"",IF(Deník!$AB447=Statistika!$L$105,Deník!$W447,""),"")</f>
        <v/>
      </c>
      <c r="GO447" s="233" t="str">
        <f>IF(Deník!$W447&lt;&gt;"",IF(Deník!$AB447=Statistika!$L$106,Deník!$W447,""),"")</f>
        <v/>
      </c>
      <c r="GP447" s="233" t="str">
        <f>IF(Deník!$W447&lt;&gt;"",IF(Deník!$AB447=Statistika!$L$107,Deník!$W447,""),"")</f>
        <v/>
      </c>
      <c r="GQ447" s="233" t="str">
        <f>IF(Deník!$W447&lt;&gt;"",IF(Deník!$AB447=Statistika!$L$108,Deník!$W447,""),"")</f>
        <v/>
      </c>
      <c r="GS447" s="233" t="str">
        <f>IF(Deník!$W447&lt;0,IF(Deník!$AC447=Statistika!$F$117,Deník!$W447,""),"")</f>
        <v/>
      </c>
      <c r="GT447" s="233" t="str">
        <f>IF(Deník!$W447&lt;0,IF(Deník!$AC447=Statistika!$F$118,Deník!$W447,""),"")</f>
        <v/>
      </c>
      <c r="GU447" s="233" t="str">
        <f>IF(Deník!$W447&lt;0,IF(Deník!$AC447=Statistika!$F$119,Deník!$W447,""),"")</f>
        <v/>
      </c>
      <c r="GV447" s="233" t="str">
        <f>IF(Deník!$W447&lt;0,IF(Deník!$AC447=Statistika!$F$120,Deník!$W447,""),"")</f>
        <v/>
      </c>
      <c r="GW447" s="233" t="str">
        <f>IF(Deník!$W447&lt;0,IF(Deník!$AC447=Statistika!$F$121,Deník!$W447,""),"")</f>
        <v/>
      </c>
      <c r="GX447" s="233" t="str">
        <f>IF(Deník!$W447&lt;0,IF(Deník!$AC447=Statistika!$F$122,Deník!$W447,""),"")</f>
        <v/>
      </c>
      <c r="GY447" s="233" t="str">
        <f>IF(Deník!$W447&lt;0,IF(Deník!$AC447=Statistika!$F$123,Deník!$W447,""),"")</f>
        <v/>
      </c>
      <c r="GZ447" s="233" t="str">
        <f>IF(Deník!$W447&lt;0,IF(Deník!$AC447=Statistika!$F$124,Deník!$W447,""),"")</f>
        <v/>
      </c>
      <c r="HA447" s="233" t="str">
        <f>IF(Deník!$W447&lt;0,IF(Deník!$AC447=Statistika!$F$125,Deník!$W447,""),"")</f>
        <v/>
      </c>
      <c r="HC447" s="233" t="str">
        <f>IF(Deník!$W447&lt;0,IF(Deník!$AD447=Statistika!$F$133,Deník!$W447,""),"")</f>
        <v/>
      </c>
      <c r="HD447" s="233" t="str">
        <f>IF(Deník!$W447&lt;0,IF(Deník!$AD447=Statistika!$F$134,Deník!$W447,""),"")</f>
        <v/>
      </c>
      <c r="HE447" s="233" t="str">
        <f>IF(Deník!$W447&lt;0,IF(Deník!$AD447=Statistika!$F$135,Deník!$W447,""),"")</f>
        <v/>
      </c>
      <c r="HF447" s="233" t="str">
        <f>IF(Deník!$W447&lt;0,IF(Deník!$AD447=Statistika!$F$136,Deník!$W447,""),"")</f>
        <v/>
      </c>
      <c r="HG447" s="233" t="str">
        <f>IF(Deník!$W447&lt;0,IF(Deník!$AD447=Statistika!$F$137,Deník!$W447,""),"")</f>
        <v/>
      </c>
      <c r="ID447" s="8">
        <f>Tabulka4[[#This Row],[Sloupec3]]</f>
        <v>0</v>
      </c>
      <c r="IE447" s="17" t="str">
        <f>IF(AND([1]Deník!$C447&gt;='[1]Měsíční shrnutí'!$D$1,[1]Deník!$C447&lt;='[1]Měsíční shrnutí'!$F$1),[1]Deník!$X447,"")</f>
        <v/>
      </c>
    </row>
    <row r="448" spans="1:239">
      <c r="A448" s="8">
        <f>Deník!C449</f>
        <v>0</v>
      </c>
      <c r="B448" s="50" t="str">
        <f>Deník!R449</f>
        <v/>
      </c>
      <c r="C448" s="102" t="str">
        <f>IF(AND(Deník!R449&gt;1,Deník!R449&lt;&gt;""),1,"")</f>
        <v/>
      </c>
      <c r="D448" s="102" t="str">
        <f>IF(AND(Deník!R449&lt;=0,Deník!R449&lt;&gt;""),1,"")</f>
        <v/>
      </c>
      <c r="E448" s="103" t="str">
        <f>IF(AND(Deník!R449&gt;=0,Deník!R449&lt;=1),1,"")</f>
        <v/>
      </c>
      <c r="F448" s="79" t="str">
        <f>IF(Deník!R449&lt;&gt;"",Deník!R449+F447,"")</f>
        <v/>
      </c>
      <c r="G448" s="85"/>
      <c r="H448" s="54" t="str">
        <f>IF(MONTH(Deník!$C448)=H$2,IF(AND(Deník!$R448&gt;=0,Deník!$R448&lt;=1),"BE",Deník!$R448),"")</f>
        <v/>
      </c>
      <c r="I448" s="11" t="str">
        <f>IF(MONTH(Deník!$C448)=I$2,IF(AND(Deník!$R448&gt;=0,Deník!$R448&lt;=1),"BE",Deník!$R448),"")</f>
        <v/>
      </c>
      <c r="J448" s="11" t="str">
        <f>IF(MONTH(Deník!$C448)=J$2,IF(AND(Deník!$R448&gt;=0,Deník!$R448&lt;=1),"BE",Deník!$R448),"")</f>
        <v/>
      </c>
      <c r="K448" s="11" t="str">
        <f>IF(MONTH(Deník!$C448)=K$2,IF(AND(Deník!$R448&gt;=0,Deník!$R448&lt;=1),"BE",Deník!$R448),"")</f>
        <v/>
      </c>
      <c r="L448" s="11" t="str">
        <f>IF(MONTH(Deník!$C448)=L$2,IF(AND(Deník!$R448&gt;=0,Deník!$R448&lt;=1),"BE",Deník!$R448),"")</f>
        <v/>
      </c>
      <c r="M448" s="11" t="str">
        <f>IF(MONTH(Deník!$C448)=M$2,IF(AND(Deník!$R448&gt;=0,Deník!$R448&lt;=1),"BE",Deník!$R448),"")</f>
        <v/>
      </c>
      <c r="N448" s="11" t="str">
        <f>IF(MONTH(Deník!$C448)=N$2,IF(AND(Deník!$R448&gt;=0,Deník!$R448&lt;=1),"BE",Deník!$R448),"")</f>
        <v/>
      </c>
      <c r="O448" s="11" t="str">
        <f>IF(MONTH(Deník!$C448)=O$2,IF(AND(Deník!$R448&gt;=0,Deník!$R448&lt;=1),"BE",Deník!$R448),"")</f>
        <v/>
      </c>
      <c r="P448" s="11" t="str">
        <f>IF(MONTH(Deník!$C448)=P$2,IF(AND(Deník!$R448&gt;=0,Deník!$R448&lt;=1),"BE",Deník!$R448),"")</f>
        <v/>
      </c>
      <c r="Q448" s="11" t="str">
        <f>IF(MONTH(Deník!$C448)=Q$2,IF(AND(Deník!$R448&gt;=0,Deník!$R448&lt;=1),"BE",Deník!$R448),"")</f>
        <v/>
      </c>
      <c r="R448" s="11" t="str">
        <f>IF(MONTH(Deník!$C448)=R$2,IF(AND(Deník!$R448&gt;=0,Deník!$R448&lt;=1),"BE",Deník!$R448),"")</f>
        <v/>
      </c>
      <c r="S448" s="57" t="str">
        <f>IF(MONTH(Deník!$C448)=S$2,IF(AND(Deník!$R448&gt;=0,Deník!$R448&lt;=1),"BE",Deník!$R448),"")</f>
        <v/>
      </c>
      <c r="U448" s="12"/>
      <c r="V448" s="12"/>
      <c r="X448" s="600" t="str">
        <f>IF(Deník!$R448&lt;&gt;"",IF(Deník!$B448=Statistika!$F$63,IF(AND(Deník!$R448&gt;=0,Deník!$R448&lt;=1),"BE",Deník!$R448),""),"")</f>
        <v/>
      </c>
      <c r="Y448" s="13" t="str">
        <f>IF(Deník!$R448&lt;&gt;"",IF(Deník!$B448=Statistika!$F$64,IF(AND(Deník!$R448&gt;=0,Deník!$R448&lt;=1),"BE",Deník!$R448),""),"")</f>
        <v/>
      </c>
      <c r="Z448" s="13" t="str">
        <f>IF(Deník!$R448&lt;&gt;"",IF(Deník!$B448=Statistika!$F$65,IF(AND(Deník!$R448&gt;=0,Deník!$R448&lt;=1),"BE",Deník!$R448),""),"")</f>
        <v/>
      </c>
      <c r="AA448" s="13" t="str">
        <f>IF(Deník!$R448&lt;&gt;"",IF(Deník!$B448=Statistika!$F$66,IF(AND(Deník!$R448&gt;=0,Deník!$R448&lt;=1),"BE",Deník!$R448),""),"")</f>
        <v/>
      </c>
      <c r="AB448" s="13" t="str">
        <f>IF(Deník!$R448&lt;&gt;"",IF(Deník!$B448=Statistika!$F$67,IF(AND(Deník!$R448&gt;=0,Deník!$R448&lt;=1),"BE",Deník!$R448),""),"")</f>
        <v/>
      </c>
      <c r="AC448" s="13" t="str">
        <f>IF(Deník!$R448&lt;&gt;"",IF(Deník!$B448=Statistika!$F$68,IF(AND(Deník!$R448&gt;=0,Deník!$R448&lt;=1),"BE",Deník!$R448),""),"")</f>
        <v/>
      </c>
      <c r="AD448" s="13" t="str">
        <f>IF(Deník!$R448&lt;&gt;"",IF(Deník!$B448=Statistika!$F$69,IF(AND(Deník!$R448&gt;=0,Deník!$R448&lt;=1),"BE",Deník!$R448),""),"")</f>
        <v/>
      </c>
      <c r="AE448" s="601" t="str">
        <f>IF(Deník!$R448&lt;&gt;"",IF(Deník!$B448=Statistika!$F$70,IF(AND(Deník!$R448&gt;=0,Deník!$R448&lt;=1),"BE",Deník!$R448),""),"")</f>
        <v/>
      </c>
      <c r="AF448" s="90"/>
      <c r="AG448" s="63" t="str">
        <f>IF(Deník!$R448&lt;&gt;"",IF(Deník!$J448="L",IF(AND(Deník!$R448&gt;=0,Deník!$R448&lt;=1),"BE",Deník!$R448),""),"")</f>
        <v/>
      </c>
      <c r="AH448" s="13" t="str">
        <f>IF(Deník!$R448&lt;&gt;"",IF(Deník!$J448="S",IF(AND(Deník!$R448&gt;=0,Deník!$R448&lt;=1),"BE",Deník!$R448),""),"")</f>
        <v/>
      </c>
      <c r="AI448" s="95"/>
      <c r="AJ448" s="71" t="str">
        <f>IF(Deník!N449&lt;&gt;"",Deník!N449*-1,"")</f>
        <v/>
      </c>
      <c r="AK448" s="88"/>
      <c r="AL448" s="63" t="str">
        <f>IF(WEEKDAY(Deník!$C448,2)=1,IF(AND(Deník!$R448&gt;=0,Deník!$R448&lt;=1),"BE",Deník!$R448),"")</f>
        <v/>
      </c>
      <c r="AM448" s="13" t="str">
        <f>IF(WEEKDAY(Deník!$C448,2)=2,IF(AND(Deník!$R448&gt;=0,Deník!$R448&lt;=1),"BE",Deník!$R448),"")</f>
        <v/>
      </c>
      <c r="AN448" s="13" t="str">
        <f>IF(WEEKDAY(Deník!$C448,2)=3,IF(AND(Deník!$R448&gt;=0,Deník!$R448&lt;=1),"BE",Deník!$R448),"")</f>
        <v/>
      </c>
      <c r="AO448" s="13" t="str">
        <f>IF(WEEKDAY(Deník!$C448,2)=4,IF(AND(Deník!$R448&gt;=0,Deník!$R448&lt;=1),"BE",Deník!$R448),"")</f>
        <v/>
      </c>
      <c r="AP448" s="60" t="str">
        <f>IF(WEEKDAY(Deník!$C448,2)=5,IF(AND(Deník!$R448&gt;=0,Deník!$R448&lt;=1),"BE",Deník!$R448),"")</f>
        <v/>
      </c>
      <c r="AQ448" s="99"/>
      <c r="AR448" s="100">
        <f>Deník!D448</f>
        <v>0</v>
      </c>
      <c r="AS448" s="63" t="str">
        <f>IF(Deník!$D448&lt;&gt;"",IF(AND(Deník!$D448&gt;=AS$2,Deník!$D448&lt;=AS$3),IF(AND(Deník!$R448&gt;=0,Deník!$R448&lt;=1),"BE",Deník!$R448),""),"")</f>
        <v/>
      </c>
      <c r="AT448" s="63" t="str">
        <f>IF(Deník!$D448&lt;&gt;"",IF(AND(Deník!$D448&gt;=AT$2,Deník!$D448&lt;=AT$3),IF(AND(Deník!$R448&gt;=0,Deník!$R448&lt;=1),"BE",Deník!$R448),""),"")</f>
        <v/>
      </c>
      <c r="AU448" s="63" t="str">
        <f>IF(Deník!$D448&lt;&gt;"",IF(AND(Deník!$D448&gt;=AU$2,Deník!$D448&lt;=AU$3),IF(AND(Deník!$R448&gt;=0,Deník!$R448&lt;=1),"BE",Deník!$R448),""),"")</f>
        <v/>
      </c>
      <c r="AV448" s="63" t="str">
        <f>IF(Deník!$D448&lt;&gt;"",IF(AND(Deník!$D448&gt;=AV$2,Deník!$D448&lt;=AV$3),IF(AND(Deník!$R448&gt;=0,Deník!$R448&lt;=1),"BE",Deník!$R448),""),"")</f>
        <v/>
      </c>
      <c r="AW448" s="63" t="str">
        <f>IF(Deník!$D448&lt;&gt;"",IF(AND(Deník!$D448&gt;=AW$2,Deník!$D448&lt;=AW$3),IF(AND(Deník!$R448&gt;=0,Deník!$R448&lt;=1),"BE",Deník!$R448),""),"")</f>
        <v/>
      </c>
      <c r="AX448" s="63" t="str">
        <f>IF(Deník!$D448&lt;&gt;"",IF(AND(Deník!$D448&gt;=AX$2,Deník!$D448&lt;=AX$3),IF(AND(Deník!$R448&gt;=0,Deník!$R448&lt;=1),"BE",Deník!$R448),""),"")</f>
        <v/>
      </c>
      <c r="AY448" s="63" t="str">
        <f>IF(Deník!$D448&lt;&gt;"",IF(AND(Deník!$D448&gt;=AY$2,Deník!$D448&lt;=AY$3),IF(AND(Deník!$R448&gt;=0,Deník!$R448&lt;=1),"BE",Deník!$R448),""),"")</f>
        <v/>
      </c>
      <c r="AZ448" s="63" t="str">
        <f>IF(Deník!$D448&lt;&gt;"",IF(AND(Deník!$D448&gt;=AZ$2,Deník!$D448&lt;=AZ$3),IF(AND(Deník!$R448&gt;=0,Deník!$R448&lt;=1),"BE",Deník!$R448),""),"")</f>
        <v/>
      </c>
      <c r="BA448" s="63" t="str">
        <f>IF(Deník!$D448&lt;&gt;"",IF(AND(Deník!$D448&gt;=BA$2,Deník!$D448&lt;=BA$3),IF(AND(Deník!$R448&gt;=0,Deník!$R448&lt;=1),"BE",Deník!$R448),""),"")</f>
        <v/>
      </c>
      <c r="BB448" s="63" t="str">
        <f>IF(Deník!$D448&lt;&gt;"",IF(AND(Deník!$D448&gt;=BB$2,Deník!$D448&lt;=BB$3),IF(AND(Deník!$R448&gt;=0,Deník!$R448&lt;=1),"BE",Deník!$R448),""),"")</f>
        <v/>
      </c>
      <c r="BC448" s="71" t="str">
        <f>IF(Deník!$D448&lt;&gt;"",IF(AND(Deník!$D448&gt;=BC$2,Deník!$D448&lt;=BC$3),IF(AND(Deník!$R448&gt;=0,Deník!$R448&lt;=1),"BE",Deník!$R448),""),"")</f>
        <v/>
      </c>
      <c r="BD448" s="20" t="str">
        <f>IF(Deník!$J449="S",(Deník!$M449-Deník!$K449),IF(Deník!$J449="L",(Deník!$K449-Deník!$M449),""))</f>
        <v/>
      </c>
      <c r="BE448" s="20" t="str">
        <f>IF(Deník!$J449="S",(Deník!$K449-Deník!$O449),IF(Deník!$J449="L",(Deník!$O449-Deník!$K449),""))</f>
        <v/>
      </c>
      <c r="BF448" s="20" t="str">
        <f>IF(Deník!$J449="S",(Deník!$K449-Deník!$L449),IF(Deník!$J449="L",(Deník!$L449-Deník!$K449),""))</f>
        <v/>
      </c>
      <c r="BG448" s="20" t="str">
        <f>IF(Deník!$J449="S",(Deník!$K449-Deník!$S449),IF(Deník!$J449="L",(Deník!$S449-Deník!$K449),""))</f>
        <v/>
      </c>
      <c r="BH448" s="20" t="str">
        <f>IF(Deník!$J449="S",(Deník!$K449-Deník!$U449),IF(Deník!$J449="L",(Deník!$U449-Deník!$K449),""))</f>
        <v/>
      </c>
      <c r="BI448" s="20" t="str">
        <f>IF(Deník!$R448&gt;1,Deník!$R448,"")</f>
        <v/>
      </c>
      <c r="BJ448" s="20" t="str">
        <f>IF(Deník!$R448&lt;0,Deník!$R448,"")</f>
        <v/>
      </c>
      <c r="BK448" s="17"/>
      <c r="BM448" s="233" t="str">
        <f>IF(Deník!$R448&lt;&gt;"",IF(Deník!$Y448=Statistika!$F$78,IF(AND(Deník!$R448&gt;=0,Deník!$R448&lt;=1),"BE",Deník!$R448),""),"")</f>
        <v/>
      </c>
      <c r="BN448" s="233" t="str">
        <f>IF(Deník!$R448&lt;&gt;"",IF(Deník!$Y448=Statistika!$F$79,IF(AND(Deník!$R448&gt;=0,Deník!$R448&lt;=1),"BE",Deník!$R448),""),"")</f>
        <v/>
      </c>
      <c r="BO448" s="233" t="str">
        <f>IF(Deník!$R448&lt;&gt;"",IF(Deník!$Y448=Statistika!$F$80,IF(AND(Deník!$R448&gt;=0,Deník!$R448&lt;=1),"BE",Deník!$R448),""),"")</f>
        <v/>
      </c>
      <c r="BP448" s="233" t="str">
        <f>IF(Deník!$R448&lt;&gt;"",IF(Deník!$Y448=Statistika!$F$81,IF(AND(Deník!$R448&gt;=0,Deník!$R448&lt;=1),"BE",Deník!$R448),""),"")</f>
        <v/>
      </c>
      <c r="BQ448" s="233" t="str">
        <f>IF(Deník!$R448&lt;&gt;"",IF(Deník!$Y448=Statistika!$F$82,IF(AND(Deník!$R448&gt;=0,Deník!$R448&lt;=1),"BE",Deník!$R448),""),"")</f>
        <v/>
      </c>
      <c r="BR448" s="233" t="str">
        <f>IF(Deník!$R448&lt;&gt;"",IF(Deník!$Y448=Statistika!$F$83,IF(AND(Deník!$R448&gt;=0,Deník!$R448&lt;=1),"BE",Deník!$R448),""),"")</f>
        <v/>
      </c>
      <c r="BS448" s="233" t="str">
        <f>IF(Deník!$R448&lt;&gt;"",IF(Deník!$Y448=Statistika!$F$84,IF(AND(Deník!$R448&gt;=0,Deník!$R448&lt;=1),"BE",Deník!$R448),""),"")</f>
        <v/>
      </c>
      <c r="BT448" s="233" t="str">
        <f>IF(Deník!$R448&lt;&gt;"",IF(Deník!$Y448=Statistika!$F$85,IF(AND(Deník!$R448&gt;=0,Deník!$R448&lt;=1),"BE",Deník!$R448),""),"")</f>
        <v/>
      </c>
      <c r="BU448" s="233" t="str">
        <f>IF(Deník!$R448&lt;&gt;"",IF(Deník!$Y448=Statistika!$F$86,IF(AND(Deník!$R448&gt;=0,Deník!$R448&lt;=1),"BE",Deník!$R448),""),"")</f>
        <v/>
      </c>
      <c r="BV448" s="233" t="str">
        <f>IF(Deník!$R448&lt;&gt;"",IF(Deník!$Y448=Statistika!$F$87,IF(AND(Deník!$R448&gt;=0,Deník!$R448&lt;=1),"BE",Deník!$R448),""),"")</f>
        <v/>
      </c>
      <c r="BW448" s="233" t="str">
        <f>IF(Deník!$R448&lt;&gt;"",IF(Deník!$Y448=Statistika!$F$88,IF(AND(Deník!$R448&gt;=0,Deník!$R448&lt;=1),"BE",Deník!$R448),""),"")</f>
        <v/>
      </c>
      <c r="BX448" s="233" t="str">
        <f>IF(Deník!$R448&lt;&gt;"",IF(Deník!$Y448=Statistika!$F$89,IF(AND(Deník!$R448&gt;=0,Deník!$R448&lt;=1),"BE",Deník!$R448),""),"")</f>
        <v/>
      </c>
      <c r="BY448" s="233" t="str">
        <f>IF(Deník!$R448&lt;&gt;"",IF(Deník!$Y448=Statistika!$F$90,IF(AND(Deník!$R448&gt;=0,Deník!$R448&lt;=1),"BE",Deník!$R448),""),"")</f>
        <v/>
      </c>
      <c r="BZ448" s="233" t="str">
        <f>IF(Deník!$R448&lt;&gt;"",IF(Deník!$Y448=Statistika!$F$91,IF(AND(Deník!$R448&gt;=0,Deník!$R448&lt;=1),"BE",Deník!$R448),""),"")</f>
        <v/>
      </c>
      <c r="CA448" s="233"/>
      <c r="CB448" s="233" t="str">
        <f>IF(Deník!$R448&lt;&gt;"",IF(Deník!$AB448="SL",IF(AND(Deník!$R448&gt;=0,Deník!$R448&lt;=1),"BE",Deník!$R448),""),"")</f>
        <v/>
      </c>
      <c r="CC448" s="233" t="str">
        <f>IF(Deník!$R448&lt;&gt;"",IF(Deník!$AB448="BE10",IF(AND(Deník!$R448&gt;=0,Deník!$R448&lt;=1),"BE",Deník!$R448),""),"")</f>
        <v/>
      </c>
      <c r="CD448" s="233" t="str">
        <f>IF(Deník!$R448&lt;&gt;"",IF(Deník!$AB448="BE15",IF(AND(Deník!$R448&gt;=0,Deník!$R448&lt;=1),"BE",Deník!$R448),""),"")</f>
        <v/>
      </c>
      <c r="CE448" s="233" t="str">
        <f>IF(Deník!$R448&lt;&gt;"",IF(Deník!$AB448="BE20",IF(AND(Deník!$R448&gt;=0,Deník!$R448&lt;=1),"BE",Deník!$R448),""),"")</f>
        <v/>
      </c>
      <c r="CF448" s="233" t="str">
        <f>IF(Deník!$R448&lt;&gt;"",IF(Deník!$AB448="TP1",IF(AND(Deník!$R448&gt;=0,Deník!$R448&lt;=1),"BE",Deník!$R448),""),"")</f>
        <v/>
      </c>
      <c r="CG448" s="233" t="str">
        <f>IF(Deník!$R448&lt;&gt;"",IF(Deník!$AB448="TP2",IF(AND(Deník!$R448&gt;=0,Deník!$R448&lt;=1),"BE",Deník!$R448),""),"")</f>
        <v/>
      </c>
      <c r="CH448" s="233" t="str">
        <f>IF(Deník!$R448&lt;&gt;"",IF(Deník!$AB448="TP3",IF(AND(Deník!$R448&gt;=0,Deník!$R448&lt;=1),"BE",Deník!$R448),""),"")</f>
        <v/>
      </c>
      <c r="CI448" s="233" t="str">
        <f>IF(Deník!$R448&lt;&gt;"",IF(Deník!$AB448="Trailing SL",IF(AND(Deník!$R448&gt;=0,Deník!$R448&lt;=1),"BE",Deník!$R448),""),"")</f>
        <v/>
      </c>
      <c r="CJ448" s="233" t="str">
        <f>IF(Deník!$R448&lt;&gt;"",IF(Deník!$AB448="Manual",IF(AND(Deník!$R448&gt;=0,Deník!$R448&lt;=1),"BE",Deník!$R448),""),"")</f>
        <v/>
      </c>
      <c r="CK448" s="233"/>
      <c r="CL448" s="233" t="str">
        <f>IF(Deník!$R448&lt;0,IF(Deník!$AC448=Statistika!$F$117,Deník!$R448,""),"")</f>
        <v/>
      </c>
      <c r="CM448" s="233" t="str">
        <f>IF(Deník!$R448&lt;0,IF(Deník!$AC448=Statistika!$F$118,Deník!$R448,""),"")</f>
        <v/>
      </c>
      <c r="CN448" s="233" t="str">
        <f>IF(Deník!$R448&lt;0,IF(Deník!$AC448=Statistika!$F$119,Deník!$R448,""),"")</f>
        <v/>
      </c>
      <c r="CO448" s="233" t="str">
        <f>IF(Deník!$R448&lt;0,IF(Deník!$AC448=Statistika!$F$120,Deník!$R448,""),"")</f>
        <v/>
      </c>
      <c r="CP448" s="233" t="str">
        <f>IF(Deník!$R448&lt;0,IF(Deník!$AC448=Statistika!$F$121,Deník!$R448,""),"")</f>
        <v/>
      </c>
      <c r="CQ448" s="233" t="str">
        <f>IF(Deník!$R448&lt;0,IF(Deník!$AC448=Statistika!$F$122,Deník!$R448,""),"")</f>
        <v/>
      </c>
      <c r="CR448" s="233" t="str">
        <f>IF(Deník!$R448&lt;0,IF(Deník!$AC448=Statistika!$F$123,Deník!$R448,""),"")</f>
        <v/>
      </c>
      <c r="CS448" s="233" t="str">
        <f>IF(Deník!$R448&lt;0,IF(Deník!$AC448=Statistika!$F$124,Deník!$R448,""),"")</f>
        <v/>
      </c>
      <c r="CT448" s="233" t="str">
        <f>IF(Deník!$R448&lt;0,IF(Deník!$AC448=Statistika!$F$125,Deník!$R448,""),"")</f>
        <v/>
      </c>
      <c r="CU448" s="233"/>
      <c r="CV448" s="233" t="str">
        <f>IF(Deník!$R448&lt;0,IF(Deník!$AD448=$CV$2,Deník!$R448,""),"")</f>
        <v/>
      </c>
      <c r="CW448" s="233" t="str">
        <f>IF(Deník!$R448&lt;0,IF(Deník!$AD448=$CW$2,Deník!$R448,""),"")</f>
        <v/>
      </c>
      <c r="CX448" s="233" t="str">
        <f>IF(Deník!$R448&lt;0,IF(Deník!$AD448=$CX$2,Deník!$R448,""),"")</f>
        <v/>
      </c>
      <c r="CY448" s="233" t="str">
        <f>IF(Deník!$R448&lt;0,IF(Deník!$AD448=$CY$2,Deník!$R448,""),"")</f>
        <v/>
      </c>
      <c r="CZ448" s="233" t="str">
        <f>IF(Deník!$R448&lt;0,IF(Deník!$AD448=$CZ$2,Deník!$R448,""),"")</f>
        <v/>
      </c>
      <c r="DL448" s="221">
        <f t="shared" si="18"/>
        <v>93847.029999999984</v>
      </c>
      <c r="DM448" s="220">
        <f t="shared" si="17"/>
        <v>-6.1529700000000132E-2</v>
      </c>
      <c r="DO448" s="50">
        <f>Deník!W449</f>
        <v>0</v>
      </c>
      <c r="DP448" s="102" t="str">
        <f>IF(AND(Deník!W449&gt;0),1,"")</f>
        <v/>
      </c>
      <c r="DQ448" s="102">
        <f>IF(AND(Deník!W449&lt;=0),1,"")</f>
        <v>1</v>
      </c>
      <c r="DR448" s="227"/>
      <c r="DS448" s="228"/>
      <c r="DT448" s="85"/>
      <c r="DU448" s="54">
        <f>IF(MONTH(Deník!$C448)=DU$2,Deník!$W448,"")</f>
        <v>0</v>
      </c>
      <c r="DV448" s="222" t="str">
        <f>IF(MONTH(Deník!$C448)=DV$2,Deník!$W448,"")</f>
        <v/>
      </c>
      <c r="DW448" s="222" t="str">
        <f>IF(MONTH(Deník!$C448)=DW$2,Deník!$W448,"")</f>
        <v/>
      </c>
      <c r="DX448" s="222" t="str">
        <f>IF(MONTH(Deník!$C448)=DX$2,Deník!$W448,"")</f>
        <v/>
      </c>
      <c r="DY448" s="222" t="str">
        <f>IF(MONTH(Deník!$C448)=DY$2,Deník!$W448,"")</f>
        <v/>
      </c>
      <c r="DZ448" s="222" t="str">
        <f>IF(MONTH(Deník!$C448)=DZ$2,Deník!$W448,"")</f>
        <v/>
      </c>
      <c r="EA448" s="222" t="str">
        <f>IF(MONTH(Deník!$C448)=EA$2,Deník!$W448,"")</f>
        <v/>
      </c>
      <c r="EB448" s="222" t="str">
        <f>IF(MONTH(Deník!$C448)=EB$2,Deník!$W448,"")</f>
        <v/>
      </c>
      <c r="EC448" s="222" t="str">
        <f>IF(MONTH(Deník!$C448)=EC$2,Deník!$W448,"")</f>
        <v/>
      </c>
      <c r="ED448" s="222" t="str">
        <f>IF(MONTH(Deník!$C448)=ED$2,Deník!$W448,"")</f>
        <v/>
      </c>
      <c r="EE448" s="222" t="str">
        <f>IF(MONTH(Deník!$C448)=EE$2,Deník!$W448,"")</f>
        <v/>
      </c>
      <c r="EF448" s="222" t="str">
        <f>IF(MONTH(Deník!$C448)=EF$2,Deník!$W448,"")</f>
        <v/>
      </c>
      <c r="EI448" s="600" t="str">
        <f>IF(Deník!$W448&lt;&gt;"",IF(Deník!$B448=Statistika!$F$63,Deník!$W448,""),"")</f>
        <v/>
      </c>
      <c r="EJ448" s="13" t="str">
        <f>IF(Deník!$W448&lt;&gt;"",IF(Deník!$B448=Statistika!$F$64,Deník!$W448,""),"")</f>
        <v/>
      </c>
      <c r="EK448" s="13" t="str">
        <f>IF(Deník!$W448&lt;&gt;"",IF(Deník!$B448=Statistika!$F$65,Deník!$W448,""),"")</f>
        <v/>
      </c>
      <c r="EL448" s="13" t="str">
        <f>IF(Deník!$W448&lt;&gt;"",IF(Deník!$B448=Statistika!$F$66,Deník!$W448,""),"")</f>
        <v/>
      </c>
      <c r="EM448" s="13" t="str">
        <f>IF(Deník!$W448&lt;&gt;"",IF(Deník!$B448=Statistika!$F$67,Deník!$W448,""),"")</f>
        <v/>
      </c>
      <c r="EN448" s="13" t="str">
        <f>IF(Deník!$W448&lt;&gt;"",IF(Deník!$B448=Statistika!$F$68,Deník!$W448,""),"")</f>
        <v/>
      </c>
      <c r="EO448" s="13" t="str">
        <f>IF(Deník!$W448&lt;&gt;"",IF(Deník!$B448=Statistika!$F$69,Deník!$W448,""),"")</f>
        <v/>
      </c>
      <c r="EP448" s="601" t="str">
        <f>IF(Deník!$W448&lt;&gt;"",IF(Deník!$B448=Statistika!$F$70,Deník!$W448,""),"")</f>
        <v/>
      </c>
      <c r="EQ448" s="90"/>
      <c r="ER448" s="63" t="str">
        <f>IF(Deník!$W448&lt;&gt;"",IF(Deník!$J448="L",Deník!$W448,""),"")</f>
        <v/>
      </c>
      <c r="ES448" s="13" t="str">
        <f>IF(Deník!$W448&lt;&gt;"",IF(Deník!$J448="S",Deník!$W448,""),"")</f>
        <v/>
      </c>
      <c r="ET448" s="95"/>
      <c r="EU448" s="88"/>
      <c r="EV448" s="63" t="str">
        <f>IF(WEEKDAY(Deník!$C448,2)=1,Deník!$W448,"")</f>
        <v/>
      </c>
      <c r="EW448" s="13" t="str">
        <f>IF(WEEKDAY(Deník!$C448,2)=2,Deník!$W448,"")</f>
        <v/>
      </c>
      <c r="EX448" s="13" t="str">
        <f>IF(WEEKDAY(Deník!$C448,2)=3,Deník!$W448,"")</f>
        <v/>
      </c>
      <c r="EY448" s="13" t="str">
        <f>IF(WEEKDAY(Deník!$C448,2)=4,Deník!$W448,"")</f>
        <v/>
      </c>
      <c r="EZ448" s="60" t="str">
        <f>IF(WEEKDAY(Deník!$C448,2)=5,Deník!$W448,"")</f>
        <v/>
      </c>
      <c r="FA448" s="99"/>
      <c r="FB448" s="100">
        <f>Deník!D448</f>
        <v>0</v>
      </c>
      <c r="FC448" s="63">
        <f>IF($FB448&lt;&gt;"",IF(AND($FB448&gt;=FC$2,$FB448&lt;=FC$3),Deník!$W448,""))</f>
        <v>0</v>
      </c>
      <c r="FD448" s="63" t="str">
        <f>IF($FB448&lt;&gt;"",IF(AND($FB448&gt;=FD$2,$FB448&lt;=FD$3),Deník!$W448,""))</f>
        <v/>
      </c>
      <c r="FE448" s="63" t="str">
        <f>IF($FB448&lt;&gt;"",IF(AND($FB448&gt;=FE$2,$FB448&lt;=FE$3),Deník!$W448,""))</f>
        <v/>
      </c>
      <c r="FF448" s="63" t="str">
        <f>IF($FB448&lt;&gt;"",IF(AND($FB448&gt;=FF$2,$FB448&lt;=FF$3),Deník!$W448,""))</f>
        <v/>
      </c>
      <c r="FG448" s="63" t="str">
        <f>IF($FB448&lt;&gt;"",IF(AND($FB448&gt;=FG$2,$FB448&lt;=FG$3),Deník!$W448,""))</f>
        <v/>
      </c>
      <c r="FH448" s="63" t="str">
        <f>IF($FB448&lt;&gt;"",IF(AND($FB448&gt;=FH$2,$FB448&lt;=FH$3),Deník!$W448,""))</f>
        <v/>
      </c>
      <c r="FI448" s="63" t="str">
        <f>IF($FB448&lt;&gt;"",IF(AND($FB448&gt;=FI$2,$FB448&lt;=FI$3),Deník!$W448,""))</f>
        <v/>
      </c>
      <c r="FJ448" s="63" t="str">
        <f>IF($FB448&lt;&gt;"",IF(AND($FB448&gt;=FJ$2,$FB448&lt;=FJ$3),Deník!$W448,""))</f>
        <v/>
      </c>
      <c r="FK448" s="63" t="str">
        <f>IF($FB448&lt;&gt;"",IF(AND($FB448&gt;=FK$2,$FB448&lt;=FK$3),Deník!$W448,""))</f>
        <v/>
      </c>
      <c r="FL448" s="63" t="str">
        <f>IF($FB448&lt;&gt;"",IF(AND($FB448&gt;=FL$2,$FB448&lt;=FL$3),Deník!$W448,""))</f>
        <v/>
      </c>
      <c r="FM448" s="63" t="str">
        <f>IF($FB448&lt;&gt;"",IF(AND($FB448&gt;=FM$2,$FB448&lt;=FM$3),Deník!$W448,""))</f>
        <v/>
      </c>
      <c r="FN448" s="13"/>
      <c r="FO448" s="20" t="str">
        <f>IF(Deník!$W448&gt;1,Deník!$W448,"")</f>
        <v/>
      </c>
      <c r="FP448" s="20" t="str">
        <f>IF(Deník!$W448&lt;0,Deník!$W448,"")</f>
        <v/>
      </c>
      <c r="FQ448" s="17"/>
      <c r="FS448" s="233"/>
      <c r="FT448" s="233" t="str">
        <f>IF(Deník!$W448&lt;&gt;"",IF(Deník!$Y448=Statistika!$F$78,Deník!$W448,""),"")</f>
        <v/>
      </c>
      <c r="FU448" s="233" t="str">
        <f>IF(Deník!$W448&lt;&gt;"",IF(Deník!$Y448=Statistika!$F$79,Deník!$W448,""),"")</f>
        <v/>
      </c>
      <c r="FV448" s="233" t="str">
        <f>IF(Deník!$W448&lt;&gt;"",IF(Deník!$Y448=Statistika!$F$80,Deník!$W448,""),"")</f>
        <v/>
      </c>
      <c r="FW448" s="233" t="str">
        <f>IF(Deník!$W448&lt;&gt;"",IF(Deník!$Y448=Statistika!$F$81,Deník!$W448,""),"")</f>
        <v/>
      </c>
      <c r="FX448" s="233" t="str">
        <f>IF(Deník!$W448&lt;&gt;"",IF(Deník!$Y448=Statistika!$F$82,Deník!$W448,""),"")</f>
        <v/>
      </c>
      <c r="FY448" s="233" t="str">
        <f>IF(Deník!$W448&lt;&gt;"",IF(Deník!$Y448=Statistika!$F$83,Deník!$W448,""),"")</f>
        <v/>
      </c>
      <c r="FZ448" s="233" t="str">
        <f>IF(Deník!$W448&lt;&gt;"",IF(Deník!$Y448=Statistika!$F$84,Deník!$W448,""),"")</f>
        <v/>
      </c>
      <c r="GA448" s="233" t="str">
        <f>IF(Deník!$W448&lt;&gt;"",IF(Deník!$Y448=Statistika!$F$85,Deník!$W448,""),"")</f>
        <v/>
      </c>
      <c r="GB448" s="233" t="str">
        <f>IF(Deník!$W448&lt;&gt;"",IF(Deník!$Y448=Statistika!$F$86,Deník!$W448,""),"")</f>
        <v/>
      </c>
      <c r="GC448" s="233" t="str">
        <f>IF(Deník!$W448&lt;&gt;"",IF(Deník!$Y448=Statistika!$F$87,Deník!$W448,""),"")</f>
        <v/>
      </c>
      <c r="GD448" s="233" t="str">
        <f>IF(Deník!$W448&lt;&gt;"",IF(Deník!$Y448=Statistika!$F$88,Deník!$W448,""),"")</f>
        <v/>
      </c>
      <c r="GE448" s="233" t="str">
        <f>IF(Deník!$W448&lt;&gt;"",IF(Deník!$Y448=Statistika!$F$89,Deník!$W448,""),"")</f>
        <v/>
      </c>
      <c r="GF448" s="233" t="str">
        <f>IF(Deník!$W448&lt;&gt;"",IF(Deník!$Y448=Statistika!$F$90,Deník!$W448,""),"")</f>
        <v/>
      </c>
      <c r="GG448" s="233" t="str">
        <f>IF(Deník!$W448&lt;&gt;"",IF(Deník!$Y448=Statistika!$F$91,Deník!$W448,""),"")</f>
        <v/>
      </c>
      <c r="GH448" s="233"/>
      <c r="GI448" s="233" t="str">
        <f>IF(Deník!$W448&lt;&gt;"",IF(Deník!$AB448=Statistika!$L$100,Deník!$W448,""),"")</f>
        <v/>
      </c>
      <c r="GJ448" s="233" t="str">
        <f>IF(Deník!$W448&lt;&gt;"",IF(Deník!$AB448=Statistika!$L$101,Deník!$W448,""),"")</f>
        <v/>
      </c>
      <c r="GK448" s="233" t="str">
        <f>IF(Deník!$W448&lt;&gt;"",IF(Deník!$AB448=Statistika!$L$102,Deník!$W448,""),"")</f>
        <v/>
      </c>
      <c r="GL448" s="233" t="str">
        <f>IF(Deník!$W448&lt;&gt;"",IF(Deník!$AB448=Statistika!$L$103,Deník!$W448,""),"")</f>
        <v/>
      </c>
      <c r="GM448" s="233" t="str">
        <f>IF(Deník!$W448&lt;&gt;"",IF(Deník!$AB448=Statistika!$L$104,Deník!$W448,""),"")</f>
        <v/>
      </c>
      <c r="GN448" s="233" t="str">
        <f>IF(Deník!$W448&lt;&gt;"",IF(Deník!$AB448=Statistika!$L$105,Deník!$W448,""),"")</f>
        <v/>
      </c>
      <c r="GO448" s="233" t="str">
        <f>IF(Deník!$W448&lt;&gt;"",IF(Deník!$AB448=Statistika!$L$106,Deník!$W448,""),"")</f>
        <v/>
      </c>
      <c r="GP448" s="233" t="str">
        <f>IF(Deník!$W448&lt;&gt;"",IF(Deník!$AB448=Statistika!$L$107,Deník!$W448,""),"")</f>
        <v/>
      </c>
      <c r="GQ448" s="233" t="str">
        <f>IF(Deník!$W448&lt;&gt;"",IF(Deník!$AB448=Statistika!$L$108,Deník!$W448,""),"")</f>
        <v/>
      </c>
      <c r="GS448" s="233" t="str">
        <f>IF(Deník!$W448&lt;0,IF(Deník!$AC448=Statistika!$F$117,Deník!$W448,""),"")</f>
        <v/>
      </c>
      <c r="GT448" s="233" t="str">
        <f>IF(Deník!$W448&lt;0,IF(Deník!$AC448=Statistika!$F$118,Deník!$W448,""),"")</f>
        <v/>
      </c>
      <c r="GU448" s="233" t="str">
        <f>IF(Deník!$W448&lt;0,IF(Deník!$AC448=Statistika!$F$119,Deník!$W448,""),"")</f>
        <v/>
      </c>
      <c r="GV448" s="233" t="str">
        <f>IF(Deník!$W448&lt;0,IF(Deník!$AC448=Statistika!$F$120,Deník!$W448,""),"")</f>
        <v/>
      </c>
      <c r="GW448" s="233" t="str">
        <f>IF(Deník!$W448&lt;0,IF(Deník!$AC448=Statistika!$F$121,Deník!$W448,""),"")</f>
        <v/>
      </c>
      <c r="GX448" s="233" t="str">
        <f>IF(Deník!$W448&lt;0,IF(Deník!$AC448=Statistika!$F$122,Deník!$W448,""),"")</f>
        <v/>
      </c>
      <c r="GY448" s="233" t="str">
        <f>IF(Deník!$W448&lt;0,IF(Deník!$AC448=Statistika!$F$123,Deník!$W448,""),"")</f>
        <v/>
      </c>
      <c r="GZ448" s="233" t="str">
        <f>IF(Deník!$W448&lt;0,IF(Deník!$AC448=Statistika!$F$124,Deník!$W448,""),"")</f>
        <v/>
      </c>
      <c r="HA448" s="233" t="str">
        <f>IF(Deník!$W448&lt;0,IF(Deník!$AC448=Statistika!$F$125,Deník!$W448,""),"")</f>
        <v/>
      </c>
      <c r="HC448" s="233" t="str">
        <f>IF(Deník!$W448&lt;0,IF(Deník!$AD448=Statistika!$F$133,Deník!$W448,""),"")</f>
        <v/>
      </c>
      <c r="HD448" s="233" t="str">
        <f>IF(Deník!$W448&lt;0,IF(Deník!$AD448=Statistika!$F$134,Deník!$W448,""),"")</f>
        <v/>
      </c>
      <c r="HE448" s="233" t="str">
        <f>IF(Deník!$W448&lt;0,IF(Deník!$AD448=Statistika!$F$135,Deník!$W448,""),"")</f>
        <v/>
      </c>
      <c r="HF448" s="233" t="str">
        <f>IF(Deník!$W448&lt;0,IF(Deník!$AD448=Statistika!$F$136,Deník!$W448,""),"")</f>
        <v/>
      </c>
      <c r="HG448" s="233" t="str">
        <f>IF(Deník!$W448&lt;0,IF(Deník!$AD448=Statistika!$F$137,Deník!$W448,""),"")</f>
        <v/>
      </c>
      <c r="ID448" s="8">
        <f>Tabulka4[[#This Row],[Sloupec3]]</f>
        <v>0</v>
      </c>
      <c r="IE448" s="17" t="str">
        <f>IF(AND([1]Deník!$C448&gt;='[1]Měsíční shrnutí'!$D$1,[1]Deník!$C448&lt;='[1]Měsíční shrnutí'!$F$1),[1]Deník!$X448,"")</f>
        <v/>
      </c>
    </row>
    <row r="449" spans="1:239">
      <c r="A449" s="8">
        <f>Deník!C450</f>
        <v>0</v>
      </c>
      <c r="B449" s="50" t="str">
        <f>Deník!R450</f>
        <v/>
      </c>
      <c r="C449" s="102" t="str">
        <f>IF(AND(Deník!R450&gt;1,Deník!R450&lt;&gt;""),1,"")</f>
        <v/>
      </c>
      <c r="D449" s="102" t="str">
        <f>IF(AND(Deník!R450&lt;=0,Deník!R450&lt;&gt;""),1,"")</f>
        <v/>
      </c>
      <c r="E449" s="103" t="str">
        <f>IF(AND(Deník!R450&gt;=0,Deník!R450&lt;=1),1,"")</f>
        <v/>
      </c>
      <c r="F449" s="79" t="str">
        <f>IF(Deník!R450&lt;&gt;"",Deník!R450+F448,"")</f>
        <v/>
      </c>
      <c r="G449" s="85"/>
      <c r="H449" s="54" t="str">
        <f>IF(MONTH(Deník!$C449)=H$2,IF(AND(Deník!$R449&gt;=0,Deník!$R449&lt;=1),"BE",Deník!$R449),"")</f>
        <v/>
      </c>
      <c r="I449" s="11" t="str">
        <f>IF(MONTH(Deník!$C449)=I$2,IF(AND(Deník!$R449&gt;=0,Deník!$R449&lt;=1),"BE",Deník!$R449),"")</f>
        <v/>
      </c>
      <c r="J449" s="11" t="str">
        <f>IF(MONTH(Deník!$C449)=J$2,IF(AND(Deník!$R449&gt;=0,Deník!$R449&lt;=1),"BE",Deník!$R449),"")</f>
        <v/>
      </c>
      <c r="K449" s="11" t="str">
        <f>IF(MONTH(Deník!$C449)=K$2,IF(AND(Deník!$R449&gt;=0,Deník!$R449&lt;=1),"BE",Deník!$R449),"")</f>
        <v/>
      </c>
      <c r="L449" s="11" t="str">
        <f>IF(MONTH(Deník!$C449)=L$2,IF(AND(Deník!$R449&gt;=0,Deník!$R449&lt;=1),"BE",Deník!$R449),"")</f>
        <v/>
      </c>
      <c r="M449" s="11" t="str">
        <f>IF(MONTH(Deník!$C449)=M$2,IF(AND(Deník!$R449&gt;=0,Deník!$R449&lt;=1),"BE",Deník!$R449),"")</f>
        <v/>
      </c>
      <c r="N449" s="11" t="str">
        <f>IF(MONTH(Deník!$C449)=N$2,IF(AND(Deník!$R449&gt;=0,Deník!$R449&lt;=1),"BE",Deník!$R449),"")</f>
        <v/>
      </c>
      <c r="O449" s="11" t="str">
        <f>IF(MONTH(Deník!$C449)=O$2,IF(AND(Deník!$R449&gt;=0,Deník!$R449&lt;=1),"BE",Deník!$R449),"")</f>
        <v/>
      </c>
      <c r="P449" s="11" t="str">
        <f>IF(MONTH(Deník!$C449)=P$2,IF(AND(Deník!$R449&gt;=0,Deník!$R449&lt;=1),"BE",Deník!$R449),"")</f>
        <v/>
      </c>
      <c r="Q449" s="11" t="str">
        <f>IF(MONTH(Deník!$C449)=Q$2,IF(AND(Deník!$R449&gt;=0,Deník!$R449&lt;=1),"BE",Deník!$R449),"")</f>
        <v/>
      </c>
      <c r="R449" s="11" t="str">
        <f>IF(MONTH(Deník!$C449)=R$2,IF(AND(Deník!$R449&gt;=0,Deník!$R449&lt;=1),"BE",Deník!$R449),"")</f>
        <v/>
      </c>
      <c r="S449" s="57" t="str">
        <f>IF(MONTH(Deník!$C449)=S$2,IF(AND(Deník!$R449&gt;=0,Deník!$R449&lt;=1),"BE",Deník!$R449),"")</f>
        <v/>
      </c>
      <c r="U449" s="12"/>
      <c r="V449" s="12"/>
      <c r="X449" s="600" t="str">
        <f>IF(Deník!$R449&lt;&gt;"",IF(Deník!$B449=Statistika!$F$63,IF(AND(Deník!$R449&gt;=0,Deník!$R449&lt;=1),"BE",Deník!$R449),""),"")</f>
        <v/>
      </c>
      <c r="Y449" s="13" t="str">
        <f>IF(Deník!$R449&lt;&gt;"",IF(Deník!$B449=Statistika!$F$64,IF(AND(Deník!$R449&gt;=0,Deník!$R449&lt;=1),"BE",Deník!$R449),""),"")</f>
        <v/>
      </c>
      <c r="Z449" s="13" t="str">
        <f>IF(Deník!$R449&lt;&gt;"",IF(Deník!$B449=Statistika!$F$65,IF(AND(Deník!$R449&gt;=0,Deník!$R449&lt;=1),"BE",Deník!$R449),""),"")</f>
        <v/>
      </c>
      <c r="AA449" s="13" t="str">
        <f>IF(Deník!$R449&lt;&gt;"",IF(Deník!$B449=Statistika!$F$66,IF(AND(Deník!$R449&gt;=0,Deník!$R449&lt;=1),"BE",Deník!$R449),""),"")</f>
        <v/>
      </c>
      <c r="AB449" s="13" t="str">
        <f>IF(Deník!$R449&lt;&gt;"",IF(Deník!$B449=Statistika!$F$67,IF(AND(Deník!$R449&gt;=0,Deník!$R449&lt;=1),"BE",Deník!$R449),""),"")</f>
        <v/>
      </c>
      <c r="AC449" s="13" t="str">
        <f>IF(Deník!$R449&lt;&gt;"",IF(Deník!$B449=Statistika!$F$68,IF(AND(Deník!$R449&gt;=0,Deník!$R449&lt;=1),"BE",Deník!$R449),""),"")</f>
        <v/>
      </c>
      <c r="AD449" s="13" t="str">
        <f>IF(Deník!$R449&lt;&gt;"",IF(Deník!$B449=Statistika!$F$69,IF(AND(Deník!$R449&gt;=0,Deník!$R449&lt;=1),"BE",Deník!$R449),""),"")</f>
        <v/>
      </c>
      <c r="AE449" s="601" t="str">
        <f>IF(Deník!$R449&lt;&gt;"",IF(Deník!$B449=Statistika!$F$70,IF(AND(Deník!$R449&gt;=0,Deník!$R449&lt;=1),"BE",Deník!$R449),""),"")</f>
        <v/>
      </c>
      <c r="AF449" s="90"/>
      <c r="AG449" s="63" t="str">
        <f>IF(Deník!$R449&lt;&gt;"",IF(Deník!$J449="L",IF(AND(Deník!$R449&gt;=0,Deník!$R449&lt;=1),"BE",Deník!$R449),""),"")</f>
        <v/>
      </c>
      <c r="AH449" s="13" t="str">
        <f>IF(Deník!$R449&lt;&gt;"",IF(Deník!$J449="S",IF(AND(Deník!$R449&gt;=0,Deník!$R449&lt;=1),"BE",Deník!$R449),""),"")</f>
        <v/>
      </c>
      <c r="AI449" s="95"/>
      <c r="AJ449" s="71" t="str">
        <f>IF(Deník!N450&lt;&gt;"",Deník!N450*-1,"")</f>
        <v/>
      </c>
      <c r="AK449" s="88"/>
      <c r="AL449" s="63" t="str">
        <f>IF(WEEKDAY(Deník!$C449,2)=1,IF(AND(Deník!$R449&gt;=0,Deník!$R449&lt;=1),"BE",Deník!$R449),"")</f>
        <v/>
      </c>
      <c r="AM449" s="13" t="str">
        <f>IF(WEEKDAY(Deník!$C449,2)=2,IF(AND(Deník!$R449&gt;=0,Deník!$R449&lt;=1),"BE",Deník!$R449),"")</f>
        <v/>
      </c>
      <c r="AN449" s="13" t="str">
        <f>IF(WEEKDAY(Deník!$C449,2)=3,IF(AND(Deník!$R449&gt;=0,Deník!$R449&lt;=1),"BE",Deník!$R449),"")</f>
        <v/>
      </c>
      <c r="AO449" s="13" t="str">
        <f>IF(WEEKDAY(Deník!$C449,2)=4,IF(AND(Deník!$R449&gt;=0,Deník!$R449&lt;=1),"BE",Deník!$R449),"")</f>
        <v/>
      </c>
      <c r="AP449" s="60" t="str">
        <f>IF(WEEKDAY(Deník!$C449,2)=5,IF(AND(Deník!$R449&gt;=0,Deník!$R449&lt;=1),"BE",Deník!$R449),"")</f>
        <v/>
      </c>
      <c r="AQ449" s="99"/>
      <c r="AR449" s="100">
        <f>Deník!D449</f>
        <v>0</v>
      </c>
      <c r="AS449" s="63" t="str">
        <f>IF(Deník!$D449&lt;&gt;"",IF(AND(Deník!$D449&gt;=AS$2,Deník!$D449&lt;=AS$3),IF(AND(Deník!$R449&gt;=0,Deník!$R449&lt;=1),"BE",Deník!$R449),""),"")</f>
        <v/>
      </c>
      <c r="AT449" s="63" t="str">
        <f>IF(Deník!$D449&lt;&gt;"",IF(AND(Deník!$D449&gt;=AT$2,Deník!$D449&lt;=AT$3),IF(AND(Deník!$R449&gt;=0,Deník!$R449&lt;=1),"BE",Deník!$R449),""),"")</f>
        <v/>
      </c>
      <c r="AU449" s="63" t="str">
        <f>IF(Deník!$D449&lt;&gt;"",IF(AND(Deník!$D449&gt;=AU$2,Deník!$D449&lt;=AU$3),IF(AND(Deník!$R449&gt;=0,Deník!$R449&lt;=1),"BE",Deník!$R449),""),"")</f>
        <v/>
      </c>
      <c r="AV449" s="63" t="str">
        <f>IF(Deník!$D449&lt;&gt;"",IF(AND(Deník!$D449&gt;=AV$2,Deník!$D449&lt;=AV$3),IF(AND(Deník!$R449&gt;=0,Deník!$R449&lt;=1),"BE",Deník!$R449),""),"")</f>
        <v/>
      </c>
      <c r="AW449" s="63" t="str">
        <f>IF(Deník!$D449&lt;&gt;"",IF(AND(Deník!$D449&gt;=AW$2,Deník!$D449&lt;=AW$3),IF(AND(Deník!$R449&gt;=0,Deník!$R449&lt;=1),"BE",Deník!$R449),""),"")</f>
        <v/>
      </c>
      <c r="AX449" s="63" t="str">
        <f>IF(Deník!$D449&lt;&gt;"",IF(AND(Deník!$D449&gt;=AX$2,Deník!$D449&lt;=AX$3),IF(AND(Deník!$R449&gt;=0,Deník!$R449&lt;=1),"BE",Deník!$R449),""),"")</f>
        <v/>
      </c>
      <c r="AY449" s="63" t="str">
        <f>IF(Deník!$D449&lt;&gt;"",IF(AND(Deník!$D449&gt;=AY$2,Deník!$D449&lt;=AY$3),IF(AND(Deník!$R449&gt;=0,Deník!$R449&lt;=1),"BE",Deník!$R449),""),"")</f>
        <v/>
      </c>
      <c r="AZ449" s="63" t="str">
        <f>IF(Deník!$D449&lt;&gt;"",IF(AND(Deník!$D449&gt;=AZ$2,Deník!$D449&lt;=AZ$3),IF(AND(Deník!$R449&gt;=0,Deník!$R449&lt;=1),"BE",Deník!$R449),""),"")</f>
        <v/>
      </c>
      <c r="BA449" s="63" t="str">
        <f>IF(Deník!$D449&lt;&gt;"",IF(AND(Deník!$D449&gt;=BA$2,Deník!$D449&lt;=BA$3),IF(AND(Deník!$R449&gt;=0,Deník!$R449&lt;=1),"BE",Deník!$R449),""),"")</f>
        <v/>
      </c>
      <c r="BB449" s="63" t="str">
        <f>IF(Deník!$D449&lt;&gt;"",IF(AND(Deník!$D449&gt;=BB$2,Deník!$D449&lt;=BB$3),IF(AND(Deník!$R449&gt;=0,Deník!$R449&lt;=1),"BE",Deník!$R449),""),"")</f>
        <v/>
      </c>
      <c r="BC449" s="71" t="str">
        <f>IF(Deník!$D449&lt;&gt;"",IF(AND(Deník!$D449&gt;=BC$2,Deník!$D449&lt;=BC$3),IF(AND(Deník!$R449&gt;=0,Deník!$R449&lt;=1),"BE",Deník!$R449),""),"")</f>
        <v/>
      </c>
      <c r="BD449" s="20" t="str">
        <f>IF(Deník!$J450="S",(Deník!$M450-Deník!$K450),IF(Deník!$J450="L",(Deník!$K450-Deník!$M450),""))</f>
        <v/>
      </c>
      <c r="BE449" s="20" t="str">
        <f>IF(Deník!$J450="S",(Deník!$K450-Deník!$O450),IF(Deník!$J450="L",(Deník!$O450-Deník!$K450),""))</f>
        <v/>
      </c>
      <c r="BF449" s="20" t="str">
        <f>IF(Deník!$J450="S",(Deník!$K450-Deník!$L450),IF(Deník!$J450="L",(Deník!$L450-Deník!$K450),""))</f>
        <v/>
      </c>
      <c r="BG449" s="20" t="str">
        <f>IF(Deník!$J450="S",(Deník!$K450-Deník!$S450),IF(Deník!$J450="L",(Deník!$S450-Deník!$K450),""))</f>
        <v/>
      </c>
      <c r="BH449" s="20" t="str">
        <f>IF(Deník!$J450="S",(Deník!$K450-Deník!$U450),IF(Deník!$J450="L",(Deník!$U450-Deník!$K450),""))</f>
        <v/>
      </c>
      <c r="BI449" s="20" t="str">
        <f>IF(Deník!$R449&gt;1,Deník!$R449,"")</f>
        <v/>
      </c>
      <c r="BJ449" s="20" t="str">
        <f>IF(Deník!$R449&lt;0,Deník!$R449,"")</f>
        <v/>
      </c>
      <c r="BK449" s="17"/>
      <c r="BM449" s="233" t="str">
        <f>IF(Deník!$R449&lt;&gt;"",IF(Deník!$Y449=Statistika!$F$78,IF(AND(Deník!$R449&gt;=0,Deník!$R449&lt;=1),"BE",Deník!$R449),""),"")</f>
        <v/>
      </c>
      <c r="BN449" s="233" t="str">
        <f>IF(Deník!$R449&lt;&gt;"",IF(Deník!$Y449=Statistika!$F$79,IF(AND(Deník!$R449&gt;=0,Deník!$R449&lt;=1),"BE",Deník!$R449),""),"")</f>
        <v/>
      </c>
      <c r="BO449" s="233" t="str">
        <f>IF(Deník!$R449&lt;&gt;"",IF(Deník!$Y449=Statistika!$F$80,IF(AND(Deník!$R449&gt;=0,Deník!$R449&lt;=1),"BE",Deník!$R449),""),"")</f>
        <v/>
      </c>
      <c r="BP449" s="233" t="str">
        <f>IF(Deník!$R449&lt;&gt;"",IF(Deník!$Y449=Statistika!$F$81,IF(AND(Deník!$R449&gt;=0,Deník!$R449&lt;=1),"BE",Deník!$R449),""),"")</f>
        <v/>
      </c>
      <c r="BQ449" s="233" t="str">
        <f>IF(Deník!$R449&lt;&gt;"",IF(Deník!$Y449=Statistika!$F$82,IF(AND(Deník!$R449&gt;=0,Deník!$R449&lt;=1),"BE",Deník!$R449),""),"")</f>
        <v/>
      </c>
      <c r="BR449" s="233" t="str">
        <f>IF(Deník!$R449&lt;&gt;"",IF(Deník!$Y449=Statistika!$F$83,IF(AND(Deník!$R449&gt;=0,Deník!$R449&lt;=1),"BE",Deník!$R449),""),"")</f>
        <v/>
      </c>
      <c r="BS449" s="233" t="str">
        <f>IF(Deník!$R449&lt;&gt;"",IF(Deník!$Y449=Statistika!$F$84,IF(AND(Deník!$R449&gt;=0,Deník!$R449&lt;=1),"BE",Deník!$R449),""),"")</f>
        <v/>
      </c>
      <c r="BT449" s="233" t="str">
        <f>IF(Deník!$R449&lt;&gt;"",IF(Deník!$Y449=Statistika!$F$85,IF(AND(Deník!$R449&gt;=0,Deník!$R449&lt;=1),"BE",Deník!$R449),""),"")</f>
        <v/>
      </c>
      <c r="BU449" s="233" t="str">
        <f>IF(Deník!$R449&lt;&gt;"",IF(Deník!$Y449=Statistika!$F$86,IF(AND(Deník!$R449&gt;=0,Deník!$R449&lt;=1),"BE",Deník!$R449),""),"")</f>
        <v/>
      </c>
      <c r="BV449" s="233" t="str">
        <f>IF(Deník!$R449&lt;&gt;"",IF(Deník!$Y449=Statistika!$F$87,IF(AND(Deník!$R449&gt;=0,Deník!$R449&lt;=1),"BE",Deník!$R449),""),"")</f>
        <v/>
      </c>
      <c r="BW449" s="233" t="str">
        <f>IF(Deník!$R449&lt;&gt;"",IF(Deník!$Y449=Statistika!$F$88,IF(AND(Deník!$R449&gt;=0,Deník!$R449&lt;=1),"BE",Deník!$R449),""),"")</f>
        <v/>
      </c>
      <c r="BX449" s="233" t="str">
        <f>IF(Deník!$R449&lt;&gt;"",IF(Deník!$Y449=Statistika!$F$89,IF(AND(Deník!$R449&gt;=0,Deník!$R449&lt;=1),"BE",Deník!$R449),""),"")</f>
        <v/>
      </c>
      <c r="BY449" s="233" t="str">
        <f>IF(Deník!$R449&lt;&gt;"",IF(Deník!$Y449=Statistika!$F$90,IF(AND(Deník!$R449&gt;=0,Deník!$R449&lt;=1),"BE",Deník!$R449),""),"")</f>
        <v/>
      </c>
      <c r="BZ449" s="233" t="str">
        <f>IF(Deník!$R449&lt;&gt;"",IF(Deník!$Y449=Statistika!$F$91,IF(AND(Deník!$R449&gt;=0,Deník!$R449&lt;=1),"BE",Deník!$R449),""),"")</f>
        <v/>
      </c>
      <c r="CA449" s="233"/>
      <c r="CB449" s="233" t="str">
        <f>IF(Deník!$R449&lt;&gt;"",IF(Deník!$AB449="SL",IF(AND(Deník!$R449&gt;=0,Deník!$R449&lt;=1),"BE",Deník!$R449),""),"")</f>
        <v/>
      </c>
      <c r="CC449" s="233" t="str">
        <f>IF(Deník!$R449&lt;&gt;"",IF(Deník!$AB449="BE10",IF(AND(Deník!$R449&gt;=0,Deník!$R449&lt;=1),"BE",Deník!$R449),""),"")</f>
        <v/>
      </c>
      <c r="CD449" s="233" t="str">
        <f>IF(Deník!$R449&lt;&gt;"",IF(Deník!$AB449="BE15",IF(AND(Deník!$R449&gt;=0,Deník!$R449&lt;=1),"BE",Deník!$R449),""),"")</f>
        <v/>
      </c>
      <c r="CE449" s="233" t="str">
        <f>IF(Deník!$R449&lt;&gt;"",IF(Deník!$AB449="BE20",IF(AND(Deník!$R449&gt;=0,Deník!$R449&lt;=1),"BE",Deník!$R449),""),"")</f>
        <v/>
      </c>
      <c r="CF449" s="233" t="str">
        <f>IF(Deník!$R449&lt;&gt;"",IF(Deník!$AB449="TP1",IF(AND(Deník!$R449&gt;=0,Deník!$R449&lt;=1),"BE",Deník!$R449),""),"")</f>
        <v/>
      </c>
      <c r="CG449" s="233" t="str">
        <f>IF(Deník!$R449&lt;&gt;"",IF(Deník!$AB449="TP2",IF(AND(Deník!$R449&gt;=0,Deník!$R449&lt;=1),"BE",Deník!$R449),""),"")</f>
        <v/>
      </c>
      <c r="CH449" s="233" t="str">
        <f>IF(Deník!$R449&lt;&gt;"",IF(Deník!$AB449="TP3",IF(AND(Deník!$R449&gt;=0,Deník!$R449&lt;=1),"BE",Deník!$R449),""),"")</f>
        <v/>
      </c>
      <c r="CI449" s="233" t="str">
        <f>IF(Deník!$R449&lt;&gt;"",IF(Deník!$AB449="Trailing SL",IF(AND(Deník!$R449&gt;=0,Deník!$R449&lt;=1),"BE",Deník!$R449),""),"")</f>
        <v/>
      </c>
      <c r="CJ449" s="233" t="str">
        <f>IF(Deník!$R449&lt;&gt;"",IF(Deník!$AB449="Manual",IF(AND(Deník!$R449&gt;=0,Deník!$R449&lt;=1),"BE",Deník!$R449),""),"")</f>
        <v/>
      </c>
      <c r="CK449" s="233"/>
      <c r="CL449" s="233" t="str">
        <f>IF(Deník!$R449&lt;0,IF(Deník!$AC449=Statistika!$F$117,Deník!$R449,""),"")</f>
        <v/>
      </c>
      <c r="CM449" s="233" t="str">
        <f>IF(Deník!$R449&lt;0,IF(Deník!$AC449=Statistika!$F$118,Deník!$R449,""),"")</f>
        <v/>
      </c>
      <c r="CN449" s="233" t="str">
        <f>IF(Deník!$R449&lt;0,IF(Deník!$AC449=Statistika!$F$119,Deník!$R449,""),"")</f>
        <v/>
      </c>
      <c r="CO449" s="233" t="str">
        <f>IF(Deník!$R449&lt;0,IF(Deník!$AC449=Statistika!$F$120,Deník!$R449,""),"")</f>
        <v/>
      </c>
      <c r="CP449" s="233" t="str">
        <f>IF(Deník!$R449&lt;0,IF(Deník!$AC449=Statistika!$F$121,Deník!$R449,""),"")</f>
        <v/>
      </c>
      <c r="CQ449" s="233" t="str">
        <f>IF(Deník!$R449&lt;0,IF(Deník!$AC449=Statistika!$F$122,Deník!$R449,""),"")</f>
        <v/>
      </c>
      <c r="CR449" s="233" t="str">
        <f>IF(Deník!$R449&lt;0,IF(Deník!$AC449=Statistika!$F$123,Deník!$R449,""),"")</f>
        <v/>
      </c>
      <c r="CS449" s="233" t="str">
        <f>IF(Deník!$R449&lt;0,IF(Deník!$AC449=Statistika!$F$124,Deník!$R449,""),"")</f>
        <v/>
      </c>
      <c r="CT449" s="233" t="str">
        <f>IF(Deník!$R449&lt;0,IF(Deník!$AC449=Statistika!$F$125,Deník!$R449,""),"")</f>
        <v/>
      </c>
      <c r="CU449" s="233"/>
      <c r="CV449" s="233" t="str">
        <f>IF(Deník!$R449&lt;0,IF(Deník!$AD449=$CV$2,Deník!$R449,""),"")</f>
        <v/>
      </c>
      <c r="CW449" s="233" t="str">
        <f>IF(Deník!$R449&lt;0,IF(Deník!$AD449=$CW$2,Deník!$R449,""),"")</f>
        <v/>
      </c>
      <c r="CX449" s="233" t="str">
        <f>IF(Deník!$R449&lt;0,IF(Deník!$AD449=$CX$2,Deník!$R449,""),"")</f>
        <v/>
      </c>
      <c r="CY449" s="233" t="str">
        <f>IF(Deník!$R449&lt;0,IF(Deník!$AD449=$CY$2,Deník!$R449,""),"")</f>
        <v/>
      </c>
      <c r="CZ449" s="233" t="str">
        <f>IF(Deník!$R449&lt;0,IF(Deník!$AD449=$CZ$2,Deník!$R449,""),"")</f>
        <v/>
      </c>
      <c r="DL449" s="221">
        <f t="shared" si="18"/>
        <v>93847.029999999984</v>
      </c>
      <c r="DM449" s="220">
        <f t="shared" si="17"/>
        <v>-6.1529700000000132E-2</v>
      </c>
      <c r="DO449" s="50">
        <f>Deník!W450</f>
        <v>0</v>
      </c>
      <c r="DP449" s="102" t="str">
        <f>IF(AND(Deník!W450&gt;0),1,"")</f>
        <v/>
      </c>
      <c r="DQ449" s="102">
        <f>IF(AND(Deník!W450&lt;=0),1,"")</f>
        <v>1</v>
      </c>
      <c r="DR449" s="227"/>
      <c r="DS449" s="228"/>
      <c r="DT449" s="85"/>
      <c r="DU449" s="54">
        <f>IF(MONTH(Deník!$C449)=DU$2,Deník!$W449,"")</f>
        <v>0</v>
      </c>
      <c r="DV449" s="222" t="str">
        <f>IF(MONTH(Deník!$C449)=DV$2,Deník!$W449,"")</f>
        <v/>
      </c>
      <c r="DW449" s="222" t="str">
        <f>IF(MONTH(Deník!$C449)=DW$2,Deník!$W449,"")</f>
        <v/>
      </c>
      <c r="DX449" s="222" t="str">
        <f>IF(MONTH(Deník!$C449)=DX$2,Deník!$W449,"")</f>
        <v/>
      </c>
      <c r="DY449" s="222" t="str">
        <f>IF(MONTH(Deník!$C449)=DY$2,Deník!$W449,"")</f>
        <v/>
      </c>
      <c r="DZ449" s="222" t="str">
        <f>IF(MONTH(Deník!$C449)=DZ$2,Deník!$W449,"")</f>
        <v/>
      </c>
      <c r="EA449" s="222" t="str">
        <f>IF(MONTH(Deník!$C449)=EA$2,Deník!$W449,"")</f>
        <v/>
      </c>
      <c r="EB449" s="222" t="str">
        <f>IF(MONTH(Deník!$C449)=EB$2,Deník!$W449,"")</f>
        <v/>
      </c>
      <c r="EC449" s="222" t="str">
        <f>IF(MONTH(Deník!$C449)=EC$2,Deník!$W449,"")</f>
        <v/>
      </c>
      <c r="ED449" s="222" t="str">
        <f>IF(MONTH(Deník!$C449)=ED$2,Deník!$W449,"")</f>
        <v/>
      </c>
      <c r="EE449" s="222" t="str">
        <f>IF(MONTH(Deník!$C449)=EE$2,Deník!$W449,"")</f>
        <v/>
      </c>
      <c r="EF449" s="222" t="str">
        <f>IF(MONTH(Deník!$C449)=EF$2,Deník!$W449,"")</f>
        <v/>
      </c>
      <c r="EI449" s="600" t="str">
        <f>IF(Deník!$W449&lt;&gt;"",IF(Deník!$B449=Statistika!$F$63,Deník!$W449,""),"")</f>
        <v/>
      </c>
      <c r="EJ449" s="13" t="str">
        <f>IF(Deník!$W449&lt;&gt;"",IF(Deník!$B449=Statistika!$F$64,Deník!$W449,""),"")</f>
        <v/>
      </c>
      <c r="EK449" s="13" t="str">
        <f>IF(Deník!$W449&lt;&gt;"",IF(Deník!$B449=Statistika!$F$65,Deník!$W449,""),"")</f>
        <v/>
      </c>
      <c r="EL449" s="13" t="str">
        <f>IF(Deník!$W449&lt;&gt;"",IF(Deník!$B449=Statistika!$F$66,Deník!$W449,""),"")</f>
        <v/>
      </c>
      <c r="EM449" s="13" t="str">
        <f>IF(Deník!$W449&lt;&gt;"",IF(Deník!$B449=Statistika!$F$67,Deník!$W449,""),"")</f>
        <v/>
      </c>
      <c r="EN449" s="13" t="str">
        <f>IF(Deník!$W449&lt;&gt;"",IF(Deník!$B449=Statistika!$F$68,Deník!$W449,""),"")</f>
        <v/>
      </c>
      <c r="EO449" s="13" t="str">
        <f>IF(Deník!$W449&lt;&gt;"",IF(Deník!$B449=Statistika!$F$69,Deník!$W449,""),"")</f>
        <v/>
      </c>
      <c r="EP449" s="601" t="str">
        <f>IF(Deník!$W449&lt;&gt;"",IF(Deník!$B449=Statistika!$F$70,Deník!$W449,""),"")</f>
        <v/>
      </c>
      <c r="EQ449" s="90"/>
      <c r="ER449" s="63" t="str">
        <f>IF(Deník!$W449&lt;&gt;"",IF(Deník!$J449="L",Deník!$W449,""),"")</f>
        <v/>
      </c>
      <c r="ES449" s="13" t="str">
        <f>IF(Deník!$W449&lt;&gt;"",IF(Deník!$J449="S",Deník!$W449,""),"")</f>
        <v/>
      </c>
      <c r="ET449" s="95"/>
      <c r="EU449" s="88"/>
      <c r="EV449" s="63" t="str">
        <f>IF(WEEKDAY(Deník!$C449,2)=1,Deník!$W449,"")</f>
        <v/>
      </c>
      <c r="EW449" s="13" t="str">
        <f>IF(WEEKDAY(Deník!$C449,2)=2,Deník!$W449,"")</f>
        <v/>
      </c>
      <c r="EX449" s="13" t="str">
        <f>IF(WEEKDAY(Deník!$C449,2)=3,Deník!$W449,"")</f>
        <v/>
      </c>
      <c r="EY449" s="13" t="str">
        <f>IF(WEEKDAY(Deník!$C449,2)=4,Deník!$W449,"")</f>
        <v/>
      </c>
      <c r="EZ449" s="60" t="str">
        <f>IF(WEEKDAY(Deník!$C449,2)=5,Deník!$W449,"")</f>
        <v/>
      </c>
      <c r="FA449" s="99"/>
      <c r="FB449" s="100">
        <f>Deník!D449</f>
        <v>0</v>
      </c>
      <c r="FC449" s="63">
        <f>IF($FB449&lt;&gt;"",IF(AND($FB449&gt;=FC$2,$FB449&lt;=FC$3),Deník!$W449,""))</f>
        <v>0</v>
      </c>
      <c r="FD449" s="63" t="str">
        <f>IF($FB449&lt;&gt;"",IF(AND($FB449&gt;=FD$2,$FB449&lt;=FD$3),Deník!$W449,""))</f>
        <v/>
      </c>
      <c r="FE449" s="63" t="str">
        <f>IF($FB449&lt;&gt;"",IF(AND($FB449&gt;=FE$2,$FB449&lt;=FE$3),Deník!$W449,""))</f>
        <v/>
      </c>
      <c r="FF449" s="63" t="str">
        <f>IF($FB449&lt;&gt;"",IF(AND($FB449&gt;=FF$2,$FB449&lt;=FF$3),Deník!$W449,""))</f>
        <v/>
      </c>
      <c r="FG449" s="63" t="str">
        <f>IF($FB449&lt;&gt;"",IF(AND($FB449&gt;=FG$2,$FB449&lt;=FG$3),Deník!$W449,""))</f>
        <v/>
      </c>
      <c r="FH449" s="63" t="str">
        <f>IF($FB449&lt;&gt;"",IF(AND($FB449&gt;=FH$2,$FB449&lt;=FH$3),Deník!$W449,""))</f>
        <v/>
      </c>
      <c r="FI449" s="63" t="str">
        <f>IF($FB449&lt;&gt;"",IF(AND($FB449&gt;=FI$2,$FB449&lt;=FI$3),Deník!$W449,""))</f>
        <v/>
      </c>
      <c r="FJ449" s="63" t="str">
        <f>IF($FB449&lt;&gt;"",IF(AND($FB449&gt;=FJ$2,$FB449&lt;=FJ$3),Deník!$W449,""))</f>
        <v/>
      </c>
      <c r="FK449" s="63" t="str">
        <f>IF($FB449&lt;&gt;"",IF(AND($FB449&gt;=FK$2,$FB449&lt;=FK$3),Deník!$W449,""))</f>
        <v/>
      </c>
      <c r="FL449" s="63" t="str">
        <f>IF($FB449&lt;&gt;"",IF(AND($FB449&gt;=FL$2,$FB449&lt;=FL$3),Deník!$W449,""))</f>
        <v/>
      </c>
      <c r="FM449" s="63" t="str">
        <f>IF($FB449&lt;&gt;"",IF(AND($FB449&gt;=FM$2,$FB449&lt;=FM$3),Deník!$W449,""))</f>
        <v/>
      </c>
      <c r="FN449" s="13"/>
      <c r="FO449" s="20" t="str">
        <f>IF(Deník!$W449&gt;1,Deník!$W449,"")</f>
        <v/>
      </c>
      <c r="FP449" s="20" t="str">
        <f>IF(Deník!$W449&lt;0,Deník!$W449,"")</f>
        <v/>
      </c>
      <c r="FQ449" s="17"/>
      <c r="FS449" s="233"/>
      <c r="FT449" s="233" t="str">
        <f>IF(Deník!$W449&lt;&gt;"",IF(Deník!$Y449=Statistika!$F$78,Deník!$W449,""),"")</f>
        <v/>
      </c>
      <c r="FU449" s="233" t="str">
        <f>IF(Deník!$W449&lt;&gt;"",IF(Deník!$Y449=Statistika!$F$79,Deník!$W449,""),"")</f>
        <v/>
      </c>
      <c r="FV449" s="233" t="str">
        <f>IF(Deník!$W449&lt;&gt;"",IF(Deník!$Y449=Statistika!$F$80,Deník!$W449,""),"")</f>
        <v/>
      </c>
      <c r="FW449" s="233" t="str">
        <f>IF(Deník!$W449&lt;&gt;"",IF(Deník!$Y449=Statistika!$F$81,Deník!$W449,""),"")</f>
        <v/>
      </c>
      <c r="FX449" s="233" t="str">
        <f>IF(Deník!$W449&lt;&gt;"",IF(Deník!$Y449=Statistika!$F$82,Deník!$W449,""),"")</f>
        <v/>
      </c>
      <c r="FY449" s="233" t="str">
        <f>IF(Deník!$W449&lt;&gt;"",IF(Deník!$Y449=Statistika!$F$83,Deník!$W449,""),"")</f>
        <v/>
      </c>
      <c r="FZ449" s="233" t="str">
        <f>IF(Deník!$W449&lt;&gt;"",IF(Deník!$Y449=Statistika!$F$84,Deník!$W449,""),"")</f>
        <v/>
      </c>
      <c r="GA449" s="233" t="str">
        <f>IF(Deník!$W449&lt;&gt;"",IF(Deník!$Y449=Statistika!$F$85,Deník!$W449,""),"")</f>
        <v/>
      </c>
      <c r="GB449" s="233" t="str">
        <f>IF(Deník!$W449&lt;&gt;"",IF(Deník!$Y449=Statistika!$F$86,Deník!$W449,""),"")</f>
        <v/>
      </c>
      <c r="GC449" s="233" t="str">
        <f>IF(Deník!$W449&lt;&gt;"",IF(Deník!$Y449=Statistika!$F$87,Deník!$W449,""),"")</f>
        <v/>
      </c>
      <c r="GD449" s="233" t="str">
        <f>IF(Deník!$W449&lt;&gt;"",IF(Deník!$Y449=Statistika!$F$88,Deník!$W449,""),"")</f>
        <v/>
      </c>
      <c r="GE449" s="233" t="str">
        <f>IF(Deník!$W449&lt;&gt;"",IF(Deník!$Y449=Statistika!$F$89,Deník!$W449,""),"")</f>
        <v/>
      </c>
      <c r="GF449" s="233" t="str">
        <f>IF(Deník!$W449&lt;&gt;"",IF(Deník!$Y449=Statistika!$F$90,Deník!$W449,""),"")</f>
        <v/>
      </c>
      <c r="GG449" s="233" t="str">
        <f>IF(Deník!$W449&lt;&gt;"",IF(Deník!$Y449=Statistika!$F$91,Deník!$W449,""),"")</f>
        <v/>
      </c>
      <c r="GH449" s="233"/>
      <c r="GI449" s="233" t="str">
        <f>IF(Deník!$W449&lt;&gt;"",IF(Deník!$AB449=Statistika!$L$100,Deník!$W449,""),"")</f>
        <v/>
      </c>
      <c r="GJ449" s="233" t="str">
        <f>IF(Deník!$W449&lt;&gt;"",IF(Deník!$AB449=Statistika!$L$101,Deník!$W449,""),"")</f>
        <v/>
      </c>
      <c r="GK449" s="233" t="str">
        <f>IF(Deník!$W449&lt;&gt;"",IF(Deník!$AB449=Statistika!$L$102,Deník!$W449,""),"")</f>
        <v/>
      </c>
      <c r="GL449" s="233" t="str">
        <f>IF(Deník!$W449&lt;&gt;"",IF(Deník!$AB449=Statistika!$L$103,Deník!$W449,""),"")</f>
        <v/>
      </c>
      <c r="GM449" s="233" t="str">
        <f>IF(Deník!$W449&lt;&gt;"",IF(Deník!$AB449=Statistika!$L$104,Deník!$W449,""),"")</f>
        <v/>
      </c>
      <c r="GN449" s="233" t="str">
        <f>IF(Deník!$W449&lt;&gt;"",IF(Deník!$AB449=Statistika!$L$105,Deník!$W449,""),"")</f>
        <v/>
      </c>
      <c r="GO449" s="233" t="str">
        <f>IF(Deník!$W449&lt;&gt;"",IF(Deník!$AB449=Statistika!$L$106,Deník!$W449,""),"")</f>
        <v/>
      </c>
      <c r="GP449" s="233" t="str">
        <f>IF(Deník!$W449&lt;&gt;"",IF(Deník!$AB449=Statistika!$L$107,Deník!$W449,""),"")</f>
        <v/>
      </c>
      <c r="GQ449" s="233" t="str">
        <f>IF(Deník!$W449&lt;&gt;"",IF(Deník!$AB449=Statistika!$L$108,Deník!$W449,""),"")</f>
        <v/>
      </c>
      <c r="GS449" s="233" t="str">
        <f>IF(Deník!$W449&lt;0,IF(Deník!$AC449=Statistika!$F$117,Deník!$W449,""),"")</f>
        <v/>
      </c>
      <c r="GT449" s="233" t="str">
        <f>IF(Deník!$W449&lt;0,IF(Deník!$AC449=Statistika!$F$118,Deník!$W449,""),"")</f>
        <v/>
      </c>
      <c r="GU449" s="233" t="str">
        <f>IF(Deník!$W449&lt;0,IF(Deník!$AC449=Statistika!$F$119,Deník!$W449,""),"")</f>
        <v/>
      </c>
      <c r="GV449" s="233" t="str">
        <f>IF(Deník!$W449&lt;0,IF(Deník!$AC449=Statistika!$F$120,Deník!$W449,""),"")</f>
        <v/>
      </c>
      <c r="GW449" s="233" t="str">
        <f>IF(Deník!$W449&lt;0,IF(Deník!$AC449=Statistika!$F$121,Deník!$W449,""),"")</f>
        <v/>
      </c>
      <c r="GX449" s="233" t="str">
        <f>IF(Deník!$W449&lt;0,IF(Deník!$AC449=Statistika!$F$122,Deník!$W449,""),"")</f>
        <v/>
      </c>
      <c r="GY449" s="233" t="str">
        <f>IF(Deník!$W449&lt;0,IF(Deník!$AC449=Statistika!$F$123,Deník!$W449,""),"")</f>
        <v/>
      </c>
      <c r="GZ449" s="233" t="str">
        <f>IF(Deník!$W449&lt;0,IF(Deník!$AC449=Statistika!$F$124,Deník!$W449,""),"")</f>
        <v/>
      </c>
      <c r="HA449" s="233" t="str">
        <f>IF(Deník!$W449&lt;0,IF(Deník!$AC449=Statistika!$F$125,Deník!$W449,""),"")</f>
        <v/>
      </c>
      <c r="HC449" s="233" t="str">
        <f>IF(Deník!$W449&lt;0,IF(Deník!$AD449=Statistika!$F$133,Deník!$W449,""),"")</f>
        <v/>
      </c>
      <c r="HD449" s="233" t="str">
        <f>IF(Deník!$W449&lt;0,IF(Deník!$AD449=Statistika!$F$134,Deník!$W449,""),"")</f>
        <v/>
      </c>
      <c r="HE449" s="233" t="str">
        <f>IF(Deník!$W449&lt;0,IF(Deník!$AD449=Statistika!$F$135,Deník!$W449,""),"")</f>
        <v/>
      </c>
      <c r="HF449" s="233" t="str">
        <f>IF(Deník!$W449&lt;0,IF(Deník!$AD449=Statistika!$F$136,Deník!$W449,""),"")</f>
        <v/>
      </c>
      <c r="HG449" s="233" t="str">
        <f>IF(Deník!$W449&lt;0,IF(Deník!$AD449=Statistika!$F$137,Deník!$W449,""),"")</f>
        <v/>
      </c>
      <c r="ID449" s="8">
        <f>Tabulka4[[#This Row],[Sloupec3]]</f>
        <v>0</v>
      </c>
      <c r="IE449" s="17" t="str">
        <f>IF(AND([1]Deník!$C449&gt;='[1]Měsíční shrnutí'!$D$1,[1]Deník!$C449&lt;='[1]Měsíční shrnutí'!$F$1),[1]Deník!$X449,"")</f>
        <v/>
      </c>
    </row>
    <row r="450" spans="1:239">
      <c r="A450" s="8">
        <f>Deník!C451</f>
        <v>0</v>
      </c>
      <c r="B450" s="50" t="str">
        <f>Deník!R451</f>
        <v/>
      </c>
      <c r="C450" s="102" t="str">
        <f>IF(AND(Deník!R451&gt;1,Deník!R451&lt;&gt;""),1,"")</f>
        <v/>
      </c>
      <c r="D450" s="102" t="str">
        <f>IF(AND(Deník!R451&lt;=0,Deník!R451&lt;&gt;""),1,"")</f>
        <v/>
      </c>
      <c r="E450" s="103" t="str">
        <f>IF(AND(Deník!R451&gt;=0,Deník!R451&lt;=1),1,"")</f>
        <v/>
      </c>
      <c r="F450" s="79" t="str">
        <f>IF(Deník!R451&lt;&gt;"",Deník!R451+F449,"")</f>
        <v/>
      </c>
      <c r="G450" s="85"/>
      <c r="H450" s="54" t="str">
        <f>IF(MONTH(Deník!$C450)=H$2,IF(AND(Deník!$R450&gt;=0,Deník!$R450&lt;=1),"BE",Deník!$R450),"")</f>
        <v/>
      </c>
      <c r="I450" s="11" t="str">
        <f>IF(MONTH(Deník!$C450)=I$2,IF(AND(Deník!$R450&gt;=0,Deník!$R450&lt;=1),"BE",Deník!$R450),"")</f>
        <v/>
      </c>
      <c r="J450" s="11" t="str">
        <f>IF(MONTH(Deník!$C450)=J$2,IF(AND(Deník!$R450&gt;=0,Deník!$R450&lt;=1),"BE",Deník!$R450),"")</f>
        <v/>
      </c>
      <c r="K450" s="11" t="str">
        <f>IF(MONTH(Deník!$C450)=K$2,IF(AND(Deník!$R450&gt;=0,Deník!$R450&lt;=1),"BE",Deník!$R450),"")</f>
        <v/>
      </c>
      <c r="L450" s="11" t="str">
        <f>IF(MONTH(Deník!$C450)=L$2,IF(AND(Deník!$R450&gt;=0,Deník!$R450&lt;=1),"BE",Deník!$R450),"")</f>
        <v/>
      </c>
      <c r="M450" s="11" t="str">
        <f>IF(MONTH(Deník!$C450)=M$2,IF(AND(Deník!$R450&gt;=0,Deník!$R450&lt;=1),"BE",Deník!$R450),"")</f>
        <v/>
      </c>
      <c r="N450" s="11" t="str">
        <f>IF(MONTH(Deník!$C450)=N$2,IF(AND(Deník!$R450&gt;=0,Deník!$R450&lt;=1),"BE",Deník!$R450),"")</f>
        <v/>
      </c>
      <c r="O450" s="11" t="str">
        <f>IF(MONTH(Deník!$C450)=O$2,IF(AND(Deník!$R450&gt;=0,Deník!$R450&lt;=1),"BE",Deník!$R450),"")</f>
        <v/>
      </c>
      <c r="P450" s="11" t="str">
        <f>IF(MONTH(Deník!$C450)=P$2,IF(AND(Deník!$R450&gt;=0,Deník!$R450&lt;=1),"BE",Deník!$R450),"")</f>
        <v/>
      </c>
      <c r="Q450" s="11" t="str">
        <f>IF(MONTH(Deník!$C450)=Q$2,IF(AND(Deník!$R450&gt;=0,Deník!$R450&lt;=1),"BE",Deník!$R450),"")</f>
        <v/>
      </c>
      <c r="R450" s="11" t="str">
        <f>IF(MONTH(Deník!$C450)=R$2,IF(AND(Deník!$R450&gt;=0,Deník!$R450&lt;=1),"BE",Deník!$R450),"")</f>
        <v/>
      </c>
      <c r="S450" s="57" t="str">
        <f>IF(MONTH(Deník!$C450)=S$2,IF(AND(Deník!$R450&gt;=0,Deník!$R450&lt;=1),"BE",Deník!$R450),"")</f>
        <v/>
      </c>
      <c r="U450" s="12"/>
      <c r="V450" s="12"/>
      <c r="X450" s="600" t="str">
        <f>IF(Deník!$R450&lt;&gt;"",IF(Deník!$B450=Statistika!$F$63,IF(AND(Deník!$R450&gt;=0,Deník!$R450&lt;=1),"BE",Deník!$R450),""),"")</f>
        <v/>
      </c>
      <c r="Y450" s="13" t="str">
        <f>IF(Deník!$R450&lt;&gt;"",IF(Deník!$B450=Statistika!$F$64,IF(AND(Deník!$R450&gt;=0,Deník!$R450&lt;=1),"BE",Deník!$R450),""),"")</f>
        <v/>
      </c>
      <c r="Z450" s="13" t="str">
        <f>IF(Deník!$R450&lt;&gt;"",IF(Deník!$B450=Statistika!$F$65,IF(AND(Deník!$R450&gt;=0,Deník!$R450&lt;=1),"BE",Deník!$R450),""),"")</f>
        <v/>
      </c>
      <c r="AA450" s="13" t="str">
        <f>IF(Deník!$R450&lt;&gt;"",IF(Deník!$B450=Statistika!$F$66,IF(AND(Deník!$R450&gt;=0,Deník!$R450&lt;=1),"BE",Deník!$R450),""),"")</f>
        <v/>
      </c>
      <c r="AB450" s="13" t="str">
        <f>IF(Deník!$R450&lt;&gt;"",IF(Deník!$B450=Statistika!$F$67,IF(AND(Deník!$R450&gt;=0,Deník!$R450&lt;=1),"BE",Deník!$R450),""),"")</f>
        <v/>
      </c>
      <c r="AC450" s="13" t="str">
        <f>IF(Deník!$R450&lt;&gt;"",IF(Deník!$B450=Statistika!$F$68,IF(AND(Deník!$R450&gt;=0,Deník!$R450&lt;=1),"BE",Deník!$R450),""),"")</f>
        <v/>
      </c>
      <c r="AD450" s="13" t="str">
        <f>IF(Deník!$R450&lt;&gt;"",IF(Deník!$B450=Statistika!$F$69,IF(AND(Deník!$R450&gt;=0,Deník!$R450&lt;=1),"BE",Deník!$R450),""),"")</f>
        <v/>
      </c>
      <c r="AE450" s="601" t="str">
        <f>IF(Deník!$R450&lt;&gt;"",IF(Deník!$B450=Statistika!$F$70,IF(AND(Deník!$R450&gt;=0,Deník!$R450&lt;=1),"BE",Deník!$R450),""),"")</f>
        <v/>
      </c>
      <c r="AF450" s="90"/>
      <c r="AG450" s="63" t="str">
        <f>IF(Deník!$R450&lt;&gt;"",IF(Deník!$J450="L",IF(AND(Deník!$R450&gt;=0,Deník!$R450&lt;=1),"BE",Deník!$R450),""),"")</f>
        <v/>
      </c>
      <c r="AH450" s="13" t="str">
        <f>IF(Deník!$R450&lt;&gt;"",IF(Deník!$J450="S",IF(AND(Deník!$R450&gt;=0,Deník!$R450&lt;=1),"BE",Deník!$R450),""),"")</f>
        <v/>
      </c>
      <c r="AI450" s="95"/>
      <c r="AJ450" s="71" t="str">
        <f>IF(Deník!N451&lt;&gt;"",Deník!N451*-1,"")</f>
        <v/>
      </c>
      <c r="AK450" s="88"/>
      <c r="AL450" s="63" t="str">
        <f>IF(WEEKDAY(Deník!$C450,2)=1,IF(AND(Deník!$R450&gt;=0,Deník!$R450&lt;=1),"BE",Deník!$R450),"")</f>
        <v/>
      </c>
      <c r="AM450" s="13" t="str">
        <f>IF(WEEKDAY(Deník!$C450,2)=2,IF(AND(Deník!$R450&gt;=0,Deník!$R450&lt;=1),"BE",Deník!$R450),"")</f>
        <v/>
      </c>
      <c r="AN450" s="13" t="str">
        <f>IF(WEEKDAY(Deník!$C450,2)=3,IF(AND(Deník!$R450&gt;=0,Deník!$R450&lt;=1),"BE",Deník!$R450),"")</f>
        <v/>
      </c>
      <c r="AO450" s="13" t="str">
        <f>IF(WEEKDAY(Deník!$C450,2)=4,IF(AND(Deník!$R450&gt;=0,Deník!$R450&lt;=1),"BE",Deník!$R450),"")</f>
        <v/>
      </c>
      <c r="AP450" s="60" t="str">
        <f>IF(WEEKDAY(Deník!$C450,2)=5,IF(AND(Deník!$R450&gt;=0,Deník!$R450&lt;=1),"BE",Deník!$R450),"")</f>
        <v/>
      </c>
      <c r="AQ450" s="99"/>
      <c r="AR450" s="100">
        <f>Deník!D450</f>
        <v>0</v>
      </c>
      <c r="AS450" s="63" t="str">
        <f>IF(Deník!$D450&lt;&gt;"",IF(AND(Deník!$D450&gt;=AS$2,Deník!$D450&lt;=AS$3),IF(AND(Deník!$R450&gt;=0,Deník!$R450&lt;=1),"BE",Deník!$R450),""),"")</f>
        <v/>
      </c>
      <c r="AT450" s="63" t="str">
        <f>IF(Deník!$D450&lt;&gt;"",IF(AND(Deník!$D450&gt;=AT$2,Deník!$D450&lt;=AT$3),IF(AND(Deník!$R450&gt;=0,Deník!$R450&lt;=1),"BE",Deník!$R450),""),"")</f>
        <v/>
      </c>
      <c r="AU450" s="63" t="str">
        <f>IF(Deník!$D450&lt;&gt;"",IF(AND(Deník!$D450&gt;=AU$2,Deník!$D450&lt;=AU$3),IF(AND(Deník!$R450&gt;=0,Deník!$R450&lt;=1),"BE",Deník!$R450),""),"")</f>
        <v/>
      </c>
      <c r="AV450" s="63" t="str">
        <f>IF(Deník!$D450&lt;&gt;"",IF(AND(Deník!$D450&gt;=AV$2,Deník!$D450&lt;=AV$3),IF(AND(Deník!$R450&gt;=0,Deník!$R450&lt;=1),"BE",Deník!$R450),""),"")</f>
        <v/>
      </c>
      <c r="AW450" s="63" t="str">
        <f>IF(Deník!$D450&lt;&gt;"",IF(AND(Deník!$D450&gt;=AW$2,Deník!$D450&lt;=AW$3),IF(AND(Deník!$R450&gt;=0,Deník!$R450&lt;=1),"BE",Deník!$R450),""),"")</f>
        <v/>
      </c>
      <c r="AX450" s="63" t="str">
        <f>IF(Deník!$D450&lt;&gt;"",IF(AND(Deník!$D450&gt;=AX$2,Deník!$D450&lt;=AX$3),IF(AND(Deník!$R450&gt;=0,Deník!$R450&lt;=1),"BE",Deník!$R450),""),"")</f>
        <v/>
      </c>
      <c r="AY450" s="63" t="str">
        <f>IF(Deník!$D450&lt;&gt;"",IF(AND(Deník!$D450&gt;=AY$2,Deník!$D450&lt;=AY$3),IF(AND(Deník!$R450&gt;=0,Deník!$R450&lt;=1),"BE",Deník!$R450),""),"")</f>
        <v/>
      </c>
      <c r="AZ450" s="63" t="str">
        <f>IF(Deník!$D450&lt;&gt;"",IF(AND(Deník!$D450&gt;=AZ$2,Deník!$D450&lt;=AZ$3),IF(AND(Deník!$R450&gt;=0,Deník!$R450&lt;=1),"BE",Deník!$R450),""),"")</f>
        <v/>
      </c>
      <c r="BA450" s="63" t="str">
        <f>IF(Deník!$D450&lt;&gt;"",IF(AND(Deník!$D450&gt;=BA$2,Deník!$D450&lt;=BA$3),IF(AND(Deník!$R450&gt;=0,Deník!$R450&lt;=1),"BE",Deník!$R450),""),"")</f>
        <v/>
      </c>
      <c r="BB450" s="63" t="str">
        <f>IF(Deník!$D450&lt;&gt;"",IF(AND(Deník!$D450&gt;=BB$2,Deník!$D450&lt;=BB$3),IF(AND(Deník!$R450&gt;=0,Deník!$R450&lt;=1),"BE",Deník!$R450),""),"")</f>
        <v/>
      </c>
      <c r="BC450" s="71" t="str">
        <f>IF(Deník!$D450&lt;&gt;"",IF(AND(Deník!$D450&gt;=BC$2,Deník!$D450&lt;=BC$3),IF(AND(Deník!$R450&gt;=0,Deník!$R450&lt;=1),"BE",Deník!$R450),""),"")</f>
        <v/>
      </c>
      <c r="BD450" s="20" t="str">
        <f>IF(Deník!$J451="S",(Deník!$M451-Deník!$K451),IF(Deník!$J451="L",(Deník!$K451-Deník!$M451),""))</f>
        <v/>
      </c>
      <c r="BE450" s="20" t="str">
        <f>IF(Deník!$J451="S",(Deník!$K451-Deník!$O451),IF(Deník!$J451="L",(Deník!$O451-Deník!$K451),""))</f>
        <v/>
      </c>
      <c r="BF450" s="20" t="str">
        <f>IF(Deník!$J451="S",(Deník!$K451-Deník!$L451),IF(Deník!$J451="L",(Deník!$L451-Deník!$K451),""))</f>
        <v/>
      </c>
      <c r="BG450" s="20" t="str">
        <f>IF(Deník!$J451="S",(Deník!$K451-Deník!$S451),IF(Deník!$J451="L",(Deník!$S451-Deník!$K451),""))</f>
        <v/>
      </c>
      <c r="BH450" s="20" t="str">
        <f>IF(Deník!$J451="S",(Deník!$K451-Deník!$U451),IF(Deník!$J451="L",(Deník!$U451-Deník!$K451),""))</f>
        <v/>
      </c>
      <c r="BI450" s="20" t="str">
        <f>IF(Deník!$R450&gt;1,Deník!$R450,"")</f>
        <v/>
      </c>
      <c r="BJ450" s="20" t="str">
        <f>IF(Deník!$R450&lt;0,Deník!$R450,"")</f>
        <v/>
      </c>
      <c r="BK450" s="17"/>
      <c r="BM450" s="233" t="str">
        <f>IF(Deník!$R450&lt;&gt;"",IF(Deník!$Y450=Statistika!$F$78,IF(AND(Deník!$R450&gt;=0,Deník!$R450&lt;=1),"BE",Deník!$R450),""),"")</f>
        <v/>
      </c>
      <c r="BN450" s="233" t="str">
        <f>IF(Deník!$R450&lt;&gt;"",IF(Deník!$Y450=Statistika!$F$79,IF(AND(Deník!$R450&gt;=0,Deník!$R450&lt;=1),"BE",Deník!$R450),""),"")</f>
        <v/>
      </c>
      <c r="BO450" s="233" t="str">
        <f>IF(Deník!$R450&lt;&gt;"",IF(Deník!$Y450=Statistika!$F$80,IF(AND(Deník!$R450&gt;=0,Deník!$R450&lt;=1),"BE",Deník!$R450),""),"")</f>
        <v/>
      </c>
      <c r="BP450" s="233" t="str">
        <f>IF(Deník!$R450&lt;&gt;"",IF(Deník!$Y450=Statistika!$F$81,IF(AND(Deník!$R450&gt;=0,Deník!$R450&lt;=1),"BE",Deník!$R450),""),"")</f>
        <v/>
      </c>
      <c r="BQ450" s="233" t="str">
        <f>IF(Deník!$R450&lt;&gt;"",IF(Deník!$Y450=Statistika!$F$82,IF(AND(Deník!$R450&gt;=0,Deník!$R450&lt;=1),"BE",Deník!$R450),""),"")</f>
        <v/>
      </c>
      <c r="BR450" s="233" t="str">
        <f>IF(Deník!$R450&lt;&gt;"",IF(Deník!$Y450=Statistika!$F$83,IF(AND(Deník!$R450&gt;=0,Deník!$R450&lt;=1),"BE",Deník!$R450),""),"")</f>
        <v/>
      </c>
      <c r="BS450" s="233" t="str">
        <f>IF(Deník!$R450&lt;&gt;"",IF(Deník!$Y450=Statistika!$F$84,IF(AND(Deník!$R450&gt;=0,Deník!$R450&lt;=1),"BE",Deník!$R450),""),"")</f>
        <v/>
      </c>
      <c r="BT450" s="233" t="str">
        <f>IF(Deník!$R450&lt;&gt;"",IF(Deník!$Y450=Statistika!$F$85,IF(AND(Deník!$R450&gt;=0,Deník!$R450&lt;=1),"BE",Deník!$R450),""),"")</f>
        <v/>
      </c>
      <c r="BU450" s="233" t="str">
        <f>IF(Deník!$R450&lt;&gt;"",IF(Deník!$Y450=Statistika!$F$86,IF(AND(Deník!$R450&gt;=0,Deník!$R450&lt;=1),"BE",Deník!$R450),""),"")</f>
        <v/>
      </c>
      <c r="BV450" s="233" t="str">
        <f>IF(Deník!$R450&lt;&gt;"",IF(Deník!$Y450=Statistika!$F$87,IF(AND(Deník!$R450&gt;=0,Deník!$R450&lt;=1),"BE",Deník!$R450),""),"")</f>
        <v/>
      </c>
      <c r="BW450" s="233" t="str">
        <f>IF(Deník!$R450&lt;&gt;"",IF(Deník!$Y450=Statistika!$F$88,IF(AND(Deník!$R450&gt;=0,Deník!$R450&lt;=1),"BE",Deník!$R450),""),"")</f>
        <v/>
      </c>
      <c r="BX450" s="233" t="str">
        <f>IF(Deník!$R450&lt;&gt;"",IF(Deník!$Y450=Statistika!$F$89,IF(AND(Deník!$R450&gt;=0,Deník!$R450&lt;=1),"BE",Deník!$R450),""),"")</f>
        <v/>
      </c>
      <c r="BY450" s="233" t="str">
        <f>IF(Deník!$R450&lt;&gt;"",IF(Deník!$Y450=Statistika!$F$90,IF(AND(Deník!$R450&gt;=0,Deník!$R450&lt;=1),"BE",Deník!$R450),""),"")</f>
        <v/>
      </c>
      <c r="BZ450" s="233" t="str">
        <f>IF(Deník!$R450&lt;&gt;"",IF(Deník!$Y450=Statistika!$F$91,IF(AND(Deník!$R450&gt;=0,Deník!$R450&lt;=1),"BE",Deník!$R450),""),"")</f>
        <v/>
      </c>
      <c r="CA450" s="233"/>
      <c r="CB450" s="233" t="str">
        <f>IF(Deník!$R450&lt;&gt;"",IF(Deník!$AB450="SL",IF(AND(Deník!$R450&gt;=0,Deník!$R450&lt;=1),"BE",Deník!$R450),""),"")</f>
        <v/>
      </c>
      <c r="CC450" s="233" t="str">
        <f>IF(Deník!$R450&lt;&gt;"",IF(Deník!$AB450="BE10",IF(AND(Deník!$R450&gt;=0,Deník!$R450&lt;=1),"BE",Deník!$R450),""),"")</f>
        <v/>
      </c>
      <c r="CD450" s="233" t="str">
        <f>IF(Deník!$R450&lt;&gt;"",IF(Deník!$AB450="BE15",IF(AND(Deník!$R450&gt;=0,Deník!$R450&lt;=1),"BE",Deník!$R450),""),"")</f>
        <v/>
      </c>
      <c r="CE450" s="233" t="str">
        <f>IF(Deník!$R450&lt;&gt;"",IF(Deník!$AB450="BE20",IF(AND(Deník!$R450&gt;=0,Deník!$R450&lt;=1),"BE",Deník!$R450),""),"")</f>
        <v/>
      </c>
      <c r="CF450" s="233" t="str">
        <f>IF(Deník!$R450&lt;&gt;"",IF(Deník!$AB450="TP1",IF(AND(Deník!$R450&gt;=0,Deník!$R450&lt;=1),"BE",Deník!$R450),""),"")</f>
        <v/>
      </c>
      <c r="CG450" s="233" t="str">
        <f>IF(Deník!$R450&lt;&gt;"",IF(Deník!$AB450="TP2",IF(AND(Deník!$R450&gt;=0,Deník!$R450&lt;=1),"BE",Deník!$R450),""),"")</f>
        <v/>
      </c>
      <c r="CH450" s="233" t="str">
        <f>IF(Deník!$R450&lt;&gt;"",IF(Deník!$AB450="TP3",IF(AND(Deník!$R450&gt;=0,Deník!$R450&lt;=1),"BE",Deník!$R450),""),"")</f>
        <v/>
      </c>
      <c r="CI450" s="233" t="str">
        <f>IF(Deník!$R450&lt;&gt;"",IF(Deník!$AB450="Trailing SL",IF(AND(Deník!$R450&gt;=0,Deník!$R450&lt;=1),"BE",Deník!$R450),""),"")</f>
        <v/>
      </c>
      <c r="CJ450" s="233" t="str">
        <f>IF(Deník!$R450&lt;&gt;"",IF(Deník!$AB450="Manual",IF(AND(Deník!$R450&gt;=0,Deník!$R450&lt;=1),"BE",Deník!$R450),""),"")</f>
        <v/>
      </c>
      <c r="CK450" s="233"/>
      <c r="CL450" s="233" t="str">
        <f>IF(Deník!$R450&lt;0,IF(Deník!$AC450=Statistika!$F$117,Deník!$R450,""),"")</f>
        <v/>
      </c>
      <c r="CM450" s="233" t="str">
        <f>IF(Deník!$R450&lt;0,IF(Deník!$AC450=Statistika!$F$118,Deník!$R450,""),"")</f>
        <v/>
      </c>
      <c r="CN450" s="233" t="str">
        <f>IF(Deník!$R450&lt;0,IF(Deník!$AC450=Statistika!$F$119,Deník!$R450,""),"")</f>
        <v/>
      </c>
      <c r="CO450" s="233" t="str">
        <f>IF(Deník!$R450&lt;0,IF(Deník!$AC450=Statistika!$F$120,Deník!$R450,""),"")</f>
        <v/>
      </c>
      <c r="CP450" s="233" t="str">
        <f>IF(Deník!$R450&lt;0,IF(Deník!$AC450=Statistika!$F$121,Deník!$R450,""),"")</f>
        <v/>
      </c>
      <c r="CQ450" s="233" t="str">
        <f>IF(Deník!$R450&lt;0,IF(Deník!$AC450=Statistika!$F$122,Deník!$R450,""),"")</f>
        <v/>
      </c>
      <c r="CR450" s="233" t="str">
        <f>IF(Deník!$R450&lt;0,IF(Deník!$AC450=Statistika!$F$123,Deník!$R450,""),"")</f>
        <v/>
      </c>
      <c r="CS450" s="233" t="str">
        <f>IF(Deník!$R450&lt;0,IF(Deník!$AC450=Statistika!$F$124,Deník!$R450,""),"")</f>
        <v/>
      </c>
      <c r="CT450" s="233" t="str">
        <f>IF(Deník!$R450&lt;0,IF(Deník!$AC450=Statistika!$F$125,Deník!$R450,""),"")</f>
        <v/>
      </c>
      <c r="CU450" s="233"/>
      <c r="CV450" s="233" t="str">
        <f>IF(Deník!$R450&lt;0,IF(Deník!$AD450=$CV$2,Deník!$R450,""),"")</f>
        <v/>
      </c>
      <c r="CW450" s="233" t="str">
        <f>IF(Deník!$R450&lt;0,IF(Deník!$AD450=$CW$2,Deník!$R450,""),"")</f>
        <v/>
      </c>
      <c r="CX450" s="233" t="str">
        <f>IF(Deník!$R450&lt;0,IF(Deník!$AD450=$CX$2,Deník!$R450,""),"")</f>
        <v/>
      </c>
      <c r="CY450" s="233" t="str">
        <f>IF(Deník!$R450&lt;0,IF(Deník!$AD450=$CY$2,Deník!$R450,""),"")</f>
        <v/>
      </c>
      <c r="CZ450" s="233" t="str">
        <f>IF(Deník!$R450&lt;0,IF(Deník!$AD450=$CZ$2,Deník!$R450,""),"")</f>
        <v/>
      </c>
      <c r="DL450" s="221">
        <f t="shared" si="18"/>
        <v>93847.029999999984</v>
      </c>
      <c r="DM450" s="220">
        <f t="shared" si="17"/>
        <v>-6.1529700000000132E-2</v>
      </c>
      <c r="DO450" s="50">
        <f>Deník!W451</f>
        <v>0</v>
      </c>
      <c r="DP450" s="102" t="str">
        <f>IF(AND(Deník!W451&gt;0),1,"")</f>
        <v/>
      </c>
      <c r="DQ450" s="102">
        <f>IF(AND(Deník!W451&lt;=0),1,"")</f>
        <v>1</v>
      </c>
      <c r="DR450" s="227"/>
      <c r="DS450" s="228"/>
      <c r="DT450" s="85"/>
      <c r="DU450" s="54">
        <f>IF(MONTH(Deník!$C450)=DU$2,Deník!$W450,"")</f>
        <v>0</v>
      </c>
      <c r="DV450" s="222" t="str">
        <f>IF(MONTH(Deník!$C450)=DV$2,Deník!$W450,"")</f>
        <v/>
      </c>
      <c r="DW450" s="222" t="str">
        <f>IF(MONTH(Deník!$C450)=DW$2,Deník!$W450,"")</f>
        <v/>
      </c>
      <c r="DX450" s="222" t="str">
        <f>IF(MONTH(Deník!$C450)=DX$2,Deník!$W450,"")</f>
        <v/>
      </c>
      <c r="DY450" s="222" t="str">
        <f>IF(MONTH(Deník!$C450)=DY$2,Deník!$W450,"")</f>
        <v/>
      </c>
      <c r="DZ450" s="222" t="str">
        <f>IF(MONTH(Deník!$C450)=DZ$2,Deník!$W450,"")</f>
        <v/>
      </c>
      <c r="EA450" s="222" t="str">
        <f>IF(MONTH(Deník!$C450)=EA$2,Deník!$W450,"")</f>
        <v/>
      </c>
      <c r="EB450" s="222" t="str">
        <f>IF(MONTH(Deník!$C450)=EB$2,Deník!$W450,"")</f>
        <v/>
      </c>
      <c r="EC450" s="222" t="str">
        <f>IF(MONTH(Deník!$C450)=EC$2,Deník!$W450,"")</f>
        <v/>
      </c>
      <c r="ED450" s="222" t="str">
        <f>IF(MONTH(Deník!$C450)=ED$2,Deník!$W450,"")</f>
        <v/>
      </c>
      <c r="EE450" s="222" t="str">
        <f>IF(MONTH(Deník!$C450)=EE$2,Deník!$W450,"")</f>
        <v/>
      </c>
      <c r="EF450" s="222" t="str">
        <f>IF(MONTH(Deník!$C450)=EF$2,Deník!$W450,"")</f>
        <v/>
      </c>
      <c r="EI450" s="600" t="str">
        <f>IF(Deník!$W450&lt;&gt;"",IF(Deník!$B450=Statistika!$F$63,Deník!$W450,""),"")</f>
        <v/>
      </c>
      <c r="EJ450" s="13" t="str">
        <f>IF(Deník!$W450&lt;&gt;"",IF(Deník!$B450=Statistika!$F$64,Deník!$W450,""),"")</f>
        <v/>
      </c>
      <c r="EK450" s="13" t="str">
        <f>IF(Deník!$W450&lt;&gt;"",IF(Deník!$B450=Statistika!$F$65,Deník!$W450,""),"")</f>
        <v/>
      </c>
      <c r="EL450" s="13" t="str">
        <f>IF(Deník!$W450&lt;&gt;"",IF(Deník!$B450=Statistika!$F$66,Deník!$W450,""),"")</f>
        <v/>
      </c>
      <c r="EM450" s="13" t="str">
        <f>IF(Deník!$W450&lt;&gt;"",IF(Deník!$B450=Statistika!$F$67,Deník!$W450,""),"")</f>
        <v/>
      </c>
      <c r="EN450" s="13" t="str">
        <f>IF(Deník!$W450&lt;&gt;"",IF(Deník!$B450=Statistika!$F$68,Deník!$W450,""),"")</f>
        <v/>
      </c>
      <c r="EO450" s="13" t="str">
        <f>IF(Deník!$W450&lt;&gt;"",IF(Deník!$B450=Statistika!$F$69,Deník!$W450,""),"")</f>
        <v/>
      </c>
      <c r="EP450" s="601" t="str">
        <f>IF(Deník!$W450&lt;&gt;"",IF(Deník!$B450=Statistika!$F$70,Deník!$W450,""),"")</f>
        <v/>
      </c>
      <c r="EQ450" s="90"/>
      <c r="ER450" s="63" t="str">
        <f>IF(Deník!$W450&lt;&gt;"",IF(Deník!$J450="L",Deník!$W450,""),"")</f>
        <v/>
      </c>
      <c r="ES450" s="13" t="str">
        <f>IF(Deník!$W450&lt;&gt;"",IF(Deník!$J450="S",Deník!$W450,""),"")</f>
        <v/>
      </c>
      <c r="ET450" s="95"/>
      <c r="EU450" s="88"/>
      <c r="EV450" s="63" t="str">
        <f>IF(WEEKDAY(Deník!$C450,2)=1,Deník!$W450,"")</f>
        <v/>
      </c>
      <c r="EW450" s="13" t="str">
        <f>IF(WEEKDAY(Deník!$C450,2)=2,Deník!$W450,"")</f>
        <v/>
      </c>
      <c r="EX450" s="13" t="str">
        <f>IF(WEEKDAY(Deník!$C450,2)=3,Deník!$W450,"")</f>
        <v/>
      </c>
      <c r="EY450" s="13" t="str">
        <f>IF(WEEKDAY(Deník!$C450,2)=4,Deník!$W450,"")</f>
        <v/>
      </c>
      <c r="EZ450" s="60" t="str">
        <f>IF(WEEKDAY(Deník!$C450,2)=5,Deník!$W450,"")</f>
        <v/>
      </c>
      <c r="FA450" s="99"/>
      <c r="FB450" s="100">
        <f>Deník!D450</f>
        <v>0</v>
      </c>
      <c r="FC450" s="63">
        <f>IF($FB450&lt;&gt;"",IF(AND($FB450&gt;=FC$2,$FB450&lt;=FC$3),Deník!$W450,""))</f>
        <v>0</v>
      </c>
      <c r="FD450" s="63" t="str">
        <f>IF($FB450&lt;&gt;"",IF(AND($FB450&gt;=FD$2,$FB450&lt;=FD$3),Deník!$W450,""))</f>
        <v/>
      </c>
      <c r="FE450" s="63" t="str">
        <f>IF($FB450&lt;&gt;"",IF(AND($FB450&gt;=FE$2,$FB450&lt;=FE$3),Deník!$W450,""))</f>
        <v/>
      </c>
      <c r="FF450" s="63" t="str">
        <f>IF($FB450&lt;&gt;"",IF(AND($FB450&gt;=FF$2,$FB450&lt;=FF$3),Deník!$W450,""))</f>
        <v/>
      </c>
      <c r="FG450" s="63" t="str">
        <f>IF($FB450&lt;&gt;"",IF(AND($FB450&gt;=FG$2,$FB450&lt;=FG$3),Deník!$W450,""))</f>
        <v/>
      </c>
      <c r="FH450" s="63" t="str">
        <f>IF($FB450&lt;&gt;"",IF(AND($FB450&gt;=FH$2,$FB450&lt;=FH$3),Deník!$W450,""))</f>
        <v/>
      </c>
      <c r="FI450" s="63" t="str">
        <f>IF($FB450&lt;&gt;"",IF(AND($FB450&gt;=FI$2,$FB450&lt;=FI$3),Deník!$W450,""))</f>
        <v/>
      </c>
      <c r="FJ450" s="63" t="str">
        <f>IF($FB450&lt;&gt;"",IF(AND($FB450&gt;=FJ$2,$FB450&lt;=FJ$3),Deník!$W450,""))</f>
        <v/>
      </c>
      <c r="FK450" s="63" t="str">
        <f>IF($FB450&lt;&gt;"",IF(AND($FB450&gt;=FK$2,$FB450&lt;=FK$3),Deník!$W450,""))</f>
        <v/>
      </c>
      <c r="FL450" s="63" t="str">
        <f>IF($FB450&lt;&gt;"",IF(AND($FB450&gt;=FL$2,$FB450&lt;=FL$3),Deník!$W450,""))</f>
        <v/>
      </c>
      <c r="FM450" s="63" t="str">
        <f>IF($FB450&lt;&gt;"",IF(AND($FB450&gt;=FM$2,$FB450&lt;=FM$3),Deník!$W450,""))</f>
        <v/>
      </c>
      <c r="FN450" s="13"/>
      <c r="FO450" s="20" t="str">
        <f>IF(Deník!$W450&gt;1,Deník!$W450,"")</f>
        <v/>
      </c>
      <c r="FP450" s="20" t="str">
        <f>IF(Deník!$W450&lt;0,Deník!$W450,"")</f>
        <v/>
      </c>
      <c r="FQ450" s="17"/>
      <c r="FS450" s="233"/>
      <c r="FT450" s="233" t="str">
        <f>IF(Deník!$W450&lt;&gt;"",IF(Deník!$Y450=Statistika!$F$78,Deník!$W450,""),"")</f>
        <v/>
      </c>
      <c r="FU450" s="233" t="str">
        <f>IF(Deník!$W450&lt;&gt;"",IF(Deník!$Y450=Statistika!$F$79,Deník!$W450,""),"")</f>
        <v/>
      </c>
      <c r="FV450" s="233" t="str">
        <f>IF(Deník!$W450&lt;&gt;"",IF(Deník!$Y450=Statistika!$F$80,Deník!$W450,""),"")</f>
        <v/>
      </c>
      <c r="FW450" s="233" t="str">
        <f>IF(Deník!$W450&lt;&gt;"",IF(Deník!$Y450=Statistika!$F$81,Deník!$W450,""),"")</f>
        <v/>
      </c>
      <c r="FX450" s="233" t="str">
        <f>IF(Deník!$W450&lt;&gt;"",IF(Deník!$Y450=Statistika!$F$82,Deník!$W450,""),"")</f>
        <v/>
      </c>
      <c r="FY450" s="233" t="str">
        <f>IF(Deník!$W450&lt;&gt;"",IF(Deník!$Y450=Statistika!$F$83,Deník!$W450,""),"")</f>
        <v/>
      </c>
      <c r="FZ450" s="233" t="str">
        <f>IF(Deník!$W450&lt;&gt;"",IF(Deník!$Y450=Statistika!$F$84,Deník!$W450,""),"")</f>
        <v/>
      </c>
      <c r="GA450" s="233" t="str">
        <f>IF(Deník!$W450&lt;&gt;"",IF(Deník!$Y450=Statistika!$F$85,Deník!$W450,""),"")</f>
        <v/>
      </c>
      <c r="GB450" s="233" t="str">
        <f>IF(Deník!$W450&lt;&gt;"",IF(Deník!$Y450=Statistika!$F$86,Deník!$W450,""),"")</f>
        <v/>
      </c>
      <c r="GC450" s="233" t="str">
        <f>IF(Deník!$W450&lt;&gt;"",IF(Deník!$Y450=Statistika!$F$87,Deník!$W450,""),"")</f>
        <v/>
      </c>
      <c r="GD450" s="233" t="str">
        <f>IF(Deník!$W450&lt;&gt;"",IF(Deník!$Y450=Statistika!$F$88,Deník!$W450,""),"")</f>
        <v/>
      </c>
      <c r="GE450" s="233" t="str">
        <f>IF(Deník!$W450&lt;&gt;"",IF(Deník!$Y450=Statistika!$F$89,Deník!$W450,""),"")</f>
        <v/>
      </c>
      <c r="GF450" s="233" t="str">
        <f>IF(Deník!$W450&lt;&gt;"",IF(Deník!$Y450=Statistika!$F$90,Deník!$W450,""),"")</f>
        <v/>
      </c>
      <c r="GG450" s="233" t="str">
        <f>IF(Deník!$W450&lt;&gt;"",IF(Deník!$Y450=Statistika!$F$91,Deník!$W450,""),"")</f>
        <v/>
      </c>
      <c r="GH450" s="233"/>
      <c r="GI450" s="233" t="str">
        <f>IF(Deník!$W450&lt;&gt;"",IF(Deník!$AB450=Statistika!$L$100,Deník!$W450,""),"")</f>
        <v/>
      </c>
      <c r="GJ450" s="233" t="str">
        <f>IF(Deník!$W450&lt;&gt;"",IF(Deník!$AB450=Statistika!$L$101,Deník!$W450,""),"")</f>
        <v/>
      </c>
      <c r="GK450" s="233" t="str">
        <f>IF(Deník!$W450&lt;&gt;"",IF(Deník!$AB450=Statistika!$L$102,Deník!$W450,""),"")</f>
        <v/>
      </c>
      <c r="GL450" s="233" t="str">
        <f>IF(Deník!$W450&lt;&gt;"",IF(Deník!$AB450=Statistika!$L$103,Deník!$W450,""),"")</f>
        <v/>
      </c>
      <c r="GM450" s="233" t="str">
        <f>IF(Deník!$W450&lt;&gt;"",IF(Deník!$AB450=Statistika!$L$104,Deník!$W450,""),"")</f>
        <v/>
      </c>
      <c r="GN450" s="233" t="str">
        <f>IF(Deník!$W450&lt;&gt;"",IF(Deník!$AB450=Statistika!$L$105,Deník!$W450,""),"")</f>
        <v/>
      </c>
      <c r="GO450" s="233" t="str">
        <f>IF(Deník!$W450&lt;&gt;"",IF(Deník!$AB450=Statistika!$L$106,Deník!$W450,""),"")</f>
        <v/>
      </c>
      <c r="GP450" s="233" t="str">
        <f>IF(Deník!$W450&lt;&gt;"",IF(Deník!$AB450=Statistika!$L$107,Deník!$W450,""),"")</f>
        <v/>
      </c>
      <c r="GQ450" s="233" t="str">
        <f>IF(Deník!$W450&lt;&gt;"",IF(Deník!$AB450=Statistika!$L$108,Deník!$W450,""),"")</f>
        <v/>
      </c>
      <c r="GS450" s="233" t="str">
        <f>IF(Deník!$W450&lt;0,IF(Deník!$AC450=Statistika!$F$117,Deník!$W450,""),"")</f>
        <v/>
      </c>
      <c r="GT450" s="233" t="str">
        <f>IF(Deník!$W450&lt;0,IF(Deník!$AC450=Statistika!$F$118,Deník!$W450,""),"")</f>
        <v/>
      </c>
      <c r="GU450" s="233" t="str">
        <f>IF(Deník!$W450&lt;0,IF(Deník!$AC450=Statistika!$F$119,Deník!$W450,""),"")</f>
        <v/>
      </c>
      <c r="GV450" s="233" t="str">
        <f>IF(Deník!$W450&lt;0,IF(Deník!$AC450=Statistika!$F$120,Deník!$W450,""),"")</f>
        <v/>
      </c>
      <c r="GW450" s="233" t="str">
        <f>IF(Deník!$W450&lt;0,IF(Deník!$AC450=Statistika!$F$121,Deník!$W450,""),"")</f>
        <v/>
      </c>
      <c r="GX450" s="233" t="str">
        <f>IF(Deník!$W450&lt;0,IF(Deník!$AC450=Statistika!$F$122,Deník!$W450,""),"")</f>
        <v/>
      </c>
      <c r="GY450" s="233" t="str">
        <f>IF(Deník!$W450&lt;0,IF(Deník!$AC450=Statistika!$F$123,Deník!$W450,""),"")</f>
        <v/>
      </c>
      <c r="GZ450" s="233" t="str">
        <f>IF(Deník!$W450&lt;0,IF(Deník!$AC450=Statistika!$F$124,Deník!$W450,""),"")</f>
        <v/>
      </c>
      <c r="HA450" s="233" t="str">
        <f>IF(Deník!$W450&lt;0,IF(Deník!$AC450=Statistika!$F$125,Deník!$W450,""),"")</f>
        <v/>
      </c>
      <c r="HC450" s="233" t="str">
        <f>IF(Deník!$W450&lt;0,IF(Deník!$AD450=Statistika!$F$133,Deník!$W450,""),"")</f>
        <v/>
      </c>
      <c r="HD450" s="233" t="str">
        <f>IF(Deník!$W450&lt;0,IF(Deník!$AD450=Statistika!$F$134,Deník!$W450,""),"")</f>
        <v/>
      </c>
      <c r="HE450" s="233" t="str">
        <f>IF(Deník!$W450&lt;0,IF(Deník!$AD450=Statistika!$F$135,Deník!$W450,""),"")</f>
        <v/>
      </c>
      <c r="HF450" s="233" t="str">
        <f>IF(Deník!$W450&lt;0,IF(Deník!$AD450=Statistika!$F$136,Deník!$W450,""),"")</f>
        <v/>
      </c>
      <c r="HG450" s="233" t="str">
        <f>IF(Deník!$W450&lt;0,IF(Deník!$AD450=Statistika!$F$137,Deník!$W450,""),"")</f>
        <v/>
      </c>
      <c r="ID450" s="8">
        <f>Tabulka4[[#This Row],[Sloupec3]]</f>
        <v>0</v>
      </c>
      <c r="IE450" s="17" t="str">
        <f>IF(AND([1]Deník!$C450&gt;='[1]Měsíční shrnutí'!$D$1,[1]Deník!$C450&lt;='[1]Měsíční shrnutí'!$F$1),[1]Deník!$X450,"")</f>
        <v/>
      </c>
    </row>
    <row r="451" spans="1:239">
      <c r="A451" s="8">
        <f>Deník!C452</f>
        <v>0</v>
      </c>
      <c r="B451" s="50" t="str">
        <f>Deník!R452</f>
        <v/>
      </c>
      <c r="C451" s="102" t="str">
        <f>IF(AND(Deník!R452&gt;1,Deník!R452&lt;&gt;""),1,"")</f>
        <v/>
      </c>
      <c r="D451" s="102" t="str">
        <f>IF(AND(Deník!R452&lt;=0,Deník!R452&lt;&gt;""),1,"")</f>
        <v/>
      </c>
      <c r="E451" s="103" t="str">
        <f>IF(AND(Deník!R452&gt;=0,Deník!R452&lt;=1),1,"")</f>
        <v/>
      </c>
      <c r="F451" s="79" t="str">
        <f>IF(Deník!R452&lt;&gt;"",Deník!R452+F450,"")</f>
        <v/>
      </c>
      <c r="G451" s="85"/>
      <c r="H451" s="54" t="str">
        <f>IF(MONTH(Deník!$C451)=H$2,IF(AND(Deník!$R451&gt;=0,Deník!$R451&lt;=1),"BE",Deník!$R451),"")</f>
        <v/>
      </c>
      <c r="I451" s="11" t="str">
        <f>IF(MONTH(Deník!$C451)=I$2,IF(AND(Deník!$R451&gt;=0,Deník!$R451&lt;=1),"BE",Deník!$R451),"")</f>
        <v/>
      </c>
      <c r="J451" s="11" t="str">
        <f>IF(MONTH(Deník!$C451)=J$2,IF(AND(Deník!$R451&gt;=0,Deník!$R451&lt;=1),"BE",Deník!$R451),"")</f>
        <v/>
      </c>
      <c r="K451" s="11" t="str">
        <f>IF(MONTH(Deník!$C451)=K$2,IF(AND(Deník!$R451&gt;=0,Deník!$R451&lt;=1),"BE",Deník!$R451),"")</f>
        <v/>
      </c>
      <c r="L451" s="11" t="str">
        <f>IF(MONTH(Deník!$C451)=L$2,IF(AND(Deník!$R451&gt;=0,Deník!$R451&lt;=1),"BE",Deník!$R451),"")</f>
        <v/>
      </c>
      <c r="M451" s="11" t="str">
        <f>IF(MONTH(Deník!$C451)=M$2,IF(AND(Deník!$R451&gt;=0,Deník!$R451&lt;=1),"BE",Deník!$R451),"")</f>
        <v/>
      </c>
      <c r="N451" s="11" t="str">
        <f>IF(MONTH(Deník!$C451)=N$2,IF(AND(Deník!$R451&gt;=0,Deník!$R451&lt;=1),"BE",Deník!$R451),"")</f>
        <v/>
      </c>
      <c r="O451" s="11" t="str">
        <f>IF(MONTH(Deník!$C451)=O$2,IF(AND(Deník!$R451&gt;=0,Deník!$R451&lt;=1),"BE",Deník!$R451),"")</f>
        <v/>
      </c>
      <c r="P451" s="11" t="str">
        <f>IF(MONTH(Deník!$C451)=P$2,IF(AND(Deník!$R451&gt;=0,Deník!$R451&lt;=1),"BE",Deník!$R451),"")</f>
        <v/>
      </c>
      <c r="Q451" s="11" t="str">
        <f>IF(MONTH(Deník!$C451)=Q$2,IF(AND(Deník!$R451&gt;=0,Deník!$R451&lt;=1),"BE",Deník!$R451),"")</f>
        <v/>
      </c>
      <c r="R451" s="11" t="str">
        <f>IF(MONTH(Deník!$C451)=R$2,IF(AND(Deník!$R451&gt;=0,Deník!$R451&lt;=1),"BE",Deník!$R451),"")</f>
        <v/>
      </c>
      <c r="S451" s="57" t="str">
        <f>IF(MONTH(Deník!$C451)=S$2,IF(AND(Deník!$R451&gt;=0,Deník!$R451&lt;=1),"BE",Deník!$R451),"")</f>
        <v/>
      </c>
      <c r="U451" s="12"/>
      <c r="V451" s="12"/>
      <c r="X451" s="600" t="str">
        <f>IF(Deník!$R451&lt;&gt;"",IF(Deník!$B451=Statistika!$F$63,IF(AND(Deník!$R451&gt;=0,Deník!$R451&lt;=1),"BE",Deník!$R451),""),"")</f>
        <v/>
      </c>
      <c r="Y451" s="13" t="str">
        <f>IF(Deník!$R451&lt;&gt;"",IF(Deník!$B451=Statistika!$F$64,IF(AND(Deník!$R451&gt;=0,Deník!$R451&lt;=1),"BE",Deník!$R451),""),"")</f>
        <v/>
      </c>
      <c r="Z451" s="13" t="str">
        <f>IF(Deník!$R451&lt;&gt;"",IF(Deník!$B451=Statistika!$F$65,IF(AND(Deník!$R451&gt;=0,Deník!$R451&lt;=1),"BE",Deník!$R451),""),"")</f>
        <v/>
      </c>
      <c r="AA451" s="13" t="str">
        <f>IF(Deník!$R451&lt;&gt;"",IF(Deník!$B451=Statistika!$F$66,IF(AND(Deník!$R451&gt;=0,Deník!$R451&lt;=1),"BE",Deník!$R451),""),"")</f>
        <v/>
      </c>
      <c r="AB451" s="13" t="str">
        <f>IF(Deník!$R451&lt;&gt;"",IF(Deník!$B451=Statistika!$F$67,IF(AND(Deník!$R451&gt;=0,Deník!$R451&lt;=1),"BE",Deník!$R451),""),"")</f>
        <v/>
      </c>
      <c r="AC451" s="13" t="str">
        <f>IF(Deník!$R451&lt;&gt;"",IF(Deník!$B451=Statistika!$F$68,IF(AND(Deník!$R451&gt;=0,Deník!$R451&lt;=1),"BE",Deník!$R451),""),"")</f>
        <v/>
      </c>
      <c r="AD451" s="13" t="str">
        <f>IF(Deník!$R451&lt;&gt;"",IF(Deník!$B451=Statistika!$F$69,IF(AND(Deník!$R451&gt;=0,Deník!$R451&lt;=1),"BE",Deník!$R451),""),"")</f>
        <v/>
      </c>
      <c r="AE451" s="601" t="str">
        <f>IF(Deník!$R451&lt;&gt;"",IF(Deník!$B451=Statistika!$F$70,IF(AND(Deník!$R451&gt;=0,Deník!$R451&lt;=1),"BE",Deník!$R451),""),"")</f>
        <v/>
      </c>
      <c r="AF451" s="90"/>
      <c r="AG451" s="63" t="str">
        <f>IF(Deník!$R451&lt;&gt;"",IF(Deník!$J451="L",IF(AND(Deník!$R451&gt;=0,Deník!$R451&lt;=1),"BE",Deník!$R451),""),"")</f>
        <v/>
      </c>
      <c r="AH451" s="13" t="str">
        <f>IF(Deník!$R451&lt;&gt;"",IF(Deník!$J451="S",IF(AND(Deník!$R451&gt;=0,Deník!$R451&lt;=1),"BE",Deník!$R451),""),"")</f>
        <v/>
      </c>
      <c r="AI451" s="95"/>
      <c r="AJ451" s="71" t="str">
        <f>IF(Deník!N452&lt;&gt;"",Deník!N452*-1,"")</f>
        <v/>
      </c>
      <c r="AK451" s="88"/>
      <c r="AL451" s="63" t="str">
        <f>IF(WEEKDAY(Deník!$C451,2)=1,IF(AND(Deník!$R451&gt;=0,Deník!$R451&lt;=1),"BE",Deník!$R451),"")</f>
        <v/>
      </c>
      <c r="AM451" s="13" t="str">
        <f>IF(WEEKDAY(Deník!$C451,2)=2,IF(AND(Deník!$R451&gt;=0,Deník!$R451&lt;=1),"BE",Deník!$R451),"")</f>
        <v/>
      </c>
      <c r="AN451" s="13" t="str">
        <f>IF(WEEKDAY(Deník!$C451,2)=3,IF(AND(Deník!$R451&gt;=0,Deník!$R451&lt;=1),"BE",Deník!$R451),"")</f>
        <v/>
      </c>
      <c r="AO451" s="13" t="str">
        <f>IF(WEEKDAY(Deník!$C451,2)=4,IF(AND(Deník!$R451&gt;=0,Deník!$R451&lt;=1),"BE",Deník!$R451),"")</f>
        <v/>
      </c>
      <c r="AP451" s="60" t="str">
        <f>IF(WEEKDAY(Deník!$C451,2)=5,IF(AND(Deník!$R451&gt;=0,Deník!$R451&lt;=1),"BE",Deník!$R451),"")</f>
        <v/>
      </c>
      <c r="AQ451" s="99"/>
      <c r="AR451" s="100">
        <f>Deník!D451</f>
        <v>0</v>
      </c>
      <c r="AS451" s="63" t="str">
        <f>IF(Deník!$D451&lt;&gt;"",IF(AND(Deník!$D451&gt;=AS$2,Deník!$D451&lt;=AS$3),IF(AND(Deník!$R451&gt;=0,Deník!$R451&lt;=1),"BE",Deník!$R451),""),"")</f>
        <v/>
      </c>
      <c r="AT451" s="63" t="str">
        <f>IF(Deník!$D451&lt;&gt;"",IF(AND(Deník!$D451&gt;=AT$2,Deník!$D451&lt;=AT$3),IF(AND(Deník!$R451&gt;=0,Deník!$R451&lt;=1),"BE",Deník!$R451),""),"")</f>
        <v/>
      </c>
      <c r="AU451" s="63" t="str">
        <f>IF(Deník!$D451&lt;&gt;"",IF(AND(Deník!$D451&gt;=AU$2,Deník!$D451&lt;=AU$3),IF(AND(Deník!$R451&gt;=0,Deník!$R451&lt;=1),"BE",Deník!$R451),""),"")</f>
        <v/>
      </c>
      <c r="AV451" s="63" t="str">
        <f>IF(Deník!$D451&lt;&gt;"",IF(AND(Deník!$D451&gt;=AV$2,Deník!$D451&lt;=AV$3),IF(AND(Deník!$R451&gt;=0,Deník!$R451&lt;=1),"BE",Deník!$R451),""),"")</f>
        <v/>
      </c>
      <c r="AW451" s="63" t="str">
        <f>IF(Deník!$D451&lt;&gt;"",IF(AND(Deník!$D451&gt;=AW$2,Deník!$D451&lt;=AW$3),IF(AND(Deník!$R451&gt;=0,Deník!$R451&lt;=1),"BE",Deník!$R451),""),"")</f>
        <v/>
      </c>
      <c r="AX451" s="63" t="str">
        <f>IF(Deník!$D451&lt;&gt;"",IF(AND(Deník!$D451&gt;=AX$2,Deník!$D451&lt;=AX$3),IF(AND(Deník!$R451&gt;=0,Deník!$R451&lt;=1),"BE",Deník!$R451),""),"")</f>
        <v/>
      </c>
      <c r="AY451" s="63" t="str">
        <f>IF(Deník!$D451&lt;&gt;"",IF(AND(Deník!$D451&gt;=AY$2,Deník!$D451&lt;=AY$3),IF(AND(Deník!$R451&gt;=0,Deník!$R451&lt;=1),"BE",Deník!$R451),""),"")</f>
        <v/>
      </c>
      <c r="AZ451" s="63" t="str">
        <f>IF(Deník!$D451&lt;&gt;"",IF(AND(Deník!$D451&gt;=AZ$2,Deník!$D451&lt;=AZ$3),IF(AND(Deník!$R451&gt;=0,Deník!$R451&lt;=1),"BE",Deník!$R451),""),"")</f>
        <v/>
      </c>
      <c r="BA451" s="63" t="str">
        <f>IF(Deník!$D451&lt;&gt;"",IF(AND(Deník!$D451&gt;=BA$2,Deník!$D451&lt;=BA$3),IF(AND(Deník!$R451&gt;=0,Deník!$R451&lt;=1),"BE",Deník!$R451),""),"")</f>
        <v/>
      </c>
      <c r="BB451" s="63" t="str">
        <f>IF(Deník!$D451&lt;&gt;"",IF(AND(Deník!$D451&gt;=BB$2,Deník!$D451&lt;=BB$3),IF(AND(Deník!$R451&gt;=0,Deník!$R451&lt;=1),"BE",Deník!$R451),""),"")</f>
        <v/>
      </c>
      <c r="BC451" s="71" t="str">
        <f>IF(Deník!$D451&lt;&gt;"",IF(AND(Deník!$D451&gt;=BC$2,Deník!$D451&lt;=BC$3),IF(AND(Deník!$R451&gt;=0,Deník!$R451&lt;=1),"BE",Deník!$R451),""),"")</f>
        <v/>
      </c>
      <c r="BD451" s="20" t="str">
        <f>IF(Deník!$J452="S",(Deník!$M452-Deník!$K452),IF(Deník!$J452="L",(Deník!$K452-Deník!$M452),""))</f>
        <v/>
      </c>
      <c r="BE451" s="20" t="str">
        <f>IF(Deník!$J452="S",(Deník!$K452-Deník!$O452),IF(Deník!$J452="L",(Deník!$O452-Deník!$K452),""))</f>
        <v/>
      </c>
      <c r="BF451" s="20" t="str">
        <f>IF(Deník!$J452="S",(Deník!$K452-Deník!$L452),IF(Deník!$J452="L",(Deník!$L452-Deník!$K452),""))</f>
        <v/>
      </c>
      <c r="BG451" s="20" t="str">
        <f>IF(Deník!$J452="S",(Deník!$K452-Deník!$S452),IF(Deník!$J452="L",(Deník!$S452-Deník!$K452),""))</f>
        <v/>
      </c>
      <c r="BH451" s="20" t="str">
        <f>IF(Deník!$J452="S",(Deník!$K452-Deník!$U452),IF(Deník!$J452="L",(Deník!$U452-Deník!$K452),""))</f>
        <v/>
      </c>
      <c r="BI451" s="20" t="str">
        <f>IF(Deník!$R451&gt;1,Deník!$R451,"")</f>
        <v/>
      </c>
      <c r="BJ451" s="20" t="str">
        <f>IF(Deník!$R451&lt;0,Deník!$R451,"")</f>
        <v/>
      </c>
      <c r="BK451" s="17"/>
      <c r="BM451" s="233" t="str">
        <f>IF(Deník!$R451&lt;&gt;"",IF(Deník!$Y451=Statistika!$F$78,IF(AND(Deník!$R451&gt;=0,Deník!$R451&lt;=1),"BE",Deník!$R451),""),"")</f>
        <v/>
      </c>
      <c r="BN451" s="233" t="str">
        <f>IF(Deník!$R451&lt;&gt;"",IF(Deník!$Y451=Statistika!$F$79,IF(AND(Deník!$R451&gt;=0,Deník!$R451&lt;=1),"BE",Deník!$R451),""),"")</f>
        <v/>
      </c>
      <c r="BO451" s="233" t="str">
        <f>IF(Deník!$R451&lt;&gt;"",IF(Deník!$Y451=Statistika!$F$80,IF(AND(Deník!$R451&gt;=0,Deník!$R451&lt;=1),"BE",Deník!$R451),""),"")</f>
        <v/>
      </c>
      <c r="BP451" s="233" t="str">
        <f>IF(Deník!$R451&lt;&gt;"",IF(Deník!$Y451=Statistika!$F$81,IF(AND(Deník!$R451&gt;=0,Deník!$R451&lt;=1),"BE",Deník!$R451),""),"")</f>
        <v/>
      </c>
      <c r="BQ451" s="233" t="str">
        <f>IF(Deník!$R451&lt;&gt;"",IF(Deník!$Y451=Statistika!$F$82,IF(AND(Deník!$R451&gt;=0,Deník!$R451&lt;=1),"BE",Deník!$R451),""),"")</f>
        <v/>
      </c>
      <c r="BR451" s="233" t="str">
        <f>IF(Deník!$R451&lt;&gt;"",IF(Deník!$Y451=Statistika!$F$83,IF(AND(Deník!$R451&gt;=0,Deník!$R451&lt;=1),"BE",Deník!$R451),""),"")</f>
        <v/>
      </c>
      <c r="BS451" s="233" t="str">
        <f>IF(Deník!$R451&lt;&gt;"",IF(Deník!$Y451=Statistika!$F$84,IF(AND(Deník!$R451&gt;=0,Deník!$R451&lt;=1),"BE",Deník!$R451),""),"")</f>
        <v/>
      </c>
      <c r="BT451" s="233" t="str">
        <f>IF(Deník!$R451&lt;&gt;"",IF(Deník!$Y451=Statistika!$F$85,IF(AND(Deník!$R451&gt;=0,Deník!$R451&lt;=1),"BE",Deník!$R451),""),"")</f>
        <v/>
      </c>
      <c r="BU451" s="233" t="str">
        <f>IF(Deník!$R451&lt;&gt;"",IF(Deník!$Y451=Statistika!$F$86,IF(AND(Deník!$R451&gt;=0,Deník!$R451&lt;=1),"BE",Deník!$R451),""),"")</f>
        <v/>
      </c>
      <c r="BV451" s="233" t="str">
        <f>IF(Deník!$R451&lt;&gt;"",IF(Deník!$Y451=Statistika!$F$87,IF(AND(Deník!$R451&gt;=0,Deník!$R451&lt;=1),"BE",Deník!$R451),""),"")</f>
        <v/>
      </c>
      <c r="BW451" s="233" t="str">
        <f>IF(Deník!$R451&lt;&gt;"",IF(Deník!$Y451=Statistika!$F$88,IF(AND(Deník!$R451&gt;=0,Deník!$R451&lt;=1),"BE",Deník!$R451),""),"")</f>
        <v/>
      </c>
      <c r="BX451" s="233" t="str">
        <f>IF(Deník!$R451&lt;&gt;"",IF(Deník!$Y451=Statistika!$F$89,IF(AND(Deník!$R451&gt;=0,Deník!$R451&lt;=1),"BE",Deník!$R451),""),"")</f>
        <v/>
      </c>
      <c r="BY451" s="233" t="str">
        <f>IF(Deník!$R451&lt;&gt;"",IF(Deník!$Y451=Statistika!$F$90,IF(AND(Deník!$R451&gt;=0,Deník!$R451&lt;=1),"BE",Deník!$R451),""),"")</f>
        <v/>
      </c>
      <c r="BZ451" s="233" t="str">
        <f>IF(Deník!$R451&lt;&gt;"",IF(Deník!$Y451=Statistika!$F$91,IF(AND(Deník!$R451&gt;=0,Deník!$R451&lt;=1),"BE",Deník!$R451),""),"")</f>
        <v/>
      </c>
      <c r="CA451" s="233"/>
      <c r="CB451" s="233" t="str">
        <f>IF(Deník!$R451&lt;&gt;"",IF(Deník!$AB451="SL",IF(AND(Deník!$R451&gt;=0,Deník!$R451&lt;=1),"BE",Deník!$R451),""),"")</f>
        <v/>
      </c>
      <c r="CC451" s="233" t="str">
        <f>IF(Deník!$R451&lt;&gt;"",IF(Deník!$AB451="BE10",IF(AND(Deník!$R451&gt;=0,Deník!$R451&lt;=1),"BE",Deník!$R451),""),"")</f>
        <v/>
      </c>
      <c r="CD451" s="233" t="str">
        <f>IF(Deník!$R451&lt;&gt;"",IF(Deník!$AB451="BE15",IF(AND(Deník!$R451&gt;=0,Deník!$R451&lt;=1),"BE",Deník!$R451),""),"")</f>
        <v/>
      </c>
      <c r="CE451" s="233" t="str">
        <f>IF(Deník!$R451&lt;&gt;"",IF(Deník!$AB451="BE20",IF(AND(Deník!$R451&gt;=0,Deník!$R451&lt;=1),"BE",Deník!$R451),""),"")</f>
        <v/>
      </c>
      <c r="CF451" s="233" t="str">
        <f>IF(Deník!$R451&lt;&gt;"",IF(Deník!$AB451="TP1",IF(AND(Deník!$R451&gt;=0,Deník!$R451&lt;=1),"BE",Deník!$R451),""),"")</f>
        <v/>
      </c>
      <c r="CG451" s="233" t="str">
        <f>IF(Deník!$R451&lt;&gt;"",IF(Deník!$AB451="TP2",IF(AND(Deník!$R451&gt;=0,Deník!$R451&lt;=1),"BE",Deník!$R451),""),"")</f>
        <v/>
      </c>
      <c r="CH451" s="233" t="str">
        <f>IF(Deník!$R451&lt;&gt;"",IF(Deník!$AB451="TP3",IF(AND(Deník!$R451&gt;=0,Deník!$R451&lt;=1),"BE",Deník!$R451),""),"")</f>
        <v/>
      </c>
      <c r="CI451" s="233" t="str">
        <f>IF(Deník!$R451&lt;&gt;"",IF(Deník!$AB451="Trailing SL",IF(AND(Deník!$R451&gt;=0,Deník!$R451&lt;=1),"BE",Deník!$R451),""),"")</f>
        <v/>
      </c>
      <c r="CJ451" s="233" t="str">
        <f>IF(Deník!$R451&lt;&gt;"",IF(Deník!$AB451="Manual",IF(AND(Deník!$R451&gt;=0,Deník!$R451&lt;=1),"BE",Deník!$R451),""),"")</f>
        <v/>
      </c>
      <c r="CK451" s="233"/>
      <c r="CL451" s="233" t="str">
        <f>IF(Deník!$R451&lt;0,IF(Deník!$AC451=Statistika!$F$117,Deník!$R451,""),"")</f>
        <v/>
      </c>
      <c r="CM451" s="233" t="str">
        <f>IF(Deník!$R451&lt;0,IF(Deník!$AC451=Statistika!$F$118,Deník!$R451,""),"")</f>
        <v/>
      </c>
      <c r="CN451" s="233" t="str">
        <f>IF(Deník!$R451&lt;0,IF(Deník!$AC451=Statistika!$F$119,Deník!$R451,""),"")</f>
        <v/>
      </c>
      <c r="CO451" s="233" t="str">
        <f>IF(Deník!$R451&lt;0,IF(Deník!$AC451=Statistika!$F$120,Deník!$R451,""),"")</f>
        <v/>
      </c>
      <c r="CP451" s="233" t="str">
        <f>IF(Deník!$R451&lt;0,IF(Deník!$AC451=Statistika!$F$121,Deník!$R451,""),"")</f>
        <v/>
      </c>
      <c r="CQ451" s="233" t="str">
        <f>IF(Deník!$R451&lt;0,IF(Deník!$AC451=Statistika!$F$122,Deník!$R451,""),"")</f>
        <v/>
      </c>
      <c r="CR451" s="233" t="str">
        <f>IF(Deník!$R451&lt;0,IF(Deník!$AC451=Statistika!$F$123,Deník!$R451,""),"")</f>
        <v/>
      </c>
      <c r="CS451" s="233" t="str">
        <f>IF(Deník!$R451&lt;0,IF(Deník!$AC451=Statistika!$F$124,Deník!$R451,""),"")</f>
        <v/>
      </c>
      <c r="CT451" s="233" t="str">
        <f>IF(Deník!$R451&lt;0,IF(Deník!$AC451=Statistika!$F$125,Deník!$R451,""),"")</f>
        <v/>
      </c>
      <c r="CU451" s="233"/>
      <c r="CV451" s="233" t="str">
        <f>IF(Deník!$R451&lt;0,IF(Deník!$AD451=$CV$2,Deník!$R451,""),"")</f>
        <v/>
      </c>
      <c r="CW451" s="233" t="str">
        <f>IF(Deník!$R451&lt;0,IF(Deník!$AD451=$CW$2,Deník!$R451,""),"")</f>
        <v/>
      </c>
      <c r="CX451" s="233" t="str">
        <f>IF(Deník!$R451&lt;0,IF(Deník!$AD451=$CX$2,Deník!$R451,""),"")</f>
        <v/>
      </c>
      <c r="CY451" s="233" t="str">
        <f>IF(Deník!$R451&lt;0,IF(Deník!$AD451=$CY$2,Deník!$R451,""),"")</f>
        <v/>
      </c>
      <c r="CZ451" s="233" t="str">
        <f>IF(Deník!$R451&lt;0,IF(Deník!$AD451=$CZ$2,Deník!$R451,""),"")</f>
        <v/>
      </c>
      <c r="DL451" s="221">
        <f t="shared" si="18"/>
        <v>93847.029999999984</v>
      </c>
      <c r="DM451" s="220">
        <f t="shared" si="17"/>
        <v>-6.1529700000000132E-2</v>
      </c>
      <c r="DO451" s="50">
        <f>Deník!W452</f>
        <v>0</v>
      </c>
      <c r="DP451" s="102" t="str">
        <f>IF(AND(Deník!W452&gt;0),1,"")</f>
        <v/>
      </c>
      <c r="DQ451" s="102">
        <f>IF(AND(Deník!W452&lt;=0),1,"")</f>
        <v>1</v>
      </c>
      <c r="DR451" s="227"/>
      <c r="DS451" s="228"/>
      <c r="DT451" s="85"/>
      <c r="DU451" s="54">
        <f>IF(MONTH(Deník!$C451)=DU$2,Deník!$W451,"")</f>
        <v>0</v>
      </c>
      <c r="DV451" s="222" t="str">
        <f>IF(MONTH(Deník!$C451)=DV$2,Deník!$W451,"")</f>
        <v/>
      </c>
      <c r="DW451" s="222" t="str">
        <f>IF(MONTH(Deník!$C451)=DW$2,Deník!$W451,"")</f>
        <v/>
      </c>
      <c r="DX451" s="222" t="str">
        <f>IF(MONTH(Deník!$C451)=DX$2,Deník!$W451,"")</f>
        <v/>
      </c>
      <c r="DY451" s="222" t="str">
        <f>IF(MONTH(Deník!$C451)=DY$2,Deník!$W451,"")</f>
        <v/>
      </c>
      <c r="DZ451" s="222" t="str">
        <f>IF(MONTH(Deník!$C451)=DZ$2,Deník!$W451,"")</f>
        <v/>
      </c>
      <c r="EA451" s="222" t="str">
        <f>IF(MONTH(Deník!$C451)=EA$2,Deník!$W451,"")</f>
        <v/>
      </c>
      <c r="EB451" s="222" t="str">
        <f>IF(MONTH(Deník!$C451)=EB$2,Deník!$W451,"")</f>
        <v/>
      </c>
      <c r="EC451" s="222" t="str">
        <f>IF(MONTH(Deník!$C451)=EC$2,Deník!$W451,"")</f>
        <v/>
      </c>
      <c r="ED451" s="222" t="str">
        <f>IF(MONTH(Deník!$C451)=ED$2,Deník!$W451,"")</f>
        <v/>
      </c>
      <c r="EE451" s="222" t="str">
        <f>IF(MONTH(Deník!$C451)=EE$2,Deník!$W451,"")</f>
        <v/>
      </c>
      <c r="EF451" s="222" t="str">
        <f>IF(MONTH(Deník!$C451)=EF$2,Deník!$W451,"")</f>
        <v/>
      </c>
      <c r="EI451" s="600" t="str">
        <f>IF(Deník!$W451&lt;&gt;"",IF(Deník!$B451=Statistika!$F$63,Deník!$W451,""),"")</f>
        <v/>
      </c>
      <c r="EJ451" s="13" t="str">
        <f>IF(Deník!$W451&lt;&gt;"",IF(Deník!$B451=Statistika!$F$64,Deník!$W451,""),"")</f>
        <v/>
      </c>
      <c r="EK451" s="13" t="str">
        <f>IF(Deník!$W451&lt;&gt;"",IF(Deník!$B451=Statistika!$F$65,Deník!$W451,""),"")</f>
        <v/>
      </c>
      <c r="EL451" s="13" t="str">
        <f>IF(Deník!$W451&lt;&gt;"",IF(Deník!$B451=Statistika!$F$66,Deník!$W451,""),"")</f>
        <v/>
      </c>
      <c r="EM451" s="13" t="str">
        <f>IF(Deník!$W451&lt;&gt;"",IF(Deník!$B451=Statistika!$F$67,Deník!$W451,""),"")</f>
        <v/>
      </c>
      <c r="EN451" s="13" t="str">
        <f>IF(Deník!$W451&lt;&gt;"",IF(Deník!$B451=Statistika!$F$68,Deník!$W451,""),"")</f>
        <v/>
      </c>
      <c r="EO451" s="13" t="str">
        <f>IF(Deník!$W451&lt;&gt;"",IF(Deník!$B451=Statistika!$F$69,Deník!$W451,""),"")</f>
        <v/>
      </c>
      <c r="EP451" s="601" t="str">
        <f>IF(Deník!$W451&lt;&gt;"",IF(Deník!$B451=Statistika!$F$70,Deník!$W451,""),"")</f>
        <v/>
      </c>
      <c r="EQ451" s="90"/>
      <c r="ER451" s="63" t="str">
        <f>IF(Deník!$W451&lt;&gt;"",IF(Deník!$J451="L",Deník!$W451,""),"")</f>
        <v/>
      </c>
      <c r="ES451" s="13" t="str">
        <f>IF(Deník!$W451&lt;&gt;"",IF(Deník!$J451="S",Deník!$W451,""),"")</f>
        <v/>
      </c>
      <c r="ET451" s="95"/>
      <c r="EU451" s="88"/>
      <c r="EV451" s="63" t="str">
        <f>IF(WEEKDAY(Deník!$C451,2)=1,Deník!$W451,"")</f>
        <v/>
      </c>
      <c r="EW451" s="13" t="str">
        <f>IF(WEEKDAY(Deník!$C451,2)=2,Deník!$W451,"")</f>
        <v/>
      </c>
      <c r="EX451" s="13" t="str">
        <f>IF(WEEKDAY(Deník!$C451,2)=3,Deník!$W451,"")</f>
        <v/>
      </c>
      <c r="EY451" s="13" t="str">
        <f>IF(WEEKDAY(Deník!$C451,2)=4,Deník!$W451,"")</f>
        <v/>
      </c>
      <c r="EZ451" s="60" t="str">
        <f>IF(WEEKDAY(Deník!$C451,2)=5,Deník!$W451,"")</f>
        <v/>
      </c>
      <c r="FA451" s="99"/>
      <c r="FB451" s="100">
        <f>Deník!D451</f>
        <v>0</v>
      </c>
      <c r="FC451" s="63">
        <f>IF($FB451&lt;&gt;"",IF(AND($FB451&gt;=FC$2,$FB451&lt;=FC$3),Deník!$W451,""))</f>
        <v>0</v>
      </c>
      <c r="FD451" s="63" t="str">
        <f>IF($FB451&lt;&gt;"",IF(AND($FB451&gt;=FD$2,$FB451&lt;=FD$3),Deník!$W451,""))</f>
        <v/>
      </c>
      <c r="FE451" s="63" t="str">
        <f>IF($FB451&lt;&gt;"",IF(AND($FB451&gt;=FE$2,$FB451&lt;=FE$3),Deník!$W451,""))</f>
        <v/>
      </c>
      <c r="FF451" s="63" t="str">
        <f>IF($FB451&lt;&gt;"",IF(AND($FB451&gt;=FF$2,$FB451&lt;=FF$3),Deník!$W451,""))</f>
        <v/>
      </c>
      <c r="FG451" s="63" t="str">
        <f>IF($FB451&lt;&gt;"",IF(AND($FB451&gt;=FG$2,$FB451&lt;=FG$3),Deník!$W451,""))</f>
        <v/>
      </c>
      <c r="FH451" s="63" t="str">
        <f>IF($FB451&lt;&gt;"",IF(AND($FB451&gt;=FH$2,$FB451&lt;=FH$3),Deník!$W451,""))</f>
        <v/>
      </c>
      <c r="FI451" s="63" t="str">
        <f>IF($FB451&lt;&gt;"",IF(AND($FB451&gt;=FI$2,$FB451&lt;=FI$3),Deník!$W451,""))</f>
        <v/>
      </c>
      <c r="FJ451" s="63" t="str">
        <f>IF($FB451&lt;&gt;"",IF(AND($FB451&gt;=FJ$2,$FB451&lt;=FJ$3),Deník!$W451,""))</f>
        <v/>
      </c>
      <c r="FK451" s="63" t="str">
        <f>IF($FB451&lt;&gt;"",IF(AND($FB451&gt;=FK$2,$FB451&lt;=FK$3),Deník!$W451,""))</f>
        <v/>
      </c>
      <c r="FL451" s="63" t="str">
        <f>IF($FB451&lt;&gt;"",IF(AND($FB451&gt;=FL$2,$FB451&lt;=FL$3),Deník!$W451,""))</f>
        <v/>
      </c>
      <c r="FM451" s="63" t="str">
        <f>IF($FB451&lt;&gt;"",IF(AND($FB451&gt;=FM$2,$FB451&lt;=FM$3),Deník!$W451,""))</f>
        <v/>
      </c>
      <c r="FN451" s="13"/>
      <c r="FO451" s="20" t="str">
        <f>IF(Deník!$W451&gt;1,Deník!$W451,"")</f>
        <v/>
      </c>
      <c r="FP451" s="20" t="str">
        <f>IF(Deník!$W451&lt;0,Deník!$W451,"")</f>
        <v/>
      </c>
      <c r="FQ451" s="17"/>
      <c r="FS451" s="233"/>
      <c r="FT451" s="233" t="str">
        <f>IF(Deník!$W451&lt;&gt;"",IF(Deník!$Y451=Statistika!$F$78,Deník!$W451,""),"")</f>
        <v/>
      </c>
      <c r="FU451" s="233" t="str">
        <f>IF(Deník!$W451&lt;&gt;"",IF(Deník!$Y451=Statistika!$F$79,Deník!$W451,""),"")</f>
        <v/>
      </c>
      <c r="FV451" s="233" t="str">
        <f>IF(Deník!$W451&lt;&gt;"",IF(Deník!$Y451=Statistika!$F$80,Deník!$W451,""),"")</f>
        <v/>
      </c>
      <c r="FW451" s="233" t="str">
        <f>IF(Deník!$W451&lt;&gt;"",IF(Deník!$Y451=Statistika!$F$81,Deník!$W451,""),"")</f>
        <v/>
      </c>
      <c r="FX451" s="233" t="str">
        <f>IF(Deník!$W451&lt;&gt;"",IF(Deník!$Y451=Statistika!$F$82,Deník!$W451,""),"")</f>
        <v/>
      </c>
      <c r="FY451" s="233" t="str">
        <f>IF(Deník!$W451&lt;&gt;"",IF(Deník!$Y451=Statistika!$F$83,Deník!$W451,""),"")</f>
        <v/>
      </c>
      <c r="FZ451" s="233" t="str">
        <f>IF(Deník!$W451&lt;&gt;"",IF(Deník!$Y451=Statistika!$F$84,Deník!$W451,""),"")</f>
        <v/>
      </c>
      <c r="GA451" s="233" t="str">
        <f>IF(Deník!$W451&lt;&gt;"",IF(Deník!$Y451=Statistika!$F$85,Deník!$W451,""),"")</f>
        <v/>
      </c>
      <c r="GB451" s="233" t="str">
        <f>IF(Deník!$W451&lt;&gt;"",IF(Deník!$Y451=Statistika!$F$86,Deník!$W451,""),"")</f>
        <v/>
      </c>
      <c r="GC451" s="233" t="str">
        <f>IF(Deník!$W451&lt;&gt;"",IF(Deník!$Y451=Statistika!$F$87,Deník!$W451,""),"")</f>
        <v/>
      </c>
      <c r="GD451" s="233" t="str">
        <f>IF(Deník!$W451&lt;&gt;"",IF(Deník!$Y451=Statistika!$F$88,Deník!$W451,""),"")</f>
        <v/>
      </c>
      <c r="GE451" s="233" t="str">
        <f>IF(Deník!$W451&lt;&gt;"",IF(Deník!$Y451=Statistika!$F$89,Deník!$W451,""),"")</f>
        <v/>
      </c>
      <c r="GF451" s="233" t="str">
        <f>IF(Deník!$W451&lt;&gt;"",IF(Deník!$Y451=Statistika!$F$90,Deník!$W451,""),"")</f>
        <v/>
      </c>
      <c r="GG451" s="233" t="str">
        <f>IF(Deník!$W451&lt;&gt;"",IF(Deník!$Y451=Statistika!$F$91,Deník!$W451,""),"")</f>
        <v/>
      </c>
      <c r="GH451" s="233"/>
      <c r="GI451" s="233" t="str">
        <f>IF(Deník!$W451&lt;&gt;"",IF(Deník!$AB451=Statistika!$L$100,Deník!$W451,""),"")</f>
        <v/>
      </c>
      <c r="GJ451" s="233" t="str">
        <f>IF(Deník!$W451&lt;&gt;"",IF(Deník!$AB451=Statistika!$L$101,Deník!$W451,""),"")</f>
        <v/>
      </c>
      <c r="GK451" s="233" t="str">
        <f>IF(Deník!$W451&lt;&gt;"",IF(Deník!$AB451=Statistika!$L$102,Deník!$W451,""),"")</f>
        <v/>
      </c>
      <c r="GL451" s="233" t="str">
        <f>IF(Deník!$W451&lt;&gt;"",IF(Deník!$AB451=Statistika!$L$103,Deník!$W451,""),"")</f>
        <v/>
      </c>
      <c r="GM451" s="233" t="str">
        <f>IF(Deník!$W451&lt;&gt;"",IF(Deník!$AB451=Statistika!$L$104,Deník!$W451,""),"")</f>
        <v/>
      </c>
      <c r="GN451" s="233" t="str">
        <f>IF(Deník!$W451&lt;&gt;"",IF(Deník!$AB451=Statistika!$L$105,Deník!$W451,""),"")</f>
        <v/>
      </c>
      <c r="GO451" s="233" t="str">
        <f>IF(Deník!$W451&lt;&gt;"",IF(Deník!$AB451=Statistika!$L$106,Deník!$W451,""),"")</f>
        <v/>
      </c>
      <c r="GP451" s="233" t="str">
        <f>IF(Deník!$W451&lt;&gt;"",IF(Deník!$AB451=Statistika!$L$107,Deník!$W451,""),"")</f>
        <v/>
      </c>
      <c r="GQ451" s="233" t="str">
        <f>IF(Deník!$W451&lt;&gt;"",IF(Deník!$AB451=Statistika!$L$108,Deník!$W451,""),"")</f>
        <v/>
      </c>
      <c r="GS451" s="233" t="str">
        <f>IF(Deník!$W451&lt;0,IF(Deník!$AC451=Statistika!$F$117,Deník!$W451,""),"")</f>
        <v/>
      </c>
      <c r="GT451" s="233" t="str">
        <f>IF(Deník!$W451&lt;0,IF(Deník!$AC451=Statistika!$F$118,Deník!$W451,""),"")</f>
        <v/>
      </c>
      <c r="GU451" s="233" t="str">
        <f>IF(Deník!$W451&lt;0,IF(Deník!$AC451=Statistika!$F$119,Deník!$W451,""),"")</f>
        <v/>
      </c>
      <c r="GV451" s="233" t="str">
        <f>IF(Deník!$W451&lt;0,IF(Deník!$AC451=Statistika!$F$120,Deník!$W451,""),"")</f>
        <v/>
      </c>
      <c r="GW451" s="233" t="str">
        <f>IF(Deník!$W451&lt;0,IF(Deník!$AC451=Statistika!$F$121,Deník!$W451,""),"")</f>
        <v/>
      </c>
      <c r="GX451" s="233" t="str">
        <f>IF(Deník!$W451&lt;0,IF(Deník!$AC451=Statistika!$F$122,Deník!$W451,""),"")</f>
        <v/>
      </c>
      <c r="GY451" s="233" t="str">
        <f>IF(Deník!$W451&lt;0,IF(Deník!$AC451=Statistika!$F$123,Deník!$W451,""),"")</f>
        <v/>
      </c>
      <c r="GZ451" s="233" t="str">
        <f>IF(Deník!$W451&lt;0,IF(Deník!$AC451=Statistika!$F$124,Deník!$W451,""),"")</f>
        <v/>
      </c>
      <c r="HA451" s="233" t="str">
        <f>IF(Deník!$W451&lt;0,IF(Deník!$AC451=Statistika!$F$125,Deník!$W451,""),"")</f>
        <v/>
      </c>
      <c r="HC451" s="233" t="str">
        <f>IF(Deník!$W451&lt;0,IF(Deník!$AD451=Statistika!$F$133,Deník!$W451,""),"")</f>
        <v/>
      </c>
      <c r="HD451" s="233" t="str">
        <f>IF(Deník!$W451&lt;0,IF(Deník!$AD451=Statistika!$F$134,Deník!$W451,""),"")</f>
        <v/>
      </c>
      <c r="HE451" s="233" t="str">
        <f>IF(Deník!$W451&lt;0,IF(Deník!$AD451=Statistika!$F$135,Deník!$W451,""),"")</f>
        <v/>
      </c>
      <c r="HF451" s="233" t="str">
        <f>IF(Deník!$W451&lt;0,IF(Deník!$AD451=Statistika!$F$136,Deník!$W451,""),"")</f>
        <v/>
      </c>
      <c r="HG451" s="233" t="str">
        <f>IF(Deník!$W451&lt;0,IF(Deník!$AD451=Statistika!$F$137,Deník!$W451,""),"")</f>
        <v/>
      </c>
      <c r="ID451" s="8">
        <f>Tabulka4[[#This Row],[Sloupec3]]</f>
        <v>0</v>
      </c>
      <c r="IE451" s="17" t="str">
        <f>IF(AND([1]Deník!$C451&gt;='[1]Měsíční shrnutí'!$D$1,[1]Deník!$C451&lt;='[1]Měsíční shrnutí'!$F$1),[1]Deník!$X451,"")</f>
        <v/>
      </c>
    </row>
    <row r="452" spans="1:239">
      <c r="A452" s="8">
        <f>Deník!C453</f>
        <v>0</v>
      </c>
      <c r="B452" s="50" t="str">
        <f>Deník!R453</f>
        <v/>
      </c>
      <c r="C452" s="102" t="str">
        <f>IF(AND(Deník!R453&gt;1,Deník!R453&lt;&gt;""),1,"")</f>
        <v/>
      </c>
      <c r="D452" s="102" t="str">
        <f>IF(AND(Deník!R453&lt;=0,Deník!R453&lt;&gt;""),1,"")</f>
        <v/>
      </c>
      <c r="E452" s="103" t="str">
        <f>IF(AND(Deník!R453&gt;=0,Deník!R453&lt;=1),1,"")</f>
        <v/>
      </c>
      <c r="F452" s="79" t="str">
        <f>IF(Deník!R453&lt;&gt;"",Deník!R453+F451,"")</f>
        <v/>
      </c>
      <c r="G452" s="85"/>
      <c r="H452" s="54" t="str">
        <f>IF(MONTH(Deník!$C452)=H$2,IF(AND(Deník!$R452&gt;=0,Deník!$R452&lt;=1),"BE",Deník!$R452),"")</f>
        <v/>
      </c>
      <c r="I452" s="11" t="str">
        <f>IF(MONTH(Deník!$C452)=I$2,IF(AND(Deník!$R452&gt;=0,Deník!$R452&lt;=1),"BE",Deník!$R452),"")</f>
        <v/>
      </c>
      <c r="J452" s="11" t="str">
        <f>IF(MONTH(Deník!$C452)=J$2,IF(AND(Deník!$R452&gt;=0,Deník!$R452&lt;=1),"BE",Deník!$R452),"")</f>
        <v/>
      </c>
      <c r="K452" s="11" t="str">
        <f>IF(MONTH(Deník!$C452)=K$2,IF(AND(Deník!$R452&gt;=0,Deník!$R452&lt;=1),"BE",Deník!$R452),"")</f>
        <v/>
      </c>
      <c r="L452" s="11" t="str">
        <f>IF(MONTH(Deník!$C452)=L$2,IF(AND(Deník!$R452&gt;=0,Deník!$R452&lt;=1),"BE",Deník!$R452),"")</f>
        <v/>
      </c>
      <c r="M452" s="11" t="str">
        <f>IF(MONTH(Deník!$C452)=M$2,IF(AND(Deník!$R452&gt;=0,Deník!$R452&lt;=1),"BE",Deník!$R452),"")</f>
        <v/>
      </c>
      <c r="N452" s="11" t="str">
        <f>IF(MONTH(Deník!$C452)=N$2,IF(AND(Deník!$R452&gt;=0,Deník!$R452&lt;=1),"BE",Deník!$R452),"")</f>
        <v/>
      </c>
      <c r="O452" s="11" t="str">
        <f>IF(MONTH(Deník!$C452)=O$2,IF(AND(Deník!$R452&gt;=0,Deník!$R452&lt;=1),"BE",Deník!$R452),"")</f>
        <v/>
      </c>
      <c r="P452" s="11" t="str">
        <f>IF(MONTH(Deník!$C452)=P$2,IF(AND(Deník!$R452&gt;=0,Deník!$R452&lt;=1),"BE",Deník!$R452),"")</f>
        <v/>
      </c>
      <c r="Q452" s="11" t="str">
        <f>IF(MONTH(Deník!$C452)=Q$2,IF(AND(Deník!$R452&gt;=0,Deník!$R452&lt;=1),"BE",Deník!$R452),"")</f>
        <v/>
      </c>
      <c r="R452" s="11" t="str">
        <f>IF(MONTH(Deník!$C452)=R$2,IF(AND(Deník!$R452&gt;=0,Deník!$R452&lt;=1),"BE",Deník!$R452),"")</f>
        <v/>
      </c>
      <c r="S452" s="57" t="str">
        <f>IF(MONTH(Deník!$C452)=S$2,IF(AND(Deník!$R452&gt;=0,Deník!$R452&lt;=1),"BE",Deník!$R452),"")</f>
        <v/>
      </c>
      <c r="U452" s="12"/>
      <c r="V452" s="12"/>
      <c r="X452" s="600" t="str">
        <f>IF(Deník!$R452&lt;&gt;"",IF(Deník!$B452=Statistika!$F$63,IF(AND(Deník!$R452&gt;=0,Deník!$R452&lt;=1),"BE",Deník!$R452),""),"")</f>
        <v/>
      </c>
      <c r="Y452" s="13" t="str">
        <f>IF(Deník!$R452&lt;&gt;"",IF(Deník!$B452=Statistika!$F$64,IF(AND(Deník!$R452&gt;=0,Deník!$R452&lt;=1),"BE",Deník!$R452),""),"")</f>
        <v/>
      </c>
      <c r="Z452" s="13" t="str">
        <f>IF(Deník!$R452&lt;&gt;"",IF(Deník!$B452=Statistika!$F$65,IF(AND(Deník!$R452&gt;=0,Deník!$R452&lt;=1),"BE",Deník!$R452),""),"")</f>
        <v/>
      </c>
      <c r="AA452" s="13" t="str">
        <f>IF(Deník!$R452&lt;&gt;"",IF(Deník!$B452=Statistika!$F$66,IF(AND(Deník!$R452&gt;=0,Deník!$R452&lt;=1),"BE",Deník!$R452),""),"")</f>
        <v/>
      </c>
      <c r="AB452" s="13" t="str">
        <f>IF(Deník!$R452&lt;&gt;"",IF(Deník!$B452=Statistika!$F$67,IF(AND(Deník!$R452&gt;=0,Deník!$R452&lt;=1),"BE",Deník!$R452),""),"")</f>
        <v/>
      </c>
      <c r="AC452" s="13" t="str">
        <f>IF(Deník!$R452&lt;&gt;"",IF(Deník!$B452=Statistika!$F$68,IF(AND(Deník!$R452&gt;=0,Deník!$R452&lt;=1),"BE",Deník!$R452),""),"")</f>
        <v/>
      </c>
      <c r="AD452" s="13" t="str">
        <f>IF(Deník!$R452&lt;&gt;"",IF(Deník!$B452=Statistika!$F$69,IF(AND(Deník!$R452&gt;=0,Deník!$R452&lt;=1),"BE",Deník!$R452),""),"")</f>
        <v/>
      </c>
      <c r="AE452" s="601" t="str">
        <f>IF(Deník!$R452&lt;&gt;"",IF(Deník!$B452=Statistika!$F$70,IF(AND(Deník!$R452&gt;=0,Deník!$R452&lt;=1),"BE",Deník!$R452),""),"")</f>
        <v/>
      </c>
      <c r="AF452" s="90"/>
      <c r="AG452" s="63" t="str">
        <f>IF(Deník!$R452&lt;&gt;"",IF(Deník!$J452="L",IF(AND(Deník!$R452&gt;=0,Deník!$R452&lt;=1),"BE",Deník!$R452),""),"")</f>
        <v/>
      </c>
      <c r="AH452" s="13" t="str">
        <f>IF(Deník!$R452&lt;&gt;"",IF(Deník!$J452="S",IF(AND(Deník!$R452&gt;=0,Deník!$R452&lt;=1),"BE",Deník!$R452),""),"")</f>
        <v/>
      </c>
      <c r="AI452" s="95"/>
      <c r="AJ452" s="71" t="str">
        <f>IF(Deník!N453&lt;&gt;"",Deník!N453*-1,"")</f>
        <v/>
      </c>
      <c r="AK452" s="88"/>
      <c r="AL452" s="63" t="str">
        <f>IF(WEEKDAY(Deník!$C452,2)=1,IF(AND(Deník!$R452&gt;=0,Deník!$R452&lt;=1),"BE",Deník!$R452),"")</f>
        <v/>
      </c>
      <c r="AM452" s="13" t="str">
        <f>IF(WEEKDAY(Deník!$C452,2)=2,IF(AND(Deník!$R452&gt;=0,Deník!$R452&lt;=1),"BE",Deník!$R452),"")</f>
        <v/>
      </c>
      <c r="AN452" s="13" t="str">
        <f>IF(WEEKDAY(Deník!$C452,2)=3,IF(AND(Deník!$R452&gt;=0,Deník!$R452&lt;=1),"BE",Deník!$R452),"")</f>
        <v/>
      </c>
      <c r="AO452" s="13" t="str">
        <f>IF(WEEKDAY(Deník!$C452,2)=4,IF(AND(Deník!$R452&gt;=0,Deník!$R452&lt;=1),"BE",Deník!$R452),"")</f>
        <v/>
      </c>
      <c r="AP452" s="60" t="str">
        <f>IF(WEEKDAY(Deník!$C452,2)=5,IF(AND(Deník!$R452&gt;=0,Deník!$R452&lt;=1),"BE",Deník!$R452),"")</f>
        <v/>
      </c>
      <c r="AQ452" s="99"/>
      <c r="AR452" s="100">
        <f>Deník!D452</f>
        <v>0</v>
      </c>
      <c r="AS452" s="63" t="str">
        <f>IF(Deník!$D452&lt;&gt;"",IF(AND(Deník!$D452&gt;=AS$2,Deník!$D452&lt;=AS$3),IF(AND(Deník!$R452&gt;=0,Deník!$R452&lt;=1),"BE",Deník!$R452),""),"")</f>
        <v/>
      </c>
      <c r="AT452" s="63" t="str">
        <f>IF(Deník!$D452&lt;&gt;"",IF(AND(Deník!$D452&gt;=AT$2,Deník!$D452&lt;=AT$3),IF(AND(Deník!$R452&gt;=0,Deník!$R452&lt;=1),"BE",Deník!$R452),""),"")</f>
        <v/>
      </c>
      <c r="AU452" s="63" t="str">
        <f>IF(Deník!$D452&lt;&gt;"",IF(AND(Deník!$D452&gt;=AU$2,Deník!$D452&lt;=AU$3),IF(AND(Deník!$R452&gt;=0,Deník!$R452&lt;=1),"BE",Deník!$R452),""),"")</f>
        <v/>
      </c>
      <c r="AV452" s="63" t="str">
        <f>IF(Deník!$D452&lt;&gt;"",IF(AND(Deník!$D452&gt;=AV$2,Deník!$D452&lt;=AV$3),IF(AND(Deník!$R452&gt;=0,Deník!$R452&lt;=1),"BE",Deník!$R452),""),"")</f>
        <v/>
      </c>
      <c r="AW452" s="63" t="str">
        <f>IF(Deník!$D452&lt;&gt;"",IF(AND(Deník!$D452&gt;=AW$2,Deník!$D452&lt;=AW$3),IF(AND(Deník!$R452&gt;=0,Deník!$R452&lt;=1),"BE",Deník!$R452),""),"")</f>
        <v/>
      </c>
      <c r="AX452" s="63" t="str">
        <f>IF(Deník!$D452&lt;&gt;"",IF(AND(Deník!$D452&gt;=AX$2,Deník!$D452&lt;=AX$3),IF(AND(Deník!$R452&gt;=0,Deník!$R452&lt;=1),"BE",Deník!$R452),""),"")</f>
        <v/>
      </c>
      <c r="AY452" s="63" t="str">
        <f>IF(Deník!$D452&lt;&gt;"",IF(AND(Deník!$D452&gt;=AY$2,Deník!$D452&lt;=AY$3),IF(AND(Deník!$R452&gt;=0,Deník!$R452&lt;=1),"BE",Deník!$R452),""),"")</f>
        <v/>
      </c>
      <c r="AZ452" s="63" t="str">
        <f>IF(Deník!$D452&lt;&gt;"",IF(AND(Deník!$D452&gt;=AZ$2,Deník!$D452&lt;=AZ$3),IF(AND(Deník!$R452&gt;=0,Deník!$R452&lt;=1),"BE",Deník!$R452),""),"")</f>
        <v/>
      </c>
      <c r="BA452" s="63" t="str">
        <f>IF(Deník!$D452&lt;&gt;"",IF(AND(Deník!$D452&gt;=BA$2,Deník!$D452&lt;=BA$3),IF(AND(Deník!$R452&gt;=0,Deník!$R452&lt;=1),"BE",Deník!$R452),""),"")</f>
        <v/>
      </c>
      <c r="BB452" s="63" t="str">
        <f>IF(Deník!$D452&lt;&gt;"",IF(AND(Deník!$D452&gt;=BB$2,Deník!$D452&lt;=BB$3),IF(AND(Deník!$R452&gt;=0,Deník!$R452&lt;=1),"BE",Deník!$R452),""),"")</f>
        <v/>
      </c>
      <c r="BC452" s="71" t="str">
        <f>IF(Deník!$D452&lt;&gt;"",IF(AND(Deník!$D452&gt;=BC$2,Deník!$D452&lt;=BC$3),IF(AND(Deník!$R452&gt;=0,Deník!$R452&lt;=1),"BE",Deník!$R452),""),"")</f>
        <v/>
      </c>
      <c r="BD452" s="20" t="str">
        <f>IF(Deník!$J453="S",(Deník!$M453-Deník!$K453),IF(Deník!$J453="L",(Deník!$K453-Deník!$M453),""))</f>
        <v/>
      </c>
      <c r="BE452" s="20" t="str">
        <f>IF(Deník!$J453="S",(Deník!$K453-Deník!$O453),IF(Deník!$J453="L",(Deník!$O453-Deník!$K453),""))</f>
        <v/>
      </c>
      <c r="BF452" s="20" t="str">
        <f>IF(Deník!$J453="S",(Deník!$K453-Deník!$L453),IF(Deník!$J453="L",(Deník!$L453-Deník!$K453),""))</f>
        <v/>
      </c>
      <c r="BG452" s="20" t="str">
        <f>IF(Deník!$J453="S",(Deník!$K453-Deník!$S453),IF(Deník!$J453="L",(Deník!$S453-Deník!$K453),""))</f>
        <v/>
      </c>
      <c r="BH452" s="20" t="str">
        <f>IF(Deník!$J453="S",(Deník!$K453-Deník!$U453),IF(Deník!$J453="L",(Deník!$U453-Deník!$K453),""))</f>
        <v/>
      </c>
      <c r="BI452" s="20" t="str">
        <f>IF(Deník!$R452&gt;1,Deník!$R452,"")</f>
        <v/>
      </c>
      <c r="BJ452" s="20" t="str">
        <f>IF(Deník!$R452&lt;0,Deník!$R452,"")</f>
        <v/>
      </c>
      <c r="BK452" s="17"/>
      <c r="BM452" s="233" t="str">
        <f>IF(Deník!$R452&lt;&gt;"",IF(Deník!$Y452=Statistika!$F$78,IF(AND(Deník!$R452&gt;=0,Deník!$R452&lt;=1),"BE",Deník!$R452),""),"")</f>
        <v/>
      </c>
      <c r="BN452" s="233" t="str">
        <f>IF(Deník!$R452&lt;&gt;"",IF(Deník!$Y452=Statistika!$F$79,IF(AND(Deník!$R452&gt;=0,Deník!$R452&lt;=1),"BE",Deník!$R452),""),"")</f>
        <v/>
      </c>
      <c r="BO452" s="233" t="str">
        <f>IF(Deník!$R452&lt;&gt;"",IF(Deník!$Y452=Statistika!$F$80,IF(AND(Deník!$R452&gt;=0,Deník!$R452&lt;=1),"BE",Deník!$R452),""),"")</f>
        <v/>
      </c>
      <c r="BP452" s="233" t="str">
        <f>IF(Deník!$R452&lt;&gt;"",IF(Deník!$Y452=Statistika!$F$81,IF(AND(Deník!$R452&gt;=0,Deník!$R452&lt;=1),"BE",Deník!$R452),""),"")</f>
        <v/>
      </c>
      <c r="BQ452" s="233" t="str">
        <f>IF(Deník!$R452&lt;&gt;"",IF(Deník!$Y452=Statistika!$F$82,IF(AND(Deník!$R452&gt;=0,Deník!$R452&lt;=1),"BE",Deník!$R452),""),"")</f>
        <v/>
      </c>
      <c r="BR452" s="233" t="str">
        <f>IF(Deník!$R452&lt;&gt;"",IF(Deník!$Y452=Statistika!$F$83,IF(AND(Deník!$R452&gt;=0,Deník!$R452&lt;=1),"BE",Deník!$R452),""),"")</f>
        <v/>
      </c>
      <c r="BS452" s="233" t="str">
        <f>IF(Deník!$R452&lt;&gt;"",IF(Deník!$Y452=Statistika!$F$84,IF(AND(Deník!$R452&gt;=0,Deník!$R452&lt;=1),"BE",Deník!$R452),""),"")</f>
        <v/>
      </c>
      <c r="BT452" s="233" t="str">
        <f>IF(Deník!$R452&lt;&gt;"",IF(Deník!$Y452=Statistika!$F$85,IF(AND(Deník!$R452&gt;=0,Deník!$R452&lt;=1),"BE",Deník!$R452),""),"")</f>
        <v/>
      </c>
      <c r="BU452" s="233" t="str">
        <f>IF(Deník!$R452&lt;&gt;"",IF(Deník!$Y452=Statistika!$F$86,IF(AND(Deník!$R452&gt;=0,Deník!$R452&lt;=1),"BE",Deník!$R452),""),"")</f>
        <v/>
      </c>
      <c r="BV452" s="233" t="str">
        <f>IF(Deník!$R452&lt;&gt;"",IF(Deník!$Y452=Statistika!$F$87,IF(AND(Deník!$R452&gt;=0,Deník!$R452&lt;=1),"BE",Deník!$R452),""),"")</f>
        <v/>
      </c>
      <c r="BW452" s="233" t="str">
        <f>IF(Deník!$R452&lt;&gt;"",IF(Deník!$Y452=Statistika!$F$88,IF(AND(Deník!$R452&gt;=0,Deník!$R452&lt;=1),"BE",Deník!$R452),""),"")</f>
        <v/>
      </c>
      <c r="BX452" s="233" t="str">
        <f>IF(Deník!$R452&lt;&gt;"",IF(Deník!$Y452=Statistika!$F$89,IF(AND(Deník!$R452&gt;=0,Deník!$R452&lt;=1),"BE",Deník!$R452),""),"")</f>
        <v/>
      </c>
      <c r="BY452" s="233" t="str">
        <f>IF(Deník!$R452&lt;&gt;"",IF(Deník!$Y452=Statistika!$F$90,IF(AND(Deník!$R452&gt;=0,Deník!$R452&lt;=1),"BE",Deník!$R452),""),"")</f>
        <v/>
      </c>
      <c r="BZ452" s="233" t="str">
        <f>IF(Deník!$R452&lt;&gt;"",IF(Deník!$Y452=Statistika!$F$91,IF(AND(Deník!$R452&gt;=0,Deník!$R452&lt;=1),"BE",Deník!$R452),""),"")</f>
        <v/>
      </c>
      <c r="CA452" s="233"/>
      <c r="CB452" s="233" t="str">
        <f>IF(Deník!$R452&lt;&gt;"",IF(Deník!$AB452="SL",IF(AND(Deník!$R452&gt;=0,Deník!$R452&lt;=1),"BE",Deník!$R452),""),"")</f>
        <v/>
      </c>
      <c r="CC452" s="233" t="str">
        <f>IF(Deník!$R452&lt;&gt;"",IF(Deník!$AB452="BE10",IF(AND(Deník!$R452&gt;=0,Deník!$R452&lt;=1),"BE",Deník!$R452),""),"")</f>
        <v/>
      </c>
      <c r="CD452" s="233" t="str">
        <f>IF(Deník!$R452&lt;&gt;"",IF(Deník!$AB452="BE15",IF(AND(Deník!$R452&gt;=0,Deník!$R452&lt;=1),"BE",Deník!$R452),""),"")</f>
        <v/>
      </c>
      <c r="CE452" s="233" t="str">
        <f>IF(Deník!$R452&lt;&gt;"",IF(Deník!$AB452="BE20",IF(AND(Deník!$R452&gt;=0,Deník!$R452&lt;=1),"BE",Deník!$R452),""),"")</f>
        <v/>
      </c>
      <c r="CF452" s="233" t="str">
        <f>IF(Deník!$R452&lt;&gt;"",IF(Deník!$AB452="TP1",IF(AND(Deník!$R452&gt;=0,Deník!$R452&lt;=1),"BE",Deník!$R452),""),"")</f>
        <v/>
      </c>
      <c r="CG452" s="233" t="str">
        <f>IF(Deník!$R452&lt;&gt;"",IF(Deník!$AB452="TP2",IF(AND(Deník!$R452&gt;=0,Deník!$R452&lt;=1),"BE",Deník!$R452),""),"")</f>
        <v/>
      </c>
      <c r="CH452" s="233" t="str">
        <f>IF(Deník!$R452&lt;&gt;"",IF(Deník!$AB452="TP3",IF(AND(Deník!$R452&gt;=0,Deník!$R452&lt;=1),"BE",Deník!$R452),""),"")</f>
        <v/>
      </c>
      <c r="CI452" s="233" t="str">
        <f>IF(Deník!$R452&lt;&gt;"",IF(Deník!$AB452="Trailing SL",IF(AND(Deník!$R452&gt;=0,Deník!$R452&lt;=1),"BE",Deník!$R452),""),"")</f>
        <v/>
      </c>
      <c r="CJ452" s="233" t="str">
        <f>IF(Deník!$R452&lt;&gt;"",IF(Deník!$AB452="Manual",IF(AND(Deník!$R452&gt;=0,Deník!$R452&lt;=1),"BE",Deník!$R452),""),"")</f>
        <v/>
      </c>
      <c r="CK452" s="233"/>
      <c r="CL452" s="233" t="str">
        <f>IF(Deník!$R452&lt;0,IF(Deník!$AC452=Statistika!$F$117,Deník!$R452,""),"")</f>
        <v/>
      </c>
      <c r="CM452" s="233" t="str">
        <f>IF(Deník!$R452&lt;0,IF(Deník!$AC452=Statistika!$F$118,Deník!$R452,""),"")</f>
        <v/>
      </c>
      <c r="CN452" s="233" t="str">
        <f>IF(Deník!$R452&lt;0,IF(Deník!$AC452=Statistika!$F$119,Deník!$R452,""),"")</f>
        <v/>
      </c>
      <c r="CO452" s="233" t="str">
        <f>IF(Deník!$R452&lt;0,IF(Deník!$AC452=Statistika!$F$120,Deník!$R452,""),"")</f>
        <v/>
      </c>
      <c r="CP452" s="233" t="str">
        <f>IF(Deník!$R452&lt;0,IF(Deník!$AC452=Statistika!$F$121,Deník!$R452,""),"")</f>
        <v/>
      </c>
      <c r="CQ452" s="233" t="str">
        <f>IF(Deník!$R452&lt;0,IF(Deník!$AC452=Statistika!$F$122,Deník!$R452,""),"")</f>
        <v/>
      </c>
      <c r="CR452" s="233" t="str">
        <f>IF(Deník!$R452&lt;0,IF(Deník!$AC452=Statistika!$F$123,Deník!$R452,""),"")</f>
        <v/>
      </c>
      <c r="CS452" s="233" t="str">
        <f>IF(Deník!$R452&lt;0,IF(Deník!$AC452=Statistika!$F$124,Deník!$R452,""),"")</f>
        <v/>
      </c>
      <c r="CT452" s="233" t="str">
        <f>IF(Deník!$R452&lt;0,IF(Deník!$AC452=Statistika!$F$125,Deník!$R452,""),"")</f>
        <v/>
      </c>
      <c r="CU452" s="233"/>
      <c r="CV452" s="233" t="str">
        <f>IF(Deník!$R452&lt;0,IF(Deník!$AD452=$CV$2,Deník!$R452,""),"")</f>
        <v/>
      </c>
      <c r="CW452" s="233" t="str">
        <f>IF(Deník!$R452&lt;0,IF(Deník!$AD452=$CW$2,Deník!$R452,""),"")</f>
        <v/>
      </c>
      <c r="CX452" s="233" t="str">
        <f>IF(Deník!$R452&lt;0,IF(Deník!$AD452=$CX$2,Deník!$R452,""),"")</f>
        <v/>
      </c>
      <c r="CY452" s="233" t="str">
        <f>IF(Deník!$R452&lt;0,IF(Deník!$AD452=$CY$2,Deník!$R452,""),"")</f>
        <v/>
      </c>
      <c r="CZ452" s="233" t="str">
        <f>IF(Deník!$R452&lt;0,IF(Deník!$AD452=$CZ$2,Deník!$R452,""),"")</f>
        <v/>
      </c>
      <c r="DL452" s="221">
        <f t="shared" si="18"/>
        <v>93847.029999999984</v>
      </c>
      <c r="DM452" s="220">
        <f t="shared" si="17"/>
        <v>-6.1529700000000132E-2</v>
      </c>
      <c r="DO452" s="50">
        <f>Deník!W453</f>
        <v>0</v>
      </c>
      <c r="DP452" s="102" t="str">
        <f>IF(AND(Deník!W453&gt;0),1,"")</f>
        <v/>
      </c>
      <c r="DQ452" s="102">
        <f>IF(AND(Deník!W453&lt;=0),1,"")</f>
        <v>1</v>
      </c>
      <c r="DR452" s="227"/>
      <c r="DS452" s="228"/>
      <c r="DT452" s="85"/>
      <c r="DU452" s="54">
        <f>IF(MONTH(Deník!$C452)=DU$2,Deník!$W452,"")</f>
        <v>0</v>
      </c>
      <c r="DV452" s="222" t="str">
        <f>IF(MONTH(Deník!$C452)=DV$2,Deník!$W452,"")</f>
        <v/>
      </c>
      <c r="DW452" s="222" t="str">
        <f>IF(MONTH(Deník!$C452)=DW$2,Deník!$W452,"")</f>
        <v/>
      </c>
      <c r="DX452" s="222" t="str">
        <f>IF(MONTH(Deník!$C452)=DX$2,Deník!$W452,"")</f>
        <v/>
      </c>
      <c r="DY452" s="222" t="str">
        <f>IF(MONTH(Deník!$C452)=DY$2,Deník!$W452,"")</f>
        <v/>
      </c>
      <c r="DZ452" s="222" t="str">
        <f>IF(MONTH(Deník!$C452)=DZ$2,Deník!$W452,"")</f>
        <v/>
      </c>
      <c r="EA452" s="222" t="str">
        <f>IF(MONTH(Deník!$C452)=EA$2,Deník!$W452,"")</f>
        <v/>
      </c>
      <c r="EB452" s="222" t="str">
        <f>IF(MONTH(Deník!$C452)=EB$2,Deník!$W452,"")</f>
        <v/>
      </c>
      <c r="EC452" s="222" t="str">
        <f>IF(MONTH(Deník!$C452)=EC$2,Deník!$W452,"")</f>
        <v/>
      </c>
      <c r="ED452" s="222" t="str">
        <f>IF(MONTH(Deník!$C452)=ED$2,Deník!$W452,"")</f>
        <v/>
      </c>
      <c r="EE452" s="222" t="str">
        <f>IF(MONTH(Deník!$C452)=EE$2,Deník!$W452,"")</f>
        <v/>
      </c>
      <c r="EF452" s="222" t="str">
        <f>IF(MONTH(Deník!$C452)=EF$2,Deník!$W452,"")</f>
        <v/>
      </c>
      <c r="EI452" s="600" t="str">
        <f>IF(Deník!$W452&lt;&gt;"",IF(Deník!$B452=Statistika!$F$63,Deník!$W452,""),"")</f>
        <v/>
      </c>
      <c r="EJ452" s="13" t="str">
        <f>IF(Deník!$W452&lt;&gt;"",IF(Deník!$B452=Statistika!$F$64,Deník!$W452,""),"")</f>
        <v/>
      </c>
      <c r="EK452" s="13" t="str">
        <f>IF(Deník!$W452&lt;&gt;"",IF(Deník!$B452=Statistika!$F$65,Deník!$W452,""),"")</f>
        <v/>
      </c>
      <c r="EL452" s="13" t="str">
        <f>IF(Deník!$W452&lt;&gt;"",IF(Deník!$B452=Statistika!$F$66,Deník!$W452,""),"")</f>
        <v/>
      </c>
      <c r="EM452" s="13" t="str">
        <f>IF(Deník!$W452&lt;&gt;"",IF(Deník!$B452=Statistika!$F$67,Deník!$W452,""),"")</f>
        <v/>
      </c>
      <c r="EN452" s="13" t="str">
        <f>IF(Deník!$W452&lt;&gt;"",IF(Deník!$B452=Statistika!$F$68,Deník!$W452,""),"")</f>
        <v/>
      </c>
      <c r="EO452" s="13" t="str">
        <f>IF(Deník!$W452&lt;&gt;"",IF(Deník!$B452=Statistika!$F$69,Deník!$W452,""),"")</f>
        <v/>
      </c>
      <c r="EP452" s="601" t="str">
        <f>IF(Deník!$W452&lt;&gt;"",IF(Deník!$B452=Statistika!$F$70,Deník!$W452,""),"")</f>
        <v/>
      </c>
      <c r="EQ452" s="90"/>
      <c r="ER452" s="63" t="str">
        <f>IF(Deník!$W452&lt;&gt;"",IF(Deník!$J452="L",Deník!$W452,""),"")</f>
        <v/>
      </c>
      <c r="ES452" s="13" t="str">
        <f>IF(Deník!$W452&lt;&gt;"",IF(Deník!$J452="S",Deník!$W452,""),"")</f>
        <v/>
      </c>
      <c r="ET452" s="95"/>
      <c r="EU452" s="88"/>
      <c r="EV452" s="63" t="str">
        <f>IF(WEEKDAY(Deník!$C452,2)=1,Deník!$W452,"")</f>
        <v/>
      </c>
      <c r="EW452" s="13" t="str">
        <f>IF(WEEKDAY(Deník!$C452,2)=2,Deník!$W452,"")</f>
        <v/>
      </c>
      <c r="EX452" s="13" t="str">
        <f>IF(WEEKDAY(Deník!$C452,2)=3,Deník!$W452,"")</f>
        <v/>
      </c>
      <c r="EY452" s="13" t="str">
        <f>IF(WEEKDAY(Deník!$C452,2)=4,Deník!$W452,"")</f>
        <v/>
      </c>
      <c r="EZ452" s="60" t="str">
        <f>IF(WEEKDAY(Deník!$C452,2)=5,Deník!$W452,"")</f>
        <v/>
      </c>
      <c r="FA452" s="99"/>
      <c r="FB452" s="100">
        <f>Deník!D452</f>
        <v>0</v>
      </c>
      <c r="FC452" s="63">
        <f>IF($FB452&lt;&gt;"",IF(AND($FB452&gt;=FC$2,$FB452&lt;=FC$3),Deník!$W452,""))</f>
        <v>0</v>
      </c>
      <c r="FD452" s="63" t="str">
        <f>IF($FB452&lt;&gt;"",IF(AND($FB452&gt;=FD$2,$FB452&lt;=FD$3),Deník!$W452,""))</f>
        <v/>
      </c>
      <c r="FE452" s="63" t="str">
        <f>IF($FB452&lt;&gt;"",IF(AND($FB452&gt;=FE$2,$FB452&lt;=FE$3),Deník!$W452,""))</f>
        <v/>
      </c>
      <c r="FF452" s="63" t="str">
        <f>IF($FB452&lt;&gt;"",IF(AND($FB452&gt;=FF$2,$FB452&lt;=FF$3),Deník!$W452,""))</f>
        <v/>
      </c>
      <c r="FG452" s="63" t="str">
        <f>IF($FB452&lt;&gt;"",IF(AND($FB452&gt;=FG$2,$FB452&lt;=FG$3),Deník!$W452,""))</f>
        <v/>
      </c>
      <c r="FH452" s="63" t="str">
        <f>IF($FB452&lt;&gt;"",IF(AND($FB452&gt;=FH$2,$FB452&lt;=FH$3),Deník!$W452,""))</f>
        <v/>
      </c>
      <c r="FI452" s="63" t="str">
        <f>IF($FB452&lt;&gt;"",IF(AND($FB452&gt;=FI$2,$FB452&lt;=FI$3),Deník!$W452,""))</f>
        <v/>
      </c>
      <c r="FJ452" s="63" t="str">
        <f>IF($FB452&lt;&gt;"",IF(AND($FB452&gt;=FJ$2,$FB452&lt;=FJ$3),Deník!$W452,""))</f>
        <v/>
      </c>
      <c r="FK452" s="63" t="str">
        <f>IF($FB452&lt;&gt;"",IF(AND($FB452&gt;=FK$2,$FB452&lt;=FK$3),Deník!$W452,""))</f>
        <v/>
      </c>
      <c r="FL452" s="63" t="str">
        <f>IF($FB452&lt;&gt;"",IF(AND($FB452&gt;=FL$2,$FB452&lt;=FL$3),Deník!$W452,""))</f>
        <v/>
      </c>
      <c r="FM452" s="63" t="str">
        <f>IF($FB452&lt;&gt;"",IF(AND($FB452&gt;=FM$2,$FB452&lt;=FM$3),Deník!$W452,""))</f>
        <v/>
      </c>
      <c r="FN452" s="13"/>
      <c r="FO452" s="20" t="str">
        <f>IF(Deník!$W452&gt;1,Deník!$W452,"")</f>
        <v/>
      </c>
      <c r="FP452" s="20" t="str">
        <f>IF(Deník!$W452&lt;0,Deník!$W452,"")</f>
        <v/>
      </c>
      <c r="FQ452" s="17"/>
      <c r="FS452" s="233"/>
      <c r="FT452" s="233" t="str">
        <f>IF(Deník!$W452&lt;&gt;"",IF(Deník!$Y452=Statistika!$F$78,Deník!$W452,""),"")</f>
        <v/>
      </c>
      <c r="FU452" s="233" t="str">
        <f>IF(Deník!$W452&lt;&gt;"",IF(Deník!$Y452=Statistika!$F$79,Deník!$W452,""),"")</f>
        <v/>
      </c>
      <c r="FV452" s="233" t="str">
        <f>IF(Deník!$W452&lt;&gt;"",IF(Deník!$Y452=Statistika!$F$80,Deník!$W452,""),"")</f>
        <v/>
      </c>
      <c r="FW452" s="233" t="str">
        <f>IF(Deník!$W452&lt;&gt;"",IF(Deník!$Y452=Statistika!$F$81,Deník!$W452,""),"")</f>
        <v/>
      </c>
      <c r="FX452" s="233" t="str">
        <f>IF(Deník!$W452&lt;&gt;"",IF(Deník!$Y452=Statistika!$F$82,Deník!$W452,""),"")</f>
        <v/>
      </c>
      <c r="FY452" s="233" t="str">
        <f>IF(Deník!$W452&lt;&gt;"",IF(Deník!$Y452=Statistika!$F$83,Deník!$W452,""),"")</f>
        <v/>
      </c>
      <c r="FZ452" s="233" t="str">
        <f>IF(Deník!$W452&lt;&gt;"",IF(Deník!$Y452=Statistika!$F$84,Deník!$W452,""),"")</f>
        <v/>
      </c>
      <c r="GA452" s="233" t="str">
        <f>IF(Deník!$W452&lt;&gt;"",IF(Deník!$Y452=Statistika!$F$85,Deník!$W452,""),"")</f>
        <v/>
      </c>
      <c r="GB452" s="233" t="str">
        <f>IF(Deník!$W452&lt;&gt;"",IF(Deník!$Y452=Statistika!$F$86,Deník!$W452,""),"")</f>
        <v/>
      </c>
      <c r="GC452" s="233" t="str">
        <f>IF(Deník!$W452&lt;&gt;"",IF(Deník!$Y452=Statistika!$F$87,Deník!$W452,""),"")</f>
        <v/>
      </c>
      <c r="GD452" s="233" t="str">
        <f>IF(Deník!$W452&lt;&gt;"",IF(Deník!$Y452=Statistika!$F$88,Deník!$W452,""),"")</f>
        <v/>
      </c>
      <c r="GE452" s="233" t="str">
        <f>IF(Deník!$W452&lt;&gt;"",IF(Deník!$Y452=Statistika!$F$89,Deník!$W452,""),"")</f>
        <v/>
      </c>
      <c r="GF452" s="233" t="str">
        <f>IF(Deník!$W452&lt;&gt;"",IF(Deník!$Y452=Statistika!$F$90,Deník!$W452,""),"")</f>
        <v/>
      </c>
      <c r="GG452" s="233" t="str">
        <f>IF(Deník!$W452&lt;&gt;"",IF(Deník!$Y452=Statistika!$F$91,Deník!$W452,""),"")</f>
        <v/>
      </c>
      <c r="GH452" s="233"/>
      <c r="GI452" s="233" t="str">
        <f>IF(Deník!$W452&lt;&gt;"",IF(Deník!$AB452=Statistika!$L$100,Deník!$W452,""),"")</f>
        <v/>
      </c>
      <c r="GJ452" s="233" t="str">
        <f>IF(Deník!$W452&lt;&gt;"",IF(Deník!$AB452=Statistika!$L$101,Deník!$W452,""),"")</f>
        <v/>
      </c>
      <c r="GK452" s="233" t="str">
        <f>IF(Deník!$W452&lt;&gt;"",IF(Deník!$AB452=Statistika!$L$102,Deník!$W452,""),"")</f>
        <v/>
      </c>
      <c r="GL452" s="233" t="str">
        <f>IF(Deník!$W452&lt;&gt;"",IF(Deník!$AB452=Statistika!$L$103,Deník!$W452,""),"")</f>
        <v/>
      </c>
      <c r="GM452" s="233" t="str">
        <f>IF(Deník!$W452&lt;&gt;"",IF(Deník!$AB452=Statistika!$L$104,Deník!$W452,""),"")</f>
        <v/>
      </c>
      <c r="GN452" s="233" t="str">
        <f>IF(Deník!$W452&lt;&gt;"",IF(Deník!$AB452=Statistika!$L$105,Deník!$W452,""),"")</f>
        <v/>
      </c>
      <c r="GO452" s="233" t="str">
        <f>IF(Deník!$W452&lt;&gt;"",IF(Deník!$AB452=Statistika!$L$106,Deník!$W452,""),"")</f>
        <v/>
      </c>
      <c r="GP452" s="233" t="str">
        <f>IF(Deník!$W452&lt;&gt;"",IF(Deník!$AB452=Statistika!$L$107,Deník!$W452,""),"")</f>
        <v/>
      </c>
      <c r="GQ452" s="233" t="str">
        <f>IF(Deník!$W452&lt;&gt;"",IF(Deník!$AB452=Statistika!$L$108,Deník!$W452,""),"")</f>
        <v/>
      </c>
      <c r="GS452" s="233" t="str">
        <f>IF(Deník!$W452&lt;0,IF(Deník!$AC452=Statistika!$F$117,Deník!$W452,""),"")</f>
        <v/>
      </c>
      <c r="GT452" s="233" t="str">
        <f>IF(Deník!$W452&lt;0,IF(Deník!$AC452=Statistika!$F$118,Deník!$W452,""),"")</f>
        <v/>
      </c>
      <c r="GU452" s="233" t="str">
        <f>IF(Deník!$W452&lt;0,IF(Deník!$AC452=Statistika!$F$119,Deník!$W452,""),"")</f>
        <v/>
      </c>
      <c r="GV452" s="233" t="str">
        <f>IF(Deník!$W452&lt;0,IF(Deník!$AC452=Statistika!$F$120,Deník!$W452,""),"")</f>
        <v/>
      </c>
      <c r="GW452" s="233" t="str">
        <f>IF(Deník!$W452&lt;0,IF(Deník!$AC452=Statistika!$F$121,Deník!$W452,""),"")</f>
        <v/>
      </c>
      <c r="GX452" s="233" t="str">
        <f>IF(Deník!$W452&lt;0,IF(Deník!$AC452=Statistika!$F$122,Deník!$W452,""),"")</f>
        <v/>
      </c>
      <c r="GY452" s="233" t="str">
        <f>IF(Deník!$W452&lt;0,IF(Deník!$AC452=Statistika!$F$123,Deník!$W452,""),"")</f>
        <v/>
      </c>
      <c r="GZ452" s="233" t="str">
        <f>IF(Deník!$W452&lt;0,IF(Deník!$AC452=Statistika!$F$124,Deník!$W452,""),"")</f>
        <v/>
      </c>
      <c r="HA452" s="233" t="str">
        <f>IF(Deník!$W452&lt;0,IF(Deník!$AC452=Statistika!$F$125,Deník!$W452,""),"")</f>
        <v/>
      </c>
      <c r="HC452" s="233" t="str">
        <f>IF(Deník!$W452&lt;0,IF(Deník!$AD452=Statistika!$F$133,Deník!$W452,""),"")</f>
        <v/>
      </c>
      <c r="HD452" s="233" t="str">
        <f>IF(Deník!$W452&lt;0,IF(Deník!$AD452=Statistika!$F$134,Deník!$W452,""),"")</f>
        <v/>
      </c>
      <c r="HE452" s="233" t="str">
        <f>IF(Deník!$W452&lt;0,IF(Deník!$AD452=Statistika!$F$135,Deník!$W452,""),"")</f>
        <v/>
      </c>
      <c r="HF452" s="233" t="str">
        <f>IF(Deník!$W452&lt;0,IF(Deník!$AD452=Statistika!$F$136,Deník!$W452,""),"")</f>
        <v/>
      </c>
      <c r="HG452" s="233" t="str">
        <f>IF(Deník!$W452&lt;0,IF(Deník!$AD452=Statistika!$F$137,Deník!$W452,""),"")</f>
        <v/>
      </c>
      <c r="ID452" s="8">
        <f>Tabulka4[[#This Row],[Sloupec3]]</f>
        <v>0</v>
      </c>
      <c r="IE452" s="17" t="str">
        <f>IF(AND([1]Deník!$C452&gt;='[1]Měsíční shrnutí'!$D$1,[1]Deník!$C452&lt;='[1]Měsíční shrnutí'!$F$1),[1]Deník!$X452,"")</f>
        <v/>
      </c>
    </row>
    <row r="453" spans="1:239">
      <c r="A453" s="8">
        <f>Deník!C454</f>
        <v>0</v>
      </c>
      <c r="B453" s="50" t="str">
        <f>Deník!R454</f>
        <v/>
      </c>
      <c r="C453" s="102" t="str">
        <f>IF(AND(Deník!R454&gt;1,Deník!R454&lt;&gt;""),1,"")</f>
        <v/>
      </c>
      <c r="D453" s="102" t="str">
        <f>IF(AND(Deník!R454&lt;=0,Deník!R454&lt;&gt;""),1,"")</f>
        <v/>
      </c>
      <c r="E453" s="103" t="str">
        <f>IF(AND(Deník!R454&gt;=0,Deník!R454&lt;=1),1,"")</f>
        <v/>
      </c>
      <c r="F453" s="79" t="str">
        <f>IF(Deník!R454&lt;&gt;"",Deník!R454+F452,"")</f>
        <v/>
      </c>
      <c r="G453" s="85"/>
      <c r="H453" s="54" t="str">
        <f>IF(MONTH(Deník!$C453)=H$2,IF(AND(Deník!$R453&gt;=0,Deník!$R453&lt;=1),"BE",Deník!$R453),"")</f>
        <v/>
      </c>
      <c r="I453" s="11" t="str">
        <f>IF(MONTH(Deník!$C453)=I$2,IF(AND(Deník!$R453&gt;=0,Deník!$R453&lt;=1),"BE",Deník!$R453),"")</f>
        <v/>
      </c>
      <c r="J453" s="11" t="str">
        <f>IF(MONTH(Deník!$C453)=J$2,IF(AND(Deník!$R453&gt;=0,Deník!$R453&lt;=1),"BE",Deník!$R453),"")</f>
        <v/>
      </c>
      <c r="K453" s="11" t="str">
        <f>IF(MONTH(Deník!$C453)=K$2,IF(AND(Deník!$R453&gt;=0,Deník!$R453&lt;=1),"BE",Deník!$R453),"")</f>
        <v/>
      </c>
      <c r="L453" s="11" t="str">
        <f>IF(MONTH(Deník!$C453)=L$2,IF(AND(Deník!$R453&gt;=0,Deník!$R453&lt;=1),"BE",Deník!$R453),"")</f>
        <v/>
      </c>
      <c r="M453" s="11" t="str">
        <f>IF(MONTH(Deník!$C453)=M$2,IF(AND(Deník!$R453&gt;=0,Deník!$R453&lt;=1),"BE",Deník!$R453),"")</f>
        <v/>
      </c>
      <c r="N453" s="11" t="str">
        <f>IF(MONTH(Deník!$C453)=N$2,IF(AND(Deník!$R453&gt;=0,Deník!$R453&lt;=1),"BE",Deník!$R453),"")</f>
        <v/>
      </c>
      <c r="O453" s="11" t="str">
        <f>IF(MONTH(Deník!$C453)=O$2,IF(AND(Deník!$R453&gt;=0,Deník!$R453&lt;=1),"BE",Deník!$R453),"")</f>
        <v/>
      </c>
      <c r="P453" s="11" t="str">
        <f>IF(MONTH(Deník!$C453)=P$2,IF(AND(Deník!$R453&gt;=0,Deník!$R453&lt;=1),"BE",Deník!$R453),"")</f>
        <v/>
      </c>
      <c r="Q453" s="11" t="str">
        <f>IF(MONTH(Deník!$C453)=Q$2,IF(AND(Deník!$R453&gt;=0,Deník!$R453&lt;=1),"BE",Deník!$R453),"")</f>
        <v/>
      </c>
      <c r="R453" s="11" t="str">
        <f>IF(MONTH(Deník!$C453)=R$2,IF(AND(Deník!$R453&gt;=0,Deník!$R453&lt;=1),"BE",Deník!$R453),"")</f>
        <v/>
      </c>
      <c r="S453" s="57" t="str">
        <f>IF(MONTH(Deník!$C453)=S$2,IF(AND(Deník!$R453&gt;=0,Deník!$R453&lt;=1),"BE",Deník!$R453),"")</f>
        <v/>
      </c>
      <c r="U453" s="12"/>
      <c r="V453" s="12"/>
      <c r="X453" s="600" t="str">
        <f>IF(Deník!$R453&lt;&gt;"",IF(Deník!$B453=Statistika!$F$63,IF(AND(Deník!$R453&gt;=0,Deník!$R453&lt;=1),"BE",Deník!$R453),""),"")</f>
        <v/>
      </c>
      <c r="Y453" s="13" t="str">
        <f>IF(Deník!$R453&lt;&gt;"",IF(Deník!$B453=Statistika!$F$64,IF(AND(Deník!$R453&gt;=0,Deník!$R453&lt;=1),"BE",Deník!$R453),""),"")</f>
        <v/>
      </c>
      <c r="Z453" s="13" t="str">
        <f>IF(Deník!$R453&lt;&gt;"",IF(Deník!$B453=Statistika!$F$65,IF(AND(Deník!$R453&gt;=0,Deník!$R453&lt;=1),"BE",Deník!$R453),""),"")</f>
        <v/>
      </c>
      <c r="AA453" s="13" t="str">
        <f>IF(Deník!$R453&lt;&gt;"",IF(Deník!$B453=Statistika!$F$66,IF(AND(Deník!$R453&gt;=0,Deník!$R453&lt;=1),"BE",Deník!$R453),""),"")</f>
        <v/>
      </c>
      <c r="AB453" s="13" t="str">
        <f>IF(Deník!$R453&lt;&gt;"",IF(Deník!$B453=Statistika!$F$67,IF(AND(Deník!$R453&gt;=0,Deník!$R453&lt;=1),"BE",Deník!$R453),""),"")</f>
        <v/>
      </c>
      <c r="AC453" s="13" t="str">
        <f>IF(Deník!$R453&lt;&gt;"",IF(Deník!$B453=Statistika!$F$68,IF(AND(Deník!$R453&gt;=0,Deník!$R453&lt;=1),"BE",Deník!$R453),""),"")</f>
        <v/>
      </c>
      <c r="AD453" s="13" t="str">
        <f>IF(Deník!$R453&lt;&gt;"",IF(Deník!$B453=Statistika!$F$69,IF(AND(Deník!$R453&gt;=0,Deník!$R453&lt;=1),"BE",Deník!$R453),""),"")</f>
        <v/>
      </c>
      <c r="AE453" s="601" t="str">
        <f>IF(Deník!$R453&lt;&gt;"",IF(Deník!$B453=Statistika!$F$70,IF(AND(Deník!$R453&gt;=0,Deník!$R453&lt;=1),"BE",Deník!$R453),""),"")</f>
        <v/>
      </c>
      <c r="AF453" s="90"/>
      <c r="AG453" s="63" t="str">
        <f>IF(Deník!$R453&lt;&gt;"",IF(Deník!$J453="L",IF(AND(Deník!$R453&gt;=0,Deník!$R453&lt;=1),"BE",Deník!$R453),""),"")</f>
        <v/>
      </c>
      <c r="AH453" s="13" t="str">
        <f>IF(Deník!$R453&lt;&gt;"",IF(Deník!$J453="S",IF(AND(Deník!$R453&gt;=0,Deník!$R453&lt;=1),"BE",Deník!$R453),""),"")</f>
        <v/>
      </c>
      <c r="AI453" s="95"/>
      <c r="AJ453" s="71" t="str">
        <f>IF(Deník!N454&lt;&gt;"",Deník!N454*-1,"")</f>
        <v/>
      </c>
      <c r="AK453" s="88"/>
      <c r="AL453" s="63" t="str">
        <f>IF(WEEKDAY(Deník!$C453,2)=1,IF(AND(Deník!$R453&gt;=0,Deník!$R453&lt;=1),"BE",Deník!$R453),"")</f>
        <v/>
      </c>
      <c r="AM453" s="13" t="str">
        <f>IF(WEEKDAY(Deník!$C453,2)=2,IF(AND(Deník!$R453&gt;=0,Deník!$R453&lt;=1),"BE",Deník!$R453),"")</f>
        <v/>
      </c>
      <c r="AN453" s="13" t="str">
        <f>IF(WEEKDAY(Deník!$C453,2)=3,IF(AND(Deník!$R453&gt;=0,Deník!$R453&lt;=1),"BE",Deník!$R453),"")</f>
        <v/>
      </c>
      <c r="AO453" s="13" t="str">
        <f>IF(WEEKDAY(Deník!$C453,2)=4,IF(AND(Deník!$R453&gt;=0,Deník!$R453&lt;=1),"BE",Deník!$R453),"")</f>
        <v/>
      </c>
      <c r="AP453" s="60" t="str">
        <f>IF(WEEKDAY(Deník!$C453,2)=5,IF(AND(Deník!$R453&gt;=0,Deník!$R453&lt;=1),"BE",Deník!$R453),"")</f>
        <v/>
      </c>
      <c r="AQ453" s="99"/>
      <c r="AR453" s="100">
        <f>Deník!D453</f>
        <v>0</v>
      </c>
      <c r="AS453" s="63" t="str">
        <f>IF(Deník!$D453&lt;&gt;"",IF(AND(Deník!$D453&gt;=AS$2,Deník!$D453&lt;=AS$3),IF(AND(Deník!$R453&gt;=0,Deník!$R453&lt;=1),"BE",Deník!$R453),""),"")</f>
        <v/>
      </c>
      <c r="AT453" s="63" t="str">
        <f>IF(Deník!$D453&lt;&gt;"",IF(AND(Deník!$D453&gt;=AT$2,Deník!$D453&lt;=AT$3),IF(AND(Deník!$R453&gt;=0,Deník!$R453&lt;=1),"BE",Deník!$R453),""),"")</f>
        <v/>
      </c>
      <c r="AU453" s="63" t="str">
        <f>IF(Deník!$D453&lt;&gt;"",IF(AND(Deník!$D453&gt;=AU$2,Deník!$D453&lt;=AU$3),IF(AND(Deník!$R453&gt;=0,Deník!$R453&lt;=1),"BE",Deník!$R453),""),"")</f>
        <v/>
      </c>
      <c r="AV453" s="63" t="str">
        <f>IF(Deník!$D453&lt;&gt;"",IF(AND(Deník!$D453&gt;=AV$2,Deník!$D453&lt;=AV$3),IF(AND(Deník!$R453&gt;=0,Deník!$R453&lt;=1),"BE",Deník!$R453),""),"")</f>
        <v/>
      </c>
      <c r="AW453" s="63" t="str">
        <f>IF(Deník!$D453&lt;&gt;"",IF(AND(Deník!$D453&gt;=AW$2,Deník!$D453&lt;=AW$3),IF(AND(Deník!$R453&gt;=0,Deník!$R453&lt;=1),"BE",Deník!$R453),""),"")</f>
        <v/>
      </c>
      <c r="AX453" s="63" t="str">
        <f>IF(Deník!$D453&lt;&gt;"",IF(AND(Deník!$D453&gt;=AX$2,Deník!$D453&lt;=AX$3),IF(AND(Deník!$R453&gt;=0,Deník!$R453&lt;=1),"BE",Deník!$R453),""),"")</f>
        <v/>
      </c>
      <c r="AY453" s="63" t="str">
        <f>IF(Deník!$D453&lt;&gt;"",IF(AND(Deník!$D453&gt;=AY$2,Deník!$D453&lt;=AY$3),IF(AND(Deník!$R453&gt;=0,Deník!$R453&lt;=1),"BE",Deník!$R453),""),"")</f>
        <v/>
      </c>
      <c r="AZ453" s="63" t="str">
        <f>IF(Deník!$D453&lt;&gt;"",IF(AND(Deník!$D453&gt;=AZ$2,Deník!$D453&lt;=AZ$3),IF(AND(Deník!$R453&gt;=0,Deník!$R453&lt;=1),"BE",Deník!$R453),""),"")</f>
        <v/>
      </c>
      <c r="BA453" s="63" t="str">
        <f>IF(Deník!$D453&lt;&gt;"",IF(AND(Deník!$D453&gt;=BA$2,Deník!$D453&lt;=BA$3),IF(AND(Deník!$R453&gt;=0,Deník!$R453&lt;=1),"BE",Deník!$R453),""),"")</f>
        <v/>
      </c>
      <c r="BB453" s="63" t="str">
        <f>IF(Deník!$D453&lt;&gt;"",IF(AND(Deník!$D453&gt;=BB$2,Deník!$D453&lt;=BB$3),IF(AND(Deník!$R453&gt;=0,Deník!$R453&lt;=1),"BE",Deník!$R453),""),"")</f>
        <v/>
      </c>
      <c r="BC453" s="71" t="str">
        <f>IF(Deník!$D453&lt;&gt;"",IF(AND(Deník!$D453&gt;=BC$2,Deník!$D453&lt;=BC$3),IF(AND(Deník!$R453&gt;=0,Deník!$R453&lt;=1),"BE",Deník!$R453),""),"")</f>
        <v/>
      </c>
      <c r="BD453" s="20" t="str">
        <f>IF(Deník!$J454="S",(Deník!$M454-Deník!$K454),IF(Deník!$J454="L",(Deník!$K454-Deník!$M454),""))</f>
        <v/>
      </c>
      <c r="BE453" s="20" t="str">
        <f>IF(Deník!$J454="S",(Deník!$K454-Deník!$O454),IF(Deník!$J454="L",(Deník!$O454-Deník!$K454),""))</f>
        <v/>
      </c>
      <c r="BF453" s="20" t="str">
        <f>IF(Deník!$J454="S",(Deník!$K454-Deník!$L454),IF(Deník!$J454="L",(Deník!$L454-Deník!$K454),""))</f>
        <v/>
      </c>
      <c r="BG453" s="20" t="str">
        <f>IF(Deník!$J454="S",(Deník!$K454-Deník!$S454),IF(Deník!$J454="L",(Deník!$S454-Deník!$K454),""))</f>
        <v/>
      </c>
      <c r="BH453" s="20" t="str">
        <f>IF(Deník!$J454="S",(Deník!$K454-Deník!$U454),IF(Deník!$J454="L",(Deník!$U454-Deník!$K454),""))</f>
        <v/>
      </c>
      <c r="BI453" s="20" t="str">
        <f>IF(Deník!$R453&gt;1,Deník!$R453,"")</f>
        <v/>
      </c>
      <c r="BJ453" s="20" t="str">
        <f>IF(Deník!$R453&lt;0,Deník!$R453,"")</f>
        <v/>
      </c>
      <c r="BK453" s="17"/>
      <c r="BM453" s="233" t="str">
        <f>IF(Deník!$R453&lt;&gt;"",IF(Deník!$Y453=Statistika!$F$78,IF(AND(Deník!$R453&gt;=0,Deník!$R453&lt;=1),"BE",Deník!$R453),""),"")</f>
        <v/>
      </c>
      <c r="BN453" s="233" t="str">
        <f>IF(Deník!$R453&lt;&gt;"",IF(Deník!$Y453=Statistika!$F$79,IF(AND(Deník!$R453&gt;=0,Deník!$R453&lt;=1),"BE",Deník!$R453),""),"")</f>
        <v/>
      </c>
      <c r="BO453" s="233" t="str">
        <f>IF(Deník!$R453&lt;&gt;"",IF(Deník!$Y453=Statistika!$F$80,IF(AND(Deník!$R453&gt;=0,Deník!$R453&lt;=1),"BE",Deník!$R453),""),"")</f>
        <v/>
      </c>
      <c r="BP453" s="233" t="str">
        <f>IF(Deník!$R453&lt;&gt;"",IF(Deník!$Y453=Statistika!$F$81,IF(AND(Deník!$R453&gt;=0,Deník!$R453&lt;=1),"BE",Deník!$R453),""),"")</f>
        <v/>
      </c>
      <c r="BQ453" s="233" t="str">
        <f>IF(Deník!$R453&lt;&gt;"",IF(Deník!$Y453=Statistika!$F$82,IF(AND(Deník!$R453&gt;=0,Deník!$R453&lt;=1),"BE",Deník!$R453),""),"")</f>
        <v/>
      </c>
      <c r="BR453" s="233" t="str">
        <f>IF(Deník!$R453&lt;&gt;"",IF(Deník!$Y453=Statistika!$F$83,IF(AND(Deník!$R453&gt;=0,Deník!$R453&lt;=1),"BE",Deník!$R453),""),"")</f>
        <v/>
      </c>
      <c r="BS453" s="233" t="str">
        <f>IF(Deník!$R453&lt;&gt;"",IF(Deník!$Y453=Statistika!$F$84,IF(AND(Deník!$R453&gt;=0,Deník!$R453&lt;=1),"BE",Deník!$R453),""),"")</f>
        <v/>
      </c>
      <c r="BT453" s="233" t="str">
        <f>IF(Deník!$R453&lt;&gt;"",IF(Deník!$Y453=Statistika!$F$85,IF(AND(Deník!$R453&gt;=0,Deník!$R453&lt;=1),"BE",Deník!$R453),""),"")</f>
        <v/>
      </c>
      <c r="BU453" s="233" t="str">
        <f>IF(Deník!$R453&lt;&gt;"",IF(Deník!$Y453=Statistika!$F$86,IF(AND(Deník!$R453&gt;=0,Deník!$R453&lt;=1),"BE",Deník!$R453),""),"")</f>
        <v/>
      </c>
      <c r="BV453" s="233" t="str">
        <f>IF(Deník!$R453&lt;&gt;"",IF(Deník!$Y453=Statistika!$F$87,IF(AND(Deník!$R453&gt;=0,Deník!$R453&lt;=1),"BE",Deník!$R453),""),"")</f>
        <v/>
      </c>
      <c r="BW453" s="233" t="str">
        <f>IF(Deník!$R453&lt;&gt;"",IF(Deník!$Y453=Statistika!$F$88,IF(AND(Deník!$R453&gt;=0,Deník!$R453&lt;=1),"BE",Deník!$R453),""),"")</f>
        <v/>
      </c>
      <c r="BX453" s="233" t="str">
        <f>IF(Deník!$R453&lt;&gt;"",IF(Deník!$Y453=Statistika!$F$89,IF(AND(Deník!$R453&gt;=0,Deník!$R453&lt;=1),"BE",Deník!$R453),""),"")</f>
        <v/>
      </c>
      <c r="BY453" s="233" t="str">
        <f>IF(Deník!$R453&lt;&gt;"",IF(Deník!$Y453=Statistika!$F$90,IF(AND(Deník!$R453&gt;=0,Deník!$R453&lt;=1),"BE",Deník!$R453),""),"")</f>
        <v/>
      </c>
      <c r="BZ453" s="233" t="str">
        <f>IF(Deník!$R453&lt;&gt;"",IF(Deník!$Y453=Statistika!$F$91,IF(AND(Deník!$R453&gt;=0,Deník!$R453&lt;=1),"BE",Deník!$R453),""),"")</f>
        <v/>
      </c>
      <c r="CA453" s="233"/>
      <c r="CB453" s="233" t="str">
        <f>IF(Deník!$R453&lt;&gt;"",IF(Deník!$AB453="SL",IF(AND(Deník!$R453&gt;=0,Deník!$R453&lt;=1),"BE",Deník!$R453),""),"")</f>
        <v/>
      </c>
      <c r="CC453" s="233" t="str">
        <f>IF(Deník!$R453&lt;&gt;"",IF(Deník!$AB453="BE10",IF(AND(Deník!$R453&gt;=0,Deník!$R453&lt;=1),"BE",Deník!$R453),""),"")</f>
        <v/>
      </c>
      <c r="CD453" s="233" t="str">
        <f>IF(Deník!$R453&lt;&gt;"",IF(Deník!$AB453="BE15",IF(AND(Deník!$R453&gt;=0,Deník!$R453&lt;=1),"BE",Deník!$R453),""),"")</f>
        <v/>
      </c>
      <c r="CE453" s="233" t="str">
        <f>IF(Deník!$R453&lt;&gt;"",IF(Deník!$AB453="BE20",IF(AND(Deník!$R453&gt;=0,Deník!$R453&lt;=1),"BE",Deník!$R453),""),"")</f>
        <v/>
      </c>
      <c r="CF453" s="233" t="str">
        <f>IF(Deník!$R453&lt;&gt;"",IF(Deník!$AB453="TP1",IF(AND(Deník!$R453&gt;=0,Deník!$R453&lt;=1),"BE",Deník!$R453),""),"")</f>
        <v/>
      </c>
      <c r="CG453" s="233" t="str">
        <f>IF(Deník!$R453&lt;&gt;"",IF(Deník!$AB453="TP2",IF(AND(Deník!$R453&gt;=0,Deník!$R453&lt;=1),"BE",Deník!$R453),""),"")</f>
        <v/>
      </c>
      <c r="CH453" s="233" t="str">
        <f>IF(Deník!$R453&lt;&gt;"",IF(Deník!$AB453="TP3",IF(AND(Deník!$R453&gt;=0,Deník!$R453&lt;=1),"BE",Deník!$R453),""),"")</f>
        <v/>
      </c>
      <c r="CI453" s="233" t="str">
        <f>IF(Deník!$R453&lt;&gt;"",IF(Deník!$AB453="Trailing SL",IF(AND(Deník!$R453&gt;=0,Deník!$R453&lt;=1),"BE",Deník!$R453),""),"")</f>
        <v/>
      </c>
      <c r="CJ453" s="233" t="str">
        <f>IF(Deník!$R453&lt;&gt;"",IF(Deník!$AB453="Manual",IF(AND(Deník!$R453&gt;=0,Deník!$R453&lt;=1),"BE",Deník!$R453),""),"")</f>
        <v/>
      </c>
      <c r="CK453" s="233"/>
      <c r="CL453" s="233" t="str">
        <f>IF(Deník!$R453&lt;0,IF(Deník!$AC453=Statistika!$F$117,Deník!$R453,""),"")</f>
        <v/>
      </c>
      <c r="CM453" s="233" t="str">
        <f>IF(Deník!$R453&lt;0,IF(Deník!$AC453=Statistika!$F$118,Deník!$R453,""),"")</f>
        <v/>
      </c>
      <c r="CN453" s="233" t="str">
        <f>IF(Deník!$R453&lt;0,IF(Deník!$AC453=Statistika!$F$119,Deník!$R453,""),"")</f>
        <v/>
      </c>
      <c r="CO453" s="233" t="str">
        <f>IF(Deník!$R453&lt;0,IF(Deník!$AC453=Statistika!$F$120,Deník!$R453,""),"")</f>
        <v/>
      </c>
      <c r="CP453" s="233" t="str">
        <f>IF(Deník!$R453&lt;0,IF(Deník!$AC453=Statistika!$F$121,Deník!$R453,""),"")</f>
        <v/>
      </c>
      <c r="CQ453" s="233" t="str">
        <f>IF(Deník!$R453&lt;0,IF(Deník!$AC453=Statistika!$F$122,Deník!$R453,""),"")</f>
        <v/>
      </c>
      <c r="CR453" s="233" t="str">
        <f>IF(Deník!$R453&lt;0,IF(Deník!$AC453=Statistika!$F$123,Deník!$R453,""),"")</f>
        <v/>
      </c>
      <c r="CS453" s="233" t="str">
        <f>IF(Deník!$R453&lt;0,IF(Deník!$AC453=Statistika!$F$124,Deník!$R453,""),"")</f>
        <v/>
      </c>
      <c r="CT453" s="233" t="str">
        <f>IF(Deník!$R453&lt;0,IF(Deník!$AC453=Statistika!$F$125,Deník!$R453,""),"")</f>
        <v/>
      </c>
      <c r="CU453" s="233"/>
      <c r="CV453" s="233" t="str">
        <f>IF(Deník!$R453&lt;0,IF(Deník!$AD453=$CV$2,Deník!$R453,""),"")</f>
        <v/>
      </c>
      <c r="CW453" s="233" t="str">
        <f>IF(Deník!$R453&lt;0,IF(Deník!$AD453=$CW$2,Deník!$R453,""),"")</f>
        <v/>
      </c>
      <c r="CX453" s="233" t="str">
        <f>IF(Deník!$R453&lt;0,IF(Deník!$AD453=$CX$2,Deník!$R453,""),"")</f>
        <v/>
      </c>
      <c r="CY453" s="233" t="str">
        <f>IF(Deník!$R453&lt;0,IF(Deník!$AD453=$CY$2,Deník!$R453,""),"")</f>
        <v/>
      </c>
      <c r="CZ453" s="233" t="str">
        <f>IF(Deník!$R453&lt;0,IF(Deník!$AD453=$CZ$2,Deník!$R453,""),"")</f>
        <v/>
      </c>
      <c r="DL453" s="221">
        <f t="shared" si="18"/>
        <v>93847.029999999984</v>
      </c>
      <c r="DM453" s="220">
        <f t="shared" ref="DM453:DM516" si="19">DL453/MAX($DL$3,DL452)-1</f>
        <v>-6.1529700000000132E-2</v>
      </c>
      <c r="DO453" s="50">
        <f>Deník!W454</f>
        <v>0</v>
      </c>
      <c r="DP453" s="102" t="str">
        <f>IF(AND(Deník!W454&gt;0),1,"")</f>
        <v/>
      </c>
      <c r="DQ453" s="102">
        <f>IF(AND(Deník!W454&lt;=0),1,"")</f>
        <v>1</v>
      </c>
      <c r="DR453" s="227"/>
      <c r="DS453" s="228"/>
      <c r="DT453" s="85"/>
      <c r="DU453" s="54">
        <f>IF(MONTH(Deník!$C453)=DU$2,Deník!$W453,"")</f>
        <v>0</v>
      </c>
      <c r="DV453" s="222" t="str">
        <f>IF(MONTH(Deník!$C453)=DV$2,Deník!$W453,"")</f>
        <v/>
      </c>
      <c r="DW453" s="222" t="str">
        <f>IF(MONTH(Deník!$C453)=DW$2,Deník!$W453,"")</f>
        <v/>
      </c>
      <c r="DX453" s="222" t="str">
        <f>IF(MONTH(Deník!$C453)=DX$2,Deník!$W453,"")</f>
        <v/>
      </c>
      <c r="DY453" s="222" t="str">
        <f>IF(MONTH(Deník!$C453)=DY$2,Deník!$W453,"")</f>
        <v/>
      </c>
      <c r="DZ453" s="222" t="str">
        <f>IF(MONTH(Deník!$C453)=DZ$2,Deník!$W453,"")</f>
        <v/>
      </c>
      <c r="EA453" s="222" t="str">
        <f>IF(MONTH(Deník!$C453)=EA$2,Deník!$W453,"")</f>
        <v/>
      </c>
      <c r="EB453" s="222" t="str">
        <f>IF(MONTH(Deník!$C453)=EB$2,Deník!$W453,"")</f>
        <v/>
      </c>
      <c r="EC453" s="222" t="str">
        <f>IF(MONTH(Deník!$C453)=EC$2,Deník!$W453,"")</f>
        <v/>
      </c>
      <c r="ED453" s="222" t="str">
        <f>IF(MONTH(Deník!$C453)=ED$2,Deník!$W453,"")</f>
        <v/>
      </c>
      <c r="EE453" s="222" t="str">
        <f>IF(MONTH(Deník!$C453)=EE$2,Deník!$W453,"")</f>
        <v/>
      </c>
      <c r="EF453" s="222" t="str">
        <f>IF(MONTH(Deník!$C453)=EF$2,Deník!$W453,"")</f>
        <v/>
      </c>
      <c r="EI453" s="600" t="str">
        <f>IF(Deník!$W453&lt;&gt;"",IF(Deník!$B453=Statistika!$F$63,Deník!$W453,""),"")</f>
        <v/>
      </c>
      <c r="EJ453" s="13" t="str">
        <f>IF(Deník!$W453&lt;&gt;"",IF(Deník!$B453=Statistika!$F$64,Deník!$W453,""),"")</f>
        <v/>
      </c>
      <c r="EK453" s="13" t="str">
        <f>IF(Deník!$W453&lt;&gt;"",IF(Deník!$B453=Statistika!$F$65,Deník!$W453,""),"")</f>
        <v/>
      </c>
      <c r="EL453" s="13" t="str">
        <f>IF(Deník!$W453&lt;&gt;"",IF(Deník!$B453=Statistika!$F$66,Deník!$W453,""),"")</f>
        <v/>
      </c>
      <c r="EM453" s="13" t="str">
        <f>IF(Deník!$W453&lt;&gt;"",IF(Deník!$B453=Statistika!$F$67,Deník!$W453,""),"")</f>
        <v/>
      </c>
      <c r="EN453" s="13" t="str">
        <f>IF(Deník!$W453&lt;&gt;"",IF(Deník!$B453=Statistika!$F$68,Deník!$W453,""),"")</f>
        <v/>
      </c>
      <c r="EO453" s="13" t="str">
        <f>IF(Deník!$W453&lt;&gt;"",IF(Deník!$B453=Statistika!$F$69,Deník!$W453,""),"")</f>
        <v/>
      </c>
      <c r="EP453" s="601" t="str">
        <f>IF(Deník!$W453&lt;&gt;"",IF(Deník!$B453=Statistika!$F$70,Deník!$W453,""),"")</f>
        <v/>
      </c>
      <c r="EQ453" s="90"/>
      <c r="ER453" s="63" t="str">
        <f>IF(Deník!$W453&lt;&gt;"",IF(Deník!$J453="L",Deník!$W453,""),"")</f>
        <v/>
      </c>
      <c r="ES453" s="13" t="str">
        <f>IF(Deník!$W453&lt;&gt;"",IF(Deník!$J453="S",Deník!$W453,""),"")</f>
        <v/>
      </c>
      <c r="ET453" s="95"/>
      <c r="EU453" s="88"/>
      <c r="EV453" s="63" t="str">
        <f>IF(WEEKDAY(Deník!$C453,2)=1,Deník!$W453,"")</f>
        <v/>
      </c>
      <c r="EW453" s="13" t="str">
        <f>IF(WEEKDAY(Deník!$C453,2)=2,Deník!$W453,"")</f>
        <v/>
      </c>
      <c r="EX453" s="13" t="str">
        <f>IF(WEEKDAY(Deník!$C453,2)=3,Deník!$W453,"")</f>
        <v/>
      </c>
      <c r="EY453" s="13" t="str">
        <f>IF(WEEKDAY(Deník!$C453,2)=4,Deník!$W453,"")</f>
        <v/>
      </c>
      <c r="EZ453" s="60" t="str">
        <f>IF(WEEKDAY(Deník!$C453,2)=5,Deník!$W453,"")</f>
        <v/>
      </c>
      <c r="FA453" s="99"/>
      <c r="FB453" s="100">
        <f>Deník!D453</f>
        <v>0</v>
      </c>
      <c r="FC453" s="63">
        <f>IF($FB453&lt;&gt;"",IF(AND($FB453&gt;=FC$2,$FB453&lt;=FC$3),Deník!$W453,""))</f>
        <v>0</v>
      </c>
      <c r="FD453" s="63" t="str">
        <f>IF($FB453&lt;&gt;"",IF(AND($FB453&gt;=FD$2,$FB453&lt;=FD$3),Deník!$W453,""))</f>
        <v/>
      </c>
      <c r="FE453" s="63" t="str">
        <f>IF($FB453&lt;&gt;"",IF(AND($FB453&gt;=FE$2,$FB453&lt;=FE$3),Deník!$W453,""))</f>
        <v/>
      </c>
      <c r="FF453" s="63" t="str">
        <f>IF($FB453&lt;&gt;"",IF(AND($FB453&gt;=FF$2,$FB453&lt;=FF$3),Deník!$W453,""))</f>
        <v/>
      </c>
      <c r="FG453" s="63" t="str">
        <f>IF($FB453&lt;&gt;"",IF(AND($FB453&gt;=FG$2,$FB453&lt;=FG$3),Deník!$W453,""))</f>
        <v/>
      </c>
      <c r="FH453" s="63" t="str">
        <f>IF($FB453&lt;&gt;"",IF(AND($FB453&gt;=FH$2,$FB453&lt;=FH$3),Deník!$W453,""))</f>
        <v/>
      </c>
      <c r="FI453" s="63" t="str">
        <f>IF($FB453&lt;&gt;"",IF(AND($FB453&gt;=FI$2,$FB453&lt;=FI$3),Deník!$W453,""))</f>
        <v/>
      </c>
      <c r="FJ453" s="63" t="str">
        <f>IF($FB453&lt;&gt;"",IF(AND($FB453&gt;=FJ$2,$FB453&lt;=FJ$3),Deník!$W453,""))</f>
        <v/>
      </c>
      <c r="FK453" s="63" t="str">
        <f>IF($FB453&lt;&gt;"",IF(AND($FB453&gt;=FK$2,$FB453&lt;=FK$3),Deník!$W453,""))</f>
        <v/>
      </c>
      <c r="FL453" s="63" t="str">
        <f>IF($FB453&lt;&gt;"",IF(AND($FB453&gt;=FL$2,$FB453&lt;=FL$3),Deník!$W453,""))</f>
        <v/>
      </c>
      <c r="FM453" s="63" t="str">
        <f>IF($FB453&lt;&gt;"",IF(AND($FB453&gt;=FM$2,$FB453&lt;=FM$3),Deník!$W453,""))</f>
        <v/>
      </c>
      <c r="FN453" s="13"/>
      <c r="FO453" s="20" t="str">
        <f>IF(Deník!$W453&gt;1,Deník!$W453,"")</f>
        <v/>
      </c>
      <c r="FP453" s="20" t="str">
        <f>IF(Deník!$W453&lt;0,Deník!$W453,"")</f>
        <v/>
      </c>
      <c r="FQ453" s="17"/>
      <c r="FS453" s="233"/>
      <c r="FT453" s="233" t="str">
        <f>IF(Deník!$W453&lt;&gt;"",IF(Deník!$Y453=Statistika!$F$78,Deník!$W453,""),"")</f>
        <v/>
      </c>
      <c r="FU453" s="233" t="str">
        <f>IF(Deník!$W453&lt;&gt;"",IF(Deník!$Y453=Statistika!$F$79,Deník!$W453,""),"")</f>
        <v/>
      </c>
      <c r="FV453" s="233" t="str">
        <f>IF(Deník!$W453&lt;&gt;"",IF(Deník!$Y453=Statistika!$F$80,Deník!$W453,""),"")</f>
        <v/>
      </c>
      <c r="FW453" s="233" t="str">
        <f>IF(Deník!$W453&lt;&gt;"",IF(Deník!$Y453=Statistika!$F$81,Deník!$W453,""),"")</f>
        <v/>
      </c>
      <c r="FX453" s="233" t="str">
        <f>IF(Deník!$W453&lt;&gt;"",IF(Deník!$Y453=Statistika!$F$82,Deník!$W453,""),"")</f>
        <v/>
      </c>
      <c r="FY453" s="233" t="str">
        <f>IF(Deník!$W453&lt;&gt;"",IF(Deník!$Y453=Statistika!$F$83,Deník!$W453,""),"")</f>
        <v/>
      </c>
      <c r="FZ453" s="233" t="str">
        <f>IF(Deník!$W453&lt;&gt;"",IF(Deník!$Y453=Statistika!$F$84,Deník!$W453,""),"")</f>
        <v/>
      </c>
      <c r="GA453" s="233" t="str">
        <f>IF(Deník!$W453&lt;&gt;"",IF(Deník!$Y453=Statistika!$F$85,Deník!$W453,""),"")</f>
        <v/>
      </c>
      <c r="GB453" s="233" t="str">
        <f>IF(Deník!$W453&lt;&gt;"",IF(Deník!$Y453=Statistika!$F$86,Deník!$W453,""),"")</f>
        <v/>
      </c>
      <c r="GC453" s="233" t="str">
        <f>IF(Deník!$W453&lt;&gt;"",IF(Deník!$Y453=Statistika!$F$87,Deník!$W453,""),"")</f>
        <v/>
      </c>
      <c r="GD453" s="233" t="str">
        <f>IF(Deník!$W453&lt;&gt;"",IF(Deník!$Y453=Statistika!$F$88,Deník!$W453,""),"")</f>
        <v/>
      </c>
      <c r="GE453" s="233" t="str">
        <f>IF(Deník!$W453&lt;&gt;"",IF(Deník!$Y453=Statistika!$F$89,Deník!$W453,""),"")</f>
        <v/>
      </c>
      <c r="GF453" s="233" t="str">
        <f>IF(Deník!$W453&lt;&gt;"",IF(Deník!$Y453=Statistika!$F$90,Deník!$W453,""),"")</f>
        <v/>
      </c>
      <c r="GG453" s="233" t="str">
        <f>IF(Deník!$W453&lt;&gt;"",IF(Deník!$Y453=Statistika!$F$91,Deník!$W453,""),"")</f>
        <v/>
      </c>
      <c r="GH453" s="233"/>
      <c r="GI453" s="233" t="str">
        <f>IF(Deník!$W453&lt;&gt;"",IF(Deník!$AB453=Statistika!$L$100,Deník!$W453,""),"")</f>
        <v/>
      </c>
      <c r="GJ453" s="233" t="str">
        <f>IF(Deník!$W453&lt;&gt;"",IF(Deník!$AB453=Statistika!$L$101,Deník!$W453,""),"")</f>
        <v/>
      </c>
      <c r="GK453" s="233" t="str">
        <f>IF(Deník!$W453&lt;&gt;"",IF(Deník!$AB453=Statistika!$L$102,Deník!$W453,""),"")</f>
        <v/>
      </c>
      <c r="GL453" s="233" t="str">
        <f>IF(Deník!$W453&lt;&gt;"",IF(Deník!$AB453=Statistika!$L$103,Deník!$W453,""),"")</f>
        <v/>
      </c>
      <c r="GM453" s="233" t="str">
        <f>IF(Deník!$W453&lt;&gt;"",IF(Deník!$AB453=Statistika!$L$104,Deník!$W453,""),"")</f>
        <v/>
      </c>
      <c r="GN453" s="233" t="str">
        <f>IF(Deník!$W453&lt;&gt;"",IF(Deník!$AB453=Statistika!$L$105,Deník!$W453,""),"")</f>
        <v/>
      </c>
      <c r="GO453" s="233" t="str">
        <f>IF(Deník!$W453&lt;&gt;"",IF(Deník!$AB453=Statistika!$L$106,Deník!$W453,""),"")</f>
        <v/>
      </c>
      <c r="GP453" s="233" t="str">
        <f>IF(Deník!$W453&lt;&gt;"",IF(Deník!$AB453=Statistika!$L$107,Deník!$W453,""),"")</f>
        <v/>
      </c>
      <c r="GQ453" s="233" t="str">
        <f>IF(Deník!$W453&lt;&gt;"",IF(Deník!$AB453=Statistika!$L$108,Deník!$W453,""),"")</f>
        <v/>
      </c>
      <c r="GS453" s="233" t="str">
        <f>IF(Deník!$W453&lt;0,IF(Deník!$AC453=Statistika!$F$117,Deník!$W453,""),"")</f>
        <v/>
      </c>
      <c r="GT453" s="233" t="str">
        <f>IF(Deník!$W453&lt;0,IF(Deník!$AC453=Statistika!$F$118,Deník!$W453,""),"")</f>
        <v/>
      </c>
      <c r="GU453" s="233" t="str">
        <f>IF(Deník!$W453&lt;0,IF(Deník!$AC453=Statistika!$F$119,Deník!$W453,""),"")</f>
        <v/>
      </c>
      <c r="GV453" s="233" t="str">
        <f>IF(Deník!$W453&lt;0,IF(Deník!$AC453=Statistika!$F$120,Deník!$W453,""),"")</f>
        <v/>
      </c>
      <c r="GW453" s="233" t="str">
        <f>IF(Deník!$W453&lt;0,IF(Deník!$AC453=Statistika!$F$121,Deník!$W453,""),"")</f>
        <v/>
      </c>
      <c r="GX453" s="233" t="str">
        <f>IF(Deník!$W453&lt;0,IF(Deník!$AC453=Statistika!$F$122,Deník!$W453,""),"")</f>
        <v/>
      </c>
      <c r="GY453" s="233" t="str">
        <f>IF(Deník!$W453&lt;0,IF(Deník!$AC453=Statistika!$F$123,Deník!$W453,""),"")</f>
        <v/>
      </c>
      <c r="GZ453" s="233" t="str">
        <f>IF(Deník!$W453&lt;0,IF(Deník!$AC453=Statistika!$F$124,Deník!$W453,""),"")</f>
        <v/>
      </c>
      <c r="HA453" s="233" t="str">
        <f>IF(Deník!$W453&lt;0,IF(Deník!$AC453=Statistika!$F$125,Deník!$W453,""),"")</f>
        <v/>
      </c>
      <c r="HC453" s="233" t="str">
        <f>IF(Deník!$W453&lt;0,IF(Deník!$AD453=Statistika!$F$133,Deník!$W453,""),"")</f>
        <v/>
      </c>
      <c r="HD453" s="233" t="str">
        <f>IF(Deník!$W453&lt;0,IF(Deník!$AD453=Statistika!$F$134,Deník!$W453,""),"")</f>
        <v/>
      </c>
      <c r="HE453" s="233" t="str">
        <f>IF(Deník!$W453&lt;0,IF(Deník!$AD453=Statistika!$F$135,Deník!$W453,""),"")</f>
        <v/>
      </c>
      <c r="HF453" s="233" t="str">
        <f>IF(Deník!$W453&lt;0,IF(Deník!$AD453=Statistika!$F$136,Deník!$W453,""),"")</f>
        <v/>
      </c>
      <c r="HG453" s="233" t="str">
        <f>IF(Deník!$W453&lt;0,IF(Deník!$AD453=Statistika!$F$137,Deník!$W453,""),"")</f>
        <v/>
      </c>
      <c r="ID453" s="8">
        <f>Tabulka4[[#This Row],[Sloupec3]]</f>
        <v>0</v>
      </c>
      <c r="IE453" s="17" t="str">
        <f>IF(AND([1]Deník!$C453&gt;='[1]Měsíční shrnutí'!$D$1,[1]Deník!$C453&lt;='[1]Měsíční shrnutí'!$F$1),[1]Deník!$X453,"")</f>
        <v/>
      </c>
    </row>
    <row r="454" spans="1:239">
      <c r="A454" s="8">
        <f>Deník!C455</f>
        <v>0</v>
      </c>
      <c r="B454" s="50" t="str">
        <f>Deník!R455</f>
        <v/>
      </c>
      <c r="C454" s="102" t="str">
        <f>IF(AND(Deník!R455&gt;1,Deník!R455&lt;&gt;""),1,"")</f>
        <v/>
      </c>
      <c r="D454" s="102" t="str">
        <f>IF(AND(Deník!R455&lt;=0,Deník!R455&lt;&gt;""),1,"")</f>
        <v/>
      </c>
      <c r="E454" s="103" t="str">
        <f>IF(AND(Deník!R455&gt;=0,Deník!R455&lt;=1),1,"")</f>
        <v/>
      </c>
      <c r="F454" s="79" t="str">
        <f>IF(Deník!R455&lt;&gt;"",Deník!R455+F453,"")</f>
        <v/>
      </c>
      <c r="G454" s="85"/>
      <c r="H454" s="54" t="str">
        <f>IF(MONTH(Deník!$C454)=H$2,IF(AND(Deník!$R454&gt;=0,Deník!$R454&lt;=1),"BE",Deník!$R454),"")</f>
        <v/>
      </c>
      <c r="I454" s="11" t="str">
        <f>IF(MONTH(Deník!$C454)=I$2,IF(AND(Deník!$R454&gt;=0,Deník!$R454&lt;=1),"BE",Deník!$R454),"")</f>
        <v/>
      </c>
      <c r="J454" s="11" t="str">
        <f>IF(MONTH(Deník!$C454)=J$2,IF(AND(Deník!$R454&gt;=0,Deník!$R454&lt;=1),"BE",Deník!$R454),"")</f>
        <v/>
      </c>
      <c r="K454" s="11" t="str">
        <f>IF(MONTH(Deník!$C454)=K$2,IF(AND(Deník!$R454&gt;=0,Deník!$R454&lt;=1),"BE",Deník!$R454),"")</f>
        <v/>
      </c>
      <c r="L454" s="11" t="str">
        <f>IF(MONTH(Deník!$C454)=L$2,IF(AND(Deník!$R454&gt;=0,Deník!$R454&lt;=1),"BE",Deník!$R454),"")</f>
        <v/>
      </c>
      <c r="M454" s="11" t="str">
        <f>IF(MONTH(Deník!$C454)=M$2,IF(AND(Deník!$R454&gt;=0,Deník!$R454&lt;=1),"BE",Deník!$R454),"")</f>
        <v/>
      </c>
      <c r="N454" s="11" t="str">
        <f>IF(MONTH(Deník!$C454)=N$2,IF(AND(Deník!$R454&gt;=0,Deník!$R454&lt;=1),"BE",Deník!$R454),"")</f>
        <v/>
      </c>
      <c r="O454" s="11" t="str">
        <f>IF(MONTH(Deník!$C454)=O$2,IF(AND(Deník!$R454&gt;=0,Deník!$R454&lt;=1),"BE",Deník!$R454),"")</f>
        <v/>
      </c>
      <c r="P454" s="11" t="str">
        <f>IF(MONTH(Deník!$C454)=P$2,IF(AND(Deník!$R454&gt;=0,Deník!$R454&lt;=1),"BE",Deník!$R454),"")</f>
        <v/>
      </c>
      <c r="Q454" s="11" t="str">
        <f>IF(MONTH(Deník!$C454)=Q$2,IF(AND(Deník!$R454&gt;=0,Deník!$R454&lt;=1),"BE",Deník!$R454),"")</f>
        <v/>
      </c>
      <c r="R454" s="11" t="str">
        <f>IF(MONTH(Deník!$C454)=R$2,IF(AND(Deník!$R454&gt;=0,Deník!$R454&lt;=1),"BE",Deník!$R454),"")</f>
        <v/>
      </c>
      <c r="S454" s="57" t="str">
        <f>IF(MONTH(Deník!$C454)=S$2,IF(AND(Deník!$R454&gt;=0,Deník!$R454&lt;=1),"BE",Deník!$R454),"")</f>
        <v/>
      </c>
      <c r="U454" s="12"/>
      <c r="V454" s="12"/>
      <c r="X454" s="600" t="str">
        <f>IF(Deník!$R454&lt;&gt;"",IF(Deník!$B454=Statistika!$F$63,IF(AND(Deník!$R454&gt;=0,Deník!$R454&lt;=1),"BE",Deník!$R454),""),"")</f>
        <v/>
      </c>
      <c r="Y454" s="13" t="str">
        <f>IF(Deník!$R454&lt;&gt;"",IF(Deník!$B454=Statistika!$F$64,IF(AND(Deník!$R454&gt;=0,Deník!$R454&lt;=1),"BE",Deník!$R454),""),"")</f>
        <v/>
      </c>
      <c r="Z454" s="13" t="str">
        <f>IF(Deník!$R454&lt;&gt;"",IF(Deník!$B454=Statistika!$F$65,IF(AND(Deník!$R454&gt;=0,Deník!$R454&lt;=1),"BE",Deník!$R454),""),"")</f>
        <v/>
      </c>
      <c r="AA454" s="13" t="str">
        <f>IF(Deník!$R454&lt;&gt;"",IF(Deník!$B454=Statistika!$F$66,IF(AND(Deník!$R454&gt;=0,Deník!$R454&lt;=1),"BE",Deník!$R454),""),"")</f>
        <v/>
      </c>
      <c r="AB454" s="13" t="str">
        <f>IF(Deník!$R454&lt;&gt;"",IF(Deník!$B454=Statistika!$F$67,IF(AND(Deník!$R454&gt;=0,Deník!$R454&lt;=1),"BE",Deník!$R454),""),"")</f>
        <v/>
      </c>
      <c r="AC454" s="13" t="str">
        <f>IF(Deník!$R454&lt;&gt;"",IF(Deník!$B454=Statistika!$F$68,IF(AND(Deník!$R454&gt;=0,Deník!$R454&lt;=1),"BE",Deník!$R454),""),"")</f>
        <v/>
      </c>
      <c r="AD454" s="13" t="str">
        <f>IF(Deník!$R454&lt;&gt;"",IF(Deník!$B454=Statistika!$F$69,IF(AND(Deník!$R454&gt;=0,Deník!$R454&lt;=1),"BE",Deník!$R454),""),"")</f>
        <v/>
      </c>
      <c r="AE454" s="601" t="str">
        <f>IF(Deník!$R454&lt;&gt;"",IF(Deník!$B454=Statistika!$F$70,IF(AND(Deník!$R454&gt;=0,Deník!$R454&lt;=1),"BE",Deník!$R454),""),"")</f>
        <v/>
      </c>
      <c r="AF454" s="90"/>
      <c r="AG454" s="63" t="str">
        <f>IF(Deník!$R454&lt;&gt;"",IF(Deník!$J454="L",IF(AND(Deník!$R454&gt;=0,Deník!$R454&lt;=1),"BE",Deník!$R454),""),"")</f>
        <v/>
      </c>
      <c r="AH454" s="13" t="str">
        <f>IF(Deník!$R454&lt;&gt;"",IF(Deník!$J454="S",IF(AND(Deník!$R454&gt;=0,Deník!$R454&lt;=1),"BE",Deník!$R454),""),"")</f>
        <v/>
      </c>
      <c r="AI454" s="95"/>
      <c r="AJ454" s="71" t="str">
        <f>IF(Deník!N455&lt;&gt;"",Deník!N455*-1,"")</f>
        <v/>
      </c>
      <c r="AK454" s="88"/>
      <c r="AL454" s="63" t="str">
        <f>IF(WEEKDAY(Deník!$C454,2)=1,IF(AND(Deník!$R454&gt;=0,Deník!$R454&lt;=1),"BE",Deník!$R454),"")</f>
        <v/>
      </c>
      <c r="AM454" s="13" t="str">
        <f>IF(WEEKDAY(Deník!$C454,2)=2,IF(AND(Deník!$R454&gt;=0,Deník!$R454&lt;=1),"BE",Deník!$R454),"")</f>
        <v/>
      </c>
      <c r="AN454" s="13" t="str">
        <f>IF(WEEKDAY(Deník!$C454,2)=3,IF(AND(Deník!$R454&gt;=0,Deník!$R454&lt;=1),"BE",Deník!$R454),"")</f>
        <v/>
      </c>
      <c r="AO454" s="13" t="str">
        <f>IF(WEEKDAY(Deník!$C454,2)=4,IF(AND(Deník!$R454&gt;=0,Deník!$R454&lt;=1),"BE",Deník!$R454),"")</f>
        <v/>
      </c>
      <c r="AP454" s="60" t="str">
        <f>IF(WEEKDAY(Deník!$C454,2)=5,IF(AND(Deník!$R454&gt;=0,Deník!$R454&lt;=1),"BE",Deník!$R454),"")</f>
        <v/>
      </c>
      <c r="AQ454" s="99"/>
      <c r="AR454" s="100">
        <f>Deník!D454</f>
        <v>0</v>
      </c>
      <c r="AS454" s="63" t="str">
        <f>IF(Deník!$D454&lt;&gt;"",IF(AND(Deník!$D454&gt;=AS$2,Deník!$D454&lt;=AS$3),IF(AND(Deník!$R454&gt;=0,Deník!$R454&lt;=1),"BE",Deník!$R454),""),"")</f>
        <v/>
      </c>
      <c r="AT454" s="63" t="str">
        <f>IF(Deník!$D454&lt;&gt;"",IF(AND(Deník!$D454&gt;=AT$2,Deník!$D454&lt;=AT$3),IF(AND(Deník!$R454&gt;=0,Deník!$R454&lt;=1),"BE",Deník!$R454),""),"")</f>
        <v/>
      </c>
      <c r="AU454" s="63" t="str">
        <f>IF(Deník!$D454&lt;&gt;"",IF(AND(Deník!$D454&gt;=AU$2,Deník!$D454&lt;=AU$3),IF(AND(Deník!$R454&gt;=0,Deník!$R454&lt;=1),"BE",Deník!$R454),""),"")</f>
        <v/>
      </c>
      <c r="AV454" s="63" t="str">
        <f>IF(Deník!$D454&lt;&gt;"",IF(AND(Deník!$D454&gt;=AV$2,Deník!$D454&lt;=AV$3),IF(AND(Deník!$R454&gt;=0,Deník!$R454&lt;=1),"BE",Deník!$R454),""),"")</f>
        <v/>
      </c>
      <c r="AW454" s="63" t="str">
        <f>IF(Deník!$D454&lt;&gt;"",IF(AND(Deník!$D454&gt;=AW$2,Deník!$D454&lt;=AW$3),IF(AND(Deník!$R454&gt;=0,Deník!$R454&lt;=1),"BE",Deník!$R454),""),"")</f>
        <v/>
      </c>
      <c r="AX454" s="63" t="str">
        <f>IF(Deník!$D454&lt;&gt;"",IF(AND(Deník!$D454&gt;=AX$2,Deník!$D454&lt;=AX$3),IF(AND(Deník!$R454&gt;=0,Deník!$R454&lt;=1),"BE",Deník!$R454),""),"")</f>
        <v/>
      </c>
      <c r="AY454" s="63" t="str">
        <f>IF(Deník!$D454&lt;&gt;"",IF(AND(Deník!$D454&gt;=AY$2,Deník!$D454&lt;=AY$3),IF(AND(Deník!$R454&gt;=0,Deník!$R454&lt;=1),"BE",Deník!$R454),""),"")</f>
        <v/>
      </c>
      <c r="AZ454" s="63" t="str">
        <f>IF(Deník!$D454&lt;&gt;"",IF(AND(Deník!$D454&gt;=AZ$2,Deník!$D454&lt;=AZ$3),IF(AND(Deník!$R454&gt;=0,Deník!$R454&lt;=1),"BE",Deník!$R454),""),"")</f>
        <v/>
      </c>
      <c r="BA454" s="63" t="str">
        <f>IF(Deník!$D454&lt;&gt;"",IF(AND(Deník!$D454&gt;=BA$2,Deník!$D454&lt;=BA$3),IF(AND(Deník!$R454&gt;=0,Deník!$R454&lt;=1),"BE",Deník!$R454),""),"")</f>
        <v/>
      </c>
      <c r="BB454" s="63" t="str">
        <f>IF(Deník!$D454&lt;&gt;"",IF(AND(Deník!$D454&gt;=BB$2,Deník!$D454&lt;=BB$3),IF(AND(Deník!$R454&gt;=0,Deník!$R454&lt;=1),"BE",Deník!$R454),""),"")</f>
        <v/>
      </c>
      <c r="BC454" s="71" t="str">
        <f>IF(Deník!$D454&lt;&gt;"",IF(AND(Deník!$D454&gt;=BC$2,Deník!$D454&lt;=BC$3),IF(AND(Deník!$R454&gt;=0,Deník!$R454&lt;=1),"BE",Deník!$R454),""),"")</f>
        <v/>
      </c>
      <c r="BD454" s="20" t="str">
        <f>IF(Deník!$J455="S",(Deník!$M455-Deník!$K455),IF(Deník!$J455="L",(Deník!$K455-Deník!$M455),""))</f>
        <v/>
      </c>
      <c r="BE454" s="20" t="str">
        <f>IF(Deník!$J455="S",(Deník!$K455-Deník!$O455),IF(Deník!$J455="L",(Deník!$O455-Deník!$K455),""))</f>
        <v/>
      </c>
      <c r="BF454" s="20" t="str">
        <f>IF(Deník!$J455="S",(Deník!$K455-Deník!$L455),IF(Deník!$J455="L",(Deník!$L455-Deník!$K455),""))</f>
        <v/>
      </c>
      <c r="BG454" s="20" t="str">
        <f>IF(Deník!$J455="S",(Deník!$K455-Deník!$S455),IF(Deník!$J455="L",(Deník!$S455-Deník!$K455),""))</f>
        <v/>
      </c>
      <c r="BH454" s="20" t="str">
        <f>IF(Deník!$J455="S",(Deník!$K455-Deník!$U455),IF(Deník!$J455="L",(Deník!$U455-Deník!$K455),""))</f>
        <v/>
      </c>
      <c r="BI454" s="20" t="str">
        <f>IF(Deník!$R454&gt;1,Deník!$R454,"")</f>
        <v/>
      </c>
      <c r="BJ454" s="20" t="str">
        <f>IF(Deník!$R454&lt;0,Deník!$R454,"")</f>
        <v/>
      </c>
      <c r="BK454" s="17"/>
      <c r="BM454" s="233" t="str">
        <f>IF(Deník!$R454&lt;&gt;"",IF(Deník!$Y454=Statistika!$F$78,IF(AND(Deník!$R454&gt;=0,Deník!$R454&lt;=1),"BE",Deník!$R454),""),"")</f>
        <v/>
      </c>
      <c r="BN454" s="233" t="str">
        <f>IF(Deník!$R454&lt;&gt;"",IF(Deník!$Y454=Statistika!$F$79,IF(AND(Deník!$R454&gt;=0,Deník!$R454&lt;=1),"BE",Deník!$R454),""),"")</f>
        <v/>
      </c>
      <c r="BO454" s="233" t="str">
        <f>IF(Deník!$R454&lt;&gt;"",IF(Deník!$Y454=Statistika!$F$80,IF(AND(Deník!$R454&gt;=0,Deník!$R454&lt;=1),"BE",Deník!$R454),""),"")</f>
        <v/>
      </c>
      <c r="BP454" s="233" t="str">
        <f>IF(Deník!$R454&lt;&gt;"",IF(Deník!$Y454=Statistika!$F$81,IF(AND(Deník!$R454&gt;=0,Deník!$R454&lt;=1),"BE",Deník!$R454),""),"")</f>
        <v/>
      </c>
      <c r="BQ454" s="233" t="str">
        <f>IF(Deník!$R454&lt;&gt;"",IF(Deník!$Y454=Statistika!$F$82,IF(AND(Deník!$R454&gt;=0,Deník!$R454&lt;=1),"BE",Deník!$R454),""),"")</f>
        <v/>
      </c>
      <c r="BR454" s="233" t="str">
        <f>IF(Deník!$R454&lt;&gt;"",IF(Deník!$Y454=Statistika!$F$83,IF(AND(Deník!$R454&gt;=0,Deník!$R454&lt;=1),"BE",Deník!$R454),""),"")</f>
        <v/>
      </c>
      <c r="BS454" s="233" t="str">
        <f>IF(Deník!$R454&lt;&gt;"",IF(Deník!$Y454=Statistika!$F$84,IF(AND(Deník!$R454&gt;=0,Deník!$R454&lt;=1),"BE",Deník!$R454),""),"")</f>
        <v/>
      </c>
      <c r="BT454" s="233" t="str">
        <f>IF(Deník!$R454&lt;&gt;"",IF(Deník!$Y454=Statistika!$F$85,IF(AND(Deník!$R454&gt;=0,Deník!$R454&lt;=1),"BE",Deník!$R454),""),"")</f>
        <v/>
      </c>
      <c r="BU454" s="233" t="str">
        <f>IF(Deník!$R454&lt;&gt;"",IF(Deník!$Y454=Statistika!$F$86,IF(AND(Deník!$R454&gt;=0,Deník!$R454&lt;=1),"BE",Deník!$R454),""),"")</f>
        <v/>
      </c>
      <c r="BV454" s="233" t="str">
        <f>IF(Deník!$R454&lt;&gt;"",IF(Deník!$Y454=Statistika!$F$87,IF(AND(Deník!$R454&gt;=0,Deník!$R454&lt;=1),"BE",Deník!$R454),""),"")</f>
        <v/>
      </c>
      <c r="BW454" s="233" t="str">
        <f>IF(Deník!$R454&lt;&gt;"",IF(Deník!$Y454=Statistika!$F$88,IF(AND(Deník!$R454&gt;=0,Deník!$R454&lt;=1),"BE",Deník!$R454),""),"")</f>
        <v/>
      </c>
      <c r="BX454" s="233" t="str">
        <f>IF(Deník!$R454&lt;&gt;"",IF(Deník!$Y454=Statistika!$F$89,IF(AND(Deník!$R454&gt;=0,Deník!$R454&lt;=1),"BE",Deník!$R454),""),"")</f>
        <v/>
      </c>
      <c r="BY454" s="233" t="str">
        <f>IF(Deník!$R454&lt;&gt;"",IF(Deník!$Y454=Statistika!$F$90,IF(AND(Deník!$R454&gt;=0,Deník!$R454&lt;=1),"BE",Deník!$R454),""),"")</f>
        <v/>
      </c>
      <c r="BZ454" s="233" t="str">
        <f>IF(Deník!$R454&lt;&gt;"",IF(Deník!$Y454=Statistika!$F$91,IF(AND(Deník!$R454&gt;=0,Deník!$R454&lt;=1),"BE",Deník!$R454),""),"")</f>
        <v/>
      </c>
      <c r="CA454" s="233"/>
      <c r="CB454" s="233" t="str">
        <f>IF(Deník!$R454&lt;&gt;"",IF(Deník!$AB454="SL",IF(AND(Deník!$R454&gt;=0,Deník!$R454&lt;=1),"BE",Deník!$R454),""),"")</f>
        <v/>
      </c>
      <c r="CC454" s="233" t="str">
        <f>IF(Deník!$R454&lt;&gt;"",IF(Deník!$AB454="BE10",IF(AND(Deník!$R454&gt;=0,Deník!$R454&lt;=1),"BE",Deník!$R454),""),"")</f>
        <v/>
      </c>
      <c r="CD454" s="233" t="str">
        <f>IF(Deník!$R454&lt;&gt;"",IF(Deník!$AB454="BE15",IF(AND(Deník!$R454&gt;=0,Deník!$R454&lt;=1),"BE",Deník!$R454),""),"")</f>
        <v/>
      </c>
      <c r="CE454" s="233" t="str">
        <f>IF(Deník!$R454&lt;&gt;"",IF(Deník!$AB454="BE20",IF(AND(Deník!$R454&gt;=0,Deník!$R454&lt;=1),"BE",Deník!$R454),""),"")</f>
        <v/>
      </c>
      <c r="CF454" s="233" t="str">
        <f>IF(Deník!$R454&lt;&gt;"",IF(Deník!$AB454="TP1",IF(AND(Deník!$R454&gt;=0,Deník!$R454&lt;=1),"BE",Deník!$R454),""),"")</f>
        <v/>
      </c>
      <c r="CG454" s="233" t="str">
        <f>IF(Deník!$R454&lt;&gt;"",IF(Deník!$AB454="TP2",IF(AND(Deník!$R454&gt;=0,Deník!$R454&lt;=1),"BE",Deník!$R454),""),"")</f>
        <v/>
      </c>
      <c r="CH454" s="233" t="str">
        <f>IF(Deník!$R454&lt;&gt;"",IF(Deník!$AB454="TP3",IF(AND(Deník!$R454&gt;=0,Deník!$R454&lt;=1),"BE",Deník!$R454),""),"")</f>
        <v/>
      </c>
      <c r="CI454" s="233" t="str">
        <f>IF(Deník!$R454&lt;&gt;"",IF(Deník!$AB454="Trailing SL",IF(AND(Deník!$R454&gt;=0,Deník!$R454&lt;=1),"BE",Deník!$R454),""),"")</f>
        <v/>
      </c>
      <c r="CJ454" s="233" t="str">
        <f>IF(Deník!$R454&lt;&gt;"",IF(Deník!$AB454="Manual",IF(AND(Deník!$R454&gt;=0,Deník!$R454&lt;=1),"BE",Deník!$R454),""),"")</f>
        <v/>
      </c>
      <c r="CK454" s="233"/>
      <c r="CL454" s="233" t="str">
        <f>IF(Deník!$R454&lt;0,IF(Deník!$AC454=Statistika!$F$117,Deník!$R454,""),"")</f>
        <v/>
      </c>
      <c r="CM454" s="233" t="str">
        <f>IF(Deník!$R454&lt;0,IF(Deník!$AC454=Statistika!$F$118,Deník!$R454,""),"")</f>
        <v/>
      </c>
      <c r="CN454" s="233" t="str">
        <f>IF(Deník!$R454&lt;0,IF(Deník!$AC454=Statistika!$F$119,Deník!$R454,""),"")</f>
        <v/>
      </c>
      <c r="CO454" s="233" t="str">
        <f>IF(Deník!$R454&lt;0,IF(Deník!$AC454=Statistika!$F$120,Deník!$R454,""),"")</f>
        <v/>
      </c>
      <c r="CP454" s="233" t="str">
        <f>IF(Deník!$R454&lt;0,IF(Deník!$AC454=Statistika!$F$121,Deník!$R454,""),"")</f>
        <v/>
      </c>
      <c r="CQ454" s="233" t="str">
        <f>IF(Deník!$R454&lt;0,IF(Deník!$AC454=Statistika!$F$122,Deník!$R454,""),"")</f>
        <v/>
      </c>
      <c r="CR454" s="233" t="str">
        <f>IF(Deník!$R454&lt;0,IF(Deník!$AC454=Statistika!$F$123,Deník!$R454,""),"")</f>
        <v/>
      </c>
      <c r="CS454" s="233" t="str">
        <f>IF(Deník!$R454&lt;0,IF(Deník!$AC454=Statistika!$F$124,Deník!$R454,""),"")</f>
        <v/>
      </c>
      <c r="CT454" s="233" t="str">
        <f>IF(Deník!$R454&lt;0,IF(Deník!$AC454=Statistika!$F$125,Deník!$R454,""),"")</f>
        <v/>
      </c>
      <c r="CU454" s="233"/>
      <c r="CV454" s="233" t="str">
        <f>IF(Deník!$R454&lt;0,IF(Deník!$AD454=$CV$2,Deník!$R454,""),"")</f>
        <v/>
      </c>
      <c r="CW454" s="233" t="str">
        <f>IF(Deník!$R454&lt;0,IF(Deník!$AD454=$CW$2,Deník!$R454,""),"")</f>
        <v/>
      </c>
      <c r="CX454" s="233" t="str">
        <f>IF(Deník!$R454&lt;0,IF(Deník!$AD454=$CX$2,Deník!$R454,""),"")</f>
        <v/>
      </c>
      <c r="CY454" s="233" t="str">
        <f>IF(Deník!$R454&lt;0,IF(Deník!$AD454=$CY$2,Deník!$R454,""),"")</f>
        <v/>
      </c>
      <c r="CZ454" s="233" t="str">
        <f>IF(Deník!$R454&lt;0,IF(Deník!$AD454=$CZ$2,Deník!$R454,""),"")</f>
        <v/>
      </c>
      <c r="DL454" s="221">
        <f t="shared" ref="DL454:DL517" si="20">DL453+DO454</f>
        <v>93847.029999999984</v>
      </c>
      <c r="DM454" s="220">
        <f t="shared" si="19"/>
        <v>-6.1529700000000132E-2</v>
      </c>
      <c r="DO454" s="50">
        <f>Deník!W455</f>
        <v>0</v>
      </c>
      <c r="DP454" s="102" t="str">
        <f>IF(AND(Deník!W455&gt;0),1,"")</f>
        <v/>
      </c>
      <c r="DQ454" s="102">
        <f>IF(AND(Deník!W455&lt;=0),1,"")</f>
        <v>1</v>
      </c>
      <c r="DR454" s="227"/>
      <c r="DS454" s="228"/>
      <c r="DT454" s="85"/>
      <c r="DU454" s="54">
        <f>IF(MONTH(Deník!$C454)=DU$2,Deník!$W454,"")</f>
        <v>0</v>
      </c>
      <c r="DV454" s="222" t="str">
        <f>IF(MONTH(Deník!$C454)=DV$2,Deník!$W454,"")</f>
        <v/>
      </c>
      <c r="DW454" s="222" t="str">
        <f>IF(MONTH(Deník!$C454)=DW$2,Deník!$W454,"")</f>
        <v/>
      </c>
      <c r="DX454" s="222" t="str">
        <f>IF(MONTH(Deník!$C454)=DX$2,Deník!$W454,"")</f>
        <v/>
      </c>
      <c r="DY454" s="222" t="str">
        <f>IF(MONTH(Deník!$C454)=DY$2,Deník!$W454,"")</f>
        <v/>
      </c>
      <c r="DZ454" s="222" t="str">
        <f>IF(MONTH(Deník!$C454)=DZ$2,Deník!$W454,"")</f>
        <v/>
      </c>
      <c r="EA454" s="222" t="str">
        <f>IF(MONTH(Deník!$C454)=EA$2,Deník!$W454,"")</f>
        <v/>
      </c>
      <c r="EB454" s="222" t="str">
        <f>IF(MONTH(Deník!$C454)=EB$2,Deník!$W454,"")</f>
        <v/>
      </c>
      <c r="EC454" s="222" t="str">
        <f>IF(MONTH(Deník!$C454)=EC$2,Deník!$W454,"")</f>
        <v/>
      </c>
      <c r="ED454" s="222" t="str">
        <f>IF(MONTH(Deník!$C454)=ED$2,Deník!$W454,"")</f>
        <v/>
      </c>
      <c r="EE454" s="222" t="str">
        <f>IF(MONTH(Deník!$C454)=EE$2,Deník!$W454,"")</f>
        <v/>
      </c>
      <c r="EF454" s="222" t="str">
        <f>IF(MONTH(Deník!$C454)=EF$2,Deník!$W454,"")</f>
        <v/>
      </c>
      <c r="EI454" s="600" t="str">
        <f>IF(Deník!$W454&lt;&gt;"",IF(Deník!$B454=Statistika!$F$63,Deník!$W454,""),"")</f>
        <v/>
      </c>
      <c r="EJ454" s="13" t="str">
        <f>IF(Deník!$W454&lt;&gt;"",IF(Deník!$B454=Statistika!$F$64,Deník!$W454,""),"")</f>
        <v/>
      </c>
      <c r="EK454" s="13" t="str">
        <f>IF(Deník!$W454&lt;&gt;"",IF(Deník!$B454=Statistika!$F$65,Deník!$W454,""),"")</f>
        <v/>
      </c>
      <c r="EL454" s="13" t="str">
        <f>IF(Deník!$W454&lt;&gt;"",IF(Deník!$B454=Statistika!$F$66,Deník!$W454,""),"")</f>
        <v/>
      </c>
      <c r="EM454" s="13" t="str">
        <f>IF(Deník!$W454&lt;&gt;"",IF(Deník!$B454=Statistika!$F$67,Deník!$W454,""),"")</f>
        <v/>
      </c>
      <c r="EN454" s="13" t="str">
        <f>IF(Deník!$W454&lt;&gt;"",IF(Deník!$B454=Statistika!$F$68,Deník!$W454,""),"")</f>
        <v/>
      </c>
      <c r="EO454" s="13" t="str">
        <f>IF(Deník!$W454&lt;&gt;"",IF(Deník!$B454=Statistika!$F$69,Deník!$W454,""),"")</f>
        <v/>
      </c>
      <c r="EP454" s="601" t="str">
        <f>IF(Deník!$W454&lt;&gt;"",IF(Deník!$B454=Statistika!$F$70,Deník!$W454,""),"")</f>
        <v/>
      </c>
      <c r="EQ454" s="90"/>
      <c r="ER454" s="63" t="str">
        <f>IF(Deník!$W454&lt;&gt;"",IF(Deník!$J454="L",Deník!$W454,""),"")</f>
        <v/>
      </c>
      <c r="ES454" s="13" t="str">
        <f>IF(Deník!$W454&lt;&gt;"",IF(Deník!$J454="S",Deník!$W454,""),"")</f>
        <v/>
      </c>
      <c r="ET454" s="95"/>
      <c r="EU454" s="88"/>
      <c r="EV454" s="63" t="str">
        <f>IF(WEEKDAY(Deník!$C454,2)=1,Deník!$W454,"")</f>
        <v/>
      </c>
      <c r="EW454" s="13" t="str">
        <f>IF(WEEKDAY(Deník!$C454,2)=2,Deník!$W454,"")</f>
        <v/>
      </c>
      <c r="EX454" s="13" t="str">
        <f>IF(WEEKDAY(Deník!$C454,2)=3,Deník!$W454,"")</f>
        <v/>
      </c>
      <c r="EY454" s="13" t="str">
        <f>IF(WEEKDAY(Deník!$C454,2)=4,Deník!$W454,"")</f>
        <v/>
      </c>
      <c r="EZ454" s="60" t="str">
        <f>IF(WEEKDAY(Deník!$C454,2)=5,Deník!$W454,"")</f>
        <v/>
      </c>
      <c r="FA454" s="99"/>
      <c r="FB454" s="100">
        <f>Deník!D454</f>
        <v>0</v>
      </c>
      <c r="FC454" s="63">
        <f>IF($FB454&lt;&gt;"",IF(AND($FB454&gt;=FC$2,$FB454&lt;=FC$3),Deník!$W454,""))</f>
        <v>0</v>
      </c>
      <c r="FD454" s="63" t="str">
        <f>IF($FB454&lt;&gt;"",IF(AND($FB454&gt;=FD$2,$FB454&lt;=FD$3),Deník!$W454,""))</f>
        <v/>
      </c>
      <c r="FE454" s="63" t="str">
        <f>IF($FB454&lt;&gt;"",IF(AND($FB454&gt;=FE$2,$FB454&lt;=FE$3),Deník!$W454,""))</f>
        <v/>
      </c>
      <c r="FF454" s="63" t="str">
        <f>IF($FB454&lt;&gt;"",IF(AND($FB454&gt;=FF$2,$FB454&lt;=FF$3),Deník!$W454,""))</f>
        <v/>
      </c>
      <c r="FG454" s="63" t="str">
        <f>IF($FB454&lt;&gt;"",IF(AND($FB454&gt;=FG$2,$FB454&lt;=FG$3),Deník!$W454,""))</f>
        <v/>
      </c>
      <c r="FH454" s="63" t="str">
        <f>IF($FB454&lt;&gt;"",IF(AND($FB454&gt;=FH$2,$FB454&lt;=FH$3),Deník!$W454,""))</f>
        <v/>
      </c>
      <c r="FI454" s="63" t="str">
        <f>IF($FB454&lt;&gt;"",IF(AND($FB454&gt;=FI$2,$FB454&lt;=FI$3),Deník!$W454,""))</f>
        <v/>
      </c>
      <c r="FJ454" s="63" t="str">
        <f>IF($FB454&lt;&gt;"",IF(AND($FB454&gt;=FJ$2,$FB454&lt;=FJ$3),Deník!$W454,""))</f>
        <v/>
      </c>
      <c r="FK454" s="63" t="str">
        <f>IF($FB454&lt;&gt;"",IF(AND($FB454&gt;=FK$2,$FB454&lt;=FK$3),Deník!$W454,""))</f>
        <v/>
      </c>
      <c r="FL454" s="63" t="str">
        <f>IF($FB454&lt;&gt;"",IF(AND($FB454&gt;=FL$2,$FB454&lt;=FL$3),Deník!$W454,""))</f>
        <v/>
      </c>
      <c r="FM454" s="63" t="str">
        <f>IF($FB454&lt;&gt;"",IF(AND($FB454&gt;=FM$2,$FB454&lt;=FM$3),Deník!$W454,""))</f>
        <v/>
      </c>
      <c r="FN454" s="13"/>
      <c r="FO454" s="20" t="str">
        <f>IF(Deník!$W454&gt;1,Deník!$W454,"")</f>
        <v/>
      </c>
      <c r="FP454" s="20" t="str">
        <f>IF(Deník!$W454&lt;0,Deník!$W454,"")</f>
        <v/>
      </c>
      <c r="FQ454" s="17"/>
      <c r="FS454" s="233"/>
      <c r="FT454" s="233" t="str">
        <f>IF(Deník!$W454&lt;&gt;"",IF(Deník!$Y454=Statistika!$F$78,Deník!$W454,""),"")</f>
        <v/>
      </c>
      <c r="FU454" s="233" t="str">
        <f>IF(Deník!$W454&lt;&gt;"",IF(Deník!$Y454=Statistika!$F$79,Deník!$W454,""),"")</f>
        <v/>
      </c>
      <c r="FV454" s="233" t="str">
        <f>IF(Deník!$W454&lt;&gt;"",IF(Deník!$Y454=Statistika!$F$80,Deník!$W454,""),"")</f>
        <v/>
      </c>
      <c r="FW454" s="233" t="str">
        <f>IF(Deník!$W454&lt;&gt;"",IF(Deník!$Y454=Statistika!$F$81,Deník!$W454,""),"")</f>
        <v/>
      </c>
      <c r="FX454" s="233" t="str">
        <f>IF(Deník!$W454&lt;&gt;"",IF(Deník!$Y454=Statistika!$F$82,Deník!$W454,""),"")</f>
        <v/>
      </c>
      <c r="FY454" s="233" t="str">
        <f>IF(Deník!$W454&lt;&gt;"",IF(Deník!$Y454=Statistika!$F$83,Deník!$W454,""),"")</f>
        <v/>
      </c>
      <c r="FZ454" s="233" t="str">
        <f>IF(Deník!$W454&lt;&gt;"",IF(Deník!$Y454=Statistika!$F$84,Deník!$W454,""),"")</f>
        <v/>
      </c>
      <c r="GA454" s="233" t="str">
        <f>IF(Deník!$W454&lt;&gt;"",IF(Deník!$Y454=Statistika!$F$85,Deník!$W454,""),"")</f>
        <v/>
      </c>
      <c r="GB454" s="233" t="str">
        <f>IF(Deník!$W454&lt;&gt;"",IF(Deník!$Y454=Statistika!$F$86,Deník!$W454,""),"")</f>
        <v/>
      </c>
      <c r="GC454" s="233" t="str">
        <f>IF(Deník!$W454&lt;&gt;"",IF(Deník!$Y454=Statistika!$F$87,Deník!$W454,""),"")</f>
        <v/>
      </c>
      <c r="GD454" s="233" t="str">
        <f>IF(Deník!$W454&lt;&gt;"",IF(Deník!$Y454=Statistika!$F$88,Deník!$W454,""),"")</f>
        <v/>
      </c>
      <c r="GE454" s="233" t="str">
        <f>IF(Deník!$W454&lt;&gt;"",IF(Deník!$Y454=Statistika!$F$89,Deník!$W454,""),"")</f>
        <v/>
      </c>
      <c r="GF454" s="233" t="str">
        <f>IF(Deník!$W454&lt;&gt;"",IF(Deník!$Y454=Statistika!$F$90,Deník!$W454,""),"")</f>
        <v/>
      </c>
      <c r="GG454" s="233" t="str">
        <f>IF(Deník!$W454&lt;&gt;"",IF(Deník!$Y454=Statistika!$F$91,Deník!$W454,""),"")</f>
        <v/>
      </c>
      <c r="GH454" s="233"/>
      <c r="GI454" s="233" t="str">
        <f>IF(Deník!$W454&lt;&gt;"",IF(Deník!$AB454=Statistika!$L$100,Deník!$W454,""),"")</f>
        <v/>
      </c>
      <c r="GJ454" s="233" t="str">
        <f>IF(Deník!$W454&lt;&gt;"",IF(Deník!$AB454=Statistika!$L$101,Deník!$W454,""),"")</f>
        <v/>
      </c>
      <c r="GK454" s="233" t="str">
        <f>IF(Deník!$W454&lt;&gt;"",IF(Deník!$AB454=Statistika!$L$102,Deník!$W454,""),"")</f>
        <v/>
      </c>
      <c r="GL454" s="233" t="str">
        <f>IF(Deník!$W454&lt;&gt;"",IF(Deník!$AB454=Statistika!$L$103,Deník!$W454,""),"")</f>
        <v/>
      </c>
      <c r="GM454" s="233" t="str">
        <f>IF(Deník!$W454&lt;&gt;"",IF(Deník!$AB454=Statistika!$L$104,Deník!$W454,""),"")</f>
        <v/>
      </c>
      <c r="GN454" s="233" t="str">
        <f>IF(Deník!$W454&lt;&gt;"",IF(Deník!$AB454=Statistika!$L$105,Deník!$W454,""),"")</f>
        <v/>
      </c>
      <c r="GO454" s="233" t="str">
        <f>IF(Deník!$W454&lt;&gt;"",IF(Deník!$AB454=Statistika!$L$106,Deník!$W454,""),"")</f>
        <v/>
      </c>
      <c r="GP454" s="233" t="str">
        <f>IF(Deník!$W454&lt;&gt;"",IF(Deník!$AB454=Statistika!$L$107,Deník!$W454,""),"")</f>
        <v/>
      </c>
      <c r="GQ454" s="233" t="str">
        <f>IF(Deník!$W454&lt;&gt;"",IF(Deník!$AB454=Statistika!$L$108,Deník!$W454,""),"")</f>
        <v/>
      </c>
      <c r="GS454" s="233" t="str">
        <f>IF(Deník!$W454&lt;0,IF(Deník!$AC454=Statistika!$F$117,Deník!$W454,""),"")</f>
        <v/>
      </c>
      <c r="GT454" s="233" t="str">
        <f>IF(Deník!$W454&lt;0,IF(Deník!$AC454=Statistika!$F$118,Deník!$W454,""),"")</f>
        <v/>
      </c>
      <c r="GU454" s="233" t="str">
        <f>IF(Deník!$W454&lt;0,IF(Deník!$AC454=Statistika!$F$119,Deník!$W454,""),"")</f>
        <v/>
      </c>
      <c r="GV454" s="233" t="str">
        <f>IF(Deník!$W454&lt;0,IF(Deník!$AC454=Statistika!$F$120,Deník!$W454,""),"")</f>
        <v/>
      </c>
      <c r="GW454" s="233" t="str">
        <f>IF(Deník!$W454&lt;0,IF(Deník!$AC454=Statistika!$F$121,Deník!$W454,""),"")</f>
        <v/>
      </c>
      <c r="GX454" s="233" t="str">
        <f>IF(Deník!$W454&lt;0,IF(Deník!$AC454=Statistika!$F$122,Deník!$W454,""),"")</f>
        <v/>
      </c>
      <c r="GY454" s="233" t="str">
        <f>IF(Deník!$W454&lt;0,IF(Deník!$AC454=Statistika!$F$123,Deník!$W454,""),"")</f>
        <v/>
      </c>
      <c r="GZ454" s="233" t="str">
        <f>IF(Deník!$W454&lt;0,IF(Deník!$AC454=Statistika!$F$124,Deník!$W454,""),"")</f>
        <v/>
      </c>
      <c r="HA454" s="233" t="str">
        <f>IF(Deník!$W454&lt;0,IF(Deník!$AC454=Statistika!$F$125,Deník!$W454,""),"")</f>
        <v/>
      </c>
      <c r="HC454" s="233" t="str">
        <f>IF(Deník!$W454&lt;0,IF(Deník!$AD454=Statistika!$F$133,Deník!$W454,""),"")</f>
        <v/>
      </c>
      <c r="HD454" s="233" t="str">
        <f>IF(Deník!$W454&lt;0,IF(Deník!$AD454=Statistika!$F$134,Deník!$W454,""),"")</f>
        <v/>
      </c>
      <c r="HE454" s="233" t="str">
        <f>IF(Deník!$W454&lt;0,IF(Deník!$AD454=Statistika!$F$135,Deník!$W454,""),"")</f>
        <v/>
      </c>
      <c r="HF454" s="233" t="str">
        <f>IF(Deník!$W454&lt;0,IF(Deník!$AD454=Statistika!$F$136,Deník!$W454,""),"")</f>
        <v/>
      </c>
      <c r="HG454" s="233" t="str">
        <f>IF(Deník!$W454&lt;0,IF(Deník!$AD454=Statistika!$F$137,Deník!$W454,""),"")</f>
        <v/>
      </c>
      <c r="ID454" s="8">
        <f>Tabulka4[[#This Row],[Sloupec3]]</f>
        <v>0</v>
      </c>
      <c r="IE454" s="17" t="str">
        <f>IF(AND([1]Deník!$C454&gt;='[1]Měsíční shrnutí'!$D$1,[1]Deník!$C454&lt;='[1]Měsíční shrnutí'!$F$1),[1]Deník!$X454,"")</f>
        <v/>
      </c>
    </row>
    <row r="455" spans="1:239">
      <c r="A455" s="8">
        <f>Deník!C456</f>
        <v>0</v>
      </c>
      <c r="B455" s="50" t="str">
        <f>Deník!R456</f>
        <v/>
      </c>
      <c r="C455" s="102" t="str">
        <f>IF(AND(Deník!R456&gt;1,Deník!R456&lt;&gt;""),1,"")</f>
        <v/>
      </c>
      <c r="D455" s="102" t="str">
        <f>IF(AND(Deník!R456&lt;=0,Deník!R456&lt;&gt;""),1,"")</f>
        <v/>
      </c>
      <c r="E455" s="103" t="str">
        <f>IF(AND(Deník!R456&gt;=0,Deník!R456&lt;=1),1,"")</f>
        <v/>
      </c>
      <c r="F455" s="79" t="str">
        <f>IF(Deník!R456&lt;&gt;"",Deník!R456+F454,"")</f>
        <v/>
      </c>
      <c r="G455" s="85"/>
      <c r="H455" s="54" t="str">
        <f>IF(MONTH(Deník!$C455)=H$2,IF(AND(Deník!$R455&gt;=0,Deník!$R455&lt;=1),"BE",Deník!$R455),"")</f>
        <v/>
      </c>
      <c r="I455" s="11" t="str">
        <f>IF(MONTH(Deník!$C455)=I$2,IF(AND(Deník!$R455&gt;=0,Deník!$R455&lt;=1),"BE",Deník!$R455),"")</f>
        <v/>
      </c>
      <c r="J455" s="11" t="str">
        <f>IF(MONTH(Deník!$C455)=J$2,IF(AND(Deník!$R455&gt;=0,Deník!$R455&lt;=1),"BE",Deník!$R455),"")</f>
        <v/>
      </c>
      <c r="K455" s="11" t="str">
        <f>IF(MONTH(Deník!$C455)=K$2,IF(AND(Deník!$R455&gt;=0,Deník!$R455&lt;=1),"BE",Deník!$R455),"")</f>
        <v/>
      </c>
      <c r="L455" s="11" t="str">
        <f>IF(MONTH(Deník!$C455)=L$2,IF(AND(Deník!$R455&gt;=0,Deník!$R455&lt;=1),"BE",Deník!$R455),"")</f>
        <v/>
      </c>
      <c r="M455" s="11" t="str">
        <f>IF(MONTH(Deník!$C455)=M$2,IF(AND(Deník!$R455&gt;=0,Deník!$R455&lt;=1),"BE",Deník!$R455),"")</f>
        <v/>
      </c>
      <c r="N455" s="11" t="str">
        <f>IF(MONTH(Deník!$C455)=N$2,IF(AND(Deník!$R455&gt;=0,Deník!$R455&lt;=1),"BE",Deník!$R455),"")</f>
        <v/>
      </c>
      <c r="O455" s="11" t="str">
        <f>IF(MONTH(Deník!$C455)=O$2,IF(AND(Deník!$R455&gt;=0,Deník!$R455&lt;=1),"BE",Deník!$R455),"")</f>
        <v/>
      </c>
      <c r="P455" s="11" t="str">
        <f>IF(MONTH(Deník!$C455)=P$2,IF(AND(Deník!$R455&gt;=0,Deník!$R455&lt;=1),"BE",Deník!$R455),"")</f>
        <v/>
      </c>
      <c r="Q455" s="11" t="str">
        <f>IF(MONTH(Deník!$C455)=Q$2,IF(AND(Deník!$R455&gt;=0,Deník!$R455&lt;=1),"BE",Deník!$R455),"")</f>
        <v/>
      </c>
      <c r="R455" s="11" t="str">
        <f>IF(MONTH(Deník!$C455)=R$2,IF(AND(Deník!$R455&gt;=0,Deník!$R455&lt;=1),"BE",Deník!$R455),"")</f>
        <v/>
      </c>
      <c r="S455" s="57" t="str">
        <f>IF(MONTH(Deník!$C455)=S$2,IF(AND(Deník!$R455&gt;=0,Deník!$R455&lt;=1),"BE",Deník!$R455),"")</f>
        <v/>
      </c>
      <c r="U455" s="12"/>
      <c r="V455" s="12"/>
      <c r="X455" s="600" t="str">
        <f>IF(Deník!$R455&lt;&gt;"",IF(Deník!$B455=Statistika!$F$63,IF(AND(Deník!$R455&gt;=0,Deník!$R455&lt;=1),"BE",Deník!$R455),""),"")</f>
        <v/>
      </c>
      <c r="Y455" s="13" t="str">
        <f>IF(Deník!$R455&lt;&gt;"",IF(Deník!$B455=Statistika!$F$64,IF(AND(Deník!$R455&gt;=0,Deník!$R455&lt;=1),"BE",Deník!$R455),""),"")</f>
        <v/>
      </c>
      <c r="Z455" s="13" t="str">
        <f>IF(Deník!$R455&lt;&gt;"",IF(Deník!$B455=Statistika!$F$65,IF(AND(Deník!$R455&gt;=0,Deník!$R455&lt;=1),"BE",Deník!$R455),""),"")</f>
        <v/>
      </c>
      <c r="AA455" s="13" t="str">
        <f>IF(Deník!$R455&lt;&gt;"",IF(Deník!$B455=Statistika!$F$66,IF(AND(Deník!$R455&gt;=0,Deník!$R455&lt;=1),"BE",Deník!$R455),""),"")</f>
        <v/>
      </c>
      <c r="AB455" s="13" t="str">
        <f>IF(Deník!$R455&lt;&gt;"",IF(Deník!$B455=Statistika!$F$67,IF(AND(Deník!$R455&gt;=0,Deník!$R455&lt;=1),"BE",Deník!$R455),""),"")</f>
        <v/>
      </c>
      <c r="AC455" s="13" t="str">
        <f>IF(Deník!$R455&lt;&gt;"",IF(Deník!$B455=Statistika!$F$68,IF(AND(Deník!$R455&gt;=0,Deník!$R455&lt;=1),"BE",Deník!$R455),""),"")</f>
        <v/>
      </c>
      <c r="AD455" s="13" t="str">
        <f>IF(Deník!$R455&lt;&gt;"",IF(Deník!$B455=Statistika!$F$69,IF(AND(Deník!$R455&gt;=0,Deník!$R455&lt;=1),"BE",Deník!$R455),""),"")</f>
        <v/>
      </c>
      <c r="AE455" s="601" t="str">
        <f>IF(Deník!$R455&lt;&gt;"",IF(Deník!$B455=Statistika!$F$70,IF(AND(Deník!$R455&gt;=0,Deník!$R455&lt;=1),"BE",Deník!$R455),""),"")</f>
        <v/>
      </c>
      <c r="AF455" s="90"/>
      <c r="AG455" s="63" t="str">
        <f>IF(Deník!$R455&lt;&gt;"",IF(Deník!$J455="L",IF(AND(Deník!$R455&gt;=0,Deník!$R455&lt;=1),"BE",Deník!$R455),""),"")</f>
        <v/>
      </c>
      <c r="AH455" s="13" t="str">
        <f>IF(Deník!$R455&lt;&gt;"",IF(Deník!$J455="S",IF(AND(Deník!$R455&gt;=0,Deník!$R455&lt;=1),"BE",Deník!$R455),""),"")</f>
        <v/>
      </c>
      <c r="AI455" s="95"/>
      <c r="AJ455" s="71" t="str">
        <f>IF(Deník!N456&lt;&gt;"",Deník!N456*-1,"")</f>
        <v/>
      </c>
      <c r="AK455" s="88"/>
      <c r="AL455" s="63" t="str">
        <f>IF(WEEKDAY(Deník!$C455,2)=1,IF(AND(Deník!$R455&gt;=0,Deník!$R455&lt;=1),"BE",Deník!$R455),"")</f>
        <v/>
      </c>
      <c r="AM455" s="13" t="str">
        <f>IF(WEEKDAY(Deník!$C455,2)=2,IF(AND(Deník!$R455&gt;=0,Deník!$R455&lt;=1),"BE",Deník!$R455),"")</f>
        <v/>
      </c>
      <c r="AN455" s="13" t="str">
        <f>IF(WEEKDAY(Deník!$C455,2)=3,IF(AND(Deník!$R455&gt;=0,Deník!$R455&lt;=1),"BE",Deník!$R455),"")</f>
        <v/>
      </c>
      <c r="AO455" s="13" t="str">
        <f>IF(WEEKDAY(Deník!$C455,2)=4,IF(AND(Deník!$R455&gt;=0,Deník!$R455&lt;=1),"BE",Deník!$R455),"")</f>
        <v/>
      </c>
      <c r="AP455" s="60" t="str">
        <f>IF(WEEKDAY(Deník!$C455,2)=5,IF(AND(Deník!$R455&gt;=0,Deník!$R455&lt;=1),"BE",Deník!$R455),"")</f>
        <v/>
      </c>
      <c r="AQ455" s="99"/>
      <c r="AR455" s="100">
        <f>Deník!D455</f>
        <v>0</v>
      </c>
      <c r="AS455" s="63" t="str">
        <f>IF(Deník!$D455&lt;&gt;"",IF(AND(Deník!$D455&gt;=AS$2,Deník!$D455&lt;=AS$3),IF(AND(Deník!$R455&gt;=0,Deník!$R455&lt;=1),"BE",Deník!$R455),""),"")</f>
        <v/>
      </c>
      <c r="AT455" s="63" t="str">
        <f>IF(Deník!$D455&lt;&gt;"",IF(AND(Deník!$D455&gt;=AT$2,Deník!$D455&lt;=AT$3),IF(AND(Deník!$R455&gt;=0,Deník!$R455&lt;=1),"BE",Deník!$R455),""),"")</f>
        <v/>
      </c>
      <c r="AU455" s="63" t="str">
        <f>IF(Deník!$D455&lt;&gt;"",IF(AND(Deník!$D455&gt;=AU$2,Deník!$D455&lt;=AU$3),IF(AND(Deník!$R455&gt;=0,Deník!$R455&lt;=1),"BE",Deník!$R455),""),"")</f>
        <v/>
      </c>
      <c r="AV455" s="63" t="str">
        <f>IF(Deník!$D455&lt;&gt;"",IF(AND(Deník!$D455&gt;=AV$2,Deník!$D455&lt;=AV$3),IF(AND(Deník!$R455&gt;=0,Deník!$R455&lt;=1),"BE",Deník!$R455),""),"")</f>
        <v/>
      </c>
      <c r="AW455" s="63" t="str">
        <f>IF(Deník!$D455&lt;&gt;"",IF(AND(Deník!$D455&gt;=AW$2,Deník!$D455&lt;=AW$3),IF(AND(Deník!$R455&gt;=0,Deník!$R455&lt;=1),"BE",Deník!$R455),""),"")</f>
        <v/>
      </c>
      <c r="AX455" s="63" t="str">
        <f>IF(Deník!$D455&lt;&gt;"",IF(AND(Deník!$D455&gt;=AX$2,Deník!$D455&lt;=AX$3),IF(AND(Deník!$R455&gt;=0,Deník!$R455&lt;=1),"BE",Deník!$R455),""),"")</f>
        <v/>
      </c>
      <c r="AY455" s="63" t="str">
        <f>IF(Deník!$D455&lt;&gt;"",IF(AND(Deník!$D455&gt;=AY$2,Deník!$D455&lt;=AY$3),IF(AND(Deník!$R455&gt;=0,Deník!$R455&lt;=1),"BE",Deník!$R455),""),"")</f>
        <v/>
      </c>
      <c r="AZ455" s="63" t="str">
        <f>IF(Deník!$D455&lt;&gt;"",IF(AND(Deník!$D455&gt;=AZ$2,Deník!$D455&lt;=AZ$3),IF(AND(Deník!$R455&gt;=0,Deník!$R455&lt;=1),"BE",Deník!$R455),""),"")</f>
        <v/>
      </c>
      <c r="BA455" s="63" t="str">
        <f>IF(Deník!$D455&lt;&gt;"",IF(AND(Deník!$D455&gt;=BA$2,Deník!$D455&lt;=BA$3),IF(AND(Deník!$R455&gt;=0,Deník!$R455&lt;=1),"BE",Deník!$R455),""),"")</f>
        <v/>
      </c>
      <c r="BB455" s="63" t="str">
        <f>IF(Deník!$D455&lt;&gt;"",IF(AND(Deník!$D455&gt;=BB$2,Deník!$D455&lt;=BB$3),IF(AND(Deník!$R455&gt;=0,Deník!$R455&lt;=1),"BE",Deník!$R455),""),"")</f>
        <v/>
      </c>
      <c r="BC455" s="71" t="str">
        <f>IF(Deník!$D455&lt;&gt;"",IF(AND(Deník!$D455&gt;=BC$2,Deník!$D455&lt;=BC$3),IF(AND(Deník!$R455&gt;=0,Deník!$R455&lt;=1),"BE",Deník!$R455),""),"")</f>
        <v/>
      </c>
      <c r="BD455" s="20" t="str">
        <f>IF(Deník!$J456="S",(Deník!$M456-Deník!$K456),IF(Deník!$J456="L",(Deník!$K456-Deník!$M456),""))</f>
        <v/>
      </c>
      <c r="BE455" s="20" t="str">
        <f>IF(Deník!$J456="S",(Deník!$K456-Deník!$O456),IF(Deník!$J456="L",(Deník!$O456-Deník!$K456),""))</f>
        <v/>
      </c>
      <c r="BF455" s="20" t="str">
        <f>IF(Deník!$J456="S",(Deník!$K456-Deník!$L456),IF(Deník!$J456="L",(Deník!$L456-Deník!$K456),""))</f>
        <v/>
      </c>
      <c r="BG455" s="20" t="str">
        <f>IF(Deník!$J456="S",(Deník!$K456-Deník!$S456),IF(Deník!$J456="L",(Deník!$S456-Deník!$K456),""))</f>
        <v/>
      </c>
      <c r="BH455" s="20" t="str">
        <f>IF(Deník!$J456="S",(Deník!$K456-Deník!$U456),IF(Deník!$J456="L",(Deník!$U456-Deník!$K456),""))</f>
        <v/>
      </c>
      <c r="BI455" s="20" t="str">
        <f>IF(Deník!$R455&gt;1,Deník!$R455,"")</f>
        <v/>
      </c>
      <c r="BJ455" s="20" t="str">
        <f>IF(Deník!$R455&lt;0,Deník!$R455,"")</f>
        <v/>
      </c>
      <c r="BK455" s="17"/>
      <c r="BM455" s="233" t="str">
        <f>IF(Deník!$R455&lt;&gt;"",IF(Deník!$Y455=Statistika!$F$78,IF(AND(Deník!$R455&gt;=0,Deník!$R455&lt;=1),"BE",Deník!$R455),""),"")</f>
        <v/>
      </c>
      <c r="BN455" s="233" t="str">
        <f>IF(Deník!$R455&lt;&gt;"",IF(Deník!$Y455=Statistika!$F$79,IF(AND(Deník!$R455&gt;=0,Deník!$R455&lt;=1),"BE",Deník!$R455),""),"")</f>
        <v/>
      </c>
      <c r="BO455" s="233" t="str">
        <f>IF(Deník!$R455&lt;&gt;"",IF(Deník!$Y455=Statistika!$F$80,IF(AND(Deník!$R455&gt;=0,Deník!$R455&lt;=1),"BE",Deník!$R455),""),"")</f>
        <v/>
      </c>
      <c r="BP455" s="233" t="str">
        <f>IF(Deník!$R455&lt;&gt;"",IF(Deník!$Y455=Statistika!$F$81,IF(AND(Deník!$R455&gt;=0,Deník!$R455&lt;=1),"BE",Deník!$R455),""),"")</f>
        <v/>
      </c>
      <c r="BQ455" s="233" t="str">
        <f>IF(Deník!$R455&lt;&gt;"",IF(Deník!$Y455=Statistika!$F$82,IF(AND(Deník!$R455&gt;=0,Deník!$R455&lt;=1),"BE",Deník!$R455),""),"")</f>
        <v/>
      </c>
      <c r="BR455" s="233" t="str">
        <f>IF(Deník!$R455&lt;&gt;"",IF(Deník!$Y455=Statistika!$F$83,IF(AND(Deník!$R455&gt;=0,Deník!$R455&lt;=1),"BE",Deník!$R455),""),"")</f>
        <v/>
      </c>
      <c r="BS455" s="233" t="str">
        <f>IF(Deník!$R455&lt;&gt;"",IF(Deník!$Y455=Statistika!$F$84,IF(AND(Deník!$R455&gt;=0,Deník!$R455&lt;=1),"BE",Deník!$R455),""),"")</f>
        <v/>
      </c>
      <c r="BT455" s="233" t="str">
        <f>IF(Deník!$R455&lt;&gt;"",IF(Deník!$Y455=Statistika!$F$85,IF(AND(Deník!$R455&gt;=0,Deník!$R455&lt;=1),"BE",Deník!$R455),""),"")</f>
        <v/>
      </c>
      <c r="BU455" s="233" t="str">
        <f>IF(Deník!$R455&lt;&gt;"",IF(Deník!$Y455=Statistika!$F$86,IF(AND(Deník!$R455&gt;=0,Deník!$R455&lt;=1),"BE",Deník!$R455),""),"")</f>
        <v/>
      </c>
      <c r="BV455" s="233" t="str">
        <f>IF(Deník!$R455&lt;&gt;"",IF(Deník!$Y455=Statistika!$F$87,IF(AND(Deník!$R455&gt;=0,Deník!$R455&lt;=1),"BE",Deník!$R455),""),"")</f>
        <v/>
      </c>
      <c r="BW455" s="233" t="str">
        <f>IF(Deník!$R455&lt;&gt;"",IF(Deník!$Y455=Statistika!$F$88,IF(AND(Deník!$R455&gt;=0,Deník!$R455&lt;=1),"BE",Deník!$R455),""),"")</f>
        <v/>
      </c>
      <c r="BX455" s="233" t="str">
        <f>IF(Deník!$R455&lt;&gt;"",IF(Deník!$Y455=Statistika!$F$89,IF(AND(Deník!$R455&gt;=0,Deník!$R455&lt;=1),"BE",Deník!$R455),""),"")</f>
        <v/>
      </c>
      <c r="BY455" s="233" t="str">
        <f>IF(Deník!$R455&lt;&gt;"",IF(Deník!$Y455=Statistika!$F$90,IF(AND(Deník!$R455&gt;=0,Deník!$R455&lt;=1),"BE",Deník!$R455),""),"")</f>
        <v/>
      </c>
      <c r="BZ455" s="233" t="str">
        <f>IF(Deník!$R455&lt;&gt;"",IF(Deník!$Y455=Statistika!$F$91,IF(AND(Deník!$R455&gt;=0,Deník!$R455&lt;=1),"BE",Deník!$R455),""),"")</f>
        <v/>
      </c>
      <c r="CA455" s="233"/>
      <c r="CB455" s="233" t="str">
        <f>IF(Deník!$R455&lt;&gt;"",IF(Deník!$AB455="SL",IF(AND(Deník!$R455&gt;=0,Deník!$R455&lt;=1),"BE",Deník!$R455),""),"")</f>
        <v/>
      </c>
      <c r="CC455" s="233" t="str">
        <f>IF(Deník!$R455&lt;&gt;"",IF(Deník!$AB455="BE10",IF(AND(Deník!$R455&gt;=0,Deník!$R455&lt;=1),"BE",Deník!$R455),""),"")</f>
        <v/>
      </c>
      <c r="CD455" s="233" t="str">
        <f>IF(Deník!$R455&lt;&gt;"",IF(Deník!$AB455="BE15",IF(AND(Deník!$R455&gt;=0,Deník!$R455&lt;=1),"BE",Deník!$R455),""),"")</f>
        <v/>
      </c>
      <c r="CE455" s="233" t="str">
        <f>IF(Deník!$R455&lt;&gt;"",IF(Deník!$AB455="BE20",IF(AND(Deník!$R455&gt;=0,Deník!$R455&lt;=1),"BE",Deník!$R455),""),"")</f>
        <v/>
      </c>
      <c r="CF455" s="233" t="str">
        <f>IF(Deník!$R455&lt;&gt;"",IF(Deník!$AB455="TP1",IF(AND(Deník!$R455&gt;=0,Deník!$R455&lt;=1),"BE",Deník!$R455),""),"")</f>
        <v/>
      </c>
      <c r="CG455" s="233" t="str">
        <f>IF(Deník!$R455&lt;&gt;"",IF(Deník!$AB455="TP2",IF(AND(Deník!$R455&gt;=0,Deník!$R455&lt;=1),"BE",Deník!$R455),""),"")</f>
        <v/>
      </c>
      <c r="CH455" s="233" t="str">
        <f>IF(Deník!$R455&lt;&gt;"",IF(Deník!$AB455="TP3",IF(AND(Deník!$R455&gt;=0,Deník!$R455&lt;=1),"BE",Deník!$R455),""),"")</f>
        <v/>
      </c>
      <c r="CI455" s="233" t="str">
        <f>IF(Deník!$R455&lt;&gt;"",IF(Deník!$AB455="Trailing SL",IF(AND(Deník!$R455&gt;=0,Deník!$R455&lt;=1),"BE",Deník!$R455),""),"")</f>
        <v/>
      </c>
      <c r="CJ455" s="233" t="str">
        <f>IF(Deník!$R455&lt;&gt;"",IF(Deník!$AB455="Manual",IF(AND(Deník!$R455&gt;=0,Deník!$R455&lt;=1),"BE",Deník!$R455),""),"")</f>
        <v/>
      </c>
      <c r="CK455" s="233"/>
      <c r="CL455" s="233" t="str">
        <f>IF(Deník!$R455&lt;0,IF(Deník!$AC455=Statistika!$F$117,Deník!$R455,""),"")</f>
        <v/>
      </c>
      <c r="CM455" s="233" t="str">
        <f>IF(Deník!$R455&lt;0,IF(Deník!$AC455=Statistika!$F$118,Deník!$R455,""),"")</f>
        <v/>
      </c>
      <c r="CN455" s="233" t="str">
        <f>IF(Deník!$R455&lt;0,IF(Deník!$AC455=Statistika!$F$119,Deník!$R455,""),"")</f>
        <v/>
      </c>
      <c r="CO455" s="233" t="str">
        <f>IF(Deník!$R455&lt;0,IF(Deník!$AC455=Statistika!$F$120,Deník!$R455,""),"")</f>
        <v/>
      </c>
      <c r="CP455" s="233" t="str">
        <f>IF(Deník!$R455&lt;0,IF(Deník!$AC455=Statistika!$F$121,Deník!$R455,""),"")</f>
        <v/>
      </c>
      <c r="CQ455" s="233" t="str">
        <f>IF(Deník!$R455&lt;0,IF(Deník!$AC455=Statistika!$F$122,Deník!$R455,""),"")</f>
        <v/>
      </c>
      <c r="CR455" s="233" t="str">
        <f>IF(Deník!$R455&lt;0,IF(Deník!$AC455=Statistika!$F$123,Deník!$R455,""),"")</f>
        <v/>
      </c>
      <c r="CS455" s="233" t="str">
        <f>IF(Deník!$R455&lt;0,IF(Deník!$AC455=Statistika!$F$124,Deník!$R455,""),"")</f>
        <v/>
      </c>
      <c r="CT455" s="233" t="str">
        <f>IF(Deník!$R455&lt;0,IF(Deník!$AC455=Statistika!$F$125,Deník!$R455,""),"")</f>
        <v/>
      </c>
      <c r="CU455" s="233"/>
      <c r="CV455" s="233" t="str">
        <f>IF(Deník!$R455&lt;0,IF(Deník!$AD455=$CV$2,Deník!$R455,""),"")</f>
        <v/>
      </c>
      <c r="CW455" s="233" t="str">
        <f>IF(Deník!$R455&lt;0,IF(Deník!$AD455=$CW$2,Deník!$R455,""),"")</f>
        <v/>
      </c>
      <c r="CX455" s="233" t="str">
        <f>IF(Deník!$R455&lt;0,IF(Deník!$AD455=$CX$2,Deník!$R455,""),"")</f>
        <v/>
      </c>
      <c r="CY455" s="233" t="str">
        <f>IF(Deník!$R455&lt;0,IF(Deník!$AD455=$CY$2,Deník!$R455,""),"")</f>
        <v/>
      </c>
      <c r="CZ455" s="233" t="str">
        <f>IF(Deník!$R455&lt;0,IF(Deník!$AD455=$CZ$2,Deník!$R455,""),"")</f>
        <v/>
      </c>
      <c r="DL455" s="221">
        <f t="shared" si="20"/>
        <v>93847.029999999984</v>
      </c>
      <c r="DM455" s="220">
        <f t="shared" si="19"/>
        <v>-6.1529700000000132E-2</v>
      </c>
      <c r="DO455" s="50">
        <f>Deník!W456</f>
        <v>0</v>
      </c>
      <c r="DP455" s="102" t="str">
        <f>IF(AND(Deník!W456&gt;0),1,"")</f>
        <v/>
      </c>
      <c r="DQ455" s="102">
        <f>IF(AND(Deník!W456&lt;=0),1,"")</f>
        <v>1</v>
      </c>
      <c r="DR455" s="227"/>
      <c r="DS455" s="228"/>
      <c r="DT455" s="85"/>
      <c r="DU455" s="54">
        <f>IF(MONTH(Deník!$C455)=DU$2,Deník!$W455,"")</f>
        <v>0</v>
      </c>
      <c r="DV455" s="222" t="str">
        <f>IF(MONTH(Deník!$C455)=DV$2,Deník!$W455,"")</f>
        <v/>
      </c>
      <c r="DW455" s="222" t="str">
        <f>IF(MONTH(Deník!$C455)=DW$2,Deník!$W455,"")</f>
        <v/>
      </c>
      <c r="DX455" s="222" t="str">
        <f>IF(MONTH(Deník!$C455)=DX$2,Deník!$W455,"")</f>
        <v/>
      </c>
      <c r="DY455" s="222" t="str">
        <f>IF(MONTH(Deník!$C455)=DY$2,Deník!$W455,"")</f>
        <v/>
      </c>
      <c r="DZ455" s="222" t="str">
        <f>IF(MONTH(Deník!$C455)=DZ$2,Deník!$W455,"")</f>
        <v/>
      </c>
      <c r="EA455" s="222" t="str">
        <f>IF(MONTH(Deník!$C455)=EA$2,Deník!$W455,"")</f>
        <v/>
      </c>
      <c r="EB455" s="222" t="str">
        <f>IF(MONTH(Deník!$C455)=EB$2,Deník!$W455,"")</f>
        <v/>
      </c>
      <c r="EC455" s="222" t="str">
        <f>IF(MONTH(Deník!$C455)=EC$2,Deník!$W455,"")</f>
        <v/>
      </c>
      <c r="ED455" s="222" t="str">
        <f>IF(MONTH(Deník!$C455)=ED$2,Deník!$W455,"")</f>
        <v/>
      </c>
      <c r="EE455" s="222" t="str">
        <f>IF(MONTH(Deník!$C455)=EE$2,Deník!$W455,"")</f>
        <v/>
      </c>
      <c r="EF455" s="222" t="str">
        <f>IF(MONTH(Deník!$C455)=EF$2,Deník!$W455,"")</f>
        <v/>
      </c>
      <c r="EI455" s="600" t="str">
        <f>IF(Deník!$W455&lt;&gt;"",IF(Deník!$B455=Statistika!$F$63,Deník!$W455,""),"")</f>
        <v/>
      </c>
      <c r="EJ455" s="13" t="str">
        <f>IF(Deník!$W455&lt;&gt;"",IF(Deník!$B455=Statistika!$F$64,Deník!$W455,""),"")</f>
        <v/>
      </c>
      <c r="EK455" s="13" t="str">
        <f>IF(Deník!$W455&lt;&gt;"",IF(Deník!$B455=Statistika!$F$65,Deník!$W455,""),"")</f>
        <v/>
      </c>
      <c r="EL455" s="13" t="str">
        <f>IF(Deník!$W455&lt;&gt;"",IF(Deník!$B455=Statistika!$F$66,Deník!$W455,""),"")</f>
        <v/>
      </c>
      <c r="EM455" s="13" t="str">
        <f>IF(Deník!$W455&lt;&gt;"",IF(Deník!$B455=Statistika!$F$67,Deník!$W455,""),"")</f>
        <v/>
      </c>
      <c r="EN455" s="13" t="str">
        <f>IF(Deník!$W455&lt;&gt;"",IF(Deník!$B455=Statistika!$F$68,Deník!$W455,""),"")</f>
        <v/>
      </c>
      <c r="EO455" s="13" t="str">
        <f>IF(Deník!$W455&lt;&gt;"",IF(Deník!$B455=Statistika!$F$69,Deník!$W455,""),"")</f>
        <v/>
      </c>
      <c r="EP455" s="601" t="str">
        <f>IF(Deník!$W455&lt;&gt;"",IF(Deník!$B455=Statistika!$F$70,Deník!$W455,""),"")</f>
        <v/>
      </c>
      <c r="EQ455" s="90"/>
      <c r="ER455" s="63" t="str">
        <f>IF(Deník!$W455&lt;&gt;"",IF(Deník!$J455="L",Deník!$W455,""),"")</f>
        <v/>
      </c>
      <c r="ES455" s="13" t="str">
        <f>IF(Deník!$W455&lt;&gt;"",IF(Deník!$J455="S",Deník!$W455,""),"")</f>
        <v/>
      </c>
      <c r="ET455" s="95"/>
      <c r="EU455" s="88"/>
      <c r="EV455" s="63" t="str">
        <f>IF(WEEKDAY(Deník!$C455,2)=1,Deník!$W455,"")</f>
        <v/>
      </c>
      <c r="EW455" s="13" t="str">
        <f>IF(WEEKDAY(Deník!$C455,2)=2,Deník!$W455,"")</f>
        <v/>
      </c>
      <c r="EX455" s="13" t="str">
        <f>IF(WEEKDAY(Deník!$C455,2)=3,Deník!$W455,"")</f>
        <v/>
      </c>
      <c r="EY455" s="13" t="str">
        <f>IF(WEEKDAY(Deník!$C455,2)=4,Deník!$W455,"")</f>
        <v/>
      </c>
      <c r="EZ455" s="60" t="str">
        <f>IF(WEEKDAY(Deník!$C455,2)=5,Deník!$W455,"")</f>
        <v/>
      </c>
      <c r="FA455" s="99"/>
      <c r="FB455" s="100">
        <f>Deník!D455</f>
        <v>0</v>
      </c>
      <c r="FC455" s="63">
        <f>IF($FB455&lt;&gt;"",IF(AND($FB455&gt;=FC$2,$FB455&lt;=FC$3),Deník!$W455,""))</f>
        <v>0</v>
      </c>
      <c r="FD455" s="63" t="str">
        <f>IF($FB455&lt;&gt;"",IF(AND($FB455&gt;=FD$2,$FB455&lt;=FD$3),Deník!$W455,""))</f>
        <v/>
      </c>
      <c r="FE455" s="63" t="str">
        <f>IF($FB455&lt;&gt;"",IF(AND($FB455&gt;=FE$2,$FB455&lt;=FE$3),Deník!$W455,""))</f>
        <v/>
      </c>
      <c r="FF455" s="63" t="str">
        <f>IF($FB455&lt;&gt;"",IF(AND($FB455&gt;=FF$2,$FB455&lt;=FF$3),Deník!$W455,""))</f>
        <v/>
      </c>
      <c r="FG455" s="63" t="str">
        <f>IF($FB455&lt;&gt;"",IF(AND($FB455&gt;=FG$2,$FB455&lt;=FG$3),Deník!$W455,""))</f>
        <v/>
      </c>
      <c r="FH455" s="63" t="str">
        <f>IF($FB455&lt;&gt;"",IF(AND($FB455&gt;=FH$2,$FB455&lt;=FH$3),Deník!$W455,""))</f>
        <v/>
      </c>
      <c r="FI455" s="63" t="str">
        <f>IF($FB455&lt;&gt;"",IF(AND($FB455&gt;=FI$2,$FB455&lt;=FI$3),Deník!$W455,""))</f>
        <v/>
      </c>
      <c r="FJ455" s="63" t="str">
        <f>IF($FB455&lt;&gt;"",IF(AND($FB455&gt;=FJ$2,$FB455&lt;=FJ$3),Deník!$W455,""))</f>
        <v/>
      </c>
      <c r="FK455" s="63" t="str">
        <f>IF($FB455&lt;&gt;"",IF(AND($FB455&gt;=FK$2,$FB455&lt;=FK$3),Deník!$W455,""))</f>
        <v/>
      </c>
      <c r="FL455" s="63" t="str">
        <f>IF($FB455&lt;&gt;"",IF(AND($FB455&gt;=FL$2,$FB455&lt;=FL$3),Deník!$W455,""))</f>
        <v/>
      </c>
      <c r="FM455" s="63" t="str">
        <f>IF($FB455&lt;&gt;"",IF(AND($FB455&gt;=FM$2,$FB455&lt;=FM$3),Deník!$W455,""))</f>
        <v/>
      </c>
      <c r="FN455" s="13"/>
      <c r="FO455" s="20" t="str">
        <f>IF(Deník!$W455&gt;1,Deník!$W455,"")</f>
        <v/>
      </c>
      <c r="FP455" s="20" t="str">
        <f>IF(Deník!$W455&lt;0,Deník!$W455,"")</f>
        <v/>
      </c>
      <c r="FQ455" s="17"/>
      <c r="FS455" s="233"/>
      <c r="FT455" s="233" t="str">
        <f>IF(Deník!$W455&lt;&gt;"",IF(Deník!$Y455=Statistika!$F$78,Deník!$W455,""),"")</f>
        <v/>
      </c>
      <c r="FU455" s="233" t="str">
        <f>IF(Deník!$W455&lt;&gt;"",IF(Deník!$Y455=Statistika!$F$79,Deník!$W455,""),"")</f>
        <v/>
      </c>
      <c r="FV455" s="233" t="str">
        <f>IF(Deník!$W455&lt;&gt;"",IF(Deník!$Y455=Statistika!$F$80,Deník!$W455,""),"")</f>
        <v/>
      </c>
      <c r="FW455" s="233" t="str">
        <f>IF(Deník!$W455&lt;&gt;"",IF(Deník!$Y455=Statistika!$F$81,Deník!$W455,""),"")</f>
        <v/>
      </c>
      <c r="FX455" s="233" t="str">
        <f>IF(Deník!$W455&lt;&gt;"",IF(Deník!$Y455=Statistika!$F$82,Deník!$W455,""),"")</f>
        <v/>
      </c>
      <c r="FY455" s="233" t="str">
        <f>IF(Deník!$W455&lt;&gt;"",IF(Deník!$Y455=Statistika!$F$83,Deník!$W455,""),"")</f>
        <v/>
      </c>
      <c r="FZ455" s="233" t="str">
        <f>IF(Deník!$W455&lt;&gt;"",IF(Deník!$Y455=Statistika!$F$84,Deník!$W455,""),"")</f>
        <v/>
      </c>
      <c r="GA455" s="233" t="str">
        <f>IF(Deník!$W455&lt;&gt;"",IF(Deník!$Y455=Statistika!$F$85,Deník!$W455,""),"")</f>
        <v/>
      </c>
      <c r="GB455" s="233" t="str">
        <f>IF(Deník!$W455&lt;&gt;"",IF(Deník!$Y455=Statistika!$F$86,Deník!$W455,""),"")</f>
        <v/>
      </c>
      <c r="GC455" s="233" t="str">
        <f>IF(Deník!$W455&lt;&gt;"",IF(Deník!$Y455=Statistika!$F$87,Deník!$W455,""),"")</f>
        <v/>
      </c>
      <c r="GD455" s="233" t="str">
        <f>IF(Deník!$W455&lt;&gt;"",IF(Deník!$Y455=Statistika!$F$88,Deník!$W455,""),"")</f>
        <v/>
      </c>
      <c r="GE455" s="233" t="str">
        <f>IF(Deník!$W455&lt;&gt;"",IF(Deník!$Y455=Statistika!$F$89,Deník!$W455,""),"")</f>
        <v/>
      </c>
      <c r="GF455" s="233" t="str">
        <f>IF(Deník!$W455&lt;&gt;"",IF(Deník!$Y455=Statistika!$F$90,Deník!$W455,""),"")</f>
        <v/>
      </c>
      <c r="GG455" s="233" t="str">
        <f>IF(Deník!$W455&lt;&gt;"",IF(Deník!$Y455=Statistika!$F$91,Deník!$W455,""),"")</f>
        <v/>
      </c>
      <c r="GH455" s="233"/>
      <c r="GI455" s="233" t="str">
        <f>IF(Deník!$W455&lt;&gt;"",IF(Deník!$AB455=Statistika!$L$100,Deník!$W455,""),"")</f>
        <v/>
      </c>
      <c r="GJ455" s="233" t="str">
        <f>IF(Deník!$W455&lt;&gt;"",IF(Deník!$AB455=Statistika!$L$101,Deník!$W455,""),"")</f>
        <v/>
      </c>
      <c r="GK455" s="233" t="str">
        <f>IF(Deník!$W455&lt;&gt;"",IF(Deník!$AB455=Statistika!$L$102,Deník!$W455,""),"")</f>
        <v/>
      </c>
      <c r="GL455" s="233" t="str">
        <f>IF(Deník!$W455&lt;&gt;"",IF(Deník!$AB455=Statistika!$L$103,Deník!$W455,""),"")</f>
        <v/>
      </c>
      <c r="GM455" s="233" t="str">
        <f>IF(Deník!$W455&lt;&gt;"",IF(Deník!$AB455=Statistika!$L$104,Deník!$W455,""),"")</f>
        <v/>
      </c>
      <c r="GN455" s="233" t="str">
        <f>IF(Deník!$W455&lt;&gt;"",IF(Deník!$AB455=Statistika!$L$105,Deník!$W455,""),"")</f>
        <v/>
      </c>
      <c r="GO455" s="233" t="str">
        <f>IF(Deník!$W455&lt;&gt;"",IF(Deník!$AB455=Statistika!$L$106,Deník!$W455,""),"")</f>
        <v/>
      </c>
      <c r="GP455" s="233" t="str">
        <f>IF(Deník!$W455&lt;&gt;"",IF(Deník!$AB455=Statistika!$L$107,Deník!$W455,""),"")</f>
        <v/>
      </c>
      <c r="GQ455" s="233" t="str">
        <f>IF(Deník!$W455&lt;&gt;"",IF(Deník!$AB455=Statistika!$L$108,Deník!$W455,""),"")</f>
        <v/>
      </c>
      <c r="GS455" s="233" t="str">
        <f>IF(Deník!$W455&lt;0,IF(Deník!$AC455=Statistika!$F$117,Deník!$W455,""),"")</f>
        <v/>
      </c>
      <c r="GT455" s="233" t="str">
        <f>IF(Deník!$W455&lt;0,IF(Deník!$AC455=Statistika!$F$118,Deník!$W455,""),"")</f>
        <v/>
      </c>
      <c r="GU455" s="233" t="str">
        <f>IF(Deník!$W455&lt;0,IF(Deník!$AC455=Statistika!$F$119,Deník!$W455,""),"")</f>
        <v/>
      </c>
      <c r="GV455" s="233" t="str">
        <f>IF(Deník!$W455&lt;0,IF(Deník!$AC455=Statistika!$F$120,Deník!$W455,""),"")</f>
        <v/>
      </c>
      <c r="GW455" s="233" t="str">
        <f>IF(Deník!$W455&lt;0,IF(Deník!$AC455=Statistika!$F$121,Deník!$W455,""),"")</f>
        <v/>
      </c>
      <c r="GX455" s="233" t="str">
        <f>IF(Deník!$W455&lt;0,IF(Deník!$AC455=Statistika!$F$122,Deník!$W455,""),"")</f>
        <v/>
      </c>
      <c r="GY455" s="233" t="str">
        <f>IF(Deník!$W455&lt;0,IF(Deník!$AC455=Statistika!$F$123,Deník!$W455,""),"")</f>
        <v/>
      </c>
      <c r="GZ455" s="233" t="str">
        <f>IF(Deník!$W455&lt;0,IF(Deník!$AC455=Statistika!$F$124,Deník!$W455,""),"")</f>
        <v/>
      </c>
      <c r="HA455" s="233" t="str">
        <f>IF(Deník!$W455&lt;0,IF(Deník!$AC455=Statistika!$F$125,Deník!$W455,""),"")</f>
        <v/>
      </c>
      <c r="HC455" s="233" t="str">
        <f>IF(Deník!$W455&lt;0,IF(Deník!$AD455=Statistika!$F$133,Deník!$W455,""),"")</f>
        <v/>
      </c>
      <c r="HD455" s="233" t="str">
        <f>IF(Deník!$W455&lt;0,IF(Deník!$AD455=Statistika!$F$134,Deník!$W455,""),"")</f>
        <v/>
      </c>
      <c r="HE455" s="233" t="str">
        <f>IF(Deník!$W455&lt;0,IF(Deník!$AD455=Statistika!$F$135,Deník!$W455,""),"")</f>
        <v/>
      </c>
      <c r="HF455" s="233" t="str">
        <f>IF(Deník!$W455&lt;0,IF(Deník!$AD455=Statistika!$F$136,Deník!$W455,""),"")</f>
        <v/>
      </c>
      <c r="HG455" s="233" t="str">
        <f>IF(Deník!$W455&lt;0,IF(Deník!$AD455=Statistika!$F$137,Deník!$W455,""),"")</f>
        <v/>
      </c>
      <c r="ID455" s="8">
        <f>Tabulka4[[#This Row],[Sloupec3]]</f>
        <v>0</v>
      </c>
      <c r="IE455" s="17" t="str">
        <f>IF(AND([1]Deník!$C455&gt;='[1]Měsíční shrnutí'!$D$1,[1]Deník!$C455&lt;='[1]Měsíční shrnutí'!$F$1),[1]Deník!$X455,"")</f>
        <v/>
      </c>
    </row>
    <row r="456" spans="1:239">
      <c r="A456" s="8">
        <f>Deník!C457</f>
        <v>0</v>
      </c>
      <c r="B456" s="50" t="str">
        <f>Deník!R457</f>
        <v/>
      </c>
      <c r="C456" s="102" t="str">
        <f>IF(AND(Deník!R457&gt;1,Deník!R457&lt;&gt;""),1,"")</f>
        <v/>
      </c>
      <c r="D456" s="102" t="str">
        <f>IF(AND(Deník!R457&lt;=0,Deník!R457&lt;&gt;""),1,"")</f>
        <v/>
      </c>
      <c r="E456" s="103" t="str">
        <f>IF(AND(Deník!R457&gt;=0,Deník!R457&lt;=1),1,"")</f>
        <v/>
      </c>
      <c r="F456" s="79" t="str">
        <f>IF(Deník!R457&lt;&gt;"",Deník!R457+F455,"")</f>
        <v/>
      </c>
      <c r="G456" s="85"/>
      <c r="H456" s="54" t="str">
        <f>IF(MONTH(Deník!$C456)=H$2,IF(AND(Deník!$R456&gt;=0,Deník!$R456&lt;=1),"BE",Deník!$R456),"")</f>
        <v/>
      </c>
      <c r="I456" s="11" t="str">
        <f>IF(MONTH(Deník!$C456)=I$2,IF(AND(Deník!$R456&gt;=0,Deník!$R456&lt;=1),"BE",Deník!$R456),"")</f>
        <v/>
      </c>
      <c r="J456" s="11" t="str">
        <f>IF(MONTH(Deník!$C456)=J$2,IF(AND(Deník!$R456&gt;=0,Deník!$R456&lt;=1),"BE",Deník!$R456),"")</f>
        <v/>
      </c>
      <c r="K456" s="11" t="str">
        <f>IF(MONTH(Deník!$C456)=K$2,IF(AND(Deník!$R456&gt;=0,Deník!$R456&lt;=1),"BE",Deník!$R456),"")</f>
        <v/>
      </c>
      <c r="L456" s="11" t="str">
        <f>IF(MONTH(Deník!$C456)=L$2,IF(AND(Deník!$R456&gt;=0,Deník!$R456&lt;=1),"BE",Deník!$R456),"")</f>
        <v/>
      </c>
      <c r="M456" s="11" t="str">
        <f>IF(MONTH(Deník!$C456)=M$2,IF(AND(Deník!$R456&gt;=0,Deník!$R456&lt;=1),"BE",Deník!$R456),"")</f>
        <v/>
      </c>
      <c r="N456" s="11" t="str">
        <f>IF(MONTH(Deník!$C456)=N$2,IF(AND(Deník!$R456&gt;=0,Deník!$R456&lt;=1),"BE",Deník!$R456),"")</f>
        <v/>
      </c>
      <c r="O456" s="11" t="str">
        <f>IF(MONTH(Deník!$C456)=O$2,IF(AND(Deník!$R456&gt;=0,Deník!$R456&lt;=1),"BE",Deník!$R456),"")</f>
        <v/>
      </c>
      <c r="P456" s="11" t="str">
        <f>IF(MONTH(Deník!$C456)=P$2,IF(AND(Deník!$R456&gt;=0,Deník!$R456&lt;=1),"BE",Deník!$R456),"")</f>
        <v/>
      </c>
      <c r="Q456" s="11" t="str">
        <f>IF(MONTH(Deník!$C456)=Q$2,IF(AND(Deník!$R456&gt;=0,Deník!$R456&lt;=1),"BE",Deník!$R456),"")</f>
        <v/>
      </c>
      <c r="R456" s="11" t="str">
        <f>IF(MONTH(Deník!$C456)=R$2,IF(AND(Deník!$R456&gt;=0,Deník!$R456&lt;=1),"BE",Deník!$R456),"")</f>
        <v/>
      </c>
      <c r="S456" s="57" t="str">
        <f>IF(MONTH(Deník!$C456)=S$2,IF(AND(Deník!$R456&gt;=0,Deník!$R456&lt;=1),"BE",Deník!$R456),"")</f>
        <v/>
      </c>
      <c r="U456" s="12"/>
      <c r="V456" s="12"/>
      <c r="X456" s="600" t="str">
        <f>IF(Deník!$R456&lt;&gt;"",IF(Deník!$B456=Statistika!$F$63,IF(AND(Deník!$R456&gt;=0,Deník!$R456&lt;=1),"BE",Deník!$R456),""),"")</f>
        <v/>
      </c>
      <c r="Y456" s="13" t="str">
        <f>IF(Deník!$R456&lt;&gt;"",IF(Deník!$B456=Statistika!$F$64,IF(AND(Deník!$R456&gt;=0,Deník!$R456&lt;=1),"BE",Deník!$R456),""),"")</f>
        <v/>
      </c>
      <c r="Z456" s="13" t="str">
        <f>IF(Deník!$R456&lt;&gt;"",IF(Deník!$B456=Statistika!$F$65,IF(AND(Deník!$R456&gt;=0,Deník!$R456&lt;=1),"BE",Deník!$R456),""),"")</f>
        <v/>
      </c>
      <c r="AA456" s="13" t="str">
        <f>IF(Deník!$R456&lt;&gt;"",IF(Deník!$B456=Statistika!$F$66,IF(AND(Deník!$R456&gt;=0,Deník!$R456&lt;=1),"BE",Deník!$R456),""),"")</f>
        <v/>
      </c>
      <c r="AB456" s="13" t="str">
        <f>IF(Deník!$R456&lt;&gt;"",IF(Deník!$B456=Statistika!$F$67,IF(AND(Deník!$R456&gt;=0,Deník!$R456&lt;=1),"BE",Deník!$R456),""),"")</f>
        <v/>
      </c>
      <c r="AC456" s="13" t="str">
        <f>IF(Deník!$R456&lt;&gt;"",IF(Deník!$B456=Statistika!$F$68,IF(AND(Deník!$R456&gt;=0,Deník!$R456&lt;=1),"BE",Deník!$R456),""),"")</f>
        <v/>
      </c>
      <c r="AD456" s="13" t="str">
        <f>IF(Deník!$R456&lt;&gt;"",IF(Deník!$B456=Statistika!$F$69,IF(AND(Deník!$R456&gt;=0,Deník!$R456&lt;=1),"BE",Deník!$R456),""),"")</f>
        <v/>
      </c>
      <c r="AE456" s="601" t="str">
        <f>IF(Deník!$R456&lt;&gt;"",IF(Deník!$B456=Statistika!$F$70,IF(AND(Deník!$R456&gt;=0,Deník!$R456&lt;=1),"BE",Deník!$R456),""),"")</f>
        <v/>
      </c>
      <c r="AF456" s="90"/>
      <c r="AG456" s="63" t="str">
        <f>IF(Deník!$R456&lt;&gt;"",IF(Deník!$J456="L",IF(AND(Deník!$R456&gt;=0,Deník!$R456&lt;=1),"BE",Deník!$R456),""),"")</f>
        <v/>
      </c>
      <c r="AH456" s="13" t="str">
        <f>IF(Deník!$R456&lt;&gt;"",IF(Deník!$J456="S",IF(AND(Deník!$R456&gt;=0,Deník!$R456&lt;=1),"BE",Deník!$R456),""),"")</f>
        <v/>
      </c>
      <c r="AI456" s="95"/>
      <c r="AJ456" s="71" t="str">
        <f>IF(Deník!N457&lt;&gt;"",Deník!N457*-1,"")</f>
        <v/>
      </c>
      <c r="AK456" s="88"/>
      <c r="AL456" s="63" t="str">
        <f>IF(WEEKDAY(Deník!$C456,2)=1,IF(AND(Deník!$R456&gt;=0,Deník!$R456&lt;=1),"BE",Deník!$R456),"")</f>
        <v/>
      </c>
      <c r="AM456" s="13" t="str">
        <f>IF(WEEKDAY(Deník!$C456,2)=2,IF(AND(Deník!$R456&gt;=0,Deník!$R456&lt;=1),"BE",Deník!$R456),"")</f>
        <v/>
      </c>
      <c r="AN456" s="13" t="str">
        <f>IF(WEEKDAY(Deník!$C456,2)=3,IF(AND(Deník!$R456&gt;=0,Deník!$R456&lt;=1),"BE",Deník!$R456),"")</f>
        <v/>
      </c>
      <c r="AO456" s="13" t="str">
        <f>IF(WEEKDAY(Deník!$C456,2)=4,IF(AND(Deník!$R456&gt;=0,Deník!$R456&lt;=1),"BE",Deník!$R456),"")</f>
        <v/>
      </c>
      <c r="AP456" s="60" t="str">
        <f>IF(WEEKDAY(Deník!$C456,2)=5,IF(AND(Deník!$R456&gt;=0,Deník!$R456&lt;=1),"BE",Deník!$R456),"")</f>
        <v/>
      </c>
      <c r="AQ456" s="99"/>
      <c r="AR456" s="100">
        <f>Deník!D456</f>
        <v>0</v>
      </c>
      <c r="AS456" s="63" t="str">
        <f>IF(Deník!$D456&lt;&gt;"",IF(AND(Deník!$D456&gt;=AS$2,Deník!$D456&lt;=AS$3),IF(AND(Deník!$R456&gt;=0,Deník!$R456&lt;=1),"BE",Deník!$R456),""),"")</f>
        <v/>
      </c>
      <c r="AT456" s="63" t="str">
        <f>IF(Deník!$D456&lt;&gt;"",IF(AND(Deník!$D456&gt;=AT$2,Deník!$D456&lt;=AT$3),IF(AND(Deník!$R456&gt;=0,Deník!$R456&lt;=1),"BE",Deník!$R456),""),"")</f>
        <v/>
      </c>
      <c r="AU456" s="63" t="str">
        <f>IF(Deník!$D456&lt;&gt;"",IF(AND(Deník!$D456&gt;=AU$2,Deník!$D456&lt;=AU$3),IF(AND(Deník!$R456&gt;=0,Deník!$R456&lt;=1),"BE",Deník!$R456),""),"")</f>
        <v/>
      </c>
      <c r="AV456" s="63" t="str">
        <f>IF(Deník!$D456&lt;&gt;"",IF(AND(Deník!$D456&gt;=AV$2,Deník!$D456&lt;=AV$3),IF(AND(Deník!$R456&gt;=0,Deník!$R456&lt;=1),"BE",Deník!$R456),""),"")</f>
        <v/>
      </c>
      <c r="AW456" s="63" t="str">
        <f>IF(Deník!$D456&lt;&gt;"",IF(AND(Deník!$D456&gt;=AW$2,Deník!$D456&lt;=AW$3),IF(AND(Deník!$R456&gt;=0,Deník!$R456&lt;=1),"BE",Deník!$R456),""),"")</f>
        <v/>
      </c>
      <c r="AX456" s="63" t="str">
        <f>IF(Deník!$D456&lt;&gt;"",IF(AND(Deník!$D456&gt;=AX$2,Deník!$D456&lt;=AX$3),IF(AND(Deník!$R456&gt;=0,Deník!$R456&lt;=1),"BE",Deník!$R456),""),"")</f>
        <v/>
      </c>
      <c r="AY456" s="63" t="str">
        <f>IF(Deník!$D456&lt;&gt;"",IF(AND(Deník!$D456&gt;=AY$2,Deník!$D456&lt;=AY$3),IF(AND(Deník!$R456&gt;=0,Deník!$R456&lt;=1),"BE",Deník!$R456),""),"")</f>
        <v/>
      </c>
      <c r="AZ456" s="63" t="str">
        <f>IF(Deník!$D456&lt;&gt;"",IF(AND(Deník!$D456&gt;=AZ$2,Deník!$D456&lt;=AZ$3),IF(AND(Deník!$R456&gt;=0,Deník!$R456&lt;=1),"BE",Deník!$R456),""),"")</f>
        <v/>
      </c>
      <c r="BA456" s="63" t="str">
        <f>IF(Deník!$D456&lt;&gt;"",IF(AND(Deník!$D456&gt;=BA$2,Deník!$D456&lt;=BA$3),IF(AND(Deník!$R456&gt;=0,Deník!$R456&lt;=1),"BE",Deník!$R456),""),"")</f>
        <v/>
      </c>
      <c r="BB456" s="63" t="str">
        <f>IF(Deník!$D456&lt;&gt;"",IF(AND(Deník!$D456&gt;=BB$2,Deník!$D456&lt;=BB$3),IF(AND(Deník!$R456&gt;=0,Deník!$R456&lt;=1),"BE",Deník!$R456),""),"")</f>
        <v/>
      </c>
      <c r="BC456" s="71" t="str">
        <f>IF(Deník!$D456&lt;&gt;"",IF(AND(Deník!$D456&gt;=BC$2,Deník!$D456&lt;=BC$3),IF(AND(Deník!$R456&gt;=0,Deník!$R456&lt;=1),"BE",Deník!$R456),""),"")</f>
        <v/>
      </c>
      <c r="BD456" s="20" t="str">
        <f>IF(Deník!$J457="S",(Deník!$M457-Deník!$K457),IF(Deník!$J457="L",(Deník!$K457-Deník!$M457),""))</f>
        <v/>
      </c>
      <c r="BE456" s="20" t="str">
        <f>IF(Deník!$J457="S",(Deník!$K457-Deník!$O457),IF(Deník!$J457="L",(Deník!$O457-Deník!$K457),""))</f>
        <v/>
      </c>
      <c r="BF456" s="20" t="str">
        <f>IF(Deník!$J457="S",(Deník!$K457-Deník!$L457),IF(Deník!$J457="L",(Deník!$L457-Deník!$K457),""))</f>
        <v/>
      </c>
      <c r="BG456" s="20" t="str">
        <f>IF(Deník!$J457="S",(Deník!$K457-Deník!$S457),IF(Deník!$J457="L",(Deník!$S457-Deník!$K457),""))</f>
        <v/>
      </c>
      <c r="BH456" s="20" t="str">
        <f>IF(Deník!$J457="S",(Deník!$K457-Deník!$U457),IF(Deník!$J457="L",(Deník!$U457-Deník!$K457),""))</f>
        <v/>
      </c>
      <c r="BI456" s="20" t="str">
        <f>IF(Deník!$R456&gt;1,Deník!$R456,"")</f>
        <v/>
      </c>
      <c r="BJ456" s="20" t="str">
        <f>IF(Deník!$R456&lt;0,Deník!$R456,"")</f>
        <v/>
      </c>
      <c r="BK456" s="17"/>
      <c r="BM456" s="233" t="str">
        <f>IF(Deník!$R456&lt;&gt;"",IF(Deník!$Y456=Statistika!$F$78,IF(AND(Deník!$R456&gt;=0,Deník!$R456&lt;=1),"BE",Deník!$R456),""),"")</f>
        <v/>
      </c>
      <c r="BN456" s="233" t="str">
        <f>IF(Deník!$R456&lt;&gt;"",IF(Deník!$Y456=Statistika!$F$79,IF(AND(Deník!$R456&gt;=0,Deník!$R456&lt;=1),"BE",Deník!$R456),""),"")</f>
        <v/>
      </c>
      <c r="BO456" s="233" t="str">
        <f>IF(Deník!$R456&lt;&gt;"",IF(Deník!$Y456=Statistika!$F$80,IF(AND(Deník!$R456&gt;=0,Deník!$R456&lt;=1),"BE",Deník!$R456),""),"")</f>
        <v/>
      </c>
      <c r="BP456" s="233" t="str">
        <f>IF(Deník!$R456&lt;&gt;"",IF(Deník!$Y456=Statistika!$F$81,IF(AND(Deník!$R456&gt;=0,Deník!$R456&lt;=1),"BE",Deník!$R456),""),"")</f>
        <v/>
      </c>
      <c r="BQ456" s="233" t="str">
        <f>IF(Deník!$R456&lt;&gt;"",IF(Deník!$Y456=Statistika!$F$82,IF(AND(Deník!$R456&gt;=0,Deník!$R456&lt;=1),"BE",Deník!$R456),""),"")</f>
        <v/>
      </c>
      <c r="BR456" s="233" t="str">
        <f>IF(Deník!$R456&lt;&gt;"",IF(Deník!$Y456=Statistika!$F$83,IF(AND(Deník!$R456&gt;=0,Deník!$R456&lt;=1),"BE",Deník!$R456),""),"")</f>
        <v/>
      </c>
      <c r="BS456" s="233" t="str">
        <f>IF(Deník!$R456&lt;&gt;"",IF(Deník!$Y456=Statistika!$F$84,IF(AND(Deník!$R456&gt;=0,Deník!$R456&lt;=1),"BE",Deník!$R456),""),"")</f>
        <v/>
      </c>
      <c r="BT456" s="233" t="str">
        <f>IF(Deník!$R456&lt;&gt;"",IF(Deník!$Y456=Statistika!$F$85,IF(AND(Deník!$R456&gt;=0,Deník!$R456&lt;=1),"BE",Deník!$R456),""),"")</f>
        <v/>
      </c>
      <c r="BU456" s="233" t="str">
        <f>IF(Deník!$R456&lt;&gt;"",IF(Deník!$Y456=Statistika!$F$86,IF(AND(Deník!$R456&gt;=0,Deník!$R456&lt;=1),"BE",Deník!$R456),""),"")</f>
        <v/>
      </c>
      <c r="BV456" s="233" t="str">
        <f>IF(Deník!$R456&lt;&gt;"",IF(Deník!$Y456=Statistika!$F$87,IF(AND(Deník!$R456&gt;=0,Deník!$R456&lt;=1),"BE",Deník!$R456),""),"")</f>
        <v/>
      </c>
      <c r="BW456" s="233" t="str">
        <f>IF(Deník!$R456&lt;&gt;"",IF(Deník!$Y456=Statistika!$F$88,IF(AND(Deník!$R456&gt;=0,Deník!$R456&lt;=1),"BE",Deník!$R456),""),"")</f>
        <v/>
      </c>
      <c r="BX456" s="233" t="str">
        <f>IF(Deník!$R456&lt;&gt;"",IF(Deník!$Y456=Statistika!$F$89,IF(AND(Deník!$R456&gt;=0,Deník!$R456&lt;=1),"BE",Deník!$R456),""),"")</f>
        <v/>
      </c>
      <c r="BY456" s="233" t="str">
        <f>IF(Deník!$R456&lt;&gt;"",IF(Deník!$Y456=Statistika!$F$90,IF(AND(Deník!$R456&gt;=0,Deník!$R456&lt;=1),"BE",Deník!$R456),""),"")</f>
        <v/>
      </c>
      <c r="BZ456" s="233" t="str">
        <f>IF(Deník!$R456&lt;&gt;"",IF(Deník!$Y456=Statistika!$F$91,IF(AND(Deník!$R456&gt;=0,Deník!$R456&lt;=1),"BE",Deník!$R456),""),"")</f>
        <v/>
      </c>
      <c r="CA456" s="233"/>
      <c r="CB456" s="233" t="str">
        <f>IF(Deník!$R456&lt;&gt;"",IF(Deník!$AB456="SL",IF(AND(Deník!$R456&gt;=0,Deník!$R456&lt;=1),"BE",Deník!$R456),""),"")</f>
        <v/>
      </c>
      <c r="CC456" s="233" t="str">
        <f>IF(Deník!$R456&lt;&gt;"",IF(Deník!$AB456="BE10",IF(AND(Deník!$R456&gt;=0,Deník!$R456&lt;=1),"BE",Deník!$R456),""),"")</f>
        <v/>
      </c>
      <c r="CD456" s="233" t="str">
        <f>IF(Deník!$R456&lt;&gt;"",IF(Deník!$AB456="BE15",IF(AND(Deník!$R456&gt;=0,Deník!$R456&lt;=1),"BE",Deník!$R456),""),"")</f>
        <v/>
      </c>
      <c r="CE456" s="233" t="str">
        <f>IF(Deník!$R456&lt;&gt;"",IF(Deník!$AB456="BE20",IF(AND(Deník!$R456&gt;=0,Deník!$R456&lt;=1),"BE",Deník!$R456),""),"")</f>
        <v/>
      </c>
      <c r="CF456" s="233" t="str">
        <f>IF(Deník!$R456&lt;&gt;"",IF(Deník!$AB456="TP1",IF(AND(Deník!$R456&gt;=0,Deník!$R456&lt;=1),"BE",Deník!$R456),""),"")</f>
        <v/>
      </c>
      <c r="CG456" s="233" t="str">
        <f>IF(Deník!$R456&lt;&gt;"",IF(Deník!$AB456="TP2",IF(AND(Deník!$R456&gt;=0,Deník!$R456&lt;=1),"BE",Deník!$R456),""),"")</f>
        <v/>
      </c>
      <c r="CH456" s="233" t="str">
        <f>IF(Deník!$R456&lt;&gt;"",IF(Deník!$AB456="TP3",IF(AND(Deník!$R456&gt;=0,Deník!$R456&lt;=1),"BE",Deník!$R456),""),"")</f>
        <v/>
      </c>
      <c r="CI456" s="233" t="str">
        <f>IF(Deník!$R456&lt;&gt;"",IF(Deník!$AB456="Trailing SL",IF(AND(Deník!$R456&gt;=0,Deník!$R456&lt;=1),"BE",Deník!$R456),""),"")</f>
        <v/>
      </c>
      <c r="CJ456" s="233" t="str">
        <f>IF(Deník!$R456&lt;&gt;"",IF(Deník!$AB456="Manual",IF(AND(Deník!$R456&gt;=0,Deník!$R456&lt;=1),"BE",Deník!$R456),""),"")</f>
        <v/>
      </c>
      <c r="CK456" s="233"/>
      <c r="CL456" s="233" t="str">
        <f>IF(Deník!$R456&lt;0,IF(Deník!$AC456=Statistika!$F$117,Deník!$R456,""),"")</f>
        <v/>
      </c>
      <c r="CM456" s="233" t="str">
        <f>IF(Deník!$R456&lt;0,IF(Deník!$AC456=Statistika!$F$118,Deník!$R456,""),"")</f>
        <v/>
      </c>
      <c r="CN456" s="233" t="str">
        <f>IF(Deník!$R456&lt;0,IF(Deník!$AC456=Statistika!$F$119,Deník!$R456,""),"")</f>
        <v/>
      </c>
      <c r="CO456" s="233" t="str">
        <f>IF(Deník!$R456&lt;0,IF(Deník!$AC456=Statistika!$F$120,Deník!$R456,""),"")</f>
        <v/>
      </c>
      <c r="CP456" s="233" t="str">
        <f>IF(Deník!$R456&lt;0,IF(Deník!$AC456=Statistika!$F$121,Deník!$R456,""),"")</f>
        <v/>
      </c>
      <c r="CQ456" s="233" t="str">
        <f>IF(Deník!$R456&lt;0,IF(Deník!$AC456=Statistika!$F$122,Deník!$R456,""),"")</f>
        <v/>
      </c>
      <c r="CR456" s="233" t="str">
        <f>IF(Deník!$R456&lt;0,IF(Deník!$AC456=Statistika!$F$123,Deník!$R456,""),"")</f>
        <v/>
      </c>
      <c r="CS456" s="233" t="str">
        <f>IF(Deník!$R456&lt;0,IF(Deník!$AC456=Statistika!$F$124,Deník!$R456,""),"")</f>
        <v/>
      </c>
      <c r="CT456" s="233" t="str">
        <f>IF(Deník!$R456&lt;0,IF(Deník!$AC456=Statistika!$F$125,Deník!$R456,""),"")</f>
        <v/>
      </c>
      <c r="CU456" s="233"/>
      <c r="CV456" s="233" t="str">
        <f>IF(Deník!$R456&lt;0,IF(Deník!$AD456=$CV$2,Deník!$R456,""),"")</f>
        <v/>
      </c>
      <c r="CW456" s="233" t="str">
        <f>IF(Deník!$R456&lt;0,IF(Deník!$AD456=$CW$2,Deník!$R456,""),"")</f>
        <v/>
      </c>
      <c r="CX456" s="233" t="str">
        <f>IF(Deník!$R456&lt;0,IF(Deník!$AD456=$CX$2,Deník!$R456,""),"")</f>
        <v/>
      </c>
      <c r="CY456" s="233" t="str">
        <f>IF(Deník!$R456&lt;0,IF(Deník!$AD456=$CY$2,Deník!$R456,""),"")</f>
        <v/>
      </c>
      <c r="CZ456" s="233" t="str">
        <f>IF(Deník!$R456&lt;0,IF(Deník!$AD456=$CZ$2,Deník!$R456,""),"")</f>
        <v/>
      </c>
      <c r="DL456" s="221">
        <f t="shared" si="20"/>
        <v>93847.029999999984</v>
      </c>
      <c r="DM456" s="220">
        <f t="shared" si="19"/>
        <v>-6.1529700000000132E-2</v>
      </c>
      <c r="DO456" s="50">
        <f>Deník!W457</f>
        <v>0</v>
      </c>
      <c r="DP456" s="102" t="str">
        <f>IF(AND(Deník!W457&gt;0),1,"")</f>
        <v/>
      </c>
      <c r="DQ456" s="102">
        <f>IF(AND(Deník!W457&lt;=0),1,"")</f>
        <v>1</v>
      </c>
      <c r="DR456" s="227"/>
      <c r="DS456" s="228"/>
      <c r="DT456" s="85"/>
      <c r="DU456" s="54">
        <f>IF(MONTH(Deník!$C456)=DU$2,Deník!$W456,"")</f>
        <v>0</v>
      </c>
      <c r="DV456" s="222" t="str">
        <f>IF(MONTH(Deník!$C456)=DV$2,Deník!$W456,"")</f>
        <v/>
      </c>
      <c r="DW456" s="222" t="str">
        <f>IF(MONTH(Deník!$C456)=DW$2,Deník!$W456,"")</f>
        <v/>
      </c>
      <c r="DX456" s="222" t="str">
        <f>IF(MONTH(Deník!$C456)=DX$2,Deník!$W456,"")</f>
        <v/>
      </c>
      <c r="DY456" s="222" t="str">
        <f>IF(MONTH(Deník!$C456)=DY$2,Deník!$W456,"")</f>
        <v/>
      </c>
      <c r="DZ456" s="222" t="str">
        <f>IF(MONTH(Deník!$C456)=DZ$2,Deník!$W456,"")</f>
        <v/>
      </c>
      <c r="EA456" s="222" t="str">
        <f>IF(MONTH(Deník!$C456)=EA$2,Deník!$W456,"")</f>
        <v/>
      </c>
      <c r="EB456" s="222" t="str">
        <f>IF(MONTH(Deník!$C456)=EB$2,Deník!$W456,"")</f>
        <v/>
      </c>
      <c r="EC456" s="222" t="str">
        <f>IF(MONTH(Deník!$C456)=EC$2,Deník!$W456,"")</f>
        <v/>
      </c>
      <c r="ED456" s="222" t="str">
        <f>IF(MONTH(Deník!$C456)=ED$2,Deník!$W456,"")</f>
        <v/>
      </c>
      <c r="EE456" s="222" t="str">
        <f>IF(MONTH(Deník!$C456)=EE$2,Deník!$W456,"")</f>
        <v/>
      </c>
      <c r="EF456" s="222" t="str">
        <f>IF(MONTH(Deník!$C456)=EF$2,Deník!$W456,"")</f>
        <v/>
      </c>
      <c r="EI456" s="600" t="str">
        <f>IF(Deník!$W456&lt;&gt;"",IF(Deník!$B456=Statistika!$F$63,Deník!$W456,""),"")</f>
        <v/>
      </c>
      <c r="EJ456" s="13" t="str">
        <f>IF(Deník!$W456&lt;&gt;"",IF(Deník!$B456=Statistika!$F$64,Deník!$W456,""),"")</f>
        <v/>
      </c>
      <c r="EK456" s="13" t="str">
        <f>IF(Deník!$W456&lt;&gt;"",IF(Deník!$B456=Statistika!$F$65,Deník!$W456,""),"")</f>
        <v/>
      </c>
      <c r="EL456" s="13" t="str">
        <f>IF(Deník!$W456&lt;&gt;"",IF(Deník!$B456=Statistika!$F$66,Deník!$W456,""),"")</f>
        <v/>
      </c>
      <c r="EM456" s="13" t="str">
        <f>IF(Deník!$W456&lt;&gt;"",IF(Deník!$B456=Statistika!$F$67,Deník!$W456,""),"")</f>
        <v/>
      </c>
      <c r="EN456" s="13" t="str">
        <f>IF(Deník!$W456&lt;&gt;"",IF(Deník!$B456=Statistika!$F$68,Deník!$W456,""),"")</f>
        <v/>
      </c>
      <c r="EO456" s="13" t="str">
        <f>IF(Deník!$W456&lt;&gt;"",IF(Deník!$B456=Statistika!$F$69,Deník!$W456,""),"")</f>
        <v/>
      </c>
      <c r="EP456" s="601" t="str">
        <f>IF(Deník!$W456&lt;&gt;"",IF(Deník!$B456=Statistika!$F$70,Deník!$W456,""),"")</f>
        <v/>
      </c>
      <c r="EQ456" s="90"/>
      <c r="ER456" s="63" t="str">
        <f>IF(Deník!$W456&lt;&gt;"",IF(Deník!$J456="L",Deník!$W456,""),"")</f>
        <v/>
      </c>
      <c r="ES456" s="13" t="str">
        <f>IF(Deník!$W456&lt;&gt;"",IF(Deník!$J456="S",Deník!$W456,""),"")</f>
        <v/>
      </c>
      <c r="ET456" s="95"/>
      <c r="EU456" s="88"/>
      <c r="EV456" s="63" t="str">
        <f>IF(WEEKDAY(Deník!$C456,2)=1,Deník!$W456,"")</f>
        <v/>
      </c>
      <c r="EW456" s="13" t="str">
        <f>IF(WEEKDAY(Deník!$C456,2)=2,Deník!$W456,"")</f>
        <v/>
      </c>
      <c r="EX456" s="13" t="str">
        <f>IF(WEEKDAY(Deník!$C456,2)=3,Deník!$W456,"")</f>
        <v/>
      </c>
      <c r="EY456" s="13" t="str">
        <f>IF(WEEKDAY(Deník!$C456,2)=4,Deník!$W456,"")</f>
        <v/>
      </c>
      <c r="EZ456" s="60" t="str">
        <f>IF(WEEKDAY(Deník!$C456,2)=5,Deník!$W456,"")</f>
        <v/>
      </c>
      <c r="FA456" s="99"/>
      <c r="FB456" s="100">
        <f>Deník!D456</f>
        <v>0</v>
      </c>
      <c r="FC456" s="63">
        <f>IF($FB456&lt;&gt;"",IF(AND($FB456&gt;=FC$2,$FB456&lt;=FC$3),Deník!$W456,""))</f>
        <v>0</v>
      </c>
      <c r="FD456" s="63" t="str">
        <f>IF($FB456&lt;&gt;"",IF(AND($FB456&gt;=FD$2,$FB456&lt;=FD$3),Deník!$W456,""))</f>
        <v/>
      </c>
      <c r="FE456" s="63" t="str">
        <f>IF($FB456&lt;&gt;"",IF(AND($FB456&gt;=FE$2,$FB456&lt;=FE$3),Deník!$W456,""))</f>
        <v/>
      </c>
      <c r="FF456" s="63" t="str">
        <f>IF($FB456&lt;&gt;"",IF(AND($FB456&gt;=FF$2,$FB456&lt;=FF$3),Deník!$W456,""))</f>
        <v/>
      </c>
      <c r="FG456" s="63" t="str">
        <f>IF($FB456&lt;&gt;"",IF(AND($FB456&gt;=FG$2,$FB456&lt;=FG$3),Deník!$W456,""))</f>
        <v/>
      </c>
      <c r="FH456" s="63" t="str">
        <f>IF($FB456&lt;&gt;"",IF(AND($FB456&gt;=FH$2,$FB456&lt;=FH$3),Deník!$W456,""))</f>
        <v/>
      </c>
      <c r="FI456" s="63" t="str">
        <f>IF($FB456&lt;&gt;"",IF(AND($FB456&gt;=FI$2,$FB456&lt;=FI$3),Deník!$W456,""))</f>
        <v/>
      </c>
      <c r="FJ456" s="63" t="str">
        <f>IF($FB456&lt;&gt;"",IF(AND($FB456&gt;=FJ$2,$FB456&lt;=FJ$3),Deník!$W456,""))</f>
        <v/>
      </c>
      <c r="FK456" s="63" t="str">
        <f>IF($FB456&lt;&gt;"",IF(AND($FB456&gt;=FK$2,$FB456&lt;=FK$3),Deník!$W456,""))</f>
        <v/>
      </c>
      <c r="FL456" s="63" t="str">
        <f>IF($FB456&lt;&gt;"",IF(AND($FB456&gt;=FL$2,$FB456&lt;=FL$3),Deník!$W456,""))</f>
        <v/>
      </c>
      <c r="FM456" s="63" t="str">
        <f>IF($FB456&lt;&gt;"",IF(AND($FB456&gt;=FM$2,$FB456&lt;=FM$3),Deník!$W456,""))</f>
        <v/>
      </c>
      <c r="FN456" s="13"/>
      <c r="FO456" s="20" t="str">
        <f>IF(Deník!$W456&gt;1,Deník!$W456,"")</f>
        <v/>
      </c>
      <c r="FP456" s="20" t="str">
        <f>IF(Deník!$W456&lt;0,Deník!$W456,"")</f>
        <v/>
      </c>
      <c r="FQ456" s="17"/>
      <c r="FS456" s="233"/>
      <c r="FT456" s="233" t="str">
        <f>IF(Deník!$W456&lt;&gt;"",IF(Deník!$Y456=Statistika!$F$78,Deník!$W456,""),"")</f>
        <v/>
      </c>
      <c r="FU456" s="233" t="str">
        <f>IF(Deník!$W456&lt;&gt;"",IF(Deník!$Y456=Statistika!$F$79,Deník!$W456,""),"")</f>
        <v/>
      </c>
      <c r="FV456" s="233" t="str">
        <f>IF(Deník!$W456&lt;&gt;"",IF(Deník!$Y456=Statistika!$F$80,Deník!$W456,""),"")</f>
        <v/>
      </c>
      <c r="FW456" s="233" t="str">
        <f>IF(Deník!$W456&lt;&gt;"",IF(Deník!$Y456=Statistika!$F$81,Deník!$W456,""),"")</f>
        <v/>
      </c>
      <c r="FX456" s="233" t="str">
        <f>IF(Deník!$W456&lt;&gt;"",IF(Deník!$Y456=Statistika!$F$82,Deník!$W456,""),"")</f>
        <v/>
      </c>
      <c r="FY456" s="233" t="str">
        <f>IF(Deník!$W456&lt;&gt;"",IF(Deník!$Y456=Statistika!$F$83,Deník!$W456,""),"")</f>
        <v/>
      </c>
      <c r="FZ456" s="233" t="str">
        <f>IF(Deník!$W456&lt;&gt;"",IF(Deník!$Y456=Statistika!$F$84,Deník!$W456,""),"")</f>
        <v/>
      </c>
      <c r="GA456" s="233" t="str">
        <f>IF(Deník!$W456&lt;&gt;"",IF(Deník!$Y456=Statistika!$F$85,Deník!$W456,""),"")</f>
        <v/>
      </c>
      <c r="GB456" s="233" t="str">
        <f>IF(Deník!$W456&lt;&gt;"",IF(Deník!$Y456=Statistika!$F$86,Deník!$W456,""),"")</f>
        <v/>
      </c>
      <c r="GC456" s="233" t="str">
        <f>IF(Deník!$W456&lt;&gt;"",IF(Deník!$Y456=Statistika!$F$87,Deník!$W456,""),"")</f>
        <v/>
      </c>
      <c r="GD456" s="233" t="str">
        <f>IF(Deník!$W456&lt;&gt;"",IF(Deník!$Y456=Statistika!$F$88,Deník!$W456,""),"")</f>
        <v/>
      </c>
      <c r="GE456" s="233" t="str">
        <f>IF(Deník!$W456&lt;&gt;"",IF(Deník!$Y456=Statistika!$F$89,Deník!$W456,""),"")</f>
        <v/>
      </c>
      <c r="GF456" s="233" t="str">
        <f>IF(Deník!$W456&lt;&gt;"",IF(Deník!$Y456=Statistika!$F$90,Deník!$W456,""),"")</f>
        <v/>
      </c>
      <c r="GG456" s="233" t="str">
        <f>IF(Deník!$W456&lt;&gt;"",IF(Deník!$Y456=Statistika!$F$91,Deník!$W456,""),"")</f>
        <v/>
      </c>
      <c r="GH456" s="233"/>
      <c r="GI456" s="233" t="str">
        <f>IF(Deník!$W456&lt;&gt;"",IF(Deník!$AB456=Statistika!$L$100,Deník!$W456,""),"")</f>
        <v/>
      </c>
      <c r="GJ456" s="233" t="str">
        <f>IF(Deník!$W456&lt;&gt;"",IF(Deník!$AB456=Statistika!$L$101,Deník!$W456,""),"")</f>
        <v/>
      </c>
      <c r="GK456" s="233" t="str">
        <f>IF(Deník!$W456&lt;&gt;"",IF(Deník!$AB456=Statistika!$L$102,Deník!$W456,""),"")</f>
        <v/>
      </c>
      <c r="GL456" s="233" t="str">
        <f>IF(Deník!$W456&lt;&gt;"",IF(Deník!$AB456=Statistika!$L$103,Deník!$W456,""),"")</f>
        <v/>
      </c>
      <c r="GM456" s="233" t="str">
        <f>IF(Deník!$W456&lt;&gt;"",IF(Deník!$AB456=Statistika!$L$104,Deník!$W456,""),"")</f>
        <v/>
      </c>
      <c r="GN456" s="233" t="str">
        <f>IF(Deník!$W456&lt;&gt;"",IF(Deník!$AB456=Statistika!$L$105,Deník!$W456,""),"")</f>
        <v/>
      </c>
      <c r="GO456" s="233" t="str">
        <f>IF(Deník!$W456&lt;&gt;"",IF(Deník!$AB456=Statistika!$L$106,Deník!$W456,""),"")</f>
        <v/>
      </c>
      <c r="GP456" s="233" t="str">
        <f>IF(Deník!$W456&lt;&gt;"",IF(Deník!$AB456=Statistika!$L$107,Deník!$W456,""),"")</f>
        <v/>
      </c>
      <c r="GQ456" s="233" t="str">
        <f>IF(Deník!$W456&lt;&gt;"",IF(Deník!$AB456=Statistika!$L$108,Deník!$W456,""),"")</f>
        <v/>
      </c>
      <c r="GS456" s="233" t="str">
        <f>IF(Deník!$W456&lt;0,IF(Deník!$AC456=Statistika!$F$117,Deník!$W456,""),"")</f>
        <v/>
      </c>
      <c r="GT456" s="233" t="str">
        <f>IF(Deník!$W456&lt;0,IF(Deník!$AC456=Statistika!$F$118,Deník!$W456,""),"")</f>
        <v/>
      </c>
      <c r="GU456" s="233" t="str">
        <f>IF(Deník!$W456&lt;0,IF(Deník!$AC456=Statistika!$F$119,Deník!$W456,""),"")</f>
        <v/>
      </c>
      <c r="GV456" s="233" t="str">
        <f>IF(Deník!$W456&lt;0,IF(Deník!$AC456=Statistika!$F$120,Deník!$W456,""),"")</f>
        <v/>
      </c>
      <c r="GW456" s="233" t="str">
        <f>IF(Deník!$W456&lt;0,IF(Deník!$AC456=Statistika!$F$121,Deník!$W456,""),"")</f>
        <v/>
      </c>
      <c r="GX456" s="233" t="str">
        <f>IF(Deník!$W456&lt;0,IF(Deník!$AC456=Statistika!$F$122,Deník!$W456,""),"")</f>
        <v/>
      </c>
      <c r="GY456" s="233" t="str">
        <f>IF(Deník!$W456&lt;0,IF(Deník!$AC456=Statistika!$F$123,Deník!$W456,""),"")</f>
        <v/>
      </c>
      <c r="GZ456" s="233" t="str">
        <f>IF(Deník!$W456&lt;0,IF(Deník!$AC456=Statistika!$F$124,Deník!$W456,""),"")</f>
        <v/>
      </c>
      <c r="HA456" s="233" t="str">
        <f>IF(Deník!$W456&lt;0,IF(Deník!$AC456=Statistika!$F$125,Deník!$W456,""),"")</f>
        <v/>
      </c>
      <c r="HC456" s="233" t="str">
        <f>IF(Deník!$W456&lt;0,IF(Deník!$AD456=Statistika!$F$133,Deník!$W456,""),"")</f>
        <v/>
      </c>
      <c r="HD456" s="233" t="str">
        <f>IF(Deník!$W456&lt;0,IF(Deník!$AD456=Statistika!$F$134,Deník!$W456,""),"")</f>
        <v/>
      </c>
      <c r="HE456" s="233" t="str">
        <f>IF(Deník!$W456&lt;0,IF(Deník!$AD456=Statistika!$F$135,Deník!$W456,""),"")</f>
        <v/>
      </c>
      <c r="HF456" s="233" t="str">
        <f>IF(Deník!$W456&lt;0,IF(Deník!$AD456=Statistika!$F$136,Deník!$W456,""),"")</f>
        <v/>
      </c>
      <c r="HG456" s="233" t="str">
        <f>IF(Deník!$W456&lt;0,IF(Deník!$AD456=Statistika!$F$137,Deník!$W456,""),"")</f>
        <v/>
      </c>
      <c r="ID456" s="8">
        <f>Tabulka4[[#This Row],[Sloupec3]]</f>
        <v>0</v>
      </c>
      <c r="IE456" s="17" t="str">
        <f>IF(AND([1]Deník!$C456&gt;='[1]Měsíční shrnutí'!$D$1,[1]Deník!$C456&lt;='[1]Měsíční shrnutí'!$F$1),[1]Deník!$X456,"")</f>
        <v/>
      </c>
    </row>
    <row r="457" spans="1:239">
      <c r="A457" s="8">
        <f>Deník!C458</f>
        <v>0</v>
      </c>
      <c r="B457" s="50" t="str">
        <f>Deník!R458</f>
        <v/>
      </c>
      <c r="C457" s="102" t="str">
        <f>IF(AND(Deník!R458&gt;1,Deník!R458&lt;&gt;""),1,"")</f>
        <v/>
      </c>
      <c r="D457" s="102" t="str">
        <f>IF(AND(Deník!R458&lt;=0,Deník!R458&lt;&gt;""),1,"")</f>
        <v/>
      </c>
      <c r="E457" s="103" t="str">
        <f>IF(AND(Deník!R458&gt;=0,Deník!R458&lt;=1),1,"")</f>
        <v/>
      </c>
      <c r="F457" s="79" t="str">
        <f>IF(Deník!R458&lt;&gt;"",Deník!R458+F456,"")</f>
        <v/>
      </c>
      <c r="G457" s="85"/>
      <c r="H457" s="54" t="str">
        <f>IF(MONTH(Deník!$C457)=H$2,IF(AND(Deník!$R457&gt;=0,Deník!$R457&lt;=1),"BE",Deník!$R457),"")</f>
        <v/>
      </c>
      <c r="I457" s="11" t="str">
        <f>IF(MONTH(Deník!$C457)=I$2,IF(AND(Deník!$R457&gt;=0,Deník!$R457&lt;=1),"BE",Deník!$R457),"")</f>
        <v/>
      </c>
      <c r="J457" s="11" t="str">
        <f>IF(MONTH(Deník!$C457)=J$2,IF(AND(Deník!$R457&gt;=0,Deník!$R457&lt;=1),"BE",Deník!$R457),"")</f>
        <v/>
      </c>
      <c r="K457" s="11" t="str">
        <f>IF(MONTH(Deník!$C457)=K$2,IF(AND(Deník!$R457&gt;=0,Deník!$R457&lt;=1),"BE",Deník!$R457),"")</f>
        <v/>
      </c>
      <c r="L457" s="11" t="str">
        <f>IF(MONTH(Deník!$C457)=L$2,IF(AND(Deník!$R457&gt;=0,Deník!$R457&lt;=1),"BE",Deník!$R457),"")</f>
        <v/>
      </c>
      <c r="M457" s="11" t="str">
        <f>IF(MONTH(Deník!$C457)=M$2,IF(AND(Deník!$R457&gt;=0,Deník!$R457&lt;=1),"BE",Deník!$R457),"")</f>
        <v/>
      </c>
      <c r="N457" s="11" t="str">
        <f>IF(MONTH(Deník!$C457)=N$2,IF(AND(Deník!$R457&gt;=0,Deník!$R457&lt;=1),"BE",Deník!$R457),"")</f>
        <v/>
      </c>
      <c r="O457" s="11" t="str">
        <f>IF(MONTH(Deník!$C457)=O$2,IF(AND(Deník!$R457&gt;=0,Deník!$R457&lt;=1),"BE",Deník!$R457),"")</f>
        <v/>
      </c>
      <c r="P457" s="11" t="str">
        <f>IF(MONTH(Deník!$C457)=P$2,IF(AND(Deník!$R457&gt;=0,Deník!$R457&lt;=1),"BE",Deník!$R457),"")</f>
        <v/>
      </c>
      <c r="Q457" s="11" t="str">
        <f>IF(MONTH(Deník!$C457)=Q$2,IF(AND(Deník!$R457&gt;=0,Deník!$R457&lt;=1),"BE",Deník!$R457),"")</f>
        <v/>
      </c>
      <c r="R457" s="11" t="str">
        <f>IF(MONTH(Deník!$C457)=R$2,IF(AND(Deník!$R457&gt;=0,Deník!$R457&lt;=1),"BE",Deník!$R457),"")</f>
        <v/>
      </c>
      <c r="S457" s="57" t="str">
        <f>IF(MONTH(Deník!$C457)=S$2,IF(AND(Deník!$R457&gt;=0,Deník!$R457&lt;=1),"BE",Deník!$R457),"")</f>
        <v/>
      </c>
      <c r="U457" s="12"/>
      <c r="V457" s="12"/>
      <c r="X457" s="600" t="str">
        <f>IF(Deník!$R457&lt;&gt;"",IF(Deník!$B457=Statistika!$F$63,IF(AND(Deník!$R457&gt;=0,Deník!$R457&lt;=1),"BE",Deník!$R457),""),"")</f>
        <v/>
      </c>
      <c r="Y457" s="13" t="str">
        <f>IF(Deník!$R457&lt;&gt;"",IF(Deník!$B457=Statistika!$F$64,IF(AND(Deník!$R457&gt;=0,Deník!$R457&lt;=1),"BE",Deník!$R457),""),"")</f>
        <v/>
      </c>
      <c r="Z457" s="13" t="str">
        <f>IF(Deník!$R457&lt;&gt;"",IF(Deník!$B457=Statistika!$F$65,IF(AND(Deník!$R457&gt;=0,Deník!$R457&lt;=1),"BE",Deník!$R457),""),"")</f>
        <v/>
      </c>
      <c r="AA457" s="13" t="str">
        <f>IF(Deník!$R457&lt;&gt;"",IF(Deník!$B457=Statistika!$F$66,IF(AND(Deník!$R457&gt;=0,Deník!$R457&lt;=1),"BE",Deník!$R457),""),"")</f>
        <v/>
      </c>
      <c r="AB457" s="13" t="str">
        <f>IF(Deník!$R457&lt;&gt;"",IF(Deník!$B457=Statistika!$F$67,IF(AND(Deník!$R457&gt;=0,Deník!$R457&lt;=1),"BE",Deník!$R457),""),"")</f>
        <v/>
      </c>
      <c r="AC457" s="13" t="str">
        <f>IF(Deník!$R457&lt;&gt;"",IF(Deník!$B457=Statistika!$F$68,IF(AND(Deník!$R457&gt;=0,Deník!$R457&lt;=1),"BE",Deník!$R457),""),"")</f>
        <v/>
      </c>
      <c r="AD457" s="13" t="str">
        <f>IF(Deník!$R457&lt;&gt;"",IF(Deník!$B457=Statistika!$F$69,IF(AND(Deník!$R457&gt;=0,Deník!$R457&lt;=1),"BE",Deník!$R457),""),"")</f>
        <v/>
      </c>
      <c r="AE457" s="601" t="str">
        <f>IF(Deník!$R457&lt;&gt;"",IF(Deník!$B457=Statistika!$F$70,IF(AND(Deník!$R457&gt;=0,Deník!$R457&lt;=1),"BE",Deník!$R457),""),"")</f>
        <v/>
      </c>
      <c r="AF457" s="90"/>
      <c r="AG457" s="63" t="str">
        <f>IF(Deník!$R457&lt;&gt;"",IF(Deník!$J457="L",IF(AND(Deník!$R457&gt;=0,Deník!$R457&lt;=1),"BE",Deník!$R457),""),"")</f>
        <v/>
      </c>
      <c r="AH457" s="13" t="str">
        <f>IF(Deník!$R457&lt;&gt;"",IF(Deník!$J457="S",IF(AND(Deník!$R457&gt;=0,Deník!$R457&lt;=1),"BE",Deník!$R457),""),"")</f>
        <v/>
      </c>
      <c r="AI457" s="95"/>
      <c r="AJ457" s="71" t="str">
        <f>IF(Deník!N458&lt;&gt;"",Deník!N458*-1,"")</f>
        <v/>
      </c>
      <c r="AK457" s="88"/>
      <c r="AL457" s="63" t="str">
        <f>IF(WEEKDAY(Deník!$C457,2)=1,IF(AND(Deník!$R457&gt;=0,Deník!$R457&lt;=1),"BE",Deník!$R457),"")</f>
        <v/>
      </c>
      <c r="AM457" s="13" t="str">
        <f>IF(WEEKDAY(Deník!$C457,2)=2,IF(AND(Deník!$R457&gt;=0,Deník!$R457&lt;=1),"BE",Deník!$R457),"")</f>
        <v/>
      </c>
      <c r="AN457" s="13" t="str">
        <f>IF(WEEKDAY(Deník!$C457,2)=3,IF(AND(Deník!$R457&gt;=0,Deník!$R457&lt;=1),"BE",Deník!$R457),"")</f>
        <v/>
      </c>
      <c r="AO457" s="13" t="str">
        <f>IF(WEEKDAY(Deník!$C457,2)=4,IF(AND(Deník!$R457&gt;=0,Deník!$R457&lt;=1),"BE",Deník!$R457),"")</f>
        <v/>
      </c>
      <c r="AP457" s="60" t="str">
        <f>IF(WEEKDAY(Deník!$C457,2)=5,IF(AND(Deník!$R457&gt;=0,Deník!$R457&lt;=1),"BE",Deník!$R457),"")</f>
        <v/>
      </c>
      <c r="AQ457" s="99"/>
      <c r="AR457" s="100">
        <f>Deník!D457</f>
        <v>0</v>
      </c>
      <c r="AS457" s="63" t="str">
        <f>IF(Deník!$D457&lt;&gt;"",IF(AND(Deník!$D457&gt;=AS$2,Deník!$D457&lt;=AS$3),IF(AND(Deník!$R457&gt;=0,Deník!$R457&lt;=1),"BE",Deník!$R457),""),"")</f>
        <v/>
      </c>
      <c r="AT457" s="63" t="str">
        <f>IF(Deník!$D457&lt;&gt;"",IF(AND(Deník!$D457&gt;=AT$2,Deník!$D457&lt;=AT$3),IF(AND(Deník!$R457&gt;=0,Deník!$R457&lt;=1),"BE",Deník!$R457),""),"")</f>
        <v/>
      </c>
      <c r="AU457" s="63" t="str">
        <f>IF(Deník!$D457&lt;&gt;"",IF(AND(Deník!$D457&gt;=AU$2,Deník!$D457&lt;=AU$3),IF(AND(Deník!$R457&gt;=0,Deník!$R457&lt;=1),"BE",Deník!$R457),""),"")</f>
        <v/>
      </c>
      <c r="AV457" s="63" t="str">
        <f>IF(Deník!$D457&lt;&gt;"",IF(AND(Deník!$D457&gt;=AV$2,Deník!$D457&lt;=AV$3),IF(AND(Deník!$R457&gt;=0,Deník!$R457&lt;=1),"BE",Deník!$R457),""),"")</f>
        <v/>
      </c>
      <c r="AW457" s="63" t="str">
        <f>IF(Deník!$D457&lt;&gt;"",IF(AND(Deník!$D457&gt;=AW$2,Deník!$D457&lt;=AW$3),IF(AND(Deník!$R457&gt;=0,Deník!$R457&lt;=1),"BE",Deník!$R457),""),"")</f>
        <v/>
      </c>
      <c r="AX457" s="63" t="str">
        <f>IF(Deník!$D457&lt;&gt;"",IF(AND(Deník!$D457&gt;=AX$2,Deník!$D457&lt;=AX$3),IF(AND(Deník!$R457&gt;=0,Deník!$R457&lt;=1),"BE",Deník!$R457),""),"")</f>
        <v/>
      </c>
      <c r="AY457" s="63" t="str">
        <f>IF(Deník!$D457&lt;&gt;"",IF(AND(Deník!$D457&gt;=AY$2,Deník!$D457&lt;=AY$3),IF(AND(Deník!$R457&gt;=0,Deník!$R457&lt;=1),"BE",Deník!$R457),""),"")</f>
        <v/>
      </c>
      <c r="AZ457" s="63" t="str">
        <f>IF(Deník!$D457&lt;&gt;"",IF(AND(Deník!$D457&gt;=AZ$2,Deník!$D457&lt;=AZ$3),IF(AND(Deník!$R457&gt;=0,Deník!$R457&lt;=1),"BE",Deník!$R457),""),"")</f>
        <v/>
      </c>
      <c r="BA457" s="63" t="str">
        <f>IF(Deník!$D457&lt;&gt;"",IF(AND(Deník!$D457&gt;=BA$2,Deník!$D457&lt;=BA$3),IF(AND(Deník!$R457&gt;=0,Deník!$R457&lt;=1),"BE",Deník!$R457),""),"")</f>
        <v/>
      </c>
      <c r="BB457" s="63" t="str">
        <f>IF(Deník!$D457&lt;&gt;"",IF(AND(Deník!$D457&gt;=BB$2,Deník!$D457&lt;=BB$3),IF(AND(Deník!$R457&gt;=0,Deník!$R457&lt;=1),"BE",Deník!$R457),""),"")</f>
        <v/>
      </c>
      <c r="BC457" s="71" t="str">
        <f>IF(Deník!$D457&lt;&gt;"",IF(AND(Deník!$D457&gt;=BC$2,Deník!$D457&lt;=BC$3),IF(AND(Deník!$R457&gt;=0,Deník!$R457&lt;=1),"BE",Deník!$R457),""),"")</f>
        <v/>
      </c>
      <c r="BD457" s="20" t="str">
        <f>IF(Deník!$J458="S",(Deník!$M458-Deník!$K458),IF(Deník!$J458="L",(Deník!$K458-Deník!$M458),""))</f>
        <v/>
      </c>
      <c r="BE457" s="20" t="str">
        <f>IF(Deník!$J458="S",(Deník!$K458-Deník!$O458),IF(Deník!$J458="L",(Deník!$O458-Deník!$K458),""))</f>
        <v/>
      </c>
      <c r="BF457" s="20" t="str">
        <f>IF(Deník!$J458="S",(Deník!$K458-Deník!$L458),IF(Deník!$J458="L",(Deník!$L458-Deník!$K458),""))</f>
        <v/>
      </c>
      <c r="BG457" s="20" t="str">
        <f>IF(Deník!$J458="S",(Deník!$K458-Deník!$S458),IF(Deník!$J458="L",(Deník!$S458-Deník!$K458),""))</f>
        <v/>
      </c>
      <c r="BH457" s="20" t="str">
        <f>IF(Deník!$J458="S",(Deník!$K458-Deník!$U458),IF(Deník!$J458="L",(Deník!$U458-Deník!$K458),""))</f>
        <v/>
      </c>
      <c r="BI457" s="20" t="str">
        <f>IF(Deník!$R457&gt;1,Deník!$R457,"")</f>
        <v/>
      </c>
      <c r="BJ457" s="20" t="str">
        <f>IF(Deník!$R457&lt;0,Deník!$R457,"")</f>
        <v/>
      </c>
      <c r="BK457" s="17"/>
      <c r="BM457" s="233" t="str">
        <f>IF(Deník!$R457&lt;&gt;"",IF(Deník!$Y457=Statistika!$F$78,IF(AND(Deník!$R457&gt;=0,Deník!$R457&lt;=1),"BE",Deník!$R457),""),"")</f>
        <v/>
      </c>
      <c r="BN457" s="233" t="str">
        <f>IF(Deník!$R457&lt;&gt;"",IF(Deník!$Y457=Statistika!$F$79,IF(AND(Deník!$R457&gt;=0,Deník!$R457&lt;=1),"BE",Deník!$R457),""),"")</f>
        <v/>
      </c>
      <c r="BO457" s="233" t="str">
        <f>IF(Deník!$R457&lt;&gt;"",IF(Deník!$Y457=Statistika!$F$80,IF(AND(Deník!$R457&gt;=0,Deník!$R457&lt;=1),"BE",Deník!$R457),""),"")</f>
        <v/>
      </c>
      <c r="BP457" s="233" t="str">
        <f>IF(Deník!$R457&lt;&gt;"",IF(Deník!$Y457=Statistika!$F$81,IF(AND(Deník!$R457&gt;=0,Deník!$R457&lt;=1),"BE",Deník!$R457),""),"")</f>
        <v/>
      </c>
      <c r="BQ457" s="233" t="str">
        <f>IF(Deník!$R457&lt;&gt;"",IF(Deník!$Y457=Statistika!$F$82,IF(AND(Deník!$R457&gt;=0,Deník!$R457&lt;=1),"BE",Deník!$R457),""),"")</f>
        <v/>
      </c>
      <c r="BR457" s="233" t="str">
        <f>IF(Deník!$R457&lt;&gt;"",IF(Deník!$Y457=Statistika!$F$83,IF(AND(Deník!$R457&gt;=0,Deník!$R457&lt;=1),"BE",Deník!$R457),""),"")</f>
        <v/>
      </c>
      <c r="BS457" s="233" t="str">
        <f>IF(Deník!$R457&lt;&gt;"",IF(Deník!$Y457=Statistika!$F$84,IF(AND(Deník!$R457&gt;=0,Deník!$R457&lt;=1),"BE",Deník!$R457),""),"")</f>
        <v/>
      </c>
      <c r="BT457" s="233" t="str">
        <f>IF(Deník!$R457&lt;&gt;"",IF(Deník!$Y457=Statistika!$F$85,IF(AND(Deník!$R457&gt;=0,Deník!$R457&lt;=1),"BE",Deník!$R457),""),"")</f>
        <v/>
      </c>
      <c r="BU457" s="233" t="str">
        <f>IF(Deník!$R457&lt;&gt;"",IF(Deník!$Y457=Statistika!$F$86,IF(AND(Deník!$R457&gt;=0,Deník!$R457&lt;=1),"BE",Deník!$R457),""),"")</f>
        <v/>
      </c>
      <c r="BV457" s="233" t="str">
        <f>IF(Deník!$R457&lt;&gt;"",IF(Deník!$Y457=Statistika!$F$87,IF(AND(Deník!$R457&gt;=0,Deník!$R457&lt;=1),"BE",Deník!$R457),""),"")</f>
        <v/>
      </c>
      <c r="BW457" s="233" t="str">
        <f>IF(Deník!$R457&lt;&gt;"",IF(Deník!$Y457=Statistika!$F$88,IF(AND(Deník!$R457&gt;=0,Deník!$R457&lt;=1),"BE",Deník!$R457),""),"")</f>
        <v/>
      </c>
      <c r="BX457" s="233" t="str">
        <f>IF(Deník!$R457&lt;&gt;"",IF(Deník!$Y457=Statistika!$F$89,IF(AND(Deník!$R457&gt;=0,Deník!$R457&lt;=1),"BE",Deník!$R457),""),"")</f>
        <v/>
      </c>
      <c r="BY457" s="233" t="str">
        <f>IF(Deník!$R457&lt;&gt;"",IF(Deník!$Y457=Statistika!$F$90,IF(AND(Deník!$R457&gt;=0,Deník!$R457&lt;=1),"BE",Deník!$R457),""),"")</f>
        <v/>
      </c>
      <c r="BZ457" s="233" t="str">
        <f>IF(Deník!$R457&lt;&gt;"",IF(Deník!$Y457=Statistika!$F$91,IF(AND(Deník!$R457&gt;=0,Deník!$R457&lt;=1),"BE",Deník!$R457),""),"")</f>
        <v/>
      </c>
      <c r="CA457" s="233"/>
      <c r="CB457" s="233" t="str">
        <f>IF(Deník!$R457&lt;&gt;"",IF(Deník!$AB457="SL",IF(AND(Deník!$R457&gt;=0,Deník!$R457&lt;=1),"BE",Deník!$R457),""),"")</f>
        <v/>
      </c>
      <c r="CC457" s="233" t="str">
        <f>IF(Deník!$R457&lt;&gt;"",IF(Deník!$AB457="BE10",IF(AND(Deník!$R457&gt;=0,Deník!$R457&lt;=1),"BE",Deník!$R457),""),"")</f>
        <v/>
      </c>
      <c r="CD457" s="233" t="str">
        <f>IF(Deník!$R457&lt;&gt;"",IF(Deník!$AB457="BE15",IF(AND(Deník!$R457&gt;=0,Deník!$R457&lt;=1),"BE",Deník!$R457),""),"")</f>
        <v/>
      </c>
      <c r="CE457" s="233" t="str">
        <f>IF(Deník!$R457&lt;&gt;"",IF(Deník!$AB457="BE20",IF(AND(Deník!$R457&gt;=0,Deník!$R457&lt;=1),"BE",Deník!$R457),""),"")</f>
        <v/>
      </c>
      <c r="CF457" s="233" t="str">
        <f>IF(Deník!$R457&lt;&gt;"",IF(Deník!$AB457="TP1",IF(AND(Deník!$R457&gt;=0,Deník!$R457&lt;=1),"BE",Deník!$R457),""),"")</f>
        <v/>
      </c>
      <c r="CG457" s="233" t="str">
        <f>IF(Deník!$R457&lt;&gt;"",IF(Deník!$AB457="TP2",IF(AND(Deník!$R457&gt;=0,Deník!$R457&lt;=1),"BE",Deník!$R457),""),"")</f>
        <v/>
      </c>
      <c r="CH457" s="233" t="str">
        <f>IF(Deník!$R457&lt;&gt;"",IF(Deník!$AB457="TP3",IF(AND(Deník!$R457&gt;=0,Deník!$R457&lt;=1),"BE",Deník!$R457),""),"")</f>
        <v/>
      </c>
      <c r="CI457" s="233" t="str">
        <f>IF(Deník!$R457&lt;&gt;"",IF(Deník!$AB457="Trailing SL",IF(AND(Deník!$R457&gt;=0,Deník!$R457&lt;=1),"BE",Deník!$R457),""),"")</f>
        <v/>
      </c>
      <c r="CJ457" s="233" t="str">
        <f>IF(Deník!$R457&lt;&gt;"",IF(Deník!$AB457="Manual",IF(AND(Deník!$R457&gt;=0,Deník!$R457&lt;=1),"BE",Deník!$R457),""),"")</f>
        <v/>
      </c>
      <c r="CK457" s="233"/>
      <c r="CL457" s="233" t="str">
        <f>IF(Deník!$R457&lt;0,IF(Deník!$AC457=Statistika!$F$117,Deník!$R457,""),"")</f>
        <v/>
      </c>
      <c r="CM457" s="233" t="str">
        <f>IF(Deník!$R457&lt;0,IF(Deník!$AC457=Statistika!$F$118,Deník!$R457,""),"")</f>
        <v/>
      </c>
      <c r="CN457" s="233" t="str">
        <f>IF(Deník!$R457&lt;0,IF(Deník!$AC457=Statistika!$F$119,Deník!$R457,""),"")</f>
        <v/>
      </c>
      <c r="CO457" s="233" t="str">
        <f>IF(Deník!$R457&lt;0,IF(Deník!$AC457=Statistika!$F$120,Deník!$R457,""),"")</f>
        <v/>
      </c>
      <c r="CP457" s="233" t="str">
        <f>IF(Deník!$R457&lt;0,IF(Deník!$AC457=Statistika!$F$121,Deník!$R457,""),"")</f>
        <v/>
      </c>
      <c r="CQ457" s="233" t="str">
        <f>IF(Deník!$R457&lt;0,IF(Deník!$AC457=Statistika!$F$122,Deník!$R457,""),"")</f>
        <v/>
      </c>
      <c r="CR457" s="233" t="str">
        <f>IF(Deník!$R457&lt;0,IF(Deník!$AC457=Statistika!$F$123,Deník!$R457,""),"")</f>
        <v/>
      </c>
      <c r="CS457" s="233" t="str">
        <f>IF(Deník!$R457&lt;0,IF(Deník!$AC457=Statistika!$F$124,Deník!$R457,""),"")</f>
        <v/>
      </c>
      <c r="CT457" s="233" t="str">
        <f>IF(Deník!$R457&lt;0,IF(Deník!$AC457=Statistika!$F$125,Deník!$R457,""),"")</f>
        <v/>
      </c>
      <c r="CU457" s="233"/>
      <c r="CV457" s="233" t="str">
        <f>IF(Deník!$R457&lt;0,IF(Deník!$AD457=$CV$2,Deník!$R457,""),"")</f>
        <v/>
      </c>
      <c r="CW457" s="233" t="str">
        <f>IF(Deník!$R457&lt;0,IF(Deník!$AD457=$CW$2,Deník!$R457,""),"")</f>
        <v/>
      </c>
      <c r="CX457" s="233" t="str">
        <f>IF(Deník!$R457&lt;0,IF(Deník!$AD457=$CX$2,Deník!$R457,""),"")</f>
        <v/>
      </c>
      <c r="CY457" s="233" t="str">
        <f>IF(Deník!$R457&lt;0,IF(Deník!$AD457=$CY$2,Deník!$R457,""),"")</f>
        <v/>
      </c>
      <c r="CZ457" s="233" t="str">
        <f>IF(Deník!$R457&lt;0,IF(Deník!$AD457=$CZ$2,Deník!$R457,""),"")</f>
        <v/>
      </c>
      <c r="DL457" s="221">
        <f t="shared" si="20"/>
        <v>93847.029999999984</v>
      </c>
      <c r="DM457" s="220">
        <f t="shared" si="19"/>
        <v>-6.1529700000000132E-2</v>
      </c>
      <c r="DO457" s="50">
        <f>Deník!W458</f>
        <v>0</v>
      </c>
      <c r="DP457" s="102" t="str">
        <f>IF(AND(Deník!W458&gt;0),1,"")</f>
        <v/>
      </c>
      <c r="DQ457" s="102">
        <f>IF(AND(Deník!W458&lt;=0),1,"")</f>
        <v>1</v>
      </c>
      <c r="DR457" s="227"/>
      <c r="DS457" s="228"/>
      <c r="DT457" s="85"/>
      <c r="DU457" s="54">
        <f>IF(MONTH(Deník!$C457)=DU$2,Deník!$W457,"")</f>
        <v>0</v>
      </c>
      <c r="DV457" s="222" t="str">
        <f>IF(MONTH(Deník!$C457)=DV$2,Deník!$W457,"")</f>
        <v/>
      </c>
      <c r="DW457" s="222" t="str">
        <f>IF(MONTH(Deník!$C457)=DW$2,Deník!$W457,"")</f>
        <v/>
      </c>
      <c r="DX457" s="222" t="str">
        <f>IF(MONTH(Deník!$C457)=DX$2,Deník!$W457,"")</f>
        <v/>
      </c>
      <c r="DY457" s="222" t="str">
        <f>IF(MONTH(Deník!$C457)=DY$2,Deník!$W457,"")</f>
        <v/>
      </c>
      <c r="DZ457" s="222" t="str">
        <f>IF(MONTH(Deník!$C457)=DZ$2,Deník!$W457,"")</f>
        <v/>
      </c>
      <c r="EA457" s="222" t="str">
        <f>IF(MONTH(Deník!$C457)=EA$2,Deník!$W457,"")</f>
        <v/>
      </c>
      <c r="EB457" s="222" t="str">
        <f>IF(MONTH(Deník!$C457)=EB$2,Deník!$W457,"")</f>
        <v/>
      </c>
      <c r="EC457" s="222" t="str">
        <f>IF(MONTH(Deník!$C457)=EC$2,Deník!$W457,"")</f>
        <v/>
      </c>
      <c r="ED457" s="222" t="str">
        <f>IF(MONTH(Deník!$C457)=ED$2,Deník!$W457,"")</f>
        <v/>
      </c>
      <c r="EE457" s="222" t="str">
        <f>IF(MONTH(Deník!$C457)=EE$2,Deník!$W457,"")</f>
        <v/>
      </c>
      <c r="EF457" s="222" t="str">
        <f>IF(MONTH(Deník!$C457)=EF$2,Deník!$W457,"")</f>
        <v/>
      </c>
      <c r="EI457" s="600" t="str">
        <f>IF(Deník!$W457&lt;&gt;"",IF(Deník!$B457=Statistika!$F$63,Deník!$W457,""),"")</f>
        <v/>
      </c>
      <c r="EJ457" s="13" t="str">
        <f>IF(Deník!$W457&lt;&gt;"",IF(Deník!$B457=Statistika!$F$64,Deník!$W457,""),"")</f>
        <v/>
      </c>
      <c r="EK457" s="13" t="str">
        <f>IF(Deník!$W457&lt;&gt;"",IF(Deník!$B457=Statistika!$F$65,Deník!$W457,""),"")</f>
        <v/>
      </c>
      <c r="EL457" s="13" t="str">
        <f>IF(Deník!$W457&lt;&gt;"",IF(Deník!$B457=Statistika!$F$66,Deník!$W457,""),"")</f>
        <v/>
      </c>
      <c r="EM457" s="13" t="str">
        <f>IF(Deník!$W457&lt;&gt;"",IF(Deník!$B457=Statistika!$F$67,Deník!$W457,""),"")</f>
        <v/>
      </c>
      <c r="EN457" s="13" t="str">
        <f>IF(Deník!$W457&lt;&gt;"",IF(Deník!$B457=Statistika!$F$68,Deník!$W457,""),"")</f>
        <v/>
      </c>
      <c r="EO457" s="13" t="str">
        <f>IF(Deník!$W457&lt;&gt;"",IF(Deník!$B457=Statistika!$F$69,Deník!$W457,""),"")</f>
        <v/>
      </c>
      <c r="EP457" s="601" t="str">
        <f>IF(Deník!$W457&lt;&gt;"",IF(Deník!$B457=Statistika!$F$70,Deník!$W457,""),"")</f>
        <v/>
      </c>
      <c r="EQ457" s="90"/>
      <c r="ER457" s="63" t="str">
        <f>IF(Deník!$W457&lt;&gt;"",IF(Deník!$J457="L",Deník!$W457,""),"")</f>
        <v/>
      </c>
      <c r="ES457" s="13" t="str">
        <f>IF(Deník!$W457&lt;&gt;"",IF(Deník!$J457="S",Deník!$W457,""),"")</f>
        <v/>
      </c>
      <c r="ET457" s="95"/>
      <c r="EU457" s="88"/>
      <c r="EV457" s="63" t="str">
        <f>IF(WEEKDAY(Deník!$C457,2)=1,Deník!$W457,"")</f>
        <v/>
      </c>
      <c r="EW457" s="13" t="str">
        <f>IF(WEEKDAY(Deník!$C457,2)=2,Deník!$W457,"")</f>
        <v/>
      </c>
      <c r="EX457" s="13" t="str">
        <f>IF(WEEKDAY(Deník!$C457,2)=3,Deník!$W457,"")</f>
        <v/>
      </c>
      <c r="EY457" s="13" t="str">
        <f>IF(WEEKDAY(Deník!$C457,2)=4,Deník!$W457,"")</f>
        <v/>
      </c>
      <c r="EZ457" s="60" t="str">
        <f>IF(WEEKDAY(Deník!$C457,2)=5,Deník!$W457,"")</f>
        <v/>
      </c>
      <c r="FA457" s="99"/>
      <c r="FB457" s="100">
        <f>Deník!D457</f>
        <v>0</v>
      </c>
      <c r="FC457" s="63">
        <f>IF($FB457&lt;&gt;"",IF(AND($FB457&gt;=FC$2,$FB457&lt;=FC$3),Deník!$W457,""))</f>
        <v>0</v>
      </c>
      <c r="FD457" s="63" t="str">
        <f>IF($FB457&lt;&gt;"",IF(AND($FB457&gt;=FD$2,$FB457&lt;=FD$3),Deník!$W457,""))</f>
        <v/>
      </c>
      <c r="FE457" s="63" t="str">
        <f>IF($FB457&lt;&gt;"",IF(AND($FB457&gt;=FE$2,$FB457&lt;=FE$3),Deník!$W457,""))</f>
        <v/>
      </c>
      <c r="FF457" s="63" t="str">
        <f>IF($FB457&lt;&gt;"",IF(AND($FB457&gt;=FF$2,$FB457&lt;=FF$3),Deník!$W457,""))</f>
        <v/>
      </c>
      <c r="FG457" s="63" t="str">
        <f>IF($FB457&lt;&gt;"",IF(AND($FB457&gt;=FG$2,$FB457&lt;=FG$3),Deník!$W457,""))</f>
        <v/>
      </c>
      <c r="FH457" s="63" t="str">
        <f>IF($FB457&lt;&gt;"",IF(AND($FB457&gt;=FH$2,$FB457&lt;=FH$3),Deník!$W457,""))</f>
        <v/>
      </c>
      <c r="FI457" s="63" t="str">
        <f>IF($FB457&lt;&gt;"",IF(AND($FB457&gt;=FI$2,$FB457&lt;=FI$3),Deník!$W457,""))</f>
        <v/>
      </c>
      <c r="FJ457" s="63" t="str">
        <f>IF($FB457&lt;&gt;"",IF(AND($FB457&gt;=FJ$2,$FB457&lt;=FJ$3),Deník!$W457,""))</f>
        <v/>
      </c>
      <c r="FK457" s="63" t="str">
        <f>IF($FB457&lt;&gt;"",IF(AND($FB457&gt;=FK$2,$FB457&lt;=FK$3),Deník!$W457,""))</f>
        <v/>
      </c>
      <c r="FL457" s="63" t="str">
        <f>IF($FB457&lt;&gt;"",IF(AND($FB457&gt;=FL$2,$FB457&lt;=FL$3),Deník!$W457,""))</f>
        <v/>
      </c>
      <c r="FM457" s="63" t="str">
        <f>IF($FB457&lt;&gt;"",IF(AND($FB457&gt;=FM$2,$FB457&lt;=FM$3),Deník!$W457,""))</f>
        <v/>
      </c>
      <c r="FN457" s="13"/>
      <c r="FO457" s="20" t="str">
        <f>IF(Deník!$W457&gt;1,Deník!$W457,"")</f>
        <v/>
      </c>
      <c r="FP457" s="20" t="str">
        <f>IF(Deník!$W457&lt;0,Deník!$W457,"")</f>
        <v/>
      </c>
      <c r="FQ457" s="17"/>
      <c r="FS457" s="233"/>
      <c r="FT457" s="233" t="str">
        <f>IF(Deník!$W457&lt;&gt;"",IF(Deník!$Y457=Statistika!$F$78,Deník!$W457,""),"")</f>
        <v/>
      </c>
      <c r="FU457" s="233" t="str">
        <f>IF(Deník!$W457&lt;&gt;"",IF(Deník!$Y457=Statistika!$F$79,Deník!$W457,""),"")</f>
        <v/>
      </c>
      <c r="FV457" s="233" t="str">
        <f>IF(Deník!$W457&lt;&gt;"",IF(Deník!$Y457=Statistika!$F$80,Deník!$W457,""),"")</f>
        <v/>
      </c>
      <c r="FW457" s="233" t="str">
        <f>IF(Deník!$W457&lt;&gt;"",IF(Deník!$Y457=Statistika!$F$81,Deník!$W457,""),"")</f>
        <v/>
      </c>
      <c r="FX457" s="233" t="str">
        <f>IF(Deník!$W457&lt;&gt;"",IF(Deník!$Y457=Statistika!$F$82,Deník!$W457,""),"")</f>
        <v/>
      </c>
      <c r="FY457" s="233" t="str">
        <f>IF(Deník!$W457&lt;&gt;"",IF(Deník!$Y457=Statistika!$F$83,Deník!$W457,""),"")</f>
        <v/>
      </c>
      <c r="FZ457" s="233" t="str">
        <f>IF(Deník!$W457&lt;&gt;"",IF(Deník!$Y457=Statistika!$F$84,Deník!$W457,""),"")</f>
        <v/>
      </c>
      <c r="GA457" s="233" t="str">
        <f>IF(Deník!$W457&lt;&gt;"",IF(Deník!$Y457=Statistika!$F$85,Deník!$W457,""),"")</f>
        <v/>
      </c>
      <c r="GB457" s="233" t="str">
        <f>IF(Deník!$W457&lt;&gt;"",IF(Deník!$Y457=Statistika!$F$86,Deník!$W457,""),"")</f>
        <v/>
      </c>
      <c r="GC457" s="233" t="str">
        <f>IF(Deník!$W457&lt;&gt;"",IF(Deník!$Y457=Statistika!$F$87,Deník!$W457,""),"")</f>
        <v/>
      </c>
      <c r="GD457" s="233" t="str">
        <f>IF(Deník!$W457&lt;&gt;"",IF(Deník!$Y457=Statistika!$F$88,Deník!$W457,""),"")</f>
        <v/>
      </c>
      <c r="GE457" s="233" t="str">
        <f>IF(Deník!$W457&lt;&gt;"",IF(Deník!$Y457=Statistika!$F$89,Deník!$W457,""),"")</f>
        <v/>
      </c>
      <c r="GF457" s="233" t="str">
        <f>IF(Deník!$W457&lt;&gt;"",IF(Deník!$Y457=Statistika!$F$90,Deník!$W457,""),"")</f>
        <v/>
      </c>
      <c r="GG457" s="233" t="str">
        <f>IF(Deník!$W457&lt;&gt;"",IF(Deník!$Y457=Statistika!$F$91,Deník!$W457,""),"")</f>
        <v/>
      </c>
      <c r="GH457" s="233"/>
      <c r="GI457" s="233" t="str">
        <f>IF(Deník!$W457&lt;&gt;"",IF(Deník!$AB457=Statistika!$L$100,Deník!$W457,""),"")</f>
        <v/>
      </c>
      <c r="GJ457" s="233" t="str">
        <f>IF(Deník!$W457&lt;&gt;"",IF(Deník!$AB457=Statistika!$L$101,Deník!$W457,""),"")</f>
        <v/>
      </c>
      <c r="GK457" s="233" t="str">
        <f>IF(Deník!$W457&lt;&gt;"",IF(Deník!$AB457=Statistika!$L$102,Deník!$W457,""),"")</f>
        <v/>
      </c>
      <c r="GL457" s="233" t="str">
        <f>IF(Deník!$W457&lt;&gt;"",IF(Deník!$AB457=Statistika!$L$103,Deník!$W457,""),"")</f>
        <v/>
      </c>
      <c r="GM457" s="233" t="str">
        <f>IF(Deník!$W457&lt;&gt;"",IF(Deník!$AB457=Statistika!$L$104,Deník!$W457,""),"")</f>
        <v/>
      </c>
      <c r="GN457" s="233" t="str">
        <f>IF(Deník!$W457&lt;&gt;"",IF(Deník!$AB457=Statistika!$L$105,Deník!$W457,""),"")</f>
        <v/>
      </c>
      <c r="GO457" s="233" t="str">
        <f>IF(Deník!$W457&lt;&gt;"",IF(Deník!$AB457=Statistika!$L$106,Deník!$W457,""),"")</f>
        <v/>
      </c>
      <c r="GP457" s="233" t="str">
        <f>IF(Deník!$W457&lt;&gt;"",IF(Deník!$AB457=Statistika!$L$107,Deník!$W457,""),"")</f>
        <v/>
      </c>
      <c r="GQ457" s="233" t="str">
        <f>IF(Deník!$W457&lt;&gt;"",IF(Deník!$AB457=Statistika!$L$108,Deník!$W457,""),"")</f>
        <v/>
      </c>
      <c r="GS457" s="233" t="str">
        <f>IF(Deník!$W457&lt;0,IF(Deník!$AC457=Statistika!$F$117,Deník!$W457,""),"")</f>
        <v/>
      </c>
      <c r="GT457" s="233" t="str">
        <f>IF(Deník!$W457&lt;0,IF(Deník!$AC457=Statistika!$F$118,Deník!$W457,""),"")</f>
        <v/>
      </c>
      <c r="GU457" s="233" t="str">
        <f>IF(Deník!$W457&lt;0,IF(Deník!$AC457=Statistika!$F$119,Deník!$W457,""),"")</f>
        <v/>
      </c>
      <c r="GV457" s="233" t="str">
        <f>IF(Deník!$W457&lt;0,IF(Deník!$AC457=Statistika!$F$120,Deník!$W457,""),"")</f>
        <v/>
      </c>
      <c r="GW457" s="233" t="str">
        <f>IF(Deník!$W457&lt;0,IF(Deník!$AC457=Statistika!$F$121,Deník!$W457,""),"")</f>
        <v/>
      </c>
      <c r="GX457" s="233" t="str">
        <f>IF(Deník!$W457&lt;0,IF(Deník!$AC457=Statistika!$F$122,Deník!$W457,""),"")</f>
        <v/>
      </c>
      <c r="GY457" s="233" t="str">
        <f>IF(Deník!$W457&lt;0,IF(Deník!$AC457=Statistika!$F$123,Deník!$W457,""),"")</f>
        <v/>
      </c>
      <c r="GZ457" s="233" t="str">
        <f>IF(Deník!$W457&lt;0,IF(Deník!$AC457=Statistika!$F$124,Deník!$W457,""),"")</f>
        <v/>
      </c>
      <c r="HA457" s="233" t="str">
        <f>IF(Deník!$W457&lt;0,IF(Deník!$AC457=Statistika!$F$125,Deník!$W457,""),"")</f>
        <v/>
      </c>
      <c r="HC457" s="233" t="str">
        <f>IF(Deník!$W457&lt;0,IF(Deník!$AD457=Statistika!$F$133,Deník!$W457,""),"")</f>
        <v/>
      </c>
      <c r="HD457" s="233" t="str">
        <f>IF(Deník!$W457&lt;0,IF(Deník!$AD457=Statistika!$F$134,Deník!$W457,""),"")</f>
        <v/>
      </c>
      <c r="HE457" s="233" t="str">
        <f>IF(Deník!$W457&lt;0,IF(Deník!$AD457=Statistika!$F$135,Deník!$W457,""),"")</f>
        <v/>
      </c>
      <c r="HF457" s="233" t="str">
        <f>IF(Deník!$W457&lt;0,IF(Deník!$AD457=Statistika!$F$136,Deník!$W457,""),"")</f>
        <v/>
      </c>
      <c r="HG457" s="233" t="str">
        <f>IF(Deník!$W457&lt;0,IF(Deník!$AD457=Statistika!$F$137,Deník!$W457,""),"")</f>
        <v/>
      </c>
      <c r="ID457" s="8">
        <f>Tabulka4[[#This Row],[Sloupec3]]</f>
        <v>0</v>
      </c>
      <c r="IE457" s="17" t="str">
        <f>IF(AND([1]Deník!$C457&gt;='[1]Měsíční shrnutí'!$D$1,[1]Deník!$C457&lt;='[1]Měsíční shrnutí'!$F$1),[1]Deník!$X457,"")</f>
        <v/>
      </c>
    </row>
    <row r="458" spans="1:239">
      <c r="A458" s="8">
        <f>Deník!C459</f>
        <v>0</v>
      </c>
      <c r="B458" s="50" t="str">
        <f>Deník!R459</f>
        <v/>
      </c>
      <c r="C458" s="102" t="str">
        <f>IF(AND(Deník!R459&gt;1,Deník!R459&lt;&gt;""),1,"")</f>
        <v/>
      </c>
      <c r="D458" s="102" t="str">
        <f>IF(AND(Deník!R459&lt;=0,Deník!R459&lt;&gt;""),1,"")</f>
        <v/>
      </c>
      <c r="E458" s="103" t="str">
        <f>IF(AND(Deník!R459&gt;=0,Deník!R459&lt;=1),1,"")</f>
        <v/>
      </c>
      <c r="F458" s="79" t="str">
        <f>IF(Deník!R459&lt;&gt;"",Deník!R459+F457,"")</f>
        <v/>
      </c>
      <c r="G458" s="85"/>
      <c r="H458" s="54" t="str">
        <f>IF(MONTH(Deník!$C458)=H$2,IF(AND(Deník!$R458&gt;=0,Deník!$R458&lt;=1),"BE",Deník!$R458),"")</f>
        <v/>
      </c>
      <c r="I458" s="11" t="str">
        <f>IF(MONTH(Deník!$C458)=I$2,IF(AND(Deník!$R458&gt;=0,Deník!$R458&lt;=1),"BE",Deník!$R458),"")</f>
        <v/>
      </c>
      <c r="J458" s="11" t="str">
        <f>IF(MONTH(Deník!$C458)=J$2,IF(AND(Deník!$R458&gt;=0,Deník!$R458&lt;=1),"BE",Deník!$R458),"")</f>
        <v/>
      </c>
      <c r="K458" s="11" t="str">
        <f>IF(MONTH(Deník!$C458)=K$2,IF(AND(Deník!$R458&gt;=0,Deník!$R458&lt;=1),"BE",Deník!$R458),"")</f>
        <v/>
      </c>
      <c r="L458" s="11" t="str">
        <f>IF(MONTH(Deník!$C458)=L$2,IF(AND(Deník!$R458&gt;=0,Deník!$R458&lt;=1),"BE",Deník!$R458),"")</f>
        <v/>
      </c>
      <c r="M458" s="11" t="str">
        <f>IF(MONTH(Deník!$C458)=M$2,IF(AND(Deník!$R458&gt;=0,Deník!$R458&lt;=1),"BE",Deník!$R458),"")</f>
        <v/>
      </c>
      <c r="N458" s="11" t="str">
        <f>IF(MONTH(Deník!$C458)=N$2,IF(AND(Deník!$R458&gt;=0,Deník!$R458&lt;=1),"BE",Deník!$R458),"")</f>
        <v/>
      </c>
      <c r="O458" s="11" t="str">
        <f>IF(MONTH(Deník!$C458)=O$2,IF(AND(Deník!$R458&gt;=0,Deník!$R458&lt;=1),"BE",Deník!$R458),"")</f>
        <v/>
      </c>
      <c r="P458" s="11" t="str">
        <f>IF(MONTH(Deník!$C458)=P$2,IF(AND(Deník!$R458&gt;=0,Deník!$R458&lt;=1),"BE",Deník!$R458),"")</f>
        <v/>
      </c>
      <c r="Q458" s="11" t="str">
        <f>IF(MONTH(Deník!$C458)=Q$2,IF(AND(Deník!$R458&gt;=0,Deník!$R458&lt;=1),"BE",Deník!$R458),"")</f>
        <v/>
      </c>
      <c r="R458" s="11" t="str">
        <f>IF(MONTH(Deník!$C458)=R$2,IF(AND(Deník!$R458&gt;=0,Deník!$R458&lt;=1),"BE",Deník!$R458),"")</f>
        <v/>
      </c>
      <c r="S458" s="57" t="str">
        <f>IF(MONTH(Deník!$C458)=S$2,IF(AND(Deník!$R458&gt;=0,Deník!$R458&lt;=1),"BE",Deník!$R458),"")</f>
        <v/>
      </c>
      <c r="U458" s="12"/>
      <c r="V458" s="12"/>
      <c r="X458" s="600" t="str">
        <f>IF(Deník!$R458&lt;&gt;"",IF(Deník!$B458=Statistika!$F$63,IF(AND(Deník!$R458&gt;=0,Deník!$R458&lt;=1),"BE",Deník!$R458),""),"")</f>
        <v/>
      </c>
      <c r="Y458" s="13" t="str">
        <f>IF(Deník!$R458&lt;&gt;"",IF(Deník!$B458=Statistika!$F$64,IF(AND(Deník!$R458&gt;=0,Deník!$R458&lt;=1),"BE",Deník!$R458),""),"")</f>
        <v/>
      </c>
      <c r="Z458" s="13" t="str">
        <f>IF(Deník!$R458&lt;&gt;"",IF(Deník!$B458=Statistika!$F$65,IF(AND(Deník!$R458&gt;=0,Deník!$R458&lt;=1),"BE",Deník!$R458),""),"")</f>
        <v/>
      </c>
      <c r="AA458" s="13" t="str">
        <f>IF(Deník!$R458&lt;&gt;"",IF(Deník!$B458=Statistika!$F$66,IF(AND(Deník!$R458&gt;=0,Deník!$R458&lt;=1),"BE",Deník!$R458),""),"")</f>
        <v/>
      </c>
      <c r="AB458" s="13" t="str">
        <f>IF(Deník!$R458&lt;&gt;"",IF(Deník!$B458=Statistika!$F$67,IF(AND(Deník!$R458&gt;=0,Deník!$R458&lt;=1),"BE",Deník!$R458),""),"")</f>
        <v/>
      </c>
      <c r="AC458" s="13" t="str">
        <f>IF(Deník!$R458&lt;&gt;"",IF(Deník!$B458=Statistika!$F$68,IF(AND(Deník!$R458&gt;=0,Deník!$R458&lt;=1),"BE",Deník!$R458),""),"")</f>
        <v/>
      </c>
      <c r="AD458" s="13" t="str">
        <f>IF(Deník!$R458&lt;&gt;"",IF(Deník!$B458=Statistika!$F$69,IF(AND(Deník!$R458&gt;=0,Deník!$R458&lt;=1),"BE",Deník!$R458),""),"")</f>
        <v/>
      </c>
      <c r="AE458" s="601" t="str">
        <f>IF(Deník!$R458&lt;&gt;"",IF(Deník!$B458=Statistika!$F$70,IF(AND(Deník!$R458&gt;=0,Deník!$R458&lt;=1),"BE",Deník!$R458),""),"")</f>
        <v/>
      </c>
      <c r="AF458" s="90"/>
      <c r="AG458" s="63" t="str">
        <f>IF(Deník!$R458&lt;&gt;"",IF(Deník!$J458="L",IF(AND(Deník!$R458&gt;=0,Deník!$R458&lt;=1),"BE",Deník!$R458),""),"")</f>
        <v/>
      </c>
      <c r="AH458" s="13" t="str">
        <f>IF(Deník!$R458&lt;&gt;"",IF(Deník!$J458="S",IF(AND(Deník!$R458&gt;=0,Deník!$R458&lt;=1),"BE",Deník!$R458),""),"")</f>
        <v/>
      </c>
      <c r="AI458" s="95"/>
      <c r="AJ458" s="71" t="str">
        <f>IF(Deník!N459&lt;&gt;"",Deník!N459*-1,"")</f>
        <v/>
      </c>
      <c r="AK458" s="88"/>
      <c r="AL458" s="63" t="str">
        <f>IF(WEEKDAY(Deník!$C458,2)=1,IF(AND(Deník!$R458&gt;=0,Deník!$R458&lt;=1),"BE",Deník!$R458),"")</f>
        <v/>
      </c>
      <c r="AM458" s="13" t="str">
        <f>IF(WEEKDAY(Deník!$C458,2)=2,IF(AND(Deník!$R458&gt;=0,Deník!$R458&lt;=1),"BE",Deník!$R458),"")</f>
        <v/>
      </c>
      <c r="AN458" s="13" t="str">
        <f>IF(WEEKDAY(Deník!$C458,2)=3,IF(AND(Deník!$R458&gt;=0,Deník!$R458&lt;=1),"BE",Deník!$R458),"")</f>
        <v/>
      </c>
      <c r="AO458" s="13" t="str">
        <f>IF(WEEKDAY(Deník!$C458,2)=4,IF(AND(Deník!$R458&gt;=0,Deník!$R458&lt;=1),"BE",Deník!$R458),"")</f>
        <v/>
      </c>
      <c r="AP458" s="60" t="str">
        <f>IF(WEEKDAY(Deník!$C458,2)=5,IF(AND(Deník!$R458&gt;=0,Deník!$R458&lt;=1),"BE",Deník!$R458),"")</f>
        <v/>
      </c>
      <c r="AQ458" s="99"/>
      <c r="AR458" s="100">
        <f>Deník!D458</f>
        <v>0</v>
      </c>
      <c r="AS458" s="63" t="str">
        <f>IF(Deník!$D458&lt;&gt;"",IF(AND(Deník!$D458&gt;=AS$2,Deník!$D458&lt;=AS$3),IF(AND(Deník!$R458&gt;=0,Deník!$R458&lt;=1),"BE",Deník!$R458),""),"")</f>
        <v/>
      </c>
      <c r="AT458" s="63" t="str">
        <f>IF(Deník!$D458&lt;&gt;"",IF(AND(Deník!$D458&gt;=AT$2,Deník!$D458&lt;=AT$3),IF(AND(Deník!$R458&gt;=0,Deník!$R458&lt;=1),"BE",Deník!$R458),""),"")</f>
        <v/>
      </c>
      <c r="AU458" s="63" t="str">
        <f>IF(Deník!$D458&lt;&gt;"",IF(AND(Deník!$D458&gt;=AU$2,Deník!$D458&lt;=AU$3),IF(AND(Deník!$R458&gt;=0,Deník!$R458&lt;=1),"BE",Deník!$R458),""),"")</f>
        <v/>
      </c>
      <c r="AV458" s="63" t="str">
        <f>IF(Deník!$D458&lt;&gt;"",IF(AND(Deník!$D458&gt;=AV$2,Deník!$D458&lt;=AV$3),IF(AND(Deník!$R458&gt;=0,Deník!$R458&lt;=1),"BE",Deník!$R458),""),"")</f>
        <v/>
      </c>
      <c r="AW458" s="63" t="str">
        <f>IF(Deník!$D458&lt;&gt;"",IF(AND(Deník!$D458&gt;=AW$2,Deník!$D458&lt;=AW$3),IF(AND(Deník!$R458&gt;=0,Deník!$R458&lt;=1),"BE",Deník!$R458),""),"")</f>
        <v/>
      </c>
      <c r="AX458" s="63" t="str">
        <f>IF(Deník!$D458&lt;&gt;"",IF(AND(Deník!$D458&gt;=AX$2,Deník!$D458&lt;=AX$3),IF(AND(Deník!$R458&gt;=0,Deník!$R458&lt;=1),"BE",Deník!$R458),""),"")</f>
        <v/>
      </c>
      <c r="AY458" s="63" t="str">
        <f>IF(Deník!$D458&lt;&gt;"",IF(AND(Deník!$D458&gt;=AY$2,Deník!$D458&lt;=AY$3),IF(AND(Deník!$R458&gt;=0,Deník!$R458&lt;=1),"BE",Deník!$R458),""),"")</f>
        <v/>
      </c>
      <c r="AZ458" s="63" t="str">
        <f>IF(Deník!$D458&lt;&gt;"",IF(AND(Deník!$D458&gt;=AZ$2,Deník!$D458&lt;=AZ$3),IF(AND(Deník!$R458&gt;=0,Deník!$R458&lt;=1),"BE",Deník!$R458),""),"")</f>
        <v/>
      </c>
      <c r="BA458" s="63" t="str">
        <f>IF(Deník!$D458&lt;&gt;"",IF(AND(Deník!$D458&gt;=BA$2,Deník!$D458&lt;=BA$3),IF(AND(Deník!$R458&gt;=0,Deník!$R458&lt;=1),"BE",Deník!$R458),""),"")</f>
        <v/>
      </c>
      <c r="BB458" s="63" t="str">
        <f>IF(Deník!$D458&lt;&gt;"",IF(AND(Deník!$D458&gt;=BB$2,Deník!$D458&lt;=BB$3),IF(AND(Deník!$R458&gt;=0,Deník!$R458&lt;=1),"BE",Deník!$R458),""),"")</f>
        <v/>
      </c>
      <c r="BC458" s="71" t="str">
        <f>IF(Deník!$D458&lt;&gt;"",IF(AND(Deník!$D458&gt;=BC$2,Deník!$D458&lt;=BC$3),IF(AND(Deník!$R458&gt;=0,Deník!$R458&lt;=1),"BE",Deník!$R458),""),"")</f>
        <v/>
      </c>
      <c r="BD458" s="20" t="str">
        <f>IF(Deník!$J459="S",(Deník!$M459-Deník!$K459),IF(Deník!$J459="L",(Deník!$K459-Deník!$M459),""))</f>
        <v/>
      </c>
      <c r="BE458" s="20" t="str">
        <f>IF(Deník!$J459="S",(Deník!$K459-Deník!$O459),IF(Deník!$J459="L",(Deník!$O459-Deník!$K459),""))</f>
        <v/>
      </c>
      <c r="BF458" s="20" t="str">
        <f>IF(Deník!$J459="S",(Deník!$K459-Deník!$L459),IF(Deník!$J459="L",(Deník!$L459-Deník!$K459),""))</f>
        <v/>
      </c>
      <c r="BG458" s="20" t="str">
        <f>IF(Deník!$J459="S",(Deník!$K459-Deník!$S459),IF(Deník!$J459="L",(Deník!$S459-Deník!$K459),""))</f>
        <v/>
      </c>
      <c r="BH458" s="20" t="str">
        <f>IF(Deník!$J459="S",(Deník!$K459-Deník!$U459),IF(Deník!$J459="L",(Deník!$U459-Deník!$K459),""))</f>
        <v/>
      </c>
      <c r="BI458" s="20" t="str">
        <f>IF(Deník!$R458&gt;1,Deník!$R458,"")</f>
        <v/>
      </c>
      <c r="BJ458" s="20" t="str">
        <f>IF(Deník!$R458&lt;0,Deník!$R458,"")</f>
        <v/>
      </c>
      <c r="BK458" s="17"/>
      <c r="BM458" s="233" t="str">
        <f>IF(Deník!$R458&lt;&gt;"",IF(Deník!$Y458=Statistika!$F$78,IF(AND(Deník!$R458&gt;=0,Deník!$R458&lt;=1),"BE",Deník!$R458),""),"")</f>
        <v/>
      </c>
      <c r="BN458" s="233" t="str">
        <f>IF(Deník!$R458&lt;&gt;"",IF(Deník!$Y458=Statistika!$F$79,IF(AND(Deník!$R458&gt;=0,Deník!$R458&lt;=1),"BE",Deník!$R458),""),"")</f>
        <v/>
      </c>
      <c r="BO458" s="233" t="str">
        <f>IF(Deník!$R458&lt;&gt;"",IF(Deník!$Y458=Statistika!$F$80,IF(AND(Deník!$R458&gt;=0,Deník!$R458&lt;=1),"BE",Deník!$R458),""),"")</f>
        <v/>
      </c>
      <c r="BP458" s="233" t="str">
        <f>IF(Deník!$R458&lt;&gt;"",IF(Deník!$Y458=Statistika!$F$81,IF(AND(Deník!$R458&gt;=0,Deník!$R458&lt;=1),"BE",Deník!$R458),""),"")</f>
        <v/>
      </c>
      <c r="BQ458" s="233" t="str">
        <f>IF(Deník!$R458&lt;&gt;"",IF(Deník!$Y458=Statistika!$F$82,IF(AND(Deník!$R458&gt;=0,Deník!$R458&lt;=1),"BE",Deník!$R458),""),"")</f>
        <v/>
      </c>
      <c r="BR458" s="233" t="str">
        <f>IF(Deník!$R458&lt;&gt;"",IF(Deník!$Y458=Statistika!$F$83,IF(AND(Deník!$R458&gt;=0,Deník!$R458&lt;=1),"BE",Deník!$R458),""),"")</f>
        <v/>
      </c>
      <c r="BS458" s="233" t="str">
        <f>IF(Deník!$R458&lt;&gt;"",IF(Deník!$Y458=Statistika!$F$84,IF(AND(Deník!$R458&gt;=0,Deník!$R458&lt;=1),"BE",Deník!$R458),""),"")</f>
        <v/>
      </c>
      <c r="BT458" s="233" t="str">
        <f>IF(Deník!$R458&lt;&gt;"",IF(Deník!$Y458=Statistika!$F$85,IF(AND(Deník!$R458&gt;=0,Deník!$R458&lt;=1),"BE",Deník!$R458),""),"")</f>
        <v/>
      </c>
      <c r="BU458" s="233" t="str">
        <f>IF(Deník!$R458&lt;&gt;"",IF(Deník!$Y458=Statistika!$F$86,IF(AND(Deník!$R458&gt;=0,Deník!$R458&lt;=1),"BE",Deník!$R458),""),"")</f>
        <v/>
      </c>
      <c r="BV458" s="233" t="str">
        <f>IF(Deník!$R458&lt;&gt;"",IF(Deník!$Y458=Statistika!$F$87,IF(AND(Deník!$R458&gt;=0,Deník!$R458&lt;=1),"BE",Deník!$R458),""),"")</f>
        <v/>
      </c>
      <c r="BW458" s="233" t="str">
        <f>IF(Deník!$R458&lt;&gt;"",IF(Deník!$Y458=Statistika!$F$88,IF(AND(Deník!$R458&gt;=0,Deník!$R458&lt;=1),"BE",Deník!$R458),""),"")</f>
        <v/>
      </c>
      <c r="BX458" s="233" t="str">
        <f>IF(Deník!$R458&lt;&gt;"",IF(Deník!$Y458=Statistika!$F$89,IF(AND(Deník!$R458&gt;=0,Deník!$R458&lt;=1),"BE",Deník!$R458),""),"")</f>
        <v/>
      </c>
      <c r="BY458" s="233" t="str">
        <f>IF(Deník!$R458&lt;&gt;"",IF(Deník!$Y458=Statistika!$F$90,IF(AND(Deník!$R458&gt;=0,Deník!$R458&lt;=1),"BE",Deník!$R458),""),"")</f>
        <v/>
      </c>
      <c r="BZ458" s="233" t="str">
        <f>IF(Deník!$R458&lt;&gt;"",IF(Deník!$Y458=Statistika!$F$91,IF(AND(Deník!$R458&gt;=0,Deník!$R458&lt;=1),"BE",Deník!$R458),""),"")</f>
        <v/>
      </c>
      <c r="CA458" s="233"/>
      <c r="CB458" s="233" t="str">
        <f>IF(Deník!$R458&lt;&gt;"",IF(Deník!$AB458="SL",IF(AND(Deník!$R458&gt;=0,Deník!$R458&lt;=1),"BE",Deník!$R458),""),"")</f>
        <v/>
      </c>
      <c r="CC458" s="233" t="str">
        <f>IF(Deník!$R458&lt;&gt;"",IF(Deník!$AB458="BE10",IF(AND(Deník!$R458&gt;=0,Deník!$R458&lt;=1),"BE",Deník!$R458),""),"")</f>
        <v/>
      </c>
      <c r="CD458" s="233" t="str">
        <f>IF(Deník!$R458&lt;&gt;"",IF(Deník!$AB458="BE15",IF(AND(Deník!$R458&gt;=0,Deník!$R458&lt;=1),"BE",Deník!$R458),""),"")</f>
        <v/>
      </c>
      <c r="CE458" s="233" t="str">
        <f>IF(Deník!$R458&lt;&gt;"",IF(Deník!$AB458="BE20",IF(AND(Deník!$R458&gt;=0,Deník!$R458&lt;=1),"BE",Deník!$R458),""),"")</f>
        <v/>
      </c>
      <c r="CF458" s="233" t="str">
        <f>IF(Deník!$R458&lt;&gt;"",IF(Deník!$AB458="TP1",IF(AND(Deník!$R458&gt;=0,Deník!$R458&lt;=1),"BE",Deník!$R458),""),"")</f>
        <v/>
      </c>
      <c r="CG458" s="233" t="str">
        <f>IF(Deník!$R458&lt;&gt;"",IF(Deník!$AB458="TP2",IF(AND(Deník!$R458&gt;=0,Deník!$R458&lt;=1),"BE",Deník!$R458),""),"")</f>
        <v/>
      </c>
      <c r="CH458" s="233" t="str">
        <f>IF(Deník!$R458&lt;&gt;"",IF(Deník!$AB458="TP3",IF(AND(Deník!$R458&gt;=0,Deník!$R458&lt;=1),"BE",Deník!$R458),""),"")</f>
        <v/>
      </c>
      <c r="CI458" s="233" t="str">
        <f>IF(Deník!$R458&lt;&gt;"",IF(Deník!$AB458="Trailing SL",IF(AND(Deník!$R458&gt;=0,Deník!$R458&lt;=1),"BE",Deník!$R458),""),"")</f>
        <v/>
      </c>
      <c r="CJ458" s="233" t="str">
        <f>IF(Deník!$R458&lt;&gt;"",IF(Deník!$AB458="Manual",IF(AND(Deník!$R458&gt;=0,Deník!$R458&lt;=1),"BE",Deník!$R458),""),"")</f>
        <v/>
      </c>
      <c r="CK458" s="233"/>
      <c r="CL458" s="233" t="str">
        <f>IF(Deník!$R458&lt;0,IF(Deník!$AC458=Statistika!$F$117,Deník!$R458,""),"")</f>
        <v/>
      </c>
      <c r="CM458" s="233" t="str">
        <f>IF(Deník!$R458&lt;0,IF(Deník!$AC458=Statistika!$F$118,Deník!$R458,""),"")</f>
        <v/>
      </c>
      <c r="CN458" s="233" t="str">
        <f>IF(Deník!$R458&lt;0,IF(Deník!$AC458=Statistika!$F$119,Deník!$R458,""),"")</f>
        <v/>
      </c>
      <c r="CO458" s="233" t="str">
        <f>IF(Deník!$R458&lt;0,IF(Deník!$AC458=Statistika!$F$120,Deník!$R458,""),"")</f>
        <v/>
      </c>
      <c r="CP458" s="233" t="str">
        <f>IF(Deník!$R458&lt;0,IF(Deník!$AC458=Statistika!$F$121,Deník!$R458,""),"")</f>
        <v/>
      </c>
      <c r="CQ458" s="233" t="str">
        <f>IF(Deník!$R458&lt;0,IF(Deník!$AC458=Statistika!$F$122,Deník!$R458,""),"")</f>
        <v/>
      </c>
      <c r="CR458" s="233" t="str">
        <f>IF(Deník!$R458&lt;0,IF(Deník!$AC458=Statistika!$F$123,Deník!$R458,""),"")</f>
        <v/>
      </c>
      <c r="CS458" s="233" t="str">
        <f>IF(Deník!$R458&lt;0,IF(Deník!$AC458=Statistika!$F$124,Deník!$R458,""),"")</f>
        <v/>
      </c>
      <c r="CT458" s="233" t="str">
        <f>IF(Deník!$R458&lt;0,IF(Deník!$AC458=Statistika!$F$125,Deník!$R458,""),"")</f>
        <v/>
      </c>
      <c r="CU458" s="233"/>
      <c r="CV458" s="233" t="str">
        <f>IF(Deník!$R458&lt;0,IF(Deník!$AD458=$CV$2,Deník!$R458,""),"")</f>
        <v/>
      </c>
      <c r="CW458" s="233" t="str">
        <f>IF(Deník!$R458&lt;0,IF(Deník!$AD458=$CW$2,Deník!$R458,""),"")</f>
        <v/>
      </c>
      <c r="CX458" s="233" t="str">
        <f>IF(Deník!$R458&lt;0,IF(Deník!$AD458=$CX$2,Deník!$R458,""),"")</f>
        <v/>
      </c>
      <c r="CY458" s="233" t="str">
        <f>IF(Deník!$R458&lt;0,IF(Deník!$AD458=$CY$2,Deník!$R458,""),"")</f>
        <v/>
      </c>
      <c r="CZ458" s="233" t="str">
        <f>IF(Deník!$R458&lt;0,IF(Deník!$AD458=$CZ$2,Deník!$R458,""),"")</f>
        <v/>
      </c>
      <c r="DL458" s="221">
        <f t="shared" si="20"/>
        <v>93847.029999999984</v>
      </c>
      <c r="DM458" s="220">
        <f t="shared" si="19"/>
        <v>-6.1529700000000132E-2</v>
      </c>
      <c r="DO458" s="50">
        <f>Deník!W459</f>
        <v>0</v>
      </c>
      <c r="DP458" s="102" t="str">
        <f>IF(AND(Deník!W459&gt;0),1,"")</f>
        <v/>
      </c>
      <c r="DQ458" s="102">
        <f>IF(AND(Deník!W459&lt;=0),1,"")</f>
        <v>1</v>
      </c>
      <c r="DR458" s="227"/>
      <c r="DS458" s="228"/>
      <c r="DT458" s="85"/>
      <c r="DU458" s="54">
        <f>IF(MONTH(Deník!$C458)=DU$2,Deník!$W458,"")</f>
        <v>0</v>
      </c>
      <c r="DV458" s="222" t="str">
        <f>IF(MONTH(Deník!$C458)=DV$2,Deník!$W458,"")</f>
        <v/>
      </c>
      <c r="DW458" s="222" t="str">
        <f>IF(MONTH(Deník!$C458)=DW$2,Deník!$W458,"")</f>
        <v/>
      </c>
      <c r="DX458" s="222" t="str">
        <f>IF(MONTH(Deník!$C458)=DX$2,Deník!$W458,"")</f>
        <v/>
      </c>
      <c r="DY458" s="222" t="str">
        <f>IF(MONTH(Deník!$C458)=DY$2,Deník!$W458,"")</f>
        <v/>
      </c>
      <c r="DZ458" s="222" t="str">
        <f>IF(MONTH(Deník!$C458)=DZ$2,Deník!$W458,"")</f>
        <v/>
      </c>
      <c r="EA458" s="222" t="str">
        <f>IF(MONTH(Deník!$C458)=EA$2,Deník!$W458,"")</f>
        <v/>
      </c>
      <c r="EB458" s="222" t="str">
        <f>IF(MONTH(Deník!$C458)=EB$2,Deník!$W458,"")</f>
        <v/>
      </c>
      <c r="EC458" s="222" t="str">
        <f>IF(MONTH(Deník!$C458)=EC$2,Deník!$W458,"")</f>
        <v/>
      </c>
      <c r="ED458" s="222" t="str">
        <f>IF(MONTH(Deník!$C458)=ED$2,Deník!$W458,"")</f>
        <v/>
      </c>
      <c r="EE458" s="222" t="str">
        <f>IF(MONTH(Deník!$C458)=EE$2,Deník!$W458,"")</f>
        <v/>
      </c>
      <c r="EF458" s="222" t="str">
        <f>IF(MONTH(Deník!$C458)=EF$2,Deník!$W458,"")</f>
        <v/>
      </c>
      <c r="EI458" s="600" t="str">
        <f>IF(Deník!$W458&lt;&gt;"",IF(Deník!$B458=Statistika!$F$63,Deník!$W458,""),"")</f>
        <v/>
      </c>
      <c r="EJ458" s="13" t="str">
        <f>IF(Deník!$W458&lt;&gt;"",IF(Deník!$B458=Statistika!$F$64,Deník!$W458,""),"")</f>
        <v/>
      </c>
      <c r="EK458" s="13" t="str">
        <f>IF(Deník!$W458&lt;&gt;"",IF(Deník!$B458=Statistika!$F$65,Deník!$W458,""),"")</f>
        <v/>
      </c>
      <c r="EL458" s="13" t="str">
        <f>IF(Deník!$W458&lt;&gt;"",IF(Deník!$B458=Statistika!$F$66,Deník!$W458,""),"")</f>
        <v/>
      </c>
      <c r="EM458" s="13" t="str">
        <f>IF(Deník!$W458&lt;&gt;"",IF(Deník!$B458=Statistika!$F$67,Deník!$W458,""),"")</f>
        <v/>
      </c>
      <c r="EN458" s="13" t="str">
        <f>IF(Deník!$W458&lt;&gt;"",IF(Deník!$B458=Statistika!$F$68,Deník!$W458,""),"")</f>
        <v/>
      </c>
      <c r="EO458" s="13" t="str">
        <f>IF(Deník!$W458&lt;&gt;"",IF(Deník!$B458=Statistika!$F$69,Deník!$W458,""),"")</f>
        <v/>
      </c>
      <c r="EP458" s="601" t="str">
        <f>IF(Deník!$W458&lt;&gt;"",IF(Deník!$B458=Statistika!$F$70,Deník!$W458,""),"")</f>
        <v/>
      </c>
      <c r="EQ458" s="90"/>
      <c r="ER458" s="63" t="str">
        <f>IF(Deník!$W458&lt;&gt;"",IF(Deník!$J458="L",Deník!$W458,""),"")</f>
        <v/>
      </c>
      <c r="ES458" s="13" t="str">
        <f>IF(Deník!$W458&lt;&gt;"",IF(Deník!$J458="S",Deník!$W458,""),"")</f>
        <v/>
      </c>
      <c r="ET458" s="95"/>
      <c r="EU458" s="88"/>
      <c r="EV458" s="63" t="str">
        <f>IF(WEEKDAY(Deník!$C458,2)=1,Deník!$W458,"")</f>
        <v/>
      </c>
      <c r="EW458" s="13" t="str">
        <f>IF(WEEKDAY(Deník!$C458,2)=2,Deník!$W458,"")</f>
        <v/>
      </c>
      <c r="EX458" s="13" t="str">
        <f>IF(WEEKDAY(Deník!$C458,2)=3,Deník!$W458,"")</f>
        <v/>
      </c>
      <c r="EY458" s="13" t="str">
        <f>IF(WEEKDAY(Deník!$C458,2)=4,Deník!$W458,"")</f>
        <v/>
      </c>
      <c r="EZ458" s="60" t="str">
        <f>IF(WEEKDAY(Deník!$C458,2)=5,Deník!$W458,"")</f>
        <v/>
      </c>
      <c r="FA458" s="99"/>
      <c r="FB458" s="100">
        <f>Deník!D458</f>
        <v>0</v>
      </c>
      <c r="FC458" s="63">
        <f>IF($FB458&lt;&gt;"",IF(AND($FB458&gt;=FC$2,$FB458&lt;=FC$3),Deník!$W458,""))</f>
        <v>0</v>
      </c>
      <c r="FD458" s="63" t="str">
        <f>IF($FB458&lt;&gt;"",IF(AND($FB458&gt;=FD$2,$FB458&lt;=FD$3),Deník!$W458,""))</f>
        <v/>
      </c>
      <c r="FE458" s="63" t="str">
        <f>IF($FB458&lt;&gt;"",IF(AND($FB458&gt;=FE$2,$FB458&lt;=FE$3),Deník!$W458,""))</f>
        <v/>
      </c>
      <c r="FF458" s="63" t="str">
        <f>IF($FB458&lt;&gt;"",IF(AND($FB458&gt;=FF$2,$FB458&lt;=FF$3),Deník!$W458,""))</f>
        <v/>
      </c>
      <c r="FG458" s="63" t="str">
        <f>IF($FB458&lt;&gt;"",IF(AND($FB458&gt;=FG$2,$FB458&lt;=FG$3),Deník!$W458,""))</f>
        <v/>
      </c>
      <c r="FH458" s="63" t="str">
        <f>IF($FB458&lt;&gt;"",IF(AND($FB458&gt;=FH$2,$FB458&lt;=FH$3),Deník!$W458,""))</f>
        <v/>
      </c>
      <c r="FI458" s="63" t="str">
        <f>IF($FB458&lt;&gt;"",IF(AND($FB458&gt;=FI$2,$FB458&lt;=FI$3),Deník!$W458,""))</f>
        <v/>
      </c>
      <c r="FJ458" s="63" t="str">
        <f>IF($FB458&lt;&gt;"",IF(AND($FB458&gt;=FJ$2,$FB458&lt;=FJ$3),Deník!$W458,""))</f>
        <v/>
      </c>
      <c r="FK458" s="63" t="str">
        <f>IF($FB458&lt;&gt;"",IF(AND($FB458&gt;=FK$2,$FB458&lt;=FK$3),Deník!$W458,""))</f>
        <v/>
      </c>
      <c r="FL458" s="63" t="str">
        <f>IF($FB458&lt;&gt;"",IF(AND($FB458&gt;=FL$2,$FB458&lt;=FL$3),Deník!$W458,""))</f>
        <v/>
      </c>
      <c r="FM458" s="63" t="str">
        <f>IF($FB458&lt;&gt;"",IF(AND($FB458&gt;=FM$2,$FB458&lt;=FM$3),Deník!$W458,""))</f>
        <v/>
      </c>
      <c r="FN458" s="13"/>
      <c r="FO458" s="20" t="str">
        <f>IF(Deník!$W458&gt;1,Deník!$W458,"")</f>
        <v/>
      </c>
      <c r="FP458" s="20" t="str">
        <f>IF(Deník!$W458&lt;0,Deník!$W458,"")</f>
        <v/>
      </c>
      <c r="FQ458" s="17"/>
      <c r="FS458" s="233"/>
      <c r="FT458" s="233" t="str">
        <f>IF(Deník!$W458&lt;&gt;"",IF(Deník!$Y458=Statistika!$F$78,Deník!$W458,""),"")</f>
        <v/>
      </c>
      <c r="FU458" s="233" t="str">
        <f>IF(Deník!$W458&lt;&gt;"",IF(Deník!$Y458=Statistika!$F$79,Deník!$W458,""),"")</f>
        <v/>
      </c>
      <c r="FV458" s="233" t="str">
        <f>IF(Deník!$W458&lt;&gt;"",IF(Deník!$Y458=Statistika!$F$80,Deník!$W458,""),"")</f>
        <v/>
      </c>
      <c r="FW458" s="233" t="str">
        <f>IF(Deník!$W458&lt;&gt;"",IF(Deník!$Y458=Statistika!$F$81,Deník!$W458,""),"")</f>
        <v/>
      </c>
      <c r="FX458" s="233" t="str">
        <f>IF(Deník!$W458&lt;&gt;"",IF(Deník!$Y458=Statistika!$F$82,Deník!$W458,""),"")</f>
        <v/>
      </c>
      <c r="FY458" s="233" t="str">
        <f>IF(Deník!$W458&lt;&gt;"",IF(Deník!$Y458=Statistika!$F$83,Deník!$W458,""),"")</f>
        <v/>
      </c>
      <c r="FZ458" s="233" t="str">
        <f>IF(Deník!$W458&lt;&gt;"",IF(Deník!$Y458=Statistika!$F$84,Deník!$W458,""),"")</f>
        <v/>
      </c>
      <c r="GA458" s="233" t="str">
        <f>IF(Deník!$W458&lt;&gt;"",IF(Deník!$Y458=Statistika!$F$85,Deník!$W458,""),"")</f>
        <v/>
      </c>
      <c r="GB458" s="233" t="str">
        <f>IF(Deník!$W458&lt;&gt;"",IF(Deník!$Y458=Statistika!$F$86,Deník!$W458,""),"")</f>
        <v/>
      </c>
      <c r="GC458" s="233" t="str">
        <f>IF(Deník!$W458&lt;&gt;"",IF(Deník!$Y458=Statistika!$F$87,Deník!$W458,""),"")</f>
        <v/>
      </c>
      <c r="GD458" s="233" t="str">
        <f>IF(Deník!$W458&lt;&gt;"",IF(Deník!$Y458=Statistika!$F$88,Deník!$W458,""),"")</f>
        <v/>
      </c>
      <c r="GE458" s="233" t="str">
        <f>IF(Deník!$W458&lt;&gt;"",IF(Deník!$Y458=Statistika!$F$89,Deník!$W458,""),"")</f>
        <v/>
      </c>
      <c r="GF458" s="233" t="str">
        <f>IF(Deník!$W458&lt;&gt;"",IF(Deník!$Y458=Statistika!$F$90,Deník!$W458,""),"")</f>
        <v/>
      </c>
      <c r="GG458" s="233" t="str">
        <f>IF(Deník!$W458&lt;&gt;"",IF(Deník!$Y458=Statistika!$F$91,Deník!$W458,""),"")</f>
        <v/>
      </c>
      <c r="GH458" s="233"/>
      <c r="GI458" s="233" t="str">
        <f>IF(Deník!$W458&lt;&gt;"",IF(Deník!$AB458=Statistika!$L$100,Deník!$W458,""),"")</f>
        <v/>
      </c>
      <c r="GJ458" s="233" t="str">
        <f>IF(Deník!$W458&lt;&gt;"",IF(Deník!$AB458=Statistika!$L$101,Deník!$W458,""),"")</f>
        <v/>
      </c>
      <c r="GK458" s="233" t="str">
        <f>IF(Deník!$W458&lt;&gt;"",IF(Deník!$AB458=Statistika!$L$102,Deník!$W458,""),"")</f>
        <v/>
      </c>
      <c r="GL458" s="233" t="str">
        <f>IF(Deník!$W458&lt;&gt;"",IF(Deník!$AB458=Statistika!$L$103,Deník!$W458,""),"")</f>
        <v/>
      </c>
      <c r="GM458" s="233" t="str">
        <f>IF(Deník!$W458&lt;&gt;"",IF(Deník!$AB458=Statistika!$L$104,Deník!$W458,""),"")</f>
        <v/>
      </c>
      <c r="GN458" s="233" t="str">
        <f>IF(Deník!$W458&lt;&gt;"",IF(Deník!$AB458=Statistika!$L$105,Deník!$W458,""),"")</f>
        <v/>
      </c>
      <c r="GO458" s="233" t="str">
        <f>IF(Deník!$W458&lt;&gt;"",IF(Deník!$AB458=Statistika!$L$106,Deník!$W458,""),"")</f>
        <v/>
      </c>
      <c r="GP458" s="233" t="str">
        <f>IF(Deník!$W458&lt;&gt;"",IF(Deník!$AB458=Statistika!$L$107,Deník!$W458,""),"")</f>
        <v/>
      </c>
      <c r="GQ458" s="233" t="str">
        <f>IF(Deník!$W458&lt;&gt;"",IF(Deník!$AB458=Statistika!$L$108,Deník!$W458,""),"")</f>
        <v/>
      </c>
      <c r="GS458" s="233" t="str">
        <f>IF(Deník!$W458&lt;0,IF(Deník!$AC458=Statistika!$F$117,Deník!$W458,""),"")</f>
        <v/>
      </c>
      <c r="GT458" s="233" t="str">
        <f>IF(Deník!$W458&lt;0,IF(Deník!$AC458=Statistika!$F$118,Deník!$W458,""),"")</f>
        <v/>
      </c>
      <c r="GU458" s="233" t="str">
        <f>IF(Deník!$W458&lt;0,IF(Deník!$AC458=Statistika!$F$119,Deník!$W458,""),"")</f>
        <v/>
      </c>
      <c r="GV458" s="233" t="str">
        <f>IF(Deník!$W458&lt;0,IF(Deník!$AC458=Statistika!$F$120,Deník!$W458,""),"")</f>
        <v/>
      </c>
      <c r="GW458" s="233" t="str">
        <f>IF(Deník!$W458&lt;0,IF(Deník!$AC458=Statistika!$F$121,Deník!$W458,""),"")</f>
        <v/>
      </c>
      <c r="GX458" s="233" t="str">
        <f>IF(Deník!$W458&lt;0,IF(Deník!$AC458=Statistika!$F$122,Deník!$W458,""),"")</f>
        <v/>
      </c>
      <c r="GY458" s="233" t="str">
        <f>IF(Deník!$W458&lt;0,IF(Deník!$AC458=Statistika!$F$123,Deník!$W458,""),"")</f>
        <v/>
      </c>
      <c r="GZ458" s="233" t="str">
        <f>IF(Deník!$W458&lt;0,IF(Deník!$AC458=Statistika!$F$124,Deník!$W458,""),"")</f>
        <v/>
      </c>
      <c r="HA458" s="233" t="str">
        <f>IF(Deník!$W458&lt;0,IF(Deník!$AC458=Statistika!$F$125,Deník!$W458,""),"")</f>
        <v/>
      </c>
      <c r="HC458" s="233" t="str">
        <f>IF(Deník!$W458&lt;0,IF(Deník!$AD458=Statistika!$F$133,Deník!$W458,""),"")</f>
        <v/>
      </c>
      <c r="HD458" s="233" t="str">
        <f>IF(Deník!$W458&lt;0,IF(Deník!$AD458=Statistika!$F$134,Deník!$W458,""),"")</f>
        <v/>
      </c>
      <c r="HE458" s="233" t="str">
        <f>IF(Deník!$W458&lt;0,IF(Deník!$AD458=Statistika!$F$135,Deník!$W458,""),"")</f>
        <v/>
      </c>
      <c r="HF458" s="233" t="str">
        <f>IF(Deník!$W458&lt;0,IF(Deník!$AD458=Statistika!$F$136,Deník!$W458,""),"")</f>
        <v/>
      </c>
      <c r="HG458" s="233" t="str">
        <f>IF(Deník!$W458&lt;0,IF(Deník!$AD458=Statistika!$F$137,Deník!$W458,""),"")</f>
        <v/>
      </c>
      <c r="ID458" s="8">
        <f>Tabulka4[[#This Row],[Sloupec3]]</f>
        <v>0</v>
      </c>
      <c r="IE458" s="17" t="str">
        <f>IF(AND([1]Deník!$C458&gt;='[1]Měsíční shrnutí'!$D$1,[1]Deník!$C458&lt;='[1]Měsíční shrnutí'!$F$1),[1]Deník!$X458,"")</f>
        <v/>
      </c>
    </row>
    <row r="459" spans="1:239">
      <c r="A459" s="8">
        <f>Deník!C460</f>
        <v>0</v>
      </c>
      <c r="B459" s="50" t="str">
        <f>Deník!R460</f>
        <v/>
      </c>
      <c r="C459" s="102" t="str">
        <f>IF(AND(Deník!R460&gt;1,Deník!R460&lt;&gt;""),1,"")</f>
        <v/>
      </c>
      <c r="D459" s="102" t="str">
        <f>IF(AND(Deník!R460&lt;=0,Deník!R460&lt;&gt;""),1,"")</f>
        <v/>
      </c>
      <c r="E459" s="103" t="str">
        <f>IF(AND(Deník!R460&gt;=0,Deník!R460&lt;=1),1,"")</f>
        <v/>
      </c>
      <c r="F459" s="79" t="str">
        <f>IF(Deník!R460&lt;&gt;"",Deník!R460+F458,"")</f>
        <v/>
      </c>
      <c r="G459" s="85"/>
      <c r="H459" s="54" t="str">
        <f>IF(MONTH(Deník!$C459)=H$2,IF(AND(Deník!$R459&gt;=0,Deník!$R459&lt;=1),"BE",Deník!$R459),"")</f>
        <v/>
      </c>
      <c r="I459" s="11" t="str">
        <f>IF(MONTH(Deník!$C459)=I$2,IF(AND(Deník!$R459&gt;=0,Deník!$R459&lt;=1),"BE",Deník!$R459),"")</f>
        <v/>
      </c>
      <c r="J459" s="11" t="str">
        <f>IF(MONTH(Deník!$C459)=J$2,IF(AND(Deník!$R459&gt;=0,Deník!$R459&lt;=1),"BE",Deník!$R459),"")</f>
        <v/>
      </c>
      <c r="K459" s="11" t="str">
        <f>IF(MONTH(Deník!$C459)=K$2,IF(AND(Deník!$R459&gt;=0,Deník!$R459&lt;=1),"BE",Deník!$R459),"")</f>
        <v/>
      </c>
      <c r="L459" s="11" t="str">
        <f>IF(MONTH(Deník!$C459)=L$2,IF(AND(Deník!$R459&gt;=0,Deník!$R459&lt;=1),"BE",Deník!$R459),"")</f>
        <v/>
      </c>
      <c r="M459" s="11" t="str">
        <f>IF(MONTH(Deník!$C459)=M$2,IF(AND(Deník!$R459&gt;=0,Deník!$R459&lt;=1),"BE",Deník!$R459),"")</f>
        <v/>
      </c>
      <c r="N459" s="11" t="str">
        <f>IF(MONTH(Deník!$C459)=N$2,IF(AND(Deník!$R459&gt;=0,Deník!$R459&lt;=1),"BE",Deník!$R459),"")</f>
        <v/>
      </c>
      <c r="O459" s="11" t="str">
        <f>IF(MONTH(Deník!$C459)=O$2,IF(AND(Deník!$R459&gt;=0,Deník!$R459&lt;=1),"BE",Deník!$R459),"")</f>
        <v/>
      </c>
      <c r="P459" s="11" t="str">
        <f>IF(MONTH(Deník!$C459)=P$2,IF(AND(Deník!$R459&gt;=0,Deník!$R459&lt;=1),"BE",Deník!$R459),"")</f>
        <v/>
      </c>
      <c r="Q459" s="11" t="str">
        <f>IF(MONTH(Deník!$C459)=Q$2,IF(AND(Deník!$R459&gt;=0,Deník!$R459&lt;=1),"BE",Deník!$R459),"")</f>
        <v/>
      </c>
      <c r="R459" s="11" t="str">
        <f>IF(MONTH(Deník!$C459)=R$2,IF(AND(Deník!$R459&gt;=0,Deník!$R459&lt;=1),"BE",Deník!$R459),"")</f>
        <v/>
      </c>
      <c r="S459" s="57" t="str">
        <f>IF(MONTH(Deník!$C459)=S$2,IF(AND(Deník!$R459&gt;=0,Deník!$R459&lt;=1),"BE",Deník!$R459),"")</f>
        <v/>
      </c>
      <c r="U459" s="12"/>
      <c r="V459" s="12"/>
      <c r="X459" s="600" t="str">
        <f>IF(Deník!$R459&lt;&gt;"",IF(Deník!$B459=Statistika!$F$63,IF(AND(Deník!$R459&gt;=0,Deník!$R459&lt;=1),"BE",Deník!$R459),""),"")</f>
        <v/>
      </c>
      <c r="Y459" s="13" t="str">
        <f>IF(Deník!$R459&lt;&gt;"",IF(Deník!$B459=Statistika!$F$64,IF(AND(Deník!$R459&gt;=0,Deník!$R459&lt;=1),"BE",Deník!$R459),""),"")</f>
        <v/>
      </c>
      <c r="Z459" s="13" t="str">
        <f>IF(Deník!$R459&lt;&gt;"",IF(Deník!$B459=Statistika!$F$65,IF(AND(Deník!$R459&gt;=0,Deník!$R459&lt;=1),"BE",Deník!$R459),""),"")</f>
        <v/>
      </c>
      <c r="AA459" s="13" t="str">
        <f>IF(Deník!$R459&lt;&gt;"",IF(Deník!$B459=Statistika!$F$66,IF(AND(Deník!$R459&gt;=0,Deník!$R459&lt;=1),"BE",Deník!$R459),""),"")</f>
        <v/>
      </c>
      <c r="AB459" s="13" t="str">
        <f>IF(Deník!$R459&lt;&gt;"",IF(Deník!$B459=Statistika!$F$67,IF(AND(Deník!$R459&gt;=0,Deník!$R459&lt;=1),"BE",Deník!$R459),""),"")</f>
        <v/>
      </c>
      <c r="AC459" s="13" t="str">
        <f>IF(Deník!$R459&lt;&gt;"",IF(Deník!$B459=Statistika!$F$68,IF(AND(Deník!$R459&gt;=0,Deník!$R459&lt;=1),"BE",Deník!$R459),""),"")</f>
        <v/>
      </c>
      <c r="AD459" s="13" t="str">
        <f>IF(Deník!$R459&lt;&gt;"",IF(Deník!$B459=Statistika!$F$69,IF(AND(Deník!$R459&gt;=0,Deník!$R459&lt;=1),"BE",Deník!$R459),""),"")</f>
        <v/>
      </c>
      <c r="AE459" s="601" t="str">
        <f>IF(Deník!$R459&lt;&gt;"",IF(Deník!$B459=Statistika!$F$70,IF(AND(Deník!$R459&gt;=0,Deník!$R459&lt;=1),"BE",Deník!$R459),""),"")</f>
        <v/>
      </c>
      <c r="AF459" s="90"/>
      <c r="AG459" s="63" t="str">
        <f>IF(Deník!$R459&lt;&gt;"",IF(Deník!$J459="L",IF(AND(Deník!$R459&gt;=0,Deník!$R459&lt;=1),"BE",Deník!$R459),""),"")</f>
        <v/>
      </c>
      <c r="AH459" s="13" t="str">
        <f>IF(Deník!$R459&lt;&gt;"",IF(Deník!$J459="S",IF(AND(Deník!$R459&gt;=0,Deník!$R459&lt;=1),"BE",Deník!$R459),""),"")</f>
        <v/>
      </c>
      <c r="AI459" s="95"/>
      <c r="AJ459" s="71" t="str">
        <f>IF(Deník!N460&lt;&gt;"",Deník!N460*-1,"")</f>
        <v/>
      </c>
      <c r="AK459" s="88"/>
      <c r="AL459" s="63" t="str">
        <f>IF(WEEKDAY(Deník!$C459,2)=1,IF(AND(Deník!$R459&gt;=0,Deník!$R459&lt;=1),"BE",Deník!$R459),"")</f>
        <v/>
      </c>
      <c r="AM459" s="13" t="str">
        <f>IF(WEEKDAY(Deník!$C459,2)=2,IF(AND(Deník!$R459&gt;=0,Deník!$R459&lt;=1),"BE",Deník!$R459),"")</f>
        <v/>
      </c>
      <c r="AN459" s="13" t="str">
        <f>IF(WEEKDAY(Deník!$C459,2)=3,IF(AND(Deník!$R459&gt;=0,Deník!$R459&lt;=1),"BE",Deník!$R459),"")</f>
        <v/>
      </c>
      <c r="AO459" s="13" t="str">
        <f>IF(WEEKDAY(Deník!$C459,2)=4,IF(AND(Deník!$R459&gt;=0,Deník!$R459&lt;=1),"BE",Deník!$R459),"")</f>
        <v/>
      </c>
      <c r="AP459" s="60" t="str">
        <f>IF(WEEKDAY(Deník!$C459,2)=5,IF(AND(Deník!$R459&gt;=0,Deník!$R459&lt;=1),"BE",Deník!$R459),"")</f>
        <v/>
      </c>
      <c r="AQ459" s="99"/>
      <c r="AR459" s="100">
        <f>Deník!D459</f>
        <v>0</v>
      </c>
      <c r="AS459" s="63" t="str">
        <f>IF(Deník!$D459&lt;&gt;"",IF(AND(Deník!$D459&gt;=AS$2,Deník!$D459&lt;=AS$3),IF(AND(Deník!$R459&gt;=0,Deník!$R459&lt;=1),"BE",Deník!$R459),""),"")</f>
        <v/>
      </c>
      <c r="AT459" s="63" t="str">
        <f>IF(Deník!$D459&lt;&gt;"",IF(AND(Deník!$D459&gt;=AT$2,Deník!$D459&lt;=AT$3),IF(AND(Deník!$R459&gt;=0,Deník!$R459&lt;=1),"BE",Deník!$R459),""),"")</f>
        <v/>
      </c>
      <c r="AU459" s="63" t="str">
        <f>IF(Deník!$D459&lt;&gt;"",IF(AND(Deník!$D459&gt;=AU$2,Deník!$D459&lt;=AU$3),IF(AND(Deník!$R459&gt;=0,Deník!$R459&lt;=1),"BE",Deník!$R459),""),"")</f>
        <v/>
      </c>
      <c r="AV459" s="63" t="str">
        <f>IF(Deník!$D459&lt;&gt;"",IF(AND(Deník!$D459&gt;=AV$2,Deník!$D459&lt;=AV$3),IF(AND(Deník!$R459&gt;=0,Deník!$R459&lt;=1),"BE",Deník!$R459),""),"")</f>
        <v/>
      </c>
      <c r="AW459" s="63" t="str">
        <f>IF(Deník!$D459&lt;&gt;"",IF(AND(Deník!$D459&gt;=AW$2,Deník!$D459&lt;=AW$3),IF(AND(Deník!$R459&gt;=0,Deník!$R459&lt;=1),"BE",Deník!$R459),""),"")</f>
        <v/>
      </c>
      <c r="AX459" s="63" t="str">
        <f>IF(Deník!$D459&lt;&gt;"",IF(AND(Deník!$D459&gt;=AX$2,Deník!$D459&lt;=AX$3),IF(AND(Deník!$R459&gt;=0,Deník!$R459&lt;=1),"BE",Deník!$R459),""),"")</f>
        <v/>
      </c>
      <c r="AY459" s="63" t="str">
        <f>IF(Deník!$D459&lt;&gt;"",IF(AND(Deník!$D459&gt;=AY$2,Deník!$D459&lt;=AY$3),IF(AND(Deník!$R459&gt;=0,Deník!$R459&lt;=1),"BE",Deník!$R459),""),"")</f>
        <v/>
      </c>
      <c r="AZ459" s="63" t="str">
        <f>IF(Deník!$D459&lt;&gt;"",IF(AND(Deník!$D459&gt;=AZ$2,Deník!$D459&lt;=AZ$3),IF(AND(Deník!$R459&gt;=0,Deník!$R459&lt;=1),"BE",Deník!$R459),""),"")</f>
        <v/>
      </c>
      <c r="BA459" s="63" t="str">
        <f>IF(Deník!$D459&lt;&gt;"",IF(AND(Deník!$D459&gt;=BA$2,Deník!$D459&lt;=BA$3),IF(AND(Deník!$R459&gt;=0,Deník!$R459&lt;=1),"BE",Deník!$R459),""),"")</f>
        <v/>
      </c>
      <c r="BB459" s="63" t="str">
        <f>IF(Deník!$D459&lt;&gt;"",IF(AND(Deník!$D459&gt;=BB$2,Deník!$D459&lt;=BB$3),IF(AND(Deník!$R459&gt;=0,Deník!$R459&lt;=1),"BE",Deník!$R459),""),"")</f>
        <v/>
      </c>
      <c r="BC459" s="71" t="str">
        <f>IF(Deník!$D459&lt;&gt;"",IF(AND(Deník!$D459&gt;=BC$2,Deník!$D459&lt;=BC$3),IF(AND(Deník!$R459&gt;=0,Deník!$R459&lt;=1),"BE",Deník!$R459),""),"")</f>
        <v/>
      </c>
      <c r="BD459" s="20" t="str">
        <f>IF(Deník!$J460="S",(Deník!$M460-Deník!$K460),IF(Deník!$J460="L",(Deník!$K460-Deník!$M460),""))</f>
        <v/>
      </c>
      <c r="BE459" s="20" t="str">
        <f>IF(Deník!$J460="S",(Deník!$K460-Deník!$O460),IF(Deník!$J460="L",(Deník!$O460-Deník!$K460),""))</f>
        <v/>
      </c>
      <c r="BF459" s="20" t="str">
        <f>IF(Deník!$J460="S",(Deník!$K460-Deník!$L460),IF(Deník!$J460="L",(Deník!$L460-Deník!$K460),""))</f>
        <v/>
      </c>
      <c r="BG459" s="20" t="str">
        <f>IF(Deník!$J460="S",(Deník!$K460-Deník!$S460),IF(Deník!$J460="L",(Deník!$S460-Deník!$K460),""))</f>
        <v/>
      </c>
      <c r="BH459" s="20" t="str">
        <f>IF(Deník!$J460="S",(Deník!$K460-Deník!$U460),IF(Deník!$J460="L",(Deník!$U460-Deník!$K460),""))</f>
        <v/>
      </c>
      <c r="BI459" s="20" t="str">
        <f>IF(Deník!$R459&gt;1,Deník!$R459,"")</f>
        <v/>
      </c>
      <c r="BJ459" s="20" t="str">
        <f>IF(Deník!$R459&lt;0,Deník!$R459,"")</f>
        <v/>
      </c>
      <c r="BK459" s="17"/>
      <c r="BM459" s="233" t="str">
        <f>IF(Deník!$R459&lt;&gt;"",IF(Deník!$Y459=Statistika!$F$78,IF(AND(Deník!$R459&gt;=0,Deník!$R459&lt;=1),"BE",Deník!$R459),""),"")</f>
        <v/>
      </c>
      <c r="BN459" s="233" t="str">
        <f>IF(Deník!$R459&lt;&gt;"",IF(Deník!$Y459=Statistika!$F$79,IF(AND(Deník!$R459&gt;=0,Deník!$R459&lt;=1),"BE",Deník!$R459),""),"")</f>
        <v/>
      </c>
      <c r="BO459" s="233" t="str">
        <f>IF(Deník!$R459&lt;&gt;"",IF(Deník!$Y459=Statistika!$F$80,IF(AND(Deník!$R459&gt;=0,Deník!$R459&lt;=1),"BE",Deník!$R459),""),"")</f>
        <v/>
      </c>
      <c r="BP459" s="233" t="str">
        <f>IF(Deník!$R459&lt;&gt;"",IF(Deník!$Y459=Statistika!$F$81,IF(AND(Deník!$R459&gt;=0,Deník!$R459&lt;=1),"BE",Deník!$R459),""),"")</f>
        <v/>
      </c>
      <c r="BQ459" s="233" t="str">
        <f>IF(Deník!$R459&lt;&gt;"",IF(Deník!$Y459=Statistika!$F$82,IF(AND(Deník!$R459&gt;=0,Deník!$R459&lt;=1),"BE",Deník!$R459),""),"")</f>
        <v/>
      </c>
      <c r="BR459" s="233" t="str">
        <f>IF(Deník!$R459&lt;&gt;"",IF(Deník!$Y459=Statistika!$F$83,IF(AND(Deník!$R459&gt;=0,Deník!$R459&lt;=1),"BE",Deník!$R459),""),"")</f>
        <v/>
      </c>
      <c r="BS459" s="233" t="str">
        <f>IF(Deník!$R459&lt;&gt;"",IF(Deník!$Y459=Statistika!$F$84,IF(AND(Deník!$R459&gt;=0,Deník!$R459&lt;=1),"BE",Deník!$R459),""),"")</f>
        <v/>
      </c>
      <c r="BT459" s="233" t="str">
        <f>IF(Deník!$R459&lt;&gt;"",IF(Deník!$Y459=Statistika!$F$85,IF(AND(Deník!$R459&gt;=0,Deník!$R459&lt;=1),"BE",Deník!$R459),""),"")</f>
        <v/>
      </c>
      <c r="BU459" s="233" t="str">
        <f>IF(Deník!$R459&lt;&gt;"",IF(Deník!$Y459=Statistika!$F$86,IF(AND(Deník!$R459&gt;=0,Deník!$R459&lt;=1),"BE",Deník!$R459),""),"")</f>
        <v/>
      </c>
      <c r="BV459" s="233" t="str">
        <f>IF(Deník!$R459&lt;&gt;"",IF(Deník!$Y459=Statistika!$F$87,IF(AND(Deník!$R459&gt;=0,Deník!$R459&lt;=1),"BE",Deník!$R459),""),"")</f>
        <v/>
      </c>
      <c r="BW459" s="233" t="str">
        <f>IF(Deník!$R459&lt;&gt;"",IF(Deník!$Y459=Statistika!$F$88,IF(AND(Deník!$R459&gt;=0,Deník!$R459&lt;=1),"BE",Deník!$R459),""),"")</f>
        <v/>
      </c>
      <c r="BX459" s="233" t="str">
        <f>IF(Deník!$R459&lt;&gt;"",IF(Deník!$Y459=Statistika!$F$89,IF(AND(Deník!$R459&gt;=0,Deník!$R459&lt;=1),"BE",Deník!$R459),""),"")</f>
        <v/>
      </c>
      <c r="BY459" s="233" t="str">
        <f>IF(Deník!$R459&lt;&gt;"",IF(Deník!$Y459=Statistika!$F$90,IF(AND(Deník!$R459&gt;=0,Deník!$R459&lt;=1),"BE",Deník!$R459),""),"")</f>
        <v/>
      </c>
      <c r="BZ459" s="233" t="str">
        <f>IF(Deník!$R459&lt;&gt;"",IF(Deník!$Y459=Statistika!$F$91,IF(AND(Deník!$R459&gt;=0,Deník!$R459&lt;=1),"BE",Deník!$R459),""),"")</f>
        <v/>
      </c>
      <c r="CA459" s="233"/>
      <c r="CB459" s="233" t="str">
        <f>IF(Deník!$R459&lt;&gt;"",IF(Deník!$AB459="SL",IF(AND(Deník!$R459&gt;=0,Deník!$R459&lt;=1),"BE",Deník!$R459),""),"")</f>
        <v/>
      </c>
      <c r="CC459" s="233" t="str">
        <f>IF(Deník!$R459&lt;&gt;"",IF(Deník!$AB459="BE10",IF(AND(Deník!$R459&gt;=0,Deník!$R459&lt;=1),"BE",Deník!$R459),""),"")</f>
        <v/>
      </c>
      <c r="CD459" s="233" t="str">
        <f>IF(Deník!$R459&lt;&gt;"",IF(Deník!$AB459="BE15",IF(AND(Deník!$R459&gt;=0,Deník!$R459&lt;=1),"BE",Deník!$R459),""),"")</f>
        <v/>
      </c>
      <c r="CE459" s="233" t="str">
        <f>IF(Deník!$R459&lt;&gt;"",IF(Deník!$AB459="BE20",IF(AND(Deník!$R459&gt;=0,Deník!$R459&lt;=1),"BE",Deník!$R459),""),"")</f>
        <v/>
      </c>
      <c r="CF459" s="233" t="str">
        <f>IF(Deník!$R459&lt;&gt;"",IF(Deník!$AB459="TP1",IF(AND(Deník!$R459&gt;=0,Deník!$R459&lt;=1),"BE",Deník!$R459),""),"")</f>
        <v/>
      </c>
      <c r="CG459" s="233" t="str">
        <f>IF(Deník!$R459&lt;&gt;"",IF(Deník!$AB459="TP2",IF(AND(Deník!$R459&gt;=0,Deník!$R459&lt;=1),"BE",Deník!$R459),""),"")</f>
        <v/>
      </c>
      <c r="CH459" s="233" t="str">
        <f>IF(Deník!$R459&lt;&gt;"",IF(Deník!$AB459="TP3",IF(AND(Deník!$R459&gt;=0,Deník!$R459&lt;=1),"BE",Deník!$R459),""),"")</f>
        <v/>
      </c>
      <c r="CI459" s="233" t="str">
        <f>IF(Deník!$R459&lt;&gt;"",IF(Deník!$AB459="Trailing SL",IF(AND(Deník!$R459&gt;=0,Deník!$R459&lt;=1),"BE",Deník!$R459),""),"")</f>
        <v/>
      </c>
      <c r="CJ459" s="233" t="str">
        <f>IF(Deník!$R459&lt;&gt;"",IF(Deník!$AB459="Manual",IF(AND(Deník!$R459&gt;=0,Deník!$R459&lt;=1),"BE",Deník!$R459),""),"")</f>
        <v/>
      </c>
      <c r="CK459" s="233"/>
      <c r="CL459" s="233" t="str">
        <f>IF(Deník!$R459&lt;0,IF(Deník!$AC459=Statistika!$F$117,Deník!$R459,""),"")</f>
        <v/>
      </c>
      <c r="CM459" s="233" t="str">
        <f>IF(Deník!$R459&lt;0,IF(Deník!$AC459=Statistika!$F$118,Deník!$R459,""),"")</f>
        <v/>
      </c>
      <c r="CN459" s="233" t="str">
        <f>IF(Deník!$R459&lt;0,IF(Deník!$AC459=Statistika!$F$119,Deník!$R459,""),"")</f>
        <v/>
      </c>
      <c r="CO459" s="233" t="str">
        <f>IF(Deník!$R459&lt;0,IF(Deník!$AC459=Statistika!$F$120,Deník!$R459,""),"")</f>
        <v/>
      </c>
      <c r="CP459" s="233" t="str">
        <f>IF(Deník!$R459&lt;0,IF(Deník!$AC459=Statistika!$F$121,Deník!$R459,""),"")</f>
        <v/>
      </c>
      <c r="CQ459" s="233" t="str">
        <f>IF(Deník!$R459&lt;0,IF(Deník!$AC459=Statistika!$F$122,Deník!$R459,""),"")</f>
        <v/>
      </c>
      <c r="CR459" s="233" t="str">
        <f>IF(Deník!$R459&lt;0,IF(Deník!$AC459=Statistika!$F$123,Deník!$R459,""),"")</f>
        <v/>
      </c>
      <c r="CS459" s="233" t="str">
        <f>IF(Deník!$R459&lt;0,IF(Deník!$AC459=Statistika!$F$124,Deník!$R459,""),"")</f>
        <v/>
      </c>
      <c r="CT459" s="233" t="str">
        <f>IF(Deník!$R459&lt;0,IF(Deník!$AC459=Statistika!$F$125,Deník!$R459,""),"")</f>
        <v/>
      </c>
      <c r="CU459" s="233"/>
      <c r="CV459" s="233" t="str">
        <f>IF(Deník!$R459&lt;0,IF(Deník!$AD459=$CV$2,Deník!$R459,""),"")</f>
        <v/>
      </c>
      <c r="CW459" s="233" t="str">
        <f>IF(Deník!$R459&lt;0,IF(Deník!$AD459=$CW$2,Deník!$R459,""),"")</f>
        <v/>
      </c>
      <c r="CX459" s="233" t="str">
        <f>IF(Deník!$R459&lt;0,IF(Deník!$AD459=$CX$2,Deník!$R459,""),"")</f>
        <v/>
      </c>
      <c r="CY459" s="233" t="str">
        <f>IF(Deník!$R459&lt;0,IF(Deník!$AD459=$CY$2,Deník!$R459,""),"")</f>
        <v/>
      </c>
      <c r="CZ459" s="233" t="str">
        <f>IF(Deník!$R459&lt;0,IF(Deník!$AD459=$CZ$2,Deník!$R459,""),"")</f>
        <v/>
      </c>
      <c r="DL459" s="221">
        <f t="shared" si="20"/>
        <v>93847.029999999984</v>
      </c>
      <c r="DM459" s="220">
        <f t="shared" si="19"/>
        <v>-6.1529700000000132E-2</v>
      </c>
      <c r="DO459" s="50">
        <f>Deník!W460</f>
        <v>0</v>
      </c>
      <c r="DP459" s="102" t="str">
        <f>IF(AND(Deník!W460&gt;0),1,"")</f>
        <v/>
      </c>
      <c r="DQ459" s="102">
        <f>IF(AND(Deník!W460&lt;=0),1,"")</f>
        <v>1</v>
      </c>
      <c r="DR459" s="227"/>
      <c r="DS459" s="228"/>
      <c r="DT459" s="85"/>
      <c r="DU459" s="54">
        <f>IF(MONTH(Deník!$C459)=DU$2,Deník!$W459,"")</f>
        <v>0</v>
      </c>
      <c r="DV459" s="222" t="str">
        <f>IF(MONTH(Deník!$C459)=DV$2,Deník!$W459,"")</f>
        <v/>
      </c>
      <c r="DW459" s="222" t="str">
        <f>IF(MONTH(Deník!$C459)=DW$2,Deník!$W459,"")</f>
        <v/>
      </c>
      <c r="DX459" s="222" t="str">
        <f>IF(MONTH(Deník!$C459)=DX$2,Deník!$W459,"")</f>
        <v/>
      </c>
      <c r="DY459" s="222" t="str">
        <f>IF(MONTH(Deník!$C459)=DY$2,Deník!$W459,"")</f>
        <v/>
      </c>
      <c r="DZ459" s="222" t="str">
        <f>IF(MONTH(Deník!$C459)=DZ$2,Deník!$W459,"")</f>
        <v/>
      </c>
      <c r="EA459" s="222" t="str">
        <f>IF(MONTH(Deník!$C459)=EA$2,Deník!$W459,"")</f>
        <v/>
      </c>
      <c r="EB459" s="222" t="str">
        <f>IF(MONTH(Deník!$C459)=EB$2,Deník!$W459,"")</f>
        <v/>
      </c>
      <c r="EC459" s="222" t="str">
        <f>IF(MONTH(Deník!$C459)=EC$2,Deník!$W459,"")</f>
        <v/>
      </c>
      <c r="ED459" s="222" t="str">
        <f>IF(MONTH(Deník!$C459)=ED$2,Deník!$W459,"")</f>
        <v/>
      </c>
      <c r="EE459" s="222" t="str">
        <f>IF(MONTH(Deník!$C459)=EE$2,Deník!$W459,"")</f>
        <v/>
      </c>
      <c r="EF459" s="222" t="str">
        <f>IF(MONTH(Deník!$C459)=EF$2,Deník!$W459,"")</f>
        <v/>
      </c>
      <c r="EI459" s="600" t="str">
        <f>IF(Deník!$W459&lt;&gt;"",IF(Deník!$B459=Statistika!$F$63,Deník!$W459,""),"")</f>
        <v/>
      </c>
      <c r="EJ459" s="13" t="str">
        <f>IF(Deník!$W459&lt;&gt;"",IF(Deník!$B459=Statistika!$F$64,Deník!$W459,""),"")</f>
        <v/>
      </c>
      <c r="EK459" s="13" t="str">
        <f>IF(Deník!$W459&lt;&gt;"",IF(Deník!$B459=Statistika!$F$65,Deník!$W459,""),"")</f>
        <v/>
      </c>
      <c r="EL459" s="13" t="str">
        <f>IF(Deník!$W459&lt;&gt;"",IF(Deník!$B459=Statistika!$F$66,Deník!$W459,""),"")</f>
        <v/>
      </c>
      <c r="EM459" s="13" t="str">
        <f>IF(Deník!$W459&lt;&gt;"",IF(Deník!$B459=Statistika!$F$67,Deník!$W459,""),"")</f>
        <v/>
      </c>
      <c r="EN459" s="13" t="str">
        <f>IF(Deník!$W459&lt;&gt;"",IF(Deník!$B459=Statistika!$F$68,Deník!$W459,""),"")</f>
        <v/>
      </c>
      <c r="EO459" s="13" t="str">
        <f>IF(Deník!$W459&lt;&gt;"",IF(Deník!$B459=Statistika!$F$69,Deník!$W459,""),"")</f>
        <v/>
      </c>
      <c r="EP459" s="601" t="str">
        <f>IF(Deník!$W459&lt;&gt;"",IF(Deník!$B459=Statistika!$F$70,Deník!$W459,""),"")</f>
        <v/>
      </c>
      <c r="EQ459" s="90"/>
      <c r="ER459" s="63" t="str">
        <f>IF(Deník!$W459&lt;&gt;"",IF(Deník!$J459="L",Deník!$W459,""),"")</f>
        <v/>
      </c>
      <c r="ES459" s="13" t="str">
        <f>IF(Deník!$W459&lt;&gt;"",IF(Deník!$J459="S",Deník!$W459,""),"")</f>
        <v/>
      </c>
      <c r="ET459" s="95"/>
      <c r="EU459" s="88"/>
      <c r="EV459" s="63" t="str">
        <f>IF(WEEKDAY(Deník!$C459,2)=1,Deník!$W459,"")</f>
        <v/>
      </c>
      <c r="EW459" s="13" t="str">
        <f>IF(WEEKDAY(Deník!$C459,2)=2,Deník!$W459,"")</f>
        <v/>
      </c>
      <c r="EX459" s="13" t="str">
        <f>IF(WEEKDAY(Deník!$C459,2)=3,Deník!$W459,"")</f>
        <v/>
      </c>
      <c r="EY459" s="13" t="str">
        <f>IF(WEEKDAY(Deník!$C459,2)=4,Deník!$W459,"")</f>
        <v/>
      </c>
      <c r="EZ459" s="60" t="str">
        <f>IF(WEEKDAY(Deník!$C459,2)=5,Deník!$W459,"")</f>
        <v/>
      </c>
      <c r="FA459" s="99"/>
      <c r="FB459" s="100">
        <f>Deník!D459</f>
        <v>0</v>
      </c>
      <c r="FC459" s="63">
        <f>IF($FB459&lt;&gt;"",IF(AND($FB459&gt;=FC$2,$FB459&lt;=FC$3),Deník!$W459,""))</f>
        <v>0</v>
      </c>
      <c r="FD459" s="63" t="str">
        <f>IF($FB459&lt;&gt;"",IF(AND($FB459&gt;=FD$2,$FB459&lt;=FD$3),Deník!$W459,""))</f>
        <v/>
      </c>
      <c r="FE459" s="63" t="str">
        <f>IF($FB459&lt;&gt;"",IF(AND($FB459&gt;=FE$2,$FB459&lt;=FE$3),Deník!$W459,""))</f>
        <v/>
      </c>
      <c r="FF459" s="63" t="str">
        <f>IF($FB459&lt;&gt;"",IF(AND($FB459&gt;=FF$2,$FB459&lt;=FF$3),Deník!$W459,""))</f>
        <v/>
      </c>
      <c r="FG459" s="63" t="str">
        <f>IF($FB459&lt;&gt;"",IF(AND($FB459&gt;=FG$2,$FB459&lt;=FG$3),Deník!$W459,""))</f>
        <v/>
      </c>
      <c r="FH459" s="63" t="str">
        <f>IF($FB459&lt;&gt;"",IF(AND($FB459&gt;=FH$2,$FB459&lt;=FH$3),Deník!$W459,""))</f>
        <v/>
      </c>
      <c r="FI459" s="63" t="str">
        <f>IF($FB459&lt;&gt;"",IF(AND($FB459&gt;=FI$2,$FB459&lt;=FI$3),Deník!$W459,""))</f>
        <v/>
      </c>
      <c r="FJ459" s="63" t="str">
        <f>IF($FB459&lt;&gt;"",IF(AND($FB459&gt;=FJ$2,$FB459&lt;=FJ$3),Deník!$W459,""))</f>
        <v/>
      </c>
      <c r="FK459" s="63" t="str">
        <f>IF($FB459&lt;&gt;"",IF(AND($FB459&gt;=FK$2,$FB459&lt;=FK$3),Deník!$W459,""))</f>
        <v/>
      </c>
      <c r="FL459" s="63" t="str">
        <f>IF($FB459&lt;&gt;"",IF(AND($FB459&gt;=FL$2,$FB459&lt;=FL$3),Deník!$W459,""))</f>
        <v/>
      </c>
      <c r="FM459" s="63" t="str">
        <f>IF($FB459&lt;&gt;"",IF(AND($FB459&gt;=FM$2,$FB459&lt;=FM$3),Deník!$W459,""))</f>
        <v/>
      </c>
      <c r="FN459" s="13"/>
      <c r="FO459" s="20" t="str">
        <f>IF(Deník!$W459&gt;1,Deník!$W459,"")</f>
        <v/>
      </c>
      <c r="FP459" s="20" t="str">
        <f>IF(Deník!$W459&lt;0,Deník!$W459,"")</f>
        <v/>
      </c>
      <c r="FQ459" s="17"/>
      <c r="FS459" s="233"/>
      <c r="FT459" s="233" t="str">
        <f>IF(Deník!$W459&lt;&gt;"",IF(Deník!$Y459=Statistika!$F$78,Deník!$W459,""),"")</f>
        <v/>
      </c>
      <c r="FU459" s="233" t="str">
        <f>IF(Deník!$W459&lt;&gt;"",IF(Deník!$Y459=Statistika!$F$79,Deník!$W459,""),"")</f>
        <v/>
      </c>
      <c r="FV459" s="233" t="str">
        <f>IF(Deník!$W459&lt;&gt;"",IF(Deník!$Y459=Statistika!$F$80,Deník!$W459,""),"")</f>
        <v/>
      </c>
      <c r="FW459" s="233" t="str">
        <f>IF(Deník!$W459&lt;&gt;"",IF(Deník!$Y459=Statistika!$F$81,Deník!$W459,""),"")</f>
        <v/>
      </c>
      <c r="FX459" s="233" t="str">
        <f>IF(Deník!$W459&lt;&gt;"",IF(Deník!$Y459=Statistika!$F$82,Deník!$W459,""),"")</f>
        <v/>
      </c>
      <c r="FY459" s="233" t="str">
        <f>IF(Deník!$W459&lt;&gt;"",IF(Deník!$Y459=Statistika!$F$83,Deník!$W459,""),"")</f>
        <v/>
      </c>
      <c r="FZ459" s="233" t="str">
        <f>IF(Deník!$W459&lt;&gt;"",IF(Deník!$Y459=Statistika!$F$84,Deník!$W459,""),"")</f>
        <v/>
      </c>
      <c r="GA459" s="233" t="str">
        <f>IF(Deník!$W459&lt;&gt;"",IF(Deník!$Y459=Statistika!$F$85,Deník!$W459,""),"")</f>
        <v/>
      </c>
      <c r="GB459" s="233" t="str">
        <f>IF(Deník!$W459&lt;&gt;"",IF(Deník!$Y459=Statistika!$F$86,Deník!$W459,""),"")</f>
        <v/>
      </c>
      <c r="GC459" s="233" t="str">
        <f>IF(Deník!$W459&lt;&gt;"",IF(Deník!$Y459=Statistika!$F$87,Deník!$W459,""),"")</f>
        <v/>
      </c>
      <c r="GD459" s="233" t="str">
        <f>IF(Deník!$W459&lt;&gt;"",IF(Deník!$Y459=Statistika!$F$88,Deník!$W459,""),"")</f>
        <v/>
      </c>
      <c r="GE459" s="233" t="str">
        <f>IF(Deník!$W459&lt;&gt;"",IF(Deník!$Y459=Statistika!$F$89,Deník!$W459,""),"")</f>
        <v/>
      </c>
      <c r="GF459" s="233" t="str">
        <f>IF(Deník!$W459&lt;&gt;"",IF(Deník!$Y459=Statistika!$F$90,Deník!$W459,""),"")</f>
        <v/>
      </c>
      <c r="GG459" s="233" t="str">
        <f>IF(Deník!$W459&lt;&gt;"",IF(Deník!$Y459=Statistika!$F$91,Deník!$W459,""),"")</f>
        <v/>
      </c>
      <c r="GH459" s="233"/>
      <c r="GI459" s="233" t="str">
        <f>IF(Deník!$W459&lt;&gt;"",IF(Deník!$AB459=Statistika!$L$100,Deník!$W459,""),"")</f>
        <v/>
      </c>
      <c r="GJ459" s="233" t="str">
        <f>IF(Deník!$W459&lt;&gt;"",IF(Deník!$AB459=Statistika!$L$101,Deník!$W459,""),"")</f>
        <v/>
      </c>
      <c r="GK459" s="233" t="str">
        <f>IF(Deník!$W459&lt;&gt;"",IF(Deník!$AB459=Statistika!$L$102,Deník!$W459,""),"")</f>
        <v/>
      </c>
      <c r="GL459" s="233" t="str">
        <f>IF(Deník!$W459&lt;&gt;"",IF(Deník!$AB459=Statistika!$L$103,Deník!$W459,""),"")</f>
        <v/>
      </c>
      <c r="GM459" s="233" t="str">
        <f>IF(Deník!$W459&lt;&gt;"",IF(Deník!$AB459=Statistika!$L$104,Deník!$W459,""),"")</f>
        <v/>
      </c>
      <c r="GN459" s="233" t="str">
        <f>IF(Deník!$W459&lt;&gt;"",IF(Deník!$AB459=Statistika!$L$105,Deník!$W459,""),"")</f>
        <v/>
      </c>
      <c r="GO459" s="233" t="str">
        <f>IF(Deník!$W459&lt;&gt;"",IF(Deník!$AB459=Statistika!$L$106,Deník!$W459,""),"")</f>
        <v/>
      </c>
      <c r="GP459" s="233" t="str">
        <f>IF(Deník!$W459&lt;&gt;"",IF(Deník!$AB459=Statistika!$L$107,Deník!$W459,""),"")</f>
        <v/>
      </c>
      <c r="GQ459" s="233" t="str">
        <f>IF(Deník!$W459&lt;&gt;"",IF(Deník!$AB459=Statistika!$L$108,Deník!$W459,""),"")</f>
        <v/>
      </c>
      <c r="GS459" s="233" t="str">
        <f>IF(Deník!$W459&lt;0,IF(Deník!$AC459=Statistika!$F$117,Deník!$W459,""),"")</f>
        <v/>
      </c>
      <c r="GT459" s="233" t="str">
        <f>IF(Deník!$W459&lt;0,IF(Deník!$AC459=Statistika!$F$118,Deník!$W459,""),"")</f>
        <v/>
      </c>
      <c r="GU459" s="233" t="str">
        <f>IF(Deník!$W459&lt;0,IF(Deník!$AC459=Statistika!$F$119,Deník!$W459,""),"")</f>
        <v/>
      </c>
      <c r="GV459" s="233" t="str">
        <f>IF(Deník!$W459&lt;0,IF(Deník!$AC459=Statistika!$F$120,Deník!$W459,""),"")</f>
        <v/>
      </c>
      <c r="GW459" s="233" t="str">
        <f>IF(Deník!$W459&lt;0,IF(Deník!$AC459=Statistika!$F$121,Deník!$W459,""),"")</f>
        <v/>
      </c>
      <c r="GX459" s="233" t="str">
        <f>IF(Deník!$W459&lt;0,IF(Deník!$AC459=Statistika!$F$122,Deník!$W459,""),"")</f>
        <v/>
      </c>
      <c r="GY459" s="233" t="str">
        <f>IF(Deník!$W459&lt;0,IF(Deník!$AC459=Statistika!$F$123,Deník!$W459,""),"")</f>
        <v/>
      </c>
      <c r="GZ459" s="233" t="str">
        <f>IF(Deník!$W459&lt;0,IF(Deník!$AC459=Statistika!$F$124,Deník!$W459,""),"")</f>
        <v/>
      </c>
      <c r="HA459" s="233" t="str">
        <f>IF(Deník!$W459&lt;0,IF(Deník!$AC459=Statistika!$F$125,Deník!$W459,""),"")</f>
        <v/>
      </c>
      <c r="HC459" s="233" t="str">
        <f>IF(Deník!$W459&lt;0,IF(Deník!$AD459=Statistika!$F$133,Deník!$W459,""),"")</f>
        <v/>
      </c>
      <c r="HD459" s="233" t="str">
        <f>IF(Deník!$W459&lt;0,IF(Deník!$AD459=Statistika!$F$134,Deník!$W459,""),"")</f>
        <v/>
      </c>
      <c r="HE459" s="233" t="str">
        <f>IF(Deník!$W459&lt;0,IF(Deník!$AD459=Statistika!$F$135,Deník!$W459,""),"")</f>
        <v/>
      </c>
      <c r="HF459" s="233" t="str">
        <f>IF(Deník!$W459&lt;0,IF(Deník!$AD459=Statistika!$F$136,Deník!$W459,""),"")</f>
        <v/>
      </c>
      <c r="HG459" s="233" t="str">
        <f>IF(Deník!$W459&lt;0,IF(Deník!$AD459=Statistika!$F$137,Deník!$W459,""),"")</f>
        <v/>
      </c>
      <c r="ID459" s="8">
        <f>Tabulka4[[#This Row],[Sloupec3]]</f>
        <v>0</v>
      </c>
      <c r="IE459" s="17" t="str">
        <f>IF(AND([1]Deník!$C459&gt;='[1]Měsíční shrnutí'!$D$1,[1]Deník!$C459&lt;='[1]Měsíční shrnutí'!$F$1),[1]Deník!$X459,"")</f>
        <v/>
      </c>
    </row>
    <row r="460" spans="1:239">
      <c r="A460" s="8">
        <f>Deník!C461</f>
        <v>0</v>
      </c>
      <c r="B460" s="50" t="str">
        <f>Deník!R461</f>
        <v/>
      </c>
      <c r="C460" s="102" t="str">
        <f>IF(AND(Deník!R461&gt;1,Deník!R461&lt;&gt;""),1,"")</f>
        <v/>
      </c>
      <c r="D460" s="102" t="str">
        <f>IF(AND(Deník!R461&lt;=0,Deník!R461&lt;&gt;""),1,"")</f>
        <v/>
      </c>
      <c r="E460" s="103" t="str">
        <f>IF(AND(Deník!R461&gt;=0,Deník!R461&lt;=1),1,"")</f>
        <v/>
      </c>
      <c r="F460" s="79" t="str">
        <f>IF(Deník!R461&lt;&gt;"",Deník!R461+F459,"")</f>
        <v/>
      </c>
      <c r="G460" s="85"/>
      <c r="H460" s="54" t="str">
        <f>IF(MONTH(Deník!$C460)=H$2,IF(AND(Deník!$R460&gt;=0,Deník!$R460&lt;=1),"BE",Deník!$R460),"")</f>
        <v/>
      </c>
      <c r="I460" s="11" t="str">
        <f>IF(MONTH(Deník!$C460)=I$2,IF(AND(Deník!$R460&gt;=0,Deník!$R460&lt;=1),"BE",Deník!$R460),"")</f>
        <v/>
      </c>
      <c r="J460" s="11" t="str">
        <f>IF(MONTH(Deník!$C460)=J$2,IF(AND(Deník!$R460&gt;=0,Deník!$R460&lt;=1),"BE",Deník!$R460),"")</f>
        <v/>
      </c>
      <c r="K460" s="11" t="str">
        <f>IF(MONTH(Deník!$C460)=K$2,IF(AND(Deník!$R460&gt;=0,Deník!$R460&lt;=1),"BE",Deník!$R460),"")</f>
        <v/>
      </c>
      <c r="L460" s="11" t="str">
        <f>IF(MONTH(Deník!$C460)=L$2,IF(AND(Deník!$R460&gt;=0,Deník!$R460&lt;=1),"BE",Deník!$R460),"")</f>
        <v/>
      </c>
      <c r="M460" s="11" t="str">
        <f>IF(MONTH(Deník!$C460)=M$2,IF(AND(Deník!$R460&gt;=0,Deník!$R460&lt;=1),"BE",Deník!$R460),"")</f>
        <v/>
      </c>
      <c r="N460" s="11" t="str">
        <f>IF(MONTH(Deník!$C460)=N$2,IF(AND(Deník!$R460&gt;=0,Deník!$R460&lt;=1),"BE",Deník!$R460),"")</f>
        <v/>
      </c>
      <c r="O460" s="11" t="str">
        <f>IF(MONTH(Deník!$C460)=O$2,IF(AND(Deník!$R460&gt;=0,Deník!$R460&lt;=1),"BE",Deník!$R460),"")</f>
        <v/>
      </c>
      <c r="P460" s="11" t="str">
        <f>IF(MONTH(Deník!$C460)=P$2,IF(AND(Deník!$R460&gt;=0,Deník!$R460&lt;=1),"BE",Deník!$R460),"")</f>
        <v/>
      </c>
      <c r="Q460" s="11" t="str">
        <f>IF(MONTH(Deník!$C460)=Q$2,IF(AND(Deník!$R460&gt;=0,Deník!$R460&lt;=1),"BE",Deník!$R460),"")</f>
        <v/>
      </c>
      <c r="R460" s="11" t="str">
        <f>IF(MONTH(Deník!$C460)=R$2,IF(AND(Deník!$R460&gt;=0,Deník!$R460&lt;=1),"BE",Deník!$R460),"")</f>
        <v/>
      </c>
      <c r="S460" s="57" t="str">
        <f>IF(MONTH(Deník!$C460)=S$2,IF(AND(Deník!$R460&gt;=0,Deník!$R460&lt;=1),"BE",Deník!$R460),"")</f>
        <v/>
      </c>
      <c r="U460" s="12"/>
      <c r="V460" s="12"/>
      <c r="X460" s="600" t="str">
        <f>IF(Deník!$R460&lt;&gt;"",IF(Deník!$B460=Statistika!$F$63,IF(AND(Deník!$R460&gt;=0,Deník!$R460&lt;=1),"BE",Deník!$R460),""),"")</f>
        <v/>
      </c>
      <c r="Y460" s="13" t="str">
        <f>IF(Deník!$R460&lt;&gt;"",IF(Deník!$B460=Statistika!$F$64,IF(AND(Deník!$R460&gt;=0,Deník!$R460&lt;=1),"BE",Deník!$R460),""),"")</f>
        <v/>
      </c>
      <c r="Z460" s="13" t="str">
        <f>IF(Deník!$R460&lt;&gt;"",IF(Deník!$B460=Statistika!$F$65,IF(AND(Deník!$R460&gt;=0,Deník!$R460&lt;=1),"BE",Deník!$R460),""),"")</f>
        <v/>
      </c>
      <c r="AA460" s="13" t="str">
        <f>IF(Deník!$R460&lt;&gt;"",IF(Deník!$B460=Statistika!$F$66,IF(AND(Deník!$R460&gt;=0,Deník!$R460&lt;=1),"BE",Deník!$R460),""),"")</f>
        <v/>
      </c>
      <c r="AB460" s="13" t="str">
        <f>IF(Deník!$R460&lt;&gt;"",IF(Deník!$B460=Statistika!$F$67,IF(AND(Deník!$R460&gt;=0,Deník!$R460&lt;=1),"BE",Deník!$R460),""),"")</f>
        <v/>
      </c>
      <c r="AC460" s="13" t="str">
        <f>IF(Deník!$R460&lt;&gt;"",IF(Deník!$B460=Statistika!$F$68,IF(AND(Deník!$R460&gt;=0,Deník!$R460&lt;=1),"BE",Deník!$R460),""),"")</f>
        <v/>
      </c>
      <c r="AD460" s="13" t="str">
        <f>IF(Deník!$R460&lt;&gt;"",IF(Deník!$B460=Statistika!$F$69,IF(AND(Deník!$R460&gt;=0,Deník!$R460&lt;=1),"BE",Deník!$R460),""),"")</f>
        <v/>
      </c>
      <c r="AE460" s="601" t="str">
        <f>IF(Deník!$R460&lt;&gt;"",IF(Deník!$B460=Statistika!$F$70,IF(AND(Deník!$R460&gt;=0,Deník!$R460&lt;=1),"BE",Deník!$R460),""),"")</f>
        <v/>
      </c>
      <c r="AF460" s="90"/>
      <c r="AG460" s="63" t="str">
        <f>IF(Deník!$R460&lt;&gt;"",IF(Deník!$J460="L",IF(AND(Deník!$R460&gt;=0,Deník!$R460&lt;=1),"BE",Deník!$R460),""),"")</f>
        <v/>
      </c>
      <c r="AH460" s="13" t="str">
        <f>IF(Deník!$R460&lt;&gt;"",IF(Deník!$J460="S",IF(AND(Deník!$R460&gt;=0,Deník!$R460&lt;=1),"BE",Deník!$R460),""),"")</f>
        <v/>
      </c>
      <c r="AI460" s="95"/>
      <c r="AJ460" s="71" t="str">
        <f>IF(Deník!N461&lt;&gt;"",Deník!N461*-1,"")</f>
        <v/>
      </c>
      <c r="AK460" s="88"/>
      <c r="AL460" s="63" t="str">
        <f>IF(WEEKDAY(Deník!$C460,2)=1,IF(AND(Deník!$R460&gt;=0,Deník!$R460&lt;=1),"BE",Deník!$R460),"")</f>
        <v/>
      </c>
      <c r="AM460" s="13" t="str">
        <f>IF(WEEKDAY(Deník!$C460,2)=2,IF(AND(Deník!$R460&gt;=0,Deník!$R460&lt;=1),"BE",Deník!$R460),"")</f>
        <v/>
      </c>
      <c r="AN460" s="13" t="str">
        <f>IF(WEEKDAY(Deník!$C460,2)=3,IF(AND(Deník!$R460&gt;=0,Deník!$R460&lt;=1),"BE",Deník!$R460),"")</f>
        <v/>
      </c>
      <c r="AO460" s="13" t="str">
        <f>IF(WEEKDAY(Deník!$C460,2)=4,IF(AND(Deník!$R460&gt;=0,Deník!$R460&lt;=1),"BE",Deník!$R460),"")</f>
        <v/>
      </c>
      <c r="AP460" s="60" t="str">
        <f>IF(WEEKDAY(Deník!$C460,2)=5,IF(AND(Deník!$R460&gt;=0,Deník!$R460&lt;=1),"BE",Deník!$R460),"")</f>
        <v/>
      </c>
      <c r="AQ460" s="99"/>
      <c r="AR460" s="100">
        <f>Deník!D460</f>
        <v>0</v>
      </c>
      <c r="AS460" s="63" t="str">
        <f>IF(Deník!$D460&lt;&gt;"",IF(AND(Deník!$D460&gt;=AS$2,Deník!$D460&lt;=AS$3),IF(AND(Deník!$R460&gt;=0,Deník!$R460&lt;=1),"BE",Deník!$R460),""),"")</f>
        <v/>
      </c>
      <c r="AT460" s="63" t="str">
        <f>IF(Deník!$D460&lt;&gt;"",IF(AND(Deník!$D460&gt;=AT$2,Deník!$D460&lt;=AT$3),IF(AND(Deník!$R460&gt;=0,Deník!$R460&lt;=1),"BE",Deník!$R460),""),"")</f>
        <v/>
      </c>
      <c r="AU460" s="63" t="str">
        <f>IF(Deník!$D460&lt;&gt;"",IF(AND(Deník!$D460&gt;=AU$2,Deník!$D460&lt;=AU$3),IF(AND(Deník!$R460&gt;=0,Deník!$R460&lt;=1),"BE",Deník!$R460),""),"")</f>
        <v/>
      </c>
      <c r="AV460" s="63" t="str">
        <f>IF(Deník!$D460&lt;&gt;"",IF(AND(Deník!$D460&gt;=AV$2,Deník!$D460&lt;=AV$3),IF(AND(Deník!$R460&gt;=0,Deník!$R460&lt;=1),"BE",Deník!$R460),""),"")</f>
        <v/>
      </c>
      <c r="AW460" s="63" t="str">
        <f>IF(Deník!$D460&lt;&gt;"",IF(AND(Deník!$D460&gt;=AW$2,Deník!$D460&lt;=AW$3),IF(AND(Deník!$R460&gt;=0,Deník!$R460&lt;=1),"BE",Deník!$R460),""),"")</f>
        <v/>
      </c>
      <c r="AX460" s="63" t="str">
        <f>IF(Deník!$D460&lt;&gt;"",IF(AND(Deník!$D460&gt;=AX$2,Deník!$D460&lt;=AX$3),IF(AND(Deník!$R460&gt;=0,Deník!$R460&lt;=1),"BE",Deník!$R460),""),"")</f>
        <v/>
      </c>
      <c r="AY460" s="63" t="str">
        <f>IF(Deník!$D460&lt;&gt;"",IF(AND(Deník!$D460&gt;=AY$2,Deník!$D460&lt;=AY$3),IF(AND(Deník!$R460&gt;=0,Deník!$R460&lt;=1),"BE",Deník!$R460),""),"")</f>
        <v/>
      </c>
      <c r="AZ460" s="63" t="str">
        <f>IF(Deník!$D460&lt;&gt;"",IF(AND(Deník!$D460&gt;=AZ$2,Deník!$D460&lt;=AZ$3),IF(AND(Deník!$R460&gt;=0,Deník!$R460&lt;=1),"BE",Deník!$R460),""),"")</f>
        <v/>
      </c>
      <c r="BA460" s="63" t="str">
        <f>IF(Deník!$D460&lt;&gt;"",IF(AND(Deník!$D460&gt;=BA$2,Deník!$D460&lt;=BA$3),IF(AND(Deník!$R460&gt;=0,Deník!$R460&lt;=1),"BE",Deník!$R460),""),"")</f>
        <v/>
      </c>
      <c r="BB460" s="63" t="str">
        <f>IF(Deník!$D460&lt;&gt;"",IF(AND(Deník!$D460&gt;=BB$2,Deník!$D460&lt;=BB$3),IF(AND(Deník!$R460&gt;=0,Deník!$R460&lt;=1),"BE",Deník!$R460),""),"")</f>
        <v/>
      </c>
      <c r="BC460" s="71" t="str">
        <f>IF(Deník!$D460&lt;&gt;"",IF(AND(Deník!$D460&gt;=BC$2,Deník!$D460&lt;=BC$3),IF(AND(Deník!$R460&gt;=0,Deník!$R460&lt;=1),"BE",Deník!$R460),""),"")</f>
        <v/>
      </c>
      <c r="BD460" s="20" t="str">
        <f>IF(Deník!$J461="S",(Deník!$M461-Deník!$K461),IF(Deník!$J461="L",(Deník!$K461-Deník!$M461),""))</f>
        <v/>
      </c>
      <c r="BE460" s="20" t="str">
        <f>IF(Deník!$J461="S",(Deník!$K461-Deník!$O461),IF(Deník!$J461="L",(Deník!$O461-Deník!$K461),""))</f>
        <v/>
      </c>
      <c r="BF460" s="20" t="str">
        <f>IF(Deník!$J461="S",(Deník!$K461-Deník!$L461),IF(Deník!$J461="L",(Deník!$L461-Deník!$K461),""))</f>
        <v/>
      </c>
      <c r="BG460" s="20" t="str">
        <f>IF(Deník!$J461="S",(Deník!$K461-Deník!$S461),IF(Deník!$J461="L",(Deník!$S461-Deník!$K461),""))</f>
        <v/>
      </c>
      <c r="BH460" s="20" t="str">
        <f>IF(Deník!$J461="S",(Deník!$K461-Deník!$U461),IF(Deník!$J461="L",(Deník!$U461-Deník!$K461),""))</f>
        <v/>
      </c>
      <c r="BI460" s="20" t="str">
        <f>IF(Deník!$R460&gt;1,Deník!$R460,"")</f>
        <v/>
      </c>
      <c r="BJ460" s="20" t="str">
        <f>IF(Deník!$R460&lt;0,Deník!$R460,"")</f>
        <v/>
      </c>
      <c r="BK460" s="17"/>
      <c r="BM460" s="233" t="str">
        <f>IF(Deník!$R460&lt;&gt;"",IF(Deník!$Y460=Statistika!$F$78,IF(AND(Deník!$R460&gt;=0,Deník!$R460&lt;=1),"BE",Deník!$R460),""),"")</f>
        <v/>
      </c>
      <c r="BN460" s="233" t="str">
        <f>IF(Deník!$R460&lt;&gt;"",IF(Deník!$Y460=Statistika!$F$79,IF(AND(Deník!$R460&gt;=0,Deník!$R460&lt;=1),"BE",Deník!$R460),""),"")</f>
        <v/>
      </c>
      <c r="BO460" s="233" t="str">
        <f>IF(Deník!$R460&lt;&gt;"",IF(Deník!$Y460=Statistika!$F$80,IF(AND(Deník!$R460&gt;=0,Deník!$R460&lt;=1),"BE",Deník!$R460),""),"")</f>
        <v/>
      </c>
      <c r="BP460" s="233" t="str">
        <f>IF(Deník!$R460&lt;&gt;"",IF(Deník!$Y460=Statistika!$F$81,IF(AND(Deník!$R460&gt;=0,Deník!$R460&lt;=1),"BE",Deník!$R460),""),"")</f>
        <v/>
      </c>
      <c r="BQ460" s="233" t="str">
        <f>IF(Deník!$R460&lt;&gt;"",IF(Deník!$Y460=Statistika!$F$82,IF(AND(Deník!$R460&gt;=0,Deník!$R460&lt;=1),"BE",Deník!$R460),""),"")</f>
        <v/>
      </c>
      <c r="BR460" s="233" t="str">
        <f>IF(Deník!$R460&lt;&gt;"",IF(Deník!$Y460=Statistika!$F$83,IF(AND(Deník!$R460&gt;=0,Deník!$R460&lt;=1),"BE",Deník!$R460),""),"")</f>
        <v/>
      </c>
      <c r="BS460" s="233" t="str">
        <f>IF(Deník!$R460&lt;&gt;"",IF(Deník!$Y460=Statistika!$F$84,IF(AND(Deník!$R460&gt;=0,Deník!$R460&lt;=1),"BE",Deník!$R460),""),"")</f>
        <v/>
      </c>
      <c r="BT460" s="233" t="str">
        <f>IF(Deník!$R460&lt;&gt;"",IF(Deník!$Y460=Statistika!$F$85,IF(AND(Deník!$R460&gt;=0,Deník!$R460&lt;=1),"BE",Deník!$R460),""),"")</f>
        <v/>
      </c>
      <c r="BU460" s="233" t="str">
        <f>IF(Deník!$R460&lt;&gt;"",IF(Deník!$Y460=Statistika!$F$86,IF(AND(Deník!$R460&gt;=0,Deník!$R460&lt;=1),"BE",Deník!$R460),""),"")</f>
        <v/>
      </c>
      <c r="BV460" s="233" t="str">
        <f>IF(Deník!$R460&lt;&gt;"",IF(Deník!$Y460=Statistika!$F$87,IF(AND(Deník!$R460&gt;=0,Deník!$R460&lt;=1),"BE",Deník!$R460),""),"")</f>
        <v/>
      </c>
      <c r="BW460" s="233" t="str">
        <f>IF(Deník!$R460&lt;&gt;"",IF(Deník!$Y460=Statistika!$F$88,IF(AND(Deník!$R460&gt;=0,Deník!$R460&lt;=1),"BE",Deník!$R460),""),"")</f>
        <v/>
      </c>
      <c r="BX460" s="233" t="str">
        <f>IF(Deník!$R460&lt;&gt;"",IF(Deník!$Y460=Statistika!$F$89,IF(AND(Deník!$R460&gt;=0,Deník!$R460&lt;=1),"BE",Deník!$R460),""),"")</f>
        <v/>
      </c>
      <c r="BY460" s="233" t="str">
        <f>IF(Deník!$R460&lt;&gt;"",IF(Deník!$Y460=Statistika!$F$90,IF(AND(Deník!$R460&gt;=0,Deník!$R460&lt;=1),"BE",Deník!$R460),""),"")</f>
        <v/>
      </c>
      <c r="BZ460" s="233" t="str">
        <f>IF(Deník!$R460&lt;&gt;"",IF(Deník!$Y460=Statistika!$F$91,IF(AND(Deník!$R460&gt;=0,Deník!$R460&lt;=1),"BE",Deník!$R460),""),"")</f>
        <v/>
      </c>
      <c r="CA460" s="233"/>
      <c r="CB460" s="233" t="str">
        <f>IF(Deník!$R460&lt;&gt;"",IF(Deník!$AB460="SL",IF(AND(Deník!$R460&gt;=0,Deník!$R460&lt;=1),"BE",Deník!$R460),""),"")</f>
        <v/>
      </c>
      <c r="CC460" s="233" t="str">
        <f>IF(Deník!$R460&lt;&gt;"",IF(Deník!$AB460="BE10",IF(AND(Deník!$R460&gt;=0,Deník!$R460&lt;=1),"BE",Deník!$R460),""),"")</f>
        <v/>
      </c>
      <c r="CD460" s="233" t="str">
        <f>IF(Deník!$R460&lt;&gt;"",IF(Deník!$AB460="BE15",IF(AND(Deník!$R460&gt;=0,Deník!$R460&lt;=1),"BE",Deník!$R460),""),"")</f>
        <v/>
      </c>
      <c r="CE460" s="233" t="str">
        <f>IF(Deník!$R460&lt;&gt;"",IF(Deník!$AB460="BE20",IF(AND(Deník!$R460&gt;=0,Deník!$R460&lt;=1),"BE",Deník!$R460),""),"")</f>
        <v/>
      </c>
      <c r="CF460" s="233" t="str">
        <f>IF(Deník!$R460&lt;&gt;"",IF(Deník!$AB460="TP1",IF(AND(Deník!$R460&gt;=0,Deník!$R460&lt;=1),"BE",Deník!$R460),""),"")</f>
        <v/>
      </c>
      <c r="CG460" s="233" t="str">
        <f>IF(Deník!$R460&lt;&gt;"",IF(Deník!$AB460="TP2",IF(AND(Deník!$R460&gt;=0,Deník!$R460&lt;=1),"BE",Deník!$R460),""),"")</f>
        <v/>
      </c>
      <c r="CH460" s="233" t="str">
        <f>IF(Deník!$R460&lt;&gt;"",IF(Deník!$AB460="TP3",IF(AND(Deník!$R460&gt;=0,Deník!$R460&lt;=1),"BE",Deník!$R460),""),"")</f>
        <v/>
      </c>
      <c r="CI460" s="233" t="str">
        <f>IF(Deník!$R460&lt;&gt;"",IF(Deník!$AB460="Trailing SL",IF(AND(Deník!$R460&gt;=0,Deník!$R460&lt;=1),"BE",Deník!$R460),""),"")</f>
        <v/>
      </c>
      <c r="CJ460" s="233" t="str">
        <f>IF(Deník!$R460&lt;&gt;"",IF(Deník!$AB460="Manual",IF(AND(Deník!$R460&gt;=0,Deník!$R460&lt;=1),"BE",Deník!$R460),""),"")</f>
        <v/>
      </c>
      <c r="CK460" s="233"/>
      <c r="CL460" s="233" t="str">
        <f>IF(Deník!$R460&lt;0,IF(Deník!$AC460=Statistika!$F$117,Deník!$R460,""),"")</f>
        <v/>
      </c>
      <c r="CM460" s="233" t="str">
        <f>IF(Deník!$R460&lt;0,IF(Deník!$AC460=Statistika!$F$118,Deník!$R460,""),"")</f>
        <v/>
      </c>
      <c r="CN460" s="233" t="str">
        <f>IF(Deník!$R460&lt;0,IF(Deník!$AC460=Statistika!$F$119,Deník!$R460,""),"")</f>
        <v/>
      </c>
      <c r="CO460" s="233" t="str">
        <f>IF(Deník!$R460&lt;0,IF(Deník!$AC460=Statistika!$F$120,Deník!$R460,""),"")</f>
        <v/>
      </c>
      <c r="CP460" s="233" t="str">
        <f>IF(Deník!$R460&lt;0,IF(Deník!$AC460=Statistika!$F$121,Deník!$R460,""),"")</f>
        <v/>
      </c>
      <c r="CQ460" s="233" t="str">
        <f>IF(Deník!$R460&lt;0,IF(Deník!$AC460=Statistika!$F$122,Deník!$R460,""),"")</f>
        <v/>
      </c>
      <c r="CR460" s="233" t="str">
        <f>IF(Deník!$R460&lt;0,IF(Deník!$AC460=Statistika!$F$123,Deník!$R460,""),"")</f>
        <v/>
      </c>
      <c r="CS460" s="233" t="str">
        <f>IF(Deník!$R460&lt;0,IF(Deník!$AC460=Statistika!$F$124,Deník!$R460,""),"")</f>
        <v/>
      </c>
      <c r="CT460" s="233" t="str">
        <f>IF(Deník!$R460&lt;0,IF(Deník!$AC460=Statistika!$F$125,Deník!$R460,""),"")</f>
        <v/>
      </c>
      <c r="CU460" s="233"/>
      <c r="CV460" s="233" t="str">
        <f>IF(Deník!$R460&lt;0,IF(Deník!$AD460=$CV$2,Deník!$R460,""),"")</f>
        <v/>
      </c>
      <c r="CW460" s="233" t="str">
        <f>IF(Deník!$R460&lt;0,IF(Deník!$AD460=$CW$2,Deník!$R460,""),"")</f>
        <v/>
      </c>
      <c r="CX460" s="233" t="str">
        <f>IF(Deník!$R460&lt;0,IF(Deník!$AD460=$CX$2,Deník!$R460,""),"")</f>
        <v/>
      </c>
      <c r="CY460" s="233" t="str">
        <f>IF(Deník!$R460&lt;0,IF(Deník!$AD460=$CY$2,Deník!$R460,""),"")</f>
        <v/>
      </c>
      <c r="CZ460" s="233" t="str">
        <f>IF(Deník!$R460&lt;0,IF(Deník!$AD460=$CZ$2,Deník!$R460,""),"")</f>
        <v/>
      </c>
      <c r="DL460" s="221">
        <f t="shared" si="20"/>
        <v>93847.029999999984</v>
      </c>
      <c r="DM460" s="220">
        <f t="shared" si="19"/>
        <v>-6.1529700000000132E-2</v>
      </c>
      <c r="DO460" s="50">
        <f>Deník!W461</f>
        <v>0</v>
      </c>
      <c r="DP460" s="102" t="str">
        <f>IF(AND(Deník!W461&gt;0),1,"")</f>
        <v/>
      </c>
      <c r="DQ460" s="102">
        <f>IF(AND(Deník!W461&lt;=0),1,"")</f>
        <v>1</v>
      </c>
      <c r="DR460" s="227"/>
      <c r="DS460" s="228"/>
      <c r="DT460" s="85"/>
      <c r="DU460" s="54">
        <f>IF(MONTH(Deník!$C460)=DU$2,Deník!$W460,"")</f>
        <v>0</v>
      </c>
      <c r="DV460" s="222" t="str">
        <f>IF(MONTH(Deník!$C460)=DV$2,Deník!$W460,"")</f>
        <v/>
      </c>
      <c r="DW460" s="222" t="str">
        <f>IF(MONTH(Deník!$C460)=DW$2,Deník!$W460,"")</f>
        <v/>
      </c>
      <c r="DX460" s="222" t="str">
        <f>IF(MONTH(Deník!$C460)=DX$2,Deník!$W460,"")</f>
        <v/>
      </c>
      <c r="DY460" s="222" t="str">
        <f>IF(MONTH(Deník!$C460)=DY$2,Deník!$W460,"")</f>
        <v/>
      </c>
      <c r="DZ460" s="222" t="str">
        <f>IF(MONTH(Deník!$C460)=DZ$2,Deník!$W460,"")</f>
        <v/>
      </c>
      <c r="EA460" s="222" t="str">
        <f>IF(MONTH(Deník!$C460)=EA$2,Deník!$W460,"")</f>
        <v/>
      </c>
      <c r="EB460" s="222" t="str">
        <f>IF(MONTH(Deník!$C460)=EB$2,Deník!$W460,"")</f>
        <v/>
      </c>
      <c r="EC460" s="222" t="str">
        <f>IF(MONTH(Deník!$C460)=EC$2,Deník!$W460,"")</f>
        <v/>
      </c>
      <c r="ED460" s="222" t="str">
        <f>IF(MONTH(Deník!$C460)=ED$2,Deník!$W460,"")</f>
        <v/>
      </c>
      <c r="EE460" s="222" t="str">
        <f>IF(MONTH(Deník!$C460)=EE$2,Deník!$W460,"")</f>
        <v/>
      </c>
      <c r="EF460" s="222" t="str">
        <f>IF(MONTH(Deník!$C460)=EF$2,Deník!$W460,"")</f>
        <v/>
      </c>
      <c r="EI460" s="600" t="str">
        <f>IF(Deník!$W460&lt;&gt;"",IF(Deník!$B460=Statistika!$F$63,Deník!$W460,""),"")</f>
        <v/>
      </c>
      <c r="EJ460" s="13" t="str">
        <f>IF(Deník!$W460&lt;&gt;"",IF(Deník!$B460=Statistika!$F$64,Deník!$W460,""),"")</f>
        <v/>
      </c>
      <c r="EK460" s="13" t="str">
        <f>IF(Deník!$W460&lt;&gt;"",IF(Deník!$B460=Statistika!$F$65,Deník!$W460,""),"")</f>
        <v/>
      </c>
      <c r="EL460" s="13" t="str">
        <f>IF(Deník!$W460&lt;&gt;"",IF(Deník!$B460=Statistika!$F$66,Deník!$W460,""),"")</f>
        <v/>
      </c>
      <c r="EM460" s="13" t="str">
        <f>IF(Deník!$W460&lt;&gt;"",IF(Deník!$B460=Statistika!$F$67,Deník!$W460,""),"")</f>
        <v/>
      </c>
      <c r="EN460" s="13" t="str">
        <f>IF(Deník!$W460&lt;&gt;"",IF(Deník!$B460=Statistika!$F$68,Deník!$W460,""),"")</f>
        <v/>
      </c>
      <c r="EO460" s="13" t="str">
        <f>IF(Deník!$W460&lt;&gt;"",IF(Deník!$B460=Statistika!$F$69,Deník!$W460,""),"")</f>
        <v/>
      </c>
      <c r="EP460" s="601" t="str">
        <f>IF(Deník!$W460&lt;&gt;"",IF(Deník!$B460=Statistika!$F$70,Deník!$W460,""),"")</f>
        <v/>
      </c>
      <c r="EQ460" s="90"/>
      <c r="ER460" s="63" t="str">
        <f>IF(Deník!$W460&lt;&gt;"",IF(Deník!$J460="L",Deník!$W460,""),"")</f>
        <v/>
      </c>
      <c r="ES460" s="13" t="str">
        <f>IF(Deník!$W460&lt;&gt;"",IF(Deník!$J460="S",Deník!$W460,""),"")</f>
        <v/>
      </c>
      <c r="ET460" s="95"/>
      <c r="EU460" s="88"/>
      <c r="EV460" s="63" t="str">
        <f>IF(WEEKDAY(Deník!$C460,2)=1,Deník!$W460,"")</f>
        <v/>
      </c>
      <c r="EW460" s="13" t="str">
        <f>IF(WEEKDAY(Deník!$C460,2)=2,Deník!$W460,"")</f>
        <v/>
      </c>
      <c r="EX460" s="13" t="str">
        <f>IF(WEEKDAY(Deník!$C460,2)=3,Deník!$W460,"")</f>
        <v/>
      </c>
      <c r="EY460" s="13" t="str">
        <f>IF(WEEKDAY(Deník!$C460,2)=4,Deník!$W460,"")</f>
        <v/>
      </c>
      <c r="EZ460" s="60" t="str">
        <f>IF(WEEKDAY(Deník!$C460,2)=5,Deník!$W460,"")</f>
        <v/>
      </c>
      <c r="FA460" s="99"/>
      <c r="FB460" s="100">
        <f>Deník!D460</f>
        <v>0</v>
      </c>
      <c r="FC460" s="63">
        <f>IF($FB460&lt;&gt;"",IF(AND($FB460&gt;=FC$2,$FB460&lt;=FC$3),Deník!$W460,""))</f>
        <v>0</v>
      </c>
      <c r="FD460" s="63" t="str">
        <f>IF($FB460&lt;&gt;"",IF(AND($FB460&gt;=FD$2,$FB460&lt;=FD$3),Deník!$W460,""))</f>
        <v/>
      </c>
      <c r="FE460" s="63" t="str">
        <f>IF($FB460&lt;&gt;"",IF(AND($FB460&gt;=FE$2,$FB460&lt;=FE$3),Deník!$W460,""))</f>
        <v/>
      </c>
      <c r="FF460" s="63" t="str">
        <f>IF($FB460&lt;&gt;"",IF(AND($FB460&gt;=FF$2,$FB460&lt;=FF$3),Deník!$W460,""))</f>
        <v/>
      </c>
      <c r="FG460" s="63" t="str">
        <f>IF($FB460&lt;&gt;"",IF(AND($FB460&gt;=FG$2,$FB460&lt;=FG$3),Deník!$W460,""))</f>
        <v/>
      </c>
      <c r="FH460" s="63" t="str">
        <f>IF($FB460&lt;&gt;"",IF(AND($FB460&gt;=FH$2,$FB460&lt;=FH$3),Deník!$W460,""))</f>
        <v/>
      </c>
      <c r="FI460" s="63" t="str">
        <f>IF($FB460&lt;&gt;"",IF(AND($FB460&gt;=FI$2,$FB460&lt;=FI$3),Deník!$W460,""))</f>
        <v/>
      </c>
      <c r="FJ460" s="63" t="str">
        <f>IF($FB460&lt;&gt;"",IF(AND($FB460&gt;=FJ$2,$FB460&lt;=FJ$3),Deník!$W460,""))</f>
        <v/>
      </c>
      <c r="FK460" s="63" t="str">
        <f>IF($FB460&lt;&gt;"",IF(AND($FB460&gt;=FK$2,$FB460&lt;=FK$3),Deník!$W460,""))</f>
        <v/>
      </c>
      <c r="FL460" s="63" t="str">
        <f>IF($FB460&lt;&gt;"",IF(AND($FB460&gt;=FL$2,$FB460&lt;=FL$3),Deník!$W460,""))</f>
        <v/>
      </c>
      <c r="FM460" s="63" t="str">
        <f>IF($FB460&lt;&gt;"",IF(AND($FB460&gt;=FM$2,$FB460&lt;=FM$3),Deník!$W460,""))</f>
        <v/>
      </c>
      <c r="FN460" s="13"/>
      <c r="FO460" s="20" t="str">
        <f>IF(Deník!$W460&gt;1,Deník!$W460,"")</f>
        <v/>
      </c>
      <c r="FP460" s="20" t="str">
        <f>IF(Deník!$W460&lt;0,Deník!$W460,"")</f>
        <v/>
      </c>
      <c r="FQ460" s="17"/>
      <c r="FS460" s="233"/>
      <c r="FT460" s="233" t="str">
        <f>IF(Deník!$W460&lt;&gt;"",IF(Deník!$Y460=Statistika!$F$78,Deník!$W460,""),"")</f>
        <v/>
      </c>
      <c r="FU460" s="233" t="str">
        <f>IF(Deník!$W460&lt;&gt;"",IF(Deník!$Y460=Statistika!$F$79,Deník!$W460,""),"")</f>
        <v/>
      </c>
      <c r="FV460" s="233" t="str">
        <f>IF(Deník!$W460&lt;&gt;"",IF(Deník!$Y460=Statistika!$F$80,Deník!$W460,""),"")</f>
        <v/>
      </c>
      <c r="FW460" s="233" t="str">
        <f>IF(Deník!$W460&lt;&gt;"",IF(Deník!$Y460=Statistika!$F$81,Deník!$W460,""),"")</f>
        <v/>
      </c>
      <c r="FX460" s="233" t="str">
        <f>IF(Deník!$W460&lt;&gt;"",IF(Deník!$Y460=Statistika!$F$82,Deník!$W460,""),"")</f>
        <v/>
      </c>
      <c r="FY460" s="233" t="str">
        <f>IF(Deník!$W460&lt;&gt;"",IF(Deník!$Y460=Statistika!$F$83,Deník!$W460,""),"")</f>
        <v/>
      </c>
      <c r="FZ460" s="233" t="str">
        <f>IF(Deník!$W460&lt;&gt;"",IF(Deník!$Y460=Statistika!$F$84,Deník!$W460,""),"")</f>
        <v/>
      </c>
      <c r="GA460" s="233" t="str">
        <f>IF(Deník!$W460&lt;&gt;"",IF(Deník!$Y460=Statistika!$F$85,Deník!$W460,""),"")</f>
        <v/>
      </c>
      <c r="GB460" s="233" t="str">
        <f>IF(Deník!$W460&lt;&gt;"",IF(Deník!$Y460=Statistika!$F$86,Deník!$W460,""),"")</f>
        <v/>
      </c>
      <c r="GC460" s="233" t="str">
        <f>IF(Deník!$W460&lt;&gt;"",IF(Deník!$Y460=Statistika!$F$87,Deník!$W460,""),"")</f>
        <v/>
      </c>
      <c r="GD460" s="233" t="str">
        <f>IF(Deník!$W460&lt;&gt;"",IF(Deník!$Y460=Statistika!$F$88,Deník!$W460,""),"")</f>
        <v/>
      </c>
      <c r="GE460" s="233" t="str">
        <f>IF(Deník!$W460&lt;&gt;"",IF(Deník!$Y460=Statistika!$F$89,Deník!$W460,""),"")</f>
        <v/>
      </c>
      <c r="GF460" s="233" t="str">
        <f>IF(Deník!$W460&lt;&gt;"",IF(Deník!$Y460=Statistika!$F$90,Deník!$W460,""),"")</f>
        <v/>
      </c>
      <c r="GG460" s="233" t="str">
        <f>IF(Deník!$W460&lt;&gt;"",IF(Deník!$Y460=Statistika!$F$91,Deník!$W460,""),"")</f>
        <v/>
      </c>
      <c r="GH460" s="233"/>
      <c r="GI460" s="233" t="str">
        <f>IF(Deník!$W460&lt;&gt;"",IF(Deník!$AB460=Statistika!$L$100,Deník!$W460,""),"")</f>
        <v/>
      </c>
      <c r="GJ460" s="233" t="str">
        <f>IF(Deník!$W460&lt;&gt;"",IF(Deník!$AB460=Statistika!$L$101,Deník!$W460,""),"")</f>
        <v/>
      </c>
      <c r="GK460" s="233" t="str">
        <f>IF(Deník!$W460&lt;&gt;"",IF(Deník!$AB460=Statistika!$L$102,Deník!$W460,""),"")</f>
        <v/>
      </c>
      <c r="GL460" s="233" t="str">
        <f>IF(Deník!$W460&lt;&gt;"",IF(Deník!$AB460=Statistika!$L$103,Deník!$W460,""),"")</f>
        <v/>
      </c>
      <c r="GM460" s="233" t="str">
        <f>IF(Deník!$W460&lt;&gt;"",IF(Deník!$AB460=Statistika!$L$104,Deník!$W460,""),"")</f>
        <v/>
      </c>
      <c r="GN460" s="233" t="str">
        <f>IF(Deník!$W460&lt;&gt;"",IF(Deník!$AB460=Statistika!$L$105,Deník!$W460,""),"")</f>
        <v/>
      </c>
      <c r="GO460" s="233" t="str">
        <f>IF(Deník!$W460&lt;&gt;"",IF(Deník!$AB460=Statistika!$L$106,Deník!$W460,""),"")</f>
        <v/>
      </c>
      <c r="GP460" s="233" t="str">
        <f>IF(Deník!$W460&lt;&gt;"",IF(Deník!$AB460=Statistika!$L$107,Deník!$W460,""),"")</f>
        <v/>
      </c>
      <c r="GQ460" s="233" t="str">
        <f>IF(Deník!$W460&lt;&gt;"",IF(Deník!$AB460=Statistika!$L$108,Deník!$W460,""),"")</f>
        <v/>
      </c>
      <c r="GS460" s="233" t="str">
        <f>IF(Deník!$W460&lt;0,IF(Deník!$AC460=Statistika!$F$117,Deník!$W460,""),"")</f>
        <v/>
      </c>
      <c r="GT460" s="233" t="str">
        <f>IF(Deník!$W460&lt;0,IF(Deník!$AC460=Statistika!$F$118,Deník!$W460,""),"")</f>
        <v/>
      </c>
      <c r="GU460" s="233" t="str">
        <f>IF(Deník!$W460&lt;0,IF(Deník!$AC460=Statistika!$F$119,Deník!$W460,""),"")</f>
        <v/>
      </c>
      <c r="GV460" s="233" t="str">
        <f>IF(Deník!$W460&lt;0,IF(Deník!$AC460=Statistika!$F$120,Deník!$W460,""),"")</f>
        <v/>
      </c>
      <c r="GW460" s="233" t="str">
        <f>IF(Deník!$W460&lt;0,IF(Deník!$AC460=Statistika!$F$121,Deník!$W460,""),"")</f>
        <v/>
      </c>
      <c r="GX460" s="233" t="str">
        <f>IF(Deník!$W460&lt;0,IF(Deník!$AC460=Statistika!$F$122,Deník!$W460,""),"")</f>
        <v/>
      </c>
      <c r="GY460" s="233" t="str">
        <f>IF(Deník!$W460&lt;0,IF(Deník!$AC460=Statistika!$F$123,Deník!$W460,""),"")</f>
        <v/>
      </c>
      <c r="GZ460" s="233" t="str">
        <f>IF(Deník!$W460&lt;0,IF(Deník!$AC460=Statistika!$F$124,Deník!$W460,""),"")</f>
        <v/>
      </c>
      <c r="HA460" s="233" t="str">
        <f>IF(Deník!$W460&lt;0,IF(Deník!$AC460=Statistika!$F$125,Deník!$W460,""),"")</f>
        <v/>
      </c>
      <c r="HC460" s="233" t="str">
        <f>IF(Deník!$W460&lt;0,IF(Deník!$AD460=Statistika!$F$133,Deník!$W460,""),"")</f>
        <v/>
      </c>
      <c r="HD460" s="233" t="str">
        <f>IF(Deník!$W460&lt;0,IF(Deník!$AD460=Statistika!$F$134,Deník!$W460,""),"")</f>
        <v/>
      </c>
      <c r="HE460" s="233" t="str">
        <f>IF(Deník!$W460&lt;0,IF(Deník!$AD460=Statistika!$F$135,Deník!$W460,""),"")</f>
        <v/>
      </c>
      <c r="HF460" s="233" t="str">
        <f>IF(Deník!$W460&lt;0,IF(Deník!$AD460=Statistika!$F$136,Deník!$W460,""),"")</f>
        <v/>
      </c>
      <c r="HG460" s="233" t="str">
        <f>IF(Deník!$W460&lt;0,IF(Deník!$AD460=Statistika!$F$137,Deník!$W460,""),"")</f>
        <v/>
      </c>
      <c r="ID460" s="8">
        <f>Tabulka4[[#This Row],[Sloupec3]]</f>
        <v>0</v>
      </c>
      <c r="IE460" s="17" t="str">
        <f>IF(AND([1]Deník!$C460&gt;='[1]Měsíční shrnutí'!$D$1,[1]Deník!$C460&lt;='[1]Měsíční shrnutí'!$F$1),[1]Deník!$X460,"")</f>
        <v/>
      </c>
    </row>
    <row r="461" spans="1:239">
      <c r="A461" s="8">
        <f>Deník!C462</f>
        <v>0</v>
      </c>
      <c r="B461" s="50" t="str">
        <f>Deník!R462</f>
        <v/>
      </c>
      <c r="C461" s="102" t="str">
        <f>IF(AND(Deník!R462&gt;1,Deník!R462&lt;&gt;""),1,"")</f>
        <v/>
      </c>
      <c r="D461" s="102" t="str">
        <f>IF(AND(Deník!R462&lt;=0,Deník!R462&lt;&gt;""),1,"")</f>
        <v/>
      </c>
      <c r="E461" s="103" t="str">
        <f>IF(AND(Deník!R462&gt;=0,Deník!R462&lt;=1),1,"")</f>
        <v/>
      </c>
      <c r="F461" s="79" t="str">
        <f>IF(Deník!R462&lt;&gt;"",Deník!R462+F460,"")</f>
        <v/>
      </c>
      <c r="G461" s="85"/>
      <c r="H461" s="54" t="str">
        <f>IF(MONTH(Deník!$C461)=H$2,IF(AND(Deník!$R461&gt;=0,Deník!$R461&lt;=1),"BE",Deník!$R461),"")</f>
        <v/>
      </c>
      <c r="I461" s="11" t="str">
        <f>IF(MONTH(Deník!$C461)=I$2,IF(AND(Deník!$R461&gt;=0,Deník!$R461&lt;=1),"BE",Deník!$R461),"")</f>
        <v/>
      </c>
      <c r="J461" s="11" t="str">
        <f>IF(MONTH(Deník!$C461)=J$2,IF(AND(Deník!$R461&gt;=0,Deník!$R461&lt;=1),"BE",Deník!$R461),"")</f>
        <v/>
      </c>
      <c r="K461" s="11" t="str">
        <f>IF(MONTH(Deník!$C461)=K$2,IF(AND(Deník!$R461&gt;=0,Deník!$R461&lt;=1),"BE",Deník!$R461),"")</f>
        <v/>
      </c>
      <c r="L461" s="11" t="str">
        <f>IF(MONTH(Deník!$C461)=L$2,IF(AND(Deník!$R461&gt;=0,Deník!$R461&lt;=1),"BE",Deník!$R461),"")</f>
        <v/>
      </c>
      <c r="M461" s="11" t="str">
        <f>IF(MONTH(Deník!$C461)=M$2,IF(AND(Deník!$R461&gt;=0,Deník!$R461&lt;=1),"BE",Deník!$R461),"")</f>
        <v/>
      </c>
      <c r="N461" s="11" t="str">
        <f>IF(MONTH(Deník!$C461)=N$2,IF(AND(Deník!$R461&gt;=0,Deník!$R461&lt;=1),"BE",Deník!$R461),"")</f>
        <v/>
      </c>
      <c r="O461" s="11" t="str">
        <f>IF(MONTH(Deník!$C461)=O$2,IF(AND(Deník!$R461&gt;=0,Deník!$R461&lt;=1),"BE",Deník!$R461),"")</f>
        <v/>
      </c>
      <c r="P461" s="11" t="str">
        <f>IF(MONTH(Deník!$C461)=P$2,IF(AND(Deník!$R461&gt;=0,Deník!$R461&lt;=1),"BE",Deník!$R461),"")</f>
        <v/>
      </c>
      <c r="Q461" s="11" t="str">
        <f>IF(MONTH(Deník!$C461)=Q$2,IF(AND(Deník!$R461&gt;=0,Deník!$R461&lt;=1),"BE",Deník!$R461),"")</f>
        <v/>
      </c>
      <c r="R461" s="11" t="str">
        <f>IF(MONTH(Deník!$C461)=R$2,IF(AND(Deník!$R461&gt;=0,Deník!$R461&lt;=1),"BE",Deník!$R461),"")</f>
        <v/>
      </c>
      <c r="S461" s="57" t="str">
        <f>IF(MONTH(Deník!$C461)=S$2,IF(AND(Deník!$R461&gt;=0,Deník!$R461&lt;=1),"BE",Deník!$R461),"")</f>
        <v/>
      </c>
      <c r="U461" s="12"/>
      <c r="V461" s="12"/>
      <c r="X461" s="600" t="str">
        <f>IF(Deník!$R461&lt;&gt;"",IF(Deník!$B461=Statistika!$F$63,IF(AND(Deník!$R461&gt;=0,Deník!$R461&lt;=1),"BE",Deník!$R461),""),"")</f>
        <v/>
      </c>
      <c r="Y461" s="13" t="str">
        <f>IF(Deník!$R461&lt;&gt;"",IF(Deník!$B461=Statistika!$F$64,IF(AND(Deník!$R461&gt;=0,Deník!$R461&lt;=1),"BE",Deník!$R461),""),"")</f>
        <v/>
      </c>
      <c r="Z461" s="13" t="str">
        <f>IF(Deník!$R461&lt;&gt;"",IF(Deník!$B461=Statistika!$F$65,IF(AND(Deník!$R461&gt;=0,Deník!$R461&lt;=1),"BE",Deník!$R461),""),"")</f>
        <v/>
      </c>
      <c r="AA461" s="13" t="str">
        <f>IF(Deník!$R461&lt;&gt;"",IF(Deník!$B461=Statistika!$F$66,IF(AND(Deník!$R461&gt;=0,Deník!$R461&lt;=1),"BE",Deník!$R461),""),"")</f>
        <v/>
      </c>
      <c r="AB461" s="13" t="str">
        <f>IF(Deník!$R461&lt;&gt;"",IF(Deník!$B461=Statistika!$F$67,IF(AND(Deník!$R461&gt;=0,Deník!$R461&lt;=1),"BE",Deník!$R461),""),"")</f>
        <v/>
      </c>
      <c r="AC461" s="13" t="str">
        <f>IF(Deník!$R461&lt;&gt;"",IF(Deník!$B461=Statistika!$F$68,IF(AND(Deník!$R461&gt;=0,Deník!$R461&lt;=1),"BE",Deník!$R461),""),"")</f>
        <v/>
      </c>
      <c r="AD461" s="13" t="str">
        <f>IF(Deník!$R461&lt;&gt;"",IF(Deník!$B461=Statistika!$F$69,IF(AND(Deník!$R461&gt;=0,Deník!$R461&lt;=1),"BE",Deník!$R461),""),"")</f>
        <v/>
      </c>
      <c r="AE461" s="601" t="str">
        <f>IF(Deník!$R461&lt;&gt;"",IF(Deník!$B461=Statistika!$F$70,IF(AND(Deník!$R461&gt;=0,Deník!$R461&lt;=1),"BE",Deník!$R461),""),"")</f>
        <v/>
      </c>
      <c r="AF461" s="90"/>
      <c r="AG461" s="63" t="str">
        <f>IF(Deník!$R461&lt;&gt;"",IF(Deník!$J461="L",IF(AND(Deník!$R461&gt;=0,Deník!$R461&lt;=1),"BE",Deník!$R461),""),"")</f>
        <v/>
      </c>
      <c r="AH461" s="13" t="str">
        <f>IF(Deník!$R461&lt;&gt;"",IF(Deník!$J461="S",IF(AND(Deník!$R461&gt;=0,Deník!$R461&lt;=1),"BE",Deník!$R461),""),"")</f>
        <v/>
      </c>
      <c r="AI461" s="95"/>
      <c r="AJ461" s="71" t="str">
        <f>IF(Deník!N462&lt;&gt;"",Deník!N462*-1,"")</f>
        <v/>
      </c>
      <c r="AK461" s="88"/>
      <c r="AL461" s="63" t="str">
        <f>IF(WEEKDAY(Deník!$C461,2)=1,IF(AND(Deník!$R461&gt;=0,Deník!$R461&lt;=1),"BE",Deník!$R461),"")</f>
        <v/>
      </c>
      <c r="AM461" s="13" t="str">
        <f>IF(WEEKDAY(Deník!$C461,2)=2,IF(AND(Deník!$R461&gt;=0,Deník!$R461&lt;=1),"BE",Deník!$R461),"")</f>
        <v/>
      </c>
      <c r="AN461" s="13" t="str">
        <f>IF(WEEKDAY(Deník!$C461,2)=3,IF(AND(Deník!$R461&gt;=0,Deník!$R461&lt;=1),"BE",Deník!$R461),"")</f>
        <v/>
      </c>
      <c r="AO461" s="13" t="str">
        <f>IF(WEEKDAY(Deník!$C461,2)=4,IF(AND(Deník!$R461&gt;=0,Deník!$R461&lt;=1),"BE",Deník!$R461),"")</f>
        <v/>
      </c>
      <c r="AP461" s="60" t="str">
        <f>IF(WEEKDAY(Deník!$C461,2)=5,IF(AND(Deník!$R461&gt;=0,Deník!$R461&lt;=1),"BE",Deník!$R461),"")</f>
        <v/>
      </c>
      <c r="AQ461" s="99"/>
      <c r="AR461" s="100">
        <f>Deník!D461</f>
        <v>0</v>
      </c>
      <c r="AS461" s="63" t="str">
        <f>IF(Deník!$D461&lt;&gt;"",IF(AND(Deník!$D461&gt;=AS$2,Deník!$D461&lt;=AS$3),IF(AND(Deník!$R461&gt;=0,Deník!$R461&lt;=1),"BE",Deník!$R461),""),"")</f>
        <v/>
      </c>
      <c r="AT461" s="63" t="str">
        <f>IF(Deník!$D461&lt;&gt;"",IF(AND(Deník!$D461&gt;=AT$2,Deník!$D461&lt;=AT$3),IF(AND(Deník!$R461&gt;=0,Deník!$R461&lt;=1),"BE",Deník!$R461),""),"")</f>
        <v/>
      </c>
      <c r="AU461" s="63" t="str">
        <f>IF(Deník!$D461&lt;&gt;"",IF(AND(Deník!$D461&gt;=AU$2,Deník!$D461&lt;=AU$3),IF(AND(Deník!$R461&gt;=0,Deník!$R461&lt;=1),"BE",Deník!$R461),""),"")</f>
        <v/>
      </c>
      <c r="AV461" s="63" t="str">
        <f>IF(Deník!$D461&lt;&gt;"",IF(AND(Deník!$D461&gt;=AV$2,Deník!$D461&lt;=AV$3),IF(AND(Deník!$R461&gt;=0,Deník!$R461&lt;=1),"BE",Deník!$R461),""),"")</f>
        <v/>
      </c>
      <c r="AW461" s="63" t="str">
        <f>IF(Deník!$D461&lt;&gt;"",IF(AND(Deník!$D461&gt;=AW$2,Deník!$D461&lt;=AW$3),IF(AND(Deník!$R461&gt;=0,Deník!$R461&lt;=1),"BE",Deník!$R461),""),"")</f>
        <v/>
      </c>
      <c r="AX461" s="63" t="str">
        <f>IF(Deník!$D461&lt;&gt;"",IF(AND(Deník!$D461&gt;=AX$2,Deník!$D461&lt;=AX$3),IF(AND(Deník!$R461&gt;=0,Deník!$R461&lt;=1),"BE",Deník!$R461),""),"")</f>
        <v/>
      </c>
      <c r="AY461" s="63" t="str">
        <f>IF(Deník!$D461&lt;&gt;"",IF(AND(Deník!$D461&gt;=AY$2,Deník!$D461&lt;=AY$3),IF(AND(Deník!$R461&gt;=0,Deník!$R461&lt;=1),"BE",Deník!$R461),""),"")</f>
        <v/>
      </c>
      <c r="AZ461" s="63" t="str">
        <f>IF(Deník!$D461&lt;&gt;"",IF(AND(Deník!$D461&gt;=AZ$2,Deník!$D461&lt;=AZ$3),IF(AND(Deník!$R461&gt;=0,Deník!$R461&lt;=1),"BE",Deník!$R461),""),"")</f>
        <v/>
      </c>
      <c r="BA461" s="63" t="str">
        <f>IF(Deník!$D461&lt;&gt;"",IF(AND(Deník!$D461&gt;=BA$2,Deník!$D461&lt;=BA$3),IF(AND(Deník!$R461&gt;=0,Deník!$R461&lt;=1),"BE",Deník!$R461),""),"")</f>
        <v/>
      </c>
      <c r="BB461" s="63" t="str">
        <f>IF(Deník!$D461&lt;&gt;"",IF(AND(Deník!$D461&gt;=BB$2,Deník!$D461&lt;=BB$3),IF(AND(Deník!$R461&gt;=0,Deník!$R461&lt;=1),"BE",Deník!$R461),""),"")</f>
        <v/>
      </c>
      <c r="BC461" s="71" t="str">
        <f>IF(Deník!$D461&lt;&gt;"",IF(AND(Deník!$D461&gt;=BC$2,Deník!$D461&lt;=BC$3),IF(AND(Deník!$R461&gt;=0,Deník!$R461&lt;=1),"BE",Deník!$R461),""),"")</f>
        <v/>
      </c>
      <c r="BD461" s="20" t="str">
        <f>IF(Deník!$J462="S",(Deník!$M462-Deník!$K462),IF(Deník!$J462="L",(Deník!$K462-Deník!$M462),""))</f>
        <v/>
      </c>
      <c r="BE461" s="20" t="str">
        <f>IF(Deník!$J462="S",(Deník!$K462-Deník!$O462),IF(Deník!$J462="L",(Deník!$O462-Deník!$K462),""))</f>
        <v/>
      </c>
      <c r="BF461" s="20" t="str">
        <f>IF(Deník!$J462="S",(Deník!$K462-Deník!$L462),IF(Deník!$J462="L",(Deník!$L462-Deník!$K462),""))</f>
        <v/>
      </c>
      <c r="BG461" s="20" t="str">
        <f>IF(Deník!$J462="S",(Deník!$K462-Deník!$S462),IF(Deník!$J462="L",(Deník!$S462-Deník!$K462),""))</f>
        <v/>
      </c>
      <c r="BH461" s="20" t="str">
        <f>IF(Deník!$J462="S",(Deník!$K462-Deník!$U462),IF(Deník!$J462="L",(Deník!$U462-Deník!$K462),""))</f>
        <v/>
      </c>
      <c r="BI461" s="20" t="str">
        <f>IF(Deník!$R461&gt;1,Deník!$R461,"")</f>
        <v/>
      </c>
      <c r="BJ461" s="20" t="str">
        <f>IF(Deník!$R461&lt;0,Deník!$R461,"")</f>
        <v/>
      </c>
      <c r="BK461" s="17"/>
      <c r="BM461" s="233" t="str">
        <f>IF(Deník!$R461&lt;&gt;"",IF(Deník!$Y461=Statistika!$F$78,IF(AND(Deník!$R461&gt;=0,Deník!$R461&lt;=1),"BE",Deník!$R461),""),"")</f>
        <v/>
      </c>
      <c r="BN461" s="233" t="str">
        <f>IF(Deník!$R461&lt;&gt;"",IF(Deník!$Y461=Statistika!$F$79,IF(AND(Deník!$R461&gt;=0,Deník!$R461&lt;=1),"BE",Deník!$R461),""),"")</f>
        <v/>
      </c>
      <c r="BO461" s="233" t="str">
        <f>IF(Deník!$R461&lt;&gt;"",IF(Deník!$Y461=Statistika!$F$80,IF(AND(Deník!$R461&gt;=0,Deník!$R461&lt;=1),"BE",Deník!$R461),""),"")</f>
        <v/>
      </c>
      <c r="BP461" s="233" t="str">
        <f>IF(Deník!$R461&lt;&gt;"",IF(Deník!$Y461=Statistika!$F$81,IF(AND(Deník!$R461&gt;=0,Deník!$R461&lt;=1),"BE",Deník!$R461),""),"")</f>
        <v/>
      </c>
      <c r="BQ461" s="233" t="str">
        <f>IF(Deník!$R461&lt;&gt;"",IF(Deník!$Y461=Statistika!$F$82,IF(AND(Deník!$R461&gt;=0,Deník!$R461&lt;=1),"BE",Deník!$R461),""),"")</f>
        <v/>
      </c>
      <c r="BR461" s="233" t="str">
        <f>IF(Deník!$R461&lt;&gt;"",IF(Deník!$Y461=Statistika!$F$83,IF(AND(Deník!$R461&gt;=0,Deník!$R461&lt;=1),"BE",Deník!$R461),""),"")</f>
        <v/>
      </c>
      <c r="BS461" s="233" t="str">
        <f>IF(Deník!$R461&lt;&gt;"",IF(Deník!$Y461=Statistika!$F$84,IF(AND(Deník!$R461&gt;=0,Deník!$R461&lt;=1),"BE",Deník!$R461),""),"")</f>
        <v/>
      </c>
      <c r="BT461" s="233" t="str">
        <f>IF(Deník!$R461&lt;&gt;"",IF(Deník!$Y461=Statistika!$F$85,IF(AND(Deník!$R461&gt;=0,Deník!$R461&lt;=1),"BE",Deník!$R461),""),"")</f>
        <v/>
      </c>
      <c r="BU461" s="233" t="str">
        <f>IF(Deník!$R461&lt;&gt;"",IF(Deník!$Y461=Statistika!$F$86,IF(AND(Deník!$R461&gt;=0,Deník!$R461&lt;=1),"BE",Deník!$R461),""),"")</f>
        <v/>
      </c>
      <c r="BV461" s="233" t="str">
        <f>IF(Deník!$R461&lt;&gt;"",IF(Deník!$Y461=Statistika!$F$87,IF(AND(Deník!$R461&gt;=0,Deník!$R461&lt;=1),"BE",Deník!$R461),""),"")</f>
        <v/>
      </c>
      <c r="BW461" s="233" t="str">
        <f>IF(Deník!$R461&lt;&gt;"",IF(Deník!$Y461=Statistika!$F$88,IF(AND(Deník!$R461&gt;=0,Deník!$R461&lt;=1),"BE",Deník!$R461),""),"")</f>
        <v/>
      </c>
      <c r="BX461" s="233" t="str">
        <f>IF(Deník!$R461&lt;&gt;"",IF(Deník!$Y461=Statistika!$F$89,IF(AND(Deník!$R461&gt;=0,Deník!$R461&lt;=1),"BE",Deník!$R461),""),"")</f>
        <v/>
      </c>
      <c r="BY461" s="233" t="str">
        <f>IF(Deník!$R461&lt;&gt;"",IF(Deník!$Y461=Statistika!$F$90,IF(AND(Deník!$R461&gt;=0,Deník!$R461&lt;=1),"BE",Deník!$R461),""),"")</f>
        <v/>
      </c>
      <c r="BZ461" s="233" t="str">
        <f>IF(Deník!$R461&lt;&gt;"",IF(Deník!$Y461=Statistika!$F$91,IF(AND(Deník!$R461&gt;=0,Deník!$R461&lt;=1),"BE",Deník!$R461),""),"")</f>
        <v/>
      </c>
      <c r="CA461" s="233"/>
      <c r="CB461" s="233" t="str">
        <f>IF(Deník!$R461&lt;&gt;"",IF(Deník!$AB461="SL",IF(AND(Deník!$R461&gt;=0,Deník!$R461&lt;=1),"BE",Deník!$R461),""),"")</f>
        <v/>
      </c>
      <c r="CC461" s="233" t="str">
        <f>IF(Deník!$R461&lt;&gt;"",IF(Deník!$AB461="BE10",IF(AND(Deník!$R461&gt;=0,Deník!$R461&lt;=1),"BE",Deník!$R461),""),"")</f>
        <v/>
      </c>
      <c r="CD461" s="233" t="str">
        <f>IF(Deník!$R461&lt;&gt;"",IF(Deník!$AB461="BE15",IF(AND(Deník!$R461&gt;=0,Deník!$R461&lt;=1),"BE",Deník!$R461),""),"")</f>
        <v/>
      </c>
      <c r="CE461" s="233" t="str">
        <f>IF(Deník!$R461&lt;&gt;"",IF(Deník!$AB461="BE20",IF(AND(Deník!$R461&gt;=0,Deník!$R461&lt;=1),"BE",Deník!$R461),""),"")</f>
        <v/>
      </c>
      <c r="CF461" s="233" t="str">
        <f>IF(Deník!$R461&lt;&gt;"",IF(Deník!$AB461="TP1",IF(AND(Deník!$R461&gt;=0,Deník!$R461&lt;=1),"BE",Deník!$R461),""),"")</f>
        <v/>
      </c>
      <c r="CG461" s="233" t="str">
        <f>IF(Deník!$R461&lt;&gt;"",IF(Deník!$AB461="TP2",IF(AND(Deník!$R461&gt;=0,Deník!$R461&lt;=1),"BE",Deník!$R461),""),"")</f>
        <v/>
      </c>
      <c r="CH461" s="233" t="str">
        <f>IF(Deník!$R461&lt;&gt;"",IF(Deník!$AB461="TP3",IF(AND(Deník!$R461&gt;=0,Deník!$R461&lt;=1),"BE",Deník!$R461),""),"")</f>
        <v/>
      </c>
      <c r="CI461" s="233" t="str">
        <f>IF(Deník!$R461&lt;&gt;"",IF(Deník!$AB461="Trailing SL",IF(AND(Deník!$R461&gt;=0,Deník!$R461&lt;=1),"BE",Deník!$R461),""),"")</f>
        <v/>
      </c>
      <c r="CJ461" s="233" t="str">
        <f>IF(Deník!$R461&lt;&gt;"",IF(Deník!$AB461="Manual",IF(AND(Deník!$R461&gt;=0,Deník!$R461&lt;=1),"BE",Deník!$R461),""),"")</f>
        <v/>
      </c>
      <c r="CK461" s="233"/>
      <c r="CL461" s="233" t="str">
        <f>IF(Deník!$R461&lt;0,IF(Deník!$AC461=Statistika!$F$117,Deník!$R461,""),"")</f>
        <v/>
      </c>
      <c r="CM461" s="233" t="str">
        <f>IF(Deník!$R461&lt;0,IF(Deník!$AC461=Statistika!$F$118,Deník!$R461,""),"")</f>
        <v/>
      </c>
      <c r="CN461" s="233" t="str">
        <f>IF(Deník!$R461&lt;0,IF(Deník!$AC461=Statistika!$F$119,Deník!$R461,""),"")</f>
        <v/>
      </c>
      <c r="CO461" s="233" t="str">
        <f>IF(Deník!$R461&lt;0,IF(Deník!$AC461=Statistika!$F$120,Deník!$R461,""),"")</f>
        <v/>
      </c>
      <c r="CP461" s="233" t="str">
        <f>IF(Deník!$R461&lt;0,IF(Deník!$AC461=Statistika!$F$121,Deník!$R461,""),"")</f>
        <v/>
      </c>
      <c r="CQ461" s="233" t="str">
        <f>IF(Deník!$R461&lt;0,IF(Deník!$AC461=Statistika!$F$122,Deník!$R461,""),"")</f>
        <v/>
      </c>
      <c r="CR461" s="233" t="str">
        <f>IF(Deník!$R461&lt;0,IF(Deník!$AC461=Statistika!$F$123,Deník!$R461,""),"")</f>
        <v/>
      </c>
      <c r="CS461" s="233" t="str">
        <f>IF(Deník!$R461&lt;0,IF(Deník!$AC461=Statistika!$F$124,Deník!$R461,""),"")</f>
        <v/>
      </c>
      <c r="CT461" s="233" t="str">
        <f>IF(Deník!$R461&lt;0,IF(Deník!$AC461=Statistika!$F$125,Deník!$R461,""),"")</f>
        <v/>
      </c>
      <c r="CU461" s="233"/>
      <c r="CV461" s="233" t="str">
        <f>IF(Deník!$R461&lt;0,IF(Deník!$AD461=$CV$2,Deník!$R461,""),"")</f>
        <v/>
      </c>
      <c r="CW461" s="233" t="str">
        <f>IF(Deník!$R461&lt;0,IF(Deník!$AD461=$CW$2,Deník!$R461,""),"")</f>
        <v/>
      </c>
      <c r="CX461" s="233" t="str">
        <f>IF(Deník!$R461&lt;0,IF(Deník!$AD461=$CX$2,Deník!$R461,""),"")</f>
        <v/>
      </c>
      <c r="CY461" s="233" t="str">
        <f>IF(Deník!$R461&lt;0,IF(Deník!$AD461=$CY$2,Deník!$R461,""),"")</f>
        <v/>
      </c>
      <c r="CZ461" s="233" t="str">
        <f>IF(Deník!$R461&lt;0,IF(Deník!$AD461=$CZ$2,Deník!$R461,""),"")</f>
        <v/>
      </c>
      <c r="DL461" s="221">
        <f t="shared" si="20"/>
        <v>93847.029999999984</v>
      </c>
      <c r="DM461" s="220">
        <f t="shared" si="19"/>
        <v>-6.1529700000000132E-2</v>
      </c>
      <c r="DO461" s="50">
        <f>Deník!W462</f>
        <v>0</v>
      </c>
      <c r="DP461" s="102" t="str">
        <f>IF(AND(Deník!W462&gt;0),1,"")</f>
        <v/>
      </c>
      <c r="DQ461" s="102">
        <f>IF(AND(Deník!W462&lt;=0),1,"")</f>
        <v>1</v>
      </c>
      <c r="DR461" s="227"/>
      <c r="DS461" s="228"/>
      <c r="DT461" s="85"/>
      <c r="DU461" s="54">
        <f>IF(MONTH(Deník!$C461)=DU$2,Deník!$W461,"")</f>
        <v>0</v>
      </c>
      <c r="DV461" s="222" t="str">
        <f>IF(MONTH(Deník!$C461)=DV$2,Deník!$W461,"")</f>
        <v/>
      </c>
      <c r="DW461" s="222" t="str">
        <f>IF(MONTH(Deník!$C461)=DW$2,Deník!$W461,"")</f>
        <v/>
      </c>
      <c r="DX461" s="222" t="str">
        <f>IF(MONTH(Deník!$C461)=DX$2,Deník!$W461,"")</f>
        <v/>
      </c>
      <c r="DY461" s="222" t="str">
        <f>IF(MONTH(Deník!$C461)=DY$2,Deník!$W461,"")</f>
        <v/>
      </c>
      <c r="DZ461" s="222" t="str">
        <f>IF(MONTH(Deník!$C461)=DZ$2,Deník!$W461,"")</f>
        <v/>
      </c>
      <c r="EA461" s="222" t="str">
        <f>IF(MONTH(Deník!$C461)=EA$2,Deník!$W461,"")</f>
        <v/>
      </c>
      <c r="EB461" s="222" t="str">
        <f>IF(MONTH(Deník!$C461)=EB$2,Deník!$W461,"")</f>
        <v/>
      </c>
      <c r="EC461" s="222" t="str">
        <f>IF(MONTH(Deník!$C461)=EC$2,Deník!$W461,"")</f>
        <v/>
      </c>
      <c r="ED461" s="222" t="str">
        <f>IF(MONTH(Deník!$C461)=ED$2,Deník!$W461,"")</f>
        <v/>
      </c>
      <c r="EE461" s="222" t="str">
        <f>IF(MONTH(Deník!$C461)=EE$2,Deník!$W461,"")</f>
        <v/>
      </c>
      <c r="EF461" s="222" t="str">
        <f>IF(MONTH(Deník!$C461)=EF$2,Deník!$W461,"")</f>
        <v/>
      </c>
      <c r="EI461" s="600" t="str">
        <f>IF(Deník!$W461&lt;&gt;"",IF(Deník!$B461=Statistika!$F$63,Deník!$W461,""),"")</f>
        <v/>
      </c>
      <c r="EJ461" s="13" t="str">
        <f>IF(Deník!$W461&lt;&gt;"",IF(Deník!$B461=Statistika!$F$64,Deník!$W461,""),"")</f>
        <v/>
      </c>
      <c r="EK461" s="13" t="str">
        <f>IF(Deník!$W461&lt;&gt;"",IF(Deník!$B461=Statistika!$F$65,Deník!$W461,""),"")</f>
        <v/>
      </c>
      <c r="EL461" s="13" t="str">
        <f>IF(Deník!$W461&lt;&gt;"",IF(Deník!$B461=Statistika!$F$66,Deník!$W461,""),"")</f>
        <v/>
      </c>
      <c r="EM461" s="13" t="str">
        <f>IF(Deník!$W461&lt;&gt;"",IF(Deník!$B461=Statistika!$F$67,Deník!$W461,""),"")</f>
        <v/>
      </c>
      <c r="EN461" s="13" t="str">
        <f>IF(Deník!$W461&lt;&gt;"",IF(Deník!$B461=Statistika!$F$68,Deník!$W461,""),"")</f>
        <v/>
      </c>
      <c r="EO461" s="13" t="str">
        <f>IF(Deník!$W461&lt;&gt;"",IF(Deník!$B461=Statistika!$F$69,Deník!$W461,""),"")</f>
        <v/>
      </c>
      <c r="EP461" s="601" t="str">
        <f>IF(Deník!$W461&lt;&gt;"",IF(Deník!$B461=Statistika!$F$70,Deník!$W461,""),"")</f>
        <v/>
      </c>
      <c r="EQ461" s="90"/>
      <c r="ER461" s="63" t="str">
        <f>IF(Deník!$W461&lt;&gt;"",IF(Deník!$J461="L",Deník!$W461,""),"")</f>
        <v/>
      </c>
      <c r="ES461" s="13" t="str">
        <f>IF(Deník!$W461&lt;&gt;"",IF(Deník!$J461="S",Deník!$W461,""),"")</f>
        <v/>
      </c>
      <c r="ET461" s="95"/>
      <c r="EU461" s="88"/>
      <c r="EV461" s="63" t="str">
        <f>IF(WEEKDAY(Deník!$C461,2)=1,Deník!$W461,"")</f>
        <v/>
      </c>
      <c r="EW461" s="13" t="str">
        <f>IF(WEEKDAY(Deník!$C461,2)=2,Deník!$W461,"")</f>
        <v/>
      </c>
      <c r="EX461" s="13" t="str">
        <f>IF(WEEKDAY(Deník!$C461,2)=3,Deník!$W461,"")</f>
        <v/>
      </c>
      <c r="EY461" s="13" t="str">
        <f>IF(WEEKDAY(Deník!$C461,2)=4,Deník!$W461,"")</f>
        <v/>
      </c>
      <c r="EZ461" s="60" t="str">
        <f>IF(WEEKDAY(Deník!$C461,2)=5,Deník!$W461,"")</f>
        <v/>
      </c>
      <c r="FA461" s="99"/>
      <c r="FB461" s="100">
        <f>Deník!D461</f>
        <v>0</v>
      </c>
      <c r="FC461" s="63">
        <f>IF($FB461&lt;&gt;"",IF(AND($FB461&gt;=FC$2,$FB461&lt;=FC$3),Deník!$W461,""))</f>
        <v>0</v>
      </c>
      <c r="FD461" s="63" t="str">
        <f>IF($FB461&lt;&gt;"",IF(AND($FB461&gt;=FD$2,$FB461&lt;=FD$3),Deník!$W461,""))</f>
        <v/>
      </c>
      <c r="FE461" s="63" t="str">
        <f>IF($FB461&lt;&gt;"",IF(AND($FB461&gt;=FE$2,$FB461&lt;=FE$3),Deník!$W461,""))</f>
        <v/>
      </c>
      <c r="FF461" s="63" t="str">
        <f>IF($FB461&lt;&gt;"",IF(AND($FB461&gt;=FF$2,$FB461&lt;=FF$3),Deník!$W461,""))</f>
        <v/>
      </c>
      <c r="FG461" s="63" t="str">
        <f>IF($FB461&lt;&gt;"",IF(AND($FB461&gt;=FG$2,$FB461&lt;=FG$3),Deník!$W461,""))</f>
        <v/>
      </c>
      <c r="FH461" s="63" t="str">
        <f>IF($FB461&lt;&gt;"",IF(AND($FB461&gt;=FH$2,$FB461&lt;=FH$3),Deník!$W461,""))</f>
        <v/>
      </c>
      <c r="FI461" s="63" t="str">
        <f>IF($FB461&lt;&gt;"",IF(AND($FB461&gt;=FI$2,$FB461&lt;=FI$3),Deník!$W461,""))</f>
        <v/>
      </c>
      <c r="FJ461" s="63" t="str">
        <f>IF($FB461&lt;&gt;"",IF(AND($FB461&gt;=FJ$2,$FB461&lt;=FJ$3),Deník!$W461,""))</f>
        <v/>
      </c>
      <c r="FK461" s="63" t="str">
        <f>IF($FB461&lt;&gt;"",IF(AND($FB461&gt;=FK$2,$FB461&lt;=FK$3),Deník!$W461,""))</f>
        <v/>
      </c>
      <c r="FL461" s="63" t="str">
        <f>IF($FB461&lt;&gt;"",IF(AND($FB461&gt;=FL$2,$FB461&lt;=FL$3),Deník!$W461,""))</f>
        <v/>
      </c>
      <c r="FM461" s="63" t="str">
        <f>IF($FB461&lt;&gt;"",IF(AND($FB461&gt;=FM$2,$FB461&lt;=FM$3),Deník!$W461,""))</f>
        <v/>
      </c>
      <c r="FN461" s="13"/>
      <c r="FO461" s="20" t="str">
        <f>IF(Deník!$W461&gt;1,Deník!$W461,"")</f>
        <v/>
      </c>
      <c r="FP461" s="20" t="str">
        <f>IF(Deník!$W461&lt;0,Deník!$W461,"")</f>
        <v/>
      </c>
      <c r="FQ461" s="17"/>
      <c r="FS461" s="233"/>
      <c r="FT461" s="233" t="str">
        <f>IF(Deník!$W461&lt;&gt;"",IF(Deník!$Y461=Statistika!$F$78,Deník!$W461,""),"")</f>
        <v/>
      </c>
      <c r="FU461" s="233" t="str">
        <f>IF(Deník!$W461&lt;&gt;"",IF(Deník!$Y461=Statistika!$F$79,Deník!$W461,""),"")</f>
        <v/>
      </c>
      <c r="FV461" s="233" t="str">
        <f>IF(Deník!$W461&lt;&gt;"",IF(Deník!$Y461=Statistika!$F$80,Deník!$W461,""),"")</f>
        <v/>
      </c>
      <c r="FW461" s="233" t="str">
        <f>IF(Deník!$W461&lt;&gt;"",IF(Deník!$Y461=Statistika!$F$81,Deník!$W461,""),"")</f>
        <v/>
      </c>
      <c r="FX461" s="233" t="str">
        <f>IF(Deník!$W461&lt;&gt;"",IF(Deník!$Y461=Statistika!$F$82,Deník!$W461,""),"")</f>
        <v/>
      </c>
      <c r="FY461" s="233" t="str">
        <f>IF(Deník!$W461&lt;&gt;"",IF(Deník!$Y461=Statistika!$F$83,Deník!$W461,""),"")</f>
        <v/>
      </c>
      <c r="FZ461" s="233" t="str">
        <f>IF(Deník!$W461&lt;&gt;"",IF(Deník!$Y461=Statistika!$F$84,Deník!$W461,""),"")</f>
        <v/>
      </c>
      <c r="GA461" s="233" t="str">
        <f>IF(Deník!$W461&lt;&gt;"",IF(Deník!$Y461=Statistika!$F$85,Deník!$W461,""),"")</f>
        <v/>
      </c>
      <c r="GB461" s="233" t="str">
        <f>IF(Deník!$W461&lt;&gt;"",IF(Deník!$Y461=Statistika!$F$86,Deník!$W461,""),"")</f>
        <v/>
      </c>
      <c r="GC461" s="233" t="str">
        <f>IF(Deník!$W461&lt;&gt;"",IF(Deník!$Y461=Statistika!$F$87,Deník!$W461,""),"")</f>
        <v/>
      </c>
      <c r="GD461" s="233" t="str">
        <f>IF(Deník!$W461&lt;&gt;"",IF(Deník!$Y461=Statistika!$F$88,Deník!$W461,""),"")</f>
        <v/>
      </c>
      <c r="GE461" s="233" t="str">
        <f>IF(Deník!$W461&lt;&gt;"",IF(Deník!$Y461=Statistika!$F$89,Deník!$W461,""),"")</f>
        <v/>
      </c>
      <c r="GF461" s="233" t="str">
        <f>IF(Deník!$W461&lt;&gt;"",IF(Deník!$Y461=Statistika!$F$90,Deník!$W461,""),"")</f>
        <v/>
      </c>
      <c r="GG461" s="233" t="str">
        <f>IF(Deník!$W461&lt;&gt;"",IF(Deník!$Y461=Statistika!$F$91,Deník!$W461,""),"")</f>
        <v/>
      </c>
      <c r="GH461" s="233"/>
      <c r="GI461" s="233" t="str">
        <f>IF(Deník!$W461&lt;&gt;"",IF(Deník!$AB461=Statistika!$L$100,Deník!$W461,""),"")</f>
        <v/>
      </c>
      <c r="GJ461" s="233" t="str">
        <f>IF(Deník!$W461&lt;&gt;"",IF(Deník!$AB461=Statistika!$L$101,Deník!$W461,""),"")</f>
        <v/>
      </c>
      <c r="GK461" s="233" t="str">
        <f>IF(Deník!$W461&lt;&gt;"",IF(Deník!$AB461=Statistika!$L$102,Deník!$W461,""),"")</f>
        <v/>
      </c>
      <c r="GL461" s="233" t="str">
        <f>IF(Deník!$W461&lt;&gt;"",IF(Deník!$AB461=Statistika!$L$103,Deník!$W461,""),"")</f>
        <v/>
      </c>
      <c r="GM461" s="233" t="str">
        <f>IF(Deník!$W461&lt;&gt;"",IF(Deník!$AB461=Statistika!$L$104,Deník!$W461,""),"")</f>
        <v/>
      </c>
      <c r="GN461" s="233" t="str">
        <f>IF(Deník!$W461&lt;&gt;"",IF(Deník!$AB461=Statistika!$L$105,Deník!$W461,""),"")</f>
        <v/>
      </c>
      <c r="GO461" s="233" t="str">
        <f>IF(Deník!$W461&lt;&gt;"",IF(Deník!$AB461=Statistika!$L$106,Deník!$W461,""),"")</f>
        <v/>
      </c>
      <c r="GP461" s="233" t="str">
        <f>IF(Deník!$W461&lt;&gt;"",IF(Deník!$AB461=Statistika!$L$107,Deník!$W461,""),"")</f>
        <v/>
      </c>
      <c r="GQ461" s="233" t="str">
        <f>IF(Deník!$W461&lt;&gt;"",IF(Deník!$AB461=Statistika!$L$108,Deník!$W461,""),"")</f>
        <v/>
      </c>
      <c r="GS461" s="233" t="str">
        <f>IF(Deník!$W461&lt;0,IF(Deník!$AC461=Statistika!$F$117,Deník!$W461,""),"")</f>
        <v/>
      </c>
      <c r="GT461" s="233" t="str">
        <f>IF(Deník!$W461&lt;0,IF(Deník!$AC461=Statistika!$F$118,Deník!$W461,""),"")</f>
        <v/>
      </c>
      <c r="GU461" s="233" t="str">
        <f>IF(Deník!$W461&lt;0,IF(Deník!$AC461=Statistika!$F$119,Deník!$W461,""),"")</f>
        <v/>
      </c>
      <c r="GV461" s="233" t="str">
        <f>IF(Deník!$W461&lt;0,IF(Deník!$AC461=Statistika!$F$120,Deník!$W461,""),"")</f>
        <v/>
      </c>
      <c r="GW461" s="233" t="str">
        <f>IF(Deník!$W461&lt;0,IF(Deník!$AC461=Statistika!$F$121,Deník!$W461,""),"")</f>
        <v/>
      </c>
      <c r="GX461" s="233" t="str">
        <f>IF(Deník!$W461&lt;0,IF(Deník!$AC461=Statistika!$F$122,Deník!$W461,""),"")</f>
        <v/>
      </c>
      <c r="GY461" s="233" t="str">
        <f>IF(Deník!$W461&lt;0,IF(Deník!$AC461=Statistika!$F$123,Deník!$W461,""),"")</f>
        <v/>
      </c>
      <c r="GZ461" s="233" t="str">
        <f>IF(Deník!$W461&lt;0,IF(Deník!$AC461=Statistika!$F$124,Deník!$W461,""),"")</f>
        <v/>
      </c>
      <c r="HA461" s="233" t="str">
        <f>IF(Deník!$W461&lt;0,IF(Deník!$AC461=Statistika!$F$125,Deník!$W461,""),"")</f>
        <v/>
      </c>
      <c r="HC461" s="233" t="str">
        <f>IF(Deník!$W461&lt;0,IF(Deník!$AD461=Statistika!$F$133,Deník!$W461,""),"")</f>
        <v/>
      </c>
      <c r="HD461" s="233" t="str">
        <f>IF(Deník!$W461&lt;0,IF(Deník!$AD461=Statistika!$F$134,Deník!$W461,""),"")</f>
        <v/>
      </c>
      <c r="HE461" s="233" t="str">
        <f>IF(Deník!$W461&lt;0,IF(Deník!$AD461=Statistika!$F$135,Deník!$W461,""),"")</f>
        <v/>
      </c>
      <c r="HF461" s="233" t="str">
        <f>IF(Deník!$W461&lt;0,IF(Deník!$AD461=Statistika!$F$136,Deník!$W461,""),"")</f>
        <v/>
      </c>
      <c r="HG461" s="233" t="str">
        <f>IF(Deník!$W461&lt;0,IF(Deník!$AD461=Statistika!$F$137,Deník!$W461,""),"")</f>
        <v/>
      </c>
      <c r="ID461" s="8">
        <f>Tabulka4[[#This Row],[Sloupec3]]</f>
        <v>0</v>
      </c>
      <c r="IE461" s="17" t="str">
        <f>IF(AND([1]Deník!$C461&gt;='[1]Měsíční shrnutí'!$D$1,[1]Deník!$C461&lt;='[1]Měsíční shrnutí'!$F$1),[1]Deník!$X461,"")</f>
        <v/>
      </c>
    </row>
    <row r="462" spans="1:239">
      <c r="A462" s="8">
        <f>Deník!C463</f>
        <v>0</v>
      </c>
      <c r="B462" s="50" t="str">
        <f>Deník!R463</f>
        <v/>
      </c>
      <c r="C462" s="102" t="str">
        <f>IF(AND(Deník!R463&gt;1,Deník!R463&lt;&gt;""),1,"")</f>
        <v/>
      </c>
      <c r="D462" s="102" t="str">
        <f>IF(AND(Deník!R463&lt;=0,Deník!R463&lt;&gt;""),1,"")</f>
        <v/>
      </c>
      <c r="E462" s="103" t="str">
        <f>IF(AND(Deník!R463&gt;=0,Deník!R463&lt;=1),1,"")</f>
        <v/>
      </c>
      <c r="F462" s="79" t="str">
        <f>IF(Deník!R463&lt;&gt;"",Deník!R463+F461,"")</f>
        <v/>
      </c>
      <c r="G462" s="85"/>
      <c r="H462" s="54" t="str">
        <f>IF(MONTH(Deník!$C462)=H$2,IF(AND(Deník!$R462&gt;=0,Deník!$R462&lt;=1),"BE",Deník!$R462),"")</f>
        <v/>
      </c>
      <c r="I462" s="11" t="str">
        <f>IF(MONTH(Deník!$C462)=I$2,IF(AND(Deník!$R462&gt;=0,Deník!$R462&lt;=1),"BE",Deník!$R462),"")</f>
        <v/>
      </c>
      <c r="J462" s="11" t="str">
        <f>IF(MONTH(Deník!$C462)=J$2,IF(AND(Deník!$R462&gt;=0,Deník!$R462&lt;=1),"BE",Deník!$R462),"")</f>
        <v/>
      </c>
      <c r="K462" s="11" t="str">
        <f>IF(MONTH(Deník!$C462)=K$2,IF(AND(Deník!$R462&gt;=0,Deník!$R462&lt;=1),"BE",Deník!$R462),"")</f>
        <v/>
      </c>
      <c r="L462" s="11" t="str">
        <f>IF(MONTH(Deník!$C462)=L$2,IF(AND(Deník!$R462&gt;=0,Deník!$R462&lt;=1),"BE",Deník!$R462),"")</f>
        <v/>
      </c>
      <c r="M462" s="11" t="str">
        <f>IF(MONTH(Deník!$C462)=M$2,IF(AND(Deník!$R462&gt;=0,Deník!$R462&lt;=1),"BE",Deník!$R462),"")</f>
        <v/>
      </c>
      <c r="N462" s="11" t="str">
        <f>IF(MONTH(Deník!$C462)=N$2,IF(AND(Deník!$R462&gt;=0,Deník!$R462&lt;=1),"BE",Deník!$R462),"")</f>
        <v/>
      </c>
      <c r="O462" s="11" t="str">
        <f>IF(MONTH(Deník!$C462)=O$2,IF(AND(Deník!$R462&gt;=0,Deník!$R462&lt;=1),"BE",Deník!$R462),"")</f>
        <v/>
      </c>
      <c r="P462" s="11" t="str">
        <f>IF(MONTH(Deník!$C462)=P$2,IF(AND(Deník!$R462&gt;=0,Deník!$R462&lt;=1),"BE",Deník!$R462),"")</f>
        <v/>
      </c>
      <c r="Q462" s="11" t="str">
        <f>IF(MONTH(Deník!$C462)=Q$2,IF(AND(Deník!$R462&gt;=0,Deník!$R462&lt;=1),"BE",Deník!$R462),"")</f>
        <v/>
      </c>
      <c r="R462" s="11" t="str">
        <f>IF(MONTH(Deník!$C462)=R$2,IF(AND(Deník!$R462&gt;=0,Deník!$R462&lt;=1),"BE",Deník!$R462),"")</f>
        <v/>
      </c>
      <c r="S462" s="57" t="str">
        <f>IF(MONTH(Deník!$C462)=S$2,IF(AND(Deník!$R462&gt;=0,Deník!$R462&lt;=1),"BE",Deník!$R462),"")</f>
        <v/>
      </c>
      <c r="U462" s="12"/>
      <c r="V462" s="12"/>
      <c r="X462" s="600" t="str">
        <f>IF(Deník!$R462&lt;&gt;"",IF(Deník!$B462=Statistika!$F$63,IF(AND(Deník!$R462&gt;=0,Deník!$R462&lt;=1),"BE",Deník!$R462),""),"")</f>
        <v/>
      </c>
      <c r="Y462" s="13" t="str">
        <f>IF(Deník!$R462&lt;&gt;"",IF(Deník!$B462=Statistika!$F$64,IF(AND(Deník!$R462&gt;=0,Deník!$R462&lt;=1),"BE",Deník!$R462),""),"")</f>
        <v/>
      </c>
      <c r="Z462" s="13" t="str">
        <f>IF(Deník!$R462&lt;&gt;"",IF(Deník!$B462=Statistika!$F$65,IF(AND(Deník!$R462&gt;=0,Deník!$R462&lt;=1),"BE",Deník!$R462),""),"")</f>
        <v/>
      </c>
      <c r="AA462" s="13" t="str">
        <f>IF(Deník!$R462&lt;&gt;"",IF(Deník!$B462=Statistika!$F$66,IF(AND(Deník!$R462&gt;=0,Deník!$R462&lt;=1),"BE",Deník!$R462),""),"")</f>
        <v/>
      </c>
      <c r="AB462" s="13" t="str">
        <f>IF(Deník!$R462&lt;&gt;"",IF(Deník!$B462=Statistika!$F$67,IF(AND(Deník!$R462&gt;=0,Deník!$R462&lt;=1),"BE",Deník!$R462),""),"")</f>
        <v/>
      </c>
      <c r="AC462" s="13" t="str">
        <f>IF(Deník!$R462&lt;&gt;"",IF(Deník!$B462=Statistika!$F$68,IF(AND(Deník!$R462&gt;=0,Deník!$R462&lt;=1),"BE",Deník!$R462),""),"")</f>
        <v/>
      </c>
      <c r="AD462" s="13" t="str">
        <f>IF(Deník!$R462&lt;&gt;"",IF(Deník!$B462=Statistika!$F$69,IF(AND(Deník!$R462&gt;=0,Deník!$R462&lt;=1),"BE",Deník!$R462),""),"")</f>
        <v/>
      </c>
      <c r="AE462" s="601" t="str">
        <f>IF(Deník!$R462&lt;&gt;"",IF(Deník!$B462=Statistika!$F$70,IF(AND(Deník!$R462&gt;=0,Deník!$R462&lt;=1),"BE",Deník!$R462),""),"")</f>
        <v/>
      </c>
      <c r="AF462" s="90"/>
      <c r="AG462" s="63" t="str">
        <f>IF(Deník!$R462&lt;&gt;"",IF(Deník!$J462="L",IF(AND(Deník!$R462&gt;=0,Deník!$R462&lt;=1),"BE",Deník!$R462),""),"")</f>
        <v/>
      </c>
      <c r="AH462" s="13" t="str">
        <f>IF(Deník!$R462&lt;&gt;"",IF(Deník!$J462="S",IF(AND(Deník!$R462&gt;=0,Deník!$R462&lt;=1),"BE",Deník!$R462),""),"")</f>
        <v/>
      </c>
      <c r="AI462" s="95"/>
      <c r="AJ462" s="71" t="str">
        <f>IF(Deník!N463&lt;&gt;"",Deník!N463*-1,"")</f>
        <v/>
      </c>
      <c r="AK462" s="88"/>
      <c r="AL462" s="63" t="str">
        <f>IF(WEEKDAY(Deník!$C462,2)=1,IF(AND(Deník!$R462&gt;=0,Deník!$R462&lt;=1),"BE",Deník!$R462),"")</f>
        <v/>
      </c>
      <c r="AM462" s="13" t="str">
        <f>IF(WEEKDAY(Deník!$C462,2)=2,IF(AND(Deník!$R462&gt;=0,Deník!$R462&lt;=1),"BE",Deník!$R462),"")</f>
        <v/>
      </c>
      <c r="AN462" s="13" t="str">
        <f>IF(WEEKDAY(Deník!$C462,2)=3,IF(AND(Deník!$R462&gt;=0,Deník!$R462&lt;=1),"BE",Deník!$R462),"")</f>
        <v/>
      </c>
      <c r="AO462" s="13" t="str">
        <f>IF(WEEKDAY(Deník!$C462,2)=4,IF(AND(Deník!$R462&gt;=0,Deník!$R462&lt;=1),"BE",Deník!$R462),"")</f>
        <v/>
      </c>
      <c r="AP462" s="60" t="str">
        <f>IF(WEEKDAY(Deník!$C462,2)=5,IF(AND(Deník!$R462&gt;=0,Deník!$R462&lt;=1),"BE",Deník!$R462),"")</f>
        <v/>
      </c>
      <c r="AQ462" s="99"/>
      <c r="AR462" s="100">
        <f>Deník!D462</f>
        <v>0</v>
      </c>
      <c r="AS462" s="63" t="str">
        <f>IF(Deník!$D462&lt;&gt;"",IF(AND(Deník!$D462&gt;=AS$2,Deník!$D462&lt;=AS$3),IF(AND(Deník!$R462&gt;=0,Deník!$R462&lt;=1),"BE",Deník!$R462),""),"")</f>
        <v/>
      </c>
      <c r="AT462" s="63" t="str">
        <f>IF(Deník!$D462&lt;&gt;"",IF(AND(Deník!$D462&gt;=AT$2,Deník!$D462&lt;=AT$3),IF(AND(Deník!$R462&gt;=0,Deník!$R462&lt;=1),"BE",Deník!$R462),""),"")</f>
        <v/>
      </c>
      <c r="AU462" s="63" t="str">
        <f>IF(Deník!$D462&lt;&gt;"",IF(AND(Deník!$D462&gt;=AU$2,Deník!$D462&lt;=AU$3),IF(AND(Deník!$R462&gt;=0,Deník!$R462&lt;=1),"BE",Deník!$R462),""),"")</f>
        <v/>
      </c>
      <c r="AV462" s="63" t="str">
        <f>IF(Deník!$D462&lt;&gt;"",IF(AND(Deník!$D462&gt;=AV$2,Deník!$D462&lt;=AV$3),IF(AND(Deník!$R462&gt;=0,Deník!$R462&lt;=1),"BE",Deník!$R462),""),"")</f>
        <v/>
      </c>
      <c r="AW462" s="63" t="str">
        <f>IF(Deník!$D462&lt;&gt;"",IF(AND(Deník!$D462&gt;=AW$2,Deník!$D462&lt;=AW$3),IF(AND(Deník!$R462&gt;=0,Deník!$R462&lt;=1),"BE",Deník!$R462),""),"")</f>
        <v/>
      </c>
      <c r="AX462" s="63" t="str">
        <f>IF(Deník!$D462&lt;&gt;"",IF(AND(Deník!$D462&gt;=AX$2,Deník!$D462&lt;=AX$3),IF(AND(Deník!$R462&gt;=0,Deník!$R462&lt;=1),"BE",Deník!$R462),""),"")</f>
        <v/>
      </c>
      <c r="AY462" s="63" t="str">
        <f>IF(Deník!$D462&lt;&gt;"",IF(AND(Deník!$D462&gt;=AY$2,Deník!$D462&lt;=AY$3),IF(AND(Deník!$R462&gt;=0,Deník!$R462&lt;=1),"BE",Deník!$R462),""),"")</f>
        <v/>
      </c>
      <c r="AZ462" s="63" t="str">
        <f>IF(Deník!$D462&lt;&gt;"",IF(AND(Deník!$D462&gt;=AZ$2,Deník!$D462&lt;=AZ$3),IF(AND(Deník!$R462&gt;=0,Deník!$R462&lt;=1),"BE",Deník!$R462),""),"")</f>
        <v/>
      </c>
      <c r="BA462" s="63" t="str">
        <f>IF(Deník!$D462&lt;&gt;"",IF(AND(Deník!$D462&gt;=BA$2,Deník!$D462&lt;=BA$3),IF(AND(Deník!$R462&gt;=0,Deník!$R462&lt;=1),"BE",Deník!$R462),""),"")</f>
        <v/>
      </c>
      <c r="BB462" s="63" t="str">
        <f>IF(Deník!$D462&lt;&gt;"",IF(AND(Deník!$D462&gt;=BB$2,Deník!$D462&lt;=BB$3),IF(AND(Deník!$R462&gt;=0,Deník!$R462&lt;=1),"BE",Deník!$R462),""),"")</f>
        <v/>
      </c>
      <c r="BC462" s="71" t="str">
        <f>IF(Deník!$D462&lt;&gt;"",IF(AND(Deník!$D462&gt;=BC$2,Deník!$D462&lt;=BC$3),IF(AND(Deník!$R462&gt;=0,Deník!$R462&lt;=1),"BE",Deník!$R462),""),"")</f>
        <v/>
      </c>
      <c r="BD462" s="20" t="str">
        <f>IF(Deník!$J463="S",(Deník!$M463-Deník!$K463),IF(Deník!$J463="L",(Deník!$K463-Deník!$M463),""))</f>
        <v/>
      </c>
      <c r="BE462" s="20" t="str">
        <f>IF(Deník!$J463="S",(Deník!$K463-Deník!$O463),IF(Deník!$J463="L",(Deník!$O463-Deník!$K463),""))</f>
        <v/>
      </c>
      <c r="BF462" s="20" t="str">
        <f>IF(Deník!$J463="S",(Deník!$K463-Deník!$L463),IF(Deník!$J463="L",(Deník!$L463-Deník!$K463),""))</f>
        <v/>
      </c>
      <c r="BG462" s="20" t="str">
        <f>IF(Deník!$J463="S",(Deník!$K463-Deník!$S463),IF(Deník!$J463="L",(Deník!$S463-Deník!$K463),""))</f>
        <v/>
      </c>
      <c r="BH462" s="20" t="str">
        <f>IF(Deník!$J463="S",(Deník!$K463-Deník!$U463),IF(Deník!$J463="L",(Deník!$U463-Deník!$K463),""))</f>
        <v/>
      </c>
      <c r="BI462" s="20" t="str">
        <f>IF(Deník!$R462&gt;1,Deník!$R462,"")</f>
        <v/>
      </c>
      <c r="BJ462" s="20" t="str">
        <f>IF(Deník!$R462&lt;0,Deník!$R462,"")</f>
        <v/>
      </c>
      <c r="BK462" s="17"/>
      <c r="BM462" s="233" t="str">
        <f>IF(Deník!$R462&lt;&gt;"",IF(Deník!$Y462=Statistika!$F$78,IF(AND(Deník!$R462&gt;=0,Deník!$R462&lt;=1),"BE",Deník!$R462),""),"")</f>
        <v/>
      </c>
      <c r="BN462" s="233" t="str">
        <f>IF(Deník!$R462&lt;&gt;"",IF(Deník!$Y462=Statistika!$F$79,IF(AND(Deník!$R462&gt;=0,Deník!$R462&lt;=1),"BE",Deník!$R462),""),"")</f>
        <v/>
      </c>
      <c r="BO462" s="233" t="str">
        <f>IF(Deník!$R462&lt;&gt;"",IF(Deník!$Y462=Statistika!$F$80,IF(AND(Deník!$R462&gt;=0,Deník!$R462&lt;=1),"BE",Deník!$R462),""),"")</f>
        <v/>
      </c>
      <c r="BP462" s="233" t="str">
        <f>IF(Deník!$R462&lt;&gt;"",IF(Deník!$Y462=Statistika!$F$81,IF(AND(Deník!$R462&gt;=0,Deník!$R462&lt;=1),"BE",Deník!$R462),""),"")</f>
        <v/>
      </c>
      <c r="BQ462" s="233" t="str">
        <f>IF(Deník!$R462&lt;&gt;"",IF(Deník!$Y462=Statistika!$F$82,IF(AND(Deník!$R462&gt;=0,Deník!$R462&lt;=1),"BE",Deník!$R462),""),"")</f>
        <v/>
      </c>
      <c r="BR462" s="233" t="str">
        <f>IF(Deník!$R462&lt;&gt;"",IF(Deník!$Y462=Statistika!$F$83,IF(AND(Deník!$R462&gt;=0,Deník!$R462&lt;=1),"BE",Deník!$R462),""),"")</f>
        <v/>
      </c>
      <c r="BS462" s="233" t="str">
        <f>IF(Deník!$R462&lt;&gt;"",IF(Deník!$Y462=Statistika!$F$84,IF(AND(Deník!$R462&gt;=0,Deník!$R462&lt;=1),"BE",Deník!$R462),""),"")</f>
        <v/>
      </c>
      <c r="BT462" s="233" t="str">
        <f>IF(Deník!$R462&lt;&gt;"",IF(Deník!$Y462=Statistika!$F$85,IF(AND(Deník!$R462&gt;=0,Deník!$R462&lt;=1),"BE",Deník!$R462),""),"")</f>
        <v/>
      </c>
      <c r="BU462" s="233" t="str">
        <f>IF(Deník!$R462&lt;&gt;"",IF(Deník!$Y462=Statistika!$F$86,IF(AND(Deník!$R462&gt;=0,Deník!$R462&lt;=1),"BE",Deník!$R462),""),"")</f>
        <v/>
      </c>
      <c r="BV462" s="233" t="str">
        <f>IF(Deník!$R462&lt;&gt;"",IF(Deník!$Y462=Statistika!$F$87,IF(AND(Deník!$R462&gt;=0,Deník!$R462&lt;=1),"BE",Deník!$R462),""),"")</f>
        <v/>
      </c>
      <c r="BW462" s="233" t="str">
        <f>IF(Deník!$R462&lt;&gt;"",IF(Deník!$Y462=Statistika!$F$88,IF(AND(Deník!$R462&gt;=0,Deník!$R462&lt;=1),"BE",Deník!$R462),""),"")</f>
        <v/>
      </c>
      <c r="BX462" s="233" t="str">
        <f>IF(Deník!$R462&lt;&gt;"",IF(Deník!$Y462=Statistika!$F$89,IF(AND(Deník!$R462&gt;=0,Deník!$R462&lt;=1),"BE",Deník!$R462),""),"")</f>
        <v/>
      </c>
      <c r="BY462" s="233" t="str">
        <f>IF(Deník!$R462&lt;&gt;"",IF(Deník!$Y462=Statistika!$F$90,IF(AND(Deník!$R462&gt;=0,Deník!$R462&lt;=1),"BE",Deník!$R462),""),"")</f>
        <v/>
      </c>
      <c r="BZ462" s="233" t="str">
        <f>IF(Deník!$R462&lt;&gt;"",IF(Deník!$Y462=Statistika!$F$91,IF(AND(Deník!$R462&gt;=0,Deník!$R462&lt;=1),"BE",Deník!$R462),""),"")</f>
        <v/>
      </c>
      <c r="CA462" s="233"/>
      <c r="CB462" s="233" t="str">
        <f>IF(Deník!$R462&lt;&gt;"",IF(Deník!$AB462="SL",IF(AND(Deník!$R462&gt;=0,Deník!$R462&lt;=1),"BE",Deník!$R462),""),"")</f>
        <v/>
      </c>
      <c r="CC462" s="233" t="str">
        <f>IF(Deník!$R462&lt;&gt;"",IF(Deník!$AB462="BE10",IF(AND(Deník!$R462&gt;=0,Deník!$R462&lt;=1),"BE",Deník!$R462),""),"")</f>
        <v/>
      </c>
      <c r="CD462" s="233" t="str">
        <f>IF(Deník!$R462&lt;&gt;"",IF(Deník!$AB462="BE15",IF(AND(Deník!$R462&gt;=0,Deník!$R462&lt;=1),"BE",Deník!$R462),""),"")</f>
        <v/>
      </c>
      <c r="CE462" s="233" t="str">
        <f>IF(Deník!$R462&lt;&gt;"",IF(Deník!$AB462="BE20",IF(AND(Deník!$R462&gt;=0,Deník!$R462&lt;=1),"BE",Deník!$R462),""),"")</f>
        <v/>
      </c>
      <c r="CF462" s="233" t="str">
        <f>IF(Deník!$R462&lt;&gt;"",IF(Deník!$AB462="TP1",IF(AND(Deník!$R462&gt;=0,Deník!$R462&lt;=1),"BE",Deník!$R462),""),"")</f>
        <v/>
      </c>
      <c r="CG462" s="233" t="str">
        <f>IF(Deník!$R462&lt;&gt;"",IF(Deník!$AB462="TP2",IF(AND(Deník!$R462&gt;=0,Deník!$R462&lt;=1),"BE",Deník!$R462),""),"")</f>
        <v/>
      </c>
      <c r="CH462" s="233" t="str">
        <f>IF(Deník!$R462&lt;&gt;"",IF(Deník!$AB462="TP3",IF(AND(Deník!$R462&gt;=0,Deník!$R462&lt;=1),"BE",Deník!$R462),""),"")</f>
        <v/>
      </c>
      <c r="CI462" s="233" t="str">
        <f>IF(Deník!$R462&lt;&gt;"",IF(Deník!$AB462="Trailing SL",IF(AND(Deník!$R462&gt;=0,Deník!$R462&lt;=1),"BE",Deník!$R462),""),"")</f>
        <v/>
      </c>
      <c r="CJ462" s="233" t="str">
        <f>IF(Deník!$R462&lt;&gt;"",IF(Deník!$AB462="Manual",IF(AND(Deník!$R462&gt;=0,Deník!$R462&lt;=1),"BE",Deník!$R462),""),"")</f>
        <v/>
      </c>
      <c r="CK462" s="233"/>
      <c r="CL462" s="233" t="str">
        <f>IF(Deník!$R462&lt;0,IF(Deník!$AC462=Statistika!$F$117,Deník!$R462,""),"")</f>
        <v/>
      </c>
      <c r="CM462" s="233" t="str">
        <f>IF(Deník!$R462&lt;0,IF(Deník!$AC462=Statistika!$F$118,Deník!$R462,""),"")</f>
        <v/>
      </c>
      <c r="CN462" s="233" t="str">
        <f>IF(Deník!$R462&lt;0,IF(Deník!$AC462=Statistika!$F$119,Deník!$R462,""),"")</f>
        <v/>
      </c>
      <c r="CO462" s="233" t="str">
        <f>IF(Deník!$R462&lt;0,IF(Deník!$AC462=Statistika!$F$120,Deník!$R462,""),"")</f>
        <v/>
      </c>
      <c r="CP462" s="233" t="str">
        <f>IF(Deník!$R462&lt;0,IF(Deník!$AC462=Statistika!$F$121,Deník!$R462,""),"")</f>
        <v/>
      </c>
      <c r="CQ462" s="233" t="str">
        <f>IF(Deník!$R462&lt;0,IF(Deník!$AC462=Statistika!$F$122,Deník!$R462,""),"")</f>
        <v/>
      </c>
      <c r="CR462" s="233" t="str">
        <f>IF(Deník!$R462&lt;0,IF(Deník!$AC462=Statistika!$F$123,Deník!$R462,""),"")</f>
        <v/>
      </c>
      <c r="CS462" s="233" t="str">
        <f>IF(Deník!$R462&lt;0,IF(Deník!$AC462=Statistika!$F$124,Deník!$R462,""),"")</f>
        <v/>
      </c>
      <c r="CT462" s="233" t="str">
        <f>IF(Deník!$R462&lt;0,IF(Deník!$AC462=Statistika!$F$125,Deník!$R462,""),"")</f>
        <v/>
      </c>
      <c r="CU462" s="233"/>
      <c r="CV462" s="233" t="str">
        <f>IF(Deník!$R462&lt;0,IF(Deník!$AD462=$CV$2,Deník!$R462,""),"")</f>
        <v/>
      </c>
      <c r="CW462" s="233" t="str">
        <f>IF(Deník!$R462&lt;0,IF(Deník!$AD462=$CW$2,Deník!$R462,""),"")</f>
        <v/>
      </c>
      <c r="CX462" s="233" t="str">
        <f>IF(Deník!$R462&lt;0,IF(Deník!$AD462=$CX$2,Deník!$R462,""),"")</f>
        <v/>
      </c>
      <c r="CY462" s="233" t="str">
        <f>IF(Deník!$R462&lt;0,IF(Deník!$AD462=$CY$2,Deník!$R462,""),"")</f>
        <v/>
      </c>
      <c r="CZ462" s="233" t="str">
        <f>IF(Deník!$R462&lt;0,IF(Deník!$AD462=$CZ$2,Deník!$R462,""),"")</f>
        <v/>
      </c>
      <c r="DL462" s="221">
        <f t="shared" si="20"/>
        <v>93847.029999999984</v>
      </c>
      <c r="DM462" s="220">
        <f t="shared" si="19"/>
        <v>-6.1529700000000132E-2</v>
      </c>
      <c r="DO462" s="50">
        <f>Deník!W463</f>
        <v>0</v>
      </c>
      <c r="DP462" s="102" t="str">
        <f>IF(AND(Deník!W463&gt;0),1,"")</f>
        <v/>
      </c>
      <c r="DQ462" s="102">
        <f>IF(AND(Deník!W463&lt;=0),1,"")</f>
        <v>1</v>
      </c>
      <c r="DR462" s="227"/>
      <c r="DS462" s="228"/>
      <c r="DT462" s="85"/>
      <c r="DU462" s="54">
        <f>IF(MONTH(Deník!$C462)=DU$2,Deník!$W462,"")</f>
        <v>0</v>
      </c>
      <c r="DV462" s="222" t="str">
        <f>IF(MONTH(Deník!$C462)=DV$2,Deník!$W462,"")</f>
        <v/>
      </c>
      <c r="DW462" s="222" t="str">
        <f>IF(MONTH(Deník!$C462)=DW$2,Deník!$W462,"")</f>
        <v/>
      </c>
      <c r="DX462" s="222" t="str">
        <f>IF(MONTH(Deník!$C462)=DX$2,Deník!$W462,"")</f>
        <v/>
      </c>
      <c r="DY462" s="222" t="str">
        <f>IF(MONTH(Deník!$C462)=DY$2,Deník!$W462,"")</f>
        <v/>
      </c>
      <c r="DZ462" s="222" t="str">
        <f>IF(MONTH(Deník!$C462)=DZ$2,Deník!$W462,"")</f>
        <v/>
      </c>
      <c r="EA462" s="222" t="str">
        <f>IF(MONTH(Deník!$C462)=EA$2,Deník!$W462,"")</f>
        <v/>
      </c>
      <c r="EB462" s="222" t="str">
        <f>IF(MONTH(Deník!$C462)=EB$2,Deník!$W462,"")</f>
        <v/>
      </c>
      <c r="EC462" s="222" t="str">
        <f>IF(MONTH(Deník!$C462)=EC$2,Deník!$W462,"")</f>
        <v/>
      </c>
      <c r="ED462" s="222" t="str">
        <f>IF(MONTH(Deník!$C462)=ED$2,Deník!$W462,"")</f>
        <v/>
      </c>
      <c r="EE462" s="222" t="str">
        <f>IF(MONTH(Deník!$C462)=EE$2,Deník!$W462,"")</f>
        <v/>
      </c>
      <c r="EF462" s="222" t="str">
        <f>IF(MONTH(Deník!$C462)=EF$2,Deník!$W462,"")</f>
        <v/>
      </c>
      <c r="EI462" s="600" t="str">
        <f>IF(Deník!$W462&lt;&gt;"",IF(Deník!$B462=Statistika!$F$63,Deník!$W462,""),"")</f>
        <v/>
      </c>
      <c r="EJ462" s="13" t="str">
        <f>IF(Deník!$W462&lt;&gt;"",IF(Deník!$B462=Statistika!$F$64,Deník!$W462,""),"")</f>
        <v/>
      </c>
      <c r="EK462" s="13" t="str">
        <f>IF(Deník!$W462&lt;&gt;"",IF(Deník!$B462=Statistika!$F$65,Deník!$W462,""),"")</f>
        <v/>
      </c>
      <c r="EL462" s="13" t="str">
        <f>IF(Deník!$W462&lt;&gt;"",IF(Deník!$B462=Statistika!$F$66,Deník!$W462,""),"")</f>
        <v/>
      </c>
      <c r="EM462" s="13" t="str">
        <f>IF(Deník!$W462&lt;&gt;"",IF(Deník!$B462=Statistika!$F$67,Deník!$W462,""),"")</f>
        <v/>
      </c>
      <c r="EN462" s="13" t="str">
        <f>IF(Deník!$W462&lt;&gt;"",IF(Deník!$B462=Statistika!$F$68,Deník!$W462,""),"")</f>
        <v/>
      </c>
      <c r="EO462" s="13" t="str">
        <f>IF(Deník!$W462&lt;&gt;"",IF(Deník!$B462=Statistika!$F$69,Deník!$W462,""),"")</f>
        <v/>
      </c>
      <c r="EP462" s="601" t="str">
        <f>IF(Deník!$W462&lt;&gt;"",IF(Deník!$B462=Statistika!$F$70,Deník!$W462,""),"")</f>
        <v/>
      </c>
      <c r="EQ462" s="90"/>
      <c r="ER462" s="63" t="str">
        <f>IF(Deník!$W462&lt;&gt;"",IF(Deník!$J462="L",Deník!$W462,""),"")</f>
        <v/>
      </c>
      <c r="ES462" s="13" t="str">
        <f>IF(Deník!$W462&lt;&gt;"",IF(Deník!$J462="S",Deník!$W462,""),"")</f>
        <v/>
      </c>
      <c r="ET462" s="95"/>
      <c r="EU462" s="88"/>
      <c r="EV462" s="63" t="str">
        <f>IF(WEEKDAY(Deník!$C462,2)=1,Deník!$W462,"")</f>
        <v/>
      </c>
      <c r="EW462" s="13" t="str">
        <f>IF(WEEKDAY(Deník!$C462,2)=2,Deník!$W462,"")</f>
        <v/>
      </c>
      <c r="EX462" s="13" t="str">
        <f>IF(WEEKDAY(Deník!$C462,2)=3,Deník!$W462,"")</f>
        <v/>
      </c>
      <c r="EY462" s="13" t="str">
        <f>IF(WEEKDAY(Deník!$C462,2)=4,Deník!$W462,"")</f>
        <v/>
      </c>
      <c r="EZ462" s="60" t="str">
        <f>IF(WEEKDAY(Deník!$C462,2)=5,Deník!$W462,"")</f>
        <v/>
      </c>
      <c r="FA462" s="99"/>
      <c r="FB462" s="100">
        <f>Deník!D462</f>
        <v>0</v>
      </c>
      <c r="FC462" s="63">
        <f>IF($FB462&lt;&gt;"",IF(AND($FB462&gt;=FC$2,$FB462&lt;=FC$3),Deník!$W462,""))</f>
        <v>0</v>
      </c>
      <c r="FD462" s="63" t="str">
        <f>IF($FB462&lt;&gt;"",IF(AND($FB462&gt;=FD$2,$FB462&lt;=FD$3),Deník!$W462,""))</f>
        <v/>
      </c>
      <c r="FE462" s="63" t="str">
        <f>IF($FB462&lt;&gt;"",IF(AND($FB462&gt;=FE$2,$FB462&lt;=FE$3),Deník!$W462,""))</f>
        <v/>
      </c>
      <c r="FF462" s="63" t="str">
        <f>IF($FB462&lt;&gt;"",IF(AND($FB462&gt;=FF$2,$FB462&lt;=FF$3),Deník!$W462,""))</f>
        <v/>
      </c>
      <c r="FG462" s="63" t="str">
        <f>IF($FB462&lt;&gt;"",IF(AND($FB462&gt;=FG$2,$FB462&lt;=FG$3),Deník!$W462,""))</f>
        <v/>
      </c>
      <c r="FH462" s="63" t="str">
        <f>IF($FB462&lt;&gt;"",IF(AND($FB462&gt;=FH$2,$FB462&lt;=FH$3),Deník!$W462,""))</f>
        <v/>
      </c>
      <c r="FI462" s="63" t="str">
        <f>IF($FB462&lt;&gt;"",IF(AND($FB462&gt;=FI$2,$FB462&lt;=FI$3),Deník!$W462,""))</f>
        <v/>
      </c>
      <c r="FJ462" s="63" t="str">
        <f>IF($FB462&lt;&gt;"",IF(AND($FB462&gt;=FJ$2,$FB462&lt;=FJ$3),Deník!$W462,""))</f>
        <v/>
      </c>
      <c r="FK462" s="63" t="str">
        <f>IF($FB462&lt;&gt;"",IF(AND($FB462&gt;=FK$2,$FB462&lt;=FK$3),Deník!$W462,""))</f>
        <v/>
      </c>
      <c r="FL462" s="63" t="str">
        <f>IF($FB462&lt;&gt;"",IF(AND($FB462&gt;=FL$2,$FB462&lt;=FL$3),Deník!$W462,""))</f>
        <v/>
      </c>
      <c r="FM462" s="63" t="str">
        <f>IF($FB462&lt;&gt;"",IF(AND($FB462&gt;=FM$2,$FB462&lt;=FM$3),Deník!$W462,""))</f>
        <v/>
      </c>
      <c r="FN462" s="13"/>
      <c r="FO462" s="20" t="str">
        <f>IF(Deník!$W462&gt;1,Deník!$W462,"")</f>
        <v/>
      </c>
      <c r="FP462" s="20" t="str">
        <f>IF(Deník!$W462&lt;0,Deník!$W462,"")</f>
        <v/>
      </c>
      <c r="FQ462" s="17"/>
      <c r="FS462" s="233"/>
      <c r="FT462" s="233" t="str">
        <f>IF(Deník!$W462&lt;&gt;"",IF(Deník!$Y462=Statistika!$F$78,Deník!$W462,""),"")</f>
        <v/>
      </c>
      <c r="FU462" s="233" t="str">
        <f>IF(Deník!$W462&lt;&gt;"",IF(Deník!$Y462=Statistika!$F$79,Deník!$W462,""),"")</f>
        <v/>
      </c>
      <c r="FV462" s="233" t="str">
        <f>IF(Deník!$W462&lt;&gt;"",IF(Deník!$Y462=Statistika!$F$80,Deník!$W462,""),"")</f>
        <v/>
      </c>
      <c r="FW462" s="233" t="str">
        <f>IF(Deník!$W462&lt;&gt;"",IF(Deník!$Y462=Statistika!$F$81,Deník!$W462,""),"")</f>
        <v/>
      </c>
      <c r="FX462" s="233" t="str">
        <f>IF(Deník!$W462&lt;&gt;"",IF(Deník!$Y462=Statistika!$F$82,Deník!$W462,""),"")</f>
        <v/>
      </c>
      <c r="FY462" s="233" t="str">
        <f>IF(Deník!$W462&lt;&gt;"",IF(Deník!$Y462=Statistika!$F$83,Deník!$W462,""),"")</f>
        <v/>
      </c>
      <c r="FZ462" s="233" t="str">
        <f>IF(Deník!$W462&lt;&gt;"",IF(Deník!$Y462=Statistika!$F$84,Deník!$W462,""),"")</f>
        <v/>
      </c>
      <c r="GA462" s="233" t="str">
        <f>IF(Deník!$W462&lt;&gt;"",IF(Deník!$Y462=Statistika!$F$85,Deník!$W462,""),"")</f>
        <v/>
      </c>
      <c r="GB462" s="233" t="str">
        <f>IF(Deník!$W462&lt;&gt;"",IF(Deník!$Y462=Statistika!$F$86,Deník!$W462,""),"")</f>
        <v/>
      </c>
      <c r="GC462" s="233" t="str">
        <f>IF(Deník!$W462&lt;&gt;"",IF(Deník!$Y462=Statistika!$F$87,Deník!$W462,""),"")</f>
        <v/>
      </c>
      <c r="GD462" s="233" t="str">
        <f>IF(Deník!$W462&lt;&gt;"",IF(Deník!$Y462=Statistika!$F$88,Deník!$W462,""),"")</f>
        <v/>
      </c>
      <c r="GE462" s="233" t="str">
        <f>IF(Deník!$W462&lt;&gt;"",IF(Deník!$Y462=Statistika!$F$89,Deník!$W462,""),"")</f>
        <v/>
      </c>
      <c r="GF462" s="233" t="str">
        <f>IF(Deník!$W462&lt;&gt;"",IF(Deník!$Y462=Statistika!$F$90,Deník!$W462,""),"")</f>
        <v/>
      </c>
      <c r="GG462" s="233" t="str">
        <f>IF(Deník!$W462&lt;&gt;"",IF(Deník!$Y462=Statistika!$F$91,Deník!$W462,""),"")</f>
        <v/>
      </c>
      <c r="GH462" s="233"/>
      <c r="GI462" s="233" t="str">
        <f>IF(Deník!$W462&lt;&gt;"",IF(Deník!$AB462=Statistika!$L$100,Deník!$W462,""),"")</f>
        <v/>
      </c>
      <c r="GJ462" s="233" t="str">
        <f>IF(Deník!$W462&lt;&gt;"",IF(Deník!$AB462=Statistika!$L$101,Deník!$W462,""),"")</f>
        <v/>
      </c>
      <c r="GK462" s="233" t="str">
        <f>IF(Deník!$W462&lt;&gt;"",IF(Deník!$AB462=Statistika!$L$102,Deník!$W462,""),"")</f>
        <v/>
      </c>
      <c r="GL462" s="233" t="str">
        <f>IF(Deník!$W462&lt;&gt;"",IF(Deník!$AB462=Statistika!$L$103,Deník!$W462,""),"")</f>
        <v/>
      </c>
      <c r="GM462" s="233" t="str">
        <f>IF(Deník!$W462&lt;&gt;"",IF(Deník!$AB462=Statistika!$L$104,Deník!$W462,""),"")</f>
        <v/>
      </c>
      <c r="GN462" s="233" t="str">
        <f>IF(Deník!$W462&lt;&gt;"",IF(Deník!$AB462=Statistika!$L$105,Deník!$W462,""),"")</f>
        <v/>
      </c>
      <c r="GO462" s="233" t="str">
        <f>IF(Deník!$W462&lt;&gt;"",IF(Deník!$AB462=Statistika!$L$106,Deník!$W462,""),"")</f>
        <v/>
      </c>
      <c r="GP462" s="233" t="str">
        <f>IF(Deník!$W462&lt;&gt;"",IF(Deník!$AB462=Statistika!$L$107,Deník!$W462,""),"")</f>
        <v/>
      </c>
      <c r="GQ462" s="233" t="str">
        <f>IF(Deník!$W462&lt;&gt;"",IF(Deník!$AB462=Statistika!$L$108,Deník!$W462,""),"")</f>
        <v/>
      </c>
      <c r="GS462" s="233" t="str">
        <f>IF(Deník!$W462&lt;0,IF(Deník!$AC462=Statistika!$F$117,Deník!$W462,""),"")</f>
        <v/>
      </c>
      <c r="GT462" s="233" t="str">
        <f>IF(Deník!$W462&lt;0,IF(Deník!$AC462=Statistika!$F$118,Deník!$W462,""),"")</f>
        <v/>
      </c>
      <c r="GU462" s="233" t="str">
        <f>IF(Deník!$W462&lt;0,IF(Deník!$AC462=Statistika!$F$119,Deník!$W462,""),"")</f>
        <v/>
      </c>
      <c r="GV462" s="233" t="str">
        <f>IF(Deník!$W462&lt;0,IF(Deník!$AC462=Statistika!$F$120,Deník!$W462,""),"")</f>
        <v/>
      </c>
      <c r="GW462" s="233" t="str">
        <f>IF(Deník!$W462&lt;0,IF(Deník!$AC462=Statistika!$F$121,Deník!$W462,""),"")</f>
        <v/>
      </c>
      <c r="GX462" s="233" t="str">
        <f>IF(Deník!$W462&lt;0,IF(Deník!$AC462=Statistika!$F$122,Deník!$W462,""),"")</f>
        <v/>
      </c>
      <c r="GY462" s="233" t="str">
        <f>IF(Deník!$W462&lt;0,IF(Deník!$AC462=Statistika!$F$123,Deník!$W462,""),"")</f>
        <v/>
      </c>
      <c r="GZ462" s="233" t="str">
        <f>IF(Deník!$W462&lt;0,IF(Deník!$AC462=Statistika!$F$124,Deník!$W462,""),"")</f>
        <v/>
      </c>
      <c r="HA462" s="233" t="str">
        <f>IF(Deník!$W462&lt;0,IF(Deník!$AC462=Statistika!$F$125,Deník!$W462,""),"")</f>
        <v/>
      </c>
      <c r="HC462" s="233" t="str">
        <f>IF(Deník!$W462&lt;0,IF(Deník!$AD462=Statistika!$F$133,Deník!$W462,""),"")</f>
        <v/>
      </c>
      <c r="HD462" s="233" t="str">
        <f>IF(Deník!$W462&lt;0,IF(Deník!$AD462=Statistika!$F$134,Deník!$W462,""),"")</f>
        <v/>
      </c>
      <c r="HE462" s="233" t="str">
        <f>IF(Deník!$W462&lt;0,IF(Deník!$AD462=Statistika!$F$135,Deník!$W462,""),"")</f>
        <v/>
      </c>
      <c r="HF462" s="233" t="str">
        <f>IF(Deník!$W462&lt;0,IF(Deník!$AD462=Statistika!$F$136,Deník!$W462,""),"")</f>
        <v/>
      </c>
      <c r="HG462" s="233" t="str">
        <f>IF(Deník!$W462&lt;0,IF(Deník!$AD462=Statistika!$F$137,Deník!$W462,""),"")</f>
        <v/>
      </c>
      <c r="ID462" s="8">
        <f>Tabulka4[[#This Row],[Sloupec3]]</f>
        <v>0</v>
      </c>
      <c r="IE462" s="17" t="str">
        <f>IF(AND([1]Deník!$C462&gt;='[1]Měsíční shrnutí'!$D$1,[1]Deník!$C462&lt;='[1]Měsíční shrnutí'!$F$1),[1]Deník!$X462,"")</f>
        <v/>
      </c>
    </row>
    <row r="463" spans="1:239">
      <c r="A463" s="8">
        <f>Deník!C464</f>
        <v>0</v>
      </c>
      <c r="B463" s="50" t="str">
        <f>Deník!R464</f>
        <v/>
      </c>
      <c r="C463" s="102" t="str">
        <f>IF(AND(Deník!R464&gt;1,Deník!R464&lt;&gt;""),1,"")</f>
        <v/>
      </c>
      <c r="D463" s="102" t="str">
        <f>IF(AND(Deník!R464&lt;=0,Deník!R464&lt;&gt;""),1,"")</f>
        <v/>
      </c>
      <c r="E463" s="103" t="str">
        <f>IF(AND(Deník!R464&gt;=0,Deník!R464&lt;=1),1,"")</f>
        <v/>
      </c>
      <c r="F463" s="79" t="str">
        <f>IF(Deník!R464&lt;&gt;"",Deník!R464+F462,"")</f>
        <v/>
      </c>
      <c r="G463" s="85"/>
      <c r="H463" s="54" t="str">
        <f>IF(MONTH(Deník!$C463)=H$2,IF(AND(Deník!$R463&gt;=0,Deník!$R463&lt;=1),"BE",Deník!$R463),"")</f>
        <v/>
      </c>
      <c r="I463" s="11" t="str">
        <f>IF(MONTH(Deník!$C463)=I$2,IF(AND(Deník!$R463&gt;=0,Deník!$R463&lt;=1),"BE",Deník!$R463),"")</f>
        <v/>
      </c>
      <c r="J463" s="11" t="str">
        <f>IF(MONTH(Deník!$C463)=J$2,IF(AND(Deník!$R463&gt;=0,Deník!$R463&lt;=1),"BE",Deník!$R463),"")</f>
        <v/>
      </c>
      <c r="K463" s="11" t="str">
        <f>IF(MONTH(Deník!$C463)=K$2,IF(AND(Deník!$R463&gt;=0,Deník!$R463&lt;=1),"BE",Deník!$R463),"")</f>
        <v/>
      </c>
      <c r="L463" s="11" t="str">
        <f>IF(MONTH(Deník!$C463)=L$2,IF(AND(Deník!$R463&gt;=0,Deník!$R463&lt;=1),"BE",Deník!$R463),"")</f>
        <v/>
      </c>
      <c r="M463" s="11" t="str">
        <f>IF(MONTH(Deník!$C463)=M$2,IF(AND(Deník!$R463&gt;=0,Deník!$R463&lt;=1),"BE",Deník!$R463),"")</f>
        <v/>
      </c>
      <c r="N463" s="11" t="str">
        <f>IF(MONTH(Deník!$C463)=N$2,IF(AND(Deník!$R463&gt;=0,Deník!$R463&lt;=1),"BE",Deník!$R463),"")</f>
        <v/>
      </c>
      <c r="O463" s="11" t="str">
        <f>IF(MONTH(Deník!$C463)=O$2,IF(AND(Deník!$R463&gt;=0,Deník!$R463&lt;=1),"BE",Deník!$R463),"")</f>
        <v/>
      </c>
      <c r="P463" s="11" t="str">
        <f>IF(MONTH(Deník!$C463)=P$2,IF(AND(Deník!$R463&gt;=0,Deník!$R463&lt;=1),"BE",Deník!$R463),"")</f>
        <v/>
      </c>
      <c r="Q463" s="11" t="str">
        <f>IF(MONTH(Deník!$C463)=Q$2,IF(AND(Deník!$R463&gt;=0,Deník!$R463&lt;=1),"BE",Deník!$R463),"")</f>
        <v/>
      </c>
      <c r="R463" s="11" t="str">
        <f>IF(MONTH(Deník!$C463)=R$2,IF(AND(Deník!$R463&gt;=0,Deník!$R463&lt;=1),"BE",Deník!$R463),"")</f>
        <v/>
      </c>
      <c r="S463" s="57" t="str">
        <f>IF(MONTH(Deník!$C463)=S$2,IF(AND(Deník!$R463&gt;=0,Deník!$R463&lt;=1),"BE",Deník!$R463),"")</f>
        <v/>
      </c>
      <c r="U463" s="12"/>
      <c r="V463" s="12"/>
      <c r="X463" s="600" t="str">
        <f>IF(Deník!$R463&lt;&gt;"",IF(Deník!$B463=Statistika!$F$63,IF(AND(Deník!$R463&gt;=0,Deník!$R463&lt;=1),"BE",Deník!$R463),""),"")</f>
        <v/>
      </c>
      <c r="Y463" s="13" t="str">
        <f>IF(Deník!$R463&lt;&gt;"",IF(Deník!$B463=Statistika!$F$64,IF(AND(Deník!$R463&gt;=0,Deník!$R463&lt;=1),"BE",Deník!$R463),""),"")</f>
        <v/>
      </c>
      <c r="Z463" s="13" t="str">
        <f>IF(Deník!$R463&lt;&gt;"",IF(Deník!$B463=Statistika!$F$65,IF(AND(Deník!$R463&gt;=0,Deník!$R463&lt;=1),"BE",Deník!$R463),""),"")</f>
        <v/>
      </c>
      <c r="AA463" s="13" t="str">
        <f>IF(Deník!$R463&lt;&gt;"",IF(Deník!$B463=Statistika!$F$66,IF(AND(Deník!$R463&gt;=0,Deník!$R463&lt;=1),"BE",Deník!$R463),""),"")</f>
        <v/>
      </c>
      <c r="AB463" s="13" t="str">
        <f>IF(Deník!$R463&lt;&gt;"",IF(Deník!$B463=Statistika!$F$67,IF(AND(Deník!$R463&gt;=0,Deník!$R463&lt;=1),"BE",Deník!$R463),""),"")</f>
        <v/>
      </c>
      <c r="AC463" s="13" t="str">
        <f>IF(Deník!$R463&lt;&gt;"",IF(Deník!$B463=Statistika!$F$68,IF(AND(Deník!$R463&gt;=0,Deník!$R463&lt;=1),"BE",Deník!$R463),""),"")</f>
        <v/>
      </c>
      <c r="AD463" s="13" t="str">
        <f>IF(Deník!$R463&lt;&gt;"",IF(Deník!$B463=Statistika!$F$69,IF(AND(Deník!$R463&gt;=0,Deník!$R463&lt;=1),"BE",Deník!$R463),""),"")</f>
        <v/>
      </c>
      <c r="AE463" s="601" t="str">
        <f>IF(Deník!$R463&lt;&gt;"",IF(Deník!$B463=Statistika!$F$70,IF(AND(Deník!$R463&gt;=0,Deník!$R463&lt;=1),"BE",Deník!$R463),""),"")</f>
        <v/>
      </c>
      <c r="AF463" s="90"/>
      <c r="AG463" s="63" t="str">
        <f>IF(Deník!$R463&lt;&gt;"",IF(Deník!$J463="L",IF(AND(Deník!$R463&gt;=0,Deník!$R463&lt;=1),"BE",Deník!$R463),""),"")</f>
        <v/>
      </c>
      <c r="AH463" s="13" t="str">
        <f>IF(Deník!$R463&lt;&gt;"",IF(Deník!$J463="S",IF(AND(Deník!$R463&gt;=0,Deník!$R463&lt;=1),"BE",Deník!$R463),""),"")</f>
        <v/>
      </c>
      <c r="AI463" s="95"/>
      <c r="AJ463" s="71" t="str">
        <f>IF(Deník!N464&lt;&gt;"",Deník!N464*-1,"")</f>
        <v/>
      </c>
      <c r="AK463" s="88"/>
      <c r="AL463" s="63" t="str">
        <f>IF(WEEKDAY(Deník!$C463,2)=1,IF(AND(Deník!$R463&gt;=0,Deník!$R463&lt;=1),"BE",Deník!$R463),"")</f>
        <v/>
      </c>
      <c r="AM463" s="13" t="str">
        <f>IF(WEEKDAY(Deník!$C463,2)=2,IF(AND(Deník!$R463&gt;=0,Deník!$R463&lt;=1),"BE",Deník!$R463),"")</f>
        <v/>
      </c>
      <c r="AN463" s="13" t="str">
        <f>IF(WEEKDAY(Deník!$C463,2)=3,IF(AND(Deník!$R463&gt;=0,Deník!$R463&lt;=1),"BE",Deník!$R463),"")</f>
        <v/>
      </c>
      <c r="AO463" s="13" t="str">
        <f>IF(WEEKDAY(Deník!$C463,2)=4,IF(AND(Deník!$R463&gt;=0,Deník!$R463&lt;=1),"BE",Deník!$R463),"")</f>
        <v/>
      </c>
      <c r="AP463" s="60" t="str">
        <f>IF(WEEKDAY(Deník!$C463,2)=5,IF(AND(Deník!$R463&gt;=0,Deník!$R463&lt;=1),"BE",Deník!$R463),"")</f>
        <v/>
      </c>
      <c r="AQ463" s="99"/>
      <c r="AR463" s="100">
        <f>Deník!D463</f>
        <v>0</v>
      </c>
      <c r="AS463" s="63" t="str">
        <f>IF(Deník!$D463&lt;&gt;"",IF(AND(Deník!$D463&gt;=AS$2,Deník!$D463&lt;=AS$3),IF(AND(Deník!$R463&gt;=0,Deník!$R463&lt;=1),"BE",Deník!$R463),""),"")</f>
        <v/>
      </c>
      <c r="AT463" s="63" t="str">
        <f>IF(Deník!$D463&lt;&gt;"",IF(AND(Deník!$D463&gt;=AT$2,Deník!$D463&lt;=AT$3),IF(AND(Deník!$R463&gt;=0,Deník!$R463&lt;=1),"BE",Deník!$R463),""),"")</f>
        <v/>
      </c>
      <c r="AU463" s="63" t="str">
        <f>IF(Deník!$D463&lt;&gt;"",IF(AND(Deník!$D463&gt;=AU$2,Deník!$D463&lt;=AU$3),IF(AND(Deník!$R463&gt;=0,Deník!$R463&lt;=1),"BE",Deník!$R463),""),"")</f>
        <v/>
      </c>
      <c r="AV463" s="63" t="str">
        <f>IF(Deník!$D463&lt;&gt;"",IF(AND(Deník!$D463&gt;=AV$2,Deník!$D463&lt;=AV$3),IF(AND(Deník!$R463&gt;=0,Deník!$R463&lt;=1),"BE",Deník!$R463),""),"")</f>
        <v/>
      </c>
      <c r="AW463" s="63" t="str">
        <f>IF(Deník!$D463&lt;&gt;"",IF(AND(Deník!$D463&gt;=AW$2,Deník!$D463&lt;=AW$3),IF(AND(Deník!$R463&gt;=0,Deník!$R463&lt;=1),"BE",Deník!$R463),""),"")</f>
        <v/>
      </c>
      <c r="AX463" s="63" t="str">
        <f>IF(Deník!$D463&lt;&gt;"",IF(AND(Deník!$D463&gt;=AX$2,Deník!$D463&lt;=AX$3),IF(AND(Deník!$R463&gt;=0,Deník!$R463&lt;=1),"BE",Deník!$R463),""),"")</f>
        <v/>
      </c>
      <c r="AY463" s="63" t="str">
        <f>IF(Deník!$D463&lt;&gt;"",IF(AND(Deník!$D463&gt;=AY$2,Deník!$D463&lt;=AY$3),IF(AND(Deník!$R463&gt;=0,Deník!$R463&lt;=1),"BE",Deník!$R463),""),"")</f>
        <v/>
      </c>
      <c r="AZ463" s="63" t="str">
        <f>IF(Deník!$D463&lt;&gt;"",IF(AND(Deník!$D463&gt;=AZ$2,Deník!$D463&lt;=AZ$3),IF(AND(Deník!$R463&gt;=0,Deník!$R463&lt;=1),"BE",Deník!$R463),""),"")</f>
        <v/>
      </c>
      <c r="BA463" s="63" t="str">
        <f>IF(Deník!$D463&lt;&gt;"",IF(AND(Deník!$D463&gt;=BA$2,Deník!$D463&lt;=BA$3),IF(AND(Deník!$R463&gt;=0,Deník!$R463&lt;=1),"BE",Deník!$R463),""),"")</f>
        <v/>
      </c>
      <c r="BB463" s="63" t="str">
        <f>IF(Deník!$D463&lt;&gt;"",IF(AND(Deník!$D463&gt;=BB$2,Deník!$D463&lt;=BB$3),IF(AND(Deník!$R463&gt;=0,Deník!$R463&lt;=1),"BE",Deník!$R463),""),"")</f>
        <v/>
      </c>
      <c r="BC463" s="71" t="str">
        <f>IF(Deník!$D463&lt;&gt;"",IF(AND(Deník!$D463&gt;=BC$2,Deník!$D463&lt;=BC$3),IF(AND(Deník!$R463&gt;=0,Deník!$R463&lt;=1),"BE",Deník!$R463),""),"")</f>
        <v/>
      </c>
      <c r="BD463" s="20" t="str">
        <f>IF(Deník!$J464="S",(Deník!$M464-Deník!$K464),IF(Deník!$J464="L",(Deník!$K464-Deník!$M464),""))</f>
        <v/>
      </c>
      <c r="BE463" s="20" t="str">
        <f>IF(Deník!$J464="S",(Deník!$K464-Deník!$O464),IF(Deník!$J464="L",(Deník!$O464-Deník!$K464),""))</f>
        <v/>
      </c>
      <c r="BF463" s="20" t="str">
        <f>IF(Deník!$J464="S",(Deník!$K464-Deník!$L464),IF(Deník!$J464="L",(Deník!$L464-Deník!$K464),""))</f>
        <v/>
      </c>
      <c r="BG463" s="20" t="str">
        <f>IF(Deník!$J464="S",(Deník!$K464-Deník!$S464),IF(Deník!$J464="L",(Deník!$S464-Deník!$K464),""))</f>
        <v/>
      </c>
      <c r="BH463" s="20" t="str">
        <f>IF(Deník!$J464="S",(Deník!$K464-Deník!$U464),IF(Deník!$J464="L",(Deník!$U464-Deník!$K464),""))</f>
        <v/>
      </c>
      <c r="BI463" s="20" t="str">
        <f>IF(Deník!$R463&gt;1,Deník!$R463,"")</f>
        <v/>
      </c>
      <c r="BJ463" s="20" t="str">
        <f>IF(Deník!$R463&lt;0,Deník!$R463,"")</f>
        <v/>
      </c>
      <c r="BK463" s="17"/>
      <c r="BM463" s="233" t="str">
        <f>IF(Deník!$R463&lt;&gt;"",IF(Deník!$Y463=Statistika!$F$78,IF(AND(Deník!$R463&gt;=0,Deník!$R463&lt;=1),"BE",Deník!$R463),""),"")</f>
        <v/>
      </c>
      <c r="BN463" s="233" t="str">
        <f>IF(Deník!$R463&lt;&gt;"",IF(Deník!$Y463=Statistika!$F$79,IF(AND(Deník!$R463&gt;=0,Deník!$R463&lt;=1),"BE",Deník!$R463),""),"")</f>
        <v/>
      </c>
      <c r="BO463" s="233" t="str">
        <f>IF(Deník!$R463&lt;&gt;"",IF(Deník!$Y463=Statistika!$F$80,IF(AND(Deník!$R463&gt;=0,Deník!$R463&lt;=1),"BE",Deník!$R463),""),"")</f>
        <v/>
      </c>
      <c r="BP463" s="233" t="str">
        <f>IF(Deník!$R463&lt;&gt;"",IF(Deník!$Y463=Statistika!$F$81,IF(AND(Deník!$R463&gt;=0,Deník!$R463&lt;=1),"BE",Deník!$R463),""),"")</f>
        <v/>
      </c>
      <c r="BQ463" s="233" t="str">
        <f>IF(Deník!$R463&lt;&gt;"",IF(Deník!$Y463=Statistika!$F$82,IF(AND(Deník!$R463&gt;=0,Deník!$R463&lt;=1),"BE",Deník!$R463),""),"")</f>
        <v/>
      </c>
      <c r="BR463" s="233" t="str">
        <f>IF(Deník!$R463&lt;&gt;"",IF(Deník!$Y463=Statistika!$F$83,IF(AND(Deník!$R463&gt;=0,Deník!$R463&lt;=1),"BE",Deník!$R463),""),"")</f>
        <v/>
      </c>
      <c r="BS463" s="233" t="str">
        <f>IF(Deník!$R463&lt;&gt;"",IF(Deník!$Y463=Statistika!$F$84,IF(AND(Deník!$R463&gt;=0,Deník!$R463&lt;=1),"BE",Deník!$R463),""),"")</f>
        <v/>
      </c>
      <c r="BT463" s="233" t="str">
        <f>IF(Deník!$R463&lt;&gt;"",IF(Deník!$Y463=Statistika!$F$85,IF(AND(Deník!$R463&gt;=0,Deník!$R463&lt;=1),"BE",Deník!$R463),""),"")</f>
        <v/>
      </c>
      <c r="BU463" s="233" t="str">
        <f>IF(Deník!$R463&lt;&gt;"",IF(Deník!$Y463=Statistika!$F$86,IF(AND(Deník!$R463&gt;=0,Deník!$R463&lt;=1),"BE",Deník!$R463),""),"")</f>
        <v/>
      </c>
      <c r="BV463" s="233" t="str">
        <f>IF(Deník!$R463&lt;&gt;"",IF(Deník!$Y463=Statistika!$F$87,IF(AND(Deník!$R463&gt;=0,Deník!$R463&lt;=1),"BE",Deník!$R463),""),"")</f>
        <v/>
      </c>
      <c r="BW463" s="233" t="str">
        <f>IF(Deník!$R463&lt;&gt;"",IF(Deník!$Y463=Statistika!$F$88,IF(AND(Deník!$R463&gt;=0,Deník!$R463&lt;=1),"BE",Deník!$R463),""),"")</f>
        <v/>
      </c>
      <c r="BX463" s="233" t="str">
        <f>IF(Deník!$R463&lt;&gt;"",IF(Deník!$Y463=Statistika!$F$89,IF(AND(Deník!$R463&gt;=0,Deník!$R463&lt;=1),"BE",Deník!$R463),""),"")</f>
        <v/>
      </c>
      <c r="BY463" s="233" t="str">
        <f>IF(Deník!$R463&lt;&gt;"",IF(Deník!$Y463=Statistika!$F$90,IF(AND(Deník!$R463&gt;=0,Deník!$R463&lt;=1),"BE",Deník!$R463),""),"")</f>
        <v/>
      </c>
      <c r="BZ463" s="233" t="str">
        <f>IF(Deník!$R463&lt;&gt;"",IF(Deník!$Y463=Statistika!$F$91,IF(AND(Deník!$R463&gt;=0,Deník!$R463&lt;=1),"BE",Deník!$R463),""),"")</f>
        <v/>
      </c>
      <c r="CA463" s="233"/>
      <c r="CB463" s="233" t="str">
        <f>IF(Deník!$R463&lt;&gt;"",IF(Deník!$AB463="SL",IF(AND(Deník!$R463&gt;=0,Deník!$R463&lt;=1),"BE",Deník!$R463),""),"")</f>
        <v/>
      </c>
      <c r="CC463" s="233" t="str">
        <f>IF(Deník!$R463&lt;&gt;"",IF(Deník!$AB463="BE10",IF(AND(Deník!$R463&gt;=0,Deník!$R463&lt;=1),"BE",Deník!$R463),""),"")</f>
        <v/>
      </c>
      <c r="CD463" s="233" t="str">
        <f>IF(Deník!$R463&lt;&gt;"",IF(Deník!$AB463="BE15",IF(AND(Deník!$R463&gt;=0,Deník!$R463&lt;=1),"BE",Deník!$R463),""),"")</f>
        <v/>
      </c>
      <c r="CE463" s="233" t="str">
        <f>IF(Deník!$R463&lt;&gt;"",IF(Deník!$AB463="BE20",IF(AND(Deník!$R463&gt;=0,Deník!$R463&lt;=1),"BE",Deník!$R463),""),"")</f>
        <v/>
      </c>
      <c r="CF463" s="233" t="str">
        <f>IF(Deník!$R463&lt;&gt;"",IF(Deník!$AB463="TP1",IF(AND(Deník!$R463&gt;=0,Deník!$R463&lt;=1),"BE",Deník!$R463),""),"")</f>
        <v/>
      </c>
      <c r="CG463" s="233" t="str">
        <f>IF(Deník!$R463&lt;&gt;"",IF(Deník!$AB463="TP2",IF(AND(Deník!$R463&gt;=0,Deník!$R463&lt;=1),"BE",Deník!$R463),""),"")</f>
        <v/>
      </c>
      <c r="CH463" s="233" t="str">
        <f>IF(Deník!$R463&lt;&gt;"",IF(Deník!$AB463="TP3",IF(AND(Deník!$R463&gt;=0,Deník!$R463&lt;=1),"BE",Deník!$R463),""),"")</f>
        <v/>
      </c>
      <c r="CI463" s="233" t="str">
        <f>IF(Deník!$R463&lt;&gt;"",IF(Deník!$AB463="Trailing SL",IF(AND(Deník!$R463&gt;=0,Deník!$R463&lt;=1),"BE",Deník!$R463),""),"")</f>
        <v/>
      </c>
      <c r="CJ463" s="233" t="str">
        <f>IF(Deník!$R463&lt;&gt;"",IF(Deník!$AB463="Manual",IF(AND(Deník!$R463&gt;=0,Deník!$R463&lt;=1),"BE",Deník!$R463),""),"")</f>
        <v/>
      </c>
      <c r="CK463" s="233"/>
      <c r="CL463" s="233" t="str">
        <f>IF(Deník!$R463&lt;0,IF(Deník!$AC463=Statistika!$F$117,Deník!$R463,""),"")</f>
        <v/>
      </c>
      <c r="CM463" s="233" t="str">
        <f>IF(Deník!$R463&lt;0,IF(Deník!$AC463=Statistika!$F$118,Deník!$R463,""),"")</f>
        <v/>
      </c>
      <c r="CN463" s="233" t="str">
        <f>IF(Deník!$R463&lt;0,IF(Deník!$AC463=Statistika!$F$119,Deník!$R463,""),"")</f>
        <v/>
      </c>
      <c r="CO463" s="233" t="str">
        <f>IF(Deník!$R463&lt;0,IF(Deník!$AC463=Statistika!$F$120,Deník!$R463,""),"")</f>
        <v/>
      </c>
      <c r="CP463" s="233" t="str">
        <f>IF(Deník!$R463&lt;0,IF(Deník!$AC463=Statistika!$F$121,Deník!$R463,""),"")</f>
        <v/>
      </c>
      <c r="CQ463" s="233" t="str">
        <f>IF(Deník!$R463&lt;0,IF(Deník!$AC463=Statistika!$F$122,Deník!$R463,""),"")</f>
        <v/>
      </c>
      <c r="CR463" s="233" t="str">
        <f>IF(Deník!$R463&lt;0,IF(Deník!$AC463=Statistika!$F$123,Deník!$R463,""),"")</f>
        <v/>
      </c>
      <c r="CS463" s="233" t="str">
        <f>IF(Deník!$R463&lt;0,IF(Deník!$AC463=Statistika!$F$124,Deník!$R463,""),"")</f>
        <v/>
      </c>
      <c r="CT463" s="233" t="str">
        <f>IF(Deník!$R463&lt;0,IF(Deník!$AC463=Statistika!$F$125,Deník!$R463,""),"")</f>
        <v/>
      </c>
      <c r="CU463" s="233"/>
      <c r="CV463" s="233" t="str">
        <f>IF(Deník!$R463&lt;0,IF(Deník!$AD463=$CV$2,Deník!$R463,""),"")</f>
        <v/>
      </c>
      <c r="CW463" s="233" t="str">
        <f>IF(Deník!$R463&lt;0,IF(Deník!$AD463=$CW$2,Deník!$R463,""),"")</f>
        <v/>
      </c>
      <c r="CX463" s="233" t="str">
        <f>IF(Deník!$R463&lt;0,IF(Deník!$AD463=$CX$2,Deník!$R463,""),"")</f>
        <v/>
      </c>
      <c r="CY463" s="233" t="str">
        <f>IF(Deník!$R463&lt;0,IF(Deník!$AD463=$CY$2,Deník!$R463,""),"")</f>
        <v/>
      </c>
      <c r="CZ463" s="233" t="str">
        <f>IF(Deník!$R463&lt;0,IF(Deník!$AD463=$CZ$2,Deník!$R463,""),"")</f>
        <v/>
      </c>
      <c r="DL463" s="221">
        <f t="shared" si="20"/>
        <v>93847.029999999984</v>
      </c>
      <c r="DM463" s="220">
        <f t="shared" si="19"/>
        <v>-6.1529700000000132E-2</v>
      </c>
      <c r="DO463" s="50">
        <f>Deník!W464</f>
        <v>0</v>
      </c>
      <c r="DP463" s="102" t="str">
        <f>IF(AND(Deník!W464&gt;0),1,"")</f>
        <v/>
      </c>
      <c r="DQ463" s="102">
        <f>IF(AND(Deník!W464&lt;=0),1,"")</f>
        <v>1</v>
      </c>
      <c r="DR463" s="227"/>
      <c r="DS463" s="228"/>
      <c r="DT463" s="85"/>
      <c r="DU463" s="54">
        <f>IF(MONTH(Deník!$C463)=DU$2,Deník!$W463,"")</f>
        <v>0</v>
      </c>
      <c r="DV463" s="222" t="str">
        <f>IF(MONTH(Deník!$C463)=DV$2,Deník!$W463,"")</f>
        <v/>
      </c>
      <c r="DW463" s="222" t="str">
        <f>IF(MONTH(Deník!$C463)=DW$2,Deník!$W463,"")</f>
        <v/>
      </c>
      <c r="DX463" s="222" t="str">
        <f>IF(MONTH(Deník!$C463)=DX$2,Deník!$W463,"")</f>
        <v/>
      </c>
      <c r="DY463" s="222" t="str">
        <f>IF(MONTH(Deník!$C463)=DY$2,Deník!$W463,"")</f>
        <v/>
      </c>
      <c r="DZ463" s="222" t="str">
        <f>IF(MONTH(Deník!$C463)=DZ$2,Deník!$W463,"")</f>
        <v/>
      </c>
      <c r="EA463" s="222" t="str">
        <f>IF(MONTH(Deník!$C463)=EA$2,Deník!$W463,"")</f>
        <v/>
      </c>
      <c r="EB463" s="222" t="str">
        <f>IF(MONTH(Deník!$C463)=EB$2,Deník!$W463,"")</f>
        <v/>
      </c>
      <c r="EC463" s="222" t="str">
        <f>IF(MONTH(Deník!$C463)=EC$2,Deník!$W463,"")</f>
        <v/>
      </c>
      <c r="ED463" s="222" t="str">
        <f>IF(MONTH(Deník!$C463)=ED$2,Deník!$W463,"")</f>
        <v/>
      </c>
      <c r="EE463" s="222" t="str">
        <f>IF(MONTH(Deník!$C463)=EE$2,Deník!$W463,"")</f>
        <v/>
      </c>
      <c r="EF463" s="222" t="str">
        <f>IF(MONTH(Deník!$C463)=EF$2,Deník!$W463,"")</f>
        <v/>
      </c>
      <c r="EI463" s="600" t="str">
        <f>IF(Deník!$W463&lt;&gt;"",IF(Deník!$B463=Statistika!$F$63,Deník!$W463,""),"")</f>
        <v/>
      </c>
      <c r="EJ463" s="13" t="str">
        <f>IF(Deník!$W463&lt;&gt;"",IF(Deník!$B463=Statistika!$F$64,Deník!$W463,""),"")</f>
        <v/>
      </c>
      <c r="EK463" s="13" t="str">
        <f>IF(Deník!$W463&lt;&gt;"",IF(Deník!$B463=Statistika!$F$65,Deník!$W463,""),"")</f>
        <v/>
      </c>
      <c r="EL463" s="13" t="str">
        <f>IF(Deník!$W463&lt;&gt;"",IF(Deník!$B463=Statistika!$F$66,Deník!$W463,""),"")</f>
        <v/>
      </c>
      <c r="EM463" s="13" t="str">
        <f>IF(Deník!$W463&lt;&gt;"",IF(Deník!$B463=Statistika!$F$67,Deník!$W463,""),"")</f>
        <v/>
      </c>
      <c r="EN463" s="13" t="str">
        <f>IF(Deník!$W463&lt;&gt;"",IF(Deník!$B463=Statistika!$F$68,Deník!$W463,""),"")</f>
        <v/>
      </c>
      <c r="EO463" s="13" t="str">
        <f>IF(Deník!$W463&lt;&gt;"",IF(Deník!$B463=Statistika!$F$69,Deník!$W463,""),"")</f>
        <v/>
      </c>
      <c r="EP463" s="601" t="str">
        <f>IF(Deník!$W463&lt;&gt;"",IF(Deník!$B463=Statistika!$F$70,Deník!$W463,""),"")</f>
        <v/>
      </c>
      <c r="EQ463" s="90"/>
      <c r="ER463" s="63" t="str">
        <f>IF(Deník!$W463&lt;&gt;"",IF(Deník!$J463="L",Deník!$W463,""),"")</f>
        <v/>
      </c>
      <c r="ES463" s="13" t="str">
        <f>IF(Deník!$W463&lt;&gt;"",IF(Deník!$J463="S",Deník!$W463,""),"")</f>
        <v/>
      </c>
      <c r="ET463" s="95"/>
      <c r="EU463" s="88"/>
      <c r="EV463" s="63" t="str">
        <f>IF(WEEKDAY(Deník!$C463,2)=1,Deník!$W463,"")</f>
        <v/>
      </c>
      <c r="EW463" s="13" t="str">
        <f>IF(WEEKDAY(Deník!$C463,2)=2,Deník!$W463,"")</f>
        <v/>
      </c>
      <c r="EX463" s="13" t="str">
        <f>IF(WEEKDAY(Deník!$C463,2)=3,Deník!$W463,"")</f>
        <v/>
      </c>
      <c r="EY463" s="13" t="str">
        <f>IF(WEEKDAY(Deník!$C463,2)=4,Deník!$W463,"")</f>
        <v/>
      </c>
      <c r="EZ463" s="60" t="str">
        <f>IF(WEEKDAY(Deník!$C463,2)=5,Deník!$W463,"")</f>
        <v/>
      </c>
      <c r="FA463" s="99"/>
      <c r="FB463" s="100">
        <f>Deník!D463</f>
        <v>0</v>
      </c>
      <c r="FC463" s="63">
        <f>IF($FB463&lt;&gt;"",IF(AND($FB463&gt;=FC$2,$FB463&lt;=FC$3),Deník!$W463,""))</f>
        <v>0</v>
      </c>
      <c r="FD463" s="63" t="str">
        <f>IF($FB463&lt;&gt;"",IF(AND($FB463&gt;=FD$2,$FB463&lt;=FD$3),Deník!$W463,""))</f>
        <v/>
      </c>
      <c r="FE463" s="63" t="str">
        <f>IF($FB463&lt;&gt;"",IF(AND($FB463&gt;=FE$2,$FB463&lt;=FE$3),Deník!$W463,""))</f>
        <v/>
      </c>
      <c r="FF463" s="63" t="str">
        <f>IF($FB463&lt;&gt;"",IF(AND($FB463&gt;=FF$2,$FB463&lt;=FF$3),Deník!$W463,""))</f>
        <v/>
      </c>
      <c r="FG463" s="63" t="str">
        <f>IF($FB463&lt;&gt;"",IF(AND($FB463&gt;=FG$2,$FB463&lt;=FG$3),Deník!$W463,""))</f>
        <v/>
      </c>
      <c r="FH463" s="63" t="str">
        <f>IF($FB463&lt;&gt;"",IF(AND($FB463&gt;=FH$2,$FB463&lt;=FH$3),Deník!$W463,""))</f>
        <v/>
      </c>
      <c r="FI463" s="63" t="str">
        <f>IF($FB463&lt;&gt;"",IF(AND($FB463&gt;=FI$2,$FB463&lt;=FI$3),Deník!$W463,""))</f>
        <v/>
      </c>
      <c r="FJ463" s="63" t="str">
        <f>IF($FB463&lt;&gt;"",IF(AND($FB463&gt;=FJ$2,$FB463&lt;=FJ$3),Deník!$W463,""))</f>
        <v/>
      </c>
      <c r="FK463" s="63" t="str">
        <f>IF($FB463&lt;&gt;"",IF(AND($FB463&gt;=FK$2,$FB463&lt;=FK$3),Deník!$W463,""))</f>
        <v/>
      </c>
      <c r="FL463" s="63" t="str">
        <f>IF($FB463&lt;&gt;"",IF(AND($FB463&gt;=FL$2,$FB463&lt;=FL$3),Deník!$W463,""))</f>
        <v/>
      </c>
      <c r="FM463" s="63" t="str">
        <f>IF($FB463&lt;&gt;"",IF(AND($FB463&gt;=FM$2,$FB463&lt;=FM$3),Deník!$W463,""))</f>
        <v/>
      </c>
      <c r="FN463" s="13"/>
      <c r="FO463" s="20" t="str">
        <f>IF(Deník!$W463&gt;1,Deník!$W463,"")</f>
        <v/>
      </c>
      <c r="FP463" s="20" t="str">
        <f>IF(Deník!$W463&lt;0,Deník!$W463,"")</f>
        <v/>
      </c>
      <c r="FQ463" s="17"/>
      <c r="FS463" s="233"/>
      <c r="FT463" s="233" t="str">
        <f>IF(Deník!$W463&lt;&gt;"",IF(Deník!$Y463=Statistika!$F$78,Deník!$W463,""),"")</f>
        <v/>
      </c>
      <c r="FU463" s="233" t="str">
        <f>IF(Deník!$W463&lt;&gt;"",IF(Deník!$Y463=Statistika!$F$79,Deník!$W463,""),"")</f>
        <v/>
      </c>
      <c r="FV463" s="233" t="str">
        <f>IF(Deník!$W463&lt;&gt;"",IF(Deník!$Y463=Statistika!$F$80,Deník!$W463,""),"")</f>
        <v/>
      </c>
      <c r="FW463" s="233" t="str">
        <f>IF(Deník!$W463&lt;&gt;"",IF(Deník!$Y463=Statistika!$F$81,Deník!$W463,""),"")</f>
        <v/>
      </c>
      <c r="FX463" s="233" t="str">
        <f>IF(Deník!$W463&lt;&gt;"",IF(Deník!$Y463=Statistika!$F$82,Deník!$W463,""),"")</f>
        <v/>
      </c>
      <c r="FY463" s="233" t="str">
        <f>IF(Deník!$W463&lt;&gt;"",IF(Deník!$Y463=Statistika!$F$83,Deník!$W463,""),"")</f>
        <v/>
      </c>
      <c r="FZ463" s="233" t="str">
        <f>IF(Deník!$W463&lt;&gt;"",IF(Deník!$Y463=Statistika!$F$84,Deník!$W463,""),"")</f>
        <v/>
      </c>
      <c r="GA463" s="233" t="str">
        <f>IF(Deník!$W463&lt;&gt;"",IF(Deník!$Y463=Statistika!$F$85,Deník!$W463,""),"")</f>
        <v/>
      </c>
      <c r="GB463" s="233" t="str">
        <f>IF(Deník!$W463&lt;&gt;"",IF(Deník!$Y463=Statistika!$F$86,Deník!$W463,""),"")</f>
        <v/>
      </c>
      <c r="GC463" s="233" t="str">
        <f>IF(Deník!$W463&lt;&gt;"",IF(Deník!$Y463=Statistika!$F$87,Deník!$W463,""),"")</f>
        <v/>
      </c>
      <c r="GD463" s="233" t="str">
        <f>IF(Deník!$W463&lt;&gt;"",IF(Deník!$Y463=Statistika!$F$88,Deník!$W463,""),"")</f>
        <v/>
      </c>
      <c r="GE463" s="233" t="str">
        <f>IF(Deník!$W463&lt;&gt;"",IF(Deník!$Y463=Statistika!$F$89,Deník!$W463,""),"")</f>
        <v/>
      </c>
      <c r="GF463" s="233" t="str">
        <f>IF(Deník!$W463&lt;&gt;"",IF(Deník!$Y463=Statistika!$F$90,Deník!$W463,""),"")</f>
        <v/>
      </c>
      <c r="GG463" s="233" t="str">
        <f>IF(Deník!$W463&lt;&gt;"",IF(Deník!$Y463=Statistika!$F$91,Deník!$W463,""),"")</f>
        <v/>
      </c>
      <c r="GH463" s="233"/>
      <c r="GI463" s="233" t="str">
        <f>IF(Deník!$W463&lt;&gt;"",IF(Deník!$AB463=Statistika!$L$100,Deník!$W463,""),"")</f>
        <v/>
      </c>
      <c r="GJ463" s="233" t="str">
        <f>IF(Deník!$W463&lt;&gt;"",IF(Deník!$AB463=Statistika!$L$101,Deník!$W463,""),"")</f>
        <v/>
      </c>
      <c r="GK463" s="233" t="str">
        <f>IF(Deník!$W463&lt;&gt;"",IF(Deník!$AB463=Statistika!$L$102,Deník!$W463,""),"")</f>
        <v/>
      </c>
      <c r="GL463" s="233" t="str">
        <f>IF(Deník!$W463&lt;&gt;"",IF(Deník!$AB463=Statistika!$L$103,Deník!$W463,""),"")</f>
        <v/>
      </c>
      <c r="GM463" s="233" t="str">
        <f>IF(Deník!$W463&lt;&gt;"",IF(Deník!$AB463=Statistika!$L$104,Deník!$W463,""),"")</f>
        <v/>
      </c>
      <c r="GN463" s="233" t="str">
        <f>IF(Deník!$W463&lt;&gt;"",IF(Deník!$AB463=Statistika!$L$105,Deník!$W463,""),"")</f>
        <v/>
      </c>
      <c r="GO463" s="233" t="str">
        <f>IF(Deník!$W463&lt;&gt;"",IF(Deník!$AB463=Statistika!$L$106,Deník!$W463,""),"")</f>
        <v/>
      </c>
      <c r="GP463" s="233" t="str">
        <f>IF(Deník!$W463&lt;&gt;"",IF(Deník!$AB463=Statistika!$L$107,Deník!$W463,""),"")</f>
        <v/>
      </c>
      <c r="GQ463" s="233" t="str">
        <f>IF(Deník!$W463&lt;&gt;"",IF(Deník!$AB463=Statistika!$L$108,Deník!$W463,""),"")</f>
        <v/>
      </c>
      <c r="GS463" s="233" t="str">
        <f>IF(Deník!$W463&lt;0,IF(Deník!$AC463=Statistika!$F$117,Deník!$W463,""),"")</f>
        <v/>
      </c>
      <c r="GT463" s="233" t="str">
        <f>IF(Deník!$W463&lt;0,IF(Deník!$AC463=Statistika!$F$118,Deník!$W463,""),"")</f>
        <v/>
      </c>
      <c r="GU463" s="233" t="str">
        <f>IF(Deník!$W463&lt;0,IF(Deník!$AC463=Statistika!$F$119,Deník!$W463,""),"")</f>
        <v/>
      </c>
      <c r="GV463" s="233" t="str">
        <f>IF(Deník!$W463&lt;0,IF(Deník!$AC463=Statistika!$F$120,Deník!$W463,""),"")</f>
        <v/>
      </c>
      <c r="GW463" s="233" t="str">
        <f>IF(Deník!$W463&lt;0,IF(Deník!$AC463=Statistika!$F$121,Deník!$W463,""),"")</f>
        <v/>
      </c>
      <c r="GX463" s="233" t="str">
        <f>IF(Deník!$W463&lt;0,IF(Deník!$AC463=Statistika!$F$122,Deník!$W463,""),"")</f>
        <v/>
      </c>
      <c r="GY463" s="233" t="str">
        <f>IF(Deník!$W463&lt;0,IF(Deník!$AC463=Statistika!$F$123,Deník!$W463,""),"")</f>
        <v/>
      </c>
      <c r="GZ463" s="233" t="str">
        <f>IF(Deník!$W463&lt;0,IF(Deník!$AC463=Statistika!$F$124,Deník!$W463,""),"")</f>
        <v/>
      </c>
      <c r="HA463" s="233" t="str">
        <f>IF(Deník!$W463&lt;0,IF(Deník!$AC463=Statistika!$F$125,Deník!$W463,""),"")</f>
        <v/>
      </c>
      <c r="HC463" s="233" t="str">
        <f>IF(Deník!$W463&lt;0,IF(Deník!$AD463=Statistika!$F$133,Deník!$W463,""),"")</f>
        <v/>
      </c>
      <c r="HD463" s="233" t="str">
        <f>IF(Deník!$W463&lt;0,IF(Deník!$AD463=Statistika!$F$134,Deník!$W463,""),"")</f>
        <v/>
      </c>
      <c r="HE463" s="233" t="str">
        <f>IF(Deník!$W463&lt;0,IF(Deník!$AD463=Statistika!$F$135,Deník!$W463,""),"")</f>
        <v/>
      </c>
      <c r="HF463" s="233" t="str">
        <f>IF(Deník!$W463&lt;0,IF(Deník!$AD463=Statistika!$F$136,Deník!$W463,""),"")</f>
        <v/>
      </c>
      <c r="HG463" s="233" t="str">
        <f>IF(Deník!$W463&lt;0,IF(Deník!$AD463=Statistika!$F$137,Deník!$W463,""),"")</f>
        <v/>
      </c>
      <c r="ID463" s="8">
        <f>Tabulka4[[#This Row],[Sloupec3]]</f>
        <v>0</v>
      </c>
      <c r="IE463" s="17" t="str">
        <f>IF(AND([1]Deník!$C463&gt;='[1]Měsíční shrnutí'!$D$1,[1]Deník!$C463&lt;='[1]Měsíční shrnutí'!$F$1),[1]Deník!$X463,"")</f>
        <v/>
      </c>
    </row>
    <row r="464" spans="1:239">
      <c r="A464" s="8">
        <f>Deník!C465</f>
        <v>0</v>
      </c>
      <c r="B464" s="50" t="str">
        <f>Deník!R465</f>
        <v/>
      </c>
      <c r="C464" s="102" t="str">
        <f>IF(AND(Deník!R465&gt;1,Deník!R465&lt;&gt;""),1,"")</f>
        <v/>
      </c>
      <c r="D464" s="102" t="str">
        <f>IF(AND(Deník!R465&lt;=0,Deník!R465&lt;&gt;""),1,"")</f>
        <v/>
      </c>
      <c r="E464" s="103" t="str">
        <f>IF(AND(Deník!R465&gt;=0,Deník!R465&lt;=1),1,"")</f>
        <v/>
      </c>
      <c r="F464" s="79" t="str">
        <f>IF(Deník!R465&lt;&gt;"",Deník!R465+F463,"")</f>
        <v/>
      </c>
      <c r="G464" s="85"/>
      <c r="H464" s="54" t="str">
        <f>IF(MONTH(Deník!$C464)=H$2,IF(AND(Deník!$R464&gt;=0,Deník!$R464&lt;=1),"BE",Deník!$R464),"")</f>
        <v/>
      </c>
      <c r="I464" s="11" t="str">
        <f>IF(MONTH(Deník!$C464)=I$2,IF(AND(Deník!$R464&gt;=0,Deník!$R464&lt;=1),"BE",Deník!$R464),"")</f>
        <v/>
      </c>
      <c r="J464" s="11" t="str">
        <f>IF(MONTH(Deník!$C464)=J$2,IF(AND(Deník!$R464&gt;=0,Deník!$R464&lt;=1),"BE",Deník!$R464),"")</f>
        <v/>
      </c>
      <c r="K464" s="11" t="str">
        <f>IF(MONTH(Deník!$C464)=K$2,IF(AND(Deník!$R464&gt;=0,Deník!$R464&lt;=1),"BE",Deník!$R464),"")</f>
        <v/>
      </c>
      <c r="L464" s="11" t="str">
        <f>IF(MONTH(Deník!$C464)=L$2,IF(AND(Deník!$R464&gt;=0,Deník!$R464&lt;=1),"BE",Deník!$R464),"")</f>
        <v/>
      </c>
      <c r="M464" s="11" t="str">
        <f>IF(MONTH(Deník!$C464)=M$2,IF(AND(Deník!$R464&gt;=0,Deník!$R464&lt;=1),"BE",Deník!$R464),"")</f>
        <v/>
      </c>
      <c r="N464" s="11" t="str">
        <f>IF(MONTH(Deník!$C464)=N$2,IF(AND(Deník!$R464&gt;=0,Deník!$R464&lt;=1),"BE",Deník!$R464),"")</f>
        <v/>
      </c>
      <c r="O464" s="11" t="str">
        <f>IF(MONTH(Deník!$C464)=O$2,IF(AND(Deník!$R464&gt;=0,Deník!$R464&lt;=1),"BE",Deník!$R464),"")</f>
        <v/>
      </c>
      <c r="P464" s="11" t="str">
        <f>IF(MONTH(Deník!$C464)=P$2,IF(AND(Deník!$R464&gt;=0,Deník!$R464&lt;=1),"BE",Deník!$R464),"")</f>
        <v/>
      </c>
      <c r="Q464" s="11" t="str">
        <f>IF(MONTH(Deník!$C464)=Q$2,IF(AND(Deník!$R464&gt;=0,Deník!$R464&lt;=1),"BE",Deník!$R464),"")</f>
        <v/>
      </c>
      <c r="R464" s="11" t="str">
        <f>IF(MONTH(Deník!$C464)=R$2,IF(AND(Deník!$R464&gt;=0,Deník!$R464&lt;=1),"BE",Deník!$R464),"")</f>
        <v/>
      </c>
      <c r="S464" s="57" t="str">
        <f>IF(MONTH(Deník!$C464)=S$2,IF(AND(Deník!$R464&gt;=0,Deník!$R464&lt;=1),"BE",Deník!$R464),"")</f>
        <v/>
      </c>
      <c r="U464" s="12"/>
      <c r="V464" s="12"/>
      <c r="X464" s="600" t="str">
        <f>IF(Deník!$R464&lt;&gt;"",IF(Deník!$B464=Statistika!$F$63,IF(AND(Deník!$R464&gt;=0,Deník!$R464&lt;=1),"BE",Deník!$R464),""),"")</f>
        <v/>
      </c>
      <c r="Y464" s="13" t="str">
        <f>IF(Deník!$R464&lt;&gt;"",IF(Deník!$B464=Statistika!$F$64,IF(AND(Deník!$R464&gt;=0,Deník!$R464&lt;=1),"BE",Deník!$R464),""),"")</f>
        <v/>
      </c>
      <c r="Z464" s="13" t="str">
        <f>IF(Deník!$R464&lt;&gt;"",IF(Deník!$B464=Statistika!$F$65,IF(AND(Deník!$R464&gt;=0,Deník!$R464&lt;=1),"BE",Deník!$R464),""),"")</f>
        <v/>
      </c>
      <c r="AA464" s="13" t="str">
        <f>IF(Deník!$R464&lt;&gt;"",IF(Deník!$B464=Statistika!$F$66,IF(AND(Deník!$R464&gt;=0,Deník!$R464&lt;=1),"BE",Deník!$R464),""),"")</f>
        <v/>
      </c>
      <c r="AB464" s="13" t="str">
        <f>IF(Deník!$R464&lt;&gt;"",IF(Deník!$B464=Statistika!$F$67,IF(AND(Deník!$R464&gt;=0,Deník!$R464&lt;=1),"BE",Deník!$R464),""),"")</f>
        <v/>
      </c>
      <c r="AC464" s="13" t="str">
        <f>IF(Deník!$R464&lt;&gt;"",IF(Deník!$B464=Statistika!$F$68,IF(AND(Deník!$R464&gt;=0,Deník!$R464&lt;=1),"BE",Deník!$R464),""),"")</f>
        <v/>
      </c>
      <c r="AD464" s="13" t="str">
        <f>IF(Deník!$R464&lt;&gt;"",IF(Deník!$B464=Statistika!$F$69,IF(AND(Deník!$R464&gt;=0,Deník!$R464&lt;=1),"BE",Deník!$R464),""),"")</f>
        <v/>
      </c>
      <c r="AE464" s="601" t="str">
        <f>IF(Deník!$R464&lt;&gt;"",IF(Deník!$B464=Statistika!$F$70,IF(AND(Deník!$R464&gt;=0,Deník!$R464&lt;=1),"BE",Deník!$R464),""),"")</f>
        <v/>
      </c>
      <c r="AF464" s="90"/>
      <c r="AG464" s="63" t="str">
        <f>IF(Deník!$R464&lt;&gt;"",IF(Deník!$J464="L",IF(AND(Deník!$R464&gt;=0,Deník!$R464&lt;=1),"BE",Deník!$R464),""),"")</f>
        <v/>
      </c>
      <c r="AH464" s="13" t="str">
        <f>IF(Deník!$R464&lt;&gt;"",IF(Deník!$J464="S",IF(AND(Deník!$R464&gt;=0,Deník!$R464&lt;=1),"BE",Deník!$R464),""),"")</f>
        <v/>
      </c>
      <c r="AI464" s="95"/>
      <c r="AJ464" s="71" t="str">
        <f>IF(Deník!N465&lt;&gt;"",Deník!N465*-1,"")</f>
        <v/>
      </c>
      <c r="AK464" s="88"/>
      <c r="AL464" s="63" t="str">
        <f>IF(WEEKDAY(Deník!$C464,2)=1,IF(AND(Deník!$R464&gt;=0,Deník!$R464&lt;=1),"BE",Deník!$R464),"")</f>
        <v/>
      </c>
      <c r="AM464" s="13" t="str">
        <f>IF(WEEKDAY(Deník!$C464,2)=2,IF(AND(Deník!$R464&gt;=0,Deník!$R464&lt;=1),"BE",Deník!$R464),"")</f>
        <v/>
      </c>
      <c r="AN464" s="13" t="str">
        <f>IF(WEEKDAY(Deník!$C464,2)=3,IF(AND(Deník!$R464&gt;=0,Deník!$R464&lt;=1),"BE",Deník!$R464),"")</f>
        <v/>
      </c>
      <c r="AO464" s="13" t="str">
        <f>IF(WEEKDAY(Deník!$C464,2)=4,IF(AND(Deník!$R464&gt;=0,Deník!$R464&lt;=1),"BE",Deník!$R464),"")</f>
        <v/>
      </c>
      <c r="AP464" s="60" t="str">
        <f>IF(WEEKDAY(Deník!$C464,2)=5,IF(AND(Deník!$R464&gt;=0,Deník!$R464&lt;=1),"BE",Deník!$R464),"")</f>
        <v/>
      </c>
      <c r="AQ464" s="99"/>
      <c r="AR464" s="100">
        <f>Deník!D464</f>
        <v>0</v>
      </c>
      <c r="AS464" s="63" t="str">
        <f>IF(Deník!$D464&lt;&gt;"",IF(AND(Deník!$D464&gt;=AS$2,Deník!$D464&lt;=AS$3),IF(AND(Deník!$R464&gt;=0,Deník!$R464&lt;=1),"BE",Deník!$R464),""),"")</f>
        <v/>
      </c>
      <c r="AT464" s="63" t="str">
        <f>IF(Deník!$D464&lt;&gt;"",IF(AND(Deník!$D464&gt;=AT$2,Deník!$D464&lt;=AT$3),IF(AND(Deník!$R464&gt;=0,Deník!$R464&lt;=1),"BE",Deník!$R464),""),"")</f>
        <v/>
      </c>
      <c r="AU464" s="63" t="str">
        <f>IF(Deník!$D464&lt;&gt;"",IF(AND(Deník!$D464&gt;=AU$2,Deník!$D464&lt;=AU$3),IF(AND(Deník!$R464&gt;=0,Deník!$R464&lt;=1),"BE",Deník!$R464),""),"")</f>
        <v/>
      </c>
      <c r="AV464" s="63" t="str">
        <f>IF(Deník!$D464&lt;&gt;"",IF(AND(Deník!$D464&gt;=AV$2,Deník!$D464&lt;=AV$3),IF(AND(Deník!$R464&gt;=0,Deník!$R464&lt;=1),"BE",Deník!$R464),""),"")</f>
        <v/>
      </c>
      <c r="AW464" s="63" t="str">
        <f>IF(Deník!$D464&lt;&gt;"",IF(AND(Deník!$D464&gt;=AW$2,Deník!$D464&lt;=AW$3),IF(AND(Deník!$R464&gt;=0,Deník!$R464&lt;=1),"BE",Deník!$R464),""),"")</f>
        <v/>
      </c>
      <c r="AX464" s="63" t="str">
        <f>IF(Deník!$D464&lt;&gt;"",IF(AND(Deník!$D464&gt;=AX$2,Deník!$D464&lt;=AX$3),IF(AND(Deník!$R464&gt;=0,Deník!$R464&lt;=1),"BE",Deník!$R464),""),"")</f>
        <v/>
      </c>
      <c r="AY464" s="63" t="str">
        <f>IF(Deník!$D464&lt;&gt;"",IF(AND(Deník!$D464&gt;=AY$2,Deník!$D464&lt;=AY$3),IF(AND(Deník!$R464&gt;=0,Deník!$R464&lt;=1),"BE",Deník!$R464),""),"")</f>
        <v/>
      </c>
      <c r="AZ464" s="63" t="str">
        <f>IF(Deník!$D464&lt;&gt;"",IF(AND(Deník!$D464&gt;=AZ$2,Deník!$D464&lt;=AZ$3),IF(AND(Deník!$R464&gt;=0,Deník!$R464&lt;=1),"BE",Deník!$R464),""),"")</f>
        <v/>
      </c>
      <c r="BA464" s="63" t="str">
        <f>IF(Deník!$D464&lt;&gt;"",IF(AND(Deník!$D464&gt;=BA$2,Deník!$D464&lt;=BA$3),IF(AND(Deník!$R464&gt;=0,Deník!$R464&lt;=1),"BE",Deník!$R464),""),"")</f>
        <v/>
      </c>
      <c r="BB464" s="63" t="str">
        <f>IF(Deník!$D464&lt;&gt;"",IF(AND(Deník!$D464&gt;=BB$2,Deník!$D464&lt;=BB$3),IF(AND(Deník!$R464&gt;=0,Deník!$R464&lt;=1),"BE",Deník!$R464),""),"")</f>
        <v/>
      </c>
      <c r="BC464" s="71" t="str">
        <f>IF(Deník!$D464&lt;&gt;"",IF(AND(Deník!$D464&gt;=BC$2,Deník!$D464&lt;=BC$3),IF(AND(Deník!$R464&gt;=0,Deník!$R464&lt;=1),"BE",Deník!$R464),""),"")</f>
        <v/>
      </c>
      <c r="BD464" s="20" t="str">
        <f>IF(Deník!$J465="S",(Deník!$M465-Deník!$K465),IF(Deník!$J465="L",(Deník!$K465-Deník!$M465),""))</f>
        <v/>
      </c>
      <c r="BE464" s="20" t="str">
        <f>IF(Deník!$J465="S",(Deník!$K465-Deník!$O465),IF(Deník!$J465="L",(Deník!$O465-Deník!$K465),""))</f>
        <v/>
      </c>
      <c r="BF464" s="20" t="str">
        <f>IF(Deník!$J465="S",(Deník!$K465-Deník!$L465),IF(Deník!$J465="L",(Deník!$L465-Deník!$K465),""))</f>
        <v/>
      </c>
      <c r="BG464" s="20" t="str">
        <f>IF(Deník!$J465="S",(Deník!$K465-Deník!$S465),IF(Deník!$J465="L",(Deník!$S465-Deník!$K465),""))</f>
        <v/>
      </c>
      <c r="BH464" s="20" t="str">
        <f>IF(Deník!$J465="S",(Deník!$K465-Deník!$U465),IF(Deník!$J465="L",(Deník!$U465-Deník!$K465),""))</f>
        <v/>
      </c>
      <c r="BI464" s="20" t="str">
        <f>IF(Deník!$R464&gt;1,Deník!$R464,"")</f>
        <v/>
      </c>
      <c r="BJ464" s="20" t="str">
        <f>IF(Deník!$R464&lt;0,Deník!$R464,"")</f>
        <v/>
      </c>
      <c r="BK464" s="17"/>
      <c r="BM464" s="233" t="str">
        <f>IF(Deník!$R464&lt;&gt;"",IF(Deník!$Y464=Statistika!$F$78,IF(AND(Deník!$R464&gt;=0,Deník!$R464&lt;=1),"BE",Deník!$R464),""),"")</f>
        <v/>
      </c>
      <c r="BN464" s="233" t="str">
        <f>IF(Deník!$R464&lt;&gt;"",IF(Deník!$Y464=Statistika!$F$79,IF(AND(Deník!$R464&gt;=0,Deník!$R464&lt;=1),"BE",Deník!$R464),""),"")</f>
        <v/>
      </c>
      <c r="BO464" s="233" t="str">
        <f>IF(Deník!$R464&lt;&gt;"",IF(Deník!$Y464=Statistika!$F$80,IF(AND(Deník!$R464&gt;=0,Deník!$R464&lt;=1),"BE",Deník!$R464),""),"")</f>
        <v/>
      </c>
      <c r="BP464" s="233" t="str">
        <f>IF(Deník!$R464&lt;&gt;"",IF(Deník!$Y464=Statistika!$F$81,IF(AND(Deník!$R464&gt;=0,Deník!$R464&lt;=1),"BE",Deník!$R464),""),"")</f>
        <v/>
      </c>
      <c r="BQ464" s="233" t="str">
        <f>IF(Deník!$R464&lt;&gt;"",IF(Deník!$Y464=Statistika!$F$82,IF(AND(Deník!$R464&gt;=0,Deník!$R464&lt;=1),"BE",Deník!$R464),""),"")</f>
        <v/>
      </c>
      <c r="BR464" s="233" t="str">
        <f>IF(Deník!$R464&lt;&gt;"",IF(Deník!$Y464=Statistika!$F$83,IF(AND(Deník!$R464&gt;=0,Deník!$R464&lt;=1),"BE",Deník!$R464),""),"")</f>
        <v/>
      </c>
      <c r="BS464" s="233" t="str">
        <f>IF(Deník!$R464&lt;&gt;"",IF(Deník!$Y464=Statistika!$F$84,IF(AND(Deník!$R464&gt;=0,Deník!$R464&lt;=1),"BE",Deník!$R464),""),"")</f>
        <v/>
      </c>
      <c r="BT464" s="233" t="str">
        <f>IF(Deník!$R464&lt;&gt;"",IF(Deník!$Y464=Statistika!$F$85,IF(AND(Deník!$R464&gt;=0,Deník!$R464&lt;=1),"BE",Deník!$R464),""),"")</f>
        <v/>
      </c>
      <c r="BU464" s="233" t="str">
        <f>IF(Deník!$R464&lt;&gt;"",IF(Deník!$Y464=Statistika!$F$86,IF(AND(Deník!$R464&gt;=0,Deník!$R464&lt;=1),"BE",Deník!$R464),""),"")</f>
        <v/>
      </c>
      <c r="BV464" s="233" t="str">
        <f>IF(Deník!$R464&lt;&gt;"",IF(Deník!$Y464=Statistika!$F$87,IF(AND(Deník!$R464&gt;=0,Deník!$R464&lt;=1),"BE",Deník!$R464),""),"")</f>
        <v/>
      </c>
      <c r="BW464" s="233" t="str">
        <f>IF(Deník!$R464&lt;&gt;"",IF(Deník!$Y464=Statistika!$F$88,IF(AND(Deník!$R464&gt;=0,Deník!$R464&lt;=1),"BE",Deník!$R464),""),"")</f>
        <v/>
      </c>
      <c r="BX464" s="233" t="str">
        <f>IF(Deník!$R464&lt;&gt;"",IF(Deník!$Y464=Statistika!$F$89,IF(AND(Deník!$R464&gt;=0,Deník!$R464&lt;=1),"BE",Deník!$R464),""),"")</f>
        <v/>
      </c>
      <c r="BY464" s="233" t="str">
        <f>IF(Deník!$R464&lt;&gt;"",IF(Deník!$Y464=Statistika!$F$90,IF(AND(Deník!$R464&gt;=0,Deník!$R464&lt;=1),"BE",Deník!$R464),""),"")</f>
        <v/>
      </c>
      <c r="BZ464" s="233" t="str">
        <f>IF(Deník!$R464&lt;&gt;"",IF(Deník!$Y464=Statistika!$F$91,IF(AND(Deník!$R464&gt;=0,Deník!$R464&lt;=1),"BE",Deník!$R464),""),"")</f>
        <v/>
      </c>
      <c r="CA464" s="233"/>
      <c r="CB464" s="233" t="str">
        <f>IF(Deník!$R464&lt;&gt;"",IF(Deník!$AB464="SL",IF(AND(Deník!$R464&gt;=0,Deník!$R464&lt;=1),"BE",Deník!$R464),""),"")</f>
        <v/>
      </c>
      <c r="CC464" s="233" t="str">
        <f>IF(Deník!$R464&lt;&gt;"",IF(Deník!$AB464="BE10",IF(AND(Deník!$R464&gt;=0,Deník!$R464&lt;=1),"BE",Deník!$R464),""),"")</f>
        <v/>
      </c>
      <c r="CD464" s="233" t="str">
        <f>IF(Deník!$R464&lt;&gt;"",IF(Deník!$AB464="BE15",IF(AND(Deník!$R464&gt;=0,Deník!$R464&lt;=1),"BE",Deník!$R464),""),"")</f>
        <v/>
      </c>
      <c r="CE464" s="233" t="str">
        <f>IF(Deník!$R464&lt;&gt;"",IF(Deník!$AB464="BE20",IF(AND(Deník!$R464&gt;=0,Deník!$R464&lt;=1),"BE",Deník!$R464),""),"")</f>
        <v/>
      </c>
      <c r="CF464" s="233" t="str">
        <f>IF(Deník!$R464&lt;&gt;"",IF(Deník!$AB464="TP1",IF(AND(Deník!$R464&gt;=0,Deník!$R464&lt;=1),"BE",Deník!$R464),""),"")</f>
        <v/>
      </c>
      <c r="CG464" s="233" t="str">
        <f>IF(Deník!$R464&lt;&gt;"",IF(Deník!$AB464="TP2",IF(AND(Deník!$R464&gt;=0,Deník!$R464&lt;=1),"BE",Deník!$R464),""),"")</f>
        <v/>
      </c>
      <c r="CH464" s="233" t="str">
        <f>IF(Deník!$R464&lt;&gt;"",IF(Deník!$AB464="TP3",IF(AND(Deník!$R464&gt;=0,Deník!$R464&lt;=1),"BE",Deník!$R464),""),"")</f>
        <v/>
      </c>
      <c r="CI464" s="233" t="str">
        <f>IF(Deník!$R464&lt;&gt;"",IF(Deník!$AB464="Trailing SL",IF(AND(Deník!$R464&gt;=0,Deník!$R464&lt;=1),"BE",Deník!$R464),""),"")</f>
        <v/>
      </c>
      <c r="CJ464" s="233" t="str">
        <f>IF(Deník!$R464&lt;&gt;"",IF(Deník!$AB464="Manual",IF(AND(Deník!$R464&gt;=0,Deník!$R464&lt;=1),"BE",Deník!$R464),""),"")</f>
        <v/>
      </c>
      <c r="CK464" s="233"/>
      <c r="CL464" s="233" t="str">
        <f>IF(Deník!$R464&lt;0,IF(Deník!$AC464=Statistika!$F$117,Deník!$R464,""),"")</f>
        <v/>
      </c>
      <c r="CM464" s="233" t="str">
        <f>IF(Deník!$R464&lt;0,IF(Deník!$AC464=Statistika!$F$118,Deník!$R464,""),"")</f>
        <v/>
      </c>
      <c r="CN464" s="233" t="str">
        <f>IF(Deník!$R464&lt;0,IF(Deník!$AC464=Statistika!$F$119,Deník!$R464,""),"")</f>
        <v/>
      </c>
      <c r="CO464" s="233" t="str">
        <f>IF(Deník!$R464&lt;0,IF(Deník!$AC464=Statistika!$F$120,Deník!$R464,""),"")</f>
        <v/>
      </c>
      <c r="CP464" s="233" t="str">
        <f>IF(Deník!$R464&lt;0,IF(Deník!$AC464=Statistika!$F$121,Deník!$R464,""),"")</f>
        <v/>
      </c>
      <c r="CQ464" s="233" t="str">
        <f>IF(Deník!$R464&lt;0,IF(Deník!$AC464=Statistika!$F$122,Deník!$R464,""),"")</f>
        <v/>
      </c>
      <c r="CR464" s="233" t="str">
        <f>IF(Deník!$R464&lt;0,IF(Deník!$AC464=Statistika!$F$123,Deník!$R464,""),"")</f>
        <v/>
      </c>
      <c r="CS464" s="233" t="str">
        <f>IF(Deník!$R464&lt;0,IF(Deník!$AC464=Statistika!$F$124,Deník!$R464,""),"")</f>
        <v/>
      </c>
      <c r="CT464" s="233" t="str">
        <f>IF(Deník!$R464&lt;0,IF(Deník!$AC464=Statistika!$F$125,Deník!$R464,""),"")</f>
        <v/>
      </c>
      <c r="CU464" s="233"/>
      <c r="CV464" s="233" t="str">
        <f>IF(Deník!$R464&lt;0,IF(Deník!$AD464=$CV$2,Deník!$R464,""),"")</f>
        <v/>
      </c>
      <c r="CW464" s="233" t="str">
        <f>IF(Deník!$R464&lt;0,IF(Deník!$AD464=$CW$2,Deník!$R464,""),"")</f>
        <v/>
      </c>
      <c r="CX464" s="233" t="str">
        <f>IF(Deník!$R464&lt;0,IF(Deník!$AD464=$CX$2,Deník!$R464,""),"")</f>
        <v/>
      </c>
      <c r="CY464" s="233" t="str">
        <f>IF(Deník!$R464&lt;0,IF(Deník!$AD464=$CY$2,Deník!$R464,""),"")</f>
        <v/>
      </c>
      <c r="CZ464" s="233" t="str">
        <f>IF(Deník!$R464&lt;0,IF(Deník!$AD464=$CZ$2,Deník!$R464,""),"")</f>
        <v/>
      </c>
      <c r="DL464" s="221">
        <f t="shared" si="20"/>
        <v>93847.029999999984</v>
      </c>
      <c r="DM464" s="220">
        <f t="shared" si="19"/>
        <v>-6.1529700000000132E-2</v>
      </c>
      <c r="DO464" s="50">
        <f>Deník!W465</f>
        <v>0</v>
      </c>
      <c r="DP464" s="102" t="str">
        <f>IF(AND(Deník!W465&gt;0),1,"")</f>
        <v/>
      </c>
      <c r="DQ464" s="102">
        <f>IF(AND(Deník!W465&lt;=0),1,"")</f>
        <v>1</v>
      </c>
      <c r="DR464" s="227"/>
      <c r="DS464" s="228"/>
      <c r="DT464" s="85"/>
      <c r="DU464" s="54">
        <f>IF(MONTH(Deník!$C464)=DU$2,Deník!$W464,"")</f>
        <v>0</v>
      </c>
      <c r="DV464" s="222" t="str">
        <f>IF(MONTH(Deník!$C464)=DV$2,Deník!$W464,"")</f>
        <v/>
      </c>
      <c r="DW464" s="222" t="str">
        <f>IF(MONTH(Deník!$C464)=DW$2,Deník!$W464,"")</f>
        <v/>
      </c>
      <c r="DX464" s="222" t="str">
        <f>IF(MONTH(Deník!$C464)=DX$2,Deník!$W464,"")</f>
        <v/>
      </c>
      <c r="DY464" s="222" t="str">
        <f>IF(MONTH(Deník!$C464)=DY$2,Deník!$W464,"")</f>
        <v/>
      </c>
      <c r="DZ464" s="222" t="str">
        <f>IF(MONTH(Deník!$C464)=DZ$2,Deník!$W464,"")</f>
        <v/>
      </c>
      <c r="EA464" s="222" t="str">
        <f>IF(MONTH(Deník!$C464)=EA$2,Deník!$W464,"")</f>
        <v/>
      </c>
      <c r="EB464" s="222" t="str">
        <f>IF(MONTH(Deník!$C464)=EB$2,Deník!$W464,"")</f>
        <v/>
      </c>
      <c r="EC464" s="222" t="str">
        <f>IF(MONTH(Deník!$C464)=EC$2,Deník!$W464,"")</f>
        <v/>
      </c>
      <c r="ED464" s="222" t="str">
        <f>IF(MONTH(Deník!$C464)=ED$2,Deník!$W464,"")</f>
        <v/>
      </c>
      <c r="EE464" s="222" t="str">
        <f>IF(MONTH(Deník!$C464)=EE$2,Deník!$W464,"")</f>
        <v/>
      </c>
      <c r="EF464" s="222" t="str">
        <f>IF(MONTH(Deník!$C464)=EF$2,Deník!$W464,"")</f>
        <v/>
      </c>
      <c r="EI464" s="600" t="str">
        <f>IF(Deník!$W464&lt;&gt;"",IF(Deník!$B464=Statistika!$F$63,Deník!$W464,""),"")</f>
        <v/>
      </c>
      <c r="EJ464" s="13" t="str">
        <f>IF(Deník!$W464&lt;&gt;"",IF(Deník!$B464=Statistika!$F$64,Deník!$W464,""),"")</f>
        <v/>
      </c>
      <c r="EK464" s="13" t="str">
        <f>IF(Deník!$W464&lt;&gt;"",IF(Deník!$B464=Statistika!$F$65,Deník!$W464,""),"")</f>
        <v/>
      </c>
      <c r="EL464" s="13" t="str">
        <f>IF(Deník!$W464&lt;&gt;"",IF(Deník!$B464=Statistika!$F$66,Deník!$W464,""),"")</f>
        <v/>
      </c>
      <c r="EM464" s="13" t="str">
        <f>IF(Deník!$W464&lt;&gt;"",IF(Deník!$B464=Statistika!$F$67,Deník!$W464,""),"")</f>
        <v/>
      </c>
      <c r="EN464" s="13" t="str">
        <f>IF(Deník!$W464&lt;&gt;"",IF(Deník!$B464=Statistika!$F$68,Deník!$W464,""),"")</f>
        <v/>
      </c>
      <c r="EO464" s="13" t="str">
        <f>IF(Deník!$W464&lt;&gt;"",IF(Deník!$B464=Statistika!$F$69,Deník!$W464,""),"")</f>
        <v/>
      </c>
      <c r="EP464" s="601" t="str">
        <f>IF(Deník!$W464&lt;&gt;"",IF(Deník!$B464=Statistika!$F$70,Deník!$W464,""),"")</f>
        <v/>
      </c>
      <c r="EQ464" s="90"/>
      <c r="ER464" s="63" t="str">
        <f>IF(Deník!$W464&lt;&gt;"",IF(Deník!$J464="L",Deník!$W464,""),"")</f>
        <v/>
      </c>
      <c r="ES464" s="13" t="str">
        <f>IF(Deník!$W464&lt;&gt;"",IF(Deník!$J464="S",Deník!$W464,""),"")</f>
        <v/>
      </c>
      <c r="ET464" s="95"/>
      <c r="EU464" s="88"/>
      <c r="EV464" s="63" t="str">
        <f>IF(WEEKDAY(Deník!$C464,2)=1,Deník!$W464,"")</f>
        <v/>
      </c>
      <c r="EW464" s="13" t="str">
        <f>IF(WEEKDAY(Deník!$C464,2)=2,Deník!$W464,"")</f>
        <v/>
      </c>
      <c r="EX464" s="13" t="str">
        <f>IF(WEEKDAY(Deník!$C464,2)=3,Deník!$W464,"")</f>
        <v/>
      </c>
      <c r="EY464" s="13" t="str">
        <f>IF(WEEKDAY(Deník!$C464,2)=4,Deník!$W464,"")</f>
        <v/>
      </c>
      <c r="EZ464" s="60" t="str">
        <f>IF(WEEKDAY(Deník!$C464,2)=5,Deník!$W464,"")</f>
        <v/>
      </c>
      <c r="FA464" s="99"/>
      <c r="FB464" s="100">
        <f>Deník!D464</f>
        <v>0</v>
      </c>
      <c r="FC464" s="63">
        <f>IF($FB464&lt;&gt;"",IF(AND($FB464&gt;=FC$2,$FB464&lt;=FC$3),Deník!$W464,""))</f>
        <v>0</v>
      </c>
      <c r="FD464" s="63" t="str">
        <f>IF($FB464&lt;&gt;"",IF(AND($FB464&gt;=FD$2,$FB464&lt;=FD$3),Deník!$W464,""))</f>
        <v/>
      </c>
      <c r="FE464" s="63" t="str">
        <f>IF($FB464&lt;&gt;"",IF(AND($FB464&gt;=FE$2,$FB464&lt;=FE$3),Deník!$W464,""))</f>
        <v/>
      </c>
      <c r="FF464" s="63" t="str">
        <f>IF($FB464&lt;&gt;"",IF(AND($FB464&gt;=FF$2,$FB464&lt;=FF$3),Deník!$W464,""))</f>
        <v/>
      </c>
      <c r="FG464" s="63" t="str">
        <f>IF($FB464&lt;&gt;"",IF(AND($FB464&gt;=FG$2,$FB464&lt;=FG$3),Deník!$W464,""))</f>
        <v/>
      </c>
      <c r="FH464" s="63" t="str">
        <f>IF($FB464&lt;&gt;"",IF(AND($FB464&gt;=FH$2,$FB464&lt;=FH$3),Deník!$W464,""))</f>
        <v/>
      </c>
      <c r="FI464" s="63" t="str">
        <f>IF($FB464&lt;&gt;"",IF(AND($FB464&gt;=FI$2,$FB464&lt;=FI$3),Deník!$W464,""))</f>
        <v/>
      </c>
      <c r="FJ464" s="63" t="str">
        <f>IF($FB464&lt;&gt;"",IF(AND($FB464&gt;=FJ$2,$FB464&lt;=FJ$3),Deník!$W464,""))</f>
        <v/>
      </c>
      <c r="FK464" s="63" t="str">
        <f>IF($FB464&lt;&gt;"",IF(AND($FB464&gt;=FK$2,$FB464&lt;=FK$3),Deník!$W464,""))</f>
        <v/>
      </c>
      <c r="FL464" s="63" t="str">
        <f>IF($FB464&lt;&gt;"",IF(AND($FB464&gt;=FL$2,$FB464&lt;=FL$3),Deník!$W464,""))</f>
        <v/>
      </c>
      <c r="FM464" s="63" t="str">
        <f>IF($FB464&lt;&gt;"",IF(AND($FB464&gt;=FM$2,$FB464&lt;=FM$3),Deník!$W464,""))</f>
        <v/>
      </c>
      <c r="FN464" s="13"/>
      <c r="FO464" s="20" t="str">
        <f>IF(Deník!$W464&gt;1,Deník!$W464,"")</f>
        <v/>
      </c>
      <c r="FP464" s="20" t="str">
        <f>IF(Deník!$W464&lt;0,Deník!$W464,"")</f>
        <v/>
      </c>
      <c r="FQ464" s="17"/>
      <c r="FS464" s="233"/>
      <c r="FT464" s="233" t="str">
        <f>IF(Deník!$W464&lt;&gt;"",IF(Deník!$Y464=Statistika!$F$78,Deník!$W464,""),"")</f>
        <v/>
      </c>
      <c r="FU464" s="233" t="str">
        <f>IF(Deník!$W464&lt;&gt;"",IF(Deník!$Y464=Statistika!$F$79,Deník!$W464,""),"")</f>
        <v/>
      </c>
      <c r="FV464" s="233" t="str">
        <f>IF(Deník!$W464&lt;&gt;"",IF(Deník!$Y464=Statistika!$F$80,Deník!$W464,""),"")</f>
        <v/>
      </c>
      <c r="FW464" s="233" t="str">
        <f>IF(Deník!$W464&lt;&gt;"",IF(Deník!$Y464=Statistika!$F$81,Deník!$W464,""),"")</f>
        <v/>
      </c>
      <c r="FX464" s="233" t="str">
        <f>IF(Deník!$W464&lt;&gt;"",IF(Deník!$Y464=Statistika!$F$82,Deník!$W464,""),"")</f>
        <v/>
      </c>
      <c r="FY464" s="233" t="str">
        <f>IF(Deník!$W464&lt;&gt;"",IF(Deník!$Y464=Statistika!$F$83,Deník!$W464,""),"")</f>
        <v/>
      </c>
      <c r="FZ464" s="233" t="str">
        <f>IF(Deník!$W464&lt;&gt;"",IF(Deník!$Y464=Statistika!$F$84,Deník!$W464,""),"")</f>
        <v/>
      </c>
      <c r="GA464" s="233" t="str">
        <f>IF(Deník!$W464&lt;&gt;"",IF(Deník!$Y464=Statistika!$F$85,Deník!$W464,""),"")</f>
        <v/>
      </c>
      <c r="GB464" s="233" t="str">
        <f>IF(Deník!$W464&lt;&gt;"",IF(Deník!$Y464=Statistika!$F$86,Deník!$W464,""),"")</f>
        <v/>
      </c>
      <c r="GC464" s="233" t="str">
        <f>IF(Deník!$W464&lt;&gt;"",IF(Deník!$Y464=Statistika!$F$87,Deník!$W464,""),"")</f>
        <v/>
      </c>
      <c r="GD464" s="233" t="str">
        <f>IF(Deník!$W464&lt;&gt;"",IF(Deník!$Y464=Statistika!$F$88,Deník!$W464,""),"")</f>
        <v/>
      </c>
      <c r="GE464" s="233" t="str">
        <f>IF(Deník!$W464&lt;&gt;"",IF(Deník!$Y464=Statistika!$F$89,Deník!$W464,""),"")</f>
        <v/>
      </c>
      <c r="GF464" s="233" t="str">
        <f>IF(Deník!$W464&lt;&gt;"",IF(Deník!$Y464=Statistika!$F$90,Deník!$W464,""),"")</f>
        <v/>
      </c>
      <c r="GG464" s="233" t="str">
        <f>IF(Deník!$W464&lt;&gt;"",IF(Deník!$Y464=Statistika!$F$91,Deník!$W464,""),"")</f>
        <v/>
      </c>
      <c r="GH464" s="233"/>
      <c r="GI464" s="233" t="str">
        <f>IF(Deník!$W464&lt;&gt;"",IF(Deník!$AB464=Statistika!$L$100,Deník!$W464,""),"")</f>
        <v/>
      </c>
      <c r="GJ464" s="233" t="str">
        <f>IF(Deník!$W464&lt;&gt;"",IF(Deník!$AB464=Statistika!$L$101,Deník!$W464,""),"")</f>
        <v/>
      </c>
      <c r="GK464" s="233" t="str">
        <f>IF(Deník!$W464&lt;&gt;"",IF(Deník!$AB464=Statistika!$L$102,Deník!$W464,""),"")</f>
        <v/>
      </c>
      <c r="GL464" s="233" t="str">
        <f>IF(Deník!$W464&lt;&gt;"",IF(Deník!$AB464=Statistika!$L$103,Deník!$W464,""),"")</f>
        <v/>
      </c>
      <c r="GM464" s="233" t="str">
        <f>IF(Deník!$W464&lt;&gt;"",IF(Deník!$AB464=Statistika!$L$104,Deník!$W464,""),"")</f>
        <v/>
      </c>
      <c r="GN464" s="233" t="str">
        <f>IF(Deník!$W464&lt;&gt;"",IF(Deník!$AB464=Statistika!$L$105,Deník!$W464,""),"")</f>
        <v/>
      </c>
      <c r="GO464" s="233" t="str">
        <f>IF(Deník!$W464&lt;&gt;"",IF(Deník!$AB464=Statistika!$L$106,Deník!$W464,""),"")</f>
        <v/>
      </c>
      <c r="GP464" s="233" t="str">
        <f>IF(Deník!$W464&lt;&gt;"",IF(Deník!$AB464=Statistika!$L$107,Deník!$W464,""),"")</f>
        <v/>
      </c>
      <c r="GQ464" s="233" t="str">
        <f>IF(Deník!$W464&lt;&gt;"",IF(Deník!$AB464=Statistika!$L$108,Deník!$W464,""),"")</f>
        <v/>
      </c>
      <c r="GS464" s="233" t="str">
        <f>IF(Deník!$W464&lt;0,IF(Deník!$AC464=Statistika!$F$117,Deník!$W464,""),"")</f>
        <v/>
      </c>
      <c r="GT464" s="233" t="str">
        <f>IF(Deník!$W464&lt;0,IF(Deník!$AC464=Statistika!$F$118,Deník!$W464,""),"")</f>
        <v/>
      </c>
      <c r="GU464" s="233" t="str">
        <f>IF(Deník!$W464&lt;0,IF(Deník!$AC464=Statistika!$F$119,Deník!$W464,""),"")</f>
        <v/>
      </c>
      <c r="GV464" s="233" t="str">
        <f>IF(Deník!$W464&lt;0,IF(Deník!$AC464=Statistika!$F$120,Deník!$W464,""),"")</f>
        <v/>
      </c>
      <c r="GW464" s="233" t="str">
        <f>IF(Deník!$W464&lt;0,IF(Deník!$AC464=Statistika!$F$121,Deník!$W464,""),"")</f>
        <v/>
      </c>
      <c r="GX464" s="233" t="str">
        <f>IF(Deník!$W464&lt;0,IF(Deník!$AC464=Statistika!$F$122,Deník!$W464,""),"")</f>
        <v/>
      </c>
      <c r="GY464" s="233" t="str">
        <f>IF(Deník!$W464&lt;0,IF(Deník!$AC464=Statistika!$F$123,Deník!$W464,""),"")</f>
        <v/>
      </c>
      <c r="GZ464" s="233" t="str">
        <f>IF(Deník!$W464&lt;0,IF(Deník!$AC464=Statistika!$F$124,Deník!$W464,""),"")</f>
        <v/>
      </c>
      <c r="HA464" s="233" t="str">
        <f>IF(Deník!$W464&lt;0,IF(Deník!$AC464=Statistika!$F$125,Deník!$W464,""),"")</f>
        <v/>
      </c>
      <c r="HC464" s="233" t="str">
        <f>IF(Deník!$W464&lt;0,IF(Deník!$AD464=Statistika!$F$133,Deník!$W464,""),"")</f>
        <v/>
      </c>
      <c r="HD464" s="233" t="str">
        <f>IF(Deník!$W464&lt;0,IF(Deník!$AD464=Statistika!$F$134,Deník!$W464,""),"")</f>
        <v/>
      </c>
      <c r="HE464" s="233" t="str">
        <f>IF(Deník!$W464&lt;0,IF(Deník!$AD464=Statistika!$F$135,Deník!$W464,""),"")</f>
        <v/>
      </c>
      <c r="HF464" s="233" t="str">
        <f>IF(Deník!$W464&lt;0,IF(Deník!$AD464=Statistika!$F$136,Deník!$W464,""),"")</f>
        <v/>
      </c>
      <c r="HG464" s="233" t="str">
        <f>IF(Deník!$W464&lt;0,IF(Deník!$AD464=Statistika!$F$137,Deník!$W464,""),"")</f>
        <v/>
      </c>
      <c r="ID464" s="8">
        <f>Tabulka4[[#This Row],[Sloupec3]]</f>
        <v>0</v>
      </c>
      <c r="IE464" s="17" t="str">
        <f>IF(AND([1]Deník!$C464&gt;='[1]Měsíční shrnutí'!$D$1,[1]Deník!$C464&lt;='[1]Měsíční shrnutí'!$F$1),[1]Deník!$X464,"")</f>
        <v/>
      </c>
    </row>
    <row r="465" spans="1:239">
      <c r="A465" s="8">
        <f>Deník!C466</f>
        <v>0</v>
      </c>
      <c r="B465" s="50" t="str">
        <f>Deník!R466</f>
        <v/>
      </c>
      <c r="C465" s="102" t="str">
        <f>IF(AND(Deník!R466&gt;1,Deník!R466&lt;&gt;""),1,"")</f>
        <v/>
      </c>
      <c r="D465" s="102" t="str">
        <f>IF(AND(Deník!R466&lt;=0,Deník!R466&lt;&gt;""),1,"")</f>
        <v/>
      </c>
      <c r="E465" s="103" t="str">
        <f>IF(AND(Deník!R466&gt;=0,Deník!R466&lt;=1),1,"")</f>
        <v/>
      </c>
      <c r="F465" s="79" t="str">
        <f>IF(Deník!R466&lt;&gt;"",Deník!R466+F464,"")</f>
        <v/>
      </c>
      <c r="G465" s="85"/>
      <c r="H465" s="54" t="str">
        <f>IF(MONTH(Deník!$C465)=H$2,IF(AND(Deník!$R465&gt;=0,Deník!$R465&lt;=1),"BE",Deník!$R465),"")</f>
        <v/>
      </c>
      <c r="I465" s="11" t="str">
        <f>IF(MONTH(Deník!$C465)=I$2,IF(AND(Deník!$R465&gt;=0,Deník!$R465&lt;=1),"BE",Deník!$R465),"")</f>
        <v/>
      </c>
      <c r="J465" s="11" t="str">
        <f>IF(MONTH(Deník!$C465)=J$2,IF(AND(Deník!$R465&gt;=0,Deník!$R465&lt;=1),"BE",Deník!$R465),"")</f>
        <v/>
      </c>
      <c r="K465" s="11" t="str">
        <f>IF(MONTH(Deník!$C465)=K$2,IF(AND(Deník!$R465&gt;=0,Deník!$R465&lt;=1),"BE",Deník!$R465),"")</f>
        <v/>
      </c>
      <c r="L465" s="11" t="str">
        <f>IF(MONTH(Deník!$C465)=L$2,IF(AND(Deník!$R465&gt;=0,Deník!$R465&lt;=1),"BE",Deník!$R465),"")</f>
        <v/>
      </c>
      <c r="M465" s="11" t="str">
        <f>IF(MONTH(Deník!$C465)=M$2,IF(AND(Deník!$R465&gt;=0,Deník!$R465&lt;=1),"BE",Deník!$R465),"")</f>
        <v/>
      </c>
      <c r="N465" s="11" t="str">
        <f>IF(MONTH(Deník!$C465)=N$2,IF(AND(Deník!$R465&gt;=0,Deník!$R465&lt;=1),"BE",Deník!$R465),"")</f>
        <v/>
      </c>
      <c r="O465" s="11" t="str">
        <f>IF(MONTH(Deník!$C465)=O$2,IF(AND(Deník!$R465&gt;=0,Deník!$R465&lt;=1),"BE",Deník!$R465),"")</f>
        <v/>
      </c>
      <c r="P465" s="11" t="str">
        <f>IF(MONTH(Deník!$C465)=P$2,IF(AND(Deník!$R465&gt;=0,Deník!$R465&lt;=1),"BE",Deník!$R465),"")</f>
        <v/>
      </c>
      <c r="Q465" s="11" t="str">
        <f>IF(MONTH(Deník!$C465)=Q$2,IF(AND(Deník!$R465&gt;=0,Deník!$R465&lt;=1),"BE",Deník!$R465),"")</f>
        <v/>
      </c>
      <c r="R465" s="11" t="str">
        <f>IF(MONTH(Deník!$C465)=R$2,IF(AND(Deník!$R465&gt;=0,Deník!$R465&lt;=1),"BE",Deník!$R465),"")</f>
        <v/>
      </c>
      <c r="S465" s="57" t="str">
        <f>IF(MONTH(Deník!$C465)=S$2,IF(AND(Deník!$R465&gt;=0,Deník!$R465&lt;=1),"BE",Deník!$R465),"")</f>
        <v/>
      </c>
      <c r="U465" s="12"/>
      <c r="V465" s="12"/>
      <c r="X465" s="600" t="str">
        <f>IF(Deník!$R465&lt;&gt;"",IF(Deník!$B465=Statistika!$F$63,IF(AND(Deník!$R465&gt;=0,Deník!$R465&lt;=1),"BE",Deník!$R465),""),"")</f>
        <v/>
      </c>
      <c r="Y465" s="13" t="str">
        <f>IF(Deník!$R465&lt;&gt;"",IF(Deník!$B465=Statistika!$F$64,IF(AND(Deník!$R465&gt;=0,Deník!$R465&lt;=1),"BE",Deník!$R465),""),"")</f>
        <v/>
      </c>
      <c r="Z465" s="13" t="str">
        <f>IF(Deník!$R465&lt;&gt;"",IF(Deník!$B465=Statistika!$F$65,IF(AND(Deník!$R465&gt;=0,Deník!$R465&lt;=1),"BE",Deník!$R465),""),"")</f>
        <v/>
      </c>
      <c r="AA465" s="13" t="str">
        <f>IF(Deník!$R465&lt;&gt;"",IF(Deník!$B465=Statistika!$F$66,IF(AND(Deník!$R465&gt;=0,Deník!$R465&lt;=1),"BE",Deník!$R465),""),"")</f>
        <v/>
      </c>
      <c r="AB465" s="13" t="str">
        <f>IF(Deník!$R465&lt;&gt;"",IF(Deník!$B465=Statistika!$F$67,IF(AND(Deník!$R465&gt;=0,Deník!$R465&lt;=1),"BE",Deník!$R465),""),"")</f>
        <v/>
      </c>
      <c r="AC465" s="13" t="str">
        <f>IF(Deník!$R465&lt;&gt;"",IF(Deník!$B465=Statistika!$F$68,IF(AND(Deník!$R465&gt;=0,Deník!$R465&lt;=1),"BE",Deník!$R465),""),"")</f>
        <v/>
      </c>
      <c r="AD465" s="13" t="str">
        <f>IF(Deník!$R465&lt;&gt;"",IF(Deník!$B465=Statistika!$F$69,IF(AND(Deník!$R465&gt;=0,Deník!$R465&lt;=1),"BE",Deník!$R465),""),"")</f>
        <v/>
      </c>
      <c r="AE465" s="601" t="str">
        <f>IF(Deník!$R465&lt;&gt;"",IF(Deník!$B465=Statistika!$F$70,IF(AND(Deník!$R465&gt;=0,Deník!$R465&lt;=1),"BE",Deník!$R465),""),"")</f>
        <v/>
      </c>
      <c r="AF465" s="90"/>
      <c r="AG465" s="63" t="str">
        <f>IF(Deník!$R465&lt;&gt;"",IF(Deník!$J465="L",IF(AND(Deník!$R465&gt;=0,Deník!$R465&lt;=1),"BE",Deník!$R465),""),"")</f>
        <v/>
      </c>
      <c r="AH465" s="13" t="str">
        <f>IF(Deník!$R465&lt;&gt;"",IF(Deník!$J465="S",IF(AND(Deník!$R465&gt;=0,Deník!$R465&lt;=1),"BE",Deník!$R465),""),"")</f>
        <v/>
      </c>
      <c r="AI465" s="95"/>
      <c r="AJ465" s="71" t="str">
        <f>IF(Deník!N466&lt;&gt;"",Deník!N466*-1,"")</f>
        <v/>
      </c>
      <c r="AK465" s="88"/>
      <c r="AL465" s="63" t="str">
        <f>IF(WEEKDAY(Deník!$C465,2)=1,IF(AND(Deník!$R465&gt;=0,Deník!$R465&lt;=1),"BE",Deník!$R465),"")</f>
        <v/>
      </c>
      <c r="AM465" s="13" t="str">
        <f>IF(WEEKDAY(Deník!$C465,2)=2,IF(AND(Deník!$R465&gt;=0,Deník!$R465&lt;=1),"BE",Deník!$R465),"")</f>
        <v/>
      </c>
      <c r="AN465" s="13" t="str">
        <f>IF(WEEKDAY(Deník!$C465,2)=3,IF(AND(Deník!$R465&gt;=0,Deník!$R465&lt;=1),"BE",Deník!$R465),"")</f>
        <v/>
      </c>
      <c r="AO465" s="13" t="str">
        <f>IF(WEEKDAY(Deník!$C465,2)=4,IF(AND(Deník!$R465&gt;=0,Deník!$R465&lt;=1),"BE",Deník!$R465),"")</f>
        <v/>
      </c>
      <c r="AP465" s="60" t="str">
        <f>IF(WEEKDAY(Deník!$C465,2)=5,IF(AND(Deník!$R465&gt;=0,Deník!$R465&lt;=1),"BE",Deník!$R465),"")</f>
        <v/>
      </c>
      <c r="AQ465" s="99"/>
      <c r="AR465" s="100">
        <f>Deník!D465</f>
        <v>0</v>
      </c>
      <c r="AS465" s="63" t="str">
        <f>IF(Deník!$D465&lt;&gt;"",IF(AND(Deník!$D465&gt;=AS$2,Deník!$D465&lt;=AS$3),IF(AND(Deník!$R465&gt;=0,Deník!$R465&lt;=1),"BE",Deník!$R465),""),"")</f>
        <v/>
      </c>
      <c r="AT465" s="63" t="str">
        <f>IF(Deník!$D465&lt;&gt;"",IF(AND(Deník!$D465&gt;=AT$2,Deník!$D465&lt;=AT$3),IF(AND(Deník!$R465&gt;=0,Deník!$R465&lt;=1),"BE",Deník!$R465),""),"")</f>
        <v/>
      </c>
      <c r="AU465" s="63" t="str">
        <f>IF(Deník!$D465&lt;&gt;"",IF(AND(Deník!$D465&gt;=AU$2,Deník!$D465&lt;=AU$3),IF(AND(Deník!$R465&gt;=0,Deník!$R465&lt;=1),"BE",Deník!$R465),""),"")</f>
        <v/>
      </c>
      <c r="AV465" s="63" t="str">
        <f>IF(Deník!$D465&lt;&gt;"",IF(AND(Deník!$D465&gt;=AV$2,Deník!$D465&lt;=AV$3),IF(AND(Deník!$R465&gt;=0,Deník!$R465&lt;=1),"BE",Deník!$R465),""),"")</f>
        <v/>
      </c>
      <c r="AW465" s="63" t="str">
        <f>IF(Deník!$D465&lt;&gt;"",IF(AND(Deník!$D465&gt;=AW$2,Deník!$D465&lt;=AW$3),IF(AND(Deník!$R465&gt;=0,Deník!$R465&lt;=1),"BE",Deník!$R465),""),"")</f>
        <v/>
      </c>
      <c r="AX465" s="63" t="str">
        <f>IF(Deník!$D465&lt;&gt;"",IF(AND(Deník!$D465&gt;=AX$2,Deník!$D465&lt;=AX$3),IF(AND(Deník!$R465&gt;=0,Deník!$R465&lt;=1),"BE",Deník!$R465),""),"")</f>
        <v/>
      </c>
      <c r="AY465" s="63" t="str">
        <f>IF(Deník!$D465&lt;&gt;"",IF(AND(Deník!$D465&gt;=AY$2,Deník!$D465&lt;=AY$3),IF(AND(Deník!$R465&gt;=0,Deník!$R465&lt;=1),"BE",Deník!$R465),""),"")</f>
        <v/>
      </c>
      <c r="AZ465" s="63" t="str">
        <f>IF(Deník!$D465&lt;&gt;"",IF(AND(Deník!$D465&gt;=AZ$2,Deník!$D465&lt;=AZ$3),IF(AND(Deník!$R465&gt;=0,Deník!$R465&lt;=1),"BE",Deník!$R465),""),"")</f>
        <v/>
      </c>
      <c r="BA465" s="63" t="str">
        <f>IF(Deník!$D465&lt;&gt;"",IF(AND(Deník!$D465&gt;=BA$2,Deník!$D465&lt;=BA$3),IF(AND(Deník!$R465&gt;=0,Deník!$R465&lt;=1),"BE",Deník!$R465),""),"")</f>
        <v/>
      </c>
      <c r="BB465" s="63" t="str">
        <f>IF(Deník!$D465&lt;&gt;"",IF(AND(Deník!$D465&gt;=BB$2,Deník!$D465&lt;=BB$3),IF(AND(Deník!$R465&gt;=0,Deník!$R465&lt;=1),"BE",Deník!$R465),""),"")</f>
        <v/>
      </c>
      <c r="BC465" s="71" t="str">
        <f>IF(Deník!$D465&lt;&gt;"",IF(AND(Deník!$D465&gt;=BC$2,Deník!$D465&lt;=BC$3),IF(AND(Deník!$R465&gt;=0,Deník!$R465&lt;=1),"BE",Deník!$R465),""),"")</f>
        <v/>
      </c>
      <c r="BD465" s="20" t="str">
        <f>IF(Deník!$J466="S",(Deník!$M466-Deník!$K466),IF(Deník!$J466="L",(Deník!$K466-Deník!$M466),""))</f>
        <v/>
      </c>
      <c r="BE465" s="20" t="str">
        <f>IF(Deník!$J466="S",(Deník!$K466-Deník!$O466),IF(Deník!$J466="L",(Deník!$O466-Deník!$K466),""))</f>
        <v/>
      </c>
      <c r="BF465" s="20" t="str">
        <f>IF(Deník!$J466="S",(Deník!$K466-Deník!$L466),IF(Deník!$J466="L",(Deník!$L466-Deník!$K466),""))</f>
        <v/>
      </c>
      <c r="BG465" s="20" t="str">
        <f>IF(Deník!$J466="S",(Deník!$K466-Deník!$S466),IF(Deník!$J466="L",(Deník!$S466-Deník!$K466),""))</f>
        <v/>
      </c>
      <c r="BH465" s="20" t="str">
        <f>IF(Deník!$J466="S",(Deník!$K466-Deník!$U466),IF(Deník!$J466="L",(Deník!$U466-Deník!$K466),""))</f>
        <v/>
      </c>
      <c r="BI465" s="20" t="str">
        <f>IF(Deník!$R465&gt;1,Deník!$R465,"")</f>
        <v/>
      </c>
      <c r="BJ465" s="20" t="str">
        <f>IF(Deník!$R465&lt;0,Deník!$R465,"")</f>
        <v/>
      </c>
      <c r="BK465" s="17"/>
      <c r="BM465" s="233" t="str">
        <f>IF(Deník!$R465&lt;&gt;"",IF(Deník!$Y465=Statistika!$F$78,IF(AND(Deník!$R465&gt;=0,Deník!$R465&lt;=1),"BE",Deník!$R465),""),"")</f>
        <v/>
      </c>
      <c r="BN465" s="233" t="str">
        <f>IF(Deník!$R465&lt;&gt;"",IF(Deník!$Y465=Statistika!$F$79,IF(AND(Deník!$R465&gt;=0,Deník!$R465&lt;=1),"BE",Deník!$R465),""),"")</f>
        <v/>
      </c>
      <c r="BO465" s="233" t="str">
        <f>IF(Deník!$R465&lt;&gt;"",IF(Deník!$Y465=Statistika!$F$80,IF(AND(Deník!$R465&gt;=0,Deník!$R465&lt;=1),"BE",Deník!$R465),""),"")</f>
        <v/>
      </c>
      <c r="BP465" s="233" t="str">
        <f>IF(Deník!$R465&lt;&gt;"",IF(Deník!$Y465=Statistika!$F$81,IF(AND(Deník!$R465&gt;=0,Deník!$R465&lt;=1),"BE",Deník!$R465),""),"")</f>
        <v/>
      </c>
      <c r="BQ465" s="233" t="str">
        <f>IF(Deník!$R465&lt;&gt;"",IF(Deník!$Y465=Statistika!$F$82,IF(AND(Deník!$R465&gt;=0,Deník!$R465&lt;=1),"BE",Deník!$R465),""),"")</f>
        <v/>
      </c>
      <c r="BR465" s="233" t="str">
        <f>IF(Deník!$R465&lt;&gt;"",IF(Deník!$Y465=Statistika!$F$83,IF(AND(Deník!$R465&gt;=0,Deník!$R465&lt;=1),"BE",Deník!$R465),""),"")</f>
        <v/>
      </c>
      <c r="BS465" s="233" t="str">
        <f>IF(Deník!$R465&lt;&gt;"",IF(Deník!$Y465=Statistika!$F$84,IF(AND(Deník!$R465&gt;=0,Deník!$R465&lt;=1),"BE",Deník!$R465),""),"")</f>
        <v/>
      </c>
      <c r="BT465" s="233" t="str">
        <f>IF(Deník!$R465&lt;&gt;"",IF(Deník!$Y465=Statistika!$F$85,IF(AND(Deník!$R465&gt;=0,Deník!$R465&lt;=1),"BE",Deník!$R465),""),"")</f>
        <v/>
      </c>
      <c r="BU465" s="233" t="str">
        <f>IF(Deník!$R465&lt;&gt;"",IF(Deník!$Y465=Statistika!$F$86,IF(AND(Deník!$R465&gt;=0,Deník!$R465&lt;=1),"BE",Deník!$R465),""),"")</f>
        <v/>
      </c>
      <c r="BV465" s="233" t="str">
        <f>IF(Deník!$R465&lt;&gt;"",IF(Deník!$Y465=Statistika!$F$87,IF(AND(Deník!$R465&gt;=0,Deník!$R465&lt;=1),"BE",Deník!$R465),""),"")</f>
        <v/>
      </c>
      <c r="BW465" s="233" t="str">
        <f>IF(Deník!$R465&lt;&gt;"",IF(Deník!$Y465=Statistika!$F$88,IF(AND(Deník!$R465&gt;=0,Deník!$R465&lt;=1),"BE",Deník!$R465),""),"")</f>
        <v/>
      </c>
      <c r="BX465" s="233" t="str">
        <f>IF(Deník!$R465&lt;&gt;"",IF(Deník!$Y465=Statistika!$F$89,IF(AND(Deník!$R465&gt;=0,Deník!$R465&lt;=1),"BE",Deník!$R465),""),"")</f>
        <v/>
      </c>
      <c r="BY465" s="233" t="str">
        <f>IF(Deník!$R465&lt;&gt;"",IF(Deník!$Y465=Statistika!$F$90,IF(AND(Deník!$R465&gt;=0,Deník!$R465&lt;=1),"BE",Deník!$R465),""),"")</f>
        <v/>
      </c>
      <c r="BZ465" s="233" t="str">
        <f>IF(Deník!$R465&lt;&gt;"",IF(Deník!$Y465=Statistika!$F$91,IF(AND(Deník!$R465&gt;=0,Deník!$R465&lt;=1),"BE",Deník!$R465),""),"")</f>
        <v/>
      </c>
      <c r="CA465" s="233"/>
      <c r="CB465" s="233" t="str">
        <f>IF(Deník!$R465&lt;&gt;"",IF(Deník!$AB465="SL",IF(AND(Deník!$R465&gt;=0,Deník!$R465&lt;=1),"BE",Deník!$R465),""),"")</f>
        <v/>
      </c>
      <c r="CC465" s="233" t="str">
        <f>IF(Deník!$R465&lt;&gt;"",IF(Deník!$AB465="BE10",IF(AND(Deník!$R465&gt;=0,Deník!$R465&lt;=1),"BE",Deník!$R465),""),"")</f>
        <v/>
      </c>
      <c r="CD465" s="233" t="str">
        <f>IF(Deník!$R465&lt;&gt;"",IF(Deník!$AB465="BE15",IF(AND(Deník!$R465&gt;=0,Deník!$R465&lt;=1),"BE",Deník!$R465),""),"")</f>
        <v/>
      </c>
      <c r="CE465" s="233" t="str">
        <f>IF(Deník!$R465&lt;&gt;"",IF(Deník!$AB465="BE20",IF(AND(Deník!$R465&gt;=0,Deník!$R465&lt;=1),"BE",Deník!$R465),""),"")</f>
        <v/>
      </c>
      <c r="CF465" s="233" t="str">
        <f>IF(Deník!$R465&lt;&gt;"",IF(Deník!$AB465="TP1",IF(AND(Deník!$R465&gt;=0,Deník!$R465&lt;=1),"BE",Deník!$R465),""),"")</f>
        <v/>
      </c>
      <c r="CG465" s="233" t="str">
        <f>IF(Deník!$R465&lt;&gt;"",IF(Deník!$AB465="TP2",IF(AND(Deník!$R465&gt;=0,Deník!$R465&lt;=1),"BE",Deník!$R465),""),"")</f>
        <v/>
      </c>
      <c r="CH465" s="233" t="str">
        <f>IF(Deník!$R465&lt;&gt;"",IF(Deník!$AB465="TP3",IF(AND(Deník!$R465&gt;=0,Deník!$R465&lt;=1),"BE",Deník!$R465),""),"")</f>
        <v/>
      </c>
      <c r="CI465" s="233" t="str">
        <f>IF(Deník!$R465&lt;&gt;"",IF(Deník!$AB465="Trailing SL",IF(AND(Deník!$R465&gt;=0,Deník!$R465&lt;=1),"BE",Deník!$R465),""),"")</f>
        <v/>
      </c>
      <c r="CJ465" s="233" t="str">
        <f>IF(Deník!$R465&lt;&gt;"",IF(Deník!$AB465="Manual",IF(AND(Deník!$R465&gt;=0,Deník!$R465&lt;=1),"BE",Deník!$R465),""),"")</f>
        <v/>
      </c>
      <c r="CK465" s="233"/>
      <c r="CL465" s="233" t="str">
        <f>IF(Deník!$R465&lt;0,IF(Deník!$AC465=Statistika!$F$117,Deník!$R465,""),"")</f>
        <v/>
      </c>
      <c r="CM465" s="233" t="str">
        <f>IF(Deník!$R465&lt;0,IF(Deník!$AC465=Statistika!$F$118,Deník!$R465,""),"")</f>
        <v/>
      </c>
      <c r="CN465" s="233" t="str">
        <f>IF(Deník!$R465&lt;0,IF(Deník!$AC465=Statistika!$F$119,Deník!$R465,""),"")</f>
        <v/>
      </c>
      <c r="CO465" s="233" t="str">
        <f>IF(Deník!$R465&lt;0,IF(Deník!$AC465=Statistika!$F$120,Deník!$R465,""),"")</f>
        <v/>
      </c>
      <c r="CP465" s="233" t="str">
        <f>IF(Deník!$R465&lt;0,IF(Deník!$AC465=Statistika!$F$121,Deník!$R465,""),"")</f>
        <v/>
      </c>
      <c r="CQ465" s="233" t="str">
        <f>IF(Deník!$R465&lt;0,IF(Deník!$AC465=Statistika!$F$122,Deník!$R465,""),"")</f>
        <v/>
      </c>
      <c r="CR465" s="233" t="str">
        <f>IF(Deník!$R465&lt;0,IF(Deník!$AC465=Statistika!$F$123,Deník!$R465,""),"")</f>
        <v/>
      </c>
      <c r="CS465" s="233" t="str">
        <f>IF(Deník!$R465&lt;0,IF(Deník!$AC465=Statistika!$F$124,Deník!$R465,""),"")</f>
        <v/>
      </c>
      <c r="CT465" s="233" t="str">
        <f>IF(Deník!$R465&lt;0,IF(Deník!$AC465=Statistika!$F$125,Deník!$R465,""),"")</f>
        <v/>
      </c>
      <c r="CU465" s="233"/>
      <c r="CV465" s="233" t="str">
        <f>IF(Deník!$R465&lt;0,IF(Deník!$AD465=$CV$2,Deník!$R465,""),"")</f>
        <v/>
      </c>
      <c r="CW465" s="233" t="str">
        <f>IF(Deník!$R465&lt;0,IF(Deník!$AD465=$CW$2,Deník!$R465,""),"")</f>
        <v/>
      </c>
      <c r="CX465" s="233" t="str">
        <f>IF(Deník!$R465&lt;0,IF(Deník!$AD465=$CX$2,Deník!$R465,""),"")</f>
        <v/>
      </c>
      <c r="CY465" s="233" t="str">
        <f>IF(Deník!$R465&lt;0,IF(Deník!$AD465=$CY$2,Deník!$R465,""),"")</f>
        <v/>
      </c>
      <c r="CZ465" s="233" t="str">
        <f>IF(Deník!$R465&lt;0,IF(Deník!$AD465=$CZ$2,Deník!$R465,""),"")</f>
        <v/>
      </c>
      <c r="DL465" s="221">
        <f t="shared" si="20"/>
        <v>93847.029999999984</v>
      </c>
      <c r="DM465" s="220">
        <f t="shared" si="19"/>
        <v>-6.1529700000000132E-2</v>
      </c>
      <c r="DO465" s="50">
        <f>Deník!W466</f>
        <v>0</v>
      </c>
      <c r="DP465" s="102" t="str">
        <f>IF(AND(Deník!W466&gt;0),1,"")</f>
        <v/>
      </c>
      <c r="DQ465" s="102">
        <f>IF(AND(Deník!W466&lt;=0),1,"")</f>
        <v>1</v>
      </c>
      <c r="DR465" s="227"/>
      <c r="DS465" s="228"/>
      <c r="DT465" s="85"/>
      <c r="DU465" s="54">
        <f>IF(MONTH(Deník!$C465)=DU$2,Deník!$W465,"")</f>
        <v>0</v>
      </c>
      <c r="DV465" s="222" t="str">
        <f>IF(MONTH(Deník!$C465)=DV$2,Deník!$W465,"")</f>
        <v/>
      </c>
      <c r="DW465" s="222" t="str">
        <f>IF(MONTH(Deník!$C465)=DW$2,Deník!$W465,"")</f>
        <v/>
      </c>
      <c r="DX465" s="222" t="str">
        <f>IF(MONTH(Deník!$C465)=DX$2,Deník!$W465,"")</f>
        <v/>
      </c>
      <c r="DY465" s="222" t="str">
        <f>IF(MONTH(Deník!$C465)=DY$2,Deník!$W465,"")</f>
        <v/>
      </c>
      <c r="DZ465" s="222" t="str">
        <f>IF(MONTH(Deník!$C465)=DZ$2,Deník!$W465,"")</f>
        <v/>
      </c>
      <c r="EA465" s="222" t="str">
        <f>IF(MONTH(Deník!$C465)=EA$2,Deník!$W465,"")</f>
        <v/>
      </c>
      <c r="EB465" s="222" t="str">
        <f>IF(MONTH(Deník!$C465)=EB$2,Deník!$W465,"")</f>
        <v/>
      </c>
      <c r="EC465" s="222" t="str">
        <f>IF(MONTH(Deník!$C465)=EC$2,Deník!$W465,"")</f>
        <v/>
      </c>
      <c r="ED465" s="222" t="str">
        <f>IF(MONTH(Deník!$C465)=ED$2,Deník!$W465,"")</f>
        <v/>
      </c>
      <c r="EE465" s="222" t="str">
        <f>IF(MONTH(Deník!$C465)=EE$2,Deník!$W465,"")</f>
        <v/>
      </c>
      <c r="EF465" s="222" t="str">
        <f>IF(MONTH(Deník!$C465)=EF$2,Deník!$W465,"")</f>
        <v/>
      </c>
      <c r="EI465" s="600" t="str">
        <f>IF(Deník!$W465&lt;&gt;"",IF(Deník!$B465=Statistika!$F$63,Deník!$W465,""),"")</f>
        <v/>
      </c>
      <c r="EJ465" s="13" t="str">
        <f>IF(Deník!$W465&lt;&gt;"",IF(Deník!$B465=Statistika!$F$64,Deník!$W465,""),"")</f>
        <v/>
      </c>
      <c r="EK465" s="13" t="str">
        <f>IF(Deník!$W465&lt;&gt;"",IF(Deník!$B465=Statistika!$F$65,Deník!$W465,""),"")</f>
        <v/>
      </c>
      <c r="EL465" s="13" t="str">
        <f>IF(Deník!$W465&lt;&gt;"",IF(Deník!$B465=Statistika!$F$66,Deník!$W465,""),"")</f>
        <v/>
      </c>
      <c r="EM465" s="13" t="str">
        <f>IF(Deník!$W465&lt;&gt;"",IF(Deník!$B465=Statistika!$F$67,Deník!$W465,""),"")</f>
        <v/>
      </c>
      <c r="EN465" s="13" t="str">
        <f>IF(Deník!$W465&lt;&gt;"",IF(Deník!$B465=Statistika!$F$68,Deník!$W465,""),"")</f>
        <v/>
      </c>
      <c r="EO465" s="13" t="str">
        <f>IF(Deník!$W465&lt;&gt;"",IF(Deník!$B465=Statistika!$F$69,Deník!$W465,""),"")</f>
        <v/>
      </c>
      <c r="EP465" s="601" t="str">
        <f>IF(Deník!$W465&lt;&gt;"",IF(Deník!$B465=Statistika!$F$70,Deník!$W465,""),"")</f>
        <v/>
      </c>
      <c r="EQ465" s="90"/>
      <c r="ER465" s="63" t="str">
        <f>IF(Deník!$W465&lt;&gt;"",IF(Deník!$J465="L",Deník!$W465,""),"")</f>
        <v/>
      </c>
      <c r="ES465" s="13" t="str">
        <f>IF(Deník!$W465&lt;&gt;"",IF(Deník!$J465="S",Deník!$W465,""),"")</f>
        <v/>
      </c>
      <c r="ET465" s="95"/>
      <c r="EU465" s="88"/>
      <c r="EV465" s="63" t="str">
        <f>IF(WEEKDAY(Deník!$C465,2)=1,Deník!$W465,"")</f>
        <v/>
      </c>
      <c r="EW465" s="13" t="str">
        <f>IF(WEEKDAY(Deník!$C465,2)=2,Deník!$W465,"")</f>
        <v/>
      </c>
      <c r="EX465" s="13" t="str">
        <f>IF(WEEKDAY(Deník!$C465,2)=3,Deník!$W465,"")</f>
        <v/>
      </c>
      <c r="EY465" s="13" t="str">
        <f>IF(WEEKDAY(Deník!$C465,2)=4,Deník!$W465,"")</f>
        <v/>
      </c>
      <c r="EZ465" s="60" t="str">
        <f>IF(WEEKDAY(Deník!$C465,2)=5,Deník!$W465,"")</f>
        <v/>
      </c>
      <c r="FA465" s="99"/>
      <c r="FB465" s="100">
        <f>Deník!D465</f>
        <v>0</v>
      </c>
      <c r="FC465" s="63">
        <f>IF($FB465&lt;&gt;"",IF(AND($FB465&gt;=FC$2,$FB465&lt;=FC$3),Deník!$W465,""))</f>
        <v>0</v>
      </c>
      <c r="FD465" s="63" t="str">
        <f>IF($FB465&lt;&gt;"",IF(AND($FB465&gt;=FD$2,$FB465&lt;=FD$3),Deník!$W465,""))</f>
        <v/>
      </c>
      <c r="FE465" s="63" t="str">
        <f>IF($FB465&lt;&gt;"",IF(AND($FB465&gt;=FE$2,$FB465&lt;=FE$3),Deník!$W465,""))</f>
        <v/>
      </c>
      <c r="FF465" s="63" t="str">
        <f>IF($FB465&lt;&gt;"",IF(AND($FB465&gt;=FF$2,$FB465&lt;=FF$3),Deník!$W465,""))</f>
        <v/>
      </c>
      <c r="FG465" s="63" t="str">
        <f>IF($FB465&lt;&gt;"",IF(AND($FB465&gt;=FG$2,$FB465&lt;=FG$3),Deník!$W465,""))</f>
        <v/>
      </c>
      <c r="FH465" s="63" t="str">
        <f>IF($FB465&lt;&gt;"",IF(AND($FB465&gt;=FH$2,$FB465&lt;=FH$3),Deník!$W465,""))</f>
        <v/>
      </c>
      <c r="FI465" s="63" t="str">
        <f>IF($FB465&lt;&gt;"",IF(AND($FB465&gt;=FI$2,$FB465&lt;=FI$3),Deník!$W465,""))</f>
        <v/>
      </c>
      <c r="FJ465" s="63" t="str">
        <f>IF($FB465&lt;&gt;"",IF(AND($FB465&gt;=FJ$2,$FB465&lt;=FJ$3),Deník!$W465,""))</f>
        <v/>
      </c>
      <c r="FK465" s="63" t="str">
        <f>IF($FB465&lt;&gt;"",IF(AND($FB465&gt;=FK$2,$FB465&lt;=FK$3),Deník!$W465,""))</f>
        <v/>
      </c>
      <c r="FL465" s="63" t="str">
        <f>IF($FB465&lt;&gt;"",IF(AND($FB465&gt;=FL$2,$FB465&lt;=FL$3),Deník!$W465,""))</f>
        <v/>
      </c>
      <c r="FM465" s="63" t="str">
        <f>IF($FB465&lt;&gt;"",IF(AND($FB465&gt;=FM$2,$FB465&lt;=FM$3),Deník!$W465,""))</f>
        <v/>
      </c>
      <c r="FN465" s="13"/>
      <c r="FO465" s="20" t="str">
        <f>IF(Deník!$W465&gt;1,Deník!$W465,"")</f>
        <v/>
      </c>
      <c r="FP465" s="20" t="str">
        <f>IF(Deník!$W465&lt;0,Deník!$W465,"")</f>
        <v/>
      </c>
      <c r="FQ465" s="17"/>
      <c r="FS465" s="233"/>
      <c r="FT465" s="233" t="str">
        <f>IF(Deník!$W465&lt;&gt;"",IF(Deník!$Y465=Statistika!$F$78,Deník!$W465,""),"")</f>
        <v/>
      </c>
      <c r="FU465" s="233" t="str">
        <f>IF(Deník!$W465&lt;&gt;"",IF(Deník!$Y465=Statistika!$F$79,Deník!$W465,""),"")</f>
        <v/>
      </c>
      <c r="FV465" s="233" t="str">
        <f>IF(Deník!$W465&lt;&gt;"",IF(Deník!$Y465=Statistika!$F$80,Deník!$W465,""),"")</f>
        <v/>
      </c>
      <c r="FW465" s="233" t="str">
        <f>IF(Deník!$W465&lt;&gt;"",IF(Deník!$Y465=Statistika!$F$81,Deník!$W465,""),"")</f>
        <v/>
      </c>
      <c r="FX465" s="233" t="str">
        <f>IF(Deník!$W465&lt;&gt;"",IF(Deník!$Y465=Statistika!$F$82,Deník!$W465,""),"")</f>
        <v/>
      </c>
      <c r="FY465" s="233" t="str">
        <f>IF(Deník!$W465&lt;&gt;"",IF(Deník!$Y465=Statistika!$F$83,Deník!$W465,""),"")</f>
        <v/>
      </c>
      <c r="FZ465" s="233" t="str">
        <f>IF(Deník!$W465&lt;&gt;"",IF(Deník!$Y465=Statistika!$F$84,Deník!$W465,""),"")</f>
        <v/>
      </c>
      <c r="GA465" s="233" t="str">
        <f>IF(Deník!$W465&lt;&gt;"",IF(Deník!$Y465=Statistika!$F$85,Deník!$W465,""),"")</f>
        <v/>
      </c>
      <c r="GB465" s="233" t="str">
        <f>IF(Deník!$W465&lt;&gt;"",IF(Deník!$Y465=Statistika!$F$86,Deník!$W465,""),"")</f>
        <v/>
      </c>
      <c r="GC465" s="233" t="str">
        <f>IF(Deník!$W465&lt;&gt;"",IF(Deník!$Y465=Statistika!$F$87,Deník!$W465,""),"")</f>
        <v/>
      </c>
      <c r="GD465" s="233" t="str">
        <f>IF(Deník!$W465&lt;&gt;"",IF(Deník!$Y465=Statistika!$F$88,Deník!$W465,""),"")</f>
        <v/>
      </c>
      <c r="GE465" s="233" t="str">
        <f>IF(Deník!$W465&lt;&gt;"",IF(Deník!$Y465=Statistika!$F$89,Deník!$W465,""),"")</f>
        <v/>
      </c>
      <c r="GF465" s="233" t="str">
        <f>IF(Deník!$W465&lt;&gt;"",IF(Deník!$Y465=Statistika!$F$90,Deník!$W465,""),"")</f>
        <v/>
      </c>
      <c r="GG465" s="233" t="str">
        <f>IF(Deník!$W465&lt;&gt;"",IF(Deník!$Y465=Statistika!$F$91,Deník!$W465,""),"")</f>
        <v/>
      </c>
      <c r="GH465" s="233"/>
      <c r="GI465" s="233" t="str">
        <f>IF(Deník!$W465&lt;&gt;"",IF(Deník!$AB465=Statistika!$L$100,Deník!$W465,""),"")</f>
        <v/>
      </c>
      <c r="GJ465" s="233" t="str">
        <f>IF(Deník!$W465&lt;&gt;"",IF(Deník!$AB465=Statistika!$L$101,Deník!$W465,""),"")</f>
        <v/>
      </c>
      <c r="GK465" s="233" t="str">
        <f>IF(Deník!$W465&lt;&gt;"",IF(Deník!$AB465=Statistika!$L$102,Deník!$W465,""),"")</f>
        <v/>
      </c>
      <c r="GL465" s="233" t="str">
        <f>IF(Deník!$W465&lt;&gt;"",IF(Deník!$AB465=Statistika!$L$103,Deník!$W465,""),"")</f>
        <v/>
      </c>
      <c r="GM465" s="233" t="str">
        <f>IF(Deník!$W465&lt;&gt;"",IF(Deník!$AB465=Statistika!$L$104,Deník!$W465,""),"")</f>
        <v/>
      </c>
      <c r="GN465" s="233" t="str">
        <f>IF(Deník!$W465&lt;&gt;"",IF(Deník!$AB465=Statistika!$L$105,Deník!$W465,""),"")</f>
        <v/>
      </c>
      <c r="GO465" s="233" t="str">
        <f>IF(Deník!$W465&lt;&gt;"",IF(Deník!$AB465=Statistika!$L$106,Deník!$W465,""),"")</f>
        <v/>
      </c>
      <c r="GP465" s="233" t="str">
        <f>IF(Deník!$W465&lt;&gt;"",IF(Deník!$AB465=Statistika!$L$107,Deník!$W465,""),"")</f>
        <v/>
      </c>
      <c r="GQ465" s="233" t="str">
        <f>IF(Deník!$W465&lt;&gt;"",IF(Deník!$AB465=Statistika!$L$108,Deník!$W465,""),"")</f>
        <v/>
      </c>
      <c r="GS465" s="233" t="str">
        <f>IF(Deník!$W465&lt;0,IF(Deník!$AC465=Statistika!$F$117,Deník!$W465,""),"")</f>
        <v/>
      </c>
      <c r="GT465" s="233" t="str">
        <f>IF(Deník!$W465&lt;0,IF(Deník!$AC465=Statistika!$F$118,Deník!$W465,""),"")</f>
        <v/>
      </c>
      <c r="GU465" s="233" t="str">
        <f>IF(Deník!$W465&lt;0,IF(Deník!$AC465=Statistika!$F$119,Deník!$W465,""),"")</f>
        <v/>
      </c>
      <c r="GV465" s="233" t="str">
        <f>IF(Deník!$W465&lt;0,IF(Deník!$AC465=Statistika!$F$120,Deník!$W465,""),"")</f>
        <v/>
      </c>
      <c r="GW465" s="233" t="str">
        <f>IF(Deník!$W465&lt;0,IF(Deník!$AC465=Statistika!$F$121,Deník!$W465,""),"")</f>
        <v/>
      </c>
      <c r="GX465" s="233" t="str">
        <f>IF(Deník!$W465&lt;0,IF(Deník!$AC465=Statistika!$F$122,Deník!$W465,""),"")</f>
        <v/>
      </c>
      <c r="GY465" s="233" t="str">
        <f>IF(Deník!$W465&lt;0,IF(Deník!$AC465=Statistika!$F$123,Deník!$W465,""),"")</f>
        <v/>
      </c>
      <c r="GZ465" s="233" t="str">
        <f>IF(Deník!$W465&lt;0,IF(Deník!$AC465=Statistika!$F$124,Deník!$W465,""),"")</f>
        <v/>
      </c>
      <c r="HA465" s="233" t="str">
        <f>IF(Deník!$W465&lt;0,IF(Deník!$AC465=Statistika!$F$125,Deník!$W465,""),"")</f>
        <v/>
      </c>
      <c r="HC465" s="233" t="str">
        <f>IF(Deník!$W465&lt;0,IF(Deník!$AD465=Statistika!$F$133,Deník!$W465,""),"")</f>
        <v/>
      </c>
      <c r="HD465" s="233" t="str">
        <f>IF(Deník!$W465&lt;0,IF(Deník!$AD465=Statistika!$F$134,Deník!$W465,""),"")</f>
        <v/>
      </c>
      <c r="HE465" s="233" t="str">
        <f>IF(Deník!$W465&lt;0,IF(Deník!$AD465=Statistika!$F$135,Deník!$W465,""),"")</f>
        <v/>
      </c>
      <c r="HF465" s="233" t="str">
        <f>IF(Deník!$W465&lt;0,IF(Deník!$AD465=Statistika!$F$136,Deník!$W465,""),"")</f>
        <v/>
      </c>
      <c r="HG465" s="233" t="str">
        <f>IF(Deník!$W465&lt;0,IF(Deník!$AD465=Statistika!$F$137,Deník!$W465,""),"")</f>
        <v/>
      </c>
      <c r="ID465" s="8">
        <f>Tabulka4[[#This Row],[Sloupec3]]</f>
        <v>0</v>
      </c>
      <c r="IE465" s="17" t="str">
        <f>IF(AND([1]Deník!$C465&gt;='[1]Měsíční shrnutí'!$D$1,[1]Deník!$C465&lt;='[1]Měsíční shrnutí'!$F$1),[1]Deník!$X465,"")</f>
        <v/>
      </c>
    </row>
    <row r="466" spans="1:239">
      <c r="A466" s="8">
        <f>Deník!C467</f>
        <v>0</v>
      </c>
      <c r="B466" s="50" t="str">
        <f>Deník!R467</f>
        <v/>
      </c>
      <c r="C466" s="102" t="str">
        <f>IF(AND(Deník!R467&gt;1,Deník!R467&lt;&gt;""),1,"")</f>
        <v/>
      </c>
      <c r="D466" s="102" t="str">
        <f>IF(AND(Deník!R467&lt;=0,Deník!R467&lt;&gt;""),1,"")</f>
        <v/>
      </c>
      <c r="E466" s="103" t="str">
        <f>IF(AND(Deník!R467&gt;=0,Deník!R467&lt;=1),1,"")</f>
        <v/>
      </c>
      <c r="F466" s="79" t="str">
        <f>IF(Deník!R467&lt;&gt;"",Deník!R467+F465,"")</f>
        <v/>
      </c>
      <c r="G466" s="85"/>
      <c r="H466" s="54" t="str">
        <f>IF(MONTH(Deník!$C466)=H$2,IF(AND(Deník!$R466&gt;=0,Deník!$R466&lt;=1),"BE",Deník!$R466),"")</f>
        <v/>
      </c>
      <c r="I466" s="11" t="str">
        <f>IF(MONTH(Deník!$C466)=I$2,IF(AND(Deník!$R466&gt;=0,Deník!$R466&lt;=1),"BE",Deník!$R466),"")</f>
        <v/>
      </c>
      <c r="J466" s="11" t="str">
        <f>IF(MONTH(Deník!$C466)=J$2,IF(AND(Deník!$R466&gt;=0,Deník!$R466&lt;=1),"BE",Deník!$R466),"")</f>
        <v/>
      </c>
      <c r="K466" s="11" t="str">
        <f>IF(MONTH(Deník!$C466)=K$2,IF(AND(Deník!$R466&gt;=0,Deník!$R466&lt;=1),"BE",Deník!$R466),"")</f>
        <v/>
      </c>
      <c r="L466" s="11" t="str">
        <f>IF(MONTH(Deník!$C466)=L$2,IF(AND(Deník!$R466&gt;=0,Deník!$R466&lt;=1),"BE",Deník!$R466),"")</f>
        <v/>
      </c>
      <c r="M466" s="11" t="str">
        <f>IF(MONTH(Deník!$C466)=M$2,IF(AND(Deník!$R466&gt;=0,Deník!$R466&lt;=1),"BE",Deník!$R466),"")</f>
        <v/>
      </c>
      <c r="N466" s="11" t="str">
        <f>IF(MONTH(Deník!$C466)=N$2,IF(AND(Deník!$R466&gt;=0,Deník!$R466&lt;=1),"BE",Deník!$R466),"")</f>
        <v/>
      </c>
      <c r="O466" s="11" t="str">
        <f>IF(MONTH(Deník!$C466)=O$2,IF(AND(Deník!$R466&gt;=0,Deník!$R466&lt;=1),"BE",Deník!$R466),"")</f>
        <v/>
      </c>
      <c r="P466" s="11" t="str">
        <f>IF(MONTH(Deník!$C466)=P$2,IF(AND(Deník!$R466&gt;=0,Deník!$R466&lt;=1),"BE",Deník!$R466),"")</f>
        <v/>
      </c>
      <c r="Q466" s="11" t="str">
        <f>IF(MONTH(Deník!$C466)=Q$2,IF(AND(Deník!$R466&gt;=0,Deník!$R466&lt;=1),"BE",Deník!$R466),"")</f>
        <v/>
      </c>
      <c r="R466" s="11" t="str">
        <f>IF(MONTH(Deník!$C466)=R$2,IF(AND(Deník!$R466&gt;=0,Deník!$R466&lt;=1),"BE",Deník!$R466),"")</f>
        <v/>
      </c>
      <c r="S466" s="57" t="str">
        <f>IF(MONTH(Deník!$C466)=S$2,IF(AND(Deník!$R466&gt;=0,Deník!$R466&lt;=1),"BE",Deník!$R466),"")</f>
        <v/>
      </c>
      <c r="U466" s="12"/>
      <c r="V466" s="12"/>
      <c r="X466" s="600" t="str">
        <f>IF(Deník!$R466&lt;&gt;"",IF(Deník!$B466=Statistika!$F$63,IF(AND(Deník!$R466&gt;=0,Deník!$R466&lt;=1),"BE",Deník!$R466),""),"")</f>
        <v/>
      </c>
      <c r="Y466" s="13" t="str">
        <f>IF(Deník!$R466&lt;&gt;"",IF(Deník!$B466=Statistika!$F$64,IF(AND(Deník!$R466&gt;=0,Deník!$R466&lt;=1),"BE",Deník!$R466),""),"")</f>
        <v/>
      </c>
      <c r="Z466" s="13" t="str">
        <f>IF(Deník!$R466&lt;&gt;"",IF(Deník!$B466=Statistika!$F$65,IF(AND(Deník!$R466&gt;=0,Deník!$R466&lt;=1),"BE",Deník!$R466),""),"")</f>
        <v/>
      </c>
      <c r="AA466" s="13" t="str">
        <f>IF(Deník!$R466&lt;&gt;"",IF(Deník!$B466=Statistika!$F$66,IF(AND(Deník!$R466&gt;=0,Deník!$R466&lt;=1),"BE",Deník!$R466),""),"")</f>
        <v/>
      </c>
      <c r="AB466" s="13" t="str">
        <f>IF(Deník!$R466&lt;&gt;"",IF(Deník!$B466=Statistika!$F$67,IF(AND(Deník!$R466&gt;=0,Deník!$R466&lt;=1),"BE",Deník!$R466),""),"")</f>
        <v/>
      </c>
      <c r="AC466" s="13" t="str">
        <f>IF(Deník!$R466&lt;&gt;"",IF(Deník!$B466=Statistika!$F$68,IF(AND(Deník!$R466&gt;=0,Deník!$R466&lt;=1),"BE",Deník!$R466),""),"")</f>
        <v/>
      </c>
      <c r="AD466" s="13" t="str">
        <f>IF(Deník!$R466&lt;&gt;"",IF(Deník!$B466=Statistika!$F$69,IF(AND(Deník!$R466&gt;=0,Deník!$R466&lt;=1),"BE",Deník!$R466),""),"")</f>
        <v/>
      </c>
      <c r="AE466" s="601" t="str">
        <f>IF(Deník!$R466&lt;&gt;"",IF(Deník!$B466=Statistika!$F$70,IF(AND(Deník!$R466&gt;=0,Deník!$R466&lt;=1),"BE",Deník!$R466),""),"")</f>
        <v/>
      </c>
      <c r="AF466" s="90"/>
      <c r="AG466" s="63" t="str">
        <f>IF(Deník!$R466&lt;&gt;"",IF(Deník!$J466="L",IF(AND(Deník!$R466&gt;=0,Deník!$R466&lt;=1),"BE",Deník!$R466),""),"")</f>
        <v/>
      </c>
      <c r="AH466" s="13" t="str">
        <f>IF(Deník!$R466&lt;&gt;"",IF(Deník!$J466="S",IF(AND(Deník!$R466&gt;=0,Deník!$R466&lt;=1),"BE",Deník!$R466),""),"")</f>
        <v/>
      </c>
      <c r="AI466" s="95"/>
      <c r="AJ466" s="71" t="str">
        <f>IF(Deník!N467&lt;&gt;"",Deník!N467*-1,"")</f>
        <v/>
      </c>
      <c r="AK466" s="88"/>
      <c r="AL466" s="63" t="str">
        <f>IF(WEEKDAY(Deník!$C466,2)=1,IF(AND(Deník!$R466&gt;=0,Deník!$R466&lt;=1),"BE",Deník!$R466),"")</f>
        <v/>
      </c>
      <c r="AM466" s="13" t="str">
        <f>IF(WEEKDAY(Deník!$C466,2)=2,IF(AND(Deník!$R466&gt;=0,Deník!$R466&lt;=1),"BE",Deník!$R466),"")</f>
        <v/>
      </c>
      <c r="AN466" s="13" t="str">
        <f>IF(WEEKDAY(Deník!$C466,2)=3,IF(AND(Deník!$R466&gt;=0,Deník!$R466&lt;=1),"BE",Deník!$R466),"")</f>
        <v/>
      </c>
      <c r="AO466" s="13" t="str">
        <f>IF(WEEKDAY(Deník!$C466,2)=4,IF(AND(Deník!$R466&gt;=0,Deník!$R466&lt;=1),"BE",Deník!$R466),"")</f>
        <v/>
      </c>
      <c r="AP466" s="60" t="str">
        <f>IF(WEEKDAY(Deník!$C466,2)=5,IF(AND(Deník!$R466&gt;=0,Deník!$R466&lt;=1),"BE",Deník!$R466),"")</f>
        <v/>
      </c>
      <c r="AQ466" s="99"/>
      <c r="AR466" s="100">
        <f>Deník!D466</f>
        <v>0</v>
      </c>
      <c r="AS466" s="63" t="str">
        <f>IF(Deník!$D466&lt;&gt;"",IF(AND(Deník!$D466&gt;=AS$2,Deník!$D466&lt;=AS$3),IF(AND(Deník!$R466&gt;=0,Deník!$R466&lt;=1),"BE",Deník!$R466),""),"")</f>
        <v/>
      </c>
      <c r="AT466" s="63" t="str">
        <f>IF(Deník!$D466&lt;&gt;"",IF(AND(Deník!$D466&gt;=AT$2,Deník!$D466&lt;=AT$3),IF(AND(Deník!$R466&gt;=0,Deník!$R466&lt;=1),"BE",Deník!$R466),""),"")</f>
        <v/>
      </c>
      <c r="AU466" s="63" t="str">
        <f>IF(Deník!$D466&lt;&gt;"",IF(AND(Deník!$D466&gt;=AU$2,Deník!$D466&lt;=AU$3),IF(AND(Deník!$R466&gt;=0,Deník!$R466&lt;=1),"BE",Deník!$R466),""),"")</f>
        <v/>
      </c>
      <c r="AV466" s="63" t="str">
        <f>IF(Deník!$D466&lt;&gt;"",IF(AND(Deník!$D466&gt;=AV$2,Deník!$D466&lt;=AV$3),IF(AND(Deník!$R466&gt;=0,Deník!$R466&lt;=1),"BE",Deník!$R466),""),"")</f>
        <v/>
      </c>
      <c r="AW466" s="63" t="str">
        <f>IF(Deník!$D466&lt;&gt;"",IF(AND(Deník!$D466&gt;=AW$2,Deník!$D466&lt;=AW$3),IF(AND(Deník!$R466&gt;=0,Deník!$R466&lt;=1),"BE",Deník!$R466),""),"")</f>
        <v/>
      </c>
      <c r="AX466" s="63" t="str">
        <f>IF(Deník!$D466&lt;&gt;"",IF(AND(Deník!$D466&gt;=AX$2,Deník!$D466&lt;=AX$3),IF(AND(Deník!$R466&gt;=0,Deník!$R466&lt;=1),"BE",Deník!$R466),""),"")</f>
        <v/>
      </c>
      <c r="AY466" s="63" t="str">
        <f>IF(Deník!$D466&lt;&gt;"",IF(AND(Deník!$D466&gt;=AY$2,Deník!$D466&lt;=AY$3),IF(AND(Deník!$R466&gt;=0,Deník!$R466&lt;=1),"BE",Deník!$R466),""),"")</f>
        <v/>
      </c>
      <c r="AZ466" s="63" t="str">
        <f>IF(Deník!$D466&lt;&gt;"",IF(AND(Deník!$D466&gt;=AZ$2,Deník!$D466&lt;=AZ$3),IF(AND(Deník!$R466&gt;=0,Deník!$R466&lt;=1),"BE",Deník!$R466),""),"")</f>
        <v/>
      </c>
      <c r="BA466" s="63" t="str">
        <f>IF(Deník!$D466&lt;&gt;"",IF(AND(Deník!$D466&gt;=BA$2,Deník!$D466&lt;=BA$3),IF(AND(Deník!$R466&gt;=0,Deník!$R466&lt;=1),"BE",Deník!$R466),""),"")</f>
        <v/>
      </c>
      <c r="BB466" s="63" t="str">
        <f>IF(Deník!$D466&lt;&gt;"",IF(AND(Deník!$D466&gt;=BB$2,Deník!$D466&lt;=BB$3),IF(AND(Deník!$R466&gt;=0,Deník!$R466&lt;=1),"BE",Deník!$R466),""),"")</f>
        <v/>
      </c>
      <c r="BC466" s="71" t="str">
        <f>IF(Deník!$D466&lt;&gt;"",IF(AND(Deník!$D466&gt;=BC$2,Deník!$D466&lt;=BC$3),IF(AND(Deník!$R466&gt;=0,Deník!$R466&lt;=1),"BE",Deník!$R466),""),"")</f>
        <v/>
      </c>
      <c r="BD466" s="20" t="str">
        <f>IF(Deník!$J467="S",(Deník!$M467-Deník!$K467),IF(Deník!$J467="L",(Deník!$K467-Deník!$M467),""))</f>
        <v/>
      </c>
      <c r="BE466" s="20" t="str">
        <f>IF(Deník!$J467="S",(Deník!$K467-Deník!$O467),IF(Deník!$J467="L",(Deník!$O467-Deník!$K467),""))</f>
        <v/>
      </c>
      <c r="BF466" s="20" t="str">
        <f>IF(Deník!$J467="S",(Deník!$K467-Deník!$L467),IF(Deník!$J467="L",(Deník!$L467-Deník!$K467),""))</f>
        <v/>
      </c>
      <c r="BG466" s="20" t="str">
        <f>IF(Deník!$J467="S",(Deník!$K467-Deník!$S467),IF(Deník!$J467="L",(Deník!$S467-Deník!$K467),""))</f>
        <v/>
      </c>
      <c r="BH466" s="20" t="str">
        <f>IF(Deník!$J467="S",(Deník!$K467-Deník!$U467),IF(Deník!$J467="L",(Deník!$U467-Deník!$K467),""))</f>
        <v/>
      </c>
      <c r="BI466" s="20" t="str">
        <f>IF(Deník!$R466&gt;1,Deník!$R466,"")</f>
        <v/>
      </c>
      <c r="BJ466" s="20" t="str">
        <f>IF(Deník!$R466&lt;0,Deník!$R466,"")</f>
        <v/>
      </c>
      <c r="BK466" s="17"/>
      <c r="BM466" s="233" t="str">
        <f>IF(Deník!$R466&lt;&gt;"",IF(Deník!$Y466=Statistika!$F$78,IF(AND(Deník!$R466&gt;=0,Deník!$R466&lt;=1),"BE",Deník!$R466),""),"")</f>
        <v/>
      </c>
      <c r="BN466" s="233" t="str">
        <f>IF(Deník!$R466&lt;&gt;"",IF(Deník!$Y466=Statistika!$F$79,IF(AND(Deník!$R466&gt;=0,Deník!$R466&lt;=1),"BE",Deník!$R466),""),"")</f>
        <v/>
      </c>
      <c r="BO466" s="233" t="str">
        <f>IF(Deník!$R466&lt;&gt;"",IF(Deník!$Y466=Statistika!$F$80,IF(AND(Deník!$R466&gt;=0,Deník!$R466&lt;=1),"BE",Deník!$R466),""),"")</f>
        <v/>
      </c>
      <c r="BP466" s="233" t="str">
        <f>IF(Deník!$R466&lt;&gt;"",IF(Deník!$Y466=Statistika!$F$81,IF(AND(Deník!$R466&gt;=0,Deník!$R466&lt;=1),"BE",Deník!$R466),""),"")</f>
        <v/>
      </c>
      <c r="BQ466" s="233" t="str">
        <f>IF(Deník!$R466&lt;&gt;"",IF(Deník!$Y466=Statistika!$F$82,IF(AND(Deník!$R466&gt;=0,Deník!$R466&lt;=1),"BE",Deník!$R466),""),"")</f>
        <v/>
      </c>
      <c r="BR466" s="233" t="str">
        <f>IF(Deník!$R466&lt;&gt;"",IF(Deník!$Y466=Statistika!$F$83,IF(AND(Deník!$R466&gt;=0,Deník!$R466&lt;=1),"BE",Deník!$R466),""),"")</f>
        <v/>
      </c>
      <c r="BS466" s="233" t="str">
        <f>IF(Deník!$R466&lt;&gt;"",IF(Deník!$Y466=Statistika!$F$84,IF(AND(Deník!$R466&gt;=0,Deník!$R466&lt;=1),"BE",Deník!$R466),""),"")</f>
        <v/>
      </c>
      <c r="BT466" s="233" t="str">
        <f>IF(Deník!$R466&lt;&gt;"",IF(Deník!$Y466=Statistika!$F$85,IF(AND(Deník!$R466&gt;=0,Deník!$R466&lt;=1),"BE",Deník!$R466),""),"")</f>
        <v/>
      </c>
      <c r="BU466" s="233" t="str">
        <f>IF(Deník!$R466&lt;&gt;"",IF(Deník!$Y466=Statistika!$F$86,IF(AND(Deník!$R466&gt;=0,Deník!$R466&lt;=1),"BE",Deník!$R466),""),"")</f>
        <v/>
      </c>
      <c r="BV466" s="233" t="str">
        <f>IF(Deník!$R466&lt;&gt;"",IF(Deník!$Y466=Statistika!$F$87,IF(AND(Deník!$R466&gt;=0,Deník!$R466&lt;=1),"BE",Deník!$R466),""),"")</f>
        <v/>
      </c>
      <c r="BW466" s="233" t="str">
        <f>IF(Deník!$R466&lt;&gt;"",IF(Deník!$Y466=Statistika!$F$88,IF(AND(Deník!$R466&gt;=0,Deník!$R466&lt;=1),"BE",Deník!$R466),""),"")</f>
        <v/>
      </c>
      <c r="BX466" s="233" t="str">
        <f>IF(Deník!$R466&lt;&gt;"",IF(Deník!$Y466=Statistika!$F$89,IF(AND(Deník!$R466&gt;=0,Deník!$R466&lt;=1),"BE",Deník!$R466),""),"")</f>
        <v/>
      </c>
      <c r="BY466" s="233" t="str">
        <f>IF(Deník!$R466&lt;&gt;"",IF(Deník!$Y466=Statistika!$F$90,IF(AND(Deník!$R466&gt;=0,Deník!$R466&lt;=1),"BE",Deník!$R466),""),"")</f>
        <v/>
      </c>
      <c r="BZ466" s="233" t="str">
        <f>IF(Deník!$R466&lt;&gt;"",IF(Deník!$Y466=Statistika!$F$91,IF(AND(Deník!$R466&gt;=0,Deník!$R466&lt;=1),"BE",Deník!$R466),""),"")</f>
        <v/>
      </c>
      <c r="CA466" s="233"/>
      <c r="CB466" s="233" t="str">
        <f>IF(Deník!$R466&lt;&gt;"",IF(Deník!$AB466="SL",IF(AND(Deník!$R466&gt;=0,Deník!$R466&lt;=1),"BE",Deník!$R466),""),"")</f>
        <v/>
      </c>
      <c r="CC466" s="233" t="str">
        <f>IF(Deník!$R466&lt;&gt;"",IF(Deník!$AB466="BE10",IF(AND(Deník!$R466&gt;=0,Deník!$R466&lt;=1),"BE",Deník!$R466),""),"")</f>
        <v/>
      </c>
      <c r="CD466" s="233" t="str">
        <f>IF(Deník!$R466&lt;&gt;"",IF(Deník!$AB466="BE15",IF(AND(Deník!$R466&gt;=0,Deník!$R466&lt;=1),"BE",Deník!$R466),""),"")</f>
        <v/>
      </c>
      <c r="CE466" s="233" t="str">
        <f>IF(Deník!$R466&lt;&gt;"",IF(Deník!$AB466="BE20",IF(AND(Deník!$R466&gt;=0,Deník!$R466&lt;=1),"BE",Deník!$R466),""),"")</f>
        <v/>
      </c>
      <c r="CF466" s="233" t="str">
        <f>IF(Deník!$R466&lt;&gt;"",IF(Deník!$AB466="TP1",IF(AND(Deník!$R466&gt;=0,Deník!$R466&lt;=1),"BE",Deník!$R466),""),"")</f>
        <v/>
      </c>
      <c r="CG466" s="233" t="str">
        <f>IF(Deník!$R466&lt;&gt;"",IF(Deník!$AB466="TP2",IF(AND(Deník!$R466&gt;=0,Deník!$R466&lt;=1),"BE",Deník!$R466),""),"")</f>
        <v/>
      </c>
      <c r="CH466" s="233" t="str">
        <f>IF(Deník!$R466&lt;&gt;"",IF(Deník!$AB466="TP3",IF(AND(Deník!$R466&gt;=0,Deník!$R466&lt;=1),"BE",Deník!$R466),""),"")</f>
        <v/>
      </c>
      <c r="CI466" s="233" t="str">
        <f>IF(Deník!$R466&lt;&gt;"",IF(Deník!$AB466="Trailing SL",IF(AND(Deník!$R466&gt;=0,Deník!$R466&lt;=1),"BE",Deník!$R466),""),"")</f>
        <v/>
      </c>
      <c r="CJ466" s="233" t="str">
        <f>IF(Deník!$R466&lt;&gt;"",IF(Deník!$AB466="Manual",IF(AND(Deník!$R466&gt;=0,Deník!$R466&lt;=1),"BE",Deník!$R466),""),"")</f>
        <v/>
      </c>
      <c r="CK466" s="233"/>
      <c r="CL466" s="233" t="str">
        <f>IF(Deník!$R466&lt;0,IF(Deník!$AC466=Statistika!$F$117,Deník!$R466,""),"")</f>
        <v/>
      </c>
      <c r="CM466" s="233" t="str">
        <f>IF(Deník!$R466&lt;0,IF(Deník!$AC466=Statistika!$F$118,Deník!$R466,""),"")</f>
        <v/>
      </c>
      <c r="CN466" s="233" t="str">
        <f>IF(Deník!$R466&lt;0,IF(Deník!$AC466=Statistika!$F$119,Deník!$R466,""),"")</f>
        <v/>
      </c>
      <c r="CO466" s="233" t="str">
        <f>IF(Deník!$R466&lt;0,IF(Deník!$AC466=Statistika!$F$120,Deník!$R466,""),"")</f>
        <v/>
      </c>
      <c r="CP466" s="233" t="str">
        <f>IF(Deník!$R466&lt;0,IF(Deník!$AC466=Statistika!$F$121,Deník!$R466,""),"")</f>
        <v/>
      </c>
      <c r="CQ466" s="233" t="str">
        <f>IF(Deník!$R466&lt;0,IF(Deník!$AC466=Statistika!$F$122,Deník!$R466,""),"")</f>
        <v/>
      </c>
      <c r="CR466" s="233" t="str">
        <f>IF(Deník!$R466&lt;0,IF(Deník!$AC466=Statistika!$F$123,Deník!$R466,""),"")</f>
        <v/>
      </c>
      <c r="CS466" s="233" t="str">
        <f>IF(Deník!$R466&lt;0,IF(Deník!$AC466=Statistika!$F$124,Deník!$R466,""),"")</f>
        <v/>
      </c>
      <c r="CT466" s="233" t="str">
        <f>IF(Deník!$R466&lt;0,IF(Deník!$AC466=Statistika!$F$125,Deník!$R466,""),"")</f>
        <v/>
      </c>
      <c r="CU466" s="233"/>
      <c r="CV466" s="233" t="str">
        <f>IF(Deník!$R466&lt;0,IF(Deník!$AD466=$CV$2,Deník!$R466,""),"")</f>
        <v/>
      </c>
      <c r="CW466" s="233" t="str">
        <f>IF(Deník!$R466&lt;0,IF(Deník!$AD466=$CW$2,Deník!$R466,""),"")</f>
        <v/>
      </c>
      <c r="CX466" s="233" t="str">
        <f>IF(Deník!$R466&lt;0,IF(Deník!$AD466=$CX$2,Deník!$R466,""),"")</f>
        <v/>
      </c>
      <c r="CY466" s="233" t="str">
        <f>IF(Deník!$R466&lt;0,IF(Deník!$AD466=$CY$2,Deník!$R466,""),"")</f>
        <v/>
      </c>
      <c r="CZ466" s="233" t="str">
        <f>IF(Deník!$R466&lt;0,IF(Deník!$AD466=$CZ$2,Deník!$R466,""),"")</f>
        <v/>
      </c>
      <c r="DL466" s="221">
        <f t="shared" si="20"/>
        <v>93847.029999999984</v>
      </c>
      <c r="DM466" s="220">
        <f t="shared" si="19"/>
        <v>-6.1529700000000132E-2</v>
      </c>
      <c r="DO466" s="50">
        <f>Deník!W467</f>
        <v>0</v>
      </c>
      <c r="DP466" s="102" t="str">
        <f>IF(AND(Deník!W467&gt;0),1,"")</f>
        <v/>
      </c>
      <c r="DQ466" s="102">
        <f>IF(AND(Deník!W467&lt;=0),1,"")</f>
        <v>1</v>
      </c>
      <c r="DR466" s="227"/>
      <c r="DS466" s="228"/>
      <c r="DT466" s="85"/>
      <c r="DU466" s="54">
        <f>IF(MONTH(Deník!$C466)=DU$2,Deník!$W466,"")</f>
        <v>0</v>
      </c>
      <c r="DV466" s="222" t="str">
        <f>IF(MONTH(Deník!$C466)=DV$2,Deník!$W466,"")</f>
        <v/>
      </c>
      <c r="DW466" s="222" t="str">
        <f>IF(MONTH(Deník!$C466)=DW$2,Deník!$W466,"")</f>
        <v/>
      </c>
      <c r="DX466" s="222" t="str">
        <f>IF(MONTH(Deník!$C466)=DX$2,Deník!$W466,"")</f>
        <v/>
      </c>
      <c r="DY466" s="222" t="str">
        <f>IF(MONTH(Deník!$C466)=DY$2,Deník!$W466,"")</f>
        <v/>
      </c>
      <c r="DZ466" s="222" t="str">
        <f>IF(MONTH(Deník!$C466)=DZ$2,Deník!$W466,"")</f>
        <v/>
      </c>
      <c r="EA466" s="222" t="str">
        <f>IF(MONTH(Deník!$C466)=EA$2,Deník!$W466,"")</f>
        <v/>
      </c>
      <c r="EB466" s="222" t="str">
        <f>IF(MONTH(Deník!$C466)=EB$2,Deník!$W466,"")</f>
        <v/>
      </c>
      <c r="EC466" s="222" t="str">
        <f>IF(MONTH(Deník!$C466)=EC$2,Deník!$W466,"")</f>
        <v/>
      </c>
      <c r="ED466" s="222" t="str">
        <f>IF(MONTH(Deník!$C466)=ED$2,Deník!$W466,"")</f>
        <v/>
      </c>
      <c r="EE466" s="222" t="str">
        <f>IF(MONTH(Deník!$C466)=EE$2,Deník!$W466,"")</f>
        <v/>
      </c>
      <c r="EF466" s="222" t="str">
        <f>IF(MONTH(Deník!$C466)=EF$2,Deník!$W466,"")</f>
        <v/>
      </c>
      <c r="EI466" s="600" t="str">
        <f>IF(Deník!$W466&lt;&gt;"",IF(Deník!$B466=Statistika!$F$63,Deník!$W466,""),"")</f>
        <v/>
      </c>
      <c r="EJ466" s="13" t="str">
        <f>IF(Deník!$W466&lt;&gt;"",IF(Deník!$B466=Statistika!$F$64,Deník!$W466,""),"")</f>
        <v/>
      </c>
      <c r="EK466" s="13" t="str">
        <f>IF(Deník!$W466&lt;&gt;"",IF(Deník!$B466=Statistika!$F$65,Deník!$W466,""),"")</f>
        <v/>
      </c>
      <c r="EL466" s="13" t="str">
        <f>IF(Deník!$W466&lt;&gt;"",IF(Deník!$B466=Statistika!$F$66,Deník!$W466,""),"")</f>
        <v/>
      </c>
      <c r="EM466" s="13" t="str">
        <f>IF(Deník!$W466&lt;&gt;"",IF(Deník!$B466=Statistika!$F$67,Deník!$W466,""),"")</f>
        <v/>
      </c>
      <c r="EN466" s="13" t="str">
        <f>IF(Deník!$W466&lt;&gt;"",IF(Deník!$B466=Statistika!$F$68,Deník!$W466,""),"")</f>
        <v/>
      </c>
      <c r="EO466" s="13" t="str">
        <f>IF(Deník!$W466&lt;&gt;"",IF(Deník!$B466=Statistika!$F$69,Deník!$W466,""),"")</f>
        <v/>
      </c>
      <c r="EP466" s="601" t="str">
        <f>IF(Deník!$W466&lt;&gt;"",IF(Deník!$B466=Statistika!$F$70,Deník!$W466,""),"")</f>
        <v/>
      </c>
      <c r="EQ466" s="90"/>
      <c r="ER466" s="63" t="str">
        <f>IF(Deník!$W466&lt;&gt;"",IF(Deník!$J466="L",Deník!$W466,""),"")</f>
        <v/>
      </c>
      <c r="ES466" s="13" t="str">
        <f>IF(Deník!$W466&lt;&gt;"",IF(Deník!$J466="S",Deník!$W466,""),"")</f>
        <v/>
      </c>
      <c r="ET466" s="95"/>
      <c r="EU466" s="88"/>
      <c r="EV466" s="63" t="str">
        <f>IF(WEEKDAY(Deník!$C466,2)=1,Deník!$W466,"")</f>
        <v/>
      </c>
      <c r="EW466" s="13" t="str">
        <f>IF(WEEKDAY(Deník!$C466,2)=2,Deník!$W466,"")</f>
        <v/>
      </c>
      <c r="EX466" s="13" t="str">
        <f>IF(WEEKDAY(Deník!$C466,2)=3,Deník!$W466,"")</f>
        <v/>
      </c>
      <c r="EY466" s="13" t="str">
        <f>IF(WEEKDAY(Deník!$C466,2)=4,Deník!$W466,"")</f>
        <v/>
      </c>
      <c r="EZ466" s="60" t="str">
        <f>IF(WEEKDAY(Deník!$C466,2)=5,Deník!$W466,"")</f>
        <v/>
      </c>
      <c r="FA466" s="99"/>
      <c r="FB466" s="100">
        <f>Deník!D466</f>
        <v>0</v>
      </c>
      <c r="FC466" s="63">
        <f>IF($FB466&lt;&gt;"",IF(AND($FB466&gt;=FC$2,$FB466&lt;=FC$3),Deník!$W466,""))</f>
        <v>0</v>
      </c>
      <c r="FD466" s="63" t="str">
        <f>IF($FB466&lt;&gt;"",IF(AND($FB466&gt;=FD$2,$FB466&lt;=FD$3),Deník!$W466,""))</f>
        <v/>
      </c>
      <c r="FE466" s="63" t="str">
        <f>IF($FB466&lt;&gt;"",IF(AND($FB466&gt;=FE$2,$FB466&lt;=FE$3),Deník!$W466,""))</f>
        <v/>
      </c>
      <c r="FF466" s="63" t="str">
        <f>IF($FB466&lt;&gt;"",IF(AND($FB466&gt;=FF$2,$FB466&lt;=FF$3),Deník!$W466,""))</f>
        <v/>
      </c>
      <c r="FG466" s="63" t="str">
        <f>IF($FB466&lt;&gt;"",IF(AND($FB466&gt;=FG$2,$FB466&lt;=FG$3),Deník!$W466,""))</f>
        <v/>
      </c>
      <c r="FH466" s="63" t="str">
        <f>IF($FB466&lt;&gt;"",IF(AND($FB466&gt;=FH$2,$FB466&lt;=FH$3),Deník!$W466,""))</f>
        <v/>
      </c>
      <c r="FI466" s="63" t="str">
        <f>IF($FB466&lt;&gt;"",IF(AND($FB466&gt;=FI$2,$FB466&lt;=FI$3),Deník!$W466,""))</f>
        <v/>
      </c>
      <c r="FJ466" s="63" t="str">
        <f>IF($FB466&lt;&gt;"",IF(AND($FB466&gt;=FJ$2,$FB466&lt;=FJ$3),Deník!$W466,""))</f>
        <v/>
      </c>
      <c r="FK466" s="63" t="str">
        <f>IF($FB466&lt;&gt;"",IF(AND($FB466&gt;=FK$2,$FB466&lt;=FK$3),Deník!$W466,""))</f>
        <v/>
      </c>
      <c r="FL466" s="63" t="str">
        <f>IF($FB466&lt;&gt;"",IF(AND($FB466&gt;=FL$2,$FB466&lt;=FL$3),Deník!$W466,""))</f>
        <v/>
      </c>
      <c r="FM466" s="63" t="str">
        <f>IF($FB466&lt;&gt;"",IF(AND($FB466&gt;=FM$2,$FB466&lt;=FM$3),Deník!$W466,""))</f>
        <v/>
      </c>
      <c r="FN466" s="13"/>
      <c r="FO466" s="20" t="str">
        <f>IF(Deník!$W466&gt;1,Deník!$W466,"")</f>
        <v/>
      </c>
      <c r="FP466" s="20" t="str">
        <f>IF(Deník!$W466&lt;0,Deník!$W466,"")</f>
        <v/>
      </c>
      <c r="FQ466" s="17"/>
      <c r="FS466" s="233"/>
      <c r="FT466" s="233" t="str">
        <f>IF(Deník!$W466&lt;&gt;"",IF(Deník!$Y466=Statistika!$F$78,Deník!$W466,""),"")</f>
        <v/>
      </c>
      <c r="FU466" s="233" t="str">
        <f>IF(Deník!$W466&lt;&gt;"",IF(Deník!$Y466=Statistika!$F$79,Deník!$W466,""),"")</f>
        <v/>
      </c>
      <c r="FV466" s="233" t="str">
        <f>IF(Deník!$W466&lt;&gt;"",IF(Deník!$Y466=Statistika!$F$80,Deník!$W466,""),"")</f>
        <v/>
      </c>
      <c r="FW466" s="233" t="str">
        <f>IF(Deník!$W466&lt;&gt;"",IF(Deník!$Y466=Statistika!$F$81,Deník!$W466,""),"")</f>
        <v/>
      </c>
      <c r="FX466" s="233" t="str">
        <f>IF(Deník!$W466&lt;&gt;"",IF(Deník!$Y466=Statistika!$F$82,Deník!$W466,""),"")</f>
        <v/>
      </c>
      <c r="FY466" s="233" t="str">
        <f>IF(Deník!$W466&lt;&gt;"",IF(Deník!$Y466=Statistika!$F$83,Deník!$W466,""),"")</f>
        <v/>
      </c>
      <c r="FZ466" s="233" t="str">
        <f>IF(Deník!$W466&lt;&gt;"",IF(Deník!$Y466=Statistika!$F$84,Deník!$W466,""),"")</f>
        <v/>
      </c>
      <c r="GA466" s="233" t="str">
        <f>IF(Deník!$W466&lt;&gt;"",IF(Deník!$Y466=Statistika!$F$85,Deník!$W466,""),"")</f>
        <v/>
      </c>
      <c r="GB466" s="233" t="str">
        <f>IF(Deník!$W466&lt;&gt;"",IF(Deník!$Y466=Statistika!$F$86,Deník!$W466,""),"")</f>
        <v/>
      </c>
      <c r="GC466" s="233" t="str">
        <f>IF(Deník!$W466&lt;&gt;"",IF(Deník!$Y466=Statistika!$F$87,Deník!$W466,""),"")</f>
        <v/>
      </c>
      <c r="GD466" s="233" t="str">
        <f>IF(Deník!$W466&lt;&gt;"",IF(Deník!$Y466=Statistika!$F$88,Deník!$W466,""),"")</f>
        <v/>
      </c>
      <c r="GE466" s="233" t="str">
        <f>IF(Deník!$W466&lt;&gt;"",IF(Deník!$Y466=Statistika!$F$89,Deník!$W466,""),"")</f>
        <v/>
      </c>
      <c r="GF466" s="233" t="str">
        <f>IF(Deník!$W466&lt;&gt;"",IF(Deník!$Y466=Statistika!$F$90,Deník!$W466,""),"")</f>
        <v/>
      </c>
      <c r="GG466" s="233" t="str">
        <f>IF(Deník!$W466&lt;&gt;"",IF(Deník!$Y466=Statistika!$F$91,Deník!$W466,""),"")</f>
        <v/>
      </c>
      <c r="GH466" s="233"/>
      <c r="GI466" s="233" t="str">
        <f>IF(Deník!$W466&lt;&gt;"",IF(Deník!$AB466=Statistika!$L$100,Deník!$W466,""),"")</f>
        <v/>
      </c>
      <c r="GJ466" s="233" t="str">
        <f>IF(Deník!$W466&lt;&gt;"",IF(Deník!$AB466=Statistika!$L$101,Deník!$W466,""),"")</f>
        <v/>
      </c>
      <c r="GK466" s="233" t="str">
        <f>IF(Deník!$W466&lt;&gt;"",IF(Deník!$AB466=Statistika!$L$102,Deník!$W466,""),"")</f>
        <v/>
      </c>
      <c r="GL466" s="233" t="str">
        <f>IF(Deník!$W466&lt;&gt;"",IF(Deník!$AB466=Statistika!$L$103,Deník!$W466,""),"")</f>
        <v/>
      </c>
      <c r="GM466" s="233" t="str">
        <f>IF(Deník!$W466&lt;&gt;"",IF(Deník!$AB466=Statistika!$L$104,Deník!$W466,""),"")</f>
        <v/>
      </c>
      <c r="GN466" s="233" t="str">
        <f>IF(Deník!$W466&lt;&gt;"",IF(Deník!$AB466=Statistika!$L$105,Deník!$W466,""),"")</f>
        <v/>
      </c>
      <c r="GO466" s="233" t="str">
        <f>IF(Deník!$W466&lt;&gt;"",IF(Deník!$AB466=Statistika!$L$106,Deník!$W466,""),"")</f>
        <v/>
      </c>
      <c r="GP466" s="233" t="str">
        <f>IF(Deník!$W466&lt;&gt;"",IF(Deník!$AB466=Statistika!$L$107,Deník!$W466,""),"")</f>
        <v/>
      </c>
      <c r="GQ466" s="233" t="str">
        <f>IF(Deník!$W466&lt;&gt;"",IF(Deník!$AB466=Statistika!$L$108,Deník!$W466,""),"")</f>
        <v/>
      </c>
      <c r="GS466" s="233" t="str">
        <f>IF(Deník!$W466&lt;0,IF(Deník!$AC466=Statistika!$F$117,Deník!$W466,""),"")</f>
        <v/>
      </c>
      <c r="GT466" s="233" t="str">
        <f>IF(Deník!$W466&lt;0,IF(Deník!$AC466=Statistika!$F$118,Deník!$W466,""),"")</f>
        <v/>
      </c>
      <c r="GU466" s="233" t="str">
        <f>IF(Deník!$W466&lt;0,IF(Deník!$AC466=Statistika!$F$119,Deník!$W466,""),"")</f>
        <v/>
      </c>
      <c r="GV466" s="233" t="str">
        <f>IF(Deník!$W466&lt;0,IF(Deník!$AC466=Statistika!$F$120,Deník!$W466,""),"")</f>
        <v/>
      </c>
      <c r="GW466" s="233" t="str">
        <f>IF(Deník!$W466&lt;0,IF(Deník!$AC466=Statistika!$F$121,Deník!$W466,""),"")</f>
        <v/>
      </c>
      <c r="GX466" s="233" t="str">
        <f>IF(Deník!$W466&lt;0,IF(Deník!$AC466=Statistika!$F$122,Deník!$W466,""),"")</f>
        <v/>
      </c>
      <c r="GY466" s="233" t="str">
        <f>IF(Deník!$W466&lt;0,IF(Deník!$AC466=Statistika!$F$123,Deník!$W466,""),"")</f>
        <v/>
      </c>
      <c r="GZ466" s="233" t="str">
        <f>IF(Deník!$W466&lt;0,IF(Deník!$AC466=Statistika!$F$124,Deník!$W466,""),"")</f>
        <v/>
      </c>
      <c r="HA466" s="233" t="str">
        <f>IF(Deník!$W466&lt;0,IF(Deník!$AC466=Statistika!$F$125,Deník!$W466,""),"")</f>
        <v/>
      </c>
      <c r="HC466" s="233" t="str">
        <f>IF(Deník!$W466&lt;0,IF(Deník!$AD466=Statistika!$F$133,Deník!$W466,""),"")</f>
        <v/>
      </c>
      <c r="HD466" s="233" t="str">
        <f>IF(Deník!$W466&lt;0,IF(Deník!$AD466=Statistika!$F$134,Deník!$W466,""),"")</f>
        <v/>
      </c>
      <c r="HE466" s="233" t="str">
        <f>IF(Deník!$W466&lt;0,IF(Deník!$AD466=Statistika!$F$135,Deník!$W466,""),"")</f>
        <v/>
      </c>
      <c r="HF466" s="233" t="str">
        <f>IF(Deník!$W466&lt;0,IF(Deník!$AD466=Statistika!$F$136,Deník!$W466,""),"")</f>
        <v/>
      </c>
      <c r="HG466" s="233" t="str">
        <f>IF(Deník!$W466&lt;0,IF(Deník!$AD466=Statistika!$F$137,Deník!$W466,""),"")</f>
        <v/>
      </c>
      <c r="ID466" s="8">
        <f>Tabulka4[[#This Row],[Sloupec3]]</f>
        <v>0</v>
      </c>
      <c r="IE466" s="17" t="str">
        <f>IF(AND([1]Deník!$C466&gt;='[1]Měsíční shrnutí'!$D$1,[1]Deník!$C466&lt;='[1]Měsíční shrnutí'!$F$1),[1]Deník!$X466,"")</f>
        <v/>
      </c>
    </row>
    <row r="467" spans="1:239">
      <c r="A467" s="8">
        <f>Deník!C468</f>
        <v>0</v>
      </c>
      <c r="B467" s="50" t="str">
        <f>Deník!R468</f>
        <v/>
      </c>
      <c r="C467" s="102" t="str">
        <f>IF(AND(Deník!R468&gt;1,Deník!R468&lt;&gt;""),1,"")</f>
        <v/>
      </c>
      <c r="D467" s="102" t="str">
        <f>IF(AND(Deník!R468&lt;=0,Deník!R468&lt;&gt;""),1,"")</f>
        <v/>
      </c>
      <c r="E467" s="103" t="str">
        <f>IF(AND(Deník!R468&gt;=0,Deník!R468&lt;=1),1,"")</f>
        <v/>
      </c>
      <c r="F467" s="79" t="str">
        <f>IF(Deník!R468&lt;&gt;"",Deník!R468+F466,"")</f>
        <v/>
      </c>
      <c r="G467" s="85"/>
      <c r="H467" s="54" t="str">
        <f>IF(MONTH(Deník!$C467)=H$2,IF(AND(Deník!$R467&gt;=0,Deník!$R467&lt;=1),"BE",Deník!$R467),"")</f>
        <v/>
      </c>
      <c r="I467" s="11" t="str">
        <f>IF(MONTH(Deník!$C467)=I$2,IF(AND(Deník!$R467&gt;=0,Deník!$R467&lt;=1),"BE",Deník!$R467),"")</f>
        <v/>
      </c>
      <c r="J467" s="11" t="str">
        <f>IF(MONTH(Deník!$C467)=J$2,IF(AND(Deník!$R467&gt;=0,Deník!$R467&lt;=1),"BE",Deník!$R467),"")</f>
        <v/>
      </c>
      <c r="K467" s="11" t="str">
        <f>IF(MONTH(Deník!$C467)=K$2,IF(AND(Deník!$R467&gt;=0,Deník!$R467&lt;=1),"BE",Deník!$R467),"")</f>
        <v/>
      </c>
      <c r="L467" s="11" t="str">
        <f>IF(MONTH(Deník!$C467)=L$2,IF(AND(Deník!$R467&gt;=0,Deník!$R467&lt;=1),"BE",Deník!$R467),"")</f>
        <v/>
      </c>
      <c r="M467" s="11" t="str">
        <f>IF(MONTH(Deník!$C467)=M$2,IF(AND(Deník!$R467&gt;=0,Deník!$R467&lt;=1),"BE",Deník!$R467),"")</f>
        <v/>
      </c>
      <c r="N467" s="11" t="str">
        <f>IF(MONTH(Deník!$C467)=N$2,IF(AND(Deník!$R467&gt;=0,Deník!$R467&lt;=1),"BE",Deník!$R467),"")</f>
        <v/>
      </c>
      <c r="O467" s="11" t="str">
        <f>IF(MONTH(Deník!$C467)=O$2,IF(AND(Deník!$R467&gt;=0,Deník!$R467&lt;=1),"BE",Deník!$R467),"")</f>
        <v/>
      </c>
      <c r="P467" s="11" t="str">
        <f>IF(MONTH(Deník!$C467)=P$2,IF(AND(Deník!$R467&gt;=0,Deník!$R467&lt;=1),"BE",Deník!$R467),"")</f>
        <v/>
      </c>
      <c r="Q467" s="11" t="str">
        <f>IF(MONTH(Deník!$C467)=Q$2,IF(AND(Deník!$R467&gt;=0,Deník!$R467&lt;=1),"BE",Deník!$R467),"")</f>
        <v/>
      </c>
      <c r="R467" s="11" t="str">
        <f>IF(MONTH(Deník!$C467)=R$2,IF(AND(Deník!$R467&gt;=0,Deník!$R467&lt;=1),"BE",Deník!$R467),"")</f>
        <v/>
      </c>
      <c r="S467" s="57" t="str">
        <f>IF(MONTH(Deník!$C467)=S$2,IF(AND(Deník!$R467&gt;=0,Deník!$R467&lt;=1),"BE",Deník!$R467),"")</f>
        <v/>
      </c>
      <c r="U467" s="12"/>
      <c r="V467" s="12"/>
      <c r="X467" s="600" t="str">
        <f>IF(Deník!$R467&lt;&gt;"",IF(Deník!$B467=Statistika!$F$63,IF(AND(Deník!$R467&gt;=0,Deník!$R467&lt;=1),"BE",Deník!$R467),""),"")</f>
        <v/>
      </c>
      <c r="Y467" s="13" t="str">
        <f>IF(Deník!$R467&lt;&gt;"",IF(Deník!$B467=Statistika!$F$64,IF(AND(Deník!$R467&gt;=0,Deník!$R467&lt;=1),"BE",Deník!$R467),""),"")</f>
        <v/>
      </c>
      <c r="Z467" s="13" t="str">
        <f>IF(Deník!$R467&lt;&gt;"",IF(Deník!$B467=Statistika!$F$65,IF(AND(Deník!$R467&gt;=0,Deník!$R467&lt;=1),"BE",Deník!$R467),""),"")</f>
        <v/>
      </c>
      <c r="AA467" s="13" t="str">
        <f>IF(Deník!$R467&lt;&gt;"",IF(Deník!$B467=Statistika!$F$66,IF(AND(Deník!$R467&gt;=0,Deník!$R467&lt;=1),"BE",Deník!$R467),""),"")</f>
        <v/>
      </c>
      <c r="AB467" s="13" t="str">
        <f>IF(Deník!$R467&lt;&gt;"",IF(Deník!$B467=Statistika!$F$67,IF(AND(Deník!$R467&gt;=0,Deník!$R467&lt;=1),"BE",Deník!$R467),""),"")</f>
        <v/>
      </c>
      <c r="AC467" s="13" t="str">
        <f>IF(Deník!$R467&lt;&gt;"",IF(Deník!$B467=Statistika!$F$68,IF(AND(Deník!$R467&gt;=0,Deník!$R467&lt;=1),"BE",Deník!$R467),""),"")</f>
        <v/>
      </c>
      <c r="AD467" s="13" t="str">
        <f>IF(Deník!$R467&lt;&gt;"",IF(Deník!$B467=Statistika!$F$69,IF(AND(Deník!$R467&gt;=0,Deník!$R467&lt;=1),"BE",Deník!$R467),""),"")</f>
        <v/>
      </c>
      <c r="AE467" s="601" t="str">
        <f>IF(Deník!$R467&lt;&gt;"",IF(Deník!$B467=Statistika!$F$70,IF(AND(Deník!$R467&gt;=0,Deník!$R467&lt;=1),"BE",Deník!$R467),""),"")</f>
        <v/>
      </c>
      <c r="AF467" s="90"/>
      <c r="AG467" s="63" t="str">
        <f>IF(Deník!$R467&lt;&gt;"",IF(Deník!$J467="L",IF(AND(Deník!$R467&gt;=0,Deník!$R467&lt;=1),"BE",Deník!$R467),""),"")</f>
        <v/>
      </c>
      <c r="AH467" s="13" t="str">
        <f>IF(Deník!$R467&lt;&gt;"",IF(Deník!$J467="S",IF(AND(Deník!$R467&gt;=0,Deník!$R467&lt;=1),"BE",Deník!$R467),""),"")</f>
        <v/>
      </c>
      <c r="AI467" s="95"/>
      <c r="AJ467" s="71" t="str">
        <f>IF(Deník!N468&lt;&gt;"",Deník!N468*-1,"")</f>
        <v/>
      </c>
      <c r="AK467" s="88"/>
      <c r="AL467" s="63" t="str">
        <f>IF(WEEKDAY(Deník!$C467,2)=1,IF(AND(Deník!$R467&gt;=0,Deník!$R467&lt;=1),"BE",Deník!$R467),"")</f>
        <v/>
      </c>
      <c r="AM467" s="13" t="str">
        <f>IF(WEEKDAY(Deník!$C467,2)=2,IF(AND(Deník!$R467&gt;=0,Deník!$R467&lt;=1),"BE",Deník!$R467),"")</f>
        <v/>
      </c>
      <c r="AN467" s="13" t="str">
        <f>IF(WEEKDAY(Deník!$C467,2)=3,IF(AND(Deník!$R467&gt;=0,Deník!$R467&lt;=1),"BE",Deník!$R467),"")</f>
        <v/>
      </c>
      <c r="AO467" s="13" t="str">
        <f>IF(WEEKDAY(Deník!$C467,2)=4,IF(AND(Deník!$R467&gt;=0,Deník!$R467&lt;=1),"BE",Deník!$R467),"")</f>
        <v/>
      </c>
      <c r="AP467" s="60" t="str">
        <f>IF(WEEKDAY(Deník!$C467,2)=5,IF(AND(Deník!$R467&gt;=0,Deník!$R467&lt;=1),"BE",Deník!$R467),"")</f>
        <v/>
      </c>
      <c r="AQ467" s="99"/>
      <c r="AR467" s="100">
        <f>Deník!D467</f>
        <v>0</v>
      </c>
      <c r="AS467" s="63" t="str">
        <f>IF(Deník!$D467&lt;&gt;"",IF(AND(Deník!$D467&gt;=AS$2,Deník!$D467&lt;=AS$3),IF(AND(Deník!$R467&gt;=0,Deník!$R467&lt;=1),"BE",Deník!$R467),""),"")</f>
        <v/>
      </c>
      <c r="AT467" s="63" t="str">
        <f>IF(Deník!$D467&lt;&gt;"",IF(AND(Deník!$D467&gt;=AT$2,Deník!$D467&lt;=AT$3),IF(AND(Deník!$R467&gt;=0,Deník!$R467&lt;=1),"BE",Deník!$R467),""),"")</f>
        <v/>
      </c>
      <c r="AU467" s="63" t="str">
        <f>IF(Deník!$D467&lt;&gt;"",IF(AND(Deník!$D467&gt;=AU$2,Deník!$D467&lt;=AU$3),IF(AND(Deník!$R467&gt;=0,Deník!$R467&lt;=1),"BE",Deník!$R467),""),"")</f>
        <v/>
      </c>
      <c r="AV467" s="63" t="str">
        <f>IF(Deník!$D467&lt;&gt;"",IF(AND(Deník!$D467&gt;=AV$2,Deník!$D467&lt;=AV$3),IF(AND(Deník!$R467&gt;=0,Deník!$R467&lt;=1),"BE",Deník!$R467),""),"")</f>
        <v/>
      </c>
      <c r="AW467" s="63" t="str">
        <f>IF(Deník!$D467&lt;&gt;"",IF(AND(Deník!$D467&gt;=AW$2,Deník!$D467&lt;=AW$3),IF(AND(Deník!$R467&gt;=0,Deník!$R467&lt;=1),"BE",Deník!$R467),""),"")</f>
        <v/>
      </c>
      <c r="AX467" s="63" t="str">
        <f>IF(Deník!$D467&lt;&gt;"",IF(AND(Deník!$D467&gt;=AX$2,Deník!$D467&lt;=AX$3),IF(AND(Deník!$R467&gt;=0,Deník!$R467&lt;=1),"BE",Deník!$R467),""),"")</f>
        <v/>
      </c>
      <c r="AY467" s="63" t="str">
        <f>IF(Deník!$D467&lt;&gt;"",IF(AND(Deník!$D467&gt;=AY$2,Deník!$D467&lt;=AY$3),IF(AND(Deník!$R467&gt;=0,Deník!$R467&lt;=1),"BE",Deník!$R467),""),"")</f>
        <v/>
      </c>
      <c r="AZ467" s="63" t="str">
        <f>IF(Deník!$D467&lt;&gt;"",IF(AND(Deník!$D467&gt;=AZ$2,Deník!$D467&lt;=AZ$3),IF(AND(Deník!$R467&gt;=0,Deník!$R467&lt;=1),"BE",Deník!$R467),""),"")</f>
        <v/>
      </c>
      <c r="BA467" s="63" t="str">
        <f>IF(Deník!$D467&lt;&gt;"",IF(AND(Deník!$D467&gt;=BA$2,Deník!$D467&lt;=BA$3),IF(AND(Deník!$R467&gt;=0,Deník!$R467&lt;=1),"BE",Deník!$R467),""),"")</f>
        <v/>
      </c>
      <c r="BB467" s="63" t="str">
        <f>IF(Deník!$D467&lt;&gt;"",IF(AND(Deník!$D467&gt;=BB$2,Deník!$D467&lt;=BB$3),IF(AND(Deník!$R467&gt;=0,Deník!$R467&lt;=1),"BE",Deník!$R467),""),"")</f>
        <v/>
      </c>
      <c r="BC467" s="71" t="str">
        <f>IF(Deník!$D467&lt;&gt;"",IF(AND(Deník!$D467&gt;=BC$2,Deník!$D467&lt;=BC$3),IF(AND(Deník!$R467&gt;=0,Deník!$R467&lt;=1),"BE",Deník!$R467),""),"")</f>
        <v/>
      </c>
      <c r="BD467" s="20" t="str">
        <f>IF(Deník!$J468="S",(Deník!$M468-Deník!$K468),IF(Deník!$J468="L",(Deník!$K468-Deník!$M468),""))</f>
        <v/>
      </c>
      <c r="BE467" s="20" t="str">
        <f>IF(Deník!$J468="S",(Deník!$K468-Deník!$O468),IF(Deník!$J468="L",(Deník!$O468-Deník!$K468),""))</f>
        <v/>
      </c>
      <c r="BF467" s="20" t="str">
        <f>IF(Deník!$J468="S",(Deník!$K468-Deník!$L468),IF(Deník!$J468="L",(Deník!$L468-Deník!$K468),""))</f>
        <v/>
      </c>
      <c r="BG467" s="20" t="str">
        <f>IF(Deník!$J468="S",(Deník!$K468-Deník!$S468),IF(Deník!$J468="L",(Deník!$S468-Deník!$K468),""))</f>
        <v/>
      </c>
      <c r="BH467" s="20" t="str">
        <f>IF(Deník!$J468="S",(Deník!$K468-Deník!$U468),IF(Deník!$J468="L",(Deník!$U468-Deník!$K468),""))</f>
        <v/>
      </c>
      <c r="BI467" s="20" t="str">
        <f>IF(Deník!$R467&gt;1,Deník!$R467,"")</f>
        <v/>
      </c>
      <c r="BJ467" s="20" t="str">
        <f>IF(Deník!$R467&lt;0,Deník!$R467,"")</f>
        <v/>
      </c>
      <c r="BK467" s="17"/>
      <c r="BM467" s="233" t="str">
        <f>IF(Deník!$R467&lt;&gt;"",IF(Deník!$Y467=Statistika!$F$78,IF(AND(Deník!$R467&gt;=0,Deník!$R467&lt;=1),"BE",Deník!$R467),""),"")</f>
        <v/>
      </c>
      <c r="BN467" s="233" t="str">
        <f>IF(Deník!$R467&lt;&gt;"",IF(Deník!$Y467=Statistika!$F$79,IF(AND(Deník!$R467&gt;=0,Deník!$R467&lt;=1),"BE",Deník!$R467),""),"")</f>
        <v/>
      </c>
      <c r="BO467" s="233" t="str">
        <f>IF(Deník!$R467&lt;&gt;"",IF(Deník!$Y467=Statistika!$F$80,IF(AND(Deník!$R467&gt;=0,Deník!$R467&lt;=1),"BE",Deník!$R467),""),"")</f>
        <v/>
      </c>
      <c r="BP467" s="233" t="str">
        <f>IF(Deník!$R467&lt;&gt;"",IF(Deník!$Y467=Statistika!$F$81,IF(AND(Deník!$R467&gt;=0,Deník!$R467&lt;=1),"BE",Deník!$R467),""),"")</f>
        <v/>
      </c>
      <c r="BQ467" s="233" t="str">
        <f>IF(Deník!$R467&lt;&gt;"",IF(Deník!$Y467=Statistika!$F$82,IF(AND(Deník!$R467&gt;=0,Deník!$R467&lt;=1),"BE",Deník!$R467),""),"")</f>
        <v/>
      </c>
      <c r="BR467" s="233" t="str">
        <f>IF(Deník!$R467&lt;&gt;"",IF(Deník!$Y467=Statistika!$F$83,IF(AND(Deník!$R467&gt;=0,Deník!$R467&lt;=1),"BE",Deník!$R467),""),"")</f>
        <v/>
      </c>
      <c r="BS467" s="233" t="str">
        <f>IF(Deník!$R467&lt;&gt;"",IF(Deník!$Y467=Statistika!$F$84,IF(AND(Deník!$R467&gt;=0,Deník!$R467&lt;=1),"BE",Deník!$R467),""),"")</f>
        <v/>
      </c>
      <c r="BT467" s="233" t="str">
        <f>IF(Deník!$R467&lt;&gt;"",IF(Deník!$Y467=Statistika!$F$85,IF(AND(Deník!$R467&gt;=0,Deník!$R467&lt;=1),"BE",Deník!$R467),""),"")</f>
        <v/>
      </c>
      <c r="BU467" s="233" t="str">
        <f>IF(Deník!$R467&lt;&gt;"",IF(Deník!$Y467=Statistika!$F$86,IF(AND(Deník!$R467&gt;=0,Deník!$R467&lt;=1),"BE",Deník!$R467),""),"")</f>
        <v/>
      </c>
      <c r="BV467" s="233" t="str">
        <f>IF(Deník!$R467&lt;&gt;"",IF(Deník!$Y467=Statistika!$F$87,IF(AND(Deník!$R467&gt;=0,Deník!$R467&lt;=1),"BE",Deník!$R467),""),"")</f>
        <v/>
      </c>
      <c r="BW467" s="233" t="str">
        <f>IF(Deník!$R467&lt;&gt;"",IF(Deník!$Y467=Statistika!$F$88,IF(AND(Deník!$R467&gt;=0,Deník!$R467&lt;=1),"BE",Deník!$R467),""),"")</f>
        <v/>
      </c>
      <c r="BX467" s="233" t="str">
        <f>IF(Deník!$R467&lt;&gt;"",IF(Deník!$Y467=Statistika!$F$89,IF(AND(Deník!$R467&gt;=0,Deník!$R467&lt;=1),"BE",Deník!$R467),""),"")</f>
        <v/>
      </c>
      <c r="BY467" s="233" t="str">
        <f>IF(Deník!$R467&lt;&gt;"",IF(Deník!$Y467=Statistika!$F$90,IF(AND(Deník!$R467&gt;=0,Deník!$R467&lt;=1),"BE",Deník!$R467),""),"")</f>
        <v/>
      </c>
      <c r="BZ467" s="233" t="str">
        <f>IF(Deník!$R467&lt;&gt;"",IF(Deník!$Y467=Statistika!$F$91,IF(AND(Deník!$R467&gt;=0,Deník!$R467&lt;=1),"BE",Deník!$R467),""),"")</f>
        <v/>
      </c>
      <c r="CA467" s="233"/>
      <c r="CB467" s="233" t="str">
        <f>IF(Deník!$R467&lt;&gt;"",IF(Deník!$AB467="SL",IF(AND(Deník!$R467&gt;=0,Deník!$R467&lt;=1),"BE",Deník!$R467),""),"")</f>
        <v/>
      </c>
      <c r="CC467" s="233" t="str">
        <f>IF(Deník!$R467&lt;&gt;"",IF(Deník!$AB467="BE10",IF(AND(Deník!$R467&gt;=0,Deník!$R467&lt;=1),"BE",Deník!$R467),""),"")</f>
        <v/>
      </c>
      <c r="CD467" s="233" t="str">
        <f>IF(Deník!$R467&lt;&gt;"",IF(Deník!$AB467="BE15",IF(AND(Deník!$R467&gt;=0,Deník!$R467&lt;=1),"BE",Deník!$R467),""),"")</f>
        <v/>
      </c>
      <c r="CE467" s="233" t="str">
        <f>IF(Deník!$R467&lt;&gt;"",IF(Deník!$AB467="BE20",IF(AND(Deník!$R467&gt;=0,Deník!$R467&lt;=1),"BE",Deník!$R467),""),"")</f>
        <v/>
      </c>
      <c r="CF467" s="233" t="str">
        <f>IF(Deník!$R467&lt;&gt;"",IF(Deník!$AB467="TP1",IF(AND(Deník!$R467&gt;=0,Deník!$R467&lt;=1),"BE",Deník!$R467),""),"")</f>
        <v/>
      </c>
      <c r="CG467" s="233" t="str">
        <f>IF(Deník!$R467&lt;&gt;"",IF(Deník!$AB467="TP2",IF(AND(Deník!$R467&gt;=0,Deník!$R467&lt;=1),"BE",Deník!$R467),""),"")</f>
        <v/>
      </c>
      <c r="CH467" s="233" t="str">
        <f>IF(Deník!$R467&lt;&gt;"",IF(Deník!$AB467="TP3",IF(AND(Deník!$R467&gt;=0,Deník!$R467&lt;=1),"BE",Deník!$R467),""),"")</f>
        <v/>
      </c>
      <c r="CI467" s="233" t="str">
        <f>IF(Deník!$R467&lt;&gt;"",IF(Deník!$AB467="Trailing SL",IF(AND(Deník!$R467&gt;=0,Deník!$R467&lt;=1),"BE",Deník!$R467),""),"")</f>
        <v/>
      </c>
      <c r="CJ467" s="233" t="str">
        <f>IF(Deník!$R467&lt;&gt;"",IF(Deník!$AB467="Manual",IF(AND(Deník!$R467&gt;=0,Deník!$R467&lt;=1),"BE",Deník!$R467),""),"")</f>
        <v/>
      </c>
      <c r="CK467" s="233"/>
      <c r="CL467" s="233" t="str">
        <f>IF(Deník!$R467&lt;0,IF(Deník!$AC467=Statistika!$F$117,Deník!$R467,""),"")</f>
        <v/>
      </c>
      <c r="CM467" s="233" t="str">
        <f>IF(Deník!$R467&lt;0,IF(Deník!$AC467=Statistika!$F$118,Deník!$R467,""),"")</f>
        <v/>
      </c>
      <c r="CN467" s="233" t="str">
        <f>IF(Deník!$R467&lt;0,IF(Deník!$AC467=Statistika!$F$119,Deník!$R467,""),"")</f>
        <v/>
      </c>
      <c r="CO467" s="233" t="str">
        <f>IF(Deník!$R467&lt;0,IF(Deník!$AC467=Statistika!$F$120,Deník!$R467,""),"")</f>
        <v/>
      </c>
      <c r="CP467" s="233" t="str">
        <f>IF(Deník!$R467&lt;0,IF(Deník!$AC467=Statistika!$F$121,Deník!$R467,""),"")</f>
        <v/>
      </c>
      <c r="CQ467" s="233" t="str">
        <f>IF(Deník!$R467&lt;0,IF(Deník!$AC467=Statistika!$F$122,Deník!$R467,""),"")</f>
        <v/>
      </c>
      <c r="CR467" s="233" t="str">
        <f>IF(Deník!$R467&lt;0,IF(Deník!$AC467=Statistika!$F$123,Deník!$R467,""),"")</f>
        <v/>
      </c>
      <c r="CS467" s="233" t="str">
        <f>IF(Deník!$R467&lt;0,IF(Deník!$AC467=Statistika!$F$124,Deník!$R467,""),"")</f>
        <v/>
      </c>
      <c r="CT467" s="233" t="str">
        <f>IF(Deník!$R467&lt;0,IF(Deník!$AC467=Statistika!$F$125,Deník!$R467,""),"")</f>
        <v/>
      </c>
      <c r="CU467" s="233"/>
      <c r="CV467" s="233" t="str">
        <f>IF(Deník!$R467&lt;0,IF(Deník!$AD467=$CV$2,Deník!$R467,""),"")</f>
        <v/>
      </c>
      <c r="CW467" s="233" t="str">
        <f>IF(Deník!$R467&lt;0,IF(Deník!$AD467=$CW$2,Deník!$R467,""),"")</f>
        <v/>
      </c>
      <c r="CX467" s="233" t="str">
        <f>IF(Deník!$R467&lt;0,IF(Deník!$AD467=$CX$2,Deník!$R467,""),"")</f>
        <v/>
      </c>
      <c r="CY467" s="233" t="str">
        <f>IF(Deník!$R467&lt;0,IF(Deník!$AD467=$CY$2,Deník!$R467,""),"")</f>
        <v/>
      </c>
      <c r="CZ467" s="233" t="str">
        <f>IF(Deník!$R467&lt;0,IF(Deník!$AD467=$CZ$2,Deník!$R467,""),"")</f>
        <v/>
      </c>
      <c r="DL467" s="221">
        <f t="shared" si="20"/>
        <v>93847.029999999984</v>
      </c>
      <c r="DM467" s="220">
        <f t="shared" si="19"/>
        <v>-6.1529700000000132E-2</v>
      </c>
      <c r="DO467" s="50">
        <f>Deník!W468</f>
        <v>0</v>
      </c>
      <c r="DP467" s="102" t="str">
        <f>IF(AND(Deník!W468&gt;0),1,"")</f>
        <v/>
      </c>
      <c r="DQ467" s="102">
        <f>IF(AND(Deník!W468&lt;=0),1,"")</f>
        <v>1</v>
      </c>
      <c r="DR467" s="227"/>
      <c r="DS467" s="228"/>
      <c r="DT467" s="85"/>
      <c r="DU467" s="54">
        <f>IF(MONTH(Deník!$C467)=DU$2,Deník!$W467,"")</f>
        <v>0</v>
      </c>
      <c r="DV467" s="222" t="str">
        <f>IF(MONTH(Deník!$C467)=DV$2,Deník!$W467,"")</f>
        <v/>
      </c>
      <c r="DW467" s="222" t="str">
        <f>IF(MONTH(Deník!$C467)=DW$2,Deník!$W467,"")</f>
        <v/>
      </c>
      <c r="DX467" s="222" t="str">
        <f>IF(MONTH(Deník!$C467)=DX$2,Deník!$W467,"")</f>
        <v/>
      </c>
      <c r="DY467" s="222" t="str">
        <f>IF(MONTH(Deník!$C467)=DY$2,Deník!$W467,"")</f>
        <v/>
      </c>
      <c r="DZ467" s="222" t="str">
        <f>IF(MONTH(Deník!$C467)=DZ$2,Deník!$W467,"")</f>
        <v/>
      </c>
      <c r="EA467" s="222" t="str">
        <f>IF(MONTH(Deník!$C467)=EA$2,Deník!$W467,"")</f>
        <v/>
      </c>
      <c r="EB467" s="222" t="str">
        <f>IF(MONTH(Deník!$C467)=EB$2,Deník!$W467,"")</f>
        <v/>
      </c>
      <c r="EC467" s="222" t="str">
        <f>IF(MONTH(Deník!$C467)=EC$2,Deník!$W467,"")</f>
        <v/>
      </c>
      <c r="ED467" s="222" t="str">
        <f>IF(MONTH(Deník!$C467)=ED$2,Deník!$W467,"")</f>
        <v/>
      </c>
      <c r="EE467" s="222" t="str">
        <f>IF(MONTH(Deník!$C467)=EE$2,Deník!$W467,"")</f>
        <v/>
      </c>
      <c r="EF467" s="222" t="str">
        <f>IF(MONTH(Deník!$C467)=EF$2,Deník!$W467,"")</f>
        <v/>
      </c>
      <c r="EI467" s="600" t="str">
        <f>IF(Deník!$W467&lt;&gt;"",IF(Deník!$B467=Statistika!$F$63,Deník!$W467,""),"")</f>
        <v/>
      </c>
      <c r="EJ467" s="13" t="str">
        <f>IF(Deník!$W467&lt;&gt;"",IF(Deník!$B467=Statistika!$F$64,Deník!$W467,""),"")</f>
        <v/>
      </c>
      <c r="EK467" s="13" t="str">
        <f>IF(Deník!$W467&lt;&gt;"",IF(Deník!$B467=Statistika!$F$65,Deník!$W467,""),"")</f>
        <v/>
      </c>
      <c r="EL467" s="13" t="str">
        <f>IF(Deník!$W467&lt;&gt;"",IF(Deník!$B467=Statistika!$F$66,Deník!$W467,""),"")</f>
        <v/>
      </c>
      <c r="EM467" s="13" t="str">
        <f>IF(Deník!$W467&lt;&gt;"",IF(Deník!$B467=Statistika!$F$67,Deník!$W467,""),"")</f>
        <v/>
      </c>
      <c r="EN467" s="13" t="str">
        <f>IF(Deník!$W467&lt;&gt;"",IF(Deník!$B467=Statistika!$F$68,Deník!$W467,""),"")</f>
        <v/>
      </c>
      <c r="EO467" s="13" t="str">
        <f>IF(Deník!$W467&lt;&gt;"",IF(Deník!$B467=Statistika!$F$69,Deník!$W467,""),"")</f>
        <v/>
      </c>
      <c r="EP467" s="601" t="str">
        <f>IF(Deník!$W467&lt;&gt;"",IF(Deník!$B467=Statistika!$F$70,Deník!$W467,""),"")</f>
        <v/>
      </c>
      <c r="EQ467" s="90"/>
      <c r="ER467" s="63" t="str">
        <f>IF(Deník!$W467&lt;&gt;"",IF(Deník!$J467="L",Deník!$W467,""),"")</f>
        <v/>
      </c>
      <c r="ES467" s="13" t="str">
        <f>IF(Deník!$W467&lt;&gt;"",IF(Deník!$J467="S",Deník!$W467,""),"")</f>
        <v/>
      </c>
      <c r="ET467" s="95"/>
      <c r="EU467" s="88"/>
      <c r="EV467" s="63" t="str">
        <f>IF(WEEKDAY(Deník!$C467,2)=1,Deník!$W467,"")</f>
        <v/>
      </c>
      <c r="EW467" s="13" t="str">
        <f>IF(WEEKDAY(Deník!$C467,2)=2,Deník!$W467,"")</f>
        <v/>
      </c>
      <c r="EX467" s="13" t="str">
        <f>IF(WEEKDAY(Deník!$C467,2)=3,Deník!$W467,"")</f>
        <v/>
      </c>
      <c r="EY467" s="13" t="str">
        <f>IF(WEEKDAY(Deník!$C467,2)=4,Deník!$W467,"")</f>
        <v/>
      </c>
      <c r="EZ467" s="60" t="str">
        <f>IF(WEEKDAY(Deník!$C467,2)=5,Deník!$W467,"")</f>
        <v/>
      </c>
      <c r="FA467" s="99"/>
      <c r="FB467" s="100">
        <f>Deník!D467</f>
        <v>0</v>
      </c>
      <c r="FC467" s="63">
        <f>IF($FB467&lt;&gt;"",IF(AND($FB467&gt;=FC$2,$FB467&lt;=FC$3),Deník!$W467,""))</f>
        <v>0</v>
      </c>
      <c r="FD467" s="63" t="str">
        <f>IF($FB467&lt;&gt;"",IF(AND($FB467&gt;=FD$2,$FB467&lt;=FD$3),Deník!$W467,""))</f>
        <v/>
      </c>
      <c r="FE467" s="63" t="str">
        <f>IF($FB467&lt;&gt;"",IF(AND($FB467&gt;=FE$2,$FB467&lt;=FE$3),Deník!$W467,""))</f>
        <v/>
      </c>
      <c r="FF467" s="63" t="str">
        <f>IF($FB467&lt;&gt;"",IF(AND($FB467&gt;=FF$2,$FB467&lt;=FF$3),Deník!$W467,""))</f>
        <v/>
      </c>
      <c r="FG467" s="63" t="str">
        <f>IF($FB467&lt;&gt;"",IF(AND($FB467&gt;=FG$2,$FB467&lt;=FG$3),Deník!$W467,""))</f>
        <v/>
      </c>
      <c r="FH467" s="63" t="str">
        <f>IF($FB467&lt;&gt;"",IF(AND($FB467&gt;=FH$2,$FB467&lt;=FH$3),Deník!$W467,""))</f>
        <v/>
      </c>
      <c r="FI467" s="63" t="str">
        <f>IF($FB467&lt;&gt;"",IF(AND($FB467&gt;=FI$2,$FB467&lt;=FI$3),Deník!$W467,""))</f>
        <v/>
      </c>
      <c r="FJ467" s="63" t="str">
        <f>IF($FB467&lt;&gt;"",IF(AND($FB467&gt;=FJ$2,$FB467&lt;=FJ$3),Deník!$W467,""))</f>
        <v/>
      </c>
      <c r="FK467" s="63" t="str">
        <f>IF($FB467&lt;&gt;"",IF(AND($FB467&gt;=FK$2,$FB467&lt;=FK$3),Deník!$W467,""))</f>
        <v/>
      </c>
      <c r="FL467" s="63" t="str">
        <f>IF($FB467&lt;&gt;"",IF(AND($FB467&gt;=FL$2,$FB467&lt;=FL$3),Deník!$W467,""))</f>
        <v/>
      </c>
      <c r="FM467" s="63" t="str">
        <f>IF($FB467&lt;&gt;"",IF(AND($FB467&gt;=FM$2,$FB467&lt;=FM$3),Deník!$W467,""))</f>
        <v/>
      </c>
      <c r="FN467" s="13"/>
      <c r="FO467" s="20" t="str">
        <f>IF(Deník!$W467&gt;1,Deník!$W467,"")</f>
        <v/>
      </c>
      <c r="FP467" s="20" t="str">
        <f>IF(Deník!$W467&lt;0,Deník!$W467,"")</f>
        <v/>
      </c>
      <c r="FQ467" s="17"/>
      <c r="FS467" s="233"/>
      <c r="FT467" s="233" t="str">
        <f>IF(Deník!$W467&lt;&gt;"",IF(Deník!$Y467=Statistika!$F$78,Deník!$W467,""),"")</f>
        <v/>
      </c>
      <c r="FU467" s="233" t="str">
        <f>IF(Deník!$W467&lt;&gt;"",IF(Deník!$Y467=Statistika!$F$79,Deník!$W467,""),"")</f>
        <v/>
      </c>
      <c r="FV467" s="233" t="str">
        <f>IF(Deník!$W467&lt;&gt;"",IF(Deník!$Y467=Statistika!$F$80,Deník!$W467,""),"")</f>
        <v/>
      </c>
      <c r="FW467" s="233" t="str">
        <f>IF(Deník!$W467&lt;&gt;"",IF(Deník!$Y467=Statistika!$F$81,Deník!$W467,""),"")</f>
        <v/>
      </c>
      <c r="FX467" s="233" t="str">
        <f>IF(Deník!$W467&lt;&gt;"",IF(Deník!$Y467=Statistika!$F$82,Deník!$W467,""),"")</f>
        <v/>
      </c>
      <c r="FY467" s="233" t="str">
        <f>IF(Deník!$W467&lt;&gt;"",IF(Deník!$Y467=Statistika!$F$83,Deník!$W467,""),"")</f>
        <v/>
      </c>
      <c r="FZ467" s="233" t="str">
        <f>IF(Deník!$W467&lt;&gt;"",IF(Deník!$Y467=Statistika!$F$84,Deník!$W467,""),"")</f>
        <v/>
      </c>
      <c r="GA467" s="233" t="str">
        <f>IF(Deník!$W467&lt;&gt;"",IF(Deník!$Y467=Statistika!$F$85,Deník!$W467,""),"")</f>
        <v/>
      </c>
      <c r="GB467" s="233" t="str">
        <f>IF(Deník!$W467&lt;&gt;"",IF(Deník!$Y467=Statistika!$F$86,Deník!$W467,""),"")</f>
        <v/>
      </c>
      <c r="GC467" s="233" t="str">
        <f>IF(Deník!$W467&lt;&gt;"",IF(Deník!$Y467=Statistika!$F$87,Deník!$W467,""),"")</f>
        <v/>
      </c>
      <c r="GD467" s="233" t="str">
        <f>IF(Deník!$W467&lt;&gt;"",IF(Deník!$Y467=Statistika!$F$88,Deník!$W467,""),"")</f>
        <v/>
      </c>
      <c r="GE467" s="233" t="str">
        <f>IF(Deník!$W467&lt;&gt;"",IF(Deník!$Y467=Statistika!$F$89,Deník!$W467,""),"")</f>
        <v/>
      </c>
      <c r="GF467" s="233" t="str">
        <f>IF(Deník!$W467&lt;&gt;"",IF(Deník!$Y467=Statistika!$F$90,Deník!$W467,""),"")</f>
        <v/>
      </c>
      <c r="GG467" s="233" t="str">
        <f>IF(Deník!$W467&lt;&gt;"",IF(Deník!$Y467=Statistika!$F$91,Deník!$W467,""),"")</f>
        <v/>
      </c>
      <c r="GH467" s="233"/>
      <c r="GI467" s="233" t="str">
        <f>IF(Deník!$W467&lt;&gt;"",IF(Deník!$AB467=Statistika!$L$100,Deník!$W467,""),"")</f>
        <v/>
      </c>
      <c r="GJ467" s="233" t="str">
        <f>IF(Deník!$W467&lt;&gt;"",IF(Deník!$AB467=Statistika!$L$101,Deník!$W467,""),"")</f>
        <v/>
      </c>
      <c r="GK467" s="233" t="str">
        <f>IF(Deník!$W467&lt;&gt;"",IF(Deník!$AB467=Statistika!$L$102,Deník!$W467,""),"")</f>
        <v/>
      </c>
      <c r="GL467" s="233" t="str">
        <f>IF(Deník!$W467&lt;&gt;"",IF(Deník!$AB467=Statistika!$L$103,Deník!$W467,""),"")</f>
        <v/>
      </c>
      <c r="GM467" s="233" t="str">
        <f>IF(Deník!$W467&lt;&gt;"",IF(Deník!$AB467=Statistika!$L$104,Deník!$W467,""),"")</f>
        <v/>
      </c>
      <c r="GN467" s="233" t="str">
        <f>IF(Deník!$W467&lt;&gt;"",IF(Deník!$AB467=Statistika!$L$105,Deník!$W467,""),"")</f>
        <v/>
      </c>
      <c r="GO467" s="233" t="str">
        <f>IF(Deník!$W467&lt;&gt;"",IF(Deník!$AB467=Statistika!$L$106,Deník!$W467,""),"")</f>
        <v/>
      </c>
      <c r="GP467" s="233" t="str">
        <f>IF(Deník!$W467&lt;&gt;"",IF(Deník!$AB467=Statistika!$L$107,Deník!$W467,""),"")</f>
        <v/>
      </c>
      <c r="GQ467" s="233" t="str">
        <f>IF(Deník!$W467&lt;&gt;"",IF(Deník!$AB467=Statistika!$L$108,Deník!$W467,""),"")</f>
        <v/>
      </c>
      <c r="GS467" s="233" t="str">
        <f>IF(Deník!$W467&lt;0,IF(Deník!$AC467=Statistika!$F$117,Deník!$W467,""),"")</f>
        <v/>
      </c>
      <c r="GT467" s="233" t="str">
        <f>IF(Deník!$W467&lt;0,IF(Deník!$AC467=Statistika!$F$118,Deník!$W467,""),"")</f>
        <v/>
      </c>
      <c r="GU467" s="233" t="str">
        <f>IF(Deník!$W467&lt;0,IF(Deník!$AC467=Statistika!$F$119,Deník!$W467,""),"")</f>
        <v/>
      </c>
      <c r="GV467" s="233" t="str">
        <f>IF(Deník!$W467&lt;0,IF(Deník!$AC467=Statistika!$F$120,Deník!$W467,""),"")</f>
        <v/>
      </c>
      <c r="GW467" s="233" t="str">
        <f>IF(Deník!$W467&lt;0,IF(Deník!$AC467=Statistika!$F$121,Deník!$W467,""),"")</f>
        <v/>
      </c>
      <c r="GX467" s="233" t="str">
        <f>IF(Deník!$W467&lt;0,IF(Deník!$AC467=Statistika!$F$122,Deník!$W467,""),"")</f>
        <v/>
      </c>
      <c r="GY467" s="233" t="str">
        <f>IF(Deník!$W467&lt;0,IF(Deník!$AC467=Statistika!$F$123,Deník!$W467,""),"")</f>
        <v/>
      </c>
      <c r="GZ467" s="233" t="str">
        <f>IF(Deník!$W467&lt;0,IF(Deník!$AC467=Statistika!$F$124,Deník!$W467,""),"")</f>
        <v/>
      </c>
      <c r="HA467" s="233" t="str">
        <f>IF(Deník!$W467&lt;0,IF(Deník!$AC467=Statistika!$F$125,Deník!$W467,""),"")</f>
        <v/>
      </c>
      <c r="HC467" s="233" t="str">
        <f>IF(Deník!$W467&lt;0,IF(Deník!$AD467=Statistika!$F$133,Deník!$W467,""),"")</f>
        <v/>
      </c>
      <c r="HD467" s="233" t="str">
        <f>IF(Deník!$W467&lt;0,IF(Deník!$AD467=Statistika!$F$134,Deník!$W467,""),"")</f>
        <v/>
      </c>
      <c r="HE467" s="233" t="str">
        <f>IF(Deník!$W467&lt;0,IF(Deník!$AD467=Statistika!$F$135,Deník!$W467,""),"")</f>
        <v/>
      </c>
      <c r="HF467" s="233" t="str">
        <f>IF(Deník!$W467&lt;0,IF(Deník!$AD467=Statistika!$F$136,Deník!$W467,""),"")</f>
        <v/>
      </c>
      <c r="HG467" s="233" t="str">
        <f>IF(Deník!$W467&lt;0,IF(Deník!$AD467=Statistika!$F$137,Deník!$W467,""),"")</f>
        <v/>
      </c>
      <c r="ID467" s="8">
        <f>Tabulka4[[#This Row],[Sloupec3]]</f>
        <v>0</v>
      </c>
      <c r="IE467" s="17" t="str">
        <f>IF(AND([1]Deník!$C467&gt;='[1]Měsíční shrnutí'!$D$1,[1]Deník!$C467&lt;='[1]Měsíční shrnutí'!$F$1),[1]Deník!$X467,"")</f>
        <v/>
      </c>
    </row>
    <row r="468" spans="1:239">
      <c r="A468" s="8">
        <f>Deník!C469</f>
        <v>0</v>
      </c>
      <c r="B468" s="50" t="str">
        <f>Deník!R469</f>
        <v/>
      </c>
      <c r="C468" s="102" t="str">
        <f>IF(AND(Deník!R469&gt;1,Deník!R469&lt;&gt;""),1,"")</f>
        <v/>
      </c>
      <c r="D468" s="102" t="str">
        <f>IF(AND(Deník!R469&lt;=0,Deník!R469&lt;&gt;""),1,"")</f>
        <v/>
      </c>
      <c r="E468" s="103" t="str">
        <f>IF(AND(Deník!R469&gt;=0,Deník!R469&lt;=1),1,"")</f>
        <v/>
      </c>
      <c r="F468" s="79" t="str">
        <f>IF(Deník!R469&lt;&gt;"",Deník!R469+F467,"")</f>
        <v/>
      </c>
      <c r="G468" s="85"/>
      <c r="H468" s="54" t="str">
        <f>IF(MONTH(Deník!$C468)=H$2,IF(AND(Deník!$R468&gt;=0,Deník!$R468&lt;=1),"BE",Deník!$R468),"")</f>
        <v/>
      </c>
      <c r="I468" s="11" t="str">
        <f>IF(MONTH(Deník!$C468)=I$2,IF(AND(Deník!$R468&gt;=0,Deník!$R468&lt;=1),"BE",Deník!$R468),"")</f>
        <v/>
      </c>
      <c r="J468" s="11" t="str">
        <f>IF(MONTH(Deník!$C468)=J$2,IF(AND(Deník!$R468&gt;=0,Deník!$R468&lt;=1),"BE",Deník!$R468),"")</f>
        <v/>
      </c>
      <c r="K468" s="11" t="str">
        <f>IF(MONTH(Deník!$C468)=K$2,IF(AND(Deník!$R468&gt;=0,Deník!$R468&lt;=1),"BE",Deník!$R468),"")</f>
        <v/>
      </c>
      <c r="L468" s="11" t="str">
        <f>IF(MONTH(Deník!$C468)=L$2,IF(AND(Deník!$R468&gt;=0,Deník!$R468&lt;=1),"BE",Deník!$R468),"")</f>
        <v/>
      </c>
      <c r="M468" s="11" t="str">
        <f>IF(MONTH(Deník!$C468)=M$2,IF(AND(Deník!$R468&gt;=0,Deník!$R468&lt;=1),"BE",Deník!$R468),"")</f>
        <v/>
      </c>
      <c r="N468" s="11" t="str">
        <f>IF(MONTH(Deník!$C468)=N$2,IF(AND(Deník!$R468&gt;=0,Deník!$R468&lt;=1),"BE",Deník!$R468),"")</f>
        <v/>
      </c>
      <c r="O468" s="11" t="str">
        <f>IF(MONTH(Deník!$C468)=O$2,IF(AND(Deník!$R468&gt;=0,Deník!$R468&lt;=1),"BE",Deník!$R468),"")</f>
        <v/>
      </c>
      <c r="P468" s="11" t="str">
        <f>IF(MONTH(Deník!$C468)=P$2,IF(AND(Deník!$R468&gt;=0,Deník!$R468&lt;=1),"BE",Deník!$R468),"")</f>
        <v/>
      </c>
      <c r="Q468" s="11" t="str">
        <f>IF(MONTH(Deník!$C468)=Q$2,IF(AND(Deník!$R468&gt;=0,Deník!$R468&lt;=1),"BE",Deník!$R468),"")</f>
        <v/>
      </c>
      <c r="R468" s="11" t="str">
        <f>IF(MONTH(Deník!$C468)=R$2,IF(AND(Deník!$R468&gt;=0,Deník!$R468&lt;=1),"BE",Deník!$R468),"")</f>
        <v/>
      </c>
      <c r="S468" s="57" t="str">
        <f>IF(MONTH(Deník!$C468)=S$2,IF(AND(Deník!$R468&gt;=0,Deník!$R468&lt;=1),"BE",Deník!$R468),"")</f>
        <v/>
      </c>
      <c r="U468" s="12"/>
      <c r="V468" s="12"/>
      <c r="X468" s="600" t="str">
        <f>IF(Deník!$R468&lt;&gt;"",IF(Deník!$B468=Statistika!$F$63,IF(AND(Deník!$R468&gt;=0,Deník!$R468&lt;=1),"BE",Deník!$R468),""),"")</f>
        <v/>
      </c>
      <c r="Y468" s="13" t="str">
        <f>IF(Deník!$R468&lt;&gt;"",IF(Deník!$B468=Statistika!$F$64,IF(AND(Deník!$R468&gt;=0,Deník!$R468&lt;=1),"BE",Deník!$R468),""),"")</f>
        <v/>
      </c>
      <c r="Z468" s="13" t="str">
        <f>IF(Deník!$R468&lt;&gt;"",IF(Deník!$B468=Statistika!$F$65,IF(AND(Deník!$R468&gt;=0,Deník!$R468&lt;=1),"BE",Deník!$R468),""),"")</f>
        <v/>
      </c>
      <c r="AA468" s="13" t="str">
        <f>IF(Deník!$R468&lt;&gt;"",IF(Deník!$B468=Statistika!$F$66,IF(AND(Deník!$R468&gt;=0,Deník!$R468&lt;=1),"BE",Deník!$R468),""),"")</f>
        <v/>
      </c>
      <c r="AB468" s="13" t="str">
        <f>IF(Deník!$R468&lt;&gt;"",IF(Deník!$B468=Statistika!$F$67,IF(AND(Deník!$R468&gt;=0,Deník!$R468&lt;=1),"BE",Deník!$R468),""),"")</f>
        <v/>
      </c>
      <c r="AC468" s="13" t="str">
        <f>IF(Deník!$R468&lt;&gt;"",IF(Deník!$B468=Statistika!$F$68,IF(AND(Deník!$R468&gt;=0,Deník!$R468&lt;=1),"BE",Deník!$R468),""),"")</f>
        <v/>
      </c>
      <c r="AD468" s="13" t="str">
        <f>IF(Deník!$R468&lt;&gt;"",IF(Deník!$B468=Statistika!$F$69,IF(AND(Deník!$R468&gt;=0,Deník!$R468&lt;=1),"BE",Deník!$R468),""),"")</f>
        <v/>
      </c>
      <c r="AE468" s="601" t="str">
        <f>IF(Deník!$R468&lt;&gt;"",IF(Deník!$B468=Statistika!$F$70,IF(AND(Deník!$R468&gt;=0,Deník!$R468&lt;=1),"BE",Deník!$R468),""),"")</f>
        <v/>
      </c>
      <c r="AF468" s="90"/>
      <c r="AG468" s="63" t="str">
        <f>IF(Deník!$R468&lt;&gt;"",IF(Deník!$J468="L",IF(AND(Deník!$R468&gt;=0,Deník!$R468&lt;=1),"BE",Deník!$R468),""),"")</f>
        <v/>
      </c>
      <c r="AH468" s="13" t="str">
        <f>IF(Deník!$R468&lt;&gt;"",IF(Deník!$J468="S",IF(AND(Deník!$R468&gt;=0,Deník!$R468&lt;=1),"BE",Deník!$R468),""),"")</f>
        <v/>
      </c>
      <c r="AI468" s="95"/>
      <c r="AJ468" s="71" t="str">
        <f>IF(Deník!N469&lt;&gt;"",Deník!N469*-1,"")</f>
        <v/>
      </c>
      <c r="AK468" s="88"/>
      <c r="AL468" s="63" t="str">
        <f>IF(WEEKDAY(Deník!$C468,2)=1,IF(AND(Deník!$R468&gt;=0,Deník!$R468&lt;=1),"BE",Deník!$R468),"")</f>
        <v/>
      </c>
      <c r="AM468" s="13" t="str">
        <f>IF(WEEKDAY(Deník!$C468,2)=2,IF(AND(Deník!$R468&gt;=0,Deník!$R468&lt;=1),"BE",Deník!$R468),"")</f>
        <v/>
      </c>
      <c r="AN468" s="13" t="str">
        <f>IF(WEEKDAY(Deník!$C468,2)=3,IF(AND(Deník!$R468&gt;=0,Deník!$R468&lt;=1),"BE",Deník!$R468),"")</f>
        <v/>
      </c>
      <c r="AO468" s="13" t="str">
        <f>IF(WEEKDAY(Deník!$C468,2)=4,IF(AND(Deník!$R468&gt;=0,Deník!$R468&lt;=1),"BE",Deník!$R468),"")</f>
        <v/>
      </c>
      <c r="AP468" s="60" t="str">
        <f>IF(WEEKDAY(Deník!$C468,2)=5,IF(AND(Deník!$R468&gt;=0,Deník!$R468&lt;=1),"BE",Deník!$R468),"")</f>
        <v/>
      </c>
      <c r="AQ468" s="99"/>
      <c r="AR468" s="100">
        <f>Deník!D468</f>
        <v>0</v>
      </c>
      <c r="AS468" s="63" t="str">
        <f>IF(Deník!$D468&lt;&gt;"",IF(AND(Deník!$D468&gt;=AS$2,Deník!$D468&lt;=AS$3),IF(AND(Deník!$R468&gt;=0,Deník!$R468&lt;=1),"BE",Deník!$R468),""),"")</f>
        <v/>
      </c>
      <c r="AT468" s="63" t="str">
        <f>IF(Deník!$D468&lt;&gt;"",IF(AND(Deník!$D468&gt;=AT$2,Deník!$D468&lt;=AT$3),IF(AND(Deník!$R468&gt;=0,Deník!$R468&lt;=1),"BE",Deník!$R468),""),"")</f>
        <v/>
      </c>
      <c r="AU468" s="63" t="str">
        <f>IF(Deník!$D468&lt;&gt;"",IF(AND(Deník!$D468&gt;=AU$2,Deník!$D468&lt;=AU$3),IF(AND(Deník!$R468&gt;=0,Deník!$R468&lt;=1),"BE",Deník!$R468),""),"")</f>
        <v/>
      </c>
      <c r="AV468" s="63" t="str">
        <f>IF(Deník!$D468&lt;&gt;"",IF(AND(Deník!$D468&gt;=AV$2,Deník!$D468&lt;=AV$3),IF(AND(Deník!$R468&gt;=0,Deník!$R468&lt;=1),"BE",Deník!$R468),""),"")</f>
        <v/>
      </c>
      <c r="AW468" s="63" t="str">
        <f>IF(Deník!$D468&lt;&gt;"",IF(AND(Deník!$D468&gt;=AW$2,Deník!$D468&lt;=AW$3),IF(AND(Deník!$R468&gt;=0,Deník!$R468&lt;=1),"BE",Deník!$R468),""),"")</f>
        <v/>
      </c>
      <c r="AX468" s="63" t="str">
        <f>IF(Deník!$D468&lt;&gt;"",IF(AND(Deník!$D468&gt;=AX$2,Deník!$D468&lt;=AX$3),IF(AND(Deník!$R468&gt;=0,Deník!$R468&lt;=1),"BE",Deník!$R468),""),"")</f>
        <v/>
      </c>
      <c r="AY468" s="63" t="str">
        <f>IF(Deník!$D468&lt;&gt;"",IF(AND(Deník!$D468&gt;=AY$2,Deník!$D468&lt;=AY$3),IF(AND(Deník!$R468&gt;=0,Deník!$R468&lt;=1),"BE",Deník!$R468),""),"")</f>
        <v/>
      </c>
      <c r="AZ468" s="63" t="str">
        <f>IF(Deník!$D468&lt;&gt;"",IF(AND(Deník!$D468&gt;=AZ$2,Deník!$D468&lt;=AZ$3),IF(AND(Deník!$R468&gt;=0,Deník!$R468&lt;=1),"BE",Deník!$R468),""),"")</f>
        <v/>
      </c>
      <c r="BA468" s="63" t="str">
        <f>IF(Deník!$D468&lt;&gt;"",IF(AND(Deník!$D468&gt;=BA$2,Deník!$D468&lt;=BA$3),IF(AND(Deník!$R468&gt;=0,Deník!$R468&lt;=1),"BE",Deník!$R468),""),"")</f>
        <v/>
      </c>
      <c r="BB468" s="63" t="str">
        <f>IF(Deník!$D468&lt;&gt;"",IF(AND(Deník!$D468&gt;=BB$2,Deník!$D468&lt;=BB$3),IF(AND(Deník!$R468&gt;=0,Deník!$R468&lt;=1),"BE",Deník!$R468),""),"")</f>
        <v/>
      </c>
      <c r="BC468" s="71" t="str">
        <f>IF(Deník!$D468&lt;&gt;"",IF(AND(Deník!$D468&gt;=BC$2,Deník!$D468&lt;=BC$3),IF(AND(Deník!$R468&gt;=0,Deník!$R468&lt;=1),"BE",Deník!$R468),""),"")</f>
        <v/>
      </c>
      <c r="BD468" s="20" t="str">
        <f>IF(Deník!$J469="S",(Deník!$M469-Deník!$K469),IF(Deník!$J469="L",(Deník!$K469-Deník!$M469),""))</f>
        <v/>
      </c>
      <c r="BE468" s="20" t="str">
        <f>IF(Deník!$J469="S",(Deník!$K469-Deník!$O469),IF(Deník!$J469="L",(Deník!$O469-Deník!$K469),""))</f>
        <v/>
      </c>
      <c r="BF468" s="20" t="str">
        <f>IF(Deník!$J469="S",(Deník!$K469-Deník!$L469),IF(Deník!$J469="L",(Deník!$L469-Deník!$K469),""))</f>
        <v/>
      </c>
      <c r="BG468" s="20" t="str">
        <f>IF(Deník!$J469="S",(Deník!$K469-Deník!$S469),IF(Deník!$J469="L",(Deník!$S469-Deník!$K469),""))</f>
        <v/>
      </c>
      <c r="BH468" s="20" t="str">
        <f>IF(Deník!$J469="S",(Deník!$K469-Deník!$U469),IF(Deník!$J469="L",(Deník!$U469-Deník!$K469),""))</f>
        <v/>
      </c>
      <c r="BI468" s="20" t="str">
        <f>IF(Deník!$R468&gt;1,Deník!$R468,"")</f>
        <v/>
      </c>
      <c r="BJ468" s="20" t="str">
        <f>IF(Deník!$R468&lt;0,Deník!$R468,"")</f>
        <v/>
      </c>
      <c r="BK468" s="17"/>
      <c r="BM468" s="233" t="str">
        <f>IF(Deník!$R468&lt;&gt;"",IF(Deník!$Y468=Statistika!$F$78,IF(AND(Deník!$R468&gt;=0,Deník!$R468&lt;=1),"BE",Deník!$R468),""),"")</f>
        <v/>
      </c>
      <c r="BN468" s="233" t="str">
        <f>IF(Deník!$R468&lt;&gt;"",IF(Deník!$Y468=Statistika!$F$79,IF(AND(Deník!$R468&gt;=0,Deník!$R468&lt;=1),"BE",Deník!$R468),""),"")</f>
        <v/>
      </c>
      <c r="BO468" s="233" t="str">
        <f>IF(Deník!$R468&lt;&gt;"",IF(Deník!$Y468=Statistika!$F$80,IF(AND(Deník!$R468&gt;=0,Deník!$R468&lt;=1),"BE",Deník!$R468),""),"")</f>
        <v/>
      </c>
      <c r="BP468" s="233" t="str">
        <f>IF(Deník!$R468&lt;&gt;"",IF(Deník!$Y468=Statistika!$F$81,IF(AND(Deník!$R468&gt;=0,Deník!$R468&lt;=1),"BE",Deník!$R468),""),"")</f>
        <v/>
      </c>
      <c r="BQ468" s="233" t="str">
        <f>IF(Deník!$R468&lt;&gt;"",IF(Deník!$Y468=Statistika!$F$82,IF(AND(Deník!$R468&gt;=0,Deník!$R468&lt;=1),"BE",Deník!$R468),""),"")</f>
        <v/>
      </c>
      <c r="BR468" s="233" t="str">
        <f>IF(Deník!$R468&lt;&gt;"",IF(Deník!$Y468=Statistika!$F$83,IF(AND(Deník!$R468&gt;=0,Deník!$R468&lt;=1),"BE",Deník!$R468),""),"")</f>
        <v/>
      </c>
      <c r="BS468" s="233" t="str">
        <f>IF(Deník!$R468&lt;&gt;"",IF(Deník!$Y468=Statistika!$F$84,IF(AND(Deník!$R468&gt;=0,Deník!$R468&lt;=1),"BE",Deník!$R468),""),"")</f>
        <v/>
      </c>
      <c r="BT468" s="233" t="str">
        <f>IF(Deník!$R468&lt;&gt;"",IF(Deník!$Y468=Statistika!$F$85,IF(AND(Deník!$R468&gt;=0,Deník!$R468&lt;=1),"BE",Deník!$R468),""),"")</f>
        <v/>
      </c>
      <c r="BU468" s="233" t="str">
        <f>IF(Deník!$R468&lt;&gt;"",IF(Deník!$Y468=Statistika!$F$86,IF(AND(Deník!$R468&gt;=0,Deník!$R468&lt;=1),"BE",Deník!$R468),""),"")</f>
        <v/>
      </c>
      <c r="BV468" s="233" t="str">
        <f>IF(Deník!$R468&lt;&gt;"",IF(Deník!$Y468=Statistika!$F$87,IF(AND(Deník!$R468&gt;=0,Deník!$R468&lt;=1),"BE",Deník!$R468),""),"")</f>
        <v/>
      </c>
      <c r="BW468" s="233" t="str">
        <f>IF(Deník!$R468&lt;&gt;"",IF(Deník!$Y468=Statistika!$F$88,IF(AND(Deník!$R468&gt;=0,Deník!$R468&lt;=1),"BE",Deník!$R468),""),"")</f>
        <v/>
      </c>
      <c r="BX468" s="233" t="str">
        <f>IF(Deník!$R468&lt;&gt;"",IF(Deník!$Y468=Statistika!$F$89,IF(AND(Deník!$R468&gt;=0,Deník!$R468&lt;=1),"BE",Deník!$R468),""),"")</f>
        <v/>
      </c>
      <c r="BY468" s="233" t="str">
        <f>IF(Deník!$R468&lt;&gt;"",IF(Deník!$Y468=Statistika!$F$90,IF(AND(Deník!$R468&gt;=0,Deník!$R468&lt;=1),"BE",Deník!$R468),""),"")</f>
        <v/>
      </c>
      <c r="BZ468" s="233" t="str">
        <f>IF(Deník!$R468&lt;&gt;"",IF(Deník!$Y468=Statistika!$F$91,IF(AND(Deník!$R468&gt;=0,Deník!$R468&lt;=1),"BE",Deník!$R468),""),"")</f>
        <v/>
      </c>
      <c r="CA468" s="233"/>
      <c r="CB468" s="233" t="str">
        <f>IF(Deník!$R468&lt;&gt;"",IF(Deník!$AB468="SL",IF(AND(Deník!$R468&gt;=0,Deník!$R468&lt;=1),"BE",Deník!$R468),""),"")</f>
        <v/>
      </c>
      <c r="CC468" s="233" t="str">
        <f>IF(Deník!$R468&lt;&gt;"",IF(Deník!$AB468="BE10",IF(AND(Deník!$R468&gt;=0,Deník!$R468&lt;=1),"BE",Deník!$R468),""),"")</f>
        <v/>
      </c>
      <c r="CD468" s="233" t="str">
        <f>IF(Deník!$R468&lt;&gt;"",IF(Deník!$AB468="BE15",IF(AND(Deník!$R468&gt;=0,Deník!$R468&lt;=1),"BE",Deník!$R468),""),"")</f>
        <v/>
      </c>
      <c r="CE468" s="233" t="str">
        <f>IF(Deník!$R468&lt;&gt;"",IF(Deník!$AB468="BE20",IF(AND(Deník!$R468&gt;=0,Deník!$R468&lt;=1),"BE",Deník!$R468),""),"")</f>
        <v/>
      </c>
      <c r="CF468" s="233" t="str">
        <f>IF(Deník!$R468&lt;&gt;"",IF(Deník!$AB468="TP1",IF(AND(Deník!$R468&gt;=0,Deník!$R468&lt;=1),"BE",Deník!$R468),""),"")</f>
        <v/>
      </c>
      <c r="CG468" s="233" t="str">
        <f>IF(Deník!$R468&lt;&gt;"",IF(Deník!$AB468="TP2",IF(AND(Deník!$R468&gt;=0,Deník!$R468&lt;=1),"BE",Deník!$R468),""),"")</f>
        <v/>
      </c>
      <c r="CH468" s="233" t="str">
        <f>IF(Deník!$R468&lt;&gt;"",IF(Deník!$AB468="TP3",IF(AND(Deník!$R468&gt;=0,Deník!$R468&lt;=1),"BE",Deník!$R468),""),"")</f>
        <v/>
      </c>
      <c r="CI468" s="233" t="str">
        <f>IF(Deník!$R468&lt;&gt;"",IF(Deník!$AB468="Trailing SL",IF(AND(Deník!$R468&gt;=0,Deník!$R468&lt;=1),"BE",Deník!$R468),""),"")</f>
        <v/>
      </c>
      <c r="CJ468" s="233" t="str">
        <f>IF(Deník!$R468&lt;&gt;"",IF(Deník!$AB468="Manual",IF(AND(Deník!$R468&gt;=0,Deník!$R468&lt;=1),"BE",Deník!$R468),""),"")</f>
        <v/>
      </c>
      <c r="CK468" s="233"/>
      <c r="CL468" s="233" t="str">
        <f>IF(Deník!$R468&lt;0,IF(Deník!$AC468=Statistika!$F$117,Deník!$R468,""),"")</f>
        <v/>
      </c>
      <c r="CM468" s="233" t="str">
        <f>IF(Deník!$R468&lt;0,IF(Deník!$AC468=Statistika!$F$118,Deník!$R468,""),"")</f>
        <v/>
      </c>
      <c r="CN468" s="233" t="str">
        <f>IF(Deník!$R468&lt;0,IF(Deník!$AC468=Statistika!$F$119,Deník!$R468,""),"")</f>
        <v/>
      </c>
      <c r="CO468" s="233" t="str">
        <f>IF(Deník!$R468&lt;0,IF(Deník!$AC468=Statistika!$F$120,Deník!$R468,""),"")</f>
        <v/>
      </c>
      <c r="CP468" s="233" t="str">
        <f>IF(Deník!$R468&lt;0,IF(Deník!$AC468=Statistika!$F$121,Deník!$R468,""),"")</f>
        <v/>
      </c>
      <c r="CQ468" s="233" t="str">
        <f>IF(Deník!$R468&lt;0,IF(Deník!$AC468=Statistika!$F$122,Deník!$R468,""),"")</f>
        <v/>
      </c>
      <c r="CR468" s="233" t="str">
        <f>IF(Deník!$R468&lt;0,IF(Deník!$AC468=Statistika!$F$123,Deník!$R468,""),"")</f>
        <v/>
      </c>
      <c r="CS468" s="233" t="str">
        <f>IF(Deník!$R468&lt;0,IF(Deník!$AC468=Statistika!$F$124,Deník!$R468,""),"")</f>
        <v/>
      </c>
      <c r="CT468" s="233" t="str">
        <f>IF(Deník!$R468&lt;0,IF(Deník!$AC468=Statistika!$F$125,Deník!$R468,""),"")</f>
        <v/>
      </c>
      <c r="CU468" s="233"/>
      <c r="CV468" s="233" t="str">
        <f>IF(Deník!$R468&lt;0,IF(Deník!$AD468=$CV$2,Deník!$R468,""),"")</f>
        <v/>
      </c>
      <c r="CW468" s="233" t="str">
        <f>IF(Deník!$R468&lt;0,IF(Deník!$AD468=$CW$2,Deník!$R468,""),"")</f>
        <v/>
      </c>
      <c r="CX468" s="233" t="str">
        <f>IF(Deník!$R468&lt;0,IF(Deník!$AD468=$CX$2,Deník!$R468,""),"")</f>
        <v/>
      </c>
      <c r="CY468" s="233" t="str">
        <f>IF(Deník!$R468&lt;0,IF(Deník!$AD468=$CY$2,Deník!$R468,""),"")</f>
        <v/>
      </c>
      <c r="CZ468" s="233" t="str">
        <f>IF(Deník!$R468&lt;0,IF(Deník!$AD468=$CZ$2,Deník!$R468,""),"")</f>
        <v/>
      </c>
      <c r="DL468" s="221">
        <f t="shared" si="20"/>
        <v>93847.029999999984</v>
      </c>
      <c r="DM468" s="220">
        <f t="shared" si="19"/>
        <v>-6.1529700000000132E-2</v>
      </c>
      <c r="DO468" s="50">
        <f>Deník!W469</f>
        <v>0</v>
      </c>
      <c r="DP468" s="102" t="str">
        <f>IF(AND(Deník!W469&gt;0),1,"")</f>
        <v/>
      </c>
      <c r="DQ468" s="102">
        <f>IF(AND(Deník!W469&lt;=0),1,"")</f>
        <v>1</v>
      </c>
      <c r="DR468" s="227"/>
      <c r="DS468" s="228"/>
      <c r="DT468" s="85"/>
      <c r="DU468" s="54">
        <f>IF(MONTH(Deník!$C468)=DU$2,Deník!$W468,"")</f>
        <v>0</v>
      </c>
      <c r="DV468" s="222" t="str">
        <f>IF(MONTH(Deník!$C468)=DV$2,Deník!$W468,"")</f>
        <v/>
      </c>
      <c r="DW468" s="222" t="str">
        <f>IF(MONTH(Deník!$C468)=DW$2,Deník!$W468,"")</f>
        <v/>
      </c>
      <c r="DX468" s="222" t="str">
        <f>IF(MONTH(Deník!$C468)=DX$2,Deník!$W468,"")</f>
        <v/>
      </c>
      <c r="DY468" s="222" t="str">
        <f>IF(MONTH(Deník!$C468)=DY$2,Deník!$W468,"")</f>
        <v/>
      </c>
      <c r="DZ468" s="222" t="str">
        <f>IF(MONTH(Deník!$C468)=DZ$2,Deník!$W468,"")</f>
        <v/>
      </c>
      <c r="EA468" s="222" t="str">
        <f>IF(MONTH(Deník!$C468)=EA$2,Deník!$W468,"")</f>
        <v/>
      </c>
      <c r="EB468" s="222" t="str">
        <f>IF(MONTH(Deník!$C468)=EB$2,Deník!$W468,"")</f>
        <v/>
      </c>
      <c r="EC468" s="222" t="str">
        <f>IF(MONTH(Deník!$C468)=EC$2,Deník!$W468,"")</f>
        <v/>
      </c>
      <c r="ED468" s="222" t="str">
        <f>IF(MONTH(Deník!$C468)=ED$2,Deník!$W468,"")</f>
        <v/>
      </c>
      <c r="EE468" s="222" t="str">
        <f>IF(MONTH(Deník!$C468)=EE$2,Deník!$W468,"")</f>
        <v/>
      </c>
      <c r="EF468" s="222" t="str">
        <f>IF(MONTH(Deník!$C468)=EF$2,Deník!$W468,"")</f>
        <v/>
      </c>
      <c r="EI468" s="600" t="str">
        <f>IF(Deník!$W468&lt;&gt;"",IF(Deník!$B468=Statistika!$F$63,Deník!$W468,""),"")</f>
        <v/>
      </c>
      <c r="EJ468" s="13" t="str">
        <f>IF(Deník!$W468&lt;&gt;"",IF(Deník!$B468=Statistika!$F$64,Deník!$W468,""),"")</f>
        <v/>
      </c>
      <c r="EK468" s="13" t="str">
        <f>IF(Deník!$W468&lt;&gt;"",IF(Deník!$B468=Statistika!$F$65,Deník!$W468,""),"")</f>
        <v/>
      </c>
      <c r="EL468" s="13" t="str">
        <f>IF(Deník!$W468&lt;&gt;"",IF(Deník!$B468=Statistika!$F$66,Deník!$W468,""),"")</f>
        <v/>
      </c>
      <c r="EM468" s="13" t="str">
        <f>IF(Deník!$W468&lt;&gt;"",IF(Deník!$B468=Statistika!$F$67,Deník!$W468,""),"")</f>
        <v/>
      </c>
      <c r="EN468" s="13" t="str">
        <f>IF(Deník!$W468&lt;&gt;"",IF(Deník!$B468=Statistika!$F$68,Deník!$W468,""),"")</f>
        <v/>
      </c>
      <c r="EO468" s="13" t="str">
        <f>IF(Deník!$W468&lt;&gt;"",IF(Deník!$B468=Statistika!$F$69,Deník!$W468,""),"")</f>
        <v/>
      </c>
      <c r="EP468" s="601" t="str">
        <f>IF(Deník!$W468&lt;&gt;"",IF(Deník!$B468=Statistika!$F$70,Deník!$W468,""),"")</f>
        <v/>
      </c>
      <c r="EQ468" s="90"/>
      <c r="ER468" s="63" t="str">
        <f>IF(Deník!$W468&lt;&gt;"",IF(Deník!$J468="L",Deník!$W468,""),"")</f>
        <v/>
      </c>
      <c r="ES468" s="13" t="str">
        <f>IF(Deník!$W468&lt;&gt;"",IF(Deník!$J468="S",Deník!$W468,""),"")</f>
        <v/>
      </c>
      <c r="ET468" s="95"/>
      <c r="EU468" s="88"/>
      <c r="EV468" s="63" t="str">
        <f>IF(WEEKDAY(Deník!$C468,2)=1,Deník!$W468,"")</f>
        <v/>
      </c>
      <c r="EW468" s="13" t="str">
        <f>IF(WEEKDAY(Deník!$C468,2)=2,Deník!$W468,"")</f>
        <v/>
      </c>
      <c r="EX468" s="13" t="str">
        <f>IF(WEEKDAY(Deník!$C468,2)=3,Deník!$W468,"")</f>
        <v/>
      </c>
      <c r="EY468" s="13" t="str">
        <f>IF(WEEKDAY(Deník!$C468,2)=4,Deník!$W468,"")</f>
        <v/>
      </c>
      <c r="EZ468" s="60" t="str">
        <f>IF(WEEKDAY(Deník!$C468,2)=5,Deník!$W468,"")</f>
        <v/>
      </c>
      <c r="FA468" s="99"/>
      <c r="FB468" s="100">
        <f>Deník!D468</f>
        <v>0</v>
      </c>
      <c r="FC468" s="63">
        <f>IF($FB468&lt;&gt;"",IF(AND($FB468&gt;=FC$2,$FB468&lt;=FC$3),Deník!$W468,""))</f>
        <v>0</v>
      </c>
      <c r="FD468" s="63" t="str">
        <f>IF($FB468&lt;&gt;"",IF(AND($FB468&gt;=FD$2,$FB468&lt;=FD$3),Deník!$W468,""))</f>
        <v/>
      </c>
      <c r="FE468" s="63" t="str">
        <f>IF($FB468&lt;&gt;"",IF(AND($FB468&gt;=FE$2,$FB468&lt;=FE$3),Deník!$W468,""))</f>
        <v/>
      </c>
      <c r="FF468" s="63" t="str">
        <f>IF($FB468&lt;&gt;"",IF(AND($FB468&gt;=FF$2,$FB468&lt;=FF$3),Deník!$W468,""))</f>
        <v/>
      </c>
      <c r="FG468" s="63" t="str">
        <f>IF($FB468&lt;&gt;"",IF(AND($FB468&gt;=FG$2,$FB468&lt;=FG$3),Deník!$W468,""))</f>
        <v/>
      </c>
      <c r="FH468" s="63" t="str">
        <f>IF($FB468&lt;&gt;"",IF(AND($FB468&gt;=FH$2,$FB468&lt;=FH$3),Deník!$W468,""))</f>
        <v/>
      </c>
      <c r="FI468" s="63" t="str">
        <f>IF($FB468&lt;&gt;"",IF(AND($FB468&gt;=FI$2,$FB468&lt;=FI$3),Deník!$W468,""))</f>
        <v/>
      </c>
      <c r="FJ468" s="63" t="str">
        <f>IF($FB468&lt;&gt;"",IF(AND($FB468&gt;=FJ$2,$FB468&lt;=FJ$3),Deník!$W468,""))</f>
        <v/>
      </c>
      <c r="FK468" s="63" t="str">
        <f>IF($FB468&lt;&gt;"",IF(AND($FB468&gt;=FK$2,$FB468&lt;=FK$3),Deník!$W468,""))</f>
        <v/>
      </c>
      <c r="FL468" s="63" t="str">
        <f>IF($FB468&lt;&gt;"",IF(AND($FB468&gt;=FL$2,$FB468&lt;=FL$3),Deník!$W468,""))</f>
        <v/>
      </c>
      <c r="FM468" s="63" t="str">
        <f>IF($FB468&lt;&gt;"",IF(AND($FB468&gt;=FM$2,$FB468&lt;=FM$3),Deník!$W468,""))</f>
        <v/>
      </c>
      <c r="FN468" s="13"/>
      <c r="FO468" s="20" t="str">
        <f>IF(Deník!$W468&gt;1,Deník!$W468,"")</f>
        <v/>
      </c>
      <c r="FP468" s="20" t="str">
        <f>IF(Deník!$W468&lt;0,Deník!$W468,"")</f>
        <v/>
      </c>
      <c r="FQ468" s="17"/>
      <c r="FS468" s="233"/>
      <c r="FT468" s="233" t="str">
        <f>IF(Deník!$W468&lt;&gt;"",IF(Deník!$Y468=Statistika!$F$78,Deník!$W468,""),"")</f>
        <v/>
      </c>
      <c r="FU468" s="233" t="str">
        <f>IF(Deník!$W468&lt;&gt;"",IF(Deník!$Y468=Statistika!$F$79,Deník!$W468,""),"")</f>
        <v/>
      </c>
      <c r="FV468" s="233" t="str">
        <f>IF(Deník!$W468&lt;&gt;"",IF(Deník!$Y468=Statistika!$F$80,Deník!$W468,""),"")</f>
        <v/>
      </c>
      <c r="FW468" s="233" t="str">
        <f>IF(Deník!$W468&lt;&gt;"",IF(Deník!$Y468=Statistika!$F$81,Deník!$W468,""),"")</f>
        <v/>
      </c>
      <c r="FX468" s="233" t="str">
        <f>IF(Deník!$W468&lt;&gt;"",IF(Deník!$Y468=Statistika!$F$82,Deník!$W468,""),"")</f>
        <v/>
      </c>
      <c r="FY468" s="233" t="str">
        <f>IF(Deník!$W468&lt;&gt;"",IF(Deník!$Y468=Statistika!$F$83,Deník!$W468,""),"")</f>
        <v/>
      </c>
      <c r="FZ468" s="233" t="str">
        <f>IF(Deník!$W468&lt;&gt;"",IF(Deník!$Y468=Statistika!$F$84,Deník!$W468,""),"")</f>
        <v/>
      </c>
      <c r="GA468" s="233" t="str">
        <f>IF(Deník!$W468&lt;&gt;"",IF(Deník!$Y468=Statistika!$F$85,Deník!$W468,""),"")</f>
        <v/>
      </c>
      <c r="GB468" s="233" t="str">
        <f>IF(Deník!$W468&lt;&gt;"",IF(Deník!$Y468=Statistika!$F$86,Deník!$W468,""),"")</f>
        <v/>
      </c>
      <c r="GC468" s="233" t="str">
        <f>IF(Deník!$W468&lt;&gt;"",IF(Deník!$Y468=Statistika!$F$87,Deník!$W468,""),"")</f>
        <v/>
      </c>
      <c r="GD468" s="233" t="str">
        <f>IF(Deník!$W468&lt;&gt;"",IF(Deník!$Y468=Statistika!$F$88,Deník!$W468,""),"")</f>
        <v/>
      </c>
      <c r="GE468" s="233" t="str">
        <f>IF(Deník!$W468&lt;&gt;"",IF(Deník!$Y468=Statistika!$F$89,Deník!$W468,""),"")</f>
        <v/>
      </c>
      <c r="GF468" s="233" t="str">
        <f>IF(Deník!$W468&lt;&gt;"",IF(Deník!$Y468=Statistika!$F$90,Deník!$W468,""),"")</f>
        <v/>
      </c>
      <c r="GG468" s="233" t="str">
        <f>IF(Deník!$W468&lt;&gt;"",IF(Deník!$Y468=Statistika!$F$91,Deník!$W468,""),"")</f>
        <v/>
      </c>
      <c r="GH468" s="233"/>
      <c r="GI468" s="233" t="str">
        <f>IF(Deník!$W468&lt;&gt;"",IF(Deník!$AB468=Statistika!$L$100,Deník!$W468,""),"")</f>
        <v/>
      </c>
      <c r="GJ468" s="233" t="str">
        <f>IF(Deník!$W468&lt;&gt;"",IF(Deník!$AB468=Statistika!$L$101,Deník!$W468,""),"")</f>
        <v/>
      </c>
      <c r="GK468" s="233" t="str">
        <f>IF(Deník!$W468&lt;&gt;"",IF(Deník!$AB468=Statistika!$L$102,Deník!$W468,""),"")</f>
        <v/>
      </c>
      <c r="GL468" s="233" t="str">
        <f>IF(Deník!$W468&lt;&gt;"",IF(Deník!$AB468=Statistika!$L$103,Deník!$W468,""),"")</f>
        <v/>
      </c>
      <c r="GM468" s="233" t="str">
        <f>IF(Deník!$W468&lt;&gt;"",IF(Deník!$AB468=Statistika!$L$104,Deník!$W468,""),"")</f>
        <v/>
      </c>
      <c r="GN468" s="233" t="str">
        <f>IF(Deník!$W468&lt;&gt;"",IF(Deník!$AB468=Statistika!$L$105,Deník!$W468,""),"")</f>
        <v/>
      </c>
      <c r="GO468" s="233" t="str">
        <f>IF(Deník!$W468&lt;&gt;"",IF(Deník!$AB468=Statistika!$L$106,Deník!$W468,""),"")</f>
        <v/>
      </c>
      <c r="GP468" s="233" t="str">
        <f>IF(Deník!$W468&lt;&gt;"",IF(Deník!$AB468=Statistika!$L$107,Deník!$W468,""),"")</f>
        <v/>
      </c>
      <c r="GQ468" s="233" t="str">
        <f>IF(Deník!$W468&lt;&gt;"",IF(Deník!$AB468=Statistika!$L$108,Deník!$W468,""),"")</f>
        <v/>
      </c>
      <c r="GS468" s="233" t="str">
        <f>IF(Deník!$W468&lt;0,IF(Deník!$AC468=Statistika!$F$117,Deník!$W468,""),"")</f>
        <v/>
      </c>
      <c r="GT468" s="233" t="str">
        <f>IF(Deník!$W468&lt;0,IF(Deník!$AC468=Statistika!$F$118,Deník!$W468,""),"")</f>
        <v/>
      </c>
      <c r="GU468" s="233" t="str">
        <f>IF(Deník!$W468&lt;0,IF(Deník!$AC468=Statistika!$F$119,Deník!$W468,""),"")</f>
        <v/>
      </c>
      <c r="GV468" s="233" t="str">
        <f>IF(Deník!$W468&lt;0,IF(Deník!$AC468=Statistika!$F$120,Deník!$W468,""),"")</f>
        <v/>
      </c>
      <c r="GW468" s="233" t="str">
        <f>IF(Deník!$W468&lt;0,IF(Deník!$AC468=Statistika!$F$121,Deník!$W468,""),"")</f>
        <v/>
      </c>
      <c r="GX468" s="233" t="str">
        <f>IF(Deník!$W468&lt;0,IF(Deník!$AC468=Statistika!$F$122,Deník!$W468,""),"")</f>
        <v/>
      </c>
      <c r="GY468" s="233" t="str">
        <f>IF(Deník!$W468&lt;0,IF(Deník!$AC468=Statistika!$F$123,Deník!$W468,""),"")</f>
        <v/>
      </c>
      <c r="GZ468" s="233" t="str">
        <f>IF(Deník!$W468&lt;0,IF(Deník!$AC468=Statistika!$F$124,Deník!$W468,""),"")</f>
        <v/>
      </c>
      <c r="HA468" s="233" t="str">
        <f>IF(Deník!$W468&lt;0,IF(Deník!$AC468=Statistika!$F$125,Deník!$W468,""),"")</f>
        <v/>
      </c>
      <c r="HC468" s="233" t="str">
        <f>IF(Deník!$W468&lt;0,IF(Deník!$AD468=Statistika!$F$133,Deník!$W468,""),"")</f>
        <v/>
      </c>
      <c r="HD468" s="233" t="str">
        <f>IF(Deník!$W468&lt;0,IF(Deník!$AD468=Statistika!$F$134,Deník!$W468,""),"")</f>
        <v/>
      </c>
      <c r="HE468" s="233" t="str">
        <f>IF(Deník!$W468&lt;0,IF(Deník!$AD468=Statistika!$F$135,Deník!$W468,""),"")</f>
        <v/>
      </c>
      <c r="HF468" s="233" t="str">
        <f>IF(Deník!$W468&lt;0,IF(Deník!$AD468=Statistika!$F$136,Deník!$W468,""),"")</f>
        <v/>
      </c>
      <c r="HG468" s="233" t="str">
        <f>IF(Deník!$W468&lt;0,IF(Deník!$AD468=Statistika!$F$137,Deník!$W468,""),"")</f>
        <v/>
      </c>
      <c r="ID468" s="8">
        <f>Tabulka4[[#This Row],[Sloupec3]]</f>
        <v>0</v>
      </c>
      <c r="IE468" s="17" t="str">
        <f>IF(AND([1]Deník!$C468&gt;='[1]Měsíční shrnutí'!$D$1,[1]Deník!$C468&lt;='[1]Měsíční shrnutí'!$F$1),[1]Deník!$X468,"")</f>
        <v/>
      </c>
    </row>
    <row r="469" spans="1:239">
      <c r="A469" s="8">
        <f>Deník!C470</f>
        <v>0</v>
      </c>
      <c r="B469" s="50" t="str">
        <f>Deník!R470</f>
        <v/>
      </c>
      <c r="C469" s="102" t="str">
        <f>IF(AND(Deník!R470&gt;1,Deník!R470&lt;&gt;""),1,"")</f>
        <v/>
      </c>
      <c r="D469" s="102" t="str">
        <f>IF(AND(Deník!R470&lt;=0,Deník!R470&lt;&gt;""),1,"")</f>
        <v/>
      </c>
      <c r="E469" s="103" t="str">
        <f>IF(AND(Deník!R470&gt;=0,Deník!R470&lt;=1),1,"")</f>
        <v/>
      </c>
      <c r="F469" s="79" t="str">
        <f>IF(Deník!R470&lt;&gt;"",Deník!R470+F468,"")</f>
        <v/>
      </c>
      <c r="G469" s="85"/>
      <c r="H469" s="54" t="str">
        <f>IF(MONTH(Deník!$C469)=H$2,IF(AND(Deník!$R469&gt;=0,Deník!$R469&lt;=1),"BE",Deník!$R469),"")</f>
        <v/>
      </c>
      <c r="I469" s="11" t="str">
        <f>IF(MONTH(Deník!$C469)=I$2,IF(AND(Deník!$R469&gt;=0,Deník!$R469&lt;=1),"BE",Deník!$R469),"")</f>
        <v/>
      </c>
      <c r="J469" s="11" t="str">
        <f>IF(MONTH(Deník!$C469)=J$2,IF(AND(Deník!$R469&gt;=0,Deník!$R469&lt;=1),"BE",Deník!$R469),"")</f>
        <v/>
      </c>
      <c r="K469" s="11" t="str">
        <f>IF(MONTH(Deník!$C469)=K$2,IF(AND(Deník!$R469&gt;=0,Deník!$R469&lt;=1),"BE",Deník!$R469),"")</f>
        <v/>
      </c>
      <c r="L469" s="11" t="str">
        <f>IF(MONTH(Deník!$C469)=L$2,IF(AND(Deník!$R469&gt;=0,Deník!$R469&lt;=1),"BE",Deník!$R469),"")</f>
        <v/>
      </c>
      <c r="M469" s="11" t="str">
        <f>IF(MONTH(Deník!$C469)=M$2,IF(AND(Deník!$R469&gt;=0,Deník!$R469&lt;=1),"BE",Deník!$R469),"")</f>
        <v/>
      </c>
      <c r="N469" s="11" t="str">
        <f>IF(MONTH(Deník!$C469)=N$2,IF(AND(Deník!$R469&gt;=0,Deník!$R469&lt;=1),"BE",Deník!$R469),"")</f>
        <v/>
      </c>
      <c r="O469" s="11" t="str">
        <f>IF(MONTH(Deník!$C469)=O$2,IF(AND(Deník!$R469&gt;=0,Deník!$R469&lt;=1),"BE",Deník!$R469),"")</f>
        <v/>
      </c>
      <c r="P469" s="11" t="str">
        <f>IF(MONTH(Deník!$C469)=P$2,IF(AND(Deník!$R469&gt;=0,Deník!$R469&lt;=1),"BE",Deník!$R469),"")</f>
        <v/>
      </c>
      <c r="Q469" s="11" t="str">
        <f>IF(MONTH(Deník!$C469)=Q$2,IF(AND(Deník!$R469&gt;=0,Deník!$R469&lt;=1),"BE",Deník!$R469),"")</f>
        <v/>
      </c>
      <c r="R469" s="11" t="str">
        <f>IF(MONTH(Deník!$C469)=R$2,IF(AND(Deník!$R469&gt;=0,Deník!$R469&lt;=1),"BE",Deník!$R469),"")</f>
        <v/>
      </c>
      <c r="S469" s="57" t="str">
        <f>IF(MONTH(Deník!$C469)=S$2,IF(AND(Deník!$R469&gt;=0,Deník!$R469&lt;=1),"BE",Deník!$R469),"")</f>
        <v/>
      </c>
      <c r="U469" s="12"/>
      <c r="V469" s="12"/>
      <c r="X469" s="600" t="str">
        <f>IF(Deník!$R469&lt;&gt;"",IF(Deník!$B469=Statistika!$F$63,IF(AND(Deník!$R469&gt;=0,Deník!$R469&lt;=1),"BE",Deník!$R469),""),"")</f>
        <v/>
      </c>
      <c r="Y469" s="13" t="str">
        <f>IF(Deník!$R469&lt;&gt;"",IF(Deník!$B469=Statistika!$F$64,IF(AND(Deník!$R469&gt;=0,Deník!$R469&lt;=1),"BE",Deník!$R469),""),"")</f>
        <v/>
      </c>
      <c r="Z469" s="13" t="str">
        <f>IF(Deník!$R469&lt;&gt;"",IF(Deník!$B469=Statistika!$F$65,IF(AND(Deník!$R469&gt;=0,Deník!$R469&lt;=1),"BE",Deník!$R469),""),"")</f>
        <v/>
      </c>
      <c r="AA469" s="13" t="str">
        <f>IF(Deník!$R469&lt;&gt;"",IF(Deník!$B469=Statistika!$F$66,IF(AND(Deník!$R469&gt;=0,Deník!$R469&lt;=1),"BE",Deník!$R469),""),"")</f>
        <v/>
      </c>
      <c r="AB469" s="13" t="str">
        <f>IF(Deník!$R469&lt;&gt;"",IF(Deník!$B469=Statistika!$F$67,IF(AND(Deník!$R469&gt;=0,Deník!$R469&lt;=1),"BE",Deník!$R469),""),"")</f>
        <v/>
      </c>
      <c r="AC469" s="13" t="str">
        <f>IF(Deník!$R469&lt;&gt;"",IF(Deník!$B469=Statistika!$F$68,IF(AND(Deník!$R469&gt;=0,Deník!$R469&lt;=1),"BE",Deník!$R469),""),"")</f>
        <v/>
      </c>
      <c r="AD469" s="13" t="str">
        <f>IF(Deník!$R469&lt;&gt;"",IF(Deník!$B469=Statistika!$F$69,IF(AND(Deník!$R469&gt;=0,Deník!$R469&lt;=1),"BE",Deník!$R469),""),"")</f>
        <v/>
      </c>
      <c r="AE469" s="601" t="str">
        <f>IF(Deník!$R469&lt;&gt;"",IF(Deník!$B469=Statistika!$F$70,IF(AND(Deník!$R469&gt;=0,Deník!$R469&lt;=1),"BE",Deník!$R469),""),"")</f>
        <v/>
      </c>
      <c r="AF469" s="90"/>
      <c r="AG469" s="63" t="str">
        <f>IF(Deník!$R469&lt;&gt;"",IF(Deník!$J469="L",IF(AND(Deník!$R469&gt;=0,Deník!$R469&lt;=1),"BE",Deník!$R469),""),"")</f>
        <v/>
      </c>
      <c r="AH469" s="13" t="str">
        <f>IF(Deník!$R469&lt;&gt;"",IF(Deník!$J469="S",IF(AND(Deník!$R469&gt;=0,Deník!$R469&lt;=1),"BE",Deník!$R469),""),"")</f>
        <v/>
      </c>
      <c r="AI469" s="95"/>
      <c r="AJ469" s="71" t="str">
        <f>IF(Deník!N470&lt;&gt;"",Deník!N470*-1,"")</f>
        <v/>
      </c>
      <c r="AK469" s="88"/>
      <c r="AL469" s="63" t="str">
        <f>IF(WEEKDAY(Deník!$C469,2)=1,IF(AND(Deník!$R469&gt;=0,Deník!$R469&lt;=1),"BE",Deník!$R469),"")</f>
        <v/>
      </c>
      <c r="AM469" s="13" t="str">
        <f>IF(WEEKDAY(Deník!$C469,2)=2,IF(AND(Deník!$R469&gt;=0,Deník!$R469&lt;=1),"BE",Deník!$R469),"")</f>
        <v/>
      </c>
      <c r="AN469" s="13" t="str">
        <f>IF(WEEKDAY(Deník!$C469,2)=3,IF(AND(Deník!$R469&gt;=0,Deník!$R469&lt;=1),"BE",Deník!$R469),"")</f>
        <v/>
      </c>
      <c r="AO469" s="13" t="str">
        <f>IF(WEEKDAY(Deník!$C469,2)=4,IF(AND(Deník!$R469&gt;=0,Deník!$R469&lt;=1),"BE",Deník!$R469),"")</f>
        <v/>
      </c>
      <c r="AP469" s="60" t="str">
        <f>IF(WEEKDAY(Deník!$C469,2)=5,IF(AND(Deník!$R469&gt;=0,Deník!$R469&lt;=1),"BE",Deník!$R469),"")</f>
        <v/>
      </c>
      <c r="AQ469" s="99"/>
      <c r="AR469" s="100">
        <f>Deník!D469</f>
        <v>0</v>
      </c>
      <c r="AS469" s="63" t="str">
        <f>IF(Deník!$D469&lt;&gt;"",IF(AND(Deník!$D469&gt;=AS$2,Deník!$D469&lt;=AS$3),IF(AND(Deník!$R469&gt;=0,Deník!$R469&lt;=1),"BE",Deník!$R469),""),"")</f>
        <v/>
      </c>
      <c r="AT469" s="63" t="str">
        <f>IF(Deník!$D469&lt;&gt;"",IF(AND(Deník!$D469&gt;=AT$2,Deník!$D469&lt;=AT$3),IF(AND(Deník!$R469&gt;=0,Deník!$R469&lt;=1),"BE",Deník!$R469),""),"")</f>
        <v/>
      </c>
      <c r="AU469" s="63" t="str">
        <f>IF(Deník!$D469&lt;&gt;"",IF(AND(Deník!$D469&gt;=AU$2,Deník!$D469&lt;=AU$3),IF(AND(Deník!$R469&gt;=0,Deník!$R469&lt;=1),"BE",Deník!$R469),""),"")</f>
        <v/>
      </c>
      <c r="AV469" s="63" t="str">
        <f>IF(Deník!$D469&lt;&gt;"",IF(AND(Deník!$D469&gt;=AV$2,Deník!$D469&lt;=AV$3),IF(AND(Deník!$R469&gt;=0,Deník!$R469&lt;=1),"BE",Deník!$R469),""),"")</f>
        <v/>
      </c>
      <c r="AW469" s="63" t="str">
        <f>IF(Deník!$D469&lt;&gt;"",IF(AND(Deník!$D469&gt;=AW$2,Deník!$D469&lt;=AW$3),IF(AND(Deník!$R469&gt;=0,Deník!$R469&lt;=1),"BE",Deník!$R469),""),"")</f>
        <v/>
      </c>
      <c r="AX469" s="63" t="str">
        <f>IF(Deník!$D469&lt;&gt;"",IF(AND(Deník!$D469&gt;=AX$2,Deník!$D469&lt;=AX$3),IF(AND(Deník!$R469&gt;=0,Deník!$R469&lt;=1),"BE",Deník!$R469),""),"")</f>
        <v/>
      </c>
      <c r="AY469" s="63" t="str">
        <f>IF(Deník!$D469&lt;&gt;"",IF(AND(Deník!$D469&gt;=AY$2,Deník!$D469&lt;=AY$3),IF(AND(Deník!$R469&gt;=0,Deník!$R469&lt;=1),"BE",Deník!$R469),""),"")</f>
        <v/>
      </c>
      <c r="AZ469" s="63" t="str">
        <f>IF(Deník!$D469&lt;&gt;"",IF(AND(Deník!$D469&gt;=AZ$2,Deník!$D469&lt;=AZ$3),IF(AND(Deník!$R469&gt;=0,Deník!$R469&lt;=1),"BE",Deník!$R469),""),"")</f>
        <v/>
      </c>
      <c r="BA469" s="63" t="str">
        <f>IF(Deník!$D469&lt;&gt;"",IF(AND(Deník!$D469&gt;=BA$2,Deník!$D469&lt;=BA$3),IF(AND(Deník!$R469&gt;=0,Deník!$R469&lt;=1),"BE",Deník!$R469),""),"")</f>
        <v/>
      </c>
      <c r="BB469" s="63" t="str">
        <f>IF(Deník!$D469&lt;&gt;"",IF(AND(Deník!$D469&gt;=BB$2,Deník!$D469&lt;=BB$3),IF(AND(Deník!$R469&gt;=0,Deník!$R469&lt;=1),"BE",Deník!$R469),""),"")</f>
        <v/>
      </c>
      <c r="BC469" s="71" t="str">
        <f>IF(Deník!$D469&lt;&gt;"",IF(AND(Deník!$D469&gt;=BC$2,Deník!$D469&lt;=BC$3),IF(AND(Deník!$R469&gt;=0,Deník!$R469&lt;=1),"BE",Deník!$R469),""),"")</f>
        <v/>
      </c>
      <c r="BD469" s="20" t="str">
        <f>IF(Deník!$J470="S",(Deník!$M470-Deník!$K470),IF(Deník!$J470="L",(Deník!$K470-Deník!$M470),""))</f>
        <v/>
      </c>
      <c r="BE469" s="20" t="str">
        <f>IF(Deník!$J470="S",(Deník!$K470-Deník!$O470),IF(Deník!$J470="L",(Deník!$O470-Deník!$K470),""))</f>
        <v/>
      </c>
      <c r="BF469" s="20" t="str">
        <f>IF(Deník!$J470="S",(Deník!$K470-Deník!$L470),IF(Deník!$J470="L",(Deník!$L470-Deník!$K470),""))</f>
        <v/>
      </c>
      <c r="BG469" s="20" t="str">
        <f>IF(Deník!$J470="S",(Deník!$K470-Deník!$S470),IF(Deník!$J470="L",(Deník!$S470-Deník!$K470),""))</f>
        <v/>
      </c>
      <c r="BH469" s="20" t="str">
        <f>IF(Deník!$J470="S",(Deník!$K470-Deník!$U470),IF(Deník!$J470="L",(Deník!$U470-Deník!$K470),""))</f>
        <v/>
      </c>
      <c r="BI469" s="20" t="str">
        <f>IF(Deník!$R469&gt;1,Deník!$R469,"")</f>
        <v/>
      </c>
      <c r="BJ469" s="20" t="str">
        <f>IF(Deník!$R469&lt;0,Deník!$R469,"")</f>
        <v/>
      </c>
      <c r="BK469" s="17"/>
      <c r="BM469" s="233" t="str">
        <f>IF(Deník!$R469&lt;&gt;"",IF(Deník!$Y469=Statistika!$F$78,IF(AND(Deník!$R469&gt;=0,Deník!$R469&lt;=1),"BE",Deník!$R469),""),"")</f>
        <v/>
      </c>
      <c r="BN469" s="233" t="str">
        <f>IF(Deník!$R469&lt;&gt;"",IF(Deník!$Y469=Statistika!$F$79,IF(AND(Deník!$R469&gt;=0,Deník!$R469&lt;=1),"BE",Deník!$R469),""),"")</f>
        <v/>
      </c>
      <c r="BO469" s="233" t="str">
        <f>IF(Deník!$R469&lt;&gt;"",IF(Deník!$Y469=Statistika!$F$80,IF(AND(Deník!$R469&gt;=0,Deník!$R469&lt;=1),"BE",Deník!$R469),""),"")</f>
        <v/>
      </c>
      <c r="BP469" s="233" t="str">
        <f>IF(Deník!$R469&lt;&gt;"",IF(Deník!$Y469=Statistika!$F$81,IF(AND(Deník!$R469&gt;=0,Deník!$R469&lt;=1),"BE",Deník!$R469),""),"")</f>
        <v/>
      </c>
      <c r="BQ469" s="233" t="str">
        <f>IF(Deník!$R469&lt;&gt;"",IF(Deník!$Y469=Statistika!$F$82,IF(AND(Deník!$R469&gt;=0,Deník!$R469&lt;=1),"BE",Deník!$R469),""),"")</f>
        <v/>
      </c>
      <c r="BR469" s="233" t="str">
        <f>IF(Deník!$R469&lt;&gt;"",IF(Deník!$Y469=Statistika!$F$83,IF(AND(Deník!$R469&gt;=0,Deník!$R469&lt;=1),"BE",Deník!$R469),""),"")</f>
        <v/>
      </c>
      <c r="BS469" s="233" t="str">
        <f>IF(Deník!$R469&lt;&gt;"",IF(Deník!$Y469=Statistika!$F$84,IF(AND(Deník!$R469&gt;=0,Deník!$R469&lt;=1),"BE",Deník!$R469),""),"")</f>
        <v/>
      </c>
      <c r="BT469" s="233" t="str">
        <f>IF(Deník!$R469&lt;&gt;"",IF(Deník!$Y469=Statistika!$F$85,IF(AND(Deník!$R469&gt;=0,Deník!$R469&lt;=1),"BE",Deník!$R469),""),"")</f>
        <v/>
      </c>
      <c r="BU469" s="233" t="str">
        <f>IF(Deník!$R469&lt;&gt;"",IF(Deník!$Y469=Statistika!$F$86,IF(AND(Deník!$R469&gt;=0,Deník!$R469&lt;=1),"BE",Deník!$R469),""),"")</f>
        <v/>
      </c>
      <c r="BV469" s="233" t="str">
        <f>IF(Deník!$R469&lt;&gt;"",IF(Deník!$Y469=Statistika!$F$87,IF(AND(Deník!$R469&gt;=0,Deník!$R469&lt;=1),"BE",Deník!$R469),""),"")</f>
        <v/>
      </c>
      <c r="BW469" s="233" t="str">
        <f>IF(Deník!$R469&lt;&gt;"",IF(Deník!$Y469=Statistika!$F$88,IF(AND(Deník!$R469&gt;=0,Deník!$R469&lt;=1),"BE",Deník!$R469),""),"")</f>
        <v/>
      </c>
      <c r="BX469" s="233" t="str">
        <f>IF(Deník!$R469&lt;&gt;"",IF(Deník!$Y469=Statistika!$F$89,IF(AND(Deník!$R469&gt;=0,Deník!$R469&lt;=1),"BE",Deník!$R469),""),"")</f>
        <v/>
      </c>
      <c r="BY469" s="233" t="str">
        <f>IF(Deník!$R469&lt;&gt;"",IF(Deník!$Y469=Statistika!$F$90,IF(AND(Deník!$R469&gt;=0,Deník!$R469&lt;=1),"BE",Deník!$R469),""),"")</f>
        <v/>
      </c>
      <c r="BZ469" s="233" t="str">
        <f>IF(Deník!$R469&lt;&gt;"",IF(Deník!$Y469=Statistika!$F$91,IF(AND(Deník!$R469&gt;=0,Deník!$R469&lt;=1),"BE",Deník!$R469),""),"")</f>
        <v/>
      </c>
      <c r="CA469" s="233"/>
      <c r="CB469" s="233" t="str">
        <f>IF(Deník!$R469&lt;&gt;"",IF(Deník!$AB469="SL",IF(AND(Deník!$R469&gt;=0,Deník!$R469&lt;=1),"BE",Deník!$R469),""),"")</f>
        <v/>
      </c>
      <c r="CC469" s="233" t="str">
        <f>IF(Deník!$R469&lt;&gt;"",IF(Deník!$AB469="BE10",IF(AND(Deník!$R469&gt;=0,Deník!$R469&lt;=1),"BE",Deník!$R469),""),"")</f>
        <v/>
      </c>
      <c r="CD469" s="233" t="str">
        <f>IF(Deník!$R469&lt;&gt;"",IF(Deník!$AB469="BE15",IF(AND(Deník!$R469&gt;=0,Deník!$R469&lt;=1),"BE",Deník!$R469),""),"")</f>
        <v/>
      </c>
      <c r="CE469" s="233" t="str">
        <f>IF(Deník!$R469&lt;&gt;"",IF(Deník!$AB469="BE20",IF(AND(Deník!$R469&gt;=0,Deník!$R469&lt;=1),"BE",Deník!$R469),""),"")</f>
        <v/>
      </c>
      <c r="CF469" s="233" t="str">
        <f>IF(Deník!$R469&lt;&gt;"",IF(Deník!$AB469="TP1",IF(AND(Deník!$R469&gt;=0,Deník!$R469&lt;=1),"BE",Deník!$R469),""),"")</f>
        <v/>
      </c>
      <c r="CG469" s="233" t="str">
        <f>IF(Deník!$R469&lt;&gt;"",IF(Deník!$AB469="TP2",IF(AND(Deník!$R469&gt;=0,Deník!$R469&lt;=1),"BE",Deník!$R469),""),"")</f>
        <v/>
      </c>
      <c r="CH469" s="233" t="str">
        <f>IF(Deník!$R469&lt;&gt;"",IF(Deník!$AB469="TP3",IF(AND(Deník!$R469&gt;=0,Deník!$R469&lt;=1),"BE",Deník!$R469),""),"")</f>
        <v/>
      </c>
      <c r="CI469" s="233" t="str">
        <f>IF(Deník!$R469&lt;&gt;"",IF(Deník!$AB469="Trailing SL",IF(AND(Deník!$R469&gt;=0,Deník!$R469&lt;=1),"BE",Deník!$R469),""),"")</f>
        <v/>
      </c>
      <c r="CJ469" s="233" t="str">
        <f>IF(Deník!$R469&lt;&gt;"",IF(Deník!$AB469="Manual",IF(AND(Deník!$R469&gt;=0,Deník!$R469&lt;=1),"BE",Deník!$R469),""),"")</f>
        <v/>
      </c>
      <c r="CK469" s="233"/>
      <c r="CL469" s="233" t="str">
        <f>IF(Deník!$R469&lt;0,IF(Deník!$AC469=Statistika!$F$117,Deník!$R469,""),"")</f>
        <v/>
      </c>
      <c r="CM469" s="233" t="str">
        <f>IF(Deník!$R469&lt;0,IF(Deník!$AC469=Statistika!$F$118,Deník!$R469,""),"")</f>
        <v/>
      </c>
      <c r="CN469" s="233" t="str">
        <f>IF(Deník!$R469&lt;0,IF(Deník!$AC469=Statistika!$F$119,Deník!$R469,""),"")</f>
        <v/>
      </c>
      <c r="CO469" s="233" t="str">
        <f>IF(Deník!$R469&lt;0,IF(Deník!$AC469=Statistika!$F$120,Deník!$R469,""),"")</f>
        <v/>
      </c>
      <c r="CP469" s="233" t="str">
        <f>IF(Deník!$R469&lt;0,IF(Deník!$AC469=Statistika!$F$121,Deník!$R469,""),"")</f>
        <v/>
      </c>
      <c r="CQ469" s="233" t="str">
        <f>IF(Deník!$R469&lt;0,IF(Deník!$AC469=Statistika!$F$122,Deník!$R469,""),"")</f>
        <v/>
      </c>
      <c r="CR469" s="233" t="str">
        <f>IF(Deník!$R469&lt;0,IF(Deník!$AC469=Statistika!$F$123,Deník!$R469,""),"")</f>
        <v/>
      </c>
      <c r="CS469" s="233" t="str">
        <f>IF(Deník!$R469&lt;0,IF(Deník!$AC469=Statistika!$F$124,Deník!$R469,""),"")</f>
        <v/>
      </c>
      <c r="CT469" s="233" t="str">
        <f>IF(Deník!$R469&lt;0,IF(Deník!$AC469=Statistika!$F$125,Deník!$R469,""),"")</f>
        <v/>
      </c>
      <c r="CU469" s="233"/>
      <c r="CV469" s="233" t="str">
        <f>IF(Deník!$R469&lt;0,IF(Deník!$AD469=$CV$2,Deník!$R469,""),"")</f>
        <v/>
      </c>
      <c r="CW469" s="233" t="str">
        <f>IF(Deník!$R469&lt;0,IF(Deník!$AD469=$CW$2,Deník!$R469,""),"")</f>
        <v/>
      </c>
      <c r="CX469" s="233" t="str">
        <f>IF(Deník!$R469&lt;0,IF(Deník!$AD469=$CX$2,Deník!$R469,""),"")</f>
        <v/>
      </c>
      <c r="CY469" s="233" t="str">
        <f>IF(Deník!$R469&lt;0,IF(Deník!$AD469=$CY$2,Deník!$R469,""),"")</f>
        <v/>
      </c>
      <c r="CZ469" s="233" t="str">
        <f>IF(Deník!$R469&lt;0,IF(Deník!$AD469=$CZ$2,Deník!$R469,""),"")</f>
        <v/>
      </c>
      <c r="DL469" s="221">
        <f t="shared" si="20"/>
        <v>93847.029999999984</v>
      </c>
      <c r="DM469" s="220">
        <f t="shared" si="19"/>
        <v>-6.1529700000000132E-2</v>
      </c>
      <c r="DO469" s="50">
        <f>Deník!W470</f>
        <v>0</v>
      </c>
      <c r="DP469" s="102" t="str">
        <f>IF(AND(Deník!W470&gt;0),1,"")</f>
        <v/>
      </c>
      <c r="DQ469" s="102">
        <f>IF(AND(Deník!W470&lt;=0),1,"")</f>
        <v>1</v>
      </c>
      <c r="DR469" s="227"/>
      <c r="DS469" s="228"/>
      <c r="DT469" s="85"/>
      <c r="DU469" s="54">
        <f>IF(MONTH(Deník!$C469)=DU$2,Deník!$W469,"")</f>
        <v>0</v>
      </c>
      <c r="DV469" s="222" t="str">
        <f>IF(MONTH(Deník!$C469)=DV$2,Deník!$W469,"")</f>
        <v/>
      </c>
      <c r="DW469" s="222" t="str">
        <f>IF(MONTH(Deník!$C469)=DW$2,Deník!$W469,"")</f>
        <v/>
      </c>
      <c r="DX469" s="222" t="str">
        <f>IF(MONTH(Deník!$C469)=DX$2,Deník!$W469,"")</f>
        <v/>
      </c>
      <c r="DY469" s="222" t="str">
        <f>IF(MONTH(Deník!$C469)=DY$2,Deník!$W469,"")</f>
        <v/>
      </c>
      <c r="DZ469" s="222" t="str">
        <f>IF(MONTH(Deník!$C469)=DZ$2,Deník!$W469,"")</f>
        <v/>
      </c>
      <c r="EA469" s="222" t="str">
        <f>IF(MONTH(Deník!$C469)=EA$2,Deník!$W469,"")</f>
        <v/>
      </c>
      <c r="EB469" s="222" t="str">
        <f>IF(MONTH(Deník!$C469)=EB$2,Deník!$W469,"")</f>
        <v/>
      </c>
      <c r="EC469" s="222" t="str">
        <f>IF(MONTH(Deník!$C469)=EC$2,Deník!$W469,"")</f>
        <v/>
      </c>
      <c r="ED469" s="222" t="str">
        <f>IF(MONTH(Deník!$C469)=ED$2,Deník!$W469,"")</f>
        <v/>
      </c>
      <c r="EE469" s="222" t="str">
        <f>IF(MONTH(Deník!$C469)=EE$2,Deník!$W469,"")</f>
        <v/>
      </c>
      <c r="EF469" s="222" t="str">
        <f>IF(MONTH(Deník!$C469)=EF$2,Deník!$W469,"")</f>
        <v/>
      </c>
      <c r="EI469" s="600" t="str">
        <f>IF(Deník!$W469&lt;&gt;"",IF(Deník!$B469=Statistika!$F$63,Deník!$W469,""),"")</f>
        <v/>
      </c>
      <c r="EJ469" s="13" t="str">
        <f>IF(Deník!$W469&lt;&gt;"",IF(Deník!$B469=Statistika!$F$64,Deník!$W469,""),"")</f>
        <v/>
      </c>
      <c r="EK469" s="13" t="str">
        <f>IF(Deník!$W469&lt;&gt;"",IF(Deník!$B469=Statistika!$F$65,Deník!$W469,""),"")</f>
        <v/>
      </c>
      <c r="EL469" s="13" t="str">
        <f>IF(Deník!$W469&lt;&gt;"",IF(Deník!$B469=Statistika!$F$66,Deník!$W469,""),"")</f>
        <v/>
      </c>
      <c r="EM469" s="13" t="str">
        <f>IF(Deník!$W469&lt;&gt;"",IF(Deník!$B469=Statistika!$F$67,Deník!$W469,""),"")</f>
        <v/>
      </c>
      <c r="EN469" s="13" t="str">
        <f>IF(Deník!$W469&lt;&gt;"",IF(Deník!$B469=Statistika!$F$68,Deník!$W469,""),"")</f>
        <v/>
      </c>
      <c r="EO469" s="13" t="str">
        <f>IF(Deník!$W469&lt;&gt;"",IF(Deník!$B469=Statistika!$F$69,Deník!$W469,""),"")</f>
        <v/>
      </c>
      <c r="EP469" s="601" t="str">
        <f>IF(Deník!$W469&lt;&gt;"",IF(Deník!$B469=Statistika!$F$70,Deník!$W469,""),"")</f>
        <v/>
      </c>
      <c r="EQ469" s="90"/>
      <c r="ER469" s="63" t="str">
        <f>IF(Deník!$W469&lt;&gt;"",IF(Deník!$J469="L",Deník!$W469,""),"")</f>
        <v/>
      </c>
      <c r="ES469" s="13" t="str">
        <f>IF(Deník!$W469&lt;&gt;"",IF(Deník!$J469="S",Deník!$W469,""),"")</f>
        <v/>
      </c>
      <c r="ET469" s="95"/>
      <c r="EU469" s="88"/>
      <c r="EV469" s="63" t="str">
        <f>IF(WEEKDAY(Deník!$C469,2)=1,Deník!$W469,"")</f>
        <v/>
      </c>
      <c r="EW469" s="13" t="str">
        <f>IF(WEEKDAY(Deník!$C469,2)=2,Deník!$W469,"")</f>
        <v/>
      </c>
      <c r="EX469" s="13" t="str">
        <f>IF(WEEKDAY(Deník!$C469,2)=3,Deník!$W469,"")</f>
        <v/>
      </c>
      <c r="EY469" s="13" t="str">
        <f>IF(WEEKDAY(Deník!$C469,2)=4,Deník!$W469,"")</f>
        <v/>
      </c>
      <c r="EZ469" s="60" t="str">
        <f>IF(WEEKDAY(Deník!$C469,2)=5,Deník!$W469,"")</f>
        <v/>
      </c>
      <c r="FA469" s="99"/>
      <c r="FB469" s="100">
        <f>Deník!D469</f>
        <v>0</v>
      </c>
      <c r="FC469" s="63">
        <f>IF($FB469&lt;&gt;"",IF(AND($FB469&gt;=FC$2,$FB469&lt;=FC$3),Deník!$W469,""))</f>
        <v>0</v>
      </c>
      <c r="FD469" s="63" t="str">
        <f>IF($FB469&lt;&gt;"",IF(AND($FB469&gt;=FD$2,$FB469&lt;=FD$3),Deník!$W469,""))</f>
        <v/>
      </c>
      <c r="FE469" s="63" t="str">
        <f>IF($FB469&lt;&gt;"",IF(AND($FB469&gt;=FE$2,$FB469&lt;=FE$3),Deník!$W469,""))</f>
        <v/>
      </c>
      <c r="FF469" s="63" t="str">
        <f>IF($FB469&lt;&gt;"",IF(AND($FB469&gt;=FF$2,$FB469&lt;=FF$3),Deník!$W469,""))</f>
        <v/>
      </c>
      <c r="FG469" s="63" t="str">
        <f>IF($FB469&lt;&gt;"",IF(AND($FB469&gt;=FG$2,$FB469&lt;=FG$3),Deník!$W469,""))</f>
        <v/>
      </c>
      <c r="FH469" s="63" t="str">
        <f>IF($FB469&lt;&gt;"",IF(AND($FB469&gt;=FH$2,$FB469&lt;=FH$3),Deník!$W469,""))</f>
        <v/>
      </c>
      <c r="FI469" s="63" t="str">
        <f>IF($FB469&lt;&gt;"",IF(AND($FB469&gt;=FI$2,$FB469&lt;=FI$3),Deník!$W469,""))</f>
        <v/>
      </c>
      <c r="FJ469" s="63" t="str">
        <f>IF($FB469&lt;&gt;"",IF(AND($FB469&gt;=FJ$2,$FB469&lt;=FJ$3),Deník!$W469,""))</f>
        <v/>
      </c>
      <c r="FK469" s="63" t="str">
        <f>IF($FB469&lt;&gt;"",IF(AND($FB469&gt;=FK$2,$FB469&lt;=FK$3),Deník!$W469,""))</f>
        <v/>
      </c>
      <c r="FL469" s="63" t="str">
        <f>IF($FB469&lt;&gt;"",IF(AND($FB469&gt;=FL$2,$FB469&lt;=FL$3),Deník!$W469,""))</f>
        <v/>
      </c>
      <c r="FM469" s="63" t="str">
        <f>IF($FB469&lt;&gt;"",IF(AND($FB469&gt;=FM$2,$FB469&lt;=FM$3),Deník!$W469,""))</f>
        <v/>
      </c>
      <c r="FN469" s="13"/>
      <c r="FO469" s="20" t="str">
        <f>IF(Deník!$W469&gt;1,Deník!$W469,"")</f>
        <v/>
      </c>
      <c r="FP469" s="20" t="str">
        <f>IF(Deník!$W469&lt;0,Deník!$W469,"")</f>
        <v/>
      </c>
      <c r="FQ469" s="17"/>
      <c r="FS469" s="233"/>
      <c r="FT469" s="233" t="str">
        <f>IF(Deník!$W469&lt;&gt;"",IF(Deník!$Y469=Statistika!$F$78,Deník!$W469,""),"")</f>
        <v/>
      </c>
      <c r="FU469" s="233" t="str">
        <f>IF(Deník!$W469&lt;&gt;"",IF(Deník!$Y469=Statistika!$F$79,Deník!$W469,""),"")</f>
        <v/>
      </c>
      <c r="FV469" s="233" t="str">
        <f>IF(Deník!$W469&lt;&gt;"",IF(Deník!$Y469=Statistika!$F$80,Deník!$W469,""),"")</f>
        <v/>
      </c>
      <c r="FW469" s="233" t="str">
        <f>IF(Deník!$W469&lt;&gt;"",IF(Deník!$Y469=Statistika!$F$81,Deník!$W469,""),"")</f>
        <v/>
      </c>
      <c r="FX469" s="233" t="str">
        <f>IF(Deník!$W469&lt;&gt;"",IF(Deník!$Y469=Statistika!$F$82,Deník!$W469,""),"")</f>
        <v/>
      </c>
      <c r="FY469" s="233" t="str">
        <f>IF(Deník!$W469&lt;&gt;"",IF(Deník!$Y469=Statistika!$F$83,Deník!$W469,""),"")</f>
        <v/>
      </c>
      <c r="FZ469" s="233" t="str">
        <f>IF(Deník!$W469&lt;&gt;"",IF(Deník!$Y469=Statistika!$F$84,Deník!$W469,""),"")</f>
        <v/>
      </c>
      <c r="GA469" s="233" t="str">
        <f>IF(Deník!$W469&lt;&gt;"",IF(Deník!$Y469=Statistika!$F$85,Deník!$W469,""),"")</f>
        <v/>
      </c>
      <c r="GB469" s="233" t="str">
        <f>IF(Deník!$W469&lt;&gt;"",IF(Deník!$Y469=Statistika!$F$86,Deník!$W469,""),"")</f>
        <v/>
      </c>
      <c r="GC469" s="233" t="str">
        <f>IF(Deník!$W469&lt;&gt;"",IF(Deník!$Y469=Statistika!$F$87,Deník!$W469,""),"")</f>
        <v/>
      </c>
      <c r="GD469" s="233" t="str">
        <f>IF(Deník!$W469&lt;&gt;"",IF(Deník!$Y469=Statistika!$F$88,Deník!$W469,""),"")</f>
        <v/>
      </c>
      <c r="GE469" s="233" t="str">
        <f>IF(Deník!$W469&lt;&gt;"",IF(Deník!$Y469=Statistika!$F$89,Deník!$W469,""),"")</f>
        <v/>
      </c>
      <c r="GF469" s="233" t="str">
        <f>IF(Deník!$W469&lt;&gt;"",IF(Deník!$Y469=Statistika!$F$90,Deník!$W469,""),"")</f>
        <v/>
      </c>
      <c r="GG469" s="233" t="str">
        <f>IF(Deník!$W469&lt;&gt;"",IF(Deník!$Y469=Statistika!$F$91,Deník!$W469,""),"")</f>
        <v/>
      </c>
      <c r="GH469" s="233"/>
      <c r="GI469" s="233" t="str">
        <f>IF(Deník!$W469&lt;&gt;"",IF(Deník!$AB469=Statistika!$L$100,Deník!$W469,""),"")</f>
        <v/>
      </c>
      <c r="GJ469" s="233" t="str">
        <f>IF(Deník!$W469&lt;&gt;"",IF(Deník!$AB469=Statistika!$L$101,Deník!$W469,""),"")</f>
        <v/>
      </c>
      <c r="GK469" s="233" t="str">
        <f>IF(Deník!$W469&lt;&gt;"",IF(Deník!$AB469=Statistika!$L$102,Deník!$W469,""),"")</f>
        <v/>
      </c>
      <c r="GL469" s="233" t="str">
        <f>IF(Deník!$W469&lt;&gt;"",IF(Deník!$AB469=Statistika!$L$103,Deník!$W469,""),"")</f>
        <v/>
      </c>
      <c r="GM469" s="233" t="str">
        <f>IF(Deník!$W469&lt;&gt;"",IF(Deník!$AB469=Statistika!$L$104,Deník!$W469,""),"")</f>
        <v/>
      </c>
      <c r="GN469" s="233" t="str">
        <f>IF(Deník!$W469&lt;&gt;"",IF(Deník!$AB469=Statistika!$L$105,Deník!$W469,""),"")</f>
        <v/>
      </c>
      <c r="GO469" s="233" t="str">
        <f>IF(Deník!$W469&lt;&gt;"",IF(Deník!$AB469=Statistika!$L$106,Deník!$W469,""),"")</f>
        <v/>
      </c>
      <c r="GP469" s="233" t="str">
        <f>IF(Deník!$W469&lt;&gt;"",IF(Deník!$AB469=Statistika!$L$107,Deník!$W469,""),"")</f>
        <v/>
      </c>
      <c r="GQ469" s="233" t="str">
        <f>IF(Deník!$W469&lt;&gt;"",IF(Deník!$AB469=Statistika!$L$108,Deník!$W469,""),"")</f>
        <v/>
      </c>
      <c r="GS469" s="233" t="str">
        <f>IF(Deník!$W469&lt;0,IF(Deník!$AC469=Statistika!$F$117,Deník!$W469,""),"")</f>
        <v/>
      </c>
      <c r="GT469" s="233" t="str">
        <f>IF(Deník!$W469&lt;0,IF(Deník!$AC469=Statistika!$F$118,Deník!$W469,""),"")</f>
        <v/>
      </c>
      <c r="GU469" s="233" t="str">
        <f>IF(Deník!$W469&lt;0,IF(Deník!$AC469=Statistika!$F$119,Deník!$W469,""),"")</f>
        <v/>
      </c>
      <c r="GV469" s="233" t="str">
        <f>IF(Deník!$W469&lt;0,IF(Deník!$AC469=Statistika!$F$120,Deník!$W469,""),"")</f>
        <v/>
      </c>
      <c r="GW469" s="233" t="str">
        <f>IF(Deník!$W469&lt;0,IF(Deník!$AC469=Statistika!$F$121,Deník!$W469,""),"")</f>
        <v/>
      </c>
      <c r="GX469" s="233" t="str">
        <f>IF(Deník!$W469&lt;0,IF(Deník!$AC469=Statistika!$F$122,Deník!$W469,""),"")</f>
        <v/>
      </c>
      <c r="GY469" s="233" t="str">
        <f>IF(Deník!$W469&lt;0,IF(Deník!$AC469=Statistika!$F$123,Deník!$W469,""),"")</f>
        <v/>
      </c>
      <c r="GZ469" s="233" t="str">
        <f>IF(Deník!$W469&lt;0,IF(Deník!$AC469=Statistika!$F$124,Deník!$W469,""),"")</f>
        <v/>
      </c>
      <c r="HA469" s="233" t="str">
        <f>IF(Deník!$W469&lt;0,IF(Deník!$AC469=Statistika!$F$125,Deník!$W469,""),"")</f>
        <v/>
      </c>
      <c r="HC469" s="233" t="str">
        <f>IF(Deník!$W469&lt;0,IF(Deník!$AD469=Statistika!$F$133,Deník!$W469,""),"")</f>
        <v/>
      </c>
      <c r="HD469" s="233" t="str">
        <f>IF(Deník!$W469&lt;0,IF(Deník!$AD469=Statistika!$F$134,Deník!$W469,""),"")</f>
        <v/>
      </c>
      <c r="HE469" s="233" t="str">
        <f>IF(Deník!$W469&lt;0,IF(Deník!$AD469=Statistika!$F$135,Deník!$W469,""),"")</f>
        <v/>
      </c>
      <c r="HF469" s="233" t="str">
        <f>IF(Deník!$W469&lt;0,IF(Deník!$AD469=Statistika!$F$136,Deník!$W469,""),"")</f>
        <v/>
      </c>
      <c r="HG469" s="233" t="str">
        <f>IF(Deník!$W469&lt;0,IF(Deník!$AD469=Statistika!$F$137,Deník!$W469,""),"")</f>
        <v/>
      </c>
      <c r="ID469" s="8">
        <f>Tabulka4[[#This Row],[Sloupec3]]</f>
        <v>0</v>
      </c>
      <c r="IE469" s="17" t="str">
        <f>IF(AND([1]Deník!$C469&gt;='[1]Měsíční shrnutí'!$D$1,[1]Deník!$C469&lt;='[1]Měsíční shrnutí'!$F$1),[1]Deník!$X469,"")</f>
        <v/>
      </c>
    </row>
    <row r="470" spans="1:239">
      <c r="A470" s="8">
        <f>Deník!C471</f>
        <v>0</v>
      </c>
      <c r="B470" s="50" t="str">
        <f>Deník!R471</f>
        <v/>
      </c>
      <c r="C470" s="102" t="str">
        <f>IF(AND(Deník!R471&gt;1,Deník!R471&lt;&gt;""),1,"")</f>
        <v/>
      </c>
      <c r="D470" s="102" t="str">
        <f>IF(AND(Deník!R471&lt;=0,Deník!R471&lt;&gt;""),1,"")</f>
        <v/>
      </c>
      <c r="E470" s="103" t="str">
        <f>IF(AND(Deník!R471&gt;=0,Deník!R471&lt;=1),1,"")</f>
        <v/>
      </c>
      <c r="F470" s="79" t="str">
        <f>IF(Deník!R471&lt;&gt;"",Deník!R471+F469,"")</f>
        <v/>
      </c>
      <c r="G470" s="85"/>
      <c r="H470" s="54" t="str">
        <f>IF(MONTH(Deník!$C470)=H$2,IF(AND(Deník!$R470&gt;=0,Deník!$R470&lt;=1),"BE",Deník!$R470),"")</f>
        <v/>
      </c>
      <c r="I470" s="11" t="str">
        <f>IF(MONTH(Deník!$C470)=I$2,IF(AND(Deník!$R470&gt;=0,Deník!$R470&lt;=1),"BE",Deník!$R470),"")</f>
        <v/>
      </c>
      <c r="J470" s="11" t="str">
        <f>IF(MONTH(Deník!$C470)=J$2,IF(AND(Deník!$R470&gt;=0,Deník!$R470&lt;=1),"BE",Deník!$R470),"")</f>
        <v/>
      </c>
      <c r="K470" s="11" t="str">
        <f>IF(MONTH(Deník!$C470)=K$2,IF(AND(Deník!$R470&gt;=0,Deník!$R470&lt;=1),"BE",Deník!$R470),"")</f>
        <v/>
      </c>
      <c r="L470" s="11" t="str">
        <f>IF(MONTH(Deník!$C470)=L$2,IF(AND(Deník!$R470&gt;=0,Deník!$R470&lt;=1),"BE",Deník!$R470),"")</f>
        <v/>
      </c>
      <c r="M470" s="11" t="str">
        <f>IF(MONTH(Deník!$C470)=M$2,IF(AND(Deník!$R470&gt;=0,Deník!$R470&lt;=1),"BE",Deník!$R470),"")</f>
        <v/>
      </c>
      <c r="N470" s="11" t="str">
        <f>IF(MONTH(Deník!$C470)=N$2,IF(AND(Deník!$R470&gt;=0,Deník!$R470&lt;=1),"BE",Deník!$R470),"")</f>
        <v/>
      </c>
      <c r="O470" s="11" t="str">
        <f>IF(MONTH(Deník!$C470)=O$2,IF(AND(Deník!$R470&gt;=0,Deník!$R470&lt;=1),"BE",Deník!$R470),"")</f>
        <v/>
      </c>
      <c r="P470" s="11" t="str">
        <f>IF(MONTH(Deník!$C470)=P$2,IF(AND(Deník!$R470&gt;=0,Deník!$R470&lt;=1),"BE",Deník!$R470),"")</f>
        <v/>
      </c>
      <c r="Q470" s="11" t="str">
        <f>IF(MONTH(Deník!$C470)=Q$2,IF(AND(Deník!$R470&gt;=0,Deník!$R470&lt;=1),"BE",Deník!$R470),"")</f>
        <v/>
      </c>
      <c r="R470" s="11" t="str">
        <f>IF(MONTH(Deník!$C470)=R$2,IF(AND(Deník!$R470&gt;=0,Deník!$R470&lt;=1),"BE",Deník!$R470),"")</f>
        <v/>
      </c>
      <c r="S470" s="57" t="str">
        <f>IF(MONTH(Deník!$C470)=S$2,IF(AND(Deník!$R470&gt;=0,Deník!$R470&lt;=1),"BE",Deník!$R470),"")</f>
        <v/>
      </c>
      <c r="U470" s="12"/>
      <c r="V470" s="12"/>
      <c r="X470" s="600" t="str">
        <f>IF(Deník!$R470&lt;&gt;"",IF(Deník!$B470=Statistika!$F$63,IF(AND(Deník!$R470&gt;=0,Deník!$R470&lt;=1),"BE",Deník!$R470),""),"")</f>
        <v/>
      </c>
      <c r="Y470" s="13" t="str">
        <f>IF(Deník!$R470&lt;&gt;"",IF(Deník!$B470=Statistika!$F$64,IF(AND(Deník!$R470&gt;=0,Deník!$R470&lt;=1),"BE",Deník!$R470),""),"")</f>
        <v/>
      </c>
      <c r="Z470" s="13" t="str">
        <f>IF(Deník!$R470&lt;&gt;"",IF(Deník!$B470=Statistika!$F$65,IF(AND(Deník!$R470&gt;=0,Deník!$R470&lt;=1),"BE",Deník!$R470),""),"")</f>
        <v/>
      </c>
      <c r="AA470" s="13" t="str">
        <f>IF(Deník!$R470&lt;&gt;"",IF(Deník!$B470=Statistika!$F$66,IF(AND(Deník!$R470&gt;=0,Deník!$R470&lt;=1),"BE",Deník!$R470),""),"")</f>
        <v/>
      </c>
      <c r="AB470" s="13" t="str">
        <f>IF(Deník!$R470&lt;&gt;"",IF(Deník!$B470=Statistika!$F$67,IF(AND(Deník!$R470&gt;=0,Deník!$R470&lt;=1),"BE",Deník!$R470),""),"")</f>
        <v/>
      </c>
      <c r="AC470" s="13" t="str">
        <f>IF(Deník!$R470&lt;&gt;"",IF(Deník!$B470=Statistika!$F$68,IF(AND(Deník!$R470&gt;=0,Deník!$R470&lt;=1),"BE",Deník!$R470),""),"")</f>
        <v/>
      </c>
      <c r="AD470" s="13" t="str">
        <f>IF(Deník!$R470&lt;&gt;"",IF(Deník!$B470=Statistika!$F$69,IF(AND(Deník!$R470&gt;=0,Deník!$R470&lt;=1),"BE",Deník!$R470),""),"")</f>
        <v/>
      </c>
      <c r="AE470" s="601" t="str">
        <f>IF(Deník!$R470&lt;&gt;"",IF(Deník!$B470=Statistika!$F$70,IF(AND(Deník!$R470&gt;=0,Deník!$R470&lt;=1),"BE",Deník!$R470),""),"")</f>
        <v/>
      </c>
      <c r="AF470" s="90"/>
      <c r="AG470" s="63" t="str">
        <f>IF(Deník!$R470&lt;&gt;"",IF(Deník!$J470="L",IF(AND(Deník!$R470&gt;=0,Deník!$R470&lt;=1),"BE",Deník!$R470),""),"")</f>
        <v/>
      </c>
      <c r="AH470" s="13" t="str">
        <f>IF(Deník!$R470&lt;&gt;"",IF(Deník!$J470="S",IF(AND(Deník!$R470&gt;=0,Deník!$R470&lt;=1),"BE",Deník!$R470),""),"")</f>
        <v/>
      </c>
      <c r="AI470" s="95"/>
      <c r="AJ470" s="71" t="str">
        <f>IF(Deník!N471&lt;&gt;"",Deník!N471*-1,"")</f>
        <v/>
      </c>
      <c r="AK470" s="88"/>
      <c r="AL470" s="63" t="str">
        <f>IF(WEEKDAY(Deník!$C470,2)=1,IF(AND(Deník!$R470&gt;=0,Deník!$R470&lt;=1),"BE",Deník!$R470),"")</f>
        <v/>
      </c>
      <c r="AM470" s="13" t="str">
        <f>IF(WEEKDAY(Deník!$C470,2)=2,IF(AND(Deník!$R470&gt;=0,Deník!$R470&lt;=1),"BE",Deník!$R470),"")</f>
        <v/>
      </c>
      <c r="AN470" s="13" t="str">
        <f>IF(WEEKDAY(Deník!$C470,2)=3,IF(AND(Deník!$R470&gt;=0,Deník!$R470&lt;=1),"BE",Deník!$R470),"")</f>
        <v/>
      </c>
      <c r="AO470" s="13" t="str">
        <f>IF(WEEKDAY(Deník!$C470,2)=4,IF(AND(Deník!$R470&gt;=0,Deník!$R470&lt;=1),"BE",Deník!$R470),"")</f>
        <v/>
      </c>
      <c r="AP470" s="60" t="str">
        <f>IF(WEEKDAY(Deník!$C470,2)=5,IF(AND(Deník!$R470&gt;=0,Deník!$R470&lt;=1),"BE",Deník!$R470),"")</f>
        <v/>
      </c>
      <c r="AQ470" s="99"/>
      <c r="AR470" s="100">
        <f>Deník!D470</f>
        <v>0</v>
      </c>
      <c r="AS470" s="63" t="str">
        <f>IF(Deník!$D470&lt;&gt;"",IF(AND(Deník!$D470&gt;=AS$2,Deník!$D470&lt;=AS$3),IF(AND(Deník!$R470&gt;=0,Deník!$R470&lt;=1),"BE",Deník!$R470),""),"")</f>
        <v/>
      </c>
      <c r="AT470" s="63" t="str">
        <f>IF(Deník!$D470&lt;&gt;"",IF(AND(Deník!$D470&gt;=AT$2,Deník!$D470&lt;=AT$3),IF(AND(Deník!$R470&gt;=0,Deník!$R470&lt;=1),"BE",Deník!$R470),""),"")</f>
        <v/>
      </c>
      <c r="AU470" s="63" t="str">
        <f>IF(Deník!$D470&lt;&gt;"",IF(AND(Deník!$D470&gt;=AU$2,Deník!$D470&lt;=AU$3),IF(AND(Deník!$R470&gt;=0,Deník!$R470&lt;=1),"BE",Deník!$R470),""),"")</f>
        <v/>
      </c>
      <c r="AV470" s="63" t="str">
        <f>IF(Deník!$D470&lt;&gt;"",IF(AND(Deník!$D470&gt;=AV$2,Deník!$D470&lt;=AV$3),IF(AND(Deník!$R470&gt;=0,Deník!$R470&lt;=1),"BE",Deník!$R470),""),"")</f>
        <v/>
      </c>
      <c r="AW470" s="63" t="str">
        <f>IF(Deník!$D470&lt;&gt;"",IF(AND(Deník!$D470&gt;=AW$2,Deník!$D470&lt;=AW$3),IF(AND(Deník!$R470&gt;=0,Deník!$R470&lt;=1),"BE",Deník!$R470),""),"")</f>
        <v/>
      </c>
      <c r="AX470" s="63" t="str">
        <f>IF(Deník!$D470&lt;&gt;"",IF(AND(Deník!$D470&gt;=AX$2,Deník!$D470&lt;=AX$3),IF(AND(Deník!$R470&gt;=0,Deník!$R470&lt;=1),"BE",Deník!$R470),""),"")</f>
        <v/>
      </c>
      <c r="AY470" s="63" t="str">
        <f>IF(Deník!$D470&lt;&gt;"",IF(AND(Deník!$D470&gt;=AY$2,Deník!$D470&lt;=AY$3),IF(AND(Deník!$R470&gt;=0,Deník!$R470&lt;=1),"BE",Deník!$R470),""),"")</f>
        <v/>
      </c>
      <c r="AZ470" s="63" t="str">
        <f>IF(Deník!$D470&lt;&gt;"",IF(AND(Deník!$D470&gt;=AZ$2,Deník!$D470&lt;=AZ$3),IF(AND(Deník!$R470&gt;=0,Deník!$R470&lt;=1),"BE",Deník!$R470),""),"")</f>
        <v/>
      </c>
      <c r="BA470" s="63" t="str">
        <f>IF(Deník!$D470&lt;&gt;"",IF(AND(Deník!$D470&gt;=BA$2,Deník!$D470&lt;=BA$3),IF(AND(Deník!$R470&gt;=0,Deník!$R470&lt;=1),"BE",Deník!$R470),""),"")</f>
        <v/>
      </c>
      <c r="BB470" s="63" t="str">
        <f>IF(Deník!$D470&lt;&gt;"",IF(AND(Deník!$D470&gt;=BB$2,Deník!$D470&lt;=BB$3),IF(AND(Deník!$R470&gt;=0,Deník!$R470&lt;=1),"BE",Deník!$R470),""),"")</f>
        <v/>
      </c>
      <c r="BC470" s="71" t="str">
        <f>IF(Deník!$D470&lt;&gt;"",IF(AND(Deník!$D470&gt;=BC$2,Deník!$D470&lt;=BC$3),IF(AND(Deník!$R470&gt;=0,Deník!$R470&lt;=1),"BE",Deník!$R470),""),"")</f>
        <v/>
      </c>
      <c r="BD470" s="20" t="str">
        <f>IF(Deník!$J471="S",(Deník!$M471-Deník!$K471),IF(Deník!$J471="L",(Deník!$K471-Deník!$M471),""))</f>
        <v/>
      </c>
      <c r="BE470" s="20" t="str">
        <f>IF(Deník!$J471="S",(Deník!$K471-Deník!$O471),IF(Deník!$J471="L",(Deník!$O471-Deník!$K471),""))</f>
        <v/>
      </c>
      <c r="BF470" s="20" t="str">
        <f>IF(Deník!$J471="S",(Deník!$K471-Deník!$L471),IF(Deník!$J471="L",(Deník!$L471-Deník!$K471),""))</f>
        <v/>
      </c>
      <c r="BG470" s="20" t="str">
        <f>IF(Deník!$J471="S",(Deník!$K471-Deník!$S471),IF(Deník!$J471="L",(Deník!$S471-Deník!$K471),""))</f>
        <v/>
      </c>
      <c r="BH470" s="20" t="str">
        <f>IF(Deník!$J471="S",(Deník!$K471-Deník!$U471),IF(Deník!$J471="L",(Deník!$U471-Deník!$K471),""))</f>
        <v/>
      </c>
      <c r="BI470" s="20" t="str">
        <f>IF(Deník!$R470&gt;1,Deník!$R470,"")</f>
        <v/>
      </c>
      <c r="BJ470" s="20" t="str">
        <f>IF(Deník!$R470&lt;0,Deník!$R470,"")</f>
        <v/>
      </c>
      <c r="BK470" s="17"/>
      <c r="BM470" s="233" t="str">
        <f>IF(Deník!$R470&lt;&gt;"",IF(Deník!$Y470=Statistika!$F$78,IF(AND(Deník!$R470&gt;=0,Deník!$R470&lt;=1),"BE",Deník!$R470),""),"")</f>
        <v/>
      </c>
      <c r="BN470" s="233" t="str">
        <f>IF(Deník!$R470&lt;&gt;"",IF(Deník!$Y470=Statistika!$F$79,IF(AND(Deník!$R470&gt;=0,Deník!$R470&lt;=1),"BE",Deník!$R470),""),"")</f>
        <v/>
      </c>
      <c r="BO470" s="233" t="str">
        <f>IF(Deník!$R470&lt;&gt;"",IF(Deník!$Y470=Statistika!$F$80,IF(AND(Deník!$R470&gt;=0,Deník!$R470&lt;=1),"BE",Deník!$R470),""),"")</f>
        <v/>
      </c>
      <c r="BP470" s="233" t="str">
        <f>IF(Deník!$R470&lt;&gt;"",IF(Deník!$Y470=Statistika!$F$81,IF(AND(Deník!$R470&gt;=0,Deník!$R470&lt;=1),"BE",Deník!$R470),""),"")</f>
        <v/>
      </c>
      <c r="BQ470" s="233" t="str">
        <f>IF(Deník!$R470&lt;&gt;"",IF(Deník!$Y470=Statistika!$F$82,IF(AND(Deník!$R470&gt;=0,Deník!$R470&lt;=1),"BE",Deník!$R470),""),"")</f>
        <v/>
      </c>
      <c r="BR470" s="233" t="str">
        <f>IF(Deník!$R470&lt;&gt;"",IF(Deník!$Y470=Statistika!$F$83,IF(AND(Deník!$R470&gt;=0,Deník!$R470&lt;=1),"BE",Deník!$R470),""),"")</f>
        <v/>
      </c>
      <c r="BS470" s="233" t="str">
        <f>IF(Deník!$R470&lt;&gt;"",IF(Deník!$Y470=Statistika!$F$84,IF(AND(Deník!$R470&gt;=0,Deník!$R470&lt;=1),"BE",Deník!$R470),""),"")</f>
        <v/>
      </c>
      <c r="BT470" s="233" t="str">
        <f>IF(Deník!$R470&lt;&gt;"",IF(Deník!$Y470=Statistika!$F$85,IF(AND(Deník!$R470&gt;=0,Deník!$R470&lt;=1),"BE",Deník!$R470),""),"")</f>
        <v/>
      </c>
      <c r="BU470" s="233" t="str">
        <f>IF(Deník!$R470&lt;&gt;"",IF(Deník!$Y470=Statistika!$F$86,IF(AND(Deník!$R470&gt;=0,Deník!$R470&lt;=1),"BE",Deník!$R470),""),"")</f>
        <v/>
      </c>
      <c r="BV470" s="233" t="str">
        <f>IF(Deník!$R470&lt;&gt;"",IF(Deník!$Y470=Statistika!$F$87,IF(AND(Deník!$R470&gt;=0,Deník!$R470&lt;=1),"BE",Deník!$R470),""),"")</f>
        <v/>
      </c>
      <c r="BW470" s="233" t="str">
        <f>IF(Deník!$R470&lt;&gt;"",IF(Deník!$Y470=Statistika!$F$88,IF(AND(Deník!$R470&gt;=0,Deník!$R470&lt;=1),"BE",Deník!$R470),""),"")</f>
        <v/>
      </c>
      <c r="BX470" s="233" t="str">
        <f>IF(Deník!$R470&lt;&gt;"",IF(Deník!$Y470=Statistika!$F$89,IF(AND(Deník!$R470&gt;=0,Deník!$R470&lt;=1),"BE",Deník!$R470),""),"")</f>
        <v/>
      </c>
      <c r="BY470" s="233" t="str">
        <f>IF(Deník!$R470&lt;&gt;"",IF(Deník!$Y470=Statistika!$F$90,IF(AND(Deník!$R470&gt;=0,Deník!$R470&lt;=1),"BE",Deník!$R470),""),"")</f>
        <v/>
      </c>
      <c r="BZ470" s="233" t="str">
        <f>IF(Deník!$R470&lt;&gt;"",IF(Deník!$Y470=Statistika!$F$91,IF(AND(Deník!$R470&gt;=0,Deník!$R470&lt;=1),"BE",Deník!$R470),""),"")</f>
        <v/>
      </c>
      <c r="CA470" s="233"/>
      <c r="CB470" s="233" t="str">
        <f>IF(Deník!$R470&lt;&gt;"",IF(Deník!$AB470="SL",IF(AND(Deník!$R470&gt;=0,Deník!$R470&lt;=1),"BE",Deník!$R470),""),"")</f>
        <v/>
      </c>
      <c r="CC470" s="233" t="str">
        <f>IF(Deník!$R470&lt;&gt;"",IF(Deník!$AB470="BE10",IF(AND(Deník!$R470&gt;=0,Deník!$R470&lt;=1),"BE",Deník!$R470),""),"")</f>
        <v/>
      </c>
      <c r="CD470" s="233" t="str">
        <f>IF(Deník!$R470&lt;&gt;"",IF(Deník!$AB470="BE15",IF(AND(Deník!$R470&gt;=0,Deník!$R470&lt;=1),"BE",Deník!$R470),""),"")</f>
        <v/>
      </c>
      <c r="CE470" s="233" t="str">
        <f>IF(Deník!$R470&lt;&gt;"",IF(Deník!$AB470="BE20",IF(AND(Deník!$R470&gt;=0,Deník!$R470&lt;=1),"BE",Deník!$R470),""),"")</f>
        <v/>
      </c>
      <c r="CF470" s="233" t="str">
        <f>IF(Deník!$R470&lt;&gt;"",IF(Deník!$AB470="TP1",IF(AND(Deník!$R470&gt;=0,Deník!$R470&lt;=1),"BE",Deník!$R470),""),"")</f>
        <v/>
      </c>
      <c r="CG470" s="233" t="str">
        <f>IF(Deník!$R470&lt;&gt;"",IF(Deník!$AB470="TP2",IF(AND(Deník!$R470&gt;=0,Deník!$R470&lt;=1),"BE",Deník!$R470),""),"")</f>
        <v/>
      </c>
      <c r="CH470" s="233" t="str">
        <f>IF(Deník!$R470&lt;&gt;"",IF(Deník!$AB470="TP3",IF(AND(Deník!$R470&gt;=0,Deník!$R470&lt;=1),"BE",Deník!$R470),""),"")</f>
        <v/>
      </c>
      <c r="CI470" s="233" t="str">
        <f>IF(Deník!$R470&lt;&gt;"",IF(Deník!$AB470="Trailing SL",IF(AND(Deník!$R470&gt;=0,Deník!$R470&lt;=1),"BE",Deník!$R470),""),"")</f>
        <v/>
      </c>
      <c r="CJ470" s="233" t="str">
        <f>IF(Deník!$R470&lt;&gt;"",IF(Deník!$AB470="Manual",IF(AND(Deník!$R470&gt;=0,Deník!$R470&lt;=1),"BE",Deník!$R470),""),"")</f>
        <v/>
      </c>
      <c r="CK470" s="233"/>
      <c r="CL470" s="233" t="str">
        <f>IF(Deník!$R470&lt;0,IF(Deník!$AC470=Statistika!$F$117,Deník!$R470,""),"")</f>
        <v/>
      </c>
      <c r="CM470" s="233" t="str">
        <f>IF(Deník!$R470&lt;0,IF(Deník!$AC470=Statistika!$F$118,Deník!$R470,""),"")</f>
        <v/>
      </c>
      <c r="CN470" s="233" t="str">
        <f>IF(Deník!$R470&lt;0,IF(Deník!$AC470=Statistika!$F$119,Deník!$R470,""),"")</f>
        <v/>
      </c>
      <c r="CO470" s="233" t="str">
        <f>IF(Deník!$R470&lt;0,IF(Deník!$AC470=Statistika!$F$120,Deník!$R470,""),"")</f>
        <v/>
      </c>
      <c r="CP470" s="233" t="str">
        <f>IF(Deník!$R470&lt;0,IF(Deník!$AC470=Statistika!$F$121,Deník!$R470,""),"")</f>
        <v/>
      </c>
      <c r="CQ470" s="233" t="str">
        <f>IF(Deník!$R470&lt;0,IF(Deník!$AC470=Statistika!$F$122,Deník!$R470,""),"")</f>
        <v/>
      </c>
      <c r="CR470" s="233" t="str">
        <f>IF(Deník!$R470&lt;0,IF(Deník!$AC470=Statistika!$F$123,Deník!$R470,""),"")</f>
        <v/>
      </c>
      <c r="CS470" s="233" t="str">
        <f>IF(Deník!$R470&lt;0,IF(Deník!$AC470=Statistika!$F$124,Deník!$R470,""),"")</f>
        <v/>
      </c>
      <c r="CT470" s="233" t="str">
        <f>IF(Deník!$R470&lt;0,IF(Deník!$AC470=Statistika!$F$125,Deník!$R470,""),"")</f>
        <v/>
      </c>
      <c r="CU470" s="233"/>
      <c r="CV470" s="233" t="str">
        <f>IF(Deník!$R470&lt;0,IF(Deník!$AD470=$CV$2,Deník!$R470,""),"")</f>
        <v/>
      </c>
      <c r="CW470" s="233" t="str">
        <f>IF(Deník!$R470&lt;0,IF(Deník!$AD470=$CW$2,Deník!$R470,""),"")</f>
        <v/>
      </c>
      <c r="CX470" s="233" t="str">
        <f>IF(Deník!$R470&lt;0,IF(Deník!$AD470=$CX$2,Deník!$R470,""),"")</f>
        <v/>
      </c>
      <c r="CY470" s="233" t="str">
        <f>IF(Deník!$R470&lt;0,IF(Deník!$AD470=$CY$2,Deník!$R470,""),"")</f>
        <v/>
      </c>
      <c r="CZ470" s="233" t="str">
        <f>IF(Deník!$R470&lt;0,IF(Deník!$AD470=$CZ$2,Deník!$R470,""),"")</f>
        <v/>
      </c>
      <c r="DL470" s="221">
        <f t="shared" si="20"/>
        <v>93847.029999999984</v>
      </c>
      <c r="DM470" s="220">
        <f t="shared" si="19"/>
        <v>-6.1529700000000132E-2</v>
      </c>
      <c r="DO470" s="50">
        <f>Deník!W471</f>
        <v>0</v>
      </c>
      <c r="DP470" s="102" t="str">
        <f>IF(AND(Deník!W471&gt;0),1,"")</f>
        <v/>
      </c>
      <c r="DQ470" s="102">
        <f>IF(AND(Deník!W471&lt;=0),1,"")</f>
        <v>1</v>
      </c>
      <c r="DR470" s="227"/>
      <c r="DS470" s="228"/>
      <c r="DT470" s="85"/>
      <c r="DU470" s="54">
        <f>IF(MONTH(Deník!$C470)=DU$2,Deník!$W470,"")</f>
        <v>0</v>
      </c>
      <c r="DV470" s="222" t="str">
        <f>IF(MONTH(Deník!$C470)=DV$2,Deník!$W470,"")</f>
        <v/>
      </c>
      <c r="DW470" s="222" t="str">
        <f>IF(MONTH(Deník!$C470)=DW$2,Deník!$W470,"")</f>
        <v/>
      </c>
      <c r="DX470" s="222" t="str">
        <f>IF(MONTH(Deník!$C470)=DX$2,Deník!$W470,"")</f>
        <v/>
      </c>
      <c r="DY470" s="222" t="str">
        <f>IF(MONTH(Deník!$C470)=DY$2,Deník!$W470,"")</f>
        <v/>
      </c>
      <c r="DZ470" s="222" t="str">
        <f>IF(MONTH(Deník!$C470)=DZ$2,Deník!$W470,"")</f>
        <v/>
      </c>
      <c r="EA470" s="222" t="str">
        <f>IF(MONTH(Deník!$C470)=EA$2,Deník!$W470,"")</f>
        <v/>
      </c>
      <c r="EB470" s="222" t="str">
        <f>IF(MONTH(Deník!$C470)=EB$2,Deník!$W470,"")</f>
        <v/>
      </c>
      <c r="EC470" s="222" t="str">
        <f>IF(MONTH(Deník!$C470)=EC$2,Deník!$W470,"")</f>
        <v/>
      </c>
      <c r="ED470" s="222" t="str">
        <f>IF(MONTH(Deník!$C470)=ED$2,Deník!$W470,"")</f>
        <v/>
      </c>
      <c r="EE470" s="222" t="str">
        <f>IF(MONTH(Deník!$C470)=EE$2,Deník!$W470,"")</f>
        <v/>
      </c>
      <c r="EF470" s="222" t="str">
        <f>IF(MONTH(Deník!$C470)=EF$2,Deník!$W470,"")</f>
        <v/>
      </c>
      <c r="EI470" s="600" t="str">
        <f>IF(Deník!$W470&lt;&gt;"",IF(Deník!$B470=Statistika!$F$63,Deník!$W470,""),"")</f>
        <v/>
      </c>
      <c r="EJ470" s="13" t="str">
        <f>IF(Deník!$W470&lt;&gt;"",IF(Deník!$B470=Statistika!$F$64,Deník!$W470,""),"")</f>
        <v/>
      </c>
      <c r="EK470" s="13" t="str">
        <f>IF(Deník!$W470&lt;&gt;"",IF(Deník!$B470=Statistika!$F$65,Deník!$W470,""),"")</f>
        <v/>
      </c>
      <c r="EL470" s="13" t="str">
        <f>IF(Deník!$W470&lt;&gt;"",IF(Deník!$B470=Statistika!$F$66,Deník!$W470,""),"")</f>
        <v/>
      </c>
      <c r="EM470" s="13" t="str">
        <f>IF(Deník!$W470&lt;&gt;"",IF(Deník!$B470=Statistika!$F$67,Deník!$W470,""),"")</f>
        <v/>
      </c>
      <c r="EN470" s="13" t="str">
        <f>IF(Deník!$W470&lt;&gt;"",IF(Deník!$B470=Statistika!$F$68,Deník!$W470,""),"")</f>
        <v/>
      </c>
      <c r="EO470" s="13" t="str">
        <f>IF(Deník!$W470&lt;&gt;"",IF(Deník!$B470=Statistika!$F$69,Deník!$W470,""),"")</f>
        <v/>
      </c>
      <c r="EP470" s="601" t="str">
        <f>IF(Deník!$W470&lt;&gt;"",IF(Deník!$B470=Statistika!$F$70,Deník!$W470,""),"")</f>
        <v/>
      </c>
      <c r="EQ470" s="90"/>
      <c r="ER470" s="63" t="str">
        <f>IF(Deník!$W470&lt;&gt;"",IF(Deník!$J470="L",Deník!$W470,""),"")</f>
        <v/>
      </c>
      <c r="ES470" s="13" t="str">
        <f>IF(Deník!$W470&lt;&gt;"",IF(Deník!$J470="S",Deník!$W470,""),"")</f>
        <v/>
      </c>
      <c r="ET470" s="95"/>
      <c r="EU470" s="88"/>
      <c r="EV470" s="63" t="str">
        <f>IF(WEEKDAY(Deník!$C470,2)=1,Deník!$W470,"")</f>
        <v/>
      </c>
      <c r="EW470" s="13" t="str">
        <f>IF(WEEKDAY(Deník!$C470,2)=2,Deník!$W470,"")</f>
        <v/>
      </c>
      <c r="EX470" s="13" t="str">
        <f>IF(WEEKDAY(Deník!$C470,2)=3,Deník!$W470,"")</f>
        <v/>
      </c>
      <c r="EY470" s="13" t="str">
        <f>IF(WEEKDAY(Deník!$C470,2)=4,Deník!$W470,"")</f>
        <v/>
      </c>
      <c r="EZ470" s="60" t="str">
        <f>IF(WEEKDAY(Deník!$C470,2)=5,Deník!$W470,"")</f>
        <v/>
      </c>
      <c r="FA470" s="99"/>
      <c r="FB470" s="100">
        <f>Deník!D470</f>
        <v>0</v>
      </c>
      <c r="FC470" s="63">
        <f>IF($FB470&lt;&gt;"",IF(AND($FB470&gt;=FC$2,$FB470&lt;=FC$3),Deník!$W470,""))</f>
        <v>0</v>
      </c>
      <c r="FD470" s="63" t="str">
        <f>IF($FB470&lt;&gt;"",IF(AND($FB470&gt;=FD$2,$FB470&lt;=FD$3),Deník!$W470,""))</f>
        <v/>
      </c>
      <c r="FE470" s="63" t="str">
        <f>IF($FB470&lt;&gt;"",IF(AND($FB470&gt;=FE$2,$FB470&lt;=FE$3),Deník!$W470,""))</f>
        <v/>
      </c>
      <c r="FF470" s="63" t="str">
        <f>IF($FB470&lt;&gt;"",IF(AND($FB470&gt;=FF$2,$FB470&lt;=FF$3),Deník!$W470,""))</f>
        <v/>
      </c>
      <c r="FG470" s="63" t="str">
        <f>IF($FB470&lt;&gt;"",IF(AND($FB470&gt;=FG$2,$FB470&lt;=FG$3),Deník!$W470,""))</f>
        <v/>
      </c>
      <c r="FH470" s="63" t="str">
        <f>IF($FB470&lt;&gt;"",IF(AND($FB470&gt;=FH$2,$FB470&lt;=FH$3),Deník!$W470,""))</f>
        <v/>
      </c>
      <c r="FI470" s="63" t="str">
        <f>IF($FB470&lt;&gt;"",IF(AND($FB470&gt;=FI$2,$FB470&lt;=FI$3),Deník!$W470,""))</f>
        <v/>
      </c>
      <c r="FJ470" s="63" t="str">
        <f>IF($FB470&lt;&gt;"",IF(AND($FB470&gt;=FJ$2,$FB470&lt;=FJ$3),Deník!$W470,""))</f>
        <v/>
      </c>
      <c r="FK470" s="63" t="str">
        <f>IF($FB470&lt;&gt;"",IF(AND($FB470&gt;=FK$2,$FB470&lt;=FK$3),Deník!$W470,""))</f>
        <v/>
      </c>
      <c r="FL470" s="63" t="str">
        <f>IF($FB470&lt;&gt;"",IF(AND($FB470&gt;=FL$2,$FB470&lt;=FL$3),Deník!$W470,""))</f>
        <v/>
      </c>
      <c r="FM470" s="63" t="str">
        <f>IF($FB470&lt;&gt;"",IF(AND($FB470&gt;=FM$2,$FB470&lt;=FM$3),Deník!$W470,""))</f>
        <v/>
      </c>
      <c r="FN470" s="13"/>
      <c r="FO470" s="20" t="str">
        <f>IF(Deník!$W470&gt;1,Deník!$W470,"")</f>
        <v/>
      </c>
      <c r="FP470" s="20" t="str">
        <f>IF(Deník!$W470&lt;0,Deník!$W470,"")</f>
        <v/>
      </c>
      <c r="FQ470" s="17"/>
      <c r="FS470" s="233"/>
      <c r="FT470" s="233" t="str">
        <f>IF(Deník!$W470&lt;&gt;"",IF(Deník!$Y470=Statistika!$F$78,Deník!$W470,""),"")</f>
        <v/>
      </c>
      <c r="FU470" s="233" t="str">
        <f>IF(Deník!$W470&lt;&gt;"",IF(Deník!$Y470=Statistika!$F$79,Deník!$W470,""),"")</f>
        <v/>
      </c>
      <c r="FV470" s="233" t="str">
        <f>IF(Deník!$W470&lt;&gt;"",IF(Deník!$Y470=Statistika!$F$80,Deník!$W470,""),"")</f>
        <v/>
      </c>
      <c r="FW470" s="233" t="str">
        <f>IF(Deník!$W470&lt;&gt;"",IF(Deník!$Y470=Statistika!$F$81,Deník!$W470,""),"")</f>
        <v/>
      </c>
      <c r="FX470" s="233" t="str">
        <f>IF(Deník!$W470&lt;&gt;"",IF(Deník!$Y470=Statistika!$F$82,Deník!$W470,""),"")</f>
        <v/>
      </c>
      <c r="FY470" s="233" t="str">
        <f>IF(Deník!$W470&lt;&gt;"",IF(Deník!$Y470=Statistika!$F$83,Deník!$W470,""),"")</f>
        <v/>
      </c>
      <c r="FZ470" s="233" t="str">
        <f>IF(Deník!$W470&lt;&gt;"",IF(Deník!$Y470=Statistika!$F$84,Deník!$W470,""),"")</f>
        <v/>
      </c>
      <c r="GA470" s="233" t="str">
        <f>IF(Deník!$W470&lt;&gt;"",IF(Deník!$Y470=Statistika!$F$85,Deník!$W470,""),"")</f>
        <v/>
      </c>
      <c r="GB470" s="233" t="str">
        <f>IF(Deník!$W470&lt;&gt;"",IF(Deník!$Y470=Statistika!$F$86,Deník!$W470,""),"")</f>
        <v/>
      </c>
      <c r="GC470" s="233" t="str">
        <f>IF(Deník!$W470&lt;&gt;"",IF(Deník!$Y470=Statistika!$F$87,Deník!$W470,""),"")</f>
        <v/>
      </c>
      <c r="GD470" s="233" t="str">
        <f>IF(Deník!$W470&lt;&gt;"",IF(Deník!$Y470=Statistika!$F$88,Deník!$W470,""),"")</f>
        <v/>
      </c>
      <c r="GE470" s="233" t="str">
        <f>IF(Deník!$W470&lt;&gt;"",IF(Deník!$Y470=Statistika!$F$89,Deník!$W470,""),"")</f>
        <v/>
      </c>
      <c r="GF470" s="233" t="str">
        <f>IF(Deník!$W470&lt;&gt;"",IF(Deník!$Y470=Statistika!$F$90,Deník!$W470,""),"")</f>
        <v/>
      </c>
      <c r="GG470" s="233" t="str">
        <f>IF(Deník!$W470&lt;&gt;"",IF(Deník!$Y470=Statistika!$F$91,Deník!$W470,""),"")</f>
        <v/>
      </c>
      <c r="GH470" s="233"/>
      <c r="GI470" s="233" t="str">
        <f>IF(Deník!$W470&lt;&gt;"",IF(Deník!$AB470=Statistika!$L$100,Deník!$W470,""),"")</f>
        <v/>
      </c>
      <c r="GJ470" s="233" t="str">
        <f>IF(Deník!$W470&lt;&gt;"",IF(Deník!$AB470=Statistika!$L$101,Deník!$W470,""),"")</f>
        <v/>
      </c>
      <c r="GK470" s="233" t="str">
        <f>IF(Deník!$W470&lt;&gt;"",IF(Deník!$AB470=Statistika!$L$102,Deník!$W470,""),"")</f>
        <v/>
      </c>
      <c r="GL470" s="233" t="str">
        <f>IF(Deník!$W470&lt;&gt;"",IF(Deník!$AB470=Statistika!$L$103,Deník!$W470,""),"")</f>
        <v/>
      </c>
      <c r="GM470" s="233" t="str">
        <f>IF(Deník!$W470&lt;&gt;"",IF(Deník!$AB470=Statistika!$L$104,Deník!$W470,""),"")</f>
        <v/>
      </c>
      <c r="GN470" s="233" t="str">
        <f>IF(Deník!$W470&lt;&gt;"",IF(Deník!$AB470=Statistika!$L$105,Deník!$W470,""),"")</f>
        <v/>
      </c>
      <c r="GO470" s="233" t="str">
        <f>IF(Deník!$W470&lt;&gt;"",IF(Deník!$AB470=Statistika!$L$106,Deník!$W470,""),"")</f>
        <v/>
      </c>
      <c r="GP470" s="233" t="str">
        <f>IF(Deník!$W470&lt;&gt;"",IF(Deník!$AB470=Statistika!$L$107,Deník!$W470,""),"")</f>
        <v/>
      </c>
      <c r="GQ470" s="233" t="str">
        <f>IF(Deník!$W470&lt;&gt;"",IF(Deník!$AB470=Statistika!$L$108,Deník!$W470,""),"")</f>
        <v/>
      </c>
      <c r="GS470" s="233" t="str">
        <f>IF(Deník!$W470&lt;0,IF(Deník!$AC470=Statistika!$F$117,Deník!$W470,""),"")</f>
        <v/>
      </c>
      <c r="GT470" s="233" t="str">
        <f>IF(Deník!$W470&lt;0,IF(Deník!$AC470=Statistika!$F$118,Deník!$W470,""),"")</f>
        <v/>
      </c>
      <c r="GU470" s="233" t="str">
        <f>IF(Deník!$W470&lt;0,IF(Deník!$AC470=Statistika!$F$119,Deník!$W470,""),"")</f>
        <v/>
      </c>
      <c r="GV470" s="233" t="str">
        <f>IF(Deník!$W470&lt;0,IF(Deník!$AC470=Statistika!$F$120,Deník!$W470,""),"")</f>
        <v/>
      </c>
      <c r="GW470" s="233" t="str">
        <f>IF(Deník!$W470&lt;0,IF(Deník!$AC470=Statistika!$F$121,Deník!$W470,""),"")</f>
        <v/>
      </c>
      <c r="GX470" s="233" t="str">
        <f>IF(Deník!$W470&lt;0,IF(Deník!$AC470=Statistika!$F$122,Deník!$W470,""),"")</f>
        <v/>
      </c>
      <c r="GY470" s="233" t="str">
        <f>IF(Deník!$W470&lt;0,IF(Deník!$AC470=Statistika!$F$123,Deník!$W470,""),"")</f>
        <v/>
      </c>
      <c r="GZ470" s="233" t="str">
        <f>IF(Deník!$W470&lt;0,IF(Deník!$AC470=Statistika!$F$124,Deník!$W470,""),"")</f>
        <v/>
      </c>
      <c r="HA470" s="233" t="str">
        <f>IF(Deník!$W470&lt;0,IF(Deník!$AC470=Statistika!$F$125,Deník!$W470,""),"")</f>
        <v/>
      </c>
      <c r="HC470" s="233" t="str">
        <f>IF(Deník!$W470&lt;0,IF(Deník!$AD470=Statistika!$F$133,Deník!$W470,""),"")</f>
        <v/>
      </c>
      <c r="HD470" s="233" t="str">
        <f>IF(Deník!$W470&lt;0,IF(Deník!$AD470=Statistika!$F$134,Deník!$W470,""),"")</f>
        <v/>
      </c>
      <c r="HE470" s="233" t="str">
        <f>IF(Deník!$W470&lt;0,IF(Deník!$AD470=Statistika!$F$135,Deník!$W470,""),"")</f>
        <v/>
      </c>
      <c r="HF470" s="233" t="str">
        <f>IF(Deník!$W470&lt;0,IF(Deník!$AD470=Statistika!$F$136,Deník!$W470,""),"")</f>
        <v/>
      </c>
      <c r="HG470" s="233" t="str">
        <f>IF(Deník!$W470&lt;0,IF(Deník!$AD470=Statistika!$F$137,Deník!$W470,""),"")</f>
        <v/>
      </c>
      <c r="ID470" s="8">
        <f>Tabulka4[[#This Row],[Sloupec3]]</f>
        <v>0</v>
      </c>
      <c r="IE470" s="17" t="str">
        <f>IF(AND([1]Deník!$C470&gt;='[1]Měsíční shrnutí'!$D$1,[1]Deník!$C470&lt;='[1]Měsíční shrnutí'!$F$1),[1]Deník!$X470,"")</f>
        <v/>
      </c>
    </row>
    <row r="471" spans="1:239">
      <c r="A471" s="8">
        <f>Deník!C472</f>
        <v>0</v>
      </c>
      <c r="B471" s="50" t="str">
        <f>Deník!R472</f>
        <v/>
      </c>
      <c r="C471" s="102" t="str">
        <f>IF(AND(Deník!R472&gt;1,Deník!R472&lt;&gt;""),1,"")</f>
        <v/>
      </c>
      <c r="D471" s="102" t="str">
        <f>IF(AND(Deník!R472&lt;=0,Deník!R472&lt;&gt;""),1,"")</f>
        <v/>
      </c>
      <c r="E471" s="103" t="str">
        <f>IF(AND(Deník!R472&gt;=0,Deník!R472&lt;=1),1,"")</f>
        <v/>
      </c>
      <c r="F471" s="79" t="str">
        <f>IF(Deník!R472&lt;&gt;"",Deník!R472+F470,"")</f>
        <v/>
      </c>
      <c r="G471" s="85"/>
      <c r="H471" s="54" t="str">
        <f>IF(MONTH(Deník!$C471)=H$2,IF(AND(Deník!$R471&gt;=0,Deník!$R471&lt;=1),"BE",Deník!$R471),"")</f>
        <v/>
      </c>
      <c r="I471" s="11" t="str">
        <f>IF(MONTH(Deník!$C471)=I$2,IF(AND(Deník!$R471&gt;=0,Deník!$R471&lt;=1),"BE",Deník!$R471),"")</f>
        <v/>
      </c>
      <c r="J471" s="11" t="str">
        <f>IF(MONTH(Deník!$C471)=J$2,IF(AND(Deník!$R471&gt;=0,Deník!$R471&lt;=1),"BE",Deník!$R471),"")</f>
        <v/>
      </c>
      <c r="K471" s="11" t="str">
        <f>IF(MONTH(Deník!$C471)=K$2,IF(AND(Deník!$R471&gt;=0,Deník!$R471&lt;=1),"BE",Deník!$R471),"")</f>
        <v/>
      </c>
      <c r="L471" s="11" t="str">
        <f>IF(MONTH(Deník!$C471)=L$2,IF(AND(Deník!$R471&gt;=0,Deník!$R471&lt;=1),"BE",Deník!$R471),"")</f>
        <v/>
      </c>
      <c r="M471" s="11" t="str">
        <f>IF(MONTH(Deník!$C471)=M$2,IF(AND(Deník!$R471&gt;=0,Deník!$R471&lt;=1),"BE",Deník!$R471),"")</f>
        <v/>
      </c>
      <c r="N471" s="11" t="str">
        <f>IF(MONTH(Deník!$C471)=N$2,IF(AND(Deník!$R471&gt;=0,Deník!$R471&lt;=1),"BE",Deník!$R471),"")</f>
        <v/>
      </c>
      <c r="O471" s="11" t="str">
        <f>IF(MONTH(Deník!$C471)=O$2,IF(AND(Deník!$R471&gt;=0,Deník!$R471&lt;=1),"BE",Deník!$R471),"")</f>
        <v/>
      </c>
      <c r="P471" s="11" t="str">
        <f>IF(MONTH(Deník!$C471)=P$2,IF(AND(Deník!$R471&gt;=0,Deník!$R471&lt;=1),"BE",Deník!$R471),"")</f>
        <v/>
      </c>
      <c r="Q471" s="11" t="str">
        <f>IF(MONTH(Deník!$C471)=Q$2,IF(AND(Deník!$R471&gt;=0,Deník!$R471&lt;=1),"BE",Deník!$R471),"")</f>
        <v/>
      </c>
      <c r="R471" s="11" t="str">
        <f>IF(MONTH(Deník!$C471)=R$2,IF(AND(Deník!$R471&gt;=0,Deník!$R471&lt;=1),"BE",Deník!$R471),"")</f>
        <v/>
      </c>
      <c r="S471" s="57" t="str">
        <f>IF(MONTH(Deník!$C471)=S$2,IF(AND(Deník!$R471&gt;=0,Deník!$R471&lt;=1),"BE",Deník!$R471),"")</f>
        <v/>
      </c>
      <c r="U471" s="12"/>
      <c r="V471" s="12"/>
      <c r="X471" s="600" t="str">
        <f>IF(Deník!$R471&lt;&gt;"",IF(Deník!$B471=Statistika!$F$63,IF(AND(Deník!$R471&gt;=0,Deník!$R471&lt;=1),"BE",Deník!$R471),""),"")</f>
        <v/>
      </c>
      <c r="Y471" s="13" t="str">
        <f>IF(Deník!$R471&lt;&gt;"",IF(Deník!$B471=Statistika!$F$64,IF(AND(Deník!$R471&gt;=0,Deník!$R471&lt;=1),"BE",Deník!$R471),""),"")</f>
        <v/>
      </c>
      <c r="Z471" s="13" t="str">
        <f>IF(Deník!$R471&lt;&gt;"",IF(Deník!$B471=Statistika!$F$65,IF(AND(Deník!$R471&gt;=0,Deník!$R471&lt;=1),"BE",Deník!$R471),""),"")</f>
        <v/>
      </c>
      <c r="AA471" s="13" t="str">
        <f>IF(Deník!$R471&lt;&gt;"",IF(Deník!$B471=Statistika!$F$66,IF(AND(Deník!$R471&gt;=0,Deník!$R471&lt;=1),"BE",Deník!$R471),""),"")</f>
        <v/>
      </c>
      <c r="AB471" s="13" t="str">
        <f>IF(Deník!$R471&lt;&gt;"",IF(Deník!$B471=Statistika!$F$67,IF(AND(Deník!$R471&gt;=0,Deník!$R471&lt;=1),"BE",Deník!$R471),""),"")</f>
        <v/>
      </c>
      <c r="AC471" s="13" t="str">
        <f>IF(Deník!$R471&lt;&gt;"",IF(Deník!$B471=Statistika!$F$68,IF(AND(Deník!$R471&gt;=0,Deník!$R471&lt;=1),"BE",Deník!$R471),""),"")</f>
        <v/>
      </c>
      <c r="AD471" s="13" t="str">
        <f>IF(Deník!$R471&lt;&gt;"",IF(Deník!$B471=Statistika!$F$69,IF(AND(Deník!$R471&gt;=0,Deník!$R471&lt;=1),"BE",Deník!$R471),""),"")</f>
        <v/>
      </c>
      <c r="AE471" s="601" t="str">
        <f>IF(Deník!$R471&lt;&gt;"",IF(Deník!$B471=Statistika!$F$70,IF(AND(Deník!$R471&gt;=0,Deník!$R471&lt;=1),"BE",Deník!$R471),""),"")</f>
        <v/>
      </c>
      <c r="AF471" s="90"/>
      <c r="AG471" s="63" t="str">
        <f>IF(Deník!$R471&lt;&gt;"",IF(Deník!$J471="L",IF(AND(Deník!$R471&gt;=0,Deník!$R471&lt;=1),"BE",Deník!$R471),""),"")</f>
        <v/>
      </c>
      <c r="AH471" s="13" t="str">
        <f>IF(Deník!$R471&lt;&gt;"",IF(Deník!$J471="S",IF(AND(Deník!$R471&gt;=0,Deník!$R471&lt;=1),"BE",Deník!$R471),""),"")</f>
        <v/>
      </c>
      <c r="AI471" s="95"/>
      <c r="AJ471" s="71" t="str">
        <f>IF(Deník!N472&lt;&gt;"",Deník!N472*-1,"")</f>
        <v/>
      </c>
      <c r="AK471" s="88"/>
      <c r="AL471" s="63" t="str">
        <f>IF(WEEKDAY(Deník!$C471,2)=1,IF(AND(Deník!$R471&gt;=0,Deník!$R471&lt;=1),"BE",Deník!$R471),"")</f>
        <v/>
      </c>
      <c r="AM471" s="13" t="str">
        <f>IF(WEEKDAY(Deník!$C471,2)=2,IF(AND(Deník!$R471&gt;=0,Deník!$R471&lt;=1),"BE",Deník!$R471),"")</f>
        <v/>
      </c>
      <c r="AN471" s="13" t="str">
        <f>IF(WEEKDAY(Deník!$C471,2)=3,IF(AND(Deník!$R471&gt;=0,Deník!$R471&lt;=1),"BE",Deník!$R471),"")</f>
        <v/>
      </c>
      <c r="AO471" s="13" t="str">
        <f>IF(WEEKDAY(Deník!$C471,2)=4,IF(AND(Deník!$R471&gt;=0,Deník!$R471&lt;=1),"BE",Deník!$R471),"")</f>
        <v/>
      </c>
      <c r="AP471" s="60" t="str">
        <f>IF(WEEKDAY(Deník!$C471,2)=5,IF(AND(Deník!$R471&gt;=0,Deník!$R471&lt;=1),"BE",Deník!$R471),"")</f>
        <v/>
      </c>
      <c r="AQ471" s="99"/>
      <c r="AR471" s="100">
        <f>Deník!D471</f>
        <v>0</v>
      </c>
      <c r="AS471" s="63" t="str">
        <f>IF(Deník!$D471&lt;&gt;"",IF(AND(Deník!$D471&gt;=AS$2,Deník!$D471&lt;=AS$3),IF(AND(Deník!$R471&gt;=0,Deník!$R471&lt;=1),"BE",Deník!$R471),""),"")</f>
        <v/>
      </c>
      <c r="AT471" s="63" t="str">
        <f>IF(Deník!$D471&lt;&gt;"",IF(AND(Deník!$D471&gt;=AT$2,Deník!$D471&lt;=AT$3),IF(AND(Deník!$R471&gt;=0,Deník!$R471&lt;=1),"BE",Deník!$R471),""),"")</f>
        <v/>
      </c>
      <c r="AU471" s="63" t="str">
        <f>IF(Deník!$D471&lt;&gt;"",IF(AND(Deník!$D471&gt;=AU$2,Deník!$D471&lt;=AU$3),IF(AND(Deník!$R471&gt;=0,Deník!$R471&lt;=1),"BE",Deník!$R471),""),"")</f>
        <v/>
      </c>
      <c r="AV471" s="63" t="str">
        <f>IF(Deník!$D471&lt;&gt;"",IF(AND(Deník!$D471&gt;=AV$2,Deník!$D471&lt;=AV$3),IF(AND(Deník!$R471&gt;=0,Deník!$R471&lt;=1),"BE",Deník!$R471),""),"")</f>
        <v/>
      </c>
      <c r="AW471" s="63" t="str">
        <f>IF(Deník!$D471&lt;&gt;"",IF(AND(Deník!$D471&gt;=AW$2,Deník!$D471&lt;=AW$3),IF(AND(Deník!$R471&gt;=0,Deník!$R471&lt;=1),"BE",Deník!$R471),""),"")</f>
        <v/>
      </c>
      <c r="AX471" s="63" t="str">
        <f>IF(Deník!$D471&lt;&gt;"",IF(AND(Deník!$D471&gt;=AX$2,Deník!$D471&lt;=AX$3),IF(AND(Deník!$R471&gt;=0,Deník!$R471&lt;=1),"BE",Deník!$R471),""),"")</f>
        <v/>
      </c>
      <c r="AY471" s="63" t="str">
        <f>IF(Deník!$D471&lt;&gt;"",IF(AND(Deník!$D471&gt;=AY$2,Deník!$D471&lt;=AY$3),IF(AND(Deník!$R471&gt;=0,Deník!$R471&lt;=1),"BE",Deník!$R471),""),"")</f>
        <v/>
      </c>
      <c r="AZ471" s="63" t="str">
        <f>IF(Deník!$D471&lt;&gt;"",IF(AND(Deník!$D471&gt;=AZ$2,Deník!$D471&lt;=AZ$3),IF(AND(Deník!$R471&gt;=0,Deník!$R471&lt;=1),"BE",Deník!$R471),""),"")</f>
        <v/>
      </c>
      <c r="BA471" s="63" t="str">
        <f>IF(Deník!$D471&lt;&gt;"",IF(AND(Deník!$D471&gt;=BA$2,Deník!$D471&lt;=BA$3),IF(AND(Deník!$R471&gt;=0,Deník!$R471&lt;=1),"BE",Deník!$R471),""),"")</f>
        <v/>
      </c>
      <c r="BB471" s="63" t="str">
        <f>IF(Deník!$D471&lt;&gt;"",IF(AND(Deník!$D471&gt;=BB$2,Deník!$D471&lt;=BB$3),IF(AND(Deník!$R471&gt;=0,Deník!$R471&lt;=1),"BE",Deník!$R471),""),"")</f>
        <v/>
      </c>
      <c r="BC471" s="71" t="str">
        <f>IF(Deník!$D471&lt;&gt;"",IF(AND(Deník!$D471&gt;=BC$2,Deník!$D471&lt;=BC$3),IF(AND(Deník!$R471&gt;=0,Deník!$R471&lt;=1),"BE",Deník!$R471),""),"")</f>
        <v/>
      </c>
      <c r="BD471" s="20" t="str">
        <f>IF(Deník!$J472="S",(Deník!$M472-Deník!$K472),IF(Deník!$J472="L",(Deník!$K472-Deník!$M472),""))</f>
        <v/>
      </c>
      <c r="BE471" s="20" t="str">
        <f>IF(Deník!$J472="S",(Deník!$K472-Deník!$O472),IF(Deník!$J472="L",(Deník!$O472-Deník!$K472),""))</f>
        <v/>
      </c>
      <c r="BF471" s="20" t="str">
        <f>IF(Deník!$J472="S",(Deník!$K472-Deník!$L472),IF(Deník!$J472="L",(Deník!$L472-Deník!$K472),""))</f>
        <v/>
      </c>
      <c r="BG471" s="20" t="str">
        <f>IF(Deník!$J472="S",(Deník!$K472-Deník!$S472),IF(Deník!$J472="L",(Deník!$S472-Deník!$K472),""))</f>
        <v/>
      </c>
      <c r="BH471" s="20" t="str">
        <f>IF(Deník!$J472="S",(Deník!$K472-Deník!$U472),IF(Deník!$J472="L",(Deník!$U472-Deník!$K472),""))</f>
        <v/>
      </c>
      <c r="BI471" s="20" t="str">
        <f>IF(Deník!$R471&gt;1,Deník!$R471,"")</f>
        <v/>
      </c>
      <c r="BJ471" s="20" t="str">
        <f>IF(Deník!$R471&lt;0,Deník!$R471,"")</f>
        <v/>
      </c>
      <c r="BK471" s="17"/>
      <c r="BM471" s="233" t="str">
        <f>IF(Deník!$R471&lt;&gt;"",IF(Deník!$Y471=Statistika!$F$78,IF(AND(Deník!$R471&gt;=0,Deník!$R471&lt;=1),"BE",Deník!$R471),""),"")</f>
        <v/>
      </c>
      <c r="BN471" s="233" t="str">
        <f>IF(Deník!$R471&lt;&gt;"",IF(Deník!$Y471=Statistika!$F$79,IF(AND(Deník!$R471&gt;=0,Deník!$R471&lt;=1),"BE",Deník!$R471),""),"")</f>
        <v/>
      </c>
      <c r="BO471" s="233" t="str">
        <f>IF(Deník!$R471&lt;&gt;"",IF(Deník!$Y471=Statistika!$F$80,IF(AND(Deník!$R471&gt;=0,Deník!$R471&lt;=1),"BE",Deník!$R471),""),"")</f>
        <v/>
      </c>
      <c r="BP471" s="233" t="str">
        <f>IF(Deník!$R471&lt;&gt;"",IF(Deník!$Y471=Statistika!$F$81,IF(AND(Deník!$R471&gt;=0,Deník!$R471&lt;=1),"BE",Deník!$R471),""),"")</f>
        <v/>
      </c>
      <c r="BQ471" s="233" t="str">
        <f>IF(Deník!$R471&lt;&gt;"",IF(Deník!$Y471=Statistika!$F$82,IF(AND(Deník!$R471&gt;=0,Deník!$R471&lt;=1),"BE",Deník!$R471),""),"")</f>
        <v/>
      </c>
      <c r="BR471" s="233" t="str">
        <f>IF(Deník!$R471&lt;&gt;"",IF(Deník!$Y471=Statistika!$F$83,IF(AND(Deník!$R471&gt;=0,Deník!$R471&lt;=1),"BE",Deník!$R471),""),"")</f>
        <v/>
      </c>
      <c r="BS471" s="233" t="str">
        <f>IF(Deník!$R471&lt;&gt;"",IF(Deník!$Y471=Statistika!$F$84,IF(AND(Deník!$R471&gt;=0,Deník!$R471&lt;=1),"BE",Deník!$R471),""),"")</f>
        <v/>
      </c>
      <c r="BT471" s="233" t="str">
        <f>IF(Deník!$R471&lt;&gt;"",IF(Deník!$Y471=Statistika!$F$85,IF(AND(Deník!$R471&gt;=0,Deník!$R471&lt;=1),"BE",Deník!$R471),""),"")</f>
        <v/>
      </c>
      <c r="BU471" s="233" t="str">
        <f>IF(Deník!$R471&lt;&gt;"",IF(Deník!$Y471=Statistika!$F$86,IF(AND(Deník!$R471&gt;=0,Deník!$R471&lt;=1),"BE",Deník!$R471),""),"")</f>
        <v/>
      </c>
      <c r="BV471" s="233" t="str">
        <f>IF(Deník!$R471&lt;&gt;"",IF(Deník!$Y471=Statistika!$F$87,IF(AND(Deník!$R471&gt;=0,Deník!$R471&lt;=1),"BE",Deník!$R471),""),"")</f>
        <v/>
      </c>
      <c r="BW471" s="233" t="str">
        <f>IF(Deník!$R471&lt;&gt;"",IF(Deník!$Y471=Statistika!$F$88,IF(AND(Deník!$R471&gt;=0,Deník!$R471&lt;=1),"BE",Deník!$R471),""),"")</f>
        <v/>
      </c>
      <c r="BX471" s="233" t="str">
        <f>IF(Deník!$R471&lt;&gt;"",IF(Deník!$Y471=Statistika!$F$89,IF(AND(Deník!$R471&gt;=0,Deník!$R471&lt;=1),"BE",Deník!$R471),""),"")</f>
        <v/>
      </c>
      <c r="BY471" s="233" t="str">
        <f>IF(Deník!$R471&lt;&gt;"",IF(Deník!$Y471=Statistika!$F$90,IF(AND(Deník!$R471&gt;=0,Deník!$R471&lt;=1),"BE",Deník!$R471),""),"")</f>
        <v/>
      </c>
      <c r="BZ471" s="233" t="str">
        <f>IF(Deník!$R471&lt;&gt;"",IF(Deník!$Y471=Statistika!$F$91,IF(AND(Deník!$R471&gt;=0,Deník!$R471&lt;=1),"BE",Deník!$R471),""),"")</f>
        <v/>
      </c>
      <c r="CA471" s="233"/>
      <c r="CB471" s="233" t="str">
        <f>IF(Deník!$R471&lt;&gt;"",IF(Deník!$AB471="SL",IF(AND(Deník!$R471&gt;=0,Deník!$R471&lt;=1),"BE",Deník!$R471),""),"")</f>
        <v/>
      </c>
      <c r="CC471" s="233" t="str">
        <f>IF(Deník!$R471&lt;&gt;"",IF(Deník!$AB471="BE10",IF(AND(Deník!$R471&gt;=0,Deník!$R471&lt;=1),"BE",Deník!$R471),""),"")</f>
        <v/>
      </c>
      <c r="CD471" s="233" t="str">
        <f>IF(Deník!$R471&lt;&gt;"",IF(Deník!$AB471="BE15",IF(AND(Deník!$R471&gt;=0,Deník!$R471&lt;=1),"BE",Deník!$R471),""),"")</f>
        <v/>
      </c>
      <c r="CE471" s="233" t="str">
        <f>IF(Deník!$R471&lt;&gt;"",IF(Deník!$AB471="BE20",IF(AND(Deník!$R471&gt;=0,Deník!$R471&lt;=1),"BE",Deník!$R471),""),"")</f>
        <v/>
      </c>
      <c r="CF471" s="233" t="str">
        <f>IF(Deník!$R471&lt;&gt;"",IF(Deník!$AB471="TP1",IF(AND(Deník!$R471&gt;=0,Deník!$R471&lt;=1),"BE",Deník!$R471),""),"")</f>
        <v/>
      </c>
      <c r="CG471" s="233" t="str">
        <f>IF(Deník!$R471&lt;&gt;"",IF(Deník!$AB471="TP2",IF(AND(Deník!$R471&gt;=0,Deník!$R471&lt;=1),"BE",Deník!$R471),""),"")</f>
        <v/>
      </c>
      <c r="CH471" s="233" t="str">
        <f>IF(Deník!$R471&lt;&gt;"",IF(Deník!$AB471="TP3",IF(AND(Deník!$R471&gt;=0,Deník!$R471&lt;=1),"BE",Deník!$R471),""),"")</f>
        <v/>
      </c>
      <c r="CI471" s="233" t="str">
        <f>IF(Deník!$R471&lt;&gt;"",IF(Deník!$AB471="Trailing SL",IF(AND(Deník!$R471&gt;=0,Deník!$R471&lt;=1),"BE",Deník!$R471),""),"")</f>
        <v/>
      </c>
      <c r="CJ471" s="233" t="str">
        <f>IF(Deník!$R471&lt;&gt;"",IF(Deník!$AB471="Manual",IF(AND(Deník!$R471&gt;=0,Deník!$R471&lt;=1),"BE",Deník!$R471),""),"")</f>
        <v/>
      </c>
      <c r="CK471" s="233"/>
      <c r="CL471" s="233" t="str">
        <f>IF(Deník!$R471&lt;0,IF(Deník!$AC471=Statistika!$F$117,Deník!$R471,""),"")</f>
        <v/>
      </c>
      <c r="CM471" s="233" t="str">
        <f>IF(Deník!$R471&lt;0,IF(Deník!$AC471=Statistika!$F$118,Deník!$R471,""),"")</f>
        <v/>
      </c>
      <c r="CN471" s="233" t="str">
        <f>IF(Deník!$R471&lt;0,IF(Deník!$AC471=Statistika!$F$119,Deník!$R471,""),"")</f>
        <v/>
      </c>
      <c r="CO471" s="233" t="str">
        <f>IF(Deník!$R471&lt;0,IF(Deník!$AC471=Statistika!$F$120,Deník!$R471,""),"")</f>
        <v/>
      </c>
      <c r="CP471" s="233" t="str">
        <f>IF(Deník!$R471&lt;0,IF(Deník!$AC471=Statistika!$F$121,Deník!$R471,""),"")</f>
        <v/>
      </c>
      <c r="CQ471" s="233" t="str">
        <f>IF(Deník!$R471&lt;0,IF(Deník!$AC471=Statistika!$F$122,Deník!$R471,""),"")</f>
        <v/>
      </c>
      <c r="CR471" s="233" t="str">
        <f>IF(Deník!$R471&lt;0,IF(Deník!$AC471=Statistika!$F$123,Deník!$R471,""),"")</f>
        <v/>
      </c>
      <c r="CS471" s="233" t="str">
        <f>IF(Deník!$R471&lt;0,IF(Deník!$AC471=Statistika!$F$124,Deník!$R471,""),"")</f>
        <v/>
      </c>
      <c r="CT471" s="233" t="str">
        <f>IF(Deník!$R471&lt;0,IF(Deník!$AC471=Statistika!$F$125,Deník!$R471,""),"")</f>
        <v/>
      </c>
      <c r="CU471" s="233"/>
      <c r="CV471" s="233" t="str">
        <f>IF(Deník!$R471&lt;0,IF(Deník!$AD471=$CV$2,Deník!$R471,""),"")</f>
        <v/>
      </c>
      <c r="CW471" s="233" t="str">
        <f>IF(Deník!$R471&lt;0,IF(Deník!$AD471=$CW$2,Deník!$R471,""),"")</f>
        <v/>
      </c>
      <c r="CX471" s="233" t="str">
        <f>IF(Deník!$R471&lt;0,IF(Deník!$AD471=$CX$2,Deník!$R471,""),"")</f>
        <v/>
      </c>
      <c r="CY471" s="233" t="str">
        <f>IF(Deník!$R471&lt;0,IF(Deník!$AD471=$CY$2,Deník!$R471,""),"")</f>
        <v/>
      </c>
      <c r="CZ471" s="233" t="str">
        <f>IF(Deník!$R471&lt;0,IF(Deník!$AD471=$CZ$2,Deník!$R471,""),"")</f>
        <v/>
      </c>
      <c r="DL471" s="221">
        <f t="shared" si="20"/>
        <v>93847.029999999984</v>
      </c>
      <c r="DM471" s="220">
        <f t="shared" si="19"/>
        <v>-6.1529700000000132E-2</v>
      </c>
      <c r="DO471" s="50">
        <f>Deník!W472</f>
        <v>0</v>
      </c>
      <c r="DP471" s="102" t="str">
        <f>IF(AND(Deník!W472&gt;0),1,"")</f>
        <v/>
      </c>
      <c r="DQ471" s="102">
        <f>IF(AND(Deník!W472&lt;=0),1,"")</f>
        <v>1</v>
      </c>
      <c r="DR471" s="227"/>
      <c r="DS471" s="228"/>
      <c r="DT471" s="85"/>
      <c r="DU471" s="54">
        <f>IF(MONTH(Deník!$C471)=DU$2,Deník!$W471,"")</f>
        <v>0</v>
      </c>
      <c r="DV471" s="222" t="str">
        <f>IF(MONTH(Deník!$C471)=DV$2,Deník!$W471,"")</f>
        <v/>
      </c>
      <c r="DW471" s="222" t="str">
        <f>IF(MONTH(Deník!$C471)=DW$2,Deník!$W471,"")</f>
        <v/>
      </c>
      <c r="DX471" s="222" t="str">
        <f>IF(MONTH(Deník!$C471)=DX$2,Deník!$W471,"")</f>
        <v/>
      </c>
      <c r="DY471" s="222" t="str">
        <f>IF(MONTH(Deník!$C471)=DY$2,Deník!$W471,"")</f>
        <v/>
      </c>
      <c r="DZ471" s="222" t="str">
        <f>IF(MONTH(Deník!$C471)=DZ$2,Deník!$W471,"")</f>
        <v/>
      </c>
      <c r="EA471" s="222" t="str">
        <f>IF(MONTH(Deník!$C471)=EA$2,Deník!$W471,"")</f>
        <v/>
      </c>
      <c r="EB471" s="222" t="str">
        <f>IF(MONTH(Deník!$C471)=EB$2,Deník!$W471,"")</f>
        <v/>
      </c>
      <c r="EC471" s="222" t="str">
        <f>IF(MONTH(Deník!$C471)=EC$2,Deník!$W471,"")</f>
        <v/>
      </c>
      <c r="ED471" s="222" t="str">
        <f>IF(MONTH(Deník!$C471)=ED$2,Deník!$W471,"")</f>
        <v/>
      </c>
      <c r="EE471" s="222" t="str">
        <f>IF(MONTH(Deník!$C471)=EE$2,Deník!$W471,"")</f>
        <v/>
      </c>
      <c r="EF471" s="222" t="str">
        <f>IF(MONTH(Deník!$C471)=EF$2,Deník!$W471,"")</f>
        <v/>
      </c>
      <c r="EI471" s="600" t="str">
        <f>IF(Deník!$W471&lt;&gt;"",IF(Deník!$B471=Statistika!$F$63,Deník!$W471,""),"")</f>
        <v/>
      </c>
      <c r="EJ471" s="13" t="str">
        <f>IF(Deník!$W471&lt;&gt;"",IF(Deník!$B471=Statistika!$F$64,Deník!$W471,""),"")</f>
        <v/>
      </c>
      <c r="EK471" s="13" t="str">
        <f>IF(Deník!$W471&lt;&gt;"",IF(Deník!$B471=Statistika!$F$65,Deník!$W471,""),"")</f>
        <v/>
      </c>
      <c r="EL471" s="13" t="str">
        <f>IF(Deník!$W471&lt;&gt;"",IF(Deník!$B471=Statistika!$F$66,Deník!$W471,""),"")</f>
        <v/>
      </c>
      <c r="EM471" s="13" t="str">
        <f>IF(Deník!$W471&lt;&gt;"",IF(Deník!$B471=Statistika!$F$67,Deník!$W471,""),"")</f>
        <v/>
      </c>
      <c r="EN471" s="13" t="str">
        <f>IF(Deník!$W471&lt;&gt;"",IF(Deník!$B471=Statistika!$F$68,Deník!$W471,""),"")</f>
        <v/>
      </c>
      <c r="EO471" s="13" t="str">
        <f>IF(Deník!$W471&lt;&gt;"",IF(Deník!$B471=Statistika!$F$69,Deník!$W471,""),"")</f>
        <v/>
      </c>
      <c r="EP471" s="601" t="str">
        <f>IF(Deník!$W471&lt;&gt;"",IF(Deník!$B471=Statistika!$F$70,Deník!$W471,""),"")</f>
        <v/>
      </c>
      <c r="EQ471" s="90"/>
      <c r="ER471" s="63" t="str">
        <f>IF(Deník!$W471&lt;&gt;"",IF(Deník!$J471="L",Deník!$W471,""),"")</f>
        <v/>
      </c>
      <c r="ES471" s="13" t="str">
        <f>IF(Deník!$W471&lt;&gt;"",IF(Deník!$J471="S",Deník!$W471,""),"")</f>
        <v/>
      </c>
      <c r="ET471" s="95"/>
      <c r="EU471" s="88"/>
      <c r="EV471" s="63" t="str">
        <f>IF(WEEKDAY(Deník!$C471,2)=1,Deník!$W471,"")</f>
        <v/>
      </c>
      <c r="EW471" s="13" t="str">
        <f>IF(WEEKDAY(Deník!$C471,2)=2,Deník!$W471,"")</f>
        <v/>
      </c>
      <c r="EX471" s="13" t="str">
        <f>IF(WEEKDAY(Deník!$C471,2)=3,Deník!$W471,"")</f>
        <v/>
      </c>
      <c r="EY471" s="13" t="str">
        <f>IF(WEEKDAY(Deník!$C471,2)=4,Deník!$W471,"")</f>
        <v/>
      </c>
      <c r="EZ471" s="60" t="str">
        <f>IF(WEEKDAY(Deník!$C471,2)=5,Deník!$W471,"")</f>
        <v/>
      </c>
      <c r="FA471" s="99"/>
      <c r="FB471" s="100">
        <f>Deník!D471</f>
        <v>0</v>
      </c>
      <c r="FC471" s="63">
        <f>IF($FB471&lt;&gt;"",IF(AND($FB471&gt;=FC$2,$FB471&lt;=FC$3),Deník!$W471,""))</f>
        <v>0</v>
      </c>
      <c r="FD471" s="63" t="str">
        <f>IF($FB471&lt;&gt;"",IF(AND($FB471&gt;=FD$2,$FB471&lt;=FD$3),Deník!$W471,""))</f>
        <v/>
      </c>
      <c r="FE471" s="63" t="str">
        <f>IF($FB471&lt;&gt;"",IF(AND($FB471&gt;=FE$2,$FB471&lt;=FE$3),Deník!$W471,""))</f>
        <v/>
      </c>
      <c r="FF471" s="63" t="str">
        <f>IF($FB471&lt;&gt;"",IF(AND($FB471&gt;=FF$2,$FB471&lt;=FF$3),Deník!$W471,""))</f>
        <v/>
      </c>
      <c r="FG471" s="63" t="str">
        <f>IF($FB471&lt;&gt;"",IF(AND($FB471&gt;=FG$2,$FB471&lt;=FG$3),Deník!$W471,""))</f>
        <v/>
      </c>
      <c r="FH471" s="63" t="str">
        <f>IF($FB471&lt;&gt;"",IF(AND($FB471&gt;=FH$2,$FB471&lt;=FH$3),Deník!$W471,""))</f>
        <v/>
      </c>
      <c r="FI471" s="63" t="str">
        <f>IF($FB471&lt;&gt;"",IF(AND($FB471&gt;=FI$2,$FB471&lt;=FI$3),Deník!$W471,""))</f>
        <v/>
      </c>
      <c r="FJ471" s="63" t="str">
        <f>IF($FB471&lt;&gt;"",IF(AND($FB471&gt;=FJ$2,$FB471&lt;=FJ$3),Deník!$W471,""))</f>
        <v/>
      </c>
      <c r="FK471" s="63" t="str">
        <f>IF($FB471&lt;&gt;"",IF(AND($FB471&gt;=FK$2,$FB471&lt;=FK$3),Deník!$W471,""))</f>
        <v/>
      </c>
      <c r="FL471" s="63" t="str">
        <f>IF($FB471&lt;&gt;"",IF(AND($FB471&gt;=FL$2,$FB471&lt;=FL$3),Deník!$W471,""))</f>
        <v/>
      </c>
      <c r="FM471" s="63" t="str">
        <f>IF($FB471&lt;&gt;"",IF(AND($FB471&gt;=FM$2,$FB471&lt;=FM$3),Deník!$W471,""))</f>
        <v/>
      </c>
      <c r="FN471" s="13"/>
      <c r="FO471" s="20" t="str">
        <f>IF(Deník!$W471&gt;1,Deník!$W471,"")</f>
        <v/>
      </c>
      <c r="FP471" s="20" t="str">
        <f>IF(Deník!$W471&lt;0,Deník!$W471,"")</f>
        <v/>
      </c>
      <c r="FQ471" s="17"/>
      <c r="FS471" s="233"/>
      <c r="FT471" s="233" t="str">
        <f>IF(Deník!$W471&lt;&gt;"",IF(Deník!$Y471=Statistika!$F$78,Deník!$W471,""),"")</f>
        <v/>
      </c>
      <c r="FU471" s="233" t="str">
        <f>IF(Deník!$W471&lt;&gt;"",IF(Deník!$Y471=Statistika!$F$79,Deník!$W471,""),"")</f>
        <v/>
      </c>
      <c r="FV471" s="233" t="str">
        <f>IF(Deník!$W471&lt;&gt;"",IF(Deník!$Y471=Statistika!$F$80,Deník!$W471,""),"")</f>
        <v/>
      </c>
      <c r="FW471" s="233" t="str">
        <f>IF(Deník!$W471&lt;&gt;"",IF(Deník!$Y471=Statistika!$F$81,Deník!$W471,""),"")</f>
        <v/>
      </c>
      <c r="FX471" s="233" t="str">
        <f>IF(Deník!$W471&lt;&gt;"",IF(Deník!$Y471=Statistika!$F$82,Deník!$W471,""),"")</f>
        <v/>
      </c>
      <c r="FY471" s="233" t="str">
        <f>IF(Deník!$W471&lt;&gt;"",IF(Deník!$Y471=Statistika!$F$83,Deník!$W471,""),"")</f>
        <v/>
      </c>
      <c r="FZ471" s="233" t="str">
        <f>IF(Deník!$W471&lt;&gt;"",IF(Deník!$Y471=Statistika!$F$84,Deník!$W471,""),"")</f>
        <v/>
      </c>
      <c r="GA471" s="233" t="str">
        <f>IF(Deník!$W471&lt;&gt;"",IF(Deník!$Y471=Statistika!$F$85,Deník!$W471,""),"")</f>
        <v/>
      </c>
      <c r="GB471" s="233" t="str">
        <f>IF(Deník!$W471&lt;&gt;"",IF(Deník!$Y471=Statistika!$F$86,Deník!$W471,""),"")</f>
        <v/>
      </c>
      <c r="GC471" s="233" t="str">
        <f>IF(Deník!$W471&lt;&gt;"",IF(Deník!$Y471=Statistika!$F$87,Deník!$W471,""),"")</f>
        <v/>
      </c>
      <c r="GD471" s="233" t="str">
        <f>IF(Deník!$W471&lt;&gt;"",IF(Deník!$Y471=Statistika!$F$88,Deník!$W471,""),"")</f>
        <v/>
      </c>
      <c r="GE471" s="233" t="str">
        <f>IF(Deník!$W471&lt;&gt;"",IF(Deník!$Y471=Statistika!$F$89,Deník!$W471,""),"")</f>
        <v/>
      </c>
      <c r="GF471" s="233" t="str">
        <f>IF(Deník!$W471&lt;&gt;"",IF(Deník!$Y471=Statistika!$F$90,Deník!$W471,""),"")</f>
        <v/>
      </c>
      <c r="GG471" s="233" t="str">
        <f>IF(Deník!$W471&lt;&gt;"",IF(Deník!$Y471=Statistika!$F$91,Deník!$W471,""),"")</f>
        <v/>
      </c>
      <c r="GH471" s="233"/>
      <c r="GI471" s="233" t="str">
        <f>IF(Deník!$W471&lt;&gt;"",IF(Deník!$AB471=Statistika!$L$100,Deník!$W471,""),"")</f>
        <v/>
      </c>
      <c r="GJ471" s="233" t="str">
        <f>IF(Deník!$W471&lt;&gt;"",IF(Deník!$AB471=Statistika!$L$101,Deník!$W471,""),"")</f>
        <v/>
      </c>
      <c r="GK471" s="233" t="str">
        <f>IF(Deník!$W471&lt;&gt;"",IF(Deník!$AB471=Statistika!$L$102,Deník!$W471,""),"")</f>
        <v/>
      </c>
      <c r="GL471" s="233" t="str">
        <f>IF(Deník!$W471&lt;&gt;"",IF(Deník!$AB471=Statistika!$L$103,Deník!$W471,""),"")</f>
        <v/>
      </c>
      <c r="GM471" s="233" t="str">
        <f>IF(Deník!$W471&lt;&gt;"",IF(Deník!$AB471=Statistika!$L$104,Deník!$W471,""),"")</f>
        <v/>
      </c>
      <c r="GN471" s="233" t="str">
        <f>IF(Deník!$W471&lt;&gt;"",IF(Deník!$AB471=Statistika!$L$105,Deník!$W471,""),"")</f>
        <v/>
      </c>
      <c r="GO471" s="233" t="str">
        <f>IF(Deník!$W471&lt;&gt;"",IF(Deník!$AB471=Statistika!$L$106,Deník!$W471,""),"")</f>
        <v/>
      </c>
      <c r="GP471" s="233" t="str">
        <f>IF(Deník!$W471&lt;&gt;"",IF(Deník!$AB471=Statistika!$L$107,Deník!$W471,""),"")</f>
        <v/>
      </c>
      <c r="GQ471" s="233" t="str">
        <f>IF(Deník!$W471&lt;&gt;"",IF(Deník!$AB471=Statistika!$L$108,Deník!$W471,""),"")</f>
        <v/>
      </c>
      <c r="GS471" s="233" t="str">
        <f>IF(Deník!$W471&lt;0,IF(Deník!$AC471=Statistika!$F$117,Deník!$W471,""),"")</f>
        <v/>
      </c>
      <c r="GT471" s="233" t="str">
        <f>IF(Deník!$W471&lt;0,IF(Deník!$AC471=Statistika!$F$118,Deník!$W471,""),"")</f>
        <v/>
      </c>
      <c r="GU471" s="233" t="str">
        <f>IF(Deník!$W471&lt;0,IF(Deník!$AC471=Statistika!$F$119,Deník!$W471,""),"")</f>
        <v/>
      </c>
      <c r="GV471" s="233" t="str">
        <f>IF(Deník!$W471&lt;0,IF(Deník!$AC471=Statistika!$F$120,Deník!$W471,""),"")</f>
        <v/>
      </c>
      <c r="GW471" s="233" t="str">
        <f>IF(Deník!$W471&lt;0,IF(Deník!$AC471=Statistika!$F$121,Deník!$W471,""),"")</f>
        <v/>
      </c>
      <c r="GX471" s="233" t="str">
        <f>IF(Deník!$W471&lt;0,IF(Deník!$AC471=Statistika!$F$122,Deník!$W471,""),"")</f>
        <v/>
      </c>
      <c r="GY471" s="233" t="str">
        <f>IF(Deník!$W471&lt;0,IF(Deník!$AC471=Statistika!$F$123,Deník!$W471,""),"")</f>
        <v/>
      </c>
      <c r="GZ471" s="233" t="str">
        <f>IF(Deník!$W471&lt;0,IF(Deník!$AC471=Statistika!$F$124,Deník!$W471,""),"")</f>
        <v/>
      </c>
      <c r="HA471" s="233" t="str">
        <f>IF(Deník!$W471&lt;0,IF(Deník!$AC471=Statistika!$F$125,Deník!$W471,""),"")</f>
        <v/>
      </c>
      <c r="HC471" s="233" t="str">
        <f>IF(Deník!$W471&lt;0,IF(Deník!$AD471=Statistika!$F$133,Deník!$W471,""),"")</f>
        <v/>
      </c>
      <c r="HD471" s="233" t="str">
        <f>IF(Deník!$W471&lt;0,IF(Deník!$AD471=Statistika!$F$134,Deník!$W471,""),"")</f>
        <v/>
      </c>
      <c r="HE471" s="233" t="str">
        <f>IF(Deník!$W471&lt;0,IF(Deník!$AD471=Statistika!$F$135,Deník!$W471,""),"")</f>
        <v/>
      </c>
      <c r="HF471" s="233" t="str">
        <f>IF(Deník!$W471&lt;0,IF(Deník!$AD471=Statistika!$F$136,Deník!$W471,""),"")</f>
        <v/>
      </c>
      <c r="HG471" s="233" t="str">
        <f>IF(Deník!$W471&lt;0,IF(Deník!$AD471=Statistika!$F$137,Deník!$W471,""),"")</f>
        <v/>
      </c>
      <c r="ID471" s="8">
        <f>Tabulka4[[#This Row],[Sloupec3]]</f>
        <v>0</v>
      </c>
      <c r="IE471" s="17" t="str">
        <f>IF(AND([1]Deník!$C471&gt;='[1]Měsíční shrnutí'!$D$1,[1]Deník!$C471&lt;='[1]Měsíční shrnutí'!$F$1),[1]Deník!$X471,"")</f>
        <v/>
      </c>
    </row>
    <row r="472" spans="1:239">
      <c r="A472" s="8">
        <f>Deník!C473</f>
        <v>0</v>
      </c>
      <c r="B472" s="50" t="str">
        <f>Deník!R473</f>
        <v/>
      </c>
      <c r="C472" s="102" t="str">
        <f>IF(AND(Deník!R473&gt;1,Deník!R473&lt;&gt;""),1,"")</f>
        <v/>
      </c>
      <c r="D472" s="102" t="str">
        <f>IF(AND(Deník!R473&lt;=0,Deník!R473&lt;&gt;""),1,"")</f>
        <v/>
      </c>
      <c r="E472" s="103" t="str">
        <f>IF(AND(Deník!R473&gt;=0,Deník!R473&lt;=1),1,"")</f>
        <v/>
      </c>
      <c r="F472" s="79" t="str">
        <f>IF(Deník!R473&lt;&gt;"",Deník!R473+F471,"")</f>
        <v/>
      </c>
      <c r="G472" s="85"/>
      <c r="H472" s="54" t="str">
        <f>IF(MONTH(Deník!$C472)=H$2,IF(AND(Deník!$R472&gt;=0,Deník!$R472&lt;=1),"BE",Deník!$R472),"")</f>
        <v/>
      </c>
      <c r="I472" s="11" t="str">
        <f>IF(MONTH(Deník!$C472)=I$2,IF(AND(Deník!$R472&gt;=0,Deník!$R472&lt;=1),"BE",Deník!$R472),"")</f>
        <v/>
      </c>
      <c r="J472" s="11" t="str">
        <f>IF(MONTH(Deník!$C472)=J$2,IF(AND(Deník!$R472&gt;=0,Deník!$R472&lt;=1),"BE",Deník!$R472),"")</f>
        <v/>
      </c>
      <c r="K472" s="11" t="str">
        <f>IF(MONTH(Deník!$C472)=K$2,IF(AND(Deník!$R472&gt;=0,Deník!$R472&lt;=1),"BE",Deník!$R472),"")</f>
        <v/>
      </c>
      <c r="L472" s="11" t="str">
        <f>IF(MONTH(Deník!$C472)=L$2,IF(AND(Deník!$R472&gt;=0,Deník!$R472&lt;=1),"BE",Deník!$R472),"")</f>
        <v/>
      </c>
      <c r="M472" s="11" t="str">
        <f>IF(MONTH(Deník!$C472)=M$2,IF(AND(Deník!$R472&gt;=0,Deník!$R472&lt;=1),"BE",Deník!$R472),"")</f>
        <v/>
      </c>
      <c r="N472" s="11" t="str">
        <f>IF(MONTH(Deník!$C472)=N$2,IF(AND(Deník!$R472&gt;=0,Deník!$R472&lt;=1),"BE",Deník!$R472),"")</f>
        <v/>
      </c>
      <c r="O472" s="11" t="str">
        <f>IF(MONTH(Deník!$C472)=O$2,IF(AND(Deník!$R472&gt;=0,Deník!$R472&lt;=1),"BE",Deník!$R472),"")</f>
        <v/>
      </c>
      <c r="P472" s="11" t="str">
        <f>IF(MONTH(Deník!$C472)=P$2,IF(AND(Deník!$R472&gt;=0,Deník!$R472&lt;=1),"BE",Deník!$R472),"")</f>
        <v/>
      </c>
      <c r="Q472" s="11" t="str">
        <f>IF(MONTH(Deník!$C472)=Q$2,IF(AND(Deník!$R472&gt;=0,Deník!$R472&lt;=1),"BE",Deník!$R472),"")</f>
        <v/>
      </c>
      <c r="R472" s="11" t="str">
        <f>IF(MONTH(Deník!$C472)=R$2,IF(AND(Deník!$R472&gt;=0,Deník!$R472&lt;=1),"BE",Deník!$R472),"")</f>
        <v/>
      </c>
      <c r="S472" s="57" t="str">
        <f>IF(MONTH(Deník!$C472)=S$2,IF(AND(Deník!$R472&gt;=0,Deník!$R472&lt;=1),"BE",Deník!$R472),"")</f>
        <v/>
      </c>
      <c r="U472" s="12"/>
      <c r="V472" s="12"/>
      <c r="X472" s="600" t="str">
        <f>IF(Deník!$R472&lt;&gt;"",IF(Deník!$B472=Statistika!$F$63,IF(AND(Deník!$R472&gt;=0,Deník!$R472&lt;=1),"BE",Deník!$R472),""),"")</f>
        <v/>
      </c>
      <c r="Y472" s="13" t="str">
        <f>IF(Deník!$R472&lt;&gt;"",IF(Deník!$B472=Statistika!$F$64,IF(AND(Deník!$R472&gt;=0,Deník!$R472&lt;=1),"BE",Deník!$R472),""),"")</f>
        <v/>
      </c>
      <c r="Z472" s="13" t="str">
        <f>IF(Deník!$R472&lt;&gt;"",IF(Deník!$B472=Statistika!$F$65,IF(AND(Deník!$R472&gt;=0,Deník!$R472&lt;=1),"BE",Deník!$R472),""),"")</f>
        <v/>
      </c>
      <c r="AA472" s="13" t="str">
        <f>IF(Deník!$R472&lt;&gt;"",IF(Deník!$B472=Statistika!$F$66,IF(AND(Deník!$R472&gt;=0,Deník!$R472&lt;=1),"BE",Deník!$R472),""),"")</f>
        <v/>
      </c>
      <c r="AB472" s="13" t="str">
        <f>IF(Deník!$R472&lt;&gt;"",IF(Deník!$B472=Statistika!$F$67,IF(AND(Deník!$R472&gt;=0,Deník!$R472&lt;=1),"BE",Deník!$R472),""),"")</f>
        <v/>
      </c>
      <c r="AC472" s="13" t="str">
        <f>IF(Deník!$R472&lt;&gt;"",IF(Deník!$B472=Statistika!$F$68,IF(AND(Deník!$R472&gt;=0,Deník!$R472&lt;=1),"BE",Deník!$R472),""),"")</f>
        <v/>
      </c>
      <c r="AD472" s="13" t="str">
        <f>IF(Deník!$R472&lt;&gt;"",IF(Deník!$B472=Statistika!$F$69,IF(AND(Deník!$R472&gt;=0,Deník!$R472&lt;=1),"BE",Deník!$R472),""),"")</f>
        <v/>
      </c>
      <c r="AE472" s="601" t="str">
        <f>IF(Deník!$R472&lt;&gt;"",IF(Deník!$B472=Statistika!$F$70,IF(AND(Deník!$R472&gt;=0,Deník!$R472&lt;=1),"BE",Deník!$R472),""),"")</f>
        <v/>
      </c>
      <c r="AF472" s="90"/>
      <c r="AG472" s="63" t="str">
        <f>IF(Deník!$R472&lt;&gt;"",IF(Deník!$J472="L",IF(AND(Deník!$R472&gt;=0,Deník!$R472&lt;=1),"BE",Deník!$R472),""),"")</f>
        <v/>
      </c>
      <c r="AH472" s="13" t="str">
        <f>IF(Deník!$R472&lt;&gt;"",IF(Deník!$J472="S",IF(AND(Deník!$R472&gt;=0,Deník!$R472&lt;=1),"BE",Deník!$R472),""),"")</f>
        <v/>
      </c>
      <c r="AI472" s="95"/>
      <c r="AJ472" s="71" t="str">
        <f>IF(Deník!N473&lt;&gt;"",Deník!N473*-1,"")</f>
        <v/>
      </c>
      <c r="AK472" s="88"/>
      <c r="AL472" s="63" t="str">
        <f>IF(WEEKDAY(Deník!$C472,2)=1,IF(AND(Deník!$R472&gt;=0,Deník!$R472&lt;=1),"BE",Deník!$R472),"")</f>
        <v/>
      </c>
      <c r="AM472" s="13" t="str">
        <f>IF(WEEKDAY(Deník!$C472,2)=2,IF(AND(Deník!$R472&gt;=0,Deník!$R472&lt;=1),"BE",Deník!$R472),"")</f>
        <v/>
      </c>
      <c r="AN472" s="13" t="str">
        <f>IF(WEEKDAY(Deník!$C472,2)=3,IF(AND(Deník!$R472&gt;=0,Deník!$R472&lt;=1),"BE",Deník!$R472),"")</f>
        <v/>
      </c>
      <c r="AO472" s="13" t="str">
        <f>IF(WEEKDAY(Deník!$C472,2)=4,IF(AND(Deník!$R472&gt;=0,Deník!$R472&lt;=1),"BE",Deník!$R472),"")</f>
        <v/>
      </c>
      <c r="AP472" s="60" t="str">
        <f>IF(WEEKDAY(Deník!$C472,2)=5,IF(AND(Deník!$R472&gt;=0,Deník!$R472&lt;=1),"BE",Deník!$R472),"")</f>
        <v/>
      </c>
      <c r="AQ472" s="99"/>
      <c r="AR472" s="100">
        <f>Deník!D472</f>
        <v>0</v>
      </c>
      <c r="AS472" s="63" t="str">
        <f>IF(Deník!$D472&lt;&gt;"",IF(AND(Deník!$D472&gt;=AS$2,Deník!$D472&lt;=AS$3),IF(AND(Deník!$R472&gt;=0,Deník!$R472&lt;=1),"BE",Deník!$R472),""),"")</f>
        <v/>
      </c>
      <c r="AT472" s="63" t="str">
        <f>IF(Deník!$D472&lt;&gt;"",IF(AND(Deník!$D472&gt;=AT$2,Deník!$D472&lt;=AT$3),IF(AND(Deník!$R472&gt;=0,Deník!$R472&lt;=1),"BE",Deník!$R472),""),"")</f>
        <v/>
      </c>
      <c r="AU472" s="63" t="str">
        <f>IF(Deník!$D472&lt;&gt;"",IF(AND(Deník!$D472&gt;=AU$2,Deník!$D472&lt;=AU$3),IF(AND(Deník!$R472&gt;=0,Deník!$R472&lt;=1),"BE",Deník!$R472),""),"")</f>
        <v/>
      </c>
      <c r="AV472" s="63" t="str">
        <f>IF(Deník!$D472&lt;&gt;"",IF(AND(Deník!$D472&gt;=AV$2,Deník!$D472&lt;=AV$3),IF(AND(Deník!$R472&gt;=0,Deník!$R472&lt;=1),"BE",Deník!$R472),""),"")</f>
        <v/>
      </c>
      <c r="AW472" s="63" t="str">
        <f>IF(Deník!$D472&lt;&gt;"",IF(AND(Deník!$D472&gt;=AW$2,Deník!$D472&lt;=AW$3),IF(AND(Deník!$R472&gt;=0,Deník!$R472&lt;=1),"BE",Deník!$R472),""),"")</f>
        <v/>
      </c>
      <c r="AX472" s="63" t="str">
        <f>IF(Deník!$D472&lt;&gt;"",IF(AND(Deník!$D472&gt;=AX$2,Deník!$D472&lt;=AX$3),IF(AND(Deník!$R472&gt;=0,Deník!$R472&lt;=1),"BE",Deník!$R472),""),"")</f>
        <v/>
      </c>
      <c r="AY472" s="63" t="str">
        <f>IF(Deník!$D472&lt;&gt;"",IF(AND(Deník!$D472&gt;=AY$2,Deník!$D472&lt;=AY$3),IF(AND(Deník!$R472&gt;=0,Deník!$R472&lt;=1),"BE",Deník!$R472),""),"")</f>
        <v/>
      </c>
      <c r="AZ472" s="63" t="str">
        <f>IF(Deník!$D472&lt;&gt;"",IF(AND(Deník!$D472&gt;=AZ$2,Deník!$D472&lt;=AZ$3),IF(AND(Deník!$R472&gt;=0,Deník!$R472&lt;=1),"BE",Deník!$R472),""),"")</f>
        <v/>
      </c>
      <c r="BA472" s="63" t="str">
        <f>IF(Deník!$D472&lt;&gt;"",IF(AND(Deník!$D472&gt;=BA$2,Deník!$D472&lt;=BA$3),IF(AND(Deník!$R472&gt;=0,Deník!$R472&lt;=1),"BE",Deník!$R472),""),"")</f>
        <v/>
      </c>
      <c r="BB472" s="63" t="str">
        <f>IF(Deník!$D472&lt;&gt;"",IF(AND(Deník!$D472&gt;=BB$2,Deník!$D472&lt;=BB$3),IF(AND(Deník!$R472&gt;=0,Deník!$R472&lt;=1),"BE",Deník!$R472),""),"")</f>
        <v/>
      </c>
      <c r="BC472" s="71" t="str">
        <f>IF(Deník!$D472&lt;&gt;"",IF(AND(Deník!$D472&gt;=BC$2,Deník!$D472&lt;=BC$3),IF(AND(Deník!$R472&gt;=0,Deník!$R472&lt;=1),"BE",Deník!$R472),""),"")</f>
        <v/>
      </c>
      <c r="BD472" s="20" t="str">
        <f>IF(Deník!$J473="S",(Deník!$M473-Deník!$K473),IF(Deník!$J473="L",(Deník!$K473-Deník!$M473),""))</f>
        <v/>
      </c>
      <c r="BE472" s="20" t="str">
        <f>IF(Deník!$J473="S",(Deník!$K473-Deník!$O473),IF(Deník!$J473="L",(Deník!$O473-Deník!$K473),""))</f>
        <v/>
      </c>
      <c r="BF472" s="20" t="str">
        <f>IF(Deník!$J473="S",(Deník!$K473-Deník!$L473),IF(Deník!$J473="L",(Deník!$L473-Deník!$K473),""))</f>
        <v/>
      </c>
      <c r="BG472" s="20" t="str">
        <f>IF(Deník!$J473="S",(Deník!$K473-Deník!$S473),IF(Deník!$J473="L",(Deník!$S473-Deník!$K473),""))</f>
        <v/>
      </c>
      <c r="BH472" s="20" t="str">
        <f>IF(Deník!$J473="S",(Deník!$K473-Deník!$U473),IF(Deník!$J473="L",(Deník!$U473-Deník!$K473),""))</f>
        <v/>
      </c>
      <c r="BI472" s="20" t="str">
        <f>IF(Deník!$R472&gt;1,Deník!$R472,"")</f>
        <v/>
      </c>
      <c r="BJ472" s="20" t="str">
        <f>IF(Deník!$R472&lt;0,Deník!$R472,"")</f>
        <v/>
      </c>
      <c r="BK472" s="17"/>
      <c r="BM472" s="233" t="str">
        <f>IF(Deník!$R472&lt;&gt;"",IF(Deník!$Y472=Statistika!$F$78,IF(AND(Deník!$R472&gt;=0,Deník!$R472&lt;=1),"BE",Deník!$R472),""),"")</f>
        <v/>
      </c>
      <c r="BN472" s="233" t="str">
        <f>IF(Deník!$R472&lt;&gt;"",IF(Deník!$Y472=Statistika!$F$79,IF(AND(Deník!$R472&gt;=0,Deník!$R472&lt;=1),"BE",Deník!$R472),""),"")</f>
        <v/>
      </c>
      <c r="BO472" s="233" t="str">
        <f>IF(Deník!$R472&lt;&gt;"",IF(Deník!$Y472=Statistika!$F$80,IF(AND(Deník!$R472&gt;=0,Deník!$R472&lt;=1),"BE",Deník!$R472),""),"")</f>
        <v/>
      </c>
      <c r="BP472" s="233" t="str">
        <f>IF(Deník!$R472&lt;&gt;"",IF(Deník!$Y472=Statistika!$F$81,IF(AND(Deník!$R472&gt;=0,Deník!$R472&lt;=1),"BE",Deník!$R472),""),"")</f>
        <v/>
      </c>
      <c r="BQ472" s="233" t="str">
        <f>IF(Deník!$R472&lt;&gt;"",IF(Deník!$Y472=Statistika!$F$82,IF(AND(Deník!$R472&gt;=0,Deník!$R472&lt;=1),"BE",Deník!$R472),""),"")</f>
        <v/>
      </c>
      <c r="BR472" s="233" t="str">
        <f>IF(Deník!$R472&lt;&gt;"",IF(Deník!$Y472=Statistika!$F$83,IF(AND(Deník!$R472&gt;=0,Deník!$R472&lt;=1),"BE",Deník!$R472),""),"")</f>
        <v/>
      </c>
      <c r="BS472" s="233" t="str">
        <f>IF(Deník!$R472&lt;&gt;"",IF(Deník!$Y472=Statistika!$F$84,IF(AND(Deník!$R472&gt;=0,Deník!$R472&lt;=1),"BE",Deník!$R472),""),"")</f>
        <v/>
      </c>
      <c r="BT472" s="233" t="str">
        <f>IF(Deník!$R472&lt;&gt;"",IF(Deník!$Y472=Statistika!$F$85,IF(AND(Deník!$R472&gt;=0,Deník!$R472&lt;=1),"BE",Deník!$R472),""),"")</f>
        <v/>
      </c>
      <c r="BU472" s="233" t="str">
        <f>IF(Deník!$R472&lt;&gt;"",IF(Deník!$Y472=Statistika!$F$86,IF(AND(Deník!$R472&gt;=0,Deník!$R472&lt;=1),"BE",Deník!$R472),""),"")</f>
        <v/>
      </c>
      <c r="BV472" s="233" t="str">
        <f>IF(Deník!$R472&lt;&gt;"",IF(Deník!$Y472=Statistika!$F$87,IF(AND(Deník!$R472&gt;=0,Deník!$R472&lt;=1),"BE",Deník!$R472),""),"")</f>
        <v/>
      </c>
      <c r="BW472" s="233" t="str">
        <f>IF(Deník!$R472&lt;&gt;"",IF(Deník!$Y472=Statistika!$F$88,IF(AND(Deník!$R472&gt;=0,Deník!$R472&lt;=1),"BE",Deník!$R472),""),"")</f>
        <v/>
      </c>
      <c r="BX472" s="233" t="str">
        <f>IF(Deník!$R472&lt;&gt;"",IF(Deník!$Y472=Statistika!$F$89,IF(AND(Deník!$R472&gt;=0,Deník!$R472&lt;=1),"BE",Deník!$R472),""),"")</f>
        <v/>
      </c>
      <c r="BY472" s="233" t="str">
        <f>IF(Deník!$R472&lt;&gt;"",IF(Deník!$Y472=Statistika!$F$90,IF(AND(Deník!$R472&gt;=0,Deník!$R472&lt;=1),"BE",Deník!$R472),""),"")</f>
        <v/>
      </c>
      <c r="BZ472" s="233" t="str">
        <f>IF(Deník!$R472&lt;&gt;"",IF(Deník!$Y472=Statistika!$F$91,IF(AND(Deník!$R472&gt;=0,Deník!$R472&lt;=1),"BE",Deník!$R472),""),"")</f>
        <v/>
      </c>
      <c r="CA472" s="233"/>
      <c r="CB472" s="233" t="str">
        <f>IF(Deník!$R472&lt;&gt;"",IF(Deník!$AB472="SL",IF(AND(Deník!$R472&gt;=0,Deník!$R472&lt;=1),"BE",Deník!$R472),""),"")</f>
        <v/>
      </c>
      <c r="CC472" s="233" t="str">
        <f>IF(Deník!$R472&lt;&gt;"",IF(Deník!$AB472="BE10",IF(AND(Deník!$R472&gt;=0,Deník!$R472&lt;=1),"BE",Deník!$R472),""),"")</f>
        <v/>
      </c>
      <c r="CD472" s="233" t="str">
        <f>IF(Deník!$R472&lt;&gt;"",IF(Deník!$AB472="BE15",IF(AND(Deník!$R472&gt;=0,Deník!$R472&lt;=1),"BE",Deník!$R472),""),"")</f>
        <v/>
      </c>
      <c r="CE472" s="233" t="str">
        <f>IF(Deník!$R472&lt;&gt;"",IF(Deník!$AB472="BE20",IF(AND(Deník!$R472&gt;=0,Deník!$R472&lt;=1),"BE",Deník!$R472),""),"")</f>
        <v/>
      </c>
      <c r="CF472" s="233" t="str">
        <f>IF(Deník!$R472&lt;&gt;"",IF(Deník!$AB472="TP1",IF(AND(Deník!$R472&gt;=0,Deník!$R472&lt;=1),"BE",Deník!$R472),""),"")</f>
        <v/>
      </c>
      <c r="CG472" s="233" t="str">
        <f>IF(Deník!$R472&lt;&gt;"",IF(Deník!$AB472="TP2",IF(AND(Deník!$R472&gt;=0,Deník!$R472&lt;=1),"BE",Deník!$R472),""),"")</f>
        <v/>
      </c>
      <c r="CH472" s="233" t="str">
        <f>IF(Deník!$R472&lt;&gt;"",IF(Deník!$AB472="TP3",IF(AND(Deník!$R472&gt;=0,Deník!$R472&lt;=1),"BE",Deník!$R472),""),"")</f>
        <v/>
      </c>
      <c r="CI472" s="233" t="str">
        <f>IF(Deník!$R472&lt;&gt;"",IF(Deník!$AB472="Trailing SL",IF(AND(Deník!$R472&gt;=0,Deník!$R472&lt;=1),"BE",Deník!$R472),""),"")</f>
        <v/>
      </c>
      <c r="CJ472" s="233" t="str">
        <f>IF(Deník!$R472&lt;&gt;"",IF(Deník!$AB472="Manual",IF(AND(Deník!$R472&gt;=0,Deník!$R472&lt;=1),"BE",Deník!$R472),""),"")</f>
        <v/>
      </c>
      <c r="CK472" s="233"/>
      <c r="CL472" s="233" t="str">
        <f>IF(Deník!$R472&lt;0,IF(Deník!$AC472=Statistika!$F$117,Deník!$R472,""),"")</f>
        <v/>
      </c>
      <c r="CM472" s="233" t="str">
        <f>IF(Deník!$R472&lt;0,IF(Deník!$AC472=Statistika!$F$118,Deník!$R472,""),"")</f>
        <v/>
      </c>
      <c r="CN472" s="233" t="str">
        <f>IF(Deník!$R472&lt;0,IF(Deník!$AC472=Statistika!$F$119,Deník!$R472,""),"")</f>
        <v/>
      </c>
      <c r="CO472" s="233" t="str">
        <f>IF(Deník!$R472&lt;0,IF(Deník!$AC472=Statistika!$F$120,Deník!$R472,""),"")</f>
        <v/>
      </c>
      <c r="CP472" s="233" t="str">
        <f>IF(Deník!$R472&lt;0,IF(Deník!$AC472=Statistika!$F$121,Deník!$R472,""),"")</f>
        <v/>
      </c>
      <c r="CQ472" s="233" t="str">
        <f>IF(Deník!$R472&lt;0,IF(Deník!$AC472=Statistika!$F$122,Deník!$R472,""),"")</f>
        <v/>
      </c>
      <c r="CR472" s="233" t="str">
        <f>IF(Deník!$R472&lt;0,IF(Deník!$AC472=Statistika!$F$123,Deník!$R472,""),"")</f>
        <v/>
      </c>
      <c r="CS472" s="233" t="str">
        <f>IF(Deník!$R472&lt;0,IF(Deník!$AC472=Statistika!$F$124,Deník!$R472,""),"")</f>
        <v/>
      </c>
      <c r="CT472" s="233" t="str">
        <f>IF(Deník!$R472&lt;0,IF(Deník!$AC472=Statistika!$F$125,Deník!$R472,""),"")</f>
        <v/>
      </c>
      <c r="CU472" s="233"/>
      <c r="CV472" s="233" t="str">
        <f>IF(Deník!$R472&lt;0,IF(Deník!$AD472=$CV$2,Deník!$R472,""),"")</f>
        <v/>
      </c>
      <c r="CW472" s="233" t="str">
        <f>IF(Deník!$R472&lt;0,IF(Deník!$AD472=$CW$2,Deník!$R472,""),"")</f>
        <v/>
      </c>
      <c r="CX472" s="233" t="str">
        <f>IF(Deník!$R472&lt;0,IF(Deník!$AD472=$CX$2,Deník!$R472,""),"")</f>
        <v/>
      </c>
      <c r="CY472" s="233" t="str">
        <f>IF(Deník!$R472&lt;0,IF(Deník!$AD472=$CY$2,Deník!$R472,""),"")</f>
        <v/>
      </c>
      <c r="CZ472" s="233" t="str">
        <f>IF(Deník!$R472&lt;0,IF(Deník!$AD472=$CZ$2,Deník!$R472,""),"")</f>
        <v/>
      </c>
      <c r="DL472" s="221">
        <f t="shared" si="20"/>
        <v>93847.029999999984</v>
      </c>
      <c r="DM472" s="220">
        <f t="shared" si="19"/>
        <v>-6.1529700000000132E-2</v>
      </c>
      <c r="DO472" s="50">
        <f>Deník!W473</f>
        <v>0</v>
      </c>
      <c r="DP472" s="102" t="str">
        <f>IF(AND(Deník!W473&gt;0),1,"")</f>
        <v/>
      </c>
      <c r="DQ472" s="102">
        <f>IF(AND(Deník!W473&lt;=0),1,"")</f>
        <v>1</v>
      </c>
      <c r="DR472" s="227"/>
      <c r="DS472" s="228"/>
      <c r="DT472" s="85"/>
      <c r="DU472" s="54">
        <f>IF(MONTH(Deník!$C472)=DU$2,Deník!$W472,"")</f>
        <v>0</v>
      </c>
      <c r="DV472" s="222" t="str">
        <f>IF(MONTH(Deník!$C472)=DV$2,Deník!$W472,"")</f>
        <v/>
      </c>
      <c r="DW472" s="222" t="str">
        <f>IF(MONTH(Deník!$C472)=DW$2,Deník!$W472,"")</f>
        <v/>
      </c>
      <c r="DX472" s="222" t="str">
        <f>IF(MONTH(Deník!$C472)=DX$2,Deník!$W472,"")</f>
        <v/>
      </c>
      <c r="DY472" s="222" t="str">
        <f>IF(MONTH(Deník!$C472)=DY$2,Deník!$W472,"")</f>
        <v/>
      </c>
      <c r="DZ472" s="222" t="str">
        <f>IF(MONTH(Deník!$C472)=DZ$2,Deník!$W472,"")</f>
        <v/>
      </c>
      <c r="EA472" s="222" t="str">
        <f>IF(MONTH(Deník!$C472)=EA$2,Deník!$W472,"")</f>
        <v/>
      </c>
      <c r="EB472" s="222" t="str">
        <f>IF(MONTH(Deník!$C472)=EB$2,Deník!$W472,"")</f>
        <v/>
      </c>
      <c r="EC472" s="222" t="str">
        <f>IF(MONTH(Deník!$C472)=EC$2,Deník!$W472,"")</f>
        <v/>
      </c>
      <c r="ED472" s="222" t="str">
        <f>IF(MONTH(Deník!$C472)=ED$2,Deník!$W472,"")</f>
        <v/>
      </c>
      <c r="EE472" s="222" t="str">
        <f>IF(MONTH(Deník!$C472)=EE$2,Deník!$W472,"")</f>
        <v/>
      </c>
      <c r="EF472" s="222" t="str">
        <f>IF(MONTH(Deník!$C472)=EF$2,Deník!$W472,"")</f>
        <v/>
      </c>
      <c r="EI472" s="600" t="str">
        <f>IF(Deník!$W472&lt;&gt;"",IF(Deník!$B472=Statistika!$F$63,Deník!$W472,""),"")</f>
        <v/>
      </c>
      <c r="EJ472" s="13" t="str">
        <f>IF(Deník!$W472&lt;&gt;"",IF(Deník!$B472=Statistika!$F$64,Deník!$W472,""),"")</f>
        <v/>
      </c>
      <c r="EK472" s="13" t="str">
        <f>IF(Deník!$W472&lt;&gt;"",IF(Deník!$B472=Statistika!$F$65,Deník!$W472,""),"")</f>
        <v/>
      </c>
      <c r="EL472" s="13" t="str">
        <f>IF(Deník!$W472&lt;&gt;"",IF(Deník!$B472=Statistika!$F$66,Deník!$W472,""),"")</f>
        <v/>
      </c>
      <c r="EM472" s="13" t="str">
        <f>IF(Deník!$W472&lt;&gt;"",IF(Deník!$B472=Statistika!$F$67,Deník!$W472,""),"")</f>
        <v/>
      </c>
      <c r="EN472" s="13" t="str">
        <f>IF(Deník!$W472&lt;&gt;"",IF(Deník!$B472=Statistika!$F$68,Deník!$W472,""),"")</f>
        <v/>
      </c>
      <c r="EO472" s="13" t="str">
        <f>IF(Deník!$W472&lt;&gt;"",IF(Deník!$B472=Statistika!$F$69,Deník!$W472,""),"")</f>
        <v/>
      </c>
      <c r="EP472" s="601" t="str">
        <f>IF(Deník!$W472&lt;&gt;"",IF(Deník!$B472=Statistika!$F$70,Deník!$W472,""),"")</f>
        <v/>
      </c>
      <c r="EQ472" s="90"/>
      <c r="ER472" s="63" t="str">
        <f>IF(Deník!$W472&lt;&gt;"",IF(Deník!$J472="L",Deník!$W472,""),"")</f>
        <v/>
      </c>
      <c r="ES472" s="13" t="str">
        <f>IF(Deník!$W472&lt;&gt;"",IF(Deník!$J472="S",Deník!$W472,""),"")</f>
        <v/>
      </c>
      <c r="ET472" s="95"/>
      <c r="EU472" s="88"/>
      <c r="EV472" s="63" t="str">
        <f>IF(WEEKDAY(Deník!$C472,2)=1,Deník!$W472,"")</f>
        <v/>
      </c>
      <c r="EW472" s="13" t="str">
        <f>IF(WEEKDAY(Deník!$C472,2)=2,Deník!$W472,"")</f>
        <v/>
      </c>
      <c r="EX472" s="13" t="str">
        <f>IF(WEEKDAY(Deník!$C472,2)=3,Deník!$W472,"")</f>
        <v/>
      </c>
      <c r="EY472" s="13" t="str">
        <f>IF(WEEKDAY(Deník!$C472,2)=4,Deník!$W472,"")</f>
        <v/>
      </c>
      <c r="EZ472" s="60" t="str">
        <f>IF(WEEKDAY(Deník!$C472,2)=5,Deník!$W472,"")</f>
        <v/>
      </c>
      <c r="FA472" s="99"/>
      <c r="FB472" s="100">
        <f>Deník!D472</f>
        <v>0</v>
      </c>
      <c r="FC472" s="63">
        <f>IF($FB472&lt;&gt;"",IF(AND($FB472&gt;=FC$2,$FB472&lt;=FC$3),Deník!$W472,""))</f>
        <v>0</v>
      </c>
      <c r="FD472" s="63" t="str">
        <f>IF($FB472&lt;&gt;"",IF(AND($FB472&gt;=FD$2,$FB472&lt;=FD$3),Deník!$W472,""))</f>
        <v/>
      </c>
      <c r="FE472" s="63" t="str">
        <f>IF($FB472&lt;&gt;"",IF(AND($FB472&gt;=FE$2,$FB472&lt;=FE$3),Deník!$W472,""))</f>
        <v/>
      </c>
      <c r="FF472" s="63" t="str">
        <f>IF($FB472&lt;&gt;"",IF(AND($FB472&gt;=FF$2,$FB472&lt;=FF$3),Deník!$W472,""))</f>
        <v/>
      </c>
      <c r="FG472" s="63" t="str">
        <f>IF($FB472&lt;&gt;"",IF(AND($FB472&gt;=FG$2,$FB472&lt;=FG$3),Deník!$W472,""))</f>
        <v/>
      </c>
      <c r="FH472" s="63" t="str">
        <f>IF($FB472&lt;&gt;"",IF(AND($FB472&gt;=FH$2,$FB472&lt;=FH$3),Deník!$W472,""))</f>
        <v/>
      </c>
      <c r="FI472" s="63" t="str">
        <f>IF($FB472&lt;&gt;"",IF(AND($FB472&gt;=FI$2,$FB472&lt;=FI$3),Deník!$W472,""))</f>
        <v/>
      </c>
      <c r="FJ472" s="63" t="str">
        <f>IF($FB472&lt;&gt;"",IF(AND($FB472&gt;=FJ$2,$FB472&lt;=FJ$3),Deník!$W472,""))</f>
        <v/>
      </c>
      <c r="FK472" s="63" t="str">
        <f>IF($FB472&lt;&gt;"",IF(AND($FB472&gt;=FK$2,$FB472&lt;=FK$3),Deník!$W472,""))</f>
        <v/>
      </c>
      <c r="FL472" s="63" t="str">
        <f>IF($FB472&lt;&gt;"",IF(AND($FB472&gt;=FL$2,$FB472&lt;=FL$3),Deník!$W472,""))</f>
        <v/>
      </c>
      <c r="FM472" s="63" t="str">
        <f>IF($FB472&lt;&gt;"",IF(AND($FB472&gt;=FM$2,$FB472&lt;=FM$3),Deník!$W472,""))</f>
        <v/>
      </c>
      <c r="FN472" s="13"/>
      <c r="FO472" s="20" t="str">
        <f>IF(Deník!$W472&gt;1,Deník!$W472,"")</f>
        <v/>
      </c>
      <c r="FP472" s="20" t="str">
        <f>IF(Deník!$W472&lt;0,Deník!$W472,"")</f>
        <v/>
      </c>
      <c r="FQ472" s="17"/>
      <c r="FS472" s="233"/>
      <c r="FT472" s="233" t="str">
        <f>IF(Deník!$W472&lt;&gt;"",IF(Deník!$Y472=Statistika!$F$78,Deník!$W472,""),"")</f>
        <v/>
      </c>
      <c r="FU472" s="233" t="str">
        <f>IF(Deník!$W472&lt;&gt;"",IF(Deník!$Y472=Statistika!$F$79,Deník!$W472,""),"")</f>
        <v/>
      </c>
      <c r="FV472" s="233" t="str">
        <f>IF(Deník!$W472&lt;&gt;"",IF(Deník!$Y472=Statistika!$F$80,Deník!$W472,""),"")</f>
        <v/>
      </c>
      <c r="FW472" s="233" t="str">
        <f>IF(Deník!$W472&lt;&gt;"",IF(Deník!$Y472=Statistika!$F$81,Deník!$W472,""),"")</f>
        <v/>
      </c>
      <c r="FX472" s="233" t="str">
        <f>IF(Deník!$W472&lt;&gt;"",IF(Deník!$Y472=Statistika!$F$82,Deník!$W472,""),"")</f>
        <v/>
      </c>
      <c r="FY472" s="233" t="str">
        <f>IF(Deník!$W472&lt;&gt;"",IF(Deník!$Y472=Statistika!$F$83,Deník!$W472,""),"")</f>
        <v/>
      </c>
      <c r="FZ472" s="233" t="str">
        <f>IF(Deník!$W472&lt;&gt;"",IF(Deník!$Y472=Statistika!$F$84,Deník!$W472,""),"")</f>
        <v/>
      </c>
      <c r="GA472" s="233" t="str">
        <f>IF(Deník!$W472&lt;&gt;"",IF(Deník!$Y472=Statistika!$F$85,Deník!$W472,""),"")</f>
        <v/>
      </c>
      <c r="GB472" s="233" t="str">
        <f>IF(Deník!$W472&lt;&gt;"",IF(Deník!$Y472=Statistika!$F$86,Deník!$W472,""),"")</f>
        <v/>
      </c>
      <c r="GC472" s="233" t="str">
        <f>IF(Deník!$W472&lt;&gt;"",IF(Deník!$Y472=Statistika!$F$87,Deník!$W472,""),"")</f>
        <v/>
      </c>
      <c r="GD472" s="233" t="str">
        <f>IF(Deník!$W472&lt;&gt;"",IF(Deník!$Y472=Statistika!$F$88,Deník!$W472,""),"")</f>
        <v/>
      </c>
      <c r="GE472" s="233" t="str">
        <f>IF(Deník!$W472&lt;&gt;"",IF(Deník!$Y472=Statistika!$F$89,Deník!$W472,""),"")</f>
        <v/>
      </c>
      <c r="GF472" s="233" t="str">
        <f>IF(Deník!$W472&lt;&gt;"",IF(Deník!$Y472=Statistika!$F$90,Deník!$W472,""),"")</f>
        <v/>
      </c>
      <c r="GG472" s="233" t="str">
        <f>IF(Deník!$W472&lt;&gt;"",IF(Deník!$Y472=Statistika!$F$91,Deník!$W472,""),"")</f>
        <v/>
      </c>
      <c r="GH472" s="233"/>
      <c r="GI472" s="233" t="str">
        <f>IF(Deník!$W472&lt;&gt;"",IF(Deník!$AB472=Statistika!$L$100,Deník!$W472,""),"")</f>
        <v/>
      </c>
      <c r="GJ472" s="233" t="str">
        <f>IF(Deník!$W472&lt;&gt;"",IF(Deník!$AB472=Statistika!$L$101,Deník!$W472,""),"")</f>
        <v/>
      </c>
      <c r="GK472" s="233" t="str">
        <f>IF(Deník!$W472&lt;&gt;"",IF(Deník!$AB472=Statistika!$L$102,Deník!$W472,""),"")</f>
        <v/>
      </c>
      <c r="GL472" s="233" t="str">
        <f>IF(Deník!$W472&lt;&gt;"",IF(Deník!$AB472=Statistika!$L$103,Deník!$W472,""),"")</f>
        <v/>
      </c>
      <c r="GM472" s="233" t="str">
        <f>IF(Deník!$W472&lt;&gt;"",IF(Deník!$AB472=Statistika!$L$104,Deník!$W472,""),"")</f>
        <v/>
      </c>
      <c r="GN472" s="233" t="str">
        <f>IF(Deník!$W472&lt;&gt;"",IF(Deník!$AB472=Statistika!$L$105,Deník!$W472,""),"")</f>
        <v/>
      </c>
      <c r="GO472" s="233" t="str">
        <f>IF(Deník!$W472&lt;&gt;"",IF(Deník!$AB472=Statistika!$L$106,Deník!$W472,""),"")</f>
        <v/>
      </c>
      <c r="GP472" s="233" t="str">
        <f>IF(Deník!$W472&lt;&gt;"",IF(Deník!$AB472=Statistika!$L$107,Deník!$W472,""),"")</f>
        <v/>
      </c>
      <c r="GQ472" s="233" t="str">
        <f>IF(Deník!$W472&lt;&gt;"",IF(Deník!$AB472=Statistika!$L$108,Deník!$W472,""),"")</f>
        <v/>
      </c>
      <c r="GS472" s="233" t="str">
        <f>IF(Deník!$W472&lt;0,IF(Deník!$AC472=Statistika!$F$117,Deník!$W472,""),"")</f>
        <v/>
      </c>
      <c r="GT472" s="233" t="str">
        <f>IF(Deník!$W472&lt;0,IF(Deník!$AC472=Statistika!$F$118,Deník!$W472,""),"")</f>
        <v/>
      </c>
      <c r="GU472" s="233" t="str">
        <f>IF(Deník!$W472&lt;0,IF(Deník!$AC472=Statistika!$F$119,Deník!$W472,""),"")</f>
        <v/>
      </c>
      <c r="GV472" s="233" t="str">
        <f>IF(Deník!$W472&lt;0,IF(Deník!$AC472=Statistika!$F$120,Deník!$W472,""),"")</f>
        <v/>
      </c>
      <c r="GW472" s="233" t="str">
        <f>IF(Deník!$W472&lt;0,IF(Deník!$AC472=Statistika!$F$121,Deník!$W472,""),"")</f>
        <v/>
      </c>
      <c r="GX472" s="233" t="str">
        <f>IF(Deník!$W472&lt;0,IF(Deník!$AC472=Statistika!$F$122,Deník!$W472,""),"")</f>
        <v/>
      </c>
      <c r="GY472" s="233" t="str">
        <f>IF(Deník!$W472&lt;0,IF(Deník!$AC472=Statistika!$F$123,Deník!$W472,""),"")</f>
        <v/>
      </c>
      <c r="GZ472" s="233" t="str">
        <f>IF(Deník!$W472&lt;0,IF(Deník!$AC472=Statistika!$F$124,Deník!$W472,""),"")</f>
        <v/>
      </c>
      <c r="HA472" s="233" t="str">
        <f>IF(Deník!$W472&lt;0,IF(Deník!$AC472=Statistika!$F$125,Deník!$W472,""),"")</f>
        <v/>
      </c>
      <c r="HC472" s="233" t="str">
        <f>IF(Deník!$W472&lt;0,IF(Deník!$AD472=Statistika!$F$133,Deník!$W472,""),"")</f>
        <v/>
      </c>
      <c r="HD472" s="233" t="str">
        <f>IF(Deník!$W472&lt;0,IF(Deník!$AD472=Statistika!$F$134,Deník!$W472,""),"")</f>
        <v/>
      </c>
      <c r="HE472" s="233" t="str">
        <f>IF(Deník!$W472&lt;0,IF(Deník!$AD472=Statistika!$F$135,Deník!$W472,""),"")</f>
        <v/>
      </c>
      <c r="HF472" s="233" t="str">
        <f>IF(Deník!$W472&lt;0,IF(Deník!$AD472=Statistika!$F$136,Deník!$W472,""),"")</f>
        <v/>
      </c>
      <c r="HG472" s="233" t="str">
        <f>IF(Deník!$W472&lt;0,IF(Deník!$AD472=Statistika!$F$137,Deník!$W472,""),"")</f>
        <v/>
      </c>
      <c r="ID472" s="8">
        <f>Tabulka4[[#This Row],[Sloupec3]]</f>
        <v>0</v>
      </c>
      <c r="IE472" s="17" t="str">
        <f>IF(AND([1]Deník!$C472&gt;='[1]Měsíční shrnutí'!$D$1,[1]Deník!$C472&lt;='[1]Měsíční shrnutí'!$F$1),[1]Deník!$X472,"")</f>
        <v/>
      </c>
    </row>
    <row r="473" spans="1:239">
      <c r="A473" s="8">
        <f>Deník!C474</f>
        <v>0</v>
      </c>
      <c r="B473" s="50" t="str">
        <f>Deník!R474</f>
        <v/>
      </c>
      <c r="C473" s="102" t="str">
        <f>IF(AND(Deník!R474&gt;1,Deník!R474&lt;&gt;""),1,"")</f>
        <v/>
      </c>
      <c r="D473" s="102" t="str">
        <f>IF(AND(Deník!R474&lt;=0,Deník!R474&lt;&gt;""),1,"")</f>
        <v/>
      </c>
      <c r="E473" s="103" t="str">
        <f>IF(AND(Deník!R474&gt;=0,Deník!R474&lt;=1),1,"")</f>
        <v/>
      </c>
      <c r="F473" s="79" t="str">
        <f>IF(Deník!R474&lt;&gt;"",Deník!R474+F472,"")</f>
        <v/>
      </c>
      <c r="G473" s="85"/>
      <c r="H473" s="54" t="str">
        <f>IF(MONTH(Deník!$C473)=H$2,IF(AND(Deník!$R473&gt;=0,Deník!$R473&lt;=1),"BE",Deník!$R473),"")</f>
        <v/>
      </c>
      <c r="I473" s="11" t="str">
        <f>IF(MONTH(Deník!$C473)=I$2,IF(AND(Deník!$R473&gt;=0,Deník!$R473&lt;=1),"BE",Deník!$R473),"")</f>
        <v/>
      </c>
      <c r="J473" s="11" t="str">
        <f>IF(MONTH(Deník!$C473)=J$2,IF(AND(Deník!$R473&gt;=0,Deník!$R473&lt;=1),"BE",Deník!$R473),"")</f>
        <v/>
      </c>
      <c r="K473" s="11" t="str">
        <f>IF(MONTH(Deník!$C473)=K$2,IF(AND(Deník!$R473&gt;=0,Deník!$R473&lt;=1),"BE",Deník!$R473),"")</f>
        <v/>
      </c>
      <c r="L473" s="11" t="str">
        <f>IF(MONTH(Deník!$C473)=L$2,IF(AND(Deník!$R473&gt;=0,Deník!$R473&lt;=1),"BE",Deník!$R473),"")</f>
        <v/>
      </c>
      <c r="M473" s="11" t="str">
        <f>IF(MONTH(Deník!$C473)=M$2,IF(AND(Deník!$R473&gt;=0,Deník!$R473&lt;=1),"BE",Deník!$R473),"")</f>
        <v/>
      </c>
      <c r="N473" s="11" t="str">
        <f>IF(MONTH(Deník!$C473)=N$2,IF(AND(Deník!$R473&gt;=0,Deník!$R473&lt;=1),"BE",Deník!$R473),"")</f>
        <v/>
      </c>
      <c r="O473" s="11" t="str">
        <f>IF(MONTH(Deník!$C473)=O$2,IF(AND(Deník!$R473&gt;=0,Deník!$R473&lt;=1),"BE",Deník!$R473),"")</f>
        <v/>
      </c>
      <c r="P473" s="11" t="str">
        <f>IF(MONTH(Deník!$C473)=P$2,IF(AND(Deník!$R473&gt;=0,Deník!$R473&lt;=1),"BE",Deník!$R473),"")</f>
        <v/>
      </c>
      <c r="Q473" s="11" t="str">
        <f>IF(MONTH(Deník!$C473)=Q$2,IF(AND(Deník!$R473&gt;=0,Deník!$R473&lt;=1),"BE",Deník!$R473),"")</f>
        <v/>
      </c>
      <c r="R473" s="11" t="str">
        <f>IF(MONTH(Deník!$C473)=R$2,IF(AND(Deník!$R473&gt;=0,Deník!$R473&lt;=1),"BE",Deník!$R473),"")</f>
        <v/>
      </c>
      <c r="S473" s="57" t="str">
        <f>IF(MONTH(Deník!$C473)=S$2,IF(AND(Deník!$R473&gt;=0,Deník!$R473&lt;=1),"BE",Deník!$R473),"")</f>
        <v/>
      </c>
      <c r="U473" s="12"/>
      <c r="V473" s="12"/>
      <c r="X473" s="600" t="str">
        <f>IF(Deník!$R473&lt;&gt;"",IF(Deník!$B473=Statistika!$F$63,IF(AND(Deník!$R473&gt;=0,Deník!$R473&lt;=1),"BE",Deník!$R473),""),"")</f>
        <v/>
      </c>
      <c r="Y473" s="13" t="str">
        <f>IF(Deník!$R473&lt;&gt;"",IF(Deník!$B473=Statistika!$F$64,IF(AND(Deník!$R473&gt;=0,Deník!$R473&lt;=1),"BE",Deník!$R473),""),"")</f>
        <v/>
      </c>
      <c r="Z473" s="13" t="str">
        <f>IF(Deník!$R473&lt;&gt;"",IF(Deník!$B473=Statistika!$F$65,IF(AND(Deník!$R473&gt;=0,Deník!$R473&lt;=1),"BE",Deník!$R473),""),"")</f>
        <v/>
      </c>
      <c r="AA473" s="13" t="str">
        <f>IF(Deník!$R473&lt;&gt;"",IF(Deník!$B473=Statistika!$F$66,IF(AND(Deník!$R473&gt;=0,Deník!$R473&lt;=1),"BE",Deník!$R473),""),"")</f>
        <v/>
      </c>
      <c r="AB473" s="13" t="str">
        <f>IF(Deník!$R473&lt;&gt;"",IF(Deník!$B473=Statistika!$F$67,IF(AND(Deník!$R473&gt;=0,Deník!$R473&lt;=1),"BE",Deník!$R473),""),"")</f>
        <v/>
      </c>
      <c r="AC473" s="13" t="str">
        <f>IF(Deník!$R473&lt;&gt;"",IF(Deník!$B473=Statistika!$F$68,IF(AND(Deník!$R473&gt;=0,Deník!$R473&lt;=1),"BE",Deník!$R473),""),"")</f>
        <v/>
      </c>
      <c r="AD473" s="13" t="str">
        <f>IF(Deník!$R473&lt;&gt;"",IF(Deník!$B473=Statistika!$F$69,IF(AND(Deník!$R473&gt;=0,Deník!$R473&lt;=1),"BE",Deník!$R473),""),"")</f>
        <v/>
      </c>
      <c r="AE473" s="601" t="str">
        <f>IF(Deník!$R473&lt;&gt;"",IF(Deník!$B473=Statistika!$F$70,IF(AND(Deník!$R473&gt;=0,Deník!$R473&lt;=1),"BE",Deník!$R473),""),"")</f>
        <v/>
      </c>
      <c r="AF473" s="90"/>
      <c r="AG473" s="63" t="str">
        <f>IF(Deník!$R473&lt;&gt;"",IF(Deník!$J473="L",IF(AND(Deník!$R473&gt;=0,Deník!$R473&lt;=1),"BE",Deník!$R473),""),"")</f>
        <v/>
      </c>
      <c r="AH473" s="13" t="str">
        <f>IF(Deník!$R473&lt;&gt;"",IF(Deník!$J473="S",IF(AND(Deník!$R473&gt;=0,Deník!$R473&lt;=1),"BE",Deník!$R473),""),"")</f>
        <v/>
      </c>
      <c r="AI473" s="95"/>
      <c r="AJ473" s="71" t="str">
        <f>IF(Deník!N474&lt;&gt;"",Deník!N474*-1,"")</f>
        <v/>
      </c>
      <c r="AK473" s="88"/>
      <c r="AL473" s="63" t="str">
        <f>IF(WEEKDAY(Deník!$C473,2)=1,IF(AND(Deník!$R473&gt;=0,Deník!$R473&lt;=1),"BE",Deník!$R473),"")</f>
        <v/>
      </c>
      <c r="AM473" s="13" t="str">
        <f>IF(WEEKDAY(Deník!$C473,2)=2,IF(AND(Deník!$R473&gt;=0,Deník!$R473&lt;=1),"BE",Deník!$R473),"")</f>
        <v/>
      </c>
      <c r="AN473" s="13" t="str">
        <f>IF(WEEKDAY(Deník!$C473,2)=3,IF(AND(Deník!$R473&gt;=0,Deník!$R473&lt;=1),"BE",Deník!$R473),"")</f>
        <v/>
      </c>
      <c r="AO473" s="13" t="str">
        <f>IF(WEEKDAY(Deník!$C473,2)=4,IF(AND(Deník!$R473&gt;=0,Deník!$R473&lt;=1),"BE",Deník!$R473),"")</f>
        <v/>
      </c>
      <c r="AP473" s="60" t="str">
        <f>IF(WEEKDAY(Deník!$C473,2)=5,IF(AND(Deník!$R473&gt;=0,Deník!$R473&lt;=1),"BE",Deník!$R473),"")</f>
        <v/>
      </c>
      <c r="AQ473" s="99"/>
      <c r="AR473" s="100">
        <f>Deník!D473</f>
        <v>0</v>
      </c>
      <c r="AS473" s="63" t="str">
        <f>IF(Deník!$D473&lt;&gt;"",IF(AND(Deník!$D473&gt;=AS$2,Deník!$D473&lt;=AS$3),IF(AND(Deník!$R473&gt;=0,Deník!$R473&lt;=1),"BE",Deník!$R473),""),"")</f>
        <v/>
      </c>
      <c r="AT473" s="63" t="str">
        <f>IF(Deník!$D473&lt;&gt;"",IF(AND(Deník!$D473&gt;=AT$2,Deník!$D473&lt;=AT$3),IF(AND(Deník!$R473&gt;=0,Deník!$R473&lt;=1),"BE",Deník!$R473),""),"")</f>
        <v/>
      </c>
      <c r="AU473" s="63" t="str">
        <f>IF(Deník!$D473&lt;&gt;"",IF(AND(Deník!$D473&gt;=AU$2,Deník!$D473&lt;=AU$3),IF(AND(Deník!$R473&gt;=0,Deník!$R473&lt;=1),"BE",Deník!$R473),""),"")</f>
        <v/>
      </c>
      <c r="AV473" s="63" t="str">
        <f>IF(Deník!$D473&lt;&gt;"",IF(AND(Deník!$D473&gt;=AV$2,Deník!$D473&lt;=AV$3),IF(AND(Deník!$R473&gt;=0,Deník!$R473&lt;=1),"BE",Deník!$R473),""),"")</f>
        <v/>
      </c>
      <c r="AW473" s="63" t="str">
        <f>IF(Deník!$D473&lt;&gt;"",IF(AND(Deník!$D473&gt;=AW$2,Deník!$D473&lt;=AW$3),IF(AND(Deník!$R473&gt;=0,Deník!$R473&lt;=1),"BE",Deník!$R473),""),"")</f>
        <v/>
      </c>
      <c r="AX473" s="63" t="str">
        <f>IF(Deník!$D473&lt;&gt;"",IF(AND(Deník!$D473&gt;=AX$2,Deník!$D473&lt;=AX$3),IF(AND(Deník!$R473&gt;=0,Deník!$R473&lt;=1),"BE",Deník!$R473),""),"")</f>
        <v/>
      </c>
      <c r="AY473" s="63" t="str">
        <f>IF(Deník!$D473&lt;&gt;"",IF(AND(Deník!$D473&gt;=AY$2,Deník!$D473&lt;=AY$3),IF(AND(Deník!$R473&gt;=0,Deník!$R473&lt;=1),"BE",Deník!$R473),""),"")</f>
        <v/>
      </c>
      <c r="AZ473" s="63" t="str">
        <f>IF(Deník!$D473&lt;&gt;"",IF(AND(Deník!$D473&gt;=AZ$2,Deník!$D473&lt;=AZ$3),IF(AND(Deník!$R473&gt;=0,Deník!$R473&lt;=1),"BE",Deník!$R473),""),"")</f>
        <v/>
      </c>
      <c r="BA473" s="63" t="str">
        <f>IF(Deník!$D473&lt;&gt;"",IF(AND(Deník!$D473&gt;=BA$2,Deník!$D473&lt;=BA$3),IF(AND(Deník!$R473&gt;=0,Deník!$R473&lt;=1),"BE",Deník!$R473),""),"")</f>
        <v/>
      </c>
      <c r="BB473" s="63" t="str">
        <f>IF(Deník!$D473&lt;&gt;"",IF(AND(Deník!$D473&gt;=BB$2,Deník!$D473&lt;=BB$3),IF(AND(Deník!$R473&gt;=0,Deník!$R473&lt;=1),"BE",Deník!$R473),""),"")</f>
        <v/>
      </c>
      <c r="BC473" s="71" t="str">
        <f>IF(Deník!$D473&lt;&gt;"",IF(AND(Deník!$D473&gt;=BC$2,Deník!$D473&lt;=BC$3),IF(AND(Deník!$R473&gt;=0,Deník!$R473&lt;=1),"BE",Deník!$R473),""),"")</f>
        <v/>
      </c>
      <c r="BD473" s="20" t="str">
        <f>IF(Deník!$J474="S",(Deník!$M474-Deník!$K474),IF(Deník!$J474="L",(Deník!$K474-Deník!$M474),""))</f>
        <v/>
      </c>
      <c r="BE473" s="20" t="str">
        <f>IF(Deník!$J474="S",(Deník!$K474-Deník!$O474),IF(Deník!$J474="L",(Deník!$O474-Deník!$K474),""))</f>
        <v/>
      </c>
      <c r="BF473" s="20" t="str">
        <f>IF(Deník!$J474="S",(Deník!$K474-Deník!$L474),IF(Deník!$J474="L",(Deník!$L474-Deník!$K474),""))</f>
        <v/>
      </c>
      <c r="BG473" s="20" t="str">
        <f>IF(Deník!$J474="S",(Deník!$K474-Deník!$S474),IF(Deník!$J474="L",(Deník!$S474-Deník!$K474),""))</f>
        <v/>
      </c>
      <c r="BH473" s="20" t="str">
        <f>IF(Deník!$J474="S",(Deník!$K474-Deník!$U474),IF(Deník!$J474="L",(Deník!$U474-Deník!$K474),""))</f>
        <v/>
      </c>
      <c r="BI473" s="20" t="str">
        <f>IF(Deník!$R473&gt;1,Deník!$R473,"")</f>
        <v/>
      </c>
      <c r="BJ473" s="20" t="str">
        <f>IF(Deník!$R473&lt;0,Deník!$R473,"")</f>
        <v/>
      </c>
      <c r="BK473" s="17"/>
      <c r="BM473" s="233" t="str">
        <f>IF(Deník!$R473&lt;&gt;"",IF(Deník!$Y473=Statistika!$F$78,IF(AND(Deník!$R473&gt;=0,Deník!$R473&lt;=1),"BE",Deník!$R473),""),"")</f>
        <v/>
      </c>
      <c r="BN473" s="233" t="str">
        <f>IF(Deník!$R473&lt;&gt;"",IF(Deník!$Y473=Statistika!$F$79,IF(AND(Deník!$R473&gt;=0,Deník!$R473&lt;=1),"BE",Deník!$R473),""),"")</f>
        <v/>
      </c>
      <c r="BO473" s="233" t="str">
        <f>IF(Deník!$R473&lt;&gt;"",IF(Deník!$Y473=Statistika!$F$80,IF(AND(Deník!$R473&gt;=0,Deník!$R473&lt;=1),"BE",Deník!$R473),""),"")</f>
        <v/>
      </c>
      <c r="BP473" s="233" t="str">
        <f>IF(Deník!$R473&lt;&gt;"",IF(Deník!$Y473=Statistika!$F$81,IF(AND(Deník!$R473&gt;=0,Deník!$R473&lt;=1),"BE",Deník!$R473),""),"")</f>
        <v/>
      </c>
      <c r="BQ473" s="233" t="str">
        <f>IF(Deník!$R473&lt;&gt;"",IF(Deník!$Y473=Statistika!$F$82,IF(AND(Deník!$R473&gt;=0,Deník!$R473&lt;=1),"BE",Deník!$R473),""),"")</f>
        <v/>
      </c>
      <c r="BR473" s="233" t="str">
        <f>IF(Deník!$R473&lt;&gt;"",IF(Deník!$Y473=Statistika!$F$83,IF(AND(Deník!$R473&gt;=0,Deník!$R473&lt;=1),"BE",Deník!$R473),""),"")</f>
        <v/>
      </c>
      <c r="BS473" s="233" t="str">
        <f>IF(Deník!$R473&lt;&gt;"",IF(Deník!$Y473=Statistika!$F$84,IF(AND(Deník!$R473&gt;=0,Deník!$R473&lt;=1),"BE",Deník!$R473),""),"")</f>
        <v/>
      </c>
      <c r="BT473" s="233" t="str">
        <f>IF(Deník!$R473&lt;&gt;"",IF(Deník!$Y473=Statistika!$F$85,IF(AND(Deník!$R473&gt;=0,Deník!$R473&lt;=1),"BE",Deník!$R473),""),"")</f>
        <v/>
      </c>
      <c r="BU473" s="233" t="str">
        <f>IF(Deník!$R473&lt;&gt;"",IF(Deník!$Y473=Statistika!$F$86,IF(AND(Deník!$R473&gt;=0,Deník!$R473&lt;=1),"BE",Deník!$R473),""),"")</f>
        <v/>
      </c>
      <c r="BV473" s="233" t="str">
        <f>IF(Deník!$R473&lt;&gt;"",IF(Deník!$Y473=Statistika!$F$87,IF(AND(Deník!$R473&gt;=0,Deník!$R473&lt;=1),"BE",Deník!$R473),""),"")</f>
        <v/>
      </c>
      <c r="BW473" s="233" t="str">
        <f>IF(Deník!$R473&lt;&gt;"",IF(Deník!$Y473=Statistika!$F$88,IF(AND(Deník!$R473&gt;=0,Deník!$R473&lt;=1),"BE",Deník!$R473),""),"")</f>
        <v/>
      </c>
      <c r="BX473" s="233" t="str">
        <f>IF(Deník!$R473&lt;&gt;"",IF(Deník!$Y473=Statistika!$F$89,IF(AND(Deník!$R473&gt;=0,Deník!$R473&lt;=1),"BE",Deník!$R473),""),"")</f>
        <v/>
      </c>
      <c r="BY473" s="233" t="str">
        <f>IF(Deník!$R473&lt;&gt;"",IF(Deník!$Y473=Statistika!$F$90,IF(AND(Deník!$R473&gt;=0,Deník!$R473&lt;=1),"BE",Deník!$R473),""),"")</f>
        <v/>
      </c>
      <c r="BZ473" s="233" t="str">
        <f>IF(Deník!$R473&lt;&gt;"",IF(Deník!$Y473=Statistika!$F$91,IF(AND(Deník!$R473&gt;=0,Deník!$R473&lt;=1),"BE",Deník!$R473),""),"")</f>
        <v/>
      </c>
      <c r="CA473" s="233"/>
      <c r="CB473" s="233" t="str">
        <f>IF(Deník!$R473&lt;&gt;"",IF(Deník!$AB473="SL",IF(AND(Deník!$R473&gt;=0,Deník!$R473&lt;=1),"BE",Deník!$R473),""),"")</f>
        <v/>
      </c>
      <c r="CC473" s="233" t="str">
        <f>IF(Deník!$R473&lt;&gt;"",IF(Deník!$AB473="BE10",IF(AND(Deník!$R473&gt;=0,Deník!$R473&lt;=1),"BE",Deník!$R473),""),"")</f>
        <v/>
      </c>
      <c r="CD473" s="233" t="str">
        <f>IF(Deník!$R473&lt;&gt;"",IF(Deník!$AB473="BE15",IF(AND(Deník!$R473&gt;=0,Deník!$R473&lt;=1),"BE",Deník!$R473),""),"")</f>
        <v/>
      </c>
      <c r="CE473" s="233" t="str">
        <f>IF(Deník!$R473&lt;&gt;"",IF(Deník!$AB473="BE20",IF(AND(Deník!$R473&gt;=0,Deník!$R473&lt;=1),"BE",Deník!$R473),""),"")</f>
        <v/>
      </c>
      <c r="CF473" s="233" t="str">
        <f>IF(Deník!$R473&lt;&gt;"",IF(Deník!$AB473="TP1",IF(AND(Deník!$R473&gt;=0,Deník!$R473&lt;=1),"BE",Deník!$R473),""),"")</f>
        <v/>
      </c>
      <c r="CG473" s="233" t="str">
        <f>IF(Deník!$R473&lt;&gt;"",IF(Deník!$AB473="TP2",IF(AND(Deník!$R473&gt;=0,Deník!$R473&lt;=1),"BE",Deník!$R473),""),"")</f>
        <v/>
      </c>
      <c r="CH473" s="233" t="str">
        <f>IF(Deník!$R473&lt;&gt;"",IF(Deník!$AB473="TP3",IF(AND(Deník!$R473&gt;=0,Deník!$R473&lt;=1),"BE",Deník!$R473),""),"")</f>
        <v/>
      </c>
      <c r="CI473" s="233" t="str">
        <f>IF(Deník!$R473&lt;&gt;"",IF(Deník!$AB473="Trailing SL",IF(AND(Deník!$R473&gt;=0,Deník!$R473&lt;=1),"BE",Deník!$R473),""),"")</f>
        <v/>
      </c>
      <c r="CJ473" s="233" t="str">
        <f>IF(Deník!$R473&lt;&gt;"",IF(Deník!$AB473="Manual",IF(AND(Deník!$R473&gt;=0,Deník!$R473&lt;=1),"BE",Deník!$R473),""),"")</f>
        <v/>
      </c>
      <c r="CK473" s="233"/>
      <c r="CL473" s="233" t="str">
        <f>IF(Deník!$R473&lt;0,IF(Deník!$AC473=Statistika!$F$117,Deník!$R473,""),"")</f>
        <v/>
      </c>
      <c r="CM473" s="233" t="str">
        <f>IF(Deník!$R473&lt;0,IF(Deník!$AC473=Statistika!$F$118,Deník!$R473,""),"")</f>
        <v/>
      </c>
      <c r="CN473" s="233" t="str">
        <f>IF(Deník!$R473&lt;0,IF(Deník!$AC473=Statistika!$F$119,Deník!$R473,""),"")</f>
        <v/>
      </c>
      <c r="CO473" s="233" t="str">
        <f>IF(Deník!$R473&lt;0,IF(Deník!$AC473=Statistika!$F$120,Deník!$R473,""),"")</f>
        <v/>
      </c>
      <c r="CP473" s="233" t="str">
        <f>IF(Deník!$R473&lt;0,IF(Deník!$AC473=Statistika!$F$121,Deník!$R473,""),"")</f>
        <v/>
      </c>
      <c r="CQ473" s="233" t="str">
        <f>IF(Deník!$R473&lt;0,IF(Deník!$AC473=Statistika!$F$122,Deník!$R473,""),"")</f>
        <v/>
      </c>
      <c r="CR473" s="233" t="str">
        <f>IF(Deník!$R473&lt;0,IF(Deník!$AC473=Statistika!$F$123,Deník!$R473,""),"")</f>
        <v/>
      </c>
      <c r="CS473" s="233" t="str">
        <f>IF(Deník!$R473&lt;0,IF(Deník!$AC473=Statistika!$F$124,Deník!$R473,""),"")</f>
        <v/>
      </c>
      <c r="CT473" s="233" t="str">
        <f>IF(Deník!$R473&lt;0,IF(Deník!$AC473=Statistika!$F$125,Deník!$R473,""),"")</f>
        <v/>
      </c>
      <c r="CU473" s="233"/>
      <c r="CV473" s="233" t="str">
        <f>IF(Deník!$R473&lt;0,IF(Deník!$AD473=$CV$2,Deník!$R473,""),"")</f>
        <v/>
      </c>
      <c r="CW473" s="233" t="str">
        <f>IF(Deník!$R473&lt;0,IF(Deník!$AD473=$CW$2,Deník!$R473,""),"")</f>
        <v/>
      </c>
      <c r="CX473" s="233" t="str">
        <f>IF(Deník!$R473&lt;0,IF(Deník!$AD473=$CX$2,Deník!$R473,""),"")</f>
        <v/>
      </c>
      <c r="CY473" s="233" t="str">
        <f>IF(Deník!$R473&lt;0,IF(Deník!$AD473=$CY$2,Deník!$R473,""),"")</f>
        <v/>
      </c>
      <c r="CZ473" s="233" t="str">
        <f>IF(Deník!$R473&lt;0,IF(Deník!$AD473=$CZ$2,Deník!$R473,""),"")</f>
        <v/>
      </c>
      <c r="DL473" s="221">
        <f t="shared" si="20"/>
        <v>93847.029999999984</v>
      </c>
      <c r="DM473" s="220">
        <f t="shared" si="19"/>
        <v>-6.1529700000000132E-2</v>
      </c>
      <c r="DO473" s="50">
        <f>Deník!W474</f>
        <v>0</v>
      </c>
      <c r="DP473" s="102" t="str">
        <f>IF(AND(Deník!W474&gt;0),1,"")</f>
        <v/>
      </c>
      <c r="DQ473" s="102">
        <f>IF(AND(Deník!W474&lt;=0),1,"")</f>
        <v>1</v>
      </c>
      <c r="DR473" s="227"/>
      <c r="DS473" s="228"/>
      <c r="DT473" s="85"/>
      <c r="DU473" s="54">
        <f>IF(MONTH(Deník!$C473)=DU$2,Deník!$W473,"")</f>
        <v>0</v>
      </c>
      <c r="DV473" s="222" t="str">
        <f>IF(MONTH(Deník!$C473)=DV$2,Deník!$W473,"")</f>
        <v/>
      </c>
      <c r="DW473" s="222" t="str">
        <f>IF(MONTH(Deník!$C473)=DW$2,Deník!$W473,"")</f>
        <v/>
      </c>
      <c r="DX473" s="222" t="str">
        <f>IF(MONTH(Deník!$C473)=DX$2,Deník!$W473,"")</f>
        <v/>
      </c>
      <c r="DY473" s="222" t="str">
        <f>IF(MONTH(Deník!$C473)=DY$2,Deník!$W473,"")</f>
        <v/>
      </c>
      <c r="DZ473" s="222" t="str">
        <f>IF(MONTH(Deník!$C473)=DZ$2,Deník!$W473,"")</f>
        <v/>
      </c>
      <c r="EA473" s="222" t="str">
        <f>IF(MONTH(Deník!$C473)=EA$2,Deník!$W473,"")</f>
        <v/>
      </c>
      <c r="EB473" s="222" t="str">
        <f>IF(MONTH(Deník!$C473)=EB$2,Deník!$W473,"")</f>
        <v/>
      </c>
      <c r="EC473" s="222" t="str">
        <f>IF(MONTH(Deník!$C473)=EC$2,Deník!$W473,"")</f>
        <v/>
      </c>
      <c r="ED473" s="222" t="str">
        <f>IF(MONTH(Deník!$C473)=ED$2,Deník!$W473,"")</f>
        <v/>
      </c>
      <c r="EE473" s="222" t="str">
        <f>IF(MONTH(Deník!$C473)=EE$2,Deník!$W473,"")</f>
        <v/>
      </c>
      <c r="EF473" s="222" t="str">
        <f>IF(MONTH(Deník!$C473)=EF$2,Deník!$W473,"")</f>
        <v/>
      </c>
      <c r="EI473" s="600" t="str">
        <f>IF(Deník!$W473&lt;&gt;"",IF(Deník!$B473=Statistika!$F$63,Deník!$W473,""),"")</f>
        <v/>
      </c>
      <c r="EJ473" s="13" t="str">
        <f>IF(Deník!$W473&lt;&gt;"",IF(Deník!$B473=Statistika!$F$64,Deník!$W473,""),"")</f>
        <v/>
      </c>
      <c r="EK473" s="13" t="str">
        <f>IF(Deník!$W473&lt;&gt;"",IF(Deník!$B473=Statistika!$F$65,Deník!$W473,""),"")</f>
        <v/>
      </c>
      <c r="EL473" s="13" t="str">
        <f>IF(Deník!$W473&lt;&gt;"",IF(Deník!$B473=Statistika!$F$66,Deník!$W473,""),"")</f>
        <v/>
      </c>
      <c r="EM473" s="13" t="str">
        <f>IF(Deník!$W473&lt;&gt;"",IF(Deník!$B473=Statistika!$F$67,Deník!$W473,""),"")</f>
        <v/>
      </c>
      <c r="EN473" s="13" t="str">
        <f>IF(Deník!$W473&lt;&gt;"",IF(Deník!$B473=Statistika!$F$68,Deník!$W473,""),"")</f>
        <v/>
      </c>
      <c r="EO473" s="13" t="str">
        <f>IF(Deník!$W473&lt;&gt;"",IF(Deník!$B473=Statistika!$F$69,Deník!$W473,""),"")</f>
        <v/>
      </c>
      <c r="EP473" s="601" t="str">
        <f>IF(Deník!$W473&lt;&gt;"",IF(Deník!$B473=Statistika!$F$70,Deník!$W473,""),"")</f>
        <v/>
      </c>
      <c r="EQ473" s="90"/>
      <c r="ER473" s="63" t="str">
        <f>IF(Deník!$W473&lt;&gt;"",IF(Deník!$J473="L",Deník!$W473,""),"")</f>
        <v/>
      </c>
      <c r="ES473" s="13" t="str">
        <f>IF(Deník!$W473&lt;&gt;"",IF(Deník!$J473="S",Deník!$W473,""),"")</f>
        <v/>
      </c>
      <c r="ET473" s="95"/>
      <c r="EU473" s="88"/>
      <c r="EV473" s="63" t="str">
        <f>IF(WEEKDAY(Deník!$C473,2)=1,Deník!$W473,"")</f>
        <v/>
      </c>
      <c r="EW473" s="13" t="str">
        <f>IF(WEEKDAY(Deník!$C473,2)=2,Deník!$W473,"")</f>
        <v/>
      </c>
      <c r="EX473" s="13" t="str">
        <f>IF(WEEKDAY(Deník!$C473,2)=3,Deník!$W473,"")</f>
        <v/>
      </c>
      <c r="EY473" s="13" t="str">
        <f>IF(WEEKDAY(Deník!$C473,2)=4,Deník!$W473,"")</f>
        <v/>
      </c>
      <c r="EZ473" s="60" t="str">
        <f>IF(WEEKDAY(Deník!$C473,2)=5,Deník!$W473,"")</f>
        <v/>
      </c>
      <c r="FA473" s="99"/>
      <c r="FB473" s="100">
        <f>Deník!D473</f>
        <v>0</v>
      </c>
      <c r="FC473" s="63">
        <f>IF($FB473&lt;&gt;"",IF(AND($FB473&gt;=FC$2,$FB473&lt;=FC$3),Deník!$W473,""))</f>
        <v>0</v>
      </c>
      <c r="FD473" s="63" t="str">
        <f>IF($FB473&lt;&gt;"",IF(AND($FB473&gt;=FD$2,$FB473&lt;=FD$3),Deník!$W473,""))</f>
        <v/>
      </c>
      <c r="FE473" s="63" t="str">
        <f>IF($FB473&lt;&gt;"",IF(AND($FB473&gt;=FE$2,$FB473&lt;=FE$3),Deník!$W473,""))</f>
        <v/>
      </c>
      <c r="FF473" s="63" t="str">
        <f>IF($FB473&lt;&gt;"",IF(AND($FB473&gt;=FF$2,$FB473&lt;=FF$3),Deník!$W473,""))</f>
        <v/>
      </c>
      <c r="FG473" s="63" t="str">
        <f>IF($FB473&lt;&gt;"",IF(AND($FB473&gt;=FG$2,$FB473&lt;=FG$3),Deník!$W473,""))</f>
        <v/>
      </c>
      <c r="FH473" s="63" t="str">
        <f>IF($FB473&lt;&gt;"",IF(AND($FB473&gt;=FH$2,$FB473&lt;=FH$3),Deník!$W473,""))</f>
        <v/>
      </c>
      <c r="FI473" s="63" t="str">
        <f>IF($FB473&lt;&gt;"",IF(AND($FB473&gt;=FI$2,$FB473&lt;=FI$3),Deník!$W473,""))</f>
        <v/>
      </c>
      <c r="FJ473" s="63" t="str">
        <f>IF($FB473&lt;&gt;"",IF(AND($FB473&gt;=FJ$2,$FB473&lt;=FJ$3),Deník!$W473,""))</f>
        <v/>
      </c>
      <c r="FK473" s="63" t="str">
        <f>IF($FB473&lt;&gt;"",IF(AND($FB473&gt;=FK$2,$FB473&lt;=FK$3),Deník!$W473,""))</f>
        <v/>
      </c>
      <c r="FL473" s="63" t="str">
        <f>IF($FB473&lt;&gt;"",IF(AND($FB473&gt;=FL$2,$FB473&lt;=FL$3),Deník!$W473,""))</f>
        <v/>
      </c>
      <c r="FM473" s="63" t="str">
        <f>IF($FB473&lt;&gt;"",IF(AND($FB473&gt;=FM$2,$FB473&lt;=FM$3),Deník!$W473,""))</f>
        <v/>
      </c>
      <c r="FN473" s="13"/>
      <c r="FO473" s="20" t="str">
        <f>IF(Deník!$W473&gt;1,Deník!$W473,"")</f>
        <v/>
      </c>
      <c r="FP473" s="20" t="str">
        <f>IF(Deník!$W473&lt;0,Deník!$W473,"")</f>
        <v/>
      </c>
      <c r="FQ473" s="17"/>
      <c r="FS473" s="233"/>
      <c r="FT473" s="233" t="str">
        <f>IF(Deník!$W473&lt;&gt;"",IF(Deník!$Y473=Statistika!$F$78,Deník!$W473,""),"")</f>
        <v/>
      </c>
      <c r="FU473" s="233" t="str">
        <f>IF(Deník!$W473&lt;&gt;"",IF(Deník!$Y473=Statistika!$F$79,Deník!$W473,""),"")</f>
        <v/>
      </c>
      <c r="FV473" s="233" t="str">
        <f>IF(Deník!$W473&lt;&gt;"",IF(Deník!$Y473=Statistika!$F$80,Deník!$W473,""),"")</f>
        <v/>
      </c>
      <c r="FW473" s="233" t="str">
        <f>IF(Deník!$W473&lt;&gt;"",IF(Deník!$Y473=Statistika!$F$81,Deník!$W473,""),"")</f>
        <v/>
      </c>
      <c r="FX473" s="233" t="str">
        <f>IF(Deník!$W473&lt;&gt;"",IF(Deník!$Y473=Statistika!$F$82,Deník!$W473,""),"")</f>
        <v/>
      </c>
      <c r="FY473" s="233" t="str">
        <f>IF(Deník!$W473&lt;&gt;"",IF(Deník!$Y473=Statistika!$F$83,Deník!$W473,""),"")</f>
        <v/>
      </c>
      <c r="FZ473" s="233" t="str">
        <f>IF(Deník!$W473&lt;&gt;"",IF(Deník!$Y473=Statistika!$F$84,Deník!$W473,""),"")</f>
        <v/>
      </c>
      <c r="GA473" s="233" t="str">
        <f>IF(Deník!$W473&lt;&gt;"",IF(Deník!$Y473=Statistika!$F$85,Deník!$W473,""),"")</f>
        <v/>
      </c>
      <c r="GB473" s="233" t="str">
        <f>IF(Deník!$W473&lt;&gt;"",IF(Deník!$Y473=Statistika!$F$86,Deník!$W473,""),"")</f>
        <v/>
      </c>
      <c r="GC473" s="233" t="str">
        <f>IF(Deník!$W473&lt;&gt;"",IF(Deník!$Y473=Statistika!$F$87,Deník!$W473,""),"")</f>
        <v/>
      </c>
      <c r="GD473" s="233" t="str">
        <f>IF(Deník!$W473&lt;&gt;"",IF(Deník!$Y473=Statistika!$F$88,Deník!$W473,""),"")</f>
        <v/>
      </c>
      <c r="GE473" s="233" t="str">
        <f>IF(Deník!$W473&lt;&gt;"",IF(Deník!$Y473=Statistika!$F$89,Deník!$W473,""),"")</f>
        <v/>
      </c>
      <c r="GF473" s="233" t="str">
        <f>IF(Deník!$W473&lt;&gt;"",IF(Deník!$Y473=Statistika!$F$90,Deník!$W473,""),"")</f>
        <v/>
      </c>
      <c r="GG473" s="233" t="str">
        <f>IF(Deník!$W473&lt;&gt;"",IF(Deník!$Y473=Statistika!$F$91,Deník!$W473,""),"")</f>
        <v/>
      </c>
      <c r="GH473" s="233"/>
      <c r="GI473" s="233" t="str">
        <f>IF(Deník!$W473&lt;&gt;"",IF(Deník!$AB473=Statistika!$L$100,Deník!$W473,""),"")</f>
        <v/>
      </c>
      <c r="GJ473" s="233" t="str">
        <f>IF(Deník!$W473&lt;&gt;"",IF(Deník!$AB473=Statistika!$L$101,Deník!$W473,""),"")</f>
        <v/>
      </c>
      <c r="GK473" s="233" t="str">
        <f>IF(Deník!$W473&lt;&gt;"",IF(Deník!$AB473=Statistika!$L$102,Deník!$W473,""),"")</f>
        <v/>
      </c>
      <c r="GL473" s="233" t="str">
        <f>IF(Deník!$W473&lt;&gt;"",IF(Deník!$AB473=Statistika!$L$103,Deník!$W473,""),"")</f>
        <v/>
      </c>
      <c r="GM473" s="233" t="str">
        <f>IF(Deník!$W473&lt;&gt;"",IF(Deník!$AB473=Statistika!$L$104,Deník!$W473,""),"")</f>
        <v/>
      </c>
      <c r="GN473" s="233" t="str">
        <f>IF(Deník!$W473&lt;&gt;"",IF(Deník!$AB473=Statistika!$L$105,Deník!$W473,""),"")</f>
        <v/>
      </c>
      <c r="GO473" s="233" t="str">
        <f>IF(Deník!$W473&lt;&gt;"",IF(Deník!$AB473=Statistika!$L$106,Deník!$W473,""),"")</f>
        <v/>
      </c>
      <c r="GP473" s="233" t="str">
        <f>IF(Deník!$W473&lt;&gt;"",IF(Deník!$AB473=Statistika!$L$107,Deník!$W473,""),"")</f>
        <v/>
      </c>
      <c r="GQ473" s="233" t="str">
        <f>IF(Deník!$W473&lt;&gt;"",IF(Deník!$AB473=Statistika!$L$108,Deník!$W473,""),"")</f>
        <v/>
      </c>
      <c r="GS473" s="233" t="str">
        <f>IF(Deník!$W473&lt;0,IF(Deník!$AC473=Statistika!$F$117,Deník!$W473,""),"")</f>
        <v/>
      </c>
      <c r="GT473" s="233" t="str">
        <f>IF(Deník!$W473&lt;0,IF(Deník!$AC473=Statistika!$F$118,Deník!$W473,""),"")</f>
        <v/>
      </c>
      <c r="GU473" s="233" t="str">
        <f>IF(Deník!$W473&lt;0,IF(Deník!$AC473=Statistika!$F$119,Deník!$W473,""),"")</f>
        <v/>
      </c>
      <c r="GV473" s="233" t="str">
        <f>IF(Deník!$W473&lt;0,IF(Deník!$AC473=Statistika!$F$120,Deník!$W473,""),"")</f>
        <v/>
      </c>
      <c r="GW473" s="233" t="str">
        <f>IF(Deník!$W473&lt;0,IF(Deník!$AC473=Statistika!$F$121,Deník!$W473,""),"")</f>
        <v/>
      </c>
      <c r="GX473" s="233" t="str">
        <f>IF(Deník!$W473&lt;0,IF(Deník!$AC473=Statistika!$F$122,Deník!$W473,""),"")</f>
        <v/>
      </c>
      <c r="GY473" s="233" t="str">
        <f>IF(Deník!$W473&lt;0,IF(Deník!$AC473=Statistika!$F$123,Deník!$W473,""),"")</f>
        <v/>
      </c>
      <c r="GZ473" s="233" t="str">
        <f>IF(Deník!$W473&lt;0,IF(Deník!$AC473=Statistika!$F$124,Deník!$W473,""),"")</f>
        <v/>
      </c>
      <c r="HA473" s="233" t="str">
        <f>IF(Deník!$W473&lt;0,IF(Deník!$AC473=Statistika!$F$125,Deník!$W473,""),"")</f>
        <v/>
      </c>
      <c r="HC473" s="233" t="str">
        <f>IF(Deník!$W473&lt;0,IF(Deník!$AD473=Statistika!$F$133,Deník!$W473,""),"")</f>
        <v/>
      </c>
      <c r="HD473" s="233" t="str">
        <f>IF(Deník!$W473&lt;0,IF(Deník!$AD473=Statistika!$F$134,Deník!$W473,""),"")</f>
        <v/>
      </c>
      <c r="HE473" s="233" t="str">
        <f>IF(Deník!$W473&lt;0,IF(Deník!$AD473=Statistika!$F$135,Deník!$W473,""),"")</f>
        <v/>
      </c>
      <c r="HF473" s="233" t="str">
        <f>IF(Deník!$W473&lt;0,IF(Deník!$AD473=Statistika!$F$136,Deník!$W473,""),"")</f>
        <v/>
      </c>
      <c r="HG473" s="233" t="str">
        <f>IF(Deník!$W473&lt;0,IF(Deník!$AD473=Statistika!$F$137,Deník!$W473,""),"")</f>
        <v/>
      </c>
      <c r="ID473" s="8">
        <f>Tabulka4[[#This Row],[Sloupec3]]</f>
        <v>0</v>
      </c>
      <c r="IE473" s="17" t="str">
        <f>IF(AND([1]Deník!$C473&gt;='[1]Měsíční shrnutí'!$D$1,[1]Deník!$C473&lt;='[1]Měsíční shrnutí'!$F$1),[1]Deník!$X473,"")</f>
        <v/>
      </c>
    </row>
    <row r="474" spans="1:239">
      <c r="A474" s="8">
        <f>Deník!C475</f>
        <v>0</v>
      </c>
      <c r="B474" s="50" t="str">
        <f>Deník!R475</f>
        <v/>
      </c>
      <c r="C474" s="102" t="str">
        <f>IF(AND(Deník!R475&gt;1,Deník!R475&lt;&gt;""),1,"")</f>
        <v/>
      </c>
      <c r="D474" s="102" t="str">
        <f>IF(AND(Deník!R475&lt;=0,Deník!R475&lt;&gt;""),1,"")</f>
        <v/>
      </c>
      <c r="E474" s="103" t="str">
        <f>IF(AND(Deník!R475&gt;=0,Deník!R475&lt;=1),1,"")</f>
        <v/>
      </c>
      <c r="F474" s="79" t="str">
        <f>IF(Deník!R475&lt;&gt;"",Deník!R475+F473,"")</f>
        <v/>
      </c>
      <c r="G474" s="85"/>
      <c r="H474" s="54" t="str">
        <f>IF(MONTH(Deník!$C474)=H$2,IF(AND(Deník!$R474&gt;=0,Deník!$R474&lt;=1),"BE",Deník!$R474),"")</f>
        <v/>
      </c>
      <c r="I474" s="11" t="str">
        <f>IF(MONTH(Deník!$C474)=I$2,IF(AND(Deník!$R474&gt;=0,Deník!$R474&lt;=1),"BE",Deník!$R474),"")</f>
        <v/>
      </c>
      <c r="J474" s="11" t="str">
        <f>IF(MONTH(Deník!$C474)=J$2,IF(AND(Deník!$R474&gt;=0,Deník!$R474&lt;=1),"BE",Deník!$R474),"")</f>
        <v/>
      </c>
      <c r="K474" s="11" t="str">
        <f>IF(MONTH(Deník!$C474)=K$2,IF(AND(Deník!$R474&gt;=0,Deník!$R474&lt;=1),"BE",Deník!$R474),"")</f>
        <v/>
      </c>
      <c r="L474" s="11" t="str">
        <f>IF(MONTH(Deník!$C474)=L$2,IF(AND(Deník!$R474&gt;=0,Deník!$R474&lt;=1),"BE",Deník!$R474),"")</f>
        <v/>
      </c>
      <c r="M474" s="11" t="str">
        <f>IF(MONTH(Deník!$C474)=M$2,IF(AND(Deník!$R474&gt;=0,Deník!$R474&lt;=1),"BE",Deník!$R474),"")</f>
        <v/>
      </c>
      <c r="N474" s="11" t="str">
        <f>IF(MONTH(Deník!$C474)=N$2,IF(AND(Deník!$R474&gt;=0,Deník!$R474&lt;=1),"BE",Deník!$R474),"")</f>
        <v/>
      </c>
      <c r="O474" s="11" t="str">
        <f>IF(MONTH(Deník!$C474)=O$2,IF(AND(Deník!$R474&gt;=0,Deník!$R474&lt;=1),"BE",Deník!$R474),"")</f>
        <v/>
      </c>
      <c r="P474" s="11" t="str">
        <f>IF(MONTH(Deník!$C474)=P$2,IF(AND(Deník!$R474&gt;=0,Deník!$R474&lt;=1),"BE",Deník!$R474),"")</f>
        <v/>
      </c>
      <c r="Q474" s="11" t="str">
        <f>IF(MONTH(Deník!$C474)=Q$2,IF(AND(Deník!$R474&gt;=0,Deník!$R474&lt;=1),"BE",Deník!$R474),"")</f>
        <v/>
      </c>
      <c r="R474" s="11" t="str">
        <f>IF(MONTH(Deník!$C474)=R$2,IF(AND(Deník!$R474&gt;=0,Deník!$R474&lt;=1),"BE",Deník!$R474),"")</f>
        <v/>
      </c>
      <c r="S474" s="57" t="str">
        <f>IF(MONTH(Deník!$C474)=S$2,IF(AND(Deník!$R474&gt;=0,Deník!$R474&lt;=1),"BE",Deník!$R474),"")</f>
        <v/>
      </c>
      <c r="U474" s="12"/>
      <c r="V474" s="12"/>
      <c r="X474" s="600" t="str">
        <f>IF(Deník!$R474&lt;&gt;"",IF(Deník!$B474=Statistika!$F$63,IF(AND(Deník!$R474&gt;=0,Deník!$R474&lt;=1),"BE",Deník!$R474),""),"")</f>
        <v/>
      </c>
      <c r="Y474" s="13" t="str">
        <f>IF(Deník!$R474&lt;&gt;"",IF(Deník!$B474=Statistika!$F$64,IF(AND(Deník!$R474&gt;=0,Deník!$R474&lt;=1),"BE",Deník!$R474),""),"")</f>
        <v/>
      </c>
      <c r="Z474" s="13" t="str">
        <f>IF(Deník!$R474&lt;&gt;"",IF(Deník!$B474=Statistika!$F$65,IF(AND(Deník!$R474&gt;=0,Deník!$R474&lt;=1),"BE",Deník!$R474),""),"")</f>
        <v/>
      </c>
      <c r="AA474" s="13" t="str">
        <f>IF(Deník!$R474&lt;&gt;"",IF(Deník!$B474=Statistika!$F$66,IF(AND(Deník!$R474&gt;=0,Deník!$R474&lt;=1),"BE",Deník!$R474),""),"")</f>
        <v/>
      </c>
      <c r="AB474" s="13" t="str">
        <f>IF(Deník!$R474&lt;&gt;"",IF(Deník!$B474=Statistika!$F$67,IF(AND(Deník!$R474&gt;=0,Deník!$R474&lt;=1),"BE",Deník!$R474),""),"")</f>
        <v/>
      </c>
      <c r="AC474" s="13" t="str">
        <f>IF(Deník!$R474&lt;&gt;"",IF(Deník!$B474=Statistika!$F$68,IF(AND(Deník!$R474&gt;=0,Deník!$R474&lt;=1),"BE",Deník!$R474),""),"")</f>
        <v/>
      </c>
      <c r="AD474" s="13" t="str">
        <f>IF(Deník!$R474&lt;&gt;"",IF(Deník!$B474=Statistika!$F$69,IF(AND(Deník!$R474&gt;=0,Deník!$R474&lt;=1),"BE",Deník!$R474),""),"")</f>
        <v/>
      </c>
      <c r="AE474" s="601" t="str">
        <f>IF(Deník!$R474&lt;&gt;"",IF(Deník!$B474=Statistika!$F$70,IF(AND(Deník!$R474&gt;=0,Deník!$R474&lt;=1),"BE",Deník!$R474),""),"")</f>
        <v/>
      </c>
      <c r="AF474" s="90"/>
      <c r="AG474" s="63" t="str">
        <f>IF(Deník!$R474&lt;&gt;"",IF(Deník!$J474="L",IF(AND(Deník!$R474&gt;=0,Deník!$R474&lt;=1),"BE",Deník!$R474),""),"")</f>
        <v/>
      </c>
      <c r="AH474" s="13" t="str">
        <f>IF(Deník!$R474&lt;&gt;"",IF(Deník!$J474="S",IF(AND(Deník!$R474&gt;=0,Deník!$R474&lt;=1),"BE",Deník!$R474),""),"")</f>
        <v/>
      </c>
      <c r="AI474" s="95"/>
      <c r="AJ474" s="71" t="str">
        <f>IF(Deník!N475&lt;&gt;"",Deník!N475*-1,"")</f>
        <v/>
      </c>
      <c r="AK474" s="88"/>
      <c r="AL474" s="63" t="str">
        <f>IF(WEEKDAY(Deník!$C474,2)=1,IF(AND(Deník!$R474&gt;=0,Deník!$R474&lt;=1),"BE",Deník!$R474),"")</f>
        <v/>
      </c>
      <c r="AM474" s="13" t="str">
        <f>IF(WEEKDAY(Deník!$C474,2)=2,IF(AND(Deník!$R474&gt;=0,Deník!$R474&lt;=1),"BE",Deník!$R474),"")</f>
        <v/>
      </c>
      <c r="AN474" s="13" t="str">
        <f>IF(WEEKDAY(Deník!$C474,2)=3,IF(AND(Deník!$R474&gt;=0,Deník!$R474&lt;=1),"BE",Deník!$R474),"")</f>
        <v/>
      </c>
      <c r="AO474" s="13" t="str">
        <f>IF(WEEKDAY(Deník!$C474,2)=4,IF(AND(Deník!$R474&gt;=0,Deník!$R474&lt;=1),"BE",Deník!$R474),"")</f>
        <v/>
      </c>
      <c r="AP474" s="60" t="str">
        <f>IF(WEEKDAY(Deník!$C474,2)=5,IF(AND(Deník!$R474&gt;=0,Deník!$R474&lt;=1),"BE",Deník!$R474),"")</f>
        <v/>
      </c>
      <c r="AQ474" s="99"/>
      <c r="AR474" s="100">
        <f>Deník!D474</f>
        <v>0</v>
      </c>
      <c r="AS474" s="63" t="str">
        <f>IF(Deník!$D474&lt;&gt;"",IF(AND(Deník!$D474&gt;=AS$2,Deník!$D474&lt;=AS$3),IF(AND(Deník!$R474&gt;=0,Deník!$R474&lt;=1),"BE",Deník!$R474),""),"")</f>
        <v/>
      </c>
      <c r="AT474" s="63" t="str">
        <f>IF(Deník!$D474&lt;&gt;"",IF(AND(Deník!$D474&gt;=AT$2,Deník!$D474&lt;=AT$3),IF(AND(Deník!$R474&gt;=0,Deník!$R474&lt;=1),"BE",Deník!$R474),""),"")</f>
        <v/>
      </c>
      <c r="AU474" s="63" t="str">
        <f>IF(Deník!$D474&lt;&gt;"",IF(AND(Deník!$D474&gt;=AU$2,Deník!$D474&lt;=AU$3),IF(AND(Deník!$R474&gt;=0,Deník!$R474&lt;=1),"BE",Deník!$R474),""),"")</f>
        <v/>
      </c>
      <c r="AV474" s="63" t="str">
        <f>IF(Deník!$D474&lt;&gt;"",IF(AND(Deník!$D474&gt;=AV$2,Deník!$D474&lt;=AV$3),IF(AND(Deník!$R474&gt;=0,Deník!$R474&lt;=1),"BE",Deník!$R474),""),"")</f>
        <v/>
      </c>
      <c r="AW474" s="63" t="str">
        <f>IF(Deník!$D474&lt;&gt;"",IF(AND(Deník!$D474&gt;=AW$2,Deník!$D474&lt;=AW$3),IF(AND(Deník!$R474&gt;=0,Deník!$R474&lt;=1),"BE",Deník!$R474),""),"")</f>
        <v/>
      </c>
      <c r="AX474" s="63" t="str">
        <f>IF(Deník!$D474&lt;&gt;"",IF(AND(Deník!$D474&gt;=AX$2,Deník!$D474&lt;=AX$3),IF(AND(Deník!$R474&gt;=0,Deník!$R474&lt;=1),"BE",Deník!$R474),""),"")</f>
        <v/>
      </c>
      <c r="AY474" s="63" t="str">
        <f>IF(Deník!$D474&lt;&gt;"",IF(AND(Deník!$D474&gt;=AY$2,Deník!$D474&lt;=AY$3),IF(AND(Deník!$R474&gt;=0,Deník!$R474&lt;=1),"BE",Deník!$R474),""),"")</f>
        <v/>
      </c>
      <c r="AZ474" s="63" t="str">
        <f>IF(Deník!$D474&lt;&gt;"",IF(AND(Deník!$D474&gt;=AZ$2,Deník!$D474&lt;=AZ$3),IF(AND(Deník!$R474&gt;=0,Deník!$R474&lt;=1),"BE",Deník!$R474),""),"")</f>
        <v/>
      </c>
      <c r="BA474" s="63" t="str">
        <f>IF(Deník!$D474&lt;&gt;"",IF(AND(Deník!$D474&gt;=BA$2,Deník!$D474&lt;=BA$3),IF(AND(Deník!$R474&gt;=0,Deník!$R474&lt;=1),"BE",Deník!$R474),""),"")</f>
        <v/>
      </c>
      <c r="BB474" s="63" t="str">
        <f>IF(Deník!$D474&lt;&gt;"",IF(AND(Deník!$D474&gt;=BB$2,Deník!$D474&lt;=BB$3),IF(AND(Deník!$R474&gt;=0,Deník!$R474&lt;=1),"BE",Deník!$R474),""),"")</f>
        <v/>
      </c>
      <c r="BC474" s="71" t="str">
        <f>IF(Deník!$D474&lt;&gt;"",IF(AND(Deník!$D474&gt;=BC$2,Deník!$D474&lt;=BC$3),IF(AND(Deník!$R474&gt;=0,Deník!$R474&lt;=1),"BE",Deník!$R474),""),"")</f>
        <v/>
      </c>
      <c r="BD474" s="20" t="str">
        <f>IF(Deník!$J475="S",(Deník!$M475-Deník!$K475),IF(Deník!$J475="L",(Deník!$K475-Deník!$M475),""))</f>
        <v/>
      </c>
      <c r="BE474" s="20" t="str">
        <f>IF(Deník!$J475="S",(Deník!$K475-Deník!$O475),IF(Deník!$J475="L",(Deník!$O475-Deník!$K475),""))</f>
        <v/>
      </c>
      <c r="BF474" s="20" t="str">
        <f>IF(Deník!$J475="S",(Deník!$K475-Deník!$L475),IF(Deník!$J475="L",(Deník!$L475-Deník!$K475),""))</f>
        <v/>
      </c>
      <c r="BG474" s="20" t="str">
        <f>IF(Deník!$J475="S",(Deník!$K475-Deník!$S475),IF(Deník!$J475="L",(Deník!$S475-Deník!$K475),""))</f>
        <v/>
      </c>
      <c r="BH474" s="20" t="str">
        <f>IF(Deník!$J475="S",(Deník!$K475-Deník!$U475),IF(Deník!$J475="L",(Deník!$U475-Deník!$K475),""))</f>
        <v/>
      </c>
      <c r="BI474" s="20" t="str">
        <f>IF(Deník!$R474&gt;1,Deník!$R474,"")</f>
        <v/>
      </c>
      <c r="BJ474" s="20" t="str">
        <f>IF(Deník!$R474&lt;0,Deník!$R474,"")</f>
        <v/>
      </c>
      <c r="BK474" s="17"/>
      <c r="BM474" s="233" t="str">
        <f>IF(Deník!$R474&lt;&gt;"",IF(Deník!$Y474=Statistika!$F$78,IF(AND(Deník!$R474&gt;=0,Deník!$R474&lt;=1),"BE",Deník!$R474),""),"")</f>
        <v/>
      </c>
      <c r="BN474" s="233" t="str">
        <f>IF(Deník!$R474&lt;&gt;"",IF(Deník!$Y474=Statistika!$F$79,IF(AND(Deník!$R474&gt;=0,Deník!$R474&lt;=1),"BE",Deník!$R474),""),"")</f>
        <v/>
      </c>
      <c r="BO474" s="233" t="str">
        <f>IF(Deník!$R474&lt;&gt;"",IF(Deník!$Y474=Statistika!$F$80,IF(AND(Deník!$R474&gt;=0,Deník!$R474&lt;=1),"BE",Deník!$R474),""),"")</f>
        <v/>
      </c>
      <c r="BP474" s="233" t="str">
        <f>IF(Deník!$R474&lt;&gt;"",IF(Deník!$Y474=Statistika!$F$81,IF(AND(Deník!$R474&gt;=0,Deník!$R474&lt;=1),"BE",Deník!$R474),""),"")</f>
        <v/>
      </c>
      <c r="BQ474" s="233" t="str">
        <f>IF(Deník!$R474&lt;&gt;"",IF(Deník!$Y474=Statistika!$F$82,IF(AND(Deník!$R474&gt;=0,Deník!$R474&lt;=1),"BE",Deník!$R474),""),"")</f>
        <v/>
      </c>
      <c r="BR474" s="233" t="str">
        <f>IF(Deník!$R474&lt;&gt;"",IF(Deník!$Y474=Statistika!$F$83,IF(AND(Deník!$R474&gt;=0,Deník!$R474&lt;=1),"BE",Deník!$R474),""),"")</f>
        <v/>
      </c>
      <c r="BS474" s="233" t="str">
        <f>IF(Deník!$R474&lt;&gt;"",IF(Deník!$Y474=Statistika!$F$84,IF(AND(Deník!$R474&gt;=0,Deník!$R474&lt;=1),"BE",Deník!$R474),""),"")</f>
        <v/>
      </c>
      <c r="BT474" s="233" t="str">
        <f>IF(Deník!$R474&lt;&gt;"",IF(Deník!$Y474=Statistika!$F$85,IF(AND(Deník!$R474&gt;=0,Deník!$R474&lt;=1),"BE",Deník!$R474),""),"")</f>
        <v/>
      </c>
      <c r="BU474" s="233" t="str">
        <f>IF(Deník!$R474&lt;&gt;"",IF(Deník!$Y474=Statistika!$F$86,IF(AND(Deník!$R474&gt;=0,Deník!$R474&lt;=1),"BE",Deník!$R474),""),"")</f>
        <v/>
      </c>
      <c r="BV474" s="233" t="str">
        <f>IF(Deník!$R474&lt;&gt;"",IF(Deník!$Y474=Statistika!$F$87,IF(AND(Deník!$R474&gt;=0,Deník!$R474&lt;=1),"BE",Deník!$R474),""),"")</f>
        <v/>
      </c>
      <c r="BW474" s="233" t="str">
        <f>IF(Deník!$R474&lt;&gt;"",IF(Deník!$Y474=Statistika!$F$88,IF(AND(Deník!$R474&gt;=0,Deník!$R474&lt;=1),"BE",Deník!$R474),""),"")</f>
        <v/>
      </c>
      <c r="BX474" s="233" t="str">
        <f>IF(Deník!$R474&lt;&gt;"",IF(Deník!$Y474=Statistika!$F$89,IF(AND(Deník!$R474&gt;=0,Deník!$R474&lt;=1),"BE",Deník!$R474),""),"")</f>
        <v/>
      </c>
      <c r="BY474" s="233" t="str">
        <f>IF(Deník!$R474&lt;&gt;"",IF(Deník!$Y474=Statistika!$F$90,IF(AND(Deník!$R474&gt;=0,Deník!$R474&lt;=1),"BE",Deník!$R474),""),"")</f>
        <v/>
      </c>
      <c r="BZ474" s="233" t="str">
        <f>IF(Deník!$R474&lt;&gt;"",IF(Deník!$Y474=Statistika!$F$91,IF(AND(Deník!$R474&gt;=0,Deník!$R474&lt;=1),"BE",Deník!$R474),""),"")</f>
        <v/>
      </c>
      <c r="CA474" s="233"/>
      <c r="CB474" s="233" t="str">
        <f>IF(Deník!$R474&lt;&gt;"",IF(Deník!$AB474="SL",IF(AND(Deník!$R474&gt;=0,Deník!$R474&lt;=1),"BE",Deník!$R474),""),"")</f>
        <v/>
      </c>
      <c r="CC474" s="233" t="str">
        <f>IF(Deník!$R474&lt;&gt;"",IF(Deník!$AB474="BE10",IF(AND(Deník!$R474&gt;=0,Deník!$R474&lt;=1),"BE",Deník!$R474),""),"")</f>
        <v/>
      </c>
      <c r="CD474" s="233" t="str">
        <f>IF(Deník!$R474&lt;&gt;"",IF(Deník!$AB474="BE15",IF(AND(Deník!$R474&gt;=0,Deník!$R474&lt;=1),"BE",Deník!$R474),""),"")</f>
        <v/>
      </c>
      <c r="CE474" s="233" t="str">
        <f>IF(Deník!$R474&lt;&gt;"",IF(Deník!$AB474="BE20",IF(AND(Deník!$R474&gt;=0,Deník!$R474&lt;=1),"BE",Deník!$R474),""),"")</f>
        <v/>
      </c>
      <c r="CF474" s="233" t="str">
        <f>IF(Deník!$R474&lt;&gt;"",IF(Deník!$AB474="TP1",IF(AND(Deník!$R474&gt;=0,Deník!$R474&lt;=1),"BE",Deník!$R474),""),"")</f>
        <v/>
      </c>
      <c r="CG474" s="233" t="str">
        <f>IF(Deník!$R474&lt;&gt;"",IF(Deník!$AB474="TP2",IF(AND(Deník!$R474&gt;=0,Deník!$R474&lt;=1),"BE",Deník!$R474),""),"")</f>
        <v/>
      </c>
      <c r="CH474" s="233" t="str">
        <f>IF(Deník!$R474&lt;&gt;"",IF(Deník!$AB474="TP3",IF(AND(Deník!$R474&gt;=0,Deník!$R474&lt;=1),"BE",Deník!$R474),""),"")</f>
        <v/>
      </c>
      <c r="CI474" s="233" t="str">
        <f>IF(Deník!$R474&lt;&gt;"",IF(Deník!$AB474="Trailing SL",IF(AND(Deník!$R474&gt;=0,Deník!$R474&lt;=1),"BE",Deník!$R474),""),"")</f>
        <v/>
      </c>
      <c r="CJ474" s="233" t="str">
        <f>IF(Deník!$R474&lt;&gt;"",IF(Deník!$AB474="Manual",IF(AND(Deník!$R474&gt;=0,Deník!$R474&lt;=1),"BE",Deník!$R474),""),"")</f>
        <v/>
      </c>
      <c r="CK474" s="233"/>
      <c r="CL474" s="233" t="str">
        <f>IF(Deník!$R474&lt;0,IF(Deník!$AC474=Statistika!$F$117,Deník!$R474,""),"")</f>
        <v/>
      </c>
      <c r="CM474" s="233" t="str">
        <f>IF(Deník!$R474&lt;0,IF(Deník!$AC474=Statistika!$F$118,Deník!$R474,""),"")</f>
        <v/>
      </c>
      <c r="CN474" s="233" t="str">
        <f>IF(Deník!$R474&lt;0,IF(Deník!$AC474=Statistika!$F$119,Deník!$R474,""),"")</f>
        <v/>
      </c>
      <c r="CO474" s="233" t="str">
        <f>IF(Deník!$R474&lt;0,IF(Deník!$AC474=Statistika!$F$120,Deník!$R474,""),"")</f>
        <v/>
      </c>
      <c r="CP474" s="233" t="str">
        <f>IF(Deník!$R474&lt;0,IF(Deník!$AC474=Statistika!$F$121,Deník!$R474,""),"")</f>
        <v/>
      </c>
      <c r="CQ474" s="233" t="str">
        <f>IF(Deník!$R474&lt;0,IF(Deník!$AC474=Statistika!$F$122,Deník!$R474,""),"")</f>
        <v/>
      </c>
      <c r="CR474" s="233" t="str">
        <f>IF(Deník!$R474&lt;0,IF(Deník!$AC474=Statistika!$F$123,Deník!$R474,""),"")</f>
        <v/>
      </c>
      <c r="CS474" s="233" t="str">
        <f>IF(Deník!$R474&lt;0,IF(Deník!$AC474=Statistika!$F$124,Deník!$R474,""),"")</f>
        <v/>
      </c>
      <c r="CT474" s="233" t="str">
        <f>IF(Deník!$R474&lt;0,IF(Deník!$AC474=Statistika!$F$125,Deník!$R474,""),"")</f>
        <v/>
      </c>
      <c r="CU474" s="233"/>
      <c r="CV474" s="233" t="str">
        <f>IF(Deník!$R474&lt;0,IF(Deník!$AD474=$CV$2,Deník!$R474,""),"")</f>
        <v/>
      </c>
      <c r="CW474" s="233" t="str">
        <f>IF(Deník!$R474&lt;0,IF(Deník!$AD474=$CW$2,Deník!$R474,""),"")</f>
        <v/>
      </c>
      <c r="CX474" s="233" t="str">
        <f>IF(Deník!$R474&lt;0,IF(Deník!$AD474=$CX$2,Deník!$R474,""),"")</f>
        <v/>
      </c>
      <c r="CY474" s="233" t="str">
        <f>IF(Deník!$R474&lt;0,IF(Deník!$AD474=$CY$2,Deník!$R474,""),"")</f>
        <v/>
      </c>
      <c r="CZ474" s="233" t="str">
        <f>IF(Deník!$R474&lt;0,IF(Deník!$AD474=$CZ$2,Deník!$R474,""),"")</f>
        <v/>
      </c>
      <c r="DL474" s="221">
        <f t="shared" si="20"/>
        <v>93847.029999999984</v>
      </c>
      <c r="DM474" s="220">
        <f t="shared" si="19"/>
        <v>-6.1529700000000132E-2</v>
      </c>
      <c r="DO474" s="50">
        <f>Deník!W475</f>
        <v>0</v>
      </c>
      <c r="DP474" s="102" t="str">
        <f>IF(AND(Deník!W475&gt;0),1,"")</f>
        <v/>
      </c>
      <c r="DQ474" s="102">
        <f>IF(AND(Deník!W475&lt;=0),1,"")</f>
        <v>1</v>
      </c>
      <c r="DR474" s="227"/>
      <c r="DS474" s="228"/>
      <c r="DT474" s="85"/>
      <c r="DU474" s="54">
        <f>IF(MONTH(Deník!$C474)=DU$2,Deník!$W474,"")</f>
        <v>0</v>
      </c>
      <c r="DV474" s="222" t="str">
        <f>IF(MONTH(Deník!$C474)=DV$2,Deník!$W474,"")</f>
        <v/>
      </c>
      <c r="DW474" s="222" t="str">
        <f>IF(MONTH(Deník!$C474)=DW$2,Deník!$W474,"")</f>
        <v/>
      </c>
      <c r="DX474" s="222" t="str">
        <f>IF(MONTH(Deník!$C474)=DX$2,Deník!$W474,"")</f>
        <v/>
      </c>
      <c r="DY474" s="222" t="str">
        <f>IF(MONTH(Deník!$C474)=DY$2,Deník!$W474,"")</f>
        <v/>
      </c>
      <c r="DZ474" s="222" t="str">
        <f>IF(MONTH(Deník!$C474)=DZ$2,Deník!$W474,"")</f>
        <v/>
      </c>
      <c r="EA474" s="222" t="str">
        <f>IF(MONTH(Deník!$C474)=EA$2,Deník!$W474,"")</f>
        <v/>
      </c>
      <c r="EB474" s="222" t="str">
        <f>IF(MONTH(Deník!$C474)=EB$2,Deník!$W474,"")</f>
        <v/>
      </c>
      <c r="EC474" s="222" t="str">
        <f>IF(MONTH(Deník!$C474)=EC$2,Deník!$W474,"")</f>
        <v/>
      </c>
      <c r="ED474" s="222" t="str">
        <f>IF(MONTH(Deník!$C474)=ED$2,Deník!$W474,"")</f>
        <v/>
      </c>
      <c r="EE474" s="222" t="str">
        <f>IF(MONTH(Deník!$C474)=EE$2,Deník!$W474,"")</f>
        <v/>
      </c>
      <c r="EF474" s="222" t="str">
        <f>IF(MONTH(Deník!$C474)=EF$2,Deník!$W474,"")</f>
        <v/>
      </c>
      <c r="EI474" s="600" t="str">
        <f>IF(Deník!$W474&lt;&gt;"",IF(Deník!$B474=Statistika!$F$63,Deník!$W474,""),"")</f>
        <v/>
      </c>
      <c r="EJ474" s="13" t="str">
        <f>IF(Deník!$W474&lt;&gt;"",IF(Deník!$B474=Statistika!$F$64,Deník!$W474,""),"")</f>
        <v/>
      </c>
      <c r="EK474" s="13" t="str">
        <f>IF(Deník!$W474&lt;&gt;"",IF(Deník!$B474=Statistika!$F$65,Deník!$W474,""),"")</f>
        <v/>
      </c>
      <c r="EL474" s="13" t="str">
        <f>IF(Deník!$W474&lt;&gt;"",IF(Deník!$B474=Statistika!$F$66,Deník!$W474,""),"")</f>
        <v/>
      </c>
      <c r="EM474" s="13" t="str">
        <f>IF(Deník!$W474&lt;&gt;"",IF(Deník!$B474=Statistika!$F$67,Deník!$W474,""),"")</f>
        <v/>
      </c>
      <c r="EN474" s="13" t="str">
        <f>IF(Deník!$W474&lt;&gt;"",IF(Deník!$B474=Statistika!$F$68,Deník!$W474,""),"")</f>
        <v/>
      </c>
      <c r="EO474" s="13" t="str">
        <f>IF(Deník!$W474&lt;&gt;"",IF(Deník!$B474=Statistika!$F$69,Deník!$W474,""),"")</f>
        <v/>
      </c>
      <c r="EP474" s="601" t="str">
        <f>IF(Deník!$W474&lt;&gt;"",IF(Deník!$B474=Statistika!$F$70,Deník!$W474,""),"")</f>
        <v/>
      </c>
      <c r="EQ474" s="90"/>
      <c r="ER474" s="63" t="str">
        <f>IF(Deník!$W474&lt;&gt;"",IF(Deník!$J474="L",Deník!$W474,""),"")</f>
        <v/>
      </c>
      <c r="ES474" s="13" t="str">
        <f>IF(Deník!$W474&lt;&gt;"",IF(Deník!$J474="S",Deník!$W474,""),"")</f>
        <v/>
      </c>
      <c r="ET474" s="95"/>
      <c r="EU474" s="88"/>
      <c r="EV474" s="63" t="str">
        <f>IF(WEEKDAY(Deník!$C474,2)=1,Deník!$W474,"")</f>
        <v/>
      </c>
      <c r="EW474" s="13" t="str">
        <f>IF(WEEKDAY(Deník!$C474,2)=2,Deník!$W474,"")</f>
        <v/>
      </c>
      <c r="EX474" s="13" t="str">
        <f>IF(WEEKDAY(Deník!$C474,2)=3,Deník!$W474,"")</f>
        <v/>
      </c>
      <c r="EY474" s="13" t="str">
        <f>IF(WEEKDAY(Deník!$C474,2)=4,Deník!$W474,"")</f>
        <v/>
      </c>
      <c r="EZ474" s="60" t="str">
        <f>IF(WEEKDAY(Deník!$C474,2)=5,Deník!$W474,"")</f>
        <v/>
      </c>
      <c r="FA474" s="99"/>
      <c r="FB474" s="100">
        <f>Deník!D474</f>
        <v>0</v>
      </c>
      <c r="FC474" s="63">
        <f>IF($FB474&lt;&gt;"",IF(AND($FB474&gt;=FC$2,$FB474&lt;=FC$3),Deník!$W474,""))</f>
        <v>0</v>
      </c>
      <c r="FD474" s="63" t="str">
        <f>IF($FB474&lt;&gt;"",IF(AND($FB474&gt;=FD$2,$FB474&lt;=FD$3),Deník!$W474,""))</f>
        <v/>
      </c>
      <c r="FE474" s="63" t="str">
        <f>IF($FB474&lt;&gt;"",IF(AND($FB474&gt;=FE$2,$FB474&lt;=FE$3),Deník!$W474,""))</f>
        <v/>
      </c>
      <c r="FF474" s="63" t="str">
        <f>IF($FB474&lt;&gt;"",IF(AND($FB474&gt;=FF$2,$FB474&lt;=FF$3),Deník!$W474,""))</f>
        <v/>
      </c>
      <c r="FG474" s="63" t="str">
        <f>IF($FB474&lt;&gt;"",IF(AND($FB474&gt;=FG$2,$FB474&lt;=FG$3),Deník!$W474,""))</f>
        <v/>
      </c>
      <c r="FH474" s="63" t="str">
        <f>IF($FB474&lt;&gt;"",IF(AND($FB474&gt;=FH$2,$FB474&lt;=FH$3),Deník!$W474,""))</f>
        <v/>
      </c>
      <c r="FI474" s="63" t="str">
        <f>IF($FB474&lt;&gt;"",IF(AND($FB474&gt;=FI$2,$FB474&lt;=FI$3),Deník!$W474,""))</f>
        <v/>
      </c>
      <c r="FJ474" s="63" t="str">
        <f>IF($FB474&lt;&gt;"",IF(AND($FB474&gt;=FJ$2,$FB474&lt;=FJ$3),Deník!$W474,""))</f>
        <v/>
      </c>
      <c r="FK474" s="63" t="str">
        <f>IF($FB474&lt;&gt;"",IF(AND($FB474&gt;=FK$2,$FB474&lt;=FK$3),Deník!$W474,""))</f>
        <v/>
      </c>
      <c r="FL474" s="63" t="str">
        <f>IF($FB474&lt;&gt;"",IF(AND($FB474&gt;=FL$2,$FB474&lt;=FL$3),Deník!$W474,""))</f>
        <v/>
      </c>
      <c r="FM474" s="63" t="str">
        <f>IF($FB474&lt;&gt;"",IF(AND($FB474&gt;=FM$2,$FB474&lt;=FM$3),Deník!$W474,""))</f>
        <v/>
      </c>
      <c r="FN474" s="13"/>
      <c r="FO474" s="20" t="str">
        <f>IF(Deník!$W474&gt;1,Deník!$W474,"")</f>
        <v/>
      </c>
      <c r="FP474" s="20" t="str">
        <f>IF(Deník!$W474&lt;0,Deník!$W474,"")</f>
        <v/>
      </c>
      <c r="FQ474" s="17"/>
      <c r="FS474" s="233"/>
      <c r="FT474" s="233" t="str">
        <f>IF(Deník!$W474&lt;&gt;"",IF(Deník!$Y474=Statistika!$F$78,Deník!$W474,""),"")</f>
        <v/>
      </c>
      <c r="FU474" s="233" t="str">
        <f>IF(Deník!$W474&lt;&gt;"",IF(Deník!$Y474=Statistika!$F$79,Deník!$W474,""),"")</f>
        <v/>
      </c>
      <c r="FV474" s="233" t="str">
        <f>IF(Deník!$W474&lt;&gt;"",IF(Deník!$Y474=Statistika!$F$80,Deník!$W474,""),"")</f>
        <v/>
      </c>
      <c r="FW474" s="233" t="str">
        <f>IF(Deník!$W474&lt;&gt;"",IF(Deník!$Y474=Statistika!$F$81,Deník!$W474,""),"")</f>
        <v/>
      </c>
      <c r="FX474" s="233" t="str">
        <f>IF(Deník!$W474&lt;&gt;"",IF(Deník!$Y474=Statistika!$F$82,Deník!$W474,""),"")</f>
        <v/>
      </c>
      <c r="FY474" s="233" t="str">
        <f>IF(Deník!$W474&lt;&gt;"",IF(Deník!$Y474=Statistika!$F$83,Deník!$W474,""),"")</f>
        <v/>
      </c>
      <c r="FZ474" s="233" t="str">
        <f>IF(Deník!$W474&lt;&gt;"",IF(Deník!$Y474=Statistika!$F$84,Deník!$W474,""),"")</f>
        <v/>
      </c>
      <c r="GA474" s="233" t="str">
        <f>IF(Deník!$W474&lt;&gt;"",IF(Deník!$Y474=Statistika!$F$85,Deník!$W474,""),"")</f>
        <v/>
      </c>
      <c r="GB474" s="233" t="str">
        <f>IF(Deník!$W474&lt;&gt;"",IF(Deník!$Y474=Statistika!$F$86,Deník!$W474,""),"")</f>
        <v/>
      </c>
      <c r="GC474" s="233" t="str">
        <f>IF(Deník!$W474&lt;&gt;"",IF(Deník!$Y474=Statistika!$F$87,Deník!$W474,""),"")</f>
        <v/>
      </c>
      <c r="GD474" s="233" t="str">
        <f>IF(Deník!$W474&lt;&gt;"",IF(Deník!$Y474=Statistika!$F$88,Deník!$W474,""),"")</f>
        <v/>
      </c>
      <c r="GE474" s="233" t="str">
        <f>IF(Deník!$W474&lt;&gt;"",IF(Deník!$Y474=Statistika!$F$89,Deník!$W474,""),"")</f>
        <v/>
      </c>
      <c r="GF474" s="233" t="str">
        <f>IF(Deník!$W474&lt;&gt;"",IF(Deník!$Y474=Statistika!$F$90,Deník!$W474,""),"")</f>
        <v/>
      </c>
      <c r="GG474" s="233" t="str">
        <f>IF(Deník!$W474&lt;&gt;"",IF(Deník!$Y474=Statistika!$F$91,Deník!$W474,""),"")</f>
        <v/>
      </c>
      <c r="GH474" s="233"/>
      <c r="GI474" s="233" t="str">
        <f>IF(Deník!$W474&lt;&gt;"",IF(Deník!$AB474=Statistika!$L$100,Deník!$W474,""),"")</f>
        <v/>
      </c>
      <c r="GJ474" s="233" t="str">
        <f>IF(Deník!$W474&lt;&gt;"",IF(Deník!$AB474=Statistika!$L$101,Deník!$W474,""),"")</f>
        <v/>
      </c>
      <c r="GK474" s="233" t="str">
        <f>IF(Deník!$W474&lt;&gt;"",IF(Deník!$AB474=Statistika!$L$102,Deník!$W474,""),"")</f>
        <v/>
      </c>
      <c r="GL474" s="233" t="str">
        <f>IF(Deník!$W474&lt;&gt;"",IF(Deník!$AB474=Statistika!$L$103,Deník!$W474,""),"")</f>
        <v/>
      </c>
      <c r="GM474" s="233" t="str">
        <f>IF(Deník!$W474&lt;&gt;"",IF(Deník!$AB474=Statistika!$L$104,Deník!$W474,""),"")</f>
        <v/>
      </c>
      <c r="GN474" s="233" t="str">
        <f>IF(Deník!$W474&lt;&gt;"",IF(Deník!$AB474=Statistika!$L$105,Deník!$W474,""),"")</f>
        <v/>
      </c>
      <c r="GO474" s="233" t="str">
        <f>IF(Deník!$W474&lt;&gt;"",IF(Deník!$AB474=Statistika!$L$106,Deník!$W474,""),"")</f>
        <v/>
      </c>
      <c r="GP474" s="233" t="str">
        <f>IF(Deník!$W474&lt;&gt;"",IF(Deník!$AB474=Statistika!$L$107,Deník!$W474,""),"")</f>
        <v/>
      </c>
      <c r="GQ474" s="233" t="str">
        <f>IF(Deník!$W474&lt;&gt;"",IF(Deník!$AB474=Statistika!$L$108,Deník!$W474,""),"")</f>
        <v/>
      </c>
      <c r="GS474" s="233" t="str">
        <f>IF(Deník!$W474&lt;0,IF(Deník!$AC474=Statistika!$F$117,Deník!$W474,""),"")</f>
        <v/>
      </c>
      <c r="GT474" s="233" t="str">
        <f>IF(Deník!$W474&lt;0,IF(Deník!$AC474=Statistika!$F$118,Deník!$W474,""),"")</f>
        <v/>
      </c>
      <c r="GU474" s="233" t="str">
        <f>IF(Deník!$W474&lt;0,IF(Deník!$AC474=Statistika!$F$119,Deník!$W474,""),"")</f>
        <v/>
      </c>
      <c r="GV474" s="233" t="str">
        <f>IF(Deník!$W474&lt;0,IF(Deník!$AC474=Statistika!$F$120,Deník!$W474,""),"")</f>
        <v/>
      </c>
      <c r="GW474" s="233" t="str">
        <f>IF(Deník!$W474&lt;0,IF(Deník!$AC474=Statistika!$F$121,Deník!$W474,""),"")</f>
        <v/>
      </c>
      <c r="GX474" s="233" t="str">
        <f>IF(Deník!$W474&lt;0,IF(Deník!$AC474=Statistika!$F$122,Deník!$W474,""),"")</f>
        <v/>
      </c>
      <c r="GY474" s="233" t="str">
        <f>IF(Deník!$W474&lt;0,IF(Deník!$AC474=Statistika!$F$123,Deník!$W474,""),"")</f>
        <v/>
      </c>
      <c r="GZ474" s="233" t="str">
        <f>IF(Deník!$W474&lt;0,IF(Deník!$AC474=Statistika!$F$124,Deník!$W474,""),"")</f>
        <v/>
      </c>
      <c r="HA474" s="233" t="str">
        <f>IF(Deník!$W474&lt;0,IF(Deník!$AC474=Statistika!$F$125,Deník!$W474,""),"")</f>
        <v/>
      </c>
      <c r="HC474" s="233" t="str">
        <f>IF(Deník!$W474&lt;0,IF(Deník!$AD474=Statistika!$F$133,Deník!$W474,""),"")</f>
        <v/>
      </c>
      <c r="HD474" s="233" t="str">
        <f>IF(Deník!$W474&lt;0,IF(Deník!$AD474=Statistika!$F$134,Deník!$W474,""),"")</f>
        <v/>
      </c>
      <c r="HE474" s="233" t="str">
        <f>IF(Deník!$W474&lt;0,IF(Deník!$AD474=Statistika!$F$135,Deník!$W474,""),"")</f>
        <v/>
      </c>
      <c r="HF474" s="233" t="str">
        <f>IF(Deník!$W474&lt;0,IF(Deník!$AD474=Statistika!$F$136,Deník!$W474,""),"")</f>
        <v/>
      </c>
      <c r="HG474" s="233" t="str">
        <f>IF(Deník!$W474&lt;0,IF(Deník!$AD474=Statistika!$F$137,Deník!$W474,""),"")</f>
        <v/>
      </c>
      <c r="ID474" s="8">
        <f>Tabulka4[[#This Row],[Sloupec3]]</f>
        <v>0</v>
      </c>
      <c r="IE474" s="17" t="str">
        <f>IF(AND([1]Deník!$C474&gt;='[1]Měsíční shrnutí'!$D$1,[1]Deník!$C474&lt;='[1]Měsíční shrnutí'!$F$1),[1]Deník!$X474,"")</f>
        <v/>
      </c>
    </row>
    <row r="475" spans="1:239">
      <c r="A475" s="8">
        <f>Deník!C476</f>
        <v>0</v>
      </c>
      <c r="B475" s="50" t="str">
        <f>Deník!R476</f>
        <v/>
      </c>
      <c r="C475" s="102" t="str">
        <f>IF(AND(Deník!R476&gt;1,Deník!R476&lt;&gt;""),1,"")</f>
        <v/>
      </c>
      <c r="D475" s="102" t="str">
        <f>IF(AND(Deník!R476&lt;=0,Deník!R476&lt;&gt;""),1,"")</f>
        <v/>
      </c>
      <c r="E475" s="103" t="str">
        <f>IF(AND(Deník!R476&gt;=0,Deník!R476&lt;=1),1,"")</f>
        <v/>
      </c>
      <c r="F475" s="79" t="str">
        <f>IF(Deník!R476&lt;&gt;"",Deník!R476+F474,"")</f>
        <v/>
      </c>
      <c r="G475" s="85"/>
      <c r="H475" s="54" t="str">
        <f>IF(MONTH(Deník!$C475)=H$2,IF(AND(Deník!$R475&gt;=0,Deník!$R475&lt;=1),"BE",Deník!$R475),"")</f>
        <v/>
      </c>
      <c r="I475" s="11" t="str">
        <f>IF(MONTH(Deník!$C475)=I$2,IF(AND(Deník!$R475&gt;=0,Deník!$R475&lt;=1),"BE",Deník!$R475),"")</f>
        <v/>
      </c>
      <c r="J475" s="11" t="str">
        <f>IF(MONTH(Deník!$C475)=J$2,IF(AND(Deník!$R475&gt;=0,Deník!$R475&lt;=1),"BE",Deník!$R475),"")</f>
        <v/>
      </c>
      <c r="K475" s="11" t="str">
        <f>IF(MONTH(Deník!$C475)=K$2,IF(AND(Deník!$R475&gt;=0,Deník!$R475&lt;=1),"BE",Deník!$R475),"")</f>
        <v/>
      </c>
      <c r="L475" s="11" t="str">
        <f>IF(MONTH(Deník!$C475)=L$2,IF(AND(Deník!$R475&gt;=0,Deník!$R475&lt;=1),"BE",Deník!$R475),"")</f>
        <v/>
      </c>
      <c r="M475" s="11" t="str">
        <f>IF(MONTH(Deník!$C475)=M$2,IF(AND(Deník!$R475&gt;=0,Deník!$R475&lt;=1),"BE",Deník!$R475),"")</f>
        <v/>
      </c>
      <c r="N475" s="11" t="str">
        <f>IF(MONTH(Deník!$C475)=N$2,IF(AND(Deník!$R475&gt;=0,Deník!$R475&lt;=1),"BE",Deník!$R475),"")</f>
        <v/>
      </c>
      <c r="O475" s="11" t="str">
        <f>IF(MONTH(Deník!$C475)=O$2,IF(AND(Deník!$R475&gt;=0,Deník!$R475&lt;=1),"BE",Deník!$R475),"")</f>
        <v/>
      </c>
      <c r="P475" s="11" t="str">
        <f>IF(MONTH(Deník!$C475)=P$2,IF(AND(Deník!$R475&gt;=0,Deník!$R475&lt;=1),"BE",Deník!$R475),"")</f>
        <v/>
      </c>
      <c r="Q475" s="11" t="str">
        <f>IF(MONTH(Deník!$C475)=Q$2,IF(AND(Deník!$R475&gt;=0,Deník!$R475&lt;=1),"BE",Deník!$R475),"")</f>
        <v/>
      </c>
      <c r="R475" s="11" t="str">
        <f>IF(MONTH(Deník!$C475)=R$2,IF(AND(Deník!$R475&gt;=0,Deník!$R475&lt;=1),"BE",Deník!$R475),"")</f>
        <v/>
      </c>
      <c r="S475" s="57" t="str">
        <f>IF(MONTH(Deník!$C475)=S$2,IF(AND(Deník!$R475&gt;=0,Deník!$R475&lt;=1),"BE",Deník!$R475),"")</f>
        <v/>
      </c>
      <c r="U475" s="12"/>
      <c r="V475" s="12"/>
      <c r="X475" s="600" t="str">
        <f>IF(Deník!$R475&lt;&gt;"",IF(Deník!$B475=Statistika!$F$63,IF(AND(Deník!$R475&gt;=0,Deník!$R475&lt;=1),"BE",Deník!$R475),""),"")</f>
        <v/>
      </c>
      <c r="Y475" s="13" t="str">
        <f>IF(Deník!$R475&lt;&gt;"",IF(Deník!$B475=Statistika!$F$64,IF(AND(Deník!$R475&gt;=0,Deník!$R475&lt;=1),"BE",Deník!$R475),""),"")</f>
        <v/>
      </c>
      <c r="Z475" s="13" t="str">
        <f>IF(Deník!$R475&lt;&gt;"",IF(Deník!$B475=Statistika!$F$65,IF(AND(Deník!$R475&gt;=0,Deník!$R475&lt;=1),"BE",Deník!$R475),""),"")</f>
        <v/>
      </c>
      <c r="AA475" s="13" t="str">
        <f>IF(Deník!$R475&lt;&gt;"",IF(Deník!$B475=Statistika!$F$66,IF(AND(Deník!$R475&gt;=0,Deník!$R475&lt;=1),"BE",Deník!$R475),""),"")</f>
        <v/>
      </c>
      <c r="AB475" s="13" t="str">
        <f>IF(Deník!$R475&lt;&gt;"",IF(Deník!$B475=Statistika!$F$67,IF(AND(Deník!$R475&gt;=0,Deník!$R475&lt;=1),"BE",Deník!$R475),""),"")</f>
        <v/>
      </c>
      <c r="AC475" s="13" t="str">
        <f>IF(Deník!$R475&lt;&gt;"",IF(Deník!$B475=Statistika!$F$68,IF(AND(Deník!$R475&gt;=0,Deník!$R475&lt;=1),"BE",Deník!$R475),""),"")</f>
        <v/>
      </c>
      <c r="AD475" s="13" t="str">
        <f>IF(Deník!$R475&lt;&gt;"",IF(Deník!$B475=Statistika!$F$69,IF(AND(Deník!$R475&gt;=0,Deník!$R475&lt;=1),"BE",Deník!$R475),""),"")</f>
        <v/>
      </c>
      <c r="AE475" s="601" t="str">
        <f>IF(Deník!$R475&lt;&gt;"",IF(Deník!$B475=Statistika!$F$70,IF(AND(Deník!$R475&gt;=0,Deník!$R475&lt;=1),"BE",Deník!$R475),""),"")</f>
        <v/>
      </c>
      <c r="AF475" s="90"/>
      <c r="AG475" s="63" t="str">
        <f>IF(Deník!$R475&lt;&gt;"",IF(Deník!$J475="L",IF(AND(Deník!$R475&gt;=0,Deník!$R475&lt;=1),"BE",Deník!$R475),""),"")</f>
        <v/>
      </c>
      <c r="AH475" s="13" t="str">
        <f>IF(Deník!$R475&lt;&gt;"",IF(Deník!$J475="S",IF(AND(Deník!$R475&gt;=0,Deník!$R475&lt;=1),"BE",Deník!$R475),""),"")</f>
        <v/>
      </c>
      <c r="AI475" s="95"/>
      <c r="AJ475" s="71" t="str">
        <f>IF(Deník!N476&lt;&gt;"",Deník!N476*-1,"")</f>
        <v/>
      </c>
      <c r="AK475" s="88"/>
      <c r="AL475" s="63" t="str">
        <f>IF(WEEKDAY(Deník!$C475,2)=1,IF(AND(Deník!$R475&gt;=0,Deník!$R475&lt;=1),"BE",Deník!$R475),"")</f>
        <v/>
      </c>
      <c r="AM475" s="13" t="str">
        <f>IF(WEEKDAY(Deník!$C475,2)=2,IF(AND(Deník!$R475&gt;=0,Deník!$R475&lt;=1),"BE",Deník!$R475),"")</f>
        <v/>
      </c>
      <c r="AN475" s="13" t="str">
        <f>IF(WEEKDAY(Deník!$C475,2)=3,IF(AND(Deník!$R475&gt;=0,Deník!$R475&lt;=1),"BE",Deník!$R475),"")</f>
        <v/>
      </c>
      <c r="AO475" s="13" t="str">
        <f>IF(WEEKDAY(Deník!$C475,2)=4,IF(AND(Deník!$R475&gt;=0,Deník!$R475&lt;=1),"BE",Deník!$R475),"")</f>
        <v/>
      </c>
      <c r="AP475" s="60" t="str">
        <f>IF(WEEKDAY(Deník!$C475,2)=5,IF(AND(Deník!$R475&gt;=0,Deník!$R475&lt;=1),"BE",Deník!$R475),"")</f>
        <v/>
      </c>
      <c r="AQ475" s="99"/>
      <c r="AR475" s="100">
        <f>Deník!D475</f>
        <v>0</v>
      </c>
      <c r="AS475" s="63" t="str">
        <f>IF(Deník!$D475&lt;&gt;"",IF(AND(Deník!$D475&gt;=AS$2,Deník!$D475&lt;=AS$3),IF(AND(Deník!$R475&gt;=0,Deník!$R475&lt;=1),"BE",Deník!$R475),""),"")</f>
        <v/>
      </c>
      <c r="AT475" s="63" t="str">
        <f>IF(Deník!$D475&lt;&gt;"",IF(AND(Deník!$D475&gt;=AT$2,Deník!$D475&lt;=AT$3),IF(AND(Deník!$R475&gt;=0,Deník!$R475&lt;=1),"BE",Deník!$R475),""),"")</f>
        <v/>
      </c>
      <c r="AU475" s="63" t="str">
        <f>IF(Deník!$D475&lt;&gt;"",IF(AND(Deník!$D475&gt;=AU$2,Deník!$D475&lt;=AU$3),IF(AND(Deník!$R475&gt;=0,Deník!$R475&lt;=1),"BE",Deník!$R475),""),"")</f>
        <v/>
      </c>
      <c r="AV475" s="63" t="str">
        <f>IF(Deník!$D475&lt;&gt;"",IF(AND(Deník!$D475&gt;=AV$2,Deník!$D475&lt;=AV$3),IF(AND(Deník!$R475&gt;=0,Deník!$R475&lt;=1),"BE",Deník!$R475),""),"")</f>
        <v/>
      </c>
      <c r="AW475" s="63" t="str">
        <f>IF(Deník!$D475&lt;&gt;"",IF(AND(Deník!$D475&gt;=AW$2,Deník!$D475&lt;=AW$3),IF(AND(Deník!$R475&gt;=0,Deník!$R475&lt;=1),"BE",Deník!$R475),""),"")</f>
        <v/>
      </c>
      <c r="AX475" s="63" t="str">
        <f>IF(Deník!$D475&lt;&gt;"",IF(AND(Deník!$D475&gt;=AX$2,Deník!$D475&lt;=AX$3),IF(AND(Deník!$R475&gt;=0,Deník!$R475&lt;=1),"BE",Deník!$R475),""),"")</f>
        <v/>
      </c>
      <c r="AY475" s="63" t="str">
        <f>IF(Deník!$D475&lt;&gt;"",IF(AND(Deník!$D475&gt;=AY$2,Deník!$D475&lt;=AY$3),IF(AND(Deník!$R475&gt;=0,Deník!$R475&lt;=1),"BE",Deník!$R475),""),"")</f>
        <v/>
      </c>
      <c r="AZ475" s="63" t="str">
        <f>IF(Deník!$D475&lt;&gt;"",IF(AND(Deník!$D475&gt;=AZ$2,Deník!$D475&lt;=AZ$3),IF(AND(Deník!$R475&gt;=0,Deník!$R475&lt;=1),"BE",Deník!$R475),""),"")</f>
        <v/>
      </c>
      <c r="BA475" s="63" t="str">
        <f>IF(Deník!$D475&lt;&gt;"",IF(AND(Deník!$D475&gt;=BA$2,Deník!$D475&lt;=BA$3),IF(AND(Deník!$R475&gt;=0,Deník!$R475&lt;=1),"BE",Deník!$R475),""),"")</f>
        <v/>
      </c>
      <c r="BB475" s="63" t="str">
        <f>IF(Deník!$D475&lt;&gt;"",IF(AND(Deník!$D475&gt;=BB$2,Deník!$D475&lt;=BB$3),IF(AND(Deník!$R475&gt;=0,Deník!$R475&lt;=1),"BE",Deník!$R475),""),"")</f>
        <v/>
      </c>
      <c r="BC475" s="71" t="str">
        <f>IF(Deník!$D475&lt;&gt;"",IF(AND(Deník!$D475&gt;=BC$2,Deník!$D475&lt;=BC$3),IF(AND(Deník!$R475&gt;=0,Deník!$R475&lt;=1),"BE",Deník!$R475),""),"")</f>
        <v/>
      </c>
      <c r="BD475" s="20" t="str">
        <f>IF(Deník!$J476="S",(Deník!$M476-Deník!$K476),IF(Deník!$J476="L",(Deník!$K476-Deník!$M476),""))</f>
        <v/>
      </c>
      <c r="BE475" s="20" t="str">
        <f>IF(Deník!$J476="S",(Deník!$K476-Deník!$O476),IF(Deník!$J476="L",(Deník!$O476-Deník!$K476),""))</f>
        <v/>
      </c>
      <c r="BF475" s="20" t="str">
        <f>IF(Deník!$J476="S",(Deník!$K476-Deník!$L476),IF(Deník!$J476="L",(Deník!$L476-Deník!$K476),""))</f>
        <v/>
      </c>
      <c r="BG475" s="20" t="str">
        <f>IF(Deník!$J476="S",(Deník!$K476-Deník!$S476),IF(Deník!$J476="L",(Deník!$S476-Deník!$K476),""))</f>
        <v/>
      </c>
      <c r="BH475" s="20" t="str">
        <f>IF(Deník!$J476="S",(Deník!$K476-Deník!$U476),IF(Deník!$J476="L",(Deník!$U476-Deník!$K476),""))</f>
        <v/>
      </c>
      <c r="BI475" s="20" t="str">
        <f>IF(Deník!$R475&gt;1,Deník!$R475,"")</f>
        <v/>
      </c>
      <c r="BJ475" s="20" t="str">
        <f>IF(Deník!$R475&lt;0,Deník!$R475,"")</f>
        <v/>
      </c>
      <c r="BK475" s="17"/>
      <c r="BM475" s="233" t="str">
        <f>IF(Deník!$R475&lt;&gt;"",IF(Deník!$Y475=Statistika!$F$78,IF(AND(Deník!$R475&gt;=0,Deník!$R475&lt;=1),"BE",Deník!$R475),""),"")</f>
        <v/>
      </c>
      <c r="BN475" s="233" t="str">
        <f>IF(Deník!$R475&lt;&gt;"",IF(Deník!$Y475=Statistika!$F$79,IF(AND(Deník!$R475&gt;=0,Deník!$R475&lt;=1),"BE",Deník!$R475),""),"")</f>
        <v/>
      </c>
      <c r="BO475" s="233" t="str">
        <f>IF(Deník!$R475&lt;&gt;"",IF(Deník!$Y475=Statistika!$F$80,IF(AND(Deník!$R475&gt;=0,Deník!$R475&lt;=1),"BE",Deník!$R475),""),"")</f>
        <v/>
      </c>
      <c r="BP475" s="233" t="str">
        <f>IF(Deník!$R475&lt;&gt;"",IF(Deník!$Y475=Statistika!$F$81,IF(AND(Deník!$R475&gt;=0,Deník!$R475&lt;=1),"BE",Deník!$R475),""),"")</f>
        <v/>
      </c>
      <c r="BQ475" s="233" t="str">
        <f>IF(Deník!$R475&lt;&gt;"",IF(Deník!$Y475=Statistika!$F$82,IF(AND(Deník!$R475&gt;=0,Deník!$R475&lt;=1),"BE",Deník!$R475),""),"")</f>
        <v/>
      </c>
      <c r="BR475" s="233" t="str">
        <f>IF(Deník!$R475&lt;&gt;"",IF(Deník!$Y475=Statistika!$F$83,IF(AND(Deník!$R475&gt;=0,Deník!$R475&lt;=1),"BE",Deník!$R475),""),"")</f>
        <v/>
      </c>
      <c r="BS475" s="233" t="str">
        <f>IF(Deník!$R475&lt;&gt;"",IF(Deník!$Y475=Statistika!$F$84,IF(AND(Deník!$R475&gt;=0,Deník!$R475&lt;=1),"BE",Deník!$R475),""),"")</f>
        <v/>
      </c>
      <c r="BT475" s="233" t="str">
        <f>IF(Deník!$R475&lt;&gt;"",IF(Deník!$Y475=Statistika!$F$85,IF(AND(Deník!$R475&gt;=0,Deník!$R475&lt;=1),"BE",Deník!$R475),""),"")</f>
        <v/>
      </c>
      <c r="BU475" s="233" t="str">
        <f>IF(Deník!$R475&lt;&gt;"",IF(Deník!$Y475=Statistika!$F$86,IF(AND(Deník!$R475&gt;=0,Deník!$R475&lt;=1),"BE",Deník!$R475),""),"")</f>
        <v/>
      </c>
      <c r="BV475" s="233" t="str">
        <f>IF(Deník!$R475&lt;&gt;"",IF(Deník!$Y475=Statistika!$F$87,IF(AND(Deník!$R475&gt;=0,Deník!$R475&lt;=1),"BE",Deník!$R475),""),"")</f>
        <v/>
      </c>
      <c r="BW475" s="233" t="str">
        <f>IF(Deník!$R475&lt;&gt;"",IF(Deník!$Y475=Statistika!$F$88,IF(AND(Deník!$R475&gt;=0,Deník!$R475&lt;=1),"BE",Deník!$R475),""),"")</f>
        <v/>
      </c>
      <c r="BX475" s="233" t="str">
        <f>IF(Deník!$R475&lt;&gt;"",IF(Deník!$Y475=Statistika!$F$89,IF(AND(Deník!$R475&gt;=0,Deník!$R475&lt;=1),"BE",Deník!$R475),""),"")</f>
        <v/>
      </c>
      <c r="BY475" s="233" t="str">
        <f>IF(Deník!$R475&lt;&gt;"",IF(Deník!$Y475=Statistika!$F$90,IF(AND(Deník!$R475&gt;=0,Deník!$R475&lt;=1),"BE",Deník!$R475),""),"")</f>
        <v/>
      </c>
      <c r="BZ475" s="233" t="str">
        <f>IF(Deník!$R475&lt;&gt;"",IF(Deník!$Y475=Statistika!$F$91,IF(AND(Deník!$R475&gt;=0,Deník!$R475&lt;=1),"BE",Deník!$R475),""),"")</f>
        <v/>
      </c>
      <c r="CA475" s="233"/>
      <c r="CB475" s="233" t="str">
        <f>IF(Deník!$R475&lt;&gt;"",IF(Deník!$AB475="SL",IF(AND(Deník!$R475&gt;=0,Deník!$R475&lt;=1),"BE",Deník!$R475),""),"")</f>
        <v/>
      </c>
      <c r="CC475" s="233" t="str">
        <f>IF(Deník!$R475&lt;&gt;"",IF(Deník!$AB475="BE10",IF(AND(Deník!$R475&gt;=0,Deník!$R475&lt;=1),"BE",Deník!$R475),""),"")</f>
        <v/>
      </c>
      <c r="CD475" s="233" t="str">
        <f>IF(Deník!$R475&lt;&gt;"",IF(Deník!$AB475="BE15",IF(AND(Deník!$R475&gt;=0,Deník!$R475&lt;=1),"BE",Deník!$R475),""),"")</f>
        <v/>
      </c>
      <c r="CE475" s="233" t="str">
        <f>IF(Deník!$R475&lt;&gt;"",IF(Deník!$AB475="BE20",IF(AND(Deník!$R475&gt;=0,Deník!$R475&lt;=1),"BE",Deník!$R475),""),"")</f>
        <v/>
      </c>
      <c r="CF475" s="233" t="str">
        <f>IF(Deník!$R475&lt;&gt;"",IF(Deník!$AB475="TP1",IF(AND(Deník!$R475&gt;=0,Deník!$R475&lt;=1),"BE",Deník!$R475),""),"")</f>
        <v/>
      </c>
      <c r="CG475" s="233" t="str">
        <f>IF(Deník!$R475&lt;&gt;"",IF(Deník!$AB475="TP2",IF(AND(Deník!$R475&gt;=0,Deník!$R475&lt;=1),"BE",Deník!$R475),""),"")</f>
        <v/>
      </c>
      <c r="CH475" s="233" t="str">
        <f>IF(Deník!$R475&lt;&gt;"",IF(Deník!$AB475="TP3",IF(AND(Deník!$R475&gt;=0,Deník!$R475&lt;=1),"BE",Deník!$R475),""),"")</f>
        <v/>
      </c>
      <c r="CI475" s="233" t="str">
        <f>IF(Deník!$R475&lt;&gt;"",IF(Deník!$AB475="Trailing SL",IF(AND(Deník!$R475&gt;=0,Deník!$R475&lt;=1),"BE",Deník!$R475),""),"")</f>
        <v/>
      </c>
      <c r="CJ475" s="233" t="str">
        <f>IF(Deník!$R475&lt;&gt;"",IF(Deník!$AB475="Manual",IF(AND(Deník!$R475&gt;=0,Deník!$R475&lt;=1),"BE",Deník!$R475),""),"")</f>
        <v/>
      </c>
      <c r="CK475" s="233"/>
      <c r="CL475" s="233" t="str">
        <f>IF(Deník!$R475&lt;0,IF(Deník!$AC475=Statistika!$F$117,Deník!$R475,""),"")</f>
        <v/>
      </c>
      <c r="CM475" s="233" t="str">
        <f>IF(Deník!$R475&lt;0,IF(Deník!$AC475=Statistika!$F$118,Deník!$R475,""),"")</f>
        <v/>
      </c>
      <c r="CN475" s="233" t="str">
        <f>IF(Deník!$R475&lt;0,IF(Deník!$AC475=Statistika!$F$119,Deník!$R475,""),"")</f>
        <v/>
      </c>
      <c r="CO475" s="233" t="str">
        <f>IF(Deník!$R475&lt;0,IF(Deník!$AC475=Statistika!$F$120,Deník!$R475,""),"")</f>
        <v/>
      </c>
      <c r="CP475" s="233" t="str">
        <f>IF(Deník!$R475&lt;0,IF(Deník!$AC475=Statistika!$F$121,Deník!$R475,""),"")</f>
        <v/>
      </c>
      <c r="CQ475" s="233" t="str">
        <f>IF(Deník!$R475&lt;0,IF(Deník!$AC475=Statistika!$F$122,Deník!$R475,""),"")</f>
        <v/>
      </c>
      <c r="CR475" s="233" t="str">
        <f>IF(Deník!$R475&lt;0,IF(Deník!$AC475=Statistika!$F$123,Deník!$R475,""),"")</f>
        <v/>
      </c>
      <c r="CS475" s="233" t="str">
        <f>IF(Deník!$R475&lt;0,IF(Deník!$AC475=Statistika!$F$124,Deník!$R475,""),"")</f>
        <v/>
      </c>
      <c r="CT475" s="233" t="str">
        <f>IF(Deník!$R475&lt;0,IF(Deník!$AC475=Statistika!$F$125,Deník!$R475,""),"")</f>
        <v/>
      </c>
      <c r="CU475" s="233"/>
      <c r="CV475" s="233" t="str">
        <f>IF(Deník!$R475&lt;0,IF(Deník!$AD475=$CV$2,Deník!$R475,""),"")</f>
        <v/>
      </c>
      <c r="CW475" s="233" t="str">
        <f>IF(Deník!$R475&lt;0,IF(Deník!$AD475=$CW$2,Deník!$R475,""),"")</f>
        <v/>
      </c>
      <c r="CX475" s="233" t="str">
        <f>IF(Deník!$R475&lt;0,IF(Deník!$AD475=$CX$2,Deník!$R475,""),"")</f>
        <v/>
      </c>
      <c r="CY475" s="233" t="str">
        <f>IF(Deník!$R475&lt;0,IF(Deník!$AD475=$CY$2,Deník!$R475,""),"")</f>
        <v/>
      </c>
      <c r="CZ475" s="233" t="str">
        <f>IF(Deník!$R475&lt;0,IF(Deník!$AD475=$CZ$2,Deník!$R475,""),"")</f>
        <v/>
      </c>
      <c r="DL475" s="221">
        <f t="shared" si="20"/>
        <v>93847.029999999984</v>
      </c>
      <c r="DM475" s="220">
        <f t="shared" si="19"/>
        <v>-6.1529700000000132E-2</v>
      </c>
      <c r="DO475" s="50">
        <f>Deník!W476</f>
        <v>0</v>
      </c>
      <c r="DP475" s="102" t="str">
        <f>IF(AND(Deník!W476&gt;0),1,"")</f>
        <v/>
      </c>
      <c r="DQ475" s="102">
        <f>IF(AND(Deník!W476&lt;=0),1,"")</f>
        <v>1</v>
      </c>
      <c r="DR475" s="227"/>
      <c r="DS475" s="228"/>
      <c r="DT475" s="85"/>
      <c r="DU475" s="54">
        <f>IF(MONTH(Deník!$C475)=DU$2,Deník!$W475,"")</f>
        <v>0</v>
      </c>
      <c r="DV475" s="222" t="str">
        <f>IF(MONTH(Deník!$C475)=DV$2,Deník!$W475,"")</f>
        <v/>
      </c>
      <c r="DW475" s="222" t="str">
        <f>IF(MONTH(Deník!$C475)=DW$2,Deník!$W475,"")</f>
        <v/>
      </c>
      <c r="DX475" s="222" t="str">
        <f>IF(MONTH(Deník!$C475)=DX$2,Deník!$W475,"")</f>
        <v/>
      </c>
      <c r="DY475" s="222" t="str">
        <f>IF(MONTH(Deník!$C475)=DY$2,Deník!$W475,"")</f>
        <v/>
      </c>
      <c r="DZ475" s="222" t="str">
        <f>IF(MONTH(Deník!$C475)=DZ$2,Deník!$W475,"")</f>
        <v/>
      </c>
      <c r="EA475" s="222" t="str">
        <f>IF(MONTH(Deník!$C475)=EA$2,Deník!$W475,"")</f>
        <v/>
      </c>
      <c r="EB475" s="222" t="str">
        <f>IF(MONTH(Deník!$C475)=EB$2,Deník!$W475,"")</f>
        <v/>
      </c>
      <c r="EC475" s="222" t="str">
        <f>IF(MONTH(Deník!$C475)=EC$2,Deník!$W475,"")</f>
        <v/>
      </c>
      <c r="ED475" s="222" t="str">
        <f>IF(MONTH(Deník!$C475)=ED$2,Deník!$W475,"")</f>
        <v/>
      </c>
      <c r="EE475" s="222" t="str">
        <f>IF(MONTH(Deník!$C475)=EE$2,Deník!$W475,"")</f>
        <v/>
      </c>
      <c r="EF475" s="222" t="str">
        <f>IF(MONTH(Deník!$C475)=EF$2,Deník!$W475,"")</f>
        <v/>
      </c>
      <c r="EI475" s="600" t="str">
        <f>IF(Deník!$W475&lt;&gt;"",IF(Deník!$B475=Statistika!$F$63,Deník!$W475,""),"")</f>
        <v/>
      </c>
      <c r="EJ475" s="13" t="str">
        <f>IF(Deník!$W475&lt;&gt;"",IF(Deník!$B475=Statistika!$F$64,Deník!$W475,""),"")</f>
        <v/>
      </c>
      <c r="EK475" s="13" t="str">
        <f>IF(Deník!$W475&lt;&gt;"",IF(Deník!$B475=Statistika!$F$65,Deník!$W475,""),"")</f>
        <v/>
      </c>
      <c r="EL475" s="13" t="str">
        <f>IF(Deník!$W475&lt;&gt;"",IF(Deník!$B475=Statistika!$F$66,Deník!$W475,""),"")</f>
        <v/>
      </c>
      <c r="EM475" s="13" t="str">
        <f>IF(Deník!$W475&lt;&gt;"",IF(Deník!$B475=Statistika!$F$67,Deník!$W475,""),"")</f>
        <v/>
      </c>
      <c r="EN475" s="13" t="str">
        <f>IF(Deník!$W475&lt;&gt;"",IF(Deník!$B475=Statistika!$F$68,Deník!$W475,""),"")</f>
        <v/>
      </c>
      <c r="EO475" s="13" t="str">
        <f>IF(Deník!$W475&lt;&gt;"",IF(Deník!$B475=Statistika!$F$69,Deník!$W475,""),"")</f>
        <v/>
      </c>
      <c r="EP475" s="601" t="str">
        <f>IF(Deník!$W475&lt;&gt;"",IF(Deník!$B475=Statistika!$F$70,Deník!$W475,""),"")</f>
        <v/>
      </c>
      <c r="EQ475" s="90"/>
      <c r="ER475" s="63" t="str">
        <f>IF(Deník!$W475&lt;&gt;"",IF(Deník!$J475="L",Deník!$W475,""),"")</f>
        <v/>
      </c>
      <c r="ES475" s="13" t="str">
        <f>IF(Deník!$W475&lt;&gt;"",IF(Deník!$J475="S",Deník!$W475,""),"")</f>
        <v/>
      </c>
      <c r="ET475" s="95"/>
      <c r="EU475" s="88"/>
      <c r="EV475" s="63" t="str">
        <f>IF(WEEKDAY(Deník!$C475,2)=1,Deník!$W475,"")</f>
        <v/>
      </c>
      <c r="EW475" s="13" t="str">
        <f>IF(WEEKDAY(Deník!$C475,2)=2,Deník!$W475,"")</f>
        <v/>
      </c>
      <c r="EX475" s="13" t="str">
        <f>IF(WEEKDAY(Deník!$C475,2)=3,Deník!$W475,"")</f>
        <v/>
      </c>
      <c r="EY475" s="13" t="str">
        <f>IF(WEEKDAY(Deník!$C475,2)=4,Deník!$W475,"")</f>
        <v/>
      </c>
      <c r="EZ475" s="60" t="str">
        <f>IF(WEEKDAY(Deník!$C475,2)=5,Deník!$W475,"")</f>
        <v/>
      </c>
      <c r="FA475" s="99"/>
      <c r="FB475" s="100">
        <f>Deník!D475</f>
        <v>0</v>
      </c>
      <c r="FC475" s="63">
        <f>IF($FB475&lt;&gt;"",IF(AND($FB475&gt;=FC$2,$FB475&lt;=FC$3),Deník!$W475,""))</f>
        <v>0</v>
      </c>
      <c r="FD475" s="63" t="str">
        <f>IF($FB475&lt;&gt;"",IF(AND($FB475&gt;=FD$2,$FB475&lt;=FD$3),Deník!$W475,""))</f>
        <v/>
      </c>
      <c r="FE475" s="63" t="str">
        <f>IF($FB475&lt;&gt;"",IF(AND($FB475&gt;=FE$2,$FB475&lt;=FE$3),Deník!$W475,""))</f>
        <v/>
      </c>
      <c r="FF475" s="63" t="str">
        <f>IF($FB475&lt;&gt;"",IF(AND($FB475&gt;=FF$2,$FB475&lt;=FF$3),Deník!$W475,""))</f>
        <v/>
      </c>
      <c r="FG475" s="63" t="str">
        <f>IF($FB475&lt;&gt;"",IF(AND($FB475&gt;=FG$2,$FB475&lt;=FG$3),Deník!$W475,""))</f>
        <v/>
      </c>
      <c r="FH475" s="63" t="str">
        <f>IF($FB475&lt;&gt;"",IF(AND($FB475&gt;=FH$2,$FB475&lt;=FH$3),Deník!$W475,""))</f>
        <v/>
      </c>
      <c r="FI475" s="63" t="str">
        <f>IF($FB475&lt;&gt;"",IF(AND($FB475&gt;=FI$2,$FB475&lt;=FI$3),Deník!$W475,""))</f>
        <v/>
      </c>
      <c r="FJ475" s="63" t="str">
        <f>IF($FB475&lt;&gt;"",IF(AND($FB475&gt;=FJ$2,$FB475&lt;=FJ$3),Deník!$W475,""))</f>
        <v/>
      </c>
      <c r="FK475" s="63" t="str">
        <f>IF($FB475&lt;&gt;"",IF(AND($FB475&gt;=FK$2,$FB475&lt;=FK$3),Deník!$W475,""))</f>
        <v/>
      </c>
      <c r="FL475" s="63" t="str">
        <f>IF($FB475&lt;&gt;"",IF(AND($FB475&gt;=FL$2,$FB475&lt;=FL$3),Deník!$W475,""))</f>
        <v/>
      </c>
      <c r="FM475" s="63" t="str">
        <f>IF($FB475&lt;&gt;"",IF(AND($FB475&gt;=FM$2,$FB475&lt;=FM$3),Deník!$W475,""))</f>
        <v/>
      </c>
      <c r="FN475" s="13"/>
      <c r="FO475" s="20" t="str">
        <f>IF(Deník!$W475&gt;1,Deník!$W475,"")</f>
        <v/>
      </c>
      <c r="FP475" s="20" t="str">
        <f>IF(Deník!$W475&lt;0,Deník!$W475,"")</f>
        <v/>
      </c>
      <c r="FQ475" s="17"/>
      <c r="FS475" s="233"/>
      <c r="FT475" s="233" t="str">
        <f>IF(Deník!$W475&lt;&gt;"",IF(Deník!$Y475=Statistika!$F$78,Deník!$W475,""),"")</f>
        <v/>
      </c>
      <c r="FU475" s="233" t="str">
        <f>IF(Deník!$W475&lt;&gt;"",IF(Deník!$Y475=Statistika!$F$79,Deník!$W475,""),"")</f>
        <v/>
      </c>
      <c r="FV475" s="233" t="str">
        <f>IF(Deník!$W475&lt;&gt;"",IF(Deník!$Y475=Statistika!$F$80,Deník!$W475,""),"")</f>
        <v/>
      </c>
      <c r="FW475" s="233" t="str">
        <f>IF(Deník!$W475&lt;&gt;"",IF(Deník!$Y475=Statistika!$F$81,Deník!$W475,""),"")</f>
        <v/>
      </c>
      <c r="FX475" s="233" t="str">
        <f>IF(Deník!$W475&lt;&gt;"",IF(Deník!$Y475=Statistika!$F$82,Deník!$W475,""),"")</f>
        <v/>
      </c>
      <c r="FY475" s="233" t="str">
        <f>IF(Deník!$W475&lt;&gt;"",IF(Deník!$Y475=Statistika!$F$83,Deník!$W475,""),"")</f>
        <v/>
      </c>
      <c r="FZ475" s="233" t="str">
        <f>IF(Deník!$W475&lt;&gt;"",IF(Deník!$Y475=Statistika!$F$84,Deník!$W475,""),"")</f>
        <v/>
      </c>
      <c r="GA475" s="233" t="str">
        <f>IF(Deník!$W475&lt;&gt;"",IF(Deník!$Y475=Statistika!$F$85,Deník!$W475,""),"")</f>
        <v/>
      </c>
      <c r="GB475" s="233" t="str">
        <f>IF(Deník!$W475&lt;&gt;"",IF(Deník!$Y475=Statistika!$F$86,Deník!$W475,""),"")</f>
        <v/>
      </c>
      <c r="GC475" s="233" t="str">
        <f>IF(Deník!$W475&lt;&gt;"",IF(Deník!$Y475=Statistika!$F$87,Deník!$W475,""),"")</f>
        <v/>
      </c>
      <c r="GD475" s="233" t="str">
        <f>IF(Deník!$W475&lt;&gt;"",IF(Deník!$Y475=Statistika!$F$88,Deník!$W475,""),"")</f>
        <v/>
      </c>
      <c r="GE475" s="233" t="str">
        <f>IF(Deník!$W475&lt;&gt;"",IF(Deník!$Y475=Statistika!$F$89,Deník!$W475,""),"")</f>
        <v/>
      </c>
      <c r="GF475" s="233" t="str">
        <f>IF(Deník!$W475&lt;&gt;"",IF(Deník!$Y475=Statistika!$F$90,Deník!$W475,""),"")</f>
        <v/>
      </c>
      <c r="GG475" s="233" t="str">
        <f>IF(Deník!$W475&lt;&gt;"",IF(Deník!$Y475=Statistika!$F$91,Deník!$W475,""),"")</f>
        <v/>
      </c>
      <c r="GH475" s="233"/>
      <c r="GI475" s="233" t="str">
        <f>IF(Deník!$W475&lt;&gt;"",IF(Deník!$AB475=Statistika!$L$100,Deník!$W475,""),"")</f>
        <v/>
      </c>
      <c r="GJ475" s="233" t="str">
        <f>IF(Deník!$W475&lt;&gt;"",IF(Deník!$AB475=Statistika!$L$101,Deník!$W475,""),"")</f>
        <v/>
      </c>
      <c r="GK475" s="233" t="str">
        <f>IF(Deník!$W475&lt;&gt;"",IF(Deník!$AB475=Statistika!$L$102,Deník!$W475,""),"")</f>
        <v/>
      </c>
      <c r="GL475" s="233" t="str">
        <f>IF(Deník!$W475&lt;&gt;"",IF(Deník!$AB475=Statistika!$L$103,Deník!$W475,""),"")</f>
        <v/>
      </c>
      <c r="GM475" s="233" t="str">
        <f>IF(Deník!$W475&lt;&gt;"",IF(Deník!$AB475=Statistika!$L$104,Deník!$W475,""),"")</f>
        <v/>
      </c>
      <c r="GN475" s="233" t="str">
        <f>IF(Deník!$W475&lt;&gt;"",IF(Deník!$AB475=Statistika!$L$105,Deník!$W475,""),"")</f>
        <v/>
      </c>
      <c r="GO475" s="233" t="str">
        <f>IF(Deník!$W475&lt;&gt;"",IF(Deník!$AB475=Statistika!$L$106,Deník!$W475,""),"")</f>
        <v/>
      </c>
      <c r="GP475" s="233" t="str">
        <f>IF(Deník!$W475&lt;&gt;"",IF(Deník!$AB475=Statistika!$L$107,Deník!$W475,""),"")</f>
        <v/>
      </c>
      <c r="GQ475" s="233" t="str">
        <f>IF(Deník!$W475&lt;&gt;"",IF(Deník!$AB475=Statistika!$L$108,Deník!$W475,""),"")</f>
        <v/>
      </c>
      <c r="GS475" s="233" t="str">
        <f>IF(Deník!$W475&lt;0,IF(Deník!$AC475=Statistika!$F$117,Deník!$W475,""),"")</f>
        <v/>
      </c>
      <c r="GT475" s="233" t="str">
        <f>IF(Deník!$W475&lt;0,IF(Deník!$AC475=Statistika!$F$118,Deník!$W475,""),"")</f>
        <v/>
      </c>
      <c r="GU475" s="233" t="str">
        <f>IF(Deník!$W475&lt;0,IF(Deník!$AC475=Statistika!$F$119,Deník!$W475,""),"")</f>
        <v/>
      </c>
      <c r="GV475" s="233" t="str">
        <f>IF(Deník!$W475&lt;0,IF(Deník!$AC475=Statistika!$F$120,Deník!$W475,""),"")</f>
        <v/>
      </c>
      <c r="GW475" s="233" t="str">
        <f>IF(Deník!$W475&lt;0,IF(Deník!$AC475=Statistika!$F$121,Deník!$W475,""),"")</f>
        <v/>
      </c>
      <c r="GX475" s="233" t="str">
        <f>IF(Deník!$W475&lt;0,IF(Deník!$AC475=Statistika!$F$122,Deník!$W475,""),"")</f>
        <v/>
      </c>
      <c r="GY475" s="233" t="str">
        <f>IF(Deník!$W475&lt;0,IF(Deník!$AC475=Statistika!$F$123,Deník!$W475,""),"")</f>
        <v/>
      </c>
      <c r="GZ475" s="233" t="str">
        <f>IF(Deník!$W475&lt;0,IF(Deník!$AC475=Statistika!$F$124,Deník!$W475,""),"")</f>
        <v/>
      </c>
      <c r="HA475" s="233" t="str">
        <f>IF(Deník!$W475&lt;0,IF(Deník!$AC475=Statistika!$F$125,Deník!$W475,""),"")</f>
        <v/>
      </c>
      <c r="HC475" s="233" t="str">
        <f>IF(Deník!$W475&lt;0,IF(Deník!$AD475=Statistika!$F$133,Deník!$W475,""),"")</f>
        <v/>
      </c>
      <c r="HD475" s="233" t="str">
        <f>IF(Deník!$W475&lt;0,IF(Deník!$AD475=Statistika!$F$134,Deník!$W475,""),"")</f>
        <v/>
      </c>
      <c r="HE475" s="233" t="str">
        <f>IF(Deník!$W475&lt;0,IF(Deník!$AD475=Statistika!$F$135,Deník!$W475,""),"")</f>
        <v/>
      </c>
      <c r="HF475" s="233" t="str">
        <f>IF(Deník!$W475&lt;0,IF(Deník!$AD475=Statistika!$F$136,Deník!$W475,""),"")</f>
        <v/>
      </c>
      <c r="HG475" s="233" t="str">
        <f>IF(Deník!$W475&lt;0,IF(Deník!$AD475=Statistika!$F$137,Deník!$W475,""),"")</f>
        <v/>
      </c>
      <c r="ID475" s="8">
        <f>Tabulka4[[#This Row],[Sloupec3]]</f>
        <v>0</v>
      </c>
      <c r="IE475" s="17" t="str">
        <f>IF(AND([1]Deník!$C475&gt;='[1]Měsíční shrnutí'!$D$1,[1]Deník!$C475&lt;='[1]Měsíční shrnutí'!$F$1),[1]Deník!$X475,"")</f>
        <v/>
      </c>
    </row>
    <row r="476" spans="1:239">
      <c r="A476" s="8">
        <f>Deník!C477</f>
        <v>0</v>
      </c>
      <c r="B476" s="50" t="str">
        <f>Deník!R477</f>
        <v/>
      </c>
      <c r="C476" s="102" t="str">
        <f>IF(AND(Deník!R477&gt;1,Deník!R477&lt;&gt;""),1,"")</f>
        <v/>
      </c>
      <c r="D476" s="102" t="str">
        <f>IF(AND(Deník!R477&lt;=0,Deník!R477&lt;&gt;""),1,"")</f>
        <v/>
      </c>
      <c r="E476" s="103" t="str">
        <f>IF(AND(Deník!R477&gt;=0,Deník!R477&lt;=1),1,"")</f>
        <v/>
      </c>
      <c r="F476" s="79" t="str">
        <f>IF(Deník!R477&lt;&gt;"",Deník!R477+F475,"")</f>
        <v/>
      </c>
      <c r="G476" s="85"/>
      <c r="H476" s="54" t="str">
        <f>IF(MONTH(Deník!$C476)=H$2,IF(AND(Deník!$R476&gt;=0,Deník!$R476&lt;=1),"BE",Deník!$R476),"")</f>
        <v/>
      </c>
      <c r="I476" s="11" t="str">
        <f>IF(MONTH(Deník!$C476)=I$2,IF(AND(Deník!$R476&gt;=0,Deník!$R476&lt;=1),"BE",Deník!$R476),"")</f>
        <v/>
      </c>
      <c r="J476" s="11" t="str">
        <f>IF(MONTH(Deník!$C476)=J$2,IF(AND(Deník!$R476&gt;=0,Deník!$R476&lt;=1),"BE",Deník!$R476),"")</f>
        <v/>
      </c>
      <c r="K476" s="11" t="str">
        <f>IF(MONTH(Deník!$C476)=K$2,IF(AND(Deník!$R476&gt;=0,Deník!$R476&lt;=1),"BE",Deník!$R476),"")</f>
        <v/>
      </c>
      <c r="L476" s="11" t="str">
        <f>IF(MONTH(Deník!$C476)=L$2,IF(AND(Deník!$R476&gt;=0,Deník!$R476&lt;=1),"BE",Deník!$R476),"")</f>
        <v/>
      </c>
      <c r="M476" s="11" t="str">
        <f>IF(MONTH(Deník!$C476)=M$2,IF(AND(Deník!$R476&gt;=0,Deník!$R476&lt;=1),"BE",Deník!$R476),"")</f>
        <v/>
      </c>
      <c r="N476" s="11" t="str">
        <f>IF(MONTH(Deník!$C476)=N$2,IF(AND(Deník!$R476&gt;=0,Deník!$R476&lt;=1),"BE",Deník!$R476),"")</f>
        <v/>
      </c>
      <c r="O476" s="11" t="str">
        <f>IF(MONTH(Deník!$C476)=O$2,IF(AND(Deník!$R476&gt;=0,Deník!$R476&lt;=1),"BE",Deník!$R476),"")</f>
        <v/>
      </c>
      <c r="P476" s="11" t="str">
        <f>IF(MONTH(Deník!$C476)=P$2,IF(AND(Deník!$R476&gt;=0,Deník!$R476&lt;=1),"BE",Deník!$R476),"")</f>
        <v/>
      </c>
      <c r="Q476" s="11" t="str">
        <f>IF(MONTH(Deník!$C476)=Q$2,IF(AND(Deník!$R476&gt;=0,Deník!$R476&lt;=1),"BE",Deník!$R476),"")</f>
        <v/>
      </c>
      <c r="R476" s="11" t="str">
        <f>IF(MONTH(Deník!$C476)=R$2,IF(AND(Deník!$R476&gt;=0,Deník!$R476&lt;=1),"BE",Deník!$R476),"")</f>
        <v/>
      </c>
      <c r="S476" s="57" t="str">
        <f>IF(MONTH(Deník!$C476)=S$2,IF(AND(Deník!$R476&gt;=0,Deník!$R476&lt;=1),"BE",Deník!$R476),"")</f>
        <v/>
      </c>
      <c r="U476" s="12"/>
      <c r="V476" s="12"/>
      <c r="X476" s="600" t="str">
        <f>IF(Deník!$R476&lt;&gt;"",IF(Deník!$B476=Statistika!$F$63,IF(AND(Deník!$R476&gt;=0,Deník!$R476&lt;=1),"BE",Deník!$R476),""),"")</f>
        <v/>
      </c>
      <c r="Y476" s="13" t="str">
        <f>IF(Deník!$R476&lt;&gt;"",IF(Deník!$B476=Statistika!$F$64,IF(AND(Deník!$R476&gt;=0,Deník!$R476&lt;=1),"BE",Deník!$R476),""),"")</f>
        <v/>
      </c>
      <c r="Z476" s="13" t="str">
        <f>IF(Deník!$R476&lt;&gt;"",IF(Deník!$B476=Statistika!$F$65,IF(AND(Deník!$R476&gt;=0,Deník!$R476&lt;=1),"BE",Deník!$R476),""),"")</f>
        <v/>
      </c>
      <c r="AA476" s="13" t="str">
        <f>IF(Deník!$R476&lt;&gt;"",IF(Deník!$B476=Statistika!$F$66,IF(AND(Deník!$R476&gt;=0,Deník!$R476&lt;=1),"BE",Deník!$R476),""),"")</f>
        <v/>
      </c>
      <c r="AB476" s="13" t="str">
        <f>IF(Deník!$R476&lt;&gt;"",IF(Deník!$B476=Statistika!$F$67,IF(AND(Deník!$R476&gt;=0,Deník!$R476&lt;=1),"BE",Deník!$R476),""),"")</f>
        <v/>
      </c>
      <c r="AC476" s="13" t="str">
        <f>IF(Deník!$R476&lt;&gt;"",IF(Deník!$B476=Statistika!$F$68,IF(AND(Deník!$R476&gt;=0,Deník!$R476&lt;=1),"BE",Deník!$R476),""),"")</f>
        <v/>
      </c>
      <c r="AD476" s="13" t="str">
        <f>IF(Deník!$R476&lt;&gt;"",IF(Deník!$B476=Statistika!$F$69,IF(AND(Deník!$R476&gt;=0,Deník!$R476&lt;=1),"BE",Deník!$R476),""),"")</f>
        <v/>
      </c>
      <c r="AE476" s="601" t="str">
        <f>IF(Deník!$R476&lt;&gt;"",IF(Deník!$B476=Statistika!$F$70,IF(AND(Deník!$R476&gt;=0,Deník!$R476&lt;=1),"BE",Deník!$R476),""),"")</f>
        <v/>
      </c>
      <c r="AF476" s="90"/>
      <c r="AG476" s="63" t="str">
        <f>IF(Deník!$R476&lt;&gt;"",IF(Deník!$J476="L",IF(AND(Deník!$R476&gt;=0,Deník!$R476&lt;=1),"BE",Deník!$R476),""),"")</f>
        <v/>
      </c>
      <c r="AH476" s="13" t="str">
        <f>IF(Deník!$R476&lt;&gt;"",IF(Deník!$J476="S",IF(AND(Deník!$R476&gt;=0,Deník!$R476&lt;=1),"BE",Deník!$R476),""),"")</f>
        <v/>
      </c>
      <c r="AI476" s="95"/>
      <c r="AJ476" s="71" t="str">
        <f>IF(Deník!N477&lt;&gt;"",Deník!N477*-1,"")</f>
        <v/>
      </c>
      <c r="AK476" s="88"/>
      <c r="AL476" s="63" t="str">
        <f>IF(WEEKDAY(Deník!$C476,2)=1,IF(AND(Deník!$R476&gt;=0,Deník!$R476&lt;=1),"BE",Deník!$R476),"")</f>
        <v/>
      </c>
      <c r="AM476" s="13" t="str">
        <f>IF(WEEKDAY(Deník!$C476,2)=2,IF(AND(Deník!$R476&gt;=0,Deník!$R476&lt;=1),"BE",Deník!$R476),"")</f>
        <v/>
      </c>
      <c r="AN476" s="13" t="str">
        <f>IF(WEEKDAY(Deník!$C476,2)=3,IF(AND(Deník!$R476&gt;=0,Deník!$R476&lt;=1),"BE",Deník!$R476),"")</f>
        <v/>
      </c>
      <c r="AO476" s="13" t="str">
        <f>IF(WEEKDAY(Deník!$C476,2)=4,IF(AND(Deník!$R476&gt;=0,Deník!$R476&lt;=1),"BE",Deník!$R476),"")</f>
        <v/>
      </c>
      <c r="AP476" s="60" t="str">
        <f>IF(WEEKDAY(Deník!$C476,2)=5,IF(AND(Deník!$R476&gt;=0,Deník!$R476&lt;=1),"BE",Deník!$R476),"")</f>
        <v/>
      </c>
      <c r="AQ476" s="99"/>
      <c r="AR476" s="100">
        <f>Deník!D476</f>
        <v>0</v>
      </c>
      <c r="AS476" s="63" t="str">
        <f>IF(Deník!$D476&lt;&gt;"",IF(AND(Deník!$D476&gt;=AS$2,Deník!$D476&lt;=AS$3),IF(AND(Deník!$R476&gt;=0,Deník!$R476&lt;=1),"BE",Deník!$R476),""),"")</f>
        <v/>
      </c>
      <c r="AT476" s="63" t="str">
        <f>IF(Deník!$D476&lt;&gt;"",IF(AND(Deník!$D476&gt;=AT$2,Deník!$D476&lt;=AT$3),IF(AND(Deník!$R476&gt;=0,Deník!$R476&lt;=1),"BE",Deník!$R476),""),"")</f>
        <v/>
      </c>
      <c r="AU476" s="63" t="str">
        <f>IF(Deník!$D476&lt;&gt;"",IF(AND(Deník!$D476&gt;=AU$2,Deník!$D476&lt;=AU$3),IF(AND(Deník!$R476&gt;=0,Deník!$R476&lt;=1),"BE",Deník!$R476),""),"")</f>
        <v/>
      </c>
      <c r="AV476" s="63" t="str">
        <f>IF(Deník!$D476&lt;&gt;"",IF(AND(Deník!$D476&gt;=AV$2,Deník!$D476&lt;=AV$3),IF(AND(Deník!$R476&gt;=0,Deník!$R476&lt;=1),"BE",Deník!$R476),""),"")</f>
        <v/>
      </c>
      <c r="AW476" s="63" t="str">
        <f>IF(Deník!$D476&lt;&gt;"",IF(AND(Deník!$D476&gt;=AW$2,Deník!$D476&lt;=AW$3),IF(AND(Deník!$R476&gt;=0,Deník!$R476&lt;=1),"BE",Deník!$R476),""),"")</f>
        <v/>
      </c>
      <c r="AX476" s="63" t="str">
        <f>IF(Deník!$D476&lt;&gt;"",IF(AND(Deník!$D476&gt;=AX$2,Deník!$D476&lt;=AX$3),IF(AND(Deník!$R476&gt;=0,Deník!$R476&lt;=1),"BE",Deník!$R476),""),"")</f>
        <v/>
      </c>
      <c r="AY476" s="63" t="str">
        <f>IF(Deník!$D476&lt;&gt;"",IF(AND(Deník!$D476&gt;=AY$2,Deník!$D476&lt;=AY$3),IF(AND(Deník!$R476&gt;=0,Deník!$R476&lt;=1),"BE",Deník!$R476),""),"")</f>
        <v/>
      </c>
      <c r="AZ476" s="63" t="str">
        <f>IF(Deník!$D476&lt;&gt;"",IF(AND(Deník!$D476&gt;=AZ$2,Deník!$D476&lt;=AZ$3),IF(AND(Deník!$R476&gt;=0,Deník!$R476&lt;=1),"BE",Deník!$R476),""),"")</f>
        <v/>
      </c>
      <c r="BA476" s="63" t="str">
        <f>IF(Deník!$D476&lt;&gt;"",IF(AND(Deník!$D476&gt;=BA$2,Deník!$D476&lt;=BA$3),IF(AND(Deník!$R476&gt;=0,Deník!$R476&lt;=1),"BE",Deník!$R476),""),"")</f>
        <v/>
      </c>
      <c r="BB476" s="63" t="str">
        <f>IF(Deník!$D476&lt;&gt;"",IF(AND(Deník!$D476&gt;=BB$2,Deník!$D476&lt;=BB$3),IF(AND(Deník!$R476&gt;=0,Deník!$R476&lt;=1),"BE",Deník!$R476),""),"")</f>
        <v/>
      </c>
      <c r="BC476" s="71" t="str">
        <f>IF(Deník!$D476&lt;&gt;"",IF(AND(Deník!$D476&gt;=BC$2,Deník!$D476&lt;=BC$3),IF(AND(Deník!$R476&gt;=0,Deník!$R476&lt;=1),"BE",Deník!$R476),""),"")</f>
        <v/>
      </c>
      <c r="BD476" s="20" t="str">
        <f>IF(Deník!$J477="S",(Deník!$M477-Deník!$K477),IF(Deník!$J477="L",(Deník!$K477-Deník!$M477),""))</f>
        <v/>
      </c>
      <c r="BE476" s="20" t="str">
        <f>IF(Deník!$J477="S",(Deník!$K477-Deník!$O477),IF(Deník!$J477="L",(Deník!$O477-Deník!$K477),""))</f>
        <v/>
      </c>
      <c r="BF476" s="20" t="str">
        <f>IF(Deník!$J477="S",(Deník!$K477-Deník!$L477),IF(Deník!$J477="L",(Deník!$L477-Deník!$K477),""))</f>
        <v/>
      </c>
      <c r="BG476" s="20" t="str">
        <f>IF(Deník!$J477="S",(Deník!$K477-Deník!$S477),IF(Deník!$J477="L",(Deník!$S477-Deník!$K477),""))</f>
        <v/>
      </c>
      <c r="BH476" s="20" t="str">
        <f>IF(Deník!$J477="S",(Deník!$K477-Deník!$U477),IF(Deník!$J477="L",(Deník!$U477-Deník!$K477),""))</f>
        <v/>
      </c>
      <c r="BI476" s="20" t="str">
        <f>IF(Deník!$R476&gt;1,Deník!$R476,"")</f>
        <v/>
      </c>
      <c r="BJ476" s="20" t="str">
        <f>IF(Deník!$R476&lt;0,Deník!$R476,"")</f>
        <v/>
      </c>
      <c r="BK476" s="17"/>
      <c r="BM476" s="233" t="str">
        <f>IF(Deník!$R476&lt;&gt;"",IF(Deník!$Y476=Statistika!$F$78,IF(AND(Deník!$R476&gt;=0,Deník!$R476&lt;=1),"BE",Deník!$R476),""),"")</f>
        <v/>
      </c>
      <c r="BN476" s="233" t="str">
        <f>IF(Deník!$R476&lt;&gt;"",IF(Deník!$Y476=Statistika!$F$79,IF(AND(Deník!$R476&gt;=0,Deník!$R476&lt;=1),"BE",Deník!$R476),""),"")</f>
        <v/>
      </c>
      <c r="BO476" s="233" t="str">
        <f>IF(Deník!$R476&lt;&gt;"",IF(Deník!$Y476=Statistika!$F$80,IF(AND(Deník!$R476&gt;=0,Deník!$R476&lt;=1),"BE",Deník!$R476),""),"")</f>
        <v/>
      </c>
      <c r="BP476" s="233" t="str">
        <f>IF(Deník!$R476&lt;&gt;"",IF(Deník!$Y476=Statistika!$F$81,IF(AND(Deník!$R476&gt;=0,Deník!$R476&lt;=1),"BE",Deník!$R476),""),"")</f>
        <v/>
      </c>
      <c r="BQ476" s="233" t="str">
        <f>IF(Deník!$R476&lt;&gt;"",IF(Deník!$Y476=Statistika!$F$82,IF(AND(Deník!$R476&gt;=0,Deník!$R476&lt;=1),"BE",Deník!$R476),""),"")</f>
        <v/>
      </c>
      <c r="BR476" s="233" t="str">
        <f>IF(Deník!$R476&lt;&gt;"",IF(Deník!$Y476=Statistika!$F$83,IF(AND(Deník!$R476&gt;=0,Deník!$R476&lt;=1),"BE",Deník!$R476),""),"")</f>
        <v/>
      </c>
      <c r="BS476" s="233" t="str">
        <f>IF(Deník!$R476&lt;&gt;"",IF(Deník!$Y476=Statistika!$F$84,IF(AND(Deník!$R476&gt;=0,Deník!$R476&lt;=1),"BE",Deník!$R476),""),"")</f>
        <v/>
      </c>
      <c r="BT476" s="233" t="str">
        <f>IF(Deník!$R476&lt;&gt;"",IF(Deník!$Y476=Statistika!$F$85,IF(AND(Deník!$R476&gt;=0,Deník!$R476&lt;=1),"BE",Deník!$R476),""),"")</f>
        <v/>
      </c>
      <c r="BU476" s="233" t="str">
        <f>IF(Deník!$R476&lt;&gt;"",IF(Deník!$Y476=Statistika!$F$86,IF(AND(Deník!$R476&gt;=0,Deník!$R476&lt;=1),"BE",Deník!$R476),""),"")</f>
        <v/>
      </c>
      <c r="BV476" s="233" t="str">
        <f>IF(Deník!$R476&lt;&gt;"",IF(Deník!$Y476=Statistika!$F$87,IF(AND(Deník!$R476&gt;=0,Deník!$R476&lt;=1),"BE",Deník!$R476),""),"")</f>
        <v/>
      </c>
      <c r="BW476" s="233" t="str">
        <f>IF(Deník!$R476&lt;&gt;"",IF(Deník!$Y476=Statistika!$F$88,IF(AND(Deník!$R476&gt;=0,Deník!$R476&lt;=1),"BE",Deník!$R476),""),"")</f>
        <v/>
      </c>
      <c r="BX476" s="233" t="str">
        <f>IF(Deník!$R476&lt;&gt;"",IF(Deník!$Y476=Statistika!$F$89,IF(AND(Deník!$R476&gt;=0,Deník!$R476&lt;=1),"BE",Deník!$R476),""),"")</f>
        <v/>
      </c>
      <c r="BY476" s="233" t="str">
        <f>IF(Deník!$R476&lt;&gt;"",IF(Deník!$Y476=Statistika!$F$90,IF(AND(Deník!$R476&gt;=0,Deník!$R476&lt;=1),"BE",Deník!$R476),""),"")</f>
        <v/>
      </c>
      <c r="BZ476" s="233" t="str">
        <f>IF(Deník!$R476&lt;&gt;"",IF(Deník!$Y476=Statistika!$F$91,IF(AND(Deník!$R476&gt;=0,Deník!$R476&lt;=1),"BE",Deník!$R476),""),"")</f>
        <v/>
      </c>
      <c r="CA476" s="233"/>
      <c r="CB476" s="233" t="str">
        <f>IF(Deník!$R476&lt;&gt;"",IF(Deník!$AB476="SL",IF(AND(Deník!$R476&gt;=0,Deník!$R476&lt;=1),"BE",Deník!$R476),""),"")</f>
        <v/>
      </c>
      <c r="CC476" s="233" t="str">
        <f>IF(Deník!$R476&lt;&gt;"",IF(Deník!$AB476="BE10",IF(AND(Deník!$R476&gt;=0,Deník!$R476&lt;=1),"BE",Deník!$R476),""),"")</f>
        <v/>
      </c>
      <c r="CD476" s="233" t="str">
        <f>IF(Deník!$R476&lt;&gt;"",IF(Deník!$AB476="BE15",IF(AND(Deník!$R476&gt;=0,Deník!$R476&lt;=1),"BE",Deník!$R476),""),"")</f>
        <v/>
      </c>
      <c r="CE476" s="233" t="str">
        <f>IF(Deník!$R476&lt;&gt;"",IF(Deník!$AB476="BE20",IF(AND(Deník!$R476&gt;=0,Deník!$R476&lt;=1),"BE",Deník!$R476),""),"")</f>
        <v/>
      </c>
      <c r="CF476" s="233" t="str">
        <f>IF(Deník!$R476&lt;&gt;"",IF(Deník!$AB476="TP1",IF(AND(Deník!$R476&gt;=0,Deník!$R476&lt;=1),"BE",Deník!$R476),""),"")</f>
        <v/>
      </c>
      <c r="CG476" s="233" t="str">
        <f>IF(Deník!$R476&lt;&gt;"",IF(Deník!$AB476="TP2",IF(AND(Deník!$R476&gt;=0,Deník!$R476&lt;=1),"BE",Deník!$R476),""),"")</f>
        <v/>
      </c>
      <c r="CH476" s="233" t="str">
        <f>IF(Deník!$R476&lt;&gt;"",IF(Deník!$AB476="TP3",IF(AND(Deník!$R476&gt;=0,Deník!$R476&lt;=1),"BE",Deník!$R476),""),"")</f>
        <v/>
      </c>
      <c r="CI476" s="233" t="str">
        <f>IF(Deník!$R476&lt;&gt;"",IF(Deník!$AB476="Trailing SL",IF(AND(Deník!$R476&gt;=0,Deník!$R476&lt;=1),"BE",Deník!$R476),""),"")</f>
        <v/>
      </c>
      <c r="CJ476" s="233" t="str">
        <f>IF(Deník!$R476&lt;&gt;"",IF(Deník!$AB476="Manual",IF(AND(Deník!$R476&gt;=0,Deník!$R476&lt;=1),"BE",Deník!$R476),""),"")</f>
        <v/>
      </c>
      <c r="CK476" s="233"/>
      <c r="CL476" s="233" t="str">
        <f>IF(Deník!$R476&lt;0,IF(Deník!$AC476=Statistika!$F$117,Deník!$R476,""),"")</f>
        <v/>
      </c>
      <c r="CM476" s="233" t="str">
        <f>IF(Deník!$R476&lt;0,IF(Deník!$AC476=Statistika!$F$118,Deník!$R476,""),"")</f>
        <v/>
      </c>
      <c r="CN476" s="233" t="str">
        <f>IF(Deník!$R476&lt;0,IF(Deník!$AC476=Statistika!$F$119,Deník!$R476,""),"")</f>
        <v/>
      </c>
      <c r="CO476" s="233" t="str">
        <f>IF(Deník!$R476&lt;0,IF(Deník!$AC476=Statistika!$F$120,Deník!$R476,""),"")</f>
        <v/>
      </c>
      <c r="CP476" s="233" t="str">
        <f>IF(Deník!$R476&lt;0,IF(Deník!$AC476=Statistika!$F$121,Deník!$R476,""),"")</f>
        <v/>
      </c>
      <c r="CQ476" s="233" t="str">
        <f>IF(Deník!$R476&lt;0,IF(Deník!$AC476=Statistika!$F$122,Deník!$R476,""),"")</f>
        <v/>
      </c>
      <c r="CR476" s="233" t="str">
        <f>IF(Deník!$R476&lt;0,IF(Deník!$AC476=Statistika!$F$123,Deník!$R476,""),"")</f>
        <v/>
      </c>
      <c r="CS476" s="233" t="str">
        <f>IF(Deník!$R476&lt;0,IF(Deník!$AC476=Statistika!$F$124,Deník!$R476,""),"")</f>
        <v/>
      </c>
      <c r="CT476" s="233" t="str">
        <f>IF(Deník!$R476&lt;0,IF(Deník!$AC476=Statistika!$F$125,Deník!$R476,""),"")</f>
        <v/>
      </c>
      <c r="CU476" s="233"/>
      <c r="CV476" s="233" t="str">
        <f>IF(Deník!$R476&lt;0,IF(Deník!$AD476=$CV$2,Deník!$R476,""),"")</f>
        <v/>
      </c>
      <c r="CW476" s="233" t="str">
        <f>IF(Deník!$R476&lt;0,IF(Deník!$AD476=$CW$2,Deník!$R476,""),"")</f>
        <v/>
      </c>
      <c r="CX476" s="233" t="str">
        <f>IF(Deník!$R476&lt;0,IF(Deník!$AD476=$CX$2,Deník!$R476,""),"")</f>
        <v/>
      </c>
      <c r="CY476" s="233" t="str">
        <f>IF(Deník!$R476&lt;0,IF(Deník!$AD476=$CY$2,Deník!$R476,""),"")</f>
        <v/>
      </c>
      <c r="CZ476" s="233" t="str">
        <f>IF(Deník!$R476&lt;0,IF(Deník!$AD476=$CZ$2,Deník!$R476,""),"")</f>
        <v/>
      </c>
      <c r="DL476" s="221">
        <f t="shared" si="20"/>
        <v>93847.029999999984</v>
      </c>
      <c r="DM476" s="220">
        <f t="shared" si="19"/>
        <v>-6.1529700000000132E-2</v>
      </c>
      <c r="DO476" s="50">
        <f>Deník!W477</f>
        <v>0</v>
      </c>
      <c r="DP476" s="102" t="str">
        <f>IF(AND(Deník!W477&gt;0),1,"")</f>
        <v/>
      </c>
      <c r="DQ476" s="102">
        <f>IF(AND(Deník!W477&lt;=0),1,"")</f>
        <v>1</v>
      </c>
      <c r="DR476" s="227"/>
      <c r="DS476" s="228"/>
      <c r="DT476" s="85"/>
      <c r="DU476" s="54">
        <f>IF(MONTH(Deník!$C476)=DU$2,Deník!$W476,"")</f>
        <v>0</v>
      </c>
      <c r="DV476" s="222" t="str">
        <f>IF(MONTH(Deník!$C476)=DV$2,Deník!$W476,"")</f>
        <v/>
      </c>
      <c r="DW476" s="222" t="str">
        <f>IF(MONTH(Deník!$C476)=DW$2,Deník!$W476,"")</f>
        <v/>
      </c>
      <c r="DX476" s="222" t="str">
        <f>IF(MONTH(Deník!$C476)=DX$2,Deník!$W476,"")</f>
        <v/>
      </c>
      <c r="DY476" s="222" t="str">
        <f>IF(MONTH(Deník!$C476)=DY$2,Deník!$W476,"")</f>
        <v/>
      </c>
      <c r="DZ476" s="222" t="str">
        <f>IF(MONTH(Deník!$C476)=DZ$2,Deník!$W476,"")</f>
        <v/>
      </c>
      <c r="EA476" s="222" t="str">
        <f>IF(MONTH(Deník!$C476)=EA$2,Deník!$W476,"")</f>
        <v/>
      </c>
      <c r="EB476" s="222" t="str">
        <f>IF(MONTH(Deník!$C476)=EB$2,Deník!$W476,"")</f>
        <v/>
      </c>
      <c r="EC476" s="222" t="str">
        <f>IF(MONTH(Deník!$C476)=EC$2,Deník!$W476,"")</f>
        <v/>
      </c>
      <c r="ED476" s="222" t="str">
        <f>IF(MONTH(Deník!$C476)=ED$2,Deník!$W476,"")</f>
        <v/>
      </c>
      <c r="EE476" s="222" t="str">
        <f>IF(MONTH(Deník!$C476)=EE$2,Deník!$W476,"")</f>
        <v/>
      </c>
      <c r="EF476" s="222" t="str">
        <f>IF(MONTH(Deník!$C476)=EF$2,Deník!$W476,"")</f>
        <v/>
      </c>
      <c r="EI476" s="600" t="str">
        <f>IF(Deník!$W476&lt;&gt;"",IF(Deník!$B476=Statistika!$F$63,Deník!$W476,""),"")</f>
        <v/>
      </c>
      <c r="EJ476" s="13" t="str">
        <f>IF(Deník!$W476&lt;&gt;"",IF(Deník!$B476=Statistika!$F$64,Deník!$W476,""),"")</f>
        <v/>
      </c>
      <c r="EK476" s="13" t="str">
        <f>IF(Deník!$W476&lt;&gt;"",IF(Deník!$B476=Statistika!$F$65,Deník!$W476,""),"")</f>
        <v/>
      </c>
      <c r="EL476" s="13" t="str">
        <f>IF(Deník!$W476&lt;&gt;"",IF(Deník!$B476=Statistika!$F$66,Deník!$W476,""),"")</f>
        <v/>
      </c>
      <c r="EM476" s="13" t="str">
        <f>IF(Deník!$W476&lt;&gt;"",IF(Deník!$B476=Statistika!$F$67,Deník!$W476,""),"")</f>
        <v/>
      </c>
      <c r="EN476" s="13" t="str">
        <f>IF(Deník!$W476&lt;&gt;"",IF(Deník!$B476=Statistika!$F$68,Deník!$W476,""),"")</f>
        <v/>
      </c>
      <c r="EO476" s="13" t="str">
        <f>IF(Deník!$W476&lt;&gt;"",IF(Deník!$B476=Statistika!$F$69,Deník!$W476,""),"")</f>
        <v/>
      </c>
      <c r="EP476" s="601" t="str">
        <f>IF(Deník!$W476&lt;&gt;"",IF(Deník!$B476=Statistika!$F$70,Deník!$W476,""),"")</f>
        <v/>
      </c>
      <c r="EQ476" s="90"/>
      <c r="ER476" s="63" t="str">
        <f>IF(Deník!$W476&lt;&gt;"",IF(Deník!$J476="L",Deník!$W476,""),"")</f>
        <v/>
      </c>
      <c r="ES476" s="13" t="str">
        <f>IF(Deník!$W476&lt;&gt;"",IF(Deník!$J476="S",Deník!$W476,""),"")</f>
        <v/>
      </c>
      <c r="ET476" s="95"/>
      <c r="EU476" s="88"/>
      <c r="EV476" s="63" t="str">
        <f>IF(WEEKDAY(Deník!$C476,2)=1,Deník!$W476,"")</f>
        <v/>
      </c>
      <c r="EW476" s="13" t="str">
        <f>IF(WEEKDAY(Deník!$C476,2)=2,Deník!$W476,"")</f>
        <v/>
      </c>
      <c r="EX476" s="13" t="str">
        <f>IF(WEEKDAY(Deník!$C476,2)=3,Deník!$W476,"")</f>
        <v/>
      </c>
      <c r="EY476" s="13" t="str">
        <f>IF(WEEKDAY(Deník!$C476,2)=4,Deník!$W476,"")</f>
        <v/>
      </c>
      <c r="EZ476" s="60" t="str">
        <f>IF(WEEKDAY(Deník!$C476,2)=5,Deník!$W476,"")</f>
        <v/>
      </c>
      <c r="FA476" s="99"/>
      <c r="FB476" s="100">
        <f>Deník!D476</f>
        <v>0</v>
      </c>
      <c r="FC476" s="63">
        <f>IF($FB476&lt;&gt;"",IF(AND($FB476&gt;=FC$2,$FB476&lt;=FC$3),Deník!$W476,""))</f>
        <v>0</v>
      </c>
      <c r="FD476" s="63" t="str">
        <f>IF($FB476&lt;&gt;"",IF(AND($FB476&gt;=FD$2,$FB476&lt;=FD$3),Deník!$W476,""))</f>
        <v/>
      </c>
      <c r="FE476" s="63" t="str">
        <f>IF($FB476&lt;&gt;"",IF(AND($FB476&gt;=FE$2,$FB476&lt;=FE$3),Deník!$W476,""))</f>
        <v/>
      </c>
      <c r="FF476" s="63" t="str">
        <f>IF($FB476&lt;&gt;"",IF(AND($FB476&gt;=FF$2,$FB476&lt;=FF$3),Deník!$W476,""))</f>
        <v/>
      </c>
      <c r="FG476" s="63" t="str">
        <f>IF($FB476&lt;&gt;"",IF(AND($FB476&gt;=FG$2,$FB476&lt;=FG$3),Deník!$W476,""))</f>
        <v/>
      </c>
      <c r="FH476" s="63" t="str">
        <f>IF($FB476&lt;&gt;"",IF(AND($FB476&gt;=FH$2,$FB476&lt;=FH$3),Deník!$W476,""))</f>
        <v/>
      </c>
      <c r="FI476" s="63" t="str">
        <f>IF($FB476&lt;&gt;"",IF(AND($FB476&gt;=FI$2,$FB476&lt;=FI$3),Deník!$W476,""))</f>
        <v/>
      </c>
      <c r="FJ476" s="63" t="str">
        <f>IF($FB476&lt;&gt;"",IF(AND($FB476&gt;=FJ$2,$FB476&lt;=FJ$3),Deník!$W476,""))</f>
        <v/>
      </c>
      <c r="FK476" s="63" t="str">
        <f>IF($FB476&lt;&gt;"",IF(AND($FB476&gt;=FK$2,$FB476&lt;=FK$3),Deník!$W476,""))</f>
        <v/>
      </c>
      <c r="FL476" s="63" t="str">
        <f>IF($FB476&lt;&gt;"",IF(AND($FB476&gt;=FL$2,$FB476&lt;=FL$3),Deník!$W476,""))</f>
        <v/>
      </c>
      <c r="FM476" s="63" t="str">
        <f>IF($FB476&lt;&gt;"",IF(AND($FB476&gt;=FM$2,$FB476&lt;=FM$3),Deník!$W476,""))</f>
        <v/>
      </c>
      <c r="FN476" s="13"/>
      <c r="FO476" s="20" t="str">
        <f>IF(Deník!$W476&gt;1,Deník!$W476,"")</f>
        <v/>
      </c>
      <c r="FP476" s="20" t="str">
        <f>IF(Deník!$W476&lt;0,Deník!$W476,"")</f>
        <v/>
      </c>
      <c r="FQ476" s="17"/>
      <c r="FS476" s="233"/>
      <c r="FT476" s="233" t="str">
        <f>IF(Deník!$W476&lt;&gt;"",IF(Deník!$Y476=Statistika!$F$78,Deník!$W476,""),"")</f>
        <v/>
      </c>
      <c r="FU476" s="233" t="str">
        <f>IF(Deník!$W476&lt;&gt;"",IF(Deník!$Y476=Statistika!$F$79,Deník!$W476,""),"")</f>
        <v/>
      </c>
      <c r="FV476" s="233" t="str">
        <f>IF(Deník!$W476&lt;&gt;"",IF(Deník!$Y476=Statistika!$F$80,Deník!$W476,""),"")</f>
        <v/>
      </c>
      <c r="FW476" s="233" t="str">
        <f>IF(Deník!$W476&lt;&gt;"",IF(Deník!$Y476=Statistika!$F$81,Deník!$W476,""),"")</f>
        <v/>
      </c>
      <c r="FX476" s="233" t="str">
        <f>IF(Deník!$W476&lt;&gt;"",IF(Deník!$Y476=Statistika!$F$82,Deník!$W476,""),"")</f>
        <v/>
      </c>
      <c r="FY476" s="233" t="str">
        <f>IF(Deník!$W476&lt;&gt;"",IF(Deník!$Y476=Statistika!$F$83,Deník!$W476,""),"")</f>
        <v/>
      </c>
      <c r="FZ476" s="233" t="str">
        <f>IF(Deník!$W476&lt;&gt;"",IF(Deník!$Y476=Statistika!$F$84,Deník!$W476,""),"")</f>
        <v/>
      </c>
      <c r="GA476" s="233" t="str">
        <f>IF(Deník!$W476&lt;&gt;"",IF(Deník!$Y476=Statistika!$F$85,Deník!$W476,""),"")</f>
        <v/>
      </c>
      <c r="GB476" s="233" t="str">
        <f>IF(Deník!$W476&lt;&gt;"",IF(Deník!$Y476=Statistika!$F$86,Deník!$W476,""),"")</f>
        <v/>
      </c>
      <c r="GC476" s="233" t="str">
        <f>IF(Deník!$W476&lt;&gt;"",IF(Deník!$Y476=Statistika!$F$87,Deník!$W476,""),"")</f>
        <v/>
      </c>
      <c r="GD476" s="233" t="str">
        <f>IF(Deník!$W476&lt;&gt;"",IF(Deník!$Y476=Statistika!$F$88,Deník!$W476,""),"")</f>
        <v/>
      </c>
      <c r="GE476" s="233" t="str">
        <f>IF(Deník!$W476&lt;&gt;"",IF(Deník!$Y476=Statistika!$F$89,Deník!$W476,""),"")</f>
        <v/>
      </c>
      <c r="GF476" s="233" t="str">
        <f>IF(Deník!$W476&lt;&gt;"",IF(Deník!$Y476=Statistika!$F$90,Deník!$W476,""),"")</f>
        <v/>
      </c>
      <c r="GG476" s="233" t="str">
        <f>IF(Deník!$W476&lt;&gt;"",IF(Deník!$Y476=Statistika!$F$91,Deník!$W476,""),"")</f>
        <v/>
      </c>
      <c r="GH476" s="233"/>
      <c r="GI476" s="233" t="str">
        <f>IF(Deník!$W476&lt;&gt;"",IF(Deník!$AB476=Statistika!$L$100,Deník!$W476,""),"")</f>
        <v/>
      </c>
      <c r="GJ476" s="233" t="str">
        <f>IF(Deník!$W476&lt;&gt;"",IF(Deník!$AB476=Statistika!$L$101,Deník!$W476,""),"")</f>
        <v/>
      </c>
      <c r="GK476" s="233" t="str">
        <f>IF(Deník!$W476&lt;&gt;"",IF(Deník!$AB476=Statistika!$L$102,Deník!$W476,""),"")</f>
        <v/>
      </c>
      <c r="GL476" s="233" t="str">
        <f>IF(Deník!$W476&lt;&gt;"",IF(Deník!$AB476=Statistika!$L$103,Deník!$W476,""),"")</f>
        <v/>
      </c>
      <c r="GM476" s="233" t="str">
        <f>IF(Deník!$W476&lt;&gt;"",IF(Deník!$AB476=Statistika!$L$104,Deník!$W476,""),"")</f>
        <v/>
      </c>
      <c r="GN476" s="233" t="str">
        <f>IF(Deník!$W476&lt;&gt;"",IF(Deník!$AB476=Statistika!$L$105,Deník!$W476,""),"")</f>
        <v/>
      </c>
      <c r="GO476" s="233" t="str">
        <f>IF(Deník!$W476&lt;&gt;"",IF(Deník!$AB476=Statistika!$L$106,Deník!$W476,""),"")</f>
        <v/>
      </c>
      <c r="GP476" s="233" t="str">
        <f>IF(Deník!$W476&lt;&gt;"",IF(Deník!$AB476=Statistika!$L$107,Deník!$W476,""),"")</f>
        <v/>
      </c>
      <c r="GQ476" s="233" t="str">
        <f>IF(Deník!$W476&lt;&gt;"",IF(Deník!$AB476=Statistika!$L$108,Deník!$W476,""),"")</f>
        <v/>
      </c>
      <c r="GS476" s="233" t="str">
        <f>IF(Deník!$W476&lt;0,IF(Deník!$AC476=Statistika!$F$117,Deník!$W476,""),"")</f>
        <v/>
      </c>
      <c r="GT476" s="233" t="str">
        <f>IF(Deník!$W476&lt;0,IF(Deník!$AC476=Statistika!$F$118,Deník!$W476,""),"")</f>
        <v/>
      </c>
      <c r="GU476" s="233" t="str">
        <f>IF(Deník!$W476&lt;0,IF(Deník!$AC476=Statistika!$F$119,Deník!$W476,""),"")</f>
        <v/>
      </c>
      <c r="GV476" s="233" t="str">
        <f>IF(Deník!$W476&lt;0,IF(Deník!$AC476=Statistika!$F$120,Deník!$W476,""),"")</f>
        <v/>
      </c>
      <c r="GW476" s="233" t="str">
        <f>IF(Deník!$W476&lt;0,IF(Deník!$AC476=Statistika!$F$121,Deník!$W476,""),"")</f>
        <v/>
      </c>
      <c r="GX476" s="233" t="str">
        <f>IF(Deník!$W476&lt;0,IF(Deník!$AC476=Statistika!$F$122,Deník!$W476,""),"")</f>
        <v/>
      </c>
      <c r="GY476" s="233" t="str">
        <f>IF(Deník!$W476&lt;0,IF(Deník!$AC476=Statistika!$F$123,Deník!$W476,""),"")</f>
        <v/>
      </c>
      <c r="GZ476" s="233" t="str">
        <f>IF(Deník!$W476&lt;0,IF(Deník!$AC476=Statistika!$F$124,Deník!$W476,""),"")</f>
        <v/>
      </c>
      <c r="HA476" s="233" t="str">
        <f>IF(Deník!$W476&lt;0,IF(Deník!$AC476=Statistika!$F$125,Deník!$W476,""),"")</f>
        <v/>
      </c>
      <c r="HC476" s="233" t="str">
        <f>IF(Deník!$W476&lt;0,IF(Deník!$AD476=Statistika!$F$133,Deník!$W476,""),"")</f>
        <v/>
      </c>
      <c r="HD476" s="233" t="str">
        <f>IF(Deník!$W476&lt;0,IF(Deník!$AD476=Statistika!$F$134,Deník!$W476,""),"")</f>
        <v/>
      </c>
      <c r="HE476" s="233" t="str">
        <f>IF(Deník!$W476&lt;0,IF(Deník!$AD476=Statistika!$F$135,Deník!$W476,""),"")</f>
        <v/>
      </c>
      <c r="HF476" s="233" t="str">
        <f>IF(Deník!$W476&lt;0,IF(Deník!$AD476=Statistika!$F$136,Deník!$W476,""),"")</f>
        <v/>
      </c>
      <c r="HG476" s="233" t="str">
        <f>IF(Deník!$W476&lt;0,IF(Deník!$AD476=Statistika!$F$137,Deník!$W476,""),"")</f>
        <v/>
      </c>
      <c r="ID476" s="8">
        <f>Tabulka4[[#This Row],[Sloupec3]]</f>
        <v>0</v>
      </c>
      <c r="IE476" s="17" t="str">
        <f>IF(AND([1]Deník!$C476&gt;='[1]Měsíční shrnutí'!$D$1,[1]Deník!$C476&lt;='[1]Měsíční shrnutí'!$F$1),[1]Deník!$X476,"")</f>
        <v/>
      </c>
    </row>
    <row r="477" spans="1:239">
      <c r="A477" s="8">
        <f>Deník!C478</f>
        <v>0</v>
      </c>
      <c r="B477" s="50" t="str">
        <f>Deník!R478</f>
        <v/>
      </c>
      <c r="C477" s="102" t="str">
        <f>IF(AND(Deník!R478&gt;1,Deník!R478&lt;&gt;""),1,"")</f>
        <v/>
      </c>
      <c r="D477" s="102" t="str">
        <f>IF(AND(Deník!R478&lt;=0,Deník!R478&lt;&gt;""),1,"")</f>
        <v/>
      </c>
      <c r="E477" s="103" t="str">
        <f>IF(AND(Deník!R478&gt;=0,Deník!R478&lt;=1),1,"")</f>
        <v/>
      </c>
      <c r="F477" s="79" t="str">
        <f>IF(Deník!R478&lt;&gt;"",Deník!R478+F476,"")</f>
        <v/>
      </c>
      <c r="G477" s="85"/>
      <c r="H477" s="54" t="str">
        <f>IF(MONTH(Deník!$C477)=H$2,IF(AND(Deník!$R477&gt;=0,Deník!$R477&lt;=1),"BE",Deník!$R477),"")</f>
        <v/>
      </c>
      <c r="I477" s="11" t="str">
        <f>IF(MONTH(Deník!$C477)=I$2,IF(AND(Deník!$R477&gt;=0,Deník!$R477&lt;=1),"BE",Deník!$R477),"")</f>
        <v/>
      </c>
      <c r="J477" s="11" t="str">
        <f>IF(MONTH(Deník!$C477)=J$2,IF(AND(Deník!$R477&gt;=0,Deník!$R477&lt;=1),"BE",Deník!$R477),"")</f>
        <v/>
      </c>
      <c r="K477" s="11" t="str">
        <f>IF(MONTH(Deník!$C477)=K$2,IF(AND(Deník!$R477&gt;=0,Deník!$R477&lt;=1),"BE",Deník!$R477),"")</f>
        <v/>
      </c>
      <c r="L477" s="11" t="str">
        <f>IF(MONTH(Deník!$C477)=L$2,IF(AND(Deník!$R477&gt;=0,Deník!$R477&lt;=1),"BE",Deník!$R477),"")</f>
        <v/>
      </c>
      <c r="M477" s="11" t="str">
        <f>IF(MONTH(Deník!$C477)=M$2,IF(AND(Deník!$R477&gt;=0,Deník!$R477&lt;=1),"BE",Deník!$R477),"")</f>
        <v/>
      </c>
      <c r="N477" s="11" t="str">
        <f>IF(MONTH(Deník!$C477)=N$2,IF(AND(Deník!$R477&gt;=0,Deník!$R477&lt;=1),"BE",Deník!$R477),"")</f>
        <v/>
      </c>
      <c r="O477" s="11" t="str">
        <f>IF(MONTH(Deník!$C477)=O$2,IF(AND(Deník!$R477&gt;=0,Deník!$R477&lt;=1),"BE",Deník!$R477),"")</f>
        <v/>
      </c>
      <c r="P477" s="11" t="str">
        <f>IF(MONTH(Deník!$C477)=P$2,IF(AND(Deník!$R477&gt;=0,Deník!$R477&lt;=1),"BE",Deník!$R477),"")</f>
        <v/>
      </c>
      <c r="Q477" s="11" t="str">
        <f>IF(MONTH(Deník!$C477)=Q$2,IF(AND(Deník!$R477&gt;=0,Deník!$R477&lt;=1),"BE",Deník!$R477),"")</f>
        <v/>
      </c>
      <c r="R477" s="11" t="str">
        <f>IF(MONTH(Deník!$C477)=R$2,IF(AND(Deník!$R477&gt;=0,Deník!$R477&lt;=1),"BE",Deník!$R477),"")</f>
        <v/>
      </c>
      <c r="S477" s="57" t="str">
        <f>IF(MONTH(Deník!$C477)=S$2,IF(AND(Deník!$R477&gt;=0,Deník!$R477&lt;=1),"BE",Deník!$R477),"")</f>
        <v/>
      </c>
      <c r="U477" s="12"/>
      <c r="V477" s="12"/>
      <c r="X477" s="600" t="str">
        <f>IF(Deník!$R477&lt;&gt;"",IF(Deník!$B477=Statistika!$F$63,IF(AND(Deník!$R477&gt;=0,Deník!$R477&lt;=1),"BE",Deník!$R477),""),"")</f>
        <v/>
      </c>
      <c r="Y477" s="13" t="str">
        <f>IF(Deník!$R477&lt;&gt;"",IF(Deník!$B477=Statistika!$F$64,IF(AND(Deník!$R477&gt;=0,Deník!$R477&lt;=1),"BE",Deník!$R477),""),"")</f>
        <v/>
      </c>
      <c r="Z477" s="13" t="str">
        <f>IF(Deník!$R477&lt;&gt;"",IF(Deník!$B477=Statistika!$F$65,IF(AND(Deník!$R477&gt;=0,Deník!$R477&lt;=1),"BE",Deník!$R477),""),"")</f>
        <v/>
      </c>
      <c r="AA477" s="13" t="str">
        <f>IF(Deník!$R477&lt;&gt;"",IF(Deník!$B477=Statistika!$F$66,IF(AND(Deník!$R477&gt;=0,Deník!$R477&lt;=1),"BE",Deník!$R477),""),"")</f>
        <v/>
      </c>
      <c r="AB477" s="13" t="str">
        <f>IF(Deník!$R477&lt;&gt;"",IF(Deník!$B477=Statistika!$F$67,IF(AND(Deník!$R477&gt;=0,Deník!$R477&lt;=1),"BE",Deník!$R477),""),"")</f>
        <v/>
      </c>
      <c r="AC477" s="13" t="str">
        <f>IF(Deník!$R477&lt;&gt;"",IF(Deník!$B477=Statistika!$F$68,IF(AND(Deník!$R477&gt;=0,Deník!$R477&lt;=1),"BE",Deník!$R477),""),"")</f>
        <v/>
      </c>
      <c r="AD477" s="13" t="str">
        <f>IF(Deník!$R477&lt;&gt;"",IF(Deník!$B477=Statistika!$F$69,IF(AND(Deník!$R477&gt;=0,Deník!$R477&lt;=1),"BE",Deník!$R477),""),"")</f>
        <v/>
      </c>
      <c r="AE477" s="601" t="str">
        <f>IF(Deník!$R477&lt;&gt;"",IF(Deník!$B477=Statistika!$F$70,IF(AND(Deník!$R477&gt;=0,Deník!$R477&lt;=1),"BE",Deník!$R477),""),"")</f>
        <v/>
      </c>
      <c r="AF477" s="90"/>
      <c r="AG477" s="63" t="str">
        <f>IF(Deník!$R477&lt;&gt;"",IF(Deník!$J477="L",IF(AND(Deník!$R477&gt;=0,Deník!$R477&lt;=1),"BE",Deník!$R477),""),"")</f>
        <v/>
      </c>
      <c r="AH477" s="13" t="str">
        <f>IF(Deník!$R477&lt;&gt;"",IF(Deník!$J477="S",IF(AND(Deník!$R477&gt;=0,Deník!$R477&lt;=1),"BE",Deník!$R477),""),"")</f>
        <v/>
      </c>
      <c r="AI477" s="95"/>
      <c r="AJ477" s="71" t="str">
        <f>IF(Deník!N478&lt;&gt;"",Deník!N478*-1,"")</f>
        <v/>
      </c>
      <c r="AK477" s="88"/>
      <c r="AL477" s="63" t="str">
        <f>IF(WEEKDAY(Deník!$C477,2)=1,IF(AND(Deník!$R477&gt;=0,Deník!$R477&lt;=1),"BE",Deník!$R477),"")</f>
        <v/>
      </c>
      <c r="AM477" s="13" t="str">
        <f>IF(WEEKDAY(Deník!$C477,2)=2,IF(AND(Deník!$R477&gt;=0,Deník!$R477&lt;=1),"BE",Deník!$R477),"")</f>
        <v/>
      </c>
      <c r="AN477" s="13" t="str">
        <f>IF(WEEKDAY(Deník!$C477,2)=3,IF(AND(Deník!$R477&gt;=0,Deník!$R477&lt;=1),"BE",Deník!$R477),"")</f>
        <v/>
      </c>
      <c r="AO477" s="13" t="str">
        <f>IF(WEEKDAY(Deník!$C477,2)=4,IF(AND(Deník!$R477&gt;=0,Deník!$R477&lt;=1),"BE",Deník!$R477),"")</f>
        <v/>
      </c>
      <c r="AP477" s="60" t="str">
        <f>IF(WEEKDAY(Deník!$C477,2)=5,IF(AND(Deník!$R477&gt;=0,Deník!$R477&lt;=1),"BE",Deník!$R477),"")</f>
        <v/>
      </c>
      <c r="AQ477" s="99"/>
      <c r="AR477" s="100">
        <f>Deník!D477</f>
        <v>0</v>
      </c>
      <c r="AS477" s="63" t="str">
        <f>IF(Deník!$D477&lt;&gt;"",IF(AND(Deník!$D477&gt;=AS$2,Deník!$D477&lt;=AS$3),IF(AND(Deník!$R477&gt;=0,Deník!$R477&lt;=1),"BE",Deník!$R477),""),"")</f>
        <v/>
      </c>
      <c r="AT477" s="63" t="str">
        <f>IF(Deník!$D477&lt;&gt;"",IF(AND(Deník!$D477&gt;=AT$2,Deník!$D477&lt;=AT$3),IF(AND(Deník!$R477&gt;=0,Deník!$R477&lt;=1),"BE",Deník!$R477),""),"")</f>
        <v/>
      </c>
      <c r="AU477" s="63" t="str">
        <f>IF(Deník!$D477&lt;&gt;"",IF(AND(Deník!$D477&gt;=AU$2,Deník!$D477&lt;=AU$3),IF(AND(Deník!$R477&gt;=0,Deník!$R477&lt;=1),"BE",Deník!$R477),""),"")</f>
        <v/>
      </c>
      <c r="AV477" s="63" t="str">
        <f>IF(Deník!$D477&lt;&gt;"",IF(AND(Deník!$D477&gt;=AV$2,Deník!$D477&lt;=AV$3),IF(AND(Deník!$R477&gt;=0,Deník!$R477&lt;=1),"BE",Deník!$R477),""),"")</f>
        <v/>
      </c>
      <c r="AW477" s="63" t="str">
        <f>IF(Deník!$D477&lt;&gt;"",IF(AND(Deník!$D477&gt;=AW$2,Deník!$D477&lt;=AW$3),IF(AND(Deník!$R477&gt;=0,Deník!$R477&lt;=1),"BE",Deník!$R477),""),"")</f>
        <v/>
      </c>
      <c r="AX477" s="63" t="str">
        <f>IF(Deník!$D477&lt;&gt;"",IF(AND(Deník!$D477&gt;=AX$2,Deník!$D477&lt;=AX$3),IF(AND(Deník!$R477&gt;=0,Deník!$R477&lt;=1),"BE",Deník!$R477),""),"")</f>
        <v/>
      </c>
      <c r="AY477" s="63" t="str">
        <f>IF(Deník!$D477&lt;&gt;"",IF(AND(Deník!$D477&gt;=AY$2,Deník!$D477&lt;=AY$3),IF(AND(Deník!$R477&gt;=0,Deník!$R477&lt;=1),"BE",Deník!$R477),""),"")</f>
        <v/>
      </c>
      <c r="AZ477" s="63" t="str">
        <f>IF(Deník!$D477&lt;&gt;"",IF(AND(Deník!$D477&gt;=AZ$2,Deník!$D477&lt;=AZ$3),IF(AND(Deník!$R477&gt;=0,Deník!$R477&lt;=1),"BE",Deník!$R477),""),"")</f>
        <v/>
      </c>
      <c r="BA477" s="63" t="str">
        <f>IF(Deník!$D477&lt;&gt;"",IF(AND(Deník!$D477&gt;=BA$2,Deník!$D477&lt;=BA$3),IF(AND(Deník!$R477&gt;=0,Deník!$R477&lt;=1),"BE",Deník!$R477),""),"")</f>
        <v/>
      </c>
      <c r="BB477" s="63" t="str">
        <f>IF(Deník!$D477&lt;&gt;"",IF(AND(Deník!$D477&gt;=BB$2,Deník!$D477&lt;=BB$3),IF(AND(Deník!$R477&gt;=0,Deník!$R477&lt;=1),"BE",Deník!$R477),""),"")</f>
        <v/>
      </c>
      <c r="BC477" s="71" t="str">
        <f>IF(Deník!$D477&lt;&gt;"",IF(AND(Deník!$D477&gt;=BC$2,Deník!$D477&lt;=BC$3),IF(AND(Deník!$R477&gt;=0,Deník!$R477&lt;=1),"BE",Deník!$R477),""),"")</f>
        <v/>
      </c>
      <c r="BD477" s="20" t="str">
        <f>IF(Deník!$J478="S",(Deník!$M478-Deník!$K478),IF(Deník!$J478="L",(Deník!$K478-Deník!$M478),""))</f>
        <v/>
      </c>
      <c r="BE477" s="20" t="str">
        <f>IF(Deník!$J478="S",(Deník!$K478-Deník!$O478),IF(Deník!$J478="L",(Deník!$O478-Deník!$K478),""))</f>
        <v/>
      </c>
      <c r="BF477" s="20" t="str">
        <f>IF(Deník!$J478="S",(Deník!$K478-Deník!$L478),IF(Deník!$J478="L",(Deník!$L478-Deník!$K478),""))</f>
        <v/>
      </c>
      <c r="BG477" s="20" t="str">
        <f>IF(Deník!$J478="S",(Deník!$K478-Deník!$S478),IF(Deník!$J478="L",(Deník!$S478-Deník!$K478),""))</f>
        <v/>
      </c>
      <c r="BH477" s="20" t="str">
        <f>IF(Deník!$J478="S",(Deník!$K478-Deník!$U478),IF(Deník!$J478="L",(Deník!$U478-Deník!$K478),""))</f>
        <v/>
      </c>
      <c r="BI477" s="20" t="str">
        <f>IF(Deník!$R477&gt;1,Deník!$R477,"")</f>
        <v/>
      </c>
      <c r="BJ477" s="20" t="str">
        <f>IF(Deník!$R477&lt;0,Deník!$R477,"")</f>
        <v/>
      </c>
      <c r="BK477" s="17"/>
      <c r="BM477" s="233" t="str">
        <f>IF(Deník!$R477&lt;&gt;"",IF(Deník!$Y477=Statistika!$F$78,IF(AND(Deník!$R477&gt;=0,Deník!$R477&lt;=1),"BE",Deník!$R477),""),"")</f>
        <v/>
      </c>
      <c r="BN477" s="233" t="str">
        <f>IF(Deník!$R477&lt;&gt;"",IF(Deník!$Y477=Statistika!$F$79,IF(AND(Deník!$R477&gt;=0,Deník!$R477&lt;=1),"BE",Deník!$R477),""),"")</f>
        <v/>
      </c>
      <c r="BO477" s="233" t="str">
        <f>IF(Deník!$R477&lt;&gt;"",IF(Deník!$Y477=Statistika!$F$80,IF(AND(Deník!$R477&gt;=0,Deník!$R477&lt;=1),"BE",Deník!$R477),""),"")</f>
        <v/>
      </c>
      <c r="BP477" s="233" t="str">
        <f>IF(Deník!$R477&lt;&gt;"",IF(Deník!$Y477=Statistika!$F$81,IF(AND(Deník!$R477&gt;=0,Deník!$R477&lt;=1),"BE",Deník!$R477),""),"")</f>
        <v/>
      </c>
      <c r="BQ477" s="233" t="str">
        <f>IF(Deník!$R477&lt;&gt;"",IF(Deník!$Y477=Statistika!$F$82,IF(AND(Deník!$R477&gt;=0,Deník!$R477&lt;=1),"BE",Deník!$R477),""),"")</f>
        <v/>
      </c>
      <c r="BR477" s="233" t="str">
        <f>IF(Deník!$R477&lt;&gt;"",IF(Deník!$Y477=Statistika!$F$83,IF(AND(Deník!$R477&gt;=0,Deník!$R477&lt;=1),"BE",Deník!$R477),""),"")</f>
        <v/>
      </c>
      <c r="BS477" s="233" t="str">
        <f>IF(Deník!$R477&lt;&gt;"",IF(Deník!$Y477=Statistika!$F$84,IF(AND(Deník!$R477&gt;=0,Deník!$R477&lt;=1),"BE",Deník!$R477),""),"")</f>
        <v/>
      </c>
      <c r="BT477" s="233" t="str">
        <f>IF(Deník!$R477&lt;&gt;"",IF(Deník!$Y477=Statistika!$F$85,IF(AND(Deník!$R477&gt;=0,Deník!$R477&lt;=1),"BE",Deník!$R477),""),"")</f>
        <v/>
      </c>
      <c r="BU477" s="233" t="str">
        <f>IF(Deník!$R477&lt;&gt;"",IF(Deník!$Y477=Statistika!$F$86,IF(AND(Deník!$R477&gt;=0,Deník!$R477&lt;=1),"BE",Deník!$R477),""),"")</f>
        <v/>
      </c>
      <c r="BV477" s="233" t="str">
        <f>IF(Deník!$R477&lt;&gt;"",IF(Deník!$Y477=Statistika!$F$87,IF(AND(Deník!$R477&gt;=0,Deník!$R477&lt;=1),"BE",Deník!$R477),""),"")</f>
        <v/>
      </c>
      <c r="BW477" s="233" t="str">
        <f>IF(Deník!$R477&lt;&gt;"",IF(Deník!$Y477=Statistika!$F$88,IF(AND(Deník!$R477&gt;=0,Deník!$R477&lt;=1),"BE",Deník!$R477),""),"")</f>
        <v/>
      </c>
      <c r="BX477" s="233" t="str">
        <f>IF(Deník!$R477&lt;&gt;"",IF(Deník!$Y477=Statistika!$F$89,IF(AND(Deník!$R477&gt;=0,Deník!$R477&lt;=1),"BE",Deník!$R477),""),"")</f>
        <v/>
      </c>
      <c r="BY477" s="233" t="str">
        <f>IF(Deník!$R477&lt;&gt;"",IF(Deník!$Y477=Statistika!$F$90,IF(AND(Deník!$R477&gt;=0,Deník!$R477&lt;=1),"BE",Deník!$R477),""),"")</f>
        <v/>
      </c>
      <c r="BZ477" s="233" t="str">
        <f>IF(Deník!$R477&lt;&gt;"",IF(Deník!$Y477=Statistika!$F$91,IF(AND(Deník!$R477&gt;=0,Deník!$R477&lt;=1),"BE",Deník!$R477),""),"")</f>
        <v/>
      </c>
      <c r="CA477" s="233"/>
      <c r="CB477" s="233" t="str">
        <f>IF(Deník!$R477&lt;&gt;"",IF(Deník!$AB477="SL",IF(AND(Deník!$R477&gt;=0,Deník!$R477&lt;=1),"BE",Deník!$R477),""),"")</f>
        <v/>
      </c>
      <c r="CC477" s="233" t="str">
        <f>IF(Deník!$R477&lt;&gt;"",IF(Deník!$AB477="BE10",IF(AND(Deník!$R477&gt;=0,Deník!$R477&lt;=1),"BE",Deník!$R477),""),"")</f>
        <v/>
      </c>
      <c r="CD477" s="233" t="str">
        <f>IF(Deník!$R477&lt;&gt;"",IF(Deník!$AB477="BE15",IF(AND(Deník!$R477&gt;=0,Deník!$R477&lt;=1),"BE",Deník!$R477),""),"")</f>
        <v/>
      </c>
      <c r="CE477" s="233" t="str">
        <f>IF(Deník!$R477&lt;&gt;"",IF(Deník!$AB477="BE20",IF(AND(Deník!$R477&gt;=0,Deník!$R477&lt;=1),"BE",Deník!$R477),""),"")</f>
        <v/>
      </c>
      <c r="CF477" s="233" t="str">
        <f>IF(Deník!$R477&lt;&gt;"",IF(Deník!$AB477="TP1",IF(AND(Deník!$R477&gt;=0,Deník!$R477&lt;=1),"BE",Deník!$R477),""),"")</f>
        <v/>
      </c>
      <c r="CG477" s="233" t="str">
        <f>IF(Deník!$R477&lt;&gt;"",IF(Deník!$AB477="TP2",IF(AND(Deník!$R477&gt;=0,Deník!$R477&lt;=1),"BE",Deník!$R477),""),"")</f>
        <v/>
      </c>
      <c r="CH477" s="233" t="str">
        <f>IF(Deník!$R477&lt;&gt;"",IF(Deník!$AB477="TP3",IF(AND(Deník!$R477&gt;=0,Deník!$R477&lt;=1),"BE",Deník!$R477),""),"")</f>
        <v/>
      </c>
      <c r="CI477" s="233" t="str">
        <f>IF(Deník!$R477&lt;&gt;"",IF(Deník!$AB477="Trailing SL",IF(AND(Deník!$R477&gt;=0,Deník!$R477&lt;=1),"BE",Deník!$R477),""),"")</f>
        <v/>
      </c>
      <c r="CJ477" s="233" t="str">
        <f>IF(Deník!$R477&lt;&gt;"",IF(Deník!$AB477="Manual",IF(AND(Deník!$R477&gt;=0,Deník!$R477&lt;=1),"BE",Deník!$R477),""),"")</f>
        <v/>
      </c>
      <c r="CK477" s="233"/>
      <c r="CL477" s="233" t="str">
        <f>IF(Deník!$R477&lt;0,IF(Deník!$AC477=Statistika!$F$117,Deník!$R477,""),"")</f>
        <v/>
      </c>
      <c r="CM477" s="233" t="str">
        <f>IF(Deník!$R477&lt;0,IF(Deník!$AC477=Statistika!$F$118,Deník!$R477,""),"")</f>
        <v/>
      </c>
      <c r="CN477" s="233" t="str">
        <f>IF(Deník!$R477&lt;0,IF(Deník!$AC477=Statistika!$F$119,Deník!$R477,""),"")</f>
        <v/>
      </c>
      <c r="CO477" s="233" t="str">
        <f>IF(Deník!$R477&lt;0,IF(Deník!$AC477=Statistika!$F$120,Deník!$R477,""),"")</f>
        <v/>
      </c>
      <c r="CP477" s="233" t="str">
        <f>IF(Deník!$R477&lt;0,IF(Deník!$AC477=Statistika!$F$121,Deník!$R477,""),"")</f>
        <v/>
      </c>
      <c r="CQ477" s="233" t="str">
        <f>IF(Deník!$R477&lt;0,IF(Deník!$AC477=Statistika!$F$122,Deník!$R477,""),"")</f>
        <v/>
      </c>
      <c r="CR477" s="233" t="str">
        <f>IF(Deník!$R477&lt;0,IF(Deník!$AC477=Statistika!$F$123,Deník!$R477,""),"")</f>
        <v/>
      </c>
      <c r="CS477" s="233" t="str">
        <f>IF(Deník!$R477&lt;0,IF(Deník!$AC477=Statistika!$F$124,Deník!$R477,""),"")</f>
        <v/>
      </c>
      <c r="CT477" s="233" t="str">
        <f>IF(Deník!$R477&lt;0,IF(Deník!$AC477=Statistika!$F$125,Deník!$R477,""),"")</f>
        <v/>
      </c>
      <c r="CU477" s="233"/>
      <c r="CV477" s="233" t="str">
        <f>IF(Deník!$R477&lt;0,IF(Deník!$AD477=$CV$2,Deník!$R477,""),"")</f>
        <v/>
      </c>
      <c r="CW477" s="233" t="str">
        <f>IF(Deník!$R477&lt;0,IF(Deník!$AD477=$CW$2,Deník!$R477,""),"")</f>
        <v/>
      </c>
      <c r="CX477" s="233" t="str">
        <f>IF(Deník!$R477&lt;0,IF(Deník!$AD477=$CX$2,Deník!$R477,""),"")</f>
        <v/>
      </c>
      <c r="CY477" s="233" t="str">
        <f>IF(Deník!$R477&lt;0,IF(Deník!$AD477=$CY$2,Deník!$R477,""),"")</f>
        <v/>
      </c>
      <c r="CZ477" s="233" t="str">
        <f>IF(Deník!$R477&lt;0,IF(Deník!$AD477=$CZ$2,Deník!$R477,""),"")</f>
        <v/>
      </c>
      <c r="DL477" s="221">
        <f t="shared" si="20"/>
        <v>93847.029999999984</v>
      </c>
      <c r="DM477" s="220">
        <f t="shared" si="19"/>
        <v>-6.1529700000000132E-2</v>
      </c>
      <c r="DO477" s="50">
        <f>Deník!W478</f>
        <v>0</v>
      </c>
      <c r="DP477" s="102" t="str">
        <f>IF(AND(Deník!W478&gt;0),1,"")</f>
        <v/>
      </c>
      <c r="DQ477" s="102">
        <f>IF(AND(Deník!W478&lt;=0),1,"")</f>
        <v>1</v>
      </c>
      <c r="DR477" s="227"/>
      <c r="DS477" s="228"/>
      <c r="DT477" s="85"/>
      <c r="DU477" s="54">
        <f>IF(MONTH(Deník!$C477)=DU$2,Deník!$W477,"")</f>
        <v>0</v>
      </c>
      <c r="DV477" s="222" t="str">
        <f>IF(MONTH(Deník!$C477)=DV$2,Deník!$W477,"")</f>
        <v/>
      </c>
      <c r="DW477" s="222" t="str">
        <f>IF(MONTH(Deník!$C477)=DW$2,Deník!$W477,"")</f>
        <v/>
      </c>
      <c r="DX477" s="222" t="str">
        <f>IF(MONTH(Deník!$C477)=DX$2,Deník!$W477,"")</f>
        <v/>
      </c>
      <c r="DY477" s="222" t="str">
        <f>IF(MONTH(Deník!$C477)=DY$2,Deník!$W477,"")</f>
        <v/>
      </c>
      <c r="DZ477" s="222" t="str">
        <f>IF(MONTH(Deník!$C477)=DZ$2,Deník!$W477,"")</f>
        <v/>
      </c>
      <c r="EA477" s="222" t="str">
        <f>IF(MONTH(Deník!$C477)=EA$2,Deník!$W477,"")</f>
        <v/>
      </c>
      <c r="EB477" s="222" t="str">
        <f>IF(MONTH(Deník!$C477)=EB$2,Deník!$W477,"")</f>
        <v/>
      </c>
      <c r="EC477" s="222" t="str">
        <f>IF(MONTH(Deník!$C477)=EC$2,Deník!$W477,"")</f>
        <v/>
      </c>
      <c r="ED477" s="222" t="str">
        <f>IF(MONTH(Deník!$C477)=ED$2,Deník!$W477,"")</f>
        <v/>
      </c>
      <c r="EE477" s="222" t="str">
        <f>IF(MONTH(Deník!$C477)=EE$2,Deník!$W477,"")</f>
        <v/>
      </c>
      <c r="EF477" s="222" t="str">
        <f>IF(MONTH(Deník!$C477)=EF$2,Deník!$W477,"")</f>
        <v/>
      </c>
      <c r="EI477" s="600" t="str">
        <f>IF(Deník!$W477&lt;&gt;"",IF(Deník!$B477=Statistika!$F$63,Deník!$W477,""),"")</f>
        <v/>
      </c>
      <c r="EJ477" s="13" t="str">
        <f>IF(Deník!$W477&lt;&gt;"",IF(Deník!$B477=Statistika!$F$64,Deník!$W477,""),"")</f>
        <v/>
      </c>
      <c r="EK477" s="13" t="str">
        <f>IF(Deník!$W477&lt;&gt;"",IF(Deník!$B477=Statistika!$F$65,Deník!$W477,""),"")</f>
        <v/>
      </c>
      <c r="EL477" s="13" t="str">
        <f>IF(Deník!$W477&lt;&gt;"",IF(Deník!$B477=Statistika!$F$66,Deník!$W477,""),"")</f>
        <v/>
      </c>
      <c r="EM477" s="13" t="str">
        <f>IF(Deník!$W477&lt;&gt;"",IF(Deník!$B477=Statistika!$F$67,Deník!$W477,""),"")</f>
        <v/>
      </c>
      <c r="EN477" s="13" t="str">
        <f>IF(Deník!$W477&lt;&gt;"",IF(Deník!$B477=Statistika!$F$68,Deník!$W477,""),"")</f>
        <v/>
      </c>
      <c r="EO477" s="13" t="str">
        <f>IF(Deník!$W477&lt;&gt;"",IF(Deník!$B477=Statistika!$F$69,Deník!$W477,""),"")</f>
        <v/>
      </c>
      <c r="EP477" s="601" t="str">
        <f>IF(Deník!$W477&lt;&gt;"",IF(Deník!$B477=Statistika!$F$70,Deník!$W477,""),"")</f>
        <v/>
      </c>
      <c r="EQ477" s="90"/>
      <c r="ER477" s="63" t="str">
        <f>IF(Deník!$W477&lt;&gt;"",IF(Deník!$J477="L",Deník!$W477,""),"")</f>
        <v/>
      </c>
      <c r="ES477" s="13" t="str">
        <f>IF(Deník!$W477&lt;&gt;"",IF(Deník!$J477="S",Deník!$W477,""),"")</f>
        <v/>
      </c>
      <c r="ET477" s="95"/>
      <c r="EU477" s="88"/>
      <c r="EV477" s="63" t="str">
        <f>IF(WEEKDAY(Deník!$C477,2)=1,Deník!$W477,"")</f>
        <v/>
      </c>
      <c r="EW477" s="13" t="str">
        <f>IF(WEEKDAY(Deník!$C477,2)=2,Deník!$W477,"")</f>
        <v/>
      </c>
      <c r="EX477" s="13" t="str">
        <f>IF(WEEKDAY(Deník!$C477,2)=3,Deník!$W477,"")</f>
        <v/>
      </c>
      <c r="EY477" s="13" t="str">
        <f>IF(WEEKDAY(Deník!$C477,2)=4,Deník!$W477,"")</f>
        <v/>
      </c>
      <c r="EZ477" s="60" t="str">
        <f>IF(WEEKDAY(Deník!$C477,2)=5,Deník!$W477,"")</f>
        <v/>
      </c>
      <c r="FA477" s="99"/>
      <c r="FB477" s="100">
        <f>Deník!D477</f>
        <v>0</v>
      </c>
      <c r="FC477" s="63">
        <f>IF($FB477&lt;&gt;"",IF(AND($FB477&gt;=FC$2,$FB477&lt;=FC$3),Deník!$W477,""))</f>
        <v>0</v>
      </c>
      <c r="FD477" s="63" t="str">
        <f>IF($FB477&lt;&gt;"",IF(AND($FB477&gt;=FD$2,$FB477&lt;=FD$3),Deník!$W477,""))</f>
        <v/>
      </c>
      <c r="FE477" s="63" t="str">
        <f>IF($FB477&lt;&gt;"",IF(AND($FB477&gt;=FE$2,$FB477&lt;=FE$3),Deník!$W477,""))</f>
        <v/>
      </c>
      <c r="FF477" s="63" t="str">
        <f>IF($FB477&lt;&gt;"",IF(AND($FB477&gt;=FF$2,$FB477&lt;=FF$3),Deník!$W477,""))</f>
        <v/>
      </c>
      <c r="FG477" s="63" t="str">
        <f>IF($FB477&lt;&gt;"",IF(AND($FB477&gt;=FG$2,$FB477&lt;=FG$3),Deník!$W477,""))</f>
        <v/>
      </c>
      <c r="FH477" s="63" t="str">
        <f>IF($FB477&lt;&gt;"",IF(AND($FB477&gt;=FH$2,$FB477&lt;=FH$3),Deník!$W477,""))</f>
        <v/>
      </c>
      <c r="FI477" s="63" t="str">
        <f>IF($FB477&lt;&gt;"",IF(AND($FB477&gt;=FI$2,$FB477&lt;=FI$3),Deník!$W477,""))</f>
        <v/>
      </c>
      <c r="FJ477" s="63" t="str">
        <f>IF($FB477&lt;&gt;"",IF(AND($FB477&gt;=FJ$2,$FB477&lt;=FJ$3),Deník!$W477,""))</f>
        <v/>
      </c>
      <c r="FK477" s="63" t="str">
        <f>IF($FB477&lt;&gt;"",IF(AND($FB477&gt;=FK$2,$FB477&lt;=FK$3),Deník!$W477,""))</f>
        <v/>
      </c>
      <c r="FL477" s="63" t="str">
        <f>IF($FB477&lt;&gt;"",IF(AND($FB477&gt;=FL$2,$FB477&lt;=FL$3),Deník!$W477,""))</f>
        <v/>
      </c>
      <c r="FM477" s="63" t="str">
        <f>IF($FB477&lt;&gt;"",IF(AND($FB477&gt;=FM$2,$FB477&lt;=FM$3),Deník!$W477,""))</f>
        <v/>
      </c>
      <c r="FN477" s="13"/>
      <c r="FO477" s="20" t="str">
        <f>IF(Deník!$W477&gt;1,Deník!$W477,"")</f>
        <v/>
      </c>
      <c r="FP477" s="20" t="str">
        <f>IF(Deník!$W477&lt;0,Deník!$W477,"")</f>
        <v/>
      </c>
      <c r="FQ477" s="17"/>
      <c r="FS477" s="233"/>
      <c r="FT477" s="233" t="str">
        <f>IF(Deník!$W477&lt;&gt;"",IF(Deník!$Y477=Statistika!$F$78,Deník!$W477,""),"")</f>
        <v/>
      </c>
      <c r="FU477" s="233" t="str">
        <f>IF(Deník!$W477&lt;&gt;"",IF(Deník!$Y477=Statistika!$F$79,Deník!$W477,""),"")</f>
        <v/>
      </c>
      <c r="FV477" s="233" t="str">
        <f>IF(Deník!$W477&lt;&gt;"",IF(Deník!$Y477=Statistika!$F$80,Deník!$W477,""),"")</f>
        <v/>
      </c>
      <c r="FW477" s="233" t="str">
        <f>IF(Deník!$W477&lt;&gt;"",IF(Deník!$Y477=Statistika!$F$81,Deník!$W477,""),"")</f>
        <v/>
      </c>
      <c r="FX477" s="233" t="str">
        <f>IF(Deník!$W477&lt;&gt;"",IF(Deník!$Y477=Statistika!$F$82,Deník!$W477,""),"")</f>
        <v/>
      </c>
      <c r="FY477" s="233" t="str">
        <f>IF(Deník!$W477&lt;&gt;"",IF(Deník!$Y477=Statistika!$F$83,Deník!$W477,""),"")</f>
        <v/>
      </c>
      <c r="FZ477" s="233" t="str">
        <f>IF(Deník!$W477&lt;&gt;"",IF(Deník!$Y477=Statistika!$F$84,Deník!$W477,""),"")</f>
        <v/>
      </c>
      <c r="GA477" s="233" t="str">
        <f>IF(Deník!$W477&lt;&gt;"",IF(Deník!$Y477=Statistika!$F$85,Deník!$W477,""),"")</f>
        <v/>
      </c>
      <c r="GB477" s="233" t="str">
        <f>IF(Deník!$W477&lt;&gt;"",IF(Deník!$Y477=Statistika!$F$86,Deník!$W477,""),"")</f>
        <v/>
      </c>
      <c r="GC477" s="233" t="str">
        <f>IF(Deník!$W477&lt;&gt;"",IF(Deník!$Y477=Statistika!$F$87,Deník!$W477,""),"")</f>
        <v/>
      </c>
      <c r="GD477" s="233" t="str">
        <f>IF(Deník!$W477&lt;&gt;"",IF(Deník!$Y477=Statistika!$F$88,Deník!$W477,""),"")</f>
        <v/>
      </c>
      <c r="GE477" s="233" t="str">
        <f>IF(Deník!$W477&lt;&gt;"",IF(Deník!$Y477=Statistika!$F$89,Deník!$W477,""),"")</f>
        <v/>
      </c>
      <c r="GF477" s="233" t="str">
        <f>IF(Deník!$W477&lt;&gt;"",IF(Deník!$Y477=Statistika!$F$90,Deník!$W477,""),"")</f>
        <v/>
      </c>
      <c r="GG477" s="233" t="str">
        <f>IF(Deník!$W477&lt;&gt;"",IF(Deník!$Y477=Statistika!$F$91,Deník!$W477,""),"")</f>
        <v/>
      </c>
      <c r="GH477" s="233"/>
      <c r="GI477" s="233" t="str">
        <f>IF(Deník!$W477&lt;&gt;"",IF(Deník!$AB477=Statistika!$L$100,Deník!$W477,""),"")</f>
        <v/>
      </c>
      <c r="GJ477" s="233" t="str">
        <f>IF(Deník!$W477&lt;&gt;"",IF(Deník!$AB477=Statistika!$L$101,Deník!$W477,""),"")</f>
        <v/>
      </c>
      <c r="GK477" s="233" t="str">
        <f>IF(Deník!$W477&lt;&gt;"",IF(Deník!$AB477=Statistika!$L$102,Deník!$W477,""),"")</f>
        <v/>
      </c>
      <c r="GL477" s="233" t="str">
        <f>IF(Deník!$W477&lt;&gt;"",IF(Deník!$AB477=Statistika!$L$103,Deník!$W477,""),"")</f>
        <v/>
      </c>
      <c r="GM477" s="233" t="str">
        <f>IF(Deník!$W477&lt;&gt;"",IF(Deník!$AB477=Statistika!$L$104,Deník!$W477,""),"")</f>
        <v/>
      </c>
      <c r="GN477" s="233" t="str">
        <f>IF(Deník!$W477&lt;&gt;"",IF(Deník!$AB477=Statistika!$L$105,Deník!$W477,""),"")</f>
        <v/>
      </c>
      <c r="GO477" s="233" t="str">
        <f>IF(Deník!$W477&lt;&gt;"",IF(Deník!$AB477=Statistika!$L$106,Deník!$W477,""),"")</f>
        <v/>
      </c>
      <c r="GP477" s="233" t="str">
        <f>IF(Deník!$W477&lt;&gt;"",IF(Deník!$AB477=Statistika!$L$107,Deník!$W477,""),"")</f>
        <v/>
      </c>
      <c r="GQ477" s="233" t="str">
        <f>IF(Deník!$W477&lt;&gt;"",IF(Deník!$AB477=Statistika!$L$108,Deník!$W477,""),"")</f>
        <v/>
      </c>
      <c r="GS477" s="233" t="str">
        <f>IF(Deník!$W477&lt;0,IF(Deník!$AC477=Statistika!$F$117,Deník!$W477,""),"")</f>
        <v/>
      </c>
      <c r="GT477" s="233" t="str">
        <f>IF(Deník!$W477&lt;0,IF(Deník!$AC477=Statistika!$F$118,Deník!$W477,""),"")</f>
        <v/>
      </c>
      <c r="GU477" s="233" t="str">
        <f>IF(Deník!$W477&lt;0,IF(Deník!$AC477=Statistika!$F$119,Deník!$W477,""),"")</f>
        <v/>
      </c>
      <c r="GV477" s="233" t="str">
        <f>IF(Deník!$W477&lt;0,IF(Deník!$AC477=Statistika!$F$120,Deník!$W477,""),"")</f>
        <v/>
      </c>
      <c r="GW477" s="233" t="str">
        <f>IF(Deník!$W477&lt;0,IF(Deník!$AC477=Statistika!$F$121,Deník!$W477,""),"")</f>
        <v/>
      </c>
      <c r="GX477" s="233" t="str">
        <f>IF(Deník!$W477&lt;0,IF(Deník!$AC477=Statistika!$F$122,Deník!$W477,""),"")</f>
        <v/>
      </c>
      <c r="GY477" s="233" t="str">
        <f>IF(Deník!$W477&lt;0,IF(Deník!$AC477=Statistika!$F$123,Deník!$W477,""),"")</f>
        <v/>
      </c>
      <c r="GZ477" s="233" t="str">
        <f>IF(Deník!$W477&lt;0,IF(Deník!$AC477=Statistika!$F$124,Deník!$W477,""),"")</f>
        <v/>
      </c>
      <c r="HA477" s="233" t="str">
        <f>IF(Deník!$W477&lt;0,IF(Deník!$AC477=Statistika!$F$125,Deník!$W477,""),"")</f>
        <v/>
      </c>
      <c r="HC477" s="233" t="str">
        <f>IF(Deník!$W477&lt;0,IF(Deník!$AD477=Statistika!$F$133,Deník!$W477,""),"")</f>
        <v/>
      </c>
      <c r="HD477" s="233" t="str">
        <f>IF(Deník!$W477&lt;0,IF(Deník!$AD477=Statistika!$F$134,Deník!$W477,""),"")</f>
        <v/>
      </c>
      <c r="HE477" s="233" t="str">
        <f>IF(Deník!$W477&lt;0,IF(Deník!$AD477=Statistika!$F$135,Deník!$W477,""),"")</f>
        <v/>
      </c>
      <c r="HF477" s="233" t="str">
        <f>IF(Deník!$W477&lt;0,IF(Deník!$AD477=Statistika!$F$136,Deník!$W477,""),"")</f>
        <v/>
      </c>
      <c r="HG477" s="233" t="str">
        <f>IF(Deník!$W477&lt;0,IF(Deník!$AD477=Statistika!$F$137,Deník!$W477,""),"")</f>
        <v/>
      </c>
      <c r="ID477" s="8">
        <f>Tabulka4[[#This Row],[Sloupec3]]</f>
        <v>0</v>
      </c>
      <c r="IE477" s="17" t="str">
        <f>IF(AND([1]Deník!$C477&gt;='[1]Měsíční shrnutí'!$D$1,[1]Deník!$C477&lt;='[1]Měsíční shrnutí'!$F$1),[1]Deník!$X477,"")</f>
        <v/>
      </c>
    </row>
    <row r="478" spans="1:239">
      <c r="A478" s="8">
        <f>Deník!C479</f>
        <v>0</v>
      </c>
      <c r="B478" s="50" t="str">
        <f>Deník!R479</f>
        <v/>
      </c>
      <c r="C478" s="102" t="str">
        <f>IF(AND(Deník!R479&gt;1,Deník!R479&lt;&gt;""),1,"")</f>
        <v/>
      </c>
      <c r="D478" s="102" t="str">
        <f>IF(AND(Deník!R479&lt;=0,Deník!R479&lt;&gt;""),1,"")</f>
        <v/>
      </c>
      <c r="E478" s="103" t="str">
        <f>IF(AND(Deník!R479&gt;=0,Deník!R479&lt;=1),1,"")</f>
        <v/>
      </c>
      <c r="F478" s="79" t="str">
        <f>IF(Deník!R479&lt;&gt;"",Deník!R479+F477,"")</f>
        <v/>
      </c>
      <c r="G478" s="85"/>
      <c r="H478" s="54" t="str">
        <f>IF(MONTH(Deník!$C478)=H$2,IF(AND(Deník!$R478&gt;=0,Deník!$R478&lt;=1),"BE",Deník!$R478),"")</f>
        <v/>
      </c>
      <c r="I478" s="11" t="str">
        <f>IF(MONTH(Deník!$C478)=I$2,IF(AND(Deník!$R478&gt;=0,Deník!$R478&lt;=1),"BE",Deník!$R478),"")</f>
        <v/>
      </c>
      <c r="J478" s="11" t="str">
        <f>IF(MONTH(Deník!$C478)=J$2,IF(AND(Deník!$R478&gt;=0,Deník!$R478&lt;=1),"BE",Deník!$R478),"")</f>
        <v/>
      </c>
      <c r="K478" s="11" t="str">
        <f>IF(MONTH(Deník!$C478)=K$2,IF(AND(Deník!$R478&gt;=0,Deník!$R478&lt;=1),"BE",Deník!$R478),"")</f>
        <v/>
      </c>
      <c r="L478" s="11" t="str">
        <f>IF(MONTH(Deník!$C478)=L$2,IF(AND(Deník!$R478&gt;=0,Deník!$R478&lt;=1),"BE",Deník!$R478),"")</f>
        <v/>
      </c>
      <c r="M478" s="11" t="str">
        <f>IF(MONTH(Deník!$C478)=M$2,IF(AND(Deník!$R478&gt;=0,Deník!$R478&lt;=1),"BE",Deník!$R478),"")</f>
        <v/>
      </c>
      <c r="N478" s="11" t="str">
        <f>IF(MONTH(Deník!$C478)=N$2,IF(AND(Deník!$R478&gt;=0,Deník!$R478&lt;=1),"BE",Deník!$R478),"")</f>
        <v/>
      </c>
      <c r="O478" s="11" t="str">
        <f>IF(MONTH(Deník!$C478)=O$2,IF(AND(Deník!$R478&gt;=0,Deník!$R478&lt;=1),"BE",Deník!$R478),"")</f>
        <v/>
      </c>
      <c r="P478" s="11" t="str">
        <f>IF(MONTH(Deník!$C478)=P$2,IF(AND(Deník!$R478&gt;=0,Deník!$R478&lt;=1),"BE",Deník!$R478),"")</f>
        <v/>
      </c>
      <c r="Q478" s="11" t="str">
        <f>IF(MONTH(Deník!$C478)=Q$2,IF(AND(Deník!$R478&gt;=0,Deník!$R478&lt;=1),"BE",Deník!$R478),"")</f>
        <v/>
      </c>
      <c r="R478" s="11" t="str">
        <f>IF(MONTH(Deník!$C478)=R$2,IF(AND(Deník!$R478&gt;=0,Deník!$R478&lt;=1),"BE",Deník!$R478),"")</f>
        <v/>
      </c>
      <c r="S478" s="57" t="str">
        <f>IF(MONTH(Deník!$C478)=S$2,IF(AND(Deník!$R478&gt;=0,Deník!$R478&lt;=1),"BE",Deník!$R478),"")</f>
        <v/>
      </c>
      <c r="U478" s="12"/>
      <c r="V478" s="12"/>
      <c r="X478" s="600" t="str">
        <f>IF(Deník!$R478&lt;&gt;"",IF(Deník!$B478=Statistika!$F$63,IF(AND(Deník!$R478&gt;=0,Deník!$R478&lt;=1),"BE",Deník!$R478),""),"")</f>
        <v/>
      </c>
      <c r="Y478" s="13" t="str">
        <f>IF(Deník!$R478&lt;&gt;"",IF(Deník!$B478=Statistika!$F$64,IF(AND(Deník!$R478&gt;=0,Deník!$R478&lt;=1),"BE",Deník!$R478),""),"")</f>
        <v/>
      </c>
      <c r="Z478" s="13" t="str">
        <f>IF(Deník!$R478&lt;&gt;"",IF(Deník!$B478=Statistika!$F$65,IF(AND(Deník!$R478&gt;=0,Deník!$R478&lt;=1),"BE",Deník!$R478),""),"")</f>
        <v/>
      </c>
      <c r="AA478" s="13" t="str">
        <f>IF(Deník!$R478&lt;&gt;"",IF(Deník!$B478=Statistika!$F$66,IF(AND(Deník!$R478&gt;=0,Deník!$R478&lt;=1),"BE",Deník!$R478),""),"")</f>
        <v/>
      </c>
      <c r="AB478" s="13" t="str">
        <f>IF(Deník!$R478&lt;&gt;"",IF(Deník!$B478=Statistika!$F$67,IF(AND(Deník!$R478&gt;=0,Deník!$R478&lt;=1),"BE",Deník!$R478),""),"")</f>
        <v/>
      </c>
      <c r="AC478" s="13" t="str">
        <f>IF(Deník!$R478&lt;&gt;"",IF(Deník!$B478=Statistika!$F$68,IF(AND(Deník!$R478&gt;=0,Deník!$R478&lt;=1),"BE",Deník!$R478),""),"")</f>
        <v/>
      </c>
      <c r="AD478" s="13" t="str">
        <f>IF(Deník!$R478&lt;&gt;"",IF(Deník!$B478=Statistika!$F$69,IF(AND(Deník!$R478&gt;=0,Deník!$R478&lt;=1),"BE",Deník!$R478),""),"")</f>
        <v/>
      </c>
      <c r="AE478" s="601" t="str">
        <f>IF(Deník!$R478&lt;&gt;"",IF(Deník!$B478=Statistika!$F$70,IF(AND(Deník!$R478&gt;=0,Deník!$R478&lt;=1),"BE",Deník!$R478),""),"")</f>
        <v/>
      </c>
      <c r="AF478" s="90"/>
      <c r="AG478" s="63" t="str">
        <f>IF(Deník!$R478&lt;&gt;"",IF(Deník!$J478="L",IF(AND(Deník!$R478&gt;=0,Deník!$R478&lt;=1),"BE",Deník!$R478),""),"")</f>
        <v/>
      </c>
      <c r="AH478" s="13" t="str">
        <f>IF(Deník!$R478&lt;&gt;"",IF(Deník!$J478="S",IF(AND(Deník!$R478&gt;=0,Deník!$R478&lt;=1),"BE",Deník!$R478),""),"")</f>
        <v/>
      </c>
      <c r="AI478" s="95"/>
      <c r="AJ478" s="71" t="str">
        <f>IF(Deník!N479&lt;&gt;"",Deník!N479*-1,"")</f>
        <v/>
      </c>
      <c r="AK478" s="88"/>
      <c r="AL478" s="63" t="str">
        <f>IF(WEEKDAY(Deník!$C478,2)=1,IF(AND(Deník!$R478&gt;=0,Deník!$R478&lt;=1),"BE",Deník!$R478),"")</f>
        <v/>
      </c>
      <c r="AM478" s="13" t="str">
        <f>IF(WEEKDAY(Deník!$C478,2)=2,IF(AND(Deník!$R478&gt;=0,Deník!$R478&lt;=1),"BE",Deník!$R478),"")</f>
        <v/>
      </c>
      <c r="AN478" s="13" t="str">
        <f>IF(WEEKDAY(Deník!$C478,2)=3,IF(AND(Deník!$R478&gt;=0,Deník!$R478&lt;=1),"BE",Deník!$R478),"")</f>
        <v/>
      </c>
      <c r="AO478" s="13" t="str">
        <f>IF(WEEKDAY(Deník!$C478,2)=4,IF(AND(Deník!$R478&gt;=0,Deník!$R478&lt;=1),"BE",Deník!$R478),"")</f>
        <v/>
      </c>
      <c r="AP478" s="60" t="str">
        <f>IF(WEEKDAY(Deník!$C478,2)=5,IF(AND(Deník!$R478&gt;=0,Deník!$R478&lt;=1),"BE",Deník!$R478),"")</f>
        <v/>
      </c>
      <c r="AQ478" s="99"/>
      <c r="AR478" s="100">
        <f>Deník!D478</f>
        <v>0</v>
      </c>
      <c r="AS478" s="63" t="str">
        <f>IF(Deník!$D478&lt;&gt;"",IF(AND(Deník!$D478&gt;=AS$2,Deník!$D478&lt;=AS$3),IF(AND(Deník!$R478&gt;=0,Deník!$R478&lt;=1),"BE",Deník!$R478),""),"")</f>
        <v/>
      </c>
      <c r="AT478" s="63" t="str">
        <f>IF(Deník!$D478&lt;&gt;"",IF(AND(Deník!$D478&gt;=AT$2,Deník!$D478&lt;=AT$3),IF(AND(Deník!$R478&gt;=0,Deník!$R478&lt;=1),"BE",Deník!$R478),""),"")</f>
        <v/>
      </c>
      <c r="AU478" s="63" t="str">
        <f>IF(Deník!$D478&lt;&gt;"",IF(AND(Deník!$D478&gt;=AU$2,Deník!$D478&lt;=AU$3),IF(AND(Deník!$R478&gt;=0,Deník!$R478&lt;=1),"BE",Deník!$R478),""),"")</f>
        <v/>
      </c>
      <c r="AV478" s="63" t="str">
        <f>IF(Deník!$D478&lt;&gt;"",IF(AND(Deník!$D478&gt;=AV$2,Deník!$D478&lt;=AV$3),IF(AND(Deník!$R478&gt;=0,Deník!$R478&lt;=1),"BE",Deník!$R478),""),"")</f>
        <v/>
      </c>
      <c r="AW478" s="63" t="str">
        <f>IF(Deník!$D478&lt;&gt;"",IF(AND(Deník!$D478&gt;=AW$2,Deník!$D478&lt;=AW$3),IF(AND(Deník!$R478&gt;=0,Deník!$R478&lt;=1),"BE",Deník!$R478),""),"")</f>
        <v/>
      </c>
      <c r="AX478" s="63" t="str">
        <f>IF(Deník!$D478&lt;&gt;"",IF(AND(Deník!$D478&gt;=AX$2,Deník!$D478&lt;=AX$3),IF(AND(Deník!$R478&gt;=0,Deník!$R478&lt;=1),"BE",Deník!$R478),""),"")</f>
        <v/>
      </c>
      <c r="AY478" s="63" t="str">
        <f>IF(Deník!$D478&lt;&gt;"",IF(AND(Deník!$D478&gt;=AY$2,Deník!$D478&lt;=AY$3),IF(AND(Deník!$R478&gt;=0,Deník!$R478&lt;=1),"BE",Deník!$R478),""),"")</f>
        <v/>
      </c>
      <c r="AZ478" s="63" t="str">
        <f>IF(Deník!$D478&lt;&gt;"",IF(AND(Deník!$D478&gt;=AZ$2,Deník!$D478&lt;=AZ$3),IF(AND(Deník!$R478&gt;=0,Deník!$R478&lt;=1),"BE",Deník!$R478),""),"")</f>
        <v/>
      </c>
      <c r="BA478" s="63" t="str">
        <f>IF(Deník!$D478&lt;&gt;"",IF(AND(Deník!$D478&gt;=BA$2,Deník!$D478&lt;=BA$3),IF(AND(Deník!$R478&gt;=0,Deník!$R478&lt;=1),"BE",Deník!$R478),""),"")</f>
        <v/>
      </c>
      <c r="BB478" s="63" t="str">
        <f>IF(Deník!$D478&lt;&gt;"",IF(AND(Deník!$D478&gt;=BB$2,Deník!$D478&lt;=BB$3),IF(AND(Deník!$R478&gt;=0,Deník!$R478&lt;=1),"BE",Deník!$R478),""),"")</f>
        <v/>
      </c>
      <c r="BC478" s="71" t="str">
        <f>IF(Deník!$D478&lt;&gt;"",IF(AND(Deník!$D478&gt;=BC$2,Deník!$D478&lt;=BC$3),IF(AND(Deník!$R478&gt;=0,Deník!$R478&lt;=1),"BE",Deník!$R478),""),"")</f>
        <v/>
      </c>
      <c r="BD478" s="20" t="str">
        <f>IF(Deník!$J479="S",(Deník!$M479-Deník!$K479),IF(Deník!$J479="L",(Deník!$K479-Deník!$M479),""))</f>
        <v/>
      </c>
      <c r="BE478" s="20" t="str">
        <f>IF(Deník!$J479="S",(Deník!$K479-Deník!$O479),IF(Deník!$J479="L",(Deník!$O479-Deník!$K479),""))</f>
        <v/>
      </c>
      <c r="BF478" s="20" t="str">
        <f>IF(Deník!$J479="S",(Deník!$K479-Deník!$L479),IF(Deník!$J479="L",(Deník!$L479-Deník!$K479),""))</f>
        <v/>
      </c>
      <c r="BG478" s="20" t="str">
        <f>IF(Deník!$J479="S",(Deník!$K479-Deník!$S479),IF(Deník!$J479="L",(Deník!$S479-Deník!$K479),""))</f>
        <v/>
      </c>
      <c r="BH478" s="20" t="str">
        <f>IF(Deník!$J479="S",(Deník!$K479-Deník!$U479),IF(Deník!$J479="L",(Deník!$U479-Deník!$K479),""))</f>
        <v/>
      </c>
      <c r="BI478" s="20" t="str">
        <f>IF(Deník!$R478&gt;1,Deník!$R478,"")</f>
        <v/>
      </c>
      <c r="BJ478" s="20" t="str">
        <f>IF(Deník!$R478&lt;0,Deník!$R478,"")</f>
        <v/>
      </c>
      <c r="BK478" s="17"/>
      <c r="BM478" s="233" t="str">
        <f>IF(Deník!$R478&lt;&gt;"",IF(Deník!$Y478=Statistika!$F$78,IF(AND(Deník!$R478&gt;=0,Deník!$R478&lt;=1),"BE",Deník!$R478),""),"")</f>
        <v/>
      </c>
      <c r="BN478" s="233" t="str">
        <f>IF(Deník!$R478&lt;&gt;"",IF(Deník!$Y478=Statistika!$F$79,IF(AND(Deník!$R478&gt;=0,Deník!$R478&lt;=1),"BE",Deník!$R478),""),"")</f>
        <v/>
      </c>
      <c r="BO478" s="233" t="str">
        <f>IF(Deník!$R478&lt;&gt;"",IF(Deník!$Y478=Statistika!$F$80,IF(AND(Deník!$R478&gt;=0,Deník!$R478&lt;=1),"BE",Deník!$R478),""),"")</f>
        <v/>
      </c>
      <c r="BP478" s="233" t="str">
        <f>IF(Deník!$R478&lt;&gt;"",IF(Deník!$Y478=Statistika!$F$81,IF(AND(Deník!$R478&gt;=0,Deník!$R478&lt;=1),"BE",Deník!$R478),""),"")</f>
        <v/>
      </c>
      <c r="BQ478" s="233" t="str">
        <f>IF(Deník!$R478&lt;&gt;"",IF(Deník!$Y478=Statistika!$F$82,IF(AND(Deník!$R478&gt;=0,Deník!$R478&lt;=1),"BE",Deník!$R478),""),"")</f>
        <v/>
      </c>
      <c r="BR478" s="233" t="str">
        <f>IF(Deník!$R478&lt;&gt;"",IF(Deník!$Y478=Statistika!$F$83,IF(AND(Deník!$R478&gt;=0,Deník!$R478&lt;=1),"BE",Deník!$R478),""),"")</f>
        <v/>
      </c>
      <c r="BS478" s="233" t="str">
        <f>IF(Deník!$R478&lt;&gt;"",IF(Deník!$Y478=Statistika!$F$84,IF(AND(Deník!$R478&gt;=0,Deník!$R478&lt;=1),"BE",Deník!$R478),""),"")</f>
        <v/>
      </c>
      <c r="BT478" s="233" t="str">
        <f>IF(Deník!$R478&lt;&gt;"",IF(Deník!$Y478=Statistika!$F$85,IF(AND(Deník!$R478&gt;=0,Deník!$R478&lt;=1),"BE",Deník!$R478),""),"")</f>
        <v/>
      </c>
      <c r="BU478" s="233" t="str">
        <f>IF(Deník!$R478&lt;&gt;"",IF(Deník!$Y478=Statistika!$F$86,IF(AND(Deník!$R478&gt;=0,Deník!$R478&lt;=1),"BE",Deník!$R478),""),"")</f>
        <v/>
      </c>
      <c r="BV478" s="233" t="str">
        <f>IF(Deník!$R478&lt;&gt;"",IF(Deník!$Y478=Statistika!$F$87,IF(AND(Deník!$R478&gt;=0,Deník!$R478&lt;=1),"BE",Deník!$R478),""),"")</f>
        <v/>
      </c>
      <c r="BW478" s="233" t="str">
        <f>IF(Deník!$R478&lt;&gt;"",IF(Deník!$Y478=Statistika!$F$88,IF(AND(Deník!$R478&gt;=0,Deník!$R478&lt;=1),"BE",Deník!$R478),""),"")</f>
        <v/>
      </c>
      <c r="BX478" s="233" t="str">
        <f>IF(Deník!$R478&lt;&gt;"",IF(Deník!$Y478=Statistika!$F$89,IF(AND(Deník!$R478&gt;=0,Deník!$R478&lt;=1),"BE",Deník!$R478),""),"")</f>
        <v/>
      </c>
      <c r="BY478" s="233" t="str">
        <f>IF(Deník!$R478&lt;&gt;"",IF(Deník!$Y478=Statistika!$F$90,IF(AND(Deník!$R478&gt;=0,Deník!$R478&lt;=1),"BE",Deník!$R478),""),"")</f>
        <v/>
      </c>
      <c r="BZ478" s="233" t="str">
        <f>IF(Deník!$R478&lt;&gt;"",IF(Deník!$Y478=Statistika!$F$91,IF(AND(Deník!$R478&gt;=0,Deník!$R478&lt;=1),"BE",Deník!$R478),""),"")</f>
        <v/>
      </c>
      <c r="CA478" s="233"/>
      <c r="CB478" s="233" t="str">
        <f>IF(Deník!$R478&lt;&gt;"",IF(Deník!$AB478="SL",IF(AND(Deník!$R478&gt;=0,Deník!$R478&lt;=1),"BE",Deník!$R478),""),"")</f>
        <v/>
      </c>
      <c r="CC478" s="233" t="str">
        <f>IF(Deník!$R478&lt;&gt;"",IF(Deník!$AB478="BE10",IF(AND(Deník!$R478&gt;=0,Deník!$R478&lt;=1),"BE",Deník!$R478),""),"")</f>
        <v/>
      </c>
      <c r="CD478" s="233" t="str">
        <f>IF(Deník!$R478&lt;&gt;"",IF(Deník!$AB478="BE15",IF(AND(Deník!$R478&gt;=0,Deník!$R478&lt;=1),"BE",Deník!$R478),""),"")</f>
        <v/>
      </c>
      <c r="CE478" s="233" t="str">
        <f>IF(Deník!$R478&lt;&gt;"",IF(Deník!$AB478="BE20",IF(AND(Deník!$R478&gt;=0,Deník!$R478&lt;=1),"BE",Deník!$R478),""),"")</f>
        <v/>
      </c>
      <c r="CF478" s="233" t="str">
        <f>IF(Deník!$R478&lt;&gt;"",IF(Deník!$AB478="TP1",IF(AND(Deník!$R478&gt;=0,Deník!$R478&lt;=1),"BE",Deník!$R478),""),"")</f>
        <v/>
      </c>
      <c r="CG478" s="233" t="str">
        <f>IF(Deník!$R478&lt;&gt;"",IF(Deník!$AB478="TP2",IF(AND(Deník!$R478&gt;=0,Deník!$R478&lt;=1),"BE",Deník!$R478),""),"")</f>
        <v/>
      </c>
      <c r="CH478" s="233" t="str">
        <f>IF(Deník!$R478&lt;&gt;"",IF(Deník!$AB478="TP3",IF(AND(Deník!$R478&gt;=0,Deník!$R478&lt;=1),"BE",Deník!$R478),""),"")</f>
        <v/>
      </c>
      <c r="CI478" s="233" t="str">
        <f>IF(Deník!$R478&lt;&gt;"",IF(Deník!$AB478="Trailing SL",IF(AND(Deník!$R478&gt;=0,Deník!$R478&lt;=1),"BE",Deník!$R478),""),"")</f>
        <v/>
      </c>
      <c r="CJ478" s="233" t="str">
        <f>IF(Deník!$R478&lt;&gt;"",IF(Deník!$AB478="Manual",IF(AND(Deník!$R478&gt;=0,Deník!$R478&lt;=1),"BE",Deník!$R478),""),"")</f>
        <v/>
      </c>
      <c r="CK478" s="233"/>
      <c r="CL478" s="233" t="str">
        <f>IF(Deník!$R478&lt;0,IF(Deník!$AC478=Statistika!$F$117,Deník!$R478,""),"")</f>
        <v/>
      </c>
      <c r="CM478" s="233" t="str">
        <f>IF(Deník!$R478&lt;0,IF(Deník!$AC478=Statistika!$F$118,Deník!$R478,""),"")</f>
        <v/>
      </c>
      <c r="CN478" s="233" t="str">
        <f>IF(Deník!$R478&lt;0,IF(Deník!$AC478=Statistika!$F$119,Deník!$R478,""),"")</f>
        <v/>
      </c>
      <c r="CO478" s="233" t="str">
        <f>IF(Deník!$R478&lt;0,IF(Deník!$AC478=Statistika!$F$120,Deník!$R478,""),"")</f>
        <v/>
      </c>
      <c r="CP478" s="233" t="str">
        <f>IF(Deník!$R478&lt;0,IF(Deník!$AC478=Statistika!$F$121,Deník!$R478,""),"")</f>
        <v/>
      </c>
      <c r="CQ478" s="233" t="str">
        <f>IF(Deník!$R478&lt;0,IF(Deník!$AC478=Statistika!$F$122,Deník!$R478,""),"")</f>
        <v/>
      </c>
      <c r="CR478" s="233" t="str">
        <f>IF(Deník!$R478&lt;0,IF(Deník!$AC478=Statistika!$F$123,Deník!$R478,""),"")</f>
        <v/>
      </c>
      <c r="CS478" s="233" t="str">
        <f>IF(Deník!$R478&lt;0,IF(Deník!$AC478=Statistika!$F$124,Deník!$R478,""),"")</f>
        <v/>
      </c>
      <c r="CT478" s="233" t="str">
        <f>IF(Deník!$R478&lt;0,IF(Deník!$AC478=Statistika!$F$125,Deník!$R478,""),"")</f>
        <v/>
      </c>
      <c r="CU478" s="233"/>
      <c r="CV478" s="233" t="str">
        <f>IF(Deník!$R478&lt;0,IF(Deník!$AD478=$CV$2,Deník!$R478,""),"")</f>
        <v/>
      </c>
      <c r="CW478" s="233" t="str">
        <f>IF(Deník!$R478&lt;0,IF(Deník!$AD478=$CW$2,Deník!$R478,""),"")</f>
        <v/>
      </c>
      <c r="CX478" s="233" t="str">
        <f>IF(Deník!$R478&lt;0,IF(Deník!$AD478=$CX$2,Deník!$R478,""),"")</f>
        <v/>
      </c>
      <c r="CY478" s="233" t="str">
        <f>IF(Deník!$R478&lt;0,IF(Deník!$AD478=$CY$2,Deník!$R478,""),"")</f>
        <v/>
      </c>
      <c r="CZ478" s="233" t="str">
        <f>IF(Deník!$R478&lt;0,IF(Deník!$AD478=$CZ$2,Deník!$R478,""),"")</f>
        <v/>
      </c>
      <c r="DL478" s="221">
        <f t="shared" si="20"/>
        <v>93847.029999999984</v>
      </c>
      <c r="DM478" s="220">
        <f t="shared" si="19"/>
        <v>-6.1529700000000132E-2</v>
      </c>
      <c r="DO478" s="50">
        <f>Deník!W479</f>
        <v>0</v>
      </c>
      <c r="DP478" s="102" t="str">
        <f>IF(AND(Deník!W479&gt;0),1,"")</f>
        <v/>
      </c>
      <c r="DQ478" s="102">
        <f>IF(AND(Deník!W479&lt;=0),1,"")</f>
        <v>1</v>
      </c>
      <c r="DR478" s="227"/>
      <c r="DS478" s="228"/>
      <c r="DT478" s="85"/>
      <c r="DU478" s="54">
        <f>IF(MONTH(Deník!$C478)=DU$2,Deník!$W478,"")</f>
        <v>0</v>
      </c>
      <c r="DV478" s="222" t="str">
        <f>IF(MONTH(Deník!$C478)=DV$2,Deník!$W478,"")</f>
        <v/>
      </c>
      <c r="DW478" s="222" t="str">
        <f>IF(MONTH(Deník!$C478)=DW$2,Deník!$W478,"")</f>
        <v/>
      </c>
      <c r="DX478" s="222" t="str">
        <f>IF(MONTH(Deník!$C478)=DX$2,Deník!$W478,"")</f>
        <v/>
      </c>
      <c r="DY478" s="222" t="str">
        <f>IF(MONTH(Deník!$C478)=DY$2,Deník!$W478,"")</f>
        <v/>
      </c>
      <c r="DZ478" s="222" t="str">
        <f>IF(MONTH(Deník!$C478)=DZ$2,Deník!$W478,"")</f>
        <v/>
      </c>
      <c r="EA478" s="222" t="str">
        <f>IF(MONTH(Deník!$C478)=EA$2,Deník!$W478,"")</f>
        <v/>
      </c>
      <c r="EB478" s="222" t="str">
        <f>IF(MONTH(Deník!$C478)=EB$2,Deník!$W478,"")</f>
        <v/>
      </c>
      <c r="EC478" s="222" t="str">
        <f>IF(MONTH(Deník!$C478)=EC$2,Deník!$W478,"")</f>
        <v/>
      </c>
      <c r="ED478" s="222" t="str">
        <f>IF(MONTH(Deník!$C478)=ED$2,Deník!$W478,"")</f>
        <v/>
      </c>
      <c r="EE478" s="222" t="str">
        <f>IF(MONTH(Deník!$C478)=EE$2,Deník!$W478,"")</f>
        <v/>
      </c>
      <c r="EF478" s="222" t="str">
        <f>IF(MONTH(Deník!$C478)=EF$2,Deník!$W478,"")</f>
        <v/>
      </c>
      <c r="EI478" s="600" t="str">
        <f>IF(Deník!$W478&lt;&gt;"",IF(Deník!$B478=Statistika!$F$63,Deník!$W478,""),"")</f>
        <v/>
      </c>
      <c r="EJ478" s="13" t="str">
        <f>IF(Deník!$W478&lt;&gt;"",IF(Deník!$B478=Statistika!$F$64,Deník!$W478,""),"")</f>
        <v/>
      </c>
      <c r="EK478" s="13" t="str">
        <f>IF(Deník!$W478&lt;&gt;"",IF(Deník!$B478=Statistika!$F$65,Deník!$W478,""),"")</f>
        <v/>
      </c>
      <c r="EL478" s="13" t="str">
        <f>IF(Deník!$W478&lt;&gt;"",IF(Deník!$B478=Statistika!$F$66,Deník!$W478,""),"")</f>
        <v/>
      </c>
      <c r="EM478" s="13" t="str">
        <f>IF(Deník!$W478&lt;&gt;"",IF(Deník!$B478=Statistika!$F$67,Deník!$W478,""),"")</f>
        <v/>
      </c>
      <c r="EN478" s="13" t="str">
        <f>IF(Deník!$W478&lt;&gt;"",IF(Deník!$B478=Statistika!$F$68,Deník!$W478,""),"")</f>
        <v/>
      </c>
      <c r="EO478" s="13" t="str">
        <f>IF(Deník!$W478&lt;&gt;"",IF(Deník!$B478=Statistika!$F$69,Deník!$W478,""),"")</f>
        <v/>
      </c>
      <c r="EP478" s="601" t="str">
        <f>IF(Deník!$W478&lt;&gt;"",IF(Deník!$B478=Statistika!$F$70,Deník!$W478,""),"")</f>
        <v/>
      </c>
      <c r="EQ478" s="90"/>
      <c r="ER478" s="63" t="str">
        <f>IF(Deník!$W478&lt;&gt;"",IF(Deník!$J478="L",Deník!$W478,""),"")</f>
        <v/>
      </c>
      <c r="ES478" s="13" t="str">
        <f>IF(Deník!$W478&lt;&gt;"",IF(Deník!$J478="S",Deník!$W478,""),"")</f>
        <v/>
      </c>
      <c r="ET478" s="95"/>
      <c r="EU478" s="88"/>
      <c r="EV478" s="63" t="str">
        <f>IF(WEEKDAY(Deník!$C478,2)=1,Deník!$W478,"")</f>
        <v/>
      </c>
      <c r="EW478" s="13" t="str">
        <f>IF(WEEKDAY(Deník!$C478,2)=2,Deník!$W478,"")</f>
        <v/>
      </c>
      <c r="EX478" s="13" t="str">
        <f>IF(WEEKDAY(Deník!$C478,2)=3,Deník!$W478,"")</f>
        <v/>
      </c>
      <c r="EY478" s="13" t="str">
        <f>IF(WEEKDAY(Deník!$C478,2)=4,Deník!$W478,"")</f>
        <v/>
      </c>
      <c r="EZ478" s="60" t="str">
        <f>IF(WEEKDAY(Deník!$C478,2)=5,Deník!$W478,"")</f>
        <v/>
      </c>
      <c r="FA478" s="99"/>
      <c r="FB478" s="100">
        <f>Deník!D478</f>
        <v>0</v>
      </c>
      <c r="FC478" s="63">
        <f>IF($FB478&lt;&gt;"",IF(AND($FB478&gt;=FC$2,$FB478&lt;=FC$3),Deník!$W478,""))</f>
        <v>0</v>
      </c>
      <c r="FD478" s="63" t="str">
        <f>IF($FB478&lt;&gt;"",IF(AND($FB478&gt;=FD$2,$FB478&lt;=FD$3),Deník!$W478,""))</f>
        <v/>
      </c>
      <c r="FE478" s="63" t="str">
        <f>IF($FB478&lt;&gt;"",IF(AND($FB478&gt;=FE$2,$FB478&lt;=FE$3),Deník!$W478,""))</f>
        <v/>
      </c>
      <c r="FF478" s="63" t="str">
        <f>IF($FB478&lt;&gt;"",IF(AND($FB478&gt;=FF$2,$FB478&lt;=FF$3),Deník!$W478,""))</f>
        <v/>
      </c>
      <c r="FG478" s="63" t="str">
        <f>IF($FB478&lt;&gt;"",IF(AND($FB478&gt;=FG$2,$FB478&lt;=FG$3),Deník!$W478,""))</f>
        <v/>
      </c>
      <c r="FH478" s="63" t="str">
        <f>IF($FB478&lt;&gt;"",IF(AND($FB478&gt;=FH$2,$FB478&lt;=FH$3),Deník!$W478,""))</f>
        <v/>
      </c>
      <c r="FI478" s="63" t="str">
        <f>IF($FB478&lt;&gt;"",IF(AND($FB478&gt;=FI$2,$FB478&lt;=FI$3),Deník!$W478,""))</f>
        <v/>
      </c>
      <c r="FJ478" s="63" t="str">
        <f>IF($FB478&lt;&gt;"",IF(AND($FB478&gt;=FJ$2,$FB478&lt;=FJ$3),Deník!$W478,""))</f>
        <v/>
      </c>
      <c r="FK478" s="63" t="str">
        <f>IF($FB478&lt;&gt;"",IF(AND($FB478&gt;=FK$2,$FB478&lt;=FK$3),Deník!$W478,""))</f>
        <v/>
      </c>
      <c r="FL478" s="63" t="str">
        <f>IF($FB478&lt;&gt;"",IF(AND($FB478&gt;=FL$2,$FB478&lt;=FL$3),Deník!$W478,""))</f>
        <v/>
      </c>
      <c r="FM478" s="63" t="str">
        <f>IF($FB478&lt;&gt;"",IF(AND($FB478&gt;=FM$2,$FB478&lt;=FM$3),Deník!$W478,""))</f>
        <v/>
      </c>
      <c r="FN478" s="13"/>
      <c r="FO478" s="20" t="str">
        <f>IF(Deník!$W478&gt;1,Deník!$W478,"")</f>
        <v/>
      </c>
      <c r="FP478" s="20" t="str">
        <f>IF(Deník!$W478&lt;0,Deník!$W478,"")</f>
        <v/>
      </c>
      <c r="FQ478" s="17"/>
      <c r="FS478" s="233"/>
      <c r="FT478" s="233" t="str">
        <f>IF(Deník!$W478&lt;&gt;"",IF(Deník!$Y478=Statistika!$F$78,Deník!$W478,""),"")</f>
        <v/>
      </c>
      <c r="FU478" s="233" t="str">
        <f>IF(Deník!$W478&lt;&gt;"",IF(Deník!$Y478=Statistika!$F$79,Deník!$W478,""),"")</f>
        <v/>
      </c>
      <c r="FV478" s="233" t="str">
        <f>IF(Deník!$W478&lt;&gt;"",IF(Deník!$Y478=Statistika!$F$80,Deník!$W478,""),"")</f>
        <v/>
      </c>
      <c r="FW478" s="233" t="str">
        <f>IF(Deník!$W478&lt;&gt;"",IF(Deník!$Y478=Statistika!$F$81,Deník!$W478,""),"")</f>
        <v/>
      </c>
      <c r="FX478" s="233" t="str">
        <f>IF(Deník!$W478&lt;&gt;"",IF(Deník!$Y478=Statistika!$F$82,Deník!$W478,""),"")</f>
        <v/>
      </c>
      <c r="FY478" s="233" t="str">
        <f>IF(Deník!$W478&lt;&gt;"",IF(Deník!$Y478=Statistika!$F$83,Deník!$W478,""),"")</f>
        <v/>
      </c>
      <c r="FZ478" s="233" t="str">
        <f>IF(Deník!$W478&lt;&gt;"",IF(Deník!$Y478=Statistika!$F$84,Deník!$W478,""),"")</f>
        <v/>
      </c>
      <c r="GA478" s="233" t="str">
        <f>IF(Deník!$W478&lt;&gt;"",IF(Deník!$Y478=Statistika!$F$85,Deník!$W478,""),"")</f>
        <v/>
      </c>
      <c r="GB478" s="233" t="str">
        <f>IF(Deník!$W478&lt;&gt;"",IF(Deník!$Y478=Statistika!$F$86,Deník!$W478,""),"")</f>
        <v/>
      </c>
      <c r="GC478" s="233" t="str">
        <f>IF(Deník!$W478&lt;&gt;"",IF(Deník!$Y478=Statistika!$F$87,Deník!$W478,""),"")</f>
        <v/>
      </c>
      <c r="GD478" s="233" t="str">
        <f>IF(Deník!$W478&lt;&gt;"",IF(Deník!$Y478=Statistika!$F$88,Deník!$W478,""),"")</f>
        <v/>
      </c>
      <c r="GE478" s="233" t="str">
        <f>IF(Deník!$W478&lt;&gt;"",IF(Deník!$Y478=Statistika!$F$89,Deník!$W478,""),"")</f>
        <v/>
      </c>
      <c r="GF478" s="233" t="str">
        <f>IF(Deník!$W478&lt;&gt;"",IF(Deník!$Y478=Statistika!$F$90,Deník!$W478,""),"")</f>
        <v/>
      </c>
      <c r="GG478" s="233" t="str">
        <f>IF(Deník!$W478&lt;&gt;"",IF(Deník!$Y478=Statistika!$F$91,Deník!$W478,""),"")</f>
        <v/>
      </c>
      <c r="GH478" s="233"/>
      <c r="GI478" s="233" t="str">
        <f>IF(Deník!$W478&lt;&gt;"",IF(Deník!$AB478=Statistika!$L$100,Deník!$W478,""),"")</f>
        <v/>
      </c>
      <c r="GJ478" s="233" t="str">
        <f>IF(Deník!$W478&lt;&gt;"",IF(Deník!$AB478=Statistika!$L$101,Deník!$W478,""),"")</f>
        <v/>
      </c>
      <c r="GK478" s="233" t="str">
        <f>IF(Deník!$W478&lt;&gt;"",IF(Deník!$AB478=Statistika!$L$102,Deník!$W478,""),"")</f>
        <v/>
      </c>
      <c r="GL478" s="233" t="str">
        <f>IF(Deník!$W478&lt;&gt;"",IF(Deník!$AB478=Statistika!$L$103,Deník!$W478,""),"")</f>
        <v/>
      </c>
      <c r="GM478" s="233" t="str">
        <f>IF(Deník!$W478&lt;&gt;"",IF(Deník!$AB478=Statistika!$L$104,Deník!$W478,""),"")</f>
        <v/>
      </c>
      <c r="GN478" s="233" t="str">
        <f>IF(Deník!$W478&lt;&gt;"",IF(Deník!$AB478=Statistika!$L$105,Deník!$W478,""),"")</f>
        <v/>
      </c>
      <c r="GO478" s="233" t="str">
        <f>IF(Deník!$W478&lt;&gt;"",IF(Deník!$AB478=Statistika!$L$106,Deník!$W478,""),"")</f>
        <v/>
      </c>
      <c r="GP478" s="233" t="str">
        <f>IF(Deník!$W478&lt;&gt;"",IF(Deník!$AB478=Statistika!$L$107,Deník!$W478,""),"")</f>
        <v/>
      </c>
      <c r="GQ478" s="233" t="str">
        <f>IF(Deník!$W478&lt;&gt;"",IF(Deník!$AB478=Statistika!$L$108,Deník!$W478,""),"")</f>
        <v/>
      </c>
      <c r="GS478" s="233" t="str">
        <f>IF(Deník!$W478&lt;0,IF(Deník!$AC478=Statistika!$F$117,Deník!$W478,""),"")</f>
        <v/>
      </c>
      <c r="GT478" s="233" t="str">
        <f>IF(Deník!$W478&lt;0,IF(Deník!$AC478=Statistika!$F$118,Deník!$W478,""),"")</f>
        <v/>
      </c>
      <c r="GU478" s="233" t="str">
        <f>IF(Deník!$W478&lt;0,IF(Deník!$AC478=Statistika!$F$119,Deník!$W478,""),"")</f>
        <v/>
      </c>
      <c r="GV478" s="233" t="str">
        <f>IF(Deník!$W478&lt;0,IF(Deník!$AC478=Statistika!$F$120,Deník!$W478,""),"")</f>
        <v/>
      </c>
      <c r="GW478" s="233" t="str">
        <f>IF(Deník!$W478&lt;0,IF(Deník!$AC478=Statistika!$F$121,Deník!$W478,""),"")</f>
        <v/>
      </c>
      <c r="GX478" s="233" t="str">
        <f>IF(Deník!$W478&lt;0,IF(Deník!$AC478=Statistika!$F$122,Deník!$W478,""),"")</f>
        <v/>
      </c>
      <c r="GY478" s="233" t="str">
        <f>IF(Deník!$W478&lt;0,IF(Deník!$AC478=Statistika!$F$123,Deník!$W478,""),"")</f>
        <v/>
      </c>
      <c r="GZ478" s="233" t="str">
        <f>IF(Deník!$W478&lt;0,IF(Deník!$AC478=Statistika!$F$124,Deník!$W478,""),"")</f>
        <v/>
      </c>
      <c r="HA478" s="233" t="str">
        <f>IF(Deník!$W478&lt;0,IF(Deník!$AC478=Statistika!$F$125,Deník!$W478,""),"")</f>
        <v/>
      </c>
      <c r="HC478" s="233" t="str">
        <f>IF(Deník!$W478&lt;0,IF(Deník!$AD478=Statistika!$F$133,Deník!$W478,""),"")</f>
        <v/>
      </c>
      <c r="HD478" s="233" t="str">
        <f>IF(Deník!$W478&lt;0,IF(Deník!$AD478=Statistika!$F$134,Deník!$W478,""),"")</f>
        <v/>
      </c>
      <c r="HE478" s="233" t="str">
        <f>IF(Deník!$W478&lt;0,IF(Deník!$AD478=Statistika!$F$135,Deník!$W478,""),"")</f>
        <v/>
      </c>
      <c r="HF478" s="233" t="str">
        <f>IF(Deník!$W478&lt;0,IF(Deník!$AD478=Statistika!$F$136,Deník!$W478,""),"")</f>
        <v/>
      </c>
      <c r="HG478" s="233" t="str">
        <f>IF(Deník!$W478&lt;0,IF(Deník!$AD478=Statistika!$F$137,Deník!$W478,""),"")</f>
        <v/>
      </c>
      <c r="ID478" s="8">
        <f>Tabulka4[[#This Row],[Sloupec3]]</f>
        <v>0</v>
      </c>
      <c r="IE478" s="17" t="str">
        <f>IF(AND([1]Deník!$C478&gt;='[1]Měsíční shrnutí'!$D$1,[1]Deník!$C478&lt;='[1]Měsíční shrnutí'!$F$1),[1]Deník!$X478,"")</f>
        <v/>
      </c>
    </row>
    <row r="479" spans="1:239">
      <c r="A479" s="8">
        <f>Deník!C480</f>
        <v>0</v>
      </c>
      <c r="B479" s="50" t="str">
        <f>Deník!R480</f>
        <v/>
      </c>
      <c r="C479" s="102" t="str">
        <f>IF(AND(Deník!R480&gt;1,Deník!R480&lt;&gt;""),1,"")</f>
        <v/>
      </c>
      <c r="D479" s="102" t="str">
        <f>IF(AND(Deník!R480&lt;=0,Deník!R480&lt;&gt;""),1,"")</f>
        <v/>
      </c>
      <c r="E479" s="103" t="str">
        <f>IF(AND(Deník!R480&gt;=0,Deník!R480&lt;=1),1,"")</f>
        <v/>
      </c>
      <c r="F479" s="79" t="str">
        <f>IF(Deník!R480&lt;&gt;"",Deník!R480+F478,"")</f>
        <v/>
      </c>
      <c r="G479" s="85"/>
      <c r="H479" s="54" t="str">
        <f>IF(MONTH(Deník!$C479)=H$2,IF(AND(Deník!$R479&gt;=0,Deník!$R479&lt;=1),"BE",Deník!$R479),"")</f>
        <v/>
      </c>
      <c r="I479" s="11" t="str">
        <f>IF(MONTH(Deník!$C479)=I$2,IF(AND(Deník!$R479&gt;=0,Deník!$R479&lt;=1),"BE",Deník!$R479),"")</f>
        <v/>
      </c>
      <c r="J479" s="11" t="str">
        <f>IF(MONTH(Deník!$C479)=J$2,IF(AND(Deník!$R479&gt;=0,Deník!$R479&lt;=1),"BE",Deník!$R479),"")</f>
        <v/>
      </c>
      <c r="K479" s="11" t="str">
        <f>IF(MONTH(Deník!$C479)=K$2,IF(AND(Deník!$R479&gt;=0,Deník!$R479&lt;=1),"BE",Deník!$R479),"")</f>
        <v/>
      </c>
      <c r="L479" s="11" t="str">
        <f>IF(MONTH(Deník!$C479)=L$2,IF(AND(Deník!$R479&gt;=0,Deník!$R479&lt;=1),"BE",Deník!$R479),"")</f>
        <v/>
      </c>
      <c r="M479" s="11" t="str">
        <f>IF(MONTH(Deník!$C479)=M$2,IF(AND(Deník!$R479&gt;=0,Deník!$R479&lt;=1),"BE",Deník!$R479),"")</f>
        <v/>
      </c>
      <c r="N479" s="11" t="str">
        <f>IF(MONTH(Deník!$C479)=N$2,IF(AND(Deník!$R479&gt;=0,Deník!$R479&lt;=1),"BE",Deník!$R479),"")</f>
        <v/>
      </c>
      <c r="O479" s="11" t="str">
        <f>IF(MONTH(Deník!$C479)=O$2,IF(AND(Deník!$R479&gt;=0,Deník!$R479&lt;=1),"BE",Deník!$R479),"")</f>
        <v/>
      </c>
      <c r="P479" s="11" t="str">
        <f>IF(MONTH(Deník!$C479)=P$2,IF(AND(Deník!$R479&gt;=0,Deník!$R479&lt;=1),"BE",Deník!$R479),"")</f>
        <v/>
      </c>
      <c r="Q479" s="11" t="str">
        <f>IF(MONTH(Deník!$C479)=Q$2,IF(AND(Deník!$R479&gt;=0,Deník!$R479&lt;=1),"BE",Deník!$R479),"")</f>
        <v/>
      </c>
      <c r="R479" s="11" t="str">
        <f>IF(MONTH(Deník!$C479)=R$2,IF(AND(Deník!$R479&gt;=0,Deník!$R479&lt;=1),"BE",Deník!$R479),"")</f>
        <v/>
      </c>
      <c r="S479" s="57" t="str">
        <f>IF(MONTH(Deník!$C479)=S$2,IF(AND(Deník!$R479&gt;=0,Deník!$R479&lt;=1),"BE",Deník!$R479),"")</f>
        <v/>
      </c>
      <c r="U479" s="12"/>
      <c r="V479" s="12"/>
      <c r="X479" s="600" t="str">
        <f>IF(Deník!$R479&lt;&gt;"",IF(Deník!$B479=Statistika!$F$63,IF(AND(Deník!$R479&gt;=0,Deník!$R479&lt;=1),"BE",Deník!$R479),""),"")</f>
        <v/>
      </c>
      <c r="Y479" s="13" t="str">
        <f>IF(Deník!$R479&lt;&gt;"",IF(Deník!$B479=Statistika!$F$64,IF(AND(Deník!$R479&gt;=0,Deník!$R479&lt;=1),"BE",Deník!$R479),""),"")</f>
        <v/>
      </c>
      <c r="Z479" s="13" t="str">
        <f>IF(Deník!$R479&lt;&gt;"",IF(Deník!$B479=Statistika!$F$65,IF(AND(Deník!$R479&gt;=0,Deník!$R479&lt;=1),"BE",Deník!$R479),""),"")</f>
        <v/>
      </c>
      <c r="AA479" s="13" t="str">
        <f>IF(Deník!$R479&lt;&gt;"",IF(Deník!$B479=Statistika!$F$66,IF(AND(Deník!$R479&gt;=0,Deník!$R479&lt;=1),"BE",Deník!$R479),""),"")</f>
        <v/>
      </c>
      <c r="AB479" s="13" t="str">
        <f>IF(Deník!$R479&lt;&gt;"",IF(Deník!$B479=Statistika!$F$67,IF(AND(Deník!$R479&gt;=0,Deník!$R479&lt;=1),"BE",Deník!$R479),""),"")</f>
        <v/>
      </c>
      <c r="AC479" s="13" t="str">
        <f>IF(Deník!$R479&lt;&gt;"",IF(Deník!$B479=Statistika!$F$68,IF(AND(Deník!$R479&gt;=0,Deník!$R479&lt;=1),"BE",Deník!$R479),""),"")</f>
        <v/>
      </c>
      <c r="AD479" s="13" t="str">
        <f>IF(Deník!$R479&lt;&gt;"",IF(Deník!$B479=Statistika!$F$69,IF(AND(Deník!$R479&gt;=0,Deník!$R479&lt;=1),"BE",Deník!$R479),""),"")</f>
        <v/>
      </c>
      <c r="AE479" s="601" t="str">
        <f>IF(Deník!$R479&lt;&gt;"",IF(Deník!$B479=Statistika!$F$70,IF(AND(Deník!$R479&gt;=0,Deník!$R479&lt;=1),"BE",Deník!$R479),""),"")</f>
        <v/>
      </c>
      <c r="AF479" s="90"/>
      <c r="AG479" s="63" t="str">
        <f>IF(Deník!$R479&lt;&gt;"",IF(Deník!$J479="L",IF(AND(Deník!$R479&gt;=0,Deník!$R479&lt;=1),"BE",Deník!$R479),""),"")</f>
        <v/>
      </c>
      <c r="AH479" s="13" t="str">
        <f>IF(Deník!$R479&lt;&gt;"",IF(Deník!$J479="S",IF(AND(Deník!$R479&gt;=0,Deník!$R479&lt;=1),"BE",Deník!$R479),""),"")</f>
        <v/>
      </c>
      <c r="AI479" s="95"/>
      <c r="AJ479" s="71" t="str">
        <f>IF(Deník!N480&lt;&gt;"",Deník!N480*-1,"")</f>
        <v/>
      </c>
      <c r="AK479" s="88"/>
      <c r="AL479" s="63" t="str">
        <f>IF(WEEKDAY(Deník!$C479,2)=1,IF(AND(Deník!$R479&gt;=0,Deník!$R479&lt;=1),"BE",Deník!$R479),"")</f>
        <v/>
      </c>
      <c r="AM479" s="13" t="str">
        <f>IF(WEEKDAY(Deník!$C479,2)=2,IF(AND(Deník!$R479&gt;=0,Deník!$R479&lt;=1),"BE",Deník!$R479),"")</f>
        <v/>
      </c>
      <c r="AN479" s="13" t="str">
        <f>IF(WEEKDAY(Deník!$C479,2)=3,IF(AND(Deník!$R479&gt;=0,Deník!$R479&lt;=1),"BE",Deník!$R479),"")</f>
        <v/>
      </c>
      <c r="AO479" s="13" t="str">
        <f>IF(WEEKDAY(Deník!$C479,2)=4,IF(AND(Deník!$R479&gt;=0,Deník!$R479&lt;=1),"BE",Deník!$R479),"")</f>
        <v/>
      </c>
      <c r="AP479" s="60" t="str">
        <f>IF(WEEKDAY(Deník!$C479,2)=5,IF(AND(Deník!$R479&gt;=0,Deník!$R479&lt;=1),"BE",Deník!$R479),"")</f>
        <v/>
      </c>
      <c r="AQ479" s="99"/>
      <c r="AR479" s="100">
        <f>Deník!D479</f>
        <v>0</v>
      </c>
      <c r="AS479" s="63" t="str">
        <f>IF(Deník!$D479&lt;&gt;"",IF(AND(Deník!$D479&gt;=AS$2,Deník!$D479&lt;=AS$3),IF(AND(Deník!$R479&gt;=0,Deník!$R479&lt;=1),"BE",Deník!$R479),""),"")</f>
        <v/>
      </c>
      <c r="AT479" s="63" t="str">
        <f>IF(Deník!$D479&lt;&gt;"",IF(AND(Deník!$D479&gt;=AT$2,Deník!$D479&lt;=AT$3),IF(AND(Deník!$R479&gt;=0,Deník!$R479&lt;=1),"BE",Deník!$R479),""),"")</f>
        <v/>
      </c>
      <c r="AU479" s="63" t="str">
        <f>IF(Deník!$D479&lt;&gt;"",IF(AND(Deník!$D479&gt;=AU$2,Deník!$D479&lt;=AU$3),IF(AND(Deník!$R479&gt;=0,Deník!$R479&lt;=1),"BE",Deník!$R479),""),"")</f>
        <v/>
      </c>
      <c r="AV479" s="63" t="str">
        <f>IF(Deník!$D479&lt;&gt;"",IF(AND(Deník!$D479&gt;=AV$2,Deník!$D479&lt;=AV$3),IF(AND(Deník!$R479&gt;=0,Deník!$R479&lt;=1),"BE",Deník!$R479),""),"")</f>
        <v/>
      </c>
      <c r="AW479" s="63" t="str">
        <f>IF(Deník!$D479&lt;&gt;"",IF(AND(Deník!$D479&gt;=AW$2,Deník!$D479&lt;=AW$3),IF(AND(Deník!$R479&gt;=0,Deník!$R479&lt;=1),"BE",Deník!$R479),""),"")</f>
        <v/>
      </c>
      <c r="AX479" s="63" t="str">
        <f>IF(Deník!$D479&lt;&gt;"",IF(AND(Deník!$D479&gt;=AX$2,Deník!$D479&lt;=AX$3),IF(AND(Deník!$R479&gt;=0,Deník!$R479&lt;=1),"BE",Deník!$R479),""),"")</f>
        <v/>
      </c>
      <c r="AY479" s="63" t="str">
        <f>IF(Deník!$D479&lt;&gt;"",IF(AND(Deník!$D479&gt;=AY$2,Deník!$D479&lt;=AY$3),IF(AND(Deník!$R479&gt;=0,Deník!$R479&lt;=1),"BE",Deník!$R479),""),"")</f>
        <v/>
      </c>
      <c r="AZ479" s="63" t="str">
        <f>IF(Deník!$D479&lt;&gt;"",IF(AND(Deník!$D479&gt;=AZ$2,Deník!$D479&lt;=AZ$3),IF(AND(Deník!$R479&gt;=0,Deník!$R479&lt;=1),"BE",Deník!$R479),""),"")</f>
        <v/>
      </c>
      <c r="BA479" s="63" t="str">
        <f>IF(Deník!$D479&lt;&gt;"",IF(AND(Deník!$D479&gt;=BA$2,Deník!$D479&lt;=BA$3),IF(AND(Deník!$R479&gt;=0,Deník!$R479&lt;=1),"BE",Deník!$R479),""),"")</f>
        <v/>
      </c>
      <c r="BB479" s="63" t="str">
        <f>IF(Deník!$D479&lt;&gt;"",IF(AND(Deník!$D479&gt;=BB$2,Deník!$D479&lt;=BB$3),IF(AND(Deník!$R479&gt;=0,Deník!$R479&lt;=1),"BE",Deník!$R479),""),"")</f>
        <v/>
      </c>
      <c r="BC479" s="71" t="str">
        <f>IF(Deník!$D479&lt;&gt;"",IF(AND(Deník!$D479&gt;=BC$2,Deník!$D479&lt;=BC$3),IF(AND(Deník!$R479&gt;=0,Deník!$R479&lt;=1),"BE",Deník!$R479),""),"")</f>
        <v/>
      </c>
      <c r="BD479" s="20" t="str">
        <f>IF(Deník!$J480="S",(Deník!$M480-Deník!$K480),IF(Deník!$J480="L",(Deník!$K480-Deník!$M480),""))</f>
        <v/>
      </c>
      <c r="BE479" s="20" t="str">
        <f>IF(Deník!$J480="S",(Deník!$K480-Deník!$O480),IF(Deník!$J480="L",(Deník!$O480-Deník!$K480),""))</f>
        <v/>
      </c>
      <c r="BF479" s="20" t="str">
        <f>IF(Deník!$J480="S",(Deník!$K480-Deník!$L480),IF(Deník!$J480="L",(Deník!$L480-Deník!$K480),""))</f>
        <v/>
      </c>
      <c r="BG479" s="20" t="str">
        <f>IF(Deník!$J480="S",(Deník!$K480-Deník!$S480),IF(Deník!$J480="L",(Deník!$S480-Deník!$K480),""))</f>
        <v/>
      </c>
      <c r="BH479" s="20" t="str">
        <f>IF(Deník!$J480="S",(Deník!$K480-Deník!$U480),IF(Deník!$J480="L",(Deník!$U480-Deník!$K480),""))</f>
        <v/>
      </c>
      <c r="BI479" s="20" t="str">
        <f>IF(Deník!$R479&gt;1,Deník!$R479,"")</f>
        <v/>
      </c>
      <c r="BJ479" s="20" t="str">
        <f>IF(Deník!$R479&lt;0,Deník!$R479,"")</f>
        <v/>
      </c>
      <c r="BK479" s="17"/>
      <c r="BM479" s="233" t="str">
        <f>IF(Deník!$R479&lt;&gt;"",IF(Deník!$Y479=Statistika!$F$78,IF(AND(Deník!$R479&gt;=0,Deník!$R479&lt;=1),"BE",Deník!$R479),""),"")</f>
        <v/>
      </c>
      <c r="BN479" s="233" t="str">
        <f>IF(Deník!$R479&lt;&gt;"",IF(Deník!$Y479=Statistika!$F$79,IF(AND(Deník!$R479&gt;=0,Deník!$R479&lt;=1),"BE",Deník!$R479),""),"")</f>
        <v/>
      </c>
      <c r="BO479" s="233" t="str">
        <f>IF(Deník!$R479&lt;&gt;"",IF(Deník!$Y479=Statistika!$F$80,IF(AND(Deník!$R479&gt;=0,Deník!$R479&lt;=1),"BE",Deník!$R479),""),"")</f>
        <v/>
      </c>
      <c r="BP479" s="233" t="str">
        <f>IF(Deník!$R479&lt;&gt;"",IF(Deník!$Y479=Statistika!$F$81,IF(AND(Deník!$R479&gt;=0,Deník!$R479&lt;=1),"BE",Deník!$R479),""),"")</f>
        <v/>
      </c>
      <c r="BQ479" s="233" t="str">
        <f>IF(Deník!$R479&lt;&gt;"",IF(Deník!$Y479=Statistika!$F$82,IF(AND(Deník!$R479&gt;=0,Deník!$R479&lt;=1),"BE",Deník!$R479),""),"")</f>
        <v/>
      </c>
      <c r="BR479" s="233" t="str">
        <f>IF(Deník!$R479&lt;&gt;"",IF(Deník!$Y479=Statistika!$F$83,IF(AND(Deník!$R479&gt;=0,Deník!$R479&lt;=1),"BE",Deník!$R479),""),"")</f>
        <v/>
      </c>
      <c r="BS479" s="233" t="str">
        <f>IF(Deník!$R479&lt;&gt;"",IF(Deník!$Y479=Statistika!$F$84,IF(AND(Deník!$R479&gt;=0,Deník!$R479&lt;=1),"BE",Deník!$R479),""),"")</f>
        <v/>
      </c>
      <c r="BT479" s="233" t="str">
        <f>IF(Deník!$R479&lt;&gt;"",IF(Deník!$Y479=Statistika!$F$85,IF(AND(Deník!$R479&gt;=0,Deník!$R479&lt;=1),"BE",Deník!$R479),""),"")</f>
        <v/>
      </c>
      <c r="BU479" s="233" t="str">
        <f>IF(Deník!$R479&lt;&gt;"",IF(Deník!$Y479=Statistika!$F$86,IF(AND(Deník!$R479&gt;=0,Deník!$R479&lt;=1),"BE",Deník!$R479),""),"")</f>
        <v/>
      </c>
      <c r="BV479" s="233" t="str">
        <f>IF(Deník!$R479&lt;&gt;"",IF(Deník!$Y479=Statistika!$F$87,IF(AND(Deník!$R479&gt;=0,Deník!$R479&lt;=1),"BE",Deník!$R479),""),"")</f>
        <v/>
      </c>
      <c r="BW479" s="233" t="str">
        <f>IF(Deník!$R479&lt;&gt;"",IF(Deník!$Y479=Statistika!$F$88,IF(AND(Deník!$R479&gt;=0,Deník!$R479&lt;=1),"BE",Deník!$R479),""),"")</f>
        <v/>
      </c>
      <c r="BX479" s="233" t="str">
        <f>IF(Deník!$R479&lt;&gt;"",IF(Deník!$Y479=Statistika!$F$89,IF(AND(Deník!$R479&gt;=0,Deník!$R479&lt;=1),"BE",Deník!$R479),""),"")</f>
        <v/>
      </c>
      <c r="BY479" s="233" t="str">
        <f>IF(Deník!$R479&lt;&gt;"",IF(Deník!$Y479=Statistika!$F$90,IF(AND(Deník!$R479&gt;=0,Deník!$R479&lt;=1),"BE",Deník!$R479),""),"")</f>
        <v/>
      </c>
      <c r="BZ479" s="233" t="str">
        <f>IF(Deník!$R479&lt;&gt;"",IF(Deník!$Y479=Statistika!$F$91,IF(AND(Deník!$R479&gt;=0,Deník!$R479&lt;=1),"BE",Deník!$R479),""),"")</f>
        <v/>
      </c>
      <c r="CA479" s="233"/>
      <c r="CB479" s="233" t="str">
        <f>IF(Deník!$R479&lt;&gt;"",IF(Deník!$AB479="SL",IF(AND(Deník!$R479&gt;=0,Deník!$R479&lt;=1),"BE",Deník!$R479),""),"")</f>
        <v/>
      </c>
      <c r="CC479" s="233" t="str">
        <f>IF(Deník!$R479&lt;&gt;"",IF(Deník!$AB479="BE10",IF(AND(Deník!$R479&gt;=0,Deník!$R479&lt;=1),"BE",Deník!$R479),""),"")</f>
        <v/>
      </c>
      <c r="CD479" s="233" t="str">
        <f>IF(Deník!$R479&lt;&gt;"",IF(Deník!$AB479="BE15",IF(AND(Deník!$R479&gt;=0,Deník!$R479&lt;=1),"BE",Deník!$R479),""),"")</f>
        <v/>
      </c>
      <c r="CE479" s="233" t="str">
        <f>IF(Deník!$R479&lt;&gt;"",IF(Deník!$AB479="BE20",IF(AND(Deník!$R479&gt;=0,Deník!$R479&lt;=1),"BE",Deník!$R479),""),"")</f>
        <v/>
      </c>
      <c r="CF479" s="233" t="str">
        <f>IF(Deník!$R479&lt;&gt;"",IF(Deník!$AB479="TP1",IF(AND(Deník!$R479&gt;=0,Deník!$R479&lt;=1),"BE",Deník!$R479),""),"")</f>
        <v/>
      </c>
      <c r="CG479" s="233" t="str">
        <f>IF(Deník!$R479&lt;&gt;"",IF(Deník!$AB479="TP2",IF(AND(Deník!$R479&gt;=0,Deník!$R479&lt;=1),"BE",Deník!$R479),""),"")</f>
        <v/>
      </c>
      <c r="CH479" s="233" t="str">
        <f>IF(Deník!$R479&lt;&gt;"",IF(Deník!$AB479="TP3",IF(AND(Deník!$R479&gt;=0,Deník!$R479&lt;=1),"BE",Deník!$R479),""),"")</f>
        <v/>
      </c>
      <c r="CI479" s="233" t="str">
        <f>IF(Deník!$R479&lt;&gt;"",IF(Deník!$AB479="Trailing SL",IF(AND(Deník!$R479&gt;=0,Deník!$R479&lt;=1),"BE",Deník!$R479),""),"")</f>
        <v/>
      </c>
      <c r="CJ479" s="233" t="str">
        <f>IF(Deník!$R479&lt;&gt;"",IF(Deník!$AB479="Manual",IF(AND(Deník!$R479&gt;=0,Deník!$R479&lt;=1),"BE",Deník!$R479),""),"")</f>
        <v/>
      </c>
      <c r="CK479" s="233"/>
      <c r="CL479" s="233" t="str">
        <f>IF(Deník!$R479&lt;0,IF(Deník!$AC479=Statistika!$F$117,Deník!$R479,""),"")</f>
        <v/>
      </c>
      <c r="CM479" s="233" t="str">
        <f>IF(Deník!$R479&lt;0,IF(Deník!$AC479=Statistika!$F$118,Deník!$R479,""),"")</f>
        <v/>
      </c>
      <c r="CN479" s="233" t="str">
        <f>IF(Deník!$R479&lt;0,IF(Deník!$AC479=Statistika!$F$119,Deník!$R479,""),"")</f>
        <v/>
      </c>
      <c r="CO479" s="233" t="str">
        <f>IF(Deník!$R479&lt;0,IF(Deník!$AC479=Statistika!$F$120,Deník!$R479,""),"")</f>
        <v/>
      </c>
      <c r="CP479" s="233" t="str">
        <f>IF(Deník!$R479&lt;0,IF(Deník!$AC479=Statistika!$F$121,Deník!$R479,""),"")</f>
        <v/>
      </c>
      <c r="CQ479" s="233" t="str">
        <f>IF(Deník!$R479&lt;0,IF(Deník!$AC479=Statistika!$F$122,Deník!$R479,""),"")</f>
        <v/>
      </c>
      <c r="CR479" s="233" t="str">
        <f>IF(Deník!$R479&lt;0,IF(Deník!$AC479=Statistika!$F$123,Deník!$R479,""),"")</f>
        <v/>
      </c>
      <c r="CS479" s="233" t="str">
        <f>IF(Deník!$R479&lt;0,IF(Deník!$AC479=Statistika!$F$124,Deník!$R479,""),"")</f>
        <v/>
      </c>
      <c r="CT479" s="233" t="str">
        <f>IF(Deník!$R479&lt;0,IF(Deník!$AC479=Statistika!$F$125,Deník!$R479,""),"")</f>
        <v/>
      </c>
      <c r="CU479" s="233"/>
      <c r="CV479" s="233" t="str">
        <f>IF(Deník!$R479&lt;0,IF(Deník!$AD479=$CV$2,Deník!$R479,""),"")</f>
        <v/>
      </c>
      <c r="CW479" s="233" t="str">
        <f>IF(Deník!$R479&lt;0,IF(Deník!$AD479=$CW$2,Deník!$R479,""),"")</f>
        <v/>
      </c>
      <c r="CX479" s="233" t="str">
        <f>IF(Deník!$R479&lt;0,IF(Deník!$AD479=$CX$2,Deník!$R479,""),"")</f>
        <v/>
      </c>
      <c r="CY479" s="233" t="str">
        <f>IF(Deník!$R479&lt;0,IF(Deník!$AD479=$CY$2,Deník!$R479,""),"")</f>
        <v/>
      </c>
      <c r="CZ479" s="233" t="str">
        <f>IF(Deník!$R479&lt;0,IF(Deník!$AD479=$CZ$2,Deník!$R479,""),"")</f>
        <v/>
      </c>
      <c r="DL479" s="221">
        <f t="shared" si="20"/>
        <v>93847.029999999984</v>
      </c>
      <c r="DM479" s="220">
        <f t="shared" si="19"/>
        <v>-6.1529700000000132E-2</v>
      </c>
      <c r="DO479" s="50">
        <f>Deník!W480</f>
        <v>0</v>
      </c>
      <c r="DP479" s="102" t="str">
        <f>IF(AND(Deník!W480&gt;0),1,"")</f>
        <v/>
      </c>
      <c r="DQ479" s="102">
        <f>IF(AND(Deník!W480&lt;=0),1,"")</f>
        <v>1</v>
      </c>
      <c r="DR479" s="227"/>
      <c r="DS479" s="228"/>
      <c r="DT479" s="85"/>
      <c r="DU479" s="54">
        <f>IF(MONTH(Deník!$C479)=DU$2,Deník!$W479,"")</f>
        <v>0</v>
      </c>
      <c r="DV479" s="222" t="str">
        <f>IF(MONTH(Deník!$C479)=DV$2,Deník!$W479,"")</f>
        <v/>
      </c>
      <c r="DW479" s="222" t="str">
        <f>IF(MONTH(Deník!$C479)=DW$2,Deník!$W479,"")</f>
        <v/>
      </c>
      <c r="DX479" s="222" t="str">
        <f>IF(MONTH(Deník!$C479)=DX$2,Deník!$W479,"")</f>
        <v/>
      </c>
      <c r="DY479" s="222" t="str">
        <f>IF(MONTH(Deník!$C479)=DY$2,Deník!$W479,"")</f>
        <v/>
      </c>
      <c r="DZ479" s="222" t="str">
        <f>IF(MONTH(Deník!$C479)=DZ$2,Deník!$W479,"")</f>
        <v/>
      </c>
      <c r="EA479" s="222" t="str">
        <f>IF(MONTH(Deník!$C479)=EA$2,Deník!$W479,"")</f>
        <v/>
      </c>
      <c r="EB479" s="222" t="str">
        <f>IF(MONTH(Deník!$C479)=EB$2,Deník!$W479,"")</f>
        <v/>
      </c>
      <c r="EC479" s="222" t="str">
        <f>IF(MONTH(Deník!$C479)=EC$2,Deník!$W479,"")</f>
        <v/>
      </c>
      <c r="ED479" s="222" t="str">
        <f>IF(MONTH(Deník!$C479)=ED$2,Deník!$W479,"")</f>
        <v/>
      </c>
      <c r="EE479" s="222" t="str">
        <f>IF(MONTH(Deník!$C479)=EE$2,Deník!$W479,"")</f>
        <v/>
      </c>
      <c r="EF479" s="222" t="str">
        <f>IF(MONTH(Deník!$C479)=EF$2,Deník!$W479,"")</f>
        <v/>
      </c>
      <c r="EI479" s="600" t="str">
        <f>IF(Deník!$W479&lt;&gt;"",IF(Deník!$B479=Statistika!$F$63,Deník!$W479,""),"")</f>
        <v/>
      </c>
      <c r="EJ479" s="13" t="str">
        <f>IF(Deník!$W479&lt;&gt;"",IF(Deník!$B479=Statistika!$F$64,Deník!$W479,""),"")</f>
        <v/>
      </c>
      <c r="EK479" s="13" t="str">
        <f>IF(Deník!$W479&lt;&gt;"",IF(Deník!$B479=Statistika!$F$65,Deník!$W479,""),"")</f>
        <v/>
      </c>
      <c r="EL479" s="13" t="str">
        <f>IF(Deník!$W479&lt;&gt;"",IF(Deník!$B479=Statistika!$F$66,Deník!$W479,""),"")</f>
        <v/>
      </c>
      <c r="EM479" s="13" t="str">
        <f>IF(Deník!$W479&lt;&gt;"",IF(Deník!$B479=Statistika!$F$67,Deník!$W479,""),"")</f>
        <v/>
      </c>
      <c r="EN479" s="13" t="str">
        <f>IF(Deník!$W479&lt;&gt;"",IF(Deník!$B479=Statistika!$F$68,Deník!$W479,""),"")</f>
        <v/>
      </c>
      <c r="EO479" s="13" t="str">
        <f>IF(Deník!$W479&lt;&gt;"",IF(Deník!$B479=Statistika!$F$69,Deník!$W479,""),"")</f>
        <v/>
      </c>
      <c r="EP479" s="601" t="str">
        <f>IF(Deník!$W479&lt;&gt;"",IF(Deník!$B479=Statistika!$F$70,Deník!$W479,""),"")</f>
        <v/>
      </c>
      <c r="EQ479" s="90"/>
      <c r="ER479" s="63" t="str">
        <f>IF(Deník!$W479&lt;&gt;"",IF(Deník!$J479="L",Deník!$W479,""),"")</f>
        <v/>
      </c>
      <c r="ES479" s="13" t="str">
        <f>IF(Deník!$W479&lt;&gt;"",IF(Deník!$J479="S",Deník!$W479,""),"")</f>
        <v/>
      </c>
      <c r="ET479" s="95"/>
      <c r="EU479" s="88"/>
      <c r="EV479" s="63" t="str">
        <f>IF(WEEKDAY(Deník!$C479,2)=1,Deník!$W479,"")</f>
        <v/>
      </c>
      <c r="EW479" s="13" t="str">
        <f>IF(WEEKDAY(Deník!$C479,2)=2,Deník!$W479,"")</f>
        <v/>
      </c>
      <c r="EX479" s="13" t="str">
        <f>IF(WEEKDAY(Deník!$C479,2)=3,Deník!$W479,"")</f>
        <v/>
      </c>
      <c r="EY479" s="13" t="str">
        <f>IF(WEEKDAY(Deník!$C479,2)=4,Deník!$W479,"")</f>
        <v/>
      </c>
      <c r="EZ479" s="60" t="str">
        <f>IF(WEEKDAY(Deník!$C479,2)=5,Deník!$W479,"")</f>
        <v/>
      </c>
      <c r="FA479" s="99"/>
      <c r="FB479" s="100">
        <f>Deník!D479</f>
        <v>0</v>
      </c>
      <c r="FC479" s="63">
        <f>IF($FB479&lt;&gt;"",IF(AND($FB479&gt;=FC$2,$FB479&lt;=FC$3),Deník!$W479,""))</f>
        <v>0</v>
      </c>
      <c r="FD479" s="63" t="str">
        <f>IF($FB479&lt;&gt;"",IF(AND($FB479&gt;=FD$2,$FB479&lt;=FD$3),Deník!$W479,""))</f>
        <v/>
      </c>
      <c r="FE479" s="63" t="str">
        <f>IF($FB479&lt;&gt;"",IF(AND($FB479&gt;=FE$2,$FB479&lt;=FE$3),Deník!$W479,""))</f>
        <v/>
      </c>
      <c r="FF479" s="63" t="str">
        <f>IF($FB479&lt;&gt;"",IF(AND($FB479&gt;=FF$2,$FB479&lt;=FF$3),Deník!$W479,""))</f>
        <v/>
      </c>
      <c r="FG479" s="63" t="str">
        <f>IF($FB479&lt;&gt;"",IF(AND($FB479&gt;=FG$2,$FB479&lt;=FG$3),Deník!$W479,""))</f>
        <v/>
      </c>
      <c r="FH479" s="63" t="str">
        <f>IF($FB479&lt;&gt;"",IF(AND($FB479&gt;=FH$2,$FB479&lt;=FH$3),Deník!$W479,""))</f>
        <v/>
      </c>
      <c r="FI479" s="63" t="str">
        <f>IF($FB479&lt;&gt;"",IF(AND($FB479&gt;=FI$2,$FB479&lt;=FI$3),Deník!$W479,""))</f>
        <v/>
      </c>
      <c r="FJ479" s="63" t="str">
        <f>IF($FB479&lt;&gt;"",IF(AND($FB479&gt;=FJ$2,$FB479&lt;=FJ$3),Deník!$W479,""))</f>
        <v/>
      </c>
      <c r="FK479" s="63" t="str">
        <f>IF($FB479&lt;&gt;"",IF(AND($FB479&gt;=FK$2,$FB479&lt;=FK$3),Deník!$W479,""))</f>
        <v/>
      </c>
      <c r="FL479" s="63" t="str">
        <f>IF($FB479&lt;&gt;"",IF(AND($FB479&gt;=FL$2,$FB479&lt;=FL$3),Deník!$W479,""))</f>
        <v/>
      </c>
      <c r="FM479" s="63" t="str">
        <f>IF($FB479&lt;&gt;"",IF(AND($FB479&gt;=FM$2,$FB479&lt;=FM$3),Deník!$W479,""))</f>
        <v/>
      </c>
      <c r="FN479" s="13"/>
      <c r="FO479" s="20" t="str">
        <f>IF(Deník!$W479&gt;1,Deník!$W479,"")</f>
        <v/>
      </c>
      <c r="FP479" s="20" t="str">
        <f>IF(Deník!$W479&lt;0,Deník!$W479,"")</f>
        <v/>
      </c>
      <c r="FQ479" s="17"/>
      <c r="FS479" s="233"/>
      <c r="FT479" s="233" t="str">
        <f>IF(Deník!$W479&lt;&gt;"",IF(Deník!$Y479=Statistika!$F$78,Deník!$W479,""),"")</f>
        <v/>
      </c>
      <c r="FU479" s="233" t="str">
        <f>IF(Deník!$W479&lt;&gt;"",IF(Deník!$Y479=Statistika!$F$79,Deník!$W479,""),"")</f>
        <v/>
      </c>
      <c r="FV479" s="233" t="str">
        <f>IF(Deník!$W479&lt;&gt;"",IF(Deník!$Y479=Statistika!$F$80,Deník!$W479,""),"")</f>
        <v/>
      </c>
      <c r="FW479" s="233" t="str">
        <f>IF(Deník!$W479&lt;&gt;"",IF(Deník!$Y479=Statistika!$F$81,Deník!$W479,""),"")</f>
        <v/>
      </c>
      <c r="FX479" s="233" t="str">
        <f>IF(Deník!$W479&lt;&gt;"",IF(Deník!$Y479=Statistika!$F$82,Deník!$W479,""),"")</f>
        <v/>
      </c>
      <c r="FY479" s="233" t="str">
        <f>IF(Deník!$W479&lt;&gt;"",IF(Deník!$Y479=Statistika!$F$83,Deník!$W479,""),"")</f>
        <v/>
      </c>
      <c r="FZ479" s="233" t="str">
        <f>IF(Deník!$W479&lt;&gt;"",IF(Deník!$Y479=Statistika!$F$84,Deník!$W479,""),"")</f>
        <v/>
      </c>
      <c r="GA479" s="233" t="str">
        <f>IF(Deník!$W479&lt;&gt;"",IF(Deník!$Y479=Statistika!$F$85,Deník!$W479,""),"")</f>
        <v/>
      </c>
      <c r="GB479" s="233" t="str">
        <f>IF(Deník!$W479&lt;&gt;"",IF(Deník!$Y479=Statistika!$F$86,Deník!$W479,""),"")</f>
        <v/>
      </c>
      <c r="GC479" s="233" t="str">
        <f>IF(Deník!$W479&lt;&gt;"",IF(Deník!$Y479=Statistika!$F$87,Deník!$W479,""),"")</f>
        <v/>
      </c>
      <c r="GD479" s="233" t="str">
        <f>IF(Deník!$W479&lt;&gt;"",IF(Deník!$Y479=Statistika!$F$88,Deník!$W479,""),"")</f>
        <v/>
      </c>
      <c r="GE479" s="233" t="str">
        <f>IF(Deník!$W479&lt;&gt;"",IF(Deník!$Y479=Statistika!$F$89,Deník!$W479,""),"")</f>
        <v/>
      </c>
      <c r="GF479" s="233" t="str">
        <f>IF(Deník!$W479&lt;&gt;"",IF(Deník!$Y479=Statistika!$F$90,Deník!$W479,""),"")</f>
        <v/>
      </c>
      <c r="GG479" s="233" t="str">
        <f>IF(Deník!$W479&lt;&gt;"",IF(Deník!$Y479=Statistika!$F$91,Deník!$W479,""),"")</f>
        <v/>
      </c>
      <c r="GH479" s="233"/>
      <c r="GI479" s="233" t="str">
        <f>IF(Deník!$W479&lt;&gt;"",IF(Deník!$AB479=Statistika!$L$100,Deník!$W479,""),"")</f>
        <v/>
      </c>
      <c r="GJ479" s="233" t="str">
        <f>IF(Deník!$W479&lt;&gt;"",IF(Deník!$AB479=Statistika!$L$101,Deník!$W479,""),"")</f>
        <v/>
      </c>
      <c r="GK479" s="233" t="str">
        <f>IF(Deník!$W479&lt;&gt;"",IF(Deník!$AB479=Statistika!$L$102,Deník!$W479,""),"")</f>
        <v/>
      </c>
      <c r="GL479" s="233" t="str">
        <f>IF(Deník!$W479&lt;&gt;"",IF(Deník!$AB479=Statistika!$L$103,Deník!$W479,""),"")</f>
        <v/>
      </c>
      <c r="GM479" s="233" t="str">
        <f>IF(Deník!$W479&lt;&gt;"",IF(Deník!$AB479=Statistika!$L$104,Deník!$W479,""),"")</f>
        <v/>
      </c>
      <c r="GN479" s="233" t="str">
        <f>IF(Deník!$W479&lt;&gt;"",IF(Deník!$AB479=Statistika!$L$105,Deník!$W479,""),"")</f>
        <v/>
      </c>
      <c r="GO479" s="233" t="str">
        <f>IF(Deník!$W479&lt;&gt;"",IF(Deník!$AB479=Statistika!$L$106,Deník!$W479,""),"")</f>
        <v/>
      </c>
      <c r="GP479" s="233" t="str">
        <f>IF(Deník!$W479&lt;&gt;"",IF(Deník!$AB479=Statistika!$L$107,Deník!$W479,""),"")</f>
        <v/>
      </c>
      <c r="GQ479" s="233" t="str">
        <f>IF(Deník!$W479&lt;&gt;"",IF(Deník!$AB479=Statistika!$L$108,Deník!$W479,""),"")</f>
        <v/>
      </c>
      <c r="GS479" s="233" t="str">
        <f>IF(Deník!$W479&lt;0,IF(Deník!$AC479=Statistika!$F$117,Deník!$W479,""),"")</f>
        <v/>
      </c>
      <c r="GT479" s="233" t="str">
        <f>IF(Deník!$W479&lt;0,IF(Deník!$AC479=Statistika!$F$118,Deník!$W479,""),"")</f>
        <v/>
      </c>
      <c r="GU479" s="233" t="str">
        <f>IF(Deník!$W479&lt;0,IF(Deník!$AC479=Statistika!$F$119,Deník!$W479,""),"")</f>
        <v/>
      </c>
      <c r="GV479" s="233" t="str">
        <f>IF(Deník!$W479&lt;0,IF(Deník!$AC479=Statistika!$F$120,Deník!$W479,""),"")</f>
        <v/>
      </c>
      <c r="GW479" s="233" t="str">
        <f>IF(Deník!$W479&lt;0,IF(Deník!$AC479=Statistika!$F$121,Deník!$W479,""),"")</f>
        <v/>
      </c>
      <c r="GX479" s="233" t="str">
        <f>IF(Deník!$W479&lt;0,IF(Deník!$AC479=Statistika!$F$122,Deník!$W479,""),"")</f>
        <v/>
      </c>
      <c r="GY479" s="233" t="str">
        <f>IF(Deník!$W479&lt;0,IF(Deník!$AC479=Statistika!$F$123,Deník!$W479,""),"")</f>
        <v/>
      </c>
      <c r="GZ479" s="233" t="str">
        <f>IF(Deník!$W479&lt;0,IF(Deník!$AC479=Statistika!$F$124,Deník!$W479,""),"")</f>
        <v/>
      </c>
      <c r="HA479" s="233" t="str">
        <f>IF(Deník!$W479&lt;0,IF(Deník!$AC479=Statistika!$F$125,Deník!$W479,""),"")</f>
        <v/>
      </c>
      <c r="HC479" s="233" t="str">
        <f>IF(Deník!$W479&lt;0,IF(Deník!$AD479=Statistika!$F$133,Deník!$W479,""),"")</f>
        <v/>
      </c>
      <c r="HD479" s="233" t="str">
        <f>IF(Deník!$W479&lt;0,IF(Deník!$AD479=Statistika!$F$134,Deník!$W479,""),"")</f>
        <v/>
      </c>
      <c r="HE479" s="233" t="str">
        <f>IF(Deník!$W479&lt;0,IF(Deník!$AD479=Statistika!$F$135,Deník!$W479,""),"")</f>
        <v/>
      </c>
      <c r="HF479" s="233" t="str">
        <f>IF(Deník!$W479&lt;0,IF(Deník!$AD479=Statistika!$F$136,Deník!$W479,""),"")</f>
        <v/>
      </c>
      <c r="HG479" s="233" t="str">
        <f>IF(Deník!$W479&lt;0,IF(Deník!$AD479=Statistika!$F$137,Deník!$W479,""),"")</f>
        <v/>
      </c>
      <c r="ID479" s="8">
        <f>Tabulka4[[#This Row],[Sloupec3]]</f>
        <v>0</v>
      </c>
      <c r="IE479" s="17" t="str">
        <f>IF(AND([1]Deník!$C479&gt;='[1]Měsíční shrnutí'!$D$1,[1]Deník!$C479&lt;='[1]Měsíční shrnutí'!$F$1),[1]Deník!$X479,"")</f>
        <v/>
      </c>
    </row>
    <row r="480" spans="1:239">
      <c r="A480" s="8">
        <f>Deník!C481</f>
        <v>0</v>
      </c>
      <c r="B480" s="50" t="str">
        <f>Deník!R481</f>
        <v/>
      </c>
      <c r="C480" s="102" t="str">
        <f>IF(AND(Deník!R481&gt;1,Deník!R481&lt;&gt;""),1,"")</f>
        <v/>
      </c>
      <c r="D480" s="102" t="str">
        <f>IF(AND(Deník!R481&lt;=0,Deník!R481&lt;&gt;""),1,"")</f>
        <v/>
      </c>
      <c r="E480" s="103" t="str">
        <f>IF(AND(Deník!R481&gt;=0,Deník!R481&lt;=1),1,"")</f>
        <v/>
      </c>
      <c r="F480" s="79" t="str">
        <f>IF(Deník!R481&lt;&gt;"",Deník!R481+F479,"")</f>
        <v/>
      </c>
      <c r="G480" s="85"/>
      <c r="H480" s="54" t="str">
        <f>IF(MONTH(Deník!$C480)=H$2,IF(AND(Deník!$R480&gt;=0,Deník!$R480&lt;=1),"BE",Deník!$R480),"")</f>
        <v/>
      </c>
      <c r="I480" s="11" t="str">
        <f>IF(MONTH(Deník!$C480)=I$2,IF(AND(Deník!$R480&gt;=0,Deník!$R480&lt;=1),"BE",Deník!$R480),"")</f>
        <v/>
      </c>
      <c r="J480" s="11" t="str">
        <f>IF(MONTH(Deník!$C480)=J$2,IF(AND(Deník!$R480&gt;=0,Deník!$R480&lt;=1),"BE",Deník!$R480),"")</f>
        <v/>
      </c>
      <c r="K480" s="11" t="str">
        <f>IF(MONTH(Deník!$C480)=K$2,IF(AND(Deník!$R480&gt;=0,Deník!$R480&lt;=1),"BE",Deník!$R480),"")</f>
        <v/>
      </c>
      <c r="L480" s="11" t="str">
        <f>IF(MONTH(Deník!$C480)=L$2,IF(AND(Deník!$R480&gt;=0,Deník!$R480&lt;=1),"BE",Deník!$R480),"")</f>
        <v/>
      </c>
      <c r="M480" s="11" t="str">
        <f>IF(MONTH(Deník!$C480)=M$2,IF(AND(Deník!$R480&gt;=0,Deník!$R480&lt;=1),"BE",Deník!$R480),"")</f>
        <v/>
      </c>
      <c r="N480" s="11" t="str">
        <f>IF(MONTH(Deník!$C480)=N$2,IF(AND(Deník!$R480&gt;=0,Deník!$R480&lt;=1),"BE",Deník!$R480),"")</f>
        <v/>
      </c>
      <c r="O480" s="11" t="str">
        <f>IF(MONTH(Deník!$C480)=O$2,IF(AND(Deník!$R480&gt;=0,Deník!$R480&lt;=1),"BE",Deník!$R480),"")</f>
        <v/>
      </c>
      <c r="P480" s="11" t="str">
        <f>IF(MONTH(Deník!$C480)=P$2,IF(AND(Deník!$R480&gt;=0,Deník!$R480&lt;=1),"BE",Deník!$R480),"")</f>
        <v/>
      </c>
      <c r="Q480" s="11" t="str">
        <f>IF(MONTH(Deník!$C480)=Q$2,IF(AND(Deník!$R480&gt;=0,Deník!$R480&lt;=1),"BE",Deník!$R480),"")</f>
        <v/>
      </c>
      <c r="R480" s="11" t="str">
        <f>IF(MONTH(Deník!$C480)=R$2,IF(AND(Deník!$R480&gt;=0,Deník!$R480&lt;=1),"BE",Deník!$R480),"")</f>
        <v/>
      </c>
      <c r="S480" s="57" t="str">
        <f>IF(MONTH(Deník!$C480)=S$2,IF(AND(Deník!$R480&gt;=0,Deník!$R480&lt;=1),"BE",Deník!$R480),"")</f>
        <v/>
      </c>
      <c r="U480" s="12"/>
      <c r="V480" s="12"/>
      <c r="X480" s="600" t="str">
        <f>IF(Deník!$R480&lt;&gt;"",IF(Deník!$B480=Statistika!$F$63,IF(AND(Deník!$R480&gt;=0,Deník!$R480&lt;=1),"BE",Deník!$R480),""),"")</f>
        <v/>
      </c>
      <c r="Y480" s="13" t="str">
        <f>IF(Deník!$R480&lt;&gt;"",IF(Deník!$B480=Statistika!$F$64,IF(AND(Deník!$R480&gt;=0,Deník!$R480&lt;=1),"BE",Deník!$R480),""),"")</f>
        <v/>
      </c>
      <c r="Z480" s="13" t="str">
        <f>IF(Deník!$R480&lt;&gt;"",IF(Deník!$B480=Statistika!$F$65,IF(AND(Deník!$R480&gt;=0,Deník!$R480&lt;=1),"BE",Deník!$R480),""),"")</f>
        <v/>
      </c>
      <c r="AA480" s="13" t="str">
        <f>IF(Deník!$R480&lt;&gt;"",IF(Deník!$B480=Statistika!$F$66,IF(AND(Deník!$R480&gt;=0,Deník!$R480&lt;=1),"BE",Deník!$R480),""),"")</f>
        <v/>
      </c>
      <c r="AB480" s="13" t="str">
        <f>IF(Deník!$R480&lt;&gt;"",IF(Deník!$B480=Statistika!$F$67,IF(AND(Deník!$R480&gt;=0,Deník!$R480&lt;=1),"BE",Deník!$R480),""),"")</f>
        <v/>
      </c>
      <c r="AC480" s="13" t="str">
        <f>IF(Deník!$R480&lt;&gt;"",IF(Deník!$B480=Statistika!$F$68,IF(AND(Deník!$R480&gt;=0,Deník!$R480&lt;=1),"BE",Deník!$R480),""),"")</f>
        <v/>
      </c>
      <c r="AD480" s="13" t="str">
        <f>IF(Deník!$R480&lt;&gt;"",IF(Deník!$B480=Statistika!$F$69,IF(AND(Deník!$R480&gt;=0,Deník!$R480&lt;=1),"BE",Deník!$R480),""),"")</f>
        <v/>
      </c>
      <c r="AE480" s="601" t="str">
        <f>IF(Deník!$R480&lt;&gt;"",IF(Deník!$B480=Statistika!$F$70,IF(AND(Deník!$R480&gt;=0,Deník!$R480&lt;=1),"BE",Deník!$R480),""),"")</f>
        <v/>
      </c>
      <c r="AF480" s="90"/>
      <c r="AG480" s="63" t="str">
        <f>IF(Deník!$R480&lt;&gt;"",IF(Deník!$J480="L",IF(AND(Deník!$R480&gt;=0,Deník!$R480&lt;=1),"BE",Deník!$R480),""),"")</f>
        <v/>
      </c>
      <c r="AH480" s="13" t="str">
        <f>IF(Deník!$R480&lt;&gt;"",IF(Deník!$J480="S",IF(AND(Deník!$R480&gt;=0,Deník!$R480&lt;=1),"BE",Deník!$R480),""),"")</f>
        <v/>
      </c>
      <c r="AI480" s="95"/>
      <c r="AJ480" s="71" t="str">
        <f>IF(Deník!N481&lt;&gt;"",Deník!N481*-1,"")</f>
        <v/>
      </c>
      <c r="AK480" s="88"/>
      <c r="AL480" s="63" t="str">
        <f>IF(WEEKDAY(Deník!$C480,2)=1,IF(AND(Deník!$R480&gt;=0,Deník!$R480&lt;=1),"BE",Deník!$R480),"")</f>
        <v/>
      </c>
      <c r="AM480" s="13" t="str">
        <f>IF(WEEKDAY(Deník!$C480,2)=2,IF(AND(Deník!$R480&gt;=0,Deník!$R480&lt;=1),"BE",Deník!$R480),"")</f>
        <v/>
      </c>
      <c r="AN480" s="13" t="str">
        <f>IF(WEEKDAY(Deník!$C480,2)=3,IF(AND(Deník!$R480&gt;=0,Deník!$R480&lt;=1),"BE",Deník!$R480),"")</f>
        <v/>
      </c>
      <c r="AO480" s="13" t="str">
        <f>IF(WEEKDAY(Deník!$C480,2)=4,IF(AND(Deník!$R480&gt;=0,Deník!$R480&lt;=1),"BE",Deník!$R480),"")</f>
        <v/>
      </c>
      <c r="AP480" s="60" t="str">
        <f>IF(WEEKDAY(Deník!$C480,2)=5,IF(AND(Deník!$R480&gt;=0,Deník!$R480&lt;=1),"BE",Deník!$R480),"")</f>
        <v/>
      </c>
      <c r="AQ480" s="99"/>
      <c r="AR480" s="100">
        <f>Deník!D480</f>
        <v>0</v>
      </c>
      <c r="AS480" s="63" t="str">
        <f>IF(Deník!$D480&lt;&gt;"",IF(AND(Deník!$D480&gt;=AS$2,Deník!$D480&lt;=AS$3),IF(AND(Deník!$R480&gt;=0,Deník!$R480&lt;=1),"BE",Deník!$R480),""),"")</f>
        <v/>
      </c>
      <c r="AT480" s="63" t="str">
        <f>IF(Deník!$D480&lt;&gt;"",IF(AND(Deník!$D480&gt;=AT$2,Deník!$D480&lt;=AT$3),IF(AND(Deník!$R480&gt;=0,Deník!$R480&lt;=1),"BE",Deník!$R480),""),"")</f>
        <v/>
      </c>
      <c r="AU480" s="63" t="str">
        <f>IF(Deník!$D480&lt;&gt;"",IF(AND(Deník!$D480&gt;=AU$2,Deník!$D480&lt;=AU$3),IF(AND(Deník!$R480&gt;=0,Deník!$R480&lt;=1),"BE",Deník!$R480),""),"")</f>
        <v/>
      </c>
      <c r="AV480" s="63" t="str">
        <f>IF(Deník!$D480&lt;&gt;"",IF(AND(Deník!$D480&gt;=AV$2,Deník!$D480&lt;=AV$3),IF(AND(Deník!$R480&gt;=0,Deník!$R480&lt;=1),"BE",Deník!$R480),""),"")</f>
        <v/>
      </c>
      <c r="AW480" s="63" t="str">
        <f>IF(Deník!$D480&lt;&gt;"",IF(AND(Deník!$D480&gt;=AW$2,Deník!$D480&lt;=AW$3),IF(AND(Deník!$R480&gt;=0,Deník!$R480&lt;=1),"BE",Deník!$R480),""),"")</f>
        <v/>
      </c>
      <c r="AX480" s="63" t="str">
        <f>IF(Deník!$D480&lt;&gt;"",IF(AND(Deník!$D480&gt;=AX$2,Deník!$D480&lt;=AX$3),IF(AND(Deník!$R480&gt;=0,Deník!$R480&lt;=1),"BE",Deník!$R480),""),"")</f>
        <v/>
      </c>
      <c r="AY480" s="63" t="str">
        <f>IF(Deník!$D480&lt;&gt;"",IF(AND(Deník!$D480&gt;=AY$2,Deník!$D480&lt;=AY$3),IF(AND(Deník!$R480&gt;=0,Deník!$R480&lt;=1),"BE",Deník!$R480),""),"")</f>
        <v/>
      </c>
      <c r="AZ480" s="63" t="str">
        <f>IF(Deník!$D480&lt;&gt;"",IF(AND(Deník!$D480&gt;=AZ$2,Deník!$D480&lt;=AZ$3),IF(AND(Deník!$R480&gt;=0,Deník!$R480&lt;=1),"BE",Deník!$R480),""),"")</f>
        <v/>
      </c>
      <c r="BA480" s="63" t="str">
        <f>IF(Deník!$D480&lt;&gt;"",IF(AND(Deník!$D480&gt;=BA$2,Deník!$D480&lt;=BA$3),IF(AND(Deník!$R480&gt;=0,Deník!$R480&lt;=1),"BE",Deník!$R480),""),"")</f>
        <v/>
      </c>
      <c r="BB480" s="63" t="str">
        <f>IF(Deník!$D480&lt;&gt;"",IF(AND(Deník!$D480&gt;=BB$2,Deník!$D480&lt;=BB$3),IF(AND(Deník!$R480&gt;=0,Deník!$R480&lt;=1),"BE",Deník!$R480),""),"")</f>
        <v/>
      </c>
      <c r="BC480" s="71" t="str">
        <f>IF(Deník!$D480&lt;&gt;"",IF(AND(Deník!$D480&gt;=BC$2,Deník!$D480&lt;=BC$3),IF(AND(Deník!$R480&gt;=0,Deník!$R480&lt;=1),"BE",Deník!$R480),""),"")</f>
        <v/>
      </c>
      <c r="BD480" s="20" t="str">
        <f>IF(Deník!$J481="S",(Deník!$M481-Deník!$K481),IF(Deník!$J481="L",(Deník!$K481-Deník!$M481),""))</f>
        <v/>
      </c>
      <c r="BE480" s="20" t="str">
        <f>IF(Deník!$J481="S",(Deník!$K481-Deník!$O481),IF(Deník!$J481="L",(Deník!$O481-Deník!$K481),""))</f>
        <v/>
      </c>
      <c r="BF480" s="20" t="str">
        <f>IF(Deník!$J481="S",(Deník!$K481-Deník!$L481),IF(Deník!$J481="L",(Deník!$L481-Deník!$K481),""))</f>
        <v/>
      </c>
      <c r="BG480" s="20" t="str">
        <f>IF(Deník!$J481="S",(Deník!$K481-Deník!$S481),IF(Deník!$J481="L",(Deník!$S481-Deník!$K481),""))</f>
        <v/>
      </c>
      <c r="BH480" s="20" t="str">
        <f>IF(Deník!$J481="S",(Deník!$K481-Deník!$U481),IF(Deník!$J481="L",(Deník!$U481-Deník!$K481),""))</f>
        <v/>
      </c>
      <c r="BI480" s="20" t="str">
        <f>IF(Deník!$R480&gt;1,Deník!$R480,"")</f>
        <v/>
      </c>
      <c r="BJ480" s="20" t="str">
        <f>IF(Deník!$R480&lt;0,Deník!$R480,"")</f>
        <v/>
      </c>
      <c r="BK480" s="17"/>
      <c r="BM480" s="233" t="str">
        <f>IF(Deník!$R480&lt;&gt;"",IF(Deník!$Y480=Statistika!$F$78,IF(AND(Deník!$R480&gt;=0,Deník!$R480&lt;=1),"BE",Deník!$R480),""),"")</f>
        <v/>
      </c>
      <c r="BN480" s="233" t="str">
        <f>IF(Deník!$R480&lt;&gt;"",IF(Deník!$Y480=Statistika!$F$79,IF(AND(Deník!$R480&gt;=0,Deník!$R480&lt;=1),"BE",Deník!$R480),""),"")</f>
        <v/>
      </c>
      <c r="BO480" s="233" t="str">
        <f>IF(Deník!$R480&lt;&gt;"",IF(Deník!$Y480=Statistika!$F$80,IF(AND(Deník!$R480&gt;=0,Deník!$R480&lt;=1),"BE",Deník!$R480),""),"")</f>
        <v/>
      </c>
      <c r="BP480" s="233" t="str">
        <f>IF(Deník!$R480&lt;&gt;"",IF(Deník!$Y480=Statistika!$F$81,IF(AND(Deník!$R480&gt;=0,Deník!$R480&lt;=1),"BE",Deník!$R480),""),"")</f>
        <v/>
      </c>
      <c r="BQ480" s="233" t="str">
        <f>IF(Deník!$R480&lt;&gt;"",IF(Deník!$Y480=Statistika!$F$82,IF(AND(Deník!$R480&gt;=0,Deník!$R480&lt;=1),"BE",Deník!$R480),""),"")</f>
        <v/>
      </c>
      <c r="BR480" s="233" t="str">
        <f>IF(Deník!$R480&lt;&gt;"",IF(Deník!$Y480=Statistika!$F$83,IF(AND(Deník!$R480&gt;=0,Deník!$R480&lt;=1),"BE",Deník!$R480),""),"")</f>
        <v/>
      </c>
      <c r="BS480" s="233" t="str">
        <f>IF(Deník!$R480&lt;&gt;"",IF(Deník!$Y480=Statistika!$F$84,IF(AND(Deník!$R480&gt;=0,Deník!$R480&lt;=1),"BE",Deník!$R480),""),"")</f>
        <v/>
      </c>
      <c r="BT480" s="233" t="str">
        <f>IF(Deník!$R480&lt;&gt;"",IF(Deník!$Y480=Statistika!$F$85,IF(AND(Deník!$R480&gt;=0,Deník!$R480&lt;=1),"BE",Deník!$R480),""),"")</f>
        <v/>
      </c>
      <c r="BU480" s="233" t="str">
        <f>IF(Deník!$R480&lt;&gt;"",IF(Deník!$Y480=Statistika!$F$86,IF(AND(Deník!$R480&gt;=0,Deník!$R480&lt;=1),"BE",Deník!$R480),""),"")</f>
        <v/>
      </c>
      <c r="BV480" s="233" t="str">
        <f>IF(Deník!$R480&lt;&gt;"",IF(Deník!$Y480=Statistika!$F$87,IF(AND(Deník!$R480&gt;=0,Deník!$R480&lt;=1),"BE",Deník!$R480),""),"")</f>
        <v/>
      </c>
      <c r="BW480" s="233" t="str">
        <f>IF(Deník!$R480&lt;&gt;"",IF(Deník!$Y480=Statistika!$F$88,IF(AND(Deník!$R480&gt;=0,Deník!$R480&lt;=1),"BE",Deník!$R480),""),"")</f>
        <v/>
      </c>
      <c r="BX480" s="233" t="str">
        <f>IF(Deník!$R480&lt;&gt;"",IF(Deník!$Y480=Statistika!$F$89,IF(AND(Deník!$R480&gt;=0,Deník!$R480&lt;=1),"BE",Deník!$R480),""),"")</f>
        <v/>
      </c>
      <c r="BY480" s="233" t="str">
        <f>IF(Deník!$R480&lt;&gt;"",IF(Deník!$Y480=Statistika!$F$90,IF(AND(Deník!$R480&gt;=0,Deník!$R480&lt;=1),"BE",Deník!$R480),""),"")</f>
        <v/>
      </c>
      <c r="BZ480" s="233" t="str">
        <f>IF(Deník!$R480&lt;&gt;"",IF(Deník!$Y480=Statistika!$F$91,IF(AND(Deník!$R480&gt;=0,Deník!$R480&lt;=1),"BE",Deník!$R480),""),"")</f>
        <v/>
      </c>
      <c r="CA480" s="233"/>
      <c r="CB480" s="233" t="str">
        <f>IF(Deník!$R480&lt;&gt;"",IF(Deník!$AB480="SL",IF(AND(Deník!$R480&gt;=0,Deník!$R480&lt;=1),"BE",Deník!$R480),""),"")</f>
        <v/>
      </c>
      <c r="CC480" s="233" t="str">
        <f>IF(Deník!$R480&lt;&gt;"",IF(Deník!$AB480="BE10",IF(AND(Deník!$R480&gt;=0,Deník!$R480&lt;=1),"BE",Deník!$R480),""),"")</f>
        <v/>
      </c>
      <c r="CD480" s="233" t="str">
        <f>IF(Deník!$R480&lt;&gt;"",IF(Deník!$AB480="BE15",IF(AND(Deník!$R480&gt;=0,Deník!$R480&lt;=1),"BE",Deník!$R480),""),"")</f>
        <v/>
      </c>
      <c r="CE480" s="233" t="str">
        <f>IF(Deník!$R480&lt;&gt;"",IF(Deník!$AB480="BE20",IF(AND(Deník!$R480&gt;=0,Deník!$R480&lt;=1),"BE",Deník!$R480),""),"")</f>
        <v/>
      </c>
      <c r="CF480" s="233" t="str">
        <f>IF(Deník!$R480&lt;&gt;"",IF(Deník!$AB480="TP1",IF(AND(Deník!$R480&gt;=0,Deník!$R480&lt;=1),"BE",Deník!$R480),""),"")</f>
        <v/>
      </c>
      <c r="CG480" s="233" t="str">
        <f>IF(Deník!$R480&lt;&gt;"",IF(Deník!$AB480="TP2",IF(AND(Deník!$R480&gt;=0,Deník!$R480&lt;=1),"BE",Deník!$R480),""),"")</f>
        <v/>
      </c>
      <c r="CH480" s="233" t="str">
        <f>IF(Deník!$R480&lt;&gt;"",IF(Deník!$AB480="TP3",IF(AND(Deník!$R480&gt;=0,Deník!$R480&lt;=1),"BE",Deník!$R480),""),"")</f>
        <v/>
      </c>
      <c r="CI480" s="233" t="str">
        <f>IF(Deník!$R480&lt;&gt;"",IF(Deník!$AB480="Trailing SL",IF(AND(Deník!$R480&gt;=0,Deník!$R480&lt;=1),"BE",Deník!$R480),""),"")</f>
        <v/>
      </c>
      <c r="CJ480" s="233" t="str">
        <f>IF(Deník!$R480&lt;&gt;"",IF(Deník!$AB480="Manual",IF(AND(Deník!$R480&gt;=0,Deník!$R480&lt;=1),"BE",Deník!$R480),""),"")</f>
        <v/>
      </c>
      <c r="CK480" s="233"/>
      <c r="CL480" s="233" t="str">
        <f>IF(Deník!$R480&lt;0,IF(Deník!$AC480=Statistika!$F$117,Deník!$R480,""),"")</f>
        <v/>
      </c>
      <c r="CM480" s="233" t="str">
        <f>IF(Deník!$R480&lt;0,IF(Deník!$AC480=Statistika!$F$118,Deník!$R480,""),"")</f>
        <v/>
      </c>
      <c r="CN480" s="233" t="str">
        <f>IF(Deník!$R480&lt;0,IF(Deník!$AC480=Statistika!$F$119,Deník!$R480,""),"")</f>
        <v/>
      </c>
      <c r="CO480" s="233" t="str">
        <f>IF(Deník!$R480&lt;0,IF(Deník!$AC480=Statistika!$F$120,Deník!$R480,""),"")</f>
        <v/>
      </c>
      <c r="CP480" s="233" t="str">
        <f>IF(Deník!$R480&lt;0,IF(Deník!$AC480=Statistika!$F$121,Deník!$R480,""),"")</f>
        <v/>
      </c>
      <c r="CQ480" s="233" t="str">
        <f>IF(Deník!$R480&lt;0,IF(Deník!$AC480=Statistika!$F$122,Deník!$R480,""),"")</f>
        <v/>
      </c>
      <c r="CR480" s="233" t="str">
        <f>IF(Deník!$R480&lt;0,IF(Deník!$AC480=Statistika!$F$123,Deník!$R480,""),"")</f>
        <v/>
      </c>
      <c r="CS480" s="233" t="str">
        <f>IF(Deník!$R480&lt;0,IF(Deník!$AC480=Statistika!$F$124,Deník!$R480,""),"")</f>
        <v/>
      </c>
      <c r="CT480" s="233" t="str">
        <f>IF(Deník!$R480&lt;0,IF(Deník!$AC480=Statistika!$F$125,Deník!$R480,""),"")</f>
        <v/>
      </c>
      <c r="CU480" s="233"/>
      <c r="CV480" s="233" t="str">
        <f>IF(Deník!$R480&lt;0,IF(Deník!$AD480=$CV$2,Deník!$R480,""),"")</f>
        <v/>
      </c>
      <c r="CW480" s="233" t="str">
        <f>IF(Deník!$R480&lt;0,IF(Deník!$AD480=$CW$2,Deník!$R480,""),"")</f>
        <v/>
      </c>
      <c r="CX480" s="233" t="str">
        <f>IF(Deník!$R480&lt;0,IF(Deník!$AD480=$CX$2,Deník!$R480,""),"")</f>
        <v/>
      </c>
      <c r="CY480" s="233" t="str">
        <f>IF(Deník!$R480&lt;0,IF(Deník!$AD480=$CY$2,Deník!$R480,""),"")</f>
        <v/>
      </c>
      <c r="CZ480" s="233" t="str">
        <f>IF(Deník!$R480&lt;0,IF(Deník!$AD480=$CZ$2,Deník!$R480,""),"")</f>
        <v/>
      </c>
      <c r="DL480" s="221">
        <f t="shared" si="20"/>
        <v>93847.029999999984</v>
      </c>
      <c r="DM480" s="220">
        <f t="shared" si="19"/>
        <v>-6.1529700000000132E-2</v>
      </c>
      <c r="DO480" s="50">
        <f>Deník!W481</f>
        <v>0</v>
      </c>
      <c r="DP480" s="102" t="str">
        <f>IF(AND(Deník!W481&gt;0),1,"")</f>
        <v/>
      </c>
      <c r="DQ480" s="102">
        <f>IF(AND(Deník!W481&lt;=0),1,"")</f>
        <v>1</v>
      </c>
      <c r="DR480" s="227"/>
      <c r="DS480" s="228"/>
      <c r="DT480" s="85"/>
      <c r="DU480" s="54">
        <f>IF(MONTH(Deník!$C480)=DU$2,Deník!$W480,"")</f>
        <v>0</v>
      </c>
      <c r="DV480" s="222" t="str">
        <f>IF(MONTH(Deník!$C480)=DV$2,Deník!$W480,"")</f>
        <v/>
      </c>
      <c r="DW480" s="222" t="str">
        <f>IF(MONTH(Deník!$C480)=DW$2,Deník!$W480,"")</f>
        <v/>
      </c>
      <c r="DX480" s="222" t="str">
        <f>IF(MONTH(Deník!$C480)=DX$2,Deník!$W480,"")</f>
        <v/>
      </c>
      <c r="DY480" s="222" t="str">
        <f>IF(MONTH(Deník!$C480)=DY$2,Deník!$W480,"")</f>
        <v/>
      </c>
      <c r="DZ480" s="222" t="str">
        <f>IF(MONTH(Deník!$C480)=DZ$2,Deník!$W480,"")</f>
        <v/>
      </c>
      <c r="EA480" s="222" t="str">
        <f>IF(MONTH(Deník!$C480)=EA$2,Deník!$W480,"")</f>
        <v/>
      </c>
      <c r="EB480" s="222" t="str">
        <f>IF(MONTH(Deník!$C480)=EB$2,Deník!$W480,"")</f>
        <v/>
      </c>
      <c r="EC480" s="222" t="str">
        <f>IF(MONTH(Deník!$C480)=EC$2,Deník!$W480,"")</f>
        <v/>
      </c>
      <c r="ED480" s="222" t="str">
        <f>IF(MONTH(Deník!$C480)=ED$2,Deník!$W480,"")</f>
        <v/>
      </c>
      <c r="EE480" s="222" t="str">
        <f>IF(MONTH(Deník!$C480)=EE$2,Deník!$W480,"")</f>
        <v/>
      </c>
      <c r="EF480" s="222" t="str">
        <f>IF(MONTH(Deník!$C480)=EF$2,Deník!$W480,"")</f>
        <v/>
      </c>
      <c r="EI480" s="600" t="str">
        <f>IF(Deník!$W480&lt;&gt;"",IF(Deník!$B480=Statistika!$F$63,Deník!$W480,""),"")</f>
        <v/>
      </c>
      <c r="EJ480" s="13" t="str">
        <f>IF(Deník!$W480&lt;&gt;"",IF(Deník!$B480=Statistika!$F$64,Deník!$W480,""),"")</f>
        <v/>
      </c>
      <c r="EK480" s="13" t="str">
        <f>IF(Deník!$W480&lt;&gt;"",IF(Deník!$B480=Statistika!$F$65,Deník!$W480,""),"")</f>
        <v/>
      </c>
      <c r="EL480" s="13" t="str">
        <f>IF(Deník!$W480&lt;&gt;"",IF(Deník!$B480=Statistika!$F$66,Deník!$W480,""),"")</f>
        <v/>
      </c>
      <c r="EM480" s="13" t="str">
        <f>IF(Deník!$W480&lt;&gt;"",IF(Deník!$B480=Statistika!$F$67,Deník!$W480,""),"")</f>
        <v/>
      </c>
      <c r="EN480" s="13" t="str">
        <f>IF(Deník!$W480&lt;&gt;"",IF(Deník!$B480=Statistika!$F$68,Deník!$W480,""),"")</f>
        <v/>
      </c>
      <c r="EO480" s="13" t="str">
        <f>IF(Deník!$W480&lt;&gt;"",IF(Deník!$B480=Statistika!$F$69,Deník!$W480,""),"")</f>
        <v/>
      </c>
      <c r="EP480" s="601" t="str">
        <f>IF(Deník!$W480&lt;&gt;"",IF(Deník!$B480=Statistika!$F$70,Deník!$W480,""),"")</f>
        <v/>
      </c>
      <c r="EQ480" s="90"/>
      <c r="ER480" s="63" t="str">
        <f>IF(Deník!$W480&lt;&gt;"",IF(Deník!$J480="L",Deník!$W480,""),"")</f>
        <v/>
      </c>
      <c r="ES480" s="13" t="str">
        <f>IF(Deník!$W480&lt;&gt;"",IF(Deník!$J480="S",Deník!$W480,""),"")</f>
        <v/>
      </c>
      <c r="ET480" s="95"/>
      <c r="EU480" s="88"/>
      <c r="EV480" s="63" t="str">
        <f>IF(WEEKDAY(Deník!$C480,2)=1,Deník!$W480,"")</f>
        <v/>
      </c>
      <c r="EW480" s="13" t="str">
        <f>IF(WEEKDAY(Deník!$C480,2)=2,Deník!$W480,"")</f>
        <v/>
      </c>
      <c r="EX480" s="13" t="str">
        <f>IF(WEEKDAY(Deník!$C480,2)=3,Deník!$W480,"")</f>
        <v/>
      </c>
      <c r="EY480" s="13" t="str">
        <f>IF(WEEKDAY(Deník!$C480,2)=4,Deník!$W480,"")</f>
        <v/>
      </c>
      <c r="EZ480" s="60" t="str">
        <f>IF(WEEKDAY(Deník!$C480,2)=5,Deník!$W480,"")</f>
        <v/>
      </c>
      <c r="FA480" s="99"/>
      <c r="FB480" s="100">
        <f>Deník!D480</f>
        <v>0</v>
      </c>
      <c r="FC480" s="63">
        <f>IF($FB480&lt;&gt;"",IF(AND($FB480&gt;=FC$2,$FB480&lt;=FC$3),Deník!$W480,""))</f>
        <v>0</v>
      </c>
      <c r="FD480" s="63" t="str">
        <f>IF($FB480&lt;&gt;"",IF(AND($FB480&gt;=FD$2,$FB480&lt;=FD$3),Deník!$W480,""))</f>
        <v/>
      </c>
      <c r="FE480" s="63" t="str">
        <f>IF($FB480&lt;&gt;"",IF(AND($FB480&gt;=FE$2,$FB480&lt;=FE$3),Deník!$W480,""))</f>
        <v/>
      </c>
      <c r="FF480" s="63" t="str">
        <f>IF($FB480&lt;&gt;"",IF(AND($FB480&gt;=FF$2,$FB480&lt;=FF$3),Deník!$W480,""))</f>
        <v/>
      </c>
      <c r="FG480" s="63" t="str">
        <f>IF($FB480&lt;&gt;"",IF(AND($FB480&gt;=FG$2,$FB480&lt;=FG$3),Deník!$W480,""))</f>
        <v/>
      </c>
      <c r="FH480" s="63" t="str">
        <f>IF($FB480&lt;&gt;"",IF(AND($FB480&gt;=FH$2,$FB480&lt;=FH$3),Deník!$W480,""))</f>
        <v/>
      </c>
      <c r="FI480" s="63" t="str">
        <f>IF($FB480&lt;&gt;"",IF(AND($FB480&gt;=FI$2,$FB480&lt;=FI$3),Deník!$W480,""))</f>
        <v/>
      </c>
      <c r="FJ480" s="63" t="str">
        <f>IF($FB480&lt;&gt;"",IF(AND($FB480&gt;=FJ$2,$FB480&lt;=FJ$3),Deník!$W480,""))</f>
        <v/>
      </c>
      <c r="FK480" s="63" t="str">
        <f>IF($FB480&lt;&gt;"",IF(AND($FB480&gt;=FK$2,$FB480&lt;=FK$3),Deník!$W480,""))</f>
        <v/>
      </c>
      <c r="FL480" s="63" t="str">
        <f>IF($FB480&lt;&gt;"",IF(AND($FB480&gt;=FL$2,$FB480&lt;=FL$3),Deník!$W480,""))</f>
        <v/>
      </c>
      <c r="FM480" s="63" t="str">
        <f>IF($FB480&lt;&gt;"",IF(AND($FB480&gt;=FM$2,$FB480&lt;=FM$3),Deník!$W480,""))</f>
        <v/>
      </c>
      <c r="FN480" s="13"/>
      <c r="FO480" s="20" t="str">
        <f>IF(Deník!$W480&gt;1,Deník!$W480,"")</f>
        <v/>
      </c>
      <c r="FP480" s="20" t="str">
        <f>IF(Deník!$W480&lt;0,Deník!$W480,"")</f>
        <v/>
      </c>
      <c r="FQ480" s="17"/>
      <c r="FS480" s="233"/>
      <c r="FT480" s="233" t="str">
        <f>IF(Deník!$W480&lt;&gt;"",IF(Deník!$Y480=Statistika!$F$78,Deník!$W480,""),"")</f>
        <v/>
      </c>
      <c r="FU480" s="233" t="str">
        <f>IF(Deník!$W480&lt;&gt;"",IF(Deník!$Y480=Statistika!$F$79,Deník!$W480,""),"")</f>
        <v/>
      </c>
      <c r="FV480" s="233" t="str">
        <f>IF(Deník!$W480&lt;&gt;"",IF(Deník!$Y480=Statistika!$F$80,Deník!$W480,""),"")</f>
        <v/>
      </c>
      <c r="FW480" s="233" t="str">
        <f>IF(Deník!$W480&lt;&gt;"",IF(Deník!$Y480=Statistika!$F$81,Deník!$W480,""),"")</f>
        <v/>
      </c>
      <c r="FX480" s="233" t="str">
        <f>IF(Deník!$W480&lt;&gt;"",IF(Deník!$Y480=Statistika!$F$82,Deník!$W480,""),"")</f>
        <v/>
      </c>
      <c r="FY480" s="233" t="str">
        <f>IF(Deník!$W480&lt;&gt;"",IF(Deník!$Y480=Statistika!$F$83,Deník!$W480,""),"")</f>
        <v/>
      </c>
      <c r="FZ480" s="233" t="str">
        <f>IF(Deník!$W480&lt;&gt;"",IF(Deník!$Y480=Statistika!$F$84,Deník!$W480,""),"")</f>
        <v/>
      </c>
      <c r="GA480" s="233" t="str">
        <f>IF(Deník!$W480&lt;&gt;"",IF(Deník!$Y480=Statistika!$F$85,Deník!$W480,""),"")</f>
        <v/>
      </c>
      <c r="GB480" s="233" t="str">
        <f>IF(Deník!$W480&lt;&gt;"",IF(Deník!$Y480=Statistika!$F$86,Deník!$W480,""),"")</f>
        <v/>
      </c>
      <c r="GC480" s="233" t="str">
        <f>IF(Deník!$W480&lt;&gt;"",IF(Deník!$Y480=Statistika!$F$87,Deník!$W480,""),"")</f>
        <v/>
      </c>
      <c r="GD480" s="233" t="str">
        <f>IF(Deník!$W480&lt;&gt;"",IF(Deník!$Y480=Statistika!$F$88,Deník!$W480,""),"")</f>
        <v/>
      </c>
      <c r="GE480" s="233" t="str">
        <f>IF(Deník!$W480&lt;&gt;"",IF(Deník!$Y480=Statistika!$F$89,Deník!$W480,""),"")</f>
        <v/>
      </c>
      <c r="GF480" s="233" t="str">
        <f>IF(Deník!$W480&lt;&gt;"",IF(Deník!$Y480=Statistika!$F$90,Deník!$W480,""),"")</f>
        <v/>
      </c>
      <c r="GG480" s="233" t="str">
        <f>IF(Deník!$W480&lt;&gt;"",IF(Deník!$Y480=Statistika!$F$91,Deník!$W480,""),"")</f>
        <v/>
      </c>
      <c r="GH480" s="233"/>
      <c r="GI480" s="233" t="str">
        <f>IF(Deník!$W480&lt;&gt;"",IF(Deník!$AB480=Statistika!$L$100,Deník!$W480,""),"")</f>
        <v/>
      </c>
      <c r="GJ480" s="233" t="str">
        <f>IF(Deník!$W480&lt;&gt;"",IF(Deník!$AB480=Statistika!$L$101,Deník!$W480,""),"")</f>
        <v/>
      </c>
      <c r="GK480" s="233" t="str">
        <f>IF(Deník!$W480&lt;&gt;"",IF(Deník!$AB480=Statistika!$L$102,Deník!$W480,""),"")</f>
        <v/>
      </c>
      <c r="GL480" s="233" t="str">
        <f>IF(Deník!$W480&lt;&gt;"",IF(Deník!$AB480=Statistika!$L$103,Deník!$W480,""),"")</f>
        <v/>
      </c>
      <c r="GM480" s="233" t="str">
        <f>IF(Deník!$W480&lt;&gt;"",IF(Deník!$AB480=Statistika!$L$104,Deník!$W480,""),"")</f>
        <v/>
      </c>
      <c r="GN480" s="233" t="str">
        <f>IF(Deník!$W480&lt;&gt;"",IF(Deník!$AB480=Statistika!$L$105,Deník!$W480,""),"")</f>
        <v/>
      </c>
      <c r="GO480" s="233" t="str">
        <f>IF(Deník!$W480&lt;&gt;"",IF(Deník!$AB480=Statistika!$L$106,Deník!$W480,""),"")</f>
        <v/>
      </c>
      <c r="GP480" s="233" t="str">
        <f>IF(Deník!$W480&lt;&gt;"",IF(Deník!$AB480=Statistika!$L$107,Deník!$W480,""),"")</f>
        <v/>
      </c>
      <c r="GQ480" s="233" t="str">
        <f>IF(Deník!$W480&lt;&gt;"",IF(Deník!$AB480=Statistika!$L$108,Deník!$W480,""),"")</f>
        <v/>
      </c>
      <c r="GS480" s="233" t="str">
        <f>IF(Deník!$W480&lt;0,IF(Deník!$AC480=Statistika!$F$117,Deník!$W480,""),"")</f>
        <v/>
      </c>
      <c r="GT480" s="233" t="str">
        <f>IF(Deník!$W480&lt;0,IF(Deník!$AC480=Statistika!$F$118,Deník!$W480,""),"")</f>
        <v/>
      </c>
      <c r="GU480" s="233" t="str">
        <f>IF(Deník!$W480&lt;0,IF(Deník!$AC480=Statistika!$F$119,Deník!$W480,""),"")</f>
        <v/>
      </c>
      <c r="GV480" s="233" t="str">
        <f>IF(Deník!$W480&lt;0,IF(Deník!$AC480=Statistika!$F$120,Deník!$W480,""),"")</f>
        <v/>
      </c>
      <c r="GW480" s="233" t="str">
        <f>IF(Deník!$W480&lt;0,IF(Deník!$AC480=Statistika!$F$121,Deník!$W480,""),"")</f>
        <v/>
      </c>
      <c r="GX480" s="233" t="str">
        <f>IF(Deník!$W480&lt;0,IF(Deník!$AC480=Statistika!$F$122,Deník!$W480,""),"")</f>
        <v/>
      </c>
      <c r="GY480" s="233" t="str">
        <f>IF(Deník!$W480&lt;0,IF(Deník!$AC480=Statistika!$F$123,Deník!$W480,""),"")</f>
        <v/>
      </c>
      <c r="GZ480" s="233" t="str">
        <f>IF(Deník!$W480&lt;0,IF(Deník!$AC480=Statistika!$F$124,Deník!$W480,""),"")</f>
        <v/>
      </c>
      <c r="HA480" s="233" t="str">
        <f>IF(Deník!$W480&lt;0,IF(Deník!$AC480=Statistika!$F$125,Deník!$W480,""),"")</f>
        <v/>
      </c>
      <c r="HC480" s="233" t="str">
        <f>IF(Deník!$W480&lt;0,IF(Deník!$AD480=Statistika!$F$133,Deník!$W480,""),"")</f>
        <v/>
      </c>
      <c r="HD480" s="233" t="str">
        <f>IF(Deník!$W480&lt;0,IF(Deník!$AD480=Statistika!$F$134,Deník!$W480,""),"")</f>
        <v/>
      </c>
      <c r="HE480" s="233" t="str">
        <f>IF(Deník!$W480&lt;0,IF(Deník!$AD480=Statistika!$F$135,Deník!$W480,""),"")</f>
        <v/>
      </c>
      <c r="HF480" s="233" t="str">
        <f>IF(Deník!$W480&lt;0,IF(Deník!$AD480=Statistika!$F$136,Deník!$W480,""),"")</f>
        <v/>
      </c>
      <c r="HG480" s="233" t="str">
        <f>IF(Deník!$W480&lt;0,IF(Deník!$AD480=Statistika!$F$137,Deník!$W480,""),"")</f>
        <v/>
      </c>
      <c r="ID480" s="8">
        <f>Tabulka4[[#This Row],[Sloupec3]]</f>
        <v>0</v>
      </c>
      <c r="IE480" s="17" t="str">
        <f>IF(AND([1]Deník!$C480&gt;='[1]Měsíční shrnutí'!$D$1,[1]Deník!$C480&lt;='[1]Měsíční shrnutí'!$F$1),[1]Deník!$X480,"")</f>
        <v/>
      </c>
    </row>
    <row r="481" spans="1:239">
      <c r="A481" s="8">
        <f>Deník!C482</f>
        <v>0</v>
      </c>
      <c r="B481" s="50" t="str">
        <f>Deník!R482</f>
        <v/>
      </c>
      <c r="C481" s="102" t="str">
        <f>IF(AND(Deník!R482&gt;1,Deník!R482&lt;&gt;""),1,"")</f>
        <v/>
      </c>
      <c r="D481" s="102" t="str">
        <f>IF(AND(Deník!R482&lt;=0,Deník!R482&lt;&gt;""),1,"")</f>
        <v/>
      </c>
      <c r="E481" s="103" t="str">
        <f>IF(AND(Deník!R482&gt;=0,Deník!R482&lt;=1),1,"")</f>
        <v/>
      </c>
      <c r="F481" s="79" t="str">
        <f>IF(Deník!R482&lt;&gt;"",Deník!R482+F480,"")</f>
        <v/>
      </c>
      <c r="G481" s="85"/>
      <c r="H481" s="54" t="str">
        <f>IF(MONTH(Deník!$C481)=H$2,IF(AND(Deník!$R481&gt;=0,Deník!$R481&lt;=1),"BE",Deník!$R481),"")</f>
        <v/>
      </c>
      <c r="I481" s="11" t="str">
        <f>IF(MONTH(Deník!$C481)=I$2,IF(AND(Deník!$R481&gt;=0,Deník!$R481&lt;=1),"BE",Deník!$R481),"")</f>
        <v/>
      </c>
      <c r="J481" s="11" t="str">
        <f>IF(MONTH(Deník!$C481)=J$2,IF(AND(Deník!$R481&gt;=0,Deník!$R481&lt;=1),"BE",Deník!$R481),"")</f>
        <v/>
      </c>
      <c r="K481" s="11" t="str">
        <f>IF(MONTH(Deník!$C481)=K$2,IF(AND(Deník!$R481&gt;=0,Deník!$R481&lt;=1),"BE",Deník!$R481),"")</f>
        <v/>
      </c>
      <c r="L481" s="11" t="str">
        <f>IF(MONTH(Deník!$C481)=L$2,IF(AND(Deník!$R481&gt;=0,Deník!$R481&lt;=1),"BE",Deník!$R481),"")</f>
        <v/>
      </c>
      <c r="M481" s="11" t="str">
        <f>IF(MONTH(Deník!$C481)=M$2,IF(AND(Deník!$R481&gt;=0,Deník!$R481&lt;=1),"BE",Deník!$R481),"")</f>
        <v/>
      </c>
      <c r="N481" s="11" t="str">
        <f>IF(MONTH(Deník!$C481)=N$2,IF(AND(Deník!$R481&gt;=0,Deník!$R481&lt;=1),"BE",Deník!$R481),"")</f>
        <v/>
      </c>
      <c r="O481" s="11" t="str">
        <f>IF(MONTH(Deník!$C481)=O$2,IF(AND(Deník!$R481&gt;=0,Deník!$R481&lt;=1),"BE",Deník!$R481),"")</f>
        <v/>
      </c>
      <c r="P481" s="11" t="str">
        <f>IF(MONTH(Deník!$C481)=P$2,IF(AND(Deník!$R481&gt;=0,Deník!$R481&lt;=1),"BE",Deník!$R481),"")</f>
        <v/>
      </c>
      <c r="Q481" s="11" t="str">
        <f>IF(MONTH(Deník!$C481)=Q$2,IF(AND(Deník!$R481&gt;=0,Deník!$R481&lt;=1),"BE",Deník!$R481),"")</f>
        <v/>
      </c>
      <c r="R481" s="11" t="str">
        <f>IF(MONTH(Deník!$C481)=R$2,IF(AND(Deník!$R481&gt;=0,Deník!$R481&lt;=1),"BE",Deník!$R481),"")</f>
        <v/>
      </c>
      <c r="S481" s="57" t="str">
        <f>IF(MONTH(Deník!$C481)=S$2,IF(AND(Deník!$R481&gt;=0,Deník!$R481&lt;=1),"BE",Deník!$R481),"")</f>
        <v/>
      </c>
      <c r="U481" s="12"/>
      <c r="V481" s="12"/>
      <c r="X481" s="600" t="str">
        <f>IF(Deník!$R481&lt;&gt;"",IF(Deník!$B481=Statistika!$F$63,IF(AND(Deník!$R481&gt;=0,Deník!$R481&lt;=1),"BE",Deník!$R481),""),"")</f>
        <v/>
      </c>
      <c r="Y481" s="13" t="str">
        <f>IF(Deník!$R481&lt;&gt;"",IF(Deník!$B481=Statistika!$F$64,IF(AND(Deník!$R481&gt;=0,Deník!$R481&lt;=1),"BE",Deník!$R481),""),"")</f>
        <v/>
      </c>
      <c r="Z481" s="13" t="str">
        <f>IF(Deník!$R481&lt;&gt;"",IF(Deník!$B481=Statistika!$F$65,IF(AND(Deník!$R481&gt;=0,Deník!$R481&lt;=1),"BE",Deník!$R481),""),"")</f>
        <v/>
      </c>
      <c r="AA481" s="13" t="str">
        <f>IF(Deník!$R481&lt;&gt;"",IF(Deník!$B481=Statistika!$F$66,IF(AND(Deník!$R481&gt;=0,Deník!$R481&lt;=1),"BE",Deník!$R481),""),"")</f>
        <v/>
      </c>
      <c r="AB481" s="13" t="str">
        <f>IF(Deník!$R481&lt;&gt;"",IF(Deník!$B481=Statistika!$F$67,IF(AND(Deník!$R481&gt;=0,Deník!$R481&lt;=1),"BE",Deník!$R481),""),"")</f>
        <v/>
      </c>
      <c r="AC481" s="13" t="str">
        <f>IF(Deník!$R481&lt;&gt;"",IF(Deník!$B481=Statistika!$F$68,IF(AND(Deník!$R481&gt;=0,Deník!$R481&lt;=1),"BE",Deník!$R481),""),"")</f>
        <v/>
      </c>
      <c r="AD481" s="13" t="str">
        <f>IF(Deník!$R481&lt;&gt;"",IF(Deník!$B481=Statistika!$F$69,IF(AND(Deník!$R481&gt;=0,Deník!$R481&lt;=1),"BE",Deník!$R481),""),"")</f>
        <v/>
      </c>
      <c r="AE481" s="601" t="str">
        <f>IF(Deník!$R481&lt;&gt;"",IF(Deník!$B481=Statistika!$F$70,IF(AND(Deník!$R481&gt;=0,Deník!$R481&lt;=1),"BE",Deník!$R481),""),"")</f>
        <v/>
      </c>
      <c r="AF481" s="90"/>
      <c r="AG481" s="63" t="str">
        <f>IF(Deník!$R481&lt;&gt;"",IF(Deník!$J481="L",IF(AND(Deník!$R481&gt;=0,Deník!$R481&lt;=1),"BE",Deník!$R481),""),"")</f>
        <v/>
      </c>
      <c r="AH481" s="13" t="str">
        <f>IF(Deník!$R481&lt;&gt;"",IF(Deník!$J481="S",IF(AND(Deník!$R481&gt;=0,Deník!$R481&lt;=1),"BE",Deník!$R481),""),"")</f>
        <v/>
      </c>
      <c r="AI481" s="95"/>
      <c r="AJ481" s="71" t="str">
        <f>IF(Deník!N482&lt;&gt;"",Deník!N482*-1,"")</f>
        <v/>
      </c>
      <c r="AK481" s="88"/>
      <c r="AL481" s="63" t="str">
        <f>IF(WEEKDAY(Deník!$C481,2)=1,IF(AND(Deník!$R481&gt;=0,Deník!$R481&lt;=1),"BE",Deník!$R481),"")</f>
        <v/>
      </c>
      <c r="AM481" s="13" t="str">
        <f>IF(WEEKDAY(Deník!$C481,2)=2,IF(AND(Deník!$R481&gt;=0,Deník!$R481&lt;=1),"BE",Deník!$R481),"")</f>
        <v/>
      </c>
      <c r="AN481" s="13" t="str">
        <f>IF(WEEKDAY(Deník!$C481,2)=3,IF(AND(Deník!$R481&gt;=0,Deník!$R481&lt;=1),"BE",Deník!$R481),"")</f>
        <v/>
      </c>
      <c r="AO481" s="13" t="str">
        <f>IF(WEEKDAY(Deník!$C481,2)=4,IF(AND(Deník!$R481&gt;=0,Deník!$R481&lt;=1),"BE",Deník!$R481),"")</f>
        <v/>
      </c>
      <c r="AP481" s="60" t="str">
        <f>IF(WEEKDAY(Deník!$C481,2)=5,IF(AND(Deník!$R481&gt;=0,Deník!$R481&lt;=1),"BE",Deník!$R481),"")</f>
        <v/>
      </c>
      <c r="AQ481" s="99"/>
      <c r="AR481" s="100">
        <f>Deník!D481</f>
        <v>0</v>
      </c>
      <c r="AS481" s="63" t="str">
        <f>IF(Deník!$D481&lt;&gt;"",IF(AND(Deník!$D481&gt;=AS$2,Deník!$D481&lt;=AS$3),IF(AND(Deník!$R481&gt;=0,Deník!$R481&lt;=1),"BE",Deník!$R481),""),"")</f>
        <v/>
      </c>
      <c r="AT481" s="63" t="str">
        <f>IF(Deník!$D481&lt;&gt;"",IF(AND(Deník!$D481&gt;=AT$2,Deník!$D481&lt;=AT$3),IF(AND(Deník!$R481&gt;=0,Deník!$R481&lt;=1),"BE",Deník!$R481),""),"")</f>
        <v/>
      </c>
      <c r="AU481" s="63" t="str">
        <f>IF(Deník!$D481&lt;&gt;"",IF(AND(Deník!$D481&gt;=AU$2,Deník!$D481&lt;=AU$3),IF(AND(Deník!$R481&gt;=0,Deník!$R481&lt;=1),"BE",Deník!$R481),""),"")</f>
        <v/>
      </c>
      <c r="AV481" s="63" t="str">
        <f>IF(Deník!$D481&lt;&gt;"",IF(AND(Deník!$D481&gt;=AV$2,Deník!$D481&lt;=AV$3),IF(AND(Deník!$R481&gt;=0,Deník!$R481&lt;=1),"BE",Deník!$R481),""),"")</f>
        <v/>
      </c>
      <c r="AW481" s="63" t="str">
        <f>IF(Deník!$D481&lt;&gt;"",IF(AND(Deník!$D481&gt;=AW$2,Deník!$D481&lt;=AW$3),IF(AND(Deník!$R481&gt;=0,Deník!$R481&lt;=1),"BE",Deník!$R481),""),"")</f>
        <v/>
      </c>
      <c r="AX481" s="63" t="str">
        <f>IF(Deník!$D481&lt;&gt;"",IF(AND(Deník!$D481&gt;=AX$2,Deník!$D481&lt;=AX$3),IF(AND(Deník!$R481&gt;=0,Deník!$R481&lt;=1),"BE",Deník!$R481),""),"")</f>
        <v/>
      </c>
      <c r="AY481" s="63" t="str">
        <f>IF(Deník!$D481&lt;&gt;"",IF(AND(Deník!$D481&gt;=AY$2,Deník!$D481&lt;=AY$3),IF(AND(Deník!$R481&gt;=0,Deník!$R481&lt;=1),"BE",Deník!$R481),""),"")</f>
        <v/>
      </c>
      <c r="AZ481" s="63" t="str">
        <f>IF(Deník!$D481&lt;&gt;"",IF(AND(Deník!$D481&gt;=AZ$2,Deník!$D481&lt;=AZ$3),IF(AND(Deník!$R481&gt;=0,Deník!$R481&lt;=1),"BE",Deník!$R481),""),"")</f>
        <v/>
      </c>
      <c r="BA481" s="63" t="str">
        <f>IF(Deník!$D481&lt;&gt;"",IF(AND(Deník!$D481&gt;=BA$2,Deník!$D481&lt;=BA$3),IF(AND(Deník!$R481&gt;=0,Deník!$R481&lt;=1),"BE",Deník!$R481),""),"")</f>
        <v/>
      </c>
      <c r="BB481" s="63" t="str">
        <f>IF(Deník!$D481&lt;&gt;"",IF(AND(Deník!$D481&gt;=BB$2,Deník!$D481&lt;=BB$3),IF(AND(Deník!$R481&gt;=0,Deník!$R481&lt;=1),"BE",Deník!$R481),""),"")</f>
        <v/>
      </c>
      <c r="BC481" s="71" t="str">
        <f>IF(Deník!$D481&lt;&gt;"",IF(AND(Deník!$D481&gt;=BC$2,Deník!$D481&lt;=BC$3),IF(AND(Deník!$R481&gt;=0,Deník!$R481&lt;=1),"BE",Deník!$R481),""),"")</f>
        <v/>
      </c>
      <c r="BD481" s="20" t="str">
        <f>IF(Deník!$J482="S",(Deník!$M482-Deník!$K482),IF(Deník!$J482="L",(Deník!$K482-Deník!$M482),""))</f>
        <v/>
      </c>
      <c r="BE481" s="20" t="str">
        <f>IF(Deník!$J482="S",(Deník!$K482-Deník!$O482),IF(Deník!$J482="L",(Deník!$O482-Deník!$K482),""))</f>
        <v/>
      </c>
      <c r="BF481" s="20" t="str">
        <f>IF(Deník!$J482="S",(Deník!$K482-Deník!$L482),IF(Deník!$J482="L",(Deník!$L482-Deník!$K482),""))</f>
        <v/>
      </c>
      <c r="BG481" s="20" t="str">
        <f>IF(Deník!$J482="S",(Deník!$K482-Deník!$S482),IF(Deník!$J482="L",(Deník!$S482-Deník!$K482),""))</f>
        <v/>
      </c>
      <c r="BH481" s="20" t="str">
        <f>IF(Deník!$J482="S",(Deník!$K482-Deník!$U482),IF(Deník!$J482="L",(Deník!$U482-Deník!$K482),""))</f>
        <v/>
      </c>
      <c r="BI481" s="20" t="str">
        <f>IF(Deník!$R481&gt;1,Deník!$R481,"")</f>
        <v/>
      </c>
      <c r="BJ481" s="20" t="str">
        <f>IF(Deník!$R481&lt;0,Deník!$R481,"")</f>
        <v/>
      </c>
      <c r="BK481" s="17"/>
      <c r="BM481" s="233" t="str">
        <f>IF(Deník!$R481&lt;&gt;"",IF(Deník!$Y481=Statistika!$F$78,IF(AND(Deník!$R481&gt;=0,Deník!$R481&lt;=1),"BE",Deník!$R481),""),"")</f>
        <v/>
      </c>
      <c r="BN481" s="233" t="str">
        <f>IF(Deník!$R481&lt;&gt;"",IF(Deník!$Y481=Statistika!$F$79,IF(AND(Deník!$R481&gt;=0,Deník!$R481&lt;=1),"BE",Deník!$R481),""),"")</f>
        <v/>
      </c>
      <c r="BO481" s="233" t="str">
        <f>IF(Deník!$R481&lt;&gt;"",IF(Deník!$Y481=Statistika!$F$80,IF(AND(Deník!$R481&gt;=0,Deník!$R481&lt;=1),"BE",Deník!$R481),""),"")</f>
        <v/>
      </c>
      <c r="BP481" s="233" t="str">
        <f>IF(Deník!$R481&lt;&gt;"",IF(Deník!$Y481=Statistika!$F$81,IF(AND(Deník!$R481&gt;=0,Deník!$R481&lt;=1),"BE",Deník!$R481),""),"")</f>
        <v/>
      </c>
      <c r="BQ481" s="233" t="str">
        <f>IF(Deník!$R481&lt;&gt;"",IF(Deník!$Y481=Statistika!$F$82,IF(AND(Deník!$R481&gt;=0,Deník!$R481&lt;=1),"BE",Deník!$R481),""),"")</f>
        <v/>
      </c>
      <c r="BR481" s="233" t="str">
        <f>IF(Deník!$R481&lt;&gt;"",IF(Deník!$Y481=Statistika!$F$83,IF(AND(Deník!$R481&gt;=0,Deník!$R481&lt;=1),"BE",Deník!$R481),""),"")</f>
        <v/>
      </c>
      <c r="BS481" s="233" t="str">
        <f>IF(Deník!$R481&lt;&gt;"",IF(Deník!$Y481=Statistika!$F$84,IF(AND(Deník!$R481&gt;=0,Deník!$R481&lt;=1),"BE",Deník!$R481),""),"")</f>
        <v/>
      </c>
      <c r="BT481" s="233" t="str">
        <f>IF(Deník!$R481&lt;&gt;"",IF(Deník!$Y481=Statistika!$F$85,IF(AND(Deník!$R481&gt;=0,Deník!$R481&lt;=1),"BE",Deník!$R481),""),"")</f>
        <v/>
      </c>
      <c r="BU481" s="233" t="str">
        <f>IF(Deník!$R481&lt;&gt;"",IF(Deník!$Y481=Statistika!$F$86,IF(AND(Deník!$R481&gt;=0,Deník!$R481&lt;=1),"BE",Deník!$R481),""),"")</f>
        <v/>
      </c>
      <c r="BV481" s="233" t="str">
        <f>IF(Deník!$R481&lt;&gt;"",IF(Deník!$Y481=Statistika!$F$87,IF(AND(Deník!$R481&gt;=0,Deník!$R481&lt;=1),"BE",Deník!$R481),""),"")</f>
        <v/>
      </c>
      <c r="BW481" s="233" t="str">
        <f>IF(Deník!$R481&lt;&gt;"",IF(Deník!$Y481=Statistika!$F$88,IF(AND(Deník!$R481&gt;=0,Deník!$R481&lt;=1),"BE",Deník!$R481),""),"")</f>
        <v/>
      </c>
      <c r="BX481" s="233" t="str">
        <f>IF(Deník!$R481&lt;&gt;"",IF(Deník!$Y481=Statistika!$F$89,IF(AND(Deník!$R481&gt;=0,Deník!$R481&lt;=1),"BE",Deník!$R481),""),"")</f>
        <v/>
      </c>
      <c r="BY481" s="233" t="str">
        <f>IF(Deník!$R481&lt;&gt;"",IF(Deník!$Y481=Statistika!$F$90,IF(AND(Deník!$R481&gt;=0,Deník!$R481&lt;=1),"BE",Deník!$R481),""),"")</f>
        <v/>
      </c>
      <c r="BZ481" s="233" t="str">
        <f>IF(Deník!$R481&lt;&gt;"",IF(Deník!$Y481=Statistika!$F$91,IF(AND(Deník!$R481&gt;=0,Deník!$R481&lt;=1),"BE",Deník!$R481),""),"")</f>
        <v/>
      </c>
      <c r="CA481" s="233"/>
      <c r="CB481" s="233" t="str">
        <f>IF(Deník!$R481&lt;&gt;"",IF(Deník!$AB481="SL",IF(AND(Deník!$R481&gt;=0,Deník!$R481&lt;=1),"BE",Deník!$R481),""),"")</f>
        <v/>
      </c>
      <c r="CC481" s="233" t="str">
        <f>IF(Deník!$R481&lt;&gt;"",IF(Deník!$AB481="BE10",IF(AND(Deník!$R481&gt;=0,Deník!$R481&lt;=1),"BE",Deník!$R481),""),"")</f>
        <v/>
      </c>
      <c r="CD481" s="233" t="str">
        <f>IF(Deník!$R481&lt;&gt;"",IF(Deník!$AB481="BE15",IF(AND(Deník!$R481&gt;=0,Deník!$R481&lt;=1),"BE",Deník!$R481),""),"")</f>
        <v/>
      </c>
      <c r="CE481" s="233" t="str">
        <f>IF(Deník!$R481&lt;&gt;"",IF(Deník!$AB481="BE20",IF(AND(Deník!$R481&gt;=0,Deník!$R481&lt;=1),"BE",Deník!$R481),""),"")</f>
        <v/>
      </c>
      <c r="CF481" s="233" t="str">
        <f>IF(Deník!$R481&lt;&gt;"",IF(Deník!$AB481="TP1",IF(AND(Deník!$R481&gt;=0,Deník!$R481&lt;=1),"BE",Deník!$R481),""),"")</f>
        <v/>
      </c>
      <c r="CG481" s="233" t="str">
        <f>IF(Deník!$R481&lt;&gt;"",IF(Deník!$AB481="TP2",IF(AND(Deník!$R481&gt;=0,Deník!$R481&lt;=1),"BE",Deník!$R481),""),"")</f>
        <v/>
      </c>
      <c r="CH481" s="233" t="str">
        <f>IF(Deník!$R481&lt;&gt;"",IF(Deník!$AB481="TP3",IF(AND(Deník!$R481&gt;=0,Deník!$R481&lt;=1),"BE",Deník!$R481),""),"")</f>
        <v/>
      </c>
      <c r="CI481" s="233" t="str">
        <f>IF(Deník!$R481&lt;&gt;"",IF(Deník!$AB481="Trailing SL",IF(AND(Deník!$R481&gt;=0,Deník!$R481&lt;=1),"BE",Deník!$R481),""),"")</f>
        <v/>
      </c>
      <c r="CJ481" s="233" t="str">
        <f>IF(Deník!$R481&lt;&gt;"",IF(Deník!$AB481="Manual",IF(AND(Deník!$R481&gt;=0,Deník!$R481&lt;=1),"BE",Deník!$R481),""),"")</f>
        <v/>
      </c>
      <c r="CK481" s="233"/>
      <c r="CL481" s="233" t="str">
        <f>IF(Deník!$R481&lt;0,IF(Deník!$AC481=Statistika!$F$117,Deník!$R481,""),"")</f>
        <v/>
      </c>
      <c r="CM481" s="233" t="str">
        <f>IF(Deník!$R481&lt;0,IF(Deník!$AC481=Statistika!$F$118,Deník!$R481,""),"")</f>
        <v/>
      </c>
      <c r="CN481" s="233" t="str">
        <f>IF(Deník!$R481&lt;0,IF(Deník!$AC481=Statistika!$F$119,Deník!$R481,""),"")</f>
        <v/>
      </c>
      <c r="CO481" s="233" t="str">
        <f>IF(Deník!$R481&lt;0,IF(Deník!$AC481=Statistika!$F$120,Deník!$R481,""),"")</f>
        <v/>
      </c>
      <c r="CP481" s="233" t="str">
        <f>IF(Deník!$R481&lt;0,IF(Deník!$AC481=Statistika!$F$121,Deník!$R481,""),"")</f>
        <v/>
      </c>
      <c r="CQ481" s="233" t="str">
        <f>IF(Deník!$R481&lt;0,IF(Deník!$AC481=Statistika!$F$122,Deník!$R481,""),"")</f>
        <v/>
      </c>
      <c r="CR481" s="233" t="str">
        <f>IF(Deník!$R481&lt;0,IF(Deník!$AC481=Statistika!$F$123,Deník!$R481,""),"")</f>
        <v/>
      </c>
      <c r="CS481" s="233" t="str">
        <f>IF(Deník!$R481&lt;0,IF(Deník!$AC481=Statistika!$F$124,Deník!$R481,""),"")</f>
        <v/>
      </c>
      <c r="CT481" s="233" t="str">
        <f>IF(Deník!$R481&lt;0,IF(Deník!$AC481=Statistika!$F$125,Deník!$R481,""),"")</f>
        <v/>
      </c>
      <c r="CU481" s="233"/>
      <c r="CV481" s="233" t="str">
        <f>IF(Deník!$R481&lt;0,IF(Deník!$AD481=$CV$2,Deník!$R481,""),"")</f>
        <v/>
      </c>
      <c r="CW481" s="233" t="str">
        <f>IF(Deník!$R481&lt;0,IF(Deník!$AD481=$CW$2,Deník!$R481,""),"")</f>
        <v/>
      </c>
      <c r="CX481" s="233" t="str">
        <f>IF(Deník!$R481&lt;0,IF(Deník!$AD481=$CX$2,Deník!$R481,""),"")</f>
        <v/>
      </c>
      <c r="CY481" s="233" t="str">
        <f>IF(Deník!$R481&lt;0,IF(Deník!$AD481=$CY$2,Deník!$R481,""),"")</f>
        <v/>
      </c>
      <c r="CZ481" s="233" t="str">
        <f>IF(Deník!$R481&lt;0,IF(Deník!$AD481=$CZ$2,Deník!$R481,""),"")</f>
        <v/>
      </c>
      <c r="DL481" s="221">
        <f t="shared" si="20"/>
        <v>93847.029999999984</v>
      </c>
      <c r="DM481" s="220">
        <f t="shared" si="19"/>
        <v>-6.1529700000000132E-2</v>
      </c>
      <c r="DO481" s="50">
        <f>Deník!W482</f>
        <v>0</v>
      </c>
      <c r="DP481" s="102" t="str">
        <f>IF(AND(Deník!W482&gt;0),1,"")</f>
        <v/>
      </c>
      <c r="DQ481" s="102">
        <f>IF(AND(Deník!W482&lt;=0),1,"")</f>
        <v>1</v>
      </c>
      <c r="DR481" s="227"/>
      <c r="DS481" s="228"/>
      <c r="DT481" s="85"/>
      <c r="DU481" s="54">
        <f>IF(MONTH(Deník!$C481)=DU$2,Deník!$W481,"")</f>
        <v>0</v>
      </c>
      <c r="DV481" s="222" t="str">
        <f>IF(MONTH(Deník!$C481)=DV$2,Deník!$W481,"")</f>
        <v/>
      </c>
      <c r="DW481" s="222" t="str">
        <f>IF(MONTH(Deník!$C481)=DW$2,Deník!$W481,"")</f>
        <v/>
      </c>
      <c r="DX481" s="222" t="str">
        <f>IF(MONTH(Deník!$C481)=DX$2,Deník!$W481,"")</f>
        <v/>
      </c>
      <c r="DY481" s="222" t="str">
        <f>IF(MONTH(Deník!$C481)=DY$2,Deník!$W481,"")</f>
        <v/>
      </c>
      <c r="DZ481" s="222" t="str">
        <f>IF(MONTH(Deník!$C481)=DZ$2,Deník!$W481,"")</f>
        <v/>
      </c>
      <c r="EA481" s="222" t="str">
        <f>IF(MONTH(Deník!$C481)=EA$2,Deník!$W481,"")</f>
        <v/>
      </c>
      <c r="EB481" s="222" t="str">
        <f>IF(MONTH(Deník!$C481)=EB$2,Deník!$W481,"")</f>
        <v/>
      </c>
      <c r="EC481" s="222" t="str">
        <f>IF(MONTH(Deník!$C481)=EC$2,Deník!$W481,"")</f>
        <v/>
      </c>
      <c r="ED481" s="222" t="str">
        <f>IF(MONTH(Deník!$C481)=ED$2,Deník!$W481,"")</f>
        <v/>
      </c>
      <c r="EE481" s="222" t="str">
        <f>IF(MONTH(Deník!$C481)=EE$2,Deník!$W481,"")</f>
        <v/>
      </c>
      <c r="EF481" s="222" t="str">
        <f>IF(MONTH(Deník!$C481)=EF$2,Deník!$W481,"")</f>
        <v/>
      </c>
      <c r="EI481" s="600" t="str">
        <f>IF(Deník!$W481&lt;&gt;"",IF(Deník!$B481=Statistika!$F$63,Deník!$W481,""),"")</f>
        <v/>
      </c>
      <c r="EJ481" s="13" t="str">
        <f>IF(Deník!$W481&lt;&gt;"",IF(Deník!$B481=Statistika!$F$64,Deník!$W481,""),"")</f>
        <v/>
      </c>
      <c r="EK481" s="13" t="str">
        <f>IF(Deník!$W481&lt;&gt;"",IF(Deník!$B481=Statistika!$F$65,Deník!$W481,""),"")</f>
        <v/>
      </c>
      <c r="EL481" s="13" t="str">
        <f>IF(Deník!$W481&lt;&gt;"",IF(Deník!$B481=Statistika!$F$66,Deník!$W481,""),"")</f>
        <v/>
      </c>
      <c r="EM481" s="13" t="str">
        <f>IF(Deník!$W481&lt;&gt;"",IF(Deník!$B481=Statistika!$F$67,Deník!$W481,""),"")</f>
        <v/>
      </c>
      <c r="EN481" s="13" t="str">
        <f>IF(Deník!$W481&lt;&gt;"",IF(Deník!$B481=Statistika!$F$68,Deník!$W481,""),"")</f>
        <v/>
      </c>
      <c r="EO481" s="13" t="str">
        <f>IF(Deník!$W481&lt;&gt;"",IF(Deník!$B481=Statistika!$F$69,Deník!$W481,""),"")</f>
        <v/>
      </c>
      <c r="EP481" s="601" t="str">
        <f>IF(Deník!$W481&lt;&gt;"",IF(Deník!$B481=Statistika!$F$70,Deník!$W481,""),"")</f>
        <v/>
      </c>
      <c r="EQ481" s="90"/>
      <c r="ER481" s="63" t="str">
        <f>IF(Deník!$W481&lt;&gt;"",IF(Deník!$J481="L",Deník!$W481,""),"")</f>
        <v/>
      </c>
      <c r="ES481" s="13" t="str">
        <f>IF(Deník!$W481&lt;&gt;"",IF(Deník!$J481="S",Deník!$W481,""),"")</f>
        <v/>
      </c>
      <c r="ET481" s="95"/>
      <c r="EU481" s="88"/>
      <c r="EV481" s="63" t="str">
        <f>IF(WEEKDAY(Deník!$C481,2)=1,Deník!$W481,"")</f>
        <v/>
      </c>
      <c r="EW481" s="13" t="str">
        <f>IF(WEEKDAY(Deník!$C481,2)=2,Deník!$W481,"")</f>
        <v/>
      </c>
      <c r="EX481" s="13" t="str">
        <f>IF(WEEKDAY(Deník!$C481,2)=3,Deník!$W481,"")</f>
        <v/>
      </c>
      <c r="EY481" s="13" t="str">
        <f>IF(WEEKDAY(Deník!$C481,2)=4,Deník!$W481,"")</f>
        <v/>
      </c>
      <c r="EZ481" s="60" t="str">
        <f>IF(WEEKDAY(Deník!$C481,2)=5,Deník!$W481,"")</f>
        <v/>
      </c>
      <c r="FA481" s="99"/>
      <c r="FB481" s="100">
        <f>Deník!D481</f>
        <v>0</v>
      </c>
      <c r="FC481" s="63">
        <f>IF($FB481&lt;&gt;"",IF(AND($FB481&gt;=FC$2,$FB481&lt;=FC$3),Deník!$W481,""))</f>
        <v>0</v>
      </c>
      <c r="FD481" s="63" t="str">
        <f>IF($FB481&lt;&gt;"",IF(AND($FB481&gt;=FD$2,$FB481&lt;=FD$3),Deník!$W481,""))</f>
        <v/>
      </c>
      <c r="FE481" s="63" t="str">
        <f>IF($FB481&lt;&gt;"",IF(AND($FB481&gt;=FE$2,$FB481&lt;=FE$3),Deník!$W481,""))</f>
        <v/>
      </c>
      <c r="FF481" s="63" t="str">
        <f>IF($FB481&lt;&gt;"",IF(AND($FB481&gt;=FF$2,$FB481&lt;=FF$3),Deník!$W481,""))</f>
        <v/>
      </c>
      <c r="FG481" s="63" t="str">
        <f>IF($FB481&lt;&gt;"",IF(AND($FB481&gt;=FG$2,$FB481&lt;=FG$3),Deník!$W481,""))</f>
        <v/>
      </c>
      <c r="FH481" s="63" t="str">
        <f>IF($FB481&lt;&gt;"",IF(AND($FB481&gt;=FH$2,$FB481&lt;=FH$3),Deník!$W481,""))</f>
        <v/>
      </c>
      <c r="FI481" s="63" t="str">
        <f>IF($FB481&lt;&gt;"",IF(AND($FB481&gt;=FI$2,$FB481&lt;=FI$3),Deník!$W481,""))</f>
        <v/>
      </c>
      <c r="FJ481" s="63" t="str">
        <f>IF($FB481&lt;&gt;"",IF(AND($FB481&gt;=FJ$2,$FB481&lt;=FJ$3),Deník!$W481,""))</f>
        <v/>
      </c>
      <c r="FK481" s="63" t="str">
        <f>IF($FB481&lt;&gt;"",IF(AND($FB481&gt;=FK$2,$FB481&lt;=FK$3),Deník!$W481,""))</f>
        <v/>
      </c>
      <c r="FL481" s="63" t="str">
        <f>IF($FB481&lt;&gt;"",IF(AND($FB481&gt;=FL$2,$FB481&lt;=FL$3),Deník!$W481,""))</f>
        <v/>
      </c>
      <c r="FM481" s="63" t="str">
        <f>IF($FB481&lt;&gt;"",IF(AND($FB481&gt;=FM$2,$FB481&lt;=FM$3),Deník!$W481,""))</f>
        <v/>
      </c>
      <c r="FN481" s="13"/>
      <c r="FO481" s="20" t="str">
        <f>IF(Deník!$W481&gt;1,Deník!$W481,"")</f>
        <v/>
      </c>
      <c r="FP481" s="20" t="str">
        <f>IF(Deník!$W481&lt;0,Deník!$W481,"")</f>
        <v/>
      </c>
      <c r="FQ481" s="17"/>
      <c r="FS481" s="233"/>
      <c r="FT481" s="233" t="str">
        <f>IF(Deník!$W481&lt;&gt;"",IF(Deník!$Y481=Statistika!$F$78,Deník!$W481,""),"")</f>
        <v/>
      </c>
      <c r="FU481" s="233" t="str">
        <f>IF(Deník!$W481&lt;&gt;"",IF(Deník!$Y481=Statistika!$F$79,Deník!$W481,""),"")</f>
        <v/>
      </c>
      <c r="FV481" s="233" t="str">
        <f>IF(Deník!$W481&lt;&gt;"",IF(Deník!$Y481=Statistika!$F$80,Deník!$W481,""),"")</f>
        <v/>
      </c>
      <c r="FW481" s="233" t="str">
        <f>IF(Deník!$W481&lt;&gt;"",IF(Deník!$Y481=Statistika!$F$81,Deník!$W481,""),"")</f>
        <v/>
      </c>
      <c r="FX481" s="233" t="str">
        <f>IF(Deník!$W481&lt;&gt;"",IF(Deník!$Y481=Statistika!$F$82,Deník!$W481,""),"")</f>
        <v/>
      </c>
      <c r="FY481" s="233" t="str">
        <f>IF(Deník!$W481&lt;&gt;"",IF(Deník!$Y481=Statistika!$F$83,Deník!$W481,""),"")</f>
        <v/>
      </c>
      <c r="FZ481" s="233" t="str">
        <f>IF(Deník!$W481&lt;&gt;"",IF(Deník!$Y481=Statistika!$F$84,Deník!$W481,""),"")</f>
        <v/>
      </c>
      <c r="GA481" s="233" t="str">
        <f>IF(Deník!$W481&lt;&gt;"",IF(Deník!$Y481=Statistika!$F$85,Deník!$W481,""),"")</f>
        <v/>
      </c>
      <c r="GB481" s="233" t="str">
        <f>IF(Deník!$W481&lt;&gt;"",IF(Deník!$Y481=Statistika!$F$86,Deník!$W481,""),"")</f>
        <v/>
      </c>
      <c r="GC481" s="233" t="str">
        <f>IF(Deník!$W481&lt;&gt;"",IF(Deník!$Y481=Statistika!$F$87,Deník!$W481,""),"")</f>
        <v/>
      </c>
      <c r="GD481" s="233" t="str">
        <f>IF(Deník!$W481&lt;&gt;"",IF(Deník!$Y481=Statistika!$F$88,Deník!$W481,""),"")</f>
        <v/>
      </c>
      <c r="GE481" s="233" t="str">
        <f>IF(Deník!$W481&lt;&gt;"",IF(Deník!$Y481=Statistika!$F$89,Deník!$W481,""),"")</f>
        <v/>
      </c>
      <c r="GF481" s="233" t="str">
        <f>IF(Deník!$W481&lt;&gt;"",IF(Deník!$Y481=Statistika!$F$90,Deník!$W481,""),"")</f>
        <v/>
      </c>
      <c r="GG481" s="233" t="str">
        <f>IF(Deník!$W481&lt;&gt;"",IF(Deník!$Y481=Statistika!$F$91,Deník!$W481,""),"")</f>
        <v/>
      </c>
      <c r="GH481" s="233"/>
      <c r="GI481" s="233" t="str">
        <f>IF(Deník!$W481&lt;&gt;"",IF(Deník!$AB481=Statistika!$L$100,Deník!$W481,""),"")</f>
        <v/>
      </c>
      <c r="GJ481" s="233" t="str">
        <f>IF(Deník!$W481&lt;&gt;"",IF(Deník!$AB481=Statistika!$L$101,Deník!$W481,""),"")</f>
        <v/>
      </c>
      <c r="GK481" s="233" t="str">
        <f>IF(Deník!$W481&lt;&gt;"",IF(Deník!$AB481=Statistika!$L$102,Deník!$W481,""),"")</f>
        <v/>
      </c>
      <c r="GL481" s="233" t="str">
        <f>IF(Deník!$W481&lt;&gt;"",IF(Deník!$AB481=Statistika!$L$103,Deník!$W481,""),"")</f>
        <v/>
      </c>
      <c r="GM481" s="233" t="str">
        <f>IF(Deník!$W481&lt;&gt;"",IF(Deník!$AB481=Statistika!$L$104,Deník!$W481,""),"")</f>
        <v/>
      </c>
      <c r="GN481" s="233" t="str">
        <f>IF(Deník!$W481&lt;&gt;"",IF(Deník!$AB481=Statistika!$L$105,Deník!$W481,""),"")</f>
        <v/>
      </c>
      <c r="GO481" s="233" t="str">
        <f>IF(Deník!$W481&lt;&gt;"",IF(Deník!$AB481=Statistika!$L$106,Deník!$W481,""),"")</f>
        <v/>
      </c>
      <c r="GP481" s="233" t="str">
        <f>IF(Deník!$W481&lt;&gt;"",IF(Deník!$AB481=Statistika!$L$107,Deník!$W481,""),"")</f>
        <v/>
      </c>
      <c r="GQ481" s="233" t="str">
        <f>IF(Deník!$W481&lt;&gt;"",IF(Deník!$AB481=Statistika!$L$108,Deník!$W481,""),"")</f>
        <v/>
      </c>
      <c r="GS481" s="233" t="str">
        <f>IF(Deník!$W481&lt;0,IF(Deník!$AC481=Statistika!$F$117,Deník!$W481,""),"")</f>
        <v/>
      </c>
      <c r="GT481" s="233" t="str">
        <f>IF(Deník!$W481&lt;0,IF(Deník!$AC481=Statistika!$F$118,Deník!$W481,""),"")</f>
        <v/>
      </c>
      <c r="GU481" s="233" t="str">
        <f>IF(Deník!$W481&lt;0,IF(Deník!$AC481=Statistika!$F$119,Deník!$W481,""),"")</f>
        <v/>
      </c>
      <c r="GV481" s="233" t="str">
        <f>IF(Deník!$W481&lt;0,IF(Deník!$AC481=Statistika!$F$120,Deník!$W481,""),"")</f>
        <v/>
      </c>
      <c r="GW481" s="233" t="str">
        <f>IF(Deník!$W481&lt;0,IF(Deník!$AC481=Statistika!$F$121,Deník!$W481,""),"")</f>
        <v/>
      </c>
      <c r="GX481" s="233" t="str">
        <f>IF(Deník!$W481&lt;0,IF(Deník!$AC481=Statistika!$F$122,Deník!$W481,""),"")</f>
        <v/>
      </c>
      <c r="GY481" s="233" t="str">
        <f>IF(Deník!$W481&lt;0,IF(Deník!$AC481=Statistika!$F$123,Deník!$W481,""),"")</f>
        <v/>
      </c>
      <c r="GZ481" s="233" t="str">
        <f>IF(Deník!$W481&lt;0,IF(Deník!$AC481=Statistika!$F$124,Deník!$W481,""),"")</f>
        <v/>
      </c>
      <c r="HA481" s="233" t="str">
        <f>IF(Deník!$W481&lt;0,IF(Deník!$AC481=Statistika!$F$125,Deník!$W481,""),"")</f>
        <v/>
      </c>
      <c r="HC481" s="233" t="str">
        <f>IF(Deník!$W481&lt;0,IF(Deník!$AD481=Statistika!$F$133,Deník!$W481,""),"")</f>
        <v/>
      </c>
      <c r="HD481" s="233" t="str">
        <f>IF(Deník!$W481&lt;0,IF(Deník!$AD481=Statistika!$F$134,Deník!$W481,""),"")</f>
        <v/>
      </c>
      <c r="HE481" s="233" t="str">
        <f>IF(Deník!$W481&lt;0,IF(Deník!$AD481=Statistika!$F$135,Deník!$W481,""),"")</f>
        <v/>
      </c>
      <c r="HF481" s="233" t="str">
        <f>IF(Deník!$W481&lt;0,IF(Deník!$AD481=Statistika!$F$136,Deník!$W481,""),"")</f>
        <v/>
      </c>
      <c r="HG481" s="233" t="str">
        <f>IF(Deník!$W481&lt;0,IF(Deník!$AD481=Statistika!$F$137,Deník!$W481,""),"")</f>
        <v/>
      </c>
      <c r="ID481" s="8">
        <f>Tabulka4[[#This Row],[Sloupec3]]</f>
        <v>0</v>
      </c>
      <c r="IE481" s="17" t="str">
        <f>IF(AND([1]Deník!$C481&gt;='[1]Měsíční shrnutí'!$D$1,[1]Deník!$C481&lt;='[1]Měsíční shrnutí'!$F$1),[1]Deník!$X481,"")</f>
        <v/>
      </c>
    </row>
    <row r="482" spans="1:239">
      <c r="A482" s="8">
        <f>Deník!C483</f>
        <v>0</v>
      </c>
      <c r="B482" s="50" t="str">
        <f>Deník!R483</f>
        <v/>
      </c>
      <c r="C482" s="102" t="str">
        <f>IF(AND(Deník!R483&gt;1,Deník!R483&lt;&gt;""),1,"")</f>
        <v/>
      </c>
      <c r="D482" s="102" t="str">
        <f>IF(AND(Deník!R483&lt;=0,Deník!R483&lt;&gt;""),1,"")</f>
        <v/>
      </c>
      <c r="E482" s="103" t="str">
        <f>IF(AND(Deník!R483&gt;=0,Deník!R483&lt;=1),1,"")</f>
        <v/>
      </c>
      <c r="F482" s="79" t="str">
        <f>IF(Deník!R483&lt;&gt;"",Deník!R483+F481,"")</f>
        <v/>
      </c>
      <c r="G482" s="85"/>
      <c r="H482" s="54" t="str">
        <f>IF(MONTH(Deník!$C482)=H$2,IF(AND(Deník!$R482&gt;=0,Deník!$R482&lt;=1),"BE",Deník!$R482),"")</f>
        <v/>
      </c>
      <c r="I482" s="11" t="str">
        <f>IF(MONTH(Deník!$C482)=I$2,IF(AND(Deník!$R482&gt;=0,Deník!$R482&lt;=1),"BE",Deník!$R482),"")</f>
        <v/>
      </c>
      <c r="J482" s="11" t="str">
        <f>IF(MONTH(Deník!$C482)=J$2,IF(AND(Deník!$R482&gt;=0,Deník!$R482&lt;=1),"BE",Deník!$R482),"")</f>
        <v/>
      </c>
      <c r="K482" s="11" t="str">
        <f>IF(MONTH(Deník!$C482)=K$2,IF(AND(Deník!$R482&gt;=0,Deník!$R482&lt;=1),"BE",Deník!$R482),"")</f>
        <v/>
      </c>
      <c r="L482" s="11" t="str">
        <f>IF(MONTH(Deník!$C482)=L$2,IF(AND(Deník!$R482&gt;=0,Deník!$R482&lt;=1),"BE",Deník!$R482),"")</f>
        <v/>
      </c>
      <c r="M482" s="11" t="str">
        <f>IF(MONTH(Deník!$C482)=M$2,IF(AND(Deník!$R482&gt;=0,Deník!$R482&lt;=1),"BE",Deník!$R482),"")</f>
        <v/>
      </c>
      <c r="N482" s="11" t="str">
        <f>IF(MONTH(Deník!$C482)=N$2,IF(AND(Deník!$R482&gt;=0,Deník!$R482&lt;=1),"BE",Deník!$R482),"")</f>
        <v/>
      </c>
      <c r="O482" s="11" t="str">
        <f>IF(MONTH(Deník!$C482)=O$2,IF(AND(Deník!$R482&gt;=0,Deník!$R482&lt;=1),"BE",Deník!$R482),"")</f>
        <v/>
      </c>
      <c r="P482" s="11" t="str">
        <f>IF(MONTH(Deník!$C482)=P$2,IF(AND(Deník!$R482&gt;=0,Deník!$R482&lt;=1),"BE",Deník!$R482),"")</f>
        <v/>
      </c>
      <c r="Q482" s="11" t="str">
        <f>IF(MONTH(Deník!$C482)=Q$2,IF(AND(Deník!$R482&gt;=0,Deník!$R482&lt;=1),"BE",Deník!$R482),"")</f>
        <v/>
      </c>
      <c r="R482" s="11" t="str">
        <f>IF(MONTH(Deník!$C482)=R$2,IF(AND(Deník!$R482&gt;=0,Deník!$R482&lt;=1),"BE",Deník!$R482),"")</f>
        <v/>
      </c>
      <c r="S482" s="57" t="str">
        <f>IF(MONTH(Deník!$C482)=S$2,IF(AND(Deník!$R482&gt;=0,Deník!$R482&lt;=1),"BE",Deník!$R482),"")</f>
        <v/>
      </c>
      <c r="U482" s="12"/>
      <c r="V482" s="12"/>
      <c r="X482" s="600" t="str">
        <f>IF(Deník!$R482&lt;&gt;"",IF(Deník!$B482=Statistika!$F$63,IF(AND(Deník!$R482&gt;=0,Deník!$R482&lt;=1),"BE",Deník!$R482),""),"")</f>
        <v/>
      </c>
      <c r="Y482" s="13" t="str">
        <f>IF(Deník!$R482&lt;&gt;"",IF(Deník!$B482=Statistika!$F$64,IF(AND(Deník!$R482&gt;=0,Deník!$R482&lt;=1),"BE",Deník!$R482),""),"")</f>
        <v/>
      </c>
      <c r="Z482" s="13" t="str">
        <f>IF(Deník!$R482&lt;&gt;"",IF(Deník!$B482=Statistika!$F$65,IF(AND(Deník!$R482&gt;=0,Deník!$R482&lt;=1),"BE",Deník!$R482),""),"")</f>
        <v/>
      </c>
      <c r="AA482" s="13" t="str">
        <f>IF(Deník!$R482&lt;&gt;"",IF(Deník!$B482=Statistika!$F$66,IF(AND(Deník!$R482&gt;=0,Deník!$R482&lt;=1),"BE",Deník!$R482),""),"")</f>
        <v/>
      </c>
      <c r="AB482" s="13" t="str">
        <f>IF(Deník!$R482&lt;&gt;"",IF(Deník!$B482=Statistika!$F$67,IF(AND(Deník!$R482&gt;=0,Deník!$R482&lt;=1),"BE",Deník!$R482),""),"")</f>
        <v/>
      </c>
      <c r="AC482" s="13" t="str">
        <f>IF(Deník!$R482&lt;&gt;"",IF(Deník!$B482=Statistika!$F$68,IF(AND(Deník!$R482&gt;=0,Deník!$R482&lt;=1),"BE",Deník!$R482),""),"")</f>
        <v/>
      </c>
      <c r="AD482" s="13" t="str">
        <f>IF(Deník!$R482&lt;&gt;"",IF(Deník!$B482=Statistika!$F$69,IF(AND(Deník!$R482&gt;=0,Deník!$R482&lt;=1),"BE",Deník!$R482),""),"")</f>
        <v/>
      </c>
      <c r="AE482" s="601" t="str">
        <f>IF(Deník!$R482&lt;&gt;"",IF(Deník!$B482=Statistika!$F$70,IF(AND(Deník!$R482&gt;=0,Deník!$R482&lt;=1),"BE",Deník!$R482),""),"")</f>
        <v/>
      </c>
      <c r="AF482" s="90"/>
      <c r="AG482" s="63" t="str">
        <f>IF(Deník!$R482&lt;&gt;"",IF(Deník!$J482="L",IF(AND(Deník!$R482&gt;=0,Deník!$R482&lt;=1),"BE",Deník!$R482),""),"")</f>
        <v/>
      </c>
      <c r="AH482" s="13" t="str">
        <f>IF(Deník!$R482&lt;&gt;"",IF(Deník!$J482="S",IF(AND(Deník!$R482&gt;=0,Deník!$R482&lt;=1),"BE",Deník!$R482),""),"")</f>
        <v/>
      </c>
      <c r="AI482" s="95"/>
      <c r="AJ482" s="71" t="str">
        <f>IF(Deník!N483&lt;&gt;"",Deník!N483*-1,"")</f>
        <v/>
      </c>
      <c r="AK482" s="88"/>
      <c r="AL482" s="63" t="str">
        <f>IF(WEEKDAY(Deník!$C482,2)=1,IF(AND(Deník!$R482&gt;=0,Deník!$R482&lt;=1),"BE",Deník!$R482),"")</f>
        <v/>
      </c>
      <c r="AM482" s="13" t="str">
        <f>IF(WEEKDAY(Deník!$C482,2)=2,IF(AND(Deník!$R482&gt;=0,Deník!$R482&lt;=1),"BE",Deník!$R482),"")</f>
        <v/>
      </c>
      <c r="AN482" s="13" t="str">
        <f>IF(WEEKDAY(Deník!$C482,2)=3,IF(AND(Deník!$R482&gt;=0,Deník!$R482&lt;=1),"BE",Deník!$R482),"")</f>
        <v/>
      </c>
      <c r="AO482" s="13" t="str">
        <f>IF(WEEKDAY(Deník!$C482,2)=4,IF(AND(Deník!$R482&gt;=0,Deník!$R482&lt;=1),"BE",Deník!$R482),"")</f>
        <v/>
      </c>
      <c r="AP482" s="60" t="str">
        <f>IF(WEEKDAY(Deník!$C482,2)=5,IF(AND(Deník!$R482&gt;=0,Deník!$R482&lt;=1),"BE",Deník!$R482),"")</f>
        <v/>
      </c>
      <c r="AQ482" s="99"/>
      <c r="AR482" s="100">
        <f>Deník!D482</f>
        <v>0</v>
      </c>
      <c r="AS482" s="63" t="str">
        <f>IF(Deník!$D482&lt;&gt;"",IF(AND(Deník!$D482&gt;=AS$2,Deník!$D482&lt;=AS$3),IF(AND(Deník!$R482&gt;=0,Deník!$R482&lt;=1),"BE",Deník!$R482),""),"")</f>
        <v/>
      </c>
      <c r="AT482" s="63" t="str">
        <f>IF(Deník!$D482&lt;&gt;"",IF(AND(Deník!$D482&gt;=AT$2,Deník!$D482&lt;=AT$3),IF(AND(Deník!$R482&gt;=0,Deník!$R482&lt;=1),"BE",Deník!$R482),""),"")</f>
        <v/>
      </c>
      <c r="AU482" s="63" t="str">
        <f>IF(Deník!$D482&lt;&gt;"",IF(AND(Deník!$D482&gt;=AU$2,Deník!$D482&lt;=AU$3),IF(AND(Deník!$R482&gt;=0,Deník!$R482&lt;=1),"BE",Deník!$R482),""),"")</f>
        <v/>
      </c>
      <c r="AV482" s="63" t="str">
        <f>IF(Deník!$D482&lt;&gt;"",IF(AND(Deník!$D482&gt;=AV$2,Deník!$D482&lt;=AV$3),IF(AND(Deník!$R482&gt;=0,Deník!$R482&lt;=1),"BE",Deník!$R482),""),"")</f>
        <v/>
      </c>
      <c r="AW482" s="63" t="str">
        <f>IF(Deník!$D482&lt;&gt;"",IF(AND(Deník!$D482&gt;=AW$2,Deník!$D482&lt;=AW$3),IF(AND(Deník!$R482&gt;=0,Deník!$R482&lt;=1),"BE",Deník!$R482),""),"")</f>
        <v/>
      </c>
      <c r="AX482" s="63" t="str">
        <f>IF(Deník!$D482&lt;&gt;"",IF(AND(Deník!$D482&gt;=AX$2,Deník!$D482&lt;=AX$3),IF(AND(Deník!$R482&gt;=0,Deník!$R482&lt;=1),"BE",Deník!$R482),""),"")</f>
        <v/>
      </c>
      <c r="AY482" s="63" t="str">
        <f>IF(Deník!$D482&lt;&gt;"",IF(AND(Deník!$D482&gt;=AY$2,Deník!$D482&lt;=AY$3),IF(AND(Deník!$R482&gt;=0,Deník!$R482&lt;=1),"BE",Deník!$R482),""),"")</f>
        <v/>
      </c>
      <c r="AZ482" s="63" t="str">
        <f>IF(Deník!$D482&lt;&gt;"",IF(AND(Deník!$D482&gt;=AZ$2,Deník!$D482&lt;=AZ$3),IF(AND(Deník!$R482&gt;=0,Deník!$R482&lt;=1),"BE",Deník!$R482),""),"")</f>
        <v/>
      </c>
      <c r="BA482" s="63" t="str">
        <f>IF(Deník!$D482&lt;&gt;"",IF(AND(Deník!$D482&gt;=BA$2,Deník!$D482&lt;=BA$3),IF(AND(Deník!$R482&gt;=0,Deník!$R482&lt;=1),"BE",Deník!$R482),""),"")</f>
        <v/>
      </c>
      <c r="BB482" s="63" t="str">
        <f>IF(Deník!$D482&lt;&gt;"",IF(AND(Deník!$D482&gt;=BB$2,Deník!$D482&lt;=BB$3),IF(AND(Deník!$R482&gt;=0,Deník!$R482&lt;=1),"BE",Deník!$R482),""),"")</f>
        <v/>
      </c>
      <c r="BC482" s="71" t="str">
        <f>IF(Deník!$D482&lt;&gt;"",IF(AND(Deník!$D482&gt;=BC$2,Deník!$D482&lt;=BC$3),IF(AND(Deník!$R482&gt;=0,Deník!$R482&lt;=1),"BE",Deník!$R482),""),"")</f>
        <v/>
      </c>
      <c r="BD482" s="20" t="str">
        <f>IF(Deník!$J483="S",(Deník!$M483-Deník!$K483),IF(Deník!$J483="L",(Deník!$K483-Deník!$M483),""))</f>
        <v/>
      </c>
      <c r="BE482" s="20" t="str">
        <f>IF(Deník!$J483="S",(Deník!$K483-Deník!$O483),IF(Deník!$J483="L",(Deník!$O483-Deník!$K483),""))</f>
        <v/>
      </c>
      <c r="BF482" s="20" t="str">
        <f>IF(Deník!$J483="S",(Deník!$K483-Deník!$L483),IF(Deník!$J483="L",(Deník!$L483-Deník!$K483),""))</f>
        <v/>
      </c>
      <c r="BG482" s="20" t="str">
        <f>IF(Deník!$J483="S",(Deník!$K483-Deník!$S483),IF(Deník!$J483="L",(Deník!$S483-Deník!$K483),""))</f>
        <v/>
      </c>
      <c r="BH482" s="20" t="str">
        <f>IF(Deník!$J483="S",(Deník!$K483-Deník!$U483),IF(Deník!$J483="L",(Deník!$U483-Deník!$K483),""))</f>
        <v/>
      </c>
      <c r="BI482" s="20" t="str">
        <f>IF(Deník!$R482&gt;1,Deník!$R482,"")</f>
        <v/>
      </c>
      <c r="BJ482" s="20" t="str">
        <f>IF(Deník!$R482&lt;0,Deník!$R482,"")</f>
        <v/>
      </c>
      <c r="BK482" s="17"/>
      <c r="BM482" s="233" t="str">
        <f>IF(Deník!$R482&lt;&gt;"",IF(Deník!$Y482=Statistika!$F$78,IF(AND(Deník!$R482&gt;=0,Deník!$R482&lt;=1),"BE",Deník!$R482),""),"")</f>
        <v/>
      </c>
      <c r="BN482" s="233" t="str">
        <f>IF(Deník!$R482&lt;&gt;"",IF(Deník!$Y482=Statistika!$F$79,IF(AND(Deník!$R482&gt;=0,Deník!$R482&lt;=1),"BE",Deník!$R482),""),"")</f>
        <v/>
      </c>
      <c r="BO482" s="233" t="str">
        <f>IF(Deník!$R482&lt;&gt;"",IF(Deník!$Y482=Statistika!$F$80,IF(AND(Deník!$R482&gt;=0,Deník!$R482&lt;=1),"BE",Deník!$R482),""),"")</f>
        <v/>
      </c>
      <c r="BP482" s="233" t="str">
        <f>IF(Deník!$R482&lt;&gt;"",IF(Deník!$Y482=Statistika!$F$81,IF(AND(Deník!$R482&gt;=0,Deník!$R482&lt;=1),"BE",Deník!$R482),""),"")</f>
        <v/>
      </c>
      <c r="BQ482" s="233" t="str">
        <f>IF(Deník!$R482&lt;&gt;"",IF(Deník!$Y482=Statistika!$F$82,IF(AND(Deník!$R482&gt;=0,Deník!$R482&lt;=1),"BE",Deník!$R482),""),"")</f>
        <v/>
      </c>
      <c r="BR482" s="233" t="str">
        <f>IF(Deník!$R482&lt;&gt;"",IF(Deník!$Y482=Statistika!$F$83,IF(AND(Deník!$R482&gt;=0,Deník!$R482&lt;=1),"BE",Deník!$R482),""),"")</f>
        <v/>
      </c>
      <c r="BS482" s="233" t="str">
        <f>IF(Deník!$R482&lt;&gt;"",IF(Deník!$Y482=Statistika!$F$84,IF(AND(Deník!$R482&gt;=0,Deník!$R482&lt;=1),"BE",Deník!$R482),""),"")</f>
        <v/>
      </c>
      <c r="BT482" s="233" t="str">
        <f>IF(Deník!$R482&lt;&gt;"",IF(Deník!$Y482=Statistika!$F$85,IF(AND(Deník!$R482&gt;=0,Deník!$R482&lt;=1),"BE",Deník!$R482),""),"")</f>
        <v/>
      </c>
      <c r="BU482" s="233" t="str">
        <f>IF(Deník!$R482&lt;&gt;"",IF(Deník!$Y482=Statistika!$F$86,IF(AND(Deník!$R482&gt;=0,Deník!$R482&lt;=1),"BE",Deník!$R482),""),"")</f>
        <v/>
      </c>
      <c r="BV482" s="233" t="str">
        <f>IF(Deník!$R482&lt;&gt;"",IF(Deník!$Y482=Statistika!$F$87,IF(AND(Deník!$R482&gt;=0,Deník!$R482&lt;=1),"BE",Deník!$R482),""),"")</f>
        <v/>
      </c>
      <c r="BW482" s="233" t="str">
        <f>IF(Deník!$R482&lt;&gt;"",IF(Deník!$Y482=Statistika!$F$88,IF(AND(Deník!$R482&gt;=0,Deník!$R482&lt;=1),"BE",Deník!$R482),""),"")</f>
        <v/>
      </c>
      <c r="BX482" s="233" t="str">
        <f>IF(Deník!$R482&lt;&gt;"",IF(Deník!$Y482=Statistika!$F$89,IF(AND(Deník!$R482&gt;=0,Deník!$R482&lt;=1),"BE",Deník!$R482),""),"")</f>
        <v/>
      </c>
      <c r="BY482" s="233" t="str">
        <f>IF(Deník!$R482&lt;&gt;"",IF(Deník!$Y482=Statistika!$F$90,IF(AND(Deník!$R482&gt;=0,Deník!$R482&lt;=1),"BE",Deník!$R482),""),"")</f>
        <v/>
      </c>
      <c r="BZ482" s="233" t="str">
        <f>IF(Deník!$R482&lt;&gt;"",IF(Deník!$Y482=Statistika!$F$91,IF(AND(Deník!$R482&gt;=0,Deník!$R482&lt;=1),"BE",Deník!$R482),""),"")</f>
        <v/>
      </c>
      <c r="CA482" s="233"/>
      <c r="CB482" s="233" t="str">
        <f>IF(Deník!$R482&lt;&gt;"",IF(Deník!$AB482="SL",IF(AND(Deník!$R482&gt;=0,Deník!$R482&lt;=1),"BE",Deník!$R482),""),"")</f>
        <v/>
      </c>
      <c r="CC482" s="233" t="str">
        <f>IF(Deník!$R482&lt;&gt;"",IF(Deník!$AB482="BE10",IF(AND(Deník!$R482&gt;=0,Deník!$R482&lt;=1),"BE",Deník!$R482),""),"")</f>
        <v/>
      </c>
      <c r="CD482" s="233" t="str">
        <f>IF(Deník!$R482&lt;&gt;"",IF(Deník!$AB482="BE15",IF(AND(Deník!$R482&gt;=0,Deník!$R482&lt;=1),"BE",Deník!$R482),""),"")</f>
        <v/>
      </c>
      <c r="CE482" s="233" t="str">
        <f>IF(Deník!$R482&lt;&gt;"",IF(Deník!$AB482="BE20",IF(AND(Deník!$R482&gt;=0,Deník!$R482&lt;=1),"BE",Deník!$R482),""),"")</f>
        <v/>
      </c>
      <c r="CF482" s="233" t="str">
        <f>IF(Deník!$R482&lt;&gt;"",IF(Deník!$AB482="TP1",IF(AND(Deník!$R482&gt;=0,Deník!$R482&lt;=1),"BE",Deník!$R482),""),"")</f>
        <v/>
      </c>
      <c r="CG482" s="233" t="str">
        <f>IF(Deník!$R482&lt;&gt;"",IF(Deník!$AB482="TP2",IF(AND(Deník!$R482&gt;=0,Deník!$R482&lt;=1),"BE",Deník!$R482),""),"")</f>
        <v/>
      </c>
      <c r="CH482" s="233" t="str">
        <f>IF(Deník!$R482&lt;&gt;"",IF(Deník!$AB482="TP3",IF(AND(Deník!$R482&gt;=0,Deník!$R482&lt;=1),"BE",Deník!$R482),""),"")</f>
        <v/>
      </c>
      <c r="CI482" s="233" t="str">
        <f>IF(Deník!$R482&lt;&gt;"",IF(Deník!$AB482="Trailing SL",IF(AND(Deník!$R482&gt;=0,Deník!$R482&lt;=1),"BE",Deník!$R482),""),"")</f>
        <v/>
      </c>
      <c r="CJ482" s="233" t="str">
        <f>IF(Deník!$R482&lt;&gt;"",IF(Deník!$AB482="Manual",IF(AND(Deník!$R482&gt;=0,Deník!$R482&lt;=1),"BE",Deník!$R482),""),"")</f>
        <v/>
      </c>
      <c r="CK482" s="233"/>
      <c r="CL482" s="233" t="str">
        <f>IF(Deník!$R482&lt;0,IF(Deník!$AC482=Statistika!$F$117,Deník!$R482,""),"")</f>
        <v/>
      </c>
      <c r="CM482" s="233" t="str">
        <f>IF(Deník!$R482&lt;0,IF(Deník!$AC482=Statistika!$F$118,Deník!$R482,""),"")</f>
        <v/>
      </c>
      <c r="CN482" s="233" t="str">
        <f>IF(Deník!$R482&lt;0,IF(Deník!$AC482=Statistika!$F$119,Deník!$R482,""),"")</f>
        <v/>
      </c>
      <c r="CO482" s="233" t="str">
        <f>IF(Deník!$R482&lt;0,IF(Deník!$AC482=Statistika!$F$120,Deník!$R482,""),"")</f>
        <v/>
      </c>
      <c r="CP482" s="233" t="str">
        <f>IF(Deník!$R482&lt;0,IF(Deník!$AC482=Statistika!$F$121,Deník!$R482,""),"")</f>
        <v/>
      </c>
      <c r="CQ482" s="233" t="str">
        <f>IF(Deník!$R482&lt;0,IF(Deník!$AC482=Statistika!$F$122,Deník!$R482,""),"")</f>
        <v/>
      </c>
      <c r="CR482" s="233" t="str">
        <f>IF(Deník!$R482&lt;0,IF(Deník!$AC482=Statistika!$F$123,Deník!$R482,""),"")</f>
        <v/>
      </c>
      <c r="CS482" s="233" t="str">
        <f>IF(Deník!$R482&lt;0,IF(Deník!$AC482=Statistika!$F$124,Deník!$R482,""),"")</f>
        <v/>
      </c>
      <c r="CT482" s="233" t="str">
        <f>IF(Deník!$R482&lt;0,IF(Deník!$AC482=Statistika!$F$125,Deník!$R482,""),"")</f>
        <v/>
      </c>
      <c r="CU482" s="233"/>
      <c r="CV482" s="233" t="str">
        <f>IF(Deník!$R482&lt;0,IF(Deník!$AD482=$CV$2,Deník!$R482,""),"")</f>
        <v/>
      </c>
      <c r="CW482" s="233" t="str">
        <f>IF(Deník!$R482&lt;0,IF(Deník!$AD482=$CW$2,Deník!$R482,""),"")</f>
        <v/>
      </c>
      <c r="CX482" s="233" t="str">
        <f>IF(Deník!$R482&lt;0,IF(Deník!$AD482=$CX$2,Deník!$R482,""),"")</f>
        <v/>
      </c>
      <c r="CY482" s="233" t="str">
        <f>IF(Deník!$R482&lt;0,IF(Deník!$AD482=$CY$2,Deník!$R482,""),"")</f>
        <v/>
      </c>
      <c r="CZ482" s="233" t="str">
        <f>IF(Deník!$R482&lt;0,IF(Deník!$AD482=$CZ$2,Deník!$R482,""),"")</f>
        <v/>
      </c>
      <c r="DL482" s="221">
        <f t="shared" si="20"/>
        <v>93847.029999999984</v>
      </c>
      <c r="DM482" s="220">
        <f t="shared" si="19"/>
        <v>-6.1529700000000132E-2</v>
      </c>
      <c r="DO482" s="50">
        <f>Deník!W483</f>
        <v>0</v>
      </c>
      <c r="DP482" s="102" t="str">
        <f>IF(AND(Deník!W483&gt;0),1,"")</f>
        <v/>
      </c>
      <c r="DQ482" s="102">
        <f>IF(AND(Deník!W483&lt;=0),1,"")</f>
        <v>1</v>
      </c>
      <c r="DR482" s="227"/>
      <c r="DS482" s="228"/>
      <c r="DT482" s="85"/>
      <c r="DU482" s="54">
        <f>IF(MONTH(Deník!$C482)=DU$2,Deník!$W482,"")</f>
        <v>0</v>
      </c>
      <c r="DV482" s="222" t="str">
        <f>IF(MONTH(Deník!$C482)=DV$2,Deník!$W482,"")</f>
        <v/>
      </c>
      <c r="DW482" s="222" t="str">
        <f>IF(MONTH(Deník!$C482)=DW$2,Deník!$W482,"")</f>
        <v/>
      </c>
      <c r="DX482" s="222" t="str">
        <f>IF(MONTH(Deník!$C482)=DX$2,Deník!$W482,"")</f>
        <v/>
      </c>
      <c r="DY482" s="222" t="str">
        <f>IF(MONTH(Deník!$C482)=DY$2,Deník!$W482,"")</f>
        <v/>
      </c>
      <c r="DZ482" s="222" t="str">
        <f>IF(MONTH(Deník!$C482)=DZ$2,Deník!$W482,"")</f>
        <v/>
      </c>
      <c r="EA482" s="222" t="str">
        <f>IF(MONTH(Deník!$C482)=EA$2,Deník!$W482,"")</f>
        <v/>
      </c>
      <c r="EB482" s="222" t="str">
        <f>IF(MONTH(Deník!$C482)=EB$2,Deník!$W482,"")</f>
        <v/>
      </c>
      <c r="EC482" s="222" t="str">
        <f>IF(MONTH(Deník!$C482)=EC$2,Deník!$W482,"")</f>
        <v/>
      </c>
      <c r="ED482" s="222" t="str">
        <f>IF(MONTH(Deník!$C482)=ED$2,Deník!$W482,"")</f>
        <v/>
      </c>
      <c r="EE482" s="222" t="str">
        <f>IF(MONTH(Deník!$C482)=EE$2,Deník!$W482,"")</f>
        <v/>
      </c>
      <c r="EF482" s="222" t="str">
        <f>IF(MONTH(Deník!$C482)=EF$2,Deník!$W482,"")</f>
        <v/>
      </c>
      <c r="EI482" s="600" t="str">
        <f>IF(Deník!$W482&lt;&gt;"",IF(Deník!$B482=Statistika!$F$63,Deník!$W482,""),"")</f>
        <v/>
      </c>
      <c r="EJ482" s="13" t="str">
        <f>IF(Deník!$W482&lt;&gt;"",IF(Deník!$B482=Statistika!$F$64,Deník!$W482,""),"")</f>
        <v/>
      </c>
      <c r="EK482" s="13" t="str">
        <f>IF(Deník!$W482&lt;&gt;"",IF(Deník!$B482=Statistika!$F$65,Deník!$W482,""),"")</f>
        <v/>
      </c>
      <c r="EL482" s="13" t="str">
        <f>IF(Deník!$W482&lt;&gt;"",IF(Deník!$B482=Statistika!$F$66,Deník!$W482,""),"")</f>
        <v/>
      </c>
      <c r="EM482" s="13" t="str">
        <f>IF(Deník!$W482&lt;&gt;"",IF(Deník!$B482=Statistika!$F$67,Deník!$W482,""),"")</f>
        <v/>
      </c>
      <c r="EN482" s="13" t="str">
        <f>IF(Deník!$W482&lt;&gt;"",IF(Deník!$B482=Statistika!$F$68,Deník!$W482,""),"")</f>
        <v/>
      </c>
      <c r="EO482" s="13" t="str">
        <f>IF(Deník!$W482&lt;&gt;"",IF(Deník!$B482=Statistika!$F$69,Deník!$W482,""),"")</f>
        <v/>
      </c>
      <c r="EP482" s="601" t="str">
        <f>IF(Deník!$W482&lt;&gt;"",IF(Deník!$B482=Statistika!$F$70,Deník!$W482,""),"")</f>
        <v/>
      </c>
      <c r="EQ482" s="90"/>
      <c r="ER482" s="63" t="str">
        <f>IF(Deník!$W482&lt;&gt;"",IF(Deník!$J482="L",Deník!$W482,""),"")</f>
        <v/>
      </c>
      <c r="ES482" s="13" t="str">
        <f>IF(Deník!$W482&lt;&gt;"",IF(Deník!$J482="S",Deník!$W482,""),"")</f>
        <v/>
      </c>
      <c r="ET482" s="95"/>
      <c r="EU482" s="88"/>
      <c r="EV482" s="63" t="str">
        <f>IF(WEEKDAY(Deník!$C482,2)=1,Deník!$W482,"")</f>
        <v/>
      </c>
      <c r="EW482" s="13" t="str">
        <f>IF(WEEKDAY(Deník!$C482,2)=2,Deník!$W482,"")</f>
        <v/>
      </c>
      <c r="EX482" s="13" t="str">
        <f>IF(WEEKDAY(Deník!$C482,2)=3,Deník!$W482,"")</f>
        <v/>
      </c>
      <c r="EY482" s="13" t="str">
        <f>IF(WEEKDAY(Deník!$C482,2)=4,Deník!$W482,"")</f>
        <v/>
      </c>
      <c r="EZ482" s="60" t="str">
        <f>IF(WEEKDAY(Deník!$C482,2)=5,Deník!$W482,"")</f>
        <v/>
      </c>
      <c r="FA482" s="99"/>
      <c r="FB482" s="100">
        <f>Deník!D482</f>
        <v>0</v>
      </c>
      <c r="FC482" s="63">
        <f>IF($FB482&lt;&gt;"",IF(AND($FB482&gt;=FC$2,$FB482&lt;=FC$3),Deník!$W482,""))</f>
        <v>0</v>
      </c>
      <c r="FD482" s="63" t="str">
        <f>IF($FB482&lt;&gt;"",IF(AND($FB482&gt;=FD$2,$FB482&lt;=FD$3),Deník!$W482,""))</f>
        <v/>
      </c>
      <c r="FE482" s="63" t="str">
        <f>IF($FB482&lt;&gt;"",IF(AND($FB482&gt;=FE$2,$FB482&lt;=FE$3),Deník!$W482,""))</f>
        <v/>
      </c>
      <c r="FF482" s="63" t="str">
        <f>IF($FB482&lt;&gt;"",IF(AND($FB482&gt;=FF$2,$FB482&lt;=FF$3),Deník!$W482,""))</f>
        <v/>
      </c>
      <c r="FG482" s="63" t="str">
        <f>IF($FB482&lt;&gt;"",IF(AND($FB482&gt;=FG$2,$FB482&lt;=FG$3),Deník!$W482,""))</f>
        <v/>
      </c>
      <c r="FH482" s="63" t="str">
        <f>IF($FB482&lt;&gt;"",IF(AND($FB482&gt;=FH$2,$FB482&lt;=FH$3),Deník!$W482,""))</f>
        <v/>
      </c>
      <c r="FI482" s="63" t="str">
        <f>IF($FB482&lt;&gt;"",IF(AND($FB482&gt;=FI$2,$FB482&lt;=FI$3),Deník!$W482,""))</f>
        <v/>
      </c>
      <c r="FJ482" s="63" t="str">
        <f>IF($FB482&lt;&gt;"",IF(AND($FB482&gt;=FJ$2,$FB482&lt;=FJ$3),Deník!$W482,""))</f>
        <v/>
      </c>
      <c r="FK482" s="63" t="str">
        <f>IF($FB482&lt;&gt;"",IF(AND($FB482&gt;=FK$2,$FB482&lt;=FK$3),Deník!$W482,""))</f>
        <v/>
      </c>
      <c r="FL482" s="63" t="str">
        <f>IF($FB482&lt;&gt;"",IF(AND($FB482&gt;=FL$2,$FB482&lt;=FL$3),Deník!$W482,""))</f>
        <v/>
      </c>
      <c r="FM482" s="63" t="str">
        <f>IF($FB482&lt;&gt;"",IF(AND($FB482&gt;=FM$2,$FB482&lt;=FM$3),Deník!$W482,""))</f>
        <v/>
      </c>
      <c r="FN482" s="13"/>
      <c r="FO482" s="20" t="str">
        <f>IF(Deník!$W482&gt;1,Deník!$W482,"")</f>
        <v/>
      </c>
      <c r="FP482" s="20" t="str">
        <f>IF(Deník!$W482&lt;0,Deník!$W482,"")</f>
        <v/>
      </c>
      <c r="FQ482" s="17"/>
      <c r="FS482" s="233"/>
      <c r="FT482" s="233" t="str">
        <f>IF(Deník!$W482&lt;&gt;"",IF(Deník!$Y482=Statistika!$F$78,Deník!$W482,""),"")</f>
        <v/>
      </c>
      <c r="FU482" s="233" t="str">
        <f>IF(Deník!$W482&lt;&gt;"",IF(Deník!$Y482=Statistika!$F$79,Deník!$W482,""),"")</f>
        <v/>
      </c>
      <c r="FV482" s="233" t="str">
        <f>IF(Deník!$W482&lt;&gt;"",IF(Deník!$Y482=Statistika!$F$80,Deník!$W482,""),"")</f>
        <v/>
      </c>
      <c r="FW482" s="233" t="str">
        <f>IF(Deník!$W482&lt;&gt;"",IF(Deník!$Y482=Statistika!$F$81,Deník!$W482,""),"")</f>
        <v/>
      </c>
      <c r="FX482" s="233" t="str">
        <f>IF(Deník!$W482&lt;&gt;"",IF(Deník!$Y482=Statistika!$F$82,Deník!$W482,""),"")</f>
        <v/>
      </c>
      <c r="FY482" s="233" t="str">
        <f>IF(Deník!$W482&lt;&gt;"",IF(Deník!$Y482=Statistika!$F$83,Deník!$W482,""),"")</f>
        <v/>
      </c>
      <c r="FZ482" s="233" t="str">
        <f>IF(Deník!$W482&lt;&gt;"",IF(Deník!$Y482=Statistika!$F$84,Deník!$W482,""),"")</f>
        <v/>
      </c>
      <c r="GA482" s="233" t="str">
        <f>IF(Deník!$W482&lt;&gt;"",IF(Deník!$Y482=Statistika!$F$85,Deník!$W482,""),"")</f>
        <v/>
      </c>
      <c r="GB482" s="233" t="str">
        <f>IF(Deník!$W482&lt;&gt;"",IF(Deník!$Y482=Statistika!$F$86,Deník!$W482,""),"")</f>
        <v/>
      </c>
      <c r="GC482" s="233" t="str">
        <f>IF(Deník!$W482&lt;&gt;"",IF(Deník!$Y482=Statistika!$F$87,Deník!$W482,""),"")</f>
        <v/>
      </c>
      <c r="GD482" s="233" t="str">
        <f>IF(Deník!$W482&lt;&gt;"",IF(Deník!$Y482=Statistika!$F$88,Deník!$W482,""),"")</f>
        <v/>
      </c>
      <c r="GE482" s="233" t="str">
        <f>IF(Deník!$W482&lt;&gt;"",IF(Deník!$Y482=Statistika!$F$89,Deník!$W482,""),"")</f>
        <v/>
      </c>
      <c r="GF482" s="233" t="str">
        <f>IF(Deník!$W482&lt;&gt;"",IF(Deník!$Y482=Statistika!$F$90,Deník!$W482,""),"")</f>
        <v/>
      </c>
      <c r="GG482" s="233" t="str">
        <f>IF(Deník!$W482&lt;&gt;"",IF(Deník!$Y482=Statistika!$F$91,Deník!$W482,""),"")</f>
        <v/>
      </c>
      <c r="GH482" s="233"/>
      <c r="GI482" s="233" t="str">
        <f>IF(Deník!$W482&lt;&gt;"",IF(Deník!$AB482=Statistika!$L$100,Deník!$W482,""),"")</f>
        <v/>
      </c>
      <c r="GJ482" s="233" t="str">
        <f>IF(Deník!$W482&lt;&gt;"",IF(Deník!$AB482=Statistika!$L$101,Deník!$W482,""),"")</f>
        <v/>
      </c>
      <c r="GK482" s="233" t="str">
        <f>IF(Deník!$W482&lt;&gt;"",IF(Deník!$AB482=Statistika!$L$102,Deník!$W482,""),"")</f>
        <v/>
      </c>
      <c r="GL482" s="233" t="str">
        <f>IF(Deník!$W482&lt;&gt;"",IF(Deník!$AB482=Statistika!$L$103,Deník!$W482,""),"")</f>
        <v/>
      </c>
      <c r="GM482" s="233" t="str">
        <f>IF(Deník!$W482&lt;&gt;"",IF(Deník!$AB482=Statistika!$L$104,Deník!$W482,""),"")</f>
        <v/>
      </c>
      <c r="GN482" s="233" t="str">
        <f>IF(Deník!$W482&lt;&gt;"",IF(Deník!$AB482=Statistika!$L$105,Deník!$W482,""),"")</f>
        <v/>
      </c>
      <c r="GO482" s="233" t="str">
        <f>IF(Deník!$W482&lt;&gt;"",IF(Deník!$AB482=Statistika!$L$106,Deník!$W482,""),"")</f>
        <v/>
      </c>
      <c r="GP482" s="233" t="str">
        <f>IF(Deník!$W482&lt;&gt;"",IF(Deník!$AB482=Statistika!$L$107,Deník!$W482,""),"")</f>
        <v/>
      </c>
      <c r="GQ482" s="233" t="str">
        <f>IF(Deník!$W482&lt;&gt;"",IF(Deník!$AB482=Statistika!$L$108,Deník!$W482,""),"")</f>
        <v/>
      </c>
      <c r="GS482" s="233" t="str">
        <f>IF(Deník!$W482&lt;0,IF(Deník!$AC482=Statistika!$F$117,Deník!$W482,""),"")</f>
        <v/>
      </c>
      <c r="GT482" s="233" t="str">
        <f>IF(Deník!$W482&lt;0,IF(Deník!$AC482=Statistika!$F$118,Deník!$W482,""),"")</f>
        <v/>
      </c>
      <c r="GU482" s="233" t="str">
        <f>IF(Deník!$W482&lt;0,IF(Deník!$AC482=Statistika!$F$119,Deník!$W482,""),"")</f>
        <v/>
      </c>
      <c r="GV482" s="233" t="str">
        <f>IF(Deník!$W482&lt;0,IF(Deník!$AC482=Statistika!$F$120,Deník!$W482,""),"")</f>
        <v/>
      </c>
      <c r="GW482" s="233" t="str">
        <f>IF(Deník!$W482&lt;0,IF(Deník!$AC482=Statistika!$F$121,Deník!$W482,""),"")</f>
        <v/>
      </c>
      <c r="GX482" s="233" t="str">
        <f>IF(Deník!$W482&lt;0,IF(Deník!$AC482=Statistika!$F$122,Deník!$W482,""),"")</f>
        <v/>
      </c>
      <c r="GY482" s="233" t="str">
        <f>IF(Deník!$W482&lt;0,IF(Deník!$AC482=Statistika!$F$123,Deník!$W482,""),"")</f>
        <v/>
      </c>
      <c r="GZ482" s="233" t="str">
        <f>IF(Deník!$W482&lt;0,IF(Deník!$AC482=Statistika!$F$124,Deník!$W482,""),"")</f>
        <v/>
      </c>
      <c r="HA482" s="233" t="str">
        <f>IF(Deník!$W482&lt;0,IF(Deník!$AC482=Statistika!$F$125,Deník!$W482,""),"")</f>
        <v/>
      </c>
      <c r="HC482" s="233" t="str">
        <f>IF(Deník!$W482&lt;0,IF(Deník!$AD482=Statistika!$F$133,Deník!$W482,""),"")</f>
        <v/>
      </c>
      <c r="HD482" s="233" t="str">
        <f>IF(Deník!$W482&lt;0,IF(Deník!$AD482=Statistika!$F$134,Deník!$W482,""),"")</f>
        <v/>
      </c>
      <c r="HE482" s="233" t="str">
        <f>IF(Deník!$W482&lt;0,IF(Deník!$AD482=Statistika!$F$135,Deník!$W482,""),"")</f>
        <v/>
      </c>
      <c r="HF482" s="233" t="str">
        <f>IF(Deník!$W482&lt;0,IF(Deník!$AD482=Statistika!$F$136,Deník!$W482,""),"")</f>
        <v/>
      </c>
      <c r="HG482" s="233" t="str">
        <f>IF(Deník!$W482&lt;0,IF(Deník!$AD482=Statistika!$F$137,Deník!$W482,""),"")</f>
        <v/>
      </c>
      <c r="ID482" s="8">
        <f>Tabulka4[[#This Row],[Sloupec3]]</f>
        <v>0</v>
      </c>
      <c r="IE482" s="17" t="str">
        <f>IF(AND([1]Deník!$C482&gt;='[1]Měsíční shrnutí'!$D$1,[1]Deník!$C482&lt;='[1]Měsíční shrnutí'!$F$1),[1]Deník!$X482,"")</f>
        <v/>
      </c>
    </row>
    <row r="483" spans="1:239">
      <c r="A483" s="8">
        <f>Deník!C484</f>
        <v>0</v>
      </c>
      <c r="B483" s="50" t="str">
        <f>Deník!R484</f>
        <v/>
      </c>
      <c r="C483" s="102" t="str">
        <f>IF(AND(Deník!R484&gt;1,Deník!R484&lt;&gt;""),1,"")</f>
        <v/>
      </c>
      <c r="D483" s="102" t="str">
        <f>IF(AND(Deník!R484&lt;=0,Deník!R484&lt;&gt;""),1,"")</f>
        <v/>
      </c>
      <c r="E483" s="103" t="str">
        <f>IF(AND(Deník!R484&gt;=0,Deník!R484&lt;=1),1,"")</f>
        <v/>
      </c>
      <c r="F483" s="79" t="str">
        <f>IF(Deník!R484&lt;&gt;"",Deník!R484+F482,"")</f>
        <v/>
      </c>
      <c r="G483" s="85"/>
      <c r="H483" s="54" t="str">
        <f>IF(MONTH(Deník!$C483)=H$2,IF(AND(Deník!$R483&gt;=0,Deník!$R483&lt;=1),"BE",Deník!$R483),"")</f>
        <v/>
      </c>
      <c r="I483" s="11" t="str">
        <f>IF(MONTH(Deník!$C483)=I$2,IF(AND(Deník!$R483&gt;=0,Deník!$R483&lt;=1),"BE",Deník!$R483),"")</f>
        <v/>
      </c>
      <c r="J483" s="11" t="str">
        <f>IF(MONTH(Deník!$C483)=J$2,IF(AND(Deník!$R483&gt;=0,Deník!$R483&lt;=1),"BE",Deník!$R483),"")</f>
        <v/>
      </c>
      <c r="K483" s="11" t="str">
        <f>IF(MONTH(Deník!$C483)=K$2,IF(AND(Deník!$R483&gt;=0,Deník!$R483&lt;=1),"BE",Deník!$R483),"")</f>
        <v/>
      </c>
      <c r="L483" s="11" t="str">
        <f>IF(MONTH(Deník!$C483)=L$2,IF(AND(Deník!$R483&gt;=0,Deník!$R483&lt;=1),"BE",Deník!$R483),"")</f>
        <v/>
      </c>
      <c r="M483" s="11" t="str">
        <f>IF(MONTH(Deník!$C483)=M$2,IF(AND(Deník!$R483&gt;=0,Deník!$R483&lt;=1),"BE",Deník!$R483),"")</f>
        <v/>
      </c>
      <c r="N483" s="11" t="str">
        <f>IF(MONTH(Deník!$C483)=N$2,IF(AND(Deník!$R483&gt;=0,Deník!$R483&lt;=1),"BE",Deník!$R483),"")</f>
        <v/>
      </c>
      <c r="O483" s="11" t="str">
        <f>IF(MONTH(Deník!$C483)=O$2,IF(AND(Deník!$R483&gt;=0,Deník!$R483&lt;=1),"BE",Deník!$R483),"")</f>
        <v/>
      </c>
      <c r="P483" s="11" t="str">
        <f>IF(MONTH(Deník!$C483)=P$2,IF(AND(Deník!$R483&gt;=0,Deník!$R483&lt;=1),"BE",Deník!$R483),"")</f>
        <v/>
      </c>
      <c r="Q483" s="11" t="str">
        <f>IF(MONTH(Deník!$C483)=Q$2,IF(AND(Deník!$R483&gt;=0,Deník!$R483&lt;=1),"BE",Deník!$R483),"")</f>
        <v/>
      </c>
      <c r="R483" s="11" t="str">
        <f>IF(MONTH(Deník!$C483)=R$2,IF(AND(Deník!$R483&gt;=0,Deník!$R483&lt;=1),"BE",Deník!$R483),"")</f>
        <v/>
      </c>
      <c r="S483" s="57" t="str">
        <f>IF(MONTH(Deník!$C483)=S$2,IF(AND(Deník!$R483&gt;=0,Deník!$R483&lt;=1),"BE",Deník!$R483),"")</f>
        <v/>
      </c>
      <c r="U483" s="12"/>
      <c r="V483" s="12"/>
      <c r="X483" s="600" t="str">
        <f>IF(Deník!$R483&lt;&gt;"",IF(Deník!$B483=Statistika!$F$63,IF(AND(Deník!$R483&gt;=0,Deník!$R483&lt;=1),"BE",Deník!$R483),""),"")</f>
        <v/>
      </c>
      <c r="Y483" s="13" t="str">
        <f>IF(Deník!$R483&lt;&gt;"",IF(Deník!$B483=Statistika!$F$64,IF(AND(Deník!$R483&gt;=0,Deník!$R483&lt;=1),"BE",Deník!$R483),""),"")</f>
        <v/>
      </c>
      <c r="Z483" s="13" t="str">
        <f>IF(Deník!$R483&lt;&gt;"",IF(Deník!$B483=Statistika!$F$65,IF(AND(Deník!$R483&gt;=0,Deník!$R483&lt;=1),"BE",Deník!$R483),""),"")</f>
        <v/>
      </c>
      <c r="AA483" s="13" t="str">
        <f>IF(Deník!$R483&lt;&gt;"",IF(Deník!$B483=Statistika!$F$66,IF(AND(Deník!$R483&gt;=0,Deník!$R483&lt;=1),"BE",Deník!$R483),""),"")</f>
        <v/>
      </c>
      <c r="AB483" s="13" t="str">
        <f>IF(Deník!$R483&lt;&gt;"",IF(Deník!$B483=Statistika!$F$67,IF(AND(Deník!$R483&gt;=0,Deník!$R483&lt;=1),"BE",Deník!$R483),""),"")</f>
        <v/>
      </c>
      <c r="AC483" s="13" t="str">
        <f>IF(Deník!$R483&lt;&gt;"",IF(Deník!$B483=Statistika!$F$68,IF(AND(Deník!$R483&gt;=0,Deník!$R483&lt;=1),"BE",Deník!$R483),""),"")</f>
        <v/>
      </c>
      <c r="AD483" s="13" t="str">
        <f>IF(Deník!$R483&lt;&gt;"",IF(Deník!$B483=Statistika!$F$69,IF(AND(Deník!$R483&gt;=0,Deník!$R483&lt;=1),"BE",Deník!$R483),""),"")</f>
        <v/>
      </c>
      <c r="AE483" s="601" t="str">
        <f>IF(Deník!$R483&lt;&gt;"",IF(Deník!$B483=Statistika!$F$70,IF(AND(Deník!$R483&gt;=0,Deník!$R483&lt;=1),"BE",Deník!$R483),""),"")</f>
        <v/>
      </c>
      <c r="AF483" s="90"/>
      <c r="AG483" s="63" t="str">
        <f>IF(Deník!$R483&lt;&gt;"",IF(Deník!$J483="L",IF(AND(Deník!$R483&gt;=0,Deník!$R483&lt;=1),"BE",Deník!$R483),""),"")</f>
        <v/>
      </c>
      <c r="AH483" s="13" t="str">
        <f>IF(Deník!$R483&lt;&gt;"",IF(Deník!$J483="S",IF(AND(Deník!$R483&gt;=0,Deník!$R483&lt;=1),"BE",Deník!$R483),""),"")</f>
        <v/>
      </c>
      <c r="AI483" s="95"/>
      <c r="AJ483" s="71" t="str">
        <f>IF(Deník!N484&lt;&gt;"",Deník!N484*-1,"")</f>
        <v/>
      </c>
      <c r="AK483" s="88"/>
      <c r="AL483" s="63" t="str">
        <f>IF(WEEKDAY(Deník!$C483,2)=1,IF(AND(Deník!$R483&gt;=0,Deník!$R483&lt;=1),"BE",Deník!$R483),"")</f>
        <v/>
      </c>
      <c r="AM483" s="13" t="str">
        <f>IF(WEEKDAY(Deník!$C483,2)=2,IF(AND(Deník!$R483&gt;=0,Deník!$R483&lt;=1),"BE",Deník!$R483),"")</f>
        <v/>
      </c>
      <c r="AN483" s="13" t="str">
        <f>IF(WEEKDAY(Deník!$C483,2)=3,IF(AND(Deník!$R483&gt;=0,Deník!$R483&lt;=1),"BE",Deník!$R483),"")</f>
        <v/>
      </c>
      <c r="AO483" s="13" t="str">
        <f>IF(WEEKDAY(Deník!$C483,2)=4,IF(AND(Deník!$R483&gt;=0,Deník!$R483&lt;=1),"BE",Deník!$R483),"")</f>
        <v/>
      </c>
      <c r="AP483" s="60" t="str">
        <f>IF(WEEKDAY(Deník!$C483,2)=5,IF(AND(Deník!$R483&gt;=0,Deník!$R483&lt;=1),"BE",Deník!$R483),"")</f>
        <v/>
      </c>
      <c r="AQ483" s="99"/>
      <c r="AR483" s="100">
        <f>Deník!D483</f>
        <v>0</v>
      </c>
      <c r="AS483" s="63" t="str">
        <f>IF(Deník!$D483&lt;&gt;"",IF(AND(Deník!$D483&gt;=AS$2,Deník!$D483&lt;=AS$3),IF(AND(Deník!$R483&gt;=0,Deník!$R483&lt;=1),"BE",Deník!$R483),""),"")</f>
        <v/>
      </c>
      <c r="AT483" s="63" t="str">
        <f>IF(Deník!$D483&lt;&gt;"",IF(AND(Deník!$D483&gt;=AT$2,Deník!$D483&lt;=AT$3),IF(AND(Deník!$R483&gt;=0,Deník!$R483&lt;=1),"BE",Deník!$R483),""),"")</f>
        <v/>
      </c>
      <c r="AU483" s="63" t="str">
        <f>IF(Deník!$D483&lt;&gt;"",IF(AND(Deník!$D483&gt;=AU$2,Deník!$D483&lt;=AU$3),IF(AND(Deník!$R483&gt;=0,Deník!$R483&lt;=1),"BE",Deník!$R483),""),"")</f>
        <v/>
      </c>
      <c r="AV483" s="63" t="str">
        <f>IF(Deník!$D483&lt;&gt;"",IF(AND(Deník!$D483&gt;=AV$2,Deník!$D483&lt;=AV$3),IF(AND(Deník!$R483&gt;=0,Deník!$R483&lt;=1),"BE",Deník!$R483),""),"")</f>
        <v/>
      </c>
      <c r="AW483" s="63" t="str">
        <f>IF(Deník!$D483&lt;&gt;"",IF(AND(Deník!$D483&gt;=AW$2,Deník!$D483&lt;=AW$3),IF(AND(Deník!$R483&gt;=0,Deník!$R483&lt;=1),"BE",Deník!$R483),""),"")</f>
        <v/>
      </c>
      <c r="AX483" s="63" t="str">
        <f>IF(Deník!$D483&lt;&gt;"",IF(AND(Deník!$D483&gt;=AX$2,Deník!$D483&lt;=AX$3),IF(AND(Deník!$R483&gt;=0,Deník!$R483&lt;=1),"BE",Deník!$R483),""),"")</f>
        <v/>
      </c>
      <c r="AY483" s="63" t="str">
        <f>IF(Deník!$D483&lt;&gt;"",IF(AND(Deník!$D483&gt;=AY$2,Deník!$D483&lt;=AY$3),IF(AND(Deník!$R483&gt;=0,Deník!$R483&lt;=1),"BE",Deník!$R483),""),"")</f>
        <v/>
      </c>
      <c r="AZ483" s="63" t="str">
        <f>IF(Deník!$D483&lt;&gt;"",IF(AND(Deník!$D483&gt;=AZ$2,Deník!$D483&lt;=AZ$3),IF(AND(Deník!$R483&gt;=0,Deník!$R483&lt;=1),"BE",Deník!$R483),""),"")</f>
        <v/>
      </c>
      <c r="BA483" s="63" t="str">
        <f>IF(Deník!$D483&lt;&gt;"",IF(AND(Deník!$D483&gt;=BA$2,Deník!$D483&lt;=BA$3),IF(AND(Deník!$R483&gt;=0,Deník!$R483&lt;=1),"BE",Deník!$R483),""),"")</f>
        <v/>
      </c>
      <c r="BB483" s="63" t="str">
        <f>IF(Deník!$D483&lt;&gt;"",IF(AND(Deník!$D483&gt;=BB$2,Deník!$D483&lt;=BB$3),IF(AND(Deník!$R483&gt;=0,Deník!$R483&lt;=1),"BE",Deník!$R483),""),"")</f>
        <v/>
      </c>
      <c r="BC483" s="71" t="str">
        <f>IF(Deník!$D483&lt;&gt;"",IF(AND(Deník!$D483&gt;=BC$2,Deník!$D483&lt;=BC$3),IF(AND(Deník!$R483&gt;=0,Deník!$R483&lt;=1),"BE",Deník!$R483),""),"")</f>
        <v/>
      </c>
      <c r="BD483" s="20" t="str">
        <f>IF(Deník!$J484="S",(Deník!$M484-Deník!$K484),IF(Deník!$J484="L",(Deník!$K484-Deník!$M484),""))</f>
        <v/>
      </c>
      <c r="BE483" s="20" t="str">
        <f>IF(Deník!$J484="S",(Deník!$K484-Deník!$O484),IF(Deník!$J484="L",(Deník!$O484-Deník!$K484),""))</f>
        <v/>
      </c>
      <c r="BF483" s="20" t="str">
        <f>IF(Deník!$J484="S",(Deník!$K484-Deník!$L484),IF(Deník!$J484="L",(Deník!$L484-Deník!$K484),""))</f>
        <v/>
      </c>
      <c r="BG483" s="20" t="str">
        <f>IF(Deník!$J484="S",(Deník!$K484-Deník!$S484),IF(Deník!$J484="L",(Deník!$S484-Deník!$K484),""))</f>
        <v/>
      </c>
      <c r="BH483" s="20" t="str">
        <f>IF(Deník!$J484="S",(Deník!$K484-Deník!$U484),IF(Deník!$J484="L",(Deník!$U484-Deník!$K484),""))</f>
        <v/>
      </c>
      <c r="BI483" s="20" t="str">
        <f>IF(Deník!$R483&gt;1,Deník!$R483,"")</f>
        <v/>
      </c>
      <c r="BJ483" s="20" t="str">
        <f>IF(Deník!$R483&lt;0,Deník!$R483,"")</f>
        <v/>
      </c>
      <c r="BK483" s="17"/>
      <c r="BM483" s="233" t="str">
        <f>IF(Deník!$R483&lt;&gt;"",IF(Deník!$Y483=Statistika!$F$78,IF(AND(Deník!$R483&gt;=0,Deník!$R483&lt;=1),"BE",Deník!$R483),""),"")</f>
        <v/>
      </c>
      <c r="BN483" s="233" t="str">
        <f>IF(Deník!$R483&lt;&gt;"",IF(Deník!$Y483=Statistika!$F$79,IF(AND(Deník!$R483&gt;=0,Deník!$R483&lt;=1),"BE",Deník!$R483),""),"")</f>
        <v/>
      </c>
      <c r="BO483" s="233" t="str">
        <f>IF(Deník!$R483&lt;&gt;"",IF(Deník!$Y483=Statistika!$F$80,IF(AND(Deník!$R483&gt;=0,Deník!$R483&lt;=1),"BE",Deník!$R483),""),"")</f>
        <v/>
      </c>
      <c r="BP483" s="233" t="str">
        <f>IF(Deník!$R483&lt;&gt;"",IF(Deník!$Y483=Statistika!$F$81,IF(AND(Deník!$R483&gt;=0,Deník!$R483&lt;=1),"BE",Deník!$R483),""),"")</f>
        <v/>
      </c>
      <c r="BQ483" s="233" t="str">
        <f>IF(Deník!$R483&lt;&gt;"",IF(Deník!$Y483=Statistika!$F$82,IF(AND(Deník!$R483&gt;=0,Deník!$R483&lt;=1),"BE",Deník!$R483),""),"")</f>
        <v/>
      </c>
      <c r="BR483" s="233" t="str">
        <f>IF(Deník!$R483&lt;&gt;"",IF(Deník!$Y483=Statistika!$F$83,IF(AND(Deník!$R483&gt;=0,Deník!$R483&lt;=1),"BE",Deník!$R483),""),"")</f>
        <v/>
      </c>
      <c r="BS483" s="233" t="str">
        <f>IF(Deník!$R483&lt;&gt;"",IF(Deník!$Y483=Statistika!$F$84,IF(AND(Deník!$R483&gt;=0,Deník!$R483&lt;=1),"BE",Deník!$R483),""),"")</f>
        <v/>
      </c>
      <c r="BT483" s="233" t="str">
        <f>IF(Deník!$R483&lt;&gt;"",IF(Deník!$Y483=Statistika!$F$85,IF(AND(Deník!$R483&gt;=0,Deník!$R483&lt;=1),"BE",Deník!$R483),""),"")</f>
        <v/>
      </c>
      <c r="BU483" s="233" t="str">
        <f>IF(Deník!$R483&lt;&gt;"",IF(Deník!$Y483=Statistika!$F$86,IF(AND(Deník!$R483&gt;=0,Deník!$R483&lt;=1),"BE",Deník!$R483),""),"")</f>
        <v/>
      </c>
      <c r="BV483" s="233" t="str">
        <f>IF(Deník!$R483&lt;&gt;"",IF(Deník!$Y483=Statistika!$F$87,IF(AND(Deník!$R483&gt;=0,Deník!$R483&lt;=1),"BE",Deník!$R483),""),"")</f>
        <v/>
      </c>
      <c r="BW483" s="233" t="str">
        <f>IF(Deník!$R483&lt;&gt;"",IF(Deník!$Y483=Statistika!$F$88,IF(AND(Deník!$R483&gt;=0,Deník!$R483&lt;=1),"BE",Deník!$R483),""),"")</f>
        <v/>
      </c>
      <c r="BX483" s="233" t="str">
        <f>IF(Deník!$R483&lt;&gt;"",IF(Deník!$Y483=Statistika!$F$89,IF(AND(Deník!$R483&gt;=0,Deník!$R483&lt;=1),"BE",Deník!$R483),""),"")</f>
        <v/>
      </c>
      <c r="BY483" s="233" t="str">
        <f>IF(Deník!$R483&lt;&gt;"",IF(Deník!$Y483=Statistika!$F$90,IF(AND(Deník!$R483&gt;=0,Deník!$R483&lt;=1),"BE",Deník!$R483),""),"")</f>
        <v/>
      </c>
      <c r="BZ483" s="233" t="str">
        <f>IF(Deník!$R483&lt;&gt;"",IF(Deník!$Y483=Statistika!$F$91,IF(AND(Deník!$R483&gt;=0,Deník!$R483&lt;=1),"BE",Deník!$R483),""),"")</f>
        <v/>
      </c>
      <c r="CA483" s="233"/>
      <c r="CB483" s="233" t="str">
        <f>IF(Deník!$R483&lt;&gt;"",IF(Deník!$AB483="SL",IF(AND(Deník!$R483&gt;=0,Deník!$R483&lt;=1),"BE",Deník!$R483),""),"")</f>
        <v/>
      </c>
      <c r="CC483" s="233" t="str">
        <f>IF(Deník!$R483&lt;&gt;"",IF(Deník!$AB483="BE10",IF(AND(Deník!$R483&gt;=0,Deník!$R483&lt;=1),"BE",Deník!$R483),""),"")</f>
        <v/>
      </c>
      <c r="CD483" s="233" t="str">
        <f>IF(Deník!$R483&lt;&gt;"",IF(Deník!$AB483="BE15",IF(AND(Deník!$R483&gt;=0,Deník!$R483&lt;=1),"BE",Deník!$R483),""),"")</f>
        <v/>
      </c>
      <c r="CE483" s="233" t="str">
        <f>IF(Deník!$R483&lt;&gt;"",IF(Deník!$AB483="BE20",IF(AND(Deník!$R483&gt;=0,Deník!$R483&lt;=1),"BE",Deník!$R483),""),"")</f>
        <v/>
      </c>
      <c r="CF483" s="233" t="str">
        <f>IF(Deník!$R483&lt;&gt;"",IF(Deník!$AB483="TP1",IF(AND(Deník!$R483&gt;=0,Deník!$R483&lt;=1),"BE",Deník!$R483),""),"")</f>
        <v/>
      </c>
      <c r="CG483" s="233" t="str">
        <f>IF(Deník!$R483&lt;&gt;"",IF(Deník!$AB483="TP2",IF(AND(Deník!$R483&gt;=0,Deník!$R483&lt;=1),"BE",Deník!$R483),""),"")</f>
        <v/>
      </c>
      <c r="CH483" s="233" t="str">
        <f>IF(Deník!$R483&lt;&gt;"",IF(Deník!$AB483="TP3",IF(AND(Deník!$R483&gt;=0,Deník!$R483&lt;=1),"BE",Deník!$R483),""),"")</f>
        <v/>
      </c>
      <c r="CI483" s="233" t="str">
        <f>IF(Deník!$R483&lt;&gt;"",IF(Deník!$AB483="Trailing SL",IF(AND(Deník!$R483&gt;=0,Deník!$R483&lt;=1),"BE",Deník!$R483),""),"")</f>
        <v/>
      </c>
      <c r="CJ483" s="233" t="str">
        <f>IF(Deník!$R483&lt;&gt;"",IF(Deník!$AB483="Manual",IF(AND(Deník!$R483&gt;=0,Deník!$R483&lt;=1),"BE",Deník!$R483),""),"")</f>
        <v/>
      </c>
      <c r="CK483" s="233"/>
      <c r="CL483" s="233" t="str">
        <f>IF(Deník!$R483&lt;0,IF(Deník!$AC483=Statistika!$F$117,Deník!$R483,""),"")</f>
        <v/>
      </c>
      <c r="CM483" s="233" t="str">
        <f>IF(Deník!$R483&lt;0,IF(Deník!$AC483=Statistika!$F$118,Deník!$R483,""),"")</f>
        <v/>
      </c>
      <c r="CN483" s="233" t="str">
        <f>IF(Deník!$R483&lt;0,IF(Deník!$AC483=Statistika!$F$119,Deník!$R483,""),"")</f>
        <v/>
      </c>
      <c r="CO483" s="233" t="str">
        <f>IF(Deník!$R483&lt;0,IF(Deník!$AC483=Statistika!$F$120,Deník!$R483,""),"")</f>
        <v/>
      </c>
      <c r="CP483" s="233" t="str">
        <f>IF(Deník!$R483&lt;0,IF(Deník!$AC483=Statistika!$F$121,Deník!$R483,""),"")</f>
        <v/>
      </c>
      <c r="CQ483" s="233" t="str">
        <f>IF(Deník!$R483&lt;0,IF(Deník!$AC483=Statistika!$F$122,Deník!$R483,""),"")</f>
        <v/>
      </c>
      <c r="CR483" s="233" t="str">
        <f>IF(Deník!$R483&lt;0,IF(Deník!$AC483=Statistika!$F$123,Deník!$R483,""),"")</f>
        <v/>
      </c>
      <c r="CS483" s="233" t="str">
        <f>IF(Deník!$R483&lt;0,IF(Deník!$AC483=Statistika!$F$124,Deník!$R483,""),"")</f>
        <v/>
      </c>
      <c r="CT483" s="233" t="str">
        <f>IF(Deník!$R483&lt;0,IF(Deník!$AC483=Statistika!$F$125,Deník!$R483,""),"")</f>
        <v/>
      </c>
      <c r="CU483" s="233"/>
      <c r="CV483" s="233" t="str">
        <f>IF(Deník!$R483&lt;0,IF(Deník!$AD483=$CV$2,Deník!$R483,""),"")</f>
        <v/>
      </c>
      <c r="CW483" s="233" t="str">
        <f>IF(Deník!$R483&lt;0,IF(Deník!$AD483=$CW$2,Deník!$R483,""),"")</f>
        <v/>
      </c>
      <c r="CX483" s="233" t="str">
        <f>IF(Deník!$R483&lt;0,IF(Deník!$AD483=$CX$2,Deník!$R483,""),"")</f>
        <v/>
      </c>
      <c r="CY483" s="233" t="str">
        <f>IF(Deník!$R483&lt;0,IF(Deník!$AD483=$CY$2,Deník!$R483,""),"")</f>
        <v/>
      </c>
      <c r="CZ483" s="233" t="str">
        <f>IF(Deník!$R483&lt;0,IF(Deník!$AD483=$CZ$2,Deník!$R483,""),"")</f>
        <v/>
      </c>
      <c r="DL483" s="221">
        <f t="shared" si="20"/>
        <v>93847.029999999984</v>
      </c>
      <c r="DM483" s="220">
        <f t="shared" si="19"/>
        <v>-6.1529700000000132E-2</v>
      </c>
      <c r="DO483" s="50">
        <f>Deník!W484</f>
        <v>0</v>
      </c>
      <c r="DP483" s="102" t="str">
        <f>IF(AND(Deník!W484&gt;0),1,"")</f>
        <v/>
      </c>
      <c r="DQ483" s="102">
        <f>IF(AND(Deník!W484&lt;=0),1,"")</f>
        <v>1</v>
      </c>
      <c r="DR483" s="227"/>
      <c r="DS483" s="228"/>
      <c r="DT483" s="85"/>
      <c r="DU483" s="54">
        <f>IF(MONTH(Deník!$C483)=DU$2,Deník!$W483,"")</f>
        <v>0</v>
      </c>
      <c r="DV483" s="222" t="str">
        <f>IF(MONTH(Deník!$C483)=DV$2,Deník!$W483,"")</f>
        <v/>
      </c>
      <c r="DW483" s="222" t="str">
        <f>IF(MONTH(Deník!$C483)=DW$2,Deník!$W483,"")</f>
        <v/>
      </c>
      <c r="DX483" s="222" t="str">
        <f>IF(MONTH(Deník!$C483)=DX$2,Deník!$W483,"")</f>
        <v/>
      </c>
      <c r="DY483" s="222" t="str">
        <f>IF(MONTH(Deník!$C483)=DY$2,Deník!$W483,"")</f>
        <v/>
      </c>
      <c r="DZ483" s="222" t="str">
        <f>IF(MONTH(Deník!$C483)=DZ$2,Deník!$W483,"")</f>
        <v/>
      </c>
      <c r="EA483" s="222" t="str">
        <f>IF(MONTH(Deník!$C483)=EA$2,Deník!$W483,"")</f>
        <v/>
      </c>
      <c r="EB483" s="222" t="str">
        <f>IF(MONTH(Deník!$C483)=EB$2,Deník!$W483,"")</f>
        <v/>
      </c>
      <c r="EC483" s="222" t="str">
        <f>IF(MONTH(Deník!$C483)=EC$2,Deník!$W483,"")</f>
        <v/>
      </c>
      <c r="ED483" s="222" t="str">
        <f>IF(MONTH(Deník!$C483)=ED$2,Deník!$W483,"")</f>
        <v/>
      </c>
      <c r="EE483" s="222" t="str">
        <f>IF(MONTH(Deník!$C483)=EE$2,Deník!$W483,"")</f>
        <v/>
      </c>
      <c r="EF483" s="222" t="str">
        <f>IF(MONTH(Deník!$C483)=EF$2,Deník!$W483,"")</f>
        <v/>
      </c>
      <c r="EI483" s="600" t="str">
        <f>IF(Deník!$W483&lt;&gt;"",IF(Deník!$B483=Statistika!$F$63,Deník!$W483,""),"")</f>
        <v/>
      </c>
      <c r="EJ483" s="13" t="str">
        <f>IF(Deník!$W483&lt;&gt;"",IF(Deník!$B483=Statistika!$F$64,Deník!$W483,""),"")</f>
        <v/>
      </c>
      <c r="EK483" s="13" t="str">
        <f>IF(Deník!$W483&lt;&gt;"",IF(Deník!$B483=Statistika!$F$65,Deník!$W483,""),"")</f>
        <v/>
      </c>
      <c r="EL483" s="13" t="str">
        <f>IF(Deník!$W483&lt;&gt;"",IF(Deník!$B483=Statistika!$F$66,Deník!$W483,""),"")</f>
        <v/>
      </c>
      <c r="EM483" s="13" t="str">
        <f>IF(Deník!$W483&lt;&gt;"",IF(Deník!$B483=Statistika!$F$67,Deník!$W483,""),"")</f>
        <v/>
      </c>
      <c r="EN483" s="13" t="str">
        <f>IF(Deník!$W483&lt;&gt;"",IF(Deník!$B483=Statistika!$F$68,Deník!$W483,""),"")</f>
        <v/>
      </c>
      <c r="EO483" s="13" t="str">
        <f>IF(Deník!$W483&lt;&gt;"",IF(Deník!$B483=Statistika!$F$69,Deník!$W483,""),"")</f>
        <v/>
      </c>
      <c r="EP483" s="601" t="str">
        <f>IF(Deník!$W483&lt;&gt;"",IF(Deník!$B483=Statistika!$F$70,Deník!$W483,""),"")</f>
        <v/>
      </c>
      <c r="EQ483" s="90"/>
      <c r="ER483" s="63" t="str">
        <f>IF(Deník!$W483&lt;&gt;"",IF(Deník!$J483="L",Deník!$W483,""),"")</f>
        <v/>
      </c>
      <c r="ES483" s="13" t="str">
        <f>IF(Deník!$W483&lt;&gt;"",IF(Deník!$J483="S",Deník!$W483,""),"")</f>
        <v/>
      </c>
      <c r="ET483" s="95"/>
      <c r="EU483" s="88"/>
      <c r="EV483" s="63" t="str">
        <f>IF(WEEKDAY(Deník!$C483,2)=1,Deník!$W483,"")</f>
        <v/>
      </c>
      <c r="EW483" s="13" t="str">
        <f>IF(WEEKDAY(Deník!$C483,2)=2,Deník!$W483,"")</f>
        <v/>
      </c>
      <c r="EX483" s="13" t="str">
        <f>IF(WEEKDAY(Deník!$C483,2)=3,Deník!$W483,"")</f>
        <v/>
      </c>
      <c r="EY483" s="13" t="str">
        <f>IF(WEEKDAY(Deník!$C483,2)=4,Deník!$W483,"")</f>
        <v/>
      </c>
      <c r="EZ483" s="60" t="str">
        <f>IF(WEEKDAY(Deník!$C483,2)=5,Deník!$W483,"")</f>
        <v/>
      </c>
      <c r="FA483" s="99"/>
      <c r="FB483" s="100">
        <f>Deník!D483</f>
        <v>0</v>
      </c>
      <c r="FC483" s="63">
        <f>IF($FB483&lt;&gt;"",IF(AND($FB483&gt;=FC$2,$FB483&lt;=FC$3),Deník!$W483,""))</f>
        <v>0</v>
      </c>
      <c r="FD483" s="63" t="str">
        <f>IF($FB483&lt;&gt;"",IF(AND($FB483&gt;=FD$2,$FB483&lt;=FD$3),Deník!$W483,""))</f>
        <v/>
      </c>
      <c r="FE483" s="63" t="str">
        <f>IF($FB483&lt;&gt;"",IF(AND($FB483&gt;=FE$2,$FB483&lt;=FE$3),Deník!$W483,""))</f>
        <v/>
      </c>
      <c r="FF483" s="63" t="str">
        <f>IF($FB483&lt;&gt;"",IF(AND($FB483&gt;=FF$2,$FB483&lt;=FF$3),Deník!$W483,""))</f>
        <v/>
      </c>
      <c r="FG483" s="63" t="str">
        <f>IF($FB483&lt;&gt;"",IF(AND($FB483&gt;=FG$2,$FB483&lt;=FG$3),Deník!$W483,""))</f>
        <v/>
      </c>
      <c r="FH483" s="63" t="str">
        <f>IF($FB483&lt;&gt;"",IF(AND($FB483&gt;=FH$2,$FB483&lt;=FH$3),Deník!$W483,""))</f>
        <v/>
      </c>
      <c r="FI483" s="63" t="str">
        <f>IF($FB483&lt;&gt;"",IF(AND($FB483&gt;=FI$2,$FB483&lt;=FI$3),Deník!$W483,""))</f>
        <v/>
      </c>
      <c r="FJ483" s="63" t="str">
        <f>IF($FB483&lt;&gt;"",IF(AND($FB483&gt;=FJ$2,$FB483&lt;=FJ$3),Deník!$W483,""))</f>
        <v/>
      </c>
      <c r="FK483" s="63" t="str">
        <f>IF($FB483&lt;&gt;"",IF(AND($FB483&gt;=FK$2,$FB483&lt;=FK$3),Deník!$W483,""))</f>
        <v/>
      </c>
      <c r="FL483" s="63" t="str">
        <f>IF($FB483&lt;&gt;"",IF(AND($FB483&gt;=FL$2,$FB483&lt;=FL$3),Deník!$W483,""))</f>
        <v/>
      </c>
      <c r="FM483" s="63" t="str">
        <f>IF($FB483&lt;&gt;"",IF(AND($FB483&gt;=FM$2,$FB483&lt;=FM$3),Deník!$W483,""))</f>
        <v/>
      </c>
      <c r="FN483" s="13"/>
      <c r="FO483" s="20" t="str">
        <f>IF(Deník!$W483&gt;1,Deník!$W483,"")</f>
        <v/>
      </c>
      <c r="FP483" s="20" t="str">
        <f>IF(Deník!$W483&lt;0,Deník!$W483,"")</f>
        <v/>
      </c>
      <c r="FQ483" s="17"/>
      <c r="FS483" s="233"/>
      <c r="FT483" s="233" t="str">
        <f>IF(Deník!$W483&lt;&gt;"",IF(Deník!$Y483=Statistika!$F$78,Deník!$W483,""),"")</f>
        <v/>
      </c>
      <c r="FU483" s="233" t="str">
        <f>IF(Deník!$W483&lt;&gt;"",IF(Deník!$Y483=Statistika!$F$79,Deník!$W483,""),"")</f>
        <v/>
      </c>
      <c r="FV483" s="233" t="str">
        <f>IF(Deník!$W483&lt;&gt;"",IF(Deník!$Y483=Statistika!$F$80,Deník!$W483,""),"")</f>
        <v/>
      </c>
      <c r="FW483" s="233" t="str">
        <f>IF(Deník!$W483&lt;&gt;"",IF(Deník!$Y483=Statistika!$F$81,Deník!$W483,""),"")</f>
        <v/>
      </c>
      <c r="FX483" s="233" t="str">
        <f>IF(Deník!$W483&lt;&gt;"",IF(Deník!$Y483=Statistika!$F$82,Deník!$W483,""),"")</f>
        <v/>
      </c>
      <c r="FY483" s="233" t="str">
        <f>IF(Deník!$W483&lt;&gt;"",IF(Deník!$Y483=Statistika!$F$83,Deník!$W483,""),"")</f>
        <v/>
      </c>
      <c r="FZ483" s="233" t="str">
        <f>IF(Deník!$W483&lt;&gt;"",IF(Deník!$Y483=Statistika!$F$84,Deník!$W483,""),"")</f>
        <v/>
      </c>
      <c r="GA483" s="233" t="str">
        <f>IF(Deník!$W483&lt;&gt;"",IF(Deník!$Y483=Statistika!$F$85,Deník!$W483,""),"")</f>
        <v/>
      </c>
      <c r="GB483" s="233" t="str">
        <f>IF(Deník!$W483&lt;&gt;"",IF(Deník!$Y483=Statistika!$F$86,Deník!$W483,""),"")</f>
        <v/>
      </c>
      <c r="GC483" s="233" t="str">
        <f>IF(Deník!$W483&lt;&gt;"",IF(Deník!$Y483=Statistika!$F$87,Deník!$W483,""),"")</f>
        <v/>
      </c>
      <c r="GD483" s="233" t="str">
        <f>IF(Deník!$W483&lt;&gt;"",IF(Deník!$Y483=Statistika!$F$88,Deník!$W483,""),"")</f>
        <v/>
      </c>
      <c r="GE483" s="233" t="str">
        <f>IF(Deník!$W483&lt;&gt;"",IF(Deník!$Y483=Statistika!$F$89,Deník!$W483,""),"")</f>
        <v/>
      </c>
      <c r="GF483" s="233" t="str">
        <f>IF(Deník!$W483&lt;&gt;"",IF(Deník!$Y483=Statistika!$F$90,Deník!$W483,""),"")</f>
        <v/>
      </c>
      <c r="GG483" s="233" t="str">
        <f>IF(Deník!$W483&lt;&gt;"",IF(Deník!$Y483=Statistika!$F$91,Deník!$W483,""),"")</f>
        <v/>
      </c>
      <c r="GH483" s="233"/>
      <c r="GI483" s="233" t="str">
        <f>IF(Deník!$W483&lt;&gt;"",IF(Deník!$AB483=Statistika!$L$100,Deník!$W483,""),"")</f>
        <v/>
      </c>
      <c r="GJ483" s="233" t="str">
        <f>IF(Deník!$W483&lt;&gt;"",IF(Deník!$AB483=Statistika!$L$101,Deník!$W483,""),"")</f>
        <v/>
      </c>
      <c r="GK483" s="233" t="str">
        <f>IF(Deník!$W483&lt;&gt;"",IF(Deník!$AB483=Statistika!$L$102,Deník!$W483,""),"")</f>
        <v/>
      </c>
      <c r="GL483" s="233" t="str">
        <f>IF(Deník!$W483&lt;&gt;"",IF(Deník!$AB483=Statistika!$L$103,Deník!$W483,""),"")</f>
        <v/>
      </c>
      <c r="GM483" s="233" t="str">
        <f>IF(Deník!$W483&lt;&gt;"",IF(Deník!$AB483=Statistika!$L$104,Deník!$W483,""),"")</f>
        <v/>
      </c>
      <c r="GN483" s="233" t="str">
        <f>IF(Deník!$W483&lt;&gt;"",IF(Deník!$AB483=Statistika!$L$105,Deník!$W483,""),"")</f>
        <v/>
      </c>
      <c r="GO483" s="233" t="str">
        <f>IF(Deník!$W483&lt;&gt;"",IF(Deník!$AB483=Statistika!$L$106,Deník!$W483,""),"")</f>
        <v/>
      </c>
      <c r="GP483" s="233" t="str">
        <f>IF(Deník!$W483&lt;&gt;"",IF(Deník!$AB483=Statistika!$L$107,Deník!$W483,""),"")</f>
        <v/>
      </c>
      <c r="GQ483" s="233" t="str">
        <f>IF(Deník!$W483&lt;&gt;"",IF(Deník!$AB483=Statistika!$L$108,Deník!$W483,""),"")</f>
        <v/>
      </c>
      <c r="GS483" s="233" t="str">
        <f>IF(Deník!$W483&lt;0,IF(Deník!$AC483=Statistika!$F$117,Deník!$W483,""),"")</f>
        <v/>
      </c>
      <c r="GT483" s="233" t="str">
        <f>IF(Deník!$W483&lt;0,IF(Deník!$AC483=Statistika!$F$118,Deník!$W483,""),"")</f>
        <v/>
      </c>
      <c r="GU483" s="233" t="str">
        <f>IF(Deník!$W483&lt;0,IF(Deník!$AC483=Statistika!$F$119,Deník!$W483,""),"")</f>
        <v/>
      </c>
      <c r="GV483" s="233" t="str">
        <f>IF(Deník!$W483&lt;0,IF(Deník!$AC483=Statistika!$F$120,Deník!$W483,""),"")</f>
        <v/>
      </c>
      <c r="GW483" s="233" t="str">
        <f>IF(Deník!$W483&lt;0,IF(Deník!$AC483=Statistika!$F$121,Deník!$W483,""),"")</f>
        <v/>
      </c>
      <c r="GX483" s="233" t="str">
        <f>IF(Deník!$W483&lt;0,IF(Deník!$AC483=Statistika!$F$122,Deník!$W483,""),"")</f>
        <v/>
      </c>
      <c r="GY483" s="233" t="str">
        <f>IF(Deník!$W483&lt;0,IF(Deník!$AC483=Statistika!$F$123,Deník!$W483,""),"")</f>
        <v/>
      </c>
      <c r="GZ483" s="233" t="str">
        <f>IF(Deník!$W483&lt;0,IF(Deník!$AC483=Statistika!$F$124,Deník!$W483,""),"")</f>
        <v/>
      </c>
      <c r="HA483" s="233" t="str">
        <f>IF(Deník!$W483&lt;0,IF(Deník!$AC483=Statistika!$F$125,Deník!$W483,""),"")</f>
        <v/>
      </c>
      <c r="HC483" s="233" t="str">
        <f>IF(Deník!$W483&lt;0,IF(Deník!$AD483=Statistika!$F$133,Deník!$W483,""),"")</f>
        <v/>
      </c>
      <c r="HD483" s="233" t="str">
        <f>IF(Deník!$W483&lt;0,IF(Deník!$AD483=Statistika!$F$134,Deník!$W483,""),"")</f>
        <v/>
      </c>
      <c r="HE483" s="233" t="str">
        <f>IF(Deník!$W483&lt;0,IF(Deník!$AD483=Statistika!$F$135,Deník!$W483,""),"")</f>
        <v/>
      </c>
      <c r="HF483" s="233" t="str">
        <f>IF(Deník!$W483&lt;0,IF(Deník!$AD483=Statistika!$F$136,Deník!$W483,""),"")</f>
        <v/>
      </c>
      <c r="HG483" s="233" t="str">
        <f>IF(Deník!$W483&lt;0,IF(Deník!$AD483=Statistika!$F$137,Deník!$W483,""),"")</f>
        <v/>
      </c>
      <c r="ID483" s="8">
        <f>Tabulka4[[#This Row],[Sloupec3]]</f>
        <v>0</v>
      </c>
      <c r="IE483" s="17" t="str">
        <f>IF(AND([1]Deník!$C483&gt;='[1]Měsíční shrnutí'!$D$1,[1]Deník!$C483&lt;='[1]Měsíční shrnutí'!$F$1),[1]Deník!$X483,"")</f>
        <v/>
      </c>
    </row>
    <row r="484" spans="1:239">
      <c r="A484" s="8">
        <f>Deník!C485</f>
        <v>0</v>
      </c>
      <c r="B484" s="50" t="str">
        <f>Deník!R485</f>
        <v/>
      </c>
      <c r="C484" s="102" t="str">
        <f>IF(AND(Deník!R485&gt;1,Deník!R485&lt;&gt;""),1,"")</f>
        <v/>
      </c>
      <c r="D484" s="102" t="str">
        <f>IF(AND(Deník!R485&lt;=0,Deník!R485&lt;&gt;""),1,"")</f>
        <v/>
      </c>
      <c r="E484" s="103" t="str">
        <f>IF(AND(Deník!R485&gt;=0,Deník!R485&lt;=1),1,"")</f>
        <v/>
      </c>
      <c r="F484" s="79" t="str">
        <f>IF(Deník!R485&lt;&gt;"",Deník!R485+F483,"")</f>
        <v/>
      </c>
      <c r="G484" s="85"/>
      <c r="H484" s="54" t="str">
        <f>IF(MONTH(Deník!$C484)=H$2,IF(AND(Deník!$R484&gt;=0,Deník!$R484&lt;=1),"BE",Deník!$R484),"")</f>
        <v/>
      </c>
      <c r="I484" s="11" t="str">
        <f>IF(MONTH(Deník!$C484)=I$2,IF(AND(Deník!$R484&gt;=0,Deník!$R484&lt;=1),"BE",Deník!$R484),"")</f>
        <v/>
      </c>
      <c r="J484" s="11" t="str">
        <f>IF(MONTH(Deník!$C484)=J$2,IF(AND(Deník!$R484&gt;=0,Deník!$R484&lt;=1),"BE",Deník!$R484),"")</f>
        <v/>
      </c>
      <c r="K484" s="11" t="str">
        <f>IF(MONTH(Deník!$C484)=K$2,IF(AND(Deník!$R484&gt;=0,Deník!$R484&lt;=1),"BE",Deník!$R484),"")</f>
        <v/>
      </c>
      <c r="L484" s="11" t="str">
        <f>IF(MONTH(Deník!$C484)=L$2,IF(AND(Deník!$R484&gt;=0,Deník!$R484&lt;=1),"BE",Deník!$R484),"")</f>
        <v/>
      </c>
      <c r="M484" s="11" t="str">
        <f>IF(MONTH(Deník!$C484)=M$2,IF(AND(Deník!$R484&gt;=0,Deník!$R484&lt;=1),"BE",Deník!$R484),"")</f>
        <v/>
      </c>
      <c r="N484" s="11" t="str">
        <f>IF(MONTH(Deník!$C484)=N$2,IF(AND(Deník!$R484&gt;=0,Deník!$R484&lt;=1),"BE",Deník!$R484),"")</f>
        <v/>
      </c>
      <c r="O484" s="11" t="str">
        <f>IF(MONTH(Deník!$C484)=O$2,IF(AND(Deník!$R484&gt;=0,Deník!$R484&lt;=1),"BE",Deník!$R484),"")</f>
        <v/>
      </c>
      <c r="P484" s="11" t="str">
        <f>IF(MONTH(Deník!$C484)=P$2,IF(AND(Deník!$R484&gt;=0,Deník!$R484&lt;=1),"BE",Deník!$R484),"")</f>
        <v/>
      </c>
      <c r="Q484" s="11" t="str">
        <f>IF(MONTH(Deník!$C484)=Q$2,IF(AND(Deník!$R484&gt;=0,Deník!$R484&lt;=1),"BE",Deník!$R484),"")</f>
        <v/>
      </c>
      <c r="R484" s="11" t="str">
        <f>IF(MONTH(Deník!$C484)=R$2,IF(AND(Deník!$R484&gt;=0,Deník!$R484&lt;=1),"BE",Deník!$R484),"")</f>
        <v/>
      </c>
      <c r="S484" s="57" t="str">
        <f>IF(MONTH(Deník!$C484)=S$2,IF(AND(Deník!$R484&gt;=0,Deník!$R484&lt;=1),"BE",Deník!$R484),"")</f>
        <v/>
      </c>
      <c r="U484" s="12"/>
      <c r="V484" s="12"/>
      <c r="X484" s="600" t="str">
        <f>IF(Deník!$R484&lt;&gt;"",IF(Deník!$B484=Statistika!$F$63,IF(AND(Deník!$R484&gt;=0,Deník!$R484&lt;=1),"BE",Deník!$R484),""),"")</f>
        <v/>
      </c>
      <c r="Y484" s="13" t="str">
        <f>IF(Deník!$R484&lt;&gt;"",IF(Deník!$B484=Statistika!$F$64,IF(AND(Deník!$R484&gt;=0,Deník!$R484&lt;=1),"BE",Deník!$R484),""),"")</f>
        <v/>
      </c>
      <c r="Z484" s="13" t="str">
        <f>IF(Deník!$R484&lt;&gt;"",IF(Deník!$B484=Statistika!$F$65,IF(AND(Deník!$R484&gt;=0,Deník!$R484&lt;=1),"BE",Deník!$R484),""),"")</f>
        <v/>
      </c>
      <c r="AA484" s="13" t="str">
        <f>IF(Deník!$R484&lt;&gt;"",IF(Deník!$B484=Statistika!$F$66,IF(AND(Deník!$R484&gt;=0,Deník!$R484&lt;=1),"BE",Deník!$R484),""),"")</f>
        <v/>
      </c>
      <c r="AB484" s="13" t="str">
        <f>IF(Deník!$R484&lt;&gt;"",IF(Deník!$B484=Statistika!$F$67,IF(AND(Deník!$R484&gt;=0,Deník!$R484&lt;=1),"BE",Deník!$R484),""),"")</f>
        <v/>
      </c>
      <c r="AC484" s="13" t="str">
        <f>IF(Deník!$R484&lt;&gt;"",IF(Deník!$B484=Statistika!$F$68,IF(AND(Deník!$R484&gt;=0,Deník!$R484&lt;=1),"BE",Deník!$R484),""),"")</f>
        <v/>
      </c>
      <c r="AD484" s="13" t="str">
        <f>IF(Deník!$R484&lt;&gt;"",IF(Deník!$B484=Statistika!$F$69,IF(AND(Deník!$R484&gt;=0,Deník!$R484&lt;=1),"BE",Deník!$R484),""),"")</f>
        <v/>
      </c>
      <c r="AE484" s="601" t="str">
        <f>IF(Deník!$R484&lt;&gt;"",IF(Deník!$B484=Statistika!$F$70,IF(AND(Deník!$R484&gt;=0,Deník!$R484&lt;=1),"BE",Deník!$R484),""),"")</f>
        <v/>
      </c>
      <c r="AF484" s="90"/>
      <c r="AG484" s="63" t="str">
        <f>IF(Deník!$R484&lt;&gt;"",IF(Deník!$J484="L",IF(AND(Deník!$R484&gt;=0,Deník!$R484&lt;=1),"BE",Deník!$R484),""),"")</f>
        <v/>
      </c>
      <c r="AH484" s="13" t="str">
        <f>IF(Deník!$R484&lt;&gt;"",IF(Deník!$J484="S",IF(AND(Deník!$R484&gt;=0,Deník!$R484&lt;=1),"BE",Deník!$R484),""),"")</f>
        <v/>
      </c>
      <c r="AI484" s="95"/>
      <c r="AJ484" s="71" t="str">
        <f>IF(Deník!N485&lt;&gt;"",Deník!N485*-1,"")</f>
        <v/>
      </c>
      <c r="AK484" s="88"/>
      <c r="AL484" s="63" t="str">
        <f>IF(WEEKDAY(Deník!$C484,2)=1,IF(AND(Deník!$R484&gt;=0,Deník!$R484&lt;=1),"BE",Deník!$R484),"")</f>
        <v/>
      </c>
      <c r="AM484" s="13" t="str">
        <f>IF(WEEKDAY(Deník!$C484,2)=2,IF(AND(Deník!$R484&gt;=0,Deník!$R484&lt;=1),"BE",Deník!$R484),"")</f>
        <v/>
      </c>
      <c r="AN484" s="13" t="str">
        <f>IF(WEEKDAY(Deník!$C484,2)=3,IF(AND(Deník!$R484&gt;=0,Deník!$R484&lt;=1),"BE",Deník!$R484),"")</f>
        <v/>
      </c>
      <c r="AO484" s="13" t="str">
        <f>IF(WEEKDAY(Deník!$C484,2)=4,IF(AND(Deník!$R484&gt;=0,Deník!$R484&lt;=1),"BE",Deník!$R484),"")</f>
        <v/>
      </c>
      <c r="AP484" s="60" t="str">
        <f>IF(WEEKDAY(Deník!$C484,2)=5,IF(AND(Deník!$R484&gt;=0,Deník!$R484&lt;=1),"BE",Deník!$R484),"")</f>
        <v/>
      </c>
      <c r="AQ484" s="99"/>
      <c r="AR484" s="100">
        <f>Deník!D484</f>
        <v>0</v>
      </c>
      <c r="AS484" s="63" t="str">
        <f>IF(Deník!$D484&lt;&gt;"",IF(AND(Deník!$D484&gt;=AS$2,Deník!$D484&lt;=AS$3),IF(AND(Deník!$R484&gt;=0,Deník!$R484&lt;=1),"BE",Deník!$R484),""),"")</f>
        <v/>
      </c>
      <c r="AT484" s="63" t="str">
        <f>IF(Deník!$D484&lt;&gt;"",IF(AND(Deník!$D484&gt;=AT$2,Deník!$D484&lt;=AT$3),IF(AND(Deník!$R484&gt;=0,Deník!$R484&lt;=1),"BE",Deník!$R484),""),"")</f>
        <v/>
      </c>
      <c r="AU484" s="63" t="str">
        <f>IF(Deník!$D484&lt;&gt;"",IF(AND(Deník!$D484&gt;=AU$2,Deník!$D484&lt;=AU$3),IF(AND(Deník!$R484&gt;=0,Deník!$R484&lt;=1),"BE",Deník!$R484),""),"")</f>
        <v/>
      </c>
      <c r="AV484" s="63" t="str">
        <f>IF(Deník!$D484&lt;&gt;"",IF(AND(Deník!$D484&gt;=AV$2,Deník!$D484&lt;=AV$3),IF(AND(Deník!$R484&gt;=0,Deník!$R484&lt;=1),"BE",Deník!$R484),""),"")</f>
        <v/>
      </c>
      <c r="AW484" s="63" t="str">
        <f>IF(Deník!$D484&lt;&gt;"",IF(AND(Deník!$D484&gt;=AW$2,Deník!$D484&lt;=AW$3),IF(AND(Deník!$R484&gt;=0,Deník!$R484&lt;=1),"BE",Deník!$R484),""),"")</f>
        <v/>
      </c>
      <c r="AX484" s="63" t="str">
        <f>IF(Deník!$D484&lt;&gt;"",IF(AND(Deník!$D484&gt;=AX$2,Deník!$D484&lt;=AX$3),IF(AND(Deník!$R484&gt;=0,Deník!$R484&lt;=1),"BE",Deník!$R484),""),"")</f>
        <v/>
      </c>
      <c r="AY484" s="63" t="str">
        <f>IF(Deník!$D484&lt;&gt;"",IF(AND(Deník!$D484&gt;=AY$2,Deník!$D484&lt;=AY$3),IF(AND(Deník!$R484&gt;=0,Deník!$R484&lt;=1),"BE",Deník!$R484),""),"")</f>
        <v/>
      </c>
      <c r="AZ484" s="63" t="str">
        <f>IF(Deník!$D484&lt;&gt;"",IF(AND(Deník!$D484&gt;=AZ$2,Deník!$D484&lt;=AZ$3),IF(AND(Deník!$R484&gt;=0,Deník!$R484&lt;=1),"BE",Deník!$R484),""),"")</f>
        <v/>
      </c>
      <c r="BA484" s="63" t="str">
        <f>IF(Deník!$D484&lt;&gt;"",IF(AND(Deník!$D484&gt;=BA$2,Deník!$D484&lt;=BA$3),IF(AND(Deník!$R484&gt;=0,Deník!$R484&lt;=1),"BE",Deník!$R484),""),"")</f>
        <v/>
      </c>
      <c r="BB484" s="63" t="str">
        <f>IF(Deník!$D484&lt;&gt;"",IF(AND(Deník!$D484&gt;=BB$2,Deník!$D484&lt;=BB$3),IF(AND(Deník!$R484&gt;=0,Deník!$R484&lt;=1),"BE",Deník!$R484),""),"")</f>
        <v/>
      </c>
      <c r="BC484" s="71" t="str">
        <f>IF(Deník!$D484&lt;&gt;"",IF(AND(Deník!$D484&gt;=BC$2,Deník!$D484&lt;=BC$3),IF(AND(Deník!$R484&gt;=0,Deník!$R484&lt;=1),"BE",Deník!$R484),""),"")</f>
        <v/>
      </c>
      <c r="BD484" s="20" t="str">
        <f>IF(Deník!$J485="S",(Deník!$M485-Deník!$K485),IF(Deník!$J485="L",(Deník!$K485-Deník!$M485),""))</f>
        <v/>
      </c>
      <c r="BE484" s="20" t="str">
        <f>IF(Deník!$J485="S",(Deník!$K485-Deník!$O485),IF(Deník!$J485="L",(Deník!$O485-Deník!$K485),""))</f>
        <v/>
      </c>
      <c r="BF484" s="20" t="str">
        <f>IF(Deník!$J485="S",(Deník!$K485-Deník!$L485),IF(Deník!$J485="L",(Deník!$L485-Deník!$K485),""))</f>
        <v/>
      </c>
      <c r="BG484" s="20" t="str">
        <f>IF(Deník!$J485="S",(Deník!$K485-Deník!$S485),IF(Deník!$J485="L",(Deník!$S485-Deník!$K485),""))</f>
        <v/>
      </c>
      <c r="BH484" s="20" t="str">
        <f>IF(Deník!$J485="S",(Deník!$K485-Deník!$U485),IF(Deník!$J485="L",(Deník!$U485-Deník!$K485),""))</f>
        <v/>
      </c>
      <c r="BI484" s="20" t="str">
        <f>IF(Deník!$R484&gt;1,Deník!$R484,"")</f>
        <v/>
      </c>
      <c r="BJ484" s="20" t="str">
        <f>IF(Deník!$R484&lt;0,Deník!$R484,"")</f>
        <v/>
      </c>
      <c r="BK484" s="17"/>
      <c r="BM484" s="233" t="str">
        <f>IF(Deník!$R484&lt;&gt;"",IF(Deník!$Y484=Statistika!$F$78,IF(AND(Deník!$R484&gt;=0,Deník!$R484&lt;=1),"BE",Deník!$R484),""),"")</f>
        <v/>
      </c>
      <c r="BN484" s="233" t="str">
        <f>IF(Deník!$R484&lt;&gt;"",IF(Deník!$Y484=Statistika!$F$79,IF(AND(Deník!$R484&gt;=0,Deník!$R484&lt;=1),"BE",Deník!$R484),""),"")</f>
        <v/>
      </c>
      <c r="BO484" s="233" t="str">
        <f>IF(Deník!$R484&lt;&gt;"",IF(Deník!$Y484=Statistika!$F$80,IF(AND(Deník!$R484&gt;=0,Deník!$R484&lt;=1),"BE",Deník!$R484),""),"")</f>
        <v/>
      </c>
      <c r="BP484" s="233" t="str">
        <f>IF(Deník!$R484&lt;&gt;"",IF(Deník!$Y484=Statistika!$F$81,IF(AND(Deník!$R484&gt;=0,Deník!$R484&lt;=1),"BE",Deník!$R484),""),"")</f>
        <v/>
      </c>
      <c r="BQ484" s="233" t="str">
        <f>IF(Deník!$R484&lt;&gt;"",IF(Deník!$Y484=Statistika!$F$82,IF(AND(Deník!$R484&gt;=0,Deník!$R484&lt;=1),"BE",Deník!$R484),""),"")</f>
        <v/>
      </c>
      <c r="BR484" s="233" t="str">
        <f>IF(Deník!$R484&lt;&gt;"",IF(Deník!$Y484=Statistika!$F$83,IF(AND(Deník!$R484&gt;=0,Deník!$R484&lt;=1),"BE",Deník!$R484),""),"")</f>
        <v/>
      </c>
      <c r="BS484" s="233" t="str">
        <f>IF(Deník!$R484&lt;&gt;"",IF(Deník!$Y484=Statistika!$F$84,IF(AND(Deník!$R484&gt;=0,Deník!$R484&lt;=1),"BE",Deník!$R484),""),"")</f>
        <v/>
      </c>
      <c r="BT484" s="233" t="str">
        <f>IF(Deník!$R484&lt;&gt;"",IF(Deník!$Y484=Statistika!$F$85,IF(AND(Deník!$R484&gt;=0,Deník!$R484&lt;=1),"BE",Deník!$R484),""),"")</f>
        <v/>
      </c>
      <c r="BU484" s="233" t="str">
        <f>IF(Deník!$R484&lt;&gt;"",IF(Deník!$Y484=Statistika!$F$86,IF(AND(Deník!$R484&gt;=0,Deník!$R484&lt;=1),"BE",Deník!$R484),""),"")</f>
        <v/>
      </c>
      <c r="BV484" s="233" t="str">
        <f>IF(Deník!$R484&lt;&gt;"",IF(Deník!$Y484=Statistika!$F$87,IF(AND(Deník!$R484&gt;=0,Deník!$R484&lt;=1),"BE",Deník!$R484),""),"")</f>
        <v/>
      </c>
      <c r="BW484" s="233" t="str">
        <f>IF(Deník!$R484&lt;&gt;"",IF(Deník!$Y484=Statistika!$F$88,IF(AND(Deník!$R484&gt;=0,Deník!$R484&lt;=1),"BE",Deník!$R484),""),"")</f>
        <v/>
      </c>
      <c r="BX484" s="233" t="str">
        <f>IF(Deník!$R484&lt;&gt;"",IF(Deník!$Y484=Statistika!$F$89,IF(AND(Deník!$R484&gt;=0,Deník!$R484&lt;=1),"BE",Deník!$R484),""),"")</f>
        <v/>
      </c>
      <c r="BY484" s="233" t="str">
        <f>IF(Deník!$R484&lt;&gt;"",IF(Deník!$Y484=Statistika!$F$90,IF(AND(Deník!$R484&gt;=0,Deník!$R484&lt;=1),"BE",Deník!$R484),""),"")</f>
        <v/>
      </c>
      <c r="BZ484" s="233" t="str">
        <f>IF(Deník!$R484&lt;&gt;"",IF(Deník!$Y484=Statistika!$F$91,IF(AND(Deník!$R484&gt;=0,Deník!$R484&lt;=1),"BE",Deník!$R484),""),"")</f>
        <v/>
      </c>
      <c r="CA484" s="233"/>
      <c r="CB484" s="233" t="str">
        <f>IF(Deník!$R484&lt;&gt;"",IF(Deník!$AB484="SL",IF(AND(Deník!$R484&gt;=0,Deník!$R484&lt;=1),"BE",Deník!$R484),""),"")</f>
        <v/>
      </c>
      <c r="CC484" s="233" t="str">
        <f>IF(Deník!$R484&lt;&gt;"",IF(Deník!$AB484="BE10",IF(AND(Deník!$R484&gt;=0,Deník!$R484&lt;=1),"BE",Deník!$R484),""),"")</f>
        <v/>
      </c>
      <c r="CD484" s="233" t="str">
        <f>IF(Deník!$R484&lt;&gt;"",IF(Deník!$AB484="BE15",IF(AND(Deník!$R484&gt;=0,Deník!$R484&lt;=1),"BE",Deník!$R484),""),"")</f>
        <v/>
      </c>
      <c r="CE484" s="233" t="str">
        <f>IF(Deník!$R484&lt;&gt;"",IF(Deník!$AB484="BE20",IF(AND(Deník!$R484&gt;=0,Deník!$R484&lt;=1),"BE",Deník!$R484),""),"")</f>
        <v/>
      </c>
      <c r="CF484" s="233" t="str">
        <f>IF(Deník!$R484&lt;&gt;"",IF(Deník!$AB484="TP1",IF(AND(Deník!$R484&gt;=0,Deník!$R484&lt;=1),"BE",Deník!$R484),""),"")</f>
        <v/>
      </c>
      <c r="CG484" s="233" t="str">
        <f>IF(Deník!$R484&lt;&gt;"",IF(Deník!$AB484="TP2",IF(AND(Deník!$R484&gt;=0,Deník!$R484&lt;=1),"BE",Deník!$R484),""),"")</f>
        <v/>
      </c>
      <c r="CH484" s="233" t="str">
        <f>IF(Deník!$R484&lt;&gt;"",IF(Deník!$AB484="TP3",IF(AND(Deník!$R484&gt;=0,Deník!$R484&lt;=1),"BE",Deník!$R484),""),"")</f>
        <v/>
      </c>
      <c r="CI484" s="233" t="str">
        <f>IF(Deník!$R484&lt;&gt;"",IF(Deník!$AB484="Trailing SL",IF(AND(Deník!$R484&gt;=0,Deník!$R484&lt;=1),"BE",Deník!$R484),""),"")</f>
        <v/>
      </c>
      <c r="CJ484" s="233" t="str">
        <f>IF(Deník!$R484&lt;&gt;"",IF(Deník!$AB484="Manual",IF(AND(Deník!$R484&gt;=0,Deník!$R484&lt;=1),"BE",Deník!$R484),""),"")</f>
        <v/>
      </c>
      <c r="CK484" s="233"/>
      <c r="CL484" s="233" t="str">
        <f>IF(Deník!$R484&lt;0,IF(Deník!$AC484=Statistika!$F$117,Deník!$R484,""),"")</f>
        <v/>
      </c>
      <c r="CM484" s="233" t="str">
        <f>IF(Deník!$R484&lt;0,IF(Deník!$AC484=Statistika!$F$118,Deník!$R484,""),"")</f>
        <v/>
      </c>
      <c r="CN484" s="233" t="str">
        <f>IF(Deník!$R484&lt;0,IF(Deník!$AC484=Statistika!$F$119,Deník!$R484,""),"")</f>
        <v/>
      </c>
      <c r="CO484" s="233" t="str">
        <f>IF(Deník!$R484&lt;0,IF(Deník!$AC484=Statistika!$F$120,Deník!$R484,""),"")</f>
        <v/>
      </c>
      <c r="CP484" s="233" t="str">
        <f>IF(Deník!$R484&lt;0,IF(Deník!$AC484=Statistika!$F$121,Deník!$R484,""),"")</f>
        <v/>
      </c>
      <c r="CQ484" s="233" t="str">
        <f>IF(Deník!$R484&lt;0,IF(Deník!$AC484=Statistika!$F$122,Deník!$R484,""),"")</f>
        <v/>
      </c>
      <c r="CR484" s="233" t="str">
        <f>IF(Deník!$R484&lt;0,IF(Deník!$AC484=Statistika!$F$123,Deník!$R484,""),"")</f>
        <v/>
      </c>
      <c r="CS484" s="233" t="str">
        <f>IF(Deník!$R484&lt;0,IF(Deník!$AC484=Statistika!$F$124,Deník!$R484,""),"")</f>
        <v/>
      </c>
      <c r="CT484" s="233" t="str">
        <f>IF(Deník!$R484&lt;0,IF(Deník!$AC484=Statistika!$F$125,Deník!$R484,""),"")</f>
        <v/>
      </c>
      <c r="CU484" s="233"/>
      <c r="CV484" s="233" t="str">
        <f>IF(Deník!$R484&lt;0,IF(Deník!$AD484=$CV$2,Deník!$R484,""),"")</f>
        <v/>
      </c>
      <c r="CW484" s="233" t="str">
        <f>IF(Deník!$R484&lt;0,IF(Deník!$AD484=$CW$2,Deník!$R484,""),"")</f>
        <v/>
      </c>
      <c r="CX484" s="233" t="str">
        <f>IF(Deník!$R484&lt;0,IF(Deník!$AD484=$CX$2,Deník!$R484,""),"")</f>
        <v/>
      </c>
      <c r="CY484" s="233" t="str">
        <f>IF(Deník!$R484&lt;0,IF(Deník!$AD484=$CY$2,Deník!$R484,""),"")</f>
        <v/>
      </c>
      <c r="CZ484" s="233" t="str">
        <f>IF(Deník!$R484&lt;0,IF(Deník!$AD484=$CZ$2,Deník!$R484,""),"")</f>
        <v/>
      </c>
      <c r="DL484" s="221">
        <f t="shared" si="20"/>
        <v>93847.029999999984</v>
      </c>
      <c r="DM484" s="220">
        <f t="shared" si="19"/>
        <v>-6.1529700000000132E-2</v>
      </c>
      <c r="DO484" s="50">
        <f>Deník!W485</f>
        <v>0</v>
      </c>
      <c r="DP484" s="102" t="str">
        <f>IF(AND(Deník!W485&gt;0),1,"")</f>
        <v/>
      </c>
      <c r="DQ484" s="102">
        <f>IF(AND(Deník!W485&lt;=0),1,"")</f>
        <v>1</v>
      </c>
      <c r="DR484" s="227"/>
      <c r="DS484" s="228"/>
      <c r="DT484" s="85"/>
      <c r="DU484" s="54">
        <f>IF(MONTH(Deník!$C484)=DU$2,Deník!$W484,"")</f>
        <v>0</v>
      </c>
      <c r="DV484" s="222" t="str">
        <f>IF(MONTH(Deník!$C484)=DV$2,Deník!$W484,"")</f>
        <v/>
      </c>
      <c r="DW484" s="222" t="str">
        <f>IF(MONTH(Deník!$C484)=DW$2,Deník!$W484,"")</f>
        <v/>
      </c>
      <c r="DX484" s="222" t="str">
        <f>IF(MONTH(Deník!$C484)=DX$2,Deník!$W484,"")</f>
        <v/>
      </c>
      <c r="DY484" s="222" t="str">
        <f>IF(MONTH(Deník!$C484)=DY$2,Deník!$W484,"")</f>
        <v/>
      </c>
      <c r="DZ484" s="222" t="str">
        <f>IF(MONTH(Deník!$C484)=DZ$2,Deník!$W484,"")</f>
        <v/>
      </c>
      <c r="EA484" s="222" t="str">
        <f>IF(MONTH(Deník!$C484)=EA$2,Deník!$W484,"")</f>
        <v/>
      </c>
      <c r="EB484" s="222" t="str">
        <f>IF(MONTH(Deník!$C484)=EB$2,Deník!$W484,"")</f>
        <v/>
      </c>
      <c r="EC484" s="222" t="str">
        <f>IF(MONTH(Deník!$C484)=EC$2,Deník!$W484,"")</f>
        <v/>
      </c>
      <c r="ED484" s="222" t="str">
        <f>IF(MONTH(Deník!$C484)=ED$2,Deník!$W484,"")</f>
        <v/>
      </c>
      <c r="EE484" s="222" t="str">
        <f>IF(MONTH(Deník!$C484)=EE$2,Deník!$W484,"")</f>
        <v/>
      </c>
      <c r="EF484" s="222" t="str">
        <f>IF(MONTH(Deník!$C484)=EF$2,Deník!$W484,"")</f>
        <v/>
      </c>
      <c r="EI484" s="600" t="str">
        <f>IF(Deník!$W484&lt;&gt;"",IF(Deník!$B484=Statistika!$F$63,Deník!$W484,""),"")</f>
        <v/>
      </c>
      <c r="EJ484" s="13" t="str">
        <f>IF(Deník!$W484&lt;&gt;"",IF(Deník!$B484=Statistika!$F$64,Deník!$W484,""),"")</f>
        <v/>
      </c>
      <c r="EK484" s="13" t="str">
        <f>IF(Deník!$W484&lt;&gt;"",IF(Deník!$B484=Statistika!$F$65,Deník!$W484,""),"")</f>
        <v/>
      </c>
      <c r="EL484" s="13" t="str">
        <f>IF(Deník!$W484&lt;&gt;"",IF(Deník!$B484=Statistika!$F$66,Deník!$W484,""),"")</f>
        <v/>
      </c>
      <c r="EM484" s="13" t="str">
        <f>IF(Deník!$W484&lt;&gt;"",IF(Deník!$B484=Statistika!$F$67,Deník!$W484,""),"")</f>
        <v/>
      </c>
      <c r="EN484" s="13" t="str">
        <f>IF(Deník!$W484&lt;&gt;"",IF(Deník!$B484=Statistika!$F$68,Deník!$W484,""),"")</f>
        <v/>
      </c>
      <c r="EO484" s="13" t="str">
        <f>IF(Deník!$W484&lt;&gt;"",IF(Deník!$B484=Statistika!$F$69,Deník!$W484,""),"")</f>
        <v/>
      </c>
      <c r="EP484" s="601" t="str">
        <f>IF(Deník!$W484&lt;&gt;"",IF(Deník!$B484=Statistika!$F$70,Deník!$W484,""),"")</f>
        <v/>
      </c>
      <c r="EQ484" s="90"/>
      <c r="ER484" s="63" t="str">
        <f>IF(Deník!$W484&lt;&gt;"",IF(Deník!$J484="L",Deník!$W484,""),"")</f>
        <v/>
      </c>
      <c r="ES484" s="13" t="str">
        <f>IF(Deník!$W484&lt;&gt;"",IF(Deník!$J484="S",Deník!$W484,""),"")</f>
        <v/>
      </c>
      <c r="ET484" s="95"/>
      <c r="EU484" s="88"/>
      <c r="EV484" s="63" t="str">
        <f>IF(WEEKDAY(Deník!$C484,2)=1,Deník!$W484,"")</f>
        <v/>
      </c>
      <c r="EW484" s="13" t="str">
        <f>IF(WEEKDAY(Deník!$C484,2)=2,Deník!$W484,"")</f>
        <v/>
      </c>
      <c r="EX484" s="13" t="str">
        <f>IF(WEEKDAY(Deník!$C484,2)=3,Deník!$W484,"")</f>
        <v/>
      </c>
      <c r="EY484" s="13" t="str">
        <f>IF(WEEKDAY(Deník!$C484,2)=4,Deník!$W484,"")</f>
        <v/>
      </c>
      <c r="EZ484" s="60" t="str">
        <f>IF(WEEKDAY(Deník!$C484,2)=5,Deník!$W484,"")</f>
        <v/>
      </c>
      <c r="FA484" s="99"/>
      <c r="FB484" s="100">
        <f>Deník!D484</f>
        <v>0</v>
      </c>
      <c r="FC484" s="63">
        <f>IF($FB484&lt;&gt;"",IF(AND($FB484&gt;=FC$2,$FB484&lt;=FC$3),Deník!$W484,""))</f>
        <v>0</v>
      </c>
      <c r="FD484" s="63" t="str">
        <f>IF($FB484&lt;&gt;"",IF(AND($FB484&gt;=FD$2,$FB484&lt;=FD$3),Deník!$W484,""))</f>
        <v/>
      </c>
      <c r="FE484" s="63" t="str">
        <f>IF($FB484&lt;&gt;"",IF(AND($FB484&gt;=FE$2,$FB484&lt;=FE$3),Deník!$W484,""))</f>
        <v/>
      </c>
      <c r="FF484" s="63" t="str">
        <f>IF($FB484&lt;&gt;"",IF(AND($FB484&gt;=FF$2,$FB484&lt;=FF$3),Deník!$W484,""))</f>
        <v/>
      </c>
      <c r="FG484" s="63" t="str">
        <f>IF($FB484&lt;&gt;"",IF(AND($FB484&gt;=FG$2,$FB484&lt;=FG$3),Deník!$W484,""))</f>
        <v/>
      </c>
      <c r="FH484" s="63" t="str">
        <f>IF($FB484&lt;&gt;"",IF(AND($FB484&gt;=FH$2,$FB484&lt;=FH$3),Deník!$W484,""))</f>
        <v/>
      </c>
      <c r="FI484" s="63" t="str">
        <f>IF($FB484&lt;&gt;"",IF(AND($FB484&gt;=FI$2,$FB484&lt;=FI$3),Deník!$W484,""))</f>
        <v/>
      </c>
      <c r="FJ484" s="63" t="str">
        <f>IF($FB484&lt;&gt;"",IF(AND($FB484&gt;=FJ$2,$FB484&lt;=FJ$3),Deník!$W484,""))</f>
        <v/>
      </c>
      <c r="FK484" s="63" t="str">
        <f>IF($FB484&lt;&gt;"",IF(AND($FB484&gt;=FK$2,$FB484&lt;=FK$3),Deník!$W484,""))</f>
        <v/>
      </c>
      <c r="FL484" s="63" t="str">
        <f>IF($FB484&lt;&gt;"",IF(AND($FB484&gt;=FL$2,$FB484&lt;=FL$3),Deník!$W484,""))</f>
        <v/>
      </c>
      <c r="FM484" s="63" t="str">
        <f>IF($FB484&lt;&gt;"",IF(AND($FB484&gt;=FM$2,$FB484&lt;=FM$3),Deník!$W484,""))</f>
        <v/>
      </c>
      <c r="FN484" s="13"/>
      <c r="FO484" s="20" t="str">
        <f>IF(Deník!$W484&gt;1,Deník!$W484,"")</f>
        <v/>
      </c>
      <c r="FP484" s="20" t="str">
        <f>IF(Deník!$W484&lt;0,Deník!$W484,"")</f>
        <v/>
      </c>
      <c r="FQ484" s="17"/>
      <c r="FS484" s="233"/>
      <c r="FT484" s="233" t="str">
        <f>IF(Deník!$W484&lt;&gt;"",IF(Deník!$Y484=Statistika!$F$78,Deník!$W484,""),"")</f>
        <v/>
      </c>
      <c r="FU484" s="233" t="str">
        <f>IF(Deník!$W484&lt;&gt;"",IF(Deník!$Y484=Statistika!$F$79,Deník!$W484,""),"")</f>
        <v/>
      </c>
      <c r="FV484" s="233" t="str">
        <f>IF(Deník!$W484&lt;&gt;"",IF(Deník!$Y484=Statistika!$F$80,Deník!$W484,""),"")</f>
        <v/>
      </c>
      <c r="FW484" s="233" t="str">
        <f>IF(Deník!$W484&lt;&gt;"",IF(Deník!$Y484=Statistika!$F$81,Deník!$W484,""),"")</f>
        <v/>
      </c>
      <c r="FX484" s="233" t="str">
        <f>IF(Deník!$W484&lt;&gt;"",IF(Deník!$Y484=Statistika!$F$82,Deník!$W484,""),"")</f>
        <v/>
      </c>
      <c r="FY484" s="233" t="str">
        <f>IF(Deník!$W484&lt;&gt;"",IF(Deník!$Y484=Statistika!$F$83,Deník!$W484,""),"")</f>
        <v/>
      </c>
      <c r="FZ484" s="233" t="str">
        <f>IF(Deník!$W484&lt;&gt;"",IF(Deník!$Y484=Statistika!$F$84,Deník!$W484,""),"")</f>
        <v/>
      </c>
      <c r="GA484" s="233" t="str">
        <f>IF(Deník!$W484&lt;&gt;"",IF(Deník!$Y484=Statistika!$F$85,Deník!$W484,""),"")</f>
        <v/>
      </c>
      <c r="GB484" s="233" t="str">
        <f>IF(Deník!$W484&lt;&gt;"",IF(Deník!$Y484=Statistika!$F$86,Deník!$W484,""),"")</f>
        <v/>
      </c>
      <c r="GC484" s="233" t="str">
        <f>IF(Deník!$W484&lt;&gt;"",IF(Deník!$Y484=Statistika!$F$87,Deník!$W484,""),"")</f>
        <v/>
      </c>
      <c r="GD484" s="233" t="str">
        <f>IF(Deník!$W484&lt;&gt;"",IF(Deník!$Y484=Statistika!$F$88,Deník!$W484,""),"")</f>
        <v/>
      </c>
      <c r="GE484" s="233" t="str">
        <f>IF(Deník!$W484&lt;&gt;"",IF(Deník!$Y484=Statistika!$F$89,Deník!$W484,""),"")</f>
        <v/>
      </c>
      <c r="GF484" s="233" t="str">
        <f>IF(Deník!$W484&lt;&gt;"",IF(Deník!$Y484=Statistika!$F$90,Deník!$W484,""),"")</f>
        <v/>
      </c>
      <c r="GG484" s="233" t="str">
        <f>IF(Deník!$W484&lt;&gt;"",IF(Deník!$Y484=Statistika!$F$91,Deník!$W484,""),"")</f>
        <v/>
      </c>
      <c r="GH484" s="233"/>
      <c r="GI484" s="233" t="str">
        <f>IF(Deník!$W484&lt;&gt;"",IF(Deník!$AB484=Statistika!$L$100,Deník!$W484,""),"")</f>
        <v/>
      </c>
      <c r="GJ484" s="233" t="str">
        <f>IF(Deník!$W484&lt;&gt;"",IF(Deník!$AB484=Statistika!$L$101,Deník!$W484,""),"")</f>
        <v/>
      </c>
      <c r="GK484" s="233" t="str">
        <f>IF(Deník!$W484&lt;&gt;"",IF(Deník!$AB484=Statistika!$L$102,Deník!$W484,""),"")</f>
        <v/>
      </c>
      <c r="GL484" s="233" t="str">
        <f>IF(Deník!$W484&lt;&gt;"",IF(Deník!$AB484=Statistika!$L$103,Deník!$W484,""),"")</f>
        <v/>
      </c>
      <c r="GM484" s="233" t="str">
        <f>IF(Deník!$W484&lt;&gt;"",IF(Deník!$AB484=Statistika!$L$104,Deník!$W484,""),"")</f>
        <v/>
      </c>
      <c r="GN484" s="233" t="str">
        <f>IF(Deník!$W484&lt;&gt;"",IF(Deník!$AB484=Statistika!$L$105,Deník!$W484,""),"")</f>
        <v/>
      </c>
      <c r="GO484" s="233" t="str">
        <f>IF(Deník!$W484&lt;&gt;"",IF(Deník!$AB484=Statistika!$L$106,Deník!$W484,""),"")</f>
        <v/>
      </c>
      <c r="GP484" s="233" t="str">
        <f>IF(Deník!$W484&lt;&gt;"",IF(Deník!$AB484=Statistika!$L$107,Deník!$W484,""),"")</f>
        <v/>
      </c>
      <c r="GQ484" s="233" t="str">
        <f>IF(Deník!$W484&lt;&gt;"",IF(Deník!$AB484=Statistika!$L$108,Deník!$W484,""),"")</f>
        <v/>
      </c>
      <c r="GS484" s="233" t="str">
        <f>IF(Deník!$W484&lt;0,IF(Deník!$AC484=Statistika!$F$117,Deník!$W484,""),"")</f>
        <v/>
      </c>
      <c r="GT484" s="233" t="str">
        <f>IF(Deník!$W484&lt;0,IF(Deník!$AC484=Statistika!$F$118,Deník!$W484,""),"")</f>
        <v/>
      </c>
      <c r="GU484" s="233" t="str">
        <f>IF(Deník!$W484&lt;0,IF(Deník!$AC484=Statistika!$F$119,Deník!$W484,""),"")</f>
        <v/>
      </c>
      <c r="GV484" s="233" t="str">
        <f>IF(Deník!$W484&lt;0,IF(Deník!$AC484=Statistika!$F$120,Deník!$W484,""),"")</f>
        <v/>
      </c>
      <c r="GW484" s="233" t="str">
        <f>IF(Deník!$W484&lt;0,IF(Deník!$AC484=Statistika!$F$121,Deník!$W484,""),"")</f>
        <v/>
      </c>
      <c r="GX484" s="233" t="str">
        <f>IF(Deník!$W484&lt;0,IF(Deník!$AC484=Statistika!$F$122,Deník!$W484,""),"")</f>
        <v/>
      </c>
      <c r="GY484" s="233" t="str">
        <f>IF(Deník!$W484&lt;0,IF(Deník!$AC484=Statistika!$F$123,Deník!$W484,""),"")</f>
        <v/>
      </c>
      <c r="GZ484" s="233" t="str">
        <f>IF(Deník!$W484&lt;0,IF(Deník!$AC484=Statistika!$F$124,Deník!$W484,""),"")</f>
        <v/>
      </c>
      <c r="HA484" s="233" t="str">
        <f>IF(Deník!$W484&lt;0,IF(Deník!$AC484=Statistika!$F$125,Deník!$W484,""),"")</f>
        <v/>
      </c>
      <c r="HC484" s="233" t="str">
        <f>IF(Deník!$W484&lt;0,IF(Deník!$AD484=Statistika!$F$133,Deník!$W484,""),"")</f>
        <v/>
      </c>
      <c r="HD484" s="233" t="str">
        <f>IF(Deník!$W484&lt;0,IF(Deník!$AD484=Statistika!$F$134,Deník!$W484,""),"")</f>
        <v/>
      </c>
      <c r="HE484" s="233" t="str">
        <f>IF(Deník!$W484&lt;0,IF(Deník!$AD484=Statistika!$F$135,Deník!$W484,""),"")</f>
        <v/>
      </c>
      <c r="HF484" s="233" t="str">
        <f>IF(Deník!$W484&lt;0,IF(Deník!$AD484=Statistika!$F$136,Deník!$W484,""),"")</f>
        <v/>
      </c>
      <c r="HG484" s="233" t="str">
        <f>IF(Deník!$W484&lt;0,IF(Deník!$AD484=Statistika!$F$137,Deník!$W484,""),"")</f>
        <v/>
      </c>
      <c r="ID484" s="8">
        <f>Tabulka4[[#This Row],[Sloupec3]]</f>
        <v>0</v>
      </c>
      <c r="IE484" s="17" t="str">
        <f>IF(AND([1]Deník!$C484&gt;='[1]Měsíční shrnutí'!$D$1,[1]Deník!$C484&lt;='[1]Měsíční shrnutí'!$F$1),[1]Deník!$X484,"")</f>
        <v/>
      </c>
    </row>
    <row r="485" spans="1:239">
      <c r="A485" s="8">
        <f>Deník!C486</f>
        <v>0</v>
      </c>
      <c r="B485" s="50" t="str">
        <f>Deník!R486</f>
        <v/>
      </c>
      <c r="C485" s="102" t="str">
        <f>IF(AND(Deník!R486&gt;1,Deník!R486&lt;&gt;""),1,"")</f>
        <v/>
      </c>
      <c r="D485" s="102" t="str">
        <f>IF(AND(Deník!R486&lt;=0,Deník!R486&lt;&gt;""),1,"")</f>
        <v/>
      </c>
      <c r="E485" s="103" t="str">
        <f>IF(AND(Deník!R486&gt;=0,Deník!R486&lt;=1),1,"")</f>
        <v/>
      </c>
      <c r="F485" s="79" t="str">
        <f>IF(Deník!R486&lt;&gt;"",Deník!R486+F484,"")</f>
        <v/>
      </c>
      <c r="G485" s="85"/>
      <c r="H485" s="54" t="str">
        <f>IF(MONTH(Deník!$C485)=H$2,IF(AND(Deník!$R485&gt;=0,Deník!$R485&lt;=1),"BE",Deník!$R485),"")</f>
        <v/>
      </c>
      <c r="I485" s="11" t="str">
        <f>IF(MONTH(Deník!$C485)=I$2,IF(AND(Deník!$R485&gt;=0,Deník!$R485&lt;=1),"BE",Deník!$R485),"")</f>
        <v/>
      </c>
      <c r="J485" s="11" t="str">
        <f>IF(MONTH(Deník!$C485)=J$2,IF(AND(Deník!$R485&gt;=0,Deník!$R485&lt;=1),"BE",Deník!$R485),"")</f>
        <v/>
      </c>
      <c r="K485" s="11" t="str">
        <f>IF(MONTH(Deník!$C485)=K$2,IF(AND(Deník!$R485&gt;=0,Deník!$R485&lt;=1),"BE",Deník!$R485),"")</f>
        <v/>
      </c>
      <c r="L485" s="11" t="str">
        <f>IF(MONTH(Deník!$C485)=L$2,IF(AND(Deník!$R485&gt;=0,Deník!$R485&lt;=1),"BE",Deník!$R485),"")</f>
        <v/>
      </c>
      <c r="M485" s="11" t="str">
        <f>IF(MONTH(Deník!$C485)=M$2,IF(AND(Deník!$R485&gt;=0,Deník!$R485&lt;=1),"BE",Deník!$R485),"")</f>
        <v/>
      </c>
      <c r="N485" s="11" t="str">
        <f>IF(MONTH(Deník!$C485)=N$2,IF(AND(Deník!$R485&gt;=0,Deník!$R485&lt;=1),"BE",Deník!$R485),"")</f>
        <v/>
      </c>
      <c r="O485" s="11" t="str">
        <f>IF(MONTH(Deník!$C485)=O$2,IF(AND(Deník!$R485&gt;=0,Deník!$R485&lt;=1),"BE",Deník!$R485),"")</f>
        <v/>
      </c>
      <c r="P485" s="11" t="str">
        <f>IF(MONTH(Deník!$C485)=P$2,IF(AND(Deník!$R485&gt;=0,Deník!$R485&lt;=1),"BE",Deník!$R485),"")</f>
        <v/>
      </c>
      <c r="Q485" s="11" t="str">
        <f>IF(MONTH(Deník!$C485)=Q$2,IF(AND(Deník!$R485&gt;=0,Deník!$R485&lt;=1),"BE",Deník!$R485),"")</f>
        <v/>
      </c>
      <c r="R485" s="11" t="str">
        <f>IF(MONTH(Deník!$C485)=R$2,IF(AND(Deník!$R485&gt;=0,Deník!$R485&lt;=1),"BE",Deník!$R485),"")</f>
        <v/>
      </c>
      <c r="S485" s="57" t="str">
        <f>IF(MONTH(Deník!$C485)=S$2,IF(AND(Deník!$R485&gt;=0,Deník!$R485&lt;=1),"BE",Deník!$R485),"")</f>
        <v/>
      </c>
      <c r="U485" s="12"/>
      <c r="V485" s="12"/>
      <c r="X485" s="600" t="str">
        <f>IF(Deník!$R485&lt;&gt;"",IF(Deník!$B485=Statistika!$F$63,IF(AND(Deník!$R485&gt;=0,Deník!$R485&lt;=1),"BE",Deník!$R485),""),"")</f>
        <v/>
      </c>
      <c r="Y485" s="13" t="str">
        <f>IF(Deník!$R485&lt;&gt;"",IF(Deník!$B485=Statistika!$F$64,IF(AND(Deník!$R485&gt;=0,Deník!$R485&lt;=1),"BE",Deník!$R485),""),"")</f>
        <v/>
      </c>
      <c r="Z485" s="13" t="str">
        <f>IF(Deník!$R485&lt;&gt;"",IF(Deník!$B485=Statistika!$F$65,IF(AND(Deník!$R485&gt;=0,Deník!$R485&lt;=1),"BE",Deník!$R485),""),"")</f>
        <v/>
      </c>
      <c r="AA485" s="13" t="str">
        <f>IF(Deník!$R485&lt;&gt;"",IF(Deník!$B485=Statistika!$F$66,IF(AND(Deník!$R485&gt;=0,Deník!$R485&lt;=1),"BE",Deník!$R485),""),"")</f>
        <v/>
      </c>
      <c r="AB485" s="13" t="str">
        <f>IF(Deník!$R485&lt;&gt;"",IF(Deník!$B485=Statistika!$F$67,IF(AND(Deník!$R485&gt;=0,Deník!$R485&lt;=1),"BE",Deník!$R485),""),"")</f>
        <v/>
      </c>
      <c r="AC485" s="13" t="str">
        <f>IF(Deník!$R485&lt;&gt;"",IF(Deník!$B485=Statistika!$F$68,IF(AND(Deník!$R485&gt;=0,Deník!$R485&lt;=1),"BE",Deník!$R485),""),"")</f>
        <v/>
      </c>
      <c r="AD485" s="13" t="str">
        <f>IF(Deník!$R485&lt;&gt;"",IF(Deník!$B485=Statistika!$F$69,IF(AND(Deník!$R485&gt;=0,Deník!$R485&lt;=1),"BE",Deník!$R485),""),"")</f>
        <v/>
      </c>
      <c r="AE485" s="601" t="str">
        <f>IF(Deník!$R485&lt;&gt;"",IF(Deník!$B485=Statistika!$F$70,IF(AND(Deník!$R485&gt;=0,Deník!$R485&lt;=1),"BE",Deník!$R485),""),"")</f>
        <v/>
      </c>
      <c r="AF485" s="90"/>
      <c r="AG485" s="63" t="str">
        <f>IF(Deník!$R485&lt;&gt;"",IF(Deník!$J485="L",IF(AND(Deník!$R485&gt;=0,Deník!$R485&lt;=1),"BE",Deník!$R485),""),"")</f>
        <v/>
      </c>
      <c r="AH485" s="13" t="str">
        <f>IF(Deník!$R485&lt;&gt;"",IF(Deník!$J485="S",IF(AND(Deník!$R485&gt;=0,Deník!$R485&lt;=1),"BE",Deník!$R485),""),"")</f>
        <v/>
      </c>
      <c r="AI485" s="95"/>
      <c r="AJ485" s="71" t="str">
        <f>IF(Deník!N486&lt;&gt;"",Deník!N486*-1,"")</f>
        <v/>
      </c>
      <c r="AK485" s="88"/>
      <c r="AL485" s="63" t="str">
        <f>IF(WEEKDAY(Deník!$C485,2)=1,IF(AND(Deník!$R485&gt;=0,Deník!$R485&lt;=1),"BE",Deník!$R485),"")</f>
        <v/>
      </c>
      <c r="AM485" s="13" t="str">
        <f>IF(WEEKDAY(Deník!$C485,2)=2,IF(AND(Deník!$R485&gt;=0,Deník!$R485&lt;=1),"BE",Deník!$R485),"")</f>
        <v/>
      </c>
      <c r="AN485" s="13" t="str">
        <f>IF(WEEKDAY(Deník!$C485,2)=3,IF(AND(Deník!$R485&gt;=0,Deník!$R485&lt;=1),"BE",Deník!$R485),"")</f>
        <v/>
      </c>
      <c r="AO485" s="13" t="str">
        <f>IF(WEEKDAY(Deník!$C485,2)=4,IF(AND(Deník!$R485&gt;=0,Deník!$R485&lt;=1),"BE",Deník!$R485),"")</f>
        <v/>
      </c>
      <c r="AP485" s="60" t="str">
        <f>IF(WEEKDAY(Deník!$C485,2)=5,IF(AND(Deník!$R485&gt;=0,Deník!$R485&lt;=1),"BE",Deník!$R485),"")</f>
        <v/>
      </c>
      <c r="AQ485" s="99"/>
      <c r="AR485" s="100">
        <f>Deník!D485</f>
        <v>0</v>
      </c>
      <c r="AS485" s="63" t="str">
        <f>IF(Deník!$D485&lt;&gt;"",IF(AND(Deník!$D485&gt;=AS$2,Deník!$D485&lt;=AS$3),IF(AND(Deník!$R485&gt;=0,Deník!$R485&lt;=1),"BE",Deník!$R485),""),"")</f>
        <v/>
      </c>
      <c r="AT485" s="63" t="str">
        <f>IF(Deník!$D485&lt;&gt;"",IF(AND(Deník!$D485&gt;=AT$2,Deník!$D485&lt;=AT$3),IF(AND(Deník!$R485&gt;=0,Deník!$R485&lt;=1),"BE",Deník!$R485),""),"")</f>
        <v/>
      </c>
      <c r="AU485" s="63" t="str">
        <f>IF(Deník!$D485&lt;&gt;"",IF(AND(Deník!$D485&gt;=AU$2,Deník!$D485&lt;=AU$3),IF(AND(Deník!$R485&gt;=0,Deník!$R485&lt;=1),"BE",Deník!$R485),""),"")</f>
        <v/>
      </c>
      <c r="AV485" s="63" t="str">
        <f>IF(Deník!$D485&lt;&gt;"",IF(AND(Deník!$D485&gt;=AV$2,Deník!$D485&lt;=AV$3),IF(AND(Deník!$R485&gt;=0,Deník!$R485&lt;=1),"BE",Deník!$R485),""),"")</f>
        <v/>
      </c>
      <c r="AW485" s="63" t="str">
        <f>IF(Deník!$D485&lt;&gt;"",IF(AND(Deník!$D485&gt;=AW$2,Deník!$D485&lt;=AW$3),IF(AND(Deník!$R485&gt;=0,Deník!$R485&lt;=1),"BE",Deník!$R485),""),"")</f>
        <v/>
      </c>
      <c r="AX485" s="63" t="str">
        <f>IF(Deník!$D485&lt;&gt;"",IF(AND(Deník!$D485&gt;=AX$2,Deník!$D485&lt;=AX$3),IF(AND(Deník!$R485&gt;=0,Deník!$R485&lt;=1),"BE",Deník!$R485),""),"")</f>
        <v/>
      </c>
      <c r="AY485" s="63" t="str">
        <f>IF(Deník!$D485&lt;&gt;"",IF(AND(Deník!$D485&gt;=AY$2,Deník!$D485&lt;=AY$3),IF(AND(Deník!$R485&gt;=0,Deník!$R485&lt;=1),"BE",Deník!$R485),""),"")</f>
        <v/>
      </c>
      <c r="AZ485" s="63" t="str">
        <f>IF(Deník!$D485&lt;&gt;"",IF(AND(Deník!$D485&gt;=AZ$2,Deník!$D485&lt;=AZ$3),IF(AND(Deník!$R485&gt;=0,Deník!$R485&lt;=1),"BE",Deník!$R485),""),"")</f>
        <v/>
      </c>
      <c r="BA485" s="63" t="str">
        <f>IF(Deník!$D485&lt;&gt;"",IF(AND(Deník!$D485&gt;=BA$2,Deník!$D485&lt;=BA$3),IF(AND(Deník!$R485&gt;=0,Deník!$R485&lt;=1),"BE",Deník!$R485),""),"")</f>
        <v/>
      </c>
      <c r="BB485" s="63" t="str">
        <f>IF(Deník!$D485&lt;&gt;"",IF(AND(Deník!$D485&gt;=BB$2,Deník!$D485&lt;=BB$3),IF(AND(Deník!$R485&gt;=0,Deník!$R485&lt;=1),"BE",Deník!$R485),""),"")</f>
        <v/>
      </c>
      <c r="BC485" s="71" t="str">
        <f>IF(Deník!$D485&lt;&gt;"",IF(AND(Deník!$D485&gt;=BC$2,Deník!$D485&lt;=BC$3),IF(AND(Deník!$R485&gt;=0,Deník!$R485&lt;=1),"BE",Deník!$R485),""),"")</f>
        <v/>
      </c>
      <c r="BD485" s="20" t="str">
        <f>IF(Deník!$J486="S",(Deník!$M486-Deník!$K486),IF(Deník!$J486="L",(Deník!$K486-Deník!$M486),""))</f>
        <v/>
      </c>
      <c r="BE485" s="20" t="str">
        <f>IF(Deník!$J486="S",(Deník!$K486-Deník!$O486),IF(Deník!$J486="L",(Deník!$O486-Deník!$K486),""))</f>
        <v/>
      </c>
      <c r="BF485" s="20" t="str">
        <f>IF(Deník!$J486="S",(Deník!$K486-Deník!$L486),IF(Deník!$J486="L",(Deník!$L486-Deník!$K486),""))</f>
        <v/>
      </c>
      <c r="BG485" s="20" t="str">
        <f>IF(Deník!$J486="S",(Deník!$K486-Deník!$S486),IF(Deník!$J486="L",(Deník!$S486-Deník!$K486),""))</f>
        <v/>
      </c>
      <c r="BH485" s="20" t="str">
        <f>IF(Deník!$J486="S",(Deník!$K486-Deník!$U486),IF(Deník!$J486="L",(Deník!$U486-Deník!$K486),""))</f>
        <v/>
      </c>
      <c r="BI485" s="20" t="str">
        <f>IF(Deník!$R485&gt;1,Deník!$R485,"")</f>
        <v/>
      </c>
      <c r="BJ485" s="20" t="str">
        <f>IF(Deník!$R485&lt;0,Deník!$R485,"")</f>
        <v/>
      </c>
      <c r="BK485" s="17"/>
      <c r="BM485" s="233" t="str">
        <f>IF(Deník!$R485&lt;&gt;"",IF(Deník!$Y485=Statistika!$F$78,IF(AND(Deník!$R485&gt;=0,Deník!$R485&lt;=1),"BE",Deník!$R485),""),"")</f>
        <v/>
      </c>
      <c r="BN485" s="233" t="str">
        <f>IF(Deník!$R485&lt;&gt;"",IF(Deník!$Y485=Statistika!$F$79,IF(AND(Deník!$R485&gt;=0,Deník!$R485&lt;=1),"BE",Deník!$R485),""),"")</f>
        <v/>
      </c>
      <c r="BO485" s="233" t="str">
        <f>IF(Deník!$R485&lt;&gt;"",IF(Deník!$Y485=Statistika!$F$80,IF(AND(Deník!$R485&gt;=0,Deník!$R485&lt;=1),"BE",Deník!$R485),""),"")</f>
        <v/>
      </c>
      <c r="BP485" s="233" t="str">
        <f>IF(Deník!$R485&lt;&gt;"",IF(Deník!$Y485=Statistika!$F$81,IF(AND(Deník!$R485&gt;=0,Deník!$R485&lt;=1),"BE",Deník!$R485),""),"")</f>
        <v/>
      </c>
      <c r="BQ485" s="233" t="str">
        <f>IF(Deník!$R485&lt;&gt;"",IF(Deník!$Y485=Statistika!$F$82,IF(AND(Deník!$R485&gt;=0,Deník!$R485&lt;=1),"BE",Deník!$R485),""),"")</f>
        <v/>
      </c>
      <c r="BR485" s="233" t="str">
        <f>IF(Deník!$R485&lt;&gt;"",IF(Deník!$Y485=Statistika!$F$83,IF(AND(Deník!$R485&gt;=0,Deník!$R485&lt;=1),"BE",Deník!$R485),""),"")</f>
        <v/>
      </c>
      <c r="BS485" s="233" t="str">
        <f>IF(Deník!$R485&lt;&gt;"",IF(Deník!$Y485=Statistika!$F$84,IF(AND(Deník!$R485&gt;=0,Deník!$R485&lt;=1),"BE",Deník!$R485),""),"")</f>
        <v/>
      </c>
      <c r="BT485" s="233" t="str">
        <f>IF(Deník!$R485&lt;&gt;"",IF(Deník!$Y485=Statistika!$F$85,IF(AND(Deník!$R485&gt;=0,Deník!$R485&lt;=1),"BE",Deník!$R485),""),"")</f>
        <v/>
      </c>
      <c r="BU485" s="233" t="str">
        <f>IF(Deník!$R485&lt;&gt;"",IF(Deník!$Y485=Statistika!$F$86,IF(AND(Deník!$R485&gt;=0,Deník!$R485&lt;=1),"BE",Deník!$R485),""),"")</f>
        <v/>
      </c>
      <c r="BV485" s="233" t="str">
        <f>IF(Deník!$R485&lt;&gt;"",IF(Deník!$Y485=Statistika!$F$87,IF(AND(Deník!$R485&gt;=0,Deník!$R485&lt;=1),"BE",Deník!$R485),""),"")</f>
        <v/>
      </c>
      <c r="BW485" s="233" t="str">
        <f>IF(Deník!$R485&lt;&gt;"",IF(Deník!$Y485=Statistika!$F$88,IF(AND(Deník!$R485&gt;=0,Deník!$R485&lt;=1),"BE",Deník!$R485),""),"")</f>
        <v/>
      </c>
      <c r="BX485" s="233" t="str">
        <f>IF(Deník!$R485&lt;&gt;"",IF(Deník!$Y485=Statistika!$F$89,IF(AND(Deník!$R485&gt;=0,Deník!$R485&lt;=1),"BE",Deník!$R485),""),"")</f>
        <v/>
      </c>
      <c r="BY485" s="233" t="str">
        <f>IF(Deník!$R485&lt;&gt;"",IF(Deník!$Y485=Statistika!$F$90,IF(AND(Deník!$R485&gt;=0,Deník!$R485&lt;=1),"BE",Deník!$R485),""),"")</f>
        <v/>
      </c>
      <c r="BZ485" s="233" t="str">
        <f>IF(Deník!$R485&lt;&gt;"",IF(Deník!$Y485=Statistika!$F$91,IF(AND(Deník!$R485&gt;=0,Deník!$R485&lt;=1),"BE",Deník!$R485),""),"")</f>
        <v/>
      </c>
      <c r="CA485" s="233"/>
      <c r="CB485" s="233" t="str">
        <f>IF(Deník!$R485&lt;&gt;"",IF(Deník!$AB485="SL",IF(AND(Deník!$R485&gt;=0,Deník!$R485&lt;=1),"BE",Deník!$R485),""),"")</f>
        <v/>
      </c>
      <c r="CC485" s="233" t="str">
        <f>IF(Deník!$R485&lt;&gt;"",IF(Deník!$AB485="BE10",IF(AND(Deník!$R485&gt;=0,Deník!$R485&lt;=1),"BE",Deník!$R485),""),"")</f>
        <v/>
      </c>
      <c r="CD485" s="233" t="str">
        <f>IF(Deník!$R485&lt;&gt;"",IF(Deník!$AB485="BE15",IF(AND(Deník!$R485&gt;=0,Deník!$R485&lt;=1),"BE",Deník!$R485),""),"")</f>
        <v/>
      </c>
      <c r="CE485" s="233" t="str">
        <f>IF(Deník!$R485&lt;&gt;"",IF(Deník!$AB485="BE20",IF(AND(Deník!$R485&gt;=0,Deník!$R485&lt;=1),"BE",Deník!$R485),""),"")</f>
        <v/>
      </c>
      <c r="CF485" s="233" t="str">
        <f>IF(Deník!$R485&lt;&gt;"",IF(Deník!$AB485="TP1",IF(AND(Deník!$R485&gt;=0,Deník!$R485&lt;=1),"BE",Deník!$R485),""),"")</f>
        <v/>
      </c>
      <c r="CG485" s="233" t="str">
        <f>IF(Deník!$R485&lt;&gt;"",IF(Deník!$AB485="TP2",IF(AND(Deník!$R485&gt;=0,Deník!$R485&lt;=1),"BE",Deník!$R485),""),"")</f>
        <v/>
      </c>
      <c r="CH485" s="233" t="str">
        <f>IF(Deník!$R485&lt;&gt;"",IF(Deník!$AB485="TP3",IF(AND(Deník!$R485&gt;=0,Deník!$R485&lt;=1),"BE",Deník!$R485),""),"")</f>
        <v/>
      </c>
      <c r="CI485" s="233" t="str">
        <f>IF(Deník!$R485&lt;&gt;"",IF(Deník!$AB485="Trailing SL",IF(AND(Deník!$R485&gt;=0,Deník!$R485&lt;=1),"BE",Deník!$R485),""),"")</f>
        <v/>
      </c>
      <c r="CJ485" s="233" t="str">
        <f>IF(Deník!$R485&lt;&gt;"",IF(Deník!$AB485="Manual",IF(AND(Deník!$R485&gt;=0,Deník!$R485&lt;=1),"BE",Deník!$R485),""),"")</f>
        <v/>
      </c>
      <c r="CK485" s="233"/>
      <c r="CL485" s="233" t="str">
        <f>IF(Deník!$R485&lt;0,IF(Deník!$AC485=Statistika!$F$117,Deník!$R485,""),"")</f>
        <v/>
      </c>
      <c r="CM485" s="233" t="str">
        <f>IF(Deník!$R485&lt;0,IF(Deník!$AC485=Statistika!$F$118,Deník!$R485,""),"")</f>
        <v/>
      </c>
      <c r="CN485" s="233" t="str">
        <f>IF(Deník!$R485&lt;0,IF(Deník!$AC485=Statistika!$F$119,Deník!$R485,""),"")</f>
        <v/>
      </c>
      <c r="CO485" s="233" t="str">
        <f>IF(Deník!$R485&lt;0,IF(Deník!$AC485=Statistika!$F$120,Deník!$R485,""),"")</f>
        <v/>
      </c>
      <c r="CP485" s="233" t="str">
        <f>IF(Deník!$R485&lt;0,IF(Deník!$AC485=Statistika!$F$121,Deník!$R485,""),"")</f>
        <v/>
      </c>
      <c r="CQ485" s="233" t="str">
        <f>IF(Deník!$R485&lt;0,IF(Deník!$AC485=Statistika!$F$122,Deník!$R485,""),"")</f>
        <v/>
      </c>
      <c r="CR485" s="233" t="str">
        <f>IF(Deník!$R485&lt;0,IF(Deník!$AC485=Statistika!$F$123,Deník!$R485,""),"")</f>
        <v/>
      </c>
      <c r="CS485" s="233" t="str">
        <f>IF(Deník!$R485&lt;0,IF(Deník!$AC485=Statistika!$F$124,Deník!$R485,""),"")</f>
        <v/>
      </c>
      <c r="CT485" s="233" t="str">
        <f>IF(Deník!$R485&lt;0,IF(Deník!$AC485=Statistika!$F$125,Deník!$R485,""),"")</f>
        <v/>
      </c>
      <c r="CU485" s="233"/>
      <c r="CV485" s="233" t="str">
        <f>IF(Deník!$R485&lt;0,IF(Deník!$AD485=$CV$2,Deník!$R485,""),"")</f>
        <v/>
      </c>
      <c r="CW485" s="233" t="str">
        <f>IF(Deník!$R485&lt;0,IF(Deník!$AD485=$CW$2,Deník!$R485,""),"")</f>
        <v/>
      </c>
      <c r="CX485" s="233" t="str">
        <f>IF(Deník!$R485&lt;0,IF(Deník!$AD485=$CX$2,Deník!$R485,""),"")</f>
        <v/>
      </c>
      <c r="CY485" s="233" t="str">
        <f>IF(Deník!$R485&lt;0,IF(Deník!$AD485=$CY$2,Deník!$R485,""),"")</f>
        <v/>
      </c>
      <c r="CZ485" s="233" t="str">
        <f>IF(Deník!$R485&lt;0,IF(Deník!$AD485=$CZ$2,Deník!$R485,""),"")</f>
        <v/>
      </c>
      <c r="DL485" s="221">
        <f t="shared" si="20"/>
        <v>93847.029999999984</v>
      </c>
      <c r="DM485" s="220">
        <f t="shared" si="19"/>
        <v>-6.1529700000000132E-2</v>
      </c>
      <c r="DO485" s="50">
        <f>Deník!W486</f>
        <v>0</v>
      </c>
      <c r="DP485" s="102" t="str">
        <f>IF(AND(Deník!W486&gt;0),1,"")</f>
        <v/>
      </c>
      <c r="DQ485" s="102">
        <f>IF(AND(Deník!W486&lt;=0),1,"")</f>
        <v>1</v>
      </c>
      <c r="DR485" s="227"/>
      <c r="DS485" s="228"/>
      <c r="DT485" s="85"/>
      <c r="DU485" s="54">
        <f>IF(MONTH(Deník!$C485)=DU$2,Deník!$W485,"")</f>
        <v>0</v>
      </c>
      <c r="DV485" s="222" t="str">
        <f>IF(MONTH(Deník!$C485)=DV$2,Deník!$W485,"")</f>
        <v/>
      </c>
      <c r="DW485" s="222" t="str">
        <f>IF(MONTH(Deník!$C485)=DW$2,Deník!$W485,"")</f>
        <v/>
      </c>
      <c r="DX485" s="222" t="str">
        <f>IF(MONTH(Deník!$C485)=DX$2,Deník!$W485,"")</f>
        <v/>
      </c>
      <c r="DY485" s="222" t="str">
        <f>IF(MONTH(Deník!$C485)=DY$2,Deník!$W485,"")</f>
        <v/>
      </c>
      <c r="DZ485" s="222" t="str">
        <f>IF(MONTH(Deník!$C485)=DZ$2,Deník!$W485,"")</f>
        <v/>
      </c>
      <c r="EA485" s="222" t="str">
        <f>IF(MONTH(Deník!$C485)=EA$2,Deník!$W485,"")</f>
        <v/>
      </c>
      <c r="EB485" s="222" t="str">
        <f>IF(MONTH(Deník!$C485)=EB$2,Deník!$W485,"")</f>
        <v/>
      </c>
      <c r="EC485" s="222" t="str">
        <f>IF(MONTH(Deník!$C485)=EC$2,Deník!$W485,"")</f>
        <v/>
      </c>
      <c r="ED485" s="222" t="str">
        <f>IF(MONTH(Deník!$C485)=ED$2,Deník!$W485,"")</f>
        <v/>
      </c>
      <c r="EE485" s="222" t="str">
        <f>IF(MONTH(Deník!$C485)=EE$2,Deník!$W485,"")</f>
        <v/>
      </c>
      <c r="EF485" s="222" t="str">
        <f>IF(MONTH(Deník!$C485)=EF$2,Deník!$W485,"")</f>
        <v/>
      </c>
      <c r="EI485" s="600" t="str">
        <f>IF(Deník!$W485&lt;&gt;"",IF(Deník!$B485=Statistika!$F$63,Deník!$W485,""),"")</f>
        <v/>
      </c>
      <c r="EJ485" s="13" t="str">
        <f>IF(Deník!$W485&lt;&gt;"",IF(Deník!$B485=Statistika!$F$64,Deník!$W485,""),"")</f>
        <v/>
      </c>
      <c r="EK485" s="13" t="str">
        <f>IF(Deník!$W485&lt;&gt;"",IF(Deník!$B485=Statistika!$F$65,Deník!$W485,""),"")</f>
        <v/>
      </c>
      <c r="EL485" s="13" t="str">
        <f>IF(Deník!$W485&lt;&gt;"",IF(Deník!$B485=Statistika!$F$66,Deník!$W485,""),"")</f>
        <v/>
      </c>
      <c r="EM485" s="13" t="str">
        <f>IF(Deník!$W485&lt;&gt;"",IF(Deník!$B485=Statistika!$F$67,Deník!$W485,""),"")</f>
        <v/>
      </c>
      <c r="EN485" s="13" t="str">
        <f>IF(Deník!$W485&lt;&gt;"",IF(Deník!$B485=Statistika!$F$68,Deník!$W485,""),"")</f>
        <v/>
      </c>
      <c r="EO485" s="13" t="str">
        <f>IF(Deník!$W485&lt;&gt;"",IF(Deník!$B485=Statistika!$F$69,Deník!$W485,""),"")</f>
        <v/>
      </c>
      <c r="EP485" s="601" t="str">
        <f>IF(Deník!$W485&lt;&gt;"",IF(Deník!$B485=Statistika!$F$70,Deník!$W485,""),"")</f>
        <v/>
      </c>
      <c r="EQ485" s="90"/>
      <c r="ER485" s="63" t="str">
        <f>IF(Deník!$W485&lt;&gt;"",IF(Deník!$J485="L",Deník!$W485,""),"")</f>
        <v/>
      </c>
      <c r="ES485" s="13" t="str">
        <f>IF(Deník!$W485&lt;&gt;"",IF(Deník!$J485="S",Deník!$W485,""),"")</f>
        <v/>
      </c>
      <c r="ET485" s="95"/>
      <c r="EU485" s="88"/>
      <c r="EV485" s="63" t="str">
        <f>IF(WEEKDAY(Deník!$C485,2)=1,Deník!$W485,"")</f>
        <v/>
      </c>
      <c r="EW485" s="13" t="str">
        <f>IF(WEEKDAY(Deník!$C485,2)=2,Deník!$W485,"")</f>
        <v/>
      </c>
      <c r="EX485" s="13" t="str">
        <f>IF(WEEKDAY(Deník!$C485,2)=3,Deník!$W485,"")</f>
        <v/>
      </c>
      <c r="EY485" s="13" t="str">
        <f>IF(WEEKDAY(Deník!$C485,2)=4,Deník!$W485,"")</f>
        <v/>
      </c>
      <c r="EZ485" s="60" t="str">
        <f>IF(WEEKDAY(Deník!$C485,2)=5,Deník!$W485,"")</f>
        <v/>
      </c>
      <c r="FA485" s="99"/>
      <c r="FB485" s="100">
        <f>Deník!D485</f>
        <v>0</v>
      </c>
      <c r="FC485" s="63">
        <f>IF($FB485&lt;&gt;"",IF(AND($FB485&gt;=FC$2,$FB485&lt;=FC$3),Deník!$W485,""))</f>
        <v>0</v>
      </c>
      <c r="FD485" s="63" t="str">
        <f>IF($FB485&lt;&gt;"",IF(AND($FB485&gt;=FD$2,$FB485&lt;=FD$3),Deník!$W485,""))</f>
        <v/>
      </c>
      <c r="FE485" s="63" t="str">
        <f>IF($FB485&lt;&gt;"",IF(AND($FB485&gt;=FE$2,$FB485&lt;=FE$3),Deník!$W485,""))</f>
        <v/>
      </c>
      <c r="FF485" s="63" t="str">
        <f>IF($FB485&lt;&gt;"",IF(AND($FB485&gt;=FF$2,$FB485&lt;=FF$3),Deník!$W485,""))</f>
        <v/>
      </c>
      <c r="FG485" s="63" t="str">
        <f>IF($FB485&lt;&gt;"",IF(AND($FB485&gt;=FG$2,$FB485&lt;=FG$3),Deník!$W485,""))</f>
        <v/>
      </c>
      <c r="FH485" s="63" t="str">
        <f>IF($FB485&lt;&gt;"",IF(AND($FB485&gt;=FH$2,$FB485&lt;=FH$3),Deník!$W485,""))</f>
        <v/>
      </c>
      <c r="FI485" s="63" t="str">
        <f>IF($FB485&lt;&gt;"",IF(AND($FB485&gt;=FI$2,$FB485&lt;=FI$3),Deník!$W485,""))</f>
        <v/>
      </c>
      <c r="FJ485" s="63" t="str">
        <f>IF($FB485&lt;&gt;"",IF(AND($FB485&gt;=FJ$2,$FB485&lt;=FJ$3),Deník!$W485,""))</f>
        <v/>
      </c>
      <c r="FK485" s="63" t="str">
        <f>IF($FB485&lt;&gt;"",IF(AND($FB485&gt;=FK$2,$FB485&lt;=FK$3),Deník!$W485,""))</f>
        <v/>
      </c>
      <c r="FL485" s="63" t="str">
        <f>IF($FB485&lt;&gt;"",IF(AND($FB485&gt;=FL$2,$FB485&lt;=FL$3),Deník!$W485,""))</f>
        <v/>
      </c>
      <c r="FM485" s="63" t="str">
        <f>IF($FB485&lt;&gt;"",IF(AND($FB485&gt;=FM$2,$FB485&lt;=FM$3),Deník!$W485,""))</f>
        <v/>
      </c>
      <c r="FN485" s="13"/>
      <c r="FO485" s="20" t="str">
        <f>IF(Deník!$W485&gt;1,Deník!$W485,"")</f>
        <v/>
      </c>
      <c r="FP485" s="20" t="str">
        <f>IF(Deník!$W485&lt;0,Deník!$W485,"")</f>
        <v/>
      </c>
      <c r="FQ485" s="17"/>
      <c r="FS485" s="233"/>
      <c r="FT485" s="233" t="str">
        <f>IF(Deník!$W485&lt;&gt;"",IF(Deník!$Y485=Statistika!$F$78,Deník!$W485,""),"")</f>
        <v/>
      </c>
      <c r="FU485" s="233" t="str">
        <f>IF(Deník!$W485&lt;&gt;"",IF(Deník!$Y485=Statistika!$F$79,Deník!$W485,""),"")</f>
        <v/>
      </c>
      <c r="FV485" s="233" t="str">
        <f>IF(Deník!$W485&lt;&gt;"",IF(Deník!$Y485=Statistika!$F$80,Deník!$W485,""),"")</f>
        <v/>
      </c>
      <c r="FW485" s="233" t="str">
        <f>IF(Deník!$W485&lt;&gt;"",IF(Deník!$Y485=Statistika!$F$81,Deník!$W485,""),"")</f>
        <v/>
      </c>
      <c r="FX485" s="233" t="str">
        <f>IF(Deník!$W485&lt;&gt;"",IF(Deník!$Y485=Statistika!$F$82,Deník!$W485,""),"")</f>
        <v/>
      </c>
      <c r="FY485" s="233" t="str">
        <f>IF(Deník!$W485&lt;&gt;"",IF(Deník!$Y485=Statistika!$F$83,Deník!$W485,""),"")</f>
        <v/>
      </c>
      <c r="FZ485" s="233" t="str">
        <f>IF(Deník!$W485&lt;&gt;"",IF(Deník!$Y485=Statistika!$F$84,Deník!$W485,""),"")</f>
        <v/>
      </c>
      <c r="GA485" s="233" t="str">
        <f>IF(Deník!$W485&lt;&gt;"",IF(Deník!$Y485=Statistika!$F$85,Deník!$W485,""),"")</f>
        <v/>
      </c>
      <c r="GB485" s="233" t="str">
        <f>IF(Deník!$W485&lt;&gt;"",IF(Deník!$Y485=Statistika!$F$86,Deník!$W485,""),"")</f>
        <v/>
      </c>
      <c r="GC485" s="233" t="str">
        <f>IF(Deník!$W485&lt;&gt;"",IF(Deník!$Y485=Statistika!$F$87,Deník!$W485,""),"")</f>
        <v/>
      </c>
      <c r="GD485" s="233" t="str">
        <f>IF(Deník!$W485&lt;&gt;"",IF(Deník!$Y485=Statistika!$F$88,Deník!$W485,""),"")</f>
        <v/>
      </c>
      <c r="GE485" s="233" t="str">
        <f>IF(Deník!$W485&lt;&gt;"",IF(Deník!$Y485=Statistika!$F$89,Deník!$W485,""),"")</f>
        <v/>
      </c>
      <c r="GF485" s="233" t="str">
        <f>IF(Deník!$W485&lt;&gt;"",IF(Deník!$Y485=Statistika!$F$90,Deník!$W485,""),"")</f>
        <v/>
      </c>
      <c r="GG485" s="233" t="str">
        <f>IF(Deník!$W485&lt;&gt;"",IF(Deník!$Y485=Statistika!$F$91,Deník!$W485,""),"")</f>
        <v/>
      </c>
      <c r="GH485" s="233"/>
      <c r="GI485" s="233" t="str">
        <f>IF(Deník!$W485&lt;&gt;"",IF(Deník!$AB485=Statistika!$L$100,Deník!$W485,""),"")</f>
        <v/>
      </c>
      <c r="GJ485" s="233" t="str">
        <f>IF(Deník!$W485&lt;&gt;"",IF(Deník!$AB485=Statistika!$L$101,Deník!$W485,""),"")</f>
        <v/>
      </c>
      <c r="GK485" s="233" t="str">
        <f>IF(Deník!$W485&lt;&gt;"",IF(Deník!$AB485=Statistika!$L$102,Deník!$W485,""),"")</f>
        <v/>
      </c>
      <c r="GL485" s="233" t="str">
        <f>IF(Deník!$W485&lt;&gt;"",IF(Deník!$AB485=Statistika!$L$103,Deník!$W485,""),"")</f>
        <v/>
      </c>
      <c r="GM485" s="233" t="str">
        <f>IF(Deník!$W485&lt;&gt;"",IF(Deník!$AB485=Statistika!$L$104,Deník!$W485,""),"")</f>
        <v/>
      </c>
      <c r="GN485" s="233" t="str">
        <f>IF(Deník!$W485&lt;&gt;"",IF(Deník!$AB485=Statistika!$L$105,Deník!$W485,""),"")</f>
        <v/>
      </c>
      <c r="GO485" s="233" t="str">
        <f>IF(Deník!$W485&lt;&gt;"",IF(Deník!$AB485=Statistika!$L$106,Deník!$W485,""),"")</f>
        <v/>
      </c>
      <c r="GP485" s="233" t="str">
        <f>IF(Deník!$W485&lt;&gt;"",IF(Deník!$AB485=Statistika!$L$107,Deník!$W485,""),"")</f>
        <v/>
      </c>
      <c r="GQ485" s="233" t="str">
        <f>IF(Deník!$W485&lt;&gt;"",IF(Deník!$AB485=Statistika!$L$108,Deník!$W485,""),"")</f>
        <v/>
      </c>
      <c r="GS485" s="233" t="str">
        <f>IF(Deník!$W485&lt;0,IF(Deník!$AC485=Statistika!$F$117,Deník!$W485,""),"")</f>
        <v/>
      </c>
      <c r="GT485" s="233" t="str">
        <f>IF(Deník!$W485&lt;0,IF(Deník!$AC485=Statistika!$F$118,Deník!$W485,""),"")</f>
        <v/>
      </c>
      <c r="GU485" s="233" t="str">
        <f>IF(Deník!$W485&lt;0,IF(Deník!$AC485=Statistika!$F$119,Deník!$W485,""),"")</f>
        <v/>
      </c>
      <c r="GV485" s="233" t="str">
        <f>IF(Deník!$W485&lt;0,IF(Deník!$AC485=Statistika!$F$120,Deník!$W485,""),"")</f>
        <v/>
      </c>
      <c r="GW485" s="233" t="str">
        <f>IF(Deník!$W485&lt;0,IF(Deník!$AC485=Statistika!$F$121,Deník!$W485,""),"")</f>
        <v/>
      </c>
      <c r="GX485" s="233" t="str">
        <f>IF(Deník!$W485&lt;0,IF(Deník!$AC485=Statistika!$F$122,Deník!$W485,""),"")</f>
        <v/>
      </c>
      <c r="GY485" s="233" t="str">
        <f>IF(Deník!$W485&lt;0,IF(Deník!$AC485=Statistika!$F$123,Deník!$W485,""),"")</f>
        <v/>
      </c>
      <c r="GZ485" s="233" t="str">
        <f>IF(Deník!$W485&lt;0,IF(Deník!$AC485=Statistika!$F$124,Deník!$W485,""),"")</f>
        <v/>
      </c>
      <c r="HA485" s="233" t="str">
        <f>IF(Deník!$W485&lt;0,IF(Deník!$AC485=Statistika!$F$125,Deník!$W485,""),"")</f>
        <v/>
      </c>
      <c r="HC485" s="233" t="str">
        <f>IF(Deník!$W485&lt;0,IF(Deník!$AD485=Statistika!$F$133,Deník!$W485,""),"")</f>
        <v/>
      </c>
      <c r="HD485" s="233" t="str">
        <f>IF(Deník!$W485&lt;0,IF(Deník!$AD485=Statistika!$F$134,Deník!$W485,""),"")</f>
        <v/>
      </c>
      <c r="HE485" s="233" t="str">
        <f>IF(Deník!$W485&lt;0,IF(Deník!$AD485=Statistika!$F$135,Deník!$W485,""),"")</f>
        <v/>
      </c>
      <c r="HF485" s="233" t="str">
        <f>IF(Deník!$W485&lt;0,IF(Deník!$AD485=Statistika!$F$136,Deník!$W485,""),"")</f>
        <v/>
      </c>
      <c r="HG485" s="233" t="str">
        <f>IF(Deník!$W485&lt;0,IF(Deník!$AD485=Statistika!$F$137,Deník!$W485,""),"")</f>
        <v/>
      </c>
      <c r="ID485" s="8">
        <f>Tabulka4[[#This Row],[Sloupec3]]</f>
        <v>0</v>
      </c>
      <c r="IE485" s="17" t="str">
        <f>IF(AND([1]Deník!$C485&gt;='[1]Měsíční shrnutí'!$D$1,[1]Deník!$C485&lt;='[1]Měsíční shrnutí'!$F$1),[1]Deník!$X485,"")</f>
        <v/>
      </c>
    </row>
    <row r="486" spans="1:239">
      <c r="A486" s="8">
        <f>Deník!C487</f>
        <v>0</v>
      </c>
      <c r="B486" s="50" t="str">
        <f>Deník!R487</f>
        <v/>
      </c>
      <c r="C486" s="102" t="str">
        <f>IF(AND(Deník!R487&gt;1,Deník!R487&lt;&gt;""),1,"")</f>
        <v/>
      </c>
      <c r="D486" s="102" t="str">
        <f>IF(AND(Deník!R487&lt;=0,Deník!R487&lt;&gt;""),1,"")</f>
        <v/>
      </c>
      <c r="E486" s="103" t="str">
        <f>IF(AND(Deník!R487&gt;=0,Deník!R487&lt;=1),1,"")</f>
        <v/>
      </c>
      <c r="F486" s="79" t="str">
        <f>IF(Deník!R487&lt;&gt;"",Deník!R487+F485,"")</f>
        <v/>
      </c>
      <c r="G486" s="85"/>
      <c r="H486" s="54" t="str">
        <f>IF(MONTH(Deník!$C486)=H$2,IF(AND(Deník!$R486&gt;=0,Deník!$R486&lt;=1),"BE",Deník!$R486),"")</f>
        <v/>
      </c>
      <c r="I486" s="11" t="str">
        <f>IF(MONTH(Deník!$C486)=I$2,IF(AND(Deník!$R486&gt;=0,Deník!$R486&lt;=1),"BE",Deník!$R486),"")</f>
        <v/>
      </c>
      <c r="J486" s="11" t="str">
        <f>IF(MONTH(Deník!$C486)=J$2,IF(AND(Deník!$R486&gt;=0,Deník!$R486&lt;=1),"BE",Deník!$R486),"")</f>
        <v/>
      </c>
      <c r="K486" s="11" t="str">
        <f>IF(MONTH(Deník!$C486)=K$2,IF(AND(Deník!$R486&gt;=0,Deník!$R486&lt;=1),"BE",Deník!$R486),"")</f>
        <v/>
      </c>
      <c r="L486" s="11" t="str">
        <f>IF(MONTH(Deník!$C486)=L$2,IF(AND(Deník!$R486&gt;=0,Deník!$R486&lt;=1),"BE",Deník!$R486),"")</f>
        <v/>
      </c>
      <c r="M486" s="11" t="str">
        <f>IF(MONTH(Deník!$C486)=M$2,IF(AND(Deník!$R486&gt;=0,Deník!$R486&lt;=1),"BE",Deník!$R486),"")</f>
        <v/>
      </c>
      <c r="N486" s="11" t="str">
        <f>IF(MONTH(Deník!$C486)=N$2,IF(AND(Deník!$R486&gt;=0,Deník!$R486&lt;=1),"BE",Deník!$R486),"")</f>
        <v/>
      </c>
      <c r="O486" s="11" t="str">
        <f>IF(MONTH(Deník!$C486)=O$2,IF(AND(Deník!$R486&gt;=0,Deník!$R486&lt;=1),"BE",Deník!$R486),"")</f>
        <v/>
      </c>
      <c r="P486" s="11" t="str">
        <f>IF(MONTH(Deník!$C486)=P$2,IF(AND(Deník!$R486&gt;=0,Deník!$R486&lt;=1),"BE",Deník!$R486),"")</f>
        <v/>
      </c>
      <c r="Q486" s="11" t="str">
        <f>IF(MONTH(Deník!$C486)=Q$2,IF(AND(Deník!$R486&gt;=0,Deník!$R486&lt;=1),"BE",Deník!$R486),"")</f>
        <v/>
      </c>
      <c r="R486" s="11" t="str">
        <f>IF(MONTH(Deník!$C486)=R$2,IF(AND(Deník!$R486&gt;=0,Deník!$R486&lt;=1),"BE",Deník!$R486),"")</f>
        <v/>
      </c>
      <c r="S486" s="57" t="str">
        <f>IF(MONTH(Deník!$C486)=S$2,IF(AND(Deník!$R486&gt;=0,Deník!$R486&lt;=1),"BE",Deník!$R486),"")</f>
        <v/>
      </c>
      <c r="U486" s="12"/>
      <c r="V486" s="12"/>
      <c r="X486" s="600" t="str">
        <f>IF(Deník!$R486&lt;&gt;"",IF(Deník!$B486=Statistika!$F$63,IF(AND(Deník!$R486&gt;=0,Deník!$R486&lt;=1),"BE",Deník!$R486),""),"")</f>
        <v/>
      </c>
      <c r="Y486" s="13" t="str">
        <f>IF(Deník!$R486&lt;&gt;"",IF(Deník!$B486=Statistika!$F$64,IF(AND(Deník!$R486&gt;=0,Deník!$R486&lt;=1),"BE",Deník!$R486),""),"")</f>
        <v/>
      </c>
      <c r="Z486" s="13" t="str">
        <f>IF(Deník!$R486&lt;&gt;"",IF(Deník!$B486=Statistika!$F$65,IF(AND(Deník!$R486&gt;=0,Deník!$R486&lt;=1),"BE",Deník!$R486),""),"")</f>
        <v/>
      </c>
      <c r="AA486" s="13" t="str">
        <f>IF(Deník!$R486&lt;&gt;"",IF(Deník!$B486=Statistika!$F$66,IF(AND(Deník!$R486&gt;=0,Deník!$R486&lt;=1),"BE",Deník!$R486),""),"")</f>
        <v/>
      </c>
      <c r="AB486" s="13" t="str">
        <f>IF(Deník!$R486&lt;&gt;"",IF(Deník!$B486=Statistika!$F$67,IF(AND(Deník!$R486&gt;=0,Deník!$R486&lt;=1),"BE",Deník!$R486),""),"")</f>
        <v/>
      </c>
      <c r="AC486" s="13" t="str">
        <f>IF(Deník!$R486&lt;&gt;"",IF(Deník!$B486=Statistika!$F$68,IF(AND(Deník!$R486&gt;=0,Deník!$R486&lt;=1),"BE",Deník!$R486),""),"")</f>
        <v/>
      </c>
      <c r="AD486" s="13" t="str">
        <f>IF(Deník!$R486&lt;&gt;"",IF(Deník!$B486=Statistika!$F$69,IF(AND(Deník!$R486&gt;=0,Deník!$R486&lt;=1),"BE",Deník!$R486),""),"")</f>
        <v/>
      </c>
      <c r="AE486" s="601" t="str">
        <f>IF(Deník!$R486&lt;&gt;"",IF(Deník!$B486=Statistika!$F$70,IF(AND(Deník!$R486&gt;=0,Deník!$R486&lt;=1),"BE",Deník!$R486),""),"")</f>
        <v/>
      </c>
      <c r="AF486" s="90"/>
      <c r="AG486" s="63" t="str">
        <f>IF(Deník!$R486&lt;&gt;"",IF(Deník!$J486="L",IF(AND(Deník!$R486&gt;=0,Deník!$R486&lt;=1),"BE",Deník!$R486),""),"")</f>
        <v/>
      </c>
      <c r="AH486" s="13" t="str">
        <f>IF(Deník!$R486&lt;&gt;"",IF(Deník!$J486="S",IF(AND(Deník!$R486&gt;=0,Deník!$R486&lt;=1),"BE",Deník!$R486),""),"")</f>
        <v/>
      </c>
      <c r="AI486" s="95"/>
      <c r="AJ486" s="71" t="str">
        <f>IF(Deník!N487&lt;&gt;"",Deník!N487*-1,"")</f>
        <v/>
      </c>
      <c r="AK486" s="88"/>
      <c r="AL486" s="63" t="str">
        <f>IF(WEEKDAY(Deník!$C486,2)=1,IF(AND(Deník!$R486&gt;=0,Deník!$R486&lt;=1),"BE",Deník!$R486),"")</f>
        <v/>
      </c>
      <c r="AM486" s="13" t="str">
        <f>IF(WEEKDAY(Deník!$C486,2)=2,IF(AND(Deník!$R486&gt;=0,Deník!$R486&lt;=1),"BE",Deník!$R486),"")</f>
        <v/>
      </c>
      <c r="AN486" s="13" t="str">
        <f>IF(WEEKDAY(Deník!$C486,2)=3,IF(AND(Deník!$R486&gt;=0,Deník!$R486&lt;=1),"BE",Deník!$R486),"")</f>
        <v/>
      </c>
      <c r="AO486" s="13" t="str">
        <f>IF(WEEKDAY(Deník!$C486,2)=4,IF(AND(Deník!$R486&gt;=0,Deník!$R486&lt;=1),"BE",Deník!$R486),"")</f>
        <v/>
      </c>
      <c r="AP486" s="60" t="str">
        <f>IF(WEEKDAY(Deník!$C486,2)=5,IF(AND(Deník!$R486&gt;=0,Deník!$R486&lt;=1),"BE",Deník!$R486),"")</f>
        <v/>
      </c>
      <c r="AQ486" s="99"/>
      <c r="AR486" s="100">
        <f>Deník!D486</f>
        <v>0</v>
      </c>
      <c r="AS486" s="63" t="str">
        <f>IF(Deník!$D486&lt;&gt;"",IF(AND(Deník!$D486&gt;=AS$2,Deník!$D486&lt;=AS$3),IF(AND(Deník!$R486&gt;=0,Deník!$R486&lt;=1),"BE",Deník!$R486),""),"")</f>
        <v/>
      </c>
      <c r="AT486" s="63" t="str">
        <f>IF(Deník!$D486&lt;&gt;"",IF(AND(Deník!$D486&gt;=AT$2,Deník!$D486&lt;=AT$3),IF(AND(Deník!$R486&gt;=0,Deník!$R486&lt;=1),"BE",Deník!$R486),""),"")</f>
        <v/>
      </c>
      <c r="AU486" s="63" t="str">
        <f>IF(Deník!$D486&lt;&gt;"",IF(AND(Deník!$D486&gt;=AU$2,Deník!$D486&lt;=AU$3),IF(AND(Deník!$R486&gt;=0,Deník!$R486&lt;=1),"BE",Deník!$R486),""),"")</f>
        <v/>
      </c>
      <c r="AV486" s="63" t="str">
        <f>IF(Deník!$D486&lt;&gt;"",IF(AND(Deník!$D486&gt;=AV$2,Deník!$D486&lt;=AV$3),IF(AND(Deník!$R486&gt;=0,Deník!$R486&lt;=1),"BE",Deník!$R486),""),"")</f>
        <v/>
      </c>
      <c r="AW486" s="63" t="str">
        <f>IF(Deník!$D486&lt;&gt;"",IF(AND(Deník!$D486&gt;=AW$2,Deník!$D486&lt;=AW$3),IF(AND(Deník!$R486&gt;=0,Deník!$R486&lt;=1),"BE",Deník!$R486),""),"")</f>
        <v/>
      </c>
      <c r="AX486" s="63" t="str">
        <f>IF(Deník!$D486&lt;&gt;"",IF(AND(Deník!$D486&gt;=AX$2,Deník!$D486&lt;=AX$3),IF(AND(Deník!$R486&gt;=0,Deník!$R486&lt;=1),"BE",Deník!$R486),""),"")</f>
        <v/>
      </c>
      <c r="AY486" s="63" t="str">
        <f>IF(Deník!$D486&lt;&gt;"",IF(AND(Deník!$D486&gt;=AY$2,Deník!$D486&lt;=AY$3),IF(AND(Deník!$R486&gt;=0,Deník!$R486&lt;=1),"BE",Deník!$R486),""),"")</f>
        <v/>
      </c>
      <c r="AZ486" s="63" t="str">
        <f>IF(Deník!$D486&lt;&gt;"",IF(AND(Deník!$D486&gt;=AZ$2,Deník!$D486&lt;=AZ$3),IF(AND(Deník!$R486&gt;=0,Deník!$R486&lt;=1),"BE",Deník!$R486),""),"")</f>
        <v/>
      </c>
      <c r="BA486" s="63" t="str">
        <f>IF(Deník!$D486&lt;&gt;"",IF(AND(Deník!$D486&gt;=BA$2,Deník!$D486&lt;=BA$3),IF(AND(Deník!$R486&gt;=0,Deník!$R486&lt;=1),"BE",Deník!$R486),""),"")</f>
        <v/>
      </c>
      <c r="BB486" s="63" t="str">
        <f>IF(Deník!$D486&lt;&gt;"",IF(AND(Deník!$D486&gt;=BB$2,Deník!$D486&lt;=BB$3),IF(AND(Deník!$R486&gt;=0,Deník!$R486&lt;=1),"BE",Deník!$R486),""),"")</f>
        <v/>
      </c>
      <c r="BC486" s="71" t="str">
        <f>IF(Deník!$D486&lt;&gt;"",IF(AND(Deník!$D486&gt;=BC$2,Deník!$D486&lt;=BC$3),IF(AND(Deník!$R486&gt;=0,Deník!$R486&lt;=1),"BE",Deník!$R486),""),"")</f>
        <v/>
      </c>
      <c r="BD486" s="20" t="str">
        <f>IF(Deník!$J487="S",(Deník!$M487-Deník!$K487),IF(Deník!$J487="L",(Deník!$K487-Deník!$M487),""))</f>
        <v/>
      </c>
      <c r="BE486" s="20" t="str">
        <f>IF(Deník!$J487="S",(Deník!$K487-Deník!$O487),IF(Deník!$J487="L",(Deník!$O487-Deník!$K487),""))</f>
        <v/>
      </c>
      <c r="BF486" s="20" t="str">
        <f>IF(Deník!$J487="S",(Deník!$K487-Deník!$L487),IF(Deník!$J487="L",(Deník!$L487-Deník!$K487),""))</f>
        <v/>
      </c>
      <c r="BG486" s="20" t="str">
        <f>IF(Deník!$J487="S",(Deník!$K487-Deník!$S487),IF(Deník!$J487="L",(Deník!$S487-Deník!$K487),""))</f>
        <v/>
      </c>
      <c r="BH486" s="20" t="str">
        <f>IF(Deník!$J487="S",(Deník!$K487-Deník!$U487),IF(Deník!$J487="L",(Deník!$U487-Deník!$K487),""))</f>
        <v/>
      </c>
      <c r="BI486" s="20" t="str">
        <f>IF(Deník!$R486&gt;1,Deník!$R486,"")</f>
        <v/>
      </c>
      <c r="BJ486" s="20" t="str">
        <f>IF(Deník!$R486&lt;0,Deník!$R486,"")</f>
        <v/>
      </c>
      <c r="BK486" s="17"/>
      <c r="BM486" s="233" t="str">
        <f>IF(Deník!$R486&lt;&gt;"",IF(Deník!$Y486=Statistika!$F$78,IF(AND(Deník!$R486&gt;=0,Deník!$R486&lt;=1),"BE",Deník!$R486),""),"")</f>
        <v/>
      </c>
      <c r="BN486" s="233" t="str">
        <f>IF(Deník!$R486&lt;&gt;"",IF(Deník!$Y486=Statistika!$F$79,IF(AND(Deník!$R486&gt;=0,Deník!$R486&lt;=1),"BE",Deník!$R486),""),"")</f>
        <v/>
      </c>
      <c r="BO486" s="233" t="str">
        <f>IF(Deník!$R486&lt;&gt;"",IF(Deník!$Y486=Statistika!$F$80,IF(AND(Deník!$R486&gt;=0,Deník!$R486&lt;=1),"BE",Deník!$R486),""),"")</f>
        <v/>
      </c>
      <c r="BP486" s="233" t="str">
        <f>IF(Deník!$R486&lt;&gt;"",IF(Deník!$Y486=Statistika!$F$81,IF(AND(Deník!$R486&gt;=0,Deník!$R486&lt;=1),"BE",Deník!$R486),""),"")</f>
        <v/>
      </c>
      <c r="BQ486" s="233" t="str">
        <f>IF(Deník!$R486&lt;&gt;"",IF(Deník!$Y486=Statistika!$F$82,IF(AND(Deník!$R486&gt;=0,Deník!$R486&lt;=1),"BE",Deník!$R486),""),"")</f>
        <v/>
      </c>
      <c r="BR486" s="233" t="str">
        <f>IF(Deník!$R486&lt;&gt;"",IF(Deník!$Y486=Statistika!$F$83,IF(AND(Deník!$R486&gt;=0,Deník!$R486&lt;=1),"BE",Deník!$R486),""),"")</f>
        <v/>
      </c>
      <c r="BS486" s="233" t="str">
        <f>IF(Deník!$R486&lt;&gt;"",IF(Deník!$Y486=Statistika!$F$84,IF(AND(Deník!$R486&gt;=0,Deník!$R486&lt;=1),"BE",Deník!$R486),""),"")</f>
        <v/>
      </c>
      <c r="BT486" s="233" t="str">
        <f>IF(Deník!$R486&lt;&gt;"",IF(Deník!$Y486=Statistika!$F$85,IF(AND(Deník!$R486&gt;=0,Deník!$R486&lt;=1),"BE",Deník!$R486),""),"")</f>
        <v/>
      </c>
      <c r="BU486" s="233" t="str">
        <f>IF(Deník!$R486&lt;&gt;"",IF(Deník!$Y486=Statistika!$F$86,IF(AND(Deník!$R486&gt;=0,Deník!$R486&lt;=1),"BE",Deník!$R486),""),"")</f>
        <v/>
      </c>
      <c r="BV486" s="233" t="str">
        <f>IF(Deník!$R486&lt;&gt;"",IF(Deník!$Y486=Statistika!$F$87,IF(AND(Deník!$R486&gt;=0,Deník!$R486&lt;=1),"BE",Deník!$R486),""),"")</f>
        <v/>
      </c>
      <c r="BW486" s="233" t="str">
        <f>IF(Deník!$R486&lt;&gt;"",IF(Deník!$Y486=Statistika!$F$88,IF(AND(Deník!$R486&gt;=0,Deník!$R486&lt;=1),"BE",Deník!$R486),""),"")</f>
        <v/>
      </c>
      <c r="BX486" s="233" t="str">
        <f>IF(Deník!$R486&lt;&gt;"",IF(Deník!$Y486=Statistika!$F$89,IF(AND(Deník!$R486&gt;=0,Deník!$R486&lt;=1),"BE",Deník!$R486),""),"")</f>
        <v/>
      </c>
      <c r="BY486" s="233" t="str">
        <f>IF(Deník!$R486&lt;&gt;"",IF(Deník!$Y486=Statistika!$F$90,IF(AND(Deník!$R486&gt;=0,Deník!$R486&lt;=1),"BE",Deník!$R486),""),"")</f>
        <v/>
      </c>
      <c r="BZ486" s="233" t="str">
        <f>IF(Deník!$R486&lt;&gt;"",IF(Deník!$Y486=Statistika!$F$91,IF(AND(Deník!$R486&gt;=0,Deník!$R486&lt;=1),"BE",Deník!$R486),""),"")</f>
        <v/>
      </c>
      <c r="CA486" s="233"/>
      <c r="CB486" s="233" t="str">
        <f>IF(Deník!$R486&lt;&gt;"",IF(Deník!$AB486="SL",IF(AND(Deník!$R486&gt;=0,Deník!$R486&lt;=1),"BE",Deník!$R486),""),"")</f>
        <v/>
      </c>
      <c r="CC486" s="233" t="str">
        <f>IF(Deník!$R486&lt;&gt;"",IF(Deník!$AB486="BE10",IF(AND(Deník!$R486&gt;=0,Deník!$R486&lt;=1),"BE",Deník!$R486),""),"")</f>
        <v/>
      </c>
      <c r="CD486" s="233" t="str">
        <f>IF(Deník!$R486&lt;&gt;"",IF(Deník!$AB486="BE15",IF(AND(Deník!$R486&gt;=0,Deník!$R486&lt;=1),"BE",Deník!$R486),""),"")</f>
        <v/>
      </c>
      <c r="CE486" s="233" t="str">
        <f>IF(Deník!$R486&lt;&gt;"",IF(Deník!$AB486="BE20",IF(AND(Deník!$R486&gt;=0,Deník!$R486&lt;=1),"BE",Deník!$R486),""),"")</f>
        <v/>
      </c>
      <c r="CF486" s="233" t="str">
        <f>IF(Deník!$R486&lt;&gt;"",IF(Deník!$AB486="TP1",IF(AND(Deník!$R486&gt;=0,Deník!$R486&lt;=1),"BE",Deník!$R486),""),"")</f>
        <v/>
      </c>
      <c r="CG486" s="233" t="str">
        <f>IF(Deník!$R486&lt;&gt;"",IF(Deník!$AB486="TP2",IF(AND(Deník!$R486&gt;=0,Deník!$R486&lt;=1),"BE",Deník!$R486),""),"")</f>
        <v/>
      </c>
      <c r="CH486" s="233" t="str">
        <f>IF(Deník!$R486&lt;&gt;"",IF(Deník!$AB486="TP3",IF(AND(Deník!$R486&gt;=0,Deník!$R486&lt;=1),"BE",Deník!$R486),""),"")</f>
        <v/>
      </c>
      <c r="CI486" s="233" t="str">
        <f>IF(Deník!$R486&lt;&gt;"",IF(Deník!$AB486="Trailing SL",IF(AND(Deník!$R486&gt;=0,Deník!$R486&lt;=1),"BE",Deník!$R486),""),"")</f>
        <v/>
      </c>
      <c r="CJ486" s="233" t="str">
        <f>IF(Deník!$R486&lt;&gt;"",IF(Deník!$AB486="Manual",IF(AND(Deník!$R486&gt;=0,Deník!$R486&lt;=1),"BE",Deník!$R486),""),"")</f>
        <v/>
      </c>
      <c r="CK486" s="233"/>
      <c r="CL486" s="233" t="str">
        <f>IF(Deník!$R486&lt;0,IF(Deník!$AC486=Statistika!$F$117,Deník!$R486,""),"")</f>
        <v/>
      </c>
      <c r="CM486" s="233" t="str">
        <f>IF(Deník!$R486&lt;0,IF(Deník!$AC486=Statistika!$F$118,Deník!$R486,""),"")</f>
        <v/>
      </c>
      <c r="CN486" s="233" t="str">
        <f>IF(Deník!$R486&lt;0,IF(Deník!$AC486=Statistika!$F$119,Deník!$R486,""),"")</f>
        <v/>
      </c>
      <c r="CO486" s="233" t="str">
        <f>IF(Deník!$R486&lt;0,IF(Deník!$AC486=Statistika!$F$120,Deník!$R486,""),"")</f>
        <v/>
      </c>
      <c r="CP486" s="233" t="str">
        <f>IF(Deník!$R486&lt;0,IF(Deník!$AC486=Statistika!$F$121,Deník!$R486,""),"")</f>
        <v/>
      </c>
      <c r="CQ486" s="233" t="str">
        <f>IF(Deník!$R486&lt;0,IF(Deník!$AC486=Statistika!$F$122,Deník!$R486,""),"")</f>
        <v/>
      </c>
      <c r="CR486" s="233" t="str">
        <f>IF(Deník!$R486&lt;0,IF(Deník!$AC486=Statistika!$F$123,Deník!$R486,""),"")</f>
        <v/>
      </c>
      <c r="CS486" s="233" t="str">
        <f>IF(Deník!$R486&lt;0,IF(Deník!$AC486=Statistika!$F$124,Deník!$R486,""),"")</f>
        <v/>
      </c>
      <c r="CT486" s="233" t="str">
        <f>IF(Deník!$R486&lt;0,IF(Deník!$AC486=Statistika!$F$125,Deník!$R486,""),"")</f>
        <v/>
      </c>
      <c r="CU486" s="233"/>
      <c r="CV486" s="233" t="str">
        <f>IF(Deník!$R486&lt;0,IF(Deník!$AD486=$CV$2,Deník!$R486,""),"")</f>
        <v/>
      </c>
      <c r="CW486" s="233" t="str">
        <f>IF(Deník!$R486&lt;0,IF(Deník!$AD486=$CW$2,Deník!$R486,""),"")</f>
        <v/>
      </c>
      <c r="CX486" s="233" t="str">
        <f>IF(Deník!$R486&lt;0,IF(Deník!$AD486=$CX$2,Deník!$R486,""),"")</f>
        <v/>
      </c>
      <c r="CY486" s="233" t="str">
        <f>IF(Deník!$R486&lt;0,IF(Deník!$AD486=$CY$2,Deník!$R486,""),"")</f>
        <v/>
      </c>
      <c r="CZ486" s="233" t="str">
        <f>IF(Deník!$R486&lt;0,IF(Deník!$AD486=$CZ$2,Deník!$R486,""),"")</f>
        <v/>
      </c>
      <c r="DL486" s="221">
        <f t="shared" si="20"/>
        <v>93847.029999999984</v>
      </c>
      <c r="DM486" s="220">
        <f t="shared" si="19"/>
        <v>-6.1529700000000132E-2</v>
      </c>
      <c r="DO486" s="50">
        <f>Deník!W487</f>
        <v>0</v>
      </c>
      <c r="DP486" s="102" t="str">
        <f>IF(AND(Deník!W487&gt;0),1,"")</f>
        <v/>
      </c>
      <c r="DQ486" s="102">
        <f>IF(AND(Deník!W487&lt;=0),1,"")</f>
        <v>1</v>
      </c>
      <c r="DR486" s="227"/>
      <c r="DS486" s="228"/>
      <c r="DT486" s="85"/>
      <c r="DU486" s="54">
        <f>IF(MONTH(Deník!$C486)=DU$2,Deník!$W486,"")</f>
        <v>0</v>
      </c>
      <c r="DV486" s="222" t="str">
        <f>IF(MONTH(Deník!$C486)=DV$2,Deník!$W486,"")</f>
        <v/>
      </c>
      <c r="DW486" s="222" t="str">
        <f>IF(MONTH(Deník!$C486)=DW$2,Deník!$W486,"")</f>
        <v/>
      </c>
      <c r="DX486" s="222" t="str">
        <f>IF(MONTH(Deník!$C486)=DX$2,Deník!$W486,"")</f>
        <v/>
      </c>
      <c r="DY486" s="222" t="str">
        <f>IF(MONTH(Deník!$C486)=DY$2,Deník!$W486,"")</f>
        <v/>
      </c>
      <c r="DZ486" s="222" t="str">
        <f>IF(MONTH(Deník!$C486)=DZ$2,Deník!$W486,"")</f>
        <v/>
      </c>
      <c r="EA486" s="222" t="str">
        <f>IF(MONTH(Deník!$C486)=EA$2,Deník!$W486,"")</f>
        <v/>
      </c>
      <c r="EB486" s="222" t="str">
        <f>IF(MONTH(Deník!$C486)=EB$2,Deník!$W486,"")</f>
        <v/>
      </c>
      <c r="EC486" s="222" t="str">
        <f>IF(MONTH(Deník!$C486)=EC$2,Deník!$W486,"")</f>
        <v/>
      </c>
      <c r="ED486" s="222" t="str">
        <f>IF(MONTH(Deník!$C486)=ED$2,Deník!$W486,"")</f>
        <v/>
      </c>
      <c r="EE486" s="222" t="str">
        <f>IF(MONTH(Deník!$C486)=EE$2,Deník!$W486,"")</f>
        <v/>
      </c>
      <c r="EF486" s="222" t="str">
        <f>IF(MONTH(Deník!$C486)=EF$2,Deník!$W486,"")</f>
        <v/>
      </c>
      <c r="EI486" s="600" t="str">
        <f>IF(Deník!$W486&lt;&gt;"",IF(Deník!$B486=Statistika!$F$63,Deník!$W486,""),"")</f>
        <v/>
      </c>
      <c r="EJ486" s="13" t="str">
        <f>IF(Deník!$W486&lt;&gt;"",IF(Deník!$B486=Statistika!$F$64,Deník!$W486,""),"")</f>
        <v/>
      </c>
      <c r="EK486" s="13" t="str">
        <f>IF(Deník!$W486&lt;&gt;"",IF(Deník!$B486=Statistika!$F$65,Deník!$W486,""),"")</f>
        <v/>
      </c>
      <c r="EL486" s="13" t="str">
        <f>IF(Deník!$W486&lt;&gt;"",IF(Deník!$B486=Statistika!$F$66,Deník!$W486,""),"")</f>
        <v/>
      </c>
      <c r="EM486" s="13" t="str">
        <f>IF(Deník!$W486&lt;&gt;"",IF(Deník!$B486=Statistika!$F$67,Deník!$W486,""),"")</f>
        <v/>
      </c>
      <c r="EN486" s="13" t="str">
        <f>IF(Deník!$W486&lt;&gt;"",IF(Deník!$B486=Statistika!$F$68,Deník!$W486,""),"")</f>
        <v/>
      </c>
      <c r="EO486" s="13" t="str">
        <f>IF(Deník!$W486&lt;&gt;"",IF(Deník!$B486=Statistika!$F$69,Deník!$W486,""),"")</f>
        <v/>
      </c>
      <c r="EP486" s="601" t="str">
        <f>IF(Deník!$W486&lt;&gt;"",IF(Deník!$B486=Statistika!$F$70,Deník!$W486,""),"")</f>
        <v/>
      </c>
      <c r="EQ486" s="90"/>
      <c r="ER486" s="63" t="str">
        <f>IF(Deník!$W486&lt;&gt;"",IF(Deník!$J486="L",Deník!$W486,""),"")</f>
        <v/>
      </c>
      <c r="ES486" s="13" t="str">
        <f>IF(Deník!$W486&lt;&gt;"",IF(Deník!$J486="S",Deník!$W486,""),"")</f>
        <v/>
      </c>
      <c r="ET486" s="95"/>
      <c r="EU486" s="88"/>
      <c r="EV486" s="63" t="str">
        <f>IF(WEEKDAY(Deník!$C486,2)=1,Deník!$W486,"")</f>
        <v/>
      </c>
      <c r="EW486" s="13" t="str">
        <f>IF(WEEKDAY(Deník!$C486,2)=2,Deník!$W486,"")</f>
        <v/>
      </c>
      <c r="EX486" s="13" t="str">
        <f>IF(WEEKDAY(Deník!$C486,2)=3,Deník!$W486,"")</f>
        <v/>
      </c>
      <c r="EY486" s="13" t="str">
        <f>IF(WEEKDAY(Deník!$C486,2)=4,Deník!$W486,"")</f>
        <v/>
      </c>
      <c r="EZ486" s="60" t="str">
        <f>IF(WEEKDAY(Deník!$C486,2)=5,Deník!$W486,"")</f>
        <v/>
      </c>
      <c r="FA486" s="99"/>
      <c r="FB486" s="100">
        <f>Deník!D486</f>
        <v>0</v>
      </c>
      <c r="FC486" s="63">
        <f>IF($FB486&lt;&gt;"",IF(AND($FB486&gt;=FC$2,$FB486&lt;=FC$3),Deník!$W486,""))</f>
        <v>0</v>
      </c>
      <c r="FD486" s="63" t="str">
        <f>IF($FB486&lt;&gt;"",IF(AND($FB486&gt;=FD$2,$FB486&lt;=FD$3),Deník!$W486,""))</f>
        <v/>
      </c>
      <c r="FE486" s="63" t="str">
        <f>IF($FB486&lt;&gt;"",IF(AND($FB486&gt;=FE$2,$FB486&lt;=FE$3),Deník!$W486,""))</f>
        <v/>
      </c>
      <c r="FF486" s="63" t="str">
        <f>IF($FB486&lt;&gt;"",IF(AND($FB486&gt;=FF$2,$FB486&lt;=FF$3),Deník!$W486,""))</f>
        <v/>
      </c>
      <c r="FG486" s="63" t="str">
        <f>IF($FB486&lt;&gt;"",IF(AND($FB486&gt;=FG$2,$FB486&lt;=FG$3),Deník!$W486,""))</f>
        <v/>
      </c>
      <c r="FH486" s="63" t="str">
        <f>IF($FB486&lt;&gt;"",IF(AND($FB486&gt;=FH$2,$FB486&lt;=FH$3),Deník!$W486,""))</f>
        <v/>
      </c>
      <c r="FI486" s="63" t="str">
        <f>IF($FB486&lt;&gt;"",IF(AND($FB486&gt;=FI$2,$FB486&lt;=FI$3),Deník!$W486,""))</f>
        <v/>
      </c>
      <c r="FJ486" s="63" t="str">
        <f>IF($FB486&lt;&gt;"",IF(AND($FB486&gt;=FJ$2,$FB486&lt;=FJ$3),Deník!$W486,""))</f>
        <v/>
      </c>
      <c r="FK486" s="63" t="str">
        <f>IF($FB486&lt;&gt;"",IF(AND($FB486&gt;=FK$2,$FB486&lt;=FK$3),Deník!$W486,""))</f>
        <v/>
      </c>
      <c r="FL486" s="63" t="str">
        <f>IF($FB486&lt;&gt;"",IF(AND($FB486&gt;=FL$2,$FB486&lt;=FL$3),Deník!$W486,""))</f>
        <v/>
      </c>
      <c r="FM486" s="63" t="str">
        <f>IF($FB486&lt;&gt;"",IF(AND($FB486&gt;=FM$2,$FB486&lt;=FM$3),Deník!$W486,""))</f>
        <v/>
      </c>
      <c r="FN486" s="13"/>
      <c r="FO486" s="20" t="str">
        <f>IF(Deník!$W486&gt;1,Deník!$W486,"")</f>
        <v/>
      </c>
      <c r="FP486" s="20" t="str">
        <f>IF(Deník!$W486&lt;0,Deník!$W486,"")</f>
        <v/>
      </c>
      <c r="FQ486" s="17"/>
      <c r="FS486" s="233"/>
      <c r="FT486" s="233" t="str">
        <f>IF(Deník!$W486&lt;&gt;"",IF(Deník!$Y486=Statistika!$F$78,Deník!$W486,""),"")</f>
        <v/>
      </c>
      <c r="FU486" s="233" t="str">
        <f>IF(Deník!$W486&lt;&gt;"",IF(Deník!$Y486=Statistika!$F$79,Deník!$W486,""),"")</f>
        <v/>
      </c>
      <c r="FV486" s="233" t="str">
        <f>IF(Deník!$W486&lt;&gt;"",IF(Deník!$Y486=Statistika!$F$80,Deník!$W486,""),"")</f>
        <v/>
      </c>
      <c r="FW486" s="233" t="str">
        <f>IF(Deník!$W486&lt;&gt;"",IF(Deník!$Y486=Statistika!$F$81,Deník!$W486,""),"")</f>
        <v/>
      </c>
      <c r="FX486" s="233" t="str">
        <f>IF(Deník!$W486&lt;&gt;"",IF(Deník!$Y486=Statistika!$F$82,Deník!$W486,""),"")</f>
        <v/>
      </c>
      <c r="FY486" s="233" t="str">
        <f>IF(Deník!$W486&lt;&gt;"",IF(Deník!$Y486=Statistika!$F$83,Deník!$W486,""),"")</f>
        <v/>
      </c>
      <c r="FZ486" s="233" t="str">
        <f>IF(Deník!$W486&lt;&gt;"",IF(Deník!$Y486=Statistika!$F$84,Deník!$W486,""),"")</f>
        <v/>
      </c>
      <c r="GA486" s="233" t="str">
        <f>IF(Deník!$W486&lt;&gt;"",IF(Deník!$Y486=Statistika!$F$85,Deník!$W486,""),"")</f>
        <v/>
      </c>
      <c r="GB486" s="233" t="str">
        <f>IF(Deník!$W486&lt;&gt;"",IF(Deník!$Y486=Statistika!$F$86,Deník!$W486,""),"")</f>
        <v/>
      </c>
      <c r="GC486" s="233" t="str">
        <f>IF(Deník!$W486&lt;&gt;"",IF(Deník!$Y486=Statistika!$F$87,Deník!$W486,""),"")</f>
        <v/>
      </c>
      <c r="GD486" s="233" t="str">
        <f>IF(Deník!$W486&lt;&gt;"",IF(Deník!$Y486=Statistika!$F$88,Deník!$W486,""),"")</f>
        <v/>
      </c>
      <c r="GE486" s="233" t="str">
        <f>IF(Deník!$W486&lt;&gt;"",IF(Deník!$Y486=Statistika!$F$89,Deník!$W486,""),"")</f>
        <v/>
      </c>
      <c r="GF486" s="233" t="str">
        <f>IF(Deník!$W486&lt;&gt;"",IF(Deník!$Y486=Statistika!$F$90,Deník!$W486,""),"")</f>
        <v/>
      </c>
      <c r="GG486" s="233" t="str">
        <f>IF(Deník!$W486&lt;&gt;"",IF(Deník!$Y486=Statistika!$F$91,Deník!$W486,""),"")</f>
        <v/>
      </c>
      <c r="GH486" s="233"/>
      <c r="GI486" s="233" t="str">
        <f>IF(Deník!$W486&lt;&gt;"",IF(Deník!$AB486=Statistika!$L$100,Deník!$W486,""),"")</f>
        <v/>
      </c>
      <c r="GJ486" s="233" t="str">
        <f>IF(Deník!$W486&lt;&gt;"",IF(Deník!$AB486=Statistika!$L$101,Deník!$W486,""),"")</f>
        <v/>
      </c>
      <c r="GK486" s="233" t="str">
        <f>IF(Deník!$W486&lt;&gt;"",IF(Deník!$AB486=Statistika!$L$102,Deník!$W486,""),"")</f>
        <v/>
      </c>
      <c r="GL486" s="233" t="str">
        <f>IF(Deník!$W486&lt;&gt;"",IF(Deník!$AB486=Statistika!$L$103,Deník!$W486,""),"")</f>
        <v/>
      </c>
      <c r="GM486" s="233" t="str">
        <f>IF(Deník!$W486&lt;&gt;"",IF(Deník!$AB486=Statistika!$L$104,Deník!$W486,""),"")</f>
        <v/>
      </c>
      <c r="GN486" s="233" t="str">
        <f>IF(Deník!$W486&lt;&gt;"",IF(Deník!$AB486=Statistika!$L$105,Deník!$W486,""),"")</f>
        <v/>
      </c>
      <c r="GO486" s="233" t="str">
        <f>IF(Deník!$W486&lt;&gt;"",IF(Deník!$AB486=Statistika!$L$106,Deník!$W486,""),"")</f>
        <v/>
      </c>
      <c r="GP486" s="233" t="str">
        <f>IF(Deník!$W486&lt;&gt;"",IF(Deník!$AB486=Statistika!$L$107,Deník!$W486,""),"")</f>
        <v/>
      </c>
      <c r="GQ486" s="233" t="str">
        <f>IF(Deník!$W486&lt;&gt;"",IF(Deník!$AB486=Statistika!$L$108,Deník!$W486,""),"")</f>
        <v/>
      </c>
      <c r="GS486" s="233" t="str">
        <f>IF(Deník!$W486&lt;0,IF(Deník!$AC486=Statistika!$F$117,Deník!$W486,""),"")</f>
        <v/>
      </c>
      <c r="GT486" s="233" t="str">
        <f>IF(Deník!$W486&lt;0,IF(Deník!$AC486=Statistika!$F$118,Deník!$W486,""),"")</f>
        <v/>
      </c>
      <c r="GU486" s="233" t="str">
        <f>IF(Deník!$W486&lt;0,IF(Deník!$AC486=Statistika!$F$119,Deník!$W486,""),"")</f>
        <v/>
      </c>
      <c r="GV486" s="233" t="str">
        <f>IF(Deník!$W486&lt;0,IF(Deník!$AC486=Statistika!$F$120,Deník!$W486,""),"")</f>
        <v/>
      </c>
      <c r="GW486" s="233" t="str">
        <f>IF(Deník!$W486&lt;0,IF(Deník!$AC486=Statistika!$F$121,Deník!$W486,""),"")</f>
        <v/>
      </c>
      <c r="GX486" s="233" t="str">
        <f>IF(Deník!$W486&lt;0,IF(Deník!$AC486=Statistika!$F$122,Deník!$W486,""),"")</f>
        <v/>
      </c>
      <c r="GY486" s="233" t="str">
        <f>IF(Deník!$W486&lt;0,IF(Deník!$AC486=Statistika!$F$123,Deník!$W486,""),"")</f>
        <v/>
      </c>
      <c r="GZ486" s="233" t="str">
        <f>IF(Deník!$W486&lt;0,IF(Deník!$AC486=Statistika!$F$124,Deník!$W486,""),"")</f>
        <v/>
      </c>
      <c r="HA486" s="233" t="str">
        <f>IF(Deník!$W486&lt;0,IF(Deník!$AC486=Statistika!$F$125,Deník!$W486,""),"")</f>
        <v/>
      </c>
      <c r="HC486" s="233" t="str">
        <f>IF(Deník!$W486&lt;0,IF(Deník!$AD486=Statistika!$F$133,Deník!$W486,""),"")</f>
        <v/>
      </c>
      <c r="HD486" s="233" t="str">
        <f>IF(Deník!$W486&lt;0,IF(Deník!$AD486=Statistika!$F$134,Deník!$W486,""),"")</f>
        <v/>
      </c>
      <c r="HE486" s="233" t="str">
        <f>IF(Deník!$W486&lt;0,IF(Deník!$AD486=Statistika!$F$135,Deník!$W486,""),"")</f>
        <v/>
      </c>
      <c r="HF486" s="233" t="str">
        <f>IF(Deník!$W486&lt;0,IF(Deník!$AD486=Statistika!$F$136,Deník!$W486,""),"")</f>
        <v/>
      </c>
      <c r="HG486" s="233" t="str">
        <f>IF(Deník!$W486&lt;0,IF(Deník!$AD486=Statistika!$F$137,Deník!$W486,""),"")</f>
        <v/>
      </c>
      <c r="ID486" s="8">
        <f>Tabulka4[[#This Row],[Sloupec3]]</f>
        <v>0</v>
      </c>
      <c r="IE486" s="17" t="str">
        <f>IF(AND([1]Deník!$C486&gt;='[1]Měsíční shrnutí'!$D$1,[1]Deník!$C486&lt;='[1]Měsíční shrnutí'!$F$1),[1]Deník!$X486,"")</f>
        <v/>
      </c>
    </row>
    <row r="487" spans="1:239">
      <c r="A487" s="8">
        <f>Deník!C488</f>
        <v>0</v>
      </c>
      <c r="B487" s="50" t="str">
        <f>Deník!R488</f>
        <v/>
      </c>
      <c r="C487" s="102" t="str">
        <f>IF(AND(Deník!R488&gt;1,Deník!R488&lt;&gt;""),1,"")</f>
        <v/>
      </c>
      <c r="D487" s="102" t="str">
        <f>IF(AND(Deník!R488&lt;=0,Deník!R488&lt;&gt;""),1,"")</f>
        <v/>
      </c>
      <c r="E487" s="103" t="str">
        <f>IF(AND(Deník!R488&gt;=0,Deník!R488&lt;=1),1,"")</f>
        <v/>
      </c>
      <c r="F487" s="79" t="str">
        <f>IF(Deník!R488&lt;&gt;"",Deník!R488+F486,"")</f>
        <v/>
      </c>
      <c r="G487" s="85"/>
      <c r="H487" s="54" t="str">
        <f>IF(MONTH(Deník!$C487)=H$2,IF(AND(Deník!$R487&gt;=0,Deník!$R487&lt;=1),"BE",Deník!$R487),"")</f>
        <v/>
      </c>
      <c r="I487" s="11" t="str">
        <f>IF(MONTH(Deník!$C487)=I$2,IF(AND(Deník!$R487&gt;=0,Deník!$R487&lt;=1),"BE",Deník!$R487),"")</f>
        <v/>
      </c>
      <c r="J487" s="11" t="str">
        <f>IF(MONTH(Deník!$C487)=J$2,IF(AND(Deník!$R487&gt;=0,Deník!$R487&lt;=1),"BE",Deník!$R487),"")</f>
        <v/>
      </c>
      <c r="K487" s="11" t="str">
        <f>IF(MONTH(Deník!$C487)=K$2,IF(AND(Deník!$R487&gt;=0,Deník!$R487&lt;=1),"BE",Deník!$R487),"")</f>
        <v/>
      </c>
      <c r="L487" s="11" t="str">
        <f>IF(MONTH(Deník!$C487)=L$2,IF(AND(Deník!$R487&gt;=0,Deník!$R487&lt;=1),"BE",Deník!$R487),"")</f>
        <v/>
      </c>
      <c r="M487" s="11" t="str">
        <f>IF(MONTH(Deník!$C487)=M$2,IF(AND(Deník!$R487&gt;=0,Deník!$R487&lt;=1),"BE",Deník!$R487),"")</f>
        <v/>
      </c>
      <c r="N487" s="11" t="str">
        <f>IF(MONTH(Deník!$C487)=N$2,IF(AND(Deník!$R487&gt;=0,Deník!$R487&lt;=1),"BE",Deník!$R487),"")</f>
        <v/>
      </c>
      <c r="O487" s="11" t="str">
        <f>IF(MONTH(Deník!$C487)=O$2,IF(AND(Deník!$R487&gt;=0,Deník!$R487&lt;=1),"BE",Deník!$R487),"")</f>
        <v/>
      </c>
      <c r="P487" s="11" t="str">
        <f>IF(MONTH(Deník!$C487)=P$2,IF(AND(Deník!$R487&gt;=0,Deník!$R487&lt;=1),"BE",Deník!$R487),"")</f>
        <v/>
      </c>
      <c r="Q487" s="11" t="str">
        <f>IF(MONTH(Deník!$C487)=Q$2,IF(AND(Deník!$R487&gt;=0,Deník!$R487&lt;=1),"BE",Deník!$R487),"")</f>
        <v/>
      </c>
      <c r="R487" s="11" t="str">
        <f>IF(MONTH(Deník!$C487)=R$2,IF(AND(Deník!$R487&gt;=0,Deník!$R487&lt;=1),"BE",Deník!$R487),"")</f>
        <v/>
      </c>
      <c r="S487" s="57" t="str">
        <f>IF(MONTH(Deník!$C487)=S$2,IF(AND(Deník!$R487&gt;=0,Deník!$R487&lt;=1),"BE",Deník!$R487),"")</f>
        <v/>
      </c>
      <c r="U487" s="12"/>
      <c r="V487" s="12"/>
      <c r="X487" s="600" t="str">
        <f>IF(Deník!$R487&lt;&gt;"",IF(Deník!$B487=Statistika!$F$63,IF(AND(Deník!$R487&gt;=0,Deník!$R487&lt;=1),"BE",Deník!$R487),""),"")</f>
        <v/>
      </c>
      <c r="Y487" s="13" t="str">
        <f>IF(Deník!$R487&lt;&gt;"",IF(Deník!$B487=Statistika!$F$64,IF(AND(Deník!$R487&gt;=0,Deník!$R487&lt;=1),"BE",Deník!$R487),""),"")</f>
        <v/>
      </c>
      <c r="Z487" s="13" t="str">
        <f>IF(Deník!$R487&lt;&gt;"",IF(Deník!$B487=Statistika!$F$65,IF(AND(Deník!$R487&gt;=0,Deník!$R487&lt;=1),"BE",Deník!$R487),""),"")</f>
        <v/>
      </c>
      <c r="AA487" s="13" t="str">
        <f>IF(Deník!$R487&lt;&gt;"",IF(Deník!$B487=Statistika!$F$66,IF(AND(Deník!$R487&gt;=0,Deník!$R487&lt;=1),"BE",Deník!$R487),""),"")</f>
        <v/>
      </c>
      <c r="AB487" s="13" t="str">
        <f>IF(Deník!$R487&lt;&gt;"",IF(Deník!$B487=Statistika!$F$67,IF(AND(Deník!$R487&gt;=0,Deník!$R487&lt;=1),"BE",Deník!$R487),""),"")</f>
        <v/>
      </c>
      <c r="AC487" s="13" t="str">
        <f>IF(Deník!$R487&lt;&gt;"",IF(Deník!$B487=Statistika!$F$68,IF(AND(Deník!$R487&gt;=0,Deník!$R487&lt;=1),"BE",Deník!$R487),""),"")</f>
        <v/>
      </c>
      <c r="AD487" s="13" t="str">
        <f>IF(Deník!$R487&lt;&gt;"",IF(Deník!$B487=Statistika!$F$69,IF(AND(Deník!$R487&gt;=0,Deník!$R487&lt;=1),"BE",Deník!$R487),""),"")</f>
        <v/>
      </c>
      <c r="AE487" s="601" t="str">
        <f>IF(Deník!$R487&lt;&gt;"",IF(Deník!$B487=Statistika!$F$70,IF(AND(Deník!$R487&gt;=0,Deník!$R487&lt;=1),"BE",Deník!$R487),""),"")</f>
        <v/>
      </c>
      <c r="AF487" s="90"/>
      <c r="AG487" s="63" t="str">
        <f>IF(Deník!$R487&lt;&gt;"",IF(Deník!$J487="L",IF(AND(Deník!$R487&gt;=0,Deník!$R487&lt;=1),"BE",Deník!$R487),""),"")</f>
        <v/>
      </c>
      <c r="AH487" s="13" t="str">
        <f>IF(Deník!$R487&lt;&gt;"",IF(Deník!$J487="S",IF(AND(Deník!$R487&gt;=0,Deník!$R487&lt;=1),"BE",Deník!$R487),""),"")</f>
        <v/>
      </c>
      <c r="AI487" s="95"/>
      <c r="AJ487" s="71" t="str">
        <f>IF(Deník!N488&lt;&gt;"",Deník!N488*-1,"")</f>
        <v/>
      </c>
      <c r="AK487" s="88"/>
      <c r="AL487" s="63" t="str">
        <f>IF(WEEKDAY(Deník!$C487,2)=1,IF(AND(Deník!$R487&gt;=0,Deník!$R487&lt;=1),"BE",Deník!$R487),"")</f>
        <v/>
      </c>
      <c r="AM487" s="13" t="str">
        <f>IF(WEEKDAY(Deník!$C487,2)=2,IF(AND(Deník!$R487&gt;=0,Deník!$R487&lt;=1),"BE",Deník!$R487),"")</f>
        <v/>
      </c>
      <c r="AN487" s="13" t="str">
        <f>IF(WEEKDAY(Deník!$C487,2)=3,IF(AND(Deník!$R487&gt;=0,Deník!$R487&lt;=1),"BE",Deník!$R487),"")</f>
        <v/>
      </c>
      <c r="AO487" s="13" t="str">
        <f>IF(WEEKDAY(Deník!$C487,2)=4,IF(AND(Deník!$R487&gt;=0,Deník!$R487&lt;=1),"BE",Deník!$R487),"")</f>
        <v/>
      </c>
      <c r="AP487" s="60" t="str">
        <f>IF(WEEKDAY(Deník!$C487,2)=5,IF(AND(Deník!$R487&gt;=0,Deník!$R487&lt;=1),"BE",Deník!$R487),"")</f>
        <v/>
      </c>
      <c r="AQ487" s="99"/>
      <c r="AR487" s="100">
        <f>Deník!D487</f>
        <v>0</v>
      </c>
      <c r="AS487" s="63" t="str">
        <f>IF(Deník!$D487&lt;&gt;"",IF(AND(Deník!$D487&gt;=AS$2,Deník!$D487&lt;=AS$3),IF(AND(Deník!$R487&gt;=0,Deník!$R487&lt;=1),"BE",Deník!$R487),""),"")</f>
        <v/>
      </c>
      <c r="AT487" s="63" t="str">
        <f>IF(Deník!$D487&lt;&gt;"",IF(AND(Deník!$D487&gt;=AT$2,Deník!$D487&lt;=AT$3),IF(AND(Deník!$R487&gt;=0,Deník!$R487&lt;=1),"BE",Deník!$R487),""),"")</f>
        <v/>
      </c>
      <c r="AU487" s="63" t="str">
        <f>IF(Deník!$D487&lt;&gt;"",IF(AND(Deník!$D487&gt;=AU$2,Deník!$D487&lt;=AU$3),IF(AND(Deník!$R487&gt;=0,Deník!$R487&lt;=1),"BE",Deník!$R487),""),"")</f>
        <v/>
      </c>
      <c r="AV487" s="63" t="str">
        <f>IF(Deník!$D487&lt;&gt;"",IF(AND(Deník!$D487&gt;=AV$2,Deník!$D487&lt;=AV$3),IF(AND(Deník!$R487&gt;=0,Deník!$R487&lt;=1),"BE",Deník!$R487),""),"")</f>
        <v/>
      </c>
      <c r="AW487" s="63" t="str">
        <f>IF(Deník!$D487&lt;&gt;"",IF(AND(Deník!$D487&gt;=AW$2,Deník!$D487&lt;=AW$3),IF(AND(Deník!$R487&gt;=0,Deník!$R487&lt;=1),"BE",Deník!$R487),""),"")</f>
        <v/>
      </c>
      <c r="AX487" s="63" t="str">
        <f>IF(Deník!$D487&lt;&gt;"",IF(AND(Deník!$D487&gt;=AX$2,Deník!$D487&lt;=AX$3),IF(AND(Deník!$R487&gt;=0,Deník!$R487&lt;=1),"BE",Deník!$R487),""),"")</f>
        <v/>
      </c>
      <c r="AY487" s="63" t="str">
        <f>IF(Deník!$D487&lt;&gt;"",IF(AND(Deník!$D487&gt;=AY$2,Deník!$D487&lt;=AY$3),IF(AND(Deník!$R487&gt;=0,Deník!$R487&lt;=1),"BE",Deník!$R487),""),"")</f>
        <v/>
      </c>
      <c r="AZ487" s="63" t="str">
        <f>IF(Deník!$D487&lt;&gt;"",IF(AND(Deník!$D487&gt;=AZ$2,Deník!$D487&lt;=AZ$3),IF(AND(Deník!$R487&gt;=0,Deník!$R487&lt;=1),"BE",Deník!$R487),""),"")</f>
        <v/>
      </c>
      <c r="BA487" s="63" t="str">
        <f>IF(Deník!$D487&lt;&gt;"",IF(AND(Deník!$D487&gt;=BA$2,Deník!$D487&lt;=BA$3),IF(AND(Deník!$R487&gt;=0,Deník!$R487&lt;=1),"BE",Deník!$R487),""),"")</f>
        <v/>
      </c>
      <c r="BB487" s="63" t="str">
        <f>IF(Deník!$D487&lt;&gt;"",IF(AND(Deník!$D487&gt;=BB$2,Deník!$D487&lt;=BB$3),IF(AND(Deník!$R487&gt;=0,Deník!$R487&lt;=1),"BE",Deník!$R487),""),"")</f>
        <v/>
      </c>
      <c r="BC487" s="71" t="str">
        <f>IF(Deník!$D487&lt;&gt;"",IF(AND(Deník!$D487&gt;=BC$2,Deník!$D487&lt;=BC$3),IF(AND(Deník!$R487&gt;=0,Deník!$R487&lt;=1),"BE",Deník!$R487),""),"")</f>
        <v/>
      </c>
      <c r="BD487" s="20" t="str">
        <f>IF(Deník!$J488="S",(Deník!$M488-Deník!$K488),IF(Deník!$J488="L",(Deník!$K488-Deník!$M488),""))</f>
        <v/>
      </c>
      <c r="BE487" s="20" t="str">
        <f>IF(Deník!$J488="S",(Deník!$K488-Deník!$O488),IF(Deník!$J488="L",(Deník!$O488-Deník!$K488),""))</f>
        <v/>
      </c>
      <c r="BF487" s="20" t="str">
        <f>IF(Deník!$J488="S",(Deník!$K488-Deník!$L488),IF(Deník!$J488="L",(Deník!$L488-Deník!$K488),""))</f>
        <v/>
      </c>
      <c r="BG487" s="20" t="str">
        <f>IF(Deník!$J488="S",(Deník!$K488-Deník!$S488),IF(Deník!$J488="L",(Deník!$S488-Deník!$K488),""))</f>
        <v/>
      </c>
      <c r="BH487" s="20" t="str">
        <f>IF(Deník!$J488="S",(Deník!$K488-Deník!$U488),IF(Deník!$J488="L",(Deník!$U488-Deník!$K488),""))</f>
        <v/>
      </c>
      <c r="BI487" s="20" t="str">
        <f>IF(Deník!$R487&gt;1,Deník!$R487,"")</f>
        <v/>
      </c>
      <c r="BJ487" s="20" t="str">
        <f>IF(Deník!$R487&lt;0,Deník!$R487,"")</f>
        <v/>
      </c>
      <c r="BK487" s="17"/>
      <c r="BM487" s="233" t="str">
        <f>IF(Deník!$R487&lt;&gt;"",IF(Deník!$Y487=Statistika!$F$78,IF(AND(Deník!$R487&gt;=0,Deník!$R487&lt;=1),"BE",Deník!$R487),""),"")</f>
        <v/>
      </c>
      <c r="BN487" s="233" t="str">
        <f>IF(Deník!$R487&lt;&gt;"",IF(Deník!$Y487=Statistika!$F$79,IF(AND(Deník!$R487&gt;=0,Deník!$R487&lt;=1),"BE",Deník!$R487),""),"")</f>
        <v/>
      </c>
      <c r="BO487" s="233" t="str">
        <f>IF(Deník!$R487&lt;&gt;"",IF(Deník!$Y487=Statistika!$F$80,IF(AND(Deník!$R487&gt;=0,Deník!$R487&lt;=1),"BE",Deník!$R487),""),"")</f>
        <v/>
      </c>
      <c r="BP487" s="233" t="str">
        <f>IF(Deník!$R487&lt;&gt;"",IF(Deník!$Y487=Statistika!$F$81,IF(AND(Deník!$R487&gt;=0,Deník!$R487&lt;=1),"BE",Deník!$R487),""),"")</f>
        <v/>
      </c>
      <c r="BQ487" s="233" t="str">
        <f>IF(Deník!$R487&lt;&gt;"",IF(Deník!$Y487=Statistika!$F$82,IF(AND(Deník!$R487&gt;=0,Deník!$R487&lt;=1),"BE",Deník!$R487),""),"")</f>
        <v/>
      </c>
      <c r="BR487" s="233" t="str">
        <f>IF(Deník!$R487&lt;&gt;"",IF(Deník!$Y487=Statistika!$F$83,IF(AND(Deník!$R487&gt;=0,Deník!$R487&lt;=1),"BE",Deník!$R487),""),"")</f>
        <v/>
      </c>
      <c r="BS487" s="233" t="str">
        <f>IF(Deník!$R487&lt;&gt;"",IF(Deník!$Y487=Statistika!$F$84,IF(AND(Deník!$R487&gt;=0,Deník!$R487&lt;=1),"BE",Deník!$R487),""),"")</f>
        <v/>
      </c>
      <c r="BT487" s="233" t="str">
        <f>IF(Deník!$R487&lt;&gt;"",IF(Deník!$Y487=Statistika!$F$85,IF(AND(Deník!$R487&gt;=0,Deník!$R487&lt;=1),"BE",Deník!$R487),""),"")</f>
        <v/>
      </c>
      <c r="BU487" s="233" t="str">
        <f>IF(Deník!$R487&lt;&gt;"",IF(Deník!$Y487=Statistika!$F$86,IF(AND(Deník!$R487&gt;=0,Deník!$R487&lt;=1),"BE",Deník!$R487),""),"")</f>
        <v/>
      </c>
      <c r="BV487" s="233" t="str">
        <f>IF(Deník!$R487&lt;&gt;"",IF(Deník!$Y487=Statistika!$F$87,IF(AND(Deník!$R487&gt;=0,Deník!$R487&lt;=1),"BE",Deník!$R487),""),"")</f>
        <v/>
      </c>
      <c r="BW487" s="233" t="str">
        <f>IF(Deník!$R487&lt;&gt;"",IF(Deník!$Y487=Statistika!$F$88,IF(AND(Deník!$R487&gt;=0,Deník!$R487&lt;=1),"BE",Deník!$R487),""),"")</f>
        <v/>
      </c>
      <c r="BX487" s="233" t="str">
        <f>IF(Deník!$R487&lt;&gt;"",IF(Deník!$Y487=Statistika!$F$89,IF(AND(Deník!$R487&gt;=0,Deník!$R487&lt;=1),"BE",Deník!$R487),""),"")</f>
        <v/>
      </c>
      <c r="BY487" s="233" t="str">
        <f>IF(Deník!$R487&lt;&gt;"",IF(Deník!$Y487=Statistika!$F$90,IF(AND(Deník!$R487&gt;=0,Deník!$R487&lt;=1),"BE",Deník!$R487),""),"")</f>
        <v/>
      </c>
      <c r="BZ487" s="233" t="str">
        <f>IF(Deník!$R487&lt;&gt;"",IF(Deník!$Y487=Statistika!$F$91,IF(AND(Deník!$R487&gt;=0,Deník!$R487&lt;=1),"BE",Deník!$R487),""),"")</f>
        <v/>
      </c>
      <c r="CA487" s="233"/>
      <c r="CB487" s="233" t="str">
        <f>IF(Deník!$R487&lt;&gt;"",IF(Deník!$AB487="SL",IF(AND(Deník!$R487&gt;=0,Deník!$R487&lt;=1),"BE",Deník!$R487),""),"")</f>
        <v/>
      </c>
      <c r="CC487" s="233" t="str">
        <f>IF(Deník!$R487&lt;&gt;"",IF(Deník!$AB487="BE10",IF(AND(Deník!$R487&gt;=0,Deník!$R487&lt;=1),"BE",Deník!$R487),""),"")</f>
        <v/>
      </c>
      <c r="CD487" s="233" t="str">
        <f>IF(Deník!$R487&lt;&gt;"",IF(Deník!$AB487="BE15",IF(AND(Deník!$R487&gt;=0,Deník!$R487&lt;=1),"BE",Deník!$R487),""),"")</f>
        <v/>
      </c>
      <c r="CE487" s="233" t="str">
        <f>IF(Deník!$R487&lt;&gt;"",IF(Deník!$AB487="BE20",IF(AND(Deník!$R487&gt;=0,Deník!$R487&lt;=1),"BE",Deník!$R487),""),"")</f>
        <v/>
      </c>
      <c r="CF487" s="233" t="str">
        <f>IF(Deník!$R487&lt;&gt;"",IF(Deník!$AB487="TP1",IF(AND(Deník!$R487&gt;=0,Deník!$R487&lt;=1),"BE",Deník!$R487),""),"")</f>
        <v/>
      </c>
      <c r="CG487" s="233" t="str">
        <f>IF(Deník!$R487&lt;&gt;"",IF(Deník!$AB487="TP2",IF(AND(Deník!$R487&gt;=0,Deník!$R487&lt;=1),"BE",Deník!$R487),""),"")</f>
        <v/>
      </c>
      <c r="CH487" s="233" t="str">
        <f>IF(Deník!$R487&lt;&gt;"",IF(Deník!$AB487="TP3",IF(AND(Deník!$R487&gt;=0,Deník!$R487&lt;=1),"BE",Deník!$R487),""),"")</f>
        <v/>
      </c>
      <c r="CI487" s="233" t="str">
        <f>IF(Deník!$R487&lt;&gt;"",IF(Deník!$AB487="Trailing SL",IF(AND(Deník!$R487&gt;=0,Deník!$R487&lt;=1),"BE",Deník!$R487),""),"")</f>
        <v/>
      </c>
      <c r="CJ487" s="233" t="str">
        <f>IF(Deník!$R487&lt;&gt;"",IF(Deník!$AB487="Manual",IF(AND(Deník!$R487&gt;=0,Deník!$R487&lt;=1),"BE",Deník!$R487),""),"")</f>
        <v/>
      </c>
      <c r="CK487" s="233"/>
      <c r="CL487" s="233" t="str">
        <f>IF(Deník!$R487&lt;0,IF(Deník!$AC487=Statistika!$F$117,Deník!$R487,""),"")</f>
        <v/>
      </c>
      <c r="CM487" s="233" t="str">
        <f>IF(Deník!$R487&lt;0,IF(Deník!$AC487=Statistika!$F$118,Deník!$R487,""),"")</f>
        <v/>
      </c>
      <c r="CN487" s="233" t="str">
        <f>IF(Deník!$R487&lt;0,IF(Deník!$AC487=Statistika!$F$119,Deník!$R487,""),"")</f>
        <v/>
      </c>
      <c r="CO487" s="233" t="str">
        <f>IF(Deník!$R487&lt;0,IF(Deník!$AC487=Statistika!$F$120,Deník!$R487,""),"")</f>
        <v/>
      </c>
      <c r="CP487" s="233" t="str">
        <f>IF(Deník!$R487&lt;0,IF(Deník!$AC487=Statistika!$F$121,Deník!$R487,""),"")</f>
        <v/>
      </c>
      <c r="CQ487" s="233" t="str">
        <f>IF(Deník!$R487&lt;0,IF(Deník!$AC487=Statistika!$F$122,Deník!$R487,""),"")</f>
        <v/>
      </c>
      <c r="CR487" s="233" t="str">
        <f>IF(Deník!$R487&lt;0,IF(Deník!$AC487=Statistika!$F$123,Deník!$R487,""),"")</f>
        <v/>
      </c>
      <c r="CS487" s="233" t="str">
        <f>IF(Deník!$R487&lt;0,IF(Deník!$AC487=Statistika!$F$124,Deník!$R487,""),"")</f>
        <v/>
      </c>
      <c r="CT487" s="233" t="str">
        <f>IF(Deník!$R487&lt;0,IF(Deník!$AC487=Statistika!$F$125,Deník!$R487,""),"")</f>
        <v/>
      </c>
      <c r="CU487" s="233"/>
      <c r="CV487" s="233" t="str">
        <f>IF(Deník!$R487&lt;0,IF(Deník!$AD487=$CV$2,Deník!$R487,""),"")</f>
        <v/>
      </c>
      <c r="CW487" s="233" t="str">
        <f>IF(Deník!$R487&lt;0,IF(Deník!$AD487=$CW$2,Deník!$R487,""),"")</f>
        <v/>
      </c>
      <c r="CX487" s="233" t="str">
        <f>IF(Deník!$R487&lt;0,IF(Deník!$AD487=$CX$2,Deník!$R487,""),"")</f>
        <v/>
      </c>
      <c r="CY487" s="233" t="str">
        <f>IF(Deník!$R487&lt;0,IF(Deník!$AD487=$CY$2,Deník!$R487,""),"")</f>
        <v/>
      </c>
      <c r="CZ487" s="233" t="str">
        <f>IF(Deník!$R487&lt;0,IF(Deník!$AD487=$CZ$2,Deník!$R487,""),"")</f>
        <v/>
      </c>
      <c r="DL487" s="221">
        <f t="shared" si="20"/>
        <v>93847.029999999984</v>
      </c>
      <c r="DM487" s="220">
        <f t="shared" si="19"/>
        <v>-6.1529700000000132E-2</v>
      </c>
      <c r="DO487" s="50">
        <f>Deník!W488</f>
        <v>0</v>
      </c>
      <c r="DP487" s="102" t="str">
        <f>IF(AND(Deník!W488&gt;0),1,"")</f>
        <v/>
      </c>
      <c r="DQ487" s="102">
        <f>IF(AND(Deník!W488&lt;=0),1,"")</f>
        <v>1</v>
      </c>
      <c r="DR487" s="227"/>
      <c r="DS487" s="228"/>
      <c r="DT487" s="85"/>
      <c r="DU487" s="54">
        <f>IF(MONTH(Deník!$C487)=DU$2,Deník!$W487,"")</f>
        <v>0</v>
      </c>
      <c r="DV487" s="222" t="str">
        <f>IF(MONTH(Deník!$C487)=DV$2,Deník!$W487,"")</f>
        <v/>
      </c>
      <c r="DW487" s="222" t="str">
        <f>IF(MONTH(Deník!$C487)=DW$2,Deník!$W487,"")</f>
        <v/>
      </c>
      <c r="DX487" s="222" t="str">
        <f>IF(MONTH(Deník!$C487)=DX$2,Deník!$W487,"")</f>
        <v/>
      </c>
      <c r="DY487" s="222" t="str">
        <f>IF(MONTH(Deník!$C487)=DY$2,Deník!$W487,"")</f>
        <v/>
      </c>
      <c r="DZ487" s="222" t="str">
        <f>IF(MONTH(Deník!$C487)=DZ$2,Deník!$W487,"")</f>
        <v/>
      </c>
      <c r="EA487" s="222" t="str">
        <f>IF(MONTH(Deník!$C487)=EA$2,Deník!$W487,"")</f>
        <v/>
      </c>
      <c r="EB487" s="222" t="str">
        <f>IF(MONTH(Deník!$C487)=EB$2,Deník!$W487,"")</f>
        <v/>
      </c>
      <c r="EC487" s="222" t="str">
        <f>IF(MONTH(Deník!$C487)=EC$2,Deník!$W487,"")</f>
        <v/>
      </c>
      <c r="ED487" s="222" t="str">
        <f>IF(MONTH(Deník!$C487)=ED$2,Deník!$W487,"")</f>
        <v/>
      </c>
      <c r="EE487" s="222" t="str">
        <f>IF(MONTH(Deník!$C487)=EE$2,Deník!$W487,"")</f>
        <v/>
      </c>
      <c r="EF487" s="222" t="str">
        <f>IF(MONTH(Deník!$C487)=EF$2,Deník!$W487,"")</f>
        <v/>
      </c>
      <c r="EI487" s="600" t="str">
        <f>IF(Deník!$W487&lt;&gt;"",IF(Deník!$B487=Statistika!$F$63,Deník!$W487,""),"")</f>
        <v/>
      </c>
      <c r="EJ487" s="13" t="str">
        <f>IF(Deník!$W487&lt;&gt;"",IF(Deník!$B487=Statistika!$F$64,Deník!$W487,""),"")</f>
        <v/>
      </c>
      <c r="EK487" s="13" t="str">
        <f>IF(Deník!$W487&lt;&gt;"",IF(Deník!$B487=Statistika!$F$65,Deník!$W487,""),"")</f>
        <v/>
      </c>
      <c r="EL487" s="13" t="str">
        <f>IF(Deník!$W487&lt;&gt;"",IF(Deník!$B487=Statistika!$F$66,Deník!$W487,""),"")</f>
        <v/>
      </c>
      <c r="EM487" s="13" t="str">
        <f>IF(Deník!$W487&lt;&gt;"",IF(Deník!$B487=Statistika!$F$67,Deník!$W487,""),"")</f>
        <v/>
      </c>
      <c r="EN487" s="13" t="str">
        <f>IF(Deník!$W487&lt;&gt;"",IF(Deník!$B487=Statistika!$F$68,Deník!$W487,""),"")</f>
        <v/>
      </c>
      <c r="EO487" s="13" t="str">
        <f>IF(Deník!$W487&lt;&gt;"",IF(Deník!$B487=Statistika!$F$69,Deník!$W487,""),"")</f>
        <v/>
      </c>
      <c r="EP487" s="601" t="str">
        <f>IF(Deník!$W487&lt;&gt;"",IF(Deník!$B487=Statistika!$F$70,Deník!$W487,""),"")</f>
        <v/>
      </c>
      <c r="EQ487" s="90"/>
      <c r="ER487" s="63" t="str">
        <f>IF(Deník!$W487&lt;&gt;"",IF(Deník!$J487="L",Deník!$W487,""),"")</f>
        <v/>
      </c>
      <c r="ES487" s="13" t="str">
        <f>IF(Deník!$W487&lt;&gt;"",IF(Deník!$J487="S",Deník!$W487,""),"")</f>
        <v/>
      </c>
      <c r="ET487" s="95"/>
      <c r="EU487" s="88"/>
      <c r="EV487" s="63" t="str">
        <f>IF(WEEKDAY(Deník!$C487,2)=1,Deník!$W487,"")</f>
        <v/>
      </c>
      <c r="EW487" s="13" t="str">
        <f>IF(WEEKDAY(Deník!$C487,2)=2,Deník!$W487,"")</f>
        <v/>
      </c>
      <c r="EX487" s="13" t="str">
        <f>IF(WEEKDAY(Deník!$C487,2)=3,Deník!$W487,"")</f>
        <v/>
      </c>
      <c r="EY487" s="13" t="str">
        <f>IF(WEEKDAY(Deník!$C487,2)=4,Deník!$W487,"")</f>
        <v/>
      </c>
      <c r="EZ487" s="60" t="str">
        <f>IF(WEEKDAY(Deník!$C487,2)=5,Deník!$W487,"")</f>
        <v/>
      </c>
      <c r="FA487" s="99"/>
      <c r="FB487" s="100">
        <f>Deník!D487</f>
        <v>0</v>
      </c>
      <c r="FC487" s="63">
        <f>IF($FB487&lt;&gt;"",IF(AND($FB487&gt;=FC$2,$FB487&lt;=FC$3),Deník!$W487,""))</f>
        <v>0</v>
      </c>
      <c r="FD487" s="63" t="str">
        <f>IF($FB487&lt;&gt;"",IF(AND($FB487&gt;=FD$2,$FB487&lt;=FD$3),Deník!$W487,""))</f>
        <v/>
      </c>
      <c r="FE487" s="63" t="str">
        <f>IF($FB487&lt;&gt;"",IF(AND($FB487&gt;=FE$2,$FB487&lt;=FE$3),Deník!$W487,""))</f>
        <v/>
      </c>
      <c r="FF487" s="63" t="str">
        <f>IF($FB487&lt;&gt;"",IF(AND($FB487&gt;=FF$2,$FB487&lt;=FF$3),Deník!$W487,""))</f>
        <v/>
      </c>
      <c r="FG487" s="63" t="str">
        <f>IF($FB487&lt;&gt;"",IF(AND($FB487&gt;=FG$2,$FB487&lt;=FG$3),Deník!$W487,""))</f>
        <v/>
      </c>
      <c r="FH487" s="63" t="str">
        <f>IF($FB487&lt;&gt;"",IF(AND($FB487&gt;=FH$2,$FB487&lt;=FH$3),Deník!$W487,""))</f>
        <v/>
      </c>
      <c r="FI487" s="63" t="str">
        <f>IF($FB487&lt;&gt;"",IF(AND($FB487&gt;=FI$2,$FB487&lt;=FI$3),Deník!$W487,""))</f>
        <v/>
      </c>
      <c r="FJ487" s="63" t="str">
        <f>IF($FB487&lt;&gt;"",IF(AND($FB487&gt;=FJ$2,$FB487&lt;=FJ$3),Deník!$W487,""))</f>
        <v/>
      </c>
      <c r="FK487" s="63" t="str">
        <f>IF($FB487&lt;&gt;"",IF(AND($FB487&gt;=FK$2,$FB487&lt;=FK$3),Deník!$W487,""))</f>
        <v/>
      </c>
      <c r="FL487" s="63" t="str">
        <f>IF($FB487&lt;&gt;"",IF(AND($FB487&gt;=FL$2,$FB487&lt;=FL$3),Deník!$W487,""))</f>
        <v/>
      </c>
      <c r="FM487" s="63" t="str">
        <f>IF($FB487&lt;&gt;"",IF(AND($FB487&gt;=FM$2,$FB487&lt;=FM$3),Deník!$W487,""))</f>
        <v/>
      </c>
      <c r="FN487" s="13"/>
      <c r="FO487" s="20" t="str">
        <f>IF(Deník!$W487&gt;1,Deník!$W487,"")</f>
        <v/>
      </c>
      <c r="FP487" s="20" t="str">
        <f>IF(Deník!$W487&lt;0,Deník!$W487,"")</f>
        <v/>
      </c>
      <c r="FQ487" s="17"/>
      <c r="FS487" s="233"/>
      <c r="FT487" s="233" t="str">
        <f>IF(Deník!$W487&lt;&gt;"",IF(Deník!$Y487=Statistika!$F$78,Deník!$W487,""),"")</f>
        <v/>
      </c>
      <c r="FU487" s="233" t="str">
        <f>IF(Deník!$W487&lt;&gt;"",IF(Deník!$Y487=Statistika!$F$79,Deník!$W487,""),"")</f>
        <v/>
      </c>
      <c r="FV487" s="233" t="str">
        <f>IF(Deník!$W487&lt;&gt;"",IF(Deník!$Y487=Statistika!$F$80,Deník!$W487,""),"")</f>
        <v/>
      </c>
      <c r="FW487" s="233" t="str">
        <f>IF(Deník!$W487&lt;&gt;"",IF(Deník!$Y487=Statistika!$F$81,Deník!$W487,""),"")</f>
        <v/>
      </c>
      <c r="FX487" s="233" t="str">
        <f>IF(Deník!$W487&lt;&gt;"",IF(Deník!$Y487=Statistika!$F$82,Deník!$W487,""),"")</f>
        <v/>
      </c>
      <c r="FY487" s="233" t="str">
        <f>IF(Deník!$W487&lt;&gt;"",IF(Deník!$Y487=Statistika!$F$83,Deník!$W487,""),"")</f>
        <v/>
      </c>
      <c r="FZ487" s="233" t="str">
        <f>IF(Deník!$W487&lt;&gt;"",IF(Deník!$Y487=Statistika!$F$84,Deník!$W487,""),"")</f>
        <v/>
      </c>
      <c r="GA487" s="233" t="str">
        <f>IF(Deník!$W487&lt;&gt;"",IF(Deník!$Y487=Statistika!$F$85,Deník!$W487,""),"")</f>
        <v/>
      </c>
      <c r="GB487" s="233" t="str">
        <f>IF(Deník!$W487&lt;&gt;"",IF(Deník!$Y487=Statistika!$F$86,Deník!$W487,""),"")</f>
        <v/>
      </c>
      <c r="GC487" s="233" t="str">
        <f>IF(Deník!$W487&lt;&gt;"",IF(Deník!$Y487=Statistika!$F$87,Deník!$W487,""),"")</f>
        <v/>
      </c>
      <c r="GD487" s="233" t="str">
        <f>IF(Deník!$W487&lt;&gt;"",IF(Deník!$Y487=Statistika!$F$88,Deník!$W487,""),"")</f>
        <v/>
      </c>
      <c r="GE487" s="233" t="str">
        <f>IF(Deník!$W487&lt;&gt;"",IF(Deník!$Y487=Statistika!$F$89,Deník!$W487,""),"")</f>
        <v/>
      </c>
      <c r="GF487" s="233" t="str">
        <f>IF(Deník!$W487&lt;&gt;"",IF(Deník!$Y487=Statistika!$F$90,Deník!$W487,""),"")</f>
        <v/>
      </c>
      <c r="GG487" s="233" t="str">
        <f>IF(Deník!$W487&lt;&gt;"",IF(Deník!$Y487=Statistika!$F$91,Deník!$W487,""),"")</f>
        <v/>
      </c>
      <c r="GH487" s="233"/>
      <c r="GI487" s="233" t="str">
        <f>IF(Deník!$W487&lt;&gt;"",IF(Deník!$AB487=Statistika!$L$100,Deník!$W487,""),"")</f>
        <v/>
      </c>
      <c r="GJ487" s="233" t="str">
        <f>IF(Deník!$W487&lt;&gt;"",IF(Deník!$AB487=Statistika!$L$101,Deník!$W487,""),"")</f>
        <v/>
      </c>
      <c r="GK487" s="233" t="str">
        <f>IF(Deník!$W487&lt;&gt;"",IF(Deník!$AB487=Statistika!$L$102,Deník!$W487,""),"")</f>
        <v/>
      </c>
      <c r="GL487" s="233" t="str">
        <f>IF(Deník!$W487&lt;&gt;"",IF(Deník!$AB487=Statistika!$L$103,Deník!$W487,""),"")</f>
        <v/>
      </c>
      <c r="GM487" s="233" t="str">
        <f>IF(Deník!$W487&lt;&gt;"",IF(Deník!$AB487=Statistika!$L$104,Deník!$W487,""),"")</f>
        <v/>
      </c>
      <c r="GN487" s="233" t="str">
        <f>IF(Deník!$W487&lt;&gt;"",IF(Deník!$AB487=Statistika!$L$105,Deník!$W487,""),"")</f>
        <v/>
      </c>
      <c r="GO487" s="233" t="str">
        <f>IF(Deník!$W487&lt;&gt;"",IF(Deník!$AB487=Statistika!$L$106,Deník!$W487,""),"")</f>
        <v/>
      </c>
      <c r="GP487" s="233" t="str">
        <f>IF(Deník!$W487&lt;&gt;"",IF(Deník!$AB487=Statistika!$L$107,Deník!$W487,""),"")</f>
        <v/>
      </c>
      <c r="GQ487" s="233" t="str">
        <f>IF(Deník!$W487&lt;&gt;"",IF(Deník!$AB487=Statistika!$L$108,Deník!$W487,""),"")</f>
        <v/>
      </c>
      <c r="GS487" s="233" t="str">
        <f>IF(Deník!$W487&lt;0,IF(Deník!$AC487=Statistika!$F$117,Deník!$W487,""),"")</f>
        <v/>
      </c>
      <c r="GT487" s="233" t="str">
        <f>IF(Deník!$W487&lt;0,IF(Deník!$AC487=Statistika!$F$118,Deník!$W487,""),"")</f>
        <v/>
      </c>
      <c r="GU487" s="233" t="str">
        <f>IF(Deník!$W487&lt;0,IF(Deník!$AC487=Statistika!$F$119,Deník!$W487,""),"")</f>
        <v/>
      </c>
      <c r="GV487" s="233" t="str">
        <f>IF(Deník!$W487&lt;0,IF(Deník!$AC487=Statistika!$F$120,Deník!$W487,""),"")</f>
        <v/>
      </c>
      <c r="GW487" s="233" t="str">
        <f>IF(Deník!$W487&lt;0,IF(Deník!$AC487=Statistika!$F$121,Deník!$W487,""),"")</f>
        <v/>
      </c>
      <c r="GX487" s="233" t="str">
        <f>IF(Deník!$W487&lt;0,IF(Deník!$AC487=Statistika!$F$122,Deník!$W487,""),"")</f>
        <v/>
      </c>
      <c r="GY487" s="233" t="str">
        <f>IF(Deník!$W487&lt;0,IF(Deník!$AC487=Statistika!$F$123,Deník!$W487,""),"")</f>
        <v/>
      </c>
      <c r="GZ487" s="233" t="str">
        <f>IF(Deník!$W487&lt;0,IF(Deník!$AC487=Statistika!$F$124,Deník!$W487,""),"")</f>
        <v/>
      </c>
      <c r="HA487" s="233" t="str">
        <f>IF(Deník!$W487&lt;0,IF(Deník!$AC487=Statistika!$F$125,Deník!$W487,""),"")</f>
        <v/>
      </c>
      <c r="HC487" s="233" t="str">
        <f>IF(Deník!$W487&lt;0,IF(Deník!$AD487=Statistika!$F$133,Deník!$W487,""),"")</f>
        <v/>
      </c>
      <c r="HD487" s="233" t="str">
        <f>IF(Deník!$W487&lt;0,IF(Deník!$AD487=Statistika!$F$134,Deník!$W487,""),"")</f>
        <v/>
      </c>
      <c r="HE487" s="233" t="str">
        <f>IF(Deník!$W487&lt;0,IF(Deník!$AD487=Statistika!$F$135,Deník!$W487,""),"")</f>
        <v/>
      </c>
      <c r="HF487" s="233" t="str">
        <f>IF(Deník!$W487&lt;0,IF(Deník!$AD487=Statistika!$F$136,Deník!$W487,""),"")</f>
        <v/>
      </c>
      <c r="HG487" s="233" t="str">
        <f>IF(Deník!$W487&lt;0,IF(Deník!$AD487=Statistika!$F$137,Deník!$W487,""),"")</f>
        <v/>
      </c>
      <c r="ID487" s="8">
        <f>Tabulka4[[#This Row],[Sloupec3]]</f>
        <v>0</v>
      </c>
      <c r="IE487" s="17" t="str">
        <f>IF(AND([1]Deník!$C487&gt;='[1]Měsíční shrnutí'!$D$1,[1]Deník!$C487&lt;='[1]Měsíční shrnutí'!$F$1),[1]Deník!$X487,"")</f>
        <v/>
      </c>
    </row>
    <row r="488" spans="1:239">
      <c r="A488" s="8">
        <f>Deník!C489</f>
        <v>0</v>
      </c>
      <c r="B488" s="50" t="str">
        <f>Deník!R489</f>
        <v/>
      </c>
      <c r="C488" s="102" t="str">
        <f>IF(AND(Deník!R489&gt;1,Deník!R489&lt;&gt;""),1,"")</f>
        <v/>
      </c>
      <c r="D488" s="102" t="str">
        <f>IF(AND(Deník!R489&lt;=0,Deník!R489&lt;&gt;""),1,"")</f>
        <v/>
      </c>
      <c r="E488" s="103" t="str">
        <f>IF(AND(Deník!R489&gt;=0,Deník!R489&lt;=1),1,"")</f>
        <v/>
      </c>
      <c r="F488" s="79" t="str">
        <f>IF(Deník!R489&lt;&gt;"",Deník!R489+F487,"")</f>
        <v/>
      </c>
      <c r="G488" s="85"/>
      <c r="H488" s="54" t="str">
        <f>IF(MONTH(Deník!$C488)=H$2,IF(AND(Deník!$R488&gt;=0,Deník!$R488&lt;=1),"BE",Deník!$R488),"")</f>
        <v/>
      </c>
      <c r="I488" s="11" t="str">
        <f>IF(MONTH(Deník!$C488)=I$2,IF(AND(Deník!$R488&gt;=0,Deník!$R488&lt;=1),"BE",Deník!$R488),"")</f>
        <v/>
      </c>
      <c r="J488" s="11" t="str">
        <f>IF(MONTH(Deník!$C488)=J$2,IF(AND(Deník!$R488&gt;=0,Deník!$R488&lt;=1),"BE",Deník!$R488),"")</f>
        <v/>
      </c>
      <c r="K488" s="11" t="str">
        <f>IF(MONTH(Deník!$C488)=K$2,IF(AND(Deník!$R488&gt;=0,Deník!$R488&lt;=1),"BE",Deník!$R488),"")</f>
        <v/>
      </c>
      <c r="L488" s="11" t="str">
        <f>IF(MONTH(Deník!$C488)=L$2,IF(AND(Deník!$R488&gt;=0,Deník!$R488&lt;=1),"BE",Deník!$R488),"")</f>
        <v/>
      </c>
      <c r="M488" s="11" t="str">
        <f>IF(MONTH(Deník!$C488)=M$2,IF(AND(Deník!$R488&gt;=0,Deník!$R488&lt;=1),"BE",Deník!$R488),"")</f>
        <v/>
      </c>
      <c r="N488" s="11" t="str">
        <f>IF(MONTH(Deník!$C488)=N$2,IF(AND(Deník!$R488&gt;=0,Deník!$R488&lt;=1),"BE",Deník!$R488),"")</f>
        <v/>
      </c>
      <c r="O488" s="11" t="str">
        <f>IF(MONTH(Deník!$C488)=O$2,IF(AND(Deník!$R488&gt;=0,Deník!$R488&lt;=1),"BE",Deník!$R488),"")</f>
        <v/>
      </c>
      <c r="P488" s="11" t="str">
        <f>IF(MONTH(Deník!$C488)=P$2,IF(AND(Deník!$R488&gt;=0,Deník!$R488&lt;=1),"BE",Deník!$R488),"")</f>
        <v/>
      </c>
      <c r="Q488" s="11" t="str">
        <f>IF(MONTH(Deník!$C488)=Q$2,IF(AND(Deník!$R488&gt;=0,Deník!$R488&lt;=1),"BE",Deník!$R488),"")</f>
        <v/>
      </c>
      <c r="R488" s="11" t="str">
        <f>IF(MONTH(Deník!$C488)=R$2,IF(AND(Deník!$R488&gt;=0,Deník!$R488&lt;=1),"BE",Deník!$R488),"")</f>
        <v/>
      </c>
      <c r="S488" s="57" t="str">
        <f>IF(MONTH(Deník!$C488)=S$2,IF(AND(Deník!$R488&gt;=0,Deník!$R488&lt;=1),"BE",Deník!$R488),"")</f>
        <v/>
      </c>
      <c r="U488" s="12"/>
      <c r="V488" s="12"/>
      <c r="X488" s="600" t="str">
        <f>IF(Deník!$R488&lt;&gt;"",IF(Deník!$B488=Statistika!$F$63,IF(AND(Deník!$R488&gt;=0,Deník!$R488&lt;=1),"BE",Deník!$R488),""),"")</f>
        <v/>
      </c>
      <c r="Y488" s="13" t="str">
        <f>IF(Deník!$R488&lt;&gt;"",IF(Deník!$B488=Statistika!$F$64,IF(AND(Deník!$R488&gt;=0,Deník!$R488&lt;=1),"BE",Deník!$R488),""),"")</f>
        <v/>
      </c>
      <c r="Z488" s="13" t="str">
        <f>IF(Deník!$R488&lt;&gt;"",IF(Deník!$B488=Statistika!$F$65,IF(AND(Deník!$R488&gt;=0,Deník!$R488&lt;=1),"BE",Deník!$R488),""),"")</f>
        <v/>
      </c>
      <c r="AA488" s="13" t="str">
        <f>IF(Deník!$R488&lt;&gt;"",IF(Deník!$B488=Statistika!$F$66,IF(AND(Deník!$R488&gt;=0,Deník!$R488&lt;=1),"BE",Deník!$R488),""),"")</f>
        <v/>
      </c>
      <c r="AB488" s="13" t="str">
        <f>IF(Deník!$R488&lt;&gt;"",IF(Deník!$B488=Statistika!$F$67,IF(AND(Deník!$R488&gt;=0,Deník!$R488&lt;=1),"BE",Deník!$R488),""),"")</f>
        <v/>
      </c>
      <c r="AC488" s="13" t="str">
        <f>IF(Deník!$R488&lt;&gt;"",IF(Deník!$B488=Statistika!$F$68,IF(AND(Deník!$R488&gt;=0,Deník!$R488&lt;=1),"BE",Deník!$R488),""),"")</f>
        <v/>
      </c>
      <c r="AD488" s="13" t="str">
        <f>IF(Deník!$R488&lt;&gt;"",IF(Deník!$B488=Statistika!$F$69,IF(AND(Deník!$R488&gt;=0,Deník!$R488&lt;=1),"BE",Deník!$R488),""),"")</f>
        <v/>
      </c>
      <c r="AE488" s="601" t="str">
        <f>IF(Deník!$R488&lt;&gt;"",IF(Deník!$B488=Statistika!$F$70,IF(AND(Deník!$R488&gt;=0,Deník!$R488&lt;=1),"BE",Deník!$R488),""),"")</f>
        <v/>
      </c>
      <c r="AF488" s="90"/>
      <c r="AG488" s="63" t="str">
        <f>IF(Deník!$R488&lt;&gt;"",IF(Deník!$J488="L",IF(AND(Deník!$R488&gt;=0,Deník!$R488&lt;=1),"BE",Deník!$R488),""),"")</f>
        <v/>
      </c>
      <c r="AH488" s="13" t="str">
        <f>IF(Deník!$R488&lt;&gt;"",IF(Deník!$J488="S",IF(AND(Deník!$R488&gt;=0,Deník!$R488&lt;=1),"BE",Deník!$R488),""),"")</f>
        <v/>
      </c>
      <c r="AI488" s="95"/>
      <c r="AJ488" s="71" t="str">
        <f>IF(Deník!N489&lt;&gt;"",Deník!N489*-1,"")</f>
        <v/>
      </c>
      <c r="AK488" s="88"/>
      <c r="AL488" s="63" t="str">
        <f>IF(WEEKDAY(Deník!$C488,2)=1,IF(AND(Deník!$R488&gt;=0,Deník!$R488&lt;=1),"BE",Deník!$R488),"")</f>
        <v/>
      </c>
      <c r="AM488" s="13" t="str">
        <f>IF(WEEKDAY(Deník!$C488,2)=2,IF(AND(Deník!$R488&gt;=0,Deník!$R488&lt;=1),"BE",Deník!$R488),"")</f>
        <v/>
      </c>
      <c r="AN488" s="13" t="str">
        <f>IF(WEEKDAY(Deník!$C488,2)=3,IF(AND(Deník!$R488&gt;=0,Deník!$R488&lt;=1),"BE",Deník!$R488),"")</f>
        <v/>
      </c>
      <c r="AO488" s="13" t="str">
        <f>IF(WEEKDAY(Deník!$C488,2)=4,IF(AND(Deník!$R488&gt;=0,Deník!$R488&lt;=1),"BE",Deník!$R488),"")</f>
        <v/>
      </c>
      <c r="AP488" s="60" t="str">
        <f>IF(WEEKDAY(Deník!$C488,2)=5,IF(AND(Deník!$R488&gt;=0,Deník!$R488&lt;=1),"BE",Deník!$R488),"")</f>
        <v/>
      </c>
      <c r="AQ488" s="99"/>
      <c r="AR488" s="100">
        <f>Deník!D488</f>
        <v>0</v>
      </c>
      <c r="AS488" s="63" t="str">
        <f>IF(Deník!$D488&lt;&gt;"",IF(AND(Deník!$D488&gt;=AS$2,Deník!$D488&lt;=AS$3),IF(AND(Deník!$R488&gt;=0,Deník!$R488&lt;=1),"BE",Deník!$R488),""),"")</f>
        <v/>
      </c>
      <c r="AT488" s="63" t="str">
        <f>IF(Deník!$D488&lt;&gt;"",IF(AND(Deník!$D488&gt;=AT$2,Deník!$D488&lt;=AT$3),IF(AND(Deník!$R488&gt;=0,Deník!$R488&lt;=1),"BE",Deník!$R488),""),"")</f>
        <v/>
      </c>
      <c r="AU488" s="63" t="str">
        <f>IF(Deník!$D488&lt;&gt;"",IF(AND(Deník!$D488&gt;=AU$2,Deník!$D488&lt;=AU$3),IF(AND(Deník!$R488&gt;=0,Deník!$R488&lt;=1),"BE",Deník!$R488),""),"")</f>
        <v/>
      </c>
      <c r="AV488" s="63" t="str">
        <f>IF(Deník!$D488&lt;&gt;"",IF(AND(Deník!$D488&gt;=AV$2,Deník!$D488&lt;=AV$3),IF(AND(Deník!$R488&gt;=0,Deník!$R488&lt;=1),"BE",Deník!$R488),""),"")</f>
        <v/>
      </c>
      <c r="AW488" s="63" t="str">
        <f>IF(Deník!$D488&lt;&gt;"",IF(AND(Deník!$D488&gt;=AW$2,Deník!$D488&lt;=AW$3),IF(AND(Deník!$R488&gt;=0,Deník!$R488&lt;=1),"BE",Deník!$R488),""),"")</f>
        <v/>
      </c>
      <c r="AX488" s="63" t="str">
        <f>IF(Deník!$D488&lt;&gt;"",IF(AND(Deník!$D488&gt;=AX$2,Deník!$D488&lt;=AX$3),IF(AND(Deník!$R488&gt;=0,Deník!$R488&lt;=1),"BE",Deník!$R488),""),"")</f>
        <v/>
      </c>
      <c r="AY488" s="63" t="str">
        <f>IF(Deník!$D488&lt;&gt;"",IF(AND(Deník!$D488&gt;=AY$2,Deník!$D488&lt;=AY$3),IF(AND(Deník!$R488&gt;=0,Deník!$R488&lt;=1),"BE",Deník!$R488),""),"")</f>
        <v/>
      </c>
      <c r="AZ488" s="63" t="str">
        <f>IF(Deník!$D488&lt;&gt;"",IF(AND(Deník!$D488&gt;=AZ$2,Deník!$D488&lt;=AZ$3),IF(AND(Deník!$R488&gt;=0,Deník!$R488&lt;=1),"BE",Deník!$R488),""),"")</f>
        <v/>
      </c>
      <c r="BA488" s="63" t="str">
        <f>IF(Deník!$D488&lt;&gt;"",IF(AND(Deník!$D488&gt;=BA$2,Deník!$D488&lt;=BA$3),IF(AND(Deník!$R488&gt;=0,Deník!$R488&lt;=1),"BE",Deník!$R488),""),"")</f>
        <v/>
      </c>
      <c r="BB488" s="63" t="str">
        <f>IF(Deník!$D488&lt;&gt;"",IF(AND(Deník!$D488&gt;=BB$2,Deník!$D488&lt;=BB$3),IF(AND(Deník!$R488&gt;=0,Deník!$R488&lt;=1),"BE",Deník!$R488),""),"")</f>
        <v/>
      </c>
      <c r="BC488" s="71" t="str">
        <f>IF(Deník!$D488&lt;&gt;"",IF(AND(Deník!$D488&gt;=BC$2,Deník!$D488&lt;=BC$3),IF(AND(Deník!$R488&gt;=0,Deník!$R488&lt;=1),"BE",Deník!$R488),""),"")</f>
        <v/>
      </c>
      <c r="BD488" s="20" t="str">
        <f>IF(Deník!$J489="S",(Deník!$M489-Deník!$K489),IF(Deník!$J489="L",(Deník!$K489-Deník!$M489),""))</f>
        <v/>
      </c>
      <c r="BE488" s="20" t="str">
        <f>IF(Deník!$J489="S",(Deník!$K489-Deník!$O489),IF(Deník!$J489="L",(Deník!$O489-Deník!$K489),""))</f>
        <v/>
      </c>
      <c r="BF488" s="20" t="str">
        <f>IF(Deník!$J489="S",(Deník!$K489-Deník!$L489),IF(Deník!$J489="L",(Deník!$L489-Deník!$K489),""))</f>
        <v/>
      </c>
      <c r="BG488" s="20" t="str">
        <f>IF(Deník!$J489="S",(Deník!$K489-Deník!$S489),IF(Deník!$J489="L",(Deník!$S489-Deník!$K489),""))</f>
        <v/>
      </c>
      <c r="BH488" s="20" t="str">
        <f>IF(Deník!$J489="S",(Deník!$K489-Deník!$U489),IF(Deník!$J489="L",(Deník!$U489-Deník!$K489),""))</f>
        <v/>
      </c>
      <c r="BI488" s="20" t="str">
        <f>IF(Deník!$R488&gt;1,Deník!$R488,"")</f>
        <v/>
      </c>
      <c r="BJ488" s="20" t="str">
        <f>IF(Deník!$R488&lt;0,Deník!$R488,"")</f>
        <v/>
      </c>
      <c r="BK488" s="17"/>
      <c r="BM488" s="233" t="str">
        <f>IF(Deník!$R488&lt;&gt;"",IF(Deník!$Y488=Statistika!$F$78,IF(AND(Deník!$R488&gt;=0,Deník!$R488&lt;=1),"BE",Deník!$R488),""),"")</f>
        <v/>
      </c>
      <c r="BN488" s="233" t="str">
        <f>IF(Deník!$R488&lt;&gt;"",IF(Deník!$Y488=Statistika!$F$79,IF(AND(Deník!$R488&gt;=0,Deník!$R488&lt;=1),"BE",Deník!$R488),""),"")</f>
        <v/>
      </c>
      <c r="BO488" s="233" t="str">
        <f>IF(Deník!$R488&lt;&gt;"",IF(Deník!$Y488=Statistika!$F$80,IF(AND(Deník!$R488&gt;=0,Deník!$R488&lt;=1),"BE",Deník!$R488),""),"")</f>
        <v/>
      </c>
      <c r="BP488" s="233" t="str">
        <f>IF(Deník!$R488&lt;&gt;"",IF(Deník!$Y488=Statistika!$F$81,IF(AND(Deník!$R488&gt;=0,Deník!$R488&lt;=1),"BE",Deník!$R488),""),"")</f>
        <v/>
      </c>
      <c r="BQ488" s="233" t="str">
        <f>IF(Deník!$R488&lt;&gt;"",IF(Deník!$Y488=Statistika!$F$82,IF(AND(Deník!$R488&gt;=0,Deník!$R488&lt;=1),"BE",Deník!$R488),""),"")</f>
        <v/>
      </c>
      <c r="BR488" s="233" t="str">
        <f>IF(Deník!$R488&lt;&gt;"",IF(Deník!$Y488=Statistika!$F$83,IF(AND(Deník!$R488&gt;=0,Deník!$R488&lt;=1),"BE",Deník!$R488),""),"")</f>
        <v/>
      </c>
      <c r="BS488" s="233" t="str">
        <f>IF(Deník!$R488&lt;&gt;"",IF(Deník!$Y488=Statistika!$F$84,IF(AND(Deník!$R488&gt;=0,Deník!$R488&lt;=1),"BE",Deník!$R488),""),"")</f>
        <v/>
      </c>
      <c r="BT488" s="233" t="str">
        <f>IF(Deník!$R488&lt;&gt;"",IF(Deník!$Y488=Statistika!$F$85,IF(AND(Deník!$R488&gt;=0,Deník!$R488&lt;=1),"BE",Deník!$R488),""),"")</f>
        <v/>
      </c>
      <c r="BU488" s="233" t="str">
        <f>IF(Deník!$R488&lt;&gt;"",IF(Deník!$Y488=Statistika!$F$86,IF(AND(Deník!$R488&gt;=0,Deník!$R488&lt;=1),"BE",Deník!$R488),""),"")</f>
        <v/>
      </c>
      <c r="BV488" s="233" t="str">
        <f>IF(Deník!$R488&lt;&gt;"",IF(Deník!$Y488=Statistika!$F$87,IF(AND(Deník!$R488&gt;=0,Deník!$R488&lt;=1),"BE",Deník!$R488),""),"")</f>
        <v/>
      </c>
      <c r="BW488" s="233" t="str">
        <f>IF(Deník!$R488&lt;&gt;"",IF(Deník!$Y488=Statistika!$F$88,IF(AND(Deník!$R488&gt;=0,Deník!$R488&lt;=1),"BE",Deník!$R488),""),"")</f>
        <v/>
      </c>
      <c r="BX488" s="233" t="str">
        <f>IF(Deník!$R488&lt;&gt;"",IF(Deník!$Y488=Statistika!$F$89,IF(AND(Deník!$R488&gt;=0,Deník!$R488&lt;=1),"BE",Deník!$R488),""),"")</f>
        <v/>
      </c>
      <c r="BY488" s="233" t="str">
        <f>IF(Deník!$R488&lt;&gt;"",IF(Deník!$Y488=Statistika!$F$90,IF(AND(Deník!$R488&gt;=0,Deník!$R488&lt;=1),"BE",Deník!$R488),""),"")</f>
        <v/>
      </c>
      <c r="BZ488" s="233" t="str">
        <f>IF(Deník!$R488&lt;&gt;"",IF(Deník!$Y488=Statistika!$F$91,IF(AND(Deník!$R488&gt;=0,Deník!$R488&lt;=1),"BE",Deník!$R488),""),"")</f>
        <v/>
      </c>
      <c r="CA488" s="233"/>
      <c r="CB488" s="233" t="str">
        <f>IF(Deník!$R488&lt;&gt;"",IF(Deník!$AB488="SL",IF(AND(Deník!$R488&gt;=0,Deník!$R488&lt;=1),"BE",Deník!$R488),""),"")</f>
        <v/>
      </c>
      <c r="CC488" s="233" t="str">
        <f>IF(Deník!$R488&lt;&gt;"",IF(Deník!$AB488="BE10",IF(AND(Deník!$R488&gt;=0,Deník!$R488&lt;=1),"BE",Deník!$R488),""),"")</f>
        <v/>
      </c>
      <c r="CD488" s="233" t="str">
        <f>IF(Deník!$R488&lt;&gt;"",IF(Deník!$AB488="BE15",IF(AND(Deník!$R488&gt;=0,Deník!$R488&lt;=1),"BE",Deník!$R488),""),"")</f>
        <v/>
      </c>
      <c r="CE488" s="233" t="str">
        <f>IF(Deník!$R488&lt;&gt;"",IF(Deník!$AB488="BE20",IF(AND(Deník!$R488&gt;=0,Deník!$R488&lt;=1),"BE",Deník!$R488),""),"")</f>
        <v/>
      </c>
      <c r="CF488" s="233" t="str">
        <f>IF(Deník!$R488&lt;&gt;"",IF(Deník!$AB488="TP1",IF(AND(Deník!$R488&gt;=0,Deník!$R488&lt;=1),"BE",Deník!$R488),""),"")</f>
        <v/>
      </c>
      <c r="CG488" s="233" t="str">
        <f>IF(Deník!$R488&lt;&gt;"",IF(Deník!$AB488="TP2",IF(AND(Deník!$R488&gt;=0,Deník!$R488&lt;=1),"BE",Deník!$R488),""),"")</f>
        <v/>
      </c>
      <c r="CH488" s="233" t="str">
        <f>IF(Deník!$R488&lt;&gt;"",IF(Deník!$AB488="TP3",IF(AND(Deník!$R488&gt;=0,Deník!$R488&lt;=1),"BE",Deník!$R488),""),"")</f>
        <v/>
      </c>
      <c r="CI488" s="233" t="str">
        <f>IF(Deník!$R488&lt;&gt;"",IF(Deník!$AB488="Trailing SL",IF(AND(Deník!$R488&gt;=0,Deník!$R488&lt;=1),"BE",Deník!$R488),""),"")</f>
        <v/>
      </c>
      <c r="CJ488" s="233" t="str">
        <f>IF(Deník!$R488&lt;&gt;"",IF(Deník!$AB488="Manual",IF(AND(Deník!$R488&gt;=0,Deník!$R488&lt;=1),"BE",Deník!$R488),""),"")</f>
        <v/>
      </c>
      <c r="CK488" s="233"/>
      <c r="CL488" s="233" t="str">
        <f>IF(Deník!$R488&lt;0,IF(Deník!$AC488=Statistika!$F$117,Deník!$R488,""),"")</f>
        <v/>
      </c>
      <c r="CM488" s="233" t="str">
        <f>IF(Deník!$R488&lt;0,IF(Deník!$AC488=Statistika!$F$118,Deník!$R488,""),"")</f>
        <v/>
      </c>
      <c r="CN488" s="233" t="str">
        <f>IF(Deník!$R488&lt;0,IF(Deník!$AC488=Statistika!$F$119,Deník!$R488,""),"")</f>
        <v/>
      </c>
      <c r="CO488" s="233" t="str">
        <f>IF(Deník!$R488&lt;0,IF(Deník!$AC488=Statistika!$F$120,Deník!$R488,""),"")</f>
        <v/>
      </c>
      <c r="CP488" s="233" t="str">
        <f>IF(Deník!$R488&lt;0,IF(Deník!$AC488=Statistika!$F$121,Deník!$R488,""),"")</f>
        <v/>
      </c>
      <c r="CQ488" s="233" t="str">
        <f>IF(Deník!$R488&lt;0,IF(Deník!$AC488=Statistika!$F$122,Deník!$R488,""),"")</f>
        <v/>
      </c>
      <c r="CR488" s="233" t="str">
        <f>IF(Deník!$R488&lt;0,IF(Deník!$AC488=Statistika!$F$123,Deník!$R488,""),"")</f>
        <v/>
      </c>
      <c r="CS488" s="233" t="str">
        <f>IF(Deník!$R488&lt;0,IF(Deník!$AC488=Statistika!$F$124,Deník!$R488,""),"")</f>
        <v/>
      </c>
      <c r="CT488" s="233" t="str">
        <f>IF(Deník!$R488&lt;0,IF(Deník!$AC488=Statistika!$F$125,Deník!$R488,""),"")</f>
        <v/>
      </c>
      <c r="CU488" s="233"/>
      <c r="CV488" s="233" t="str">
        <f>IF(Deník!$R488&lt;0,IF(Deník!$AD488=$CV$2,Deník!$R488,""),"")</f>
        <v/>
      </c>
      <c r="CW488" s="233" t="str">
        <f>IF(Deník!$R488&lt;0,IF(Deník!$AD488=$CW$2,Deník!$R488,""),"")</f>
        <v/>
      </c>
      <c r="CX488" s="233" t="str">
        <f>IF(Deník!$R488&lt;0,IF(Deník!$AD488=$CX$2,Deník!$R488,""),"")</f>
        <v/>
      </c>
      <c r="CY488" s="233" t="str">
        <f>IF(Deník!$R488&lt;0,IF(Deník!$AD488=$CY$2,Deník!$R488,""),"")</f>
        <v/>
      </c>
      <c r="CZ488" s="233" t="str">
        <f>IF(Deník!$R488&lt;0,IF(Deník!$AD488=$CZ$2,Deník!$R488,""),"")</f>
        <v/>
      </c>
      <c r="DL488" s="221">
        <f t="shared" si="20"/>
        <v>93847.029999999984</v>
      </c>
      <c r="DM488" s="220">
        <f t="shared" si="19"/>
        <v>-6.1529700000000132E-2</v>
      </c>
      <c r="DO488" s="50">
        <f>Deník!W489</f>
        <v>0</v>
      </c>
      <c r="DP488" s="102" t="str">
        <f>IF(AND(Deník!W489&gt;0),1,"")</f>
        <v/>
      </c>
      <c r="DQ488" s="102">
        <f>IF(AND(Deník!W489&lt;=0),1,"")</f>
        <v>1</v>
      </c>
      <c r="DR488" s="227"/>
      <c r="DS488" s="228"/>
      <c r="DT488" s="85"/>
      <c r="DU488" s="54">
        <f>IF(MONTH(Deník!$C488)=DU$2,Deník!$W488,"")</f>
        <v>0</v>
      </c>
      <c r="DV488" s="222" t="str">
        <f>IF(MONTH(Deník!$C488)=DV$2,Deník!$W488,"")</f>
        <v/>
      </c>
      <c r="DW488" s="222" t="str">
        <f>IF(MONTH(Deník!$C488)=DW$2,Deník!$W488,"")</f>
        <v/>
      </c>
      <c r="DX488" s="222" t="str">
        <f>IF(MONTH(Deník!$C488)=DX$2,Deník!$W488,"")</f>
        <v/>
      </c>
      <c r="DY488" s="222" t="str">
        <f>IF(MONTH(Deník!$C488)=DY$2,Deník!$W488,"")</f>
        <v/>
      </c>
      <c r="DZ488" s="222" t="str">
        <f>IF(MONTH(Deník!$C488)=DZ$2,Deník!$W488,"")</f>
        <v/>
      </c>
      <c r="EA488" s="222" t="str">
        <f>IF(MONTH(Deník!$C488)=EA$2,Deník!$W488,"")</f>
        <v/>
      </c>
      <c r="EB488" s="222" t="str">
        <f>IF(MONTH(Deník!$C488)=EB$2,Deník!$W488,"")</f>
        <v/>
      </c>
      <c r="EC488" s="222" t="str">
        <f>IF(MONTH(Deník!$C488)=EC$2,Deník!$W488,"")</f>
        <v/>
      </c>
      <c r="ED488" s="222" t="str">
        <f>IF(MONTH(Deník!$C488)=ED$2,Deník!$W488,"")</f>
        <v/>
      </c>
      <c r="EE488" s="222" t="str">
        <f>IF(MONTH(Deník!$C488)=EE$2,Deník!$W488,"")</f>
        <v/>
      </c>
      <c r="EF488" s="222" t="str">
        <f>IF(MONTH(Deník!$C488)=EF$2,Deník!$W488,"")</f>
        <v/>
      </c>
      <c r="EI488" s="600" t="str">
        <f>IF(Deník!$W488&lt;&gt;"",IF(Deník!$B488=Statistika!$F$63,Deník!$W488,""),"")</f>
        <v/>
      </c>
      <c r="EJ488" s="13" t="str">
        <f>IF(Deník!$W488&lt;&gt;"",IF(Deník!$B488=Statistika!$F$64,Deník!$W488,""),"")</f>
        <v/>
      </c>
      <c r="EK488" s="13" t="str">
        <f>IF(Deník!$W488&lt;&gt;"",IF(Deník!$B488=Statistika!$F$65,Deník!$W488,""),"")</f>
        <v/>
      </c>
      <c r="EL488" s="13" t="str">
        <f>IF(Deník!$W488&lt;&gt;"",IF(Deník!$B488=Statistika!$F$66,Deník!$W488,""),"")</f>
        <v/>
      </c>
      <c r="EM488" s="13" t="str">
        <f>IF(Deník!$W488&lt;&gt;"",IF(Deník!$B488=Statistika!$F$67,Deník!$W488,""),"")</f>
        <v/>
      </c>
      <c r="EN488" s="13" t="str">
        <f>IF(Deník!$W488&lt;&gt;"",IF(Deník!$B488=Statistika!$F$68,Deník!$W488,""),"")</f>
        <v/>
      </c>
      <c r="EO488" s="13" t="str">
        <f>IF(Deník!$W488&lt;&gt;"",IF(Deník!$B488=Statistika!$F$69,Deník!$W488,""),"")</f>
        <v/>
      </c>
      <c r="EP488" s="601" t="str">
        <f>IF(Deník!$W488&lt;&gt;"",IF(Deník!$B488=Statistika!$F$70,Deník!$W488,""),"")</f>
        <v/>
      </c>
      <c r="EQ488" s="90"/>
      <c r="ER488" s="63" t="str">
        <f>IF(Deník!$W488&lt;&gt;"",IF(Deník!$J488="L",Deník!$W488,""),"")</f>
        <v/>
      </c>
      <c r="ES488" s="13" t="str">
        <f>IF(Deník!$W488&lt;&gt;"",IF(Deník!$J488="S",Deník!$W488,""),"")</f>
        <v/>
      </c>
      <c r="ET488" s="95"/>
      <c r="EU488" s="88"/>
      <c r="EV488" s="63" t="str">
        <f>IF(WEEKDAY(Deník!$C488,2)=1,Deník!$W488,"")</f>
        <v/>
      </c>
      <c r="EW488" s="13" t="str">
        <f>IF(WEEKDAY(Deník!$C488,2)=2,Deník!$W488,"")</f>
        <v/>
      </c>
      <c r="EX488" s="13" t="str">
        <f>IF(WEEKDAY(Deník!$C488,2)=3,Deník!$W488,"")</f>
        <v/>
      </c>
      <c r="EY488" s="13" t="str">
        <f>IF(WEEKDAY(Deník!$C488,2)=4,Deník!$W488,"")</f>
        <v/>
      </c>
      <c r="EZ488" s="60" t="str">
        <f>IF(WEEKDAY(Deník!$C488,2)=5,Deník!$W488,"")</f>
        <v/>
      </c>
      <c r="FA488" s="99"/>
      <c r="FB488" s="100">
        <f>Deník!D488</f>
        <v>0</v>
      </c>
      <c r="FC488" s="63">
        <f>IF($FB488&lt;&gt;"",IF(AND($FB488&gt;=FC$2,$FB488&lt;=FC$3),Deník!$W488,""))</f>
        <v>0</v>
      </c>
      <c r="FD488" s="63" t="str">
        <f>IF($FB488&lt;&gt;"",IF(AND($FB488&gt;=FD$2,$FB488&lt;=FD$3),Deník!$W488,""))</f>
        <v/>
      </c>
      <c r="FE488" s="63" t="str">
        <f>IF($FB488&lt;&gt;"",IF(AND($FB488&gt;=FE$2,$FB488&lt;=FE$3),Deník!$W488,""))</f>
        <v/>
      </c>
      <c r="FF488" s="63" t="str">
        <f>IF($FB488&lt;&gt;"",IF(AND($FB488&gt;=FF$2,$FB488&lt;=FF$3),Deník!$W488,""))</f>
        <v/>
      </c>
      <c r="FG488" s="63" t="str">
        <f>IF($FB488&lt;&gt;"",IF(AND($FB488&gt;=FG$2,$FB488&lt;=FG$3),Deník!$W488,""))</f>
        <v/>
      </c>
      <c r="FH488" s="63" t="str">
        <f>IF($FB488&lt;&gt;"",IF(AND($FB488&gt;=FH$2,$FB488&lt;=FH$3),Deník!$W488,""))</f>
        <v/>
      </c>
      <c r="FI488" s="63" t="str">
        <f>IF($FB488&lt;&gt;"",IF(AND($FB488&gt;=FI$2,$FB488&lt;=FI$3),Deník!$W488,""))</f>
        <v/>
      </c>
      <c r="FJ488" s="63" t="str">
        <f>IF($FB488&lt;&gt;"",IF(AND($FB488&gt;=FJ$2,$FB488&lt;=FJ$3),Deník!$W488,""))</f>
        <v/>
      </c>
      <c r="FK488" s="63" t="str">
        <f>IF($FB488&lt;&gt;"",IF(AND($FB488&gt;=FK$2,$FB488&lt;=FK$3),Deník!$W488,""))</f>
        <v/>
      </c>
      <c r="FL488" s="63" t="str">
        <f>IF($FB488&lt;&gt;"",IF(AND($FB488&gt;=FL$2,$FB488&lt;=FL$3),Deník!$W488,""))</f>
        <v/>
      </c>
      <c r="FM488" s="63" t="str">
        <f>IF($FB488&lt;&gt;"",IF(AND($FB488&gt;=FM$2,$FB488&lt;=FM$3),Deník!$W488,""))</f>
        <v/>
      </c>
      <c r="FN488" s="13"/>
      <c r="FO488" s="20" t="str">
        <f>IF(Deník!$W488&gt;1,Deník!$W488,"")</f>
        <v/>
      </c>
      <c r="FP488" s="20" t="str">
        <f>IF(Deník!$W488&lt;0,Deník!$W488,"")</f>
        <v/>
      </c>
      <c r="FQ488" s="17"/>
      <c r="FS488" s="233"/>
      <c r="FT488" s="233" t="str">
        <f>IF(Deník!$W488&lt;&gt;"",IF(Deník!$Y488=Statistika!$F$78,Deník!$W488,""),"")</f>
        <v/>
      </c>
      <c r="FU488" s="233" t="str">
        <f>IF(Deník!$W488&lt;&gt;"",IF(Deník!$Y488=Statistika!$F$79,Deník!$W488,""),"")</f>
        <v/>
      </c>
      <c r="FV488" s="233" t="str">
        <f>IF(Deník!$W488&lt;&gt;"",IF(Deník!$Y488=Statistika!$F$80,Deník!$W488,""),"")</f>
        <v/>
      </c>
      <c r="FW488" s="233" t="str">
        <f>IF(Deník!$W488&lt;&gt;"",IF(Deník!$Y488=Statistika!$F$81,Deník!$W488,""),"")</f>
        <v/>
      </c>
      <c r="FX488" s="233" t="str">
        <f>IF(Deník!$W488&lt;&gt;"",IF(Deník!$Y488=Statistika!$F$82,Deník!$W488,""),"")</f>
        <v/>
      </c>
      <c r="FY488" s="233" t="str">
        <f>IF(Deník!$W488&lt;&gt;"",IF(Deník!$Y488=Statistika!$F$83,Deník!$W488,""),"")</f>
        <v/>
      </c>
      <c r="FZ488" s="233" t="str">
        <f>IF(Deník!$W488&lt;&gt;"",IF(Deník!$Y488=Statistika!$F$84,Deník!$W488,""),"")</f>
        <v/>
      </c>
      <c r="GA488" s="233" t="str">
        <f>IF(Deník!$W488&lt;&gt;"",IF(Deník!$Y488=Statistika!$F$85,Deník!$W488,""),"")</f>
        <v/>
      </c>
      <c r="GB488" s="233" t="str">
        <f>IF(Deník!$W488&lt;&gt;"",IF(Deník!$Y488=Statistika!$F$86,Deník!$W488,""),"")</f>
        <v/>
      </c>
      <c r="GC488" s="233" t="str">
        <f>IF(Deník!$W488&lt;&gt;"",IF(Deník!$Y488=Statistika!$F$87,Deník!$W488,""),"")</f>
        <v/>
      </c>
      <c r="GD488" s="233" t="str">
        <f>IF(Deník!$W488&lt;&gt;"",IF(Deník!$Y488=Statistika!$F$88,Deník!$W488,""),"")</f>
        <v/>
      </c>
      <c r="GE488" s="233" t="str">
        <f>IF(Deník!$W488&lt;&gt;"",IF(Deník!$Y488=Statistika!$F$89,Deník!$W488,""),"")</f>
        <v/>
      </c>
      <c r="GF488" s="233" t="str">
        <f>IF(Deník!$W488&lt;&gt;"",IF(Deník!$Y488=Statistika!$F$90,Deník!$W488,""),"")</f>
        <v/>
      </c>
      <c r="GG488" s="233" t="str">
        <f>IF(Deník!$W488&lt;&gt;"",IF(Deník!$Y488=Statistika!$F$91,Deník!$W488,""),"")</f>
        <v/>
      </c>
      <c r="GH488" s="233"/>
      <c r="GI488" s="233" t="str">
        <f>IF(Deník!$W488&lt;&gt;"",IF(Deník!$AB488=Statistika!$L$100,Deník!$W488,""),"")</f>
        <v/>
      </c>
      <c r="GJ488" s="233" t="str">
        <f>IF(Deník!$W488&lt;&gt;"",IF(Deník!$AB488=Statistika!$L$101,Deník!$W488,""),"")</f>
        <v/>
      </c>
      <c r="GK488" s="233" t="str">
        <f>IF(Deník!$W488&lt;&gt;"",IF(Deník!$AB488=Statistika!$L$102,Deník!$W488,""),"")</f>
        <v/>
      </c>
      <c r="GL488" s="233" t="str">
        <f>IF(Deník!$W488&lt;&gt;"",IF(Deník!$AB488=Statistika!$L$103,Deník!$W488,""),"")</f>
        <v/>
      </c>
      <c r="GM488" s="233" t="str">
        <f>IF(Deník!$W488&lt;&gt;"",IF(Deník!$AB488=Statistika!$L$104,Deník!$W488,""),"")</f>
        <v/>
      </c>
      <c r="GN488" s="233" t="str">
        <f>IF(Deník!$W488&lt;&gt;"",IF(Deník!$AB488=Statistika!$L$105,Deník!$W488,""),"")</f>
        <v/>
      </c>
      <c r="GO488" s="233" t="str">
        <f>IF(Deník!$W488&lt;&gt;"",IF(Deník!$AB488=Statistika!$L$106,Deník!$W488,""),"")</f>
        <v/>
      </c>
      <c r="GP488" s="233" t="str">
        <f>IF(Deník!$W488&lt;&gt;"",IF(Deník!$AB488=Statistika!$L$107,Deník!$W488,""),"")</f>
        <v/>
      </c>
      <c r="GQ488" s="233" t="str">
        <f>IF(Deník!$W488&lt;&gt;"",IF(Deník!$AB488=Statistika!$L$108,Deník!$W488,""),"")</f>
        <v/>
      </c>
      <c r="GS488" s="233" t="str">
        <f>IF(Deník!$W488&lt;0,IF(Deník!$AC488=Statistika!$F$117,Deník!$W488,""),"")</f>
        <v/>
      </c>
      <c r="GT488" s="233" t="str">
        <f>IF(Deník!$W488&lt;0,IF(Deník!$AC488=Statistika!$F$118,Deník!$W488,""),"")</f>
        <v/>
      </c>
      <c r="GU488" s="233" t="str">
        <f>IF(Deník!$W488&lt;0,IF(Deník!$AC488=Statistika!$F$119,Deník!$W488,""),"")</f>
        <v/>
      </c>
      <c r="GV488" s="233" t="str">
        <f>IF(Deník!$W488&lt;0,IF(Deník!$AC488=Statistika!$F$120,Deník!$W488,""),"")</f>
        <v/>
      </c>
      <c r="GW488" s="233" t="str">
        <f>IF(Deník!$W488&lt;0,IF(Deník!$AC488=Statistika!$F$121,Deník!$W488,""),"")</f>
        <v/>
      </c>
      <c r="GX488" s="233" t="str">
        <f>IF(Deník!$W488&lt;0,IF(Deník!$AC488=Statistika!$F$122,Deník!$W488,""),"")</f>
        <v/>
      </c>
      <c r="GY488" s="233" t="str">
        <f>IF(Deník!$W488&lt;0,IF(Deník!$AC488=Statistika!$F$123,Deník!$W488,""),"")</f>
        <v/>
      </c>
      <c r="GZ488" s="233" t="str">
        <f>IF(Deník!$W488&lt;0,IF(Deník!$AC488=Statistika!$F$124,Deník!$W488,""),"")</f>
        <v/>
      </c>
      <c r="HA488" s="233" t="str">
        <f>IF(Deník!$W488&lt;0,IF(Deník!$AC488=Statistika!$F$125,Deník!$W488,""),"")</f>
        <v/>
      </c>
      <c r="HC488" s="233" t="str">
        <f>IF(Deník!$W488&lt;0,IF(Deník!$AD488=Statistika!$F$133,Deník!$W488,""),"")</f>
        <v/>
      </c>
      <c r="HD488" s="233" t="str">
        <f>IF(Deník!$W488&lt;0,IF(Deník!$AD488=Statistika!$F$134,Deník!$W488,""),"")</f>
        <v/>
      </c>
      <c r="HE488" s="233" t="str">
        <f>IF(Deník!$W488&lt;0,IF(Deník!$AD488=Statistika!$F$135,Deník!$W488,""),"")</f>
        <v/>
      </c>
      <c r="HF488" s="233" t="str">
        <f>IF(Deník!$W488&lt;0,IF(Deník!$AD488=Statistika!$F$136,Deník!$W488,""),"")</f>
        <v/>
      </c>
      <c r="HG488" s="233" t="str">
        <f>IF(Deník!$W488&lt;0,IF(Deník!$AD488=Statistika!$F$137,Deník!$W488,""),"")</f>
        <v/>
      </c>
      <c r="ID488" s="8">
        <f>Tabulka4[[#This Row],[Sloupec3]]</f>
        <v>0</v>
      </c>
      <c r="IE488" s="17" t="str">
        <f>IF(AND([1]Deník!$C488&gt;='[1]Měsíční shrnutí'!$D$1,[1]Deník!$C488&lt;='[1]Měsíční shrnutí'!$F$1),[1]Deník!$X488,"")</f>
        <v/>
      </c>
    </row>
    <row r="489" spans="1:239">
      <c r="A489" s="8">
        <f>Deník!C490</f>
        <v>0</v>
      </c>
      <c r="B489" s="50" t="str">
        <f>Deník!R490</f>
        <v/>
      </c>
      <c r="C489" s="102" t="str">
        <f>IF(AND(Deník!R490&gt;1,Deník!R490&lt;&gt;""),1,"")</f>
        <v/>
      </c>
      <c r="D489" s="102" t="str">
        <f>IF(AND(Deník!R490&lt;=0,Deník!R490&lt;&gt;""),1,"")</f>
        <v/>
      </c>
      <c r="E489" s="103" t="str">
        <f>IF(AND(Deník!R490&gt;=0,Deník!R490&lt;=1),1,"")</f>
        <v/>
      </c>
      <c r="F489" s="79" t="str">
        <f>IF(Deník!R490&lt;&gt;"",Deník!R490+F488,"")</f>
        <v/>
      </c>
      <c r="G489" s="85"/>
      <c r="H489" s="54" t="str">
        <f>IF(MONTH(Deník!$C489)=H$2,IF(AND(Deník!$R489&gt;=0,Deník!$R489&lt;=1),"BE",Deník!$R489),"")</f>
        <v/>
      </c>
      <c r="I489" s="11" t="str">
        <f>IF(MONTH(Deník!$C489)=I$2,IF(AND(Deník!$R489&gt;=0,Deník!$R489&lt;=1),"BE",Deník!$R489),"")</f>
        <v/>
      </c>
      <c r="J489" s="11" t="str">
        <f>IF(MONTH(Deník!$C489)=J$2,IF(AND(Deník!$R489&gt;=0,Deník!$R489&lt;=1),"BE",Deník!$R489),"")</f>
        <v/>
      </c>
      <c r="K489" s="11" t="str">
        <f>IF(MONTH(Deník!$C489)=K$2,IF(AND(Deník!$R489&gt;=0,Deník!$R489&lt;=1),"BE",Deník!$R489),"")</f>
        <v/>
      </c>
      <c r="L489" s="11" t="str">
        <f>IF(MONTH(Deník!$C489)=L$2,IF(AND(Deník!$R489&gt;=0,Deník!$R489&lt;=1),"BE",Deník!$R489),"")</f>
        <v/>
      </c>
      <c r="M489" s="11" t="str">
        <f>IF(MONTH(Deník!$C489)=M$2,IF(AND(Deník!$R489&gt;=0,Deník!$R489&lt;=1),"BE",Deník!$R489),"")</f>
        <v/>
      </c>
      <c r="N489" s="11" t="str">
        <f>IF(MONTH(Deník!$C489)=N$2,IF(AND(Deník!$R489&gt;=0,Deník!$R489&lt;=1),"BE",Deník!$R489),"")</f>
        <v/>
      </c>
      <c r="O489" s="11" t="str">
        <f>IF(MONTH(Deník!$C489)=O$2,IF(AND(Deník!$R489&gt;=0,Deník!$R489&lt;=1),"BE",Deník!$R489),"")</f>
        <v/>
      </c>
      <c r="P489" s="11" t="str">
        <f>IF(MONTH(Deník!$C489)=P$2,IF(AND(Deník!$R489&gt;=0,Deník!$R489&lt;=1),"BE",Deník!$R489),"")</f>
        <v/>
      </c>
      <c r="Q489" s="11" t="str">
        <f>IF(MONTH(Deník!$C489)=Q$2,IF(AND(Deník!$R489&gt;=0,Deník!$R489&lt;=1),"BE",Deník!$R489),"")</f>
        <v/>
      </c>
      <c r="R489" s="11" t="str">
        <f>IF(MONTH(Deník!$C489)=R$2,IF(AND(Deník!$R489&gt;=0,Deník!$R489&lt;=1),"BE",Deník!$R489),"")</f>
        <v/>
      </c>
      <c r="S489" s="57" t="str">
        <f>IF(MONTH(Deník!$C489)=S$2,IF(AND(Deník!$R489&gt;=0,Deník!$R489&lt;=1),"BE",Deník!$R489),"")</f>
        <v/>
      </c>
      <c r="U489" s="12"/>
      <c r="V489" s="12"/>
      <c r="X489" s="600" t="str">
        <f>IF(Deník!$R489&lt;&gt;"",IF(Deník!$B489=Statistika!$F$63,IF(AND(Deník!$R489&gt;=0,Deník!$R489&lt;=1),"BE",Deník!$R489),""),"")</f>
        <v/>
      </c>
      <c r="Y489" s="13" t="str">
        <f>IF(Deník!$R489&lt;&gt;"",IF(Deník!$B489=Statistika!$F$64,IF(AND(Deník!$R489&gt;=0,Deník!$R489&lt;=1),"BE",Deník!$R489),""),"")</f>
        <v/>
      </c>
      <c r="Z489" s="13" t="str">
        <f>IF(Deník!$R489&lt;&gt;"",IF(Deník!$B489=Statistika!$F$65,IF(AND(Deník!$R489&gt;=0,Deník!$R489&lt;=1),"BE",Deník!$R489),""),"")</f>
        <v/>
      </c>
      <c r="AA489" s="13" t="str">
        <f>IF(Deník!$R489&lt;&gt;"",IF(Deník!$B489=Statistika!$F$66,IF(AND(Deník!$R489&gt;=0,Deník!$R489&lt;=1),"BE",Deník!$R489),""),"")</f>
        <v/>
      </c>
      <c r="AB489" s="13" t="str">
        <f>IF(Deník!$R489&lt;&gt;"",IF(Deník!$B489=Statistika!$F$67,IF(AND(Deník!$R489&gt;=0,Deník!$R489&lt;=1),"BE",Deník!$R489),""),"")</f>
        <v/>
      </c>
      <c r="AC489" s="13" t="str">
        <f>IF(Deník!$R489&lt;&gt;"",IF(Deník!$B489=Statistika!$F$68,IF(AND(Deník!$R489&gt;=0,Deník!$R489&lt;=1),"BE",Deník!$R489),""),"")</f>
        <v/>
      </c>
      <c r="AD489" s="13" t="str">
        <f>IF(Deník!$R489&lt;&gt;"",IF(Deník!$B489=Statistika!$F$69,IF(AND(Deník!$R489&gt;=0,Deník!$R489&lt;=1),"BE",Deník!$R489),""),"")</f>
        <v/>
      </c>
      <c r="AE489" s="601" t="str">
        <f>IF(Deník!$R489&lt;&gt;"",IF(Deník!$B489=Statistika!$F$70,IF(AND(Deník!$R489&gt;=0,Deník!$R489&lt;=1),"BE",Deník!$R489),""),"")</f>
        <v/>
      </c>
      <c r="AF489" s="90"/>
      <c r="AG489" s="63" t="str">
        <f>IF(Deník!$R489&lt;&gt;"",IF(Deník!$J489="L",IF(AND(Deník!$R489&gt;=0,Deník!$R489&lt;=1),"BE",Deník!$R489),""),"")</f>
        <v/>
      </c>
      <c r="AH489" s="13" t="str">
        <f>IF(Deník!$R489&lt;&gt;"",IF(Deník!$J489="S",IF(AND(Deník!$R489&gt;=0,Deník!$R489&lt;=1),"BE",Deník!$R489),""),"")</f>
        <v/>
      </c>
      <c r="AI489" s="95"/>
      <c r="AJ489" s="71" t="str">
        <f>IF(Deník!N490&lt;&gt;"",Deník!N490*-1,"")</f>
        <v/>
      </c>
      <c r="AK489" s="88"/>
      <c r="AL489" s="63" t="str">
        <f>IF(WEEKDAY(Deník!$C489,2)=1,IF(AND(Deník!$R489&gt;=0,Deník!$R489&lt;=1),"BE",Deník!$R489),"")</f>
        <v/>
      </c>
      <c r="AM489" s="13" t="str">
        <f>IF(WEEKDAY(Deník!$C489,2)=2,IF(AND(Deník!$R489&gt;=0,Deník!$R489&lt;=1),"BE",Deník!$R489),"")</f>
        <v/>
      </c>
      <c r="AN489" s="13" t="str">
        <f>IF(WEEKDAY(Deník!$C489,2)=3,IF(AND(Deník!$R489&gt;=0,Deník!$R489&lt;=1),"BE",Deník!$R489),"")</f>
        <v/>
      </c>
      <c r="AO489" s="13" t="str">
        <f>IF(WEEKDAY(Deník!$C489,2)=4,IF(AND(Deník!$R489&gt;=0,Deník!$R489&lt;=1),"BE",Deník!$R489),"")</f>
        <v/>
      </c>
      <c r="AP489" s="60" t="str">
        <f>IF(WEEKDAY(Deník!$C489,2)=5,IF(AND(Deník!$R489&gt;=0,Deník!$R489&lt;=1),"BE",Deník!$R489),"")</f>
        <v/>
      </c>
      <c r="AQ489" s="99"/>
      <c r="AR489" s="100">
        <f>Deník!D489</f>
        <v>0</v>
      </c>
      <c r="AS489" s="63" t="str">
        <f>IF(Deník!$D489&lt;&gt;"",IF(AND(Deník!$D489&gt;=AS$2,Deník!$D489&lt;=AS$3),IF(AND(Deník!$R489&gt;=0,Deník!$R489&lt;=1),"BE",Deník!$R489),""),"")</f>
        <v/>
      </c>
      <c r="AT489" s="63" t="str">
        <f>IF(Deník!$D489&lt;&gt;"",IF(AND(Deník!$D489&gt;=AT$2,Deník!$D489&lt;=AT$3),IF(AND(Deník!$R489&gt;=0,Deník!$R489&lt;=1),"BE",Deník!$R489),""),"")</f>
        <v/>
      </c>
      <c r="AU489" s="63" t="str">
        <f>IF(Deník!$D489&lt;&gt;"",IF(AND(Deník!$D489&gt;=AU$2,Deník!$D489&lt;=AU$3),IF(AND(Deník!$R489&gt;=0,Deník!$R489&lt;=1),"BE",Deník!$R489),""),"")</f>
        <v/>
      </c>
      <c r="AV489" s="63" t="str">
        <f>IF(Deník!$D489&lt;&gt;"",IF(AND(Deník!$D489&gt;=AV$2,Deník!$D489&lt;=AV$3),IF(AND(Deník!$R489&gt;=0,Deník!$R489&lt;=1),"BE",Deník!$R489),""),"")</f>
        <v/>
      </c>
      <c r="AW489" s="63" t="str">
        <f>IF(Deník!$D489&lt;&gt;"",IF(AND(Deník!$D489&gt;=AW$2,Deník!$D489&lt;=AW$3),IF(AND(Deník!$R489&gt;=0,Deník!$R489&lt;=1),"BE",Deník!$R489),""),"")</f>
        <v/>
      </c>
      <c r="AX489" s="63" t="str">
        <f>IF(Deník!$D489&lt;&gt;"",IF(AND(Deník!$D489&gt;=AX$2,Deník!$D489&lt;=AX$3),IF(AND(Deník!$R489&gt;=0,Deník!$R489&lt;=1),"BE",Deník!$R489),""),"")</f>
        <v/>
      </c>
      <c r="AY489" s="63" t="str">
        <f>IF(Deník!$D489&lt;&gt;"",IF(AND(Deník!$D489&gt;=AY$2,Deník!$D489&lt;=AY$3),IF(AND(Deník!$R489&gt;=0,Deník!$R489&lt;=1),"BE",Deník!$R489),""),"")</f>
        <v/>
      </c>
      <c r="AZ489" s="63" t="str">
        <f>IF(Deník!$D489&lt;&gt;"",IF(AND(Deník!$D489&gt;=AZ$2,Deník!$D489&lt;=AZ$3),IF(AND(Deník!$R489&gt;=0,Deník!$R489&lt;=1),"BE",Deník!$R489),""),"")</f>
        <v/>
      </c>
      <c r="BA489" s="63" t="str">
        <f>IF(Deník!$D489&lt;&gt;"",IF(AND(Deník!$D489&gt;=BA$2,Deník!$D489&lt;=BA$3),IF(AND(Deník!$R489&gt;=0,Deník!$R489&lt;=1),"BE",Deník!$R489),""),"")</f>
        <v/>
      </c>
      <c r="BB489" s="63" t="str">
        <f>IF(Deník!$D489&lt;&gt;"",IF(AND(Deník!$D489&gt;=BB$2,Deník!$D489&lt;=BB$3),IF(AND(Deník!$R489&gt;=0,Deník!$R489&lt;=1),"BE",Deník!$R489),""),"")</f>
        <v/>
      </c>
      <c r="BC489" s="71" t="str">
        <f>IF(Deník!$D489&lt;&gt;"",IF(AND(Deník!$D489&gt;=BC$2,Deník!$D489&lt;=BC$3),IF(AND(Deník!$R489&gt;=0,Deník!$R489&lt;=1),"BE",Deník!$R489),""),"")</f>
        <v/>
      </c>
      <c r="BD489" s="20" t="str">
        <f>IF(Deník!$J490="S",(Deník!$M490-Deník!$K490),IF(Deník!$J490="L",(Deník!$K490-Deník!$M490),""))</f>
        <v/>
      </c>
      <c r="BE489" s="20" t="str">
        <f>IF(Deník!$J490="S",(Deník!$K490-Deník!$O490),IF(Deník!$J490="L",(Deník!$O490-Deník!$K490),""))</f>
        <v/>
      </c>
      <c r="BF489" s="20" t="str">
        <f>IF(Deník!$J490="S",(Deník!$K490-Deník!$L490),IF(Deník!$J490="L",(Deník!$L490-Deník!$K490),""))</f>
        <v/>
      </c>
      <c r="BG489" s="20" t="str">
        <f>IF(Deník!$J490="S",(Deník!$K490-Deník!$S490),IF(Deník!$J490="L",(Deník!$S490-Deník!$K490),""))</f>
        <v/>
      </c>
      <c r="BH489" s="20" t="str">
        <f>IF(Deník!$J490="S",(Deník!$K490-Deník!$U490),IF(Deník!$J490="L",(Deník!$U490-Deník!$K490),""))</f>
        <v/>
      </c>
      <c r="BI489" s="20" t="str">
        <f>IF(Deník!$R489&gt;1,Deník!$R489,"")</f>
        <v/>
      </c>
      <c r="BJ489" s="20" t="str">
        <f>IF(Deník!$R489&lt;0,Deník!$R489,"")</f>
        <v/>
      </c>
      <c r="BK489" s="17"/>
      <c r="BM489" s="233" t="str">
        <f>IF(Deník!$R489&lt;&gt;"",IF(Deník!$Y489=Statistika!$F$78,IF(AND(Deník!$R489&gt;=0,Deník!$R489&lt;=1),"BE",Deník!$R489),""),"")</f>
        <v/>
      </c>
      <c r="BN489" s="233" t="str">
        <f>IF(Deník!$R489&lt;&gt;"",IF(Deník!$Y489=Statistika!$F$79,IF(AND(Deník!$R489&gt;=0,Deník!$R489&lt;=1),"BE",Deník!$R489),""),"")</f>
        <v/>
      </c>
      <c r="BO489" s="233" t="str">
        <f>IF(Deník!$R489&lt;&gt;"",IF(Deník!$Y489=Statistika!$F$80,IF(AND(Deník!$R489&gt;=0,Deník!$R489&lt;=1),"BE",Deník!$R489),""),"")</f>
        <v/>
      </c>
      <c r="BP489" s="233" t="str">
        <f>IF(Deník!$R489&lt;&gt;"",IF(Deník!$Y489=Statistika!$F$81,IF(AND(Deník!$R489&gt;=0,Deník!$R489&lt;=1),"BE",Deník!$R489),""),"")</f>
        <v/>
      </c>
      <c r="BQ489" s="233" t="str">
        <f>IF(Deník!$R489&lt;&gt;"",IF(Deník!$Y489=Statistika!$F$82,IF(AND(Deník!$R489&gt;=0,Deník!$R489&lt;=1),"BE",Deník!$R489),""),"")</f>
        <v/>
      </c>
      <c r="BR489" s="233" t="str">
        <f>IF(Deník!$R489&lt;&gt;"",IF(Deník!$Y489=Statistika!$F$83,IF(AND(Deník!$R489&gt;=0,Deník!$R489&lt;=1),"BE",Deník!$R489),""),"")</f>
        <v/>
      </c>
      <c r="BS489" s="233" t="str">
        <f>IF(Deník!$R489&lt;&gt;"",IF(Deník!$Y489=Statistika!$F$84,IF(AND(Deník!$R489&gt;=0,Deník!$R489&lt;=1),"BE",Deník!$R489),""),"")</f>
        <v/>
      </c>
      <c r="BT489" s="233" t="str">
        <f>IF(Deník!$R489&lt;&gt;"",IF(Deník!$Y489=Statistika!$F$85,IF(AND(Deník!$R489&gt;=0,Deník!$R489&lt;=1),"BE",Deník!$R489),""),"")</f>
        <v/>
      </c>
      <c r="BU489" s="233" t="str">
        <f>IF(Deník!$R489&lt;&gt;"",IF(Deník!$Y489=Statistika!$F$86,IF(AND(Deník!$R489&gt;=0,Deník!$R489&lt;=1),"BE",Deník!$R489),""),"")</f>
        <v/>
      </c>
      <c r="BV489" s="233" t="str">
        <f>IF(Deník!$R489&lt;&gt;"",IF(Deník!$Y489=Statistika!$F$87,IF(AND(Deník!$R489&gt;=0,Deník!$R489&lt;=1),"BE",Deník!$R489),""),"")</f>
        <v/>
      </c>
      <c r="BW489" s="233" t="str">
        <f>IF(Deník!$R489&lt;&gt;"",IF(Deník!$Y489=Statistika!$F$88,IF(AND(Deník!$R489&gt;=0,Deník!$R489&lt;=1),"BE",Deník!$R489),""),"")</f>
        <v/>
      </c>
      <c r="BX489" s="233" t="str">
        <f>IF(Deník!$R489&lt;&gt;"",IF(Deník!$Y489=Statistika!$F$89,IF(AND(Deník!$R489&gt;=0,Deník!$R489&lt;=1),"BE",Deník!$R489),""),"")</f>
        <v/>
      </c>
      <c r="BY489" s="233" t="str">
        <f>IF(Deník!$R489&lt;&gt;"",IF(Deník!$Y489=Statistika!$F$90,IF(AND(Deník!$R489&gt;=0,Deník!$R489&lt;=1),"BE",Deník!$R489),""),"")</f>
        <v/>
      </c>
      <c r="BZ489" s="233" t="str">
        <f>IF(Deník!$R489&lt;&gt;"",IF(Deník!$Y489=Statistika!$F$91,IF(AND(Deník!$R489&gt;=0,Deník!$R489&lt;=1),"BE",Deník!$R489),""),"")</f>
        <v/>
      </c>
      <c r="CA489" s="233"/>
      <c r="CB489" s="233" t="str">
        <f>IF(Deník!$R489&lt;&gt;"",IF(Deník!$AB489="SL",IF(AND(Deník!$R489&gt;=0,Deník!$R489&lt;=1),"BE",Deník!$R489),""),"")</f>
        <v/>
      </c>
      <c r="CC489" s="233" t="str">
        <f>IF(Deník!$R489&lt;&gt;"",IF(Deník!$AB489="BE10",IF(AND(Deník!$R489&gt;=0,Deník!$R489&lt;=1),"BE",Deník!$R489),""),"")</f>
        <v/>
      </c>
      <c r="CD489" s="233" t="str">
        <f>IF(Deník!$R489&lt;&gt;"",IF(Deník!$AB489="BE15",IF(AND(Deník!$R489&gt;=0,Deník!$R489&lt;=1),"BE",Deník!$R489),""),"")</f>
        <v/>
      </c>
      <c r="CE489" s="233" t="str">
        <f>IF(Deník!$R489&lt;&gt;"",IF(Deník!$AB489="BE20",IF(AND(Deník!$R489&gt;=0,Deník!$R489&lt;=1),"BE",Deník!$R489),""),"")</f>
        <v/>
      </c>
      <c r="CF489" s="233" t="str">
        <f>IF(Deník!$R489&lt;&gt;"",IF(Deník!$AB489="TP1",IF(AND(Deník!$R489&gt;=0,Deník!$R489&lt;=1),"BE",Deník!$R489),""),"")</f>
        <v/>
      </c>
      <c r="CG489" s="233" t="str">
        <f>IF(Deník!$R489&lt;&gt;"",IF(Deník!$AB489="TP2",IF(AND(Deník!$R489&gt;=0,Deník!$R489&lt;=1),"BE",Deník!$R489),""),"")</f>
        <v/>
      </c>
      <c r="CH489" s="233" t="str">
        <f>IF(Deník!$R489&lt;&gt;"",IF(Deník!$AB489="TP3",IF(AND(Deník!$R489&gt;=0,Deník!$R489&lt;=1),"BE",Deník!$R489),""),"")</f>
        <v/>
      </c>
      <c r="CI489" s="233" t="str">
        <f>IF(Deník!$R489&lt;&gt;"",IF(Deník!$AB489="Trailing SL",IF(AND(Deník!$R489&gt;=0,Deník!$R489&lt;=1),"BE",Deník!$R489),""),"")</f>
        <v/>
      </c>
      <c r="CJ489" s="233" t="str">
        <f>IF(Deník!$R489&lt;&gt;"",IF(Deník!$AB489="Manual",IF(AND(Deník!$R489&gt;=0,Deník!$R489&lt;=1),"BE",Deník!$R489),""),"")</f>
        <v/>
      </c>
      <c r="CK489" s="233"/>
      <c r="CL489" s="233" t="str">
        <f>IF(Deník!$R489&lt;0,IF(Deník!$AC489=Statistika!$F$117,Deník!$R489,""),"")</f>
        <v/>
      </c>
      <c r="CM489" s="233" t="str">
        <f>IF(Deník!$R489&lt;0,IF(Deník!$AC489=Statistika!$F$118,Deník!$R489,""),"")</f>
        <v/>
      </c>
      <c r="CN489" s="233" t="str">
        <f>IF(Deník!$R489&lt;0,IF(Deník!$AC489=Statistika!$F$119,Deník!$R489,""),"")</f>
        <v/>
      </c>
      <c r="CO489" s="233" t="str">
        <f>IF(Deník!$R489&lt;0,IF(Deník!$AC489=Statistika!$F$120,Deník!$R489,""),"")</f>
        <v/>
      </c>
      <c r="CP489" s="233" t="str">
        <f>IF(Deník!$R489&lt;0,IF(Deník!$AC489=Statistika!$F$121,Deník!$R489,""),"")</f>
        <v/>
      </c>
      <c r="CQ489" s="233" t="str">
        <f>IF(Deník!$R489&lt;0,IF(Deník!$AC489=Statistika!$F$122,Deník!$R489,""),"")</f>
        <v/>
      </c>
      <c r="CR489" s="233" t="str">
        <f>IF(Deník!$R489&lt;0,IF(Deník!$AC489=Statistika!$F$123,Deník!$R489,""),"")</f>
        <v/>
      </c>
      <c r="CS489" s="233" t="str">
        <f>IF(Deník!$R489&lt;0,IF(Deník!$AC489=Statistika!$F$124,Deník!$R489,""),"")</f>
        <v/>
      </c>
      <c r="CT489" s="233" t="str">
        <f>IF(Deník!$R489&lt;0,IF(Deník!$AC489=Statistika!$F$125,Deník!$R489,""),"")</f>
        <v/>
      </c>
      <c r="CU489" s="233"/>
      <c r="CV489" s="233" t="str">
        <f>IF(Deník!$R489&lt;0,IF(Deník!$AD489=$CV$2,Deník!$R489,""),"")</f>
        <v/>
      </c>
      <c r="CW489" s="233" t="str">
        <f>IF(Deník!$R489&lt;0,IF(Deník!$AD489=$CW$2,Deník!$R489,""),"")</f>
        <v/>
      </c>
      <c r="CX489" s="233" t="str">
        <f>IF(Deník!$R489&lt;0,IF(Deník!$AD489=$CX$2,Deník!$R489,""),"")</f>
        <v/>
      </c>
      <c r="CY489" s="233" t="str">
        <f>IF(Deník!$R489&lt;0,IF(Deník!$AD489=$CY$2,Deník!$R489,""),"")</f>
        <v/>
      </c>
      <c r="CZ489" s="233" t="str">
        <f>IF(Deník!$R489&lt;0,IF(Deník!$AD489=$CZ$2,Deník!$R489,""),"")</f>
        <v/>
      </c>
      <c r="DL489" s="221">
        <f t="shared" si="20"/>
        <v>93847.029999999984</v>
      </c>
      <c r="DM489" s="220">
        <f t="shared" si="19"/>
        <v>-6.1529700000000132E-2</v>
      </c>
      <c r="DO489" s="50">
        <f>Deník!W490</f>
        <v>0</v>
      </c>
      <c r="DP489" s="102" t="str">
        <f>IF(AND(Deník!W490&gt;0),1,"")</f>
        <v/>
      </c>
      <c r="DQ489" s="102">
        <f>IF(AND(Deník!W490&lt;=0),1,"")</f>
        <v>1</v>
      </c>
      <c r="DR489" s="227"/>
      <c r="DS489" s="228"/>
      <c r="DT489" s="85"/>
      <c r="DU489" s="54">
        <f>IF(MONTH(Deník!$C489)=DU$2,Deník!$W489,"")</f>
        <v>0</v>
      </c>
      <c r="DV489" s="222" t="str">
        <f>IF(MONTH(Deník!$C489)=DV$2,Deník!$W489,"")</f>
        <v/>
      </c>
      <c r="DW489" s="222" t="str">
        <f>IF(MONTH(Deník!$C489)=DW$2,Deník!$W489,"")</f>
        <v/>
      </c>
      <c r="DX489" s="222" t="str">
        <f>IF(MONTH(Deník!$C489)=DX$2,Deník!$W489,"")</f>
        <v/>
      </c>
      <c r="DY489" s="222" t="str">
        <f>IF(MONTH(Deník!$C489)=DY$2,Deník!$W489,"")</f>
        <v/>
      </c>
      <c r="DZ489" s="222" t="str">
        <f>IF(MONTH(Deník!$C489)=DZ$2,Deník!$W489,"")</f>
        <v/>
      </c>
      <c r="EA489" s="222" t="str">
        <f>IF(MONTH(Deník!$C489)=EA$2,Deník!$W489,"")</f>
        <v/>
      </c>
      <c r="EB489" s="222" t="str">
        <f>IF(MONTH(Deník!$C489)=EB$2,Deník!$W489,"")</f>
        <v/>
      </c>
      <c r="EC489" s="222" t="str">
        <f>IF(MONTH(Deník!$C489)=EC$2,Deník!$W489,"")</f>
        <v/>
      </c>
      <c r="ED489" s="222" t="str">
        <f>IF(MONTH(Deník!$C489)=ED$2,Deník!$W489,"")</f>
        <v/>
      </c>
      <c r="EE489" s="222" t="str">
        <f>IF(MONTH(Deník!$C489)=EE$2,Deník!$W489,"")</f>
        <v/>
      </c>
      <c r="EF489" s="222" t="str">
        <f>IF(MONTH(Deník!$C489)=EF$2,Deník!$W489,"")</f>
        <v/>
      </c>
      <c r="EI489" s="600" t="str">
        <f>IF(Deník!$W489&lt;&gt;"",IF(Deník!$B489=Statistika!$F$63,Deník!$W489,""),"")</f>
        <v/>
      </c>
      <c r="EJ489" s="13" t="str">
        <f>IF(Deník!$W489&lt;&gt;"",IF(Deník!$B489=Statistika!$F$64,Deník!$W489,""),"")</f>
        <v/>
      </c>
      <c r="EK489" s="13" t="str">
        <f>IF(Deník!$W489&lt;&gt;"",IF(Deník!$B489=Statistika!$F$65,Deník!$W489,""),"")</f>
        <v/>
      </c>
      <c r="EL489" s="13" t="str">
        <f>IF(Deník!$W489&lt;&gt;"",IF(Deník!$B489=Statistika!$F$66,Deník!$W489,""),"")</f>
        <v/>
      </c>
      <c r="EM489" s="13" t="str">
        <f>IF(Deník!$W489&lt;&gt;"",IF(Deník!$B489=Statistika!$F$67,Deník!$W489,""),"")</f>
        <v/>
      </c>
      <c r="EN489" s="13" t="str">
        <f>IF(Deník!$W489&lt;&gt;"",IF(Deník!$B489=Statistika!$F$68,Deník!$W489,""),"")</f>
        <v/>
      </c>
      <c r="EO489" s="13" t="str">
        <f>IF(Deník!$W489&lt;&gt;"",IF(Deník!$B489=Statistika!$F$69,Deník!$W489,""),"")</f>
        <v/>
      </c>
      <c r="EP489" s="601" t="str">
        <f>IF(Deník!$W489&lt;&gt;"",IF(Deník!$B489=Statistika!$F$70,Deník!$W489,""),"")</f>
        <v/>
      </c>
      <c r="EQ489" s="90"/>
      <c r="ER489" s="63" t="str">
        <f>IF(Deník!$W489&lt;&gt;"",IF(Deník!$J489="L",Deník!$W489,""),"")</f>
        <v/>
      </c>
      <c r="ES489" s="13" t="str">
        <f>IF(Deník!$W489&lt;&gt;"",IF(Deník!$J489="S",Deník!$W489,""),"")</f>
        <v/>
      </c>
      <c r="ET489" s="95"/>
      <c r="EU489" s="88"/>
      <c r="EV489" s="63" t="str">
        <f>IF(WEEKDAY(Deník!$C489,2)=1,Deník!$W489,"")</f>
        <v/>
      </c>
      <c r="EW489" s="13" t="str">
        <f>IF(WEEKDAY(Deník!$C489,2)=2,Deník!$W489,"")</f>
        <v/>
      </c>
      <c r="EX489" s="13" t="str">
        <f>IF(WEEKDAY(Deník!$C489,2)=3,Deník!$W489,"")</f>
        <v/>
      </c>
      <c r="EY489" s="13" t="str">
        <f>IF(WEEKDAY(Deník!$C489,2)=4,Deník!$W489,"")</f>
        <v/>
      </c>
      <c r="EZ489" s="60" t="str">
        <f>IF(WEEKDAY(Deník!$C489,2)=5,Deník!$W489,"")</f>
        <v/>
      </c>
      <c r="FA489" s="99"/>
      <c r="FB489" s="100">
        <f>Deník!D489</f>
        <v>0</v>
      </c>
      <c r="FC489" s="63">
        <f>IF($FB489&lt;&gt;"",IF(AND($FB489&gt;=FC$2,$FB489&lt;=FC$3),Deník!$W489,""))</f>
        <v>0</v>
      </c>
      <c r="FD489" s="63" t="str">
        <f>IF($FB489&lt;&gt;"",IF(AND($FB489&gt;=FD$2,$FB489&lt;=FD$3),Deník!$W489,""))</f>
        <v/>
      </c>
      <c r="FE489" s="63" t="str">
        <f>IF($FB489&lt;&gt;"",IF(AND($FB489&gt;=FE$2,$FB489&lt;=FE$3),Deník!$W489,""))</f>
        <v/>
      </c>
      <c r="FF489" s="63" t="str">
        <f>IF($FB489&lt;&gt;"",IF(AND($FB489&gt;=FF$2,$FB489&lt;=FF$3),Deník!$W489,""))</f>
        <v/>
      </c>
      <c r="FG489" s="63" t="str">
        <f>IF($FB489&lt;&gt;"",IF(AND($FB489&gt;=FG$2,$FB489&lt;=FG$3),Deník!$W489,""))</f>
        <v/>
      </c>
      <c r="FH489" s="63" t="str">
        <f>IF($FB489&lt;&gt;"",IF(AND($FB489&gt;=FH$2,$FB489&lt;=FH$3),Deník!$W489,""))</f>
        <v/>
      </c>
      <c r="FI489" s="63" t="str">
        <f>IF($FB489&lt;&gt;"",IF(AND($FB489&gt;=FI$2,$FB489&lt;=FI$3),Deník!$W489,""))</f>
        <v/>
      </c>
      <c r="FJ489" s="63" t="str">
        <f>IF($FB489&lt;&gt;"",IF(AND($FB489&gt;=FJ$2,$FB489&lt;=FJ$3),Deník!$W489,""))</f>
        <v/>
      </c>
      <c r="FK489" s="63" t="str">
        <f>IF($FB489&lt;&gt;"",IF(AND($FB489&gt;=FK$2,$FB489&lt;=FK$3),Deník!$W489,""))</f>
        <v/>
      </c>
      <c r="FL489" s="63" t="str">
        <f>IF($FB489&lt;&gt;"",IF(AND($FB489&gt;=FL$2,$FB489&lt;=FL$3),Deník!$W489,""))</f>
        <v/>
      </c>
      <c r="FM489" s="63" t="str">
        <f>IF($FB489&lt;&gt;"",IF(AND($FB489&gt;=FM$2,$FB489&lt;=FM$3),Deník!$W489,""))</f>
        <v/>
      </c>
      <c r="FN489" s="13"/>
      <c r="FO489" s="20" t="str">
        <f>IF(Deník!$W489&gt;1,Deník!$W489,"")</f>
        <v/>
      </c>
      <c r="FP489" s="20" t="str">
        <f>IF(Deník!$W489&lt;0,Deník!$W489,"")</f>
        <v/>
      </c>
      <c r="FQ489" s="17"/>
      <c r="FS489" s="233"/>
      <c r="FT489" s="233" t="str">
        <f>IF(Deník!$W489&lt;&gt;"",IF(Deník!$Y489=Statistika!$F$78,Deník!$W489,""),"")</f>
        <v/>
      </c>
      <c r="FU489" s="233" t="str">
        <f>IF(Deník!$W489&lt;&gt;"",IF(Deník!$Y489=Statistika!$F$79,Deník!$W489,""),"")</f>
        <v/>
      </c>
      <c r="FV489" s="233" t="str">
        <f>IF(Deník!$W489&lt;&gt;"",IF(Deník!$Y489=Statistika!$F$80,Deník!$W489,""),"")</f>
        <v/>
      </c>
      <c r="FW489" s="233" t="str">
        <f>IF(Deník!$W489&lt;&gt;"",IF(Deník!$Y489=Statistika!$F$81,Deník!$W489,""),"")</f>
        <v/>
      </c>
      <c r="FX489" s="233" t="str">
        <f>IF(Deník!$W489&lt;&gt;"",IF(Deník!$Y489=Statistika!$F$82,Deník!$W489,""),"")</f>
        <v/>
      </c>
      <c r="FY489" s="233" t="str">
        <f>IF(Deník!$W489&lt;&gt;"",IF(Deník!$Y489=Statistika!$F$83,Deník!$W489,""),"")</f>
        <v/>
      </c>
      <c r="FZ489" s="233" t="str">
        <f>IF(Deník!$W489&lt;&gt;"",IF(Deník!$Y489=Statistika!$F$84,Deník!$W489,""),"")</f>
        <v/>
      </c>
      <c r="GA489" s="233" t="str">
        <f>IF(Deník!$W489&lt;&gt;"",IF(Deník!$Y489=Statistika!$F$85,Deník!$W489,""),"")</f>
        <v/>
      </c>
      <c r="GB489" s="233" t="str">
        <f>IF(Deník!$W489&lt;&gt;"",IF(Deník!$Y489=Statistika!$F$86,Deník!$W489,""),"")</f>
        <v/>
      </c>
      <c r="GC489" s="233" t="str">
        <f>IF(Deník!$W489&lt;&gt;"",IF(Deník!$Y489=Statistika!$F$87,Deník!$W489,""),"")</f>
        <v/>
      </c>
      <c r="GD489" s="233" t="str">
        <f>IF(Deník!$W489&lt;&gt;"",IF(Deník!$Y489=Statistika!$F$88,Deník!$W489,""),"")</f>
        <v/>
      </c>
      <c r="GE489" s="233" t="str">
        <f>IF(Deník!$W489&lt;&gt;"",IF(Deník!$Y489=Statistika!$F$89,Deník!$W489,""),"")</f>
        <v/>
      </c>
      <c r="GF489" s="233" t="str">
        <f>IF(Deník!$W489&lt;&gt;"",IF(Deník!$Y489=Statistika!$F$90,Deník!$W489,""),"")</f>
        <v/>
      </c>
      <c r="GG489" s="233" t="str">
        <f>IF(Deník!$W489&lt;&gt;"",IF(Deník!$Y489=Statistika!$F$91,Deník!$W489,""),"")</f>
        <v/>
      </c>
      <c r="GH489" s="233"/>
      <c r="GI489" s="233" t="str">
        <f>IF(Deník!$W489&lt;&gt;"",IF(Deník!$AB489=Statistika!$L$100,Deník!$W489,""),"")</f>
        <v/>
      </c>
      <c r="GJ489" s="233" t="str">
        <f>IF(Deník!$W489&lt;&gt;"",IF(Deník!$AB489=Statistika!$L$101,Deník!$W489,""),"")</f>
        <v/>
      </c>
      <c r="GK489" s="233" t="str">
        <f>IF(Deník!$W489&lt;&gt;"",IF(Deník!$AB489=Statistika!$L$102,Deník!$W489,""),"")</f>
        <v/>
      </c>
      <c r="GL489" s="233" t="str">
        <f>IF(Deník!$W489&lt;&gt;"",IF(Deník!$AB489=Statistika!$L$103,Deník!$W489,""),"")</f>
        <v/>
      </c>
      <c r="GM489" s="233" t="str">
        <f>IF(Deník!$W489&lt;&gt;"",IF(Deník!$AB489=Statistika!$L$104,Deník!$W489,""),"")</f>
        <v/>
      </c>
      <c r="GN489" s="233" t="str">
        <f>IF(Deník!$W489&lt;&gt;"",IF(Deník!$AB489=Statistika!$L$105,Deník!$W489,""),"")</f>
        <v/>
      </c>
      <c r="GO489" s="233" t="str">
        <f>IF(Deník!$W489&lt;&gt;"",IF(Deník!$AB489=Statistika!$L$106,Deník!$W489,""),"")</f>
        <v/>
      </c>
      <c r="GP489" s="233" t="str">
        <f>IF(Deník!$W489&lt;&gt;"",IF(Deník!$AB489=Statistika!$L$107,Deník!$W489,""),"")</f>
        <v/>
      </c>
      <c r="GQ489" s="233" t="str">
        <f>IF(Deník!$W489&lt;&gt;"",IF(Deník!$AB489=Statistika!$L$108,Deník!$W489,""),"")</f>
        <v/>
      </c>
      <c r="GS489" s="233" t="str">
        <f>IF(Deník!$W489&lt;0,IF(Deník!$AC489=Statistika!$F$117,Deník!$W489,""),"")</f>
        <v/>
      </c>
      <c r="GT489" s="233" t="str">
        <f>IF(Deník!$W489&lt;0,IF(Deník!$AC489=Statistika!$F$118,Deník!$W489,""),"")</f>
        <v/>
      </c>
      <c r="GU489" s="233" t="str">
        <f>IF(Deník!$W489&lt;0,IF(Deník!$AC489=Statistika!$F$119,Deník!$W489,""),"")</f>
        <v/>
      </c>
      <c r="GV489" s="233" t="str">
        <f>IF(Deník!$W489&lt;0,IF(Deník!$AC489=Statistika!$F$120,Deník!$W489,""),"")</f>
        <v/>
      </c>
      <c r="GW489" s="233" t="str">
        <f>IF(Deník!$W489&lt;0,IF(Deník!$AC489=Statistika!$F$121,Deník!$W489,""),"")</f>
        <v/>
      </c>
      <c r="GX489" s="233" t="str">
        <f>IF(Deník!$W489&lt;0,IF(Deník!$AC489=Statistika!$F$122,Deník!$W489,""),"")</f>
        <v/>
      </c>
      <c r="GY489" s="233" t="str">
        <f>IF(Deník!$W489&lt;0,IF(Deník!$AC489=Statistika!$F$123,Deník!$W489,""),"")</f>
        <v/>
      </c>
      <c r="GZ489" s="233" t="str">
        <f>IF(Deník!$W489&lt;0,IF(Deník!$AC489=Statistika!$F$124,Deník!$W489,""),"")</f>
        <v/>
      </c>
      <c r="HA489" s="233" t="str">
        <f>IF(Deník!$W489&lt;0,IF(Deník!$AC489=Statistika!$F$125,Deník!$W489,""),"")</f>
        <v/>
      </c>
      <c r="HC489" s="233" t="str">
        <f>IF(Deník!$W489&lt;0,IF(Deník!$AD489=Statistika!$F$133,Deník!$W489,""),"")</f>
        <v/>
      </c>
      <c r="HD489" s="233" t="str">
        <f>IF(Deník!$W489&lt;0,IF(Deník!$AD489=Statistika!$F$134,Deník!$W489,""),"")</f>
        <v/>
      </c>
      <c r="HE489" s="233" t="str">
        <f>IF(Deník!$W489&lt;0,IF(Deník!$AD489=Statistika!$F$135,Deník!$W489,""),"")</f>
        <v/>
      </c>
      <c r="HF489" s="233" t="str">
        <f>IF(Deník!$W489&lt;0,IF(Deník!$AD489=Statistika!$F$136,Deník!$W489,""),"")</f>
        <v/>
      </c>
      <c r="HG489" s="233" t="str">
        <f>IF(Deník!$W489&lt;0,IF(Deník!$AD489=Statistika!$F$137,Deník!$W489,""),"")</f>
        <v/>
      </c>
      <c r="ID489" s="8">
        <f>Tabulka4[[#This Row],[Sloupec3]]</f>
        <v>0</v>
      </c>
      <c r="IE489" s="17" t="str">
        <f>IF(AND([1]Deník!$C489&gt;='[1]Měsíční shrnutí'!$D$1,[1]Deník!$C489&lt;='[1]Měsíční shrnutí'!$F$1),[1]Deník!$X489,"")</f>
        <v/>
      </c>
    </row>
    <row r="490" spans="1:239">
      <c r="A490" s="8">
        <f>Deník!C491</f>
        <v>0</v>
      </c>
      <c r="B490" s="50" t="str">
        <f>Deník!R491</f>
        <v/>
      </c>
      <c r="C490" s="102" t="str">
        <f>IF(AND(Deník!R491&gt;1,Deník!R491&lt;&gt;""),1,"")</f>
        <v/>
      </c>
      <c r="D490" s="102" t="str">
        <f>IF(AND(Deník!R491&lt;=0,Deník!R491&lt;&gt;""),1,"")</f>
        <v/>
      </c>
      <c r="E490" s="103" t="str">
        <f>IF(AND(Deník!R491&gt;=0,Deník!R491&lt;=1),1,"")</f>
        <v/>
      </c>
      <c r="F490" s="79" t="str">
        <f>IF(Deník!R491&lt;&gt;"",Deník!R491+F489,"")</f>
        <v/>
      </c>
      <c r="G490" s="85"/>
      <c r="H490" s="54" t="str">
        <f>IF(MONTH(Deník!$C490)=H$2,IF(AND(Deník!$R490&gt;=0,Deník!$R490&lt;=1),"BE",Deník!$R490),"")</f>
        <v/>
      </c>
      <c r="I490" s="11" t="str">
        <f>IF(MONTH(Deník!$C490)=I$2,IF(AND(Deník!$R490&gt;=0,Deník!$R490&lt;=1),"BE",Deník!$R490),"")</f>
        <v/>
      </c>
      <c r="J490" s="11" t="str">
        <f>IF(MONTH(Deník!$C490)=J$2,IF(AND(Deník!$R490&gt;=0,Deník!$R490&lt;=1),"BE",Deník!$R490),"")</f>
        <v/>
      </c>
      <c r="K490" s="11" t="str">
        <f>IF(MONTH(Deník!$C490)=K$2,IF(AND(Deník!$R490&gt;=0,Deník!$R490&lt;=1),"BE",Deník!$R490),"")</f>
        <v/>
      </c>
      <c r="L490" s="11" t="str">
        <f>IF(MONTH(Deník!$C490)=L$2,IF(AND(Deník!$R490&gt;=0,Deník!$R490&lt;=1),"BE",Deník!$R490),"")</f>
        <v/>
      </c>
      <c r="M490" s="11" t="str">
        <f>IF(MONTH(Deník!$C490)=M$2,IF(AND(Deník!$R490&gt;=0,Deník!$R490&lt;=1),"BE",Deník!$R490),"")</f>
        <v/>
      </c>
      <c r="N490" s="11" t="str">
        <f>IF(MONTH(Deník!$C490)=N$2,IF(AND(Deník!$R490&gt;=0,Deník!$R490&lt;=1),"BE",Deník!$R490),"")</f>
        <v/>
      </c>
      <c r="O490" s="11" t="str">
        <f>IF(MONTH(Deník!$C490)=O$2,IF(AND(Deník!$R490&gt;=0,Deník!$R490&lt;=1),"BE",Deník!$R490),"")</f>
        <v/>
      </c>
      <c r="P490" s="11" t="str">
        <f>IF(MONTH(Deník!$C490)=P$2,IF(AND(Deník!$R490&gt;=0,Deník!$R490&lt;=1),"BE",Deník!$R490),"")</f>
        <v/>
      </c>
      <c r="Q490" s="11" t="str">
        <f>IF(MONTH(Deník!$C490)=Q$2,IF(AND(Deník!$R490&gt;=0,Deník!$R490&lt;=1),"BE",Deník!$R490),"")</f>
        <v/>
      </c>
      <c r="R490" s="11" t="str">
        <f>IF(MONTH(Deník!$C490)=R$2,IF(AND(Deník!$R490&gt;=0,Deník!$R490&lt;=1),"BE",Deník!$R490),"")</f>
        <v/>
      </c>
      <c r="S490" s="57" t="str">
        <f>IF(MONTH(Deník!$C490)=S$2,IF(AND(Deník!$R490&gt;=0,Deník!$R490&lt;=1),"BE",Deník!$R490),"")</f>
        <v/>
      </c>
      <c r="U490" s="12"/>
      <c r="V490" s="12"/>
      <c r="X490" s="600" t="str">
        <f>IF(Deník!$R490&lt;&gt;"",IF(Deník!$B490=Statistika!$F$63,IF(AND(Deník!$R490&gt;=0,Deník!$R490&lt;=1),"BE",Deník!$R490),""),"")</f>
        <v/>
      </c>
      <c r="Y490" s="13" t="str">
        <f>IF(Deník!$R490&lt;&gt;"",IF(Deník!$B490=Statistika!$F$64,IF(AND(Deník!$R490&gt;=0,Deník!$R490&lt;=1),"BE",Deník!$R490),""),"")</f>
        <v/>
      </c>
      <c r="Z490" s="13" t="str">
        <f>IF(Deník!$R490&lt;&gt;"",IF(Deník!$B490=Statistika!$F$65,IF(AND(Deník!$R490&gt;=0,Deník!$R490&lt;=1),"BE",Deník!$R490),""),"")</f>
        <v/>
      </c>
      <c r="AA490" s="13" t="str">
        <f>IF(Deník!$R490&lt;&gt;"",IF(Deník!$B490=Statistika!$F$66,IF(AND(Deník!$R490&gt;=0,Deník!$R490&lt;=1),"BE",Deník!$R490),""),"")</f>
        <v/>
      </c>
      <c r="AB490" s="13" t="str">
        <f>IF(Deník!$R490&lt;&gt;"",IF(Deník!$B490=Statistika!$F$67,IF(AND(Deník!$R490&gt;=0,Deník!$R490&lt;=1),"BE",Deník!$R490),""),"")</f>
        <v/>
      </c>
      <c r="AC490" s="13" t="str">
        <f>IF(Deník!$R490&lt;&gt;"",IF(Deník!$B490=Statistika!$F$68,IF(AND(Deník!$R490&gt;=0,Deník!$R490&lt;=1),"BE",Deník!$R490),""),"")</f>
        <v/>
      </c>
      <c r="AD490" s="13" t="str">
        <f>IF(Deník!$R490&lt;&gt;"",IF(Deník!$B490=Statistika!$F$69,IF(AND(Deník!$R490&gt;=0,Deník!$R490&lt;=1),"BE",Deník!$R490),""),"")</f>
        <v/>
      </c>
      <c r="AE490" s="601" t="str">
        <f>IF(Deník!$R490&lt;&gt;"",IF(Deník!$B490=Statistika!$F$70,IF(AND(Deník!$R490&gt;=0,Deník!$R490&lt;=1),"BE",Deník!$R490),""),"")</f>
        <v/>
      </c>
      <c r="AF490" s="90"/>
      <c r="AG490" s="63" t="str">
        <f>IF(Deník!$R490&lt;&gt;"",IF(Deník!$J490="L",IF(AND(Deník!$R490&gt;=0,Deník!$R490&lt;=1),"BE",Deník!$R490),""),"")</f>
        <v/>
      </c>
      <c r="AH490" s="13" t="str">
        <f>IF(Deník!$R490&lt;&gt;"",IF(Deník!$J490="S",IF(AND(Deník!$R490&gt;=0,Deník!$R490&lt;=1),"BE",Deník!$R490),""),"")</f>
        <v/>
      </c>
      <c r="AI490" s="95"/>
      <c r="AJ490" s="71" t="str">
        <f>IF(Deník!N491&lt;&gt;"",Deník!N491*-1,"")</f>
        <v/>
      </c>
      <c r="AK490" s="88"/>
      <c r="AL490" s="63" t="str">
        <f>IF(WEEKDAY(Deník!$C490,2)=1,IF(AND(Deník!$R490&gt;=0,Deník!$R490&lt;=1),"BE",Deník!$R490),"")</f>
        <v/>
      </c>
      <c r="AM490" s="13" t="str">
        <f>IF(WEEKDAY(Deník!$C490,2)=2,IF(AND(Deník!$R490&gt;=0,Deník!$R490&lt;=1),"BE",Deník!$R490),"")</f>
        <v/>
      </c>
      <c r="AN490" s="13" t="str">
        <f>IF(WEEKDAY(Deník!$C490,2)=3,IF(AND(Deník!$R490&gt;=0,Deník!$R490&lt;=1),"BE",Deník!$R490),"")</f>
        <v/>
      </c>
      <c r="AO490" s="13" t="str">
        <f>IF(WEEKDAY(Deník!$C490,2)=4,IF(AND(Deník!$R490&gt;=0,Deník!$R490&lt;=1),"BE",Deník!$R490),"")</f>
        <v/>
      </c>
      <c r="AP490" s="60" t="str">
        <f>IF(WEEKDAY(Deník!$C490,2)=5,IF(AND(Deník!$R490&gt;=0,Deník!$R490&lt;=1),"BE",Deník!$R490),"")</f>
        <v/>
      </c>
      <c r="AQ490" s="99"/>
      <c r="AR490" s="100">
        <f>Deník!D490</f>
        <v>0</v>
      </c>
      <c r="AS490" s="63" t="str">
        <f>IF(Deník!$D490&lt;&gt;"",IF(AND(Deník!$D490&gt;=AS$2,Deník!$D490&lt;=AS$3),IF(AND(Deník!$R490&gt;=0,Deník!$R490&lt;=1),"BE",Deník!$R490),""),"")</f>
        <v/>
      </c>
      <c r="AT490" s="63" t="str">
        <f>IF(Deník!$D490&lt;&gt;"",IF(AND(Deník!$D490&gt;=AT$2,Deník!$D490&lt;=AT$3),IF(AND(Deník!$R490&gt;=0,Deník!$R490&lt;=1),"BE",Deník!$R490),""),"")</f>
        <v/>
      </c>
      <c r="AU490" s="63" t="str">
        <f>IF(Deník!$D490&lt;&gt;"",IF(AND(Deník!$D490&gt;=AU$2,Deník!$D490&lt;=AU$3),IF(AND(Deník!$R490&gt;=0,Deník!$R490&lt;=1),"BE",Deník!$R490),""),"")</f>
        <v/>
      </c>
      <c r="AV490" s="63" t="str">
        <f>IF(Deník!$D490&lt;&gt;"",IF(AND(Deník!$D490&gt;=AV$2,Deník!$D490&lt;=AV$3),IF(AND(Deník!$R490&gt;=0,Deník!$R490&lt;=1),"BE",Deník!$R490),""),"")</f>
        <v/>
      </c>
      <c r="AW490" s="63" t="str">
        <f>IF(Deník!$D490&lt;&gt;"",IF(AND(Deník!$D490&gt;=AW$2,Deník!$D490&lt;=AW$3),IF(AND(Deník!$R490&gt;=0,Deník!$R490&lt;=1),"BE",Deník!$R490),""),"")</f>
        <v/>
      </c>
      <c r="AX490" s="63" t="str">
        <f>IF(Deník!$D490&lt;&gt;"",IF(AND(Deník!$D490&gt;=AX$2,Deník!$D490&lt;=AX$3),IF(AND(Deník!$R490&gt;=0,Deník!$R490&lt;=1),"BE",Deník!$R490),""),"")</f>
        <v/>
      </c>
      <c r="AY490" s="63" t="str">
        <f>IF(Deník!$D490&lt;&gt;"",IF(AND(Deník!$D490&gt;=AY$2,Deník!$D490&lt;=AY$3),IF(AND(Deník!$R490&gt;=0,Deník!$R490&lt;=1),"BE",Deník!$R490),""),"")</f>
        <v/>
      </c>
      <c r="AZ490" s="63" t="str">
        <f>IF(Deník!$D490&lt;&gt;"",IF(AND(Deník!$D490&gt;=AZ$2,Deník!$D490&lt;=AZ$3),IF(AND(Deník!$R490&gt;=0,Deník!$R490&lt;=1),"BE",Deník!$R490),""),"")</f>
        <v/>
      </c>
      <c r="BA490" s="63" t="str">
        <f>IF(Deník!$D490&lt;&gt;"",IF(AND(Deník!$D490&gt;=BA$2,Deník!$D490&lt;=BA$3),IF(AND(Deník!$R490&gt;=0,Deník!$R490&lt;=1),"BE",Deník!$R490),""),"")</f>
        <v/>
      </c>
      <c r="BB490" s="63" t="str">
        <f>IF(Deník!$D490&lt;&gt;"",IF(AND(Deník!$D490&gt;=BB$2,Deník!$D490&lt;=BB$3),IF(AND(Deník!$R490&gt;=0,Deník!$R490&lt;=1),"BE",Deník!$R490),""),"")</f>
        <v/>
      </c>
      <c r="BC490" s="71" t="str">
        <f>IF(Deník!$D490&lt;&gt;"",IF(AND(Deník!$D490&gt;=BC$2,Deník!$D490&lt;=BC$3),IF(AND(Deník!$R490&gt;=0,Deník!$R490&lt;=1),"BE",Deník!$R490),""),"")</f>
        <v/>
      </c>
      <c r="BD490" s="20" t="str">
        <f>IF(Deník!$J491="S",(Deník!$M491-Deník!$K491),IF(Deník!$J491="L",(Deník!$K491-Deník!$M491),""))</f>
        <v/>
      </c>
      <c r="BE490" s="20" t="str">
        <f>IF(Deník!$J491="S",(Deník!$K491-Deník!$O491),IF(Deník!$J491="L",(Deník!$O491-Deník!$K491),""))</f>
        <v/>
      </c>
      <c r="BF490" s="20" t="str">
        <f>IF(Deník!$J491="S",(Deník!$K491-Deník!$L491),IF(Deník!$J491="L",(Deník!$L491-Deník!$K491),""))</f>
        <v/>
      </c>
      <c r="BG490" s="20" t="str">
        <f>IF(Deník!$J491="S",(Deník!$K491-Deník!$S491),IF(Deník!$J491="L",(Deník!$S491-Deník!$K491),""))</f>
        <v/>
      </c>
      <c r="BH490" s="20" t="str">
        <f>IF(Deník!$J491="S",(Deník!$K491-Deník!$U491),IF(Deník!$J491="L",(Deník!$U491-Deník!$K491),""))</f>
        <v/>
      </c>
      <c r="BI490" s="20" t="str">
        <f>IF(Deník!$R490&gt;1,Deník!$R490,"")</f>
        <v/>
      </c>
      <c r="BJ490" s="20" t="str">
        <f>IF(Deník!$R490&lt;0,Deník!$R490,"")</f>
        <v/>
      </c>
      <c r="BK490" s="17"/>
      <c r="BM490" s="233" t="str">
        <f>IF(Deník!$R490&lt;&gt;"",IF(Deník!$Y490=Statistika!$F$78,IF(AND(Deník!$R490&gt;=0,Deník!$R490&lt;=1),"BE",Deník!$R490),""),"")</f>
        <v/>
      </c>
      <c r="BN490" s="233" t="str">
        <f>IF(Deník!$R490&lt;&gt;"",IF(Deník!$Y490=Statistika!$F$79,IF(AND(Deník!$R490&gt;=0,Deník!$R490&lt;=1),"BE",Deník!$R490),""),"")</f>
        <v/>
      </c>
      <c r="BO490" s="233" t="str">
        <f>IF(Deník!$R490&lt;&gt;"",IF(Deník!$Y490=Statistika!$F$80,IF(AND(Deník!$R490&gt;=0,Deník!$R490&lt;=1),"BE",Deník!$R490),""),"")</f>
        <v/>
      </c>
      <c r="BP490" s="233" t="str">
        <f>IF(Deník!$R490&lt;&gt;"",IF(Deník!$Y490=Statistika!$F$81,IF(AND(Deník!$R490&gt;=0,Deník!$R490&lt;=1),"BE",Deník!$R490),""),"")</f>
        <v/>
      </c>
      <c r="BQ490" s="233" t="str">
        <f>IF(Deník!$R490&lt;&gt;"",IF(Deník!$Y490=Statistika!$F$82,IF(AND(Deník!$R490&gt;=0,Deník!$R490&lt;=1),"BE",Deník!$R490),""),"")</f>
        <v/>
      </c>
      <c r="BR490" s="233" t="str">
        <f>IF(Deník!$R490&lt;&gt;"",IF(Deník!$Y490=Statistika!$F$83,IF(AND(Deník!$R490&gt;=0,Deník!$R490&lt;=1),"BE",Deník!$R490),""),"")</f>
        <v/>
      </c>
      <c r="BS490" s="233" t="str">
        <f>IF(Deník!$R490&lt;&gt;"",IF(Deník!$Y490=Statistika!$F$84,IF(AND(Deník!$R490&gt;=0,Deník!$R490&lt;=1),"BE",Deník!$R490),""),"")</f>
        <v/>
      </c>
      <c r="BT490" s="233" t="str">
        <f>IF(Deník!$R490&lt;&gt;"",IF(Deník!$Y490=Statistika!$F$85,IF(AND(Deník!$R490&gt;=0,Deník!$R490&lt;=1),"BE",Deník!$R490),""),"")</f>
        <v/>
      </c>
      <c r="BU490" s="233" t="str">
        <f>IF(Deník!$R490&lt;&gt;"",IF(Deník!$Y490=Statistika!$F$86,IF(AND(Deník!$R490&gt;=0,Deník!$R490&lt;=1),"BE",Deník!$R490),""),"")</f>
        <v/>
      </c>
      <c r="BV490" s="233" t="str">
        <f>IF(Deník!$R490&lt;&gt;"",IF(Deník!$Y490=Statistika!$F$87,IF(AND(Deník!$R490&gt;=0,Deník!$R490&lt;=1),"BE",Deník!$R490),""),"")</f>
        <v/>
      </c>
      <c r="BW490" s="233" t="str">
        <f>IF(Deník!$R490&lt;&gt;"",IF(Deník!$Y490=Statistika!$F$88,IF(AND(Deník!$R490&gt;=0,Deník!$R490&lt;=1),"BE",Deník!$R490),""),"")</f>
        <v/>
      </c>
      <c r="BX490" s="233" t="str">
        <f>IF(Deník!$R490&lt;&gt;"",IF(Deník!$Y490=Statistika!$F$89,IF(AND(Deník!$R490&gt;=0,Deník!$R490&lt;=1),"BE",Deník!$R490),""),"")</f>
        <v/>
      </c>
      <c r="BY490" s="233" t="str">
        <f>IF(Deník!$R490&lt;&gt;"",IF(Deník!$Y490=Statistika!$F$90,IF(AND(Deník!$R490&gt;=0,Deník!$R490&lt;=1),"BE",Deník!$R490),""),"")</f>
        <v/>
      </c>
      <c r="BZ490" s="233" t="str">
        <f>IF(Deník!$R490&lt;&gt;"",IF(Deník!$Y490=Statistika!$F$91,IF(AND(Deník!$R490&gt;=0,Deník!$R490&lt;=1),"BE",Deník!$R490),""),"")</f>
        <v/>
      </c>
      <c r="CA490" s="233"/>
      <c r="CB490" s="233" t="str">
        <f>IF(Deník!$R490&lt;&gt;"",IF(Deník!$AB490="SL",IF(AND(Deník!$R490&gt;=0,Deník!$R490&lt;=1),"BE",Deník!$R490),""),"")</f>
        <v/>
      </c>
      <c r="CC490" s="233" t="str">
        <f>IF(Deník!$R490&lt;&gt;"",IF(Deník!$AB490="BE10",IF(AND(Deník!$R490&gt;=0,Deník!$R490&lt;=1),"BE",Deník!$R490),""),"")</f>
        <v/>
      </c>
      <c r="CD490" s="233" t="str">
        <f>IF(Deník!$R490&lt;&gt;"",IF(Deník!$AB490="BE15",IF(AND(Deník!$R490&gt;=0,Deník!$R490&lt;=1),"BE",Deník!$R490),""),"")</f>
        <v/>
      </c>
      <c r="CE490" s="233" t="str">
        <f>IF(Deník!$R490&lt;&gt;"",IF(Deník!$AB490="BE20",IF(AND(Deník!$R490&gt;=0,Deník!$R490&lt;=1),"BE",Deník!$R490),""),"")</f>
        <v/>
      </c>
      <c r="CF490" s="233" t="str">
        <f>IF(Deník!$R490&lt;&gt;"",IF(Deník!$AB490="TP1",IF(AND(Deník!$R490&gt;=0,Deník!$R490&lt;=1),"BE",Deník!$R490),""),"")</f>
        <v/>
      </c>
      <c r="CG490" s="233" t="str">
        <f>IF(Deník!$R490&lt;&gt;"",IF(Deník!$AB490="TP2",IF(AND(Deník!$R490&gt;=0,Deník!$R490&lt;=1),"BE",Deník!$R490),""),"")</f>
        <v/>
      </c>
      <c r="CH490" s="233" t="str">
        <f>IF(Deník!$R490&lt;&gt;"",IF(Deník!$AB490="TP3",IF(AND(Deník!$R490&gt;=0,Deník!$R490&lt;=1),"BE",Deník!$R490),""),"")</f>
        <v/>
      </c>
      <c r="CI490" s="233" t="str">
        <f>IF(Deník!$R490&lt;&gt;"",IF(Deník!$AB490="Trailing SL",IF(AND(Deník!$R490&gt;=0,Deník!$R490&lt;=1),"BE",Deník!$R490),""),"")</f>
        <v/>
      </c>
      <c r="CJ490" s="233" t="str">
        <f>IF(Deník!$R490&lt;&gt;"",IF(Deník!$AB490="Manual",IF(AND(Deník!$R490&gt;=0,Deník!$R490&lt;=1),"BE",Deník!$R490),""),"")</f>
        <v/>
      </c>
      <c r="CK490" s="233"/>
      <c r="CL490" s="233" t="str">
        <f>IF(Deník!$R490&lt;0,IF(Deník!$AC490=Statistika!$F$117,Deník!$R490,""),"")</f>
        <v/>
      </c>
      <c r="CM490" s="233" t="str">
        <f>IF(Deník!$R490&lt;0,IF(Deník!$AC490=Statistika!$F$118,Deník!$R490,""),"")</f>
        <v/>
      </c>
      <c r="CN490" s="233" t="str">
        <f>IF(Deník!$R490&lt;0,IF(Deník!$AC490=Statistika!$F$119,Deník!$R490,""),"")</f>
        <v/>
      </c>
      <c r="CO490" s="233" t="str">
        <f>IF(Deník!$R490&lt;0,IF(Deník!$AC490=Statistika!$F$120,Deník!$R490,""),"")</f>
        <v/>
      </c>
      <c r="CP490" s="233" t="str">
        <f>IF(Deník!$R490&lt;0,IF(Deník!$AC490=Statistika!$F$121,Deník!$R490,""),"")</f>
        <v/>
      </c>
      <c r="CQ490" s="233" t="str">
        <f>IF(Deník!$R490&lt;0,IF(Deník!$AC490=Statistika!$F$122,Deník!$R490,""),"")</f>
        <v/>
      </c>
      <c r="CR490" s="233" t="str">
        <f>IF(Deník!$R490&lt;0,IF(Deník!$AC490=Statistika!$F$123,Deník!$R490,""),"")</f>
        <v/>
      </c>
      <c r="CS490" s="233" t="str">
        <f>IF(Deník!$R490&lt;0,IF(Deník!$AC490=Statistika!$F$124,Deník!$R490,""),"")</f>
        <v/>
      </c>
      <c r="CT490" s="233" t="str">
        <f>IF(Deník!$R490&lt;0,IF(Deník!$AC490=Statistika!$F$125,Deník!$R490,""),"")</f>
        <v/>
      </c>
      <c r="CU490" s="233"/>
      <c r="CV490" s="233" t="str">
        <f>IF(Deník!$R490&lt;0,IF(Deník!$AD490=$CV$2,Deník!$R490,""),"")</f>
        <v/>
      </c>
      <c r="CW490" s="233" t="str">
        <f>IF(Deník!$R490&lt;0,IF(Deník!$AD490=$CW$2,Deník!$R490,""),"")</f>
        <v/>
      </c>
      <c r="CX490" s="233" t="str">
        <f>IF(Deník!$R490&lt;0,IF(Deník!$AD490=$CX$2,Deník!$R490,""),"")</f>
        <v/>
      </c>
      <c r="CY490" s="233" t="str">
        <f>IF(Deník!$R490&lt;0,IF(Deník!$AD490=$CY$2,Deník!$R490,""),"")</f>
        <v/>
      </c>
      <c r="CZ490" s="233" t="str">
        <f>IF(Deník!$R490&lt;0,IF(Deník!$AD490=$CZ$2,Deník!$R490,""),"")</f>
        <v/>
      </c>
      <c r="DL490" s="221">
        <f t="shared" si="20"/>
        <v>93847.029999999984</v>
      </c>
      <c r="DM490" s="220">
        <f t="shared" si="19"/>
        <v>-6.1529700000000132E-2</v>
      </c>
      <c r="DO490" s="50">
        <f>Deník!W491</f>
        <v>0</v>
      </c>
      <c r="DP490" s="102" t="str">
        <f>IF(AND(Deník!W491&gt;0),1,"")</f>
        <v/>
      </c>
      <c r="DQ490" s="102">
        <f>IF(AND(Deník!W491&lt;=0),1,"")</f>
        <v>1</v>
      </c>
      <c r="DR490" s="227"/>
      <c r="DS490" s="228"/>
      <c r="DT490" s="85"/>
      <c r="DU490" s="54">
        <f>IF(MONTH(Deník!$C490)=DU$2,Deník!$W490,"")</f>
        <v>0</v>
      </c>
      <c r="DV490" s="222" t="str">
        <f>IF(MONTH(Deník!$C490)=DV$2,Deník!$W490,"")</f>
        <v/>
      </c>
      <c r="DW490" s="222" t="str">
        <f>IF(MONTH(Deník!$C490)=DW$2,Deník!$W490,"")</f>
        <v/>
      </c>
      <c r="DX490" s="222" t="str">
        <f>IF(MONTH(Deník!$C490)=DX$2,Deník!$W490,"")</f>
        <v/>
      </c>
      <c r="DY490" s="222" t="str">
        <f>IF(MONTH(Deník!$C490)=DY$2,Deník!$W490,"")</f>
        <v/>
      </c>
      <c r="DZ490" s="222" t="str">
        <f>IF(MONTH(Deník!$C490)=DZ$2,Deník!$W490,"")</f>
        <v/>
      </c>
      <c r="EA490" s="222" t="str">
        <f>IF(MONTH(Deník!$C490)=EA$2,Deník!$W490,"")</f>
        <v/>
      </c>
      <c r="EB490" s="222" t="str">
        <f>IF(MONTH(Deník!$C490)=EB$2,Deník!$W490,"")</f>
        <v/>
      </c>
      <c r="EC490" s="222" t="str">
        <f>IF(MONTH(Deník!$C490)=EC$2,Deník!$W490,"")</f>
        <v/>
      </c>
      <c r="ED490" s="222" t="str">
        <f>IF(MONTH(Deník!$C490)=ED$2,Deník!$W490,"")</f>
        <v/>
      </c>
      <c r="EE490" s="222" t="str">
        <f>IF(MONTH(Deník!$C490)=EE$2,Deník!$W490,"")</f>
        <v/>
      </c>
      <c r="EF490" s="222" t="str">
        <f>IF(MONTH(Deník!$C490)=EF$2,Deník!$W490,"")</f>
        <v/>
      </c>
      <c r="EI490" s="600" t="str">
        <f>IF(Deník!$W490&lt;&gt;"",IF(Deník!$B490=Statistika!$F$63,Deník!$W490,""),"")</f>
        <v/>
      </c>
      <c r="EJ490" s="13" t="str">
        <f>IF(Deník!$W490&lt;&gt;"",IF(Deník!$B490=Statistika!$F$64,Deník!$W490,""),"")</f>
        <v/>
      </c>
      <c r="EK490" s="13" t="str">
        <f>IF(Deník!$W490&lt;&gt;"",IF(Deník!$B490=Statistika!$F$65,Deník!$W490,""),"")</f>
        <v/>
      </c>
      <c r="EL490" s="13" t="str">
        <f>IF(Deník!$W490&lt;&gt;"",IF(Deník!$B490=Statistika!$F$66,Deník!$W490,""),"")</f>
        <v/>
      </c>
      <c r="EM490" s="13" t="str">
        <f>IF(Deník!$W490&lt;&gt;"",IF(Deník!$B490=Statistika!$F$67,Deník!$W490,""),"")</f>
        <v/>
      </c>
      <c r="EN490" s="13" t="str">
        <f>IF(Deník!$W490&lt;&gt;"",IF(Deník!$B490=Statistika!$F$68,Deník!$W490,""),"")</f>
        <v/>
      </c>
      <c r="EO490" s="13" t="str">
        <f>IF(Deník!$W490&lt;&gt;"",IF(Deník!$B490=Statistika!$F$69,Deník!$W490,""),"")</f>
        <v/>
      </c>
      <c r="EP490" s="601" t="str">
        <f>IF(Deník!$W490&lt;&gt;"",IF(Deník!$B490=Statistika!$F$70,Deník!$W490,""),"")</f>
        <v/>
      </c>
      <c r="EQ490" s="90"/>
      <c r="ER490" s="63" t="str">
        <f>IF(Deník!$W490&lt;&gt;"",IF(Deník!$J490="L",Deník!$W490,""),"")</f>
        <v/>
      </c>
      <c r="ES490" s="13" t="str">
        <f>IF(Deník!$W490&lt;&gt;"",IF(Deník!$J490="S",Deník!$W490,""),"")</f>
        <v/>
      </c>
      <c r="ET490" s="95"/>
      <c r="EU490" s="88"/>
      <c r="EV490" s="63" t="str">
        <f>IF(WEEKDAY(Deník!$C490,2)=1,Deník!$W490,"")</f>
        <v/>
      </c>
      <c r="EW490" s="13" t="str">
        <f>IF(WEEKDAY(Deník!$C490,2)=2,Deník!$W490,"")</f>
        <v/>
      </c>
      <c r="EX490" s="13" t="str">
        <f>IF(WEEKDAY(Deník!$C490,2)=3,Deník!$W490,"")</f>
        <v/>
      </c>
      <c r="EY490" s="13" t="str">
        <f>IF(WEEKDAY(Deník!$C490,2)=4,Deník!$W490,"")</f>
        <v/>
      </c>
      <c r="EZ490" s="60" t="str">
        <f>IF(WEEKDAY(Deník!$C490,2)=5,Deník!$W490,"")</f>
        <v/>
      </c>
      <c r="FA490" s="99"/>
      <c r="FB490" s="100">
        <f>Deník!D490</f>
        <v>0</v>
      </c>
      <c r="FC490" s="63">
        <f>IF($FB490&lt;&gt;"",IF(AND($FB490&gt;=FC$2,$FB490&lt;=FC$3),Deník!$W490,""))</f>
        <v>0</v>
      </c>
      <c r="FD490" s="63" t="str">
        <f>IF($FB490&lt;&gt;"",IF(AND($FB490&gt;=FD$2,$FB490&lt;=FD$3),Deník!$W490,""))</f>
        <v/>
      </c>
      <c r="FE490" s="63" t="str">
        <f>IF($FB490&lt;&gt;"",IF(AND($FB490&gt;=FE$2,$FB490&lt;=FE$3),Deník!$W490,""))</f>
        <v/>
      </c>
      <c r="FF490" s="63" t="str">
        <f>IF($FB490&lt;&gt;"",IF(AND($FB490&gt;=FF$2,$FB490&lt;=FF$3),Deník!$W490,""))</f>
        <v/>
      </c>
      <c r="FG490" s="63" t="str">
        <f>IF($FB490&lt;&gt;"",IF(AND($FB490&gt;=FG$2,$FB490&lt;=FG$3),Deník!$W490,""))</f>
        <v/>
      </c>
      <c r="FH490" s="63" t="str">
        <f>IF($FB490&lt;&gt;"",IF(AND($FB490&gt;=FH$2,$FB490&lt;=FH$3),Deník!$W490,""))</f>
        <v/>
      </c>
      <c r="FI490" s="63" t="str">
        <f>IF($FB490&lt;&gt;"",IF(AND($FB490&gt;=FI$2,$FB490&lt;=FI$3),Deník!$W490,""))</f>
        <v/>
      </c>
      <c r="FJ490" s="63" t="str">
        <f>IF($FB490&lt;&gt;"",IF(AND($FB490&gt;=FJ$2,$FB490&lt;=FJ$3),Deník!$W490,""))</f>
        <v/>
      </c>
      <c r="FK490" s="63" t="str">
        <f>IF($FB490&lt;&gt;"",IF(AND($FB490&gt;=FK$2,$FB490&lt;=FK$3),Deník!$W490,""))</f>
        <v/>
      </c>
      <c r="FL490" s="63" t="str">
        <f>IF($FB490&lt;&gt;"",IF(AND($FB490&gt;=FL$2,$FB490&lt;=FL$3),Deník!$W490,""))</f>
        <v/>
      </c>
      <c r="FM490" s="63" t="str">
        <f>IF($FB490&lt;&gt;"",IF(AND($FB490&gt;=FM$2,$FB490&lt;=FM$3),Deník!$W490,""))</f>
        <v/>
      </c>
      <c r="FN490" s="13"/>
      <c r="FO490" s="20" t="str">
        <f>IF(Deník!$W490&gt;1,Deník!$W490,"")</f>
        <v/>
      </c>
      <c r="FP490" s="20" t="str">
        <f>IF(Deník!$W490&lt;0,Deník!$W490,"")</f>
        <v/>
      </c>
      <c r="FQ490" s="17"/>
      <c r="FS490" s="233"/>
      <c r="FT490" s="233" t="str">
        <f>IF(Deník!$W490&lt;&gt;"",IF(Deník!$Y490=Statistika!$F$78,Deník!$W490,""),"")</f>
        <v/>
      </c>
      <c r="FU490" s="233" t="str">
        <f>IF(Deník!$W490&lt;&gt;"",IF(Deník!$Y490=Statistika!$F$79,Deník!$W490,""),"")</f>
        <v/>
      </c>
      <c r="FV490" s="233" t="str">
        <f>IF(Deník!$W490&lt;&gt;"",IF(Deník!$Y490=Statistika!$F$80,Deník!$W490,""),"")</f>
        <v/>
      </c>
      <c r="FW490" s="233" t="str">
        <f>IF(Deník!$W490&lt;&gt;"",IF(Deník!$Y490=Statistika!$F$81,Deník!$W490,""),"")</f>
        <v/>
      </c>
      <c r="FX490" s="233" t="str">
        <f>IF(Deník!$W490&lt;&gt;"",IF(Deník!$Y490=Statistika!$F$82,Deník!$W490,""),"")</f>
        <v/>
      </c>
      <c r="FY490" s="233" t="str">
        <f>IF(Deník!$W490&lt;&gt;"",IF(Deník!$Y490=Statistika!$F$83,Deník!$W490,""),"")</f>
        <v/>
      </c>
      <c r="FZ490" s="233" t="str">
        <f>IF(Deník!$W490&lt;&gt;"",IF(Deník!$Y490=Statistika!$F$84,Deník!$W490,""),"")</f>
        <v/>
      </c>
      <c r="GA490" s="233" t="str">
        <f>IF(Deník!$W490&lt;&gt;"",IF(Deník!$Y490=Statistika!$F$85,Deník!$W490,""),"")</f>
        <v/>
      </c>
      <c r="GB490" s="233" t="str">
        <f>IF(Deník!$W490&lt;&gt;"",IF(Deník!$Y490=Statistika!$F$86,Deník!$W490,""),"")</f>
        <v/>
      </c>
      <c r="GC490" s="233" t="str">
        <f>IF(Deník!$W490&lt;&gt;"",IF(Deník!$Y490=Statistika!$F$87,Deník!$W490,""),"")</f>
        <v/>
      </c>
      <c r="GD490" s="233" t="str">
        <f>IF(Deník!$W490&lt;&gt;"",IF(Deník!$Y490=Statistika!$F$88,Deník!$W490,""),"")</f>
        <v/>
      </c>
      <c r="GE490" s="233" t="str">
        <f>IF(Deník!$W490&lt;&gt;"",IF(Deník!$Y490=Statistika!$F$89,Deník!$W490,""),"")</f>
        <v/>
      </c>
      <c r="GF490" s="233" t="str">
        <f>IF(Deník!$W490&lt;&gt;"",IF(Deník!$Y490=Statistika!$F$90,Deník!$W490,""),"")</f>
        <v/>
      </c>
      <c r="GG490" s="233" t="str">
        <f>IF(Deník!$W490&lt;&gt;"",IF(Deník!$Y490=Statistika!$F$91,Deník!$W490,""),"")</f>
        <v/>
      </c>
      <c r="GH490" s="233"/>
      <c r="GI490" s="233" t="str">
        <f>IF(Deník!$W490&lt;&gt;"",IF(Deník!$AB490=Statistika!$L$100,Deník!$W490,""),"")</f>
        <v/>
      </c>
      <c r="GJ490" s="233" t="str">
        <f>IF(Deník!$W490&lt;&gt;"",IF(Deník!$AB490=Statistika!$L$101,Deník!$W490,""),"")</f>
        <v/>
      </c>
      <c r="GK490" s="233" t="str">
        <f>IF(Deník!$W490&lt;&gt;"",IF(Deník!$AB490=Statistika!$L$102,Deník!$W490,""),"")</f>
        <v/>
      </c>
      <c r="GL490" s="233" t="str">
        <f>IF(Deník!$W490&lt;&gt;"",IF(Deník!$AB490=Statistika!$L$103,Deník!$W490,""),"")</f>
        <v/>
      </c>
      <c r="GM490" s="233" t="str">
        <f>IF(Deník!$W490&lt;&gt;"",IF(Deník!$AB490=Statistika!$L$104,Deník!$W490,""),"")</f>
        <v/>
      </c>
      <c r="GN490" s="233" t="str">
        <f>IF(Deník!$W490&lt;&gt;"",IF(Deník!$AB490=Statistika!$L$105,Deník!$W490,""),"")</f>
        <v/>
      </c>
      <c r="GO490" s="233" t="str">
        <f>IF(Deník!$W490&lt;&gt;"",IF(Deník!$AB490=Statistika!$L$106,Deník!$W490,""),"")</f>
        <v/>
      </c>
      <c r="GP490" s="233" t="str">
        <f>IF(Deník!$W490&lt;&gt;"",IF(Deník!$AB490=Statistika!$L$107,Deník!$W490,""),"")</f>
        <v/>
      </c>
      <c r="GQ490" s="233" t="str">
        <f>IF(Deník!$W490&lt;&gt;"",IF(Deník!$AB490=Statistika!$L$108,Deník!$W490,""),"")</f>
        <v/>
      </c>
      <c r="GS490" s="233" t="str">
        <f>IF(Deník!$W490&lt;0,IF(Deník!$AC490=Statistika!$F$117,Deník!$W490,""),"")</f>
        <v/>
      </c>
      <c r="GT490" s="233" t="str">
        <f>IF(Deník!$W490&lt;0,IF(Deník!$AC490=Statistika!$F$118,Deník!$W490,""),"")</f>
        <v/>
      </c>
      <c r="GU490" s="233" t="str">
        <f>IF(Deník!$W490&lt;0,IF(Deník!$AC490=Statistika!$F$119,Deník!$W490,""),"")</f>
        <v/>
      </c>
      <c r="GV490" s="233" t="str">
        <f>IF(Deník!$W490&lt;0,IF(Deník!$AC490=Statistika!$F$120,Deník!$W490,""),"")</f>
        <v/>
      </c>
      <c r="GW490" s="233" t="str">
        <f>IF(Deník!$W490&lt;0,IF(Deník!$AC490=Statistika!$F$121,Deník!$W490,""),"")</f>
        <v/>
      </c>
      <c r="GX490" s="233" t="str">
        <f>IF(Deník!$W490&lt;0,IF(Deník!$AC490=Statistika!$F$122,Deník!$W490,""),"")</f>
        <v/>
      </c>
      <c r="GY490" s="233" t="str">
        <f>IF(Deník!$W490&lt;0,IF(Deník!$AC490=Statistika!$F$123,Deník!$W490,""),"")</f>
        <v/>
      </c>
      <c r="GZ490" s="233" t="str">
        <f>IF(Deník!$W490&lt;0,IF(Deník!$AC490=Statistika!$F$124,Deník!$W490,""),"")</f>
        <v/>
      </c>
      <c r="HA490" s="233" t="str">
        <f>IF(Deník!$W490&lt;0,IF(Deník!$AC490=Statistika!$F$125,Deník!$W490,""),"")</f>
        <v/>
      </c>
      <c r="HC490" s="233" t="str">
        <f>IF(Deník!$W490&lt;0,IF(Deník!$AD490=Statistika!$F$133,Deník!$W490,""),"")</f>
        <v/>
      </c>
      <c r="HD490" s="233" t="str">
        <f>IF(Deník!$W490&lt;0,IF(Deník!$AD490=Statistika!$F$134,Deník!$W490,""),"")</f>
        <v/>
      </c>
      <c r="HE490" s="233" t="str">
        <f>IF(Deník!$W490&lt;0,IF(Deník!$AD490=Statistika!$F$135,Deník!$W490,""),"")</f>
        <v/>
      </c>
      <c r="HF490" s="233" t="str">
        <f>IF(Deník!$W490&lt;0,IF(Deník!$AD490=Statistika!$F$136,Deník!$W490,""),"")</f>
        <v/>
      </c>
      <c r="HG490" s="233" t="str">
        <f>IF(Deník!$W490&lt;0,IF(Deník!$AD490=Statistika!$F$137,Deník!$W490,""),"")</f>
        <v/>
      </c>
      <c r="ID490" s="8">
        <f>Tabulka4[[#This Row],[Sloupec3]]</f>
        <v>0</v>
      </c>
      <c r="IE490" s="17" t="str">
        <f>IF(AND([1]Deník!$C490&gt;='[1]Měsíční shrnutí'!$D$1,[1]Deník!$C490&lt;='[1]Měsíční shrnutí'!$F$1),[1]Deník!$X490,"")</f>
        <v/>
      </c>
    </row>
    <row r="491" spans="1:239">
      <c r="A491" s="8">
        <f>Deník!C492</f>
        <v>0</v>
      </c>
      <c r="B491" s="50" t="str">
        <f>Deník!R492</f>
        <v/>
      </c>
      <c r="C491" s="102" t="str">
        <f>IF(AND(Deník!R492&gt;1,Deník!R492&lt;&gt;""),1,"")</f>
        <v/>
      </c>
      <c r="D491" s="102" t="str">
        <f>IF(AND(Deník!R492&lt;=0,Deník!R492&lt;&gt;""),1,"")</f>
        <v/>
      </c>
      <c r="E491" s="103" t="str">
        <f>IF(AND(Deník!R492&gt;=0,Deník!R492&lt;=1),1,"")</f>
        <v/>
      </c>
      <c r="F491" s="79" t="str">
        <f>IF(Deník!R492&lt;&gt;"",Deník!R492+F490,"")</f>
        <v/>
      </c>
      <c r="G491" s="85"/>
      <c r="H491" s="54" t="str">
        <f>IF(MONTH(Deník!$C491)=H$2,IF(AND(Deník!$R491&gt;=0,Deník!$R491&lt;=1),"BE",Deník!$R491),"")</f>
        <v/>
      </c>
      <c r="I491" s="11" t="str">
        <f>IF(MONTH(Deník!$C491)=I$2,IF(AND(Deník!$R491&gt;=0,Deník!$R491&lt;=1),"BE",Deník!$R491),"")</f>
        <v/>
      </c>
      <c r="J491" s="11" t="str">
        <f>IF(MONTH(Deník!$C491)=J$2,IF(AND(Deník!$R491&gt;=0,Deník!$R491&lt;=1),"BE",Deník!$R491),"")</f>
        <v/>
      </c>
      <c r="K491" s="11" t="str">
        <f>IF(MONTH(Deník!$C491)=K$2,IF(AND(Deník!$R491&gt;=0,Deník!$R491&lt;=1),"BE",Deník!$R491),"")</f>
        <v/>
      </c>
      <c r="L491" s="11" t="str">
        <f>IF(MONTH(Deník!$C491)=L$2,IF(AND(Deník!$R491&gt;=0,Deník!$R491&lt;=1),"BE",Deník!$R491),"")</f>
        <v/>
      </c>
      <c r="M491" s="11" t="str">
        <f>IF(MONTH(Deník!$C491)=M$2,IF(AND(Deník!$R491&gt;=0,Deník!$R491&lt;=1),"BE",Deník!$R491),"")</f>
        <v/>
      </c>
      <c r="N491" s="11" t="str">
        <f>IF(MONTH(Deník!$C491)=N$2,IF(AND(Deník!$R491&gt;=0,Deník!$R491&lt;=1),"BE",Deník!$R491),"")</f>
        <v/>
      </c>
      <c r="O491" s="11" t="str">
        <f>IF(MONTH(Deník!$C491)=O$2,IF(AND(Deník!$R491&gt;=0,Deník!$R491&lt;=1),"BE",Deník!$R491),"")</f>
        <v/>
      </c>
      <c r="P491" s="11" t="str">
        <f>IF(MONTH(Deník!$C491)=P$2,IF(AND(Deník!$R491&gt;=0,Deník!$R491&lt;=1),"BE",Deník!$R491),"")</f>
        <v/>
      </c>
      <c r="Q491" s="11" t="str">
        <f>IF(MONTH(Deník!$C491)=Q$2,IF(AND(Deník!$R491&gt;=0,Deník!$R491&lt;=1),"BE",Deník!$R491),"")</f>
        <v/>
      </c>
      <c r="R491" s="11" t="str">
        <f>IF(MONTH(Deník!$C491)=R$2,IF(AND(Deník!$R491&gt;=0,Deník!$R491&lt;=1),"BE",Deník!$R491),"")</f>
        <v/>
      </c>
      <c r="S491" s="57" t="str">
        <f>IF(MONTH(Deník!$C491)=S$2,IF(AND(Deník!$R491&gt;=0,Deník!$R491&lt;=1),"BE",Deník!$R491),"")</f>
        <v/>
      </c>
      <c r="U491" s="12"/>
      <c r="V491" s="12"/>
      <c r="X491" s="600" t="str">
        <f>IF(Deník!$R491&lt;&gt;"",IF(Deník!$B491=Statistika!$F$63,IF(AND(Deník!$R491&gt;=0,Deník!$R491&lt;=1),"BE",Deník!$R491),""),"")</f>
        <v/>
      </c>
      <c r="Y491" s="13" t="str">
        <f>IF(Deník!$R491&lt;&gt;"",IF(Deník!$B491=Statistika!$F$64,IF(AND(Deník!$R491&gt;=0,Deník!$R491&lt;=1),"BE",Deník!$R491),""),"")</f>
        <v/>
      </c>
      <c r="Z491" s="13" t="str">
        <f>IF(Deník!$R491&lt;&gt;"",IF(Deník!$B491=Statistika!$F$65,IF(AND(Deník!$R491&gt;=0,Deník!$R491&lt;=1),"BE",Deník!$R491),""),"")</f>
        <v/>
      </c>
      <c r="AA491" s="13" t="str">
        <f>IF(Deník!$R491&lt;&gt;"",IF(Deník!$B491=Statistika!$F$66,IF(AND(Deník!$R491&gt;=0,Deník!$R491&lt;=1),"BE",Deník!$R491),""),"")</f>
        <v/>
      </c>
      <c r="AB491" s="13" t="str">
        <f>IF(Deník!$R491&lt;&gt;"",IF(Deník!$B491=Statistika!$F$67,IF(AND(Deník!$R491&gt;=0,Deník!$R491&lt;=1),"BE",Deník!$R491),""),"")</f>
        <v/>
      </c>
      <c r="AC491" s="13" t="str">
        <f>IF(Deník!$R491&lt;&gt;"",IF(Deník!$B491=Statistika!$F$68,IF(AND(Deník!$R491&gt;=0,Deník!$R491&lt;=1),"BE",Deník!$R491),""),"")</f>
        <v/>
      </c>
      <c r="AD491" s="13" t="str">
        <f>IF(Deník!$R491&lt;&gt;"",IF(Deník!$B491=Statistika!$F$69,IF(AND(Deník!$R491&gt;=0,Deník!$R491&lt;=1),"BE",Deník!$R491),""),"")</f>
        <v/>
      </c>
      <c r="AE491" s="601" t="str">
        <f>IF(Deník!$R491&lt;&gt;"",IF(Deník!$B491=Statistika!$F$70,IF(AND(Deník!$R491&gt;=0,Deník!$R491&lt;=1),"BE",Deník!$R491),""),"")</f>
        <v/>
      </c>
      <c r="AF491" s="90"/>
      <c r="AG491" s="63" t="str">
        <f>IF(Deník!$R491&lt;&gt;"",IF(Deník!$J491="L",IF(AND(Deník!$R491&gt;=0,Deník!$R491&lt;=1),"BE",Deník!$R491),""),"")</f>
        <v/>
      </c>
      <c r="AH491" s="13" t="str">
        <f>IF(Deník!$R491&lt;&gt;"",IF(Deník!$J491="S",IF(AND(Deník!$R491&gt;=0,Deník!$R491&lt;=1),"BE",Deník!$R491),""),"")</f>
        <v/>
      </c>
      <c r="AI491" s="95"/>
      <c r="AJ491" s="71" t="str">
        <f>IF(Deník!N492&lt;&gt;"",Deník!N492*-1,"")</f>
        <v/>
      </c>
      <c r="AK491" s="88"/>
      <c r="AL491" s="63" t="str">
        <f>IF(WEEKDAY(Deník!$C491,2)=1,IF(AND(Deník!$R491&gt;=0,Deník!$R491&lt;=1),"BE",Deník!$R491),"")</f>
        <v/>
      </c>
      <c r="AM491" s="13" t="str">
        <f>IF(WEEKDAY(Deník!$C491,2)=2,IF(AND(Deník!$R491&gt;=0,Deník!$R491&lt;=1),"BE",Deník!$R491),"")</f>
        <v/>
      </c>
      <c r="AN491" s="13" t="str">
        <f>IF(WEEKDAY(Deník!$C491,2)=3,IF(AND(Deník!$R491&gt;=0,Deník!$R491&lt;=1),"BE",Deník!$R491),"")</f>
        <v/>
      </c>
      <c r="AO491" s="13" t="str">
        <f>IF(WEEKDAY(Deník!$C491,2)=4,IF(AND(Deník!$R491&gt;=0,Deník!$R491&lt;=1),"BE",Deník!$R491),"")</f>
        <v/>
      </c>
      <c r="AP491" s="60" t="str">
        <f>IF(WEEKDAY(Deník!$C491,2)=5,IF(AND(Deník!$R491&gt;=0,Deník!$R491&lt;=1),"BE",Deník!$R491),"")</f>
        <v/>
      </c>
      <c r="AQ491" s="99"/>
      <c r="AR491" s="100">
        <f>Deník!D491</f>
        <v>0</v>
      </c>
      <c r="AS491" s="63" t="str">
        <f>IF(Deník!$D491&lt;&gt;"",IF(AND(Deník!$D491&gt;=AS$2,Deník!$D491&lt;=AS$3),IF(AND(Deník!$R491&gt;=0,Deník!$R491&lt;=1),"BE",Deník!$R491),""),"")</f>
        <v/>
      </c>
      <c r="AT491" s="63" t="str">
        <f>IF(Deník!$D491&lt;&gt;"",IF(AND(Deník!$D491&gt;=AT$2,Deník!$D491&lt;=AT$3),IF(AND(Deník!$R491&gt;=0,Deník!$R491&lt;=1),"BE",Deník!$R491),""),"")</f>
        <v/>
      </c>
      <c r="AU491" s="63" t="str">
        <f>IF(Deník!$D491&lt;&gt;"",IF(AND(Deník!$D491&gt;=AU$2,Deník!$D491&lt;=AU$3),IF(AND(Deník!$R491&gt;=0,Deník!$R491&lt;=1),"BE",Deník!$R491),""),"")</f>
        <v/>
      </c>
      <c r="AV491" s="63" t="str">
        <f>IF(Deník!$D491&lt;&gt;"",IF(AND(Deník!$D491&gt;=AV$2,Deník!$D491&lt;=AV$3),IF(AND(Deník!$R491&gt;=0,Deník!$R491&lt;=1),"BE",Deník!$R491),""),"")</f>
        <v/>
      </c>
      <c r="AW491" s="63" t="str">
        <f>IF(Deník!$D491&lt;&gt;"",IF(AND(Deník!$D491&gt;=AW$2,Deník!$D491&lt;=AW$3),IF(AND(Deník!$R491&gt;=0,Deník!$R491&lt;=1),"BE",Deník!$R491),""),"")</f>
        <v/>
      </c>
      <c r="AX491" s="63" t="str">
        <f>IF(Deník!$D491&lt;&gt;"",IF(AND(Deník!$D491&gt;=AX$2,Deník!$D491&lt;=AX$3),IF(AND(Deník!$R491&gt;=0,Deník!$R491&lt;=1),"BE",Deník!$R491),""),"")</f>
        <v/>
      </c>
      <c r="AY491" s="63" t="str">
        <f>IF(Deník!$D491&lt;&gt;"",IF(AND(Deník!$D491&gt;=AY$2,Deník!$D491&lt;=AY$3),IF(AND(Deník!$R491&gt;=0,Deník!$R491&lt;=1),"BE",Deník!$R491),""),"")</f>
        <v/>
      </c>
      <c r="AZ491" s="63" t="str">
        <f>IF(Deník!$D491&lt;&gt;"",IF(AND(Deník!$D491&gt;=AZ$2,Deník!$D491&lt;=AZ$3),IF(AND(Deník!$R491&gt;=0,Deník!$R491&lt;=1),"BE",Deník!$R491),""),"")</f>
        <v/>
      </c>
      <c r="BA491" s="63" t="str">
        <f>IF(Deník!$D491&lt;&gt;"",IF(AND(Deník!$D491&gt;=BA$2,Deník!$D491&lt;=BA$3),IF(AND(Deník!$R491&gt;=0,Deník!$R491&lt;=1),"BE",Deník!$R491),""),"")</f>
        <v/>
      </c>
      <c r="BB491" s="63" t="str">
        <f>IF(Deník!$D491&lt;&gt;"",IF(AND(Deník!$D491&gt;=BB$2,Deník!$D491&lt;=BB$3),IF(AND(Deník!$R491&gt;=0,Deník!$R491&lt;=1),"BE",Deník!$R491),""),"")</f>
        <v/>
      </c>
      <c r="BC491" s="71" t="str">
        <f>IF(Deník!$D491&lt;&gt;"",IF(AND(Deník!$D491&gt;=BC$2,Deník!$D491&lt;=BC$3),IF(AND(Deník!$R491&gt;=0,Deník!$R491&lt;=1),"BE",Deník!$R491),""),"")</f>
        <v/>
      </c>
      <c r="BD491" s="20" t="str">
        <f>IF(Deník!$J492="S",(Deník!$M492-Deník!$K492),IF(Deník!$J492="L",(Deník!$K492-Deník!$M492),""))</f>
        <v/>
      </c>
      <c r="BE491" s="20" t="str">
        <f>IF(Deník!$J492="S",(Deník!$K492-Deník!$O492),IF(Deník!$J492="L",(Deník!$O492-Deník!$K492),""))</f>
        <v/>
      </c>
      <c r="BF491" s="20" t="str">
        <f>IF(Deník!$J492="S",(Deník!$K492-Deník!$L492),IF(Deník!$J492="L",(Deník!$L492-Deník!$K492),""))</f>
        <v/>
      </c>
      <c r="BG491" s="20" t="str">
        <f>IF(Deník!$J492="S",(Deník!$K492-Deník!$S492),IF(Deník!$J492="L",(Deník!$S492-Deník!$K492),""))</f>
        <v/>
      </c>
      <c r="BH491" s="20" t="str">
        <f>IF(Deník!$J492="S",(Deník!$K492-Deník!$U492),IF(Deník!$J492="L",(Deník!$U492-Deník!$K492),""))</f>
        <v/>
      </c>
      <c r="BI491" s="20" t="str">
        <f>IF(Deník!$R491&gt;1,Deník!$R491,"")</f>
        <v/>
      </c>
      <c r="BJ491" s="20" t="str">
        <f>IF(Deník!$R491&lt;0,Deník!$R491,"")</f>
        <v/>
      </c>
      <c r="BK491" s="17"/>
      <c r="BM491" s="233" t="str">
        <f>IF(Deník!$R491&lt;&gt;"",IF(Deník!$Y491=Statistika!$F$78,IF(AND(Deník!$R491&gt;=0,Deník!$R491&lt;=1),"BE",Deník!$R491),""),"")</f>
        <v/>
      </c>
      <c r="BN491" s="233" t="str">
        <f>IF(Deník!$R491&lt;&gt;"",IF(Deník!$Y491=Statistika!$F$79,IF(AND(Deník!$R491&gt;=0,Deník!$R491&lt;=1),"BE",Deník!$R491),""),"")</f>
        <v/>
      </c>
      <c r="BO491" s="233" t="str">
        <f>IF(Deník!$R491&lt;&gt;"",IF(Deník!$Y491=Statistika!$F$80,IF(AND(Deník!$R491&gt;=0,Deník!$R491&lt;=1),"BE",Deník!$R491),""),"")</f>
        <v/>
      </c>
      <c r="BP491" s="233" t="str">
        <f>IF(Deník!$R491&lt;&gt;"",IF(Deník!$Y491=Statistika!$F$81,IF(AND(Deník!$R491&gt;=0,Deník!$R491&lt;=1),"BE",Deník!$R491),""),"")</f>
        <v/>
      </c>
      <c r="BQ491" s="233" t="str">
        <f>IF(Deník!$R491&lt;&gt;"",IF(Deník!$Y491=Statistika!$F$82,IF(AND(Deník!$R491&gt;=0,Deník!$R491&lt;=1),"BE",Deník!$R491),""),"")</f>
        <v/>
      </c>
      <c r="BR491" s="233" t="str">
        <f>IF(Deník!$R491&lt;&gt;"",IF(Deník!$Y491=Statistika!$F$83,IF(AND(Deník!$R491&gt;=0,Deník!$R491&lt;=1),"BE",Deník!$R491),""),"")</f>
        <v/>
      </c>
      <c r="BS491" s="233" t="str">
        <f>IF(Deník!$R491&lt;&gt;"",IF(Deník!$Y491=Statistika!$F$84,IF(AND(Deník!$R491&gt;=0,Deník!$R491&lt;=1),"BE",Deník!$R491),""),"")</f>
        <v/>
      </c>
      <c r="BT491" s="233" t="str">
        <f>IF(Deník!$R491&lt;&gt;"",IF(Deník!$Y491=Statistika!$F$85,IF(AND(Deník!$R491&gt;=0,Deník!$R491&lt;=1),"BE",Deník!$R491),""),"")</f>
        <v/>
      </c>
      <c r="BU491" s="233" t="str">
        <f>IF(Deník!$R491&lt;&gt;"",IF(Deník!$Y491=Statistika!$F$86,IF(AND(Deník!$R491&gt;=0,Deník!$R491&lt;=1),"BE",Deník!$R491),""),"")</f>
        <v/>
      </c>
      <c r="BV491" s="233" t="str">
        <f>IF(Deník!$R491&lt;&gt;"",IF(Deník!$Y491=Statistika!$F$87,IF(AND(Deník!$R491&gt;=0,Deník!$R491&lt;=1),"BE",Deník!$R491),""),"")</f>
        <v/>
      </c>
      <c r="BW491" s="233" t="str">
        <f>IF(Deník!$R491&lt;&gt;"",IF(Deník!$Y491=Statistika!$F$88,IF(AND(Deník!$R491&gt;=0,Deník!$R491&lt;=1),"BE",Deník!$R491),""),"")</f>
        <v/>
      </c>
      <c r="BX491" s="233" t="str">
        <f>IF(Deník!$R491&lt;&gt;"",IF(Deník!$Y491=Statistika!$F$89,IF(AND(Deník!$R491&gt;=0,Deník!$R491&lt;=1),"BE",Deník!$R491),""),"")</f>
        <v/>
      </c>
      <c r="BY491" s="233" t="str">
        <f>IF(Deník!$R491&lt;&gt;"",IF(Deník!$Y491=Statistika!$F$90,IF(AND(Deník!$R491&gt;=0,Deník!$R491&lt;=1),"BE",Deník!$R491),""),"")</f>
        <v/>
      </c>
      <c r="BZ491" s="233" t="str">
        <f>IF(Deník!$R491&lt;&gt;"",IF(Deník!$Y491=Statistika!$F$91,IF(AND(Deník!$R491&gt;=0,Deník!$R491&lt;=1),"BE",Deník!$R491),""),"")</f>
        <v/>
      </c>
      <c r="CA491" s="233"/>
      <c r="CB491" s="233" t="str">
        <f>IF(Deník!$R491&lt;&gt;"",IF(Deník!$AB491="SL",IF(AND(Deník!$R491&gt;=0,Deník!$R491&lt;=1),"BE",Deník!$R491),""),"")</f>
        <v/>
      </c>
      <c r="CC491" s="233" t="str">
        <f>IF(Deník!$R491&lt;&gt;"",IF(Deník!$AB491="BE10",IF(AND(Deník!$R491&gt;=0,Deník!$R491&lt;=1),"BE",Deník!$R491),""),"")</f>
        <v/>
      </c>
      <c r="CD491" s="233" t="str">
        <f>IF(Deník!$R491&lt;&gt;"",IF(Deník!$AB491="BE15",IF(AND(Deník!$R491&gt;=0,Deník!$R491&lt;=1),"BE",Deník!$R491),""),"")</f>
        <v/>
      </c>
      <c r="CE491" s="233" t="str">
        <f>IF(Deník!$R491&lt;&gt;"",IF(Deník!$AB491="BE20",IF(AND(Deník!$R491&gt;=0,Deník!$R491&lt;=1),"BE",Deník!$R491),""),"")</f>
        <v/>
      </c>
      <c r="CF491" s="233" t="str">
        <f>IF(Deník!$R491&lt;&gt;"",IF(Deník!$AB491="TP1",IF(AND(Deník!$R491&gt;=0,Deník!$R491&lt;=1),"BE",Deník!$R491),""),"")</f>
        <v/>
      </c>
      <c r="CG491" s="233" t="str">
        <f>IF(Deník!$R491&lt;&gt;"",IF(Deník!$AB491="TP2",IF(AND(Deník!$R491&gt;=0,Deník!$R491&lt;=1),"BE",Deník!$R491),""),"")</f>
        <v/>
      </c>
      <c r="CH491" s="233" t="str">
        <f>IF(Deník!$R491&lt;&gt;"",IF(Deník!$AB491="TP3",IF(AND(Deník!$R491&gt;=0,Deník!$R491&lt;=1),"BE",Deník!$R491),""),"")</f>
        <v/>
      </c>
      <c r="CI491" s="233" t="str">
        <f>IF(Deník!$R491&lt;&gt;"",IF(Deník!$AB491="Trailing SL",IF(AND(Deník!$R491&gt;=0,Deník!$R491&lt;=1),"BE",Deník!$R491),""),"")</f>
        <v/>
      </c>
      <c r="CJ491" s="233" t="str">
        <f>IF(Deník!$R491&lt;&gt;"",IF(Deník!$AB491="Manual",IF(AND(Deník!$R491&gt;=0,Deník!$R491&lt;=1),"BE",Deník!$R491),""),"")</f>
        <v/>
      </c>
      <c r="CK491" s="233"/>
      <c r="CL491" s="233" t="str">
        <f>IF(Deník!$R491&lt;0,IF(Deník!$AC491=Statistika!$F$117,Deník!$R491,""),"")</f>
        <v/>
      </c>
      <c r="CM491" s="233" t="str">
        <f>IF(Deník!$R491&lt;0,IF(Deník!$AC491=Statistika!$F$118,Deník!$R491,""),"")</f>
        <v/>
      </c>
      <c r="CN491" s="233" t="str">
        <f>IF(Deník!$R491&lt;0,IF(Deník!$AC491=Statistika!$F$119,Deník!$R491,""),"")</f>
        <v/>
      </c>
      <c r="CO491" s="233" t="str">
        <f>IF(Deník!$R491&lt;0,IF(Deník!$AC491=Statistika!$F$120,Deník!$R491,""),"")</f>
        <v/>
      </c>
      <c r="CP491" s="233" t="str">
        <f>IF(Deník!$R491&lt;0,IF(Deník!$AC491=Statistika!$F$121,Deník!$R491,""),"")</f>
        <v/>
      </c>
      <c r="CQ491" s="233" t="str">
        <f>IF(Deník!$R491&lt;0,IF(Deník!$AC491=Statistika!$F$122,Deník!$R491,""),"")</f>
        <v/>
      </c>
      <c r="CR491" s="233" t="str">
        <f>IF(Deník!$R491&lt;0,IF(Deník!$AC491=Statistika!$F$123,Deník!$R491,""),"")</f>
        <v/>
      </c>
      <c r="CS491" s="233" t="str">
        <f>IF(Deník!$R491&lt;0,IF(Deník!$AC491=Statistika!$F$124,Deník!$R491,""),"")</f>
        <v/>
      </c>
      <c r="CT491" s="233" t="str">
        <f>IF(Deník!$R491&lt;0,IF(Deník!$AC491=Statistika!$F$125,Deník!$R491,""),"")</f>
        <v/>
      </c>
      <c r="CU491" s="233"/>
      <c r="CV491" s="233" t="str">
        <f>IF(Deník!$R491&lt;0,IF(Deník!$AD491=$CV$2,Deník!$R491,""),"")</f>
        <v/>
      </c>
      <c r="CW491" s="233" t="str">
        <f>IF(Deník!$R491&lt;0,IF(Deník!$AD491=$CW$2,Deník!$R491,""),"")</f>
        <v/>
      </c>
      <c r="CX491" s="233" t="str">
        <f>IF(Deník!$R491&lt;0,IF(Deník!$AD491=$CX$2,Deník!$R491,""),"")</f>
        <v/>
      </c>
      <c r="CY491" s="233" t="str">
        <f>IF(Deník!$R491&lt;0,IF(Deník!$AD491=$CY$2,Deník!$R491,""),"")</f>
        <v/>
      </c>
      <c r="CZ491" s="233" t="str">
        <f>IF(Deník!$R491&lt;0,IF(Deník!$AD491=$CZ$2,Deník!$R491,""),"")</f>
        <v/>
      </c>
      <c r="DL491" s="221">
        <f t="shared" si="20"/>
        <v>93847.029999999984</v>
      </c>
      <c r="DM491" s="220">
        <f t="shared" si="19"/>
        <v>-6.1529700000000132E-2</v>
      </c>
      <c r="DO491" s="50">
        <f>Deník!W492</f>
        <v>0</v>
      </c>
      <c r="DP491" s="102" t="str">
        <f>IF(AND(Deník!W492&gt;0),1,"")</f>
        <v/>
      </c>
      <c r="DQ491" s="102">
        <f>IF(AND(Deník!W492&lt;=0),1,"")</f>
        <v>1</v>
      </c>
      <c r="DR491" s="227"/>
      <c r="DS491" s="228"/>
      <c r="DT491" s="85"/>
      <c r="DU491" s="54">
        <f>IF(MONTH(Deník!$C491)=DU$2,Deník!$W491,"")</f>
        <v>0</v>
      </c>
      <c r="DV491" s="222" t="str">
        <f>IF(MONTH(Deník!$C491)=DV$2,Deník!$W491,"")</f>
        <v/>
      </c>
      <c r="DW491" s="222" t="str">
        <f>IF(MONTH(Deník!$C491)=DW$2,Deník!$W491,"")</f>
        <v/>
      </c>
      <c r="DX491" s="222" t="str">
        <f>IF(MONTH(Deník!$C491)=DX$2,Deník!$W491,"")</f>
        <v/>
      </c>
      <c r="DY491" s="222" t="str">
        <f>IF(MONTH(Deník!$C491)=DY$2,Deník!$W491,"")</f>
        <v/>
      </c>
      <c r="DZ491" s="222" t="str">
        <f>IF(MONTH(Deník!$C491)=DZ$2,Deník!$W491,"")</f>
        <v/>
      </c>
      <c r="EA491" s="222" t="str">
        <f>IF(MONTH(Deník!$C491)=EA$2,Deník!$W491,"")</f>
        <v/>
      </c>
      <c r="EB491" s="222" t="str">
        <f>IF(MONTH(Deník!$C491)=EB$2,Deník!$W491,"")</f>
        <v/>
      </c>
      <c r="EC491" s="222" t="str">
        <f>IF(MONTH(Deník!$C491)=EC$2,Deník!$W491,"")</f>
        <v/>
      </c>
      <c r="ED491" s="222" t="str">
        <f>IF(MONTH(Deník!$C491)=ED$2,Deník!$W491,"")</f>
        <v/>
      </c>
      <c r="EE491" s="222" t="str">
        <f>IF(MONTH(Deník!$C491)=EE$2,Deník!$W491,"")</f>
        <v/>
      </c>
      <c r="EF491" s="222" t="str">
        <f>IF(MONTH(Deník!$C491)=EF$2,Deník!$W491,"")</f>
        <v/>
      </c>
      <c r="EI491" s="600" t="str">
        <f>IF(Deník!$W491&lt;&gt;"",IF(Deník!$B491=Statistika!$F$63,Deník!$W491,""),"")</f>
        <v/>
      </c>
      <c r="EJ491" s="13" t="str">
        <f>IF(Deník!$W491&lt;&gt;"",IF(Deník!$B491=Statistika!$F$64,Deník!$W491,""),"")</f>
        <v/>
      </c>
      <c r="EK491" s="13" t="str">
        <f>IF(Deník!$W491&lt;&gt;"",IF(Deník!$B491=Statistika!$F$65,Deník!$W491,""),"")</f>
        <v/>
      </c>
      <c r="EL491" s="13" t="str">
        <f>IF(Deník!$W491&lt;&gt;"",IF(Deník!$B491=Statistika!$F$66,Deník!$W491,""),"")</f>
        <v/>
      </c>
      <c r="EM491" s="13" t="str">
        <f>IF(Deník!$W491&lt;&gt;"",IF(Deník!$B491=Statistika!$F$67,Deník!$W491,""),"")</f>
        <v/>
      </c>
      <c r="EN491" s="13" t="str">
        <f>IF(Deník!$W491&lt;&gt;"",IF(Deník!$B491=Statistika!$F$68,Deník!$W491,""),"")</f>
        <v/>
      </c>
      <c r="EO491" s="13" t="str">
        <f>IF(Deník!$W491&lt;&gt;"",IF(Deník!$B491=Statistika!$F$69,Deník!$W491,""),"")</f>
        <v/>
      </c>
      <c r="EP491" s="601" t="str">
        <f>IF(Deník!$W491&lt;&gt;"",IF(Deník!$B491=Statistika!$F$70,Deník!$W491,""),"")</f>
        <v/>
      </c>
      <c r="EQ491" s="90"/>
      <c r="ER491" s="63" t="str">
        <f>IF(Deník!$W491&lt;&gt;"",IF(Deník!$J491="L",Deník!$W491,""),"")</f>
        <v/>
      </c>
      <c r="ES491" s="13" t="str">
        <f>IF(Deník!$W491&lt;&gt;"",IF(Deník!$J491="S",Deník!$W491,""),"")</f>
        <v/>
      </c>
      <c r="ET491" s="95"/>
      <c r="EU491" s="88"/>
      <c r="EV491" s="63" t="str">
        <f>IF(WEEKDAY(Deník!$C491,2)=1,Deník!$W491,"")</f>
        <v/>
      </c>
      <c r="EW491" s="13" t="str">
        <f>IF(WEEKDAY(Deník!$C491,2)=2,Deník!$W491,"")</f>
        <v/>
      </c>
      <c r="EX491" s="13" t="str">
        <f>IF(WEEKDAY(Deník!$C491,2)=3,Deník!$W491,"")</f>
        <v/>
      </c>
      <c r="EY491" s="13" t="str">
        <f>IF(WEEKDAY(Deník!$C491,2)=4,Deník!$W491,"")</f>
        <v/>
      </c>
      <c r="EZ491" s="60" t="str">
        <f>IF(WEEKDAY(Deník!$C491,2)=5,Deník!$W491,"")</f>
        <v/>
      </c>
      <c r="FA491" s="99"/>
      <c r="FB491" s="100">
        <f>Deník!D491</f>
        <v>0</v>
      </c>
      <c r="FC491" s="63">
        <f>IF($FB491&lt;&gt;"",IF(AND($FB491&gt;=FC$2,$FB491&lt;=FC$3),Deník!$W491,""))</f>
        <v>0</v>
      </c>
      <c r="FD491" s="63" t="str">
        <f>IF($FB491&lt;&gt;"",IF(AND($FB491&gt;=FD$2,$FB491&lt;=FD$3),Deník!$W491,""))</f>
        <v/>
      </c>
      <c r="FE491" s="63" t="str">
        <f>IF($FB491&lt;&gt;"",IF(AND($FB491&gt;=FE$2,$FB491&lt;=FE$3),Deník!$W491,""))</f>
        <v/>
      </c>
      <c r="FF491" s="63" t="str">
        <f>IF($FB491&lt;&gt;"",IF(AND($FB491&gt;=FF$2,$FB491&lt;=FF$3),Deník!$W491,""))</f>
        <v/>
      </c>
      <c r="FG491" s="63" t="str">
        <f>IF($FB491&lt;&gt;"",IF(AND($FB491&gt;=FG$2,$FB491&lt;=FG$3),Deník!$W491,""))</f>
        <v/>
      </c>
      <c r="FH491" s="63" t="str">
        <f>IF($FB491&lt;&gt;"",IF(AND($FB491&gt;=FH$2,$FB491&lt;=FH$3),Deník!$W491,""))</f>
        <v/>
      </c>
      <c r="FI491" s="63" t="str">
        <f>IF($FB491&lt;&gt;"",IF(AND($FB491&gt;=FI$2,$FB491&lt;=FI$3),Deník!$W491,""))</f>
        <v/>
      </c>
      <c r="FJ491" s="63" t="str">
        <f>IF($FB491&lt;&gt;"",IF(AND($FB491&gt;=FJ$2,$FB491&lt;=FJ$3),Deník!$W491,""))</f>
        <v/>
      </c>
      <c r="FK491" s="63" t="str">
        <f>IF($FB491&lt;&gt;"",IF(AND($FB491&gt;=FK$2,$FB491&lt;=FK$3),Deník!$W491,""))</f>
        <v/>
      </c>
      <c r="FL491" s="63" t="str">
        <f>IF($FB491&lt;&gt;"",IF(AND($FB491&gt;=FL$2,$FB491&lt;=FL$3),Deník!$W491,""))</f>
        <v/>
      </c>
      <c r="FM491" s="63" t="str">
        <f>IF($FB491&lt;&gt;"",IF(AND($FB491&gt;=FM$2,$FB491&lt;=FM$3),Deník!$W491,""))</f>
        <v/>
      </c>
      <c r="FN491" s="13"/>
      <c r="FO491" s="20" t="str">
        <f>IF(Deník!$W491&gt;1,Deník!$W491,"")</f>
        <v/>
      </c>
      <c r="FP491" s="20" t="str">
        <f>IF(Deník!$W491&lt;0,Deník!$W491,"")</f>
        <v/>
      </c>
      <c r="FQ491" s="17"/>
      <c r="FS491" s="233"/>
      <c r="FT491" s="233" t="str">
        <f>IF(Deník!$W491&lt;&gt;"",IF(Deník!$Y491=Statistika!$F$78,Deník!$W491,""),"")</f>
        <v/>
      </c>
      <c r="FU491" s="233" t="str">
        <f>IF(Deník!$W491&lt;&gt;"",IF(Deník!$Y491=Statistika!$F$79,Deník!$W491,""),"")</f>
        <v/>
      </c>
      <c r="FV491" s="233" t="str">
        <f>IF(Deník!$W491&lt;&gt;"",IF(Deník!$Y491=Statistika!$F$80,Deník!$W491,""),"")</f>
        <v/>
      </c>
      <c r="FW491" s="233" t="str">
        <f>IF(Deník!$W491&lt;&gt;"",IF(Deník!$Y491=Statistika!$F$81,Deník!$W491,""),"")</f>
        <v/>
      </c>
      <c r="FX491" s="233" t="str">
        <f>IF(Deník!$W491&lt;&gt;"",IF(Deník!$Y491=Statistika!$F$82,Deník!$W491,""),"")</f>
        <v/>
      </c>
      <c r="FY491" s="233" t="str">
        <f>IF(Deník!$W491&lt;&gt;"",IF(Deník!$Y491=Statistika!$F$83,Deník!$W491,""),"")</f>
        <v/>
      </c>
      <c r="FZ491" s="233" t="str">
        <f>IF(Deník!$W491&lt;&gt;"",IF(Deník!$Y491=Statistika!$F$84,Deník!$W491,""),"")</f>
        <v/>
      </c>
      <c r="GA491" s="233" t="str">
        <f>IF(Deník!$W491&lt;&gt;"",IF(Deník!$Y491=Statistika!$F$85,Deník!$W491,""),"")</f>
        <v/>
      </c>
      <c r="GB491" s="233" t="str">
        <f>IF(Deník!$W491&lt;&gt;"",IF(Deník!$Y491=Statistika!$F$86,Deník!$W491,""),"")</f>
        <v/>
      </c>
      <c r="GC491" s="233" t="str">
        <f>IF(Deník!$W491&lt;&gt;"",IF(Deník!$Y491=Statistika!$F$87,Deník!$W491,""),"")</f>
        <v/>
      </c>
      <c r="GD491" s="233" t="str">
        <f>IF(Deník!$W491&lt;&gt;"",IF(Deník!$Y491=Statistika!$F$88,Deník!$W491,""),"")</f>
        <v/>
      </c>
      <c r="GE491" s="233" t="str">
        <f>IF(Deník!$W491&lt;&gt;"",IF(Deník!$Y491=Statistika!$F$89,Deník!$W491,""),"")</f>
        <v/>
      </c>
      <c r="GF491" s="233" t="str">
        <f>IF(Deník!$W491&lt;&gt;"",IF(Deník!$Y491=Statistika!$F$90,Deník!$W491,""),"")</f>
        <v/>
      </c>
      <c r="GG491" s="233" t="str">
        <f>IF(Deník!$W491&lt;&gt;"",IF(Deník!$Y491=Statistika!$F$91,Deník!$W491,""),"")</f>
        <v/>
      </c>
      <c r="GH491" s="233"/>
      <c r="GI491" s="233" t="str">
        <f>IF(Deník!$W491&lt;&gt;"",IF(Deník!$AB491=Statistika!$L$100,Deník!$W491,""),"")</f>
        <v/>
      </c>
      <c r="GJ491" s="233" t="str">
        <f>IF(Deník!$W491&lt;&gt;"",IF(Deník!$AB491=Statistika!$L$101,Deník!$W491,""),"")</f>
        <v/>
      </c>
      <c r="GK491" s="233" t="str">
        <f>IF(Deník!$W491&lt;&gt;"",IF(Deník!$AB491=Statistika!$L$102,Deník!$W491,""),"")</f>
        <v/>
      </c>
      <c r="GL491" s="233" t="str">
        <f>IF(Deník!$W491&lt;&gt;"",IF(Deník!$AB491=Statistika!$L$103,Deník!$W491,""),"")</f>
        <v/>
      </c>
      <c r="GM491" s="233" t="str">
        <f>IF(Deník!$W491&lt;&gt;"",IF(Deník!$AB491=Statistika!$L$104,Deník!$W491,""),"")</f>
        <v/>
      </c>
      <c r="GN491" s="233" t="str">
        <f>IF(Deník!$W491&lt;&gt;"",IF(Deník!$AB491=Statistika!$L$105,Deník!$W491,""),"")</f>
        <v/>
      </c>
      <c r="GO491" s="233" t="str">
        <f>IF(Deník!$W491&lt;&gt;"",IF(Deník!$AB491=Statistika!$L$106,Deník!$W491,""),"")</f>
        <v/>
      </c>
      <c r="GP491" s="233" t="str">
        <f>IF(Deník!$W491&lt;&gt;"",IF(Deník!$AB491=Statistika!$L$107,Deník!$W491,""),"")</f>
        <v/>
      </c>
      <c r="GQ491" s="233" t="str">
        <f>IF(Deník!$W491&lt;&gt;"",IF(Deník!$AB491=Statistika!$L$108,Deník!$W491,""),"")</f>
        <v/>
      </c>
      <c r="GS491" s="233" t="str">
        <f>IF(Deník!$W491&lt;0,IF(Deník!$AC491=Statistika!$F$117,Deník!$W491,""),"")</f>
        <v/>
      </c>
      <c r="GT491" s="233" t="str">
        <f>IF(Deník!$W491&lt;0,IF(Deník!$AC491=Statistika!$F$118,Deník!$W491,""),"")</f>
        <v/>
      </c>
      <c r="GU491" s="233" t="str">
        <f>IF(Deník!$W491&lt;0,IF(Deník!$AC491=Statistika!$F$119,Deník!$W491,""),"")</f>
        <v/>
      </c>
      <c r="GV491" s="233" t="str">
        <f>IF(Deník!$W491&lt;0,IF(Deník!$AC491=Statistika!$F$120,Deník!$W491,""),"")</f>
        <v/>
      </c>
      <c r="GW491" s="233" t="str">
        <f>IF(Deník!$W491&lt;0,IF(Deník!$AC491=Statistika!$F$121,Deník!$W491,""),"")</f>
        <v/>
      </c>
      <c r="GX491" s="233" t="str">
        <f>IF(Deník!$W491&lt;0,IF(Deník!$AC491=Statistika!$F$122,Deník!$W491,""),"")</f>
        <v/>
      </c>
      <c r="GY491" s="233" t="str">
        <f>IF(Deník!$W491&lt;0,IF(Deník!$AC491=Statistika!$F$123,Deník!$W491,""),"")</f>
        <v/>
      </c>
      <c r="GZ491" s="233" t="str">
        <f>IF(Deník!$W491&lt;0,IF(Deník!$AC491=Statistika!$F$124,Deník!$W491,""),"")</f>
        <v/>
      </c>
      <c r="HA491" s="233" t="str">
        <f>IF(Deník!$W491&lt;0,IF(Deník!$AC491=Statistika!$F$125,Deník!$W491,""),"")</f>
        <v/>
      </c>
      <c r="HC491" s="233" t="str">
        <f>IF(Deník!$W491&lt;0,IF(Deník!$AD491=Statistika!$F$133,Deník!$W491,""),"")</f>
        <v/>
      </c>
      <c r="HD491" s="233" t="str">
        <f>IF(Deník!$W491&lt;0,IF(Deník!$AD491=Statistika!$F$134,Deník!$W491,""),"")</f>
        <v/>
      </c>
      <c r="HE491" s="233" t="str">
        <f>IF(Deník!$W491&lt;0,IF(Deník!$AD491=Statistika!$F$135,Deník!$W491,""),"")</f>
        <v/>
      </c>
      <c r="HF491" s="233" t="str">
        <f>IF(Deník!$W491&lt;0,IF(Deník!$AD491=Statistika!$F$136,Deník!$W491,""),"")</f>
        <v/>
      </c>
      <c r="HG491" s="233" t="str">
        <f>IF(Deník!$W491&lt;0,IF(Deník!$AD491=Statistika!$F$137,Deník!$W491,""),"")</f>
        <v/>
      </c>
      <c r="ID491" s="8">
        <f>Tabulka4[[#This Row],[Sloupec3]]</f>
        <v>0</v>
      </c>
      <c r="IE491" s="17" t="str">
        <f>IF(AND([1]Deník!$C491&gt;='[1]Měsíční shrnutí'!$D$1,[1]Deník!$C491&lt;='[1]Měsíční shrnutí'!$F$1),[1]Deník!$X491,"")</f>
        <v/>
      </c>
    </row>
    <row r="492" spans="1:239">
      <c r="A492" s="8">
        <f>Deník!C493</f>
        <v>0</v>
      </c>
      <c r="B492" s="50" t="str">
        <f>Deník!R493</f>
        <v/>
      </c>
      <c r="C492" s="102" t="str">
        <f>IF(AND(Deník!R493&gt;1,Deník!R493&lt;&gt;""),1,"")</f>
        <v/>
      </c>
      <c r="D492" s="102" t="str">
        <f>IF(AND(Deník!R493&lt;=0,Deník!R493&lt;&gt;""),1,"")</f>
        <v/>
      </c>
      <c r="E492" s="103" t="str">
        <f>IF(AND(Deník!R493&gt;=0,Deník!R493&lt;=1),1,"")</f>
        <v/>
      </c>
      <c r="F492" s="79" t="str">
        <f>IF(Deník!R493&lt;&gt;"",Deník!R493+F491,"")</f>
        <v/>
      </c>
      <c r="G492" s="85"/>
      <c r="H492" s="54" t="str">
        <f>IF(MONTH(Deník!$C492)=H$2,IF(AND(Deník!$R492&gt;=0,Deník!$R492&lt;=1),"BE",Deník!$R492),"")</f>
        <v/>
      </c>
      <c r="I492" s="11" t="str">
        <f>IF(MONTH(Deník!$C492)=I$2,IF(AND(Deník!$R492&gt;=0,Deník!$R492&lt;=1),"BE",Deník!$R492),"")</f>
        <v/>
      </c>
      <c r="J492" s="11" t="str">
        <f>IF(MONTH(Deník!$C492)=J$2,IF(AND(Deník!$R492&gt;=0,Deník!$R492&lt;=1),"BE",Deník!$R492),"")</f>
        <v/>
      </c>
      <c r="K492" s="11" t="str">
        <f>IF(MONTH(Deník!$C492)=K$2,IF(AND(Deník!$R492&gt;=0,Deník!$R492&lt;=1),"BE",Deník!$R492),"")</f>
        <v/>
      </c>
      <c r="L492" s="11" t="str">
        <f>IF(MONTH(Deník!$C492)=L$2,IF(AND(Deník!$R492&gt;=0,Deník!$R492&lt;=1),"BE",Deník!$R492),"")</f>
        <v/>
      </c>
      <c r="M492" s="11" t="str">
        <f>IF(MONTH(Deník!$C492)=M$2,IF(AND(Deník!$R492&gt;=0,Deník!$R492&lt;=1),"BE",Deník!$R492),"")</f>
        <v/>
      </c>
      <c r="N492" s="11" t="str">
        <f>IF(MONTH(Deník!$C492)=N$2,IF(AND(Deník!$R492&gt;=0,Deník!$R492&lt;=1),"BE",Deník!$R492),"")</f>
        <v/>
      </c>
      <c r="O492" s="11" t="str">
        <f>IF(MONTH(Deník!$C492)=O$2,IF(AND(Deník!$R492&gt;=0,Deník!$R492&lt;=1),"BE",Deník!$R492),"")</f>
        <v/>
      </c>
      <c r="P492" s="11" t="str">
        <f>IF(MONTH(Deník!$C492)=P$2,IF(AND(Deník!$R492&gt;=0,Deník!$R492&lt;=1),"BE",Deník!$R492),"")</f>
        <v/>
      </c>
      <c r="Q492" s="11" t="str">
        <f>IF(MONTH(Deník!$C492)=Q$2,IF(AND(Deník!$R492&gt;=0,Deník!$R492&lt;=1),"BE",Deník!$R492),"")</f>
        <v/>
      </c>
      <c r="R492" s="11" t="str">
        <f>IF(MONTH(Deník!$C492)=R$2,IF(AND(Deník!$R492&gt;=0,Deník!$R492&lt;=1),"BE",Deník!$R492),"")</f>
        <v/>
      </c>
      <c r="S492" s="57" t="str">
        <f>IF(MONTH(Deník!$C492)=S$2,IF(AND(Deník!$R492&gt;=0,Deník!$R492&lt;=1),"BE",Deník!$R492),"")</f>
        <v/>
      </c>
      <c r="U492" s="12"/>
      <c r="V492" s="12"/>
      <c r="X492" s="600" t="str">
        <f>IF(Deník!$R492&lt;&gt;"",IF(Deník!$B492=Statistika!$F$63,IF(AND(Deník!$R492&gt;=0,Deník!$R492&lt;=1),"BE",Deník!$R492),""),"")</f>
        <v/>
      </c>
      <c r="Y492" s="13" t="str">
        <f>IF(Deník!$R492&lt;&gt;"",IF(Deník!$B492=Statistika!$F$64,IF(AND(Deník!$R492&gt;=0,Deník!$R492&lt;=1),"BE",Deník!$R492),""),"")</f>
        <v/>
      </c>
      <c r="Z492" s="13" t="str">
        <f>IF(Deník!$R492&lt;&gt;"",IF(Deník!$B492=Statistika!$F$65,IF(AND(Deník!$R492&gt;=0,Deník!$R492&lt;=1),"BE",Deník!$R492),""),"")</f>
        <v/>
      </c>
      <c r="AA492" s="13" t="str">
        <f>IF(Deník!$R492&lt;&gt;"",IF(Deník!$B492=Statistika!$F$66,IF(AND(Deník!$R492&gt;=0,Deník!$R492&lt;=1),"BE",Deník!$R492),""),"")</f>
        <v/>
      </c>
      <c r="AB492" s="13" t="str">
        <f>IF(Deník!$R492&lt;&gt;"",IF(Deník!$B492=Statistika!$F$67,IF(AND(Deník!$R492&gt;=0,Deník!$R492&lt;=1),"BE",Deník!$R492),""),"")</f>
        <v/>
      </c>
      <c r="AC492" s="13" t="str">
        <f>IF(Deník!$R492&lt;&gt;"",IF(Deník!$B492=Statistika!$F$68,IF(AND(Deník!$R492&gt;=0,Deník!$R492&lt;=1),"BE",Deník!$R492),""),"")</f>
        <v/>
      </c>
      <c r="AD492" s="13" t="str">
        <f>IF(Deník!$R492&lt;&gt;"",IF(Deník!$B492=Statistika!$F$69,IF(AND(Deník!$R492&gt;=0,Deník!$R492&lt;=1),"BE",Deník!$R492),""),"")</f>
        <v/>
      </c>
      <c r="AE492" s="601" t="str">
        <f>IF(Deník!$R492&lt;&gt;"",IF(Deník!$B492=Statistika!$F$70,IF(AND(Deník!$R492&gt;=0,Deník!$R492&lt;=1),"BE",Deník!$R492),""),"")</f>
        <v/>
      </c>
      <c r="AF492" s="90"/>
      <c r="AG492" s="63" t="str">
        <f>IF(Deník!$R492&lt;&gt;"",IF(Deník!$J492="L",IF(AND(Deník!$R492&gt;=0,Deník!$R492&lt;=1),"BE",Deník!$R492),""),"")</f>
        <v/>
      </c>
      <c r="AH492" s="13" t="str">
        <f>IF(Deník!$R492&lt;&gt;"",IF(Deník!$J492="S",IF(AND(Deník!$R492&gt;=0,Deník!$R492&lt;=1),"BE",Deník!$R492),""),"")</f>
        <v/>
      </c>
      <c r="AI492" s="95"/>
      <c r="AJ492" s="71" t="str">
        <f>IF(Deník!N493&lt;&gt;"",Deník!N493*-1,"")</f>
        <v/>
      </c>
      <c r="AK492" s="88"/>
      <c r="AL492" s="63" t="str">
        <f>IF(WEEKDAY(Deník!$C492,2)=1,IF(AND(Deník!$R492&gt;=0,Deník!$R492&lt;=1),"BE",Deník!$R492),"")</f>
        <v/>
      </c>
      <c r="AM492" s="13" t="str">
        <f>IF(WEEKDAY(Deník!$C492,2)=2,IF(AND(Deník!$R492&gt;=0,Deník!$R492&lt;=1),"BE",Deník!$R492),"")</f>
        <v/>
      </c>
      <c r="AN492" s="13" t="str">
        <f>IF(WEEKDAY(Deník!$C492,2)=3,IF(AND(Deník!$R492&gt;=0,Deník!$R492&lt;=1),"BE",Deník!$R492),"")</f>
        <v/>
      </c>
      <c r="AO492" s="13" t="str">
        <f>IF(WEEKDAY(Deník!$C492,2)=4,IF(AND(Deník!$R492&gt;=0,Deník!$R492&lt;=1),"BE",Deník!$R492),"")</f>
        <v/>
      </c>
      <c r="AP492" s="60" t="str">
        <f>IF(WEEKDAY(Deník!$C492,2)=5,IF(AND(Deník!$R492&gt;=0,Deník!$R492&lt;=1),"BE",Deník!$R492),"")</f>
        <v/>
      </c>
      <c r="AQ492" s="99"/>
      <c r="AR492" s="100">
        <f>Deník!D492</f>
        <v>0</v>
      </c>
      <c r="AS492" s="63" t="str">
        <f>IF(Deník!$D492&lt;&gt;"",IF(AND(Deník!$D492&gt;=AS$2,Deník!$D492&lt;=AS$3),IF(AND(Deník!$R492&gt;=0,Deník!$R492&lt;=1),"BE",Deník!$R492),""),"")</f>
        <v/>
      </c>
      <c r="AT492" s="63" t="str">
        <f>IF(Deník!$D492&lt;&gt;"",IF(AND(Deník!$D492&gt;=AT$2,Deník!$D492&lt;=AT$3),IF(AND(Deník!$R492&gt;=0,Deník!$R492&lt;=1),"BE",Deník!$R492),""),"")</f>
        <v/>
      </c>
      <c r="AU492" s="63" t="str">
        <f>IF(Deník!$D492&lt;&gt;"",IF(AND(Deník!$D492&gt;=AU$2,Deník!$D492&lt;=AU$3),IF(AND(Deník!$R492&gt;=0,Deník!$R492&lt;=1),"BE",Deník!$R492),""),"")</f>
        <v/>
      </c>
      <c r="AV492" s="63" t="str">
        <f>IF(Deník!$D492&lt;&gt;"",IF(AND(Deník!$D492&gt;=AV$2,Deník!$D492&lt;=AV$3),IF(AND(Deník!$R492&gt;=0,Deník!$R492&lt;=1),"BE",Deník!$R492),""),"")</f>
        <v/>
      </c>
      <c r="AW492" s="63" t="str">
        <f>IF(Deník!$D492&lt;&gt;"",IF(AND(Deník!$D492&gt;=AW$2,Deník!$D492&lt;=AW$3),IF(AND(Deník!$R492&gt;=0,Deník!$R492&lt;=1),"BE",Deník!$R492),""),"")</f>
        <v/>
      </c>
      <c r="AX492" s="63" t="str">
        <f>IF(Deník!$D492&lt;&gt;"",IF(AND(Deník!$D492&gt;=AX$2,Deník!$D492&lt;=AX$3),IF(AND(Deník!$R492&gt;=0,Deník!$R492&lt;=1),"BE",Deník!$R492),""),"")</f>
        <v/>
      </c>
      <c r="AY492" s="63" t="str">
        <f>IF(Deník!$D492&lt;&gt;"",IF(AND(Deník!$D492&gt;=AY$2,Deník!$D492&lt;=AY$3),IF(AND(Deník!$R492&gt;=0,Deník!$R492&lt;=1),"BE",Deník!$R492),""),"")</f>
        <v/>
      </c>
      <c r="AZ492" s="63" t="str">
        <f>IF(Deník!$D492&lt;&gt;"",IF(AND(Deník!$D492&gt;=AZ$2,Deník!$D492&lt;=AZ$3),IF(AND(Deník!$R492&gt;=0,Deník!$R492&lt;=1),"BE",Deník!$R492),""),"")</f>
        <v/>
      </c>
      <c r="BA492" s="63" t="str">
        <f>IF(Deník!$D492&lt;&gt;"",IF(AND(Deník!$D492&gt;=BA$2,Deník!$D492&lt;=BA$3),IF(AND(Deník!$R492&gt;=0,Deník!$R492&lt;=1),"BE",Deník!$R492),""),"")</f>
        <v/>
      </c>
      <c r="BB492" s="63" t="str">
        <f>IF(Deník!$D492&lt;&gt;"",IF(AND(Deník!$D492&gt;=BB$2,Deník!$D492&lt;=BB$3),IF(AND(Deník!$R492&gt;=0,Deník!$R492&lt;=1),"BE",Deník!$R492),""),"")</f>
        <v/>
      </c>
      <c r="BC492" s="71" t="str">
        <f>IF(Deník!$D492&lt;&gt;"",IF(AND(Deník!$D492&gt;=BC$2,Deník!$D492&lt;=BC$3),IF(AND(Deník!$R492&gt;=0,Deník!$R492&lt;=1),"BE",Deník!$R492),""),"")</f>
        <v/>
      </c>
      <c r="BD492" s="20" t="str">
        <f>IF(Deník!$J493="S",(Deník!$M493-Deník!$K493),IF(Deník!$J493="L",(Deník!$K493-Deník!$M493),""))</f>
        <v/>
      </c>
      <c r="BE492" s="20" t="str">
        <f>IF(Deník!$J493="S",(Deník!$K493-Deník!$O493),IF(Deník!$J493="L",(Deník!$O493-Deník!$K493),""))</f>
        <v/>
      </c>
      <c r="BF492" s="20" t="str">
        <f>IF(Deník!$J493="S",(Deník!$K493-Deník!$L493),IF(Deník!$J493="L",(Deník!$L493-Deník!$K493),""))</f>
        <v/>
      </c>
      <c r="BG492" s="20" t="str">
        <f>IF(Deník!$J493="S",(Deník!$K493-Deník!$S493),IF(Deník!$J493="L",(Deník!$S493-Deník!$K493),""))</f>
        <v/>
      </c>
      <c r="BH492" s="20" t="str">
        <f>IF(Deník!$J493="S",(Deník!$K493-Deník!$U493),IF(Deník!$J493="L",(Deník!$U493-Deník!$K493),""))</f>
        <v/>
      </c>
      <c r="BI492" s="20" t="str">
        <f>IF(Deník!$R492&gt;1,Deník!$R492,"")</f>
        <v/>
      </c>
      <c r="BJ492" s="20" t="str">
        <f>IF(Deník!$R492&lt;0,Deník!$R492,"")</f>
        <v/>
      </c>
      <c r="BK492" s="17"/>
      <c r="BM492" s="233" t="str">
        <f>IF(Deník!$R492&lt;&gt;"",IF(Deník!$Y492=Statistika!$F$78,IF(AND(Deník!$R492&gt;=0,Deník!$R492&lt;=1),"BE",Deník!$R492),""),"")</f>
        <v/>
      </c>
      <c r="BN492" s="233" t="str">
        <f>IF(Deník!$R492&lt;&gt;"",IF(Deník!$Y492=Statistika!$F$79,IF(AND(Deník!$R492&gt;=0,Deník!$R492&lt;=1),"BE",Deník!$R492),""),"")</f>
        <v/>
      </c>
      <c r="BO492" s="233" t="str">
        <f>IF(Deník!$R492&lt;&gt;"",IF(Deník!$Y492=Statistika!$F$80,IF(AND(Deník!$R492&gt;=0,Deník!$R492&lt;=1),"BE",Deník!$R492),""),"")</f>
        <v/>
      </c>
      <c r="BP492" s="233" t="str">
        <f>IF(Deník!$R492&lt;&gt;"",IF(Deník!$Y492=Statistika!$F$81,IF(AND(Deník!$R492&gt;=0,Deník!$R492&lt;=1),"BE",Deník!$R492),""),"")</f>
        <v/>
      </c>
      <c r="BQ492" s="233" t="str">
        <f>IF(Deník!$R492&lt;&gt;"",IF(Deník!$Y492=Statistika!$F$82,IF(AND(Deník!$R492&gt;=0,Deník!$R492&lt;=1),"BE",Deník!$R492),""),"")</f>
        <v/>
      </c>
      <c r="BR492" s="233" t="str">
        <f>IF(Deník!$R492&lt;&gt;"",IF(Deník!$Y492=Statistika!$F$83,IF(AND(Deník!$R492&gt;=0,Deník!$R492&lt;=1),"BE",Deník!$R492),""),"")</f>
        <v/>
      </c>
      <c r="BS492" s="233" t="str">
        <f>IF(Deník!$R492&lt;&gt;"",IF(Deník!$Y492=Statistika!$F$84,IF(AND(Deník!$R492&gt;=0,Deník!$R492&lt;=1),"BE",Deník!$R492),""),"")</f>
        <v/>
      </c>
      <c r="BT492" s="233" t="str">
        <f>IF(Deník!$R492&lt;&gt;"",IF(Deník!$Y492=Statistika!$F$85,IF(AND(Deník!$R492&gt;=0,Deník!$R492&lt;=1),"BE",Deník!$R492),""),"")</f>
        <v/>
      </c>
      <c r="BU492" s="233" t="str">
        <f>IF(Deník!$R492&lt;&gt;"",IF(Deník!$Y492=Statistika!$F$86,IF(AND(Deník!$R492&gt;=0,Deník!$R492&lt;=1),"BE",Deník!$R492),""),"")</f>
        <v/>
      </c>
      <c r="BV492" s="233" t="str">
        <f>IF(Deník!$R492&lt;&gt;"",IF(Deník!$Y492=Statistika!$F$87,IF(AND(Deník!$R492&gt;=0,Deník!$R492&lt;=1),"BE",Deník!$R492),""),"")</f>
        <v/>
      </c>
      <c r="BW492" s="233" t="str">
        <f>IF(Deník!$R492&lt;&gt;"",IF(Deník!$Y492=Statistika!$F$88,IF(AND(Deník!$R492&gt;=0,Deník!$R492&lt;=1),"BE",Deník!$R492),""),"")</f>
        <v/>
      </c>
      <c r="BX492" s="233" t="str">
        <f>IF(Deník!$R492&lt;&gt;"",IF(Deník!$Y492=Statistika!$F$89,IF(AND(Deník!$R492&gt;=0,Deník!$R492&lt;=1),"BE",Deník!$R492),""),"")</f>
        <v/>
      </c>
      <c r="BY492" s="233" t="str">
        <f>IF(Deník!$R492&lt;&gt;"",IF(Deník!$Y492=Statistika!$F$90,IF(AND(Deník!$R492&gt;=0,Deník!$R492&lt;=1),"BE",Deník!$R492),""),"")</f>
        <v/>
      </c>
      <c r="BZ492" s="233" t="str">
        <f>IF(Deník!$R492&lt;&gt;"",IF(Deník!$Y492=Statistika!$F$91,IF(AND(Deník!$R492&gt;=0,Deník!$R492&lt;=1),"BE",Deník!$R492),""),"")</f>
        <v/>
      </c>
      <c r="CA492" s="233"/>
      <c r="CB492" s="233" t="str">
        <f>IF(Deník!$R492&lt;&gt;"",IF(Deník!$AB492="SL",IF(AND(Deník!$R492&gt;=0,Deník!$R492&lt;=1),"BE",Deník!$R492),""),"")</f>
        <v/>
      </c>
      <c r="CC492" s="233" t="str">
        <f>IF(Deník!$R492&lt;&gt;"",IF(Deník!$AB492="BE10",IF(AND(Deník!$R492&gt;=0,Deník!$R492&lt;=1),"BE",Deník!$R492),""),"")</f>
        <v/>
      </c>
      <c r="CD492" s="233" t="str">
        <f>IF(Deník!$R492&lt;&gt;"",IF(Deník!$AB492="BE15",IF(AND(Deník!$R492&gt;=0,Deník!$R492&lt;=1),"BE",Deník!$R492),""),"")</f>
        <v/>
      </c>
      <c r="CE492" s="233" t="str">
        <f>IF(Deník!$R492&lt;&gt;"",IF(Deník!$AB492="BE20",IF(AND(Deník!$R492&gt;=0,Deník!$R492&lt;=1),"BE",Deník!$R492),""),"")</f>
        <v/>
      </c>
      <c r="CF492" s="233" t="str">
        <f>IF(Deník!$R492&lt;&gt;"",IF(Deník!$AB492="TP1",IF(AND(Deník!$R492&gt;=0,Deník!$R492&lt;=1),"BE",Deník!$R492),""),"")</f>
        <v/>
      </c>
      <c r="CG492" s="233" t="str">
        <f>IF(Deník!$R492&lt;&gt;"",IF(Deník!$AB492="TP2",IF(AND(Deník!$R492&gt;=0,Deník!$R492&lt;=1),"BE",Deník!$R492),""),"")</f>
        <v/>
      </c>
      <c r="CH492" s="233" t="str">
        <f>IF(Deník!$R492&lt;&gt;"",IF(Deník!$AB492="TP3",IF(AND(Deník!$R492&gt;=0,Deník!$R492&lt;=1),"BE",Deník!$R492),""),"")</f>
        <v/>
      </c>
      <c r="CI492" s="233" t="str">
        <f>IF(Deník!$R492&lt;&gt;"",IF(Deník!$AB492="Trailing SL",IF(AND(Deník!$R492&gt;=0,Deník!$R492&lt;=1),"BE",Deník!$R492),""),"")</f>
        <v/>
      </c>
      <c r="CJ492" s="233" t="str">
        <f>IF(Deník!$R492&lt;&gt;"",IF(Deník!$AB492="Manual",IF(AND(Deník!$R492&gt;=0,Deník!$R492&lt;=1),"BE",Deník!$R492),""),"")</f>
        <v/>
      </c>
      <c r="CK492" s="233"/>
      <c r="CL492" s="233" t="str">
        <f>IF(Deník!$R492&lt;0,IF(Deník!$AC492=Statistika!$F$117,Deník!$R492,""),"")</f>
        <v/>
      </c>
      <c r="CM492" s="233" t="str">
        <f>IF(Deník!$R492&lt;0,IF(Deník!$AC492=Statistika!$F$118,Deník!$R492,""),"")</f>
        <v/>
      </c>
      <c r="CN492" s="233" t="str">
        <f>IF(Deník!$R492&lt;0,IF(Deník!$AC492=Statistika!$F$119,Deník!$R492,""),"")</f>
        <v/>
      </c>
      <c r="CO492" s="233" t="str">
        <f>IF(Deník!$R492&lt;0,IF(Deník!$AC492=Statistika!$F$120,Deník!$R492,""),"")</f>
        <v/>
      </c>
      <c r="CP492" s="233" t="str">
        <f>IF(Deník!$R492&lt;0,IF(Deník!$AC492=Statistika!$F$121,Deník!$R492,""),"")</f>
        <v/>
      </c>
      <c r="CQ492" s="233" t="str">
        <f>IF(Deník!$R492&lt;0,IF(Deník!$AC492=Statistika!$F$122,Deník!$R492,""),"")</f>
        <v/>
      </c>
      <c r="CR492" s="233" t="str">
        <f>IF(Deník!$R492&lt;0,IF(Deník!$AC492=Statistika!$F$123,Deník!$R492,""),"")</f>
        <v/>
      </c>
      <c r="CS492" s="233" t="str">
        <f>IF(Deník!$R492&lt;0,IF(Deník!$AC492=Statistika!$F$124,Deník!$R492,""),"")</f>
        <v/>
      </c>
      <c r="CT492" s="233" t="str">
        <f>IF(Deník!$R492&lt;0,IF(Deník!$AC492=Statistika!$F$125,Deník!$R492,""),"")</f>
        <v/>
      </c>
      <c r="CU492" s="233"/>
      <c r="CV492" s="233" t="str">
        <f>IF(Deník!$R492&lt;0,IF(Deník!$AD492=$CV$2,Deník!$R492,""),"")</f>
        <v/>
      </c>
      <c r="CW492" s="233" t="str">
        <f>IF(Deník!$R492&lt;0,IF(Deník!$AD492=$CW$2,Deník!$R492,""),"")</f>
        <v/>
      </c>
      <c r="CX492" s="233" t="str">
        <f>IF(Deník!$R492&lt;0,IF(Deník!$AD492=$CX$2,Deník!$R492,""),"")</f>
        <v/>
      </c>
      <c r="CY492" s="233" t="str">
        <f>IF(Deník!$R492&lt;0,IF(Deník!$AD492=$CY$2,Deník!$R492,""),"")</f>
        <v/>
      </c>
      <c r="CZ492" s="233" t="str">
        <f>IF(Deník!$R492&lt;0,IF(Deník!$AD492=$CZ$2,Deník!$R492,""),"")</f>
        <v/>
      </c>
      <c r="DL492" s="221">
        <f t="shared" si="20"/>
        <v>93847.029999999984</v>
      </c>
      <c r="DM492" s="220">
        <f t="shared" si="19"/>
        <v>-6.1529700000000132E-2</v>
      </c>
      <c r="DO492" s="50">
        <f>Deník!W493</f>
        <v>0</v>
      </c>
      <c r="DP492" s="102" t="str">
        <f>IF(AND(Deník!W493&gt;0),1,"")</f>
        <v/>
      </c>
      <c r="DQ492" s="102">
        <f>IF(AND(Deník!W493&lt;=0),1,"")</f>
        <v>1</v>
      </c>
      <c r="DR492" s="227"/>
      <c r="DS492" s="228"/>
      <c r="DT492" s="85"/>
      <c r="DU492" s="54">
        <f>IF(MONTH(Deník!$C492)=DU$2,Deník!$W492,"")</f>
        <v>0</v>
      </c>
      <c r="DV492" s="222" t="str">
        <f>IF(MONTH(Deník!$C492)=DV$2,Deník!$W492,"")</f>
        <v/>
      </c>
      <c r="DW492" s="222" t="str">
        <f>IF(MONTH(Deník!$C492)=DW$2,Deník!$W492,"")</f>
        <v/>
      </c>
      <c r="DX492" s="222" t="str">
        <f>IF(MONTH(Deník!$C492)=DX$2,Deník!$W492,"")</f>
        <v/>
      </c>
      <c r="DY492" s="222" t="str">
        <f>IF(MONTH(Deník!$C492)=DY$2,Deník!$W492,"")</f>
        <v/>
      </c>
      <c r="DZ492" s="222" t="str">
        <f>IF(MONTH(Deník!$C492)=DZ$2,Deník!$W492,"")</f>
        <v/>
      </c>
      <c r="EA492" s="222" t="str">
        <f>IF(MONTH(Deník!$C492)=EA$2,Deník!$W492,"")</f>
        <v/>
      </c>
      <c r="EB492" s="222" t="str">
        <f>IF(MONTH(Deník!$C492)=EB$2,Deník!$W492,"")</f>
        <v/>
      </c>
      <c r="EC492" s="222" t="str">
        <f>IF(MONTH(Deník!$C492)=EC$2,Deník!$W492,"")</f>
        <v/>
      </c>
      <c r="ED492" s="222" t="str">
        <f>IF(MONTH(Deník!$C492)=ED$2,Deník!$W492,"")</f>
        <v/>
      </c>
      <c r="EE492" s="222" t="str">
        <f>IF(MONTH(Deník!$C492)=EE$2,Deník!$W492,"")</f>
        <v/>
      </c>
      <c r="EF492" s="222" t="str">
        <f>IF(MONTH(Deník!$C492)=EF$2,Deník!$W492,"")</f>
        <v/>
      </c>
      <c r="EI492" s="600" t="str">
        <f>IF(Deník!$W492&lt;&gt;"",IF(Deník!$B492=Statistika!$F$63,Deník!$W492,""),"")</f>
        <v/>
      </c>
      <c r="EJ492" s="13" t="str">
        <f>IF(Deník!$W492&lt;&gt;"",IF(Deník!$B492=Statistika!$F$64,Deník!$W492,""),"")</f>
        <v/>
      </c>
      <c r="EK492" s="13" t="str">
        <f>IF(Deník!$W492&lt;&gt;"",IF(Deník!$B492=Statistika!$F$65,Deník!$W492,""),"")</f>
        <v/>
      </c>
      <c r="EL492" s="13" t="str">
        <f>IF(Deník!$W492&lt;&gt;"",IF(Deník!$B492=Statistika!$F$66,Deník!$W492,""),"")</f>
        <v/>
      </c>
      <c r="EM492" s="13" t="str">
        <f>IF(Deník!$W492&lt;&gt;"",IF(Deník!$B492=Statistika!$F$67,Deník!$W492,""),"")</f>
        <v/>
      </c>
      <c r="EN492" s="13" t="str">
        <f>IF(Deník!$W492&lt;&gt;"",IF(Deník!$B492=Statistika!$F$68,Deník!$W492,""),"")</f>
        <v/>
      </c>
      <c r="EO492" s="13" t="str">
        <f>IF(Deník!$W492&lt;&gt;"",IF(Deník!$B492=Statistika!$F$69,Deník!$W492,""),"")</f>
        <v/>
      </c>
      <c r="EP492" s="601" t="str">
        <f>IF(Deník!$W492&lt;&gt;"",IF(Deník!$B492=Statistika!$F$70,Deník!$W492,""),"")</f>
        <v/>
      </c>
      <c r="EQ492" s="90"/>
      <c r="ER492" s="63" t="str">
        <f>IF(Deník!$W492&lt;&gt;"",IF(Deník!$J492="L",Deník!$W492,""),"")</f>
        <v/>
      </c>
      <c r="ES492" s="13" t="str">
        <f>IF(Deník!$W492&lt;&gt;"",IF(Deník!$J492="S",Deník!$W492,""),"")</f>
        <v/>
      </c>
      <c r="ET492" s="95"/>
      <c r="EU492" s="88"/>
      <c r="EV492" s="63" t="str">
        <f>IF(WEEKDAY(Deník!$C492,2)=1,Deník!$W492,"")</f>
        <v/>
      </c>
      <c r="EW492" s="13" t="str">
        <f>IF(WEEKDAY(Deník!$C492,2)=2,Deník!$W492,"")</f>
        <v/>
      </c>
      <c r="EX492" s="13" t="str">
        <f>IF(WEEKDAY(Deník!$C492,2)=3,Deník!$W492,"")</f>
        <v/>
      </c>
      <c r="EY492" s="13" t="str">
        <f>IF(WEEKDAY(Deník!$C492,2)=4,Deník!$W492,"")</f>
        <v/>
      </c>
      <c r="EZ492" s="60" t="str">
        <f>IF(WEEKDAY(Deník!$C492,2)=5,Deník!$W492,"")</f>
        <v/>
      </c>
      <c r="FA492" s="99"/>
      <c r="FB492" s="100">
        <f>Deník!D492</f>
        <v>0</v>
      </c>
      <c r="FC492" s="63">
        <f>IF($FB492&lt;&gt;"",IF(AND($FB492&gt;=FC$2,$FB492&lt;=FC$3),Deník!$W492,""))</f>
        <v>0</v>
      </c>
      <c r="FD492" s="63" t="str">
        <f>IF($FB492&lt;&gt;"",IF(AND($FB492&gt;=FD$2,$FB492&lt;=FD$3),Deník!$W492,""))</f>
        <v/>
      </c>
      <c r="FE492" s="63" t="str">
        <f>IF($FB492&lt;&gt;"",IF(AND($FB492&gt;=FE$2,$FB492&lt;=FE$3),Deník!$W492,""))</f>
        <v/>
      </c>
      <c r="FF492" s="63" t="str">
        <f>IF($FB492&lt;&gt;"",IF(AND($FB492&gt;=FF$2,$FB492&lt;=FF$3),Deník!$W492,""))</f>
        <v/>
      </c>
      <c r="FG492" s="63" t="str">
        <f>IF($FB492&lt;&gt;"",IF(AND($FB492&gt;=FG$2,$FB492&lt;=FG$3),Deník!$W492,""))</f>
        <v/>
      </c>
      <c r="FH492" s="63" t="str">
        <f>IF($FB492&lt;&gt;"",IF(AND($FB492&gt;=FH$2,$FB492&lt;=FH$3),Deník!$W492,""))</f>
        <v/>
      </c>
      <c r="FI492" s="63" t="str">
        <f>IF($FB492&lt;&gt;"",IF(AND($FB492&gt;=FI$2,$FB492&lt;=FI$3),Deník!$W492,""))</f>
        <v/>
      </c>
      <c r="FJ492" s="63" t="str">
        <f>IF($FB492&lt;&gt;"",IF(AND($FB492&gt;=FJ$2,$FB492&lt;=FJ$3),Deník!$W492,""))</f>
        <v/>
      </c>
      <c r="FK492" s="63" t="str">
        <f>IF($FB492&lt;&gt;"",IF(AND($FB492&gt;=FK$2,$FB492&lt;=FK$3),Deník!$W492,""))</f>
        <v/>
      </c>
      <c r="FL492" s="63" t="str">
        <f>IF($FB492&lt;&gt;"",IF(AND($FB492&gt;=FL$2,$FB492&lt;=FL$3),Deník!$W492,""))</f>
        <v/>
      </c>
      <c r="FM492" s="63" t="str">
        <f>IF($FB492&lt;&gt;"",IF(AND($FB492&gt;=FM$2,$FB492&lt;=FM$3),Deník!$W492,""))</f>
        <v/>
      </c>
      <c r="FN492" s="13"/>
      <c r="FO492" s="20" t="str">
        <f>IF(Deník!$W492&gt;1,Deník!$W492,"")</f>
        <v/>
      </c>
      <c r="FP492" s="20" t="str">
        <f>IF(Deník!$W492&lt;0,Deník!$W492,"")</f>
        <v/>
      </c>
      <c r="FQ492" s="17"/>
      <c r="FS492" s="233"/>
      <c r="FT492" s="233" t="str">
        <f>IF(Deník!$W492&lt;&gt;"",IF(Deník!$Y492=Statistika!$F$78,Deník!$W492,""),"")</f>
        <v/>
      </c>
      <c r="FU492" s="233" t="str">
        <f>IF(Deník!$W492&lt;&gt;"",IF(Deník!$Y492=Statistika!$F$79,Deník!$W492,""),"")</f>
        <v/>
      </c>
      <c r="FV492" s="233" t="str">
        <f>IF(Deník!$W492&lt;&gt;"",IF(Deník!$Y492=Statistika!$F$80,Deník!$W492,""),"")</f>
        <v/>
      </c>
      <c r="FW492" s="233" t="str">
        <f>IF(Deník!$W492&lt;&gt;"",IF(Deník!$Y492=Statistika!$F$81,Deník!$W492,""),"")</f>
        <v/>
      </c>
      <c r="FX492" s="233" t="str">
        <f>IF(Deník!$W492&lt;&gt;"",IF(Deník!$Y492=Statistika!$F$82,Deník!$W492,""),"")</f>
        <v/>
      </c>
      <c r="FY492" s="233" t="str">
        <f>IF(Deník!$W492&lt;&gt;"",IF(Deník!$Y492=Statistika!$F$83,Deník!$W492,""),"")</f>
        <v/>
      </c>
      <c r="FZ492" s="233" t="str">
        <f>IF(Deník!$W492&lt;&gt;"",IF(Deník!$Y492=Statistika!$F$84,Deník!$W492,""),"")</f>
        <v/>
      </c>
      <c r="GA492" s="233" t="str">
        <f>IF(Deník!$W492&lt;&gt;"",IF(Deník!$Y492=Statistika!$F$85,Deník!$W492,""),"")</f>
        <v/>
      </c>
      <c r="GB492" s="233" t="str">
        <f>IF(Deník!$W492&lt;&gt;"",IF(Deník!$Y492=Statistika!$F$86,Deník!$W492,""),"")</f>
        <v/>
      </c>
      <c r="GC492" s="233" t="str">
        <f>IF(Deník!$W492&lt;&gt;"",IF(Deník!$Y492=Statistika!$F$87,Deník!$W492,""),"")</f>
        <v/>
      </c>
      <c r="GD492" s="233" t="str">
        <f>IF(Deník!$W492&lt;&gt;"",IF(Deník!$Y492=Statistika!$F$88,Deník!$W492,""),"")</f>
        <v/>
      </c>
      <c r="GE492" s="233" t="str">
        <f>IF(Deník!$W492&lt;&gt;"",IF(Deník!$Y492=Statistika!$F$89,Deník!$W492,""),"")</f>
        <v/>
      </c>
      <c r="GF492" s="233" t="str">
        <f>IF(Deník!$W492&lt;&gt;"",IF(Deník!$Y492=Statistika!$F$90,Deník!$W492,""),"")</f>
        <v/>
      </c>
      <c r="GG492" s="233" t="str">
        <f>IF(Deník!$W492&lt;&gt;"",IF(Deník!$Y492=Statistika!$F$91,Deník!$W492,""),"")</f>
        <v/>
      </c>
      <c r="GH492" s="233"/>
      <c r="GI492" s="233" t="str">
        <f>IF(Deník!$W492&lt;&gt;"",IF(Deník!$AB492=Statistika!$L$100,Deník!$W492,""),"")</f>
        <v/>
      </c>
      <c r="GJ492" s="233" t="str">
        <f>IF(Deník!$W492&lt;&gt;"",IF(Deník!$AB492=Statistika!$L$101,Deník!$W492,""),"")</f>
        <v/>
      </c>
      <c r="GK492" s="233" t="str">
        <f>IF(Deník!$W492&lt;&gt;"",IF(Deník!$AB492=Statistika!$L$102,Deník!$W492,""),"")</f>
        <v/>
      </c>
      <c r="GL492" s="233" t="str">
        <f>IF(Deník!$W492&lt;&gt;"",IF(Deník!$AB492=Statistika!$L$103,Deník!$W492,""),"")</f>
        <v/>
      </c>
      <c r="GM492" s="233" t="str">
        <f>IF(Deník!$W492&lt;&gt;"",IF(Deník!$AB492=Statistika!$L$104,Deník!$W492,""),"")</f>
        <v/>
      </c>
      <c r="GN492" s="233" t="str">
        <f>IF(Deník!$W492&lt;&gt;"",IF(Deník!$AB492=Statistika!$L$105,Deník!$W492,""),"")</f>
        <v/>
      </c>
      <c r="GO492" s="233" t="str">
        <f>IF(Deník!$W492&lt;&gt;"",IF(Deník!$AB492=Statistika!$L$106,Deník!$W492,""),"")</f>
        <v/>
      </c>
      <c r="GP492" s="233" t="str">
        <f>IF(Deník!$W492&lt;&gt;"",IF(Deník!$AB492=Statistika!$L$107,Deník!$W492,""),"")</f>
        <v/>
      </c>
      <c r="GQ492" s="233" t="str">
        <f>IF(Deník!$W492&lt;&gt;"",IF(Deník!$AB492=Statistika!$L$108,Deník!$W492,""),"")</f>
        <v/>
      </c>
      <c r="GS492" s="233" t="str">
        <f>IF(Deník!$W492&lt;0,IF(Deník!$AC492=Statistika!$F$117,Deník!$W492,""),"")</f>
        <v/>
      </c>
      <c r="GT492" s="233" t="str">
        <f>IF(Deník!$W492&lt;0,IF(Deník!$AC492=Statistika!$F$118,Deník!$W492,""),"")</f>
        <v/>
      </c>
      <c r="GU492" s="233" t="str">
        <f>IF(Deník!$W492&lt;0,IF(Deník!$AC492=Statistika!$F$119,Deník!$W492,""),"")</f>
        <v/>
      </c>
      <c r="GV492" s="233" t="str">
        <f>IF(Deník!$W492&lt;0,IF(Deník!$AC492=Statistika!$F$120,Deník!$W492,""),"")</f>
        <v/>
      </c>
      <c r="GW492" s="233" t="str">
        <f>IF(Deník!$W492&lt;0,IF(Deník!$AC492=Statistika!$F$121,Deník!$W492,""),"")</f>
        <v/>
      </c>
      <c r="GX492" s="233" t="str">
        <f>IF(Deník!$W492&lt;0,IF(Deník!$AC492=Statistika!$F$122,Deník!$W492,""),"")</f>
        <v/>
      </c>
      <c r="GY492" s="233" t="str">
        <f>IF(Deník!$W492&lt;0,IF(Deník!$AC492=Statistika!$F$123,Deník!$W492,""),"")</f>
        <v/>
      </c>
      <c r="GZ492" s="233" t="str">
        <f>IF(Deník!$W492&lt;0,IF(Deník!$AC492=Statistika!$F$124,Deník!$W492,""),"")</f>
        <v/>
      </c>
      <c r="HA492" s="233" t="str">
        <f>IF(Deník!$W492&lt;0,IF(Deník!$AC492=Statistika!$F$125,Deník!$W492,""),"")</f>
        <v/>
      </c>
      <c r="HC492" s="233" t="str">
        <f>IF(Deník!$W492&lt;0,IF(Deník!$AD492=Statistika!$F$133,Deník!$W492,""),"")</f>
        <v/>
      </c>
      <c r="HD492" s="233" t="str">
        <f>IF(Deník!$W492&lt;0,IF(Deník!$AD492=Statistika!$F$134,Deník!$W492,""),"")</f>
        <v/>
      </c>
      <c r="HE492" s="233" t="str">
        <f>IF(Deník!$W492&lt;0,IF(Deník!$AD492=Statistika!$F$135,Deník!$W492,""),"")</f>
        <v/>
      </c>
      <c r="HF492" s="233" t="str">
        <f>IF(Deník!$W492&lt;0,IF(Deník!$AD492=Statistika!$F$136,Deník!$W492,""),"")</f>
        <v/>
      </c>
      <c r="HG492" s="233" t="str">
        <f>IF(Deník!$W492&lt;0,IF(Deník!$AD492=Statistika!$F$137,Deník!$W492,""),"")</f>
        <v/>
      </c>
      <c r="ID492" s="8">
        <f>Tabulka4[[#This Row],[Sloupec3]]</f>
        <v>0</v>
      </c>
      <c r="IE492" s="17" t="str">
        <f>IF(AND([1]Deník!$C492&gt;='[1]Měsíční shrnutí'!$D$1,[1]Deník!$C492&lt;='[1]Měsíční shrnutí'!$F$1),[1]Deník!$X492,"")</f>
        <v/>
      </c>
    </row>
    <row r="493" spans="1:239">
      <c r="A493" s="8">
        <f>Deník!C494</f>
        <v>0</v>
      </c>
      <c r="B493" s="50" t="str">
        <f>Deník!R494</f>
        <v/>
      </c>
      <c r="C493" s="102" t="str">
        <f>IF(AND(Deník!R494&gt;1,Deník!R494&lt;&gt;""),1,"")</f>
        <v/>
      </c>
      <c r="D493" s="102" t="str">
        <f>IF(AND(Deník!R494&lt;=0,Deník!R494&lt;&gt;""),1,"")</f>
        <v/>
      </c>
      <c r="E493" s="103" t="str">
        <f>IF(AND(Deník!R494&gt;=0,Deník!R494&lt;=1),1,"")</f>
        <v/>
      </c>
      <c r="F493" s="79" t="str">
        <f>IF(Deník!R494&lt;&gt;"",Deník!R494+F492,"")</f>
        <v/>
      </c>
      <c r="G493" s="85"/>
      <c r="H493" s="54" t="str">
        <f>IF(MONTH(Deník!$C493)=H$2,IF(AND(Deník!$R493&gt;=0,Deník!$R493&lt;=1),"BE",Deník!$R493),"")</f>
        <v/>
      </c>
      <c r="I493" s="11" t="str">
        <f>IF(MONTH(Deník!$C493)=I$2,IF(AND(Deník!$R493&gt;=0,Deník!$R493&lt;=1),"BE",Deník!$R493),"")</f>
        <v/>
      </c>
      <c r="J493" s="11" t="str">
        <f>IF(MONTH(Deník!$C493)=J$2,IF(AND(Deník!$R493&gt;=0,Deník!$R493&lt;=1),"BE",Deník!$R493),"")</f>
        <v/>
      </c>
      <c r="K493" s="11" t="str">
        <f>IF(MONTH(Deník!$C493)=K$2,IF(AND(Deník!$R493&gt;=0,Deník!$R493&lt;=1),"BE",Deník!$R493),"")</f>
        <v/>
      </c>
      <c r="L493" s="11" t="str">
        <f>IF(MONTH(Deník!$C493)=L$2,IF(AND(Deník!$R493&gt;=0,Deník!$R493&lt;=1),"BE",Deník!$R493),"")</f>
        <v/>
      </c>
      <c r="M493" s="11" t="str">
        <f>IF(MONTH(Deník!$C493)=M$2,IF(AND(Deník!$R493&gt;=0,Deník!$R493&lt;=1),"BE",Deník!$R493),"")</f>
        <v/>
      </c>
      <c r="N493" s="11" t="str">
        <f>IF(MONTH(Deník!$C493)=N$2,IF(AND(Deník!$R493&gt;=0,Deník!$R493&lt;=1),"BE",Deník!$R493),"")</f>
        <v/>
      </c>
      <c r="O493" s="11" t="str">
        <f>IF(MONTH(Deník!$C493)=O$2,IF(AND(Deník!$R493&gt;=0,Deník!$R493&lt;=1),"BE",Deník!$R493),"")</f>
        <v/>
      </c>
      <c r="P493" s="11" t="str">
        <f>IF(MONTH(Deník!$C493)=P$2,IF(AND(Deník!$R493&gt;=0,Deník!$R493&lt;=1),"BE",Deník!$R493),"")</f>
        <v/>
      </c>
      <c r="Q493" s="11" t="str">
        <f>IF(MONTH(Deník!$C493)=Q$2,IF(AND(Deník!$R493&gt;=0,Deník!$R493&lt;=1),"BE",Deník!$R493),"")</f>
        <v/>
      </c>
      <c r="R493" s="11" t="str">
        <f>IF(MONTH(Deník!$C493)=R$2,IF(AND(Deník!$R493&gt;=0,Deník!$R493&lt;=1),"BE",Deník!$R493),"")</f>
        <v/>
      </c>
      <c r="S493" s="57" t="str">
        <f>IF(MONTH(Deník!$C493)=S$2,IF(AND(Deník!$R493&gt;=0,Deník!$R493&lt;=1),"BE",Deník!$R493),"")</f>
        <v/>
      </c>
      <c r="U493" s="12"/>
      <c r="V493" s="12"/>
      <c r="X493" s="600" t="str">
        <f>IF(Deník!$R493&lt;&gt;"",IF(Deník!$B493=Statistika!$F$63,IF(AND(Deník!$R493&gt;=0,Deník!$R493&lt;=1),"BE",Deník!$R493),""),"")</f>
        <v/>
      </c>
      <c r="Y493" s="13" t="str">
        <f>IF(Deník!$R493&lt;&gt;"",IF(Deník!$B493=Statistika!$F$64,IF(AND(Deník!$R493&gt;=0,Deník!$R493&lt;=1),"BE",Deník!$R493),""),"")</f>
        <v/>
      </c>
      <c r="Z493" s="13" t="str">
        <f>IF(Deník!$R493&lt;&gt;"",IF(Deník!$B493=Statistika!$F$65,IF(AND(Deník!$R493&gt;=0,Deník!$R493&lt;=1),"BE",Deník!$R493),""),"")</f>
        <v/>
      </c>
      <c r="AA493" s="13" t="str">
        <f>IF(Deník!$R493&lt;&gt;"",IF(Deník!$B493=Statistika!$F$66,IF(AND(Deník!$R493&gt;=0,Deník!$R493&lt;=1),"BE",Deník!$R493),""),"")</f>
        <v/>
      </c>
      <c r="AB493" s="13" t="str">
        <f>IF(Deník!$R493&lt;&gt;"",IF(Deník!$B493=Statistika!$F$67,IF(AND(Deník!$R493&gt;=0,Deník!$R493&lt;=1),"BE",Deník!$R493),""),"")</f>
        <v/>
      </c>
      <c r="AC493" s="13" t="str">
        <f>IF(Deník!$R493&lt;&gt;"",IF(Deník!$B493=Statistika!$F$68,IF(AND(Deník!$R493&gt;=0,Deník!$R493&lt;=1),"BE",Deník!$R493),""),"")</f>
        <v/>
      </c>
      <c r="AD493" s="13" t="str">
        <f>IF(Deník!$R493&lt;&gt;"",IF(Deník!$B493=Statistika!$F$69,IF(AND(Deník!$R493&gt;=0,Deník!$R493&lt;=1),"BE",Deník!$R493),""),"")</f>
        <v/>
      </c>
      <c r="AE493" s="601" t="str">
        <f>IF(Deník!$R493&lt;&gt;"",IF(Deník!$B493=Statistika!$F$70,IF(AND(Deník!$R493&gt;=0,Deník!$R493&lt;=1),"BE",Deník!$R493),""),"")</f>
        <v/>
      </c>
      <c r="AF493" s="90"/>
      <c r="AG493" s="63" t="str">
        <f>IF(Deník!$R493&lt;&gt;"",IF(Deník!$J493="L",IF(AND(Deník!$R493&gt;=0,Deník!$R493&lt;=1),"BE",Deník!$R493),""),"")</f>
        <v/>
      </c>
      <c r="AH493" s="13" t="str">
        <f>IF(Deník!$R493&lt;&gt;"",IF(Deník!$J493="S",IF(AND(Deník!$R493&gt;=0,Deník!$R493&lt;=1),"BE",Deník!$R493),""),"")</f>
        <v/>
      </c>
      <c r="AI493" s="95"/>
      <c r="AJ493" s="71" t="str">
        <f>IF(Deník!N494&lt;&gt;"",Deník!N494*-1,"")</f>
        <v/>
      </c>
      <c r="AK493" s="88"/>
      <c r="AL493" s="63" t="str">
        <f>IF(WEEKDAY(Deník!$C493,2)=1,IF(AND(Deník!$R493&gt;=0,Deník!$R493&lt;=1),"BE",Deník!$R493),"")</f>
        <v/>
      </c>
      <c r="AM493" s="13" t="str">
        <f>IF(WEEKDAY(Deník!$C493,2)=2,IF(AND(Deník!$R493&gt;=0,Deník!$R493&lt;=1),"BE",Deník!$R493),"")</f>
        <v/>
      </c>
      <c r="AN493" s="13" t="str">
        <f>IF(WEEKDAY(Deník!$C493,2)=3,IF(AND(Deník!$R493&gt;=0,Deník!$R493&lt;=1),"BE",Deník!$R493),"")</f>
        <v/>
      </c>
      <c r="AO493" s="13" t="str">
        <f>IF(WEEKDAY(Deník!$C493,2)=4,IF(AND(Deník!$R493&gt;=0,Deník!$R493&lt;=1),"BE",Deník!$R493),"")</f>
        <v/>
      </c>
      <c r="AP493" s="60" t="str">
        <f>IF(WEEKDAY(Deník!$C493,2)=5,IF(AND(Deník!$R493&gt;=0,Deník!$R493&lt;=1),"BE",Deník!$R493),"")</f>
        <v/>
      </c>
      <c r="AQ493" s="99"/>
      <c r="AR493" s="100">
        <f>Deník!D493</f>
        <v>0</v>
      </c>
      <c r="AS493" s="63" t="str">
        <f>IF(Deník!$D493&lt;&gt;"",IF(AND(Deník!$D493&gt;=AS$2,Deník!$D493&lt;=AS$3),IF(AND(Deník!$R493&gt;=0,Deník!$R493&lt;=1),"BE",Deník!$R493),""),"")</f>
        <v/>
      </c>
      <c r="AT493" s="63" t="str">
        <f>IF(Deník!$D493&lt;&gt;"",IF(AND(Deník!$D493&gt;=AT$2,Deník!$D493&lt;=AT$3),IF(AND(Deník!$R493&gt;=0,Deník!$R493&lt;=1),"BE",Deník!$R493),""),"")</f>
        <v/>
      </c>
      <c r="AU493" s="63" t="str">
        <f>IF(Deník!$D493&lt;&gt;"",IF(AND(Deník!$D493&gt;=AU$2,Deník!$D493&lt;=AU$3),IF(AND(Deník!$R493&gt;=0,Deník!$R493&lt;=1),"BE",Deník!$R493),""),"")</f>
        <v/>
      </c>
      <c r="AV493" s="63" t="str">
        <f>IF(Deník!$D493&lt;&gt;"",IF(AND(Deník!$D493&gt;=AV$2,Deník!$D493&lt;=AV$3),IF(AND(Deník!$R493&gt;=0,Deník!$R493&lt;=1),"BE",Deník!$R493),""),"")</f>
        <v/>
      </c>
      <c r="AW493" s="63" t="str">
        <f>IF(Deník!$D493&lt;&gt;"",IF(AND(Deník!$D493&gt;=AW$2,Deník!$D493&lt;=AW$3),IF(AND(Deník!$R493&gt;=0,Deník!$R493&lt;=1),"BE",Deník!$R493),""),"")</f>
        <v/>
      </c>
      <c r="AX493" s="63" t="str">
        <f>IF(Deník!$D493&lt;&gt;"",IF(AND(Deník!$D493&gt;=AX$2,Deník!$D493&lt;=AX$3),IF(AND(Deník!$R493&gt;=0,Deník!$R493&lt;=1),"BE",Deník!$R493),""),"")</f>
        <v/>
      </c>
      <c r="AY493" s="63" t="str">
        <f>IF(Deník!$D493&lt;&gt;"",IF(AND(Deník!$D493&gt;=AY$2,Deník!$D493&lt;=AY$3),IF(AND(Deník!$R493&gt;=0,Deník!$R493&lt;=1),"BE",Deník!$R493),""),"")</f>
        <v/>
      </c>
      <c r="AZ493" s="63" t="str">
        <f>IF(Deník!$D493&lt;&gt;"",IF(AND(Deník!$D493&gt;=AZ$2,Deník!$D493&lt;=AZ$3),IF(AND(Deník!$R493&gt;=0,Deník!$R493&lt;=1),"BE",Deník!$R493),""),"")</f>
        <v/>
      </c>
      <c r="BA493" s="63" t="str">
        <f>IF(Deník!$D493&lt;&gt;"",IF(AND(Deník!$D493&gt;=BA$2,Deník!$D493&lt;=BA$3),IF(AND(Deník!$R493&gt;=0,Deník!$R493&lt;=1),"BE",Deník!$R493),""),"")</f>
        <v/>
      </c>
      <c r="BB493" s="63" t="str">
        <f>IF(Deník!$D493&lt;&gt;"",IF(AND(Deník!$D493&gt;=BB$2,Deník!$D493&lt;=BB$3),IF(AND(Deník!$R493&gt;=0,Deník!$R493&lt;=1),"BE",Deník!$R493),""),"")</f>
        <v/>
      </c>
      <c r="BC493" s="71" t="str">
        <f>IF(Deník!$D493&lt;&gt;"",IF(AND(Deník!$D493&gt;=BC$2,Deník!$D493&lt;=BC$3),IF(AND(Deník!$R493&gt;=0,Deník!$R493&lt;=1),"BE",Deník!$R493),""),"")</f>
        <v/>
      </c>
      <c r="BD493" s="20" t="str">
        <f>IF(Deník!$J494="S",(Deník!$M494-Deník!$K494),IF(Deník!$J494="L",(Deník!$K494-Deník!$M494),""))</f>
        <v/>
      </c>
      <c r="BE493" s="20" t="str">
        <f>IF(Deník!$J494="S",(Deník!$K494-Deník!$O494),IF(Deník!$J494="L",(Deník!$O494-Deník!$K494),""))</f>
        <v/>
      </c>
      <c r="BF493" s="20" t="str">
        <f>IF(Deník!$J494="S",(Deník!$K494-Deník!$L494),IF(Deník!$J494="L",(Deník!$L494-Deník!$K494),""))</f>
        <v/>
      </c>
      <c r="BG493" s="20" t="str">
        <f>IF(Deník!$J494="S",(Deník!$K494-Deník!$S494),IF(Deník!$J494="L",(Deník!$S494-Deník!$K494),""))</f>
        <v/>
      </c>
      <c r="BH493" s="20" t="str">
        <f>IF(Deník!$J494="S",(Deník!$K494-Deník!$U494),IF(Deník!$J494="L",(Deník!$U494-Deník!$K494),""))</f>
        <v/>
      </c>
      <c r="BI493" s="20" t="str">
        <f>IF(Deník!$R493&gt;1,Deník!$R493,"")</f>
        <v/>
      </c>
      <c r="BJ493" s="20" t="str">
        <f>IF(Deník!$R493&lt;0,Deník!$R493,"")</f>
        <v/>
      </c>
      <c r="BK493" s="17"/>
      <c r="BM493" s="233" t="str">
        <f>IF(Deník!$R493&lt;&gt;"",IF(Deník!$Y493=Statistika!$F$78,IF(AND(Deník!$R493&gt;=0,Deník!$R493&lt;=1),"BE",Deník!$R493),""),"")</f>
        <v/>
      </c>
      <c r="BN493" s="233" t="str">
        <f>IF(Deník!$R493&lt;&gt;"",IF(Deník!$Y493=Statistika!$F$79,IF(AND(Deník!$R493&gt;=0,Deník!$R493&lt;=1),"BE",Deník!$R493),""),"")</f>
        <v/>
      </c>
      <c r="BO493" s="233" t="str">
        <f>IF(Deník!$R493&lt;&gt;"",IF(Deník!$Y493=Statistika!$F$80,IF(AND(Deník!$R493&gt;=0,Deník!$R493&lt;=1),"BE",Deník!$R493),""),"")</f>
        <v/>
      </c>
      <c r="BP493" s="233" t="str">
        <f>IF(Deník!$R493&lt;&gt;"",IF(Deník!$Y493=Statistika!$F$81,IF(AND(Deník!$R493&gt;=0,Deník!$R493&lt;=1),"BE",Deník!$R493),""),"")</f>
        <v/>
      </c>
      <c r="BQ493" s="233" t="str">
        <f>IF(Deník!$R493&lt;&gt;"",IF(Deník!$Y493=Statistika!$F$82,IF(AND(Deník!$R493&gt;=0,Deník!$R493&lt;=1),"BE",Deník!$R493),""),"")</f>
        <v/>
      </c>
      <c r="BR493" s="233" t="str">
        <f>IF(Deník!$R493&lt;&gt;"",IF(Deník!$Y493=Statistika!$F$83,IF(AND(Deník!$R493&gt;=0,Deník!$R493&lt;=1),"BE",Deník!$R493),""),"")</f>
        <v/>
      </c>
      <c r="BS493" s="233" t="str">
        <f>IF(Deník!$R493&lt;&gt;"",IF(Deník!$Y493=Statistika!$F$84,IF(AND(Deník!$R493&gt;=0,Deník!$R493&lt;=1),"BE",Deník!$R493),""),"")</f>
        <v/>
      </c>
      <c r="BT493" s="233" t="str">
        <f>IF(Deník!$R493&lt;&gt;"",IF(Deník!$Y493=Statistika!$F$85,IF(AND(Deník!$R493&gt;=0,Deník!$R493&lt;=1),"BE",Deník!$R493),""),"")</f>
        <v/>
      </c>
      <c r="BU493" s="233" t="str">
        <f>IF(Deník!$R493&lt;&gt;"",IF(Deník!$Y493=Statistika!$F$86,IF(AND(Deník!$R493&gt;=0,Deník!$R493&lt;=1),"BE",Deník!$R493),""),"")</f>
        <v/>
      </c>
      <c r="BV493" s="233" t="str">
        <f>IF(Deník!$R493&lt;&gt;"",IF(Deník!$Y493=Statistika!$F$87,IF(AND(Deník!$R493&gt;=0,Deník!$R493&lt;=1),"BE",Deník!$R493),""),"")</f>
        <v/>
      </c>
      <c r="BW493" s="233" t="str">
        <f>IF(Deník!$R493&lt;&gt;"",IF(Deník!$Y493=Statistika!$F$88,IF(AND(Deník!$R493&gt;=0,Deník!$R493&lt;=1),"BE",Deník!$R493),""),"")</f>
        <v/>
      </c>
      <c r="BX493" s="233" t="str">
        <f>IF(Deník!$R493&lt;&gt;"",IF(Deník!$Y493=Statistika!$F$89,IF(AND(Deník!$R493&gt;=0,Deník!$R493&lt;=1),"BE",Deník!$R493),""),"")</f>
        <v/>
      </c>
      <c r="BY493" s="233" t="str">
        <f>IF(Deník!$R493&lt;&gt;"",IF(Deník!$Y493=Statistika!$F$90,IF(AND(Deník!$R493&gt;=0,Deník!$R493&lt;=1),"BE",Deník!$R493),""),"")</f>
        <v/>
      </c>
      <c r="BZ493" s="233" t="str">
        <f>IF(Deník!$R493&lt;&gt;"",IF(Deník!$Y493=Statistika!$F$91,IF(AND(Deník!$R493&gt;=0,Deník!$R493&lt;=1),"BE",Deník!$R493),""),"")</f>
        <v/>
      </c>
      <c r="CA493" s="233"/>
      <c r="CB493" s="233" t="str">
        <f>IF(Deník!$R493&lt;&gt;"",IF(Deník!$AB493="SL",IF(AND(Deník!$R493&gt;=0,Deník!$R493&lt;=1),"BE",Deník!$R493),""),"")</f>
        <v/>
      </c>
      <c r="CC493" s="233" t="str">
        <f>IF(Deník!$R493&lt;&gt;"",IF(Deník!$AB493="BE10",IF(AND(Deník!$R493&gt;=0,Deník!$R493&lt;=1),"BE",Deník!$R493),""),"")</f>
        <v/>
      </c>
      <c r="CD493" s="233" t="str">
        <f>IF(Deník!$R493&lt;&gt;"",IF(Deník!$AB493="BE15",IF(AND(Deník!$R493&gt;=0,Deník!$R493&lt;=1),"BE",Deník!$R493),""),"")</f>
        <v/>
      </c>
      <c r="CE493" s="233" t="str">
        <f>IF(Deník!$R493&lt;&gt;"",IF(Deník!$AB493="BE20",IF(AND(Deník!$R493&gt;=0,Deník!$R493&lt;=1),"BE",Deník!$R493),""),"")</f>
        <v/>
      </c>
      <c r="CF493" s="233" t="str">
        <f>IF(Deník!$R493&lt;&gt;"",IF(Deník!$AB493="TP1",IF(AND(Deník!$R493&gt;=0,Deník!$R493&lt;=1),"BE",Deník!$R493),""),"")</f>
        <v/>
      </c>
      <c r="CG493" s="233" t="str">
        <f>IF(Deník!$R493&lt;&gt;"",IF(Deník!$AB493="TP2",IF(AND(Deník!$R493&gt;=0,Deník!$R493&lt;=1),"BE",Deník!$R493),""),"")</f>
        <v/>
      </c>
      <c r="CH493" s="233" t="str">
        <f>IF(Deník!$R493&lt;&gt;"",IF(Deník!$AB493="TP3",IF(AND(Deník!$R493&gt;=0,Deník!$R493&lt;=1),"BE",Deník!$R493),""),"")</f>
        <v/>
      </c>
      <c r="CI493" s="233" t="str">
        <f>IF(Deník!$R493&lt;&gt;"",IF(Deník!$AB493="Trailing SL",IF(AND(Deník!$R493&gt;=0,Deník!$R493&lt;=1),"BE",Deník!$R493),""),"")</f>
        <v/>
      </c>
      <c r="CJ493" s="233" t="str">
        <f>IF(Deník!$R493&lt;&gt;"",IF(Deník!$AB493="Manual",IF(AND(Deník!$R493&gt;=0,Deník!$R493&lt;=1),"BE",Deník!$R493),""),"")</f>
        <v/>
      </c>
      <c r="CK493" s="233"/>
      <c r="CL493" s="233" t="str">
        <f>IF(Deník!$R493&lt;0,IF(Deník!$AC493=Statistika!$F$117,Deník!$R493,""),"")</f>
        <v/>
      </c>
      <c r="CM493" s="233" t="str">
        <f>IF(Deník!$R493&lt;0,IF(Deník!$AC493=Statistika!$F$118,Deník!$R493,""),"")</f>
        <v/>
      </c>
      <c r="CN493" s="233" t="str">
        <f>IF(Deník!$R493&lt;0,IF(Deník!$AC493=Statistika!$F$119,Deník!$R493,""),"")</f>
        <v/>
      </c>
      <c r="CO493" s="233" t="str">
        <f>IF(Deník!$R493&lt;0,IF(Deník!$AC493=Statistika!$F$120,Deník!$R493,""),"")</f>
        <v/>
      </c>
      <c r="CP493" s="233" t="str">
        <f>IF(Deník!$R493&lt;0,IF(Deník!$AC493=Statistika!$F$121,Deník!$R493,""),"")</f>
        <v/>
      </c>
      <c r="CQ493" s="233" t="str">
        <f>IF(Deník!$R493&lt;0,IF(Deník!$AC493=Statistika!$F$122,Deník!$R493,""),"")</f>
        <v/>
      </c>
      <c r="CR493" s="233" t="str">
        <f>IF(Deník!$R493&lt;0,IF(Deník!$AC493=Statistika!$F$123,Deník!$R493,""),"")</f>
        <v/>
      </c>
      <c r="CS493" s="233" t="str">
        <f>IF(Deník!$R493&lt;0,IF(Deník!$AC493=Statistika!$F$124,Deník!$R493,""),"")</f>
        <v/>
      </c>
      <c r="CT493" s="233" t="str">
        <f>IF(Deník!$R493&lt;0,IF(Deník!$AC493=Statistika!$F$125,Deník!$R493,""),"")</f>
        <v/>
      </c>
      <c r="CU493" s="233"/>
      <c r="CV493" s="233" t="str">
        <f>IF(Deník!$R493&lt;0,IF(Deník!$AD493=$CV$2,Deník!$R493,""),"")</f>
        <v/>
      </c>
      <c r="CW493" s="233" t="str">
        <f>IF(Deník!$R493&lt;0,IF(Deník!$AD493=$CW$2,Deník!$R493,""),"")</f>
        <v/>
      </c>
      <c r="CX493" s="233" t="str">
        <f>IF(Deník!$R493&lt;0,IF(Deník!$AD493=$CX$2,Deník!$R493,""),"")</f>
        <v/>
      </c>
      <c r="CY493" s="233" t="str">
        <f>IF(Deník!$R493&lt;0,IF(Deník!$AD493=$CY$2,Deník!$R493,""),"")</f>
        <v/>
      </c>
      <c r="CZ493" s="233" t="str">
        <f>IF(Deník!$R493&lt;0,IF(Deník!$AD493=$CZ$2,Deník!$R493,""),"")</f>
        <v/>
      </c>
      <c r="DL493" s="221">
        <f t="shared" si="20"/>
        <v>93847.029999999984</v>
      </c>
      <c r="DM493" s="220">
        <f t="shared" si="19"/>
        <v>-6.1529700000000132E-2</v>
      </c>
      <c r="DO493" s="50">
        <f>Deník!W494</f>
        <v>0</v>
      </c>
      <c r="DP493" s="102" t="str">
        <f>IF(AND(Deník!W494&gt;0),1,"")</f>
        <v/>
      </c>
      <c r="DQ493" s="102">
        <f>IF(AND(Deník!W494&lt;=0),1,"")</f>
        <v>1</v>
      </c>
      <c r="DR493" s="227"/>
      <c r="DS493" s="228"/>
      <c r="DT493" s="85"/>
      <c r="DU493" s="54">
        <f>IF(MONTH(Deník!$C493)=DU$2,Deník!$W493,"")</f>
        <v>0</v>
      </c>
      <c r="DV493" s="222" t="str">
        <f>IF(MONTH(Deník!$C493)=DV$2,Deník!$W493,"")</f>
        <v/>
      </c>
      <c r="DW493" s="222" t="str">
        <f>IF(MONTH(Deník!$C493)=DW$2,Deník!$W493,"")</f>
        <v/>
      </c>
      <c r="DX493" s="222" t="str">
        <f>IF(MONTH(Deník!$C493)=DX$2,Deník!$W493,"")</f>
        <v/>
      </c>
      <c r="DY493" s="222" t="str">
        <f>IF(MONTH(Deník!$C493)=DY$2,Deník!$W493,"")</f>
        <v/>
      </c>
      <c r="DZ493" s="222" t="str">
        <f>IF(MONTH(Deník!$C493)=DZ$2,Deník!$W493,"")</f>
        <v/>
      </c>
      <c r="EA493" s="222" t="str">
        <f>IF(MONTH(Deník!$C493)=EA$2,Deník!$W493,"")</f>
        <v/>
      </c>
      <c r="EB493" s="222" t="str">
        <f>IF(MONTH(Deník!$C493)=EB$2,Deník!$W493,"")</f>
        <v/>
      </c>
      <c r="EC493" s="222" t="str">
        <f>IF(MONTH(Deník!$C493)=EC$2,Deník!$W493,"")</f>
        <v/>
      </c>
      <c r="ED493" s="222" t="str">
        <f>IF(MONTH(Deník!$C493)=ED$2,Deník!$W493,"")</f>
        <v/>
      </c>
      <c r="EE493" s="222" t="str">
        <f>IF(MONTH(Deník!$C493)=EE$2,Deník!$W493,"")</f>
        <v/>
      </c>
      <c r="EF493" s="222" t="str">
        <f>IF(MONTH(Deník!$C493)=EF$2,Deník!$W493,"")</f>
        <v/>
      </c>
      <c r="EI493" s="600" t="str">
        <f>IF(Deník!$W493&lt;&gt;"",IF(Deník!$B493=Statistika!$F$63,Deník!$W493,""),"")</f>
        <v/>
      </c>
      <c r="EJ493" s="13" t="str">
        <f>IF(Deník!$W493&lt;&gt;"",IF(Deník!$B493=Statistika!$F$64,Deník!$W493,""),"")</f>
        <v/>
      </c>
      <c r="EK493" s="13" t="str">
        <f>IF(Deník!$W493&lt;&gt;"",IF(Deník!$B493=Statistika!$F$65,Deník!$W493,""),"")</f>
        <v/>
      </c>
      <c r="EL493" s="13" t="str">
        <f>IF(Deník!$W493&lt;&gt;"",IF(Deník!$B493=Statistika!$F$66,Deník!$W493,""),"")</f>
        <v/>
      </c>
      <c r="EM493" s="13" t="str">
        <f>IF(Deník!$W493&lt;&gt;"",IF(Deník!$B493=Statistika!$F$67,Deník!$W493,""),"")</f>
        <v/>
      </c>
      <c r="EN493" s="13" t="str">
        <f>IF(Deník!$W493&lt;&gt;"",IF(Deník!$B493=Statistika!$F$68,Deník!$W493,""),"")</f>
        <v/>
      </c>
      <c r="EO493" s="13" t="str">
        <f>IF(Deník!$W493&lt;&gt;"",IF(Deník!$B493=Statistika!$F$69,Deník!$W493,""),"")</f>
        <v/>
      </c>
      <c r="EP493" s="601" t="str">
        <f>IF(Deník!$W493&lt;&gt;"",IF(Deník!$B493=Statistika!$F$70,Deník!$W493,""),"")</f>
        <v/>
      </c>
      <c r="EQ493" s="90"/>
      <c r="ER493" s="63" t="str">
        <f>IF(Deník!$W493&lt;&gt;"",IF(Deník!$J493="L",Deník!$W493,""),"")</f>
        <v/>
      </c>
      <c r="ES493" s="13" t="str">
        <f>IF(Deník!$W493&lt;&gt;"",IF(Deník!$J493="S",Deník!$W493,""),"")</f>
        <v/>
      </c>
      <c r="ET493" s="95"/>
      <c r="EU493" s="88"/>
      <c r="EV493" s="63" t="str">
        <f>IF(WEEKDAY(Deník!$C493,2)=1,Deník!$W493,"")</f>
        <v/>
      </c>
      <c r="EW493" s="13" t="str">
        <f>IF(WEEKDAY(Deník!$C493,2)=2,Deník!$W493,"")</f>
        <v/>
      </c>
      <c r="EX493" s="13" t="str">
        <f>IF(WEEKDAY(Deník!$C493,2)=3,Deník!$W493,"")</f>
        <v/>
      </c>
      <c r="EY493" s="13" t="str">
        <f>IF(WEEKDAY(Deník!$C493,2)=4,Deník!$W493,"")</f>
        <v/>
      </c>
      <c r="EZ493" s="60" t="str">
        <f>IF(WEEKDAY(Deník!$C493,2)=5,Deník!$W493,"")</f>
        <v/>
      </c>
      <c r="FA493" s="99"/>
      <c r="FB493" s="100">
        <f>Deník!D493</f>
        <v>0</v>
      </c>
      <c r="FC493" s="63">
        <f>IF($FB493&lt;&gt;"",IF(AND($FB493&gt;=FC$2,$FB493&lt;=FC$3),Deník!$W493,""))</f>
        <v>0</v>
      </c>
      <c r="FD493" s="63" t="str">
        <f>IF($FB493&lt;&gt;"",IF(AND($FB493&gt;=FD$2,$FB493&lt;=FD$3),Deník!$W493,""))</f>
        <v/>
      </c>
      <c r="FE493" s="63" t="str">
        <f>IF($FB493&lt;&gt;"",IF(AND($FB493&gt;=FE$2,$FB493&lt;=FE$3),Deník!$W493,""))</f>
        <v/>
      </c>
      <c r="FF493" s="63" t="str">
        <f>IF($FB493&lt;&gt;"",IF(AND($FB493&gt;=FF$2,$FB493&lt;=FF$3),Deník!$W493,""))</f>
        <v/>
      </c>
      <c r="FG493" s="63" t="str">
        <f>IF($FB493&lt;&gt;"",IF(AND($FB493&gt;=FG$2,$FB493&lt;=FG$3),Deník!$W493,""))</f>
        <v/>
      </c>
      <c r="FH493" s="63" t="str">
        <f>IF($FB493&lt;&gt;"",IF(AND($FB493&gt;=FH$2,$FB493&lt;=FH$3),Deník!$W493,""))</f>
        <v/>
      </c>
      <c r="FI493" s="63" t="str">
        <f>IF($FB493&lt;&gt;"",IF(AND($FB493&gt;=FI$2,$FB493&lt;=FI$3),Deník!$W493,""))</f>
        <v/>
      </c>
      <c r="FJ493" s="63" t="str">
        <f>IF($FB493&lt;&gt;"",IF(AND($FB493&gt;=FJ$2,$FB493&lt;=FJ$3),Deník!$W493,""))</f>
        <v/>
      </c>
      <c r="FK493" s="63" t="str">
        <f>IF($FB493&lt;&gt;"",IF(AND($FB493&gt;=FK$2,$FB493&lt;=FK$3),Deník!$W493,""))</f>
        <v/>
      </c>
      <c r="FL493" s="63" t="str">
        <f>IF($FB493&lt;&gt;"",IF(AND($FB493&gt;=FL$2,$FB493&lt;=FL$3),Deník!$W493,""))</f>
        <v/>
      </c>
      <c r="FM493" s="63" t="str">
        <f>IF($FB493&lt;&gt;"",IF(AND($FB493&gt;=FM$2,$FB493&lt;=FM$3),Deník!$W493,""))</f>
        <v/>
      </c>
      <c r="FN493" s="13"/>
      <c r="FO493" s="20" t="str">
        <f>IF(Deník!$W493&gt;1,Deník!$W493,"")</f>
        <v/>
      </c>
      <c r="FP493" s="20" t="str">
        <f>IF(Deník!$W493&lt;0,Deník!$W493,"")</f>
        <v/>
      </c>
      <c r="FQ493" s="17"/>
      <c r="FS493" s="233"/>
      <c r="FT493" s="233" t="str">
        <f>IF(Deník!$W493&lt;&gt;"",IF(Deník!$Y493=Statistika!$F$78,Deník!$W493,""),"")</f>
        <v/>
      </c>
      <c r="FU493" s="233" t="str">
        <f>IF(Deník!$W493&lt;&gt;"",IF(Deník!$Y493=Statistika!$F$79,Deník!$W493,""),"")</f>
        <v/>
      </c>
      <c r="FV493" s="233" t="str">
        <f>IF(Deník!$W493&lt;&gt;"",IF(Deník!$Y493=Statistika!$F$80,Deník!$W493,""),"")</f>
        <v/>
      </c>
      <c r="FW493" s="233" t="str">
        <f>IF(Deník!$W493&lt;&gt;"",IF(Deník!$Y493=Statistika!$F$81,Deník!$W493,""),"")</f>
        <v/>
      </c>
      <c r="FX493" s="233" t="str">
        <f>IF(Deník!$W493&lt;&gt;"",IF(Deník!$Y493=Statistika!$F$82,Deník!$W493,""),"")</f>
        <v/>
      </c>
      <c r="FY493" s="233" t="str">
        <f>IF(Deník!$W493&lt;&gt;"",IF(Deník!$Y493=Statistika!$F$83,Deník!$W493,""),"")</f>
        <v/>
      </c>
      <c r="FZ493" s="233" t="str">
        <f>IF(Deník!$W493&lt;&gt;"",IF(Deník!$Y493=Statistika!$F$84,Deník!$W493,""),"")</f>
        <v/>
      </c>
      <c r="GA493" s="233" t="str">
        <f>IF(Deník!$W493&lt;&gt;"",IF(Deník!$Y493=Statistika!$F$85,Deník!$W493,""),"")</f>
        <v/>
      </c>
      <c r="GB493" s="233" t="str">
        <f>IF(Deník!$W493&lt;&gt;"",IF(Deník!$Y493=Statistika!$F$86,Deník!$W493,""),"")</f>
        <v/>
      </c>
      <c r="GC493" s="233" t="str">
        <f>IF(Deník!$W493&lt;&gt;"",IF(Deník!$Y493=Statistika!$F$87,Deník!$W493,""),"")</f>
        <v/>
      </c>
      <c r="GD493" s="233" t="str">
        <f>IF(Deník!$W493&lt;&gt;"",IF(Deník!$Y493=Statistika!$F$88,Deník!$W493,""),"")</f>
        <v/>
      </c>
      <c r="GE493" s="233" t="str">
        <f>IF(Deník!$W493&lt;&gt;"",IF(Deník!$Y493=Statistika!$F$89,Deník!$W493,""),"")</f>
        <v/>
      </c>
      <c r="GF493" s="233" t="str">
        <f>IF(Deník!$W493&lt;&gt;"",IF(Deník!$Y493=Statistika!$F$90,Deník!$W493,""),"")</f>
        <v/>
      </c>
      <c r="GG493" s="233" t="str">
        <f>IF(Deník!$W493&lt;&gt;"",IF(Deník!$Y493=Statistika!$F$91,Deník!$W493,""),"")</f>
        <v/>
      </c>
      <c r="GH493" s="233"/>
      <c r="GI493" s="233" t="str">
        <f>IF(Deník!$W493&lt;&gt;"",IF(Deník!$AB493=Statistika!$L$100,Deník!$W493,""),"")</f>
        <v/>
      </c>
      <c r="GJ493" s="233" t="str">
        <f>IF(Deník!$W493&lt;&gt;"",IF(Deník!$AB493=Statistika!$L$101,Deník!$W493,""),"")</f>
        <v/>
      </c>
      <c r="GK493" s="233" t="str">
        <f>IF(Deník!$W493&lt;&gt;"",IF(Deník!$AB493=Statistika!$L$102,Deník!$W493,""),"")</f>
        <v/>
      </c>
      <c r="GL493" s="233" t="str">
        <f>IF(Deník!$W493&lt;&gt;"",IF(Deník!$AB493=Statistika!$L$103,Deník!$W493,""),"")</f>
        <v/>
      </c>
      <c r="GM493" s="233" t="str">
        <f>IF(Deník!$W493&lt;&gt;"",IF(Deník!$AB493=Statistika!$L$104,Deník!$W493,""),"")</f>
        <v/>
      </c>
      <c r="GN493" s="233" t="str">
        <f>IF(Deník!$W493&lt;&gt;"",IF(Deník!$AB493=Statistika!$L$105,Deník!$W493,""),"")</f>
        <v/>
      </c>
      <c r="GO493" s="233" t="str">
        <f>IF(Deník!$W493&lt;&gt;"",IF(Deník!$AB493=Statistika!$L$106,Deník!$W493,""),"")</f>
        <v/>
      </c>
      <c r="GP493" s="233" t="str">
        <f>IF(Deník!$W493&lt;&gt;"",IF(Deník!$AB493=Statistika!$L$107,Deník!$W493,""),"")</f>
        <v/>
      </c>
      <c r="GQ493" s="233" t="str">
        <f>IF(Deník!$W493&lt;&gt;"",IF(Deník!$AB493=Statistika!$L$108,Deník!$W493,""),"")</f>
        <v/>
      </c>
      <c r="GS493" s="233" t="str">
        <f>IF(Deník!$W493&lt;0,IF(Deník!$AC493=Statistika!$F$117,Deník!$W493,""),"")</f>
        <v/>
      </c>
      <c r="GT493" s="233" t="str">
        <f>IF(Deník!$W493&lt;0,IF(Deník!$AC493=Statistika!$F$118,Deník!$W493,""),"")</f>
        <v/>
      </c>
      <c r="GU493" s="233" t="str">
        <f>IF(Deník!$W493&lt;0,IF(Deník!$AC493=Statistika!$F$119,Deník!$W493,""),"")</f>
        <v/>
      </c>
      <c r="GV493" s="233" t="str">
        <f>IF(Deník!$W493&lt;0,IF(Deník!$AC493=Statistika!$F$120,Deník!$W493,""),"")</f>
        <v/>
      </c>
      <c r="GW493" s="233" t="str">
        <f>IF(Deník!$W493&lt;0,IF(Deník!$AC493=Statistika!$F$121,Deník!$W493,""),"")</f>
        <v/>
      </c>
      <c r="GX493" s="233" t="str">
        <f>IF(Deník!$W493&lt;0,IF(Deník!$AC493=Statistika!$F$122,Deník!$W493,""),"")</f>
        <v/>
      </c>
      <c r="GY493" s="233" t="str">
        <f>IF(Deník!$W493&lt;0,IF(Deník!$AC493=Statistika!$F$123,Deník!$W493,""),"")</f>
        <v/>
      </c>
      <c r="GZ493" s="233" t="str">
        <f>IF(Deník!$W493&lt;0,IF(Deník!$AC493=Statistika!$F$124,Deník!$W493,""),"")</f>
        <v/>
      </c>
      <c r="HA493" s="233" t="str">
        <f>IF(Deník!$W493&lt;0,IF(Deník!$AC493=Statistika!$F$125,Deník!$W493,""),"")</f>
        <v/>
      </c>
      <c r="HC493" s="233" t="str">
        <f>IF(Deník!$W493&lt;0,IF(Deník!$AD493=Statistika!$F$133,Deník!$W493,""),"")</f>
        <v/>
      </c>
      <c r="HD493" s="233" t="str">
        <f>IF(Deník!$W493&lt;0,IF(Deník!$AD493=Statistika!$F$134,Deník!$W493,""),"")</f>
        <v/>
      </c>
      <c r="HE493" s="233" t="str">
        <f>IF(Deník!$W493&lt;0,IF(Deník!$AD493=Statistika!$F$135,Deník!$W493,""),"")</f>
        <v/>
      </c>
      <c r="HF493" s="233" t="str">
        <f>IF(Deník!$W493&lt;0,IF(Deník!$AD493=Statistika!$F$136,Deník!$W493,""),"")</f>
        <v/>
      </c>
      <c r="HG493" s="233" t="str">
        <f>IF(Deník!$W493&lt;0,IF(Deník!$AD493=Statistika!$F$137,Deník!$W493,""),"")</f>
        <v/>
      </c>
      <c r="ID493" s="8">
        <f>Tabulka4[[#This Row],[Sloupec3]]</f>
        <v>0</v>
      </c>
      <c r="IE493" s="17" t="str">
        <f>IF(AND([1]Deník!$C493&gt;='[1]Měsíční shrnutí'!$D$1,[1]Deník!$C493&lt;='[1]Měsíční shrnutí'!$F$1),[1]Deník!$X493,"")</f>
        <v/>
      </c>
    </row>
    <row r="494" spans="1:239">
      <c r="A494" s="8">
        <f>Deník!C495</f>
        <v>0</v>
      </c>
      <c r="B494" s="50" t="str">
        <f>Deník!R495</f>
        <v/>
      </c>
      <c r="C494" s="102" t="str">
        <f>IF(AND(Deník!R495&gt;1,Deník!R495&lt;&gt;""),1,"")</f>
        <v/>
      </c>
      <c r="D494" s="102" t="str">
        <f>IF(AND(Deník!R495&lt;=0,Deník!R495&lt;&gt;""),1,"")</f>
        <v/>
      </c>
      <c r="E494" s="103" t="str">
        <f>IF(AND(Deník!R495&gt;=0,Deník!R495&lt;=1),1,"")</f>
        <v/>
      </c>
      <c r="F494" s="79" t="str">
        <f>IF(Deník!R495&lt;&gt;"",Deník!R495+F493,"")</f>
        <v/>
      </c>
      <c r="G494" s="85"/>
      <c r="H494" s="54" t="str">
        <f>IF(MONTH(Deník!$C494)=H$2,IF(AND(Deník!$R494&gt;=0,Deník!$R494&lt;=1),"BE",Deník!$R494),"")</f>
        <v/>
      </c>
      <c r="I494" s="11" t="str">
        <f>IF(MONTH(Deník!$C494)=I$2,IF(AND(Deník!$R494&gt;=0,Deník!$R494&lt;=1),"BE",Deník!$R494),"")</f>
        <v/>
      </c>
      <c r="J494" s="11" t="str">
        <f>IF(MONTH(Deník!$C494)=J$2,IF(AND(Deník!$R494&gt;=0,Deník!$R494&lt;=1),"BE",Deník!$R494),"")</f>
        <v/>
      </c>
      <c r="K494" s="11" t="str">
        <f>IF(MONTH(Deník!$C494)=K$2,IF(AND(Deník!$R494&gt;=0,Deník!$R494&lt;=1),"BE",Deník!$R494),"")</f>
        <v/>
      </c>
      <c r="L494" s="11" t="str">
        <f>IF(MONTH(Deník!$C494)=L$2,IF(AND(Deník!$R494&gt;=0,Deník!$R494&lt;=1),"BE",Deník!$R494),"")</f>
        <v/>
      </c>
      <c r="M494" s="11" t="str">
        <f>IF(MONTH(Deník!$C494)=M$2,IF(AND(Deník!$R494&gt;=0,Deník!$R494&lt;=1),"BE",Deník!$R494),"")</f>
        <v/>
      </c>
      <c r="N494" s="11" t="str">
        <f>IF(MONTH(Deník!$C494)=N$2,IF(AND(Deník!$R494&gt;=0,Deník!$R494&lt;=1),"BE",Deník!$R494),"")</f>
        <v/>
      </c>
      <c r="O494" s="11" t="str">
        <f>IF(MONTH(Deník!$C494)=O$2,IF(AND(Deník!$R494&gt;=0,Deník!$R494&lt;=1),"BE",Deník!$R494),"")</f>
        <v/>
      </c>
      <c r="P494" s="11" t="str">
        <f>IF(MONTH(Deník!$C494)=P$2,IF(AND(Deník!$R494&gt;=0,Deník!$R494&lt;=1),"BE",Deník!$R494),"")</f>
        <v/>
      </c>
      <c r="Q494" s="11" t="str">
        <f>IF(MONTH(Deník!$C494)=Q$2,IF(AND(Deník!$R494&gt;=0,Deník!$R494&lt;=1),"BE",Deník!$R494),"")</f>
        <v/>
      </c>
      <c r="R494" s="11" t="str">
        <f>IF(MONTH(Deník!$C494)=R$2,IF(AND(Deník!$R494&gt;=0,Deník!$R494&lt;=1),"BE",Deník!$R494),"")</f>
        <v/>
      </c>
      <c r="S494" s="57" t="str">
        <f>IF(MONTH(Deník!$C494)=S$2,IF(AND(Deník!$R494&gt;=0,Deník!$R494&lt;=1),"BE",Deník!$R494),"")</f>
        <v/>
      </c>
      <c r="U494" s="12"/>
      <c r="V494" s="12"/>
      <c r="X494" s="600" t="str">
        <f>IF(Deník!$R494&lt;&gt;"",IF(Deník!$B494=Statistika!$F$63,IF(AND(Deník!$R494&gt;=0,Deník!$R494&lt;=1),"BE",Deník!$R494),""),"")</f>
        <v/>
      </c>
      <c r="Y494" s="13" t="str">
        <f>IF(Deník!$R494&lt;&gt;"",IF(Deník!$B494=Statistika!$F$64,IF(AND(Deník!$R494&gt;=0,Deník!$R494&lt;=1),"BE",Deník!$R494),""),"")</f>
        <v/>
      </c>
      <c r="Z494" s="13" t="str">
        <f>IF(Deník!$R494&lt;&gt;"",IF(Deník!$B494=Statistika!$F$65,IF(AND(Deník!$R494&gt;=0,Deník!$R494&lt;=1),"BE",Deník!$R494),""),"")</f>
        <v/>
      </c>
      <c r="AA494" s="13" t="str">
        <f>IF(Deník!$R494&lt;&gt;"",IF(Deník!$B494=Statistika!$F$66,IF(AND(Deník!$R494&gt;=0,Deník!$R494&lt;=1),"BE",Deník!$R494),""),"")</f>
        <v/>
      </c>
      <c r="AB494" s="13" t="str">
        <f>IF(Deník!$R494&lt;&gt;"",IF(Deník!$B494=Statistika!$F$67,IF(AND(Deník!$R494&gt;=0,Deník!$R494&lt;=1),"BE",Deník!$R494),""),"")</f>
        <v/>
      </c>
      <c r="AC494" s="13" t="str">
        <f>IF(Deník!$R494&lt;&gt;"",IF(Deník!$B494=Statistika!$F$68,IF(AND(Deník!$R494&gt;=0,Deník!$R494&lt;=1),"BE",Deník!$R494),""),"")</f>
        <v/>
      </c>
      <c r="AD494" s="13" t="str">
        <f>IF(Deník!$R494&lt;&gt;"",IF(Deník!$B494=Statistika!$F$69,IF(AND(Deník!$R494&gt;=0,Deník!$R494&lt;=1),"BE",Deník!$R494),""),"")</f>
        <v/>
      </c>
      <c r="AE494" s="601" t="str">
        <f>IF(Deník!$R494&lt;&gt;"",IF(Deník!$B494=Statistika!$F$70,IF(AND(Deník!$R494&gt;=0,Deník!$R494&lt;=1),"BE",Deník!$R494),""),"")</f>
        <v/>
      </c>
      <c r="AF494" s="90"/>
      <c r="AG494" s="63" t="str">
        <f>IF(Deník!$R494&lt;&gt;"",IF(Deník!$J494="L",IF(AND(Deník!$R494&gt;=0,Deník!$R494&lt;=1),"BE",Deník!$R494),""),"")</f>
        <v/>
      </c>
      <c r="AH494" s="13" t="str">
        <f>IF(Deník!$R494&lt;&gt;"",IF(Deník!$J494="S",IF(AND(Deník!$R494&gt;=0,Deník!$R494&lt;=1),"BE",Deník!$R494),""),"")</f>
        <v/>
      </c>
      <c r="AI494" s="95"/>
      <c r="AJ494" s="71" t="str">
        <f>IF(Deník!N495&lt;&gt;"",Deník!N495*-1,"")</f>
        <v/>
      </c>
      <c r="AK494" s="88"/>
      <c r="AL494" s="63" t="str">
        <f>IF(WEEKDAY(Deník!$C494,2)=1,IF(AND(Deník!$R494&gt;=0,Deník!$R494&lt;=1),"BE",Deník!$R494),"")</f>
        <v/>
      </c>
      <c r="AM494" s="13" t="str">
        <f>IF(WEEKDAY(Deník!$C494,2)=2,IF(AND(Deník!$R494&gt;=0,Deník!$R494&lt;=1),"BE",Deník!$R494),"")</f>
        <v/>
      </c>
      <c r="AN494" s="13" t="str">
        <f>IF(WEEKDAY(Deník!$C494,2)=3,IF(AND(Deník!$R494&gt;=0,Deník!$R494&lt;=1),"BE",Deník!$R494),"")</f>
        <v/>
      </c>
      <c r="AO494" s="13" t="str">
        <f>IF(WEEKDAY(Deník!$C494,2)=4,IF(AND(Deník!$R494&gt;=0,Deník!$R494&lt;=1),"BE",Deník!$R494),"")</f>
        <v/>
      </c>
      <c r="AP494" s="60" t="str">
        <f>IF(WEEKDAY(Deník!$C494,2)=5,IF(AND(Deník!$R494&gt;=0,Deník!$R494&lt;=1),"BE",Deník!$R494),"")</f>
        <v/>
      </c>
      <c r="AQ494" s="99"/>
      <c r="AR494" s="100">
        <f>Deník!D494</f>
        <v>0</v>
      </c>
      <c r="AS494" s="63" t="str">
        <f>IF(Deník!$D494&lt;&gt;"",IF(AND(Deník!$D494&gt;=AS$2,Deník!$D494&lt;=AS$3),IF(AND(Deník!$R494&gt;=0,Deník!$R494&lt;=1),"BE",Deník!$R494),""),"")</f>
        <v/>
      </c>
      <c r="AT494" s="63" t="str">
        <f>IF(Deník!$D494&lt;&gt;"",IF(AND(Deník!$D494&gt;=AT$2,Deník!$D494&lt;=AT$3),IF(AND(Deník!$R494&gt;=0,Deník!$R494&lt;=1),"BE",Deník!$R494),""),"")</f>
        <v/>
      </c>
      <c r="AU494" s="63" t="str">
        <f>IF(Deník!$D494&lt;&gt;"",IF(AND(Deník!$D494&gt;=AU$2,Deník!$D494&lt;=AU$3),IF(AND(Deník!$R494&gt;=0,Deník!$R494&lt;=1),"BE",Deník!$R494),""),"")</f>
        <v/>
      </c>
      <c r="AV494" s="63" t="str">
        <f>IF(Deník!$D494&lt;&gt;"",IF(AND(Deník!$D494&gt;=AV$2,Deník!$D494&lt;=AV$3),IF(AND(Deník!$R494&gt;=0,Deník!$R494&lt;=1),"BE",Deník!$R494),""),"")</f>
        <v/>
      </c>
      <c r="AW494" s="63" t="str">
        <f>IF(Deník!$D494&lt;&gt;"",IF(AND(Deník!$D494&gt;=AW$2,Deník!$D494&lt;=AW$3),IF(AND(Deník!$R494&gt;=0,Deník!$R494&lt;=1),"BE",Deník!$R494),""),"")</f>
        <v/>
      </c>
      <c r="AX494" s="63" t="str">
        <f>IF(Deník!$D494&lt;&gt;"",IF(AND(Deník!$D494&gt;=AX$2,Deník!$D494&lt;=AX$3),IF(AND(Deník!$R494&gt;=0,Deník!$R494&lt;=1),"BE",Deník!$R494),""),"")</f>
        <v/>
      </c>
      <c r="AY494" s="63" t="str">
        <f>IF(Deník!$D494&lt;&gt;"",IF(AND(Deník!$D494&gt;=AY$2,Deník!$D494&lt;=AY$3),IF(AND(Deník!$R494&gt;=0,Deník!$R494&lt;=1),"BE",Deník!$R494),""),"")</f>
        <v/>
      </c>
      <c r="AZ494" s="63" t="str">
        <f>IF(Deník!$D494&lt;&gt;"",IF(AND(Deník!$D494&gt;=AZ$2,Deník!$D494&lt;=AZ$3),IF(AND(Deník!$R494&gt;=0,Deník!$R494&lt;=1),"BE",Deník!$R494),""),"")</f>
        <v/>
      </c>
      <c r="BA494" s="63" t="str">
        <f>IF(Deník!$D494&lt;&gt;"",IF(AND(Deník!$D494&gt;=BA$2,Deník!$D494&lt;=BA$3),IF(AND(Deník!$R494&gt;=0,Deník!$R494&lt;=1),"BE",Deník!$R494),""),"")</f>
        <v/>
      </c>
      <c r="BB494" s="63" t="str">
        <f>IF(Deník!$D494&lt;&gt;"",IF(AND(Deník!$D494&gt;=BB$2,Deník!$D494&lt;=BB$3),IF(AND(Deník!$R494&gt;=0,Deník!$R494&lt;=1),"BE",Deník!$R494),""),"")</f>
        <v/>
      </c>
      <c r="BC494" s="71" t="str">
        <f>IF(Deník!$D494&lt;&gt;"",IF(AND(Deník!$D494&gt;=BC$2,Deník!$D494&lt;=BC$3),IF(AND(Deník!$R494&gt;=0,Deník!$R494&lt;=1),"BE",Deník!$R494),""),"")</f>
        <v/>
      </c>
      <c r="BD494" s="20" t="str">
        <f>IF(Deník!$J495="S",(Deník!$M495-Deník!$K495),IF(Deník!$J495="L",(Deník!$K495-Deník!$M495),""))</f>
        <v/>
      </c>
      <c r="BE494" s="20" t="str">
        <f>IF(Deník!$J495="S",(Deník!$K495-Deník!$O495),IF(Deník!$J495="L",(Deník!$O495-Deník!$K495),""))</f>
        <v/>
      </c>
      <c r="BF494" s="20" t="str">
        <f>IF(Deník!$J495="S",(Deník!$K495-Deník!$L495),IF(Deník!$J495="L",(Deník!$L495-Deník!$K495),""))</f>
        <v/>
      </c>
      <c r="BG494" s="20" t="str">
        <f>IF(Deník!$J495="S",(Deník!$K495-Deník!$S495),IF(Deník!$J495="L",(Deník!$S495-Deník!$K495),""))</f>
        <v/>
      </c>
      <c r="BH494" s="20" t="str">
        <f>IF(Deník!$J495="S",(Deník!$K495-Deník!$U495),IF(Deník!$J495="L",(Deník!$U495-Deník!$K495),""))</f>
        <v/>
      </c>
      <c r="BI494" s="20" t="str">
        <f>IF(Deník!$R494&gt;1,Deník!$R494,"")</f>
        <v/>
      </c>
      <c r="BJ494" s="20" t="str">
        <f>IF(Deník!$R494&lt;0,Deník!$R494,"")</f>
        <v/>
      </c>
      <c r="BK494" s="17"/>
      <c r="BM494" s="233" t="str">
        <f>IF(Deník!$R494&lt;&gt;"",IF(Deník!$Y494=Statistika!$F$78,IF(AND(Deník!$R494&gt;=0,Deník!$R494&lt;=1),"BE",Deník!$R494),""),"")</f>
        <v/>
      </c>
      <c r="BN494" s="233" t="str">
        <f>IF(Deník!$R494&lt;&gt;"",IF(Deník!$Y494=Statistika!$F$79,IF(AND(Deník!$R494&gt;=0,Deník!$R494&lt;=1),"BE",Deník!$R494),""),"")</f>
        <v/>
      </c>
      <c r="BO494" s="233" t="str">
        <f>IF(Deník!$R494&lt;&gt;"",IF(Deník!$Y494=Statistika!$F$80,IF(AND(Deník!$R494&gt;=0,Deník!$R494&lt;=1),"BE",Deník!$R494),""),"")</f>
        <v/>
      </c>
      <c r="BP494" s="233" t="str">
        <f>IF(Deník!$R494&lt;&gt;"",IF(Deník!$Y494=Statistika!$F$81,IF(AND(Deník!$R494&gt;=0,Deník!$R494&lt;=1),"BE",Deník!$R494),""),"")</f>
        <v/>
      </c>
      <c r="BQ494" s="233" t="str">
        <f>IF(Deník!$R494&lt;&gt;"",IF(Deník!$Y494=Statistika!$F$82,IF(AND(Deník!$R494&gt;=0,Deník!$R494&lt;=1),"BE",Deník!$R494),""),"")</f>
        <v/>
      </c>
      <c r="BR494" s="233" t="str">
        <f>IF(Deník!$R494&lt;&gt;"",IF(Deník!$Y494=Statistika!$F$83,IF(AND(Deník!$R494&gt;=0,Deník!$R494&lt;=1),"BE",Deník!$R494),""),"")</f>
        <v/>
      </c>
      <c r="BS494" s="233" t="str">
        <f>IF(Deník!$R494&lt;&gt;"",IF(Deník!$Y494=Statistika!$F$84,IF(AND(Deník!$R494&gt;=0,Deník!$R494&lt;=1),"BE",Deník!$R494),""),"")</f>
        <v/>
      </c>
      <c r="BT494" s="233" t="str">
        <f>IF(Deník!$R494&lt;&gt;"",IF(Deník!$Y494=Statistika!$F$85,IF(AND(Deník!$R494&gt;=0,Deník!$R494&lt;=1),"BE",Deník!$R494),""),"")</f>
        <v/>
      </c>
      <c r="BU494" s="233" t="str">
        <f>IF(Deník!$R494&lt;&gt;"",IF(Deník!$Y494=Statistika!$F$86,IF(AND(Deník!$R494&gt;=0,Deník!$R494&lt;=1),"BE",Deník!$R494),""),"")</f>
        <v/>
      </c>
      <c r="BV494" s="233" t="str">
        <f>IF(Deník!$R494&lt;&gt;"",IF(Deník!$Y494=Statistika!$F$87,IF(AND(Deník!$R494&gt;=0,Deník!$R494&lt;=1),"BE",Deník!$R494),""),"")</f>
        <v/>
      </c>
      <c r="BW494" s="233" t="str">
        <f>IF(Deník!$R494&lt;&gt;"",IF(Deník!$Y494=Statistika!$F$88,IF(AND(Deník!$R494&gt;=0,Deník!$R494&lt;=1),"BE",Deník!$R494),""),"")</f>
        <v/>
      </c>
      <c r="BX494" s="233" t="str">
        <f>IF(Deník!$R494&lt;&gt;"",IF(Deník!$Y494=Statistika!$F$89,IF(AND(Deník!$R494&gt;=0,Deník!$R494&lt;=1),"BE",Deník!$R494),""),"")</f>
        <v/>
      </c>
      <c r="BY494" s="233" t="str">
        <f>IF(Deník!$R494&lt;&gt;"",IF(Deník!$Y494=Statistika!$F$90,IF(AND(Deník!$R494&gt;=0,Deník!$R494&lt;=1),"BE",Deník!$R494),""),"")</f>
        <v/>
      </c>
      <c r="BZ494" s="233" t="str">
        <f>IF(Deník!$R494&lt;&gt;"",IF(Deník!$Y494=Statistika!$F$91,IF(AND(Deník!$R494&gt;=0,Deník!$R494&lt;=1),"BE",Deník!$R494),""),"")</f>
        <v/>
      </c>
      <c r="CA494" s="233"/>
      <c r="CB494" s="233" t="str">
        <f>IF(Deník!$R494&lt;&gt;"",IF(Deník!$AB494="SL",IF(AND(Deník!$R494&gt;=0,Deník!$R494&lt;=1),"BE",Deník!$R494),""),"")</f>
        <v/>
      </c>
      <c r="CC494" s="233" t="str">
        <f>IF(Deník!$R494&lt;&gt;"",IF(Deník!$AB494="BE10",IF(AND(Deník!$R494&gt;=0,Deník!$R494&lt;=1),"BE",Deník!$R494),""),"")</f>
        <v/>
      </c>
      <c r="CD494" s="233" t="str">
        <f>IF(Deník!$R494&lt;&gt;"",IF(Deník!$AB494="BE15",IF(AND(Deník!$R494&gt;=0,Deník!$R494&lt;=1),"BE",Deník!$R494),""),"")</f>
        <v/>
      </c>
      <c r="CE494" s="233" t="str">
        <f>IF(Deník!$R494&lt;&gt;"",IF(Deník!$AB494="BE20",IF(AND(Deník!$R494&gt;=0,Deník!$R494&lt;=1),"BE",Deník!$R494),""),"")</f>
        <v/>
      </c>
      <c r="CF494" s="233" t="str">
        <f>IF(Deník!$R494&lt;&gt;"",IF(Deník!$AB494="TP1",IF(AND(Deník!$R494&gt;=0,Deník!$R494&lt;=1),"BE",Deník!$R494),""),"")</f>
        <v/>
      </c>
      <c r="CG494" s="233" t="str">
        <f>IF(Deník!$R494&lt;&gt;"",IF(Deník!$AB494="TP2",IF(AND(Deník!$R494&gt;=0,Deník!$R494&lt;=1),"BE",Deník!$R494),""),"")</f>
        <v/>
      </c>
      <c r="CH494" s="233" t="str">
        <f>IF(Deník!$R494&lt;&gt;"",IF(Deník!$AB494="TP3",IF(AND(Deník!$R494&gt;=0,Deník!$R494&lt;=1),"BE",Deník!$R494),""),"")</f>
        <v/>
      </c>
      <c r="CI494" s="233" t="str">
        <f>IF(Deník!$R494&lt;&gt;"",IF(Deník!$AB494="Trailing SL",IF(AND(Deník!$R494&gt;=0,Deník!$R494&lt;=1),"BE",Deník!$R494),""),"")</f>
        <v/>
      </c>
      <c r="CJ494" s="233" t="str">
        <f>IF(Deník!$R494&lt;&gt;"",IF(Deník!$AB494="Manual",IF(AND(Deník!$R494&gt;=0,Deník!$R494&lt;=1),"BE",Deník!$R494),""),"")</f>
        <v/>
      </c>
      <c r="CK494" s="233"/>
      <c r="CL494" s="233" t="str">
        <f>IF(Deník!$R494&lt;0,IF(Deník!$AC494=Statistika!$F$117,Deník!$R494,""),"")</f>
        <v/>
      </c>
      <c r="CM494" s="233" t="str">
        <f>IF(Deník!$R494&lt;0,IF(Deník!$AC494=Statistika!$F$118,Deník!$R494,""),"")</f>
        <v/>
      </c>
      <c r="CN494" s="233" t="str">
        <f>IF(Deník!$R494&lt;0,IF(Deník!$AC494=Statistika!$F$119,Deník!$R494,""),"")</f>
        <v/>
      </c>
      <c r="CO494" s="233" t="str">
        <f>IF(Deník!$R494&lt;0,IF(Deník!$AC494=Statistika!$F$120,Deník!$R494,""),"")</f>
        <v/>
      </c>
      <c r="CP494" s="233" t="str">
        <f>IF(Deník!$R494&lt;0,IF(Deník!$AC494=Statistika!$F$121,Deník!$R494,""),"")</f>
        <v/>
      </c>
      <c r="CQ494" s="233" t="str">
        <f>IF(Deník!$R494&lt;0,IF(Deník!$AC494=Statistika!$F$122,Deník!$R494,""),"")</f>
        <v/>
      </c>
      <c r="CR494" s="233" t="str">
        <f>IF(Deník!$R494&lt;0,IF(Deník!$AC494=Statistika!$F$123,Deník!$R494,""),"")</f>
        <v/>
      </c>
      <c r="CS494" s="233" t="str">
        <f>IF(Deník!$R494&lt;0,IF(Deník!$AC494=Statistika!$F$124,Deník!$R494,""),"")</f>
        <v/>
      </c>
      <c r="CT494" s="233" t="str">
        <f>IF(Deník!$R494&lt;0,IF(Deník!$AC494=Statistika!$F$125,Deník!$R494,""),"")</f>
        <v/>
      </c>
      <c r="CU494" s="233"/>
      <c r="CV494" s="233" t="str">
        <f>IF(Deník!$R494&lt;0,IF(Deník!$AD494=$CV$2,Deník!$R494,""),"")</f>
        <v/>
      </c>
      <c r="CW494" s="233" t="str">
        <f>IF(Deník!$R494&lt;0,IF(Deník!$AD494=$CW$2,Deník!$R494,""),"")</f>
        <v/>
      </c>
      <c r="CX494" s="233" t="str">
        <f>IF(Deník!$R494&lt;0,IF(Deník!$AD494=$CX$2,Deník!$R494,""),"")</f>
        <v/>
      </c>
      <c r="CY494" s="233" t="str">
        <f>IF(Deník!$R494&lt;0,IF(Deník!$AD494=$CY$2,Deník!$R494,""),"")</f>
        <v/>
      </c>
      <c r="CZ494" s="233" t="str">
        <f>IF(Deník!$R494&lt;0,IF(Deník!$AD494=$CZ$2,Deník!$R494,""),"")</f>
        <v/>
      </c>
      <c r="DL494" s="221">
        <f t="shared" si="20"/>
        <v>93847.029999999984</v>
      </c>
      <c r="DM494" s="220">
        <f t="shared" si="19"/>
        <v>-6.1529700000000132E-2</v>
      </c>
      <c r="DO494" s="50">
        <f>Deník!W495</f>
        <v>0</v>
      </c>
      <c r="DP494" s="102" t="str">
        <f>IF(AND(Deník!W495&gt;0),1,"")</f>
        <v/>
      </c>
      <c r="DQ494" s="102">
        <f>IF(AND(Deník!W495&lt;=0),1,"")</f>
        <v>1</v>
      </c>
      <c r="DR494" s="227"/>
      <c r="DS494" s="228"/>
      <c r="DT494" s="85"/>
      <c r="DU494" s="54">
        <f>IF(MONTH(Deník!$C494)=DU$2,Deník!$W494,"")</f>
        <v>0</v>
      </c>
      <c r="DV494" s="222" t="str">
        <f>IF(MONTH(Deník!$C494)=DV$2,Deník!$W494,"")</f>
        <v/>
      </c>
      <c r="DW494" s="222" t="str">
        <f>IF(MONTH(Deník!$C494)=DW$2,Deník!$W494,"")</f>
        <v/>
      </c>
      <c r="DX494" s="222" t="str">
        <f>IF(MONTH(Deník!$C494)=DX$2,Deník!$W494,"")</f>
        <v/>
      </c>
      <c r="DY494" s="222" t="str">
        <f>IF(MONTH(Deník!$C494)=DY$2,Deník!$W494,"")</f>
        <v/>
      </c>
      <c r="DZ494" s="222" t="str">
        <f>IF(MONTH(Deník!$C494)=DZ$2,Deník!$W494,"")</f>
        <v/>
      </c>
      <c r="EA494" s="222" t="str">
        <f>IF(MONTH(Deník!$C494)=EA$2,Deník!$W494,"")</f>
        <v/>
      </c>
      <c r="EB494" s="222" t="str">
        <f>IF(MONTH(Deník!$C494)=EB$2,Deník!$W494,"")</f>
        <v/>
      </c>
      <c r="EC494" s="222" t="str">
        <f>IF(MONTH(Deník!$C494)=EC$2,Deník!$W494,"")</f>
        <v/>
      </c>
      <c r="ED494" s="222" t="str">
        <f>IF(MONTH(Deník!$C494)=ED$2,Deník!$W494,"")</f>
        <v/>
      </c>
      <c r="EE494" s="222" t="str">
        <f>IF(MONTH(Deník!$C494)=EE$2,Deník!$W494,"")</f>
        <v/>
      </c>
      <c r="EF494" s="222" t="str">
        <f>IF(MONTH(Deník!$C494)=EF$2,Deník!$W494,"")</f>
        <v/>
      </c>
      <c r="EI494" s="600" t="str">
        <f>IF(Deník!$W494&lt;&gt;"",IF(Deník!$B494=Statistika!$F$63,Deník!$W494,""),"")</f>
        <v/>
      </c>
      <c r="EJ494" s="13" t="str">
        <f>IF(Deník!$W494&lt;&gt;"",IF(Deník!$B494=Statistika!$F$64,Deník!$W494,""),"")</f>
        <v/>
      </c>
      <c r="EK494" s="13" t="str">
        <f>IF(Deník!$W494&lt;&gt;"",IF(Deník!$B494=Statistika!$F$65,Deník!$W494,""),"")</f>
        <v/>
      </c>
      <c r="EL494" s="13" t="str">
        <f>IF(Deník!$W494&lt;&gt;"",IF(Deník!$B494=Statistika!$F$66,Deník!$W494,""),"")</f>
        <v/>
      </c>
      <c r="EM494" s="13" t="str">
        <f>IF(Deník!$W494&lt;&gt;"",IF(Deník!$B494=Statistika!$F$67,Deník!$W494,""),"")</f>
        <v/>
      </c>
      <c r="EN494" s="13" t="str">
        <f>IF(Deník!$W494&lt;&gt;"",IF(Deník!$B494=Statistika!$F$68,Deník!$W494,""),"")</f>
        <v/>
      </c>
      <c r="EO494" s="13" t="str">
        <f>IF(Deník!$W494&lt;&gt;"",IF(Deník!$B494=Statistika!$F$69,Deník!$W494,""),"")</f>
        <v/>
      </c>
      <c r="EP494" s="601" t="str">
        <f>IF(Deník!$W494&lt;&gt;"",IF(Deník!$B494=Statistika!$F$70,Deník!$W494,""),"")</f>
        <v/>
      </c>
      <c r="EQ494" s="90"/>
      <c r="ER494" s="63" t="str">
        <f>IF(Deník!$W494&lt;&gt;"",IF(Deník!$J494="L",Deník!$W494,""),"")</f>
        <v/>
      </c>
      <c r="ES494" s="13" t="str">
        <f>IF(Deník!$W494&lt;&gt;"",IF(Deník!$J494="S",Deník!$W494,""),"")</f>
        <v/>
      </c>
      <c r="ET494" s="95"/>
      <c r="EU494" s="88"/>
      <c r="EV494" s="63" t="str">
        <f>IF(WEEKDAY(Deník!$C494,2)=1,Deník!$W494,"")</f>
        <v/>
      </c>
      <c r="EW494" s="13" t="str">
        <f>IF(WEEKDAY(Deník!$C494,2)=2,Deník!$W494,"")</f>
        <v/>
      </c>
      <c r="EX494" s="13" t="str">
        <f>IF(WEEKDAY(Deník!$C494,2)=3,Deník!$W494,"")</f>
        <v/>
      </c>
      <c r="EY494" s="13" t="str">
        <f>IF(WEEKDAY(Deník!$C494,2)=4,Deník!$W494,"")</f>
        <v/>
      </c>
      <c r="EZ494" s="60" t="str">
        <f>IF(WEEKDAY(Deník!$C494,2)=5,Deník!$W494,"")</f>
        <v/>
      </c>
      <c r="FA494" s="99"/>
      <c r="FB494" s="100">
        <f>Deník!D494</f>
        <v>0</v>
      </c>
      <c r="FC494" s="63">
        <f>IF($FB494&lt;&gt;"",IF(AND($FB494&gt;=FC$2,$FB494&lt;=FC$3),Deník!$W494,""))</f>
        <v>0</v>
      </c>
      <c r="FD494" s="63" t="str">
        <f>IF($FB494&lt;&gt;"",IF(AND($FB494&gt;=FD$2,$FB494&lt;=FD$3),Deník!$W494,""))</f>
        <v/>
      </c>
      <c r="FE494" s="63" t="str">
        <f>IF($FB494&lt;&gt;"",IF(AND($FB494&gt;=FE$2,$FB494&lt;=FE$3),Deník!$W494,""))</f>
        <v/>
      </c>
      <c r="FF494" s="63" t="str">
        <f>IF($FB494&lt;&gt;"",IF(AND($FB494&gt;=FF$2,$FB494&lt;=FF$3),Deník!$W494,""))</f>
        <v/>
      </c>
      <c r="FG494" s="63" t="str">
        <f>IF($FB494&lt;&gt;"",IF(AND($FB494&gt;=FG$2,$FB494&lt;=FG$3),Deník!$W494,""))</f>
        <v/>
      </c>
      <c r="FH494" s="63" t="str">
        <f>IF($FB494&lt;&gt;"",IF(AND($FB494&gt;=FH$2,$FB494&lt;=FH$3),Deník!$W494,""))</f>
        <v/>
      </c>
      <c r="FI494" s="63" t="str">
        <f>IF($FB494&lt;&gt;"",IF(AND($FB494&gt;=FI$2,$FB494&lt;=FI$3),Deník!$W494,""))</f>
        <v/>
      </c>
      <c r="FJ494" s="63" t="str">
        <f>IF($FB494&lt;&gt;"",IF(AND($FB494&gt;=FJ$2,$FB494&lt;=FJ$3),Deník!$W494,""))</f>
        <v/>
      </c>
      <c r="FK494" s="63" t="str">
        <f>IF($FB494&lt;&gt;"",IF(AND($FB494&gt;=FK$2,$FB494&lt;=FK$3),Deník!$W494,""))</f>
        <v/>
      </c>
      <c r="FL494" s="63" t="str">
        <f>IF($FB494&lt;&gt;"",IF(AND($FB494&gt;=FL$2,$FB494&lt;=FL$3),Deník!$W494,""))</f>
        <v/>
      </c>
      <c r="FM494" s="63" t="str">
        <f>IF($FB494&lt;&gt;"",IF(AND($FB494&gt;=FM$2,$FB494&lt;=FM$3),Deník!$W494,""))</f>
        <v/>
      </c>
      <c r="FN494" s="13"/>
      <c r="FO494" s="20" t="str">
        <f>IF(Deník!$W494&gt;1,Deník!$W494,"")</f>
        <v/>
      </c>
      <c r="FP494" s="20" t="str">
        <f>IF(Deník!$W494&lt;0,Deník!$W494,"")</f>
        <v/>
      </c>
      <c r="FQ494" s="17"/>
      <c r="FS494" s="233"/>
      <c r="FT494" s="233" t="str">
        <f>IF(Deník!$W494&lt;&gt;"",IF(Deník!$Y494=Statistika!$F$78,Deník!$W494,""),"")</f>
        <v/>
      </c>
      <c r="FU494" s="233" t="str">
        <f>IF(Deník!$W494&lt;&gt;"",IF(Deník!$Y494=Statistika!$F$79,Deník!$W494,""),"")</f>
        <v/>
      </c>
      <c r="FV494" s="233" t="str">
        <f>IF(Deník!$W494&lt;&gt;"",IF(Deník!$Y494=Statistika!$F$80,Deník!$W494,""),"")</f>
        <v/>
      </c>
      <c r="FW494" s="233" t="str">
        <f>IF(Deník!$W494&lt;&gt;"",IF(Deník!$Y494=Statistika!$F$81,Deník!$W494,""),"")</f>
        <v/>
      </c>
      <c r="FX494" s="233" t="str">
        <f>IF(Deník!$W494&lt;&gt;"",IF(Deník!$Y494=Statistika!$F$82,Deník!$W494,""),"")</f>
        <v/>
      </c>
      <c r="FY494" s="233" t="str">
        <f>IF(Deník!$W494&lt;&gt;"",IF(Deník!$Y494=Statistika!$F$83,Deník!$W494,""),"")</f>
        <v/>
      </c>
      <c r="FZ494" s="233" t="str">
        <f>IF(Deník!$W494&lt;&gt;"",IF(Deník!$Y494=Statistika!$F$84,Deník!$W494,""),"")</f>
        <v/>
      </c>
      <c r="GA494" s="233" t="str">
        <f>IF(Deník!$W494&lt;&gt;"",IF(Deník!$Y494=Statistika!$F$85,Deník!$W494,""),"")</f>
        <v/>
      </c>
      <c r="GB494" s="233" t="str">
        <f>IF(Deník!$W494&lt;&gt;"",IF(Deník!$Y494=Statistika!$F$86,Deník!$W494,""),"")</f>
        <v/>
      </c>
      <c r="GC494" s="233" t="str">
        <f>IF(Deník!$W494&lt;&gt;"",IF(Deník!$Y494=Statistika!$F$87,Deník!$W494,""),"")</f>
        <v/>
      </c>
      <c r="GD494" s="233" t="str">
        <f>IF(Deník!$W494&lt;&gt;"",IF(Deník!$Y494=Statistika!$F$88,Deník!$W494,""),"")</f>
        <v/>
      </c>
      <c r="GE494" s="233" t="str">
        <f>IF(Deník!$W494&lt;&gt;"",IF(Deník!$Y494=Statistika!$F$89,Deník!$W494,""),"")</f>
        <v/>
      </c>
      <c r="GF494" s="233" t="str">
        <f>IF(Deník!$W494&lt;&gt;"",IF(Deník!$Y494=Statistika!$F$90,Deník!$W494,""),"")</f>
        <v/>
      </c>
      <c r="GG494" s="233" t="str">
        <f>IF(Deník!$W494&lt;&gt;"",IF(Deník!$Y494=Statistika!$F$91,Deník!$W494,""),"")</f>
        <v/>
      </c>
      <c r="GH494" s="233"/>
      <c r="GI494" s="233" t="str">
        <f>IF(Deník!$W494&lt;&gt;"",IF(Deník!$AB494=Statistika!$L$100,Deník!$W494,""),"")</f>
        <v/>
      </c>
      <c r="GJ494" s="233" t="str">
        <f>IF(Deník!$W494&lt;&gt;"",IF(Deník!$AB494=Statistika!$L$101,Deník!$W494,""),"")</f>
        <v/>
      </c>
      <c r="GK494" s="233" t="str">
        <f>IF(Deník!$W494&lt;&gt;"",IF(Deník!$AB494=Statistika!$L$102,Deník!$W494,""),"")</f>
        <v/>
      </c>
      <c r="GL494" s="233" t="str">
        <f>IF(Deník!$W494&lt;&gt;"",IF(Deník!$AB494=Statistika!$L$103,Deník!$W494,""),"")</f>
        <v/>
      </c>
      <c r="GM494" s="233" t="str">
        <f>IF(Deník!$W494&lt;&gt;"",IF(Deník!$AB494=Statistika!$L$104,Deník!$W494,""),"")</f>
        <v/>
      </c>
      <c r="GN494" s="233" t="str">
        <f>IF(Deník!$W494&lt;&gt;"",IF(Deník!$AB494=Statistika!$L$105,Deník!$W494,""),"")</f>
        <v/>
      </c>
      <c r="GO494" s="233" t="str">
        <f>IF(Deník!$W494&lt;&gt;"",IF(Deník!$AB494=Statistika!$L$106,Deník!$W494,""),"")</f>
        <v/>
      </c>
      <c r="GP494" s="233" t="str">
        <f>IF(Deník!$W494&lt;&gt;"",IF(Deník!$AB494=Statistika!$L$107,Deník!$W494,""),"")</f>
        <v/>
      </c>
      <c r="GQ494" s="233" t="str">
        <f>IF(Deník!$W494&lt;&gt;"",IF(Deník!$AB494=Statistika!$L$108,Deník!$W494,""),"")</f>
        <v/>
      </c>
      <c r="GS494" s="233" t="str">
        <f>IF(Deník!$W494&lt;0,IF(Deník!$AC494=Statistika!$F$117,Deník!$W494,""),"")</f>
        <v/>
      </c>
      <c r="GT494" s="233" t="str">
        <f>IF(Deník!$W494&lt;0,IF(Deník!$AC494=Statistika!$F$118,Deník!$W494,""),"")</f>
        <v/>
      </c>
      <c r="GU494" s="233" t="str">
        <f>IF(Deník!$W494&lt;0,IF(Deník!$AC494=Statistika!$F$119,Deník!$W494,""),"")</f>
        <v/>
      </c>
      <c r="GV494" s="233" t="str">
        <f>IF(Deník!$W494&lt;0,IF(Deník!$AC494=Statistika!$F$120,Deník!$W494,""),"")</f>
        <v/>
      </c>
      <c r="GW494" s="233" t="str">
        <f>IF(Deník!$W494&lt;0,IF(Deník!$AC494=Statistika!$F$121,Deník!$W494,""),"")</f>
        <v/>
      </c>
      <c r="GX494" s="233" t="str">
        <f>IF(Deník!$W494&lt;0,IF(Deník!$AC494=Statistika!$F$122,Deník!$W494,""),"")</f>
        <v/>
      </c>
      <c r="GY494" s="233" t="str">
        <f>IF(Deník!$W494&lt;0,IF(Deník!$AC494=Statistika!$F$123,Deník!$W494,""),"")</f>
        <v/>
      </c>
      <c r="GZ494" s="233" t="str">
        <f>IF(Deník!$W494&lt;0,IF(Deník!$AC494=Statistika!$F$124,Deník!$W494,""),"")</f>
        <v/>
      </c>
      <c r="HA494" s="233" t="str">
        <f>IF(Deník!$W494&lt;0,IF(Deník!$AC494=Statistika!$F$125,Deník!$W494,""),"")</f>
        <v/>
      </c>
      <c r="HC494" s="233" t="str">
        <f>IF(Deník!$W494&lt;0,IF(Deník!$AD494=Statistika!$F$133,Deník!$W494,""),"")</f>
        <v/>
      </c>
      <c r="HD494" s="233" t="str">
        <f>IF(Deník!$W494&lt;0,IF(Deník!$AD494=Statistika!$F$134,Deník!$W494,""),"")</f>
        <v/>
      </c>
      <c r="HE494" s="233" t="str">
        <f>IF(Deník!$W494&lt;0,IF(Deník!$AD494=Statistika!$F$135,Deník!$W494,""),"")</f>
        <v/>
      </c>
      <c r="HF494" s="233" t="str">
        <f>IF(Deník!$W494&lt;0,IF(Deník!$AD494=Statistika!$F$136,Deník!$W494,""),"")</f>
        <v/>
      </c>
      <c r="HG494" s="233" t="str">
        <f>IF(Deník!$W494&lt;0,IF(Deník!$AD494=Statistika!$F$137,Deník!$W494,""),"")</f>
        <v/>
      </c>
      <c r="ID494" s="8">
        <f>Tabulka4[[#This Row],[Sloupec3]]</f>
        <v>0</v>
      </c>
      <c r="IE494" s="17" t="str">
        <f>IF(AND([1]Deník!$C494&gt;='[1]Měsíční shrnutí'!$D$1,[1]Deník!$C494&lt;='[1]Měsíční shrnutí'!$F$1),[1]Deník!$X494,"")</f>
        <v/>
      </c>
    </row>
    <row r="495" spans="1:239">
      <c r="A495" s="8">
        <f>Deník!C496</f>
        <v>0</v>
      </c>
      <c r="B495" s="50" t="str">
        <f>Deník!R496</f>
        <v/>
      </c>
      <c r="C495" s="102" t="str">
        <f>IF(AND(Deník!R496&gt;1,Deník!R496&lt;&gt;""),1,"")</f>
        <v/>
      </c>
      <c r="D495" s="102" t="str">
        <f>IF(AND(Deník!R496&lt;=0,Deník!R496&lt;&gt;""),1,"")</f>
        <v/>
      </c>
      <c r="E495" s="103" t="str">
        <f>IF(AND(Deník!R496&gt;=0,Deník!R496&lt;=1),1,"")</f>
        <v/>
      </c>
      <c r="F495" s="79" t="str">
        <f>IF(Deník!R496&lt;&gt;"",Deník!R496+F494,"")</f>
        <v/>
      </c>
      <c r="G495" s="85"/>
      <c r="H495" s="54" t="str">
        <f>IF(MONTH(Deník!$C495)=H$2,IF(AND(Deník!$R495&gt;=0,Deník!$R495&lt;=1),"BE",Deník!$R495),"")</f>
        <v/>
      </c>
      <c r="I495" s="11" t="str">
        <f>IF(MONTH(Deník!$C495)=I$2,IF(AND(Deník!$R495&gt;=0,Deník!$R495&lt;=1),"BE",Deník!$R495),"")</f>
        <v/>
      </c>
      <c r="J495" s="11" t="str">
        <f>IF(MONTH(Deník!$C495)=J$2,IF(AND(Deník!$R495&gt;=0,Deník!$R495&lt;=1),"BE",Deník!$R495),"")</f>
        <v/>
      </c>
      <c r="K495" s="11" t="str">
        <f>IF(MONTH(Deník!$C495)=K$2,IF(AND(Deník!$R495&gt;=0,Deník!$R495&lt;=1),"BE",Deník!$R495),"")</f>
        <v/>
      </c>
      <c r="L495" s="11" t="str">
        <f>IF(MONTH(Deník!$C495)=L$2,IF(AND(Deník!$R495&gt;=0,Deník!$R495&lt;=1),"BE",Deník!$R495),"")</f>
        <v/>
      </c>
      <c r="M495" s="11" t="str">
        <f>IF(MONTH(Deník!$C495)=M$2,IF(AND(Deník!$R495&gt;=0,Deník!$R495&lt;=1),"BE",Deník!$R495),"")</f>
        <v/>
      </c>
      <c r="N495" s="11" t="str">
        <f>IF(MONTH(Deník!$C495)=N$2,IF(AND(Deník!$R495&gt;=0,Deník!$R495&lt;=1),"BE",Deník!$R495),"")</f>
        <v/>
      </c>
      <c r="O495" s="11" t="str">
        <f>IF(MONTH(Deník!$C495)=O$2,IF(AND(Deník!$R495&gt;=0,Deník!$R495&lt;=1),"BE",Deník!$R495),"")</f>
        <v/>
      </c>
      <c r="P495" s="11" t="str">
        <f>IF(MONTH(Deník!$C495)=P$2,IF(AND(Deník!$R495&gt;=0,Deník!$R495&lt;=1),"BE",Deník!$R495),"")</f>
        <v/>
      </c>
      <c r="Q495" s="11" t="str">
        <f>IF(MONTH(Deník!$C495)=Q$2,IF(AND(Deník!$R495&gt;=0,Deník!$R495&lt;=1),"BE",Deník!$R495),"")</f>
        <v/>
      </c>
      <c r="R495" s="11" t="str">
        <f>IF(MONTH(Deník!$C495)=R$2,IF(AND(Deník!$R495&gt;=0,Deník!$R495&lt;=1),"BE",Deník!$R495),"")</f>
        <v/>
      </c>
      <c r="S495" s="57" t="str">
        <f>IF(MONTH(Deník!$C495)=S$2,IF(AND(Deník!$R495&gt;=0,Deník!$R495&lt;=1),"BE",Deník!$R495),"")</f>
        <v/>
      </c>
      <c r="U495" s="12"/>
      <c r="V495" s="12"/>
      <c r="X495" s="600" t="str">
        <f>IF(Deník!$R495&lt;&gt;"",IF(Deník!$B495=Statistika!$F$63,IF(AND(Deník!$R495&gt;=0,Deník!$R495&lt;=1),"BE",Deník!$R495),""),"")</f>
        <v/>
      </c>
      <c r="Y495" s="13" t="str">
        <f>IF(Deník!$R495&lt;&gt;"",IF(Deník!$B495=Statistika!$F$64,IF(AND(Deník!$R495&gt;=0,Deník!$R495&lt;=1),"BE",Deník!$R495),""),"")</f>
        <v/>
      </c>
      <c r="Z495" s="13" t="str">
        <f>IF(Deník!$R495&lt;&gt;"",IF(Deník!$B495=Statistika!$F$65,IF(AND(Deník!$R495&gt;=0,Deník!$R495&lt;=1),"BE",Deník!$R495),""),"")</f>
        <v/>
      </c>
      <c r="AA495" s="13" t="str">
        <f>IF(Deník!$R495&lt;&gt;"",IF(Deník!$B495=Statistika!$F$66,IF(AND(Deník!$R495&gt;=0,Deník!$R495&lt;=1),"BE",Deník!$R495),""),"")</f>
        <v/>
      </c>
      <c r="AB495" s="13" t="str">
        <f>IF(Deník!$R495&lt;&gt;"",IF(Deník!$B495=Statistika!$F$67,IF(AND(Deník!$R495&gt;=0,Deník!$R495&lt;=1),"BE",Deník!$R495),""),"")</f>
        <v/>
      </c>
      <c r="AC495" s="13" t="str">
        <f>IF(Deník!$R495&lt;&gt;"",IF(Deník!$B495=Statistika!$F$68,IF(AND(Deník!$R495&gt;=0,Deník!$R495&lt;=1),"BE",Deník!$R495),""),"")</f>
        <v/>
      </c>
      <c r="AD495" s="13" t="str">
        <f>IF(Deník!$R495&lt;&gt;"",IF(Deník!$B495=Statistika!$F$69,IF(AND(Deník!$R495&gt;=0,Deník!$R495&lt;=1),"BE",Deník!$R495),""),"")</f>
        <v/>
      </c>
      <c r="AE495" s="601" t="str">
        <f>IF(Deník!$R495&lt;&gt;"",IF(Deník!$B495=Statistika!$F$70,IF(AND(Deník!$R495&gt;=0,Deník!$R495&lt;=1),"BE",Deník!$R495),""),"")</f>
        <v/>
      </c>
      <c r="AF495" s="90"/>
      <c r="AG495" s="63" t="str">
        <f>IF(Deník!$R495&lt;&gt;"",IF(Deník!$J495="L",IF(AND(Deník!$R495&gt;=0,Deník!$R495&lt;=1),"BE",Deník!$R495),""),"")</f>
        <v/>
      </c>
      <c r="AH495" s="13" t="str">
        <f>IF(Deník!$R495&lt;&gt;"",IF(Deník!$J495="S",IF(AND(Deník!$R495&gt;=0,Deník!$R495&lt;=1),"BE",Deník!$R495),""),"")</f>
        <v/>
      </c>
      <c r="AI495" s="95"/>
      <c r="AJ495" s="71" t="str">
        <f>IF(Deník!N496&lt;&gt;"",Deník!N496*-1,"")</f>
        <v/>
      </c>
      <c r="AK495" s="88"/>
      <c r="AL495" s="63" t="str">
        <f>IF(WEEKDAY(Deník!$C495,2)=1,IF(AND(Deník!$R495&gt;=0,Deník!$R495&lt;=1),"BE",Deník!$R495),"")</f>
        <v/>
      </c>
      <c r="AM495" s="13" t="str">
        <f>IF(WEEKDAY(Deník!$C495,2)=2,IF(AND(Deník!$R495&gt;=0,Deník!$R495&lt;=1),"BE",Deník!$R495),"")</f>
        <v/>
      </c>
      <c r="AN495" s="13" t="str">
        <f>IF(WEEKDAY(Deník!$C495,2)=3,IF(AND(Deník!$R495&gt;=0,Deník!$R495&lt;=1),"BE",Deník!$R495),"")</f>
        <v/>
      </c>
      <c r="AO495" s="13" t="str">
        <f>IF(WEEKDAY(Deník!$C495,2)=4,IF(AND(Deník!$R495&gt;=0,Deník!$R495&lt;=1),"BE",Deník!$R495),"")</f>
        <v/>
      </c>
      <c r="AP495" s="60" t="str">
        <f>IF(WEEKDAY(Deník!$C495,2)=5,IF(AND(Deník!$R495&gt;=0,Deník!$R495&lt;=1),"BE",Deník!$R495),"")</f>
        <v/>
      </c>
      <c r="AQ495" s="99"/>
      <c r="AR495" s="100">
        <f>Deník!D495</f>
        <v>0</v>
      </c>
      <c r="AS495" s="63" t="str">
        <f>IF(Deník!$D495&lt;&gt;"",IF(AND(Deník!$D495&gt;=AS$2,Deník!$D495&lt;=AS$3),IF(AND(Deník!$R495&gt;=0,Deník!$R495&lt;=1),"BE",Deník!$R495),""),"")</f>
        <v/>
      </c>
      <c r="AT495" s="63" t="str">
        <f>IF(Deník!$D495&lt;&gt;"",IF(AND(Deník!$D495&gt;=AT$2,Deník!$D495&lt;=AT$3),IF(AND(Deník!$R495&gt;=0,Deník!$R495&lt;=1),"BE",Deník!$R495),""),"")</f>
        <v/>
      </c>
      <c r="AU495" s="63" t="str">
        <f>IF(Deník!$D495&lt;&gt;"",IF(AND(Deník!$D495&gt;=AU$2,Deník!$D495&lt;=AU$3),IF(AND(Deník!$R495&gt;=0,Deník!$R495&lt;=1),"BE",Deník!$R495),""),"")</f>
        <v/>
      </c>
      <c r="AV495" s="63" t="str">
        <f>IF(Deník!$D495&lt;&gt;"",IF(AND(Deník!$D495&gt;=AV$2,Deník!$D495&lt;=AV$3),IF(AND(Deník!$R495&gt;=0,Deník!$R495&lt;=1),"BE",Deník!$R495),""),"")</f>
        <v/>
      </c>
      <c r="AW495" s="63" t="str">
        <f>IF(Deník!$D495&lt;&gt;"",IF(AND(Deník!$D495&gt;=AW$2,Deník!$D495&lt;=AW$3),IF(AND(Deník!$R495&gt;=0,Deník!$R495&lt;=1),"BE",Deník!$R495),""),"")</f>
        <v/>
      </c>
      <c r="AX495" s="63" t="str">
        <f>IF(Deník!$D495&lt;&gt;"",IF(AND(Deník!$D495&gt;=AX$2,Deník!$D495&lt;=AX$3),IF(AND(Deník!$R495&gt;=0,Deník!$R495&lt;=1),"BE",Deník!$R495),""),"")</f>
        <v/>
      </c>
      <c r="AY495" s="63" t="str">
        <f>IF(Deník!$D495&lt;&gt;"",IF(AND(Deník!$D495&gt;=AY$2,Deník!$D495&lt;=AY$3),IF(AND(Deník!$R495&gt;=0,Deník!$R495&lt;=1),"BE",Deník!$R495),""),"")</f>
        <v/>
      </c>
      <c r="AZ495" s="63" t="str">
        <f>IF(Deník!$D495&lt;&gt;"",IF(AND(Deník!$D495&gt;=AZ$2,Deník!$D495&lt;=AZ$3),IF(AND(Deník!$R495&gt;=0,Deník!$R495&lt;=1),"BE",Deník!$R495),""),"")</f>
        <v/>
      </c>
      <c r="BA495" s="63" t="str">
        <f>IF(Deník!$D495&lt;&gt;"",IF(AND(Deník!$D495&gt;=BA$2,Deník!$D495&lt;=BA$3),IF(AND(Deník!$R495&gt;=0,Deník!$R495&lt;=1),"BE",Deník!$R495),""),"")</f>
        <v/>
      </c>
      <c r="BB495" s="63" t="str">
        <f>IF(Deník!$D495&lt;&gt;"",IF(AND(Deník!$D495&gt;=BB$2,Deník!$D495&lt;=BB$3),IF(AND(Deník!$R495&gt;=0,Deník!$R495&lt;=1),"BE",Deník!$R495),""),"")</f>
        <v/>
      </c>
      <c r="BC495" s="71" t="str">
        <f>IF(Deník!$D495&lt;&gt;"",IF(AND(Deník!$D495&gt;=BC$2,Deník!$D495&lt;=BC$3),IF(AND(Deník!$R495&gt;=0,Deník!$R495&lt;=1),"BE",Deník!$R495),""),"")</f>
        <v/>
      </c>
      <c r="BD495" s="20" t="str">
        <f>IF(Deník!$J496="S",(Deník!$M496-Deník!$K496),IF(Deník!$J496="L",(Deník!$K496-Deník!$M496),""))</f>
        <v/>
      </c>
      <c r="BE495" s="20" t="str">
        <f>IF(Deník!$J496="S",(Deník!$K496-Deník!$O496),IF(Deník!$J496="L",(Deník!$O496-Deník!$K496),""))</f>
        <v/>
      </c>
      <c r="BF495" s="20" t="str">
        <f>IF(Deník!$J496="S",(Deník!$K496-Deník!$L496),IF(Deník!$J496="L",(Deník!$L496-Deník!$K496),""))</f>
        <v/>
      </c>
      <c r="BG495" s="20" t="str">
        <f>IF(Deník!$J496="S",(Deník!$K496-Deník!$S496),IF(Deník!$J496="L",(Deník!$S496-Deník!$K496),""))</f>
        <v/>
      </c>
      <c r="BH495" s="20" t="str">
        <f>IF(Deník!$J496="S",(Deník!$K496-Deník!$U496),IF(Deník!$J496="L",(Deník!$U496-Deník!$K496),""))</f>
        <v/>
      </c>
      <c r="BI495" s="20" t="str">
        <f>IF(Deník!$R495&gt;1,Deník!$R495,"")</f>
        <v/>
      </c>
      <c r="BJ495" s="20" t="str">
        <f>IF(Deník!$R495&lt;0,Deník!$R495,"")</f>
        <v/>
      </c>
      <c r="BK495" s="17"/>
      <c r="BM495" s="233" t="str">
        <f>IF(Deník!$R495&lt;&gt;"",IF(Deník!$Y495=Statistika!$F$78,IF(AND(Deník!$R495&gt;=0,Deník!$R495&lt;=1),"BE",Deník!$R495),""),"")</f>
        <v/>
      </c>
      <c r="BN495" s="233" t="str">
        <f>IF(Deník!$R495&lt;&gt;"",IF(Deník!$Y495=Statistika!$F$79,IF(AND(Deník!$R495&gt;=0,Deník!$R495&lt;=1),"BE",Deník!$R495),""),"")</f>
        <v/>
      </c>
      <c r="BO495" s="233" t="str">
        <f>IF(Deník!$R495&lt;&gt;"",IF(Deník!$Y495=Statistika!$F$80,IF(AND(Deník!$R495&gt;=0,Deník!$R495&lt;=1),"BE",Deník!$R495),""),"")</f>
        <v/>
      </c>
      <c r="BP495" s="233" t="str">
        <f>IF(Deník!$R495&lt;&gt;"",IF(Deník!$Y495=Statistika!$F$81,IF(AND(Deník!$R495&gt;=0,Deník!$R495&lt;=1),"BE",Deník!$R495),""),"")</f>
        <v/>
      </c>
      <c r="BQ495" s="233" t="str">
        <f>IF(Deník!$R495&lt;&gt;"",IF(Deník!$Y495=Statistika!$F$82,IF(AND(Deník!$R495&gt;=0,Deník!$R495&lt;=1),"BE",Deník!$R495),""),"")</f>
        <v/>
      </c>
      <c r="BR495" s="233" t="str">
        <f>IF(Deník!$R495&lt;&gt;"",IF(Deník!$Y495=Statistika!$F$83,IF(AND(Deník!$R495&gt;=0,Deník!$R495&lt;=1),"BE",Deník!$R495),""),"")</f>
        <v/>
      </c>
      <c r="BS495" s="233" t="str">
        <f>IF(Deník!$R495&lt;&gt;"",IF(Deník!$Y495=Statistika!$F$84,IF(AND(Deník!$R495&gt;=0,Deník!$R495&lt;=1),"BE",Deník!$R495),""),"")</f>
        <v/>
      </c>
      <c r="BT495" s="233" t="str">
        <f>IF(Deník!$R495&lt;&gt;"",IF(Deník!$Y495=Statistika!$F$85,IF(AND(Deník!$R495&gt;=0,Deník!$R495&lt;=1),"BE",Deník!$R495),""),"")</f>
        <v/>
      </c>
      <c r="BU495" s="233" t="str">
        <f>IF(Deník!$R495&lt;&gt;"",IF(Deník!$Y495=Statistika!$F$86,IF(AND(Deník!$R495&gt;=0,Deník!$R495&lt;=1),"BE",Deník!$R495),""),"")</f>
        <v/>
      </c>
      <c r="BV495" s="233" t="str">
        <f>IF(Deník!$R495&lt;&gt;"",IF(Deník!$Y495=Statistika!$F$87,IF(AND(Deník!$R495&gt;=0,Deník!$R495&lt;=1),"BE",Deník!$R495),""),"")</f>
        <v/>
      </c>
      <c r="BW495" s="233" t="str">
        <f>IF(Deník!$R495&lt;&gt;"",IF(Deník!$Y495=Statistika!$F$88,IF(AND(Deník!$R495&gt;=0,Deník!$R495&lt;=1),"BE",Deník!$R495),""),"")</f>
        <v/>
      </c>
      <c r="BX495" s="233" t="str">
        <f>IF(Deník!$R495&lt;&gt;"",IF(Deník!$Y495=Statistika!$F$89,IF(AND(Deník!$R495&gt;=0,Deník!$R495&lt;=1),"BE",Deník!$R495),""),"")</f>
        <v/>
      </c>
      <c r="BY495" s="233" t="str">
        <f>IF(Deník!$R495&lt;&gt;"",IF(Deník!$Y495=Statistika!$F$90,IF(AND(Deník!$R495&gt;=0,Deník!$R495&lt;=1),"BE",Deník!$R495),""),"")</f>
        <v/>
      </c>
      <c r="BZ495" s="233" t="str">
        <f>IF(Deník!$R495&lt;&gt;"",IF(Deník!$Y495=Statistika!$F$91,IF(AND(Deník!$R495&gt;=0,Deník!$R495&lt;=1),"BE",Deník!$R495),""),"")</f>
        <v/>
      </c>
      <c r="CA495" s="233"/>
      <c r="CB495" s="233" t="str">
        <f>IF(Deník!$R495&lt;&gt;"",IF(Deník!$AB495="SL",IF(AND(Deník!$R495&gt;=0,Deník!$R495&lt;=1),"BE",Deník!$R495),""),"")</f>
        <v/>
      </c>
      <c r="CC495" s="233" t="str">
        <f>IF(Deník!$R495&lt;&gt;"",IF(Deník!$AB495="BE10",IF(AND(Deník!$R495&gt;=0,Deník!$R495&lt;=1),"BE",Deník!$R495),""),"")</f>
        <v/>
      </c>
      <c r="CD495" s="233" t="str">
        <f>IF(Deník!$R495&lt;&gt;"",IF(Deník!$AB495="BE15",IF(AND(Deník!$R495&gt;=0,Deník!$R495&lt;=1),"BE",Deník!$R495),""),"")</f>
        <v/>
      </c>
      <c r="CE495" s="233" t="str">
        <f>IF(Deník!$R495&lt;&gt;"",IF(Deník!$AB495="BE20",IF(AND(Deník!$R495&gt;=0,Deník!$R495&lt;=1),"BE",Deník!$R495),""),"")</f>
        <v/>
      </c>
      <c r="CF495" s="233" t="str">
        <f>IF(Deník!$R495&lt;&gt;"",IF(Deník!$AB495="TP1",IF(AND(Deník!$R495&gt;=0,Deník!$R495&lt;=1),"BE",Deník!$R495),""),"")</f>
        <v/>
      </c>
      <c r="CG495" s="233" t="str">
        <f>IF(Deník!$R495&lt;&gt;"",IF(Deník!$AB495="TP2",IF(AND(Deník!$R495&gt;=0,Deník!$R495&lt;=1),"BE",Deník!$R495),""),"")</f>
        <v/>
      </c>
      <c r="CH495" s="233" t="str">
        <f>IF(Deník!$R495&lt;&gt;"",IF(Deník!$AB495="TP3",IF(AND(Deník!$R495&gt;=0,Deník!$R495&lt;=1),"BE",Deník!$R495),""),"")</f>
        <v/>
      </c>
      <c r="CI495" s="233" t="str">
        <f>IF(Deník!$R495&lt;&gt;"",IF(Deník!$AB495="Trailing SL",IF(AND(Deník!$R495&gt;=0,Deník!$R495&lt;=1),"BE",Deník!$R495),""),"")</f>
        <v/>
      </c>
      <c r="CJ495" s="233" t="str">
        <f>IF(Deník!$R495&lt;&gt;"",IF(Deník!$AB495="Manual",IF(AND(Deník!$R495&gt;=0,Deník!$R495&lt;=1),"BE",Deník!$R495),""),"")</f>
        <v/>
      </c>
      <c r="CK495" s="233"/>
      <c r="CL495" s="233" t="str">
        <f>IF(Deník!$R495&lt;0,IF(Deník!$AC495=Statistika!$F$117,Deník!$R495,""),"")</f>
        <v/>
      </c>
      <c r="CM495" s="233" t="str">
        <f>IF(Deník!$R495&lt;0,IF(Deník!$AC495=Statistika!$F$118,Deník!$R495,""),"")</f>
        <v/>
      </c>
      <c r="CN495" s="233" t="str">
        <f>IF(Deník!$R495&lt;0,IF(Deník!$AC495=Statistika!$F$119,Deník!$R495,""),"")</f>
        <v/>
      </c>
      <c r="CO495" s="233" t="str">
        <f>IF(Deník!$R495&lt;0,IF(Deník!$AC495=Statistika!$F$120,Deník!$R495,""),"")</f>
        <v/>
      </c>
      <c r="CP495" s="233" t="str">
        <f>IF(Deník!$R495&lt;0,IF(Deník!$AC495=Statistika!$F$121,Deník!$R495,""),"")</f>
        <v/>
      </c>
      <c r="CQ495" s="233" t="str">
        <f>IF(Deník!$R495&lt;0,IF(Deník!$AC495=Statistika!$F$122,Deník!$R495,""),"")</f>
        <v/>
      </c>
      <c r="CR495" s="233" t="str">
        <f>IF(Deník!$R495&lt;0,IF(Deník!$AC495=Statistika!$F$123,Deník!$R495,""),"")</f>
        <v/>
      </c>
      <c r="CS495" s="233" t="str">
        <f>IF(Deník!$R495&lt;0,IF(Deník!$AC495=Statistika!$F$124,Deník!$R495,""),"")</f>
        <v/>
      </c>
      <c r="CT495" s="233" t="str">
        <f>IF(Deník!$R495&lt;0,IF(Deník!$AC495=Statistika!$F$125,Deník!$R495,""),"")</f>
        <v/>
      </c>
      <c r="CU495" s="233"/>
      <c r="CV495" s="233" t="str">
        <f>IF(Deník!$R495&lt;0,IF(Deník!$AD495=$CV$2,Deník!$R495,""),"")</f>
        <v/>
      </c>
      <c r="CW495" s="233" t="str">
        <f>IF(Deník!$R495&lt;0,IF(Deník!$AD495=$CW$2,Deník!$R495,""),"")</f>
        <v/>
      </c>
      <c r="CX495" s="233" t="str">
        <f>IF(Deník!$R495&lt;0,IF(Deník!$AD495=$CX$2,Deník!$R495,""),"")</f>
        <v/>
      </c>
      <c r="CY495" s="233" t="str">
        <f>IF(Deník!$R495&lt;0,IF(Deník!$AD495=$CY$2,Deník!$R495,""),"")</f>
        <v/>
      </c>
      <c r="CZ495" s="233" t="str">
        <f>IF(Deník!$R495&lt;0,IF(Deník!$AD495=$CZ$2,Deník!$R495,""),"")</f>
        <v/>
      </c>
      <c r="DL495" s="221">
        <f t="shared" si="20"/>
        <v>93847.029999999984</v>
      </c>
      <c r="DM495" s="220">
        <f t="shared" si="19"/>
        <v>-6.1529700000000132E-2</v>
      </c>
      <c r="DO495" s="50">
        <f>Deník!W496</f>
        <v>0</v>
      </c>
      <c r="DP495" s="102" t="str">
        <f>IF(AND(Deník!W496&gt;0),1,"")</f>
        <v/>
      </c>
      <c r="DQ495" s="102">
        <f>IF(AND(Deník!W496&lt;=0),1,"")</f>
        <v>1</v>
      </c>
      <c r="DR495" s="227"/>
      <c r="DS495" s="228"/>
      <c r="DT495" s="85"/>
      <c r="DU495" s="54">
        <f>IF(MONTH(Deník!$C495)=DU$2,Deník!$W495,"")</f>
        <v>0</v>
      </c>
      <c r="DV495" s="222" t="str">
        <f>IF(MONTH(Deník!$C495)=DV$2,Deník!$W495,"")</f>
        <v/>
      </c>
      <c r="DW495" s="222" t="str">
        <f>IF(MONTH(Deník!$C495)=DW$2,Deník!$W495,"")</f>
        <v/>
      </c>
      <c r="DX495" s="222" t="str">
        <f>IF(MONTH(Deník!$C495)=DX$2,Deník!$W495,"")</f>
        <v/>
      </c>
      <c r="DY495" s="222" t="str">
        <f>IF(MONTH(Deník!$C495)=DY$2,Deník!$W495,"")</f>
        <v/>
      </c>
      <c r="DZ495" s="222" t="str">
        <f>IF(MONTH(Deník!$C495)=DZ$2,Deník!$W495,"")</f>
        <v/>
      </c>
      <c r="EA495" s="222" t="str">
        <f>IF(MONTH(Deník!$C495)=EA$2,Deník!$W495,"")</f>
        <v/>
      </c>
      <c r="EB495" s="222" t="str">
        <f>IF(MONTH(Deník!$C495)=EB$2,Deník!$W495,"")</f>
        <v/>
      </c>
      <c r="EC495" s="222" t="str">
        <f>IF(MONTH(Deník!$C495)=EC$2,Deník!$W495,"")</f>
        <v/>
      </c>
      <c r="ED495" s="222" t="str">
        <f>IF(MONTH(Deník!$C495)=ED$2,Deník!$W495,"")</f>
        <v/>
      </c>
      <c r="EE495" s="222" t="str">
        <f>IF(MONTH(Deník!$C495)=EE$2,Deník!$W495,"")</f>
        <v/>
      </c>
      <c r="EF495" s="222" t="str">
        <f>IF(MONTH(Deník!$C495)=EF$2,Deník!$W495,"")</f>
        <v/>
      </c>
      <c r="EI495" s="600" t="str">
        <f>IF(Deník!$W495&lt;&gt;"",IF(Deník!$B495=Statistika!$F$63,Deník!$W495,""),"")</f>
        <v/>
      </c>
      <c r="EJ495" s="13" t="str">
        <f>IF(Deník!$W495&lt;&gt;"",IF(Deník!$B495=Statistika!$F$64,Deník!$W495,""),"")</f>
        <v/>
      </c>
      <c r="EK495" s="13" t="str">
        <f>IF(Deník!$W495&lt;&gt;"",IF(Deník!$B495=Statistika!$F$65,Deník!$W495,""),"")</f>
        <v/>
      </c>
      <c r="EL495" s="13" t="str">
        <f>IF(Deník!$W495&lt;&gt;"",IF(Deník!$B495=Statistika!$F$66,Deník!$W495,""),"")</f>
        <v/>
      </c>
      <c r="EM495" s="13" t="str">
        <f>IF(Deník!$W495&lt;&gt;"",IF(Deník!$B495=Statistika!$F$67,Deník!$W495,""),"")</f>
        <v/>
      </c>
      <c r="EN495" s="13" t="str">
        <f>IF(Deník!$W495&lt;&gt;"",IF(Deník!$B495=Statistika!$F$68,Deník!$W495,""),"")</f>
        <v/>
      </c>
      <c r="EO495" s="13" t="str">
        <f>IF(Deník!$W495&lt;&gt;"",IF(Deník!$B495=Statistika!$F$69,Deník!$W495,""),"")</f>
        <v/>
      </c>
      <c r="EP495" s="601" t="str">
        <f>IF(Deník!$W495&lt;&gt;"",IF(Deník!$B495=Statistika!$F$70,Deník!$W495,""),"")</f>
        <v/>
      </c>
      <c r="EQ495" s="90"/>
      <c r="ER495" s="63" t="str">
        <f>IF(Deník!$W495&lt;&gt;"",IF(Deník!$J495="L",Deník!$W495,""),"")</f>
        <v/>
      </c>
      <c r="ES495" s="13" t="str">
        <f>IF(Deník!$W495&lt;&gt;"",IF(Deník!$J495="S",Deník!$W495,""),"")</f>
        <v/>
      </c>
      <c r="ET495" s="95"/>
      <c r="EU495" s="88"/>
      <c r="EV495" s="63" t="str">
        <f>IF(WEEKDAY(Deník!$C495,2)=1,Deník!$W495,"")</f>
        <v/>
      </c>
      <c r="EW495" s="13" t="str">
        <f>IF(WEEKDAY(Deník!$C495,2)=2,Deník!$W495,"")</f>
        <v/>
      </c>
      <c r="EX495" s="13" t="str">
        <f>IF(WEEKDAY(Deník!$C495,2)=3,Deník!$W495,"")</f>
        <v/>
      </c>
      <c r="EY495" s="13" t="str">
        <f>IF(WEEKDAY(Deník!$C495,2)=4,Deník!$W495,"")</f>
        <v/>
      </c>
      <c r="EZ495" s="60" t="str">
        <f>IF(WEEKDAY(Deník!$C495,2)=5,Deník!$W495,"")</f>
        <v/>
      </c>
      <c r="FA495" s="99"/>
      <c r="FB495" s="100">
        <f>Deník!D495</f>
        <v>0</v>
      </c>
      <c r="FC495" s="63">
        <f>IF($FB495&lt;&gt;"",IF(AND($FB495&gt;=FC$2,$FB495&lt;=FC$3),Deník!$W495,""))</f>
        <v>0</v>
      </c>
      <c r="FD495" s="63" t="str">
        <f>IF($FB495&lt;&gt;"",IF(AND($FB495&gt;=FD$2,$FB495&lt;=FD$3),Deník!$W495,""))</f>
        <v/>
      </c>
      <c r="FE495" s="63" t="str">
        <f>IF($FB495&lt;&gt;"",IF(AND($FB495&gt;=FE$2,$FB495&lt;=FE$3),Deník!$W495,""))</f>
        <v/>
      </c>
      <c r="FF495" s="63" t="str">
        <f>IF($FB495&lt;&gt;"",IF(AND($FB495&gt;=FF$2,$FB495&lt;=FF$3),Deník!$W495,""))</f>
        <v/>
      </c>
      <c r="FG495" s="63" t="str">
        <f>IF($FB495&lt;&gt;"",IF(AND($FB495&gt;=FG$2,$FB495&lt;=FG$3),Deník!$W495,""))</f>
        <v/>
      </c>
      <c r="FH495" s="63" t="str">
        <f>IF($FB495&lt;&gt;"",IF(AND($FB495&gt;=FH$2,$FB495&lt;=FH$3),Deník!$W495,""))</f>
        <v/>
      </c>
      <c r="FI495" s="63" t="str">
        <f>IF($FB495&lt;&gt;"",IF(AND($FB495&gt;=FI$2,$FB495&lt;=FI$3),Deník!$W495,""))</f>
        <v/>
      </c>
      <c r="FJ495" s="63" t="str">
        <f>IF($FB495&lt;&gt;"",IF(AND($FB495&gt;=FJ$2,$FB495&lt;=FJ$3),Deník!$W495,""))</f>
        <v/>
      </c>
      <c r="FK495" s="63" t="str">
        <f>IF($FB495&lt;&gt;"",IF(AND($FB495&gt;=FK$2,$FB495&lt;=FK$3),Deník!$W495,""))</f>
        <v/>
      </c>
      <c r="FL495" s="63" t="str">
        <f>IF($FB495&lt;&gt;"",IF(AND($FB495&gt;=FL$2,$FB495&lt;=FL$3),Deník!$W495,""))</f>
        <v/>
      </c>
      <c r="FM495" s="63" t="str">
        <f>IF($FB495&lt;&gt;"",IF(AND($FB495&gt;=FM$2,$FB495&lt;=FM$3),Deník!$W495,""))</f>
        <v/>
      </c>
      <c r="FN495" s="13"/>
      <c r="FO495" s="20" t="str">
        <f>IF(Deník!$W495&gt;1,Deník!$W495,"")</f>
        <v/>
      </c>
      <c r="FP495" s="20" t="str">
        <f>IF(Deník!$W495&lt;0,Deník!$W495,"")</f>
        <v/>
      </c>
      <c r="FQ495" s="17"/>
      <c r="FS495" s="233"/>
      <c r="FT495" s="233" t="str">
        <f>IF(Deník!$W495&lt;&gt;"",IF(Deník!$Y495=Statistika!$F$78,Deník!$W495,""),"")</f>
        <v/>
      </c>
      <c r="FU495" s="233" t="str">
        <f>IF(Deník!$W495&lt;&gt;"",IF(Deník!$Y495=Statistika!$F$79,Deník!$W495,""),"")</f>
        <v/>
      </c>
      <c r="FV495" s="233" t="str">
        <f>IF(Deník!$W495&lt;&gt;"",IF(Deník!$Y495=Statistika!$F$80,Deník!$W495,""),"")</f>
        <v/>
      </c>
      <c r="FW495" s="233" t="str">
        <f>IF(Deník!$W495&lt;&gt;"",IF(Deník!$Y495=Statistika!$F$81,Deník!$W495,""),"")</f>
        <v/>
      </c>
      <c r="FX495" s="233" t="str">
        <f>IF(Deník!$W495&lt;&gt;"",IF(Deník!$Y495=Statistika!$F$82,Deník!$W495,""),"")</f>
        <v/>
      </c>
      <c r="FY495" s="233" t="str">
        <f>IF(Deník!$W495&lt;&gt;"",IF(Deník!$Y495=Statistika!$F$83,Deník!$W495,""),"")</f>
        <v/>
      </c>
      <c r="FZ495" s="233" t="str">
        <f>IF(Deník!$W495&lt;&gt;"",IF(Deník!$Y495=Statistika!$F$84,Deník!$W495,""),"")</f>
        <v/>
      </c>
      <c r="GA495" s="233" t="str">
        <f>IF(Deník!$W495&lt;&gt;"",IF(Deník!$Y495=Statistika!$F$85,Deník!$W495,""),"")</f>
        <v/>
      </c>
      <c r="GB495" s="233" t="str">
        <f>IF(Deník!$W495&lt;&gt;"",IF(Deník!$Y495=Statistika!$F$86,Deník!$W495,""),"")</f>
        <v/>
      </c>
      <c r="GC495" s="233" t="str">
        <f>IF(Deník!$W495&lt;&gt;"",IF(Deník!$Y495=Statistika!$F$87,Deník!$W495,""),"")</f>
        <v/>
      </c>
      <c r="GD495" s="233" t="str">
        <f>IF(Deník!$W495&lt;&gt;"",IF(Deník!$Y495=Statistika!$F$88,Deník!$W495,""),"")</f>
        <v/>
      </c>
      <c r="GE495" s="233" t="str">
        <f>IF(Deník!$W495&lt;&gt;"",IF(Deník!$Y495=Statistika!$F$89,Deník!$W495,""),"")</f>
        <v/>
      </c>
      <c r="GF495" s="233" t="str">
        <f>IF(Deník!$W495&lt;&gt;"",IF(Deník!$Y495=Statistika!$F$90,Deník!$W495,""),"")</f>
        <v/>
      </c>
      <c r="GG495" s="233" t="str">
        <f>IF(Deník!$W495&lt;&gt;"",IF(Deník!$Y495=Statistika!$F$91,Deník!$W495,""),"")</f>
        <v/>
      </c>
      <c r="GH495" s="233"/>
      <c r="GI495" s="233" t="str">
        <f>IF(Deník!$W495&lt;&gt;"",IF(Deník!$AB495=Statistika!$L$100,Deník!$W495,""),"")</f>
        <v/>
      </c>
      <c r="GJ495" s="233" t="str">
        <f>IF(Deník!$W495&lt;&gt;"",IF(Deník!$AB495=Statistika!$L$101,Deník!$W495,""),"")</f>
        <v/>
      </c>
      <c r="GK495" s="233" t="str">
        <f>IF(Deník!$W495&lt;&gt;"",IF(Deník!$AB495=Statistika!$L$102,Deník!$W495,""),"")</f>
        <v/>
      </c>
      <c r="GL495" s="233" t="str">
        <f>IF(Deník!$W495&lt;&gt;"",IF(Deník!$AB495=Statistika!$L$103,Deník!$W495,""),"")</f>
        <v/>
      </c>
      <c r="GM495" s="233" t="str">
        <f>IF(Deník!$W495&lt;&gt;"",IF(Deník!$AB495=Statistika!$L$104,Deník!$W495,""),"")</f>
        <v/>
      </c>
      <c r="GN495" s="233" t="str">
        <f>IF(Deník!$W495&lt;&gt;"",IF(Deník!$AB495=Statistika!$L$105,Deník!$W495,""),"")</f>
        <v/>
      </c>
      <c r="GO495" s="233" t="str">
        <f>IF(Deník!$W495&lt;&gt;"",IF(Deník!$AB495=Statistika!$L$106,Deník!$W495,""),"")</f>
        <v/>
      </c>
      <c r="GP495" s="233" t="str">
        <f>IF(Deník!$W495&lt;&gt;"",IF(Deník!$AB495=Statistika!$L$107,Deník!$W495,""),"")</f>
        <v/>
      </c>
      <c r="GQ495" s="233" t="str">
        <f>IF(Deník!$W495&lt;&gt;"",IF(Deník!$AB495=Statistika!$L$108,Deník!$W495,""),"")</f>
        <v/>
      </c>
      <c r="GS495" s="233" t="str">
        <f>IF(Deník!$W495&lt;0,IF(Deník!$AC495=Statistika!$F$117,Deník!$W495,""),"")</f>
        <v/>
      </c>
      <c r="GT495" s="233" t="str">
        <f>IF(Deník!$W495&lt;0,IF(Deník!$AC495=Statistika!$F$118,Deník!$W495,""),"")</f>
        <v/>
      </c>
      <c r="GU495" s="233" t="str">
        <f>IF(Deník!$W495&lt;0,IF(Deník!$AC495=Statistika!$F$119,Deník!$W495,""),"")</f>
        <v/>
      </c>
      <c r="GV495" s="233" t="str">
        <f>IF(Deník!$W495&lt;0,IF(Deník!$AC495=Statistika!$F$120,Deník!$W495,""),"")</f>
        <v/>
      </c>
      <c r="GW495" s="233" t="str">
        <f>IF(Deník!$W495&lt;0,IF(Deník!$AC495=Statistika!$F$121,Deník!$W495,""),"")</f>
        <v/>
      </c>
      <c r="GX495" s="233" t="str">
        <f>IF(Deník!$W495&lt;0,IF(Deník!$AC495=Statistika!$F$122,Deník!$W495,""),"")</f>
        <v/>
      </c>
      <c r="GY495" s="233" t="str">
        <f>IF(Deník!$W495&lt;0,IF(Deník!$AC495=Statistika!$F$123,Deník!$W495,""),"")</f>
        <v/>
      </c>
      <c r="GZ495" s="233" t="str">
        <f>IF(Deník!$W495&lt;0,IF(Deník!$AC495=Statistika!$F$124,Deník!$W495,""),"")</f>
        <v/>
      </c>
      <c r="HA495" s="233" t="str">
        <f>IF(Deník!$W495&lt;0,IF(Deník!$AC495=Statistika!$F$125,Deník!$W495,""),"")</f>
        <v/>
      </c>
      <c r="HC495" s="233" t="str">
        <f>IF(Deník!$W495&lt;0,IF(Deník!$AD495=Statistika!$F$133,Deník!$W495,""),"")</f>
        <v/>
      </c>
      <c r="HD495" s="233" t="str">
        <f>IF(Deník!$W495&lt;0,IF(Deník!$AD495=Statistika!$F$134,Deník!$W495,""),"")</f>
        <v/>
      </c>
      <c r="HE495" s="233" t="str">
        <f>IF(Deník!$W495&lt;0,IF(Deník!$AD495=Statistika!$F$135,Deník!$W495,""),"")</f>
        <v/>
      </c>
      <c r="HF495" s="233" t="str">
        <f>IF(Deník!$W495&lt;0,IF(Deník!$AD495=Statistika!$F$136,Deník!$W495,""),"")</f>
        <v/>
      </c>
      <c r="HG495" s="233" t="str">
        <f>IF(Deník!$W495&lt;0,IF(Deník!$AD495=Statistika!$F$137,Deník!$W495,""),"")</f>
        <v/>
      </c>
      <c r="ID495" s="8">
        <f>Tabulka4[[#This Row],[Sloupec3]]</f>
        <v>0</v>
      </c>
      <c r="IE495" s="17" t="str">
        <f>IF(AND([1]Deník!$C495&gt;='[1]Měsíční shrnutí'!$D$1,[1]Deník!$C495&lt;='[1]Měsíční shrnutí'!$F$1),[1]Deník!$X495,"")</f>
        <v/>
      </c>
    </row>
    <row r="496" spans="1:239">
      <c r="A496" s="8">
        <f>Deník!C497</f>
        <v>0</v>
      </c>
      <c r="B496" s="50" t="str">
        <f>Deník!R497</f>
        <v/>
      </c>
      <c r="C496" s="102" t="str">
        <f>IF(AND(Deník!R497&gt;1,Deník!R497&lt;&gt;""),1,"")</f>
        <v/>
      </c>
      <c r="D496" s="102" t="str">
        <f>IF(AND(Deník!R497&lt;=0,Deník!R497&lt;&gt;""),1,"")</f>
        <v/>
      </c>
      <c r="E496" s="103" t="str">
        <f>IF(AND(Deník!R497&gt;=0,Deník!R497&lt;=1),1,"")</f>
        <v/>
      </c>
      <c r="F496" s="79" t="str">
        <f>IF(Deník!R497&lt;&gt;"",Deník!R497+F495,"")</f>
        <v/>
      </c>
      <c r="G496" s="85"/>
      <c r="H496" s="54" t="str">
        <f>IF(MONTH(Deník!$C496)=H$2,IF(AND(Deník!$R496&gt;=0,Deník!$R496&lt;=1),"BE",Deník!$R496),"")</f>
        <v/>
      </c>
      <c r="I496" s="11" t="str">
        <f>IF(MONTH(Deník!$C496)=I$2,IF(AND(Deník!$R496&gt;=0,Deník!$R496&lt;=1),"BE",Deník!$R496),"")</f>
        <v/>
      </c>
      <c r="J496" s="11" t="str">
        <f>IF(MONTH(Deník!$C496)=J$2,IF(AND(Deník!$R496&gt;=0,Deník!$R496&lt;=1),"BE",Deník!$R496),"")</f>
        <v/>
      </c>
      <c r="K496" s="11" t="str">
        <f>IF(MONTH(Deník!$C496)=K$2,IF(AND(Deník!$R496&gt;=0,Deník!$R496&lt;=1),"BE",Deník!$R496),"")</f>
        <v/>
      </c>
      <c r="L496" s="11" t="str">
        <f>IF(MONTH(Deník!$C496)=L$2,IF(AND(Deník!$R496&gt;=0,Deník!$R496&lt;=1),"BE",Deník!$R496),"")</f>
        <v/>
      </c>
      <c r="M496" s="11" t="str">
        <f>IF(MONTH(Deník!$C496)=M$2,IF(AND(Deník!$R496&gt;=0,Deník!$R496&lt;=1),"BE",Deník!$R496),"")</f>
        <v/>
      </c>
      <c r="N496" s="11" t="str">
        <f>IF(MONTH(Deník!$C496)=N$2,IF(AND(Deník!$R496&gt;=0,Deník!$R496&lt;=1),"BE",Deník!$R496),"")</f>
        <v/>
      </c>
      <c r="O496" s="11" t="str">
        <f>IF(MONTH(Deník!$C496)=O$2,IF(AND(Deník!$R496&gt;=0,Deník!$R496&lt;=1),"BE",Deník!$R496),"")</f>
        <v/>
      </c>
      <c r="P496" s="11" t="str">
        <f>IF(MONTH(Deník!$C496)=P$2,IF(AND(Deník!$R496&gt;=0,Deník!$R496&lt;=1),"BE",Deník!$R496),"")</f>
        <v/>
      </c>
      <c r="Q496" s="11" t="str">
        <f>IF(MONTH(Deník!$C496)=Q$2,IF(AND(Deník!$R496&gt;=0,Deník!$R496&lt;=1),"BE",Deník!$R496),"")</f>
        <v/>
      </c>
      <c r="R496" s="11" t="str">
        <f>IF(MONTH(Deník!$C496)=R$2,IF(AND(Deník!$R496&gt;=0,Deník!$R496&lt;=1),"BE",Deník!$R496),"")</f>
        <v/>
      </c>
      <c r="S496" s="57" t="str">
        <f>IF(MONTH(Deník!$C496)=S$2,IF(AND(Deník!$R496&gt;=0,Deník!$R496&lt;=1),"BE",Deník!$R496),"")</f>
        <v/>
      </c>
      <c r="U496" s="12"/>
      <c r="V496" s="12"/>
      <c r="X496" s="600" t="str">
        <f>IF(Deník!$R496&lt;&gt;"",IF(Deník!$B496=Statistika!$F$63,IF(AND(Deník!$R496&gt;=0,Deník!$R496&lt;=1),"BE",Deník!$R496),""),"")</f>
        <v/>
      </c>
      <c r="Y496" s="13" t="str">
        <f>IF(Deník!$R496&lt;&gt;"",IF(Deník!$B496=Statistika!$F$64,IF(AND(Deník!$R496&gt;=0,Deník!$R496&lt;=1),"BE",Deník!$R496),""),"")</f>
        <v/>
      </c>
      <c r="Z496" s="13" t="str">
        <f>IF(Deník!$R496&lt;&gt;"",IF(Deník!$B496=Statistika!$F$65,IF(AND(Deník!$R496&gt;=0,Deník!$R496&lt;=1),"BE",Deník!$R496),""),"")</f>
        <v/>
      </c>
      <c r="AA496" s="13" t="str">
        <f>IF(Deník!$R496&lt;&gt;"",IF(Deník!$B496=Statistika!$F$66,IF(AND(Deník!$R496&gt;=0,Deník!$R496&lt;=1),"BE",Deník!$R496),""),"")</f>
        <v/>
      </c>
      <c r="AB496" s="13" t="str">
        <f>IF(Deník!$R496&lt;&gt;"",IF(Deník!$B496=Statistika!$F$67,IF(AND(Deník!$R496&gt;=0,Deník!$R496&lt;=1),"BE",Deník!$R496),""),"")</f>
        <v/>
      </c>
      <c r="AC496" s="13" t="str">
        <f>IF(Deník!$R496&lt;&gt;"",IF(Deník!$B496=Statistika!$F$68,IF(AND(Deník!$R496&gt;=0,Deník!$R496&lt;=1),"BE",Deník!$R496),""),"")</f>
        <v/>
      </c>
      <c r="AD496" s="13" t="str">
        <f>IF(Deník!$R496&lt;&gt;"",IF(Deník!$B496=Statistika!$F$69,IF(AND(Deník!$R496&gt;=0,Deník!$R496&lt;=1),"BE",Deník!$R496),""),"")</f>
        <v/>
      </c>
      <c r="AE496" s="601" t="str">
        <f>IF(Deník!$R496&lt;&gt;"",IF(Deník!$B496=Statistika!$F$70,IF(AND(Deník!$R496&gt;=0,Deník!$R496&lt;=1),"BE",Deník!$R496),""),"")</f>
        <v/>
      </c>
      <c r="AF496" s="90"/>
      <c r="AG496" s="63" t="str">
        <f>IF(Deník!$R496&lt;&gt;"",IF(Deník!$J496="L",IF(AND(Deník!$R496&gt;=0,Deník!$R496&lt;=1),"BE",Deník!$R496),""),"")</f>
        <v/>
      </c>
      <c r="AH496" s="13" t="str">
        <f>IF(Deník!$R496&lt;&gt;"",IF(Deník!$J496="S",IF(AND(Deník!$R496&gt;=0,Deník!$R496&lt;=1),"BE",Deník!$R496),""),"")</f>
        <v/>
      </c>
      <c r="AI496" s="95"/>
      <c r="AJ496" s="71" t="str">
        <f>IF(Deník!N497&lt;&gt;"",Deník!N497*-1,"")</f>
        <v/>
      </c>
      <c r="AK496" s="88"/>
      <c r="AL496" s="63" t="str">
        <f>IF(WEEKDAY(Deník!$C496,2)=1,IF(AND(Deník!$R496&gt;=0,Deník!$R496&lt;=1),"BE",Deník!$R496),"")</f>
        <v/>
      </c>
      <c r="AM496" s="13" t="str">
        <f>IF(WEEKDAY(Deník!$C496,2)=2,IF(AND(Deník!$R496&gt;=0,Deník!$R496&lt;=1),"BE",Deník!$R496),"")</f>
        <v/>
      </c>
      <c r="AN496" s="13" t="str">
        <f>IF(WEEKDAY(Deník!$C496,2)=3,IF(AND(Deník!$R496&gt;=0,Deník!$R496&lt;=1),"BE",Deník!$R496),"")</f>
        <v/>
      </c>
      <c r="AO496" s="13" t="str">
        <f>IF(WEEKDAY(Deník!$C496,2)=4,IF(AND(Deník!$R496&gt;=0,Deník!$R496&lt;=1),"BE",Deník!$R496),"")</f>
        <v/>
      </c>
      <c r="AP496" s="60" t="str">
        <f>IF(WEEKDAY(Deník!$C496,2)=5,IF(AND(Deník!$R496&gt;=0,Deník!$R496&lt;=1),"BE",Deník!$R496),"")</f>
        <v/>
      </c>
      <c r="AQ496" s="99"/>
      <c r="AR496" s="100">
        <f>Deník!D496</f>
        <v>0</v>
      </c>
      <c r="AS496" s="63" t="str">
        <f>IF(Deník!$D496&lt;&gt;"",IF(AND(Deník!$D496&gt;=AS$2,Deník!$D496&lt;=AS$3),IF(AND(Deník!$R496&gt;=0,Deník!$R496&lt;=1),"BE",Deník!$R496),""),"")</f>
        <v/>
      </c>
      <c r="AT496" s="63" t="str">
        <f>IF(Deník!$D496&lt;&gt;"",IF(AND(Deník!$D496&gt;=AT$2,Deník!$D496&lt;=AT$3),IF(AND(Deník!$R496&gt;=0,Deník!$R496&lt;=1),"BE",Deník!$R496),""),"")</f>
        <v/>
      </c>
      <c r="AU496" s="63" t="str">
        <f>IF(Deník!$D496&lt;&gt;"",IF(AND(Deník!$D496&gt;=AU$2,Deník!$D496&lt;=AU$3),IF(AND(Deník!$R496&gt;=0,Deník!$R496&lt;=1),"BE",Deník!$R496),""),"")</f>
        <v/>
      </c>
      <c r="AV496" s="63" t="str">
        <f>IF(Deník!$D496&lt;&gt;"",IF(AND(Deník!$D496&gt;=AV$2,Deník!$D496&lt;=AV$3),IF(AND(Deník!$R496&gt;=0,Deník!$R496&lt;=1),"BE",Deník!$R496),""),"")</f>
        <v/>
      </c>
      <c r="AW496" s="63" t="str">
        <f>IF(Deník!$D496&lt;&gt;"",IF(AND(Deník!$D496&gt;=AW$2,Deník!$D496&lt;=AW$3),IF(AND(Deník!$R496&gt;=0,Deník!$R496&lt;=1),"BE",Deník!$R496),""),"")</f>
        <v/>
      </c>
      <c r="AX496" s="63" t="str">
        <f>IF(Deník!$D496&lt;&gt;"",IF(AND(Deník!$D496&gt;=AX$2,Deník!$D496&lt;=AX$3),IF(AND(Deník!$R496&gt;=0,Deník!$R496&lt;=1),"BE",Deník!$R496),""),"")</f>
        <v/>
      </c>
      <c r="AY496" s="63" t="str">
        <f>IF(Deník!$D496&lt;&gt;"",IF(AND(Deník!$D496&gt;=AY$2,Deník!$D496&lt;=AY$3),IF(AND(Deník!$R496&gt;=0,Deník!$R496&lt;=1),"BE",Deník!$R496),""),"")</f>
        <v/>
      </c>
      <c r="AZ496" s="63" t="str">
        <f>IF(Deník!$D496&lt;&gt;"",IF(AND(Deník!$D496&gt;=AZ$2,Deník!$D496&lt;=AZ$3),IF(AND(Deník!$R496&gt;=0,Deník!$R496&lt;=1),"BE",Deník!$R496),""),"")</f>
        <v/>
      </c>
      <c r="BA496" s="63" t="str">
        <f>IF(Deník!$D496&lt;&gt;"",IF(AND(Deník!$D496&gt;=BA$2,Deník!$D496&lt;=BA$3),IF(AND(Deník!$R496&gt;=0,Deník!$R496&lt;=1),"BE",Deník!$R496),""),"")</f>
        <v/>
      </c>
      <c r="BB496" s="63" t="str">
        <f>IF(Deník!$D496&lt;&gt;"",IF(AND(Deník!$D496&gt;=BB$2,Deník!$D496&lt;=BB$3),IF(AND(Deník!$R496&gt;=0,Deník!$R496&lt;=1),"BE",Deník!$R496),""),"")</f>
        <v/>
      </c>
      <c r="BC496" s="71" t="str">
        <f>IF(Deník!$D496&lt;&gt;"",IF(AND(Deník!$D496&gt;=BC$2,Deník!$D496&lt;=BC$3),IF(AND(Deník!$R496&gt;=0,Deník!$R496&lt;=1),"BE",Deník!$R496),""),"")</f>
        <v/>
      </c>
      <c r="BD496" s="20" t="str">
        <f>IF(Deník!$J497="S",(Deník!$M497-Deník!$K497),IF(Deník!$J497="L",(Deník!$K497-Deník!$M497),""))</f>
        <v/>
      </c>
      <c r="BE496" s="20" t="str">
        <f>IF(Deník!$J497="S",(Deník!$K497-Deník!$O497),IF(Deník!$J497="L",(Deník!$O497-Deník!$K497),""))</f>
        <v/>
      </c>
      <c r="BF496" s="20" t="str">
        <f>IF(Deník!$J497="S",(Deník!$K497-Deník!$L497),IF(Deník!$J497="L",(Deník!$L497-Deník!$K497),""))</f>
        <v/>
      </c>
      <c r="BG496" s="20" t="str">
        <f>IF(Deník!$J497="S",(Deník!$K497-Deník!$S497),IF(Deník!$J497="L",(Deník!$S497-Deník!$K497),""))</f>
        <v/>
      </c>
      <c r="BH496" s="20" t="str">
        <f>IF(Deník!$J497="S",(Deník!$K497-Deník!$U497),IF(Deník!$J497="L",(Deník!$U497-Deník!$K497),""))</f>
        <v/>
      </c>
      <c r="BI496" s="20" t="str">
        <f>IF(Deník!$R496&gt;1,Deník!$R496,"")</f>
        <v/>
      </c>
      <c r="BJ496" s="20" t="str">
        <f>IF(Deník!$R496&lt;0,Deník!$R496,"")</f>
        <v/>
      </c>
      <c r="BK496" s="17"/>
      <c r="BM496" s="233" t="str">
        <f>IF(Deník!$R496&lt;&gt;"",IF(Deník!$Y496=Statistika!$F$78,IF(AND(Deník!$R496&gt;=0,Deník!$R496&lt;=1),"BE",Deník!$R496),""),"")</f>
        <v/>
      </c>
      <c r="BN496" s="233" t="str">
        <f>IF(Deník!$R496&lt;&gt;"",IF(Deník!$Y496=Statistika!$F$79,IF(AND(Deník!$R496&gt;=0,Deník!$R496&lt;=1),"BE",Deník!$R496),""),"")</f>
        <v/>
      </c>
      <c r="BO496" s="233" t="str">
        <f>IF(Deník!$R496&lt;&gt;"",IF(Deník!$Y496=Statistika!$F$80,IF(AND(Deník!$R496&gt;=0,Deník!$R496&lt;=1),"BE",Deník!$R496),""),"")</f>
        <v/>
      </c>
      <c r="BP496" s="233" t="str">
        <f>IF(Deník!$R496&lt;&gt;"",IF(Deník!$Y496=Statistika!$F$81,IF(AND(Deník!$R496&gt;=0,Deník!$R496&lt;=1),"BE",Deník!$R496),""),"")</f>
        <v/>
      </c>
      <c r="BQ496" s="233" t="str">
        <f>IF(Deník!$R496&lt;&gt;"",IF(Deník!$Y496=Statistika!$F$82,IF(AND(Deník!$R496&gt;=0,Deník!$R496&lt;=1),"BE",Deník!$R496),""),"")</f>
        <v/>
      </c>
      <c r="BR496" s="233" t="str">
        <f>IF(Deník!$R496&lt;&gt;"",IF(Deník!$Y496=Statistika!$F$83,IF(AND(Deník!$R496&gt;=0,Deník!$R496&lt;=1),"BE",Deník!$R496),""),"")</f>
        <v/>
      </c>
      <c r="BS496" s="233" t="str">
        <f>IF(Deník!$R496&lt;&gt;"",IF(Deník!$Y496=Statistika!$F$84,IF(AND(Deník!$R496&gt;=0,Deník!$R496&lt;=1),"BE",Deník!$R496),""),"")</f>
        <v/>
      </c>
      <c r="BT496" s="233" t="str">
        <f>IF(Deník!$R496&lt;&gt;"",IF(Deník!$Y496=Statistika!$F$85,IF(AND(Deník!$R496&gt;=0,Deník!$R496&lt;=1),"BE",Deník!$R496),""),"")</f>
        <v/>
      </c>
      <c r="BU496" s="233" t="str">
        <f>IF(Deník!$R496&lt;&gt;"",IF(Deník!$Y496=Statistika!$F$86,IF(AND(Deník!$R496&gt;=0,Deník!$R496&lt;=1),"BE",Deník!$R496),""),"")</f>
        <v/>
      </c>
      <c r="BV496" s="233" t="str">
        <f>IF(Deník!$R496&lt;&gt;"",IF(Deník!$Y496=Statistika!$F$87,IF(AND(Deník!$R496&gt;=0,Deník!$R496&lt;=1),"BE",Deník!$R496),""),"")</f>
        <v/>
      </c>
      <c r="BW496" s="233" t="str">
        <f>IF(Deník!$R496&lt;&gt;"",IF(Deník!$Y496=Statistika!$F$88,IF(AND(Deník!$R496&gt;=0,Deník!$R496&lt;=1),"BE",Deník!$R496),""),"")</f>
        <v/>
      </c>
      <c r="BX496" s="233" t="str">
        <f>IF(Deník!$R496&lt;&gt;"",IF(Deník!$Y496=Statistika!$F$89,IF(AND(Deník!$R496&gt;=0,Deník!$R496&lt;=1),"BE",Deník!$R496),""),"")</f>
        <v/>
      </c>
      <c r="BY496" s="233" t="str">
        <f>IF(Deník!$R496&lt;&gt;"",IF(Deník!$Y496=Statistika!$F$90,IF(AND(Deník!$R496&gt;=0,Deník!$R496&lt;=1),"BE",Deník!$R496),""),"")</f>
        <v/>
      </c>
      <c r="BZ496" s="233" t="str">
        <f>IF(Deník!$R496&lt;&gt;"",IF(Deník!$Y496=Statistika!$F$91,IF(AND(Deník!$R496&gt;=0,Deník!$R496&lt;=1),"BE",Deník!$R496),""),"")</f>
        <v/>
      </c>
      <c r="CA496" s="233"/>
      <c r="CB496" s="233" t="str">
        <f>IF(Deník!$R496&lt;&gt;"",IF(Deník!$AB496="SL",IF(AND(Deník!$R496&gt;=0,Deník!$R496&lt;=1),"BE",Deník!$R496),""),"")</f>
        <v/>
      </c>
      <c r="CC496" s="233" t="str">
        <f>IF(Deník!$R496&lt;&gt;"",IF(Deník!$AB496="BE10",IF(AND(Deník!$R496&gt;=0,Deník!$R496&lt;=1),"BE",Deník!$R496),""),"")</f>
        <v/>
      </c>
      <c r="CD496" s="233" t="str">
        <f>IF(Deník!$R496&lt;&gt;"",IF(Deník!$AB496="BE15",IF(AND(Deník!$R496&gt;=0,Deník!$R496&lt;=1),"BE",Deník!$R496),""),"")</f>
        <v/>
      </c>
      <c r="CE496" s="233" t="str">
        <f>IF(Deník!$R496&lt;&gt;"",IF(Deník!$AB496="BE20",IF(AND(Deník!$R496&gt;=0,Deník!$R496&lt;=1),"BE",Deník!$R496),""),"")</f>
        <v/>
      </c>
      <c r="CF496" s="233" t="str">
        <f>IF(Deník!$R496&lt;&gt;"",IF(Deník!$AB496="TP1",IF(AND(Deník!$R496&gt;=0,Deník!$R496&lt;=1),"BE",Deník!$R496),""),"")</f>
        <v/>
      </c>
      <c r="CG496" s="233" t="str">
        <f>IF(Deník!$R496&lt;&gt;"",IF(Deník!$AB496="TP2",IF(AND(Deník!$R496&gt;=0,Deník!$R496&lt;=1),"BE",Deník!$R496),""),"")</f>
        <v/>
      </c>
      <c r="CH496" s="233" t="str">
        <f>IF(Deník!$R496&lt;&gt;"",IF(Deník!$AB496="TP3",IF(AND(Deník!$R496&gt;=0,Deník!$R496&lt;=1),"BE",Deník!$R496),""),"")</f>
        <v/>
      </c>
      <c r="CI496" s="233" t="str">
        <f>IF(Deník!$R496&lt;&gt;"",IF(Deník!$AB496="Trailing SL",IF(AND(Deník!$R496&gt;=0,Deník!$R496&lt;=1),"BE",Deník!$R496),""),"")</f>
        <v/>
      </c>
      <c r="CJ496" s="233" t="str">
        <f>IF(Deník!$R496&lt;&gt;"",IF(Deník!$AB496="Manual",IF(AND(Deník!$R496&gt;=0,Deník!$R496&lt;=1),"BE",Deník!$R496),""),"")</f>
        <v/>
      </c>
      <c r="CK496" s="233"/>
      <c r="CL496" s="233" t="str">
        <f>IF(Deník!$R496&lt;0,IF(Deník!$AC496=Statistika!$F$117,Deník!$R496,""),"")</f>
        <v/>
      </c>
      <c r="CM496" s="233" t="str">
        <f>IF(Deník!$R496&lt;0,IF(Deník!$AC496=Statistika!$F$118,Deník!$R496,""),"")</f>
        <v/>
      </c>
      <c r="CN496" s="233" t="str">
        <f>IF(Deník!$R496&lt;0,IF(Deník!$AC496=Statistika!$F$119,Deník!$R496,""),"")</f>
        <v/>
      </c>
      <c r="CO496" s="233" t="str">
        <f>IF(Deník!$R496&lt;0,IF(Deník!$AC496=Statistika!$F$120,Deník!$R496,""),"")</f>
        <v/>
      </c>
      <c r="CP496" s="233" t="str">
        <f>IF(Deník!$R496&lt;0,IF(Deník!$AC496=Statistika!$F$121,Deník!$R496,""),"")</f>
        <v/>
      </c>
      <c r="CQ496" s="233" t="str">
        <f>IF(Deník!$R496&lt;0,IF(Deník!$AC496=Statistika!$F$122,Deník!$R496,""),"")</f>
        <v/>
      </c>
      <c r="CR496" s="233" t="str">
        <f>IF(Deník!$R496&lt;0,IF(Deník!$AC496=Statistika!$F$123,Deník!$R496,""),"")</f>
        <v/>
      </c>
      <c r="CS496" s="233" t="str">
        <f>IF(Deník!$R496&lt;0,IF(Deník!$AC496=Statistika!$F$124,Deník!$R496,""),"")</f>
        <v/>
      </c>
      <c r="CT496" s="233" t="str">
        <f>IF(Deník!$R496&lt;0,IF(Deník!$AC496=Statistika!$F$125,Deník!$R496,""),"")</f>
        <v/>
      </c>
      <c r="CU496" s="233"/>
      <c r="CV496" s="233" t="str">
        <f>IF(Deník!$R496&lt;0,IF(Deník!$AD496=$CV$2,Deník!$R496,""),"")</f>
        <v/>
      </c>
      <c r="CW496" s="233" t="str">
        <f>IF(Deník!$R496&lt;0,IF(Deník!$AD496=$CW$2,Deník!$R496,""),"")</f>
        <v/>
      </c>
      <c r="CX496" s="233" t="str">
        <f>IF(Deník!$R496&lt;0,IF(Deník!$AD496=$CX$2,Deník!$R496,""),"")</f>
        <v/>
      </c>
      <c r="CY496" s="233" t="str">
        <f>IF(Deník!$R496&lt;0,IF(Deník!$AD496=$CY$2,Deník!$R496,""),"")</f>
        <v/>
      </c>
      <c r="CZ496" s="233" t="str">
        <f>IF(Deník!$R496&lt;0,IF(Deník!$AD496=$CZ$2,Deník!$R496,""),"")</f>
        <v/>
      </c>
      <c r="DL496" s="221">
        <f t="shared" si="20"/>
        <v>93847.029999999984</v>
      </c>
      <c r="DM496" s="220">
        <f t="shared" si="19"/>
        <v>-6.1529700000000132E-2</v>
      </c>
      <c r="DO496" s="50">
        <f>Deník!W497</f>
        <v>0</v>
      </c>
      <c r="DP496" s="102" t="str">
        <f>IF(AND(Deník!W497&gt;0),1,"")</f>
        <v/>
      </c>
      <c r="DQ496" s="102">
        <f>IF(AND(Deník!W497&lt;=0),1,"")</f>
        <v>1</v>
      </c>
      <c r="DR496" s="227"/>
      <c r="DS496" s="228"/>
      <c r="DT496" s="85"/>
      <c r="DU496" s="54">
        <f>IF(MONTH(Deník!$C496)=DU$2,Deník!$W496,"")</f>
        <v>0</v>
      </c>
      <c r="DV496" s="222" t="str">
        <f>IF(MONTH(Deník!$C496)=DV$2,Deník!$W496,"")</f>
        <v/>
      </c>
      <c r="DW496" s="222" t="str">
        <f>IF(MONTH(Deník!$C496)=DW$2,Deník!$W496,"")</f>
        <v/>
      </c>
      <c r="DX496" s="222" t="str">
        <f>IF(MONTH(Deník!$C496)=DX$2,Deník!$W496,"")</f>
        <v/>
      </c>
      <c r="DY496" s="222" t="str">
        <f>IF(MONTH(Deník!$C496)=DY$2,Deník!$W496,"")</f>
        <v/>
      </c>
      <c r="DZ496" s="222" t="str">
        <f>IF(MONTH(Deník!$C496)=DZ$2,Deník!$W496,"")</f>
        <v/>
      </c>
      <c r="EA496" s="222" t="str">
        <f>IF(MONTH(Deník!$C496)=EA$2,Deník!$W496,"")</f>
        <v/>
      </c>
      <c r="EB496" s="222" t="str">
        <f>IF(MONTH(Deník!$C496)=EB$2,Deník!$W496,"")</f>
        <v/>
      </c>
      <c r="EC496" s="222" t="str">
        <f>IF(MONTH(Deník!$C496)=EC$2,Deník!$W496,"")</f>
        <v/>
      </c>
      <c r="ED496" s="222" t="str">
        <f>IF(MONTH(Deník!$C496)=ED$2,Deník!$W496,"")</f>
        <v/>
      </c>
      <c r="EE496" s="222" t="str">
        <f>IF(MONTH(Deník!$C496)=EE$2,Deník!$W496,"")</f>
        <v/>
      </c>
      <c r="EF496" s="222" t="str">
        <f>IF(MONTH(Deník!$C496)=EF$2,Deník!$W496,"")</f>
        <v/>
      </c>
      <c r="EI496" s="600" t="str">
        <f>IF(Deník!$W496&lt;&gt;"",IF(Deník!$B496=Statistika!$F$63,Deník!$W496,""),"")</f>
        <v/>
      </c>
      <c r="EJ496" s="13" t="str">
        <f>IF(Deník!$W496&lt;&gt;"",IF(Deník!$B496=Statistika!$F$64,Deník!$W496,""),"")</f>
        <v/>
      </c>
      <c r="EK496" s="13" t="str">
        <f>IF(Deník!$W496&lt;&gt;"",IF(Deník!$B496=Statistika!$F$65,Deník!$W496,""),"")</f>
        <v/>
      </c>
      <c r="EL496" s="13" t="str">
        <f>IF(Deník!$W496&lt;&gt;"",IF(Deník!$B496=Statistika!$F$66,Deník!$W496,""),"")</f>
        <v/>
      </c>
      <c r="EM496" s="13" t="str">
        <f>IF(Deník!$W496&lt;&gt;"",IF(Deník!$B496=Statistika!$F$67,Deník!$W496,""),"")</f>
        <v/>
      </c>
      <c r="EN496" s="13" t="str">
        <f>IF(Deník!$W496&lt;&gt;"",IF(Deník!$B496=Statistika!$F$68,Deník!$W496,""),"")</f>
        <v/>
      </c>
      <c r="EO496" s="13" t="str">
        <f>IF(Deník!$W496&lt;&gt;"",IF(Deník!$B496=Statistika!$F$69,Deník!$W496,""),"")</f>
        <v/>
      </c>
      <c r="EP496" s="601" t="str">
        <f>IF(Deník!$W496&lt;&gt;"",IF(Deník!$B496=Statistika!$F$70,Deník!$W496,""),"")</f>
        <v/>
      </c>
      <c r="EQ496" s="90"/>
      <c r="ER496" s="63" t="str">
        <f>IF(Deník!$W496&lt;&gt;"",IF(Deník!$J496="L",Deník!$W496,""),"")</f>
        <v/>
      </c>
      <c r="ES496" s="13" t="str">
        <f>IF(Deník!$W496&lt;&gt;"",IF(Deník!$J496="S",Deník!$W496,""),"")</f>
        <v/>
      </c>
      <c r="ET496" s="95"/>
      <c r="EU496" s="88"/>
      <c r="EV496" s="63" t="str">
        <f>IF(WEEKDAY(Deník!$C496,2)=1,Deník!$W496,"")</f>
        <v/>
      </c>
      <c r="EW496" s="13" t="str">
        <f>IF(WEEKDAY(Deník!$C496,2)=2,Deník!$W496,"")</f>
        <v/>
      </c>
      <c r="EX496" s="13" t="str">
        <f>IF(WEEKDAY(Deník!$C496,2)=3,Deník!$W496,"")</f>
        <v/>
      </c>
      <c r="EY496" s="13" t="str">
        <f>IF(WEEKDAY(Deník!$C496,2)=4,Deník!$W496,"")</f>
        <v/>
      </c>
      <c r="EZ496" s="60" t="str">
        <f>IF(WEEKDAY(Deník!$C496,2)=5,Deník!$W496,"")</f>
        <v/>
      </c>
      <c r="FA496" s="99"/>
      <c r="FB496" s="100">
        <f>Deník!D496</f>
        <v>0</v>
      </c>
      <c r="FC496" s="63">
        <f>IF($FB496&lt;&gt;"",IF(AND($FB496&gt;=FC$2,$FB496&lt;=FC$3),Deník!$W496,""))</f>
        <v>0</v>
      </c>
      <c r="FD496" s="63" t="str">
        <f>IF($FB496&lt;&gt;"",IF(AND($FB496&gt;=FD$2,$FB496&lt;=FD$3),Deník!$W496,""))</f>
        <v/>
      </c>
      <c r="FE496" s="63" t="str">
        <f>IF($FB496&lt;&gt;"",IF(AND($FB496&gt;=FE$2,$FB496&lt;=FE$3),Deník!$W496,""))</f>
        <v/>
      </c>
      <c r="FF496" s="63" t="str">
        <f>IF($FB496&lt;&gt;"",IF(AND($FB496&gt;=FF$2,$FB496&lt;=FF$3),Deník!$W496,""))</f>
        <v/>
      </c>
      <c r="FG496" s="63" t="str">
        <f>IF($FB496&lt;&gt;"",IF(AND($FB496&gt;=FG$2,$FB496&lt;=FG$3),Deník!$W496,""))</f>
        <v/>
      </c>
      <c r="FH496" s="63" t="str">
        <f>IF($FB496&lt;&gt;"",IF(AND($FB496&gt;=FH$2,$FB496&lt;=FH$3),Deník!$W496,""))</f>
        <v/>
      </c>
      <c r="FI496" s="63" t="str">
        <f>IF($FB496&lt;&gt;"",IF(AND($FB496&gt;=FI$2,$FB496&lt;=FI$3),Deník!$W496,""))</f>
        <v/>
      </c>
      <c r="FJ496" s="63" t="str">
        <f>IF($FB496&lt;&gt;"",IF(AND($FB496&gt;=FJ$2,$FB496&lt;=FJ$3),Deník!$W496,""))</f>
        <v/>
      </c>
      <c r="FK496" s="63" t="str">
        <f>IF($FB496&lt;&gt;"",IF(AND($FB496&gt;=FK$2,$FB496&lt;=FK$3),Deník!$W496,""))</f>
        <v/>
      </c>
      <c r="FL496" s="63" t="str">
        <f>IF($FB496&lt;&gt;"",IF(AND($FB496&gt;=FL$2,$FB496&lt;=FL$3),Deník!$W496,""))</f>
        <v/>
      </c>
      <c r="FM496" s="63" t="str">
        <f>IF($FB496&lt;&gt;"",IF(AND($FB496&gt;=FM$2,$FB496&lt;=FM$3),Deník!$W496,""))</f>
        <v/>
      </c>
      <c r="FN496" s="13"/>
      <c r="FO496" s="20" t="str">
        <f>IF(Deník!$W496&gt;1,Deník!$W496,"")</f>
        <v/>
      </c>
      <c r="FP496" s="20" t="str">
        <f>IF(Deník!$W496&lt;0,Deník!$W496,"")</f>
        <v/>
      </c>
      <c r="FQ496" s="17"/>
      <c r="FS496" s="233"/>
      <c r="FT496" s="233" t="str">
        <f>IF(Deník!$W496&lt;&gt;"",IF(Deník!$Y496=Statistika!$F$78,Deník!$W496,""),"")</f>
        <v/>
      </c>
      <c r="FU496" s="233" t="str">
        <f>IF(Deník!$W496&lt;&gt;"",IF(Deník!$Y496=Statistika!$F$79,Deník!$W496,""),"")</f>
        <v/>
      </c>
      <c r="FV496" s="233" t="str">
        <f>IF(Deník!$W496&lt;&gt;"",IF(Deník!$Y496=Statistika!$F$80,Deník!$W496,""),"")</f>
        <v/>
      </c>
      <c r="FW496" s="233" t="str">
        <f>IF(Deník!$W496&lt;&gt;"",IF(Deník!$Y496=Statistika!$F$81,Deník!$W496,""),"")</f>
        <v/>
      </c>
      <c r="FX496" s="233" t="str">
        <f>IF(Deník!$W496&lt;&gt;"",IF(Deník!$Y496=Statistika!$F$82,Deník!$W496,""),"")</f>
        <v/>
      </c>
      <c r="FY496" s="233" t="str">
        <f>IF(Deník!$W496&lt;&gt;"",IF(Deník!$Y496=Statistika!$F$83,Deník!$W496,""),"")</f>
        <v/>
      </c>
      <c r="FZ496" s="233" t="str">
        <f>IF(Deník!$W496&lt;&gt;"",IF(Deník!$Y496=Statistika!$F$84,Deník!$W496,""),"")</f>
        <v/>
      </c>
      <c r="GA496" s="233" t="str">
        <f>IF(Deník!$W496&lt;&gt;"",IF(Deník!$Y496=Statistika!$F$85,Deník!$W496,""),"")</f>
        <v/>
      </c>
      <c r="GB496" s="233" t="str">
        <f>IF(Deník!$W496&lt;&gt;"",IF(Deník!$Y496=Statistika!$F$86,Deník!$W496,""),"")</f>
        <v/>
      </c>
      <c r="GC496" s="233" t="str">
        <f>IF(Deník!$W496&lt;&gt;"",IF(Deník!$Y496=Statistika!$F$87,Deník!$W496,""),"")</f>
        <v/>
      </c>
      <c r="GD496" s="233" t="str">
        <f>IF(Deník!$W496&lt;&gt;"",IF(Deník!$Y496=Statistika!$F$88,Deník!$W496,""),"")</f>
        <v/>
      </c>
      <c r="GE496" s="233" t="str">
        <f>IF(Deník!$W496&lt;&gt;"",IF(Deník!$Y496=Statistika!$F$89,Deník!$W496,""),"")</f>
        <v/>
      </c>
      <c r="GF496" s="233" t="str">
        <f>IF(Deník!$W496&lt;&gt;"",IF(Deník!$Y496=Statistika!$F$90,Deník!$W496,""),"")</f>
        <v/>
      </c>
      <c r="GG496" s="233" t="str">
        <f>IF(Deník!$W496&lt;&gt;"",IF(Deník!$Y496=Statistika!$F$91,Deník!$W496,""),"")</f>
        <v/>
      </c>
      <c r="GH496" s="233"/>
      <c r="GI496" s="233" t="str">
        <f>IF(Deník!$W496&lt;&gt;"",IF(Deník!$AB496=Statistika!$L$100,Deník!$W496,""),"")</f>
        <v/>
      </c>
      <c r="GJ496" s="233" t="str">
        <f>IF(Deník!$W496&lt;&gt;"",IF(Deník!$AB496=Statistika!$L$101,Deník!$W496,""),"")</f>
        <v/>
      </c>
      <c r="GK496" s="233" t="str">
        <f>IF(Deník!$W496&lt;&gt;"",IF(Deník!$AB496=Statistika!$L$102,Deník!$W496,""),"")</f>
        <v/>
      </c>
      <c r="GL496" s="233" t="str">
        <f>IF(Deník!$W496&lt;&gt;"",IF(Deník!$AB496=Statistika!$L$103,Deník!$W496,""),"")</f>
        <v/>
      </c>
      <c r="GM496" s="233" t="str">
        <f>IF(Deník!$W496&lt;&gt;"",IF(Deník!$AB496=Statistika!$L$104,Deník!$W496,""),"")</f>
        <v/>
      </c>
      <c r="GN496" s="233" t="str">
        <f>IF(Deník!$W496&lt;&gt;"",IF(Deník!$AB496=Statistika!$L$105,Deník!$W496,""),"")</f>
        <v/>
      </c>
      <c r="GO496" s="233" t="str">
        <f>IF(Deník!$W496&lt;&gt;"",IF(Deník!$AB496=Statistika!$L$106,Deník!$W496,""),"")</f>
        <v/>
      </c>
      <c r="GP496" s="233" t="str">
        <f>IF(Deník!$W496&lt;&gt;"",IF(Deník!$AB496=Statistika!$L$107,Deník!$W496,""),"")</f>
        <v/>
      </c>
      <c r="GQ496" s="233" t="str">
        <f>IF(Deník!$W496&lt;&gt;"",IF(Deník!$AB496=Statistika!$L$108,Deník!$W496,""),"")</f>
        <v/>
      </c>
      <c r="GS496" s="233" t="str">
        <f>IF(Deník!$W496&lt;0,IF(Deník!$AC496=Statistika!$F$117,Deník!$W496,""),"")</f>
        <v/>
      </c>
      <c r="GT496" s="233" t="str">
        <f>IF(Deník!$W496&lt;0,IF(Deník!$AC496=Statistika!$F$118,Deník!$W496,""),"")</f>
        <v/>
      </c>
      <c r="GU496" s="233" t="str">
        <f>IF(Deník!$W496&lt;0,IF(Deník!$AC496=Statistika!$F$119,Deník!$W496,""),"")</f>
        <v/>
      </c>
      <c r="GV496" s="233" t="str">
        <f>IF(Deník!$W496&lt;0,IF(Deník!$AC496=Statistika!$F$120,Deník!$W496,""),"")</f>
        <v/>
      </c>
      <c r="GW496" s="233" t="str">
        <f>IF(Deník!$W496&lt;0,IF(Deník!$AC496=Statistika!$F$121,Deník!$W496,""),"")</f>
        <v/>
      </c>
      <c r="GX496" s="233" t="str">
        <f>IF(Deník!$W496&lt;0,IF(Deník!$AC496=Statistika!$F$122,Deník!$W496,""),"")</f>
        <v/>
      </c>
      <c r="GY496" s="233" t="str">
        <f>IF(Deník!$W496&lt;0,IF(Deník!$AC496=Statistika!$F$123,Deník!$W496,""),"")</f>
        <v/>
      </c>
      <c r="GZ496" s="233" t="str">
        <f>IF(Deník!$W496&lt;0,IF(Deník!$AC496=Statistika!$F$124,Deník!$W496,""),"")</f>
        <v/>
      </c>
      <c r="HA496" s="233" t="str">
        <f>IF(Deník!$W496&lt;0,IF(Deník!$AC496=Statistika!$F$125,Deník!$W496,""),"")</f>
        <v/>
      </c>
      <c r="HC496" s="233" t="str">
        <f>IF(Deník!$W496&lt;0,IF(Deník!$AD496=Statistika!$F$133,Deník!$W496,""),"")</f>
        <v/>
      </c>
      <c r="HD496" s="233" t="str">
        <f>IF(Deník!$W496&lt;0,IF(Deník!$AD496=Statistika!$F$134,Deník!$W496,""),"")</f>
        <v/>
      </c>
      <c r="HE496" s="233" t="str">
        <f>IF(Deník!$W496&lt;0,IF(Deník!$AD496=Statistika!$F$135,Deník!$W496,""),"")</f>
        <v/>
      </c>
      <c r="HF496" s="233" t="str">
        <f>IF(Deník!$W496&lt;0,IF(Deník!$AD496=Statistika!$F$136,Deník!$W496,""),"")</f>
        <v/>
      </c>
      <c r="HG496" s="233" t="str">
        <f>IF(Deník!$W496&lt;0,IF(Deník!$AD496=Statistika!$F$137,Deník!$W496,""),"")</f>
        <v/>
      </c>
      <c r="ID496" s="8">
        <f>Tabulka4[[#This Row],[Sloupec3]]</f>
        <v>0</v>
      </c>
      <c r="IE496" s="17" t="str">
        <f>IF(AND([1]Deník!$C496&gt;='[1]Měsíční shrnutí'!$D$1,[1]Deník!$C496&lt;='[1]Měsíční shrnutí'!$F$1),[1]Deník!$X496,"")</f>
        <v/>
      </c>
    </row>
    <row r="497" spans="1:239">
      <c r="A497" s="8">
        <f>Deník!C498</f>
        <v>0</v>
      </c>
      <c r="B497" s="50" t="str">
        <f>Deník!R498</f>
        <v/>
      </c>
      <c r="C497" s="102" t="str">
        <f>IF(AND(Deník!R498&gt;1,Deník!R498&lt;&gt;""),1,"")</f>
        <v/>
      </c>
      <c r="D497" s="102" t="str">
        <f>IF(AND(Deník!R498&lt;=0,Deník!R498&lt;&gt;""),1,"")</f>
        <v/>
      </c>
      <c r="E497" s="103" t="str">
        <f>IF(AND(Deník!R498&gt;=0,Deník!R498&lt;=1),1,"")</f>
        <v/>
      </c>
      <c r="F497" s="79" t="str">
        <f>IF(Deník!R498&lt;&gt;"",Deník!R498+F496,"")</f>
        <v/>
      </c>
      <c r="G497" s="85"/>
      <c r="H497" s="54" t="str">
        <f>IF(MONTH(Deník!$C497)=H$2,IF(AND(Deník!$R497&gt;=0,Deník!$R497&lt;=1),"BE",Deník!$R497),"")</f>
        <v/>
      </c>
      <c r="I497" s="11" t="str">
        <f>IF(MONTH(Deník!$C497)=I$2,IF(AND(Deník!$R497&gt;=0,Deník!$R497&lt;=1),"BE",Deník!$R497),"")</f>
        <v/>
      </c>
      <c r="J497" s="11" t="str">
        <f>IF(MONTH(Deník!$C497)=J$2,IF(AND(Deník!$R497&gt;=0,Deník!$R497&lt;=1),"BE",Deník!$R497),"")</f>
        <v/>
      </c>
      <c r="K497" s="11" t="str">
        <f>IF(MONTH(Deník!$C497)=K$2,IF(AND(Deník!$R497&gt;=0,Deník!$R497&lt;=1),"BE",Deník!$R497),"")</f>
        <v/>
      </c>
      <c r="L497" s="11" t="str">
        <f>IF(MONTH(Deník!$C497)=L$2,IF(AND(Deník!$R497&gt;=0,Deník!$R497&lt;=1),"BE",Deník!$R497),"")</f>
        <v/>
      </c>
      <c r="M497" s="11" t="str">
        <f>IF(MONTH(Deník!$C497)=M$2,IF(AND(Deník!$R497&gt;=0,Deník!$R497&lt;=1),"BE",Deník!$R497),"")</f>
        <v/>
      </c>
      <c r="N497" s="11" t="str">
        <f>IF(MONTH(Deník!$C497)=N$2,IF(AND(Deník!$R497&gt;=0,Deník!$R497&lt;=1),"BE",Deník!$R497),"")</f>
        <v/>
      </c>
      <c r="O497" s="11" t="str">
        <f>IF(MONTH(Deník!$C497)=O$2,IF(AND(Deník!$R497&gt;=0,Deník!$R497&lt;=1),"BE",Deník!$R497),"")</f>
        <v/>
      </c>
      <c r="P497" s="11" t="str">
        <f>IF(MONTH(Deník!$C497)=P$2,IF(AND(Deník!$R497&gt;=0,Deník!$R497&lt;=1),"BE",Deník!$R497),"")</f>
        <v/>
      </c>
      <c r="Q497" s="11" t="str">
        <f>IF(MONTH(Deník!$C497)=Q$2,IF(AND(Deník!$R497&gt;=0,Deník!$R497&lt;=1),"BE",Deník!$R497),"")</f>
        <v/>
      </c>
      <c r="R497" s="11" t="str">
        <f>IF(MONTH(Deník!$C497)=R$2,IF(AND(Deník!$R497&gt;=0,Deník!$R497&lt;=1),"BE",Deník!$R497),"")</f>
        <v/>
      </c>
      <c r="S497" s="57" t="str">
        <f>IF(MONTH(Deník!$C497)=S$2,IF(AND(Deník!$R497&gt;=0,Deník!$R497&lt;=1),"BE",Deník!$R497),"")</f>
        <v/>
      </c>
      <c r="U497" s="12"/>
      <c r="V497" s="12"/>
      <c r="X497" s="600" t="str">
        <f>IF(Deník!$R497&lt;&gt;"",IF(Deník!$B497=Statistika!$F$63,IF(AND(Deník!$R497&gt;=0,Deník!$R497&lt;=1),"BE",Deník!$R497),""),"")</f>
        <v/>
      </c>
      <c r="Y497" s="13" t="str">
        <f>IF(Deník!$R497&lt;&gt;"",IF(Deník!$B497=Statistika!$F$64,IF(AND(Deník!$R497&gt;=0,Deník!$R497&lt;=1),"BE",Deník!$R497),""),"")</f>
        <v/>
      </c>
      <c r="Z497" s="13" t="str">
        <f>IF(Deník!$R497&lt;&gt;"",IF(Deník!$B497=Statistika!$F$65,IF(AND(Deník!$R497&gt;=0,Deník!$R497&lt;=1),"BE",Deník!$R497),""),"")</f>
        <v/>
      </c>
      <c r="AA497" s="13" t="str">
        <f>IF(Deník!$R497&lt;&gt;"",IF(Deník!$B497=Statistika!$F$66,IF(AND(Deník!$R497&gt;=0,Deník!$R497&lt;=1),"BE",Deník!$R497),""),"")</f>
        <v/>
      </c>
      <c r="AB497" s="13" t="str">
        <f>IF(Deník!$R497&lt;&gt;"",IF(Deník!$B497=Statistika!$F$67,IF(AND(Deník!$R497&gt;=0,Deník!$R497&lt;=1),"BE",Deník!$R497),""),"")</f>
        <v/>
      </c>
      <c r="AC497" s="13" t="str">
        <f>IF(Deník!$R497&lt;&gt;"",IF(Deník!$B497=Statistika!$F$68,IF(AND(Deník!$R497&gt;=0,Deník!$R497&lt;=1),"BE",Deník!$R497),""),"")</f>
        <v/>
      </c>
      <c r="AD497" s="13" t="str">
        <f>IF(Deník!$R497&lt;&gt;"",IF(Deník!$B497=Statistika!$F$69,IF(AND(Deník!$R497&gt;=0,Deník!$R497&lt;=1),"BE",Deník!$R497),""),"")</f>
        <v/>
      </c>
      <c r="AE497" s="601" t="str">
        <f>IF(Deník!$R497&lt;&gt;"",IF(Deník!$B497=Statistika!$F$70,IF(AND(Deník!$R497&gt;=0,Deník!$R497&lt;=1),"BE",Deník!$R497),""),"")</f>
        <v/>
      </c>
      <c r="AF497" s="90"/>
      <c r="AG497" s="63" t="str">
        <f>IF(Deník!$R497&lt;&gt;"",IF(Deník!$J497="L",IF(AND(Deník!$R497&gt;=0,Deník!$R497&lt;=1),"BE",Deník!$R497),""),"")</f>
        <v/>
      </c>
      <c r="AH497" s="13" t="str">
        <f>IF(Deník!$R497&lt;&gt;"",IF(Deník!$J497="S",IF(AND(Deník!$R497&gt;=0,Deník!$R497&lt;=1),"BE",Deník!$R497),""),"")</f>
        <v/>
      </c>
      <c r="AI497" s="95"/>
      <c r="AJ497" s="71" t="str">
        <f>IF(Deník!N498&lt;&gt;"",Deník!N498*-1,"")</f>
        <v/>
      </c>
      <c r="AK497" s="88"/>
      <c r="AL497" s="63" t="str">
        <f>IF(WEEKDAY(Deník!$C497,2)=1,IF(AND(Deník!$R497&gt;=0,Deník!$R497&lt;=1),"BE",Deník!$R497),"")</f>
        <v/>
      </c>
      <c r="AM497" s="13" t="str">
        <f>IF(WEEKDAY(Deník!$C497,2)=2,IF(AND(Deník!$R497&gt;=0,Deník!$R497&lt;=1),"BE",Deník!$R497),"")</f>
        <v/>
      </c>
      <c r="AN497" s="13" t="str">
        <f>IF(WEEKDAY(Deník!$C497,2)=3,IF(AND(Deník!$R497&gt;=0,Deník!$R497&lt;=1),"BE",Deník!$R497),"")</f>
        <v/>
      </c>
      <c r="AO497" s="13" t="str">
        <f>IF(WEEKDAY(Deník!$C497,2)=4,IF(AND(Deník!$R497&gt;=0,Deník!$R497&lt;=1),"BE",Deník!$R497),"")</f>
        <v/>
      </c>
      <c r="AP497" s="60" t="str">
        <f>IF(WEEKDAY(Deník!$C497,2)=5,IF(AND(Deník!$R497&gt;=0,Deník!$R497&lt;=1),"BE",Deník!$R497),"")</f>
        <v/>
      </c>
      <c r="AQ497" s="99"/>
      <c r="AR497" s="100">
        <f>Deník!D497</f>
        <v>0</v>
      </c>
      <c r="AS497" s="63" t="str">
        <f>IF(Deník!$D497&lt;&gt;"",IF(AND(Deník!$D497&gt;=AS$2,Deník!$D497&lt;=AS$3),IF(AND(Deník!$R497&gt;=0,Deník!$R497&lt;=1),"BE",Deník!$R497),""),"")</f>
        <v/>
      </c>
      <c r="AT497" s="63" t="str">
        <f>IF(Deník!$D497&lt;&gt;"",IF(AND(Deník!$D497&gt;=AT$2,Deník!$D497&lt;=AT$3),IF(AND(Deník!$R497&gt;=0,Deník!$R497&lt;=1),"BE",Deník!$R497),""),"")</f>
        <v/>
      </c>
      <c r="AU497" s="63" t="str">
        <f>IF(Deník!$D497&lt;&gt;"",IF(AND(Deník!$D497&gt;=AU$2,Deník!$D497&lt;=AU$3),IF(AND(Deník!$R497&gt;=0,Deník!$R497&lt;=1),"BE",Deník!$R497),""),"")</f>
        <v/>
      </c>
      <c r="AV497" s="63" t="str">
        <f>IF(Deník!$D497&lt;&gt;"",IF(AND(Deník!$D497&gt;=AV$2,Deník!$D497&lt;=AV$3),IF(AND(Deník!$R497&gt;=0,Deník!$R497&lt;=1),"BE",Deník!$R497),""),"")</f>
        <v/>
      </c>
      <c r="AW497" s="63" t="str">
        <f>IF(Deník!$D497&lt;&gt;"",IF(AND(Deník!$D497&gt;=AW$2,Deník!$D497&lt;=AW$3),IF(AND(Deník!$R497&gt;=0,Deník!$R497&lt;=1),"BE",Deník!$R497),""),"")</f>
        <v/>
      </c>
      <c r="AX497" s="63" t="str">
        <f>IF(Deník!$D497&lt;&gt;"",IF(AND(Deník!$D497&gt;=AX$2,Deník!$D497&lt;=AX$3),IF(AND(Deník!$R497&gt;=0,Deník!$R497&lt;=1),"BE",Deník!$R497),""),"")</f>
        <v/>
      </c>
      <c r="AY497" s="63" t="str">
        <f>IF(Deník!$D497&lt;&gt;"",IF(AND(Deník!$D497&gt;=AY$2,Deník!$D497&lt;=AY$3),IF(AND(Deník!$R497&gt;=0,Deník!$R497&lt;=1),"BE",Deník!$R497),""),"")</f>
        <v/>
      </c>
      <c r="AZ497" s="63" t="str">
        <f>IF(Deník!$D497&lt;&gt;"",IF(AND(Deník!$D497&gt;=AZ$2,Deník!$D497&lt;=AZ$3),IF(AND(Deník!$R497&gt;=0,Deník!$R497&lt;=1),"BE",Deník!$R497),""),"")</f>
        <v/>
      </c>
      <c r="BA497" s="63" t="str">
        <f>IF(Deník!$D497&lt;&gt;"",IF(AND(Deník!$D497&gt;=BA$2,Deník!$D497&lt;=BA$3),IF(AND(Deník!$R497&gt;=0,Deník!$R497&lt;=1),"BE",Deník!$R497),""),"")</f>
        <v/>
      </c>
      <c r="BB497" s="63" t="str">
        <f>IF(Deník!$D497&lt;&gt;"",IF(AND(Deník!$D497&gt;=BB$2,Deník!$D497&lt;=BB$3),IF(AND(Deník!$R497&gt;=0,Deník!$R497&lt;=1),"BE",Deník!$R497),""),"")</f>
        <v/>
      </c>
      <c r="BC497" s="71" t="str">
        <f>IF(Deník!$D497&lt;&gt;"",IF(AND(Deník!$D497&gt;=BC$2,Deník!$D497&lt;=BC$3),IF(AND(Deník!$R497&gt;=0,Deník!$R497&lt;=1),"BE",Deník!$R497),""),"")</f>
        <v/>
      </c>
      <c r="BD497" s="20" t="str">
        <f>IF(Deník!$J498="S",(Deník!$M498-Deník!$K498),IF(Deník!$J498="L",(Deník!$K498-Deník!$M498),""))</f>
        <v/>
      </c>
      <c r="BE497" s="20" t="str">
        <f>IF(Deník!$J498="S",(Deník!$K498-Deník!$O498),IF(Deník!$J498="L",(Deník!$O498-Deník!$K498),""))</f>
        <v/>
      </c>
      <c r="BF497" s="20" t="str">
        <f>IF(Deník!$J498="S",(Deník!$K498-Deník!$L498),IF(Deník!$J498="L",(Deník!$L498-Deník!$K498),""))</f>
        <v/>
      </c>
      <c r="BG497" s="20" t="str">
        <f>IF(Deník!$J498="S",(Deník!$K498-Deník!$S498),IF(Deník!$J498="L",(Deník!$S498-Deník!$K498),""))</f>
        <v/>
      </c>
      <c r="BH497" s="20" t="str">
        <f>IF(Deník!$J498="S",(Deník!$K498-Deník!$U498),IF(Deník!$J498="L",(Deník!$U498-Deník!$K498),""))</f>
        <v/>
      </c>
      <c r="BI497" s="20" t="str">
        <f>IF(Deník!$R497&gt;1,Deník!$R497,"")</f>
        <v/>
      </c>
      <c r="BJ497" s="20" t="str">
        <f>IF(Deník!$R497&lt;0,Deník!$R497,"")</f>
        <v/>
      </c>
      <c r="BK497" s="17"/>
      <c r="BM497" s="233" t="str">
        <f>IF(Deník!$R497&lt;&gt;"",IF(Deník!$Y497=Statistika!$F$78,IF(AND(Deník!$R497&gt;=0,Deník!$R497&lt;=1),"BE",Deník!$R497),""),"")</f>
        <v/>
      </c>
      <c r="BN497" s="233" t="str">
        <f>IF(Deník!$R497&lt;&gt;"",IF(Deník!$Y497=Statistika!$F$79,IF(AND(Deník!$R497&gt;=0,Deník!$R497&lt;=1),"BE",Deník!$R497),""),"")</f>
        <v/>
      </c>
      <c r="BO497" s="233" t="str">
        <f>IF(Deník!$R497&lt;&gt;"",IF(Deník!$Y497=Statistika!$F$80,IF(AND(Deník!$R497&gt;=0,Deník!$R497&lt;=1),"BE",Deník!$R497),""),"")</f>
        <v/>
      </c>
      <c r="BP497" s="233" t="str">
        <f>IF(Deník!$R497&lt;&gt;"",IF(Deník!$Y497=Statistika!$F$81,IF(AND(Deník!$R497&gt;=0,Deník!$R497&lt;=1),"BE",Deník!$R497),""),"")</f>
        <v/>
      </c>
      <c r="BQ497" s="233" t="str">
        <f>IF(Deník!$R497&lt;&gt;"",IF(Deník!$Y497=Statistika!$F$82,IF(AND(Deník!$R497&gt;=0,Deník!$R497&lt;=1),"BE",Deník!$R497),""),"")</f>
        <v/>
      </c>
      <c r="BR497" s="233" t="str">
        <f>IF(Deník!$R497&lt;&gt;"",IF(Deník!$Y497=Statistika!$F$83,IF(AND(Deník!$R497&gt;=0,Deník!$R497&lt;=1),"BE",Deník!$R497),""),"")</f>
        <v/>
      </c>
      <c r="BS497" s="233" t="str">
        <f>IF(Deník!$R497&lt;&gt;"",IF(Deník!$Y497=Statistika!$F$84,IF(AND(Deník!$R497&gt;=0,Deník!$R497&lt;=1),"BE",Deník!$R497),""),"")</f>
        <v/>
      </c>
      <c r="BT497" s="233" t="str">
        <f>IF(Deník!$R497&lt;&gt;"",IF(Deník!$Y497=Statistika!$F$85,IF(AND(Deník!$R497&gt;=0,Deník!$R497&lt;=1),"BE",Deník!$R497),""),"")</f>
        <v/>
      </c>
      <c r="BU497" s="233" t="str">
        <f>IF(Deník!$R497&lt;&gt;"",IF(Deník!$Y497=Statistika!$F$86,IF(AND(Deník!$R497&gt;=0,Deník!$R497&lt;=1),"BE",Deník!$R497),""),"")</f>
        <v/>
      </c>
      <c r="BV497" s="233" t="str">
        <f>IF(Deník!$R497&lt;&gt;"",IF(Deník!$Y497=Statistika!$F$87,IF(AND(Deník!$R497&gt;=0,Deník!$R497&lt;=1),"BE",Deník!$R497),""),"")</f>
        <v/>
      </c>
      <c r="BW497" s="233" t="str">
        <f>IF(Deník!$R497&lt;&gt;"",IF(Deník!$Y497=Statistika!$F$88,IF(AND(Deník!$R497&gt;=0,Deník!$R497&lt;=1),"BE",Deník!$R497),""),"")</f>
        <v/>
      </c>
      <c r="BX497" s="233" t="str">
        <f>IF(Deník!$R497&lt;&gt;"",IF(Deník!$Y497=Statistika!$F$89,IF(AND(Deník!$R497&gt;=0,Deník!$R497&lt;=1),"BE",Deník!$R497),""),"")</f>
        <v/>
      </c>
      <c r="BY497" s="233" t="str">
        <f>IF(Deník!$R497&lt;&gt;"",IF(Deník!$Y497=Statistika!$F$90,IF(AND(Deník!$R497&gt;=0,Deník!$R497&lt;=1),"BE",Deník!$R497),""),"")</f>
        <v/>
      </c>
      <c r="BZ497" s="233" t="str">
        <f>IF(Deník!$R497&lt;&gt;"",IF(Deník!$Y497=Statistika!$F$91,IF(AND(Deník!$R497&gt;=0,Deník!$R497&lt;=1),"BE",Deník!$R497),""),"")</f>
        <v/>
      </c>
      <c r="CA497" s="233"/>
      <c r="CB497" s="233" t="str">
        <f>IF(Deník!$R497&lt;&gt;"",IF(Deník!$AB497="SL",IF(AND(Deník!$R497&gt;=0,Deník!$R497&lt;=1),"BE",Deník!$R497),""),"")</f>
        <v/>
      </c>
      <c r="CC497" s="233" t="str">
        <f>IF(Deník!$R497&lt;&gt;"",IF(Deník!$AB497="BE10",IF(AND(Deník!$R497&gt;=0,Deník!$R497&lt;=1),"BE",Deník!$R497),""),"")</f>
        <v/>
      </c>
      <c r="CD497" s="233" t="str">
        <f>IF(Deník!$R497&lt;&gt;"",IF(Deník!$AB497="BE15",IF(AND(Deník!$R497&gt;=0,Deník!$R497&lt;=1),"BE",Deník!$R497),""),"")</f>
        <v/>
      </c>
      <c r="CE497" s="233" t="str">
        <f>IF(Deník!$R497&lt;&gt;"",IF(Deník!$AB497="BE20",IF(AND(Deník!$R497&gt;=0,Deník!$R497&lt;=1),"BE",Deník!$R497),""),"")</f>
        <v/>
      </c>
      <c r="CF497" s="233" t="str">
        <f>IF(Deník!$R497&lt;&gt;"",IF(Deník!$AB497="TP1",IF(AND(Deník!$R497&gt;=0,Deník!$R497&lt;=1),"BE",Deník!$R497),""),"")</f>
        <v/>
      </c>
      <c r="CG497" s="233" t="str">
        <f>IF(Deník!$R497&lt;&gt;"",IF(Deník!$AB497="TP2",IF(AND(Deník!$R497&gt;=0,Deník!$R497&lt;=1),"BE",Deník!$R497),""),"")</f>
        <v/>
      </c>
      <c r="CH497" s="233" t="str">
        <f>IF(Deník!$R497&lt;&gt;"",IF(Deník!$AB497="TP3",IF(AND(Deník!$R497&gt;=0,Deník!$R497&lt;=1),"BE",Deník!$R497),""),"")</f>
        <v/>
      </c>
      <c r="CI497" s="233" t="str">
        <f>IF(Deník!$R497&lt;&gt;"",IF(Deník!$AB497="Trailing SL",IF(AND(Deník!$R497&gt;=0,Deník!$R497&lt;=1),"BE",Deník!$R497),""),"")</f>
        <v/>
      </c>
      <c r="CJ497" s="233" t="str">
        <f>IF(Deník!$R497&lt;&gt;"",IF(Deník!$AB497="Manual",IF(AND(Deník!$R497&gt;=0,Deník!$R497&lt;=1),"BE",Deník!$R497),""),"")</f>
        <v/>
      </c>
      <c r="CK497" s="233"/>
      <c r="CL497" s="233" t="str">
        <f>IF(Deník!$R497&lt;0,IF(Deník!$AC497=Statistika!$F$117,Deník!$R497,""),"")</f>
        <v/>
      </c>
      <c r="CM497" s="233" t="str">
        <f>IF(Deník!$R497&lt;0,IF(Deník!$AC497=Statistika!$F$118,Deník!$R497,""),"")</f>
        <v/>
      </c>
      <c r="CN497" s="233" t="str">
        <f>IF(Deník!$R497&lt;0,IF(Deník!$AC497=Statistika!$F$119,Deník!$R497,""),"")</f>
        <v/>
      </c>
      <c r="CO497" s="233" t="str">
        <f>IF(Deník!$R497&lt;0,IF(Deník!$AC497=Statistika!$F$120,Deník!$R497,""),"")</f>
        <v/>
      </c>
      <c r="CP497" s="233" t="str">
        <f>IF(Deník!$R497&lt;0,IF(Deník!$AC497=Statistika!$F$121,Deník!$R497,""),"")</f>
        <v/>
      </c>
      <c r="CQ497" s="233" t="str">
        <f>IF(Deník!$R497&lt;0,IF(Deník!$AC497=Statistika!$F$122,Deník!$R497,""),"")</f>
        <v/>
      </c>
      <c r="CR497" s="233" t="str">
        <f>IF(Deník!$R497&lt;0,IF(Deník!$AC497=Statistika!$F$123,Deník!$R497,""),"")</f>
        <v/>
      </c>
      <c r="CS497" s="233" t="str">
        <f>IF(Deník!$R497&lt;0,IF(Deník!$AC497=Statistika!$F$124,Deník!$R497,""),"")</f>
        <v/>
      </c>
      <c r="CT497" s="233" t="str">
        <f>IF(Deník!$R497&lt;0,IF(Deník!$AC497=Statistika!$F$125,Deník!$R497,""),"")</f>
        <v/>
      </c>
      <c r="CU497" s="233"/>
      <c r="CV497" s="233" t="str">
        <f>IF(Deník!$R497&lt;0,IF(Deník!$AD497=$CV$2,Deník!$R497,""),"")</f>
        <v/>
      </c>
      <c r="CW497" s="233" t="str">
        <f>IF(Deník!$R497&lt;0,IF(Deník!$AD497=$CW$2,Deník!$R497,""),"")</f>
        <v/>
      </c>
      <c r="CX497" s="233" t="str">
        <f>IF(Deník!$R497&lt;0,IF(Deník!$AD497=$CX$2,Deník!$R497,""),"")</f>
        <v/>
      </c>
      <c r="CY497" s="233" t="str">
        <f>IF(Deník!$R497&lt;0,IF(Deník!$AD497=$CY$2,Deník!$R497,""),"")</f>
        <v/>
      </c>
      <c r="CZ497" s="233" t="str">
        <f>IF(Deník!$R497&lt;0,IF(Deník!$AD497=$CZ$2,Deník!$R497,""),"")</f>
        <v/>
      </c>
      <c r="DL497" s="221">
        <f t="shared" si="20"/>
        <v>93847.029999999984</v>
      </c>
      <c r="DM497" s="220">
        <f t="shared" si="19"/>
        <v>-6.1529700000000132E-2</v>
      </c>
      <c r="DO497" s="50">
        <f>Deník!W498</f>
        <v>0</v>
      </c>
      <c r="DP497" s="102" t="str">
        <f>IF(AND(Deník!W498&gt;0),1,"")</f>
        <v/>
      </c>
      <c r="DQ497" s="102">
        <f>IF(AND(Deník!W498&lt;=0),1,"")</f>
        <v>1</v>
      </c>
      <c r="DR497" s="227"/>
      <c r="DS497" s="228"/>
      <c r="DT497" s="85"/>
      <c r="DU497" s="54">
        <f>IF(MONTH(Deník!$C497)=DU$2,Deník!$W497,"")</f>
        <v>0</v>
      </c>
      <c r="DV497" s="222" t="str">
        <f>IF(MONTH(Deník!$C497)=DV$2,Deník!$W497,"")</f>
        <v/>
      </c>
      <c r="DW497" s="222" t="str">
        <f>IF(MONTH(Deník!$C497)=DW$2,Deník!$W497,"")</f>
        <v/>
      </c>
      <c r="DX497" s="222" t="str">
        <f>IF(MONTH(Deník!$C497)=DX$2,Deník!$W497,"")</f>
        <v/>
      </c>
      <c r="DY497" s="222" t="str">
        <f>IF(MONTH(Deník!$C497)=DY$2,Deník!$W497,"")</f>
        <v/>
      </c>
      <c r="DZ497" s="222" t="str">
        <f>IF(MONTH(Deník!$C497)=DZ$2,Deník!$W497,"")</f>
        <v/>
      </c>
      <c r="EA497" s="222" t="str">
        <f>IF(MONTH(Deník!$C497)=EA$2,Deník!$W497,"")</f>
        <v/>
      </c>
      <c r="EB497" s="222" t="str">
        <f>IF(MONTH(Deník!$C497)=EB$2,Deník!$W497,"")</f>
        <v/>
      </c>
      <c r="EC497" s="222" t="str">
        <f>IF(MONTH(Deník!$C497)=EC$2,Deník!$W497,"")</f>
        <v/>
      </c>
      <c r="ED497" s="222" t="str">
        <f>IF(MONTH(Deník!$C497)=ED$2,Deník!$W497,"")</f>
        <v/>
      </c>
      <c r="EE497" s="222" t="str">
        <f>IF(MONTH(Deník!$C497)=EE$2,Deník!$W497,"")</f>
        <v/>
      </c>
      <c r="EF497" s="222" t="str">
        <f>IF(MONTH(Deník!$C497)=EF$2,Deník!$W497,"")</f>
        <v/>
      </c>
      <c r="EI497" s="600" t="str">
        <f>IF(Deník!$W497&lt;&gt;"",IF(Deník!$B497=Statistika!$F$63,Deník!$W497,""),"")</f>
        <v/>
      </c>
      <c r="EJ497" s="13" t="str">
        <f>IF(Deník!$W497&lt;&gt;"",IF(Deník!$B497=Statistika!$F$64,Deník!$W497,""),"")</f>
        <v/>
      </c>
      <c r="EK497" s="13" t="str">
        <f>IF(Deník!$W497&lt;&gt;"",IF(Deník!$B497=Statistika!$F$65,Deník!$W497,""),"")</f>
        <v/>
      </c>
      <c r="EL497" s="13" t="str">
        <f>IF(Deník!$W497&lt;&gt;"",IF(Deník!$B497=Statistika!$F$66,Deník!$W497,""),"")</f>
        <v/>
      </c>
      <c r="EM497" s="13" t="str">
        <f>IF(Deník!$W497&lt;&gt;"",IF(Deník!$B497=Statistika!$F$67,Deník!$W497,""),"")</f>
        <v/>
      </c>
      <c r="EN497" s="13" t="str">
        <f>IF(Deník!$W497&lt;&gt;"",IF(Deník!$B497=Statistika!$F$68,Deník!$W497,""),"")</f>
        <v/>
      </c>
      <c r="EO497" s="13" t="str">
        <f>IF(Deník!$W497&lt;&gt;"",IF(Deník!$B497=Statistika!$F$69,Deník!$W497,""),"")</f>
        <v/>
      </c>
      <c r="EP497" s="601" t="str">
        <f>IF(Deník!$W497&lt;&gt;"",IF(Deník!$B497=Statistika!$F$70,Deník!$W497,""),"")</f>
        <v/>
      </c>
      <c r="EQ497" s="90"/>
      <c r="ER497" s="63" t="str">
        <f>IF(Deník!$W497&lt;&gt;"",IF(Deník!$J497="L",Deník!$W497,""),"")</f>
        <v/>
      </c>
      <c r="ES497" s="13" t="str">
        <f>IF(Deník!$W497&lt;&gt;"",IF(Deník!$J497="S",Deník!$W497,""),"")</f>
        <v/>
      </c>
      <c r="ET497" s="95"/>
      <c r="EU497" s="88"/>
      <c r="EV497" s="63" t="str">
        <f>IF(WEEKDAY(Deník!$C497,2)=1,Deník!$W497,"")</f>
        <v/>
      </c>
      <c r="EW497" s="13" t="str">
        <f>IF(WEEKDAY(Deník!$C497,2)=2,Deník!$W497,"")</f>
        <v/>
      </c>
      <c r="EX497" s="13" t="str">
        <f>IF(WEEKDAY(Deník!$C497,2)=3,Deník!$W497,"")</f>
        <v/>
      </c>
      <c r="EY497" s="13" t="str">
        <f>IF(WEEKDAY(Deník!$C497,2)=4,Deník!$W497,"")</f>
        <v/>
      </c>
      <c r="EZ497" s="60" t="str">
        <f>IF(WEEKDAY(Deník!$C497,2)=5,Deník!$W497,"")</f>
        <v/>
      </c>
      <c r="FA497" s="99"/>
      <c r="FB497" s="100">
        <f>Deník!D497</f>
        <v>0</v>
      </c>
      <c r="FC497" s="63">
        <f>IF($FB497&lt;&gt;"",IF(AND($FB497&gt;=FC$2,$FB497&lt;=FC$3),Deník!$W497,""))</f>
        <v>0</v>
      </c>
      <c r="FD497" s="63" t="str">
        <f>IF($FB497&lt;&gt;"",IF(AND($FB497&gt;=FD$2,$FB497&lt;=FD$3),Deník!$W497,""))</f>
        <v/>
      </c>
      <c r="FE497" s="63" t="str">
        <f>IF($FB497&lt;&gt;"",IF(AND($FB497&gt;=FE$2,$FB497&lt;=FE$3),Deník!$W497,""))</f>
        <v/>
      </c>
      <c r="FF497" s="63" t="str">
        <f>IF($FB497&lt;&gt;"",IF(AND($FB497&gt;=FF$2,$FB497&lt;=FF$3),Deník!$W497,""))</f>
        <v/>
      </c>
      <c r="FG497" s="63" t="str">
        <f>IF($FB497&lt;&gt;"",IF(AND($FB497&gt;=FG$2,$FB497&lt;=FG$3),Deník!$W497,""))</f>
        <v/>
      </c>
      <c r="FH497" s="63" t="str">
        <f>IF($FB497&lt;&gt;"",IF(AND($FB497&gt;=FH$2,$FB497&lt;=FH$3),Deník!$W497,""))</f>
        <v/>
      </c>
      <c r="FI497" s="63" t="str">
        <f>IF($FB497&lt;&gt;"",IF(AND($FB497&gt;=FI$2,$FB497&lt;=FI$3),Deník!$W497,""))</f>
        <v/>
      </c>
      <c r="FJ497" s="63" t="str">
        <f>IF($FB497&lt;&gt;"",IF(AND($FB497&gt;=FJ$2,$FB497&lt;=FJ$3),Deník!$W497,""))</f>
        <v/>
      </c>
      <c r="FK497" s="63" t="str">
        <f>IF($FB497&lt;&gt;"",IF(AND($FB497&gt;=FK$2,$FB497&lt;=FK$3),Deník!$W497,""))</f>
        <v/>
      </c>
      <c r="FL497" s="63" t="str">
        <f>IF($FB497&lt;&gt;"",IF(AND($FB497&gt;=FL$2,$FB497&lt;=FL$3),Deník!$W497,""))</f>
        <v/>
      </c>
      <c r="FM497" s="63" t="str">
        <f>IF($FB497&lt;&gt;"",IF(AND($FB497&gt;=FM$2,$FB497&lt;=FM$3),Deník!$W497,""))</f>
        <v/>
      </c>
      <c r="FN497" s="13"/>
      <c r="FO497" s="20" t="str">
        <f>IF(Deník!$W497&gt;1,Deník!$W497,"")</f>
        <v/>
      </c>
      <c r="FP497" s="20" t="str">
        <f>IF(Deník!$W497&lt;0,Deník!$W497,"")</f>
        <v/>
      </c>
      <c r="FQ497" s="17"/>
      <c r="FS497" s="233"/>
      <c r="FT497" s="233" t="str">
        <f>IF(Deník!$W497&lt;&gt;"",IF(Deník!$Y497=Statistika!$F$78,Deník!$W497,""),"")</f>
        <v/>
      </c>
      <c r="FU497" s="233" t="str">
        <f>IF(Deník!$W497&lt;&gt;"",IF(Deník!$Y497=Statistika!$F$79,Deník!$W497,""),"")</f>
        <v/>
      </c>
      <c r="FV497" s="233" t="str">
        <f>IF(Deník!$W497&lt;&gt;"",IF(Deník!$Y497=Statistika!$F$80,Deník!$W497,""),"")</f>
        <v/>
      </c>
      <c r="FW497" s="233" t="str">
        <f>IF(Deník!$W497&lt;&gt;"",IF(Deník!$Y497=Statistika!$F$81,Deník!$W497,""),"")</f>
        <v/>
      </c>
      <c r="FX497" s="233" t="str">
        <f>IF(Deník!$W497&lt;&gt;"",IF(Deník!$Y497=Statistika!$F$82,Deník!$W497,""),"")</f>
        <v/>
      </c>
      <c r="FY497" s="233" t="str">
        <f>IF(Deník!$W497&lt;&gt;"",IF(Deník!$Y497=Statistika!$F$83,Deník!$W497,""),"")</f>
        <v/>
      </c>
      <c r="FZ497" s="233" t="str">
        <f>IF(Deník!$W497&lt;&gt;"",IF(Deník!$Y497=Statistika!$F$84,Deník!$W497,""),"")</f>
        <v/>
      </c>
      <c r="GA497" s="233" t="str">
        <f>IF(Deník!$W497&lt;&gt;"",IF(Deník!$Y497=Statistika!$F$85,Deník!$W497,""),"")</f>
        <v/>
      </c>
      <c r="GB497" s="233" t="str">
        <f>IF(Deník!$W497&lt;&gt;"",IF(Deník!$Y497=Statistika!$F$86,Deník!$W497,""),"")</f>
        <v/>
      </c>
      <c r="GC497" s="233" t="str">
        <f>IF(Deník!$W497&lt;&gt;"",IF(Deník!$Y497=Statistika!$F$87,Deník!$W497,""),"")</f>
        <v/>
      </c>
      <c r="GD497" s="233" t="str">
        <f>IF(Deník!$W497&lt;&gt;"",IF(Deník!$Y497=Statistika!$F$88,Deník!$W497,""),"")</f>
        <v/>
      </c>
      <c r="GE497" s="233" t="str">
        <f>IF(Deník!$W497&lt;&gt;"",IF(Deník!$Y497=Statistika!$F$89,Deník!$W497,""),"")</f>
        <v/>
      </c>
      <c r="GF497" s="233" t="str">
        <f>IF(Deník!$W497&lt;&gt;"",IF(Deník!$Y497=Statistika!$F$90,Deník!$W497,""),"")</f>
        <v/>
      </c>
      <c r="GG497" s="233" t="str">
        <f>IF(Deník!$W497&lt;&gt;"",IF(Deník!$Y497=Statistika!$F$91,Deník!$W497,""),"")</f>
        <v/>
      </c>
      <c r="GH497" s="233"/>
      <c r="GI497" s="233" t="str">
        <f>IF(Deník!$W497&lt;&gt;"",IF(Deník!$AB497=Statistika!$L$100,Deník!$W497,""),"")</f>
        <v/>
      </c>
      <c r="GJ497" s="233" t="str">
        <f>IF(Deník!$W497&lt;&gt;"",IF(Deník!$AB497=Statistika!$L$101,Deník!$W497,""),"")</f>
        <v/>
      </c>
      <c r="GK497" s="233" t="str">
        <f>IF(Deník!$W497&lt;&gt;"",IF(Deník!$AB497=Statistika!$L$102,Deník!$W497,""),"")</f>
        <v/>
      </c>
      <c r="GL497" s="233" t="str">
        <f>IF(Deník!$W497&lt;&gt;"",IF(Deník!$AB497=Statistika!$L$103,Deník!$W497,""),"")</f>
        <v/>
      </c>
      <c r="GM497" s="233" t="str">
        <f>IF(Deník!$W497&lt;&gt;"",IF(Deník!$AB497=Statistika!$L$104,Deník!$W497,""),"")</f>
        <v/>
      </c>
      <c r="GN497" s="233" t="str">
        <f>IF(Deník!$W497&lt;&gt;"",IF(Deník!$AB497=Statistika!$L$105,Deník!$W497,""),"")</f>
        <v/>
      </c>
      <c r="GO497" s="233" t="str">
        <f>IF(Deník!$W497&lt;&gt;"",IF(Deník!$AB497=Statistika!$L$106,Deník!$W497,""),"")</f>
        <v/>
      </c>
      <c r="GP497" s="233" t="str">
        <f>IF(Deník!$W497&lt;&gt;"",IF(Deník!$AB497=Statistika!$L$107,Deník!$W497,""),"")</f>
        <v/>
      </c>
      <c r="GQ497" s="233" t="str">
        <f>IF(Deník!$W497&lt;&gt;"",IF(Deník!$AB497=Statistika!$L$108,Deník!$W497,""),"")</f>
        <v/>
      </c>
      <c r="GS497" s="233" t="str">
        <f>IF(Deník!$W497&lt;0,IF(Deník!$AC497=Statistika!$F$117,Deník!$W497,""),"")</f>
        <v/>
      </c>
      <c r="GT497" s="233" t="str">
        <f>IF(Deník!$W497&lt;0,IF(Deník!$AC497=Statistika!$F$118,Deník!$W497,""),"")</f>
        <v/>
      </c>
      <c r="GU497" s="233" t="str">
        <f>IF(Deník!$W497&lt;0,IF(Deník!$AC497=Statistika!$F$119,Deník!$W497,""),"")</f>
        <v/>
      </c>
      <c r="GV497" s="233" t="str">
        <f>IF(Deník!$W497&lt;0,IF(Deník!$AC497=Statistika!$F$120,Deník!$W497,""),"")</f>
        <v/>
      </c>
      <c r="GW497" s="233" t="str">
        <f>IF(Deník!$W497&lt;0,IF(Deník!$AC497=Statistika!$F$121,Deník!$W497,""),"")</f>
        <v/>
      </c>
      <c r="GX497" s="233" t="str">
        <f>IF(Deník!$W497&lt;0,IF(Deník!$AC497=Statistika!$F$122,Deník!$W497,""),"")</f>
        <v/>
      </c>
      <c r="GY497" s="233" t="str">
        <f>IF(Deník!$W497&lt;0,IF(Deník!$AC497=Statistika!$F$123,Deník!$W497,""),"")</f>
        <v/>
      </c>
      <c r="GZ497" s="233" t="str">
        <f>IF(Deník!$W497&lt;0,IF(Deník!$AC497=Statistika!$F$124,Deník!$W497,""),"")</f>
        <v/>
      </c>
      <c r="HA497" s="233" t="str">
        <f>IF(Deník!$W497&lt;0,IF(Deník!$AC497=Statistika!$F$125,Deník!$W497,""),"")</f>
        <v/>
      </c>
      <c r="HC497" s="233" t="str">
        <f>IF(Deník!$W497&lt;0,IF(Deník!$AD497=Statistika!$F$133,Deník!$W497,""),"")</f>
        <v/>
      </c>
      <c r="HD497" s="233" t="str">
        <f>IF(Deník!$W497&lt;0,IF(Deník!$AD497=Statistika!$F$134,Deník!$W497,""),"")</f>
        <v/>
      </c>
      <c r="HE497" s="233" t="str">
        <f>IF(Deník!$W497&lt;0,IF(Deník!$AD497=Statistika!$F$135,Deník!$W497,""),"")</f>
        <v/>
      </c>
      <c r="HF497" s="233" t="str">
        <f>IF(Deník!$W497&lt;0,IF(Deník!$AD497=Statistika!$F$136,Deník!$W497,""),"")</f>
        <v/>
      </c>
      <c r="HG497" s="233" t="str">
        <f>IF(Deník!$W497&lt;0,IF(Deník!$AD497=Statistika!$F$137,Deník!$W497,""),"")</f>
        <v/>
      </c>
      <c r="ID497" s="8">
        <f>Tabulka4[[#This Row],[Sloupec3]]</f>
        <v>0</v>
      </c>
      <c r="IE497" s="17" t="str">
        <f>IF(AND([1]Deník!$C497&gt;='[1]Měsíční shrnutí'!$D$1,[1]Deník!$C497&lt;='[1]Měsíční shrnutí'!$F$1),[1]Deník!$X497,"")</f>
        <v/>
      </c>
    </row>
    <row r="498" spans="1:239">
      <c r="A498" s="8">
        <f>Deník!C499</f>
        <v>0</v>
      </c>
      <c r="B498" s="50" t="str">
        <f>Deník!R499</f>
        <v/>
      </c>
      <c r="C498" s="102" t="str">
        <f>IF(AND(Deník!R499&gt;1,Deník!R499&lt;&gt;""),1,"")</f>
        <v/>
      </c>
      <c r="D498" s="102" t="str">
        <f>IF(AND(Deník!R499&lt;=0,Deník!R499&lt;&gt;""),1,"")</f>
        <v/>
      </c>
      <c r="E498" s="103" t="str">
        <f>IF(AND(Deník!R499&gt;=0,Deník!R499&lt;=1),1,"")</f>
        <v/>
      </c>
      <c r="F498" s="79" t="str">
        <f>IF(Deník!R499&lt;&gt;"",Deník!R499+F497,"")</f>
        <v/>
      </c>
      <c r="G498" s="85"/>
      <c r="H498" s="54" t="str">
        <f>IF(MONTH(Deník!$C498)=H$2,IF(AND(Deník!$R498&gt;=0,Deník!$R498&lt;=1),"BE",Deník!$R498),"")</f>
        <v/>
      </c>
      <c r="I498" s="11" t="str">
        <f>IF(MONTH(Deník!$C498)=I$2,IF(AND(Deník!$R498&gt;=0,Deník!$R498&lt;=1),"BE",Deník!$R498),"")</f>
        <v/>
      </c>
      <c r="J498" s="11" t="str">
        <f>IF(MONTH(Deník!$C498)=J$2,IF(AND(Deník!$R498&gt;=0,Deník!$R498&lt;=1),"BE",Deník!$R498),"")</f>
        <v/>
      </c>
      <c r="K498" s="11" t="str">
        <f>IF(MONTH(Deník!$C498)=K$2,IF(AND(Deník!$R498&gt;=0,Deník!$R498&lt;=1),"BE",Deník!$R498),"")</f>
        <v/>
      </c>
      <c r="L498" s="11" t="str">
        <f>IF(MONTH(Deník!$C498)=L$2,IF(AND(Deník!$R498&gt;=0,Deník!$R498&lt;=1),"BE",Deník!$R498),"")</f>
        <v/>
      </c>
      <c r="M498" s="11" t="str">
        <f>IF(MONTH(Deník!$C498)=M$2,IF(AND(Deník!$R498&gt;=0,Deník!$R498&lt;=1),"BE",Deník!$R498),"")</f>
        <v/>
      </c>
      <c r="N498" s="11" t="str">
        <f>IF(MONTH(Deník!$C498)=N$2,IF(AND(Deník!$R498&gt;=0,Deník!$R498&lt;=1),"BE",Deník!$R498),"")</f>
        <v/>
      </c>
      <c r="O498" s="11" t="str">
        <f>IF(MONTH(Deník!$C498)=O$2,IF(AND(Deník!$R498&gt;=0,Deník!$R498&lt;=1),"BE",Deník!$R498),"")</f>
        <v/>
      </c>
      <c r="P498" s="11" t="str">
        <f>IF(MONTH(Deník!$C498)=P$2,IF(AND(Deník!$R498&gt;=0,Deník!$R498&lt;=1),"BE",Deník!$R498),"")</f>
        <v/>
      </c>
      <c r="Q498" s="11" t="str">
        <f>IF(MONTH(Deník!$C498)=Q$2,IF(AND(Deník!$R498&gt;=0,Deník!$R498&lt;=1),"BE",Deník!$R498),"")</f>
        <v/>
      </c>
      <c r="R498" s="11" t="str">
        <f>IF(MONTH(Deník!$C498)=R$2,IF(AND(Deník!$R498&gt;=0,Deník!$R498&lt;=1),"BE",Deník!$R498),"")</f>
        <v/>
      </c>
      <c r="S498" s="57" t="str">
        <f>IF(MONTH(Deník!$C498)=S$2,IF(AND(Deník!$R498&gt;=0,Deník!$R498&lt;=1),"BE",Deník!$R498),"")</f>
        <v/>
      </c>
      <c r="U498" s="12"/>
      <c r="V498" s="12"/>
      <c r="X498" s="600" t="str">
        <f>IF(Deník!$R498&lt;&gt;"",IF(Deník!$B498=Statistika!$F$63,IF(AND(Deník!$R498&gt;=0,Deník!$R498&lt;=1),"BE",Deník!$R498),""),"")</f>
        <v/>
      </c>
      <c r="Y498" s="13" t="str">
        <f>IF(Deník!$R498&lt;&gt;"",IF(Deník!$B498=Statistika!$F$64,IF(AND(Deník!$R498&gt;=0,Deník!$R498&lt;=1),"BE",Deník!$R498),""),"")</f>
        <v/>
      </c>
      <c r="Z498" s="13" t="str">
        <f>IF(Deník!$R498&lt;&gt;"",IF(Deník!$B498=Statistika!$F$65,IF(AND(Deník!$R498&gt;=0,Deník!$R498&lt;=1),"BE",Deník!$R498),""),"")</f>
        <v/>
      </c>
      <c r="AA498" s="13" t="str">
        <f>IF(Deník!$R498&lt;&gt;"",IF(Deník!$B498=Statistika!$F$66,IF(AND(Deník!$R498&gt;=0,Deník!$R498&lt;=1),"BE",Deník!$R498),""),"")</f>
        <v/>
      </c>
      <c r="AB498" s="13" t="str">
        <f>IF(Deník!$R498&lt;&gt;"",IF(Deník!$B498=Statistika!$F$67,IF(AND(Deník!$R498&gt;=0,Deník!$R498&lt;=1),"BE",Deník!$R498),""),"")</f>
        <v/>
      </c>
      <c r="AC498" s="13" t="str">
        <f>IF(Deník!$R498&lt;&gt;"",IF(Deník!$B498=Statistika!$F$68,IF(AND(Deník!$R498&gt;=0,Deník!$R498&lt;=1),"BE",Deník!$R498),""),"")</f>
        <v/>
      </c>
      <c r="AD498" s="13" t="str">
        <f>IF(Deník!$R498&lt;&gt;"",IF(Deník!$B498=Statistika!$F$69,IF(AND(Deník!$R498&gt;=0,Deník!$R498&lt;=1),"BE",Deník!$R498),""),"")</f>
        <v/>
      </c>
      <c r="AE498" s="601" t="str">
        <f>IF(Deník!$R498&lt;&gt;"",IF(Deník!$B498=Statistika!$F$70,IF(AND(Deník!$R498&gt;=0,Deník!$R498&lt;=1),"BE",Deník!$R498),""),"")</f>
        <v/>
      </c>
      <c r="AF498" s="90"/>
      <c r="AG498" s="63" t="str">
        <f>IF(Deník!$R498&lt;&gt;"",IF(Deník!$J498="L",IF(AND(Deník!$R498&gt;=0,Deník!$R498&lt;=1),"BE",Deník!$R498),""),"")</f>
        <v/>
      </c>
      <c r="AH498" s="13" t="str">
        <f>IF(Deník!$R498&lt;&gt;"",IF(Deník!$J498="S",IF(AND(Deník!$R498&gt;=0,Deník!$R498&lt;=1),"BE",Deník!$R498),""),"")</f>
        <v/>
      </c>
      <c r="AI498" s="95"/>
      <c r="AJ498" s="71" t="str">
        <f>IF(Deník!N499&lt;&gt;"",Deník!N499*-1,"")</f>
        <v/>
      </c>
      <c r="AK498" s="88"/>
      <c r="AL498" s="63" t="str">
        <f>IF(WEEKDAY(Deník!$C498,2)=1,IF(AND(Deník!$R498&gt;=0,Deník!$R498&lt;=1),"BE",Deník!$R498),"")</f>
        <v/>
      </c>
      <c r="AM498" s="13" t="str">
        <f>IF(WEEKDAY(Deník!$C498,2)=2,IF(AND(Deník!$R498&gt;=0,Deník!$R498&lt;=1),"BE",Deník!$R498),"")</f>
        <v/>
      </c>
      <c r="AN498" s="13" t="str">
        <f>IF(WEEKDAY(Deník!$C498,2)=3,IF(AND(Deník!$R498&gt;=0,Deník!$R498&lt;=1),"BE",Deník!$R498),"")</f>
        <v/>
      </c>
      <c r="AO498" s="13" t="str">
        <f>IF(WEEKDAY(Deník!$C498,2)=4,IF(AND(Deník!$R498&gt;=0,Deník!$R498&lt;=1),"BE",Deník!$R498),"")</f>
        <v/>
      </c>
      <c r="AP498" s="60" t="str">
        <f>IF(WEEKDAY(Deník!$C498,2)=5,IF(AND(Deník!$R498&gt;=0,Deník!$R498&lt;=1),"BE",Deník!$R498),"")</f>
        <v/>
      </c>
      <c r="AQ498" s="99"/>
      <c r="AR498" s="100">
        <f>Deník!D498</f>
        <v>0</v>
      </c>
      <c r="AS498" s="63" t="str">
        <f>IF(Deník!$D498&lt;&gt;"",IF(AND(Deník!$D498&gt;=AS$2,Deník!$D498&lt;=AS$3),IF(AND(Deník!$R498&gt;=0,Deník!$R498&lt;=1),"BE",Deník!$R498),""),"")</f>
        <v/>
      </c>
      <c r="AT498" s="63" t="str">
        <f>IF(Deník!$D498&lt;&gt;"",IF(AND(Deník!$D498&gt;=AT$2,Deník!$D498&lt;=AT$3),IF(AND(Deník!$R498&gt;=0,Deník!$R498&lt;=1),"BE",Deník!$R498),""),"")</f>
        <v/>
      </c>
      <c r="AU498" s="63" t="str">
        <f>IF(Deník!$D498&lt;&gt;"",IF(AND(Deník!$D498&gt;=AU$2,Deník!$D498&lt;=AU$3),IF(AND(Deník!$R498&gt;=0,Deník!$R498&lt;=1),"BE",Deník!$R498),""),"")</f>
        <v/>
      </c>
      <c r="AV498" s="63" t="str">
        <f>IF(Deník!$D498&lt;&gt;"",IF(AND(Deník!$D498&gt;=AV$2,Deník!$D498&lt;=AV$3),IF(AND(Deník!$R498&gt;=0,Deník!$R498&lt;=1),"BE",Deník!$R498),""),"")</f>
        <v/>
      </c>
      <c r="AW498" s="63" t="str">
        <f>IF(Deník!$D498&lt;&gt;"",IF(AND(Deník!$D498&gt;=AW$2,Deník!$D498&lt;=AW$3),IF(AND(Deník!$R498&gt;=0,Deník!$R498&lt;=1),"BE",Deník!$R498),""),"")</f>
        <v/>
      </c>
      <c r="AX498" s="63" t="str">
        <f>IF(Deník!$D498&lt;&gt;"",IF(AND(Deník!$D498&gt;=AX$2,Deník!$D498&lt;=AX$3),IF(AND(Deník!$R498&gt;=0,Deník!$R498&lt;=1),"BE",Deník!$R498),""),"")</f>
        <v/>
      </c>
      <c r="AY498" s="63" t="str">
        <f>IF(Deník!$D498&lt;&gt;"",IF(AND(Deník!$D498&gt;=AY$2,Deník!$D498&lt;=AY$3),IF(AND(Deník!$R498&gt;=0,Deník!$R498&lt;=1),"BE",Deník!$R498),""),"")</f>
        <v/>
      </c>
      <c r="AZ498" s="63" t="str">
        <f>IF(Deník!$D498&lt;&gt;"",IF(AND(Deník!$D498&gt;=AZ$2,Deník!$D498&lt;=AZ$3),IF(AND(Deník!$R498&gt;=0,Deník!$R498&lt;=1),"BE",Deník!$R498),""),"")</f>
        <v/>
      </c>
      <c r="BA498" s="63" t="str">
        <f>IF(Deník!$D498&lt;&gt;"",IF(AND(Deník!$D498&gt;=BA$2,Deník!$D498&lt;=BA$3),IF(AND(Deník!$R498&gt;=0,Deník!$R498&lt;=1),"BE",Deník!$R498),""),"")</f>
        <v/>
      </c>
      <c r="BB498" s="63" t="str">
        <f>IF(Deník!$D498&lt;&gt;"",IF(AND(Deník!$D498&gt;=BB$2,Deník!$D498&lt;=BB$3),IF(AND(Deník!$R498&gt;=0,Deník!$R498&lt;=1),"BE",Deník!$R498),""),"")</f>
        <v/>
      </c>
      <c r="BC498" s="71" t="str">
        <f>IF(Deník!$D498&lt;&gt;"",IF(AND(Deník!$D498&gt;=BC$2,Deník!$D498&lt;=BC$3),IF(AND(Deník!$R498&gt;=0,Deník!$R498&lt;=1),"BE",Deník!$R498),""),"")</f>
        <v/>
      </c>
      <c r="BD498" s="20" t="str">
        <f>IF(Deník!$J499="S",(Deník!$M499-Deník!$K499),IF(Deník!$J499="L",(Deník!$K499-Deník!$M499),""))</f>
        <v/>
      </c>
      <c r="BE498" s="20" t="str">
        <f>IF(Deník!$J499="S",(Deník!$K499-Deník!$O499),IF(Deník!$J499="L",(Deník!$O499-Deník!$K499),""))</f>
        <v/>
      </c>
      <c r="BF498" s="20" t="str">
        <f>IF(Deník!$J499="S",(Deník!$K499-Deník!$L499),IF(Deník!$J499="L",(Deník!$L499-Deník!$K499),""))</f>
        <v/>
      </c>
      <c r="BG498" s="20" t="str">
        <f>IF(Deník!$J499="S",(Deník!$K499-Deník!$S499),IF(Deník!$J499="L",(Deník!$S499-Deník!$K499),""))</f>
        <v/>
      </c>
      <c r="BH498" s="20" t="str">
        <f>IF(Deník!$J499="S",(Deník!$K499-Deník!$U499),IF(Deník!$J499="L",(Deník!$U499-Deník!$K499),""))</f>
        <v/>
      </c>
      <c r="BI498" s="20" t="str">
        <f>IF(Deník!$R498&gt;1,Deník!$R498,"")</f>
        <v/>
      </c>
      <c r="BJ498" s="20" t="str">
        <f>IF(Deník!$R498&lt;0,Deník!$R498,"")</f>
        <v/>
      </c>
      <c r="BK498" s="17"/>
      <c r="BM498" s="233" t="str">
        <f>IF(Deník!$R498&lt;&gt;"",IF(Deník!$Y498=Statistika!$F$78,IF(AND(Deník!$R498&gt;=0,Deník!$R498&lt;=1),"BE",Deník!$R498),""),"")</f>
        <v/>
      </c>
      <c r="BN498" s="233" t="str">
        <f>IF(Deník!$R498&lt;&gt;"",IF(Deník!$Y498=Statistika!$F$79,IF(AND(Deník!$R498&gt;=0,Deník!$R498&lt;=1),"BE",Deník!$R498),""),"")</f>
        <v/>
      </c>
      <c r="BO498" s="233" t="str">
        <f>IF(Deník!$R498&lt;&gt;"",IF(Deník!$Y498=Statistika!$F$80,IF(AND(Deník!$R498&gt;=0,Deník!$R498&lt;=1),"BE",Deník!$R498),""),"")</f>
        <v/>
      </c>
      <c r="BP498" s="233" t="str">
        <f>IF(Deník!$R498&lt;&gt;"",IF(Deník!$Y498=Statistika!$F$81,IF(AND(Deník!$R498&gt;=0,Deník!$R498&lt;=1),"BE",Deník!$R498),""),"")</f>
        <v/>
      </c>
      <c r="BQ498" s="233" t="str">
        <f>IF(Deník!$R498&lt;&gt;"",IF(Deník!$Y498=Statistika!$F$82,IF(AND(Deník!$R498&gt;=0,Deník!$R498&lt;=1),"BE",Deník!$R498),""),"")</f>
        <v/>
      </c>
      <c r="BR498" s="233" t="str">
        <f>IF(Deník!$R498&lt;&gt;"",IF(Deník!$Y498=Statistika!$F$83,IF(AND(Deník!$R498&gt;=0,Deník!$R498&lt;=1),"BE",Deník!$R498),""),"")</f>
        <v/>
      </c>
      <c r="BS498" s="233" t="str">
        <f>IF(Deník!$R498&lt;&gt;"",IF(Deník!$Y498=Statistika!$F$84,IF(AND(Deník!$R498&gt;=0,Deník!$R498&lt;=1),"BE",Deník!$R498),""),"")</f>
        <v/>
      </c>
      <c r="BT498" s="233" t="str">
        <f>IF(Deník!$R498&lt;&gt;"",IF(Deník!$Y498=Statistika!$F$85,IF(AND(Deník!$R498&gt;=0,Deník!$R498&lt;=1),"BE",Deník!$R498),""),"")</f>
        <v/>
      </c>
      <c r="BU498" s="233" t="str">
        <f>IF(Deník!$R498&lt;&gt;"",IF(Deník!$Y498=Statistika!$F$86,IF(AND(Deník!$R498&gt;=0,Deník!$R498&lt;=1),"BE",Deník!$R498),""),"")</f>
        <v/>
      </c>
      <c r="BV498" s="233" t="str">
        <f>IF(Deník!$R498&lt;&gt;"",IF(Deník!$Y498=Statistika!$F$87,IF(AND(Deník!$R498&gt;=0,Deník!$R498&lt;=1),"BE",Deník!$R498),""),"")</f>
        <v/>
      </c>
      <c r="BW498" s="233" t="str">
        <f>IF(Deník!$R498&lt;&gt;"",IF(Deník!$Y498=Statistika!$F$88,IF(AND(Deník!$R498&gt;=0,Deník!$R498&lt;=1),"BE",Deník!$R498),""),"")</f>
        <v/>
      </c>
      <c r="BX498" s="233" t="str">
        <f>IF(Deník!$R498&lt;&gt;"",IF(Deník!$Y498=Statistika!$F$89,IF(AND(Deník!$R498&gt;=0,Deník!$R498&lt;=1),"BE",Deník!$R498),""),"")</f>
        <v/>
      </c>
      <c r="BY498" s="233" t="str">
        <f>IF(Deník!$R498&lt;&gt;"",IF(Deník!$Y498=Statistika!$F$90,IF(AND(Deník!$R498&gt;=0,Deník!$R498&lt;=1),"BE",Deník!$R498),""),"")</f>
        <v/>
      </c>
      <c r="BZ498" s="233" t="str">
        <f>IF(Deník!$R498&lt;&gt;"",IF(Deník!$Y498=Statistika!$F$91,IF(AND(Deník!$R498&gt;=0,Deník!$R498&lt;=1),"BE",Deník!$R498),""),"")</f>
        <v/>
      </c>
      <c r="CA498" s="233"/>
      <c r="CB498" s="233" t="str">
        <f>IF(Deník!$R498&lt;&gt;"",IF(Deník!$AB498="SL",IF(AND(Deník!$R498&gt;=0,Deník!$R498&lt;=1),"BE",Deník!$R498),""),"")</f>
        <v/>
      </c>
      <c r="CC498" s="233" t="str">
        <f>IF(Deník!$R498&lt;&gt;"",IF(Deník!$AB498="BE10",IF(AND(Deník!$R498&gt;=0,Deník!$R498&lt;=1),"BE",Deník!$R498),""),"")</f>
        <v/>
      </c>
      <c r="CD498" s="233" t="str">
        <f>IF(Deník!$R498&lt;&gt;"",IF(Deník!$AB498="BE15",IF(AND(Deník!$R498&gt;=0,Deník!$R498&lt;=1),"BE",Deník!$R498),""),"")</f>
        <v/>
      </c>
      <c r="CE498" s="233" t="str">
        <f>IF(Deník!$R498&lt;&gt;"",IF(Deník!$AB498="BE20",IF(AND(Deník!$R498&gt;=0,Deník!$R498&lt;=1),"BE",Deník!$R498),""),"")</f>
        <v/>
      </c>
      <c r="CF498" s="233" t="str">
        <f>IF(Deník!$R498&lt;&gt;"",IF(Deník!$AB498="TP1",IF(AND(Deník!$R498&gt;=0,Deník!$R498&lt;=1),"BE",Deník!$R498),""),"")</f>
        <v/>
      </c>
      <c r="CG498" s="233" t="str">
        <f>IF(Deník!$R498&lt;&gt;"",IF(Deník!$AB498="TP2",IF(AND(Deník!$R498&gt;=0,Deník!$R498&lt;=1),"BE",Deník!$R498),""),"")</f>
        <v/>
      </c>
      <c r="CH498" s="233" t="str">
        <f>IF(Deník!$R498&lt;&gt;"",IF(Deník!$AB498="TP3",IF(AND(Deník!$R498&gt;=0,Deník!$R498&lt;=1),"BE",Deník!$R498),""),"")</f>
        <v/>
      </c>
      <c r="CI498" s="233" t="str">
        <f>IF(Deník!$R498&lt;&gt;"",IF(Deník!$AB498="Trailing SL",IF(AND(Deník!$R498&gt;=0,Deník!$R498&lt;=1),"BE",Deník!$R498),""),"")</f>
        <v/>
      </c>
      <c r="CJ498" s="233" t="str">
        <f>IF(Deník!$R498&lt;&gt;"",IF(Deník!$AB498="Manual",IF(AND(Deník!$R498&gt;=0,Deník!$R498&lt;=1),"BE",Deník!$R498),""),"")</f>
        <v/>
      </c>
      <c r="CK498" s="233"/>
      <c r="CL498" s="233" t="str">
        <f>IF(Deník!$R498&lt;0,IF(Deník!$AC498=Statistika!$F$117,Deník!$R498,""),"")</f>
        <v/>
      </c>
      <c r="CM498" s="233" t="str">
        <f>IF(Deník!$R498&lt;0,IF(Deník!$AC498=Statistika!$F$118,Deník!$R498,""),"")</f>
        <v/>
      </c>
      <c r="CN498" s="233" t="str">
        <f>IF(Deník!$R498&lt;0,IF(Deník!$AC498=Statistika!$F$119,Deník!$R498,""),"")</f>
        <v/>
      </c>
      <c r="CO498" s="233" t="str">
        <f>IF(Deník!$R498&lt;0,IF(Deník!$AC498=Statistika!$F$120,Deník!$R498,""),"")</f>
        <v/>
      </c>
      <c r="CP498" s="233" t="str">
        <f>IF(Deník!$R498&lt;0,IF(Deník!$AC498=Statistika!$F$121,Deník!$R498,""),"")</f>
        <v/>
      </c>
      <c r="CQ498" s="233" t="str">
        <f>IF(Deník!$R498&lt;0,IF(Deník!$AC498=Statistika!$F$122,Deník!$R498,""),"")</f>
        <v/>
      </c>
      <c r="CR498" s="233" t="str">
        <f>IF(Deník!$R498&lt;0,IF(Deník!$AC498=Statistika!$F$123,Deník!$R498,""),"")</f>
        <v/>
      </c>
      <c r="CS498" s="233" t="str">
        <f>IF(Deník!$R498&lt;0,IF(Deník!$AC498=Statistika!$F$124,Deník!$R498,""),"")</f>
        <v/>
      </c>
      <c r="CT498" s="233" t="str">
        <f>IF(Deník!$R498&lt;0,IF(Deník!$AC498=Statistika!$F$125,Deník!$R498,""),"")</f>
        <v/>
      </c>
      <c r="CU498" s="233"/>
      <c r="CV498" s="233" t="str">
        <f>IF(Deník!$R498&lt;0,IF(Deník!$AD498=$CV$2,Deník!$R498,""),"")</f>
        <v/>
      </c>
      <c r="CW498" s="233" t="str">
        <f>IF(Deník!$R498&lt;0,IF(Deník!$AD498=$CW$2,Deník!$R498,""),"")</f>
        <v/>
      </c>
      <c r="CX498" s="233" t="str">
        <f>IF(Deník!$R498&lt;0,IF(Deník!$AD498=$CX$2,Deník!$R498,""),"")</f>
        <v/>
      </c>
      <c r="CY498" s="233" t="str">
        <f>IF(Deník!$R498&lt;0,IF(Deník!$AD498=$CY$2,Deník!$R498,""),"")</f>
        <v/>
      </c>
      <c r="CZ498" s="233" t="str">
        <f>IF(Deník!$R498&lt;0,IF(Deník!$AD498=$CZ$2,Deník!$R498,""),"")</f>
        <v/>
      </c>
      <c r="DL498" s="221">
        <f t="shared" si="20"/>
        <v>93847.029999999984</v>
      </c>
      <c r="DM498" s="220">
        <f t="shared" si="19"/>
        <v>-6.1529700000000132E-2</v>
      </c>
      <c r="DO498" s="50">
        <f>Deník!W499</f>
        <v>0</v>
      </c>
      <c r="DP498" s="102" t="str">
        <f>IF(AND(Deník!W499&gt;0),1,"")</f>
        <v/>
      </c>
      <c r="DQ498" s="102">
        <f>IF(AND(Deník!W499&lt;=0),1,"")</f>
        <v>1</v>
      </c>
      <c r="DR498" s="227"/>
      <c r="DS498" s="228"/>
      <c r="DT498" s="85"/>
      <c r="DU498" s="54">
        <f>IF(MONTH(Deník!$C498)=DU$2,Deník!$W498,"")</f>
        <v>0</v>
      </c>
      <c r="DV498" s="222" t="str">
        <f>IF(MONTH(Deník!$C498)=DV$2,Deník!$W498,"")</f>
        <v/>
      </c>
      <c r="DW498" s="222" t="str">
        <f>IF(MONTH(Deník!$C498)=DW$2,Deník!$W498,"")</f>
        <v/>
      </c>
      <c r="DX498" s="222" t="str">
        <f>IF(MONTH(Deník!$C498)=DX$2,Deník!$W498,"")</f>
        <v/>
      </c>
      <c r="DY498" s="222" t="str">
        <f>IF(MONTH(Deník!$C498)=DY$2,Deník!$W498,"")</f>
        <v/>
      </c>
      <c r="DZ498" s="222" t="str">
        <f>IF(MONTH(Deník!$C498)=DZ$2,Deník!$W498,"")</f>
        <v/>
      </c>
      <c r="EA498" s="222" t="str">
        <f>IF(MONTH(Deník!$C498)=EA$2,Deník!$W498,"")</f>
        <v/>
      </c>
      <c r="EB498" s="222" t="str">
        <f>IF(MONTH(Deník!$C498)=EB$2,Deník!$W498,"")</f>
        <v/>
      </c>
      <c r="EC498" s="222" t="str">
        <f>IF(MONTH(Deník!$C498)=EC$2,Deník!$W498,"")</f>
        <v/>
      </c>
      <c r="ED498" s="222" t="str">
        <f>IF(MONTH(Deník!$C498)=ED$2,Deník!$W498,"")</f>
        <v/>
      </c>
      <c r="EE498" s="222" t="str">
        <f>IF(MONTH(Deník!$C498)=EE$2,Deník!$W498,"")</f>
        <v/>
      </c>
      <c r="EF498" s="222" t="str">
        <f>IF(MONTH(Deník!$C498)=EF$2,Deník!$W498,"")</f>
        <v/>
      </c>
      <c r="EI498" s="600" t="str">
        <f>IF(Deník!$W498&lt;&gt;"",IF(Deník!$B498=Statistika!$F$63,Deník!$W498,""),"")</f>
        <v/>
      </c>
      <c r="EJ498" s="13" t="str">
        <f>IF(Deník!$W498&lt;&gt;"",IF(Deník!$B498=Statistika!$F$64,Deník!$W498,""),"")</f>
        <v/>
      </c>
      <c r="EK498" s="13" t="str">
        <f>IF(Deník!$W498&lt;&gt;"",IF(Deník!$B498=Statistika!$F$65,Deník!$W498,""),"")</f>
        <v/>
      </c>
      <c r="EL498" s="13" t="str">
        <f>IF(Deník!$W498&lt;&gt;"",IF(Deník!$B498=Statistika!$F$66,Deník!$W498,""),"")</f>
        <v/>
      </c>
      <c r="EM498" s="13" t="str">
        <f>IF(Deník!$W498&lt;&gt;"",IF(Deník!$B498=Statistika!$F$67,Deník!$W498,""),"")</f>
        <v/>
      </c>
      <c r="EN498" s="13" t="str">
        <f>IF(Deník!$W498&lt;&gt;"",IF(Deník!$B498=Statistika!$F$68,Deník!$W498,""),"")</f>
        <v/>
      </c>
      <c r="EO498" s="13" t="str">
        <f>IF(Deník!$W498&lt;&gt;"",IF(Deník!$B498=Statistika!$F$69,Deník!$W498,""),"")</f>
        <v/>
      </c>
      <c r="EP498" s="601" t="str">
        <f>IF(Deník!$W498&lt;&gt;"",IF(Deník!$B498=Statistika!$F$70,Deník!$W498,""),"")</f>
        <v/>
      </c>
      <c r="EQ498" s="90"/>
      <c r="ER498" s="63" t="str">
        <f>IF(Deník!$W498&lt;&gt;"",IF(Deník!$J498="L",Deník!$W498,""),"")</f>
        <v/>
      </c>
      <c r="ES498" s="13" t="str">
        <f>IF(Deník!$W498&lt;&gt;"",IF(Deník!$J498="S",Deník!$W498,""),"")</f>
        <v/>
      </c>
      <c r="ET498" s="95"/>
      <c r="EU498" s="88"/>
      <c r="EV498" s="63" t="str">
        <f>IF(WEEKDAY(Deník!$C498,2)=1,Deník!$W498,"")</f>
        <v/>
      </c>
      <c r="EW498" s="13" t="str">
        <f>IF(WEEKDAY(Deník!$C498,2)=2,Deník!$W498,"")</f>
        <v/>
      </c>
      <c r="EX498" s="13" t="str">
        <f>IF(WEEKDAY(Deník!$C498,2)=3,Deník!$W498,"")</f>
        <v/>
      </c>
      <c r="EY498" s="13" t="str">
        <f>IF(WEEKDAY(Deník!$C498,2)=4,Deník!$W498,"")</f>
        <v/>
      </c>
      <c r="EZ498" s="60" t="str">
        <f>IF(WEEKDAY(Deník!$C498,2)=5,Deník!$W498,"")</f>
        <v/>
      </c>
      <c r="FA498" s="99"/>
      <c r="FB498" s="100">
        <f>Deník!D498</f>
        <v>0</v>
      </c>
      <c r="FC498" s="63">
        <f>IF($FB498&lt;&gt;"",IF(AND($FB498&gt;=FC$2,$FB498&lt;=FC$3),Deník!$W498,""))</f>
        <v>0</v>
      </c>
      <c r="FD498" s="63" t="str">
        <f>IF($FB498&lt;&gt;"",IF(AND($FB498&gt;=FD$2,$FB498&lt;=FD$3),Deník!$W498,""))</f>
        <v/>
      </c>
      <c r="FE498" s="63" t="str">
        <f>IF($FB498&lt;&gt;"",IF(AND($FB498&gt;=FE$2,$FB498&lt;=FE$3),Deník!$W498,""))</f>
        <v/>
      </c>
      <c r="FF498" s="63" t="str">
        <f>IF($FB498&lt;&gt;"",IF(AND($FB498&gt;=FF$2,$FB498&lt;=FF$3),Deník!$W498,""))</f>
        <v/>
      </c>
      <c r="FG498" s="63" t="str">
        <f>IF($FB498&lt;&gt;"",IF(AND($FB498&gt;=FG$2,$FB498&lt;=FG$3),Deník!$W498,""))</f>
        <v/>
      </c>
      <c r="FH498" s="63" t="str">
        <f>IF($FB498&lt;&gt;"",IF(AND($FB498&gt;=FH$2,$FB498&lt;=FH$3),Deník!$W498,""))</f>
        <v/>
      </c>
      <c r="FI498" s="63" t="str">
        <f>IF($FB498&lt;&gt;"",IF(AND($FB498&gt;=FI$2,$FB498&lt;=FI$3),Deník!$W498,""))</f>
        <v/>
      </c>
      <c r="FJ498" s="63" t="str">
        <f>IF($FB498&lt;&gt;"",IF(AND($FB498&gt;=FJ$2,$FB498&lt;=FJ$3),Deník!$W498,""))</f>
        <v/>
      </c>
      <c r="FK498" s="63" t="str">
        <f>IF($FB498&lt;&gt;"",IF(AND($FB498&gt;=FK$2,$FB498&lt;=FK$3),Deník!$W498,""))</f>
        <v/>
      </c>
      <c r="FL498" s="63" t="str">
        <f>IF($FB498&lt;&gt;"",IF(AND($FB498&gt;=FL$2,$FB498&lt;=FL$3),Deník!$W498,""))</f>
        <v/>
      </c>
      <c r="FM498" s="63" t="str">
        <f>IF($FB498&lt;&gt;"",IF(AND($FB498&gt;=FM$2,$FB498&lt;=FM$3),Deník!$W498,""))</f>
        <v/>
      </c>
      <c r="FN498" s="13"/>
      <c r="FO498" s="20" t="str">
        <f>IF(Deník!$W498&gt;1,Deník!$W498,"")</f>
        <v/>
      </c>
      <c r="FP498" s="20" t="str">
        <f>IF(Deník!$W498&lt;0,Deník!$W498,"")</f>
        <v/>
      </c>
      <c r="FQ498" s="17"/>
      <c r="FS498" s="233"/>
      <c r="FT498" s="233" t="str">
        <f>IF(Deník!$W498&lt;&gt;"",IF(Deník!$Y498=Statistika!$F$78,Deník!$W498,""),"")</f>
        <v/>
      </c>
      <c r="FU498" s="233" t="str">
        <f>IF(Deník!$W498&lt;&gt;"",IF(Deník!$Y498=Statistika!$F$79,Deník!$W498,""),"")</f>
        <v/>
      </c>
      <c r="FV498" s="233" t="str">
        <f>IF(Deník!$W498&lt;&gt;"",IF(Deník!$Y498=Statistika!$F$80,Deník!$W498,""),"")</f>
        <v/>
      </c>
      <c r="FW498" s="233" t="str">
        <f>IF(Deník!$W498&lt;&gt;"",IF(Deník!$Y498=Statistika!$F$81,Deník!$W498,""),"")</f>
        <v/>
      </c>
      <c r="FX498" s="233" t="str">
        <f>IF(Deník!$W498&lt;&gt;"",IF(Deník!$Y498=Statistika!$F$82,Deník!$W498,""),"")</f>
        <v/>
      </c>
      <c r="FY498" s="233" t="str">
        <f>IF(Deník!$W498&lt;&gt;"",IF(Deník!$Y498=Statistika!$F$83,Deník!$W498,""),"")</f>
        <v/>
      </c>
      <c r="FZ498" s="233" t="str">
        <f>IF(Deník!$W498&lt;&gt;"",IF(Deník!$Y498=Statistika!$F$84,Deník!$W498,""),"")</f>
        <v/>
      </c>
      <c r="GA498" s="233" t="str">
        <f>IF(Deník!$W498&lt;&gt;"",IF(Deník!$Y498=Statistika!$F$85,Deník!$W498,""),"")</f>
        <v/>
      </c>
      <c r="GB498" s="233" t="str">
        <f>IF(Deník!$W498&lt;&gt;"",IF(Deník!$Y498=Statistika!$F$86,Deník!$W498,""),"")</f>
        <v/>
      </c>
      <c r="GC498" s="233" t="str">
        <f>IF(Deník!$W498&lt;&gt;"",IF(Deník!$Y498=Statistika!$F$87,Deník!$W498,""),"")</f>
        <v/>
      </c>
      <c r="GD498" s="233" t="str">
        <f>IF(Deník!$W498&lt;&gt;"",IF(Deník!$Y498=Statistika!$F$88,Deník!$W498,""),"")</f>
        <v/>
      </c>
      <c r="GE498" s="233" t="str">
        <f>IF(Deník!$W498&lt;&gt;"",IF(Deník!$Y498=Statistika!$F$89,Deník!$W498,""),"")</f>
        <v/>
      </c>
      <c r="GF498" s="233" t="str">
        <f>IF(Deník!$W498&lt;&gt;"",IF(Deník!$Y498=Statistika!$F$90,Deník!$W498,""),"")</f>
        <v/>
      </c>
      <c r="GG498" s="233" t="str">
        <f>IF(Deník!$W498&lt;&gt;"",IF(Deník!$Y498=Statistika!$F$91,Deník!$W498,""),"")</f>
        <v/>
      </c>
      <c r="GH498" s="233"/>
      <c r="GI498" s="233" t="str">
        <f>IF(Deník!$W498&lt;&gt;"",IF(Deník!$AB498=Statistika!$L$100,Deník!$W498,""),"")</f>
        <v/>
      </c>
      <c r="GJ498" s="233" t="str">
        <f>IF(Deník!$W498&lt;&gt;"",IF(Deník!$AB498=Statistika!$L$101,Deník!$W498,""),"")</f>
        <v/>
      </c>
      <c r="GK498" s="233" t="str">
        <f>IF(Deník!$W498&lt;&gt;"",IF(Deník!$AB498=Statistika!$L$102,Deník!$W498,""),"")</f>
        <v/>
      </c>
      <c r="GL498" s="233" t="str">
        <f>IF(Deník!$W498&lt;&gt;"",IF(Deník!$AB498=Statistika!$L$103,Deník!$W498,""),"")</f>
        <v/>
      </c>
      <c r="GM498" s="233" t="str">
        <f>IF(Deník!$W498&lt;&gt;"",IF(Deník!$AB498=Statistika!$L$104,Deník!$W498,""),"")</f>
        <v/>
      </c>
      <c r="GN498" s="233" t="str">
        <f>IF(Deník!$W498&lt;&gt;"",IF(Deník!$AB498=Statistika!$L$105,Deník!$W498,""),"")</f>
        <v/>
      </c>
      <c r="GO498" s="233" t="str">
        <f>IF(Deník!$W498&lt;&gt;"",IF(Deník!$AB498=Statistika!$L$106,Deník!$W498,""),"")</f>
        <v/>
      </c>
      <c r="GP498" s="233" t="str">
        <f>IF(Deník!$W498&lt;&gt;"",IF(Deník!$AB498=Statistika!$L$107,Deník!$W498,""),"")</f>
        <v/>
      </c>
      <c r="GQ498" s="233" t="str">
        <f>IF(Deník!$W498&lt;&gt;"",IF(Deník!$AB498=Statistika!$L$108,Deník!$W498,""),"")</f>
        <v/>
      </c>
      <c r="GS498" s="233" t="str">
        <f>IF(Deník!$W498&lt;0,IF(Deník!$AC498=Statistika!$F$117,Deník!$W498,""),"")</f>
        <v/>
      </c>
      <c r="GT498" s="233" t="str">
        <f>IF(Deník!$W498&lt;0,IF(Deník!$AC498=Statistika!$F$118,Deník!$W498,""),"")</f>
        <v/>
      </c>
      <c r="GU498" s="233" t="str">
        <f>IF(Deník!$W498&lt;0,IF(Deník!$AC498=Statistika!$F$119,Deník!$W498,""),"")</f>
        <v/>
      </c>
      <c r="GV498" s="233" t="str">
        <f>IF(Deník!$W498&lt;0,IF(Deník!$AC498=Statistika!$F$120,Deník!$W498,""),"")</f>
        <v/>
      </c>
      <c r="GW498" s="233" t="str">
        <f>IF(Deník!$W498&lt;0,IF(Deník!$AC498=Statistika!$F$121,Deník!$W498,""),"")</f>
        <v/>
      </c>
      <c r="GX498" s="233" t="str">
        <f>IF(Deník!$W498&lt;0,IF(Deník!$AC498=Statistika!$F$122,Deník!$W498,""),"")</f>
        <v/>
      </c>
      <c r="GY498" s="233" t="str">
        <f>IF(Deník!$W498&lt;0,IF(Deník!$AC498=Statistika!$F$123,Deník!$W498,""),"")</f>
        <v/>
      </c>
      <c r="GZ498" s="233" t="str">
        <f>IF(Deník!$W498&lt;0,IF(Deník!$AC498=Statistika!$F$124,Deník!$W498,""),"")</f>
        <v/>
      </c>
      <c r="HA498" s="233" t="str">
        <f>IF(Deník!$W498&lt;0,IF(Deník!$AC498=Statistika!$F$125,Deník!$W498,""),"")</f>
        <v/>
      </c>
      <c r="HC498" s="233" t="str">
        <f>IF(Deník!$W498&lt;0,IF(Deník!$AD498=Statistika!$F$133,Deník!$W498,""),"")</f>
        <v/>
      </c>
      <c r="HD498" s="233" t="str">
        <f>IF(Deník!$W498&lt;0,IF(Deník!$AD498=Statistika!$F$134,Deník!$W498,""),"")</f>
        <v/>
      </c>
      <c r="HE498" s="233" t="str">
        <f>IF(Deník!$W498&lt;0,IF(Deník!$AD498=Statistika!$F$135,Deník!$W498,""),"")</f>
        <v/>
      </c>
      <c r="HF498" s="233" t="str">
        <f>IF(Deník!$W498&lt;0,IF(Deník!$AD498=Statistika!$F$136,Deník!$W498,""),"")</f>
        <v/>
      </c>
      <c r="HG498" s="233" t="str">
        <f>IF(Deník!$W498&lt;0,IF(Deník!$AD498=Statistika!$F$137,Deník!$W498,""),"")</f>
        <v/>
      </c>
      <c r="ID498" s="8">
        <f>Tabulka4[[#This Row],[Sloupec3]]</f>
        <v>0</v>
      </c>
      <c r="IE498" s="17" t="str">
        <f>IF(AND([1]Deník!$C498&gt;='[1]Měsíční shrnutí'!$D$1,[1]Deník!$C498&lt;='[1]Měsíční shrnutí'!$F$1),[1]Deník!$X498,"")</f>
        <v/>
      </c>
    </row>
    <row r="499" spans="1:239">
      <c r="A499" s="8">
        <f>Deník!C500</f>
        <v>0</v>
      </c>
      <c r="B499" s="50" t="str">
        <f>Deník!R500</f>
        <v/>
      </c>
      <c r="C499" s="102" t="str">
        <f>IF(AND(Deník!R500&gt;1,Deník!R500&lt;&gt;""),1,"")</f>
        <v/>
      </c>
      <c r="D499" s="102" t="str">
        <f>IF(AND(Deník!R500&lt;=0,Deník!R500&lt;&gt;""),1,"")</f>
        <v/>
      </c>
      <c r="E499" s="103" t="str">
        <f>IF(AND(Deník!R500&gt;=0,Deník!R500&lt;=1),1,"")</f>
        <v/>
      </c>
      <c r="F499" s="79" t="str">
        <f>IF(Deník!R500&lt;&gt;"",Deník!R500+F498,"")</f>
        <v/>
      </c>
      <c r="G499" s="85"/>
      <c r="H499" s="54" t="str">
        <f>IF(MONTH(Deník!$C499)=H$2,IF(AND(Deník!$R499&gt;=0,Deník!$R499&lt;=1),"BE",Deník!$R499),"")</f>
        <v/>
      </c>
      <c r="I499" s="11" t="str">
        <f>IF(MONTH(Deník!$C499)=I$2,IF(AND(Deník!$R499&gt;=0,Deník!$R499&lt;=1),"BE",Deník!$R499),"")</f>
        <v/>
      </c>
      <c r="J499" s="11" t="str">
        <f>IF(MONTH(Deník!$C499)=J$2,IF(AND(Deník!$R499&gt;=0,Deník!$R499&lt;=1),"BE",Deník!$R499),"")</f>
        <v/>
      </c>
      <c r="K499" s="11" t="str">
        <f>IF(MONTH(Deník!$C499)=K$2,IF(AND(Deník!$R499&gt;=0,Deník!$R499&lt;=1),"BE",Deník!$R499),"")</f>
        <v/>
      </c>
      <c r="L499" s="11" t="str">
        <f>IF(MONTH(Deník!$C499)=L$2,IF(AND(Deník!$R499&gt;=0,Deník!$R499&lt;=1),"BE",Deník!$R499),"")</f>
        <v/>
      </c>
      <c r="M499" s="11" t="str">
        <f>IF(MONTH(Deník!$C499)=M$2,IF(AND(Deník!$R499&gt;=0,Deník!$R499&lt;=1),"BE",Deník!$R499),"")</f>
        <v/>
      </c>
      <c r="N499" s="11" t="str">
        <f>IF(MONTH(Deník!$C499)=N$2,IF(AND(Deník!$R499&gt;=0,Deník!$R499&lt;=1),"BE",Deník!$R499),"")</f>
        <v/>
      </c>
      <c r="O499" s="11" t="str">
        <f>IF(MONTH(Deník!$C499)=O$2,IF(AND(Deník!$R499&gt;=0,Deník!$R499&lt;=1),"BE",Deník!$R499),"")</f>
        <v/>
      </c>
      <c r="P499" s="11" t="str">
        <f>IF(MONTH(Deník!$C499)=P$2,IF(AND(Deník!$R499&gt;=0,Deník!$R499&lt;=1),"BE",Deník!$R499),"")</f>
        <v/>
      </c>
      <c r="Q499" s="11" t="str">
        <f>IF(MONTH(Deník!$C499)=Q$2,IF(AND(Deník!$R499&gt;=0,Deník!$R499&lt;=1),"BE",Deník!$R499),"")</f>
        <v/>
      </c>
      <c r="R499" s="11" t="str">
        <f>IF(MONTH(Deník!$C499)=R$2,IF(AND(Deník!$R499&gt;=0,Deník!$R499&lt;=1),"BE",Deník!$R499),"")</f>
        <v/>
      </c>
      <c r="S499" s="57" t="str">
        <f>IF(MONTH(Deník!$C499)=S$2,IF(AND(Deník!$R499&gt;=0,Deník!$R499&lt;=1),"BE",Deník!$R499),"")</f>
        <v/>
      </c>
      <c r="U499" s="12"/>
      <c r="V499" s="12"/>
      <c r="X499" s="600" t="str">
        <f>IF(Deník!$R499&lt;&gt;"",IF(Deník!$B499=Statistika!$F$63,IF(AND(Deník!$R499&gt;=0,Deník!$R499&lt;=1),"BE",Deník!$R499),""),"")</f>
        <v/>
      </c>
      <c r="Y499" s="13" t="str">
        <f>IF(Deník!$R499&lt;&gt;"",IF(Deník!$B499=Statistika!$F$64,IF(AND(Deník!$R499&gt;=0,Deník!$R499&lt;=1),"BE",Deník!$R499),""),"")</f>
        <v/>
      </c>
      <c r="Z499" s="13" t="str">
        <f>IF(Deník!$R499&lt;&gt;"",IF(Deník!$B499=Statistika!$F$65,IF(AND(Deník!$R499&gt;=0,Deník!$R499&lt;=1),"BE",Deník!$R499),""),"")</f>
        <v/>
      </c>
      <c r="AA499" s="13" t="str">
        <f>IF(Deník!$R499&lt;&gt;"",IF(Deník!$B499=Statistika!$F$66,IF(AND(Deník!$R499&gt;=0,Deník!$R499&lt;=1),"BE",Deník!$R499),""),"")</f>
        <v/>
      </c>
      <c r="AB499" s="13" t="str">
        <f>IF(Deník!$R499&lt;&gt;"",IF(Deník!$B499=Statistika!$F$67,IF(AND(Deník!$R499&gt;=0,Deník!$R499&lt;=1),"BE",Deník!$R499),""),"")</f>
        <v/>
      </c>
      <c r="AC499" s="13" t="str">
        <f>IF(Deník!$R499&lt;&gt;"",IF(Deník!$B499=Statistika!$F$68,IF(AND(Deník!$R499&gt;=0,Deník!$R499&lt;=1),"BE",Deník!$R499),""),"")</f>
        <v/>
      </c>
      <c r="AD499" s="13" t="str">
        <f>IF(Deník!$R499&lt;&gt;"",IF(Deník!$B499=Statistika!$F$69,IF(AND(Deník!$R499&gt;=0,Deník!$R499&lt;=1),"BE",Deník!$R499),""),"")</f>
        <v/>
      </c>
      <c r="AE499" s="601" t="str">
        <f>IF(Deník!$R499&lt;&gt;"",IF(Deník!$B499=Statistika!$F$70,IF(AND(Deník!$R499&gt;=0,Deník!$R499&lt;=1),"BE",Deník!$R499),""),"")</f>
        <v/>
      </c>
      <c r="AF499" s="90"/>
      <c r="AG499" s="63" t="str">
        <f>IF(Deník!$R499&lt;&gt;"",IF(Deník!$J499="L",IF(AND(Deník!$R499&gt;=0,Deník!$R499&lt;=1),"BE",Deník!$R499),""),"")</f>
        <v/>
      </c>
      <c r="AH499" s="13" t="str">
        <f>IF(Deník!$R499&lt;&gt;"",IF(Deník!$J499="S",IF(AND(Deník!$R499&gt;=0,Deník!$R499&lt;=1),"BE",Deník!$R499),""),"")</f>
        <v/>
      </c>
      <c r="AI499" s="95"/>
      <c r="AJ499" s="71" t="str">
        <f>IF(Deník!N500&lt;&gt;"",Deník!N500*-1,"")</f>
        <v/>
      </c>
      <c r="AK499" s="88"/>
      <c r="AL499" s="63" t="str">
        <f>IF(WEEKDAY(Deník!$C499,2)=1,IF(AND(Deník!$R499&gt;=0,Deník!$R499&lt;=1),"BE",Deník!$R499),"")</f>
        <v/>
      </c>
      <c r="AM499" s="13" t="str">
        <f>IF(WEEKDAY(Deník!$C499,2)=2,IF(AND(Deník!$R499&gt;=0,Deník!$R499&lt;=1),"BE",Deník!$R499),"")</f>
        <v/>
      </c>
      <c r="AN499" s="13" t="str">
        <f>IF(WEEKDAY(Deník!$C499,2)=3,IF(AND(Deník!$R499&gt;=0,Deník!$R499&lt;=1),"BE",Deník!$R499),"")</f>
        <v/>
      </c>
      <c r="AO499" s="13" t="str">
        <f>IF(WEEKDAY(Deník!$C499,2)=4,IF(AND(Deník!$R499&gt;=0,Deník!$R499&lt;=1),"BE",Deník!$R499),"")</f>
        <v/>
      </c>
      <c r="AP499" s="60" t="str">
        <f>IF(WEEKDAY(Deník!$C499,2)=5,IF(AND(Deník!$R499&gt;=0,Deník!$R499&lt;=1),"BE",Deník!$R499),"")</f>
        <v/>
      </c>
      <c r="AQ499" s="99"/>
      <c r="AR499" s="100">
        <f>Deník!D499</f>
        <v>0</v>
      </c>
      <c r="AS499" s="63" t="str">
        <f>IF(Deník!$D499&lt;&gt;"",IF(AND(Deník!$D499&gt;=AS$2,Deník!$D499&lt;=AS$3),IF(AND(Deník!$R499&gt;=0,Deník!$R499&lt;=1),"BE",Deník!$R499),""),"")</f>
        <v/>
      </c>
      <c r="AT499" s="63" t="str">
        <f>IF(Deník!$D499&lt;&gt;"",IF(AND(Deník!$D499&gt;=AT$2,Deník!$D499&lt;=AT$3),IF(AND(Deník!$R499&gt;=0,Deník!$R499&lt;=1),"BE",Deník!$R499),""),"")</f>
        <v/>
      </c>
      <c r="AU499" s="63" t="str">
        <f>IF(Deník!$D499&lt;&gt;"",IF(AND(Deník!$D499&gt;=AU$2,Deník!$D499&lt;=AU$3),IF(AND(Deník!$R499&gt;=0,Deník!$R499&lt;=1),"BE",Deník!$R499),""),"")</f>
        <v/>
      </c>
      <c r="AV499" s="63" t="str">
        <f>IF(Deník!$D499&lt;&gt;"",IF(AND(Deník!$D499&gt;=AV$2,Deník!$D499&lt;=AV$3),IF(AND(Deník!$R499&gt;=0,Deník!$R499&lt;=1),"BE",Deník!$R499),""),"")</f>
        <v/>
      </c>
      <c r="AW499" s="63" t="str">
        <f>IF(Deník!$D499&lt;&gt;"",IF(AND(Deník!$D499&gt;=AW$2,Deník!$D499&lt;=AW$3),IF(AND(Deník!$R499&gt;=0,Deník!$R499&lt;=1),"BE",Deník!$R499),""),"")</f>
        <v/>
      </c>
      <c r="AX499" s="63" t="str">
        <f>IF(Deník!$D499&lt;&gt;"",IF(AND(Deník!$D499&gt;=AX$2,Deník!$D499&lt;=AX$3),IF(AND(Deník!$R499&gt;=0,Deník!$R499&lt;=1),"BE",Deník!$R499),""),"")</f>
        <v/>
      </c>
      <c r="AY499" s="63" t="str">
        <f>IF(Deník!$D499&lt;&gt;"",IF(AND(Deník!$D499&gt;=AY$2,Deník!$D499&lt;=AY$3),IF(AND(Deník!$R499&gt;=0,Deník!$R499&lt;=1),"BE",Deník!$R499),""),"")</f>
        <v/>
      </c>
      <c r="AZ499" s="63" t="str">
        <f>IF(Deník!$D499&lt;&gt;"",IF(AND(Deník!$D499&gt;=AZ$2,Deník!$D499&lt;=AZ$3),IF(AND(Deník!$R499&gt;=0,Deník!$R499&lt;=1),"BE",Deník!$R499),""),"")</f>
        <v/>
      </c>
      <c r="BA499" s="63" t="str">
        <f>IF(Deník!$D499&lt;&gt;"",IF(AND(Deník!$D499&gt;=BA$2,Deník!$D499&lt;=BA$3),IF(AND(Deník!$R499&gt;=0,Deník!$R499&lt;=1),"BE",Deník!$R499),""),"")</f>
        <v/>
      </c>
      <c r="BB499" s="63" t="str">
        <f>IF(Deník!$D499&lt;&gt;"",IF(AND(Deník!$D499&gt;=BB$2,Deník!$D499&lt;=BB$3),IF(AND(Deník!$R499&gt;=0,Deník!$R499&lt;=1),"BE",Deník!$R499),""),"")</f>
        <v/>
      </c>
      <c r="BC499" s="71" t="str">
        <f>IF(Deník!$D499&lt;&gt;"",IF(AND(Deník!$D499&gt;=BC$2,Deník!$D499&lt;=BC$3),IF(AND(Deník!$R499&gt;=0,Deník!$R499&lt;=1),"BE",Deník!$R499),""),"")</f>
        <v/>
      </c>
      <c r="BD499" s="20" t="str">
        <f>IF(Deník!$J500="S",(Deník!$M500-Deník!$K500),IF(Deník!$J500="L",(Deník!$K500-Deník!$M500),""))</f>
        <v/>
      </c>
      <c r="BE499" s="20" t="str">
        <f>IF(Deník!$J500="S",(Deník!$K500-Deník!$O500),IF(Deník!$J500="L",(Deník!$O500-Deník!$K500),""))</f>
        <v/>
      </c>
      <c r="BF499" s="20" t="str">
        <f>IF(Deník!$J500="S",(Deník!$K500-Deník!$L500),IF(Deník!$J500="L",(Deník!$L500-Deník!$K500),""))</f>
        <v/>
      </c>
      <c r="BG499" s="20" t="str">
        <f>IF(Deník!$J500="S",(Deník!$K500-Deník!$S500),IF(Deník!$J500="L",(Deník!$S500-Deník!$K500),""))</f>
        <v/>
      </c>
      <c r="BH499" s="20" t="str">
        <f>IF(Deník!$J500="S",(Deník!$K500-Deník!$U500),IF(Deník!$J500="L",(Deník!$U500-Deník!$K500),""))</f>
        <v/>
      </c>
      <c r="BI499" s="20" t="str">
        <f>IF(Deník!$R499&gt;1,Deník!$R499,"")</f>
        <v/>
      </c>
      <c r="BJ499" s="20" t="str">
        <f>IF(Deník!$R499&lt;0,Deník!$R499,"")</f>
        <v/>
      </c>
      <c r="BK499" s="17"/>
      <c r="BM499" s="233" t="str">
        <f>IF(Deník!$R499&lt;&gt;"",IF(Deník!$Y499=Statistika!$F$78,IF(AND(Deník!$R499&gt;=0,Deník!$R499&lt;=1),"BE",Deník!$R499),""),"")</f>
        <v/>
      </c>
      <c r="BN499" s="233" t="str">
        <f>IF(Deník!$R499&lt;&gt;"",IF(Deník!$Y499=Statistika!$F$79,IF(AND(Deník!$R499&gt;=0,Deník!$R499&lt;=1),"BE",Deník!$R499),""),"")</f>
        <v/>
      </c>
      <c r="BO499" s="233" t="str">
        <f>IF(Deník!$R499&lt;&gt;"",IF(Deník!$Y499=Statistika!$F$80,IF(AND(Deník!$R499&gt;=0,Deník!$R499&lt;=1),"BE",Deník!$R499),""),"")</f>
        <v/>
      </c>
      <c r="BP499" s="233" t="str">
        <f>IF(Deník!$R499&lt;&gt;"",IF(Deník!$Y499=Statistika!$F$81,IF(AND(Deník!$R499&gt;=0,Deník!$R499&lt;=1),"BE",Deník!$R499),""),"")</f>
        <v/>
      </c>
      <c r="BQ499" s="233" t="str">
        <f>IF(Deník!$R499&lt;&gt;"",IF(Deník!$Y499=Statistika!$F$82,IF(AND(Deník!$R499&gt;=0,Deník!$R499&lt;=1),"BE",Deník!$R499),""),"")</f>
        <v/>
      </c>
      <c r="BR499" s="233" t="str">
        <f>IF(Deník!$R499&lt;&gt;"",IF(Deník!$Y499=Statistika!$F$83,IF(AND(Deník!$R499&gt;=0,Deník!$R499&lt;=1),"BE",Deník!$R499),""),"")</f>
        <v/>
      </c>
      <c r="BS499" s="233" t="str">
        <f>IF(Deník!$R499&lt;&gt;"",IF(Deník!$Y499=Statistika!$F$84,IF(AND(Deník!$R499&gt;=0,Deník!$R499&lt;=1),"BE",Deník!$R499),""),"")</f>
        <v/>
      </c>
      <c r="BT499" s="233" t="str">
        <f>IF(Deník!$R499&lt;&gt;"",IF(Deník!$Y499=Statistika!$F$85,IF(AND(Deník!$R499&gt;=0,Deník!$R499&lt;=1),"BE",Deník!$R499),""),"")</f>
        <v/>
      </c>
      <c r="BU499" s="233" t="str">
        <f>IF(Deník!$R499&lt;&gt;"",IF(Deník!$Y499=Statistika!$F$86,IF(AND(Deník!$R499&gt;=0,Deník!$R499&lt;=1),"BE",Deník!$R499),""),"")</f>
        <v/>
      </c>
      <c r="BV499" s="233" t="str">
        <f>IF(Deník!$R499&lt;&gt;"",IF(Deník!$Y499=Statistika!$F$87,IF(AND(Deník!$R499&gt;=0,Deník!$R499&lt;=1),"BE",Deník!$R499),""),"")</f>
        <v/>
      </c>
      <c r="BW499" s="233" t="str">
        <f>IF(Deník!$R499&lt;&gt;"",IF(Deník!$Y499=Statistika!$F$88,IF(AND(Deník!$R499&gt;=0,Deník!$R499&lt;=1),"BE",Deník!$R499),""),"")</f>
        <v/>
      </c>
      <c r="BX499" s="233" t="str">
        <f>IF(Deník!$R499&lt;&gt;"",IF(Deník!$Y499=Statistika!$F$89,IF(AND(Deník!$R499&gt;=0,Deník!$R499&lt;=1),"BE",Deník!$R499),""),"")</f>
        <v/>
      </c>
      <c r="BY499" s="233" t="str">
        <f>IF(Deník!$R499&lt;&gt;"",IF(Deník!$Y499=Statistika!$F$90,IF(AND(Deník!$R499&gt;=0,Deník!$R499&lt;=1),"BE",Deník!$R499),""),"")</f>
        <v/>
      </c>
      <c r="BZ499" s="233" t="str">
        <f>IF(Deník!$R499&lt;&gt;"",IF(Deník!$Y499=Statistika!$F$91,IF(AND(Deník!$R499&gt;=0,Deník!$R499&lt;=1),"BE",Deník!$R499),""),"")</f>
        <v/>
      </c>
      <c r="CA499" s="233"/>
      <c r="CB499" s="233" t="str">
        <f>IF(Deník!$R499&lt;&gt;"",IF(Deník!$AB499="SL",IF(AND(Deník!$R499&gt;=0,Deník!$R499&lt;=1),"BE",Deník!$R499),""),"")</f>
        <v/>
      </c>
      <c r="CC499" s="233" t="str">
        <f>IF(Deník!$R499&lt;&gt;"",IF(Deník!$AB499="BE10",IF(AND(Deník!$R499&gt;=0,Deník!$R499&lt;=1),"BE",Deník!$R499),""),"")</f>
        <v/>
      </c>
      <c r="CD499" s="233" t="str">
        <f>IF(Deník!$R499&lt;&gt;"",IF(Deník!$AB499="BE15",IF(AND(Deník!$R499&gt;=0,Deník!$R499&lt;=1),"BE",Deník!$R499),""),"")</f>
        <v/>
      </c>
      <c r="CE499" s="233" t="str">
        <f>IF(Deník!$R499&lt;&gt;"",IF(Deník!$AB499="BE20",IF(AND(Deník!$R499&gt;=0,Deník!$R499&lt;=1),"BE",Deník!$R499),""),"")</f>
        <v/>
      </c>
      <c r="CF499" s="233" t="str">
        <f>IF(Deník!$R499&lt;&gt;"",IF(Deník!$AB499="TP1",IF(AND(Deník!$R499&gt;=0,Deník!$R499&lt;=1),"BE",Deník!$R499),""),"")</f>
        <v/>
      </c>
      <c r="CG499" s="233" t="str">
        <f>IF(Deník!$R499&lt;&gt;"",IF(Deník!$AB499="TP2",IF(AND(Deník!$R499&gt;=0,Deník!$R499&lt;=1),"BE",Deník!$R499),""),"")</f>
        <v/>
      </c>
      <c r="CH499" s="233" t="str">
        <f>IF(Deník!$R499&lt;&gt;"",IF(Deník!$AB499="TP3",IF(AND(Deník!$R499&gt;=0,Deník!$R499&lt;=1),"BE",Deník!$R499),""),"")</f>
        <v/>
      </c>
      <c r="CI499" s="233" t="str">
        <f>IF(Deník!$R499&lt;&gt;"",IF(Deník!$AB499="Trailing SL",IF(AND(Deník!$R499&gt;=0,Deník!$R499&lt;=1),"BE",Deník!$R499),""),"")</f>
        <v/>
      </c>
      <c r="CJ499" s="233" t="str">
        <f>IF(Deník!$R499&lt;&gt;"",IF(Deník!$AB499="Manual",IF(AND(Deník!$R499&gt;=0,Deník!$R499&lt;=1),"BE",Deník!$R499),""),"")</f>
        <v/>
      </c>
      <c r="CK499" s="233"/>
      <c r="CL499" s="233" t="str">
        <f>IF(Deník!$R499&lt;0,IF(Deník!$AC499=Statistika!$F$117,Deník!$R499,""),"")</f>
        <v/>
      </c>
      <c r="CM499" s="233" t="str">
        <f>IF(Deník!$R499&lt;0,IF(Deník!$AC499=Statistika!$F$118,Deník!$R499,""),"")</f>
        <v/>
      </c>
      <c r="CN499" s="233" t="str">
        <f>IF(Deník!$R499&lt;0,IF(Deník!$AC499=Statistika!$F$119,Deník!$R499,""),"")</f>
        <v/>
      </c>
      <c r="CO499" s="233" t="str">
        <f>IF(Deník!$R499&lt;0,IF(Deník!$AC499=Statistika!$F$120,Deník!$R499,""),"")</f>
        <v/>
      </c>
      <c r="CP499" s="233" t="str">
        <f>IF(Deník!$R499&lt;0,IF(Deník!$AC499=Statistika!$F$121,Deník!$R499,""),"")</f>
        <v/>
      </c>
      <c r="CQ499" s="233" t="str">
        <f>IF(Deník!$R499&lt;0,IF(Deník!$AC499=Statistika!$F$122,Deník!$R499,""),"")</f>
        <v/>
      </c>
      <c r="CR499" s="233" t="str">
        <f>IF(Deník!$R499&lt;0,IF(Deník!$AC499=Statistika!$F$123,Deník!$R499,""),"")</f>
        <v/>
      </c>
      <c r="CS499" s="233" t="str">
        <f>IF(Deník!$R499&lt;0,IF(Deník!$AC499=Statistika!$F$124,Deník!$R499,""),"")</f>
        <v/>
      </c>
      <c r="CT499" s="233" t="str">
        <f>IF(Deník!$R499&lt;0,IF(Deník!$AC499=Statistika!$F$125,Deník!$R499,""),"")</f>
        <v/>
      </c>
      <c r="CU499" s="233"/>
      <c r="CV499" s="233" t="str">
        <f>IF(Deník!$R499&lt;0,IF(Deník!$AD499=$CV$2,Deník!$R499,""),"")</f>
        <v/>
      </c>
      <c r="CW499" s="233" t="str">
        <f>IF(Deník!$R499&lt;0,IF(Deník!$AD499=$CW$2,Deník!$R499,""),"")</f>
        <v/>
      </c>
      <c r="CX499" s="233" t="str">
        <f>IF(Deník!$R499&lt;0,IF(Deník!$AD499=$CX$2,Deník!$R499,""),"")</f>
        <v/>
      </c>
      <c r="CY499" s="233" t="str">
        <f>IF(Deník!$R499&lt;0,IF(Deník!$AD499=$CY$2,Deník!$R499,""),"")</f>
        <v/>
      </c>
      <c r="CZ499" s="233" t="str">
        <f>IF(Deník!$R499&lt;0,IF(Deník!$AD499=$CZ$2,Deník!$R499,""),"")</f>
        <v/>
      </c>
      <c r="DL499" s="221">
        <f t="shared" si="20"/>
        <v>93847.029999999984</v>
      </c>
      <c r="DM499" s="220">
        <f t="shared" si="19"/>
        <v>-6.1529700000000132E-2</v>
      </c>
      <c r="DO499" s="50">
        <f>Deník!W500</f>
        <v>0</v>
      </c>
      <c r="DP499" s="102" t="str">
        <f>IF(AND(Deník!W500&gt;0),1,"")</f>
        <v/>
      </c>
      <c r="DQ499" s="102">
        <f>IF(AND(Deník!W500&lt;=0),1,"")</f>
        <v>1</v>
      </c>
      <c r="DR499" s="227"/>
      <c r="DS499" s="228"/>
      <c r="DT499" s="85"/>
      <c r="DU499" s="54">
        <f>IF(MONTH(Deník!$C499)=DU$2,Deník!$W499,"")</f>
        <v>0</v>
      </c>
      <c r="DV499" s="222" t="str">
        <f>IF(MONTH(Deník!$C499)=DV$2,Deník!$W499,"")</f>
        <v/>
      </c>
      <c r="DW499" s="222" t="str">
        <f>IF(MONTH(Deník!$C499)=DW$2,Deník!$W499,"")</f>
        <v/>
      </c>
      <c r="DX499" s="222" t="str">
        <f>IF(MONTH(Deník!$C499)=DX$2,Deník!$W499,"")</f>
        <v/>
      </c>
      <c r="DY499" s="222" t="str">
        <f>IF(MONTH(Deník!$C499)=DY$2,Deník!$W499,"")</f>
        <v/>
      </c>
      <c r="DZ499" s="222" t="str">
        <f>IF(MONTH(Deník!$C499)=DZ$2,Deník!$W499,"")</f>
        <v/>
      </c>
      <c r="EA499" s="222" t="str">
        <f>IF(MONTH(Deník!$C499)=EA$2,Deník!$W499,"")</f>
        <v/>
      </c>
      <c r="EB499" s="222" t="str">
        <f>IF(MONTH(Deník!$C499)=EB$2,Deník!$W499,"")</f>
        <v/>
      </c>
      <c r="EC499" s="222" t="str">
        <f>IF(MONTH(Deník!$C499)=EC$2,Deník!$W499,"")</f>
        <v/>
      </c>
      <c r="ED499" s="222" t="str">
        <f>IF(MONTH(Deník!$C499)=ED$2,Deník!$W499,"")</f>
        <v/>
      </c>
      <c r="EE499" s="222" t="str">
        <f>IF(MONTH(Deník!$C499)=EE$2,Deník!$W499,"")</f>
        <v/>
      </c>
      <c r="EF499" s="222" t="str">
        <f>IF(MONTH(Deník!$C499)=EF$2,Deník!$W499,"")</f>
        <v/>
      </c>
      <c r="EI499" s="600" t="str">
        <f>IF(Deník!$W499&lt;&gt;"",IF(Deník!$B499=Statistika!$F$63,Deník!$W499,""),"")</f>
        <v/>
      </c>
      <c r="EJ499" s="13" t="str">
        <f>IF(Deník!$W499&lt;&gt;"",IF(Deník!$B499=Statistika!$F$64,Deník!$W499,""),"")</f>
        <v/>
      </c>
      <c r="EK499" s="13" t="str">
        <f>IF(Deník!$W499&lt;&gt;"",IF(Deník!$B499=Statistika!$F$65,Deník!$W499,""),"")</f>
        <v/>
      </c>
      <c r="EL499" s="13" t="str">
        <f>IF(Deník!$W499&lt;&gt;"",IF(Deník!$B499=Statistika!$F$66,Deník!$W499,""),"")</f>
        <v/>
      </c>
      <c r="EM499" s="13" t="str">
        <f>IF(Deník!$W499&lt;&gt;"",IF(Deník!$B499=Statistika!$F$67,Deník!$W499,""),"")</f>
        <v/>
      </c>
      <c r="EN499" s="13" t="str">
        <f>IF(Deník!$W499&lt;&gt;"",IF(Deník!$B499=Statistika!$F$68,Deník!$W499,""),"")</f>
        <v/>
      </c>
      <c r="EO499" s="13" t="str">
        <f>IF(Deník!$W499&lt;&gt;"",IF(Deník!$B499=Statistika!$F$69,Deník!$W499,""),"")</f>
        <v/>
      </c>
      <c r="EP499" s="601" t="str">
        <f>IF(Deník!$W499&lt;&gt;"",IF(Deník!$B499=Statistika!$F$70,Deník!$W499,""),"")</f>
        <v/>
      </c>
      <c r="EQ499" s="90"/>
      <c r="ER499" s="63" t="str">
        <f>IF(Deník!$W499&lt;&gt;"",IF(Deník!$J499="L",Deník!$W499,""),"")</f>
        <v/>
      </c>
      <c r="ES499" s="13" t="str">
        <f>IF(Deník!$W499&lt;&gt;"",IF(Deník!$J499="S",Deník!$W499,""),"")</f>
        <v/>
      </c>
      <c r="ET499" s="95"/>
      <c r="EU499" s="88"/>
      <c r="EV499" s="63" t="str">
        <f>IF(WEEKDAY(Deník!$C499,2)=1,Deník!$W499,"")</f>
        <v/>
      </c>
      <c r="EW499" s="13" t="str">
        <f>IF(WEEKDAY(Deník!$C499,2)=2,Deník!$W499,"")</f>
        <v/>
      </c>
      <c r="EX499" s="13" t="str">
        <f>IF(WEEKDAY(Deník!$C499,2)=3,Deník!$W499,"")</f>
        <v/>
      </c>
      <c r="EY499" s="13" t="str">
        <f>IF(WEEKDAY(Deník!$C499,2)=4,Deník!$W499,"")</f>
        <v/>
      </c>
      <c r="EZ499" s="60" t="str">
        <f>IF(WEEKDAY(Deník!$C499,2)=5,Deník!$W499,"")</f>
        <v/>
      </c>
      <c r="FA499" s="99"/>
      <c r="FB499" s="100">
        <f>Deník!D499</f>
        <v>0</v>
      </c>
      <c r="FC499" s="63">
        <f>IF($FB499&lt;&gt;"",IF(AND($FB499&gt;=FC$2,$FB499&lt;=FC$3),Deník!$W499,""))</f>
        <v>0</v>
      </c>
      <c r="FD499" s="63" t="str">
        <f>IF($FB499&lt;&gt;"",IF(AND($FB499&gt;=FD$2,$FB499&lt;=FD$3),Deník!$W499,""))</f>
        <v/>
      </c>
      <c r="FE499" s="63" t="str">
        <f>IF($FB499&lt;&gt;"",IF(AND($FB499&gt;=FE$2,$FB499&lt;=FE$3),Deník!$W499,""))</f>
        <v/>
      </c>
      <c r="FF499" s="63" t="str">
        <f>IF($FB499&lt;&gt;"",IF(AND($FB499&gt;=FF$2,$FB499&lt;=FF$3),Deník!$W499,""))</f>
        <v/>
      </c>
      <c r="FG499" s="63" t="str">
        <f>IF($FB499&lt;&gt;"",IF(AND($FB499&gt;=FG$2,$FB499&lt;=FG$3),Deník!$W499,""))</f>
        <v/>
      </c>
      <c r="FH499" s="63" t="str">
        <f>IF($FB499&lt;&gt;"",IF(AND($FB499&gt;=FH$2,$FB499&lt;=FH$3),Deník!$W499,""))</f>
        <v/>
      </c>
      <c r="FI499" s="63" t="str">
        <f>IF($FB499&lt;&gt;"",IF(AND($FB499&gt;=FI$2,$FB499&lt;=FI$3),Deník!$W499,""))</f>
        <v/>
      </c>
      <c r="FJ499" s="63" t="str">
        <f>IF($FB499&lt;&gt;"",IF(AND($FB499&gt;=FJ$2,$FB499&lt;=FJ$3),Deník!$W499,""))</f>
        <v/>
      </c>
      <c r="FK499" s="63" t="str">
        <f>IF($FB499&lt;&gt;"",IF(AND($FB499&gt;=FK$2,$FB499&lt;=FK$3),Deník!$W499,""))</f>
        <v/>
      </c>
      <c r="FL499" s="63" t="str">
        <f>IF($FB499&lt;&gt;"",IF(AND($FB499&gt;=FL$2,$FB499&lt;=FL$3),Deník!$W499,""))</f>
        <v/>
      </c>
      <c r="FM499" s="63" t="str">
        <f>IF($FB499&lt;&gt;"",IF(AND($FB499&gt;=FM$2,$FB499&lt;=FM$3),Deník!$W499,""))</f>
        <v/>
      </c>
      <c r="FN499" s="13"/>
      <c r="FO499" s="20" t="str">
        <f>IF(Deník!$W499&gt;1,Deník!$W499,"")</f>
        <v/>
      </c>
      <c r="FP499" s="20" t="str">
        <f>IF(Deník!$W499&lt;0,Deník!$W499,"")</f>
        <v/>
      </c>
      <c r="FQ499" s="17"/>
      <c r="FS499" s="233"/>
      <c r="FT499" s="233" t="str">
        <f>IF(Deník!$W499&lt;&gt;"",IF(Deník!$Y499=Statistika!$F$78,Deník!$W499,""),"")</f>
        <v/>
      </c>
      <c r="FU499" s="233" t="str">
        <f>IF(Deník!$W499&lt;&gt;"",IF(Deník!$Y499=Statistika!$F$79,Deník!$W499,""),"")</f>
        <v/>
      </c>
      <c r="FV499" s="233" t="str">
        <f>IF(Deník!$W499&lt;&gt;"",IF(Deník!$Y499=Statistika!$F$80,Deník!$W499,""),"")</f>
        <v/>
      </c>
      <c r="FW499" s="233" t="str">
        <f>IF(Deník!$W499&lt;&gt;"",IF(Deník!$Y499=Statistika!$F$81,Deník!$W499,""),"")</f>
        <v/>
      </c>
      <c r="FX499" s="233" t="str">
        <f>IF(Deník!$W499&lt;&gt;"",IF(Deník!$Y499=Statistika!$F$82,Deník!$W499,""),"")</f>
        <v/>
      </c>
      <c r="FY499" s="233" t="str">
        <f>IF(Deník!$W499&lt;&gt;"",IF(Deník!$Y499=Statistika!$F$83,Deník!$W499,""),"")</f>
        <v/>
      </c>
      <c r="FZ499" s="233" t="str">
        <f>IF(Deník!$W499&lt;&gt;"",IF(Deník!$Y499=Statistika!$F$84,Deník!$W499,""),"")</f>
        <v/>
      </c>
      <c r="GA499" s="233" t="str">
        <f>IF(Deník!$W499&lt;&gt;"",IF(Deník!$Y499=Statistika!$F$85,Deník!$W499,""),"")</f>
        <v/>
      </c>
      <c r="GB499" s="233" t="str">
        <f>IF(Deník!$W499&lt;&gt;"",IF(Deník!$Y499=Statistika!$F$86,Deník!$W499,""),"")</f>
        <v/>
      </c>
      <c r="GC499" s="233" t="str">
        <f>IF(Deník!$W499&lt;&gt;"",IF(Deník!$Y499=Statistika!$F$87,Deník!$W499,""),"")</f>
        <v/>
      </c>
      <c r="GD499" s="233" t="str">
        <f>IF(Deník!$W499&lt;&gt;"",IF(Deník!$Y499=Statistika!$F$88,Deník!$W499,""),"")</f>
        <v/>
      </c>
      <c r="GE499" s="233" t="str">
        <f>IF(Deník!$W499&lt;&gt;"",IF(Deník!$Y499=Statistika!$F$89,Deník!$W499,""),"")</f>
        <v/>
      </c>
      <c r="GF499" s="233" t="str">
        <f>IF(Deník!$W499&lt;&gt;"",IF(Deník!$Y499=Statistika!$F$90,Deník!$W499,""),"")</f>
        <v/>
      </c>
      <c r="GG499" s="233" t="str">
        <f>IF(Deník!$W499&lt;&gt;"",IF(Deník!$Y499=Statistika!$F$91,Deník!$W499,""),"")</f>
        <v/>
      </c>
      <c r="GH499" s="233"/>
      <c r="GI499" s="233" t="str">
        <f>IF(Deník!$W499&lt;&gt;"",IF(Deník!$AB499=Statistika!$L$100,Deník!$W499,""),"")</f>
        <v/>
      </c>
      <c r="GJ499" s="233" t="str">
        <f>IF(Deník!$W499&lt;&gt;"",IF(Deník!$AB499=Statistika!$L$101,Deník!$W499,""),"")</f>
        <v/>
      </c>
      <c r="GK499" s="233" t="str">
        <f>IF(Deník!$W499&lt;&gt;"",IF(Deník!$AB499=Statistika!$L$102,Deník!$W499,""),"")</f>
        <v/>
      </c>
      <c r="GL499" s="233" t="str">
        <f>IF(Deník!$W499&lt;&gt;"",IF(Deník!$AB499=Statistika!$L$103,Deník!$W499,""),"")</f>
        <v/>
      </c>
      <c r="GM499" s="233" t="str">
        <f>IF(Deník!$W499&lt;&gt;"",IF(Deník!$AB499=Statistika!$L$104,Deník!$W499,""),"")</f>
        <v/>
      </c>
      <c r="GN499" s="233" t="str">
        <f>IF(Deník!$W499&lt;&gt;"",IF(Deník!$AB499=Statistika!$L$105,Deník!$W499,""),"")</f>
        <v/>
      </c>
      <c r="GO499" s="233" t="str">
        <f>IF(Deník!$W499&lt;&gt;"",IF(Deník!$AB499=Statistika!$L$106,Deník!$W499,""),"")</f>
        <v/>
      </c>
      <c r="GP499" s="233" t="str">
        <f>IF(Deník!$W499&lt;&gt;"",IF(Deník!$AB499=Statistika!$L$107,Deník!$W499,""),"")</f>
        <v/>
      </c>
      <c r="GQ499" s="233" t="str">
        <f>IF(Deník!$W499&lt;&gt;"",IF(Deník!$AB499=Statistika!$L$108,Deník!$W499,""),"")</f>
        <v/>
      </c>
      <c r="GS499" s="233" t="str">
        <f>IF(Deník!$W499&lt;0,IF(Deník!$AC499=Statistika!$F$117,Deník!$W499,""),"")</f>
        <v/>
      </c>
      <c r="GT499" s="233" t="str">
        <f>IF(Deník!$W499&lt;0,IF(Deník!$AC499=Statistika!$F$118,Deník!$W499,""),"")</f>
        <v/>
      </c>
      <c r="GU499" s="233" t="str">
        <f>IF(Deník!$W499&lt;0,IF(Deník!$AC499=Statistika!$F$119,Deník!$W499,""),"")</f>
        <v/>
      </c>
      <c r="GV499" s="233" t="str">
        <f>IF(Deník!$W499&lt;0,IF(Deník!$AC499=Statistika!$F$120,Deník!$W499,""),"")</f>
        <v/>
      </c>
      <c r="GW499" s="233" t="str">
        <f>IF(Deník!$W499&lt;0,IF(Deník!$AC499=Statistika!$F$121,Deník!$W499,""),"")</f>
        <v/>
      </c>
      <c r="GX499" s="233" t="str">
        <f>IF(Deník!$W499&lt;0,IF(Deník!$AC499=Statistika!$F$122,Deník!$W499,""),"")</f>
        <v/>
      </c>
      <c r="GY499" s="233" t="str">
        <f>IF(Deník!$W499&lt;0,IF(Deník!$AC499=Statistika!$F$123,Deník!$W499,""),"")</f>
        <v/>
      </c>
      <c r="GZ499" s="233" t="str">
        <f>IF(Deník!$W499&lt;0,IF(Deník!$AC499=Statistika!$F$124,Deník!$W499,""),"")</f>
        <v/>
      </c>
      <c r="HA499" s="233" t="str">
        <f>IF(Deník!$W499&lt;0,IF(Deník!$AC499=Statistika!$F$125,Deník!$W499,""),"")</f>
        <v/>
      </c>
      <c r="HC499" s="233" t="str">
        <f>IF(Deník!$W499&lt;0,IF(Deník!$AD499=Statistika!$F$133,Deník!$W499,""),"")</f>
        <v/>
      </c>
      <c r="HD499" s="233" t="str">
        <f>IF(Deník!$W499&lt;0,IF(Deník!$AD499=Statistika!$F$134,Deník!$W499,""),"")</f>
        <v/>
      </c>
      <c r="HE499" s="233" t="str">
        <f>IF(Deník!$W499&lt;0,IF(Deník!$AD499=Statistika!$F$135,Deník!$W499,""),"")</f>
        <v/>
      </c>
      <c r="HF499" s="233" t="str">
        <f>IF(Deník!$W499&lt;0,IF(Deník!$AD499=Statistika!$F$136,Deník!$W499,""),"")</f>
        <v/>
      </c>
      <c r="HG499" s="233" t="str">
        <f>IF(Deník!$W499&lt;0,IF(Deník!$AD499=Statistika!$F$137,Deník!$W499,""),"")</f>
        <v/>
      </c>
      <c r="ID499" s="8">
        <f>Tabulka4[[#This Row],[Sloupec3]]</f>
        <v>0</v>
      </c>
      <c r="IE499" s="17" t="str">
        <f>IF(AND([1]Deník!$C499&gt;='[1]Měsíční shrnutí'!$D$1,[1]Deník!$C499&lt;='[1]Měsíční shrnutí'!$F$1),[1]Deník!$X499,"")</f>
        <v/>
      </c>
    </row>
    <row r="500" spans="1:239">
      <c r="A500" s="8">
        <f>Deník!C501</f>
        <v>0</v>
      </c>
      <c r="B500" s="50" t="str">
        <f>Deník!R501</f>
        <v/>
      </c>
      <c r="C500" s="102" t="str">
        <f>IF(AND(Deník!R501&gt;1,Deník!R501&lt;&gt;""),1,"")</f>
        <v/>
      </c>
      <c r="D500" s="102" t="str">
        <f>IF(AND(Deník!R501&lt;=0,Deník!R501&lt;&gt;""),1,"")</f>
        <v/>
      </c>
      <c r="E500" s="103" t="str">
        <f>IF(AND(Deník!R501&gt;=0,Deník!R501&lt;=1),1,"")</f>
        <v/>
      </c>
      <c r="F500" s="79" t="str">
        <f>IF(Deník!R501&lt;&gt;"",Deník!R501+F499,"")</f>
        <v/>
      </c>
      <c r="G500" s="85"/>
      <c r="H500" s="54" t="str">
        <f>IF(MONTH(Deník!$C500)=H$2,IF(AND(Deník!$R500&gt;=0,Deník!$R500&lt;=1),"BE",Deník!$R500),"")</f>
        <v/>
      </c>
      <c r="I500" s="11" t="str">
        <f>IF(MONTH(Deník!$C500)=I$2,IF(AND(Deník!$R500&gt;=0,Deník!$R500&lt;=1),"BE",Deník!$R500),"")</f>
        <v/>
      </c>
      <c r="J500" s="11" t="str">
        <f>IF(MONTH(Deník!$C500)=J$2,IF(AND(Deník!$R500&gt;=0,Deník!$R500&lt;=1),"BE",Deník!$R500),"")</f>
        <v/>
      </c>
      <c r="K500" s="11" t="str">
        <f>IF(MONTH(Deník!$C500)=K$2,IF(AND(Deník!$R500&gt;=0,Deník!$R500&lt;=1),"BE",Deník!$R500),"")</f>
        <v/>
      </c>
      <c r="L500" s="11" t="str">
        <f>IF(MONTH(Deník!$C500)=L$2,IF(AND(Deník!$R500&gt;=0,Deník!$R500&lt;=1),"BE",Deník!$R500),"")</f>
        <v/>
      </c>
      <c r="M500" s="11" t="str">
        <f>IF(MONTH(Deník!$C500)=M$2,IF(AND(Deník!$R500&gt;=0,Deník!$R500&lt;=1),"BE",Deník!$R500),"")</f>
        <v/>
      </c>
      <c r="N500" s="11" t="str">
        <f>IF(MONTH(Deník!$C500)=N$2,IF(AND(Deník!$R500&gt;=0,Deník!$R500&lt;=1),"BE",Deník!$R500),"")</f>
        <v/>
      </c>
      <c r="O500" s="11" t="str">
        <f>IF(MONTH(Deník!$C500)=O$2,IF(AND(Deník!$R500&gt;=0,Deník!$R500&lt;=1),"BE",Deník!$R500),"")</f>
        <v/>
      </c>
      <c r="P500" s="11" t="str">
        <f>IF(MONTH(Deník!$C500)=P$2,IF(AND(Deník!$R500&gt;=0,Deník!$R500&lt;=1),"BE",Deník!$R500),"")</f>
        <v/>
      </c>
      <c r="Q500" s="11" t="str">
        <f>IF(MONTH(Deník!$C500)=Q$2,IF(AND(Deník!$R500&gt;=0,Deník!$R500&lt;=1),"BE",Deník!$R500),"")</f>
        <v/>
      </c>
      <c r="R500" s="11" t="str">
        <f>IF(MONTH(Deník!$C500)=R$2,IF(AND(Deník!$R500&gt;=0,Deník!$R500&lt;=1),"BE",Deník!$R500),"")</f>
        <v/>
      </c>
      <c r="S500" s="57" t="str">
        <f>IF(MONTH(Deník!$C500)=S$2,IF(AND(Deník!$R500&gt;=0,Deník!$R500&lt;=1),"BE",Deník!$R500),"")</f>
        <v/>
      </c>
      <c r="U500" s="12"/>
      <c r="V500" s="12"/>
      <c r="X500" s="600" t="str">
        <f>IF(Deník!$R500&lt;&gt;"",IF(Deník!$B500=Statistika!$F$63,IF(AND(Deník!$R500&gt;=0,Deník!$R500&lt;=1),"BE",Deník!$R500),""),"")</f>
        <v/>
      </c>
      <c r="Y500" s="13" t="str">
        <f>IF(Deník!$R500&lt;&gt;"",IF(Deník!$B500=Statistika!$F$64,IF(AND(Deník!$R500&gt;=0,Deník!$R500&lt;=1),"BE",Deník!$R500),""),"")</f>
        <v/>
      </c>
      <c r="Z500" s="13" t="str">
        <f>IF(Deník!$R500&lt;&gt;"",IF(Deník!$B500=Statistika!$F$65,IF(AND(Deník!$R500&gt;=0,Deník!$R500&lt;=1),"BE",Deník!$R500),""),"")</f>
        <v/>
      </c>
      <c r="AA500" s="13" t="str">
        <f>IF(Deník!$R500&lt;&gt;"",IF(Deník!$B500=Statistika!$F$66,IF(AND(Deník!$R500&gt;=0,Deník!$R500&lt;=1),"BE",Deník!$R500),""),"")</f>
        <v/>
      </c>
      <c r="AB500" s="13" t="str">
        <f>IF(Deník!$R500&lt;&gt;"",IF(Deník!$B500=Statistika!$F$67,IF(AND(Deník!$R500&gt;=0,Deník!$R500&lt;=1),"BE",Deník!$R500),""),"")</f>
        <v/>
      </c>
      <c r="AC500" s="13" t="str">
        <f>IF(Deník!$R500&lt;&gt;"",IF(Deník!$B500=Statistika!$F$68,IF(AND(Deník!$R500&gt;=0,Deník!$R500&lt;=1),"BE",Deník!$R500),""),"")</f>
        <v/>
      </c>
      <c r="AD500" s="13" t="str">
        <f>IF(Deník!$R500&lt;&gt;"",IF(Deník!$B500=Statistika!$F$69,IF(AND(Deník!$R500&gt;=0,Deník!$R500&lt;=1),"BE",Deník!$R500),""),"")</f>
        <v/>
      </c>
      <c r="AE500" s="601" t="str">
        <f>IF(Deník!$R500&lt;&gt;"",IF(Deník!$B500=Statistika!$F$70,IF(AND(Deník!$R500&gt;=0,Deník!$R500&lt;=1),"BE",Deník!$R500),""),"")</f>
        <v/>
      </c>
      <c r="AF500" s="90"/>
      <c r="AG500" s="63" t="str">
        <f>IF(Deník!$R500&lt;&gt;"",IF(Deník!$J500="L",IF(AND(Deník!$R500&gt;=0,Deník!$R500&lt;=1),"BE",Deník!$R500),""),"")</f>
        <v/>
      </c>
      <c r="AH500" s="13" t="str">
        <f>IF(Deník!$R500&lt;&gt;"",IF(Deník!$J500="S",IF(AND(Deník!$R500&gt;=0,Deník!$R500&lt;=1),"BE",Deník!$R500),""),"")</f>
        <v/>
      </c>
      <c r="AI500" s="95"/>
      <c r="AJ500" s="71" t="str">
        <f>IF(Deník!N501&lt;&gt;"",Deník!N501*-1,"")</f>
        <v/>
      </c>
      <c r="AK500" s="88"/>
      <c r="AL500" s="63" t="str">
        <f>IF(WEEKDAY(Deník!$C500,2)=1,IF(AND(Deník!$R500&gt;=0,Deník!$R500&lt;=1),"BE",Deník!$R500),"")</f>
        <v/>
      </c>
      <c r="AM500" s="13" t="str">
        <f>IF(WEEKDAY(Deník!$C500,2)=2,IF(AND(Deník!$R500&gt;=0,Deník!$R500&lt;=1),"BE",Deník!$R500),"")</f>
        <v/>
      </c>
      <c r="AN500" s="13" t="str">
        <f>IF(WEEKDAY(Deník!$C500,2)=3,IF(AND(Deník!$R500&gt;=0,Deník!$R500&lt;=1),"BE",Deník!$R500),"")</f>
        <v/>
      </c>
      <c r="AO500" s="13" t="str">
        <f>IF(WEEKDAY(Deník!$C500,2)=4,IF(AND(Deník!$R500&gt;=0,Deník!$R500&lt;=1),"BE",Deník!$R500),"")</f>
        <v/>
      </c>
      <c r="AP500" s="60" t="str">
        <f>IF(WEEKDAY(Deník!$C500,2)=5,IF(AND(Deník!$R500&gt;=0,Deník!$R500&lt;=1),"BE",Deník!$R500),"")</f>
        <v/>
      </c>
      <c r="AQ500" s="99"/>
      <c r="AR500" s="100">
        <f>Deník!D500</f>
        <v>0</v>
      </c>
      <c r="AS500" s="63" t="str">
        <f>IF(Deník!$D500&lt;&gt;"",IF(AND(Deník!$D500&gt;=AS$2,Deník!$D500&lt;=AS$3),IF(AND(Deník!$R500&gt;=0,Deník!$R500&lt;=1),"BE",Deník!$R500),""),"")</f>
        <v/>
      </c>
      <c r="AT500" s="63" t="str">
        <f>IF(Deník!$D500&lt;&gt;"",IF(AND(Deník!$D500&gt;=AT$2,Deník!$D500&lt;=AT$3),IF(AND(Deník!$R500&gt;=0,Deník!$R500&lt;=1),"BE",Deník!$R500),""),"")</f>
        <v/>
      </c>
      <c r="AU500" s="63" t="str">
        <f>IF(Deník!$D500&lt;&gt;"",IF(AND(Deník!$D500&gt;=AU$2,Deník!$D500&lt;=AU$3),IF(AND(Deník!$R500&gt;=0,Deník!$R500&lt;=1),"BE",Deník!$R500),""),"")</f>
        <v/>
      </c>
      <c r="AV500" s="63" t="str">
        <f>IF(Deník!$D500&lt;&gt;"",IF(AND(Deník!$D500&gt;=AV$2,Deník!$D500&lt;=AV$3),IF(AND(Deník!$R500&gt;=0,Deník!$R500&lt;=1),"BE",Deník!$R500),""),"")</f>
        <v/>
      </c>
      <c r="AW500" s="63" t="str">
        <f>IF(Deník!$D500&lt;&gt;"",IF(AND(Deník!$D500&gt;=AW$2,Deník!$D500&lt;=AW$3),IF(AND(Deník!$R500&gt;=0,Deník!$R500&lt;=1),"BE",Deník!$R500),""),"")</f>
        <v/>
      </c>
      <c r="AX500" s="63" t="str">
        <f>IF(Deník!$D500&lt;&gt;"",IF(AND(Deník!$D500&gt;=AX$2,Deník!$D500&lt;=AX$3),IF(AND(Deník!$R500&gt;=0,Deník!$R500&lt;=1),"BE",Deník!$R500),""),"")</f>
        <v/>
      </c>
      <c r="AY500" s="63" t="str">
        <f>IF(Deník!$D500&lt;&gt;"",IF(AND(Deník!$D500&gt;=AY$2,Deník!$D500&lt;=AY$3),IF(AND(Deník!$R500&gt;=0,Deník!$R500&lt;=1),"BE",Deník!$R500),""),"")</f>
        <v/>
      </c>
      <c r="AZ500" s="63" t="str">
        <f>IF(Deník!$D500&lt;&gt;"",IF(AND(Deník!$D500&gt;=AZ$2,Deník!$D500&lt;=AZ$3),IF(AND(Deník!$R500&gt;=0,Deník!$R500&lt;=1),"BE",Deník!$R500),""),"")</f>
        <v/>
      </c>
      <c r="BA500" s="63" t="str">
        <f>IF(Deník!$D500&lt;&gt;"",IF(AND(Deník!$D500&gt;=BA$2,Deník!$D500&lt;=BA$3),IF(AND(Deník!$R500&gt;=0,Deník!$R500&lt;=1),"BE",Deník!$R500),""),"")</f>
        <v/>
      </c>
      <c r="BB500" s="63" t="str">
        <f>IF(Deník!$D500&lt;&gt;"",IF(AND(Deník!$D500&gt;=BB$2,Deník!$D500&lt;=BB$3),IF(AND(Deník!$R500&gt;=0,Deník!$R500&lt;=1),"BE",Deník!$R500),""),"")</f>
        <v/>
      </c>
      <c r="BC500" s="71" t="str">
        <f>IF(Deník!$D500&lt;&gt;"",IF(AND(Deník!$D500&gt;=BC$2,Deník!$D500&lt;=BC$3),IF(AND(Deník!$R500&gt;=0,Deník!$R500&lt;=1),"BE",Deník!$R500),""),"")</f>
        <v/>
      </c>
      <c r="BD500" s="20" t="str">
        <f>IF(Deník!$J501="S",(Deník!$M501-Deník!$K501),IF(Deník!$J501="L",(Deník!$K501-Deník!$M501),""))</f>
        <v/>
      </c>
      <c r="BE500" s="20" t="str">
        <f>IF(Deník!$J501="S",(Deník!$K501-Deník!$O501),IF(Deník!$J501="L",(Deník!$O501-Deník!$K501),""))</f>
        <v/>
      </c>
      <c r="BF500" s="20" t="str">
        <f>IF(Deník!$J501="S",(Deník!$K501-Deník!$L501),IF(Deník!$J501="L",(Deník!$L501-Deník!$K501),""))</f>
        <v/>
      </c>
      <c r="BG500" s="20" t="str">
        <f>IF(Deník!$J501="S",(Deník!$K501-Deník!$S501),IF(Deník!$J501="L",(Deník!$S501-Deník!$K501),""))</f>
        <v/>
      </c>
      <c r="BH500" s="20" t="str">
        <f>IF(Deník!$J501="S",(Deník!$K501-Deník!$U501),IF(Deník!$J501="L",(Deník!$U501-Deník!$K501),""))</f>
        <v/>
      </c>
      <c r="BI500" s="20" t="str">
        <f>IF(Deník!$R500&gt;1,Deník!$R500,"")</f>
        <v/>
      </c>
      <c r="BJ500" s="20" t="str">
        <f>IF(Deník!$R500&lt;0,Deník!$R500,"")</f>
        <v/>
      </c>
      <c r="BK500" s="17"/>
      <c r="BM500" s="233" t="str">
        <f>IF(Deník!$R500&lt;&gt;"",IF(Deník!$Y500=Statistika!$F$78,IF(AND(Deník!$R500&gt;=0,Deník!$R500&lt;=1),"BE",Deník!$R500),""),"")</f>
        <v/>
      </c>
      <c r="BN500" s="233" t="str">
        <f>IF(Deník!$R500&lt;&gt;"",IF(Deník!$Y500=Statistika!$F$79,IF(AND(Deník!$R500&gt;=0,Deník!$R500&lt;=1),"BE",Deník!$R500),""),"")</f>
        <v/>
      </c>
      <c r="BO500" s="233" t="str">
        <f>IF(Deník!$R500&lt;&gt;"",IF(Deník!$Y500=Statistika!$F$80,IF(AND(Deník!$R500&gt;=0,Deník!$R500&lt;=1),"BE",Deník!$R500),""),"")</f>
        <v/>
      </c>
      <c r="BP500" s="233" t="str">
        <f>IF(Deník!$R500&lt;&gt;"",IF(Deník!$Y500=Statistika!$F$81,IF(AND(Deník!$R500&gt;=0,Deník!$R500&lt;=1),"BE",Deník!$R500),""),"")</f>
        <v/>
      </c>
      <c r="BQ500" s="233" t="str">
        <f>IF(Deník!$R500&lt;&gt;"",IF(Deník!$Y500=Statistika!$F$82,IF(AND(Deník!$R500&gt;=0,Deník!$R500&lt;=1),"BE",Deník!$R500),""),"")</f>
        <v/>
      </c>
      <c r="BR500" s="233" t="str">
        <f>IF(Deník!$R500&lt;&gt;"",IF(Deník!$Y500=Statistika!$F$83,IF(AND(Deník!$R500&gt;=0,Deník!$R500&lt;=1),"BE",Deník!$R500),""),"")</f>
        <v/>
      </c>
      <c r="BS500" s="233" t="str">
        <f>IF(Deník!$R500&lt;&gt;"",IF(Deník!$Y500=Statistika!$F$84,IF(AND(Deník!$R500&gt;=0,Deník!$R500&lt;=1),"BE",Deník!$R500),""),"")</f>
        <v/>
      </c>
      <c r="BT500" s="233" t="str">
        <f>IF(Deník!$R500&lt;&gt;"",IF(Deník!$Y500=Statistika!$F$85,IF(AND(Deník!$R500&gt;=0,Deník!$R500&lt;=1),"BE",Deník!$R500),""),"")</f>
        <v/>
      </c>
      <c r="BU500" s="233" t="str">
        <f>IF(Deník!$R500&lt;&gt;"",IF(Deník!$Y500=Statistika!$F$86,IF(AND(Deník!$R500&gt;=0,Deník!$R500&lt;=1),"BE",Deník!$R500),""),"")</f>
        <v/>
      </c>
      <c r="BV500" s="233" t="str">
        <f>IF(Deník!$R500&lt;&gt;"",IF(Deník!$Y500=Statistika!$F$87,IF(AND(Deník!$R500&gt;=0,Deník!$R500&lt;=1),"BE",Deník!$R500),""),"")</f>
        <v/>
      </c>
      <c r="BW500" s="233" t="str">
        <f>IF(Deník!$R500&lt;&gt;"",IF(Deník!$Y500=Statistika!$F$88,IF(AND(Deník!$R500&gt;=0,Deník!$R500&lt;=1),"BE",Deník!$R500),""),"")</f>
        <v/>
      </c>
      <c r="BX500" s="233" t="str">
        <f>IF(Deník!$R500&lt;&gt;"",IF(Deník!$Y500=Statistika!$F$89,IF(AND(Deník!$R500&gt;=0,Deník!$R500&lt;=1),"BE",Deník!$R500),""),"")</f>
        <v/>
      </c>
      <c r="BY500" s="233" t="str">
        <f>IF(Deník!$R500&lt;&gt;"",IF(Deník!$Y500=Statistika!$F$90,IF(AND(Deník!$R500&gt;=0,Deník!$R500&lt;=1),"BE",Deník!$R500),""),"")</f>
        <v/>
      </c>
      <c r="BZ500" s="233" t="str">
        <f>IF(Deník!$R500&lt;&gt;"",IF(Deník!$Y500=Statistika!$F$91,IF(AND(Deník!$R500&gt;=0,Deník!$R500&lt;=1),"BE",Deník!$R500),""),"")</f>
        <v/>
      </c>
      <c r="CA500" s="233"/>
      <c r="CB500" s="233" t="str">
        <f>IF(Deník!$R500&lt;&gt;"",IF(Deník!$AB500="SL",IF(AND(Deník!$R500&gt;=0,Deník!$R500&lt;=1),"BE",Deník!$R500),""),"")</f>
        <v/>
      </c>
      <c r="CC500" s="233" t="str">
        <f>IF(Deník!$R500&lt;&gt;"",IF(Deník!$AB500="BE10",IF(AND(Deník!$R500&gt;=0,Deník!$R500&lt;=1),"BE",Deník!$R500),""),"")</f>
        <v/>
      </c>
      <c r="CD500" s="233" t="str">
        <f>IF(Deník!$R500&lt;&gt;"",IF(Deník!$AB500="BE15",IF(AND(Deník!$R500&gt;=0,Deník!$R500&lt;=1),"BE",Deník!$R500),""),"")</f>
        <v/>
      </c>
      <c r="CE500" s="233" t="str">
        <f>IF(Deník!$R500&lt;&gt;"",IF(Deník!$AB500="BE20",IF(AND(Deník!$R500&gt;=0,Deník!$R500&lt;=1),"BE",Deník!$R500),""),"")</f>
        <v/>
      </c>
      <c r="CF500" s="233" t="str">
        <f>IF(Deník!$R500&lt;&gt;"",IF(Deník!$AB500="TP1",IF(AND(Deník!$R500&gt;=0,Deník!$R500&lt;=1),"BE",Deník!$R500),""),"")</f>
        <v/>
      </c>
      <c r="CG500" s="233" t="str">
        <f>IF(Deník!$R500&lt;&gt;"",IF(Deník!$AB500="TP2",IF(AND(Deník!$R500&gt;=0,Deník!$R500&lt;=1),"BE",Deník!$R500),""),"")</f>
        <v/>
      </c>
      <c r="CH500" s="233" t="str">
        <f>IF(Deník!$R500&lt;&gt;"",IF(Deník!$AB500="TP3",IF(AND(Deník!$R500&gt;=0,Deník!$R500&lt;=1),"BE",Deník!$R500),""),"")</f>
        <v/>
      </c>
      <c r="CI500" s="233" t="str">
        <f>IF(Deník!$R500&lt;&gt;"",IF(Deník!$AB500="Trailing SL",IF(AND(Deník!$R500&gt;=0,Deník!$R500&lt;=1),"BE",Deník!$R500),""),"")</f>
        <v/>
      </c>
      <c r="CJ500" s="233" t="str">
        <f>IF(Deník!$R500&lt;&gt;"",IF(Deník!$AB500="Manual",IF(AND(Deník!$R500&gt;=0,Deník!$R500&lt;=1),"BE",Deník!$R500),""),"")</f>
        <v/>
      </c>
      <c r="CK500" s="233"/>
      <c r="CL500" s="233" t="str">
        <f>IF(Deník!$R500&lt;0,IF(Deník!$AC500=Statistika!$F$117,Deník!$R500,""),"")</f>
        <v/>
      </c>
      <c r="CM500" s="233" t="str">
        <f>IF(Deník!$R500&lt;0,IF(Deník!$AC500=Statistika!$F$118,Deník!$R500,""),"")</f>
        <v/>
      </c>
      <c r="CN500" s="233" t="str">
        <f>IF(Deník!$R500&lt;0,IF(Deník!$AC500=Statistika!$F$119,Deník!$R500,""),"")</f>
        <v/>
      </c>
      <c r="CO500" s="233" t="str">
        <f>IF(Deník!$R500&lt;0,IF(Deník!$AC500=Statistika!$F$120,Deník!$R500,""),"")</f>
        <v/>
      </c>
      <c r="CP500" s="233" t="str">
        <f>IF(Deník!$R500&lt;0,IF(Deník!$AC500=Statistika!$F$121,Deník!$R500,""),"")</f>
        <v/>
      </c>
      <c r="CQ500" s="233" t="str">
        <f>IF(Deník!$R500&lt;0,IF(Deník!$AC500=Statistika!$F$122,Deník!$R500,""),"")</f>
        <v/>
      </c>
      <c r="CR500" s="233" t="str">
        <f>IF(Deník!$R500&lt;0,IF(Deník!$AC500=Statistika!$F$123,Deník!$R500,""),"")</f>
        <v/>
      </c>
      <c r="CS500" s="233" t="str">
        <f>IF(Deník!$R500&lt;0,IF(Deník!$AC500=Statistika!$F$124,Deník!$R500,""),"")</f>
        <v/>
      </c>
      <c r="CT500" s="233" t="str">
        <f>IF(Deník!$R500&lt;0,IF(Deník!$AC500=Statistika!$F$125,Deník!$R500,""),"")</f>
        <v/>
      </c>
      <c r="CU500" s="233"/>
      <c r="CV500" s="233" t="str">
        <f>IF(Deník!$R500&lt;0,IF(Deník!$AD500=$CV$2,Deník!$R500,""),"")</f>
        <v/>
      </c>
      <c r="CW500" s="233" t="str">
        <f>IF(Deník!$R500&lt;0,IF(Deník!$AD500=$CW$2,Deník!$R500,""),"")</f>
        <v/>
      </c>
      <c r="CX500" s="233" t="str">
        <f>IF(Deník!$R500&lt;0,IF(Deník!$AD500=$CX$2,Deník!$R500,""),"")</f>
        <v/>
      </c>
      <c r="CY500" s="233" t="str">
        <f>IF(Deník!$R500&lt;0,IF(Deník!$AD500=$CY$2,Deník!$R500,""),"")</f>
        <v/>
      </c>
      <c r="CZ500" s="233" t="str">
        <f>IF(Deník!$R500&lt;0,IF(Deník!$AD500=$CZ$2,Deník!$R500,""),"")</f>
        <v/>
      </c>
      <c r="DL500" s="221">
        <f t="shared" si="20"/>
        <v>93847.029999999984</v>
      </c>
      <c r="DM500" s="220">
        <f t="shared" si="19"/>
        <v>-6.1529700000000132E-2</v>
      </c>
      <c r="DO500" s="50">
        <f>Deník!W501</f>
        <v>0</v>
      </c>
      <c r="DP500" s="102" t="str">
        <f>IF(AND(Deník!W501&gt;0),1,"")</f>
        <v/>
      </c>
      <c r="DQ500" s="102">
        <f>IF(AND(Deník!W501&lt;=0),1,"")</f>
        <v>1</v>
      </c>
      <c r="DR500" s="227"/>
      <c r="DS500" s="228"/>
      <c r="DT500" s="85"/>
      <c r="DU500" s="54">
        <f>IF(MONTH(Deník!$C500)=DU$2,Deník!$W500,"")</f>
        <v>0</v>
      </c>
      <c r="DV500" s="222" t="str">
        <f>IF(MONTH(Deník!$C500)=DV$2,Deník!$W500,"")</f>
        <v/>
      </c>
      <c r="DW500" s="222" t="str">
        <f>IF(MONTH(Deník!$C500)=DW$2,Deník!$W500,"")</f>
        <v/>
      </c>
      <c r="DX500" s="222" t="str">
        <f>IF(MONTH(Deník!$C500)=DX$2,Deník!$W500,"")</f>
        <v/>
      </c>
      <c r="DY500" s="222" t="str">
        <f>IF(MONTH(Deník!$C500)=DY$2,Deník!$W500,"")</f>
        <v/>
      </c>
      <c r="DZ500" s="222" t="str">
        <f>IF(MONTH(Deník!$C500)=DZ$2,Deník!$W500,"")</f>
        <v/>
      </c>
      <c r="EA500" s="222" t="str">
        <f>IF(MONTH(Deník!$C500)=EA$2,Deník!$W500,"")</f>
        <v/>
      </c>
      <c r="EB500" s="222" t="str">
        <f>IF(MONTH(Deník!$C500)=EB$2,Deník!$W500,"")</f>
        <v/>
      </c>
      <c r="EC500" s="222" t="str">
        <f>IF(MONTH(Deník!$C500)=EC$2,Deník!$W500,"")</f>
        <v/>
      </c>
      <c r="ED500" s="222" t="str">
        <f>IF(MONTH(Deník!$C500)=ED$2,Deník!$W500,"")</f>
        <v/>
      </c>
      <c r="EE500" s="222" t="str">
        <f>IF(MONTH(Deník!$C500)=EE$2,Deník!$W500,"")</f>
        <v/>
      </c>
      <c r="EF500" s="222" t="str">
        <f>IF(MONTH(Deník!$C500)=EF$2,Deník!$W500,"")</f>
        <v/>
      </c>
      <c r="EI500" s="600" t="str">
        <f>IF(Deník!$W500&lt;&gt;"",IF(Deník!$B500=Statistika!$F$63,Deník!$W500,""),"")</f>
        <v/>
      </c>
      <c r="EJ500" s="13" t="str">
        <f>IF(Deník!$W500&lt;&gt;"",IF(Deník!$B500=Statistika!$F$64,Deník!$W500,""),"")</f>
        <v/>
      </c>
      <c r="EK500" s="13" t="str">
        <f>IF(Deník!$W500&lt;&gt;"",IF(Deník!$B500=Statistika!$F$65,Deník!$W500,""),"")</f>
        <v/>
      </c>
      <c r="EL500" s="13" t="str">
        <f>IF(Deník!$W500&lt;&gt;"",IF(Deník!$B500=Statistika!$F$66,Deník!$W500,""),"")</f>
        <v/>
      </c>
      <c r="EM500" s="13" t="str">
        <f>IF(Deník!$W500&lt;&gt;"",IF(Deník!$B500=Statistika!$F$67,Deník!$W500,""),"")</f>
        <v/>
      </c>
      <c r="EN500" s="13" t="str">
        <f>IF(Deník!$W500&lt;&gt;"",IF(Deník!$B500=Statistika!$F$68,Deník!$W500,""),"")</f>
        <v/>
      </c>
      <c r="EO500" s="13" t="str">
        <f>IF(Deník!$W500&lt;&gt;"",IF(Deník!$B500=Statistika!$F$69,Deník!$W500,""),"")</f>
        <v/>
      </c>
      <c r="EP500" s="601" t="str">
        <f>IF(Deník!$W500&lt;&gt;"",IF(Deník!$B500=Statistika!$F$70,Deník!$W500,""),"")</f>
        <v/>
      </c>
      <c r="EQ500" s="90"/>
      <c r="ER500" s="63" t="str">
        <f>IF(Deník!$W500&lt;&gt;"",IF(Deník!$J500="L",Deník!$W500,""),"")</f>
        <v/>
      </c>
      <c r="ES500" s="13" t="str">
        <f>IF(Deník!$W500&lt;&gt;"",IF(Deník!$J500="S",Deník!$W500,""),"")</f>
        <v/>
      </c>
      <c r="ET500" s="95"/>
      <c r="EU500" s="88"/>
      <c r="EV500" s="63" t="str">
        <f>IF(WEEKDAY(Deník!$C500,2)=1,Deník!$W500,"")</f>
        <v/>
      </c>
      <c r="EW500" s="13" t="str">
        <f>IF(WEEKDAY(Deník!$C500,2)=2,Deník!$W500,"")</f>
        <v/>
      </c>
      <c r="EX500" s="13" t="str">
        <f>IF(WEEKDAY(Deník!$C500,2)=3,Deník!$W500,"")</f>
        <v/>
      </c>
      <c r="EY500" s="13" t="str">
        <f>IF(WEEKDAY(Deník!$C500,2)=4,Deník!$W500,"")</f>
        <v/>
      </c>
      <c r="EZ500" s="60" t="str">
        <f>IF(WEEKDAY(Deník!$C500,2)=5,Deník!$W500,"")</f>
        <v/>
      </c>
      <c r="FA500" s="99"/>
      <c r="FB500" s="100">
        <f>Deník!D500</f>
        <v>0</v>
      </c>
      <c r="FC500" s="63">
        <f>IF($FB500&lt;&gt;"",IF(AND($FB500&gt;=FC$2,$FB500&lt;=FC$3),Deník!$W500,""))</f>
        <v>0</v>
      </c>
      <c r="FD500" s="63" t="str">
        <f>IF($FB500&lt;&gt;"",IF(AND($FB500&gt;=FD$2,$FB500&lt;=FD$3),Deník!$W500,""))</f>
        <v/>
      </c>
      <c r="FE500" s="63" t="str">
        <f>IF($FB500&lt;&gt;"",IF(AND($FB500&gt;=FE$2,$FB500&lt;=FE$3),Deník!$W500,""))</f>
        <v/>
      </c>
      <c r="FF500" s="63" t="str">
        <f>IF($FB500&lt;&gt;"",IF(AND($FB500&gt;=FF$2,$FB500&lt;=FF$3),Deník!$W500,""))</f>
        <v/>
      </c>
      <c r="FG500" s="63" t="str">
        <f>IF($FB500&lt;&gt;"",IF(AND($FB500&gt;=FG$2,$FB500&lt;=FG$3),Deník!$W500,""))</f>
        <v/>
      </c>
      <c r="FH500" s="63" t="str">
        <f>IF($FB500&lt;&gt;"",IF(AND($FB500&gt;=FH$2,$FB500&lt;=FH$3),Deník!$W500,""))</f>
        <v/>
      </c>
      <c r="FI500" s="63" t="str">
        <f>IF($FB500&lt;&gt;"",IF(AND($FB500&gt;=FI$2,$FB500&lt;=FI$3),Deník!$W500,""))</f>
        <v/>
      </c>
      <c r="FJ500" s="63" t="str">
        <f>IF($FB500&lt;&gt;"",IF(AND($FB500&gt;=FJ$2,$FB500&lt;=FJ$3),Deník!$W500,""))</f>
        <v/>
      </c>
      <c r="FK500" s="63" t="str">
        <f>IF($FB500&lt;&gt;"",IF(AND($FB500&gt;=FK$2,$FB500&lt;=FK$3),Deník!$W500,""))</f>
        <v/>
      </c>
      <c r="FL500" s="63" t="str">
        <f>IF($FB500&lt;&gt;"",IF(AND($FB500&gt;=FL$2,$FB500&lt;=FL$3),Deník!$W500,""))</f>
        <v/>
      </c>
      <c r="FM500" s="63" t="str">
        <f>IF($FB500&lt;&gt;"",IF(AND($FB500&gt;=FM$2,$FB500&lt;=FM$3),Deník!$W500,""))</f>
        <v/>
      </c>
      <c r="FN500" s="13"/>
      <c r="FO500" s="20" t="str">
        <f>IF(Deník!$W500&gt;1,Deník!$W500,"")</f>
        <v/>
      </c>
      <c r="FP500" s="20" t="str">
        <f>IF(Deník!$W500&lt;0,Deník!$W500,"")</f>
        <v/>
      </c>
      <c r="FQ500" s="17"/>
      <c r="FS500" s="233"/>
      <c r="FT500" s="233" t="str">
        <f>IF(Deník!$W500&lt;&gt;"",IF(Deník!$Y500=Statistika!$F$78,Deník!$W500,""),"")</f>
        <v/>
      </c>
      <c r="FU500" s="233" t="str">
        <f>IF(Deník!$W500&lt;&gt;"",IF(Deník!$Y500=Statistika!$F$79,Deník!$W500,""),"")</f>
        <v/>
      </c>
      <c r="FV500" s="233" t="str">
        <f>IF(Deník!$W500&lt;&gt;"",IF(Deník!$Y500=Statistika!$F$80,Deník!$W500,""),"")</f>
        <v/>
      </c>
      <c r="FW500" s="233" t="str">
        <f>IF(Deník!$W500&lt;&gt;"",IF(Deník!$Y500=Statistika!$F$81,Deník!$W500,""),"")</f>
        <v/>
      </c>
      <c r="FX500" s="233" t="str">
        <f>IF(Deník!$W500&lt;&gt;"",IF(Deník!$Y500=Statistika!$F$82,Deník!$W500,""),"")</f>
        <v/>
      </c>
      <c r="FY500" s="233" t="str">
        <f>IF(Deník!$W500&lt;&gt;"",IF(Deník!$Y500=Statistika!$F$83,Deník!$W500,""),"")</f>
        <v/>
      </c>
      <c r="FZ500" s="233" t="str">
        <f>IF(Deník!$W500&lt;&gt;"",IF(Deník!$Y500=Statistika!$F$84,Deník!$W500,""),"")</f>
        <v/>
      </c>
      <c r="GA500" s="233" t="str">
        <f>IF(Deník!$W500&lt;&gt;"",IF(Deník!$Y500=Statistika!$F$85,Deník!$W500,""),"")</f>
        <v/>
      </c>
      <c r="GB500" s="233" t="str">
        <f>IF(Deník!$W500&lt;&gt;"",IF(Deník!$Y500=Statistika!$F$86,Deník!$W500,""),"")</f>
        <v/>
      </c>
      <c r="GC500" s="233" t="str">
        <f>IF(Deník!$W500&lt;&gt;"",IF(Deník!$Y500=Statistika!$F$87,Deník!$W500,""),"")</f>
        <v/>
      </c>
      <c r="GD500" s="233" t="str">
        <f>IF(Deník!$W500&lt;&gt;"",IF(Deník!$Y500=Statistika!$F$88,Deník!$W500,""),"")</f>
        <v/>
      </c>
      <c r="GE500" s="233" t="str">
        <f>IF(Deník!$W500&lt;&gt;"",IF(Deník!$Y500=Statistika!$F$89,Deník!$W500,""),"")</f>
        <v/>
      </c>
      <c r="GF500" s="233" t="str">
        <f>IF(Deník!$W500&lt;&gt;"",IF(Deník!$Y500=Statistika!$F$90,Deník!$W500,""),"")</f>
        <v/>
      </c>
      <c r="GG500" s="233" t="str">
        <f>IF(Deník!$W500&lt;&gt;"",IF(Deník!$Y500=Statistika!$F$91,Deník!$W500,""),"")</f>
        <v/>
      </c>
      <c r="GH500" s="233"/>
      <c r="GI500" s="233" t="str">
        <f>IF(Deník!$W500&lt;&gt;"",IF(Deník!$AB500=Statistika!$L$100,Deník!$W500,""),"")</f>
        <v/>
      </c>
      <c r="GJ500" s="233" t="str">
        <f>IF(Deník!$W500&lt;&gt;"",IF(Deník!$AB500=Statistika!$L$101,Deník!$W500,""),"")</f>
        <v/>
      </c>
      <c r="GK500" s="233" t="str">
        <f>IF(Deník!$W500&lt;&gt;"",IF(Deník!$AB500=Statistika!$L$102,Deník!$W500,""),"")</f>
        <v/>
      </c>
      <c r="GL500" s="233" t="str">
        <f>IF(Deník!$W500&lt;&gt;"",IF(Deník!$AB500=Statistika!$L$103,Deník!$W500,""),"")</f>
        <v/>
      </c>
      <c r="GM500" s="233" t="str">
        <f>IF(Deník!$W500&lt;&gt;"",IF(Deník!$AB500=Statistika!$L$104,Deník!$W500,""),"")</f>
        <v/>
      </c>
      <c r="GN500" s="233" t="str">
        <f>IF(Deník!$W500&lt;&gt;"",IF(Deník!$AB500=Statistika!$L$105,Deník!$W500,""),"")</f>
        <v/>
      </c>
      <c r="GO500" s="233" t="str">
        <f>IF(Deník!$W500&lt;&gt;"",IF(Deník!$AB500=Statistika!$L$106,Deník!$W500,""),"")</f>
        <v/>
      </c>
      <c r="GP500" s="233" t="str">
        <f>IF(Deník!$W500&lt;&gt;"",IF(Deník!$AB500=Statistika!$L$107,Deník!$W500,""),"")</f>
        <v/>
      </c>
      <c r="GQ500" s="233" t="str">
        <f>IF(Deník!$W500&lt;&gt;"",IF(Deník!$AB500=Statistika!$L$108,Deník!$W500,""),"")</f>
        <v/>
      </c>
      <c r="GS500" s="233" t="str">
        <f>IF(Deník!$W500&lt;0,IF(Deník!$AC500=Statistika!$F$117,Deník!$W500,""),"")</f>
        <v/>
      </c>
      <c r="GT500" s="233" t="str">
        <f>IF(Deník!$W500&lt;0,IF(Deník!$AC500=Statistika!$F$118,Deník!$W500,""),"")</f>
        <v/>
      </c>
      <c r="GU500" s="233" t="str">
        <f>IF(Deník!$W500&lt;0,IF(Deník!$AC500=Statistika!$F$119,Deník!$W500,""),"")</f>
        <v/>
      </c>
      <c r="GV500" s="233" t="str">
        <f>IF(Deník!$W500&lt;0,IF(Deník!$AC500=Statistika!$F$120,Deník!$W500,""),"")</f>
        <v/>
      </c>
      <c r="GW500" s="233" t="str">
        <f>IF(Deník!$W500&lt;0,IF(Deník!$AC500=Statistika!$F$121,Deník!$W500,""),"")</f>
        <v/>
      </c>
      <c r="GX500" s="233" t="str">
        <f>IF(Deník!$W500&lt;0,IF(Deník!$AC500=Statistika!$F$122,Deník!$W500,""),"")</f>
        <v/>
      </c>
      <c r="GY500" s="233" t="str">
        <f>IF(Deník!$W500&lt;0,IF(Deník!$AC500=Statistika!$F$123,Deník!$W500,""),"")</f>
        <v/>
      </c>
      <c r="GZ500" s="233" t="str">
        <f>IF(Deník!$W500&lt;0,IF(Deník!$AC500=Statistika!$F$124,Deník!$W500,""),"")</f>
        <v/>
      </c>
      <c r="HA500" s="233" t="str">
        <f>IF(Deník!$W500&lt;0,IF(Deník!$AC500=Statistika!$F$125,Deník!$W500,""),"")</f>
        <v/>
      </c>
      <c r="HC500" s="233" t="str">
        <f>IF(Deník!$W500&lt;0,IF(Deník!$AD500=Statistika!$F$133,Deník!$W500,""),"")</f>
        <v/>
      </c>
      <c r="HD500" s="233" t="str">
        <f>IF(Deník!$W500&lt;0,IF(Deník!$AD500=Statistika!$F$134,Deník!$W500,""),"")</f>
        <v/>
      </c>
      <c r="HE500" s="233" t="str">
        <f>IF(Deník!$W500&lt;0,IF(Deník!$AD500=Statistika!$F$135,Deník!$W500,""),"")</f>
        <v/>
      </c>
      <c r="HF500" s="233" t="str">
        <f>IF(Deník!$W500&lt;0,IF(Deník!$AD500=Statistika!$F$136,Deník!$W500,""),"")</f>
        <v/>
      </c>
      <c r="HG500" s="233" t="str">
        <f>IF(Deník!$W500&lt;0,IF(Deník!$AD500=Statistika!$F$137,Deník!$W500,""),"")</f>
        <v/>
      </c>
      <c r="ID500" s="8">
        <f>Tabulka4[[#This Row],[Sloupec3]]</f>
        <v>0</v>
      </c>
      <c r="IE500" s="17" t="str">
        <f>IF(AND([1]Deník!$C500&gt;='[1]Měsíční shrnutí'!$D$1,[1]Deník!$C500&lt;='[1]Měsíční shrnutí'!$F$1),[1]Deník!$X500,"")</f>
        <v/>
      </c>
    </row>
    <row r="501" spans="1:239">
      <c r="A501" s="8">
        <f>Deník!C502</f>
        <v>0</v>
      </c>
      <c r="B501" s="50" t="str">
        <f>Deník!R502</f>
        <v/>
      </c>
      <c r="C501" s="102" t="str">
        <f>IF(AND(Deník!R502&gt;1,Deník!R502&lt;&gt;""),1,"")</f>
        <v/>
      </c>
      <c r="D501" s="102" t="str">
        <f>IF(AND(Deník!R502&lt;=0,Deník!R502&lt;&gt;""),1,"")</f>
        <v/>
      </c>
      <c r="E501" s="103" t="str">
        <f>IF(AND(Deník!R502&gt;=0,Deník!R502&lt;=1),1,"")</f>
        <v/>
      </c>
      <c r="F501" s="79" t="str">
        <f>IF(Deník!R502&lt;&gt;"",Deník!R502+F500,"")</f>
        <v/>
      </c>
      <c r="G501" s="85"/>
      <c r="H501" s="54" t="str">
        <f>IF(MONTH(Deník!$C501)=H$2,IF(AND(Deník!$R501&gt;=0,Deník!$R501&lt;=1),"BE",Deník!$R501),"")</f>
        <v/>
      </c>
      <c r="I501" s="11" t="str">
        <f>IF(MONTH(Deník!$C501)=I$2,IF(AND(Deník!$R501&gt;=0,Deník!$R501&lt;=1),"BE",Deník!$R501),"")</f>
        <v/>
      </c>
      <c r="J501" s="11" t="str">
        <f>IF(MONTH(Deník!$C501)=J$2,IF(AND(Deník!$R501&gt;=0,Deník!$R501&lt;=1),"BE",Deník!$R501),"")</f>
        <v/>
      </c>
      <c r="K501" s="11" t="str">
        <f>IF(MONTH(Deník!$C501)=K$2,IF(AND(Deník!$R501&gt;=0,Deník!$R501&lt;=1),"BE",Deník!$R501),"")</f>
        <v/>
      </c>
      <c r="L501" s="11" t="str">
        <f>IF(MONTH(Deník!$C501)=L$2,IF(AND(Deník!$R501&gt;=0,Deník!$R501&lt;=1),"BE",Deník!$R501),"")</f>
        <v/>
      </c>
      <c r="M501" s="11" t="str">
        <f>IF(MONTH(Deník!$C501)=M$2,IF(AND(Deník!$R501&gt;=0,Deník!$R501&lt;=1),"BE",Deník!$R501),"")</f>
        <v/>
      </c>
      <c r="N501" s="11" t="str">
        <f>IF(MONTH(Deník!$C501)=N$2,IF(AND(Deník!$R501&gt;=0,Deník!$R501&lt;=1),"BE",Deník!$R501),"")</f>
        <v/>
      </c>
      <c r="O501" s="11" t="str">
        <f>IF(MONTH(Deník!$C501)=O$2,IF(AND(Deník!$R501&gt;=0,Deník!$R501&lt;=1),"BE",Deník!$R501),"")</f>
        <v/>
      </c>
      <c r="P501" s="11" t="str">
        <f>IF(MONTH(Deník!$C501)=P$2,IF(AND(Deník!$R501&gt;=0,Deník!$R501&lt;=1),"BE",Deník!$R501),"")</f>
        <v/>
      </c>
      <c r="Q501" s="11" t="str">
        <f>IF(MONTH(Deník!$C501)=Q$2,IF(AND(Deník!$R501&gt;=0,Deník!$R501&lt;=1),"BE",Deník!$R501),"")</f>
        <v/>
      </c>
      <c r="R501" s="11" t="str">
        <f>IF(MONTH(Deník!$C501)=R$2,IF(AND(Deník!$R501&gt;=0,Deník!$R501&lt;=1),"BE",Deník!$R501),"")</f>
        <v/>
      </c>
      <c r="S501" s="57" t="str">
        <f>IF(MONTH(Deník!$C501)=S$2,IF(AND(Deník!$R501&gt;=0,Deník!$R501&lt;=1),"BE",Deník!$R501),"")</f>
        <v/>
      </c>
      <c r="U501" s="12"/>
      <c r="V501" s="12"/>
      <c r="X501" s="600" t="str">
        <f>IF(Deník!$R501&lt;&gt;"",IF(Deník!$B501=Statistika!$F$63,IF(AND(Deník!$R501&gt;=0,Deník!$R501&lt;=1),"BE",Deník!$R501),""),"")</f>
        <v/>
      </c>
      <c r="Y501" s="13" t="str">
        <f>IF(Deník!$R501&lt;&gt;"",IF(Deník!$B501=Statistika!$F$64,IF(AND(Deník!$R501&gt;=0,Deník!$R501&lt;=1),"BE",Deník!$R501),""),"")</f>
        <v/>
      </c>
      <c r="Z501" s="13" t="str">
        <f>IF(Deník!$R501&lt;&gt;"",IF(Deník!$B501=Statistika!$F$65,IF(AND(Deník!$R501&gt;=0,Deník!$R501&lt;=1),"BE",Deník!$R501),""),"")</f>
        <v/>
      </c>
      <c r="AA501" s="13" t="str">
        <f>IF(Deník!$R501&lt;&gt;"",IF(Deník!$B501=Statistika!$F$66,IF(AND(Deník!$R501&gt;=0,Deník!$R501&lt;=1),"BE",Deník!$R501),""),"")</f>
        <v/>
      </c>
      <c r="AB501" s="13" t="str">
        <f>IF(Deník!$R501&lt;&gt;"",IF(Deník!$B501=Statistika!$F$67,IF(AND(Deník!$R501&gt;=0,Deník!$R501&lt;=1),"BE",Deník!$R501),""),"")</f>
        <v/>
      </c>
      <c r="AC501" s="13" t="str">
        <f>IF(Deník!$R501&lt;&gt;"",IF(Deník!$B501=Statistika!$F$68,IF(AND(Deník!$R501&gt;=0,Deník!$R501&lt;=1),"BE",Deník!$R501),""),"")</f>
        <v/>
      </c>
      <c r="AD501" s="13" t="str">
        <f>IF(Deník!$R501&lt;&gt;"",IF(Deník!$B501=Statistika!$F$69,IF(AND(Deník!$R501&gt;=0,Deník!$R501&lt;=1),"BE",Deník!$R501),""),"")</f>
        <v/>
      </c>
      <c r="AE501" s="601" t="str">
        <f>IF(Deník!$R501&lt;&gt;"",IF(Deník!$B501=Statistika!$F$70,IF(AND(Deník!$R501&gt;=0,Deník!$R501&lt;=1),"BE",Deník!$R501),""),"")</f>
        <v/>
      </c>
      <c r="AF501" s="90"/>
      <c r="AG501" s="63" t="str">
        <f>IF(Deník!$R501&lt;&gt;"",IF(Deník!$J501="L",IF(AND(Deník!$R501&gt;=0,Deník!$R501&lt;=1),"BE",Deník!$R501),""),"")</f>
        <v/>
      </c>
      <c r="AH501" s="13" t="str">
        <f>IF(Deník!$R501&lt;&gt;"",IF(Deník!$J501="S",IF(AND(Deník!$R501&gt;=0,Deník!$R501&lt;=1),"BE",Deník!$R501),""),"")</f>
        <v/>
      </c>
      <c r="AI501" s="95"/>
      <c r="AJ501" s="71" t="str">
        <f>IF(Deník!N502&lt;&gt;"",Deník!N502*-1,"")</f>
        <v/>
      </c>
      <c r="AK501" s="88"/>
      <c r="AL501" s="63" t="str">
        <f>IF(WEEKDAY(Deník!$C501,2)=1,IF(AND(Deník!$R501&gt;=0,Deník!$R501&lt;=1),"BE",Deník!$R501),"")</f>
        <v/>
      </c>
      <c r="AM501" s="13" t="str">
        <f>IF(WEEKDAY(Deník!$C501,2)=2,IF(AND(Deník!$R501&gt;=0,Deník!$R501&lt;=1),"BE",Deník!$R501),"")</f>
        <v/>
      </c>
      <c r="AN501" s="13" t="str">
        <f>IF(WEEKDAY(Deník!$C501,2)=3,IF(AND(Deník!$R501&gt;=0,Deník!$R501&lt;=1),"BE",Deník!$R501),"")</f>
        <v/>
      </c>
      <c r="AO501" s="13" t="str">
        <f>IF(WEEKDAY(Deník!$C501,2)=4,IF(AND(Deník!$R501&gt;=0,Deník!$R501&lt;=1),"BE",Deník!$R501),"")</f>
        <v/>
      </c>
      <c r="AP501" s="60" t="str">
        <f>IF(WEEKDAY(Deník!$C501,2)=5,IF(AND(Deník!$R501&gt;=0,Deník!$R501&lt;=1),"BE",Deník!$R501),"")</f>
        <v/>
      </c>
      <c r="AQ501" s="99"/>
      <c r="AR501" s="100">
        <f>Deník!D501</f>
        <v>0</v>
      </c>
      <c r="AS501" s="63" t="str">
        <f>IF(Deník!$D501&lt;&gt;"",IF(AND(Deník!$D501&gt;=AS$2,Deník!$D501&lt;=AS$3),IF(AND(Deník!$R501&gt;=0,Deník!$R501&lt;=1),"BE",Deník!$R501),""),"")</f>
        <v/>
      </c>
      <c r="AT501" s="63" t="str">
        <f>IF(Deník!$D501&lt;&gt;"",IF(AND(Deník!$D501&gt;=AT$2,Deník!$D501&lt;=AT$3),IF(AND(Deník!$R501&gt;=0,Deník!$R501&lt;=1),"BE",Deník!$R501),""),"")</f>
        <v/>
      </c>
      <c r="AU501" s="63" t="str">
        <f>IF(Deník!$D501&lt;&gt;"",IF(AND(Deník!$D501&gt;=AU$2,Deník!$D501&lt;=AU$3),IF(AND(Deník!$R501&gt;=0,Deník!$R501&lt;=1),"BE",Deník!$R501),""),"")</f>
        <v/>
      </c>
      <c r="AV501" s="63" t="str">
        <f>IF(Deník!$D501&lt;&gt;"",IF(AND(Deník!$D501&gt;=AV$2,Deník!$D501&lt;=AV$3),IF(AND(Deník!$R501&gt;=0,Deník!$R501&lt;=1),"BE",Deník!$R501),""),"")</f>
        <v/>
      </c>
      <c r="AW501" s="63" t="str">
        <f>IF(Deník!$D501&lt;&gt;"",IF(AND(Deník!$D501&gt;=AW$2,Deník!$D501&lt;=AW$3),IF(AND(Deník!$R501&gt;=0,Deník!$R501&lt;=1),"BE",Deník!$R501),""),"")</f>
        <v/>
      </c>
      <c r="AX501" s="63" t="str">
        <f>IF(Deník!$D501&lt;&gt;"",IF(AND(Deník!$D501&gt;=AX$2,Deník!$D501&lt;=AX$3),IF(AND(Deník!$R501&gt;=0,Deník!$R501&lt;=1),"BE",Deník!$R501),""),"")</f>
        <v/>
      </c>
      <c r="AY501" s="63" t="str">
        <f>IF(Deník!$D501&lt;&gt;"",IF(AND(Deník!$D501&gt;=AY$2,Deník!$D501&lt;=AY$3),IF(AND(Deník!$R501&gt;=0,Deník!$R501&lt;=1),"BE",Deník!$R501),""),"")</f>
        <v/>
      </c>
      <c r="AZ501" s="63" t="str">
        <f>IF(Deník!$D501&lt;&gt;"",IF(AND(Deník!$D501&gt;=AZ$2,Deník!$D501&lt;=AZ$3),IF(AND(Deník!$R501&gt;=0,Deník!$R501&lt;=1),"BE",Deník!$R501),""),"")</f>
        <v/>
      </c>
      <c r="BA501" s="63" t="str">
        <f>IF(Deník!$D501&lt;&gt;"",IF(AND(Deník!$D501&gt;=BA$2,Deník!$D501&lt;=BA$3),IF(AND(Deník!$R501&gt;=0,Deník!$R501&lt;=1),"BE",Deník!$R501),""),"")</f>
        <v/>
      </c>
      <c r="BB501" s="63" t="str">
        <f>IF(Deník!$D501&lt;&gt;"",IF(AND(Deník!$D501&gt;=BB$2,Deník!$D501&lt;=BB$3),IF(AND(Deník!$R501&gt;=0,Deník!$R501&lt;=1),"BE",Deník!$R501),""),"")</f>
        <v/>
      </c>
      <c r="BC501" s="71" t="str">
        <f>IF(Deník!$D501&lt;&gt;"",IF(AND(Deník!$D501&gt;=BC$2,Deník!$D501&lt;=BC$3),IF(AND(Deník!$R501&gt;=0,Deník!$R501&lt;=1),"BE",Deník!$R501),""),"")</f>
        <v/>
      </c>
      <c r="BD501" s="20" t="str">
        <f>IF(Deník!$J502="S",(Deník!$M502-Deník!$K502),IF(Deník!$J502="L",(Deník!$K502-Deník!$M502),""))</f>
        <v/>
      </c>
      <c r="BE501" s="20" t="str">
        <f>IF(Deník!$J502="S",(Deník!$K502-Deník!$O502),IF(Deník!$J502="L",(Deník!$O502-Deník!$K502),""))</f>
        <v/>
      </c>
      <c r="BF501" s="20" t="str">
        <f>IF(Deník!$J502="S",(Deník!$K502-Deník!$L502),IF(Deník!$J502="L",(Deník!$L502-Deník!$K502),""))</f>
        <v/>
      </c>
      <c r="BG501" s="20" t="str">
        <f>IF(Deník!$J502="S",(Deník!$K502-Deník!$S502),IF(Deník!$J502="L",(Deník!$S502-Deník!$K502),""))</f>
        <v/>
      </c>
      <c r="BH501" s="20" t="str">
        <f>IF(Deník!$J502="S",(Deník!$K502-Deník!$U502),IF(Deník!$J502="L",(Deník!$U502-Deník!$K502),""))</f>
        <v/>
      </c>
      <c r="BI501" s="20" t="str">
        <f>IF(Deník!$R501&gt;1,Deník!$R501,"")</f>
        <v/>
      </c>
      <c r="BJ501" s="20" t="str">
        <f>IF(Deník!$R501&lt;0,Deník!$R501,"")</f>
        <v/>
      </c>
      <c r="BK501" s="17"/>
      <c r="BM501" s="233" t="str">
        <f>IF(Deník!$R501&lt;&gt;"",IF(Deník!$Y501=Statistika!$F$78,IF(AND(Deník!$R501&gt;=0,Deník!$R501&lt;=1),"BE",Deník!$R501),""),"")</f>
        <v/>
      </c>
      <c r="BN501" s="233" t="str">
        <f>IF(Deník!$R501&lt;&gt;"",IF(Deník!$Y501=Statistika!$F$79,IF(AND(Deník!$R501&gt;=0,Deník!$R501&lt;=1),"BE",Deník!$R501),""),"")</f>
        <v/>
      </c>
      <c r="BO501" s="233" t="str">
        <f>IF(Deník!$R501&lt;&gt;"",IF(Deník!$Y501=Statistika!$F$80,IF(AND(Deník!$R501&gt;=0,Deník!$R501&lt;=1),"BE",Deník!$R501),""),"")</f>
        <v/>
      </c>
      <c r="BP501" s="233" t="str">
        <f>IF(Deník!$R501&lt;&gt;"",IF(Deník!$Y501=Statistika!$F$81,IF(AND(Deník!$R501&gt;=0,Deník!$R501&lt;=1),"BE",Deník!$R501),""),"")</f>
        <v/>
      </c>
      <c r="BQ501" s="233" t="str">
        <f>IF(Deník!$R501&lt;&gt;"",IF(Deník!$Y501=Statistika!$F$82,IF(AND(Deník!$R501&gt;=0,Deník!$R501&lt;=1),"BE",Deník!$R501),""),"")</f>
        <v/>
      </c>
      <c r="BR501" s="233" t="str">
        <f>IF(Deník!$R501&lt;&gt;"",IF(Deník!$Y501=Statistika!$F$83,IF(AND(Deník!$R501&gt;=0,Deník!$R501&lt;=1),"BE",Deník!$R501),""),"")</f>
        <v/>
      </c>
      <c r="BS501" s="233" t="str">
        <f>IF(Deník!$R501&lt;&gt;"",IF(Deník!$Y501=Statistika!$F$84,IF(AND(Deník!$R501&gt;=0,Deník!$R501&lt;=1),"BE",Deník!$R501),""),"")</f>
        <v/>
      </c>
      <c r="BT501" s="233" t="str">
        <f>IF(Deník!$R501&lt;&gt;"",IF(Deník!$Y501=Statistika!$F$85,IF(AND(Deník!$R501&gt;=0,Deník!$R501&lt;=1),"BE",Deník!$R501),""),"")</f>
        <v/>
      </c>
      <c r="BU501" s="233" t="str">
        <f>IF(Deník!$R501&lt;&gt;"",IF(Deník!$Y501=Statistika!$F$86,IF(AND(Deník!$R501&gt;=0,Deník!$R501&lt;=1),"BE",Deník!$R501),""),"")</f>
        <v/>
      </c>
      <c r="BV501" s="233" t="str">
        <f>IF(Deník!$R501&lt;&gt;"",IF(Deník!$Y501=Statistika!$F$87,IF(AND(Deník!$R501&gt;=0,Deník!$R501&lt;=1),"BE",Deník!$R501),""),"")</f>
        <v/>
      </c>
      <c r="BW501" s="233" t="str">
        <f>IF(Deník!$R501&lt;&gt;"",IF(Deník!$Y501=Statistika!$F$88,IF(AND(Deník!$R501&gt;=0,Deník!$R501&lt;=1),"BE",Deník!$R501),""),"")</f>
        <v/>
      </c>
      <c r="BX501" s="233" t="str">
        <f>IF(Deník!$R501&lt;&gt;"",IF(Deník!$Y501=Statistika!$F$89,IF(AND(Deník!$R501&gt;=0,Deník!$R501&lt;=1),"BE",Deník!$R501),""),"")</f>
        <v/>
      </c>
      <c r="BY501" s="233" t="str">
        <f>IF(Deník!$R501&lt;&gt;"",IF(Deník!$Y501=Statistika!$F$90,IF(AND(Deník!$R501&gt;=0,Deník!$R501&lt;=1),"BE",Deník!$R501),""),"")</f>
        <v/>
      </c>
      <c r="BZ501" s="233" t="str">
        <f>IF(Deník!$R501&lt;&gt;"",IF(Deník!$Y501=Statistika!$F$91,IF(AND(Deník!$R501&gt;=0,Deník!$R501&lt;=1),"BE",Deník!$R501),""),"")</f>
        <v/>
      </c>
      <c r="CA501" s="233"/>
      <c r="CB501" s="233" t="str">
        <f>IF(Deník!$R501&lt;&gt;"",IF(Deník!$AB501="SL",IF(AND(Deník!$R501&gt;=0,Deník!$R501&lt;=1),"BE",Deník!$R501),""),"")</f>
        <v/>
      </c>
      <c r="CC501" s="233" t="str">
        <f>IF(Deník!$R501&lt;&gt;"",IF(Deník!$AB501="BE10",IF(AND(Deník!$R501&gt;=0,Deník!$R501&lt;=1),"BE",Deník!$R501),""),"")</f>
        <v/>
      </c>
      <c r="CD501" s="233" t="str">
        <f>IF(Deník!$R501&lt;&gt;"",IF(Deník!$AB501="BE15",IF(AND(Deník!$R501&gt;=0,Deník!$R501&lt;=1),"BE",Deník!$R501),""),"")</f>
        <v/>
      </c>
      <c r="CE501" s="233" t="str">
        <f>IF(Deník!$R501&lt;&gt;"",IF(Deník!$AB501="BE20",IF(AND(Deník!$R501&gt;=0,Deník!$R501&lt;=1),"BE",Deník!$R501),""),"")</f>
        <v/>
      </c>
      <c r="CF501" s="233" t="str">
        <f>IF(Deník!$R501&lt;&gt;"",IF(Deník!$AB501="TP1",IF(AND(Deník!$R501&gt;=0,Deník!$R501&lt;=1),"BE",Deník!$R501),""),"")</f>
        <v/>
      </c>
      <c r="CG501" s="233" t="str">
        <f>IF(Deník!$R501&lt;&gt;"",IF(Deník!$AB501="TP2",IF(AND(Deník!$R501&gt;=0,Deník!$R501&lt;=1),"BE",Deník!$R501),""),"")</f>
        <v/>
      </c>
      <c r="CH501" s="233" t="str">
        <f>IF(Deník!$R501&lt;&gt;"",IF(Deník!$AB501="TP3",IF(AND(Deník!$R501&gt;=0,Deník!$R501&lt;=1),"BE",Deník!$R501),""),"")</f>
        <v/>
      </c>
      <c r="CI501" s="233" t="str">
        <f>IF(Deník!$R501&lt;&gt;"",IF(Deník!$AB501="Trailing SL",IF(AND(Deník!$R501&gt;=0,Deník!$R501&lt;=1),"BE",Deník!$R501),""),"")</f>
        <v/>
      </c>
      <c r="CJ501" s="233" t="str">
        <f>IF(Deník!$R501&lt;&gt;"",IF(Deník!$AB501="Manual",IF(AND(Deník!$R501&gt;=0,Deník!$R501&lt;=1),"BE",Deník!$R501),""),"")</f>
        <v/>
      </c>
      <c r="CK501" s="233"/>
      <c r="CL501" s="233" t="str">
        <f>IF(Deník!$R501&lt;0,IF(Deník!$AC501=Statistika!$F$117,Deník!$R501,""),"")</f>
        <v/>
      </c>
      <c r="CM501" s="233" t="str">
        <f>IF(Deník!$R501&lt;0,IF(Deník!$AC501=Statistika!$F$118,Deník!$R501,""),"")</f>
        <v/>
      </c>
      <c r="CN501" s="233" t="str">
        <f>IF(Deník!$R501&lt;0,IF(Deník!$AC501=Statistika!$F$119,Deník!$R501,""),"")</f>
        <v/>
      </c>
      <c r="CO501" s="233" t="str">
        <f>IF(Deník!$R501&lt;0,IF(Deník!$AC501=Statistika!$F$120,Deník!$R501,""),"")</f>
        <v/>
      </c>
      <c r="CP501" s="233" t="str">
        <f>IF(Deník!$R501&lt;0,IF(Deník!$AC501=Statistika!$F$121,Deník!$R501,""),"")</f>
        <v/>
      </c>
      <c r="CQ501" s="233" t="str">
        <f>IF(Deník!$R501&lt;0,IF(Deník!$AC501=Statistika!$F$122,Deník!$R501,""),"")</f>
        <v/>
      </c>
      <c r="CR501" s="233" t="str">
        <f>IF(Deník!$R501&lt;0,IF(Deník!$AC501=Statistika!$F$123,Deník!$R501,""),"")</f>
        <v/>
      </c>
      <c r="CS501" s="233" t="str">
        <f>IF(Deník!$R501&lt;0,IF(Deník!$AC501=Statistika!$F$124,Deník!$R501,""),"")</f>
        <v/>
      </c>
      <c r="CT501" s="233" t="str">
        <f>IF(Deník!$R501&lt;0,IF(Deník!$AC501=Statistika!$F$125,Deník!$R501,""),"")</f>
        <v/>
      </c>
      <c r="CU501" s="233"/>
      <c r="CV501" s="233" t="str">
        <f>IF(Deník!$R501&lt;0,IF(Deník!$AD501=$CV$2,Deník!$R501,""),"")</f>
        <v/>
      </c>
      <c r="CW501" s="233" t="str">
        <f>IF(Deník!$R501&lt;0,IF(Deník!$AD501=$CW$2,Deník!$R501,""),"")</f>
        <v/>
      </c>
      <c r="CX501" s="233" t="str">
        <f>IF(Deník!$R501&lt;0,IF(Deník!$AD501=$CX$2,Deník!$R501,""),"")</f>
        <v/>
      </c>
      <c r="CY501" s="233" t="str">
        <f>IF(Deník!$R501&lt;0,IF(Deník!$AD501=$CY$2,Deník!$R501,""),"")</f>
        <v/>
      </c>
      <c r="CZ501" s="233" t="str">
        <f>IF(Deník!$R501&lt;0,IF(Deník!$AD501=$CZ$2,Deník!$R501,""),"")</f>
        <v/>
      </c>
      <c r="DL501" s="221">
        <f t="shared" si="20"/>
        <v>93847.029999999984</v>
      </c>
      <c r="DM501" s="220">
        <f t="shared" si="19"/>
        <v>-6.1529700000000132E-2</v>
      </c>
      <c r="DO501" s="50">
        <f>Deník!W502</f>
        <v>0</v>
      </c>
      <c r="DP501" s="102" t="str">
        <f>IF(AND(Deník!W502&gt;0),1,"")</f>
        <v/>
      </c>
      <c r="DQ501" s="102">
        <f>IF(AND(Deník!W502&lt;=0),1,"")</f>
        <v>1</v>
      </c>
      <c r="DR501" s="227"/>
      <c r="DS501" s="228"/>
      <c r="DT501" s="85"/>
      <c r="DU501" s="54">
        <f>IF(MONTH(Deník!$C501)=DU$2,Deník!$W501,"")</f>
        <v>0</v>
      </c>
      <c r="DV501" s="222" t="str">
        <f>IF(MONTH(Deník!$C501)=DV$2,Deník!$W501,"")</f>
        <v/>
      </c>
      <c r="DW501" s="222" t="str">
        <f>IF(MONTH(Deník!$C501)=DW$2,Deník!$W501,"")</f>
        <v/>
      </c>
      <c r="DX501" s="222" t="str">
        <f>IF(MONTH(Deník!$C501)=DX$2,Deník!$W501,"")</f>
        <v/>
      </c>
      <c r="DY501" s="222" t="str">
        <f>IF(MONTH(Deník!$C501)=DY$2,Deník!$W501,"")</f>
        <v/>
      </c>
      <c r="DZ501" s="222" t="str">
        <f>IF(MONTH(Deník!$C501)=DZ$2,Deník!$W501,"")</f>
        <v/>
      </c>
      <c r="EA501" s="222" t="str">
        <f>IF(MONTH(Deník!$C501)=EA$2,Deník!$W501,"")</f>
        <v/>
      </c>
      <c r="EB501" s="222" t="str">
        <f>IF(MONTH(Deník!$C501)=EB$2,Deník!$W501,"")</f>
        <v/>
      </c>
      <c r="EC501" s="222" t="str">
        <f>IF(MONTH(Deník!$C501)=EC$2,Deník!$W501,"")</f>
        <v/>
      </c>
      <c r="ED501" s="222" t="str">
        <f>IF(MONTH(Deník!$C501)=ED$2,Deník!$W501,"")</f>
        <v/>
      </c>
      <c r="EE501" s="222" t="str">
        <f>IF(MONTH(Deník!$C501)=EE$2,Deník!$W501,"")</f>
        <v/>
      </c>
      <c r="EF501" s="222" t="str">
        <f>IF(MONTH(Deník!$C501)=EF$2,Deník!$W501,"")</f>
        <v/>
      </c>
      <c r="EI501" s="600" t="str">
        <f>IF(Deník!$W501&lt;&gt;"",IF(Deník!$B501=Statistika!$F$63,Deník!$W501,""),"")</f>
        <v/>
      </c>
      <c r="EJ501" s="13" t="str">
        <f>IF(Deník!$W501&lt;&gt;"",IF(Deník!$B501=Statistika!$F$64,Deník!$W501,""),"")</f>
        <v/>
      </c>
      <c r="EK501" s="13" t="str">
        <f>IF(Deník!$W501&lt;&gt;"",IF(Deník!$B501=Statistika!$F$65,Deník!$W501,""),"")</f>
        <v/>
      </c>
      <c r="EL501" s="13" t="str">
        <f>IF(Deník!$W501&lt;&gt;"",IF(Deník!$B501=Statistika!$F$66,Deník!$W501,""),"")</f>
        <v/>
      </c>
      <c r="EM501" s="13" t="str">
        <f>IF(Deník!$W501&lt;&gt;"",IF(Deník!$B501=Statistika!$F$67,Deník!$W501,""),"")</f>
        <v/>
      </c>
      <c r="EN501" s="13" t="str">
        <f>IF(Deník!$W501&lt;&gt;"",IF(Deník!$B501=Statistika!$F$68,Deník!$W501,""),"")</f>
        <v/>
      </c>
      <c r="EO501" s="13" t="str">
        <f>IF(Deník!$W501&lt;&gt;"",IF(Deník!$B501=Statistika!$F$69,Deník!$W501,""),"")</f>
        <v/>
      </c>
      <c r="EP501" s="601" t="str">
        <f>IF(Deník!$W501&lt;&gt;"",IF(Deník!$B501=Statistika!$F$70,Deník!$W501,""),"")</f>
        <v/>
      </c>
      <c r="EQ501" s="90"/>
      <c r="ER501" s="63" t="str">
        <f>IF(Deník!$W501&lt;&gt;"",IF(Deník!$J501="L",Deník!$W501,""),"")</f>
        <v/>
      </c>
      <c r="ES501" s="13" t="str">
        <f>IF(Deník!$W501&lt;&gt;"",IF(Deník!$J501="S",Deník!$W501,""),"")</f>
        <v/>
      </c>
      <c r="ET501" s="95"/>
      <c r="EU501" s="88"/>
      <c r="EV501" s="63" t="str">
        <f>IF(WEEKDAY(Deník!$C501,2)=1,Deník!$W501,"")</f>
        <v/>
      </c>
      <c r="EW501" s="13" t="str">
        <f>IF(WEEKDAY(Deník!$C501,2)=2,Deník!$W501,"")</f>
        <v/>
      </c>
      <c r="EX501" s="13" t="str">
        <f>IF(WEEKDAY(Deník!$C501,2)=3,Deník!$W501,"")</f>
        <v/>
      </c>
      <c r="EY501" s="13" t="str">
        <f>IF(WEEKDAY(Deník!$C501,2)=4,Deník!$W501,"")</f>
        <v/>
      </c>
      <c r="EZ501" s="60" t="str">
        <f>IF(WEEKDAY(Deník!$C501,2)=5,Deník!$W501,"")</f>
        <v/>
      </c>
      <c r="FA501" s="99"/>
      <c r="FB501" s="100">
        <f>Deník!D501</f>
        <v>0</v>
      </c>
      <c r="FC501" s="63">
        <f>IF($FB501&lt;&gt;"",IF(AND($FB501&gt;=FC$2,$FB501&lt;=FC$3),Deník!$W501,""))</f>
        <v>0</v>
      </c>
      <c r="FD501" s="63" t="str">
        <f>IF($FB501&lt;&gt;"",IF(AND($FB501&gt;=FD$2,$FB501&lt;=FD$3),Deník!$W501,""))</f>
        <v/>
      </c>
      <c r="FE501" s="63" t="str">
        <f>IF($FB501&lt;&gt;"",IF(AND($FB501&gt;=FE$2,$FB501&lt;=FE$3),Deník!$W501,""))</f>
        <v/>
      </c>
      <c r="FF501" s="63" t="str">
        <f>IF($FB501&lt;&gt;"",IF(AND($FB501&gt;=FF$2,$FB501&lt;=FF$3),Deník!$W501,""))</f>
        <v/>
      </c>
      <c r="FG501" s="63" t="str">
        <f>IF($FB501&lt;&gt;"",IF(AND($FB501&gt;=FG$2,$FB501&lt;=FG$3),Deník!$W501,""))</f>
        <v/>
      </c>
      <c r="FH501" s="63" t="str">
        <f>IF($FB501&lt;&gt;"",IF(AND($FB501&gt;=FH$2,$FB501&lt;=FH$3),Deník!$W501,""))</f>
        <v/>
      </c>
      <c r="FI501" s="63" t="str">
        <f>IF($FB501&lt;&gt;"",IF(AND($FB501&gt;=FI$2,$FB501&lt;=FI$3),Deník!$W501,""))</f>
        <v/>
      </c>
      <c r="FJ501" s="63" t="str">
        <f>IF($FB501&lt;&gt;"",IF(AND($FB501&gt;=FJ$2,$FB501&lt;=FJ$3),Deník!$W501,""))</f>
        <v/>
      </c>
      <c r="FK501" s="63" t="str">
        <f>IF($FB501&lt;&gt;"",IF(AND($FB501&gt;=FK$2,$FB501&lt;=FK$3),Deník!$W501,""))</f>
        <v/>
      </c>
      <c r="FL501" s="63" t="str">
        <f>IF($FB501&lt;&gt;"",IF(AND($FB501&gt;=FL$2,$FB501&lt;=FL$3),Deník!$W501,""))</f>
        <v/>
      </c>
      <c r="FM501" s="63" t="str">
        <f>IF($FB501&lt;&gt;"",IF(AND($FB501&gt;=FM$2,$FB501&lt;=FM$3),Deník!$W501,""))</f>
        <v/>
      </c>
      <c r="FN501" s="13"/>
      <c r="FO501" s="20" t="str">
        <f>IF(Deník!$W501&gt;1,Deník!$W501,"")</f>
        <v/>
      </c>
      <c r="FP501" s="20" t="str">
        <f>IF(Deník!$W501&lt;0,Deník!$W501,"")</f>
        <v/>
      </c>
      <c r="FQ501" s="17"/>
      <c r="FS501" s="233"/>
      <c r="FT501" s="233" t="str">
        <f>IF(Deník!$W501&lt;&gt;"",IF(Deník!$Y501=Statistika!$F$78,Deník!$W501,""),"")</f>
        <v/>
      </c>
      <c r="FU501" s="233" t="str">
        <f>IF(Deník!$W501&lt;&gt;"",IF(Deník!$Y501=Statistika!$F$79,Deník!$W501,""),"")</f>
        <v/>
      </c>
      <c r="FV501" s="233" t="str">
        <f>IF(Deník!$W501&lt;&gt;"",IF(Deník!$Y501=Statistika!$F$80,Deník!$W501,""),"")</f>
        <v/>
      </c>
      <c r="FW501" s="233" t="str">
        <f>IF(Deník!$W501&lt;&gt;"",IF(Deník!$Y501=Statistika!$F$81,Deník!$W501,""),"")</f>
        <v/>
      </c>
      <c r="FX501" s="233" t="str">
        <f>IF(Deník!$W501&lt;&gt;"",IF(Deník!$Y501=Statistika!$F$82,Deník!$W501,""),"")</f>
        <v/>
      </c>
      <c r="FY501" s="233" t="str">
        <f>IF(Deník!$W501&lt;&gt;"",IF(Deník!$Y501=Statistika!$F$83,Deník!$W501,""),"")</f>
        <v/>
      </c>
      <c r="FZ501" s="233" t="str">
        <f>IF(Deník!$W501&lt;&gt;"",IF(Deník!$Y501=Statistika!$F$84,Deník!$W501,""),"")</f>
        <v/>
      </c>
      <c r="GA501" s="233" t="str">
        <f>IF(Deník!$W501&lt;&gt;"",IF(Deník!$Y501=Statistika!$F$85,Deník!$W501,""),"")</f>
        <v/>
      </c>
      <c r="GB501" s="233" t="str">
        <f>IF(Deník!$W501&lt;&gt;"",IF(Deník!$Y501=Statistika!$F$86,Deník!$W501,""),"")</f>
        <v/>
      </c>
      <c r="GC501" s="233" t="str">
        <f>IF(Deník!$W501&lt;&gt;"",IF(Deník!$Y501=Statistika!$F$87,Deník!$W501,""),"")</f>
        <v/>
      </c>
      <c r="GD501" s="233" t="str">
        <f>IF(Deník!$W501&lt;&gt;"",IF(Deník!$Y501=Statistika!$F$88,Deník!$W501,""),"")</f>
        <v/>
      </c>
      <c r="GE501" s="233" t="str">
        <f>IF(Deník!$W501&lt;&gt;"",IF(Deník!$Y501=Statistika!$F$89,Deník!$W501,""),"")</f>
        <v/>
      </c>
      <c r="GF501" s="233" t="str">
        <f>IF(Deník!$W501&lt;&gt;"",IF(Deník!$Y501=Statistika!$F$90,Deník!$W501,""),"")</f>
        <v/>
      </c>
      <c r="GG501" s="233" t="str">
        <f>IF(Deník!$W501&lt;&gt;"",IF(Deník!$Y501=Statistika!$F$91,Deník!$W501,""),"")</f>
        <v/>
      </c>
      <c r="GH501" s="233"/>
      <c r="GI501" s="233" t="str">
        <f>IF(Deník!$W501&lt;&gt;"",IF(Deník!$AB501=Statistika!$L$100,Deník!$W501,""),"")</f>
        <v/>
      </c>
      <c r="GJ501" s="233" t="str">
        <f>IF(Deník!$W501&lt;&gt;"",IF(Deník!$AB501=Statistika!$L$101,Deník!$W501,""),"")</f>
        <v/>
      </c>
      <c r="GK501" s="233" t="str">
        <f>IF(Deník!$W501&lt;&gt;"",IF(Deník!$AB501=Statistika!$L$102,Deník!$W501,""),"")</f>
        <v/>
      </c>
      <c r="GL501" s="233" t="str">
        <f>IF(Deník!$W501&lt;&gt;"",IF(Deník!$AB501=Statistika!$L$103,Deník!$W501,""),"")</f>
        <v/>
      </c>
      <c r="GM501" s="233" t="str">
        <f>IF(Deník!$W501&lt;&gt;"",IF(Deník!$AB501=Statistika!$L$104,Deník!$W501,""),"")</f>
        <v/>
      </c>
      <c r="GN501" s="233" t="str">
        <f>IF(Deník!$W501&lt;&gt;"",IF(Deník!$AB501=Statistika!$L$105,Deník!$W501,""),"")</f>
        <v/>
      </c>
      <c r="GO501" s="233" t="str">
        <f>IF(Deník!$W501&lt;&gt;"",IF(Deník!$AB501=Statistika!$L$106,Deník!$W501,""),"")</f>
        <v/>
      </c>
      <c r="GP501" s="233" t="str">
        <f>IF(Deník!$W501&lt;&gt;"",IF(Deník!$AB501=Statistika!$L$107,Deník!$W501,""),"")</f>
        <v/>
      </c>
      <c r="GQ501" s="233" t="str">
        <f>IF(Deník!$W501&lt;&gt;"",IF(Deník!$AB501=Statistika!$L$108,Deník!$W501,""),"")</f>
        <v/>
      </c>
      <c r="GS501" s="233" t="str">
        <f>IF(Deník!$W501&lt;0,IF(Deník!$AC501=Statistika!$F$117,Deník!$W501,""),"")</f>
        <v/>
      </c>
      <c r="GT501" s="233" t="str">
        <f>IF(Deník!$W501&lt;0,IF(Deník!$AC501=Statistika!$F$118,Deník!$W501,""),"")</f>
        <v/>
      </c>
      <c r="GU501" s="233" t="str">
        <f>IF(Deník!$W501&lt;0,IF(Deník!$AC501=Statistika!$F$119,Deník!$W501,""),"")</f>
        <v/>
      </c>
      <c r="GV501" s="233" t="str">
        <f>IF(Deník!$W501&lt;0,IF(Deník!$AC501=Statistika!$F$120,Deník!$W501,""),"")</f>
        <v/>
      </c>
      <c r="GW501" s="233" t="str">
        <f>IF(Deník!$W501&lt;0,IF(Deník!$AC501=Statistika!$F$121,Deník!$W501,""),"")</f>
        <v/>
      </c>
      <c r="GX501" s="233" t="str">
        <f>IF(Deník!$W501&lt;0,IF(Deník!$AC501=Statistika!$F$122,Deník!$W501,""),"")</f>
        <v/>
      </c>
      <c r="GY501" s="233" t="str">
        <f>IF(Deník!$W501&lt;0,IF(Deník!$AC501=Statistika!$F$123,Deník!$W501,""),"")</f>
        <v/>
      </c>
      <c r="GZ501" s="233" t="str">
        <f>IF(Deník!$W501&lt;0,IF(Deník!$AC501=Statistika!$F$124,Deník!$W501,""),"")</f>
        <v/>
      </c>
      <c r="HA501" s="233" t="str">
        <f>IF(Deník!$W501&lt;0,IF(Deník!$AC501=Statistika!$F$125,Deník!$W501,""),"")</f>
        <v/>
      </c>
      <c r="HC501" s="233" t="str">
        <f>IF(Deník!$W501&lt;0,IF(Deník!$AD501=Statistika!$F$133,Deník!$W501,""),"")</f>
        <v/>
      </c>
      <c r="HD501" s="233" t="str">
        <f>IF(Deník!$W501&lt;0,IF(Deník!$AD501=Statistika!$F$134,Deník!$W501,""),"")</f>
        <v/>
      </c>
      <c r="HE501" s="233" t="str">
        <f>IF(Deník!$W501&lt;0,IF(Deník!$AD501=Statistika!$F$135,Deník!$W501,""),"")</f>
        <v/>
      </c>
      <c r="HF501" s="233" t="str">
        <f>IF(Deník!$W501&lt;0,IF(Deník!$AD501=Statistika!$F$136,Deník!$W501,""),"")</f>
        <v/>
      </c>
      <c r="HG501" s="233" t="str">
        <f>IF(Deník!$W501&lt;0,IF(Deník!$AD501=Statistika!$F$137,Deník!$W501,""),"")</f>
        <v/>
      </c>
      <c r="ID501" s="8">
        <f>Tabulka4[[#This Row],[Sloupec3]]</f>
        <v>0</v>
      </c>
      <c r="IE501" s="17" t="str">
        <f>IF(AND([1]Deník!$C501&gt;='[1]Měsíční shrnutí'!$D$1,[1]Deník!$C501&lt;='[1]Měsíční shrnutí'!$F$1),[1]Deník!$X501,"")</f>
        <v/>
      </c>
    </row>
    <row r="502" spans="1:239">
      <c r="A502" s="8">
        <f>Deník!C503</f>
        <v>0</v>
      </c>
      <c r="B502" s="50" t="str">
        <f>Deník!R503</f>
        <v/>
      </c>
      <c r="C502" s="102" t="str">
        <f>IF(AND(Deník!R503&gt;1,Deník!R503&lt;&gt;""),1,"")</f>
        <v/>
      </c>
      <c r="D502" s="102" t="str">
        <f>IF(AND(Deník!R503&lt;=0,Deník!R503&lt;&gt;""),1,"")</f>
        <v/>
      </c>
      <c r="E502" s="103" t="str">
        <f>IF(AND(Deník!R503&gt;=0,Deník!R503&lt;=1),1,"")</f>
        <v/>
      </c>
      <c r="F502" s="79" t="str">
        <f>IF(Deník!R503&lt;&gt;"",Deník!R503+F501,"")</f>
        <v/>
      </c>
      <c r="G502" s="85"/>
      <c r="H502" s="54" t="str">
        <f>IF(MONTH(Deník!$C502)=H$2,IF(AND(Deník!$R502&gt;=0,Deník!$R502&lt;=1),"BE",Deník!$R502),"")</f>
        <v/>
      </c>
      <c r="I502" s="11" t="str">
        <f>IF(MONTH(Deník!$C502)=I$2,IF(AND(Deník!$R502&gt;=0,Deník!$R502&lt;=1),"BE",Deník!$R502),"")</f>
        <v/>
      </c>
      <c r="J502" s="11" t="str">
        <f>IF(MONTH(Deník!$C502)=J$2,IF(AND(Deník!$R502&gt;=0,Deník!$R502&lt;=1),"BE",Deník!$R502),"")</f>
        <v/>
      </c>
      <c r="K502" s="11" t="str">
        <f>IF(MONTH(Deník!$C502)=K$2,IF(AND(Deník!$R502&gt;=0,Deník!$R502&lt;=1),"BE",Deník!$R502),"")</f>
        <v/>
      </c>
      <c r="L502" s="11" t="str">
        <f>IF(MONTH(Deník!$C502)=L$2,IF(AND(Deník!$R502&gt;=0,Deník!$R502&lt;=1),"BE",Deník!$R502),"")</f>
        <v/>
      </c>
      <c r="M502" s="11" t="str">
        <f>IF(MONTH(Deník!$C502)=M$2,IF(AND(Deník!$R502&gt;=0,Deník!$R502&lt;=1),"BE",Deník!$R502),"")</f>
        <v/>
      </c>
      <c r="N502" s="11" t="str">
        <f>IF(MONTH(Deník!$C502)=N$2,IF(AND(Deník!$R502&gt;=0,Deník!$R502&lt;=1),"BE",Deník!$R502),"")</f>
        <v/>
      </c>
      <c r="O502" s="11" t="str">
        <f>IF(MONTH(Deník!$C502)=O$2,IF(AND(Deník!$R502&gt;=0,Deník!$R502&lt;=1),"BE",Deník!$R502),"")</f>
        <v/>
      </c>
      <c r="P502" s="11" t="str">
        <f>IF(MONTH(Deník!$C502)=P$2,IF(AND(Deník!$R502&gt;=0,Deník!$R502&lt;=1),"BE",Deník!$R502),"")</f>
        <v/>
      </c>
      <c r="Q502" s="11" t="str">
        <f>IF(MONTH(Deník!$C502)=Q$2,IF(AND(Deník!$R502&gt;=0,Deník!$R502&lt;=1),"BE",Deník!$R502),"")</f>
        <v/>
      </c>
      <c r="R502" s="11" t="str">
        <f>IF(MONTH(Deník!$C502)=R$2,IF(AND(Deník!$R502&gt;=0,Deník!$R502&lt;=1),"BE",Deník!$R502),"")</f>
        <v/>
      </c>
      <c r="S502" s="57" t="str">
        <f>IF(MONTH(Deník!$C502)=S$2,IF(AND(Deník!$R502&gt;=0,Deník!$R502&lt;=1),"BE",Deník!$R502),"")</f>
        <v/>
      </c>
      <c r="U502" s="12"/>
      <c r="V502" s="12"/>
      <c r="X502" s="600" t="str">
        <f>IF(Deník!$R502&lt;&gt;"",IF(Deník!$B502=Statistika!$F$63,IF(AND(Deník!$R502&gt;=0,Deník!$R502&lt;=1),"BE",Deník!$R502),""),"")</f>
        <v/>
      </c>
      <c r="Y502" s="13" t="str">
        <f>IF(Deník!$R502&lt;&gt;"",IF(Deník!$B502=Statistika!$F$64,IF(AND(Deník!$R502&gt;=0,Deník!$R502&lt;=1),"BE",Deník!$R502),""),"")</f>
        <v/>
      </c>
      <c r="Z502" s="13" t="str">
        <f>IF(Deník!$R502&lt;&gt;"",IF(Deník!$B502=Statistika!$F$65,IF(AND(Deník!$R502&gt;=0,Deník!$R502&lt;=1),"BE",Deník!$R502),""),"")</f>
        <v/>
      </c>
      <c r="AA502" s="13" t="str">
        <f>IF(Deník!$R502&lt;&gt;"",IF(Deník!$B502=Statistika!$F$66,IF(AND(Deník!$R502&gt;=0,Deník!$R502&lt;=1),"BE",Deník!$R502),""),"")</f>
        <v/>
      </c>
      <c r="AB502" s="13" t="str">
        <f>IF(Deník!$R502&lt;&gt;"",IF(Deník!$B502=Statistika!$F$67,IF(AND(Deník!$R502&gt;=0,Deník!$R502&lt;=1),"BE",Deník!$R502),""),"")</f>
        <v/>
      </c>
      <c r="AC502" s="13" t="str">
        <f>IF(Deník!$R502&lt;&gt;"",IF(Deník!$B502=Statistika!$F$68,IF(AND(Deník!$R502&gt;=0,Deník!$R502&lt;=1),"BE",Deník!$R502),""),"")</f>
        <v/>
      </c>
      <c r="AD502" s="13" t="str">
        <f>IF(Deník!$R502&lt;&gt;"",IF(Deník!$B502=Statistika!$F$69,IF(AND(Deník!$R502&gt;=0,Deník!$R502&lt;=1),"BE",Deník!$R502),""),"")</f>
        <v/>
      </c>
      <c r="AE502" s="601" t="str">
        <f>IF(Deník!$R502&lt;&gt;"",IF(Deník!$B502=Statistika!$F$70,IF(AND(Deník!$R502&gt;=0,Deník!$R502&lt;=1),"BE",Deník!$R502),""),"")</f>
        <v/>
      </c>
      <c r="AF502" s="90"/>
      <c r="AG502" s="63" t="str">
        <f>IF(Deník!$R502&lt;&gt;"",IF(Deník!$J502="L",IF(AND(Deník!$R502&gt;=0,Deník!$R502&lt;=1),"BE",Deník!$R502),""),"")</f>
        <v/>
      </c>
      <c r="AH502" s="13" t="str">
        <f>IF(Deník!$R502&lt;&gt;"",IF(Deník!$J502="S",IF(AND(Deník!$R502&gt;=0,Deník!$R502&lt;=1),"BE",Deník!$R502),""),"")</f>
        <v/>
      </c>
      <c r="AI502" s="95"/>
      <c r="AJ502" s="71" t="str">
        <f>IF(Deník!N503&lt;&gt;"",Deník!N503*-1,"")</f>
        <v/>
      </c>
      <c r="AK502" s="88"/>
      <c r="AL502" s="63" t="str">
        <f>IF(WEEKDAY(Deník!$C502,2)=1,IF(AND(Deník!$R502&gt;=0,Deník!$R502&lt;=1),"BE",Deník!$R502),"")</f>
        <v/>
      </c>
      <c r="AM502" s="13" t="str">
        <f>IF(WEEKDAY(Deník!$C502,2)=2,IF(AND(Deník!$R502&gt;=0,Deník!$R502&lt;=1),"BE",Deník!$R502),"")</f>
        <v/>
      </c>
      <c r="AN502" s="13" t="str">
        <f>IF(WEEKDAY(Deník!$C502,2)=3,IF(AND(Deník!$R502&gt;=0,Deník!$R502&lt;=1),"BE",Deník!$R502),"")</f>
        <v/>
      </c>
      <c r="AO502" s="13" t="str">
        <f>IF(WEEKDAY(Deník!$C502,2)=4,IF(AND(Deník!$R502&gt;=0,Deník!$R502&lt;=1),"BE",Deník!$R502),"")</f>
        <v/>
      </c>
      <c r="AP502" s="60" t="str">
        <f>IF(WEEKDAY(Deník!$C502,2)=5,IF(AND(Deník!$R502&gt;=0,Deník!$R502&lt;=1),"BE",Deník!$R502),"")</f>
        <v/>
      </c>
      <c r="AQ502" s="99"/>
      <c r="AR502" s="100">
        <f>Deník!D502</f>
        <v>0</v>
      </c>
      <c r="AS502" s="63" t="str">
        <f>IF(Deník!$D502&lt;&gt;"",IF(AND(Deník!$D502&gt;=AS$2,Deník!$D502&lt;=AS$3),IF(AND(Deník!$R502&gt;=0,Deník!$R502&lt;=1),"BE",Deník!$R502),""),"")</f>
        <v/>
      </c>
      <c r="AT502" s="63" t="str">
        <f>IF(Deník!$D502&lt;&gt;"",IF(AND(Deník!$D502&gt;=AT$2,Deník!$D502&lt;=AT$3),IF(AND(Deník!$R502&gt;=0,Deník!$R502&lt;=1),"BE",Deník!$R502),""),"")</f>
        <v/>
      </c>
      <c r="AU502" s="63" t="str">
        <f>IF(Deník!$D502&lt;&gt;"",IF(AND(Deník!$D502&gt;=AU$2,Deník!$D502&lt;=AU$3),IF(AND(Deník!$R502&gt;=0,Deník!$R502&lt;=1),"BE",Deník!$R502),""),"")</f>
        <v/>
      </c>
      <c r="AV502" s="63" t="str">
        <f>IF(Deník!$D502&lt;&gt;"",IF(AND(Deník!$D502&gt;=AV$2,Deník!$D502&lt;=AV$3),IF(AND(Deník!$R502&gt;=0,Deník!$R502&lt;=1),"BE",Deník!$R502),""),"")</f>
        <v/>
      </c>
      <c r="AW502" s="63" t="str">
        <f>IF(Deník!$D502&lt;&gt;"",IF(AND(Deník!$D502&gt;=AW$2,Deník!$D502&lt;=AW$3),IF(AND(Deník!$R502&gt;=0,Deník!$R502&lt;=1),"BE",Deník!$R502),""),"")</f>
        <v/>
      </c>
      <c r="AX502" s="63" t="str">
        <f>IF(Deník!$D502&lt;&gt;"",IF(AND(Deník!$D502&gt;=AX$2,Deník!$D502&lt;=AX$3),IF(AND(Deník!$R502&gt;=0,Deník!$R502&lt;=1),"BE",Deník!$R502),""),"")</f>
        <v/>
      </c>
      <c r="AY502" s="63" t="str">
        <f>IF(Deník!$D502&lt;&gt;"",IF(AND(Deník!$D502&gt;=AY$2,Deník!$D502&lt;=AY$3),IF(AND(Deník!$R502&gt;=0,Deník!$R502&lt;=1),"BE",Deník!$R502),""),"")</f>
        <v/>
      </c>
      <c r="AZ502" s="63" t="str">
        <f>IF(Deník!$D502&lt;&gt;"",IF(AND(Deník!$D502&gt;=AZ$2,Deník!$D502&lt;=AZ$3),IF(AND(Deník!$R502&gt;=0,Deník!$R502&lt;=1),"BE",Deník!$R502),""),"")</f>
        <v/>
      </c>
      <c r="BA502" s="63" t="str">
        <f>IF(Deník!$D502&lt;&gt;"",IF(AND(Deník!$D502&gt;=BA$2,Deník!$D502&lt;=BA$3),IF(AND(Deník!$R502&gt;=0,Deník!$R502&lt;=1),"BE",Deník!$R502),""),"")</f>
        <v/>
      </c>
      <c r="BB502" s="63" t="str">
        <f>IF(Deník!$D502&lt;&gt;"",IF(AND(Deník!$D502&gt;=BB$2,Deník!$D502&lt;=BB$3),IF(AND(Deník!$R502&gt;=0,Deník!$R502&lt;=1),"BE",Deník!$R502),""),"")</f>
        <v/>
      </c>
      <c r="BC502" s="71" t="str">
        <f>IF(Deník!$D502&lt;&gt;"",IF(AND(Deník!$D502&gt;=BC$2,Deník!$D502&lt;=BC$3),IF(AND(Deník!$R502&gt;=0,Deník!$R502&lt;=1),"BE",Deník!$R502),""),"")</f>
        <v/>
      </c>
      <c r="BD502" s="20" t="str">
        <f>IF(Deník!$J503="S",(Deník!$M503-Deník!$K503),IF(Deník!$J503="L",(Deník!$K503-Deník!$M503),""))</f>
        <v/>
      </c>
      <c r="BE502" s="20" t="str">
        <f>IF(Deník!$J503="S",(Deník!$K503-Deník!$O503),IF(Deník!$J503="L",(Deník!$O503-Deník!$K503),""))</f>
        <v/>
      </c>
      <c r="BF502" s="20" t="str">
        <f>IF(Deník!$J503="S",(Deník!$K503-Deník!$L503),IF(Deník!$J503="L",(Deník!$L503-Deník!$K503),""))</f>
        <v/>
      </c>
      <c r="BG502" s="20" t="str">
        <f>IF(Deník!$J503="S",(Deník!$K503-Deník!$S503),IF(Deník!$J503="L",(Deník!$S503-Deník!$K503),""))</f>
        <v/>
      </c>
      <c r="BH502" s="20" t="str">
        <f>IF(Deník!$J503="S",(Deník!$K503-Deník!$U503),IF(Deník!$J503="L",(Deník!$U503-Deník!$K503),""))</f>
        <v/>
      </c>
      <c r="BI502" s="20" t="str">
        <f>IF(Deník!$R502&gt;1,Deník!$R502,"")</f>
        <v/>
      </c>
      <c r="BJ502" s="20" t="str">
        <f>IF(Deník!$R502&lt;0,Deník!$R502,"")</f>
        <v/>
      </c>
      <c r="BK502" s="17"/>
      <c r="BM502" s="233" t="str">
        <f>IF(Deník!$R502&lt;&gt;"",IF(Deník!$Y502=Statistika!$F$78,IF(AND(Deník!$R502&gt;=0,Deník!$R502&lt;=1),"BE",Deník!$R502),""),"")</f>
        <v/>
      </c>
      <c r="BN502" s="233" t="str">
        <f>IF(Deník!$R502&lt;&gt;"",IF(Deník!$Y502=Statistika!$F$79,IF(AND(Deník!$R502&gt;=0,Deník!$R502&lt;=1),"BE",Deník!$R502),""),"")</f>
        <v/>
      </c>
      <c r="BO502" s="233" t="str">
        <f>IF(Deník!$R502&lt;&gt;"",IF(Deník!$Y502=Statistika!$F$80,IF(AND(Deník!$R502&gt;=0,Deník!$R502&lt;=1),"BE",Deník!$R502),""),"")</f>
        <v/>
      </c>
      <c r="BP502" s="233" t="str">
        <f>IF(Deník!$R502&lt;&gt;"",IF(Deník!$Y502=Statistika!$F$81,IF(AND(Deník!$R502&gt;=0,Deník!$R502&lt;=1),"BE",Deník!$R502),""),"")</f>
        <v/>
      </c>
      <c r="BQ502" s="233" t="str">
        <f>IF(Deník!$R502&lt;&gt;"",IF(Deník!$Y502=Statistika!$F$82,IF(AND(Deník!$R502&gt;=0,Deník!$R502&lt;=1),"BE",Deník!$R502),""),"")</f>
        <v/>
      </c>
      <c r="BR502" s="233" t="str">
        <f>IF(Deník!$R502&lt;&gt;"",IF(Deník!$Y502=Statistika!$F$83,IF(AND(Deník!$R502&gt;=0,Deník!$R502&lt;=1),"BE",Deník!$R502),""),"")</f>
        <v/>
      </c>
      <c r="BS502" s="233" t="str">
        <f>IF(Deník!$R502&lt;&gt;"",IF(Deník!$Y502=Statistika!$F$84,IF(AND(Deník!$R502&gt;=0,Deník!$R502&lt;=1),"BE",Deník!$R502),""),"")</f>
        <v/>
      </c>
      <c r="BT502" s="233" t="str">
        <f>IF(Deník!$R502&lt;&gt;"",IF(Deník!$Y502=Statistika!$F$85,IF(AND(Deník!$R502&gt;=0,Deník!$R502&lt;=1),"BE",Deník!$R502),""),"")</f>
        <v/>
      </c>
      <c r="BU502" s="233" t="str">
        <f>IF(Deník!$R502&lt;&gt;"",IF(Deník!$Y502=Statistika!$F$86,IF(AND(Deník!$R502&gt;=0,Deník!$R502&lt;=1),"BE",Deník!$R502),""),"")</f>
        <v/>
      </c>
      <c r="BV502" s="233" t="str">
        <f>IF(Deník!$R502&lt;&gt;"",IF(Deník!$Y502=Statistika!$F$87,IF(AND(Deník!$R502&gt;=0,Deník!$R502&lt;=1),"BE",Deník!$R502),""),"")</f>
        <v/>
      </c>
      <c r="BW502" s="233" t="str">
        <f>IF(Deník!$R502&lt;&gt;"",IF(Deník!$Y502=Statistika!$F$88,IF(AND(Deník!$R502&gt;=0,Deník!$R502&lt;=1),"BE",Deník!$R502),""),"")</f>
        <v/>
      </c>
      <c r="BX502" s="233" t="str">
        <f>IF(Deník!$R502&lt;&gt;"",IF(Deník!$Y502=Statistika!$F$89,IF(AND(Deník!$R502&gt;=0,Deník!$R502&lt;=1),"BE",Deník!$R502),""),"")</f>
        <v/>
      </c>
      <c r="BY502" s="233" t="str">
        <f>IF(Deník!$R502&lt;&gt;"",IF(Deník!$Y502=Statistika!$F$90,IF(AND(Deník!$R502&gt;=0,Deník!$R502&lt;=1),"BE",Deník!$R502),""),"")</f>
        <v/>
      </c>
      <c r="BZ502" s="233" t="str">
        <f>IF(Deník!$R502&lt;&gt;"",IF(Deník!$Y502=Statistika!$F$91,IF(AND(Deník!$R502&gt;=0,Deník!$R502&lt;=1),"BE",Deník!$R502),""),"")</f>
        <v/>
      </c>
      <c r="CA502" s="233"/>
      <c r="CB502" s="233" t="str">
        <f>IF(Deník!$R502&lt;&gt;"",IF(Deník!$AB502="SL",IF(AND(Deník!$R502&gt;=0,Deník!$R502&lt;=1),"BE",Deník!$R502),""),"")</f>
        <v/>
      </c>
      <c r="CC502" s="233" t="str">
        <f>IF(Deník!$R502&lt;&gt;"",IF(Deník!$AB502="BE10",IF(AND(Deník!$R502&gt;=0,Deník!$R502&lt;=1),"BE",Deník!$R502),""),"")</f>
        <v/>
      </c>
      <c r="CD502" s="233" t="str">
        <f>IF(Deník!$R502&lt;&gt;"",IF(Deník!$AB502="BE15",IF(AND(Deník!$R502&gt;=0,Deník!$R502&lt;=1),"BE",Deník!$R502),""),"")</f>
        <v/>
      </c>
      <c r="CE502" s="233" t="str">
        <f>IF(Deník!$R502&lt;&gt;"",IF(Deník!$AB502="BE20",IF(AND(Deník!$R502&gt;=0,Deník!$R502&lt;=1),"BE",Deník!$R502),""),"")</f>
        <v/>
      </c>
      <c r="CF502" s="233" t="str">
        <f>IF(Deník!$R502&lt;&gt;"",IF(Deník!$AB502="TP1",IF(AND(Deník!$R502&gt;=0,Deník!$R502&lt;=1),"BE",Deník!$R502),""),"")</f>
        <v/>
      </c>
      <c r="CG502" s="233" t="str">
        <f>IF(Deník!$R502&lt;&gt;"",IF(Deník!$AB502="TP2",IF(AND(Deník!$R502&gt;=0,Deník!$R502&lt;=1),"BE",Deník!$R502),""),"")</f>
        <v/>
      </c>
      <c r="CH502" s="233" t="str">
        <f>IF(Deník!$R502&lt;&gt;"",IF(Deník!$AB502="TP3",IF(AND(Deník!$R502&gt;=0,Deník!$R502&lt;=1),"BE",Deník!$R502),""),"")</f>
        <v/>
      </c>
      <c r="CI502" s="233" t="str">
        <f>IF(Deník!$R502&lt;&gt;"",IF(Deník!$AB502="Trailing SL",IF(AND(Deník!$R502&gt;=0,Deník!$R502&lt;=1),"BE",Deník!$R502),""),"")</f>
        <v/>
      </c>
      <c r="CJ502" s="233" t="str">
        <f>IF(Deník!$R502&lt;&gt;"",IF(Deník!$AB502="Manual",IF(AND(Deník!$R502&gt;=0,Deník!$R502&lt;=1),"BE",Deník!$R502),""),"")</f>
        <v/>
      </c>
      <c r="CK502" s="233"/>
      <c r="CL502" s="233" t="str">
        <f>IF(Deník!$R502&lt;0,IF(Deník!$AC502=Statistika!$F$117,Deník!$R502,""),"")</f>
        <v/>
      </c>
      <c r="CM502" s="233" t="str">
        <f>IF(Deník!$R502&lt;0,IF(Deník!$AC502=Statistika!$F$118,Deník!$R502,""),"")</f>
        <v/>
      </c>
      <c r="CN502" s="233" t="str">
        <f>IF(Deník!$R502&lt;0,IF(Deník!$AC502=Statistika!$F$119,Deník!$R502,""),"")</f>
        <v/>
      </c>
      <c r="CO502" s="233" t="str">
        <f>IF(Deník!$R502&lt;0,IF(Deník!$AC502=Statistika!$F$120,Deník!$R502,""),"")</f>
        <v/>
      </c>
      <c r="CP502" s="233" t="str">
        <f>IF(Deník!$R502&lt;0,IF(Deník!$AC502=Statistika!$F$121,Deník!$R502,""),"")</f>
        <v/>
      </c>
      <c r="CQ502" s="233" t="str">
        <f>IF(Deník!$R502&lt;0,IF(Deník!$AC502=Statistika!$F$122,Deník!$R502,""),"")</f>
        <v/>
      </c>
      <c r="CR502" s="233" t="str">
        <f>IF(Deník!$R502&lt;0,IF(Deník!$AC502=Statistika!$F$123,Deník!$R502,""),"")</f>
        <v/>
      </c>
      <c r="CS502" s="233" t="str">
        <f>IF(Deník!$R502&lt;0,IF(Deník!$AC502=Statistika!$F$124,Deník!$R502,""),"")</f>
        <v/>
      </c>
      <c r="CT502" s="233" t="str">
        <f>IF(Deník!$R502&lt;0,IF(Deník!$AC502=Statistika!$F$125,Deník!$R502,""),"")</f>
        <v/>
      </c>
      <c r="CU502" s="233"/>
      <c r="CV502" s="233" t="str">
        <f>IF(Deník!$R502&lt;0,IF(Deník!$AD502=$CV$2,Deník!$R502,""),"")</f>
        <v/>
      </c>
      <c r="CW502" s="233" t="str">
        <f>IF(Deník!$R502&lt;0,IF(Deník!$AD502=$CW$2,Deník!$R502,""),"")</f>
        <v/>
      </c>
      <c r="CX502" s="233" t="str">
        <f>IF(Deník!$R502&lt;0,IF(Deník!$AD502=$CX$2,Deník!$R502,""),"")</f>
        <v/>
      </c>
      <c r="CY502" s="233" t="str">
        <f>IF(Deník!$R502&lt;0,IF(Deník!$AD502=$CY$2,Deník!$R502,""),"")</f>
        <v/>
      </c>
      <c r="CZ502" s="233" t="str">
        <f>IF(Deník!$R502&lt;0,IF(Deník!$AD502=$CZ$2,Deník!$R502,""),"")</f>
        <v/>
      </c>
      <c r="DL502" s="221">
        <f t="shared" si="20"/>
        <v>93847.029999999984</v>
      </c>
      <c r="DM502" s="220">
        <f t="shared" si="19"/>
        <v>-6.1529700000000132E-2</v>
      </c>
      <c r="DO502" s="50">
        <f>Deník!W503</f>
        <v>0</v>
      </c>
      <c r="DP502" s="102" t="str">
        <f>IF(AND(Deník!W503&gt;0),1,"")</f>
        <v/>
      </c>
      <c r="DQ502" s="102">
        <f>IF(AND(Deník!W503&lt;=0),1,"")</f>
        <v>1</v>
      </c>
      <c r="DR502" s="227"/>
      <c r="DS502" s="228"/>
      <c r="DT502" s="85"/>
      <c r="DU502" s="54">
        <f>IF(MONTH(Deník!$C502)=DU$2,Deník!$W502,"")</f>
        <v>0</v>
      </c>
      <c r="DV502" s="222" t="str">
        <f>IF(MONTH(Deník!$C502)=DV$2,Deník!$W502,"")</f>
        <v/>
      </c>
      <c r="DW502" s="222" t="str">
        <f>IF(MONTH(Deník!$C502)=DW$2,Deník!$W502,"")</f>
        <v/>
      </c>
      <c r="DX502" s="222" t="str">
        <f>IF(MONTH(Deník!$C502)=DX$2,Deník!$W502,"")</f>
        <v/>
      </c>
      <c r="DY502" s="222" t="str">
        <f>IF(MONTH(Deník!$C502)=DY$2,Deník!$W502,"")</f>
        <v/>
      </c>
      <c r="DZ502" s="222" t="str">
        <f>IF(MONTH(Deník!$C502)=DZ$2,Deník!$W502,"")</f>
        <v/>
      </c>
      <c r="EA502" s="222" t="str">
        <f>IF(MONTH(Deník!$C502)=EA$2,Deník!$W502,"")</f>
        <v/>
      </c>
      <c r="EB502" s="222" t="str">
        <f>IF(MONTH(Deník!$C502)=EB$2,Deník!$W502,"")</f>
        <v/>
      </c>
      <c r="EC502" s="222" t="str">
        <f>IF(MONTH(Deník!$C502)=EC$2,Deník!$W502,"")</f>
        <v/>
      </c>
      <c r="ED502" s="222" t="str">
        <f>IF(MONTH(Deník!$C502)=ED$2,Deník!$W502,"")</f>
        <v/>
      </c>
      <c r="EE502" s="222" t="str">
        <f>IF(MONTH(Deník!$C502)=EE$2,Deník!$W502,"")</f>
        <v/>
      </c>
      <c r="EF502" s="222" t="str">
        <f>IF(MONTH(Deník!$C502)=EF$2,Deník!$W502,"")</f>
        <v/>
      </c>
      <c r="EI502" s="600" t="str">
        <f>IF(Deník!$W502&lt;&gt;"",IF(Deník!$B502=Statistika!$F$63,Deník!$W502,""),"")</f>
        <v/>
      </c>
      <c r="EJ502" s="13" t="str">
        <f>IF(Deník!$W502&lt;&gt;"",IF(Deník!$B502=Statistika!$F$64,Deník!$W502,""),"")</f>
        <v/>
      </c>
      <c r="EK502" s="13" t="str">
        <f>IF(Deník!$W502&lt;&gt;"",IF(Deník!$B502=Statistika!$F$65,Deník!$W502,""),"")</f>
        <v/>
      </c>
      <c r="EL502" s="13" t="str">
        <f>IF(Deník!$W502&lt;&gt;"",IF(Deník!$B502=Statistika!$F$66,Deník!$W502,""),"")</f>
        <v/>
      </c>
      <c r="EM502" s="13" t="str">
        <f>IF(Deník!$W502&lt;&gt;"",IF(Deník!$B502=Statistika!$F$67,Deník!$W502,""),"")</f>
        <v/>
      </c>
      <c r="EN502" s="13" t="str">
        <f>IF(Deník!$W502&lt;&gt;"",IF(Deník!$B502=Statistika!$F$68,Deník!$W502,""),"")</f>
        <v/>
      </c>
      <c r="EO502" s="13" t="str">
        <f>IF(Deník!$W502&lt;&gt;"",IF(Deník!$B502=Statistika!$F$69,Deník!$W502,""),"")</f>
        <v/>
      </c>
      <c r="EP502" s="601" t="str">
        <f>IF(Deník!$W502&lt;&gt;"",IF(Deník!$B502=Statistika!$F$70,Deník!$W502,""),"")</f>
        <v/>
      </c>
      <c r="EQ502" s="90"/>
      <c r="ER502" s="63" t="str">
        <f>IF(Deník!$W502&lt;&gt;"",IF(Deník!$J502="L",Deník!$W502,""),"")</f>
        <v/>
      </c>
      <c r="ES502" s="13" t="str">
        <f>IF(Deník!$W502&lt;&gt;"",IF(Deník!$J502="S",Deník!$W502,""),"")</f>
        <v/>
      </c>
      <c r="ET502" s="95"/>
      <c r="EU502" s="88"/>
      <c r="EV502" s="63" t="str">
        <f>IF(WEEKDAY(Deník!$C502,2)=1,Deník!$W502,"")</f>
        <v/>
      </c>
      <c r="EW502" s="13" t="str">
        <f>IF(WEEKDAY(Deník!$C502,2)=2,Deník!$W502,"")</f>
        <v/>
      </c>
      <c r="EX502" s="13" t="str">
        <f>IF(WEEKDAY(Deník!$C502,2)=3,Deník!$W502,"")</f>
        <v/>
      </c>
      <c r="EY502" s="13" t="str">
        <f>IF(WEEKDAY(Deník!$C502,2)=4,Deník!$W502,"")</f>
        <v/>
      </c>
      <c r="EZ502" s="60" t="str">
        <f>IF(WEEKDAY(Deník!$C502,2)=5,Deník!$W502,"")</f>
        <v/>
      </c>
      <c r="FA502" s="99"/>
      <c r="FB502" s="100">
        <f>Deník!D502</f>
        <v>0</v>
      </c>
      <c r="FC502" s="63">
        <f>IF($FB502&lt;&gt;"",IF(AND($FB502&gt;=FC$2,$FB502&lt;=FC$3),Deník!$W502,""))</f>
        <v>0</v>
      </c>
      <c r="FD502" s="63" t="str">
        <f>IF($FB502&lt;&gt;"",IF(AND($FB502&gt;=FD$2,$FB502&lt;=FD$3),Deník!$W502,""))</f>
        <v/>
      </c>
      <c r="FE502" s="63" t="str">
        <f>IF($FB502&lt;&gt;"",IF(AND($FB502&gt;=FE$2,$FB502&lt;=FE$3),Deník!$W502,""))</f>
        <v/>
      </c>
      <c r="FF502" s="63" t="str">
        <f>IF($FB502&lt;&gt;"",IF(AND($FB502&gt;=FF$2,$FB502&lt;=FF$3),Deník!$W502,""))</f>
        <v/>
      </c>
      <c r="FG502" s="63" t="str">
        <f>IF($FB502&lt;&gt;"",IF(AND($FB502&gt;=FG$2,$FB502&lt;=FG$3),Deník!$W502,""))</f>
        <v/>
      </c>
      <c r="FH502" s="63" t="str">
        <f>IF($FB502&lt;&gt;"",IF(AND($FB502&gt;=FH$2,$FB502&lt;=FH$3),Deník!$W502,""))</f>
        <v/>
      </c>
      <c r="FI502" s="63" t="str">
        <f>IF($FB502&lt;&gt;"",IF(AND($FB502&gt;=FI$2,$FB502&lt;=FI$3),Deník!$W502,""))</f>
        <v/>
      </c>
      <c r="FJ502" s="63" t="str">
        <f>IF($FB502&lt;&gt;"",IF(AND($FB502&gt;=FJ$2,$FB502&lt;=FJ$3),Deník!$W502,""))</f>
        <v/>
      </c>
      <c r="FK502" s="63" t="str">
        <f>IF($FB502&lt;&gt;"",IF(AND($FB502&gt;=FK$2,$FB502&lt;=FK$3),Deník!$W502,""))</f>
        <v/>
      </c>
      <c r="FL502" s="63" t="str">
        <f>IF($FB502&lt;&gt;"",IF(AND($FB502&gt;=FL$2,$FB502&lt;=FL$3),Deník!$W502,""))</f>
        <v/>
      </c>
      <c r="FM502" s="63" t="str">
        <f>IF($FB502&lt;&gt;"",IF(AND($FB502&gt;=FM$2,$FB502&lt;=FM$3),Deník!$W502,""))</f>
        <v/>
      </c>
      <c r="FN502" s="13"/>
      <c r="FO502" s="20" t="str">
        <f>IF(Deník!$W502&gt;1,Deník!$W502,"")</f>
        <v/>
      </c>
      <c r="FP502" s="20" t="str">
        <f>IF(Deník!$W502&lt;0,Deník!$W502,"")</f>
        <v/>
      </c>
      <c r="FQ502" s="17"/>
      <c r="FS502" s="233"/>
      <c r="FT502" s="233" t="str">
        <f>IF(Deník!$W502&lt;&gt;"",IF(Deník!$Y502=Statistika!$F$78,Deník!$W502,""),"")</f>
        <v/>
      </c>
      <c r="FU502" s="233" t="str">
        <f>IF(Deník!$W502&lt;&gt;"",IF(Deník!$Y502=Statistika!$F$79,Deník!$W502,""),"")</f>
        <v/>
      </c>
      <c r="FV502" s="233" t="str">
        <f>IF(Deník!$W502&lt;&gt;"",IF(Deník!$Y502=Statistika!$F$80,Deník!$W502,""),"")</f>
        <v/>
      </c>
      <c r="FW502" s="233" t="str">
        <f>IF(Deník!$W502&lt;&gt;"",IF(Deník!$Y502=Statistika!$F$81,Deník!$W502,""),"")</f>
        <v/>
      </c>
      <c r="FX502" s="233" t="str">
        <f>IF(Deník!$W502&lt;&gt;"",IF(Deník!$Y502=Statistika!$F$82,Deník!$W502,""),"")</f>
        <v/>
      </c>
      <c r="FY502" s="233" t="str">
        <f>IF(Deník!$W502&lt;&gt;"",IF(Deník!$Y502=Statistika!$F$83,Deník!$W502,""),"")</f>
        <v/>
      </c>
      <c r="FZ502" s="233" t="str">
        <f>IF(Deník!$W502&lt;&gt;"",IF(Deník!$Y502=Statistika!$F$84,Deník!$W502,""),"")</f>
        <v/>
      </c>
      <c r="GA502" s="233" t="str">
        <f>IF(Deník!$W502&lt;&gt;"",IF(Deník!$Y502=Statistika!$F$85,Deník!$W502,""),"")</f>
        <v/>
      </c>
      <c r="GB502" s="233" t="str">
        <f>IF(Deník!$W502&lt;&gt;"",IF(Deník!$Y502=Statistika!$F$86,Deník!$W502,""),"")</f>
        <v/>
      </c>
      <c r="GC502" s="233" t="str">
        <f>IF(Deník!$W502&lt;&gt;"",IF(Deník!$Y502=Statistika!$F$87,Deník!$W502,""),"")</f>
        <v/>
      </c>
      <c r="GD502" s="233" t="str">
        <f>IF(Deník!$W502&lt;&gt;"",IF(Deník!$Y502=Statistika!$F$88,Deník!$W502,""),"")</f>
        <v/>
      </c>
      <c r="GE502" s="233" t="str">
        <f>IF(Deník!$W502&lt;&gt;"",IF(Deník!$Y502=Statistika!$F$89,Deník!$W502,""),"")</f>
        <v/>
      </c>
      <c r="GF502" s="233" t="str">
        <f>IF(Deník!$W502&lt;&gt;"",IF(Deník!$Y502=Statistika!$F$90,Deník!$W502,""),"")</f>
        <v/>
      </c>
      <c r="GG502" s="233" t="str">
        <f>IF(Deník!$W502&lt;&gt;"",IF(Deník!$Y502=Statistika!$F$91,Deník!$W502,""),"")</f>
        <v/>
      </c>
      <c r="GH502" s="233"/>
      <c r="GI502" s="233" t="str">
        <f>IF(Deník!$W502&lt;&gt;"",IF(Deník!$AB502=Statistika!$L$100,Deník!$W502,""),"")</f>
        <v/>
      </c>
      <c r="GJ502" s="233" t="str">
        <f>IF(Deník!$W502&lt;&gt;"",IF(Deník!$AB502=Statistika!$L$101,Deník!$W502,""),"")</f>
        <v/>
      </c>
      <c r="GK502" s="233" t="str">
        <f>IF(Deník!$W502&lt;&gt;"",IF(Deník!$AB502=Statistika!$L$102,Deník!$W502,""),"")</f>
        <v/>
      </c>
      <c r="GL502" s="233" t="str">
        <f>IF(Deník!$W502&lt;&gt;"",IF(Deník!$AB502=Statistika!$L$103,Deník!$W502,""),"")</f>
        <v/>
      </c>
      <c r="GM502" s="233" t="str">
        <f>IF(Deník!$W502&lt;&gt;"",IF(Deník!$AB502=Statistika!$L$104,Deník!$W502,""),"")</f>
        <v/>
      </c>
      <c r="GN502" s="233" t="str">
        <f>IF(Deník!$W502&lt;&gt;"",IF(Deník!$AB502=Statistika!$L$105,Deník!$W502,""),"")</f>
        <v/>
      </c>
      <c r="GO502" s="233" t="str">
        <f>IF(Deník!$W502&lt;&gt;"",IF(Deník!$AB502=Statistika!$L$106,Deník!$W502,""),"")</f>
        <v/>
      </c>
      <c r="GP502" s="233" t="str">
        <f>IF(Deník!$W502&lt;&gt;"",IF(Deník!$AB502=Statistika!$L$107,Deník!$W502,""),"")</f>
        <v/>
      </c>
      <c r="GQ502" s="233" t="str">
        <f>IF(Deník!$W502&lt;&gt;"",IF(Deník!$AB502=Statistika!$L$108,Deník!$W502,""),"")</f>
        <v/>
      </c>
      <c r="GS502" s="233" t="str">
        <f>IF(Deník!$W502&lt;0,IF(Deník!$AC502=Statistika!$F$117,Deník!$W502,""),"")</f>
        <v/>
      </c>
      <c r="GT502" s="233" t="str">
        <f>IF(Deník!$W502&lt;0,IF(Deník!$AC502=Statistika!$F$118,Deník!$W502,""),"")</f>
        <v/>
      </c>
      <c r="GU502" s="233" t="str">
        <f>IF(Deník!$W502&lt;0,IF(Deník!$AC502=Statistika!$F$119,Deník!$W502,""),"")</f>
        <v/>
      </c>
      <c r="GV502" s="233" t="str">
        <f>IF(Deník!$W502&lt;0,IF(Deník!$AC502=Statistika!$F$120,Deník!$W502,""),"")</f>
        <v/>
      </c>
      <c r="GW502" s="233" t="str">
        <f>IF(Deník!$W502&lt;0,IF(Deník!$AC502=Statistika!$F$121,Deník!$W502,""),"")</f>
        <v/>
      </c>
      <c r="GX502" s="233" t="str">
        <f>IF(Deník!$W502&lt;0,IF(Deník!$AC502=Statistika!$F$122,Deník!$W502,""),"")</f>
        <v/>
      </c>
      <c r="GY502" s="233" t="str">
        <f>IF(Deník!$W502&lt;0,IF(Deník!$AC502=Statistika!$F$123,Deník!$W502,""),"")</f>
        <v/>
      </c>
      <c r="GZ502" s="233" t="str">
        <f>IF(Deník!$W502&lt;0,IF(Deník!$AC502=Statistika!$F$124,Deník!$W502,""),"")</f>
        <v/>
      </c>
      <c r="HA502" s="233" t="str">
        <f>IF(Deník!$W502&lt;0,IF(Deník!$AC502=Statistika!$F$125,Deník!$W502,""),"")</f>
        <v/>
      </c>
      <c r="HC502" s="233" t="str">
        <f>IF(Deník!$W502&lt;0,IF(Deník!$AD502=Statistika!$F$133,Deník!$W502,""),"")</f>
        <v/>
      </c>
      <c r="HD502" s="233" t="str">
        <f>IF(Deník!$W502&lt;0,IF(Deník!$AD502=Statistika!$F$134,Deník!$W502,""),"")</f>
        <v/>
      </c>
      <c r="HE502" s="233" t="str">
        <f>IF(Deník!$W502&lt;0,IF(Deník!$AD502=Statistika!$F$135,Deník!$W502,""),"")</f>
        <v/>
      </c>
      <c r="HF502" s="233" t="str">
        <f>IF(Deník!$W502&lt;0,IF(Deník!$AD502=Statistika!$F$136,Deník!$W502,""),"")</f>
        <v/>
      </c>
      <c r="HG502" s="233" t="str">
        <f>IF(Deník!$W502&lt;0,IF(Deník!$AD502=Statistika!$F$137,Deník!$W502,""),"")</f>
        <v/>
      </c>
      <c r="ID502" s="8">
        <f>Tabulka4[[#This Row],[Sloupec3]]</f>
        <v>0</v>
      </c>
      <c r="IE502" s="17" t="str">
        <f>IF(AND([1]Deník!$C502&gt;='[1]Měsíční shrnutí'!$D$1,[1]Deník!$C502&lt;='[1]Měsíční shrnutí'!$F$1),[1]Deník!$X502,"")</f>
        <v/>
      </c>
    </row>
    <row r="503" spans="1:239">
      <c r="A503" s="8">
        <f>Deník!C504</f>
        <v>0</v>
      </c>
      <c r="B503" s="50" t="str">
        <f>Deník!R504</f>
        <v/>
      </c>
      <c r="C503" s="102" t="str">
        <f>IF(AND(Deník!R504&gt;1,Deník!R504&lt;&gt;""),1,"")</f>
        <v/>
      </c>
      <c r="D503" s="102" t="str">
        <f>IF(AND(Deník!R504&lt;=0,Deník!R504&lt;&gt;""),1,"")</f>
        <v/>
      </c>
      <c r="E503" s="103" t="str">
        <f>IF(AND(Deník!R504&gt;=0,Deník!R504&lt;=1),1,"")</f>
        <v/>
      </c>
      <c r="F503" s="79" t="str">
        <f>IF(Deník!R504&lt;&gt;"",Deník!R504+F502,"")</f>
        <v/>
      </c>
      <c r="G503" s="85"/>
      <c r="H503" s="54" t="str">
        <f>IF(MONTH(Deník!$C503)=H$2,IF(AND(Deník!$R503&gt;=0,Deník!$R503&lt;=1),"BE",Deník!$R503),"")</f>
        <v/>
      </c>
      <c r="I503" s="11" t="str">
        <f>IF(MONTH(Deník!$C503)=I$2,IF(AND(Deník!$R503&gt;=0,Deník!$R503&lt;=1),"BE",Deník!$R503),"")</f>
        <v/>
      </c>
      <c r="J503" s="11" t="str">
        <f>IF(MONTH(Deník!$C503)=J$2,IF(AND(Deník!$R503&gt;=0,Deník!$R503&lt;=1),"BE",Deník!$R503),"")</f>
        <v/>
      </c>
      <c r="K503" s="11" t="str">
        <f>IF(MONTH(Deník!$C503)=K$2,IF(AND(Deník!$R503&gt;=0,Deník!$R503&lt;=1),"BE",Deník!$R503),"")</f>
        <v/>
      </c>
      <c r="L503" s="11" t="str">
        <f>IF(MONTH(Deník!$C503)=L$2,IF(AND(Deník!$R503&gt;=0,Deník!$R503&lt;=1),"BE",Deník!$R503),"")</f>
        <v/>
      </c>
      <c r="M503" s="11" t="str">
        <f>IF(MONTH(Deník!$C503)=M$2,IF(AND(Deník!$R503&gt;=0,Deník!$R503&lt;=1),"BE",Deník!$R503),"")</f>
        <v/>
      </c>
      <c r="N503" s="11" t="str">
        <f>IF(MONTH(Deník!$C503)=N$2,IF(AND(Deník!$R503&gt;=0,Deník!$R503&lt;=1),"BE",Deník!$R503),"")</f>
        <v/>
      </c>
      <c r="O503" s="11" t="str">
        <f>IF(MONTH(Deník!$C503)=O$2,IF(AND(Deník!$R503&gt;=0,Deník!$R503&lt;=1),"BE",Deník!$R503),"")</f>
        <v/>
      </c>
      <c r="P503" s="11" t="str">
        <f>IF(MONTH(Deník!$C503)=P$2,IF(AND(Deník!$R503&gt;=0,Deník!$R503&lt;=1),"BE",Deník!$R503),"")</f>
        <v/>
      </c>
      <c r="Q503" s="11" t="str">
        <f>IF(MONTH(Deník!$C503)=Q$2,IF(AND(Deník!$R503&gt;=0,Deník!$R503&lt;=1),"BE",Deník!$R503),"")</f>
        <v/>
      </c>
      <c r="R503" s="11" t="str">
        <f>IF(MONTH(Deník!$C503)=R$2,IF(AND(Deník!$R503&gt;=0,Deník!$R503&lt;=1),"BE",Deník!$R503),"")</f>
        <v/>
      </c>
      <c r="S503" s="57" t="str">
        <f>IF(MONTH(Deník!$C503)=S$2,IF(AND(Deník!$R503&gt;=0,Deník!$R503&lt;=1),"BE",Deník!$R503),"")</f>
        <v/>
      </c>
      <c r="U503" s="12"/>
      <c r="V503" s="12"/>
      <c r="X503" s="600" t="str">
        <f>IF(Deník!$R503&lt;&gt;"",IF(Deník!$B503=Statistika!$F$63,IF(AND(Deník!$R503&gt;=0,Deník!$R503&lt;=1),"BE",Deník!$R503),""),"")</f>
        <v/>
      </c>
      <c r="Y503" s="13" t="str">
        <f>IF(Deník!$R503&lt;&gt;"",IF(Deník!$B503=Statistika!$F$64,IF(AND(Deník!$R503&gt;=0,Deník!$R503&lt;=1),"BE",Deník!$R503),""),"")</f>
        <v/>
      </c>
      <c r="Z503" s="13" t="str">
        <f>IF(Deník!$R503&lt;&gt;"",IF(Deník!$B503=Statistika!$F$65,IF(AND(Deník!$R503&gt;=0,Deník!$R503&lt;=1),"BE",Deník!$R503),""),"")</f>
        <v/>
      </c>
      <c r="AA503" s="13" t="str">
        <f>IF(Deník!$R503&lt;&gt;"",IF(Deník!$B503=Statistika!$F$66,IF(AND(Deník!$R503&gt;=0,Deník!$R503&lt;=1),"BE",Deník!$R503),""),"")</f>
        <v/>
      </c>
      <c r="AB503" s="13" t="str">
        <f>IF(Deník!$R503&lt;&gt;"",IF(Deník!$B503=Statistika!$F$67,IF(AND(Deník!$R503&gt;=0,Deník!$R503&lt;=1),"BE",Deník!$R503),""),"")</f>
        <v/>
      </c>
      <c r="AC503" s="13" t="str">
        <f>IF(Deník!$R503&lt;&gt;"",IF(Deník!$B503=Statistika!$F$68,IF(AND(Deník!$R503&gt;=0,Deník!$R503&lt;=1),"BE",Deník!$R503),""),"")</f>
        <v/>
      </c>
      <c r="AD503" s="13" t="str">
        <f>IF(Deník!$R503&lt;&gt;"",IF(Deník!$B503=Statistika!$F$69,IF(AND(Deník!$R503&gt;=0,Deník!$R503&lt;=1),"BE",Deník!$R503),""),"")</f>
        <v/>
      </c>
      <c r="AE503" s="601" t="str">
        <f>IF(Deník!$R503&lt;&gt;"",IF(Deník!$B503=Statistika!$F$70,IF(AND(Deník!$R503&gt;=0,Deník!$R503&lt;=1),"BE",Deník!$R503),""),"")</f>
        <v/>
      </c>
      <c r="AF503" s="90"/>
      <c r="AG503" s="63" t="str">
        <f>IF(Deník!$R503&lt;&gt;"",IF(Deník!$J503="L",IF(AND(Deník!$R503&gt;=0,Deník!$R503&lt;=1),"BE",Deník!$R503),""),"")</f>
        <v/>
      </c>
      <c r="AH503" s="13" t="str">
        <f>IF(Deník!$R503&lt;&gt;"",IF(Deník!$J503="S",IF(AND(Deník!$R503&gt;=0,Deník!$R503&lt;=1),"BE",Deník!$R503),""),"")</f>
        <v/>
      </c>
      <c r="AI503" s="95"/>
      <c r="AJ503" s="71" t="str">
        <f>IF(Deník!N504&lt;&gt;"",Deník!N504*-1,"")</f>
        <v/>
      </c>
      <c r="AK503" s="88"/>
      <c r="AL503" s="63" t="str">
        <f>IF(WEEKDAY(Deník!$C503,2)=1,IF(AND(Deník!$R503&gt;=0,Deník!$R503&lt;=1),"BE",Deník!$R503),"")</f>
        <v/>
      </c>
      <c r="AM503" s="13" t="str">
        <f>IF(WEEKDAY(Deník!$C503,2)=2,IF(AND(Deník!$R503&gt;=0,Deník!$R503&lt;=1),"BE",Deník!$R503),"")</f>
        <v/>
      </c>
      <c r="AN503" s="13" t="str">
        <f>IF(WEEKDAY(Deník!$C503,2)=3,IF(AND(Deník!$R503&gt;=0,Deník!$R503&lt;=1),"BE",Deník!$R503),"")</f>
        <v/>
      </c>
      <c r="AO503" s="13" t="str">
        <f>IF(WEEKDAY(Deník!$C503,2)=4,IF(AND(Deník!$R503&gt;=0,Deník!$R503&lt;=1),"BE",Deník!$R503),"")</f>
        <v/>
      </c>
      <c r="AP503" s="60" t="str">
        <f>IF(WEEKDAY(Deník!$C503,2)=5,IF(AND(Deník!$R503&gt;=0,Deník!$R503&lt;=1),"BE",Deník!$R503),"")</f>
        <v/>
      </c>
      <c r="AQ503" s="99"/>
      <c r="AR503" s="100">
        <f>Deník!D503</f>
        <v>0</v>
      </c>
      <c r="AS503" s="63" t="str">
        <f>IF(Deník!$D503&lt;&gt;"",IF(AND(Deník!$D503&gt;=AS$2,Deník!$D503&lt;=AS$3),IF(AND(Deník!$R503&gt;=0,Deník!$R503&lt;=1),"BE",Deník!$R503),""),"")</f>
        <v/>
      </c>
      <c r="AT503" s="63" t="str">
        <f>IF(Deník!$D503&lt;&gt;"",IF(AND(Deník!$D503&gt;=AT$2,Deník!$D503&lt;=AT$3),IF(AND(Deník!$R503&gt;=0,Deník!$R503&lt;=1),"BE",Deník!$R503),""),"")</f>
        <v/>
      </c>
      <c r="AU503" s="63" t="str">
        <f>IF(Deník!$D503&lt;&gt;"",IF(AND(Deník!$D503&gt;=AU$2,Deník!$D503&lt;=AU$3),IF(AND(Deník!$R503&gt;=0,Deník!$R503&lt;=1),"BE",Deník!$R503),""),"")</f>
        <v/>
      </c>
      <c r="AV503" s="63" t="str">
        <f>IF(Deník!$D503&lt;&gt;"",IF(AND(Deník!$D503&gt;=AV$2,Deník!$D503&lt;=AV$3),IF(AND(Deník!$R503&gt;=0,Deník!$R503&lt;=1),"BE",Deník!$R503),""),"")</f>
        <v/>
      </c>
      <c r="AW503" s="63" t="str">
        <f>IF(Deník!$D503&lt;&gt;"",IF(AND(Deník!$D503&gt;=AW$2,Deník!$D503&lt;=AW$3),IF(AND(Deník!$R503&gt;=0,Deník!$R503&lt;=1),"BE",Deník!$R503),""),"")</f>
        <v/>
      </c>
      <c r="AX503" s="63" t="str">
        <f>IF(Deník!$D503&lt;&gt;"",IF(AND(Deník!$D503&gt;=AX$2,Deník!$D503&lt;=AX$3),IF(AND(Deník!$R503&gt;=0,Deník!$R503&lt;=1),"BE",Deník!$R503),""),"")</f>
        <v/>
      </c>
      <c r="AY503" s="63" t="str">
        <f>IF(Deník!$D503&lt;&gt;"",IF(AND(Deník!$D503&gt;=AY$2,Deník!$D503&lt;=AY$3),IF(AND(Deník!$R503&gt;=0,Deník!$R503&lt;=1),"BE",Deník!$R503),""),"")</f>
        <v/>
      </c>
      <c r="AZ503" s="63" t="str">
        <f>IF(Deník!$D503&lt;&gt;"",IF(AND(Deník!$D503&gt;=AZ$2,Deník!$D503&lt;=AZ$3),IF(AND(Deník!$R503&gt;=0,Deník!$R503&lt;=1),"BE",Deník!$R503),""),"")</f>
        <v/>
      </c>
      <c r="BA503" s="63" t="str">
        <f>IF(Deník!$D503&lt;&gt;"",IF(AND(Deník!$D503&gt;=BA$2,Deník!$D503&lt;=BA$3),IF(AND(Deník!$R503&gt;=0,Deník!$R503&lt;=1),"BE",Deník!$R503),""),"")</f>
        <v/>
      </c>
      <c r="BB503" s="63" t="str">
        <f>IF(Deník!$D503&lt;&gt;"",IF(AND(Deník!$D503&gt;=BB$2,Deník!$D503&lt;=BB$3),IF(AND(Deník!$R503&gt;=0,Deník!$R503&lt;=1),"BE",Deník!$R503),""),"")</f>
        <v/>
      </c>
      <c r="BC503" s="71" t="str">
        <f>IF(Deník!$D503&lt;&gt;"",IF(AND(Deník!$D503&gt;=BC$2,Deník!$D503&lt;=BC$3),IF(AND(Deník!$R503&gt;=0,Deník!$R503&lt;=1),"BE",Deník!$R503),""),"")</f>
        <v/>
      </c>
      <c r="BD503" s="20" t="str">
        <f>IF(Deník!$J504="S",(Deník!$M504-Deník!$K504),IF(Deník!$J504="L",(Deník!$K504-Deník!$M504),""))</f>
        <v/>
      </c>
      <c r="BE503" s="20" t="str">
        <f>IF(Deník!$J504="S",(Deník!$K504-Deník!$O504),IF(Deník!$J504="L",(Deník!$O504-Deník!$K504),""))</f>
        <v/>
      </c>
      <c r="BF503" s="20" t="str">
        <f>IF(Deník!$J504="S",(Deník!$K504-Deník!$L504),IF(Deník!$J504="L",(Deník!$L504-Deník!$K504),""))</f>
        <v/>
      </c>
      <c r="BG503" s="20" t="str">
        <f>IF(Deník!$J504="S",(Deník!$K504-Deník!$S504),IF(Deník!$J504="L",(Deník!$S504-Deník!$K504),""))</f>
        <v/>
      </c>
      <c r="BH503" s="20" t="str">
        <f>IF(Deník!$J504="S",(Deník!$K504-Deník!$U504),IF(Deník!$J504="L",(Deník!$U504-Deník!$K504),""))</f>
        <v/>
      </c>
      <c r="BI503" s="20" t="str">
        <f>IF(Deník!$R503&gt;1,Deník!$R503,"")</f>
        <v/>
      </c>
      <c r="BJ503" s="20" t="str">
        <f>IF(Deník!$R503&lt;0,Deník!$R503,"")</f>
        <v/>
      </c>
      <c r="BK503" s="17"/>
      <c r="BM503" s="233" t="str">
        <f>IF(Deník!$R503&lt;&gt;"",IF(Deník!$Y503=Statistika!$F$78,IF(AND(Deník!$R503&gt;=0,Deník!$R503&lt;=1),"BE",Deník!$R503),""),"")</f>
        <v/>
      </c>
      <c r="BN503" s="233" t="str">
        <f>IF(Deník!$R503&lt;&gt;"",IF(Deník!$Y503=Statistika!$F$79,IF(AND(Deník!$R503&gt;=0,Deník!$R503&lt;=1),"BE",Deník!$R503),""),"")</f>
        <v/>
      </c>
      <c r="BO503" s="233" t="str">
        <f>IF(Deník!$R503&lt;&gt;"",IF(Deník!$Y503=Statistika!$F$80,IF(AND(Deník!$R503&gt;=0,Deník!$R503&lt;=1),"BE",Deník!$R503),""),"")</f>
        <v/>
      </c>
      <c r="BP503" s="233" t="str">
        <f>IF(Deník!$R503&lt;&gt;"",IF(Deník!$Y503=Statistika!$F$81,IF(AND(Deník!$R503&gt;=0,Deník!$R503&lt;=1),"BE",Deník!$R503),""),"")</f>
        <v/>
      </c>
      <c r="BQ503" s="233" t="str">
        <f>IF(Deník!$R503&lt;&gt;"",IF(Deník!$Y503=Statistika!$F$82,IF(AND(Deník!$R503&gt;=0,Deník!$R503&lt;=1),"BE",Deník!$R503),""),"")</f>
        <v/>
      </c>
      <c r="BR503" s="233" t="str">
        <f>IF(Deník!$R503&lt;&gt;"",IF(Deník!$Y503=Statistika!$F$83,IF(AND(Deník!$R503&gt;=0,Deník!$R503&lt;=1),"BE",Deník!$R503),""),"")</f>
        <v/>
      </c>
      <c r="BS503" s="233" t="str">
        <f>IF(Deník!$R503&lt;&gt;"",IF(Deník!$Y503=Statistika!$F$84,IF(AND(Deník!$R503&gt;=0,Deník!$R503&lt;=1),"BE",Deník!$R503),""),"")</f>
        <v/>
      </c>
      <c r="BT503" s="233" t="str">
        <f>IF(Deník!$R503&lt;&gt;"",IF(Deník!$Y503=Statistika!$F$85,IF(AND(Deník!$R503&gt;=0,Deník!$R503&lt;=1),"BE",Deník!$R503),""),"")</f>
        <v/>
      </c>
      <c r="BU503" s="233" t="str">
        <f>IF(Deník!$R503&lt;&gt;"",IF(Deník!$Y503=Statistika!$F$86,IF(AND(Deník!$R503&gt;=0,Deník!$R503&lt;=1),"BE",Deník!$R503),""),"")</f>
        <v/>
      </c>
      <c r="BV503" s="233" t="str">
        <f>IF(Deník!$R503&lt;&gt;"",IF(Deník!$Y503=Statistika!$F$87,IF(AND(Deník!$R503&gt;=0,Deník!$R503&lt;=1),"BE",Deník!$R503),""),"")</f>
        <v/>
      </c>
      <c r="BW503" s="233" t="str">
        <f>IF(Deník!$R503&lt;&gt;"",IF(Deník!$Y503=Statistika!$F$88,IF(AND(Deník!$R503&gt;=0,Deník!$R503&lt;=1),"BE",Deník!$R503),""),"")</f>
        <v/>
      </c>
      <c r="BX503" s="233" t="str">
        <f>IF(Deník!$R503&lt;&gt;"",IF(Deník!$Y503=Statistika!$F$89,IF(AND(Deník!$R503&gt;=0,Deník!$R503&lt;=1),"BE",Deník!$R503),""),"")</f>
        <v/>
      </c>
      <c r="BY503" s="233" t="str">
        <f>IF(Deník!$R503&lt;&gt;"",IF(Deník!$Y503=Statistika!$F$90,IF(AND(Deník!$R503&gt;=0,Deník!$R503&lt;=1),"BE",Deník!$R503),""),"")</f>
        <v/>
      </c>
      <c r="BZ503" s="233" t="str">
        <f>IF(Deník!$R503&lt;&gt;"",IF(Deník!$Y503=Statistika!$F$91,IF(AND(Deník!$R503&gt;=0,Deník!$R503&lt;=1),"BE",Deník!$R503),""),"")</f>
        <v/>
      </c>
      <c r="CA503" s="233"/>
      <c r="CB503" s="233" t="str">
        <f>IF(Deník!$R503&lt;&gt;"",IF(Deník!$AB503="SL",IF(AND(Deník!$R503&gt;=0,Deník!$R503&lt;=1),"BE",Deník!$R503),""),"")</f>
        <v/>
      </c>
      <c r="CC503" s="233" t="str">
        <f>IF(Deník!$R503&lt;&gt;"",IF(Deník!$AB503="BE10",IF(AND(Deník!$R503&gt;=0,Deník!$R503&lt;=1),"BE",Deník!$R503),""),"")</f>
        <v/>
      </c>
      <c r="CD503" s="233" t="str">
        <f>IF(Deník!$R503&lt;&gt;"",IF(Deník!$AB503="BE15",IF(AND(Deník!$R503&gt;=0,Deník!$R503&lt;=1),"BE",Deník!$R503),""),"")</f>
        <v/>
      </c>
      <c r="CE503" s="233" t="str">
        <f>IF(Deník!$R503&lt;&gt;"",IF(Deník!$AB503="BE20",IF(AND(Deník!$R503&gt;=0,Deník!$R503&lt;=1),"BE",Deník!$R503),""),"")</f>
        <v/>
      </c>
      <c r="CF503" s="233" t="str">
        <f>IF(Deník!$R503&lt;&gt;"",IF(Deník!$AB503="TP1",IF(AND(Deník!$R503&gt;=0,Deník!$R503&lt;=1),"BE",Deník!$R503),""),"")</f>
        <v/>
      </c>
      <c r="CG503" s="233" t="str">
        <f>IF(Deník!$R503&lt;&gt;"",IF(Deník!$AB503="TP2",IF(AND(Deník!$R503&gt;=0,Deník!$R503&lt;=1),"BE",Deník!$R503),""),"")</f>
        <v/>
      </c>
      <c r="CH503" s="233" t="str">
        <f>IF(Deník!$R503&lt;&gt;"",IF(Deník!$AB503="TP3",IF(AND(Deník!$R503&gt;=0,Deník!$R503&lt;=1),"BE",Deník!$R503),""),"")</f>
        <v/>
      </c>
      <c r="CI503" s="233" t="str">
        <f>IF(Deník!$R503&lt;&gt;"",IF(Deník!$AB503="Trailing SL",IF(AND(Deník!$R503&gt;=0,Deník!$R503&lt;=1),"BE",Deník!$R503),""),"")</f>
        <v/>
      </c>
      <c r="CJ503" s="233" t="str">
        <f>IF(Deník!$R503&lt;&gt;"",IF(Deník!$AB503="Manual",IF(AND(Deník!$R503&gt;=0,Deník!$R503&lt;=1),"BE",Deník!$R503),""),"")</f>
        <v/>
      </c>
      <c r="CK503" s="233"/>
      <c r="CL503" s="233" t="str">
        <f>IF(Deník!$R503&lt;0,IF(Deník!$AC503=Statistika!$F$117,Deník!$R503,""),"")</f>
        <v/>
      </c>
      <c r="CM503" s="233" t="str">
        <f>IF(Deník!$R503&lt;0,IF(Deník!$AC503=Statistika!$F$118,Deník!$R503,""),"")</f>
        <v/>
      </c>
      <c r="CN503" s="233" t="str">
        <f>IF(Deník!$R503&lt;0,IF(Deník!$AC503=Statistika!$F$119,Deník!$R503,""),"")</f>
        <v/>
      </c>
      <c r="CO503" s="233" t="str">
        <f>IF(Deník!$R503&lt;0,IF(Deník!$AC503=Statistika!$F$120,Deník!$R503,""),"")</f>
        <v/>
      </c>
      <c r="CP503" s="233" t="str">
        <f>IF(Deník!$R503&lt;0,IF(Deník!$AC503=Statistika!$F$121,Deník!$R503,""),"")</f>
        <v/>
      </c>
      <c r="CQ503" s="233" t="str">
        <f>IF(Deník!$R503&lt;0,IF(Deník!$AC503=Statistika!$F$122,Deník!$R503,""),"")</f>
        <v/>
      </c>
      <c r="CR503" s="233" t="str">
        <f>IF(Deník!$R503&lt;0,IF(Deník!$AC503=Statistika!$F$123,Deník!$R503,""),"")</f>
        <v/>
      </c>
      <c r="CS503" s="233" t="str">
        <f>IF(Deník!$R503&lt;0,IF(Deník!$AC503=Statistika!$F$124,Deník!$R503,""),"")</f>
        <v/>
      </c>
      <c r="CT503" s="233" t="str">
        <f>IF(Deník!$R503&lt;0,IF(Deník!$AC503=Statistika!$F$125,Deník!$R503,""),"")</f>
        <v/>
      </c>
      <c r="CU503" s="233"/>
      <c r="CV503" s="233" t="str">
        <f>IF(Deník!$R503&lt;0,IF(Deník!$AD503=$CV$2,Deník!$R503,""),"")</f>
        <v/>
      </c>
      <c r="CW503" s="233" t="str">
        <f>IF(Deník!$R503&lt;0,IF(Deník!$AD503=$CW$2,Deník!$R503,""),"")</f>
        <v/>
      </c>
      <c r="CX503" s="233" t="str">
        <f>IF(Deník!$R503&lt;0,IF(Deník!$AD503=$CX$2,Deník!$R503,""),"")</f>
        <v/>
      </c>
      <c r="CY503" s="233" t="str">
        <f>IF(Deník!$R503&lt;0,IF(Deník!$AD503=$CY$2,Deník!$R503,""),"")</f>
        <v/>
      </c>
      <c r="CZ503" s="233" t="str">
        <f>IF(Deník!$R503&lt;0,IF(Deník!$AD503=$CZ$2,Deník!$R503,""),"")</f>
        <v/>
      </c>
      <c r="DL503" s="221">
        <f t="shared" si="20"/>
        <v>93847.029999999984</v>
      </c>
      <c r="DM503" s="220">
        <f t="shared" si="19"/>
        <v>-6.1529700000000132E-2</v>
      </c>
      <c r="DO503" s="50">
        <f>Deník!W504</f>
        <v>0</v>
      </c>
      <c r="DP503" s="102" t="str">
        <f>IF(AND(Deník!W504&gt;0),1,"")</f>
        <v/>
      </c>
      <c r="DQ503" s="102">
        <f>IF(AND(Deník!W504&lt;=0),1,"")</f>
        <v>1</v>
      </c>
      <c r="DR503" s="227"/>
      <c r="DS503" s="228"/>
      <c r="DT503" s="85"/>
      <c r="DU503" s="54">
        <f>IF(MONTH(Deník!$C503)=DU$2,Deník!$W503,"")</f>
        <v>0</v>
      </c>
      <c r="DV503" s="222" t="str">
        <f>IF(MONTH(Deník!$C503)=DV$2,Deník!$W503,"")</f>
        <v/>
      </c>
      <c r="DW503" s="222" t="str">
        <f>IF(MONTH(Deník!$C503)=DW$2,Deník!$W503,"")</f>
        <v/>
      </c>
      <c r="DX503" s="222" t="str">
        <f>IF(MONTH(Deník!$C503)=DX$2,Deník!$W503,"")</f>
        <v/>
      </c>
      <c r="DY503" s="222" t="str">
        <f>IF(MONTH(Deník!$C503)=DY$2,Deník!$W503,"")</f>
        <v/>
      </c>
      <c r="DZ503" s="222" t="str">
        <f>IF(MONTH(Deník!$C503)=DZ$2,Deník!$W503,"")</f>
        <v/>
      </c>
      <c r="EA503" s="222" t="str">
        <f>IF(MONTH(Deník!$C503)=EA$2,Deník!$W503,"")</f>
        <v/>
      </c>
      <c r="EB503" s="222" t="str">
        <f>IF(MONTH(Deník!$C503)=EB$2,Deník!$W503,"")</f>
        <v/>
      </c>
      <c r="EC503" s="222" t="str">
        <f>IF(MONTH(Deník!$C503)=EC$2,Deník!$W503,"")</f>
        <v/>
      </c>
      <c r="ED503" s="222" t="str">
        <f>IF(MONTH(Deník!$C503)=ED$2,Deník!$W503,"")</f>
        <v/>
      </c>
      <c r="EE503" s="222" t="str">
        <f>IF(MONTH(Deník!$C503)=EE$2,Deník!$W503,"")</f>
        <v/>
      </c>
      <c r="EF503" s="222" t="str">
        <f>IF(MONTH(Deník!$C503)=EF$2,Deník!$W503,"")</f>
        <v/>
      </c>
      <c r="EI503" s="600" t="str">
        <f>IF(Deník!$W503&lt;&gt;"",IF(Deník!$B503=Statistika!$F$63,Deník!$W503,""),"")</f>
        <v/>
      </c>
      <c r="EJ503" s="13" t="str">
        <f>IF(Deník!$W503&lt;&gt;"",IF(Deník!$B503=Statistika!$F$64,Deník!$W503,""),"")</f>
        <v/>
      </c>
      <c r="EK503" s="13" t="str">
        <f>IF(Deník!$W503&lt;&gt;"",IF(Deník!$B503=Statistika!$F$65,Deník!$W503,""),"")</f>
        <v/>
      </c>
      <c r="EL503" s="13" t="str">
        <f>IF(Deník!$W503&lt;&gt;"",IF(Deník!$B503=Statistika!$F$66,Deník!$W503,""),"")</f>
        <v/>
      </c>
      <c r="EM503" s="13" t="str">
        <f>IF(Deník!$W503&lt;&gt;"",IF(Deník!$B503=Statistika!$F$67,Deník!$W503,""),"")</f>
        <v/>
      </c>
      <c r="EN503" s="13" t="str">
        <f>IF(Deník!$W503&lt;&gt;"",IF(Deník!$B503=Statistika!$F$68,Deník!$W503,""),"")</f>
        <v/>
      </c>
      <c r="EO503" s="13" t="str">
        <f>IF(Deník!$W503&lt;&gt;"",IF(Deník!$B503=Statistika!$F$69,Deník!$W503,""),"")</f>
        <v/>
      </c>
      <c r="EP503" s="601" t="str">
        <f>IF(Deník!$W503&lt;&gt;"",IF(Deník!$B503=Statistika!$F$70,Deník!$W503,""),"")</f>
        <v/>
      </c>
      <c r="EQ503" s="90"/>
      <c r="ER503" s="63" t="str">
        <f>IF(Deník!$W503&lt;&gt;"",IF(Deník!$J503="L",Deník!$W503,""),"")</f>
        <v/>
      </c>
      <c r="ES503" s="13" t="str">
        <f>IF(Deník!$W503&lt;&gt;"",IF(Deník!$J503="S",Deník!$W503,""),"")</f>
        <v/>
      </c>
      <c r="ET503" s="95"/>
      <c r="EU503" s="88"/>
      <c r="EV503" s="63" t="str">
        <f>IF(WEEKDAY(Deník!$C503,2)=1,Deník!$W503,"")</f>
        <v/>
      </c>
      <c r="EW503" s="13" t="str">
        <f>IF(WEEKDAY(Deník!$C503,2)=2,Deník!$W503,"")</f>
        <v/>
      </c>
      <c r="EX503" s="13" t="str">
        <f>IF(WEEKDAY(Deník!$C503,2)=3,Deník!$W503,"")</f>
        <v/>
      </c>
      <c r="EY503" s="13" t="str">
        <f>IF(WEEKDAY(Deník!$C503,2)=4,Deník!$W503,"")</f>
        <v/>
      </c>
      <c r="EZ503" s="60" t="str">
        <f>IF(WEEKDAY(Deník!$C503,2)=5,Deník!$W503,"")</f>
        <v/>
      </c>
      <c r="FA503" s="99"/>
      <c r="FB503" s="100">
        <f>Deník!D503</f>
        <v>0</v>
      </c>
      <c r="FC503" s="63">
        <f>IF($FB503&lt;&gt;"",IF(AND($FB503&gt;=FC$2,$FB503&lt;=FC$3),Deník!$W503,""))</f>
        <v>0</v>
      </c>
      <c r="FD503" s="63" t="str">
        <f>IF($FB503&lt;&gt;"",IF(AND($FB503&gt;=FD$2,$FB503&lt;=FD$3),Deník!$W503,""))</f>
        <v/>
      </c>
      <c r="FE503" s="63" t="str">
        <f>IF($FB503&lt;&gt;"",IF(AND($FB503&gt;=FE$2,$FB503&lt;=FE$3),Deník!$W503,""))</f>
        <v/>
      </c>
      <c r="FF503" s="63" t="str">
        <f>IF($FB503&lt;&gt;"",IF(AND($FB503&gt;=FF$2,$FB503&lt;=FF$3),Deník!$W503,""))</f>
        <v/>
      </c>
      <c r="FG503" s="63" t="str">
        <f>IF($FB503&lt;&gt;"",IF(AND($FB503&gt;=FG$2,$FB503&lt;=FG$3),Deník!$W503,""))</f>
        <v/>
      </c>
      <c r="FH503" s="63" t="str">
        <f>IF($FB503&lt;&gt;"",IF(AND($FB503&gt;=FH$2,$FB503&lt;=FH$3),Deník!$W503,""))</f>
        <v/>
      </c>
      <c r="FI503" s="63" t="str">
        <f>IF($FB503&lt;&gt;"",IF(AND($FB503&gt;=FI$2,$FB503&lt;=FI$3),Deník!$W503,""))</f>
        <v/>
      </c>
      <c r="FJ503" s="63" t="str">
        <f>IF($FB503&lt;&gt;"",IF(AND($FB503&gt;=FJ$2,$FB503&lt;=FJ$3),Deník!$W503,""))</f>
        <v/>
      </c>
      <c r="FK503" s="63" t="str">
        <f>IF($FB503&lt;&gt;"",IF(AND($FB503&gt;=FK$2,$FB503&lt;=FK$3),Deník!$W503,""))</f>
        <v/>
      </c>
      <c r="FL503" s="63" t="str">
        <f>IF($FB503&lt;&gt;"",IF(AND($FB503&gt;=FL$2,$FB503&lt;=FL$3),Deník!$W503,""))</f>
        <v/>
      </c>
      <c r="FM503" s="63" t="str">
        <f>IF($FB503&lt;&gt;"",IF(AND($FB503&gt;=FM$2,$FB503&lt;=FM$3),Deník!$W503,""))</f>
        <v/>
      </c>
      <c r="FN503" s="13"/>
      <c r="FO503" s="20" t="str">
        <f>IF(Deník!$W503&gt;1,Deník!$W503,"")</f>
        <v/>
      </c>
      <c r="FP503" s="20" t="str">
        <f>IF(Deník!$W503&lt;0,Deník!$W503,"")</f>
        <v/>
      </c>
      <c r="FQ503" s="17"/>
      <c r="FS503" s="233"/>
      <c r="FT503" s="233" t="str">
        <f>IF(Deník!$W503&lt;&gt;"",IF(Deník!$Y503=Statistika!$F$78,Deník!$W503,""),"")</f>
        <v/>
      </c>
      <c r="FU503" s="233" t="str">
        <f>IF(Deník!$W503&lt;&gt;"",IF(Deník!$Y503=Statistika!$F$79,Deník!$W503,""),"")</f>
        <v/>
      </c>
      <c r="FV503" s="233" t="str">
        <f>IF(Deník!$W503&lt;&gt;"",IF(Deník!$Y503=Statistika!$F$80,Deník!$W503,""),"")</f>
        <v/>
      </c>
      <c r="FW503" s="233" t="str">
        <f>IF(Deník!$W503&lt;&gt;"",IF(Deník!$Y503=Statistika!$F$81,Deník!$W503,""),"")</f>
        <v/>
      </c>
      <c r="FX503" s="233" t="str">
        <f>IF(Deník!$W503&lt;&gt;"",IF(Deník!$Y503=Statistika!$F$82,Deník!$W503,""),"")</f>
        <v/>
      </c>
      <c r="FY503" s="233" t="str">
        <f>IF(Deník!$W503&lt;&gt;"",IF(Deník!$Y503=Statistika!$F$83,Deník!$W503,""),"")</f>
        <v/>
      </c>
      <c r="FZ503" s="233" t="str">
        <f>IF(Deník!$W503&lt;&gt;"",IF(Deník!$Y503=Statistika!$F$84,Deník!$W503,""),"")</f>
        <v/>
      </c>
      <c r="GA503" s="233" t="str">
        <f>IF(Deník!$W503&lt;&gt;"",IF(Deník!$Y503=Statistika!$F$85,Deník!$W503,""),"")</f>
        <v/>
      </c>
      <c r="GB503" s="233" t="str">
        <f>IF(Deník!$W503&lt;&gt;"",IF(Deník!$Y503=Statistika!$F$86,Deník!$W503,""),"")</f>
        <v/>
      </c>
      <c r="GC503" s="233" t="str">
        <f>IF(Deník!$W503&lt;&gt;"",IF(Deník!$Y503=Statistika!$F$87,Deník!$W503,""),"")</f>
        <v/>
      </c>
      <c r="GD503" s="233" t="str">
        <f>IF(Deník!$W503&lt;&gt;"",IF(Deník!$Y503=Statistika!$F$88,Deník!$W503,""),"")</f>
        <v/>
      </c>
      <c r="GE503" s="233" t="str">
        <f>IF(Deník!$W503&lt;&gt;"",IF(Deník!$Y503=Statistika!$F$89,Deník!$W503,""),"")</f>
        <v/>
      </c>
      <c r="GF503" s="233" t="str">
        <f>IF(Deník!$W503&lt;&gt;"",IF(Deník!$Y503=Statistika!$F$90,Deník!$W503,""),"")</f>
        <v/>
      </c>
      <c r="GG503" s="233" t="str">
        <f>IF(Deník!$W503&lt;&gt;"",IF(Deník!$Y503=Statistika!$F$91,Deník!$W503,""),"")</f>
        <v/>
      </c>
      <c r="GH503" s="233"/>
      <c r="GI503" s="233" t="str">
        <f>IF(Deník!$W503&lt;&gt;"",IF(Deník!$AB503=Statistika!$L$100,Deník!$W503,""),"")</f>
        <v/>
      </c>
      <c r="GJ503" s="233" t="str">
        <f>IF(Deník!$W503&lt;&gt;"",IF(Deník!$AB503=Statistika!$L$101,Deník!$W503,""),"")</f>
        <v/>
      </c>
      <c r="GK503" s="233" t="str">
        <f>IF(Deník!$W503&lt;&gt;"",IF(Deník!$AB503=Statistika!$L$102,Deník!$W503,""),"")</f>
        <v/>
      </c>
      <c r="GL503" s="233" t="str">
        <f>IF(Deník!$W503&lt;&gt;"",IF(Deník!$AB503=Statistika!$L$103,Deník!$W503,""),"")</f>
        <v/>
      </c>
      <c r="GM503" s="233" t="str">
        <f>IF(Deník!$W503&lt;&gt;"",IF(Deník!$AB503=Statistika!$L$104,Deník!$W503,""),"")</f>
        <v/>
      </c>
      <c r="GN503" s="233" t="str">
        <f>IF(Deník!$W503&lt;&gt;"",IF(Deník!$AB503=Statistika!$L$105,Deník!$W503,""),"")</f>
        <v/>
      </c>
      <c r="GO503" s="233" t="str">
        <f>IF(Deník!$W503&lt;&gt;"",IF(Deník!$AB503=Statistika!$L$106,Deník!$W503,""),"")</f>
        <v/>
      </c>
      <c r="GP503" s="233" t="str">
        <f>IF(Deník!$W503&lt;&gt;"",IF(Deník!$AB503=Statistika!$L$107,Deník!$W503,""),"")</f>
        <v/>
      </c>
      <c r="GQ503" s="233" t="str">
        <f>IF(Deník!$W503&lt;&gt;"",IF(Deník!$AB503=Statistika!$L$108,Deník!$W503,""),"")</f>
        <v/>
      </c>
      <c r="GS503" s="233" t="str">
        <f>IF(Deník!$W503&lt;0,IF(Deník!$AC503=Statistika!$F$117,Deník!$W503,""),"")</f>
        <v/>
      </c>
      <c r="GT503" s="233" t="str">
        <f>IF(Deník!$W503&lt;0,IF(Deník!$AC503=Statistika!$F$118,Deník!$W503,""),"")</f>
        <v/>
      </c>
      <c r="GU503" s="233" t="str">
        <f>IF(Deník!$W503&lt;0,IF(Deník!$AC503=Statistika!$F$119,Deník!$W503,""),"")</f>
        <v/>
      </c>
      <c r="GV503" s="233" t="str">
        <f>IF(Deník!$W503&lt;0,IF(Deník!$AC503=Statistika!$F$120,Deník!$W503,""),"")</f>
        <v/>
      </c>
      <c r="GW503" s="233" t="str">
        <f>IF(Deník!$W503&lt;0,IF(Deník!$AC503=Statistika!$F$121,Deník!$W503,""),"")</f>
        <v/>
      </c>
      <c r="GX503" s="233" t="str">
        <f>IF(Deník!$W503&lt;0,IF(Deník!$AC503=Statistika!$F$122,Deník!$W503,""),"")</f>
        <v/>
      </c>
      <c r="GY503" s="233" t="str">
        <f>IF(Deník!$W503&lt;0,IF(Deník!$AC503=Statistika!$F$123,Deník!$W503,""),"")</f>
        <v/>
      </c>
      <c r="GZ503" s="233" t="str">
        <f>IF(Deník!$W503&lt;0,IF(Deník!$AC503=Statistika!$F$124,Deník!$W503,""),"")</f>
        <v/>
      </c>
      <c r="HA503" s="233" t="str">
        <f>IF(Deník!$W503&lt;0,IF(Deník!$AC503=Statistika!$F$125,Deník!$W503,""),"")</f>
        <v/>
      </c>
      <c r="HC503" s="233" t="str">
        <f>IF(Deník!$W503&lt;0,IF(Deník!$AD503=Statistika!$F$133,Deník!$W503,""),"")</f>
        <v/>
      </c>
      <c r="HD503" s="233" t="str">
        <f>IF(Deník!$W503&lt;0,IF(Deník!$AD503=Statistika!$F$134,Deník!$W503,""),"")</f>
        <v/>
      </c>
      <c r="HE503" s="233" t="str">
        <f>IF(Deník!$W503&lt;0,IF(Deník!$AD503=Statistika!$F$135,Deník!$W503,""),"")</f>
        <v/>
      </c>
      <c r="HF503" s="233" t="str">
        <f>IF(Deník!$W503&lt;0,IF(Deník!$AD503=Statistika!$F$136,Deník!$W503,""),"")</f>
        <v/>
      </c>
      <c r="HG503" s="233" t="str">
        <f>IF(Deník!$W503&lt;0,IF(Deník!$AD503=Statistika!$F$137,Deník!$W503,""),"")</f>
        <v/>
      </c>
      <c r="ID503" s="8">
        <f>Tabulka4[[#This Row],[Sloupec3]]</f>
        <v>0</v>
      </c>
      <c r="IE503" s="17" t="str">
        <f>IF(AND([1]Deník!$C503&gt;='[1]Měsíční shrnutí'!$D$1,[1]Deník!$C503&lt;='[1]Měsíční shrnutí'!$F$1),[1]Deník!$X503,"")</f>
        <v/>
      </c>
    </row>
    <row r="504" spans="1:239">
      <c r="A504" s="8">
        <f>Deník!C505</f>
        <v>0</v>
      </c>
      <c r="B504" s="50" t="str">
        <f>Deník!R505</f>
        <v/>
      </c>
      <c r="C504" s="102" t="str">
        <f>IF(AND(Deník!R505&gt;1,Deník!R505&lt;&gt;""),1,"")</f>
        <v/>
      </c>
      <c r="D504" s="102" t="str">
        <f>IF(AND(Deník!R505&lt;=0,Deník!R505&lt;&gt;""),1,"")</f>
        <v/>
      </c>
      <c r="E504" s="103" t="str">
        <f>IF(AND(Deník!R505&gt;=0,Deník!R505&lt;=1),1,"")</f>
        <v/>
      </c>
      <c r="F504" s="79" t="str">
        <f>IF(Deník!R505&lt;&gt;"",Deník!R505+F503,"")</f>
        <v/>
      </c>
      <c r="G504" s="85"/>
      <c r="H504" s="54" t="str">
        <f>IF(MONTH(Deník!$C504)=H$2,IF(AND(Deník!$R504&gt;=0,Deník!$R504&lt;=1),"BE",Deník!$R504),"")</f>
        <v/>
      </c>
      <c r="I504" s="11" t="str">
        <f>IF(MONTH(Deník!$C504)=I$2,IF(AND(Deník!$R504&gt;=0,Deník!$R504&lt;=1),"BE",Deník!$R504),"")</f>
        <v/>
      </c>
      <c r="J504" s="11" t="str">
        <f>IF(MONTH(Deník!$C504)=J$2,IF(AND(Deník!$R504&gt;=0,Deník!$R504&lt;=1),"BE",Deník!$R504),"")</f>
        <v/>
      </c>
      <c r="K504" s="11" t="str">
        <f>IF(MONTH(Deník!$C504)=K$2,IF(AND(Deník!$R504&gt;=0,Deník!$R504&lt;=1),"BE",Deník!$R504),"")</f>
        <v/>
      </c>
      <c r="L504" s="11" t="str">
        <f>IF(MONTH(Deník!$C504)=L$2,IF(AND(Deník!$R504&gt;=0,Deník!$R504&lt;=1),"BE",Deník!$R504),"")</f>
        <v/>
      </c>
      <c r="M504" s="11" t="str">
        <f>IF(MONTH(Deník!$C504)=M$2,IF(AND(Deník!$R504&gt;=0,Deník!$R504&lt;=1),"BE",Deník!$R504),"")</f>
        <v/>
      </c>
      <c r="N504" s="11" t="str">
        <f>IF(MONTH(Deník!$C504)=N$2,IF(AND(Deník!$R504&gt;=0,Deník!$R504&lt;=1),"BE",Deník!$R504),"")</f>
        <v/>
      </c>
      <c r="O504" s="11" t="str">
        <f>IF(MONTH(Deník!$C504)=O$2,IF(AND(Deník!$R504&gt;=0,Deník!$R504&lt;=1),"BE",Deník!$R504),"")</f>
        <v/>
      </c>
      <c r="P504" s="11" t="str">
        <f>IF(MONTH(Deník!$C504)=P$2,IF(AND(Deník!$R504&gt;=0,Deník!$R504&lt;=1),"BE",Deník!$R504),"")</f>
        <v/>
      </c>
      <c r="Q504" s="11" t="str">
        <f>IF(MONTH(Deník!$C504)=Q$2,IF(AND(Deník!$R504&gt;=0,Deník!$R504&lt;=1),"BE",Deník!$R504),"")</f>
        <v/>
      </c>
      <c r="R504" s="11" t="str">
        <f>IF(MONTH(Deník!$C504)=R$2,IF(AND(Deník!$R504&gt;=0,Deník!$R504&lt;=1),"BE",Deník!$R504),"")</f>
        <v/>
      </c>
      <c r="S504" s="57" t="str">
        <f>IF(MONTH(Deník!$C504)=S$2,IF(AND(Deník!$R504&gt;=0,Deník!$R504&lt;=1),"BE",Deník!$R504),"")</f>
        <v/>
      </c>
      <c r="U504" s="12"/>
      <c r="V504" s="12"/>
      <c r="X504" s="600" t="str">
        <f>IF(Deník!$R504&lt;&gt;"",IF(Deník!$B504=Statistika!$F$63,IF(AND(Deník!$R504&gt;=0,Deník!$R504&lt;=1),"BE",Deník!$R504),""),"")</f>
        <v/>
      </c>
      <c r="Y504" s="13" t="str">
        <f>IF(Deník!$R504&lt;&gt;"",IF(Deník!$B504=Statistika!$F$64,IF(AND(Deník!$R504&gt;=0,Deník!$R504&lt;=1),"BE",Deník!$R504),""),"")</f>
        <v/>
      </c>
      <c r="Z504" s="13" t="str">
        <f>IF(Deník!$R504&lt;&gt;"",IF(Deník!$B504=Statistika!$F$65,IF(AND(Deník!$R504&gt;=0,Deník!$R504&lt;=1),"BE",Deník!$R504),""),"")</f>
        <v/>
      </c>
      <c r="AA504" s="13" t="str">
        <f>IF(Deník!$R504&lt;&gt;"",IF(Deník!$B504=Statistika!$F$66,IF(AND(Deník!$R504&gt;=0,Deník!$R504&lt;=1),"BE",Deník!$R504),""),"")</f>
        <v/>
      </c>
      <c r="AB504" s="13" t="str">
        <f>IF(Deník!$R504&lt;&gt;"",IF(Deník!$B504=Statistika!$F$67,IF(AND(Deník!$R504&gt;=0,Deník!$R504&lt;=1),"BE",Deník!$R504),""),"")</f>
        <v/>
      </c>
      <c r="AC504" s="13" t="str">
        <f>IF(Deník!$R504&lt;&gt;"",IF(Deník!$B504=Statistika!$F$68,IF(AND(Deník!$R504&gt;=0,Deník!$R504&lt;=1),"BE",Deník!$R504),""),"")</f>
        <v/>
      </c>
      <c r="AD504" s="13" t="str">
        <f>IF(Deník!$R504&lt;&gt;"",IF(Deník!$B504=Statistika!$F$69,IF(AND(Deník!$R504&gt;=0,Deník!$R504&lt;=1),"BE",Deník!$R504),""),"")</f>
        <v/>
      </c>
      <c r="AE504" s="601" t="str">
        <f>IF(Deník!$R504&lt;&gt;"",IF(Deník!$B504=Statistika!$F$70,IF(AND(Deník!$R504&gt;=0,Deník!$R504&lt;=1),"BE",Deník!$R504),""),"")</f>
        <v/>
      </c>
      <c r="AF504" s="90"/>
      <c r="AG504" s="63" t="str">
        <f>IF(Deník!$R504&lt;&gt;"",IF(Deník!$J504="L",IF(AND(Deník!$R504&gt;=0,Deník!$R504&lt;=1),"BE",Deník!$R504),""),"")</f>
        <v/>
      </c>
      <c r="AH504" s="13" t="str">
        <f>IF(Deník!$R504&lt;&gt;"",IF(Deník!$J504="S",IF(AND(Deník!$R504&gt;=0,Deník!$R504&lt;=1),"BE",Deník!$R504),""),"")</f>
        <v/>
      </c>
      <c r="AI504" s="95"/>
      <c r="AJ504" s="71" t="str">
        <f>IF(Deník!N505&lt;&gt;"",Deník!N505*-1,"")</f>
        <v/>
      </c>
      <c r="AK504" s="88"/>
      <c r="AL504" s="63" t="str">
        <f>IF(WEEKDAY(Deník!$C504,2)=1,IF(AND(Deník!$R504&gt;=0,Deník!$R504&lt;=1),"BE",Deník!$R504),"")</f>
        <v/>
      </c>
      <c r="AM504" s="13" t="str">
        <f>IF(WEEKDAY(Deník!$C504,2)=2,IF(AND(Deník!$R504&gt;=0,Deník!$R504&lt;=1),"BE",Deník!$R504),"")</f>
        <v/>
      </c>
      <c r="AN504" s="13" t="str">
        <f>IF(WEEKDAY(Deník!$C504,2)=3,IF(AND(Deník!$R504&gt;=0,Deník!$R504&lt;=1),"BE",Deník!$R504),"")</f>
        <v/>
      </c>
      <c r="AO504" s="13" t="str">
        <f>IF(WEEKDAY(Deník!$C504,2)=4,IF(AND(Deník!$R504&gt;=0,Deník!$R504&lt;=1),"BE",Deník!$R504),"")</f>
        <v/>
      </c>
      <c r="AP504" s="60" t="str">
        <f>IF(WEEKDAY(Deník!$C504,2)=5,IF(AND(Deník!$R504&gt;=0,Deník!$R504&lt;=1),"BE",Deník!$R504),"")</f>
        <v/>
      </c>
      <c r="AQ504" s="99"/>
      <c r="AR504" s="100">
        <f>Deník!D504</f>
        <v>0</v>
      </c>
      <c r="AS504" s="63" t="str">
        <f>IF(Deník!$D504&lt;&gt;"",IF(AND(Deník!$D504&gt;=AS$2,Deník!$D504&lt;=AS$3),IF(AND(Deník!$R504&gt;=0,Deník!$R504&lt;=1),"BE",Deník!$R504),""),"")</f>
        <v/>
      </c>
      <c r="AT504" s="63" t="str">
        <f>IF(Deník!$D504&lt;&gt;"",IF(AND(Deník!$D504&gt;=AT$2,Deník!$D504&lt;=AT$3),IF(AND(Deník!$R504&gt;=0,Deník!$R504&lt;=1),"BE",Deník!$R504),""),"")</f>
        <v/>
      </c>
      <c r="AU504" s="63" t="str">
        <f>IF(Deník!$D504&lt;&gt;"",IF(AND(Deník!$D504&gt;=AU$2,Deník!$D504&lt;=AU$3),IF(AND(Deník!$R504&gt;=0,Deník!$R504&lt;=1),"BE",Deník!$R504),""),"")</f>
        <v/>
      </c>
      <c r="AV504" s="63" t="str">
        <f>IF(Deník!$D504&lt;&gt;"",IF(AND(Deník!$D504&gt;=AV$2,Deník!$D504&lt;=AV$3),IF(AND(Deník!$R504&gt;=0,Deník!$R504&lt;=1),"BE",Deník!$R504),""),"")</f>
        <v/>
      </c>
      <c r="AW504" s="63" t="str">
        <f>IF(Deník!$D504&lt;&gt;"",IF(AND(Deník!$D504&gt;=AW$2,Deník!$D504&lt;=AW$3),IF(AND(Deník!$R504&gt;=0,Deník!$R504&lt;=1),"BE",Deník!$R504),""),"")</f>
        <v/>
      </c>
      <c r="AX504" s="63" t="str">
        <f>IF(Deník!$D504&lt;&gt;"",IF(AND(Deník!$D504&gt;=AX$2,Deník!$D504&lt;=AX$3),IF(AND(Deník!$R504&gt;=0,Deník!$R504&lt;=1),"BE",Deník!$R504),""),"")</f>
        <v/>
      </c>
      <c r="AY504" s="63" t="str">
        <f>IF(Deník!$D504&lt;&gt;"",IF(AND(Deník!$D504&gt;=AY$2,Deník!$D504&lt;=AY$3),IF(AND(Deník!$R504&gt;=0,Deník!$R504&lt;=1),"BE",Deník!$R504),""),"")</f>
        <v/>
      </c>
      <c r="AZ504" s="63" t="str">
        <f>IF(Deník!$D504&lt;&gt;"",IF(AND(Deník!$D504&gt;=AZ$2,Deník!$D504&lt;=AZ$3),IF(AND(Deník!$R504&gt;=0,Deník!$R504&lt;=1),"BE",Deník!$R504),""),"")</f>
        <v/>
      </c>
      <c r="BA504" s="63" t="str">
        <f>IF(Deník!$D504&lt;&gt;"",IF(AND(Deník!$D504&gt;=BA$2,Deník!$D504&lt;=BA$3),IF(AND(Deník!$R504&gt;=0,Deník!$R504&lt;=1),"BE",Deník!$R504),""),"")</f>
        <v/>
      </c>
      <c r="BB504" s="63" t="str">
        <f>IF(Deník!$D504&lt;&gt;"",IF(AND(Deník!$D504&gt;=BB$2,Deník!$D504&lt;=BB$3),IF(AND(Deník!$R504&gt;=0,Deník!$R504&lt;=1),"BE",Deník!$R504),""),"")</f>
        <v/>
      </c>
      <c r="BC504" s="71" t="str">
        <f>IF(Deník!$D504&lt;&gt;"",IF(AND(Deník!$D504&gt;=BC$2,Deník!$D504&lt;=BC$3),IF(AND(Deník!$R504&gt;=0,Deník!$R504&lt;=1),"BE",Deník!$R504),""),"")</f>
        <v/>
      </c>
      <c r="BD504" s="20" t="str">
        <f>IF(Deník!$J505="S",(Deník!$M505-Deník!$K505),IF(Deník!$J505="L",(Deník!$K505-Deník!$M505),""))</f>
        <v/>
      </c>
      <c r="BE504" s="20" t="str">
        <f>IF(Deník!$J505="S",(Deník!$K505-Deník!$O505),IF(Deník!$J505="L",(Deník!$O505-Deník!$K505),""))</f>
        <v/>
      </c>
      <c r="BF504" s="20" t="str">
        <f>IF(Deník!$J505="S",(Deník!$K505-Deník!$L505),IF(Deník!$J505="L",(Deník!$L505-Deník!$K505),""))</f>
        <v/>
      </c>
      <c r="BG504" s="20" t="str">
        <f>IF(Deník!$J505="S",(Deník!$K505-Deník!$S505),IF(Deník!$J505="L",(Deník!$S505-Deník!$K505),""))</f>
        <v/>
      </c>
      <c r="BH504" s="20" t="str">
        <f>IF(Deník!$J505="S",(Deník!$K505-Deník!$U505),IF(Deník!$J505="L",(Deník!$U505-Deník!$K505),""))</f>
        <v/>
      </c>
      <c r="BI504" s="20" t="str">
        <f>IF(Deník!$R504&gt;1,Deník!$R504,"")</f>
        <v/>
      </c>
      <c r="BJ504" s="20" t="str">
        <f>IF(Deník!$R504&lt;0,Deník!$R504,"")</f>
        <v/>
      </c>
      <c r="BK504" s="17"/>
      <c r="BM504" s="233" t="str">
        <f>IF(Deník!$R504&lt;&gt;"",IF(Deník!$Y504=Statistika!$F$78,IF(AND(Deník!$R504&gt;=0,Deník!$R504&lt;=1),"BE",Deník!$R504),""),"")</f>
        <v/>
      </c>
      <c r="BN504" s="233" t="str">
        <f>IF(Deník!$R504&lt;&gt;"",IF(Deník!$Y504=Statistika!$F$79,IF(AND(Deník!$R504&gt;=0,Deník!$R504&lt;=1),"BE",Deník!$R504),""),"")</f>
        <v/>
      </c>
      <c r="BO504" s="233" t="str">
        <f>IF(Deník!$R504&lt;&gt;"",IF(Deník!$Y504=Statistika!$F$80,IF(AND(Deník!$R504&gt;=0,Deník!$R504&lt;=1),"BE",Deník!$R504),""),"")</f>
        <v/>
      </c>
      <c r="BP504" s="233" t="str">
        <f>IF(Deník!$R504&lt;&gt;"",IF(Deník!$Y504=Statistika!$F$81,IF(AND(Deník!$R504&gt;=0,Deník!$R504&lt;=1),"BE",Deník!$R504),""),"")</f>
        <v/>
      </c>
      <c r="BQ504" s="233" t="str">
        <f>IF(Deník!$R504&lt;&gt;"",IF(Deník!$Y504=Statistika!$F$82,IF(AND(Deník!$R504&gt;=0,Deník!$R504&lt;=1),"BE",Deník!$R504),""),"")</f>
        <v/>
      </c>
      <c r="BR504" s="233" t="str">
        <f>IF(Deník!$R504&lt;&gt;"",IF(Deník!$Y504=Statistika!$F$83,IF(AND(Deník!$R504&gt;=0,Deník!$R504&lt;=1),"BE",Deník!$R504),""),"")</f>
        <v/>
      </c>
      <c r="BS504" s="233" t="str">
        <f>IF(Deník!$R504&lt;&gt;"",IF(Deník!$Y504=Statistika!$F$84,IF(AND(Deník!$R504&gt;=0,Deník!$R504&lt;=1),"BE",Deník!$R504),""),"")</f>
        <v/>
      </c>
      <c r="BT504" s="233" t="str">
        <f>IF(Deník!$R504&lt;&gt;"",IF(Deník!$Y504=Statistika!$F$85,IF(AND(Deník!$R504&gt;=0,Deník!$R504&lt;=1),"BE",Deník!$R504),""),"")</f>
        <v/>
      </c>
      <c r="BU504" s="233" t="str">
        <f>IF(Deník!$R504&lt;&gt;"",IF(Deník!$Y504=Statistika!$F$86,IF(AND(Deník!$R504&gt;=0,Deník!$R504&lt;=1),"BE",Deník!$R504),""),"")</f>
        <v/>
      </c>
      <c r="BV504" s="233" t="str">
        <f>IF(Deník!$R504&lt;&gt;"",IF(Deník!$Y504=Statistika!$F$87,IF(AND(Deník!$R504&gt;=0,Deník!$R504&lt;=1),"BE",Deník!$R504),""),"")</f>
        <v/>
      </c>
      <c r="BW504" s="233" t="str">
        <f>IF(Deník!$R504&lt;&gt;"",IF(Deník!$Y504=Statistika!$F$88,IF(AND(Deník!$R504&gt;=0,Deník!$R504&lt;=1),"BE",Deník!$R504),""),"")</f>
        <v/>
      </c>
      <c r="BX504" s="233" t="str">
        <f>IF(Deník!$R504&lt;&gt;"",IF(Deník!$Y504=Statistika!$F$89,IF(AND(Deník!$R504&gt;=0,Deník!$R504&lt;=1),"BE",Deník!$R504),""),"")</f>
        <v/>
      </c>
      <c r="BY504" s="233" t="str">
        <f>IF(Deník!$R504&lt;&gt;"",IF(Deník!$Y504=Statistika!$F$90,IF(AND(Deník!$R504&gt;=0,Deník!$R504&lt;=1),"BE",Deník!$R504),""),"")</f>
        <v/>
      </c>
      <c r="BZ504" s="233" t="str">
        <f>IF(Deník!$R504&lt;&gt;"",IF(Deník!$Y504=Statistika!$F$91,IF(AND(Deník!$R504&gt;=0,Deník!$R504&lt;=1),"BE",Deník!$R504),""),"")</f>
        <v/>
      </c>
      <c r="CA504" s="233"/>
      <c r="CB504" s="233" t="str">
        <f>IF(Deník!$R504&lt;&gt;"",IF(Deník!$AB504="SL",IF(AND(Deník!$R504&gt;=0,Deník!$R504&lt;=1),"BE",Deník!$R504),""),"")</f>
        <v/>
      </c>
      <c r="CC504" s="233" t="str">
        <f>IF(Deník!$R504&lt;&gt;"",IF(Deník!$AB504="BE10",IF(AND(Deník!$R504&gt;=0,Deník!$R504&lt;=1),"BE",Deník!$R504),""),"")</f>
        <v/>
      </c>
      <c r="CD504" s="233" t="str">
        <f>IF(Deník!$R504&lt;&gt;"",IF(Deník!$AB504="BE15",IF(AND(Deník!$R504&gt;=0,Deník!$R504&lt;=1),"BE",Deník!$R504),""),"")</f>
        <v/>
      </c>
      <c r="CE504" s="233" t="str">
        <f>IF(Deník!$R504&lt;&gt;"",IF(Deník!$AB504="BE20",IF(AND(Deník!$R504&gt;=0,Deník!$R504&lt;=1),"BE",Deník!$R504),""),"")</f>
        <v/>
      </c>
      <c r="CF504" s="233" t="str">
        <f>IF(Deník!$R504&lt;&gt;"",IF(Deník!$AB504="TP1",IF(AND(Deník!$R504&gt;=0,Deník!$R504&lt;=1),"BE",Deník!$R504),""),"")</f>
        <v/>
      </c>
      <c r="CG504" s="233" t="str">
        <f>IF(Deník!$R504&lt;&gt;"",IF(Deník!$AB504="TP2",IF(AND(Deník!$R504&gt;=0,Deník!$R504&lt;=1),"BE",Deník!$R504),""),"")</f>
        <v/>
      </c>
      <c r="CH504" s="233" t="str">
        <f>IF(Deník!$R504&lt;&gt;"",IF(Deník!$AB504="TP3",IF(AND(Deník!$R504&gt;=0,Deník!$R504&lt;=1),"BE",Deník!$R504),""),"")</f>
        <v/>
      </c>
      <c r="CI504" s="233" t="str">
        <f>IF(Deník!$R504&lt;&gt;"",IF(Deník!$AB504="Trailing SL",IF(AND(Deník!$R504&gt;=0,Deník!$R504&lt;=1),"BE",Deník!$R504),""),"")</f>
        <v/>
      </c>
      <c r="CJ504" s="233" t="str">
        <f>IF(Deník!$R504&lt;&gt;"",IF(Deník!$AB504="Manual",IF(AND(Deník!$R504&gt;=0,Deník!$R504&lt;=1),"BE",Deník!$R504),""),"")</f>
        <v/>
      </c>
      <c r="CK504" s="233"/>
      <c r="CL504" s="233" t="str">
        <f>IF(Deník!$R504&lt;0,IF(Deník!$AC504=Statistika!$F$117,Deník!$R504,""),"")</f>
        <v/>
      </c>
      <c r="CM504" s="233" t="str">
        <f>IF(Deník!$R504&lt;0,IF(Deník!$AC504=Statistika!$F$118,Deník!$R504,""),"")</f>
        <v/>
      </c>
      <c r="CN504" s="233" t="str">
        <f>IF(Deník!$R504&lt;0,IF(Deník!$AC504=Statistika!$F$119,Deník!$R504,""),"")</f>
        <v/>
      </c>
      <c r="CO504" s="233" t="str">
        <f>IF(Deník!$R504&lt;0,IF(Deník!$AC504=Statistika!$F$120,Deník!$R504,""),"")</f>
        <v/>
      </c>
      <c r="CP504" s="233" t="str">
        <f>IF(Deník!$R504&lt;0,IF(Deník!$AC504=Statistika!$F$121,Deník!$R504,""),"")</f>
        <v/>
      </c>
      <c r="CQ504" s="233" t="str">
        <f>IF(Deník!$R504&lt;0,IF(Deník!$AC504=Statistika!$F$122,Deník!$R504,""),"")</f>
        <v/>
      </c>
      <c r="CR504" s="233" t="str">
        <f>IF(Deník!$R504&lt;0,IF(Deník!$AC504=Statistika!$F$123,Deník!$R504,""),"")</f>
        <v/>
      </c>
      <c r="CS504" s="233" t="str">
        <f>IF(Deník!$R504&lt;0,IF(Deník!$AC504=Statistika!$F$124,Deník!$R504,""),"")</f>
        <v/>
      </c>
      <c r="CT504" s="233" t="str">
        <f>IF(Deník!$R504&lt;0,IF(Deník!$AC504=Statistika!$F$125,Deník!$R504,""),"")</f>
        <v/>
      </c>
      <c r="CU504" s="233"/>
      <c r="CV504" s="233" t="str">
        <f>IF(Deník!$R504&lt;0,IF(Deník!$AD504=$CV$2,Deník!$R504,""),"")</f>
        <v/>
      </c>
      <c r="CW504" s="233" t="str">
        <f>IF(Deník!$R504&lt;0,IF(Deník!$AD504=$CW$2,Deník!$R504,""),"")</f>
        <v/>
      </c>
      <c r="CX504" s="233" t="str">
        <f>IF(Deník!$R504&lt;0,IF(Deník!$AD504=$CX$2,Deník!$R504,""),"")</f>
        <v/>
      </c>
      <c r="CY504" s="233" t="str">
        <f>IF(Deník!$R504&lt;0,IF(Deník!$AD504=$CY$2,Deník!$R504,""),"")</f>
        <v/>
      </c>
      <c r="CZ504" s="233" t="str">
        <f>IF(Deník!$R504&lt;0,IF(Deník!$AD504=$CZ$2,Deník!$R504,""),"")</f>
        <v/>
      </c>
      <c r="DL504" s="221">
        <f t="shared" si="20"/>
        <v>93847.029999999984</v>
      </c>
      <c r="DM504" s="220">
        <f t="shared" si="19"/>
        <v>-6.1529700000000132E-2</v>
      </c>
      <c r="DO504" s="50">
        <f>Deník!W505</f>
        <v>0</v>
      </c>
      <c r="DP504" s="102" t="str">
        <f>IF(AND(Deník!W505&gt;0),1,"")</f>
        <v/>
      </c>
      <c r="DQ504" s="102">
        <f>IF(AND(Deník!W505&lt;=0),1,"")</f>
        <v>1</v>
      </c>
      <c r="DR504" s="227"/>
      <c r="DS504" s="228"/>
      <c r="DT504" s="85"/>
      <c r="DU504" s="54">
        <f>IF(MONTH(Deník!$C504)=DU$2,Deník!$W504,"")</f>
        <v>0</v>
      </c>
      <c r="DV504" s="222" t="str">
        <f>IF(MONTH(Deník!$C504)=DV$2,Deník!$W504,"")</f>
        <v/>
      </c>
      <c r="DW504" s="222" t="str">
        <f>IF(MONTH(Deník!$C504)=DW$2,Deník!$W504,"")</f>
        <v/>
      </c>
      <c r="DX504" s="222" t="str">
        <f>IF(MONTH(Deník!$C504)=DX$2,Deník!$W504,"")</f>
        <v/>
      </c>
      <c r="DY504" s="222" t="str">
        <f>IF(MONTH(Deník!$C504)=DY$2,Deník!$W504,"")</f>
        <v/>
      </c>
      <c r="DZ504" s="222" t="str">
        <f>IF(MONTH(Deník!$C504)=DZ$2,Deník!$W504,"")</f>
        <v/>
      </c>
      <c r="EA504" s="222" t="str">
        <f>IF(MONTH(Deník!$C504)=EA$2,Deník!$W504,"")</f>
        <v/>
      </c>
      <c r="EB504" s="222" t="str">
        <f>IF(MONTH(Deník!$C504)=EB$2,Deník!$W504,"")</f>
        <v/>
      </c>
      <c r="EC504" s="222" t="str">
        <f>IF(MONTH(Deník!$C504)=EC$2,Deník!$W504,"")</f>
        <v/>
      </c>
      <c r="ED504" s="222" t="str">
        <f>IF(MONTH(Deník!$C504)=ED$2,Deník!$W504,"")</f>
        <v/>
      </c>
      <c r="EE504" s="222" t="str">
        <f>IF(MONTH(Deník!$C504)=EE$2,Deník!$W504,"")</f>
        <v/>
      </c>
      <c r="EF504" s="222" t="str">
        <f>IF(MONTH(Deník!$C504)=EF$2,Deník!$W504,"")</f>
        <v/>
      </c>
      <c r="EI504" s="600" t="str">
        <f>IF(Deník!$W504&lt;&gt;"",IF(Deník!$B504=Statistika!$F$63,Deník!$W504,""),"")</f>
        <v/>
      </c>
      <c r="EJ504" s="13" t="str">
        <f>IF(Deník!$W504&lt;&gt;"",IF(Deník!$B504=Statistika!$F$64,Deník!$W504,""),"")</f>
        <v/>
      </c>
      <c r="EK504" s="13" t="str">
        <f>IF(Deník!$W504&lt;&gt;"",IF(Deník!$B504=Statistika!$F$65,Deník!$W504,""),"")</f>
        <v/>
      </c>
      <c r="EL504" s="13" t="str">
        <f>IF(Deník!$W504&lt;&gt;"",IF(Deník!$B504=Statistika!$F$66,Deník!$W504,""),"")</f>
        <v/>
      </c>
      <c r="EM504" s="13" t="str">
        <f>IF(Deník!$W504&lt;&gt;"",IF(Deník!$B504=Statistika!$F$67,Deník!$W504,""),"")</f>
        <v/>
      </c>
      <c r="EN504" s="13" t="str">
        <f>IF(Deník!$W504&lt;&gt;"",IF(Deník!$B504=Statistika!$F$68,Deník!$W504,""),"")</f>
        <v/>
      </c>
      <c r="EO504" s="13" t="str">
        <f>IF(Deník!$W504&lt;&gt;"",IF(Deník!$B504=Statistika!$F$69,Deník!$W504,""),"")</f>
        <v/>
      </c>
      <c r="EP504" s="601" t="str">
        <f>IF(Deník!$W504&lt;&gt;"",IF(Deník!$B504=Statistika!$F$70,Deník!$W504,""),"")</f>
        <v/>
      </c>
      <c r="EQ504" s="90"/>
      <c r="ER504" s="63" t="str">
        <f>IF(Deník!$W504&lt;&gt;"",IF(Deník!$J504="L",Deník!$W504,""),"")</f>
        <v/>
      </c>
      <c r="ES504" s="13" t="str">
        <f>IF(Deník!$W504&lt;&gt;"",IF(Deník!$J504="S",Deník!$W504,""),"")</f>
        <v/>
      </c>
      <c r="ET504" s="95"/>
      <c r="EU504" s="88"/>
      <c r="EV504" s="63" t="str">
        <f>IF(WEEKDAY(Deník!$C504,2)=1,Deník!$W504,"")</f>
        <v/>
      </c>
      <c r="EW504" s="13" t="str">
        <f>IF(WEEKDAY(Deník!$C504,2)=2,Deník!$W504,"")</f>
        <v/>
      </c>
      <c r="EX504" s="13" t="str">
        <f>IF(WEEKDAY(Deník!$C504,2)=3,Deník!$W504,"")</f>
        <v/>
      </c>
      <c r="EY504" s="13" t="str">
        <f>IF(WEEKDAY(Deník!$C504,2)=4,Deník!$W504,"")</f>
        <v/>
      </c>
      <c r="EZ504" s="60" t="str">
        <f>IF(WEEKDAY(Deník!$C504,2)=5,Deník!$W504,"")</f>
        <v/>
      </c>
      <c r="FA504" s="99"/>
      <c r="FB504" s="100">
        <f>Deník!D504</f>
        <v>0</v>
      </c>
      <c r="FC504" s="63">
        <f>IF($FB504&lt;&gt;"",IF(AND($FB504&gt;=FC$2,$FB504&lt;=FC$3),Deník!$W504,""))</f>
        <v>0</v>
      </c>
      <c r="FD504" s="63" t="str">
        <f>IF($FB504&lt;&gt;"",IF(AND($FB504&gt;=FD$2,$FB504&lt;=FD$3),Deník!$W504,""))</f>
        <v/>
      </c>
      <c r="FE504" s="63" t="str">
        <f>IF($FB504&lt;&gt;"",IF(AND($FB504&gt;=FE$2,$FB504&lt;=FE$3),Deník!$W504,""))</f>
        <v/>
      </c>
      <c r="FF504" s="63" t="str">
        <f>IF($FB504&lt;&gt;"",IF(AND($FB504&gt;=FF$2,$FB504&lt;=FF$3),Deník!$W504,""))</f>
        <v/>
      </c>
      <c r="FG504" s="63" t="str">
        <f>IF($FB504&lt;&gt;"",IF(AND($FB504&gt;=FG$2,$FB504&lt;=FG$3),Deník!$W504,""))</f>
        <v/>
      </c>
      <c r="FH504" s="63" t="str">
        <f>IF($FB504&lt;&gt;"",IF(AND($FB504&gt;=FH$2,$FB504&lt;=FH$3),Deník!$W504,""))</f>
        <v/>
      </c>
      <c r="FI504" s="63" t="str">
        <f>IF($FB504&lt;&gt;"",IF(AND($FB504&gt;=FI$2,$FB504&lt;=FI$3),Deník!$W504,""))</f>
        <v/>
      </c>
      <c r="FJ504" s="63" t="str">
        <f>IF($FB504&lt;&gt;"",IF(AND($FB504&gt;=FJ$2,$FB504&lt;=FJ$3),Deník!$W504,""))</f>
        <v/>
      </c>
      <c r="FK504" s="63" t="str">
        <f>IF($FB504&lt;&gt;"",IF(AND($FB504&gt;=FK$2,$FB504&lt;=FK$3),Deník!$W504,""))</f>
        <v/>
      </c>
      <c r="FL504" s="63" t="str">
        <f>IF($FB504&lt;&gt;"",IF(AND($FB504&gt;=FL$2,$FB504&lt;=FL$3),Deník!$W504,""))</f>
        <v/>
      </c>
      <c r="FM504" s="63" t="str">
        <f>IF($FB504&lt;&gt;"",IF(AND($FB504&gt;=FM$2,$FB504&lt;=FM$3),Deník!$W504,""))</f>
        <v/>
      </c>
      <c r="FN504" s="13"/>
      <c r="FO504" s="20" t="str">
        <f>IF(Deník!$W504&gt;1,Deník!$W504,"")</f>
        <v/>
      </c>
      <c r="FP504" s="20" t="str">
        <f>IF(Deník!$W504&lt;0,Deník!$W504,"")</f>
        <v/>
      </c>
      <c r="FQ504" s="17"/>
      <c r="FS504" s="233"/>
      <c r="FT504" s="233" t="str">
        <f>IF(Deník!$W504&lt;&gt;"",IF(Deník!$Y504=Statistika!$F$78,Deník!$W504,""),"")</f>
        <v/>
      </c>
      <c r="FU504" s="233" t="str">
        <f>IF(Deník!$W504&lt;&gt;"",IF(Deník!$Y504=Statistika!$F$79,Deník!$W504,""),"")</f>
        <v/>
      </c>
      <c r="FV504" s="233" t="str">
        <f>IF(Deník!$W504&lt;&gt;"",IF(Deník!$Y504=Statistika!$F$80,Deník!$W504,""),"")</f>
        <v/>
      </c>
      <c r="FW504" s="233" t="str">
        <f>IF(Deník!$W504&lt;&gt;"",IF(Deník!$Y504=Statistika!$F$81,Deník!$W504,""),"")</f>
        <v/>
      </c>
      <c r="FX504" s="233" t="str">
        <f>IF(Deník!$W504&lt;&gt;"",IF(Deník!$Y504=Statistika!$F$82,Deník!$W504,""),"")</f>
        <v/>
      </c>
      <c r="FY504" s="233" t="str">
        <f>IF(Deník!$W504&lt;&gt;"",IF(Deník!$Y504=Statistika!$F$83,Deník!$W504,""),"")</f>
        <v/>
      </c>
      <c r="FZ504" s="233" t="str">
        <f>IF(Deník!$W504&lt;&gt;"",IF(Deník!$Y504=Statistika!$F$84,Deník!$W504,""),"")</f>
        <v/>
      </c>
      <c r="GA504" s="233" t="str">
        <f>IF(Deník!$W504&lt;&gt;"",IF(Deník!$Y504=Statistika!$F$85,Deník!$W504,""),"")</f>
        <v/>
      </c>
      <c r="GB504" s="233" t="str">
        <f>IF(Deník!$W504&lt;&gt;"",IF(Deník!$Y504=Statistika!$F$86,Deník!$W504,""),"")</f>
        <v/>
      </c>
      <c r="GC504" s="233" t="str">
        <f>IF(Deník!$W504&lt;&gt;"",IF(Deník!$Y504=Statistika!$F$87,Deník!$W504,""),"")</f>
        <v/>
      </c>
      <c r="GD504" s="233" t="str">
        <f>IF(Deník!$W504&lt;&gt;"",IF(Deník!$Y504=Statistika!$F$88,Deník!$W504,""),"")</f>
        <v/>
      </c>
      <c r="GE504" s="233" t="str">
        <f>IF(Deník!$W504&lt;&gt;"",IF(Deník!$Y504=Statistika!$F$89,Deník!$W504,""),"")</f>
        <v/>
      </c>
      <c r="GF504" s="233" t="str">
        <f>IF(Deník!$W504&lt;&gt;"",IF(Deník!$Y504=Statistika!$F$90,Deník!$W504,""),"")</f>
        <v/>
      </c>
      <c r="GG504" s="233" t="str">
        <f>IF(Deník!$W504&lt;&gt;"",IF(Deník!$Y504=Statistika!$F$91,Deník!$W504,""),"")</f>
        <v/>
      </c>
      <c r="GH504" s="233"/>
      <c r="GI504" s="233" t="str">
        <f>IF(Deník!$W504&lt;&gt;"",IF(Deník!$AB504=Statistika!$L$100,Deník!$W504,""),"")</f>
        <v/>
      </c>
      <c r="GJ504" s="233" t="str">
        <f>IF(Deník!$W504&lt;&gt;"",IF(Deník!$AB504=Statistika!$L$101,Deník!$W504,""),"")</f>
        <v/>
      </c>
      <c r="GK504" s="233" t="str">
        <f>IF(Deník!$W504&lt;&gt;"",IF(Deník!$AB504=Statistika!$L$102,Deník!$W504,""),"")</f>
        <v/>
      </c>
      <c r="GL504" s="233" t="str">
        <f>IF(Deník!$W504&lt;&gt;"",IF(Deník!$AB504=Statistika!$L$103,Deník!$W504,""),"")</f>
        <v/>
      </c>
      <c r="GM504" s="233" t="str">
        <f>IF(Deník!$W504&lt;&gt;"",IF(Deník!$AB504=Statistika!$L$104,Deník!$W504,""),"")</f>
        <v/>
      </c>
      <c r="GN504" s="233" t="str">
        <f>IF(Deník!$W504&lt;&gt;"",IF(Deník!$AB504=Statistika!$L$105,Deník!$W504,""),"")</f>
        <v/>
      </c>
      <c r="GO504" s="233" t="str">
        <f>IF(Deník!$W504&lt;&gt;"",IF(Deník!$AB504=Statistika!$L$106,Deník!$W504,""),"")</f>
        <v/>
      </c>
      <c r="GP504" s="233" t="str">
        <f>IF(Deník!$W504&lt;&gt;"",IF(Deník!$AB504=Statistika!$L$107,Deník!$W504,""),"")</f>
        <v/>
      </c>
      <c r="GQ504" s="233" t="str">
        <f>IF(Deník!$W504&lt;&gt;"",IF(Deník!$AB504=Statistika!$L$108,Deník!$W504,""),"")</f>
        <v/>
      </c>
      <c r="GS504" s="233" t="str">
        <f>IF(Deník!$W504&lt;0,IF(Deník!$AC504=Statistika!$F$117,Deník!$W504,""),"")</f>
        <v/>
      </c>
      <c r="GT504" s="233" t="str">
        <f>IF(Deník!$W504&lt;0,IF(Deník!$AC504=Statistika!$F$118,Deník!$W504,""),"")</f>
        <v/>
      </c>
      <c r="GU504" s="233" t="str">
        <f>IF(Deník!$W504&lt;0,IF(Deník!$AC504=Statistika!$F$119,Deník!$W504,""),"")</f>
        <v/>
      </c>
      <c r="GV504" s="233" t="str">
        <f>IF(Deník!$W504&lt;0,IF(Deník!$AC504=Statistika!$F$120,Deník!$W504,""),"")</f>
        <v/>
      </c>
      <c r="GW504" s="233" t="str">
        <f>IF(Deník!$W504&lt;0,IF(Deník!$AC504=Statistika!$F$121,Deník!$W504,""),"")</f>
        <v/>
      </c>
      <c r="GX504" s="233" t="str">
        <f>IF(Deník!$W504&lt;0,IF(Deník!$AC504=Statistika!$F$122,Deník!$W504,""),"")</f>
        <v/>
      </c>
      <c r="GY504" s="233" t="str">
        <f>IF(Deník!$W504&lt;0,IF(Deník!$AC504=Statistika!$F$123,Deník!$W504,""),"")</f>
        <v/>
      </c>
      <c r="GZ504" s="233" t="str">
        <f>IF(Deník!$W504&lt;0,IF(Deník!$AC504=Statistika!$F$124,Deník!$W504,""),"")</f>
        <v/>
      </c>
      <c r="HA504" s="233" t="str">
        <f>IF(Deník!$W504&lt;0,IF(Deník!$AC504=Statistika!$F$125,Deník!$W504,""),"")</f>
        <v/>
      </c>
      <c r="HC504" s="233" t="str">
        <f>IF(Deník!$W504&lt;0,IF(Deník!$AD504=Statistika!$F$133,Deník!$W504,""),"")</f>
        <v/>
      </c>
      <c r="HD504" s="233" t="str">
        <f>IF(Deník!$W504&lt;0,IF(Deník!$AD504=Statistika!$F$134,Deník!$W504,""),"")</f>
        <v/>
      </c>
      <c r="HE504" s="233" t="str">
        <f>IF(Deník!$W504&lt;0,IF(Deník!$AD504=Statistika!$F$135,Deník!$W504,""),"")</f>
        <v/>
      </c>
      <c r="HF504" s="233" t="str">
        <f>IF(Deník!$W504&lt;0,IF(Deník!$AD504=Statistika!$F$136,Deník!$W504,""),"")</f>
        <v/>
      </c>
      <c r="HG504" s="233" t="str">
        <f>IF(Deník!$W504&lt;0,IF(Deník!$AD504=Statistika!$F$137,Deník!$W504,""),"")</f>
        <v/>
      </c>
      <c r="ID504" s="8">
        <f>Tabulka4[[#This Row],[Sloupec3]]</f>
        <v>0</v>
      </c>
      <c r="IE504" s="17" t="str">
        <f>IF(AND([1]Deník!$C504&gt;='[1]Měsíční shrnutí'!$D$1,[1]Deník!$C504&lt;='[1]Měsíční shrnutí'!$F$1),[1]Deník!$X504,"")</f>
        <v/>
      </c>
    </row>
    <row r="505" spans="1:239">
      <c r="A505" s="8">
        <f>Deník!C506</f>
        <v>0</v>
      </c>
      <c r="B505" s="50" t="str">
        <f>Deník!R506</f>
        <v/>
      </c>
      <c r="C505" s="102" t="str">
        <f>IF(AND(Deník!R506&gt;1,Deník!R506&lt;&gt;""),1,"")</f>
        <v/>
      </c>
      <c r="D505" s="102" t="str">
        <f>IF(AND(Deník!R506&lt;=0,Deník!R506&lt;&gt;""),1,"")</f>
        <v/>
      </c>
      <c r="E505" s="103" t="str">
        <f>IF(AND(Deník!R506&gt;=0,Deník!R506&lt;=1),1,"")</f>
        <v/>
      </c>
      <c r="F505" s="79" t="str">
        <f>IF(Deník!R506&lt;&gt;"",Deník!R506+F504,"")</f>
        <v/>
      </c>
      <c r="G505" s="85"/>
      <c r="H505" s="54" t="str">
        <f>IF(MONTH(Deník!$C505)=H$2,IF(AND(Deník!$R505&gt;=0,Deník!$R505&lt;=1),"BE",Deník!$R505),"")</f>
        <v/>
      </c>
      <c r="I505" s="11" t="str">
        <f>IF(MONTH(Deník!$C505)=I$2,IF(AND(Deník!$R505&gt;=0,Deník!$R505&lt;=1),"BE",Deník!$R505),"")</f>
        <v/>
      </c>
      <c r="J505" s="11" t="str">
        <f>IF(MONTH(Deník!$C505)=J$2,IF(AND(Deník!$R505&gt;=0,Deník!$R505&lt;=1),"BE",Deník!$R505),"")</f>
        <v/>
      </c>
      <c r="K505" s="11" t="str">
        <f>IF(MONTH(Deník!$C505)=K$2,IF(AND(Deník!$R505&gt;=0,Deník!$R505&lt;=1),"BE",Deník!$R505),"")</f>
        <v/>
      </c>
      <c r="L505" s="11" t="str">
        <f>IF(MONTH(Deník!$C505)=L$2,IF(AND(Deník!$R505&gt;=0,Deník!$R505&lt;=1),"BE",Deník!$R505),"")</f>
        <v/>
      </c>
      <c r="M505" s="11" t="str">
        <f>IF(MONTH(Deník!$C505)=M$2,IF(AND(Deník!$R505&gt;=0,Deník!$R505&lt;=1),"BE",Deník!$R505),"")</f>
        <v/>
      </c>
      <c r="N505" s="11" t="str">
        <f>IF(MONTH(Deník!$C505)=N$2,IF(AND(Deník!$R505&gt;=0,Deník!$R505&lt;=1),"BE",Deník!$R505),"")</f>
        <v/>
      </c>
      <c r="O505" s="11" t="str">
        <f>IF(MONTH(Deník!$C505)=O$2,IF(AND(Deník!$R505&gt;=0,Deník!$R505&lt;=1),"BE",Deník!$R505),"")</f>
        <v/>
      </c>
      <c r="P505" s="11" t="str">
        <f>IF(MONTH(Deník!$C505)=P$2,IF(AND(Deník!$R505&gt;=0,Deník!$R505&lt;=1),"BE",Deník!$R505),"")</f>
        <v/>
      </c>
      <c r="Q505" s="11" t="str">
        <f>IF(MONTH(Deník!$C505)=Q$2,IF(AND(Deník!$R505&gt;=0,Deník!$R505&lt;=1),"BE",Deník!$R505),"")</f>
        <v/>
      </c>
      <c r="R505" s="11" t="str">
        <f>IF(MONTH(Deník!$C505)=R$2,IF(AND(Deník!$R505&gt;=0,Deník!$R505&lt;=1),"BE",Deník!$R505),"")</f>
        <v/>
      </c>
      <c r="S505" s="57" t="str">
        <f>IF(MONTH(Deník!$C505)=S$2,IF(AND(Deník!$R505&gt;=0,Deník!$R505&lt;=1),"BE",Deník!$R505),"")</f>
        <v/>
      </c>
      <c r="U505" s="12"/>
      <c r="V505" s="12"/>
      <c r="X505" s="600" t="str">
        <f>IF(Deník!$R505&lt;&gt;"",IF(Deník!$B505=Statistika!$F$63,IF(AND(Deník!$R505&gt;=0,Deník!$R505&lt;=1),"BE",Deník!$R505),""),"")</f>
        <v/>
      </c>
      <c r="Y505" s="13" t="str">
        <f>IF(Deník!$R505&lt;&gt;"",IF(Deník!$B505=Statistika!$F$64,IF(AND(Deník!$R505&gt;=0,Deník!$R505&lt;=1),"BE",Deník!$R505),""),"")</f>
        <v/>
      </c>
      <c r="Z505" s="13" t="str">
        <f>IF(Deník!$R505&lt;&gt;"",IF(Deník!$B505=Statistika!$F$65,IF(AND(Deník!$R505&gt;=0,Deník!$R505&lt;=1),"BE",Deník!$R505),""),"")</f>
        <v/>
      </c>
      <c r="AA505" s="13" t="str">
        <f>IF(Deník!$R505&lt;&gt;"",IF(Deník!$B505=Statistika!$F$66,IF(AND(Deník!$R505&gt;=0,Deník!$R505&lt;=1),"BE",Deník!$R505),""),"")</f>
        <v/>
      </c>
      <c r="AB505" s="13" t="str">
        <f>IF(Deník!$R505&lt;&gt;"",IF(Deník!$B505=Statistika!$F$67,IF(AND(Deník!$R505&gt;=0,Deník!$R505&lt;=1),"BE",Deník!$R505),""),"")</f>
        <v/>
      </c>
      <c r="AC505" s="13" t="str">
        <f>IF(Deník!$R505&lt;&gt;"",IF(Deník!$B505=Statistika!$F$68,IF(AND(Deník!$R505&gt;=0,Deník!$R505&lt;=1),"BE",Deník!$R505),""),"")</f>
        <v/>
      </c>
      <c r="AD505" s="13" t="str">
        <f>IF(Deník!$R505&lt;&gt;"",IF(Deník!$B505=Statistika!$F$69,IF(AND(Deník!$R505&gt;=0,Deník!$R505&lt;=1),"BE",Deník!$R505),""),"")</f>
        <v/>
      </c>
      <c r="AE505" s="601" t="str">
        <f>IF(Deník!$R505&lt;&gt;"",IF(Deník!$B505=Statistika!$F$70,IF(AND(Deník!$R505&gt;=0,Deník!$R505&lt;=1),"BE",Deník!$R505),""),"")</f>
        <v/>
      </c>
      <c r="AF505" s="90"/>
      <c r="AG505" s="63" t="str">
        <f>IF(Deník!$R505&lt;&gt;"",IF(Deník!$J505="L",IF(AND(Deník!$R505&gt;=0,Deník!$R505&lt;=1),"BE",Deník!$R505),""),"")</f>
        <v/>
      </c>
      <c r="AH505" s="13" t="str">
        <f>IF(Deník!$R505&lt;&gt;"",IF(Deník!$J505="S",IF(AND(Deník!$R505&gt;=0,Deník!$R505&lt;=1),"BE",Deník!$R505),""),"")</f>
        <v/>
      </c>
      <c r="AI505" s="95"/>
      <c r="AJ505" s="71" t="str">
        <f>IF(Deník!N506&lt;&gt;"",Deník!N506*-1,"")</f>
        <v/>
      </c>
      <c r="AK505" s="88"/>
      <c r="AL505" s="63" t="str">
        <f>IF(WEEKDAY(Deník!$C505,2)=1,IF(AND(Deník!$R505&gt;=0,Deník!$R505&lt;=1),"BE",Deník!$R505),"")</f>
        <v/>
      </c>
      <c r="AM505" s="13" t="str">
        <f>IF(WEEKDAY(Deník!$C505,2)=2,IF(AND(Deník!$R505&gt;=0,Deník!$R505&lt;=1),"BE",Deník!$R505),"")</f>
        <v/>
      </c>
      <c r="AN505" s="13" t="str">
        <f>IF(WEEKDAY(Deník!$C505,2)=3,IF(AND(Deník!$R505&gt;=0,Deník!$R505&lt;=1),"BE",Deník!$R505),"")</f>
        <v/>
      </c>
      <c r="AO505" s="13" t="str">
        <f>IF(WEEKDAY(Deník!$C505,2)=4,IF(AND(Deník!$R505&gt;=0,Deník!$R505&lt;=1),"BE",Deník!$R505),"")</f>
        <v/>
      </c>
      <c r="AP505" s="60" t="str">
        <f>IF(WEEKDAY(Deník!$C505,2)=5,IF(AND(Deník!$R505&gt;=0,Deník!$R505&lt;=1),"BE",Deník!$R505),"")</f>
        <v/>
      </c>
      <c r="AQ505" s="99"/>
      <c r="AR505" s="100">
        <f>Deník!D505</f>
        <v>0</v>
      </c>
      <c r="AS505" s="63" t="str">
        <f>IF(Deník!$D505&lt;&gt;"",IF(AND(Deník!$D505&gt;=AS$2,Deník!$D505&lt;=AS$3),IF(AND(Deník!$R505&gt;=0,Deník!$R505&lt;=1),"BE",Deník!$R505),""),"")</f>
        <v/>
      </c>
      <c r="AT505" s="63" t="str">
        <f>IF(Deník!$D505&lt;&gt;"",IF(AND(Deník!$D505&gt;=AT$2,Deník!$D505&lt;=AT$3),IF(AND(Deník!$R505&gt;=0,Deník!$R505&lt;=1),"BE",Deník!$R505),""),"")</f>
        <v/>
      </c>
      <c r="AU505" s="63" t="str">
        <f>IF(Deník!$D505&lt;&gt;"",IF(AND(Deník!$D505&gt;=AU$2,Deník!$D505&lt;=AU$3),IF(AND(Deník!$R505&gt;=0,Deník!$R505&lt;=1),"BE",Deník!$R505),""),"")</f>
        <v/>
      </c>
      <c r="AV505" s="63" t="str">
        <f>IF(Deník!$D505&lt;&gt;"",IF(AND(Deník!$D505&gt;=AV$2,Deník!$D505&lt;=AV$3),IF(AND(Deník!$R505&gt;=0,Deník!$R505&lt;=1),"BE",Deník!$R505),""),"")</f>
        <v/>
      </c>
      <c r="AW505" s="63" t="str">
        <f>IF(Deník!$D505&lt;&gt;"",IF(AND(Deník!$D505&gt;=AW$2,Deník!$D505&lt;=AW$3),IF(AND(Deník!$R505&gt;=0,Deník!$R505&lt;=1),"BE",Deník!$R505),""),"")</f>
        <v/>
      </c>
      <c r="AX505" s="63" t="str">
        <f>IF(Deník!$D505&lt;&gt;"",IF(AND(Deník!$D505&gt;=AX$2,Deník!$D505&lt;=AX$3),IF(AND(Deník!$R505&gt;=0,Deník!$R505&lt;=1),"BE",Deník!$R505),""),"")</f>
        <v/>
      </c>
      <c r="AY505" s="63" t="str">
        <f>IF(Deník!$D505&lt;&gt;"",IF(AND(Deník!$D505&gt;=AY$2,Deník!$D505&lt;=AY$3),IF(AND(Deník!$R505&gt;=0,Deník!$R505&lt;=1),"BE",Deník!$R505),""),"")</f>
        <v/>
      </c>
      <c r="AZ505" s="63" t="str">
        <f>IF(Deník!$D505&lt;&gt;"",IF(AND(Deník!$D505&gt;=AZ$2,Deník!$D505&lt;=AZ$3),IF(AND(Deník!$R505&gt;=0,Deník!$R505&lt;=1),"BE",Deník!$R505),""),"")</f>
        <v/>
      </c>
      <c r="BA505" s="63" t="str">
        <f>IF(Deník!$D505&lt;&gt;"",IF(AND(Deník!$D505&gt;=BA$2,Deník!$D505&lt;=BA$3),IF(AND(Deník!$R505&gt;=0,Deník!$R505&lt;=1),"BE",Deník!$R505),""),"")</f>
        <v/>
      </c>
      <c r="BB505" s="63" t="str">
        <f>IF(Deník!$D505&lt;&gt;"",IF(AND(Deník!$D505&gt;=BB$2,Deník!$D505&lt;=BB$3),IF(AND(Deník!$R505&gt;=0,Deník!$R505&lt;=1),"BE",Deník!$R505),""),"")</f>
        <v/>
      </c>
      <c r="BC505" s="71" t="str">
        <f>IF(Deník!$D505&lt;&gt;"",IF(AND(Deník!$D505&gt;=BC$2,Deník!$D505&lt;=BC$3),IF(AND(Deník!$R505&gt;=0,Deník!$R505&lt;=1),"BE",Deník!$R505),""),"")</f>
        <v/>
      </c>
      <c r="BD505" s="20" t="str">
        <f>IF(Deník!$J506="S",(Deník!$M506-Deník!$K506),IF(Deník!$J506="L",(Deník!$K506-Deník!$M506),""))</f>
        <v/>
      </c>
      <c r="BE505" s="20" t="str">
        <f>IF(Deník!$J506="S",(Deník!$K506-Deník!$O506),IF(Deník!$J506="L",(Deník!$O506-Deník!$K506),""))</f>
        <v/>
      </c>
      <c r="BF505" s="20" t="str">
        <f>IF(Deník!$J506="S",(Deník!$K506-Deník!$L506),IF(Deník!$J506="L",(Deník!$L506-Deník!$K506),""))</f>
        <v/>
      </c>
      <c r="BG505" s="20" t="str">
        <f>IF(Deník!$J506="S",(Deník!$K506-Deník!$S506),IF(Deník!$J506="L",(Deník!$S506-Deník!$K506),""))</f>
        <v/>
      </c>
      <c r="BH505" s="20" t="str">
        <f>IF(Deník!$J506="S",(Deník!$K506-Deník!$U506),IF(Deník!$J506="L",(Deník!$U506-Deník!$K506),""))</f>
        <v/>
      </c>
      <c r="BI505" s="20" t="str">
        <f>IF(Deník!$R505&gt;1,Deník!$R505,"")</f>
        <v/>
      </c>
      <c r="BJ505" s="20" t="str">
        <f>IF(Deník!$R505&lt;0,Deník!$R505,"")</f>
        <v/>
      </c>
      <c r="BK505" s="17"/>
      <c r="BM505" s="233" t="str">
        <f>IF(Deník!$R505&lt;&gt;"",IF(Deník!$Y505=Statistika!$F$78,IF(AND(Deník!$R505&gt;=0,Deník!$R505&lt;=1),"BE",Deník!$R505),""),"")</f>
        <v/>
      </c>
      <c r="BN505" s="233" t="str">
        <f>IF(Deník!$R505&lt;&gt;"",IF(Deník!$Y505=Statistika!$F$79,IF(AND(Deník!$R505&gt;=0,Deník!$R505&lt;=1),"BE",Deník!$R505),""),"")</f>
        <v/>
      </c>
      <c r="BO505" s="233" t="str">
        <f>IF(Deník!$R505&lt;&gt;"",IF(Deník!$Y505=Statistika!$F$80,IF(AND(Deník!$R505&gt;=0,Deník!$R505&lt;=1),"BE",Deník!$R505),""),"")</f>
        <v/>
      </c>
      <c r="BP505" s="233" t="str">
        <f>IF(Deník!$R505&lt;&gt;"",IF(Deník!$Y505=Statistika!$F$81,IF(AND(Deník!$R505&gt;=0,Deník!$R505&lt;=1),"BE",Deník!$R505),""),"")</f>
        <v/>
      </c>
      <c r="BQ505" s="233" t="str">
        <f>IF(Deník!$R505&lt;&gt;"",IF(Deník!$Y505=Statistika!$F$82,IF(AND(Deník!$R505&gt;=0,Deník!$R505&lt;=1),"BE",Deník!$R505),""),"")</f>
        <v/>
      </c>
      <c r="BR505" s="233" t="str">
        <f>IF(Deník!$R505&lt;&gt;"",IF(Deník!$Y505=Statistika!$F$83,IF(AND(Deník!$R505&gt;=0,Deník!$R505&lt;=1),"BE",Deník!$R505),""),"")</f>
        <v/>
      </c>
      <c r="BS505" s="233" t="str">
        <f>IF(Deník!$R505&lt;&gt;"",IF(Deník!$Y505=Statistika!$F$84,IF(AND(Deník!$R505&gt;=0,Deník!$R505&lt;=1),"BE",Deník!$R505),""),"")</f>
        <v/>
      </c>
      <c r="BT505" s="233" t="str">
        <f>IF(Deník!$R505&lt;&gt;"",IF(Deník!$Y505=Statistika!$F$85,IF(AND(Deník!$R505&gt;=0,Deník!$R505&lt;=1),"BE",Deník!$R505),""),"")</f>
        <v/>
      </c>
      <c r="BU505" s="233" t="str">
        <f>IF(Deník!$R505&lt;&gt;"",IF(Deník!$Y505=Statistika!$F$86,IF(AND(Deník!$R505&gt;=0,Deník!$R505&lt;=1),"BE",Deník!$R505),""),"")</f>
        <v/>
      </c>
      <c r="BV505" s="233" t="str">
        <f>IF(Deník!$R505&lt;&gt;"",IF(Deník!$Y505=Statistika!$F$87,IF(AND(Deník!$R505&gt;=0,Deník!$R505&lt;=1),"BE",Deník!$R505),""),"")</f>
        <v/>
      </c>
      <c r="BW505" s="233" t="str">
        <f>IF(Deník!$R505&lt;&gt;"",IF(Deník!$Y505=Statistika!$F$88,IF(AND(Deník!$R505&gt;=0,Deník!$R505&lt;=1),"BE",Deník!$R505),""),"")</f>
        <v/>
      </c>
      <c r="BX505" s="233" t="str">
        <f>IF(Deník!$R505&lt;&gt;"",IF(Deník!$Y505=Statistika!$F$89,IF(AND(Deník!$R505&gt;=0,Deník!$R505&lt;=1),"BE",Deník!$R505),""),"")</f>
        <v/>
      </c>
      <c r="BY505" s="233" t="str">
        <f>IF(Deník!$R505&lt;&gt;"",IF(Deník!$Y505=Statistika!$F$90,IF(AND(Deník!$R505&gt;=0,Deník!$R505&lt;=1),"BE",Deník!$R505),""),"")</f>
        <v/>
      </c>
      <c r="BZ505" s="233" t="str">
        <f>IF(Deník!$R505&lt;&gt;"",IF(Deník!$Y505=Statistika!$F$91,IF(AND(Deník!$R505&gt;=0,Deník!$R505&lt;=1),"BE",Deník!$R505),""),"")</f>
        <v/>
      </c>
      <c r="CA505" s="233"/>
      <c r="CB505" s="233" t="str">
        <f>IF(Deník!$R505&lt;&gt;"",IF(Deník!$AB505="SL",IF(AND(Deník!$R505&gt;=0,Deník!$R505&lt;=1),"BE",Deník!$R505),""),"")</f>
        <v/>
      </c>
      <c r="CC505" s="233" t="str">
        <f>IF(Deník!$R505&lt;&gt;"",IF(Deník!$AB505="BE10",IF(AND(Deník!$R505&gt;=0,Deník!$R505&lt;=1),"BE",Deník!$R505),""),"")</f>
        <v/>
      </c>
      <c r="CD505" s="233" t="str">
        <f>IF(Deník!$R505&lt;&gt;"",IF(Deník!$AB505="BE15",IF(AND(Deník!$R505&gt;=0,Deník!$R505&lt;=1),"BE",Deník!$R505),""),"")</f>
        <v/>
      </c>
      <c r="CE505" s="233" t="str">
        <f>IF(Deník!$R505&lt;&gt;"",IF(Deník!$AB505="BE20",IF(AND(Deník!$R505&gt;=0,Deník!$R505&lt;=1),"BE",Deník!$R505),""),"")</f>
        <v/>
      </c>
      <c r="CF505" s="233" t="str">
        <f>IF(Deník!$R505&lt;&gt;"",IF(Deník!$AB505="TP1",IF(AND(Deník!$R505&gt;=0,Deník!$R505&lt;=1),"BE",Deník!$R505),""),"")</f>
        <v/>
      </c>
      <c r="CG505" s="233" t="str">
        <f>IF(Deník!$R505&lt;&gt;"",IF(Deník!$AB505="TP2",IF(AND(Deník!$R505&gt;=0,Deník!$R505&lt;=1),"BE",Deník!$R505),""),"")</f>
        <v/>
      </c>
      <c r="CH505" s="233" t="str">
        <f>IF(Deník!$R505&lt;&gt;"",IF(Deník!$AB505="TP3",IF(AND(Deník!$R505&gt;=0,Deník!$R505&lt;=1),"BE",Deník!$R505),""),"")</f>
        <v/>
      </c>
      <c r="CI505" s="233" t="str">
        <f>IF(Deník!$R505&lt;&gt;"",IF(Deník!$AB505="Trailing SL",IF(AND(Deník!$R505&gt;=0,Deník!$R505&lt;=1),"BE",Deník!$R505),""),"")</f>
        <v/>
      </c>
      <c r="CJ505" s="233" t="str">
        <f>IF(Deník!$R505&lt;&gt;"",IF(Deník!$AB505="Manual",IF(AND(Deník!$R505&gt;=0,Deník!$R505&lt;=1),"BE",Deník!$R505),""),"")</f>
        <v/>
      </c>
      <c r="CK505" s="233"/>
      <c r="CL505" s="233" t="str">
        <f>IF(Deník!$R505&lt;0,IF(Deník!$AC505=Statistika!$F$117,Deník!$R505,""),"")</f>
        <v/>
      </c>
      <c r="CM505" s="233" t="str">
        <f>IF(Deník!$R505&lt;0,IF(Deník!$AC505=Statistika!$F$118,Deník!$R505,""),"")</f>
        <v/>
      </c>
      <c r="CN505" s="233" t="str">
        <f>IF(Deník!$R505&lt;0,IF(Deník!$AC505=Statistika!$F$119,Deník!$R505,""),"")</f>
        <v/>
      </c>
      <c r="CO505" s="233" t="str">
        <f>IF(Deník!$R505&lt;0,IF(Deník!$AC505=Statistika!$F$120,Deník!$R505,""),"")</f>
        <v/>
      </c>
      <c r="CP505" s="233" t="str">
        <f>IF(Deník!$R505&lt;0,IF(Deník!$AC505=Statistika!$F$121,Deník!$R505,""),"")</f>
        <v/>
      </c>
      <c r="CQ505" s="233" t="str">
        <f>IF(Deník!$R505&lt;0,IF(Deník!$AC505=Statistika!$F$122,Deník!$R505,""),"")</f>
        <v/>
      </c>
      <c r="CR505" s="233" t="str">
        <f>IF(Deník!$R505&lt;0,IF(Deník!$AC505=Statistika!$F$123,Deník!$R505,""),"")</f>
        <v/>
      </c>
      <c r="CS505" s="233" t="str">
        <f>IF(Deník!$R505&lt;0,IF(Deník!$AC505=Statistika!$F$124,Deník!$R505,""),"")</f>
        <v/>
      </c>
      <c r="CT505" s="233" t="str">
        <f>IF(Deník!$R505&lt;0,IF(Deník!$AC505=Statistika!$F$125,Deník!$R505,""),"")</f>
        <v/>
      </c>
      <c r="CU505" s="233"/>
      <c r="CV505" s="233" t="str">
        <f>IF(Deník!$R505&lt;0,IF(Deník!$AD505=$CV$2,Deník!$R505,""),"")</f>
        <v/>
      </c>
      <c r="CW505" s="233" t="str">
        <f>IF(Deník!$R505&lt;0,IF(Deník!$AD505=$CW$2,Deník!$R505,""),"")</f>
        <v/>
      </c>
      <c r="CX505" s="233" t="str">
        <f>IF(Deník!$R505&lt;0,IF(Deník!$AD505=$CX$2,Deník!$R505,""),"")</f>
        <v/>
      </c>
      <c r="CY505" s="233" t="str">
        <f>IF(Deník!$R505&lt;0,IF(Deník!$AD505=$CY$2,Deník!$R505,""),"")</f>
        <v/>
      </c>
      <c r="CZ505" s="233" t="str">
        <f>IF(Deník!$R505&lt;0,IF(Deník!$AD505=$CZ$2,Deník!$R505,""),"")</f>
        <v/>
      </c>
      <c r="DL505" s="221">
        <f t="shared" si="20"/>
        <v>93847.029999999984</v>
      </c>
      <c r="DM505" s="220">
        <f t="shared" si="19"/>
        <v>-6.1529700000000132E-2</v>
      </c>
      <c r="DO505" s="50">
        <f>Deník!W506</f>
        <v>0</v>
      </c>
      <c r="DP505" s="102" t="str">
        <f>IF(AND(Deník!W506&gt;0),1,"")</f>
        <v/>
      </c>
      <c r="DQ505" s="102">
        <f>IF(AND(Deník!W506&lt;=0),1,"")</f>
        <v>1</v>
      </c>
      <c r="DR505" s="227"/>
      <c r="DS505" s="228"/>
      <c r="DT505" s="85"/>
      <c r="DU505" s="54">
        <f>IF(MONTH(Deník!$C505)=DU$2,Deník!$W505,"")</f>
        <v>0</v>
      </c>
      <c r="DV505" s="222" t="str">
        <f>IF(MONTH(Deník!$C505)=DV$2,Deník!$W505,"")</f>
        <v/>
      </c>
      <c r="DW505" s="222" t="str">
        <f>IF(MONTH(Deník!$C505)=DW$2,Deník!$W505,"")</f>
        <v/>
      </c>
      <c r="DX505" s="222" t="str">
        <f>IF(MONTH(Deník!$C505)=DX$2,Deník!$W505,"")</f>
        <v/>
      </c>
      <c r="DY505" s="222" t="str">
        <f>IF(MONTH(Deník!$C505)=DY$2,Deník!$W505,"")</f>
        <v/>
      </c>
      <c r="DZ505" s="222" t="str">
        <f>IF(MONTH(Deník!$C505)=DZ$2,Deník!$W505,"")</f>
        <v/>
      </c>
      <c r="EA505" s="222" t="str">
        <f>IF(MONTH(Deník!$C505)=EA$2,Deník!$W505,"")</f>
        <v/>
      </c>
      <c r="EB505" s="222" t="str">
        <f>IF(MONTH(Deník!$C505)=EB$2,Deník!$W505,"")</f>
        <v/>
      </c>
      <c r="EC505" s="222" t="str">
        <f>IF(MONTH(Deník!$C505)=EC$2,Deník!$W505,"")</f>
        <v/>
      </c>
      <c r="ED505" s="222" t="str">
        <f>IF(MONTH(Deník!$C505)=ED$2,Deník!$W505,"")</f>
        <v/>
      </c>
      <c r="EE505" s="222" t="str">
        <f>IF(MONTH(Deník!$C505)=EE$2,Deník!$W505,"")</f>
        <v/>
      </c>
      <c r="EF505" s="222" t="str">
        <f>IF(MONTH(Deník!$C505)=EF$2,Deník!$W505,"")</f>
        <v/>
      </c>
      <c r="EI505" s="600" t="str">
        <f>IF(Deník!$W505&lt;&gt;"",IF(Deník!$B505=Statistika!$F$63,Deník!$W505,""),"")</f>
        <v/>
      </c>
      <c r="EJ505" s="13" t="str">
        <f>IF(Deník!$W505&lt;&gt;"",IF(Deník!$B505=Statistika!$F$64,Deník!$W505,""),"")</f>
        <v/>
      </c>
      <c r="EK505" s="13" t="str">
        <f>IF(Deník!$W505&lt;&gt;"",IF(Deník!$B505=Statistika!$F$65,Deník!$W505,""),"")</f>
        <v/>
      </c>
      <c r="EL505" s="13" t="str">
        <f>IF(Deník!$W505&lt;&gt;"",IF(Deník!$B505=Statistika!$F$66,Deník!$W505,""),"")</f>
        <v/>
      </c>
      <c r="EM505" s="13" t="str">
        <f>IF(Deník!$W505&lt;&gt;"",IF(Deník!$B505=Statistika!$F$67,Deník!$W505,""),"")</f>
        <v/>
      </c>
      <c r="EN505" s="13" t="str">
        <f>IF(Deník!$W505&lt;&gt;"",IF(Deník!$B505=Statistika!$F$68,Deník!$W505,""),"")</f>
        <v/>
      </c>
      <c r="EO505" s="13" t="str">
        <f>IF(Deník!$W505&lt;&gt;"",IF(Deník!$B505=Statistika!$F$69,Deník!$W505,""),"")</f>
        <v/>
      </c>
      <c r="EP505" s="601" t="str">
        <f>IF(Deník!$W505&lt;&gt;"",IF(Deník!$B505=Statistika!$F$70,Deník!$W505,""),"")</f>
        <v/>
      </c>
      <c r="EQ505" s="90"/>
      <c r="ER505" s="63" t="str">
        <f>IF(Deník!$W505&lt;&gt;"",IF(Deník!$J505="L",Deník!$W505,""),"")</f>
        <v/>
      </c>
      <c r="ES505" s="13" t="str">
        <f>IF(Deník!$W505&lt;&gt;"",IF(Deník!$J505="S",Deník!$W505,""),"")</f>
        <v/>
      </c>
      <c r="ET505" s="95"/>
      <c r="EU505" s="88"/>
      <c r="EV505" s="63" t="str">
        <f>IF(WEEKDAY(Deník!$C505,2)=1,Deník!$W505,"")</f>
        <v/>
      </c>
      <c r="EW505" s="13" t="str">
        <f>IF(WEEKDAY(Deník!$C505,2)=2,Deník!$W505,"")</f>
        <v/>
      </c>
      <c r="EX505" s="13" t="str">
        <f>IF(WEEKDAY(Deník!$C505,2)=3,Deník!$W505,"")</f>
        <v/>
      </c>
      <c r="EY505" s="13" t="str">
        <f>IF(WEEKDAY(Deník!$C505,2)=4,Deník!$W505,"")</f>
        <v/>
      </c>
      <c r="EZ505" s="60" t="str">
        <f>IF(WEEKDAY(Deník!$C505,2)=5,Deník!$W505,"")</f>
        <v/>
      </c>
      <c r="FA505" s="99"/>
      <c r="FB505" s="100">
        <f>Deník!D505</f>
        <v>0</v>
      </c>
      <c r="FC505" s="63">
        <f>IF($FB505&lt;&gt;"",IF(AND($FB505&gt;=FC$2,$FB505&lt;=FC$3),Deník!$W505,""))</f>
        <v>0</v>
      </c>
      <c r="FD505" s="63" t="str">
        <f>IF($FB505&lt;&gt;"",IF(AND($FB505&gt;=FD$2,$FB505&lt;=FD$3),Deník!$W505,""))</f>
        <v/>
      </c>
      <c r="FE505" s="63" t="str">
        <f>IF($FB505&lt;&gt;"",IF(AND($FB505&gt;=FE$2,$FB505&lt;=FE$3),Deník!$W505,""))</f>
        <v/>
      </c>
      <c r="FF505" s="63" t="str">
        <f>IF($FB505&lt;&gt;"",IF(AND($FB505&gt;=FF$2,$FB505&lt;=FF$3),Deník!$W505,""))</f>
        <v/>
      </c>
      <c r="FG505" s="63" t="str">
        <f>IF($FB505&lt;&gt;"",IF(AND($FB505&gt;=FG$2,$FB505&lt;=FG$3),Deník!$W505,""))</f>
        <v/>
      </c>
      <c r="FH505" s="63" t="str">
        <f>IF($FB505&lt;&gt;"",IF(AND($FB505&gt;=FH$2,$FB505&lt;=FH$3),Deník!$W505,""))</f>
        <v/>
      </c>
      <c r="FI505" s="63" t="str">
        <f>IF($FB505&lt;&gt;"",IF(AND($FB505&gt;=FI$2,$FB505&lt;=FI$3),Deník!$W505,""))</f>
        <v/>
      </c>
      <c r="FJ505" s="63" t="str">
        <f>IF($FB505&lt;&gt;"",IF(AND($FB505&gt;=FJ$2,$FB505&lt;=FJ$3),Deník!$W505,""))</f>
        <v/>
      </c>
      <c r="FK505" s="63" t="str">
        <f>IF($FB505&lt;&gt;"",IF(AND($FB505&gt;=FK$2,$FB505&lt;=FK$3),Deník!$W505,""))</f>
        <v/>
      </c>
      <c r="FL505" s="63" t="str">
        <f>IF($FB505&lt;&gt;"",IF(AND($FB505&gt;=FL$2,$FB505&lt;=FL$3),Deník!$W505,""))</f>
        <v/>
      </c>
      <c r="FM505" s="63" t="str">
        <f>IF($FB505&lt;&gt;"",IF(AND($FB505&gt;=FM$2,$FB505&lt;=FM$3),Deník!$W505,""))</f>
        <v/>
      </c>
      <c r="FN505" s="13"/>
      <c r="FO505" s="20" t="str">
        <f>IF(Deník!$W505&gt;1,Deník!$W505,"")</f>
        <v/>
      </c>
      <c r="FP505" s="20" t="str">
        <f>IF(Deník!$W505&lt;0,Deník!$W505,"")</f>
        <v/>
      </c>
      <c r="FQ505" s="17"/>
      <c r="FS505" s="233"/>
      <c r="FT505" s="233" t="str">
        <f>IF(Deník!$W505&lt;&gt;"",IF(Deník!$Y505=Statistika!$F$78,Deník!$W505,""),"")</f>
        <v/>
      </c>
      <c r="FU505" s="233" t="str">
        <f>IF(Deník!$W505&lt;&gt;"",IF(Deník!$Y505=Statistika!$F$79,Deník!$W505,""),"")</f>
        <v/>
      </c>
      <c r="FV505" s="233" t="str">
        <f>IF(Deník!$W505&lt;&gt;"",IF(Deník!$Y505=Statistika!$F$80,Deník!$W505,""),"")</f>
        <v/>
      </c>
      <c r="FW505" s="233" t="str">
        <f>IF(Deník!$W505&lt;&gt;"",IF(Deník!$Y505=Statistika!$F$81,Deník!$W505,""),"")</f>
        <v/>
      </c>
      <c r="FX505" s="233" t="str">
        <f>IF(Deník!$W505&lt;&gt;"",IF(Deník!$Y505=Statistika!$F$82,Deník!$W505,""),"")</f>
        <v/>
      </c>
      <c r="FY505" s="233" t="str">
        <f>IF(Deník!$W505&lt;&gt;"",IF(Deník!$Y505=Statistika!$F$83,Deník!$W505,""),"")</f>
        <v/>
      </c>
      <c r="FZ505" s="233" t="str">
        <f>IF(Deník!$W505&lt;&gt;"",IF(Deník!$Y505=Statistika!$F$84,Deník!$W505,""),"")</f>
        <v/>
      </c>
      <c r="GA505" s="233" t="str">
        <f>IF(Deník!$W505&lt;&gt;"",IF(Deník!$Y505=Statistika!$F$85,Deník!$W505,""),"")</f>
        <v/>
      </c>
      <c r="GB505" s="233" t="str">
        <f>IF(Deník!$W505&lt;&gt;"",IF(Deník!$Y505=Statistika!$F$86,Deník!$W505,""),"")</f>
        <v/>
      </c>
      <c r="GC505" s="233" t="str">
        <f>IF(Deník!$W505&lt;&gt;"",IF(Deník!$Y505=Statistika!$F$87,Deník!$W505,""),"")</f>
        <v/>
      </c>
      <c r="GD505" s="233" t="str">
        <f>IF(Deník!$W505&lt;&gt;"",IF(Deník!$Y505=Statistika!$F$88,Deník!$W505,""),"")</f>
        <v/>
      </c>
      <c r="GE505" s="233" t="str">
        <f>IF(Deník!$W505&lt;&gt;"",IF(Deník!$Y505=Statistika!$F$89,Deník!$W505,""),"")</f>
        <v/>
      </c>
      <c r="GF505" s="233" t="str">
        <f>IF(Deník!$W505&lt;&gt;"",IF(Deník!$Y505=Statistika!$F$90,Deník!$W505,""),"")</f>
        <v/>
      </c>
      <c r="GG505" s="233" t="str">
        <f>IF(Deník!$W505&lt;&gt;"",IF(Deník!$Y505=Statistika!$F$91,Deník!$W505,""),"")</f>
        <v/>
      </c>
      <c r="GH505" s="233"/>
      <c r="GI505" s="233" t="str">
        <f>IF(Deník!$W505&lt;&gt;"",IF(Deník!$AB505=Statistika!$L$100,Deník!$W505,""),"")</f>
        <v/>
      </c>
      <c r="GJ505" s="233" t="str">
        <f>IF(Deník!$W505&lt;&gt;"",IF(Deník!$AB505=Statistika!$L$101,Deník!$W505,""),"")</f>
        <v/>
      </c>
      <c r="GK505" s="233" t="str">
        <f>IF(Deník!$W505&lt;&gt;"",IF(Deník!$AB505=Statistika!$L$102,Deník!$W505,""),"")</f>
        <v/>
      </c>
      <c r="GL505" s="233" t="str">
        <f>IF(Deník!$W505&lt;&gt;"",IF(Deník!$AB505=Statistika!$L$103,Deník!$W505,""),"")</f>
        <v/>
      </c>
      <c r="GM505" s="233" t="str">
        <f>IF(Deník!$W505&lt;&gt;"",IF(Deník!$AB505=Statistika!$L$104,Deník!$W505,""),"")</f>
        <v/>
      </c>
      <c r="GN505" s="233" t="str">
        <f>IF(Deník!$W505&lt;&gt;"",IF(Deník!$AB505=Statistika!$L$105,Deník!$W505,""),"")</f>
        <v/>
      </c>
      <c r="GO505" s="233" t="str">
        <f>IF(Deník!$W505&lt;&gt;"",IF(Deník!$AB505=Statistika!$L$106,Deník!$W505,""),"")</f>
        <v/>
      </c>
      <c r="GP505" s="233" t="str">
        <f>IF(Deník!$W505&lt;&gt;"",IF(Deník!$AB505=Statistika!$L$107,Deník!$W505,""),"")</f>
        <v/>
      </c>
      <c r="GQ505" s="233" t="str">
        <f>IF(Deník!$W505&lt;&gt;"",IF(Deník!$AB505=Statistika!$L$108,Deník!$W505,""),"")</f>
        <v/>
      </c>
      <c r="GS505" s="233" t="str">
        <f>IF(Deník!$W505&lt;0,IF(Deník!$AC505=Statistika!$F$117,Deník!$W505,""),"")</f>
        <v/>
      </c>
      <c r="GT505" s="233" t="str">
        <f>IF(Deník!$W505&lt;0,IF(Deník!$AC505=Statistika!$F$118,Deník!$W505,""),"")</f>
        <v/>
      </c>
      <c r="GU505" s="233" t="str">
        <f>IF(Deník!$W505&lt;0,IF(Deník!$AC505=Statistika!$F$119,Deník!$W505,""),"")</f>
        <v/>
      </c>
      <c r="GV505" s="233" t="str">
        <f>IF(Deník!$W505&lt;0,IF(Deník!$AC505=Statistika!$F$120,Deník!$W505,""),"")</f>
        <v/>
      </c>
      <c r="GW505" s="233" t="str">
        <f>IF(Deník!$W505&lt;0,IF(Deník!$AC505=Statistika!$F$121,Deník!$W505,""),"")</f>
        <v/>
      </c>
      <c r="GX505" s="233" t="str">
        <f>IF(Deník!$W505&lt;0,IF(Deník!$AC505=Statistika!$F$122,Deník!$W505,""),"")</f>
        <v/>
      </c>
      <c r="GY505" s="233" t="str">
        <f>IF(Deník!$W505&lt;0,IF(Deník!$AC505=Statistika!$F$123,Deník!$W505,""),"")</f>
        <v/>
      </c>
      <c r="GZ505" s="233" t="str">
        <f>IF(Deník!$W505&lt;0,IF(Deník!$AC505=Statistika!$F$124,Deník!$W505,""),"")</f>
        <v/>
      </c>
      <c r="HA505" s="233" t="str">
        <f>IF(Deník!$W505&lt;0,IF(Deník!$AC505=Statistika!$F$125,Deník!$W505,""),"")</f>
        <v/>
      </c>
      <c r="HC505" s="233" t="str">
        <f>IF(Deník!$W505&lt;0,IF(Deník!$AD505=Statistika!$F$133,Deník!$W505,""),"")</f>
        <v/>
      </c>
      <c r="HD505" s="233" t="str">
        <f>IF(Deník!$W505&lt;0,IF(Deník!$AD505=Statistika!$F$134,Deník!$W505,""),"")</f>
        <v/>
      </c>
      <c r="HE505" s="233" t="str">
        <f>IF(Deník!$W505&lt;0,IF(Deník!$AD505=Statistika!$F$135,Deník!$W505,""),"")</f>
        <v/>
      </c>
      <c r="HF505" s="233" t="str">
        <f>IF(Deník!$W505&lt;0,IF(Deník!$AD505=Statistika!$F$136,Deník!$W505,""),"")</f>
        <v/>
      </c>
      <c r="HG505" s="233" t="str">
        <f>IF(Deník!$W505&lt;0,IF(Deník!$AD505=Statistika!$F$137,Deník!$W505,""),"")</f>
        <v/>
      </c>
      <c r="ID505" s="8">
        <f>Tabulka4[[#This Row],[Sloupec3]]</f>
        <v>0</v>
      </c>
      <c r="IE505" s="17" t="str">
        <f>IF(AND([1]Deník!$C505&gt;='[1]Měsíční shrnutí'!$D$1,[1]Deník!$C505&lt;='[1]Měsíční shrnutí'!$F$1),[1]Deník!$X505,"")</f>
        <v/>
      </c>
    </row>
    <row r="506" spans="1:239">
      <c r="A506" s="8">
        <f>Deník!C507</f>
        <v>0</v>
      </c>
      <c r="B506" s="50" t="str">
        <f>Deník!R507</f>
        <v/>
      </c>
      <c r="C506" s="102" t="str">
        <f>IF(AND(Deník!R507&gt;1,Deník!R507&lt;&gt;""),1,"")</f>
        <v/>
      </c>
      <c r="D506" s="102" t="str">
        <f>IF(AND(Deník!R507&lt;=0,Deník!R507&lt;&gt;""),1,"")</f>
        <v/>
      </c>
      <c r="E506" s="103" t="str">
        <f>IF(AND(Deník!R507&gt;=0,Deník!R507&lt;=1),1,"")</f>
        <v/>
      </c>
      <c r="F506" s="79" t="str">
        <f>IF(Deník!R507&lt;&gt;"",Deník!R507+F505,"")</f>
        <v/>
      </c>
      <c r="G506" s="85"/>
      <c r="H506" s="54" t="str">
        <f>IF(MONTH(Deník!$C506)=H$2,IF(AND(Deník!$R506&gt;=0,Deník!$R506&lt;=1),"BE",Deník!$R506),"")</f>
        <v/>
      </c>
      <c r="I506" s="11" t="str">
        <f>IF(MONTH(Deník!$C506)=I$2,IF(AND(Deník!$R506&gt;=0,Deník!$R506&lt;=1),"BE",Deník!$R506),"")</f>
        <v/>
      </c>
      <c r="J506" s="11" t="str">
        <f>IF(MONTH(Deník!$C506)=J$2,IF(AND(Deník!$R506&gt;=0,Deník!$R506&lt;=1),"BE",Deník!$R506),"")</f>
        <v/>
      </c>
      <c r="K506" s="11" t="str">
        <f>IF(MONTH(Deník!$C506)=K$2,IF(AND(Deník!$R506&gt;=0,Deník!$R506&lt;=1),"BE",Deník!$R506),"")</f>
        <v/>
      </c>
      <c r="L506" s="11" t="str">
        <f>IF(MONTH(Deník!$C506)=L$2,IF(AND(Deník!$R506&gt;=0,Deník!$R506&lt;=1),"BE",Deník!$R506),"")</f>
        <v/>
      </c>
      <c r="M506" s="11" t="str">
        <f>IF(MONTH(Deník!$C506)=M$2,IF(AND(Deník!$R506&gt;=0,Deník!$R506&lt;=1),"BE",Deník!$R506),"")</f>
        <v/>
      </c>
      <c r="N506" s="11" t="str">
        <f>IF(MONTH(Deník!$C506)=N$2,IF(AND(Deník!$R506&gt;=0,Deník!$R506&lt;=1),"BE",Deník!$R506),"")</f>
        <v/>
      </c>
      <c r="O506" s="11" t="str">
        <f>IF(MONTH(Deník!$C506)=O$2,IF(AND(Deník!$R506&gt;=0,Deník!$R506&lt;=1),"BE",Deník!$R506),"")</f>
        <v/>
      </c>
      <c r="P506" s="11" t="str">
        <f>IF(MONTH(Deník!$C506)=P$2,IF(AND(Deník!$R506&gt;=0,Deník!$R506&lt;=1),"BE",Deník!$R506),"")</f>
        <v/>
      </c>
      <c r="Q506" s="11" t="str">
        <f>IF(MONTH(Deník!$C506)=Q$2,IF(AND(Deník!$R506&gt;=0,Deník!$R506&lt;=1),"BE",Deník!$R506),"")</f>
        <v/>
      </c>
      <c r="R506" s="11" t="str">
        <f>IF(MONTH(Deník!$C506)=R$2,IF(AND(Deník!$R506&gt;=0,Deník!$R506&lt;=1),"BE",Deník!$R506),"")</f>
        <v/>
      </c>
      <c r="S506" s="57" t="str">
        <f>IF(MONTH(Deník!$C506)=S$2,IF(AND(Deník!$R506&gt;=0,Deník!$R506&lt;=1),"BE",Deník!$R506),"")</f>
        <v/>
      </c>
      <c r="U506" s="12"/>
      <c r="V506" s="12"/>
      <c r="X506" s="600" t="str">
        <f>IF(Deník!$R506&lt;&gt;"",IF(Deník!$B506=Statistika!$F$63,IF(AND(Deník!$R506&gt;=0,Deník!$R506&lt;=1),"BE",Deník!$R506),""),"")</f>
        <v/>
      </c>
      <c r="Y506" s="13" t="str">
        <f>IF(Deník!$R506&lt;&gt;"",IF(Deník!$B506=Statistika!$F$64,IF(AND(Deník!$R506&gt;=0,Deník!$R506&lt;=1),"BE",Deník!$R506),""),"")</f>
        <v/>
      </c>
      <c r="Z506" s="13" t="str">
        <f>IF(Deník!$R506&lt;&gt;"",IF(Deník!$B506=Statistika!$F$65,IF(AND(Deník!$R506&gt;=0,Deník!$R506&lt;=1),"BE",Deník!$R506),""),"")</f>
        <v/>
      </c>
      <c r="AA506" s="13" t="str">
        <f>IF(Deník!$R506&lt;&gt;"",IF(Deník!$B506=Statistika!$F$66,IF(AND(Deník!$R506&gt;=0,Deník!$R506&lt;=1),"BE",Deník!$R506),""),"")</f>
        <v/>
      </c>
      <c r="AB506" s="13" t="str">
        <f>IF(Deník!$R506&lt;&gt;"",IF(Deník!$B506=Statistika!$F$67,IF(AND(Deník!$R506&gt;=0,Deník!$R506&lt;=1),"BE",Deník!$R506),""),"")</f>
        <v/>
      </c>
      <c r="AC506" s="13" t="str">
        <f>IF(Deník!$R506&lt;&gt;"",IF(Deník!$B506=Statistika!$F$68,IF(AND(Deník!$R506&gt;=0,Deník!$R506&lt;=1),"BE",Deník!$R506),""),"")</f>
        <v/>
      </c>
      <c r="AD506" s="13" t="str">
        <f>IF(Deník!$R506&lt;&gt;"",IF(Deník!$B506=Statistika!$F$69,IF(AND(Deník!$R506&gt;=0,Deník!$R506&lt;=1),"BE",Deník!$R506),""),"")</f>
        <v/>
      </c>
      <c r="AE506" s="601" t="str">
        <f>IF(Deník!$R506&lt;&gt;"",IF(Deník!$B506=Statistika!$F$70,IF(AND(Deník!$R506&gt;=0,Deník!$R506&lt;=1),"BE",Deník!$R506),""),"")</f>
        <v/>
      </c>
      <c r="AF506" s="90"/>
      <c r="AG506" s="63" t="str">
        <f>IF(Deník!$R506&lt;&gt;"",IF(Deník!$J506="L",IF(AND(Deník!$R506&gt;=0,Deník!$R506&lt;=1),"BE",Deník!$R506),""),"")</f>
        <v/>
      </c>
      <c r="AH506" s="13" t="str">
        <f>IF(Deník!$R506&lt;&gt;"",IF(Deník!$J506="S",IF(AND(Deník!$R506&gt;=0,Deník!$R506&lt;=1),"BE",Deník!$R506),""),"")</f>
        <v/>
      </c>
      <c r="AI506" s="95"/>
      <c r="AJ506" s="71" t="str">
        <f>IF(Deník!N507&lt;&gt;"",Deník!N507*-1,"")</f>
        <v/>
      </c>
      <c r="AK506" s="88"/>
      <c r="AL506" s="63" t="str">
        <f>IF(WEEKDAY(Deník!$C506,2)=1,IF(AND(Deník!$R506&gt;=0,Deník!$R506&lt;=1),"BE",Deník!$R506),"")</f>
        <v/>
      </c>
      <c r="AM506" s="13" t="str">
        <f>IF(WEEKDAY(Deník!$C506,2)=2,IF(AND(Deník!$R506&gt;=0,Deník!$R506&lt;=1),"BE",Deník!$R506),"")</f>
        <v/>
      </c>
      <c r="AN506" s="13" t="str">
        <f>IF(WEEKDAY(Deník!$C506,2)=3,IF(AND(Deník!$R506&gt;=0,Deník!$R506&lt;=1),"BE",Deník!$R506),"")</f>
        <v/>
      </c>
      <c r="AO506" s="13" t="str">
        <f>IF(WEEKDAY(Deník!$C506,2)=4,IF(AND(Deník!$R506&gt;=0,Deník!$R506&lt;=1),"BE",Deník!$R506),"")</f>
        <v/>
      </c>
      <c r="AP506" s="60" t="str">
        <f>IF(WEEKDAY(Deník!$C506,2)=5,IF(AND(Deník!$R506&gt;=0,Deník!$R506&lt;=1),"BE",Deník!$R506),"")</f>
        <v/>
      </c>
      <c r="AQ506" s="99"/>
      <c r="AR506" s="100">
        <f>Deník!D506</f>
        <v>0</v>
      </c>
      <c r="AS506" s="63" t="str">
        <f>IF(Deník!$D506&lt;&gt;"",IF(AND(Deník!$D506&gt;=AS$2,Deník!$D506&lt;=AS$3),IF(AND(Deník!$R506&gt;=0,Deník!$R506&lt;=1),"BE",Deník!$R506),""),"")</f>
        <v/>
      </c>
      <c r="AT506" s="63" t="str">
        <f>IF(Deník!$D506&lt;&gt;"",IF(AND(Deník!$D506&gt;=AT$2,Deník!$D506&lt;=AT$3),IF(AND(Deník!$R506&gt;=0,Deník!$R506&lt;=1),"BE",Deník!$R506),""),"")</f>
        <v/>
      </c>
      <c r="AU506" s="63" t="str">
        <f>IF(Deník!$D506&lt;&gt;"",IF(AND(Deník!$D506&gt;=AU$2,Deník!$D506&lt;=AU$3),IF(AND(Deník!$R506&gt;=0,Deník!$R506&lt;=1),"BE",Deník!$R506),""),"")</f>
        <v/>
      </c>
      <c r="AV506" s="63" t="str">
        <f>IF(Deník!$D506&lt;&gt;"",IF(AND(Deník!$D506&gt;=AV$2,Deník!$D506&lt;=AV$3),IF(AND(Deník!$R506&gt;=0,Deník!$R506&lt;=1),"BE",Deník!$R506),""),"")</f>
        <v/>
      </c>
      <c r="AW506" s="63" t="str">
        <f>IF(Deník!$D506&lt;&gt;"",IF(AND(Deník!$D506&gt;=AW$2,Deník!$D506&lt;=AW$3),IF(AND(Deník!$R506&gt;=0,Deník!$R506&lt;=1),"BE",Deník!$R506),""),"")</f>
        <v/>
      </c>
      <c r="AX506" s="63" t="str">
        <f>IF(Deník!$D506&lt;&gt;"",IF(AND(Deník!$D506&gt;=AX$2,Deník!$D506&lt;=AX$3),IF(AND(Deník!$R506&gt;=0,Deník!$R506&lt;=1),"BE",Deník!$R506),""),"")</f>
        <v/>
      </c>
      <c r="AY506" s="63" t="str">
        <f>IF(Deník!$D506&lt;&gt;"",IF(AND(Deník!$D506&gt;=AY$2,Deník!$D506&lt;=AY$3),IF(AND(Deník!$R506&gt;=0,Deník!$R506&lt;=1),"BE",Deník!$R506),""),"")</f>
        <v/>
      </c>
      <c r="AZ506" s="63" t="str">
        <f>IF(Deník!$D506&lt;&gt;"",IF(AND(Deník!$D506&gt;=AZ$2,Deník!$D506&lt;=AZ$3),IF(AND(Deník!$R506&gt;=0,Deník!$R506&lt;=1),"BE",Deník!$R506),""),"")</f>
        <v/>
      </c>
      <c r="BA506" s="63" t="str">
        <f>IF(Deník!$D506&lt;&gt;"",IF(AND(Deník!$D506&gt;=BA$2,Deník!$D506&lt;=BA$3),IF(AND(Deník!$R506&gt;=0,Deník!$R506&lt;=1),"BE",Deník!$R506),""),"")</f>
        <v/>
      </c>
      <c r="BB506" s="63" t="str">
        <f>IF(Deník!$D506&lt;&gt;"",IF(AND(Deník!$D506&gt;=BB$2,Deník!$D506&lt;=BB$3),IF(AND(Deník!$R506&gt;=0,Deník!$R506&lt;=1),"BE",Deník!$R506),""),"")</f>
        <v/>
      </c>
      <c r="BC506" s="71" t="str">
        <f>IF(Deník!$D506&lt;&gt;"",IF(AND(Deník!$D506&gt;=BC$2,Deník!$D506&lt;=BC$3),IF(AND(Deník!$R506&gt;=0,Deník!$R506&lt;=1),"BE",Deník!$R506),""),"")</f>
        <v/>
      </c>
      <c r="BD506" s="20" t="str">
        <f>IF(Deník!$J507="S",(Deník!$M507-Deník!$K507),IF(Deník!$J507="L",(Deník!$K507-Deník!$M507),""))</f>
        <v/>
      </c>
      <c r="BE506" s="20" t="str">
        <f>IF(Deník!$J507="S",(Deník!$K507-Deník!$O507),IF(Deník!$J507="L",(Deník!$O507-Deník!$K507),""))</f>
        <v/>
      </c>
      <c r="BF506" s="20" t="str">
        <f>IF(Deník!$J507="S",(Deník!$K507-Deník!$L507),IF(Deník!$J507="L",(Deník!$L507-Deník!$K507),""))</f>
        <v/>
      </c>
      <c r="BG506" s="20" t="str">
        <f>IF(Deník!$J507="S",(Deník!$K507-Deník!$S507),IF(Deník!$J507="L",(Deník!$S507-Deník!$K507),""))</f>
        <v/>
      </c>
      <c r="BH506" s="20" t="str">
        <f>IF(Deník!$J507="S",(Deník!$K507-Deník!$U507),IF(Deník!$J507="L",(Deník!$U507-Deník!$K507),""))</f>
        <v/>
      </c>
      <c r="BI506" s="20" t="str">
        <f>IF(Deník!$R506&gt;1,Deník!$R506,"")</f>
        <v/>
      </c>
      <c r="BJ506" s="20" t="str">
        <f>IF(Deník!$R506&lt;0,Deník!$R506,"")</f>
        <v/>
      </c>
      <c r="BK506" s="17"/>
      <c r="BM506" s="233" t="str">
        <f>IF(Deník!$R506&lt;&gt;"",IF(Deník!$Y506=Statistika!$F$78,IF(AND(Deník!$R506&gt;=0,Deník!$R506&lt;=1),"BE",Deník!$R506),""),"")</f>
        <v/>
      </c>
      <c r="BN506" s="233" t="str">
        <f>IF(Deník!$R506&lt;&gt;"",IF(Deník!$Y506=Statistika!$F$79,IF(AND(Deník!$R506&gt;=0,Deník!$R506&lt;=1),"BE",Deník!$R506),""),"")</f>
        <v/>
      </c>
      <c r="BO506" s="233" t="str">
        <f>IF(Deník!$R506&lt;&gt;"",IF(Deník!$Y506=Statistika!$F$80,IF(AND(Deník!$R506&gt;=0,Deník!$R506&lt;=1),"BE",Deník!$R506),""),"")</f>
        <v/>
      </c>
      <c r="BP506" s="233" t="str">
        <f>IF(Deník!$R506&lt;&gt;"",IF(Deník!$Y506=Statistika!$F$81,IF(AND(Deník!$R506&gt;=0,Deník!$R506&lt;=1),"BE",Deník!$R506),""),"")</f>
        <v/>
      </c>
      <c r="BQ506" s="233" t="str">
        <f>IF(Deník!$R506&lt;&gt;"",IF(Deník!$Y506=Statistika!$F$82,IF(AND(Deník!$R506&gt;=0,Deník!$R506&lt;=1),"BE",Deník!$R506),""),"")</f>
        <v/>
      </c>
      <c r="BR506" s="233" t="str">
        <f>IF(Deník!$R506&lt;&gt;"",IF(Deník!$Y506=Statistika!$F$83,IF(AND(Deník!$R506&gt;=0,Deník!$R506&lt;=1),"BE",Deník!$R506),""),"")</f>
        <v/>
      </c>
      <c r="BS506" s="233" t="str">
        <f>IF(Deník!$R506&lt;&gt;"",IF(Deník!$Y506=Statistika!$F$84,IF(AND(Deník!$R506&gt;=0,Deník!$R506&lt;=1),"BE",Deník!$R506),""),"")</f>
        <v/>
      </c>
      <c r="BT506" s="233" t="str">
        <f>IF(Deník!$R506&lt;&gt;"",IF(Deník!$Y506=Statistika!$F$85,IF(AND(Deník!$R506&gt;=0,Deník!$R506&lt;=1),"BE",Deník!$R506),""),"")</f>
        <v/>
      </c>
      <c r="BU506" s="233" t="str">
        <f>IF(Deník!$R506&lt;&gt;"",IF(Deník!$Y506=Statistika!$F$86,IF(AND(Deník!$R506&gt;=0,Deník!$R506&lt;=1),"BE",Deník!$R506),""),"")</f>
        <v/>
      </c>
      <c r="BV506" s="233" t="str">
        <f>IF(Deník!$R506&lt;&gt;"",IF(Deník!$Y506=Statistika!$F$87,IF(AND(Deník!$R506&gt;=0,Deník!$R506&lt;=1),"BE",Deník!$R506),""),"")</f>
        <v/>
      </c>
      <c r="BW506" s="233" t="str">
        <f>IF(Deník!$R506&lt;&gt;"",IF(Deník!$Y506=Statistika!$F$88,IF(AND(Deník!$R506&gt;=0,Deník!$R506&lt;=1),"BE",Deník!$R506),""),"")</f>
        <v/>
      </c>
      <c r="BX506" s="233" t="str">
        <f>IF(Deník!$R506&lt;&gt;"",IF(Deník!$Y506=Statistika!$F$89,IF(AND(Deník!$R506&gt;=0,Deník!$R506&lt;=1),"BE",Deník!$R506),""),"")</f>
        <v/>
      </c>
      <c r="BY506" s="233" t="str">
        <f>IF(Deník!$R506&lt;&gt;"",IF(Deník!$Y506=Statistika!$F$90,IF(AND(Deník!$R506&gt;=0,Deník!$R506&lt;=1),"BE",Deník!$R506),""),"")</f>
        <v/>
      </c>
      <c r="BZ506" s="233" t="str">
        <f>IF(Deník!$R506&lt;&gt;"",IF(Deník!$Y506=Statistika!$F$91,IF(AND(Deník!$R506&gt;=0,Deník!$R506&lt;=1),"BE",Deník!$R506),""),"")</f>
        <v/>
      </c>
      <c r="CA506" s="233"/>
      <c r="CB506" s="233" t="str">
        <f>IF(Deník!$R506&lt;&gt;"",IF(Deník!$AB506="SL",IF(AND(Deník!$R506&gt;=0,Deník!$R506&lt;=1),"BE",Deník!$R506),""),"")</f>
        <v/>
      </c>
      <c r="CC506" s="233" t="str">
        <f>IF(Deník!$R506&lt;&gt;"",IF(Deník!$AB506="BE10",IF(AND(Deník!$R506&gt;=0,Deník!$R506&lt;=1),"BE",Deník!$R506),""),"")</f>
        <v/>
      </c>
      <c r="CD506" s="233" t="str">
        <f>IF(Deník!$R506&lt;&gt;"",IF(Deník!$AB506="BE15",IF(AND(Deník!$R506&gt;=0,Deník!$R506&lt;=1),"BE",Deník!$R506),""),"")</f>
        <v/>
      </c>
      <c r="CE506" s="233" t="str">
        <f>IF(Deník!$R506&lt;&gt;"",IF(Deník!$AB506="BE20",IF(AND(Deník!$R506&gt;=0,Deník!$R506&lt;=1),"BE",Deník!$R506),""),"")</f>
        <v/>
      </c>
      <c r="CF506" s="233" t="str">
        <f>IF(Deník!$R506&lt;&gt;"",IF(Deník!$AB506="TP1",IF(AND(Deník!$R506&gt;=0,Deník!$R506&lt;=1),"BE",Deník!$R506),""),"")</f>
        <v/>
      </c>
      <c r="CG506" s="233" t="str">
        <f>IF(Deník!$R506&lt;&gt;"",IF(Deník!$AB506="TP2",IF(AND(Deník!$R506&gt;=0,Deník!$R506&lt;=1),"BE",Deník!$R506),""),"")</f>
        <v/>
      </c>
      <c r="CH506" s="233" t="str">
        <f>IF(Deník!$R506&lt;&gt;"",IF(Deník!$AB506="TP3",IF(AND(Deník!$R506&gt;=0,Deník!$R506&lt;=1),"BE",Deník!$R506),""),"")</f>
        <v/>
      </c>
      <c r="CI506" s="233" t="str">
        <f>IF(Deník!$R506&lt;&gt;"",IF(Deník!$AB506="Trailing SL",IF(AND(Deník!$R506&gt;=0,Deník!$R506&lt;=1),"BE",Deník!$R506),""),"")</f>
        <v/>
      </c>
      <c r="CJ506" s="233" t="str">
        <f>IF(Deník!$R506&lt;&gt;"",IF(Deník!$AB506="Manual",IF(AND(Deník!$R506&gt;=0,Deník!$R506&lt;=1),"BE",Deník!$R506),""),"")</f>
        <v/>
      </c>
      <c r="CK506" s="233"/>
      <c r="CL506" s="233" t="str">
        <f>IF(Deník!$R506&lt;0,IF(Deník!$AC506=Statistika!$F$117,Deník!$R506,""),"")</f>
        <v/>
      </c>
      <c r="CM506" s="233" t="str">
        <f>IF(Deník!$R506&lt;0,IF(Deník!$AC506=Statistika!$F$118,Deník!$R506,""),"")</f>
        <v/>
      </c>
      <c r="CN506" s="233" t="str">
        <f>IF(Deník!$R506&lt;0,IF(Deník!$AC506=Statistika!$F$119,Deník!$R506,""),"")</f>
        <v/>
      </c>
      <c r="CO506" s="233" t="str">
        <f>IF(Deník!$R506&lt;0,IF(Deník!$AC506=Statistika!$F$120,Deník!$R506,""),"")</f>
        <v/>
      </c>
      <c r="CP506" s="233" t="str">
        <f>IF(Deník!$R506&lt;0,IF(Deník!$AC506=Statistika!$F$121,Deník!$R506,""),"")</f>
        <v/>
      </c>
      <c r="CQ506" s="233" t="str">
        <f>IF(Deník!$R506&lt;0,IF(Deník!$AC506=Statistika!$F$122,Deník!$R506,""),"")</f>
        <v/>
      </c>
      <c r="CR506" s="233" t="str">
        <f>IF(Deník!$R506&lt;0,IF(Deník!$AC506=Statistika!$F$123,Deník!$R506,""),"")</f>
        <v/>
      </c>
      <c r="CS506" s="233" t="str">
        <f>IF(Deník!$R506&lt;0,IF(Deník!$AC506=Statistika!$F$124,Deník!$R506,""),"")</f>
        <v/>
      </c>
      <c r="CT506" s="233" t="str">
        <f>IF(Deník!$R506&lt;0,IF(Deník!$AC506=Statistika!$F$125,Deník!$R506,""),"")</f>
        <v/>
      </c>
      <c r="CU506" s="233"/>
      <c r="CV506" s="233" t="str">
        <f>IF(Deník!$R506&lt;0,IF(Deník!$AD506=$CV$2,Deník!$R506,""),"")</f>
        <v/>
      </c>
      <c r="CW506" s="233" t="str">
        <f>IF(Deník!$R506&lt;0,IF(Deník!$AD506=$CW$2,Deník!$R506,""),"")</f>
        <v/>
      </c>
      <c r="CX506" s="233" t="str">
        <f>IF(Deník!$R506&lt;0,IF(Deník!$AD506=$CX$2,Deník!$R506,""),"")</f>
        <v/>
      </c>
      <c r="CY506" s="233" t="str">
        <f>IF(Deník!$R506&lt;0,IF(Deník!$AD506=$CY$2,Deník!$R506,""),"")</f>
        <v/>
      </c>
      <c r="CZ506" s="233" t="str">
        <f>IF(Deník!$R506&lt;0,IF(Deník!$AD506=$CZ$2,Deník!$R506,""),"")</f>
        <v/>
      </c>
      <c r="DL506" s="221">
        <f t="shared" si="20"/>
        <v>93847.029999999984</v>
      </c>
      <c r="DM506" s="220">
        <f t="shared" si="19"/>
        <v>-6.1529700000000132E-2</v>
      </c>
      <c r="DO506" s="50">
        <f>Deník!W507</f>
        <v>0</v>
      </c>
      <c r="DP506" s="102" t="str">
        <f>IF(AND(Deník!W507&gt;0),1,"")</f>
        <v/>
      </c>
      <c r="DQ506" s="102">
        <f>IF(AND(Deník!W507&lt;=0),1,"")</f>
        <v>1</v>
      </c>
      <c r="DR506" s="227"/>
      <c r="DS506" s="228"/>
      <c r="DT506" s="85"/>
      <c r="DU506" s="54">
        <f>IF(MONTH(Deník!$C506)=DU$2,Deník!$W506,"")</f>
        <v>0</v>
      </c>
      <c r="DV506" s="222" t="str">
        <f>IF(MONTH(Deník!$C506)=DV$2,Deník!$W506,"")</f>
        <v/>
      </c>
      <c r="DW506" s="222" t="str">
        <f>IF(MONTH(Deník!$C506)=DW$2,Deník!$W506,"")</f>
        <v/>
      </c>
      <c r="DX506" s="222" t="str">
        <f>IF(MONTH(Deník!$C506)=DX$2,Deník!$W506,"")</f>
        <v/>
      </c>
      <c r="DY506" s="222" t="str">
        <f>IF(MONTH(Deník!$C506)=DY$2,Deník!$W506,"")</f>
        <v/>
      </c>
      <c r="DZ506" s="222" t="str">
        <f>IF(MONTH(Deník!$C506)=DZ$2,Deník!$W506,"")</f>
        <v/>
      </c>
      <c r="EA506" s="222" t="str">
        <f>IF(MONTH(Deník!$C506)=EA$2,Deník!$W506,"")</f>
        <v/>
      </c>
      <c r="EB506" s="222" t="str">
        <f>IF(MONTH(Deník!$C506)=EB$2,Deník!$W506,"")</f>
        <v/>
      </c>
      <c r="EC506" s="222" t="str">
        <f>IF(MONTH(Deník!$C506)=EC$2,Deník!$W506,"")</f>
        <v/>
      </c>
      <c r="ED506" s="222" t="str">
        <f>IF(MONTH(Deník!$C506)=ED$2,Deník!$W506,"")</f>
        <v/>
      </c>
      <c r="EE506" s="222" t="str">
        <f>IF(MONTH(Deník!$C506)=EE$2,Deník!$W506,"")</f>
        <v/>
      </c>
      <c r="EF506" s="222" t="str">
        <f>IF(MONTH(Deník!$C506)=EF$2,Deník!$W506,"")</f>
        <v/>
      </c>
      <c r="EI506" s="600" t="str">
        <f>IF(Deník!$W506&lt;&gt;"",IF(Deník!$B506=Statistika!$F$63,Deník!$W506,""),"")</f>
        <v/>
      </c>
      <c r="EJ506" s="13" t="str">
        <f>IF(Deník!$W506&lt;&gt;"",IF(Deník!$B506=Statistika!$F$64,Deník!$W506,""),"")</f>
        <v/>
      </c>
      <c r="EK506" s="13" t="str">
        <f>IF(Deník!$W506&lt;&gt;"",IF(Deník!$B506=Statistika!$F$65,Deník!$W506,""),"")</f>
        <v/>
      </c>
      <c r="EL506" s="13" t="str">
        <f>IF(Deník!$W506&lt;&gt;"",IF(Deník!$B506=Statistika!$F$66,Deník!$W506,""),"")</f>
        <v/>
      </c>
      <c r="EM506" s="13" t="str">
        <f>IF(Deník!$W506&lt;&gt;"",IF(Deník!$B506=Statistika!$F$67,Deník!$W506,""),"")</f>
        <v/>
      </c>
      <c r="EN506" s="13" t="str">
        <f>IF(Deník!$W506&lt;&gt;"",IF(Deník!$B506=Statistika!$F$68,Deník!$W506,""),"")</f>
        <v/>
      </c>
      <c r="EO506" s="13" t="str">
        <f>IF(Deník!$W506&lt;&gt;"",IF(Deník!$B506=Statistika!$F$69,Deník!$W506,""),"")</f>
        <v/>
      </c>
      <c r="EP506" s="601" t="str">
        <f>IF(Deník!$W506&lt;&gt;"",IF(Deník!$B506=Statistika!$F$70,Deník!$W506,""),"")</f>
        <v/>
      </c>
      <c r="EQ506" s="90"/>
      <c r="ER506" s="63" t="str">
        <f>IF(Deník!$W506&lt;&gt;"",IF(Deník!$J506="L",Deník!$W506,""),"")</f>
        <v/>
      </c>
      <c r="ES506" s="13" t="str">
        <f>IF(Deník!$W506&lt;&gt;"",IF(Deník!$J506="S",Deník!$W506,""),"")</f>
        <v/>
      </c>
      <c r="ET506" s="95"/>
      <c r="EU506" s="88"/>
      <c r="EV506" s="63" t="str">
        <f>IF(WEEKDAY(Deník!$C506,2)=1,Deník!$W506,"")</f>
        <v/>
      </c>
      <c r="EW506" s="13" t="str">
        <f>IF(WEEKDAY(Deník!$C506,2)=2,Deník!$W506,"")</f>
        <v/>
      </c>
      <c r="EX506" s="13" t="str">
        <f>IF(WEEKDAY(Deník!$C506,2)=3,Deník!$W506,"")</f>
        <v/>
      </c>
      <c r="EY506" s="13" t="str">
        <f>IF(WEEKDAY(Deník!$C506,2)=4,Deník!$W506,"")</f>
        <v/>
      </c>
      <c r="EZ506" s="60" t="str">
        <f>IF(WEEKDAY(Deník!$C506,2)=5,Deník!$W506,"")</f>
        <v/>
      </c>
      <c r="FA506" s="99"/>
      <c r="FB506" s="100">
        <f>Deník!D506</f>
        <v>0</v>
      </c>
      <c r="FC506" s="63">
        <f>IF($FB506&lt;&gt;"",IF(AND($FB506&gt;=FC$2,$FB506&lt;=FC$3),Deník!$W506,""))</f>
        <v>0</v>
      </c>
      <c r="FD506" s="63" t="str">
        <f>IF($FB506&lt;&gt;"",IF(AND($FB506&gt;=FD$2,$FB506&lt;=FD$3),Deník!$W506,""))</f>
        <v/>
      </c>
      <c r="FE506" s="63" t="str">
        <f>IF($FB506&lt;&gt;"",IF(AND($FB506&gt;=FE$2,$FB506&lt;=FE$3),Deník!$W506,""))</f>
        <v/>
      </c>
      <c r="FF506" s="63" t="str">
        <f>IF($FB506&lt;&gt;"",IF(AND($FB506&gt;=FF$2,$FB506&lt;=FF$3),Deník!$W506,""))</f>
        <v/>
      </c>
      <c r="FG506" s="63" t="str">
        <f>IF($FB506&lt;&gt;"",IF(AND($FB506&gt;=FG$2,$FB506&lt;=FG$3),Deník!$W506,""))</f>
        <v/>
      </c>
      <c r="FH506" s="63" t="str">
        <f>IF($FB506&lt;&gt;"",IF(AND($FB506&gt;=FH$2,$FB506&lt;=FH$3),Deník!$W506,""))</f>
        <v/>
      </c>
      <c r="FI506" s="63" t="str">
        <f>IF($FB506&lt;&gt;"",IF(AND($FB506&gt;=FI$2,$FB506&lt;=FI$3),Deník!$W506,""))</f>
        <v/>
      </c>
      <c r="FJ506" s="63" t="str">
        <f>IF($FB506&lt;&gt;"",IF(AND($FB506&gt;=FJ$2,$FB506&lt;=FJ$3),Deník!$W506,""))</f>
        <v/>
      </c>
      <c r="FK506" s="63" t="str">
        <f>IF($FB506&lt;&gt;"",IF(AND($FB506&gt;=FK$2,$FB506&lt;=FK$3),Deník!$W506,""))</f>
        <v/>
      </c>
      <c r="FL506" s="63" t="str">
        <f>IF($FB506&lt;&gt;"",IF(AND($FB506&gt;=FL$2,$FB506&lt;=FL$3),Deník!$W506,""))</f>
        <v/>
      </c>
      <c r="FM506" s="63" t="str">
        <f>IF($FB506&lt;&gt;"",IF(AND($FB506&gt;=FM$2,$FB506&lt;=FM$3),Deník!$W506,""))</f>
        <v/>
      </c>
      <c r="FN506" s="13"/>
      <c r="FO506" s="20" t="str">
        <f>IF(Deník!$W506&gt;1,Deník!$W506,"")</f>
        <v/>
      </c>
      <c r="FP506" s="20" t="str">
        <f>IF(Deník!$W506&lt;0,Deník!$W506,"")</f>
        <v/>
      </c>
      <c r="FQ506" s="17"/>
      <c r="FS506" s="233"/>
      <c r="FT506" s="233" t="str">
        <f>IF(Deník!$W506&lt;&gt;"",IF(Deník!$Y506=Statistika!$F$78,Deník!$W506,""),"")</f>
        <v/>
      </c>
      <c r="FU506" s="233" t="str">
        <f>IF(Deník!$W506&lt;&gt;"",IF(Deník!$Y506=Statistika!$F$79,Deník!$W506,""),"")</f>
        <v/>
      </c>
      <c r="FV506" s="233" t="str">
        <f>IF(Deník!$W506&lt;&gt;"",IF(Deník!$Y506=Statistika!$F$80,Deník!$W506,""),"")</f>
        <v/>
      </c>
      <c r="FW506" s="233" t="str">
        <f>IF(Deník!$W506&lt;&gt;"",IF(Deník!$Y506=Statistika!$F$81,Deník!$W506,""),"")</f>
        <v/>
      </c>
      <c r="FX506" s="233" t="str">
        <f>IF(Deník!$W506&lt;&gt;"",IF(Deník!$Y506=Statistika!$F$82,Deník!$W506,""),"")</f>
        <v/>
      </c>
      <c r="FY506" s="233" t="str">
        <f>IF(Deník!$W506&lt;&gt;"",IF(Deník!$Y506=Statistika!$F$83,Deník!$W506,""),"")</f>
        <v/>
      </c>
      <c r="FZ506" s="233" t="str">
        <f>IF(Deník!$W506&lt;&gt;"",IF(Deník!$Y506=Statistika!$F$84,Deník!$W506,""),"")</f>
        <v/>
      </c>
      <c r="GA506" s="233" t="str">
        <f>IF(Deník!$W506&lt;&gt;"",IF(Deník!$Y506=Statistika!$F$85,Deník!$W506,""),"")</f>
        <v/>
      </c>
      <c r="GB506" s="233" t="str">
        <f>IF(Deník!$W506&lt;&gt;"",IF(Deník!$Y506=Statistika!$F$86,Deník!$W506,""),"")</f>
        <v/>
      </c>
      <c r="GC506" s="233" t="str">
        <f>IF(Deník!$W506&lt;&gt;"",IF(Deník!$Y506=Statistika!$F$87,Deník!$W506,""),"")</f>
        <v/>
      </c>
      <c r="GD506" s="233" t="str">
        <f>IF(Deník!$W506&lt;&gt;"",IF(Deník!$Y506=Statistika!$F$88,Deník!$W506,""),"")</f>
        <v/>
      </c>
      <c r="GE506" s="233" t="str">
        <f>IF(Deník!$W506&lt;&gt;"",IF(Deník!$Y506=Statistika!$F$89,Deník!$W506,""),"")</f>
        <v/>
      </c>
      <c r="GF506" s="233" t="str">
        <f>IF(Deník!$W506&lt;&gt;"",IF(Deník!$Y506=Statistika!$F$90,Deník!$W506,""),"")</f>
        <v/>
      </c>
      <c r="GG506" s="233" t="str">
        <f>IF(Deník!$W506&lt;&gt;"",IF(Deník!$Y506=Statistika!$F$91,Deník!$W506,""),"")</f>
        <v/>
      </c>
      <c r="GH506" s="233"/>
      <c r="GI506" s="233" t="str">
        <f>IF(Deník!$W506&lt;&gt;"",IF(Deník!$AB506=Statistika!$L$100,Deník!$W506,""),"")</f>
        <v/>
      </c>
      <c r="GJ506" s="233" t="str">
        <f>IF(Deník!$W506&lt;&gt;"",IF(Deník!$AB506=Statistika!$L$101,Deník!$W506,""),"")</f>
        <v/>
      </c>
      <c r="GK506" s="233" t="str">
        <f>IF(Deník!$W506&lt;&gt;"",IF(Deník!$AB506=Statistika!$L$102,Deník!$W506,""),"")</f>
        <v/>
      </c>
      <c r="GL506" s="233" t="str">
        <f>IF(Deník!$W506&lt;&gt;"",IF(Deník!$AB506=Statistika!$L$103,Deník!$W506,""),"")</f>
        <v/>
      </c>
      <c r="GM506" s="233" t="str">
        <f>IF(Deník!$W506&lt;&gt;"",IF(Deník!$AB506=Statistika!$L$104,Deník!$W506,""),"")</f>
        <v/>
      </c>
      <c r="GN506" s="233" t="str">
        <f>IF(Deník!$W506&lt;&gt;"",IF(Deník!$AB506=Statistika!$L$105,Deník!$W506,""),"")</f>
        <v/>
      </c>
      <c r="GO506" s="233" t="str">
        <f>IF(Deník!$W506&lt;&gt;"",IF(Deník!$AB506=Statistika!$L$106,Deník!$W506,""),"")</f>
        <v/>
      </c>
      <c r="GP506" s="233" t="str">
        <f>IF(Deník!$W506&lt;&gt;"",IF(Deník!$AB506=Statistika!$L$107,Deník!$W506,""),"")</f>
        <v/>
      </c>
      <c r="GQ506" s="233" t="str">
        <f>IF(Deník!$W506&lt;&gt;"",IF(Deník!$AB506=Statistika!$L$108,Deník!$W506,""),"")</f>
        <v/>
      </c>
      <c r="GS506" s="233" t="str">
        <f>IF(Deník!$W506&lt;0,IF(Deník!$AC506=Statistika!$F$117,Deník!$W506,""),"")</f>
        <v/>
      </c>
      <c r="GT506" s="233" t="str">
        <f>IF(Deník!$W506&lt;0,IF(Deník!$AC506=Statistika!$F$118,Deník!$W506,""),"")</f>
        <v/>
      </c>
      <c r="GU506" s="233" t="str">
        <f>IF(Deník!$W506&lt;0,IF(Deník!$AC506=Statistika!$F$119,Deník!$W506,""),"")</f>
        <v/>
      </c>
      <c r="GV506" s="233" t="str">
        <f>IF(Deník!$W506&lt;0,IF(Deník!$AC506=Statistika!$F$120,Deník!$W506,""),"")</f>
        <v/>
      </c>
      <c r="GW506" s="233" t="str">
        <f>IF(Deník!$W506&lt;0,IF(Deník!$AC506=Statistika!$F$121,Deník!$W506,""),"")</f>
        <v/>
      </c>
      <c r="GX506" s="233" t="str">
        <f>IF(Deník!$W506&lt;0,IF(Deník!$AC506=Statistika!$F$122,Deník!$W506,""),"")</f>
        <v/>
      </c>
      <c r="GY506" s="233" t="str">
        <f>IF(Deník!$W506&lt;0,IF(Deník!$AC506=Statistika!$F$123,Deník!$W506,""),"")</f>
        <v/>
      </c>
      <c r="GZ506" s="233" t="str">
        <f>IF(Deník!$W506&lt;0,IF(Deník!$AC506=Statistika!$F$124,Deník!$W506,""),"")</f>
        <v/>
      </c>
      <c r="HA506" s="233" t="str">
        <f>IF(Deník!$W506&lt;0,IF(Deník!$AC506=Statistika!$F$125,Deník!$W506,""),"")</f>
        <v/>
      </c>
      <c r="HC506" s="233" t="str">
        <f>IF(Deník!$W506&lt;0,IF(Deník!$AD506=Statistika!$F$133,Deník!$W506,""),"")</f>
        <v/>
      </c>
      <c r="HD506" s="233" t="str">
        <f>IF(Deník!$W506&lt;0,IF(Deník!$AD506=Statistika!$F$134,Deník!$W506,""),"")</f>
        <v/>
      </c>
      <c r="HE506" s="233" t="str">
        <f>IF(Deník!$W506&lt;0,IF(Deník!$AD506=Statistika!$F$135,Deník!$W506,""),"")</f>
        <v/>
      </c>
      <c r="HF506" s="233" t="str">
        <f>IF(Deník!$W506&lt;0,IF(Deník!$AD506=Statistika!$F$136,Deník!$W506,""),"")</f>
        <v/>
      </c>
      <c r="HG506" s="233" t="str">
        <f>IF(Deník!$W506&lt;0,IF(Deník!$AD506=Statistika!$F$137,Deník!$W506,""),"")</f>
        <v/>
      </c>
      <c r="ID506" s="8">
        <f>Tabulka4[[#This Row],[Sloupec3]]</f>
        <v>0</v>
      </c>
      <c r="IE506" s="17" t="str">
        <f>IF(AND([1]Deník!$C506&gt;='[1]Měsíční shrnutí'!$D$1,[1]Deník!$C506&lt;='[1]Měsíční shrnutí'!$F$1),[1]Deník!$X506,"")</f>
        <v/>
      </c>
    </row>
    <row r="507" spans="1:239">
      <c r="A507" s="8">
        <f>Deník!C508</f>
        <v>0</v>
      </c>
      <c r="B507" s="50" t="str">
        <f>Deník!R508</f>
        <v/>
      </c>
      <c r="C507" s="102" t="str">
        <f>IF(AND(Deník!R508&gt;1,Deník!R508&lt;&gt;""),1,"")</f>
        <v/>
      </c>
      <c r="D507" s="102" t="str">
        <f>IF(AND(Deník!R508&lt;=0,Deník!R508&lt;&gt;""),1,"")</f>
        <v/>
      </c>
      <c r="E507" s="103" t="str">
        <f>IF(AND(Deník!R508&gt;=0,Deník!R508&lt;=1),1,"")</f>
        <v/>
      </c>
      <c r="F507" s="79" t="str">
        <f>IF(Deník!R508&lt;&gt;"",Deník!R508+F506,"")</f>
        <v/>
      </c>
      <c r="G507" s="85"/>
      <c r="H507" s="54" t="str">
        <f>IF(MONTH(Deník!$C507)=H$2,IF(AND(Deník!$R507&gt;=0,Deník!$R507&lt;=1),"BE",Deník!$R507),"")</f>
        <v/>
      </c>
      <c r="I507" s="11" t="str">
        <f>IF(MONTH(Deník!$C507)=I$2,IF(AND(Deník!$R507&gt;=0,Deník!$R507&lt;=1),"BE",Deník!$R507),"")</f>
        <v/>
      </c>
      <c r="J507" s="11" t="str">
        <f>IF(MONTH(Deník!$C507)=J$2,IF(AND(Deník!$R507&gt;=0,Deník!$R507&lt;=1),"BE",Deník!$R507),"")</f>
        <v/>
      </c>
      <c r="K507" s="11" t="str">
        <f>IF(MONTH(Deník!$C507)=K$2,IF(AND(Deník!$R507&gt;=0,Deník!$R507&lt;=1),"BE",Deník!$R507),"")</f>
        <v/>
      </c>
      <c r="L507" s="11" t="str">
        <f>IF(MONTH(Deník!$C507)=L$2,IF(AND(Deník!$R507&gt;=0,Deník!$R507&lt;=1),"BE",Deník!$R507),"")</f>
        <v/>
      </c>
      <c r="M507" s="11" t="str">
        <f>IF(MONTH(Deník!$C507)=M$2,IF(AND(Deník!$R507&gt;=0,Deník!$R507&lt;=1),"BE",Deník!$R507),"")</f>
        <v/>
      </c>
      <c r="N507" s="11" t="str">
        <f>IF(MONTH(Deník!$C507)=N$2,IF(AND(Deník!$R507&gt;=0,Deník!$R507&lt;=1),"BE",Deník!$R507),"")</f>
        <v/>
      </c>
      <c r="O507" s="11" t="str">
        <f>IF(MONTH(Deník!$C507)=O$2,IF(AND(Deník!$R507&gt;=0,Deník!$R507&lt;=1),"BE",Deník!$R507),"")</f>
        <v/>
      </c>
      <c r="P507" s="11" t="str">
        <f>IF(MONTH(Deník!$C507)=P$2,IF(AND(Deník!$R507&gt;=0,Deník!$R507&lt;=1),"BE",Deník!$R507),"")</f>
        <v/>
      </c>
      <c r="Q507" s="11" t="str">
        <f>IF(MONTH(Deník!$C507)=Q$2,IF(AND(Deník!$R507&gt;=0,Deník!$R507&lt;=1),"BE",Deník!$R507),"")</f>
        <v/>
      </c>
      <c r="R507" s="11" t="str">
        <f>IF(MONTH(Deník!$C507)=R$2,IF(AND(Deník!$R507&gt;=0,Deník!$R507&lt;=1),"BE",Deník!$R507),"")</f>
        <v/>
      </c>
      <c r="S507" s="57" t="str">
        <f>IF(MONTH(Deník!$C507)=S$2,IF(AND(Deník!$R507&gt;=0,Deník!$R507&lt;=1),"BE",Deník!$R507),"")</f>
        <v/>
      </c>
      <c r="U507" s="12"/>
      <c r="V507" s="12"/>
      <c r="X507" s="600" t="str">
        <f>IF(Deník!$R507&lt;&gt;"",IF(Deník!$B507=Statistika!$F$63,IF(AND(Deník!$R507&gt;=0,Deník!$R507&lt;=1),"BE",Deník!$R507),""),"")</f>
        <v/>
      </c>
      <c r="Y507" s="13" t="str">
        <f>IF(Deník!$R507&lt;&gt;"",IF(Deník!$B507=Statistika!$F$64,IF(AND(Deník!$R507&gt;=0,Deník!$R507&lt;=1),"BE",Deník!$R507),""),"")</f>
        <v/>
      </c>
      <c r="Z507" s="13" t="str">
        <f>IF(Deník!$R507&lt;&gt;"",IF(Deník!$B507=Statistika!$F$65,IF(AND(Deník!$R507&gt;=0,Deník!$R507&lt;=1),"BE",Deník!$R507),""),"")</f>
        <v/>
      </c>
      <c r="AA507" s="13" t="str">
        <f>IF(Deník!$R507&lt;&gt;"",IF(Deník!$B507=Statistika!$F$66,IF(AND(Deník!$R507&gt;=0,Deník!$R507&lt;=1),"BE",Deník!$R507),""),"")</f>
        <v/>
      </c>
      <c r="AB507" s="13" t="str">
        <f>IF(Deník!$R507&lt;&gt;"",IF(Deník!$B507=Statistika!$F$67,IF(AND(Deník!$R507&gt;=0,Deník!$R507&lt;=1),"BE",Deník!$R507),""),"")</f>
        <v/>
      </c>
      <c r="AC507" s="13" t="str">
        <f>IF(Deník!$R507&lt;&gt;"",IF(Deník!$B507=Statistika!$F$68,IF(AND(Deník!$R507&gt;=0,Deník!$R507&lt;=1),"BE",Deník!$R507),""),"")</f>
        <v/>
      </c>
      <c r="AD507" s="13" t="str">
        <f>IF(Deník!$R507&lt;&gt;"",IF(Deník!$B507=Statistika!$F$69,IF(AND(Deník!$R507&gt;=0,Deník!$R507&lt;=1),"BE",Deník!$R507),""),"")</f>
        <v/>
      </c>
      <c r="AE507" s="601" t="str">
        <f>IF(Deník!$R507&lt;&gt;"",IF(Deník!$B507=Statistika!$F$70,IF(AND(Deník!$R507&gt;=0,Deník!$R507&lt;=1),"BE",Deník!$R507),""),"")</f>
        <v/>
      </c>
      <c r="AF507" s="90"/>
      <c r="AG507" s="63" t="str">
        <f>IF(Deník!$R507&lt;&gt;"",IF(Deník!$J507="L",IF(AND(Deník!$R507&gt;=0,Deník!$R507&lt;=1),"BE",Deník!$R507),""),"")</f>
        <v/>
      </c>
      <c r="AH507" s="13" t="str">
        <f>IF(Deník!$R507&lt;&gt;"",IF(Deník!$J507="S",IF(AND(Deník!$R507&gt;=0,Deník!$R507&lt;=1),"BE",Deník!$R507),""),"")</f>
        <v/>
      </c>
      <c r="AI507" s="95"/>
      <c r="AJ507" s="71" t="str">
        <f>IF(Deník!N508&lt;&gt;"",Deník!N508*-1,"")</f>
        <v/>
      </c>
      <c r="AK507" s="88"/>
      <c r="AL507" s="63" t="str">
        <f>IF(WEEKDAY(Deník!$C507,2)=1,IF(AND(Deník!$R507&gt;=0,Deník!$R507&lt;=1),"BE",Deník!$R507),"")</f>
        <v/>
      </c>
      <c r="AM507" s="13" t="str">
        <f>IF(WEEKDAY(Deník!$C507,2)=2,IF(AND(Deník!$R507&gt;=0,Deník!$R507&lt;=1),"BE",Deník!$R507),"")</f>
        <v/>
      </c>
      <c r="AN507" s="13" t="str">
        <f>IF(WEEKDAY(Deník!$C507,2)=3,IF(AND(Deník!$R507&gt;=0,Deník!$R507&lt;=1),"BE",Deník!$R507),"")</f>
        <v/>
      </c>
      <c r="AO507" s="13" t="str">
        <f>IF(WEEKDAY(Deník!$C507,2)=4,IF(AND(Deník!$R507&gt;=0,Deník!$R507&lt;=1),"BE",Deník!$R507),"")</f>
        <v/>
      </c>
      <c r="AP507" s="60" t="str">
        <f>IF(WEEKDAY(Deník!$C507,2)=5,IF(AND(Deník!$R507&gt;=0,Deník!$R507&lt;=1),"BE",Deník!$R507),"")</f>
        <v/>
      </c>
      <c r="AQ507" s="99"/>
      <c r="AR507" s="100">
        <f>Deník!D507</f>
        <v>0</v>
      </c>
      <c r="AS507" s="63" t="str">
        <f>IF(Deník!$D507&lt;&gt;"",IF(AND(Deník!$D507&gt;=AS$2,Deník!$D507&lt;=AS$3),IF(AND(Deník!$R507&gt;=0,Deník!$R507&lt;=1),"BE",Deník!$R507),""),"")</f>
        <v/>
      </c>
      <c r="AT507" s="63" t="str">
        <f>IF(Deník!$D507&lt;&gt;"",IF(AND(Deník!$D507&gt;=AT$2,Deník!$D507&lt;=AT$3),IF(AND(Deník!$R507&gt;=0,Deník!$R507&lt;=1),"BE",Deník!$R507),""),"")</f>
        <v/>
      </c>
      <c r="AU507" s="63" t="str">
        <f>IF(Deník!$D507&lt;&gt;"",IF(AND(Deník!$D507&gt;=AU$2,Deník!$D507&lt;=AU$3),IF(AND(Deník!$R507&gt;=0,Deník!$R507&lt;=1),"BE",Deník!$R507),""),"")</f>
        <v/>
      </c>
      <c r="AV507" s="63" t="str">
        <f>IF(Deník!$D507&lt;&gt;"",IF(AND(Deník!$D507&gt;=AV$2,Deník!$D507&lt;=AV$3),IF(AND(Deník!$R507&gt;=0,Deník!$R507&lt;=1),"BE",Deník!$R507),""),"")</f>
        <v/>
      </c>
      <c r="AW507" s="63" t="str">
        <f>IF(Deník!$D507&lt;&gt;"",IF(AND(Deník!$D507&gt;=AW$2,Deník!$D507&lt;=AW$3),IF(AND(Deník!$R507&gt;=0,Deník!$R507&lt;=1),"BE",Deník!$R507),""),"")</f>
        <v/>
      </c>
      <c r="AX507" s="63" t="str">
        <f>IF(Deník!$D507&lt;&gt;"",IF(AND(Deník!$D507&gt;=AX$2,Deník!$D507&lt;=AX$3),IF(AND(Deník!$R507&gt;=0,Deník!$R507&lt;=1),"BE",Deník!$R507),""),"")</f>
        <v/>
      </c>
      <c r="AY507" s="63" t="str">
        <f>IF(Deník!$D507&lt;&gt;"",IF(AND(Deník!$D507&gt;=AY$2,Deník!$D507&lt;=AY$3),IF(AND(Deník!$R507&gt;=0,Deník!$R507&lt;=1),"BE",Deník!$R507),""),"")</f>
        <v/>
      </c>
      <c r="AZ507" s="63" t="str">
        <f>IF(Deník!$D507&lt;&gt;"",IF(AND(Deník!$D507&gt;=AZ$2,Deník!$D507&lt;=AZ$3),IF(AND(Deník!$R507&gt;=0,Deník!$R507&lt;=1),"BE",Deník!$R507),""),"")</f>
        <v/>
      </c>
      <c r="BA507" s="63" t="str">
        <f>IF(Deník!$D507&lt;&gt;"",IF(AND(Deník!$D507&gt;=BA$2,Deník!$D507&lt;=BA$3),IF(AND(Deník!$R507&gt;=0,Deník!$R507&lt;=1),"BE",Deník!$R507),""),"")</f>
        <v/>
      </c>
      <c r="BB507" s="63" t="str">
        <f>IF(Deník!$D507&lt;&gt;"",IF(AND(Deník!$D507&gt;=BB$2,Deník!$D507&lt;=BB$3),IF(AND(Deník!$R507&gt;=0,Deník!$R507&lt;=1),"BE",Deník!$R507),""),"")</f>
        <v/>
      </c>
      <c r="BC507" s="71" t="str">
        <f>IF(Deník!$D507&lt;&gt;"",IF(AND(Deník!$D507&gt;=BC$2,Deník!$D507&lt;=BC$3),IF(AND(Deník!$R507&gt;=0,Deník!$R507&lt;=1),"BE",Deník!$R507),""),"")</f>
        <v/>
      </c>
      <c r="BD507" s="20" t="str">
        <f>IF(Deník!$J508="S",(Deník!$M508-Deník!$K508),IF(Deník!$J508="L",(Deník!$K508-Deník!$M508),""))</f>
        <v/>
      </c>
      <c r="BE507" s="20" t="str">
        <f>IF(Deník!$J508="S",(Deník!$K508-Deník!$O508),IF(Deník!$J508="L",(Deník!$O508-Deník!$K508),""))</f>
        <v/>
      </c>
      <c r="BF507" s="20" t="str">
        <f>IF(Deník!$J508="S",(Deník!$K508-Deník!$L508),IF(Deník!$J508="L",(Deník!$L508-Deník!$K508),""))</f>
        <v/>
      </c>
      <c r="BG507" s="20" t="str">
        <f>IF(Deník!$J508="S",(Deník!$K508-Deník!$S508),IF(Deník!$J508="L",(Deník!$S508-Deník!$K508),""))</f>
        <v/>
      </c>
      <c r="BH507" s="20" t="str">
        <f>IF(Deník!$J508="S",(Deník!$K508-Deník!$U508),IF(Deník!$J508="L",(Deník!$U508-Deník!$K508),""))</f>
        <v/>
      </c>
      <c r="BI507" s="20" t="str">
        <f>IF(Deník!$R507&gt;1,Deník!$R507,"")</f>
        <v/>
      </c>
      <c r="BJ507" s="20" t="str">
        <f>IF(Deník!$R507&lt;0,Deník!$R507,"")</f>
        <v/>
      </c>
      <c r="BK507" s="17"/>
      <c r="BM507" s="233" t="str">
        <f>IF(Deník!$R507&lt;&gt;"",IF(Deník!$Y507=Statistika!$F$78,IF(AND(Deník!$R507&gt;=0,Deník!$R507&lt;=1),"BE",Deník!$R507),""),"")</f>
        <v/>
      </c>
      <c r="BN507" s="233" t="str">
        <f>IF(Deník!$R507&lt;&gt;"",IF(Deník!$Y507=Statistika!$F$79,IF(AND(Deník!$R507&gt;=0,Deník!$R507&lt;=1),"BE",Deník!$R507),""),"")</f>
        <v/>
      </c>
      <c r="BO507" s="233" t="str">
        <f>IF(Deník!$R507&lt;&gt;"",IF(Deník!$Y507=Statistika!$F$80,IF(AND(Deník!$R507&gt;=0,Deník!$R507&lt;=1),"BE",Deník!$R507),""),"")</f>
        <v/>
      </c>
      <c r="BP507" s="233" t="str">
        <f>IF(Deník!$R507&lt;&gt;"",IF(Deník!$Y507=Statistika!$F$81,IF(AND(Deník!$R507&gt;=0,Deník!$R507&lt;=1),"BE",Deník!$R507),""),"")</f>
        <v/>
      </c>
      <c r="BQ507" s="233" t="str">
        <f>IF(Deník!$R507&lt;&gt;"",IF(Deník!$Y507=Statistika!$F$82,IF(AND(Deník!$R507&gt;=0,Deník!$R507&lt;=1),"BE",Deník!$R507),""),"")</f>
        <v/>
      </c>
      <c r="BR507" s="233" t="str">
        <f>IF(Deník!$R507&lt;&gt;"",IF(Deník!$Y507=Statistika!$F$83,IF(AND(Deník!$R507&gt;=0,Deník!$R507&lt;=1),"BE",Deník!$R507),""),"")</f>
        <v/>
      </c>
      <c r="BS507" s="233" t="str">
        <f>IF(Deník!$R507&lt;&gt;"",IF(Deník!$Y507=Statistika!$F$84,IF(AND(Deník!$R507&gt;=0,Deník!$R507&lt;=1),"BE",Deník!$R507),""),"")</f>
        <v/>
      </c>
      <c r="BT507" s="233" t="str">
        <f>IF(Deník!$R507&lt;&gt;"",IF(Deník!$Y507=Statistika!$F$85,IF(AND(Deník!$R507&gt;=0,Deník!$R507&lt;=1),"BE",Deník!$R507),""),"")</f>
        <v/>
      </c>
      <c r="BU507" s="233" t="str">
        <f>IF(Deník!$R507&lt;&gt;"",IF(Deník!$Y507=Statistika!$F$86,IF(AND(Deník!$R507&gt;=0,Deník!$R507&lt;=1),"BE",Deník!$R507),""),"")</f>
        <v/>
      </c>
      <c r="BV507" s="233" t="str">
        <f>IF(Deník!$R507&lt;&gt;"",IF(Deník!$Y507=Statistika!$F$87,IF(AND(Deník!$R507&gt;=0,Deník!$R507&lt;=1),"BE",Deník!$R507),""),"")</f>
        <v/>
      </c>
      <c r="BW507" s="233" t="str">
        <f>IF(Deník!$R507&lt;&gt;"",IF(Deník!$Y507=Statistika!$F$88,IF(AND(Deník!$R507&gt;=0,Deník!$R507&lt;=1),"BE",Deník!$R507),""),"")</f>
        <v/>
      </c>
      <c r="BX507" s="233" t="str">
        <f>IF(Deník!$R507&lt;&gt;"",IF(Deník!$Y507=Statistika!$F$89,IF(AND(Deník!$R507&gt;=0,Deník!$R507&lt;=1),"BE",Deník!$R507),""),"")</f>
        <v/>
      </c>
      <c r="BY507" s="233" t="str">
        <f>IF(Deník!$R507&lt;&gt;"",IF(Deník!$Y507=Statistika!$F$90,IF(AND(Deník!$R507&gt;=0,Deník!$R507&lt;=1),"BE",Deník!$R507),""),"")</f>
        <v/>
      </c>
      <c r="BZ507" s="233" t="str">
        <f>IF(Deník!$R507&lt;&gt;"",IF(Deník!$Y507=Statistika!$F$91,IF(AND(Deník!$R507&gt;=0,Deník!$R507&lt;=1),"BE",Deník!$R507),""),"")</f>
        <v/>
      </c>
      <c r="CA507" s="233"/>
      <c r="CB507" s="233" t="str">
        <f>IF(Deník!$R507&lt;&gt;"",IF(Deník!$AB507="SL",IF(AND(Deník!$R507&gt;=0,Deník!$R507&lt;=1),"BE",Deník!$R507),""),"")</f>
        <v/>
      </c>
      <c r="CC507" s="233" t="str">
        <f>IF(Deník!$R507&lt;&gt;"",IF(Deník!$AB507="BE10",IF(AND(Deník!$R507&gt;=0,Deník!$R507&lt;=1),"BE",Deník!$R507),""),"")</f>
        <v/>
      </c>
      <c r="CD507" s="233" t="str">
        <f>IF(Deník!$R507&lt;&gt;"",IF(Deník!$AB507="BE15",IF(AND(Deník!$R507&gt;=0,Deník!$R507&lt;=1),"BE",Deník!$R507),""),"")</f>
        <v/>
      </c>
      <c r="CE507" s="233" t="str">
        <f>IF(Deník!$R507&lt;&gt;"",IF(Deník!$AB507="BE20",IF(AND(Deník!$R507&gt;=0,Deník!$R507&lt;=1),"BE",Deník!$R507),""),"")</f>
        <v/>
      </c>
      <c r="CF507" s="233" t="str">
        <f>IF(Deník!$R507&lt;&gt;"",IF(Deník!$AB507="TP1",IF(AND(Deník!$R507&gt;=0,Deník!$R507&lt;=1),"BE",Deník!$R507),""),"")</f>
        <v/>
      </c>
      <c r="CG507" s="233" t="str">
        <f>IF(Deník!$R507&lt;&gt;"",IF(Deník!$AB507="TP2",IF(AND(Deník!$R507&gt;=0,Deník!$R507&lt;=1),"BE",Deník!$R507),""),"")</f>
        <v/>
      </c>
      <c r="CH507" s="233" t="str">
        <f>IF(Deník!$R507&lt;&gt;"",IF(Deník!$AB507="TP3",IF(AND(Deník!$R507&gt;=0,Deník!$R507&lt;=1),"BE",Deník!$R507),""),"")</f>
        <v/>
      </c>
      <c r="CI507" s="233" t="str">
        <f>IF(Deník!$R507&lt;&gt;"",IF(Deník!$AB507="Trailing SL",IF(AND(Deník!$R507&gt;=0,Deník!$R507&lt;=1),"BE",Deník!$R507),""),"")</f>
        <v/>
      </c>
      <c r="CJ507" s="233" t="str">
        <f>IF(Deník!$R507&lt;&gt;"",IF(Deník!$AB507="Manual",IF(AND(Deník!$R507&gt;=0,Deník!$R507&lt;=1),"BE",Deník!$R507),""),"")</f>
        <v/>
      </c>
      <c r="CK507" s="233"/>
      <c r="CL507" s="233" t="str">
        <f>IF(Deník!$R507&lt;0,IF(Deník!$AC507=Statistika!$F$117,Deník!$R507,""),"")</f>
        <v/>
      </c>
      <c r="CM507" s="233" t="str">
        <f>IF(Deník!$R507&lt;0,IF(Deník!$AC507=Statistika!$F$118,Deník!$R507,""),"")</f>
        <v/>
      </c>
      <c r="CN507" s="233" t="str">
        <f>IF(Deník!$R507&lt;0,IF(Deník!$AC507=Statistika!$F$119,Deník!$R507,""),"")</f>
        <v/>
      </c>
      <c r="CO507" s="233" t="str">
        <f>IF(Deník!$R507&lt;0,IF(Deník!$AC507=Statistika!$F$120,Deník!$R507,""),"")</f>
        <v/>
      </c>
      <c r="CP507" s="233" t="str">
        <f>IF(Deník!$R507&lt;0,IF(Deník!$AC507=Statistika!$F$121,Deník!$R507,""),"")</f>
        <v/>
      </c>
      <c r="CQ507" s="233" t="str">
        <f>IF(Deník!$R507&lt;0,IF(Deník!$AC507=Statistika!$F$122,Deník!$R507,""),"")</f>
        <v/>
      </c>
      <c r="CR507" s="233" t="str">
        <f>IF(Deník!$R507&lt;0,IF(Deník!$AC507=Statistika!$F$123,Deník!$R507,""),"")</f>
        <v/>
      </c>
      <c r="CS507" s="233" t="str">
        <f>IF(Deník!$R507&lt;0,IF(Deník!$AC507=Statistika!$F$124,Deník!$R507,""),"")</f>
        <v/>
      </c>
      <c r="CT507" s="233" t="str">
        <f>IF(Deník!$R507&lt;0,IF(Deník!$AC507=Statistika!$F$125,Deník!$R507,""),"")</f>
        <v/>
      </c>
      <c r="CU507" s="233"/>
      <c r="CV507" s="233" t="str">
        <f>IF(Deník!$R507&lt;0,IF(Deník!$AD507=$CV$2,Deník!$R507,""),"")</f>
        <v/>
      </c>
      <c r="CW507" s="233" t="str">
        <f>IF(Deník!$R507&lt;0,IF(Deník!$AD507=$CW$2,Deník!$R507,""),"")</f>
        <v/>
      </c>
      <c r="CX507" s="233" t="str">
        <f>IF(Deník!$R507&lt;0,IF(Deník!$AD507=$CX$2,Deník!$R507,""),"")</f>
        <v/>
      </c>
      <c r="CY507" s="233" t="str">
        <f>IF(Deník!$R507&lt;0,IF(Deník!$AD507=$CY$2,Deník!$R507,""),"")</f>
        <v/>
      </c>
      <c r="CZ507" s="233" t="str">
        <f>IF(Deník!$R507&lt;0,IF(Deník!$AD507=$CZ$2,Deník!$R507,""),"")</f>
        <v/>
      </c>
      <c r="DL507" s="221">
        <f t="shared" si="20"/>
        <v>93847.029999999984</v>
      </c>
      <c r="DM507" s="220">
        <f t="shared" si="19"/>
        <v>-6.1529700000000132E-2</v>
      </c>
      <c r="DO507" s="50">
        <f>Deník!W508</f>
        <v>0</v>
      </c>
      <c r="DP507" s="102" t="str">
        <f>IF(AND(Deník!W508&gt;0),1,"")</f>
        <v/>
      </c>
      <c r="DQ507" s="102">
        <f>IF(AND(Deník!W508&lt;=0),1,"")</f>
        <v>1</v>
      </c>
      <c r="DR507" s="227"/>
      <c r="DS507" s="228"/>
      <c r="DT507" s="85"/>
      <c r="DU507" s="54">
        <f>IF(MONTH(Deník!$C507)=DU$2,Deník!$W507,"")</f>
        <v>0</v>
      </c>
      <c r="DV507" s="222" t="str">
        <f>IF(MONTH(Deník!$C507)=DV$2,Deník!$W507,"")</f>
        <v/>
      </c>
      <c r="DW507" s="222" t="str">
        <f>IF(MONTH(Deník!$C507)=DW$2,Deník!$W507,"")</f>
        <v/>
      </c>
      <c r="DX507" s="222" t="str">
        <f>IF(MONTH(Deník!$C507)=DX$2,Deník!$W507,"")</f>
        <v/>
      </c>
      <c r="DY507" s="222" t="str">
        <f>IF(MONTH(Deník!$C507)=DY$2,Deník!$W507,"")</f>
        <v/>
      </c>
      <c r="DZ507" s="222" t="str">
        <f>IF(MONTH(Deník!$C507)=DZ$2,Deník!$W507,"")</f>
        <v/>
      </c>
      <c r="EA507" s="222" t="str">
        <f>IF(MONTH(Deník!$C507)=EA$2,Deník!$W507,"")</f>
        <v/>
      </c>
      <c r="EB507" s="222" t="str">
        <f>IF(MONTH(Deník!$C507)=EB$2,Deník!$W507,"")</f>
        <v/>
      </c>
      <c r="EC507" s="222" t="str">
        <f>IF(MONTH(Deník!$C507)=EC$2,Deník!$W507,"")</f>
        <v/>
      </c>
      <c r="ED507" s="222" t="str">
        <f>IF(MONTH(Deník!$C507)=ED$2,Deník!$W507,"")</f>
        <v/>
      </c>
      <c r="EE507" s="222" t="str">
        <f>IF(MONTH(Deník!$C507)=EE$2,Deník!$W507,"")</f>
        <v/>
      </c>
      <c r="EF507" s="222" t="str">
        <f>IF(MONTH(Deník!$C507)=EF$2,Deník!$W507,"")</f>
        <v/>
      </c>
      <c r="EI507" s="600" t="str">
        <f>IF(Deník!$W507&lt;&gt;"",IF(Deník!$B507=Statistika!$F$63,Deník!$W507,""),"")</f>
        <v/>
      </c>
      <c r="EJ507" s="13" t="str">
        <f>IF(Deník!$W507&lt;&gt;"",IF(Deník!$B507=Statistika!$F$64,Deník!$W507,""),"")</f>
        <v/>
      </c>
      <c r="EK507" s="13" t="str">
        <f>IF(Deník!$W507&lt;&gt;"",IF(Deník!$B507=Statistika!$F$65,Deník!$W507,""),"")</f>
        <v/>
      </c>
      <c r="EL507" s="13" t="str">
        <f>IF(Deník!$W507&lt;&gt;"",IF(Deník!$B507=Statistika!$F$66,Deník!$W507,""),"")</f>
        <v/>
      </c>
      <c r="EM507" s="13" t="str">
        <f>IF(Deník!$W507&lt;&gt;"",IF(Deník!$B507=Statistika!$F$67,Deník!$W507,""),"")</f>
        <v/>
      </c>
      <c r="EN507" s="13" t="str">
        <f>IF(Deník!$W507&lt;&gt;"",IF(Deník!$B507=Statistika!$F$68,Deník!$W507,""),"")</f>
        <v/>
      </c>
      <c r="EO507" s="13" t="str">
        <f>IF(Deník!$W507&lt;&gt;"",IF(Deník!$B507=Statistika!$F$69,Deník!$W507,""),"")</f>
        <v/>
      </c>
      <c r="EP507" s="601" t="str">
        <f>IF(Deník!$W507&lt;&gt;"",IF(Deník!$B507=Statistika!$F$70,Deník!$W507,""),"")</f>
        <v/>
      </c>
      <c r="EQ507" s="90"/>
      <c r="ER507" s="63" t="str">
        <f>IF(Deník!$W507&lt;&gt;"",IF(Deník!$J507="L",Deník!$W507,""),"")</f>
        <v/>
      </c>
      <c r="ES507" s="13" t="str">
        <f>IF(Deník!$W507&lt;&gt;"",IF(Deník!$J507="S",Deník!$W507,""),"")</f>
        <v/>
      </c>
      <c r="ET507" s="95"/>
      <c r="EU507" s="88"/>
      <c r="EV507" s="63" t="str">
        <f>IF(WEEKDAY(Deník!$C507,2)=1,Deník!$W507,"")</f>
        <v/>
      </c>
      <c r="EW507" s="13" t="str">
        <f>IF(WEEKDAY(Deník!$C507,2)=2,Deník!$W507,"")</f>
        <v/>
      </c>
      <c r="EX507" s="13" t="str">
        <f>IF(WEEKDAY(Deník!$C507,2)=3,Deník!$W507,"")</f>
        <v/>
      </c>
      <c r="EY507" s="13" t="str">
        <f>IF(WEEKDAY(Deník!$C507,2)=4,Deník!$W507,"")</f>
        <v/>
      </c>
      <c r="EZ507" s="60" t="str">
        <f>IF(WEEKDAY(Deník!$C507,2)=5,Deník!$W507,"")</f>
        <v/>
      </c>
      <c r="FA507" s="99"/>
      <c r="FB507" s="100">
        <f>Deník!D507</f>
        <v>0</v>
      </c>
      <c r="FC507" s="63">
        <f>IF($FB507&lt;&gt;"",IF(AND($FB507&gt;=FC$2,$FB507&lt;=FC$3),Deník!$W507,""))</f>
        <v>0</v>
      </c>
      <c r="FD507" s="63" t="str">
        <f>IF($FB507&lt;&gt;"",IF(AND($FB507&gt;=FD$2,$FB507&lt;=FD$3),Deník!$W507,""))</f>
        <v/>
      </c>
      <c r="FE507" s="63" t="str">
        <f>IF($FB507&lt;&gt;"",IF(AND($FB507&gt;=FE$2,$FB507&lt;=FE$3),Deník!$W507,""))</f>
        <v/>
      </c>
      <c r="FF507" s="63" t="str">
        <f>IF($FB507&lt;&gt;"",IF(AND($FB507&gt;=FF$2,$FB507&lt;=FF$3),Deník!$W507,""))</f>
        <v/>
      </c>
      <c r="FG507" s="63" t="str">
        <f>IF($FB507&lt;&gt;"",IF(AND($FB507&gt;=FG$2,$FB507&lt;=FG$3),Deník!$W507,""))</f>
        <v/>
      </c>
      <c r="FH507" s="63" t="str">
        <f>IF($FB507&lt;&gt;"",IF(AND($FB507&gt;=FH$2,$FB507&lt;=FH$3),Deník!$W507,""))</f>
        <v/>
      </c>
      <c r="FI507" s="63" t="str">
        <f>IF($FB507&lt;&gt;"",IF(AND($FB507&gt;=FI$2,$FB507&lt;=FI$3),Deník!$W507,""))</f>
        <v/>
      </c>
      <c r="FJ507" s="63" t="str">
        <f>IF($FB507&lt;&gt;"",IF(AND($FB507&gt;=FJ$2,$FB507&lt;=FJ$3),Deník!$W507,""))</f>
        <v/>
      </c>
      <c r="FK507" s="63" t="str">
        <f>IF($FB507&lt;&gt;"",IF(AND($FB507&gt;=FK$2,$FB507&lt;=FK$3),Deník!$W507,""))</f>
        <v/>
      </c>
      <c r="FL507" s="63" t="str">
        <f>IF($FB507&lt;&gt;"",IF(AND($FB507&gt;=FL$2,$FB507&lt;=FL$3),Deník!$W507,""))</f>
        <v/>
      </c>
      <c r="FM507" s="63" t="str">
        <f>IF($FB507&lt;&gt;"",IF(AND($FB507&gt;=FM$2,$FB507&lt;=FM$3),Deník!$W507,""))</f>
        <v/>
      </c>
      <c r="FN507" s="13"/>
      <c r="FO507" s="20" t="str">
        <f>IF(Deník!$W507&gt;1,Deník!$W507,"")</f>
        <v/>
      </c>
      <c r="FP507" s="20" t="str">
        <f>IF(Deník!$W507&lt;0,Deník!$W507,"")</f>
        <v/>
      </c>
      <c r="FQ507" s="17"/>
      <c r="FS507" s="233"/>
      <c r="FT507" s="233" t="str">
        <f>IF(Deník!$W507&lt;&gt;"",IF(Deník!$Y507=Statistika!$F$78,Deník!$W507,""),"")</f>
        <v/>
      </c>
      <c r="FU507" s="233" t="str">
        <f>IF(Deník!$W507&lt;&gt;"",IF(Deník!$Y507=Statistika!$F$79,Deník!$W507,""),"")</f>
        <v/>
      </c>
      <c r="FV507" s="233" t="str">
        <f>IF(Deník!$W507&lt;&gt;"",IF(Deník!$Y507=Statistika!$F$80,Deník!$W507,""),"")</f>
        <v/>
      </c>
      <c r="FW507" s="233" t="str">
        <f>IF(Deník!$W507&lt;&gt;"",IF(Deník!$Y507=Statistika!$F$81,Deník!$W507,""),"")</f>
        <v/>
      </c>
      <c r="FX507" s="233" t="str">
        <f>IF(Deník!$W507&lt;&gt;"",IF(Deník!$Y507=Statistika!$F$82,Deník!$W507,""),"")</f>
        <v/>
      </c>
      <c r="FY507" s="233" t="str">
        <f>IF(Deník!$W507&lt;&gt;"",IF(Deník!$Y507=Statistika!$F$83,Deník!$W507,""),"")</f>
        <v/>
      </c>
      <c r="FZ507" s="233" t="str">
        <f>IF(Deník!$W507&lt;&gt;"",IF(Deník!$Y507=Statistika!$F$84,Deník!$W507,""),"")</f>
        <v/>
      </c>
      <c r="GA507" s="233" t="str">
        <f>IF(Deník!$W507&lt;&gt;"",IF(Deník!$Y507=Statistika!$F$85,Deník!$W507,""),"")</f>
        <v/>
      </c>
      <c r="GB507" s="233" t="str">
        <f>IF(Deník!$W507&lt;&gt;"",IF(Deník!$Y507=Statistika!$F$86,Deník!$W507,""),"")</f>
        <v/>
      </c>
      <c r="GC507" s="233" t="str">
        <f>IF(Deník!$W507&lt;&gt;"",IF(Deník!$Y507=Statistika!$F$87,Deník!$W507,""),"")</f>
        <v/>
      </c>
      <c r="GD507" s="233" t="str">
        <f>IF(Deník!$W507&lt;&gt;"",IF(Deník!$Y507=Statistika!$F$88,Deník!$W507,""),"")</f>
        <v/>
      </c>
      <c r="GE507" s="233" t="str">
        <f>IF(Deník!$W507&lt;&gt;"",IF(Deník!$Y507=Statistika!$F$89,Deník!$W507,""),"")</f>
        <v/>
      </c>
      <c r="GF507" s="233" t="str">
        <f>IF(Deník!$W507&lt;&gt;"",IF(Deník!$Y507=Statistika!$F$90,Deník!$W507,""),"")</f>
        <v/>
      </c>
      <c r="GG507" s="233" t="str">
        <f>IF(Deník!$W507&lt;&gt;"",IF(Deník!$Y507=Statistika!$F$91,Deník!$W507,""),"")</f>
        <v/>
      </c>
      <c r="GH507" s="233"/>
      <c r="GI507" s="233" t="str">
        <f>IF(Deník!$W507&lt;&gt;"",IF(Deník!$AB507=Statistika!$L$100,Deník!$W507,""),"")</f>
        <v/>
      </c>
      <c r="GJ507" s="233" t="str">
        <f>IF(Deník!$W507&lt;&gt;"",IF(Deník!$AB507=Statistika!$L$101,Deník!$W507,""),"")</f>
        <v/>
      </c>
      <c r="GK507" s="233" t="str">
        <f>IF(Deník!$W507&lt;&gt;"",IF(Deník!$AB507=Statistika!$L$102,Deník!$W507,""),"")</f>
        <v/>
      </c>
      <c r="GL507" s="233" t="str">
        <f>IF(Deník!$W507&lt;&gt;"",IF(Deník!$AB507=Statistika!$L$103,Deník!$W507,""),"")</f>
        <v/>
      </c>
      <c r="GM507" s="233" t="str">
        <f>IF(Deník!$W507&lt;&gt;"",IF(Deník!$AB507=Statistika!$L$104,Deník!$W507,""),"")</f>
        <v/>
      </c>
      <c r="GN507" s="233" t="str">
        <f>IF(Deník!$W507&lt;&gt;"",IF(Deník!$AB507=Statistika!$L$105,Deník!$W507,""),"")</f>
        <v/>
      </c>
      <c r="GO507" s="233" t="str">
        <f>IF(Deník!$W507&lt;&gt;"",IF(Deník!$AB507=Statistika!$L$106,Deník!$W507,""),"")</f>
        <v/>
      </c>
      <c r="GP507" s="233" t="str">
        <f>IF(Deník!$W507&lt;&gt;"",IF(Deník!$AB507=Statistika!$L$107,Deník!$W507,""),"")</f>
        <v/>
      </c>
      <c r="GQ507" s="233" t="str">
        <f>IF(Deník!$W507&lt;&gt;"",IF(Deník!$AB507=Statistika!$L$108,Deník!$W507,""),"")</f>
        <v/>
      </c>
      <c r="GS507" s="233" t="str">
        <f>IF(Deník!$W507&lt;0,IF(Deník!$AC507=Statistika!$F$117,Deník!$W507,""),"")</f>
        <v/>
      </c>
      <c r="GT507" s="233" t="str">
        <f>IF(Deník!$W507&lt;0,IF(Deník!$AC507=Statistika!$F$118,Deník!$W507,""),"")</f>
        <v/>
      </c>
      <c r="GU507" s="233" t="str">
        <f>IF(Deník!$W507&lt;0,IF(Deník!$AC507=Statistika!$F$119,Deník!$W507,""),"")</f>
        <v/>
      </c>
      <c r="GV507" s="233" t="str">
        <f>IF(Deník!$W507&lt;0,IF(Deník!$AC507=Statistika!$F$120,Deník!$W507,""),"")</f>
        <v/>
      </c>
      <c r="GW507" s="233" t="str">
        <f>IF(Deník!$W507&lt;0,IF(Deník!$AC507=Statistika!$F$121,Deník!$W507,""),"")</f>
        <v/>
      </c>
      <c r="GX507" s="233" t="str">
        <f>IF(Deník!$W507&lt;0,IF(Deník!$AC507=Statistika!$F$122,Deník!$W507,""),"")</f>
        <v/>
      </c>
      <c r="GY507" s="233" t="str">
        <f>IF(Deník!$W507&lt;0,IF(Deník!$AC507=Statistika!$F$123,Deník!$W507,""),"")</f>
        <v/>
      </c>
      <c r="GZ507" s="233" t="str">
        <f>IF(Deník!$W507&lt;0,IF(Deník!$AC507=Statistika!$F$124,Deník!$W507,""),"")</f>
        <v/>
      </c>
      <c r="HA507" s="233" t="str">
        <f>IF(Deník!$W507&lt;0,IF(Deník!$AC507=Statistika!$F$125,Deník!$W507,""),"")</f>
        <v/>
      </c>
      <c r="HC507" s="233" t="str">
        <f>IF(Deník!$W507&lt;0,IF(Deník!$AD507=Statistika!$F$133,Deník!$W507,""),"")</f>
        <v/>
      </c>
      <c r="HD507" s="233" t="str">
        <f>IF(Deník!$W507&lt;0,IF(Deník!$AD507=Statistika!$F$134,Deník!$W507,""),"")</f>
        <v/>
      </c>
      <c r="HE507" s="233" t="str">
        <f>IF(Deník!$W507&lt;0,IF(Deník!$AD507=Statistika!$F$135,Deník!$W507,""),"")</f>
        <v/>
      </c>
      <c r="HF507" s="233" t="str">
        <f>IF(Deník!$W507&lt;0,IF(Deník!$AD507=Statistika!$F$136,Deník!$W507,""),"")</f>
        <v/>
      </c>
      <c r="HG507" s="233" t="str">
        <f>IF(Deník!$W507&lt;0,IF(Deník!$AD507=Statistika!$F$137,Deník!$W507,""),"")</f>
        <v/>
      </c>
      <c r="ID507" s="8">
        <f>Tabulka4[[#This Row],[Sloupec3]]</f>
        <v>0</v>
      </c>
      <c r="IE507" s="17" t="str">
        <f>IF(AND([1]Deník!$C507&gt;='[1]Měsíční shrnutí'!$D$1,[1]Deník!$C507&lt;='[1]Měsíční shrnutí'!$F$1),[1]Deník!$X507,"")</f>
        <v/>
      </c>
    </row>
    <row r="508" spans="1:239">
      <c r="A508" s="8">
        <f>Deník!C509</f>
        <v>0</v>
      </c>
      <c r="B508" s="50" t="str">
        <f>Deník!R509</f>
        <v/>
      </c>
      <c r="C508" s="102" t="str">
        <f>IF(AND(Deník!R509&gt;1,Deník!R509&lt;&gt;""),1,"")</f>
        <v/>
      </c>
      <c r="D508" s="102" t="str">
        <f>IF(AND(Deník!R509&lt;=0,Deník!R509&lt;&gt;""),1,"")</f>
        <v/>
      </c>
      <c r="E508" s="103" t="str">
        <f>IF(AND(Deník!R509&gt;=0,Deník!R509&lt;=1),1,"")</f>
        <v/>
      </c>
      <c r="F508" s="79" t="str">
        <f>IF(Deník!R509&lt;&gt;"",Deník!R509+F507,"")</f>
        <v/>
      </c>
      <c r="G508" s="85"/>
      <c r="H508" s="54" t="str">
        <f>IF(MONTH(Deník!$C508)=H$2,IF(AND(Deník!$R508&gt;=0,Deník!$R508&lt;=1),"BE",Deník!$R508),"")</f>
        <v/>
      </c>
      <c r="I508" s="11" t="str">
        <f>IF(MONTH(Deník!$C508)=I$2,IF(AND(Deník!$R508&gt;=0,Deník!$R508&lt;=1),"BE",Deník!$R508),"")</f>
        <v/>
      </c>
      <c r="J508" s="11" t="str">
        <f>IF(MONTH(Deník!$C508)=J$2,IF(AND(Deník!$R508&gt;=0,Deník!$R508&lt;=1),"BE",Deník!$R508),"")</f>
        <v/>
      </c>
      <c r="K508" s="11" t="str">
        <f>IF(MONTH(Deník!$C508)=K$2,IF(AND(Deník!$R508&gt;=0,Deník!$R508&lt;=1),"BE",Deník!$R508),"")</f>
        <v/>
      </c>
      <c r="L508" s="11" t="str">
        <f>IF(MONTH(Deník!$C508)=L$2,IF(AND(Deník!$R508&gt;=0,Deník!$R508&lt;=1),"BE",Deník!$R508),"")</f>
        <v/>
      </c>
      <c r="M508" s="11" t="str">
        <f>IF(MONTH(Deník!$C508)=M$2,IF(AND(Deník!$R508&gt;=0,Deník!$R508&lt;=1),"BE",Deník!$R508),"")</f>
        <v/>
      </c>
      <c r="N508" s="11" t="str">
        <f>IF(MONTH(Deník!$C508)=N$2,IF(AND(Deník!$R508&gt;=0,Deník!$R508&lt;=1),"BE",Deník!$R508),"")</f>
        <v/>
      </c>
      <c r="O508" s="11" t="str">
        <f>IF(MONTH(Deník!$C508)=O$2,IF(AND(Deník!$R508&gt;=0,Deník!$R508&lt;=1),"BE",Deník!$R508),"")</f>
        <v/>
      </c>
      <c r="P508" s="11" t="str">
        <f>IF(MONTH(Deník!$C508)=P$2,IF(AND(Deník!$R508&gt;=0,Deník!$R508&lt;=1),"BE",Deník!$R508),"")</f>
        <v/>
      </c>
      <c r="Q508" s="11" t="str">
        <f>IF(MONTH(Deník!$C508)=Q$2,IF(AND(Deník!$R508&gt;=0,Deník!$R508&lt;=1),"BE",Deník!$R508),"")</f>
        <v/>
      </c>
      <c r="R508" s="11" t="str">
        <f>IF(MONTH(Deník!$C508)=R$2,IF(AND(Deník!$R508&gt;=0,Deník!$R508&lt;=1),"BE",Deník!$R508),"")</f>
        <v/>
      </c>
      <c r="S508" s="57" t="str">
        <f>IF(MONTH(Deník!$C508)=S$2,IF(AND(Deník!$R508&gt;=0,Deník!$R508&lt;=1),"BE",Deník!$R508),"")</f>
        <v/>
      </c>
      <c r="U508" s="12"/>
      <c r="V508" s="12"/>
      <c r="X508" s="600" t="str">
        <f>IF(Deník!$R508&lt;&gt;"",IF(Deník!$B508=Statistika!$F$63,IF(AND(Deník!$R508&gt;=0,Deník!$R508&lt;=1),"BE",Deník!$R508),""),"")</f>
        <v/>
      </c>
      <c r="Y508" s="13" t="str">
        <f>IF(Deník!$R508&lt;&gt;"",IF(Deník!$B508=Statistika!$F$64,IF(AND(Deník!$R508&gt;=0,Deník!$R508&lt;=1),"BE",Deník!$R508),""),"")</f>
        <v/>
      </c>
      <c r="Z508" s="13" t="str">
        <f>IF(Deník!$R508&lt;&gt;"",IF(Deník!$B508=Statistika!$F$65,IF(AND(Deník!$R508&gt;=0,Deník!$R508&lt;=1),"BE",Deník!$R508),""),"")</f>
        <v/>
      </c>
      <c r="AA508" s="13" t="str">
        <f>IF(Deník!$R508&lt;&gt;"",IF(Deník!$B508=Statistika!$F$66,IF(AND(Deník!$R508&gt;=0,Deník!$R508&lt;=1),"BE",Deník!$R508),""),"")</f>
        <v/>
      </c>
      <c r="AB508" s="13" t="str">
        <f>IF(Deník!$R508&lt;&gt;"",IF(Deník!$B508=Statistika!$F$67,IF(AND(Deník!$R508&gt;=0,Deník!$R508&lt;=1),"BE",Deník!$R508),""),"")</f>
        <v/>
      </c>
      <c r="AC508" s="13" t="str">
        <f>IF(Deník!$R508&lt;&gt;"",IF(Deník!$B508=Statistika!$F$68,IF(AND(Deník!$R508&gt;=0,Deník!$R508&lt;=1),"BE",Deník!$R508),""),"")</f>
        <v/>
      </c>
      <c r="AD508" s="13" t="str">
        <f>IF(Deník!$R508&lt;&gt;"",IF(Deník!$B508=Statistika!$F$69,IF(AND(Deník!$R508&gt;=0,Deník!$R508&lt;=1),"BE",Deník!$R508),""),"")</f>
        <v/>
      </c>
      <c r="AE508" s="601" t="str">
        <f>IF(Deník!$R508&lt;&gt;"",IF(Deník!$B508=Statistika!$F$70,IF(AND(Deník!$R508&gt;=0,Deník!$R508&lt;=1),"BE",Deník!$R508),""),"")</f>
        <v/>
      </c>
      <c r="AF508" s="90"/>
      <c r="AG508" s="63" t="str">
        <f>IF(Deník!$R508&lt;&gt;"",IF(Deník!$J508="L",IF(AND(Deník!$R508&gt;=0,Deník!$R508&lt;=1),"BE",Deník!$R508),""),"")</f>
        <v/>
      </c>
      <c r="AH508" s="13" t="str">
        <f>IF(Deník!$R508&lt;&gt;"",IF(Deník!$J508="S",IF(AND(Deník!$R508&gt;=0,Deník!$R508&lt;=1),"BE",Deník!$R508),""),"")</f>
        <v/>
      </c>
      <c r="AI508" s="95"/>
      <c r="AJ508" s="71" t="str">
        <f>IF(Deník!N509&lt;&gt;"",Deník!N509*-1,"")</f>
        <v/>
      </c>
      <c r="AK508" s="88"/>
      <c r="AL508" s="63" t="str">
        <f>IF(WEEKDAY(Deník!$C508,2)=1,IF(AND(Deník!$R508&gt;=0,Deník!$R508&lt;=1),"BE",Deník!$R508),"")</f>
        <v/>
      </c>
      <c r="AM508" s="13" t="str">
        <f>IF(WEEKDAY(Deník!$C508,2)=2,IF(AND(Deník!$R508&gt;=0,Deník!$R508&lt;=1),"BE",Deník!$R508),"")</f>
        <v/>
      </c>
      <c r="AN508" s="13" t="str">
        <f>IF(WEEKDAY(Deník!$C508,2)=3,IF(AND(Deník!$R508&gt;=0,Deník!$R508&lt;=1),"BE",Deník!$R508),"")</f>
        <v/>
      </c>
      <c r="AO508" s="13" t="str">
        <f>IF(WEEKDAY(Deník!$C508,2)=4,IF(AND(Deník!$R508&gt;=0,Deník!$R508&lt;=1),"BE",Deník!$R508),"")</f>
        <v/>
      </c>
      <c r="AP508" s="60" t="str">
        <f>IF(WEEKDAY(Deník!$C508,2)=5,IF(AND(Deník!$R508&gt;=0,Deník!$R508&lt;=1),"BE",Deník!$R508),"")</f>
        <v/>
      </c>
      <c r="AQ508" s="99"/>
      <c r="AR508" s="100">
        <f>Deník!D508</f>
        <v>0</v>
      </c>
      <c r="AS508" s="63" t="str">
        <f>IF(Deník!$D508&lt;&gt;"",IF(AND(Deník!$D508&gt;=AS$2,Deník!$D508&lt;=AS$3),IF(AND(Deník!$R508&gt;=0,Deník!$R508&lt;=1),"BE",Deník!$R508),""),"")</f>
        <v/>
      </c>
      <c r="AT508" s="63" t="str">
        <f>IF(Deník!$D508&lt;&gt;"",IF(AND(Deník!$D508&gt;=AT$2,Deník!$D508&lt;=AT$3),IF(AND(Deník!$R508&gt;=0,Deník!$R508&lt;=1),"BE",Deník!$R508),""),"")</f>
        <v/>
      </c>
      <c r="AU508" s="63" t="str">
        <f>IF(Deník!$D508&lt;&gt;"",IF(AND(Deník!$D508&gt;=AU$2,Deník!$D508&lt;=AU$3),IF(AND(Deník!$R508&gt;=0,Deník!$R508&lt;=1),"BE",Deník!$R508),""),"")</f>
        <v/>
      </c>
      <c r="AV508" s="63" t="str">
        <f>IF(Deník!$D508&lt;&gt;"",IF(AND(Deník!$D508&gt;=AV$2,Deník!$D508&lt;=AV$3),IF(AND(Deník!$R508&gt;=0,Deník!$R508&lt;=1),"BE",Deník!$R508),""),"")</f>
        <v/>
      </c>
      <c r="AW508" s="63" t="str">
        <f>IF(Deník!$D508&lt;&gt;"",IF(AND(Deník!$D508&gt;=AW$2,Deník!$D508&lt;=AW$3),IF(AND(Deník!$R508&gt;=0,Deník!$R508&lt;=1),"BE",Deník!$R508),""),"")</f>
        <v/>
      </c>
      <c r="AX508" s="63" t="str">
        <f>IF(Deník!$D508&lt;&gt;"",IF(AND(Deník!$D508&gt;=AX$2,Deník!$D508&lt;=AX$3),IF(AND(Deník!$R508&gt;=0,Deník!$R508&lt;=1),"BE",Deník!$R508),""),"")</f>
        <v/>
      </c>
      <c r="AY508" s="63" t="str">
        <f>IF(Deník!$D508&lt;&gt;"",IF(AND(Deník!$D508&gt;=AY$2,Deník!$D508&lt;=AY$3),IF(AND(Deník!$R508&gt;=0,Deník!$R508&lt;=1),"BE",Deník!$R508),""),"")</f>
        <v/>
      </c>
      <c r="AZ508" s="63" t="str">
        <f>IF(Deník!$D508&lt;&gt;"",IF(AND(Deník!$D508&gt;=AZ$2,Deník!$D508&lt;=AZ$3),IF(AND(Deník!$R508&gt;=0,Deník!$R508&lt;=1),"BE",Deník!$R508),""),"")</f>
        <v/>
      </c>
      <c r="BA508" s="63" t="str">
        <f>IF(Deník!$D508&lt;&gt;"",IF(AND(Deník!$D508&gt;=BA$2,Deník!$D508&lt;=BA$3),IF(AND(Deník!$R508&gt;=0,Deník!$R508&lt;=1),"BE",Deník!$R508),""),"")</f>
        <v/>
      </c>
      <c r="BB508" s="63" t="str">
        <f>IF(Deník!$D508&lt;&gt;"",IF(AND(Deník!$D508&gt;=BB$2,Deník!$D508&lt;=BB$3),IF(AND(Deník!$R508&gt;=0,Deník!$R508&lt;=1),"BE",Deník!$R508),""),"")</f>
        <v/>
      </c>
      <c r="BC508" s="71" t="str">
        <f>IF(Deník!$D508&lt;&gt;"",IF(AND(Deník!$D508&gt;=BC$2,Deník!$D508&lt;=BC$3),IF(AND(Deník!$R508&gt;=0,Deník!$R508&lt;=1),"BE",Deník!$R508),""),"")</f>
        <v/>
      </c>
      <c r="BD508" s="20" t="str">
        <f>IF(Deník!$J509="S",(Deník!$M509-Deník!$K509),IF(Deník!$J509="L",(Deník!$K509-Deník!$M509),""))</f>
        <v/>
      </c>
      <c r="BE508" s="20" t="str">
        <f>IF(Deník!$J509="S",(Deník!$K509-Deník!$O509),IF(Deník!$J509="L",(Deník!$O509-Deník!$K509),""))</f>
        <v/>
      </c>
      <c r="BF508" s="20" t="str">
        <f>IF(Deník!$J509="S",(Deník!$K509-Deník!$L509),IF(Deník!$J509="L",(Deník!$L509-Deník!$K509),""))</f>
        <v/>
      </c>
      <c r="BG508" s="20" t="str">
        <f>IF(Deník!$J509="S",(Deník!$K509-Deník!$S509),IF(Deník!$J509="L",(Deník!$S509-Deník!$K509),""))</f>
        <v/>
      </c>
      <c r="BH508" s="20" t="str">
        <f>IF(Deník!$J509="S",(Deník!$K509-Deník!$U509),IF(Deník!$J509="L",(Deník!$U509-Deník!$K509),""))</f>
        <v/>
      </c>
      <c r="BI508" s="20" t="str">
        <f>IF(Deník!$R508&gt;1,Deník!$R508,"")</f>
        <v/>
      </c>
      <c r="BJ508" s="20" t="str">
        <f>IF(Deník!$R508&lt;0,Deník!$R508,"")</f>
        <v/>
      </c>
      <c r="BK508" s="17"/>
      <c r="BM508" s="233" t="str">
        <f>IF(Deník!$R508&lt;&gt;"",IF(Deník!$Y508=Statistika!$F$78,IF(AND(Deník!$R508&gt;=0,Deník!$R508&lt;=1),"BE",Deník!$R508),""),"")</f>
        <v/>
      </c>
      <c r="BN508" s="233" t="str">
        <f>IF(Deník!$R508&lt;&gt;"",IF(Deník!$Y508=Statistika!$F$79,IF(AND(Deník!$R508&gt;=0,Deník!$R508&lt;=1),"BE",Deník!$R508),""),"")</f>
        <v/>
      </c>
      <c r="BO508" s="233" t="str">
        <f>IF(Deník!$R508&lt;&gt;"",IF(Deník!$Y508=Statistika!$F$80,IF(AND(Deník!$R508&gt;=0,Deník!$R508&lt;=1),"BE",Deník!$R508),""),"")</f>
        <v/>
      </c>
      <c r="BP508" s="233" t="str">
        <f>IF(Deník!$R508&lt;&gt;"",IF(Deník!$Y508=Statistika!$F$81,IF(AND(Deník!$R508&gt;=0,Deník!$R508&lt;=1),"BE",Deník!$R508),""),"")</f>
        <v/>
      </c>
      <c r="BQ508" s="233" t="str">
        <f>IF(Deník!$R508&lt;&gt;"",IF(Deník!$Y508=Statistika!$F$82,IF(AND(Deník!$R508&gt;=0,Deník!$R508&lt;=1),"BE",Deník!$R508),""),"")</f>
        <v/>
      </c>
      <c r="BR508" s="233" t="str">
        <f>IF(Deník!$R508&lt;&gt;"",IF(Deník!$Y508=Statistika!$F$83,IF(AND(Deník!$R508&gt;=0,Deník!$R508&lt;=1),"BE",Deník!$R508),""),"")</f>
        <v/>
      </c>
      <c r="BS508" s="233" t="str">
        <f>IF(Deník!$R508&lt;&gt;"",IF(Deník!$Y508=Statistika!$F$84,IF(AND(Deník!$R508&gt;=0,Deník!$R508&lt;=1),"BE",Deník!$R508),""),"")</f>
        <v/>
      </c>
      <c r="BT508" s="233" t="str">
        <f>IF(Deník!$R508&lt;&gt;"",IF(Deník!$Y508=Statistika!$F$85,IF(AND(Deník!$R508&gt;=0,Deník!$R508&lt;=1),"BE",Deník!$R508),""),"")</f>
        <v/>
      </c>
      <c r="BU508" s="233" t="str">
        <f>IF(Deník!$R508&lt;&gt;"",IF(Deník!$Y508=Statistika!$F$86,IF(AND(Deník!$R508&gt;=0,Deník!$R508&lt;=1),"BE",Deník!$R508),""),"")</f>
        <v/>
      </c>
      <c r="BV508" s="233" t="str">
        <f>IF(Deník!$R508&lt;&gt;"",IF(Deník!$Y508=Statistika!$F$87,IF(AND(Deník!$R508&gt;=0,Deník!$R508&lt;=1),"BE",Deník!$R508),""),"")</f>
        <v/>
      </c>
      <c r="BW508" s="233" t="str">
        <f>IF(Deník!$R508&lt;&gt;"",IF(Deník!$Y508=Statistika!$F$88,IF(AND(Deník!$R508&gt;=0,Deník!$R508&lt;=1),"BE",Deník!$R508),""),"")</f>
        <v/>
      </c>
      <c r="BX508" s="233" t="str">
        <f>IF(Deník!$R508&lt;&gt;"",IF(Deník!$Y508=Statistika!$F$89,IF(AND(Deník!$R508&gt;=0,Deník!$R508&lt;=1),"BE",Deník!$R508),""),"")</f>
        <v/>
      </c>
      <c r="BY508" s="233" t="str">
        <f>IF(Deník!$R508&lt;&gt;"",IF(Deník!$Y508=Statistika!$F$90,IF(AND(Deník!$R508&gt;=0,Deník!$R508&lt;=1),"BE",Deník!$R508),""),"")</f>
        <v/>
      </c>
      <c r="BZ508" s="233" t="str">
        <f>IF(Deník!$R508&lt;&gt;"",IF(Deník!$Y508=Statistika!$F$91,IF(AND(Deník!$R508&gt;=0,Deník!$R508&lt;=1),"BE",Deník!$R508),""),"")</f>
        <v/>
      </c>
      <c r="CA508" s="233"/>
      <c r="CB508" s="233" t="str">
        <f>IF(Deník!$R508&lt;&gt;"",IF(Deník!$AB508="SL",IF(AND(Deník!$R508&gt;=0,Deník!$R508&lt;=1),"BE",Deník!$R508),""),"")</f>
        <v/>
      </c>
      <c r="CC508" s="233" t="str">
        <f>IF(Deník!$R508&lt;&gt;"",IF(Deník!$AB508="BE10",IF(AND(Deník!$R508&gt;=0,Deník!$R508&lt;=1),"BE",Deník!$R508),""),"")</f>
        <v/>
      </c>
      <c r="CD508" s="233" t="str">
        <f>IF(Deník!$R508&lt;&gt;"",IF(Deník!$AB508="BE15",IF(AND(Deník!$R508&gt;=0,Deník!$R508&lt;=1),"BE",Deník!$R508),""),"")</f>
        <v/>
      </c>
      <c r="CE508" s="233" t="str">
        <f>IF(Deník!$R508&lt;&gt;"",IF(Deník!$AB508="BE20",IF(AND(Deník!$R508&gt;=0,Deník!$R508&lt;=1),"BE",Deník!$R508),""),"")</f>
        <v/>
      </c>
      <c r="CF508" s="233" t="str">
        <f>IF(Deník!$R508&lt;&gt;"",IF(Deník!$AB508="TP1",IF(AND(Deník!$R508&gt;=0,Deník!$R508&lt;=1),"BE",Deník!$R508),""),"")</f>
        <v/>
      </c>
      <c r="CG508" s="233" t="str">
        <f>IF(Deník!$R508&lt;&gt;"",IF(Deník!$AB508="TP2",IF(AND(Deník!$R508&gt;=0,Deník!$R508&lt;=1),"BE",Deník!$R508),""),"")</f>
        <v/>
      </c>
      <c r="CH508" s="233" t="str">
        <f>IF(Deník!$R508&lt;&gt;"",IF(Deník!$AB508="TP3",IF(AND(Deník!$R508&gt;=0,Deník!$R508&lt;=1),"BE",Deník!$R508),""),"")</f>
        <v/>
      </c>
      <c r="CI508" s="233" t="str">
        <f>IF(Deník!$R508&lt;&gt;"",IF(Deník!$AB508="Trailing SL",IF(AND(Deník!$R508&gt;=0,Deník!$R508&lt;=1),"BE",Deník!$R508),""),"")</f>
        <v/>
      </c>
      <c r="CJ508" s="233" t="str">
        <f>IF(Deník!$R508&lt;&gt;"",IF(Deník!$AB508="Manual",IF(AND(Deník!$R508&gt;=0,Deník!$R508&lt;=1),"BE",Deník!$R508),""),"")</f>
        <v/>
      </c>
      <c r="CK508" s="233"/>
      <c r="CL508" s="233" t="str">
        <f>IF(Deník!$R508&lt;0,IF(Deník!$AC508=Statistika!$F$117,Deník!$R508,""),"")</f>
        <v/>
      </c>
      <c r="CM508" s="233" t="str">
        <f>IF(Deník!$R508&lt;0,IF(Deník!$AC508=Statistika!$F$118,Deník!$R508,""),"")</f>
        <v/>
      </c>
      <c r="CN508" s="233" t="str">
        <f>IF(Deník!$R508&lt;0,IF(Deník!$AC508=Statistika!$F$119,Deník!$R508,""),"")</f>
        <v/>
      </c>
      <c r="CO508" s="233" t="str">
        <f>IF(Deník!$R508&lt;0,IF(Deník!$AC508=Statistika!$F$120,Deník!$R508,""),"")</f>
        <v/>
      </c>
      <c r="CP508" s="233" t="str">
        <f>IF(Deník!$R508&lt;0,IF(Deník!$AC508=Statistika!$F$121,Deník!$R508,""),"")</f>
        <v/>
      </c>
      <c r="CQ508" s="233" t="str">
        <f>IF(Deník!$R508&lt;0,IF(Deník!$AC508=Statistika!$F$122,Deník!$R508,""),"")</f>
        <v/>
      </c>
      <c r="CR508" s="233" t="str">
        <f>IF(Deník!$R508&lt;0,IF(Deník!$AC508=Statistika!$F$123,Deník!$R508,""),"")</f>
        <v/>
      </c>
      <c r="CS508" s="233" t="str">
        <f>IF(Deník!$R508&lt;0,IF(Deník!$AC508=Statistika!$F$124,Deník!$R508,""),"")</f>
        <v/>
      </c>
      <c r="CT508" s="233" t="str">
        <f>IF(Deník!$R508&lt;0,IF(Deník!$AC508=Statistika!$F$125,Deník!$R508,""),"")</f>
        <v/>
      </c>
      <c r="CU508" s="233"/>
      <c r="CV508" s="233" t="str">
        <f>IF(Deník!$R508&lt;0,IF(Deník!$AD508=$CV$2,Deník!$R508,""),"")</f>
        <v/>
      </c>
      <c r="CW508" s="233" t="str">
        <f>IF(Deník!$R508&lt;0,IF(Deník!$AD508=$CW$2,Deník!$R508,""),"")</f>
        <v/>
      </c>
      <c r="CX508" s="233" t="str">
        <f>IF(Deník!$R508&lt;0,IF(Deník!$AD508=$CX$2,Deník!$R508,""),"")</f>
        <v/>
      </c>
      <c r="CY508" s="233" t="str">
        <f>IF(Deník!$R508&lt;0,IF(Deník!$AD508=$CY$2,Deník!$R508,""),"")</f>
        <v/>
      </c>
      <c r="CZ508" s="233" t="str">
        <f>IF(Deník!$R508&lt;0,IF(Deník!$AD508=$CZ$2,Deník!$R508,""),"")</f>
        <v/>
      </c>
      <c r="DL508" s="221">
        <f t="shared" si="20"/>
        <v>93847.029999999984</v>
      </c>
      <c r="DM508" s="220">
        <f t="shared" si="19"/>
        <v>-6.1529700000000132E-2</v>
      </c>
      <c r="DO508" s="50">
        <f>Deník!W509</f>
        <v>0</v>
      </c>
      <c r="DP508" s="102" t="str">
        <f>IF(AND(Deník!W509&gt;0),1,"")</f>
        <v/>
      </c>
      <c r="DQ508" s="102">
        <f>IF(AND(Deník!W509&lt;=0),1,"")</f>
        <v>1</v>
      </c>
      <c r="DR508" s="227"/>
      <c r="DS508" s="228"/>
      <c r="DT508" s="85"/>
      <c r="DU508" s="54">
        <f>IF(MONTH(Deník!$C508)=DU$2,Deník!$W508,"")</f>
        <v>0</v>
      </c>
      <c r="DV508" s="222" t="str">
        <f>IF(MONTH(Deník!$C508)=DV$2,Deník!$W508,"")</f>
        <v/>
      </c>
      <c r="DW508" s="222" t="str">
        <f>IF(MONTH(Deník!$C508)=DW$2,Deník!$W508,"")</f>
        <v/>
      </c>
      <c r="DX508" s="222" t="str">
        <f>IF(MONTH(Deník!$C508)=DX$2,Deník!$W508,"")</f>
        <v/>
      </c>
      <c r="DY508" s="222" t="str">
        <f>IF(MONTH(Deník!$C508)=DY$2,Deník!$W508,"")</f>
        <v/>
      </c>
      <c r="DZ508" s="222" t="str">
        <f>IF(MONTH(Deník!$C508)=DZ$2,Deník!$W508,"")</f>
        <v/>
      </c>
      <c r="EA508" s="222" t="str">
        <f>IF(MONTH(Deník!$C508)=EA$2,Deník!$W508,"")</f>
        <v/>
      </c>
      <c r="EB508" s="222" t="str">
        <f>IF(MONTH(Deník!$C508)=EB$2,Deník!$W508,"")</f>
        <v/>
      </c>
      <c r="EC508" s="222" t="str">
        <f>IF(MONTH(Deník!$C508)=EC$2,Deník!$W508,"")</f>
        <v/>
      </c>
      <c r="ED508" s="222" t="str">
        <f>IF(MONTH(Deník!$C508)=ED$2,Deník!$W508,"")</f>
        <v/>
      </c>
      <c r="EE508" s="222" t="str">
        <f>IF(MONTH(Deník!$C508)=EE$2,Deník!$W508,"")</f>
        <v/>
      </c>
      <c r="EF508" s="222" t="str">
        <f>IF(MONTH(Deník!$C508)=EF$2,Deník!$W508,"")</f>
        <v/>
      </c>
      <c r="EI508" s="600" t="str">
        <f>IF(Deník!$W508&lt;&gt;"",IF(Deník!$B508=Statistika!$F$63,Deník!$W508,""),"")</f>
        <v/>
      </c>
      <c r="EJ508" s="13" t="str">
        <f>IF(Deník!$W508&lt;&gt;"",IF(Deník!$B508=Statistika!$F$64,Deník!$W508,""),"")</f>
        <v/>
      </c>
      <c r="EK508" s="13" t="str">
        <f>IF(Deník!$W508&lt;&gt;"",IF(Deník!$B508=Statistika!$F$65,Deník!$W508,""),"")</f>
        <v/>
      </c>
      <c r="EL508" s="13" t="str">
        <f>IF(Deník!$W508&lt;&gt;"",IF(Deník!$B508=Statistika!$F$66,Deník!$W508,""),"")</f>
        <v/>
      </c>
      <c r="EM508" s="13" t="str">
        <f>IF(Deník!$W508&lt;&gt;"",IF(Deník!$B508=Statistika!$F$67,Deník!$W508,""),"")</f>
        <v/>
      </c>
      <c r="EN508" s="13" t="str">
        <f>IF(Deník!$W508&lt;&gt;"",IF(Deník!$B508=Statistika!$F$68,Deník!$W508,""),"")</f>
        <v/>
      </c>
      <c r="EO508" s="13" t="str">
        <f>IF(Deník!$W508&lt;&gt;"",IF(Deník!$B508=Statistika!$F$69,Deník!$W508,""),"")</f>
        <v/>
      </c>
      <c r="EP508" s="601" t="str">
        <f>IF(Deník!$W508&lt;&gt;"",IF(Deník!$B508=Statistika!$F$70,Deník!$W508,""),"")</f>
        <v/>
      </c>
      <c r="EQ508" s="90"/>
      <c r="ER508" s="63" t="str">
        <f>IF(Deník!$W508&lt;&gt;"",IF(Deník!$J508="L",Deník!$W508,""),"")</f>
        <v/>
      </c>
      <c r="ES508" s="13" t="str">
        <f>IF(Deník!$W508&lt;&gt;"",IF(Deník!$J508="S",Deník!$W508,""),"")</f>
        <v/>
      </c>
      <c r="ET508" s="95"/>
      <c r="EU508" s="88"/>
      <c r="EV508" s="63" t="str">
        <f>IF(WEEKDAY(Deník!$C508,2)=1,Deník!$W508,"")</f>
        <v/>
      </c>
      <c r="EW508" s="13" t="str">
        <f>IF(WEEKDAY(Deník!$C508,2)=2,Deník!$W508,"")</f>
        <v/>
      </c>
      <c r="EX508" s="13" t="str">
        <f>IF(WEEKDAY(Deník!$C508,2)=3,Deník!$W508,"")</f>
        <v/>
      </c>
      <c r="EY508" s="13" t="str">
        <f>IF(WEEKDAY(Deník!$C508,2)=4,Deník!$W508,"")</f>
        <v/>
      </c>
      <c r="EZ508" s="60" t="str">
        <f>IF(WEEKDAY(Deník!$C508,2)=5,Deník!$W508,"")</f>
        <v/>
      </c>
      <c r="FA508" s="99"/>
      <c r="FB508" s="100">
        <f>Deník!D508</f>
        <v>0</v>
      </c>
      <c r="FC508" s="63">
        <f>IF($FB508&lt;&gt;"",IF(AND($FB508&gt;=FC$2,$FB508&lt;=FC$3),Deník!$W508,""))</f>
        <v>0</v>
      </c>
      <c r="FD508" s="63" t="str">
        <f>IF($FB508&lt;&gt;"",IF(AND($FB508&gt;=FD$2,$FB508&lt;=FD$3),Deník!$W508,""))</f>
        <v/>
      </c>
      <c r="FE508" s="63" t="str">
        <f>IF($FB508&lt;&gt;"",IF(AND($FB508&gt;=FE$2,$FB508&lt;=FE$3),Deník!$W508,""))</f>
        <v/>
      </c>
      <c r="FF508" s="63" t="str">
        <f>IF($FB508&lt;&gt;"",IF(AND($FB508&gt;=FF$2,$FB508&lt;=FF$3),Deník!$W508,""))</f>
        <v/>
      </c>
      <c r="FG508" s="63" t="str">
        <f>IF($FB508&lt;&gt;"",IF(AND($FB508&gt;=FG$2,$FB508&lt;=FG$3),Deník!$W508,""))</f>
        <v/>
      </c>
      <c r="FH508" s="63" t="str">
        <f>IF($FB508&lt;&gt;"",IF(AND($FB508&gt;=FH$2,$FB508&lt;=FH$3),Deník!$W508,""))</f>
        <v/>
      </c>
      <c r="FI508" s="63" t="str">
        <f>IF($FB508&lt;&gt;"",IF(AND($FB508&gt;=FI$2,$FB508&lt;=FI$3),Deník!$W508,""))</f>
        <v/>
      </c>
      <c r="FJ508" s="63" t="str">
        <f>IF($FB508&lt;&gt;"",IF(AND($FB508&gt;=FJ$2,$FB508&lt;=FJ$3),Deník!$W508,""))</f>
        <v/>
      </c>
      <c r="FK508" s="63" t="str">
        <f>IF($FB508&lt;&gt;"",IF(AND($FB508&gt;=FK$2,$FB508&lt;=FK$3),Deník!$W508,""))</f>
        <v/>
      </c>
      <c r="FL508" s="63" t="str">
        <f>IF($FB508&lt;&gt;"",IF(AND($FB508&gt;=FL$2,$FB508&lt;=FL$3),Deník!$W508,""))</f>
        <v/>
      </c>
      <c r="FM508" s="63" t="str">
        <f>IF($FB508&lt;&gt;"",IF(AND($FB508&gt;=FM$2,$FB508&lt;=FM$3),Deník!$W508,""))</f>
        <v/>
      </c>
      <c r="FN508" s="13"/>
      <c r="FO508" s="20" t="str">
        <f>IF(Deník!$W508&gt;1,Deník!$W508,"")</f>
        <v/>
      </c>
      <c r="FP508" s="20" t="str">
        <f>IF(Deník!$W508&lt;0,Deník!$W508,"")</f>
        <v/>
      </c>
      <c r="FQ508" s="17"/>
      <c r="FS508" s="233"/>
      <c r="FT508" s="233" t="str">
        <f>IF(Deník!$W508&lt;&gt;"",IF(Deník!$Y508=Statistika!$F$78,Deník!$W508,""),"")</f>
        <v/>
      </c>
      <c r="FU508" s="233" t="str">
        <f>IF(Deník!$W508&lt;&gt;"",IF(Deník!$Y508=Statistika!$F$79,Deník!$W508,""),"")</f>
        <v/>
      </c>
      <c r="FV508" s="233" t="str">
        <f>IF(Deník!$W508&lt;&gt;"",IF(Deník!$Y508=Statistika!$F$80,Deník!$W508,""),"")</f>
        <v/>
      </c>
      <c r="FW508" s="233" t="str">
        <f>IF(Deník!$W508&lt;&gt;"",IF(Deník!$Y508=Statistika!$F$81,Deník!$W508,""),"")</f>
        <v/>
      </c>
      <c r="FX508" s="233" t="str">
        <f>IF(Deník!$W508&lt;&gt;"",IF(Deník!$Y508=Statistika!$F$82,Deník!$W508,""),"")</f>
        <v/>
      </c>
      <c r="FY508" s="233" t="str">
        <f>IF(Deník!$W508&lt;&gt;"",IF(Deník!$Y508=Statistika!$F$83,Deník!$W508,""),"")</f>
        <v/>
      </c>
      <c r="FZ508" s="233" t="str">
        <f>IF(Deník!$W508&lt;&gt;"",IF(Deník!$Y508=Statistika!$F$84,Deník!$W508,""),"")</f>
        <v/>
      </c>
      <c r="GA508" s="233" t="str">
        <f>IF(Deník!$W508&lt;&gt;"",IF(Deník!$Y508=Statistika!$F$85,Deník!$W508,""),"")</f>
        <v/>
      </c>
      <c r="GB508" s="233" t="str">
        <f>IF(Deník!$W508&lt;&gt;"",IF(Deník!$Y508=Statistika!$F$86,Deník!$W508,""),"")</f>
        <v/>
      </c>
      <c r="GC508" s="233" t="str">
        <f>IF(Deník!$W508&lt;&gt;"",IF(Deník!$Y508=Statistika!$F$87,Deník!$W508,""),"")</f>
        <v/>
      </c>
      <c r="GD508" s="233" t="str">
        <f>IF(Deník!$W508&lt;&gt;"",IF(Deník!$Y508=Statistika!$F$88,Deník!$W508,""),"")</f>
        <v/>
      </c>
      <c r="GE508" s="233" t="str">
        <f>IF(Deník!$W508&lt;&gt;"",IF(Deník!$Y508=Statistika!$F$89,Deník!$W508,""),"")</f>
        <v/>
      </c>
      <c r="GF508" s="233" t="str">
        <f>IF(Deník!$W508&lt;&gt;"",IF(Deník!$Y508=Statistika!$F$90,Deník!$W508,""),"")</f>
        <v/>
      </c>
      <c r="GG508" s="233" t="str">
        <f>IF(Deník!$W508&lt;&gt;"",IF(Deník!$Y508=Statistika!$F$91,Deník!$W508,""),"")</f>
        <v/>
      </c>
      <c r="GH508" s="233"/>
      <c r="GI508" s="233" t="str">
        <f>IF(Deník!$W508&lt;&gt;"",IF(Deník!$AB508=Statistika!$L$100,Deník!$W508,""),"")</f>
        <v/>
      </c>
      <c r="GJ508" s="233" t="str">
        <f>IF(Deník!$W508&lt;&gt;"",IF(Deník!$AB508=Statistika!$L$101,Deník!$W508,""),"")</f>
        <v/>
      </c>
      <c r="GK508" s="233" t="str">
        <f>IF(Deník!$W508&lt;&gt;"",IF(Deník!$AB508=Statistika!$L$102,Deník!$W508,""),"")</f>
        <v/>
      </c>
      <c r="GL508" s="233" t="str">
        <f>IF(Deník!$W508&lt;&gt;"",IF(Deník!$AB508=Statistika!$L$103,Deník!$W508,""),"")</f>
        <v/>
      </c>
      <c r="GM508" s="233" t="str">
        <f>IF(Deník!$W508&lt;&gt;"",IF(Deník!$AB508=Statistika!$L$104,Deník!$W508,""),"")</f>
        <v/>
      </c>
      <c r="GN508" s="233" t="str">
        <f>IF(Deník!$W508&lt;&gt;"",IF(Deník!$AB508=Statistika!$L$105,Deník!$W508,""),"")</f>
        <v/>
      </c>
      <c r="GO508" s="233" t="str">
        <f>IF(Deník!$W508&lt;&gt;"",IF(Deník!$AB508=Statistika!$L$106,Deník!$W508,""),"")</f>
        <v/>
      </c>
      <c r="GP508" s="233" t="str">
        <f>IF(Deník!$W508&lt;&gt;"",IF(Deník!$AB508=Statistika!$L$107,Deník!$W508,""),"")</f>
        <v/>
      </c>
      <c r="GQ508" s="233" t="str">
        <f>IF(Deník!$W508&lt;&gt;"",IF(Deník!$AB508=Statistika!$L$108,Deník!$W508,""),"")</f>
        <v/>
      </c>
      <c r="GS508" s="233" t="str">
        <f>IF(Deník!$W508&lt;0,IF(Deník!$AC508=Statistika!$F$117,Deník!$W508,""),"")</f>
        <v/>
      </c>
      <c r="GT508" s="233" t="str">
        <f>IF(Deník!$W508&lt;0,IF(Deník!$AC508=Statistika!$F$118,Deník!$W508,""),"")</f>
        <v/>
      </c>
      <c r="GU508" s="233" t="str">
        <f>IF(Deník!$W508&lt;0,IF(Deník!$AC508=Statistika!$F$119,Deník!$W508,""),"")</f>
        <v/>
      </c>
      <c r="GV508" s="233" t="str">
        <f>IF(Deník!$W508&lt;0,IF(Deník!$AC508=Statistika!$F$120,Deník!$W508,""),"")</f>
        <v/>
      </c>
      <c r="GW508" s="233" t="str">
        <f>IF(Deník!$W508&lt;0,IF(Deník!$AC508=Statistika!$F$121,Deník!$W508,""),"")</f>
        <v/>
      </c>
      <c r="GX508" s="233" t="str">
        <f>IF(Deník!$W508&lt;0,IF(Deník!$AC508=Statistika!$F$122,Deník!$W508,""),"")</f>
        <v/>
      </c>
      <c r="GY508" s="233" t="str">
        <f>IF(Deník!$W508&lt;0,IF(Deník!$AC508=Statistika!$F$123,Deník!$W508,""),"")</f>
        <v/>
      </c>
      <c r="GZ508" s="233" t="str">
        <f>IF(Deník!$W508&lt;0,IF(Deník!$AC508=Statistika!$F$124,Deník!$W508,""),"")</f>
        <v/>
      </c>
      <c r="HA508" s="233" t="str">
        <f>IF(Deník!$W508&lt;0,IF(Deník!$AC508=Statistika!$F$125,Deník!$W508,""),"")</f>
        <v/>
      </c>
      <c r="HC508" s="233" t="str">
        <f>IF(Deník!$W508&lt;0,IF(Deník!$AD508=Statistika!$F$133,Deník!$W508,""),"")</f>
        <v/>
      </c>
      <c r="HD508" s="233" t="str">
        <f>IF(Deník!$W508&lt;0,IF(Deník!$AD508=Statistika!$F$134,Deník!$W508,""),"")</f>
        <v/>
      </c>
      <c r="HE508" s="233" t="str">
        <f>IF(Deník!$W508&lt;0,IF(Deník!$AD508=Statistika!$F$135,Deník!$W508,""),"")</f>
        <v/>
      </c>
      <c r="HF508" s="233" t="str">
        <f>IF(Deník!$W508&lt;0,IF(Deník!$AD508=Statistika!$F$136,Deník!$W508,""),"")</f>
        <v/>
      </c>
      <c r="HG508" s="233" t="str">
        <f>IF(Deník!$W508&lt;0,IF(Deník!$AD508=Statistika!$F$137,Deník!$W508,""),"")</f>
        <v/>
      </c>
      <c r="ID508" s="8">
        <f>Tabulka4[[#This Row],[Sloupec3]]</f>
        <v>0</v>
      </c>
      <c r="IE508" s="17" t="str">
        <f>IF(AND([1]Deník!$C508&gt;='[1]Měsíční shrnutí'!$D$1,[1]Deník!$C508&lt;='[1]Měsíční shrnutí'!$F$1),[1]Deník!$X508,"")</f>
        <v/>
      </c>
    </row>
    <row r="509" spans="1:239">
      <c r="A509" s="8">
        <f>Deník!C510</f>
        <v>0</v>
      </c>
      <c r="B509" s="50" t="str">
        <f>Deník!R510</f>
        <v/>
      </c>
      <c r="C509" s="102" t="str">
        <f>IF(AND(Deník!R510&gt;1,Deník!R510&lt;&gt;""),1,"")</f>
        <v/>
      </c>
      <c r="D509" s="102" t="str">
        <f>IF(AND(Deník!R510&lt;=0,Deník!R510&lt;&gt;""),1,"")</f>
        <v/>
      </c>
      <c r="E509" s="103" t="str">
        <f>IF(AND(Deník!R510&gt;=0,Deník!R510&lt;=1),1,"")</f>
        <v/>
      </c>
      <c r="F509" s="79" t="str">
        <f>IF(Deník!R510&lt;&gt;"",Deník!R510+F508,"")</f>
        <v/>
      </c>
      <c r="G509" s="85"/>
      <c r="H509" s="54" t="str">
        <f>IF(MONTH(Deník!$C509)=H$2,IF(AND(Deník!$R509&gt;=0,Deník!$R509&lt;=1),"BE",Deník!$R509),"")</f>
        <v/>
      </c>
      <c r="I509" s="11" t="str">
        <f>IF(MONTH(Deník!$C509)=I$2,IF(AND(Deník!$R509&gt;=0,Deník!$R509&lt;=1),"BE",Deník!$R509),"")</f>
        <v/>
      </c>
      <c r="J509" s="11" t="str">
        <f>IF(MONTH(Deník!$C509)=J$2,IF(AND(Deník!$R509&gt;=0,Deník!$R509&lt;=1),"BE",Deník!$R509),"")</f>
        <v/>
      </c>
      <c r="K509" s="11" t="str">
        <f>IF(MONTH(Deník!$C509)=K$2,IF(AND(Deník!$R509&gt;=0,Deník!$R509&lt;=1),"BE",Deník!$R509),"")</f>
        <v/>
      </c>
      <c r="L509" s="11" t="str">
        <f>IF(MONTH(Deník!$C509)=L$2,IF(AND(Deník!$R509&gt;=0,Deník!$R509&lt;=1),"BE",Deník!$R509),"")</f>
        <v/>
      </c>
      <c r="M509" s="11" t="str">
        <f>IF(MONTH(Deník!$C509)=M$2,IF(AND(Deník!$R509&gt;=0,Deník!$R509&lt;=1),"BE",Deník!$R509),"")</f>
        <v/>
      </c>
      <c r="N509" s="11" t="str">
        <f>IF(MONTH(Deník!$C509)=N$2,IF(AND(Deník!$R509&gt;=0,Deník!$R509&lt;=1),"BE",Deník!$R509),"")</f>
        <v/>
      </c>
      <c r="O509" s="11" t="str">
        <f>IF(MONTH(Deník!$C509)=O$2,IF(AND(Deník!$R509&gt;=0,Deník!$R509&lt;=1),"BE",Deník!$R509),"")</f>
        <v/>
      </c>
      <c r="P509" s="11" t="str">
        <f>IF(MONTH(Deník!$C509)=P$2,IF(AND(Deník!$R509&gt;=0,Deník!$R509&lt;=1),"BE",Deník!$R509),"")</f>
        <v/>
      </c>
      <c r="Q509" s="11" t="str">
        <f>IF(MONTH(Deník!$C509)=Q$2,IF(AND(Deník!$R509&gt;=0,Deník!$R509&lt;=1),"BE",Deník!$R509),"")</f>
        <v/>
      </c>
      <c r="R509" s="11" t="str">
        <f>IF(MONTH(Deník!$C509)=R$2,IF(AND(Deník!$R509&gt;=0,Deník!$R509&lt;=1),"BE",Deník!$R509),"")</f>
        <v/>
      </c>
      <c r="S509" s="57" t="str">
        <f>IF(MONTH(Deník!$C509)=S$2,IF(AND(Deník!$R509&gt;=0,Deník!$R509&lt;=1),"BE",Deník!$R509),"")</f>
        <v/>
      </c>
      <c r="U509" s="12"/>
      <c r="V509" s="12"/>
      <c r="X509" s="600" t="str">
        <f>IF(Deník!$R509&lt;&gt;"",IF(Deník!$B509=Statistika!$F$63,IF(AND(Deník!$R509&gt;=0,Deník!$R509&lt;=1),"BE",Deník!$R509),""),"")</f>
        <v/>
      </c>
      <c r="Y509" s="13" t="str">
        <f>IF(Deník!$R509&lt;&gt;"",IF(Deník!$B509=Statistika!$F$64,IF(AND(Deník!$R509&gt;=0,Deník!$R509&lt;=1),"BE",Deník!$R509),""),"")</f>
        <v/>
      </c>
      <c r="Z509" s="13" t="str">
        <f>IF(Deník!$R509&lt;&gt;"",IF(Deník!$B509=Statistika!$F$65,IF(AND(Deník!$R509&gt;=0,Deník!$R509&lt;=1),"BE",Deník!$R509),""),"")</f>
        <v/>
      </c>
      <c r="AA509" s="13" t="str">
        <f>IF(Deník!$R509&lt;&gt;"",IF(Deník!$B509=Statistika!$F$66,IF(AND(Deník!$R509&gt;=0,Deník!$R509&lt;=1),"BE",Deník!$R509),""),"")</f>
        <v/>
      </c>
      <c r="AB509" s="13" t="str">
        <f>IF(Deník!$R509&lt;&gt;"",IF(Deník!$B509=Statistika!$F$67,IF(AND(Deník!$R509&gt;=0,Deník!$R509&lt;=1),"BE",Deník!$R509),""),"")</f>
        <v/>
      </c>
      <c r="AC509" s="13" t="str">
        <f>IF(Deník!$R509&lt;&gt;"",IF(Deník!$B509=Statistika!$F$68,IF(AND(Deník!$R509&gt;=0,Deník!$R509&lt;=1),"BE",Deník!$R509),""),"")</f>
        <v/>
      </c>
      <c r="AD509" s="13" t="str">
        <f>IF(Deník!$R509&lt;&gt;"",IF(Deník!$B509=Statistika!$F$69,IF(AND(Deník!$R509&gt;=0,Deník!$R509&lt;=1),"BE",Deník!$R509),""),"")</f>
        <v/>
      </c>
      <c r="AE509" s="601" t="str">
        <f>IF(Deník!$R509&lt;&gt;"",IF(Deník!$B509=Statistika!$F$70,IF(AND(Deník!$R509&gt;=0,Deník!$R509&lt;=1),"BE",Deník!$R509),""),"")</f>
        <v/>
      </c>
      <c r="AF509" s="90"/>
      <c r="AG509" s="63" t="str">
        <f>IF(Deník!$R509&lt;&gt;"",IF(Deník!$J509="L",IF(AND(Deník!$R509&gt;=0,Deník!$R509&lt;=1),"BE",Deník!$R509),""),"")</f>
        <v/>
      </c>
      <c r="AH509" s="13" t="str">
        <f>IF(Deník!$R509&lt;&gt;"",IF(Deník!$J509="S",IF(AND(Deník!$R509&gt;=0,Deník!$R509&lt;=1),"BE",Deník!$R509),""),"")</f>
        <v/>
      </c>
      <c r="AI509" s="95"/>
      <c r="AJ509" s="71" t="str">
        <f>IF(Deník!N510&lt;&gt;"",Deník!N510*-1,"")</f>
        <v/>
      </c>
      <c r="AK509" s="88"/>
      <c r="AL509" s="63" t="str">
        <f>IF(WEEKDAY(Deník!$C509,2)=1,IF(AND(Deník!$R509&gt;=0,Deník!$R509&lt;=1),"BE",Deník!$R509),"")</f>
        <v/>
      </c>
      <c r="AM509" s="13" t="str">
        <f>IF(WEEKDAY(Deník!$C509,2)=2,IF(AND(Deník!$R509&gt;=0,Deník!$R509&lt;=1),"BE",Deník!$R509),"")</f>
        <v/>
      </c>
      <c r="AN509" s="13" t="str">
        <f>IF(WEEKDAY(Deník!$C509,2)=3,IF(AND(Deník!$R509&gt;=0,Deník!$R509&lt;=1),"BE",Deník!$R509),"")</f>
        <v/>
      </c>
      <c r="AO509" s="13" t="str">
        <f>IF(WEEKDAY(Deník!$C509,2)=4,IF(AND(Deník!$R509&gt;=0,Deník!$R509&lt;=1),"BE",Deník!$R509),"")</f>
        <v/>
      </c>
      <c r="AP509" s="60" t="str">
        <f>IF(WEEKDAY(Deník!$C509,2)=5,IF(AND(Deník!$R509&gt;=0,Deník!$R509&lt;=1),"BE",Deník!$R509),"")</f>
        <v/>
      </c>
      <c r="AQ509" s="99"/>
      <c r="AR509" s="100">
        <f>Deník!D509</f>
        <v>0</v>
      </c>
      <c r="AS509" s="63" t="str">
        <f>IF(Deník!$D509&lt;&gt;"",IF(AND(Deník!$D509&gt;=AS$2,Deník!$D509&lt;=AS$3),IF(AND(Deník!$R509&gt;=0,Deník!$R509&lt;=1),"BE",Deník!$R509),""),"")</f>
        <v/>
      </c>
      <c r="AT509" s="63" t="str">
        <f>IF(Deník!$D509&lt;&gt;"",IF(AND(Deník!$D509&gt;=AT$2,Deník!$D509&lt;=AT$3),IF(AND(Deník!$R509&gt;=0,Deník!$R509&lt;=1),"BE",Deník!$R509),""),"")</f>
        <v/>
      </c>
      <c r="AU509" s="63" t="str">
        <f>IF(Deník!$D509&lt;&gt;"",IF(AND(Deník!$D509&gt;=AU$2,Deník!$D509&lt;=AU$3),IF(AND(Deník!$R509&gt;=0,Deník!$R509&lt;=1),"BE",Deník!$R509),""),"")</f>
        <v/>
      </c>
      <c r="AV509" s="63" t="str">
        <f>IF(Deník!$D509&lt;&gt;"",IF(AND(Deník!$D509&gt;=AV$2,Deník!$D509&lt;=AV$3),IF(AND(Deník!$R509&gt;=0,Deník!$R509&lt;=1),"BE",Deník!$R509),""),"")</f>
        <v/>
      </c>
      <c r="AW509" s="63" t="str">
        <f>IF(Deník!$D509&lt;&gt;"",IF(AND(Deník!$D509&gt;=AW$2,Deník!$D509&lt;=AW$3),IF(AND(Deník!$R509&gt;=0,Deník!$R509&lt;=1),"BE",Deník!$R509),""),"")</f>
        <v/>
      </c>
      <c r="AX509" s="63" t="str">
        <f>IF(Deník!$D509&lt;&gt;"",IF(AND(Deník!$D509&gt;=AX$2,Deník!$D509&lt;=AX$3),IF(AND(Deník!$R509&gt;=0,Deník!$R509&lt;=1),"BE",Deník!$R509),""),"")</f>
        <v/>
      </c>
      <c r="AY509" s="63" t="str">
        <f>IF(Deník!$D509&lt;&gt;"",IF(AND(Deník!$D509&gt;=AY$2,Deník!$D509&lt;=AY$3),IF(AND(Deník!$R509&gt;=0,Deník!$R509&lt;=1),"BE",Deník!$R509),""),"")</f>
        <v/>
      </c>
      <c r="AZ509" s="63" t="str">
        <f>IF(Deník!$D509&lt;&gt;"",IF(AND(Deník!$D509&gt;=AZ$2,Deník!$D509&lt;=AZ$3),IF(AND(Deník!$R509&gt;=0,Deník!$R509&lt;=1),"BE",Deník!$R509),""),"")</f>
        <v/>
      </c>
      <c r="BA509" s="63" t="str">
        <f>IF(Deník!$D509&lt;&gt;"",IF(AND(Deník!$D509&gt;=BA$2,Deník!$D509&lt;=BA$3),IF(AND(Deník!$R509&gt;=0,Deník!$R509&lt;=1),"BE",Deník!$R509),""),"")</f>
        <v/>
      </c>
      <c r="BB509" s="63" t="str">
        <f>IF(Deník!$D509&lt;&gt;"",IF(AND(Deník!$D509&gt;=BB$2,Deník!$D509&lt;=BB$3),IF(AND(Deník!$R509&gt;=0,Deník!$R509&lt;=1),"BE",Deník!$R509),""),"")</f>
        <v/>
      </c>
      <c r="BC509" s="71" t="str">
        <f>IF(Deník!$D509&lt;&gt;"",IF(AND(Deník!$D509&gt;=BC$2,Deník!$D509&lt;=BC$3),IF(AND(Deník!$R509&gt;=0,Deník!$R509&lt;=1),"BE",Deník!$R509),""),"")</f>
        <v/>
      </c>
      <c r="BD509" s="20" t="str">
        <f>IF(Deník!$J510="S",(Deník!$M510-Deník!$K510),IF(Deník!$J510="L",(Deník!$K510-Deník!$M510),""))</f>
        <v/>
      </c>
      <c r="BE509" s="20" t="str">
        <f>IF(Deník!$J510="S",(Deník!$K510-Deník!$O510),IF(Deník!$J510="L",(Deník!$O510-Deník!$K510),""))</f>
        <v/>
      </c>
      <c r="BF509" s="20" t="str">
        <f>IF(Deník!$J510="S",(Deník!$K510-Deník!$L510),IF(Deník!$J510="L",(Deník!$L510-Deník!$K510),""))</f>
        <v/>
      </c>
      <c r="BG509" s="20" t="str">
        <f>IF(Deník!$J510="S",(Deník!$K510-Deník!$S510),IF(Deník!$J510="L",(Deník!$S510-Deník!$K510),""))</f>
        <v/>
      </c>
      <c r="BH509" s="20" t="str">
        <f>IF(Deník!$J510="S",(Deník!$K510-Deník!$U510),IF(Deník!$J510="L",(Deník!$U510-Deník!$K510),""))</f>
        <v/>
      </c>
      <c r="BI509" s="20" t="str">
        <f>IF(Deník!$R509&gt;1,Deník!$R509,"")</f>
        <v/>
      </c>
      <c r="BJ509" s="20" t="str">
        <f>IF(Deník!$R509&lt;0,Deník!$R509,"")</f>
        <v/>
      </c>
      <c r="BK509" s="17"/>
      <c r="BM509" s="233" t="str">
        <f>IF(Deník!$R509&lt;&gt;"",IF(Deník!$Y509=Statistika!$F$78,IF(AND(Deník!$R509&gt;=0,Deník!$R509&lt;=1),"BE",Deník!$R509),""),"")</f>
        <v/>
      </c>
      <c r="BN509" s="233" t="str">
        <f>IF(Deník!$R509&lt;&gt;"",IF(Deník!$Y509=Statistika!$F$79,IF(AND(Deník!$R509&gt;=0,Deník!$R509&lt;=1),"BE",Deník!$R509),""),"")</f>
        <v/>
      </c>
      <c r="BO509" s="233" t="str">
        <f>IF(Deník!$R509&lt;&gt;"",IF(Deník!$Y509=Statistika!$F$80,IF(AND(Deník!$R509&gt;=0,Deník!$R509&lt;=1),"BE",Deník!$R509),""),"")</f>
        <v/>
      </c>
      <c r="BP509" s="233" t="str">
        <f>IF(Deník!$R509&lt;&gt;"",IF(Deník!$Y509=Statistika!$F$81,IF(AND(Deník!$R509&gt;=0,Deník!$R509&lt;=1),"BE",Deník!$R509),""),"")</f>
        <v/>
      </c>
      <c r="BQ509" s="233" t="str">
        <f>IF(Deník!$R509&lt;&gt;"",IF(Deník!$Y509=Statistika!$F$82,IF(AND(Deník!$R509&gt;=0,Deník!$R509&lt;=1),"BE",Deník!$R509),""),"")</f>
        <v/>
      </c>
      <c r="BR509" s="233" t="str">
        <f>IF(Deník!$R509&lt;&gt;"",IF(Deník!$Y509=Statistika!$F$83,IF(AND(Deník!$R509&gt;=0,Deník!$R509&lt;=1),"BE",Deník!$R509),""),"")</f>
        <v/>
      </c>
      <c r="BS509" s="233" t="str">
        <f>IF(Deník!$R509&lt;&gt;"",IF(Deník!$Y509=Statistika!$F$84,IF(AND(Deník!$R509&gt;=0,Deník!$R509&lt;=1),"BE",Deník!$R509),""),"")</f>
        <v/>
      </c>
      <c r="BT509" s="233" t="str">
        <f>IF(Deník!$R509&lt;&gt;"",IF(Deník!$Y509=Statistika!$F$85,IF(AND(Deník!$R509&gt;=0,Deník!$R509&lt;=1),"BE",Deník!$R509),""),"")</f>
        <v/>
      </c>
      <c r="BU509" s="233" t="str">
        <f>IF(Deník!$R509&lt;&gt;"",IF(Deník!$Y509=Statistika!$F$86,IF(AND(Deník!$R509&gt;=0,Deník!$R509&lt;=1),"BE",Deník!$R509),""),"")</f>
        <v/>
      </c>
      <c r="BV509" s="233" t="str">
        <f>IF(Deník!$R509&lt;&gt;"",IF(Deník!$Y509=Statistika!$F$87,IF(AND(Deník!$R509&gt;=0,Deník!$R509&lt;=1),"BE",Deník!$R509),""),"")</f>
        <v/>
      </c>
      <c r="BW509" s="233" t="str">
        <f>IF(Deník!$R509&lt;&gt;"",IF(Deník!$Y509=Statistika!$F$88,IF(AND(Deník!$R509&gt;=0,Deník!$R509&lt;=1),"BE",Deník!$R509),""),"")</f>
        <v/>
      </c>
      <c r="BX509" s="233" t="str">
        <f>IF(Deník!$R509&lt;&gt;"",IF(Deník!$Y509=Statistika!$F$89,IF(AND(Deník!$R509&gt;=0,Deník!$R509&lt;=1),"BE",Deník!$R509),""),"")</f>
        <v/>
      </c>
      <c r="BY509" s="233" t="str">
        <f>IF(Deník!$R509&lt;&gt;"",IF(Deník!$Y509=Statistika!$F$90,IF(AND(Deník!$R509&gt;=0,Deník!$R509&lt;=1),"BE",Deník!$R509),""),"")</f>
        <v/>
      </c>
      <c r="BZ509" s="233" t="str">
        <f>IF(Deník!$R509&lt;&gt;"",IF(Deník!$Y509=Statistika!$F$91,IF(AND(Deník!$R509&gt;=0,Deník!$R509&lt;=1),"BE",Deník!$R509),""),"")</f>
        <v/>
      </c>
      <c r="CA509" s="233"/>
      <c r="CB509" s="233" t="str">
        <f>IF(Deník!$R509&lt;&gt;"",IF(Deník!$AB509="SL",IF(AND(Deník!$R509&gt;=0,Deník!$R509&lt;=1),"BE",Deník!$R509),""),"")</f>
        <v/>
      </c>
      <c r="CC509" s="233" t="str">
        <f>IF(Deník!$R509&lt;&gt;"",IF(Deník!$AB509="BE10",IF(AND(Deník!$R509&gt;=0,Deník!$R509&lt;=1),"BE",Deník!$R509),""),"")</f>
        <v/>
      </c>
      <c r="CD509" s="233" t="str">
        <f>IF(Deník!$R509&lt;&gt;"",IF(Deník!$AB509="BE15",IF(AND(Deník!$R509&gt;=0,Deník!$R509&lt;=1),"BE",Deník!$R509),""),"")</f>
        <v/>
      </c>
      <c r="CE509" s="233" t="str">
        <f>IF(Deník!$R509&lt;&gt;"",IF(Deník!$AB509="BE20",IF(AND(Deník!$R509&gt;=0,Deník!$R509&lt;=1),"BE",Deník!$R509),""),"")</f>
        <v/>
      </c>
      <c r="CF509" s="233" t="str">
        <f>IF(Deník!$R509&lt;&gt;"",IF(Deník!$AB509="TP1",IF(AND(Deník!$R509&gt;=0,Deník!$R509&lt;=1),"BE",Deník!$R509),""),"")</f>
        <v/>
      </c>
      <c r="CG509" s="233" t="str">
        <f>IF(Deník!$R509&lt;&gt;"",IF(Deník!$AB509="TP2",IF(AND(Deník!$R509&gt;=0,Deník!$R509&lt;=1),"BE",Deník!$R509),""),"")</f>
        <v/>
      </c>
      <c r="CH509" s="233" t="str">
        <f>IF(Deník!$R509&lt;&gt;"",IF(Deník!$AB509="TP3",IF(AND(Deník!$R509&gt;=0,Deník!$R509&lt;=1),"BE",Deník!$R509),""),"")</f>
        <v/>
      </c>
      <c r="CI509" s="233" t="str">
        <f>IF(Deník!$R509&lt;&gt;"",IF(Deník!$AB509="Trailing SL",IF(AND(Deník!$R509&gt;=0,Deník!$R509&lt;=1),"BE",Deník!$R509),""),"")</f>
        <v/>
      </c>
      <c r="CJ509" s="233" t="str">
        <f>IF(Deník!$R509&lt;&gt;"",IF(Deník!$AB509="Manual",IF(AND(Deník!$R509&gt;=0,Deník!$R509&lt;=1),"BE",Deník!$R509),""),"")</f>
        <v/>
      </c>
      <c r="CK509" s="233"/>
      <c r="CL509" s="233" t="str">
        <f>IF(Deník!$R509&lt;0,IF(Deník!$AC509=Statistika!$F$117,Deník!$R509,""),"")</f>
        <v/>
      </c>
      <c r="CM509" s="233" t="str">
        <f>IF(Deník!$R509&lt;0,IF(Deník!$AC509=Statistika!$F$118,Deník!$R509,""),"")</f>
        <v/>
      </c>
      <c r="CN509" s="233" t="str">
        <f>IF(Deník!$R509&lt;0,IF(Deník!$AC509=Statistika!$F$119,Deník!$R509,""),"")</f>
        <v/>
      </c>
      <c r="CO509" s="233" t="str">
        <f>IF(Deník!$R509&lt;0,IF(Deník!$AC509=Statistika!$F$120,Deník!$R509,""),"")</f>
        <v/>
      </c>
      <c r="CP509" s="233" t="str">
        <f>IF(Deník!$R509&lt;0,IF(Deník!$AC509=Statistika!$F$121,Deník!$R509,""),"")</f>
        <v/>
      </c>
      <c r="CQ509" s="233" t="str">
        <f>IF(Deník!$R509&lt;0,IF(Deník!$AC509=Statistika!$F$122,Deník!$R509,""),"")</f>
        <v/>
      </c>
      <c r="CR509" s="233" t="str">
        <f>IF(Deník!$R509&lt;0,IF(Deník!$AC509=Statistika!$F$123,Deník!$R509,""),"")</f>
        <v/>
      </c>
      <c r="CS509" s="233" t="str">
        <f>IF(Deník!$R509&lt;0,IF(Deník!$AC509=Statistika!$F$124,Deník!$R509,""),"")</f>
        <v/>
      </c>
      <c r="CT509" s="233" t="str">
        <f>IF(Deník!$R509&lt;0,IF(Deník!$AC509=Statistika!$F$125,Deník!$R509,""),"")</f>
        <v/>
      </c>
      <c r="CU509" s="233"/>
      <c r="CV509" s="233" t="str">
        <f>IF(Deník!$R509&lt;0,IF(Deník!$AD509=$CV$2,Deník!$R509,""),"")</f>
        <v/>
      </c>
      <c r="CW509" s="233" t="str">
        <f>IF(Deník!$R509&lt;0,IF(Deník!$AD509=$CW$2,Deník!$R509,""),"")</f>
        <v/>
      </c>
      <c r="CX509" s="233" t="str">
        <f>IF(Deník!$R509&lt;0,IF(Deník!$AD509=$CX$2,Deník!$R509,""),"")</f>
        <v/>
      </c>
      <c r="CY509" s="233" t="str">
        <f>IF(Deník!$R509&lt;0,IF(Deník!$AD509=$CY$2,Deník!$R509,""),"")</f>
        <v/>
      </c>
      <c r="CZ509" s="233" t="str">
        <f>IF(Deník!$R509&lt;0,IF(Deník!$AD509=$CZ$2,Deník!$R509,""),"")</f>
        <v/>
      </c>
      <c r="DL509" s="221">
        <f t="shared" si="20"/>
        <v>93847.029999999984</v>
      </c>
      <c r="DM509" s="220">
        <f t="shared" si="19"/>
        <v>-6.1529700000000132E-2</v>
      </c>
      <c r="DO509" s="50">
        <f>Deník!W510</f>
        <v>0</v>
      </c>
      <c r="DP509" s="102" t="str">
        <f>IF(AND(Deník!W510&gt;0),1,"")</f>
        <v/>
      </c>
      <c r="DQ509" s="102">
        <f>IF(AND(Deník!W510&lt;=0),1,"")</f>
        <v>1</v>
      </c>
      <c r="DR509" s="227"/>
      <c r="DS509" s="228"/>
      <c r="DT509" s="85"/>
      <c r="DU509" s="54">
        <f>IF(MONTH(Deník!$C509)=DU$2,Deník!$W509,"")</f>
        <v>0</v>
      </c>
      <c r="DV509" s="222" t="str">
        <f>IF(MONTH(Deník!$C509)=DV$2,Deník!$W509,"")</f>
        <v/>
      </c>
      <c r="DW509" s="222" t="str">
        <f>IF(MONTH(Deník!$C509)=DW$2,Deník!$W509,"")</f>
        <v/>
      </c>
      <c r="DX509" s="222" t="str">
        <f>IF(MONTH(Deník!$C509)=DX$2,Deník!$W509,"")</f>
        <v/>
      </c>
      <c r="DY509" s="222" t="str">
        <f>IF(MONTH(Deník!$C509)=DY$2,Deník!$W509,"")</f>
        <v/>
      </c>
      <c r="DZ509" s="222" t="str">
        <f>IF(MONTH(Deník!$C509)=DZ$2,Deník!$W509,"")</f>
        <v/>
      </c>
      <c r="EA509" s="222" t="str">
        <f>IF(MONTH(Deník!$C509)=EA$2,Deník!$W509,"")</f>
        <v/>
      </c>
      <c r="EB509" s="222" t="str">
        <f>IF(MONTH(Deník!$C509)=EB$2,Deník!$W509,"")</f>
        <v/>
      </c>
      <c r="EC509" s="222" t="str">
        <f>IF(MONTH(Deník!$C509)=EC$2,Deník!$W509,"")</f>
        <v/>
      </c>
      <c r="ED509" s="222" t="str">
        <f>IF(MONTH(Deník!$C509)=ED$2,Deník!$W509,"")</f>
        <v/>
      </c>
      <c r="EE509" s="222" t="str">
        <f>IF(MONTH(Deník!$C509)=EE$2,Deník!$W509,"")</f>
        <v/>
      </c>
      <c r="EF509" s="222" t="str">
        <f>IF(MONTH(Deník!$C509)=EF$2,Deník!$W509,"")</f>
        <v/>
      </c>
      <c r="EI509" s="600" t="str">
        <f>IF(Deník!$W509&lt;&gt;"",IF(Deník!$B509=Statistika!$F$63,Deník!$W509,""),"")</f>
        <v/>
      </c>
      <c r="EJ509" s="13" t="str">
        <f>IF(Deník!$W509&lt;&gt;"",IF(Deník!$B509=Statistika!$F$64,Deník!$W509,""),"")</f>
        <v/>
      </c>
      <c r="EK509" s="13" t="str">
        <f>IF(Deník!$W509&lt;&gt;"",IF(Deník!$B509=Statistika!$F$65,Deník!$W509,""),"")</f>
        <v/>
      </c>
      <c r="EL509" s="13" t="str">
        <f>IF(Deník!$W509&lt;&gt;"",IF(Deník!$B509=Statistika!$F$66,Deník!$W509,""),"")</f>
        <v/>
      </c>
      <c r="EM509" s="13" t="str">
        <f>IF(Deník!$W509&lt;&gt;"",IF(Deník!$B509=Statistika!$F$67,Deník!$W509,""),"")</f>
        <v/>
      </c>
      <c r="EN509" s="13" t="str">
        <f>IF(Deník!$W509&lt;&gt;"",IF(Deník!$B509=Statistika!$F$68,Deník!$W509,""),"")</f>
        <v/>
      </c>
      <c r="EO509" s="13" t="str">
        <f>IF(Deník!$W509&lt;&gt;"",IF(Deník!$B509=Statistika!$F$69,Deník!$W509,""),"")</f>
        <v/>
      </c>
      <c r="EP509" s="601" t="str">
        <f>IF(Deník!$W509&lt;&gt;"",IF(Deník!$B509=Statistika!$F$70,Deník!$W509,""),"")</f>
        <v/>
      </c>
      <c r="EQ509" s="90"/>
      <c r="ER509" s="63" t="str">
        <f>IF(Deník!$W509&lt;&gt;"",IF(Deník!$J509="L",Deník!$W509,""),"")</f>
        <v/>
      </c>
      <c r="ES509" s="13" t="str">
        <f>IF(Deník!$W509&lt;&gt;"",IF(Deník!$J509="S",Deník!$W509,""),"")</f>
        <v/>
      </c>
      <c r="ET509" s="95"/>
      <c r="EU509" s="88"/>
      <c r="EV509" s="63" t="str">
        <f>IF(WEEKDAY(Deník!$C509,2)=1,Deník!$W509,"")</f>
        <v/>
      </c>
      <c r="EW509" s="13" t="str">
        <f>IF(WEEKDAY(Deník!$C509,2)=2,Deník!$W509,"")</f>
        <v/>
      </c>
      <c r="EX509" s="13" t="str">
        <f>IF(WEEKDAY(Deník!$C509,2)=3,Deník!$W509,"")</f>
        <v/>
      </c>
      <c r="EY509" s="13" t="str">
        <f>IF(WEEKDAY(Deník!$C509,2)=4,Deník!$W509,"")</f>
        <v/>
      </c>
      <c r="EZ509" s="60" t="str">
        <f>IF(WEEKDAY(Deník!$C509,2)=5,Deník!$W509,"")</f>
        <v/>
      </c>
      <c r="FA509" s="99"/>
      <c r="FB509" s="100">
        <f>Deník!D509</f>
        <v>0</v>
      </c>
      <c r="FC509" s="63">
        <f>IF($FB509&lt;&gt;"",IF(AND($FB509&gt;=FC$2,$FB509&lt;=FC$3),Deník!$W509,""))</f>
        <v>0</v>
      </c>
      <c r="FD509" s="63" t="str">
        <f>IF($FB509&lt;&gt;"",IF(AND($FB509&gt;=FD$2,$FB509&lt;=FD$3),Deník!$W509,""))</f>
        <v/>
      </c>
      <c r="FE509" s="63" t="str">
        <f>IF($FB509&lt;&gt;"",IF(AND($FB509&gt;=FE$2,$FB509&lt;=FE$3),Deník!$W509,""))</f>
        <v/>
      </c>
      <c r="FF509" s="63" t="str">
        <f>IF($FB509&lt;&gt;"",IF(AND($FB509&gt;=FF$2,$FB509&lt;=FF$3),Deník!$W509,""))</f>
        <v/>
      </c>
      <c r="FG509" s="63" t="str">
        <f>IF($FB509&lt;&gt;"",IF(AND($FB509&gt;=FG$2,$FB509&lt;=FG$3),Deník!$W509,""))</f>
        <v/>
      </c>
      <c r="FH509" s="63" t="str">
        <f>IF($FB509&lt;&gt;"",IF(AND($FB509&gt;=FH$2,$FB509&lt;=FH$3),Deník!$W509,""))</f>
        <v/>
      </c>
      <c r="FI509" s="63" t="str">
        <f>IF($FB509&lt;&gt;"",IF(AND($FB509&gt;=FI$2,$FB509&lt;=FI$3),Deník!$W509,""))</f>
        <v/>
      </c>
      <c r="FJ509" s="63" t="str">
        <f>IF($FB509&lt;&gt;"",IF(AND($FB509&gt;=FJ$2,$FB509&lt;=FJ$3),Deník!$W509,""))</f>
        <v/>
      </c>
      <c r="FK509" s="63" t="str">
        <f>IF($FB509&lt;&gt;"",IF(AND($FB509&gt;=FK$2,$FB509&lt;=FK$3),Deník!$W509,""))</f>
        <v/>
      </c>
      <c r="FL509" s="63" t="str">
        <f>IF($FB509&lt;&gt;"",IF(AND($FB509&gt;=FL$2,$FB509&lt;=FL$3),Deník!$W509,""))</f>
        <v/>
      </c>
      <c r="FM509" s="63" t="str">
        <f>IF($FB509&lt;&gt;"",IF(AND($FB509&gt;=FM$2,$FB509&lt;=FM$3),Deník!$W509,""))</f>
        <v/>
      </c>
      <c r="FN509" s="13"/>
      <c r="FO509" s="20" t="str">
        <f>IF(Deník!$W509&gt;1,Deník!$W509,"")</f>
        <v/>
      </c>
      <c r="FP509" s="20" t="str">
        <f>IF(Deník!$W509&lt;0,Deník!$W509,"")</f>
        <v/>
      </c>
      <c r="FQ509" s="17"/>
      <c r="FS509" s="233"/>
      <c r="FT509" s="233" t="str">
        <f>IF(Deník!$W509&lt;&gt;"",IF(Deník!$Y509=Statistika!$F$78,Deník!$W509,""),"")</f>
        <v/>
      </c>
      <c r="FU509" s="233" t="str">
        <f>IF(Deník!$W509&lt;&gt;"",IF(Deník!$Y509=Statistika!$F$79,Deník!$W509,""),"")</f>
        <v/>
      </c>
      <c r="FV509" s="233" t="str">
        <f>IF(Deník!$W509&lt;&gt;"",IF(Deník!$Y509=Statistika!$F$80,Deník!$W509,""),"")</f>
        <v/>
      </c>
      <c r="FW509" s="233" t="str">
        <f>IF(Deník!$W509&lt;&gt;"",IF(Deník!$Y509=Statistika!$F$81,Deník!$W509,""),"")</f>
        <v/>
      </c>
      <c r="FX509" s="233" t="str">
        <f>IF(Deník!$W509&lt;&gt;"",IF(Deník!$Y509=Statistika!$F$82,Deník!$W509,""),"")</f>
        <v/>
      </c>
      <c r="FY509" s="233" t="str">
        <f>IF(Deník!$W509&lt;&gt;"",IF(Deník!$Y509=Statistika!$F$83,Deník!$W509,""),"")</f>
        <v/>
      </c>
      <c r="FZ509" s="233" t="str">
        <f>IF(Deník!$W509&lt;&gt;"",IF(Deník!$Y509=Statistika!$F$84,Deník!$W509,""),"")</f>
        <v/>
      </c>
      <c r="GA509" s="233" t="str">
        <f>IF(Deník!$W509&lt;&gt;"",IF(Deník!$Y509=Statistika!$F$85,Deník!$W509,""),"")</f>
        <v/>
      </c>
      <c r="GB509" s="233" t="str">
        <f>IF(Deník!$W509&lt;&gt;"",IF(Deník!$Y509=Statistika!$F$86,Deník!$W509,""),"")</f>
        <v/>
      </c>
      <c r="GC509" s="233" t="str">
        <f>IF(Deník!$W509&lt;&gt;"",IF(Deník!$Y509=Statistika!$F$87,Deník!$W509,""),"")</f>
        <v/>
      </c>
      <c r="GD509" s="233" t="str">
        <f>IF(Deník!$W509&lt;&gt;"",IF(Deník!$Y509=Statistika!$F$88,Deník!$W509,""),"")</f>
        <v/>
      </c>
      <c r="GE509" s="233" t="str">
        <f>IF(Deník!$W509&lt;&gt;"",IF(Deník!$Y509=Statistika!$F$89,Deník!$W509,""),"")</f>
        <v/>
      </c>
      <c r="GF509" s="233" t="str">
        <f>IF(Deník!$W509&lt;&gt;"",IF(Deník!$Y509=Statistika!$F$90,Deník!$W509,""),"")</f>
        <v/>
      </c>
      <c r="GG509" s="233" t="str">
        <f>IF(Deník!$W509&lt;&gt;"",IF(Deník!$Y509=Statistika!$F$91,Deník!$W509,""),"")</f>
        <v/>
      </c>
      <c r="GH509" s="233"/>
      <c r="GI509" s="233" t="str">
        <f>IF(Deník!$W509&lt;&gt;"",IF(Deník!$AB509=Statistika!$L$100,Deník!$W509,""),"")</f>
        <v/>
      </c>
      <c r="GJ509" s="233" t="str">
        <f>IF(Deník!$W509&lt;&gt;"",IF(Deník!$AB509=Statistika!$L$101,Deník!$W509,""),"")</f>
        <v/>
      </c>
      <c r="GK509" s="233" t="str">
        <f>IF(Deník!$W509&lt;&gt;"",IF(Deník!$AB509=Statistika!$L$102,Deník!$W509,""),"")</f>
        <v/>
      </c>
      <c r="GL509" s="233" t="str">
        <f>IF(Deník!$W509&lt;&gt;"",IF(Deník!$AB509=Statistika!$L$103,Deník!$W509,""),"")</f>
        <v/>
      </c>
      <c r="GM509" s="233" t="str">
        <f>IF(Deník!$W509&lt;&gt;"",IF(Deník!$AB509=Statistika!$L$104,Deník!$W509,""),"")</f>
        <v/>
      </c>
      <c r="GN509" s="233" t="str">
        <f>IF(Deník!$W509&lt;&gt;"",IF(Deník!$AB509=Statistika!$L$105,Deník!$W509,""),"")</f>
        <v/>
      </c>
      <c r="GO509" s="233" t="str">
        <f>IF(Deník!$W509&lt;&gt;"",IF(Deník!$AB509=Statistika!$L$106,Deník!$W509,""),"")</f>
        <v/>
      </c>
      <c r="GP509" s="233" t="str">
        <f>IF(Deník!$W509&lt;&gt;"",IF(Deník!$AB509=Statistika!$L$107,Deník!$W509,""),"")</f>
        <v/>
      </c>
      <c r="GQ509" s="233" t="str">
        <f>IF(Deník!$W509&lt;&gt;"",IF(Deník!$AB509=Statistika!$L$108,Deník!$W509,""),"")</f>
        <v/>
      </c>
      <c r="GS509" s="233" t="str">
        <f>IF(Deník!$W509&lt;0,IF(Deník!$AC509=Statistika!$F$117,Deník!$W509,""),"")</f>
        <v/>
      </c>
      <c r="GT509" s="233" t="str">
        <f>IF(Deník!$W509&lt;0,IF(Deník!$AC509=Statistika!$F$118,Deník!$W509,""),"")</f>
        <v/>
      </c>
      <c r="GU509" s="233" t="str">
        <f>IF(Deník!$W509&lt;0,IF(Deník!$AC509=Statistika!$F$119,Deník!$W509,""),"")</f>
        <v/>
      </c>
      <c r="GV509" s="233" t="str">
        <f>IF(Deník!$W509&lt;0,IF(Deník!$AC509=Statistika!$F$120,Deník!$W509,""),"")</f>
        <v/>
      </c>
      <c r="GW509" s="233" t="str">
        <f>IF(Deník!$W509&lt;0,IF(Deník!$AC509=Statistika!$F$121,Deník!$W509,""),"")</f>
        <v/>
      </c>
      <c r="GX509" s="233" t="str">
        <f>IF(Deník!$W509&lt;0,IF(Deník!$AC509=Statistika!$F$122,Deník!$W509,""),"")</f>
        <v/>
      </c>
      <c r="GY509" s="233" t="str">
        <f>IF(Deník!$W509&lt;0,IF(Deník!$AC509=Statistika!$F$123,Deník!$W509,""),"")</f>
        <v/>
      </c>
      <c r="GZ509" s="233" t="str">
        <f>IF(Deník!$W509&lt;0,IF(Deník!$AC509=Statistika!$F$124,Deník!$W509,""),"")</f>
        <v/>
      </c>
      <c r="HA509" s="233" t="str">
        <f>IF(Deník!$W509&lt;0,IF(Deník!$AC509=Statistika!$F$125,Deník!$W509,""),"")</f>
        <v/>
      </c>
      <c r="HC509" s="233" t="str">
        <f>IF(Deník!$W509&lt;0,IF(Deník!$AD509=Statistika!$F$133,Deník!$W509,""),"")</f>
        <v/>
      </c>
      <c r="HD509" s="233" t="str">
        <f>IF(Deník!$W509&lt;0,IF(Deník!$AD509=Statistika!$F$134,Deník!$W509,""),"")</f>
        <v/>
      </c>
      <c r="HE509" s="233" t="str">
        <f>IF(Deník!$W509&lt;0,IF(Deník!$AD509=Statistika!$F$135,Deník!$W509,""),"")</f>
        <v/>
      </c>
      <c r="HF509" s="233" t="str">
        <f>IF(Deník!$W509&lt;0,IF(Deník!$AD509=Statistika!$F$136,Deník!$W509,""),"")</f>
        <v/>
      </c>
      <c r="HG509" s="233" t="str">
        <f>IF(Deník!$W509&lt;0,IF(Deník!$AD509=Statistika!$F$137,Deník!$W509,""),"")</f>
        <v/>
      </c>
      <c r="ID509" s="8">
        <f>Tabulka4[[#This Row],[Sloupec3]]</f>
        <v>0</v>
      </c>
      <c r="IE509" s="17" t="str">
        <f>IF(AND([1]Deník!$C509&gt;='[1]Měsíční shrnutí'!$D$1,[1]Deník!$C509&lt;='[1]Měsíční shrnutí'!$F$1),[1]Deník!$X509,"")</f>
        <v/>
      </c>
    </row>
    <row r="510" spans="1:239">
      <c r="A510" s="8">
        <f>Deník!C511</f>
        <v>0</v>
      </c>
      <c r="B510" s="50" t="str">
        <f>Deník!R511</f>
        <v/>
      </c>
      <c r="C510" s="102" t="str">
        <f>IF(AND(Deník!R511&gt;1,Deník!R511&lt;&gt;""),1,"")</f>
        <v/>
      </c>
      <c r="D510" s="102" t="str">
        <f>IF(AND(Deník!R511&lt;=0,Deník!R511&lt;&gt;""),1,"")</f>
        <v/>
      </c>
      <c r="E510" s="103" t="str">
        <f>IF(AND(Deník!R511&gt;=0,Deník!R511&lt;=1),1,"")</f>
        <v/>
      </c>
      <c r="F510" s="79" t="str">
        <f>IF(Deník!R511&lt;&gt;"",Deník!R511+F509,"")</f>
        <v/>
      </c>
      <c r="G510" s="85"/>
      <c r="H510" s="54" t="str">
        <f>IF(MONTH(Deník!$C510)=H$2,IF(AND(Deník!$R510&gt;=0,Deník!$R510&lt;=1),"BE",Deník!$R510),"")</f>
        <v/>
      </c>
      <c r="I510" s="11" t="str">
        <f>IF(MONTH(Deník!$C510)=I$2,IF(AND(Deník!$R510&gt;=0,Deník!$R510&lt;=1),"BE",Deník!$R510),"")</f>
        <v/>
      </c>
      <c r="J510" s="11" t="str">
        <f>IF(MONTH(Deník!$C510)=J$2,IF(AND(Deník!$R510&gt;=0,Deník!$R510&lt;=1),"BE",Deník!$R510),"")</f>
        <v/>
      </c>
      <c r="K510" s="11" t="str">
        <f>IF(MONTH(Deník!$C510)=K$2,IF(AND(Deník!$R510&gt;=0,Deník!$R510&lt;=1),"BE",Deník!$R510),"")</f>
        <v/>
      </c>
      <c r="L510" s="11" t="str">
        <f>IF(MONTH(Deník!$C510)=L$2,IF(AND(Deník!$R510&gt;=0,Deník!$R510&lt;=1),"BE",Deník!$R510),"")</f>
        <v/>
      </c>
      <c r="M510" s="11" t="str">
        <f>IF(MONTH(Deník!$C510)=M$2,IF(AND(Deník!$R510&gt;=0,Deník!$R510&lt;=1),"BE",Deník!$R510),"")</f>
        <v/>
      </c>
      <c r="N510" s="11" t="str">
        <f>IF(MONTH(Deník!$C510)=N$2,IF(AND(Deník!$R510&gt;=0,Deník!$R510&lt;=1),"BE",Deník!$R510),"")</f>
        <v/>
      </c>
      <c r="O510" s="11" t="str">
        <f>IF(MONTH(Deník!$C510)=O$2,IF(AND(Deník!$R510&gt;=0,Deník!$R510&lt;=1),"BE",Deník!$R510),"")</f>
        <v/>
      </c>
      <c r="P510" s="11" t="str">
        <f>IF(MONTH(Deník!$C510)=P$2,IF(AND(Deník!$R510&gt;=0,Deník!$R510&lt;=1),"BE",Deník!$R510),"")</f>
        <v/>
      </c>
      <c r="Q510" s="11" t="str">
        <f>IF(MONTH(Deník!$C510)=Q$2,IF(AND(Deník!$R510&gt;=0,Deník!$R510&lt;=1),"BE",Deník!$R510),"")</f>
        <v/>
      </c>
      <c r="R510" s="11" t="str">
        <f>IF(MONTH(Deník!$C510)=R$2,IF(AND(Deník!$R510&gt;=0,Deník!$R510&lt;=1),"BE",Deník!$R510),"")</f>
        <v/>
      </c>
      <c r="S510" s="57" t="str">
        <f>IF(MONTH(Deník!$C510)=S$2,IF(AND(Deník!$R510&gt;=0,Deník!$R510&lt;=1),"BE",Deník!$R510),"")</f>
        <v/>
      </c>
      <c r="U510" s="12"/>
      <c r="V510" s="12"/>
      <c r="X510" s="600" t="str">
        <f>IF(Deník!$R510&lt;&gt;"",IF(Deník!$B510=Statistika!$F$63,IF(AND(Deník!$R510&gt;=0,Deník!$R510&lt;=1),"BE",Deník!$R510),""),"")</f>
        <v/>
      </c>
      <c r="Y510" s="13" t="str">
        <f>IF(Deník!$R510&lt;&gt;"",IF(Deník!$B510=Statistika!$F$64,IF(AND(Deník!$R510&gt;=0,Deník!$R510&lt;=1),"BE",Deník!$R510),""),"")</f>
        <v/>
      </c>
      <c r="Z510" s="13" t="str">
        <f>IF(Deník!$R510&lt;&gt;"",IF(Deník!$B510=Statistika!$F$65,IF(AND(Deník!$R510&gt;=0,Deník!$R510&lt;=1),"BE",Deník!$R510),""),"")</f>
        <v/>
      </c>
      <c r="AA510" s="13" t="str">
        <f>IF(Deník!$R510&lt;&gt;"",IF(Deník!$B510=Statistika!$F$66,IF(AND(Deník!$R510&gt;=0,Deník!$R510&lt;=1),"BE",Deník!$R510),""),"")</f>
        <v/>
      </c>
      <c r="AB510" s="13" t="str">
        <f>IF(Deník!$R510&lt;&gt;"",IF(Deník!$B510=Statistika!$F$67,IF(AND(Deník!$R510&gt;=0,Deník!$R510&lt;=1),"BE",Deník!$R510),""),"")</f>
        <v/>
      </c>
      <c r="AC510" s="13" t="str">
        <f>IF(Deník!$R510&lt;&gt;"",IF(Deník!$B510=Statistika!$F$68,IF(AND(Deník!$R510&gt;=0,Deník!$R510&lt;=1),"BE",Deník!$R510),""),"")</f>
        <v/>
      </c>
      <c r="AD510" s="13" t="str">
        <f>IF(Deník!$R510&lt;&gt;"",IF(Deník!$B510=Statistika!$F$69,IF(AND(Deník!$R510&gt;=0,Deník!$R510&lt;=1),"BE",Deník!$R510),""),"")</f>
        <v/>
      </c>
      <c r="AE510" s="601" t="str">
        <f>IF(Deník!$R510&lt;&gt;"",IF(Deník!$B510=Statistika!$F$70,IF(AND(Deník!$R510&gt;=0,Deník!$R510&lt;=1),"BE",Deník!$R510),""),"")</f>
        <v/>
      </c>
      <c r="AF510" s="90"/>
      <c r="AG510" s="63" t="str">
        <f>IF(Deník!$R510&lt;&gt;"",IF(Deník!$J510="L",IF(AND(Deník!$R510&gt;=0,Deník!$R510&lt;=1),"BE",Deník!$R510),""),"")</f>
        <v/>
      </c>
      <c r="AH510" s="13" t="str">
        <f>IF(Deník!$R510&lt;&gt;"",IF(Deník!$J510="S",IF(AND(Deník!$R510&gt;=0,Deník!$R510&lt;=1),"BE",Deník!$R510),""),"")</f>
        <v/>
      </c>
      <c r="AI510" s="95"/>
      <c r="AJ510" s="71" t="str">
        <f>IF(Deník!N511&lt;&gt;"",Deník!N511*-1,"")</f>
        <v/>
      </c>
      <c r="AK510" s="88"/>
      <c r="AL510" s="63" t="str">
        <f>IF(WEEKDAY(Deník!$C510,2)=1,IF(AND(Deník!$R510&gt;=0,Deník!$R510&lt;=1),"BE",Deník!$R510),"")</f>
        <v/>
      </c>
      <c r="AM510" s="13" t="str">
        <f>IF(WEEKDAY(Deník!$C510,2)=2,IF(AND(Deník!$R510&gt;=0,Deník!$R510&lt;=1),"BE",Deník!$R510),"")</f>
        <v/>
      </c>
      <c r="AN510" s="13" t="str">
        <f>IF(WEEKDAY(Deník!$C510,2)=3,IF(AND(Deník!$R510&gt;=0,Deník!$R510&lt;=1),"BE",Deník!$R510),"")</f>
        <v/>
      </c>
      <c r="AO510" s="13" t="str">
        <f>IF(WEEKDAY(Deník!$C510,2)=4,IF(AND(Deník!$R510&gt;=0,Deník!$R510&lt;=1),"BE",Deník!$R510),"")</f>
        <v/>
      </c>
      <c r="AP510" s="60" t="str">
        <f>IF(WEEKDAY(Deník!$C510,2)=5,IF(AND(Deník!$R510&gt;=0,Deník!$R510&lt;=1),"BE",Deník!$R510),"")</f>
        <v/>
      </c>
      <c r="AQ510" s="99"/>
      <c r="AR510" s="100">
        <f>Deník!D510</f>
        <v>0</v>
      </c>
      <c r="AS510" s="63" t="str">
        <f>IF(Deník!$D510&lt;&gt;"",IF(AND(Deník!$D510&gt;=AS$2,Deník!$D510&lt;=AS$3),IF(AND(Deník!$R510&gt;=0,Deník!$R510&lt;=1),"BE",Deník!$R510),""),"")</f>
        <v/>
      </c>
      <c r="AT510" s="63" t="str">
        <f>IF(Deník!$D510&lt;&gt;"",IF(AND(Deník!$D510&gt;=AT$2,Deník!$D510&lt;=AT$3),IF(AND(Deník!$R510&gt;=0,Deník!$R510&lt;=1),"BE",Deník!$R510),""),"")</f>
        <v/>
      </c>
      <c r="AU510" s="63" t="str">
        <f>IF(Deník!$D510&lt;&gt;"",IF(AND(Deník!$D510&gt;=AU$2,Deník!$D510&lt;=AU$3),IF(AND(Deník!$R510&gt;=0,Deník!$R510&lt;=1),"BE",Deník!$R510),""),"")</f>
        <v/>
      </c>
      <c r="AV510" s="63" t="str">
        <f>IF(Deník!$D510&lt;&gt;"",IF(AND(Deník!$D510&gt;=AV$2,Deník!$D510&lt;=AV$3),IF(AND(Deník!$R510&gt;=0,Deník!$R510&lt;=1),"BE",Deník!$R510),""),"")</f>
        <v/>
      </c>
      <c r="AW510" s="63" t="str">
        <f>IF(Deník!$D510&lt;&gt;"",IF(AND(Deník!$D510&gt;=AW$2,Deník!$D510&lt;=AW$3),IF(AND(Deník!$R510&gt;=0,Deník!$R510&lt;=1),"BE",Deník!$R510),""),"")</f>
        <v/>
      </c>
      <c r="AX510" s="63" t="str">
        <f>IF(Deník!$D510&lt;&gt;"",IF(AND(Deník!$D510&gt;=AX$2,Deník!$D510&lt;=AX$3),IF(AND(Deník!$R510&gt;=0,Deník!$R510&lt;=1),"BE",Deník!$R510),""),"")</f>
        <v/>
      </c>
      <c r="AY510" s="63" t="str">
        <f>IF(Deník!$D510&lt;&gt;"",IF(AND(Deník!$D510&gt;=AY$2,Deník!$D510&lt;=AY$3),IF(AND(Deník!$R510&gt;=0,Deník!$R510&lt;=1),"BE",Deník!$R510),""),"")</f>
        <v/>
      </c>
      <c r="AZ510" s="63" t="str">
        <f>IF(Deník!$D510&lt;&gt;"",IF(AND(Deník!$D510&gt;=AZ$2,Deník!$D510&lt;=AZ$3),IF(AND(Deník!$R510&gt;=0,Deník!$R510&lt;=1),"BE",Deník!$R510),""),"")</f>
        <v/>
      </c>
      <c r="BA510" s="63" t="str">
        <f>IF(Deník!$D510&lt;&gt;"",IF(AND(Deník!$D510&gt;=BA$2,Deník!$D510&lt;=BA$3),IF(AND(Deník!$R510&gt;=0,Deník!$R510&lt;=1),"BE",Deník!$R510),""),"")</f>
        <v/>
      </c>
      <c r="BB510" s="63" t="str">
        <f>IF(Deník!$D510&lt;&gt;"",IF(AND(Deník!$D510&gt;=BB$2,Deník!$D510&lt;=BB$3),IF(AND(Deník!$R510&gt;=0,Deník!$R510&lt;=1),"BE",Deník!$R510),""),"")</f>
        <v/>
      </c>
      <c r="BC510" s="71" t="str">
        <f>IF(Deník!$D510&lt;&gt;"",IF(AND(Deník!$D510&gt;=BC$2,Deník!$D510&lt;=BC$3),IF(AND(Deník!$R510&gt;=0,Deník!$R510&lt;=1),"BE",Deník!$R510),""),"")</f>
        <v/>
      </c>
      <c r="BD510" s="20" t="str">
        <f>IF(Deník!$J511="S",(Deník!$M511-Deník!$K511),IF(Deník!$J511="L",(Deník!$K511-Deník!$M511),""))</f>
        <v/>
      </c>
      <c r="BE510" s="20" t="str">
        <f>IF(Deník!$J511="S",(Deník!$K511-Deník!$O511),IF(Deník!$J511="L",(Deník!$O511-Deník!$K511),""))</f>
        <v/>
      </c>
      <c r="BF510" s="20" t="str">
        <f>IF(Deník!$J511="S",(Deník!$K511-Deník!$L511),IF(Deník!$J511="L",(Deník!$L511-Deník!$K511),""))</f>
        <v/>
      </c>
      <c r="BG510" s="20" t="str">
        <f>IF(Deník!$J511="S",(Deník!$K511-Deník!$S511),IF(Deník!$J511="L",(Deník!$S511-Deník!$K511),""))</f>
        <v/>
      </c>
      <c r="BH510" s="20" t="str">
        <f>IF(Deník!$J511="S",(Deník!$K511-Deník!$U511),IF(Deník!$J511="L",(Deník!$U511-Deník!$K511),""))</f>
        <v/>
      </c>
      <c r="BI510" s="20" t="str">
        <f>IF(Deník!$R510&gt;1,Deník!$R510,"")</f>
        <v/>
      </c>
      <c r="BJ510" s="20" t="str">
        <f>IF(Deník!$R510&lt;0,Deník!$R510,"")</f>
        <v/>
      </c>
      <c r="BK510" s="17"/>
      <c r="BM510" s="233" t="str">
        <f>IF(Deník!$R510&lt;&gt;"",IF(Deník!$Y510=Statistika!$F$78,IF(AND(Deník!$R510&gt;=0,Deník!$R510&lt;=1),"BE",Deník!$R510),""),"")</f>
        <v/>
      </c>
      <c r="BN510" s="233" t="str">
        <f>IF(Deník!$R510&lt;&gt;"",IF(Deník!$Y510=Statistika!$F$79,IF(AND(Deník!$R510&gt;=0,Deník!$R510&lt;=1),"BE",Deník!$R510),""),"")</f>
        <v/>
      </c>
      <c r="BO510" s="233" t="str">
        <f>IF(Deník!$R510&lt;&gt;"",IF(Deník!$Y510=Statistika!$F$80,IF(AND(Deník!$R510&gt;=0,Deník!$R510&lt;=1),"BE",Deník!$R510),""),"")</f>
        <v/>
      </c>
      <c r="BP510" s="233" t="str">
        <f>IF(Deník!$R510&lt;&gt;"",IF(Deník!$Y510=Statistika!$F$81,IF(AND(Deník!$R510&gt;=0,Deník!$R510&lt;=1),"BE",Deník!$R510),""),"")</f>
        <v/>
      </c>
      <c r="BQ510" s="233" t="str">
        <f>IF(Deník!$R510&lt;&gt;"",IF(Deník!$Y510=Statistika!$F$82,IF(AND(Deník!$R510&gt;=0,Deník!$R510&lt;=1),"BE",Deník!$R510),""),"")</f>
        <v/>
      </c>
      <c r="BR510" s="233" t="str">
        <f>IF(Deník!$R510&lt;&gt;"",IF(Deník!$Y510=Statistika!$F$83,IF(AND(Deník!$R510&gt;=0,Deník!$R510&lt;=1),"BE",Deník!$R510),""),"")</f>
        <v/>
      </c>
      <c r="BS510" s="233" t="str">
        <f>IF(Deník!$R510&lt;&gt;"",IF(Deník!$Y510=Statistika!$F$84,IF(AND(Deník!$R510&gt;=0,Deník!$R510&lt;=1),"BE",Deník!$R510),""),"")</f>
        <v/>
      </c>
      <c r="BT510" s="233" t="str">
        <f>IF(Deník!$R510&lt;&gt;"",IF(Deník!$Y510=Statistika!$F$85,IF(AND(Deník!$R510&gt;=0,Deník!$R510&lt;=1),"BE",Deník!$R510),""),"")</f>
        <v/>
      </c>
      <c r="BU510" s="233" t="str">
        <f>IF(Deník!$R510&lt;&gt;"",IF(Deník!$Y510=Statistika!$F$86,IF(AND(Deník!$R510&gt;=0,Deník!$R510&lt;=1),"BE",Deník!$R510),""),"")</f>
        <v/>
      </c>
      <c r="BV510" s="233" t="str">
        <f>IF(Deník!$R510&lt;&gt;"",IF(Deník!$Y510=Statistika!$F$87,IF(AND(Deník!$R510&gt;=0,Deník!$R510&lt;=1),"BE",Deník!$R510),""),"")</f>
        <v/>
      </c>
      <c r="BW510" s="233" t="str">
        <f>IF(Deník!$R510&lt;&gt;"",IF(Deník!$Y510=Statistika!$F$88,IF(AND(Deník!$R510&gt;=0,Deník!$R510&lt;=1),"BE",Deník!$R510),""),"")</f>
        <v/>
      </c>
      <c r="BX510" s="233" t="str">
        <f>IF(Deník!$R510&lt;&gt;"",IF(Deník!$Y510=Statistika!$F$89,IF(AND(Deník!$R510&gt;=0,Deník!$R510&lt;=1),"BE",Deník!$R510),""),"")</f>
        <v/>
      </c>
      <c r="BY510" s="233" t="str">
        <f>IF(Deník!$R510&lt;&gt;"",IF(Deník!$Y510=Statistika!$F$90,IF(AND(Deník!$R510&gt;=0,Deník!$R510&lt;=1),"BE",Deník!$R510),""),"")</f>
        <v/>
      </c>
      <c r="BZ510" s="233" t="str">
        <f>IF(Deník!$R510&lt;&gt;"",IF(Deník!$Y510=Statistika!$F$91,IF(AND(Deník!$R510&gt;=0,Deník!$R510&lt;=1),"BE",Deník!$R510),""),"")</f>
        <v/>
      </c>
      <c r="CA510" s="233"/>
      <c r="CB510" s="233" t="str">
        <f>IF(Deník!$R510&lt;&gt;"",IF(Deník!$AB510="SL",IF(AND(Deník!$R510&gt;=0,Deník!$R510&lt;=1),"BE",Deník!$R510),""),"")</f>
        <v/>
      </c>
      <c r="CC510" s="233" t="str">
        <f>IF(Deník!$R510&lt;&gt;"",IF(Deník!$AB510="BE10",IF(AND(Deník!$R510&gt;=0,Deník!$R510&lt;=1),"BE",Deník!$R510),""),"")</f>
        <v/>
      </c>
      <c r="CD510" s="233" t="str">
        <f>IF(Deník!$R510&lt;&gt;"",IF(Deník!$AB510="BE15",IF(AND(Deník!$R510&gt;=0,Deník!$R510&lt;=1),"BE",Deník!$R510),""),"")</f>
        <v/>
      </c>
      <c r="CE510" s="233" t="str">
        <f>IF(Deník!$R510&lt;&gt;"",IF(Deník!$AB510="BE20",IF(AND(Deník!$R510&gt;=0,Deník!$R510&lt;=1),"BE",Deník!$R510),""),"")</f>
        <v/>
      </c>
      <c r="CF510" s="233" t="str">
        <f>IF(Deník!$R510&lt;&gt;"",IF(Deník!$AB510="TP1",IF(AND(Deník!$R510&gt;=0,Deník!$R510&lt;=1),"BE",Deník!$R510),""),"")</f>
        <v/>
      </c>
      <c r="CG510" s="233" t="str">
        <f>IF(Deník!$R510&lt;&gt;"",IF(Deník!$AB510="TP2",IF(AND(Deník!$R510&gt;=0,Deník!$R510&lt;=1),"BE",Deník!$R510),""),"")</f>
        <v/>
      </c>
      <c r="CH510" s="233" t="str">
        <f>IF(Deník!$R510&lt;&gt;"",IF(Deník!$AB510="TP3",IF(AND(Deník!$R510&gt;=0,Deník!$R510&lt;=1),"BE",Deník!$R510),""),"")</f>
        <v/>
      </c>
      <c r="CI510" s="233" t="str">
        <f>IF(Deník!$R510&lt;&gt;"",IF(Deník!$AB510="Trailing SL",IF(AND(Deník!$R510&gt;=0,Deník!$R510&lt;=1),"BE",Deník!$R510),""),"")</f>
        <v/>
      </c>
      <c r="CJ510" s="233" t="str">
        <f>IF(Deník!$R510&lt;&gt;"",IF(Deník!$AB510="Manual",IF(AND(Deník!$R510&gt;=0,Deník!$R510&lt;=1),"BE",Deník!$R510),""),"")</f>
        <v/>
      </c>
      <c r="CK510" s="233"/>
      <c r="CL510" s="233" t="str">
        <f>IF(Deník!$R510&lt;0,IF(Deník!$AC510=Statistika!$F$117,Deník!$R510,""),"")</f>
        <v/>
      </c>
      <c r="CM510" s="233" t="str">
        <f>IF(Deník!$R510&lt;0,IF(Deník!$AC510=Statistika!$F$118,Deník!$R510,""),"")</f>
        <v/>
      </c>
      <c r="CN510" s="233" t="str">
        <f>IF(Deník!$R510&lt;0,IF(Deník!$AC510=Statistika!$F$119,Deník!$R510,""),"")</f>
        <v/>
      </c>
      <c r="CO510" s="233" t="str">
        <f>IF(Deník!$R510&lt;0,IF(Deník!$AC510=Statistika!$F$120,Deník!$R510,""),"")</f>
        <v/>
      </c>
      <c r="CP510" s="233" t="str">
        <f>IF(Deník!$R510&lt;0,IF(Deník!$AC510=Statistika!$F$121,Deník!$R510,""),"")</f>
        <v/>
      </c>
      <c r="CQ510" s="233" t="str">
        <f>IF(Deník!$R510&lt;0,IF(Deník!$AC510=Statistika!$F$122,Deník!$R510,""),"")</f>
        <v/>
      </c>
      <c r="CR510" s="233" t="str">
        <f>IF(Deník!$R510&lt;0,IF(Deník!$AC510=Statistika!$F$123,Deník!$R510,""),"")</f>
        <v/>
      </c>
      <c r="CS510" s="233" t="str">
        <f>IF(Deník!$R510&lt;0,IF(Deník!$AC510=Statistika!$F$124,Deník!$R510,""),"")</f>
        <v/>
      </c>
      <c r="CT510" s="233" t="str">
        <f>IF(Deník!$R510&lt;0,IF(Deník!$AC510=Statistika!$F$125,Deník!$R510,""),"")</f>
        <v/>
      </c>
      <c r="CU510" s="233"/>
      <c r="CV510" s="233" t="str">
        <f>IF(Deník!$R510&lt;0,IF(Deník!$AD510=$CV$2,Deník!$R510,""),"")</f>
        <v/>
      </c>
      <c r="CW510" s="233" t="str">
        <f>IF(Deník!$R510&lt;0,IF(Deník!$AD510=$CW$2,Deník!$R510,""),"")</f>
        <v/>
      </c>
      <c r="CX510" s="233" t="str">
        <f>IF(Deník!$R510&lt;0,IF(Deník!$AD510=$CX$2,Deník!$R510,""),"")</f>
        <v/>
      </c>
      <c r="CY510" s="233" t="str">
        <f>IF(Deník!$R510&lt;0,IF(Deník!$AD510=$CY$2,Deník!$R510,""),"")</f>
        <v/>
      </c>
      <c r="CZ510" s="233" t="str">
        <f>IF(Deník!$R510&lt;0,IF(Deník!$AD510=$CZ$2,Deník!$R510,""),"")</f>
        <v/>
      </c>
      <c r="DL510" s="221">
        <f t="shared" si="20"/>
        <v>93847.029999999984</v>
      </c>
      <c r="DM510" s="220">
        <f t="shared" si="19"/>
        <v>-6.1529700000000132E-2</v>
      </c>
      <c r="DO510" s="50">
        <f>Deník!W511</f>
        <v>0</v>
      </c>
      <c r="DP510" s="102" t="str">
        <f>IF(AND(Deník!W511&gt;0),1,"")</f>
        <v/>
      </c>
      <c r="DQ510" s="102">
        <f>IF(AND(Deník!W511&lt;=0),1,"")</f>
        <v>1</v>
      </c>
      <c r="DR510" s="227"/>
      <c r="DS510" s="228"/>
      <c r="DT510" s="85"/>
      <c r="DU510" s="54">
        <f>IF(MONTH(Deník!$C510)=DU$2,Deník!$W510,"")</f>
        <v>0</v>
      </c>
      <c r="DV510" s="222" t="str">
        <f>IF(MONTH(Deník!$C510)=DV$2,Deník!$W510,"")</f>
        <v/>
      </c>
      <c r="DW510" s="222" t="str">
        <f>IF(MONTH(Deník!$C510)=DW$2,Deník!$W510,"")</f>
        <v/>
      </c>
      <c r="DX510" s="222" t="str">
        <f>IF(MONTH(Deník!$C510)=DX$2,Deník!$W510,"")</f>
        <v/>
      </c>
      <c r="DY510" s="222" t="str">
        <f>IF(MONTH(Deník!$C510)=DY$2,Deník!$W510,"")</f>
        <v/>
      </c>
      <c r="DZ510" s="222" t="str">
        <f>IF(MONTH(Deník!$C510)=DZ$2,Deník!$W510,"")</f>
        <v/>
      </c>
      <c r="EA510" s="222" t="str">
        <f>IF(MONTH(Deník!$C510)=EA$2,Deník!$W510,"")</f>
        <v/>
      </c>
      <c r="EB510" s="222" t="str">
        <f>IF(MONTH(Deník!$C510)=EB$2,Deník!$W510,"")</f>
        <v/>
      </c>
      <c r="EC510" s="222" t="str">
        <f>IF(MONTH(Deník!$C510)=EC$2,Deník!$W510,"")</f>
        <v/>
      </c>
      <c r="ED510" s="222" t="str">
        <f>IF(MONTH(Deník!$C510)=ED$2,Deník!$W510,"")</f>
        <v/>
      </c>
      <c r="EE510" s="222" t="str">
        <f>IF(MONTH(Deník!$C510)=EE$2,Deník!$W510,"")</f>
        <v/>
      </c>
      <c r="EF510" s="222" t="str">
        <f>IF(MONTH(Deník!$C510)=EF$2,Deník!$W510,"")</f>
        <v/>
      </c>
      <c r="EI510" s="600" t="str">
        <f>IF(Deník!$W510&lt;&gt;"",IF(Deník!$B510=Statistika!$F$63,Deník!$W510,""),"")</f>
        <v/>
      </c>
      <c r="EJ510" s="13" t="str">
        <f>IF(Deník!$W510&lt;&gt;"",IF(Deník!$B510=Statistika!$F$64,Deník!$W510,""),"")</f>
        <v/>
      </c>
      <c r="EK510" s="13" t="str">
        <f>IF(Deník!$W510&lt;&gt;"",IF(Deník!$B510=Statistika!$F$65,Deník!$W510,""),"")</f>
        <v/>
      </c>
      <c r="EL510" s="13" t="str">
        <f>IF(Deník!$W510&lt;&gt;"",IF(Deník!$B510=Statistika!$F$66,Deník!$W510,""),"")</f>
        <v/>
      </c>
      <c r="EM510" s="13" t="str">
        <f>IF(Deník!$W510&lt;&gt;"",IF(Deník!$B510=Statistika!$F$67,Deník!$W510,""),"")</f>
        <v/>
      </c>
      <c r="EN510" s="13" t="str">
        <f>IF(Deník!$W510&lt;&gt;"",IF(Deník!$B510=Statistika!$F$68,Deník!$W510,""),"")</f>
        <v/>
      </c>
      <c r="EO510" s="13" t="str">
        <f>IF(Deník!$W510&lt;&gt;"",IF(Deník!$B510=Statistika!$F$69,Deník!$W510,""),"")</f>
        <v/>
      </c>
      <c r="EP510" s="601" t="str">
        <f>IF(Deník!$W510&lt;&gt;"",IF(Deník!$B510=Statistika!$F$70,Deník!$W510,""),"")</f>
        <v/>
      </c>
      <c r="EQ510" s="90"/>
      <c r="ER510" s="63" t="str">
        <f>IF(Deník!$W510&lt;&gt;"",IF(Deník!$J510="L",Deník!$W510,""),"")</f>
        <v/>
      </c>
      <c r="ES510" s="13" t="str">
        <f>IF(Deník!$W510&lt;&gt;"",IF(Deník!$J510="S",Deník!$W510,""),"")</f>
        <v/>
      </c>
      <c r="ET510" s="95"/>
      <c r="EU510" s="88"/>
      <c r="EV510" s="63" t="str">
        <f>IF(WEEKDAY(Deník!$C510,2)=1,Deník!$W510,"")</f>
        <v/>
      </c>
      <c r="EW510" s="13" t="str">
        <f>IF(WEEKDAY(Deník!$C510,2)=2,Deník!$W510,"")</f>
        <v/>
      </c>
      <c r="EX510" s="13" t="str">
        <f>IF(WEEKDAY(Deník!$C510,2)=3,Deník!$W510,"")</f>
        <v/>
      </c>
      <c r="EY510" s="13" t="str">
        <f>IF(WEEKDAY(Deník!$C510,2)=4,Deník!$W510,"")</f>
        <v/>
      </c>
      <c r="EZ510" s="60" t="str">
        <f>IF(WEEKDAY(Deník!$C510,2)=5,Deník!$W510,"")</f>
        <v/>
      </c>
      <c r="FA510" s="99"/>
      <c r="FB510" s="100">
        <f>Deník!D510</f>
        <v>0</v>
      </c>
      <c r="FC510" s="63">
        <f>IF($FB510&lt;&gt;"",IF(AND($FB510&gt;=FC$2,$FB510&lt;=FC$3),Deník!$W510,""))</f>
        <v>0</v>
      </c>
      <c r="FD510" s="63" t="str">
        <f>IF($FB510&lt;&gt;"",IF(AND($FB510&gt;=FD$2,$FB510&lt;=FD$3),Deník!$W510,""))</f>
        <v/>
      </c>
      <c r="FE510" s="63" t="str">
        <f>IF($FB510&lt;&gt;"",IF(AND($FB510&gt;=FE$2,$FB510&lt;=FE$3),Deník!$W510,""))</f>
        <v/>
      </c>
      <c r="FF510" s="63" t="str">
        <f>IF($FB510&lt;&gt;"",IF(AND($FB510&gt;=FF$2,$FB510&lt;=FF$3),Deník!$W510,""))</f>
        <v/>
      </c>
      <c r="FG510" s="63" t="str">
        <f>IF($FB510&lt;&gt;"",IF(AND($FB510&gt;=FG$2,$FB510&lt;=FG$3),Deník!$W510,""))</f>
        <v/>
      </c>
      <c r="FH510" s="63" t="str">
        <f>IF($FB510&lt;&gt;"",IF(AND($FB510&gt;=FH$2,$FB510&lt;=FH$3),Deník!$W510,""))</f>
        <v/>
      </c>
      <c r="FI510" s="63" t="str">
        <f>IF($FB510&lt;&gt;"",IF(AND($FB510&gt;=FI$2,$FB510&lt;=FI$3),Deník!$W510,""))</f>
        <v/>
      </c>
      <c r="FJ510" s="63" t="str">
        <f>IF($FB510&lt;&gt;"",IF(AND($FB510&gt;=FJ$2,$FB510&lt;=FJ$3),Deník!$W510,""))</f>
        <v/>
      </c>
      <c r="FK510" s="63" t="str">
        <f>IF($FB510&lt;&gt;"",IF(AND($FB510&gt;=FK$2,$FB510&lt;=FK$3),Deník!$W510,""))</f>
        <v/>
      </c>
      <c r="FL510" s="63" t="str">
        <f>IF($FB510&lt;&gt;"",IF(AND($FB510&gt;=FL$2,$FB510&lt;=FL$3),Deník!$W510,""))</f>
        <v/>
      </c>
      <c r="FM510" s="63" t="str">
        <f>IF($FB510&lt;&gt;"",IF(AND($FB510&gt;=FM$2,$FB510&lt;=FM$3),Deník!$W510,""))</f>
        <v/>
      </c>
      <c r="FN510" s="13"/>
      <c r="FO510" s="20" t="str">
        <f>IF(Deník!$W510&gt;1,Deník!$W510,"")</f>
        <v/>
      </c>
      <c r="FP510" s="20" t="str">
        <f>IF(Deník!$W510&lt;0,Deník!$W510,"")</f>
        <v/>
      </c>
      <c r="FQ510" s="17"/>
      <c r="FS510" s="233"/>
      <c r="FT510" s="233" t="str">
        <f>IF(Deník!$W510&lt;&gt;"",IF(Deník!$Y510=Statistika!$F$78,Deník!$W510,""),"")</f>
        <v/>
      </c>
      <c r="FU510" s="233" t="str">
        <f>IF(Deník!$W510&lt;&gt;"",IF(Deník!$Y510=Statistika!$F$79,Deník!$W510,""),"")</f>
        <v/>
      </c>
      <c r="FV510" s="233" t="str">
        <f>IF(Deník!$W510&lt;&gt;"",IF(Deník!$Y510=Statistika!$F$80,Deník!$W510,""),"")</f>
        <v/>
      </c>
      <c r="FW510" s="233" t="str">
        <f>IF(Deník!$W510&lt;&gt;"",IF(Deník!$Y510=Statistika!$F$81,Deník!$W510,""),"")</f>
        <v/>
      </c>
      <c r="FX510" s="233" t="str">
        <f>IF(Deník!$W510&lt;&gt;"",IF(Deník!$Y510=Statistika!$F$82,Deník!$W510,""),"")</f>
        <v/>
      </c>
      <c r="FY510" s="233" t="str">
        <f>IF(Deník!$W510&lt;&gt;"",IF(Deník!$Y510=Statistika!$F$83,Deník!$W510,""),"")</f>
        <v/>
      </c>
      <c r="FZ510" s="233" t="str">
        <f>IF(Deník!$W510&lt;&gt;"",IF(Deník!$Y510=Statistika!$F$84,Deník!$W510,""),"")</f>
        <v/>
      </c>
      <c r="GA510" s="233" t="str">
        <f>IF(Deník!$W510&lt;&gt;"",IF(Deník!$Y510=Statistika!$F$85,Deník!$W510,""),"")</f>
        <v/>
      </c>
      <c r="GB510" s="233" t="str">
        <f>IF(Deník!$W510&lt;&gt;"",IF(Deník!$Y510=Statistika!$F$86,Deník!$W510,""),"")</f>
        <v/>
      </c>
      <c r="GC510" s="233" t="str">
        <f>IF(Deník!$W510&lt;&gt;"",IF(Deník!$Y510=Statistika!$F$87,Deník!$W510,""),"")</f>
        <v/>
      </c>
      <c r="GD510" s="233" t="str">
        <f>IF(Deník!$W510&lt;&gt;"",IF(Deník!$Y510=Statistika!$F$88,Deník!$W510,""),"")</f>
        <v/>
      </c>
      <c r="GE510" s="233" t="str">
        <f>IF(Deník!$W510&lt;&gt;"",IF(Deník!$Y510=Statistika!$F$89,Deník!$W510,""),"")</f>
        <v/>
      </c>
      <c r="GF510" s="233" t="str">
        <f>IF(Deník!$W510&lt;&gt;"",IF(Deník!$Y510=Statistika!$F$90,Deník!$W510,""),"")</f>
        <v/>
      </c>
      <c r="GG510" s="233" t="str">
        <f>IF(Deník!$W510&lt;&gt;"",IF(Deník!$Y510=Statistika!$F$91,Deník!$W510,""),"")</f>
        <v/>
      </c>
      <c r="GH510" s="233"/>
      <c r="GI510" s="233" t="str">
        <f>IF(Deník!$W510&lt;&gt;"",IF(Deník!$AB510=Statistika!$L$100,Deník!$W510,""),"")</f>
        <v/>
      </c>
      <c r="GJ510" s="233" t="str">
        <f>IF(Deník!$W510&lt;&gt;"",IF(Deník!$AB510=Statistika!$L$101,Deník!$W510,""),"")</f>
        <v/>
      </c>
      <c r="GK510" s="233" t="str">
        <f>IF(Deník!$W510&lt;&gt;"",IF(Deník!$AB510=Statistika!$L$102,Deník!$W510,""),"")</f>
        <v/>
      </c>
      <c r="GL510" s="233" t="str">
        <f>IF(Deník!$W510&lt;&gt;"",IF(Deník!$AB510=Statistika!$L$103,Deník!$W510,""),"")</f>
        <v/>
      </c>
      <c r="GM510" s="233" t="str">
        <f>IF(Deník!$W510&lt;&gt;"",IF(Deník!$AB510=Statistika!$L$104,Deník!$W510,""),"")</f>
        <v/>
      </c>
      <c r="GN510" s="233" t="str">
        <f>IF(Deník!$W510&lt;&gt;"",IF(Deník!$AB510=Statistika!$L$105,Deník!$W510,""),"")</f>
        <v/>
      </c>
      <c r="GO510" s="233" t="str">
        <f>IF(Deník!$W510&lt;&gt;"",IF(Deník!$AB510=Statistika!$L$106,Deník!$W510,""),"")</f>
        <v/>
      </c>
      <c r="GP510" s="233" t="str">
        <f>IF(Deník!$W510&lt;&gt;"",IF(Deník!$AB510=Statistika!$L$107,Deník!$W510,""),"")</f>
        <v/>
      </c>
      <c r="GQ510" s="233" t="str">
        <f>IF(Deník!$W510&lt;&gt;"",IF(Deník!$AB510=Statistika!$L$108,Deník!$W510,""),"")</f>
        <v/>
      </c>
      <c r="GS510" s="233" t="str">
        <f>IF(Deník!$W510&lt;0,IF(Deník!$AC510=Statistika!$F$117,Deník!$W510,""),"")</f>
        <v/>
      </c>
      <c r="GT510" s="233" t="str">
        <f>IF(Deník!$W510&lt;0,IF(Deník!$AC510=Statistika!$F$118,Deník!$W510,""),"")</f>
        <v/>
      </c>
      <c r="GU510" s="233" t="str">
        <f>IF(Deník!$W510&lt;0,IF(Deník!$AC510=Statistika!$F$119,Deník!$W510,""),"")</f>
        <v/>
      </c>
      <c r="GV510" s="233" t="str">
        <f>IF(Deník!$W510&lt;0,IF(Deník!$AC510=Statistika!$F$120,Deník!$W510,""),"")</f>
        <v/>
      </c>
      <c r="GW510" s="233" t="str">
        <f>IF(Deník!$W510&lt;0,IF(Deník!$AC510=Statistika!$F$121,Deník!$W510,""),"")</f>
        <v/>
      </c>
      <c r="GX510" s="233" t="str">
        <f>IF(Deník!$W510&lt;0,IF(Deník!$AC510=Statistika!$F$122,Deník!$W510,""),"")</f>
        <v/>
      </c>
      <c r="GY510" s="233" t="str">
        <f>IF(Deník!$W510&lt;0,IF(Deník!$AC510=Statistika!$F$123,Deník!$W510,""),"")</f>
        <v/>
      </c>
      <c r="GZ510" s="233" t="str">
        <f>IF(Deník!$W510&lt;0,IF(Deník!$AC510=Statistika!$F$124,Deník!$W510,""),"")</f>
        <v/>
      </c>
      <c r="HA510" s="233" t="str">
        <f>IF(Deník!$W510&lt;0,IF(Deník!$AC510=Statistika!$F$125,Deník!$W510,""),"")</f>
        <v/>
      </c>
      <c r="HC510" s="233" t="str">
        <f>IF(Deník!$W510&lt;0,IF(Deník!$AD510=Statistika!$F$133,Deník!$W510,""),"")</f>
        <v/>
      </c>
      <c r="HD510" s="233" t="str">
        <f>IF(Deník!$W510&lt;0,IF(Deník!$AD510=Statistika!$F$134,Deník!$W510,""),"")</f>
        <v/>
      </c>
      <c r="HE510" s="233" t="str">
        <f>IF(Deník!$W510&lt;0,IF(Deník!$AD510=Statistika!$F$135,Deník!$W510,""),"")</f>
        <v/>
      </c>
      <c r="HF510" s="233" t="str">
        <f>IF(Deník!$W510&lt;0,IF(Deník!$AD510=Statistika!$F$136,Deník!$W510,""),"")</f>
        <v/>
      </c>
      <c r="HG510" s="233" t="str">
        <f>IF(Deník!$W510&lt;0,IF(Deník!$AD510=Statistika!$F$137,Deník!$W510,""),"")</f>
        <v/>
      </c>
      <c r="ID510" s="8">
        <f>Tabulka4[[#This Row],[Sloupec3]]</f>
        <v>0</v>
      </c>
      <c r="IE510" s="17" t="str">
        <f>IF(AND([1]Deník!$C510&gt;='[1]Měsíční shrnutí'!$D$1,[1]Deník!$C510&lt;='[1]Měsíční shrnutí'!$F$1),[1]Deník!$X510,"")</f>
        <v/>
      </c>
    </row>
    <row r="511" spans="1:239">
      <c r="A511" s="8">
        <f>Deník!C512</f>
        <v>0</v>
      </c>
      <c r="B511" s="50" t="str">
        <f>Deník!R512</f>
        <v/>
      </c>
      <c r="C511" s="102" t="str">
        <f>IF(AND(Deník!R512&gt;1,Deník!R512&lt;&gt;""),1,"")</f>
        <v/>
      </c>
      <c r="D511" s="102" t="str">
        <f>IF(AND(Deník!R512&lt;=0,Deník!R512&lt;&gt;""),1,"")</f>
        <v/>
      </c>
      <c r="E511" s="103" t="str">
        <f>IF(AND(Deník!R512&gt;=0,Deník!R512&lt;=1),1,"")</f>
        <v/>
      </c>
      <c r="F511" s="79" t="str">
        <f>IF(Deník!R512&lt;&gt;"",Deník!R512+F510,"")</f>
        <v/>
      </c>
      <c r="G511" s="85"/>
      <c r="H511" s="54" t="str">
        <f>IF(MONTH(Deník!$C511)=H$2,IF(AND(Deník!$R511&gt;=0,Deník!$R511&lt;=1),"BE",Deník!$R511),"")</f>
        <v/>
      </c>
      <c r="I511" s="11" t="str">
        <f>IF(MONTH(Deník!$C511)=I$2,IF(AND(Deník!$R511&gt;=0,Deník!$R511&lt;=1),"BE",Deník!$R511),"")</f>
        <v/>
      </c>
      <c r="J511" s="11" t="str">
        <f>IF(MONTH(Deník!$C511)=J$2,IF(AND(Deník!$R511&gt;=0,Deník!$R511&lt;=1),"BE",Deník!$R511),"")</f>
        <v/>
      </c>
      <c r="K511" s="11" t="str">
        <f>IF(MONTH(Deník!$C511)=K$2,IF(AND(Deník!$R511&gt;=0,Deník!$R511&lt;=1),"BE",Deník!$R511),"")</f>
        <v/>
      </c>
      <c r="L511" s="11" t="str">
        <f>IF(MONTH(Deník!$C511)=L$2,IF(AND(Deník!$R511&gt;=0,Deník!$R511&lt;=1),"BE",Deník!$R511),"")</f>
        <v/>
      </c>
      <c r="M511" s="11" t="str">
        <f>IF(MONTH(Deník!$C511)=M$2,IF(AND(Deník!$R511&gt;=0,Deník!$R511&lt;=1),"BE",Deník!$R511),"")</f>
        <v/>
      </c>
      <c r="N511" s="11" t="str">
        <f>IF(MONTH(Deník!$C511)=N$2,IF(AND(Deník!$R511&gt;=0,Deník!$R511&lt;=1),"BE",Deník!$R511),"")</f>
        <v/>
      </c>
      <c r="O511" s="11" t="str">
        <f>IF(MONTH(Deník!$C511)=O$2,IF(AND(Deník!$R511&gt;=0,Deník!$R511&lt;=1),"BE",Deník!$R511),"")</f>
        <v/>
      </c>
      <c r="P511" s="11" t="str">
        <f>IF(MONTH(Deník!$C511)=P$2,IF(AND(Deník!$R511&gt;=0,Deník!$R511&lt;=1),"BE",Deník!$R511),"")</f>
        <v/>
      </c>
      <c r="Q511" s="11" t="str">
        <f>IF(MONTH(Deník!$C511)=Q$2,IF(AND(Deník!$R511&gt;=0,Deník!$R511&lt;=1),"BE",Deník!$R511),"")</f>
        <v/>
      </c>
      <c r="R511" s="11" t="str">
        <f>IF(MONTH(Deník!$C511)=R$2,IF(AND(Deník!$R511&gt;=0,Deník!$R511&lt;=1),"BE",Deník!$R511),"")</f>
        <v/>
      </c>
      <c r="S511" s="57" t="str">
        <f>IF(MONTH(Deník!$C511)=S$2,IF(AND(Deník!$R511&gt;=0,Deník!$R511&lt;=1),"BE",Deník!$R511),"")</f>
        <v/>
      </c>
      <c r="U511" s="12"/>
      <c r="V511" s="12"/>
      <c r="X511" s="600" t="str">
        <f>IF(Deník!$R511&lt;&gt;"",IF(Deník!$B511=Statistika!$F$63,IF(AND(Deník!$R511&gt;=0,Deník!$R511&lt;=1),"BE",Deník!$R511),""),"")</f>
        <v/>
      </c>
      <c r="Y511" s="13" t="str">
        <f>IF(Deník!$R511&lt;&gt;"",IF(Deník!$B511=Statistika!$F$64,IF(AND(Deník!$R511&gt;=0,Deník!$R511&lt;=1),"BE",Deník!$R511),""),"")</f>
        <v/>
      </c>
      <c r="Z511" s="13" t="str">
        <f>IF(Deník!$R511&lt;&gt;"",IF(Deník!$B511=Statistika!$F$65,IF(AND(Deník!$R511&gt;=0,Deník!$R511&lt;=1),"BE",Deník!$R511),""),"")</f>
        <v/>
      </c>
      <c r="AA511" s="13" t="str">
        <f>IF(Deník!$R511&lt;&gt;"",IF(Deník!$B511=Statistika!$F$66,IF(AND(Deník!$R511&gt;=0,Deník!$R511&lt;=1),"BE",Deník!$R511),""),"")</f>
        <v/>
      </c>
      <c r="AB511" s="13" t="str">
        <f>IF(Deník!$R511&lt;&gt;"",IF(Deník!$B511=Statistika!$F$67,IF(AND(Deník!$R511&gt;=0,Deník!$R511&lt;=1),"BE",Deník!$R511),""),"")</f>
        <v/>
      </c>
      <c r="AC511" s="13" t="str">
        <f>IF(Deník!$R511&lt;&gt;"",IF(Deník!$B511=Statistika!$F$68,IF(AND(Deník!$R511&gt;=0,Deník!$R511&lt;=1),"BE",Deník!$R511),""),"")</f>
        <v/>
      </c>
      <c r="AD511" s="13" t="str">
        <f>IF(Deník!$R511&lt;&gt;"",IF(Deník!$B511=Statistika!$F$69,IF(AND(Deník!$R511&gt;=0,Deník!$R511&lt;=1),"BE",Deník!$R511),""),"")</f>
        <v/>
      </c>
      <c r="AE511" s="601" t="str">
        <f>IF(Deník!$R511&lt;&gt;"",IF(Deník!$B511=Statistika!$F$70,IF(AND(Deník!$R511&gt;=0,Deník!$R511&lt;=1),"BE",Deník!$R511),""),"")</f>
        <v/>
      </c>
      <c r="AF511" s="90"/>
      <c r="AG511" s="63" t="str">
        <f>IF(Deník!$R511&lt;&gt;"",IF(Deník!$J511="L",IF(AND(Deník!$R511&gt;=0,Deník!$R511&lt;=1),"BE",Deník!$R511),""),"")</f>
        <v/>
      </c>
      <c r="AH511" s="13" t="str">
        <f>IF(Deník!$R511&lt;&gt;"",IF(Deník!$J511="S",IF(AND(Deník!$R511&gt;=0,Deník!$R511&lt;=1),"BE",Deník!$R511),""),"")</f>
        <v/>
      </c>
      <c r="AI511" s="95"/>
      <c r="AJ511" s="71" t="str">
        <f>IF(Deník!N512&lt;&gt;"",Deník!N512*-1,"")</f>
        <v/>
      </c>
      <c r="AK511" s="88"/>
      <c r="AL511" s="63" t="str">
        <f>IF(WEEKDAY(Deník!$C511,2)=1,IF(AND(Deník!$R511&gt;=0,Deník!$R511&lt;=1),"BE",Deník!$R511),"")</f>
        <v/>
      </c>
      <c r="AM511" s="13" t="str">
        <f>IF(WEEKDAY(Deník!$C511,2)=2,IF(AND(Deník!$R511&gt;=0,Deník!$R511&lt;=1),"BE",Deník!$R511),"")</f>
        <v/>
      </c>
      <c r="AN511" s="13" t="str">
        <f>IF(WEEKDAY(Deník!$C511,2)=3,IF(AND(Deník!$R511&gt;=0,Deník!$R511&lt;=1),"BE",Deník!$R511),"")</f>
        <v/>
      </c>
      <c r="AO511" s="13" t="str">
        <f>IF(WEEKDAY(Deník!$C511,2)=4,IF(AND(Deník!$R511&gt;=0,Deník!$R511&lt;=1),"BE",Deník!$R511),"")</f>
        <v/>
      </c>
      <c r="AP511" s="60" t="str">
        <f>IF(WEEKDAY(Deník!$C511,2)=5,IF(AND(Deník!$R511&gt;=0,Deník!$R511&lt;=1),"BE",Deník!$R511),"")</f>
        <v/>
      </c>
      <c r="AQ511" s="99"/>
      <c r="AR511" s="100">
        <f>Deník!D511</f>
        <v>0</v>
      </c>
      <c r="AS511" s="63" t="str">
        <f>IF(Deník!$D511&lt;&gt;"",IF(AND(Deník!$D511&gt;=AS$2,Deník!$D511&lt;=AS$3),IF(AND(Deník!$R511&gt;=0,Deník!$R511&lt;=1),"BE",Deník!$R511),""),"")</f>
        <v/>
      </c>
      <c r="AT511" s="63" t="str">
        <f>IF(Deník!$D511&lt;&gt;"",IF(AND(Deník!$D511&gt;=AT$2,Deník!$D511&lt;=AT$3),IF(AND(Deník!$R511&gt;=0,Deník!$R511&lt;=1),"BE",Deník!$R511),""),"")</f>
        <v/>
      </c>
      <c r="AU511" s="63" t="str">
        <f>IF(Deník!$D511&lt;&gt;"",IF(AND(Deník!$D511&gt;=AU$2,Deník!$D511&lt;=AU$3),IF(AND(Deník!$R511&gt;=0,Deník!$R511&lt;=1),"BE",Deník!$R511),""),"")</f>
        <v/>
      </c>
      <c r="AV511" s="63" t="str">
        <f>IF(Deník!$D511&lt;&gt;"",IF(AND(Deník!$D511&gt;=AV$2,Deník!$D511&lt;=AV$3),IF(AND(Deník!$R511&gt;=0,Deník!$R511&lt;=1),"BE",Deník!$R511),""),"")</f>
        <v/>
      </c>
      <c r="AW511" s="63" t="str">
        <f>IF(Deník!$D511&lt;&gt;"",IF(AND(Deník!$D511&gt;=AW$2,Deník!$D511&lt;=AW$3),IF(AND(Deník!$R511&gt;=0,Deník!$R511&lt;=1),"BE",Deník!$R511),""),"")</f>
        <v/>
      </c>
      <c r="AX511" s="63" t="str">
        <f>IF(Deník!$D511&lt;&gt;"",IF(AND(Deník!$D511&gt;=AX$2,Deník!$D511&lt;=AX$3),IF(AND(Deník!$R511&gt;=0,Deník!$R511&lt;=1),"BE",Deník!$R511),""),"")</f>
        <v/>
      </c>
      <c r="AY511" s="63" t="str">
        <f>IF(Deník!$D511&lt;&gt;"",IF(AND(Deník!$D511&gt;=AY$2,Deník!$D511&lt;=AY$3),IF(AND(Deník!$R511&gt;=0,Deník!$R511&lt;=1),"BE",Deník!$R511),""),"")</f>
        <v/>
      </c>
      <c r="AZ511" s="63" t="str">
        <f>IF(Deník!$D511&lt;&gt;"",IF(AND(Deník!$D511&gt;=AZ$2,Deník!$D511&lt;=AZ$3),IF(AND(Deník!$R511&gt;=0,Deník!$R511&lt;=1),"BE",Deník!$R511),""),"")</f>
        <v/>
      </c>
      <c r="BA511" s="63" t="str">
        <f>IF(Deník!$D511&lt;&gt;"",IF(AND(Deník!$D511&gt;=BA$2,Deník!$D511&lt;=BA$3),IF(AND(Deník!$R511&gt;=0,Deník!$R511&lt;=1),"BE",Deník!$R511),""),"")</f>
        <v/>
      </c>
      <c r="BB511" s="63" t="str">
        <f>IF(Deník!$D511&lt;&gt;"",IF(AND(Deník!$D511&gt;=BB$2,Deník!$D511&lt;=BB$3),IF(AND(Deník!$R511&gt;=0,Deník!$R511&lt;=1),"BE",Deník!$R511),""),"")</f>
        <v/>
      </c>
      <c r="BC511" s="71" t="str">
        <f>IF(Deník!$D511&lt;&gt;"",IF(AND(Deník!$D511&gt;=BC$2,Deník!$D511&lt;=BC$3),IF(AND(Deník!$R511&gt;=0,Deník!$R511&lt;=1),"BE",Deník!$R511),""),"")</f>
        <v/>
      </c>
      <c r="BD511" s="20" t="str">
        <f>IF(Deník!$J512="S",(Deník!$M512-Deník!$K512),IF(Deník!$J512="L",(Deník!$K512-Deník!$M512),""))</f>
        <v/>
      </c>
      <c r="BE511" s="20" t="str">
        <f>IF(Deník!$J512="S",(Deník!$K512-Deník!$O512),IF(Deník!$J512="L",(Deník!$O512-Deník!$K512),""))</f>
        <v/>
      </c>
      <c r="BF511" s="20" t="str">
        <f>IF(Deník!$J512="S",(Deník!$K512-Deník!$L512),IF(Deník!$J512="L",(Deník!$L512-Deník!$K512),""))</f>
        <v/>
      </c>
      <c r="BG511" s="20" t="str">
        <f>IF(Deník!$J512="S",(Deník!$K512-Deník!$S512),IF(Deník!$J512="L",(Deník!$S512-Deník!$K512),""))</f>
        <v/>
      </c>
      <c r="BH511" s="20" t="str">
        <f>IF(Deník!$J512="S",(Deník!$K512-Deník!$U512),IF(Deník!$J512="L",(Deník!$U512-Deník!$K512),""))</f>
        <v/>
      </c>
      <c r="BI511" s="20" t="str">
        <f>IF(Deník!$R511&gt;1,Deník!$R511,"")</f>
        <v/>
      </c>
      <c r="BJ511" s="20" t="str">
        <f>IF(Deník!$R511&lt;0,Deník!$R511,"")</f>
        <v/>
      </c>
      <c r="BK511" s="17"/>
      <c r="BM511" s="233" t="str">
        <f>IF(Deník!$R511&lt;&gt;"",IF(Deník!$Y511=Statistika!$F$78,IF(AND(Deník!$R511&gt;=0,Deník!$R511&lt;=1),"BE",Deník!$R511),""),"")</f>
        <v/>
      </c>
      <c r="BN511" s="233" t="str">
        <f>IF(Deník!$R511&lt;&gt;"",IF(Deník!$Y511=Statistika!$F$79,IF(AND(Deník!$R511&gt;=0,Deník!$R511&lt;=1),"BE",Deník!$R511),""),"")</f>
        <v/>
      </c>
      <c r="BO511" s="233" t="str">
        <f>IF(Deník!$R511&lt;&gt;"",IF(Deník!$Y511=Statistika!$F$80,IF(AND(Deník!$R511&gt;=0,Deník!$R511&lt;=1),"BE",Deník!$R511),""),"")</f>
        <v/>
      </c>
      <c r="BP511" s="233" t="str">
        <f>IF(Deník!$R511&lt;&gt;"",IF(Deník!$Y511=Statistika!$F$81,IF(AND(Deník!$R511&gt;=0,Deník!$R511&lt;=1),"BE",Deník!$R511),""),"")</f>
        <v/>
      </c>
      <c r="BQ511" s="233" t="str">
        <f>IF(Deník!$R511&lt;&gt;"",IF(Deník!$Y511=Statistika!$F$82,IF(AND(Deník!$R511&gt;=0,Deník!$R511&lt;=1),"BE",Deník!$R511),""),"")</f>
        <v/>
      </c>
      <c r="BR511" s="233" t="str">
        <f>IF(Deník!$R511&lt;&gt;"",IF(Deník!$Y511=Statistika!$F$83,IF(AND(Deník!$R511&gt;=0,Deník!$R511&lt;=1),"BE",Deník!$R511),""),"")</f>
        <v/>
      </c>
      <c r="BS511" s="233" t="str">
        <f>IF(Deník!$R511&lt;&gt;"",IF(Deník!$Y511=Statistika!$F$84,IF(AND(Deník!$R511&gt;=0,Deník!$R511&lt;=1),"BE",Deník!$R511),""),"")</f>
        <v/>
      </c>
      <c r="BT511" s="233" t="str">
        <f>IF(Deník!$R511&lt;&gt;"",IF(Deník!$Y511=Statistika!$F$85,IF(AND(Deník!$R511&gt;=0,Deník!$R511&lt;=1),"BE",Deník!$R511),""),"")</f>
        <v/>
      </c>
      <c r="BU511" s="233" t="str">
        <f>IF(Deník!$R511&lt;&gt;"",IF(Deník!$Y511=Statistika!$F$86,IF(AND(Deník!$R511&gt;=0,Deník!$R511&lt;=1),"BE",Deník!$R511),""),"")</f>
        <v/>
      </c>
      <c r="BV511" s="233" t="str">
        <f>IF(Deník!$R511&lt;&gt;"",IF(Deník!$Y511=Statistika!$F$87,IF(AND(Deník!$R511&gt;=0,Deník!$R511&lt;=1),"BE",Deník!$R511),""),"")</f>
        <v/>
      </c>
      <c r="BW511" s="233" t="str">
        <f>IF(Deník!$R511&lt;&gt;"",IF(Deník!$Y511=Statistika!$F$88,IF(AND(Deník!$R511&gt;=0,Deník!$R511&lt;=1),"BE",Deník!$R511),""),"")</f>
        <v/>
      </c>
      <c r="BX511" s="233" t="str">
        <f>IF(Deník!$R511&lt;&gt;"",IF(Deník!$Y511=Statistika!$F$89,IF(AND(Deník!$R511&gt;=0,Deník!$R511&lt;=1),"BE",Deník!$R511),""),"")</f>
        <v/>
      </c>
      <c r="BY511" s="233" t="str">
        <f>IF(Deník!$R511&lt;&gt;"",IF(Deník!$Y511=Statistika!$F$90,IF(AND(Deník!$R511&gt;=0,Deník!$R511&lt;=1),"BE",Deník!$R511),""),"")</f>
        <v/>
      </c>
      <c r="BZ511" s="233" t="str">
        <f>IF(Deník!$R511&lt;&gt;"",IF(Deník!$Y511=Statistika!$F$91,IF(AND(Deník!$R511&gt;=0,Deník!$R511&lt;=1),"BE",Deník!$R511),""),"")</f>
        <v/>
      </c>
      <c r="CA511" s="233"/>
      <c r="CB511" s="233" t="str">
        <f>IF(Deník!$R511&lt;&gt;"",IF(Deník!$AB511="SL",IF(AND(Deník!$R511&gt;=0,Deník!$R511&lt;=1),"BE",Deník!$R511),""),"")</f>
        <v/>
      </c>
      <c r="CC511" s="233" t="str">
        <f>IF(Deník!$R511&lt;&gt;"",IF(Deník!$AB511="BE10",IF(AND(Deník!$R511&gt;=0,Deník!$R511&lt;=1),"BE",Deník!$R511),""),"")</f>
        <v/>
      </c>
      <c r="CD511" s="233" t="str">
        <f>IF(Deník!$R511&lt;&gt;"",IF(Deník!$AB511="BE15",IF(AND(Deník!$R511&gt;=0,Deník!$R511&lt;=1),"BE",Deník!$R511),""),"")</f>
        <v/>
      </c>
      <c r="CE511" s="233" t="str">
        <f>IF(Deník!$R511&lt;&gt;"",IF(Deník!$AB511="BE20",IF(AND(Deník!$R511&gt;=0,Deník!$R511&lt;=1),"BE",Deník!$R511),""),"")</f>
        <v/>
      </c>
      <c r="CF511" s="233" t="str">
        <f>IF(Deník!$R511&lt;&gt;"",IF(Deník!$AB511="TP1",IF(AND(Deník!$R511&gt;=0,Deník!$R511&lt;=1),"BE",Deník!$R511),""),"")</f>
        <v/>
      </c>
      <c r="CG511" s="233" t="str">
        <f>IF(Deník!$R511&lt;&gt;"",IF(Deník!$AB511="TP2",IF(AND(Deník!$R511&gt;=0,Deník!$R511&lt;=1),"BE",Deník!$R511),""),"")</f>
        <v/>
      </c>
      <c r="CH511" s="233" t="str">
        <f>IF(Deník!$R511&lt;&gt;"",IF(Deník!$AB511="TP3",IF(AND(Deník!$R511&gt;=0,Deník!$R511&lt;=1),"BE",Deník!$R511),""),"")</f>
        <v/>
      </c>
      <c r="CI511" s="233" t="str">
        <f>IF(Deník!$R511&lt;&gt;"",IF(Deník!$AB511="Trailing SL",IF(AND(Deník!$R511&gt;=0,Deník!$R511&lt;=1),"BE",Deník!$R511),""),"")</f>
        <v/>
      </c>
      <c r="CJ511" s="233" t="str">
        <f>IF(Deník!$R511&lt;&gt;"",IF(Deník!$AB511="Manual",IF(AND(Deník!$R511&gt;=0,Deník!$R511&lt;=1),"BE",Deník!$R511),""),"")</f>
        <v/>
      </c>
      <c r="CK511" s="233"/>
      <c r="CL511" s="233" t="str">
        <f>IF(Deník!$R511&lt;0,IF(Deník!$AC511=Statistika!$F$117,Deník!$R511,""),"")</f>
        <v/>
      </c>
      <c r="CM511" s="233" t="str">
        <f>IF(Deník!$R511&lt;0,IF(Deník!$AC511=Statistika!$F$118,Deník!$R511,""),"")</f>
        <v/>
      </c>
      <c r="CN511" s="233" t="str">
        <f>IF(Deník!$R511&lt;0,IF(Deník!$AC511=Statistika!$F$119,Deník!$R511,""),"")</f>
        <v/>
      </c>
      <c r="CO511" s="233" t="str">
        <f>IF(Deník!$R511&lt;0,IF(Deník!$AC511=Statistika!$F$120,Deník!$R511,""),"")</f>
        <v/>
      </c>
      <c r="CP511" s="233" t="str">
        <f>IF(Deník!$R511&lt;0,IF(Deník!$AC511=Statistika!$F$121,Deník!$R511,""),"")</f>
        <v/>
      </c>
      <c r="CQ511" s="233" t="str">
        <f>IF(Deník!$R511&lt;0,IF(Deník!$AC511=Statistika!$F$122,Deník!$R511,""),"")</f>
        <v/>
      </c>
      <c r="CR511" s="233" t="str">
        <f>IF(Deník!$R511&lt;0,IF(Deník!$AC511=Statistika!$F$123,Deník!$R511,""),"")</f>
        <v/>
      </c>
      <c r="CS511" s="233" t="str">
        <f>IF(Deník!$R511&lt;0,IF(Deník!$AC511=Statistika!$F$124,Deník!$R511,""),"")</f>
        <v/>
      </c>
      <c r="CT511" s="233" t="str">
        <f>IF(Deník!$R511&lt;0,IF(Deník!$AC511=Statistika!$F$125,Deník!$R511,""),"")</f>
        <v/>
      </c>
      <c r="CU511" s="233"/>
      <c r="CV511" s="233" t="str">
        <f>IF(Deník!$R511&lt;0,IF(Deník!$AD511=$CV$2,Deník!$R511,""),"")</f>
        <v/>
      </c>
      <c r="CW511" s="233" t="str">
        <f>IF(Deník!$R511&lt;0,IF(Deník!$AD511=$CW$2,Deník!$R511,""),"")</f>
        <v/>
      </c>
      <c r="CX511" s="233" t="str">
        <f>IF(Deník!$R511&lt;0,IF(Deník!$AD511=$CX$2,Deník!$R511,""),"")</f>
        <v/>
      </c>
      <c r="CY511" s="233" t="str">
        <f>IF(Deník!$R511&lt;0,IF(Deník!$AD511=$CY$2,Deník!$R511,""),"")</f>
        <v/>
      </c>
      <c r="CZ511" s="233" t="str">
        <f>IF(Deník!$R511&lt;0,IF(Deník!$AD511=$CZ$2,Deník!$R511,""),"")</f>
        <v/>
      </c>
      <c r="DL511" s="221">
        <f t="shared" si="20"/>
        <v>93847.029999999984</v>
      </c>
      <c r="DM511" s="220">
        <f t="shared" si="19"/>
        <v>-6.1529700000000132E-2</v>
      </c>
      <c r="DO511" s="50">
        <f>Deník!W512</f>
        <v>0</v>
      </c>
      <c r="DP511" s="102" t="str">
        <f>IF(AND(Deník!W512&gt;0),1,"")</f>
        <v/>
      </c>
      <c r="DQ511" s="102">
        <f>IF(AND(Deník!W512&lt;=0),1,"")</f>
        <v>1</v>
      </c>
      <c r="DR511" s="227"/>
      <c r="DS511" s="228"/>
      <c r="DT511" s="85"/>
      <c r="DU511" s="54">
        <f>IF(MONTH(Deník!$C511)=DU$2,Deník!$W511,"")</f>
        <v>0</v>
      </c>
      <c r="DV511" s="222" t="str">
        <f>IF(MONTH(Deník!$C511)=DV$2,Deník!$W511,"")</f>
        <v/>
      </c>
      <c r="DW511" s="222" t="str">
        <f>IF(MONTH(Deník!$C511)=DW$2,Deník!$W511,"")</f>
        <v/>
      </c>
      <c r="DX511" s="222" t="str">
        <f>IF(MONTH(Deník!$C511)=DX$2,Deník!$W511,"")</f>
        <v/>
      </c>
      <c r="DY511" s="222" t="str">
        <f>IF(MONTH(Deník!$C511)=DY$2,Deník!$W511,"")</f>
        <v/>
      </c>
      <c r="DZ511" s="222" t="str">
        <f>IF(MONTH(Deník!$C511)=DZ$2,Deník!$W511,"")</f>
        <v/>
      </c>
      <c r="EA511" s="222" t="str">
        <f>IF(MONTH(Deník!$C511)=EA$2,Deník!$W511,"")</f>
        <v/>
      </c>
      <c r="EB511" s="222" t="str">
        <f>IF(MONTH(Deník!$C511)=EB$2,Deník!$W511,"")</f>
        <v/>
      </c>
      <c r="EC511" s="222" t="str">
        <f>IF(MONTH(Deník!$C511)=EC$2,Deník!$W511,"")</f>
        <v/>
      </c>
      <c r="ED511" s="222" t="str">
        <f>IF(MONTH(Deník!$C511)=ED$2,Deník!$W511,"")</f>
        <v/>
      </c>
      <c r="EE511" s="222" t="str">
        <f>IF(MONTH(Deník!$C511)=EE$2,Deník!$W511,"")</f>
        <v/>
      </c>
      <c r="EF511" s="222" t="str">
        <f>IF(MONTH(Deník!$C511)=EF$2,Deník!$W511,"")</f>
        <v/>
      </c>
      <c r="EI511" s="600" t="str">
        <f>IF(Deník!$W511&lt;&gt;"",IF(Deník!$B511=Statistika!$F$63,Deník!$W511,""),"")</f>
        <v/>
      </c>
      <c r="EJ511" s="13" t="str">
        <f>IF(Deník!$W511&lt;&gt;"",IF(Deník!$B511=Statistika!$F$64,Deník!$W511,""),"")</f>
        <v/>
      </c>
      <c r="EK511" s="13" t="str">
        <f>IF(Deník!$W511&lt;&gt;"",IF(Deník!$B511=Statistika!$F$65,Deník!$W511,""),"")</f>
        <v/>
      </c>
      <c r="EL511" s="13" t="str">
        <f>IF(Deník!$W511&lt;&gt;"",IF(Deník!$B511=Statistika!$F$66,Deník!$W511,""),"")</f>
        <v/>
      </c>
      <c r="EM511" s="13" t="str">
        <f>IF(Deník!$W511&lt;&gt;"",IF(Deník!$B511=Statistika!$F$67,Deník!$W511,""),"")</f>
        <v/>
      </c>
      <c r="EN511" s="13" t="str">
        <f>IF(Deník!$W511&lt;&gt;"",IF(Deník!$B511=Statistika!$F$68,Deník!$W511,""),"")</f>
        <v/>
      </c>
      <c r="EO511" s="13" t="str">
        <f>IF(Deník!$W511&lt;&gt;"",IF(Deník!$B511=Statistika!$F$69,Deník!$W511,""),"")</f>
        <v/>
      </c>
      <c r="EP511" s="601" t="str">
        <f>IF(Deník!$W511&lt;&gt;"",IF(Deník!$B511=Statistika!$F$70,Deník!$W511,""),"")</f>
        <v/>
      </c>
      <c r="EQ511" s="90"/>
      <c r="ER511" s="63" t="str">
        <f>IF(Deník!$W511&lt;&gt;"",IF(Deník!$J511="L",Deník!$W511,""),"")</f>
        <v/>
      </c>
      <c r="ES511" s="13" t="str">
        <f>IF(Deník!$W511&lt;&gt;"",IF(Deník!$J511="S",Deník!$W511,""),"")</f>
        <v/>
      </c>
      <c r="ET511" s="95"/>
      <c r="EU511" s="88"/>
      <c r="EV511" s="63" t="str">
        <f>IF(WEEKDAY(Deník!$C511,2)=1,Deník!$W511,"")</f>
        <v/>
      </c>
      <c r="EW511" s="13" t="str">
        <f>IF(WEEKDAY(Deník!$C511,2)=2,Deník!$W511,"")</f>
        <v/>
      </c>
      <c r="EX511" s="13" t="str">
        <f>IF(WEEKDAY(Deník!$C511,2)=3,Deník!$W511,"")</f>
        <v/>
      </c>
      <c r="EY511" s="13" t="str">
        <f>IF(WEEKDAY(Deník!$C511,2)=4,Deník!$W511,"")</f>
        <v/>
      </c>
      <c r="EZ511" s="60" t="str">
        <f>IF(WEEKDAY(Deník!$C511,2)=5,Deník!$W511,"")</f>
        <v/>
      </c>
      <c r="FA511" s="99"/>
      <c r="FB511" s="100">
        <f>Deník!D511</f>
        <v>0</v>
      </c>
      <c r="FC511" s="63">
        <f>IF($FB511&lt;&gt;"",IF(AND($FB511&gt;=FC$2,$FB511&lt;=FC$3),Deník!$W511,""))</f>
        <v>0</v>
      </c>
      <c r="FD511" s="63" t="str">
        <f>IF($FB511&lt;&gt;"",IF(AND($FB511&gt;=FD$2,$FB511&lt;=FD$3),Deník!$W511,""))</f>
        <v/>
      </c>
      <c r="FE511" s="63" t="str">
        <f>IF($FB511&lt;&gt;"",IF(AND($FB511&gt;=FE$2,$FB511&lt;=FE$3),Deník!$W511,""))</f>
        <v/>
      </c>
      <c r="FF511" s="63" t="str">
        <f>IF($FB511&lt;&gt;"",IF(AND($FB511&gt;=FF$2,$FB511&lt;=FF$3),Deník!$W511,""))</f>
        <v/>
      </c>
      <c r="FG511" s="63" t="str">
        <f>IF($FB511&lt;&gt;"",IF(AND($FB511&gt;=FG$2,$FB511&lt;=FG$3),Deník!$W511,""))</f>
        <v/>
      </c>
      <c r="FH511" s="63" t="str">
        <f>IF($FB511&lt;&gt;"",IF(AND($FB511&gt;=FH$2,$FB511&lt;=FH$3),Deník!$W511,""))</f>
        <v/>
      </c>
      <c r="FI511" s="63" t="str">
        <f>IF($FB511&lt;&gt;"",IF(AND($FB511&gt;=FI$2,$FB511&lt;=FI$3),Deník!$W511,""))</f>
        <v/>
      </c>
      <c r="FJ511" s="63" t="str">
        <f>IF($FB511&lt;&gt;"",IF(AND($FB511&gt;=FJ$2,$FB511&lt;=FJ$3),Deník!$W511,""))</f>
        <v/>
      </c>
      <c r="FK511" s="63" t="str">
        <f>IF($FB511&lt;&gt;"",IF(AND($FB511&gt;=FK$2,$FB511&lt;=FK$3),Deník!$W511,""))</f>
        <v/>
      </c>
      <c r="FL511" s="63" t="str">
        <f>IF($FB511&lt;&gt;"",IF(AND($FB511&gt;=FL$2,$FB511&lt;=FL$3),Deník!$W511,""))</f>
        <v/>
      </c>
      <c r="FM511" s="63" t="str">
        <f>IF($FB511&lt;&gt;"",IF(AND($FB511&gt;=FM$2,$FB511&lt;=FM$3),Deník!$W511,""))</f>
        <v/>
      </c>
      <c r="FN511" s="13"/>
      <c r="FO511" s="20" t="str">
        <f>IF(Deník!$W511&gt;1,Deník!$W511,"")</f>
        <v/>
      </c>
      <c r="FP511" s="20" t="str">
        <f>IF(Deník!$W511&lt;0,Deník!$W511,"")</f>
        <v/>
      </c>
      <c r="FQ511" s="17"/>
      <c r="FS511" s="233"/>
      <c r="FT511" s="233" t="str">
        <f>IF(Deník!$W511&lt;&gt;"",IF(Deník!$Y511=Statistika!$F$78,Deník!$W511,""),"")</f>
        <v/>
      </c>
      <c r="FU511" s="233" t="str">
        <f>IF(Deník!$W511&lt;&gt;"",IF(Deník!$Y511=Statistika!$F$79,Deník!$W511,""),"")</f>
        <v/>
      </c>
      <c r="FV511" s="233" t="str">
        <f>IF(Deník!$W511&lt;&gt;"",IF(Deník!$Y511=Statistika!$F$80,Deník!$W511,""),"")</f>
        <v/>
      </c>
      <c r="FW511" s="233" t="str">
        <f>IF(Deník!$W511&lt;&gt;"",IF(Deník!$Y511=Statistika!$F$81,Deník!$W511,""),"")</f>
        <v/>
      </c>
      <c r="FX511" s="233" t="str">
        <f>IF(Deník!$W511&lt;&gt;"",IF(Deník!$Y511=Statistika!$F$82,Deník!$W511,""),"")</f>
        <v/>
      </c>
      <c r="FY511" s="233" t="str">
        <f>IF(Deník!$W511&lt;&gt;"",IF(Deník!$Y511=Statistika!$F$83,Deník!$W511,""),"")</f>
        <v/>
      </c>
      <c r="FZ511" s="233" t="str">
        <f>IF(Deník!$W511&lt;&gt;"",IF(Deník!$Y511=Statistika!$F$84,Deník!$W511,""),"")</f>
        <v/>
      </c>
      <c r="GA511" s="233" t="str">
        <f>IF(Deník!$W511&lt;&gt;"",IF(Deník!$Y511=Statistika!$F$85,Deník!$W511,""),"")</f>
        <v/>
      </c>
      <c r="GB511" s="233" t="str">
        <f>IF(Deník!$W511&lt;&gt;"",IF(Deník!$Y511=Statistika!$F$86,Deník!$W511,""),"")</f>
        <v/>
      </c>
      <c r="GC511" s="233" t="str">
        <f>IF(Deník!$W511&lt;&gt;"",IF(Deník!$Y511=Statistika!$F$87,Deník!$W511,""),"")</f>
        <v/>
      </c>
      <c r="GD511" s="233" t="str">
        <f>IF(Deník!$W511&lt;&gt;"",IF(Deník!$Y511=Statistika!$F$88,Deník!$W511,""),"")</f>
        <v/>
      </c>
      <c r="GE511" s="233" t="str">
        <f>IF(Deník!$W511&lt;&gt;"",IF(Deník!$Y511=Statistika!$F$89,Deník!$W511,""),"")</f>
        <v/>
      </c>
      <c r="GF511" s="233" t="str">
        <f>IF(Deník!$W511&lt;&gt;"",IF(Deník!$Y511=Statistika!$F$90,Deník!$W511,""),"")</f>
        <v/>
      </c>
      <c r="GG511" s="233" t="str">
        <f>IF(Deník!$W511&lt;&gt;"",IF(Deník!$Y511=Statistika!$F$91,Deník!$W511,""),"")</f>
        <v/>
      </c>
      <c r="GH511" s="233"/>
      <c r="GI511" s="233" t="str">
        <f>IF(Deník!$W511&lt;&gt;"",IF(Deník!$AB511=Statistika!$L$100,Deník!$W511,""),"")</f>
        <v/>
      </c>
      <c r="GJ511" s="233" t="str">
        <f>IF(Deník!$W511&lt;&gt;"",IF(Deník!$AB511=Statistika!$L$101,Deník!$W511,""),"")</f>
        <v/>
      </c>
      <c r="GK511" s="233" t="str">
        <f>IF(Deník!$W511&lt;&gt;"",IF(Deník!$AB511=Statistika!$L$102,Deník!$W511,""),"")</f>
        <v/>
      </c>
      <c r="GL511" s="233" t="str">
        <f>IF(Deník!$W511&lt;&gt;"",IF(Deník!$AB511=Statistika!$L$103,Deník!$W511,""),"")</f>
        <v/>
      </c>
      <c r="GM511" s="233" t="str">
        <f>IF(Deník!$W511&lt;&gt;"",IF(Deník!$AB511=Statistika!$L$104,Deník!$W511,""),"")</f>
        <v/>
      </c>
      <c r="GN511" s="233" t="str">
        <f>IF(Deník!$W511&lt;&gt;"",IF(Deník!$AB511=Statistika!$L$105,Deník!$W511,""),"")</f>
        <v/>
      </c>
      <c r="GO511" s="233" t="str">
        <f>IF(Deník!$W511&lt;&gt;"",IF(Deník!$AB511=Statistika!$L$106,Deník!$W511,""),"")</f>
        <v/>
      </c>
      <c r="GP511" s="233" t="str">
        <f>IF(Deník!$W511&lt;&gt;"",IF(Deník!$AB511=Statistika!$L$107,Deník!$W511,""),"")</f>
        <v/>
      </c>
      <c r="GQ511" s="233" t="str">
        <f>IF(Deník!$W511&lt;&gt;"",IF(Deník!$AB511=Statistika!$L$108,Deník!$W511,""),"")</f>
        <v/>
      </c>
      <c r="GS511" s="233" t="str">
        <f>IF(Deník!$W511&lt;0,IF(Deník!$AC511=Statistika!$F$117,Deník!$W511,""),"")</f>
        <v/>
      </c>
      <c r="GT511" s="233" t="str">
        <f>IF(Deník!$W511&lt;0,IF(Deník!$AC511=Statistika!$F$118,Deník!$W511,""),"")</f>
        <v/>
      </c>
      <c r="GU511" s="233" t="str">
        <f>IF(Deník!$W511&lt;0,IF(Deník!$AC511=Statistika!$F$119,Deník!$W511,""),"")</f>
        <v/>
      </c>
      <c r="GV511" s="233" t="str">
        <f>IF(Deník!$W511&lt;0,IF(Deník!$AC511=Statistika!$F$120,Deník!$W511,""),"")</f>
        <v/>
      </c>
      <c r="GW511" s="233" t="str">
        <f>IF(Deník!$W511&lt;0,IF(Deník!$AC511=Statistika!$F$121,Deník!$W511,""),"")</f>
        <v/>
      </c>
      <c r="GX511" s="233" t="str">
        <f>IF(Deník!$W511&lt;0,IF(Deník!$AC511=Statistika!$F$122,Deník!$W511,""),"")</f>
        <v/>
      </c>
      <c r="GY511" s="233" t="str">
        <f>IF(Deník!$W511&lt;0,IF(Deník!$AC511=Statistika!$F$123,Deník!$W511,""),"")</f>
        <v/>
      </c>
      <c r="GZ511" s="233" t="str">
        <f>IF(Deník!$W511&lt;0,IF(Deník!$AC511=Statistika!$F$124,Deník!$W511,""),"")</f>
        <v/>
      </c>
      <c r="HA511" s="233" t="str">
        <f>IF(Deník!$W511&lt;0,IF(Deník!$AC511=Statistika!$F$125,Deník!$W511,""),"")</f>
        <v/>
      </c>
      <c r="HC511" s="233" t="str">
        <f>IF(Deník!$W511&lt;0,IF(Deník!$AD511=Statistika!$F$133,Deník!$W511,""),"")</f>
        <v/>
      </c>
      <c r="HD511" s="233" t="str">
        <f>IF(Deník!$W511&lt;0,IF(Deník!$AD511=Statistika!$F$134,Deník!$W511,""),"")</f>
        <v/>
      </c>
      <c r="HE511" s="233" t="str">
        <f>IF(Deník!$W511&lt;0,IF(Deník!$AD511=Statistika!$F$135,Deník!$W511,""),"")</f>
        <v/>
      </c>
      <c r="HF511" s="233" t="str">
        <f>IF(Deník!$W511&lt;0,IF(Deník!$AD511=Statistika!$F$136,Deník!$W511,""),"")</f>
        <v/>
      </c>
      <c r="HG511" s="233" t="str">
        <f>IF(Deník!$W511&lt;0,IF(Deník!$AD511=Statistika!$F$137,Deník!$W511,""),"")</f>
        <v/>
      </c>
      <c r="ID511" s="8">
        <f>Tabulka4[[#This Row],[Sloupec3]]</f>
        <v>0</v>
      </c>
      <c r="IE511" s="17" t="str">
        <f>IF(AND([1]Deník!$C511&gt;='[1]Měsíční shrnutí'!$D$1,[1]Deník!$C511&lt;='[1]Měsíční shrnutí'!$F$1),[1]Deník!$X511,"")</f>
        <v/>
      </c>
    </row>
    <row r="512" spans="1:239">
      <c r="A512" s="8">
        <f>Deník!C513</f>
        <v>0</v>
      </c>
      <c r="B512" s="50" t="str">
        <f>Deník!R513</f>
        <v/>
      </c>
      <c r="C512" s="102" t="str">
        <f>IF(AND(Deník!R513&gt;1,Deník!R513&lt;&gt;""),1,"")</f>
        <v/>
      </c>
      <c r="D512" s="102" t="str">
        <f>IF(AND(Deník!R513&lt;=0,Deník!R513&lt;&gt;""),1,"")</f>
        <v/>
      </c>
      <c r="E512" s="103" t="str">
        <f>IF(AND(Deník!R513&gt;=0,Deník!R513&lt;=1),1,"")</f>
        <v/>
      </c>
      <c r="F512" s="79" t="str">
        <f>IF(Deník!R513&lt;&gt;"",Deník!R513+F511,"")</f>
        <v/>
      </c>
      <c r="G512" s="85"/>
      <c r="H512" s="54" t="str">
        <f>IF(MONTH(Deník!$C512)=H$2,IF(AND(Deník!$R512&gt;=0,Deník!$R512&lt;=1),"BE",Deník!$R512),"")</f>
        <v/>
      </c>
      <c r="I512" s="11" t="str">
        <f>IF(MONTH(Deník!$C512)=I$2,IF(AND(Deník!$R512&gt;=0,Deník!$R512&lt;=1),"BE",Deník!$R512),"")</f>
        <v/>
      </c>
      <c r="J512" s="11" t="str">
        <f>IF(MONTH(Deník!$C512)=J$2,IF(AND(Deník!$R512&gt;=0,Deník!$R512&lt;=1),"BE",Deník!$R512),"")</f>
        <v/>
      </c>
      <c r="K512" s="11" t="str">
        <f>IF(MONTH(Deník!$C512)=K$2,IF(AND(Deník!$R512&gt;=0,Deník!$R512&lt;=1),"BE",Deník!$R512),"")</f>
        <v/>
      </c>
      <c r="L512" s="11" t="str">
        <f>IF(MONTH(Deník!$C512)=L$2,IF(AND(Deník!$R512&gt;=0,Deník!$R512&lt;=1),"BE",Deník!$R512),"")</f>
        <v/>
      </c>
      <c r="M512" s="11" t="str">
        <f>IF(MONTH(Deník!$C512)=M$2,IF(AND(Deník!$R512&gt;=0,Deník!$R512&lt;=1),"BE",Deník!$R512),"")</f>
        <v/>
      </c>
      <c r="N512" s="11" t="str">
        <f>IF(MONTH(Deník!$C512)=N$2,IF(AND(Deník!$R512&gt;=0,Deník!$R512&lt;=1),"BE",Deník!$R512),"")</f>
        <v/>
      </c>
      <c r="O512" s="11" t="str">
        <f>IF(MONTH(Deník!$C512)=O$2,IF(AND(Deník!$R512&gt;=0,Deník!$R512&lt;=1),"BE",Deník!$R512),"")</f>
        <v/>
      </c>
      <c r="P512" s="11" t="str">
        <f>IF(MONTH(Deník!$C512)=P$2,IF(AND(Deník!$R512&gt;=0,Deník!$R512&lt;=1),"BE",Deník!$R512),"")</f>
        <v/>
      </c>
      <c r="Q512" s="11" t="str">
        <f>IF(MONTH(Deník!$C512)=Q$2,IF(AND(Deník!$R512&gt;=0,Deník!$R512&lt;=1),"BE",Deník!$R512),"")</f>
        <v/>
      </c>
      <c r="R512" s="11" t="str">
        <f>IF(MONTH(Deník!$C512)=R$2,IF(AND(Deník!$R512&gt;=0,Deník!$R512&lt;=1),"BE",Deník!$R512),"")</f>
        <v/>
      </c>
      <c r="S512" s="57" t="str">
        <f>IF(MONTH(Deník!$C512)=S$2,IF(AND(Deník!$R512&gt;=0,Deník!$R512&lt;=1),"BE",Deník!$R512),"")</f>
        <v/>
      </c>
      <c r="U512" s="12"/>
      <c r="V512" s="12"/>
      <c r="X512" s="600" t="str">
        <f>IF(Deník!$R512&lt;&gt;"",IF(Deník!$B512=Statistika!$F$63,IF(AND(Deník!$R512&gt;=0,Deník!$R512&lt;=1),"BE",Deník!$R512),""),"")</f>
        <v/>
      </c>
      <c r="Y512" s="13" t="str">
        <f>IF(Deník!$R512&lt;&gt;"",IF(Deník!$B512=Statistika!$F$64,IF(AND(Deník!$R512&gt;=0,Deník!$R512&lt;=1),"BE",Deník!$R512),""),"")</f>
        <v/>
      </c>
      <c r="Z512" s="13" t="str">
        <f>IF(Deník!$R512&lt;&gt;"",IF(Deník!$B512=Statistika!$F$65,IF(AND(Deník!$R512&gt;=0,Deník!$R512&lt;=1),"BE",Deník!$R512),""),"")</f>
        <v/>
      </c>
      <c r="AA512" s="13" t="str">
        <f>IF(Deník!$R512&lt;&gt;"",IF(Deník!$B512=Statistika!$F$66,IF(AND(Deník!$R512&gt;=0,Deník!$R512&lt;=1),"BE",Deník!$R512),""),"")</f>
        <v/>
      </c>
      <c r="AB512" s="13" t="str">
        <f>IF(Deník!$R512&lt;&gt;"",IF(Deník!$B512=Statistika!$F$67,IF(AND(Deník!$R512&gt;=0,Deník!$R512&lt;=1),"BE",Deník!$R512),""),"")</f>
        <v/>
      </c>
      <c r="AC512" s="13" t="str">
        <f>IF(Deník!$R512&lt;&gt;"",IF(Deník!$B512=Statistika!$F$68,IF(AND(Deník!$R512&gt;=0,Deník!$R512&lt;=1),"BE",Deník!$R512),""),"")</f>
        <v/>
      </c>
      <c r="AD512" s="13" t="str">
        <f>IF(Deník!$R512&lt;&gt;"",IF(Deník!$B512=Statistika!$F$69,IF(AND(Deník!$R512&gt;=0,Deník!$R512&lt;=1),"BE",Deník!$R512),""),"")</f>
        <v/>
      </c>
      <c r="AE512" s="601" t="str">
        <f>IF(Deník!$R512&lt;&gt;"",IF(Deník!$B512=Statistika!$F$70,IF(AND(Deník!$R512&gt;=0,Deník!$R512&lt;=1),"BE",Deník!$R512),""),"")</f>
        <v/>
      </c>
      <c r="AF512" s="90"/>
      <c r="AG512" s="63" t="str">
        <f>IF(Deník!$R512&lt;&gt;"",IF(Deník!$J512="L",IF(AND(Deník!$R512&gt;=0,Deník!$R512&lt;=1),"BE",Deník!$R512),""),"")</f>
        <v/>
      </c>
      <c r="AH512" s="13" t="str">
        <f>IF(Deník!$R512&lt;&gt;"",IF(Deník!$J512="S",IF(AND(Deník!$R512&gt;=0,Deník!$R512&lt;=1),"BE",Deník!$R512),""),"")</f>
        <v/>
      </c>
      <c r="AI512" s="95"/>
      <c r="AJ512" s="71" t="str">
        <f>IF(Deník!N513&lt;&gt;"",Deník!N513*-1,"")</f>
        <v/>
      </c>
      <c r="AK512" s="88"/>
      <c r="AL512" s="63" t="str">
        <f>IF(WEEKDAY(Deník!$C512,2)=1,IF(AND(Deník!$R512&gt;=0,Deník!$R512&lt;=1),"BE",Deník!$R512),"")</f>
        <v/>
      </c>
      <c r="AM512" s="13" t="str">
        <f>IF(WEEKDAY(Deník!$C512,2)=2,IF(AND(Deník!$R512&gt;=0,Deník!$R512&lt;=1),"BE",Deník!$R512),"")</f>
        <v/>
      </c>
      <c r="AN512" s="13" t="str">
        <f>IF(WEEKDAY(Deník!$C512,2)=3,IF(AND(Deník!$R512&gt;=0,Deník!$R512&lt;=1),"BE",Deník!$R512),"")</f>
        <v/>
      </c>
      <c r="AO512" s="13" t="str">
        <f>IF(WEEKDAY(Deník!$C512,2)=4,IF(AND(Deník!$R512&gt;=0,Deník!$R512&lt;=1),"BE",Deník!$R512),"")</f>
        <v/>
      </c>
      <c r="AP512" s="60" t="str">
        <f>IF(WEEKDAY(Deník!$C512,2)=5,IF(AND(Deník!$R512&gt;=0,Deník!$R512&lt;=1),"BE",Deník!$R512),"")</f>
        <v/>
      </c>
      <c r="AQ512" s="99"/>
      <c r="AR512" s="100">
        <f>Deník!D512</f>
        <v>0</v>
      </c>
      <c r="AS512" s="63" t="str">
        <f>IF(Deník!$D512&lt;&gt;"",IF(AND(Deník!$D512&gt;=AS$2,Deník!$D512&lt;=AS$3),IF(AND(Deník!$R512&gt;=0,Deník!$R512&lt;=1),"BE",Deník!$R512),""),"")</f>
        <v/>
      </c>
      <c r="AT512" s="63" t="str">
        <f>IF(Deník!$D512&lt;&gt;"",IF(AND(Deník!$D512&gt;=AT$2,Deník!$D512&lt;=AT$3),IF(AND(Deník!$R512&gt;=0,Deník!$R512&lt;=1),"BE",Deník!$R512),""),"")</f>
        <v/>
      </c>
      <c r="AU512" s="63" t="str">
        <f>IF(Deník!$D512&lt;&gt;"",IF(AND(Deník!$D512&gt;=AU$2,Deník!$D512&lt;=AU$3),IF(AND(Deník!$R512&gt;=0,Deník!$R512&lt;=1),"BE",Deník!$R512),""),"")</f>
        <v/>
      </c>
      <c r="AV512" s="63" t="str">
        <f>IF(Deník!$D512&lt;&gt;"",IF(AND(Deník!$D512&gt;=AV$2,Deník!$D512&lt;=AV$3),IF(AND(Deník!$R512&gt;=0,Deník!$R512&lt;=1),"BE",Deník!$R512),""),"")</f>
        <v/>
      </c>
      <c r="AW512" s="63" t="str">
        <f>IF(Deník!$D512&lt;&gt;"",IF(AND(Deník!$D512&gt;=AW$2,Deník!$D512&lt;=AW$3),IF(AND(Deník!$R512&gt;=0,Deník!$R512&lt;=1),"BE",Deník!$R512),""),"")</f>
        <v/>
      </c>
      <c r="AX512" s="63" t="str">
        <f>IF(Deník!$D512&lt;&gt;"",IF(AND(Deník!$D512&gt;=AX$2,Deník!$D512&lt;=AX$3),IF(AND(Deník!$R512&gt;=0,Deník!$R512&lt;=1),"BE",Deník!$R512),""),"")</f>
        <v/>
      </c>
      <c r="AY512" s="63" t="str">
        <f>IF(Deník!$D512&lt;&gt;"",IF(AND(Deník!$D512&gt;=AY$2,Deník!$D512&lt;=AY$3),IF(AND(Deník!$R512&gt;=0,Deník!$R512&lt;=1),"BE",Deník!$R512),""),"")</f>
        <v/>
      </c>
      <c r="AZ512" s="63" t="str">
        <f>IF(Deník!$D512&lt;&gt;"",IF(AND(Deník!$D512&gt;=AZ$2,Deník!$D512&lt;=AZ$3),IF(AND(Deník!$R512&gt;=0,Deník!$R512&lt;=1),"BE",Deník!$R512),""),"")</f>
        <v/>
      </c>
      <c r="BA512" s="63" t="str">
        <f>IF(Deník!$D512&lt;&gt;"",IF(AND(Deník!$D512&gt;=BA$2,Deník!$D512&lt;=BA$3),IF(AND(Deník!$R512&gt;=0,Deník!$R512&lt;=1),"BE",Deník!$R512),""),"")</f>
        <v/>
      </c>
      <c r="BB512" s="63" t="str">
        <f>IF(Deník!$D512&lt;&gt;"",IF(AND(Deník!$D512&gt;=BB$2,Deník!$D512&lt;=BB$3),IF(AND(Deník!$R512&gt;=0,Deník!$R512&lt;=1),"BE",Deník!$R512),""),"")</f>
        <v/>
      </c>
      <c r="BC512" s="71" t="str">
        <f>IF(Deník!$D512&lt;&gt;"",IF(AND(Deník!$D512&gt;=BC$2,Deník!$D512&lt;=BC$3),IF(AND(Deník!$R512&gt;=0,Deník!$R512&lt;=1),"BE",Deník!$R512),""),"")</f>
        <v/>
      </c>
      <c r="BD512" s="20" t="str">
        <f>IF(Deník!$J513="S",(Deník!$M513-Deník!$K513),IF(Deník!$J513="L",(Deník!$K513-Deník!$M513),""))</f>
        <v/>
      </c>
      <c r="BE512" s="20" t="str">
        <f>IF(Deník!$J513="S",(Deník!$K513-Deník!$O513),IF(Deník!$J513="L",(Deník!$O513-Deník!$K513),""))</f>
        <v/>
      </c>
      <c r="BF512" s="20" t="str">
        <f>IF(Deník!$J513="S",(Deník!$K513-Deník!$L513),IF(Deník!$J513="L",(Deník!$L513-Deník!$K513),""))</f>
        <v/>
      </c>
      <c r="BG512" s="20" t="str">
        <f>IF(Deník!$J513="S",(Deník!$K513-Deník!$S513),IF(Deník!$J513="L",(Deník!$S513-Deník!$K513),""))</f>
        <v/>
      </c>
      <c r="BH512" s="20" t="str">
        <f>IF(Deník!$J513="S",(Deník!$K513-Deník!$U513),IF(Deník!$J513="L",(Deník!$U513-Deník!$K513),""))</f>
        <v/>
      </c>
      <c r="BI512" s="20" t="str">
        <f>IF(Deník!$R512&gt;1,Deník!$R512,"")</f>
        <v/>
      </c>
      <c r="BJ512" s="20" t="str">
        <f>IF(Deník!$R512&lt;0,Deník!$R512,"")</f>
        <v/>
      </c>
      <c r="BK512" s="17"/>
      <c r="BM512" s="233" t="str">
        <f>IF(Deník!$R512&lt;&gt;"",IF(Deník!$Y512=Statistika!$F$78,IF(AND(Deník!$R512&gt;=0,Deník!$R512&lt;=1),"BE",Deník!$R512),""),"")</f>
        <v/>
      </c>
      <c r="BN512" s="233" t="str">
        <f>IF(Deník!$R512&lt;&gt;"",IF(Deník!$Y512=Statistika!$F$79,IF(AND(Deník!$R512&gt;=0,Deník!$R512&lt;=1),"BE",Deník!$R512),""),"")</f>
        <v/>
      </c>
      <c r="BO512" s="233" t="str">
        <f>IF(Deník!$R512&lt;&gt;"",IF(Deník!$Y512=Statistika!$F$80,IF(AND(Deník!$R512&gt;=0,Deník!$R512&lt;=1),"BE",Deník!$R512),""),"")</f>
        <v/>
      </c>
      <c r="BP512" s="233" t="str">
        <f>IF(Deník!$R512&lt;&gt;"",IF(Deník!$Y512=Statistika!$F$81,IF(AND(Deník!$R512&gt;=0,Deník!$R512&lt;=1),"BE",Deník!$R512),""),"")</f>
        <v/>
      </c>
      <c r="BQ512" s="233" t="str">
        <f>IF(Deník!$R512&lt;&gt;"",IF(Deník!$Y512=Statistika!$F$82,IF(AND(Deník!$R512&gt;=0,Deník!$R512&lt;=1),"BE",Deník!$R512),""),"")</f>
        <v/>
      </c>
      <c r="BR512" s="233" t="str">
        <f>IF(Deník!$R512&lt;&gt;"",IF(Deník!$Y512=Statistika!$F$83,IF(AND(Deník!$R512&gt;=0,Deník!$R512&lt;=1),"BE",Deník!$R512),""),"")</f>
        <v/>
      </c>
      <c r="BS512" s="233" t="str">
        <f>IF(Deník!$R512&lt;&gt;"",IF(Deník!$Y512=Statistika!$F$84,IF(AND(Deník!$R512&gt;=0,Deník!$R512&lt;=1),"BE",Deník!$R512),""),"")</f>
        <v/>
      </c>
      <c r="BT512" s="233" t="str">
        <f>IF(Deník!$R512&lt;&gt;"",IF(Deník!$Y512=Statistika!$F$85,IF(AND(Deník!$R512&gt;=0,Deník!$R512&lt;=1),"BE",Deník!$R512),""),"")</f>
        <v/>
      </c>
      <c r="BU512" s="233" t="str">
        <f>IF(Deník!$R512&lt;&gt;"",IF(Deník!$Y512=Statistika!$F$86,IF(AND(Deník!$R512&gt;=0,Deník!$R512&lt;=1),"BE",Deník!$R512),""),"")</f>
        <v/>
      </c>
      <c r="BV512" s="233" t="str">
        <f>IF(Deník!$R512&lt;&gt;"",IF(Deník!$Y512=Statistika!$F$87,IF(AND(Deník!$R512&gt;=0,Deník!$R512&lt;=1),"BE",Deník!$R512),""),"")</f>
        <v/>
      </c>
      <c r="BW512" s="233" t="str">
        <f>IF(Deník!$R512&lt;&gt;"",IF(Deník!$Y512=Statistika!$F$88,IF(AND(Deník!$R512&gt;=0,Deník!$R512&lt;=1),"BE",Deník!$R512),""),"")</f>
        <v/>
      </c>
      <c r="BX512" s="233" t="str">
        <f>IF(Deník!$R512&lt;&gt;"",IF(Deník!$Y512=Statistika!$F$89,IF(AND(Deník!$R512&gt;=0,Deník!$R512&lt;=1),"BE",Deník!$R512),""),"")</f>
        <v/>
      </c>
      <c r="BY512" s="233" t="str">
        <f>IF(Deník!$R512&lt;&gt;"",IF(Deník!$Y512=Statistika!$F$90,IF(AND(Deník!$R512&gt;=0,Deník!$R512&lt;=1),"BE",Deník!$R512),""),"")</f>
        <v/>
      </c>
      <c r="BZ512" s="233" t="str">
        <f>IF(Deník!$R512&lt;&gt;"",IF(Deník!$Y512=Statistika!$F$91,IF(AND(Deník!$R512&gt;=0,Deník!$R512&lt;=1),"BE",Deník!$R512),""),"")</f>
        <v/>
      </c>
      <c r="CA512" s="233"/>
      <c r="CB512" s="233" t="str">
        <f>IF(Deník!$R512&lt;&gt;"",IF(Deník!$AB512="SL",IF(AND(Deník!$R512&gt;=0,Deník!$R512&lt;=1),"BE",Deník!$R512),""),"")</f>
        <v/>
      </c>
      <c r="CC512" s="233" t="str">
        <f>IF(Deník!$R512&lt;&gt;"",IF(Deník!$AB512="BE10",IF(AND(Deník!$R512&gt;=0,Deník!$R512&lt;=1),"BE",Deník!$R512),""),"")</f>
        <v/>
      </c>
      <c r="CD512" s="233" t="str">
        <f>IF(Deník!$R512&lt;&gt;"",IF(Deník!$AB512="BE15",IF(AND(Deník!$R512&gt;=0,Deník!$R512&lt;=1),"BE",Deník!$R512),""),"")</f>
        <v/>
      </c>
      <c r="CE512" s="233" t="str">
        <f>IF(Deník!$R512&lt;&gt;"",IF(Deník!$AB512="BE20",IF(AND(Deník!$R512&gt;=0,Deník!$R512&lt;=1),"BE",Deník!$R512),""),"")</f>
        <v/>
      </c>
      <c r="CF512" s="233" t="str">
        <f>IF(Deník!$R512&lt;&gt;"",IF(Deník!$AB512="TP1",IF(AND(Deník!$R512&gt;=0,Deník!$R512&lt;=1),"BE",Deník!$R512),""),"")</f>
        <v/>
      </c>
      <c r="CG512" s="233" t="str">
        <f>IF(Deník!$R512&lt;&gt;"",IF(Deník!$AB512="TP2",IF(AND(Deník!$R512&gt;=0,Deník!$R512&lt;=1),"BE",Deník!$R512),""),"")</f>
        <v/>
      </c>
      <c r="CH512" s="233" t="str">
        <f>IF(Deník!$R512&lt;&gt;"",IF(Deník!$AB512="TP3",IF(AND(Deník!$R512&gt;=0,Deník!$R512&lt;=1),"BE",Deník!$R512),""),"")</f>
        <v/>
      </c>
      <c r="CI512" s="233" t="str">
        <f>IF(Deník!$R512&lt;&gt;"",IF(Deník!$AB512="Trailing SL",IF(AND(Deník!$R512&gt;=0,Deník!$R512&lt;=1),"BE",Deník!$R512),""),"")</f>
        <v/>
      </c>
      <c r="CJ512" s="233" t="str">
        <f>IF(Deník!$R512&lt;&gt;"",IF(Deník!$AB512="Manual",IF(AND(Deník!$R512&gt;=0,Deník!$R512&lt;=1),"BE",Deník!$R512),""),"")</f>
        <v/>
      </c>
      <c r="CK512" s="233"/>
      <c r="CL512" s="233" t="str">
        <f>IF(Deník!$R512&lt;0,IF(Deník!$AC512=Statistika!$F$117,Deník!$R512,""),"")</f>
        <v/>
      </c>
      <c r="CM512" s="233" t="str">
        <f>IF(Deník!$R512&lt;0,IF(Deník!$AC512=Statistika!$F$118,Deník!$R512,""),"")</f>
        <v/>
      </c>
      <c r="CN512" s="233" t="str">
        <f>IF(Deník!$R512&lt;0,IF(Deník!$AC512=Statistika!$F$119,Deník!$R512,""),"")</f>
        <v/>
      </c>
      <c r="CO512" s="233" t="str">
        <f>IF(Deník!$R512&lt;0,IF(Deník!$AC512=Statistika!$F$120,Deník!$R512,""),"")</f>
        <v/>
      </c>
      <c r="CP512" s="233" t="str">
        <f>IF(Deník!$R512&lt;0,IF(Deník!$AC512=Statistika!$F$121,Deník!$R512,""),"")</f>
        <v/>
      </c>
      <c r="CQ512" s="233" t="str">
        <f>IF(Deník!$R512&lt;0,IF(Deník!$AC512=Statistika!$F$122,Deník!$R512,""),"")</f>
        <v/>
      </c>
      <c r="CR512" s="233" t="str">
        <f>IF(Deník!$R512&lt;0,IF(Deník!$AC512=Statistika!$F$123,Deník!$R512,""),"")</f>
        <v/>
      </c>
      <c r="CS512" s="233" t="str">
        <f>IF(Deník!$R512&lt;0,IF(Deník!$AC512=Statistika!$F$124,Deník!$R512,""),"")</f>
        <v/>
      </c>
      <c r="CT512" s="233" t="str">
        <f>IF(Deník!$R512&lt;0,IF(Deník!$AC512=Statistika!$F$125,Deník!$R512,""),"")</f>
        <v/>
      </c>
      <c r="CU512" s="233"/>
      <c r="CV512" s="233" t="str">
        <f>IF(Deník!$R512&lt;0,IF(Deník!$AD512=$CV$2,Deník!$R512,""),"")</f>
        <v/>
      </c>
      <c r="CW512" s="233" t="str">
        <f>IF(Deník!$R512&lt;0,IF(Deník!$AD512=$CW$2,Deník!$R512,""),"")</f>
        <v/>
      </c>
      <c r="CX512" s="233" t="str">
        <f>IF(Deník!$R512&lt;0,IF(Deník!$AD512=$CX$2,Deník!$R512,""),"")</f>
        <v/>
      </c>
      <c r="CY512" s="233" t="str">
        <f>IF(Deník!$R512&lt;0,IF(Deník!$AD512=$CY$2,Deník!$R512,""),"")</f>
        <v/>
      </c>
      <c r="CZ512" s="233" t="str">
        <f>IF(Deník!$R512&lt;0,IF(Deník!$AD512=$CZ$2,Deník!$R512,""),"")</f>
        <v/>
      </c>
      <c r="DL512" s="221">
        <f t="shared" si="20"/>
        <v>93847.029999999984</v>
      </c>
      <c r="DM512" s="220">
        <f t="shared" si="19"/>
        <v>-6.1529700000000132E-2</v>
      </c>
      <c r="DO512" s="50">
        <f>Deník!W513</f>
        <v>0</v>
      </c>
      <c r="DP512" s="102" t="str">
        <f>IF(AND(Deník!W513&gt;0),1,"")</f>
        <v/>
      </c>
      <c r="DQ512" s="102">
        <f>IF(AND(Deník!W513&lt;=0),1,"")</f>
        <v>1</v>
      </c>
      <c r="DR512" s="227"/>
      <c r="DS512" s="228"/>
      <c r="DT512" s="85"/>
      <c r="DU512" s="54">
        <f>IF(MONTH(Deník!$C512)=DU$2,Deník!$W512,"")</f>
        <v>0</v>
      </c>
      <c r="DV512" s="222" t="str">
        <f>IF(MONTH(Deník!$C512)=DV$2,Deník!$W512,"")</f>
        <v/>
      </c>
      <c r="DW512" s="222" t="str">
        <f>IF(MONTH(Deník!$C512)=DW$2,Deník!$W512,"")</f>
        <v/>
      </c>
      <c r="DX512" s="222" t="str">
        <f>IF(MONTH(Deník!$C512)=DX$2,Deník!$W512,"")</f>
        <v/>
      </c>
      <c r="DY512" s="222" t="str">
        <f>IF(MONTH(Deník!$C512)=DY$2,Deník!$W512,"")</f>
        <v/>
      </c>
      <c r="DZ512" s="222" t="str">
        <f>IF(MONTH(Deník!$C512)=DZ$2,Deník!$W512,"")</f>
        <v/>
      </c>
      <c r="EA512" s="222" t="str">
        <f>IF(MONTH(Deník!$C512)=EA$2,Deník!$W512,"")</f>
        <v/>
      </c>
      <c r="EB512" s="222" t="str">
        <f>IF(MONTH(Deník!$C512)=EB$2,Deník!$W512,"")</f>
        <v/>
      </c>
      <c r="EC512" s="222" t="str">
        <f>IF(MONTH(Deník!$C512)=EC$2,Deník!$W512,"")</f>
        <v/>
      </c>
      <c r="ED512" s="222" t="str">
        <f>IF(MONTH(Deník!$C512)=ED$2,Deník!$W512,"")</f>
        <v/>
      </c>
      <c r="EE512" s="222" t="str">
        <f>IF(MONTH(Deník!$C512)=EE$2,Deník!$W512,"")</f>
        <v/>
      </c>
      <c r="EF512" s="222" t="str">
        <f>IF(MONTH(Deník!$C512)=EF$2,Deník!$W512,"")</f>
        <v/>
      </c>
      <c r="EI512" s="600" t="str">
        <f>IF(Deník!$W512&lt;&gt;"",IF(Deník!$B512=Statistika!$F$63,Deník!$W512,""),"")</f>
        <v/>
      </c>
      <c r="EJ512" s="13" t="str">
        <f>IF(Deník!$W512&lt;&gt;"",IF(Deník!$B512=Statistika!$F$64,Deník!$W512,""),"")</f>
        <v/>
      </c>
      <c r="EK512" s="13" t="str">
        <f>IF(Deník!$W512&lt;&gt;"",IF(Deník!$B512=Statistika!$F$65,Deník!$W512,""),"")</f>
        <v/>
      </c>
      <c r="EL512" s="13" t="str">
        <f>IF(Deník!$W512&lt;&gt;"",IF(Deník!$B512=Statistika!$F$66,Deník!$W512,""),"")</f>
        <v/>
      </c>
      <c r="EM512" s="13" t="str">
        <f>IF(Deník!$W512&lt;&gt;"",IF(Deník!$B512=Statistika!$F$67,Deník!$W512,""),"")</f>
        <v/>
      </c>
      <c r="EN512" s="13" t="str">
        <f>IF(Deník!$W512&lt;&gt;"",IF(Deník!$B512=Statistika!$F$68,Deník!$W512,""),"")</f>
        <v/>
      </c>
      <c r="EO512" s="13" t="str">
        <f>IF(Deník!$W512&lt;&gt;"",IF(Deník!$B512=Statistika!$F$69,Deník!$W512,""),"")</f>
        <v/>
      </c>
      <c r="EP512" s="601" t="str">
        <f>IF(Deník!$W512&lt;&gt;"",IF(Deník!$B512=Statistika!$F$70,Deník!$W512,""),"")</f>
        <v/>
      </c>
      <c r="EQ512" s="90"/>
      <c r="ER512" s="63" t="str">
        <f>IF(Deník!$W512&lt;&gt;"",IF(Deník!$J512="L",Deník!$W512,""),"")</f>
        <v/>
      </c>
      <c r="ES512" s="13" t="str">
        <f>IF(Deník!$W512&lt;&gt;"",IF(Deník!$J512="S",Deník!$W512,""),"")</f>
        <v/>
      </c>
      <c r="ET512" s="95"/>
      <c r="EU512" s="88"/>
      <c r="EV512" s="63" t="str">
        <f>IF(WEEKDAY(Deník!$C512,2)=1,Deník!$W512,"")</f>
        <v/>
      </c>
      <c r="EW512" s="13" t="str">
        <f>IF(WEEKDAY(Deník!$C512,2)=2,Deník!$W512,"")</f>
        <v/>
      </c>
      <c r="EX512" s="13" t="str">
        <f>IF(WEEKDAY(Deník!$C512,2)=3,Deník!$W512,"")</f>
        <v/>
      </c>
      <c r="EY512" s="13" t="str">
        <f>IF(WEEKDAY(Deník!$C512,2)=4,Deník!$W512,"")</f>
        <v/>
      </c>
      <c r="EZ512" s="60" t="str">
        <f>IF(WEEKDAY(Deník!$C512,2)=5,Deník!$W512,"")</f>
        <v/>
      </c>
      <c r="FA512" s="99"/>
      <c r="FB512" s="100">
        <f>Deník!D512</f>
        <v>0</v>
      </c>
      <c r="FC512" s="63">
        <f>IF($FB512&lt;&gt;"",IF(AND($FB512&gt;=FC$2,$FB512&lt;=FC$3),Deník!$W512,""))</f>
        <v>0</v>
      </c>
      <c r="FD512" s="63" t="str">
        <f>IF($FB512&lt;&gt;"",IF(AND($FB512&gt;=FD$2,$FB512&lt;=FD$3),Deník!$W512,""))</f>
        <v/>
      </c>
      <c r="FE512" s="63" t="str">
        <f>IF($FB512&lt;&gt;"",IF(AND($FB512&gt;=FE$2,$FB512&lt;=FE$3),Deník!$W512,""))</f>
        <v/>
      </c>
      <c r="FF512" s="63" t="str">
        <f>IF($FB512&lt;&gt;"",IF(AND($FB512&gt;=FF$2,$FB512&lt;=FF$3),Deník!$W512,""))</f>
        <v/>
      </c>
      <c r="FG512" s="63" t="str">
        <f>IF($FB512&lt;&gt;"",IF(AND($FB512&gt;=FG$2,$FB512&lt;=FG$3),Deník!$W512,""))</f>
        <v/>
      </c>
      <c r="FH512" s="63" t="str">
        <f>IF($FB512&lt;&gt;"",IF(AND($FB512&gt;=FH$2,$FB512&lt;=FH$3),Deník!$W512,""))</f>
        <v/>
      </c>
      <c r="FI512" s="63" t="str">
        <f>IF($FB512&lt;&gt;"",IF(AND($FB512&gt;=FI$2,$FB512&lt;=FI$3),Deník!$W512,""))</f>
        <v/>
      </c>
      <c r="FJ512" s="63" t="str">
        <f>IF($FB512&lt;&gt;"",IF(AND($FB512&gt;=FJ$2,$FB512&lt;=FJ$3),Deník!$W512,""))</f>
        <v/>
      </c>
      <c r="FK512" s="63" t="str">
        <f>IF($FB512&lt;&gt;"",IF(AND($FB512&gt;=FK$2,$FB512&lt;=FK$3),Deník!$W512,""))</f>
        <v/>
      </c>
      <c r="FL512" s="63" t="str">
        <f>IF($FB512&lt;&gt;"",IF(AND($FB512&gt;=FL$2,$FB512&lt;=FL$3),Deník!$W512,""))</f>
        <v/>
      </c>
      <c r="FM512" s="63" t="str">
        <f>IF($FB512&lt;&gt;"",IF(AND($FB512&gt;=FM$2,$FB512&lt;=FM$3),Deník!$W512,""))</f>
        <v/>
      </c>
      <c r="FN512" s="13"/>
      <c r="FO512" s="20" t="str">
        <f>IF(Deník!$W512&gt;1,Deník!$W512,"")</f>
        <v/>
      </c>
      <c r="FP512" s="20" t="str">
        <f>IF(Deník!$W512&lt;0,Deník!$W512,"")</f>
        <v/>
      </c>
      <c r="FQ512" s="17"/>
      <c r="FS512" s="233"/>
      <c r="FT512" s="233" t="str">
        <f>IF(Deník!$W512&lt;&gt;"",IF(Deník!$Y512=Statistika!$F$78,Deník!$W512,""),"")</f>
        <v/>
      </c>
      <c r="FU512" s="233" t="str">
        <f>IF(Deník!$W512&lt;&gt;"",IF(Deník!$Y512=Statistika!$F$79,Deník!$W512,""),"")</f>
        <v/>
      </c>
      <c r="FV512" s="233" t="str">
        <f>IF(Deník!$W512&lt;&gt;"",IF(Deník!$Y512=Statistika!$F$80,Deník!$W512,""),"")</f>
        <v/>
      </c>
      <c r="FW512" s="233" t="str">
        <f>IF(Deník!$W512&lt;&gt;"",IF(Deník!$Y512=Statistika!$F$81,Deník!$W512,""),"")</f>
        <v/>
      </c>
      <c r="FX512" s="233" t="str">
        <f>IF(Deník!$W512&lt;&gt;"",IF(Deník!$Y512=Statistika!$F$82,Deník!$W512,""),"")</f>
        <v/>
      </c>
      <c r="FY512" s="233" t="str">
        <f>IF(Deník!$W512&lt;&gt;"",IF(Deník!$Y512=Statistika!$F$83,Deník!$W512,""),"")</f>
        <v/>
      </c>
      <c r="FZ512" s="233" t="str">
        <f>IF(Deník!$W512&lt;&gt;"",IF(Deník!$Y512=Statistika!$F$84,Deník!$W512,""),"")</f>
        <v/>
      </c>
      <c r="GA512" s="233" t="str">
        <f>IF(Deník!$W512&lt;&gt;"",IF(Deník!$Y512=Statistika!$F$85,Deník!$W512,""),"")</f>
        <v/>
      </c>
      <c r="GB512" s="233" t="str">
        <f>IF(Deník!$W512&lt;&gt;"",IF(Deník!$Y512=Statistika!$F$86,Deník!$W512,""),"")</f>
        <v/>
      </c>
      <c r="GC512" s="233" t="str">
        <f>IF(Deník!$W512&lt;&gt;"",IF(Deník!$Y512=Statistika!$F$87,Deník!$W512,""),"")</f>
        <v/>
      </c>
      <c r="GD512" s="233" t="str">
        <f>IF(Deník!$W512&lt;&gt;"",IF(Deník!$Y512=Statistika!$F$88,Deník!$W512,""),"")</f>
        <v/>
      </c>
      <c r="GE512" s="233" t="str">
        <f>IF(Deník!$W512&lt;&gt;"",IF(Deník!$Y512=Statistika!$F$89,Deník!$W512,""),"")</f>
        <v/>
      </c>
      <c r="GF512" s="233" t="str">
        <f>IF(Deník!$W512&lt;&gt;"",IF(Deník!$Y512=Statistika!$F$90,Deník!$W512,""),"")</f>
        <v/>
      </c>
      <c r="GG512" s="233" t="str">
        <f>IF(Deník!$W512&lt;&gt;"",IF(Deník!$Y512=Statistika!$F$91,Deník!$W512,""),"")</f>
        <v/>
      </c>
      <c r="GH512" s="233"/>
      <c r="GI512" s="233" t="str">
        <f>IF(Deník!$W512&lt;&gt;"",IF(Deník!$AB512=Statistika!$L$100,Deník!$W512,""),"")</f>
        <v/>
      </c>
      <c r="GJ512" s="233" t="str">
        <f>IF(Deník!$W512&lt;&gt;"",IF(Deník!$AB512=Statistika!$L$101,Deník!$W512,""),"")</f>
        <v/>
      </c>
      <c r="GK512" s="233" t="str">
        <f>IF(Deník!$W512&lt;&gt;"",IF(Deník!$AB512=Statistika!$L$102,Deník!$W512,""),"")</f>
        <v/>
      </c>
      <c r="GL512" s="233" t="str">
        <f>IF(Deník!$W512&lt;&gt;"",IF(Deník!$AB512=Statistika!$L$103,Deník!$W512,""),"")</f>
        <v/>
      </c>
      <c r="GM512" s="233" t="str">
        <f>IF(Deník!$W512&lt;&gt;"",IF(Deník!$AB512=Statistika!$L$104,Deník!$W512,""),"")</f>
        <v/>
      </c>
      <c r="GN512" s="233" t="str">
        <f>IF(Deník!$W512&lt;&gt;"",IF(Deník!$AB512=Statistika!$L$105,Deník!$W512,""),"")</f>
        <v/>
      </c>
      <c r="GO512" s="233" t="str">
        <f>IF(Deník!$W512&lt;&gt;"",IF(Deník!$AB512=Statistika!$L$106,Deník!$W512,""),"")</f>
        <v/>
      </c>
      <c r="GP512" s="233" t="str">
        <f>IF(Deník!$W512&lt;&gt;"",IF(Deník!$AB512=Statistika!$L$107,Deník!$W512,""),"")</f>
        <v/>
      </c>
      <c r="GQ512" s="233" t="str">
        <f>IF(Deník!$W512&lt;&gt;"",IF(Deník!$AB512=Statistika!$L$108,Deník!$W512,""),"")</f>
        <v/>
      </c>
      <c r="GS512" s="233" t="str">
        <f>IF(Deník!$W512&lt;0,IF(Deník!$AC512=Statistika!$F$117,Deník!$W512,""),"")</f>
        <v/>
      </c>
      <c r="GT512" s="233" t="str">
        <f>IF(Deník!$W512&lt;0,IF(Deník!$AC512=Statistika!$F$118,Deník!$W512,""),"")</f>
        <v/>
      </c>
      <c r="GU512" s="233" t="str">
        <f>IF(Deník!$W512&lt;0,IF(Deník!$AC512=Statistika!$F$119,Deník!$W512,""),"")</f>
        <v/>
      </c>
      <c r="GV512" s="233" t="str">
        <f>IF(Deník!$W512&lt;0,IF(Deník!$AC512=Statistika!$F$120,Deník!$W512,""),"")</f>
        <v/>
      </c>
      <c r="GW512" s="233" t="str">
        <f>IF(Deník!$W512&lt;0,IF(Deník!$AC512=Statistika!$F$121,Deník!$W512,""),"")</f>
        <v/>
      </c>
      <c r="GX512" s="233" t="str">
        <f>IF(Deník!$W512&lt;0,IF(Deník!$AC512=Statistika!$F$122,Deník!$W512,""),"")</f>
        <v/>
      </c>
      <c r="GY512" s="233" t="str">
        <f>IF(Deník!$W512&lt;0,IF(Deník!$AC512=Statistika!$F$123,Deník!$W512,""),"")</f>
        <v/>
      </c>
      <c r="GZ512" s="233" t="str">
        <f>IF(Deník!$W512&lt;0,IF(Deník!$AC512=Statistika!$F$124,Deník!$W512,""),"")</f>
        <v/>
      </c>
      <c r="HA512" s="233" t="str">
        <f>IF(Deník!$W512&lt;0,IF(Deník!$AC512=Statistika!$F$125,Deník!$W512,""),"")</f>
        <v/>
      </c>
      <c r="HC512" s="233" t="str">
        <f>IF(Deník!$W512&lt;0,IF(Deník!$AD512=Statistika!$F$133,Deník!$W512,""),"")</f>
        <v/>
      </c>
      <c r="HD512" s="233" t="str">
        <f>IF(Deník!$W512&lt;0,IF(Deník!$AD512=Statistika!$F$134,Deník!$W512,""),"")</f>
        <v/>
      </c>
      <c r="HE512" s="233" t="str">
        <f>IF(Deník!$W512&lt;0,IF(Deník!$AD512=Statistika!$F$135,Deník!$W512,""),"")</f>
        <v/>
      </c>
      <c r="HF512" s="233" t="str">
        <f>IF(Deník!$W512&lt;0,IF(Deník!$AD512=Statistika!$F$136,Deník!$W512,""),"")</f>
        <v/>
      </c>
      <c r="HG512" s="233" t="str">
        <f>IF(Deník!$W512&lt;0,IF(Deník!$AD512=Statistika!$F$137,Deník!$W512,""),"")</f>
        <v/>
      </c>
      <c r="ID512" s="8">
        <f>Tabulka4[[#This Row],[Sloupec3]]</f>
        <v>0</v>
      </c>
      <c r="IE512" s="17" t="str">
        <f>IF(AND([1]Deník!$C512&gt;='[1]Měsíční shrnutí'!$D$1,[1]Deník!$C512&lt;='[1]Měsíční shrnutí'!$F$1),[1]Deník!$X512,"")</f>
        <v/>
      </c>
    </row>
    <row r="513" spans="1:239">
      <c r="A513" s="8">
        <f>Deník!C514</f>
        <v>0</v>
      </c>
      <c r="B513" s="50" t="str">
        <f>Deník!R514</f>
        <v/>
      </c>
      <c r="C513" s="102" t="str">
        <f>IF(AND(Deník!R514&gt;1,Deník!R514&lt;&gt;""),1,"")</f>
        <v/>
      </c>
      <c r="D513" s="102" t="str">
        <f>IF(AND(Deník!R514&lt;=0,Deník!R514&lt;&gt;""),1,"")</f>
        <v/>
      </c>
      <c r="E513" s="103" t="str">
        <f>IF(AND(Deník!R514&gt;=0,Deník!R514&lt;=1),1,"")</f>
        <v/>
      </c>
      <c r="F513" s="79" t="str">
        <f>IF(Deník!R514&lt;&gt;"",Deník!R514+F512,"")</f>
        <v/>
      </c>
      <c r="G513" s="85"/>
      <c r="H513" s="54" t="str">
        <f>IF(MONTH(Deník!$C513)=H$2,IF(AND(Deník!$R513&gt;=0,Deník!$R513&lt;=1),"BE",Deník!$R513),"")</f>
        <v/>
      </c>
      <c r="I513" s="11" t="str">
        <f>IF(MONTH(Deník!$C513)=I$2,IF(AND(Deník!$R513&gt;=0,Deník!$R513&lt;=1),"BE",Deník!$R513),"")</f>
        <v/>
      </c>
      <c r="J513" s="11" t="str">
        <f>IF(MONTH(Deník!$C513)=J$2,IF(AND(Deník!$R513&gt;=0,Deník!$R513&lt;=1),"BE",Deník!$R513),"")</f>
        <v/>
      </c>
      <c r="K513" s="11" t="str">
        <f>IF(MONTH(Deník!$C513)=K$2,IF(AND(Deník!$R513&gt;=0,Deník!$R513&lt;=1),"BE",Deník!$R513),"")</f>
        <v/>
      </c>
      <c r="L513" s="11" t="str">
        <f>IF(MONTH(Deník!$C513)=L$2,IF(AND(Deník!$R513&gt;=0,Deník!$R513&lt;=1),"BE",Deník!$R513),"")</f>
        <v/>
      </c>
      <c r="M513" s="11" t="str">
        <f>IF(MONTH(Deník!$C513)=M$2,IF(AND(Deník!$R513&gt;=0,Deník!$R513&lt;=1),"BE",Deník!$R513),"")</f>
        <v/>
      </c>
      <c r="N513" s="11" t="str">
        <f>IF(MONTH(Deník!$C513)=N$2,IF(AND(Deník!$R513&gt;=0,Deník!$R513&lt;=1),"BE",Deník!$R513),"")</f>
        <v/>
      </c>
      <c r="O513" s="11" t="str">
        <f>IF(MONTH(Deník!$C513)=O$2,IF(AND(Deník!$R513&gt;=0,Deník!$R513&lt;=1),"BE",Deník!$R513),"")</f>
        <v/>
      </c>
      <c r="P513" s="11" t="str">
        <f>IF(MONTH(Deník!$C513)=P$2,IF(AND(Deník!$R513&gt;=0,Deník!$R513&lt;=1),"BE",Deník!$R513),"")</f>
        <v/>
      </c>
      <c r="Q513" s="11" t="str">
        <f>IF(MONTH(Deník!$C513)=Q$2,IF(AND(Deník!$R513&gt;=0,Deník!$R513&lt;=1),"BE",Deník!$R513),"")</f>
        <v/>
      </c>
      <c r="R513" s="11" t="str">
        <f>IF(MONTH(Deník!$C513)=R$2,IF(AND(Deník!$R513&gt;=0,Deník!$R513&lt;=1),"BE",Deník!$R513),"")</f>
        <v/>
      </c>
      <c r="S513" s="57" t="str">
        <f>IF(MONTH(Deník!$C513)=S$2,IF(AND(Deník!$R513&gt;=0,Deník!$R513&lt;=1),"BE",Deník!$R513),"")</f>
        <v/>
      </c>
      <c r="U513" s="12"/>
      <c r="V513" s="12"/>
      <c r="X513" s="600" t="str">
        <f>IF(Deník!$R513&lt;&gt;"",IF(Deník!$B513=Statistika!$F$63,IF(AND(Deník!$R513&gt;=0,Deník!$R513&lt;=1),"BE",Deník!$R513),""),"")</f>
        <v/>
      </c>
      <c r="Y513" s="13" t="str">
        <f>IF(Deník!$R513&lt;&gt;"",IF(Deník!$B513=Statistika!$F$64,IF(AND(Deník!$R513&gt;=0,Deník!$R513&lt;=1),"BE",Deník!$R513),""),"")</f>
        <v/>
      </c>
      <c r="Z513" s="13" t="str">
        <f>IF(Deník!$R513&lt;&gt;"",IF(Deník!$B513=Statistika!$F$65,IF(AND(Deník!$R513&gt;=0,Deník!$R513&lt;=1),"BE",Deník!$R513),""),"")</f>
        <v/>
      </c>
      <c r="AA513" s="13" t="str">
        <f>IF(Deník!$R513&lt;&gt;"",IF(Deník!$B513=Statistika!$F$66,IF(AND(Deník!$R513&gt;=0,Deník!$R513&lt;=1),"BE",Deník!$R513),""),"")</f>
        <v/>
      </c>
      <c r="AB513" s="13" t="str">
        <f>IF(Deník!$R513&lt;&gt;"",IF(Deník!$B513=Statistika!$F$67,IF(AND(Deník!$R513&gt;=0,Deník!$R513&lt;=1),"BE",Deník!$R513),""),"")</f>
        <v/>
      </c>
      <c r="AC513" s="13" t="str">
        <f>IF(Deník!$R513&lt;&gt;"",IF(Deník!$B513=Statistika!$F$68,IF(AND(Deník!$R513&gt;=0,Deník!$R513&lt;=1),"BE",Deník!$R513),""),"")</f>
        <v/>
      </c>
      <c r="AD513" s="13" t="str">
        <f>IF(Deník!$R513&lt;&gt;"",IF(Deník!$B513=Statistika!$F$69,IF(AND(Deník!$R513&gt;=0,Deník!$R513&lt;=1),"BE",Deník!$R513),""),"")</f>
        <v/>
      </c>
      <c r="AE513" s="601" t="str">
        <f>IF(Deník!$R513&lt;&gt;"",IF(Deník!$B513=Statistika!$F$70,IF(AND(Deník!$R513&gt;=0,Deník!$R513&lt;=1),"BE",Deník!$R513),""),"")</f>
        <v/>
      </c>
      <c r="AF513" s="90"/>
      <c r="AG513" s="63" t="str">
        <f>IF(Deník!$R513&lt;&gt;"",IF(Deník!$J513="L",IF(AND(Deník!$R513&gt;=0,Deník!$R513&lt;=1),"BE",Deník!$R513),""),"")</f>
        <v/>
      </c>
      <c r="AH513" s="13" t="str">
        <f>IF(Deník!$R513&lt;&gt;"",IF(Deník!$J513="S",IF(AND(Deník!$R513&gt;=0,Deník!$R513&lt;=1),"BE",Deník!$R513),""),"")</f>
        <v/>
      </c>
      <c r="AI513" s="95"/>
      <c r="AJ513" s="71" t="str">
        <f>IF(Deník!N514&lt;&gt;"",Deník!N514*-1,"")</f>
        <v/>
      </c>
      <c r="AK513" s="88"/>
      <c r="AL513" s="63" t="str">
        <f>IF(WEEKDAY(Deník!$C513,2)=1,IF(AND(Deník!$R513&gt;=0,Deník!$R513&lt;=1),"BE",Deník!$R513),"")</f>
        <v/>
      </c>
      <c r="AM513" s="13" t="str">
        <f>IF(WEEKDAY(Deník!$C513,2)=2,IF(AND(Deník!$R513&gt;=0,Deník!$R513&lt;=1),"BE",Deník!$R513),"")</f>
        <v/>
      </c>
      <c r="AN513" s="13" t="str">
        <f>IF(WEEKDAY(Deník!$C513,2)=3,IF(AND(Deník!$R513&gt;=0,Deník!$R513&lt;=1),"BE",Deník!$R513),"")</f>
        <v/>
      </c>
      <c r="AO513" s="13" t="str">
        <f>IF(WEEKDAY(Deník!$C513,2)=4,IF(AND(Deník!$R513&gt;=0,Deník!$R513&lt;=1),"BE",Deník!$R513),"")</f>
        <v/>
      </c>
      <c r="AP513" s="60" t="str">
        <f>IF(WEEKDAY(Deník!$C513,2)=5,IF(AND(Deník!$R513&gt;=0,Deník!$R513&lt;=1),"BE",Deník!$R513),"")</f>
        <v/>
      </c>
      <c r="AQ513" s="99"/>
      <c r="AR513" s="100">
        <f>Deník!D513</f>
        <v>0</v>
      </c>
      <c r="AS513" s="63" t="str">
        <f>IF(Deník!$D513&lt;&gt;"",IF(AND(Deník!$D513&gt;=AS$2,Deník!$D513&lt;=AS$3),IF(AND(Deník!$R513&gt;=0,Deník!$R513&lt;=1),"BE",Deník!$R513),""),"")</f>
        <v/>
      </c>
      <c r="AT513" s="63" t="str">
        <f>IF(Deník!$D513&lt;&gt;"",IF(AND(Deník!$D513&gt;=AT$2,Deník!$D513&lt;=AT$3),IF(AND(Deník!$R513&gt;=0,Deník!$R513&lt;=1),"BE",Deník!$R513),""),"")</f>
        <v/>
      </c>
      <c r="AU513" s="63" t="str">
        <f>IF(Deník!$D513&lt;&gt;"",IF(AND(Deník!$D513&gt;=AU$2,Deník!$D513&lt;=AU$3),IF(AND(Deník!$R513&gt;=0,Deník!$R513&lt;=1),"BE",Deník!$R513),""),"")</f>
        <v/>
      </c>
      <c r="AV513" s="63" t="str">
        <f>IF(Deník!$D513&lt;&gt;"",IF(AND(Deník!$D513&gt;=AV$2,Deník!$D513&lt;=AV$3),IF(AND(Deník!$R513&gt;=0,Deník!$R513&lt;=1),"BE",Deník!$R513),""),"")</f>
        <v/>
      </c>
      <c r="AW513" s="63" t="str">
        <f>IF(Deník!$D513&lt;&gt;"",IF(AND(Deník!$D513&gt;=AW$2,Deník!$D513&lt;=AW$3),IF(AND(Deník!$R513&gt;=0,Deník!$R513&lt;=1),"BE",Deník!$R513),""),"")</f>
        <v/>
      </c>
      <c r="AX513" s="63" t="str">
        <f>IF(Deník!$D513&lt;&gt;"",IF(AND(Deník!$D513&gt;=AX$2,Deník!$D513&lt;=AX$3),IF(AND(Deník!$R513&gt;=0,Deník!$R513&lt;=1),"BE",Deník!$R513),""),"")</f>
        <v/>
      </c>
      <c r="AY513" s="63" t="str">
        <f>IF(Deník!$D513&lt;&gt;"",IF(AND(Deník!$D513&gt;=AY$2,Deník!$D513&lt;=AY$3),IF(AND(Deník!$R513&gt;=0,Deník!$R513&lt;=1),"BE",Deník!$R513),""),"")</f>
        <v/>
      </c>
      <c r="AZ513" s="63" t="str">
        <f>IF(Deník!$D513&lt;&gt;"",IF(AND(Deník!$D513&gt;=AZ$2,Deník!$D513&lt;=AZ$3),IF(AND(Deník!$R513&gt;=0,Deník!$R513&lt;=1),"BE",Deník!$R513),""),"")</f>
        <v/>
      </c>
      <c r="BA513" s="63" t="str">
        <f>IF(Deník!$D513&lt;&gt;"",IF(AND(Deník!$D513&gt;=BA$2,Deník!$D513&lt;=BA$3),IF(AND(Deník!$R513&gt;=0,Deník!$R513&lt;=1),"BE",Deník!$R513),""),"")</f>
        <v/>
      </c>
      <c r="BB513" s="63" t="str">
        <f>IF(Deník!$D513&lt;&gt;"",IF(AND(Deník!$D513&gt;=BB$2,Deník!$D513&lt;=BB$3),IF(AND(Deník!$R513&gt;=0,Deník!$R513&lt;=1),"BE",Deník!$R513),""),"")</f>
        <v/>
      </c>
      <c r="BC513" s="71" t="str">
        <f>IF(Deník!$D513&lt;&gt;"",IF(AND(Deník!$D513&gt;=BC$2,Deník!$D513&lt;=BC$3),IF(AND(Deník!$R513&gt;=0,Deník!$R513&lt;=1),"BE",Deník!$R513),""),"")</f>
        <v/>
      </c>
      <c r="BD513" s="20" t="str">
        <f>IF(Deník!$J514="S",(Deník!$M514-Deník!$K514),IF(Deník!$J514="L",(Deník!$K514-Deník!$M514),""))</f>
        <v/>
      </c>
      <c r="BE513" s="20" t="str">
        <f>IF(Deník!$J514="S",(Deník!$K514-Deník!$O514),IF(Deník!$J514="L",(Deník!$O514-Deník!$K514),""))</f>
        <v/>
      </c>
      <c r="BF513" s="20" t="str">
        <f>IF(Deník!$J514="S",(Deník!$K514-Deník!$L514),IF(Deník!$J514="L",(Deník!$L514-Deník!$K514),""))</f>
        <v/>
      </c>
      <c r="BG513" s="20" t="str">
        <f>IF(Deník!$J514="S",(Deník!$K514-Deník!$S514),IF(Deník!$J514="L",(Deník!$S514-Deník!$K514),""))</f>
        <v/>
      </c>
      <c r="BH513" s="20" t="str">
        <f>IF(Deník!$J514="S",(Deník!$K514-Deník!$U514),IF(Deník!$J514="L",(Deník!$U514-Deník!$K514),""))</f>
        <v/>
      </c>
      <c r="BI513" s="20" t="str">
        <f>IF(Deník!$R513&gt;1,Deník!$R513,"")</f>
        <v/>
      </c>
      <c r="BJ513" s="20" t="str">
        <f>IF(Deník!$R513&lt;0,Deník!$R513,"")</f>
        <v/>
      </c>
      <c r="BK513" s="17"/>
      <c r="BM513" s="233" t="str">
        <f>IF(Deník!$R513&lt;&gt;"",IF(Deník!$Y513=Statistika!$F$78,IF(AND(Deník!$R513&gt;=0,Deník!$R513&lt;=1),"BE",Deník!$R513),""),"")</f>
        <v/>
      </c>
      <c r="BN513" s="233" t="str">
        <f>IF(Deník!$R513&lt;&gt;"",IF(Deník!$Y513=Statistika!$F$79,IF(AND(Deník!$R513&gt;=0,Deník!$R513&lt;=1),"BE",Deník!$R513),""),"")</f>
        <v/>
      </c>
      <c r="BO513" s="233" t="str">
        <f>IF(Deník!$R513&lt;&gt;"",IF(Deník!$Y513=Statistika!$F$80,IF(AND(Deník!$R513&gt;=0,Deník!$R513&lt;=1),"BE",Deník!$R513),""),"")</f>
        <v/>
      </c>
      <c r="BP513" s="233" t="str">
        <f>IF(Deník!$R513&lt;&gt;"",IF(Deník!$Y513=Statistika!$F$81,IF(AND(Deník!$R513&gt;=0,Deník!$R513&lt;=1),"BE",Deník!$R513),""),"")</f>
        <v/>
      </c>
      <c r="BQ513" s="233" t="str">
        <f>IF(Deník!$R513&lt;&gt;"",IF(Deník!$Y513=Statistika!$F$82,IF(AND(Deník!$R513&gt;=0,Deník!$R513&lt;=1),"BE",Deník!$R513),""),"")</f>
        <v/>
      </c>
      <c r="BR513" s="233" t="str">
        <f>IF(Deník!$R513&lt;&gt;"",IF(Deník!$Y513=Statistika!$F$83,IF(AND(Deník!$R513&gt;=0,Deník!$R513&lt;=1),"BE",Deník!$R513),""),"")</f>
        <v/>
      </c>
      <c r="BS513" s="233" t="str">
        <f>IF(Deník!$R513&lt;&gt;"",IF(Deník!$Y513=Statistika!$F$84,IF(AND(Deník!$R513&gt;=0,Deník!$R513&lt;=1),"BE",Deník!$R513),""),"")</f>
        <v/>
      </c>
      <c r="BT513" s="233" t="str">
        <f>IF(Deník!$R513&lt;&gt;"",IF(Deník!$Y513=Statistika!$F$85,IF(AND(Deník!$R513&gt;=0,Deník!$R513&lt;=1),"BE",Deník!$R513),""),"")</f>
        <v/>
      </c>
      <c r="BU513" s="233" t="str">
        <f>IF(Deník!$R513&lt;&gt;"",IF(Deník!$Y513=Statistika!$F$86,IF(AND(Deník!$R513&gt;=0,Deník!$R513&lt;=1),"BE",Deník!$R513),""),"")</f>
        <v/>
      </c>
      <c r="BV513" s="233" t="str">
        <f>IF(Deník!$R513&lt;&gt;"",IF(Deník!$Y513=Statistika!$F$87,IF(AND(Deník!$R513&gt;=0,Deník!$R513&lt;=1),"BE",Deník!$R513),""),"")</f>
        <v/>
      </c>
      <c r="BW513" s="233" t="str">
        <f>IF(Deník!$R513&lt;&gt;"",IF(Deník!$Y513=Statistika!$F$88,IF(AND(Deník!$R513&gt;=0,Deník!$R513&lt;=1),"BE",Deník!$R513),""),"")</f>
        <v/>
      </c>
      <c r="BX513" s="233" t="str">
        <f>IF(Deník!$R513&lt;&gt;"",IF(Deník!$Y513=Statistika!$F$89,IF(AND(Deník!$R513&gt;=0,Deník!$R513&lt;=1),"BE",Deník!$R513),""),"")</f>
        <v/>
      </c>
      <c r="BY513" s="233" t="str">
        <f>IF(Deník!$R513&lt;&gt;"",IF(Deník!$Y513=Statistika!$F$90,IF(AND(Deník!$R513&gt;=0,Deník!$R513&lt;=1),"BE",Deník!$R513),""),"")</f>
        <v/>
      </c>
      <c r="BZ513" s="233" t="str">
        <f>IF(Deník!$R513&lt;&gt;"",IF(Deník!$Y513=Statistika!$F$91,IF(AND(Deník!$R513&gt;=0,Deník!$R513&lt;=1),"BE",Deník!$R513),""),"")</f>
        <v/>
      </c>
      <c r="CA513" s="233"/>
      <c r="CB513" s="233" t="str">
        <f>IF(Deník!$R513&lt;&gt;"",IF(Deník!$AB513="SL",IF(AND(Deník!$R513&gt;=0,Deník!$R513&lt;=1),"BE",Deník!$R513),""),"")</f>
        <v/>
      </c>
      <c r="CC513" s="233" t="str">
        <f>IF(Deník!$R513&lt;&gt;"",IF(Deník!$AB513="BE10",IF(AND(Deník!$R513&gt;=0,Deník!$R513&lt;=1),"BE",Deník!$R513),""),"")</f>
        <v/>
      </c>
      <c r="CD513" s="233" t="str">
        <f>IF(Deník!$R513&lt;&gt;"",IF(Deník!$AB513="BE15",IF(AND(Deník!$R513&gt;=0,Deník!$R513&lt;=1),"BE",Deník!$R513),""),"")</f>
        <v/>
      </c>
      <c r="CE513" s="233" t="str">
        <f>IF(Deník!$R513&lt;&gt;"",IF(Deník!$AB513="BE20",IF(AND(Deník!$R513&gt;=0,Deník!$R513&lt;=1),"BE",Deník!$R513),""),"")</f>
        <v/>
      </c>
      <c r="CF513" s="233" t="str">
        <f>IF(Deník!$R513&lt;&gt;"",IF(Deník!$AB513="TP1",IF(AND(Deník!$R513&gt;=0,Deník!$R513&lt;=1),"BE",Deník!$R513),""),"")</f>
        <v/>
      </c>
      <c r="CG513" s="233" t="str">
        <f>IF(Deník!$R513&lt;&gt;"",IF(Deník!$AB513="TP2",IF(AND(Deník!$R513&gt;=0,Deník!$R513&lt;=1),"BE",Deník!$R513),""),"")</f>
        <v/>
      </c>
      <c r="CH513" s="233" t="str">
        <f>IF(Deník!$R513&lt;&gt;"",IF(Deník!$AB513="TP3",IF(AND(Deník!$R513&gt;=0,Deník!$R513&lt;=1),"BE",Deník!$R513),""),"")</f>
        <v/>
      </c>
      <c r="CI513" s="233" t="str">
        <f>IF(Deník!$R513&lt;&gt;"",IF(Deník!$AB513="Trailing SL",IF(AND(Deník!$R513&gt;=0,Deník!$R513&lt;=1),"BE",Deník!$R513),""),"")</f>
        <v/>
      </c>
      <c r="CJ513" s="233" t="str">
        <f>IF(Deník!$R513&lt;&gt;"",IF(Deník!$AB513="Manual",IF(AND(Deník!$R513&gt;=0,Deník!$R513&lt;=1),"BE",Deník!$R513),""),"")</f>
        <v/>
      </c>
      <c r="CK513" s="233"/>
      <c r="CL513" s="233" t="str">
        <f>IF(Deník!$R513&lt;0,IF(Deník!$AC513=Statistika!$F$117,Deník!$R513,""),"")</f>
        <v/>
      </c>
      <c r="CM513" s="233" t="str">
        <f>IF(Deník!$R513&lt;0,IF(Deník!$AC513=Statistika!$F$118,Deník!$R513,""),"")</f>
        <v/>
      </c>
      <c r="CN513" s="233" t="str">
        <f>IF(Deník!$R513&lt;0,IF(Deník!$AC513=Statistika!$F$119,Deník!$R513,""),"")</f>
        <v/>
      </c>
      <c r="CO513" s="233" t="str">
        <f>IF(Deník!$R513&lt;0,IF(Deník!$AC513=Statistika!$F$120,Deník!$R513,""),"")</f>
        <v/>
      </c>
      <c r="CP513" s="233" t="str">
        <f>IF(Deník!$R513&lt;0,IF(Deník!$AC513=Statistika!$F$121,Deník!$R513,""),"")</f>
        <v/>
      </c>
      <c r="CQ513" s="233" t="str">
        <f>IF(Deník!$R513&lt;0,IF(Deník!$AC513=Statistika!$F$122,Deník!$R513,""),"")</f>
        <v/>
      </c>
      <c r="CR513" s="233" t="str">
        <f>IF(Deník!$R513&lt;0,IF(Deník!$AC513=Statistika!$F$123,Deník!$R513,""),"")</f>
        <v/>
      </c>
      <c r="CS513" s="233" t="str">
        <f>IF(Deník!$R513&lt;0,IF(Deník!$AC513=Statistika!$F$124,Deník!$R513,""),"")</f>
        <v/>
      </c>
      <c r="CT513" s="233" t="str">
        <f>IF(Deník!$R513&lt;0,IF(Deník!$AC513=Statistika!$F$125,Deník!$R513,""),"")</f>
        <v/>
      </c>
      <c r="CU513" s="233"/>
      <c r="CV513" s="233" t="str">
        <f>IF(Deník!$R513&lt;0,IF(Deník!$AD513=$CV$2,Deník!$R513,""),"")</f>
        <v/>
      </c>
      <c r="CW513" s="233" t="str">
        <f>IF(Deník!$R513&lt;0,IF(Deník!$AD513=$CW$2,Deník!$R513,""),"")</f>
        <v/>
      </c>
      <c r="CX513" s="233" t="str">
        <f>IF(Deník!$R513&lt;0,IF(Deník!$AD513=$CX$2,Deník!$R513,""),"")</f>
        <v/>
      </c>
      <c r="CY513" s="233" t="str">
        <f>IF(Deník!$R513&lt;0,IF(Deník!$AD513=$CY$2,Deník!$R513,""),"")</f>
        <v/>
      </c>
      <c r="CZ513" s="233" t="str">
        <f>IF(Deník!$R513&lt;0,IF(Deník!$AD513=$CZ$2,Deník!$R513,""),"")</f>
        <v/>
      </c>
      <c r="DL513" s="221">
        <f t="shared" si="20"/>
        <v>93847.029999999984</v>
      </c>
      <c r="DM513" s="220">
        <f t="shared" si="19"/>
        <v>-6.1529700000000132E-2</v>
      </c>
      <c r="DO513" s="50">
        <f>Deník!W514</f>
        <v>0</v>
      </c>
      <c r="DP513" s="102" t="str">
        <f>IF(AND(Deník!W514&gt;0),1,"")</f>
        <v/>
      </c>
      <c r="DQ513" s="102">
        <f>IF(AND(Deník!W514&lt;=0),1,"")</f>
        <v>1</v>
      </c>
      <c r="DR513" s="227"/>
      <c r="DS513" s="228"/>
      <c r="DT513" s="85"/>
      <c r="DU513" s="54">
        <f>IF(MONTH(Deník!$C513)=DU$2,Deník!$W513,"")</f>
        <v>0</v>
      </c>
      <c r="DV513" s="222" t="str">
        <f>IF(MONTH(Deník!$C513)=DV$2,Deník!$W513,"")</f>
        <v/>
      </c>
      <c r="DW513" s="222" t="str">
        <f>IF(MONTH(Deník!$C513)=DW$2,Deník!$W513,"")</f>
        <v/>
      </c>
      <c r="DX513" s="222" t="str">
        <f>IF(MONTH(Deník!$C513)=DX$2,Deník!$W513,"")</f>
        <v/>
      </c>
      <c r="DY513" s="222" t="str">
        <f>IF(MONTH(Deník!$C513)=DY$2,Deník!$W513,"")</f>
        <v/>
      </c>
      <c r="DZ513" s="222" t="str">
        <f>IF(MONTH(Deník!$C513)=DZ$2,Deník!$W513,"")</f>
        <v/>
      </c>
      <c r="EA513" s="222" t="str">
        <f>IF(MONTH(Deník!$C513)=EA$2,Deník!$W513,"")</f>
        <v/>
      </c>
      <c r="EB513" s="222" t="str">
        <f>IF(MONTH(Deník!$C513)=EB$2,Deník!$W513,"")</f>
        <v/>
      </c>
      <c r="EC513" s="222" t="str">
        <f>IF(MONTH(Deník!$C513)=EC$2,Deník!$W513,"")</f>
        <v/>
      </c>
      <c r="ED513" s="222" t="str">
        <f>IF(MONTH(Deník!$C513)=ED$2,Deník!$W513,"")</f>
        <v/>
      </c>
      <c r="EE513" s="222" t="str">
        <f>IF(MONTH(Deník!$C513)=EE$2,Deník!$W513,"")</f>
        <v/>
      </c>
      <c r="EF513" s="222" t="str">
        <f>IF(MONTH(Deník!$C513)=EF$2,Deník!$W513,"")</f>
        <v/>
      </c>
      <c r="EI513" s="600" t="str">
        <f>IF(Deník!$W513&lt;&gt;"",IF(Deník!$B513=Statistika!$F$63,Deník!$W513,""),"")</f>
        <v/>
      </c>
      <c r="EJ513" s="13" t="str">
        <f>IF(Deník!$W513&lt;&gt;"",IF(Deník!$B513=Statistika!$F$64,Deník!$W513,""),"")</f>
        <v/>
      </c>
      <c r="EK513" s="13" t="str">
        <f>IF(Deník!$W513&lt;&gt;"",IF(Deník!$B513=Statistika!$F$65,Deník!$W513,""),"")</f>
        <v/>
      </c>
      <c r="EL513" s="13" t="str">
        <f>IF(Deník!$W513&lt;&gt;"",IF(Deník!$B513=Statistika!$F$66,Deník!$W513,""),"")</f>
        <v/>
      </c>
      <c r="EM513" s="13" t="str">
        <f>IF(Deník!$W513&lt;&gt;"",IF(Deník!$B513=Statistika!$F$67,Deník!$W513,""),"")</f>
        <v/>
      </c>
      <c r="EN513" s="13" t="str">
        <f>IF(Deník!$W513&lt;&gt;"",IF(Deník!$B513=Statistika!$F$68,Deník!$W513,""),"")</f>
        <v/>
      </c>
      <c r="EO513" s="13" t="str">
        <f>IF(Deník!$W513&lt;&gt;"",IF(Deník!$B513=Statistika!$F$69,Deník!$W513,""),"")</f>
        <v/>
      </c>
      <c r="EP513" s="601" t="str">
        <f>IF(Deník!$W513&lt;&gt;"",IF(Deník!$B513=Statistika!$F$70,Deník!$W513,""),"")</f>
        <v/>
      </c>
      <c r="EQ513" s="90"/>
      <c r="ER513" s="63" t="str">
        <f>IF(Deník!$W513&lt;&gt;"",IF(Deník!$J513="L",Deník!$W513,""),"")</f>
        <v/>
      </c>
      <c r="ES513" s="13" t="str">
        <f>IF(Deník!$W513&lt;&gt;"",IF(Deník!$J513="S",Deník!$W513,""),"")</f>
        <v/>
      </c>
      <c r="ET513" s="95"/>
      <c r="EU513" s="88"/>
      <c r="EV513" s="63" t="str">
        <f>IF(WEEKDAY(Deník!$C513,2)=1,Deník!$W513,"")</f>
        <v/>
      </c>
      <c r="EW513" s="13" t="str">
        <f>IF(WEEKDAY(Deník!$C513,2)=2,Deník!$W513,"")</f>
        <v/>
      </c>
      <c r="EX513" s="13" t="str">
        <f>IF(WEEKDAY(Deník!$C513,2)=3,Deník!$W513,"")</f>
        <v/>
      </c>
      <c r="EY513" s="13" t="str">
        <f>IF(WEEKDAY(Deník!$C513,2)=4,Deník!$W513,"")</f>
        <v/>
      </c>
      <c r="EZ513" s="60" t="str">
        <f>IF(WEEKDAY(Deník!$C513,2)=5,Deník!$W513,"")</f>
        <v/>
      </c>
      <c r="FA513" s="99"/>
      <c r="FB513" s="100">
        <f>Deník!D513</f>
        <v>0</v>
      </c>
      <c r="FC513" s="63">
        <f>IF($FB513&lt;&gt;"",IF(AND($FB513&gt;=FC$2,$FB513&lt;=FC$3),Deník!$W513,""))</f>
        <v>0</v>
      </c>
      <c r="FD513" s="63" t="str">
        <f>IF($FB513&lt;&gt;"",IF(AND($FB513&gt;=FD$2,$FB513&lt;=FD$3),Deník!$W513,""))</f>
        <v/>
      </c>
      <c r="FE513" s="63" t="str">
        <f>IF($FB513&lt;&gt;"",IF(AND($FB513&gt;=FE$2,$FB513&lt;=FE$3),Deník!$W513,""))</f>
        <v/>
      </c>
      <c r="FF513" s="63" t="str">
        <f>IF($FB513&lt;&gt;"",IF(AND($FB513&gt;=FF$2,$FB513&lt;=FF$3),Deník!$W513,""))</f>
        <v/>
      </c>
      <c r="FG513" s="63" t="str">
        <f>IF($FB513&lt;&gt;"",IF(AND($FB513&gt;=FG$2,$FB513&lt;=FG$3),Deník!$W513,""))</f>
        <v/>
      </c>
      <c r="FH513" s="63" t="str">
        <f>IF($FB513&lt;&gt;"",IF(AND($FB513&gt;=FH$2,$FB513&lt;=FH$3),Deník!$W513,""))</f>
        <v/>
      </c>
      <c r="FI513" s="63" t="str">
        <f>IF($FB513&lt;&gt;"",IF(AND($FB513&gt;=FI$2,$FB513&lt;=FI$3),Deník!$W513,""))</f>
        <v/>
      </c>
      <c r="FJ513" s="63" t="str">
        <f>IF($FB513&lt;&gt;"",IF(AND($FB513&gt;=FJ$2,$FB513&lt;=FJ$3),Deník!$W513,""))</f>
        <v/>
      </c>
      <c r="FK513" s="63" t="str">
        <f>IF($FB513&lt;&gt;"",IF(AND($FB513&gt;=FK$2,$FB513&lt;=FK$3),Deník!$W513,""))</f>
        <v/>
      </c>
      <c r="FL513" s="63" t="str">
        <f>IF($FB513&lt;&gt;"",IF(AND($FB513&gt;=FL$2,$FB513&lt;=FL$3),Deník!$W513,""))</f>
        <v/>
      </c>
      <c r="FM513" s="63" t="str">
        <f>IF($FB513&lt;&gt;"",IF(AND($FB513&gt;=FM$2,$FB513&lt;=FM$3),Deník!$W513,""))</f>
        <v/>
      </c>
      <c r="FN513" s="13"/>
      <c r="FO513" s="20" t="str">
        <f>IF(Deník!$W513&gt;1,Deník!$W513,"")</f>
        <v/>
      </c>
      <c r="FP513" s="20" t="str">
        <f>IF(Deník!$W513&lt;0,Deník!$W513,"")</f>
        <v/>
      </c>
      <c r="FQ513" s="17"/>
      <c r="FS513" s="233"/>
      <c r="FT513" s="233" t="str">
        <f>IF(Deník!$W513&lt;&gt;"",IF(Deník!$Y513=Statistika!$F$78,Deník!$W513,""),"")</f>
        <v/>
      </c>
      <c r="FU513" s="233" t="str">
        <f>IF(Deník!$W513&lt;&gt;"",IF(Deník!$Y513=Statistika!$F$79,Deník!$W513,""),"")</f>
        <v/>
      </c>
      <c r="FV513" s="233" t="str">
        <f>IF(Deník!$W513&lt;&gt;"",IF(Deník!$Y513=Statistika!$F$80,Deník!$W513,""),"")</f>
        <v/>
      </c>
      <c r="FW513" s="233" t="str">
        <f>IF(Deník!$W513&lt;&gt;"",IF(Deník!$Y513=Statistika!$F$81,Deník!$W513,""),"")</f>
        <v/>
      </c>
      <c r="FX513" s="233" t="str">
        <f>IF(Deník!$W513&lt;&gt;"",IF(Deník!$Y513=Statistika!$F$82,Deník!$W513,""),"")</f>
        <v/>
      </c>
      <c r="FY513" s="233" t="str">
        <f>IF(Deník!$W513&lt;&gt;"",IF(Deník!$Y513=Statistika!$F$83,Deník!$W513,""),"")</f>
        <v/>
      </c>
      <c r="FZ513" s="233" t="str">
        <f>IF(Deník!$W513&lt;&gt;"",IF(Deník!$Y513=Statistika!$F$84,Deník!$W513,""),"")</f>
        <v/>
      </c>
      <c r="GA513" s="233" t="str">
        <f>IF(Deník!$W513&lt;&gt;"",IF(Deník!$Y513=Statistika!$F$85,Deník!$W513,""),"")</f>
        <v/>
      </c>
      <c r="GB513" s="233" t="str">
        <f>IF(Deník!$W513&lt;&gt;"",IF(Deník!$Y513=Statistika!$F$86,Deník!$W513,""),"")</f>
        <v/>
      </c>
      <c r="GC513" s="233" t="str">
        <f>IF(Deník!$W513&lt;&gt;"",IF(Deník!$Y513=Statistika!$F$87,Deník!$W513,""),"")</f>
        <v/>
      </c>
      <c r="GD513" s="233" t="str">
        <f>IF(Deník!$W513&lt;&gt;"",IF(Deník!$Y513=Statistika!$F$88,Deník!$W513,""),"")</f>
        <v/>
      </c>
      <c r="GE513" s="233" t="str">
        <f>IF(Deník!$W513&lt;&gt;"",IF(Deník!$Y513=Statistika!$F$89,Deník!$W513,""),"")</f>
        <v/>
      </c>
      <c r="GF513" s="233" t="str">
        <f>IF(Deník!$W513&lt;&gt;"",IF(Deník!$Y513=Statistika!$F$90,Deník!$W513,""),"")</f>
        <v/>
      </c>
      <c r="GG513" s="233" t="str">
        <f>IF(Deník!$W513&lt;&gt;"",IF(Deník!$Y513=Statistika!$F$91,Deník!$W513,""),"")</f>
        <v/>
      </c>
      <c r="GH513" s="233"/>
      <c r="GI513" s="233" t="str">
        <f>IF(Deník!$W513&lt;&gt;"",IF(Deník!$AB513=Statistika!$L$100,Deník!$W513,""),"")</f>
        <v/>
      </c>
      <c r="GJ513" s="233" t="str">
        <f>IF(Deník!$W513&lt;&gt;"",IF(Deník!$AB513=Statistika!$L$101,Deník!$W513,""),"")</f>
        <v/>
      </c>
      <c r="GK513" s="233" t="str">
        <f>IF(Deník!$W513&lt;&gt;"",IF(Deník!$AB513=Statistika!$L$102,Deník!$W513,""),"")</f>
        <v/>
      </c>
      <c r="GL513" s="233" t="str">
        <f>IF(Deník!$W513&lt;&gt;"",IF(Deník!$AB513=Statistika!$L$103,Deník!$W513,""),"")</f>
        <v/>
      </c>
      <c r="GM513" s="233" t="str">
        <f>IF(Deník!$W513&lt;&gt;"",IF(Deník!$AB513=Statistika!$L$104,Deník!$W513,""),"")</f>
        <v/>
      </c>
      <c r="GN513" s="233" t="str">
        <f>IF(Deník!$W513&lt;&gt;"",IF(Deník!$AB513=Statistika!$L$105,Deník!$W513,""),"")</f>
        <v/>
      </c>
      <c r="GO513" s="233" t="str">
        <f>IF(Deník!$W513&lt;&gt;"",IF(Deník!$AB513=Statistika!$L$106,Deník!$W513,""),"")</f>
        <v/>
      </c>
      <c r="GP513" s="233" t="str">
        <f>IF(Deník!$W513&lt;&gt;"",IF(Deník!$AB513=Statistika!$L$107,Deník!$W513,""),"")</f>
        <v/>
      </c>
      <c r="GQ513" s="233" t="str">
        <f>IF(Deník!$W513&lt;&gt;"",IF(Deník!$AB513=Statistika!$L$108,Deník!$W513,""),"")</f>
        <v/>
      </c>
      <c r="GS513" s="233" t="str">
        <f>IF(Deník!$W513&lt;0,IF(Deník!$AC513=Statistika!$F$117,Deník!$W513,""),"")</f>
        <v/>
      </c>
      <c r="GT513" s="233" t="str">
        <f>IF(Deník!$W513&lt;0,IF(Deník!$AC513=Statistika!$F$118,Deník!$W513,""),"")</f>
        <v/>
      </c>
      <c r="GU513" s="233" t="str">
        <f>IF(Deník!$W513&lt;0,IF(Deník!$AC513=Statistika!$F$119,Deník!$W513,""),"")</f>
        <v/>
      </c>
      <c r="GV513" s="233" t="str">
        <f>IF(Deník!$W513&lt;0,IF(Deník!$AC513=Statistika!$F$120,Deník!$W513,""),"")</f>
        <v/>
      </c>
      <c r="GW513" s="233" t="str">
        <f>IF(Deník!$W513&lt;0,IF(Deník!$AC513=Statistika!$F$121,Deník!$W513,""),"")</f>
        <v/>
      </c>
      <c r="GX513" s="233" t="str">
        <f>IF(Deník!$W513&lt;0,IF(Deník!$AC513=Statistika!$F$122,Deník!$W513,""),"")</f>
        <v/>
      </c>
      <c r="GY513" s="233" t="str">
        <f>IF(Deník!$W513&lt;0,IF(Deník!$AC513=Statistika!$F$123,Deník!$W513,""),"")</f>
        <v/>
      </c>
      <c r="GZ513" s="233" t="str">
        <f>IF(Deník!$W513&lt;0,IF(Deník!$AC513=Statistika!$F$124,Deník!$W513,""),"")</f>
        <v/>
      </c>
      <c r="HA513" s="233" t="str">
        <f>IF(Deník!$W513&lt;0,IF(Deník!$AC513=Statistika!$F$125,Deník!$W513,""),"")</f>
        <v/>
      </c>
      <c r="HC513" s="233" t="str">
        <f>IF(Deník!$W513&lt;0,IF(Deník!$AD513=Statistika!$F$133,Deník!$W513,""),"")</f>
        <v/>
      </c>
      <c r="HD513" s="233" t="str">
        <f>IF(Deník!$W513&lt;0,IF(Deník!$AD513=Statistika!$F$134,Deník!$W513,""),"")</f>
        <v/>
      </c>
      <c r="HE513" s="233" t="str">
        <f>IF(Deník!$W513&lt;0,IF(Deník!$AD513=Statistika!$F$135,Deník!$W513,""),"")</f>
        <v/>
      </c>
      <c r="HF513" s="233" t="str">
        <f>IF(Deník!$W513&lt;0,IF(Deník!$AD513=Statistika!$F$136,Deník!$W513,""),"")</f>
        <v/>
      </c>
      <c r="HG513" s="233" t="str">
        <f>IF(Deník!$W513&lt;0,IF(Deník!$AD513=Statistika!$F$137,Deník!$W513,""),"")</f>
        <v/>
      </c>
      <c r="ID513" s="8">
        <f>Tabulka4[[#This Row],[Sloupec3]]</f>
        <v>0</v>
      </c>
      <c r="IE513" s="17" t="str">
        <f>IF(AND([1]Deník!$C513&gt;='[1]Měsíční shrnutí'!$D$1,[1]Deník!$C513&lt;='[1]Měsíční shrnutí'!$F$1),[1]Deník!$X513,"")</f>
        <v/>
      </c>
    </row>
    <row r="514" spans="1:239">
      <c r="A514" s="8">
        <f>Deník!C515</f>
        <v>0</v>
      </c>
      <c r="B514" s="50" t="str">
        <f>Deník!R515</f>
        <v/>
      </c>
      <c r="C514" s="102" t="str">
        <f>IF(AND(Deník!R515&gt;1,Deník!R515&lt;&gt;""),1,"")</f>
        <v/>
      </c>
      <c r="D514" s="102" t="str">
        <f>IF(AND(Deník!R515&lt;=0,Deník!R515&lt;&gt;""),1,"")</f>
        <v/>
      </c>
      <c r="E514" s="103" t="str">
        <f>IF(AND(Deník!R515&gt;=0,Deník!R515&lt;=1),1,"")</f>
        <v/>
      </c>
      <c r="F514" s="79" t="str">
        <f>IF(Deník!R515&lt;&gt;"",Deník!R515+F513,"")</f>
        <v/>
      </c>
      <c r="G514" s="85"/>
      <c r="H514" s="54" t="str">
        <f>IF(MONTH(Deník!$C514)=H$2,IF(AND(Deník!$R514&gt;=0,Deník!$R514&lt;=1),"BE",Deník!$R514),"")</f>
        <v/>
      </c>
      <c r="I514" s="11" t="str">
        <f>IF(MONTH(Deník!$C514)=I$2,IF(AND(Deník!$R514&gt;=0,Deník!$R514&lt;=1),"BE",Deník!$R514),"")</f>
        <v/>
      </c>
      <c r="J514" s="11" t="str">
        <f>IF(MONTH(Deník!$C514)=J$2,IF(AND(Deník!$R514&gt;=0,Deník!$R514&lt;=1),"BE",Deník!$R514),"")</f>
        <v/>
      </c>
      <c r="K514" s="11" t="str">
        <f>IF(MONTH(Deník!$C514)=K$2,IF(AND(Deník!$R514&gt;=0,Deník!$R514&lt;=1),"BE",Deník!$R514),"")</f>
        <v/>
      </c>
      <c r="L514" s="11" t="str">
        <f>IF(MONTH(Deník!$C514)=L$2,IF(AND(Deník!$R514&gt;=0,Deník!$R514&lt;=1),"BE",Deník!$R514),"")</f>
        <v/>
      </c>
      <c r="M514" s="11" t="str">
        <f>IF(MONTH(Deník!$C514)=M$2,IF(AND(Deník!$R514&gt;=0,Deník!$R514&lt;=1),"BE",Deník!$R514),"")</f>
        <v/>
      </c>
      <c r="N514" s="11" t="str">
        <f>IF(MONTH(Deník!$C514)=N$2,IF(AND(Deník!$R514&gt;=0,Deník!$R514&lt;=1),"BE",Deník!$R514),"")</f>
        <v/>
      </c>
      <c r="O514" s="11" t="str">
        <f>IF(MONTH(Deník!$C514)=O$2,IF(AND(Deník!$R514&gt;=0,Deník!$R514&lt;=1),"BE",Deník!$R514),"")</f>
        <v/>
      </c>
      <c r="P514" s="11" t="str">
        <f>IF(MONTH(Deník!$C514)=P$2,IF(AND(Deník!$R514&gt;=0,Deník!$R514&lt;=1),"BE",Deník!$R514),"")</f>
        <v/>
      </c>
      <c r="Q514" s="11" t="str">
        <f>IF(MONTH(Deník!$C514)=Q$2,IF(AND(Deník!$R514&gt;=0,Deník!$R514&lt;=1),"BE",Deník!$R514),"")</f>
        <v/>
      </c>
      <c r="R514" s="11" t="str">
        <f>IF(MONTH(Deník!$C514)=R$2,IF(AND(Deník!$R514&gt;=0,Deník!$R514&lt;=1),"BE",Deník!$R514),"")</f>
        <v/>
      </c>
      <c r="S514" s="57" t="str">
        <f>IF(MONTH(Deník!$C514)=S$2,IF(AND(Deník!$R514&gt;=0,Deník!$R514&lt;=1),"BE",Deník!$R514),"")</f>
        <v/>
      </c>
      <c r="U514" s="12"/>
      <c r="V514" s="12"/>
      <c r="X514" s="600" t="str">
        <f>IF(Deník!$R514&lt;&gt;"",IF(Deník!$B514=Statistika!$F$63,IF(AND(Deník!$R514&gt;=0,Deník!$R514&lt;=1),"BE",Deník!$R514),""),"")</f>
        <v/>
      </c>
      <c r="Y514" s="13" t="str">
        <f>IF(Deník!$R514&lt;&gt;"",IF(Deník!$B514=Statistika!$F$64,IF(AND(Deník!$R514&gt;=0,Deník!$R514&lt;=1),"BE",Deník!$R514),""),"")</f>
        <v/>
      </c>
      <c r="Z514" s="13" t="str">
        <f>IF(Deník!$R514&lt;&gt;"",IF(Deník!$B514=Statistika!$F$65,IF(AND(Deník!$R514&gt;=0,Deník!$R514&lt;=1),"BE",Deník!$R514),""),"")</f>
        <v/>
      </c>
      <c r="AA514" s="13" t="str">
        <f>IF(Deník!$R514&lt;&gt;"",IF(Deník!$B514=Statistika!$F$66,IF(AND(Deník!$R514&gt;=0,Deník!$R514&lt;=1),"BE",Deník!$R514),""),"")</f>
        <v/>
      </c>
      <c r="AB514" s="13" t="str">
        <f>IF(Deník!$R514&lt;&gt;"",IF(Deník!$B514=Statistika!$F$67,IF(AND(Deník!$R514&gt;=0,Deník!$R514&lt;=1),"BE",Deník!$R514),""),"")</f>
        <v/>
      </c>
      <c r="AC514" s="13" t="str">
        <f>IF(Deník!$R514&lt;&gt;"",IF(Deník!$B514=Statistika!$F$68,IF(AND(Deník!$R514&gt;=0,Deník!$R514&lt;=1),"BE",Deník!$R514),""),"")</f>
        <v/>
      </c>
      <c r="AD514" s="13" t="str">
        <f>IF(Deník!$R514&lt;&gt;"",IF(Deník!$B514=Statistika!$F$69,IF(AND(Deník!$R514&gt;=0,Deník!$R514&lt;=1),"BE",Deník!$R514),""),"")</f>
        <v/>
      </c>
      <c r="AE514" s="601" t="str">
        <f>IF(Deník!$R514&lt;&gt;"",IF(Deník!$B514=Statistika!$F$70,IF(AND(Deník!$R514&gt;=0,Deník!$R514&lt;=1),"BE",Deník!$R514),""),"")</f>
        <v/>
      </c>
      <c r="AF514" s="90"/>
      <c r="AG514" s="63" t="str">
        <f>IF(Deník!$R514&lt;&gt;"",IF(Deník!$J514="L",IF(AND(Deník!$R514&gt;=0,Deník!$R514&lt;=1),"BE",Deník!$R514),""),"")</f>
        <v/>
      </c>
      <c r="AH514" s="13" t="str">
        <f>IF(Deník!$R514&lt;&gt;"",IF(Deník!$J514="S",IF(AND(Deník!$R514&gt;=0,Deník!$R514&lt;=1),"BE",Deník!$R514),""),"")</f>
        <v/>
      </c>
      <c r="AI514" s="95"/>
      <c r="AJ514" s="71" t="str">
        <f>IF(Deník!N515&lt;&gt;"",Deník!N515*-1,"")</f>
        <v/>
      </c>
      <c r="AK514" s="88"/>
      <c r="AL514" s="63" t="str">
        <f>IF(WEEKDAY(Deník!$C514,2)=1,IF(AND(Deník!$R514&gt;=0,Deník!$R514&lt;=1),"BE",Deník!$R514),"")</f>
        <v/>
      </c>
      <c r="AM514" s="13" t="str">
        <f>IF(WEEKDAY(Deník!$C514,2)=2,IF(AND(Deník!$R514&gt;=0,Deník!$R514&lt;=1),"BE",Deník!$R514),"")</f>
        <v/>
      </c>
      <c r="AN514" s="13" t="str">
        <f>IF(WEEKDAY(Deník!$C514,2)=3,IF(AND(Deník!$R514&gt;=0,Deník!$R514&lt;=1),"BE",Deník!$R514),"")</f>
        <v/>
      </c>
      <c r="AO514" s="13" t="str">
        <f>IF(WEEKDAY(Deník!$C514,2)=4,IF(AND(Deník!$R514&gt;=0,Deník!$R514&lt;=1),"BE",Deník!$R514),"")</f>
        <v/>
      </c>
      <c r="AP514" s="60" t="str">
        <f>IF(WEEKDAY(Deník!$C514,2)=5,IF(AND(Deník!$R514&gt;=0,Deník!$R514&lt;=1),"BE",Deník!$R514),"")</f>
        <v/>
      </c>
      <c r="AQ514" s="99"/>
      <c r="AR514" s="100">
        <f>Deník!D514</f>
        <v>0</v>
      </c>
      <c r="AS514" s="63" t="str">
        <f>IF(Deník!$D514&lt;&gt;"",IF(AND(Deník!$D514&gt;=AS$2,Deník!$D514&lt;=AS$3),IF(AND(Deník!$R514&gt;=0,Deník!$R514&lt;=1),"BE",Deník!$R514),""),"")</f>
        <v/>
      </c>
      <c r="AT514" s="63" t="str">
        <f>IF(Deník!$D514&lt;&gt;"",IF(AND(Deník!$D514&gt;=AT$2,Deník!$D514&lt;=AT$3),IF(AND(Deník!$R514&gt;=0,Deník!$R514&lt;=1),"BE",Deník!$R514),""),"")</f>
        <v/>
      </c>
      <c r="AU514" s="63" t="str">
        <f>IF(Deník!$D514&lt;&gt;"",IF(AND(Deník!$D514&gt;=AU$2,Deník!$D514&lt;=AU$3),IF(AND(Deník!$R514&gt;=0,Deník!$R514&lt;=1),"BE",Deník!$R514),""),"")</f>
        <v/>
      </c>
      <c r="AV514" s="63" t="str">
        <f>IF(Deník!$D514&lt;&gt;"",IF(AND(Deník!$D514&gt;=AV$2,Deník!$D514&lt;=AV$3),IF(AND(Deník!$R514&gt;=0,Deník!$R514&lt;=1),"BE",Deník!$R514),""),"")</f>
        <v/>
      </c>
      <c r="AW514" s="63" t="str">
        <f>IF(Deník!$D514&lt;&gt;"",IF(AND(Deník!$D514&gt;=AW$2,Deník!$D514&lt;=AW$3),IF(AND(Deník!$R514&gt;=0,Deník!$R514&lt;=1),"BE",Deník!$R514),""),"")</f>
        <v/>
      </c>
      <c r="AX514" s="63" t="str">
        <f>IF(Deník!$D514&lt;&gt;"",IF(AND(Deník!$D514&gt;=AX$2,Deník!$D514&lt;=AX$3),IF(AND(Deník!$R514&gt;=0,Deník!$R514&lt;=1),"BE",Deník!$R514),""),"")</f>
        <v/>
      </c>
      <c r="AY514" s="63" t="str">
        <f>IF(Deník!$D514&lt;&gt;"",IF(AND(Deník!$D514&gt;=AY$2,Deník!$D514&lt;=AY$3),IF(AND(Deník!$R514&gt;=0,Deník!$R514&lt;=1),"BE",Deník!$R514),""),"")</f>
        <v/>
      </c>
      <c r="AZ514" s="63" t="str">
        <f>IF(Deník!$D514&lt;&gt;"",IF(AND(Deník!$D514&gt;=AZ$2,Deník!$D514&lt;=AZ$3),IF(AND(Deník!$R514&gt;=0,Deník!$R514&lt;=1),"BE",Deník!$R514),""),"")</f>
        <v/>
      </c>
      <c r="BA514" s="63" t="str">
        <f>IF(Deník!$D514&lt;&gt;"",IF(AND(Deník!$D514&gt;=BA$2,Deník!$D514&lt;=BA$3),IF(AND(Deník!$R514&gt;=0,Deník!$R514&lt;=1),"BE",Deník!$R514),""),"")</f>
        <v/>
      </c>
      <c r="BB514" s="63" t="str">
        <f>IF(Deník!$D514&lt;&gt;"",IF(AND(Deník!$D514&gt;=BB$2,Deník!$D514&lt;=BB$3),IF(AND(Deník!$R514&gt;=0,Deník!$R514&lt;=1),"BE",Deník!$R514),""),"")</f>
        <v/>
      </c>
      <c r="BC514" s="71" t="str">
        <f>IF(Deník!$D514&lt;&gt;"",IF(AND(Deník!$D514&gt;=BC$2,Deník!$D514&lt;=BC$3),IF(AND(Deník!$R514&gt;=0,Deník!$R514&lt;=1),"BE",Deník!$R514),""),"")</f>
        <v/>
      </c>
      <c r="BD514" s="20" t="str">
        <f>IF(Deník!$J515="S",(Deník!$M515-Deník!$K515),IF(Deník!$J515="L",(Deník!$K515-Deník!$M515),""))</f>
        <v/>
      </c>
      <c r="BE514" s="20" t="str">
        <f>IF(Deník!$J515="S",(Deník!$K515-Deník!$O515),IF(Deník!$J515="L",(Deník!$O515-Deník!$K515),""))</f>
        <v/>
      </c>
      <c r="BF514" s="20" t="str">
        <f>IF(Deník!$J515="S",(Deník!$K515-Deník!$L515),IF(Deník!$J515="L",(Deník!$L515-Deník!$K515),""))</f>
        <v/>
      </c>
      <c r="BG514" s="20" t="str">
        <f>IF(Deník!$J515="S",(Deník!$K515-Deník!$S515),IF(Deník!$J515="L",(Deník!$S515-Deník!$K515),""))</f>
        <v/>
      </c>
      <c r="BH514" s="20" t="str">
        <f>IF(Deník!$J515="S",(Deník!$K515-Deník!$U515),IF(Deník!$J515="L",(Deník!$U515-Deník!$K515),""))</f>
        <v/>
      </c>
      <c r="BI514" s="20" t="str">
        <f>IF(Deník!$R514&gt;1,Deník!$R514,"")</f>
        <v/>
      </c>
      <c r="BJ514" s="20" t="str">
        <f>IF(Deník!$R514&lt;0,Deník!$R514,"")</f>
        <v/>
      </c>
      <c r="BK514" s="17"/>
      <c r="BM514" s="233" t="str">
        <f>IF(Deník!$R514&lt;&gt;"",IF(Deník!$Y514=Statistika!$F$78,IF(AND(Deník!$R514&gt;=0,Deník!$R514&lt;=1),"BE",Deník!$R514),""),"")</f>
        <v/>
      </c>
      <c r="BN514" s="233" t="str">
        <f>IF(Deník!$R514&lt;&gt;"",IF(Deník!$Y514=Statistika!$F$79,IF(AND(Deník!$R514&gt;=0,Deník!$R514&lt;=1),"BE",Deník!$R514),""),"")</f>
        <v/>
      </c>
      <c r="BO514" s="233" t="str">
        <f>IF(Deník!$R514&lt;&gt;"",IF(Deník!$Y514=Statistika!$F$80,IF(AND(Deník!$R514&gt;=0,Deník!$R514&lt;=1),"BE",Deník!$R514),""),"")</f>
        <v/>
      </c>
      <c r="BP514" s="233" t="str">
        <f>IF(Deník!$R514&lt;&gt;"",IF(Deník!$Y514=Statistika!$F$81,IF(AND(Deník!$R514&gt;=0,Deník!$R514&lt;=1),"BE",Deník!$R514),""),"")</f>
        <v/>
      </c>
      <c r="BQ514" s="233" t="str">
        <f>IF(Deník!$R514&lt;&gt;"",IF(Deník!$Y514=Statistika!$F$82,IF(AND(Deník!$R514&gt;=0,Deník!$R514&lt;=1),"BE",Deník!$R514),""),"")</f>
        <v/>
      </c>
      <c r="BR514" s="233" t="str">
        <f>IF(Deník!$R514&lt;&gt;"",IF(Deník!$Y514=Statistika!$F$83,IF(AND(Deník!$R514&gt;=0,Deník!$R514&lt;=1),"BE",Deník!$R514),""),"")</f>
        <v/>
      </c>
      <c r="BS514" s="233" t="str">
        <f>IF(Deník!$R514&lt;&gt;"",IF(Deník!$Y514=Statistika!$F$84,IF(AND(Deník!$R514&gt;=0,Deník!$R514&lt;=1),"BE",Deník!$R514),""),"")</f>
        <v/>
      </c>
      <c r="BT514" s="233" t="str">
        <f>IF(Deník!$R514&lt;&gt;"",IF(Deník!$Y514=Statistika!$F$85,IF(AND(Deník!$R514&gt;=0,Deník!$R514&lt;=1),"BE",Deník!$R514),""),"")</f>
        <v/>
      </c>
      <c r="BU514" s="233" t="str">
        <f>IF(Deník!$R514&lt;&gt;"",IF(Deník!$Y514=Statistika!$F$86,IF(AND(Deník!$R514&gt;=0,Deník!$R514&lt;=1),"BE",Deník!$R514),""),"")</f>
        <v/>
      </c>
      <c r="BV514" s="233" t="str">
        <f>IF(Deník!$R514&lt;&gt;"",IF(Deník!$Y514=Statistika!$F$87,IF(AND(Deník!$R514&gt;=0,Deník!$R514&lt;=1),"BE",Deník!$R514),""),"")</f>
        <v/>
      </c>
      <c r="BW514" s="233" t="str">
        <f>IF(Deník!$R514&lt;&gt;"",IF(Deník!$Y514=Statistika!$F$88,IF(AND(Deník!$R514&gt;=0,Deník!$R514&lt;=1),"BE",Deník!$R514),""),"")</f>
        <v/>
      </c>
      <c r="BX514" s="233" t="str">
        <f>IF(Deník!$R514&lt;&gt;"",IF(Deník!$Y514=Statistika!$F$89,IF(AND(Deník!$R514&gt;=0,Deník!$R514&lt;=1),"BE",Deník!$R514),""),"")</f>
        <v/>
      </c>
      <c r="BY514" s="233" t="str">
        <f>IF(Deník!$R514&lt;&gt;"",IF(Deník!$Y514=Statistika!$F$90,IF(AND(Deník!$R514&gt;=0,Deník!$R514&lt;=1),"BE",Deník!$R514),""),"")</f>
        <v/>
      </c>
      <c r="BZ514" s="233" t="str">
        <f>IF(Deník!$R514&lt;&gt;"",IF(Deník!$Y514=Statistika!$F$91,IF(AND(Deník!$R514&gt;=0,Deník!$R514&lt;=1),"BE",Deník!$R514),""),"")</f>
        <v/>
      </c>
      <c r="CA514" s="233"/>
      <c r="CB514" s="233" t="str">
        <f>IF(Deník!$R514&lt;&gt;"",IF(Deník!$AB514="SL",IF(AND(Deník!$R514&gt;=0,Deník!$R514&lt;=1),"BE",Deník!$R514),""),"")</f>
        <v/>
      </c>
      <c r="CC514" s="233" t="str">
        <f>IF(Deník!$R514&lt;&gt;"",IF(Deník!$AB514="BE10",IF(AND(Deník!$R514&gt;=0,Deník!$R514&lt;=1),"BE",Deník!$R514),""),"")</f>
        <v/>
      </c>
      <c r="CD514" s="233" t="str">
        <f>IF(Deník!$R514&lt;&gt;"",IF(Deník!$AB514="BE15",IF(AND(Deník!$R514&gt;=0,Deník!$R514&lt;=1),"BE",Deník!$R514),""),"")</f>
        <v/>
      </c>
      <c r="CE514" s="233" t="str">
        <f>IF(Deník!$R514&lt;&gt;"",IF(Deník!$AB514="BE20",IF(AND(Deník!$R514&gt;=0,Deník!$R514&lt;=1),"BE",Deník!$R514),""),"")</f>
        <v/>
      </c>
      <c r="CF514" s="233" t="str">
        <f>IF(Deník!$R514&lt;&gt;"",IF(Deník!$AB514="TP1",IF(AND(Deník!$R514&gt;=0,Deník!$R514&lt;=1),"BE",Deník!$R514),""),"")</f>
        <v/>
      </c>
      <c r="CG514" s="233" t="str">
        <f>IF(Deník!$R514&lt;&gt;"",IF(Deník!$AB514="TP2",IF(AND(Deník!$R514&gt;=0,Deník!$R514&lt;=1),"BE",Deník!$R514),""),"")</f>
        <v/>
      </c>
      <c r="CH514" s="233" t="str">
        <f>IF(Deník!$R514&lt;&gt;"",IF(Deník!$AB514="TP3",IF(AND(Deník!$R514&gt;=0,Deník!$R514&lt;=1),"BE",Deník!$R514),""),"")</f>
        <v/>
      </c>
      <c r="CI514" s="233" t="str">
        <f>IF(Deník!$R514&lt;&gt;"",IF(Deník!$AB514="Trailing SL",IF(AND(Deník!$R514&gt;=0,Deník!$R514&lt;=1),"BE",Deník!$R514),""),"")</f>
        <v/>
      </c>
      <c r="CJ514" s="233" t="str">
        <f>IF(Deník!$R514&lt;&gt;"",IF(Deník!$AB514="Manual",IF(AND(Deník!$R514&gt;=0,Deník!$R514&lt;=1),"BE",Deník!$R514),""),"")</f>
        <v/>
      </c>
      <c r="CK514" s="233"/>
      <c r="CL514" s="233" t="str">
        <f>IF(Deník!$R514&lt;0,IF(Deník!$AC514=Statistika!$F$117,Deník!$R514,""),"")</f>
        <v/>
      </c>
      <c r="CM514" s="233" t="str">
        <f>IF(Deník!$R514&lt;0,IF(Deník!$AC514=Statistika!$F$118,Deník!$R514,""),"")</f>
        <v/>
      </c>
      <c r="CN514" s="233" t="str">
        <f>IF(Deník!$R514&lt;0,IF(Deník!$AC514=Statistika!$F$119,Deník!$R514,""),"")</f>
        <v/>
      </c>
      <c r="CO514" s="233" t="str">
        <f>IF(Deník!$R514&lt;0,IF(Deník!$AC514=Statistika!$F$120,Deník!$R514,""),"")</f>
        <v/>
      </c>
      <c r="CP514" s="233" t="str">
        <f>IF(Deník!$R514&lt;0,IF(Deník!$AC514=Statistika!$F$121,Deník!$R514,""),"")</f>
        <v/>
      </c>
      <c r="CQ514" s="233" t="str">
        <f>IF(Deník!$R514&lt;0,IF(Deník!$AC514=Statistika!$F$122,Deník!$R514,""),"")</f>
        <v/>
      </c>
      <c r="CR514" s="233" t="str">
        <f>IF(Deník!$R514&lt;0,IF(Deník!$AC514=Statistika!$F$123,Deník!$R514,""),"")</f>
        <v/>
      </c>
      <c r="CS514" s="233" t="str">
        <f>IF(Deník!$R514&lt;0,IF(Deník!$AC514=Statistika!$F$124,Deník!$R514,""),"")</f>
        <v/>
      </c>
      <c r="CT514" s="233" t="str">
        <f>IF(Deník!$R514&lt;0,IF(Deník!$AC514=Statistika!$F$125,Deník!$R514,""),"")</f>
        <v/>
      </c>
      <c r="CU514" s="233"/>
      <c r="CV514" s="233" t="str">
        <f>IF(Deník!$R514&lt;0,IF(Deník!$AD514=$CV$2,Deník!$R514,""),"")</f>
        <v/>
      </c>
      <c r="CW514" s="233" t="str">
        <f>IF(Deník!$R514&lt;0,IF(Deník!$AD514=$CW$2,Deník!$R514,""),"")</f>
        <v/>
      </c>
      <c r="CX514" s="233" t="str">
        <f>IF(Deník!$R514&lt;0,IF(Deník!$AD514=$CX$2,Deník!$R514,""),"")</f>
        <v/>
      </c>
      <c r="CY514" s="233" t="str">
        <f>IF(Deník!$R514&lt;0,IF(Deník!$AD514=$CY$2,Deník!$R514,""),"")</f>
        <v/>
      </c>
      <c r="CZ514" s="233" t="str">
        <f>IF(Deník!$R514&lt;0,IF(Deník!$AD514=$CZ$2,Deník!$R514,""),"")</f>
        <v/>
      </c>
      <c r="DL514" s="221">
        <f t="shared" si="20"/>
        <v>93847.029999999984</v>
      </c>
      <c r="DM514" s="220">
        <f t="shared" si="19"/>
        <v>-6.1529700000000132E-2</v>
      </c>
      <c r="DO514" s="50">
        <f>Deník!W515</f>
        <v>0</v>
      </c>
      <c r="DP514" s="102" t="str">
        <f>IF(AND(Deník!W515&gt;0),1,"")</f>
        <v/>
      </c>
      <c r="DQ514" s="102">
        <f>IF(AND(Deník!W515&lt;=0),1,"")</f>
        <v>1</v>
      </c>
      <c r="DR514" s="227"/>
      <c r="DS514" s="228"/>
      <c r="DT514" s="85"/>
      <c r="DU514" s="54">
        <f>IF(MONTH(Deník!$C514)=DU$2,Deník!$W514,"")</f>
        <v>0</v>
      </c>
      <c r="DV514" s="222" t="str">
        <f>IF(MONTH(Deník!$C514)=DV$2,Deník!$W514,"")</f>
        <v/>
      </c>
      <c r="DW514" s="222" t="str">
        <f>IF(MONTH(Deník!$C514)=DW$2,Deník!$W514,"")</f>
        <v/>
      </c>
      <c r="DX514" s="222" t="str">
        <f>IF(MONTH(Deník!$C514)=DX$2,Deník!$W514,"")</f>
        <v/>
      </c>
      <c r="DY514" s="222" t="str">
        <f>IF(MONTH(Deník!$C514)=DY$2,Deník!$W514,"")</f>
        <v/>
      </c>
      <c r="DZ514" s="222" t="str">
        <f>IF(MONTH(Deník!$C514)=DZ$2,Deník!$W514,"")</f>
        <v/>
      </c>
      <c r="EA514" s="222" t="str">
        <f>IF(MONTH(Deník!$C514)=EA$2,Deník!$W514,"")</f>
        <v/>
      </c>
      <c r="EB514" s="222" t="str">
        <f>IF(MONTH(Deník!$C514)=EB$2,Deník!$W514,"")</f>
        <v/>
      </c>
      <c r="EC514" s="222" t="str">
        <f>IF(MONTH(Deník!$C514)=EC$2,Deník!$W514,"")</f>
        <v/>
      </c>
      <c r="ED514" s="222" t="str">
        <f>IF(MONTH(Deník!$C514)=ED$2,Deník!$W514,"")</f>
        <v/>
      </c>
      <c r="EE514" s="222" t="str">
        <f>IF(MONTH(Deník!$C514)=EE$2,Deník!$W514,"")</f>
        <v/>
      </c>
      <c r="EF514" s="222" t="str">
        <f>IF(MONTH(Deník!$C514)=EF$2,Deník!$W514,"")</f>
        <v/>
      </c>
      <c r="EI514" s="600" t="str">
        <f>IF(Deník!$W514&lt;&gt;"",IF(Deník!$B514=Statistika!$F$63,Deník!$W514,""),"")</f>
        <v/>
      </c>
      <c r="EJ514" s="13" t="str">
        <f>IF(Deník!$W514&lt;&gt;"",IF(Deník!$B514=Statistika!$F$64,Deník!$W514,""),"")</f>
        <v/>
      </c>
      <c r="EK514" s="13" t="str">
        <f>IF(Deník!$W514&lt;&gt;"",IF(Deník!$B514=Statistika!$F$65,Deník!$W514,""),"")</f>
        <v/>
      </c>
      <c r="EL514" s="13" t="str">
        <f>IF(Deník!$W514&lt;&gt;"",IF(Deník!$B514=Statistika!$F$66,Deník!$W514,""),"")</f>
        <v/>
      </c>
      <c r="EM514" s="13" t="str">
        <f>IF(Deník!$W514&lt;&gt;"",IF(Deník!$B514=Statistika!$F$67,Deník!$W514,""),"")</f>
        <v/>
      </c>
      <c r="EN514" s="13" t="str">
        <f>IF(Deník!$W514&lt;&gt;"",IF(Deník!$B514=Statistika!$F$68,Deník!$W514,""),"")</f>
        <v/>
      </c>
      <c r="EO514" s="13" t="str">
        <f>IF(Deník!$W514&lt;&gt;"",IF(Deník!$B514=Statistika!$F$69,Deník!$W514,""),"")</f>
        <v/>
      </c>
      <c r="EP514" s="601" t="str">
        <f>IF(Deník!$W514&lt;&gt;"",IF(Deník!$B514=Statistika!$F$70,Deník!$W514,""),"")</f>
        <v/>
      </c>
      <c r="EQ514" s="90"/>
      <c r="ER514" s="63" t="str">
        <f>IF(Deník!$W514&lt;&gt;"",IF(Deník!$J514="L",Deník!$W514,""),"")</f>
        <v/>
      </c>
      <c r="ES514" s="13" t="str">
        <f>IF(Deník!$W514&lt;&gt;"",IF(Deník!$J514="S",Deník!$W514,""),"")</f>
        <v/>
      </c>
      <c r="ET514" s="95"/>
      <c r="EU514" s="88"/>
      <c r="EV514" s="63" t="str">
        <f>IF(WEEKDAY(Deník!$C514,2)=1,Deník!$W514,"")</f>
        <v/>
      </c>
      <c r="EW514" s="13" t="str">
        <f>IF(WEEKDAY(Deník!$C514,2)=2,Deník!$W514,"")</f>
        <v/>
      </c>
      <c r="EX514" s="13" t="str">
        <f>IF(WEEKDAY(Deník!$C514,2)=3,Deník!$W514,"")</f>
        <v/>
      </c>
      <c r="EY514" s="13" t="str">
        <f>IF(WEEKDAY(Deník!$C514,2)=4,Deník!$W514,"")</f>
        <v/>
      </c>
      <c r="EZ514" s="60" t="str">
        <f>IF(WEEKDAY(Deník!$C514,2)=5,Deník!$W514,"")</f>
        <v/>
      </c>
      <c r="FA514" s="99"/>
      <c r="FB514" s="100">
        <f>Deník!D514</f>
        <v>0</v>
      </c>
      <c r="FC514" s="63">
        <f>IF($FB514&lt;&gt;"",IF(AND($FB514&gt;=FC$2,$FB514&lt;=FC$3),Deník!$W514,""))</f>
        <v>0</v>
      </c>
      <c r="FD514" s="63" t="str">
        <f>IF($FB514&lt;&gt;"",IF(AND($FB514&gt;=FD$2,$FB514&lt;=FD$3),Deník!$W514,""))</f>
        <v/>
      </c>
      <c r="FE514" s="63" t="str">
        <f>IF($FB514&lt;&gt;"",IF(AND($FB514&gt;=FE$2,$FB514&lt;=FE$3),Deník!$W514,""))</f>
        <v/>
      </c>
      <c r="FF514" s="63" t="str">
        <f>IF($FB514&lt;&gt;"",IF(AND($FB514&gt;=FF$2,$FB514&lt;=FF$3),Deník!$W514,""))</f>
        <v/>
      </c>
      <c r="FG514" s="63" t="str">
        <f>IF($FB514&lt;&gt;"",IF(AND($FB514&gt;=FG$2,$FB514&lt;=FG$3),Deník!$W514,""))</f>
        <v/>
      </c>
      <c r="FH514" s="63" t="str">
        <f>IF($FB514&lt;&gt;"",IF(AND($FB514&gt;=FH$2,$FB514&lt;=FH$3),Deník!$W514,""))</f>
        <v/>
      </c>
      <c r="FI514" s="63" t="str">
        <f>IF($FB514&lt;&gt;"",IF(AND($FB514&gt;=FI$2,$FB514&lt;=FI$3),Deník!$W514,""))</f>
        <v/>
      </c>
      <c r="FJ514" s="63" t="str">
        <f>IF($FB514&lt;&gt;"",IF(AND($FB514&gt;=FJ$2,$FB514&lt;=FJ$3),Deník!$W514,""))</f>
        <v/>
      </c>
      <c r="FK514" s="63" t="str">
        <f>IF($FB514&lt;&gt;"",IF(AND($FB514&gt;=FK$2,$FB514&lt;=FK$3),Deník!$W514,""))</f>
        <v/>
      </c>
      <c r="FL514" s="63" t="str">
        <f>IF($FB514&lt;&gt;"",IF(AND($FB514&gt;=FL$2,$FB514&lt;=FL$3),Deník!$W514,""))</f>
        <v/>
      </c>
      <c r="FM514" s="63" t="str">
        <f>IF($FB514&lt;&gt;"",IF(AND($FB514&gt;=FM$2,$FB514&lt;=FM$3),Deník!$W514,""))</f>
        <v/>
      </c>
      <c r="FN514" s="13"/>
      <c r="FO514" s="20" t="str">
        <f>IF(Deník!$W514&gt;1,Deník!$W514,"")</f>
        <v/>
      </c>
      <c r="FP514" s="20" t="str">
        <f>IF(Deník!$W514&lt;0,Deník!$W514,"")</f>
        <v/>
      </c>
      <c r="FQ514" s="17"/>
      <c r="FS514" s="233"/>
      <c r="FT514" s="233" t="str">
        <f>IF(Deník!$W514&lt;&gt;"",IF(Deník!$Y514=Statistika!$F$78,Deník!$W514,""),"")</f>
        <v/>
      </c>
      <c r="FU514" s="233" t="str">
        <f>IF(Deník!$W514&lt;&gt;"",IF(Deník!$Y514=Statistika!$F$79,Deník!$W514,""),"")</f>
        <v/>
      </c>
      <c r="FV514" s="233" t="str">
        <f>IF(Deník!$W514&lt;&gt;"",IF(Deník!$Y514=Statistika!$F$80,Deník!$W514,""),"")</f>
        <v/>
      </c>
      <c r="FW514" s="233" t="str">
        <f>IF(Deník!$W514&lt;&gt;"",IF(Deník!$Y514=Statistika!$F$81,Deník!$W514,""),"")</f>
        <v/>
      </c>
      <c r="FX514" s="233" t="str">
        <f>IF(Deník!$W514&lt;&gt;"",IF(Deník!$Y514=Statistika!$F$82,Deník!$W514,""),"")</f>
        <v/>
      </c>
      <c r="FY514" s="233" t="str">
        <f>IF(Deník!$W514&lt;&gt;"",IF(Deník!$Y514=Statistika!$F$83,Deník!$W514,""),"")</f>
        <v/>
      </c>
      <c r="FZ514" s="233" t="str">
        <f>IF(Deník!$W514&lt;&gt;"",IF(Deník!$Y514=Statistika!$F$84,Deník!$W514,""),"")</f>
        <v/>
      </c>
      <c r="GA514" s="233" t="str">
        <f>IF(Deník!$W514&lt;&gt;"",IF(Deník!$Y514=Statistika!$F$85,Deník!$W514,""),"")</f>
        <v/>
      </c>
      <c r="GB514" s="233" t="str">
        <f>IF(Deník!$W514&lt;&gt;"",IF(Deník!$Y514=Statistika!$F$86,Deník!$W514,""),"")</f>
        <v/>
      </c>
      <c r="GC514" s="233" t="str">
        <f>IF(Deník!$W514&lt;&gt;"",IF(Deník!$Y514=Statistika!$F$87,Deník!$W514,""),"")</f>
        <v/>
      </c>
      <c r="GD514" s="233" t="str">
        <f>IF(Deník!$W514&lt;&gt;"",IF(Deník!$Y514=Statistika!$F$88,Deník!$W514,""),"")</f>
        <v/>
      </c>
      <c r="GE514" s="233" t="str">
        <f>IF(Deník!$W514&lt;&gt;"",IF(Deník!$Y514=Statistika!$F$89,Deník!$W514,""),"")</f>
        <v/>
      </c>
      <c r="GF514" s="233" t="str">
        <f>IF(Deník!$W514&lt;&gt;"",IF(Deník!$Y514=Statistika!$F$90,Deník!$W514,""),"")</f>
        <v/>
      </c>
      <c r="GG514" s="233" t="str">
        <f>IF(Deník!$W514&lt;&gt;"",IF(Deník!$Y514=Statistika!$F$91,Deník!$W514,""),"")</f>
        <v/>
      </c>
      <c r="GH514" s="233"/>
      <c r="GI514" s="233" t="str">
        <f>IF(Deník!$W514&lt;&gt;"",IF(Deník!$AB514=Statistika!$L$100,Deník!$W514,""),"")</f>
        <v/>
      </c>
      <c r="GJ514" s="233" t="str">
        <f>IF(Deník!$W514&lt;&gt;"",IF(Deník!$AB514=Statistika!$L$101,Deník!$W514,""),"")</f>
        <v/>
      </c>
      <c r="GK514" s="233" t="str">
        <f>IF(Deník!$W514&lt;&gt;"",IF(Deník!$AB514=Statistika!$L$102,Deník!$W514,""),"")</f>
        <v/>
      </c>
      <c r="GL514" s="233" t="str">
        <f>IF(Deník!$W514&lt;&gt;"",IF(Deník!$AB514=Statistika!$L$103,Deník!$W514,""),"")</f>
        <v/>
      </c>
      <c r="GM514" s="233" t="str">
        <f>IF(Deník!$W514&lt;&gt;"",IF(Deník!$AB514=Statistika!$L$104,Deník!$W514,""),"")</f>
        <v/>
      </c>
      <c r="GN514" s="233" t="str">
        <f>IF(Deník!$W514&lt;&gt;"",IF(Deník!$AB514=Statistika!$L$105,Deník!$W514,""),"")</f>
        <v/>
      </c>
      <c r="GO514" s="233" t="str">
        <f>IF(Deník!$W514&lt;&gt;"",IF(Deník!$AB514=Statistika!$L$106,Deník!$W514,""),"")</f>
        <v/>
      </c>
      <c r="GP514" s="233" t="str">
        <f>IF(Deník!$W514&lt;&gt;"",IF(Deník!$AB514=Statistika!$L$107,Deník!$W514,""),"")</f>
        <v/>
      </c>
      <c r="GQ514" s="233" t="str">
        <f>IF(Deník!$W514&lt;&gt;"",IF(Deník!$AB514=Statistika!$L$108,Deník!$W514,""),"")</f>
        <v/>
      </c>
      <c r="GS514" s="233" t="str">
        <f>IF(Deník!$W514&lt;0,IF(Deník!$AC514=Statistika!$F$117,Deník!$W514,""),"")</f>
        <v/>
      </c>
      <c r="GT514" s="233" t="str">
        <f>IF(Deník!$W514&lt;0,IF(Deník!$AC514=Statistika!$F$118,Deník!$W514,""),"")</f>
        <v/>
      </c>
      <c r="GU514" s="233" t="str">
        <f>IF(Deník!$W514&lt;0,IF(Deník!$AC514=Statistika!$F$119,Deník!$W514,""),"")</f>
        <v/>
      </c>
      <c r="GV514" s="233" t="str">
        <f>IF(Deník!$W514&lt;0,IF(Deník!$AC514=Statistika!$F$120,Deník!$W514,""),"")</f>
        <v/>
      </c>
      <c r="GW514" s="233" t="str">
        <f>IF(Deník!$W514&lt;0,IF(Deník!$AC514=Statistika!$F$121,Deník!$W514,""),"")</f>
        <v/>
      </c>
      <c r="GX514" s="233" t="str">
        <f>IF(Deník!$W514&lt;0,IF(Deník!$AC514=Statistika!$F$122,Deník!$W514,""),"")</f>
        <v/>
      </c>
      <c r="GY514" s="233" t="str">
        <f>IF(Deník!$W514&lt;0,IF(Deník!$AC514=Statistika!$F$123,Deník!$W514,""),"")</f>
        <v/>
      </c>
      <c r="GZ514" s="233" t="str">
        <f>IF(Deník!$W514&lt;0,IF(Deník!$AC514=Statistika!$F$124,Deník!$W514,""),"")</f>
        <v/>
      </c>
      <c r="HA514" s="233" t="str">
        <f>IF(Deník!$W514&lt;0,IF(Deník!$AC514=Statistika!$F$125,Deník!$W514,""),"")</f>
        <v/>
      </c>
      <c r="HC514" s="233" t="str">
        <f>IF(Deník!$W514&lt;0,IF(Deník!$AD514=Statistika!$F$133,Deník!$W514,""),"")</f>
        <v/>
      </c>
      <c r="HD514" s="233" t="str">
        <f>IF(Deník!$W514&lt;0,IF(Deník!$AD514=Statistika!$F$134,Deník!$W514,""),"")</f>
        <v/>
      </c>
      <c r="HE514" s="233" t="str">
        <f>IF(Deník!$W514&lt;0,IF(Deník!$AD514=Statistika!$F$135,Deník!$W514,""),"")</f>
        <v/>
      </c>
      <c r="HF514" s="233" t="str">
        <f>IF(Deník!$W514&lt;0,IF(Deník!$AD514=Statistika!$F$136,Deník!$W514,""),"")</f>
        <v/>
      </c>
      <c r="HG514" s="233" t="str">
        <f>IF(Deník!$W514&lt;0,IF(Deník!$AD514=Statistika!$F$137,Deník!$W514,""),"")</f>
        <v/>
      </c>
      <c r="ID514" s="8">
        <f>Tabulka4[[#This Row],[Sloupec3]]</f>
        <v>0</v>
      </c>
      <c r="IE514" s="17" t="str">
        <f>IF(AND([1]Deník!$C514&gt;='[1]Měsíční shrnutí'!$D$1,[1]Deník!$C514&lt;='[1]Měsíční shrnutí'!$F$1),[1]Deník!$X514,"")</f>
        <v/>
      </c>
    </row>
    <row r="515" spans="1:239">
      <c r="A515" s="8">
        <f>Deník!C516</f>
        <v>0</v>
      </c>
      <c r="B515" s="50" t="str">
        <f>Deník!R516</f>
        <v/>
      </c>
      <c r="C515" s="102" t="str">
        <f>IF(AND(Deník!R516&gt;1,Deník!R516&lt;&gt;""),1,"")</f>
        <v/>
      </c>
      <c r="D515" s="102" t="str">
        <f>IF(AND(Deník!R516&lt;=0,Deník!R516&lt;&gt;""),1,"")</f>
        <v/>
      </c>
      <c r="E515" s="103" t="str">
        <f>IF(AND(Deník!R516&gt;=0,Deník!R516&lt;=1),1,"")</f>
        <v/>
      </c>
      <c r="F515" s="79" t="str">
        <f>IF(Deník!R516&lt;&gt;"",Deník!R516+F514,"")</f>
        <v/>
      </c>
      <c r="G515" s="85"/>
      <c r="H515" s="54" t="str">
        <f>IF(MONTH(Deník!$C515)=H$2,IF(AND(Deník!$R515&gt;=0,Deník!$R515&lt;=1),"BE",Deník!$R515),"")</f>
        <v/>
      </c>
      <c r="I515" s="11" t="str">
        <f>IF(MONTH(Deník!$C515)=I$2,IF(AND(Deník!$R515&gt;=0,Deník!$R515&lt;=1),"BE",Deník!$R515),"")</f>
        <v/>
      </c>
      <c r="J515" s="11" t="str">
        <f>IF(MONTH(Deník!$C515)=J$2,IF(AND(Deník!$R515&gt;=0,Deník!$R515&lt;=1),"BE",Deník!$R515),"")</f>
        <v/>
      </c>
      <c r="K515" s="11" t="str">
        <f>IF(MONTH(Deník!$C515)=K$2,IF(AND(Deník!$R515&gt;=0,Deník!$R515&lt;=1),"BE",Deník!$R515),"")</f>
        <v/>
      </c>
      <c r="L515" s="11" t="str">
        <f>IF(MONTH(Deník!$C515)=L$2,IF(AND(Deník!$R515&gt;=0,Deník!$R515&lt;=1),"BE",Deník!$R515),"")</f>
        <v/>
      </c>
      <c r="M515" s="11" t="str">
        <f>IF(MONTH(Deník!$C515)=M$2,IF(AND(Deník!$R515&gt;=0,Deník!$R515&lt;=1),"BE",Deník!$R515),"")</f>
        <v/>
      </c>
      <c r="N515" s="11" t="str">
        <f>IF(MONTH(Deník!$C515)=N$2,IF(AND(Deník!$R515&gt;=0,Deník!$R515&lt;=1),"BE",Deník!$R515),"")</f>
        <v/>
      </c>
      <c r="O515" s="11" t="str">
        <f>IF(MONTH(Deník!$C515)=O$2,IF(AND(Deník!$R515&gt;=0,Deník!$R515&lt;=1),"BE",Deník!$R515),"")</f>
        <v/>
      </c>
      <c r="P515" s="11" t="str">
        <f>IF(MONTH(Deník!$C515)=P$2,IF(AND(Deník!$R515&gt;=0,Deník!$R515&lt;=1),"BE",Deník!$R515),"")</f>
        <v/>
      </c>
      <c r="Q515" s="11" t="str">
        <f>IF(MONTH(Deník!$C515)=Q$2,IF(AND(Deník!$R515&gt;=0,Deník!$R515&lt;=1),"BE",Deník!$R515),"")</f>
        <v/>
      </c>
      <c r="R515" s="11" t="str">
        <f>IF(MONTH(Deník!$C515)=R$2,IF(AND(Deník!$R515&gt;=0,Deník!$R515&lt;=1),"BE",Deník!$R515),"")</f>
        <v/>
      </c>
      <c r="S515" s="57" t="str">
        <f>IF(MONTH(Deník!$C515)=S$2,IF(AND(Deník!$R515&gt;=0,Deník!$R515&lt;=1),"BE",Deník!$R515),"")</f>
        <v/>
      </c>
      <c r="U515" s="12"/>
      <c r="V515" s="12"/>
      <c r="X515" s="600" t="str">
        <f>IF(Deník!$R515&lt;&gt;"",IF(Deník!$B515=Statistika!$F$63,IF(AND(Deník!$R515&gt;=0,Deník!$R515&lt;=1),"BE",Deník!$R515),""),"")</f>
        <v/>
      </c>
      <c r="Y515" s="13" t="str">
        <f>IF(Deník!$R515&lt;&gt;"",IF(Deník!$B515=Statistika!$F$64,IF(AND(Deník!$R515&gt;=0,Deník!$R515&lt;=1),"BE",Deník!$R515),""),"")</f>
        <v/>
      </c>
      <c r="Z515" s="13" t="str">
        <f>IF(Deník!$R515&lt;&gt;"",IF(Deník!$B515=Statistika!$F$65,IF(AND(Deník!$R515&gt;=0,Deník!$R515&lt;=1),"BE",Deník!$R515),""),"")</f>
        <v/>
      </c>
      <c r="AA515" s="13" t="str">
        <f>IF(Deník!$R515&lt;&gt;"",IF(Deník!$B515=Statistika!$F$66,IF(AND(Deník!$R515&gt;=0,Deník!$R515&lt;=1),"BE",Deník!$R515),""),"")</f>
        <v/>
      </c>
      <c r="AB515" s="13" t="str">
        <f>IF(Deník!$R515&lt;&gt;"",IF(Deník!$B515=Statistika!$F$67,IF(AND(Deník!$R515&gt;=0,Deník!$R515&lt;=1),"BE",Deník!$R515),""),"")</f>
        <v/>
      </c>
      <c r="AC515" s="13" t="str">
        <f>IF(Deník!$R515&lt;&gt;"",IF(Deník!$B515=Statistika!$F$68,IF(AND(Deník!$R515&gt;=0,Deník!$R515&lt;=1),"BE",Deník!$R515),""),"")</f>
        <v/>
      </c>
      <c r="AD515" s="13" t="str">
        <f>IF(Deník!$R515&lt;&gt;"",IF(Deník!$B515=Statistika!$F$69,IF(AND(Deník!$R515&gt;=0,Deník!$R515&lt;=1),"BE",Deník!$R515),""),"")</f>
        <v/>
      </c>
      <c r="AE515" s="601" t="str">
        <f>IF(Deník!$R515&lt;&gt;"",IF(Deník!$B515=Statistika!$F$70,IF(AND(Deník!$R515&gt;=0,Deník!$R515&lt;=1),"BE",Deník!$R515),""),"")</f>
        <v/>
      </c>
      <c r="AF515" s="90"/>
      <c r="AG515" s="63" t="str">
        <f>IF(Deník!$R515&lt;&gt;"",IF(Deník!$J515="L",IF(AND(Deník!$R515&gt;=0,Deník!$R515&lt;=1),"BE",Deník!$R515),""),"")</f>
        <v/>
      </c>
      <c r="AH515" s="13" t="str">
        <f>IF(Deník!$R515&lt;&gt;"",IF(Deník!$J515="S",IF(AND(Deník!$R515&gt;=0,Deník!$R515&lt;=1),"BE",Deník!$R515),""),"")</f>
        <v/>
      </c>
      <c r="AI515" s="95"/>
      <c r="AJ515" s="71" t="str">
        <f>IF(Deník!N516&lt;&gt;"",Deník!N516*-1,"")</f>
        <v/>
      </c>
      <c r="AK515" s="88"/>
      <c r="AL515" s="63" t="str">
        <f>IF(WEEKDAY(Deník!$C515,2)=1,IF(AND(Deník!$R515&gt;=0,Deník!$R515&lt;=1),"BE",Deník!$R515),"")</f>
        <v/>
      </c>
      <c r="AM515" s="13" t="str">
        <f>IF(WEEKDAY(Deník!$C515,2)=2,IF(AND(Deník!$R515&gt;=0,Deník!$R515&lt;=1),"BE",Deník!$R515),"")</f>
        <v/>
      </c>
      <c r="AN515" s="13" t="str">
        <f>IF(WEEKDAY(Deník!$C515,2)=3,IF(AND(Deník!$R515&gt;=0,Deník!$R515&lt;=1),"BE",Deník!$R515),"")</f>
        <v/>
      </c>
      <c r="AO515" s="13" t="str">
        <f>IF(WEEKDAY(Deník!$C515,2)=4,IF(AND(Deník!$R515&gt;=0,Deník!$R515&lt;=1),"BE",Deník!$R515),"")</f>
        <v/>
      </c>
      <c r="AP515" s="60" t="str">
        <f>IF(WEEKDAY(Deník!$C515,2)=5,IF(AND(Deník!$R515&gt;=0,Deník!$R515&lt;=1),"BE",Deník!$R515),"")</f>
        <v/>
      </c>
      <c r="AQ515" s="99"/>
      <c r="AR515" s="100">
        <f>Deník!D515</f>
        <v>0</v>
      </c>
      <c r="AS515" s="63" t="str">
        <f>IF(Deník!$D515&lt;&gt;"",IF(AND(Deník!$D515&gt;=AS$2,Deník!$D515&lt;=AS$3),IF(AND(Deník!$R515&gt;=0,Deník!$R515&lt;=1),"BE",Deník!$R515),""),"")</f>
        <v/>
      </c>
      <c r="AT515" s="63" t="str">
        <f>IF(Deník!$D515&lt;&gt;"",IF(AND(Deník!$D515&gt;=AT$2,Deník!$D515&lt;=AT$3),IF(AND(Deník!$R515&gt;=0,Deník!$R515&lt;=1),"BE",Deník!$R515),""),"")</f>
        <v/>
      </c>
      <c r="AU515" s="63" t="str">
        <f>IF(Deník!$D515&lt;&gt;"",IF(AND(Deník!$D515&gt;=AU$2,Deník!$D515&lt;=AU$3),IF(AND(Deník!$R515&gt;=0,Deník!$R515&lt;=1),"BE",Deník!$R515),""),"")</f>
        <v/>
      </c>
      <c r="AV515" s="63" t="str">
        <f>IF(Deník!$D515&lt;&gt;"",IF(AND(Deník!$D515&gt;=AV$2,Deník!$D515&lt;=AV$3),IF(AND(Deník!$R515&gt;=0,Deník!$R515&lt;=1),"BE",Deník!$R515),""),"")</f>
        <v/>
      </c>
      <c r="AW515" s="63" t="str">
        <f>IF(Deník!$D515&lt;&gt;"",IF(AND(Deník!$D515&gt;=AW$2,Deník!$D515&lt;=AW$3),IF(AND(Deník!$R515&gt;=0,Deník!$R515&lt;=1),"BE",Deník!$R515),""),"")</f>
        <v/>
      </c>
      <c r="AX515" s="63" t="str">
        <f>IF(Deník!$D515&lt;&gt;"",IF(AND(Deník!$D515&gt;=AX$2,Deník!$D515&lt;=AX$3),IF(AND(Deník!$R515&gt;=0,Deník!$R515&lt;=1),"BE",Deník!$R515),""),"")</f>
        <v/>
      </c>
      <c r="AY515" s="63" t="str">
        <f>IF(Deník!$D515&lt;&gt;"",IF(AND(Deník!$D515&gt;=AY$2,Deník!$D515&lt;=AY$3),IF(AND(Deník!$R515&gt;=0,Deník!$R515&lt;=1),"BE",Deník!$R515),""),"")</f>
        <v/>
      </c>
      <c r="AZ515" s="63" t="str">
        <f>IF(Deník!$D515&lt;&gt;"",IF(AND(Deník!$D515&gt;=AZ$2,Deník!$D515&lt;=AZ$3),IF(AND(Deník!$R515&gt;=0,Deník!$R515&lt;=1),"BE",Deník!$R515),""),"")</f>
        <v/>
      </c>
      <c r="BA515" s="63" t="str">
        <f>IF(Deník!$D515&lt;&gt;"",IF(AND(Deník!$D515&gt;=BA$2,Deník!$D515&lt;=BA$3),IF(AND(Deník!$R515&gt;=0,Deník!$R515&lt;=1),"BE",Deník!$R515),""),"")</f>
        <v/>
      </c>
      <c r="BB515" s="63" t="str">
        <f>IF(Deník!$D515&lt;&gt;"",IF(AND(Deník!$D515&gt;=BB$2,Deník!$D515&lt;=BB$3),IF(AND(Deník!$R515&gt;=0,Deník!$R515&lt;=1),"BE",Deník!$R515),""),"")</f>
        <v/>
      </c>
      <c r="BC515" s="71" t="str">
        <f>IF(Deník!$D515&lt;&gt;"",IF(AND(Deník!$D515&gt;=BC$2,Deník!$D515&lt;=BC$3),IF(AND(Deník!$R515&gt;=0,Deník!$R515&lt;=1),"BE",Deník!$R515),""),"")</f>
        <v/>
      </c>
      <c r="BD515" s="20" t="str">
        <f>IF(Deník!$J516="S",(Deník!$M516-Deník!$K516),IF(Deník!$J516="L",(Deník!$K516-Deník!$M516),""))</f>
        <v/>
      </c>
      <c r="BE515" s="20" t="str">
        <f>IF(Deník!$J516="S",(Deník!$K516-Deník!$O516),IF(Deník!$J516="L",(Deník!$O516-Deník!$K516),""))</f>
        <v/>
      </c>
      <c r="BF515" s="20" t="str">
        <f>IF(Deník!$J516="S",(Deník!$K516-Deník!$L516),IF(Deník!$J516="L",(Deník!$L516-Deník!$K516),""))</f>
        <v/>
      </c>
      <c r="BG515" s="20" t="str">
        <f>IF(Deník!$J516="S",(Deník!$K516-Deník!$S516),IF(Deník!$J516="L",(Deník!$S516-Deník!$K516),""))</f>
        <v/>
      </c>
      <c r="BH515" s="20" t="str">
        <f>IF(Deník!$J516="S",(Deník!$K516-Deník!$U516),IF(Deník!$J516="L",(Deník!$U516-Deník!$K516),""))</f>
        <v/>
      </c>
      <c r="BI515" s="20" t="str">
        <f>IF(Deník!$R515&gt;1,Deník!$R515,"")</f>
        <v/>
      </c>
      <c r="BJ515" s="20" t="str">
        <f>IF(Deník!$R515&lt;0,Deník!$R515,"")</f>
        <v/>
      </c>
      <c r="BK515" s="17"/>
      <c r="BM515" s="233" t="str">
        <f>IF(Deník!$R515&lt;&gt;"",IF(Deník!$Y515=Statistika!$F$78,IF(AND(Deník!$R515&gt;=0,Deník!$R515&lt;=1),"BE",Deník!$R515),""),"")</f>
        <v/>
      </c>
      <c r="BN515" s="233" t="str">
        <f>IF(Deník!$R515&lt;&gt;"",IF(Deník!$Y515=Statistika!$F$79,IF(AND(Deník!$R515&gt;=0,Deník!$R515&lt;=1),"BE",Deník!$R515),""),"")</f>
        <v/>
      </c>
      <c r="BO515" s="233" t="str">
        <f>IF(Deník!$R515&lt;&gt;"",IF(Deník!$Y515=Statistika!$F$80,IF(AND(Deník!$R515&gt;=0,Deník!$R515&lt;=1),"BE",Deník!$R515),""),"")</f>
        <v/>
      </c>
      <c r="BP515" s="233" t="str">
        <f>IF(Deník!$R515&lt;&gt;"",IF(Deník!$Y515=Statistika!$F$81,IF(AND(Deník!$R515&gt;=0,Deník!$R515&lt;=1),"BE",Deník!$R515),""),"")</f>
        <v/>
      </c>
      <c r="BQ515" s="233" t="str">
        <f>IF(Deník!$R515&lt;&gt;"",IF(Deník!$Y515=Statistika!$F$82,IF(AND(Deník!$R515&gt;=0,Deník!$R515&lt;=1),"BE",Deník!$R515),""),"")</f>
        <v/>
      </c>
      <c r="BR515" s="233" t="str">
        <f>IF(Deník!$R515&lt;&gt;"",IF(Deník!$Y515=Statistika!$F$83,IF(AND(Deník!$R515&gt;=0,Deník!$R515&lt;=1),"BE",Deník!$R515),""),"")</f>
        <v/>
      </c>
      <c r="BS515" s="233" t="str">
        <f>IF(Deník!$R515&lt;&gt;"",IF(Deník!$Y515=Statistika!$F$84,IF(AND(Deník!$R515&gt;=0,Deník!$R515&lt;=1),"BE",Deník!$R515),""),"")</f>
        <v/>
      </c>
      <c r="BT515" s="233" t="str">
        <f>IF(Deník!$R515&lt;&gt;"",IF(Deník!$Y515=Statistika!$F$85,IF(AND(Deník!$R515&gt;=0,Deník!$R515&lt;=1),"BE",Deník!$R515),""),"")</f>
        <v/>
      </c>
      <c r="BU515" s="233" t="str">
        <f>IF(Deník!$R515&lt;&gt;"",IF(Deník!$Y515=Statistika!$F$86,IF(AND(Deník!$R515&gt;=0,Deník!$R515&lt;=1),"BE",Deník!$R515),""),"")</f>
        <v/>
      </c>
      <c r="BV515" s="233" t="str">
        <f>IF(Deník!$R515&lt;&gt;"",IF(Deník!$Y515=Statistika!$F$87,IF(AND(Deník!$R515&gt;=0,Deník!$R515&lt;=1),"BE",Deník!$R515),""),"")</f>
        <v/>
      </c>
      <c r="BW515" s="233" t="str">
        <f>IF(Deník!$R515&lt;&gt;"",IF(Deník!$Y515=Statistika!$F$88,IF(AND(Deník!$R515&gt;=0,Deník!$R515&lt;=1),"BE",Deník!$R515),""),"")</f>
        <v/>
      </c>
      <c r="BX515" s="233" t="str">
        <f>IF(Deník!$R515&lt;&gt;"",IF(Deník!$Y515=Statistika!$F$89,IF(AND(Deník!$R515&gt;=0,Deník!$R515&lt;=1),"BE",Deník!$R515),""),"")</f>
        <v/>
      </c>
      <c r="BY515" s="233" t="str">
        <f>IF(Deník!$R515&lt;&gt;"",IF(Deník!$Y515=Statistika!$F$90,IF(AND(Deník!$R515&gt;=0,Deník!$R515&lt;=1),"BE",Deník!$R515),""),"")</f>
        <v/>
      </c>
      <c r="BZ515" s="233" t="str">
        <f>IF(Deník!$R515&lt;&gt;"",IF(Deník!$Y515=Statistika!$F$91,IF(AND(Deník!$R515&gt;=0,Deník!$R515&lt;=1),"BE",Deník!$R515),""),"")</f>
        <v/>
      </c>
      <c r="CA515" s="233"/>
      <c r="CB515" s="233" t="str">
        <f>IF(Deník!$R515&lt;&gt;"",IF(Deník!$AB515="SL",IF(AND(Deník!$R515&gt;=0,Deník!$R515&lt;=1),"BE",Deník!$R515),""),"")</f>
        <v/>
      </c>
      <c r="CC515" s="233" t="str">
        <f>IF(Deník!$R515&lt;&gt;"",IF(Deník!$AB515="BE10",IF(AND(Deník!$R515&gt;=0,Deník!$R515&lt;=1),"BE",Deník!$R515),""),"")</f>
        <v/>
      </c>
      <c r="CD515" s="233" t="str">
        <f>IF(Deník!$R515&lt;&gt;"",IF(Deník!$AB515="BE15",IF(AND(Deník!$R515&gt;=0,Deník!$R515&lt;=1),"BE",Deník!$R515),""),"")</f>
        <v/>
      </c>
      <c r="CE515" s="233" t="str">
        <f>IF(Deník!$R515&lt;&gt;"",IF(Deník!$AB515="BE20",IF(AND(Deník!$R515&gt;=0,Deník!$R515&lt;=1),"BE",Deník!$R515),""),"")</f>
        <v/>
      </c>
      <c r="CF515" s="233" t="str">
        <f>IF(Deník!$R515&lt;&gt;"",IF(Deník!$AB515="TP1",IF(AND(Deník!$R515&gt;=0,Deník!$R515&lt;=1),"BE",Deník!$R515),""),"")</f>
        <v/>
      </c>
      <c r="CG515" s="233" t="str">
        <f>IF(Deník!$R515&lt;&gt;"",IF(Deník!$AB515="TP2",IF(AND(Deník!$R515&gt;=0,Deník!$R515&lt;=1),"BE",Deník!$R515),""),"")</f>
        <v/>
      </c>
      <c r="CH515" s="233" t="str">
        <f>IF(Deník!$R515&lt;&gt;"",IF(Deník!$AB515="TP3",IF(AND(Deník!$R515&gt;=0,Deník!$R515&lt;=1),"BE",Deník!$R515),""),"")</f>
        <v/>
      </c>
      <c r="CI515" s="233" t="str">
        <f>IF(Deník!$R515&lt;&gt;"",IF(Deník!$AB515="Trailing SL",IF(AND(Deník!$R515&gt;=0,Deník!$R515&lt;=1),"BE",Deník!$R515),""),"")</f>
        <v/>
      </c>
      <c r="CJ515" s="233" t="str">
        <f>IF(Deník!$R515&lt;&gt;"",IF(Deník!$AB515="Manual",IF(AND(Deník!$R515&gt;=0,Deník!$R515&lt;=1),"BE",Deník!$R515),""),"")</f>
        <v/>
      </c>
      <c r="CK515" s="233"/>
      <c r="CL515" s="233" t="str">
        <f>IF(Deník!$R515&lt;0,IF(Deník!$AC515=Statistika!$F$117,Deník!$R515,""),"")</f>
        <v/>
      </c>
      <c r="CM515" s="233" t="str">
        <f>IF(Deník!$R515&lt;0,IF(Deník!$AC515=Statistika!$F$118,Deník!$R515,""),"")</f>
        <v/>
      </c>
      <c r="CN515" s="233" t="str">
        <f>IF(Deník!$R515&lt;0,IF(Deník!$AC515=Statistika!$F$119,Deník!$R515,""),"")</f>
        <v/>
      </c>
      <c r="CO515" s="233" t="str">
        <f>IF(Deník!$R515&lt;0,IF(Deník!$AC515=Statistika!$F$120,Deník!$R515,""),"")</f>
        <v/>
      </c>
      <c r="CP515" s="233" t="str">
        <f>IF(Deník!$R515&lt;0,IF(Deník!$AC515=Statistika!$F$121,Deník!$R515,""),"")</f>
        <v/>
      </c>
      <c r="CQ515" s="233" t="str">
        <f>IF(Deník!$R515&lt;0,IF(Deník!$AC515=Statistika!$F$122,Deník!$R515,""),"")</f>
        <v/>
      </c>
      <c r="CR515" s="233" t="str">
        <f>IF(Deník!$R515&lt;0,IF(Deník!$AC515=Statistika!$F$123,Deník!$R515,""),"")</f>
        <v/>
      </c>
      <c r="CS515" s="233" t="str">
        <f>IF(Deník!$R515&lt;0,IF(Deník!$AC515=Statistika!$F$124,Deník!$R515,""),"")</f>
        <v/>
      </c>
      <c r="CT515" s="233" t="str">
        <f>IF(Deník!$R515&lt;0,IF(Deník!$AC515=Statistika!$F$125,Deník!$R515,""),"")</f>
        <v/>
      </c>
      <c r="CU515" s="233"/>
      <c r="CV515" s="233" t="str">
        <f>IF(Deník!$R515&lt;0,IF(Deník!$AD515=$CV$2,Deník!$R515,""),"")</f>
        <v/>
      </c>
      <c r="CW515" s="233" t="str">
        <f>IF(Deník!$R515&lt;0,IF(Deník!$AD515=$CW$2,Deník!$R515,""),"")</f>
        <v/>
      </c>
      <c r="CX515" s="233" t="str">
        <f>IF(Deník!$R515&lt;0,IF(Deník!$AD515=$CX$2,Deník!$R515,""),"")</f>
        <v/>
      </c>
      <c r="CY515" s="233" t="str">
        <f>IF(Deník!$R515&lt;0,IF(Deník!$AD515=$CY$2,Deník!$R515,""),"")</f>
        <v/>
      </c>
      <c r="CZ515" s="233" t="str">
        <f>IF(Deník!$R515&lt;0,IF(Deník!$AD515=$CZ$2,Deník!$R515,""),"")</f>
        <v/>
      </c>
      <c r="DL515" s="221">
        <f t="shared" si="20"/>
        <v>93847.029999999984</v>
      </c>
      <c r="DM515" s="220">
        <f t="shared" si="19"/>
        <v>-6.1529700000000132E-2</v>
      </c>
      <c r="DO515" s="50">
        <f>Deník!W516</f>
        <v>0</v>
      </c>
      <c r="DP515" s="102" t="str">
        <f>IF(AND(Deník!W516&gt;0),1,"")</f>
        <v/>
      </c>
      <c r="DQ515" s="102">
        <f>IF(AND(Deník!W516&lt;=0),1,"")</f>
        <v>1</v>
      </c>
      <c r="DR515" s="227"/>
      <c r="DS515" s="228"/>
      <c r="DT515" s="85"/>
      <c r="DU515" s="54">
        <f>IF(MONTH(Deník!$C515)=DU$2,Deník!$W515,"")</f>
        <v>0</v>
      </c>
      <c r="DV515" s="222" t="str">
        <f>IF(MONTH(Deník!$C515)=DV$2,Deník!$W515,"")</f>
        <v/>
      </c>
      <c r="DW515" s="222" t="str">
        <f>IF(MONTH(Deník!$C515)=DW$2,Deník!$W515,"")</f>
        <v/>
      </c>
      <c r="DX515" s="222" t="str">
        <f>IF(MONTH(Deník!$C515)=DX$2,Deník!$W515,"")</f>
        <v/>
      </c>
      <c r="DY515" s="222" t="str">
        <f>IF(MONTH(Deník!$C515)=DY$2,Deník!$W515,"")</f>
        <v/>
      </c>
      <c r="DZ515" s="222" t="str">
        <f>IF(MONTH(Deník!$C515)=DZ$2,Deník!$W515,"")</f>
        <v/>
      </c>
      <c r="EA515" s="222" t="str">
        <f>IF(MONTH(Deník!$C515)=EA$2,Deník!$W515,"")</f>
        <v/>
      </c>
      <c r="EB515" s="222" t="str">
        <f>IF(MONTH(Deník!$C515)=EB$2,Deník!$W515,"")</f>
        <v/>
      </c>
      <c r="EC515" s="222" t="str">
        <f>IF(MONTH(Deník!$C515)=EC$2,Deník!$W515,"")</f>
        <v/>
      </c>
      <c r="ED515" s="222" t="str">
        <f>IF(MONTH(Deník!$C515)=ED$2,Deník!$W515,"")</f>
        <v/>
      </c>
      <c r="EE515" s="222" t="str">
        <f>IF(MONTH(Deník!$C515)=EE$2,Deník!$W515,"")</f>
        <v/>
      </c>
      <c r="EF515" s="222" t="str">
        <f>IF(MONTH(Deník!$C515)=EF$2,Deník!$W515,"")</f>
        <v/>
      </c>
      <c r="EI515" s="600" t="str">
        <f>IF(Deník!$W515&lt;&gt;"",IF(Deník!$B515=Statistika!$F$63,Deník!$W515,""),"")</f>
        <v/>
      </c>
      <c r="EJ515" s="13" t="str">
        <f>IF(Deník!$W515&lt;&gt;"",IF(Deník!$B515=Statistika!$F$64,Deník!$W515,""),"")</f>
        <v/>
      </c>
      <c r="EK515" s="13" t="str">
        <f>IF(Deník!$W515&lt;&gt;"",IF(Deník!$B515=Statistika!$F$65,Deník!$W515,""),"")</f>
        <v/>
      </c>
      <c r="EL515" s="13" t="str">
        <f>IF(Deník!$W515&lt;&gt;"",IF(Deník!$B515=Statistika!$F$66,Deník!$W515,""),"")</f>
        <v/>
      </c>
      <c r="EM515" s="13" t="str">
        <f>IF(Deník!$W515&lt;&gt;"",IF(Deník!$B515=Statistika!$F$67,Deník!$W515,""),"")</f>
        <v/>
      </c>
      <c r="EN515" s="13" t="str">
        <f>IF(Deník!$W515&lt;&gt;"",IF(Deník!$B515=Statistika!$F$68,Deník!$W515,""),"")</f>
        <v/>
      </c>
      <c r="EO515" s="13" t="str">
        <f>IF(Deník!$W515&lt;&gt;"",IF(Deník!$B515=Statistika!$F$69,Deník!$W515,""),"")</f>
        <v/>
      </c>
      <c r="EP515" s="601" t="str">
        <f>IF(Deník!$W515&lt;&gt;"",IF(Deník!$B515=Statistika!$F$70,Deník!$W515,""),"")</f>
        <v/>
      </c>
      <c r="EQ515" s="90"/>
      <c r="ER515" s="63" t="str">
        <f>IF(Deník!$W515&lt;&gt;"",IF(Deník!$J515="L",Deník!$W515,""),"")</f>
        <v/>
      </c>
      <c r="ES515" s="13" t="str">
        <f>IF(Deník!$W515&lt;&gt;"",IF(Deník!$J515="S",Deník!$W515,""),"")</f>
        <v/>
      </c>
      <c r="ET515" s="95"/>
      <c r="EU515" s="88"/>
      <c r="EV515" s="63" t="str">
        <f>IF(WEEKDAY(Deník!$C515,2)=1,Deník!$W515,"")</f>
        <v/>
      </c>
      <c r="EW515" s="13" t="str">
        <f>IF(WEEKDAY(Deník!$C515,2)=2,Deník!$W515,"")</f>
        <v/>
      </c>
      <c r="EX515" s="13" t="str">
        <f>IF(WEEKDAY(Deník!$C515,2)=3,Deník!$W515,"")</f>
        <v/>
      </c>
      <c r="EY515" s="13" t="str">
        <f>IF(WEEKDAY(Deník!$C515,2)=4,Deník!$W515,"")</f>
        <v/>
      </c>
      <c r="EZ515" s="60" t="str">
        <f>IF(WEEKDAY(Deník!$C515,2)=5,Deník!$W515,"")</f>
        <v/>
      </c>
      <c r="FA515" s="99"/>
      <c r="FB515" s="100">
        <f>Deník!D515</f>
        <v>0</v>
      </c>
      <c r="FC515" s="63">
        <f>IF($FB515&lt;&gt;"",IF(AND($FB515&gt;=FC$2,$FB515&lt;=FC$3),Deník!$W515,""))</f>
        <v>0</v>
      </c>
      <c r="FD515" s="63" t="str">
        <f>IF($FB515&lt;&gt;"",IF(AND($FB515&gt;=FD$2,$FB515&lt;=FD$3),Deník!$W515,""))</f>
        <v/>
      </c>
      <c r="FE515" s="63" t="str">
        <f>IF($FB515&lt;&gt;"",IF(AND($FB515&gt;=FE$2,$FB515&lt;=FE$3),Deník!$W515,""))</f>
        <v/>
      </c>
      <c r="FF515" s="63" t="str">
        <f>IF($FB515&lt;&gt;"",IF(AND($FB515&gt;=FF$2,$FB515&lt;=FF$3),Deník!$W515,""))</f>
        <v/>
      </c>
      <c r="FG515" s="63" t="str">
        <f>IF($FB515&lt;&gt;"",IF(AND($FB515&gt;=FG$2,$FB515&lt;=FG$3),Deník!$W515,""))</f>
        <v/>
      </c>
      <c r="FH515" s="63" t="str">
        <f>IF($FB515&lt;&gt;"",IF(AND($FB515&gt;=FH$2,$FB515&lt;=FH$3),Deník!$W515,""))</f>
        <v/>
      </c>
      <c r="FI515" s="63" t="str">
        <f>IF($FB515&lt;&gt;"",IF(AND($FB515&gt;=FI$2,$FB515&lt;=FI$3),Deník!$W515,""))</f>
        <v/>
      </c>
      <c r="FJ515" s="63" t="str">
        <f>IF($FB515&lt;&gt;"",IF(AND($FB515&gt;=FJ$2,$FB515&lt;=FJ$3),Deník!$W515,""))</f>
        <v/>
      </c>
      <c r="FK515" s="63" t="str">
        <f>IF($FB515&lt;&gt;"",IF(AND($FB515&gt;=FK$2,$FB515&lt;=FK$3),Deník!$W515,""))</f>
        <v/>
      </c>
      <c r="FL515" s="63" t="str">
        <f>IF($FB515&lt;&gt;"",IF(AND($FB515&gt;=FL$2,$FB515&lt;=FL$3),Deník!$W515,""))</f>
        <v/>
      </c>
      <c r="FM515" s="63" t="str">
        <f>IF($FB515&lt;&gt;"",IF(AND($FB515&gt;=FM$2,$FB515&lt;=FM$3),Deník!$W515,""))</f>
        <v/>
      </c>
      <c r="FN515" s="13"/>
      <c r="FO515" s="20" t="str">
        <f>IF(Deník!$W515&gt;1,Deník!$W515,"")</f>
        <v/>
      </c>
      <c r="FP515" s="20" t="str">
        <f>IF(Deník!$W515&lt;0,Deník!$W515,"")</f>
        <v/>
      </c>
      <c r="FQ515" s="17"/>
      <c r="FS515" s="233"/>
      <c r="FT515" s="233" t="str">
        <f>IF(Deník!$W515&lt;&gt;"",IF(Deník!$Y515=Statistika!$F$78,Deník!$W515,""),"")</f>
        <v/>
      </c>
      <c r="FU515" s="233" t="str">
        <f>IF(Deník!$W515&lt;&gt;"",IF(Deník!$Y515=Statistika!$F$79,Deník!$W515,""),"")</f>
        <v/>
      </c>
      <c r="FV515" s="233" t="str">
        <f>IF(Deník!$W515&lt;&gt;"",IF(Deník!$Y515=Statistika!$F$80,Deník!$W515,""),"")</f>
        <v/>
      </c>
      <c r="FW515" s="233" t="str">
        <f>IF(Deník!$W515&lt;&gt;"",IF(Deník!$Y515=Statistika!$F$81,Deník!$W515,""),"")</f>
        <v/>
      </c>
      <c r="FX515" s="233" t="str">
        <f>IF(Deník!$W515&lt;&gt;"",IF(Deník!$Y515=Statistika!$F$82,Deník!$W515,""),"")</f>
        <v/>
      </c>
      <c r="FY515" s="233" t="str">
        <f>IF(Deník!$W515&lt;&gt;"",IF(Deník!$Y515=Statistika!$F$83,Deník!$W515,""),"")</f>
        <v/>
      </c>
      <c r="FZ515" s="233" t="str">
        <f>IF(Deník!$W515&lt;&gt;"",IF(Deník!$Y515=Statistika!$F$84,Deník!$W515,""),"")</f>
        <v/>
      </c>
      <c r="GA515" s="233" t="str">
        <f>IF(Deník!$W515&lt;&gt;"",IF(Deník!$Y515=Statistika!$F$85,Deník!$W515,""),"")</f>
        <v/>
      </c>
      <c r="GB515" s="233" t="str">
        <f>IF(Deník!$W515&lt;&gt;"",IF(Deník!$Y515=Statistika!$F$86,Deník!$W515,""),"")</f>
        <v/>
      </c>
      <c r="GC515" s="233" t="str">
        <f>IF(Deník!$W515&lt;&gt;"",IF(Deník!$Y515=Statistika!$F$87,Deník!$W515,""),"")</f>
        <v/>
      </c>
      <c r="GD515" s="233" t="str">
        <f>IF(Deník!$W515&lt;&gt;"",IF(Deník!$Y515=Statistika!$F$88,Deník!$W515,""),"")</f>
        <v/>
      </c>
      <c r="GE515" s="233" t="str">
        <f>IF(Deník!$W515&lt;&gt;"",IF(Deník!$Y515=Statistika!$F$89,Deník!$W515,""),"")</f>
        <v/>
      </c>
      <c r="GF515" s="233" t="str">
        <f>IF(Deník!$W515&lt;&gt;"",IF(Deník!$Y515=Statistika!$F$90,Deník!$W515,""),"")</f>
        <v/>
      </c>
      <c r="GG515" s="233" t="str">
        <f>IF(Deník!$W515&lt;&gt;"",IF(Deník!$Y515=Statistika!$F$91,Deník!$W515,""),"")</f>
        <v/>
      </c>
      <c r="GH515" s="233"/>
      <c r="GI515" s="233" t="str">
        <f>IF(Deník!$W515&lt;&gt;"",IF(Deník!$AB515=Statistika!$L$100,Deník!$W515,""),"")</f>
        <v/>
      </c>
      <c r="GJ515" s="233" t="str">
        <f>IF(Deník!$W515&lt;&gt;"",IF(Deník!$AB515=Statistika!$L$101,Deník!$W515,""),"")</f>
        <v/>
      </c>
      <c r="GK515" s="233" t="str">
        <f>IF(Deník!$W515&lt;&gt;"",IF(Deník!$AB515=Statistika!$L$102,Deník!$W515,""),"")</f>
        <v/>
      </c>
      <c r="GL515" s="233" t="str">
        <f>IF(Deník!$W515&lt;&gt;"",IF(Deník!$AB515=Statistika!$L$103,Deník!$W515,""),"")</f>
        <v/>
      </c>
      <c r="GM515" s="233" t="str">
        <f>IF(Deník!$W515&lt;&gt;"",IF(Deník!$AB515=Statistika!$L$104,Deník!$W515,""),"")</f>
        <v/>
      </c>
      <c r="GN515" s="233" t="str">
        <f>IF(Deník!$W515&lt;&gt;"",IF(Deník!$AB515=Statistika!$L$105,Deník!$W515,""),"")</f>
        <v/>
      </c>
      <c r="GO515" s="233" t="str">
        <f>IF(Deník!$W515&lt;&gt;"",IF(Deník!$AB515=Statistika!$L$106,Deník!$W515,""),"")</f>
        <v/>
      </c>
      <c r="GP515" s="233" t="str">
        <f>IF(Deník!$W515&lt;&gt;"",IF(Deník!$AB515=Statistika!$L$107,Deník!$W515,""),"")</f>
        <v/>
      </c>
      <c r="GQ515" s="233" t="str">
        <f>IF(Deník!$W515&lt;&gt;"",IF(Deník!$AB515=Statistika!$L$108,Deník!$W515,""),"")</f>
        <v/>
      </c>
      <c r="GS515" s="233" t="str">
        <f>IF(Deník!$W515&lt;0,IF(Deník!$AC515=Statistika!$F$117,Deník!$W515,""),"")</f>
        <v/>
      </c>
      <c r="GT515" s="233" t="str">
        <f>IF(Deník!$W515&lt;0,IF(Deník!$AC515=Statistika!$F$118,Deník!$W515,""),"")</f>
        <v/>
      </c>
      <c r="GU515" s="233" t="str">
        <f>IF(Deník!$W515&lt;0,IF(Deník!$AC515=Statistika!$F$119,Deník!$W515,""),"")</f>
        <v/>
      </c>
      <c r="GV515" s="233" t="str">
        <f>IF(Deník!$W515&lt;0,IF(Deník!$AC515=Statistika!$F$120,Deník!$W515,""),"")</f>
        <v/>
      </c>
      <c r="GW515" s="233" t="str">
        <f>IF(Deník!$W515&lt;0,IF(Deník!$AC515=Statistika!$F$121,Deník!$W515,""),"")</f>
        <v/>
      </c>
      <c r="GX515" s="233" t="str">
        <f>IF(Deník!$W515&lt;0,IF(Deník!$AC515=Statistika!$F$122,Deník!$W515,""),"")</f>
        <v/>
      </c>
      <c r="GY515" s="233" t="str">
        <f>IF(Deník!$W515&lt;0,IF(Deník!$AC515=Statistika!$F$123,Deník!$W515,""),"")</f>
        <v/>
      </c>
      <c r="GZ515" s="233" t="str">
        <f>IF(Deník!$W515&lt;0,IF(Deník!$AC515=Statistika!$F$124,Deník!$W515,""),"")</f>
        <v/>
      </c>
      <c r="HA515" s="233" t="str">
        <f>IF(Deník!$W515&lt;0,IF(Deník!$AC515=Statistika!$F$125,Deník!$W515,""),"")</f>
        <v/>
      </c>
      <c r="HC515" s="233" t="str">
        <f>IF(Deník!$W515&lt;0,IF(Deník!$AD515=Statistika!$F$133,Deník!$W515,""),"")</f>
        <v/>
      </c>
      <c r="HD515" s="233" t="str">
        <f>IF(Deník!$W515&lt;0,IF(Deník!$AD515=Statistika!$F$134,Deník!$W515,""),"")</f>
        <v/>
      </c>
      <c r="HE515" s="233" t="str">
        <f>IF(Deník!$W515&lt;0,IF(Deník!$AD515=Statistika!$F$135,Deník!$W515,""),"")</f>
        <v/>
      </c>
      <c r="HF515" s="233" t="str">
        <f>IF(Deník!$W515&lt;0,IF(Deník!$AD515=Statistika!$F$136,Deník!$W515,""),"")</f>
        <v/>
      </c>
      <c r="HG515" s="233" t="str">
        <f>IF(Deník!$W515&lt;0,IF(Deník!$AD515=Statistika!$F$137,Deník!$W515,""),"")</f>
        <v/>
      </c>
      <c r="ID515" s="8">
        <f>Tabulka4[[#This Row],[Sloupec3]]</f>
        <v>0</v>
      </c>
      <c r="IE515" s="17" t="str">
        <f>IF(AND([1]Deník!$C515&gt;='[1]Měsíční shrnutí'!$D$1,[1]Deník!$C515&lt;='[1]Měsíční shrnutí'!$F$1),[1]Deník!$X515,"")</f>
        <v/>
      </c>
    </row>
    <row r="516" spans="1:239">
      <c r="A516" s="8">
        <f>Deník!C517</f>
        <v>0</v>
      </c>
      <c r="B516" s="50" t="str">
        <f>Deník!R517</f>
        <v/>
      </c>
      <c r="C516" s="102" t="str">
        <f>IF(AND(Deník!R517&gt;1,Deník!R517&lt;&gt;""),1,"")</f>
        <v/>
      </c>
      <c r="D516" s="102" t="str">
        <f>IF(AND(Deník!R517&lt;=0,Deník!R517&lt;&gt;""),1,"")</f>
        <v/>
      </c>
      <c r="E516" s="103" t="str">
        <f>IF(AND(Deník!R517&gt;=0,Deník!R517&lt;=1),1,"")</f>
        <v/>
      </c>
      <c r="F516" s="79" t="str">
        <f>IF(Deník!R517&lt;&gt;"",Deník!R517+F515,"")</f>
        <v/>
      </c>
      <c r="G516" s="85"/>
      <c r="H516" s="54" t="str">
        <f>IF(MONTH(Deník!$C516)=H$2,IF(AND(Deník!$R516&gt;=0,Deník!$R516&lt;=1),"BE",Deník!$R516),"")</f>
        <v/>
      </c>
      <c r="I516" s="11" t="str">
        <f>IF(MONTH(Deník!$C516)=I$2,IF(AND(Deník!$R516&gt;=0,Deník!$R516&lt;=1),"BE",Deník!$R516),"")</f>
        <v/>
      </c>
      <c r="J516" s="11" t="str">
        <f>IF(MONTH(Deník!$C516)=J$2,IF(AND(Deník!$R516&gt;=0,Deník!$R516&lt;=1),"BE",Deník!$R516),"")</f>
        <v/>
      </c>
      <c r="K516" s="11" t="str">
        <f>IF(MONTH(Deník!$C516)=K$2,IF(AND(Deník!$R516&gt;=0,Deník!$R516&lt;=1),"BE",Deník!$R516),"")</f>
        <v/>
      </c>
      <c r="L516" s="11" t="str">
        <f>IF(MONTH(Deník!$C516)=L$2,IF(AND(Deník!$R516&gt;=0,Deník!$R516&lt;=1),"BE",Deník!$R516),"")</f>
        <v/>
      </c>
      <c r="M516" s="11" t="str">
        <f>IF(MONTH(Deník!$C516)=M$2,IF(AND(Deník!$R516&gt;=0,Deník!$R516&lt;=1),"BE",Deník!$R516),"")</f>
        <v/>
      </c>
      <c r="N516" s="11" t="str">
        <f>IF(MONTH(Deník!$C516)=N$2,IF(AND(Deník!$R516&gt;=0,Deník!$R516&lt;=1),"BE",Deník!$R516),"")</f>
        <v/>
      </c>
      <c r="O516" s="11" t="str">
        <f>IF(MONTH(Deník!$C516)=O$2,IF(AND(Deník!$R516&gt;=0,Deník!$R516&lt;=1),"BE",Deník!$R516),"")</f>
        <v/>
      </c>
      <c r="P516" s="11" t="str">
        <f>IF(MONTH(Deník!$C516)=P$2,IF(AND(Deník!$R516&gt;=0,Deník!$R516&lt;=1),"BE",Deník!$R516),"")</f>
        <v/>
      </c>
      <c r="Q516" s="11" t="str">
        <f>IF(MONTH(Deník!$C516)=Q$2,IF(AND(Deník!$R516&gt;=0,Deník!$R516&lt;=1),"BE",Deník!$R516),"")</f>
        <v/>
      </c>
      <c r="R516" s="11" t="str">
        <f>IF(MONTH(Deník!$C516)=R$2,IF(AND(Deník!$R516&gt;=0,Deník!$R516&lt;=1),"BE",Deník!$R516),"")</f>
        <v/>
      </c>
      <c r="S516" s="57" t="str">
        <f>IF(MONTH(Deník!$C516)=S$2,IF(AND(Deník!$R516&gt;=0,Deník!$R516&lt;=1),"BE",Deník!$R516),"")</f>
        <v/>
      </c>
      <c r="U516" s="12"/>
      <c r="V516" s="12"/>
      <c r="X516" s="600" t="str">
        <f>IF(Deník!$R516&lt;&gt;"",IF(Deník!$B516=Statistika!$F$63,IF(AND(Deník!$R516&gt;=0,Deník!$R516&lt;=1),"BE",Deník!$R516),""),"")</f>
        <v/>
      </c>
      <c r="Y516" s="13" t="str">
        <f>IF(Deník!$R516&lt;&gt;"",IF(Deník!$B516=Statistika!$F$64,IF(AND(Deník!$R516&gt;=0,Deník!$R516&lt;=1),"BE",Deník!$R516),""),"")</f>
        <v/>
      </c>
      <c r="Z516" s="13" t="str">
        <f>IF(Deník!$R516&lt;&gt;"",IF(Deník!$B516=Statistika!$F$65,IF(AND(Deník!$R516&gt;=0,Deník!$R516&lt;=1),"BE",Deník!$R516),""),"")</f>
        <v/>
      </c>
      <c r="AA516" s="13" t="str">
        <f>IF(Deník!$R516&lt;&gt;"",IF(Deník!$B516=Statistika!$F$66,IF(AND(Deník!$R516&gt;=0,Deník!$R516&lt;=1),"BE",Deník!$R516),""),"")</f>
        <v/>
      </c>
      <c r="AB516" s="13" t="str">
        <f>IF(Deník!$R516&lt;&gt;"",IF(Deník!$B516=Statistika!$F$67,IF(AND(Deník!$R516&gt;=0,Deník!$R516&lt;=1),"BE",Deník!$R516),""),"")</f>
        <v/>
      </c>
      <c r="AC516" s="13" t="str">
        <f>IF(Deník!$R516&lt;&gt;"",IF(Deník!$B516=Statistika!$F$68,IF(AND(Deník!$R516&gt;=0,Deník!$R516&lt;=1),"BE",Deník!$R516),""),"")</f>
        <v/>
      </c>
      <c r="AD516" s="13" t="str">
        <f>IF(Deník!$R516&lt;&gt;"",IF(Deník!$B516=Statistika!$F$69,IF(AND(Deník!$R516&gt;=0,Deník!$R516&lt;=1),"BE",Deník!$R516),""),"")</f>
        <v/>
      </c>
      <c r="AE516" s="601" t="str">
        <f>IF(Deník!$R516&lt;&gt;"",IF(Deník!$B516=Statistika!$F$70,IF(AND(Deník!$R516&gt;=0,Deník!$R516&lt;=1),"BE",Deník!$R516),""),"")</f>
        <v/>
      </c>
      <c r="AF516" s="90"/>
      <c r="AG516" s="63" t="str">
        <f>IF(Deník!$R516&lt;&gt;"",IF(Deník!$J516="L",IF(AND(Deník!$R516&gt;=0,Deník!$R516&lt;=1),"BE",Deník!$R516),""),"")</f>
        <v/>
      </c>
      <c r="AH516" s="13" t="str">
        <f>IF(Deník!$R516&lt;&gt;"",IF(Deník!$J516="S",IF(AND(Deník!$R516&gt;=0,Deník!$R516&lt;=1),"BE",Deník!$R516),""),"")</f>
        <v/>
      </c>
      <c r="AI516" s="95"/>
      <c r="AJ516" s="71" t="str">
        <f>IF(Deník!N517&lt;&gt;"",Deník!N517*-1,"")</f>
        <v/>
      </c>
      <c r="AK516" s="88"/>
      <c r="AL516" s="63" t="str">
        <f>IF(WEEKDAY(Deník!$C516,2)=1,IF(AND(Deník!$R516&gt;=0,Deník!$R516&lt;=1),"BE",Deník!$R516),"")</f>
        <v/>
      </c>
      <c r="AM516" s="13" t="str">
        <f>IF(WEEKDAY(Deník!$C516,2)=2,IF(AND(Deník!$R516&gt;=0,Deník!$R516&lt;=1),"BE",Deník!$R516),"")</f>
        <v/>
      </c>
      <c r="AN516" s="13" t="str">
        <f>IF(WEEKDAY(Deník!$C516,2)=3,IF(AND(Deník!$R516&gt;=0,Deník!$R516&lt;=1),"BE",Deník!$R516),"")</f>
        <v/>
      </c>
      <c r="AO516" s="13" t="str">
        <f>IF(WEEKDAY(Deník!$C516,2)=4,IF(AND(Deník!$R516&gt;=0,Deník!$R516&lt;=1),"BE",Deník!$R516),"")</f>
        <v/>
      </c>
      <c r="AP516" s="60" t="str">
        <f>IF(WEEKDAY(Deník!$C516,2)=5,IF(AND(Deník!$R516&gt;=0,Deník!$R516&lt;=1),"BE",Deník!$R516),"")</f>
        <v/>
      </c>
      <c r="AQ516" s="99"/>
      <c r="AR516" s="100">
        <f>Deník!D516</f>
        <v>0</v>
      </c>
      <c r="AS516" s="63" t="str">
        <f>IF(Deník!$D516&lt;&gt;"",IF(AND(Deník!$D516&gt;=AS$2,Deník!$D516&lt;=AS$3),IF(AND(Deník!$R516&gt;=0,Deník!$R516&lt;=1),"BE",Deník!$R516),""),"")</f>
        <v/>
      </c>
      <c r="AT516" s="63" t="str">
        <f>IF(Deník!$D516&lt;&gt;"",IF(AND(Deník!$D516&gt;=AT$2,Deník!$D516&lt;=AT$3),IF(AND(Deník!$R516&gt;=0,Deník!$R516&lt;=1),"BE",Deník!$R516),""),"")</f>
        <v/>
      </c>
      <c r="AU516" s="63" t="str">
        <f>IF(Deník!$D516&lt;&gt;"",IF(AND(Deník!$D516&gt;=AU$2,Deník!$D516&lt;=AU$3),IF(AND(Deník!$R516&gt;=0,Deník!$R516&lt;=1),"BE",Deník!$R516),""),"")</f>
        <v/>
      </c>
      <c r="AV516" s="63" t="str">
        <f>IF(Deník!$D516&lt;&gt;"",IF(AND(Deník!$D516&gt;=AV$2,Deník!$D516&lt;=AV$3),IF(AND(Deník!$R516&gt;=0,Deník!$R516&lt;=1),"BE",Deník!$R516),""),"")</f>
        <v/>
      </c>
      <c r="AW516" s="63" t="str">
        <f>IF(Deník!$D516&lt;&gt;"",IF(AND(Deník!$D516&gt;=AW$2,Deník!$D516&lt;=AW$3),IF(AND(Deník!$R516&gt;=0,Deník!$R516&lt;=1),"BE",Deník!$R516),""),"")</f>
        <v/>
      </c>
      <c r="AX516" s="63" t="str">
        <f>IF(Deník!$D516&lt;&gt;"",IF(AND(Deník!$D516&gt;=AX$2,Deník!$D516&lt;=AX$3),IF(AND(Deník!$R516&gt;=0,Deník!$R516&lt;=1),"BE",Deník!$R516),""),"")</f>
        <v/>
      </c>
      <c r="AY516" s="63" t="str">
        <f>IF(Deník!$D516&lt;&gt;"",IF(AND(Deník!$D516&gt;=AY$2,Deník!$D516&lt;=AY$3),IF(AND(Deník!$R516&gt;=0,Deník!$R516&lt;=1),"BE",Deník!$R516),""),"")</f>
        <v/>
      </c>
      <c r="AZ516" s="63" t="str">
        <f>IF(Deník!$D516&lt;&gt;"",IF(AND(Deník!$D516&gt;=AZ$2,Deník!$D516&lt;=AZ$3),IF(AND(Deník!$R516&gt;=0,Deník!$R516&lt;=1),"BE",Deník!$R516),""),"")</f>
        <v/>
      </c>
      <c r="BA516" s="63" t="str">
        <f>IF(Deník!$D516&lt;&gt;"",IF(AND(Deník!$D516&gt;=BA$2,Deník!$D516&lt;=BA$3),IF(AND(Deník!$R516&gt;=0,Deník!$R516&lt;=1),"BE",Deník!$R516),""),"")</f>
        <v/>
      </c>
      <c r="BB516" s="63" t="str">
        <f>IF(Deník!$D516&lt;&gt;"",IF(AND(Deník!$D516&gt;=BB$2,Deník!$D516&lt;=BB$3),IF(AND(Deník!$R516&gt;=0,Deník!$R516&lt;=1),"BE",Deník!$R516),""),"")</f>
        <v/>
      </c>
      <c r="BC516" s="71" t="str">
        <f>IF(Deník!$D516&lt;&gt;"",IF(AND(Deník!$D516&gt;=BC$2,Deník!$D516&lt;=BC$3),IF(AND(Deník!$R516&gt;=0,Deník!$R516&lt;=1),"BE",Deník!$R516),""),"")</f>
        <v/>
      </c>
      <c r="BD516" s="20" t="str">
        <f>IF(Deník!$J517="S",(Deník!$M517-Deník!$K517),IF(Deník!$J517="L",(Deník!$K517-Deník!$M517),""))</f>
        <v/>
      </c>
      <c r="BE516" s="20" t="str">
        <f>IF(Deník!$J517="S",(Deník!$K517-Deník!$O517),IF(Deník!$J517="L",(Deník!$O517-Deník!$K517),""))</f>
        <v/>
      </c>
      <c r="BF516" s="20" t="str">
        <f>IF(Deník!$J517="S",(Deník!$K517-Deník!$L517),IF(Deník!$J517="L",(Deník!$L517-Deník!$K517),""))</f>
        <v/>
      </c>
      <c r="BG516" s="20" t="str">
        <f>IF(Deník!$J517="S",(Deník!$K517-Deník!$S517),IF(Deník!$J517="L",(Deník!$S517-Deník!$K517),""))</f>
        <v/>
      </c>
      <c r="BH516" s="20" t="str">
        <f>IF(Deník!$J517="S",(Deník!$K517-Deník!$U517),IF(Deník!$J517="L",(Deník!$U517-Deník!$K517),""))</f>
        <v/>
      </c>
      <c r="BI516" s="20" t="str">
        <f>IF(Deník!$R516&gt;1,Deník!$R516,"")</f>
        <v/>
      </c>
      <c r="BJ516" s="20" t="str">
        <f>IF(Deník!$R516&lt;0,Deník!$R516,"")</f>
        <v/>
      </c>
      <c r="BK516" s="17"/>
      <c r="BM516" s="233" t="str">
        <f>IF(Deník!$R516&lt;&gt;"",IF(Deník!$Y516=Statistika!$F$78,IF(AND(Deník!$R516&gt;=0,Deník!$R516&lt;=1),"BE",Deník!$R516),""),"")</f>
        <v/>
      </c>
      <c r="BN516" s="233" t="str">
        <f>IF(Deník!$R516&lt;&gt;"",IF(Deník!$Y516=Statistika!$F$79,IF(AND(Deník!$R516&gt;=0,Deník!$R516&lt;=1),"BE",Deník!$R516),""),"")</f>
        <v/>
      </c>
      <c r="BO516" s="233" t="str">
        <f>IF(Deník!$R516&lt;&gt;"",IF(Deník!$Y516=Statistika!$F$80,IF(AND(Deník!$R516&gt;=0,Deník!$R516&lt;=1),"BE",Deník!$R516),""),"")</f>
        <v/>
      </c>
      <c r="BP516" s="233" t="str">
        <f>IF(Deník!$R516&lt;&gt;"",IF(Deník!$Y516=Statistika!$F$81,IF(AND(Deník!$R516&gt;=0,Deník!$R516&lt;=1),"BE",Deník!$R516),""),"")</f>
        <v/>
      </c>
      <c r="BQ516" s="233" t="str">
        <f>IF(Deník!$R516&lt;&gt;"",IF(Deník!$Y516=Statistika!$F$82,IF(AND(Deník!$R516&gt;=0,Deník!$R516&lt;=1),"BE",Deník!$R516),""),"")</f>
        <v/>
      </c>
      <c r="BR516" s="233" t="str">
        <f>IF(Deník!$R516&lt;&gt;"",IF(Deník!$Y516=Statistika!$F$83,IF(AND(Deník!$R516&gt;=0,Deník!$R516&lt;=1),"BE",Deník!$R516),""),"")</f>
        <v/>
      </c>
      <c r="BS516" s="233" t="str">
        <f>IF(Deník!$R516&lt;&gt;"",IF(Deník!$Y516=Statistika!$F$84,IF(AND(Deník!$R516&gt;=0,Deník!$R516&lt;=1),"BE",Deník!$R516),""),"")</f>
        <v/>
      </c>
      <c r="BT516" s="233" t="str">
        <f>IF(Deník!$R516&lt;&gt;"",IF(Deník!$Y516=Statistika!$F$85,IF(AND(Deník!$R516&gt;=0,Deník!$R516&lt;=1),"BE",Deník!$R516),""),"")</f>
        <v/>
      </c>
      <c r="BU516" s="233" t="str">
        <f>IF(Deník!$R516&lt;&gt;"",IF(Deník!$Y516=Statistika!$F$86,IF(AND(Deník!$R516&gt;=0,Deník!$R516&lt;=1),"BE",Deník!$R516),""),"")</f>
        <v/>
      </c>
      <c r="BV516" s="233" t="str">
        <f>IF(Deník!$R516&lt;&gt;"",IF(Deník!$Y516=Statistika!$F$87,IF(AND(Deník!$R516&gt;=0,Deník!$R516&lt;=1),"BE",Deník!$R516),""),"")</f>
        <v/>
      </c>
      <c r="BW516" s="233" t="str">
        <f>IF(Deník!$R516&lt;&gt;"",IF(Deník!$Y516=Statistika!$F$88,IF(AND(Deník!$R516&gt;=0,Deník!$R516&lt;=1),"BE",Deník!$R516),""),"")</f>
        <v/>
      </c>
      <c r="BX516" s="233" t="str">
        <f>IF(Deník!$R516&lt;&gt;"",IF(Deník!$Y516=Statistika!$F$89,IF(AND(Deník!$R516&gt;=0,Deník!$R516&lt;=1),"BE",Deník!$R516),""),"")</f>
        <v/>
      </c>
      <c r="BY516" s="233" t="str">
        <f>IF(Deník!$R516&lt;&gt;"",IF(Deník!$Y516=Statistika!$F$90,IF(AND(Deník!$R516&gt;=0,Deník!$R516&lt;=1),"BE",Deník!$R516),""),"")</f>
        <v/>
      </c>
      <c r="BZ516" s="233" t="str">
        <f>IF(Deník!$R516&lt;&gt;"",IF(Deník!$Y516=Statistika!$F$91,IF(AND(Deník!$R516&gt;=0,Deník!$R516&lt;=1),"BE",Deník!$R516),""),"")</f>
        <v/>
      </c>
      <c r="CA516" s="233"/>
      <c r="CB516" s="233" t="str">
        <f>IF(Deník!$R516&lt;&gt;"",IF(Deník!$AB516="SL",IF(AND(Deník!$R516&gt;=0,Deník!$R516&lt;=1),"BE",Deník!$R516),""),"")</f>
        <v/>
      </c>
      <c r="CC516" s="233" t="str">
        <f>IF(Deník!$R516&lt;&gt;"",IF(Deník!$AB516="BE10",IF(AND(Deník!$R516&gt;=0,Deník!$R516&lt;=1),"BE",Deník!$R516),""),"")</f>
        <v/>
      </c>
      <c r="CD516" s="233" t="str">
        <f>IF(Deník!$R516&lt;&gt;"",IF(Deník!$AB516="BE15",IF(AND(Deník!$R516&gt;=0,Deník!$R516&lt;=1),"BE",Deník!$R516),""),"")</f>
        <v/>
      </c>
      <c r="CE516" s="233" t="str">
        <f>IF(Deník!$R516&lt;&gt;"",IF(Deník!$AB516="BE20",IF(AND(Deník!$R516&gt;=0,Deník!$R516&lt;=1),"BE",Deník!$R516),""),"")</f>
        <v/>
      </c>
      <c r="CF516" s="233" t="str">
        <f>IF(Deník!$R516&lt;&gt;"",IF(Deník!$AB516="TP1",IF(AND(Deník!$R516&gt;=0,Deník!$R516&lt;=1),"BE",Deník!$R516),""),"")</f>
        <v/>
      </c>
      <c r="CG516" s="233" t="str">
        <f>IF(Deník!$R516&lt;&gt;"",IF(Deník!$AB516="TP2",IF(AND(Deník!$R516&gt;=0,Deník!$R516&lt;=1),"BE",Deník!$R516),""),"")</f>
        <v/>
      </c>
      <c r="CH516" s="233" t="str">
        <f>IF(Deník!$R516&lt;&gt;"",IF(Deník!$AB516="TP3",IF(AND(Deník!$R516&gt;=0,Deník!$R516&lt;=1),"BE",Deník!$R516),""),"")</f>
        <v/>
      </c>
      <c r="CI516" s="233" t="str">
        <f>IF(Deník!$R516&lt;&gt;"",IF(Deník!$AB516="Trailing SL",IF(AND(Deník!$R516&gt;=0,Deník!$R516&lt;=1),"BE",Deník!$R516),""),"")</f>
        <v/>
      </c>
      <c r="CJ516" s="233" t="str">
        <f>IF(Deník!$R516&lt;&gt;"",IF(Deník!$AB516="Manual",IF(AND(Deník!$R516&gt;=0,Deník!$R516&lt;=1),"BE",Deník!$R516),""),"")</f>
        <v/>
      </c>
      <c r="CK516" s="233"/>
      <c r="CL516" s="233" t="str">
        <f>IF(Deník!$R516&lt;0,IF(Deník!$AC516=Statistika!$F$117,Deník!$R516,""),"")</f>
        <v/>
      </c>
      <c r="CM516" s="233" t="str">
        <f>IF(Deník!$R516&lt;0,IF(Deník!$AC516=Statistika!$F$118,Deník!$R516,""),"")</f>
        <v/>
      </c>
      <c r="CN516" s="233" t="str">
        <f>IF(Deník!$R516&lt;0,IF(Deník!$AC516=Statistika!$F$119,Deník!$R516,""),"")</f>
        <v/>
      </c>
      <c r="CO516" s="233" t="str">
        <f>IF(Deník!$R516&lt;0,IF(Deník!$AC516=Statistika!$F$120,Deník!$R516,""),"")</f>
        <v/>
      </c>
      <c r="CP516" s="233" t="str">
        <f>IF(Deník!$R516&lt;0,IF(Deník!$AC516=Statistika!$F$121,Deník!$R516,""),"")</f>
        <v/>
      </c>
      <c r="CQ516" s="233" t="str">
        <f>IF(Deník!$R516&lt;0,IF(Deník!$AC516=Statistika!$F$122,Deník!$R516,""),"")</f>
        <v/>
      </c>
      <c r="CR516" s="233" t="str">
        <f>IF(Deník!$R516&lt;0,IF(Deník!$AC516=Statistika!$F$123,Deník!$R516,""),"")</f>
        <v/>
      </c>
      <c r="CS516" s="233" t="str">
        <f>IF(Deník!$R516&lt;0,IF(Deník!$AC516=Statistika!$F$124,Deník!$R516,""),"")</f>
        <v/>
      </c>
      <c r="CT516" s="233" t="str">
        <f>IF(Deník!$R516&lt;0,IF(Deník!$AC516=Statistika!$F$125,Deník!$R516,""),"")</f>
        <v/>
      </c>
      <c r="CU516" s="233"/>
      <c r="CV516" s="233" t="str">
        <f>IF(Deník!$R516&lt;0,IF(Deník!$AD516=$CV$2,Deník!$R516,""),"")</f>
        <v/>
      </c>
      <c r="CW516" s="233" t="str">
        <f>IF(Deník!$R516&lt;0,IF(Deník!$AD516=$CW$2,Deník!$R516,""),"")</f>
        <v/>
      </c>
      <c r="CX516" s="233" t="str">
        <f>IF(Deník!$R516&lt;0,IF(Deník!$AD516=$CX$2,Deník!$R516,""),"")</f>
        <v/>
      </c>
      <c r="CY516" s="233" t="str">
        <f>IF(Deník!$R516&lt;0,IF(Deník!$AD516=$CY$2,Deník!$R516,""),"")</f>
        <v/>
      </c>
      <c r="CZ516" s="233" t="str">
        <f>IF(Deník!$R516&lt;0,IF(Deník!$AD516=$CZ$2,Deník!$R516,""),"")</f>
        <v/>
      </c>
      <c r="DL516" s="221">
        <f t="shared" si="20"/>
        <v>93847.029999999984</v>
      </c>
      <c r="DM516" s="220">
        <f t="shared" si="19"/>
        <v>-6.1529700000000132E-2</v>
      </c>
      <c r="DO516" s="50">
        <f>Deník!W517</f>
        <v>0</v>
      </c>
      <c r="DP516" s="102" t="str">
        <f>IF(AND(Deník!W517&gt;0),1,"")</f>
        <v/>
      </c>
      <c r="DQ516" s="102">
        <f>IF(AND(Deník!W517&lt;=0),1,"")</f>
        <v>1</v>
      </c>
      <c r="DR516" s="227"/>
      <c r="DS516" s="228"/>
      <c r="DT516" s="85"/>
      <c r="DU516" s="54">
        <f>IF(MONTH(Deník!$C516)=DU$2,Deník!$W516,"")</f>
        <v>0</v>
      </c>
      <c r="DV516" s="222" t="str">
        <f>IF(MONTH(Deník!$C516)=DV$2,Deník!$W516,"")</f>
        <v/>
      </c>
      <c r="DW516" s="222" t="str">
        <f>IF(MONTH(Deník!$C516)=DW$2,Deník!$W516,"")</f>
        <v/>
      </c>
      <c r="DX516" s="222" t="str">
        <f>IF(MONTH(Deník!$C516)=DX$2,Deník!$W516,"")</f>
        <v/>
      </c>
      <c r="DY516" s="222" t="str">
        <f>IF(MONTH(Deník!$C516)=DY$2,Deník!$W516,"")</f>
        <v/>
      </c>
      <c r="DZ516" s="222" t="str">
        <f>IF(MONTH(Deník!$C516)=DZ$2,Deník!$W516,"")</f>
        <v/>
      </c>
      <c r="EA516" s="222" t="str">
        <f>IF(MONTH(Deník!$C516)=EA$2,Deník!$W516,"")</f>
        <v/>
      </c>
      <c r="EB516" s="222" t="str">
        <f>IF(MONTH(Deník!$C516)=EB$2,Deník!$W516,"")</f>
        <v/>
      </c>
      <c r="EC516" s="222" t="str">
        <f>IF(MONTH(Deník!$C516)=EC$2,Deník!$W516,"")</f>
        <v/>
      </c>
      <c r="ED516" s="222" t="str">
        <f>IF(MONTH(Deník!$C516)=ED$2,Deník!$W516,"")</f>
        <v/>
      </c>
      <c r="EE516" s="222" t="str">
        <f>IF(MONTH(Deník!$C516)=EE$2,Deník!$W516,"")</f>
        <v/>
      </c>
      <c r="EF516" s="222" t="str">
        <f>IF(MONTH(Deník!$C516)=EF$2,Deník!$W516,"")</f>
        <v/>
      </c>
      <c r="EI516" s="600" t="str">
        <f>IF(Deník!$W516&lt;&gt;"",IF(Deník!$B516=Statistika!$F$63,Deník!$W516,""),"")</f>
        <v/>
      </c>
      <c r="EJ516" s="13" t="str">
        <f>IF(Deník!$W516&lt;&gt;"",IF(Deník!$B516=Statistika!$F$64,Deník!$W516,""),"")</f>
        <v/>
      </c>
      <c r="EK516" s="13" t="str">
        <f>IF(Deník!$W516&lt;&gt;"",IF(Deník!$B516=Statistika!$F$65,Deník!$W516,""),"")</f>
        <v/>
      </c>
      <c r="EL516" s="13" t="str">
        <f>IF(Deník!$W516&lt;&gt;"",IF(Deník!$B516=Statistika!$F$66,Deník!$W516,""),"")</f>
        <v/>
      </c>
      <c r="EM516" s="13" t="str">
        <f>IF(Deník!$W516&lt;&gt;"",IF(Deník!$B516=Statistika!$F$67,Deník!$W516,""),"")</f>
        <v/>
      </c>
      <c r="EN516" s="13" t="str">
        <f>IF(Deník!$W516&lt;&gt;"",IF(Deník!$B516=Statistika!$F$68,Deník!$W516,""),"")</f>
        <v/>
      </c>
      <c r="EO516" s="13" t="str">
        <f>IF(Deník!$W516&lt;&gt;"",IF(Deník!$B516=Statistika!$F$69,Deník!$W516,""),"")</f>
        <v/>
      </c>
      <c r="EP516" s="601" t="str">
        <f>IF(Deník!$W516&lt;&gt;"",IF(Deník!$B516=Statistika!$F$70,Deník!$W516,""),"")</f>
        <v/>
      </c>
      <c r="EQ516" s="90"/>
      <c r="ER516" s="63" t="str">
        <f>IF(Deník!$W516&lt;&gt;"",IF(Deník!$J516="L",Deník!$W516,""),"")</f>
        <v/>
      </c>
      <c r="ES516" s="13" t="str">
        <f>IF(Deník!$W516&lt;&gt;"",IF(Deník!$J516="S",Deník!$W516,""),"")</f>
        <v/>
      </c>
      <c r="ET516" s="95"/>
      <c r="EU516" s="88"/>
      <c r="EV516" s="63" t="str">
        <f>IF(WEEKDAY(Deník!$C516,2)=1,Deník!$W516,"")</f>
        <v/>
      </c>
      <c r="EW516" s="13" t="str">
        <f>IF(WEEKDAY(Deník!$C516,2)=2,Deník!$W516,"")</f>
        <v/>
      </c>
      <c r="EX516" s="13" t="str">
        <f>IF(WEEKDAY(Deník!$C516,2)=3,Deník!$W516,"")</f>
        <v/>
      </c>
      <c r="EY516" s="13" t="str">
        <f>IF(WEEKDAY(Deník!$C516,2)=4,Deník!$W516,"")</f>
        <v/>
      </c>
      <c r="EZ516" s="60" t="str">
        <f>IF(WEEKDAY(Deník!$C516,2)=5,Deník!$W516,"")</f>
        <v/>
      </c>
      <c r="FA516" s="99"/>
      <c r="FB516" s="100">
        <f>Deník!D516</f>
        <v>0</v>
      </c>
      <c r="FC516" s="63">
        <f>IF($FB516&lt;&gt;"",IF(AND($FB516&gt;=FC$2,$FB516&lt;=FC$3),Deník!$W516,""))</f>
        <v>0</v>
      </c>
      <c r="FD516" s="63" t="str">
        <f>IF($FB516&lt;&gt;"",IF(AND($FB516&gt;=FD$2,$FB516&lt;=FD$3),Deník!$W516,""))</f>
        <v/>
      </c>
      <c r="FE516" s="63" t="str">
        <f>IF($FB516&lt;&gt;"",IF(AND($FB516&gt;=FE$2,$FB516&lt;=FE$3),Deník!$W516,""))</f>
        <v/>
      </c>
      <c r="FF516" s="63" t="str">
        <f>IF($FB516&lt;&gt;"",IF(AND($FB516&gt;=FF$2,$FB516&lt;=FF$3),Deník!$W516,""))</f>
        <v/>
      </c>
      <c r="FG516" s="63" t="str">
        <f>IF($FB516&lt;&gt;"",IF(AND($FB516&gt;=FG$2,$FB516&lt;=FG$3),Deník!$W516,""))</f>
        <v/>
      </c>
      <c r="FH516" s="63" t="str">
        <f>IF($FB516&lt;&gt;"",IF(AND($FB516&gt;=FH$2,$FB516&lt;=FH$3),Deník!$W516,""))</f>
        <v/>
      </c>
      <c r="FI516" s="63" t="str">
        <f>IF($FB516&lt;&gt;"",IF(AND($FB516&gt;=FI$2,$FB516&lt;=FI$3),Deník!$W516,""))</f>
        <v/>
      </c>
      <c r="FJ516" s="63" t="str">
        <f>IF($FB516&lt;&gt;"",IF(AND($FB516&gt;=FJ$2,$FB516&lt;=FJ$3),Deník!$W516,""))</f>
        <v/>
      </c>
      <c r="FK516" s="63" t="str">
        <f>IF($FB516&lt;&gt;"",IF(AND($FB516&gt;=FK$2,$FB516&lt;=FK$3),Deník!$W516,""))</f>
        <v/>
      </c>
      <c r="FL516" s="63" t="str">
        <f>IF($FB516&lt;&gt;"",IF(AND($FB516&gt;=FL$2,$FB516&lt;=FL$3),Deník!$W516,""))</f>
        <v/>
      </c>
      <c r="FM516" s="63" t="str">
        <f>IF($FB516&lt;&gt;"",IF(AND($FB516&gt;=FM$2,$FB516&lt;=FM$3),Deník!$W516,""))</f>
        <v/>
      </c>
      <c r="FN516" s="13"/>
      <c r="FO516" s="20" t="str">
        <f>IF(Deník!$W516&gt;1,Deník!$W516,"")</f>
        <v/>
      </c>
      <c r="FP516" s="20" t="str">
        <f>IF(Deník!$W516&lt;0,Deník!$W516,"")</f>
        <v/>
      </c>
      <c r="FQ516" s="17"/>
      <c r="FS516" s="233"/>
      <c r="FT516" s="233" t="str">
        <f>IF(Deník!$W516&lt;&gt;"",IF(Deník!$Y516=Statistika!$F$78,Deník!$W516,""),"")</f>
        <v/>
      </c>
      <c r="FU516" s="233" t="str">
        <f>IF(Deník!$W516&lt;&gt;"",IF(Deník!$Y516=Statistika!$F$79,Deník!$W516,""),"")</f>
        <v/>
      </c>
      <c r="FV516" s="233" t="str">
        <f>IF(Deník!$W516&lt;&gt;"",IF(Deník!$Y516=Statistika!$F$80,Deník!$W516,""),"")</f>
        <v/>
      </c>
      <c r="FW516" s="233" t="str">
        <f>IF(Deník!$W516&lt;&gt;"",IF(Deník!$Y516=Statistika!$F$81,Deník!$W516,""),"")</f>
        <v/>
      </c>
      <c r="FX516" s="233" t="str">
        <f>IF(Deník!$W516&lt;&gt;"",IF(Deník!$Y516=Statistika!$F$82,Deník!$W516,""),"")</f>
        <v/>
      </c>
      <c r="FY516" s="233" t="str">
        <f>IF(Deník!$W516&lt;&gt;"",IF(Deník!$Y516=Statistika!$F$83,Deník!$W516,""),"")</f>
        <v/>
      </c>
      <c r="FZ516" s="233" t="str">
        <f>IF(Deník!$W516&lt;&gt;"",IF(Deník!$Y516=Statistika!$F$84,Deník!$W516,""),"")</f>
        <v/>
      </c>
      <c r="GA516" s="233" t="str">
        <f>IF(Deník!$W516&lt;&gt;"",IF(Deník!$Y516=Statistika!$F$85,Deník!$W516,""),"")</f>
        <v/>
      </c>
      <c r="GB516" s="233" t="str">
        <f>IF(Deník!$W516&lt;&gt;"",IF(Deník!$Y516=Statistika!$F$86,Deník!$W516,""),"")</f>
        <v/>
      </c>
      <c r="GC516" s="233" t="str">
        <f>IF(Deník!$W516&lt;&gt;"",IF(Deník!$Y516=Statistika!$F$87,Deník!$W516,""),"")</f>
        <v/>
      </c>
      <c r="GD516" s="233" t="str">
        <f>IF(Deník!$W516&lt;&gt;"",IF(Deník!$Y516=Statistika!$F$88,Deník!$W516,""),"")</f>
        <v/>
      </c>
      <c r="GE516" s="233" t="str">
        <f>IF(Deník!$W516&lt;&gt;"",IF(Deník!$Y516=Statistika!$F$89,Deník!$W516,""),"")</f>
        <v/>
      </c>
      <c r="GF516" s="233" t="str">
        <f>IF(Deník!$W516&lt;&gt;"",IF(Deník!$Y516=Statistika!$F$90,Deník!$W516,""),"")</f>
        <v/>
      </c>
      <c r="GG516" s="233" t="str">
        <f>IF(Deník!$W516&lt;&gt;"",IF(Deník!$Y516=Statistika!$F$91,Deník!$W516,""),"")</f>
        <v/>
      </c>
      <c r="GH516" s="233"/>
      <c r="GI516" s="233" t="str">
        <f>IF(Deník!$W516&lt;&gt;"",IF(Deník!$AB516=Statistika!$L$100,Deník!$W516,""),"")</f>
        <v/>
      </c>
      <c r="GJ516" s="233" t="str">
        <f>IF(Deník!$W516&lt;&gt;"",IF(Deník!$AB516=Statistika!$L$101,Deník!$W516,""),"")</f>
        <v/>
      </c>
      <c r="GK516" s="233" t="str">
        <f>IF(Deník!$W516&lt;&gt;"",IF(Deník!$AB516=Statistika!$L$102,Deník!$W516,""),"")</f>
        <v/>
      </c>
      <c r="GL516" s="233" t="str">
        <f>IF(Deník!$W516&lt;&gt;"",IF(Deník!$AB516=Statistika!$L$103,Deník!$W516,""),"")</f>
        <v/>
      </c>
      <c r="GM516" s="233" t="str">
        <f>IF(Deník!$W516&lt;&gt;"",IF(Deník!$AB516=Statistika!$L$104,Deník!$W516,""),"")</f>
        <v/>
      </c>
      <c r="GN516" s="233" t="str">
        <f>IF(Deník!$W516&lt;&gt;"",IF(Deník!$AB516=Statistika!$L$105,Deník!$W516,""),"")</f>
        <v/>
      </c>
      <c r="GO516" s="233" t="str">
        <f>IF(Deník!$W516&lt;&gt;"",IF(Deník!$AB516=Statistika!$L$106,Deník!$W516,""),"")</f>
        <v/>
      </c>
      <c r="GP516" s="233" t="str">
        <f>IF(Deník!$W516&lt;&gt;"",IF(Deník!$AB516=Statistika!$L$107,Deník!$W516,""),"")</f>
        <v/>
      </c>
      <c r="GQ516" s="233" t="str">
        <f>IF(Deník!$W516&lt;&gt;"",IF(Deník!$AB516=Statistika!$L$108,Deník!$W516,""),"")</f>
        <v/>
      </c>
      <c r="GS516" s="233" t="str">
        <f>IF(Deník!$W516&lt;0,IF(Deník!$AC516=Statistika!$F$117,Deník!$W516,""),"")</f>
        <v/>
      </c>
      <c r="GT516" s="233" t="str">
        <f>IF(Deník!$W516&lt;0,IF(Deník!$AC516=Statistika!$F$118,Deník!$W516,""),"")</f>
        <v/>
      </c>
      <c r="GU516" s="233" t="str">
        <f>IF(Deník!$W516&lt;0,IF(Deník!$AC516=Statistika!$F$119,Deník!$W516,""),"")</f>
        <v/>
      </c>
      <c r="GV516" s="233" t="str">
        <f>IF(Deník!$W516&lt;0,IF(Deník!$AC516=Statistika!$F$120,Deník!$W516,""),"")</f>
        <v/>
      </c>
      <c r="GW516" s="233" t="str">
        <f>IF(Deník!$W516&lt;0,IF(Deník!$AC516=Statistika!$F$121,Deník!$W516,""),"")</f>
        <v/>
      </c>
      <c r="GX516" s="233" t="str">
        <f>IF(Deník!$W516&lt;0,IF(Deník!$AC516=Statistika!$F$122,Deník!$W516,""),"")</f>
        <v/>
      </c>
      <c r="GY516" s="233" t="str">
        <f>IF(Deník!$W516&lt;0,IF(Deník!$AC516=Statistika!$F$123,Deník!$W516,""),"")</f>
        <v/>
      </c>
      <c r="GZ516" s="233" t="str">
        <f>IF(Deník!$W516&lt;0,IF(Deník!$AC516=Statistika!$F$124,Deník!$W516,""),"")</f>
        <v/>
      </c>
      <c r="HA516" s="233" t="str">
        <f>IF(Deník!$W516&lt;0,IF(Deník!$AC516=Statistika!$F$125,Deník!$W516,""),"")</f>
        <v/>
      </c>
      <c r="HC516" s="233" t="str">
        <f>IF(Deník!$W516&lt;0,IF(Deník!$AD516=Statistika!$F$133,Deník!$W516,""),"")</f>
        <v/>
      </c>
      <c r="HD516" s="233" t="str">
        <f>IF(Deník!$W516&lt;0,IF(Deník!$AD516=Statistika!$F$134,Deník!$W516,""),"")</f>
        <v/>
      </c>
      <c r="HE516" s="233" t="str">
        <f>IF(Deník!$W516&lt;0,IF(Deník!$AD516=Statistika!$F$135,Deník!$W516,""),"")</f>
        <v/>
      </c>
      <c r="HF516" s="233" t="str">
        <f>IF(Deník!$W516&lt;0,IF(Deník!$AD516=Statistika!$F$136,Deník!$W516,""),"")</f>
        <v/>
      </c>
      <c r="HG516" s="233" t="str">
        <f>IF(Deník!$W516&lt;0,IF(Deník!$AD516=Statistika!$F$137,Deník!$W516,""),"")</f>
        <v/>
      </c>
      <c r="ID516" s="8">
        <f>Tabulka4[[#This Row],[Sloupec3]]</f>
        <v>0</v>
      </c>
      <c r="IE516" s="17" t="str">
        <f>IF(AND([1]Deník!$C516&gt;='[1]Měsíční shrnutí'!$D$1,[1]Deník!$C516&lt;='[1]Měsíční shrnutí'!$F$1),[1]Deník!$X516,"")</f>
        <v/>
      </c>
    </row>
    <row r="517" spans="1:239">
      <c r="A517" s="8">
        <f>Deník!C518</f>
        <v>0</v>
      </c>
      <c r="B517" s="50" t="str">
        <f>Deník!R518</f>
        <v/>
      </c>
      <c r="C517" s="102" t="str">
        <f>IF(AND(Deník!R518&gt;1,Deník!R518&lt;&gt;""),1,"")</f>
        <v/>
      </c>
      <c r="D517" s="102" t="str">
        <f>IF(AND(Deník!R518&lt;=0,Deník!R518&lt;&gt;""),1,"")</f>
        <v/>
      </c>
      <c r="E517" s="103" t="str">
        <f>IF(AND(Deník!R518&gt;=0,Deník!R518&lt;=1),1,"")</f>
        <v/>
      </c>
      <c r="F517" s="79" t="str">
        <f>IF(Deník!R518&lt;&gt;"",Deník!R518+F516,"")</f>
        <v/>
      </c>
      <c r="G517" s="85"/>
      <c r="H517" s="54" t="str">
        <f>IF(MONTH(Deník!$C517)=H$2,IF(AND(Deník!$R517&gt;=0,Deník!$R517&lt;=1),"BE",Deník!$R517),"")</f>
        <v/>
      </c>
      <c r="I517" s="11" t="str">
        <f>IF(MONTH(Deník!$C517)=I$2,IF(AND(Deník!$R517&gt;=0,Deník!$R517&lt;=1),"BE",Deník!$R517),"")</f>
        <v/>
      </c>
      <c r="J517" s="11" t="str">
        <f>IF(MONTH(Deník!$C517)=J$2,IF(AND(Deník!$R517&gt;=0,Deník!$R517&lt;=1),"BE",Deník!$R517),"")</f>
        <v/>
      </c>
      <c r="K517" s="11" t="str">
        <f>IF(MONTH(Deník!$C517)=K$2,IF(AND(Deník!$R517&gt;=0,Deník!$R517&lt;=1),"BE",Deník!$R517),"")</f>
        <v/>
      </c>
      <c r="L517" s="11" t="str">
        <f>IF(MONTH(Deník!$C517)=L$2,IF(AND(Deník!$R517&gt;=0,Deník!$R517&lt;=1),"BE",Deník!$R517),"")</f>
        <v/>
      </c>
      <c r="M517" s="11" t="str">
        <f>IF(MONTH(Deník!$C517)=M$2,IF(AND(Deník!$R517&gt;=0,Deník!$R517&lt;=1),"BE",Deník!$R517),"")</f>
        <v/>
      </c>
      <c r="N517" s="11" t="str">
        <f>IF(MONTH(Deník!$C517)=N$2,IF(AND(Deník!$R517&gt;=0,Deník!$R517&lt;=1),"BE",Deník!$R517),"")</f>
        <v/>
      </c>
      <c r="O517" s="11" t="str">
        <f>IF(MONTH(Deník!$C517)=O$2,IF(AND(Deník!$R517&gt;=0,Deník!$R517&lt;=1),"BE",Deník!$R517),"")</f>
        <v/>
      </c>
      <c r="P517" s="11" t="str">
        <f>IF(MONTH(Deník!$C517)=P$2,IF(AND(Deník!$R517&gt;=0,Deník!$R517&lt;=1),"BE",Deník!$R517),"")</f>
        <v/>
      </c>
      <c r="Q517" s="11" t="str">
        <f>IF(MONTH(Deník!$C517)=Q$2,IF(AND(Deník!$R517&gt;=0,Deník!$R517&lt;=1),"BE",Deník!$R517),"")</f>
        <v/>
      </c>
      <c r="R517" s="11" t="str">
        <f>IF(MONTH(Deník!$C517)=R$2,IF(AND(Deník!$R517&gt;=0,Deník!$R517&lt;=1),"BE",Deník!$R517),"")</f>
        <v/>
      </c>
      <c r="S517" s="57" t="str">
        <f>IF(MONTH(Deník!$C517)=S$2,IF(AND(Deník!$R517&gt;=0,Deník!$R517&lt;=1),"BE",Deník!$R517),"")</f>
        <v/>
      </c>
      <c r="U517" s="12"/>
      <c r="V517" s="12"/>
      <c r="X517" s="600" t="str">
        <f>IF(Deník!$R517&lt;&gt;"",IF(Deník!$B517=Statistika!$F$63,IF(AND(Deník!$R517&gt;=0,Deník!$R517&lt;=1),"BE",Deník!$R517),""),"")</f>
        <v/>
      </c>
      <c r="Y517" s="13" t="str">
        <f>IF(Deník!$R517&lt;&gt;"",IF(Deník!$B517=Statistika!$F$64,IF(AND(Deník!$R517&gt;=0,Deník!$R517&lt;=1),"BE",Deník!$R517),""),"")</f>
        <v/>
      </c>
      <c r="Z517" s="13" t="str">
        <f>IF(Deník!$R517&lt;&gt;"",IF(Deník!$B517=Statistika!$F$65,IF(AND(Deník!$R517&gt;=0,Deník!$R517&lt;=1),"BE",Deník!$R517),""),"")</f>
        <v/>
      </c>
      <c r="AA517" s="13" t="str">
        <f>IF(Deník!$R517&lt;&gt;"",IF(Deník!$B517=Statistika!$F$66,IF(AND(Deník!$R517&gt;=0,Deník!$R517&lt;=1),"BE",Deník!$R517),""),"")</f>
        <v/>
      </c>
      <c r="AB517" s="13" t="str">
        <f>IF(Deník!$R517&lt;&gt;"",IF(Deník!$B517=Statistika!$F$67,IF(AND(Deník!$R517&gt;=0,Deník!$R517&lt;=1),"BE",Deník!$R517),""),"")</f>
        <v/>
      </c>
      <c r="AC517" s="13" t="str">
        <f>IF(Deník!$R517&lt;&gt;"",IF(Deník!$B517=Statistika!$F$68,IF(AND(Deník!$R517&gt;=0,Deník!$R517&lt;=1),"BE",Deník!$R517),""),"")</f>
        <v/>
      </c>
      <c r="AD517" s="13" t="str">
        <f>IF(Deník!$R517&lt;&gt;"",IF(Deník!$B517=Statistika!$F$69,IF(AND(Deník!$R517&gt;=0,Deník!$R517&lt;=1),"BE",Deník!$R517),""),"")</f>
        <v/>
      </c>
      <c r="AE517" s="601" t="str">
        <f>IF(Deník!$R517&lt;&gt;"",IF(Deník!$B517=Statistika!$F$70,IF(AND(Deník!$R517&gt;=0,Deník!$R517&lt;=1),"BE",Deník!$R517),""),"")</f>
        <v/>
      </c>
      <c r="AF517" s="90"/>
      <c r="AG517" s="63" t="str">
        <f>IF(Deník!$R517&lt;&gt;"",IF(Deník!$J517="L",IF(AND(Deník!$R517&gt;=0,Deník!$R517&lt;=1),"BE",Deník!$R517),""),"")</f>
        <v/>
      </c>
      <c r="AH517" s="13" t="str">
        <f>IF(Deník!$R517&lt;&gt;"",IF(Deník!$J517="S",IF(AND(Deník!$R517&gt;=0,Deník!$R517&lt;=1),"BE",Deník!$R517),""),"")</f>
        <v/>
      </c>
      <c r="AI517" s="95"/>
      <c r="AJ517" s="71" t="str">
        <f>IF(Deník!N518&lt;&gt;"",Deník!N518*-1,"")</f>
        <v/>
      </c>
      <c r="AK517" s="88"/>
      <c r="AL517" s="63" t="str">
        <f>IF(WEEKDAY(Deník!$C517,2)=1,IF(AND(Deník!$R517&gt;=0,Deník!$R517&lt;=1),"BE",Deník!$R517),"")</f>
        <v/>
      </c>
      <c r="AM517" s="13" t="str">
        <f>IF(WEEKDAY(Deník!$C517,2)=2,IF(AND(Deník!$R517&gt;=0,Deník!$R517&lt;=1),"BE",Deník!$R517),"")</f>
        <v/>
      </c>
      <c r="AN517" s="13" t="str">
        <f>IF(WEEKDAY(Deník!$C517,2)=3,IF(AND(Deník!$R517&gt;=0,Deník!$R517&lt;=1),"BE",Deník!$R517),"")</f>
        <v/>
      </c>
      <c r="AO517" s="13" t="str">
        <f>IF(WEEKDAY(Deník!$C517,2)=4,IF(AND(Deník!$R517&gt;=0,Deník!$R517&lt;=1),"BE",Deník!$R517),"")</f>
        <v/>
      </c>
      <c r="AP517" s="60" t="str">
        <f>IF(WEEKDAY(Deník!$C517,2)=5,IF(AND(Deník!$R517&gt;=0,Deník!$R517&lt;=1),"BE",Deník!$R517),"")</f>
        <v/>
      </c>
      <c r="AQ517" s="99"/>
      <c r="AR517" s="100">
        <f>Deník!D517</f>
        <v>0</v>
      </c>
      <c r="AS517" s="63" t="str">
        <f>IF(Deník!$D517&lt;&gt;"",IF(AND(Deník!$D517&gt;=AS$2,Deník!$D517&lt;=AS$3),IF(AND(Deník!$R517&gt;=0,Deník!$R517&lt;=1),"BE",Deník!$R517),""),"")</f>
        <v/>
      </c>
      <c r="AT517" s="63" t="str">
        <f>IF(Deník!$D517&lt;&gt;"",IF(AND(Deník!$D517&gt;=AT$2,Deník!$D517&lt;=AT$3),IF(AND(Deník!$R517&gt;=0,Deník!$R517&lt;=1),"BE",Deník!$R517),""),"")</f>
        <v/>
      </c>
      <c r="AU517" s="63" t="str">
        <f>IF(Deník!$D517&lt;&gt;"",IF(AND(Deník!$D517&gt;=AU$2,Deník!$D517&lt;=AU$3),IF(AND(Deník!$R517&gt;=0,Deník!$R517&lt;=1),"BE",Deník!$R517),""),"")</f>
        <v/>
      </c>
      <c r="AV517" s="63" t="str">
        <f>IF(Deník!$D517&lt;&gt;"",IF(AND(Deník!$D517&gt;=AV$2,Deník!$D517&lt;=AV$3),IF(AND(Deník!$R517&gt;=0,Deník!$R517&lt;=1),"BE",Deník!$R517),""),"")</f>
        <v/>
      </c>
      <c r="AW517" s="63" t="str">
        <f>IF(Deník!$D517&lt;&gt;"",IF(AND(Deník!$D517&gt;=AW$2,Deník!$D517&lt;=AW$3),IF(AND(Deník!$R517&gt;=0,Deník!$R517&lt;=1),"BE",Deník!$R517),""),"")</f>
        <v/>
      </c>
      <c r="AX517" s="63" t="str">
        <f>IF(Deník!$D517&lt;&gt;"",IF(AND(Deník!$D517&gt;=AX$2,Deník!$D517&lt;=AX$3),IF(AND(Deník!$R517&gt;=0,Deník!$R517&lt;=1),"BE",Deník!$R517),""),"")</f>
        <v/>
      </c>
      <c r="AY517" s="63" t="str">
        <f>IF(Deník!$D517&lt;&gt;"",IF(AND(Deník!$D517&gt;=AY$2,Deník!$D517&lt;=AY$3),IF(AND(Deník!$R517&gt;=0,Deník!$R517&lt;=1),"BE",Deník!$R517),""),"")</f>
        <v/>
      </c>
      <c r="AZ517" s="63" t="str">
        <f>IF(Deník!$D517&lt;&gt;"",IF(AND(Deník!$D517&gt;=AZ$2,Deník!$D517&lt;=AZ$3),IF(AND(Deník!$R517&gt;=0,Deník!$R517&lt;=1),"BE",Deník!$R517),""),"")</f>
        <v/>
      </c>
      <c r="BA517" s="63" t="str">
        <f>IF(Deník!$D517&lt;&gt;"",IF(AND(Deník!$D517&gt;=BA$2,Deník!$D517&lt;=BA$3),IF(AND(Deník!$R517&gt;=0,Deník!$R517&lt;=1),"BE",Deník!$R517),""),"")</f>
        <v/>
      </c>
      <c r="BB517" s="63" t="str">
        <f>IF(Deník!$D517&lt;&gt;"",IF(AND(Deník!$D517&gt;=BB$2,Deník!$D517&lt;=BB$3),IF(AND(Deník!$R517&gt;=0,Deník!$R517&lt;=1),"BE",Deník!$R517),""),"")</f>
        <v/>
      </c>
      <c r="BC517" s="71" t="str">
        <f>IF(Deník!$D517&lt;&gt;"",IF(AND(Deník!$D517&gt;=BC$2,Deník!$D517&lt;=BC$3),IF(AND(Deník!$R517&gt;=0,Deník!$R517&lt;=1),"BE",Deník!$R517),""),"")</f>
        <v/>
      </c>
      <c r="BD517" s="20" t="str">
        <f>IF(Deník!$J518="S",(Deník!$M518-Deník!$K518),IF(Deník!$J518="L",(Deník!$K518-Deník!$M518),""))</f>
        <v/>
      </c>
      <c r="BE517" s="20" t="str">
        <f>IF(Deník!$J518="S",(Deník!$K518-Deník!$O518),IF(Deník!$J518="L",(Deník!$O518-Deník!$K518),""))</f>
        <v/>
      </c>
      <c r="BF517" s="20" t="str">
        <f>IF(Deník!$J518="S",(Deník!$K518-Deník!$L518),IF(Deník!$J518="L",(Deník!$L518-Deník!$K518),""))</f>
        <v/>
      </c>
      <c r="BG517" s="20" t="str">
        <f>IF(Deník!$J518="S",(Deník!$K518-Deník!$S518),IF(Deník!$J518="L",(Deník!$S518-Deník!$K518),""))</f>
        <v/>
      </c>
      <c r="BH517" s="20" t="str">
        <f>IF(Deník!$J518="S",(Deník!$K518-Deník!$U518),IF(Deník!$J518="L",(Deník!$U518-Deník!$K518),""))</f>
        <v/>
      </c>
      <c r="BI517" s="20" t="str">
        <f>IF(Deník!$R517&gt;1,Deník!$R517,"")</f>
        <v/>
      </c>
      <c r="BJ517" s="20" t="str">
        <f>IF(Deník!$R517&lt;0,Deník!$R517,"")</f>
        <v/>
      </c>
      <c r="BK517" s="17"/>
      <c r="BM517" s="233" t="str">
        <f>IF(Deník!$R517&lt;&gt;"",IF(Deník!$Y517=Statistika!$F$78,IF(AND(Deník!$R517&gt;=0,Deník!$R517&lt;=1),"BE",Deník!$R517),""),"")</f>
        <v/>
      </c>
      <c r="BN517" s="233" t="str">
        <f>IF(Deník!$R517&lt;&gt;"",IF(Deník!$Y517=Statistika!$F$79,IF(AND(Deník!$R517&gt;=0,Deník!$R517&lt;=1),"BE",Deník!$R517),""),"")</f>
        <v/>
      </c>
      <c r="BO517" s="233" t="str">
        <f>IF(Deník!$R517&lt;&gt;"",IF(Deník!$Y517=Statistika!$F$80,IF(AND(Deník!$R517&gt;=0,Deník!$R517&lt;=1),"BE",Deník!$R517),""),"")</f>
        <v/>
      </c>
      <c r="BP517" s="233" t="str">
        <f>IF(Deník!$R517&lt;&gt;"",IF(Deník!$Y517=Statistika!$F$81,IF(AND(Deník!$R517&gt;=0,Deník!$R517&lt;=1),"BE",Deník!$R517),""),"")</f>
        <v/>
      </c>
      <c r="BQ517" s="233" t="str">
        <f>IF(Deník!$R517&lt;&gt;"",IF(Deník!$Y517=Statistika!$F$82,IF(AND(Deník!$R517&gt;=0,Deník!$R517&lt;=1),"BE",Deník!$R517),""),"")</f>
        <v/>
      </c>
      <c r="BR517" s="233" t="str">
        <f>IF(Deník!$R517&lt;&gt;"",IF(Deník!$Y517=Statistika!$F$83,IF(AND(Deník!$R517&gt;=0,Deník!$R517&lt;=1),"BE",Deník!$R517),""),"")</f>
        <v/>
      </c>
      <c r="BS517" s="233" t="str">
        <f>IF(Deník!$R517&lt;&gt;"",IF(Deník!$Y517=Statistika!$F$84,IF(AND(Deník!$R517&gt;=0,Deník!$R517&lt;=1),"BE",Deník!$R517),""),"")</f>
        <v/>
      </c>
      <c r="BT517" s="233" t="str">
        <f>IF(Deník!$R517&lt;&gt;"",IF(Deník!$Y517=Statistika!$F$85,IF(AND(Deník!$R517&gt;=0,Deník!$R517&lt;=1),"BE",Deník!$R517),""),"")</f>
        <v/>
      </c>
      <c r="BU517" s="233" t="str">
        <f>IF(Deník!$R517&lt;&gt;"",IF(Deník!$Y517=Statistika!$F$86,IF(AND(Deník!$R517&gt;=0,Deník!$R517&lt;=1),"BE",Deník!$R517),""),"")</f>
        <v/>
      </c>
      <c r="BV517" s="233" t="str">
        <f>IF(Deník!$R517&lt;&gt;"",IF(Deník!$Y517=Statistika!$F$87,IF(AND(Deník!$R517&gt;=0,Deník!$R517&lt;=1),"BE",Deník!$R517),""),"")</f>
        <v/>
      </c>
      <c r="BW517" s="233" t="str">
        <f>IF(Deník!$R517&lt;&gt;"",IF(Deník!$Y517=Statistika!$F$88,IF(AND(Deník!$R517&gt;=0,Deník!$R517&lt;=1),"BE",Deník!$R517),""),"")</f>
        <v/>
      </c>
      <c r="BX517" s="233" t="str">
        <f>IF(Deník!$R517&lt;&gt;"",IF(Deník!$Y517=Statistika!$F$89,IF(AND(Deník!$R517&gt;=0,Deník!$R517&lt;=1),"BE",Deník!$R517),""),"")</f>
        <v/>
      </c>
      <c r="BY517" s="233" t="str">
        <f>IF(Deník!$R517&lt;&gt;"",IF(Deník!$Y517=Statistika!$F$90,IF(AND(Deník!$R517&gt;=0,Deník!$R517&lt;=1),"BE",Deník!$R517),""),"")</f>
        <v/>
      </c>
      <c r="BZ517" s="233" t="str">
        <f>IF(Deník!$R517&lt;&gt;"",IF(Deník!$Y517=Statistika!$F$91,IF(AND(Deník!$R517&gt;=0,Deník!$R517&lt;=1),"BE",Deník!$R517),""),"")</f>
        <v/>
      </c>
      <c r="CA517" s="233"/>
      <c r="CB517" s="233" t="str">
        <f>IF(Deník!$R517&lt;&gt;"",IF(Deník!$AB517="SL",IF(AND(Deník!$R517&gt;=0,Deník!$R517&lt;=1),"BE",Deník!$R517),""),"")</f>
        <v/>
      </c>
      <c r="CC517" s="233" t="str">
        <f>IF(Deník!$R517&lt;&gt;"",IF(Deník!$AB517="BE10",IF(AND(Deník!$R517&gt;=0,Deník!$R517&lt;=1),"BE",Deník!$R517),""),"")</f>
        <v/>
      </c>
      <c r="CD517" s="233" t="str">
        <f>IF(Deník!$R517&lt;&gt;"",IF(Deník!$AB517="BE15",IF(AND(Deník!$R517&gt;=0,Deník!$R517&lt;=1),"BE",Deník!$R517),""),"")</f>
        <v/>
      </c>
      <c r="CE517" s="233" t="str">
        <f>IF(Deník!$R517&lt;&gt;"",IF(Deník!$AB517="BE20",IF(AND(Deník!$R517&gt;=0,Deník!$R517&lt;=1),"BE",Deník!$R517),""),"")</f>
        <v/>
      </c>
      <c r="CF517" s="233" t="str">
        <f>IF(Deník!$R517&lt;&gt;"",IF(Deník!$AB517="TP1",IF(AND(Deník!$R517&gt;=0,Deník!$R517&lt;=1),"BE",Deník!$R517),""),"")</f>
        <v/>
      </c>
      <c r="CG517" s="233" t="str">
        <f>IF(Deník!$R517&lt;&gt;"",IF(Deník!$AB517="TP2",IF(AND(Deník!$R517&gt;=0,Deník!$R517&lt;=1),"BE",Deník!$R517),""),"")</f>
        <v/>
      </c>
      <c r="CH517" s="233" t="str">
        <f>IF(Deník!$R517&lt;&gt;"",IF(Deník!$AB517="TP3",IF(AND(Deník!$R517&gt;=0,Deník!$R517&lt;=1),"BE",Deník!$R517),""),"")</f>
        <v/>
      </c>
      <c r="CI517" s="233" t="str">
        <f>IF(Deník!$R517&lt;&gt;"",IF(Deník!$AB517="Trailing SL",IF(AND(Deník!$R517&gt;=0,Deník!$R517&lt;=1),"BE",Deník!$R517),""),"")</f>
        <v/>
      </c>
      <c r="CJ517" s="233" t="str">
        <f>IF(Deník!$R517&lt;&gt;"",IF(Deník!$AB517="Manual",IF(AND(Deník!$R517&gt;=0,Deník!$R517&lt;=1),"BE",Deník!$R517),""),"")</f>
        <v/>
      </c>
      <c r="CK517" s="233"/>
      <c r="CL517" s="233" t="str">
        <f>IF(Deník!$R517&lt;0,IF(Deník!$AC517=Statistika!$F$117,Deník!$R517,""),"")</f>
        <v/>
      </c>
      <c r="CM517" s="233" t="str">
        <f>IF(Deník!$R517&lt;0,IF(Deník!$AC517=Statistika!$F$118,Deník!$R517,""),"")</f>
        <v/>
      </c>
      <c r="CN517" s="233" t="str">
        <f>IF(Deník!$R517&lt;0,IF(Deník!$AC517=Statistika!$F$119,Deník!$R517,""),"")</f>
        <v/>
      </c>
      <c r="CO517" s="233" t="str">
        <f>IF(Deník!$R517&lt;0,IF(Deník!$AC517=Statistika!$F$120,Deník!$R517,""),"")</f>
        <v/>
      </c>
      <c r="CP517" s="233" t="str">
        <f>IF(Deník!$R517&lt;0,IF(Deník!$AC517=Statistika!$F$121,Deník!$R517,""),"")</f>
        <v/>
      </c>
      <c r="CQ517" s="233" t="str">
        <f>IF(Deník!$R517&lt;0,IF(Deník!$AC517=Statistika!$F$122,Deník!$R517,""),"")</f>
        <v/>
      </c>
      <c r="CR517" s="233" t="str">
        <f>IF(Deník!$R517&lt;0,IF(Deník!$AC517=Statistika!$F$123,Deník!$R517,""),"")</f>
        <v/>
      </c>
      <c r="CS517" s="233" t="str">
        <f>IF(Deník!$R517&lt;0,IF(Deník!$AC517=Statistika!$F$124,Deník!$R517,""),"")</f>
        <v/>
      </c>
      <c r="CT517" s="233" t="str">
        <f>IF(Deník!$R517&lt;0,IF(Deník!$AC517=Statistika!$F$125,Deník!$R517,""),"")</f>
        <v/>
      </c>
      <c r="CU517" s="233"/>
      <c r="CV517" s="233" t="str">
        <f>IF(Deník!$R517&lt;0,IF(Deník!$AD517=$CV$2,Deník!$R517,""),"")</f>
        <v/>
      </c>
      <c r="CW517" s="233" t="str">
        <f>IF(Deník!$R517&lt;0,IF(Deník!$AD517=$CW$2,Deník!$R517,""),"")</f>
        <v/>
      </c>
      <c r="CX517" s="233" t="str">
        <f>IF(Deník!$R517&lt;0,IF(Deník!$AD517=$CX$2,Deník!$R517,""),"")</f>
        <v/>
      </c>
      <c r="CY517" s="233" t="str">
        <f>IF(Deník!$R517&lt;0,IF(Deník!$AD517=$CY$2,Deník!$R517,""),"")</f>
        <v/>
      </c>
      <c r="CZ517" s="233" t="str">
        <f>IF(Deník!$R517&lt;0,IF(Deník!$AD517=$CZ$2,Deník!$R517,""),"")</f>
        <v/>
      </c>
      <c r="DL517" s="221">
        <f t="shared" si="20"/>
        <v>93847.029999999984</v>
      </c>
      <c r="DM517" s="220">
        <f t="shared" ref="DM517:DM580" si="21">DL517/MAX($DL$3,DL516)-1</f>
        <v>-6.1529700000000132E-2</v>
      </c>
      <c r="DO517" s="50">
        <f>Deník!W518</f>
        <v>0</v>
      </c>
      <c r="DP517" s="102" t="str">
        <f>IF(AND(Deník!W518&gt;0),1,"")</f>
        <v/>
      </c>
      <c r="DQ517" s="102">
        <f>IF(AND(Deník!W518&lt;=0),1,"")</f>
        <v>1</v>
      </c>
      <c r="DR517" s="227"/>
      <c r="DS517" s="228"/>
      <c r="DT517" s="85"/>
      <c r="DU517" s="54">
        <f>IF(MONTH(Deník!$C517)=DU$2,Deník!$W517,"")</f>
        <v>0</v>
      </c>
      <c r="DV517" s="222" t="str">
        <f>IF(MONTH(Deník!$C517)=DV$2,Deník!$W517,"")</f>
        <v/>
      </c>
      <c r="DW517" s="222" t="str">
        <f>IF(MONTH(Deník!$C517)=DW$2,Deník!$W517,"")</f>
        <v/>
      </c>
      <c r="DX517" s="222" t="str">
        <f>IF(MONTH(Deník!$C517)=DX$2,Deník!$W517,"")</f>
        <v/>
      </c>
      <c r="DY517" s="222" t="str">
        <f>IF(MONTH(Deník!$C517)=DY$2,Deník!$W517,"")</f>
        <v/>
      </c>
      <c r="DZ517" s="222" t="str">
        <f>IF(MONTH(Deník!$C517)=DZ$2,Deník!$W517,"")</f>
        <v/>
      </c>
      <c r="EA517" s="222" t="str">
        <f>IF(MONTH(Deník!$C517)=EA$2,Deník!$W517,"")</f>
        <v/>
      </c>
      <c r="EB517" s="222" t="str">
        <f>IF(MONTH(Deník!$C517)=EB$2,Deník!$W517,"")</f>
        <v/>
      </c>
      <c r="EC517" s="222" t="str">
        <f>IF(MONTH(Deník!$C517)=EC$2,Deník!$W517,"")</f>
        <v/>
      </c>
      <c r="ED517" s="222" t="str">
        <f>IF(MONTH(Deník!$C517)=ED$2,Deník!$W517,"")</f>
        <v/>
      </c>
      <c r="EE517" s="222" t="str">
        <f>IF(MONTH(Deník!$C517)=EE$2,Deník!$W517,"")</f>
        <v/>
      </c>
      <c r="EF517" s="222" t="str">
        <f>IF(MONTH(Deník!$C517)=EF$2,Deník!$W517,"")</f>
        <v/>
      </c>
      <c r="EI517" s="600" t="str">
        <f>IF(Deník!$W517&lt;&gt;"",IF(Deník!$B517=Statistika!$F$63,Deník!$W517,""),"")</f>
        <v/>
      </c>
      <c r="EJ517" s="13" t="str">
        <f>IF(Deník!$W517&lt;&gt;"",IF(Deník!$B517=Statistika!$F$64,Deník!$W517,""),"")</f>
        <v/>
      </c>
      <c r="EK517" s="13" t="str">
        <f>IF(Deník!$W517&lt;&gt;"",IF(Deník!$B517=Statistika!$F$65,Deník!$W517,""),"")</f>
        <v/>
      </c>
      <c r="EL517" s="13" t="str">
        <f>IF(Deník!$W517&lt;&gt;"",IF(Deník!$B517=Statistika!$F$66,Deník!$W517,""),"")</f>
        <v/>
      </c>
      <c r="EM517" s="13" t="str">
        <f>IF(Deník!$W517&lt;&gt;"",IF(Deník!$B517=Statistika!$F$67,Deník!$W517,""),"")</f>
        <v/>
      </c>
      <c r="EN517" s="13" t="str">
        <f>IF(Deník!$W517&lt;&gt;"",IF(Deník!$B517=Statistika!$F$68,Deník!$W517,""),"")</f>
        <v/>
      </c>
      <c r="EO517" s="13" t="str">
        <f>IF(Deník!$W517&lt;&gt;"",IF(Deník!$B517=Statistika!$F$69,Deník!$W517,""),"")</f>
        <v/>
      </c>
      <c r="EP517" s="601" t="str">
        <f>IF(Deník!$W517&lt;&gt;"",IF(Deník!$B517=Statistika!$F$70,Deník!$W517,""),"")</f>
        <v/>
      </c>
      <c r="EQ517" s="90"/>
      <c r="ER517" s="63" t="str">
        <f>IF(Deník!$W517&lt;&gt;"",IF(Deník!$J517="L",Deník!$W517,""),"")</f>
        <v/>
      </c>
      <c r="ES517" s="13" t="str">
        <f>IF(Deník!$W517&lt;&gt;"",IF(Deník!$J517="S",Deník!$W517,""),"")</f>
        <v/>
      </c>
      <c r="ET517" s="95"/>
      <c r="EU517" s="88"/>
      <c r="EV517" s="63" t="str">
        <f>IF(WEEKDAY(Deník!$C517,2)=1,Deník!$W517,"")</f>
        <v/>
      </c>
      <c r="EW517" s="13" t="str">
        <f>IF(WEEKDAY(Deník!$C517,2)=2,Deník!$W517,"")</f>
        <v/>
      </c>
      <c r="EX517" s="13" t="str">
        <f>IF(WEEKDAY(Deník!$C517,2)=3,Deník!$W517,"")</f>
        <v/>
      </c>
      <c r="EY517" s="13" t="str">
        <f>IF(WEEKDAY(Deník!$C517,2)=4,Deník!$W517,"")</f>
        <v/>
      </c>
      <c r="EZ517" s="60" t="str">
        <f>IF(WEEKDAY(Deník!$C517,2)=5,Deník!$W517,"")</f>
        <v/>
      </c>
      <c r="FA517" s="99"/>
      <c r="FB517" s="100">
        <f>Deník!D517</f>
        <v>0</v>
      </c>
      <c r="FC517" s="63">
        <f>IF($FB517&lt;&gt;"",IF(AND($FB517&gt;=FC$2,$FB517&lt;=FC$3),Deník!$W517,""))</f>
        <v>0</v>
      </c>
      <c r="FD517" s="63" t="str">
        <f>IF($FB517&lt;&gt;"",IF(AND($FB517&gt;=FD$2,$FB517&lt;=FD$3),Deník!$W517,""))</f>
        <v/>
      </c>
      <c r="FE517" s="63" t="str">
        <f>IF($FB517&lt;&gt;"",IF(AND($FB517&gt;=FE$2,$FB517&lt;=FE$3),Deník!$W517,""))</f>
        <v/>
      </c>
      <c r="FF517" s="63" t="str">
        <f>IF($FB517&lt;&gt;"",IF(AND($FB517&gt;=FF$2,$FB517&lt;=FF$3),Deník!$W517,""))</f>
        <v/>
      </c>
      <c r="FG517" s="63" t="str">
        <f>IF($FB517&lt;&gt;"",IF(AND($FB517&gt;=FG$2,$FB517&lt;=FG$3),Deník!$W517,""))</f>
        <v/>
      </c>
      <c r="FH517" s="63" t="str">
        <f>IF($FB517&lt;&gt;"",IF(AND($FB517&gt;=FH$2,$FB517&lt;=FH$3),Deník!$W517,""))</f>
        <v/>
      </c>
      <c r="FI517" s="63" t="str">
        <f>IF($FB517&lt;&gt;"",IF(AND($FB517&gt;=FI$2,$FB517&lt;=FI$3),Deník!$W517,""))</f>
        <v/>
      </c>
      <c r="FJ517" s="63" t="str">
        <f>IF($FB517&lt;&gt;"",IF(AND($FB517&gt;=FJ$2,$FB517&lt;=FJ$3),Deník!$W517,""))</f>
        <v/>
      </c>
      <c r="FK517" s="63" t="str">
        <f>IF($FB517&lt;&gt;"",IF(AND($FB517&gt;=FK$2,$FB517&lt;=FK$3),Deník!$W517,""))</f>
        <v/>
      </c>
      <c r="FL517" s="63" t="str">
        <f>IF($FB517&lt;&gt;"",IF(AND($FB517&gt;=FL$2,$FB517&lt;=FL$3),Deník!$W517,""))</f>
        <v/>
      </c>
      <c r="FM517" s="63" t="str">
        <f>IF($FB517&lt;&gt;"",IF(AND($FB517&gt;=FM$2,$FB517&lt;=FM$3),Deník!$W517,""))</f>
        <v/>
      </c>
      <c r="FN517" s="13"/>
      <c r="FO517" s="20" t="str">
        <f>IF(Deník!$W517&gt;1,Deník!$W517,"")</f>
        <v/>
      </c>
      <c r="FP517" s="20" t="str">
        <f>IF(Deník!$W517&lt;0,Deník!$W517,"")</f>
        <v/>
      </c>
      <c r="FQ517" s="17"/>
      <c r="FS517" s="233"/>
      <c r="FT517" s="233" t="str">
        <f>IF(Deník!$W517&lt;&gt;"",IF(Deník!$Y517=Statistika!$F$78,Deník!$W517,""),"")</f>
        <v/>
      </c>
      <c r="FU517" s="233" t="str">
        <f>IF(Deník!$W517&lt;&gt;"",IF(Deník!$Y517=Statistika!$F$79,Deník!$W517,""),"")</f>
        <v/>
      </c>
      <c r="FV517" s="233" t="str">
        <f>IF(Deník!$W517&lt;&gt;"",IF(Deník!$Y517=Statistika!$F$80,Deník!$W517,""),"")</f>
        <v/>
      </c>
      <c r="FW517" s="233" t="str">
        <f>IF(Deník!$W517&lt;&gt;"",IF(Deník!$Y517=Statistika!$F$81,Deník!$W517,""),"")</f>
        <v/>
      </c>
      <c r="FX517" s="233" t="str">
        <f>IF(Deník!$W517&lt;&gt;"",IF(Deník!$Y517=Statistika!$F$82,Deník!$W517,""),"")</f>
        <v/>
      </c>
      <c r="FY517" s="233" t="str">
        <f>IF(Deník!$W517&lt;&gt;"",IF(Deník!$Y517=Statistika!$F$83,Deník!$W517,""),"")</f>
        <v/>
      </c>
      <c r="FZ517" s="233" t="str">
        <f>IF(Deník!$W517&lt;&gt;"",IF(Deník!$Y517=Statistika!$F$84,Deník!$W517,""),"")</f>
        <v/>
      </c>
      <c r="GA517" s="233" t="str">
        <f>IF(Deník!$W517&lt;&gt;"",IF(Deník!$Y517=Statistika!$F$85,Deník!$W517,""),"")</f>
        <v/>
      </c>
      <c r="GB517" s="233" t="str">
        <f>IF(Deník!$W517&lt;&gt;"",IF(Deník!$Y517=Statistika!$F$86,Deník!$W517,""),"")</f>
        <v/>
      </c>
      <c r="GC517" s="233" t="str">
        <f>IF(Deník!$W517&lt;&gt;"",IF(Deník!$Y517=Statistika!$F$87,Deník!$W517,""),"")</f>
        <v/>
      </c>
      <c r="GD517" s="233" t="str">
        <f>IF(Deník!$W517&lt;&gt;"",IF(Deník!$Y517=Statistika!$F$88,Deník!$W517,""),"")</f>
        <v/>
      </c>
      <c r="GE517" s="233" t="str">
        <f>IF(Deník!$W517&lt;&gt;"",IF(Deník!$Y517=Statistika!$F$89,Deník!$W517,""),"")</f>
        <v/>
      </c>
      <c r="GF517" s="233" t="str">
        <f>IF(Deník!$W517&lt;&gt;"",IF(Deník!$Y517=Statistika!$F$90,Deník!$W517,""),"")</f>
        <v/>
      </c>
      <c r="GG517" s="233" t="str">
        <f>IF(Deník!$W517&lt;&gt;"",IF(Deník!$Y517=Statistika!$F$91,Deník!$W517,""),"")</f>
        <v/>
      </c>
      <c r="GH517" s="233"/>
      <c r="GI517" s="233" t="str">
        <f>IF(Deník!$W517&lt;&gt;"",IF(Deník!$AB517=Statistika!$L$100,Deník!$W517,""),"")</f>
        <v/>
      </c>
      <c r="GJ517" s="233" t="str">
        <f>IF(Deník!$W517&lt;&gt;"",IF(Deník!$AB517=Statistika!$L$101,Deník!$W517,""),"")</f>
        <v/>
      </c>
      <c r="GK517" s="233" t="str">
        <f>IF(Deník!$W517&lt;&gt;"",IF(Deník!$AB517=Statistika!$L$102,Deník!$W517,""),"")</f>
        <v/>
      </c>
      <c r="GL517" s="233" t="str">
        <f>IF(Deník!$W517&lt;&gt;"",IF(Deník!$AB517=Statistika!$L$103,Deník!$W517,""),"")</f>
        <v/>
      </c>
      <c r="GM517" s="233" t="str">
        <f>IF(Deník!$W517&lt;&gt;"",IF(Deník!$AB517=Statistika!$L$104,Deník!$W517,""),"")</f>
        <v/>
      </c>
      <c r="GN517" s="233" t="str">
        <f>IF(Deník!$W517&lt;&gt;"",IF(Deník!$AB517=Statistika!$L$105,Deník!$W517,""),"")</f>
        <v/>
      </c>
      <c r="GO517" s="233" t="str">
        <f>IF(Deník!$W517&lt;&gt;"",IF(Deník!$AB517=Statistika!$L$106,Deník!$W517,""),"")</f>
        <v/>
      </c>
      <c r="GP517" s="233" t="str">
        <f>IF(Deník!$W517&lt;&gt;"",IF(Deník!$AB517=Statistika!$L$107,Deník!$W517,""),"")</f>
        <v/>
      </c>
      <c r="GQ517" s="233" t="str">
        <f>IF(Deník!$W517&lt;&gt;"",IF(Deník!$AB517=Statistika!$L$108,Deník!$W517,""),"")</f>
        <v/>
      </c>
      <c r="GS517" s="233" t="str">
        <f>IF(Deník!$W517&lt;0,IF(Deník!$AC517=Statistika!$F$117,Deník!$W517,""),"")</f>
        <v/>
      </c>
      <c r="GT517" s="233" t="str">
        <f>IF(Deník!$W517&lt;0,IF(Deník!$AC517=Statistika!$F$118,Deník!$W517,""),"")</f>
        <v/>
      </c>
      <c r="GU517" s="233" t="str">
        <f>IF(Deník!$W517&lt;0,IF(Deník!$AC517=Statistika!$F$119,Deník!$W517,""),"")</f>
        <v/>
      </c>
      <c r="GV517" s="233" t="str">
        <f>IF(Deník!$W517&lt;0,IF(Deník!$AC517=Statistika!$F$120,Deník!$W517,""),"")</f>
        <v/>
      </c>
      <c r="GW517" s="233" t="str">
        <f>IF(Deník!$W517&lt;0,IF(Deník!$AC517=Statistika!$F$121,Deník!$W517,""),"")</f>
        <v/>
      </c>
      <c r="GX517" s="233" t="str">
        <f>IF(Deník!$W517&lt;0,IF(Deník!$AC517=Statistika!$F$122,Deník!$W517,""),"")</f>
        <v/>
      </c>
      <c r="GY517" s="233" t="str">
        <f>IF(Deník!$W517&lt;0,IF(Deník!$AC517=Statistika!$F$123,Deník!$W517,""),"")</f>
        <v/>
      </c>
      <c r="GZ517" s="233" t="str">
        <f>IF(Deník!$W517&lt;0,IF(Deník!$AC517=Statistika!$F$124,Deník!$W517,""),"")</f>
        <v/>
      </c>
      <c r="HA517" s="233" t="str">
        <f>IF(Deník!$W517&lt;0,IF(Deník!$AC517=Statistika!$F$125,Deník!$W517,""),"")</f>
        <v/>
      </c>
      <c r="HC517" s="233" t="str">
        <f>IF(Deník!$W517&lt;0,IF(Deník!$AD517=Statistika!$F$133,Deník!$W517,""),"")</f>
        <v/>
      </c>
      <c r="HD517" s="233" t="str">
        <f>IF(Deník!$W517&lt;0,IF(Deník!$AD517=Statistika!$F$134,Deník!$W517,""),"")</f>
        <v/>
      </c>
      <c r="HE517" s="233" t="str">
        <f>IF(Deník!$W517&lt;0,IF(Deník!$AD517=Statistika!$F$135,Deník!$W517,""),"")</f>
        <v/>
      </c>
      <c r="HF517" s="233" t="str">
        <f>IF(Deník!$W517&lt;0,IF(Deník!$AD517=Statistika!$F$136,Deník!$W517,""),"")</f>
        <v/>
      </c>
      <c r="HG517" s="233" t="str">
        <f>IF(Deník!$W517&lt;0,IF(Deník!$AD517=Statistika!$F$137,Deník!$W517,""),"")</f>
        <v/>
      </c>
      <c r="ID517" s="8">
        <f>Tabulka4[[#This Row],[Sloupec3]]</f>
        <v>0</v>
      </c>
      <c r="IE517" s="17" t="str">
        <f>IF(AND([1]Deník!$C517&gt;='[1]Měsíční shrnutí'!$D$1,[1]Deník!$C517&lt;='[1]Měsíční shrnutí'!$F$1),[1]Deník!$X517,"")</f>
        <v/>
      </c>
    </row>
    <row r="518" spans="1:239">
      <c r="A518" s="8">
        <f>Deník!C519</f>
        <v>0</v>
      </c>
      <c r="B518" s="50" t="str">
        <f>Deník!R519</f>
        <v/>
      </c>
      <c r="C518" s="102" t="str">
        <f>IF(AND(Deník!R519&gt;1,Deník!R519&lt;&gt;""),1,"")</f>
        <v/>
      </c>
      <c r="D518" s="102" t="str">
        <f>IF(AND(Deník!R519&lt;=0,Deník!R519&lt;&gt;""),1,"")</f>
        <v/>
      </c>
      <c r="E518" s="103" t="str">
        <f>IF(AND(Deník!R519&gt;=0,Deník!R519&lt;=1),1,"")</f>
        <v/>
      </c>
      <c r="F518" s="79" t="str">
        <f>IF(Deník!R519&lt;&gt;"",Deník!R519+F517,"")</f>
        <v/>
      </c>
      <c r="G518" s="85"/>
      <c r="H518" s="54" t="str">
        <f>IF(MONTH(Deník!$C518)=H$2,IF(AND(Deník!$R518&gt;=0,Deník!$R518&lt;=1),"BE",Deník!$R518),"")</f>
        <v/>
      </c>
      <c r="I518" s="11" t="str">
        <f>IF(MONTH(Deník!$C518)=I$2,IF(AND(Deník!$R518&gt;=0,Deník!$R518&lt;=1),"BE",Deník!$R518),"")</f>
        <v/>
      </c>
      <c r="J518" s="11" t="str">
        <f>IF(MONTH(Deník!$C518)=J$2,IF(AND(Deník!$R518&gt;=0,Deník!$R518&lt;=1),"BE",Deník!$R518),"")</f>
        <v/>
      </c>
      <c r="K518" s="11" t="str">
        <f>IF(MONTH(Deník!$C518)=K$2,IF(AND(Deník!$R518&gt;=0,Deník!$R518&lt;=1),"BE",Deník!$R518),"")</f>
        <v/>
      </c>
      <c r="L518" s="11" t="str">
        <f>IF(MONTH(Deník!$C518)=L$2,IF(AND(Deník!$R518&gt;=0,Deník!$R518&lt;=1),"BE",Deník!$R518),"")</f>
        <v/>
      </c>
      <c r="M518" s="11" t="str">
        <f>IF(MONTH(Deník!$C518)=M$2,IF(AND(Deník!$R518&gt;=0,Deník!$R518&lt;=1),"BE",Deník!$R518),"")</f>
        <v/>
      </c>
      <c r="N518" s="11" t="str">
        <f>IF(MONTH(Deník!$C518)=N$2,IF(AND(Deník!$R518&gt;=0,Deník!$R518&lt;=1),"BE",Deník!$R518),"")</f>
        <v/>
      </c>
      <c r="O518" s="11" t="str">
        <f>IF(MONTH(Deník!$C518)=O$2,IF(AND(Deník!$R518&gt;=0,Deník!$R518&lt;=1),"BE",Deník!$R518),"")</f>
        <v/>
      </c>
      <c r="P518" s="11" t="str">
        <f>IF(MONTH(Deník!$C518)=P$2,IF(AND(Deník!$R518&gt;=0,Deník!$R518&lt;=1),"BE",Deník!$R518),"")</f>
        <v/>
      </c>
      <c r="Q518" s="11" t="str">
        <f>IF(MONTH(Deník!$C518)=Q$2,IF(AND(Deník!$R518&gt;=0,Deník!$R518&lt;=1),"BE",Deník!$R518),"")</f>
        <v/>
      </c>
      <c r="R518" s="11" t="str">
        <f>IF(MONTH(Deník!$C518)=R$2,IF(AND(Deník!$R518&gt;=0,Deník!$R518&lt;=1),"BE",Deník!$R518),"")</f>
        <v/>
      </c>
      <c r="S518" s="57" t="str">
        <f>IF(MONTH(Deník!$C518)=S$2,IF(AND(Deník!$R518&gt;=0,Deník!$R518&lt;=1),"BE",Deník!$R518),"")</f>
        <v/>
      </c>
      <c r="U518" s="12"/>
      <c r="V518" s="12"/>
      <c r="X518" s="600" t="str">
        <f>IF(Deník!$R518&lt;&gt;"",IF(Deník!$B518=Statistika!$F$63,IF(AND(Deník!$R518&gt;=0,Deník!$R518&lt;=1),"BE",Deník!$R518),""),"")</f>
        <v/>
      </c>
      <c r="Y518" s="13" t="str">
        <f>IF(Deník!$R518&lt;&gt;"",IF(Deník!$B518=Statistika!$F$64,IF(AND(Deník!$R518&gt;=0,Deník!$R518&lt;=1),"BE",Deník!$R518),""),"")</f>
        <v/>
      </c>
      <c r="Z518" s="13" t="str">
        <f>IF(Deník!$R518&lt;&gt;"",IF(Deník!$B518=Statistika!$F$65,IF(AND(Deník!$R518&gt;=0,Deník!$R518&lt;=1),"BE",Deník!$R518),""),"")</f>
        <v/>
      </c>
      <c r="AA518" s="13" t="str">
        <f>IF(Deník!$R518&lt;&gt;"",IF(Deník!$B518=Statistika!$F$66,IF(AND(Deník!$R518&gt;=0,Deník!$R518&lt;=1),"BE",Deník!$R518),""),"")</f>
        <v/>
      </c>
      <c r="AB518" s="13" t="str">
        <f>IF(Deník!$R518&lt;&gt;"",IF(Deník!$B518=Statistika!$F$67,IF(AND(Deník!$R518&gt;=0,Deník!$R518&lt;=1),"BE",Deník!$R518),""),"")</f>
        <v/>
      </c>
      <c r="AC518" s="13" t="str">
        <f>IF(Deník!$R518&lt;&gt;"",IF(Deník!$B518=Statistika!$F$68,IF(AND(Deník!$R518&gt;=0,Deník!$R518&lt;=1),"BE",Deník!$R518),""),"")</f>
        <v/>
      </c>
      <c r="AD518" s="13" t="str">
        <f>IF(Deník!$R518&lt;&gt;"",IF(Deník!$B518=Statistika!$F$69,IF(AND(Deník!$R518&gt;=0,Deník!$R518&lt;=1),"BE",Deník!$R518),""),"")</f>
        <v/>
      </c>
      <c r="AE518" s="601" t="str">
        <f>IF(Deník!$R518&lt;&gt;"",IF(Deník!$B518=Statistika!$F$70,IF(AND(Deník!$R518&gt;=0,Deník!$R518&lt;=1),"BE",Deník!$R518),""),"")</f>
        <v/>
      </c>
      <c r="AF518" s="90"/>
      <c r="AG518" s="63" t="str">
        <f>IF(Deník!$R518&lt;&gt;"",IF(Deník!$J518="L",IF(AND(Deník!$R518&gt;=0,Deník!$R518&lt;=1),"BE",Deník!$R518),""),"")</f>
        <v/>
      </c>
      <c r="AH518" s="13" t="str">
        <f>IF(Deník!$R518&lt;&gt;"",IF(Deník!$J518="S",IF(AND(Deník!$R518&gt;=0,Deník!$R518&lt;=1),"BE",Deník!$R518),""),"")</f>
        <v/>
      </c>
      <c r="AI518" s="95"/>
      <c r="AJ518" s="71" t="str">
        <f>IF(Deník!N519&lt;&gt;"",Deník!N519*-1,"")</f>
        <v/>
      </c>
      <c r="AK518" s="88"/>
      <c r="AL518" s="63" t="str">
        <f>IF(WEEKDAY(Deník!$C518,2)=1,IF(AND(Deník!$R518&gt;=0,Deník!$R518&lt;=1),"BE",Deník!$R518),"")</f>
        <v/>
      </c>
      <c r="AM518" s="13" t="str">
        <f>IF(WEEKDAY(Deník!$C518,2)=2,IF(AND(Deník!$R518&gt;=0,Deník!$R518&lt;=1),"BE",Deník!$R518),"")</f>
        <v/>
      </c>
      <c r="AN518" s="13" t="str">
        <f>IF(WEEKDAY(Deník!$C518,2)=3,IF(AND(Deník!$R518&gt;=0,Deník!$R518&lt;=1),"BE",Deník!$R518),"")</f>
        <v/>
      </c>
      <c r="AO518" s="13" t="str">
        <f>IF(WEEKDAY(Deník!$C518,2)=4,IF(AND(Deník!$R518&gt;=0,Deník!$R518&lt;=1),"BE",Deník!$R518),"")</f>
        <v/>
      </c>
      <c r="AP518" s="60" t="str">
        <f>IF(WEEKDAY(Deník!$C518,2)=5,IF(AND(Deník!$R518&gt;=0,Deník!$R518&lt;=1),"BE",Deník!$R518),"")</f>
        <v/>
      </c>
      <c r="AQ518" s="99"/>
      <c r="AR518" s="100">
        <f>Deník!D518</f>
        <v>0</v>
      </c>
      <c r="AS518" s="63" t="str">
        <f>IF(Deník!$D518&lt;&gt;"",IF(AND(Deník!$D518&gt;=AS$2,Deník!$D518&lt;=AS$3),IF(AND(Deník!$R518&gt;=0,Deník!$R518&lt;=1),"BE",Deník!$R518),""),"")</f>
        <v/>
      </c>
      <c r="AT518" s="63" t="str">
        <f>IF(Deník!$D518&lt;&gt;"",IF(AND(Deník!$D518&gt;=AT$2,Deník!$D518&lt;=AT$3),IF(AND(Deník!$R518&gt;=0,Deník!$R518&lt;=1),"BE",Deník!$R518),""),"")</f>
        <v/>
      </c>
      <c r="AU518" s="63" t="str">
        <f>IF(Deník!$D518&lt;&gt;"",IF(AND(Deník!$D518&gt;=AU$2,Deník!$D518&lt;=AU$3),IF(AND(Deník!$R518&gt;=0,Deník!$R518&lt;=1),"BE",Deník!$R518),""),"")</f>
        <v/>
      </c>
      <c r="AV518" s="63" t="str">
        <f>IF(Deník!$D518&lt;&gt;"",IF(AND(Deník!$D518&gt;=AV$2,Deník!$D518&lt;=AV$3),IF(AND(Deník!$R518&gt;=0,Deník!$R518&lt;=1),"BE",Deník!$R518),""),"")</f>
        <v/>
      </c>
      <c r="AW518" s="63" t="str">
        <f>IF(Deník!$D518&lt;&gt;"",IF(AND(Deník!$D518&gt;=AW$2,Deník!$D518&lt;=AW$3),IF(AND(Deník!$R518&gt;=0,Deník!$R518&lt;=1),"BE",Deník!$R518),""),"")</f>
        <v/>
      </c>
      <c r="AX518" s="63" t="str">
        <f>IF(Deník!$D518&lt;&gt;"",IF(AND(Deník!$D518&gt;=AX$2,Deník!$D518&lt;=AX$3),IF(AND(Deník!$R518&gt;=0,Deník!$R518&lt;=1),"BE",Deník!$R518),""),"")</f>
        <v/>
      </c>
      <c r="AY518" s="63" t="str">
        <f>IF(Deník!$D518&lt;&gt;"",IF(AND(Deník!$D518&gt;=AY$2,Deník!$D518&lt;=AY$3),IF(AND(Deník!$R518&gt;=0,Deník!$R518&lt;=1),"BE",Deník!$R518),""),"")</f>
        <v/>
      </c>
      <c r="AZ518" s="63" t="str">
        <f>IF(Deník!$D518&lt;&gt;"",IF(AND(Deník!$D518&gt;=AZ$2,Deník!$D518&lt;=AZ$3),IF(AND(Deník!$R518&gt;=0,Deník!$R518&lt;=1),"BE",Deník!$R518),""),"")</f>
        <v/>
      </c>
      <c r="BA518" s="63" t="str">
        <f>IF(Deník!$D518&lt;&gt;"",IF(AND(Deník!$D518&gt;=BA$2,Deník!$D518&lt;=BA$3),IF(AND(Deník!$R518&gt;=0,Deník!$R518&lt;=1),"BE",Deník!$R518),""),"")</f>
        <v/>
      </c>
      <c r="BB518" s="63" t="str">
        <f>IF(Deník!$D518&lt;&gt;"",IF(AND(Deník!$D518&gt;=BB$2,Deník!$D518&lt;=BB$3),IF(AND(Deník!$R518&gt;=0,Deník!$R518&lt;=1),"BE",Deník!$R518),""),"")</f>
        <v/>
      </c>
      <c r="BC518" s="71" t="str">
        <f>IF(Deník!$D518&lt;&gt;"",IF(AND(Deník!$D518&gt;=BC$2,Deník!$D518&lt;=BC$3),IF(AND(Deník!$R518&gt;=0,Deník!$R518&lt;=1),"BE",Deník!$R518),""),"")</f>
        <v/>
      </c>
      <c r="BD518" s="20" t="str">
        <f>IF(Deník!$J519="S",(Deník!$M519-Deník!$K519),IF(Deník!$J519="L",(Deník!$K519-Deník!$M519),""))</f>
        <v/>
      </c>
      <c r="BE518" s="20" t="str">
        <f>IF(Deník!$J519="S",(Deník!$K519-Deník!$O519),IF(Deník!$J519="L",(Deník!$O519-Deník!$K519),""))</f>
        <v/>
      </c>
      <c r="BF518" s="20" t="str">
        <f>IF(Deník!$J519="S",(Deník!$K519-Deník!$L519),IF(Deník!$J519="L",(Deník!$L519-Deník!$K519),""))</f>
        <v/>
      </c>
      <c r="BG518" s="20" t="str">
        <f>IF(Deník!$J519="S",(Deník!$K519-Deník!$S519),IF(Deník!$J519="L",(Deník!$S519-Deník!$K519),""))</f>
        <v/>
      </c>
      <c r="BH518" s="20" t="str">
        <f>IF(Deník!$J519="S",(Deník!$K519-Deník!$U519),IF(Deník!$J519="L",(Deník!$U519-Deník!$K519),""))</f>
        <v/>
      </c>
      <c r="BI518" s="20" t="str">
        <f>IF(Deník!$R518&gt;1,Deník!$R518,"")</f>
        <v/>
      </c>
      <c r="BJ518" s="20" t="str">
        <f>IF(Deník!$R518&lt;0,Deník!$R518,"")</f>
        <v/>
      </c>
      <c r="BK518" s="17"/>
      <c r="BM518" s="233" t="str">
        <f>IF(Deník!$R518&lt;&gt;"",IF(Deník!$Y518=Statistika!$F$78,IF(AND(Deník!$R518&gt;=0,Deník!$R518&lt;=1),"BE",Deník!$R518),""),"")</f>
        <v/>
      </c>
      <c r="BN518" s="233" t="str">
        <f>IF(Deník!$R518&lt;&gt;"",IF(Deník!$Y518=Statistika!$F$79,IF(AND(Deník!$R518&gt;=0,Deník!$R518&lt;=1),"BE",Deník!$R518),""),"")</f>
        <v/>
      </c>
      <c r="BO518" s="233" t="str">
        <f>IF(Deník!$R518&lt;&gt;"",IF(Deník!$Y518=Statistika!$F$80,IF(AND(Deník!$R518&gt;=0,Deník!$R518&lt;=1),"BE",Deník!$R518),""),"")</f>
        <v/>
      </c>
      <c r="BP518" s="233" t="str">
        <f>IF(Deník!$R518&lt;&gt;"",IF(Deník!$Y518=Statistika!$F$81,IF(AND(Deník!$R518&gt;=0,Deník!$R518&lt;=1),"BE",Deník!$R518),""),"")</f>
        <v/>
      </c>
      <c r="BQ518" s="233" t="str">
        <f>IF(Deník!$R518&lt;&gt;"",IF(Deník!$Y518=Statistika!$F$82,IF(AND(Deník!$R518&gt;=0,Deník!$R518&lt;=1),"BE",Deník!$R518),""),"")</f>
        <v/>
      </c>
      <c r="BR518" s="233" t="str">
        <f>IF(Deník!$R518&lt;&gt;"",IF(Deník!$Y518=Statistika!$F$83,IF(AND(Deník!$R518&gt;=0,Deník!$R518&lt;=1),"BE",Deník!$R518),""),"")</f>
        <v/>
      </c>
      <c r="BS518" s="233" t="str">
        <f>IF(Deník!$R518&lt;&gt;"",IF(Deník!$Y518=Statistika!$F$84,IF(AND(Deník!$R518&gt;=0,Deník!$R518&lt;=1),"BE",Deník!$R518),""),"")</f>
        <v/>
      </c>
      <c r="BT518" s="233" t="str">
        <f>IF(Deník!$R518&lt;&gt;"",IF(Deník!$Y518=Statistika!$F$85,IF(AND(Deník!$R518&gt;=0,Deník!$R518&lt;=1),"BE",Deník!$R518),""),"")</f>
        <v/>
      </c>
      <c r="BU518" s="233" t="str">
        <f>IF(Deník!$R518&lt;&gt;"",IF(Deník!$Y518=Statistika!$F$86,IF(AND(Deník!$R518&gt;=0,Deník!$R518&lt;=1),"BE",Deník!$R518),""),"")</f>
        <v/>
      </c>
      <c r="BV518" s="233" t="str">
        <f>IF(Deník!$R518&lt;&gt;"",IF(Deník!$Y518=Statistika!$F$87,IF(AND(Deník!$R518&gt;=0,Deník!$R518&lt;=1),"BE",Deník!$R518),""),"")</f>
        <v/>
      </c>
      <c r="BW518" s="233" t="str">
        <f>IF(Deník!$R518&lt;&gt;"",IF(Deník!$Y518=Statistika!$F$88,IF(AND(Deník!$R518&gt;=0,Deník!$R518&lt;=1),"BE",Deník!$R518),""),"")</f>
        <v/>
      </c>
      <c r="BX518" s="233" t="str">
        <f>IF(Deník!$R518&lt;&gt;"",IF(Deník!$Y518=Statistika!$F$89,IF(AND(Deník!$R518&gt;=0,Deník!$R518&lt;=1),"BE",Deník!$R518),""),"")</f>
        <v/>
      </c>
      <c r="BY518" s="233" t="str">
        <f>IF(Deník!$R518&lt;&gt;"",IF(Deník!$Y518=Statistika!$F$90,IF(AND(Deník!$R518&gt;=0,Deník!$R518&lt;=1),"BE",Deník!$R518),""),"")</f>
        <v/>
      </c>
      <c r="BZ518" s="233" t="str">
        <f>IF(Deník!$R518&lt;&gt;"",IF(Deník!$Y518=Statistika!$F$91,IF(AND(Deník!$R518&gt;=0,Deník!$R518&lt;=1),"BE",Deník!$R518),""),"")</f>
        <v/>
      </c>
      <c r="CA518" s="233"/>
      <c r="CB518" s="233" t="str">
        <f>IF(Deník!$R518&lt;&gt;"",IF(Deník!$AB518="SL",IF(AND(Deník!$R518&gt;=0,Deník!$R518&lt;=1),"BE",Deník!$R518),""),"")</f>
        <v/>
      </c>
      <c r="CC518" s="233" t="str">
        <f>IF(Deník!$R518&lt;&gt;"",IF(Deník!$AB518="BE10",IF(AND(Deník!$R518&gt;=0,Deník!$R518&lt;=1),"BE",Deník!$R518),""),"")</f>
        <v/>
      </c>
      <c r="CD518" s="233" t="str">
        <f>IF(Deník!$R518&lt;&gt;"",IF(Deník!$AB518="BE15",IF(AND(Deník!$R518&gt;=0,Deník!$R518&lt;=1),"BE",Deník!$R518),""),"")</f>
        <v/>
      </c>
      <c r="CE518" s="233" t="str">
        <f>IF(Deník!$R518&lt;&gt;"",IF(Deník!$AB518="BE20",IF(AND(Deník!$R518&gt;=0,Deník!$R518&lt;=1),"BE",Deník!$R518),""),"")</f>
        <v/>
      </c>
      <c r="CF518" s="233" t="str">
        <f>IF(Deník!$R518&lt;&gt;"",IF(Deník!$AB518="TP1",IF(AND(Deník!$R518&gt;=0,Deník!$R518&lt;=1),"BE",Deník!$R518),""),"")</f>
        <v/>
      </c>
      <c r="CG518" s="233" t="str">
        <f>IF(Deník!$R518&lt;&gt;"",IF(Deník!$AB518="TP2",IF(AND(Deník!$R518&gt;=0,Deník!$R518&lt;=1),"BE",Deník!$R518),""),"")</f>
        <v/>
      </c>
      <c r="CH518" s="233" t="str">
        <f>IF(Deník!$R518&lt;&gt;"",IF(Deník!$AB518="TP3",IF(AND(Deník!$R518&gt;=0,Deník!$R518&lt;=1),"BE",Deník!$R518),""),"")</f>
        <v/>
      </c>
      <c r="CI518" s="233" t="str">
        <f>IF(Deník!$R518&lt;&gt;"",IF(Deník!$AB518="Trailing SL",IF(AND(Deník!$R518&gt;=0,Deník!$R518&lt;=1),"BE",Deník!$R518),""),"")</f>
        <v/>
      </c>
      <c r="CJ518" s="233" t="str">
        <f>IF(Deník!$R518&lt;&gt;"",IF(Deník!$AB518="Manual",IF(AND(Deník!$R518&gt;=0,Deník!$R518&lt;=1),"BE",Deník!$R518),""),"")</f>
        <v/>
      </c>
      <c r="CK518" s="233"/>
      <c r="CL518" s="233" t="str">
        <f>IF(Deník!$R518&lt;0,IF(Deník!$AC518=Statistika!$F$117,Deník!$R518,""),"")</f>
        <v/>
      </c>
      <c r="CM518" s="233" t="str">
        <f>IF(Deník!$R518&lt;0,IF(Deník!$AC518=Statistika!$F$118,Deník!$R518,""),"")</f>
        <v/>
      </c>
      <c r="CN518" s="233" t="str">
        <f>IF(Deník!$R518&lt;0,IF(Deník!$AC518=Statistika!$F$119,Deník!$R518,""),"")</f>
        <v/>
      </c>
      <c r="CO518" s="233" t="str">
        <f>IF(Deník!$R518&lt;0,IF(Deník!$AC518=Statistika!$F$120,Deník!$R518,""),"")</f>
        <v/>
      </c>
      <c r="CP518" s="233" t="str">
        <f>IF(Deník!$R518&lt;0,IF(Deník!$AC518=Statistika!$F$121,Deník!$R518,""),"")</f>
        <v/>
      </c>
      <c r="CQ518" s="233" t="str">
        <f>IF(Deník!$R518&lt;0,IF(Deník!$AC518=Statistika!$F$122,Deník!$R518,""),"")</f>
        <v/>
      </c>
      <c r="CR518" s="233" t="str">
        <f>IF(Deník!$R518&lt;0,IF(Deník!$AC518=Statistika!$F$123,Deník!$R518,""),"")</f>
        <v/>
      </c>
      <c r="CS518" s="233" t="str">
        <f>IF(Deník!$R518&lt;0,IF(Deník!$AC518=Statistika!$F$124,Deník!$R518,""),"")</f>
        <v/>
      </c>
      <c r="CT518" s="233" t="str">
        <f>IF(Deník!$R518&lt;0,IF(Deník!$AC518=Statistika!$F$125,Deník!$R518,""),"")</f>
        <v/>
      </c>
      <c r="CU518" s="233"/>
      <c r="CV518" s="233" t="str">
        <f>IF(Deník!$R518&lt;0,IF(Deník!$AD518=$CV$2,Deník!$R518,""),"")</f>
        <v/>
      </c>
      <c r="CW518" s="233" t="str">
        <f>IF(Deník!$R518&lt;0,IF(Deník!$AD518=$CW$2,Deník!$R518,""),"")</f>
        <v/>
      </c>
      <c r="CX518" s="233" t="str">
        <f>IF(Deník!$R518&lt;0,IF(Deník!$AD518=$CX$2,Deník!$R518,""),"")</f>
        <v/>
      </c>
      <c r="CY518" s="233" t="str">
        <f>IF(Deník!$R518&lt;0,IF(Deník!$AD518=$CY$2,Deník!$R518,""),"")</f>
        <v/>
      </c>
      <c r="CZ518" s="233" t="str">
        <f>IF(Deník!$R518&lt;0,IF(Deník!$AD518=$CZ$2,Deník!$R518,""),"")</f>
        <v/>
      </c>
      <c r="DL518" s="221">
        <f t="shared" ref="DL518:DL581" si="22">DL517+DO518</f>
        <v>93847.029999999984</v>
      </c>
      <c r="DM518" s="220">
        <f t="shared" si="21"/>
        <v>-6.1529700000000132E-2</v>
      </c>
      <c r="DO518" s="50">
        <f>Deník!W519</f>
        <v>0</v>
      </c>
      <c r="DP518" s="102" t="str">
        <f>IF(AND(Deník!W519&gt;0),1,"")</f>
        <v/>
      </c>
      <c r="DQ518" s="102">
        <f>IF(AND(Deník!W519&lt;=0),1,"")</f>
        <v>1</v>
      </c>
      <c r="DR518" s="227"/>
      <c r="DS518" s="228"/>
      <c r="DT518" s="85"/>
      <c r="DU518" s="54">
        <f>IF(MONTH(Deník!$C518)=DU$2,Deník!$W518,"")</f>
        <v>0</v>
      </c>
      <c r="DV518" s="222" t="str">
        <f>IF(MONTH(Deník!$C518)=DV$2,Deník!$W518,"")</f>
        <v/>
      </c>
      <c r="DW518" s="222" t="str">
        <f>IF(MONTH(Deník!$C518)=DW$2,Deník!$W518,"")</f>
        <v/>
      </c>
      <c r="DX518" s="222" t="str">
        <f>IF(MONTH(Deník!$C518)=DX$2,Deník!$W518,"")</f>
        <v/>
      </c>
      <c r="DY518" s="222" t="str">
        <f>IF(MONTH(Deník!$C518)=DY$2,Deník!$W518,"")</f>
        <v/>
      </c>
      <c r="DZ518" s="222" t="str">
        <f>IF(MONTH(Deník!$C518)=DZ$2,Deník!$W518,"")</f>
        <v/>
      </c>
      <c r="EA518" s="222" t="str">
        <f>IF(MONTH(Deník!$C518)=EA$2,Deník!$W518,"")</f>
        <v/>
      </c>
      <c r="EB518" s="222" t="str">
        <f>IF(MONTH(Deník!$C518)=EB$2,Deník!$W518,"")</f>
        <v/>
      </c>
      <c r="EC518" s="222" t="str">
        <f>IF(MONTH(Deník!$C518)=EC$2,Deník!$W518,"")</f>
        <v/>
      </c>
      <c r="ED518" s="222" t="str">
        <f>IF(MONTH(Deník!$C518)=ED$2,Deník!$W518,"")</f>
        <v/>
      </c>
      <c r="EE518" s="222" t="str">
        <f>IF(MONTH(Deník!$C518)=EE$2,Deník!$W518,"")</f>
        <v/>
      </c>
      <c r="EF518" s="222" t="str">
        <f>IF(MONTH(Deník!$C518)=EF$2,Deník!$W518,"")</f>
        <v/>
      </c>
      <c r="EI518" s="600" t="str">
        <f>IF(Deník!$W518&lt;&gt;"",IF(Deník!$B518=Statistika!$F$63,Deník!$W518,""),"")</f>
        <v/>
      </c>
      <c r="EJ518" s="13" t="str">
        <f>IF(Deník!$W518&lt;&gt;"",IF(Deník!$B518=Statistika!$F$64,Deník!$W518,""),"")</f>
        <v/>
      </c>
      <c r="EK518" s="13" t="str">
        <f>IF(Deník!$W518&lt;&gt;"",IF(Deník!$B518=Statistika!$F$65,Deník!$W518,""),"")</f>
        <v/>
      </c>
      <c r="EL518" s="13" t="str">
        <f>IF(Deník!$W518&lt;&gt;"",IF(Deník!$B518=Statistika!$F$66,Deník!$W518,""),"")</f>
        <v/>
      </c>
      <c r="EM518" s="13" t="str">
        <f>IF(Deník!$W518&lt;&gt;"",IF(Deník!$B518=Statistika!$F$67,Deník!$W518,""),"")</f>
        <v/>
      </c>
      <c r="EN518" s="13" t="str">
        <f>IF(Deník!$W518&lt;&gt;"",IF(Deník!$B518=Statistika!$F$68,Deník!$W518,""),"")</f>
        <v/>
      </c>
      <c r="EO518" s="13" t="str">
        <f>IF(Deník!$W518&lt;&gt;"",IF(Deník!$B518=Statistika!$F$69,Deník!$W518,""),"")</f>
        <v/>
      </c>
      <c r="EP518" s="601" t="str">
        <f>IF(Deník!$W518&lt;&gt;"",IF(Deník!$B518=Statistika!$F$70,Deník!$W518,""),"")</f>
        <v/>
      </c>
      <c r="EQ518" s="90"/>
      <c r="ER518" s="63" t="str">
        <f>IF(Deník!$W518&lt;&gt;"",IF(Deník!$J518="L",Deník!$W518,""),"")</f>
        <v/>
      </c>
      <c r="ES518" s="13" t="str">
        <f>IF(Deník!$W518&lt;&gt;"",IF(Deník!$J518="S",Deník!$W518,""),"")</f>
        <v/>
      </c>
      <c r="ET518" s="95"/>
      <c r="EU518" s="88"/>
      <c r="EV518" s="63" t="str">
        <f>IF(WEEKDAY(Deník!$C518,2)=1,Deník!$W518,"")</f>
        <v/>
      </c>
      <c r="EW518" s="13" t="str">
        <f>IF(WEEKDAY(Deník!$C518,2)=2,Deník!$W518,"")</f>
        <v/>
      </c>
      <c r="EX518" s="13" t="str">
        <f>IF(WEEKDAY(Deník!$C518,2)=3,Deník!$W518,"")</f>
        <v/>
      </c>
      <c r="EY518" s="13" t="str">
        <f>IF(WEEKDAY(Deník!$C518,2)=4,Deník!$W518,"")</f>
        <v/>
      </c>
      <c r="EZ518" s="60" t="str">
        <f>IF(WEEKDAY(Deník!$C518,2)=5,Deník!$W518,"")</f>
        <v/>
      </c>
      <c r="FA518" s="99"/>
      <c r="FB518" s="100">
        <f>Deník!D518</f>
        <v>0</v>
      </c>
      <c r="FC518" s="63">
        <f>IF($FB518&lt;&gt;"",IF(AND($FB518&gt;=FC$2,$FB518&lt;=FC$3),Deník!$W518,""))</f>
        <v>0</v>
      </c>
      <c r="FD518" s="63" t="str">
        <f>IF($FB518&lt;&gt;"",IF(AND($FB518&gt;=FD$2,$FB518&lt;=FD$3),Deník!$W518,""))</f>
        <v/>
      </c>
      <c r="FE518" s="63" t="str">
        <f>IF($FB518&lt;&gt;"",IF(AND($FB518&gt;=FE$2,$FB518&lt;=FE$3),Deník!$W518,""))</f>
        <v/>
      </c>
      <c r="FF518" s="63" t="str">
        <f>IF($FB518&lt;&gt;"",IF(AND($FB518&gt;=FF$2,$FB518&lt;=FF$3),Deník!$W518,""))</f>
        <v/>
      </c>
      <c r="FG518" s="63" t="str">
        <f>IF($FB518&lt;&gt;"",IF(AND($FB518&gt;=FG$2,$FB518&lt;=FG$3),Deník!$W518,""))</f>
        <v/>
      </c>
      <c r="FH518" s="63" t="str">
        <f>IF($FB518&lt;&gt;"",IF(AND($FB518&gt;=FH$2,$FB518&lt;=FH$3),Deník!$W518,""))</f>
        <v/>
      </c>
      <c r="FI518" s="63" t="str">
        <f>IF($FB518&lt;&gt;"",IF(AND($FB518&gt;=FI$2,$FB518&lt;=FI$3),Deník!$W518,""))</f>
        <v/>
      </c>
      <c r="FJ518" s="63" t="str">
        <f>IF($FB518&lt;&gt;"",IF(AND($FB518&gt;=FJ$2,$FB518&lt;=FJ$3),Deník!$W518,""))</f>
        <v/>
      </c>
      <c r="FK518" s="63" t="str">
        <f>IF($FB518&lt;&gt;"",IF(AND($FB518&gt;=FK$2,$FB518&lt;=FK$3),Deník!$W518,""))</f>
        <v/>
      </c>
      <c r="FL518" s="63" t="str">
        <f>IF($FB518&lt;&gt;"",IF(AND($FB518&gt;=FL$2,$FB518&lt;=FL$3),Deník!$W518,""))</f>
        <v/>
      </c>
      <c r="FM518" s="63" t="str">
        <f>IF($FB518&lt;&gt;"",IF(AND($FB518&gt;=FM$2,$FB518&lt;=FM$3),Deník!$W518,""))</f>
        <v/>
      </c>
      <c r="FN518" s="13"/>
      <c r="FO518" s="20" t="str">
        <f>IF(Deník!$W518&gt;1,Deník!$W518,"")</f>
        <v/>
      </c>
      <c r="FP518" s="20" t="str">
        <f>IF(Deník!$W518&lt;0,Deník!$W518,"")</f>
        <v/>
      </c>
      <c r="FQ518" s="17"/>
      <c r="FS518" s="233"/>
      <c r="FT518" s="233" t="str">
        <f>IF(Deník!$W518&lt;&gt;"",IF(Deník!$Y518=Statistika!$F$78,Deník!$W518,""),"")</f>
        <v/>
      </c>
      <c r="FU518" s="233" t="str">
        <f>IF(Deník!$W518&lt;&gt;"",IF(Deník!$Y518=Statistika!$F$79,Deník!$W518,""),"")</f>
        <v/>
      </c>
      <c r="FV518" s="233" t="str">
        <f>IF(Deník!$W518&lt;&gt;"",IF(Deník!$Y518=Statistika!$F$80,Deník!$W518,""),"")</f>
        <v/>
      </c>
      <c r="FW518" s="233" t="str">
        <f>IF(Deník!$W518&lt;&gt;"",IF(Deník!$Y518=Statistika!$F$81,Deník!$W518,""),"")</f>
        <v/>
      </c>
      <c r="FX518" s="233" t="str">
        <f>IF(Deník!$W518&lt;&gt;"",IF(Deník!$Y518=Statistika!$F$82,Deník!$W518,""),"")</f>
        <v/>
      </c>
      <c r="FY518" s="233" t="str">
        <f>IF(Deník!$W518&lt;&gt;"",IF(Deník!$Y518=Statistika!$F$83,Deník!$W518,""),"")</f>
        <v/>
      </c>
      <c r="FZ518" s="233" t="str">
        <f>IF(Deník!$W518&lt;&gt;"",IF(Deník!$Y518=Statistika!$F$84,Deník!$W518,""),"")</f>
        <v/>
      </c>
      <c r="GA518" s="233" t="str">
        <f>IF(Deník!$W518&lt;&gt;"",IF(Deník!$Y518=Statistika!$F$85,Deník!$W518,""),"")</f>
        <v/>
      </c>
      <c r="GB518" s="233" t="str">
        <f>IF(Deník!$W518&lt;&gt;"",IF(Deník!$Y518=Statistika!$F$86,Deník!$W518,""),"")</f>
        <v/>
      </c>
      <c r="GC518" s="233" t="str">
        <f>IF(Deník!$W518&lt;&gt;"",IF(Deník!$Y518=Statistika!$F$87,Deník!$W518,""),"")</f>
        <v/>
      </c>
      <c r="GD518" s="233" t="str">
        <f>IF(Deník!$W518&lt;&gt;"",IF(Deník!$Y518=Statistika!$F$88,Deník!$W518,""),"")</f>
        <v/>
      </c>
      <c r="GE518" s="233" t="str">
        <f>IF(Deník!$W518&lt;&gt;"",IF(Deník!$Y518=Statistika!$F$89,Deník!$W518,""),"")</f>
        <v/>
      </c>
      <c r="GF518" s="233" t="str">
        <f>IF(Deník!$W518&lt;&gt;"",IF(Deník!$Y518=Statistika!$F$90,Deník!$W518,""),"")</f>
        <v/>
      </c>
      <c r="GG518" s="233" t="str">
        <f>IF(Deník!$W518&lt;&gt;"",IF(Deník!$Y518=Statistika!$F$91,Deník!$W518,""),"")</f>
        <v/>
      </c>
      <c r="GH518" s="233"/>
      <c r="GI518" s="233" t="str">
        <f>IF(Deník!$W518&lt;&gt;"",IF(Deník!$AB518=Statistika!$L$100,Deník!$W518,""),"")</f>
        <v/>
      </c>
      <c r="GJ518" s="233" t="str">
        <f>IF(Deník!$W518&lt;&gt;"",IF(Deník!$AB518=Statistika!$L$101,Deník!$W518,""),"")</f>
        <v/>
      </c>
      <c r="GK518" s="233" t="str">
        <f>IF(Deník!$W518&lt;&gt;"",IF(Deník!$AB518=Statistika!$L$102,Deník!$W518,""),"")</f>
        <v/>
      </c>
      <c r="GL518" s="233" t="str">
        <f>IF(Deník!$W518&lt;&gt;"",IF(Deník!$AB518=Statistika!$L$103,Deník!$W518,""),"")</f>
        <v/>
      </c>
      <c r="GM518" s="233" t="str">
        <f>IF(Deník!$W518&lt;&gt;"",IF(Deník!$AB518=Statistika!$L$104,Deník!$W518,""),"")</f>
        <v/>
      </c>
      <c r="GN518" s="233" t="str">
        <f>IF(Deník!$W518&lt;&gt;"",IF(Deník!$AB518=Statistika!$L$105,Deník!$W518,""),"")</f>
        <v/>
      </c>
      <c r="GO518" s="233" t="str">
        <f>IF(Deník!$W518&lt;&gt;"",IF(Deník!$AB518=Statistika!$L$106,Deník!$W518,""),"")</f>
        <v/>
      </c>
      <c r="GP518" s="233" t="str">
        <f>IF(Deník!$W518&lt;&gt;"",IF(Deník!$AB518=Statistika!$L$107,Deník!$W518,""),"")</f>
        <v/>
      </c>
      <c r="GQ518" s="233" t="str">
        <f>IF(Deník!$W518&lt;&gt;"",IF(Deník!$AB518=Statistika!$L$108,Deník!$W518,""),"")</f>
        <v/>
      </c>
      <c r="GS518" s="233" t="str">
        <f>IF(Deník!$W518&lt;0,IF(Deník!$AC518=Statistika!$F$117,Deník!$W518,""),"")</f>
        <v/>
      </c>
      <c r="GT518" s="233" t="str">
        <f>IF(Deník!$W518&lt;0,IF(Deník!$AC518=Statistika!$F$118,Deník!$W518,""),"")</f>
        <v/>
      </c>
      <c r="GU518" s="233" t="str">
        <f>IF(Deník!$W518&lt;0,IF(Deník!$AC518=Statistika!$F$119,Deník!$W518,""),"")</f>
        <v/>
      </c>
      <c r="GV518" s="233" t="str">
        <f>IF(Deník!$W518&lt;0,IF(Deník!$AC518=Statistika!$F$120,Deník!$W518,""),"")</f>
        <v/>
      </c>
      <c r="GW518" s="233" t="str">
        <f>IF(Deník!$W518&lt;0,IF(Deník!$AC518=Statistika!$F$121,Deník!$W518,""),"")</f>
        <v/>
      </c>
      <c r="GX518" s="233" t="str">
        <f>IF(Deník!$W518&lt;0,IF(Deník!$AC518=Statistika!$F$122,Deník!$W518,""),"")</f>
        <v/>
      </c>
      <c r="GY518" s="233" t="str">
        <f>IF(Deník!$W518&lt;0,IF(Deník!$AC518=Statistika!$F$123,Deník!$W518,""),"")</f>
        <v/>
      </c>
      <c r="GZ518" s="233" t="str">
        <f>IF(Deník!$W518&lt;0,IF(Deník!$AC518=Statistika!$F$124,Deník!$W518,""),"")</f>
        <v/>
      </c>
      <c r="HA518" s="233" t="str">
        <f>IF(Deník!$W518&lt;0,IF(Deník!$AC518=Statistika!$F$125,Deník!$W518,""),"")</f>
        <v/>
      </c>
      <c r="HC518" s="233" t="str">
        <f>IF(Deník!$W518&lt;0,IF(Deník!$AD518=Statistika!$F$133,Deník!$W518,""),"")</f>
        <v/>
      </c>
      <c r="HD518" s="233" t="str">
        <f>IF(Deník!$W518&lt;0,IF(Deník!$AD518=Statistika!$F$134,Deník!$W518,""),"")</f>
        <v/>
      </c>
      <c r="HE518" s="233" t="str">
        <f>IF(Deník!$W518&lt;0,IF(Deník!$AD518=Statistika!$F$135,Deník!$W518,""),"")</f>
        <v/>
      </c>
      <c r="HF518" s="233" t="str">
        <f>IF(Deník!$W518&lt;0,IF(Deník!$AD518=Statistika!$F$136,Deník!$W518,""),"")</f>
        <v/>
      </c>
      <c r="HG518" s="233" t="str">
        <f>IF(Deník!$W518&lt;0,IF(Deník!$AD518=Statistika!$F$137,Deník!$W518,""),"")</f>
        <v/>
      </c>
      <c r="ID518" s="8">
        <f>Tabulka4[[#This Row],[Sloupec3]]</f>
        <v>0</v>
      </c>
      <c r="IE518" s="17" t="str">
        <f>IF(AND([1]Deník!$C518&gt;='[1]Měsíční shrnutí'!$D$1,[1]Deník!$C518&lt;='[1]Měsíční shrnutí'!$F$1),[1]Deník!$X518,"")</f>
        <v/>
      </c>
    </row>
    <row r="519" spans="1:239">
      <c r="A519" s="8">
        <f>Deník!C520</f>
        <v>0</v>
      </c>
      <c r="B519" s="50" t="str">
        <f>Deník!R520</f>
        <v/>
      </c>
      <c r="C519" s="102" t="str">
        <f>IF(AND(Deník!R520&gt;1,Deník!R520&lt;&gt;""),1,"")</f>
        <v/>
      </c>
      <c r="D519" s="102" t="str">
        <f>IF(AND(Deník!R520&lt;=0,Deník!R520&lt;&gt;""),1,"")</f>
        <v/>
      </c>
      <c r="E519" s="103" t="str">
        <f>IF(AND(Deník!R520&gt;=0,Deník!R520&lt;=1),1,"")</f>
        <v/>
      </c>
      <c r="F519" s="79" t="str">
        <f>IF(Deník!R520&lt;&gt;"",Deník!R520+F518,"")</f>
        <v/>
      </c>
      <c r="G519" s="85"/>
      <c r="H519" s="54" t="str">
        <f>IF(MONTH(Deník!$C519)=H$2,IF(AND(Deník!$R519&gt;=0,Deník!$R519&lt;=1),"BE",Deník!$R519),"")</f>
        <v/>
      </c>
      <c r="I519" s="11" t="str">
        <f>IF(MONTH(Deník!$C519)=I$2,IF(AND(Deník!$R519&gt;=0,Deník!$R519&lt;=1),"BE",Deník!$R519),"")</f>
        <v/>
      </c>
      <c r="J519" s="11" t="str">
        <f>IF(MONTH(Deník!$C519)=J$2,IF(AND(Deník!$R519&gt;=0,Deník!$R519&lt;=1),"BE",Deník!$R519),"")</f>
        <v/>
      </c>
      <c r="K519" s="11" t="str">
        <f>IF(MONTH(Deník!$C519)=K$2,IF(AND(Deník!$R519&gt;=0,Deník!$R519&lt;=1),"BE",Deník!$R519),"")</f>
        <v/>
      </c>
      <c r="L519" s="11" t="str">
        <f>IF(MONTH(Deník!$C519)=L$2,IF(AND(Deník!$R519&gt;=0,Deník!$R519&lt;=1),"BE",Deník!$R519),"")</f>
        <v/>
      </c>
      <c r="M519" s="11" t="str">
        <f>IF(MONTH(Deník!$C519)=M$2,IF(AND(Deník!$R519&gt;=0,Deník!$R519&lt;=1),"BE",Deník!$R519),"")</f>
        <v/>
      </c>
      <c r="N519" s="11" t="str">
        <f>IF(MONTH(Deník!$C519)=N$2,IF(AND(Deník!$R519&gt;=0,Deník!$R519&lt;=1),"BE",Deník!$R519),"")</f>
        <v/>
      </c>
      <c r="O519" s="11" t="str">
        <f>IF(MONTH(Deník!$C519)=O$2,IF(AND(Deník!$R519&gt;=0,Deník!$R519&lt;=1),"BE",Deník!$R519),"")</f>
        <v/>
      </c>
      <c r="P519" s="11" t="str">
        <f>IF(MONTH(Deník!$C519)=P$2,IF(AND(Deník!$R519&gt;=0,Deník!$R519&lt;=1),"BE",Deník!$R519),"")</f>
        <v/>
      </c>
      <c r="Q519" s="11" t="str">
        <f>IF(MONTH(Deník!$C519)=Q$2,IF(AND(Deník!$R519&gt;=0,Deník!$R519&lt;=1),"BE",Deník!$R519),"")</f>
        <v/>
      </c>
      <c r="R519" s="11" t="str">
        <f>IF(MONTH(Deník!$C519)=R$2,IF(AND(Deník!$R519&gt;=0,Deník!$R519&lt;=1),"BE",Deník!$R519),"")</f>
        <v/>
      </c>
      <c r="S519" s="57" t="str">
        <f>IF(MONTH(Deník!$C519)=S$2,IF(AND(Deník!$R519&gt;=0,Deník!$R519&lt;=1),"BE",Deník!$R519),"")</f>
        <v/>
      </c>
      <c r="U519" s="12"/>
      <c r="V519" s="12"/>
      <c r="X519" s="600" t="str">
        <f>IF(Deník!$R519&lt;&gt;"",IF(Deník!$B519=Statistika!$F$63,IF(AND(Deník!$R519&gt;=0,Deník!$R519&lt;=1),"BE",Deník!$R519),""),"")</f>
        <v/>
      </c>
      <c r="Y519" s="13" t="str">
        <f>IF(Deník!$R519&lt;&gt;"",IF(Deník!$B519=Statistika!$F$64,IF(AND(Deník!$R519&gt;=0,Deník!$R519&lt;=1),"BE",Deník!$R519),""),"")</f>
        <v/>
      </c>
      <c r="Z519" s="13" t="str">
        <f>IF(Deník!$R519&lt;&gt;"",IF(Deník!$B519=Statistika!$F$65,IF(AND(Deník!$R519&gt;=0,Deník!$R519&lt;=1),"BE",Deník!$R519),""),"")</f>
        <v/>
      </c>
      <c r="AA519" s="13" t="str">
        <f>IF(Deník!$R519&lt;&gt;"",IF(Deník!$B519=Statistika!$F$66,IF(AND(Deník!$R519&gt;=0,Deník!$R519&lt;=1),"BE",Deník!$R519),""),"")</f>
        <v/>
      </c>
      <c r="AB519" s="13" t="str">
        <f>IF(Deník!$R519&lt;&gt;"",IF(Deník!$B519=Statistika!$F$67,IF(AND(Deník!$R519&gt;=0,Deník!$R519&lt;=1),"BE",Deník!$R519),""),"")</f>
        <v/>
      </c>
      <c r="AC519" s="13" t="str">
        <f>IF(Deník!$R519&lt;&gt;"",IF(Deník!$B519=Statistika!$F$68,IF(AND(Deník!$R519&gt;=0,Deník!$R519&lt;=1),"BE",Deník!$R519),""),"")</f>
        <v/>
      </c>
      <c r="AD519" s="13" t="str">
        <f>IF(Deník!$R519&lt;&gt;"",IF(Deník!$B519=Statistika!$F$69,IF(AND(Deník!$R519&gt;=0,Deník!$R519&lt;=1),"BE",Deník!$R519),""),"")</f>
        <v/>
      </c>
      <c r="AE519" s="601" t="str">
        <f>IF(Deník!$R519&lt;&gt;"",IF(Deník!$B519=Statistika!$F$70,IF(AND(Deník!$R519&gt;=0,Deník!$R519&lt;=1),"BE",Deník!$R519),""),"")</f>
        <v/>
      </c>
      <c r="AF519" s="90"/>
      <c r="AG519" s="63" t="str">
        <f>IF(Deník!$R519&lt;&gt;"",IF(Deník!$J519="L",IF(AND(Deník!$R519&gt;=0,Deník!$R519&lt;=1),"BE",Deník!$R519),""),"")</f>
        <v/>
      </c>
      <c r="AH519" s="13" t="str">
        <f>IF(Deník!$R519&lt;&gt;"",IF(Deník!$J519="S",IF(AND(Deník!$R519&gt;=0,Deník!$R519&lt;=1),"BE",Deník!$R519),""),"")</f>
        <v/>
      </c>
      <c r="AI519" s="95"/>
      <c r="AJ519" s="71" t="str">
        <f>IF(Deník!N520&lt;&gt;"",Deník!N520*-1,"")</f>
        <v/>
      </c>
      <c r="AK519" s="88"/>
      <c r="AL519" s="63" t="str">
        <f>IF(WEEKDAY(Deník!$C519,2)=1,IF(AND(Deník!$R519&gt;=0,Deník!$R519&lt;=1),"BE",Deník!$R519),"")</f>
        <v/>
      </c>
      <c r="AM519" s="13" t="str">
        <f>IF(WEEKDAY(Deník!$C519,2)=2,IF(AND(Deník!$R519&gt;=0,Deník!$R519&lt;=1),"BE",Deník!$R519),"")</f>
        <v/>
      </c>
      <c r="AN519" s="13" t="str">
        <f>IF(WEEKDAY(Deník!$C519,2)=3,IF(AND(Deník!$R519&gt;=0,Deník!$R519&lt;=1),"BE",Deník!$R519),"")</f>
        <v/>
      </c>
      <c r="AO519" s="13" t="str">
        <f>IF(WEEKDAY(Deník!$C519,2)=4,IF(AND(Deník!$R519&gt;=0,Deník!$R519&lt;=1),"BE",Deník!$R519),"")</f>
        <v/>
      </c>
      <c r="AP519" s="60" t="str">
        <f>IF(WEEKDAY(Deník!$C519,2)=5,IF(AND(Deník!$R519&gt;=0,Deník!$R519&lt;=1),"BE",Deník!$R519),"")</f>
        <v/>
      </c>
      <c r="AQ519" s="99"/>
      <c r="AR519" s="100">
        <f>Deník!D519</f>
        <v>0</v>
      </c>
      <c r="AS519" s="63" t="str">
        <f>IF(Deník!$D519&lt;&gt;"",IF(AND(Deník!$D519&gt;=AS$2,Deník!$D519&lt;=AS$3),IF(AND(Deník!$R519&gt;=0,Deník!$R519&lt;=1),"BE",Deník!$R519),""),"")</f>
        <v/>
      </c>
      <c r="AT519" s="63" t="str">
        <f>IF(Deník!$D519&lt;&gt;"",IF(AND(Deník!$D519&gt;=AT$2,Deník!$D519&lt;=AT$3),IF(AND(Deník!$R519&gt;=0,Deník!$R519&lt;=1),"BE",Deník!$R519),""),"")</f>
        <v/>
      </c>
      <c r="AU519" s="63" t="str">
        <f>IF(Deník!$D519&lt;&gt;"",IF(AND(Deník!$D519&gt;=AU$2,Deník!$D519&lt;=AU$3),IF(AND(Deník!$R519&gt;=0,Deník!$R519&lt;=1),"BE",Deník!$R519),""),"")</f>
        <v/>
      </c>
      <c r="AV519" s="63" t="str">
        <f>IF(Deník!$D519&lt;&gt;"",IF(AND(Deník!$D519&gt;=AV$2,Deník!$D519&lt;=AV$3),IF(AND(Deník!$R519&gt;=0,Deník!$R519&lt;=1),"BE",Deník!$R519),""),"")</f>
        <v/>
      </c>
      <c r="AW519" s="63" t="str">
        <f>IF(Deník!$D519&lt;&gt;"",IF(AND(Deník!$D519&gt;=AW$2,Deník!$D519&lt;=AW$3),IF(AND(Deník!$R519&gt;=0,Deník!$R519&lt;=1),"BE",Deník!$R519),""),"")</f>
        <v/>
      </c>
      <c r="AX519" s="63" t="str">
        <f>IF(Deník!$D519&lt;&gt;"",IF(AND(Deník!$D519&gt;=AX$2,Deník!$D519&lt;=AX$3),IF(AND(Deník!$R519&gt;=0,Deník!$R519&lt;=1),"BE",Deník!$R519),""),"")</f>
        <v/>
      </c>
      <c r="AY519" s="63" t="str">
        <f>IF(Deník!$D519&lt;&gt;"",IF(AND(Deník!$D519&gt;=AY$2,Deník!$D519&lt;=AY$3),IF(AND(Deník!$R519&gt;=0,Deník!$R519&lt;=1),"BE",Deník!$R519),""),"")</f>
        <v/>
      </c>
      <c r="AZ519" s="63" t="str">
        <f>IF(Deník!$D519&lt;&gt;"",IF(AND(Deník!$D519&gt;=AZ$2,Deník!$D519&lt;=AZ$3),IF(AND(Deník!$R519&gt;=0,Deník!$R519&lt;=1),"BE",Deník!$R519),""),"")</f>
        <v/>
      </c>
      <c r="BA519" s="63" t="str">
        <f>IF(Deník!$D519&lt;&gt;"",IF(AND(Deník!$D519&gt;=BA$2,Deník!$D519&lt;=BA$3),IF(AND(Deník!$R519&gt;=0,Deník!$R519&lt;=1),"BE",Deník!$R519),""),"")</f>
        <v/>
      </c>
      <c r="BB519" s="63" t="str">
        <f>IF(Deník!$D519&lt;&gt;"",IF(AND(Deník!$D519&gt;=BB$2,Deník!$D519&lt;=BB$3),IF(AND(Deník!$R519&gt;=0,Deník!$R519&lt;=1),"BE",Deník!$R519),""),"")</f>
        <v/>
      </c>
      <c r="BC519" s="71" t="str">
        <f>IF(Deník!$D519&lt;&gt;"",IF(AND(Deník!$D519&gt;=BC$2,Deník!$D519&lt;=BC$3),IF(AND(Deník!$R519&gt;=0,Deník!$R519&lt;=1),"BE",Deník!$R519),""),"")</f>
        <v/>
      </c>
      <c r="BD519" s="20" t="str">
        <f>IF(Deník!$J520="S",(Deník!$M520-Deník!$K520),IF(Deník!$J520="L",(Deník!$K520-Deník!$M520),""))</f>
        <v/>
      </c>
      <c r="BE519" s="20" t="str">
        <f>IF(Deník!$J520="S",(Deník!$K520-Deník!$O520),IF(Deník!$J520="L",(Deník!$O520-Deník!$K520),""))</f>
        <v/>
      </c>
      <c r="BF519" s="20" t="str">
        <f>IF(Deník!$J520="S",(Deník!$K520-Deník!$L520),IF(Deník!$J520="L",(Deník!$L520-Deník!$K520),""))</f>
        <v/>
      </c>
      <c r="BG519" s="20" t="str">
        <f>IF(Deník!$J520="S",(Deník!$K520-Deník!$S520),IF(Deník!$J520="L",(Deník!$S520-Deník!$K520),""))</f>
        <v/>
      </c>
      <c r="BH519" s="20" t="str">
        <f>IF(Deník!$J520="S",(Deník!$K520-Deník!$U520),IF(Deník!$J520="L",(Deník!$U520-Deník!$K520),""))</f>
        <v/>
      </c>
      <c r="BI519" s="20" t="str">
        <f>IF(Deník!$R519&gt;1,Deník!$R519,"")</f>
        <v/>
      </c>
      <c r="BJ519" s="20" t="str">
        <f>IF(Deník!$R519&lt;0,Deník!$R519,"")</f>
        <v/>
      </c>
      <c r="BK519" s="17"/>
      <c r="BM519" s="233" t="str">
        <f>IF(Deník!$R519&lt;&gt;"",IF(Deník!$Y519=Statistika!$F$78,IF(AND(Deník!$R519&gt;=0,Deník!$R519&lt;=1),"BE",Deník!$R519),""),"")</f>
        <v/>
      </c>
      <c r="BN519" s="233" t="str">
        <f>IF(Deník!$R519&lt;&gt;"",IF(Deník!$Y519=Statistika!$F$79,IF(AND(Deník!$R519&gt;=0,Deník!$R519&lt;=1),"BE",Deník!$R519),""),"")</f>
        <v/>
      </c>
      <c r="BO519" s="233" t="str">
        <f>IF(Deník!$R519&lt;&gt;"",IF(Deník!$Y519=Statistika!$F$80,IF(AND(Deník!$R519&gt;=0,Deník!$R519&lt;=1),"BE",Deník!$R519),""),"")</f>
        <v/>
      </c>
      <c r="BP519" s="233" t="str">
        <f>IF(Deník!$R519&lt;&gt;"",IF(Deník!$Y519=Statistika!$F$81,IF(AND(Deník!$R519&gt;=0,Deník!$R519&lt;=1),"BE",Deník!$R519),""),"")</f>
        <v/>
      </c>
      <c r="BQ519" s="233" t="str">
        <f>IF(Deník!$R519&lt;&gt;"",IF(Deník!$Y519=Statistika!$F$82,IF(AND(Deník!$R519&gt;=0,Deník!$R519&lt;=1),"BE",Deník!$R519),""),"")</f>
        <v/>
      </c>
      <c r="BR519" s="233" t="str">
        <f>IF(Deník!$R519&lt;&gt;"",IF(Deník!$Y519=Statistika!$F$83,IF(AND(Deník!$R519&gt;=0,Deník!$R519&lt;=1),"BE",Deník!$R519),""),"")</f>
        <v/>
      </c>
      <c r="BS519" s="233" t="str">
        <f>IF(Deník!$R519&lt;&gt;"",IF(Deník!$Y519=Statistika!$F$84,IF(AND(Deník!$R519&gt;=0,Deník!$R519&lt;=1),"BE",Deník!$R519),""),"")</f>
        <v/>
      </c>
      <c r="BT519" s="233" t="str">
        <f>IF(Deník!$R519&lt;&gt;"",IF(Deník!$Y519=Statistika!$F$85,IF(AND(Deník!$R519&gt;=0,Deník!$R519&lt;=1),"BE",Deník!$R519),""),"")</f>
        <v/>
      </c>
      <c r="BU519" s="233" t="str">
        <f>IF(Deník!$R519&lt;&gt;"",IF(Deník!$Y519=Statistika!$F$86,IF(AND(Deník!$R519&gt;=0,Deník!$R519&lt;=1),"BE",Deník!$R519),""),"")</f>
        <v/>
      </c>
      <c r="BV519" s="233" t="str">
        <f>IF(Deník!$R519&lt;&gt;"",IF(Deník!$Y519=Statistika!$F$87,IF(AND(Deník!$R519&gt;=0,Deník!$R519&lt;=1),"BE",Deník!$R519),""),"")</f>
        <v/>
      </c>
      <c r="BW519" s="233" t="str">
        <f>IF(Deník!$R519&lt;&gt;"",IF(Deník!$Y519=Statistika!$F$88,IF(AND(Deník!$R519&gt;=0,Deník!$R519&lt;=1),"BE",Deník!$R519),""),"")</f>
        <v/>
      </c>
      <c r="BX519" s="233" t="str">
        <f>IF(Deník!$R519&lt;&gt;"",IF(Deník!$Y519=Statistika!$F$89,IF(AND(Deník!$R519&gt;=0,Deník!$R519&lt;=1),"BE",Deník!$R519),""),"")</f>
        <v/>
      </c>
      <c r="BY519" s="233" t="str">
        <f>IF(Deník!$R519&lt;&gt;"",IF(Deník!$Y519=Statistika!$F$90,IF(AND(Deník!$R519&gt;=0,Deník!$R519&lt;=1),"BE",Deník!$R519),""),"")</f>
        <v/>
      </c>
      <c r="BZ519" s="233" t="str">
        <f>IF(Deník!$R519&lt;&gt;"",IF(Deník!$Y519=Statistika!$F$91,IF(AND(Deník!$R519&gt;=0,Deník!$R519&lt;=1),"BE",Deník!$R519),""),"")</f>
        <v/>
      </c>
      <c r="CA519" s="233"/>
      <c r="CB519" s="233" t="str">
        <f>IF(Deník!$R519&lt;&gt;"",IF(Deník!$AB519="SL",IF(AND(Deník!$R519&gt;=0,Deník!$R519&lt;=1),"BE",Deník!$R519),""),"")</f>
        <v/>
      </c>
      <c r="CC519" s="233" t="str">
        <f>IF(Deník!$R519&lt;&gt;"",IF(Deník!$AB519="BE10",IF(AND(Deník!$R519&gt;=0,Deník!$R519&lt;=1),"BE",Deník!$R519),""),"")</f>
        <v/>
      </c>
      <c r="CD519" s="233" t="str">
        <f>IF(Deník!$R519&lt;&gt;"",IF(Deník!$AB519="BE15",IF(AND(Deník!$R519&gt;=0,Deník!$R519&lt;=1),"BE",Deník!$R519),""),"")</f>
        <v/>
      </c>
      <c r="CE519" s="233" t="str">
        <f>IF(Deník!$R519&lt;&gt;"",IF(Deník!$AB519="BE20",IF(AND(Deník!$R519&gt;=0,Deník!$R519&lt;=1),"BE",Deník!$R519),""),"")</f>
        <v/>
      </c>
      <c r="CF519" s="233" t="str">
        <f>IF(Deník!$R519&lt;&gt;"",IF(Deník!$AB519="TP1",IF(AND(Deník!$R519&gt;=0,Deník!$R519&lt;=1),"BE",Deník!$R519),""),"")</f>
        <v/>
      </c>
      <c r="CG519" s="233" t="str">
        <f>IF(Deník!$R519&lt;&gt;"",IF(Deník!$AB519="TP2",IF(AND(Deník!$R519&gt;=0,Deník!$R519&lt;=1),"BE",Deník!$R519),""),"")</f>
        <v/>
      </c>
      <c r="CH519" s="233" t="str">
        <f>IF(Deník!$R519&lt;&gt;"",IF(Deník!$AB519="TP3",IF(AND(Deník!$R519&gt;=0,Deník!$R519&lt;=1),"BE",Deník!$R519),""),"")</f>
        <v/>
      </c>
      <c r="CI519" s="233" t="str">
        <f>IF(Deník!$R519&lt;&gt;"",IF(Deník!$AB519="Trailing SL",IF(AND(Deník!$R519&gt;=0,Deník!$R519&lt;=1),"BE",Deník!$R519),""),"")</f>
        <v/>
      </c>
      <c r="CJ519" s="233" t="str">
        <f>IF(Deník!$R519&lt;&gt;"",IF(Deník!$AB519="Manual",IF(AND(Deník!$R519&gt;=0,Deník!$R519&lt;=1),"BE",Deník!$R519),""),"")</f>
        <v/>
      </c>
      <c r="CK519" s="233"/>
      <c r="CL519" s="233" t="str">
        <f>IF(Deník!$R519&lt;0,IF(Deník!$AC519=Statistika!$F$117,Deník!$R519,""),"")</f>
        <v/>
      </c>
      <c r="CM519" s="233" t="str">
        <f>IF(Deník!$R519&lt;0,IF(Deník!$AC519=Statistika!$F$118,Deník!$R519,""),"")</f>
        <v/>
      </c>
      <c r="CN519" s="233" t="str">
        <f>IF(Deník!$R519&lt;0,IF(Deník!$AC519=Statistika!$F$119,Deník!$R519,""),"")</f>
        <v/>
      </c>
      <c r="CO519" s="233" t="str">
        <f>IF(Deník!$R519&lt;0,IF(Deník!$AC519=Statistika!$F$120,Deník!$R519,""),"")</f>
        <v/>
      </c>
      <c r="CP519" s="233" t="str">
        <f>IF(Deník!$R519&lt;0,IF(Deník!$AC519=Statistika!$F$121,Deník!$R519,""),"")</f>
        <v/>
      </c>
      <c r="CQ519" s="233" t="str">
        <f>IF(Deník!$R519&lt;0,IF(Deník!$AC519=Statistika!$F$122,Deník!$R519,""),"")</f>
        <v/>
      </c>
      <c r="CR519" s="233" t="str">
        <f>IF(Deník!$R519&lt;0,IF(Deník!$AC519=Statistika!$F$123,Deník!$R519,""),"")</f>
        <v/>
      </c>
      <c r="CS519" s="233" t="str">
        <f>IF(Deník!$R519&lt;0,IF(Deník!$AC519=Statistika!$F$124,Deník!$R519,""),"")</f>
        <v/>
      </c>
      <c r="CT519" s="233" t="str">
        <f>IF(Deník!$R519&lt;0,IF(Deník!$AC519=Statistika!$F$125,Deník!$R519,""),"")</f>
        <v/>
      </c>
      <c r="CU519" s="233"/>
      <c r="CV519" s="233" t="str">
        <f>IF(Deník!$R519&lt;0,IF(Deník!$AD519=$CV$2,Deník!$R519,""),"")</f>
        <v/>
      </c>
      <c r="CW519" s="233" t="str">
        <f>IF(Deník!$R519&lt;0,IF(Deník!$AD519=$CW$2,Deník!$R519,""),"")</f>
        <v/>
      </c>
      <c r="CX519" s="233" t="str">
        <f>IF(Deník!$R519&lt;0,IF(Deník!$AD519=$CX$2,Deník!$R519,""),"")</f>
        <v/>
      </c>
      <c r="CY519" s="233" t="str">
        <f>IF(Deník!$R519&lt;0,IF(Deník!$AD519=$CY$2,Deník!$R519,""),"")</f>
        <v/>
      </c>
      <c r="CZ519" s="233" t="str">
        <f>IF(Deník!$R519&lt;0,IF(Deník!$AD519=$CZ$2,Deník!$R519,""),"")</f>
        <v/>
      </c>
      <c r="DL519" s="221">
        <f t="shared" si="22"/>
        <v>93847.029999999984</v>
      </c>
      <c r="DM519" s="220">
        <f t="shared" si="21"/>
        <v>-6.1529700000000132E-2</v>
      </c>
      <c r="DO519" s="50">
        <f>Deník!W520</f>
        <v>0</v>
      </c>
      <c r="DP519" s="102" t="str">
        <f>IF(AND(Deník!W520&gt;0),1,"")</f>
        <v/>
      </c>
      <c r="DQ519" s="102">
        <f>IF(AND(Deník!W520&lt;=0),1,"")</f>
        <v>1</v>
      </c>
      <c r="DR519" s="227"/>
      <c r="DS519" s="228"/>
      <c r="DT519" s="85"/>
      <c r="DU519" s="54">
        <f>IF(MONTH(Deník!$C519)=DU$2,Deník!$W519,"")</f>
        <v>0</v>
      </c>
      <c r="DV519" s="222" t="str">
        <f>IF(MONTH(Deník!$C519)=DV$2,Deník!$W519,"")</f>
        <v/>
      </c>
      <c r="DW519" s="222" t="str">
        <f>IF(MONTH(Deník!$C519)=DW$2,Deník!$W519,"")</f>
        <v/>
      </c>
      <c r="DX519" s="222" t="str">
        <f>IF(MONTH(Deník!$C519)=DX$2,Deník!$W519,"")</f>
        <v/>
      </c>
      <c r="DY519" s="222" t="str">
        <f>IF(MONTH(Deník!$C519)=DY$2,Deník!$W519,"")</f>
        <v/>
      </c>
      <c r="DZ519" s="222" t="str">
        <f>IF(MONTH(Deník!$C519)=DZ$2,Deník!$W519,"")</f>
        <v/>
      </c>
      <c r="EA519" s="222" t="str">
        <f>IF(MONTH(Deník!$C519)=EA$2,Deník!$W519,"")</f>
        <v/>
      </c>
      <c r="EB519" s="222" t="str">
        <f>IF(MONTH(Deník!$C519)=EB$2,Deník!$W519,"")</f>
        <v/>
      </c>
      <c r="EC519" s="222" t="str">
        <f>IF(MONTH(Deník!$C519)=EC$2,Deník!$W519,"")</f>
        <v/>
      </c>
      <c r="ED519" s="222" t="str">
        <f>IF(MONTH(Deník!$C519)=ED$2,Deník!$W519,"")</f>
        <v/>
      </c>
      <c r="EE519" s="222" t="str">
        <f>IF(MONTH(Deník!$C519)=EE$2,Deník!$W519,"")</f>
        <v/>
      </c>
      <c r="EF519" s="222" t="str">
        <f>IF(MONTH(Deník!$C519)=EF$2,Deník!$W519,"")</f>
        <v/>
      </c>
      <c r="EI519" s="600" t="str">
        <f>IF(Deník!$W519&lt;&gt;"",IF(Deník!$B519=Statistika!$F$63,Deník!$W519,""),"")</f>
        <v/>
      </c>
      <c r="EJ519" s="13" t="str">
        <f>IF(Deník!$W519&lt;&gt;"",IF(Deník!$B519=Statistika!$F$64,Deník!$W519,""),"")</f>
        <v/>
      </c>
      <c r="EK519" s="13" t="str">
        <f>IF(Deník!$W519&lt;&gt;"",IF(Deník!$B519=Statistika!$F$65,Deník!$W519,""),"")</f>
        <v/>
      </c>
      <c r="EL519" s="13" t="str">
        <f>IF(Deník!$W519&lt;&gt;"",IF(Deník!$B519=Statistika!$F$66,Deník!$W519,""),"")</f>
        <v/>
      </c>
      <c r="EM519" s="13" t="str">
        <f>IF(Deník!$W519&lt;&gt;"",IF(Deník!$B519=Statistika!$F$67,Deník!$W519,""),"")</f>
        <v/>
      </c>
      <c r="EN519" s="13" t="str">
        <f>IF(Deník!$W519&lt;&gt;"",IF(Deník!$B519=Statistika!$F$68,Deník!$W519,""),"")</f>
        <v/>
      </c>
      <c r="EO519" s="13" t="str">
        <f>IF(Deník!$W519&lt;&gt;"",IF(Deník!$B519=Statistika!$F$69,Deník!$W519,""),"")</f>
        <v/>
      </c>
      <c r="EP519" s="601" t="str">
        <f>IF(Deník!$W519&lt;&gt;"",IF(Deník!$B519=Statistika!$F$70,Deník!$W519,""),"")</f>
        <v/>
      </c>
      <c r="EQ519" s="90"/>
      <c r="ER519" s="63" t="str">
        <f>IF(Deník!$W519&lt;&gt;"",IF(Deník!$J519="L",Deník!$W519,""),"")</f>
        <v/>
      </c>
      <c r="ES519" s="13" t="str">
        <f>IF(Deník!$W519&lt;&gt;"",IF(Deník!$J519="S",Deník!$W519,""),"")</f>
        <v/>
      </c>
      <c r="ET519" s="95"/>
      <c r="EU519" s="88"/>
      <c r="EV519" s="63" t="str">
        <f>IF(WEEKDAY(Deník!$C519,2)=1,Deník!$W519,"")</f>
        <v/>
      </c>
      <c r="EW519" s="13" t="str">
        <f>IF(WEEKDAY(Deník!$C519,2)=2,Deník!$W519,"")</f>
        <v/>
      </c>
      <c r="EX519" s="13" t="str">
        <f>IF(WEEKDAY(Deník!$C519,2)=3,Deník!$W519,"")</f>
        <v/>
      </c>
      <c r="EY519" s="13" t="str">
        <f>IF(WEEKDAY(Deník!$C519,2)=4,Deník!$W519,"")</f>
        <v/>
      </c>
      <c r="EZ519" s="60" t="str">
        <f>IF(WEEKDAY(Deník!$C519,2)=5,Deník!$W519,"")</f>
        <v/>
      </c>
      <c r="FA519" s="99"/>
      <c r="FB519" s="100">
        <f>Deník!D519</f>
        <v>0</v>
      </c>
      <c r="FC519" s="63">
        <f>IF($FB519&lt;&gt;"",IF(AND($FB519&gt;=FC$2,$FB519&lt;=FC$3),Deník!$W519,""))</f>
        <v>0</v>
      </c>
      <c r="FD519" s="63" t="str">
        <f>IF($FB519&lt;&gt;"",IF(AND($FB519&gt;=FD$2,$FB519&lt;=FD$3),Deník!$W519,""))</f>
        <v/>
      </c>
      <c r="FE519" s="63" t="str">
        <f>IF($FB519&lt;&gt;"",IF(AND($FB519&gt;=FE$2,$FB519&lt;=FE$3),Deník!$W519,""))</f>
        <v/>
      </c>
      <c r="FF519" s="63" t="str">
        <f>IF($FB519&lt;&gt;"",IF(AND($FB519&gt;=FF$2,$FB519&lt;=FF$3),Deník!$W519,""))</f>
        <v/>
      </c>
      <c r="FG519" s="63" t="str">
        <f>IF($FB519&lt;&gt;"",IF(AND($FB519&gt;=FG$2,$FB519&lt;=FG$3),Deník!$W519,""))</f>
        <v/>
      </c>
      <c r="FH519" s="63" t="str">
        <f>IF($FB519&lt;&gt;"",IF(AND($FB519&gt;=FH$2,$FB519&lt;=FH$3),Deník!$W519,""))</f>
        <v/>
      </c>
      <c r="FI519" s="63" t="str">
        <f>IF($FB519&lt;&gt;"",IF(AND($FB519&gt;=FI$2,$FB519&lt;=FI$3),Deník!$W519,""))</f>
        <v/>
      </c>
      <c r="FJ519" s="63" t="str">
        <f>IF($FB519&lt;&gt;"",IF(AND($FB519&gt;=FJ$2,$FB519&lt;=FJ$3),Deník!$W519,""))</f>
        <v/>
      </c>
      <c r="FK519" s="63" t="str">
        <f>IF($FB519&lt;&gt;"",IF(AND($FB519&gt;=FK$2,$FB519&lt;=FK$3),Deník!$W519,""))</f>
        <v/>
      </c>
      <c r="FL519" s="63" t="str">
        <f>IF($FB519&lt;&gt;"",IF(AND($FB519&gt;=FL$2,$FB519&lt;=FL$3),Deník!$W519,""))</f>
        <v/>
      </c>
      <c r="FM519" s="63" t="str">
        <f>IF($FB519&lt;&gt;"",IF(AND($FB519&gt;=FM$2,$FB519&lt;=FM$3),Deník!$W519,""))</f>
        <v/>
      </c>
      <c r="FN519" s="13"/>
      <c r="FO519" s="20" t="str">
        <f>IF(Deník!$W519&gt;1,Deník!$W519,"")</f>
        <v/>
      </c>
      <c r="FP519" s="20" t="str">
        <f>IF(Deník!$W519&lt;0,Deník!$W519,"")</f>
        <v/>
      </c>
      <c r="FQ519" s="17"/>
      <c r="FS519" s="233"/>
      <c r="FT519" s="233" t="str">
        <f>IF(Deník!$W519&lt;&gt;"",IF(Deník!$Y519=Statistika!$F$78,Deník!$W519,""),"")</f>
        <v/>
      </c>
      <c r="FU519" s="233" t="str">
        <f>IF(Deník!$W519&lt;&gt;"",IF(Deník!$Y519=Statistika!$F$79,Deník!$W519,""),"")</f>
        <v/>
      </c>
      <c r="FV519" s="233" t="str">
        <f>IF(Deník!$W519&lt;&gt;"",IF(Deník!$Y519=Statistika!$F$80,Deník!$W519,""),"")</f>
        <v/>
      </c>
      <c r="FW519" s="233" t="str">
        <f>IF(Deník!$W519&lt;&gt;"",IF(Deník!$Y519=Statistika!$F$81,Deník!$W519,""),"")</f>
        <v/>
      </c>
      <c r="FX519" s="233" t="str">
        <f>IF(Deník!$W519&lt;&gt;"",IF(Deník!$Y519=Statistika!$F$82,Deník!$W519,""),"")</f>
        <v/>
      </c>
      <c r="FY519" s="233" t="str">
        <f>IF(Deník!$W519&lt;&gt;"",IF(Deník!$Y519=Statistika!$F$83,Deník!$W519,""),"")</f>
        <v/>
      </c>
      <c r="FZ519" s="233" t="str">
        <f>IF(Deník!$W519&lt;&gt;"",IF(Deník!$Y519=Statistika!$F$84,Deník!$W519,""),"")</f>
        <v/>
      </c>
      <c r="GA519" s="233" t="str">
        <f>IF(Deník!$W519&lt;&gt;"",IF(Deník!$Y519=Statistika!$F$85,Deník!$W519,""),"")</f>
        <v/>
      </c>
      <c r="GB519" s="233" t="str">
        <f>IF(Deník!$W519&lt;&gt;"",IF(Deník!$Y519=Statistika!$F$86,Deník!$W519,""),"")</f>
        <v/>
      </c>
      <c r="GC519" s="233" t="str">
        <f>IF(Deník!$W519&lt;&gt;"",IF(Deník!$Y519=Statistika!$F$87,Deník!$W519,""),"")</f>
        <v/>
      </c>
      <c r="GD519" s="233" t="str">
        <f>IF(Deník!$W519&lt;&gt;"",IF(Deník!$Y519=Statistika!$F$88,Deník!$W519,""),"")</f>
        <v/>
      </c>
      <c r="GE519" s="233" t="str">
        <f>IF(Deník!$W519&lt;&gt;"",IF(Deník!$Y519=Statistika!$F$89,Deník!$W519,""),"")</f>
        <v/>
      </c>
      <c r="GF519" s="233" t="str">
        <f>IF(Deník!$W519&lt;&gt;"",IF(Deník!$Y519=Statistika!$F$90,Deník!$W519,""),"")</f>
        <v/>
      </c>
      <c r="GG519" s="233" t="str">
        <f>IF(Deník!$W519&lt;&gt;"",IF(Deník!$Y519=Statistika!$F$91,Deník!$W519,""),"")</f>
        <v/>
      </c>
      <c r="GH519" s="233"/>
      <c r="GI519" s="233" t="str">
        <f>IF(Deník!$W519&lt;&gt;"",IF(Deník!$AB519=Statistika!$L$100,Deník!$W519,""),"")</f>
        <v/>
      </c>
      <c r="GJ519" s="233" t="str">
        <f>IF(Deník!$W519&lt;&gt;"",IF(Deník!$AB519=Statistika!$L$101,Deník!$W519,""),"")</f>
        <v/>
      </c>
      <c r="GK519" s="233" t="str">
        <f>IF(Deník!$W519&lt;&gt;"",IF(Deník!$AB519=Statistika!$L$102,Deník!$W519,""),"")</f>
        <v/>
      </c>
      <c r="GL519" s="233" t="str">
        <f>IF(Deník!$W519&lt;&gt;"",IF(Deník!$AB519=Statistika!$L$103,Deník!$W519,""),"")</f>
        <v/>
      </c>
      <c r="GM519" s="233" t="str">
        <f>IF(Deník!$W519&lt;&gt;"",IF(Deník!$AB519=Statistika!$L$104,Deník!$W519,""),"")</f>
        <v/>
      </c>
      <c r="GN519" s="233" t="str">
        <f>IF(Deník!$W519&lt;&gt;"",IF(Deník!$AB519=Statistika!$L$105,Deník!$W519,""),"")</f>
        <v/>
      </c>
      <c r="GO519" s="233" t="str">
        <f>IF(Deník!$W519&lt;&gt;"",IF(Deník!$AB519=Statistika!$L$106,Deník!$W519,""),"")</f>
        <v/>
      </c>
      <c r="GP519" s="233" t="str">
        <f>IF(Deník!$W519&lt;&gt;"",IF(Deník!$AB519=Statistika!$L$107,Deník!$W519,""),"")</f>
        <v/>
      </c>
      <c r="GQ519" s="233" t="str">
        <f>IF(Deník!$W519&lt;&gt;"",IF(Deník!$AB519=Statistika!$L$108,Deník!$W519,""),"")</f>
        <v/>
      </c>
      <c r="GS519" s="233" t="str">
        <f>IF(Deník!$W519&lt;0,IF(Deník!$AC519=Statistika!$F$117,Deník!$W519,""),"")</f>
        <v/>
      </c>
      <c r="GT519" s="233" t="str">
        <f>IF(Deník!$W519&lt;0,IF(Deník!$AC519=Statistika!$F$118,Deník!$W519,""),"")</f>
        <v/>
      </c>
      <c r="GU519" s="233" t="str">
        <f>IF(Deník!$W519&lt;0,IF(Deník!$AC519=Statistika!$F$119,Deník!$W519,""),"")</f>
        <v/>
      </c>
      <c r="GV519" s="233" t="str">
        <f>IF(Deník!$W519&lt;0,IF(Deník!$AC519=Statistika!$F$120,Deník!$W519,""),"")</f>
        <v/>
      </c>
      <c r="GW519" s="233" t="str">
        <f>IF(Deník!$W519&lt;0,IF(Deník!$AC519=Statistika!$F$121,Deník!$W519,""),"")</f>
        <v/>
      </c>
      <c r="GX519" s="233" t="str">
        <f>IF(Deník!$W519&lt;0,IF(Deník!$AC519=Statistika!$F$122,Deník!$W519,""),"")</f>
        <v/>
      </c>
      <c r="GY519" s="233" t="str">
        <f>IF(Deník!$W519&lt;0,IF(Deník!$AC519=Statistika!$F$123,Deník!$W519,""),"")</f>
        <v/>
      </c>
      <c r="GZ519" s="233" t="str">
        <f>IF(Deník!$W519&lt;0,IF(Deník!$AC519=Statistika!$F$124,Deník!$W519,""),"")</f>
        <v/>
      </c>
      <c r="HA519" s="233" t="str">
        <f>IF(Deník!$W519&lt;0,IF(Deník!$AC519=Statistika!$F$125,Deník!$W519,""),"")</f>
        <v/>
      </c>
      <c r="HC519" s="233" t="str">
        <f>IF(Deník!$W519&lt;0,IF(Deník!$AD519=Statistika!$F$133,Deník!$W519,""),"")</f>
        <v/>
      </c>
      <c r="HD519" s="233" t="str">
        <f>IF(Deník!$W519&lt;0,IF(Deník!$AD519=Statistika!$F$134,Deník!$W519,""),"")</f>
        <v/>
      </c>
      <c r="HE519" s="233" t="str">
        <f>IF(Deník!$W519&lt;0,IF(Deník!$AD519=Statistika!$F$135,Deník!$W519,""),"")</f>
        <v/>
      </c>
      <c r="HF519" s="233" t="str">
        <f>IF(Deník!$W519&lt;0,IF(Deník!$AD519=Statistika!$F$136,Deník!$W519,""),"")</f>
        <v/>
      </c>
      <c r="HG519" s="233" t="str">
        <f>IF(Deník!$W519&lt;0,IF(Deník!$AD519=Statistika!$F$137,Deník!$W519,""),"")</f>
        <v/>
      </c>
      <c r="ID519" s="8">
        <f>Tabulka4[[#This Row],[Sloupec3]]</f>
        <v>0</v>
      </c>
      <c r="IE519" s="17" t="str">
        <f>IF(AND([1]Deník!$C519&gt;='[1]Měsíční shrnutí'!$D$1,[1]Deník!$C519&lt;='[1]Měsíční shrnutí'!$F$1),[1]Deník!$X519,"")</f>
        <v/>
      </c>
    </row>
    <row r="520" spans="1:239">
      <c r="A520" s="8">
        <f>Deník!C521</f>
        <v>0</v>
      </c>
      <c r="B520" s="50" t="str">
        <f>Deník!R521</f>
        <v/>
      </c>
      <c r="C520" s="102" t="str">
        <f>IF(AND(Deník!R521&gt;1,Deník!R521&lt;&gt;""),1,"")</f>
        <v/>
      </c>
      <c r="D520" s="102" t="str">
        <f>IF(AND(Deník!R521&lt;=0,Deník!R521&lt;&gt;""),1,"")</f>
        <v/>
      </c>
      <c r="E520" s="103" t="str">
        <f>IF(AND(Deník!R521&gt;=0,Deník!R521&lt;=1),1,"")</f>
        <v/>
      </c>
      <c r="F520" s="79" t="str">
        <f>IF(Deník!R521&lt;&gt;"",Deník!R521+F519,"")</f>
        <v/>
      </c>
      <c r="G520" s="85"/>
      <c r="H520" s="54" t="str">
        <f>IF(MONTH(Deník!$C520)=H$2,IF(AND(Deník!$R520&gt;=0,Deník!$R520&lt;=1),"BE",Deník!$R520),"")</f>
        <v/>
      </c>
      <c r="I520" s="11" t="str">
        <f>IF(MONTH(Deník!$C520)=I$2,IF(AND(Deník!$R520&gt;=0,Deník!$R520&lt;=1),"BE",Deník!$R520),"")</f>
        <v/>
      </c>
      <c r="J520" s="11" t="str">
        <f>IF(MONTH(Deník!$C520)=J$2,IF(AND(Deník!$R520&gt;=0,Deník!$R520&lt;=1),"BE",Deník!$R520),"")</f>
        <v/>
      </c>
      <c r="K520" s="11" t="str">
        <f>IF(MONTH(Deník!$C520)=K$2,IF(AND(Deník!$R520&gt;=0,Deník!$R520&lt;=1),"BE",Deník!$R520),"")</f>
        <v/>
      </c>
      <c r="L520" s="11" t="str">
        <f>IF(MONTH(Deník!$C520)=L$2,IF(AND(Deník!$R520&gt;=0,Deník!$R520&lt;=1),"BE",Deník!$R520),"")</f>
        <v/>
      </c>
      <c r="M520" s="11" t="str">
        <f>IF(MONTH(Deník!$C520)=M$2,IF(AND(Deník!$R520&gt;=0,Deník!$R520&lt;=1),"BE",Deník!$R520),"")</f>
        <v/>
      </c>
      <c r="N520" s="11" t="str">
        <f>IF(MONTH(Deník!$C520)=N$2,IF(AND(Deník!$R520&gt;=0,Deník!$R520&lt;=1),"BE",Deník!$R520),"")</f>
        <v/>
      </c>
      <c r="O520" s="11" t="str">
        <f>IF(MONTH(Deník!$C520)=O$2,IF(AND(Deník!$R520&gt;=0,Deník!$R520&lt;=1),"BE",Deník!$R520),"")</f>
        <v/>
      </c>
      <c r="P520" s="11" t="str">
        <f>IF(MONTH(Deník!$C520)=P$2,IF(AND(Deník!$R520&gt;=0,Deník!$R520&lt;=1),"BE",Deník!$R520),"")</f>
        <v/>
      </c>
      <c r="Q520" s="11" t="str">
        <f>IF(MONTH(Deník!$C520)=Q$2,IF(AND(Deník!$R520&gt;=0,Deník!$R520&lt;=1),"BE",Deník!$R520),"")</f>
        <v/>
      </c>
      <c r="R520" s="11" t="str">
        <f>IF(MONTH(Deník!$C520)=R$2,IF(AND(Deník!$R520&gt;=0,Deník!$R520&lt;=1),"BE",Deník!$R520),"")</f>
        <v/>
      </c>
      <c r="S520" s="57" t="str">
        <f>IF(MONTH(Deník!$C520)=S$2,IF(AND(Deník!$R520&gt;=0,Deník!$R520&lt;=1),"BE",Deník!$R520),"")</f>
        <v/>
      </c>
      <c r="U520" s="12"/>
      <c r="V520" s="12"/>
      <c r="X520" s="600" t="str">
        <f>IF(Deník!$R520&lt;&gt;"",IF(Deník!$B520=Statistika!$F$63,IF(AND(Deník!$R520&gt;=0,Deník!$R520&lt;=1),"BE",Deník!$R520),""),"")</f>
        <v/>
      </c>
      <c r="Y520" s="13" t="str">
        <f>IF(Deník!$R520&lt;&gt;"",IF(Deník!$B520=Statistika!$F$64,IF(AND(Deník!$R520&gt;=0,Deník!$R520&lt;=1),"BE",Deník!$R520),""),"")</f>
        <v/>
      </c>
      <c r="Z520" s="13" t="str">
        <f>IF(Deník!$R520&lt;&gt;"",IF(Deník!$B520=Statistika!$F$65,IF(AND(Deník!$R520&gt;=0,Deník!$R520&lt;=1),"BE",Deník!$R520),""),"")</f>
        <v/>
      </c>
      <c r="AA520" s="13" t="str">
        <f>IF(Deník!$R520&lt;&gt;"",IF(Deník!$B520=Statistika!$F$66,IF(AND(Deník!$R520&gt;=0,Deník!$R520&lt;=1),"BE",Deník!$R520),""),"")</f>
        <v/>
      </c>
      <c r="AB520" s="13" t="str">
        <f>IF(Deník!$R520&lt;&gt;"",IF(Deník!$B520=Statistika!$F$67,IF(AND(Deník!$R520&gt;=0,Deník!$R520&lt;=1),"BE",Deník!$R520),""),"")</f>
        <v/>
      </c>
      <c r="AC520" s="13" t="str">
        <f>IF(Deník!$R520&lt;&gt;"",IF(Deník!$B520=Statistika!$F$68,IF(AND(Deník!$R520&gt;=0,Deník!$R520&lt;=1),"BE",Deník!$R520),""),"")</f>
        <v/>
      </c>
      <c r="AD520" s="13" t="str">
        <f>IF(Deník!$R520&lt;&gt;"",IF(Deník!$B520=Statistika!$F$69,IF(AND(Deník!$R520&gt;=0,Deník!$R520&lt;=1),"BE",Deník!$R520),""),"")</f>
        <v/>
      </c>
      <c r="AE520" s="601" t="str">
        <f>IF(Deník!$R520&lt;&gt;"",IF(Deník!$B520=Statistika!$F$70,IF(AND(Deník!$R520&gt;=0,Deník!$R520&lt;=1),"BE",Deník!$R520),""),"")</f>
        <v/>
      </c>
      <c r="AF520" s="90"/>
      <c r="AG520" s="63" t="str">
        <f>IF(Deník!$R520&lt;&gt;"",IF(Deník!$J520="L",IF(AND(Deník!$R520&gt;=0,Deník!$R520&lt;=1),"BE",Deník!$R520),""),"")</f>
        <v/>
      </c>
      <c r="AH520" s="13" t="str">
        <f>IF(Deník!$R520&lt;&gt;"",IF(Deník!$J520="S",IF(AND(Deník!$R520&gt;=0,Deník!$R520&lt;=1),"BE",Deník!$R520),""),"")</f>
        <v/>
      </c>
      <c r="AI520" s="95"/>
      <c r="AJ520" s="71" t="str">
        <f>IF(Deník!N521&lt;&gt;"",Deník!N521*-1,"")</f>
        <v/>
      </c>
      <c r="AK520" s="88"/>
      <c r="AL520" s="63" t="str">
        <f>IF(WEEKDAY(Deník!$C520,2)=1,IF(AND(Deník!$R520&gt;=0,Deník!$R520&lt;=1),"BE",Deník!$R520),"")</f>
        <v/>
      </c>
      <c r="AM520" s="13" t="str">
        <f>IF(WEEKDAY(Deník!$C520,2)=2,IF(AND(Deník!$R520&gt;=0,Deník!$R520&lt;=1),"BE",Deník!$R520),"")</f>
        <v/>
      </c>
      <c r="AN520" s="13" t="str">
        <f>IF(WEEKDAY(Deník!$C520,2)=3,IF(AND(Deník!$R520&gt;=0,Deník!$R520&lt;=1),"BE",Deník!$R520),"")</f>
        <v/>
      </c>
      <c r="AO520" s="13" t="str">
        <f>IF(WEEKDAY(Deník!$C520,2)=4,IF(AND(Deník!$R520&gt;=0,Deník!$R520&lt;=1),"BE",Deník!$R520),"")</f>
        <v/>
      </c>
      <c r="AP520" s="60" t="str">
        <f>IF(WEEKDAY(Deník!$C520,2)=5,IF(AND(Deník!$R520&gt;=0,Deník!$R520&lt;=1),"BE",Deník!$R520),"")</f>
        <v/>
      </c>
      <c r="AQ520" s="99"/>
      <c r="AR520" s="100">
        <f>Deník!D520</f>
        <v>0</v>
      </c>
      <c r="AS520" s="63" t="str">
        <f>IF(Deník!$D520&lt;&gt;"",IF(AND(Deník!$D520&gt;=AS$2,Deník!$D520&lt;=AS$3),IF(AND(Deník!$R520&gt;=0,Deník!$R520&lt;=1),"BE",Deník!$R520),""),"")</f>
        <v/>
      </c>
      <c r="AT520" s="63" t="str">
        <f>IF(Deník!$D520&lt;&gt;"",IF(AND(Deník!$D520&gt;=AT$2,Deník!$D520&lt;=AT$3),IF(AND(Deník!$R520&gt;=0,Deník!$R520&lt;=1),"BE",Deník!$R520),""),"")</f>
        <v/>
      </c>
      <c r="AU520" s="63" t="str">
        <f>IF(Deník!$D520&lt;&gt;"",IF(AND(Deník!$D520&gt;=AU$2,Deník!$D520&lt;=AU$3),IF(AND(Deník!$R520&gt;=0,Deník!$R520&lt;=1),"BE",Deník!$R520),""),"")</f>
        <v/>
      </c>
      <c r="AV520" s="63" t="str">
        <f>IF(Deník!$D520&lt;&gt;"",IF(AND(Deník!$D520&gt;=AV$2,Deník!$D520&lt;=AV$3),IF(AND(Deník!$R520&gt;=0,Deník!$R520&lt;=1),"BE",Deník!$R520),""),"")</f>
        <v/>
      </c>
      <c r="AW520" s="63" t="str">
        <f>IF(Deník!$D520&lt;&gt;"",IF(AND(Deník!$D520&gt;=AW$2,Deník!$D520&lt;=AW$3),IF(AND(Deník!$R520&gt;=0,Deník!$R520&lt;=1),"BE",Deník!$R520),""),"")</f>
        <v/>
      </c>
      <c r="AX520" s="63" t="str">
        <f>IF(Deník!$D520&lt;&gt;"",IF(AND(Deník!$D520&gt;=AX$2,Deník!$D520&lt;=AX$3),IF(AND(Deník!$R520&gt;=0,Deník!$R520&lt;=1),"BE",Deník!$R520),""),"")</f>
        <v/>
      </c>
      <c r="AY520" s="63" t="str">
        <f>IF(Deník!$D520&lt;&gt;"",IF(AND(Deník!$D520&gt;=AY$2,Deník!$D520&lt;=AY$3),IF(AND(Deník!$R520&gt;=0,Deník!$R520&lt;=1),"BE",Deník!$R520),""),"")</f>
        <v/>
      </c>
      <c r="AZ520" s="63" t="str">
        <f>IF(Deník!$D520&lt;&gt;"",IF(AND(Deník!$D520&gt;=AZ$2,Deník!$D520&lt;=AZ$3),IF(AND(Deník!$R520&gt;=0,Deník!$R520&lt;=1),"BE",Deník!$R520),""),"")</f>
        <v/>
      </c>
      <c r="BA520" s="63" t="str">
        <f>IF(Deník!$D520&lt;&gt;"",IF(AND(Deník!$D520&gt;=BA$2,Deník!$D520&lt;=BA$3),IF(AND(Deník!$R520&gt;=0,Deník!$R520&lt;=1),"BE",Deník!$R520),""),"")</f>
        <v/>
      </c>
      <c r="BB520" s="63" t="str">
        <f>IF(Deník!$D520&lt;&gt;"",IF(AND(Deník!$D520&gt;=BB$2,Deník!$D520&lt;=BB$3),IF(AND(Deník!$R520&gt;=0,Deník!$R520&lt;=1),"BE",Deník!$R520),""),"")</f>
        <v/>
      </c>
      <c r="BC520" s="71" t="str">
        <f>IF(Deník!$D520&lt;&gt;"",IF(AND(Deník!$D520&gt;=BC$2,Deník!$D520&lt;=BC$3),IF(AND(Deník!$R520&gt;=0,Deník!$R520&lt;=1),"BE",Deník!$R520),""),"")</f>
        <v/>
      </c>
      <c r="BD520" s="20" t="str">
        <f>IF(Deník!$J521="S",(Deník!$M521-Deník!$K521),IF(Deník!$J521="L",(Deník!$K521-Deník!$M521),""))</f>
        <v/>
      </c>
      <c r="BE520" s="20" t="str">
        <f>IF(Deník!$J521="S",(Deník!$K521-Deník!$O521),IF(Deník!$J521="L",(Deník!$O521-Deník!$K521),""))</f>
        <v/>
      </c>
      <c r="BF520" s="20" t="str">
        <f>IF(Deník!$J521="S",(Deník!$K521-Deník!$L521),IF(Deník!$J521="L",(Deník!$L521-Deník!$K521),""))</f>
        <v/>
      </c>
      <c r="BG520" s="20" t="str">
        <f>IF(Deník!$J521="S",(Deník!$K521-Deník!$S521),IF(Deník!$J521="L",(Deník!$S521-Deník!$K521),""))</f>
        <v/>
      </c>
      <c r="BH520" s="20" t="str">
        <f>IF(Deník!$J521="S",(Deník!$K521-Deník!$U521),IF(Deník!$J521="L",(Deník!$U521-Deník!$K521),""))</f>
        <v/>
      </c>
      <c r="BI520" s="20" t="str">
        <f>IF(Deník!$R520&gt;1,Deník!$R520,"")</f>
        <v/>
      </c>
      <c r="BJ520" s="20" t="str">
        <f>IF(Deník!$R520&lt;0,Deník!$R520,"")</f>
        <v/>
      </c>
      <c r="BK520" s="17"/>
      <c r="BM520" s="233" t="str">
        <f>IF(Deník!$R520&lt;&gt;"",IF(Deník!$Y520=Statistika!$F$78,IF(AND(Deník!$R520&gt;=0,Deník!$R520&lt;=1),"BE",Deník!$R520),""),"")</f>
        <v/>
      </c>
      <c r="BN520" s="233" t="str">
        <f>IF(Deník!$R520&lt;&gt;"",IF(Deník!$Y520=Statistika!$F$79,IF(AND(Deník!$R520&gt;=0,Deník!$R520&lt;=1),"BE",Deník!$R520),""),"")</f>
        <v/>
      </c>
      <c r="BO520" s="233" t="str">
        <f>IF(Deník!$R520&lt;&gt;"",IF(Deník!$Y520=Statistika!$F$80,IF(AND(Deník!$R520&gt;=0,Deník!$R520&lt;=1),"BE",Deník!$R520),""),"")</f>
        <v/>
      </c>
      <c r="BP520" s="233" t="str">
        <f>IF(Deník!$R520&lt;&gt;"",IF(Deník!$Y520=Statistika!$F$81,IF(AND(Deník!$R520&gt;=0,Deník!$R520&lt;=1),"BE",Deník!$R520),""),"")</f>
        <v/>
      </c>
      <c r="BQ520" s="233" t="str">
        <f>IF(Deník!$R520&lt;&gt;"",IF(Deník!$Y520=Statistika!$F$82,IF(AND(Deník!$R520&gt;=0,Deník!$R520&lt;=1),"BE",Deník!$R520),""),"")</f>
        <v/>
      </c>
      <c r="BR520" s="233" t="str">
        <f>IF(Deník!$R520&lt;&gt;"",IF(Deník!$Y520=Statistika!$F$83,IF(AND(Deník!$R520&gt;=0,Deník!$R520&lt;=1),"BE",Deník!$R520),""),"")</f>
        <v/>
      </c>
      <c r="BS520" s="233" t="str">
        <f>IF(Deník!$R520&lt;&gt;"",IF(Deník!$Y520=Statistika!$F$84,IF(AND(Deník!$R520&gt;=0,Deník!$R520&lt;=1),"BE",Deník!$R520),""),"")</f>
        <v/>
      </c>
      <c r="BT520" s="233" t="str">
        <f>IF(Deník!$R520&lt;&gt;"",IF(Deník!$Y520=Statistika!$F$85,IF(AND(Deník!$R520&gt;=0,Deník!$R520&lt;=1),"BE",Deník!$R520),""),"")</f>
        <v/>
      </c>
      <c r="BU520" s="233" t="str">
        <f>IF(Deník!$R520&lt;&gt;"",IF(Deník!$Y520=Statistika!$F$86,IF(AND(Deník!$R520&gt;=0,Deník!$R520&lt;=1),"BE",Deník!$R520),""),"")</f>
        <v/>
      </c>
      <c r="BV520" s="233" t="str">
        <f>IF(Deník!$R520&lt;&gt;"",IF(Deník!$Y520=Statistika!$F$87,IF(AND(Deník!$R520&gt;=0,Deník!$R520&lt;=1),"BE",Deník!$R520),""),"")</f>
        <v/>
      </c>
      <c r="BW520" s="233" t="str">
        <f>IF(Deník!$R520&lt;&gt;"",IF(Deník!$Y520=Statistika!$F$88,IF(AND(Deník!$R520&gt;=0,Deník!$R520&lt;=1),"BE",Deník!$R520),""),"")</f>
        <v/>
      </c>
      <c r="BX520" s="233" t="str">
        <f>IF(Deník!$R520&lt;&gt;"",IF(Deník!$Y520=Statistika!$F$89,IF(AND(Deník!$R520&gt;=0,Deník!$R520&lt;=1),"BE",Deník!$R520),""),"")</f>
        <v/>
      </c>
      <c r="BY520" s="233" t="str">
        <f>IF(Deník!$R520&lt;&gt;"",IF(Deník!$Y520=Statistika!$F$90,IF(AND(Deník!$R520&gt;=0,Deník!$R520&lt;=1),"BE",Deník!$R520),""),"")</f>
        <v/>
      </c>
      <c r="BZ520" s="233" t="str">
        <f>IF(Deník!$R520&lt;&gt;"",IF(Deník!$Y520=Statistika!$F$91,IF(AND(Deník!$R520&gt;=0,Deník!$R520&lt;=1),"BE",Deník!$R520),""),"")</f>
        <v/>
      </c>
      <c r="CA520" s="233"/>
      <c r="CB520" s="233" t="str">
        <f>IF(Deník!$R520&lt;&gt;"",IF(Deník!$AB520="SL",IF(AND(Deník!$R520&gt;=0,Deník!$R520&lt;=1),"BE",Deník!$R520),""),"")</f>
        <v/>
      </c>
      <c r="CC520" s="233" t="str">
        <f>IF(Deník!$R520&lt;&gt;"",IF(Deník!$AB520="BE10",IF(AND(Deník!$R520&gt;=0,Deník!$R520&lt;=1),"BE",Deník!$R520),""),"")</f>
        <v/>
      </c>
      <c r="CD520" s="233" t="str">
        <f>IF(Deník!$R520&lt;&gt;"",IF(Deník!$AB520="BE15",IF(AND(Deník!$R520&gt;=0,Deník!$R520&lt;=1),"BE",Deník!$R520),""),"")</f>
        <v/>
      </c>
      <c r="CE520" s="233" t="str">
        <f>IF(Deník!$R520&lt;&gt;"",IF(Deník!$AB520="BE20",IF(AND(Deník!$R520&gt;=0,Deník!$R520&lt;=1),"BE",Deník!$R520),""),"")</f>
        <v/>
      </c>
      <c r="CF520" s="233" t="str">
        <f>IF(Deník!$R520&lt;&gt;"",IF(Deník!$AB520="TP1",IF(AND(Deník!$R520&gt;=0,Deník!$R520&lt;=1),"BE",Deník!$R520),""),"")</f>
        <v/>
      </c>
      <c r="CG520" s="233" t="str">
        <f>IF(Deník!$R520&lt;&gt;"",IF(Deník!$AB520="TP2",IF(AND(Deník!$R520&gt;=0,Deník!$R520&lt;=1),"BE",Deník!$R520),""),"")</f>
        <v/>
      </c>
      <c r="CH520" s="233" t="str">
        <f>IF(Deník!$R520&lt;&gt;"",IF(Deník!$AB520="TP3",IF(AND(Deník!$R520&gt;=0,Deník!$R520&lt;=1),"BE",Deník!$R520),""),"")</f>
        <v/>
      </c>
      <c r="CI520" s="233" t="str">
        <f>IF(Deník!$R520&lt;&gt;"",IF(Deník!$AB520="Trailing SL",IF(AND(Deník!$R520&gt;=0,Deník!$R520&lt;=1),"BE",Deník!$R520),""),"")</f>
        <v/>
      </c>
      <c r="CJ520" s="233" t="str">
        <f>IF(Deník!$R520&lt;&gt;"",IF(Deník!$AB520="Manual",IF(AND(Deník!$R520&gt;=0,Deník!$R520&lt;=1),"BE",Deník!$R520),""),"")</f>
        <v/>
      </c>
      <c r="CK520" s="233"/>
      <c r="CL520" s="233" t="str">
        <f>IF(Deník!$R520&lt;0,IF(Deník!$AC520=Statistika!$F$117,Deník!$R520,""),"")</f>
        <v/>
      </c>
      <c r="CM520" s="233" t="str">
        <f>IF(Deník!$R520&lt;0,IF(Deník!$AC520=Statistika!$F$118,Deník!$R520,""),"")</f>
        <v/>
      </c>
      <c r="CN520" s="233" t="str">
        <f>IF(Deník!$R520&lt;0,IF(Deník!$AC520=Statistika!$F$119,Deník!$R520,""),"")</f>
        <v/>
      </c>
      <c r="CO520" s="233" t="str">
        <f>IF(Deník!$R520&lt;0,IF(Deník!$AC520=Statistika!$F$120,Deník!$R520,""),"")</f>
        <v/>
      </c>
      <c r="CP520" s="233" t="str">
        <f>IF(Deník!$R520&lt;0,IF(Deník!$AC520=Statistika!$F$121,Deník!$R520,""),"")</f>
        <v/>
      </c>
      <c r="CQ520" s="233" t="str">
        <f>IF(Deník!$R520&lt;0,IF(Deník!$AC520=Statistika!$F$122,Deník!$R520,""),"")</f>
        <v/>
      </c>
      <c r="CR520" s="233" t="str">
        <f>IF(Deník!$R520&lt;0,IF(Deník!$AC520=Statistika!$F$123,Deník!$R520,""),"")</f>
        <v/>
      </c>
      <c r="CS520" s="233" t="str">
        <f>IF(Deník!$R520&lt;0,IF(Deník!$AC520=Statistika!$F$124,Deník!$R520,""),"")</f>
        <v/>
      </c>
      <c r="CT520" s="233" t="str">
        <f>IF(Deník!$R520&lt;0,IF(Deník!$AC520=Statistika!$F$125,Deník!$R520,""),"")</f>
        <v/>
      </c>
      <c r="CU520" s="233"/>
      <c r="CV520" s="233" t="str">
        <f>IF(Deník!$R520&lt;0,IF(Deník!$AD520=$CV$2,Deník!$R520,""),"")</f>
        <v/>
      </c>
      <c r="CW520" s="233" t="str">
        <f>IF(Deník!$R520&lt;0,IF(Deník!$AD520=$CW$2,Deník!$R520,""),"")</f>
        <v/>
      </c>
      <c r="CX520" s="233" t="str">
        <f>IF(Deník!$R520&lt;0,IF(Deník!$AD520=$CX$2,Deník!$R520,""),"")</f>
        <v/>
      </c>
      <c r="CY520" s="233" t="str">
        <f>IF(Deník!$R520&lt;0,IF(Deník!$AD520=$CY$2,Deník!$R520,""),"")</f>
        <v/>
      </c>
      <c r="CZ520" s="233" t="str">
        <f>IF(Deník!$R520&lt;0,IF(Deník!$AD520=$CZ$2,Deník!$R520,""),"")</f>
        <v/>
      </c>
      <c r="DL520" s="221">
        <f t="shared" si="22"/>
        <v>93847.029999999984</v>
      </c>
      <c r="DM520" s="220">
        <f t="shared" si="21"/>
        <v>-6.1529700000000132E-2</v>
      </c>
      <c r="DO520" s="50">
        <f>Deník!W521</f>
        <v>0</v>
      </c>
      <c r="DP520" s="102" t="str">
        <f>IF(AND(Deník!W521&gt;0),1,"")</f>
        <v/>
      </c>
      <c r="DQ520" s="102">
        <f>IF(AND(Deník!W521&lt;=0),1,"")</f>
        <v>1</v>
      </c>
      <c r="DR520" s="227"/>
      <c r="DS520" s="228"/>
      <c r="DT520" s="85"/>
      <c r="DU520" s="54">
        <f>IF(MONTH(Deník!$C520)=DU$2,Deník!$W520,"")</f>
        <v>0</v>
      </c>
      <c r="DV520" s="222" t="str">
        <f>IF(MONTH(Deník!$C520)=DV$2,Deník!$W520,"")</f>
        <v/>
      </c>
      <c r="DW520" s="222" t="str">
        <f>IF(MONTH(Deník!$C520)=DW$2,Deník!$W520,"")</f>
        <v/>
      </c>
      <c r="DX520" s="222" t="str">
        <f>IF(MONTH(Deník!$C520)=DX$2,Deník!$W520,"")</f>
        <v/>
      </c>
      <c r="DY520" s="222" t="str">
        <f>IF(MONTH(Deník!$C520)=DY$2,Deník!$W520,"")</f>
        <v/>
      </c>
      <c r="DZ520" s="222" t="str">
        <f>IF(MONTH(Deník!$C520)=DZ$2,Deník!$W520,"")</f>
        <v/>
      </c>
      <c r="EA520" s="222" t="str">
        <f>IF(MONTH(Deník!$C520)=EA$2,Deník!$W520,"")</f>
        <v/>
      </c>
      <c r="EB520" s="222" t="str">
        <f>IF(MONTH(Deník!$C520)=EB$2,Deník!$W520,"")</f>
        <v/>
      </c>
      <c r="EC520" s="222" t="str">
        <f>IF(MONTH(Deník!$C520)=EC$2,Deník!$W520,"")</f>
        <v/>
      </c>
      <c r="ED520" s="222" t="str">
        <f>IF(MONTH(Deník!$C520)=ED$2,Deník!$W520,"")</f>
        <v/>
      </c>
      <c r="EE520" s="222" t="str">
        <f>IF(MONTH(Deník!$C520)=EE$2,Deník!$W520,"")</f>
        <v/>
      </c>
      <c r="EF520" s="222" t="str">
        <f>IF(MONTH(Deník!$C520)=EF$2,Deník!$W520,"")</f>
        <v/>
      </c>
      <c r="EI520" s="600" t="str">
        <f>IF(Deník!$W520&lt;&gt;"",IF(Deník!$B520=Statistika!$F$63,Deník!$W520,""),"")</f>
        <v/>
      </c>
      <c r="EJ520" s="13" t="str">
        <f>IF(Deník!$W520&lt;&gt;"",IF(Deník!$B520=Statistika!$F$64,Deník!$W520,""),"")</f>
        <v/>
      </c>
      <c r="EK520" s="13" t="str">
        <f>IF(Deník!$W520&lt;&gt;"",IF(Deník!$B520=Statistika!$F$65,Deník!$W520,""),"")</f>
        <v/>
      </c>
      <c r="EL520" s="13" t="str">
        <f>IF(Deník!$W520&lt;&gt;"",IF(Deník!$B520=Statistika!$F$66,Deník!$W520,""),"")</f>
        <v/>
      </c>
      <c r="EM520" s="13" t="str">
        <f>IF(Deník!$W520&lt;&gt;"",IF(Deník!$B520=Statistika!$F$67,Deník!$W520,""),"")</f>
        <v/>
      </c>
      <c r="EN520" s="13" t="str">
        <f>IF(Deník!$W520&lt;&gt;"",IF(Deník!$B520=Statistika!$F$68,Deník!$W520,""),"")</f>
        <v/>
      </c>
      <c r="EO520" s="13" t="str">
        <f>IF(Deník!$W520&lt;&gt;"",IF(Deník!$B520=Statistika!$F$69,Deník!$W520,""),"")</f>
        <v/>
      </c>
      <c r="EP520" s="601" t="str">
        <f>IF(Deník!$W520&lt;&gt;"",IF(Deník!$B520=Statistika!$F$70,Deník!$W520,""),"")</f>
        <v/>
      </c>
      <c r="EQ520" s="90"/>
      <c r="ER520" s="63" t="str">
        <f>IF(Deník!$W520&lt;&gt;"",IF(Deník!$J520="L",Deník!$W520,""),"")</f>
        <v/>
      </c>
      <c r="ES520" s="13" t="str">
        <f>IF(Deník!$W520&lt;&gt;"",IF(Deník!$J520="S",Deník!$W520,""),"")</f>
        <v/>
      </c>
      <c r="ET520" s="95"/>
      <c r="EU520" s="88"/>
      <c r="EV520" s="63" t="str">
        <f>IF(WEEKDAY(Deník!$C520,2)=1,Deník!$W520,"")</f>
        <v/>
      </c>
      <c r="EW520" s="13" t="str">
        <f>IF(WEEKDAY(Deník!$C520,2)=2,Deník!$W520,"")</f>
        <v/>
      </c>
      <c r="EX520" s="13" t="str">
        <f>IF(WEEKDAY(Deník!$C520,2)=3,Deník!$W520,"")</f>
        <v/>
      </c>
      <c r="EY520" s="13" t="str">
        <f>IF(WEEKDAY(Deník!$C520,2)=4,Deník!$W520,"")</f>
        <v/>
      </c>
      <c r="EZ520" s="60" t="str">
        <f>IF(WEEKDAY(Deník!$C520,2)=5,Deník!$W520,"")</f>
        <v/>
      </c>
      <c r="FA520" s="99"/>
      <c r="FB520" s="100">
        <f>Deník!D520</f>
        <v>0</v>
      </c>
      <c r="FC520" s="63">
        <f>IF($FB520&lt;&gt;"",IF(AND($FB520&gt;=FC$2,$FB520&lt;=FC$3),Deník!$W520,""))</f>
        <v>0</v>
      </c>
      <c r="FD520" s="63" t="str">
        <f>IF($FB520&lt;&gt;"",IF(AND($FB520&gt;=FD$2,$FB520&lt;=FD$3),Deník!$W520,""))</f>
        <v/>
      </c>
      <c r="FE520" s="63" t="str">
        <f>IF($FB520&lt;&gt;"",IF(AND($FB520&gt;=FE$2,$FB520&lt;=FE$3),Deník!$W520,""))</f>
        <v/>
      </c>
      <c r="FF520" s="63" t="str">
        <f>IF($FB520&lt;&gt;"",IF(AND($FB520&gt;=FF$2,$FB520&lt;=FF$3),Deník!$W520,""))</f>
        <v/>
      </c>
      <c r="FG520" s="63" t="str">
        <f>IF($FB520&lt;&gt;"",IF(AND($FB520&gt;=FG$2,$FB520&lt;=FG$3),Deník!$W520,""))</f>
        <v/>
      </c>
      <c r="FH520" s="63" t="str">
        <f>IF($FB520&lt;&gt;"",IF(AND($FB520&gt;=FH$2,$FB520&lt;=FH$3),Deník!$W520,""))</f>
        <v/>
      </c>
      <c r="FI520" s="63" t="str">
        <f>IF($FB520&lt;&gt;"",IF(AND($FB520&gt;=FI$2,$FB520&lt;=FI$3),Deník!$W520,""))</f>
        <v/>
      </c>
      <c r="FJ520" s="63" t="str">
        <f>IF($FB520&lt;&gt;"",IF(AND($FB520&gt;=FJ$2,$FB520&lt;=FJ$3),Deník!$W520,""))</f>
        <v/>
      </c>
      <c r="FK520" s="63" t="str">
        <f>IF($FB520&lt;&gt;"",IF(AND($FB520&gt;=FK$2,$FB520&lt;=FK$3),Deník!$W520,""))</f>
        <v/>
      </c>
      <c r="FL520" s="63" t="str">
        <f>IF($FB520&lt;&gt;"",IF(AND($FB520&gt;=FL$2,$FB520&lt;=FL$3),Deník!$W520,""))</f>
        <v/>
      </c>
      <c r="FM520" s="63" t="str">
        <f>IF($FB520&lt;&gt;"",IF(AND($FB520&gt;=FM$2,$FB520&lt;=FM$3),Deník!$W520,""))</f>
        <v/>
      </c>
      <c r="FN520" s="13"/>
      <c r="FO520" s="20" t="str">
        <f>IF(Deník!$W520&gt;1,Deník!$W520,"")</f>
        <v/>
      </c>
      <c r="FP520" s="20" t="str">
        <f>IF(Deník!$W520&lt;0,Deník!$W520,"")</f>
        <v/>
      </c>
      <c r="FQ520" s="17"/>
      <c r="FS520" s="233"/>
      <c r="FT520" s="233" t="str">
        <f>IF(Deník!$W520&lt;&gt;"",IF(Deník!$Y520=Statistika!$F$78,Deník!$W520,""),"")</f>
        <v/>
      </c>
      <c r="FU520" s="233" t="str">
        <f>IF(Deník!$W520&lt;&gt;"",IF(Deník!$Y520=Statistika!$F$79,Deník!$W520,""),"")</f>
        <v/>
      </c>
      <c r="FV520" s="233" t="str">
        <f>IF(Deník!$W520&lt;&gt;"",IF(Deník!$Y520=Statistika!$F$80,Deník!$W520,""),"")</f>
        <v/>
      </c>
      <c r="FW520" s="233" t="str">
        <f>IF(Deník!$W520&lt;&gt;"",IF(Deník!$Y520=Statistika!$F$81,Deník!$W520,""),"")</f>
        <v/>
      </c>
      <c r="FX520" s="233" t="str">
        <f>IF(Deník!$W520&lt;&gt;"",IF(Deník!$Y520=Statistika!$F$82,Deník!$W520,""),"")</f>
        <v/>
      </c>
      <c r="FY520" s="233" t="str">
        <f>IF(Deník!$W520&lt;&gt;"",IF(Deník!$Y520=Statistika!$F$83,Deník!$W520,""),"")</f>
        <v/>
      </c>
      <c r="FZ520" s="233" t="str">
        <f>IF(Deník!$W520&lt;&gt;"",IF(Deník!$Y520=Statistika!$F$84,Deník!$W520,""),"")</f>
        <v/>
      </c>
      <c r="GA520" s="233" t="str">
        <f>IF(Deník!$W520&lt;&gt;"",IF(Deník!$Y520=Statistika!$F$85,Deník!$W520,""),"")</f>
        <v/>
      </c>
      <c r="GB520" s="233" t="str">
        <f>IF(Deník!$W520&lt;&gt;"",IF(Deník!$Y520=Statistika!$F$86,Deník!$W520,""),"")</f>
        <v/>
      </c>
      <c r="GC520" s="233" t="str">
        <f>IF(Deník!$W520&lt;&gt;"",IF(Deník!$Y520=Statistika!$F$87,Deník!$W520,""),"")</f>
        <v/>
      </c>
      <c r="GD520" s="233" t="str">
        <f>IF(Deník!$W520&lt;&gt;"",IF(Deník!$Y520=Statistika!$F$88,Deník!$W520,""),"")</f>
        <v/>
      </c>
      <c r="GE520" s="233" t="str">
        <f>IF(Deník!$W520&lt;&gt;"",IF(Deník!$Y520=Statistika!$F$89,Deník!$W520,""),"")</f>
        <v/>
      </c>
      <c r="GF520" s="233" t="str">
        <f>IF(Deník!$W520&lt;&gt;"",IF(Deník!$Y520=Statistika!$F$90,Deník!$W520,""),"")</f>
        <v/>
      </c>
      <c r="GG520" s="233" t="str">
        <f>IF(Deník!$W520&lt;&gt;"",IF(Deník!$Y520=Statistika!$F$91,Deník!$W520,""),"")</f>
        <v/>
      </c>
      <c r="GH520" s="233"/>
      <c r="GI520" s="233" t="str">
        <f>IF(Deník!$W520&lt;&gt;"",IF(Deník!$AB520=Statistika!$L$100,Deník!$W520,""),"")</f>
        <v/>
      </c>
      <c r="GJ520" s="233" t="str">
        <f>IF(Deník!$W520&lt;&gt;"",IF(Deník!$AB520=Statistika!$L$101,Deník!$W520,""),"")</f>
        <v/>
      </c>
      <c r="GK520" s="233" t="str">
        <f>IF(Deník!$W520&lt;&gt;"",IF(Deník!$AB520=Statistika!$L$102,Deník!$W520,""),"")</f>
        <v/>
      </c>
      <c r="GL520" s="233" t="str">
        <f>IF(Deník!$W520&lt;&gt;"",IF(Deník!$AB520=Statistika!$L$103,Deník!$W520,""),"")</f>
        <v/>
      </c>
      <c r="GM520" s="233" t="str">
        <f>IF(Deník!$W520&lt;&gt;"",IF(Deník!$AB520=Statistika!$L$104,Deník!$W520,""),"")</f>
        <v/>
      </c>
      <c r="GN520" s="233" t="str">
        <f>IF(Deník!$W520&lt;&gt;"",IF(Deník!$AB520=Statistika!$L$105,Deník!$W520,""),"")</f>
        <v/>
      </c>
      <c r="GO520" s="233" t="str">
        <f>IF(Deník!$W520&lt;&gt;"",IF(Deník!$AB520=Statistika!$L$106,Deník!$W520,""),"")</f>
        <v/>
      </c>
      <c r="GP520" s="233" t="str">
        <f>IF(Deník!$W520&lt;&gt;"",IF(Deník!$AB520=Statistika!$L$107,Deník!$W520,""),"")</f>
        <v/>
      </c>
      <c r="GQ520" s="233" t="str">
        <f>IF(Deník!$W520&lt;&gt;"",IF(Deník!$AB520=Statistika!$L$108,Deník!$W520,""),"")</f>
        <v/>
      </c>
      <c r="GS520" s="233" t="str">
        <f>IF(Deník!$W520&lt;0,IF(Deník!$AC520=Statistika!$F$117,Deník!$W520,""),"")</f>
        <v/>
      </c>
      <c r="GT520" s="233" t="str">
        <f>IF(Deník!$W520&lt;0,IF(Deník!$AC520=Statistika!$F$118,Deník!$W520,""),"")</f>
        <v/>
      </c>
      <c r="GU520" s="233" t="str">
        <f>IF(Deník!$W520&lt;0,IF(Deník!$AC520=Statistika!$F$119,Deník!$W520,""),"")</f>
        <v/>
      </c>
      <c r="GV520" s="233" t="str">
        <f>IF(Deník!$W520&lt;0,IF(Deník!$AC520=Statistika!$F$120,Deník!$W520,""),"")</f>
        <v/>
      </c>
      <c r="GW520" s="233" t="str">
        <f>IF(Deník!$W520&lt;0,IF(Deník!$AC520=Statistika!$F$121,Deník!$W520,""),"")</f>
        <v/>
      </c>
      <c r="GX520" s="233" t="str">
        <f>IF(Deník!$W520&lt;0,IF(Deník!$AC520=Statistika!$F$122,Deník!$W520,""),"")</f>
        <v/>
      </c>
      <c r="GY520" s="233" t="str">
        <f>IF(Deník!$W520&lt;0,IF(Deník!$AC520=Statistika!$F$123,Deník!$W520,""),"")</f>
        <v/>
      </c>
      <c r="GZ520" s="233" t="str">
        <f>IF(Deník!$W520&lt;0,IF(Deník!$AC520=Statistika!$F$124,Deník!$W520,""),"")</f>
        <v/>
      </c>
      <c r="HA520" s="233" t="str">
        <f>IF(Deník!$W520&lt;0,IF(Deník!$AC520=Statistika!$F$125,Deník!$W520,""),"")</f>
        <v/>
      </c>
      <c r="HC520" s="233" t="str">
        <f>IF(Deník!$W520&lt;0,IF(Deník!$AD520=Statistika!$F$133,Deník!$W520,""),"")</f>
        <v/>
      </c>
      <c r="HD520" s="233" t="str">
        <f>IF(Deník!$W520&lt;0,IF(Deník!$AD520=Statistika!$F$134,Deník!$W520,""),"")</f>
        <v/>
      </c>
      <c r="HE520" s="233" t="str">
        <f>IF(Deník!$W520&lt;0,IF(Deník!$AD520=Statistika!$F$135,Deník!$W520,""),"")</f>
        <v/>
      </c>
      <c r="HF520" s="233" t="str">
        <f>IF(Deník!$W520&lt;0,IF(Deník!$AD520=Statistika!$F$136,Deník!$W520,""),"")</f>
        <v/>
      </c>
      <c r="HG520" s="233" t="str">
        <f>IF(Deník!$W520&lt;0,IF(Deník!$AD520=Statistika!$F$137,Deník!$W520,""),"")</f>
        <v/>
      </c>
      <c r="ID520" s="8">
        <f>Tabulka4[[#This Row],[Sloupec3]]</f>
        <v>0</v>
      </c>
      <c r="IE520" s="17" t="str">
        <f>IF(AND([1]Deník!$C520&gt;='[1]Měsíční shrnutí'!$D$1,[1]Deník!$C520&lt;='[1]Měsíční shrnutí'!$F$1),[1]Deník!$X520,"")</f>
        <v/>
      </c>
    </row>
    <row r="521" spans="1:239">
      <c r="A521" s="8">
        <f>Deník!C522</f>
        <v>0</v>
      </c>
      <c r="B521" s="50" t="str">
        <f>Deník!R522</f>
        <v/>
      </c>
      <c r="C521" s="102" t="str">
        <f>IF(AND(Deník!R522&gt;1,Deník!R522&lt;&gt;""),1,"")</f>
        <v/>
      </c>
      <c r="D521" s="102" t="str">
        <f>IF(AND(Deník!R522&lt;=0,Deník!R522&lt;&gt;""),1,"")</f>
        <v/>
      </c>
      <c r="E521" s="103" t="str">
        <f>IF(AND(Deník!R522&gt;=0,Deník!R522&lt;=1),1,"")</f>
        <v/>
      </c>
      <c r="F521" s="79" t="str">
        <f>IF(Deník!R522&lt;&gt;"",Deník!R522+F520,"")</f>
        <v/>
      </c>
      <c r="G521" s="85"/>
      <c r="H521" s="54" t="str">
        <f>IF(MONTH(Deník!$C521)=H$2,IF(AND(Deník!$R521&gt;=0,Deník!$R521&lt;=1),"BE",Deník!$R521),"")</f>
        <v/>
      </c>
      <c r="I521" s="11" t="str">
        <f>IF(MONTH(Deník!$C521)=I$2,IF(AND(Deník!$R521&gt;=0,Deník!$R521&lt;=1),"BE",Deník!$R521),"")</f>
        <v/>
      </c>
      <c r="J521" s="11" t="str">
        <f>IF(MONTH(Deník!$C521)=J$2,IF(AND(Deník!$R521&gt;=0,Deník!$R521&lt;=1),"BE",Deník!$R521),"")</f>
        <v/>
      </c>
      <c r="K521" s="11" t="str">
        <f>IF(MONTH(Deník!$C521)=K$2,IF(AND(Deník!$R521&gt;=0,Deník!$R521&lt;=1),"BE",Deník!$R521),"")</f>
        <v/>
      </c>
      <c r="L521" s="11" t="str">
        <f>IF(MONTH(Deník!$C521)=L$2,IF(AND(Deník!$R521&gt;=0,Deník!$R521&lt;=1),"BE",Deník!$R521),"")</f>
        <v/>
      </c>
      <c r="M521" s="11" t="str">
        <f>IF(MONTH(Deník!$C521)=M$2,IF(AND(Deník!$R521&gt;=0,Deník!$R521&lt;=1),"BE",Deník!$R521),"")</f>
        <v/>
      </c>
      <c r="N521" s="11" t="str">
        <f>IF(MONTH(Deník!$C521)=N$2,IF(AND(Deník!$R521&gt;=0,Deník!$R521&lt;=1),"BE",Deník!$R521),"")</f>
        <v/>
      </c>
      <c r="O521" s="11" t="str">
        <f>IF(MONTH(Deník!$C521)=O$2,IF(AND(Deník!$R521&gt;=0,Deník!$R521&lt;=1),"BE",Deník!$R521),"")</f>
        <v/>
      </c>
      <c r="P521" s="11" t="str">
        <f>IF(MONTH(Deník!$C521)=P$2,IF(AND(Deník!$R521&gt;=0,Deník!$R521&lt;=1),"BE",Deník!$R521),"")</f>
        <v/>
      </c>
      <c r="Q521" s="11" t="str">
        <f>IF(MONTH(Deník!$C521)=Q$2,IF(AND(Deník!$R521&gt;=0,Deník!$R521&lt;=1),"BE",Deník!$R521),"")</f>
        <v/>
      </c>
      <c r="R521" s="11" t="str">
        <f>IF(MONTH(Deník!$C521)=R$2,IF(AND(Deník!$R521&gt;=0,Deník!$R521&lt;=1),"BE",Deník!$R521),"")</f>
        <v/>
      </c>
      <c r="S521" s="57" t="str">
        <f>IF(MONTH(Deník!$C521)=S$2,IF(AND(Deník!$R521&gt;=0,Deník!$R521&lt;=1),"BE",Deník!$R521),"")</f>
        <v/>
      </c>
      <c r="U521" s="12"/>
      <c r="V521" s="12"/>
      <c r="X521" s="600" t="str">
        <f>IF(Deník!$R521&lt;&gt;"",IF(Deník!$B521=Statistika!$F$63,IF(AND(Deník!$R521&gt;=0,Deník!$R521&lt;=1),"BE",Deník!$R521),""),"")</f>
        <v/>
      </c>
      <c r="Y521" s="13" t="str">
        <f>IF(Deník!$R521&lt;&gt;"",IF(Deník!$B521=Statistika!$F$64,IF(AND(Deník!$R521&gt;=0,Deník!$R521&lt;=1),"BE",Deník!$R521),""),"")</f>
        <v/>
      </c>
      <c r="Z521" s="13" t="str">
        <f>IF(Deník!$R521&lt;&gt;"",IF(Deník!$B521=Statistika!$F$65,IF(AND(Deník!$R521&gt;=0,Deník!$R521&lt;=1),"BE",Deník!$R521),""),"")</f>
        <v/>
      </c>
      <c r="AA521" s="13" t="str">
        <f>IF(Deník!$R521&lt;&gt;"",IF(Deník!$B521=Statistika!$F$66,IF(AND(Deník!$R521&gt;=0,Deník!$R521&lt;=1),"BE",Deník!$R521),""),"")</f>
        <v/>
      </c>
      <c r="AB521" s="13" t="str">
        <f>IF(Deník!$R521&lt;&gt;"",IF(Deník!$B521=Statistika!$F$67,IF(AND(Deník!$R521&gt;=0,Deník!$R521&lt;=1),"BE",Deník!$R521),""),"")</f>
        <v/>
      </c>
      <c r="AC521" s="13" t="str">
        <f>IF(Deník!$R521&lt;&gt;"",IF(Deník!$B521=Statistika!$F$68,IF(AND(Deník!$R521&gt;=0,Deník!$R521&lt;=1),"BE",Deník!$R521),""),"")</f>
        <v/>
      </c>
      <c r="AD521" s="13" t="str">
        <f>IF(Deník!$R521&lt;&gt;"",IF(Deník!$B521=Statistika!$F$69,IF(AND(Deník!$R521&gt;=0,Deník!$R521&lt;=1),"BE",Deník!$R521),""),"")</f>
        <v/>
      </c>
      <c r="AE521" s="601" t="str">
        <f>IF(Deník!$R521&lt;&gt;"",IF(Deník!$B521=Statistika!$F$70,IF(AND(Deník!$R521&gt;=0,Deník!$R521&lt;=1),"BE",Deník!$R521),""),"")</f>
        <v/>
      </c>
      <c r="AF521" s="90"/>
      <c r="AG521" s="63" t="str">
        <f>IF(Deník!$R521&lt;&gt;"",IF(Deník!$J521="L",IF(AND(Deník!$R521&gt;=0,Deník!$R521&lt;=1),"BE",Deník!$R521),""),"")</f>
        <v/>
      </c>
      <c r="AH521" s="13" t="str">
        <f>IF(Deník!$R521&lt;&gt;"",IF(Deník!$J521="S",IF(AND(Deník!$R521&gt;=0,Deník!$R521&lt;=1),"BE",Deník!$R521),""),"")</f>
        <v/>
      </c>
      <c r="AI521" s="95"/>
      <c r="AJ521" s="71" t="str">
        <f>IF(Deník!N522&lt;&gt;"",Deník!N522*-1,"")</f>
        <v/>
      </c>
      <c r="AK521" s="88"/>
      <c r="AL521" s="63" t="str">
        <f>IF(WEEKDAY(Deník!$C521,2)=1,IF(AND(Deník!$R521&gt;=0,Deník!$R521&lt;=1),"BE",Deník!$R521),"")</f>
        <v/>
      </c>
      <c r="AM521" s="13" t="str">
        <f>IF(WEEKDAY(Deník!$C521,2)=2,IF(AND(Deník!$R521&gt;=0,Deník!$R521&lt;=1),"BE",Deník!$R521),"")</f>
        <v/>
      </c>
      <c r="AN521" s="13" t="str">
        <f>IF(WEEKDAY(Deník!$C521,2)=3,IF(AND(Deník!$R521&gt;=0,Deník!$R521&lt;=1),"BE",Deník!$R521),"")</f>
        <v/>
      </c>
      <c r="AO521" s="13" t="str">
        <f>IF(WEEKDAY(Deník!$C521,2)=4,IF(AND(Deník!$R521&gt;=0,Deník!$R521&lt;=1),"BE",Deník!$R521),"")</f>
        <v/>
      </c>
      <c r="AP521" s="60" t="str">
        <f>IF(WEEKDAY(Deník!$C521,2)=5,IF(AND(Deník!$R521&gt;=0,Deník!$R521&lt;=1),"BE",Deník!$R521),"")</f>
        <v/>
      </c>
      <c r="AQ521" s="99"/>
      <c r="AR521" s="100">
        <f>Deník!D521</f>
        <v>0</v>
      </c>
      <c r="AS521" s="63" t="str">
        <f>IF(Deník!$D521&lt;&gt;"",IF(AND(Deník!$D521&gt;=AS$2,Deník!$D521&lt;=AS$3),IF(AND(Deník!$R521&gt;=0,Deník!$R521&lt;=1),"BE",Deník!$R521),""),"")</f>
        <v/>
      </c>
      <c r="AT521" s="63" t="str">
        <f>IF(Deník!$D521&lt;&gt;"",IF(AND(Deník!$D521&gt;=AT$2,Deník!$D521&lt;=AT$3),IF(AND(Deník!$R521&gt;=0,Deník!$R521&lt;=1),"BE",Deník!$R521),""),"")</f>
        <v/>
      </c>
      <c r="AU521" s="63" t="str">
        <f>IF(Deník!$D521&lt;&gt;"",IF(AND(Deník!$D521&gt;=AU$2,Deník!$D521&lt;=AU$3),IF(AND(Deník!$R521&gt;=0,Deník!$R521&lt;=1),"BE",Deník!$R521),""),"")</f>
        <v/>
      </c>
      <c r="AV521" s="63" t="str">
        <f>IF(Deník!$D521&lt;&gt;"",IF(AND(Deník!$D521&gt;=AV$2,Deník!$D521&lt;=AV$3),IF(AND(Deník!$R521&gt;=0,Deník!$R521&lt;=1),"BE",Deník!$R521),""),"")</f>
        <v/>
      </c>
      <c r="AW521" s="63" t="str">
        <f>IF(Deník!$D521&lt;&gt;"",IF(AND(Deník!$D521&gt;=AW$2,Deník!$D521&lt;=AW$3),IF(AND(Deník!$R521&gt;=0,Deník!$R521&lt;=1),"BE",Deník!$R521),""),"")</f>
        <v/>
      </c>
      <c r="AX521" s="63" t="str">
        <f>IF(Deník!$D521&lt;&gt;"",IF(AND(Deník!$D521&gt;=AX$2,Deník!$D521&lt;=AX$3),IF(AND(Deník!$R521&gt;=0,Deník!$R521&lt;=1),"BE",Deník!$R521),""),"")</f>
        <v/>
      </c>
      <c r="AY521" s="63" t="str">
        <f>IF(Deník!$D521&lt;&gt;"",IF(AND(Deník!$D521&gt;=AY$2,Deník!$D521&lt;=AY$3),IF(AND(Deník!$R521&gt;=0,Deník!$R521&lt;=1),"BE",Deník!$R521),""),"")</f>
        <v/>
      </c>
      <c r="AZ521" s="63" t="str">
        <f>IF(Deník!$D521&lt;&gt;"",IF(AND(Deník!$D521&gt;=AZ$2,Deník!$D521&lt;=AZ$3),IF(AND(Deník!$R521&gt;=0,Deník!$R521&lt;=1),"BE",Deník!$R521),""),"")</f>
        <v/>
      </c>
      <c r="BA521" s="63" t="str">
        <f>IF(Deník!$D521&lt;&gt;"",IF(AND(Deník!$D521&gt;=BA$2,Deník!$D521&lt;=BA$3),IF(AND(Deník!$R521&gt;=0,Deník!$R521&lt;=1),"BE",Deník!$R521),""),"")</f>
        <v/>
      </c>
      <c r="BB521" s="63" t="str">
        <f>IF(Deník!$D521&lt;&gt;"",IF(AND(Deník!$D521&gt;=BB$2,Deník!$D521&lt;=BB$3),IF(AND(Deník!$R521&gt;=0,Deník!$R521&lt;=1),"BE",Deník!$R521),""),"")</f>
        <v/>
      </c>
      <c r="BC521" s="71" t="str">
        <f>IF(Deník!$D521&lt;&gt;"",IF(AND(Deník!$D521&gt;=BC$2,Deník!$D521&lt;=BC$3),IF(AND(Deník!$R521&gt;=0,Deník!$R521&lt;=1),"BE",Deník!$R521),""),"")</f>
        <v/>
      </c>
      <c r="BD521" s="20" t="str">
        <f>IF(Deník!$J522="S",(Deník!$M522-Deník!$K522),IF(Deník!$J522="L",(Deník!$K522-Deník!$M522),""))</f>
        <v/>
      </c>
      <c r="BE521" s="20" t="str">
        <f>IF(Deník!$J522="S",(Deník!$K522-Deník!$O522),IF(Deník!$J522="L",(Deník!$O522-Deník!$K522),""))</f>
        <v/>
      </c>
      <c r="BF521" s="20" t="str">
        <f>IF(Deník!$J522="S",(Deník!$K522-Deník!$L522),IF(Deník!$J522="L",(Deník!$L522-Deník!$K522),""))</f>
        <v/>
      </c>
      <c r="BG521" s="20" t="str">
        <f>IF(Deník!$J522="S",(Deník!$K522-Deník!$S522),IF(Deník!$J522="L",(Deník!$S522-Deník!$K522),""))</f>
        <v/>
      </c>
      <c r="BH521" s="20" t="str">
        <f>IF(Deník!$J522="S",(Deník!$K522-Deník!$U522),IF(Deník!$J522="L",(Deník!$U522-Deník!$K522),""))</f>
        <v/>
      </c>
      <c r="BI521" s="20" t="str">
        <f>IF(Deník!$R521&gt;1,Deník!$R521,"")</f>
        <v/>
      </c>
      <c r="BJ521" s="20" t="str">
        <f>IF(Deník!$R521&lt;0,Deník!$R521,"")</f>
        <v/>
      </c>
      <c r="BK521" s="17"/>
      <c r="BM521" s="233" t="str">
        <f>IF(Deník!$R521&lt;&gt;"",IF(Deník!$Y521=Statistika!$F$78,IF(AND(Deník!$R521&gt;=0,Deník!$R521&lt;=1),"BE",Deník!$R521),""),"")</f>
        <v/>
      </c>
      <c r="BN521" s="233" t="str">
        <f>IF(Deník!$R521&lt;&gt;"",IF(Deník!$Y521=Statistika!$F$79,IF(AND(Deník!$R521&gt;=0,Deník!$R521&lt;=1),"BE",Deník!$R521),""),"")</f>
        <v/>
      </c>
      <c r="BO521" s="233" t="str">
        <f>IF(Deník!$R521&lt;&gt;"",IF(Deník!$Y521=Statistika!$F$80,IF(AND(Deník!$R521&gt;=0,Deník!$R521&lt;=1),"BE",Deník!$R521),""),"")</f>
        <v/>
      </c>
      <c r="BP521" s="233" t="str">
        <f>IF(Deník!$R521&lt;&gt;"",IF(Deník!$Y521=Statistika!$F$81,IF(AND(Deník!$R521&gt;=0,Deník!$R521&lt;=1),"BE",Deník!$R521),""),"")</f>
        <v/>
      </c>
      <c r="BQ521" s="233" t="str">
        <f>IF(Deník!$R521&lt;&gt;"",IF(Deník!$Y521=Statistika!$F$82,IF(AND(Deník!$R521&gt;=0,Deník!$R521&lt;=1),"BE",Deník!$R521),""),"")</f>
        <v/>
      </c>
      <c r="BR521" s="233" t="str">
        <f>IF(Deník!$R521&lt;&gt;"",IF(Deník!$Y521=Statistika!$F$83,IF(AND(Deník!$R521&gt;=0,Deník!$R521&lt;=1),"BE",Deník!$R521),""),"")</f>
        <v/>
      </c>
      <c r="BS521" s="233" t="str">
        <f>IF(Deník!$R521&lt;&gt;"",IF(Deník!$Y521=Statistika!$F$84,IF(AND(Deník!$R521&gt;=0,Deník!$R521&lt;=1),"BE",Deník!$R521),""),"")</f>
        <v/>
      </c>
      <c r="BT521" s="233" t="str">
        <f>IF(Deník!$R521&lt;&gt;"",IF(Deník!$Y521=Statistika!$F$85,IF(AND(Deník!$R521&gt;=0,Deník!$R521&lt;=1),"BE",Deník!$R521),""),"")</f>
        <v/>
      </c>
      <c r="BU521" s="233" t="str">
        <f>IF(Deník!$R521&lt;&gt;"",IF(Deník!$Y521=Statistika!$F$86,IF(AND(Deník!$R521&gt;=0,Deník!$R521&lt;=1),"BE",Deník!$R521),""),"")</f>
        <v/>
      </c>
      <c r="BV521" s="233" t="str">
        <f>IF(Deník!$R521&lt;&gt;"",IF(Deník!$Y521=Statistika!$F$87,IF(AND(Deník!$R521&gt;=0,Deník!$R521&lt;=1),"BE",Deník!$R521),""),"")</f>
        <v/>
      </c>
      <c r="BW521" s="233" t="str">
        <f>IF(Deník!$R521&lt;&gt;"",IF(Deník!$Y521=Statistika!$F$88,IF(AND(Deník!$R521&gt;=0,Deník!$R521&lt;=1),"BE",Deník!$R521),""),"")</f>
        <v/>
      </c>
      <c r="BX521" s="233" t="str">
        <f>IF(Deník!$R521&lt;&gt;"",IF(Deník!$Y521=Statistika!$F$89,IF(AND(Deník!$R521&gt;=0,Deník!$R521&lt;=1),"BE",Deník!$R521),""),"")</f>
        <v/>
      </c>
      <c r="BY521" s="233" t="str">
        <f>IF(Deník!$R521&lt;&gt;"",IF(Deník!$Y521=Statistika!$F$90,IF(AND(Deník!$R521&gt;=0,Deník!$R521&lt;=1),"BE",Deník!$R521),""),"")</f>
        <v/>
      </c>
      <c r="BZ521" s="233" t="str">
        <f>IF(Deník!$R521&lt;&gt;"",IF(Deník!$Y521=Statistika!$F$91,IF(AND(Deník!$R521&gt;=0,Deník!$R521&lt;=1),"BE",Deník!$R521),""),"")</f>
        <v/>
      </c>
      <c r="CA521" s="233"/>
      <c r="CB521" s="233" t="str">
        <f>IF(Deník!$R521&lt;&gt;"",IF(Deník!$AB521="SL",IF(AND(Deník!$R521&gt;=0,Deník!$R521&lt;=1),"BE",Deník!$R521),""),"")</f>
        <v/>
      </c>
      <c r="CC521" s="233" t="str">
        <f>IF(Deník!$R521&lt;&gt;"",IF(Deník!$AB521="BE10",IF(AND(Deník!$R521&gt;=0,Deník!$R521&lt;=1),"BE",Deník!$R521),""),"")</f>
        <v/>
      </c>
      <c r="CD521" s="233" t="str">
        <f>IF(Deník!$R521&lt;&gt;"",IF(Deník!$AB521="BE15",IF(AND(Deník!$R521&gt;=0,Deník!$R521&lt;=1),"BE",Deník!$R521),""),"")</f>
        <v/>
      </c>
      <c r="CE521" s="233" t="str">
        <f>IF(Deník!$R521&lt;&gt;"",IF(Deník!$AB521="BE20",IF(AND(Deník!$R521&gt;=0,Deník!$R521&lt;=1),"BE",Deník!$R521),""),"")</f>
        <v/>
      </c>
      <c r="CF521" s="233" t="str">
        <f>IF(Deník!$R521&lt;&gt;"",IF(Deník!$AB521="TP1",IF(AND(Deník!$R521&gt;=0,Deník!$R521&lt;=1),"BE",Deník!$R521),""),"")</f>
        <v/>
      </c>
      <c r="CG521" s="233" t="str">
        <f>IF(Deník!$R521&lt;&gt;"",IF(Deník!$AB521="TP2",IF(AND(Deník!$R521&gt;=0,Deník!$R521&lt;=1),"BE",Deník!$R521),""),"")</f>
        <v/>
      </c>
      <c r="CH521" s="233" t="str">
        <f>IF(Deník!$R521&lt;&gt;"",IF(Deník!$AB521="TP3",IF(AND(Deník!$R521&gt;=0,Deník!$R521&lt;=1),"BE",Deník!$R521),""),"")</f>
        <v/>
      </c>
      <c r="CI521" s="233" t="str">
        <f>IF(Deník!$R521&lt;&gt;"",IF(Deník!$AB521="Trailing SL",IF(AND(Deník!$R521&gt;=0,Deník!$R521&lt;=1),"BE",Deník!$R521),""),"")</f>
        <v/>
      </c>
      <c r="CJ521" s="233" t="str">
        <f>IF(Deník!$R521&lt;&gt;"",IF(Deník!$AB521="Manual",IF(AND(Deník!$R521&gt;=0,Deník!$R521&lt;=1),"BE",Deník!$R521),""),"")</f>
        <v/>
      </c>
      <c r="CK521" s="233"/>
      <c r="CL521" s="233" t="str">
        <f>IF(Deník!$R521&lt;0,IF(Deník!$AC521=Statistika!$F$117,Deník!$R521,""),"")</f>
        <v/>
      </c>
      <c r="CM521" s="233" t="str">
        <f>IF(Deník!$R521&lt;0,IF(Deník!$AC521=Statistika!$F$118,Deník!$R521,""),"")</f>
        <v/>
      </c>
      <c r="CN521" s="233" t="str">
        <f>IF(Deník!$R521&lt;0,IF(Deník!$AC521=Statistika!$F$119,Deník!$R521,""),"")</f>
        <v/>
      </c>
      <c r="CO521" s="233" t="str">
        <f>IF(Deník!$R521&lt;0,IF(Deník!$AC521=Statistika!$F$120,Deník!$R521,""),"")</f>
        <v/>
      </c>
      <c r="CP521" s="233" t="str">
        <f>IF(Deník!$R521&lt;0,IF(Deník!$AC521=Statistika!$F$121,Deník!$R521,""),"")</f>
        <v/>
      </c>
      <c r="CQ521" s="233" t="str">
        <f>IF(Deník!$R521&lt;0,IF(Deník!$AC521=Statistika!$F$122,Deník!$R521,""),"")</f>
        <v/>
      </c>
      <c r="CR521" s="233" t="str">
        <f>IF(Deník!$R521&lt;0,IF(Deník!$AC521=Statistika!$F$123,Deník!$R521,""),"")</f>
        <v/>
      </c>
      <c r="CS521" s="233" t="str">
        <f>IF(Deník!$R521&lt;0,IF(Deník!$AC521=Statistika!$F$124,Deník!$R521,""),"")</f>
        <v/>
      </c>
      <c r="CT521" s="233" t="str">
        <f>IF(Deník!$R521&lt;0,IF(Deník!$AC521=Statistika!$F$125,Deník!$R521,""),"")</f>
        <v/>
      </c>
      <c r="CU521" s="233"/>
      <c r="CV521" s="233" t="str">
        <f>IF(Deník!$R521&lt;0,IF(Deník!$AD521=$CV$2,Deník!$R521,""),"")</f>
        <v/>
      </c>
      <c r="CW521" s="233" t="str">
        <f>IF(Deník!$R521&lt;0,IF(Deník!$AD521=$CW$2,Deník!$R521,""),"")</f>
        <v/>
      </c>
      <c r="CX521" s="233" t="str">
        <f>IF(Deník!$R521&lt;0,IF(Deník!$AD521=$CX$2,Deník!$R521,""),"")</f>
        <v/>
      </c>
      <c r="CY521" s="233" t="str">
        <f>IF(Deník!$R521&lt;0,IF(Deník!$AD521=$CY$2,Deník!$R521,""),"")</f>
        <v/>
      </c>
      <c r="CZ521" s="233" t="str">
        <f>IF(Deník!$R521&lt;0,IF(Deník!$AD521=$CZ$2,Deník!$R521,""),"")</f>
        <v/>
      </c>
      <c r="DL521" s="221">
        <f t="shared" si="22"/>
        <v>93847.029999999984</v>
      </c>
      <c r="DM521" s="220">
        <f t="shared" si="21"/>
        <v>-6.1529700000000132E-2</v>
      </c>
      <c r="DO521" s="50">
        <f>Deník!W522</f>
        <v>0</v>
      </c>
      <c r="DP521" s="102" t="str">
        <f>IF(AND(Deník!W522&gt;0),1,"")</f>
        <v/>
      </c>
      <c r="DQ521" s="102">
        <f>IF(AND(Deník!W522&lt;=0),1,"")</f>
        <v>1</v>
      </c>
      <c r="DR521" s="227"/>
      <c r="DS521" s="228"/>
      <c r="DT521" s="85"/>
      <c r="DU521" s="54">
        <f>IF(MONTH(Deník!$C521)=DU$2,Deník!$W521,"")</f>
        <v>0</v>
      </c>
      <c r="DV521" s="222" t="str">
        <f>IF(MONTH(Deník!$C521)=DV$2,Deník!$W521,"")</f>
        <v/>
      </c>
      <c r="DW521" s="222" t="str">
        <f>IF(MONTH(Deník!$C521)=DW$2,Deník!$W521,"")</f>
        <v/>
      </c>
      <c r="DX521" s="222" t="str">
        <f>IF(MONTH(Deník!$C521)=DX$2,Deník!$W521,"")</f>
        <v/>
      </c>
      <c r="DY521" s="222" t="str">
        <f>IF(MONTH(Deník!$C521)=DY$2,Deník!$W521,"")</f>
        <v/>
      </c>
      <c r="DZ521" s="222" t="str">
        <f>IF(MONTH(Deník!$C521)=DZ$2,Deník!$W521,"")</f>
        <v/>
      </c>
      <c r="EA521" s="222" t="str">
        <f>IF(MONTH(Deník!$C521)=EA$2,Deník!$W521,"")</f>
        <v/>
      </c>
      <c r="EB521" s="222" t="str">
        <f>IF(MONTH(Deník!$C521)=EB$2,Deník!$W521,"")</f>
        <v/>
      </c>
      <c r="EC521" s="222" t="str">
        <f>IF(MONTH(Deník!$C521)=EC$2,Deník!$W521,"")</f>
        <v/>
      </c>
      <c r="ED521" s="222" t="str">
        <f>IF(MONTH(Deník!$C521)=ED$2,Deník!$W521,"")</f>
        <v/>
      </c>
      <c r="EE521" s="222" t="str">
        <f>IF(MONTH(Deník!$C521)=EE$2,Deník!$W521,"")</f>
        <v/>
      </c>
      <c r="EF521" s="222" t="str">
        <f>IF(MONTH(Deník!$C521)=EF$2,Deník!$W521,"")</f>
        <v/>
      </c>
      <c r="EI521" s="600" t="str">
        <f>IF(Deník!$W521&lt;&gt;"",IF(Deník!$B521=Statistika!$F$63,Deník!$W521,""),"")</f>
        <v/>
      </c>
      <c r="EJ521" s="13" t="str">
        <f>IF(Deník!$W521&lt;&gt;"",IF(Deník!$B521=Statistika!$F$64,Deník!$W521,""),"")</f>
        <v/>
      </c>
      <c r="EK521" s="13" t="str">
        <f>IF(Deník!$W521&lt;&gt;"",IF(Deník!$B521=Statistika!$F$65,Deník!$W521,""),"")</f>
        <v/>
      </c>
      <c r="EL521" s="13" t="str">
        <f>IF(Deník!$W521&lt;&gt;"",IF(Deník!$B521=Statistika!$F$66,Deník!$W521,""),"")</f>
        <v/>
      </c>
      <c r="EM521" s="13" t="str">
        <f>IF(Deník!$W521&lt;&gt;"",IF(Deník!$B521=Statistika!$F$67,Deník!$W521,""),"")</f>
        <v/>
      </c>
      <c r="EN521" s="13" t="str">
        <f>IF(Deník!$W521&lt;&gt;"",IF(Deník!$B521=Statistika!$F$68,Deník!$W521,""),"")</f>
        <v/>
      </c>
      <c r="EO521" s="13" t="str">
        <f>IF(Deník!$W521&lt;&gt;"",IF(Deník!$B521=Statistika!$F$69,Deník!$W521,""),"")</f>
        <v/>
      </c>
      <c r="EP521" s="601" t="str">
        <f>IF(Deník!$W521&lt;&gt;"",IF(Deník!$B521=Statistika!$F$70,Deník!$W521,""),"")</f>
        <v/>
      </c>
      <c r="EQ521" s="90"/>
      <c r="ER521" s="63" t="str">
        <f>IF(Deník!$W521&lt;&gt;"",IF(Deník!$J521="L",Deník!$W521,""),"")</f>
        <v/>
      </c>
      <c r="ES521" s="13" t="str">
        <f>IF(Deník!$W521&lt;&gt;"",IF(Deník!$J521="S",Deník!$W521,""),"")</f>
        <v/>
      </c>
      <c r="ET521" s="95"/>
      <c r="EU521" s="88"/>
      <c r="EV521" s="63" t="str">
        <f>IF(WEEKDAY(Deník!$C521,2)=1,Deník!$W521,"")</f>
        <v/>
      </c>
      <c r="EW521" s="13" t="str">
        <f>IF(WEEKDAY(Deník!$C521,2)=2,Deník!$W521,"")</f>
        <v/>
      </c>
      <c r="EX521" s="13" t="str">
        <f>IF(WEEKDAY(Deník!$C521,2)=3,Deník!$W521,"")</f>
        <v/>
      </c>
      <c r="EY521" s="13" t="str">
        <f>IF(WEEKDAY(Deník!$C521,2)=4,Deník!$W521,"")</f>
        <v/>
      </c>
      <c r="EZ521" s="60" t="str">
        <f>IF(WEEKDAY(Deník!$C521,2)=5,Deník!$W521,"")</f>
        <v/>
      </c>
      <c r="FA521" s="99"/>
      <c r="FB521" s="100">
        <f>Deník!D521</f>
        <v>0</v>
      </c>
      <c r="FC521" s="63">
        <f>IF($FB521&lt;&gt;"",IF(AND($FB521&gt;=FC$2,$FB521&lt;=FC$3),Deník!$W521,""))</f>
        <v>0</v>
      </c>
      <c r="FD521" s="63" t="str">
        <f>IF($FB521&lt;&gt;"",IF(AND($FB521&gt;=FD$2,$FB521&lt;=FD$3),Deník!$W521,""))</f>
        <v/>
      </c>
      <c r="FE521" s="63" t="str">
        <f>IF($FB521&lt;&gt;"",IF(AND($FB521&gt;=FE$2,$FB521&lt;=FE$3),Deník!$W521,""))</f>
        <v/>
      </c>
      <c r="FF521" s="63" t="str">
        <f>IF($FB521&lt;&gt;"",IF(AND($FB521&gt;=FF$2,$FB521&lt;=FF$3),Deník!$W521,""))</f>
        <v/>
      </c>
      <c r="FG521" s="63" t="str">
        <f>IF($FB521&lt;&gt;"",IF(AND($FB521&gt;=FG$2,$FB521&lt;=FG$3),Deník!$W521,""))</f>
        <v/>
      </c>
      <c r="FH521" s="63" t="str">
        <f>IF($FB521&lt;&gt;"",IF(AND($FB521&gt;=FH$2,$FB521&lt;=FH$3),Deník!$W521,""))</f>
        <v/>
      </c>
      <c r="FI521" s="63" t="str">
        <f>IF($FB521&lt;&gt;"",IF(AND($FB521&gt;=FI$2,$FB521&lt;=FI$3),Deník!$W521,""))</f>
        <v/>
      </c>
      <c r="FJ521" s="63" t="str">
        <f>IF($FB521&lt;&gt;"",IF(AND($FB521&gt;=FJ$2,$FB521&lt;=FJ$3),Deník!$W521,""))</f>
        <v/>
      </c>
      <c r="FK521" s="63" t="str">
        <f>IF($FB521&lt;&gt;"",IF(AND($FB521&gt;=FK$2,$FB521&lt;=FK$3),Deník!$W521,""))</f>
        <v/>
      </c>
      <c r="FL521" s="63" t="str">
        <f>IF($FB521&lt;&gt;"",IF(AND($FB521&gt;=FL$2,$FB521&lt;=FL$3),Deník!$W521,""))</f>
        <v/>
      </c>
      <c r="FM521" s="63" t="str">
        <f>IF($FB521&lt;&gt;"",IF(AND($FB521&gt;=FM$2,$FB521&lt;=FM$3),Deník!$W521,""))</f>
        <v/>
      </c>
      <c r="FN521" s="13"/>
      <c r="FO521" s="20" t="str">
        <f>IF(Deník!$W521&gt;1,Deník!$W521,"")</f>
        <v/>
      </c>
      <c r="FP521" s="20" t="str">
        <f>IF(Deník!$W521&lt;0,Deník!$W521,"")</f>
        <v/>
      </c>
      <c r="FQ521" s="17"/>
      <c r="FS521" s="233"/>
      <c r="FT521" s="233" t="str">
        <f>IF(Deník!$W521&lt;&gt;"",IF(Deník!$Y521=Statistika!$F$78,Deník!$W521,""),"")</f>
        <v/>
      </c>
      <c r="FU521" s="233" t="str">
        <f>IF(Deník!$W521&lt;&gt;"",IF(Deník!$Y521=Statistika!$F$79,Deník!$W521,""),"")</f>
        <v/>
      </c>
      <c r="FV521" s="233" t="str">
        <f>IF(Deník!$W521&lt;&gt;"",IF(Deník!$Y521=Statistika!$F$80,Deník!$W521,""),"")</f>
        <v/>
      </c>
      <c r="FW521" s="233" t="str">
        <f>IF(Deník!$W521&lt;&gt;"",IF(Deník!$Y521=Statistika!$F$81,Deník!$W521,""),"")</f>
        <v/>
      </c>
      <c r="FX521" s="233" t="str">
        <f>IF(Deník!$W521&lt;&gt;"",IF(Deník!$Y521=Statistika!$F$82,Deník!$W521,""),"")</f>
        <v/>
      </c>
      <c r="FY521" s="233" t="str">
        <f>IF(Deník!$W521&lt;&gt;"",IF(Deník!$Y521=Statistika!$F$83,Deník!$W521,""),"")</f>
        <v/>
      </c>
      <c r="FZ521" s="233" t="str">
        <f>IF(Deník!$W521&lt;&gt;"",IF(Deník!$Y521=Statistika!$F$84,Deník!$W521,""),"")</f>
        <v/>
      </c>
      <c r="GA521" s="233" t="str">
        <f>IF(Deník!$W521&lt;&gt;"",IF(Deník!$Y521=Statistika!$F$85,Deník!$W521,""),"")</f>
        <v/>
      </c>
      <c r="GB521" s="233" t="str">
        <f>IF(Deník!$W521&lt;&gt;"",IF(Deník!$Y521=Statistika!$F$86,Deník!$W521,""),"")</f>
        <v/>
      </c>
      <c r="GC521" s="233" t="str">
        <f>IF(Deník!$W521&lt;&gt;"",IF(Deník!$Y521=Statistika!$F$87,Deník!$W521,""),"")</f>
        <v/>
      </c>
      <c r="GD521" s="233" t="str">
        <f>IF(Deník!$W521&lt;&gt;"",IF(Deník!$Y521=Statistika!$F$88,Deník!$W521,""),"")</f>
        <v/>
      </c>
      <c r="GE521" s="233" t="str">
        <f>IF(Deník!$W521&lt;&gt;"",IF(Deník!$Y521=Statistika!$F$89,Deník!$W521,""),"")</f>
        <v/>
      </c>
      <c r="GF521" s="233" t="str">
        <f>IF(Deník!$W521&lt;&gt;"",IF(Deník!$Y521=Statistika!$F$90,Deník!$W521,""),"")</f>
        <v/>
      </c>
      <c r="GG521" s="233" t="str">
        <f>IF(Deník!$W521&lt;&gt;"",IF(Deník!$Y521=Statistika!$F$91,Deník!$W521,""),"")</f>
        <v/>
      </c>
      <c r="GH521" s="233"/>
      <c r="GI521" s="233" t="str">
        <f>IF(Deník!$W521&lt;&gt;"",IF(Deník!$AB521=Statistika!$L$100,Deník!$W521,""),"")</f>
        <v/>
      </c>
      <c r="GJ521" s="233" t="str">
        <f>IF(Deník!$W521&lt;&gt;"",IF(Deník!$AB521=Statistika!$L$101,Deník!$W521,""),"")</f>
        <v/>
      </c>
      <c r="GK521" s="233" t="str">
        <f>IF(Deník!$W521&lt;&gt;"",IF(Deník!$AB521=Statistika!$L$102,Deník!$W521,""),"")</f>
        <v/>
      </c>
      <c r="GL521" s="233" t="str">
        <f>IF(Deník!$W521&lt;&gt;"",IF(Deník!$AB521=Statistika!$L$103,Deník!$W521,""),"")</f>
        <v/>
      </c>
      <c r="GM521" s="233" t="str">
        <f>IF(Deník!$W521&lt;&gt;"",IF(Deník!$AB521=Statistika!$L$104,Deník!$W521,""),"")</f>
        <v/>
      </c>
      <c r="GN521" s="233" t="str">
        <f>IF(Deník!$W521&lt;&gt;"",IF(Deník!$AB521=Statistika!$L$105,Deník!$W521,""),"")</f>
        <v/>
      </c>
      <c r="GO521" s="233" t="str">
        <f>IF(Deník!$W521&lt;&gt;"",IF(Deník!$AB521=Statistika!$L$106,Deník!$W521,""),"")</f>
        <v/>
      </c>
      <c r="GP521" s="233" t="str">
        <f>IF(Deník!$W521&lt;&gt;"",IF(Deník!$AB521=Statistika!$L$107,Deník!$W521,""),"")</f>
        <v/>
      </c>
      <c r="GQ521" s="233" t="str">
        <f>IF(Deník!$W521&lt;&gt;"",IF(Deník!$AB521=Statistika!$L$108,Deník!$W521,""),"")</f>
        <v/>
      </c>
      <c r="GS521" s="233" t="str">
        <f>IF(Deník!$W521&lt;0,IF(Deník!$AC521=Statistika!$F$117,Deník!$W521,""),"")</f>
        <v/>
      </c>
      <c r="GT521" s="233" t="str">
        <f>IF(Deník!$W521&lt;0,IF(Deník!$AC521=Statistika!$F$118,Deník!$W521,""),"")</f>
        <v/>
      </c>
      <c r="GU521" s="233" t="str">
        <f>IF(Deník!$W521&lt;0,IF(Deník!$AC521=Statistika!$F$119,Deník!$W521,""),"")</f>
        <v/>
      </c>
      <c r="GV521" s="233" t="str">
        <f>IF(Deník!$W521&lt;0,IF(Deník!$AC521=Statistika!$F$120,Deník!$W521,""),"")</f>
        <v/>
      </c>
      <c r="GW521" s="233" t="str">
        <f>IF(Deník!$W521&lt;0,IF(Deník!$AC521=Statistika!$F$121,Deník!$W521,""),"")</f>
        <v/>
      </c>
      <c r="GX521" s="233" t="str">
        <f>IF(Deník!$W521&lt;0,IF(Deník!$AC521=Statistika!$F$122,Deník!$W521,""),"")</f>
        <v/>
      </c>
      <c r="GY521" s="233" t="str">
        <f>IF(Deník!$W521&lt;0,IF(Deník!$AC521=Statistika!$F$123,Deník!$W521,""),"")</f>
        <v/>
      </c>
      <c r="GZ521" s="233" t="str">
        <f>IF(Deník!$W521&lt;0,IF(Deník!$AC521=Statistika!$F$124,Deník!$W521,""),"")</f>
        <v/>
      </c>
      <c r="HA521" s="233" t="str">
        <f>IF(Deník!$W521&lt;0,IF(Deník!$AC521=Statistika!$F$125,Deník!$W521,""),"")</f>
        <v/>
      </c>
      <c r="HC521" s="233" t="str">
        <f>IF(Deník!$W521&lt;0,IF(Deník!$AD521=Statistika!$F$133,Deník!$W521,""),"")</f>
        <v/>
      </c>
      <c r="HD521" s="233" t="str">
        <f>IF(Deník!$W521&lt;0,IF(Deník!$AD521=Statistika!$F$134,Deník!$W521,""),"")</f>
        <v/>
      </c>
      <c r="HE521" s="233" t="str">
        <f>IF(Deník!$W521&lt;0,IF(Deník!$AD521=Statistika!$F$135,Deník!$W521,""),"")</f>
        <v/>
      </c>
      <c r="HF521" s="233" t="str">
        <f>IF(Deník!$W521&lt;0,IF(Deník!$AD521=Statistika!$F$136,Deník!$W521,""),"")</f>
        <v/>
      </c>
      <c r="HG521" s="233" t="str">
        <f>IF(Deník!$W521&lt;0,IF(Deník!$AD521=Statistika!$F$137,Deník!$W521,""),"")</f>
        <v/>
      </c>
      <c r="ID521" s="8">
        <f>Tabulka4[[#This Row],[Sloupec3]]</f>
        <v>0</v>
      </c>
      <c r="IE521" s="17" t="str">
        <f>IF(AND([1]Deník!$C521&gt;='[1]Měsíční shrnutí'!$D$1,[1]Deník!$C521&lt;='[1]Měsíční shrnutí'!$F$1),[1]Deník!$X521,"")</f>
        <v/>
      </c>
    </row>
    <row r="522" spans="1:239">
      <c r="A522" s="8">
        <f>Deník!C523</f>
        <v>0</v>
      </c>
      <c r="B522" s="50" t="str">
        <f>Deník!R523</f>
        <v/>
      </c>
      <c r="C522" s="102" t="str">
        <f>IF(AND(Deník!R523&gt;1,Deník!R523&lt;&gt;""),1,"")</f>
        <v/>
      </c>
      <c r="D522" s="102" t="str">
        <f>IF(AND(Deník!R523&lt;=0,Deník!R523&lt;&gt;""),1,"")</f>
        <v/>
      </c>
      <c r="E522" s="103" t="str">
        <f>IF(AND(Deník!R523&gt;=0,Deník!R523&lt;=1),1,"")</f>
        <v/>
      </c>
      <c r="F522" s="79" t="str">
        <f>IF(Deník!R523&lt;&gt;"",Deník!R523+F521,"")</f>
        <v/>
      </c>
      <c r="G522" s="85"/>
      <c r="H522" s="54" t="str">
        <f>IF(MONTH(Deník!$C522)=H$2,IF(AND(Deník!$R522&gt;=0,Deník!$R522&lt;=1),"BE",Deník!$R522),"")</f>
        <v/>
      </c>
      <c r="I522" s="11" t="str">
        <f>IF(MONTH(Deník!$C522)=I$2,IF(AND(Deník!$R522&gt;=0,Deník!$R522&lt;=1),"BE",Deník!$R522),"")</f>
        <v/>
      </c>
      <c r="J522" s="11" t="str">
        <f>IF(MONTH(Deník!$C522)=J$2,IF(AND(Deník!$R522&gt;=0,Deník!$R522&lt;=1),"BE",Deník!$R522),"")</f>
        <v/>
      </c>
      <c r="K522" s="11" t="str">
        <f>IF(MONTH(Deník!$C522)=K$2,IF(AND(Deník!$R522&gt;=0,Deník!$R522&lt;=1),"BE",Deník!$R522),"")</f>
        <v/>
      </c>
      <c r="L522" s="11" t="str">
        <f>IF(MONTH(Deník!$C522)=L$2,IF(AND(Deník!$R522&gt;=0,Deník!$R522&lt;=1),"BE",Deník!$R522),"")</f>
        <v/>
      </c>
      <c r="M522" s="11" t="str">
        <f>IF(MONTH(Deník!$C522)=M$2,IF(AND(Deník!$R522&gt;=0,Deník!$R522&lt;=1),"BE",Deník!$R522),"")</f>
        <v/>
      </c>
      <c r="N522" s="11" t="str">
        <f>IF(MONTH(Deník!$C522)=N$2,IF(AND(Deník!$R522&gt;=0,Deník!$R522&lt;=1),"BE",Deník!$R522),"")</f>
        <v/>
      </c>
      <c r="O522" s="11" t="str">
        <f>IF(MONTH(Deník!$C522)=O$2,IF(AND(Deník!$R522&gt;=0,Deník!$R522&lt;=1),"BE",Deník!$R522),"")</f>
        <v/>
      </c>
      <c r="P522" s="11" t="str">
        <f>IF(MONTH(Deník!$C522)=P$2,IF(AND(Deník!$R522&gt;=0,Deník!$R522&lt;=1),"BE",Deník!$R522),"")</f>
        <v/>
      </c>
      <c r="Q522" s="11" t="str">
        <f>IF(MONTH(Deník!$C522)=Q$2,IF(AND(Deník!$R522&gt;=0,Deník!$R522&lt;=1),"BE",Deník!$R522),"")</f>
        <v/>
      </c>
      <c r="R522" s="11" t="str">
        <f>IF(MONTH(Deník!$C522)=R$2,IF(AND(Deník!$R522&gt;=0,Deník!$R522&lt;=1),"BE",Deník!$R522),"")</f>
        <v/>
      </c>
      <c r="S522" s="57" t="str">
        <f>IF(MONTH(Deník!$C522)=S$2,IF(AND(Deník!$R522&gt;=0,Deník!$R522&lt;=1),"BE",Deník!$R522),"")</f>
        <v/>
      </c>
      <c r="U522" s="12"/>
      <c r="V522" s="12"/>
      <c r="X522" s="600" t="str">
        <f>IF(Deník!$R522&lt;&gt;"",IF(Deník!$B522=Statistika!$F$63,IF(AND(Deník!$R522&gt;=0,Deník!$R522&lt;=1),"BE",Deník!$R522),""),"")</f>
        <v/>
      </c>
      <c r="Y522" s="13" t="str">
        <f>IF(Deník!$R522&lt;&gt;"",IF(Deník!$B522=Statistika!$F$64,IF(AND(Deník!$R522&gt;=0,Deník!$R522&lt;=1),"BE",Deník!$R522),""),"")</f>
        <v/>
      </c>
      <c r="Z522" s="13" t="str">
        <f>IF(Deník!$R522&lt;&gt;"",IF(Deník!$B522=Statistika!$F$65,IF(AND(Deník!$R522&gt;=0,Deník!$R522&lt;=1),"BE",Deník!$R522),""),"")</f>
        <v/>
      </c>
      <c r="AA522" s="13" t="str">
        <f>IF(Deník!$R522&lt;&gt;"",IF(Deník!$B522=Statistika!$F$66,IF(AND(Deník!$R522&gt;=0,Deník!$R522&lt;=1),"BE",Deník!$R522),""),"")</f>
        <v/>
      </c>
      <c r="AB522" s="13" t="str">
        <f>IF(Deník!$R522&lt;&gt;"",IF(Deník!$B522=Statistika!$F$67,IF(AND(Deník!$R522&gt;=0,Deník!$R522&lt;=1),"BE",Deník!$R522),""),"")</f>
        <v/>
      </c>
      <c r="AC522" s="13" t="str">
        <f>IF(Deník!$R522&lt;&gt;"",IF(Deník!$B522=Statistika!$F$68,IF(AND(Deník!$R522&gt;=0,Deník!$R522&lt;=1),"BE",Deník!$R522),""),"")</f>
        <v/>
      </c>
      <c r="AD522" s="13" t="str">
        <f>IF(Deník!$R522&lt;&gt;"",IF(Deník!$B522=Statistika!$F$69,IF(AND(Deník!$R522&gt;=0,Deník!$R522&lt;=1),"BE",Deník!$R522),""),"")</f>
        <v/>
      </c>
      <c r="AE522" s="601" t="str">
        <f>IF(Deník!$R522&lt;&gt;"",IF(Deník!$B522=Statistika!$F$70,IF(AND(Deník!$R522&gt;=0,Deník!$R522&lt;=1),"BE",Deník!$R522),""),"")</f>
        <v/>
      </c>
      <c r="AF522" s="90"/>
      <c r="AG522" s="63" t="str">
        <f>IF(Deník!$R522&lt;&gt;"",IF(Deník!$J522="L",IF(AND(Deník!$R522&gt;=0,Deník!$R522&lt;=1),"BE",Deník!$R522),""),"")</f>
        <v/>
      </c>
      <c r="AH522" s="13" t="str">
        <f>IF(Deník!$R522&lt;&gt;"",IF(Deník!$J522="S",IF(AND(Deník!$R522&gt;=0,Deník!$R522&lt;=1),"BE",Deník!$R522),""),"")</f>
        <v/>
      </c>
      <c r="AI522" s="95"/>
      <c r="AJ522" s="71" t="str">
        <f>IF(Deník!N523&lt;&gt;"",Deník!N523*-1,"")</f>
        <v/>
      </c>
      <c r="AK522" s="88"/>
      <c r="AL522" s="63" t="str">
        <f>IF(WEEKDAY(Deník!$C522,2)=1,IF(AND(Deník!$R522&gt;=0,Deník!$R522&lt;=1),"BE",Deník!$R522),"")</f>
        <v/>
      </c>
      <c r="AM522" s="13" t="str">
        <f>IF(WEEKDAY(Deník!$C522,2)=2,IF(AND(Deník!$R522&gt;=0,Deník!$R522&lt;=1),"BE",Deník!$R522),"")</f>
        <v/>
      </c>
      <c r="AN522" s="13" t="str">
        <f>IF(WEEKDAY(Deník!$C522,2)=3,IF(AND(Deník!$R522&gt;=0,Deník!$R522&lt;=1),"BE",Deník!$R522),"")</f>
        <v/>
      </c>
      <c r="AO522" s="13" t="str">
        <f>IF(WEEKDAY(Deník!$C522,2)=4,IF(AND(Deník!$R522&gt;=0,Deník!$R522&lt;=1),"BE",Deník!$R522),"")</f>
        <v/>
      </c>
      <c r="AP522" s="60" t="str">
        <f>IF(WEEKDAY(Deník!$C522,2)=5,IF(AND(Deník!$R522&gt;=0,Deník!$R522&lt;=1),"BE",Deník!$R522),"")</f>
        <v/>
      </c>
      <c r="AQ522" s="99"/>
      <c r="AR522" s="100">
        <f>Deník!D522</f>
        <v>0</v>
      </c>
      <c r="AS522" s="63" t="str">
        <f>IF(Deník!$D522&lt;&gt;"",IF(AND(Deník!$D522&gt;=AS$2,Deník!$D522&lt;=AS$3),IF(AND(Deník!$R522&gt;=0,Deník!$R522&lt;=1),"BE",Deník!$R522),""),"")</f>
        <v/>
      </c>
      <c r="AT522" s="63" t="str">
        <f>IF(Deník!$D522&lt;&gt;"",IF(AND(Deník!$D522&gt;=AT$2,Deník!$D522&lt;=AT$3),IF(AND(Deník!$R522&gt;=0,Deník!$R522&lt;=1),"BE",Deník!$R522),""),"")</f>
        <v/>
      </c>
      <c r="AU522" s="63" t="str">
        <f>IF(Deník!$D522&lt;&gt;"",IF(AND(Deník!$D522&gt;=AU$2,Deník!$D522&lt;=AU$3),IF(AND(Deník!$R522&gt;=0,Deník!$R522&lt;=1),"BE",Deník!$R522),""),"")</f>
        <v/>
      </c>
      <c r="AV522" s="63" t="str">
        <f>IF(Deník!$D522&lt;&gt;"",IF(AND(Deník!$D522&gt;=AV$2,Deník!$D522&lt;=AV$3),IF(AND(Deník!$R522&gt;=0,Deník!$R522&lt;=1),"BE",Deník!$R522),""),"")</f>
        <v/>
      </c>
      <c r="AW522" s="63" t="str">
        <f>IF(Deník!$D522&lt;&gt;"",IF(AND(Deník!$D522&gt;=AW$2,Deník!$D522&lt;=AW$3),IF(AND(Deník!$R522&gt;=0,Deník!$R522&lt;=1),"BE",Deník!$R522),""),"")</f>
        <v/>
      </c>
      <c r="AX522" s="63" t="str">
        <f>IF(Deník!$D522&lt;&gt;"",IF(AND(Deník!$D522&gt;=AX$2,Deník!$D522&lt;=AX$3),IF(AND(Deník!$R522&gt;=0,Deník!$R522&lt;=1),"BE",Deník!$R522),""),"")</f>
        <v/>
      </c>
      <c r="AY522" s="63" t="str">
        <f>IF(Deník!$D522&lt;&gt;"",IF(AND(Deník!$D522&gt;=AY$2,Deník!$D522&lt;=AY$3),IF(AND(Deník!$R522&gt;=0,Deník!$R522&lt;=1),"BE",Deník!$R522),""),"")</f>
        <v/>
      </c>
      <c r="AZ522" s="63" t="str">
        <f>IF(Deník!$D522&lt;&gt;"",IF(AND(Deník!$D522&gt;=AZ$2,Deník!$D522&lt;=AZ$3),IF(AND(Deník!$R522&gt;=0,Deník!$R522&lt;=1),"BE",Deník!$R522),""),"")</f>
        <v/>
      </c>
      <c r="BA522" s="63" t="str">
        <f>IF(Deník!$D522&lt;&gt;"",IF(AND(Deník!$D522&gt;=BA$2,Deník!$D522&lt;=BA$3),IF(AND(Deník!$R522&gt;=0,Deník!$R522&lt;=1),"BE",Deník!$R522),""),"")</f>
        <v/>
      </c>
      <c r="BB522" s="63" t="str">
        <f>IF(Deník!$D522&lt;&gt;"",IF(AND(Deník!$D522&gt;=BB$2,Deník!$D522&lt;=BB$3),IF(AND(Deník!$R522&gt;=0,Deník!$R522&lt;=1),"BE",Deník!$R522),""),"")</f>
        <v/>
      </c>
      <c r="BC522" s="71" t="str">
        <f>IF(Deník!$D522&lt;&gt;"",IF(AND(Deník!$D522&gt;=BC$2,Deník!$D522&lt;=BC$3),IF(AND(Deník!$R522&gt;=0,Deník!$R522&lt;=1),"BE",Deník!$R522),""),"")</f>
        <v/>
      </c>
      <c r="BD522" s="20" t="str">
        <f>IF(Deník!$J523="S",(Deník!$M523-Deník!$K523),IF(Deník!$J523="L",(Deník!$K523-Deník!$M523),""))</f>
        <v/>
      </c>
      <c r="BE522" s="20" t="str">
        <f>IF(Deník!$J523="S",(Deník!$K523-Deník!$O523),IF(Deník!$J523="L",(Deník!$O523-Deník!$K523),""))</f>
        <v/>
      </c>
      <c r="BF522" s="20" t="str">
        <f>IF(Deník!$J523="S",(Deník!$K523-Deník!$L523),IF(Deník!$J523="L",(Deník!$L523-Deník!$K523),""))</f>
        <v/>
      </c>
      <c r="BG522" s="20" t="str">
        <f>IF(Deník!$J523="S",(Deník!$K523-Deník!$S523),IF(Deník!$J523="L",(Deník!$S523-Deník!$K523),""))</f>
        <v/>
      </c>
      <c r="BH522" s="20" t="str">
        <f>IF(Deník!$J523="S",(Deník!$K523-Deník!$U523),IF(Deník!$J523="L",(Deník!$U523-Deník!$K523),""))</f>
        <v/>
      </c>
      <c r="BI522" s="20" t="str">
        <f>IF(Deník!$R522&gt;1,Deník!$R522,"")</f>
        <v/>
      </c>
      <c r="BJ522" s="20" t="str">
        <f>IF(Deník!$R522&lt;0,Deník!$R522,"")</f>
        <v/>
      </c>
      <c r="BK522" s="17"/>
      <c r="BM522" s="233" t="str">
        <f>IF(Deník!$R522&lt;&gt;"",IF(Deník!$Y522=Statistika!$F$78,IF(AND(Deník!$R522&gt;=0,Deník!$R522&lt;=1),"BE",Deník!$R522),""),"")</f>
        <v/>
      </c>
      <c r="BN522" s="233" t="str">
        <f>IF(Deník!$R522&lt;&gt;"",IF(Deník!$Y522=Statistika!$F$79,IF(AND(Deník!$R522&gt;=0,Deník!$R522&lt;=1),"BE",Deník!$R522),""),"")</f>
        <v/>
      </c>
      <c r="BO522" s="233" t="str">
        <f>IF(Deník!$R522&lt;&gt;"",IF(Deník!$Y522=Statistika!$F$80,IF(AND(Deník!$R522&gt;=0,Deník!$R522&lt;=1),"BE",Deník!$R522),""),"")</f>
        <v/>
      </c>
      <c r="BP522" s="233" t="str">
        <f>IF(Deník!$R522&lt;&gt;"",IF(Deník!$Y522=Statistika!$F$81,IF(AND(Deník!$R522&gt;=0,Deník!$R522&lt;=1),"BE",Deník!$R522),""),"")</f>
        <v/>
      </c>
      <c r="BQ522" s="233" t="str">
        <f>IF(Deník!$R522&lt;&gt;"",IF(Deník!$Y522=Statistika!$F$82,IF(AND(Deník!$R522&gt;=0,Deník!$R522&lt;=1),"BE",Deník!$R522),""),"")</f>
        <v/>
      </c>
      <c r="BR522" s="233" t="str">
        <f>IF(Deník!$R522&lt;&gt;"",IF(Deník!$Y522=Statistika!$F$83,IF(AND(Deník!$R522&gt;=0,Deník!$R522&lt;=1),"BE",Deník!$R522),""),"")</f>
        <v/>
      </c>
      <c r="BS522" s="233" t="str">
        <f>IF(Deník!$R522&lt;&gt;"",IF(Deník!$Y522=Statistika!$F$84,IF(AND(Deník!$R522&gt;=0,Deník!$R522&lt;=1),"BE",Deník!$R522),""),"")</f>
        <v/>
      </c>
      <c r="BT522" s="233" t="str">
        <f>IF(Deník!$R522&lt;&gt;"",IF(Deník!$Y522=Statistika!$F$85,IF(AND(Deník!$R522&gt;=0,Deník!$R522&lt;=1),"BE",Deník!$R522),""),"")</f>
        <v/>
      </c>
      <c r="BU522" s="233" t="str">
        <f>IF(Deník!$R522&lt;&gt;"",IF(Deník!$Y522=Statistika!$F$86,IF(AND(Deník!$R522&gt;=0,Deník!$R522&lt;=1),"BE",Deník!$R522),""),"")</f>
        <v/>
      </c>
      <c r="BV522" s="233" t="str">
        <f>IF(Deník!$R522&lt;&gt;"",IF(Deník!$Y522=Statistika!$F$87,IF(AND(Deník!$R522&gt;=0,Deník!$R522&lt;=1),"BE",Deník!$R522),""),"")</f>
        <v/>
      </c>
      <c r="BW522" s="233" t="str">
        <f>IF(Deník!$R522&lt;&gt;"",IF(Deník!$Y522=Statistika!$F$88,IF(AND(Deník!$R522&gt;=0,Deník!$R522&lt;=1),"BE",Deník!$R522),""),"")</f>
        <v/>
      </c>
      <c r="BX522" s="233" t="str">
        <f>IF(Deník!$R522&lt;&gt;"",IF(Deník!$Y522=Statistika!$F$89,IF(AND(Deník!$R522&gt;=0,Deník!$R522&lt;=1),"BE",Deník!$R522),""),"")</f>
        <v/>
      </c>
      <c r="BY522" s="233" t="str">
        <f>IF(Deník!$R522&lt;&gt;"",IF(Deník!$Y522=Statistika!$F$90,IF(AND(Deník!$R522&gt;=0,Deník!$R522&lt;=1),"BE",Deník!$R522),""),"")</f>
        <v/>
      </c>
      <c r="BZ522" s="233" t="str">
        <f>IF(Deník!$R522&lt;&gt;"",IF(Deník!$Y522=Statistika!$F$91,IF(AND(Deník!$R522&gt;=0,Deník!$R522&lt;=1),"BE",Deník!$R522),""),"")</f>
        <v/>
      </c>
      <c r="CA522" s="233"/>
      <c r="CB522" s="233" t="str">
        <f>IF(Deník!$R522&lt;&gt;"",IF(Deník!$AB522="SL",IF(AND(Deník!$R522&gt;=0,Deník!$R522&lt;=1),"BE",Deník!$R522),""),"")</f>
        <v/>
      </c>
      <c r="CC522" s="233" t="str">
        <f>IF(Deník!$R522&lt;&gt;"",IF(Deník!$AB522="BE10",IF(AND(Deník!$R522&gt;=0,Deník!$R522&lt;=1),"BE",Deník!$R522),""),"")</f>
        <v/>
      </c>
      <c r="CD522" s="233" t="str">
        <f>IF(Deník!$R522&lt;&gt;"",IF(Deník!$AB522="BE15",IF(AND(Deník!$R522&gt;=0,Deník!$R522&lt;=1),"BE",Deník!$R522),""),"")</f>
        <v/>
      </c>
      <c r="CE522" s="233" t="str">
        <f>IF(Deník!$R522&lt;&gt;"",IF(Deník!$AB522="BE20",IF(AND(Deník!$R522&gt;=0,Deník!$R522&lt;=1),"BE",Deník!$R522),""),"")</f>
        <v/>
      </c>
      <c r="CF522" s="233" t="str">
        <f>IF(Deník!$R522&lt;&gt;"",IF(Deník!$AB522="TP1",IF(AND(Deník!$R522&gt;=0,Deník!$R522&lt;=1),"BE",Deník!$R522),""),"")</f>
        <v/>
      </c>
      <c r="CG522" s="233" t="str">
        <f>IF(Deník!$R522&lt;&gt;"",IF(Deník!$AB522="TP2",IF(AND(Deník!$R522&gt;=0,Deník!$R522&lt;=1),"BE",Deník!$R522),""),"")</f>
        <v/>
      </c>
      <c r="CH522" s="233" t="str">
        <f>IF(Deník!$R522&lt;&gt;"",IF(Deník!$AB522="TP3",IF(AND(Deník!$R522&gt;=0,Deník!$R522&lt;=1),"BE",Deník!$R522),""),"")</f>
        <v/>
      </c>
      <c r="CI522" s="233" t="str">
        <f>IF(Deník!$R522&lt;&gt;"",IF(Deník!$AB522="Trailing SL",IF(AND(Deník!$R522&gt;=0,Deník!$R522&lt;=1),"BE",Deník!$R522),""),"")</f>
        <v/>
      </c>
      <c r="CJ522" s="233" t="str">
        <f>IF(Deník!$R522&lt;&gt;"",IF(Deník!$AB522="Manual",IF(AND(Deník!$R522&gt;=0,Deník!$R522&lt;=1),"BE",Deník!$R522),""),"")</f>
        <v/>
      </c>
      <c r="CK522" s="233"/>
      <c r="CL522" s="233" t="str">
        <f>IF(Deník!$R522&lt;0,IF(Deník!$AC522=Statistika!$F$117,Deník!$R522,""),"")</f>
        <v/>
      </c>
      <c r="CM522" s="233" t="str">
        <f>IF(Deník!$R522&lt;0,IF(Deník!$AC522=Statistika!$F$118,Deník!$R522,""),"")</f>
        <v/>
      </c>
      <c r="CN522" s="233" t="str">
        <f>IF(Deník!$R522&lt;0,IF(Deník!$AC522=Statistika!$F$119,Deník!$R522,""),"")</f>
        <v/>
      </c>
      <c r="CO522" s="233" t="str">
        <f>IF(Deník!$R522&lt;0,IF(Deník!$AC522=Statistika!$F$120,Deník!$R522,""),"")</f>
        <v/>
      </c>
      <c r="CP522" s="233" t="str">
        <f>IF(Deník!$R522&lt;0,IF(Deník!$AC522=Statistika!$F$121,Deník!$R522,""),"")</f>
        <v/>
      </c>
      <c r="CQ522" s="233" t="str">
        <f>IF(Deník!$R522&lt;0,IF(Deník!$AC522=Statistika!$F$122,Deník!$R522,""),"")</f>
        <v/>
      </c>
      <c r="CR522" s="233" t="str">
        <f>IF(Deník!$R522&lt;0,IF(Deník!$AC522=Statistika!$F$123,Deník!$R522,""),"")</f>
        <v/>
      </c>
      <c r="CS522" s="233" t="str">
        <f>IF(Deník!$R522&lt;0,IF(Deník!$AC522=Statistika!$F$124,Deník!$R522,""),"")</f>
        <v/>
      </c>
      <c r="CT522" s="233" t="str">
        <f>IF(Deník!$R522&lt;0,IF(Deník!$AC522=Statistika!$F$125,Deník!$R522,""),"")</f>
        <v/>
      </c>
      <c r="CU522" s="233"/>
      <c r="CV522" s="233" t="str">
        <f>IF(Deník!$R522&lt;0,IF(Deník!$AD522=$CV$2,Deník!$R522,""),"")</f>
        <v/>
      </c>
      <c r="CW522" s="233" t="str">
        <f>IF(Deník!$R522&lt;0,IF(Deník!$AD522=$CW$2,Deník!$R522,""),"")</f>
        <v/>
      </c>
      <c r="CX522" s="233" t="str">
        <f>IF(Deník!$R522&lt;0,IF(Deník!$AD522=$CX$2,Deník!$R522,""),"")</f>
        <v/>
      </c>
      <c r="CY522" s="233" t="str">
        <f>IF(Deník!$R522&lt;0,IF(Deník!$AD522=$CY$2,Deník!$R522,""),"")</f>
        <v/>
      </c>
      <c r="CZ522" s="233" t="str">
        <f>IF(Deník!$R522&lt;0,IF(Deník!$AD522=$CZ$2,Deník!$R522,""),"")</f>
        <v/>
      </c>
      <c r="DL522" s="221">
        <f t="shared" si="22"/>
        <v>93847.029999999984</v>
      </c>
      <c r="DM522" s="220">
        <f t="shared" si="21"/>
        <v>-6.1529700000000132E-2</v>
      </c>
      <c r="DO522" s="50">
        <f>Deník!W523</f>
        <v>0</v>
      </c>
      <c r="DP522" s="102" t="str">
        <f>IF(AND(Deník!W523&gt;0),1,"")</f>
        <v/>
      </c>
      <c r="DQ522" s="102">
        <f>IF(AND(Deník!W523&lt;=0),1,"")</f>
        <v>1</v>
      </c>
      <c r="DR522" s="227"/>
      <c r="DS522" s="228"/>
      <c r="DT522" s="85"/>
      <c r="DU522" s="54">
        <f>IF(MONTH(Deník!$C522)=DU$2,Deník!$W522,"")</f>
        <v>0</v>
      </c>
      <c r="DV522" s="222" t="str">
        <f>IF(MONTH(Deník!$C522)=DV$2,Deník!$W522,"")</f>
        <v/>
      </c>
      <c r="DW522" s="222" t="str">
        <f>IF(MONTH(Deník!$C522)=DW$2,Deník!$W522,"")</f>
        <v/>
      </c>
      <c r="DX522" s="222" t="str">
        <f>IF(MONTH(Deník!$C522)=DX$2,Deník!$W522,"")</f>
        <v/>
      </c>
      <c r="DY522" s="222" t="str">
        <f>IF(MONTH(Deník!$C522)=DY$2,Deník!$W522,"")</f>
        <v/>
      </c>
      <c r="DZ522" s="222" t="str">
        <f>IF(MONTH(Deník!$C522)=DZ$2,Deník!$W522,"")</f>
        <v/>
      </c>
      <c r="EA522" s="222" t="str">
        <f>IF(MONTH(Deník!$C522)=EA$2,Deník!$W522,"")</f>
        <v/>
      </c>
      <c r="EB522" s="222" t="str">
        <f>IF(MONTH(Deník!$C522)=EB$2,Deník!$W522,"")</f>
        <v/>
      </c>
      <c r="EC522" s="222" t="str">
        <f>IF(MONTH(Deník!$C522)=EC$2,Deník!$W522,"")</f>
        <v/>
      </c>
      <c r="ED522" s="222" t="str">
        <f>IF(MONTH(Deník!$C522)=ED$2,Deník!$W522,"")</f>
        <v/>
      </c>
      <c r="EE522" s="222" t="str">
        <f>IF(MONTH(Deník!$C522)=EE$2,Deník!$W522,"")</f>
        <v/>
      </c>
      <c r="EF522" s="222" t="str">
        <f>IF(MONTH(Deník!$C522)=EF$2,Deník!$W522,"")</f>
        <v/>
      </c>
      <c r="EI522" s="600" t="str">
        <f>IF(Deník!$W522&lt;&gt;"",IF(Deník!$B522=Statistika!$F$63,Deník!$W522,""),"")</f>
        <v/>
      </c>
      <c r="EJ522" s="13" t="str">
        <f>IF(Deník!$W522&lt;&gt;"",IF(Deník!$B522=Statistika!$F$64,Deník!$W522,""),"")</f>
        <v/>
      </c>
      <c r="EK522" s="13" t="str">
        <f>IF(Deník!$W522&lt;&gt;"",IF(Deník!$B522=Statistika!$F$65,Deník!$W522,""),"")</f>
        <v/>
      </c>
      <c r="EL522" s="13" t="str">
        <f>IF(Deník!$W522&lt;&gt;"",IF(Deník!$B522=Statistika!$F$66,Deník!$W522,""),"")</f>
        <v/>
      </c>
      <c r="EM522" s="13" t="str">
        <f>IF(Deník!$W522&lt;&gt;"",IF(Deník!$B522=Statistika!$F$67,Deník!$W522,""),"")</f>
        <v/>
      </c>
      <c r="EN522" s="13" t="str">
        <f>IF(Deník!$W522&lt;&gt;"",IF(Deník!$B522=Statistika!$F$68,Deník!$W522,""),"")</f>
        <v/>
      </c>
      <c r="EO522" s="13" t="str">
        <f>IF(Deník!$W522&lt;&gt;"",IF(Deník!$B522=Statistika!$F$69,Deník!$W522,""),"")</f>
        <v/>
      </c>
      <c r="EP522" s="601" t="str">
        <f>IF(Deník!$W522&lt;&gt;"",IF(Deník!$B522=Statistika!$F$70,Deník!$W522,""),"")</f>
        <v/>
      </c>
      <c r="EQ522" s="90"/>
      <c r="ER522" s="63" t="str">
        <f>IF(Deník!$W522&lt;&gt;"",IF(Deník!$J522="L",Deník!$W522,""),"")</f>
        <v/>
      </c>
      <c r="ES522" s="13" t="str">
        <f>IF(Deník!$W522&lt;&gt;"",IF(Deník!$J522="S",Deník!$W522,""),"")</f>
        <v/>
      </c>
      <c r="ET522" s="95"/>
      <c r="EU522" s="88"/>
      <c r="EV522" s="63" t="str">
        <f>IF(WEEKDAY(Deník!$C522,2)=1,Deník!$W522,"")</f>
        <v/>
      </c>
      <c r="EW522" s="13" t="str">
        <f>IF(WEEKDAY(Deník!$C522,2)=2,Deník!$W522,"")</f>
        <v/>
      </c>
      <c r="EX522" s="13" t="str">
        <f>IF(WEEKDAY(Deník!$C522,2)=3,Deník!$W522,"")</f>
        <v/>
      </c>
      <c r="EY522" s="13" t="str">
        <f>IF(WEEKDAY(Deník!$C522,2)=4,Deník!$W522,"")</f>
        <v/>
      </c>
      <c r="EZ522" s="60" t="str">
        <f>IF(WEEKDAY(Deník!$C522,2)=5,Deník!$W522,"")</f>
        <v/>
      </c>
      <c r="FA522" s="99"/>
      <c r="FB522" s="100">
        <f>Deník!D522</f>
        <v>0</v>
      </c>
      <c r="FC522" s="63">
        <f>IF($FB522&lt;&gt;"",IF(AND($FB522&gt;=FC$2,$FB522&lt;=FC$3),Deník!$W522,""))</f>
        <v>0</v>
      </c>
      <c r="FD522" s="63" t="str">
        <f>IF($FB522&lt;&gt;"",IF(AND($FB522&gt;=FD$2,$FB522&lt;=FD$3),Deník!$W522,""))</f>
        <v/>
      </c>
      <c r="FE522" s="63" t="str">
        <f>IF($FB522&lt;&gt;"",IF(AND($FB522&gt;=FE$2,$FB522&lt;=FE$3),Deník!$W522,""))</f>
        <v/>
      </c>
      <c r="FF522" s="63" t="str">
        <f>IF($FB522&lt;&gt;"",IF(AND($FB522&gt;=FF$2,$FB522&lt;=FF$3),Deník!$W522,""))</f>
        <v/>
      </c>
      <c r="FG522" s="63" t="str">
        <f>IF($FB522&lt;&gt;"",IF(AND($FB522&gt;=FG$2,$FB522&lt;=FG$3),Deník!$W522,""))</f>
        <v/>
      </c>
      <c r="FH522" s="63" t="str">
        <f>IF($FB522&lt;&gt;"",IF(AND($FB522&gt;=FH$2,$FB522&lt;=FH$3),Deník!$W522,""))</f>
        <v/>
      </c>
      <c r="FI522" s="63" t="str">
        <f>IF($FB522&lt;&gt;"",IF(AND($FB522&gt;=FI$2,$FB522&lt;=FI$3),Deník!$W522,""))</f>
        <v/>
      </c>
      <c r="FJ522" s="63" t="str">
        <f>IF($FB522&lt;&gt;"",IF(AND($FB522&gt;=FJ$2,$FB522&lt;=FJ$3),Deník!$W522,""))</f>
        <v/>
      </c>
      <c r="FK522" s="63" t="str">
        <f>IF($FB522&lt;&gt;"",IF(AND($FB522&gt;=FK$2,$FB522&lt;=FK$3),Deník!$W522,""))</f>
        <v/>
      </c>
      <c r="FL522" s="63" t="str">
        <f>IF($FB522&lt;&gt;"",IF(AND($FB522&gt;=FL$2,$FB522&lt;=FL$3),Deník!$W522,""))</f>
        <v/>
      </c>
      <c r="FM522" s="63" t="str">
        <f>IF($FB522&lt;&gt;"",IF(AND($FB522&gt;=FM$2,$FB522&lt;=FM$3),Deník!$W522,""))</f>
        <v/>
      </c>
      <c r="FN522" s="13"/>
      <c r="FO522" s="20" t="str">
        <f>IF(Deník!$W522&gt;1,Deník!$W522,"")</f>
        <v/>
      </c>
      <c r="FP522" s="20" t="str">
        <f>IF(Deník!$W522&lt;0,Deník!$W522,"")</f>
        <v/>
      </c>
      <c r="FQ522" s="17"/>
      <c r="FS522" s="233"/>
      <c r="FT522" s="233" t="str">
        <f>IF(Deník!$W522&lt;&gt;"",IF(Deník!$Y522=Statistika!$F$78,Deník!$W522,""),"")</f>
        <v/>
      </c>
      <c r="FU522" s="233" t="str">
        <f>IF(Deník!$W522&lt;&gt;"",IF(Deník!$Y522=Statistika!$F$79,Deník!$W522,""),"")</f>
        <v/>
      </c>
      <c r="FV522" s="233" t="str">
        <f>IF(Deník!$W522&lt;&gt;"",IF(Deník!$Y522=Statistika!$F$80,Deník!$W522,""),"")</f>
        <v/>
      </c>
      <c r="FW522" s="233" t="str">
        <f>IF(Deník!$W522&lt;&gt;"",IF(Deník!$Y522=Statistika!$F$81,Deník!$W522,""),"")</f>
        <v/>
      </c>
      <c r="FX522" s="233" t="str">
        <f>IF(Deník!$W522&lt;&gt;"",IF(Deník!$Y522=Statistika!$F$82,Deník!$W522,""),"")</f>
        <v/>
      </c>
      <c r="FY522" s="233" t="str">
        <f>IF(Deník!$W522&lt;&gt;"",IF(Deník!$Y522=Statistika!$F$83,Deník!$W522,""),"")</f>
        <v/>
      </c>
      <c r="FZ522" s="233" t="str">
        <f>IF(Deník!$W522&lt;&gt;"",IF(Deník!$Y522=Statistika!$F$84,Deník!$W522,""),"")</f>
        <v/>
      </c>
      <c r="GA522" s="233" t="str">
        <f>IF(Deník!$W522&lt;&gt;"",IF(Deník!$Y522=Statistika!$F$85,Deník!$W522,""),"")</f>
        <v/>
      </c>
      <c r="GB522" s="233" t="str">
        <f>IF(Deník!$W522&lt;&gt;"",IF(Deník!$Y522=Statistika!$F$86,Deník!$W522,""),"")</f>
        <v/>
      </c>
      <c r="GC522" s="233" t="str">
        <f>IF(Deník!$W522&lt;&gt;"",IF(Deník!$Y522=Statistika!$F$87,Deník!$W522,""),"")</f>
        <v/>
      </c>
      <c r="GD522" s="233" t="str">
        <f>IF(Deník!$W522&lt;&gt;"",IF(Deník!$Y522=Statistika!$F$88,Deník!$W522,""),"")</f>
        <v/>
      </c>
      <c r="GE522" s="233" t="str">
        <f>IF(Deník!$W522&lt;&gt;"",IF(Deník!$Y522=Statistika!$F$89,Deník!$W522,""),"")</f>
        <v/>
      </c>
      <c r="GF522" s="233" t="str">
        <f>IF(Deník!$W522&lt;&gt;"",IF(Deník!$Y522=Statistika!$F$90,Deník!$W522,""),"")</f>
        <v/>
      </c>
      <c r="GG522" s="233" t="str">
        <f>IF(Deník!$W522&lt;&gt;"",IF(Deník!$Y522=Statistika!$F$91,Deník!$W522,""),"")</f>
        <v/>
      </c>
      <c r="GH522" s="233"/>
      <c r="GI522" s="233" t="str">
        <f>IF(Deník!$W522&lt;&gt;"",IF(Deník!$AB522=Statistika!$L$100,Deník!$W522,""),"")</f>
        <v/>
      </c>
      <c r="GJ522" s="233" t="str">
        <f>IF(Deník!$W522&lt;&gt;"",IF(Deník!$AB522=Statistika!$L$101,Deník!$W522,""),"")</f>
        <v/>
      </c>
      <c r="GK522" s="233" t="str">
        <f>IF(Deník!$W522&lt;&gt;"",IF(Deník!$AB522=Statistika!$L$102,Deník!$W522,""),"")</f>
        <v/>
      </c>
      <c r="GL522" s="233" t="str">
        <f>IF(Deník!$W522&lt;&gt;"",IF(Deník!$AB522=Statistika!$L$103,Deník!$W522,""),"")</f>
        <v/>
      </c>
      <c r="GM522" s="233" t="str">
        <f>IF(Deník!$W522&lt;&gt;"",IF(Deník!$AB522=Statistika!$L$104,Deník!$W522,""),"")</f>
        <v/>
      </c>
      <c r="GN522" s="233" t="str">
        <f>IF(Deník!$W522&lt;&gt;"",IF(Deník!$AB522=Statistika!$L$105,Deník!$W522,""),"")</f>
        <v/>
      </c>
      <c r="GO522" s="233" t="str">
        <f>IF(Deník!$W522&lt;&gt;"",IF(Deník!$AB522=Statistika!$L$106,Deník!$W522,""),"")</f>
        <v/>
      </c>
      <c r="GP522" s="233" t="str">
        <f>IF(Deník!$W522&lt;&gt;"",IF(Deník!$AB522=Statistika!$L$107,Deník!$W522,""),"")</f>
        <v/>
      </c>
      <c r="GQ522" s="233" t="str">
        <f>IF(Deník!$W522&lt;&gt;"",IF(Deník!$AB522=Statistika!$L$108,Deník!$W522,""),"")</f>
        <v/>
      </c>
      <c r="GS522" s="233" t="str">
        <f>IF(Deník!$W522&lt;0,IF(Deník!$AC522=Statistika!$F$117,Deník!$W522,""),"")</f>
        <v/>
      </c>
      <c r="GT522" s="233" t="str">
        <f>IF(Deník!$W522&lt;0,IF(Deník!$AC522=Statistika!$F$118,Deník!$W522,""),"")</f>
        <v/>
      </c>
      <c r="GU522" s="233" t="str">
        <f>IF(Deník!$W522&lt;0,IF(Deník!$AC522=Statistika!$F$119,Deník!$W522,""),"")</f>
        <v/>
      </c>
      <c r="GV522" s="233" t="str">
        <f>IF(Deník!$W522&lt;0,IF(Deník!$AC522=Statistika!$F$120,Deník!$W522,""),"")</f>
        <v/>
      </c>
      <c r="GW522" s="233" t="str">
        <f>IF(Deník!$W522&lt;0,IF(Deník!$AC522=Statistika!$F$121,Deník!$W522,""),"")</f>
        <v/>
      </c>
      <c r="GX522" s="233" t="str">
        <f>IF(Deník!$W522&lt;0,IF(Deník!$AC522=Statistika!$F$122,Deník!$W522,""),"")</f>
        <v/>
      </c>
      <c r="GY522" s="233" t="str">
        <f>IF(Deník!$W522&lt;0,IF(Deník!$AC522=Statistika!$F$123,Deník!$W522,""),"")</f>
        <v/>
      </c>
      <c r="GZ522" s="233" t="str">
        <f>IF(Deník!$W522&lt;0,IF(Deník!$AC522=Statistika!$F$124,Deník!$W522,""),"")</f>
        <v/>
      </c>
      <c r="HA522" s="233" t="str">
        <f>IF(Deník!$W522&lt;0,IF(Deník!$AC522=Statistika!$F$125,Deník!$W522,""),"")</f>
        <v/>
      </c>
      <c r="HC522" s="233" t="str">
        <f>IF(Deník!$W522&lt;0,IF(Deník!$AD522=Statistika!$F$133,Deník!$W522,""),"")</f>
        <v/>
      </c>
      <c r="HD522" s="233" t="str">
        <f>IF(Deník!$W522&lt;0,IF(Deník!$AD522=Statistika!$F$134,Deník!$W522,""),"")</f>
        <v/>
      </c>
      <c r="HE522" s="233" t="str">
        <f>IF(Deník!$W522&lt;0,IF(Deník!$AD522=Statistika!$F$135,Deník!$W522,""),"")</f>
        <v/>
      </c>
      <c r="HF522" s="233" t="str">
        <f>IF(Deník!$W522&lt;0,IF(Deník!$AD522=Statistika!$F$136,Deník!$W522,""),"")</f>
        <v/>
      </c>
      <c r="HG522" s="233" t="str">
        <f>IF(Deník!$W522&lt;0,IF(Deník!$AD522=Statistika!$F$137,Deník!$W522,""),"")</f>
        <v/>
      </c>
      <c r="ID522" s="8">
        <f>Tabulka4[[#This Row],[Sloupec3]]</f>
        <v>0</v>
      </c>
      <c r="IE522" s="17" t="str">
        <f>IF(AND([1]Deník!$C522&gt;='[1]Měsíční shrnutí'!$D$1,[1]Deník!$C522&lt;='[1]Měsíční shrnutí'!$F$1),[1]Deník!$X522,"")</f>
        <v/>
      </c>
    </row>
    <row r="523" spans="1:239">
      <c r="A523" s="8">
        <f>Deník!C524</f>
        <v>0</v>
      </c>
      <c r="B523" s="50" t="str">
        <f>Deník!R524</f>
        <v/>
      </c>
      <c r="C523" s="102" t="str">
        <f>IF(AND(Deník!R524&gt;1,Deník!R524&lt;&gt;""),1,"")</f>
        <v/>
      </c>
      <c r="D523" s="102" t="str">
        <f>IF(AND(Deník!R524&lt;=0,Deník!R524&lt;&gt;""),1,"")</f>
        <v/>
      </c>
      <c r="E523" s="103" t="str">
        <f>IF(AND(Deník!R524&gt;=0,Deník!R524&lt;=1),1,"")</f>
        <v/>
      </c>
      <c r="F523" s="79" t="str">
        <f>IF(Deník!R524&lt;&gt;"",Deník!R524+F522,"")</f>
        <v/>
      </c>
      <c r="G523" s="85"/>
      <c r="H523" s="54" t="str">
        <f>IF(MONTH(Deník!$C523)=H$2,IF(AND(Deník!$R523&gt;=0,Deník!$R523&lt;=1),"BE",Deník!$R523),"")</f>
        <v/>
      </c>
      <c r="I523" s="11" t="str">
        <f>IF(MONTH(Deník!$C523)=I$2,IF(AND(Deník!$R523&gt;=0,Deník!$R523&lt;=1),"BE",Deník!$R523),"")</f>
        <v/>
      </c>
      <c r="J523" s="11" t="str">
        <f>IF(MONTH(Deník!$C523)=J$2,IF(AND(Deník!$R523&gt;=0,Deník!$R523&lt;=1),"BE",Deník!$R523),"")</f>
        <v/>
      </c>
      <c r="K523" s="11" t="str">
        <f>IF(MONTH(Deník!$C523)=K$2,IF(AND(Deník!$R523&gt;=0,Deník!$R523&lt;=1),"BE",Deník!$R523),"")</f>
        <v/>
      </c>
      <c r="L523" s="11" t="str">
        <f>IF(MONTH(Deník!$C523)=L$2,IF(AND(Deník!$R523&gt;=0,Deník!$R523&lt;=1),"BE",Deník!$R523),"")</f>
        <v/>
      </c>
      <c r="M523" s="11" t="str">
        <f>IF(MONTH(Deník!$C523)=M$2,IF(AND(Deník!$R523&gt;=0,Deník!$R523&lt;=1),"BE",Deník!$R523),"")</f>
        <v/>
      </c>
      <c r="N523" s="11" t="str">
        <f>IF(MONTH(Deník!$C523)=N$2,IF(AND(Deník!$R523&gt;=0,Deník!$R523&lt;=1),"BE",Deník!$R523),"")</f>
        <v/>
      </c>
      <c r="O523" s="11" t="str">
        <f>IF(MONTH(Deník!$C523)=O$2,IF(AND(Deník!$R523&gt;=0,Deník!$R523&lt;=1),"BE",Deník!$R523),"")</f>
        <v/>
      </c>
      <c r="P523" s="11" t="str">
        <f>IF(MONTH(Deník!$C523)=P$2,IF(AND(Deník!$R523&gt;=0,Deník!$R523&lt;=1),"BE",Deník!$R523),"")</f>
        <v/>
      </c>
      <c r="Q523" s="11" t="str">
        <f>IF(MONTH(Deník!$C523)=Q$2,IF(AND(Deník!$R523&gt;=0,Deník!$R523&lt;=1),"BE",Deník!$R523),"")</f>
        <v/>
      </c>
      <c r="R523" s="11" t="str">
        <f>IF(MONTH(Deník!$C523)=R$2,IF(AND(Deník!$R523&gt;=0,Deník!$R523&lt;=1),"BE",Deník!$R523),"")</f>
        <v/>
      </c>
      <c r="S523" s="57" t="str">
        <f>IF(MONTH(Deník!$C523)=S$2,IF(AND(Deník!$R523&gt;=0,Deník!$R523&lt;=1),"BE",Deník!$R523),"")</f>
        <v/>
      </c>
      <c r="U523" s="12"/>
      <c r="V523" s="12"/>
      <c r="X523" s="600" t="str">
        <f>IF(Deník!$R523&lt;&gt;"",IF(Deník!$B523=Statistika!$F$63,IF(AND(Deník!$R523&gt;=0,Deník!$R523&lt;=1),"BE",Deník!$R523),""),"")</f>
        <v/>
      </c>
      <c r="Y523" s="13" t="str">
        <f>IF(Deník!$R523&lt;&gt;"",IF(Deník!$B523=Statistika!$F$64,IF(AND(Deník!$R523&gt;=0,Deník!$R523&lt;=1),"BE",Deník!$R523),""),"")</f>
        <v/>
      </c>
      <c r="Z523" s="13" t="str">
        <f>IF(Deník!$R523&lt;&gt;"",IF(Deník!$B523=Statistika!$F$65,IF(AND(Deník!$R523&gt;=0,Deník!$R523&lt;=1),"BE",Deník!$R523),""),"")</f>
        <v/>
      </c>
      <c r="AA523" s="13" t="str">
        <f>IF(Deník!$R523&lt;&gt;"",IF(Deník!$B523=Statistika!$F$66,IF(AND(Deník!$R523&gt;=0,Deník!$R523&lt;=1),"BE",Deník!$R523),""),"")</f>
        <v/>
      </c>
      <c r="AB523" s="13" t="str">
        <f>IF(Deník!$R523&lt;&gt;"",IF(Deník!$B523=Statistika!$F$67,IF(AND(Deník!$R523&gt;=0,Deník!$R523&lt;=1),"BE",Deník!$R523),""),"")</f>
        <v/>
      </c>
      <c r="AC523" s="13" t="str">
        <f>IF(Deník!$R523&lt;&gt;"",IF(Deník!$B523=Statistika!$F$68,IF(AND(Deník!$R523&gt;=0,Deník!$R523&lt;=1),"BE",Deník!$R523),""),"")</f>
        <v/>
      </c>
      <c r="AD523" s="13" t="str">
        <f>IF(Deník!$R523&lt;&gt;"",IF(Deník!$B523=Statistika!$F$69,IF(AND(Deník!$R523&gt;=0,Deník!$R523&lt;=1),"BE",Deník!$R523),""),"")</f>
        <v/>
      </c>
      <c r="AE523" s="601" t="str">
        <f>IF(Deník!$R523&lt;&gt;"",IF(Deník!$B523=Statistika!$F$70,IF(AND(Deník!$R523&gt;=0,Deník!$R523&lt;=1),"BE",Deník!$R523),""),"")</f>
        <v/>
      </c>
      <c r="AF523" s="90"/>
      <c r="AG523" s="63" t="str">
        <f>IF(Deník!$R523&lt;&gt;"",IF(Deník!$J523="L",IF(AND(Deník!$R523&gt;=0,Deník!$R523&lt;=1),"BE",Deník!$R523),""),"")</f>
        <v/>
      </c>
      <c r="AH523" s="13" t="str">
        <f>IF(Deník!$R523&lt;&gt;"",IF(Deník!$J523="S",IF(AND(Deník!$R523&gt;=0,Deník!$R523&lt;=1),"BE",Deník!$R523),""),"")</f>
        <v/>
      </c>
      <c r="AI523" s="95"/>
      <c r="AJ523" s="71" t="str">
        <f>IF(Deník!N524&lt;&gt;"",Deník!N524*-1,"")</f>
        <v/>
      </c>
      <c r="AK523" s="88"/>
      <c r="AL523" s="63" t="str">
        <f>IF(WEEKDAY(Deník!$C523,2)=1,IF(AND(Deník!$R523&gt;=0,Deník!$R523&lt;=1),"BE",Deník!$R523),"")</f>
        <v/>
      </c>
      <c r="AM523" s="13" t="str">
        <f>IF(WEEKDAY(Deník!$C523,2)=2,IF(AND(Deník!$R523&gt;=0,Deník!$R523&lt;=1),"BE",Deník!$R523),"")</f>
        <v/>
      </c>
      <c r="AN523" s="13" t="str">
        <f>IF(WEEKDAY(Deník!$C523,2)=3,IF(AND(Deník!$R523&gt;=0,Deník!$R523&lt;=1),"BE",Deník!$R523),"")</f>
        <v/>
      </c>
      <c r="AO523" s="13" t="str">
        <f>IF(WEEKDAY(Deník!$C523,2)=4,IF(AND(Deník!$R523&gt;=0,Deník!$R523&lt;=1),"BE",Deník!$R523),"")</f>
        <v/>
      </c>
      <c r="AP523" s="60" t="str">
        <f>IF(WEEKDAY(Deník!$C523,2)=5,IF(AND(Deník!$R523&gt;=0,Deník!$R523&lt;=1),"BE",Deník!$R523),"")</f>
        <v/>
      </c>
      <c r="AQ523" s="99"/>
      <c r="AR523" s="100">
        <f>Deník!D523</f>
        <v>0</v>
      </c>
      <c r="AS523" s="63" t="str">
        <f>IF(Deník!$D523&lt;&gt;"",IF(AND(Deník!$D523&gt;=AS$2,Deník!$D523&lt;=AS$3),IF(AND(Deník!$R523&gt;=0,Deník!$R523&lt;=1),"BE",Deník!$R523),""),"")</f>
        <v/>
      </c>
      <c r="AT523" s="63" t="str">
        <f>IF(Deník!$D523&lt;&gt;"",IF(AND(Deník!$D523&gt;=AT$2,Deník!$D523&lt;=AT$3),IF(AND(Deník!$R523&gt;=0,Deník!$R523&lt;=1),"BE",Deník!$R523),""),"")</f>
        <v/>
      </c>
      <c r="AU523" s="63" t="str">
        <f>IF(Deník!$D523&lt;&gt;"",IF(AND(Deník!$D523&gt;=AU$2,Deník!$D523&lt;=AU$3),IF(AND(Deník!$R523&gt;=0,Deník!$R523&lt;=1),"BE",Deník!$R523),""),"")</f>
        <v/>
      </c>
      <c r="AV523" s="63" t="str">
        <f>IF(Deník!$D523&lt;&gt;"",IF(AND(Deník!$D523&gt;=AV$2,Deník!$D523&lt;=AV$3),IF(AND(Deník!$R523&gt;=0,Deník!$R523&lt;=1),"BE",Deník!$R523),""),"")</f>
        <v/>
      </c>
      <c r="AW523" s="63" t="str">
        <f>IF(Deník!$D523&lt;&gt;"",IF(AND(Deník!$D523&gt;=AW$2,Deník!$D523&lt;=AW$3),IF(AND(Deník!$R523&gt;=0,Deník!$R523&lt;=1),"BE",Deník!$R523),""),"")</f>
        <v/>
      </c>
      <c r="AX523" s="63" t="str">
        <f>IF(Deník!$D523&lt;&gt;"",IF(AND(Deník!$D523&gt;=AX$2,Deník!$D523&lt;=AX$3),IF(AND(Deník!$R523&gt;=0,Deník!$R523&lt;=1),"BE",Deník!$R523),""),"")</f>
        <v/>
      </c>
      <c r="AY523" s="63" t="str">
        <f>IF(Deník!$D523&lt;&gt;"",IF(AND(Deník!$D523&gt;=AY$2,Deník!$D523&lt;=AY$3),IF(AND(Deník!$R523&gt;=0,Deník!$R523&lt;=1),"BE",Deník!$R523),""),"")</f>
        <v/>
      </c>
      <c r="AZ523" s="63" t="str">
        <f>IF(Deník!$D523&lt;&gt;"",IF(AND(Deník!$D523&gt;=AZ$2,Deník!$D523&lt;=AZ$3),IF(AND(Deník!$R523&gt;=0,Deník!$R523&lt;=1),"BE",Deník!$R523),""),"")</f>
        <v/>
      </c>
      <c r="BA523" s="63" t="str">
        <f>IF(Deník!$D523&lt;&gt;"",IF(AND(Deník!$D523&gt;=BA$2,Deník!$D523&lt;=BA$3),IF(AND(Deník!$R523&gt;=0,Deník!$R523&lt;=1),"BE",Deník!$R523),""),"")</f>
        <v/>
      </c>
      <c r="BB523" s="63" t="str">
        <f>IF(Deník!$D523&lt;&gt;"",IF(AND(Deník!$D523&gt;=BB$2,Deník!$D523&lt;=BB$3),IF(AND(Deník!$R523&gt;=0,Deník!$R523&lt;=1),"BE",Deník!$R523),""),"")</f>
        <v/>
      </c>
      <c r="BC523" s="71" t="str">
        <f>IF(Deník!$D523&lt;&gt;"",IF(AND(Deník!$D523&gt;=BC$2,Deník!$D523&lt;=BC$3),IF(AND(Deník!$R523&gt;=0,Deník!$R523&lt;=1),"BE",Deník!$R523),""),"")</f>
        <v/>
      </c>
      <c r="BD523" s="20" t="str">
        <f>IF(Deník!$J524="S",(Deník!$M524-Deník!$K524),IF(Deník!$J524="L",(Deník!$K524-Deník!$M524),""))</f>
        <v/>
      </c>
      <c r="BE523" s="20" t="str">
        <f>IF(Deník!$J524="S",(Deník!$K524-Deník!$O524),IF(Deník!$J524="L",(Deník!$O524-Deník!$K524),""))</f>
        <v/>
      </c>
      <c r="BF523" s="20" t="str">
        <f>IF(Deník!$J524="S",(Deník!$K524-Deník!$L524),IF(Deník!$J524="L",(Deník!$L524-Deník!$K524),""))</f>
        <v/>
      </c>
      <c r="BG523" s="20" t="str">
        <f>IF(Deník!$J524="S",(Deník!$K524-Deník!$S524),IF(Deník!$J524="L",(Deník!$S524-Deník!$K524),""))</f>
        <v/>
      </c>
      <c r="BH523" s="20" t="str">
        <f>IF(Deník!$J524="S",(Deník!$K524-Deník!$U524),IF(Deník!$J524="L",(Deník!$U524-Deník!$K524),""))</f>
        <v/>
      </c>
      <c r="BI523" s="20" t="str">
        <f>IF(Deník!$R523&gt;1,Deník!$R523,"")</f>
        <v/>
      </c>
      <c r="BJ523" s="20" t="str">
        <f>IF(Deník!$R523&lt;0,Deník!$R523,"")</f>
        <v/>
      </c>
      <c r="BK523" s="17"/>
      <c r="BM523" s="233" t="str">
        <f>IF(Deník!$R523&lt;&gt;"",IF(Deník!$Y523=Statistika!$F$78,IF(AND(Deník!$R523&gt;=0,Deník!$R523&lt;=1),"BE",Deník!$R523),""),"")</f>
        <v/>
      </c>
      <c r="BN523" s="233" t="str">
        <f>IF(Deník!$R523&lt;&gt;"",IF(Deník!$Y523=Statistika!$F$79,IF(AND(Deník!$R523&gt;=0,Deník!$R523&lt;=1),"BE",Deník!$R523),""),"")</f>
        <v/>
      </c>
      <c r="BO523" s="233" t="str">
        <f>IF(Deník!$R523&lt;&gt;"",IF(Deník!$Y523=Statistika!$F$80,IF(AND(Deník!$R523&gt;=0,Deník!$R523&lt;=1),"BE",Deník!$R523),""),"")</f>
        <v/>
      </c>
      <c r="BP523" s="233" t="str">
        <f>IF(Deník!$R523&lt;&gt;"",IF(Deník!$Y523=Statistika!$F$81,IF(AND(Deník!$R523&gt;=0,Deník!$R523&lt;=1),"BE",Deník!$R523),""),"")</f>
        <v/>
      </c>
      <c r="BQ523" s="233" t="str">
        <f>IF(Deník!$R523&lt;&gt;"",IF(Deník!$Y523=Statistika!$F$82,IF(AND(Deník!$R523&gt;=0,Deník!$R523&lt;=1),"BE",Deník!$R523),""),"")</f>
        <v/>
      </c>
      <c r="BR523" s="233" t="str">
        <f>IF(Deník!$R523&lt;&gt;"",IF(Deník!$Y523=Statistika!$F$83,IF(AND(Deník!$R523&gt;=0,Deník!$R523&lt;=1),"BE",Deník!$R523),""),"")</f>
        <v/>
      </c>
      <c r="BS523" s="233" t="str">
        <f>IF(Deník!$R523&lt;&gt;"",IF(Deník!$Y523=Statistika!$F$84,IF(AND(Deník!$R523&gt;=0,Deník!$R523&lt;=1),"BE",Deník!$R523),""),"")</f>
        <v/>
      </c>
      <c r="BT523" s="233" t="str">
        <f>IF(Deník!$R523&lt;&gt;"",IF(Deník!$Y523=Statistika!$F$85,IF(AND(Deník!$R523&gt;=0,Deník!$R523&lt;=1),"BE",Deník!$R523),""),"")</f>
        <v/>
      </c>
      <c r="BU523" s="233" t="str">
        <f>IF(Deník!$R523&lt;&gt;"",IF(Deník!$Y523=Statistika!$F$86,IF(AND(Deník!$R523&gt;=0,Deník!$R523&lt;=1),"BE",Deník!$R523),""),"")</f>
        <v/>
      </c>
      <c r="BV523" s="233" t="str">
        <f>IF(Deník!$R523&lt;&gt;"",IF(Deník!$Y523=Statistika!$F$87,IF(AND(Deník!$R523&gt;=0,Deník!$R523&lt;=1),"BE",Deník!$R523),""),"")</f>
        <v/>
      </c>
      <c r="BW523" s="233" t="str">
        <f>IF(Deník!$R523&lt;&gt;"",IF(Deník!$Y523=Statistika!$F$88,IF(AND(Deník!$R523&gt;=0,Deník!$R523&lt;=1),"BE",Deník!$R523),""),"")</f>
        <v/>
      </c>
      <c r="BX523" s="233" t="str">
        <f>IF(Deník!$R523&lt;&gt;"",IF(Deník!$Y523=Statistika!$F$89,IF(AND(Deník!$R523&gt;=0,Deník!$R523&lt;=1),"BE",Deník!$R523),""),"")</f>
        <v/>
      </c>
      <c r="BY523" s="233" t="str">
        <f>IF(Deník!$R523&lt;&gt;"",IF(Deník!$Y523=Statistika!$F$90,IF(AND(Deník!$R523&gt;=0,Deník!$R523&lt;=1),"BE",Deník!$R523),""),"")</f>
        <v/>
      </c>
      <c r="BZ523" s="233" t="str">
        <f>IF(Deník!$R523&lt;&gt;"",IF(Deník!$Y523=Statistika!$F$91,IF(AND(Deník!$R523&gt;=0,Deník!$R523&lt;=1),"BE",Deník!$R523),""),"")</f>
        <v/>
      </c>
      <c r="CA523" s="233"/>
      <c r="CB523" s="233" t="str">
        <f>IF(Deník!$R523&lt;&gt;"",IF(Deník!$AB523="SL",IF(AND(Deník!$R523&gt;=0,Deník!$R523&lt;=1),"BE",Deník!$R523),""),"")</f>
        <v/>
      </c>
      <c r="CC523" s="233" t="str">
        <f>IF(Deník!$R523&lt;&gt;"",IF(Deník!$AB523="BE10",IF(AND(Deník!$R523&gt;=0,Deník!$R523&lt;=1),"BE",Deník!$R523),""),"")</f>
        <v/>
      </c>
      <c r="CD523" s="233" t="str">
        <f>IF(Deník!$R523&lt;&gt;"",IF(Deník!$AB523="BE15",IF(AND(Deník!$R523&gt;=0,Deník!$R523&lt;=1),"BE",Deník!$R523),""),"")</f>
        <v/>
      </c>
      <c r="CE523" s="233" t="str">
        <f>IF(Deník!$R523&lt;&gt;"",IF(Deník!$AB523="BE20",IF(AND(Deník!$R523&gt;=0,Deník!$R523&lt;=1),"BE",Deník!$R523),""),"")</f>
        <v/>
      </c>
      <c r="CF523" s="233" t="str">
        <f>IF(Deník!$R523&lt;&gt;"",IF(Deník!$AB523="TP1",IF(AND(Deník!$R523&gt;=0,Deník!$R523&lt;=1),"BE",Deník!$R523),""),"")</f>
        <v/>
      </c>
      <c r="CG523" s="233" t="str">
        <f>IF(Deník!$R523&lt;&gt;"",IF(Deník!$AB523="TP2",IF(AND(Deník!$R523&gt;=0,Deník!$R523&lt;=1),"BE",Deník!$R523),""),"")</f>
        <v/>
      </c>
      <c r="CH523" s="233" t="str">
        <f>IF(Deník!$R523&lt;&gt;"",IF(Deník!$AB523="TP3",IF(AND(Deník!$R523&gt;=0,Deník!$R523&lt;=1),"BE",Deník!$R523),""),"")</f>
        <v/>
      </c>
      <c r="CI523" s="233" t="str">
        <f>IF(Deník!$R523&lt;&gt;"",IF(Deník!$AB523="Trailing SL",IF(AND(Deník!$R523&gt;=0,Deník!$R523&lt;=1),"BE",Deník!$R523),""),"")</f>
        <v/>
      </c>
      <c r="CJ523" s="233" t="str">
        <f>IF(Deník!$R523&lt;&gt;"",IF(Deník!$AB523="Manual",IF(AND(Deník!$R523&gt;=0,Deník!$R523&lt;=1),"BE",Deník!$R523),""),"")</f>
        <v/>
      </c>
      <c r="CK523" s="233"/>
      <c r="CL523" s="233" t="str">
        <f>IF(Deník!$R523&lt;0,IF(Deník!$AC523=Statistika!$F$117,Deník!$R523,""),"")</f>
        <v/>
      </c>
      <c r="CM523" s="233" t="str">
        <f>IF(Deník!$R523&lt;0,IF(Deník!$AC523=Statistika!$F$118,Deník!$R523,""),"")</f>
        <v/>
      </c>
      <c r="CN523" s="233" t="str">
        <f>IF(Deník!$R523&lt;0,IF(Deník!$AC523=Statistika!$F$119,Deník!$R523,""),"")</f>
        <v/>
      </c>
      <c r="CO523" s="233" t="str">
        <f>IF(Deník!$R523&lt;0,IF(Deník!$AC523=Statistika!$F$120,Deník!$R523,""),"")</f>
        <v/>
      </c>
      <c r="CP523" s="233" t="str">
        <f>IF(Deník!$R523&lt;0,IF(Deník!$AC523=Statistika!$F$121,Deník!$R523,""),"")</f>
        <v/>
      </c>
      <c r="CQ523" s="233" t="str">
        <f>IF(Deník!$R523&lt;0,IF(Deník!$AC523=Statistika!$F$122,Deník!$R523,""),"")</f>
        <v/>
      </c>
      <c r="CR523" s="233" t="str">
        <f>IF(Deník!$R523&lt;0,IF(Deník!$AC523=Statistika!$F$123,Deník!$R523,""),"")</f>
        <v/>
      </c>
      <c r="CS523" s="233" t="str">
        <f>IF(Deník!$R523&lt;0,IF(Deník!$AC523=Statistika!$F$124,Deník!$R523,""),"")</f>
        <v/>
      </c>
      <c r="CT523" s="233" t="str">
        <f>IF(Deník!$R523&lt;0,IF(Deník!$AC523=Statistika!$F$125,Deník!$R523,""),"")</f>
        <v/>
      </c>
      <c r="CU523" s="233"/>
      <c r="CV523" s="233" t="str">
        <f>IF(Deník!$R523&lt;0,IF(Deník!$AD523=$CV$2,Deník!$R523,""),"")</f>
        <v/>
      </c>
      <c r="CW523" s="233" t="str">
        <f>IF(Deník!$R523&lt;0,IF(Deník!$AD523=$CW$2,Deník!$R523,""),"")</f>
        <v/>
      </c>
      <c r="CX523" s="233" t="str">
        <f>IF(Deník!$R523&lt;0,IF(Deník!$AD523=$CX$2,Deník!$R523,""),"")</f>
        <v/>
      </c>
      <c r="CY523" s="233" t="str">
        <f>IF(Deník!$R523&lt;0,IF(Deník!$AD523=$CY$2,Deník!$R523,""),"")</f>
        <v/>
      </c>
      <c r="CZ523" s="233" t="str">
        <f>IF(Deník!$R523&lt;0,IF(Deník!$AD523=$CZ$2,Deník!$R523,""),"")</f>
        <v/>
      </c>
      <c r="DL523" s="221">
        <f t="shared" si="22"/>
        <v>93847.029999999984</v>
      </c>
      <c r="DM523" s="220">
        <f t="shared" si="21"/>
        <v>-6.1529700000000132E-2</v>
      </c>
      <c r="DO523" s="50">
        <f>Deník!W524</f>
        <v>0</v>
      </c>
      <c r="DP523" s="102" t="str">
        <f>IF(AND(Deník!W524&gt;0),1,"")</f>
        <v/>
      </c>
      <c r="DQ523" s="102">
        <f>IF(AND(Deník!W524&lt;=0),1,"")</f>
        <v>1</v>
      </c>
      <c r="DR523" s="227"/>
      <c r="DS523" s="228"/>
      <c r="DT523" s="85"/>
      <c r="DU523" s="54">
        <f>IF(MONTH(Deník!$C523)=DU$2,Deník!$W523,"")</f>
        <v>0</v>
      </c>
      <c r="DV523" s="222" t="str">
        <f>IF(MONTH(Deník!$C523)=DV$2,Deník!$W523,"")</f>
        <v/>
      </c>
      <c r="DW523" s="222" t="str">
        <f>IF(MONTH(Deník!$C523)=DW$2,Deník!$W523,"")</f>
        <v/>
      </c>
      <c r="DX523" s="222" t="str">
        <f>IF(MONTH(Deník!$C523)=DX$2,Deník!$W523,"")</f>
        <v/>
      </c>
      <c r="DY523" s="222" t="str">
        <f>IF(MONTH(Deník!$C523)=DY$2,Deník!$W523,"")</f>
        <v/>
      </c>
      <c r="DZ523" s="222" t="str">
        <f>IF(MONTH(Deník!$C523)=DZ$2,Deník!$W523,"")</f>
        <v/>
      </c>
      <c r="EA523" s="222" t="str">
        <f>IF(MONTH(Deník!$C523)=EA$2,Deník!$W523,"")</f>
        <v/>
      </c>
      <c r="EB523" s="222" t="str">
        <f>IF(MONTH(Deník!$C523)=EB$2,Deník!$W523,"")</f>
        <v/>
      </c>
      <c r="EC523" s="222" t="str">
        <f>IF(MONTH(Deník!$C523)=EC$2,Deník!$W523,"")</f>
        <v/>
      </c>
      <c r="ED523" s="222" t="str">
        <f>IF(MONTH(Deník!$C523)=ED$2,Deník!$W523,"")</f>
        <v/>
      </c>
      <c r="EE523" s="222" t="str">
        <f>IF(MONTH(Deník!$C523)=EE$2,Deník!$W523,"")</f>
        <v/>
      </c>
      <c r="EF523" s="222" t="str">
        <f>IF(MONTH(Deník!$C523)=EF$2,Deník!$W523,"")</f>
        <v/>
      </c>
      <c r="EI523" s="600" t="str">
        <f>IF(Deník!$W523&lt;&gt;"",IF(Deník!$B523=Statistika!$F$63,Deník!$W523,""),"")</f>
        <v/>
      </c>
      <c r="EJ523" s="13" t="str">
        <f>IF(Deník!$W523&lt;&gt;"",IF(Deník!$B523=Statistika!$F$64,Deník!$W523,""),"")</f>
        <v/>
      </c>
      <c r="EK523" s="13" t="str">
        <f>IF(Deník!$W523&lt;&gt;"",IF(Deník!$B523=Statistika!$F$65,Deník!$W523,""),"")</f>
        <v/>
      </c>
      <c r="EL523" s="13" t="str">
        <f>IF(Deník!$W523&lt;&gt;"",IF(Deník!$B523=Statistika!$F$66,Deník!$W523,""),"")</f>
        <v/>
      </c>
      <c r="EM523" s="13" t="str">
        <f>IF(Deník!$W523&lt;&gt;"",IF(Deník!$B523=Statistika!$F$67,Deník!$W523,""),"")</f>
        <v/>
      </c>
      <c r="EN523" s="13" t="str">
        <f>IF(Deník!$W523&lt;&gt;"",IF(Deník!$B523=Statistika!$F$68,Deník!$W523,""),"")</f>
        <v/>
      </c>
      <c r="EO523" s="13" t="str">
        <f>IF(Deník!$W523&lt;&gt;"",IF(Deník!$B523=Statistika!$F$69,Deník!$W523,""),"")</f>
        <v/>
      </c>
      <c r="EP523" s="601" t="str">
        <f>IF(Deník!$W523&lt;&gt;"",IF(Deník!$B523=Statistika!$F$70,Deník!$W523,""),"")</f>
        <v/>
      </c>
      <c r="EQ523" s="90"/>
      <c r="ER523" s="63" t="str">
        <f>IF(Deník!$W523&lt;&gt;"",IF(Deník!$J523="L",Deník!$W523,""),"")</f>
        <v/>
      </c>
      <c r="ES523" s="13" t="str">
        <f>IF(Deník!$W523&lt;&gt;"",IF(Deník!$J523="S",Deník!$W523,""),"")</f>
        <v/>
      </c>
      <c r="ET523" s="95"/>
      <c r="EU523" s="88"/>
      <c r="EV523" s="63" t="str">
        <f>IF(WEEKDAY(Deník!$C523,2)=1,Deník!$W523,"")</f>
        <v/>
      </c>
      <c r="EW523" s="13" t="str">
        <f>IF(WEEKDAY(Deník!$C523,2)=2,Deník!$W523,"")</f>
        <v/>
      </c>
      <c r="EX523" s="13" t="str">
        <f>IF(WEEKDAY(Deník!$C523,2)=3,Deník!$W523,"")</f>
        <v/>
      </c>
      <c r="EY523" s="13" t="str">
        <f>IF(WEEKDAY(Deník!$C523,2)=4,Deník!$W523,"")</f>
        <v/>
      </c>
      <c r="EZ523" s="60" t="str">
        <f>IF(WEEKDAY(Deník!$C523,2)=5,Deník!$W523,"")</f>
        <v/>
      </c>
      <c r="FA523" s="99"/>
      <c r="FB523" s="100">
        <f>Deník!D523</f>
        <v>0</v>
      </c>
      <c r="FC523" s="63">
        <f>IF($FB523&lt;&gt;"",IF(AND($FB523&gt;=FC$2,$FB523&lt;=FC$3),Deník!$W523,""))</f>
        <v>0</v>
      </c>
      <c r="FD523" s="63" t="str">
        <f>IF($FB523&lt;&gt;"",IF(AND($FB523&gt;=FD$2,$FB523&lt;=FD$3),Deník!$W523,""))</f>
        <v/>
      </c>
      <c r="FE523" s="63" t="str">
        <f>IF($FB523&lt;&gt;"",IF(AND($FB523&gt;=FE$2,$FB523&lt;=FE$3),Deník!$W523,""))</f>
        <v/>
      </c>
      <c r="FF523" s="63" t="str">
        <f>IF($FB523&lt;&gt;"",IF(AND($FB523&gt;=FF$2,$FB523&lt;=FF$3),Deník!$W523,""))</f>
        <v/>
      </c>
      <c r="FG523" s="63" t="str">
        <f>IF($FB523&lt;&gt;"",IF(AND($FB523&gt;=FG$2,$FB523&lt;=FG$3),Deník!$W523,""))</f>
        <v/>
      </c>
      <c r="FH523" s="63" t="str">
        <f>IF($FB523&lt;&gt;"",IF(AND($FB523&gt;=FH$2,$FB523&lt;=FH$3),Deník!$W523,""))</f>
        <v/>
      </c>
      <c r="FI523" s="63" t="str">
        <f>IF($FB523&lt;&gt;"",IF(AND($FB523&gt;=FI$2,$FB523&lt;=FI$3),Deník!$W523,""))</f>
        <v/>
      </c>
      <c r="FJ523" s="63" t="str">
        <f>IF($FB523&lt;&gt;"",IF(AND($FB523&gt;=FJ$2,$FB523&lt;=FJ$3),Deník!$W523,""))</f>
        <v/>
      </c>
      <c r="FK523" s="63" t="str">
        <f>IF($FB523&lt;&gt;"",IF(AND($FB523&gt;=FK$2,$FB523&lt;=FK$3),Deník!$W523,""))</f>
        <v/>
      </c>
      <c r="FL523" s="63" t="str">
        <f>IF($FB523&lt;&gt;"",IF(AND($FB523&gt;=FL$2,$FB523&lt;=FL$3),Deník!$W523,""))</f>
        <v/>
      </c>
      <c r="FM523" s="63" t="str">
        <f>IF($FB523&lt;&gt;"",IF(AND($FB523&gt;=FM$2,$FB523&lt;=FM$3),Deník!$W523,""))</f>
        <v/>
      </c>
      <c r="FN523" s="13"/>
      <c r="FO523" s="20" t="str">
        <f>IF(Deník!$W523&gt;1,Deník!$W523,"")</f>
        <v/>
      </c>
      <c r="FP523" s="20" t="str">
        <f>IF(Deník!$W523&lt;0,Deník!$W523,"")</f>
        <v/>
      </c>
      <c r="FQ523" s="17"/>
      <c r="FS523" s="233"/>
      <c r="FT523" s="233" t="str">
        <f>IF(Deník!$W523&lt;&gt;"",IF(Deník!$Y523=Statistika!$F$78,Deník!$W523,""),"")</f>
        <v/>
      </c>
      <c r="FU523" s="233" t="str">
        <f>IF(Deník!$W523&lt;&gt;"",IF(Deník!$Y523=Statistika!$F$79,Deník!$W523,""),"")</f>
        <v/>
      </c>
      <c r="FV523" s="233" t="str">
        <f>IF(Deník!$W523&lt;&gt;"",IF(Deník!$Y523=Statistika!$F$80,Deník!$W523,""),"")</f>
        <v/>
      </c>
      <c r="FW523" s="233" t="str">
        <f>IF(Deník!$W523&lt;&gt;"",IF(Deník!$Y523=Statistika!$F$81,Deník!$W523,""),"")</f>
        <v/>
      </c>
      <c r="FX523" s="233" t="str">
        <f>IF(Deník!$W523&lt;&gt;"",IF(Deník!$Y523=Statistika!$F$82,Deník!$W523,""),"")</f>
        <v/>
      </c>
      <c r="FY523" s="233" t="str">
        <f>IF(Deník!$W523&lt;&gt;"",IF(Deník!$Y523=Statistika!$F$83,Deník!$W523,""),"")</f>
        <v/>
      </c>
      <c r="FZ523" s="233" t="str">
        <f>IF(Deník!$W523&lt;&gt;"",IF(Deník!$Y523=Statistika!$F$84,Deník!$W523,""),"")</f>
        <v/>
      </c>
      <c r="GA523" s="233" t="str">
        <f>IF(Deník!$W523&lt;&gt;"",IF(Deník!$Y523=Statistika!$F$85,Deník!$W523,""),"")</f>
        <v/>
      </c>
      <c r="GB523" s="233" t="str">
        <f>IF(Deník!$W523&lt;&gt;"",IF(Deník!$Y523=Statistika!$F$86,Deník!$W523,""),"")</f>
        <v/>
      </c>
      <c r="GC523" s="233" t="str">
        <f>IF(Deník!$W523&lt;&gt;"",IF(Deník!$Y523=Statistika!$F$87,Deník!$W523,""),"")</f>
        <v/>
      </c>
      <c r="GD523" s="233" t="str">
        <f>IF(Deník!$W523&lt;&gt;"",IF(Deník!$Y523=Statistika!$F$88,Deník!$W523,""),"")</f>
        <v/>
      </c>
      <c r="GE523" s="233" t="str">
        <f>IF(Deník!$W523&lt;&gt;"",IF(Deník!$Y523=Statistika!$F$89,Deník!$W523,""),"")</f>
        <v/>
      </c>
      <c r="GF523" s="233" t="str">
        <f>IF(Deník!$W523&lt;&gt;"",IF(Deník!$Y523=Statistika!$F$90,Deník!$W523,""),"")</f>
        <v/>
      </c>
      <c r="GG523" s="233" t="str">
        <f>IF(Deník!$W523&lt;&gt;"",IF(Deník!$Y523=Statistika!$F$91,Deník!$W523,""),"")</f>
        <v/>
      </c>
      <c r="GH523" s="233"/>
      <c r="GI523" s="233" t="str">
        <f>IF(Deník!$W523&lt;&gt;"",IF(Deník!$AB523=Statistika!$L$100,Deník!$W523,""),"")</f>
        <v/>
      </c>
      <c r="GJ523" s="233" t="str">
        <f>IF(Deník!$W523&lt;&gt;"",IF(Deník!$AB523=Statistika!$L$101,Deník!$W523,""),"")</f>
        <v/>
      </c>
      <c r="GK523" s="233" t="str">
        <f>IF(Deník!$W523&lt;&gt;"",IF(Deník!$AB523=Statistika!$L$102,Deník!$W523,""),"")</f>
        <v/>
      </c>
      <c r="GL523" s="233" t="str">
        <f>IF(Deník!$W523&lt;&gt;"",IF(Deník!$AB523=Statistika!$L$103,Deník!$W523,""),"")</f>
        <v/>
      </c>
      <c r="GM523" s="233" t="str">
        <f>IF(Deník!$W523&lt;&gt;"",IF(Deník!$AB523=Statistika!$L$104,Deník!$W523,""),"")</f>
        <v/>
      </c>
      <c r="GN523" s="233" t="str">
        <f>IF(Deník!$W523&lt;&gt;"",IF(Deník!$AB523=Statistika!$L$105,Deník!$W523,""),"")</f>
        <v/>
      </c>
      <c r="GO523" s="233" t="str">
        <f>IF(Deník!$W523&lt;&gt;"",IF(Deník!$AB523=Statistika!$L$106,Deník!$W523,""),"")</f>
        <v/>
      </c>
      <c r="GP523" s="233" t="str">
        <f>IF(Deník!$W523&lt;&gt;"",IF(Deník!$AB523=Statistika!$L$107,Deník!$W523,""),"")</f>
        <v/>
      </c>
      <c r="GQ523" s="233" t="str">
        <f>IF(Deník!$W523&lt;&gt;"",IF(Deník!$AB523=Statistika!$L$108,Deník!$W523,""),"")</f>
        <v/>
      </c>
      <c r="GS523" s="233" t="str">
        <f>IF(Deník!$W523&lt;0,IF(Deník!$AC523=Statistika!$F$117,Deník!$W523,""),"")</f>
        <v/>
      </c>
      <c r="GT523" s="233" t="str">
        <f>IF(Deník!$W523&lt;0,IF(Deník!$AC523=Statistika!$F$118,Deník!$W523,""),"")</f>
        <v/>
      </c>
      <c r="GU523" s="233" t="str">
        <f>IF(Deník!$W523&lt;0,IF(Deník!$AC523=Statistika!$F$119,Deník!$W523,""),"")</f>
        <v/>
      </c>
      <c r="GV523" s="233" t="str">
        <f>IF(Deník!$W523&lt;0,IF(Deník!$AC523=Statistika!$F$120,Deník!$W523,""),"")</f>
        <v/>
      </c>
      <c r="GW523" s="233" t="str">
        <f>IF(Deník!$W523&lt;0,IF(Deník!$AC523=Statistika!$F$121,Deník!$W523,""),"")</f>
        <v/>
      </c>
      <c r="GX523" s="233" t="str">
        <f>IF(Deník!$W523&lt;0,IF(Deník!$AC523=Statistika!$F$122,Deník!$W523,""),"")</f>
        <v/>
      </c>
      <c r="GY523" s="233" t="str">
        <f>IF(Deník!$W523&lt;0,IF(Deník!$AC523=Statistika!$F$123,Deník!$W523,""),"")</f>
        <v/>
      </c>
      <c r="GZ523" s="233" t="str">
        <f>IF(Deník!$W523&lt;0,IF(Deník!$AC523=Statistika!$F$124,Deník!$W523,""),"")</f>
        <v/>
      </c>
      <c r="HA523" s="233" t="str">
        <f>IF(Deník!$W523&lt;0,IF(Deník!$AC523=Statistika!$F$125,Deník!$W523,""),"")</f>
        <v/>
      </c>
      <c r="HC523" s="233" t="str">
        <f>IF(Deník!$W523&lt;0,IF(Deník!$AD523=Statistika!$F$133,Deník!$W523,""),"")</f>
        <v/>
      </c>
      <c r="HD523" s="233" t="str">
        <f>IF(Deník!$W523&lt;0,IF(Deník!$AD523=Statistika!$F$134,Deník!$W523,""),"")</f>
        <v/>
      </c>
      <c r="HE523" s="233" t="str">
        <f>IF(Deník!$W523&lt;0,IF(Deník!$AD523=Statistika!$F$135,Deník!$W523,""),"")</f>
        <v/>
      </c>
      <c r="HF523" s="233" t="str">
        <f>IF(Deník!$W523&lt;0,IF(Deník!$AD523=Statistika!$F$136,Deník!$W523,""),"")</f>
        <v/>
      </c>
      <c r="HG523" s="233" t="str">
        <f>IF(Deník!$W523&lt;0,IF(Deník!$AD523=Statistika!$F$137,Deník!$W523,""),"")</f>
        <v/>
      </c>
      <c r="ID523" s="8">
        <f>Tabulka4[[#This Row],[Sloupec3]]</f>
        <v>0</v>
      </c>
      <c r="IE523" s="17" t="str">
        <f>IF(AND([1]Deník!$C523&gt;='[1]Měsíční shrnutí'!$D$1,[1]Deník!$C523&lt;='[1]Měsíční shrnutí'!$F$1),[1]Deník!$X523,"")</f>
        <v/>
      </c>
    </row>
    <row r="524" spans="1:239">
      <c r="A524" s="8">
        <f>Deník!C525</f>
        <v>0</v>
      </c>
      <c r="B524" s="50" t="str">
        <f>Deník!R525</f>
        <v/>
      </c>
      <c r="C524" s="102" t="str">
        <f>IF(AND(Deník!R525&gt;1,Deník!R525&lt;&gt;""),1,"")</f>
        <v/>
      </c>
      <c r="D524" s="102" t="str">
        <f>IF(AND(Deník!R525&lt;=0,Deník!R525&lt;&gt;""),1,"")</f>
        <v/>
      </c>
      <c r="E524" s="103" t="str">
        <f>IF(AND(Deník!R525&gt;=0,Deník!R525&lt;=1),1,"")</f>
        <v/>
      </c>
      <c r="F524" s="79" t="str">
        <f>IF(Deník!R525&lt;&gt;"",Deník!R525+F523,"")</f>
        <v/>
      </c>
      <c r="G524" s="85"/>
      <c r="H524" s="54" t="str">
        <f>IF(MONTH(Deník!$C524)=H$2,IF(AND(Deník!$R524&gt;=0,Deník!$R524&lt;=1),"BE",Deník!$R524),"")</f>
        <v/>
      </c>
      <c r="I524" s="11" t="str">
        <f>IF(MONTH(Deník!$C524)=I$2,IF(AND(Deník!$R524&gt;=0,Deník!$R524&lt;=1),"BE",Deník!$R524),"")</f>
        <v/>
      </c>
      <c r="J524" s="11" t="str">
        <f>IF(MONTH(Deník!$C524)=J$2,IF(AND(Deník!$R524&gt;=0,Deník!$R524&lt;=1),"BE",Deník!$R524),"")</f>
        <v/>
      </c>
      <c r="K524" s="11" t="str">
        <f>IF(MONTH(Deník!$C524)=K$2,IF(AND(Deník!$R524&gt;=0,Deník!$R524&lt;=1),"BE",Deník!$R524),"")</f>
        <v/>
      </c>
      <c r="L524" s="11" t="str">
        <f>IF(MONTH(Deník!$C524)=L$2,IF(AND(Deník!$R524&gt;=0,Deník!$R524&lt;=1),"BE",Deník!$R524),"")</f>
        <v/>
      </c>
      <c r="M524" s="11" t="str">
        <f>IF(MONTH(Deník!$C524)=M$2,IF(AND(Deník!$R524&gt;=0,Deník!$R524&lt;=1),"BE",Deník!$R524),"")</f>
        <v/>
      </c>
      <c r="N524" s="11" t="str">
        <f>IF(MONTH(Deník!$C524)=N$2,IF(AND(Deník!$R524&gt;=0,Deník!$R524&lt;=1),"BE",Deník!$R524),"")</f>
        <v/>
      </c>
      <c r="O524" s="11" t="str">
        <f>IF(MONTH(Deník!$C524)=O$2,IF(AND(Deník!$R524&gt;=0,Deník!$R524&lt;=1),"BE",Deník!$R524),"")</f>
        <v/>
      </c>
      <c r="P524" s="11" t="str">
        <f>IF(MONTH(Deník!$C524)=P$2,IF(AND(Deník!$R524&gt;=0,Deník!$R524&lt;=1),"BE",Deník!$R524),"")</f>
        <v/>
      </c>
      <c r="Q524" s="11" t="str">
        <f>IF(MONTH(Deník!$C524)=Q$2,IF(AND(Deník!$R524&gt;=0,Deník!$R524&lt;=1),"BE",Deník!$R524),"")</f>
        <v/>
      </c>
      <c r="R524" s="11" t="str">
        <f>IF(MONTH(Deník!$C524)=R$2,IF(AND(Deník!$R524&gt;=0,Deník!$R524&lt;=1),"BE",Deník!$R524),"")</f>
        <v/>
      </c>
      <c r="S524" s="57" t="str">
        <f>IF(MONTH(Deník!$C524)=S$2,IF(AND(Deník!$R524&gt;=0,Deník!$R524&lt;=1),"BE",Deník!$R524),"")</f>
        <v/>
      </c>
      <c r="U524" s="12"/>
      <c r="V524" s="12"/>
      <c r="X524" s="600" t="str">
        <f>IF(Deník!$R524&lt;&gt;"",IF(Deník!$B524=Statistika!$F$63,IF(AND(Deník!$R524&gt;=0,Deník!$R524&lt;=1),"BE",Deník!$R524),""),"")</f>
        <v/>
      </c>
      <c r="Y524" s="13" t="str">
        <f>IF(Deník!$R524&lt;&gt;"",IF(Deník!$B524=Statistika!$F$64,IF(AND(Deník!$R524&gt;=0,Deník!$R524&lt;=1),"BE",Deník!$R524),""),"")</f>
        <v/>
      </c>
      <c r="Z524" s="13" t="str">
        <f>IF(Deník!$R524&lt;&gt;"",IF(Deník!$B524=Statistika!$F$65,IF(AND(Deník!$R524&gt;=0,Deník!$R524&lt;=1),"BE",Deník!$R524),""),"")</f>
        <v/>
      </c>
      <c r="AA524" s="13" t="str">
        <f>IF(Deník!$R524&lt;&gt;"",IF(Deník!$B524=Statistika!$F$66,IF(AND(Deník!$R524&gt;=0,Deník!$R524&lt;=1),"BE",Deník!$R524),""),"")</f>
        <v/>
      </c>
      <c r="AB524" s="13" t="str">
        <f>IF(Deník!$R524&lt;&gt;"",IF(Deník!$B524=Statistika!$F$67,IF(AND(Deník!$R524&gt;=0,Deník!$R524&lt;=1),"BE",Deník!$R524),""),"")</f>
        <v/>
      </c>
      <c r="AC524" s="13" t="str">
        <f>IF(Deník!$R524&lt;&gt;"",IF(Deník!$B524=Statistika!$F$68,IF(AND(Deník!$R524&gt;=0,Deník!$R524&lt;=1),"BE",Deník!$R524),""),"")</f>
        <v/>
      </c>
      <c r="AD524" s="13" t="str">
        <f>IF(Deník!$R524&lt;&gt;"",IF(Deník!$B524=Statistika!$F$69,IF(AND(Deník!$R524&gt;=0,Deník!$R524&lt;=1),"BE",Deník!$R524),""),"")</f>
        <v/>
      </c>
      <c r="AE524" s="601" t="str">
        <f>IF(Deník!$R524&lt;&gt;"",IF(Deník!$B524=Statistika!$F$70,IF(AND(Deník!$R524&gt;=0,Deník!$R524&lt;=1),"BE",Deník!$R524),""),"")</f>
        <v/>
      </c>
      <c r="AF524" s="90"/>
      <c r="AG524" s="63" t="str">
        <f>IF(Deník!$R524&lt;&gt;"",IF(Deník!$J524="L",IF(AND(Deník!$R524&gt;=0,Deník!$R524&lt;=1),"BE",Deník!$R524),""),"")</f>
        <v/>
      </c>
      <c r="AH524" s="13" t="str">
        <f>IF(Deník!$R524&lt;&gt;"",IF(Deník!$J524="S",IF(AND(Deník!$R524&gt;=0,Deník!$R524&lt;=1),"BE",Deník!$R524),""),"")</f>
        <v/>
      </c>
      <c r="AI524" s="95"/>
      <c r="AJ524" s="71" t="str">
        <f>IF(Deník!N525&lt;&gt;"",Deník!N525*-1,"")</f>
        <v/>
      </c>
      <c r="AK524" s="88"/>
      <c r="AL524" s="63" t="str">
        <f>IF(WEEKDAY(Deník!$C524,2)=1,IF(AND(Deník!$R524&gt;=0,Deník!$R524&lt;=1),"BE",Deník!$R524),"")</f>
        <v/>
      </c>
      <c r="AM524" s="13" t="str">
        <f>IF(WEEKDAY(Deník!$C524,2)=2,IF(AND(Deník!$R524&gt;=0,Deník!$R524&lt;=1),"BE",Deník!$R524),"")</f>
        <v/>
      </c>
      <c r="AN524" s="13" t="str">
        <f>IF(WEEKDAY(Deník!$C524,2)=3,IF(AND(Deník!$R524&gt;=0,Deník!$R524&lt;=1),"BE",Deník!$R524),"")</f>
        <v/>
      </c>
      <c r="AO524" s="13" t="str">
        <f>IF(WEEKDAY(Deník!$C524,2)=4,IF(AND(Deník!$R524&gt;=0,Deník!$R524&lt;=1),"BE",Deník!$R524),"")</f>
        <v/>
      </c>
      <c r="AP524" s="60" t="str">
        <f>IF(WEEKDAY(Deník!$C524,2)=5,IF(AND(Deník!$R524&gt;=0,Deník!$R524&lt;=1),"BE",Deník!$R524),"")</f>
        <v/>
      </c>
      <c r="AQ524" s="99"/>
      <c r="AR524" s="100">
        <f>Deník!D524</f>
        <v>0</v>
      </c>
      <c r="AS524" s="63" t="str">
        <f>IF(Deník!$D524&lt;&gt;"",IF(AND(Deník!$D524&gt;=AS$2,Deník!$D524&lt;=AS$3),IF(AND(Deník!$R524&gt;=0,Deník!$R524&lt;=1),"BE",Deník!$R524),""),"")</f>
        <v/>
      </c>
      <c r="AT524" s="63" t="str">
        <f>IF(Deník!$D524&lt;&gt;"",IF(AND(Deník!$D524&gt;=AT$2,Deník!$D524&lt;=AT$3),IF(AND(Deník!$R524&gt;=0,Deník!$R524&lt;=1),"BE",Deník!$R524),""),"")</f>
        <v/>
      </c>
      <c r="AU524" s="63" t="str">
        <f>IF(Deník!$D524&lt;&gt;"",IF(AND(Deník!$D524&gt;=AU$2,Deník!$D524&lt;=AU$3),IF(AND(Deník!$R524&gt;=0,Deník!$R524&lt;=1),"BE",Deník!$R524),""),"")</f>
        <v/>
      </c>
      <c r="AV524" s="63" t="str">
        <f>IF(Deník!$D524&lt;&gt;"",IF(AND(Deník!$D524&gt;=AV$2,Deník!$D524&lt;=AV$3),IF(AND(Deník!$R524&gt;=0,Deník!$R524&lt;=1),"BE",Deník!$R524),""),"")</f>
        <v/>
      </c>
      <c r="AW524" s="63" t="str">
        <f>IF(Deník!$D524&lt;&gt;"",IF(AND(Deník!$D524&gt;=AW$2,Deník!$D524&lt;=AW$3),IF(AND(Deník!$R524&gt;=0,Deník!$R524&lt;=1),"BE",Deník!$R524),""),"")</f>
        <v/>
      </c>
      <c r="AX524" s="63" t="str">
        <f>IF(Deník!$D524&lt;&gt;"",IF(AND(Deník!$D524&gt;=AX$2,Deník!$D524&lt;=AX$3),IF(AND(Deník!$R524&gt;=0,Deník!$R524&lt;=1),"BE",Deník!$R524),""),"")</f>
        <v/>
      </c>
      <c r="AY524" s="63" t="str">
        <f>IF(Deník!$D524&lt;&gt;"",IF(AND(Deník!$D524&gt;=AY$2,Deník!$D524&lt;=AY$3),IF(AND(Deník!$R524&gt;=0,Deník!$R524&lt;=1),"BE",Deník!$R524),""),"")</f>
        <v/>
      </c>
      <c r="AZ524" s="63" t="str">
        <f>IF(Deník!$D524&lt;&gt;"",IF(AND(Deník!$D524&gt;=AZ$2,Deník!$D524&lt;=AZ$3),IF(AND(Deník!$R524&gt;=0,Deník!$R524&lt;=1),"BE",Deník!$R524),""),"")</f>
        <v/>
      </c>
      <c r="BA524" s="63" t="str">
        <f>IF(Deník!$D524&lt;&gt;"",IF(AND(Deník!$D524&gt;=BA$2,Deník!$D524&lt;=BA$3),IF(AND(Deník!$R524&gt;=0,Deník!$R524&lt;=1),"BE",Deník!$R524),""),"")</f>
        <v/>
      </c>
      <c r="BB524" s="63" t="str">
        <f>IF(Deník!$D524&lt;&gt;"",IF(AND(Deník!$D524&gt;=BB$2,Deník!$D524&lt;=BB$3),IF(AND(Deník!$R524&gt;=0,Deník!$R524&lt;=1),"BE",Deník!$R524),""),"")</f>
        <v/>
      </c>
      <c r="BC524" s="71" t="str">
        <f>IF(Deník!$D524&lt;&gt;"",IF(AND(Deník!$D524&gt;=BC$2,Deník!$D524&lt;=BC$3),IF(AND(Deník!$R524&gt;=0,Deník!$R524&lt;=1),"BE",Deník!$R524),""),"")</f>
        <v/>
      </c>
      <c r="BD524" s="20" t="str">
        <f>IF(Deník!$J525="S",(Deník!$M525-Deník!$K525),IF(Deník!$J525="L",(Deník!$K525-Deník!$M525),""))</f>
        <v/>
      </c>
      <c r="BE524" s="20" t="str">
        <f>IF(Deník!$J525="S",(Deník!$K525-Deník!$O525),IF(Deník!$J525="L",(Deník!$O525-Deník!$K525),""))</f>
        <v/>
      </c>
      <c r="BF524" s="20" t="str">
        <f>IF(Deník!$J525="S",(Deník!$K525-Deník!$L525),IF(Deník!$J525="L",(Deník!$L525-Deník!$K525),""))</f>
        <v/>
      </c>
      <c r="BG524" s="20" t="str">
        <f>IF(Deník!$J525="S",(Deník!$K525-Deník!$S525),IF(Deník!$J525="L",(Deník!$S525-Deník!$K525),""))</f>
        <v/>
      </c>
      <c r="BH524" s="20" t="str">
        <f>IF(Deník!$J525="S",(Deník!$K525-Deník!$U525),IF(Deník!$J525="L",(Deník!$U525-Deník!$K525),""))</f>
        <v/>
      </c>
      <c r="BI524" s="20" t="str">
        <f>IF(Deník!$R524&gt;1,Deník!$R524,"")</f>
        <v/>
      </c>
      <c r="BJ524" s="20" t="str">
        <f>IF(Deník!$R524&lt;0,Deník!$R524,"")</f>
        <v/>
      </c>
      <c r="BK524" s="17"/>
      <c r="BM524" s="233" t="str">
        <f>IF(Deník!$R524&lt;&gt;"",IF(Deník!$Y524=Statistika!$F$78,IF(AND(Deník!$R524&gt;=0,Deník!$R524&lt;=1),"BE",Deník!$R524),""),"")</f>
        <v/>
      </c>
      <c r="BN524" s="233" t="str">
        <f>IF(Deník!$R524&lt;&gt;"",IF(Deník!$Y524=Statistika!$F$79,IF(AND(Deník!$R524&gt;=0,Deník!$R524&lt;=1),"BE",Deník!$R524),""),"")</f>
        <v/>
      </c>
      <c r="BO524" s="233" t="str">
        <f>IF(Deník!$R524&lt;&gt;"",IF(Deník!$Y524=Statistika!$F$80,IF(AND(Deník!$R524&gt;=0,Deník!$R524&lt;=1),"BE",Deník!$R524),""),"")</f>
        <v/>
      </c>
      <c r="BP524" s="233" t="str">
        <f>IF(Deník!$R524&lt;&gt;"",IF(Deník!$Y524=Statistika!$F$81,IF(AND(Deník!$R524&gt;=0,Deník!$R524&lt;=1),"BE",Deník!$R524),""),"")</f>
        <v/>
      </c>
      <c r="BQ524" s="233" t="str">
        <f>IF(Deník!$R524&lt;&gt;"",IF(Deník!$Y524=Statistika!$F$82,IF(AND(Deník!$R524&gt;=0,Deník!$R524&lt;=1),"BE",Deník!$R524),""),"")</f>
        <v/>
      </c>
      <c r="BR524" s="233" t="str">
        <f>IF(Deník!$R524&lt;&gt;"",IF(Deník!$Y524=Statistika!$F$83,IF(AND(Deník!$R524&gt;=0,Deník!$R524&lt;=1),"BE",Deník!$R524),""),"")</f>
        <v/>
      </c>
      <c r="BS524" s="233" t="str">
        <f>IF(Deník!$R524&lt;&gt;"",IF(Deník!$Y524=Statistika!$F$84,IF(AND(Deník!$R524&gt;=0,Deník!$R524&lt;=1),"BE",Deník!$R524),""),"")</f>
        <v/>
      </c>
      <c r="BT524" s="233" t="str">
        <f>IF(Deník!$R524&lt;&gt;"",IF(Deník!$Y524=Statistika!$F$85,IF(AND(Deník!$R524&gt;=0,Deník!$R524&lt;=1),"BE",Deník!$R524),""),"")</f>
        <v/>
      </c>
      <c r="BU524" s="233" t="str">
        <f>IF(Deník!$R524&lt;&gt;"",IF(Deník!$Y524=Statistika!$F$86,IF(AND(Deník!$R524&gt;=0,Deník!$R524&lt;=1),"BE",Deník!$R524),""),"")</f>
        <v/>
      </c>
      <c r="BV524" s="233" t="str">
        <f>IF(Deník!$R524&lt;&gt;"",IF(Deník!$Y524=Statistika!$F$87,IF(AND(Deník!$R524&gt;=0,Deník!$R524&lt;=1),"BE",Deník!$R524),""),"")</f>
        <v/>
      </c>
      <c r="BW524" s="233" t="str">
        <f>IF(Deník!$R524&lt;&gt;"",IF(Deník!$Y524=Statistika!$F$88,IF(AND(Deník!$R524&gt;=0,Deník!$R524&lt;=1),"BE",Deník!$R524),""),"")</f>
        <v/>
      </c>
      <c r="BX524" s="233" t="str">
        <f>IF(Deník!$R524&lt;&gt;"",IF(Deník!$Y524=Statistika!$F$89,IF(AND(Deník!$R524&gt;=0,Deník!$R524&lt;=1),"BE",Deník!$R524),""),"")</f>
        <v/>
      </c>
      <c r="BY524" s="233" t="str">
        <f>IF(Deník!$R524&lt;&gt;"",IF(Deník!$Y524=Statistika!$F$90,IF(AND(Deník!$R524&gt;=0,Deník!$R524&lt;=1),"BE",Deník!$R524),""),"")</f>
        <v/>
      </c>
      <c r="BZ524" s="233" t="str">
        <f>IF(Deník!$R524&lt;&gt;"",IF(Deník!$Y524=Statistika!$F$91,IF(AND(Deník!$R524&gt;=0,Deník!$R524&lt;=1),"BE",Deník!$R524),""),"")</f>
        <v/>
      </c>
      <c r="CA524" s="233"/>
      <c r="CB524" s="233" t="str">
        <f>IF(Deník!$R524&lt;&gt;"",IF(Deník!$AB524="SL",IF(AND(Deník!$R524&gt;=0,Deník!$R524&lt;=1),"BE",Deník!$R524),""),"")</f>
        <v/>
      </c>
      <c r="CC524" s="233" t="str">
        <f>IF(Deník!$R524&lt;&gt;"",IF(Deník!$AB524="BE10",IF(AND(Deník!$R524&gt;=0,Deník!$R524&lt;=1),"BE",Deník!$R524),""),"")</f>
        <v/>
      </c>
      <c r="CD524" s="233" t="str">
        <f>IF(Deník!$R524&lt;&gt;"",IF(Deník!$AB524="BE15",IF(AND(Deník!$R524&gt;=0,Deník!$R524&lt;=1),"BE",Deník!$R524),""),"")</f>
        <v/>
      </c>
      <c r="CE524" s="233" t="str">
        <f>IF(Deník!$R524&lt;&gt;"",IF(Deník!$AB524="BE20",IF(AND(Deník!$R524&gt;=0,Deník!$R524&lt;=1),"BE",Deník!$R524),""),"")</f>
        <v/>
      </c>
      <c r="CF524" s="233" t="str">
        <f>IF(Deník!$R524&lt;&gt;"",IF(Deník!$AB524="TP1",IF(AND(Deník!$R524&gt;=0,Deník!$R524&lt;=1),"BE",Deník!$R524),""),"")</f>
        <v/>
      </c>
      <c r="CG524" s="233" t="str">
        <f>IF(Deník!$R524&lt;&gt;"",IF(Deník!$AB524="TP2",IF(AND(Deník!$R524&gt;=0,Deník!$R524&lt;=1),"BE",Deník!$R524),""),"")</f>
        <v/>
      </c>
      <c r="CH524" s="233" t="str">
        <f>IF(Deník!$R524&lt;&gt;"",IF(Deník!$AB524="TP3",IF(AND(Deník!$R524&gt;=0,Deník!$R524&lt;=1),"BE",Deník!$R524),""),"")</f>
        <v/>
      </c>
      <c r="CI524" s="233" t="str">
        <f>IF(Deník!$R524&lt;&gt;"",IF(Deník!$AB524="Trailing SL",IF(AND(Deník!$R524&gt;=0,Deník!$R524&lt;=1),"BE",Deník!$R524),""),"")</f>
        <v/>
      </c>
      <c r="CJ524" s="233" t="str">
        <f>IF(Deník!$R524&lt;&gt;"",IF(Deník!$AB524="Manual",IF(AND(Deník!$R524&gt;=0,Deník!$R524&lt;=1),"BE",Deník!$R524),""),"")</f>
        <v/>
      </c>
      <c r="CK524" s="233"/>
      <c r="CL524" s="233" t="str">
        <f>IF(Deník!$R524&lt;0,IF(Deník!$AC524=Statistika!$F$117,Deník!$R524,""),"")</f>
        <v/>
      </c>
      <c r="CM524" s="233" t="str">
        <f>IF(Deník!$R524&lt;0,IF(Deník!$AC524=Statistika!$F$118,Deník!$R524,""),"")</f>
        <v/>
      </c>
      <c r="CN524" s="233" t="str">
        <f>IF(Deník!$R524&lt;0,IF(Deník!$AC524=Statistika!$F$119,Deník!$R524,""),"")</f>
        <v/>
      </c>
      <c r="CO524" s="233" t="str">
        <f>IF(Deník!$R524&lt;0,IF(Deník!$AC524=Statistika!$F$120,Deník!$R524,""),"")</f>
        <v/>
      </c>
      <c r="CP524" s="233" t="str">
        <f>IF(Deník!$R524&lt;0,IF(Deník!$AC524=Statistika!$F$121,Deník!$R524,""),"")</f>
        <v/>
      </c>
      <c r="CQ524" s="233" t="str">
        <f>IF(Deník!$R524&lt;0,IF(Deník!$AC524=Statistika!$F$122,Deník!$R524,""),"")</f>
        <v/>
      </c>
      <c r="CR524" s="233" t="str">
        <f>IF(Deník!$R524&lt;0,IF(Deník!$AC524=Statistika!$F$123,Deník!$R524,""),"")</f>
        <v/>
      </c>
      <c r="CS524" s="233" t="str">
        <f>IF(Deník!$R524&lt;0,IF(Deník!$AC524=Statistika!$F$124,Deník!$R524,""),"")</f>
        <v/>
      </c>
      <c r="CT524" s="233" t="str">
        <f>IF(Deník!$R524&lt;0,IF(Deník!$AC524=Statistika!$F$125,Deník!$R524,""),"")</f>
        <v/>
      </c>
      <c r="CU524" s="233"/>
      <c r="CV524" s="233" t="str">
        <f>IF(Deník!$R524&lt;0,IF(Deník!$AD524=$CV$2,Deník!$R524,""),"")</f>
        <v/>
      </c>
      <c r="CW524" s="233" t="str">
        <f>IF(Deník!$R524&lt;0,IF(Deník!$AD524=$CW$2,Deník!$R524,""),"")</f>
        <v/>
      </c>
      <c r="CX524" s="233" t="str">
        <f>IF(Deník!$R524&lt;0,IF(Deník!$AD524=$CX$2,Deník!$R524,""),"")</f>
        <v/>
      </c>
      <c r="CY524" s="233" t="str">
        <f>IF(Deník!$R524&lt;0,IF(Deník!$AD524=$CY$2,Deník!$R524,""),"")</f>
        <v/>
      </c>
      <c r="CZ524" s="233" t="str">
        <f>IF(Deník!$R524&lt;0,IF(Deník!$AD524=$CZ$2,Deník!$R524,""),"")</f>
        <v/>
      </c>
      <c r="DL524" s="221">
        <f t="shared" si="22"/>
        <v>93847.029999999984</v>
      </c>
      <c r="DM524" s="220">
        <f t="shared" si="21"/>
        <v>-6.1529700000000132E-2</v>
      </c>
      <c r="DO524" s="50">
        <f>Deník!W525</f>
        <v>0</v>
      </c>
      <c r="DP524" s="102" t="str">
        <f>IF(AND(Deník!W525&gt;0),1,"")</f>
        <v/>
      </c>
      <c r="DQ524" s="102">
        <f>IF(AND(Deník!W525&lt;=0),1,"")</f>
        <v>1</v>
      </c>
      <c r="DR524" s="227"/>
      <c r="DS524" s="228"/>
      <c r="DT524" s="85"/>
      <c r="DU524" s="54">
        <f>IF(MONTH(Deník!$C524)=DU$2,Deník!$W524,"")</f>
        <v>0</v>
      </c>
      <c r="DV524" s="222" t="str">
        <f>IF(MONTH(Deník!$C524)=DV$2,Deník!$W524,"")</f>
        <v/>
      </c>
      <c r="DW524" s="222" t="str">
        <f>IF(MONTH(Deník!$C524)=DW$2,Deník!$W524,"")</f>
        <v/>
      </c>
      <c r="DX524" s="222" t="str">
        <f>IF(MONTH(Deník!$C524)=DX$2,Deník!$W524,"")</f>
        <v/>
      </c>
      <c r="DY524" s="222" t="str">
        <f>IF(MONTH(Deník!$C524)=DY$2,Deník!$W524,"")</f>
        <v/>
      </c>
      <c r="DZ524" s="222" t="str">
        <f>IF(MONTH(Deník!$C524)=DZ$2,Deník!$W524,"")</f>
        <v/>
      </c>
      <c r="EA524" s="222" t="str">
        <f>IF(MONTH(Deník!$C524)=EA$2,Deník!$W524,"")</f>
        <v/>
      </c>
      <c r="EB524" s="222" t="str">
        <f>IF(MONTH(Deník!$C524)=EB$2,Deník!$W524,"")</f>
        <v/>
      </c>
      <c r="EC524" s="222" t="str">
        <f>IF(MONTH(Deník!$C524)=EC$2,Deník!$W524,"")</f>
        <v/>
      </c>
      <c r="ED524" s="222" t="str">
        <f>IF(MONTH(Deník!$C524)=ED$2,Deník!$W524,"")</f>
        <v/>
      </c>
      <c r="EE524" s="222" t="str">
        <f>IF(MONTH(Deník!$C524)=EE$2,Deník!$W524,"")</f>
        <v/>
      </c>
      <c r="EF524" s="222" t="str">
        <f>IF(MONTH(Deník!$C524)=EF$2,Deník!$W524,"")</f>
        <v/>
      </c>
      <c r="EI524" s="600" t="str">
        <f>IF(Deník!$W524&lt;&gt;"",IF(Deník!$B524=Statistika!$F$63,Deník!$W524,""),"")</f>
        <v/>
      </c>
      <c r="EJ524" s="13" t="str">
        <f>IF(Deník!$W524&lt;&gt;"",IF(Deník!$B524=Statistika!$F$64,Deník!$W524,""),"")</f>
        <v/>
      </c>
      <c r="EK524" s="13" t="str">
        <f>IF(Deník!$W524&lt;&gt;"",IF(Deník!$B524=Statistika!$F$65,Deník!$W524,""),"")</f>
        <v/>
      </c>
      <c r="EL524" s="13" t="str">
        <f>IF(Deník!$W524&lt;&gt;"",IF(Deník!$B524=Statistika!$F$66,Deník!$W524,""),"")</f>
        <v/>
      </c>
      <c r="EM524" s="13" t="str">
        <f>IF(Deník!$W524&lt;&gt;"",IF(Deník!$B524=Statistika!$F$67,Deník!$W524,""),"")</f>
        <v/>
      </c>
      <c r="EN524" s="13" t="str">
        <f>IF(Deník!$W524&lt;&gt;"",IF(Deník!$B524=Statistika!$F$68,Deník!$W524,""),"")</f>
        <v/>
      </c>
      <c r="EO524" s="13" t="str">
        <f>IF(Deník!$W524&lt;&gt;"",IF(Deník!$B524=Statistika!$F$69,Deník!$W524,""),"")</f>
        <v/>
      </c>
      <c r="EP524" s="601" t="str">
        <f>IF(Deník!$W524&lt;&gt;"",IF(Deník!$B524=Statistika!$F$70,Deník!$W524,""),"")</f>
        <v/>
      </c>
      <c r="EQ524" s="90"/>
      <c r="ER524" s="63" t="str">
        <f>IF(Deník!$W524&lt;&gt;"",IF(Deník!$J524="L",Deník!$W524,""),"")</f>
        <v/>
      </c>
      <c r="ES524" s="13" t="str">
        <f>IF(Deník!$W524&lt;&gt;"",IF(Deník!$J524="S",Deník!$W524,""),"")</f>
        <v/>
      </c>
      <c r="ET524" s="95"/>
      <c r="EU524" s="88"/>
      <c r="EV524" s="63" t="str">
        <f>IF(WEEKDAY(Deník!$C524,2)=1,Deník!$W524,"")</f>
        <v/>
      </c>
      <c r="EW524" s="13" t="str">
        <f>IF(WEEKDAY(Deník!$C524,2)=2,Deník!$W524,"")</f>
        <v/>
      </c>
      <c r="EX524" s="13" t="str">
        <f>IF(WEEKDAY(Deník!$C524,2)=3,Deník!$W524,"")</f>
        <v/>
      </c>
      <c r="EY524" s="13" t="str">
        <f>IF(WEEKDAY(Deník!$C524,2)=4,Deník!$W524,"")</f>
        <v/>
      </c>
      <c r="EZ524" s="60" t="str">
        <f>IF(WEEKDAY(Deník!$C524,2)=5,Deník!$W524,"")</f>
        <v/>
      </c>
      <c r="FA524" s="99"/>
      <c r="FB524" s="100">
        <f>Deník!D524</f>
        <v>0</v>
      </c>
      <c r="FC524" s="63">
        <f>IF($FB524&lt;&gt;"",IF(AND($FB524&gt;=FC$2,$FB524&lt;=FC$3),Deník!$W524,""))</f>
        <v>0</v>
      </c>
      <c r="FD524" s="63" t="str">
        <f>IF($FB524&lt;&gt;"",IF(AND($FB524&gt;=FD$2,$FB524&lt;=FD$3),Deník!$W524,""))</f>
        <v/>
      </c>
      <c r="FE524" s="63" t="str">
        <f>IF($FB524&lt;&gt;"",IF(AND($FB524&gt;=FE$2,$FB524&lt;=FE$3),Deník!$W524,""))</f>
        <v/>
      </c>
      <c r="FF524" s="63" t="str">
        <f>IF($FB524&lt;&gt;"",IF(AND($FB524&gt;=FF$2,$FB524&lt;=FF$3),Deník!$W524,""))</f>
        <v/>
      </c>
      <c r="FG524" s="63" t="str">
        <f>IF($FB524&lt;&gt;"",IF(AND($FB524&gt;=FG$2,$FB524&lt;=FG$3),Deník!$W524,""))</f>
        <v/>
      </c>
      <c r="FH524" s="63" t="str">
        <f>IF($FB524&lt;&gt;"",IF(AND($FB524&gt;=FH$2,$FB524&lt;=FH$3),Deník!$W524,""))</f>
        <v/>
      </c>
      <c r="FI524" s="63" t="str">
        <f>IF($FB524&lt;&gt;"",IF(AND($FB524&gt;=FI$2,$FB524&lt;=FI$3),Deník!$W524,""))</f>
        <v/>
      </c>
      <c r="FJ524" s="63" t="str">
        <f>IF($FB524&lt;&gt;"",IF(AND($FB524&gt;=FJ$2,$FB524&lt;=FJ$3),Deník!$W524,""))</f>
        <v/>
      </c>
      <c r="FK524" s="63" t="str">
        <f>IF($FB524&lt;&gt;"",IF(AND($FB524&gt;=FK$2,$FB524&lt;=FK$3),Deník!$W524,""))</f>
        <v/>
      </c>
      <c r="FL524" s="63" t="str">
        <f>IF($FB524&lt;&gt;"",IF(AND($FB524&gt;=FL$2,$FB524&lt;=FL$3),Deník!$W524,""))</f>
        <v/>
      </c>
      <c r="FM524" s="63" t="str">
        <f>IF($FB524&lt;&gt;"",IF(AND($FB524&gt;=FM$2,$FB524&lt;=FM$3),Deník!$W524,""))</f>
        <v/>
      </c>
      <c r="FN524" s="13"/>
      <c r="FO524" s="20" t="str">
        <f>IF(Deník!$W524&gt;1,Deník!$W524,"")</f>
        <v/>
      </c>
      <c r="FP524" s="20" t="str">
        <f>IF(Deník!$W524&lt;0,Deník!$W524,"")</f>
        <v/>
      </c>
      <c r="FQ524" s="17"/>
      <c r="FS524" s="233"/>
      <c r="FT524" s="233" t="str">
        <f>IF(Deník!$W524&lt;&gt;"",IF(Deník!$Y524=Statistika!$F$78,Deník!$W524,""),"")</f>
        <v/>
      </c>
      <c r="FU524" s="233" t="str">
        <f>IF(Deník!$W524&lt;&gt;"",IF(Deník!$Y524=Statistika!$F$79,Deník!$W524,""),"")</f>
        <v/>
      </c>
      <c r="FV524" s="233" t="str">
        <f>IF(Deník!$W524&lt;&gt;"",IF(Deník!$Y524=Statistika!$F$80,Deník!$W524,""),"")</f>
        <v/>
      </c>
      <c r="FW524" s="233" t="str">
        <f>IF(Deník!$W524&lt;&gt;"",IF(Deník!$Y524=Statistika!$F$81,Deník!$W524,""),"")</f>
        <v/>
      </c>
      <c r="FX524" s="233" t="str">
        <f>IF(Deník!$W524&lt;&gt;"",IF(Deník!$Y524=Statistika!$F$82,Deník!$W524,""),"")</f>
        <v/>
      </c>
      <c r="FY524" s="233" t="str">
        <f>IF(Deník!$W524&lt;&gt;"",IF(Deník!$Y524=Statistika!$F$83,Deník!$W524,""),"")</f>
        <v/>
      </c>
      <c r="FZ524" s="233" t="str">
        <f>IF(Deník!$W524&lt;&gt;"",IF(Deník!$Y524=Statistika!$F$84,Deník!$W524,""),"")</f>
        <v/>
      </c>
      <c r="GA524" s="233" t="str">
        <f>IF(Deník!$W524&lt;&gt;"",IF(Deník!$Y524=Statistika!$F$85,Deník!$W524,""),"")</f>
        <v/>
      </c>
      <c r="GB524" s="233" t="str">
        <f>IF(Deník!$W524&lt;&gt;"",IF(Deník!$Y524=Statistika!$F$86,Deník!$W524,""),"")</f>
        <v/>
      </c>
      <c r="GC524" s="233" t="str">
        <f>IF(Deník!$W524&lt;&gt;"",IF(Deník!$Y524=Statistika!$F$87,Deník!$W524,""),"")</f>
        <v/>
      </c>
      <c r="GD524" s="233" t="str">
        <f>IF(Deník!$W524&lt;&gt;"",IF(Deník!$Y524=Statistika!$F$88,Deník!$W524,""),"")</f>
        <v/>
      </c>
      <c r="GE524" s="233" t="str">
        <f>IF(Deník!$W524&lt;&gt;"",IF(Deník!$Y524=Statistika!$F$89,Deník!$W524,""),"")</f>
        <v/>
      </c>
      <c r="GF524" s="233" t="str">
        <f>IF(Deník!$W524&lt;&gt;"",IF(Deník!$Y524=Statistika!$F$90,Deník!$W524,""),"")</f>
        <v/>
      </c>
      <c r="GG524" s="233" t="str">
        <f>IF(Deník!$W524&lt;&gt;"",IF(Deník!$Y524=Statistika!$F$91,Deník!$W524,""),"")</f>
        <v/>
      </c>
      <c r="GH524" s="233"/>
      <c r="GI524" s="233" t="str">
        <f>IF(Deník!$W524&lt;&gt;"",IF(Deník!$AB524=Statistika!$L$100,Deník!$W524,""),"")</f>
        <v/>
      </c>
      <c r="GJ524" s="233" t="str">
        <f>IF(Deník!$W524&lt;&gt;"",IF(Deník!$AB524=Statistika!$L$101,Deník!$W524,""),"")</f>
        <v/>
      </c>
      <c r="GK524" s="233" t="str">
        <f>IF(Deník!$W524&lt;&gt;"",IF(Deník!$AB524=Statistika!$L$102,Deník!$W524,""),"")</f>
        <v/>
      </c>
      <c r="GL524" s="233" t="str">
        <f>IF(Deník!$W524&lt;&gt;"",IF(Deník!$AB524=Statistika!$L$103,Deník!$W524,""),"")</f>
        <v/>
      </c>
      <c r="GM524" s="233" t="str">
        <f>IF(Deník!$W524&lt;&gt;"",IF(Deník!$AB524=Statistika!$L$104,Deník!$W524,""),"")</f>
        <v/>
      </c>
      <c r="GN524" s="233" t="str">
        <f>IF(Deník!$W524&lt;&gt;"",IF(Deník!$AB524=Statistika!$L$105,Deník!$W524,""),"")</f>
        <v/>
      </c>
      <c r="GO524" s="233" t="str">
        <f>IF(Deník!$W524&lt;&gt;"",IF(Deník!$AB524=Statistika!$L$106,Deník!$W524,""),"")</f>
        <v/>
      </c>
      <c r="GP524" s="233" t="str">
        <f>IF(Deník!$W524&lt;&gt;"",IF(Deník!$AB524=Statistika!$L$107,Deník!$W524,""),"")</f>
        <v/>
      </c>
      <c r="GQ524" s="233" t="str">
        <f>IF(Deník!$W524&lt;&gt;"",IF(Deník!$AB524=Statistika!$L$108,Deník!$W524,""),"")</f>
        <v/>
      </c>
      <c r="GS524" s="233" t="str">
        <f>IF(Deník!$W524&lt;0,IF(Deník!$AC524=Statistika!$F$117,Deník!$W524,""),"")</f>
        <v/>
      </c>
      <c r="GT524" s="233" t="str">
        <f>IF(Deník!$W524&lt;0,IF(Deník!$AC524=Statistika!$F$118,Deník!$W524,""),"")</f>
        <v/>
      </c>
      <c r="GU524" s="233" t="str">
        <f>IF(Deník!$W524&lt;0,IF(Deník!$AC524=Statistika!$F$119,Deník!$W524,""),"")</f>
        <v/>
      </c>
      <c r="GV524" s="233" t="str">
        <f>IF(Deník!$W524&lt;0,IF(Deník!$AC524=Statistika!$F$120,Deník!$W524,""),"")</f>
        <v/>
      </c>
      <c r="GW524" s="233" t="str">
        <f>IF(Deník!$W524&lt;0,IF(Deník!$AC524=Statistika!$F$121,Deník!$W524,""),"")</f>
        <v/>
      </c>
      <c r="GX524" s="233" t="str">
        <f>IF(Deník!$W524&lt;0,IF(Deník!$AC524=Statistika!$F$122,Deník!$W524,""),"")</f>
        <v/>
      </c>
      <c r="GY524" s="233" t="str">
        <f>IF(Deník!$W524&lt;0,IF(Deník!$AC524=Statistika!$F$123,Deník!$W524,""),"")</f>
        <v/>
      </c>
      <c r="GZ524" s="233" t="str">
        <f>IF(Deník!$W524&lt;0,IF(Deník!$AC524=Statistika!$F$124,Deník!$W524,""),"")</f>
        <v/>
      </c>
      <c r="HA524" s="233" t="str">
        <f>IF(Deník!$W524&lt;0,IF(Deník!$AC524=Statistika!$F$125,Deník!$W524,""),"")</f>
        <v/>
      </c>
      <c r="HC524" s="233" t="str">
        <f>IF(Deník!$W524&lt;0,IF(Deník!$AD524=Statistika!$F$133,Deník!$W524,""),"")</f>
        <v/>
      </c>
      <c r="HD524" s="233" t="str">
        <f>IF(Deník!$W524&lt;0,IF(Deník!$AD524=Statistika!$F$134,Deník!$W524,""),"")</f>
        <v/>
      </c>
      <c r="HE524" s="233" t="str">
        <f>IF(Deník!$W524&lt;0,IF(Deník!$AD524=Statistika!$F$135,Deník!$W524,""),"")</f>
        <v/>
      </c>
      <c r="HF524" s="233" t="str">
        <f>IF(Deník!$W524&lt;0,IF(Deník!$AD524=Statistika!$F$136,Deník!$W524,""),"")</f>
        <v/>
      </c>
      <c r="HG524" s="233" t="str">
        <f>IF(Deník!$W524&lt;0,IF(Deník!$AD524=Statistika!$F$137,Deník!$W524,""),"")</f>
        <v/>
      </c>
      <c r="ID524" s="8">
        <f>Tabulka4[[#This Row],[Sloupec3]]</f>
        <v>0</v>
      </c>
      <c r="IE524" s="17" t="str">
        <f>IF(AND([1]Deník!$C524&gt;='[1]Měsíční shrnutí'!$D$1,[1]Deník!$C524&lt;='[1]Měsíční shrnutí'!$F$1),[1]Deník!$X524,"")</f>
        <v/>
      </c>
    </row>
    <row r="525" spans="1:239">
      <c r="A525" s="8">
        <f>Deník!C526</f>
        <v>0</v>
      </c>
      <c r="B525" s="50" t="str">
        <f>Deník!R526</f>
        <v/>
      </c>
      <c r="C525" s="102" t="str">
        <f>IF(AND(Deník!R526&gt;1,Deník!R526&lt;&gt;""),1,"")</f>
        <v/>
      </c>
      <c r="D525" s="102" t="str">
        <f>IF(AND(Deník!R526&lt;=0,Deník!R526&lt;&gt;""),1,"")</f>
        <v/>
      </c>
      <c r="E525" s="103" t="str">
        <f>IF(AND(Deník!R526&gt;=0,Deník!R526&lt;=1),1,"")</f>
        <v/>
      </c>
      <c r="F525" s="79" t="str">
        <f>IF(Deník!R526&lt;&gt;"",Deník!R526+F524,"")</f>
        <v/>
      </c>
      <c r="G525" s="85"/>
      <c r="H525" s="54" t="str">
        <f>IF(MONTH(Deník!$C525)=H$2,IF(AND(Deník!$R525&gt;=0,Deník!$R525&lt;=1),"BE",Deník!$R525),"")</f>
        <v/>
      </c>
      <c r="I525" s="11" t="str">
        <f>IF(MONTH(Deník!$C525)=I$2,IF(AND(Deník!$R525&gt;=0,Deník!$R525&lt;=1),"BE",Deník!$R525),"")</f>
        <v/>
      </c>
      <c r="J525" s="11" t="str">
        <f>IF(MONTH(Deník!$C525)=J$2,IF(AND(Deník!$R525&gt;=0,Deník!$R525&lt;=1),"BE",Deník!$R525),"")</f>
        <v/>
      </c>
      <c r="K525" s="11" t="str">
        <f>IF(MONTH(Deník!$C525)=K$2,IF(AND(Deník!$R525&gt;=0,Deník!$R525&lt;=1),"BE",Deník!$R525),"")</f>
        <v/>
      </c>
      <c r="L525" s="11" t="str">
        <f>IF(MONTH(Deník!$C525)=L$2,IF(AND(Deník!$R525&gt;=0,Deník!$R525&lt;=1),"BE",Deník!$R525),"")</f>
        <v/>
      </c>
      <c r="M525" s="11" t="str">
        <f>IF(MONTH(Deník!$C525)=M$2,IF(AND(Deník!$R525&gt;=0,Deník!$R525&lt;=1),"BE",Deník!$R525),"")</f>
        <v/>
      </c>
      <c r="N525" s="11" t="str">
        <f>IF(MONTH(Deník!$C525)=N$2,IF(AND(Deník!$R525&gt;=0,Deník!$R525&lt;=1),"BE",Deník!$R525),"")</f>
        <v/>
      </c>
      <c r="O525" s="11" t="str">
        <f>IF(MONTH(Deník!$C525)=O$2,IF(AND(Deník!$R525&gt;=0,Deník!$R525&lt;=1),"BE",Deník!$R525),"")</f>
        <v/>
      </c>
      <c r="P525" s="11" t="str">
        <f>IF(MONTH(Deník!$C525)=P$2,IF(AND(Deník!$R525&gt;=0,Deník!$R525&lt;=1),"BE",Deník!$R525),"")</f>
        <v/>
      </c>
      <c r="Q525" s="11" t="str">
        <f>IF(MONTH(Deník!$C525)=Q$2,IF(AND(Deník!$R525&gt;=0,Deník!$R525&lt;=1),"BE",Deník!$R525),"")</f>
        <v/>
      </c>
      <c r="R525" s="11" t="str">
        <f>IF(MONTH(Deník!$C525)=R$2,IF(AND(Deník!$R525&gt;=0,Deník!$R525&lt;=1),"BE",Deník!$R525),"")</f>
        <v/>
      </c>
      <c r="S525" s="57" t="str">
        <f>IF(MONTH(Deník!$C525)=S$2,IF(AND(Deník!$R525&gt;=0,Deník!$R525&lt;=1),"BE",Deník!$R525),"")</f>
        <v/>
      </c>
      <c r="U525" s="12"/>
      <c r="V525" s="12"/>
      <c r="X525" s="600" t="str">
        <f>IF(Deník!$R525&lt;&gt;"",IF(Deník!$B525=Statistika!$F$63,IF(AND(Deník!$R525&gt;=0,Deník!$R525&lt;=1),"BE",Deník!$R525),""),"")</f>
        <v/>
      </c>
      <c r="Y525" s="13" t="str">
        <f>IF(Deník!$R525&lt;&gt;"",IF(Deník!$B525=Statistika!$F$64,IF(AND(Deník!$R525&gt;=0,Deník!$R525&lt;=1),"BE",Deník!$R525),""),"")</f>
        <v/>
      </c>
      <c r="Z525" s="13" t="str">
        <f>IF(Deník!$R525&lt;&gt;"",IF(Deník!$B525=Statistika!$F$65,IF(AND(Deník!$R525&gt;=0,Deník!$R525&lt;=1),"BE",Deník!$R525),""),"")</f>
        <v/>
      </c>
      <c r="AA525" s="13" t="str">
        <f>IF(Deník!$R525&lt;&gt;"",IF(Deník!$B525=Statistika!$F$66,IF(AND(Deník!$R525&gt;=0,Deník!$R525&lt;=1),"BE",Deník!$R525),""),"")</f>
        <v/>
      </c>
      <c r="AB525" s="13" t="str">
        <f>IF(Deník!$R525&lt;&gt;"",IF(Deník!$B525=Statistika!$F$67,IF(AND(Deník!$R525&gt;=0,Deník!$R525&lt;=1),"BE",Deník!$R525),""),"")</f>
        <v/>
      </c>
      <c r="AC525" s="13" t="str">
        <f>IF(Deník!$R525&lt;&gt;"",IF(Deník!$B525=Statistika!$F$68,IF(AND(Deník!$R525&gt;=0,Deník!$R525&lt;=1),"BE",Deník!$R525),""),"")</f>
        <v/>
      </c>
      <c r="AD525" s="13" t="str">
        <f>IF(Deník!$R525&lt;&gt;"",IF(Deník!$B525=Statistika!$F$69,IF(AND(Deník!$R525&gt;=0,Deník!$R525&lt;=1),"BE",Deník!$R525),""),"")</f>
        <v/>
      </c>
      <c r="AE525" s="601" t="str">
        <f>IF(Deník!$R525&lt;&gt;"",IF(Deník!$B525=Statistika!$F$70,IF(AND(Deník!$R525&gt;=0,Deník!$R525&lt;=1),"BE",Deník!$R525),""),"")</f>
        <v/>
      </c>
      <c r="AF525" s="90"/>
      <c r="AG525" s="63" t="str">
        <f>IF(Deník!$R525&lt;&gt;"",IF(Deník!$J525="L",IF(AND(Deník!$R525&gt;=0,Deník!$R525&lt;=1),"BE",Deník!$R525),""),"")</f>
        <v/>
      </c>
      <c r="AH525" s="13" t="str">
        <f>IF(Deník!$R525&lt;&gt;"",IF(Deník!$J525="S",IF(AND(Deník!$R525&gt;=0,Deník!$R525&lt;=1),"BE",Deník!$R525),""),"")</f>
        <v/>
      </c>
      <c r="AI525" s="95"/>
      <c r="AJ525" s="71" t="str">
        <f>IF(Deník!N526&lt;&gt;"",Deník!N526*-1,"")</f>
        <v/>
      </c>
      <c r="AK525" s="88"/>
      <c r="AL525" s="63" t="str">
        <f>IF(WEEKDAY(Deník!$C525,2)=1,IF(AND(Deník!$R525&gt;=0,Deník!$R525&lt;=1),"BE",Deník!$R525),"")</f>
        <v/>
      </c>
      <c r="AM525" s="13" t="str">
        <f>IF(WEEKDAY(Deník!$C525,2)=2,IF(AND(Deník!$R525&gt;=0,Deník!$R525&lt;=1),"BE",Deník!$R525),"")</f>
        <v/>
      </c>
      <c r="AN525" s="13" t="str">
        <f>IF(WEEKDAY(Deník!$C525,2)=3,IF(AND(Deník!$R525&gt;=0,Deník!$R525&lt;=1),"BE",Deník!$R525),"")</f>
        <v/>
      </c>
      <c r="AO525" s="13" t="str">
        <f>IF(WEEKDAY(Deník!$C525,2)=4,IF(AND(Deník!$R525&gt;=0,Deník!$R525&lt;=1),"BE",Deník!$R525),"")</f>
        <v/>
      </c>
      <c r="AP525" s="60" t="str">
        <f>IF(WEEKDAY(Deník!$C525,2)=5,IF(AND(Deník!$R525&gt;=0,Deník!$R525&lt;=1),"BE",Deník!$R525),"")</f>
        <v/>
      </c>
      <c r="AQ525" s="99"/>
      <c r="AR525" s="100">
        <f>Deník!D525</f>
        <v>0</v>
      </c>
      <c r="AS525" s="63" t="str">
        <f>IF(Deník!$D525&lt;&gt;"",IF(AND(Deník!$D525&gt;=AS$2,Deník!$D525&lt;=AS$3),IF(AND(Deník!$R525&gt;=0,Deník!$R525&lt;=1),"BE",Deník!$R525),""),"")</f>
        <v/>
      </c>
      <c r="AT525" s="63" t="str">
        <f>IF(Deník!$D525&lt;&gt;"",IF(AND(Deník!$D525&gt;=AT$2,Deník!$D525&lt;=AT$3),IF(AND(Deník!$R525&gt;=0,Deník!$R525&lt;=1),"BE",Deník!$R525),""),"")</f>
        <v/>
      </c>
      <c r="AU525" s="63" t="str">
        <f>IF(Deník!$D525&lt;&gt;"",IF(AND(Deník!$D525&gt;=AU$2,Deník!$D525&lt;=AU$3),IF(AND(Deník!$R525&gt;=0,Deník!$R525&lt;=1),"BE",Deník!$R525),""),"")</f>
        <v/>
      </c>
      <c r="AV525" s="63" t="str">
        <f>IF(Deník!$D525&lt;&gt;"",IF(AND(Deník!$D525&gt;=AV$2,Deník!$D525&lt;=AV$3),IF(AND(Deník!$R525&gt;=0,Deník!$R525&lt;=1),"BE",Deník!$R525),""),"")</f>
        <v/>
      </c>
      <c r="AW525" s="63" t="str">
        <f>IF(Deník!$D525&lt;&gt;"",IF(AND(Deník!$D525&gt;=AW$2,Deník!$D525&lt;=AW$3),IF(AND(Deník!$R525&gt;=0,Deník!$R525&lt;=1),"BE",Deník!$R525),""),"")</f>
        <v/>
      </c>
      <c r="AX525" s="63" t="str">
        <f>IF(Deník!$D525&lt;&gt;"",IF(AND(Deník!$D525&gt;=AX$2,Deník!$D525&lt;=AX$3),IF(AND(Deník!$R525&gt;=0,Deník!$R525&lt;=1),"BE",Deník!$R525),""),"")</f>
        <v/>
      </c>
      <c r="AY525" s="63" t="str">
        <f>IF(Deník!$D525&lt;&gt;"",IF(AND(Deník!$D525&gt;=AY$2,Deník!$D525&lt;=AY$3),IF(AND(Deník!$R525&gt;=0,Deník!$R525&lt;=1),"BE",Deník!$R525),""),"")</f>
        <v/>
      </c>
      <c r="AZ525" s="63" t="str">
        <f>IF(Deník!$D525&lt;&gt;"",IF(AND(Deník!$D525&gt;=AZ$2,Deník!$D525&lt;=AZ$3),IF(AND(Deník!$R525&gt;=0,Deník!$R525&lt;=1),"BE",Deník!$R525),""),"")</f>
        <v/>
      </c>
      <c r="BA525" s="63" t="str">
        <f>IF(Deník!$D525&lt;&gt;"",IF(AND(Deník!$D525&gt;=BA$2,Deník!$D525&lt;=BA$3),IF(AND(Deník!$R525&gt;=0,Deník!$R525&lt;=1),"BE",Deník!$R525),""),"")</f>
        <v/>
      </c>
      <c r="BB525" s="63" t="str">
        <f>IF(Deník!$D525&lt;&gt;"",IF(AND(Deník!$D525&gt;=BB$2,Deník!$D525&lt;=BB$3),IF(AND(Deník!$R525&gt;=0,Deník!$R525&lt;=1),"BE",Deník!$R525),""),"")</f>
        <v/>
      </c>
      <c r="BC525" s="71" t="str">
        <f>IF(Deník!$D525&lt;&gt;"",IF(AND(Deník!$D525&gt;=BC$2,Deník!$D525&lt;=BC$3),IF(AND(Deník!$R525&gt;=0,Deník!$R525&lt;=1),"BE",Deník!$R525),""),"")</f>
        <v/>
      </c>
      <c r="BD525" s="20" t="str">
        <f>IF(Deník!$J526="S",(Deník!$M526-Deník!$K526),IF(Deník!$J526="L",(Deník!$K526-Deník!$M526),""))</f>
        <v/>
      </c>
      <c r="BE525" s="20" t="str">
        <f>IF(Deník!$J526="S",(Deník!$K526-Deník!$O526),IF(Deník!$J526="L",(Deník!$O526-Deník!$K526),""))</f>
        <v/>
      </c>
      <c r="BF525" s="20" t="str">
        <f>IF(Deník!$J526="S",(Deník!$K526-Deník!$L526),IF(Deník!$J526="L",(Deník!$L526-Deník!$K526),""))</f>
        <v/>
      </c>
      <c r="BG525" s="20" t="str">
        <f>IF(Deník!$J526="S",(Deník!$K526-Deník!$S526),IF(Deník!$J526="L",(Deník!$S526-Deník!$K526),""))</f>
        <v/>
      </c>
      <c r="BH525" s="20" t="str">
        <f>IF(Deník!$J526="S",(Deník!$K526-Deník!$U526),IF(Deník!$J526="L",(Deník!$U526-Deník!$K526),""))</f>
        <v/>
      </c>
      <c r="BI525" s="20" t="str">
        <f>IF(Deník!$R525&gt;1,Deník!$R525,"")</f>
        <v/>
      </c>
      <c r="BJ525" s="20" t="str">
        <f>IF(Deník!$R525&lt;0,Deník!$R525,"")</f>
        <v/>
      </c>
      <c r="BK525" s="17"/>
      <c r="BM525" s="233" t="str">
        <f>IF(Deník!$R525&lt;&gt;"",IF(Deník!$Y525=Statistika!$F$78,IF(AND(Deník!$R525&gt;=0,Deník!$R525&lt;=1),"BE",Deník!$R525),""),"")</f>
        <v/>
      </c>
      <c r="BN525" s="233" t="str">
        <f>IF(Deník!$R525&lt;&gt;"",IF(Deník!$Y525=Statistika!$F$79,IF(AND(Deník!$R525&gt;=0,Deník!$R525&lt;=1),"BE",Deník!$R525),""),"")</f>
        <v/>
      </c>
      <c r="BO525" s="233" t="str">
        <f>IF(Deník!$R525&lt;&gt;"",IF(Deník!$Y525=Statistika!$F$80,IF(AND(Deník!$R525&gt;=0,Deník!$R525&lt;=1),"BE",Deník!$R525),""),"")</f>
        <v/>
      </c>
      <c r="BP525" s="233" t="str">
        <f>IF(Deník!$R525&lt;&gt;"",IF(Deník!$Y525=Statistika!$F$81,IF(AND(Deník!$R525&gt;=0,Deník!$R525&lt;=1),"BE",Deník!$R525),""),"")</f>
        <v/>
      </c>
      <c r="BQ525" s="233" t="str">
        <f>IF(Deník!$R525&lt;&gt;"",IF(Deník!$Y525=Statistika!$F$82,IF(AND(Deník!$R525&gt;=0,Deník!$R525&lt;=1),"BE",Deník!$R525),""),"")</f>
        <v/>
      </c>
      <c r="BR525" s="233" t="str">
        <f>IF(Deník!$R525&lt;&gt;"",IF(Deník!$Y525=Statistika!$F$83,IF(AND(Deník!$R525&gt;=0,Deník!$R525&lt;=1),"BE",Deník!$R525),""),"")</f>
        <v/>
      </c>
      <c r="BS525" s="233" t="str">
        <f>IF(Deník!$R525&lt;&gt;"",IF(Deník!$Y525=Statistika!$F$84,IF(AND(Deník!$R525&gt;=0,Deník!$R525&lt;=1),"BE",Deník!$R525),""),"")</f>
        <v/>
      </c>
      <c r="BT525" s="233" t="str">
        <f>IF(Deník!$R525&lt;&gt;"",IF(Deník!$Y525=Statistika!$F$85,IF(AND(Deník!$R525&gt;=0,Deník!$R525&lt;=1),"BE",Deník!$R525),""),"")</f>
        <v/>
      </c>
      <c r="BU525" s="233" t="str">
        <f>IF(Deník!$R525&lt;&gt;"",IF(Deník!$Y525=Statistika!$F$86,IF(AND(Deník!$R525&gt;=0,Deník!$R525&lt;=1),"BE",Deník!$R525),""),"")</f>
        <v/>
      </c>
      <c r="BV525" s="233" t="str">
        <f>IF(Deník!$R525&lt;&gt;"",IF(Deník!$Y525=Statistika!$F$87,IF(AND(Deník!$R525&gt;=0,Deník!$R525&lt;=1),"BE",Deník!$R525),""),"")</f>
        <v/>
      </c>
      <c r="BW525" s="233" t="str">
        <f>IF(Deník!$R525&lt;&gt;"",IF(Deník!$Y525=Statistika!$F$88,IF(AND(Deník!$R525&gt;=0,Deník!$R525&lt;=1),"BE",Deník!$R525),""),"")</f>
        <v/>
      </c>
      <c r="BX525" s="233" t="str">
        <f>IF(Deník!$R525&lt;&gt;"",IF(Deník!$Y525=Statistika!$F$89,IF(AND(Deník!$R525&gt;=0,Deník!$R525&lt;=1),"BE",Deník!$R525),""),"")</f>
        <v/>
      </c>
      <c r="BY525" s="233" t="str">
        <f>IF(Deník!$R525&lt;&gt;"",IF(Deník!$Y525=Statistika!$F$90,IF(AND(Deník!$R525&gt;=0,Deník!$R525&lt;=1),"BE",Deník!$R525),""),"")</f>
        <v/>
      </c>
      <c r="BZ525" s="233" t="str">
        <f>IF(Deník!$R525&lt;&gt;"",IF(Deník!$Y525=Statistika!$F$91,IF(AND(Deník!$R525&gt;=0,Deník!$R525&lt;=1),"BE",Deník!$R525),""),"")</f>
        <v/>
      </c>
      <c r="CA525" s="233"/>
      <c r="CB525" s="233" t="str">
        <f>IF(Deník!$R525&lt;&gt;"",IF(Deník!$AB525="SL",IF(AND(Deník!$R525&gt;=0,Deník!$R525&lt;=1),"BE",Deník!$R525),""),"")</f>
        <v/>
      </c>
      <c r="CC525" s="233" t="str">
        <f>IF(Deník!$R525&lt;&gt;"",IF(Deník!$AB525="BE10",IF(AND(Deník!$R525&gt;=0,Deník!$R525&lt;=1),"BE",Deník!$R525),""),"")</f>
        <v/>
      </c>
      <c r="CD525" s="233" t="str">
        <f>IF(Deník!$R525&lt;&gt;"",IF(Deník!$AB525="BE15",IF(AND(Deník!$R525&gt;=0,Deník!$R525&lt;=1),"BE",Deník!$R525),""),"")</f>
        <v/>
      </c>
      <c r="CE525" s="233" t="str">
        <f>IF(Deník!$R525&lt;&gt;"",IF(Deník!$AB525="BE20",IF(AND(Deník!$R525&gt;=0,Deník!$R525&lt;=1),"BE",Deník!$R525),""),"")</f>
        <v/>
      </c>
      <c r="CF525" s="233" t="str">
        <f>IF(Deník!$R525&lt;&gt;"",IF(Deník!$AB525="TP1",IF(AND(Deník!$R525&gt;=0,Deník!$R525&lt;=1),"BE",Deník!$R525),""),"")</f>
        <v/>
      </c>
      <c r="CG525" s="233" t="str">
        <f>IF(Deník!$R525&lt;&gt;"",IF(Deník!$AB525="TP2",IF(AND(Deník!$R525&gt;=0,Deník!$R525&lt;=1),"BE",Deník!$R525),""),"")</f>
        <v/>
      </c>
      <c r="CH525" s="233" t="str">
        <f>IF(Deník!$R525&lt;&gt;"",IF(Deník!$AB525="TP3",IF(AND(Deník!$R525&gt;=0,Deník!$R525&lt;=1),"BE",Deník!$R525),""),"")</f>
        <v/>
      </c>
      <c r="CI525" s="233" t="str">
        <f>IF(Deník!$R525&lt;&gt;"",IF(Deník!$AB525="Trailing SL",IF(AND(Deník!$R525&gt;=0,Deník!$R525&lt;=1),"BE",Deník!$R525),""),"")</f>
        <v/>
      </c>
      <c r="CJ525" s="233" t="str">
        <f>IF(Deník!$R525&lt;&gt;"",IF(Deník!$AB525="Manual",IF(AND(Deník!$R525&gt;=0,Deník!$R525&lt;=1),"BE",Deník!$R525),""),"")</f>
        <v/>
      </c>
      <c r="CK525" s="233"/>
      <c r="CL525" s="233" t="str">
        <f>IF(Deník!$R525&lt;0,IF(Deník!$AC525=Statistika!$F$117,Deník!$R525,""),"")</f>
        <v/>
      </c>
      <c r="CM525" s="233" t="str">
        <f>IF(Deník!$R525&lt;0,IF(Deník!$AC525=Statistika!$F$118,Deník!$R525,""),"")</f>
        <v/>
      </c>
      <c r="CN525" s="233" t="str">
        <f>IF(Deník!$R525&lt;0,IF(Deník!$AC525=Statistika!$F$119,Deník!$R525,""),"")</f>
        <v/>
      </c>
      <c r="CO525" s="233" t="str">
        <f>IF(Deník!$R525&lt;0,IF(Deník!$AC525=Statistika!$F$120,Deník!$R525,""),"")</f>
        <v/>
      </c>
      <c r="CP525" s="233" t="str">
        <f>IF(Deník!$R525&lt;0,IF(Deník!$AC525=Statistika!$F$121,Deník!$R525,""),"")</f>
        <v/>
      </c>
      <c r="CQ525" s="233" t="str">
        <f>IF(Deník!$R525&lt;0,IF(Deník!$AC525=Statistika!$F$122,Deník!$R525,""),"")</f>
        <v/>
      </c>
      <c r="CR525" s="233" t="str">
        <f>IF(Deník!$R525&lt;0,IF(Deník!$AC525=Statistika!$F$123,Deník!$R525,""),"")</f>
        <v/>
      </c>
      <c r="CS525" s="233" t="str">
        <f>IF(Deník!$R525&lt;0,IF(Deník!$AC525=Statistika!$F$124,Deník!$R525,""),"")</f>
        <v/>
      </c>
      <c r="CT525" s="233" t="str">
        <f>IF(Deník!$R525&lt;0,IF(Deník!$AC525=Statistika!$F$125,Deník!$R525,""),"")</f>
        <v/>
      </c>
      <c r="CU525" s="233"/>
      <c r="CV525" s="233" t="str">
        <f>IF(Deník!$R525&lt;0,IF(Deník!$AD525=$CV$2,Deník!$R525,""),"")</f>
        <v/>
      </c>
      <c r="CW525" s="233" t="str">
        <f>IF(Deník!$R525&lt;0,IF(Deník!$AD525=$CW$2,Deník!$R525,""),"")</f>
        <v/>
      </c>
      <c r="CX525" s="233" t="str">
        <f>IF(Deník!$R525&lt;0,IF(Deník!$AD525=$CX$2,Deník!$R525,""),"")</f>
        <v/>
      </c>
      <c r="CY525" s="233" t="str">
        <f>IF(Deník!$R525&lt;0,IF(Deník!$AD525=$CY$2,Deník!$R525,""),"")</f>
        <v/>
      </c>
      <c r="CZ525" s="233" t="str">
        <f>IF(Deník!$R525&lt;0,IF(Deník!$AD525=$CZ$2,Deník!$R525,""),"")</f>
        <v/>
      </c>
      <c r="DL525" s="221">
        <f t="shared" si="22"/>
        <v>93847.029999999984</v>
      </c>
      <c r="DM525" s="220">
        <f t="shared" si="21"/>
        <v>-6.1529700000000132E-2</v>
      </c>
      <c r="DO525" s="50">
        <f>Deník!W526</f>
        <v>0</v>
      </c>
      <c r="DP525" s="102" t="str">
        <f>IF(AND(Deník!W526&gt;0),1,"")</f>
        <v/>
      </c>
      <c r="DQ525" s="102">
        <f>IF(AND(Deník!W526&lt;=0),1,"")</f>
        <v>1</v>
      </c>
      <c r="DR525" s="227"/>
      <c r="DS525" s="228"/>
      <c r="DT525" s="85"/>
      <c r="DU525" s="54">
        <f>IF(MONTH(Deník!$C525)=DU$2,Deník!$W525,"")</f>
        <v>0</v>
      </c>
      <c r="DV525" s="222" t="str">
        <f>IF(MONTH(Deník!$C525)=DV$2,Deník!$W525,"")</f>
        <v/>
      </c>
      <c r="DW525" s="222" t="str">
        <f>IF(MONTH(Deník!$C525)=DW$2,Deník!$W525,"")</f>
        <v/>
      </c>
      <c r="DX525" s="222" t="str">
        <f>IF(MONTH(Deník!$C525)=DX$2,Deník!$W525,"")</f>
        <v/>
      </c>
      <c r="DY525" s="222" t="str">
        <f>IF(MONTH(Deník!$C525)=DY$2,Deník!$W525,"")</f>
        <v/>
      </c>
      <c r="DZ525" s="222" t="str">
        <f>IF(MONTH(Deník!$C525)=DZ$2,Deník!$W525,"")</f>
        <v/>
      </c>
      <c r="EA525" s="222" t="str">
        <f>IF(MONTH(Deník!$C525)=EA$2,Deník!$W525,"")</f>
        <v/>
      </c>
      <c r="EB525" s="222" t="str">
        <f>IF(MONTH(Deník!$C525)=EB$2,Deník!$W525,"")</f>
        <v/>
      </c>
      <c r="EC525" s="222" t="str">
        <f>IF(MONTH(Deník!$C525)=EC$2,Deník!$W525,"")</f>
        <v/>
      </c>
      <c r="ED525" s="222" t="str">
        <f>IF(MONTH(Deník!$C525)=ED$2,Deník!$W525,"")</f>
        <v/>
      </c>
      <c r="EE525" s="222" t="str">
        <f>IF(MONTH(Deník!$C525)=EE$2,Deník!$W525,"")</f>
        <v/>
      </c>
      <c r="EF525" s="222" t="str">
        <f>IF(MONTH(Deník!$C525)=EF$2,Deník!$W525,"")</f>
        <v/>
      </c>
      <c r="EI525" s="600" t="str">
        <f>IF(Deník!$W525&lt;&gt;"",IF(Deník!$B525=Statistika!$F$63,Deník!$W525,""),"")</f>
        <v/>
      </c>
      <c r="EJ525" s="13" t="str">
        <f>IF(Deník!$W525&lt;&gt;"",IF(Deník!$B525=Statistika!$F$64,Deník!$W525,""),"")</f>
        <v/>
      </c>
      <c r="EK525" s="13" t="str">
        <f>IF(Deník!$W525&lt;&gt;"",IF(Deník!$B525=Statistika!$F$65,Deník!$W525,""),"")</f>
        <v/>
      </c>
      <c r="EL525" s="13" t="str">
        <f>IF(Deník!$W525&lt;&gt;"",IF(Deník!$B525=Statistika!$F$66,Deník!$W525,""),"")</f>
        <v/>
      </c>
      <c r="EM525" s="13" t="str">
        <f>IF(Deník!$W525&lt;&gt;"",IF(Deník!$B525=Statistika!$F$67,Deník!$W525,""),"")</f>
        <v/>
      </c>
      <c r="EN525" s="13" t="str">
        <f>IF(Deník!$W525&lt;&gt;"",IF(Deník!$B525=Statistika!$F$68,Deník!$W525,""),"")</f>
        <v/>
      </c>
      <c r="EO525" s="13" t="str">
        <f>IF(Deník!$W525&lt;&gt;"",IF(Deník!$B525=Statistika!$F$69,Deník!$W525,""),"")</f>
        <v/>
      </c>
      <c r="EP525" s="601" t="str">
        <f>IF(Deník!$W525&lt;&gt;"",IF(Deník!$B525=Statistika!$F$70,Deník!$W525,""),"")</f>
        <v/>
      </c>
      <c r="EQ525" s="90"/>
      <c r="ER525" s="63" t="str">
        <f>IF(Deník!$W525&lt;&gt;"",IF(Deník!$J525="L",Deník!$W525,""),"")</f>
        <v/>
      </c>
      <c r="ES525" s="13" t="str">
        <f>IF(Deník!$W525&lt;&gt;"",IF(Deník!$J525="S",Deník!$W525,""),"")</f>
        <v/>
      </c>
      <c r="ET525" s="95"/>
      <c r="EU525" s="88"/>
      <c r="EV525" s="63" t="str">
        <f>IF(WEEKDAY(Deník!$C525,2)=1,Deník!$W525,"")</f>
        <v/>
      </c>
      <c r="EW525" s="13" t="str">
        <f>IF(WEEKDAY(Deník!$C525,2)=2,Deník!$W525,"")</f>
        <v/>
      </c>
      <c r="EX525" s="13" t="str">
        <f>IF(WEEKDAY(Deník!$C525,2)=3,Deník!$W525,"")</f>
        <v/>
      </c>
      <c r="EY525" s="13" t="str">
        <f>IF(WEEKDAY(Deník!$C525,2)=4,Deník!$W525,"")</f>
        <v/>
      </c>
      <c r="EZ525" s="60" t="str">
        <f>IF(WEEKDAY(Deník!$C525,2)=5,Deník!$W525,"")</f>
        <v/>
      </c>
      <c r="FA525" s="99"/>
      <c r="FB525" s="100">
        <f>Deník!D525</f>
        <v>0</v>
      </c>
      <c r="FC525" s="63">
        <f>IF($FB525&lt;&gt;"",IF(AND($FB525&gt;=FC$2,$FB525&lt;=FC$3),Deník!$W525,""))</f>
        <v>0</v>
      </c>
      <c r="FD525" s="63" t="str">
        <f>IF($FB525&lt;&gt;"",IF(AND($FB525&gt;=FD$2,$FB525&lt;=FD$3),Deník!$W525,""))</f>
        <v/>
      </c>
      <c r="FE525" s="63" t="str">
        <f>IF($FB525&lt;&gt;"",IF(AND($FB525&gt;=FE$2,$FB525&lt;=FE$3),Deník!$W525,""))</f>
        <v/>
      </c>
      <c r="FF525" s="63" t="str">
        <f>IF($FB525&lt;&gt;"",IF(AND($FB525&gt;=FF$2,$FB525&lt;=FF$3),Deník!$W525,""))</f>
        <v/>
      </c>
      <c r="FG525" s="63" t="str">
        <f>IF($FB525&lt;&gt;"",IF(AND($FB525&gt;=FG$2,$FB525&lt;=FG$3),Deník!$W525,""))</f>
        <v/>
      </c>
      <c r="FH525" s="63" t="str">
        <f>IF($FB525&lt;&gt;"",IF(AND($FB525&gt;=FH$2,$FB525&lt;=FH$3),Deník!$W525,""))</f>
        <v/>
      </c>
      <c r="FI525" s="63" t="str">
        <f>IF($FB525&lt;&gt;"",IF(AND($FB525&gt;=FI$2,$FB525&lt;=FI$3),Deník!$W525,""))</f>
        <v/>
      </c>
      <c r="FJ525" s="63" t="str">
        <f>IF($FB525&lt;&gt;"",IF(AND($FB525&gt;=FJ$2,$FB525&lt;=FJ$3),Deník!$W525,""))</f>
        <v/>
      </c>
      <c r="FK525" s="63" t="str">
        <f>IF($FB525&lt;&gt;"",IF(AND($FB525&gt;=FK$2,$FB525&lt;=FK$3),Deník!$W525,""))</f>
        <v/>
      </c>
      <c r="FL525" s="63" t="str">
        <f>IF($FB525&lt;&gt;"",IF(AND($FB525&gt;=FL$2,$FB525&lt;=FL$3),Deník!$W525,""))</f>
        <v/>
      </c>
      <c r="FM525" s="63" t="str">
        <f>IF($FB525&lt;&gt;"",IF(AND($FB525&gt;=FM$2,$FB525&lt;=FM$3),Deník!$W525,""))</f>
        <v/>
      </c>
      <c r="FN525" s="13"/>
      <c r="FO525" s="20" t="str">
        <f>IF(Deník!$W525&gt;1,Deník!$W525,"")</f>
        <v/>
      </c>
      <c r="FP525" s="20" t="str">
        <f>IF(Deník!$W525&lt;0,Deník!$W525,"")</f>
        <v/>
      </c>
      <c r="FQ525" s="17"/>
      <c r="FS525" s="233"/>
      <c r="FT525" s="233" t="str">
        <f>IF(Deník!$W525&lt;&gt;"",IF(Deník!$Y525=Statistika!$F$78,Deník!$W525,""),"")</f>
        <v/>
      </c>
      <c r="FU525" s="233" t="str">
        <f>IF(Deník!$W525&lt;&gt;"",IF(Deník!$Y525=Statistika!$F$79,Deník!$W525,""),"")</f>
        <v/>
      </c>
      <c r="FV525" s="233" t="str">
        <f>IF(Deník!$W525&lt;&gt;"",IF(Deník!$Y525=Statistika!$F$80,Deník!$W525,""),"")</f>
        <v/>
      </c>
      <c r="FW525" s="233" t="str">
        <f>IF(Deník!$W525&lt;&gt;"",IF(Deník!$Y525=Statistika!$F$81,Deník!$W525,""),"")</f>
        <v/>
      </c>
      <c r="FX525" s="233" t="str">
        <f>IF(Deník!$W525&lt;&gt;"",IF(Deník!$Y525=Statistika!$F$82,Deník!$W525,""),"")</f>
        <v/>
      </c>
      <c r="FY525" s="233" t="str">
        <f>IF(Deník!$W525&lt;&gt;"",IF(Deník!$Y525=Statistika!$F$83,Deník!$W525,""),"")</f>
        <v/>
      </c>
      <c r="FZ525" s="233" t="str">
        <f>IF(Deník!$W525&lt;&gt;"",IF(Deník!$Y525=Statistika!$F$84,Deník!$W525,""),"")</f>
        <v/>
      </c>
      <c r="GA525" s="233" t="str">
        <f>IF(Deník!$W525&lt;&gt;"",IF(Deník!$Y525=Statistika!$F$85,Deník!$W525,""),"")</f>
        <v/>
      </c>
      <c r="GB525" s="233" t="str">
        <f>IF(Deník!$W525&lt;&gt;"",IF(Deník!$Y525=Statistika!$F$86,Deník!$W525,""),"")</f>
        <v/>
      </c>
      <c r="GC525" s="233" t="str">
        <f>IF(Deník!$W525&lt;&gt;"",IF(Deník!$Y525=Statistika!$F$87,Deník!$W525,""),"")</f>
        <v/>
      </c>
      <c r="GD525" s="233" t="str">
        <f>IF(Deník!$W525&lt;&gt;"",IF(Deník!$Y525=Statistika!$F$88,Deník!$W525,""),"")</f>
        <v/>
      </c>
      <c r="GE525" s="233" t="str">
        <f>IF(Deník!$W525&lt;&gt;"",IF(Deník!$Y525=Statistika!$F$89,Deník!$W525,""),"")</f>
        <v/>
      </c>
      <c r="GF525" s="233" t="str">
        <f>IF(Deník!$W525&lt;&gt;"",IF(Deník!$Y525=Statistika!$F$90,Deník!$W525,""),"")</f>
        <v/>
      </c>
      <c r="GG525" s="233" t="str">
        <f>IF(Deník!$W525&lt;&gt;"",IF(Deník!$Y525=Statistika!$F$91,Deník!$W525,""),"")</f>
        <v/>
      </c>
      <c r="GH525" s="233"/>
      <c r="GI525" s="233" t="str">
        <f>IF(Deník!$W525&lt;&gt;"",IF(Deník!$AB525=Statistika!$L$100,Deník!$W525,""),"")</f>
        <v/>
      </c>
      <c r="GJ525" s="233" t="str">
        <f>IF(Deník!$W525&lt;&gt;"",IF(Deník!$AB525=Statistika!$L$101,Deník!$W525,""),"")</f>
        <v/>
      </c>
      <c r="GK525" s="233" t="str">
        <f>IF(Deník!$W525&lt;&gt;"",IF(Deník!$AB525=Statistika!$L$102,Deník!$W525,""),"")</f>
        <v/>
      </c>
      <c r="GL525" s="233" t="str">
        <f>IF(Deník!$W525&lt;&gt;"",IF(Deník!$AB525=Statistika!$L$103,Deník!$W525,""),"")</f>
        <v/>
      </c>
      <c r="GM525" s="233" t="str">
        <f>IF(Deník!$W525&lt;&gt;"",IF(Deník!$AB525=Statistika!$L$104,Deník!$W525,""),"")</f>
        <v/>
      </c>
      <c r="GN525" s="233" t="str">
        <f>IF(Deník!$W525&lt;&gt;"",IF(Deník!$AB525=Statistika!$L$105,Deník!$W525,""),"")</f>
        <v/>
      </c>
      <c r="GO525" s="233" t="str">
        <f>IF(Deník!$W525&lt;&gt;"",IF(Deník!$AB525=Statistika!$L$106,Deník!$W525,""),"")</f>
        <v/>
      </c>
      <c r="GP525" s="233" t="str">
        <f>IF(Deník!$W525&lt;&gt;"",IF(Deník!$AB525=Statistika!$L$107,Deník!$W525,""),"")</f>
        <v/>
      </c>
      <c r="GQ525" s="233" t="str">
        <f>IF(Deník!$W525&lt;&gt;"",IF(Deník!$AB525=Statistika!$L$108,Deník!$W525,""),"")</f>
        <v/>
      </c>
      <c r="GS525" s="233" t="str">
        <f>IF(Deník!$W525&lt;0,IF(Deník!$AC525=Statistika!$F$117,Deník!$W525,""),"")</f>
        <v/>
      </c>
      <c r="GT525" s="233" t="str">
        <f>IF(Deník!$W525&lt;0,IF(Deník!$AC525=Statistika!$F$118,Deník!$W525,""),"")</f>
        <v/>
      </c>
      <c r="GU525" s="233" t="str">
        <f>IF(Deník!$W525&lt;0,IF(Deník!$AC525=Statistika!$F$119,Deník!$W525,""),"")</f>
        <v/>
      </c>
      <c r="GV525" s="233" t="str">
        <f>IF(Deník!$W525&lt;0,IF(Deník!$AC525=Statistika!$F$120,Deník!$W525,""),"")</f>
        <v/>
      </c>
      <c r="GW525" s="233" t="str">
        <f>IF(Deník!$W525&lt;0,IF(Deník!$AC525=Statistika!$F$121,Deník!$W525,""),"")</f>
        <v/>
      </c>
      <c r="GX525" s="233" t="str">
        <f>IF(Deník!$W525&lt;0,IF(Deník!$AC525=Statistika!$F$122,Deník!$W525,""),"")</f>
        <v/>
      </c>
      <c r="GY525" s="233" t="str">
        <f>IF(Deník!$W525&lt;0,IF(Deník!$AC525=Statistika!$F$123,Deník!$W525,""),"")</f>
        <v/>
      </c>
      <c r="GZ525" s="233" t="str">
        <f>IF(Deník!$W525&lt;0,IF(Deník!$AC525=Statistika!$F$124,Deník!$W525,""),"")</f>
        <v/>
      </c>
      <c r="HA525" s="233" t="str">
        <f>IF(Deník!$W525&lt;0,IF(Deník!$AC525=Statistika!$F$125,Deník!$W525,""),"")</f>
        <v/>
      </c>
      <c r="HC525" s="233" t="str">
        <f>IF(Deník!$W525&lt;0,IF(Deník!$AD525=Statistika!$F$133,Deník!$W525,""),"")</f>
        <v/>
      </c>
      <c r="HD525" s="233" t="str">
        <f>IF(Deník!$W525&lt;0,IF(Deník!$AD525=Statistika!$F$134,Deník!$W525,""),"")</f>
        <v/>
      </c>
      <c r="HE525" s="233" t="str">
        <f>IF(Deník!$W525&lt;0,IF(Deník!$AD525=Statistika!$F$135,Deník!$W525,""),"")</f>
        <v/>
      </c>
      <c r="HF525" s="233" t="str">
        <f>IF(Deník!$W525&lt;0,IF(Deník!$AD525=Statistika!$F$136,Deník!$W525,""),"")</f>
        <v/>
      </c>
      <c r="HG525" s="233" t="str">
        <f>IF(Deník!$W525&lt;0,IF(Deník!$AD525=Statistika!$F$137,Deník!$W525,""),"")</f>
        <v/>
      </c>
      <c r="ID525" s="8">
        <f>Tabulka4[[#This Row],[Sloupec3]]</f>
        <v>0</v>
      </c>
      <c r="IE525" s="17" t="str">
        <f>IF(AND([1]Deník!$C525&gt;='[1]Měsíční shrnutí'!$D$1,[1]Deník!$C525&lt;='[1]Měsíční shrnutí'!$F$1),[1]Deník!$X525,"")</f>
        <v/>
      </c>
    </row>
    <row r="526" spans="1:239">
      <c r="A526" s="8">
        <f>Deník!C527</f>
        <v>0</v>
      </c>
      <c r="B526" s="50" t="str">
        <f>Deník!R527</f>
        <v/>
      </c>
      <c r="C526" s="102" t="str">
        <f>IF(AND(Deník!R527&gt;1,Deník!R527&lt;&gt;""),1,"")</f>
        <v/>
      </c>
      <c r="D526" s="102" t="str">
        <f>IF(AND(Deník!R527&lt;=0,Deník!R527&lt;&gt;""),1,"")</f>
        <v/>
      </c>
      <c r="E526" s="103" t="str">
        <f>IF(AND(Deník!R527&gt;=0,Deník!R527&lt;=1),1,"")</f>
        <v/>
      </c>
      <c r="F526" s="79" t="str">
        <f>IF(Deník!R527&lt;&gt;"",Deník!R527+F525,"")</f>
        <v/>
      </c>
      <c r="G526" s="85"/>
      <c r="H526" s="54" t="str">
        <f>IF(MONTH(Deník!$C526)=H$2,IF(AND(Deník!$R526&gt;=0,Deník!$R526&lt;=1),"BE",Deník!$R526),"")</f>
        <v/>
      </c>
      <c r="I526" s="11" t="str">
        <f>IF(MONTH(Deník!$C526)=I$2,IF(AND(Deník!$R526&gt;=0,Deník!$R526&lt;=1),"BE",Deník!$R526),"")</f>
        <v/>
      </c>
      <c r="J526" s="11" t="str">
        <f>IF(MONTH(Deník!$C526)=J$2,IF(AND(Deník!$R526&gt;=0,Deník!$R526&lt;=1),"BE",Deník!$R526),"")</f>
        <v/>
      </c>
      <c r="K526" s="11" t="str">
        <f>IF(MONTH(Deník!$C526)=K$2,IF(AND(Deník!$R526&gt;=0,Deník!$R526&lt;=1),"BE",Deník!$R526),"")</f>
        <v/>
      </c>
      <c r="L526" s="11" t="str">
        <f>IF(MONTH(Deník!$C526)=L$2,IF(AND(Deník!$R526&gt;=0,Deník!$R526&lt;=1),"BE",Deník!$R526),"")</f>
        <v/>
      </c>
      <c r="M526" s="11" t="str">
        <f>IF(MONTH(Deník!$C526)=M$2,IF(AND(Deník!$R526&gt;=0,Deník!$R526&lt;=1),"BE",Deník!$R526),"")</f>
        <v/>
      </c>
      <c r="N526" s="11" t="str">
        <f>IF(MONTH(Deník!$C526)=N$2,IF(AND(Deník!$R526&gt;=0,Deník!$R526&lt;=1),"BE",Deník!$R526),"")</f>
        <v/>
      </c>
      <c r="O526" s="11" t="str">
        <f>IF(MONTH(Deník!$C526)=O$2,IF(AND(Deník!$R526&gt;=0,Deník!$R526&lt;=1),"BE",Deník!$R526),"")</f>
        <v/>
      </c>
      <c r="P526" s="11" t="str">
        <f>IF(MONTH(Deník!$C526)=P$2,IF(AND(Deník!$R526&gt;=0,Deník!$R526&lt;=1),"BE",Deník!$R526),"")</f>
        <v/>
      </c>
      <c r="Q526" s="11" t="str">
        <f>IF(MONTH(Deník!$C526)=Q$2,IF(AND(Deník!$R526&gt;=0,Deník!$R526&lt;=1),"BE",Deník!$R526),"")</f>
        <v/>
      </c>
      <c r="R526" s="11" t="str">
        <f>IF(MONTH(Deník!$C526)=R$2,IF(AND(Deník!$R526&gt;=0,Deník!$R526&lt;=1),"BE",Deník!$R526),"")</f>
        <v/>
      </c>
      <c r="S526" s="57" t="str">
        <f>IF(MONTH(Deník!$C526)=S$2,IF(AND(Deník!$R526&gt;=0,Deník!$R526&lt;=1),"BE",Deník!$R526),"")</f>
        <v/>
      </c>
      <c r="U526" s="12"/>
      <c r="V526" s="12"/>
      <c r="X526" s="600" t="str">
        <f>IF(Deník!$R526&lt;&gt;"",IF(Deník!$B526=Statistika!$F$63,IF(AND(Deník!$R526&gt;=0,Deník!$R526&lt;=1),"BE",Deník!$R526),""),"")</f>
        <v/>
      </c>
      <c r="Y526" s="13" t="str">
        <f>IF(Deník!$R526&lt;&gt;"",IF(Deník!$B526=Statistika!$F$64,IF(AND(Deník!$R526&gt;=0,Deník!$R526&lt;=1),"BE",Deník!$R526),""),"")</f>
        <v/>
      </c>
      <c r="Z526" s="13" t="str">
        <f>IF(Deník!$R526&lt;&gt;"",IF(Deník!$B526=Statistika!$F$65,IF(AND(Deník!$R526&gt;=0,Deník!$R526&lt;=1),"BE",Deník!$R526),""),"")</f>
        <v/>
      </c>
      <c r="AA526" s="13" t="str">
        <f>IF(Deník!$R526&lt;&gt;"",IF(Deník!$B526=Statistika!$F$66,IF(AND(Deník!$R526&gt;=0,Deník!$R526&lt;=1),"BE",Deník!$R526),""),"")</f>
        <v/>
      </c>
      <c r="AB526" s="13" t="str">
        <f>IF(Deník!$R526&lt;&gt;"",IF(Deník!$B526=Statistika!$F$67,IF(AND(Deník!$R526&gt;=0,Deník!$R526&lt;=1),"BE",Deník!$R526),""),"")</f>
        <v/>
      </c>
      <c r="AC526" s="13" t="str">
        <f>IF(Deník!$R526&lt;&gt;"",IF(Deník!$B526=Statistika!$F$68,IF(AND(Deník!$R526&gt;=0,Deník!$R526&lt;=1),"BE",Deník!$R526),""),"")</f>
        <v/>
      </c>
      <c r="AD526" s="13" t="str">
        <f>IF(Deník!$R526&lt;&gt;"",IF(Deník!$B526=Statistika!$F$69,IF(AND(Deník!$R526&gt;=0,Deník!$R526&lt;=1),"BE",Deník!$R526),""),"")</f>
        <v/>
      </c>
      <c r="AE526" s="601" t="str">
        <f>IF(Deník!$R526&lt;&gt;"",IF(Deník!$B526=Statistika!$F$70,IF(AND(Deník!$R526&gt;=0,Deník!$R526&lt;=1),"BE",Deník!$R526),""),"")</f>
        <v/>
      </c>
      <c r="AF526" s="90"/>
      <c r="AG526" s="63" t="str">
        <f>IF(Deník!$R526&lt;&gt;"",IF(Deník!$J526="L",IF(AND(Deník!$R526&gt;=0,Deník!$R526&lt;=1),"BE",Deník!$R526),""),"")</f>
        <v/>
      </c>
      <c r="AH526" s="13" t="str">
        <f>IF(Deník!$R526&lt;&gt;"",IF(Deník!$J526="S",IF(AND(Deník!$R526&gt;=0,Deník!$R526&lt;=1),"BE",Deník!$R526),""),"")</f>
        <v/>
      </c>
      <c r="AI526" s="95"/>
      <c r="AJ526" s="71" t="str">
        <f>IF(Deník!N527&lt;&gt;"",Deník!N527*-1,"")</f>
        <v/>
      </c>
      <c r="AK526" s="88"/>
      <c r="AL526" s="63" t="str">
        <f>IF(WEEKDAY(Deník!$C526,2)=1,IF(AND(Deník!$R526&gt;=0,Deník!$R526&lt;=1),"BE",Deník!$R526),"")</f>
        <v/>
      </c>
      <c r="AM526" s="13" t="str">
        <f>IF(WEEKDAY(Deník!$C526,2)=2,IF(AND(Deník!$R526&gt;=0,Deník!$R526&lt;=1),"BE",Deník!$R526),"")</f>
        <v/>
      </c>
      <c r="AN526" s="13" t="str">
        <f>IF(WEEKDAY(Deník!$C526,2)=3,IF(AND(Deník!$R526&gt;=0,Deník!$R526&lt;=1),"BE",Deník!$R526),"")</f>
        <v/>
      </c>
      <c r="AO526" s="13" t="str">
        <f>IF(WEEKDAY(Deník!$C526,2)=4,IF(AND(Deník!$R526&gt;=0,Deník!$R526&lt;=1),"BE",Deník!$R526),"")</f>
        <v/>
      </c>
      <c r="AP526" s="60" t="str">
        <f>IF(WEEKDAY(Deník!$C526,2)=5,IF(AND(Deník!$R526&gt;=0,Deník!$R526&lt;=1),"BE",Deník!$R526),"")</f>
        <v/>
      </c>
      <c r="AQ526" s="99"/>
      <c r="AR526" s="100">
        <f>Deník!D526</f>
        <v>0</v>
      </c>
      <c r="AS526" s="63" t="str">
        <f>IF(Deník!$D526&lt;&gt;"",IF(AND(Deník!$D526&gt;=AS$2,Deník!$D526&lt;=AS$3),IF(AND(Deník!$R526&gt;=0,Deník!$R526&lt;=1),"BE",Deník!$R526),""),"")</f>
        <v/>
      </c>
      <c r="AT526" s="63" t="str">
        <f>IF(Deník!$D526&lt;&gt;"",IF(AND(Deník!$D526&gt;=AT$2,Deník!$D526&lt;=AT$3),IF(AND(Deník!$R526&gt;=0,Deník!$R526&lt;=1),"BE",Deník!$R526),""),"")</f>
        <v/>
      </c>
      <c r="AU526" s="63" t="str">
        <f>IF(Deník!$D526&lt;&gt;"",IF(AND(Deník!$D526&gt;=AU$2,Deník!$D526&lt;=AU$3),IF(AND(Deník!$R526&gt;=0,Deník!$R526&lt;=1),"BE",Deník!$R526),""),"")</f>
        <v/>
      </c>
      <c r="AV526" s="63" t="str">
        <f>IF(Deník!$D526&lt;&gt;"",IF(AND(Deník!$D526&gt;=AV$2,Deník!$D526&lt;=AV$3),IF(AND(Deník!$R526&gt;=0,Deník!$R526&lt;=1),"BE",Deník!$R526),""),"")</f>
        <v/>
      </c>
      <c r="AW526" s="63" t="str">
        <f>IF(Deník!$D526&lt;&gt;"",IF(AND(Deník!$D526&gt;=AW$2,Deník!$D526&lt;=AW$3),IF(AND(Deník!$R526&gt;=0,Deník!$R526&lt;=1),"BE",Deník!$R526),""),"")</f>
        <v/>
      </c>
      <c r="AX526" s="63" t="str">
        <f>IF(Deník!$D526&lt;&gt;"",IF(AND(Deník!$D526&gt;=AX$2,Deník!$D526&lt;=AX$3),IF(AND(Deník!$R526&gt;=0,Deník!$R526&lt;=1),"BE",Deník!$R526),""),"")</f>
        <v/>
      </c>
      <c r="AY526" s="63" t="str">
        <f>IF(Deník!$D526&lt;&gt;"",IF(AND(Deník!$D526&gt;=AY$2,Deník!$D526&lt;=AY$3),IF(AND(Deník!$R526&gt;=0,Deník!$R526&lt;=1),"BE",Deník!$R526),""),"")</f>
        <v/>
      </c>
      <c r="AZ526" s="63" t="str">
        <f>IF(Deník!$D526&lt;&gt;"",IF(AND(Deník!$D526&gt;=AZ$2,Deník!$D526&lt;=AZ$3),IF(AND(Deník!$R526&gt;=0,Deník!$R526&lt;=1),"BE",Deník!$R526),""),"")</f>
        <v/>
      </c>
      <c r="BA526" s="63" t="str">
        <f>IF(Deník!$D526&lt;&gt;"",IF(AND(Deník!$D526&gt;=BA$2,Deník!$D526&lt;=BA$3),IF(AND(Deník!$R526&gt;=0,Deník!$R526&lt;=1),"BE",Deník!$R526),""),"")</f>
        <v/>
      </c>
      <c r="BB526" s="63" t="str">
        <f>IF(Deník!$D526&lt;&gt;"",IF(AND(Deník!$D526&gt;=BB$2,Deník!$D526&lt;=BB$3),IF(AND(Deník!$R526&gt;=0,Deník!$R526&lt;=1),"BE",Deník!$R526),""),"")</f>
        <v/>
      </c>
      <c r="BC526" s="71" t="str">
        <f>IF(Deník!$D526&lt;&gt;"",IF(AND(Deník!$D526&gt;=BC$2,Deník!$D526&lt;=BC$3),IF(AND(Deník!$R526&gt;=0,Deník!$R526&lt;=1),"BE",Deník!$R526),""),"")</f>
        <v/>
      </c>
      <c r="BD526" s="20" t="str">
        <f>IF(Deník!$J527="S",(Deník!$M527-Deník!$K527),IF(Deník!$J527="L",(Deník!$K527-Deník!$M527),""))</f>
        <v/>
      </c>
      <c r="BE526" s="20" t="str">
        <f>IF(Deník!$J527="S",(Deník!$K527-Deník!$O527),IF(Deník!$J527="L",(Deník!$O527-Deník!$K527),""))</f>
        <v/>
      </c>
      <c r="BF526" s="20" t="str">
        <f>IF(Deník!$J527="S",(Deník!$K527-Deník!$L527),IF(Deník!$J527="L",(Deník!$L527-Deník!$K527),""))</f>
        <v/>
      </c>
      <c r="BG526" s="20" t="str">
        <f>IF(Deník!$J527="S",(Deník!$K527-Deník!$S527),IF(Deník!$J527="L",(Deník!$S527-Deník!$K527),""))</f>
        <v/>
      </c>
      <c r="BH526" s="20" t="str">
        <f>IF(Deník!$J527="S",(Deník!$K527-Deník!$U527),IF(Deník!$J527="L",(Deník!$U527-Deník!$K527),""))</f>
        <v/>
      </c>
      <c r="BI526" s="20" t="str">
        <f>IF(Deník!$R526&gt;1,Deník!$R526,"")</f>
        <v/>
      </c>
      <c r="BJ526" s="20" t="str">
        <f>IF(Deník!$R526&lt;0,Deník!$R526,"")</f>
        <v/>
      </c>
      <c r="BK526" s="17"/>
      <c r="BM526" s="233" t="str">
        <f>IF(Deník!$R526&lt;&gt;"",IF(Deník!$Y526=Statistika!$F$78,IF(AND(Deník!$R526&gt;=0,Deník!$R526&lt;=1),"BE",Deník!$R526),""),"")</f>
        <v/>
      </c>
      <c r="BN526" s="233" t="str">
        <f>IF(Deník!$R526&lt;&gt;"",IF(Deník!$Y526=Statistika!$F$79,IF(AND(Deník!$R526&gt;=0,Deník!$R526&lt;=1),"BE",Deník!$R526),""),"")</f>
        <v/>
      </c>
      <c r="BO526" s="233" t="str">
        <f>IF(Deník!$R526&lt;&gt;"",IF(Deník!$Y526=Statistika!$F$80,IF(AND(Deník!$R526&gt;=0,Deník!$R526&lt;=1),"BE",Deník!$R526),""),"")</f>
        <v/>
      </c>
      <c r="BP526" s="233" t="str">
        <f>IF(Deník!$R526&lt;&gt;"",IF(Deník!$Y526=Statistika!$F$81,IF(AND(Deník!$R526&gt;=0,Deník!$R526&lt;=1),"BE",Deník!$R526),""),"")</f>
        <v/>
      </c>
      <c r="BQ526" s="233" t="str">
        <f>IF(Deník!$R526&lt;&gt;"",IF(Deník!$Y526=Statistika!$F$82,IF(AND(Deník!$R526&gt;=0,Deník!$R526&lt;=1),"BE",Deník!$R526),""),"")</f>
        <v/>
      </c>
      <c r="BR526" s="233" t="str">
        <f>IF(Deník!$R526&lt;&gt;"",IF(Deník!$Y526=Statistika!$F$83,IF(AND(Deník!$R526&gt;=0,Deník!$R526&lt;=1),"BE",Deník!$R526),""),"")</f>
        <v/>
      </c>
      <c r="BS526" s="233" t="str">
        <f>IF(Deník!$R526&lt;&gt;"",IF(Deník!$Y526=Statistika!$F$84,IF(AND(Deník!$R526&gt;=0,Deník!$R526&lt;=1),"BE",Deník!$R526),""),"")</f>
        <v/>
      </c>
      <c r="BT526" s="233" t="str">
        <f>IF(Deník!$R526&lt;&gt;"",IF(Deník!$Y526=Statistika!$F$85,IF(AND(Deník!$R526&gt;=0,Deník!$R526&lt;=1),"BE",Deník!$R526),""),"")</f>
        <v/>
      </c>
      <c r="BU526" s="233" t="str">
        <f>IF(Deník!$R526&lt;&gt;"",IF(Deník!$Y526=Statistika!$F$86,IF(AND(Deník!$R526&gt;=0,Deník!$R526&lt;=1),"BE",Deník!$R526),""),"")</f>
        <v/>
      </c>
      <c r="BV526" s="233" t="str">
        <f>IF(Deník!$R526&lt;&gt;"",IF(Deník!$Y526=Statistika!$F$87,IF(AND(Deník!$R526&gt;=0,Deník!$R526&lt;=1),"BE",Deník!$R526),""),"")</f>
        <v/>
      </c>
      <c r="BW526" s="233" t="str">
        <f>IF(Deník!$R526&lt;&gt;"",IF(Deník!$Y526=Statistika!$F$88,IF(AND(Deník!$R526&gt;=0,Deník!$R526&lt;=1),"BE",Deník!$R526),""),"")</f>
        <v/>
      </c>
      <c r="BX526" s="233" t="str">
        <f>IF(Deník!$R526&lt;&gt;"",IF(Deník!$Y526=Statistika!$F$89,IF(AND(Deník!$R526&gt;=0,Deník!$R526&lt;=1),"BE",Deník!$R526),""),"")</f>
        <v/>
      </c>
      <c r="BY526" s="233" t="str">
        <f>IF(Deník!$R526&lt;&gt;"",IF(Deník!$Y526=Statistika!$F$90,IF(AND(Deník!$R526&gt;=0,Deník!$R526&lt;=1),"BE",Deník!$R526),""),"")</f>
        <v/>
      </c>
      <c r="BZ526" s="233" t="str">
        <f>IF(Deník!$R526&lt;&gt;"",IF(Deník!$Y526=Statistika!$F$91,IF(AND(Deník!$R526&gt;=0,Deník!$R526&lt;=1),"BE",Deník!$R526),""),"")</f>
        <v/>
      </c>
      <c r="CA526" s="233"/>
      <c r="CB526" s="233" t="str">
        <f>IF(Deník!$R526&lt;&gt;"",IF(Deník!$AB526="SL",IF(AND(Deník!$R526&gt;=0,Deník!$R526&lt;=1),"BE",Deník!$R526),""),"")</f>
        <v/>
      </c>
      <c r="CC526" s="233" t="str">
        <f>IF(Deník!$R526&lt;&gt;"",IF(Deník!$AB526="BE10",IF(AND(Deník!$R526&gt;=0,Deník!$R526&lt;=1),"BE",Deník!$R526),""),"")</f>
        <v/>
      </c>
      <c r="CD526" s="233" t="str">
        <f>IF(Deník!$R526&lt;&gt;"",IF(Deník!$AB526="BE15",IF(AND(Deník!$R526&gt;=0,Deník!$R526&lt;=1),"BE",Deník!$R526),""),"")</f>
        <v/>
      </c>
      <c r="CE526" s="233" t="str">
        <f>IF(Deník!$R526&lt;&gt;"",IF(Deník!$AB526="BE20",IF(AND(Deník!$R526&gt;=0,Deník!$R526&lt;=1),"BE",Deník!$R526),""),"")</f>
        <v/>
      </c>
      <c r="CF526" s="233" t="str">
        <f>IF(Deník!$R526&lt;&gt;"",IF(Deník!$AB526="TP1",IF(AND(Deník!$R526&gt;=0,Deník!$R526&lt;=1),"BE",Deník!$R526),""),"")</f>
        <v/>
      </c>
      <c r="CG526" s="233" t="str">
        <f>IF(Deník!$R526&lt;&gt;"",IF(Deník!$AB526="TP2",IF(AND(Deník!$R526&gt;=0,Deník!$R526&lt;=1),"BE",Deník!$R526),""),"")</f>
        <v/>
      </c>
      <c r="CH526" s="233" t="str">
        <f>IF(Deník!$R526&lt;&gt;"",IF(Deník!$AB526="TP3",IF(AND(Deník!$R526&gt;=0,Deník!$R526&lt;=1),"BE",Deník!$R526),""),"")</f>
        <v/>
      </c>
      <c r="CI526" s="233" t="str">
        <f>IF(Deník!$R526&lt;&gt;"",IF(Deník!$AB526="Trailing SL",IF(AND(Deník!$R526&gt;=0,Deník!$R526&lt;=1),"BE",Deník!$R526),""),"")</f>
        <v/>
      </c>
      <c r="CJ526" s="233" t="str">
        <f>IF(Deník!$R526&lt;&gt;"",IF(Deník!$AB526="Manual",IF(AND(Deník!$R526&gt;=0,Deník!$R526&lt;=1),"BE",Deník!$R526),""),"")</f>
        <v/>
      </c>
      <c r="CK526" s="233"/>
      <c r="CL526" s="233" t="str">
        <f>IF(Deník!$R526&lt;0,IF(Deník!$AC526=Statistika!$F$117,Deník!$R526,""),"")</f>
        <v/>
      </c>
      <c r="CM526" s="233" t="str">
        <f>IF(Deník!$R526&lt;0,IF(Deník!$AC526=Statistika!$F$118,Deník!$R526,""),"")</f>
        <v/>
      </c>
      <c r="CN526" s="233" t="str">
        <f>IF(Deník!$R526&lt;0,IF(Deník!$AC526=Statistika!$F$119,Deník!$R526,""),"")</f>
        <v/>
      </c>
      <c r="CO526" s="233" t="str">
        <f>IF(Deník!$R526&lt;0,IF(Deník!$AC526=Statistika!$F$120,Deník!$R526,""),"")</f>
        <v/>
      </c>
      <c r="CP526" s="233" t="str">
        <f>IF(Deník!$R526&lt;0,IF(Deník!$AC526=Statistika!$F$121,Deník!$R526,""),"")</f>
        <v/>
      </c>
      <c r="CQ526" s="233" t="str">
        <f>IF(Deník!$R526&lt;0,IF(Deník!$AC526=Statistika!$F$122,Deník!$R526,""),"")</f>
        <v/>
      </c>
      <c r="CR526" s="233" t="str">
        <f>IF(Deník!$R526&lt;0,IF(Deník!$AC526=Statistika!$F$123,Deník!$R526,""),"")</f>
        <v/>
      </c>
      <c r="CS526" s="233" t="str">
        <f>IF(Deník!$R526&lt;0,IF(Deník!$AC526=Statistika!$F$124,Deník!$R526,""),"")</f>
        <v/>
      </c>
      <c r="CT526" s="233" t="str">
        <f>IF(Deník!$R526&lt;0,IF(Deník!$AC526=Statistika!$F$125,Deník!$R526,""),"")</f>
        <v/>
      </c>
      <c r="CU526" s="233"/>
      <c r="CV526" s="233" t="str">
        <f>IF(Deník!$R526&lt;0,IF(Deník!$AD526=$CV$2,Deník!$R526,""),"")</f>
        <v/>
      </c>
      <c r="CW526" s="233" t="str">
        <f>IF(Deník!$R526&lt;0,IF(Deník!$AD526=$CW$2,Deník!$R526,""),"")</f>
        <v/>
      </c>
      <c r="CX526" s="233" t="str">
        <f>IF(Deník!$R526&lt;0,IF(Deník!$AD526=$CX$2,Deník!$R526,""),"")</f>
        <v/>
      </c>
      <c r="CY526" s="233" t="str">
        <f>IF(Deník!$R526&lt;0,IF(Deník!$AD526=$CY$2,Deník!$R526,""),"")</f>
        <v/>
      </c>
      <c r="CZ526" s="233" t="str">
        <f>IF(Deník!$R526&lt;0,IF(Deník!$AD526=$CZ$2,Deník!$R526,""),"")</f>
        <v/>
      </c>
      <c r="DL526" s="221">
        <f t="shared" si="22"/>
        <v>93847.029999999984</v>
      </c>
      <c r="DM526" s="220">
        <f t="shared" si="21"/>
        <v>-6.1529700000000132E-2</v>
      </c>
      <c r="DO526" s="50">
        <f>Deník!W527</f>
        <v>0</v>
      </c>
      <c r="DP526" s="102" t="str">
        <f>IF(AND(Deník!W527&gt;0),1,"")</f>
        <v/>
      </c>
      <c r="DQ526" s="102">
        <f>IF(AND(Deník!W527&lt;=0),1,"")</f>
        <v>1</v>
      </c>
      <c r="DR526" s="227"/>
      <c r="DS526" s="228"/>
      <c r="DT526" s="85"/>
      <c r="DU526" s="54">
        <f>IF(MONTH(Deník!$C526)=DU$2,Deník!$W526,"")</f>
        <v>0</v>
      </c>
      <c r="DV526" s="222" t="str">
        <f>IF(MONTH(Deník!$C526)=DV$2,Deník!$W526,"")</f>
        <v/>
      </c>
      <c r="DW526" s="222" t="str">
        <f>IF(MONTH(Deník!$C526)=DW$2,Deník!$W526,"")</f>
        <v/>
      </c>
      <c r="DX526" s="222" t="str">
        <f>IF(MONTH(Deník!$C526)=DX$2,Deník!$W526,"")</f>
        <v/>
      </c>
      <c r="DY526" s="222" t="str">
        <f>IF(MONTH(Deník!$C526)=DY$2,Deník!$W526,"")</f>
        <v/>
      </c>
      <c r="DZ526" s="222" t="str">
        <f>IF(MONTH(Deník!$C526)=DZ$2,Deník!$W526,"")</f>
        <v/>
      </c>
      <c r="EA526" s="222" t="str">
        <f>IF(MONTH(Deník!$C526)=EA$2,Deník!$W526,"")</f>
        <v/>
      </c>
      <c r="EB526" s="222" t="str">
        <f>IF(MONTH(Deník!$C526)=EB$2,Deník!$W526,"")</f>
        <v/>
      </c>
      <c r="EC526" s="222" t="str">
        <f>IF(MONTH(Deník!$C526)=EC$2,Deník!$W526,"")</f>
        <v/>
      </c>
      <c r="ED526" s="222" t="str">
        <f>IF(MONTH(Deník!$C526)=ED$2,Deník!$W526,"")</f>
        <v/>
      </c>
      <c r="EE526" s="222" t="str">
        <f>IF(MONTH(Deník!$C526)=EE$2,Deník!$W526,"")</f>
        <v/>
      </c>
      <c r="EF526" s="222" t="str">
        <f>IF(MONTH(Deník!$C526)=EF$2,Deník!$W526,"")</f>
        <v/>
      </c>
      <c r="EI526" s="600" t="str">
        <f>IF(Deník!$W526&lt;&gt;"",IF(Deník!$B526=Statistika!$F$63,Deník!$W526,""),"")</f>
        <v/>
      </c>
      <c r="EJ526" s="13" t="str">
        <f>IF(Deník!$W526&lt;&gt;"",IF(Deník!$B526=Statistika!$F$64,Deník!$W526,""),"")</f>
        <v/>
      </c>
      <c r="EK526" s="13" t="str">
        <f>IF(Deník!$W526&lt;&gt;"",IF(Deník!$B526=Statistika!$F$65,Deník!$W526,""),"")</f>
        <v/>
      </c>
      <c r="EL526" s="13" t="str">
        <f>IF(Deník!$W526&lt;&gt;"",IF(Deník!$B526=Statistika!$F$66,Deník!$W526,""),"")</f>
        <v/>
      </c>
      <c r="EM526" s="13" t="str">
        <f>IF(Deník!$W526&lt;&gt;"",IF(Deník!$B526=Statistika!$F$67,Deník!$W526,""),"")</f>
        <v/>
      </c>
      <c r="EN526" s="13" t="str">
        <f>IF(Deník!$W526&lt;&gt;"",IF(Deník!$B526=Statistika!$F$68,Deník!$W526,""),"")</f>
        <v/>
      </c>
      <c r="EO526" s="13" t="str">
        <f>IF(Deník!$W526&lt;&gt;"",IF(Deník!$B526=Statistika!$F$69,Deník!$W526,""),"")</f>
        <v/>
      </c>
      <c r="EP526" s="601" t="str">
        <f>IF(Deník!$W526&lt;&gt;"",IF(Deník!$B526=Statistika!$F$70,Deník!$W526,""),"")</f>
        <v/>
      </c>
      <c r="EQ526" s="90"/>
      <c r="ER526" s="63" t="str">
        <f>IF(Deník!$W526&lt;&gt;"",IF(Deník!$J526="L",Deník!$W526,""),"")</f>
        <v/>
      </c>
      <c r="ES526" s="13" t="str">
        <f>IF(Deník!$W526&lt;&gt;"",IF(Deník!$J526="S",Deník!$W526,""),"")</f>
        <v/>
      </c>
      <c r="ET526" s="95"/>
      <c r="EU526" s="88"/>
      <c r="EV526" s="63" t="str">
        <f>IF(WEEKDAY(Deník!$C526,2)=1,Deník!$W526,"")</f>
        <v/>
      </c>
      <c r="EW526" s="13" t="str">
        <f>IF(WEEKDAY(Deník!$C526,2)=2,Deník!$W526,"")</f>
        <v/>
      </c>
      <c r="EX526" s="13" t="str">
        <f>IF(WEEKDAY(Deník!$C526,2)=3,Deník!$W526,"")</f>
        <v/>
      </c>
      <c r="EY526" s="13" t="str">
        <f>IF(WEEKDAY(Deník!$C526,2)=4,Deník!$W526,"")</f>
        <v/>
      </c>
      <c r="EZ526" s="60" t="str">
        <f>IF(WEEKDAY(Deník!$C526,2)=5,Deník!$W526,"")</f>
        <v/>
      </c>
      <c r="FA526" s="99"/>
      <c r="FB526" s="100">
        <f>Deník!D526</f>
        <v>0</v>
      </c>
      <c r="FC526" s="63">
        <f>IF($FB526&lt;&gt;"",IF(AND($FB526&gt;=FC$2,$FB526&lt;=FC$3),Deník!$W526,""))</f>
        <v>0</v>
      </c>
      <c r="FD526" s="63" t="str">
        <f>IF($FB526&lt;&gt;"",IF(AND($FB526&gt;=FD$2,$FB526&lt;=FD$3),Deník!$W526,""))</f>
        <v/>
      </c>
      <c r="FE526" s="63" t="str">
        <f>IF($FB526&lt;&gt;"",IF(AND($FB526&gt;=FE$2,$FB526&lt;=FE$3),Deník!$W526,""))</f>
        <v/>
      </c>
      <c r="FF526" s="63" t="str">
        <f>IF($FB526&lt;&gt;"",IF(AND($FB526&gt;=FF$2,$FB526&lt;=FF$3),Deník!$W526,""))</f>
        <v/>
      </c>
      <c r="FG526" s="63" t="str">
        <f>IF($FB526&lt;&gt;"",IF(AND($FB526&gt;=FG$2,$FB526&lt;=FG$3),Deník!$W526,""))</f>
        <v/>
      </c>
      <c r="FH526" s="63" t="str">
        <f>IF($FB526&lt;&gt;"",IF(AND($FB526&gt;=FH$2,$FB526&lt;=FH$3),Deník!$W526,""))</f>
        <v/>
      </c>
      <c r="FI526" s="63" t="str">
        <f>IF($FB526&lt;&gt;"",IF(AND($FB526&gt;=FI$2,$FB526&lt;=FI$3),Deník!$W526,""))</f>
        <v/>
      </c>
      <c r="FJ526" s="63" t="str">
        <f>IF($FB526&lt;&gt;"",IF(AND($FB526&gt;=FJ$2,$FB526&lt;=FJ$3),Deník!$W526,""))</f>
        <v/>
      </c>
      <c r="FK526" s="63" t="str">
        <f>IF($FB526&lt;&gt;"",IF(AND($FB526&gt;=FK$2,$FB526&lt;=FK$3),Deník!$W526,""))</f>
        <v/>
      </c>
      <c r="FL526" s="63" t="str">
        <f>IF($FB526&lt;&gt;"",IF(AND($FB526&gt;=FL$2,$FB526&lt;=FL$3),Deník!$W526,""))</f>
        <v/>
      </c>
      <c r="FM526" s="63" t="str">
        <f>IF($FB526&lt;&gt;"",IF(AND($FB526&gt;=FM$2,$FB526&lt;=FM$3),Deník!$W526,""))</f>
        <v/>
      </c>
      <c r="FN526" s="13"/>
      <c r="FO526" s="20" t="str">
        <f>IF(Deník!$W526&gt;1,Deník!$W526,"")</f>
        <v/>
      </c>
      <c r="FP526" s="20" t="str">
        <f>IF(Deník!$W526&lt;0,Deník!$W526,"")</f>
        <v/>
      </c>
      <c r="FQ526" s="17"/>
      <c r="FS526" s="233"/>
      <c r="FT526" s="233" t="str">
        <f>IF(Deník!$W526&lt;&gt;"",IF(Deník!$Y526=Statistika!$F$78,Deník!$W526,""),"")</f>
        <v/>
      </c>
      <c r="FU526" s="233" t="str">
        <f>IF(Deník!$W526&lt;&gt;"",IF(Deník!$Y526=Statistika!$F$79,Deník!$W526,""),"")</f>
        <v/>
      </c>
      <c r="FV526" s="233" t="str">
        <f>IF(Deník!$W526&lt;&gt;"",IF(Deník!$Y526=Statistika!$F$80,Deník!$W526,""),"")</f>
        <v/>
      </c>
      <c r="FW526" s="233" t="str">
        <f>IF(Deník!$W526&lt;&gt;"",IF(Deník!$Y526=Statistika!$F$81,Deník!$W526,""),"")</f>
        <v/>
      </c>
      <c r="FX526" s="233" t="str">
        <f>IF(Deník!$W526&lt;&gt;"",IF(Deník!$Y526=Statistika!$F$82,Deník!$W526,""),"")</f>
        <v/>
      </c>
      <c r="FY526" s="233" t="str">
        <f>IF(Deník!$W526&lt;&gt;"",IF(Deník!$Y526=Statistika!$F$83,Deník!$W526,""),"")</f>
        <v/>
      </c>
      <c r="FZ526" s="233" t="str">
        <f>IF(Deník!$W526&lt;&gt;"",IF(Deník!$Y526=Statistika!$F$84,Deník!$W526,""),"")</f>
        <v/>
      </c>
      <c r="GA526" s="233" t="str">
        <f>IF(Deník!$W526&lt;&gt;"",IF(Deník!$Y526=Statistika!$F$85,Deník!$W526,""),"")</f>
        <v/>
      </c>
      <c r="GB526" s="233" t="str">
        <f>IF(Deník!$W526&lt;&gt;"",IF(Deník!$Y526=Statistika!$F$86,Deník!$W526,""),"")</f>
        <v/>
      </c>
      <c r="GC526" s="233" t="str">
        <f>IF(Deník!$W526&lt;&gt;"",IF(Deník!$Y526=Statistika!$F$87,Deník!$W526,""),"")</f>
        <v/>
      </c>
      <c r="GD526" s="233" t="str">
        <f>IF(Deník!$W526&lt;&gt;"",IF(Deník!$Y526=Statistika!$F$88,Deník!$W526,""),"")</f>
        <v/>
      </c>
      <c r="GE526" s="233" t="str">
        <f>IF(Deník!$W526&lt;&gt;"",IF(Deník!$Y526=Statistika!$F$89,Deník!$W526,""),"")</f>
        <v/>
      </c>
      <c r="GF526" s="233" t="str">
        <f>IF(Deník!$W526&lt;&gt;"",IF(Deník!$Y526=Statistika!$F$90,Deník!$W526,""),"")</f>
        <v/>
      </c>
      <c r="GG526" s="233" t="str">
        <f>IF(Deník!$W526&lt;&gt;"",IF(Deník!$Y526=Statistika!$F$91,Deník!$W526,""),"")</f>
        <v/>
      </c>
      <c r="GH526" s="233"/>
      <c r="GI526" s="233" t="str">
        <f>IF(Deník!$W526&lt;&gt;"",IF(Deník!$AB526=Statistika!$L$100,Deník!$W526,""),"")</f>
        <v/>
      </c>
      <c r="GJ526" s="233" t="str">
        <f>IF(Deník!$W526&lt;&gt;"",IF(Deník!$AB526=Statistika!$L$101,Deník!$W526,""),"")</f>
        <v/>
      </c>
      <c r="GK526" s="233" t="str">
        <f>IF(Deník!$W526&lt;&gt;"",IF(Deník!$AB526=Statistika!$L$102,Deník!$W526,""),"")</f>
        <v/>
      </c>
      <c r="GL526" s="233" t="str">
        <f>IF(Deník!$W526&lt;&gt;"",IF(Deník!$AB526=Statistika!$L$103,Deník!$W526,""),"")</f>
        <v/>
      </c>
      <c r="GM526" s="233" t="str">
        <f>IF(Deník!$W526&lt;&gt;"",IF(Deník!$AB526=Statistika!$L$104,Deník!$W526,""),"")</f>
        <v/>
      </c>
      <c r="GN526" s="233" t="str">
        <f>IF(Deník!$W526&lt;&gt;"",IF(Deník!$AB526=Statistika!$L$105,Deník!$W526,""),"")</f>
        <v/>
      </c>
      <c r="GO526" s="233" t="str">
        <f>IF(Deník!$W526&lt;&gt;"",IF(Deník!$AB526=Statistika!$L$106,Deník!$W526,""),"")</f>
        <v/>
      </c>
      <c r="GP526" s="233" t="str">
        <f>IF(Deník!$W526&lt;&gt;"",IF(Deník!$AB526=Statistika!$L$107,Deník!$W526,""),"")</f>
        <v/>
      </c>
      <c r="GQ526" s="233" t="str">
        <f>IF(Deník!$W526&lt;&gt;"",IF(Deník!$AB526=Statistika!$L$108,Deník!$W526,""),"")</f>
        <v/>
      </c>
      <c r="GS526" s="233" t="str">
        <f>IF(Deník!$W526&lt;0,IF(Deník!$AC526=Statistika!$F$117,Deník!$W526,""),"")</f>
        <v/>
      </c>
      <c r="GT526" s="233" t="str">
        <f>IF(Deník!$W526&lt;0,IF(Deník!$AC526=Statistika!$F$118,Deník!$W526,""),"")</f>
        <v/>
      </c>
      <c r="GU526" s="233" t="str">
        <f>IF(Deník!$W526&lt;0,IF(Deník!$AC526=Statistika!$F$119,Deník!$W526,""),"")</f>
        <v/>
      </c>
      <c r="GV526" s="233" t="str">
        <f>IF(Deník!$W526&lt;0,IF(Deník!$AC526=Statistika!$F$120,Deník!$W526,""),"")</f>
        <v/>
      </c>
      <c r="GW526" s="233" t="str">
        <f>IF(Deník!$W526&lt;0,IF(Deník!$AC526=Statistika!$F$121,Deník!$W526,""),"")</f>
        <v/>
      </c>
      <c r="GX526" s="233" t="str">
        <f>IF(Deník!$W526&lt;0,IF(Deník!$AC526=Statistika!$F$122,Deník!$W526,""),"")</f>
        <v/>
      </c>
      <c r="GY526" s="233" t="str">
        <f>IF(Deník!$W526&lt;0,IF(Deník!$AC526=Statistika!$F$123,Deník!$W526,""),"")</f>
        <v/>
      </c>
      <c r="GZ526" s="233" t="str">
        <f>IF(Deník!$W526&lt;0,IF(Deník!$AC526=Statistika!$F$124,Deník!$W526,""),"")</f>
        <v/>
      </c>
      <c r="HA526" s="233" t="str">
        <f>IF(Deník!$W526&lt;0,IF(Deník!$AC526=Statistika!$F$125,Deník!$W526,""),"")</f>
        <v/>
      </c>
      <c r="HC526" s="233" t="str">
        <f>IF(Deník!$W526&lt;0,IF(Deník!$AD526=Statistika!$F$133,Deník!$W526,""),"")</f>
        <v/>
      </c>
      <c r="HD526" s="233" t="str">
        <f>IF(Deník!$W526&lt;0,IF(Deník!$AD526=Statistika!$F$134,Deník!$W526,""),"")</f>
        <v/>
      </c>
      <c r="HE526" s="233" t="str">
        <f>IF(Deník!$W526&lt;0,IF(Deník!$AD526=Statistika!$F$135,Deník!$W526,""),"")</f>
        <v/>
      </c>
      <c r="HF526" s="233" t="str">
        <f>IF(Deník!$W526&lt;0,IF(Deník!$AD526=Statistika!$F$136,Deník!$W526,""),"")</f>
        <v/>
      </c>
      <c r="HG526" s="233" t="str">
        <f>IF(Deník!$W526&lt;0,IF(Deník!$AD526=Statistika!$F$137,Deník!$W526,""),"")</f>
        <v/>
      </c>
      <c r="ID526" s="8">
        <f>Tabulka4[[#This Row],[Sloupec3]]</f>
        <v>0</v>
      </c>
      <c r="IE526" s="17" t="str">
        <f>IF(AND([1]Deník!$C526&gt;='[1]Měsíční shrnutí'!$D$1,[1]Deník!$C526&lt;='[1]Měsíční shrnutí'!$F$1),[1]Deník!$X526,"")</f>
        <v/>
      </c>
    </row>
    <row r="527" spans="1:239">
      <c r="A527" s="8">
        <f>Deník!C528</f>
        <v>0</v>
      </c>
      <c r="B527" s="50" t="str">
        <f>Deník!R528</f>
        <v/>
      </c>
      <c r="C527" s="102" t="str">
        <f>IF(AND(Deník!R528&gt;1,Deník!R528&lt;&gt;""),1,"")</f>
        <v/>
      </c>
      <c r="D527" s="102" t="str">
        <f>IF(AND(Deník!R528&lt;=0,Deník!R528&lt;&gt;""),1,"")</f>
        <v/>
      </c>
      <c r="E527" s="103" t="str">
        <f>IF(AND(Deník!R528&gt;=0,Deník!R528&lt;=1),1,"")</f>
        <v/>
      </c>
      <c r="F527" s="79" t="str">
        <f>IF(Deník!R528&lt;&gt;"",Deník!R528+F526,"")</f>
        <v/>
      </c>
      <c r="G527" s="85"/>
      <c r="H527" s="54" t="str">
        <f>IF(MONTH(Deník!$C527)=H$2,IF(AND(Deník!$R527&gt;=0,Deník!$R527&lt;=1),"BE",Deník!$R527),"")</f>
        <v/>
      </c>
      <c r="I527" s="11" t="str">
        <f>IF(MONTH(Deník!$C527)=I$2,IF(AND(Deník!$R527&gt;=0,Deník!$R527&lt;=1),"BE",Deník!$R527),"")</f>
        <v/>
      </c>
      <c r="J527" s="11" t="str">
        <f>IF(MONTH(Deník!$C527)=J$2,IF(AND(Deník!$R527&gt;=0,Deník!$R527&lt;=1),"BE",Deník!$R527),"")</f>
        <v/>
      </c>
      <c r="K527" s="11" t="str">
        <f>IF(MONTH(Deník!$C527)=K$2,IF(AND(Deník!$R527&gt;=0,Deník!$R527&lt;=1),"BE",Deník!$R527),"")</f>
        <v/>
      </c>
      <c r="L527" s="11" t="str">
        <f>IF(MONTH(Deník!$C527)=L$2,IF(AND(Deník!$R527&gt;=0,Deník!$R527&lt;=1),"BE",Deník!$R527),"")</f>
        <v/>
      </c>
      <c r="M527" s="11" t="str">
        <f>IF(MONTH(Deník!$C527)=M$2,IF(AND(Deník!$R527&gt;=0,Deník!$R527&lt;=1),"BE",Deník!$R527),"")</f>
        <v/>
      </c>
      <c r="N527" s="11" t="str">
        <f>IF(MONTH(Deník!$C527)=N$2,IF(AND(Deník!$R527&gt;=0,Deník!$R527&lt;=1),"BE",Deník!$R527),"")</f>
        <v/>
      </c>
      <c r="O527" s="11" t="str">
        <f>IF(MONTH(Deník!$C527)=O$2,IF(AND(Deník!$R527&gt;=0,Deník!$R527&lt;=1),"BE",Deník!$R527),"")</f>
        <v/>
      </c>
      <c r="P527" s="11" t="str">
        <f>IF(MONTH(Deník!$C527)=P$2,IF(AND(Deník!$R527&gt;=0,Deník!$R527&lt;=1),"BE",Deník!$R527),"")</f>
        <v/>
      </c>
      <c r="Q527" s="11" t="str">
        <f>IF(MONTH(Deník!$C527)=Q$2,IF(AND(Deník!$R527&gt;=0,Deník!$R527&lt;=1),"BE",Deník!$R527),"")</f>
        <v/>
      </c>
      <c r="R527" s="11" t="str">
        <f>IF(MONTH(Deník!$C527)=R$2,IF(AND(Deník!$R527&gt;=0,Deník!$R527&lt;=1),"BE",Deník!$R527),"")</f>
        <v/>
      </c>
      <c r="S527" s="57" t="str">
        <f>IF(MONTH(Deník!$C527)=S$2,IF(AND(Deník!$R527&gt;=0,Deník!$R527&lt;=1),"BE",Deník!$R527),"")</f>
        <v/>
      </c>
      <c r="U527" s="12"/>
      <c r="V527" s="12"/>
      <c r="X527" s="600" t="str">
        <f>IF(Deník!$R527&lt;&gt;"",IF(Deník!$B527=Statistika!$F$63,IF(AND(Deník!$R527&gt;=0,Deník!$R527&lt;=1),"BE",Deník!$R527),""),"")</f>
        <v/>
      </c>
      <c r="Y527" s="13" t="str">
        <f>IF(Deník!$R527&lt;&gt;"",IF(Deník!$B527=Statistika!$F$64,IF(AND(Deník!$R527&gt;=0,Deník!$R527&lt;=1),"BE",Deník!$R527),""),"")</f>
        <v/>
      </c>
      <c r="Z527" s="13" t="str">
        <f>IF(Deník!$R527&lt;&gt;"",IF(Deník!$B527=Statistika!$F$65,IF(AND(Deník!$R527&gt;=0,Deník!$R527&lt;=1),"BE",Deník!$R527),""),"")</f>
        <v/>
      </c>
      <c r="AA527" s="13" t="str">
        <f>IF(Deník!$R527&lt;&gt;"",IF(Deník!$B527=Statistika!$F$66,IF(AND(Deník!$R527&gt;=0,Deník!$R527&lt;=1),"BE",Deník!$R527),""),"")</f>
        <v/>
      </c>
      <c r="AB527" s="13" t="str">
        <f>IF(Deník!$R527&lt;&gt;"",IF(Deník!$B527=Statistika!$F$67,IF(AND(Deník!$R527&gt;=0,Deník!$R527&lt;=1),"BE",Deník!$R527),""),"")</f>
        <v/>
      </c>
      <c r="AC527" s="13" t="str">
        <f>IF(Deník!$R527&lt;&gt;"",IF(Deník!$B527=Statistika!$F$68,IF(AND(Deník!$R527&gt;=0,Deník!$R527&lt;=1),"BE",Deník!$R527),""),"")</f>
        <v/>
      </c>
      <c r="AD527" s="13" t="str">
        <f>IF(Deník!$R527&lt;&gt;"",IF(Deník!$B527=Statistika!$F$69,IF(AND(Deník!$R527&gt;=0,Deník!$R527&lt;=1),"BE",Deník!$R527),""),"")</f>
        <v/>
      </c>
      <c r="AE527" s="601" t="str">
        <f>IF(Deník!$R527&lt;&gt;"",IF(Deník!$B527=Statistika!$F$70,IF(AND(Deník!$R527&gt;=0,Deník!$R527&lt;=1),"BE",Deník!$R527),""),"")</f>
        <v/>
      </c>
      <c r="AF527" s="90"/>
      <c r="AG527" s="63" t="str">
        <f>IF(Deník!$R527&lt;&gt;"",IF(Deník!$J527="L",IF(AND(Deník!$R527&gt;=0,Deník!$R527&lt;=1),"BE",Deník!$R527),""),"")</f>
        <v/>
      </c>
      <c r="AH527" s="13" t="str">
        <f>IF(Deník!$R527&lt;&gt;"",IF(Deník!$J527="S",IF(AND(Deník!$R527&gt;=0,Deník!$R527&lt;=1),"BE",Deník!$R527),""),"")</f>
        <v/>
      </c>
      <c r="AI527" s="95"/>
      <c r="AJ527" s="71" t="str">
        <f>IF(Deník!N528&lt;&gt;"",Deník!N528*-1,"")</f>
        <v/>
      </c>
      <c r="AK527" s="88"/>
      <c r="AL527" s="63" t="str">
        <f>IF(WEEKDAY(Deník!$C527,2)=1,IF(AND(Deník!$R527&gt;=0,Deník!$R527&lt;=1),"BE",Deník!$R527),"")</f>
        <v/>
      </c>
      <c r="AM527" s="13" t="str">
        <f>IF(WEEKDAY(Deník!$C527,2)=2,IF(AND(Deník!$R527&gt;=0,Deník!$R527&lt;=1),"BE",Deník!$R527),"")</f>
        <v/>
      </c>
      <c r="AN527" s="13" t="str">
        <f>IF(WEEKDAY(Deník!$C527,2)=3,IF(AND(Deník!$R527&gt;=0,Deník!$R527&lt;=1),"BE",Deník!$R527),"")</f>
        <v/>
      </c>
      <c r="AO527" s="13" t="str">
        <f>IF(WEEKDAY(Deník!$C527,2)=4,IF(AND(Deník!$R527&gt;=0,Deník!$R527&lt;=1),"BE",Deník!$R527),"")</f>
        <v/>
      </c>
      <c r="AP527" s="60" t="str">
        <f>IF(WEEKDAY(Deník!$C527,2)=5,IF(AND(Deník!$R527&gt;=0,Deník!$R527&lt;=1),"BE",Deník!$R527),"")</f>
        <v/>
      </c>
      <c r="AQ527" s="99"/>
      <c r="AR527" s="100">
        <f>Deník!D527</f>
        <v>0</v>
      </c>
      <c r="AS527" s="63" t="str">
        <f>IF(Deník!$D527&lt;&gt;"",IF(AND(Deník!$D527&gt;=AS$2,Deník!$D527&lt;=AS$3),IF(AND(Deník!$R527&gt;=0,Deník!$R527&lt;=1),"BE",Deník!$R527),""),"")</f>
        <v/>
      </c>
      <c r="AT527" s="63" t="str">
        <f>IF(Deník!$D527&lt;&gt;"",IF(AND(Deník!$D527&gt;=AT$2,Deník!$D527&lt;=AT$3),IF(AND(Deník!$R527&gt;=0,Deník!$R527&lt;=1),"BE",Deník!$R527),""),"")</f>
        <v/>
      </c>
      <c r="AU527" s="63" t="str">
        <f>IF(Deník!$D527&lt;&gt;"",IF(AND(Deník!$D527&gt;=AU$2,Deník!$D527&lt;=AU$3),IF(AND(Deník!$R527&gt;=0,Deník!$R527&lt;=1),"BE",Deník!$R527),""),"")</f>
        <v/>
      </c>
      <c r="AV527" s="63" t="str">
        <f>IF(Deník!$D527&lt;&gt;"",IF(AND(Deník!$D527&gt;=AV$2,Deník!$D527&lt;=AV$3),IF(AND(Deník!$R527&gt;=0,Deník!$R527&lt;=1),"BE",Deník!$R527),""),"")</f>
        <v/>
      </c>
      <c r="AW527" s="63" t="str">
        <f>IF(Deník!$D527&lt;&gt;"",IF(AND(Deník!$D527&gt;=AW$2,Deník!$D527&lt;=AW$3),IF(AND(Deník!$R527&gt;=0,Deník!$R527&lt;=1),"BE",Deník!$R527),""),"")</f>
        <v/>
      </c>
      <c r="AX527" s="63" t="str">
        <f>IF(Deník!$D527&lt;&gt;"",IF(AND(Deník!$D527&gt;=AX$2,Deník!$D527&lt;=AX$3),IF(AND(Deník!$R527&gt;=0,Deník!$R527&lt;=1),"BE",Deník!$R527),""),"")</f>
        <v/>
      </c>
      <c r="AY527" s="63" t="str">
        <f>IF(Deník!$D527&lt;&gt;"",IF(AND(Deník!$D527&gt;=AY$2,Deník!$D527&lt;=AY$3),IF(AND(Deník!$R527&gt;=0,Deník!$R527&lt;=1),"BE",Deník!$R527),""),"")</f>
        <v/>
      </c>
      <c r="AZ527" s="63" t="str">
        <f>IF(Deník!$D527&lt;&gt;"",IF(AND(Deník!$D527&gt;=AZ$2,Deník!$D527&lt;=AZ$3),IF(AND(Deník!$R527&gt;=0,Deník!$R527&lt;=1),"BE",Deník!$R527),""),"")</f>
        <v/>
      </c>
      <c r="BA527" s="63" t="str">
        <f>IF(Deník!$D527&lt;&gt;"",IF(AND(Deník!$D527&gt;=BA$2,Deník!$D527&lt;=BA$3),IF(AND(Deník!$R527&gt;=0,Deník!$R527&lt;=1),"BE",Deník!$R527),""),"")</f>
        <v/>
      </c>
      <c r="BB527" s="63" t="str">
        <f>IF(Deník!$D527&lt;&gt;"",IF(AND(Deník!$D527&gt;=BB$2,Deník!$D527&lt;=BB$3),IF(AND(Deník!$R527&gt;=0,Deník!$R527&lt;=1),"BE",Deník!$R527),""),"")</f>
        <v/>
      </c>
      <c r="BC527" s="71" t="str">
        <f>IF(Deník!$D527&lt;&gt;"",IF(AND(Deník!$D527&gt;=BC$2,Deník!$D527&lt;=BC$3),IF(AND(Deník!$R527&gt;=0,Deník!$R527&lt;=1),"BE",Deník!$R527),""),"")</f>
        <v/>
      </c>
      <c r="BD527" s="20" t="str">
        <f>IF(Deník!$J528="S",(Deník!$M528-Deník!$K528),IF(Deník!$J528="L",(Deník!$K528-Deník!$M528),""))</f>
        <v/>
      </c>
      <c r="BE527" s="20" t="str">
        <f>IF(Deník!$J528="S",(Deník!$K528-Deník!$O528),IF(Deník!$J528="L",(Deník!$O528-Deník!$K528),""))</f>
        <v/>
      </c>
      <c r="BF527" s="20" t="str">
        <f>IF(Deník!$J528="S",(Deník!$K528-Deník!$L528),IF(Deník!$J528="L",(Deník!$L528-Deník!$K528),""))</f>
        <v/>
      </c>
      <c r="BG527" s="20" t="str">
        <f>IF(Deník!$J528="S",(Deník!$K528-Deník!$S528),IF(Deník!$J528="L",(Deník!$S528-Deník!$K528),""))</f>
        <v/>
      </c>
      <c r="BH527" s="20" t="str">
        <f>IF(Deník!$J528="S",(Deník!$K528-Deník!$U528),IF(Deník!$J528="L",(Deník!$U528-Deník!$K528),""))</f>
        <v/>
      </c>
      <c r="BI527" s="20" t="str">
        <f>IF(Deník!$R527&gt;1,Deník!$R527,"")</f>
        <v/>
      </c>
      <c r="BJ527" s="20" t="str">
        <f>IF(Deník!$R527&lt;0,Deník!$R527,"")</f>
        <v/>
      </c>
      <c r="BK527" s="17"/>
      <c r="BM527" s="233" t="str">
        <f>IF(Deník!$R527&lt;&gt;"",IF(Deník!$Y527=Statistika!$F$78,IF(AND(Deník!$R527&gt;=0,Deník!$R527&lt;=1),"BE",Deník!$R527),""),"")</f>
        <v/>
      </c>
      <c r="BN527" s="233" t="str">
        <f>IF(Deník!$R527&lt;&gt;"",IF(Deník!$Y527=Statistika!$F$79,IF(AND(Deník!$R527&gt;=0,Deník!$R527&lt;=1),"BE",Deník!$R527),""),"")</f>
        <v/>
      </c>
      <c r="BO527" s="233" t="str">
        <f>IF(Deník!$R527&lt;&gt;"",IF(Deník!$Y527=Statistika!$F$80,IF(AND(Deník!$R527&gt;=0,Deník!$R527&lt;=1),"BE",Deník!$R527),""),"")</f>
        <v/>
      </c>
      <c r="BP527" s="233" t="str">
        <f>IF(Deník!$R527&lt;&gt;"",IF(Deník!$Y527=Statistika!$F$81,IF(AND(Deník!$R527&gt;=0,Deník!$R527&lt;=1),"BE",Deník!$R527),""),"")</f>
        <v/>
      </c>
      <c r="BQ527" s="233" t="str">
        <f>IF(Deník!$R527&lt;&gt;"",IF(Deník!$Y527=Statistika!$F$82,IF(AND(Deník!$R527&gt;=0,Deník!$R527&lt;=1),"BE",Deník!$R527),""),"")</f>
        <v/>
      </c>
      <c r="BR527" s="233" t="str">
        <f>IF(Deník!$R527&lt;&gt;"",IF(Deník!$Y527=Statistika!$F$83,IF(AND(Deník!$R527&gt;=0,Deník!$R527&lt;=1),"BE",Deník!$R527),""),"")</f>
        <v/>
      </c>
      <c r="BS527" s="233" t="str">
        <f>IF(Deník!$R527&lt;&gt;"",IF(Deník!$Y527=Statistika!$F$84,IF(AND(Deník!$R527&gt;=0,Deník!$R527&lt;=1),"BE",Deník!$R527),""),"")</f>
        <v/>
      </c>
      <c r="BT527" s="233" t="str">
        <f>IF(Deník!$R527&lt;&gt;"",IF(Deník!$Y527=Statistika!$F$85,IF(AND(Deník!$R527&gt;=0,Deník!$R527&lt;=1),"BE",Deník!$R527),""),"")</f>
        <v/>
      </c>
      <c r="BU527" s="233" t="str">
        <f>IF(Deník!$R527&lt;&gt;"",IF(Deník!$Y527=Statistika!$F$86,IF(AND(Deník!$R527&gt;=0,Deník!$R527&lt;=1),"BE",Deník!$R527),""),"")</f>
        <v/>
      </c>
      <c r="BV527" s="233" t="str">
        <f>IF(Deník!$R527&lt;&gt;"",IF(Deník!$Y527=Statistika!$F$87,IF(AND(Deník!$R527&gt;=0,Deník!$R527&lt;=1),"BE",Deník!$R527),""),"")</f>
        <v/>
      </c>
      <c r="BW527" s="233" t="str">
        <f>IF(Deník!$R527&lt;&gt;"",IF(Deník!$Y527=Statistika!$F$88,IF(AND(Deník!$R527&gt;=0,Deník!$R527&lt;=1),"BE",Deník!$R527),""),"")</f>
        <v/>
      </c>
      <c r="BX527" s="233" t="str">
        <f>IF(Deník!$R527&lt;&gt;"",IF(Deník!$Y527=Statistika!$F$89,IF(AND(Deník!$R527&gt;=0,Deník!$R527&lt;=1),"BE",Deník!$R527),""),"")</f>
        <v/>
      </c>
      <c r="BY527" s="233" t="str">
        <f>IF(Deník!$R527&lt;&gt;"",IF(Deník!$Y527=Statistika!$F$90,IF(AND(Deník!$R527&gt;=0,Deník!$R527&lt;=1),"BE",Deník!$R527),""),"")</f>
        <v/>
      </c>
      <c r="BZ527" s="233" t="str">
        <f>IF(Deník!$R527&lt;&gt;"",IF(Deník!$Y527=Statistika!$F$91,IF(AND(Deník!$R527&gt;=0,Deník!$R527&lt;=1),"BE",Deník!$R527),""),"")</f>
        <v/>
      </c>
      <c r="CA527" s="233"/>
      <c r="CB527" s="233" t="str">
        <f>IF(Deník!$R527&lt;&gt;"",IF(Deník!$AB527="SL",IF(AND(Deník!$R527&gt;=0,Deník!$R527&lt;=1),"BE",Deník!$R527),""),"")</f>
        <v/>
      </c>
      <c r="CC527" s="233" t="str">
        <f>IF(Deník!$R527&lt;&gt;"",IF(Deník!$AB527="BE10",IF(AND(Deník!$R527&gt;=0,Deník!$R527&lt;=1),"BE",Deník!$R527),""),"")</f>
        <v/>
      </c>
      <c r="CD527" s="233" t="str">
        <f>IF(Deník!$R527&lt;&gt;"",IF(Deník!$AB527="BE15",IF(AND(Deník!$R527&gt;=0,Deník!$R527&lt;=1),"BE",Deník!$R527),""),"")</f>
        <v/>
      </c>
      <c r="CE527" s="233" t="str">
        <f>IF(Deník!$R527&lt;&gt;"",IF(Deník!$AB527="BE20",IF(AND(Deník!$R527&gt;=0,Deník!$R527&lt;=1),"BE",Deník!$R527),""),"")</f>
        <v/>
      </c>
      <c r="CF527" s="233" t="str">
        <f>IF(Deník!$R527&lt;&gt;"",IF(Deník!$AB527="TP1",IF(AND(Deník!$R527&gt;=0,Deník!$R527&lt;=1),"BE",Deník!$R527),""),"")</f>
        <v/>
      </c>
      <c r="CG527" s="233" t="str">
        <f>IF(Deník!$R527&lt;&gt;"",IF(Deník!$AB527="TP2",IF(AND(Deník!$R527&gt;=0,Deník!$R527&lt;=1),"BE",Deník!$R527),""),"")</f>
        <v/>
      </c>
      <c r="CH527" s="233" t="str">
        <f>IF(Deník!$R527&lt;&gt;"",IF(Deník!$AB527="TP3",IF(AND(Deník!$R527&gt;=0,Deník!$R527&lt;=1),"BE",Deník!$R527),""),"")</f>
        <v/>
      </c>
      <c r="CI527" s="233" t="str">
        <f>IF(Deník!$R527&lt;&gt;"",IF(Deník!$AB527="Trailing SL",IF(AND(Deník!$R527&gt;=0,Deník!$R527&lt;=1),"BE",Deník!$R527),""),"")</f>
        <v/>
      </c>
      <c r="CJ527" s="233" t="str">
        <f>IF(Deník!$R527&lt;&gt;"",IF(Deník!$AB527="Manual",IF(AND(Deník!$R527&gt;=0,Deník!$R527&lt;=1),"BE",Deník!$R527),""),"")</f>
        <v/>
      </c>
      <c r="CK527" s="233"/>
      <c r="CL527" s="233" t="str">
        <f>IF(Deník!$R527&lt;0,IF(Deník!$AC527=Statistika!$F$117,Deník!$R527,""),"")</f>
        <v/>
      </c>
      <c r="CM527" s="233" t="str">
        <f>IF(Deník!$R527&lt;0,IF(Deník!$AC527=Statistika!$F$118,Deník!$R527,""),"")</f>
        <v/>
      </c>
      <c r="CN527" s="233" t="str">
        <f>IF(Deník!$R527&lt;0,IF(Deník!$AC527=Statistika!$F$119,Deník!$R527,""),"")</f>
        <v/>
      </c>
      <c r="CO527" s="233" t="str">
        <f>IF(Deník!$R527&lt;0,IF(Deník!$AC527=Statistika!$F$120,Deník!$R527,""),"")</f>
        <v/>
      </c>
      <c r="CP527" s="233" t="str">
        <f>IF(Deník!$R527&lt;0,IF(Deník!$AC527=Statistika!$F$121,Deník!$R527,""),"")</f>
        <v/>
      </c>
      <c r="CQ527" s="233" t="str">
        <f>IF(Deník!$R527&lt;0,IF(Deník!$AC527=Statistika!$F$122,Deník!$R527,""),"")</f>
        <v/>
      </c>
      <c r="CR527" s="233" t="str">
        <f>IF(Deník!$R527&lt;0,IF(Deník!$AC527=Statistika!$F$123,Deník!$R527,""),"")</f>
        <v/>
      </c>
      <c r="CS527" s="233" t="str">
        <f>IF(Deník!$R527&lt;0,IF(Deník!$AC527=Statistika!$F$124,Deník!$R527,""),"")</f>
        <v/>
      </c>
      <c r="CT527" s="233" t="str">
        <f>IF(Deník!$R527&lt;0,IF(Deník!$AC527=Statistika!$F$125,Deník!$R527,""),"")</f>
        <v/>
      </c>
      <c r="CU527" s="233"/>
      <c r="CV527" s="233" t="str">
        <f>IF(Deník!$R527&lt;0,IF(Deník!$AD527=$CV$2,Deník!$R527,""),"")</f>
        <v/>
      </c>
      <c r="CW527" s="233" t="str">
        <f>IF(Deník!$R527&lt;0,IF(Deník!$AD527=$CW$2,Deník!$R527,""),"")</f>
        <v/>
      </c>
      <c r="CX527" s="233" t="str">
        <f>IF(Deník!$R527&lt;0,IF(Deník!$AD527=$CX$2,Deník!$R527,""),"")</f>
        <v/>
      </c>
      <c r="CY527" s="233" t="str">
        <f>IF(Deník!$R527&lt;0,IF(Deník!$AD527=$CY$2,Deník!$R527,""),"")</f>
        <v/>
      </c>
      <c r="CZ527" s="233" t="str">
        <f>IF(Deník!$R527&lt;0,IF(Deník!$AD527=$CZ$2,Deník!$R527,""),"")</f>
        <v/>
      </c>
      <c r="DL527" s="221">
        <f t="shared" si="22"/>
        <v>93847.029999999984</v>
      </c>
      <c r="DM527" s="220">
        <f t="shared" si="21"/>
        <v>-6.1529700000000132E-2</v>
      </c>
      <c r="DO527" s="50">
        <f>Deník!W528</f>
        <v>0</v>
      </c>
      <c r="DP527" s="102" t="str">
        <f>IF(AND(Deník!W528&gt;0),1,"")</f>
        <v/>
      </c>
      <c r="DQ527" s="102">
        <f>IF(AND(Deník!W528&lt;=0),1,"")</f>
        <v>1</v>
      </c>
      <c r="DR527" s="227"/>
      <c r="DS527" s="228"/>
      <c r="DT527" s="85"/>
      <c r="DU527" s="54">
        <f>IF(MONTH(Deník!$C527)=DU$2,Deník!$W527,"")</f>
        <v>0</v>
      </c>
      <c r="DV527" s="222" t="str">
        <f>IF(MONTH(Deník!$C527)=DV$2,Deník!$W527,"")</f>
        <v/>
      </c>
      <c r="DW527" s="222" t="str">
        <f>IF(MONTH(Deník!$C527)=DW$2,Deník!$W527,"")</f>
        <v/>
      </c>
      <c r="DX527" s="222" t="str">
        <f>IF(MONTH(Deník!$C527)=DX$2,Deník!$W527,"")</f>
        <v/>
      </c>
      <c r="DY527" s="222" t="str">
        <f>IF(MONTH(Deník!$C527)=DY$2,Deník!$W527,"")</f>
        <v/>
      </c>
      <c r="DZ527" s="222" t="str">
        <f>IF(MONTH(Deník!$C527)=DZ$2,Deník!$W527,"")</f>
        <v/>
      </c>
      <c r="EA527" s="222" t="str">
        <f>IF(MONTH(Deník!$C527)=EA$2,Deník!$W527,"")</f>
        <v/>
      </c>
      <c r="EB527" s="222" t="str">
        <f>IF(MONTH(Deník!$C527)=EB$2,Deník!$W527,"")</f>
        <v/>
      </c>
      <c r="EC527" s="222" t="str">
        <f>IF(MONTH(Deník!$C527)=EC$2,Deník!$W527,"")</f>
        <v/>
      </c>
      <c r="ED527" s="222" t="str">
        <f>IF(MONTH(Deník!$C527)=ED$2,Deník!$W527,"")</f>
        <v/>
      </c>
      <c r="EE527" s="222" t="str">
        <f>IF(MONTH(Deník!$C527)=EE$2,Deník!$W527,"")</f>
        <v/>
      </c>
      <c r="EF527" s="222" t="str">
        <f>IF(MONTH(Deník!$C527)=EF$2,Deník!$W527,"")</f>
        <v/>
      </c>
      <c r="EI527" s="600" t="str">
        <f>IF(Deník!$W527&lt;&gt;"",IF(Deník!$B527=Statistika!$F$63,Deník!$W527,""),"")</f>
        <v/>
      </c>
      <c r="EJ527" s="13" t="str">
        <f>IF(Deník!$W527&lt;&gt;"",IF(Deník!$B527=Statistika!$F$64,Deník!$W527,""),"")</f>
        <v/>
      </c>
      <c r="EK527" s="13" t="str">
        <f>IF(Deník!$W527&lt;&gt;"",IF(Deník!$B527=Statistika!$F$65,Deník!$W527,""),"")</f>
        <v/>
      </c>
      <c r="EL527" s="13" t="str">
        <f>IF(Deník!$W527&lt;&gt;"",IF(Deník!$B527=Statistika!$F$66,Deník!$W527,""),"")</f>
        <v/>
      </c>
      <c r="EM527" s="13" t="str">
        <f>IF(Deník!$W527&lt;&gt;"",IF(Deník!$B527=Statistika!$F$67,Deník!$W527,""),"")</f>
        <v/>
      </c>
      <c r="EN527" s="13" t="str">
        <f>IF(Deník!$W527&lt;&gt;"",IF(Deník!$B527=Statistika!$F$68,Deník!$W527,""),"")</f>
        <v/>
      </c>
      <c r="EO527" s="13" t="str">
        <f>IF(Deník!$W527&lt;&gt;"",IF(Deník!$B527=Statistika!$F$69,Deník!$W527,""),"")</f>
        <v/>
      </c>
      <c r="EP527" s="601" t="str">
        <f>IF(Deník!$W527&lt;&gt;"",IF(Deník!$B527=Statistika!$F$70,Deník!$W527,""),"")</f>
        <v/>
      </c>
      <c r="EQ527" s="90"/>
      <c r="ER527" s="63" t="str">
        <f>IF(Deník!$W527&lt;&gt;"",IF(Deník!$J527="L",Deník!$W527,""),"")</f>
        <v/>
      </c>
      <c r="ES527" s="13" t="str">
        <f>IF(Deník!$W527&lt;&gt;"",IF(Deník!$J527="S",Deník!$W527,""),"")</f>
        <v/>
      </c>
      <c r="ET527" s="95"/>
      <c r="EU527" s="88"/>
      <c r="EV527" s="63" t="str">
        <f>IF(WEEKDAY(Deník!$C527,2)=1,Deník!$W527,"")</f>
        <v/>
      </c>
      <c r="EW527" s="13" t="str">
        <f>IF(WEEKDAY(Deník!$C527,2)=2,Deník!$W527,"")</f>
        <v/>
      </c>
      <c r="EX527" s="13" t="str">
        <f>IF(WEEKDAY(Deník!$C527,2)=3,Deník!$W527,"")</f>
        <v/>
      </c>
      <c r="EY527" s="13" t="str">
        <f>IF(WEEKDAY(Deník!$C527,2)=4,Deník!$W527,"")</f>
        <v/>
      </c>
      <c r="EZ527" s="60" t="str">
        <f>IF(WEEKDAY(Deník!$C527,2)=5,Deník!$W527,"")</f>
        <v/>
      </c>
      <c r="FA527" s="99"/>
      <c r="FB527" s="100">
        <f>Deník!D527</f>
        <v>0</v>
      </c>
      <c r="FC527" s="63">
        <f>IF($FB527&lt;&gt;"",IF(AND($FB527&gt;=FC$2,$FB527&lt;=FC$3),Deník!$W527,""))</f>
        <v>0</v>
      </c>
      <c r="FD527" s="63" t="str">
        <f>IF($FB527&lt;&gt;"",IF(AND($FB527&gt;=FD$2,$FB527&lt;=FD$3),Deník!$W527,""))</f>
        <v/>
      </c>
      <c r="FE527" s="63" t="str">
        <f>IF($FB527&lt;&gt;"",IF(AND($FB527&gt;=FE$2,$FB527&lt;=FE$3),Deník!$W527,""))</f>
        <v/>
      </c>
      <c r="FF527" s="63" t="str">
        <f>IF($FB527&lt;&gt;"",IF(AND($FB527&gt;=FF$2,$FB527&lt;=FF$3),Deník!$W527,""))</f>
        <v/>
      </c>
      <c r="FG527" s="63" t="str">
        <f>IF($FB527&lt;&gt;"",IF(AND($FB527&gt;=FG$2,$FB527&lt;=FG$3),Deník!$W527,""))</f>
        <v/>
      </c>
      <c r="FH527" s="63" t="str">
        <f>IF($FB527&lt;&gt;"",IF(AND($FB527&gt;=FH$2,$FB527&lt;=FH$3),Deník!$W527,""))</f>
        <v/>
      </c>
      <c r="FI527" s="63" t="str">
        <f>IF($FB527&lt;&gt;"",IF(AND($FB527&gt;=FI$2,$FB527&lt;=FI$3),Deník!$W527,""))</f>
        <v/>
      </c>
      <c r="FJ527" s="63" t="str">
        <f>IF($FB527&lt;&gt;"",IF(AND($FB527&gt;=FJ$2,$FB527&lt;=FJ$3),Deník!$W527,""))</f>
        <v/>
      </c>
      <c r="FK527" s="63" t="str">
        <f>IF($FB527&lt;&gt;"",IF(AND($FB527&gt;=FK$2,$FB527&lt;=FK$3),Deník!$W527,""))</f>
        <v/>
      </c>
      <c r="FL527" s="63" t="str">
        <f>IF($FB527&lt;&gt;"",IF(AND($FB527&gt;=FL$2,$FB527&lt;=FL$3),Deník!$W527,""))</f>
        <v/>
      </c>
      <c r="FM527" s="63" t="str">
        <f>IF($FB527&lt;&gt;"",IF(AND($FB527&gt;=FM$2,$FB527&lt;=FM$3),Deník!$W527,""))</f>
        <v/>
      </c>
      <c r="FN527" s="13"/>
      <c r="FO527" s="20" t="str">
        <f>IF(Deník!$W527&gt;1,Deník!$W527,"")</f>
        <v/>
      </c>
      <c r="FP527" s="20" t="str">
        <f>IF(Deník!$W527&lt;0,Deník!$W527,"")</f>
        <v/>
      </c>
      <c r="FQ527" s="17"/>
      <c r="FS527" s="233"/>
      <c r="FT527" s="233" t="str">
        <f>IF(Deník!$W527&lt;&gt;"",IF(Deník!$Y527=Statistika!$F$78,Deník!$W527,""),"")</f>
        <v/>
      </c>
      <c r="FU527" s="233" t="str">
        <f>IF(Deník!$W527&lt;&gt;"",IF(Deník!$Y527=Statistika!$F$79,Deník!$W527,""),"")</f>
        <v/>
      </c>
      <c r="FV527" s="233" t="str">
        <f>IF(Deník!$W527&lt;&gt;"",IF(Deník!$Y527=Statistika!$F$80,Deník!$W527,""),"")</f>
        <v/>
      </c>
      <c r="FW527" s="233" t="str">
        <f>IF(Deník!$W527&lt;&gt;"",IF(Deník!$Y527=Statistika!$F$81,Deník!$W527,""),"")</f>
        <v/>
      </c>
      <c r="FX527" s="233" t="str">
        <f>IF(Deník!$W527&lt;&gt;"",IF(Deník!$Y527=Statistika!$F$82,Deník!$W527,""),"")</f>
        <v/>
      </c>
      <c r="FY527" s="233" t="str">
        <f>IF(Deník!$W527&lt;&gt;"",IF(Deník!$Y527=Statistika!$F$83,Deník!$W527,""),"")</f>
        <v/>
      </c>
      <c r="FZ527" s="233" t="str">
        <f>IF(Deník!$W527&lt;&gt;"",IF(Deník!$Y527=Statistika!$F$84,Deník!$W527,""),"")</f>
        <v/>
      </c>
      <c r="GA527" s="233" t="str">
        <f>IF(Deník!$W527&lt;&gt;"",IF(Deník!$Y527=Statistika!$F$85,Deník!$W527,""),"")</f>
        <v/>
      </c>
      <c r="GB527" s="233" t="str">
        <f>IF(Deník!$W527&lt;&gt;"",IF(Deník!$Y527=Statistika!$F$86,Deník!$W527,""),"")</f>
        <v/>
      </c>
      <c r="GC527" s="233" t="str">
        <f>IF(Deník!$W527&lt;&gt;"",IF(Deník!$Y527=Statistika!$F$87,Deník!$W527,""),"")</f>
        <v/>
      </c>
      <c r="GD527" s="233" t="str">
        <f>IF(Deník!$W527&lt;&gt;"",IF(Deník!$Y527=Statistika!$F$88,Deník!$W527,""),"")</f>
        <v/>
      </c>
      <c r="GE527" s="233" t="str">
        <f>IF(Deník!$W527&lt;&gt;"",IF(Deník!$Y527=Statistika!$F$89,Deník!$W527,""),"")</f>
        <v/>
      </c>
      <c r="GF527" s="233" t="str">
        <f>IF(Deník!$W527&lt;&gt;"",IF(Deník!$Y527=Statistika!$F$90,Deník!$W527,""),"")</f>
        <v/>
      </c>
      <c r="GG527" s="233" t="str">
        <f>IF(Deník!$W527&lt;&gt;"",IF(Deník!$Y527=Statistika!$F$91,Deník!$W527,""),"")</f>
        <v/>
      </c>
      <c r="GH527" s="233"/>
      <c r="GI527" s="233" t="str">
        <f>IF(Deník!$W527&lt;&gt;"",IF(Deník!$AB527=Statistika!$L$100,Deník!$W527,""),"")</f>
        <v/>
      </c>
      <c r="GJ527" s="233" t="str">
        <f>IF(Deník!$W527&lt;&gt;"",IF(Deník!$AB527=Statistika!$L$101,Deník!$W527,""),"")</f>
        <v/>
      </c>
      <c r="GK527" s="233" t="str">
        <f>IF(Deník!$W527&lt;&gt;"",IF(Deník!$AB527=Statistika!$L$102,Deník!$W527,""),"")</f>
        <v/>
      </c>
      <c r="GL527" s="233" t="str">
        <f>IF(Deník!$W527&lt;&gt;"",IF(Deník!$AB527=Statistika!$L$103,Deník!$W527,""),"")</f>
        <v/>
      </c>
      <c r="GM527" s="233" t="str">
        <f>IF(Deník!$W527&lt;&gt;"",IF(Deník!$AB527=Statistika!$L$104,Deník!$W527,""),"")</f>
        <v/>
      </c>
      <c r="GN527" s="233" t="str">
        <f>IF(Deník!$W527&lt;&gt;"",IF(Deník!$AB527=Statistika!$L$105,Deník!$W527,""),"")</f>
        <v/>
      </c>
      <c r="GO527" s="233" t="str">
        <f>IF(Deník!$W527&lt;&gt;"",IF(Deník!$AB527=Statistika!$L$106,Deník!$W527,""),"")</f>
        <v/>
      </c>
      <c r="GP527" s="233" t="str">
        <f>IF(Deník!$W527&lt;&gt;"",IF(Deník!$AB527=Statistika!$L$107,Deník!$W527,""),"")</f>
        <v/>
      </c>
      <c r="GQ527" s="233" t="str">
        <f>IF(Deník!$W527&lt;&gt;"",IF(Deník!$AB527=Statistika!$L$108,Deník!$W527,""),"")</f>
        <v/>
      </c>
      <c r="GS527" s="233" t="str">
        <f>IF(Deník!$W527&lt;0,IF(Deník!$AC527=Statistika!$F$117,Deník!$W527,""),"")</f>
        <v/>
      </c>
      <c r="GT527" s="233" t="str">
        <f>IF(Deník!$W527&lt;0,IF(Deník!$AC527=Statistika!$F$118,Deník!$W527,""),"")</f>
        <v/>
      </c>
      <c r="GU527" s="233" t="str">
        <f>IF(Deník!$W527&lt;0,IF(Deník!$AC527=Statistika!$F$119,Deník!$W527,""),"")</f>
        <v/>
      </c>
      <c r="GV527" s="233" t="str">
        <f>IF(Deník!$W527&lt;0,IF(Deník!$AC527=Statistika!$F$120,Deník!$W527,""),"")</f>
        <v/>
      </c>
      <c r="GW527" s="233" t="str">
        <f>IF(Deník!$W527&lt;0,IF(Deník!$AC527=Statistika!$F$121,Deník!$W527,""),"")</f>
        <v/>
      </c>
      <c r="GX527" s="233" t="str">
        <f>IF(Deník!$W527&lt;0,IF(Deník!$AC527=Statistika!$F$122,Deník!$W527,""),"")</f>
        <v/>
      </c>
      <c r="GY527" s="233" t="str">
        <f>IF(Deník!$W527&lt;0,IF(Deník!$AC527=Statistika!$F$123,Deník!$W527,""),"")</f>
        <v/>
      </c>
      <c r="GZ527" s="233" t="str">
        <f>IF(Deník!$W527&lt;0,IF(Deník!$AC527=Statistika!$F$124,Deník!$W527,""),"")</f>
        <v/>
      </c>
      <c r="HA527" s="233" t="str">
        <f>IF(Deník!$W527&lt;0,IF(Deník!$AC527=Statistika!$F$125,Deník!$W527,""),"")</f>
        <v/>
      </c>
      <c r="HC527" s="233" t="str">
        <f>IF(Deník!$W527&lt;0,IF(Deník!$AD527=Statistika!$F$133,Deník!$W527,""),"")</f>
        <v/>
      </c>
      <c r="HD527" s="233" t="str">
        <f>IF(Deník!$W527&lt;0,IF(Deník!$AD527=Statistika!$F$134,Deník!$W527,""),"")</f>
        <v/>
      </c>
      <c r="HE527" s="233" t="str">
        <f>IF(Deník!$W527&lt;0,IF(Deník!$AD527=Statistika!$F$135,Deník!$W527,""),"")</f>
        <v/>
      </c>
      <c r="HF527" s="233" t="str">
        <f>IF(Deník!$W527&lt;0,IF(Deník!$AD527=Statistika!$F$136,Deník!$W527,""),"")</f>
        <v/>
      </c>
      <c r="HG527" s="233" t="str">
        <f>IF(Deník!$W527&lt;0,IF(Deník!$AD527=Statistika!$F$137,Deník!$W527,""),"")</f>
        <v/>
      </c>
      <c r="ID527" s="8">
        <f>Tabulka4[[#This Row],[Sloupec3]]</f>
        <v>0</v>
      </c>
      <c r="IE527" s="17" t="str">
        <f>IF(AND([1]Deník!$C527&gt;='[1]Měsíční shrnutí'!$D$1,[1]Deník!$C527&lt;='[1]Měsíční shrnutí'!$F$1),[1]Deník!$X527,"")</f>
        <v/>
      </c>
    </row>
    <row r="528" spans="1:239">
      <c r="A528" s="8">
        <f>Deník!C529</f>
        <v>0</v>
      </c>
      <c r="B528" s="50" t="str">
        <f>Deník!R529</f>
        <v/>
      </c>
      <c r="C528" s="102" t="str">
        <f>IF(AND(Deník!R529&gt;1,Deník!R529&lt;&gt;""),1,"")</f>
        <v/>
      </c>
      <c r="D528" s="102" t="str">
        <f>IF(AND(Deník!R529&lt;=0,Deník!R529&lt;&gt;""),1,"")</f>
        <v/>
      </c>
      <c r="E528" s="103" t="str">
        <f>IF(AND(Deník!R529&gt;=0,Deník!R529&lt;=1),1,"")</f>
        <v/>
      </c>
      <c r="F528" s="79" t="str">
        <f>IF(Deník!R529&lt;&gt;"",Deník!R529+F527,"")</f>
        <v/>
      </c>
      <c r="G528" s="85"/>
      <c r="H528" s="54" t="str">
        <f>IF(MONTH(Deník!$C528)=H$2,IF(AND(Deník!$R528&gt;=0,Deník!$R528&lt;=1),"BE",Deník!$R528),"")</f>
        <v/>
      </c>
      <c r="I528" s="11" t="str">
        <f>IF(MONTH(Deník!$C528)=I$2,IF(AND(Deník!$R528&gt;=0,Deník!$R528&lt;=1),"BE",Deník!$R528),"")</f>
        <v/>
      </c>
      <c r="J528" s="11" t="str">
        <f>IF(MONTH(Deník!$C528)=J$2,IF(AND(Deník!$R528&gt;=0,Deník!$R528&lt;=1),"BE",Deník!$R528),"")</f>
        <v/>
      </c>
      <c r="K528" s="11" t="str">
        <f>IF(MONTH(Deník!$C528)=K$2,IF(AND(Deník!$R528&gt;=0,Deník!$R528&lt;=1),"BE",Deník!$R528),"")</f>
        <v/>
      </c>
      <c r="L528" s="11" t="str">
        <f>IF(MONTH(Deník!$C528)=L$2,IF(AND(Deník!$R528&gt;=0,Deník!$R528&lt;=1),"BE",Deník!$R528),"")</f>
        <v/>
      </c>
      <c r="M528" s="11" t="str">
        <f>IF(MONTH(Deník!$C528)=M$2,IF(AND(Deník!$R528&gt;=0,Deník!$R528&lt;=1),"BE",Deník!$R528),"")</f>
        <v/>
      </c>
      <c r="N528" s="11" t="str">
        <f>IF(MONTH(Deník!$C528)=N$2,IF(AND(Deník!$R528&gt;=0,Deník!$R528&lt;=1),"BE",Deník!$R528),"")</f>
        <v/>
      </c>
      <c r="O528" s="11" t="str">
        <f>IF(MONTH(Deník!$C528)=O$2,IF(AND(Deník!$R528&gt;=0,Deník!$R528&lt;=1),"BE",Deník!$R528),"")</f>
        <v/>
      </c>
      <c r="P528" s="11" t="str">
        <f>IF(MONTH(Deník!$C528)=P$2,IF(AND(Deník!$R528&gt;=0,Deník!$R528&lt;=1),"BE",Deník!$R528),"")</f>
        <v/>
      </c>
      <c r="Q528" s="11" t="str">
        <f>IF(MONTH(Deník!$C528)=Q$2,IF(AND(Deník!$R528&gt;=0,Deník!$R528&lt;=1),"BE",Deník!$R528),"")</f>
        <v/>
      </c>
      <c r="R528" s="11" t="str">
        <f>IF(MONTH(Deník!$C528)=R$2,IF(AND(Deník!$R528&gt;=0,Deník!$R528&lt;=1),"BE",Deník!$R528),"")</f>
        <v/>
      </c>
      <c r="S528" s="57" t="str">
        <f>IF(MONTH(Deník!$C528)=S$2,IF(AND(Deník!$R528&gt;=0,Deník!$R528&lt;=1),"BE",Deník!$R528),"")</f>
        <v/>
      </c>
      <c r="U528" s="12"/>
      <c r="V528" s="12"/>
      <c r="X528" s="600" t="str">
        <f>IF(Deník!$R528&lt;&gt;"",IF(Deník!$B528=Statistika!$F$63,IF(AND(Deník!$R528&gt;=0,Deník!$R528&lt;=1),"BE",Deník!$R528),""),"")</f>
        <v/>
      </c>
      <c r="Y528" s="13" t="str">
        <f>IF(Deník!$R528&lt;&gt;"",IF(Deník!$B528=Statistika!$F$64,IF(AND(Deník!$R528&gt;=0,Deník!$R528&lt;=1),"BE",Deník!$R528),""),"")</f>
        <v/>
      </c>
      <c r="Z528" s="13" t="str">
        <f>IF(Deník!$R528&lt;&gt;"",IF(Deník!$B528=Statistika!$F$65,IF(AND(Deník!$R528&gt;=0,Deník!$R528&lt;=1),"BE",Deník!$R528),""),"")</f>
        <v/>
      </c>
      <c r="AA528" s="13" t="str">
        <f>IF(Deník!$R528&lt;&gt;"",IF(Deník!$B528=Statistika!$F$66,IF(AND(Deník!$R528&gt;=0,Deník!$R528&lt;=1),"BE",Deník!$R528),""),"")</f>
        <v/>
      </c>
      <c r="AB528" s="13" t="str">
        <f>IF(Deník!$R528&lt;&gt;"",IF(Deník!$B528=Statistika!$F$67,IF(AND(Deník!$R528&gt;=0,Deník!$R528&lt;=1),"BE",Deník!$R528),""),"")</f>
        <v/>
      </c>
      <c r="AC528" s="13" t="str">
        <f>IF(Deník!$R528&lt;&gt;"",IF(Deník!$B528=Statistika!$F$68,IF(AND(Deník!$R528&gt;=0,Deník!$R528&lt;=1),"BE",Deník!$R528),""),"")</f>
        <v/>
      </c>
      <c r="AD528" s="13" t="str">
        <f>IF(Deník!$R528&lt;&gt;"",IF(Deník!$B528=Statistika!$F$69,IF(AND(Deník!$R528&gt;=0,Deník!$R528&lt;=1),"BE",Deník!$R528),""),"")</f>
        <v/>
      </c>
      <c r="AE528" s="601" t="str">
        <f>IF(Deník!$R528&lt;&gt;"",IF(Deník!$B528=Statistika!$F$70,IF(AND(Deník!$R528&gt;=0,Deník!$R528&lt;=1),"BE",Deník!$R528),""),"")</f>
        <v/>
      </c>
      <c r="AF528" s="90"/>
      <c r="AG528" s="63" t="str">
        <f>IF(Deník!$R528&lt;&gt;"",IF(Deník!$J528="L",IF(AND(Deník!$R528&gt;=0,Deník!$R528&lt;=1),"BE",Deník!$R528),""),"")</f>
        <v/>
      </c>
      <c r="AH528" s="13" t="str">
        <f>IF(Deník!$R528&lt;&gt;"",IF(Deník!$J528="S",IF(AND(Deník!$R528&gt;=0,Deník!$R528&lt;=1),"BE",Deník!$R528),""),"")</f>
        <v/>
      </c>
      <c r="AI528" s="95"/>
      <c r="AJ528" s="71" t="str">
        <f>IF(Deník!N529&lt;&gt;"",Deník!N529*-1,"")</f>
        <v/>
      </c>
      <c r="AK528" s="88"/>
      <c r="AL528" s="63" t="str">
        <f>IF(WEEKDAY(Deník!$C528,2)=1,IF(AND(Deník!$R528&gt;=0,Deník!$R528&lt;=1),"BE",Deník!$R528),"")</f>
        <v/>
      </c>
      <c r="AM528" s="13" t="str">
        <f>IF(WEEKDAY(Deník!$C528,2)=2,IF(AND(Deník!$R528&gt;=0,Deník!$R528&lt;=1),"BE",Deník!$R528),"")</f>
        <v/>
      </c>
      <c r="AN528" s="13" t="str">
        <f>IF(WEEKDAY(Deník!$C528,2)=3,IF(AND(Deník!$R528&gt;=0,Deník!$R528&lt;=1),"BE",Deník!$R528),"")</f>
        <v/>
      </c>
      <c r="AO528" s="13" t="str">
        <f>IF(WEEKDAY(Deník!$C528,2)=4,IF(AND(Deník!$R528&gt;=0,Deník!$R528&lt;=1),"BE",Deník!$R528),"")</f>
        <v/>
      </c>
      <c r="AP528" s="60" t="str">
        <f>IF(WEEKDAY(Deník!$C528,2)=5,IF(AND(Deník!$R528&gt;=0,Deník!$R528&lt;=1),"BE",Deník!$R528),"")</f>
        <v/>
      </c>
      <c r="AQ528" s="99"/>
      <c r="AR528" s="100">
        <f>Deník!D528</f>
        <v>0</v>
      </c>
      <c r="AS528" s="63" t="str">
        <f>IF(Deník!$D528&lt;&gt;"",IF(AND(Deník!$D528&gt;=AS$2,Deník!$D528&lt;=AS$3),IF(AND(Deník!$R528&gt;=0,Deník!$R528&lt;=1),"BE",Deník!$R528),""),"")</f>
        <v/>
      </c>
      <c r="AT528" s="63" t="str">
        <f>IF(Deník!$D528&lt;&gt;"",IF(AND(Deník!$D528&gt;=AT$2,Deník!$D528&lt;=AT$3),IF(AND(Deník!$R528&gt;=0,Deník!$R528&lt;=1),"BE",Deník!$R528),""),"")</f>
        <v/>
      </c>
      <c r="AU528" s="63" t="str">
        <f>IF(Deník!$D528&lt;&gt;"",IF(AND(Deník!$D528&gt;=AU$2,Deník!$D528&lt;=AU$3),IF(AND(Deník!$R528&gt;=0,Deník!$R528&lt;=1),"BE",Deník!$R528),""),"")</f>
        <v/>
      </c>
      <c r="AV528" s="63" t="str">
        <f>IF(Deník!$D528&lt;&gt;"",IF(AND(Deník!$D528&gt;=AV$2,Deník!$D528&lt;=AV$3),IF(AND(Deník!$R528&gt;=0,Deník!$R528&lt;=1),"BE",Deník!$R528),""),"")</f>
        <v/>
      </c>
      <c r="AW528" s="63" t="str">
        <f>IF(Deník!$D528&lt;&gt;"",IF(AND(Deník!$D528&gt;=AW$2,Deník!$D528&lt;=AW$3),IF(AND(Deník!$R528&gt;=0,Deník!$R528&lt;=1),"BE",Deník!$R528),""),"")</f>
        <v/>
      </c>
      <c r="AX528" s="63" t="str">
        <f>IF(Deník!$D528&lt;&gt;"",IF(AND(Deník!$D528&gt;=AX$2,Deník!$D528&lt;=AX$3),IF(AND(Deník!$R528&gt;=0,Deník!$R528&lt;=1),"BE",Deník!$R528),""),"")</f>
        <v/>
      </c>
      <c r="AY528" s="63" t="str">
        <f>IF(Deník!$D528&lt;&gt;"",IF(AND(Deník!$D528&gt;=AY$2,Deník!$D528&lt;=AY$3),IF(AND(Deník!$R528&gt;=0,Deník!$R528&lt;=1),"BE",Deník!$R528),""),"")</f>
        <v/>
      </c>
      <c r="AZ528" s="63" t="str">
        <f>IF(Deník!$D528&lt;&gt;"",IF(AND(Deník!$D528&gt;=AZ$2,Deník!$D528&lt;=AZ$3),IF(AND(Deník!$R528&gt;=0,Deník!$R528&lt;=1),"BE",Deník!$R528),""),"")</f>
        <v/>
      </c>
      <c r="BA528" s="63" t="str">
        <f>IF(Deník!$D528&lt;&gt;"",IF(AND(Deník!$D528&gt;=BA$2,Deník!$D528&lt;=BA$3),IF(AND(Deník!$R528&gt;=0,Deník!$R528&lt;=1),"BE",Deník!$R528),""),"")</f>
        <v/>
      </c>
      <c r="BB528" s="63" t="str">
        <f>IF(Deník!$D528&lt;&gt;"",IF(AND(Deník!$D528&gt;=BB$2,Deník!$D528&lt;=BB$3),IF(AND(Deník!$R528&gt;=0,Deník!$R528&lt;=1),"BE",Deník!$R528),""),"")</f>
        <v/>
      </c>
      <c r="BC528" s="71" t="str">
        <f>IF(Deník!$D528&lt;&gt;"",IF(AND(Deník!$D528&gt;=BC$2,Deník!$D528&lt;=BC$3),IF(AND(Deník!$R528&gt;=0,Deník!$R528&lt;=1),"BE",Deník!$R528),""),"")</f>
        <v/>
      </c>
      <c r="BD528" s="20" t="str">
        <f>IF(Deník!$J529="S",(Deník!$M529-Deník!$K529),IF(Deník!$J529="L",(Deník!$K529-Deník!$M529),""))</f>
        <v/>
      </c>
      <c r="BE528" s="20" t="str">
        <f>IF(Deník!$J529="S",(Deník!$K529-Deník!$O529),IF(Deník!$J529="L",(Deník!$O529-Deník!$K529),""))</f>
        <v/>
      </c>
      <c r="BF528" s="20" t="str">
        <f>IF(Deník!$J529="S",(Deník!$K529-Deník!$L529),IF(Deník!$J529="L",(Deník!$L529-Deník!$K529),""))</f>
        <v/>
      </c>
      <c r="BG528" s="20" t="str">
        <f>IF(Deník!$J529="S",(Deník!$K529-Deník!$S529),IF(Deník!$J529="L",(Deník!$S529-Deník!$K529),""))</f>
        <v/>
      </c>
      <c r="BH528" s="20" t="str">
        <f>IF(Deník!$J529="S",(Deník!$K529-Deník!$U529),IF(Deník!$J529="L",(Deník!$U529-Deník!$K529),""))</f>
        <v/>
      </c>
      <c r="BI528" s="20" t="str">
        <f>IF(Deník!$R528&gt;1,Deník!$R528,"")</f>
        <v/>
      </c>
      <c r="BJ528" s="20" t="str">
        <f>IF(Deník!$R528&lt;0,Deník!$R528,"")</f>
        <v/>
      </c>
      <c r="BK528" s="17"/>
      <c r="BM528" s="233" t="str">
        <f>IF(Deník!$R528&lt;&gt;"",IF(Deník!$Y528=Statistika!$F$78,IF(AND(Deník!$R528&gt;=0,Deník!$R528&lt;=1),"BE",Deník!$R528),""),"")</f>
        <v/>
      </c>
      <c r="BN528" s="233" t="str">
        <f>IF(Deník!$R528&lt;&gt;"",IF(Deník!$Y528=Statistika!$F$79,IF(AND(Deník!$R528&gt;=0,Deník!$R528&lt;=1),"BE",Deník!$R528),""),"")</f>
        <v/>
      </c>
      <c r="BO528" s="233" t="str">
        <f>IF(Deník!$R528&lt;&gt;"",IF(Deník!$Y528=Statistika!$F$80,IF(AND(Deník!$R528&gt;=0,Deník!$R528&lt;=1),"BE",Deník!$R528),""),"")</f>
        <v/>
      </c>
      <c r="BP528" s="233" t="str">
        <f>IF(Deník!$R528&lt;&gt;"",IF(Deník!$Y528=Statistika!$F$81,IF(AND(Deník!$R528&gt;=0,Deník!$R528&lt;=1),"BE",Deník!$R528),""),"")</f>
        <v/>
      </c>
      <c r="BQ528" s="233" t="str">
        <f>IF(Deník!$R528&lt;&gt;"",IF(Deník!$Y528=Statistika!$F$82,IF(AND(Deník!$R528&gt;=0,Deník!$R528&lt;=1),"BE",Deník!$R528),""),"")</f>
        <v/>
      </c>
      <c r="BR528" s="233" t="str">
        <f>IF(Deník!$R528&lt;&gt;"",IF(Deník!$Y528=Statistika!$F$83,IF(AND(Deník!$R528&gt;=0,Deník!$R528&lt;=1),"BE",Deník!$R528),""),"")</f>
        <v/>
      </c>
      <c r="BS528" s="233" t="str">
        <f>IF(Deník!$R528&lt;&gt;"",IF(Deník!$Y528=Statistika!$F$84,IF(AND(Deník!$R528&gt;=0,Deník!$R528&lt;=1),"BE",Deník!$R528),""),"")</f>
        <v/>
      </c>
      <c r="BT528" s="233" t="str">
        <f>IF(Deník!$R528&lt;&gt;"",IF(Deník!$Y528=Statistika!$F$85,IF(AND(Deník!$R528&gt;=0,Deník!$R528&lt;=1),"BE",Deník!$R528),""),"")</f>
        <v/>
      </c>
      <c r="BU528" s="233" t="str">
        <f>IF(Deník!$R528&lt;&gt;"",IF(Deník!$Y528=Statistika!$F$86,IF(AND(Deník!$R528&gt;=0,Deník!$R528&lt;=1),"BE",Deník!$R528),""),"")</f>
        <v/>
      </c>
      <c r="BV528" s="233" t="str">
        <f>IF(Deník!$R528&lt;&gt;"",IF(Deník!$Y528=Statistika!$F$87,IF(AND(Deník!$R528&gt;=0,Deník!$R528&lt;=1),"BE",Deník!$R528),""),"")</f>
        <v/>
      </c>
      <c r="BW528" s="233" t="str">
        <f>IF(Deník!$R528&lt;&gt;"",IF(Deník!$Y528=Statistika!$F$88,IF(AND(Deník!$R528&gt;=0,Deník!$R528&lt;=1),"BE",Deník!$R528),""),"")</f>
        <v/>
      </c>
      <c r="BX528" s="233" t="str">
        <f>IF(Deník!$R528&lt;&gt;"",IF(Deník!$Y528=Statistika!$F$89,IF(AND(Deník!$R528&gt;=0,Deník!$R528&lt;=1),"BE",Deník!$R528),""),"")</f>
        <v/>
      </c>
      <c r="BY528" s="233" t="str">
        <f>IF(Deník!$R528&lt;&gt;"",IF(Deník!$Y528=Statistika!$F$90,IF(AND(Deník!$R528&gt;=0,Deník!$R528&lt;=1),"BE",Deník!$R528),""),"")</f>
        <v/>
      </c>
      <c r="BZ528" s="233" t="str">
        <f>IF(Deník!$R528&lt;&gt;"",IF(Deník!$Y528=Statistika!$F$91,IF(AND(Deník!$R528&gt;=0,Deník!$R528&lt;=1),"BE",Deník!$R528),""),"")</f>
        <v/>
      </c>
      <c r="CA528" s="233"/>
      <c r="CB528" s="233" t="str">
        <f>IF(Deník!$R528&lt;&gt;"",IF(Deník!$AB528="SL",IF(AND(Deník!$R528&gt;=0,Deník!$R528&lt;=1),"BE",Deník!$R528),""),"")</f>
        <v/>
      </c>
      <c r="CC528" s="233" t="str">
        <f>IF(Deník!$R528&lt;&gt;"",IF(Deník!$AB528="BE10",IF(AND(Deník!$R528&gt;=0,Deník!$R528&lt;=1),"BE",Deník!$R528),""),"")</f>
        <v/>
      </c>
      <c r="CD528" s="233" t="str">
        <f>IF(Deník!$R528&lt;&gt;"",IF(Deník!$AB528="BE15",IF(AND(Deník!$R528&gt;=0,Deník!$R528&lt;=1),"BE",Deník!$R528),""),"")</f>
        <v/>
      </c>
      <c r="CE528" s="233" t="str">
        <f>IF(Deník!$R528&lt;&gt;"",IF(Deník!$AB528="BE20",IF(AND(Deník!$R528&gt;=0,Deník!$R528&lt;=1),"BE",Deník!$R528),""),"")</f>
        <v/>
      </c>
      <c r="CF528" s="233" t="str">
        <f>IF(Deník!$R528&lt;&gt;"",IF(Deník!$AB528="TP1",IF(AND(Deník!$R528&gt;=0,Deník!$R528&lt;=1),"BE",Deník!$R528),""),"")</f>
        <v/>
      </c>
      <c r="CG528" s="233" t="str">
        <f>IF(Deník!$R528&lt;&gt;"",IF(Deník!$AB528="TP2",IF(AND(Deník!$R528&gt;=0,Deník!$R528&lt;=1),"BE",Deník!$R528),""),"")</f>
        <v/>
      </c>
      <c r="CH528" s="233" t="str">
        <f>IF(Deník!$R528&lt;&gt;"",IF(Deník!$AB528="TP3",IF(AND(Deník!$R528&gt;=0,Deník!$R528&lt;=1),"BE",Deník!$R528),""),"")</f>
        <v/>
      </c>
      <c r="CI528" s="233" t="str">
        <f>IF(Deník!$R528&lt;&gt;"",IF(Deník!$AB528="Trailing SL",IF(AND(Deník!$R528&gt;=0,Deník!$R528&lt;=1),"BE",Deník!$R528),""),"")</f>
        <v/>
      </c>
      <c r="CJ528" s="233" t="str">
        <f>IF(Deník!$R528&lt;&gt;"",IF(Deník!$AB528="Manual",IF(AND(Deník!$R528&gt;=0,Deník!$R528&lt;=1),"BE",Deník!$R528),""),"")</f>
        <v/>
      </c>
      <c r="CK528" s="233"/>
      <c r="CL528" s="233" t="str">
        <f>IF(Deník!$R528&lt;0,IF(Deník!$AC528=Statistika!$F$117,Deník!$R528,""),"")</f>
        <v/>
      </c>
      <c r="CM528" s="233" t="str">
        <f>IF(Deník!$R528&lt;0,IF(Deník!$AC528=Statistika!$F$118,Deník!$R528,""),"")</f>
        <v/>
      </c>
      <c r="CN528" s="233" t="str">
        <f>IF(Deník!$R528&lt;0,IF(Deník!$AC528=Statistika!$F$119,Deník!$R528,""),"")</f>
        <v/>
      </c>
      <c r="CO528" s="233" t="str">
        <f>IF(Deník!$R528&lt;0,IF(Deník!$AC528=Statistika!$F$120,Deník!$R528,""),"")</f>
        <v/>
      </c>
      <c r="CP528" s="233" t="str">
        <f>IF(Deník!$R528&lt;0,IF(Deník!$AC528=Statistika!$F$121,Deník!$R528,""),"")</f>
        <v/>
      </c>
      <c r="CQ528" s="233" t="str">
        <f>IF(Deník!$R528&lt;0,IF(Deník!$AC528=Statistika!$F$122,Deník!$R528,""),"")</f>
        <v/>
      </c>
      <c r="CR528" s="233" t="str">
        <f>IF(Deník!$R528&lt;0,IF(Deník!$AC528=Statistika!$F$123,Deník!$R528,""),"")</f>
        <v/>
      </c>
      <c r="CS528" s="233" t="str">
        <f>IF(Deník!$R528&lt;0,IF(Deník!$AC528=Statistika!$F$124,Deník!$R528,""),"")</f>
        <v/>
      </c>
      <c r="CT528" s="233" t="str">
        <f>IF(Deník!$R528&lt;0,IF(Deník!$AC528=Statistika!$F$125,Deník!$R528,""),"")</f>
        <v/>
      </c>
      <c r="CU528" s="233"/>
      <c r="CV528" s="233" t="str">
        <f>IF(Deník!$R528&lt;0,IF(Deník!$AD528=$CV$2,Deník!$R528,""),"")</f>
        <v/>
      </c>
      <c r="CW528" s="233" t="str">
        <f>IF(Deník!$R528&lt;0,IF(Deník!$AD528=$CW$2,Deník!$R528,""),"")</f>
        <v/>
      </c>
      <c r="CX528" s="233" t="str">
        <f>IF(Deník!$R528&lt;0,IF(Deník!$AD528=$CX$2,Deník!$R528,""),"")</f>
        <v/>
      </c>
      <c r="CY528" s="233" t="str">
        <f>IF(Deník!$R528&lt;0,IF(Deník!$AD528=$CY$2,Deník!$R528,""),"")</f>
        <v/>
      </c>
      <c r="CZ528" s="233" t="str">
        <f>IF(Deník!$R528&lt;0,IF(Deník!$AD528=$CZ$2,Deník!$R528,""),"")</f>
        <v/>
      </c>
      <c r="DL528" s="221">
        <f t="shared" si="22"/>
        <v>93847.029999999984</v>
      </c>
      <c r="DM528" s="220">
        <f t="shared" si="21"/>
        <v>-6.1529700000000132E-2</v>
      </c>
      <c r="DO528" s="50">
        <f>Deník!W529</f>
        <v>0</v>
      </c>
      <c r="DP528" s="102" t="str">
        <f>IF(AND(Deník!W529&gt;0),1,"")</f>
        <v/>
      </c>
      <c r="DQ528" s="102">
        <f>IF(AND(Deník!W529&lt;=0),1,"")</f>
        <v>1</v>
      </c>
      <c r="DR528" s="227"/>
      <c r="DS528" s="228"/>
      <c r="DT528" s="85"/>
      <c r="DU528" s="54">
        <f>IF(MONTH(Deník!$C528)=DU$2,Deník!$W528,"")</f>
        <v>0</v>
      </c>
      <c r="DV528" s="222" t="str">
        <f>IF(MONTH(Deník!$C528)=DV$2,Deník!$W528,"")</f>
        <v/>
      </c>
      <c r="DW528" s="222" t="str">
        <f>IF(MONTH(Deník!$C528)=DW$2,Deník!$W528,"")</f>
        <v/>
      </c>
      <c r="DX528" s="222" t="str">
        <f>IF(MONTH(Deník!$C528)=DX$2,Deník!$W528,"")</f>
        <v/>
      </c>
      <c r="DY528" s="222" t="str">
        <f>IF(MONTH(Deník!$C528)=DY$2,Deník!$W528,"")</f>
        <v/>
      </c>
      <c r="DZ528" s="222" t="str">
        <f>IF(MONTH(Deník!$C528)=DZ$2,Deník!$W528,"")</f>
        <v/>
      </c>
      <c r="EA528" s="222" t="str">
        <f>IF(MONTH(Deník!$C528)=EA$2,Deník!$W528,"")</f>
        <v/>
      </c>
      <c r="EB528" s="222" t="str">
        <f>IF(MONTH(Deník!$C528)=EB$2,Deník!$W528,"")</f>
        <v/>
      </c>
      <c r="EC528" s="222" t="str">
        <f>IF(MONTH(Deník!$C528)=EC$2,Deník!$W528,"")</f>
        <v/>
      </c>
      <c r="ED528" s="222" t="str">
        <f>IF(MONTH(Deník!$C528)=ED$2,Deník!$W528,"")</f>
        <v/>
      </c>
      <c r="EE528" s="222" t="str">
        <f>IF(MONTH(Deník!$C528)=EE$2,Deník!$W528,"")</f>
        <v/>
      </c>
      <c r="EF528" s="222" t="str">
        <f>IF(MONTH(Deník!$C528)=EF$2,Deník!$W528,"")</f>
        <v/>
      </c>
      <c r="EI528" s="600" t="str">
        <f>IF(Deník!$W528&lt;&gt;"",IF(Deník!$B528=Statistika!$F$63,Deník!$W528,""),"")</f>
        <v/>
      </c>
      <c r="EJ528" s="13" t="str">
        <f>IF(Deník!$W528&lt;&gt;"",IF(Deník!$B528=Statistika!$F$64,Deník!$W528,""),"")</f>
        <v/>
      </c>
      <c r="EK528" s="13" t="str">
        <f>IF(Deník!$W528&lt;&gt;"",IF(Deník!$B528=Statistika!$F$65,Deník!$W528,""),"")</f>
        <v/>
      </c>
      <c r="EL528" s="13" t="str">
        <f>IF(Deník!$W528&lt;&gt;"",IF(Deník!$B528=Statistika!$F$66,Deník!$W528,""),"")</f>
        <v/>
      </c>
      <c r="EM528" s="13" t="str">
        <f>IF(Deník!$W528&lt;&gt;"",IF(Deník!$B528=Statistika!$F$67,Deník!$W528,""),"")</f>
        <v/>
      </c>
      <c r="EN528" s="13" t="str">
        <f>IF(Deník!$W528&lt;&gt;"",IF(Deník!$B528=Statistika!$F$68,Deník!$W528,""),"")</f>
        <v/>
      </c>
      <c r="EO528" s="13" t="str">
        <f>IF(Deník!$W528&lt;&gt;"",IF(Deník!$B528=Statistika!$F$69,Deník!$W528,""),"")</f>
        <v/>
      </c>
      <c r="EP528" s="601" t="str">
        <f>IF(Deník!$W528&lt;&gt;"",IF(Deník!$B528=Statistika!$F$70,Deník!$W528,""),"")</f>
        <v/>
      </c>
      <c r="EQ528" s="90"/>
      <c r="ER528" s="63" t="str">
        <f>IF(Deník!$W528&lt;&gt;"",IF(Deník!$J528="L",Deník!$W528,""),"")</f>
        <v/>
      </c>
      <c r="ES528" s="13" t="str">
        <f>IF(Deník!$W528&lt;&gt;"",IF(Deník!$J528="S",Deník!$W528,""),"")</f>
        <v/>
      </c>
      <c r="ET528" s="95"/>
      <c r="EU528" s="88"/>
      <c r="EV528" s="63" t="str">
        <f>IF(WEEKDAY(Deník!$C528,2)=1,Deník!$W528,"")</f>
        <v/>
      </c>
      <c r="EW528" s="13" t="str">
        <f>IF(WEEKDAY(Deník!$C528,2)=2,Deník!$W528,"")</f>
        <v/>
      </c>
      <c r="EX528" s="13" t="str">
        <f>IF(WEEKDAY(Deník!$C528,2)=3,Deník!$W528,"")</f>
        <v/>
      </c>
      <c r="EY528" s="13" t="str">
        <f>IF(WEEKDAY(Deník!$C528,2)=4,Deník!$W528,"")</f>
        <v/>
      </c>
      <c r="EZ528" s="60" t="str">
        <f>IF(WEEKDAY(Deník!$C528,2)=5,Deník!$W528,"")</f>
        <v/>
      </c>
      <c r="FA528" s="99"/>
      <c r="FB528" s="100">
        <f>Deník!D528</f>
        <v>0</v>
      </c>
      <c r="FC528" s="63">
        <f>IF($FB528&lt;&gt;"",IF(AND($FB528&gt;=FC$2,$FB528&lt;=FC$3),Deník!$W528,""))</f>
        <v>0</v>
      </c>
      <c r="FD528" s="63" t="str">
        <f>IF($FB528&lt;&gt;"",IF(AND($FB528&gt;=FD$2,$FB528&lt;=FD$3),Deník!$W528,""))</f>
        <v/>
      </c>
      <c r="FE528" s="63" t="str">
        <f>IF($FB528&lt;&gt;"",IF(AND($FB528&gt;=FE$2,$FB528&lt;=FE$3),Deník!$W528,""))</f>
        <v/>
      </c>
      <c r="FF528" s="63" t="str">
        <f>IF($FB528&lt;&gt;"",IF(AND($FB528&gt;=FF$2,$FB528&lt;=FF$3),Deník!$W528,""))</f>
        <v/>
      </c>
      <c r="FG528" s="63" t="str">
        <f>IF($FB528&lt;&gt;"",IF(AND($FB528&gt;=FG$2,$FB528&lt;=FG$3),Deník!$W528,""))</f>
        <v/>
      </c>
      <c r="FH528" s="63" t="str">
        <f>IF($FB528&lt;&gt;"",IF(AND($FB528&gt;=FH$2,$FB528&lt;=FH$3),Deník!$W528,""))</f>
        <v/>
      </c>
      <c r="FI528" s="63" t="str">
        <f>IF($FB528&lt;&gt;"",IF(AND($FB528&gt;=FI$2,$FB528&lt;=FI$3),Deník!$W528,""))</f>
        <v/>
      </c>
      <c r="FJ528" s="63" t="str">
        <f>IF($FB528&lt;&gt;"",IF(AND($FB528&gt;=FJ$2,$FB528&lt;=FJ$3),Deník!$W528,""))</f>
        <v/>
      </c>
      <c r="FK528" s="63" t="str">
        <f>IF($FB528&lt;&gt;"",IF(AND($FB528&gt;=FK$2,$FB528&lt;=FK$3),Deník!$W528,""))</f>
        <v/>
      </c>
      <c r="FL528" s="63" t="str">
        <f>IF($FB528&lt;&gt;"",IF(AND($FB528&gt;=FL$2,$FB528&lt;=FL$3),Deník!$W528,""))</f>
        <v/>
      </c>
      <c r="FM528" s="63" t="str">
        <f>IF($FB528&lt;&gt;"",IF(AND($FB528&gt;=FM$2,$FB528&lt;=FM$3),Deník!$W528,""))</f>
        <v/>
      </c>
      <c r="FN528" s="13"/>
      <c r="FO528" s="20" t="str">
        <f>IF(Deník!$W528&gt;1,Deník!$W528,"")</f>
        <v/>
      </c>
      <c r="FP528" s="20" t="str">
        <f>IF(Deník!$W528&lt;0,Deník!$W528,"")</f>
        <v/>
      </c>
      <c r="FQ528" s="17"/>
      <c r="FS528" s="233"/>
      <c r="FT528" s="233" t="str">
        <f>IF(Deník!$W528&lt;&gt;"",IF(Deník!$Y528=Statistika!$F$78,Deník!$W528,""),"")</f>
        <v/>
      </c>
      <c r="FU528" s="233" t="str">
        <f>IF(Deník!$W528&lt;&gt;"",IF(Deník!$Y528=Statistika!$F$79,Deník!$W528,""),"")</f>
        <v/>
      </c>
      <c r="FV528" s="233" t="str">
        <f>IF(Deník!$W528&lt;&gt;"",IF(Deník!$Y528=Statistika!$F$80,Deník!$W528,""),"")</f>
        <v/>
      </c>
      <c r="FW528" s="233" t="str">
        <f>IF(Deník!$W528&lt;&gt;"",IF(Deník!$Y528=Statistika!$F$81,Deník!$W528,""),"")</f>
        <v/>
      </c>
      <c r="FX528" s="233" t="str">
        <f>IF(Deník!$W528&lt;&gt;"",IF(Deník!$Y528=Statistika!$F$82,Deník!$W528,""),"")</f>
        <v/>
      </c>
      <c r="FY528" s="233" t="str">
        <f>IF(Deník!$W528&lt;&gt;"",IF(Deník!$Y528=Statistika!$F$83,Deník!$W528,""),"")</f>
        <v/>
      </c>
      <c r="FZ528" s="233" t="str">
        <f>IF(Deník!$W528&lt;&gt;"",IF(Deník!$Y528=Statistika!$F$84,Deník!$W528,""),"")</f>
        <v/>
      </c>
      <c r="GA528" s="233" t="str">
        <f>IF(Deník!$W528&lt;&gt;"",IF(Deník!$Y528=Statistika!$F$85,Deník!$W528,""),"")</f>
        <v/>
      </c>
      <c r="GB528" s="233" t="str">
        <f>IF(Deník!$W528&lt;&gt;"",IF(Deník!$Y528=Statistika!$F$86,Deník!$W528,""),"")</f>
        <v/>
      </c>
      <c r="GC528" s="233" t="str">
        <f>IF(Deník!$W528&lt;&gt;"",IF(Deník!$Y528=Statistika!$F$87,Deník!$W528,""),"")</f>
        <v/>
      </c>
      <c r="GD528" s="233" t="str">
        <f>IF(Deník!$W528&lt;&gt;"",IF(Deník!$Y528=Statistika!$F$88,Deník!$W528,""),"")</f>
        <v/>
      </c>
      <c r="GE528" s="233" t="str">
        <f>IF(Deník!$W528&lt;&gt;"",IF(Deník!$Y528=Statistika!$F$89,Deník!$W528,""),"")</f>
        <v/>
      </c>
      <c r="GF528" s="233" t="str">
        <f>IF(Deník!$W528&lt;&gt;"",IF(Deník!$Y528=Statistika!$F$90,Deník!$W528,""),"")</f>
        <v/>
      </c>
      <c r="GG528" s="233" t="str">
        <f>IF(Deník!$W528&lt;&gt;"",IF(Deník!$Y528=Statistika!$F$91,Deník!$W528,""),"")</f>
        <v/>
      </c>
      <c r="GH528" s="233"/>
      <c r="GI528" s="233" t="str">
        <f>IF(Deník!$W528&lt;&gt;"",IF(Deník!$AB528=Statistika!$L$100,Deník!$W528,""),"")</f>
        <v/>
      </c>
      <c r="GJ528" s="233" t="str">
        <f>IF(Deník!$W528&lt;&gt;"",IF(Deník!$AB528=Statistika!$L$101,Deník!$W528,""),"")</f>
        <v/>
      </c>
      <c r="GK528" s="233" t="str">
        <f>IF(Deník!$W528&lt;&gt;"",IF(Deník!$AB528=Statistika!$L$102,Deník!$W528,""),"")</f>
        <v/>
      </c>
      <c r="GL528" s="233" t="str">
        <f>IF(Deník!$W528&lt;&gt;"",IF(Deník!$AB528=Statistika!$L$103,Deník!$W528,""),"")</f>
        <v/>
      </c>
      <c r="GM528" s="233" t="str">
        <f>IF(Deník!$W528&lt;&gt;"",IF(Deník!$AB528=Statistika!$L$104,Deník!$W528,""),"")</f>
        <v/>
      </c>
      <c r="GN528" s="233" t="str">
        <f>IF(Deník!$W528&lt;&gt;"",IF(Deník!$AB528=Statistika!$L$105,Deník!$W528,""),"")</f>
        <v/>
      </c>
      <c r="GO528" s="233" t="str">
        <f>IF(Deník!$W528&lt;&gt;"",IF(Deník!$AB528=Statistika!$L$106,Deník!$W528,""),"")</f>
        <v/>
      </c>
      <c r="GP528" s="233" t="str">
        <f>IF(Deník!$W528&lt;&gt;"",IF(Deník!$AB528=Statistika!$L$107,Deník!$W528,""),"")</f>
        <v/>
      </c>
      <c r="GQ528" s="233" t="str">
        <f>IF(Deník!$W528&lt;&gt;"",IF(Deník!$AB528=Statistika!$L$108,Deník!$W528,""),"")</f>
        <v/>
      </c>
      <c r="GS528" s="233" t="str">
        <f>IF(Deník!$W528&lt;0,IF(Deník!$AC528=Statistika!$F$117,Deník!$W528,""),"")</f>
        <v/>
      </c>
      <c r="GT528" s="233" t="str">
        <f>IF(Deník!$W528&lt;0,IF(Deník!$AC528=Statistika!$F$118,Deník!$W528,""),"")</f>
        <v/>
      </c>
      <c r="GU528" s="233" t="str">
        <f>IF(Deník!$W528&lt;0,IF(Deník!$AC528=Statistika!$F$119,Deník!$W528,""),"")</f>
        <v/>
      </c>
      <c r="GV528" s="233" t="str">
        <f>IF(Deník!$W528&lt;0,IF(Deník!$AC528=Statistika!$F$120,Deník!$W528,""),"")</f>
        <v/>
      </c>
      <c r="GW528" s="233" t="str">
        <f>IF(Deník!$W528&lt;0,IF(Deník!$AC528=Statistika!$F$121,Deník!$W528,""),"")</f>
        <v/>
      </c>
      <c r="GX528" s="233" t="str">
        <f>IF(Deník!$W528&lt;0,IF(Deník!$AC528=Statistika!$F$122,Deník!$W528,""),"")</f>
        <v/>
      </c>
      <c r="GY528" s="233" t="str">
        <f>IF(Deník!$W528&lt;0,IF(Deník!$AC528=Statistika!$F$123,Deník!$W528,""),"")</f>
        <v/>
      </c>
      <c r="GZ528" s="233" t="str">
        <f>IF(Deník!$W528&lt;0,IF(Deník!$AC528=Statistika!$F$124,Deník!$W528,""),"")</f>
        <v/>
      </c>
      <c r="HA528" s="233" t="str">
        <f>IF(Deník!$W528&lt;0,IF(Deník!$AC528=Statistika!$F$125,Deník!$W528,""),"")</f>
        <v/>
      </c>
      <c r="HC528" s="233" t="str">
        <f>IF(Deník!$W528&lt;0,IF(Deník!$AD528=Statistika!$F$133,Deník!$W528,""),"")</f>
        <v/>
      </c>
      <c r="HD528" s="233" t="str">
        <f>IF(Deník!$W528&lt;0,IF(Deník!$AD528=Statistika!$F$134,Deník!$W528,""),"")</f>
        <v/>
      </c>
      <c r="HE528" s="233" t="str">
        <f>IF(Deník!$W528&lt;0,IF(Deník!$AD528=Statistika!$F$135,Deník!$W528,""),"")</f>
        <v/>
      </c>
      <c r="HF528" s="233" t="str">
        <f>IF(Deník!$W528&lt;0,IF(Deník!$AD528=Statistika!$F$136,Deník!$W528,""),"")</f>
        <v/>
      </c>
      <c r="HG528" s="233" t="str">
        <f>IF(Deník!$W528&lt;0,IF(Deník!$AD528=Statistika!$F$137,Deník!$W528,""),"")</f>
        <v/>
      </c>
      <c r="ID528" s="8">
        <f>Tabulka4[[#This Row],[Sloupec3]]</f>
        <v>0</v>
      </c>
      <c r="IE528" s="17" t="str">
        <f>IF(AND([1]Deník!$C528&gt;='[1]Měsíční shrnutí'!$D$1,[1]Deník!$C528&lt;='[1]Měsíční shrnutí'!$F$1),[1]Deník!$X528,"")</f>
        <v/>
      </c>
    </row>
    <row r="529" spans="1:239">
      <c r="A529" s="8">
        <f>Deník!C530</f>
        <v>0</v>
      </c>
      <c r="B529" s="50" t="str">
        <f>Deník!R530</f>
        <v/>
      </c>
      <c r="C529" s="102" t="str">
        <f>IF(AND(Deník!R530&gt;1,Deník!R530&lt;&gt;""),1,"")</f>
        <v/>
      </c>
      <c r="D529" s="102" t="str">
        <f>IF(AND(Deník!R530&lt;=0,Deník!R530&lt;&gt;""),1,"")</f>
        <v/>
      </c>
      <c r="E529" s="103" t="str">
        <f>IF(AND(Deník!R530&gt;=0,Deník!R530&lt;=1),1,"")</f>
        <v/>
      </c>
      <c r="F529" s="79" t="str">
        <f>IF(Deník!R530&lt;&gt;"",Deník!R530+F528,"")</f>
        <v/>
      </c>
      <c r="G529" s="85"/>
      <c r="H529" s="54" t="str">
        <f>IF(MONTH(Deník!$C529)=H$2,IF(AND(Deník!$R529&gt;=0,Deník!$R529&lt;=1),"BE",Deník!$R529),"")</f>
        <v/>
      </c>
      <c r="I529" s="11" t="str">
        <f>IF(MONTH(Deník!$C529)=I$2,IF(AND(Deník!$R529&gt;=0,Deník!$R529&lt;=1),"BE",Deník!$R529),"")</f>
        <v/>
      </c>
      <c r="J529" s="11" t="str">
        <f>IF(MONTH(Deník!$C529)=J$2,IF(AND(Deník!$R529&gt;=0,Deník!$R529&lt;=1),"BE",Deník!$R529),"")</f>
        <v/>
      </c>
      <c r="K529" s="11" t="str">
        <f>IF(MONTH(Deník!$C529)=K$2,IF(AND(Deník!$R529&gt;=0,Deník!$R529&lt;=1),"BE",Deník!$R529),"")</f>
        <v/>
      </c>
      <c r="L529" s="11" t="str">
        <f>IF(MONTH(Deník!$C529)=L$2,IF(AND(Deník!$R529&gt;=0,Deník!$R529&lt;=1),"BE",Deník!$R529),"")</f>
        <v/>
      </c>
      <c r="M529" s="11" t="str">
        <f>IF(MONTH(Deník!$C529)=M$2,IF(AND(Deník!$R529&gt;=0,Deník!$R529&lt;=1),"BE",Deník!$R529),"")</f>
        <v/>
      </c>
      <c r="N529" s="11" t="str">
        <f>IF(MONTH(Deník!$C529)=N$2,IF(AND(Deník!$R529&gt;=0,Deník!$R529&lt;=1),"BE",Deník!$R529),"")</f>
        <v/>
      </c>
      <c r="O529" s="11" t="str">
        <f>IF(MONTH(Deník!$C529)=O$2,IF(AND(Deník!$R529&gt;=0,Deník!$R529&lt;=1),"BE",Deník!$R529),"")</f>
        <v/>
      </c>
      <c r="P529" s="11" t="str">
        <f>IF(MONTH(Deník!$C529)=P$2,IF(AND(Deník!$R529&gt;=0,Deník!$R529&lt;=1),"BE",Deník!$R529),"")</f>
        <v/>
      </c>
      <c r="Q529" s="11" t="str">
        <f>IF(MONTH(Deník!$C529)=Q$2,IF(AND(Deník!$R529&gt;=0,Deník!$R529&lt;=1),"BE",Deník!$R529),"")</f>
        <v/>
      </c>
      <c r="R529" s="11" t="str">
        <f>IF(MONTH(Deník!$C529)=R$2,IF(AND(Deník!$R529&gt;=0,Deník!$R529&lt;=1),"BE",Deník!$R529),"")</f>
        <v/>
      </c>
      <c r="S529" s="57" t="str">
        <f>IF(MONTH(Deník!$C529)=S$2,IF(AND(Deník!$R529&gt;=0,Deník!$R529&lt;=1),"BE",Deník!$R529),"")</f>
        <v/>
      </c>
      <c r="U529" s="12"/>
      <c r="V529" s="12"/>
      <c r="X529" s="600" t="str">
        <f>IF(Deník!$R529&lt;&gt;"",IF(Deník!$B529=Statistika!$F$63,IF(AND(Deník!$R529&gt;=0,Deník!$R529&lt;=1),"BE",Deník!$R529),""),"")</f>
        <v/>
      </c>
      <c r="Y529" s="13" t="str">
        <f>IF(Deník!$R529&lt;&gt;"",IF(Deník!$B529=Statistika!$F$64,IF(AND(Deník!$R529&gt;=0,Deník!$R529&lt;=1),"BE",Deník!$R529),""),"")</f>
        <v/>
      </c>
      <c r="Z529" s="13" t="str">
        <f>IF(Deník!$R529&lt;&gt;"",IF(Deník!$B529=Statistika!$F$65,IF(AND(Deník!$R529&gt;=0,Deník!$R529&lt;=1),"BE",Deník!$R529),""),"")</f>
        <v/>
      </c>
      <c r="AA529" s="13" t="str">
        <f>IF(Deník!$R529&lt;&gt;"",IF(Deník!$B529=Statistika!$F$66,IF(AND(Deník!$R529&gt;=0,Deník!$R529&lt;=1),"BE",Deník!$R529),""),"")</f>
        <v/>
      </c>
      <c r="AB529" s="13" t="str">
        <f>IF(Deník!$R529&lt;&gt;"",IF(Deník!$B529=Statistika!$F$67,IF(AND(Deník!$R529&gt;=0,Deník!$R529&lt;=1),"BE",Deník!$R529),""),"")</f>
        <v/>
      </c>
      <c r="AC529" s="13" t="str">
        <f>IF(Deník!$R529&lt;&gt;"",IF(Deník!$B529=Statistika!$F$68,IF(AND(Deník!$R529&gt;=0,Deník!$R529&lt;=1),"BE",Deník!$R529),""),"")</f>
        <v/>
      </c>
      <c r="AD529" s="13" t="str">
        <f>IF(Deník!$R529&lt;&gt;"",IF(Deník!$B529=Statistika!$F$69,IF(AND(Deník!$R529&gt;=0,Deník!$R529&lt;=1),"BE",Deník!$R529),""),"")</f>
        <v/>
      </c>
      <c r="AE529" s="601" t="str">
        <f>IF(Deník!$R529&lt;&gt;"",IF(Deník!$B529=Statistika!$F$70,IF(AND(Deník!$R529&gt;=0,Deník!$R529&lt;=1),"BE",Deník!$R529),""),"")</f>
        <v/>
      </c>
      <c r="AF529" s="90"/>
      <c r="AG529" s="63" t="str">
        <f>IF(Deník!$R529&lt;&gt;"",IF(Deník!$J529="L",IF(AND(Deník!$R529&gt;=0,Deník!$R529&lt;=1),"BE",Deník!$R529),""),"")</f>
        <v/>
      </c>
      <c r="AH529" s="13" t="str">
        <f>IF(Deník!$R529&lt;&gt;"",IF(Deník!$J529="S",IF(AND(Deník!$R529&gt;=0,Deník!$R529&lt;=1),"BE",Deník!$R529),""),"")</f>
        <v/>
      </c>
      <c r="AI529" s="95"/>
      <c r="AJ529" s="71" t="str">
        <f>IF(Deník!N530&lt;&gt;"",Deník!N530*-1,"")</f>
        <v/>
      </c>
      <c r="AK529" s="88"/>
      <c r="AL529" s="63" t="str">
        <f>IF(WEEKDAY(Deník!$C529,2)=1,IF(AND(Deník!$R529&gt;=0,Deník!$R529&lt;=1),"BE",Deník!$R529),"")</f>
        <v/>
      </c>
      <c r="AM529" s="13" t="str">
        <f>IF(WEEKDAY(Deník!$C529,2)=2,IF(AND(Deník!$R529&gt;=0,Deník!$R529&lt;=1),"BE",Deník!$R529),"")</f>
        <v/>
      </c>
      <c r="AN529" s="13" t="str">
        <f>IF(WEEKDAY(Deník!$C529,2)=3,IF(AND(Deník!$R529&gt;=0,Deník!$R529&lt;=1),"BE",Deník!$R529),"")</f>
        <v/>
      </c>
      <c r="AO529" s="13" t="str">
        <f>IF(WEEKDAY(Deník!$C529,2)=4,IF(AND(Deník!$R529&gt;=0,Deník!$R529&lt;=1),"BE",Deník!$R529),"")</f>
        <v/>
      </c>
      <c r="AP529" s="60" t="str">
        <f>IF(WEEKDAY(Deník!$C529,2)=5,IF(AND(Deník!$R529&gt;=0,Deník!$R529&lt;=1),"BE",Deník!$R529),"")</f>
        <v/>
      </c>
      <c r="AQ529" s="99"/>
      <c r="AR529" s="100">
        <f>Deník!D529</f>
        <v>0</v>
      </c>
      <c r="AS529" s="63" t="str">
        <f>IF(Deník!$D529&lt;&gt;"",IF(AND(Deník!$D529&gt;=AS$2,Deník!$D529&lt;=AS$3),IF(AND(Deník!$R529&gt;=0,Deník!$R529&lt;=1),"BE",Deník!$R529),""),"")</f>
        <v/>
      </c>
      <c r="AT529" s="63" t="str">
        <f>IF(Deník!$D529&lt;&gt;"",IF(AND(Deník!$D529&gt;=AT$2,Deník!$D529&lt;=AT$3),IF(AND(Deník!$R529&gt;=0,Deník!$R529&lt;=1),"BE",Deník!$R529),""),"")</f>
        <v/>
      </c>
      <c r="AU529" s="63" t="str">
        <f>IF(Deník!$D529&lt;&gt;"",IF(AND(Deník!$D529&gt;=AU$2,Deník!$D529&lt;=AU$3),IF(AND(Deník!$R529&gt;=0,Deník!$R529&lt;=1),"BE",Deník!$R529),""),"")</f>
        <v/>
      </c>
      <c r="AV529" s="63" t="str">
        <f>IF(Deník!$D529&lt;&gt;"",IF(AND(Deník!$D529&gt;=AV$2,Deník!$D529&lt;=AV$3),IF(AND(Deník!$R529&gt;=0,Deník!$R529&lt;=1),"BE",Deník!$R529),""),"")</f>
        <v/>
      </c>
      <c r="AW529" s="63" t="str">
        <f>IF(Deník!$D529&lt;&gt;"",IF(AND(Deník!$D529&gt;=AW$2,Deník!$D529&lt;=AW$3),IF(AND(Deník!$R529&gt;=0,Deník!$R529&lt;=1),"BE",Deník!$R529),""),"")</f>
        <v/>
      </c>
      <c r="AX529" s="63" t="str">
        <f>IF(Deník!$D529&lt;&gt;"",IF(AND(Deník!$D529&gt;=AX$2,Deník!$D529&lt;=AX$3),IF(AND(Deník!$R529&gt;=0,Deník!$R529&lt;=1),"BE",Deník!$R529),""),"")</f>
        <v/>
      </c>
      <c r="AY529" s="63" t="str">
        <f>IF(Deník!$D529&lt;&gt;"",IF(AND(Deník!$D529&gt;=AY$2,Deník!$D529&lt;=AY$3),IF(AND(Deník!$R529&gt;=0,Deník!$R529&lt;=1),"BE",Deník!$R529),""),"")</f>
        <v/>
      </c>
      <c r="AZ529" s="63" t="str">
        <f>IF(Deník!$D529&lt;&gt;"",IF(AND(Deník!$D529&gt;=AZ$2,Deník!$D529&lt;=AZ$3),IF(AND(Deník!$R529&gt;=0,Deník!$R529&lt;=1),"BE",Deník!$R529),""),"")</f>
        <v/>
      </c>
      <c r="BA529" s="63" t="str">
        <f>IF(Deník!$D529&lt;&gt;"",IF(AND(Deník!$D529&gt;=BA$2,Deník!$D529&lt;=BA$3),IF(AND(Deník!$R529&gt;=0,Deník!$R529&lt;=1),"BE",Deník!$R529),""),"")</f>
        <v/>
      </c>
      <c r="BB529" s="63" t="str">
        <f>IF(Deník!$D529&lt;&gt;"",IF(AND(Deník!$D529&gt;=BB$2,Deník!$D529&lt;=BB$3),IF(AND(Deník!$R529&gt;=0,Deník!$R529&lt;=1),"BE",Deník!$R529),""),"")</f>
        <v/>
      </c>
      <c r="BC529" s="71" t="str">
        <f>IF(Deník!$D529&lt;&gt;"",IF(AND(Deník!$D529&gt;=BC$2,Deník!$D529&lt;=BC$3),IF(AND(Deník!$R529&gt;=0,Deník!$R529&lt;=1),"BE",Deník!$R529),""),"")</f>
        <v/>
      </c>
      <c r="BD529" s="20" t="str">
        <f>IF(Deník!$J530="S",(Deník!$M530-Deník!$K530),IF(Deník!$J530="L",(Deník!$K530-Deník!$M530),""))</f>
        <v/>
      </c>
      <c r="BE529" s="20" t="str">
        <f>IF(Deník!$J530="S",(Deník!$K530-Deník!$O530),IF(Deník!$J530="L",(Deník!$O530-Deník!$K530),""))</f>
        <v/>
      </c>
      <c r="BF529" s="20" t="str">
        <f>IF(Deník!$J530="S",(Deník!$K530-Deník!$L530),IF(Deník!$J530="L",(Deník!$L530-Deník!$K530),""))</f>
        <v/>
      </c>
      <c r="BG529" s="20" t="str">
        <f>IF(Deník!$J530="S",(Deník!$K530-Deník!$S530),IF(Deník!$J530="L",(Deník!$S530-Deník!$K530),""))</f>
        <v/>
      </c>
      <c r="BH529" s="20" t="str">
        <f>IF(Deník!$J530="S",(Deník!$K530-Deník!$U530),IF(Deník!$J530="L",(Deník!$U530-Deník!$K530),""))</f>
        <v/>
      </c>
      <c r="BI529" s="20" t="str">
        <f>IF(Deník!$R529&gt;1,Deník!$R529,"")</f>
        <v/>
      </c>
      <c r="BJ529" s="20" t="str">
        <f>IF(Deník!$R529&lt;0,Deník!$R529,"")</f>
        <v/>
      </c>
      <c r="BK529" s="17"/>
      <c r="BM529" s="233" t="str">
        <f>IF(Deník!$R529&lt;&gt;"",IF(Deník!$Y529=Statistika!$F$78,IF(AND(Deník!$R529&gt;=0,Deník!$R529&lt;=1),"BE",Deník!$R529),""),"")</f>
        <v/>
      </c>
      <c r="BN529" s="233" t="str">
        <f>IF(Deník!$R529&lt;&gt;"",IF(Deník!$Y529=Statistika!$F$79,IF(AND(Deník!$R529&gt;=0,Deník!$R529&lt;=1),"BE",Deník!$R529),""),"")</f>
        <v/>
      </c>
      <c r="BO529" s="233" t="str">
        <f>IF(Deník!$R529&lt;&gt;"",IF(Deník!$Y529=Statistika!$F$80,IF(AND(Deník!$R529&gt;=0,Deník!$R529&lt;=1),"BE",Deník!$R529),""),"")</f>
        <v/>
      </c>
      <c r="BP529" s="233" t="str">
        <f>IF(Deník!$R529&lt;&gt;"",IF(Deník!$Y529=Statistika!$F$81,IF(AND(Deník!$R529&gt;=0,Deník!$R529&lt;=1),"BE",Deník!$R529),""),"")</f>
        <v/>
      </c>
      <c r="BQ529" s="233" t="str">
        <f>IF(Deník!$R529&lt;&gt;"",IF(Deník!$Y529=Statistika!$F$82,IF(AND(Deník!$R529&gt;=0,Deník!$R529&lt;=1),"BE",Deník!$R529),""),"")</f>
        <v/>
      </c>
      <c r="BR529" s="233" t="str">
        <f>IF(Deník!$R529&lt;&gt;"",IF(Deník!$Y529=Statistika!$F$83,IF(AND(Deník!$R529&gt;=0,Deník!$R529&lt;=1),"BE",Deník!$R529),""),"")</f>
        <v/>
      </c>
      <c r="BS529" s="233" t="str">
        <f>IF(Deník!$R529&lt;&gt;"",IF(Deník!$Y529=Statistika!$F$84,IF(AND(Deník!$R529&gt;=0,Deník!$R529&lt;=1),"BE",Deník!$R529),""),"")</f>
        <v/>
      </c>
      <c r="BT529" s="233" t="str">
        <f>IF(Deník!$R529&lt;&gt;"",IF(Deník!$Y529=Statistika!$F$85,IF(AND(Deník!$R529&gt;=0,Deník!$R529&lt;=1),"BE",Deník!$R529),""),"")</f>
        <v/>
      </c>
      <c r="BU529" s="233" t="str">
        <f>IF(Deník!$R529&lt;&gt;"",IF(Deník!$Y529=Statistika!$F$86,IF(AND(Deník!$R529&gt;=0,Deník!$R529&lt;=1),"BE",Deník!$R529),""),"")</f>
        <v/>
      </c>
      <c r="BV529" s="233" t="str">
        <f>IF(Deník!$R529&lt;&gt;"",IF(Deník!$Y529=Statistika!$F$87,IF(AND(Deník!$R529&gt;=0,Deník!$R529&lt;=1),"BE",Deník!$R529),""),"")</f>
        <v/>
      </c>
      <c r="BW529" s="233" t="str">
        <f>IF(Deník!$R529&lt;&gt;"",IF(Deník!$Y529=Statistika!$F$88,IF(AND(Deník!$R529&gt;=0,Deník!$R529&lt;=1),"BE",Deník!$R529),""),"")</f>
        <v/>
      </c>
      <c r="BX529" s="233" t="str">
        <f>IF(Deník!$R529&lt;&gt;"",IF(Deník!$Y529=Statistika!$F$89,IF(AND(Deník!$R529&gt;=0,Deník!$R529&lt;=1),"BE",Deník!$R529),""),"")</f>
        <v/>
      </c>
      <c r="BY529" s="233" t="str">
        <f>IF(Deník!$R529&lt;&gt;"",IF(Deník!$Y529=Statistika!$F$90,IF(AND(Deník!$R529&gt;=0,Deník!$R529&lt;=1),"BE",Deník!$R529),""),"")</f>
        <v/>
      </c>
      <c r="BZ529" s="233" t="str">
        <f>IF(Deník!$R529&lt;&gt;"",IF(Deník!$Y529=Statistika!$F$91,IF(AND(Deník!$R529&gt;=0,Deník!$R529&lt;=1),"BE",Deník!$R529),""),"")</f>
        <v/>
      </c>
      <c r="CA529" s="233"/>
      <c r="CB529" s="233" t="str">
        <f>IF(Deník!$R529&lt;&gt;"",IF(Deník!$AB529="SL",IF(AND(Deník!$R529&gt;=0,Deník!$R529&lt;=1),"BE",Deník!$R529),""),"")</f>
        <v/>
      </c>
      <c r="CC529" s="233" t="str">
        <f>IF(Deník!$R529&lt;&gt;"",IF(Deník!$AB529="BE10",IF(AND(Deník!$R529&gt;=0,Deník!$R529&lt;=1),"BE",Deník!$R529),""),"")</f>
        <v/>
      </c>
      <c r="CD529" s="233" t="str">
        <f>IF(Deník!$R529&lt;&gt;"",IF(Deník!$AB529="BE15",IF(AND(Deník!$R529&gt;=0,Deník!$R529&lt;=1),"BE",Deník!$R529),""),"")</f>
        <v/>
      </c>
      <c r="CE529" s="233" t="str">
        <f>IF(Deník!$R529&lt;&gt;"",IF(Deník!$AB529="BE20",IF(AND(Deník!$R529&gt;=0,Deník!$R529&lt;=1),"BE",Deník!$R529),""),"")</f>
        <v/>
      </c>
      <c r="CF529" s="233" t="str">
        <f>IF(Deník!$R529&lt;&gt;"",IF(Deník!$AB529="TP1",IF(AND(Deník!$R529&gt;=0,Deník!$R529&lt;=1),"BE",Deník!$R529),""),"")</f>
        <v/>
      </c>
      <c r="CG529" s="233" t="str">
        <f>IF(Deník!$R529&lt;&gt;"",IF(Deník!$AB529="TP2",IF(AND(Deník!$R529&gt;=0,Deník!$R529&lt;=1),"BE",Deník!$R529),""),"")</f>
        <v/>
      </c>
      <c r="CH529" s="233" t="str">
        <f>IF(Deník!$R529&lt;&gt;"",IF(Deník!$AB529="TP3",IF(AND(Deník!$R529&gt;=0,Deník!$R529&lt;=1),"BE",Deník!$R529),""),"")</f>
        <v/>
      </c>
      <c r="CI529" s="233" t="str">
        <f>IF(Deník!$R529&lt;&gt;"",IF(Deník!$AB529="Trailing SL",IF(AND(Deník!$R529&gt;=0,Deník!$R529&lt;=1),"BE",Deník!$R529),""),"")</f>
        <v/>
      </c>
      <c r="CJ529" s="233" t="str">
        <f>IF(Deník!$R529&lt;&gt;"",IF(Deník!$AB529="Manual",IF(AND(Deník!$R529&gt;=0,Deník!$R529&lt;=1),"BE",Deník!$R529),""),"")</f>
        <v/>
      </c>
      <c r="CK529" s="233"/>
      <c r="CL529" s="233" t="str">
        <f>IF(Deník!$R529&lt;0,IF(Deník!$AC529=Statistika!$F$117,Deník!$R529,""),"")</f>
        <v/>
      </c>
      <c r="CM529" s="233" t="str">
        <f>IF(Deník!$R529&lt;0,IF(Deník!$AC529=Statistika!$F$118,Deník!$R529,""),"")</f>
        <v/>
      </c>
      <c r="CN529" s="233" t="str">
        <f>IF(Deník!$R529&lt;0,IF(Deník!$AC529=Statistika!$F$119,Deník!$R529,""),"")</f>
        <v/>
      </c>
      <c r="CO529" s="233" t="str">
        <f>IF(Deník!$R529&lt;0,IF(Deník!$AC529=Statistika!$F$120,Deník!$R529,""),"")</f>
        <v/>
      </c>
      <c r="CP529" s="233" t="str">
        <f>IF(Deník!$R529&lt;0,IF(Deník!$AC529=Statistika!$F$121,Deník!$R529,""),"")</f>
        <v/>
      </c>
      <c r="CQ529" s="233" t="str">
        <f>IF(Deník!$R529&lt;0,IF(Deník!$AC529=Statistika!$F$122,Deník!$R529,""),"")</f>
        <v/>
      </c>
      <c r="CR529" s="233" t="str">
        <f>IF(Deník!$R529&lt;0,IF(Deník!$AC529=Statistika!$F$123,Deník!$R529,""),"")</f>
        <v/>
      </c>
      <c r="CS529" s="233" t="str">
        <f>IF(Deník!$R529&lt;0,IF(Deník!$AC529=Statistika!$F$124,Deník!$R529,""),"")</f>
        <v/>
      </c>
      <c r="CT529" s="233" t="str">
        <f>IF(Deník!$R529&lt;0,IF(Deník!$AC529=Statistika!$F$125,Deník!$R529,""),"")</f>
        <v/>
      </c>
      <c r="CU529" s="233"/>
      <c r="CV529" s="233" t="str">
        <f>IF(Deník!$R529&lt;0,IF(Deník!$AD529=$CV$2,Deník!$R529,""),"")</f>
        <v/>
      </c>
      <c r="CW529" s="233" t="str">
        <f>IF(Deník!$R529&lt;0,IF(Deník!$AD529=$CW$2,Deník!$R529,""),"")</f>
        <v/>
      </c>
      <c r="CX529" s="233" t="str">
        <f>IF(Deník!$R529&lt;0,IF(Deník!$AD529=$CX$2,Deník!$R529,""),"")</f>
        <v/>
      </c>
      <c r="CY529" s="233" t="str">
        <f>IF(Deník!$R529&lt;0,IF(Deník!$AD529=$CY$2,Deník!$R529,""),"")</f>
        <v/>
      </c>
      <c r="CZ529" s="233" t="str">
        <f>IF(Deník!$R529&lt;0,IF(Deník!$AD529=$CZ$2,Deník!$R529,""),"")</f>
        <v/>
      </c>
      <c r="DL529" s="221">
        <f t="shared" si="22"/>
        <v>93847.029999999984</v>
      </c>
      <c r="DM529" s="220">
        <f t="shared" si="21"/>
        <v>-6.1529700000000132E-2</v>
      </c>
      <c r="DO529" s="50">
        <f>Deník!W530</f>
        <v>0</v>
      </c>
      <c r="DP529" s="102" t="str">
        <f>IF(AND(Deník!W530&gt;0),1,"")</f>
        <v/>
      </c>
      <c r="DQ529" s="102">
        <f>IF(AND(Deník!W530&lt;=0),1,"")</f>
        <v>1</v>
      </c>
      <c r="DR529" s="227"/>
      <c r="DS529" s="228"/>
      <c r="DT529" s="85"/>
      <c r="DU529" s="54">
        <f>IF(MONTH(Deník!$C529)=DU$2,Deník!$W529,"")</f>
        <v>0</v>
      </c>
      <c r="DV529" s="222" t="str">
        <f>IF(MONTH(Deník!$C529)=DV$2,Deník!$W529,"")</f>
        <v/>
      </c>
      <c r="DW529" s="222" t="str">
        <f>IF(MONTH(Deník!$C529)=DW$2,Deník!$W529,"")</f>
        <v/>
      </c>
      <c r="DX529" s="222" t="str">
        <f>IF(MONTH(Deník!$C529)=DX$2,Deník!$W529,"")</f>
        <v/>
      </c>
      <c r="DY529" s="222" t="str">
        <f>IF(MONTH(Deník!$C529)=DY$2,Deník!$W529,"")</f>
        <v/>
      </c>
      <c r="DZ529" s="222" t="str">
        <f>IF(MONTH(Deník!$C529)=DZ$2,Deník!$W529,"")</f>
        <v/>
      </c>
      <c r="EA529" s="222" t="str">
        <f>IF(MONTH(Deník!$C529)=EA$2,Deník!$W529,"")</f>
        <v/>
      </c>
      <c r="EB529" s="222" t="str">
        <f>IF(MONTH(Deník!$C529)=EB$2,Deník!$W529,"")</f>
        <v/>
      </c>
      <c r="EC529" s="222" t="str">
        <f>IF(MONTH(Deník!$C529)=EC$2,Deník!$W529,"")</f>
        <v/>
      </c>
      <c r="ED529" s="222" t="str">
        <f>IF(MONTH(Deník!$C529)=ED$2,Deník!$W529,"")</f>
        <v/>
      </c>
      <c r="EE529" s="222" t="str">
        <f>IF(MONTH(Deník!$C529)=EE$2,Deník!$W529,"")</f>
        <v/>
      </c>
      <c r="EF529" s="222" t="str">
        <f>IF(MONTH(Deník!$C529)=EF$2,Deník!$W529,"")</f>
        <v/>
      </c>
      <c r="EI529" s="600" t="str">
        <f>IF(Deník!$W529&lt;&gt;"",IF(Deník!$B529=Statistika!$F$63,Deník!$W529,""),"")</f>
        <v/>
      </c>
      <c r="EJ529" s="13" t="str">
        <f>IF(Deník!$W529&lt;&gt;"",IF(Deník!$B529=Statistika!$F$64,Deník!$W529,""),"")</f>
        <v/>
      </c>
      <c r="EK529" s="13" t="str">
        <f>IF(Deník!$W529&lt;&gt;"",IF(Deník!$B529=Statistika!$F$65,Deník!$W529,""),"")</f>
        <v/>
      </c>
      <c r="EL529" s="13" t="str">
        <f>IF(Deník!$W529&lt;&gt;"",IF(Deník!$B529=Statistika!$F$66,Deník!$W529,""),"")</f>
        <v/>
      </c>
      <c r="EM529" s="13" t="str">
        <f>IF(Deník!$W529&lt;&gt;"",IF(Deník!$B529=Statistika!$F$67,Deník!$W529,""),"")</f>
        <v/>
      </c>
      <c r="EN529" s="13" t="str">
        <f>IF(Deník!$W529&lt;&gt;"",IF(Deník!$B529=Statistika!$F$68,Deník!$W529,""),"")</f>
        <v/>
      </c>
      <c r="EO529" s="13" t="str">
        <f>IF(Deník!$W529&lt;&gt;"",IF(Deník!$B529=Statistika!$F$69,Deník!$W529,""),"")</f>
        <v/>
      </c>
      <c r="EP529" s="601" t="str">
        <f>IF(Deník!$W529&lt;&gt;"",IF(Deník!$B529=Statistika!$F$70,Deník!$W529,""),"")</f>
        <v/>
      </c>
      <c r="EQ529" s="90"/>
      <c r="ER529" s="63" t="str">
        <f>IF(Deník!$W529&lt;&gt;"",IF(Deník!$J529="L",Deník!$W529,""),"")</f>
        <v/>
      </c>
      <c r="ES529" s="13" t="str">
        <f>IF(Deník!$W529&lt;&gt;"",IF(Deník!$J529="S",Deník!$W529,""),"")</f>
        <v/>
      </c>
      <c r="ET529" s="95"/>
      <c r="EU529" s="88"/>
      <c r="EV529" s="63" t="str">
        <f>IF(WEEKDAY(Deník!$C529,2)=1,Deník!$W529,"")</f>
        <v/>
      </c>
      <c r="EW529" s="13" t="str">
        <f>IF(WEEKDAY(Deník!$C529,2)=2,Deník!$W529,"")</f>
        <v/>
      </c>
      <c r="EX529" s="13" t="str">
        <f>IF(WEEKDAY(Deník!$C529,2)=3,Deník!$W529,"")</f>
        <v/>
      </c>
      <c r="EY529" s="13" t="str">
        <f>IF(WEEKDAY(Deník!$C529,2)=4,Deník!$W529,"")</f>
        <v/>
      </c>
      <c r="EZ529" s="60" t="str">
        <f>IF(WEEKDAY(Deník!$C529,2)=5,Deník!$W529,"")</f>
        <v/>
      </c>
      <c r="FA529" s="99"/>
      <c r="FB529" s="100">
        <f>Deník!D529</f>
        <v>0</v>
      </c>
      <c r="FC529" s="63">
        <f>IF($FB529&lt;&gt;"",IF(AND($FB529&gt;=FC$2,$FB529&lt;=FC$3),Deník!$W529,""))</f>
        <v>0</v>
      </c>
      <c r="FD529" s="63" t="str">
        <f>IF($FB529&lt;&gt;"",IF(AND($FB529&gt;=FD$2,$FB529&lt;=FD$3),Deník!$W529,""))</f>
        <v/>
      </c>
      <c r="FE529" s="63" t="str">
        <f>IF($FB529&lt;&gt;"",IF(AND($FB529&gt;=FE$2,$FB529&lt;=FE$3),Deník!$W529,""))</f>
        <v/>
      </c>
      <c r="FF529" s="63" t="str">
        <f>IF($FB529&lt;&gt;"",IF(AND($FB529&gt;=FF$2,$FB529&lt;=FF$3),Deník!$W529,""))</f>
        <v/>
      </c>
      <c r="FG529" s="63" t="str">
        <f>IF($FB529&lt;&gt;"",IF(AND($FB529&gt;=FG$2,$FB529&lt;=FG$3),Deník!$W529,""))</f>
        <v/>
      </c>
      <c r="FH529" s="63" t="str">
        <f>IF($FB529&lt;&gt;"",IF(AND($FB529&gt;=FH$2,$FB529&lt;=FH$3),Deník!$W529,""))</f>
        <v/>
      </c>
      <c r="FI529" s="63" t="str">
        <f>IF($FB529&lt;&gt;"",IF(AND($FB529&gt;=FI$2,$FB529&lt;=FI$3),Deník!$W529,""))</f>
        <v/>
      </c>
      <c r="FJ529" s="63" t="str">
        <f>IF($FB529&lt;&gt;"",IF(AND($FB529&gt;=FJ$2,$FB529&lt;=FJ$3),Deník!$W529,""))</f>
        <v/>
      </c>
      <c r="FK529" s="63" t="str">
        <f>IF($FB529&lt;&gt;"",IF(AND($FB529&gt;=FK$2,$FB529&lt;=FK$3),Deník!$W529,""))</f>
        <v/>
      </c>
      <c r="FL529" s="63" t="str">
        <f>IF($FB529&lt;&gt;"",IF(AND($FB529&gt;=FL$2,$FB529&lt;=FL$3),Deník!$W529,""))</f>
        <v/>
      </c>
      <c r="FM529" s="63" t="str">
        <f>IF($FB529&lt;&gt;"",IF(AND($FB529&gt;=FM$2,$FB529&lt;=FM$3),Deník!$W529,""))</f>
        <v/>
      </c>
      <c r="FN529" s="13"/>
      <c r="FO529" s="20" t="str">
        <f>IF(Deník!$W529&gt;1,Deník!$W529,"")</f>
        <v/>
      </c>
      <c r="FP529" s="20" t="str">
        <f>IF(Deník!$W529&lt;0,Deník!$W529,"")</f>
        <v/>
      </c>
      <c r="FQ529" s="17"/>
      <c r="FS529" s="233"/>
      <c r="FT529" s="233" t="str">
        <f>IF(Deník!$W529&lt;&gt;"",IF(Deník!$Y529=Statistika!$F$78,Deník!$W529,""),"")</f>
        <v/>
      </c>
      <c r="FU529" s="233" t="str">
        <f>IF(Deník!$W529&lt;&gt;"",IF(Deník!$Y529=Statistika!$F$79,Deník!$W529,""),"")</f>
        <v/>
      </c>
      <c r="FV529" s="233" t="str">
        <f>IF(Deník!$W529&lt;&gt;"",IF(Deník!$Y529=Statistika!$F$80,Deník!$W529,""),"")</f>
        <v/>
      </c>
      <c r="FW529" s="233" t="str">
        <f>IF(Deník!$W529&lt;&gt;"",IF(Deník!$Y529=Statistika!$F$81,Deník!$W529,""),"")</f>
        <v/>
      </c>
      <c r="FX529" s="233" t="str">
        <f>IF(Deník!$W529&lt;&gt;"",IF(Deník!$Y529=Statistika!$F$82,Deník!$W529,""),"")</f>
        <v/>
      </c>
      <c r="FY529" s="233" t="str">
        <f>IF(Deník!$W529&lt;&gt;"",IF(Deník!$Y529=Statistika!$F$83,Deník!$W529,""),"")</f>
        <v/>
      </c>
      <c r="FZ529" s="233" t="str">
        <f>IF(Deník!$W529&lt;&gt;"",IF(Deník!$Y529=Statistika!$F$84,Deník!$W529,""),"")</f>
        <v/>
      </c>
      <c r="GA529" s="233" t="str">
        <f>IF(Deník!$W529&lt;&gt;"",IF(Deník!$Y529=Statistika!$F$85,Deník!$W529,""),"")</f>
        <v/>
      </c>
      <c r="GB529" s="233" t="str">
        <f>IF(Deník!$W529&lt;&gt;"",IF(Deník!$Y529=Statistika!$F$86,Deník!$W529,""),"")</f>
        <v/>
      </c>
      <c r="GC529" s="233" t="str">
        <f>IF(Deník!$W529&lt;&gt;"",IF(Deník!$Y529=Statistika!$F$87,Deník!$W529,""),"")</f>
        <v/>
      </c>
      <c r="GD529" s="233" t="str">
        <f>IF(Deník!$W529&lt;&gt;"",IF(Deník!$Y529=Statistika!$F$88,Deník!$W529,""),"")</f>
        <v/>
      </c>
      <c r="GE529" s="233" t="str">
        <f>IF(Deník!$W529&lt;&gt;"",IF(Deník!$Y529=Statistika!$F$89,Deník!$W529,""),"")</f>
        <v/>
      </c>
      <c r="GF529" s="233" t="str">
        <f>IF(Deník!$W529&lt;&gt;"",IF(Deník!$Y529=Statistika!$F$90,Deník!$W529,""),"")</f>
        <v/>
      </c>
      <c r="GG529" s="233" t="str">
        <f>IF(Deník!$W529&lt;&gt;"",IF(Deník!$Y529=Statistika!$F$91,Deník!$W529,""),"")</f>
        <v/>
      </c>
      <c r="GH529" s="233"/>
      <c r="GI529" s="233" t="str">
        <f>IF(Deník!$W529&lt;&gt;"",IF(Deník!$AB529=Statistika!$L$100,Deník!$W529,""),"")</f>
        <v/>
      </c>
      <c r="GJ529" s="233" t="str">
        <f>IF(Deník!$W529&lt;&gt;"",IF(Deník!$AB529=Statistika!$L$101,Deník!$W529,""),"")</f>
        <v/>
      </c>
      <c r="GK529" s="233" t="str">
        <f>IF(Deník!$W529&lt;&gt;"",IF(Deník!$AB529=Statistika!$L$102,Deník!$W529,""),"")</f>
        <v/>
      </c>
      <c r="GL529" s="233" t="str">
        <f>IF(Deník!$W529&lt;&gt;"",IF(Deník!$AB529=Statistika!$L$103,Deník!$W529,""),"")</f>
        <v/>
      </c>
      <c r="GM529" s="233" t="str">
        <f>IF(Deník!$W529&lt;&gt;"",IF(Deník!$AB529=Statistika!$L$104,Deník!$W529,""),"")</f>
        <v/>
      </c>
      <c r="GN529" s="233" t="str">
        <f>IF(Deník!$W529&lt;&gt;"",IF(Deník!$AB529=Statistika!$L$105,Deník!$W529,""),"")</f>
        <v/>
      </c>
      <c r="GO529" s="233" t="str">
        <f>IF(Deník!$W529&lt;&gt;"",IF(Deník!$AB529=Statistika!$L$106,Deník!$W529,""),"")</f>
        <v/>
      </c>
      <c r="GP529" s="233" t="str">
        <f>IF(Deník!$W529&lt;&gt;"",IF(Deník!$AB529=Statistika!$L$107,Deník!$W529,""),"")</f>
        <v/>
      </c>
      <c r="GQ529" s="233" t="str">
        <f>IF(Deník!$W529&lt;&gt;"",IF(Deník!$AB529=Statistika!$L$108,Deník!$W529,""),"")</f>
        <v/>
      </c>
      <c r="GS529" s="233" t="str">
        <f>IF(Deník!$W529&lt;0,IF(Deník!$AC529=Statistika!$F$117,Deník!$W529,""),"")</f>
        <v/>
      </c>
      <c r="GT529" s="233" t="str">
        <f>IF(Deník!$W529&lt;0,IF(Deník!$AC529=Statistika!$F$118,Deník!$W529,""),"")</f>
        <v/>
      </c>
      <c r="GU529" s="233" t="str">
        <f>IF(Deník!$W529&lt;0,IF(Deník!$AC529=Statistika!$F$119,Deník!$W529,""),"")</f>
        <v/>
      </c>
      <c r="GV529" s="233" t="str">
        <f>IF(Deník!$W529&lt;0,IF(Deník!$AC529=Statistika!$F$120,Deník!$W529,""),"")</f>
        <v/>
      </c>
      <c r="GW529" s="233" t="str">
        <f>IF(Deník!$W529&lt;0,IF(Deník!$AC529=Statistika!$F$121,Deník!$W529,""),"")</f>
        <v/>
      </c>
      <c r="GX529" s="233" t="str">
        <f>IF(Deník!$W529&lt;0,IF(Deník!$AC529=Statistika!$F$122,Deník!$W529,""),"")</f>
        <v/>
      </c>
      <c r="GY529" s="233" t="str">
        <f>IF(Deník!$W529&lt;0,IF(Deník!$AC529=Statistika!$F$123,Deník!$W529,""),"")</f>
        <v/>
      </c>
      <c r="GZ529" s="233" t="str">
        <f>IF(Deník!$W529&lt;0,IF(Deník!$AC529=Statistika!$F$124,Deník!$W529,""),"")</f>
        <v/>
      </c>
      <c r="HA529" s="233" t="str">
        <f>IF(Deník!$W529&lt;0,IF(Deník!$AC529=Statistika!$F$125,Deník!$W529,""),"")</f>
        <v/>
      </c>
      <c r="HC529" s="233" t="str">
        <f>IF(Deník!$W529&lt;0,IF(Deník!$AD529=Statistika!$F$133,Deník!$W529,""),"")</f>
        <v/>
      </c>
      <c r="HD529" s="233" t="str">
        <f>IF(Deník!$W529&lt;0,IF(Deník!$AD529=Statistika!$F$134,Deník!$W529,""),"")</f>
        <v/>
      </c>
      <c r="HE529" s="233" t="str">
        <f>IF(Deník!$W529&lt;0,IF(Deník!$AD529=Statistika!$F$135,Deník!$W529,""),"")</f>
        <v/>
      </c>
      <c r="HF529" s="233" t="str">
        <f>IF(Deník!$W529&lt;0,IF(Deník!$AD529=Statistika!$F$136,Deník!$W529,""),"")</f>
        <v/>
      </c>
      <c r="HG529" s="233" t="str">
        <f>IF(Deník!$W529&lt;0,IF(Deník!$AD529=Statistika!$F$137,Deník!$W529,""),"")</f>
        <v/>
      </c>
      <c r="ID529" s="8">
        <f>Tabulka4[[#This Row],[Sloupec3]]</f>
        <v>0</v>
      </c>
      <c r="IE529" s="17" t="str">
        <f>IF(AND([1]Deník!$C529&gt;='[1]Měsíční shrnutí'!$D$1,[1]Deník!$C529&lt;='[1]Měsíční shrnutí'!$F$1),[1]Deník!$X529,"")</f>
        <v/>
      </c>
    </row>
    <row r="530" spans="1:239">
      <c r="A530" s="8">
        <f>Deník!C531</f>
        <v>0</v>
      </c>
      <c r="B530" s="50" t="str">
        <f>Deník!R531</f>
        <v/>
      </c>
      <c r="C530" s="102" t="str">
        <f>IF(AND(Deník!R531&gt;1,Deník!R531&lt;&gt;""),1,"")</f>
        <v/>
      </c>
      <c r="D530" s="102" t="str">
        <f>IF(AND(Deník!R531&lt;=0,Deník!R531&lt;&gt;""),1,"")</f>
        <v/>
      </c>
      <c r="E530" s="103" t="str">
        <f>IF(AND(Deník!R531&gt;=0,Deník!R531&lt;=1),1,"")</f>
        <v/>
      </c>
      <c r="F530" s="79" t="str">
        <f>IF(Deník!R531&lt;&gt;"",Deník!R531+F529,"")</f>
        <v/>
      </c>
      <c r="G530" s="85"/>
      <c r="H530" s="54" t="str">
        <f>IF(MONTH(Deník!$C530)=H$2,IF(AND(Deník!$R530&gt;=0,Deník!$R530&lt;=1),"BE",Deník!$R530),"")</f>
        <v/>
      </c>
      <c r="I530" s="11" t="str">
        <f>IF(MONTH(Deník!$C530)=I$2,IF(AND(Deník!$R530&gt;=0,Deník!$R530&lt;=1),"BE",Deník!$R530),"")</f>
        <v/>
      </c>
      <c r="J530" s="11" t="str">
        <f>IF(MONTH(Deník!$C530)=J$2,IF(AND(Deník!$R530&gt;=0,Deník!$R530&lt;=1),"BE",Deník!$R530),"")</f>
        <v/>
      </c>
      <c r="K530" s="11" t="str">
        <f>IF(MONTH(Deník!$C530)=K$2,IF(AND(Deník!$R530&gt;=0,Deník!$R530&lt;=1),"BE",Deník!$R530),"")</f>
        <v/>
      </c>
      <c r="L530" s="11" t="str">
        <f>IF(MONTH(Deník!$C530)=L$2,IF(AND(Deník!$R530&gt;=0,Deník!$R530&lt;=1),"BE",Deník!$R530),"")</f>
        <v/>
      </c>
      <c r="M530" s="11" t="str">
        <f>IF(MONTH(Deník!$C530)=M$2,IF(AND(Deník!$R530&gt;=0,Deník!$R530&lt;=1),"BE",Deník!$R530),"")</f>
        <v/>
      </c>
      <c r="N530" s="11" t="str">
        <f>IF(MONTH(Deník!$C530)=N$2,IF(AND(Deník!$R530&gt;=0,Deník!$R530&lt;=1),"BE",Deník!$R530),"")</f>
        <v/>
      </c>
      <c r="O530" s="11" t="str">
        <f>IF(MONTH(Deník!$C530)=O$2,IF(AND(Deník!$R530&gt;=0,Deník!$R530&lt;=1),"BE",Deník!$R530),"")</f>
        <v/>
      </c>
      <c r="P530" s="11" t="str">
        <f>IF(MONTH(Deník!$C530)=P$2,IF(AND(Deník!$R530&gt;=0,Deník!$R530&lt;=1),"BE",Deník!$R530),"")</f>
        <v/>
      </c>
      <c r="Q530" s="11" t="str">
        <f>IF(MONTH(Deník!$C530)=Q$2,IF(AND(Deník!$R530&gt;=0,Deník!$R530&lt;=1),"BE",Deník!$R530),"")</f>
        <v/>
      </c>
      <c r="R530" s="11" t="str">
        <f>IF(MONTH(Deník!$C530)=R$2,IF(AND(Deník!$R530&gt;=0,Deník!$R530&lt;=1),"BE",Deník!$R530),"")</f>
        <v/>
      </c>
      <c r="S530" s="57" t="str">
        <f>IF(MONTH(Deník!$C530)=S$2,IF(AND(Deník!$R530&gt;=0,Deník!$R530&lt;=1),"BE",Deník!$R530),"")</f>
        <v/>
      </c>
      <c r="U530" s="12"/>
      <c r="V530" s="12"/>
      <c r="X530" s="600" t="str">
        <f>IF(Deník!$R530&lt;&gt;"",IF(Deník!$B530=Statistika!$F$63,IF(AND(Deník!$R530&gt;=0,Deník!$R530&lt;=1),"BE",Deník!$R530),""),"")</f>
        <v/>
      </c>
      <c r="Y530" s="13" t="str">
        <f>IF(Deník!$R530&lt;&gt;"",IF(Deník!$B530=Statistika!$F$64,IF(AND(Deník!$R530&gt;=0,Deník!$R530&lt;=1),"BE",Deník!$R530),""),"")</f>
        <v/>
      </c>
      <c r="Z530" s="13" t="str">
        <f>IF(Deník!$R530&lt;&gt;"",IF(Deník!$B530=Statistika!$F$65,IF(AND(Deník!$R530&gt;=0,Deník!$R530&lt;=1),"BE",Deník!$R530),""),"")</f>
        <v/>
      </c>
      <c r="AA530" s="13" t="str">
        <f>IF(Deník!$R530&lt;&gt;"",IF(Deník!$B530=Statistika!$F$66,IF(AND(Deník!$R530&gt;=0,Deník!$R530&lt;=1),"BE",Deník!$R530),""),"")</f>
        <v/>
      </c>
      <c r="AB530" s="13" t="str">
        <f>IF(Deník!$R530&lt;&gt;"",IF(Deník!$B530=Statistika!$F$67,IF(AND(Deník!$R530&gt;=0,Deník!$R530&lt;=1),"BE",Deník!$R530),""),"")</f>
        <v/>
      </c>
      <c r="AC530" s="13" t="str">
        <f>IF(Deník!$R530&lt;&gt;"",IF(Deník!$B530=Statistika!$F$68,IF(AND(Deník!$R530&gt;=0,Deník!$R530&lt;=1),"BE",Deník!$R530),""),"")</f>
        <v/>
      </c>
      <c r="AD530" s="13" t="str">
        <f>IF(Deník!$R530&lt;&gt;"",IF(Deník!$B530=Statistika!$F$69,IF(AND(Deník!$R530&gt;=0,Deník!$R530&lt;=1),"BE",Deník!$R530),""),"")</f>
        <v/>
      </c>
      <c r="AE530" s="601" t="str">
        <f>IF(Deník!$R530&lt;&gt;"",IF(Deník!$B530=Statistika!$F$70,IF(AND(Deník!$R530&gt;=0,Deník!$R530&lt;=1),"BE",Deník!$R530),""),"")</f>
        <v/>
      </c>
      <c r="AF530" s="90"/>
      <c r="AG530" s="63" t="str">
        <f>IF(Deník!$R530&lt;&gt;"",IF(Deník!$J530="L",IF(AND(Deník!$R530&gt;=0,Deník!$R530&lt;=1),"BE",Deník!$R530),""),"")</f>
        <v/>
      </c>
      <c r="AH530" s="13" t="str">
        <f>IF(Deník!$R530&lt;&gt;"",IF(Deník!$J530="S",IF(AND(Deník!$R530&gt;=0,Deník!$R530&lt;=1),"BE",Deník!$R530),""),"")</f>
        <v/>
      </c>
      <c r="AI530" s="95"/>
      <c r="AJ530" s="71" t="str">
        <f>IF(Deník!N531&lt;&gt;"",Deník!N531*-1,"")</f>
        <v/>
      </c>
      <c r="AK530" s="88"/>
      <c r="AL530" s="63" t="str">
        <f>IF(WEEKDAY(Deník!$C530,2)=1,IF(AND(Deník!$R530&gt;=0,Deník!$R530&lt;=1),"BE",Deník!$R530),"")</f>
        <v/>
      </c>
      <c r="AM530" s="13" t="str">
        <f>IF(WEEKDAY(Deník!$C530,2)=2,IF(AND(Deník!$R530&gt;=0,Deník!$R530&lt;=1),"BE",Deník!$R530),"")</f>
        <v/>
      </c>
      <c r="AN530" s="13" t="str">
        <f>IF(WEEKDAY(Deník!$C530,2)=3,IF(AND(Deník!$R530&gt;=0,Deník!$R530&lt;=1),"BE",Deník!$R530),"")</f>
        <v/>
      </c>
      <c r="AO530" s="13" t="str">
        <f>IF(WEEKDAY(Deník!$C530,2)=4,IF(AND(Deník!$R530&gt;=0,Deník!$R530&lt;=1),"BE",Deník!$R530),"")</f>
        <v/>
      </c>
      <c r="AP530" s="60" t="str">
        <f>IF(WEEKDAY(Deník!$C530,2)=5,IF(AND(Deník!$R530&gt;=0,Deník!$R530&lt;=1),"BE",Deník!$R530),"")</f>
        <v/>
      </c>
      <c r="AQ530" s="99"/>
      <c r="AR530" s="100">
        <f>Deník!D530</f>
        <v>0</v>
      </c>
      <c r="AS530" s="63" t="str">
        <f>IF(Deník!$D530&lt;&gt;"",IF(AND(Deník!$D530&gt;=AS$2,Deník!$D530&lt;=AS$3),IF(AND(Deník!$R530&gt;=0,Deník!$R530&lt;=1),"BE",Deník!$R530),""),"")</f>
        <v/>
      </c>
      <c r="AT530" s="63" t="str">
        <f>IF(Deník!$D530&lt;&gt;"",IF(AND(Deník!$D530&gt;=AT$2,Deník!$D530&lt;=AT$3),IF(AND(Deník!$R530&gt;=0,Deník!$R530&lt;=1),"BE",Deník!$R530),""),"")</f>
        <v/>
      </c>
      <c r="AU530" s="63" t="str">
        <f>IF(Deník!$D530&lt;&gt;"",IF(AND(Deník!$D530&gt;=AU$2,Deník!$D530&lt;=AU$3),IF(AND(Deník!$R530&gt;=0,Deník!$R530&lt;=1),"BE",Deník!$R530),""),"")</f>
        <v/>
      </c>
      <c r="AV530" s="63" t="str">
        <f>IF(Deník!$D530&lt;&gt;"",IF(AND(Deník!$D530&gt;=AV$2,Deník!$D530&lt;=AV$3),IF(AND(Deník!$R530&gt;=0,Deník!$R530&lt;=1),"BE",Deník!$R530),""),"")</f>
        <v/>
      </c>
      <c r="AW530" s="63" t="str">
        <f>IF(Deník!$D530&lt;&gt;"",IF(AND(Deník!$D530&gt;=AW$2,Deník!$D530&lt;=AW$3),IF(AND(Deník!$R530&gt;=0,Deník!$R530&lt;=1),"BE",Deník!$R530),""),"")</f>
        <v/>
      </c>
      <c r="AX530" s="63" t="str">
        <f>IF(Deník!$D530&lt;&gt;"",IF(AND(Deník!$D530&gt;=AX$2,Deník!$D530&lt;=AX$3),IF(AND(Deník!$R530&gt;=0,Deník!$R530&lt;=1),"BE",Deník!$R530),""),"")</f>
        <v/>
      </c>
      <c r="AY530" s="63" t="str">
        <f>IF(Deník!$D530&lt;&gt;"",IF(AND(Deník!$D530&gt;=AY$2,Deník!$D530&lt;=AY$3),IF(AND(Deník!$R530&gt;=0,Deník!$R530&lt;=1),"BE",Deník!$R530),""),"")</f>
        <v/>
      </c>
      <c r="AZ530" s="63" t="str">
        <f>IF(Deník!$D530&lt;&gt;"",IF(AND(Deník!$D530&gt;=AZ$2,Deník!$D530&lt;=AZ$3),IF(AND(Deník!$R530&gt;=0,Deník!$R530&lt;=1),"BE",Deník!$R530),""),"")</f>
        <v/>
      </c>
      <c r="BA530" s="63" t="str">
        <f>IF(Deník!$D530&lt;&gt;"",IF(AND(Deník!$D530&gt;=BA$2,Deník!$D530&lt;=BA$3),IF(AND(Deník!$R530&gt;=0,Deník!$R530&lt;=1),"BE",Deník!$R530),""),"")</f>
        <v/>
      </c>
      <c r="BB530" s="63" t="str">
        <f>IF(Deník!$D530&lt;&gt;"",IF(AND(Deník!$D530&gt;=BB$2,Deník!$D530&lt;=BB$3),IF(AND(Deník!$R530&gt;=0,Deník!$R530&lt;=1),"BE",Deník!$R530),""),"")</f>
        <v/>
      </c>
      <c r="BC530" s="71" t="str">
        <f>IF(Deník!$D530&lt;&gt;"",IF(AND(Deník!$D530&gt;=BC$2,Deník!$D530&lt;=BC$3),IF(AND(Deník!$R530&gt;=0,Deník!$R530&lt;=1),"BE",Deník!$R530),""),"")</f>
        <v/>
      </c>
      <c r="BD530" s="20" t="str">
        <f>IF(Deník!$J531="S",(Deník!$M531-Deník!$K531),IF(Deník!$J531="L",(Deník!$K531-Deník!$M531),""))</f>
        <v/>
      </c>
      <c r="BE530" s="20" t="str">
        <f>IF(Deník!$J531="S",(Deník!$K531-Deník!$O531),IF(Deník!$J531="L",(Deník!$O531-Deník!$K531),""))</f>
        <v/>
      </c>
      <c r="BF530" s="20" t="str">
        <f>IF(Deník!$J531="S",(Deník!$K531-Deník!$L531),IF(Deník!$J531="L",(Deník!$L531-Deník!$K531),""))</f>
        <v/>
      </c>
      <c r="BG530" s="20" t="str">
        <f>IF(Deník!$J531="S",(Deník!$K531-Deník!$S531),IF(Deník!$J531="L",(Deník!$S531-Deník!$K531),""))</f>
        <v/>
      </c>
      <c r="BH530" s="20" t="str">
        <f>IF(Deník!$J531="S",(Deník!$K531-Deník!$U531),IF(Deník!$J531="L",(Deník!$U531-Deník!$K531),""))</f>
        <v/>
      </c>
      <c r="BI530" s="20" t="str">
        <f>IF(Deník!$R530&gt;1,Deník!$R530,"")</f>
        <v/>
      </c>
      <c r="BJ530" s="20" t="str">
        <f>IF(Deník!$R530&lt;0,Deník!$R530,"")</f>
        <v/>
      </c>
      <c r="BK530" s="17"/>
      <c r="BM530" s="233" t="str">
        <f>IF(Deník!$R530&lt;&gt;"",IF(Deník!$Y530=Statistika!$F$78,IF(AND(Deník!$R530&gt;=0,Deník!$R530&lt;=1),"BE",Deník!$R530),""),"")</f>
        <v/>
      </c>
      <c r="BN530" s="233" t="str">
        <f>IF(Deník!$R530&lt;&gt;"",IF(Deník!$Y530=Statistika!$F$79,IF(AND(Deník!$R530&gt;=0,Deník!$R530&lt;=1),"BE",Deník!$R530),""),"")</f>
        <v/>
      </c>
      <c r="BO530" s="233" t="str">
        <f>IF(Deník!$R530&lt;&gt;"",IF(Deník!$Y530=Statistika!$F$80,IF(AND(Deník!$R530&gt;=0,Deník!$R530&lt;=1),"BE",Deník!$R530),""),"")</f>
        <v/>
      </c>
      <c r="BP530" s="233" t="str">
        <f>IF(Deník!$R530&lt;&gt;"",IF(Deník!$Y530=Statistika!$F$81,IF(AND(Deník!$R530&gt;=0,Deník!$R530&lt;=1),"BE",Deník!$R530),""),"")</f>
        <v/>
      </c>
      <c r="BQ530" s="233" t="str">
        <f>IF(Deník!$R530&lt;&gt;"",IF(Deník!$Y530=Statistika!$F$82,IF(AND(Deník!$R530&gt;=0,Deník!$R530&lt;=1),"BE",Deník!$R530),""),"")</f>
        <v/>
      </c>
      <c r="BR530" s="233" t="str">
        <f>IF(Deník!$R530&lt;&gt;"",IF(Deník!$Y530=Statistika!$F$83,IF(AND(Deník!$R530&gt;=0,Deník!$R530&lt;=1),"BE",Deník!$R530),""),"")</f>
        <v/>
      </c>
      <c r="BS530" s="233" t="str">
        <f>IF(Deník!$R530&lt;&gt;"",IF(Deník!$Y530=Statistika!$F$84,IF(AND(Deník!$R530&gt;=0,Deník!$R530&lt;=1),"BE",Deník!$R530),""),"")</f>
        <v/>
      </c>
      <c r="BT530" s="233" t="str">
        <f>IF(Deník!$R530&lt;&gt;"",IF(Deník!$Y530=Statistika!$F$85,IF(AND(Deník!$R530&gt;=0,Deník!$R530&lt;=1),"BE",Deník!$R530),""),"")</f>
        <v/>
      </c>
      <c r="BU530" s="233" t="str">
        <f>IF(Deník!$R530&lt;&gt;"",IF(Deník!$Y530=Statistika!$F$86,IF(AND(Deník!$R530&gt;=0,Deník!$R530&lt;=1),"BE",Deník!$R530),""),"")</f>
        <v/>
      </c>
      <c r="BV530" s="233" t="str">
        <f>IF(Deník!$R530&lt;&gt;"",IF(Deník!$Y530=Statistika!$F$87,IF(AND(Deník!$R530&gt;=0,Deník!$R530&lt;=1),"BE",Deník!$R530),""),"")</f>
        <v/>
      </c>
      <c r="BW530" s="233" t="str">
        <f>IF(Deník!$R530&lt;&gt;"",IF(Deník!$Y530=Statistika!$F$88,IF(AND(Deník!$R530&gt;=0,Deník!$R530&lt;=1),"BE",Deník!$R530),""),"")</f>
        <v/>
      </c>
      <c r="BX530" s="233" t="str">
        <f>IF(Deník!$R530&lt;&gt;"",IF(Deník!$Y530=Statistika!$F$89,IF(AND(Deník!$R530&gt;=0,Deník!$R530&lt;=1),"BE",Deník!$R530),""),"")</f>
        <v/>
      </c>
      <c r="BY530" s="233" t="str">
        <f>IF(Deník!$R530&lt;&gt;"",IF(Deník!$Y530=Statistika!$F$90,IF(AND(Deník!$R530&gt;=0,Deník!$R530&lt;=1),"BE",Deník!$R530),""),"")</f>
        <v/>
      </c>
      <c r="BZ530" s="233" t="str">
        <f>IF(Deník!$R530&lt;&gt;"",IF(Deník!$Y530=Statistika!$F$91,IF(AND(Deník!$R530&gt;=0,Deník!$R530&lt;=1),"BE",Deník!$R530),""),"")</f>
        <v/>
      </c>
      <c r="CA530" s="233"/>
      <c r="CB530" s="233" t="str">
        <f>IF(Deník!$R530&lt;&gt;"",IF(Deník!$AB530="SL",IF(AND(Deník!$R530&gt;=0,Deník!$R530&lt;=1),"BE",Deník!$R530),""),"")</f>
        <v/>
      </c>
      <c r="CC530" s="233" t="str">
        <f>IF(Deník!$R530&lt;&gt;"",IF(Deník!$AB530="BE10",IF(AND(Deník!$R530&gt;=0,Deník!$R530&lt;=1),"BE",Deník!$R530),""),"")</f>
        <v/>
      </c>
      <c r="CD530" s="233" t="str">
        <f>IF(Deník!$R530&lt;&gt;"",IF(Deník!$AB530="BE15",IF(AND(Deník!$R530&gt;=0,Deník!$R530&lt;=1),"BE",Deník!$R530),""),"")</f>
        <v/>
      </c>
      <c r="CE530" s="233" t="str">
        <f>IF(Deník!$R530&lt;&gt;"",IF(Deník!$AB530="BE20",IF(AND(Deník!$R530&gt;=0,Deník!$R530&lt;=1),"BE",Deník!$R530),""),"")</f>
        <v/>
      </c>
      <c r="CF530" s="233" t="str">
        <f>IF(Deník!$R530&lt;&gt;"",IF(Deník!$AB530="TP1",IF(AND(Deník!$R530&gt;=0,Deník!$R530&lt;=1),"BE",Deník!$R530),""),"")</f>
        <v/>
      </c>
      <c r="CG530" s="233" t="str">
        <f>IF(Deník!$R530&lt;&gt;"",IF(Deník!$AB530="TP2",IF(AND(Deník!$R530&gt;=0,Deník!$R530&lt;=1),"BE",Deník!$R530),""),"")</f>
        <v/>
      </c>
      <c r="CH530" s="233" t="str">
        <f>IF(Deník!$R530&lt;&gt;"",IF(Deník!$AB530="TP3",IF(AND(Deník!$R530&gt;=0,Deník!$R530&lt;=1),"BE",Deník!$R530),""),"")</f>
        <v/>
      </c>
      <c r="CI530" s="233" t="str">
        <f>IF(Deník!$R530&lt;&gt;"",IF(Deník!$AB530="Trailing SL",IF(AND(Deník!$R530&gt;=0,Deník!$R530&lt;=1),"BE",Deník!$R530),""),"")</f>
        <v/>
      </c>
      <c r="CJ530" s="233" t="str">
        <f>IF(Deník!$R530&lt;&gt;"",IF(Deník!$AB530="Manual",IF(AND(Deník!$R530&gt;=0,Deník!$R530&lt;=1),"BE",Deník!$R530),""),"")</f>
        <v/>
      </c>
      <c r="CK530" s="233"/>
      <c r="CL530" s="233" t="str">
        <f>IF(Deník!$R530&lt;0,IF(Deník!$AC530=Statistika!$F$117,Deník!$R530,""),"")</f>
        <v/>
      </c>
      <c r="CM530" s="233" t="str">
        <f>IF(Deník!$R530&lt;0,IF(Deník!$AC530=Statistika!$F$118,Deník!$R530,""),"")</f>
        <v/>
      </c>
      <c r="CN530" s="233" t="str">
        <f>IF(Deník!$R530&lt;0,IF(Deník!$AC530=Statistika!$F$119,Deník!$R530,""),"")</f>
        <v/>
      </c>
      <c r="CO530" s="233" t="str">
        <f>IF(Deník!$R530&lt;0,IF(Deník!$AC530=Statistika!$F$120,Deník!$R530,""),"")</f>
        <v/>
      </c>
      <c r="CP530" s="233" t="str">
        <f>IF(Deník!$R530&lt;0,IF(Deník!$AC530=Statistika!$F$121,Deník!$R530,""),"")</f>
        <v/>
      </c>
      <c r="CQ530" s="233" t="str">
        <f>IF(Deník!$R530&lt;0,IF(Deník!$AC530=Statistika!$F$122,Deník!$R530,""),"")</f>
        <v/>
      </c>
      <c r="CR530" s="233" t="str">
        <f>IF(Deník!$R530&lt;0,IF(Deník!$AC530=Statistika!$F$123,Deník!$R530,""),"")</f>
        <v/>
      </c>
      <c r="CS530" s="233" t="str">
        <f>IF(Deník!$R530&lt;0,IF(Deník!$AC530=Statistika!$F$124,Deník!$R530,""),"")</f>
        <v/>
      </c>
      <c r="CT530" s="233" t="str">
        <f>IF(Deník!$R530&lt;0,IF(Deník!$AC530=Statistika!$F$125,Deník!$R530,""),"")</f>
        <v/>
      </c>
      <c r="CU530" s="233"/>
      <c r="CV530" s="233" t="str">
        <f>IF(Deník!$R530&lt;0,IF(Deník!$AD530=$CV$2,Deník!$R530,""),"")</f>
        <v/>
      </c>
      <c r="CW530" s="233" t="str">
        <f>IF(Deník!$R530&lt;0,IF(Deník!$AD530=$CW$2,Deník!$R530,""),"")</f>
        <v/>
      </c>
      <c r="CX530" s="233" t="str">
        <f>IF(Deník!$R530&lt;0,IF(Deník!$AD530=$CX$2,Deník!$R530,""),"")</f>
        <v/>
      </c>
      <c r="CY530" s="233" t="str">
        <f>IF(Deník!$R530&lt;0,IF(Deník!$AD530=$CY$2,Deník!$R530,""),"")</f>
        <v/>
      </c>
      <c r="CZ530" s="233" t="str">
        <f>IF(Deník!$R530&lt;0,IF(Deník!$AD530=$CZ$2,Deník!$R530,""),"")</f>
        <v/>
      </c>
      <c r="DL530" s="221">
        <f t="shared" si="22"/>
        <v>93847.029999999984</v>
      </c>
      <c r="DM530" s="220">
        <f t="shared" si="21"/>
        <v>-6.1529700000000132E-2</v>
      </c>
      <c r="DO530" s="50">
        <f>Deník!W531</f>
        <v>0</v>
      </c>
      <c r="DP530" s="102" t="str">
        <f>IF(AND(Deník!W531&gt;0),1,"")</f>
        <v/>
      </c>
      <c r="DQ530" s="102">
        <f>IF(AND(Deník!W531&lt;=0),1,"")</f>
        <v>1</v>
      </c>
      <c r="DR530" s="227"/>
      <c r="DS530" s="228"/>
      <c r="DT530" s="85"/>
      <c r="DU530" s="54">
        <f>IF(MONTH(Deník!$C530)=DU$2,Deník!$W530,"")</f>
        <v>0</v>
      </c>
      <c r="DV530" s="222" t="str">
        <f>IF(MONTH(Deník!$C530)=DV$2,Deník!$W530,"")</f>
        <v/>
      </c>
      <c r="DW530" s="222" t="str">
        <f>IF(MONTH(Deník!$C530)=DW$2,Deník!$W530,"")</f>
        <v/>
      </c>
      <c r="DX530" s="222" t="str">
        <f>IF(MONTH(Deník!$C530)=DX$2,Deník!$W530,"")</f>
        <v/>
      </c>
      <c r="DY530" s="222" t="str">
        <f>IF(MONTH(Deník!$C530)=DY$2,Deník!$W530,"")</f>
        <v/>
      </c>
      <c r="DZ530" s="222" t="str">
        <f>IF(MONTH(Deník!$C530)=DZ$2,Deník!$W530,"")</f>
        <v/>
      </c>
      <c r="EA530" s="222" t="str">
        <f>IF(MONTH(Deník!$C530)=EA$2,Deník!$W530,"")</f>
        <v/>
      </c>
      <c r="EB530" s="222" t="str">
        <f>IF(MONTH(Deník!$C530)=EB$2,Deník!$W530,"")</f>
        <v/>
      </c>
      <c r="EC530" s="222" t="str">
        <f>IF(MONTH(Deník!$C530)=EC$2,Deník!$W530,"")</f>
        <v/>
      </c>
      <c r="ED530" s="222" t="str">
        <f>IF(MONTH(Deník!$C530)=ED$2,Deník!$W530,"")</f>
        <v/>
      </c>
      <c r="EE530" s="222" t="str">
        <f>IF(MONTH(Deník!$C530)=EE$2,Deník!$W530,"")</f>
        <v/>
      </c>
      <c r="EF530" s="222" t="str">
        <f>IF(MONTH(Deník!$C530)=EF$2,Deník!$W530,"")</f>
        <v/>
      </c>
      <c r="EI530" s="600" t="str">
        <f>IF(Deník!$W530&lt;&gt;"",IF(Deník!$B530=Statistika!$F$63,Deník!$W530,""),"")</f>
        <v/>
      </c>
      <c r="EJ530" s="13" t="str">
        <f>IF(Deník!$W530&lt;&gt;"",IF(Deník!$B530=Statistika!$F$64,Deník!$W530,""),"")</f>
        <v/>
      </c>
      <c r="EK530" s="13" t="str">
        <f>IF(Deník!$W530&lt;&gt;"",IF(Deník!$B530=Statistika!$F$65,Deník!$W530,""),"")</f>
        <v/>
      </c>
      <c r="EL530" s="13" t="str">
        <f>IF(Deník!$W530&lt;&gt;"",IF(Deník!$B530=Statistika!$F$66,Deník!$W530,""),"")</f>
        <v/>
      </c>
      <c r="EM530" s="13" t="str">
        <f>IF(Deník!$W530&lt;&gt;"",IF(Deník!$B530=Statistika!$F$67,Deník!$W530,""),"")</f>
        <v/>
      </c>
      <c r="EN530" s="13" t="str">
        <f>IF(Deník!$W530&lt;&gt;"",IF(Deník!$B530=Statistika!$F$68,Deník!$W530,""),"")</f>
        <v/>
      </c>
      <c r="EO530" s="13" t="str">
        <f>IF(Deník!$W530&lt;&gt;"",IF(Deník!$B530=Statistika!$F$69,Deník!$W530,""),"")</f>
        <v/>
      </c>
      <c r="EP530" s="601" t="str">
        <f>IF(Deník!$W530&lt;&gt;"",IF(Deník!$B530=Statistika!$F$70,Deník!$W530,""),"")</f>
        <v/>
      </c>
      <c r="EQ530" s="90"/>
      <c r="ER530" s="63" t="str">
        <f>IF(Deník!$W530&lt;&gt;"",IF(Deník!$J530="L",Deník!$W530,""),"")</f>
        <v/>
      </c>
      <c r="ES530" s="13" t="str">
        <f>IF(Deník!$W530&lt;&gt;"",IF(Deník!$J530="S",Deník!$W530,""),"")</f>
        <v/>
      </c>
      <c r="ET530" s="95"/>
      <c r="EU530" s="88"/>
      <c r="EV530" s="63" t="str">
        <f>IF(WEEKDAY(Deník!$C530,2)=1,Deník!$W530,"")</f>
        <v/>
      </c>
      <c r="EW530" s="13" t="str">
        <f>IF(WEEKDAY(Deník!$C530,2)=2,Deník!$W530,"")</f>
        <v/>
      </c>
      <c r="EX530" s="13" t="str">
        <f>IF(WEEKDAY(Deník!$C530,2)=3,Deník!$W530,"")</f>
        <v/>
      </c>
      <c r="EY530" s="13" t="str">
        <f>IF(WEEKDAY(Deník!$C530,2)=4,Deník!$W530,"")</f>
        <v/>
      </c>
      <c r="EZ530" s="60" t="str">
        <f>IF(WEEKDAY(Deník!$C530,2)=5,Deník!$W530,"")</f>
        <v/>
      </c>
      <c r="FA530" s="99"/>
      <c r="FB530" s="100">
        <f>Deník!D530</f>
        <v>0</v>
      </c>
      <c r="FC530" s="63">
        <f>IF($FB530&lt;&gt;"",IF(AND($FB530&gt;=FC$2,$FB530&lt;=FC$3),Deník!$W530,""))</f>
        <v>0</v>
      </c>
      <c r="FD530" s="63" t="str">
        <f>IF($FB530&lt;&gt;"",IF(AND($FB530&gt;=FD$2,$FB530&lt;=FD$3),Deník!$W530,""))</f>
        <v/>
      </c>
      <c r="FE530" s="63" t="str">
        <f>IF($FB530&lt;&gt;"",IF(AND($FB530&gt;=FE$2,$FB530&lt;=FE$3),Deník!$W530,""))</f>
        <v/>
      </c>
      <c r="FF530" s="63" t="str">
        <f>IF($FB530&lt;&gt;"",IF(AND($FB530&gt;=FF$2,$FB530&lt;=FF$3),Deník!$W530,""))</f>
        <v/>
      </c>
      <c r="FG530" s="63" t="str">
        <f>IF($FB530&lt;&gt;"",IF(AND($FB530&gt;=FG$2,$FB530&lt;=FG$3),Deník!$W530,""))</f>
        <v/>
      </c>
      <c r="FH530" s="63" t="str">
        <f>IF($FB530&lt;&gt;"",IF(AND($FB530&gt;=FH$2,$FB530&lt;=FH$3),Deník!$W530,""))</f>
        <v/>
      </c>
      <c r="FI530" s="63" t="str">
        <f>IF($FB530&lt;&gt;"",IF(AND($FB530&gt;=FI$2,$FB530&lt;=FI$3),Deník!$W530,""))</f>
        <v/>
      </c>
      <c r="FJ530" s="63" t="str">
        <f>IF($FB530&lt;&gt;"",IF(AND($FB530&gt;=FJ$2,$FB530&lt;=FJ$3),Deník!$W530,""))</f>
        <v/>
      </c>
      <c r="FK530" s="63" t="str">
        <f>IF($FB530&lt;&gt;"",IF(AND($FB530&gt;=FK$2,$FB530&lt;=FK$3),Deník!$W530,""))</f>
        <v/>
      </c>
      <c r="FL530" s="63" t="str">
        <f>IF($FB530&lt;&gt;"",IF(AND($FB530&gt;=FL$2,$FB530&lt;=FL$3),Deník!$W530,""))</f>
        <v/>
      </c>
      <c r="FM530" s="63" t="str">
        <f>IF($FB530&lt;&gt;"",IF(AND($FB530&gt;=FM$2,$FB530&lt;=FM$3),Deník!$W530,""))</f>
        <v/>
      </c>
      <c r="FN530" s="13"/>
      <c r="FO530" s="20" t="str">
        <f>IF(Deník!$W530&gt;1,Deník!$W530,"")</f>
        <v/>
      </c>
      <c r="FP530" s="20" t="str">
        <f>IF(Deník!$W530&lt;0,Deník!$W530,"")</f>
        <v/>
      </c>
      <c r="FQ530" s="17"/>
      <c r="FS530" s="233"/>
      <c r="FT530" s="233" t="str">
        <f>IF(Deník!$W530&lt;&gt;"",IF(Deník!$Y530=Statistika!$F$78,Deník!$W530,""),"")</f>
        <v/>
      </c>
      <c r="FU530" s="233" t="str">
        <f>IF(Deník!$W530&lt;&gt;"",IF(Deník!$Y530=Statistika!$F$79,Deník!$W530,""),"")</f>
        <v/>
      </c>
      <c r="FV530" s="233" t="str">
        <f>IF(Deník!$W530&lt;&gt;"",IF(Deník!$Y530=Statistika!$F$80,Deník!$W530,""),"")</f>
        <v/>
      </c>
      <c r="FW530" s="233" t="str">
        <f>IF(Deník!$W530&lt;&gt;"",IF(Deník!$Y530=Statistika!$F$81,Deník!$W530,""),"")</f>
        <v/>
      </c>
      <c r="FX530" s="233" t="str">
        <f>IF(Deník!$W530&lt;&gt;"",IF(Deník!$Y530=Statistika!$F$82,Deník!$W530,""),"")</f>
        <v/>
      </c>
      <c r="FY530" s="233" t="str">
        <f>IF(Deník!$W530&lt;&gt;"",IF(Deník!$Y530=Statistika!$F$83,Deník!$W530,""),"")</f>
        <v/>
      </c>
      <c r="FZ530" s="233" t="str">
        <f>IF(Deník!$W530&lt;&gt;"",IF(Deník!$Y530=Statistika!$F$84,Deník!$W530,""),"")</f>
        <v/>
      </c>
      <c r="GA530" s="233" t="str">
        <f>IF(Deník!$W530&lt;&gt;"",IF(Deník!$Y530=Statistika!$F$85,Deník!$W530,""),"")</f>
        <v/>
      </c>
      <c r="GB530" s="233" t="str">
        <f>IF(Deník!$W530&lt;&gt;"",IF(Deník!$Y530=Statistika!$F$86,Deník!$W530,""),"")</f>
        <v/>
      </c>
      <c r="GC530" s="233" t="str">
        <f>IF(Deník!$W530&lt;&gt;"",IF(Deník!$Y530=Statistika!$F$87,Deník!$W530,""),"")</f>
        <v/>
      </c>
      <c r="GD530" s="233" t="str">
        <f>IF(Deník!$W530&lt;&gt;"",IF(Deník!$Y530=Statistika!$F$88,Deník!$W530,""),"")</f>
        <v/>
      </c>
      <c r="GE530" s="233" t="str">
        <f>IF(Deník!$W530&lt;&gt;"",IF(Deník!$Y530=Statistika!$F$89,Deník!$W530,""),"")</f>
        <v/>
      </c>
      <c r="GF530" s="233" t="str">
        <f>IF(Deník!$W530&lt;&gt;"",IF(Deník!$Y530=Statistika!$F$90,Deník!$W530,""),"")</f>
        <v/>
      </c>
      <c r="GG530" s="233" t="str">
        <f>IF(Deník!$W530&lt;&gt;"",IF(Deník!$Y530=Statistika!$F$91,Deník!$W530,""),"")</f>
        <v/>
      </c>
      <c r="GH530" s="233"/>
      <c r="GI530" s="233" t="str">
        <f>IF(Deník!$W530&lt;&gt;"",IF(Deník!$AB530=Statistika!$L$100,Deník!$W530,""),"")</f>
        <v/>
      </c>
      <c r="GJ530" s="233" t="str">
        <f>IF(Deník!$W530&lt;&gt;"",IF(Deník!$AB530=Statistika!$L$101,Deník!$W530,""),"")</f>
        <v/>
      </c>
      <c r="GK530" s="233" t="str">
        <f>IF(Deník!$W530&lt;&gt;"",IF(Deník!$AB530=Statistika!$L$102,Deník!$W530,""),"")</f>
        <v/>
      </c>
      <c r="GL530" s="233" t="str">
        <f>IF(Deník!$W530&lt;&gt;"",IF(Deník!$AB530=Statistika!$L$103,Deník!$W530,""),"")</f>
        <v/>
      </c>
      <c r="GM530" s="233" t="str">
        <f>IF(Deník!$W530&lt;&gt;"",IF(Deník!$AB530=Statistika!$L$104,Deník!$W530,""),"")</f>
        <v/>
      </c>
      <c r="GN530" s="233" t="str">
        <f>IF(Deník!$W530&lt;&gt;"",IF(Deník!$AB530=Statistika!$L$105,Deník!$W530,""),"")</f>
        <v/>
      </c>
      <c r="GO530" s="233" t="str">
        <f>IF(Deník!$W530&lt;&gt;"",IF(Deník!$AB530=Statistika!$L$106,Deník!$W530,""),"")</f>
        <v/>
      </c>
      <c r="GP530" s="233" t="str">
        <f>IF(Deník!$W530&lt;&gt;"",IF(Deník!$AB530=Statistika!$L$107,Deník!$W530,""),"")</f>
        <v/>
      </c>
      <c r="GQ530" s="233" t="str">
        <f>IF(Deník!$W530&lt;&gt;"",IF(Deník!$AB530=Statistika!$L$108,Deník!$W530,""),"")</f>
        <v/>
      </c>
      <c r="GS530" s="233" t="str">
        <f>IF(Deník!$W530&lt;0,IF(Deník!$AC530=Statistika!$F$117,Deník!$W530,""),"")</f>
        <v/>
      </c>
      <c r="GT530" s="233" t="str">
        <f>IF(Deník!$W530&lt;0,IF(Deník!$AC530=Statistika!$F$118,Deník!$W530,""),"")</f>
        <v/>
      </c>
      <c r="GU530" s="233" t="str">
        <f>IF(Deník!$W530&lt;0,IF(Deník!$AC530=Statistika!$F$119,Deník!$W530,""),"")</f>
        <v/>
      </c>
      <c r="GV530" s="233" t="str">
        <f>IF(Deník!$W530&lt;0,IF(Deník!$AC530=Statistika!$F$120,Deník!$W530,""),"")</f>
        <v/>
      </c>
      <c r="GW530" s="233" t="str">
        <f>IF(Deník!$W530&lt;0,IF(Deník!$AC530=Statistika!$F$121,Deník!$W530,""),"")</f>
        <v/>
      </c>
      <c r="GX530" s="233" t="str">
        <f>IF(Deník!$W530&lt;0,IF(Deník!$AC530=Statistika!$F$122,Deník!$W530,""),"")</f>
        <v/>
      </c>
      <c r="GY530" s="233" t="str">
        <f>IF(Deník!$W530&lt;0,IF(Deník!$AC530=Statistika!$F$123,Deník!$W530,""),"")</f>
        <v/>
      </c>
      <c r="GZ530" s="233" t="str">
        <f>IF(Deník!$W530&lt;0,IF(Deník!$AC530=Statistika!$F$124,Deník!$W530,""),"")</f>
        <v/>
      </c>
      <c r="HA530" s="233" t="str">
        <f>IF(Deník!$W530&lt;0,IF(Deník!$AC530=Statistika!$F$125,Deník!$W530,""),"")</f>
        <v/>
      </c>
      <c r="HC530" s="233" t="str">
        <f>IF(Deník!$W530&lt;0,IF(Deník!$AD530=Statistika!$F$133,Deník!$W530,""),"")</f>
        <v/>
      </c>
      <c r="HD530" s="233" t="str">
        <f>IF(Deník!$W530&lt;0,IF(Deník!$AD530=Statistika!$F$134,Deník!$W530,""),"")</f>
        <v/>
      </c>
      <c r="HE530" s="233" t="str">
        <f>IF(Deník!$W530&lt;0,IF(Deník!$AD530=Statistika!$F$135,Deník!$W530,""),"")</f>
        <v/>
      </c>
      <c r="HF530" s="233" t="str">
        <f>IF(Deník!$W530&lt;0,IF(Deník!$AD530=Statistika!$F$136,Deník!$W530,""),"")</f>
        <v/>
      </c>
      <c r="HG530" s="233" t="str">
        <f>IF(Deník!$W530&lt;0,IF(Deník!$AD530=Statistika!$F$137,Deník!$W530,""),"")</f>
        <v/>
      </c>
      <c r="ID530" s="8">
        <f>Tabulka4[[#This Row],[Sloupec3]]</f>
        <v>0</v>
      </c>
      <c r="IE530" s="17" t="str">
        <f>IF(AND([1]Deník!$C530&gt;='[1]Měsíční shrnutí'!$D$1,[1]Deník!$C530&lt;='[1]Měsíční shrnutí'!$F$1),[1]Deník!$X530,"")</f>
        <v/>
      </c>
    </row>
    <row r="531" spans="1:239">
      <c r="A531" s="8">
        <f>Deník!C532</f>
        <v>0</v>
      </c>
      <c r="B531" s="50" t="str">
        <f>Deník!R532</f>
        <v/>
      </c>
      <c r="C531" s="102" t="str">
        <f>IF(AND(Deník!R532&gt;1,Deník!R532&lt;&gt;""),1,"")</f>
        <v/>
      </c>
      <c r="D531" s="102" t="str">
        <f>IF(AND(Deník!R532&lt;=0,Deník!R532&lt;&gt;""),1,"")</f>
        <v/>
      </c>
      <c r="E531" s="103" t="str">
        <f>IF(AND(Deník!R532&gt;=0,Deník!R532&lt;=1),1,"")</f>
        <v/>
      </c>
      <c r="F531" s="79" t="str">
        <f>IF(Deník!R532&lt;&gt;"",Deník!R532+F530,"")</f>
        <v/>
      </c>
      <c r="G531" s="85"/>
      <c r="H531" s="54" t="str">
        <f>IF(MONTH(Deník!$C531)=H$2,IF(AND(Deník!$R531&gt;=0,Deník!$R531&lt;=1),"BE",Deník!$R531),"")</f>
        <v/>
      </c>
      <c r="I531" s="11" t="str">
        <f>IF(MONTH(Deník!$C531)=I$2,IF(AND(Deník!$R531&gt;=0,Deník!$R531&lt;=1),"BE",Deník!$R531),"")</f>
        <v/>
      </c>
      <c r="J531" s="11" t="str">
        <f>IF(MONTH(Deník!$C531)=J$2,IF(AND(Deník!$R531&gt;=0,Deník!$R531&lt;=1),"BE",Deník!$R531),"")</f>
        <v/>
      </c>
      <c r="K531" s="11" t="str">
        <f>IF(MONTH(Deník!$C531)=K$2,IF(AND(Deník!$R531&gt;=0,Deník!$R531&lt;=1),"BE",Deník!$R531),"")</f>
        <v/>
      </c>
      <c r="L531" s="11" t="str">
        <f>IF(MONTH(Deník!$C531)=L$2,IF(AND(Deník!$R531&gt;=0,Deník!$R531&lt;=1),"BE",Deník!$R531),"")</f>
        <v/>
      </c>
      <c r="M531" s="11" t="str">
        <f>IF(MONTH(Deník!$C531)=M$2,IF(AND(Deník!$R531&gt;=0,Deník!$R531&lt;=1),"BE",Deník!$R531),"")</f>
        <v/>
      </c>
      <c r="N531" s="11" t="str">
        <f>IF(MONTH(Deník!$C531)=N$2,IF(AND(Deník!$R531&gt;=0,Deník!$R531&lt;=1),"BE",Deník!$R531),"")</f>
        <v/>
      </c>
      <c r="O531" s="11" t="str">
        <f>IF(MONTH(Deník!$C531)=O$2,IF(AND(Deník!$R531&gt;=0,Deník!$R531&lt;=1),"BE",Deník!$R531),"")</f>
        <v/>
      </c>
      <c r="P531" s="11" t="str">
        <f>IF(MONTH(Deník!$C531)=P$2,IF(AND(Deník!$R531&gt;=0,Deník!$R531&lt;=1),"BE",Deník!$R531),"")</f>
        <v/>
      </c>
      <c r="Q531" s="11" t="str">
        <f>IF(MONTH(Deník!$C531)=Q$2,IF(AND(Deník!$R531&gt;=0,Deník!$R531&lt;=1),"BE",Deník!$R531),"")</f>
        <v/>
      </c>
      <c r="R531" s="11" t="str">
        <f>IF(MONTH(Deník!$C531)=R$2,IF(AND(Deník!$R531&gt;=0,Deník!$R531&lt;=1),"BE",Deník!$R531),"")</f>
        <v/>
      </c>
      <c r="S531" s="57" t="str">
        <f>IF(MONTH(Deník!$C531)=S$2,IF(AND(Deník!$R531&gt;=0,Deník!$R531&lt;=1),"BE",Deník!$R531),"")</f>
        <v/>
      </c>
      <c r="U531" s="12"/>
      <c r="V531" s="12"/>
      <c r="X531" s="600" t="str">
        <f>IF(Deník!$R531&lt;&gt;"",IF(Deník!$B531=Statistika!$F$63,IF(AND(Deník!$R531&gt;=0,Deník!$R531&lt;=1),"BE",Deník!$R531),""),"")</f>
        <v/>
      </c>
      <c r="Y531" s="13" t="str">
        <f>IF(Deník!$R531&lt;&gt;"",IF(Deník!$B531=Statistika!$F$64,IF(AND(Deník!$R531&gt;=0,Deník!$R531&lt;=1),"BE",Deník!$R531),""),"")</f>
        <v/>
      </c>
      <c r="Z531" s="13" t="str">
        <f>IF(Deník!$R531&lt;&gt;"",IF(Deník!$B531=Statistika!$F$65,IF(AND(Deník!$R531&gt;=0,Deník!$R531&lt;=1),"BE",Deník!$R531),""),"")</f>
        <v/>
      </c>
      <c r="AA531" s="13" t="str">
        <f>IF(Deník!$R531&lt;&gt;"",IF(Deník!$B531=Statistika!$F$66,IF(AND(Deník!$R531&gt;=0,Deník!$R531&lt;=1),"BE",Deník!$R531),""),"")</f>
        <v/>
      </c>
      <c r="AB531" s="13" t="str">
        <f>IF(Deník!$R531&lt;&gt;"",IF(Deník!$B531=Statistika!$F$67,IF(AND(Deník!$R531&gt;=0,Deník!$R531&lt;=1),"BE",Deník!$R531),""),"")</f>
        <v/>
      </c>
      <c r="AC531" s="13" t="str">
        <f>IF(Deník!$R531&lt;&gt;"",IF(Deník!$B531=Statistika!$F$68,IF(AND(Deník!$R531&gt;=0,Deník!$R531&lt;=1),"BE",Deník!$R531),""),"")</f>
        <v/>
      </c>
      <c r="AD531" s="13" t="str">
        <f>IF(Deník!$R531&lt;&gt;"",IF(Deník!$B531=Statistika!$F$69,IF(AND(Deník!$R531&gt;=0,Deník!$R531&lt;=1),"BE",Deník!$R531),""),"")</f>
        <v/>
      </c>
      <c r="AE531" s="601" t="str">
        <f>IF(Deník!$R531&lt;&gt;"",IF(Deník!$B531=Statistika!$F$70,IF(AND(Deník!$R531&gt;=0,Deník!$R531&lt;=1),"BE",Deník!$R531),""),"")</f>
        <v/>
      </c>
      <c r="AF531" s="90"/>
      <c r="AG531" s="63" t="str">
        <f>IF(Deník!$R531&lt;&gt;"",IF(Deník!$J531="L",IF(AND(Deník!$R531&gt;=0,Deník!$R531&lt;=1),"BE",Deník!$R531),""),"")</f>
        <v/>
      </c>
      <c r="AH531" s="13" t="str">
        <f>IF(Deník!$R531&lt;&gt;"",IF(Deník!$J531="S",IF(AND(Deník!$R531&gt;=0,Deník!$R531&lt;=1),"BE",Deník!$R531),""),"")</f>
        <v/>
      </c>
      <c r="AI531" s="95"/>
      <c r="AJ531" s="71" t="str">
        <f>IF(Deník!N532&lt;&gt;"",Deník!N532*-1,"")</f>
        <v/>
      </c>
      <c r="AK531" s="88"/>
      <c r="AL531" s="63" t="str">
        <f>IF(WEEKDAY(Deník!$C531,2)=1,IF(AND(Deník!$R531&gt;=0,Deník!$R531&lt;=1),"BE",Deník!$R531),"")</f>
        <v/>
      </c>
      <c r="AM531" s="13" t="str">
        <f>IF(WEEKDAY(Deník!$C531,2)=2,IF(AND(Deník!$R531&gt;=0,Deník!$R531&lt;=1),"BE",Deník!$R531),"")</f>
        <v/>
      </c>
      <c r="AN531" s="13" t="str">
        <f>IF(WEEKDAY(Deník!$C531,2)=3,IF(AND(Deník!$R531&gt;=0,Deník!$R531&lt;=1),"BE",Deník!$R531),"")</f>
        <v/>
      </c>
      <c r="AO531" s="13" t="str">
        <f>IF(WEEKDAY(Deník!$C531,2)=4,IF(AND(Deník!$R531&gt;=0,Deník!$R531&lt;=1),"BE",Deník!$R531),"")</f>
        <v/>
      </c>
      <c r="AP531" s="60" t="str">
        <f>IF(WEEKDAY(Deník!$C531,2)=5,IF(AND(Deník!$R531&gt;=0,Deník!$R531&lt;=1),"BE",Deník!$R531),"")</f>
        <v/>
      </c>
      <c r="AQ531" s="99"/>
      <c r="AR531" s="100">
        <f>Deník!D531</f>
        <v>0</v>
      </c>
      <c r="AS531" s="63" t="str">
        <f>IF(Deník!$D531&lt;&gt;"",IF(AND(Deník!$D531&gt;=AS$2,Deník!$D531&lt;=AS$3),IF(AND(Deník!$R531&gt;=0,Deník!$R531&lt;=1),"BE",Deník!$R531),""),"")</f>
        <v/>
      </c>
      <c r="AT531" s="63" t="str">
        <f>IF(Deník!$D531&lt;&gt;"",IF(AND(Deník!$D531&gt;=AT$2,Deník!$D531&lt;=AT$3),IF(AND(Deník!$R531&gt;=0,Deník!$R531&lt;=1),"BE",Deník!$R531),""),"")</f>
        <v/>
      </c>
      <c r="AU531" s="63" t="str">
        <f>IF(Deník!$D531&lt;&gt;"",IF(AND(Deník!$D531&gt;=AU$2,Deník!$D531&lt;=AU$3),IF(AND(Deník!$R531&gt;=0,Deník!$R531&lt;=1),"BE",Deník!$R531),""),"")</f>
        <v/>
      </c>
      <c r="AV531" s="63" t="str">
        <f>IF(Deník!$D531&lt;&gt;"",IF(AND(Deník!$D531&gt;=AV$2,Deník!$D531&lt;=AV$3),IF(AND(Deník!$R531&gt;=0,Deník!$R531&lt;=1),"BE",Deník!$R531),""),"")</f>
        <v/>
      </c>
      <c r="AW531" s="63" t="str">
        <f>IF(Deník!$D531&lt;&gt;"",IF(AND(Deník!$D531&gt;=AW$2,Deník!$D531&lt;=AW$3),IF(AND(Deník!$R531&gt;=0,Deník!$R531&lt;=1),"BE",Deník!$R531),""),"")</f>
        <v/>
      </c>
      <c r="AX531" s="63" t="str">
        <f>IF(Deník!$D531&lt;&gt;"",IF(AND(Deník!$D531&gt;=AX$2,Deník!$D531&lt;=AX$3),IF(AND(Deník!$R531&gt;=0,Deník!$R531&lt;=1),"BE",Deník!$R531),""),"")</f>
        <v/>
      </c>
      <c r="AY531" s="63" t="str">
        <f>IF(Deník!$D531&lt;&gt;"",IF(AND(Deník!$D531&gt;=AY$2,Deník!$D531&lt;=AY$3),IF(AND(Deník!$R531&gt;=0,Deník!$R531&lt;=1),"BE",Deník!$R531),""),"")</f>
        <v/>
      </c>
      <c r="AZ531" s="63" t="str">
        <f>IF(Deník!$D531&lt;&gt;"",IF(AND(Deník!$D531&gt;=AZ$2,Deník!$D531&lt;=AZ$3),IF(AND(Deník!$R531&gt;=0,Deník!$R531&lt;=1),"BE",Deník!$R531),""),"")</f>
        <v/>
      </c>
      <c r="BA531" s="63" t="str">
        <f>IF(Deník!$D531&lt;&gt;"",IF(AND(Deník!$D531&gt;=BA$2,Deník!$D531&lt;=BA$3),IF(AND(Deník!$R531&gt;=0,Deník!$R531&lt;=1),"BE",Deník!$R531),""),"")</f>
        <v/>
      </c>
      <c r="BB531" s="63" t="str">
        <f>IF(Deník!$D531&lt;&gt;"",IF(AND(Deník!$D531&gt;=BB$2,Deník!$D531&lt;=BB$3),IF(AND(Deník!$R531&gt;=0,Deník!$R531&lt;=1),"BE",Deník!$R531),""),"")</f>
        <v/>
      </c>
      <c r="BC531" s="71" t="str">
        <f>IF(Deník!$D531&lt;&gt;"",IF(AND(Deník!$D531&gt;=BC$2,Deník!$D531&lt;=BC$3),IF(AND(Deník!$R531&gt;=0,Deník!$R531&lt;=1),"BE",Deník!$R531),""),"")</f>
        <v/>
      </c>
      <c r="BD531" s="20" t="str">
        <f>IF(Deník!$J532="S",(Deník!$M532-Deník!$K532),IF(Deník!$J532="L",(Deník!$K532-Deník!$M532),""))</f>
        <v/>
      </c>
      <c r="BE531" s="20" t="str">
        <f>IF(Deník!$J532="S",(Deník!$K532-Deník!$O532),IF(Deník!$J532="L",(Deník!$O532-Deník!$K532),""))</f>
        <v/>
      </c>
      <c r="BF531" s="20" t="str">
        <f>IF(Deník!$J532="S",(Deník!$K532-Deník!$L532),IF(Deník!$J532="L",(Deník!$L532-Deník!$K532),""))</f>
        <v/>
      </c>
      <c r="BG531" s="20" t="str">
        <f>IF(Deník!$J532="S",(Deník!$K532-Deník!$S532),IF(Deník!$J532="L",(Deník!$S532-Deník!$K532),""))</f>
        <v/>
      </c>
      <c r="BH531" s="20" t="str">
        <f>IF(Deník!$J532="S",(Deník!$K532-Deník!$U532),IF(Deník!$J532="L",(Deník!$U532-Deník!$K532),""))</f>
        <v/>
      </c>
      <c r="BI531" s="20" t="str">
        <f>IF(Deník!$R531&gt;1,Deník!$R531,"")</f>
        <v/>
      </c>
      <c r="BJ531" s="20" t="str">
        <f>IF(Deník!$R531&lt;0,Deník!$R531,"")</f>
        <v/>
      </c>
      <c r="BK531" s="17"/>
      <c r="BM531" s="233" t="str">
        <f>IF(Deník!$R531&lt;&gt;"",IF(Deník!$Y531=Statistika!$F$78,IF(AND(Deník!$R531&gt;=0,Deník!$R531&lt;=1),"BE",Deník!$R531),""),"")</f>
        <v/>
      </c>
      <c r="BN531" s="233" t="str">
        <f>IF(Deník!$R531&lt;&gt;"",IF(Deník!$Y531=Statistika!$F$79,IF(AND(Deník!$R531&gt;=0,Deník!$R531&lt;=1),"BE",Deník!$R531),""),"")</f>
        <v/>
      </c>
      <c r="BO531" s="233" t="str">
        <f>IF(Deník!$R531&lt;&gt;"",IF(Deník!$Y531=Statistika!$F$80,IF(AND(Deník!$R531&gt;=0,Deník!$R531&lt;=1),"BE",Deník!$R531),""),"")</f>
        <v/>
      </c>
      <c r="BP531" s="233" t="str">
        <f>IF(Deník!$R531&lt;&gt;"",IF(Deník!$Y531=Statistika!$F$81,IF(AND(Deník!$R531&gt;=0,Deník!$R531&lt;=1),"BE",Deník!$R531),""),"")</f>
        <v/>
      </c>
      <c r="BQ531" s="233" t="str">
        <f>IF(Deník!$R531&lt;&gt;"",IF(Deník!$Y531=Statistika!$F$82,IF(AND(Deník!$R531&gt;=0,Deník!$R531&lt;=1),"BE",Deník!$R531),""),"")</f>
        <v/>
      </c>
      <c r="BR531" s="233" t="str">
        <f>IF(Deník!$R531&lt;&gt;"",IF(Deník!$Y531=Statistika!$F$83,IF(AND(Deník!$R531&gt;=0,Deník!$R531&lt;=1),"BE",Deník!$R531),""),"")</f>
        <v/>
      </c>
      <c r="BS531" s="233" t="str">
        <f>IF(Deník!$R531&lt;&gt;"",IF(Deník!$Y531=Statistika!$F$84,IF(AND(Deník!$R531&gt;=0,Deník!$R531&lt;=1),"BE",Deník!$R531),""),"")</f>
        <v/>
      </c>
      <c r="BT531" s="233" t="str">
        <f>IF(Deník!$R531&lt;&gt;"",IF(Deník!$Y531=Statistika!$F$85,IF(AND(Deník!$R531&gt;=0,Deník!$R531&lt;=1),"BE",Deník!$R531),""),"")</f>
        <v/>
      </c>
      <c r="BU531" s="233" t="str">
        <f>IF(Deník!$R531&lt;&gt;"",IF(Deník!$Y531=Statistika!$F$86,IF(AND(Deník!$R531&gt;=0,Deník!$R531&lt;=1),"BE",Deník!$R531),""),"")</f>
        <v/>
      </c>
      <c r="BV531" s="233" t="str">
        <f>IF(Deník!$R531&lt;&gt;"",IF(Deník!$Y531=Statistika!$F$87,IF(AND(Deník!$R531&gt;=0,Deník!$R531&lt;=1),"BE",Deník!$R531),""),"")</f>
        <v/>
      </c>
      <c r="BW531" s="233" t="str">
        <f>IF(Deník!$R531&lt;&gt;"",IF(Deník!$Y531=Statistika!$F$88,IF(AND(Deník!$R531&gt;=0,Deník!$R531&lt;=1),"BE",Deník!$R531),""),"")</f>
        <v/>
      </c>
      <c r="BX531" s="233" t="str">
        <f>IF(Deník!$R531&lt;&gt;"",IF(Deník!$Y531=Statistika!$F$89,IF(AND(Deník!$R531&gt;=0,Deník!$R531&lt;=1),"BE",Deník!$R531),""),"")</f>
        <v/>
      </c>
      <c r="BY531" s="233" t="str">
        <f>IF(Deník!$R531&lt;&gt;"",IF(Deník!$Y531=Statistika!$F$90,IF(AND(Deník!$R531&gt;=0,Deník!$R531&lt;=1),"BE",Deník!$R531),""),"")</f>
        <v/>
      </c>
      <c r="BZ531" s="233" t="str">
        <f>IF(Deník!$R531&lt;&gt;"",IF(Deník!$Y531=Statistika!$F$91,IF(AND(Deník!$R531&gt;=0,Deník!$R531&lt;=1),"BE",Deník!$R531),""),"")</f>
        <v/>
      </c>
      <c r="CA531" s="233"/>
      <c r="CB531" s="233" t="str">
        <f>IF(Deník!$R531&lt;&gt;"",IF(Deník!$AB531="SL",IF(AND(Deník!$R531&gt;=0,Deník!$R531&lt;=1),"BE",Deník!$R531),""),"")</f>
        <v/>
      </c>
      <c r="CC531" s="233" t="str">
        <f>IF(Deník!$R531&lt;&gt;"",IF(Deník!$AB531="BE10",IF(AND(Deník!$R531&gt;=0,Deník!$R531&lt;=1),"BE",Deník!$R531),""),"")</f>
        <v/>
      </c>
      <c r="CD531" s="233" t="str">
        <f>IF(Deník!$R531&lt;&gt;"",IF(Deník!$AB531="BE15",IF(AND(Deník!$R531&gt;=0,Deník!$R531&lt;=1),"BE",Deník!$R531),""),"")</f>
        <v/>
      </c>
      <c r="CE531" s="233" t="str">
        <f>IF(Deník!$R531&lt;&gt;"",IF(Deník!$AB531="BE20",IF(AND(Deník!$R531&gt;=0,Deník!$R531&lt;=1),"BE",Deník!$R531),""),"")</f>
        <v/>
      </c>
      <c r="CF531" s="233" t="str">
        <f>IF(Deník!$R531&lt;&gt;"",IF(Deník!$AB531="TP1",IF(AND(Deník!$R531&gt;=0,Deník!$R531&lt;=1),"BE",Deník!$R531),""),"")</f>
        <v/>
      </c>
      <c r="CG531" s="233" t="str">
        <f>IF(Deník!$R531&lt;&gt;"",IF(Deník!$AB531="TP2",IF(AND(Deník!$R531&gt;=0,Deník!$R531&lt;=1),"BE",Deník!$R531),""),"")</f>
        <v/>
      </c>
      <c r="CH531" s="233" t="str">
        <f>IF(Deník!$R531&lt;&gt;"",IF(Deník!$AB531="TP3",IF(AND(Deník!$R531&gt;=0,Deník!$R531&lt;=1),"BE",Deník!$R531),""),"")</f>
        <v/>
      </c>
      <c r="CI531" s="233" t="str">
        <f>IF(Deník!$R531&lt;&gt;"",IF(Deník!$AB531="Trailing SL",IF(AND(Deník!$R531&gt;=0,Deník!$R531&lt;=1),"BE",Deník!$R531),""),"")</f>
        <v/>
      </c>
      <c r="CJ531" s="233" t="str">
        <f>IF(Deník!$R531&lt;&gt;"",IF(Deník!$AB531="Manual",IF(AND(Deník!$R531&gt;=0,Deník!$R531&lt;=1),"BE",Deník!$R531),""),"")</f>
        <v/>
      </c>
      <c r="CK531" s="233"/>
      <c r="CL531" s="233" t="str">
        <f>IF(Deník!$R531&lt;0,IF(Deník!$AC531=Statistika!$F$117,Deník!$R531,""),"")</f>
        <v/>
      </c>
      <c r="CM531" s="233" t="str">
        <f>IF(Deník!$R531&lt;0,IF(Deník!$AC531=Statistika!$F$118,Deník!$R531,""),"")</f>
        <v/>
      </c>
      <c r="CN531" s="233" t="str">
        <f>IF(Deník!$R531&lt;0,IF(Deník!$AC531=Statistika!$F$119,Deník!$R531,""),"")</f>
        <v/>
      </c>
      <c r="CO531" s="233" t="str">
        <f>IF(Deník!$R531&lt;0,IF(Deník!$AC531=Statistika!$F$120,Deník!$R531,""),"")</f>
        <v/>
      </c>
      <c r="CP531" s="233" t="str">
        <f>IF(Deník!$R531&lt;0,IF(Deník!$AC531=Statistika!$F$121,Deník!$R531,""),"")</f>
        <v/>
      </c>
      <c r="CQ531" s="233" t="str">
        <f>IF(Deník!$R531&lt;0,IF(Deník!$AC531=Statistika!$F$122,Deník!$R531,""),"")</f>
        <v/>
      </c>
      <c r="CR531" s="233" t="str">
        <f>IF(Deník!$R531&lt;0,IF(Deník!$AC531=Statistika!$F$123,Deník!$R531,""),"")</f>
        <v/>
      </c>
      <c r="CS531" s="233" t="str">
        <f>IF(Deník!$R531&lt;0,IF(Deník!$AC531=Statistika!$F$124,Deník!$R531,""),"")</f>
        <v/>
      </c>
      <c r="CT531" s="233" t="str">
        <f>IF(Deník!$R531&lt;0,IF(Deník!$AC531=Statistika!$F$125,Deník!$R531,""),"")</f>
        <v/>
      </c>
      <c r="CU531" s="233"/>
      <c r="CV531" s="233" t="str">
        <f>IF(Deník!$R531&lt;0,IF(Deník!$AD531=$CV$2,Deník!$R531,""),"")</f>
        <v/>
      </c>
      <c r="CW531" s="233" t="str">
        <f>IF(Deník!$R531&lt;0,IF(Deník!$AD531=$CW$2,Deník!$R531,""),"")</f>
        <v/>
      </c>
      <c r="CX531" s="233" t="str">
        <f>IF(Deník!$R531&lt;0,IF(Deník!$AD531=$CX$2,Deník!$R531,""),"")</f>
        <v/>
      </c>
      <c r="CY531" s="233" t="str">
        <f>IF(Deník!$R531&lt;0,IF(Deník!$AD531=$CY$2,Deník!$R531,""),"")</f>
        <v/>
      </c>
      <c r="CZ531" s="233" t="str">
        <f>IF(Deník!$R531&lt;0,IF(Deník!$AD531=$CZ$2,Deník!$R531,""),"")</f>
        <v/>
      </c>
      <c r="DL531" s="221">
        <f t="shared" si="22"/>
        <v>93847.029999999984</v>
      </c>
      <c r="DM531" s="220">
        <f t="shared" si="21"/>
        <v>-6.1529700000000132E-2</v>
      </c>
      <c r="DO531" s="50">
        <f>Deník!W532</f>
        <v>0</v>
      </c>
      <c r="DP531" s="102" t="str">
        <f>IF(AND(Deník!W532&gt;0),1,"")</f>
        <v/>
      </c>
      <c r="DQ531" s="102">
        <f>IF(AND(Deník!W532&lt;=0),1,"")</f>
        <v>1</v>
      </c>
      <c r="DR531" s="227"/>
      <c r="DS531" s="228"/>
      <c r="DT531" s="85"/>
      <c r="DU531" s="54">
        <f>IF(MONTH(Deník!$C531)=DU$2,Deník!$W531,"")</f>
        <v>0</v>
      </c>
      <c r="DV531" s="222" t="str">
        <f>IF(MONTH(Deník!$C531)=DV$2,Deník!$W531,"")</f>
        <v/>
      </c>
      <c r="DW531" s="222" t="str">
        <f>IF(MONTH(Deník!$C531)=DW$2,Deník!$W531,"")</f>
        <v/>
      </c>
      <c r="DX531" s="222" t="str">
        <f>IF(MONTH(Deník!$C531)=DX$2,Deník!$W531,"")</f>
        <v/>
      </c>
      <c r="DY531" s="222" t="str">
        <f>IF(MONTH(Deník!$C531)=DY$2,Deník!$W531,"")</f>
        <v/>
      </c>
      <c r="DZ531" s="222" t="str">
        <f>IF(MONTH(Deník!$C531)=DZ$2,Deník!$W531,"")</f>
        <v/>
      </c>
      <c r="EA531" s="222" t="str">
        <f>IF(MONTH(Deník!$C531)=EA$2,Deník!$W531,"")</f>
        <v/>
      </c>
      <c r="EB531" s="222" t="str">
        <f>IF(MONTH(Deník!$C531)=EB$2,Deník!$W531,"")</f>
        <v/>
      </c>
      <c r="EC531" s="222" t="str">
        <f>IF(MONTH(Deník!$C531)=EC$2,Deník!$W531,"")</f>
        <v/>
      </c>
      <c r="ED531" s="222" t="str">
        <f>IF(MONTH(Deník!$C531)=ED$2,Deník!$W531,"")</f>
        <v/>
      </c>
      <c r="EE531" s="222" t="str">
        <f>IF(MONTH(Deník!$C531)=EE$2,Deník!$W531,"")</f>
        <v/>
      </c>
      <c r="EF531" s="222" t="str">
        <f>IF(MONTH(Deník!$C531)=EF$2,Deník!$W531,"")</f>
        <v/>
      </c>
      <c r="EI531" s="600" t="str">
        <f>IF(Deník!$W531&lt;&gt;"",IF(Deník!$B531=Statistika!$F$63,Deník!$W531,""),"")</f>
        <v/>
      </c>
      <c r="EJ531" s="13" t="str">
        <f>IF(Deník!$W531&lt;&gt;"",IF(Deník!$B531=Statistika!$F$64,Deník!$W531,""),"")</f>
        <v/>
      </c>
      <c r="EK531" s="13" t="str">
        <f>IF(Deník!$W531&lt;&gt;"",IF(Deník!$B531=Statistika!$F$65,Deník!$W531,""),"")</f>
        <v/>
      </c>
      <c r="EL531" s="13" t="str">
        <f>IF(Deník!$W531&lt;&gt;"",IF(Deník!$B531=Statistika!$F$66,Deník!$W531,""),"")</f>
        <v/>
      </c>
      <c r="EM531" s="13" t="str">
        <f>IF(Deník!$W531&lt;&gt;"",IF(Deník!$B531=Statistika!$F$67,Deník!$W531,""),"")</f>
        <v/>
      </c>
      <c r="EN531" s="13" t="str">
        <f>IF(Deník!$W531&lt;&gt;"",IF(Deník!$B531=Statistika!$F$68,Deník!$W531,""),"")</f>
        <v/>
      </c>
      <c r="EO531" s="13" t="str">
        <f>IF(Deník!$W531&lt;&gt;"",IF(Deník!$B531=Statistika!$F$69,Deník!$W531,""),"")</f>
        <v/>
      </c>
      <c r="EP531" s="601" t="str">
        <f>IF(Deník!$W531&lt;&gt;"",IF(Deník!$B531=Statistika!$F$70,Deník!$W531,""),"")</f>
        <v/>
      </c>
      <c r="EQ531" s="90"/>
      <c r="ER531" s="63" t="str">
        <f>IF(Deník!$W531&lt;&gt;"",IF(Deník!$J531="L",Deník!$W531,""),"")</f>
        <v/>
      </c>
      <c r="ES531" s="13" t="str">
        <f>IF(Deník!$W531&lt;&gt;"",IF(Deník!$J531="S",Deník!$W531,""),"")</f>
        <v/>
      </c>
      <c r="ET531" s="95"/>
      <c r="EU531" s="88"/>
      <c r="EV531" s="63" t="str">
        <f>IF(WEEKDAY(Deník!$C531,2)=1,Deník!$W531,"")</f>
        <v/>
      </c>
      <c r="EW531" s="13" t="str">
        <f>IF(WEEKDAY(Deník!$C531,2)=2,Deník!$W531,"")</f>
        <v/>
      </c>
      <c r="EX531" s="13" t="str">
        <f>IF(WEEKDAY(Deník!$C531,2)=3,Deník!$W531,"")</f>
        <v/>
      </c>
      <c r="EY531" s="13" t="str">
        <f>IF(WEEKDAY(Deník!$C531,2)=4,Deník!$W531,"")</f>
        <v/>
      </c>
      <c r="EZ531" s="60" t="str">
        <f>IF(WEEKDAY(Deník!$C531,2)=5,Deník!$W531,"")</f>
        <v/>
      </c>
      <c r="FA531" s="99"/>
      <c r="FB531" s="100">
        <f>Deník!D531</f>
        <v>0</v>
      </c>
      <c r="FC531" s="63">
        <f>IF($FB531&lt;&gt;"",IF(AND($FB531&gt;=FC$2,$FB531&lt;=FC$3),Deník!$W531,""))</f>
        <v>0</v>
      </c>
      <c r="FD531" s="63" t="str">
        <f>IF($FB531&lt;&gt;"",IF(AND($FB531&gt;=FD$2,$FB531&lt;=FD$3),Deník!$W531,""))</f>
        <v/>
      </c>
      <c r="FE531" s="63" t="str">
        <f>IF($FB531&lt;&gt;"",IF(AND($FB531&gt;=FE$2,$FB531&lt;=FE$3),Deník!$W531,""))</f>
        <v/>
      </c>
      <c r="FF531" s="63" t="str">
        <f>IF($FB531&lt;&gt;"",IF(AND($FB531&gt;=FF$2,$FB531&lt;=FF$3),Deník!$W531,""))</f>
        <v/>
      </c>
      <c r="FG531" s="63" t="str">
        <f>IF($FB531&lt;&gt;"",IF(AND($FB531&gt;=FG$2,$FB531&lt;=FG$3),Deník!$W531,""))</f>
        <v/>
      </c>
      <c r="FH531" s="63" t="str">
        <f>IF($FB531&lt;&gt;"",IF(AND($FB531&gt;=FH$2,$FB531&lt;=FH$3),Deník!$W531,""))</f>
        <v/>
      </c>
      <c r="FI531" s="63" t="str">
        <f>IF($FB531&lt;&gt;"",IF(AND($FB531&gt;=FI$2,$FB531&lt;=FI$3),Deník!$W531,""))</f>
        <v/>
      </c>
      <c r="FJ531" s="63" t="str">
        <f>IF($FB531&lt;&gt;"",IF(AND($FB531&gt;=FJ$2,$FB531&lt;=FJ$3),Deník!$W531,""))</f>
        <v/>
      </c>
      <c r="FK531" s="63" t="str">
        <f>IF($FB531&lt;&gt;"",IF(AND($FB531&gt;=FK$2,$FB531&lt;=FK$3),Deník!$W531,""))</f>
        <v/>
      </c>
      <c r="FL531" s="63" t="str">
        <f>IF($FB531&lt;&gt;"",IF(AND($FB531&gt;=FL$2,$FB531&lt;=FL$3),Deník!$W531,""))</f>
        <v/>
      </c>
      <c r="FM531" s="63" t="str">
        <f>IF($FB531&lt;&gt;"",IF(AND($FB531&gt;=FM$2,$FB531&lt;=FM$3),Deník!$W531,""))</f>
        <v/>
      </c>
      <c r="FN531" s="13"/>
      <c r="FO531" s="20" t="str">
        <f>IF(Deník!$W531&gt;1,Deník!$W531,"")</f>
        <v/>
      </c>
      <c r="FP531" s="20" t="str">
        <f>IF(Deník!$W531&lt;0,Deník!$W531,"")</f>
        <v/>
      </c>
      <c r="FQ531" s="17"/>
      <c r="FS531" s="233"/>
      <c r="FT531" s="233" t="str">
        <f>IF(Deník!$W531&lt;&gt;"",IF(Deník!$Y531=Statistika!$F$78,Deník!$W531,""),"")</f>
        <v/>
      </c>
      <c r="FU531" s="233" t="str">
        <f>IF(Deník!$W531&lt;&gt;"",IF(Deník!$Y531=Statistika!$F$79,Deník!$W531,""),"")</f>
        <v/>
      </c>
      <c r="FV531" s="233" t="str">
        <f>IF(Deník!$W531&lt;&gt;"",IF(Deník!$Y531=Statistika!$F$80,Deník!$W531,""),"")</f>
        <v/>
      </c>
      <c r="FW531" s="233" t="str">
        <f>IF(Deník!$W531&lt;&gt;"",IF(Deník!$Y531=Statistika!$F$81,Deník!$W531,""),"")</f>
        <v/>
      </c>
      <c r="FX531" s="233" t="str">
        <f>IF(Deník!$W531&lt;&gt;"",IF(Deník!$Y531=Statistika!$F$82,Deník!$W531,""),"")</f>
        <v/>
      </c>
      <c r="FY531" s="233" t="str">
        <f>IF(Deník!$W531&lt;&gt;"",IF(Deník!$Y531=Statistika!$F$83,Deník!$W531,""),"")</f>
        <v/>
      </c>
      <c r="FZ531" s="233" t="str">
        <f>IF(Deník!$W531&lt;&gt;"",IF(Deník!$Y531=Statistika!$F$84,Deník!$W531,""),"")</f>
        <v/>
      </c>
      <c r="GA531" s="233" t="str">
        <f>IF(Deník!$W531&lt;&gt;"",IF(Deník!$Y531=Statistika!$F$85,Deník!$W531,""),"")</f>
        <v/>
      </c>
      <c r="GB531" s="233" t="str">
        <f>IF(Deník!$W531&lt;&gt;"",IF(Deník!$Y531=Statistika!$F$86,Deník!$W531,""),"")</f>
        <v/>
      </c>
      <c r="GC531" s="233" t="str">
        <f>IF(Deník!$W531&lt;&gt;"",IF(Deník!$Y531=Statistika!$F$87,Deník!$W531,""),"")</f>
        <v/>
      </c>
      <c r="GD531" s="233" t="str">
        <f>IF(Deník!$W531&lt;&gt;"",IF(Deník!$Y531=Statistika!$F$88,Deník!$W531,""),"")</f>
        <v/>
      </c>
      <c r="GE531" s="233" t="str">
        <f>IF(Deník!$W531&lt;&gt;"",IF(Deník!$Y531=Statistika!$F$89,Deník!$W531,""),"")</f>
        <v/>
      </c>
      <c r="GF531" s="233" t="str">
        <f>IF(Deník!$W531&lt;&gt;"",IF(Deník!$Y531=Statistika!$F$90,Deník!$W531,""),"")</f>
        <v/>
      </c>
      <c r="GG531" s="233" t="str">
        <f>IF(Deník!$W531&lt;&gt;"",IF(Deník!$Y531=Statistika!$F$91,Deník!$W531,""),"")</f>
        <v/>
      </c>
      <c r="GH531" s="233"/>
      <c r="GI531" s="233" t="str">
        <f>IF(Deník!$W531&lt;&gt;"",IF(Deník!$AB531=Statistika!$L$100,Deník!$W531,""),"")</f>
        <v/>
      </c>
      <c r="GJ531" s="233" t="str">
        <f>IF(Deník!$W531&lt;&gt;"",IF(Deník!$AB531=Statistika!$L$101,Deník!$W531,""),"")</f>
        <v/>
      </c>
      <c r="GK531" s="233" t="str">
        <f>IF(Deník!$W531&lt;&gt;"",IF(Deník!$AB531=Statistika!$L$102,Deník!$W531,""),"")</f>
        <v/>
      </c>
      <c r="GL531" s="233" t="str">
        <f>IF(Deník!$W531&lt;&gt;"",IF(Deník!$AB531=Statistika!$L$103,Deník!$W531,""),"")</f>
        <v/>
      </c>
      <c r="GM531" s="233" t="str">
        <f>IF(Deník!$W531&lt;&gt;"",IF(Deník!$AB531=Statistika!$L$104,Deník!$W531,""),"")</f>
        <v/>
      </c>
      <c r="GN531" s="233" t="str">
        <f>IF(Deník!$W531&lt;&gt;"",IF(Deník!$AB531=Statistika!$L$105,Deník!$W531,""),"")</f>
        <v/>
      </c>
      <c r="GO531" s="233" t="str">
        <f>IF(Deník!$W531&lt;&gt;"",IF(Deník!$AB531=Statistika!$L$106,Deník!$W531,""),"")</f>
        <v/>
      </c>
      <c r="GP531" s="233" t="str">
        <f>IF(Deník!$W531&lt;&gt;"",IF(Deník!$AB531=Statistika!$L$107,Deník!$W531,""),"")</f>
        <v/>
      </c>
      <c r="GQ531" s="233" t="str">
        <f>IF(Deník!$W531&lt;&gt;"",IF(Deník!$AB531=Statistika!$L$108,Deník!$W531,""),"")</f>
        <v/>
      </c>
      <c r="GS531" s="233" t="str">
        <f>IF(Deník!$W531&lt;0,IF(Deník!$AC531=Statistika!$F$117,Deník!$W531,""),"")</f>
        <v/>
      </c>
      <c r="GT531" s="233" t="str">
        <f>IF(Deník!$W531&lt;0,IF(Deník!$AC531=Statistika!$F$118,Deník!$W531,""),"")</f>
        <v/>
      </c>
      <c r="GU531" s="233" t="str">
        <f>IF(Deník!$W531&lt;0,IF(Deník!$AC531=Statistika!$F$119,Deník!$W531,""),"")</f>
        <v/>
      </c>
      <c r="GV531" s="233" t="str">
        <f>IF(Deník!$W531&lt;0,IF(Deník!$AC531=Statistika!$F$120,Deník!$W531,""),"")</f>
        <v/>
      </c>
      <c r="GW531" s="233" t="str">
        <f>IF(Deník!$W531&lt;0,IF(Deník!$AC531=Statistika!$F$121,Deník!$W531,""),"")</f>
        <v/>
      </c>
      <c r="GX531" s="233" t="str">
        <f>IF(Deník!$W531&lt;0,IF(Deník!$AC531=Statistika!$F$122,Deník!$W531,""),"")</f>
        <v/>
      </c>
      <c r="GY531" s="233" t="str">
        <f>IF(Deník!$W531&lt;0,IF(Deník!$AC531=Statistika!$F$123,Deník!$W531,""),"")</f>
        <v/>
      </c>
      <c r="GZ531" s="233" t="str">
        <f>IF(Deník!$W531&lt;0,IF(Deník!$AC531=Statistika!$F$124,Deník!$W531,""),"")</f>
        <v/>
      </c>
      <c r="HA531" s="233" t="str">
        <f>IF(Deník!$W531&lt;0,IF(Deník!$AC531=Statistika!$F$125,Deník!$W531,""),"")</f>
        <v/>
      </c>
      <c r="HC531" s="233" t="str">
        <f>IF(Deník!$W531&lt;0,IF(Deník!$AD531=Statistika!$F$133,Deník!$W531,""),"")</f>
        <v/>
      </c>
      <c r="HD531" s="233" t="str">
        <f>IF(Deník!$W531&lt;0,IF(Deník!$AD531=Statistika!$F$134,Deník!$W531,""),"")</f>
        <v/>
      </c>
      <c r="HE531" s="233" t="str">
        <f>IF(Deník!$W531&lt;0,IF(Deník!$AD531=Statistika!$F$135,Deník!$W531,""),"")</f>
        <v/>
      </c>
      <c r="HF531" s="233" t="str">
        <f>IF(Deník!$W531&lt;0,IF(Deník!$AD531=Statistika!$F$136,Deník!$W531,""),"")</f>
        <v/>
      </c>
      <c r="HG531" s="233" t="str">
        <f>IF(Deník!$W531&lt;0,IF(Deník!$AD531=Statistika!$F$137,Deník!$W531,""),"")</f>
        <v/>
      </c>
      <c r="ID531" s="8">
        <f>Tabulka4[[#This Row],[Sloupec3]]</f>
        <v>0</v>
      </c>
      <c r="IE531" s="17" t="str">
        <f>IF(AND([1]Deník!$C531&gt;='[1]Měsíční shrnutí'!$D$1,[1]Deník!$C531&lt;='[1]Měsíční shrnutí'!$F$1),[1]Deník!$X531,"")</f>
        <v/>
      </c>
    </row>
    <row r="532" spans="1:239">
      <c r="A532" s="8">
        <f>Deník!C533</f>
        <v>0</v>
      </c>
      <c r="B532" s="50" t="str">
        <f>Deník!R533</f>
        <v/>
      </c>
      <c r="C532" s="102" t="str">
        <f>IF(AND(Deník!R533&gt;1,Deník!R533&lt;&gt;""),1,"")</f>
        <v/>
      </c>
      <c r="D532" s="102" t="str">
        <f>IF(AND(Deník!R533&lt;=0,Deník!R533&lt;&gt;""),1,"")</f>
        <v/>
      </c>
      <c r="E532" s="103" t="str">
        <f>IF(AND(Deník!R533&gt;=0,Deník!R533&lt;=1),1,"")</f>
        <v/>
      </c>
      <c r="F532" s="79" t="str">
        <f>IF(Deník!R533&lt;&gt;"",Deník!R533+F531,"")</f>
        <v/>
      </c>
      <c r="G532" s="85"/>
      <c r="H532" s="54" t="str">
        <f>IF(MONTH(Deník!$C532)=H$2,IF(AND(Deník!$R532&gt;=0,Deník!$R532&lt;=1),"BE",Deník!$R532),"")</f>
        <v/>
      </c>
      <c r="I532" s="11" t="str">
        <f>IF(MONTH(Deník!$C532)=I$2,IF(AND(Deník!$R532&gt;=0,Deník!$R532&lt;=1),"BE",Deník!$R532),"")</f>
        <v/>
      </c>
      <c r="J532" s="11" t="str">
        <f>IF(MONTH(Deník!$C532)=J$2,IF(AND(Deník!$R532&gt;=0,Deník!$R532&lt;=1),"BE",Deník!$R532),"")</f>
        <v/>
      </c>
      <c r="K532" s="11" t="str">
        <f>IF(MONTH(Deník!$C532)=K$2,IF(AND(Deník!$R532&gt;=0,Deník!$R532&lt;=1),"BE",Deník!$R532),"")</f>
        <v/>
      </c>
      <c r="L532" s="11" t="str">
        <f>IF(MONTH(Deník!$C532)=L$2,IF(AND(Deník!$R532&gt;=0,Deník!$R532&lt;=1),"BE",Deník!$R532),"")</f>
        <v/>
      </c>
      <c r="M532" s="11" t="str">
        <f>IF(MONTH(Deník!$C532)=M$2,IF(AND(Deník!$R532&gt;=0,Deník!$R532&lt;=1),"BE",Deník!$R532),"")</f>
        <v/>
      </c>
      <c r="N532" s="11" t="str">
        <f>IF(MONTH(Deník!$C532)=N$2,IF(AND(Deník!$R532&gt;=0,Deník!$R532&lt;=1),"BE",Deník!$R532),"")</f>
        <v/>
      </c>
      <c r="O532" s="11" t="str">
        <f>IF(MONTH(Deník!$C532)=O$2,IF(AND(Deník!$R532&gt;=0,Deník!$R532&lt;=1),"BE",Deník!$R532),"")</f>
        <v/>
      </c>
      <c r="P532" s="11" t="str">
        <f>IF(MONTH(Deník!$C532)=P$2,IF(AND(Deník!$R532&gt;=0,Deník!$R532&lt;=1),"BE",Deník!$R532),"")</f>
        <v/>
      </c>
      <c r="Q532" s="11" t="str">
        <f>IF(MONTH(Deník!$C532)=Q$2,IF(AND(Deník!$R532&gt;=0,Deník!$R532&lt;=1),"BE",Deník!$R532),"")</f>
        <v/>
      </c>
      <c r="R532" s="11" t="str">
        <f>IF(MONTH(Deník!$C532)=R$2,IF(AND(Deník!$R532&gt;=0,Deník!$R532&lt;=1),"BE",Deník!$R532),"")</f>
        <v/>
      </c>
      <c r="S532" s="57" t="str">
        <f>IF(MONTH(Deník!$C532)=S$2,IF(AND(Deník!$R532&gt;=0,Deník!$R532&lt;=1),"BE",Deník!$R532),"")</f>
        <v/>
      </c>
      <c r="U532" s="12"/>
      <c r="V532" s="12"/>
      <c r="X532" s="600" t="str">
        <f>IF(Deník!$R532&lt;&gt;"",IF(Deník!$B532=Statistika!$F$63,IF(AND(Deník!$R532&gt;=0,Deník!$R532&lt;=1),"BE",Deník!$R532),""),"")</f>
        <v/>
      </c>
      <c r="Y532" s="13" t="str">
        <f>IF(Deník!$R532&lt;&gt;"",IF(Deník!$B532=Statistika!$F$64,IF(AND(Deník!$R532&gt;=0,Deník!$R532&lt;=1),"BE",Deník!$R532),""),"")</f>
        <v/>
      </c>
      <c r="Z532" s="13" t="str">
        <f>IF(Deník!$R532&lt;&gt;"",IF(Deník!$B532=Statistika!$F$65,IF(AND(Deník!$R532&gt;=0,Deník!$R532&lt;=1),"BE",Deník!$R532),""),"")</f>
        <v/>
      </c>
      <c r="AA532" s="13" t="str">
        <f>IF(Deník!$R532&lt;&gt;"",IF(Deník!$B532=Statistika!$F$66,IF(AND(Deník!$R532&gt;=0,Deník!$R532&lt;=1),"BE",Deník!$R532),""),"")</f>
        <v/>
      </c>
      <c r="AB532" s="13" t="str">
        <f>IF(Deník!$R532&lt;&gt;"",IF(Deník!$B532=Statistika!$F$67,IF(AND(Deník!$R532&gt;=0,Deník!$R532&lt;=1),"BE",Deník!$R532),""),"")</f>
        <v/>
      </c>
      <c r="AC532" s="13" t="str">
        <f>IF(Deník!$R532&lt;&gt;"",IF(Deník!$B532=Statistika!$F$68,IF(AND(Deník!$R532&gt;=0,Deník!$R532&lt;=1),"BE",Deník!$R532),""),"")</f>
        <v/>
      </c>
      <c r="AD532" s="13" t="str">
        <f>IF(Deník!$R532&lt;&gt;"",IF(Deník!$B532=Statistika!$F$69,IF(AND(Deník!$R532&gt;=0,Deník!$R532&lt;=1),"BE",Deník!$R532),""),"")</f>
        <v/>
      </c>
      <c r="AE532" s="601" t="str">
        <f>IF(Deník!$R532&lt;&gt;"",IF(Deník!$B532=Statistika!$F$70,IF(AND(Deník!$R532&gt;=0,Deník!$R532&lt;=1),"BE",Deník!$R532),""),"")</f>
        <v/>
      </c>
      <c r="AF532" s="90"/>
      <c r="AG532" s="63" t="str">
        <f>IF(Deník!$R532&lt;&gt;"",IF(Deník!$J532="L",IF(AND(Deník!$R532&gt;=0,Deník!$R532&lt;=1),"BE",Deník!$R532),""),"")</f>
        <v/>
      </c>
      <c r="AH532" s="13" t="str">
        <f>IF(Deník!$R532&lt;&gt;"",IF(Deník!$J532="S",IF(AND(Deník!$R532&gt;=0,Deník!$R532&lt;=1),"BE",Deník!$R532),""),"")</f>
        <v/>
      </c>
      <c r="AI532" s="95"/>
      <c r="AJ532" s="71" t="str">
        <f>IF(Deník!N533&lt;&gt;"",Deník!N533*-1,"")</f>
        <v/>
      </c>
      <c r="AK532" s="88"/>
      <c r="AL532" s="63" t="str">
        <f>IF(WEEKDAY(Deník!$C532,2)=1,IF(AND(Deník!$R532&gt;=0,Deník!$R532&lt;=1),"BE",Deník!$R532),"")</f>
        <v/>
      </c>
      <c r="AM532" s="13" t="str">
        <f>IF(WEEKDAY(Deník!$C532,2)=2,IF(AND(Deník!$R532&gt;=0,Deník!$R532&lt;=1),"BE",Deník!$R532),"")</f>
        <v/>
      </c>
      <c r="AN532" s="13" t="str">
        <f>IF(WEEKDAY(Deník!$C532,2)=3,IF(AND(Deník!$R532&gt;=0,Deník!$R532&lt;=1),"BE",Deník!$R532),"")</f>
        <v/>
      </c>
      <c r="AO532" s="13" t="str">
        <f>IF(WEEKDAY(Deník!$C532,2)=4,IF(AND(Deník!$R532&gt;=0,Deník!$R532&lt;=1),"BE",Deník!$R532),"")</f>
        <v/>
      </c>
      <c r="AP532" s="60" t="str">
        <f>IF(WEEKDAY(Deník!$C532,2)=5,IF(AND(Deník!$R532&gt;=0,Deník!$R532&lt;=1),"BE",Deník!$R532),"")</f>
        <v/>
      </c>
      <c r="AQ532" s="99"/>
      <c r="AR532" s="100">
        <f>Deník!D532</f>
        <v>0</v>
      </c>
      <c r="AS532" s="63" t="str">
        <f>IF(Deník!$D532&lt;&gt;"",IF(AND(Deník!$D532&gt;=AS$2,Deník!$D532&lt;=AS$3),IF(AND(Deník!$R532&gt;=0,Deník!$R532&lt;=1),"BE",Deník!$R532),""),"")</f>
        <v/>
      </c>
      <c r="AT532" s="63" t="str">
        <f>IF(Deník!$D532&lt;&gt;"",IF(AND(Deník!$D532&gt;=AT$2,Deník!$D532&lt;=AT$3),IF(AND(Deník!$R532&gt;=0,Deník!$R532&lt;=1),"BE",Deník!$R532),""),"")</f>
        <v/>
      </c>
      <c r="AU532" s="63" t="str">
        <f>IF(Deník!$D532&lt;&gt;"",IF(AND(Deník!$D532&gt;=AU$2,Deník!$D532&lt;=AU$3),IF(AND(Deník!$R532&gt;=0,Deník!$R532&lt;=1),"BE",Deník!$R532),""),"")</f>
        <v/>
      </c>
      <c r="AV532" s="63" t="str">
        <f>IF(Deník!$D532&lt;&gt;"",IF(AND(Deník!$D532&gt;=AV$2,Deník!$D532&lt;=AV$3),IF(AND(Deník!$R532&gt;=0,Deník!$R532&lt;=1),"BE",Deník!$R532),""),"")</f>
        <v/>
      </c>
      <c r="AW532" s="63" t="str">
        <f>IF(Deník!$D532&lt;&gt;"",IF(AND(Deník!$D532&gt;=AW$2,Deník!$D532&lt;=AW$3),IF(AND(Deník!$R532&gt;=0,Deník!$R532&lt;=1),"BE",Deník!$R532),""),"")</f>
        <v/>
      </c>
      <c r="AX532" s="63" t="str">
        <f>IF(Deník!$D532&lt;&gt;"",IF(AND(Deník!$D532&gt;=AX$2,Deník!$D532&lt;=AX$3),IF(AND(Deník!$R532&gt;=0,Deník!$R532&lt;=1),"BE",Deník!$R532),""),"")</f>
        <v/>
      </c>
      <c r="AY532" s="63" t="str">
        <f>IF(Deník!$D532&lt;&gt;"",IF(AND(Deník!$D532&gt;=AY$2,Deník!$D532&lt;=AY$3),IF(AND(Deník!$R532&gt;=0,Deník!$R532&lt;=1),"BE",Deník!$R532),""),"")</f>
        <v/>
      </c>
      <c r="AZ532" s="63" t="str">
        <f>IF(Deník!$D532&lt;&gt;"",IF(AND(Deník!$D532&gt;=AZ$2,Deník!$D532&lt;=AZ$3),IF(AND(Deník!$R532&gt;=0,Deník!$R532&lt;=1),"BE",Deník!$R532),""),"")</f>
        <v/>
      </c>
      <c r="BA532" s="63" t="str">
        <f>IF(Deník!$D532&lt;&gt;"",IF(AND(Deník!$D532&gt;=BA$2,Deník!$D532&lt;=BA$3),IF(AND(Deník!$R532&gt;=0,Deník!$R532&lt;=1),"BE",Deník!$R532),""),"")</f>
        <v/>
      </c>
      <c r="BB532" s="63" t="str">
        <f>IF(Deník!$D532&lt;&gt;"",IF(AND(Deník!$D532&gt;=BB$2,Deník!$D532&lt;=BB$3),IF(AND(Deník!$R532&gt;=0,Deník!$R532&lt;=1),"BE",Deník!$R532),""),"")</f>
        <v/>
      </c>
      <c r="BC532" s="71" t="str">
        <f>IF(Deník!$D532&lt;&gt;"",IF(AND(Deník!$D532&gt;=BC$2,Deník!$D532&lt;=BC$3),IF(AND(Deník!$R532&gt;=0,Deník!$R532&lt;=1),"BE",Deník!$R532),""),"")</f>
        <v/>
      </c>
      <c r="BD532" s="20" t="str">
        <f>IF(Deník!$J533="S",(Deník!$M533-Deník!$K533),IF(Deník!$J533="L",(Deník!$K533-Deník!$M533),""))</f>
        <v/>
      </c>
      <c r="BE532" s="20" t="str">
        <f>IF(Deník!$J533="S",(Deník!$K533-Deník!$O533),IF(Deník!$J533="L",(Deník!$O533-Deník!$K533),""))</f>
        <v/>
      </c>
      <c r="BF532" s="20" t="str">
        <f>IF(Deník!$J533="S",(Deník!$K533-Deník!$L533),IF(Deník!$J533="L",(Deník!$L533-Deník!$K533),""))</f>
        <v/>
      </c>
      <c r="BG532" s="20" t="str">
        <f>IF(Deník!$J533="S",(Deník!$K533-Deník!$S533),IF(Deník!$J533="L",(Deník!$S533-Deník!$K533),""))</f>
        <v/>
      </c>
      <c r="BH532" s="20" t="str">
        <f>IF(Deník!$J533="S",(Deník!$K533-Deník!$U533),IF(Deník!$J533="L",(Deník!$U533-Deník!$K533),""))</f>
        <v/>
      </c>
      <c r="BI532" s="20" t="str">
        <f>IF(Deník!$R532&gt;1,Deník!$R532,"")</f>
        <v/>
      </c>
      <c r="BJ532" s="20" t="str">
        <f>IF(Deník!$R532&lt;0,Deník!$R532,"")</f>
        <v/>
      </c>
      <c r="BK532" s="17"/>
      <c r="BM532" s="233" t="str">
        <f>IF(Deník!$R532&lt;&gt;"",IF(Deník!$Y532=Statistika!$F$78,IF(AND(Deník!$R532&gt;=0,Deník!$R532&lt;=1),"BE",Deník!$R532),""),"")</f>
        <v/>
      </c>
      <c r="BN532" s="233" t="str">
        <f>IF(Deník!$R532&lt;&gt;"",IF(Deník!$Y532=Statistika!$F$79,IF(AND(Deník!$R532&gt;=0,Deník!$R532&lt;=1),"BE",Deník!$R532),""),"")</f>
        <v/>
      </c>
      <c r="BO532" s="233" t="str">
        <f>IF(Deník!$R532&lt;&gt;"",IF(Deník!$Y532=Statistika!$F$80,IF(AND(Deník!$R532&gt;=0,Deník!$R532&lt;=1),"BE",Deník!$R532),""),"")</f>
        <v/>
      </c>
      <c r="BP532" s="233" t="str">
        <f>IF(Deník!$R532&lt;&gt;"",IF(Deník!$Y532=Statistika!$F$81,IF(AND(Deník!$R532&gt;=0,Deník!$R532&lt;=1),"BE",Deník!$R532),""),"")</f>
        <v/>
      </c>
      <c r="BQ532" s="233" t="str">
        <f>IF(Deník!$R532&lt;&gt;"",IF(Deník!$Y532=Statistika!$F$82,IF(AND(Deník!$R532&gt;=0,Deník!$R532&lt;=1),"BE",Deník!$R532),""),"")</f>
        <v/>
      </c>
      <c r="BR532" s="233" t="str">
        <f>IF(Deník!$R532&lt;&gt;"",IF(Deník!$Y532=Statistika!$F$83,IF(AND(Deník!$R532&gt;=0,Deník!$R532&lt;=1),"BE",Deník!$R532),""),"")</f>
        <v/>
      </c>
      <c r="BS532" s="233" t="str">
        <f>IF(Deník!$R532&lt;&gt;"",IF(Deník!$Y532=Statistika!$F$84,IF(AND(Deník!$R532&gt;=0,Deník!$R532&lt;=1),"BE",Deník!$R532),""),"")</f>
        <v/>
      </c>
      <c r="BT532" s="233" t="str">
        <f>IF(Deník!$R532&lt;&gt;"",IF(Deník!$Y532=Statistika!$F$85,IF(AND(Deník!$R532&gt;=0,Deník!$R532&lt;=1),"BE",Deník!$R532),""),"")</f>
        <v/>
      </c>
      <c r="BU532" s="233" t="str">
        <f>IF(Deník!$R532&lt;&gt;"",IF(Deník!$Y532=Statistika!$F$86,IF(AND(Deník!$R532&gt;=0,Deník!$R532&lt;=1),"BE",Deník!$R532),""),"")</f>
        <v/>
      </c>
      <c r="BV532" s="233" t="str">
        <f>IF(Deník!$R532&lt;&gt;"",IF(Deník!$Y532=Statistika!$F$87,IF(AND(Deník!$R532&gt;=0,Deník!$R532&lt;=1),"BE",Deník!$R532),""),"")</f>
        <v/>
      </c>
      <c r="BW532" s="233" t="str">
        <f>IF(Deník!$R532&lt;&gt;"",IF(Deník!$Y532=Statistika!$F$88,IF(AND(Deník!$R532&gt;=0,Deník!$R532&lt;=1),"BE",Deník!$R532),""),"")</f>
        <v/>
      </c>
      <c r="BX532" s="233" t="str">
        <f>IF(Deník!$R532&lt;&gt;"",IF(Deník!$Y532=Statistika!$F$89,IF(AND(Deník!$R532&gt;=0,Deník!$R532&lt;=1),"BE",Deník!$R532),""),"")</f>
        <v/>
      </c>
      <c r="BY532" s="233" t="str">
        <f>IF(Deník!$R532&lt;&gt;"",IF(Deník!$Y532=Statistika!$F$90,IF(AND(Deník!$R532&gt;=0,Deník!$R532&lt;=1),"BE",Deník!$R532),""),"")</f>
        <v/>
      </c>
      <c r="BZ532" s="233" t="str">
        <f>IF(Deník!$R532&lt;&gt;"",IF(Deník!$Y532=Statistika!$F$91,IF(AND(Deník!$R532&gt;=0,Deník!$R532&lt;=1),"BE",Deník!$R532),""),"")</f>
        <v/>
      </c>
      <c r="CA532" s="233"/>
      <c r="CB532" s="233" t="str">
        <f>IF(Deník!$R532&lt;&gt;"",IF(Deník!$AB532="SL",IF(AND(Deník!$R532&gt;=0,Deník!$R532&lt;=1),"BE",Deník!$R532),""),"")</f>
        <v/>
      </c>
      <c r="CC532" s="233" t="str">
        <f>IF(Deník!$R532&lt;&gt;"",IF(Deník!$AB532="BE10",IF(AND(Deník!$R532&gt;=0,Deník!$R532&lt;=1),"BE",Deník!$R532),""),"")</f>
        <v/>
      </c>
      <c r="CD532" s="233" t="str">
        <f>IF(Deník!$R532&lt;&gt;"",IF(Deník!$AB532="BE15",IF(AND(Deník!$R532&gt;=0,Deník!$R532&lt;=1),"BE",Deník!$R532),""),"")</f>
        <v/>
      </c>
      <c r="CE532" s="233" t="str">
        <f>IF(Deník!$R532&lt;&gt;"",IF(Deník!$AB532="BE20",IF(AND(Deník!$R532&gt;=0,Deník!$R532&lt;=1),"BE",Deník!$R532),""),"")</f>
        <v/>
      </c>
      <c r="CF532" s="233" t="str">
        <f>IF(Deník!$R532&lt;&gt;"",IF(Deník!$AB532="TP1",IF(AND(Deník!$R532&gt;=0,Deník!$R532&lt;=1),"BE",Deník!$R532),""),"")</f>
        <v/>
      </c>
      <c r="CG532" s="233" t="str">
        <f>IF(Deník!$R532&lt;&gt;"",IF(Deník!$AB532="TP2",IF(AND(Deník!$R532&gt;=0,Deník!$R532&lt;=1),"BE",Deník!$R532),""),"")</f>
        <v/>
      </c>
      <c r="CH532" s="233" t="str">
        <f>IF(Deník!$R532&lt;&gt;"",IF(Deník!$AB532="TP3",IF(AND(Deník!$R532&gt;=0,Deník!$R532&lt;=1),"BE",Deník!$R532),""),"")</f>
        <v/>
      </c>
      <c r="CI532" s="233" t="str">
        <f>IF(Deník!$R532&lt;&gt;"",IF(Deník!$AB532="Trailing SL",IF(AND(Deník!$R532&gt;=0,Deník!$R532&lt;=1),"BE",Deník!$R532),""),"")</f>
        <v/>
      </c>
      <c r="CJ532" s="233" t="str">
        <f>IF(Deník!$R532&lt;&gt;"",IF(Deník!$AB532="Manual",IF(AND(Deník!$R532&gt;=0,Deník!$R532&lt;=1),"BE",Deník!$R532),""),"")</f>
        <v/>
      </c>
      <c r="CK532" s="233"/>
      <c r="CL532" s="233" t="str">
        <f>IF(Deník!$R532&lt;0,IF(Deník!$AC532=Statistika!$F$117,Deník!$R532,""),"")</f>
        <v/>
      </c>
      <c r="CM532" s="233" t="str">
        <f>IF(Deník!$R532&lt;0,IF(Deník!$AC532=Statistika!$F$118,Deník!$R532,""),"")</f>
        <v/>
      </c>
      <c r="CN532" s="233" t="str">
        <f>IF(Deník!$R532&lt;0,IF(Deník!$AC532=Statistika!$F$119,Deník!$R532,""),"")</f>
        <v/>
      </c>
      <c r="CO532" s="233" t="str">
        <f>IF(Deník!$R532&lt;0,IF(Deník!$AC532=Statistika!$F$120,Deník!$R532,""),"")</f>
        <v/>
      </c>
      <c r="CP532" s="233" t="str">
        <f>IF(Deník!$R532&lt;0,IF(Deník!$AC532=Statistika!$F$121,Deník!$R532,""),"")</f>
        <v/>
      </c>
      <c r="CQ532" s="233" t="str">
        <f>IF(Deník!$R532&lt;0,IF(Deník!$AC532=Statistika!$F$122,Deník!$R532,""),"")</f>
        <v/>
      </c>
      <c r="CR532" s="233" t="str">
        <f>IF(Deník!$R532&lt;0,IF(Deník!$AC532=Statistika!$F$123,Deník!$R532,""),"")</f>
        <v/>
      </c>
      <c r="CS532" s="233" t="str">
        <f>IF(Deník!$R532&lt;0,IF(Deník!$AC532=Statistika!$F$124,Deník!$R532,""),"")</f>
        <v/>
      </c>
      <c r="CT532" s="233" t="str">
        <f>IF(Deník!$R532&lt;0,IF(Deník!$AC532=Statistika!$F$125,Deník!$R532,""),"")</f>
        <v/>
      </c>
      <c r="CU532" s="233"/>
      <c r="CV532" s="233" t="str">
        <f>IF(Deník!$R532&lt;0,IF(Deník!$AD532=$CV$2,Deník!$R532,""),"")</f>
        <v/>
      </c>
      <c r="CW532" s="233" t="str">
        <f>IF(Deník!$R532&lt;0,IF(Deník!$AD532=$CW$2,Deník!$R532,""),"")</f>
        <v/>
      </c>
      <c r="CX532" s="233" t="str">
        <f>IF(Deník!$R532&lt;0,IF(Deník!$AD532=$CX$2,Deník!$R532,""),"")</f>
        <v/>
      </c>
      <c r="CY532" s="233" t="str">
        <f>IF(Deník!$R532&lt;0,IF(Deník!$AD532=$CY$2,Deník!$R532,""),"")</f>
        <v/>
      </c>
      <c r="CZ532" s="233" t="str">
        <f>IF(Deník!$R532&lt;0,IF(Deník!$AD532=$CZ$2,Deník!$R532,""),"")</f>
        <v/>
      </c>
      <c r="DL532" s="221">
        <f t="shared" si="22"/>
        <v>93847.029999999984</v>
      </c>
      <c r="DM532" s="220">
        <f t="shared" si="21"/>
        <v>-6.1529700000000132E-2</v>
      </c>
      <c r="DO532" s="50">
        <f>Deník!W533</f>
        <v>0</v>
      </c>
      <c r="DP532" s="102" t="str">
        <f>IF(AND(Deník!W533&gt;0),1,"")</f>
        <v/>
      </c>
      <c r="DQ532" s="102">
        <f>IF(AND(Deník!W533&lt;=0),1,"")</f>
        <v>1</v>
      </c>
      <c r="DR532" s="227"/>
      <c r="DS532" s="228"/>
      <c r="DT532" s="85"/>
      <c r="DU532" s="54">
        <f>IF(MONTH(Deník!$C532)=DU$2,Deník!$W532,"")</f>
        <v>0</v>
      </c>
      <c r="DV532" s="222" t="str">
        <f>IF(MONTH(Deník!$C532)=DV$2,Deník!$W532,"")</f>
        <v/>
      </c>
      <c r="DW532" s="222" t="str">
        <f>IF(MONTH(Deník!$C532)=DW$2,Deník!$W532,"")</f>
        <v/>
      </c>
      <c r="DX532" s="222" t="str">
        <f>IF(MONTH(Deník!$C532)=DX$2,Deník!$W532,"")</f>
        <v/>
      </c>
      <c r="DY532" s="222" t="str">
        <f>IF(MONTH(Deník!$C532)=DY$2,Deník!$W532,"")</f>
        <v/>
      </c>
      <c r="DZ532" s="222" t="str">
        <f>IF(MONTH(Deník!$C532)=DZ$2,Deník!$W532,"")</f>
        <v/>
      </c>
      <c r="EA532" s="222" t="str">
        <f>IF(MONTH(Deník!$C532)=EA$2,Deník!$W532,"")</f>
        <v/>
      </c>
      <c r="EB532" s="222" t="str">
        <f>IF(MONTH(Deník!$C532)=EB$2,Deník!$W532,"")</f>
        <v/>
      </c>
      <c r="EC532" s="222" t="str">
        <f>IF(MONTH(Deník!$C532)=EC$2,Deník!$W532,"")</f>
        <v/>
      </c>
      <c r="ED532" s="222" t="str">
        <f>IF(MONTH(Deník!$C532)=ED$2,Deník!$W532,"")</f>
        <v/>
      </c>
      <c r="EE532" s="222" t="str">
        <f>IF(MONTH(Deník!$C532)=EE$2,Deník!$W532,"")</f>
        <v/>
      </c>
      <c r="EF532" s="222" t="str">
        <f>IF(MONTH(Deník!$C532)=EF$2,Deník!$W532,"")</f>
        <v/>
      </c>
      <c r="EI532" s="600" t="str">
        <f>IF(Deník!$W532&lt;&gt;"",IF(Deník!$B532=Statistika!$F$63,Deník!$W532,""),"")</f>
        <v/>
      </c>
      <c r="EJ532" s="13" t="str">
        <f>IF(Deník!$W532&lt;&gt;"",IF(Deník!$B532=Statistika!$F$64,Deník!$W532,""),"")</f>
        <v/>
      </c>
      <c r="EK532" s="13" t="str">
        <f>IF(Deník!$W532&lt;&gt;"",IF(Deník!$B532=Statistika!$F$65,Deník!$W532,""),"")</f>
        <v/>
      </c>
      <c r="EL532" s="13" t="str">
        <f>IF(Deník!$W532&lt;&gt;"",IF(Deník!$B532=Statistika!$F$66,Deník!$W532,""),"")</f>
        <v/>
      </c>
      <c r="EM532" s="13" t="str">
        <f>IF(Deník!$W532&lt;&gt;"",IF(Deník!$B532=Statistika!$F$67,Deník!$W532,""),"")</f>
        <v/>
      </c>
      <c r="EN532" s="13" t="str">
        <f>IF(Deník!$W532&lt;&gt;"",IF(Deník!$B532=Statistika!$F$68,Deník!$W532,""),"")</f>
        <v/>
      </c>
      <c r="EO532" s="13" t="str">
        <f>IF(Deník!$W532&lt;&gt;"",IF(Deník!$B532=Statistika!$F$69,Deník!$W532,""),"")</f>
        <v/>
      </c>
      <c r="EP532" s="601" t="str">
        <f>IF(Deník!$W532&lt;&gt;"",IF(Deník!$B532=Statistika!$F$70,Deník!$W532,""),"")</f>
        <v/>
      </c>
      <c r="EQ532" s="90"/>
      <c r="ER532" s="63" t="str">
        <f>IF(Deník!$W532&lt;&gt;"",IF(Deník!$J532="L",Deník!$W532,""),"")</f>
        <v/>
      </c>
      <c r="ES532" s="13" t="str">
        <f>IF(Deník!$W532&lt;&gt;"",IF(Deník!$J532="S",Deník!$W532,""),"")</f>
        <v/>
      </c>
      <c r="ET532" s="95"/>
      <c r="EU532" s="88"/>
      <c r="EV532" s="63" t="str">
        <f>IF(WEEKDAY(Deník!$C532,2)=1,Deník!$W532,"")</f>
        <v/>
      </c>
      <c r="EW532" s="13" t="str">
        <f>IF(WEEKDAY(Deník!$C532,2)=2,Deník!$W532,"")</f>
        <v/>
      </c>
      <c r="EX532" s="13" t="str">
        <f>IF(WEEKDAY(Deník!$C532,2)=3,Deník!$W532,"")</f>
        <v/>
      </c>
      <c r="EY532" s="13" t="str">
        <f>IF(WEEKDAY(Deník!$C532,2)=4,Deník!$W532,"")</f>
        <v/>
      </c>
      <c r="EZ532" s="60" t="str">
        <f>IF(WEEKDAY(Deník!$C532,2)=5,Deník!$W532,"")</f>
        <v/>
      </c>
      <c r="FA532" s="99"/>
      <c r="FB532" s="100">
        <f>Deník!D532</f>
        <v>0</v>
      </c>
      <c r="FC532" s="63">
        <f>IF($FB532&lt;&gt;"",IF(AND($FB532&gt;=FC$2,$FB532&lt;=FC$3),Deník!$W532,""))</f>
        <v>0</v>
      </c>
      <c r="FD532" s="63" t="str">
        <f>IF($FB532&lt;&gt;"",IF(AND($FB532&gt;=FD$2,$FB532&lt;=FD$3),Deník!$W532,""))</f>
        <v/>
      </c>
      <c r="FE532" s="63" t="str">
        <f>IF($FB532&lt;&gt;"",IF(AND($FB532&gt;=FE$2,$FB532&lt;=FE$3),Deník!$W532,""))</f>
        <v/>
      </c>
      <c r="FF532" s="63" t="str">
        <f>IF($FB532&lt;&gt;"",IF(AND($FB532&gt;=FF$2,$FB532&lt;=FF$3),Deník!$W532,""))</f>
        <v/>
      </c>
      <c r="FG532" s="63" t="str">
        <f>IF($FB532&lt;&gt;"",IF(AND($FB532&gt;=FG$2,$FB532&lt;=FG$3),Deník!$W532,""))</f>
        <v/>
      </c>
      <c r="FH532" s="63" t="str">
        <f>IF($FB532&lt;&gt;"",IF(AND($FB532&gt;=FH$2,$FB532&lt;=FH$3),Deník!$W532,""))</f>
        <v/>
      </c>
      <c r="FI532" s="63" t="str">
        <f>IF($FB532&lt;&gt;"",IF(AND($FB532&gt;=FI$2,$FB532&lt;=FI$3),Deník!$W532,""))</f>
        <v/>
      </c>
      <c r="FJ532" s="63" t="str">
        <f>IF($FB532&lt;&gt;"",IF(AND($FB532&gt;=FJ$2,$FB532&lt;=FJ$3),Deník!$W532,""))</f>
        <v/>
      </c>
      <c r="FK532" s="63" t="str">
        <f>IF($FB532&lt;&gt;"",IF(AND($FB532&gt;=FK$2,$FB532&lt;=FK$3),Deník!$W532,""))</f>
        <v/>
      </c>
      <c r="FL532" s="63" t="str">
        <f>IF($FB532&lt;&gt;"",IF(AND($FB532&gt;=FL$2,$FB532&lt;=FL$3),Deník!$W532,""))</f>
        <v/>
      </c>
      <c r="FM532" s="63" t="str">
        <f>IF($FB532&lt;&gt;"",IF(AND($FB532&gt;=FM$2,$FB532&lt;=FM$3),Deník!$W532,""))</f>
        <v/>
      </c>
      <c r="FN532" s="13"/>
      <c r="FO532" s="20" t="str">
        <f>IF(Deník!$W532&gt;1,Deník!$W532,"")</f>
        <v/>
      </c>
      <c r="FP532" s="20" t="str">
        <f>IF(Deník!$W532&lt;0,Deník!$W532,"")</f>
        <v/>
      </c>
      <c r="FQ532" s="17"/>
      <c r="FS532" s="233"/>
      <c r="FT532" s="233" t="str">
        <f>IF(Deník!$W532&lt;&gt;"",IF(Deník!$Y532=Statistika!$F$78,Deník!$W532,""),"")</f>
        <v/>
      </c>
      <c r="FU532" s="233" t="str">
        <f>IF(Deník!$W532&lt;&gt;"",IF(Deník!$Y532=Statistika!$F$79,Deník!$W532,""),"")</f>
        <v/>
      </c>
      <c r="FV532" s="233" t="str">
        <f>IF(Deník!$W532&lt;&gt;"",IF(Deník!$Y532=Statistika!$F$80,Deník!$W532,""),"")</f>
        <v/>
      </c>
      <c r="FW532" s="233" t="str">
        <f>IF(Deník!$W532&lt;&gt;"",IF(Deník!$Y532=Statistika!$F$81,Deník!$W532,""),"")</f>
        <v/>
      </c>
      <c r="FX532" s="233" t="str">
        <f>IF(Deník!$W532&lt;&gt;"",IF(Deník!$Y532=Statistika!$F$82,Deník!$W532,""),"")</f>
        <v/>
      </c>
      <c r="FY532" s="233" t="str">
        <f>IF(Deník!$W532&lt;&gt;"",IF(Deník!$Y532=Statistika!$F$83,Deník!$W532,""),"")</f>
        <v/>
      </c>
      <c r="FZ532" s="233" t="str">
        <f>IF(Deník!$W532&lt;&gt;"",IF(Deník!$Y532=Statistika!$F$84,Deník!$W532,""),"")</f>
        <v/>
      </c>
      <c r="GA532" s="233" t="str">
        <f>IF(Deník!$W532&lt;&gt;"",IF(Deník!$Y532=Statistika!$F$85,Deník!$W532,""),"")</f>
        <v/>
      </c>
      <c r="GB532" s="233" t="str">
        <f>IF(Deník!$W532&lt;&gt;"",IF(Deník!$Y532=Statistika!$F$86,Deník!$W532,""),"")</f>
        <v/>
      </c>
      <c r="GC532" s="233" t="str">
        <f>IF(Deník!$W532&lt;&gt;"",IF(Deník!$Y532=Statistika!$F$87,Deník!$W532,""),"")</f>
        <v/>
      </c>
      <c r="GD532" s="233" t="str">
        <f>IF(Deník!$W532&lt;&gt;"",IF(Deník!$Y532=Statistika!$F$88,Deník!$W532,""),"")</f>
        <v/>
      </c>
      <c r="GE532" s="233" t="str">
        <f>IF(Deník!$W532&lt;&gt;"",IF(Deník!$Y532=Statistika!$F$89,Deník!$W532,""),"")</f>
        <v/>
      </c>
      <c r="GF532" s="233" t="str">
        <f>IF(Deník!$W532&lt;&gt;"",IF(Deník!$Y532=Statistika!$F$90,Deník!$W532,""),"")</f>
        <v/>
      </c>
      <c r="GG532" s="233" t="str">
        <f>IF(Deník!$W532&lt;&gt;"",IF(Deník!$Y532=Statistika!$F$91,Deník!$W532,""),"")</f>
        <v/>
      </c>
      <c r="GH532" s="233"/>
      <c r="GI532" s="233" t="str">
        <f>IF(Deník!$W532&lt;&gt;"",IF(Deník!$AB532=Statistika!$L$100,Deník!$W532,""),"")</f>
        <v/>
      </c>
      <c r="GJ532" s="233" t="str">
        <f>IF(Deník!$W532&lt;&gt;"",IF(Deník!$AB532=Statistika!$L$101,Deník!$W532,""),"")</f>
        <v/>
      </c>
      <c r="GK532" s="233" t="str">
        <f>IF(Deník!$W532&lt;&gt;"",IF(Deník!$AB532=Statistika!$L$102,Deník!$W532,""),"")</f>
        <v/>
      </c>
      <c r="GL532" s="233" t="str">
        <f>IF(Deník!$W532&lt;&gt;"",IF(Deník!$AB532=Statistika!$L$103,Deník!$W532,""),"")</f>
        <v/>
      </c>
      <c r="GM532" s="233" t="str">
        <f>IF(Deník!$W532&lt;&gt;"",IF(Deník!$AB532=Statistika!$L$104,Deník!$W532,""),"")</f>
        <v/>
      </c>
      <c r="GN532" s="233" t="str">
        <f>IF(Deník!$W532&lt;&gt;"",IF(Deník!$AB532=Statistika!$L$105,Deník!$W532,""),"")</f>
        <v/>
      </c>
      <c r="GO532" s="233" t="str">
        <f>IF(Deník!$W532&lt;&gt;"",IF(Deník!$AB532=Statistika!$L$106,Deník!$W532,""),"")</f>
        <v/>
      </c>
      <c r="GP532" s="233" t="str">
        <f>IF(Deník!$W532&lt;&gt;"",IF(Deník!$AB532=Statistika!$L$107,Deník!$W532,""),"")</f>
        <v/>
      </c>
      <c r="GQ532" s="233" t="str">
        <f>IF(Deník!$W532&lt;&gt;"",IF(Deník!$AB532=Statistika!$L$108,Deník!$W532,""),"")</f>
        <v/>
      </c>
      <c r="GS532" s="233" t="str">
        <f>IF(Deník!$W532&lt;0,IF(Deník!$AC532=Statistika!$F$117,Deník!$W532,""),"")</f>
        <v/>
      </c>
      <c r="GT532" s="233" t="str">
        <f>IF(Deník!$W532&lt;0,IF(Deník!$AC532=Statistika!$F$118,Deník!$W532,""),"")</f>
        <v/>
      </c>
      <c r="GU532" s="233" t="str">
        <f>IF(Deník!$W532&lt;0,IF(Deník!$AC532=Statistika!$F$119,Deník!$W532,""),"")</f>
        <v/>
      </c>
      <c r="GV532" s="233" t="str">
        <f>IF(Deník!$W532&lt;0,IF(Deník!$AC532=Statistika!$F$120,Deník!$W532,""),"")</f>
        <v/>
      </c>
      <c r="GW532" s="233" t="str">
        <f>IF(Deník!$W532&lt;0,IF(Deník!$AC532=Statistika!$F$121,Deník!$W532,""),"")</f>
        <v/>
      </c>
      <c r="GX532" s="233" t="str">
        <f>IF(Deník!$W532&lt;0,IF(Deník!$AC532=Statistika!$F$122,Deník!$W532,""),"")</f>
        <v/>
      </c>
      <c r="GY532" s="233" t="str">
        <f>IF(Deník!$W532&lt;0,IF(Deník!$AC532=Statistika!$F$123,Deník!$W532,""),"")</f>
        <v/>
      </c>
      <c r="GZ532" s="233" t="str">
        <f>IF(Deník!$W532&lt;0,IF(Deník!$AC532=Statistika!$F$124,Deník!$W532,""),"")</f>
        <v/>
      </c>
      <c r="HA532" s="233" t="str">
        <f>IF(Deník!$W532&lt;0,IF(Deník!$AC532=Statistika!$F$125,Deník!$W532,""),"")</f>
        <v/>
      </c>
      <c r="HC532" s="233" t="str">
        <f>IF(Deník!$W532&lt;0,IF(Deník!$AD532=Statistika!$F$133,Deník!$W532,""),"")</f>
        <v/>
      </c>
      <c r="HD532" s="233" t="str">
        <f>IF(Deník!$W532&lt;0,IF(Deník!$AD532=Statistika!$F$134,Deník!$W532,""),"")</f>
        <v/>
      </c>
      <c r="HE532" s="233" t="str">
        <f>IF(Deník!$W532&lt;0,IF(Deník!$AD532=Statistika!$F$135,Deník!$W532,""),"")</f>
        <v/>
      </c>
      <c r="HF532" s="233" t="str">
        <f>IF(Deník!$W532&lt;0,IF(Deník!$AD532=Statistika!$F$136,Deník!$W532,""),"")</f>
        <v/>
      </c>
      <c r="HG532" s="233" t="str">
        <f>IF(Deník!$W532&lt;0,IF(Deník!$AD532=Statistika!$F$137,Deník!$W532,""),"")</f>
        <v/>
      </c>
      <c r="ID532" s="8">
        <f>Tabulka4[[#This Row],[Sloupec3]]</f>
        <v>0</v>
      </c>
      <c r="IE532" s="17" t="str">
        <f>IF(AND([1]Deník!$C532&gt;='[1]Měsíční shrnutí'!$D$1,[1]Deník!$C532&lt;='[1]Měsíční shrnutí'!$F$1),[1]Deník!$X532,"")</f>
        <v/>
      </c>
    </row>
    <row r="533" spans="1:239">
      <c r="A533" s="8">
        <f>Deník!C534</f>
        <v>0</v>
      </c>
      <c r="B533" s="50" t="str">
        <f>Deník!R534</f>
        <v/>
      </c>
      <c r="C533" s="102" t="str">
        <f>IF(AND(Deník!R534&gt;1,Deník!R534&lt;&gt;""),1,"")</f>
        <v/>
      </c>
      <c r="D533" s="102" t="str">
        <f>IF(AND(Deník!R534&lt;=0,Deník!R534&lt;&gt;""),1,"")</f>
        <v/>
      </c>
      <c r="E533" s="103" t="str">
        <f>IF(AND(Deník!R534&gt;=0,Deník!R534&lt;=1),1,"")</f>
        <v/>
      </c>
      <c r="F533" s="79" t="str">
        <f>IF(Deník!R534&lt;&gt;"",Deník!R534+F532,"")</f>
        <v/>
      </c>
      <c r="G533" s="85"/>
      <c r="H533" s="54" t="str">
        <f>IF(MONTH(Deník!$C533)=H$2,IF(AND(Deník!$R533&gt;=0,Deník!$R533&lt;=1),"BE",Deník!$R533),"")</f>
        <v/>
      </c>
      <c r="I533" s="11" t="str">
        <f>IF(MONTH(Deník!$C533)=I$2,IF(AND(Deník!$R533&gt;=0,Deník!$R533&lt;=1),"BE",Deník!$R533),"")</f>
        <v/>
      </c>
      <c r="J533" s="11" t="str">
        <f>IF(MONTH(Deník!$C533)=J$2,IF(AND(Deník!$R533&gt;=0,Deník!$R533&lt;=1),"BE",Deník!$R533),"")</f>
        <v/>
      </c>
      <c r="K533" s="11" t="str">
        <f>IF(MONTH(Deník!$C533)=K$2,IF(AND(Deník!$R533&gt;=0,Deník!$R533&lt;=1),"BE",Deník!$R533),"")</f>
        <v/>
      </c>
      <c r="L533" s="11" t="str">
        <f>IF(MONTH(Deník!$C533)=L$2,IF(AND(Deník!$R533&gt;=0,Deník!$R533&lt;=1),"BE",Deník!$R533),"")</f>
        <v/>
      </c>
      <c r="M533" s="11" t="str">
        <f>IF(MONTH(Deník!$C533)=M$2,IF(AND(Deník!$R533&gt;=0,Deník!$R533&lt;=1),"BE",Deník!$R533),"")</f>
        <v/>
      </c>
      <c r="N533" s="11" t="str">
        <f>IF(MONTH(Deník!$C533)=N$2,IF(AND(Deník!$R533&gt;=0,Deník!$R533&lt;=1),"BE",Deník!$R533),"")</f>
        <v/>
      </c>
      <c r="O533" s="11" t="str">
        <f>IF(MONTH(Deník!$C533)=O$2,IF(AND(Deník!$R533&gt;=0,Deník!$R533&lt;=1),"BE",Deník!$R533),"")</f>
        <v/>
      </c>
      <c r="P533" s="11" t="str">
        <f>IF(MONTH(Deník!$C533)=P$2,IF(AND(Deník!$R533&gt;=0,Deník!$R533&lt;=1),"BE",Deník!$R533),"")</f>
        <v/>
      </c>
      <c r="Q533" s="11" t="str">
        <f>IF(MONTH(Deník!$C533)=Q$2,IF(AND(Deník!$R533&gt;=0,Deník!$R533&lt;=1),"BE",Deník!$R533),"")</f>
        <v/>
      </c>
      <c r="R533" s="11" t="str">
        <f>IF(MONTH(Deník!$C533)=R$2,IF(AND(Deník!$R533&gt;=0,Deník!$R533&lt;=1),"BE",Deník!$R533),"")</f>
        <v/>
      </c>
      <c r="S533" s="57" t="str">
        <f>IF(MONTH(Deník!$C533)=S$2,IF(AND(Deník!$R533&gt;=0,Deník!$R533&lt;=1),"BE",Deník!$R533),"")</f>
        <v/>
      </c>
      <c r="U533" s="12"/>
      <c r="V533" s="12"/>
      <c r="X533" s="600" t="str">
        <f>IF(Deník!$R533&lt;&gt;"",IF(Deník!$B533=Statistika!$F$63,IF(AND(Deník!$R533&gt;=0,Deník!$R533&lt;=1),"BE",Deník!$R533),""),"")</f>
        <v/>
      </c>
      <c r="Y533" s="13" t="str">
        <f>IF(Deník!$R533&lt;&gt;"",IF(Deník!$B533=Statistika!$F$64,IF(AND(Deník!$R533&gt;=0,Deník!$R533&lt;=1),"BE",Deník!$R533),""),"")</f>
        <v/>
      </c>
      <c r="Z533" s="13" t="str">
        <f>IF(Deník!$R533&lt;&gt;"",IF(Deník!$B533=Statistika!$F$65,IF(AND(Deník!$R533&gt;=0,Deník!$R533&lt;=1),"BE",Deník!$R533),""),"")</f>
        <v/>
      </c>
      <c r="AA533" s="13" t="str">
        <f>IF(Deník!$R533&lt;&gt;"",IF(Deník!$B533=Statistika!$F$66,IF(AND(Deník!$R533&gt;=0,Deník!$R533&lt;=1),"BE",Deník!$R533),""),"")</f>
        <v/>
      </c>
      <c r="AB533" s="13" t="str">
        <f>IF(Deník!$R533&lt;&gt;"",IF(Deník!$B533=Statistika!$F$67,IF(AND(Deník!$R533&gt;=0,Deník!$R533&lt;=1),"BE",Deník!$R533),""),"")</f>
        <v/>
      </c>
      <c r="AC533" s="13" t="str">
        <f>IF(Deník!$R533&lt;&gt;"",IF(Deník!$B533=Statistika!$F$68,IF(AND(Deník!$R533&gt;=0,Deník!$R533&lt;=1),"BE",Deník!$R533),""),"")</f>
        <v/>
      </c>
      <c r="AD533" s="13" t="str">
        <f>IF(Deník!$R533&lt;&gt;"",IF(Deník!$B533=Statistika!$F$69,IF(AND(Deník!$R533&gt;=0,Deník!$R533&lt;=1),"BE",Deník!$R533),""),"")</f>
        <v/>
      </c>
      <c r="AE533" s="601" t="str">
        <f>IF(Deník!$R533&lt;&gt;"",IF(Deník!$B533=Statistika!$F$70,IF(AND(Deník!$R533&gt;=0,Deník!$R533&lt;=1),"BE",Deník!$R533),""),"")</f>
        <v/>
      </c>
      <c r="AF533" s="90"/>
      <c r="AG533" s="63" t="str">
        <f>IF(Deník!$R533&lt;&gt;"",IF(Deník!$J533="L",IF(AND(Deník!$R533&gt;=0,Deník!$R533&lt;=1),"BE",Deník!$R533),""),"")</f>
        <v/>
      </c>
      <c r="AH533" s="13" t="str">
        <f>IF(Deník!$R533&lt;&gt;"",IF(Deník!$J533="S",IF(AND(Deník!$R533&gt;=0,Deník!$R533&lt;=1),"BE",Deník!$R533),""),"")</f>
        <v/>
      </c>
      <c r="AI533" s="95"/>
      <c r="AJ533" s="71" t="str">
        <f>IF(Deník!N534&lt;&gt;"",Deník!N534*-1,"")</f>
        <v/>
      </c>
      <c r="AK533" s="88"/>
      <c r="AL533" s="63" t="str">
        <f>IF(WEEKDAY(Deník!$C533,2)=1,IF(AND(Deník!$R533&gt;=0,Deník!$R533&lt;=1),"BE",Deník!$R533),"")</f>
        <v/>
      </c>
      <c r="AM533" s="13" t="str">
        <f>IF(WEEKDAY(Deník!$C533,2)=2,IF(AND(Deník!$R533&gt;=0,Deník!$R533&lt;=1),"BE",Deník!$R533),"")</f>
        <v/>
      </c>
      <c r="AN533" s="13" t="str">
        <f>IF(WEEKDAY(Deník!$C533,2)=3,IF(AND(Deník!$R533&gt;=0,Deník!$R533&lt;=1),"BE",Deník!$R533),"")</f>
        <v/>
      </c>
      <c r="AO533" s="13" t="str">
        <f>IF(WEEKDAY(Deník!$C533,2)=4,IF(AND(Deník!$R533&gt;=0,Deník!$R533&lt;=1),"BE",Deník!$R533),"")</f>
        <v/>
      </c>
      <c r="AP533" s="60" t="str">
        <f>IF(WEEKDAY(Deník!$C533,2)=5,IF(AND(Deník!$R533&gt;=0,Deník!$R533&lt;=1),"BE",Deník!$R533),"")</f>
        <v/>
      </c>
      <c r="AQ533" s="99"/>
      <c r="AR533" s="100">
        <f>Deník!D533</f>
        <v>0</v>
      </c>
      <c r="AS533" s="63" t="str">
        <f>IF(Deník!$D533&lt;&gt;"",IF(AND(Deník!$D533&gt;=AS$2,Deník!$D533&lt;=AS$3),IF(AND(Deník!$R533&gt;=0,Deník!$R533&lt;=1),"BE",Deník!$R533),""),"")</f>
        <v/>
      </c>
      <c r="AT533" s="63" t="str">
        <f>IF(Deník!$D533&lt;&gt;"",IF(AND(Deník!$D533&gt;=AT$2,Deník!$D533&lt;=AT$3),IF(AND(Deník!$R533&gt;=0,Deník!$R533&lt;=1),"BE",Deník!$R533),""),"")</f>
        <v/>
      </c>
      <c r="AU533" s="63" t="str">
        <f>IF(Deník!$D533&lt;&gt;"",IF(AND(Deník!$D533&gt;=AU$2,Deník!$D533&lt;=AU$3),IF(AND(Deník!$R533&gt;=0,Deník!$R533&lt;=1),"BE",Deník!$R533),""),"")</f>
        <v/>
      </c>
      <c r="AV533" s="63" t="str">
        <f>IF(Deník!$D533&lt;&gt;"",IF(AND(Deník!$D533&gt;=AV$2,Deník!$D533&lt;=AV$3),IF(AND(Deník!$R533&gt;=0,Deník!$R533&lt;=1),"BE",Deník!$R533),""),"")</f>
        <v/>
      </c>
      <c r="AW533" s="63" t="str">
        <f>IF(Deník!$D533&lt;&gt;"",IF(AND(Deník!$D533&gt;=AW$2,Deník!$D533&lt;=AW$3),IF(AND(Deník!$R533&gt;=0,Deník!$R533&lt;=1),"BE",Deník!$R533),""),"")</f>
        <v/>
      </c>
      <c r="AX533" s="63" t="str">
        <f>IF(Deník!$D533&lt;&gt;"",IF(AND(Deník!$D533&gt;=AX$2,Deník!$D533&lt;=AX$3),IF(AND(Deník!$R533&gt;=0,Deník!$R533&lt;=1),"BE",Deník!$R533),""),"")</f>
        <v/>
      </c>
      <c r="AY533" s="63" t="str">
        <f>IF(Deník!$D533&lt;&gt;"",IF(AND(Deník!$D533&gt;=AY$2,Deník!$D533&lt;=AY$3),IF(AND(Deník!$R533&gt;=0,Deník!$R533&lt;=1),"BE",Deník!$R533),""),"")</f>
        <v/>
      </c>
      <c r="AZ533" s="63" t="str">
        <f>IF(Deník!$D533&lt;&gt;"",IF(AND(Deník!$D533&gt;=AZ$2,Deník!$D533&lt;=AZ$3),IF(AND(Deník!$R533&gt;=0,Deník!$R533&lt;=1),"BE",Deník!$R533),""),"")</f>
        <v/>
      </c>
      <c r="BA533" s="63" t="str">
        <f>IF(Deník!$D533&lt;&gt;"",IF(AND(Deník!$D533&gt;=BA$2,Deník!$D533&lt;=BA$3),IF(AND(Deník!$R533&gt;=0,Deník!$R533&lt;=1),"BE",Deník!$R533),""),"")</f>
        <v/>
      </c>
      <c r="BB533" s="63" t="str">
        <f>IF(Deník!$D533&lt;&gt;"",IF(AND(Deník!$D533&gt;=BB$2,Deník!$D533&lt;=BB$3),IF(AND(Deník!$R533&gt;=0,Deník!$R533&lt;=1),"BE",Deník!$R533),""),"")</f>
        <v/>
      </c>
      <c r="BC533" s="71" t="str">
        <f>IF(Deník!$D533&lt;&gt;"",IF(AND(Deník!$D533&gt;=BC$2,Deník!$D533&lt;=BC$3),IF(AND(Deník!$R533&gt;=0,Deník!$R533&lt;=1),"BE",Deník!$R533),""),"")</f>
        <v/>
      </c>
      <c r="BD533" s="20" t="str">
        <f>IF(Deník!$J534="S",(Deník!$M534-Deník!$K534),IF(Deník!$J534="L",(Deník!$K534-Deník!$M534),""))</f>
        <v/>
      </c>
      <c r="BE533" s="20" t="str">
        <f>IF(Deník!$J534="S",(Deník!$K534-Deník!$O534),IF(Deník!$J534="L",(Deník!$O534-Deník!$K534),""))</f>
        <v/>
      </c>
      <c r="BF533" s="20" t="str">
        <f>IF(Deník!$J534="S",(Deník!$K534-Deník!$L534),IF(Deník!$J534="L",(Deník!$L534-Deník!$K534),""))</f>
        <v/>
      </c>
      <c r="BG533" s="20" t="str">
        <f>IF(Deník!$J534="S",(Deník!$K534-Deník!$S534),IF(Deník!$J534="L",(Deník!$S534-Deník!$K534),""))</f>
        <v/>
      </c>
      <c r="BH533" s="20" t="str">
        <f>IF(Deník!$J534="S",(Deník!$K534-Deník!$U534),IF(Deník!$J534="L",(Deník!$U534-Deník!$K534),""))</f>
        <v/>
      </c>
      <c r="BI533" s="20" t="str">
        <f>IF(Deník!$R533&gt;1,Deník!$R533,"")</f>
        <v/>
      </c>
      <c r="BJ533" s="20" t="str">
        <f>IF(Deník!$R533&lt;0,Deník!$R533,"")</f>
        <v/>
      </c>
      <c r="BK533" s="17"/>
      <c r="BM533" s="233" t="str">
        <f>IF(Deník!$R533&lt;&gt;"",IF(Deník!$Y533=Statistika!$F$78,IF(AND(Deník!$R533&gt;=0,Deník!$R533&lt;=1),"BE",Deník!$R533),""),"")</f>
        <v/>
      </c>
      <c r="BN533" s="233" t="str">
        <f>IF(Deník!$R533&lt;&gt;"",IF(Deník!$Y533=Statistika!$F$79,IF(AND(Deník!$R533&gt;=0,Deník!$R533&lt;=1),"BE",Deník!$R533),""),"")</f>
        <v/>
      </c>
      <c r="BO533" s="233" t="str">
        <f>IF(Deník!$R533&lt;&gt;"",IF(Deník!$Y533=Statistika!$F$80,IF(AND(Deník!$R533&gt;=0,Deník!$R533&lt;=1),"BE",Deník!$R533),""),"")</f>
        <v/>
      </c>
      <c r="BP533" s="233" t="str">
        <f>IF(Deník!$R533&lt;&gt;"",IF(Deník!$Y533=Statistika!$F$81,IF(AND(Deník!$R533&gt;=0,Deník!$R533&lt;=1),"BE",Deník!$R533),""),"")</f>
        <v/>
      </c>
      <c r="BQ533" s="233" t="str">
        <f>IF(Deník!$R533&lt;&gt;"",IF(Deník!$Y533=Statistika!$F$82,IF(AND(Deník!$R533&gt;=0,Deník!$R533&lt;=1),"BE",Deník!$R533),""),"")</f>
        <v/>
      </c>
      <c r="BR533" s="233" t="str">
        <f>IF(Deník!$R533&lt;&gt;"",IF(Deník!$Y533=Statistika!$F$83,IF(AND(Deník!$R533&gt;=0,Deník!$R533&lt;=1),"BE",Deník!$R533),""),"")</f>
        <v/>
      </c>
      <c r="BS533" s="233" t="str">
        <f>IF(Deník!$R533&lt;&gt;"",IF(Deník!$Y533=Statistika!$F$84,IF(AND(Deník!$R533&gt;=0,Deník!$R533&lt;=1),"BE",Deník!$R533),""),"")</f>
        <v/>
      </c>
      <c r="BT533" s="233" t="str">
        <f>IF(Deník!$R533&lt;&gt;"",IF(Deník!$Y533=Statistika!$F$85,IF(AND(Deník!$R533&gt;=0,Deník!$R533&lt;=1),"BE",Deník!$R533),""),"")</f>
        <v/>
      </c>
      <c r="BU533" s="233" t="str">
        <f>IF(Deník!$R533&lt;&gt;"",IF(Deník!$Y533=Statistika!$F$86,IF(AND(Deník!$R533&gt;=0,Deník!$R533&lt;=1),"BE",Deník!$R533),""),"")</f>
        <v/>
      </c>
      <c r="BV533" s="233" t="str">
        <f>IF(Deník!$R533&lt;&gt;"",IF(Deník!$Y533=Statistika!$F$87,IF(AND(Deník!$R533&gt;=0,Deník!$R533&lt;=1),"BE",Deník!$R533),""),"")</f>
        <v/>
      </c>
      <c r="BW533" s="233" t="str">
        <f>IF(Deník!$R533&lt;&gt;"",IF(Deník!$Y533=Statistika!$F$88,IF(AND(Deník!$R533&gt;=0,Deník!$R533&lt;=1),"BE",Deník!$R533),""),"")</f>
        <v/>
      </c>
      <c r="BX533" s="233" t="str">
        <f>IF(Deník!$R533&lt;&gt;"",IF(Deník!$Y533=Statistika!$F$89,IF(AND(Deník!$R533&gt;=0,Deník!$R533&lt;=1),"BE",Deník!$R533),""),"")</f>
        <v/>
      </c>
      <c r="BY533" s="233" t="str">
        <f>IF(Deník!$R533&lt;&gt;"",IF(Deník!$Y533=Statistika!$F$90,IF(AND(Deník!$R533&gt;=0,Deník!$R533&lt;=1),"BE",Deník!$R533),""),"")</f>
        <v/>
      </c>
      <c r="BZ533" s="233" t="str">
        <f>IF(Deník!$R533&lt;&gt;"",IF(Deník!$Y533=Statistika!$F$91,IF(AND(Deník!$R533&gt;=0,Deník!$R533&lt;=1),"BE",Deník!$R533),""),"")</f>
        <v/>
      </c>
      <c r="CA533" s="233"/>
      <c r="CB533" s="233" t="str">
        <f>IF(Deník!$R533&lt;&gt;"",IF(Deník!$AB533="SL",IF(AND(Deník!$R533&gt;=0,Deník!$R533&lt;=1),"BE",Deník!$R533),""),"")</f>
        <v/>
      </c>
      <c r="CC533" s="233" t="str">
        <f>IF(Deník!$R533&lt;&gt;"",IF(Deník!$AB533="BE10",IF(AND(Deník!$R533&gt;=0,Deník!$R533&lt;=1),"BE",Deník!$R533),""),"")</f>
        <v/>
      </c>
      <c r="CD533" s="233" t="str">
        <f>IF(Deník!$R533&lt;&gt;"",IF(Deník!$AB533="BE15",IF(AND(Deník!$R533&gt;=0,Deník!$R533&lt;=1),"BE",Deník!$R533),""),"")</f>
        <v/>
      </c>
      <c r="CE533" s="233" t="str">
        <f>IF(Deník!$R533&lt;&gt;"",IF(Deník!$AB533="BE20",IF(AND(Deník!$R533&gt;=0,Deník!$R533&lt;=1),"BE",Deník!$R533),""),"")</f>
        <v/>
      </c>
      <c r="CF533" s="233" t="str">
        <f>IF(Deník!$R533&lt;&gt;"",IF(Deník!$AB533="TP1",IF(AND(Deník!$R533&gt;=0,Deník!$R533&lt;=1),"BE",Deník!$R533),""),"")</f>
        <v/>
      </c>
      <c r="CG533" s="233" t="str">
        <f>IF(Deník!$R533&lt;&gt;"",IF(Deník!$AB533="TP2",IF(AND(Deník!$R533&gt;=0,Deník!$R533&lt;=1),"BE",Deník!$R533),""),"")</f>
        <v/>
      </c>
      <c r="CH533" s="233" t="str">
        <f>IF(Deník!$R533&lt;&gt;"",IF(Deník!$AB533="TP3",IF(AND(Deník!$R533&gt;=0,Deník!$R533&lt;=1),"BE",Deník!$R533),""),"")</f>
        <v/>
      </c>
      <c r="CI533" s="233" t="str">
        <f>IF(Deník!$R533&lt;&gt;"",IF(Deník!$AB533="Trailing SL",IF(AND(Deník!$R533&gt;=0,Deník!$R533&lt;=1),"BE",Deník!$R533),""),"")</f>
        <v/>
      </c>
      <c r="CJ533" s="233" t="str">
        <f>IF(Deník!$R533&lt;&gt;"",IF(Deník!$AB533="Manual",IF(AND(Deník!$R533&gt;=0,Deník!$R533&lt;=1),"BE",Deník!$R533),""),"")</f>
        <v/>
      </c>
      <c r="CK533" s="233"/>
      <c r="CL533" s="233" t="str">
        <f>IF(Deník!$R533&lt;0,IF(Deník!$AC533=Statistika!$F$117,Deník!$R533,""),"")</f>
        <v/>
      </c>
      <c r="CM533" s="233" t="str">
        <f>IF(Deník!$R533&lt;0,IF(Deník!$AC533=Statistika!$F$118,Deník!$R533,""),"")</f>
        <v/>
      </c>
      <c r="CN533" s="233" t="str">
        <f>IF(Deník!$R533&lt;0,IF(Deník!$AC533=Statistika!$F$119,Deník!$R533,""),"")</f>
        <v/>
      </c>
      <c r="CO533" s="233" t="str">
        <f>IF(Deník!$R533&lt;0,IF(Deník!$AC533=Statistika!$F$120,Deník!$R533,""),"")</f>
        <v/>
      </c>
      <c r="CP533" s="233" t="str">
        <f>IF(Deník!$R533&lt;0,IF(Deník!$AC533=Statistika!$F$121,Deník!$R533,""),"")</f>
        <v/>
      </c>
      <c r="CQ533" s="233" t="str">
        <f>IF(Deník!$R533&lt;0,IF(Deník!$AC533=Statistika!$F$122,Deník!$R533,""),"")</f>
        <v/>
      </c>
      <c r="CR533" s="233" t="str">
        <f>IF(Deník!$R533&lt;0,IF(Deník!$AC533=Statistika!$F$123,Deník!$R533,""),"")</f>
        <v/>
      </c>
      <c r="CS533" s="233" t="str">
        <f>IF(Deník!$R533&lt;0,IF(Deník!$AC533=Statistika!$F$124,Deník!$R533,""),"")</f>
        <v/>
      </c>
      <c r="CT533" s="233" t="str">
        <f>IF(Deník!$R533&lt;0,IF(Deník!$AC533=Statistika!$F$125,Deník!$R533,""),"")</f>
        <v/>
      </c>
      <c r="CU533" s="233"/>
      <c r="CV533" s="233" t="str">
        <f>IF(Deník!$R533&lt;0,IF(Deník!$AD533=$CV$2,Deník!$R533,""),"")</f>
        <v/>
      </c>
      <c r="CW533" s="233" t="str">
        <f>IF(Deník!$R533&lt;0,IF(Deník!$AD533=$CW$2,Deník!$R533,""),"")</f>
        <v/>
      </c>
      <c r="CX533" s="233" t="str">
        <f>IF(Deník!$R533&lt;0,IF(Deník!$AD533=$CX$2,Deník!$R533,""),"")</f>
        <v/>
      </c>
      <c r="CY533" s="233" t="str">
        <f>IF(Deník!$R533&lt;0,IF(Deník!$AD533=$CY$2,Deník!$R533,""),"")</f>
        <v/>
      </c>
      <c r="CZ533" s="233" t="str">
        <f>IF(Deník!$R533&lt;0,IF(Deník!$AD533=$CZ$2,Deník!$R533,""),"")</f>
        <v/>
      </c>
      <c r="DL533" s="221">
        <f t="shared" si="22"/>
        <v>93847.029999999984</v>
      </c>
      <c r="DM533" s="220">
        <f t="shared" si="21"/>
        <v>-6.1529700000000132E-2</v>
      </c>
      <c r="DO533" s="50">
        <f>Deník!W534</f>
        <v>0</v>
      </c>
      <c r="DP533" s="102" t="str">
        <f>IF(AND(Deník!W534&gt;0),1,"")</f>
        <v/>
      </c>
      <c r="DQ533" s="102">
        <f>IF(AND(Deník!W534&lt;=0),1,"")</f>
        <v>1</v>
      </c>
      <c r="DR533" s="227"/>
      <c r="DS533" s="228"/>
      <c r="DT533" s="85"/>
      <c r="DU533" s="54">
        <f>IF(MONTH(Deník!$C533)=DU$2,Deník!$W533,"")</f>
        <v>0</v>
      </c>
      <c r="DV533" s="222" t="str">
        <f>IF(MONTH(Deník!$C533)=DV$2,Deník!$W533,"")</f>
        <v/>
      </c>
      <c r="DW533" s="222" t="str">
        <f>IF(MONTH(Deník!$C533)=DW$2,Deník!$W533,"")</f>
        <v/>
      </c>
      <c r="DX533" s="222" t="str">
        <f>IF(MONTH(Deník!$C533)=DX$2,Deník!$W533,"")</f>
        <v/>
      </c>
      <c r="DY533" s="222" t="str">
        <f>IF(MONTH(Deník!$C533)=DY$2,Deník!$W533,"")</f>
        <v/>
      </c>
      <c r="DZ533" s="222" t="str">
        <f>IF(MONTH(Deník!$C533)=DZ$2,Deník!$W533,"")</f>
        <v/>
      </c>
      <c r="EA533" s="222" t="str">
        <f>IF(MONTH(Deník!$C533)=EA$2,Deník!$W533,"")</f>
        <v/>
      </c>
      <c r="EB533" s="222" t="str">
        <f>IF(MONTH(Deník!$C533)=EB$2,Deník!$W533,"")</f>
        <v/>
      </c>
      <c r="EC533" s="222" t="str">
        <f>IF(MONTH(Deník!$C533)=EC$2,Deník!$W533,"")</f>
        <v/>
      </c>
      <c r="ED533" s="222" t="str">
        <f>IF(MONTH(Deník!$C533)=ED$2,Deník!$W533,"")</f>
        <v/>
      </c>
      <c r="EE533" s="222" t="str">
        <f>IF(MONTH(Deník!$C533)=EE$2,Deník!$W533,"")</f>
        <v/>
      </c>
      <c r="EF533" s="222" t="str">
        <f>IF(MONTH(Deník!$C533)=EF$2,Deník!$W533,"")</f>
        <v/>
      </c>
      <c r="EI533" s="600" t="str">
        <f>IF(Deník!$W533&lt;&gt;"",IF(Deník!$B533=Statistika!$F$63,Deník!$W533,""),"")</f>
        <v/>
      </c>
      <c r="EJ533" s="13" t="str">
        <f>IF(Deník!$W533&lt;&gt;"",IF(Deník!$B533=Statistika!$F$64,Deník!$W533,""),"")</f>
        <v/>
      </c>
      <c r="EK533" s="13" t="str">
        <f>IF(Deník!$W533&lt;&gt;"",IF(Deník!$B533=Statistika!$F$65,Deník!$W533,""),"")</f>
        <v/>
      </c>
      <c r="EL533" s="13" t="str">
        <f>IF(Deník!$W533&lt;&gt;"",IF(Deník!$B533=Statistika!$F$66,Deník!$W533,""),"")</f>
        <v/>
      </c>
      <c r="EM533" s="13" t="str">
        <f>IF(Deník!$W533&lt;&gt;"",IF(Deník!$B533=Statistika!$F$67,Deník!$W533,""),"")</f>
        <v/>
      </c>
      <c r="EN533" s="13" t="str">
        <f>IF(Deník!$W533&lt;&gt;"",IF(Deník!$B533=Statistika!$F$68,Deník!$W533,""),"")</f>
        <v/>
      </c>
      <c r="EO533" s="13" t="str">
        <f>IF(Deník!$W533&lt;&gt;"",IF(Deník!$B533=Statistika!$F$69,Deník!$W533,""),"")</f>
        <v/>
      </c>
      <c r="EP533" s="601" t="str">
        <f>IF(Deník!$W533&lt;&gt;"",IF(Deník!$B533=Statistika!$F$70,Deník!$W533,""),"")</f>
        <v/>
      </c>
      <c r="EQ533" s="90"/>
      <c r="ER533" s="63" t="str">
        <f>IF(Deník!$W533&lt;&gt;"",IF(Deník!$J533="L",Deník!$W533,""),"")</f>
        <v/>
      </c>
      <c r="ES533" s="13" t="str">
        <f>IF(Deník!$W533&lt;&gt;"",IF(Deník!$J533="S",Deník!$W533,""),"")</f>
        <v/>
      </c>
      <c r="ET533" s="95"/>
      <c r="EU533" s="88"/>
      <c r="EV533" s="63" t="str">
        <f>IF(WEEKDAY(Deník!$C533,2)=1,Deník!$W533,"")</f>
        <v/>
      </c>
      <c r="EW533" s="13" t="str">
        <f>IF(WEEKDAY(Deník!$C533,2)=2,Deník!$W533,"")</f>
        <v/>
      </c>
      <c r="EX533" s="13" t="str">
        <f>IF(WEEKDAY(Deník!$C533,2)=3,Deník!$W533,"")</f>
        <v/>
      </c>
      <c r="EY533" s="13" t="str">
        <f>IF(WEEKDAY(Deník!$C533,2)=4,Deník!$W533,"")</f>
        <v/>
      </c>
      <c r="EZ533" s="60" t="str">
        <f>IF(WEEKDAY(Deník!$C533,2)=5,Deník!$W533,"")</f>
        <v/>
      </c>
      <c r="FA533" s="99"/>
      <c r="FB533" s="100">
        <f>Deník!D533</f>
        <v>0</v>
      </c>
      <c r="FC533" s="63">
        <f>IF($FB533&lt;&gt;"",IF(AND($FB533&gt;=FC$2,$FB533&lt;=FC$3),Deník!$W533,""))</f>
        <v>0</v>
      </c>
      <c r="FD533" s="63" t="str">
        <f>IF($FB533&lt;&gt;"",IF(AND($FB533&gt;=FD$2,$FB533&lt;=FD$3),Deník!$W533,""))</f>
        <v/>
      </c>
      <c r="FE533" s="63" t="str">
        <f>IF($FB533&lt;&gt;"",IF(AND($FB533&gt;=FE$2,$FB533&lt;=FE$3),Deník!$W533,""))</f>
        <v/>
      </c>
      <c r="FF533" s="63" t="str">
        <f>IF($FB533&lt;&gt;"",IF(AND($FB533&gt;=FF$2,$FB533&lt;=FF$3),Deník!$W533,""))</f>
        <v/>
      </c>
      <c r="FG533" s="63" t="str">
        <f>IF($FB533&lt;&gt;"",IF(AND($FB533&gt;=FG$2,$FB533&lt;=FG$3),Deník!$W533,""))</f>
        <v/>
      </c>
      <c r="FH533" s="63" t="str">
        <f>IF($FB533&lt;&gt;"",IF(AND($FB533&gt;=FH$2,$FB533&lt;=FH$3),Deník!$W533,""))</f>
        <v/>
      </c>
      <c r="FI533" s="63" t="str">
        <f>IF($FB533&lt;&gt;"",IF(AND($FB533&gt;=FI$2,$FB533&lt;=FI$3),Deník!$W533,""))</f>
        <v/>
      </c>
      <c r="FJ533" s="63" t="str">
        <f>IF($FB533&lt;&gt;"",IF(AND($FB533&gt;=FJ$2,$FB533&lt;=FJ$3),Deník!$W533,""))</f>
        <v/>
      </c>
      <c r="FK533" s="63" t="str">
        <f>IF($FB533&lt;&gt;"",IF(AND($FB533&gt;=FK$2,$FB533&lt;=FK$3),Deník!$W533,""))</f>
        <v/>
      </c>
      <c r="FL533" s="63" t="str">
        <f>IF($FB533&lt;&gt;"",IF(AND($FB533&gt;=FL$2,$FB533&lt;=FL$3),Deník!$W533,""))</f>
        <v/>
      </c>
      <c r="FM533" s="63" t="str">
        <f>IF($FB533&lt;&gt;"",IF(AND($FB533&gt;=FM$2,$FB533&lt;=FM$3),Deník!$W533,""))</f>
        <v/>
      </c>
      <c r="FN533" s="13"/>
      <c r="FO533" s="20" t="str">
        <f>IF(Deník!$W533&gt;1,Deník!$W533,"")</f>
        <v/>
      </c>
      <c r="FP533" s="20" t="str">
        <f>IF(Deník!$W533&lt;0,Deník!$W533,"")</f>
        <v/>
      </c>
      <c r="FQ533" s="17"/>
      <c r="FS533" s="233"/>
      <c r="FT533" s="233" t="str">
        <f>IF(Deník!$W533&lt;&gt;"",IF(Deník!$Y533=Statistika!$F$78,Deník!$W533,""),"")</f>
        <v/>
      </c>
      <c r="FU533" s="233" t="str">
        <f>IF(Deník!$W533&lt;&gt;"",IF(Deník!$Y533=Statistika!$F$79,Deník!$W533,""),"")</f>
        <v/>
      </c>
      <c r="FV533" s="233" t="str">
        <f>IF(Deník!$W533&lt;&gt;"",IF(Deník!$Y533=Statistika!$F$80,Deník!$W533,""),"")</f>
        <v/>
      </c>
      <c r="FW533" s="233" t="str">
        <f>IF(Deník!$W533&lt;&gt;"",IF(Deník!$Y533=Statistika!$F$81,Deník!$W533,""),"")</f>
        <v/>
      </c>
      <c r="FX533" s="233" t="str">
        <f>IF(Deník!$W533&lt;&gt;"",IF(Deník!$Y533=Statistika!$F$82,Deník!$W533,""),"")</f>
        <v/>
      </c>
      <c r="FY533" s="233" t="str">
        <f>IF(Deník!$W533&lt;&gt;"",IF(Deník!$Y533=Statistika!$F$83,Deník!$W533,""),"")</f>
        <v/>
      </c>
      <c r="FZ533" s="233" t="str">
        <f>IF(Deník!$W533&lt;&gt;"",IF(Deník!$Y533=Statistika!$F$84,Deník!$W533,""),"")</f>
        <v/>
      </c>
      <c r="GA533" s="233" t="str">
        <f>IF(Deník!$W533&lt;&gt;"",IF(Deník!$Y533=Statistika!$F$85,Deník!$W533,""),"")</f>
        <v/>
      </c>
      <c r="GB533" s="233" t="str">
        <f>IF(Deník!$W533&lt;&gt;"",IF(Deník!$Y533=Statistika!$F$86,Deník!$W533,""),"")</f>
        <v/>
      </c>
      <c r="GC533" s="233" t="str">
        <f>IF(Deník!$W533&lt;&gt;"",IF(Deník!$Y533=Statistika!$F$87,Deník!$W533,""),"")</f>
        <v/>
      </c>
      <c r="GD533" s="233" t="str">
        <f>IF(Deník!$W533&lt;&gt;"",IF(Deník!$Y533=Statistika!$F$88,Deník!$W533,""),"")</f>
        <v/>
      </c>
      <c r="GE533" s="233" t="str">
        <f>IF(Deník!$W533&lt;&gt;"",IF(Deník!$Y533=Statistika!$F$89,Deník!$W533,""),"")</f>
        <v/>
      </c>
      <c r="GF533" s="233" t="str">
        <f>IF(Deník!$W533&lt;&gt;"",IF(Deník!$Y533=Statistika!$F$90,Deník!$W533,""),"")</f>
        <v/>
      </c>
      <c r="GG533" s="233" t="str">
        <f>IF(Deník!$W533&lt;&gt;"",IF(Deník!$Y533=Statistika!$F$91,Deník!$W533,""),"")</f>
        <v/>
      </c>
      <c r="GH533" s="233"/>
      <c r="GI533" s="233" t="str">
        <f>IF(Deník!$W533&lt;&gt;"",IF(Deník!$AB533=Statistika!$L$100,Deník!$W533,""),"")</f>
        <v/>
      </c>
      <c r="GJ533" s="233" t="str">
        <f>IF(Deník!$W533&lt;&gt;"",IF(Deník!$AB533=Statistika!$L$101,Deník!$W533,""),"")</f>
        <v/>
      </c>
      <c r="GK533" s="233" t="str">
        <f>IF(Deník!$W533&lt;&gt;"",IF(Deník!$AB533=Statistika!$L$102,Deník!$W533,""),"")</f>
        <v/>
      </c>
      <c r="GL533" s="233" t="str">
        <f>IF(Deník!$W533&lt;&gt;"",IF(Deník!$AB533=Statistika!$L$103,Deník!$W533,""),"")</f>
        <v/>
      </c>
      <c r="GM533" s="233" t="str">
        <f>IF(Deník!$W533&lt;&gt;"",IF(Deník!$AB533=Statistika!$L$104,Deník!$W533,""),"")</f>
        <v/>
      </c>
      <c r="GN533" s="233" t="str">
        <f>IF(Deník!$W533&lt;&gt;"",IF(Deník!$AB533=Statistika!$L$105,Deník!$W533,""),"")</f>
        <v/>
      </c>
      <c r="GO533" s="233" t="str">
        <f>IF(Deník!$W533&lt;&gt;"",IF(Deník!$AB533=Statistika!$L$106,Deník!$W533,""),"")</f>
        <v/>
      </c>
      <c r="GP533" s="233" t="str">
        <f>IF(Deník!$W533&lt;&gt;"",IF(Deník!$AB533=Statistika!$L$107,Deník!$W533,""),"")</f>
        <v/>
      </c>
      <c r="GQ533" s="233" t="str">
        <f>IF(Deník!$W533&lt;&gt;"",IF(Deník!$AB533=Statistika!$L$108,Deník!$W533,""),"")</f>
        <v/>
      </c>
      <c r="GS533" s="233" t="str">
        <f>IF(Deník!$W533&lt;0,IF(Deník!$AC533=Statistika!$F$117,Deník!$W533,""),"")</f>
        <v/>
      </c>
      <c r="GT533" s="233" t="str">
        <f>IF(Deník!$W533&lt;0,IF(Deník!$AC533=Statistika!$F$118,Deník!$W533,""),"")</f>
        <v/>
      </c>
      <c r="GU533" s="233" t="str">
        <f>IF(Deník!$W533&lt;0,IF(Deník!$AC533=Statistika!$F$119,Deník!$W533,""),"")</f>
        <v/>
      </c>
      <c r="GV533" s="233" t="str">
        <f>IF(Deník!$W533&lt;0,IF(Deník!$AC533=Statistika!$F$120,Deník!$W533,""),"")</f>
        <v/>
      </c>
      <c r="GW533" s="233" t="str">
        <f>IF(Deník!$W533&lt;0,IF(Deník!$AC533=Statistika!$F$121,Deník!$W533,""),"")</f>
        <v/>
      </c>
      <c r="GX533" s="233" t="str">
        <f>IF(Deník!$W533&lt;0,IF(Deník!$AC533=Statistika!$F$122,Deník!$W533,""),"")</f>
        <v/>
      </c>
      <c r="GY533" s="233" t="str">
        <f>IF(Deník!$W533&lt;0,IF(Deník!$AC533=Statistika!$F$123,Deník!$W533,""),"")</f>
        <v/>
      </c>
      <c r="GZ533" s="233" t="str">
        <f>IF(Deník!$W533&lt;0,IF(Deník!$AC533=Statistika!$F$124,Deník!$W533,""),"")</f>
        <v/>
      </c>
      <c r="HA533" s="233" t="str">
        <f>IF(Deník!$W533&lt;0,IF(Deník!$AC533=Statistika!$F$125,Deník!$W533,""),"")</f>
        <v/>
      </c>
      <c r="HC533" s="233" t="str">
        <f>IF(Deník!$W533&lt;0,IF(Deník!$AD533=Statistika!$F$133,Deník!$W533,""),"")</f>
        <v/>
      </c>
      <c r="HD533" s="233" t="str">
        <f>IF(Deník!$W533&lt;0,IF(Deník!$AD533=Statistika!$F$134,Deník!$W533,""),"")</f>
        <v/>
      </c>
      <c r="HE533" s="233" t="str">
        <f>IF(Deník!$W533&lt;0,IF(Deník!$AD533=Statistika!$F$135,Deník!$W533,""),"")</f>
        <v/>
      </c>
      <c r="HF533" s="233" t="str">
        <f>IF(Deník!$W533&lt;0,IF(Deník!$AD533=Statistika!$F$136,Deník!$W533,""),"")</f>
        <v/>
      </c>
      <c r="HG533" s="233" t="str">
        <f>IF(Deník!$W533&lt;0,IF(Deník!$AD533=Statistika!$F$137,Deník!$W533,""),"")</f>
        <v/>
      </c>
      <c r="ID533" s="8">
        <f>Tabulka4[[#This Row],[Sloupec3]]</f>
        <v>0</v>
      </c>
      <c r="IE533" s="17" t="str">
        <f>IF(AND([1]Deník!$C533&gt;='[1]Měsíční shrnutí'!$D$1,[1]Deník!$C533&lt;='[1]Měsíční shrnutí'!$F$1),[1]Deník!$X533,"")</f>
        <v/>
      </c>
    </row>
    <row r="534" spans="1:239">
      <c r="A534" s="8">
        <f>Deník!C535</f>
        <v>0</v>
      </c>
      <c r="B534" s="50" t="str">
        <f>Deník!R535</f>
        <v/>
      </c>
      <c r="C534" s="102" t="str">
        <f>IF(AND(Deník!R535&gt;1,Deník!R535&lt;&gt;""),1,"")</f>
        <v/>
      </c>
      <c r="D534" s="102" t="str">
        <f>IF(AND(Deník!R535&lt;=0,Deník!R535&lt;&gt;""),1,"")</f>
        <v/>
      </c>
      <c r="E534" s="103" t="str">
        <f>IF(AND(Deník!R535&gt;=0,Deník!R535&lt;=1),1,"")</f>
        <v/>
      </c>
      <c r="F534" s="79" t="str">
        <f>IF(Deník!R535&lt;&gt;"",Deník!R535+F533,"")</f>
        <v/>
      </c>
      <c r="G534" s="85"/>
      <c r="H534" s="54" t="str">
        <f>IF(MONTH(Deník!$C534)=H$2,IF(AND(Deník!$R534&gt;=0,Deník!$R534&lt;=1),"BE",Deník!$R534),"")</f>
        <v/>
      </c>
      <c r="I534" s="11" t="str">
        <f>IF(MONTH(Deník!$C534)=I$2,IF(AND(Deník!$R534&gt;=0,Deník!$R534&lt;=1),"BE",Deník!$R534),"")</f>
        <v/>
      </c>
      <c r="J534" s="11" t="str">
        <f>IF(MONTH(Deník!$C534)=J$2,IF(AND(Deník!$R534&gt;=0,Deník!$R534&lt;=1),"BE",Deník!$R534),"")</f>
        <v/>
      </c>
      <c r="K534" s="11" t="str">
        <f>IF(MONTH(Deník!$C534)=K$2,IF(AND(Deník!$R534&gt;=0,Deník!$R534&lt;=1),"BE",Deník!$R534),"")</f>
        <v/>
      </c>
      <c r="L534" s="11" t="str">
        <f>IF(MONTH(Deník!$C534)=L$2,IF(AND(Deník!$R534&gt;=0,Deník!$R534&lt;=1),"BE",Deník!$R534),"")</f>
        <v/>
      </c>
      <c r="M534" s="11" t="str">
        <f>IF(MONTH(Deník!$C534)=M$2,IF(AND(Deník!$R534&gt;=0,Deník!$R534&lt;=1),"BE",Deník!$R534),"")</f>
        <v/>
      </c>
      <c r="N534" s="11" t="str">
        <f>IF(MONTH(Deník!$C534)=N$2,IF(AND(Deník!$R534&gt;=0,Deník!$R534&lt;=1),"BE",Deník!$R534),"")</f>
        <v/>
      </c>
      <c r="O534" s="11" t="str">
        <f>IF(MONTH(Deník!$C534)=O$2,IF(AND(Deník!$R534&gt;=0,Deník!$R534&lt;=1),"BE",Deník!$R534),"")</f>
        <v/>
      </c>
      <c r="P534" s="11" t="str">
        <f>IF(MONTH(Deník!$C534)=P$2,IF(AND(Deník!$R534&gt;=0,Deník!$R534&lt;=1),"BE",Deník!$R534),"")</f>
        <v/>
      </c>
      <c r="Q534" s="11" t="str">
        <f>IF(MONTH(Deník!$C534)=Q$2,IF(AND(Deník!$R534&gt;=0,Deník!$R534&lt;=1),"BE",Deník!$R534),"")</f>
        <v/>
      </c>
      <c r="R534" s="11" t="str">
        <f>IF(MONTH(Deník!$C534)=R$2,IF(AND(Deník!$R534&gt;=0,Deník!$R534&lt;=1),"BE",Deník!$R534),"")</f>
        <v/>
      </c>
      <c r="S534" s="57" t="str">
        <f>IF(MONTH(Deník!$C534)=S$2,IF(AND(Deník!$R534&gt;=0,Deník!$R534&lt;=1),"BE",Deník!$R534),"")</f>
        <v/>
      </c>
      <c r="U534" s="12"/>
      <c r="V534" s="12"/>
      <c r="X534" s="600" t="str">
        <f>IF(Deník!$R534&lt;&gt;"",IF(Deník!$B534=Statistika!$F$63,IF(AND(Deník!$R534&gt;=0,Deník!$R534&lt;=1),"BE",Deník!$R534),""),"")</f>
        <v/>
      </c>
      <c r="Y534" s="13" t="str">
        <f>IF(Deník!$R534&lt;&gt;"",IF(Deník!$B534=Statistika!$F$64,IF(AND(Deník!$R534&gt;=0,Deník!$R534&lt;=1),"BE",Deník!$R534),""),"")</f>
        <v/>
      </c>
      <c r="Z534" s="13" t="str">
        <f>IF(Deník!$R534&lt;&gt;"",IF(Deník!$B534=Statistika!$F$65,IF(AND(Deník!$R534&gt;=0,Deník!$R534&lt;=1),"BE",Deník!$R534),""),"")</f>
        <v/>
      </c>
      <c r="AA534" s="13" t="str">
        <f>IF(Deník!$R534&lt;&gt;"",IF(Deník!$B534=Statistika!$F$66,IF(AND(Deník!$R534&gt;=0,Deník!$R534&lt;=1),"BE",Deník!$R534),""),"")</f>
        <v/>
      </c>
      <c r="AB534" s="13" t="str">
        <f>IF(Deník!$R534&lt;&gt;"",IF(Deník!$B534=Statistika!$F$67,IF(AND(Deník!$R534&gt;=0,Deník!$R534&lt;=1),"BE",Deník!$R534),""),"")</f>
        <v/>
      </c>
      <c r="AC534" s="13" t="str">
        <f>IF(Deník!$R534&lt;&gt;"",IF(Deník!$B534=Statistika!$F$68,IF(AND(Deník!$R534&gt;=0,Deník!$R534&lt;=1),"BE",Deník!$R534),""),"")</f>
        <v/>
      </c>
      <c r="AD534" s="13" t="str">
        <f>IF(Deník!$R534&lt;&gt;"",IF(Deník!$B534=Statistika!$F$69,IF(AND(Deník!$R534&gt;=0,Deník!$R534&lt;=1),"BE",Deník!$R534),""),"")</f>
        <v/>
      </c>
      <c r="AE534" s="601" t="str">
        <f>IF(Deník!$R534&lt;&gt;"",IF(Deník!$B534=Statistika!$F$70,IF(AND(Deník!$R534&gt;=0,Deník!$R534&lt;=1),"BE",Deník!$R534),""),"")</f>
        <v/>
      </c>
      <c r="AF534" s="90"/>
      <c r="AG534" s="63" t="str">
        <f>IF(Deník!$R534&lt;&gt;"",IF(Deník!$J534="L",IF(AND(Deník!$R534&gt;=0,Deník!$R534&lt;=1),"BE",Deník!$R534),""),"")</f>
        <v/>
      </c>
      <c r="AH534" s="13" t="str">
        <f>IF(Deník!$R534&lt;&gt;"",IF(Deník!$J534="S",IF(AND(Deník!$R534&gt;=0,Deník!$R534&lt;=1),"BE",Deník!$R534),""),"")</f>
        <v/>
      </c>
      <c r="AI534" s="95"/>
      <c r="AJ534" s="71" t="str">
        <f>IF(Deník!N535&lt;&gt;"",Deník!N535*-1,"")</f>
        <v/>
      </c>
      <c r="AK534" s="88"/>
      <c r="AL534" s="63" t="str">
        <f>IF(WEEKDAY(Deník!$C534,2)=1,IF(AND(Deník!$R534&gt;=0,Deník!$R534&lt;=1),"BE",Deník!$R534),"")</f>
        <v/>
      </c>
      <c r="AM534" s="13" t="str">
        <f>IF(WEEKDAY(Deník!$C534,2)=2,IF(AND(Deník!$R534&gt;=0,Deník!$R534&lt;=1),"BE",Deník!$R534),"")</f>
        <v/>
      </c>
      <c r="AN534" s="13" t="str">
        <f>IF(WEEKDAY(Deník!$C534,2)=3,IF(AND(Deník!$R534&gt;=0,Deník!$R534&lt;=1),"BE",Deník!$R534),"")</f>
        <v/>
      </c>
      <c r="AO534" s="13" t="str">
        <f>IF(WEEKDAY(Deník!$C534,2)=4,IF(AND(Deník!$R534&gt;=0,Deník!$R534&lt;=1),"BE",Deník!$R534),"")</f>
        <v/>
      </c>
      <c r="AP534" s="60" t="str">
        <f>IF(WEEKDAY(Deník!$C534,2)=5,IF(AND(Deník!$R534&gt;=0,Deník!$R534&lt;=1),"BE",Deník!$R534),"")</f>
        <v/>
      </c>
      <c r="AQ534" s="99"/>
      <c r="AR534" s="100">
        <f>Deník!D534</f>
        <v>0</v>
      </c>
      <c r="AS534" s="63" t="str">
        <f>IF(Deník!$D534&lt;&gt;"",IF(AND(Deník!$D534&gt;=AS$2,Deník!$D534&lt;=AS$3),IF(AND(Deník!$R534&gt;=0,Deník!$R534&lt;=1),"BE",Deník!$R534),""),"")</f>
        <v/>
      </c>
      <c r="AT534" s="63" t="str">
        <f>IF(Deník!$D534&lt;&gt;"",IF(AND(Deník!$D534&gt;=AT$2,Deník!$D534&lt;=AT$3),IF(AND(Deník!$R534&gt;=0,Deník!$R534&lt;=1),"BE",Deník!$R534),""),"")</f>
        <v/>
      </c>
      <c r="AU534" s="63" t="str">
        <f>IF(Deník!$D534&lt;&gt;"",IF(AND(Deník!$D534&gt;=AU$2,Deník!$D534&lt;=AU$3),IF(AND(Deník!$R534&gt;=0,Deník!$R534&lt;=1),"BE",Deník!$R534),""),"")</f>
        <v/>
      </c>
      <c r="AV534" s="63" t="str">
        <f>IF(Deník!$D534&lt;&gt;"",IF(AND(Deník!$D534&gt;=AV$2,Deník!$D534&lt;=AV$3),IF(AND(Deník!$R534&gt;=0,Deník!$R534&lt;=1),"BE",Deník!$R534),""),"")</f>
        <v/>
      </c>
      <c r="AW534" s="63" t="str">
        <f>IF(Deník!$D534&lt;&gt;"",IF(AND(Deník!$D534&gt;=AW$2,Deník!$D534&lt;=AW$3),IF(AND(Deník!$R534&gt;=0,Deník!$R534&lt;=1),"BE",Deník!$R534),""),"")</f>
        <v/>
      </c>
      <c r="AX534" s="63" t="str">
        <f>IF(Deník!$D534&lt;&gt;"",IF(AND(Deník!$D534&gt;=AX$2,Deník!$D534&lt;=AX$3),IF(AND(Deník!$R534&gt;=0,Deník!$R534&lt;=1),"BE",Deník!$R534),""),"")</f>
        <v/>
      </c>
      <c r="AY534" s="63" t="str">
        <f>IF(Deník!$D534&lt;&gt;"",IF(AND(Deník!$D534&gt;=AY$2,Deník!$D534&lt;=AY$3),IF(AND(Deník!$R534&gt;=0,Deník!$R534&lt;=1),"BE",Deník!$R534),""),"")</f>
        <v/>
      </c>
      <c r="AZ534" s="63" t="str">
        <f>IF(Deník!$D534&lt;&gt;"",IF(AND(Deník!$D534&gt;=AZ$2,Deník!$D534&lt;=AZ$3),IF(AND(Deník!$R534&gt;=0,Deník!$R534&lt;=1),"BE",Deník!$R534),""),"")</f>
        <v/>
      </c>
      <c r="BA534" s="63" t="str">
        <f>IF(Deník!$D534&lt;&gt;"",IF(AND(Deník!$D534&gt;=BA$2,Deník!$D534&lt;=BA$3),IF(AND(Deník!$R534&gt;=0,Deník!$R534&lt;=1),"BE",Deník!$R534),""),"")</f>
        <v/>
      </c>
      <c r="BB534" s="63" t="str">
        <f>IF(Deník!$D534&lt;&gt;"",IF(AND(Deník!$D534&gt;=BB$2,Deník!$D534&lt;=BB$3),IF(AND(Deník!$R534&gt;=0,Deník!$R534&lt;=1),"BE",Deník!$R534),""),"")</f>
        <v/>
      </c>
      <c r="BC534" s="71" t="str">
        <f>IF(Deník!$D534&lt;&gt;"",IF(AND(Deník!$D534&gt;=BC$2,Deník!$D534&lt;=BC$3),IF(AND(Deník!$R534&gt;=0,Deník!$R534&lt;=1),"BE",Deník!$R534),""),"")</f>
        <v/>
      </c>
      <c r="BD534" s="20" t="str">
        <f>IF(Deník!$J535="S",(Deník!$M535-Deník!$K535),IF(Deník!$J535="L",(Deník!$K535-Deník!$M535),""))</f>
        <v/>
      </c>
      <c r="BE534" s="20" t="str">
        <f>IF(Deník!$J535="S",(Deník!$K535-Deník!$O535),IF(Deník!$J535="L",(Deník!$O535-Deník!$K535),""))</f>
        <v/>
      </c>
      <c r="BF534" s="20" t="str">
        <f>IF(Deník!$J535="S",(Deník!$K535-Deník!$L535),IF(Deník!$J535="L",(Deník!$L535-Deník!$K535),""))</f>
        <v/>
      </c>
      <c r="BG534" s="20" t="str">
        <f>IF(Deník!$J535="S",(Deník!$K535-Deník!$S535),IF(Deník!$J535="L",(Deník!$S535-Deník!$K535),""))</f>
        <v/>
      </c>
      <c r="BH534" s="20" t="str">
        <f>IF(Deník!$J535="S",(Deník!$K535-Deník!$U535),IF(Deník!$J535="L",(Deník!$U535-Deník!$K535),""))</f>
        <v/>
      </c>
      <c r="BI534" s="20" t="str">
        <f>IF(Deník!$R534&gt;1,Deník!$R534,"")</f>
        <v/>
      </c>
      <c r="BJ534" s="20" t="str">
        <f>IF(Deník!$R534&lt;0,Deník!$R534,"")</f>
        <v/>
      </c>
      <c r="BK534" s="17"/>
      <c r="BM534" s="233" t="str">
        <f>IF(Deník!$R534&lt;&gt;"",IF(Deník!$Y534=Statistika!$F$78,IF(AND(Deník!$R534&gt;=0,Deník!$R534&lt;=1),"BE",Deník!$R534),""),"")</f>
        <v/>
      </c>
      <c r="BN534" s="233" t="str">
        <f>IF(Deník!$R534&lt;&gt;"",IF(Deník!$Y534=Statistika!$F$79,IF(AND(Deník!$R534&gt;=0,Deník!$R534&lt;=1),"BE",Deník!$R534),""),"")</f>
        <v/>
      </c>
      <c r="BO534" s="233" t="str">
        <f>IF(Deník!$R534&lt;&gt;"",IF(Deník!$Y534=Statistika!$F$80,IF(AND(Deník!$R534&gt;=0,Deník!$R534&lt;=1),"BE",Deník!$R534),""),"")</f>
        <v/>
      </c>
      <c r="BP534" s="233" t="str">
        <f>IF(Deník!$R534&lt;&gt;"",IF(Deník!$Y534=Statistika!$F$81,IF(AND(Deník!$R534&gt;=0,Deník!$R534&lt;=1),"BE",Deník!$R534),""),"")</f>
        <v/>
      </c>
      <c r="BQ534" s="233" t="str">
        <f>IF(Deník!$R534&lt;&gt;"",IF(Deník!$Y534=Statistika!$F$82,IF(AND(Deník!$R534&gt;=0,Deník!$R534&lt;=1),"BE",Deník!$R534),""),"")</f>
        <v/>
      </c>
      <c r="BR534" s="233" t="str">
        <f>IF(Deník!$R534&lt;&gt;"",IF(Deník!$Y534=Statistika!$F$83,IF(AND(Deník!$R534&gt;=0,Deník!$R534&lt;=1),"BE",Deník!$R534),""),"")</f>
        <v/>
      </c>
      <c r="BS534" s="233" t="str">
        <f>IF(Deník!$R534&lt;&gt;"",IF(Deník!$Y534=Statistika!$F$84,IF(AND(Deník!$R534&gt;=0,Deník!$R534&lt;=1),"BE",Deník!$R534),""),"")</f>
        <v/>
      </c>
      <c r="BT534" s="233" t="str">
        <f>IF(Deník!$R534&lt;&gt;"",IF(Deník!$Y534=Statistika!$F$85,IF(AND(Deník!$R534&gt;=0,Deník!$R534&lt;=1),"BE",Deník!$R534),""),"")</f>
        <v/>
      </c>
      <c r="BU534" s="233" t="str">
        <f>IF(Deník!$R534&lt;&gt;"",IF(Deník!$Y534=Statistika!$F$86,IF(AND(Deník!$R534&gt;=0,Deník!$R534&lt;=1),"BE",Deník!$R534),""),"")</f>
        <v/>
      </c>
      <c r="BV534" s="233" t="str">
        <f>IF(Deník!$R534&lt;&gt;"",IF(Deník!$Y534=Statistika!$F$87,IF(AND(Deník!$R534&gt;=0,Deník!$R534&lt;=1),"BE",Deník!$R534),""),"")</f>
        <v/>
      </c>
      <c r="BW534" s="233" t="str">
        <f>IF(Deník!$R534&lt;&gt;"",IF(Deník!$Y534=Statistika!$F$88,IF(AND(Deník!$R534&gt;=0,Deník!$R534&lt;=1),"BE",Deník!$R534),""),"")</f>
        <v/>
      </c>
      <c r="BX534" s="233" t="str">
        <f>IF(Deník!$R534&lt;&gt;"",IF(Deník!$Y534=Statistika!$F$89,IF(AND(Deník!$R534&gt;=0,Deník!$R534&lt;=1),"BE",Deník!$R534),""),"")</f>
        <v/>
      </c>
      <c r="BY534" s="233" t="str">
        <f>IF(Deník!$R534&lt;&gt;"",IF(Deník!$Y534=Statistika!$F$90,IF(AND(Deník!$R534&gt;=0,Deník!$R534&lt;=1),"BE",Deník!$R534),""),"")</f>
        <v/>
      </c>
      <c r="BZ534" s="233" t="str">
        <f>IF(Deník!$R534&lt;&gt;"",IF(Deník!$Y534=Statistika!$F$91,IF(AND(Deník!$R534&gt;=0,Deník!$R534&lt;=1),"BE",Deník!$R534),""),"")</f>
        <v/>
      </c>
      <c r="CA534" s="233"/>
      <c r="CB534" s="233" t="str">
        <f>IF(Deník!$R534&lt;&gt;"",IF(Deník!$AB534="SL",IF(AND(Deník!$R534&gt;=0,Deník!$R534&lt;=1),"BE",Deník!$R534),""),"")</f>
        <v/>
      </c>
      <c r="CC534" s="233" t="str">
        <f>IF(Deník!$R534&lt;&gt;"",IF(Deník!$AB534="BE10",IF(AND(Deník!$R534&gt;=0,Deník!$R534&lt;=1),"BE",Deník!$R534),""),"")</f>
        <v/>
      </c>
      <c r="CD534" s="233" t="str">
        <f>IF(Deník!$R534&lt;&gt;"",IF(Deník!$AB534="BE15",IF(AND(Deník!$R534&gt;=0,Deník!$R534&lt;=1),"BE",Deník!$R534),""),"")</f>
        <v/>
      </c>
      <c r="CE534" s="233" t="str">
        <f>IF(Deník!$R534&lt;&gt;"",IF(Deník!$AB534="BE20",IF(AND(Deník!$R534&gt;=0,Deník!$R534&lt;=1),"BE",Deník!$R534),""),"")</f>
        <v/>
      </c>
      <c r="CF534" s="233" t="str">
        <f>IF(Deník!$R534&lt;&gt;"",IF(Deník!$AB534="TP1",IF(AND(Deník!$R534&gt;=0,Deník!$R534&lt;=1),"BE",Deník!$R534),""),"")</f>
        <v/>
      </c>
      <c r="CG534" s="233" t="str">
        <f>IF(Deník!$R534&lt;&gt;"",IF(Deník!$AB534="TP2",IF(AND(Deník!$R534&gt;=0,Deník!$R534&lt;=1),"BE",Deník!$R534),""),"")</f>
        <v/>
      </c>
      <c r="CH534" s="233" t="str">
        <f>IF(Deník!$R534&lt;&gt;"",IF(Deník!$AB534="TP3",IF(AND(Deník!$R534&gt;=0,Deník!$R534&lt;=1),"BE",Deník!$R534),""),"")</f>
        <v/>
      </c>
      <c r="CI534" s="233" t="str">
        <f>IF(Deník!$R534&lt;&gt;"",IF(Deník!$AB534="Trailing SL",IF(AND(Deník!$R534&gt;=0,Deník!$R534&lt;=1),"BE",Deník!$R534),""),"")</f>
        <v/>
      </c>
      <c r="CJ534" s="233" t="str">
        <f>IF(Deník!$R534&lt;&gt;"",IF(Deník!$AB534="Manual",IF(AND(Deník!$R534&gt;=0,Deník!$R534&lt;=1),"BE",Deník!$R534),""),"")</f>
        <v/>
      </c>
      <c r="CK534" s="233"/>
      <c r="CL534" s="233" t="str">
        <f>IF(Deník!$R534&lt;0,IF(Deník!$AC534=Statistika!$F$117,Deník!$R534,""),"")</f>
        <v/>
      </c>
      <c r="CM534" s="233" t="str">
        <f>IF(Deník!$R534&lt;0,IF(Deník!$AC534=Statistika!$F$118,Deník!$R534,""),"")</f>
        <v/>
      </c>
      <c r="CN534" s="233" t="str">
        <f>IF(Deník!$R534&lt;0,IF(Deník!$AC534=Statistika!$F$119,Deník!$R534,""),"")</f>
        <v/>
      </c>
      <c r="CO534" s="233" t="str">
        <f>IF(Deník!$R534&lt;0,IF(Deník!$AC534=Statistika!$F$120,Deník!$R534,""),"")</f>
        <v/>
      </c>
      <c r="CP534" s="233" t="str">
        <f>IF(Deník!$R534&lt;0,IF(Deník!$AC534=Statistika!$F$121,Deník!$R534,""),"")</f>
        <v/>
      </c>
      <c r="CQ534" s="233" t="str">
        <f>IF(Deník!$R534&lt;0,IF(Deník!$AC534=Statistika!$F$122,Deník!$R534,""),"")</f>
        <v/>
      </c>
      <c r="CR534" s="233" t="str">
        <f>IF(Deník!$R534&lt;0,IF(Deník!$AC534=Statistika!$F$123,Deník!$R534,""),"")</f>
        <v/>
      </c>
      <c r="CS534" s="233" t="str">
        <f>IF(Deník!$R534&lt;0,IF(Deník!$AC534=Statistika!$F$124,Deník!$R534,""),"")</f>
        <v/>
      </c>
      <c r="CT534" s="233" t="str">
        <f>IF(Deník!$R534&lt;0,IF(Deník!$AC534=Statistika!$F$125,Deník!$R534,""),"")</f>
        <v/>
      </c>
      <c r="CU534" s="233"/>
      <c r="CV534" s="233" t="str">
        <f>IF(Deník!$R534&lt;0,IF(Deník!$AD534=$CV$2,Deník!$R534,""),"")</f>
        <v/>
      </c>
      <c r="CW534" s="233" t="str">
        <f>IF(Deník!$R534&lt;0,IF(Deník!$AD534=$CW$2,Deník!$R534,""),"")</f>
        <v/>
      </c>
      <c r="CX534" s="233" t="str">
        <f>IF(Deník!$R534&lt;0,IF(Deník!$AD534=$CX$2,Deník!$R534,""),"")</f>
        <v/>
      </c>
      <c r="CY534" s="233" t="str">
        <f>IF(Deník!$R534&lt;0,IF(Deník!$AD534=$CY$2,Deník!$R534,""),"")</f>
        <v/>
      </c>
      <c r="CZ534" s="233" t="str">
        <f>IF(Deník!$R534&lt;0,IF(Deník!$AD534=$CZ$2,Deník!$R534,""),"")</f>
        <v/>
      </c>
      <c r="DL534" s="221">
        <f t="shared" si="22"/>
        <v>93847.029999999984</v>
      </c>
      <c r="DM534" s="220">
        <f t="shared" si="21"/>
        <v>-6.1529700000000132E-2</v>
      </c>
      <c r="DO534" s="50">
        <f>Deník!W535</f>
        <v>0</v>
      </c>
      <c r="DP534" s="102" t="str">
        <f>IF(AND(Deník!W535&gt;0),1,"")</f>
        <v/>
      </c>
      <c r="DQ534" s="102">
        <f>IF(AND(Deník!W535&lt;=0),1,"")</f>
        <v>1</v>
      </c>
      <c r="DR534" s="227"/>
      <c r="DS534" s="228"/>
      <c r="DT534" s="85"/>
      <c r="DU534" s="54">
        <f>IF(MONTH(Deník!$C534)=DU$2,Deník!$W534,"")</f>
        <v>0</v>
      </c>
      <c r="DV534" s="222" t="str">
        <f>IF(MONTH(Deník!$C534)=DV$2,Deník!$W534,"")</f>
        <v/>
      </c>
      <c r="DW534" s="222" t="str">
        <f>IF(MONTH(Deník!$C534)=DW$2,Deník!$W534,"")</f>
        <v/>
      </c>
      <c r="DX534" s="222" t="str">
        <f>IF(MONTH(Deník!$C534)=DX$2,Deník!$W534,"")</f>
        <v/>
      </c>
      <c r="DY534" s="222" t="str">
        <f>IF(MONTH(Deník!$C534)=DY$2,Deník!$W534,"")</f>
        <v/>
      </c>
      <c r="DZ534" s="222" t="str">
        <f>IF(MONTH(Deník!$C534)=DZ$2,Deník!$W534,"")</f>
        <v/>
      </c>
      <c r="EA534" s="222" t="str">
        <f>IF(MONTH(Deník!$C534)=EA$2,Deník!$W534,"")</f>
        <v/>
      </c>
      <c r="EB534" s="222" t="str">
        <f>IF(MONTH(Deník!$C534)=EB$2,Deník!$W534,"")</f>
        <v/>
      </c>
      <c r="EC534" s="222" t="str">
        <f>IF(MONTH(Deník!$C534)=EC$2,Deník!$W534,"")</f>
        <v/>
      </c>
      <c r="ED534" s="222" t="str">
        <f>IF(MONTH(Deník!$C534)=ED$2,Deník!$W534,"")</f>
        <v/>
      </c>
      <c r="EE534" s="222" t="str">
        <f>IF(MONTH(Deník!$C534)=EE$2,Deník!$W534,"")</f>
        <v/>
      </c>
      <c r="EF534" s="222" t="str">
        <f>IF(MONTH(Deník!$C534)=EF$2,Deník!$W534,"")</f>
        <v/>
      </c>
      <c r="EI534" s="600" t="str">
        <f>IF(Deník!$W534&lt;&gt;"",IF(Deník!$B534=Statistika!$F$63,Deník!$W534,""),"")</f>
        <v/>
      </c>
      <c r="EJ534" s="13" t="str">
        <f>IF(Deník!$W534&lt;&gt;"",IF(Deník!$B534=Statistika!$F$64,Deník!$W534,""),"")</f>
        <v/>
      </c>
      <c r="EK534" s="13" t="str">
        <f>IF(Deník!$W534&lt;&gt;"",IF(Deník!$B534=Statistika!$F$65,Deník!$W534,""),"")</f>
        <v/>
      </c>
      <c r="EL534" s="13" t="str">
        <f>IF(Deník!$W534&lt;&gt;"",IF(Deník!$B534=Statistika!$F$66,Deník!$W534,""),"")</f>
        <v/>
      </c>
      <c r="EM534" s="13" t="str">
        <f>IF(Deník!$W534&lt;&gt;"",IF(Deník!$B534=Statistika!$F$67,Deník!$W534,""),"")</f>
        <v/>
      </c>
      <c r="EN534" s="13" t="str">
        <f>IF(Deník!$W534&lt;&gt;"",IF(Deník!$B534=Statistika!$F$68,Deník!$W534,""),"")</f>
        <v/>
      </c>
      <c r="EO534" s="13" t="str">
        <f>IF(Deník!$W534&lt;&gt;"",IF(Deník!$B534=Statistika!$F$69,Deník!$W534,""),"")</f>
        <v/>
      </c>
      <c r="EP534" s="601" t="str">
        <f>IF(Deník!$W534&lt;&gt;"",IF(Deník!$B534=Statistika!$F$70,Deník!$W534,""),"")</f>
        <v/>
      </c>
      <c r="EQ534" s="90"/>
      <c r="ER534" s="63" t="str">
        <f>IF(Deník!$W534&lt;&gt;"",IF(Deník!$J534="L",Deník!$W534,""),"")</f>
        <v/>
      </c>
      <c r="ES534" s="13" t="str">
        <f>IF(Deník!$W534&lt;&gt;"",IF(Deník!$J534="S",Deník!$W534,""),"")</f>
        <v/>
      </c>
      <c r="ET534" s="95"/>
      <c r="EU534" s="88"/>
      <c r="EV534" s="63" t="str">
        <f>IF(WEEKDAY(Deník!$C534,2)=1,Deník!$W534,"")</f>
        <v/>
      </c>
      <c r="EW534" s="13" t="str">
        <f>IF(WEEKDAY(Deník!$C534,2)=2,Deník!$W534,"")</f>
        <v/>
      </c>
      <c r="EX534" s="13" t="str">
        <f>IF(WEEKDAY(Deník!$C534,2)=3,Deník!$W534,"")</f>
        <v/>
      </c>
      <c r="EY534" s="13" t="str">
        <f>IF(WEEKDAY(Deník!$C534,2)=4,Deník!$W534,"")</f>
        <v/>
      </c>
      <c r="EZ534" s="60" t="str">
        <f>IF(WEEKDAY(Deník!$C534,2)=5,Deník!$W534,"")</f>
        <v/>
      </c>
      <c r="FA534" s="99"/>
      <c r="FB534" s="100">
        <f>Deník!D534</f>
        <v>0</v>
      </c>
      <c r="FC534" s="63">
        <f>IF($FB534&lt;&gt;"",IF(AND($FB534&gt;=FC$2,$FB534&lt;=FC$3),Deník!$W534,""))</f>
        <v>0</v>
      </c>
      <c r="FD534" s="63" t="str">
        <f>IF($FB534&lt;&gt;"",IF(AND($FB534&gt;=FD$2,$FB534&lt;=FD$3),Deník!$W534,""))</f>
        <v/>
      </c>
      <c r="FE534" s="63" t="str">
        <f>IF($FB534&lt;&gt;"",IF(AND($FB534&gt;=FE$2,$FB534&lt;=FE$3),Deník!$W534,""))</f>
        <v/>
      </c>
      <c r="FF534" s="63" t="str">
        <f>IF($FB534&lt;&gt;"",IF(AND($FB534&gt;=FF$2,$FB534&lt;=FF$3),Deník!$W534,""))</f>
        <v/>
      </c>
      <c r="FG534" s="63" t="str">
        <f>IF($FB534&lt;&gt;"",IF(AND($FB534&gt;=FG$2,$FB534&lt;=FG$3),Deník!$W534,""))</f>
        <v/>
      </c>
      <c r="FH534" s="63" t="str">
        <f>IF($FB534&lt;&gt;"",IF(AND($FB534&gt;=FH$2,$FB534&lt;=FH$3),Deník!$W534,""))</f>
        <v/>
      </c>
      <c r="FI534" s="63" t="str">
        <f>IF($FB534&lt;&gt;"",IF(AND($FB534&gt;=FI$2,$FB534&lt;=FI$3),Deník!$W534,""))</f>
        <v/>
      </c>
      <c r="FJ534" s="63" t="str">
        <f>IF($FB534&lt;&gt;"",IF(AND($FB534&gt;=FJ$2,$FB534&lt;=FJ$3),Deník!$W534,""))</f>
        <v/>
      </c>
      <c r="FK534" s="63" t="str">
        <f>IF($FB534&lt;&gt;"",IF(AND($FB534&gt;=FK$2,$FB534&lt;=FK$3),Deník!$W534,""))</f>
        <v/>
      </c>
      <c r="FL534" s="63" t="str">
        <f>IF($FB534&lt;&gt;"",IF(AND($FB534&gt;=FL$2,$FB534&lt;=FL$3),Deník!$W534,""))</f>
        <v/>
      </c>
      <c r="FM534" s="63" t="str">
        <f>IF($FB534&lt;&gt;"",IF(AND($FB534&gt;=FM$2,$FB534&lt;=FM$3),Deník!$W534,""))</f>
        <v/>
      </c>
      <c r="FN534" s="13"/>
      <c r="FO534" s="20" t="str">
        <f>IF(Deník!$W534&gt;1,Deník!$W534,"")</f>
        <v/>
      </c>
      <c r="FP534" s="20" t="str">
        <f>IF(Deník!$W534&lt;0,Deník!$W534,"")</f>
        <v/>
      </c>
      <c r="FQ534" s="17"/>
      <c r="FS534" s="233"/>
      <c r="FT534" s="233" t="str">
        <f>IF(Deník!$W534&lt;&gt;"",IF(Deník!$Y534=Statistika!$F$78,Deník!$W534,""),"")</f>
        <v/>
      </c>
      <c r="FU534" s="233" t="str">
        <f>IF(Deník!$W534&lt;&gt;"",IF(Deník!$Y534=Statistika!$F$79,Deník!$W534,""),"")</f>
        <v/>
      </c>
      <c r="FV534" s="233" t="str">
        <f>IF(Deník!$W534&lt;&gt;"",IF(Deník!$Y534=Statistika!$F$80,Deník!$W534,""),"")</f>
        <v/>
      </c>
      <c r="FW534" s="233" t="str">
        <f>IF(Deník!$W534&lt;&gt;"",IF(Deník!$Y534=Statistika!$F$81,Deník!$W534,""),"")</f>
        <v/>
      </c>
      <c r="FX534" s="233" t="str">
        <f>IF(Deník!$W534&lt;&gt;"",IF(Deník!$Y534=Statistika!$F$82,Deník!$W534,""),"")</f>
        <v/>
      </c>
      <c r="FY534" s="233" t="str">
        <f>IF(Deník!$W534&lt;&gt;"",IF(Deník!$Y534=Statistika!$F$83,Deník!$W534,""),"")</f>
        <v/>
      </c>
      <c r="FZ534" s="233" t="str">
        <f>IF(Deník!$W534&lt;&gt;"",IF(Deník!$Y534=Statistika!$F$84,Deník!$W534,""),"")</f>
        <v/>
      </c>
      <c r="GA534" s="233" t="str">
        <f>IF(Deník!$W534&lt;&gt;"",IF(Deník!$Y534=Statistika!$F$85,Deník!$W534,""),"")</f>
        <v/>
      </c>
      <c r="GB534" s="233" t="str">
        <f>IF(Deník!$W534&lt;&gt;"",IF(Deník!$Y534=Statistika!$F$86,Deník!$W534,""),"")</f>
        <v/>
      </c>
      <c r="GC534" s="233" t="str">
        <f>IF(Deník!$W534&lt;&gt;"",IF(Deník!$Y534=Statistika!$F$87,Deník!$W534,""),"")</f>
        <v/>
      </c>
      <c r="GD534" s="233" t="str">
        <f>IF(Deník!$W534&lt;&gt;"",IF(Deník!$Y534=Statistika!$F$88,Deník!$W534,""),"")</f>
        <v/>
      </c>
      <c r="GE534" s="233" t="str">
        <f>IF(Deník!$W534&lt;&gt;"",IF(Deník!$Y534=Statistika!$F$89,Deník!$W534,""),"")</f>
        <v/>
      </c>
      <c r="GF534" s="233" t="str">
        <f>IF(Deník!$W534&lt;&gt;"",IF(Deník!$Y534=Statistika!$F$90,Deník!$W534,""),"")</f>
        <v/>
      </c>
      <c r="GG534" s="233" t="str">
        <f>IF(Deník!$W534&lt;&gt;"",IF(Deník!$Y534=Statistika!$F$91,Deník!$W534,""),"")</f>
        <v/>
      </c>
      <c r="GH534" s="233"/>
      <c r="GI534" s="233" t="str">
        <f>IF(Deník!$W534&lt;&gt;"",IF(Deník!$AB534=Statistika!$L$100,Deník!$W534,""),"")</f>
        <v/>
      </c>
      <c r="GJ534" s="233" t="str">
        <f>IF(Deník!$W534&lt;&gt;"",IF(Deník!$AB534=Statistika!$L$101,Deník!$W534,""),"")</f>
        <v/>
      </c>
      <c r="GK534" s="233" t="str">
        <f>IF(Deník!$W534&lt;&gt;"",IF(Deník!$AB534=Statistika!$L$102,Deník!$W534,""),"")</f>
        <v/>
      </c>
      <c r="GL534" s="233" t="str">
        <f>IF(Deník!$W534&lt;&gt;"",IF(Deník!$AB534=Statistika!$L$103,Deník!$W534,""),"")</f>
        <v/>
      </c>
      <c r="GM534" s="233" t="str">
        <f>IF(Deník!$W534&lt;&gt;"",IF(Deník!$AB534=Statistika!$L$104,Deník!$W534,""),"")</f>
        <v/>
      </c>
      <c r="GN534" s="233" t="str">
        <f>IF(Deník!$W534&lt;&gt;"",IF(Deník!$AB534=Statistika!$L$105,Deník!$W534,""),"")</f>
        <v/>
      </c>
      <c r="GO534" s="233" t="str">
        <f>IF(Deník!$W534&lt;&gt;"",IF(Deník!$AB534=Statistika!$L$106,Deník!$W534,""),"")</f>
        <v/>
      </c>
      <c r="GP534" s="233" t="str">
        <f>IF(Deník!$W534&lt;&gt;"",IF(Deník!$AB534=Statistika!$L$107,Deník!$W534,""),"")</f>
        <v/>
      </c>
      <c r="GQ534" s="233" t="str">
        <f>IF(Deník!$W534&lt;&gt;"",IF(Deník!$AB534=Statistika!$L$108,Deník!$W534,""),"")</f>
        <v/>
      </c>
      <c r="GS534" s="233" t="str">
        <f>IF(Deník!$W534&lt;0,IF(Deník!$AC534=Statistika!$F$117,Deník!$W534,""),"")</f>
        <v/>
      </c>
      <c r="GT534" s="233" t="str">
        <f>IF(Deník!$W534&lt;0,IF(Deník!$AC534=Statistika!$F$118,Deník!$W534,""),"")</f>
        <v/>
      </c>
      <c r="GU534" s="233" t="str">
        <f>IF(Deník!$W534&lt;0,IF(Deník!$AC534=Statistika!$F$119,Deník!$W534,""),"")</f>
        <v/>
      </c>
      <c r="GV534" s="233" t="str">
        <f>IF(Deník!$W534&lt;0,IF(Deník!$AC534=Statistika!$F$120,Deník!$W534,""),"")</f>
        <v/>
      </c>
      <c r="GW534" s="233" t="str">
        <f>IF(Deník!$W534&lt;0,IF(Deník!$AC534=Statistika!$F$121,Deník!$W534,""),"")</f>
        <v/>
      </c>
      <c r="GX534" s="233" t="str">
        <f>IF(Deník!$W534&lt;0,IF(Deník!$AC534=Statistika!$F$122,Deník!$W534,""),"")</f>
        <v/>
      </c>
      <c r="GY534" s="233" t="str">
        <f>IF(Deník!$W534&lt;0,IF(Deník!$AC534=Statistika!$F$123,Deník!$W534,""),"")</f>
        <v/>
      </c>
      <c r="GZ534" s="233" t="str">
        <f>IF(Deník!$W534&lt;0,IF(Deník!$AC534=Statistika!$F$124,Deník!$W534,""),"")</f>
        <v/>
      </c>
      <c r="HA534" s="233" t="str">
        <f>IF(Deník!$W534&lt;0,IF(Deník!$AC534=Statistika!$F$125,Deník!$W534,""),"")</f>
        <v/>
      </c>
      <c r="HC534" s="233" t="str">
        <f>IF(Deník!$W534&lt;0,IF(Deník!$AD534=Statistika!$F$133,Deník!$W534,""),"")</f>
        <v/>
      </c>
      <c r="HD534" s="233" t="str">
        <f>IF(Deník!$W534&lt;0,IF(Deník!$AD534=Statistika!$F$134,Deník!$W534,""),"")</f>
        <v/>
      </c>
      <c r="HE534" s="233" t="str">
        <f>IF(Deník!$W534&lt;0,IF(Deník!$AD534=Statistika!$F$135,Deník!$W534,""),"")</f>
        <v/>
      </c>
      <c r="HF534" s="233" t="str">
        <f>IF(Deník!$W534&lt;0,IF(Deník!$AD534=Statistika!$F$136,Deník!$W534,""),"")</f>
        <v/>
      </c>
      <c r="HG534" s="233" t="str">
        <f>IF(Deník!$W534&lt;0,IF(Deník!$AD534=Statistika!$F$137,Deník!$W534,""),"")</f>
        <v/>
      </c>
      <c r="ID534" s="8">
        <f>Tabulka4[[#This Row],[Sloupec3]]</f>
        <v>0</v>
      </c>
      <c r="IE534" s="17" t="str">
        <f>IF(AND([1]Deník!$C534&gt;='[1]Měsíční shrnutí'!$D$1,[1]Deník!$C534&lt;='[1]Měsíční shrnutí'!$F$1),[1]Deník!$X534,"")</f>
        <v/>
      </c>
    </row>
    <row r="535" spans="1:239">
      <c r="A535" s="8">
        <f>Deník!C536</f>
        <v>0</v>
      </c>
      <c r="B535" s="50" t="str">
        <f>Deník!R536</f>
        <v/>
      </c>
      <c r="C535" s="102" t="str">
        <f>IF(AND(Deník!R536&gt;1,Deník!R536&lt;&gt;""),1,"")</f>
        <v/>
      </c>
      <c r="D535" s="102" t="str">
        <f>IF(AND(Deník!R536&lt;=0,Deník!R536&lt;&gt;""),1,"")</f>
        <v/>
      </c>
      <c r="E535" s="103" t="str">
        <f>IF(AND(Deník!R536&gt;=0,Deník!R536&lt;=1),1,"")</f>
        <v/>
      </c>
      <c r="F535" s="79" t="str">
        <f>IF(Deník!R536&lt;&gt;"",Deník!R536+F534,"")</f>
        <v/>
      </c>
      <c r="G535" s="85"/>
      <c r="H535" s="54" t="str">
        <f>IF(MONTH(Deník!$C535)=H$2,IF(AND(Deník!$R535&gt;=0,Deník!$R535&lt;=1),"BE",Deník!$R535),"")</f>
        <v/>
      </c>
      <c r="I535" s="11" t="str">
        <f>IF(MONTH(Deník!$C535)=I$2,IF(AND(Deník!$R535&gt;=0,Deník!$R535&lt;=1),"BE",Deník!$R535),"")</f>
        <v/>
      </c>
      <c r="J535" s="11" t="str">
        <f>IF(MONTH(Deník!$C535)=J$2,IF(AND(Deník!$R535&gt;=0,Deník!$R535&lt;=1),"BE",Deník!$R535),"")</f>
        <v/>
      </c>
      <c r="K535" s="11" t="str">
        <f>IF(MONTH(Deník!$C535)=K$2,IF(AND(Deník!$R535&gt;=0,Deník!$R535&lt;=1),"BE",Deník!$R535),"")</f>
        <v/>
      </c>
      <c r="L535" s="11" t="str">
        <f>IF(MONTH(Deník!$C535)=L$2,IF(AND(Deník!$R535&gt;=0,Deník!$R535&lt;=1),"BE",Deník!$R535),"")</f>
        <v/>
      </c>
      <c r="M535" s="11" t="str">
        <f>IF(MONTH(Deník!$C535)=M$2,IF(AND(Deník!$R535&gt;=0,Deník!$R535&lt;=1),"BE",Deník!$R535),"")</f>
        <v/>
      </c>
      <c r="N535" s="11" t="str">
        <f>IF(MONTH(Deník!$C535)=N$2,IF(AND(Deník!$R535&gt;=0,Deník!$R535&lt;=1),"BE",Deník!$R535),"")</f>
        <v/>
      </c>
      <c r="O535" s="11" t="str">
        <f>IF(MONTH(Deník!$C535)=O$2,IF(AND(Deník!$R535&gt;=0,Deník!$R535&lt;=1),"BE",Deník!$R535),"")</f>
        <v/>
      </c>
      <c r="P535" s="11" t="str">
        <f>IF(MONTH(Deník!$C535)=P$2,IF(AND(Deník!$R535&gt;=0,Deník!$R535&lt;=1),"BE",Deník!$R535),"")</f>
        <v/>
      </c>
      <c r="Q535" s="11" t="str">
        <f>IF(MONTH(Deník!$C535)=Q$2,IF(AND(Deník!$R535&gt;=0,Deník!$R535&lt;=1),"BE",Deník!$R535),"")</f>
        <v/>
      </c>
      <c r="R535" s="11" t="str">
        <f>IF(MONTH(Deník!$C535)=R$2,IF(AND(Deník!$R535&gt;=0,Deník!$R535&lt;=1),"BE",Deník!$R535),"")</f>
        <v/>
      </c>
      <c r="S535" s="57" t="str">
        <f>IF(MONTH(Deník!$C535)=S$2,IF(AND(Deník!$R535&gt;=0,Deník!$R535&lt;=1),"BE",Deník!$R535),"")</f>
        <v/>
      </c>
      <c r="U535" s="12"/>
      <c r="V535" s="12"/>
      <c r="X535" s="600" t="str">
        <f>IF(Deník!$R535&lt;&gt;"",IF(Deník!$B535=Statistika!$F$63,IF(AND(Deník!$R535&gt;=0,Deník!$R535&lt;=1),"BE",Deník!$R535),""),"")</f>
        <v/>
      </c>
      <c r="Y535" s="13" t="str">
        <f>IF(Deník!$R535&lt;&gt;"",IF(Deník!$B535=Statistika!$F$64,IF(AND(Deník!$R535&gt;=0,Deník!$R535&lt;=1),"BE",Deník!$R535),""),"")</f>
        <v/>
      </c>
      <c r="Z535" s="13" t="str">
        <f>IF(Deník!$R535&lt;&gt;"",IF(Deník!$B535=Statistika!$F$65,IF(AND(Deník!$R535&gt;=0,Deník!$R535&lt;=1),"BE",Deník!$R535),""),"")</f>
        <v/>
      </c>
      <c r="AA535" s="13" t="str">
        <f>IF(Deník!$R535&lt;&gt;"",IF(Deník!$B535=Statistika!$F$66,IF(AND(Deník!$R535&gt;=0,Deník!$R535&lt;=1),"BE",Deník!$R535),""),"")</f>
        <v/>
      </c>
      <c r="AB535" s="13" t="str">
        <f>IF(Deník!$R535&lt;&gt;"",IF(Deník!$B535=Statistika!$F$67,IF(AND(Deník!$R535&gt;=0,Deník!$R535&lt;=1),"BE",Deník!$R535),""),"")</f>
        <v/>
      </c>
      <c r="AC535" s="13" t="str">
        <f>IF(Deník!$R535&lt;&gt;"",IF(Deník!$B535=Statistika!$F$68,IF(AND(Deník!$R535&gt;=0,Deník!$R535&lt;=1),"BE",Deník!$R535),""),"")</f>
        <v/>
      </c>
      <c r="AD535" s="13" t="str">
        <f>IF(Deník!$R535&lt;&gt;"",IF(Deník!$B535=Statistika!$F$69,IF(AND(Deník!$R535&gt;=0,Deník!$R535&lt;=1),"BE",Deník!$R535),""),"")</f>
        <v/>
      </c>
      <c r="AE535" s="601" t="str">
        <f>IF(Deník!$R535&lt;&gt;"",IF(Deník!$B535=Statistika!$F$70,IF(AND(Deník!$R535&gt;=0,Deník!$R535&lt;=1),"BE",Deník!$R535),""),"")</f>
        <v/>
      </c>
      <c r="AF535" s="90"/>
      <c r="AG535" s="63" t="str">
        <f>IF(Deník!$R535&lt;&gt;"",IF(Deník!$J535="L",IF(AND(Deník!$R535&gt;=0,Deník!$R535&lt;=1),"BE",Deník!$R535),""),"")</f>
        <v/>
      </c>
      <c r="AH535" s="13" t="str">
        <f>IF(Deník!$R535&lt;&gt;"",IF(Deník!$J535="S",IF(AND(Deník!$R535&gt;=0,Deník!$R535&lt;=1),"BE",Deník!$R535),""),"")</f>
        <v/>
      </c>
      <c r="AI535" s="95"/>
      <c r="AJ535" s="71" t="str">
        <f>IF(Deník!N536&lt;&gt;"",Deník!N536*-1,"")</f>
        <v/>
      </c>
      <c r="AK535" s="88"/>
      <c r="AL535" s="63" t="str">
        <f>IF(WEEKDAY(Deník!$C535,2)=1,IF(AND(Deník!$R535&gt;=0,Deník!$R535&lt;=1),"BE",Deník!$R535),"")</f>
        <v/>
      </c>
      <c r="AM535" s="13" t="str">
        <f>IF(WEEKDAY(Deník!$C535,2)=2,IF(AND(Deník!$R535&gt;=0,Deník!$R535&lt;=1),"BE",Deník!$R535),"")</f>
        <v/>
      </c>
      <c r="AN535" s="13" t="str">
        <f>IF(WEEKDAY(Deník!$C535,2)=3,IF(AND(Deník!$R535&gt;=0,Deník!$R535&lt;=1),"BE",Deník!$R535),"")</f>
        <v/>
      </c>
      <c r="AO535" s="13" t="str">
        <f>IF(WEEKDAY(Deník!$C535,2)=4,IF(AND(Deník!$R535&gt;=0,Deník!$R535&lt;=1),"BE",Deník!$R535),"")</f>
        <v/>
      </c>
      <c r="AP535" s="60" t="str">
        <f>IF(WEEKDAY(Deník!$C535,2)=5,IF(AND(Deník!$R535&gt;=0,Deník!$R535&lt;=1),"BE",Deník!$R535),"")</f>
        <v/>
      </c>
      <c r="AQ535" s="99"/>
      <c r="AR535" s="100">
        <f>Deník!D535</f>
        <v>0</v>
      </c>
      <c r="AS535" s="63" t="str">
        <f>IF(Deník!$D535&lt;&gt;"",IF(AND(Deník!$D535&gt;=AS$2,Deník!$D535&lt;=AS$3),IF(AND(Deník!$R535&gt;=0,Deník!$R535&lt;=1),"BE",Deník!$R535),""),"")</f>
        <v/>
      </c>
      <c r="AT535" s="63" t="str">
        <f>IF(Deník!$D535&lt;&gt;"",IF(AND(Deník!$D535&gt;=AT$2,Deník!$D535&lt;=AT$3),IF(AND(Deník!$R535&gt;=0,Deník!$R535&lt;=1),"BE",Deník!$R535),""),"")</f>
        <v/>
      </c>
      <c r="AU535" s="63" t="str">
        <f>IF(Deník!$D535&lt;&gt;"",IF(AND(Deník!$D535&gt;=AU$2,Deník!$D535&lt;=AU$3),IF(AND(Deník!$R535&gt;=0,Deník!$R535&lt;=1),"BE",Deník!$R535),""),"")</f>
        <v/>
      </c>
      <c r="AV535" s="63" t="str">
        <f>IF(Deník!$D535&lt;&gt;"",IF(AND(Deník!$D535&gt;=AV$2,Deník!$D535&lt;=AV$3),IF(AND(Deník!$R535&gt;=0,Deník!$R535&lt;=1),"BE",Deník!$R535),""),"")</f>
        <v/>
      </c>
      <c r="AW535" s="63" t="str">
        <f>IF(Deník!$D535&lt;&gt;"",IF(AND(Deník!$D535&gt;=AW$2,Deník!$D535&lt;=AW$3),IF(AND(Deník!$R535&gt;=0,Deník!$R535&lt;=1),"BE",Deník!$R535),""),"")</f>
        <v/>
      </c>
      <c r="AX535" s="63" t="str">
        <f>IF(Deník!$D535&lt;&gt;"",IF(AND(Deník!$D535&gt;=AX$2,Deník!$D535&lt;=AX$3),IF(AND(Deník!$R535&gt;=0,Deník!$R535&lt;=1),"BE",Deník!$R535),""),"")</f>
        <v/>
      </c>
      <c r="AY535" s="63" t="str">
        <f>IF(Deník!$D535&lt;&gt;"",IF(AND(Deník!$D535&gt;=AY$2,Deník!$D535&lt;=AY$3),IF(AND(Deník!$R535&gt;=0,Deník!$R535&lt;=1),"BE",Deník!$R535),""),"")</f>
        <v/>
      </c>
      <c r="AZ535" s="63" t="str">
        <f>IF(Deník!$D535&lt;&gt;"",IF(AND(Deník!$D535&gt;=AZ$2,Deník!$D535&lt;=AZ$3),IF(AND(Deník!$R535&gt;=0,Deník!$R535&lt;=1),"BE",Deník!$R535),""),"")</f>
        <v/>
      </c>
      <c r="BA535" s="63" t="str">
        <f>IF(Deník!$D535&lt;&gt;"",IF(AND(Deník!$D535&gt;=BA$2,Deník!$D535&lt;=BA$3),IF(AND(Deník!$R535&gt;=0,Deník!$R535&lt;=1),"BE",Deník!$R535),""),"")</f>
        <v/>
      </c>
      <c r="BB535" s="63" t="str">
        <f>IF(Deník!$D535&lt;&gt;"",IF(AND(Deník!$D535&gt;=BB$2,Deník!$D535&lt;=BB$3),IF(AND(Deník!$R535&gt;=0,Deník!$R535&lt;=1),"BE",Deník!$R535),""),"")</f>
        <v/>
      </c>
      <c r="BC535" s="71" t="str">
        <f>IF(Deník!$D535&lt;&gt;"",IF(AND(Deník!$D535&gt;=BC$2,Deník!$D535&lt;=BC$3),IF(AND(Deník!$R535&gt;=0,Deník!$R535&lt;=1),"BE",Deník!$R535),""),"")</f>
        <v/>
      </c>
      <c r="BD535" s="20" t="str">
        <f>IF(Deník!$J536="S",(Deník!$M536-Deník!$K536),IF(Deník!$J536="L",(Deník!$K536-Deník!$M536),""))</f>
        <v/>
      </c>
      <c r="BE535" s="20" t="str">
        <f>IF(Deník!$J536="S",(Deník!$K536-Deník!$O536),IF(Deník!$J536="L",(Deník!$O536-Deník!$K536),""))</f>
        <v/>
      </c>
      <c r="BF535" s="20" t="str">
        <f>IF(Deník!$J536="S",(Deník!$K536-Deník!$L536),IF(Deník!$J536="L",(Deník!$L536-Deník!$K536),""))</f>
        <v/>
      </c>
      <c r="BG535" s="20" t="str">
        <f>IF(Deník!$J536="S",(Deník!$K536-Deník!$S536),IF(Deník!$J536="L",(Deník!$S536-Deník!$K536),""))</f>
        <v/>
      </c>
      <c r="BH535" s="20" t="str">
        <f>IF(Deník!$J536="S",(Deník!$K536-Deník!$U536),IF(Deník!$J536="L",(Deník!$U536-Deník!$K536),""))</f>
        <v/>
      </c>
      <c r="BI535" s="20" t="str">
        <f>IF(Deník!$R535&gt;1,Deník!$R535,"")</f>
        <v/>
      </c>
      <c r="BJ535" s="20" t="str">
        <f>IF(Deník!$R535&lt;0,Deník!$R535,"")</f>
        <v/>
      </c>
      <c r="BK535" s="17"/>
      <c r="BM535" s="233" t="str">
        <f>IF(Deník!$R535&lt;&gt;"",IF(Deník!$Y535=Statistika!$F$78,IF(AND(Deník!$R535&gt;=0,Deník!$R535&lt;=1),"BE",Deník!$R535),""),"")</f>
        <v/>
      </c>
      <c r="BN535" s="233" t="str">
        <f>IF(Deník!$R535&lt;&gt;"",IF(Deník!$Y535=Statistika!$F$79,IF(AND(Deník!$R535&gt;=0,Deník!$R535&lt;=1),"BE",Deník!$R535),""),"")</f>
        <v/>
      </c>
      <c r="BO535" s="233" t="str">
        <f>IF(Deník!$R535&lt;&gt;"",IF(Deník!$Y535=Statistika!$F$80,IF(AND(Deník!$R535&gt;=0,Deník!$R535&lt;=1),"BE",Deník!$R535),""),"")</f>
        <v/>
      </c>
      <c r="BP535" s="233" t="str">
        <f>IF(Deník!$R535&lt;&gt;"",IF(Deník!$Y535=Statistika!$F$81,IF(AND(Deník!$R535&gt;=0,Deník!$R535&lt;=1),"BE",Deník!$R535),""),"")</f>
        <v/>
      </c>
      <c r="BQ535" s="233" t="str">
        <f>IF(Deník!$R535&lt;&gt;"",IF(Deník!$Y535=Statistika!$F$82,IF(AND(Deník!$R535&gt;=0,Deník!$R535&lt;=1),"BE",Deník!$R535),""),"")</f>
        <v/>
      </c>
      <c r="BR535" s="233" t="str">
        <f>IF(Deník!$R535&lt;&gt;"",IF(Deník!$Y535=Statistika!$F$83,IF(AND(Deník!$R535&gt;=0,Deník!$R535&lt;=1),"BE",Deník!$R535),""),"")</f>
        <v/>
      </c>
      <c r="BS535" s="233" t="str">
        <f>IF(Deník!$R535&lt;&gt;"",IF(Deník!$Y535=Statistika!$F$84,IF(AND(Deník!$R535&gt;=0,Deník!$R535&lt;=1),"BE",Deník!$R535),""),"")</f>
        <v/>
      </c>
      <c r="BT535" s="233" t="str">
        <f>IF(Deník!$R535&lt;&gt;"",IF(Deník!$Y535=Statistika!$F$85,IF(AND(Deník!$R535&gt;=0,Deník!$R535&lt;=1),"BE",Deník!$R535),""),"")</f>
        <v/>
      </c>
      <c r="BU535" s="233" t="str">
        <f>IF(Deník!$R535&lt;&gt;"",IF(Deník!$Y535=Statistika!$F$86,IF(AND(Deník!$R535&gt;=0,Deník!$R535&lt;=1),"BE",Deník!$R535),""),"")</f>
        <v/>
      </c>
      <c r="BV535" s="233" t="str">
        <f>IF(Deník!$R535&lt;&gt;"",IF(Deník!$Y535=Statistika!$F$87,IF(AND(Deník!$R535&gt;=0,Deník!$R535&lt;=1),"BE",Deník!$R535),""),"")</f>
        <v/>
      </c>
      <c r="BW535" s="233" t="str">
        <f>IF(Deník!$R535&lt;&gt;"",IF(Deník!$Y535=Statistika!$F$88,IF(AND(Deník!$R535&gt;=0,Deník!$R535&lt;=1),"BE",Deník!$R535),""),"")</f>
        <v/>
      </c>
      <c r="BX535" s="233" t="str">
        <f>IF(Deník!$R535&lt;&gt;"",IF(Deník!$Y535=Statistika!$F$89,IF(AND(Deník!$R535&gt;=0,Deník!$R535&lt;=1),"BE",Deník!$R535),""),"")</f>
        <v/>
      </c>
      <c r="BY535" s="233" t="str">
        <f>IF(Deník!$R535&lt;&gt;"",IF(Deník!$Y535=Statistika!$F$90,IF(AND(Deník!$R535&gt;=0,Deník!$R535&lt;=1),"BE",Deník!$R535),""),"")</f>
        <v/>
      </c>
      <c r="BZ535" s="233" t="str">
        <f>IF(Deník!$R535&lt;&gt;"",IF(Deník!$Y535=Statistika!$F$91,IF(AND(Deník!$R535&gt;=0,Deník!$R535&lt;=1),"BE",Deník!$R535),""),"")</f>
        <v/>
      </c>
      <c r="CA535" s="233"/>
      <c r="CB535" s="233" t="str">
        <f>IF(Deník!$R535&lt;&gt;"",IF(Deník!$AB535="SL",IF(AND(Deník!$R535&gt;=0,Deník!$R535&lt;=1),"BE",Deník!$R535),""),"")</f>
        <v/>
      </c>
      <c r="CC535" s="233" t="str">
        <f>IF(Deník!$R535&lt;&gt;"",IF(Deník!$AB535="BE10",IF(AND(Deník!$R535&gt;=0,Deník!$R535&lt;=1),"BE",Deník!$R535),""),"")</f>
        <v/>
      </c>
      <c r="CD535" s="233" t="str">
        <f>IF(Deník!$R535&lt;&gt;"",IF(Deník!$AB535="BE15",IF(AND(Deník!$R535&gt;=0,Deník!$R535&lt;=1),"BE",Deník!$R535),""),"")</f>
        <v/>
      </c>
      <c r="CE535" s="233" t="str">
        <f>IF(Deník!$R535&lt;&gt;"",IF(Deník!$AB535="BE20",IF(AND(Deník!$R535&gt;=0,Deník!$R535&lt;=1),"BE",Deník!$R535),""),"")</f>
        <v/>
      </c>
      <c r="CF535" s="233" t="str">
        <f>IF(Deník!$R535&lt;&gt;"",IF(Deník!$AB535="TP1",IF(AND(Deník!$R535&gt;=0,Deník!$R535&lt;=1),"BE",Deník!$R535),""),"")</f>
        <v/>
      </c>
      <c r="CG535" s="233" t="str">
        <f>IF(Deník!$R535&lt;&gt;"",IF(Deník!$AB535="TP2",IF(AND(Deník!$R535&gt;=0,Deník!$R535&lt;=1),"BE",Deník!$R535),""),"")</f>
        <v/>
      </c>
      <c r="CH535" s="233" t="str">
        <f>IF(Deník!$R535&lt;&gt;"",IF(Deník!$AB535="TP3",IF(AND(Deník!$R535&gt;=0,Deník!$R535&lt;=1),"BE",Deník!$R535),""),"")</f>
        <v/>
      </c>
      <c r="CI535" s="233" t="str">
        <f>IF(Deník!$R535&lt;&gt;"",IF(Deník!$AB535="Trailing SL",IF(AND(Deník!$R535&gt;=0,Deník!$R535&lt;=1),"BE",Deník!$R535),""),"")</f>
        <v/>
      </c>
      <c r="CJ535" s="233" t="str">
        <f>IF(Deník!$R535&lt;&gt;"",IF(Deník!$AB535="Manual",IF(AND(Deník!$R535&gt;=0,Deník!$R535&lt;=1),"BE",Deník!$R535),""),"")</f>
        <v/>
      </c>
      <c r="CK535" s="233"/>
      <c r="CL535" s="233" t="str">
        <f>IF(Deník!$R535&lt;0,IF(Deník!$AC535=Statistika!$F$117,Deník!$R535,""),"")</f>
        <v/>
      </c>
      <c r="CM535" s="233" t="str">
        <f>IF(Deník!$R535&lt;0,IF(Deník!$AC535=Statistika!$F$118,Deník!$R535,""),"")</f>
        <v/>
      </c>
      <c r="CN535" s="233" t="str">
        <f>IF(Deník!$R535&lt;0,IF(Deník!$AC535=Statistika!$F$119,Deník!$R535,""),"")</f>
        <v/>
      </c>
      <c r="CO535" s="233" t="str">
        <f>IF(Deník!$R535&lt;0,IF(Deník!$AC535=Statistika!$F$120,Deník!$R535,""),"")</f>
        <v/>
      </c>
      <c r="CP535" s="233" t="str">
        <f>IF(Deník!$R535&lt;0,IF(Deník!$AC535=Statistika!$F$121,Deník!$R535,""),"")</f>
        <v/>
      </c>
      <c r="CQ535" s="233" t="str">
        <f>IF(Deník!$R535&lt;0,IF(Deník!$AC535=Statistika!$F$122,Deník!$R535,""),"")</f>
        <v/>
      </c>
      <c r="CR535" s="233" t="str">
        <f>IF(Deník!$R535&lt;0,IF(Deník!$AC535=Statistika!$F$123,Deník!$R535,""),"")</f>
        <v/>
      </c>
      <c r="CS535" s="233" t="str">
        <f>IF(Deník!$R535&lt;0,IF(Deník!$AC535=Statistika!$F$124,Deník!$R535,""),"")</f>
        <v/>
      </c>
      <c r="CT535" s="233" t="str">
        <f>IF(Deník!$R535&lt;0,IF(Deník!$AC535=Statistika!$F$125,Deník!$R535,""),"")</f>
        <v/>
      </c>
      <c r="CU535" s="233"/>
      <c r="CV535" s="233" t="str">
        <f>IF(Deník!$R535&lt;0,IF(Deník!$AD535=$CV$2,Deník!$R535,""),"")</f>
        <v/>
      </c>
      <c r="CW535" s="233" t="str">
        <f>IF(Deník!$R535&lt;0,IF(Deník!$AD535=$CW$2,Deník!$R535,""),"")</f>
        <v/>
      </c>
      <c r="CX535" s="233" t="str">
        <f>IF(Deník!$R535&lt;0,IF(Deník!$AD535=$CX$2,Deník!$R535,""),"")</f>
        <v/>
      </c>
      <c r="CY535" s="233" t="str">
        <f>IF(Deník!$R535&lt;0,IF(Deník!$AD535=$CY$2,Deník!$R535,""),"")</f>
        <v/>
      </c>
      <c r="CZ535" s="233" t="str">
        <f>IF(Deník!$R535&lt;0,IF(Deník!$AD535=$CZ$2,Deník!$R535,""),"")</f>
        <v/>
      </c>
      <c r="DL535" s="221">
        <f t="shared" si="22"/>
        <v>93847.029999999984</v>
      </c>
      <c r="DM535" s="220">
        <f t="shared" si="21"/>
        <v>-6.1529700000000132E-2</v>
      </c>
      <c r="DO535" s="50">
        <f>Deník!W536</f>
        <v>0</v>
      </c>
      <c r="DP535" s="102" t="str">
        <f>IF(AND(Deník!W536&gt;0),1,"")</f>
        <v/>
      </c>
      <c r="DQ535" s="102">
        <f>IF(AND(Deník!W536&lt;=0),1,"")</f>
        <v>1</v>
      </c>
      <c r="DR535" s="227"/>
      <c r="DS535" s="228"/>
      <c r="DT535" s="85"/>
      <c r="DU535" s="54">
        <f>IF(MONTH(Deník!$C535)=DU$2,Deník!$W535,"")</f>
        <v>0</v>
      </c>
      <c r="DV535" s="222" t="str">
        <f>IF(MONTH(Deník!$C535)=DV$2,Deník!$W535,"")</f>
        <v/>
      </c>
      <c r="DW535" s="222" t="str">
        <f>IF(MONTH(Deník!$C535)=DW$2,Deník!$W535,"")</f>
        <v/>
      </c>
      <c r="DX535" s="222" t="str">
        <f>IF(MONTH(Deník!$C535)=DX$2,Deník!$W535,"")</f>
        <v/>
      </c>
      <c r="DY535" s="222" t="str">
        <f>IF(MONTH(Deník!$C535)=DY$2,Deník!$W535,"")</f>
        <v/>
      </c>
      <c r="DZ535" s="222" t="str">
        <f>IF(MONTH(Deník!$C535)=DZ$2,Deník!$W535,"")</f>
        <v/>
      </c>
      <c r="EA535" s="222" t="str">
        <f>IF(MONTH(Deník!$C535)=EA$2,Deník!$W535,"")</f>
        <v/>
      </c>
      <c r="EB535" s="222" t="str">
        <f>IF(MONTH(Deník!$C535)=EB$2,Deník!$W535,"")</f>
        <v/>
      </c>
      <c r="EC535" s="222" t="str">
        <f>IF(MONTH(Deník!$C535)=EC$2,Deník!$W535,"")</f>
        <v/>
      </c>
      <c r="ED535" s="222" t="str">
        <f>IF(MONTH(Deník!$C535)=ED$2,Deník!$W535,"")</f>
        <v/>
      </c>
      <c r="EE535" s="222" t="str">
        <f>IF(MONTH(Deník!$C535)=EE$2,Deník!$W535,"")</f>
        <v/>
      </c>
      <c r="EF535" s="222" t="str">
        <f>IF(MONTH(Deník!$C535)=EF$2,Deník!$W535,"")</f>
        <v/>
      </c>
      <c r="EI535" s="600" t="str">
        <f>IF(Deník!$W535&lt;&gt;"",IF(Deník!$B535=Statistika!$F$63,Deník!$W535,""),"")</f>
        <v/>
      </c>
      <c r="EJ535" s="13" t="str">
        <f>IF(Deník!$W535&lt;&gt;"",IF(Deník!$B535=Statistika!$F$64,Deník!$W535,""),"")</f>
        <v/>
      </c>
      <c r="EK535" s="13" t="str">
        <f>IF(Deník!$W535&lt;&gt;"",IF(Deník!$B535=Statistika!$F$65,Deník!$W535,""),"")</f>
        <v/>
      </c>
      <c r="EL535" s="13" t="str">
        <f>IF(Deník!$W535&lt;&gt;"",IF(Deník!$B535=Statistika!$F$66,Deník!$W535,""),"")</f>
        <v/>
      </c>
      <c r="EM535" s="13" t="str">
        <f>IF(Deník!$W535&lt;&gt;"",IF(Deník!$B535=Statistika!$F$67,Deník!$W535,""),"")</f>
        <v/>
      </c>
      <c r="EN535" s="13" t="str">
        <f>IF(Deník!$W535&lt;&gt;"",IF(Deník!$B535=Statistika!$F$68,Deník!$W535,""),"")</f>
        <v/>
      </c>
      <c r="EO535" s="13" t="str">
        <f>IF(Deník!$W535&lt;&gt;"",IF(Deník!$B535=Statistika!$F$69,Deník!$W535,""),"")</f>
        <v/>
      </c>
      <c r="EP535" s="601" t="str">
        <f>IF(Deník!$W535&lt;&gt;"",IF(Deník!$B535=Statistika!$F$70,Deník!$W535,""),"")</f>
        <v/>
      </c>
      <c r="EQ535" s="90"/>
      <c r="ER535" s="63" t="str">
        <f>IF(Deník!$W535&lt;&gt;"",IF(Deník!$J535="L",Deník!$W535,""),"")</f>
        <v/>
      </c>
      <c r="ES535" s="13" t="str">
        <f>IF(Deník!$W535&lt;&gt;"",IF(Deník!$J535="S",Deník!$W535,""),"")</f>
        <v/>
      </c>
      <c r="ET535" s="95"/>
      <c r="EU535" s="88"/>
      <c r="EV535" s="63" t="str">
        <f>IF(WEEKDAY(Deník!$C535,2)=1,Deník!$W535,"")</f>
        <v/>
      </c>
      <c r="EW535" s="13" t="str">
        <f>IF(WEEKDAY(Deník!$C535,2)=2,Deník!$W535,"")</f>
        <v/>
      </c>
      <c r="EX535" s="13" t="str">
        <f>IF(WEEKDAY(Deník!$C535,2)=3,Deník!$W535,"")</f>
        <v/>
      </c>
      <c r="EY535" s="13" t="str">
        <f>IF(WEEKDAY(Deník!$C535,2)=4,Deník!$W535,"")</f>
        <v/>
      </c>
      <c r="EZ535" s="60" t="str">
        <f>IF(WEEKDAY(Deník!$C535,2)=5,Deník!$W535,"")</f>
        <v/>
      </c>
      <c r="FA535" s="99"/>
      <c r="FB535" s="100">
        <f>Deník!D535</f>
        <v>0</v>
      </c>
      <c r="FC535" s="63">
        <f>IF($FB535&lt;&gt;"",IF(AND($FB535&gt;=FC$2,$FB535&lt;=FC$3),Deník!$W535,""))</f>
        <v>0</v>
      </c>
      <c r="FD535" s="63" t="str">
        <f>IF($FB535&lt;&gt;"",IF(AND($FB535&gt;=FD$2,$FB535&lt;=FD$3),Deník!$W535,""))</f>
        <v/>
      </c>
      <c r="FE535" s="63" t="str">
        <f>IF($FB535&lt;&gt;"",IF(AND($FB535&gt;=FE$2,$FB535&lt;=FE$3),Deník!$W535,""))</f>
        <v/>
      </c>
      <c r="FF535" s="63" t="str">
        <f>IF($FB535&lt;&gt;"",IF(AND($FB535&gt;=FF$2,$FB535&lt;=FF$3),Deník!$W535,""))</f>
        <v/>
      </c>
      <c r="FG535" s="63" t="str">
        <f>IF($FB535&lt;&gt;"",IF(AND($FB535&gt;=FG$2,$FB535&lt;=FG$3),Deník!$W535,""))</f>
        <v/>
      </c>
      <c r="FH535" s="63" t="str">
        <f>IF($FB535&lt;&gt;"",IF(AND($FB535&gt;=FH$2,$FB535&lt;=FH$3),Deník!$W535,""))</f>
        <v/>
      </c>
      <c r="FI535" s="63" t="str">
        <f>IF($FB535&lt;&gt;"",IF(AND($FB535&gt;=FI$2,$FB535&lt;=FI$3),Deník!$W535,""))</f>
        <v/>
      </c>
      <c r="FJ535" s="63" t="str">
        <f>IF($FB535&lt;&gt;"",IF(AND($FB535&gt;=FJ$2,$FB535&lt;=FJ$3),Deník!$W535,""))</f>
        <v/>
      </c>
      <c r="FK535" s="63" t="str">
        <f>IF($FB535&lt;&gt;"",IF(AND($FB535&gt;=FK$2,$FB535&lt;=FK$3),Deník!$W535,""))</f>
        <v/>
      </c>
      <c r="FL535" s="63" t="str">
        <f>IF($FB535&lt;&gt;"",IF(AND($FB535&gt;=FL$2,$FB535&lt;=FL$3),Deník!$W535,""))</f>
        <v/>
      </c>
      <c r="FM535" s="63" t="str">
        <f>IF($FB535&lt;&gt;"",IF(AND($FB535&gt;=FM$2,$FB535&lt;=FM$3),Deník!$W535,""))</f>
        <v/>
      </c>
      <c r="FN535" s="13"/>
      <c r="FO535" s="20" t="str">
        <f>IF(Deník!$W535&gt;1,Deník!$W535,"")</f>
        <v/>
      </c>
      <c r="FP535" s="20" t="str">
        <f>IF(Deník!$W535&lt;0,Deník!$W535,"")</f>
        <v/>
      </c>
      <c r="FQ535" s="17"/>
      <c r="FS535" s="233"/>
      <c r="FT535" s="233" t="str">
        <f>IF(Deník!$W535&lt;&gt;"",IF(Deník!$Y535=Statistika!$F$78,Deník!$W535,""),"")</f>
        <v/>
      </c>
      <c r="FU535" s="233" t="str">
        <f>IF(Deník!$W535&lt;&gt;"",IF(Deník!$Y535=Statistika!$F$79,Deník!$W535,""),"")</f>
        <v/>
      </c>
      <c r="FV535" s="233" t="str">
        <f>IF(Deník!$W535&lt;&gt;"",IF(Deník!$Y535=Statistika!$F$80,Deník!$W535,""),"")</f>
        <v/>
      </c>
      <c r="FW535" s="233" t="str">
        <f>IF(Deník!$W535&lt;&gt;"",IF(Deník!$Y535=Statistika!$F$81,Deník!$W535,""),"")</f>
        <v/>
      </c>
      <c r="FX535" s="233" t="str">
        <f>IF(Deník!$W535&lt;&gt;"",IF(Deník!$Y535=Statistika!$F$82,Deník!$W535,""),"")</f>
        <v/>
      </c>
      <c r="FY535" s="233" t="str">
        <f>IF(Deník!$W535&lt;&gt;"",IF(Deník!$Y535=Statistika!$F$83,Deník!$W535,""),"")</f>
        <v/>
      </c>
      <c r="FZ535" s="233" t="str">
        <f>IF(Deník!$W535&lt;&gt;"",IF(Deník!$Y535=Statistika!$F$84,Deník!$W535,""),"")</f>
        <v/>
      </c>
      <c r="GA535" s="233" t="str">
        <f>IF(Deník!$W535&lt;&gt;"",IF(Deník!$Y535=Statistika!$F$85,Deník!$W535,""),"")</f>
        <v/>
      </c>
      <c r="GB535" s="233" t="str">
        <f>IF(Deník!$W535&lt;&gt;"",IF(Deník!$Y535=Statistika!$F$86,Deník!$W535,""),"")</f>
        <v/>
      </c>
      <c r="GC535" s="233" t="str">
        <f>IF(Deník!$W535&lt;&gt;"",IF(Deník!$Y535=Statistika!$F$87,Deník!$W535,""),"")</f>
        <v/>
      </c>
      <c r="GD535" s="233" t="str">
        <f>IF(Deník!$W535&lt;&gt;"",IF(Deník!$Y535=Statistika!$F$88,Deník!$W535,""),"")</f>
        <v/>
      </c>
      <c r="GE535" s="233" t="str">
        <f>IF(Deník!$W535&lt;&gt;"",IF(Deník!$Y535=Statistika!$F$89,Deník!$W535,""),"")</f>
        <v/>
      </c>
      <c r="GF535" s="233" t="str">
        <f>IF(Deník!$W535&lt;&gt;"",IF(Deník!$Y535=Statistika!$F$90,Deník!$W535,""),"")</f>
        <v/>
      </c>
      <c r="GG535" s="233" t="str">
        <f>IF(Deník!$W535&lt;&gt;"",IF(Deník!$Y535=Statistika!$F$91,Deník!$W535,""),"")</f>
        <v/>
      </c>
      <c r="GH535" s="233"/>
      <c r="GI535" s="233" t="str">
        <f>IF(Deník!$W535&lt;&gt;"",IF(Deník!$AB535=Statistika!$L$100,Deník!$W535,""),"")</f>
        <v/>
      </c>
      <c r="GJ535" s="233" t="str">
        <f>IF(Deník!$W535&lt;&gt;"",IF(Deník!$AB535=Statistika!$L$101,Deník!$W535,""),"")</f>
        <v/>
      </c>
      <c r="GK535" s="233" t="str">
        <f>IF(Deník!$W535&lt;&gt;"",IF(Deník!$AB535=Statistika!$L$102,Deník!$W535,""),"")</f>
        <v/>
      </c>
      <c r="GL535" s="233" t="str">
        <f>IF(Deník!$W535&lt;&gt;"",IF(Deník!$AB535=Statistika!$L$103,Deník!$W535,""),"")</f>
        <v/>
      </c>
      <c r="GM535" s="233" t="str">
        <f>IF(Deník!$W535&lt;&gt;"",IF(Deník!$AB535=Statistika!$L$104,Deník!$W535,""),"")</f>
        <v/>
      </c>
      <c r="GN535" s="233" t="str">
        <f>IF(Deník!$W535&lt;&gt;"",IF(Deník!$AB535=Statistika!$L$105,Deník!$W535,""),"")</f>
        <v/>
      </c>
      <c r="GO535" s="233" t="str">
        <f>IF(Deník!$W535&lt;&gt;"",IF(Deník!$AB535=Statistika!$L$106,Deník!$W535,""),"")</f>
        <v/>
      </c>
      <c r="GP535" s="233" t="str">
        <f>IF(Deník!$W535&lt;&gt;"",IF(Deník!$AB535=Statistika!$L$107,Deník!$W535,""),"")</f>
        <v/>
      </c>
      <c r="GQ535" s="233" t="str">
        <f>IF(Deník!$W535&lt;&gt;"",IF(Deník!$AB535=Statistika!$L$108,Deník!$W535,""),"")</f>
        <v/>
      </c>
      <c r="GS535" s="233" t="str">
        <f>IF(Deník!$W535&lt;0,IF(Deník!$AC535=Statistika!$F$117,Deník!$W535,""),"")</f>
        <v/>
      </c>
      <c r="GT535" s="233" t="str">
        <f>IF(Deník!$W535&lt;0,IF(Deník!$AC535=Statistika!$F$118,Deník!$W535,""),"")</f>
        <v/>
      </c>
      <c r="GU535" s="233" t="str">
        <f>IF(Deník!$W535&lt;0,IF(Deník!$AC535=Statistika!$F$119,Deník!$W535,""),"")</f>
        <v/>
      </c>
      <c r="GV535" s="233" t="str">
        <f>IF(Deník!$W535&lt;0,IF(Deník!$AC535=Statistika!$F$120,Deník!$W535,""),"")</f>
        <v/>
      </c>
      <c r="GW535" s="233" t="str">
        <f>IF(Deník!$W535&lt;0,IF(Deník!$AC535=Statistika!$F$121,Deník!$W535,""),"")</f>
        <v/>
      </c>
      <c r="GX535" s="233" t="str">
        <f>IF(Deník!$W535&lt;0,IF(Deník!$AC535=Statistika!$F$122,Deník!$W535,""),"")</f>
        <v/>
      </c>
      <c r="GY535" s="233" t="str">
        <f>IF(Deník!$W535&lt;0,IF(Deník!$AC535=Statistika!$F$123,Deník!$W535,""),"")</f>
        <v/>
      </c>
      <c r="GZ535" s="233" t="str">
        <f>IF(Deník!$W535&lt;0,IF(Deník!$AC535=Statistika!$F$124,Deník!$W535,""),"")</f>
        <v/>
      </c>
      <c r="HA535" s="233" t="str">
        <f>IF(Deník!$W535&lt;0,IF(Deník!$AC535=Statistika!$F$125,Deník!$W535,""),"")</f>
        <v/>
      </c>
      <c r="HC535" s="233" t="str">
        <f>IF(Deník!$W535&lt;0,IF(Deník!$AD535=Statistika!$F$133,Deník!$W535,""),"")</f>
        <v/>
      </c>
      <c r="HD535" s="233" t="str">
        <f>IF(Deník!$W535&lt;0,IF(Deník!$AD535=Statistika!$F$134,Deník!$W535,""),"")</f>
        <v/>
      </c>
      <c r="HE535" s="233" t="str">
        <f>IF(Deník!$W535&lt;0,IF(Deník!$AD535=Statistika!$F$135,Deník!$W535,""),"")</f>
        <v/>
      </c>
      <c r="HF535" s="233" t="str">
        <f>IF(Deník!$W535&lt;0,IF(Deník!$AD535=Statistika!$F$136,Deník!$W535,""),"")</f>
        <v/>
      </c>
      <c r="HG535" s="233" t="str">
        <f>IF(Deník!$W535&lt;0,IF(Deník!$AD535=Statistika!$F$137,Deník!$W535,""),"")</f>
        <v/>
      </c>
      <c r="ID535" s="8">
        <f>Tabulka4[[#This Row],[Sloupec3]]</f>
        <v>0</v>
      </c>
      <c r="IE535" s="17" t="str">
        <f>IF(AND([1]Deník!$C535&gt;='[1]Měsíční shrnutí'!$D$1,[1]Deník!$C535&lt;='[1]Měsíční shrnutí'!$F$1),[1]Deník!$X535,"")</f>
        <v/>
      </c>
    </row>
    <row r="536" spans="1:239">
      <c r="A536" s="8">
        <f>Deník!C537</f>
        <v>0</v>
      </c>
      <c r="B536" s="50" t="str">
        <f>Deník!R537</f>
        <v/>
      </c>
      <c r="C536" s="102" t="str">
        <f>IF(AND(Deník!R537&gt;1,Deník!R537&lt;&gt;""),1,"")</f>
        <v/>
      </c>
      <c r="D536" s="102" t="str">
        <f>IF(AND(Deník!R537&lt;=0,Deník!R537&lt;&gt;""),1,"")</f>
        <v/>
      </c>
      <c r="E536" s="103" t="str">
        <f>IF(AND(Deník!R537&gt;=0,Deník!R537&lt;=1),1,"")</f>
        <v/>
      </c>
      <c r="F536" s="79" t="str">
        <f>IF(Deník!R537&lt;&gt;"",Deník!R537+F535,"")</f>
        <v/>
      </c>
      <c r="G536" s="85"/>
      <c r="H536" s="54" t="str">
        <f>IF(MONTH(Deník!$C536)=H$2,IF(AND(Deník!$R536&gt;=0,Deník!$R536&lt;=1),"BE",Deník!$R536),"")</f>
        <v/>
      </c>
      <c r="I536" s="11" t="str">
        <f>IF(MONTH(Deník!$C536)=I$2,IF(AND(Deník!$R536&gt;=0,Deník!$R536&lt;=1),"BE",Deník!$R536),"")</f>
        <v/>
      </c>
      <c r="J536" s="11" t="str">
        <f>IF(MONTH(Deník!$C536)=J$2,IF(AND(Deník!$R536&gt;=0,Deník!$R536&lt;=1),"BE",Deník!$R536),"")</f>
        <v/>
      </c>
      <c r="K536" s="11" t="str">
        <f>IF(MONTH(Deník!$C536)=K$2,IF(AND(Deník!$R536&gt;=0,Deník!$R536&lt;=1),"BE",Deník!$R536),"")</f>
        <v/>
      </c>
      <c r="L536" s="11" t="str">
        <f>IF(MONTH(Deník!$C536)=L$2,IF(AND(Deník!$R536&gt;=0,Deník!$R536&lt;=1),"BE",Deník!$R536),"")</f>
        <v/>
      </c>
      <c r="M536" s="11" t="str">
        <f>IF(MONTH(Deník!$C536)=M$2,IF(AND(Deník!$R536&gt;=0,Deník!$R536&lt;=1),"BE",Deník!$R536),"")</f>
        <v/>
      </c>
      <c r="N536" s="11" t="str">
        <f>IF(MONTH(Deník!$C536)=N$2,IF(AND(Deník!$R536&gt;=0,Deník!$R536&lt;=1),"BE",Deník!$R536),"")</f>
        <v/>
      </c>
      <c r="O536" s="11" t="str">
        <f>IF(MONTH(Deník!$C536)=O$2,IF(AND(Deník!$R536&gt;=0,Deník!$R536&lt;=1),"BE",Deník!$R536),"")</f>
        <v/>
      </c>
      <c r="P536" s="11" t="str">
        <f>IF(MONTH(Deník!$C536)=P$2,IF(AND(Deník!$R536&gt;=0,Deník!$R536&lt;=1),"BE",Deník!$R536),"")</f>
        <v/>
      </c>
      <c r="Q536" s="11" t="str">
        <f>IF(MONTH(Deník!$C536)=Q$2,IF(AND(Deník!$R536&gt;=0,Deník!$R536&lt;=1),"BE",Deník!$R536),"")</f>
        <v/>
      </c>
      <c r="R536" s="11" t="str">
        <f>IF(MONTH(Deník!$C536)=R$2,IF(AND(Deník!$R536&gt;=0,Deník!$R536&lt;=1),"BE",Deník!$R536),"")</f>
        <v/>
      </c>
      <c r="S536" s="57" t="str">
        <f>IF(MONTH(Deník!$C536)=S$2,IF(AND(Deník!$R536&gt;=0,Deník!$R536&lt;=1),"BE",Deník!$R536),"")</f>
        <v/>
      </c>
      <c r="U536" s="12"/>
      <c r="V536" s="12"/>
      <c r="X536" s="600" t="str">
        <f>IF(Deník!$R536&lt;&gt;"",IF(Deník!$B536=Statistika!$F$63,IF(AND(Deník!$R536&gt;=0,Deník!$R536&lt;=1),"BE",Deník!$R536),""),"")</f>
        <v/>
      </c>
      <c r="Y536" s="13" t="str">
        <f>IF(Deník!$R536&lt;&gt;"",IF(Deník!$B536=Statistika!$F$64,IF(AND(Deník!$R536&gt;=0,Deník!$R536&lt;=1),"BE",Deník!$R536),""),"")</f>
        <v/>
      </c>
      <c r="Z536" s="13" t="str">
        <f>IF(Deník!$R536&lt;&gt;"",IF(Deník!$B536=Statistika!$F$65,IF(AND(Deník!$R536&gt;=0,Deník!$R536&lt;=1),"BE",Deník!$R536),""),"")</f>
        <v/>
      </c>
      <c r="AA536" s="13" t="str">
        <f>IF(Deník!$R536&lt;&gt;"",IF(Deník!$B536=Statistika!$F$66,IF(AND(Deník!$R536&gt;=0,Deník!$R536&lt;=1),"BE",Deník!$R536),""),"")</f>
        <v/>
      </c>
      <c r="AB536" s="13" t="str">
        <f>IF(Deník!$R536&lt;&gt;"",IF(Deník!$B536=Statistika!$F$67,IF(AND(Deník!$R536&gt;=0,Deník!$R536&lt;=1),"BE",Deník!$R536),""),"")</f>
        <v/>
      </c>
      <c r="AC536" s="13" t="str">
        <f>IF(Deník!$R536&lt;&gt;"",IF(Deník!$B536=Statistika!$F$68,IF(AND(Deník!$R536&gt;=0,Deník!$R536&lt;=1),"BE",Deník!$R536),""),"")</f>
        <v/>
      </c>
      <c r="AD536" s="13" t="str">
        <f>IF(Deník!$R536&lt;&gt;"",IF(Deník!$B536=Statistika!$F$69,IF(AND(Deník!$R536&gt;=0,Deník!$R536&lt;=1),"BE",Deník!$R536),""),"")</f>
        <v/>
      </c>
      <c r="AE536" s="601" t="str">
        <f>IF(Deník!$R536&lt;&gt;"",IF(Deník!$B536=Statistika!$F$70,IF(AND(Deník!$R536&gt;=0,Deník!$R536&lt;=1),"BE",Deník!$R536),""),"")</f>
        <v/>
      </c>
      <c r="AF536" s="90"/>
      <c r="AG536" s="63" t="str">
        <f>IF(Deník!$R536&lt;&gt;"",IF(Deník!$J536="L",IF(AND(Deník!$R536&gt;=0,Deník!$R536&lt;=1),"BE",Deník!$R536),""),"")</f>
        <v/>
      </c>
      <c r="AH536" s="13" t="str">
        <f>IF(Deník!$R536&lt;&gt;"",IF(Deník!$J536="S",IF(AND(Deník!$R536&gt;=0,Deník!$R536&lt;=1),"BE",Deník!$R536),""),"")</f>
        <v/>
      </c>
      <c r="AI536" s="95"/>
      <c r="AJ536" s="71" t="str">
        <f>IF(Deník!N537&lt;&gt;"",Deník!N537*-1,"")</f>
        <v/>
      </c>
      <c r="AK536" s="88"/>
      <c r="AL536" s="63" t="str">
        <f>IF(WEEKDAY(Deník!$C536,2)=1,IF(AND(Deník!$R536&gt;=0,Deník!$R536&lt;=1),"BE",Deník!$R536),"")</f>
        <v/>
      </c>
      <c r="AM536" s="13" t="str">
        <f>IF(WEEKDAY(Deník!$C536,2)=2,IF(AND(Deník!$R536&gt;=0,Deník!$R536&lt;=1),"BE",Deník!$R536),"")</f>
        <v/>
      </c>
      <c r="AN536" s="13" t="str">
        <f>IF(WEEKDAY(Deník!$C536,2)=3,IF(AND(Deník!$R536&gt;=0,Deník!$R536&lt;=1),"BE",Deník!$R536),"")</f>
        <v/>
      </c>
      <c r="AO536" s="13" t="str">
        <f>IF(WEEKDAY(Deník!$C536,2)=4,IF(AND(Deník!$R536&gt;=0,Deník!$R536&lt;=1),"BE",Deník!$R536),"")</f>
        <v/>
      </c>
      <c r="AP536" s="60" t="str">
        <f>IF(WEEKDAY(Deník!$C536,2)=5,IF(AND(Deník!$R536&gt;=0,Deník!$R536&lt;=1),"BE",Deník!$R536),"")</f>
        <v/>
      </c>
      <c r="AQ536" s="99"/>
      <c r="AR536" s="100">
        <f>Deník!D536</f>
        <v>0</v>
      </c>
      <c r="AS536" s="63" t="str">
        <f>IF(Deník!$D536&lt;&gt;"",IF(AND(Deník!$D536&gt;=AS$2,Deník!$D536&lt;=AS$3),IF(AND(Deník!$R536&gt;=0,Deník!$R536&lt;=1),"BE",Deník!$R536),""),"")</f>
        <v/>
      </c>
      <c r="AT536" s="63" t="str">
        <f>IF(Deník!$D536&lt;&gt;"",IF(AND(Deník!$D536&gt;=AT$2,Deník!$D536&lt;=AT$3),IF(AND(Deník!$R536&gt;=0,Deník!$R536&lt;=1),"BE",Deník!$R536),""),"")</f>
        <v/>
      </c>
      <c r="AU536" s="63" t="str">
        <f>IF(Deník!$D536&lt;&gt;"",IF(AND(Deník!$D536&gt;=AU$2,Deník!$D536&lt;=AU$3),IF(AND(Deník!$R536&gt;=0,Deník!$R536&lt;=1),"BE",Deník!$R536),""),"")</f>
        <v/>
      </c>
      <c r="AV536" s="63" t="str">
        <f>IF(Deník!$D536&lt;&gt;"",IF(AND(Deník!$D536&gt;=AV$2,Deník!$D536&lt;=AV$3),IF(AND(Deník!$R536&gt;=0,Deník!$R536&lt;=1),"BE",Deník!$R536),""),"")</f>
        <v/>
      </c>
      <c r="AW536" s="63" t="str">
        <f>IF(Deník!$D536&lt;&gt;"",IF(AND(Deník!$D536&gt;=AW$2,Deník!$D536&lt;=AW$3),IF(AND(Deník!$R536&gt;=0,Deník!$R536&lt;=1),"BE",Deník!$R536),""),"")</f>
        <v/>
      </c>
      <c r="AX536" s="63" t="str">
        <f>IF(Deník!$D536&lt;&gt;"",IF(AND(Deník!$D536&gt;=AX$2,Deník!$D536&lt;=AX$3),IF(AND(Deník!$R536&gt;=0,Deník!$R536&lt;=1),"BE",Deník!$R536),""),"")</f>
        <v/>
      </c>
      <c r="AY536" s="63" t="str">
        <f>IF(Deník!$D536&lt;&gt;"",IF(AND(Deník!$D536&gt;=AY$2,Deník!$D536&lt;=AY$3),IF(AND(Deník!$R536&gt;=0,Deník!$R536&lt;=1),"BE",Deník!$R536),""),"")</f>
        <v/>
      </c>
      <c r="AZ536" s="63" t="str">
        <f>IF(Deník!$D536&lt;&gt;"",IF(AND(Deník!$D536&gt;=AZ$2,Deník!$D536&lt;=AZ$3),IF(AND(Deník!$R536&gt;=0,Deník!$R536&lt;=1),"BE",Deník!$R536),""),"")</f>
        <v/>
      </c>
      <c r="BA536" s="63" t="str">
        <f>IF(Deník!$D536&lt;&gt;"",IF(AND(Deník!$D536&gt;=BA$2,Deník!$D536&lt;=BA$3),IF(AND(Deník!$R536&gt;=0,Deník!$R536&lt;=1),"BE",Deník!$R536),""),"")</f>
        <v/>
      </c>
      <c r="BB536" s="63" t="str">
        <f>IF(Deník!$D536&lt;&gt;"",IF(AND(Deník!$D536&gt;=BB$2,Deník!$D536&lt;=BB$3),IF(AND(Deník!$R536&gt;=0,Deník!$R536&lt;=1),"BE",Deník!$R536),""),"")</f>
        <v/>
      </c>
      <c r="BC536" s="71" t="str">
        <f>IF(Deník!$D536&lt;&gt;"",IF(AND(Deník!$D536&gt;=BC$2,Deník!$D536&lt;=BC$3),IF(AND(Deník!$R536&gt;=0,Deník!$R536&lt;=1),"BE",Deník!$R536),""),"")</f>
        <v/>
      </c>
      <c r="BD536" s="20" t="str">
        <f>IF(Deník!$J537="S",(Deník!$M537-Deník!$K537),IF(Deník!$J537="L",(Deník!$K537-Deník!$M537),""))</f>
        <v/>
      </c>
      <c r="BE536" s="20" t="str">
        <f>IF(Deník!$J537="S",(Deník!$K537-Deník!$O537),IF(Deník!$J537="L",(Deník!$O537-Deník!$K537),""))</f>
        <v/>
      </c>
      <c r="BF536" s="20" t="str">
        <f>IF(Deník!$J537="S",(Deník!$K537-Deník!$L537),IF(Deník!$J537="L",(Deník!$L537-Deník!$K537),""))</f>
        <v/>
      </c>
      <c r="BG536" s="20" t="str">
        <f>IF(Deník!$J537="S",(Deník!$K537-Deník!$S537),IF(Deník!$J537="L",(Deník!$S537-Deník!$K537),""))</f>
        <v/>
      </c>
      <c r="BH536" s="20" t="str">
        <f>IF(Deník!$J537="S",(Deník!$K537-Deník!$U537),IF(Deník!$J537="L",(Deník!$U537-Deník!$K537),""))</f>
        <v/>
      </c>
      <c r="BI536" s="20" t="str">
        <f>IF(Deník!$R536&gt;1,Deník!$R536,"")</f>
        <v/>
      </c>
      <c r="BJ536" s="20" t="str">
        <f>IF(Deník!$R536&lt;0,Deník!$R536,"")</f>
        <v/>
      </c>
      <c r="BK536" s="17"/>
      <c r="BM536" s="233" t="str">
        <f>IF(Deník!$R536&lt;&gt;"",IF(Deník!$Y536=Statistika!$F$78,IF(AND(Deník!$R536&gt;=0,Deník!$R536&lt;=1),"BE",Deník!$R536),""),"")</f>
        <v/>
      </c>
      <c r="BN536" s="233" t="str">
        <f>IF(Deník!$R536&lt;&gt;"",IF(Deník!$Y536=Statistika!$F$79,IF(AND(Deník!$R536&gt;=0,Deník!$R536&lt;=1),"BE",Deník!$R536),""),"")</f>
        <v/>
      </c>
      <c r="BO536" s="233" t="str">
        <f>IF(Deník!$R536&lt;&gt;"",IF(Deník!$Y536=Statistika!$F$80,IF(AND(Deník!$R536&gt;=0,Deník!$R536&lt;=1),"BE",Deník!$R536),""),"")</f>
        <v/>
      </c>
      <c r="BP536" s="233" t="str">
        <f>IF(Deník!$R536&lt;&gt;"",IF(Deník!$Y536=Statistika!$F$81,IF(AND(Deník!$R536&gt;=0,Deník!$R536&lt;=1),"BE",Deník!$R536),""),"")</f>
        <v/>
      </c>
      <c r="BQ536" s="233" t="str">
        <f>IF(Deník!$R536&lt;&gt;"",IF(Deník!$Y536=Statistika!$F$82,IF(AND(Deník!$R536&gt;=0,Deník!$R536&lt;=1),"BE",Deník!$R536),""),"")</f>
        <v/>
      </c>
      <c r="BR536" s="233" t="str">
        <f>IF(Deník!$R536&lt;&gt;"",IF(Deník!$Y536=Statistika!$F$83,IF(AND(Deník!$R536&gt;=0,Deník!$R536&lt;=1),"BE",Deník!$R536),""),"")</f>
        <v/>
      </c>
      <c r="BS536" s="233" t="str">
        <f>IF(Deník!$R536&lt;&gt;"",IF(Deník!$Y536=Statistika!$F$84,IF(AND(Deník!$R536&gt;=0,Deník!$R536&lt;=1),"BE",Deník!$R536),""),"")</f>
        <v/>
      </c>
      <c r="BT536" s="233" t="str">
        <f>IF(Deník!$R536&lt;&gt;"",IF(Deník!$Y536=Statistika!$F$85,IF(AND(Deník!$R536&gt;=0,Deník!$R536&lt;=1),"BE",Deník!$R536),""),"")</f>
        <v/>
      </c>
      <c r="BU536" s="233" t="str">
        <f>IF(Deník!$R536&lt;&gt;"",IF(Deník!$Y536=Statistika!$F$86,IF(AND(Deník!$R536&gt;=0,Deník!$R536&lt;=1),"BE",Deník!$R536),""),"")</f>
        <v/>
      </c>
      <c r="BV536" s="233" t="str">
        <f>IF(Deník!$R536&lt;&gt;"",IF(Deník!$Y536=Statistika!$F$87,IF(AND(Deník!$R536&gt;=0,Deník!$R536&lt;=1),"BE",Deník!$R536),""),"")</f>
        <v/>
      </c>
      <c r="BW536" s="233" t="str">
        <f>IF(Deník!$R536&lt;&gt;"",IF(Deník!$Y536=Statistika!$F$88,IF(AND(Deník!$R536&gt;=0,Deník!$R536&lt;=1),"BE",Deník!$R536),""),"")</f>
        <v/>
      </c>
      <c r="BX536" s="233" t="str">
        <f>IF(Deník!$R536&lt;&gt;"",IF(Deník!$Y536=Statistika!$F$89,IF(AND(Deník!$R536&gt;=0,Deník!$R536&lt;=1),"BE",Deník!$R536),""),"")</f>
        <v/>
      </c>
      <c r="BY536" s="233" t="str">
        <f>IF(Deník!$R536&lt;&gt;"",IF(Deník!$Y536=Statistika!$F$90,IF(AND(Deník!$R536&gt;=0,Deník!$R536&lt;=1),"BE",Deník!$R536),""),"")</f>
        <v/>
      </c>
      <c r="BZ536" s="233" t="str">
        <f>IF(Deník!$R536&lt;&gt;"",IF(Deník!$Y536=Statistika!$F$91,IF(AND(Deník!$R536&gt;=0,Deník!$R536&lt;=1),"BE",Deník!$R536),""),"")</f>
        <v/>
      </c>
      <c r="CA536" s="233"/>
      <c r="CB536" s="233" t="str">
        <f>IF(Deník!$R536&lt;&gt;"",IF(Deník!$AB536="SL",IF(AND(Deník!$R536&gt;=0,Deník!$R536&lt;=1),"BE",Deník!$R536),""),"")</f>
        <v/>
      </c>
      <c r="CC536" s="233" t="str">
        <f>IF(Deník!$R536&lt;&gt;"",IF(Deník!$AB536="BE10",IF(AND(Deník!$R536&gt;=0,Deník!$R536&lt;=1),"BE",Deník!$R536),""),"")</f>
        <v/>
      </c>
      <c r="CD536" s="233" t="str">
        <f>IF(Deník!$R536&lt;&gt;"",IF(Deník!$AB536="BE15",IF(AND(Deník!$R536&gt;=0,Deník!$R536&lt;=1),"BE",Deník!$R536),""),"")</f>
        <v/>
      </c>
      <c r="CE536" s="233" t="str">
        <f>IF(Deník!$R536&lt;&gt;"",IF(Deník!$AB536="BE20",IF(AND(Deník!$R536&gt;=0,Deník!$R536&lt;=1),"BE",Deník!$R536),""),"")</f>
        <v/>
      </c>
      <c r="CF536" s="233" t="str">
        <f>IF(Deník!$R536&lt;&gt;"",IF(Deník!$AB536="TP1",IF(AND(Deník!$R536&gt;=0,Deník!$R536&lt;=1),"BE",Deník!$R536),""),"")</f>
        <v/>
      </c>
      <c r="CG536" s="233" t="str">
        <f>IF(Deník!$R536&lt;&gt;"",IF(Deník!$AB536="TP2",IF(AND(Deník!$R536&gt;=0,Deník!$R536&lt;=1),"BE",Deník!$R536),""),"")</f>
        <v/>
      </c>
      <c r="CH536" s="233" t="str">
        <f>IF(Deník!$R536&lt;&gt;"",IF(Deník!$AB536="TP3",IF(AND(Deník!$R536&gt;=0,Deník!$R536&lt;=1),"BE",Deník!$R536),""),"")</f>
        <v/>
      </c>
      <c r="CI536" s="233" t="str">
        <f>IF(Deník!$R536&lt;&gt;"",IF(Deník!$AB536="Trailing SL",IF(AND(Deník!$R536&gt;=0,Deník!$R536&lt;=1),"BE",Deník!$R536),""),"")</f>
        <v/>
      </c>
      <c r="CJ536" s="233" t="str">
        <f>IF(Deník!$R536&lt;&gt;"",IF(Deník!$AB536="Manual",IF(AND(Deník!$R536&gt;=0,Deník!$R536&lt;=1),"BE",Deník!$R536),""),"")</f>
        <v/>
      </c>
      <c r="CK536" s="233"/>
      <c r="CL536" s="233" t="str">
        <f>IF(Deník!$R536&lt;0,IF(Deník!$AC536=Statistika!$F$117,Deník!$R536,""),"")</f>
        <v/>
      </c>
      <c r="CM536" s="233" t="str">
        <f>IF(Deník!$R536&lt;0,IF(Deník!$AC536=Statistika!$F$118,Deník!$R536,""),"")</f>
        <v/>
      </c>
      <c r="CN536" s="233" t="str">
        <f>IF(Deník!$R536&lt;0,IF(Deník!$AC536=Statistika!$F$119,Deník!$R536,""),"")</f>
        <v/>
      </c>
      <c r="CO536" s="233" t="str">
        <f>IF(Deník!$R536&lt;0,IF(Deník!$AC536=Statistika!$F$120,Deník!$R536,""),"")</f>
        <v/>
      </c>
      <c r="CP536" s="233" t="str">
        <f>IF(Deník!$R536&lt;0,IF(Deník!$AC536=Statistika!$F$121,Deník!$R536,""),"")</f>
        <v/>
      </c>
      <c r="CQ536" s="233" t="str">
        <f>IF(Deník!$R536&lt;0,IF(Deník!$AC536=Statistika!$F$122,Deník!$R536,""),"")</f>
        <v/>
      </c>
      <c r="CR536" s="233" t="str">
        <f>IF(Deník!$R536&lt;0,IF(Deník!$AC536=Statistika!$F$123,Deník!$R536,""),"")</f>
        <v/>
      </c>
      <c r="CS536" s="233" t="str">
        <f>IF(Deník!$R536&lt;0,IF(Deník!$AC536=Statistika!$F$124,Deník!$R536,""),"")</f>
        <v/>
      </c>
      <c r="CT536" s="233" t="str">
        <f>IF(Deník!$R536&lt;0,IF(Deník!$AC536=Statistika!$F$125,Deník!$R536,""),"")</f>
        <v/>
      </c>
      <c r="CU536" s="233"/>
      <c r="CV536" s="233" t="str">
        <f>IF(Deník!$R536&lt;0,IF(Deník!$AD536=$CV$2,Deník!$R536,""),"")</f>
        <v/>
      </c>
      <c r="CW536" s="233" t="str">
        <f>IF(Deník!$R536&lt;0,IF(Deník!$AD536=$CW$2,Deník!$R536,""),"")</f>
        <v/>
      </c>
      <c r="CX536" s="233" t="str">
        <f>IF(Deník!$R536&lt;0,IF(Deník!$AD536=$CX$2,Deník!$R536,""),"")</f>
        <v/>
      </c>
      <c r="CY536" s="233" t="str">
        <f>IF(Deník!$R536&lt;0,IF(Deník!$AD536=$CY$2,Deník!$R536,""),"")</f>
        <v/>
      </c>
      <c r="CZ536" s="233" t="str">
        <f>IF(Deník!$R536&lt;0,IF(Deník!$AD536=$CZ$2,Deník!$R536,""),"")</f>
        <v/>
      </c>
      <c r="DL536" s="221">
        <f t="shared" si="22"/>
        <v>93847.029999999984</v>
      </c>
      <c r="DM536" s="220">
        <f t="shared" si="21"/>
        <v>-6.1529700000000132E-2</v>
      </c>
      <c r="DO536" s="50">
        <f>Deník!W537</f>
        <v>0</v>
      </c>
      <c r="DP536" s="102" t="str">
        <f>IF(AND(Deník!W537&gt;0),1,"")</f>
        <v/>
      </c>
      <c r="DQ536" s="102">
        <f>IF(AND(Deník!W537&lt;=0),1,"")</f>
        <v>1</v>
      </c>
      <c r="DR536" s="227"/>
      <c r="DS536" s="228"/>
      <c r="DT536" s="85"/>
      <c r="DU536" s="54">
        <f>IF(MONTH(Deník!$C536)=DU$2,Deník!$W536,"")</f>
        <v>0</v>
      </c>
      <c r="DV536" s="222" t="str">
        <f>IF(MONTH(Deník!$C536)=DV$2,Deník!$W536,"")</f>
        <v/>
      </c>
      <c r="DW536" s="222" t="str">
        <f>IF(MONTH(Deník!$C536)=DW$2,Deník!$W536,"")</f>
        <v/>
      </c>
      <c r="DX536" s="222" t="str">
        <f>IF(MONTH(Deník!$C536)=DX$2,Deník!$W536,"")</f>
        <v/>
      </c>
      <c r="DY536" s="222" t="str">
        <f>IF(MONTH(Deník!$C536)=DY$2,Deník!$W536,"")</f>
        <v/>
      </c>
      <c r="DZ536" s="222" t="str">
        <f>IF(MONTH(Deník!$C536)=DZ$2,Deník!$W536,"")</f>
        <v/>
      </c>
      <c r="EA536" s="222" t="str">
        <f>IF(MONTH(Deník!$C536)=EA$2,Deník!$W536,"")</f>
        <v/>
      </c>
      <c r="EB536" s="222" t="str">
        <f>IF(MONTH(Deník!$C536)=EB$2,Deník!$W536,"")</f>
        <v/>
      </c>
      <c r="EC536" s="222" t="str">
        <f>IF(MONTH(Deník!$C536)=EC$2,Deník!$W536,"")</f>
        <v/>
      </c>
      <c r="ED536" s="222" t="str">
        <f>IF(MONTH(Deník!$C536)=ED$2,Deník!$W536,"")</f>
        <v/>
      </c>
      <c r="EE536" s="222" t="str">
        <f>IF(MONTH(Deník!$C536)=EE$2,Deník!$W536,"")</f>
        <v/>
      </c>
      <c r="EF536" s="222" t="str">
        <f>IF(MONTH(Deník!$C536)=EF$2,Deník!$W536,"")</f>
        <v/>
      </c>
      <c r="EI536" s="600" t="str">
        <f>IF(Deník!$W536&lt;&gt;"",IF(Deník!$B536=Statistika!$F$63,Deník!$W536,""),"")</f>
        <v/>
      </c>
      <c r="EJ536" s="13" t="str">
        <f>IF(Deník!$W536&lt;&gt;"",IF(Deník!$B536=Statistika!$F$64,Deník!$W536,""),"")</f>
        <v/>
      </c>
      <c r="EK536" s="13" t="str">
        <f>IF(Deník!$W536&lt;&gt;"",IF(Deník!$B536=Statistika!$F$65,Deník!$W536,""),"")</f>
        <v/>
      </c>
      <c r="EL536" s="13" t="str">
        <f>IF(Deník!$W536&lt;&gt;"",IF(Deník!$B536=Statistika!$F$66,Deník!$W536,""),"")</f>
        <v/>
      </c>
      <c r="EM536" s="13" t="str">
        <f>IF(Deník!$W536&lt;&gt;"",IF(Deník!$B536=Statistika!$F$67,Deník!$W536,""),"")</f>
        <v/>
      </c>
      <c r="EN536" s="13" t="str">
        <f>IF(Deník!$W536&lt;&gt;"",IF(Deník!$B536=Statistika!$F$68,Deník!$W536,""),"")</f>
        <v/>
      </c>
      <c r="EO536" s="13" t="str">
        <f>IF(Deník!$W536&lt;&gt;"",IF(Deník!$B536=Statistika!$F$69,Deník!$W536,""),"")</f>
        <v/>
      </c>
      <c r="EP536" s="601" t="str">
        <f>IF(Deník!$W536&lt;&gt;"",IF(Deník!$B536=Statistika!$F$70,Deník!$W536,""),"")</f>
        <v/>
      </c>
      <c r="EQ536" s="90"/>
      <c r="ER536" s="63" t="str">
        <f>IF(Deník!$W536&lt;&gt;"",IF(Deník!$J536="L",Deník!$W536,""),"")</f>
        <v/>
      </c>
      <c r="ES536" s="13" t="str">
        <f>IF(Deník!$W536&lt;&gt;"",IF(Deník!$J536="S",Deník!$W536,""),"")</f>
        <v/>
      </c>
      <c r="ET536" s="95"/>
      <c r="EU536" s="88"/>
      <c r="EV536" s="63" t="str">
        <f>IF(WEEKDAY(Deník!$C536,2)=1,Deník!$W536,"")</f>
        <v/>
      </c>
      <c r="EW536" s="13" t="str">
        <f>IF(WEEKDAY(Deník!$C536,2)=2,Deník!$W536,"")</f>
        <v/>
      </c>
      <c r="EX536" s="13" t="str">
        <f>IF(WEEKDAY(Deník!$C536,2)=3,Deník!$W536,"")</f>
        <v/>
      </c>
      <c r="EY536" s="13" t="str">
        <f>IF(WEEKDAY(Deník!$C536,2)=4,Deník!$W536,"")</f>
        <v/>
      </c>
      <c r="EZ536" s="60" t="str">
        <f>IF(WEEKDAY(Deník!$C536,2)=5,Deník!$W536,"")</f>
        <v/>
      </c>
      <c r="FA536" s="99"/>
      <c r="FB536" s="100">
        <f>Deník!D536</f>
        <v>0</v>
      </c>
      <c r="FC536" s="63">
        <f>IF($FB536&lt;&gt;"",IF(AND($FB536&gt;=FC$2,$FB536&lt;=FC$3),Deník!$W536,""))</f>
        <v>0</v>
      </c>
      <c r="FD536" s="63" t="str">
        <f>IF($FB536&lt;&gt;"",IF(AND($FB536&gt;=FD$2,$FB536&lt;=FD$3),Deník!$W536,""))</f>
        <v/>
      </c>
      <c r="FE536" s="63" t="str">
        <f>IF($FB536&lt;&gt;"",IF(AND($FB536&gt;=FE$2,$FB536&lt;=FE$3),Deník!$W536,""))</f>
        <v/>
      </c>
      <c r="FF536" s="63" t="str">
        <f>IF($FB536&lt;&gt;"",IF(AND($FB536&gt;=FF$2,$FB536&lt;=FF$3),Deník!$W536,""))</f>
        <v/>
      </c>
      <c r="FG536" s="63" t="str">
        <f>IF($FB536&lt;&gt;"",IF(AND($FB536&gt;=FG$2,$FB536&lt;=FG$3),Deník!$W536,""))</f>
        <v/>
      </c>
      <c r="FH536" s="63" t="str">
        <f>IF($FB536&lt;&gt;"",IF(AND($FB536&gt;=FH$2,$FB536&lt;=FH$3),Deník!$W536,""))</f>
        <v/>
      </c>
      <c r="FI536" s="63" t="str">
        <f>IF($FB536&lt;&gt;"",IF(AND($FB536&gt;=FI$2,$FB536&lt;=FI$3),Deník!$W536,""))</f>
        <v/>
      </c>
      <c r="FJ536" s="63" t="str">
        <f>IF($FB536&lt;&gt;"",IF(AND($FB536&gt;=FJ$2,$FB536&lt;=FJ$3),Deník!$W536,""))</f>
        <v/>
      </c>
      <c r="FK536" s="63" t="str">
        <f>IF($FB536&lt;&gt;"",IF(AND($FB536&gt;=FK$2,$FB536&lt;=FK$3),Deník!$W536,""))</f>
        <v/>
      </c>
      <c r="FL536" s="63" t="str">
        <f>IF($FB536&lt;&gt;"",IF(AND($FB536&gt;=FL$2,$FB536&lt;=FL$3),Deník!$W536,""))</f>
        <v/>
      </c>
      <c r="FM536" s="63" t="str">
        <f>IF($FB536&lt;&gt;"",IF(AND($FB536&gt;=FM$2,$FB536&lt;=FM$3),Deník!$W536,""))</f>
        <v/>
      </c>
      <c r="FN536" s="13"/>
      <c r="FO536" s="20" t="str">
        <f>IF(Deník!$W536&gt;1,Deník!$W536,"")</f>
        <v/>
      </c>
      <c r="FP536" s="20" t="str">
        <f>IF(Deník!$W536&lt;0,Deník!$W536,"")</f>
        <v/>
      </c>
      <c r="FQ536" s="17"/>
      <c r="FS536" s="233"/>
      <c r="FT536" s="233" t="str">
        <f>IF(Deník!$W536&lt;&gt;"",IF(Deník!$Y536=Statistika!$F$78,Deník!$W536,""),"")</f>
        <v/>
      </c>
      <c r="FU536" s="233" t="str">
        <f>IF(Deník!$W536&lt;&gt;"",IF(Deník!$Y536=Statistika!$F$79,Deník!$W536,""),"")</f>
        <v/>
      </c>
      <c r="FV536" s="233" t="str">
        <f>IF(Deník!$W536&lt;&gt;"",IF(Deník!$Y536=Statistika!$F$80,Deník!$W536,""),"")</f>
        <v/>
      </c>
      <c r="FW536" s="233" t="str">
        <f>IF(Deník!$W536&lt;&gt;"",IF(Deník!$Y536=Statistika!$F$81,Deník!$W536,""),"")</f>
        <v/>
      </c>
      <c r="FX536" s="233" t="str">
        <f>IF(Deník!$W536&lt;&gt;"",IF(Deník!$Y536=Statistika!$F$82,Deník!$W536,""),"")</f>
        <v/>
      </c>
      <c r="FY536" s="233" t="str">
        <f>IF(Deník!$W536&lt;&gt;"",IF(Deník!$Y536=Statistika!$F$83,Deník!$W536,""),"")</f>
        <v/>
      </c>
      <c r="FZ536" s="233" t="str">
        <f>IF(Deník!$W536&lt;&gt;"",IF(Deník!$Y536=Statistika!$F$84,Deník!$W536,""),"")</f>
        <v/>
      </c>
      <c r="GA536" s="233" t="str">
        <f>IF(Deník!$W536&lt;&gt;"",IF(Deník!$Y536=Statistika!$F$85,Deník!$W536,""),"")</f>
        <v/>
      </c>
      <c r="GB536" s="233" t="str">
        <f>IF(Deník!$W536&lt;&gt;"",IF(Deník!$Y536=Statistika!$F$86,Deník!$W536,""),"")</f>
        <v/>
      </c>
      <c r="GC536" s="233" t="str">
        <f>IF(Deník!$W536&lt;&gt;"",IF(Deník!$Y536=Statistika!$F$87,Deník!$W536,""),"")</f>
        <v/>
      </c>
      <c r="GD536" s="233" t="str">
        <f>IF(Deník!$W536&lt;&gt;"",IF(Deník!$Y536=Statistika!$F$88,Deník!$W536,""),"")</f>
        <v/>
      </c>
      <c r="GE536" s="233" t="str">
        <f>IF(Deník!$W536&lt;&gt;"",IF(Deník!$Y536=Statistika!$F$89,Deník!$W536,""),"")</f>
        <v/>
      </c>
      <c r="GF536" s="233" t="str">
        <f>IF(Deník!$W536&lt;&gt;"",IF(Deník!$Y536=Statistika!$F$90,Deník!$W536,""),"")</f>
        <v/>
      </c>
      <c r="GG536" s="233" t="str">
        <f>IF(Deník!$W536&lt;&gt;"",IF(Deník!$Y536=Statistika!$F$91,Deník!$W536,""),"")</f>
        <v/>
      </c>
      <c r="GH536" s="233"/>
      <c r="GI536" s="233" t="str">
        <f>IF(Deník!$W536&lt;&gt;"",IF(Deník!$AB536=Statistika!$L$100,Deník!$W536,""),"")</f>
        <v/>
      </c>
      <c r="GJ536" s="233" t="str">
        <f>IF(Deník!$W536&lt;&gt;"",IF(Deník!$AB536=Statistika!$L$101,Deník!$W536,""),"")</f>
        <v/>
      </c>
      <c r="GK536" s="233" t="str">
        <f>IF(Deník!$W536&lt;&gt;"",IF(Deník!$AB536=Statistika!$L$102,Deník!$W536,""),"")</f>
        <v/>
      </c>
      <c r="GL536" s="233" t="str">
        <f>IF(Deník!$W536&lt;&gt;"",IF(Deník!$AB536=Statistika!$L$103,Deník!$W536,""),"")</f>
        <v/>
      </c>
      <c r="GM536" s="233" t="str">
        <f>IF(Deník!$W536&lt;&gt;"",IF(Deník!$AB536=Statistika!$L$104,Deník!$W536,""),"")</f>
        <v/>
      </c>
      <c r="GN536" s="233" t="str">
        <f>IF(Deník!$W536&lt;&gt;"",IF(Deník!$AB536=Statistika!$L$105,Deník!$W536,""),"")</f>
        <v/>
      </c>
      <c r="GO536" s="233" t="str">
        <f>IF(Deník!$W536&lt;&gt;"",IF(Deník!$AB536=Statistika!$L$106,Deník!$W536,""),"")</f>
        <v/>
      </c>
      <c r="GP536" s="233" t="str">
        <f>IF(Deník!$W536&lt;&gt;"",IF(Deník!$AB536=Statistika!$L$107,Deník!$W536,""),"")</f>
        <v/>
      </c>
      <c r="GQ536" s="233" t="str">
        <f>IF(Deník!$W536&lt;&gt;"",IF(Deník!$AB536=Statistika!$L$108,Deník!$W536,""),"")</f>
        <v/>
      </c>
      <c r="GS536" s="233" t="str">
        <f>IF(Deník!$W536&lt;0,IF(Deník!$AC536=Statistika!$F$117,Deník!$W536,""),"")</f>
        <v/>
      </c>
      <c r="GT536" s="233" t="str">
        <f>IF(Deník!$W536&lt;0,IF(Deník!$AC536=Statistika!$F$118,Deník!$W536,""),"")</f>
        <v/>
      </c>
      <c r="GU536" s="233" t="str">
        <f>IF(Deník!$W536&lt;0,IF(Deník!$AC536=Statistika!$F$119,Deník!$W536,""),"")</f>
        <v/>
      </c>
      <c r="GV536" s="233" t="str">
        <f>IF(Deník!$W536&lt;0,IF(Deník!$AC536=Statistika!$F$120,Deník!$W536,""),"")</f>
        <v/>
      </c>
      <c r="GW536" s="233" t="str">
        <f>IF(Deník!$W536&lt;0,IF(Deník!$AC536=Statistika!$F$121,Deník!$W536,""),"")</f>
        <v/>
      </c>
      <c r="GX536" s="233" t="str">
        <f>IF(Deník!$W536&lt;0,IF(Deník!$AC536=Statistika!$F$122,Deník!$W536,""),"")</f>
        <v/>
      </c>
      <c r="GY536" s="233" t="str">
        <f>IF(Deník!$W536&lt;0,IF(Deník!$AC536=Statistika!$F$123,Deník!$W536,""),"")</f>
        <v/>
      </c>
      <c r="GZ536" s="233" t="str">
        <f>IF(Deník!$W536&lt;0,IF(Deník!$AC536=Statistika!$F$124,Deník!$W536,""),"")</f>
        <v/>
      </c>
      <c r="HA536" s="233" t="str">
        <f>IF(Deník!$W536&lt;0,IF(Deník!$AC536=Statistika!$F$125,Deník!$W536,""),"")</f>
        <v/>
      </c>
      <c r="HC536" s="233" t="str">
        <f>IF(Deník!$W536&lt;0,IF(Deník!$AD536=Statistika!$F$133,Deník!$W536,""),"")</f>
        <v/>
      </c>
      <c r="HD536" s="233" t="str">
        <f>IF(Deník!$W536&lt;0,IF(Deník!$AD536=Statistika!$F$134,Deník!$W536,""),"")</f>
        <v/>
      </c>
      <c r="HE536" s="233" t="str">
        <f>IF(Deník!$W536&lt;0,IF(Deník!$AD536=Statistika!$F$135,Deník!$W536,""),"")</f>
        <v/>
      </c>
      <c r="HF536" s="233" t="str">
        <f>IF(Deník!$W536&lt;0,IF(Deník!$AD536=Statistika!$F$136,Deník!$W536,""),"")</f>
        <v/>
      </c>
      <c r="HG536" s="233" t="str">
        <f>IF(Deník!$W536&lt;0,IF(Deník!$AD536=Statistika!$F$137,Deník!$W536,""),"")</f>
        <v/>
      </c>
      <c r="ID536" s="8">
        <f>Tabulka4[[#This Row],[Sloupec3]]</f>
        <v>0</v>
      </c>
      <c r="IE536" s="17" t="str">
        <f>IF(AND([1]Deník!$C536&gt;='[1]Měsíční shrnutí'!$D$1,[1]Deník!$C536&lt;='[1]Měsíční shrnutí'!$F$1),[1]Deník!$X536,"")</f>
        <v/>
      </c>
    </row>
    <row r="537" spans="1:239">
      <c r="A537" s="8">
        <f>Deník!C538</f>
        <v>0</v>
      </c>
      <c r="B537" s="50" t="str">
        <f>Deník!R538</f>
        <v/>
      </c>
      <c r="C537" s="102" t="str">
        <f>IF(AND(Deník!R538&gt;1,Deník!R538&lt;&gt;""),1,"")</f>
        <v/>
      </c>
      <c r="D537" s="102" t="str">
        <f>IF(AND(Deník!R538&lt;=0,Deník!R538&lt;&gt;""),1,"")</f>
        <v/>
      </c>
      <c r="E537" s="103" t="str">
        <f>IF(AND(Deník!R538&gt;=0,Deník!R538&lt;=1),1,"")</f>
        <v/>
      </c>
      <c r="F537" s="79" t="str">
        <f>IF(Deník!R538&lt;&gt;"",Deník!R538+F536,"")</f>
        <v/>
      </c>
      <c r="G537" s="85"/>
      <c r="H537" s="54" t="str">
        <f>IF(MONTH(Deník!$C537)=H$2,IF(AND(Deník!$R537&gt;=0,Deník!$R537&lt;=1),"BE",Deník!$R537),"")</f>
        <v/>
      </c>
      <c r="I537" s="11" t="str">
        <f>IF(MONTH(Deník!$C537)=I$2,IF(AND(Deník!$R537&gt;=0,Deník!$R537&lt;=1),"BE",Deník!$R537),"")</f>
        <v/>
      </c>
      <c r="J537" s="11" t="str">
        <f>IF(MONTH(Deník!$C537)=J$2,IF(AND(Deník!$R537&gt;=0,Deník!$R537&lt;=1),"BE",Deník!$R537),"")</f>
        <v/>
      </c>
      <c r="K537" s="11" t="str">
        <f>IF(MONTH(Deník!$C537)=K$2,IF(AND(Deník!$R537&gt;=0,Deník!$R537&lt;=1),"BE",Deník!$R537),"")</f>
        <v/>
      </c>
      <c r="L537" s="11" t="str">
        <f>IF(MONTH(Deník!$C537)=L$2,IF(AND(Deník!$R537&gt;=0,Deník!$R537&lt;=1),"BE",Deník!$R537),"")</f>
        <v/>
      </c>
      <c r="M537" s="11" t="str">
        <f>IF(MONTH(Deník!$C537)=M$2,IF(AND(Deník!$R537&gt;=0,Deník!$R537&lt;=1),"BE",Deník!$R537),"")</f>
        <v/>
      </c>
      <c r="N537" s="11" t="str">
        <f>IF(MONTH(Deník!$C537)=N$2,IF(AND(Deník!$R537&gt;=0,Deník!$R537&lt;=1),"BE",Deník!$R537),"")</f>
        <v/>
      </c>
      <c r="O537" s="11" t="str">
        <f>IF(MONTH(Deník!$C537)=O$2,IF(AND(Deník!$R537&gt;=0,Deník!$R537&lt;=1),"BE",Deník!$R537),"")</f>
        <v/>
      </c>
      <c r="P537" s="11" t="str">
        <f>IF(MONTH(Deník!$C537)=P$2,IF(AND(Deník!$R537&gt;=0,Deník!$R537&lt;=1),"BE",Deník!$R537),"")</f>
        <v/>
      </c>
      <c r="Q537" s="11" t="str">
        <f>IF(MONTH(Deník!$C537)=Q$2,IF(AND(Deník!$R537&gt;=0,Deník!$R537&lt;=1),"BE",Deník!$R537),"")</f>
        <v/>
      </c>
      <c r="R537" s="11" t="str">
        <f>IF(MONTH(Deník!$C537)=R$2,IF(AND(Deník!$R537&gt;=0,Deník!$R537&lt;=1),"BE",Deník!$R537),"")</f>
        <v/>
      </c>
      <c r="S537" s="57" t="str">
        <f>IF(MONTH(Deník!$C537)=S$2,IF(AND(Deník!$R537&gt;=0,Deník!$R537&lt;=1),"BE",Deník!$R537),"")</f>
        <v/>
      </c>
      <c r="U537" s="12"/>
      <c r="V537" s="12"/>
      <c r="X537" s="600" t="str">
        <f>IF(Deník!$R537&lt;&gt;"",IF(Deník!$B537=Statistika!$F$63,IF(AND(Deník!$R537&gt;=0,Deník!$R537&lt;=1),"BE",Deník!$R537),""),"")</f>
        <v/>
      </c>
      <c r="Y537" s="13" t="str">
        <f>IF(Deník!$R537&lt;&gt;"",IF(Deník!$B537=Statistika!$F$64,IF(AND(Deník!$R537&gt;=0,Deník!$R537&lt;=1),"BE",Deník!$R537),""),"")</f>
        <v/>
      </c>
      <c r="Z537" s="13" t="str">
        <f>IF(Deník!$R537&lt;&gt;"",IF(Deník!$B537=Statistika!$F$65,IF(AND(Deník!$R537&gt;=0,Deník!$R537&lt;=1),"BE",Deník!$R537),""),"")</f>
        <v/>
      </c>
      <c r="AA537" s="13" t="str">
        <f>IF(Deník!$R537&lt;&gt;"",IF(Deník!$B537=Statistika!$F$66,IF(AND(Deník!$R537&gt;=0,Deník!$R537&lt;=1),"BE",Deník!$R537),""),"")</f>
        <v/>
      </c>
      <c r="AB537" s="13" t="str">
        <f>IF(Deník!$R537&lt;&gt;"",IF(Deník!$B537=Statistika!$F$67,IF(AND(Deník!$R537&gt;=0,Deník!$R537&lt;=1),"BE",Deník!$R537),""),"")</f>
        <v/>
      </c>
      <c r="AC537" s="13" t="str">
        <f>IF(Deník!$R537&lt;&gt;"",IF(Deník!$B537=Statistika!$F$68,IF(AND(Deník!$R537&gt;=0,Deník!$R537&lt;=1),"BE",Deník!$R537),""),"")</f>
        <v/>
      </c>
      <c r="AD537" s="13" t="str">
        <f>IF(Deník!$R537&lt;&gt;"",IF(Deník!$B537=Statistika!$F$69,IF(AND(Deník!$R537&gt;=0,Deník!$R537&lt;=1),"BE",Deník!$R537),""),"")</f>
        <v/>
      </c>
      <c r="AE537" s="601" t="str">
        <f>IF(Deník!$R537&lt;&gt;"",IF(Deník!$B537=Statistika!$F$70,IF(AND(Deník!$R537&gt;=0,Deník!$R537&lt;=1),"BE",Deník!$R537),""),"")</f>
        <v/>
      </c>
      <c r="AF537" s="90"/>
      <c r="AG537" s="63" t="str">
        <f>IF(Deník!$R537&lt;&gt;"",IF(Deník!$J537="L",IF(AND(Deník!$R537&gt;=0,Deník!$R537&lt;=1),"BE",Deník!$R537),""),"")</f>
        <v/>
      </c>
      <c r="AH537" s="13" t="str">
        <f>IF(Deník!$R537&lt;&gt;"",IF(Deník!$J537="S",IF(AND(Deník!$R537&gt;=0,Deník!$R537&lt;=1),"BE",Deník!$R537),""),"")</f>
        <v/>
      </c>
      <c r="AI537" s="95"/>
      <c r="AJ537" s="71" t="str">
        <f>IF(Deník!N538&lt;&gt;"",Deník!N538*-1,"")</f>
        <v/>
      </c>
      <c r="AK537" s="88"/>
      <c r="AL537" s="63" t="str">
        <f>IF(WEEKDAY(Deník!$C537,2)=1,IF(AND(Deník!$R537&gt;=0,Deník!$R537&lt;=1),"BE",Deník!$R537),"")</f>
        <v/>
      </c>
      <c r="AM537" s="13" t="str">
        <f>IF(WEEKDAY(Deník!$C537,2)=2,IF(AND(Deník!$R537&gt;=0,Deník!$R537&lt;=1),"BE",Deník!$R537),"")</f>
        <v/>
      </c>
      <c r="AN537" s="13" t="str">
        <f>IF(WEEKDAY(Deník!$C537,2)=3,IF(AND(Deník!$R537&gt;=0,Deník!$R537&lt;=1),"BE",Deník!$R537),"")</f>
        <v/>
      </c>
      <c r="AO537" s="13" t="str">
        <f>IF(WEEKDAY(Deník!$C537,2)=4,IF(AND(Deník!$R537&gt;=0,Deník!$R537&lt;=1),"BE",Deník!$R537),"")</f>
        <v/>
      </c>
      <c r="AP537" s="60" t="str">
        <f>IF(WEEKDAY(Deník!$C537,2)=5,IF(AND(Deník!$R537&gt;=0,Deník!$R537&lt;=1),"BE",Deník!$R537),"")</f>
        <v/>
      </c>
      <c r="AQ537" s="99"/>
      <c r="AR537" s="100">
        <f>Deník!D537</f>
        <v>0</v>
      </c>
      <c r="AS537" s="63" t="str">
        <f>IF(Deník!$D537&lt;&gt;"",IF(AND(Deník!$D537&gt;=AS$2,Deník!$D537&lt;=AS$3),IF(AND(Deník!$R537&gt;=0,Deník!$R537&lt;=1),"BE",Deník!$R537),""),"")</f>
        <v/>
      </c>
      <c r="AT537" s="63" t="str">
        <f>IF(Deník!$D537&lt;&gt;"",IF(AND(Deník!$D537&gt;=AT$2,Deník!$D537&lt;=AT$3),IF(AND(Deník!$R537&gt;=0,Deník!$R537&lt;=1),"BE",Deník!$R537),""),"")</f>
        <v/>
      </c>
      <c r="AU537" s="63" t="str">
        <f>IF(Deník!$D537&lt;&gt;"",IF(AND(Deník!$D537&gt;=AU$2,Deník!$D537&lt;=AU$3),IF(AND(Deník!$R537&gt;=0,Deník!$R537&lt;=1),"BE",Deník!$R537),""),"")</f>
        <v/>
      </c>
      <c r="AV537" s="63" t="str">
        <f>IF(Deník!$D537&lt;&gt;"",IF(AND(Deník!$D537&gt;=AV$2,Deník!$D537&lt;=AV$3),IF(AND(Deník!$R537&gt;=0,Deník!$R537&lt;=1),"BE",Deník!$R537),""),"")</f>
        <v/>
      </c>
      <c r="AW537" s="63" t="str">
        <f>IF(Deník!$D537&lt;&gt;"",IF(AND(Deník!$D537&gt;=AW$2,Deník!$D537&lt;=AW$3),IF(AND(Deník!$R537&gt;=0,Deník!$R537&lt;=1),"BE",Deník!$R537),""),"")</f>
        <v/>
      </c>
      <c r="AX537" s="63" t="str">
        <f>IF(Deník!$D537&lt;&gt;"",IF(AND(Deník!$D537&gt;=AX$2,Deník!$D537&lt;=AX$3),IF(AND(Deník!$R537&gt;=0,Deník!$R537&lt;=1),"BE",Deník!$R537),""),"")</f>
        <v/>
      </c>
      <c r="AY537" s="63" t="str">
        <f>IF(Deník!$D537&lt;&gt;"",IF(AND(Deník!$D537&gt;=AY$2,Deník!$D537&lt;=AY$3),IF(AND(Deník!$R537&gt;=0,Deník!$R537&lt;=1),"BE",Deník!$R537),""),"")</f>
        <v/>
      </c>
      <c r="AZ537" s="63" t="str">
        <f>IF(Deník!$D537&lt;&gt;"",IF(AND(Deník!$D537&gt;=AZ$2,Deník!$D537&lt;=AZ$3),IF(AND(Deník!$R537&gt;=0,Deník!$R537&lt;=1),"BE",Deník!$R537),""),"")</f>
        <v/>
      </c>
      <c r="BA537" s="63" t="str">
        <f>IF(Deník!$D537&lt;&gt;"",IF(AND(Deník!$D537&gt;=BA$2,Deník!$D537&lt;=BA$3),IF(AND(Deník!$R537&gt;=0,Deník!$R537&lt;=1),"BE",Deník!$R537),""),"")</f>
        <v/>
      </c>
      <c r="BB537" s="63" t="str">
        <f>IF(Deník!$D537&lt;&gt;"",IF(AND(Deník!$D537&gt;=BB$2,Deník!$D537&lt;=BB$3),IF(AND(Deník!$R537&gt;=0,Deník!$R537&lt;=1),"BE",Deník!$R537),""),"")</f>
        <v/>
      </c>
      <c r="BC537" s="71" t="str">
        <f>IF(Deník!$D537&lt;&gt;"",IF(AND(Deník!$D537&gt;=BC$2,Deník!$D537&lt;=BC$3),IF(AND(Deník!$R537&gt;=0,Deník!$R537&lt;=1),"BE",Deník!$R537),""),"")</f>
        <v/>
      </c>
      <c r="BD537" s="20" t="str">
        <f>IF(Deník!$J538="S",(Deník!$M538-Deník!$K538),IF(Deník!$J538="L",(Deník!$K538-Deník!$M538),""))</f>
        <v/>
      </c>
      <c r="BE537" s="20" t="str">
        <f>IF(Deník!$J538="S",(Deník!$K538-Deník!$O538),IF(Deník!$J538="L",(Deník!$O538-Deník!$K538),""))</f>
        <v/>
      </c>
      <c r="BF537" s="20" t="str">
        <f>IF(Deník!$J538="S",(Deník!$K538-Deník!$L538),IF(Deník!$J538="L",(Deník!$L538-Deník!$K538),""))</f>
        <v/>
      </c>
      <c r="BG537" s="20" t="str">
        <f>IF(Deník!$J538="S",(Deník!$K538-Deník!$S538),IF(Deník!$J538="L",(Deník!$S538-Deník!$K538),""))</f>
        <v/>
      </c>
      <c r="BH537" s="20" t="str">
        <f>IF(Deník!$J538="S",(Deník!$K538-Deník!$U538),IF(Deník!$J538="L",(Deník!$U538-Deník!$K538),""))</f>
        <v/>
      </c>
      <c r="BI537" s="20" t="str">
        <f>IF(Deník!$R537&gt;1,Deník!$R537,"")</f>
        <v/>
      </c>
      <c r="BJ537" s="20" t="str">
        <f>IF(Deník!$R537&lt;0,Deník!$R537,"")</f>
        <v/>
      </c>
      <c r="BK537" s="17"/>
      <c r="BM537" s="233" t="str">
        <f>IF(Deník!$R537&lt;&gt;"",IF(Deník!$Y537=Statistika!$F$78,IF(AND(Deník!$R537&gt;=0,Deník!$R537&lt;=1),"BE",Deník!$R537),""),"")</f>
        <v/>
      </c>
      <c r="BN537" s="233" t="str">
        <f>IF(Deník!$R537&lt;&gt;"",IF(Deník!$Y537=Statistika!$F$79,IF(AND(Deník!$R537&gt;=0,Deník!$R537&lt;=1),"BE",Deník!$R537),""),"")</f>
        <v/>
      </c>
      <c r="BO537" s="233" t="str">
        <f>IF(Deník!$R537&lt;&gt;"",IF(Deník!$Y537=Statistika!$F$80,IF(AND(Deník!$R537&gt;=0,Deník!$R537&lt;=1),"BE",Deník!$R537),""),"")</f>
        <v/>
      </c>
      <c r="BP537" s="233" t="str">
        <f>IF(Deník!$R537&lt;&gt;"",IF(Deník!$Y537=Statistika!$F$81,IF(AND(Deník!$R537&gt;=0,Deník!$R537&lt;=1),"BE",Deník!$R537),""),"")</f>
        <v/>
      </c>
      <c r="BQ537" s="233" t="str">
        <f>IF(Deník!$R537&lt;&gt;"",IF(Deník!$Y537=Statistika!$F$82,IF(AND(Deník!$R537&gt;=0,Deník!$R537&lt;=1),"BE",Deník!$R537),""),"")</f>
        <v/>
      </c>
      <c r="BR537" s="233" t="str">
        <f>IF(Deník!$R537&lt;&gt;"",IF(Deník!$Y537=Statistika!$F$83,IF(AND(Deník!$R537&gt;=0,Deník!$R537&lt;=1),"BE",Deník!$R537),""),"")</f>
        <v/>
      </c>
      <c r="BS537" s="233" t="str">
        <f>IF(Deník!$R537&lt;&gt;"",IF(Deník!$Y537=Statistika!$F$84,IF(AND(Deník!$R537&gt;=0,Deník!$R537&lt;=1),"BE",Deník!$R537),""),"")</f>
        <v/>
      </c>
      <c r="BT537" s="233" t="str">
        <f>IF(Deník!$R537&lt;&gt;"",IF(Deník!$Y537=Statistika!$F$85,IF(AND(Deník!$R537&gt;=0,Deník!$R537&lt;=1),"BE",Deník!$R537),""),"")</f>
        <v/>
      </c>
      <c r="BU537" s="233" t="str">
        <f>IF(Deník!$R537&lt;&gt;"",IF(Deník!$Y537=Statistika!$F$86,IF(AND(Deník!$R537&gt;=0,Deník!$R537&lt;=1),"BE",Deník!$R537),""),"")</f>
        <v/>
      </c>
      <c r="BV537" s="233" t="str">
        <f>IF(Deník!$R537&lt;&gt;"",IF(Deník!$Y537=Statistika!$F$87,IF(AND(Deník!$R537&gt;=0,Deník!$R537&lt;=1),"BE",Deník!$R537),""),"")</f>
        <v/>
      </c>
      <c r="BW537" s="233" t="str">
        <f>IF(Deník!$R537&lt;&gt;"",IF(Deník!$Y537=Statistika!$F$88,IF(AND(Deník!$R537&gt;=0,Deník!$R537&lt;=1),"BE",Deník!$R537),""),"")</f>
        <v/>
      </c>
      <c r="BX537" s="233" t="str">
        <f>IF(Deník!$R537&lt;&gt;"",IF(Deník!$Y537=Statistika!$F$89,IF(AND(Deník!$R537&gt;=0,Deník!$R537&lt;=1),"BE",Deník!$R537),""),"")</f>
        <v/>
      </c>
      <c r="BY537" s="233" t="str">
        <f>IF(Deník!$R537&lt;&gt;"",IF(Deník!$Y537=Statistika!$F$90,IF(AND(Deník!$R537&gt;=0,Deník!$R537&lt;=1),"BE",Deník!$R537),""),"")</f>
        <v/>
      </c>
      <c r="BZ537" s="233" t="str">
        <f>IF(Deník!$R537&lt;&gt;"",IF(Deník!$Y537=Statistika!$F$91,IF(AND(Deník!$R537&gt;=0,Deník!$R537&lt;=1),"BE",Deník!$R537),""),"")</f>
        <v/>
      </c>
      <c r="CA537" s="233"/>
      <c r="CB537" s="233" t="str">
        <f>IF(Deník!$R537&lt;&gt;"",IF(Deník!$AB537="SL",IF(AND(Deník!$R537&gt;=0,Deník!$R537&lt;=1),"BE",Deník!$R537),""),"")</f>
        <v/>
      </c>
      <c r="CC537" s="233" t="str">
        <f>IF(Deník!$R537&lt;&gt;"",IF(Deník!$AB537="BE10",IF(AND(Deník!$R537&gt;=0,Deník!$R537&lt;=1),"BE",Deník!$R537),""),"")</f>
        <v/>
      </c>
      <c r="CD537" s="233" t="str">
        <f>IF(Deník!$R537&lt;&gt;"",IF(Deník!$AB537="BE15",IF(AND(Deník!$R537&gt;=0,Deník!$R537&lt;=1),"BE",Deník!$R537),""),"")</f>
        <v/>
      </c>
      <c r="CE537" s="233" t="str">
        <f>IF(Deník!$R537&lt;&gt;"",IF(Deník!$AB537="BE20",IF(AND(Deník!$R537&gt;=0,Deník!$R537&lt;=1),"BE",Deník!$R537),""),"")</f>
        <v/>
      </c>
      <c r="CF537" s="233" t="str">
        <f>IF(Deník!$R537&lt;&gt;"",IF(Deník!$AB537="TP1",IF(AND(Deník!$R537&gt;=0,Deník!$R537&lt;=1),"BE",Deník!$R537),""),"")</f>
        <v/>
      </c>
      <c r="CG537" s="233" t="str">
        <f>IF(Deník!$R537&lt;&gt;"",IF(Deník!$AB537="TP2",IF(AND(Deník!$R537&gt;=0,Deník!$R537&lt;=1),"BE",Deník!$R537),""),"")</f>
        <v/>
      </c>
      <c r="CH537" s="233" t="str">
        <f>IF(Deník!$R537&lt;&gt;"",IF(Deník!$AB537="TP3",IF(AND(Deník!$R537&gt;=0,Deník!$R537&lt;=1),"BE",Deník!$R537),""),"")</f>
        <v/>
      </c>
      <c r="CI537" s="233" t="str">
        <f>IF(Deník!$R537&lt;&gt;"",IF(Deník!$AB537="Trailing SL",IF(AND(Deník!$R537&gt;=0,Deník!$R537&lt;=1),"BE",Deník!$R537),""),"")</f>
        <v/>
      </c>
      <c r="CJ537" s="233" t="str">
        <f>IF(Deník!$R537&lt;&gt;"",IF(Deník!$AB537="Manual",IF(AND(Deník!$R537&gt;=0,Deník!$R537&lt;=1),"BE",Deník!$R537),""),"")</f>
        <v/>
      </c>
      <c r="CK537" s="233"/>
      <c r="CL537" s="233" t="str">
        <f>IF(Deník!$R537&lt;0,IF(Deník!$AC537=Statistika!$F$117,Deník!$R537,""),"")</f>
        <v/>
      </c>
      <c r="CM537" s="233" t="str">
        <f>IF(Deník!$R537&lt;0,IF(Deník!$AC537=Statistika!$F$118,Deník!$R537,""),"")</f>
        <v/>
      </c>
      <c r="CN537" s="233" t="str">
        <f>IF(Deník!$R537&lt;0,IF(Deník!$AC537=Statistika!$F$119,Deník!$R537,""),"")</f>
        <v/>
      </c>
      <c r="CO537" s="233" t="str">
        <f>IF(Deník!$R537&lt;0,IF(Deník!$AC537=Statistika!$F$120,Deník!$R537,""),"")</f>
        <v/>
      </c>
      <c r="CP537" s="233" t="str">
        <f>IF(Deník!$R537&lt;0,IF(Deník!$AC537=Statistika!$F$121,Deník!$R537,""),"")</f>
        <v/>
      </c>
      <c r="CQ537" s="233" t="str">
        <f>IF(Deník!$R537&lt;0,IF(Deník!$AC537=Statistika!$F$122,Deník!$R537,""),"")</f>
        <v/>
      </c>
      <c r="CR537" s="233" t="str">
        <f>IF(Deník!$R537&lt;0,IF(Deník!$AC537=Statistika!$F$123,Deník!$R537,""),"")</f>
        <v/>
      </c>
      <c r="CS537" s="233" t="str">
        <f>IF(Deník!$R537&lt;0,IF(Deník!$AC537=Statistika!$F$124,Deník!$R537,""),"")</f>
        <v/>
      </c>
      <c r="CT537" s="233" t="str">
        <f>IF(Deník!$R537&lt;0,IF(Deník!$AC537=Statistika!$F$125,Deník!$R537,""),"")</f>
        <v/>
      </c>
      <c r="CU537" s="233"/>
      <c r="CV537" s="233" t="str">
        <f>IF(Deník!$R537&lt;0,IF(Deník!$AD537=$CV$2,Deník!$R537,""),"")</f>
        <v/>
      </c>
      <c r="CW537" s="233" t="str">
        <f>IF(Deník!$R537&lt;0,IF(Deník!$AD537=$CW$2,Deník!$R537,""),"")</f>
        <v/>
      </c>
      <c r="CX537" s="233" t="str">
        <f>IF(Deník!$R537&lt;0,IF(Deník!$AD537=$CX$2,Deník!$R537,""),"")</f>
        <v/>
      </c>
      <c r="CY537" s="233" t="str">
        <f>IF(Deník!$R537&lt;0,IF(Deník!$AD537=$CY$2,Deník!$R537,""),"")</f>
        <v/>
      </c>
      <c r="CZ537" s="233" t="str">
        <f>IF(Deník!$R537&lt;0,IF(Deník!$AD537=$CZ$2,Deník!$R537,""),"")</f>
        <v/>
      </c>
      <c r="DL537" s="221">
        <f t="shared" si="22"/>
        <v>93847.029999999984</v>
      </c>
      <c r="DM537" s="220">
        <f t="shared" si="21"/>
        <v>-6.1529700000000132E-2</v>
      </c>
      <c r="DO537" s="50">
        <f>Deník!W538</f>
        <v>0</v>
      </c>
      <c r="DP537" s="102" t="str">
        <f>IF(AND(Deník!W538&gt;0),1,"")</f>
        <v/>
      </c>
      <c r="DQ537" s="102">
        <f>IF(AND(Deník!W538&lt;=0),1,"")</f>
        <v>1</v>
      </c>
      <c r="DR537" s="227"/>
      <c r="DS537" s="228"/>
      <c r="DT537" s="85"/>
      <c r="DU537" s="54">
        <f>IF(MONTH(Deník!$C537)=DU$2,Deník!$W537,"")</f>
        <v>0</v>
      </c>
      <c r="DV537" s="222" t="str">
        <f>IF(MONTH(Deník!$C537)=DV$2,Deník!$W537,"")</f>
        <v/>
      </c>
      <c r="DW537" s="222" t="str">
        <f>IF(MONTH(Deník!$C537)=DW$2,Deník!$W537,"")</f>
        <v/>
      </c>
      <c r="DX537" s="222" t="str">
        <f>IF(MONTH(Deník!$C537)=DX$2,Deník!$W537,"")</f>
        <v/>
      </c>
      <c r="DY537" s="222" t="str">
        <f>IF(MONTH(Deník!$C537)=DY$2,Deník!$W537,"")</f>
        <v/>
      </c>
      <c r="DZ537" s="222" t="str">
        <f>IF(MONTH(Deník!$C537)=DZ$2,Deník!$W537,"")</f>
        <v/>
      </c>
      <c r="EA537" s="222" t="str">
        <f>IF(MONTH(Deník!$C537)=EA$2,Deník!$W537,"")</f>
        <v/>
      </c>
      <c r="EB537" s="222" t="str">
        <f>IF(MONTH(Deník!$C537)=EB$2,Deník!$W537,"")</f>
        <v/>
      </c>
      <c r="EC537" s="222" t="str">
        <f>IF(MONTH(Deník!$C537)=EC$2,Deník!$W537,"")</f>
        <v/>
      </c>
      <c r="ED537" s="222" t="str">
        <f>IF(MONTH(Deník!$C537)=ED$2,Deník!$W537,"")</f>
        <v/>
      </c>
      <c r="EE537" s="222" t="str">
        <f>IF(MONTH(Deník!$C537)=EE$2,Deník!$W537,"")</f>
        <v/>
      </c>
      <c r="EF537" s="222" t="str">
        <f>IF(MONTH(Deník!$C537)=EF$2,Deník!$W537,"")</f>
        <v/>
      </c>
      <c r="EI537" s="600" t="str">
        <f>IF(Deník!$W537&lt;&gt;"",IF(Deník!$B537=Statistika!$F$63,Deník!$W537,""),"")</f>
        <v/>
      </c>
      <c r="EJ537" s="13" t="str">
        <f>IF(Deník!$W537&lt;&gt;"",IF(Deník!$B537=Statistika!$F$64,Deník!$W537,""),"")</f>
        <v/>
      </c>
      <c r="EK537" s="13" t="str">
        <f>IF(Deník!$W537&lt;&gt;"",IF(Deník!$B537=Statistika!$F$65,Deník!$W537,""),"")</f>
        <v/>
      </c>
      <c r="EL537" s="13" t="str">
        <f>IF(Deník!$W537&lt;&gt;"",IF(Deník!$B537=Statistika!$F$66,Deník!$W537,""),"")</f>
        <v/>
      </c>
      <c r="EM537" s="13" t="str">
        <f>IF(Deník!$W537&lt;&gt;"",IF(Deník!$B537=Statistika!$F$67,Deník!$W537,""),"")</f>
        <v/>
      </c>
      <c r="EN537" s="13" t="str">
        <f>IF(Deník!$W537&lt;&gt;"",IF(Deník!$B537=Statistika!$F$68,Deník!$W537,""),"")</f>
        <v/>
      </c>
      <c r="EO537" s="13" t="str">
        <f>IF(Deník!$W537&lt;&gt;"",IF(Deník!$B537=Statistika!$F$69,Deník!$W537,""),"")</f>
        <v/>
      </c>
      <c r="EP537" s="601" t="str">
        <f>IF(Deník!$W537&lt;&gt;"",IF(Deník!$B537=Statistika!$F$70,Deník!$W537,""),"")</f>
        <v/>
      </c>
      <c r="EQ537" s="90"/>
      <c r="ER537" s="63" t="str">
        <f>IF(Deník!$W537&lt;&gt;"",IF(Deník!$J537="L",Deník!$W537,""),"")</f>
        <v/>
      </c>
      <c r="ES537" s="13" t="str">
        <f>IF(Deník!$W537&lt;&gt;"",IF(Deník!$J537="S",Deník!$W537,""),"")</f>
        <v/>
      </c>
      <c r="ET537" s="95"/>
      <c r="EU537" s="88"/>
      <c r="EV537" s="63" t="str">
        <f>IF(WEEKDAY(Deník!$C537,2)=1,Deník!$W537,"")</f>
        <v/>
      </c>
      <c r="EW537" s="13" t="str">
        <f>IF(WEEKDAY(Deník!$C537,2)=2,Deník!$W537,"")</f>
        <v/>
      </c>
      <c r="EX537" s="13" t="str">
        <f>IF(WEEKDAY(Deník!$C537,2)=3,Deník!$W537,"")</f>
        <v/>
      </c>
      <c r="EY537" s="13" t="str">
        <f>IF(WEEKDAY(Deník!$C537,2)=4,Deník!$W537,"")</f>
        <v/>
      </c>
      <c r="EZ537" s="60" t="str">
        <f>IF(WEEKDAY(Deník!$C537,2)=5,Deník!$W537,"")</f>
        <v/>
      </c>
      <c r="FA537" s="99"/>
      <c r="FB537" s="100">
        <f>Deník!D537</f>
        <v>0</v>
      </c>
      <c r="FC537" s="63">
        <f>IF($FB537&lt;&gt;"",IF(AND($FB537&gt;=FC$2,$FB537&lt;=FC$3),Deník!$W537,""))</f>
        <v>0</v>
      </c>
      <c r="FD537" s="63" t="str">
        <f>IF($FB537&lt;&gt;"",IF(AND($FB537&gt;=FD$2,$FB537&lt;=FD$3),Deník!$W537,""))</f>
        <v/>
      </c>
      <c r="FE537" s="63" t="str">
        <f>IF($FB537&lt;&gt;"",IF(AND($FB537&gt;=FE$2,$FB537&lt;=FE$3),Deník!$W537,""))</f>
        <v/>
      </c>
      <c r="FF537" s="63" t="str">
        <f>IF($FB537&lt;&gt;"",IF(AND($FB537&gt;=FF$2,$FB537&lt;=FF$3),Deník!$W537,""))</f>
        <v/>
      </c>
      <c r="FG537" s="63" t="str">
        <f>IF($FB537&lt;&gt;"",IF(AND($FB537&gt;=FG$2,$FB537&lt;=FG$3),Deník!$W537,""))</f>
        <v/>
      </c>
      <c r="FH537" s="63" t="str">
        <f>IF($FB537&lt;&gt;"",IF(AND($FB537&gt;=FH$2,$FB537&lt;=FH$3),Deník!$W537,""))</f>
        <v/>
      </c>
      <c r="FI537" s="63" t="str">
        <f>IF($FB537&lt;&gt;"",IF(AND($FB537&gt;=FI$2,$FB537&lt;=FI$3),Deník!$W537,""))</f>
        <v/>
      </c>
      <c r="FJ537" s="63" t="str">
        <f>IF($FB537&lt;&gt;"",IF(AND($FB537&gt;=FJ$2,$FB537&lt;=FJ$3),Deník!$W537,""))</f>
        <v/>
      </c>
      <c r="FK537" s="63" t="str">
        <f>IF($FB537&lt;&gt;"",IF(AND($FB537&gt;=FK$2,$FB537&lt;=FK$3),Deník!$W537,""))</f>
        <v/>
      </c>
      <c r="FL537" s="63" t="str">
        <f>IF($FB537&lt;&gt;"",IF(AND($FB537&gt;=FL$2,$FB537&lt;=FL$3),Deník!$W537,""))</f>
        <v/>
      </c>
      <c r="FM537" s="63" t="str">
        <f>IF($FB537&lt;&gt;"",IF(AND($FB537&gt;=FM$2,$FB537&lt;=FM$3),Deník!$W537,""))</f>
        <v/>
      </c>
      <c r="FN537" s="13"/>
      <c r="FO537" s="20" t="str">
        <f>IF(Deník!$W537&gt;1,Deník!$W537,"")</f>
        <v/>
      </c>
      <c r="FP537" s="20" t="str">
        <f>IF(Deník!$W537&lt;0,Deník!$W537,"")</f>
        <v/>
      </c>
      <c r="FQ537" s="17"/>
      <c r="FS537" s="233"/>
      <c r="FT537" s="233" t="str">
        <f>IF(Deník!$W537&lt;&gt;"",IF(Deník!$Y537=Statistika!$F$78,Deník!$W537,""),"")</f>
        <v/>
      </c>
      <c r="FU537" s="233" t="str">
        <f>IF(Deník!$W537&lt;&gt;"",IF(Deník!$Y537=Statistika!$F$79,Deník!$W537,""),"")</f>
        <v/>
      </c>
      <c r="FV537" s="233" t="str">
        <f>IF(Deník!$W537&lt;&gt;"",IF(Deník!$Y537=Statistika!$F$80,Deník!$W537,""),"")</f>
        <v/>
      </c>
      <c r="FW537" s="233" t="str">
        <f>IF(Deník!$W537&lt;&gt;"",IF(Deník!$Y537=Statistika!$F$81,Deník!$W537,""),"")</f>
        <v/>
      </c>
      <c r="FX537" s="233" t="str">
        <f>IF(Deník!$W537&lt;&gt;"",IF(Deník!$Y537=Statistika!$F$82,Deník!$W537,""),"")</f>
        <v/>
      </c>
      <c r="FY537" s="233" t="str">
        <f>IF(Deník!$W537&lt;&gt;"",IF(Deník!$Y537=Statistika!$F$83,Deník!$W537,""),"")</f>
        <v/>
      </c>
      <c r="FZ537" s="233" t="str">
        <f>IF(Deník!$W537&lt;&gt;"",IF(Deník!$Y537=Statistika!$F$84,Deník!$W537,""),"")</f>
        <v/>
      </c>
      <c r="GA537" s="233" t="str">
        <f>IF(Deník!$W537&lt;&gt;"",IF(Deník!$Y537=Statistika!$F$85,Deník!$W537,""),"")</f>
        <v/>
      </c>
      <c r="GB537" s="233" t="str">
        <f>IF(Deník!$W537&lt;&gt;"",IF(Deník!$Y537=Statistika!$F$86,Deník!$W537,""),"")</f>
        <v/>
      </c>
      <c r="GC537" s="233" t="str">
        <f>IF(Deník!$W537&lt;&gt;"",IF(Deník!$Y537=Statistika!$F$87,Deník!$W537,""),"")</f>
        <v/>
      </c>
      <c r="GD537" s="233" t="str">
        <f>IF(Deník!$W537&lt;&gt;"",IF(Deník!$Y537=Statistika!$F$88,Deník!$W537,""),"")</f>
        <v/>
      </c>
      <c r="GE537" s="233" t="str">
        <f>IF(Deník!$W537&lt;&gt;"",IF(Deník!$Y537=Statistika!$F$89,Deník!$W537,""),"")</f>
        <v/>
      </c>
      <c r="GF537" s="233" t="str">
        <f>IF(Deník!$W537&lt;&gt;"",IF(Deník!$Y537=Statistika!$F$90,Deník!$W537,""),"")</f>
        <v/>
      </c>
      <c r="GG537" s="233" t="str">
        <f>IF(Deník!$W537&lt;&gt;"",IF(Deník!$Y537=Statistika!$F$91,Deník!$W537,""),"")</f>
        <v/>
      </c>
      <c r="GH537" s="233"/>
      <c r="GI537" s="233" t="str">
        <f>IF(Deník!$W537&lt;&gt;"",IF(Deník!$AB537=Statistika!$L$100,Deník!$W537,""),"")</f>
        <v/>
      </c>
      <c r="GJ537" s="233" t="str">
        <f>IF(Deník!$W537&lt;&gt;"",IF(Deník!$AB537=Statistika!$L$101,Deník!$W537,""),"")</f>
        <v/>
      </c>
      <c r="GK537" s="233" t="str">
        <f>IF(Deník!$W537&lt;&gt;"",IF(Deník!$AB537=Statistika!$L$102,Deník!$W537,""),"")</f>
        <v/>
      </c>
      <c r="GL537" s="233" t="str">
        <f>IF(Deník!$W537&lt;&gt;"",IF(Deník!$AB537=Statistika!$L$103,Deník!$W537,""),"")</f>
        <v/>
      </c>
      <c r="GM537" s="233" t="str">
        <f>IF(Deník!$W537&lt;&gt;"",IF(Deník!$AB537=Statistika!$L$104,Deník!$W537,""),"")</f>
        <v/>
      </c>
      <c r="GN537" s="233" t="str">
        <f>IF(Deník!$W537&lt;&gt;"",IF(Deník!$AB537=Statistika!$L$105,Deník!$W537,""),"")</f>
        <v/>
      </c>
      <c r="GO537" s="233" t="str">
        <f>IF(Deník!$W537&lt;&gt;"",IF(Deník!$AB537=Statistika!$L$106,Deník!$W537,""),"")</f>
        <v/>
      </c>
      <c r="GP537" s="233" t="str">
        <f>IF(Deník!$W537&lt;&gt;"",IF(Deník!$AB537=Statistika!$L$107,Deník!$W537,""),"")</f>
        <v/>
      </c>
      <c r="GQ537" s="233" t="str">
        <f>IF(Deník!$W537&lt;&gt;"",IF(Deník!$AB537=Statistika!$L$108,Deník!$W537,""),"")</f>
        <v/>
      </c>
      <c r="GS537" s="233" t="str">
        <f>IF(Deník!$W537&lt;0,IF(Deník!$AC537=Statistika!$F$117,Deník!$W537,""),"")</f>
        <v/>
      </c>
      <c r="GT537" s="233" t="str">
        <f>IF(Deník!$W537&lt;0,IF(Deník!$AC537=Statistika!$F$118,Deník!$W537,""),"")</f>
        <v/>
      </c>
      <c r="GU537" s="233" t="str">
        <f>IF(Deník!$W537&lt;0,IF(Deník!$AC537=Statistika!$F$119,Deník!$W537,""),"")</f>
        <v/>
      </c>
      <c r="GV537" s="233" t="str">
        <f>IF(Deník!$W537&lt;0,IF(Deník!$AC537=Statistika!$F$120,Deník!$W537,""),"")</f>
        <v/>
      </c>
      <c r="GW537" s="233" t="str">
        <f>IF(Deník!$W537&lt;0,IF(Deník!$AC537=Statistika!$F$121,Deník!$W537,""),"")</f>
        <v/>
      </c>
      <c r="GX537" s="233" t="str">
        <f>IF(Deník!$W537&lt;0,IF(Deník!$AC537=Statistika!$F$122,Deník!$W537,""),"")</f>
        <v/>
      </c>
      <c r="GY537" s="233" t="str">
        <f>IF(Deník!$W537&lt;0,IF(Deník!$AC537=Statistika!$F$123,Deník!$W537,""),"")</f>
        <v/>
      </c>
      <c r="GZ537" s="233" t="str">
        <f>IF(Deník!$W537&lt;0,IF(Deník!$AC537=Statistika!$F$124,Deník!$W537,""),"")</f>
        <v/>
      </c>
      <c r="HA537" s="233" t="str">
        <f>IF(Deník!$W537&lt;0,IF(Deník!$AC537=Statistika!$F$125,Deník!$W537,""),"")</f>
        <v/>
      </c>
      <c r="HC537" s="233" t="str">
        <f>IF(Deník!$W537&lt;0,IF(Deník!$AD537=Statistika!$F$133,Deník!$W537,""),"")</f>
        <v/>
      </c>
      <c r="HD537" s="233" t="str">
        <f>IF(Deník!$W537&lt;0,IF(Deník!$AD537=Statistika!$F$134,Deník!$W537,""),"")</f>
        <v/>
      </c>
      <c r="HE537" s="233" t="str">
        <f>IF(Deník!$W537&lt;0,IF(Deník!$AD537=Statistika!$F$135,Deník!$W537,""),"")</f>
        <v/>
      </c>
      <c r="HF537" s="233" t="str">
        <f>IF(Deník!$W537&lt;0,IF(Deník!$AD537=Statistika!$F$136,Deník!$W537,""),"")</f>
        <v/>
      </c>
      <c r="HG537" s="233" t="str">
        <f>IF(Deník!$W537&lt;0,IF(Deník!$AD537=Statistika!$F$137,Deník!$W537,""),"")</f>
        <v/>
      </c>
      <c r="ID537" s="8">
        <f>Tabulka4[[#This Row],[Sloupec3]]</f>
        <v>0</v>
      </c>
      <c r="IE537" s="17" t="str">
        <f>IF(AND([1]Deník!$C537&gt;='[1]Měsíční shrnutí'!$D$1,[1]Deník!$C537&lt;='[1]Měsíční shrnutí'!$F$1),[1]Deník!$X537,"")</f>
        <v/>
      </c>
    </row>
    <row r="538" spans="1:239">
      <c r="A538" s="8">
        <f>Deník!C539</f>
        <v>0</v>
      </c>
      <c r="B538" s="50" t="str">
        <f>Deník!R539</f>
        <v/>
      </c>
      <c r="C538" s="102" t="str">
        <f>IF(AND(Deník!R539&gt;1,Deník!R539&lt;&gt;""),1,"")</f>
        <v/>
      </c>
      <c r="D538" s="102" t="str">
        <f>IF(AND(Deník!R539&lt;=0,Deník!R539&lt;&gt;""),1,"")</f>
        <v/>
      </c>
      <c r="E538" s="103" t="str">
        <f>IF(AND(Deník!R539&gt;=0,Deník!R539&lt;=1),1,"")</f>
        <v/>
      </c>
      <c r="F538" s="79" t="str">
        <f>IF(Deník!R539&lt;&gt;"",Deník!R539+F537,"")</f>
        <v/>
      </c>
      <c r="G538" s="85"/>
      <c r="H538" s="54" t="str">
        <f>IF(MONTH(Deník!$C538)=H$2,IF(AND(Deník!$R538&gt;=0,Deník!$R538&lt;=1),"BE",Deník!$R538),"")</f>
        <v/>
      </c>
      <c r="I538" s="11" t="str">
        <f>IF(MONTH(Deník!$C538)=I$2,IF(AND(Deník!$R538&gt;=0,Deník!$R538&lt;=1),"BE",Deník!$R538),"")</f>
        <v/>
      </c>
      <c r="J538" s="11" t="str">
        <f>IF(MONTH(Deník!$C538)=J$2,IF(AND(Deník!$R538&gt;=0,Deník!$R538&lt;=1),"BE",Deník!$R538),"")</f>
        <v/>
      </c>
      <c r="K538" s="11" t="str">
        <f>IF(MONTH(Deník!$C538)=K$2,IF(AND(Deník!$R538&gt;=0,Deník!$R538&lt;=1),"BE",Deník!$R538),"")</f>
        <v/>
      </c>
      <c r="L538" s="11" t="str">
        <f>IF(MONTH(Deník!$C538)=L$2,IF(AND(Deník!$R538&gt;=0,Deník!$R538&lt;=1),"BE",Deník!$R538),"")</f>
        <v/>
      </c>
      <c r="M538" s="11" t="str">
        <f>IF(MONTH(Deník!$C538)=M$2,IF(AND(Deník!$R538&gt;=0,Deník!$R538&lt;=1),"BE",Deník!$R538),"")</f>
        <v/>
      </c>
      <c r="N538" s="11" t="str">
        <f>IF(MONTH(Deník!$C538)=N$2,IF(AND(Deník!$R538&gt;=0,Deník!$R538&lt;=1),"BE",Deník!$R538),"")</f>
        <v/>
      </c>
      <c r="O538" s="11" t="str">
        <f>IF(MONTH(Deník!$C538)=O$2,IF(AND(Deník!$R538&gt;=0,Deník!$R538&lt;=1),"BE",Deník!$R538),"")</f>
        <v/>
      </c>
      <c r="P538" s="11" t="str">
        <f>IF(MONTH(Deník!$C538)=P$2,IF(AND(Deník!$R538&gt;=0,Deník!$R538&lt;=1),"BE",Deník!$R538),"")</f>
        <v/>
      </c>
      <c r="Q538" s="11" t="str">
        <f>IF(MONTH(Deník!$C538)=Q$2,IF(AND(Deník!$R538&gt;=0,Deník!$R538&lt;=1),"BE",Deník!$R538),"")</f>
        <v/>
      </c>
      <c r="R538" s="11" t="str">
        <f>IF(MONTH(Deník!$C538)=R$2,IF(AND(Deník!$R538&gt;=0,Deník!$R538&lt;=1),"BE",Deník!$R538),"")</f>
        <v/>
      </c>
      <c r="S538" s="57" t="str">
        <f>IF(MONTH(Deník!$C538)=S$2,IF(AND(Deník!$R538&gt;=0,Deník!$R538&lt;=1),"BE",Deník!$R538),"")</f>
        <v/>
      </c>
      <c r="U538" s="12"/>
      <c r="V538" s="12"/>
      <c r="X538" s="600" t="str">
        <f>IF(Deník!$R538&lt;&gt;"",IF(Deník!$B538=Statistika!$F$63,IF(AND(Deník!$R538&gt;=0,Deník!$R538&lt;=1),"BE",Deník!$R538),""),"")</f>
        <v/>
      </c>
      <c r="Y538" s="13" t="str">
        <f>IF(Deník!$R538&lt;&gt;"",IF(Deník!$B538=Statistika!$F$64,IF(AND(Deník!$R538&gt;=0,Deník!$R538&lt;=1),"BE",Deník!$R538),""),"")</f>
        <v/>
      </c>
      <c r="Z538" s="13" t="str">
        <f>IF(Deník!$R538&lt;&gt;"",IF(Deník!$B538=Statistika!$F$65,IF(AND(Deník!$R538&gt;=0,Deník!$R538&lt;=1),"BE",Deník!$R538),""),"")</f>
        <v/>
      </c>
      <c r="AA538" s="13" t="str">
        <f>IF(Deník!$R538&lt;&gt;"",IF(Deník!$B538=Statistika!$F$66,IF(AND(Deník!$R538&gt;=0,Deník!$R538&lt;=1),"BE",Deník!$R538),""),"")</f>
        <v/>
      </c>
      <c r="AB538" s="13" t="str">
        <f>IF(Deník!$R538&lt;&gt;"",IF(Deník!$B538=Statistika!$F$67,IF(AND(Deník!$R538&gt;=0,Deník!$R538&lt;=1),"BE",Deník!$R538),""),"")</f>
        <v/>
      </c>
      <c r="AC538" s="13" t="str">
        <f>IF(Deník!$R538&lt;&gt;"",IF(Deník!$B538=Statistika!$F$68,IF(AND(Deník!$R538&gt;=0,Deník!$R538&lt;=1),"BE",Deník!$R538),""),"")</f>
        <v/>
      </c>
      <c r="AD538" s="13" t="str">
        <f>IF(Deník!$R538&lt;&gt;"",IF(Deník!$B538=Statistika!$F$69,IF(AND(Deník!$R538&gt;=0,Deník!$R538&lt;=1),"BE",Deník!$R538),""),"")</f>
        <v/>
      </c>
      <c r="AE538" s="601" t="str">
        <f>IF(Deník!$R538&lt;&gt;"",IF(Deník!$B538=Statistika!$F$70,IF(AND(Deník!$R538&gt;=0,Deník!$R538&lt;=1),"BE",Deník!$R538),""),"")</f>
        <v/>
      </c>
      <c r="AF538" s="90"/>
      <c r="AG538" s="63" t="str">
        <f>IF(Deník!$R538&lt;&gt;"",IF(Deník!$J538="L",IF(AND(Deník!$R538&gt;=0,Deník!$R538&lt;=1),"BE",Deník!$R538),""),"")</f>
        <v/>
      </c>
      <c r="AH538" s="13" t="str">
        <f>IF(Deník!$R538&lt;&gt;"",IF(Deník!$J538="S",IF(AND(Deník!$R538&gt;=0,Deník!$R538&lt;=1),"BE",Deník!$R538),""),"")</f>
        <v/>
      </c>
      <c r="AI538" s="95"/>
      <c r="AJ538" s="71" t="str">
        <f>IF(Deník!N539&lt;&gt;"",Deník!N539*-1,"")</f>
        <v/>
      </c>
      <c r="AK538" s="88"/>
      <c r="AL538" s="63" t="str">
        <f>IF(WEEKDAY(Deník!$C538,2)=1,IF(AND(Deník!$R538&gt;=0,Deník!$R538&lt;=1),"BE",Deník!$R538),"")</f>
        <v/>
      </c>
      <c r="AM538" s="13" t="str">
        <f>IF(WEEKDAY(Deník!$C538,2)=2,IF(AND(Deník!$R538&gt;=0,Deník!$R538&lt;=1),"BE",Deník!$R538),"")</f>
        <v/>
      </c>
      <c r="AN538" s="13" t="str">
        <f>IF(WEEKDAY(Deník!$C538,2)=3,IF(AND(Deník!$R538&gt;=0,Deník!$R538&lt;=1),"BE",Deník!$R538),"")</f>
        <v/>
      </c>
      <c r="AO538" s="13" t="str">
        <f>IF(WEEKDAY(Deník!$C538,2)=4,IF(AND(Deník!$R538&gt;=0,Deník!$R538&lt;=1),"BE",Deník!$R538),"")</f>
        <v/>
      </c>
      <c r="AP538" s="60" t="str">
        <f>IF(WEEKDAY(Deník!$C538,2)=5,IF(AND(Deník!$R538&gt;=0,Deník!$R538&lt;=1),"BE",Deník!$R538),"")</f>
        <v/>
      </c>
      <c r="AQ538" s="99"/>
      <c r="AR538" s="100">
        <f>Deník!D538</f>
        <v>0</v>
      </c>
      <c r="AS538" s="63" t="str">
        <f>IF(Deník!$D538&lt;&gt;"",IF(AND(Deník!$D538&gt;=AS$2,Deník!$D538&lt;=AS$3),IF(AND(Deník!$R538&gt;=0,Deník!$R538&lt;=1),"BE",Deník!$R538),""),"")</f>
        <v/>
      </c>
      <c r="AT538" s="63" t="str">
        <f>IF(Deník!$D538&lt;&gt;"",IF(AND(Deník!$D538&gt;=AT$2,Deník!$D538&lt;=AT$3),IF(AND(Deník!$R538&gt;=0,Deník!$R538&lt;=1),"BE",Deník!$R538),""),"")</f>
        <v/>
      </c>
      <c r="AU538" s="63" t="str">
        <f>IF(Deník!$D538&lt;&gt;"",IF(AND(Deník!$D538&gt;=AU$2,Deník!$D538&lt;=AU$3),IF(AND(Deník!$R538&gt;=0,Deník!$R538&lt;=1),"BE",Deník!$R538),""),"")</f>
        <v/>
      </c>
      <c r="AV538" s="63" t="str">
        <f>IF(Deník!$D538&lt;&gt;"",IF(AND(Deník!$D538&gt;=AV$2,Deník!$D538&lt;=AV$3),IF(AND(Deník!$R538&gt;=0,Deník!$R538&lt;=1),"BE",Deník!$R538),""),"")</f>
        <v/>
      </c>
      <c r="AW538" s="63" t="str">
        <f>IF(Deník!$D538&lt;&gt;"",IF(AND(Deník!$D538&gt;=AW$2,Deník!$D538&lt;=AW$3),IF(AND(Deník!$R538&gt;=0,Deník!$R538&lt;=1),"BE",Deník!$R538),""),"")</f>
        <v/>
      </c>
      <c r="AX538" s="63" t="str">
        <f>IF(Deník!$D538&lt;&gt;"",IF(AND(Deník!$D538&gt;=AX$2,Deník!$D538&lt;=AX$3),IF(AND(Deník!$R538&gt;=0,Deník!$R538&lt;=1),"BE",Deník!$R538),""),"")</f>
        <v/>
      </c>
      <c r="AY538" s="63" t="str">
        <f>IF(Deník!$D538&lt;&gt;"",IF(AND(Deník!$D538&gt;=AY$2,Deník!$D538&lt;=AY$3),IF(AND(Deník!$R538&gt;=0,Deník!$R538&lt;=1),"BE",Deník!$R538),""),"")</f>
        <v/>
      </c>
      <c r="AZ538" s="63" t="str">
        <f>IF(Deník!$D538&lt;&gt;"",IF(AND(Deník!$D538&gt;=AZ$2,Deník!$D538&lt;=AZ$3),IF(AND(Deník!$R538&gt;=0,Deník!$R538&lt;=1),"BE",Deník!$R538),""),"")</f>
        <v/>
      </c>
      <c r="BA538" s="63" t="str">
        <f>IF(Deník!$D538&lt;&gt;"",IF(AND(Deník!$D538&gt;=BA$2,Deník!$D538&lt;=BA$3),IF(AND(Deník!$R538&gt;=0,Deník!$R538&lt;=1),"BE",Deník!$R538),""),"")</f>
        <v/>
      </c>
      <c r="BB538" s="63" t="str">
        <f>IF(Deník!$D538&lt;&gt;"",IF(AND(Deník!$D538&gt;=BB$2,Deník!$D538&lt;=BB$3),IF(AND(Deník!$R538&gt;=0,Deník!$R538&lt;=1),"BE",Deník!$R538),""),"")</f>
        <v/>
      </c>
      <c r="BC538" s="71" t="str">
        <f>IF(Deník!$D538&lt;&gt;"",IF(AND(Deník!$D538&gt;=BC$2,Deník!$D538&lt;=BC$3),IF(AND(Deník!$R538&gt;=0,Deník!$R538&lt;=1),"BE",Deník!$R538),""),"")</f>
        <v/>
      </c>
      <c r="BD538" s="20" t="str">
        <f>IF(Deník!$J539="S",(Deník!$M539-Deník!$K539),IF(Deník!$J539="L",(Deník!$K539-Deník!$M539),""))</f>
        <v/>
      </c>
      <c r="BE538" s="20" t="str">
        <f>IF(Deník!$J539="S",(Deník!$K539-Deník!$O539),IF(Deník!$J539="L",(Deník!$O539-Deník!$K539),""))</f>
        <v/>
      </c>
      <c r="BF538" s="20" t="str">
        <f>IF(Deník!$J539="S",(Deník!$K539-Deník!$L539),IF(Deník!$J539="L",(Deník!$L539-Deník!$K539),""))</f>
        <v/>
      </c>
      <c r="BG538" s="20" t="str">
        <f>IF(Deník!$J539="S",(Deník!$K539-Deník!$S539),IF(Deník!$J539="L",(Deník!$S539-Deník!$K539),""))</f>
        <v/>
      </c>
      <c r="BH538" s="20" t="str">
        <f>IF(Deník!$J539="S",(Deník!$K539-Deník!$U539),IF(Deník!$J539="L",(Deník!$U539-Deník!$K539),""))</f>
        <v/>
      </c>
      <c r="BI538" s="20" t="str">
        <f>IF(Deník!$R538&gt;1,Deník!$R538,"")</f>
        <v/>
      </c>
      <c r="BJ538" s="20" t="str">
        <f>IF(Deník!$R538&lt;0,Deník!$R538,"")</f>
        <v/>
      </c>
      <c r="BK538" s="17"/>
      <c r="BM538" s="233" t="str">
        <f>IF(Deník!$R538&lt;&gt;"",IF(Deník!$Y538=Statistika!$F$78,IF(AND(Deník!$R538&gt;=0,Deník!$R538&lt;=1),"BE",Deník!$R538),""),"")</f>
        <v/>
      </c>
      <c r="BN538" s="233" t="str">
        <f>IF(Deník!$R538&lt;&gt;"",IF(Deník!$Y538=Statistika!$F$79,IF(AND(Deník!$R538&gt;=0,Deník!$R538&lt;=1),"BE",Deník!$R538),""),"")</f>
        <v/>
      </c>
      <c r="BO538" s="233" t="str">
        <f>IF(Deník!$R538&lt;&gt;"",IF(Deník!$Y538=Statistika!$F$80,IF(AND(Deník!$R538&gt;=0,Deník!$R538&lt;=1),"BE",Deník!$R538),""),"")</f>
        <v/>
      </c>
      <c r="BP538" s="233" t="str">
        <f>IF(Deník!$R538&lt;&gt;"",IF(Deník!$Y538=Statistika!$F$81,IF(AND(Deník!$R538&gt;=0,Deník!$R538&lt;=1),"BE",Deník!$R538),""),"")</f>
        <v/>
      </c>
      <c r="BQ538" s="233" t="str">
        <f>IF(Deník!$R538&lt;&gt;"",IF(Deník!$Y538=Statistika!$F$82,IF(AND(Deník!$R538&gt;=0,Deník!$R538&lt;=1),"BE",Deník!$R538),""),"")</f>
        <v/>
      </c>
      <c r="BR538" s="233" t="str">
        <f>IF(Deník!$R538&lt;&gt;"",IF(Deník!$Y538=Statistika!$F$83,IF(AND(Deník!$R538&gt;=0,Deník!$R538&lt;=1),"BE",Deník!$R538),""),"")</f>
        <v/>
      </c>
      <c r="BS538" s="233" t="str">
        <f>IF(Deník!$R538&lt;&gt;"",IF(Deník!$Y538=Statistika!$F$84,IF(AND(Deník!$R538&gt;=0,Deník!$R538&lt;=1),"BE",Deník!$R538),""),"")</f>
        <v/>
      </c>
      <c r="BT538" s="233" t="str">
        <f>IF(Deník!$R538&lt;&gt;"",IF(Deník!$Y538=Statistika!$F$85,IF(AND(Deník!$R538&gt;=0,Deník!$R538&lt;=1),"BE",Deník!$R538),""),"")</f>
        <v/>
      </c>
      <c r="BU538" s="233" t="str">
        <f>IF(Deník!$R538&lt;&gt;"",IF(Deník!$Y538=Statistika!$F$86,IF(AND(Deník!$R538&gt;=0,Deník!$R538&lt;=1),"BE",Deník!$R538),""),"")</f>
        <v/>
      </c>
      <c r="BV538" s="233" t="str">
        <f>IF(Deník!$R538&lt;&gt;"",IF(Deník!$Y538=Statistika!$F$87,IF(AND(Deník!$R538&gt;=0,Deník!$R538&lt;=1),"BE",Deník!$R538),""),"")</f>
        <v/>
      </c>
      <c r="BW538" s="233" t="str">
        <f>IF(Deník!$R538&lt;&gt;"",IF(Deník!$Y538=Statistika!$F$88,IF(AND(Deník!$R538&gt;=0,Deník!$R538&lt;=1),"BE",Deník!$R538),""),"")</f>
        <v/>
      </c>
      <c r="BX538" s="233" t="str">
        <f>IF(Deník!$R538&lt;&gt;"",IF(Deník!$Y538=Statistika!$F$89,IF(AND(Deník!$R538&gt;=0,Deník!$R538&lt;=1),"BE",Deník!$R538),""),"")</f>
        <v/>
      </c>
      <c r="BY538" s="233" t="str">
        <f>IF(Deník!$R538&lt;&gt;"",IF(Deník!$Y538=Statistika!$F$90,IF(AND(Deník!$R538&gt;=0,Deník!$R538&lt;=1),"BE",Deník!$R538),""),"")</f>
        <v/>
      </c>
      <c r="BZ538" s="233" t="str">
        <f>IF(Deník!$R538&lt;&gt;"",IF(Deník!$Y538=Statistika!$F$91,IF(AND(Deník!$R538&gt;=0,Deník!$R538&lt;=1),"BE",Deník!$R538),""),"")</f>
        <v/>
      </c>
      <c r="CA538" s="233"/>
      <c r="CB538" s="233" t="str">
        <f>IF(Deník!$R538&lt;&gt;"",IF(Deník!$AB538="SL",IF(AND(Deník!$R538&gt;=0,Deník!$R538&lt;=1),"BE",Deník!$R538),""),"")</f>
        <v/>
      </c>
      <c r="CC538" s="233" t="str">
        <f>IF(Deník!$R538&lt;&gt;"",IF(Deník!$AB538="BE10",IF(AND(Deník!$R538&gt;=0,Deník!$R538&lt;=1),"BE",Deník!$R538),""),"")</f>
        <v/>
      </c>
      <c r="CD538" s="233" t="str">
        <f>IF(Deník!$R538&lt;&gt;"",IF(Deník!$AB538="BE15",IF(AND(Deník!$R538&gt;=0,Deník!$R538&lt;=1),"BE",Deník!$R538),""),"")</f>
        <v/>
      </c>
      <c r="CE538" s="233" t="str">
        <f>IF(Deník!$R538&lt;&gt;"",IF(Deník!$AB538="BE20",IF(AND(Deník!$R538&gt;=0,Deník!$R538&lt;=1),"BE",Deník!$R538),""),"")</f>
        <v/>
      </c>
      <c r="CF538" s="233" t="str">
        <f>IF(Deník!$R538&lt;&gt;"",IF(Deník!$AB538="TP1",IF(AND(Deník!$R538&gt;=0,Deník!$R538&lt;=1),"BE",Deník!$R538),""),"")</f>
        <v/>
      </c>
      <c r="CG538" s="233" t="str">
        <f>IF(Deník!$R538&lt;&gt;"",IF(Deník!$AB538="TP2",IF(AND(Deník!$R538&gt;=0,Deník!$R538&lt;=1),"BE",Deník!$R538),""),"")</f>
        <v/>
      </c>
      <c r="CH538" s="233" t="str">
        <f>IF(Deník!$R538&lt;&gt;"",IF(Deník!$AB538="TP3",IF(AND(Deník!$R538&gt;=0,Deník!$R538&lt;=1),"BE",Deník!$R538),""),"")</f>
        <v/>
      </c>
      <c r="CI538" s="233" t="str">
        <f>IF(Deník!$R538&lt;&gt;"",IF(Deník!$AB538="Trailing SL",IF(AND(Deník!$R538&gt;=0,Deník!$R538&lt;=1),"BE",Deník!$R538),""),"")</f>
        <v/>
      </c>
      <c r="CJ538" s="233" t="str">
        <f>IF(Deník!$R538&lt;&gt;"",IF(Deník!$AB538="Manual",IF(AND(Deník!$R538&gt;=0,Deník!$R538&lt;=1),"BE",Deník!$R538),""),"")</f>
        <v/>
      </c>
      <c r="CK538" s="233"/>
      <c r="CL538" s="233" t="str">
        <f>IF(Deník!$R538&lt;0,IF(Deník!$AC538=Statistika!$F$117,Deník!$R538,""),"")</f>
        <v/>
      </c>
      <c r="CM538" s="233" t="str">
        <f>IF(Deník!$R538&lt;0,IF(Deník!$AC538=Statistika!$F$118,Deník!$R538,""),"")</f>
        <v/>
      </c>
      <c r="CN538" s="233" t="str">
        <f>IF(Deník!$R538&lt;0,IF(Deník!$AC538=Statistika!$F$119,Deník!$R538,""),"")</f>
        <v/>
      </c>
      <c r="CO538" s="233" t="str">
        <f>IF(Deník!$R538&lt;0,IF(Deník!$AC538=Statistika!$F$120,Deník!$R538,""),"")</f>
        <v/>
      </c>
      <c r="CP538" s="233" t="str">
        <f>IF(Deník!$R538&lt;0,IF(Deník!$AC538=Statistika!$F$121,Deník!$R538,""),"")</f>
        <v/>
      </c>
      <c r="CQ538" s="233" t="str">
        <f>IF(Deník!$R538&lt;0,IF(Deník!$AC538=Statistika!$F$122,Deník!$R538,""),"")</f>
        <v/>
      </c>
      <c r="CR538" s="233" t="str">
        <f>IF(Deník!$R538&lt;0,IF(Deník!$AC538=Statistika!$F$123,Deník!$R538,""),"")</f>
        <v/>
      </c>
      <c r="CS538" s="233" t="str">
        <f>IF(Deník!$R538&lt;0,IF(Deník!$AC538=Statistika!$F$124,Deník!$R538,""),"")</f>
        <v/>
      </c>
      <c r="CT538" s="233" t="str">
        <f>IF(Deník!$R538&lt;0,IF(Deník!$AC538=Statistika!$F$125,Deník!$R538,""),"")</f>
        <v/>
      </c>
      <c r="CU538" s="233"/>
      <c r="CV538" s="233" t="str">
        <f>IF(Deník!$R538&lt;0,IF(Deník!$AD538=$CV$2,Deník!$R538,""),"")</f>
        <v/>
      </c>
      <c r="CW538" s="233" t="str">
        <f>IF(Deník!$R538&lt;0,IF(Deník!$AD538=$CW$2,Deník!$R538,""),"")</f>
        <v/>
      </c>
      <c r="CX538" s="233" t="str">
        <f>IF(Deník!$R538&lt;0,IF(Deník!$AD538=$CX$2,Deník!$R538,""),"")</f>
        <v/>
      </c>
      <c r="CY538" s="233" t="str">
        <f>IF(Deník!$R538&lt;0,IF(Deník!$AD538=$CY$2,Deník!$R538,""),"")</f>
        <v/>
      </c>
      <c r="CZ538" s="233" t="str">
        <f>IF(Deník!$R538&lt;0,IF(Deník!$AD538=$CZ$2,Deník!$R538,""),"")</f>
        <v/>
      </c>
      <c r="DL538" s="221">
        <f t="shared" si="22"/>
        <v>93847.029999999984</v>
      </c>
      <c r="DM538" s="220">
        <f t="shared" si="21"/>
        <v>-6.1529700000000132E-2</v>
      </c>
      <c r="DO538" s="50">
        <f>Deník!W539</f>
        <v>0</v>
      </c>
      <c r="DP538" s="102" t="str">
        <f>IF(AND(Deník!W539&gt;0),1,"")</f>
        <v/>
      </c>
      <c r="DQ538" s="102">
        <f>IF(AND(Deník!W539&lt;=0),1,"")</f>
        <v>1</v>
      </c>
      <c r="DR538" s="227"/>
      <c r="DS538" s="228"/>
      <c r="DT538" s="85"/>
      <c r="DU538" s="54">
        <f>IF(MONTH(Deník!$C538)=DU$2,Deník!$W538,"")</f>
        <v>0</v>
      </c>
      <c r="DV538" s="222" t="str">
        <f>IF(MONTH(Deník!$C538)=DV$2,Deník!$W538,"")</f>
        <v/>
      </c>
      <c r="DW538" s="222" t="str">
        <f>IF(MONTH(Deník!$C538)=DW$2,Deník!$W538,"")</f>
        <v/>
      </c>
      <c r="DX538" s="222" t="str">
        <f>IF(MONTH(Deník!$C538)=DX$2,Deník!$W538,"")</f>
        <v/>
      </c>
      <c r="DY538" s="222" t="str">
        <f>IF(MONTH(Deník!$C538)=DY$2,Deník!$W538,"")</f>
        <v/>
      </c>
      <c r="DZ538" s="222" t="str">
        <f>IF(MONTH(Deník!$C538)=DZ$2,Deník!$W538,"")</f>
        <v/>
      </c>
      <c r="EA538" s="222" t="str">
        <f>IF(MONTH(Deník!$C538)=EA$2,Deník!$W538,"")</f>
        <v/>
      </c>
      <c r="EB538" s="222" t="str">
        <f>IF(MONTH(Deník!$C538)=EB$2,Deník!$W538,"")</f>
        <v/>
      </c>
      <c r="EC538" s="222" t="str">
        <f>IF(MONTH(Deník!$C538)=EC$2,Deník!$W538,"")</f>
        <v/>
      </c>
      <c r="ED538" s="222" t="str">
        <f>IF(MONTH(Deník!$C538)=ED$2,Deník!$W538,"")</f>
        <v/>
      </c>
      <c r="EE538" s="222" t="str">
        <f>IF(MONTH(Deník!$C538)=EE$2,Deník!$W538,"")</f>
        <v/>
      </c>
      <c r="EF538" s="222" t="str">
        <f>IF(MONTH(Deník!$C538)=EF$2,Deník!$W538,"")</f>
        <v/>
      </c>
      <c r="EI538" s="600" t="str">
        <f>IF(Deník!$W538&lt;&gt;"",IF(Deník!$B538=Statistika!$F$63,Deník!$W538,""),"")</f>
        <v/>
      </c>
      <c r="EJ538" s="13" t="str">
        <f>IF(Deník!$W538&lt;&gt;"",IF(Deník!$B538=Statistika!$F$64,Deník!$W538,""),"")</f>
        <v/>
      </c>
      <c r="EK538" s="13" t="str">
        <f>IF(Deník!$W538&lt;&gt;"",IF(Deník!$B538=Statistika!$F$65,Deník!$W538,""),"")</f>
        <v/>
      </c>
      <c r="EL538" s="13" t="str">
        <f>IF(Deník!$W538&lt;&gt;"",IF(Deník!$B538=Statistika!$F$66,Deník!$W538,""),"")</f>
        <v/>
      </c>
      <c r="EM538" s="13" t="str">
        <f>IF(Deník!$W538&lt;&gt;"",IF(Deník!$B538=Statistika!$F$67,Deník!$W538,""),"")</f>
        <v/>
      </c>
      <c r="EN538" s="13" t="str">
        <f>IF(Deník!$W538&lt;&gt;"",IF(Deník!$B538=Statistika!$F$68,Deník!$W538,""),"")</f>
        <v/>
      </c>
      <c r="EO538" s="13" t="str">
        <f>IF(Deník!$W538&lt;&gt;"",IF(Deník!$B538=Statistika!$F$69,Deník!$W538,""),"")</f>
        <v/>
      </c>
      <c r="EP538" s="601" t="str">
        <f>IF(Deník!$W538&lt;&gt;"",IF(Deník!$B538=Statistika!$F$70,Deník!$W538,""),"")</f>
        <v/>
      </c>
      <c r="EQ538" s="90"/>
      <c r="ER538" s="63" t="str">
        <f>IF(Deník!$W538&lt;&gt;"",IF(Deník!$J538="L",Deník!$W538,""),"")</f>
        <v/>
      </c>
      <c r="ES538" s="13" t="str">
        <f>IF(Deník!$W538&lt;&gt;"",IF(Deník!$J538="S",Deník!$W538,""),"")</f>
        <v/>
      </c>
      <c r="ET538" s="95"/>
      <c r="EU538" s="88"/>
      <c r="EV538" s="63" t="str">
        <f>IF(WEEKDAY(Deník!$C538,2)=1,Deník!$W538,"")</f>
        <v/>
      </c>
      <c r="EW538" s="13" t="str">
        <f>IF(WEEKDAY(Deník!$C538,2)=2,Deník!$W538,"")</f>
        <v/>
      </c>
      <c r="EX538" s="13" t="str">
        <f>IF(WEEKDAY(Deník!$C538,2)=3,Deník!$W538,"")</f>
        <v/>
      </c>
      <c r="EY538" s="13" t="str">
        <f>IF(WEEKDAY(Deník!$C538,2)=4,Deník!$W538,"")</f>
        <v/>
      </c>
      <c r="EZ538" s="60" t="str">
        <f>IF(WEEKDAY(Deník!$C538,2)=5,Deník!$W538,"")</f>
        <v/>
      </c>
      <c r="FA538" s="99"/>
      <c r="FB538" s="100">
        <f>Deník!D538</f>
        <v>0</v>
      </c>
      <c r="FC538" s="63">
        <f>IF($FB538&lt;&gt;"",IF(AND($FB538&gt;=FC$2,$FB538&lt;=FC$3),Deník!$W538,""))</f>
        <v>0</v>
      </c>
      <c r="FD538" s="63" t="str">
        <f>IF($FB538&lt;&gt;"",IF(AND($FB538&gt;=FD$2,$FB538&lt;=FD$3),Deník!$W538,""))</f>
        <v/>
      </c>
      <c r="FE538" s="63" t="str">
        <f>IF($FB538&lt;&gt;"",IF(AND($FB538&gt;=FE$2,$FB538&lt;=FE$3),Deník!$W538,""))</f>
        <v/>
      </c>
      <c r="FF538" s="63" t="str">
        <f>IF($FB538&lt;&gt;"",IF(AND($FB538&gt;=FF$2,$FB538&lt;=FF$3),Deník!$W538,""))</f>
        <v/>
      </c>
      <c r="FG538" s="63" t="str">
        <f>IF($FB538&lt;&gt;"",IF(AND($FB538&gt;=FG$2,$FB538&lt;=FG$3),Deník!$W538,""))</f>
        <v/>
      </c>
      <c r="FH538" s="63" t="str">
        <f>IF($FB538&lt;&gt;"",IF(AND($FB538&gt;=FH$2,$FB538&lt;=FH$3),Deník!$W538,""))</f>
        <v/>
      </c>
      <c r="FI538" s="63" t="str">
        <f>IF($FB538&lt;&gt;"",IF(AND($FB538&gt;=FI$2,$FB538&lt;=FI$3),Deník!$W538,""))</f>
        <v/>
      </c>
      <c r="FJ538" s="63" t="str">
        <f>IF($FB538&lt;&gt;"",IF(AND($FB538&gt;=FJ$2,$FB538&lt;=FJ$3),Deník!$W538,""))</f>
        <v/>
      </c>
      <c r="FK538" s="63" t="str">
        <f>IF($FB538&lt;&gt;"",IF(AND($FB538&gt;=FK$2,$FB538&lt;=FK$3),Deník!$W538,""))</f>
        <v/>
      </c>
      <c r="FL538" s="63" t="str">
        <f>IF($FB538&lt;&gt;"",IF(AND($FB538&gt;=FL$2,$FB538&lt;=FL$3),Deník!$W538,""))</f>
        <v/>
      </c>
      <c r="FM538" s="63" t="str">
        <f>IF($FB538&lt;&gt;"",IF(AND($FB538&gt;=FM$2,$FB538&lt;=FM$3),Deník!$W538,""))</f>
        <v/>
      </c>
      <c r="FN538" s="13"/>
      <c r="FO538" s="20" t="str">
        <f>IF(Deník!$W538&gt;1,Deník!$W538,"")</f>
        <v/>
      </c>
      <c r="FP538" s="20" t="str">
        <f>IF(Deník!$W538&lt;0,Deník!$W538,"")</f>
        <v/>
      </c>
      <c r="FQ538" s="17"/>
      <c r="FS538" s="233"/>
      <c r="FT538" s="233" t="str">
        <f>IF(Deník!$W538&lt;&gt;"",IF(Deník!$Y538=Statistika!$F$78,Deník!$W538,""),"")</f>
        <v/>
      </c>
      <c r="FU538" s="233" t="str">
        <f>IF(Deník!$W538&lt;&gt;"",IF(Deník!$Y538=Statistika!$F$79,Deník!$W538,""),"")</f>
        <v/>
      </c>
      <c r="FV538" s="233" t="str">
        <f>IF(Deník!$W538&lt;&gt;"",IF(Deník!$Y538=Statistika!$F$80,Deník!$W538,""),"")</f>
        <v/>
      </c>
      <c r="FW538" s="233" t="str">
        <f>IF(Deník!$W538&lt;&gt;"",IF(Deník!$Y538=Statistika!$F$81,Deník!$W538,""),"")</f>
        <v/>
      </c>
      <c r="FX538" s="233" t="str">
        <f>IF(Deník!$W538&lt;&gt;"",IF(Deník!$Y538=Statistika!$F$82,Deník!$W538,""),"")</f>
        <v/>
      </c>
      <c r="FY538" s="233" t="str">
        <f>IF(Deník!$W538&lt;&gt;"",IF(Deník!$Y538=Statistika!$F$83,Deník!$W538,""),"")</f>
        <v/>
      </c>
      <c r="FZ538" s="233" t="str">
        <f>IF(Deník!$W538&lt;&gt;"",IF(Deník!$Y538=Statistika!$F$84,Deník!$W538,""),"")</f>
        <v/>
      </c>
      <c r="GA538" s="233" t="str">
        <f>IF(Deník!$W538&lt;&gt;"",IF(Deník!$Y538=Statistika!$F$85,Deník!$W538,""),"")</f>
        <v/>
      </c>
      <c r="GB538" s="233" t="str">
        <f>IF(Deník!$W538&lt;&gt;"",IF(Deník!$Y538=Statistika!$F$86,Deník!$W538,""),"")</f>
        <v/>
      </c>
      <c r="GC538" s="233" t="str">
        <f>IF(Deník!$W538&lt;&gt;"",IF(Deník!$Y538=Statistika!$F$87,Deník!$W538,""),"")</f>
        <v/>
      </c>
      <c r="GD538" s="233" t="str">
        <f>IF(Deník!$W538&lt;&gt;"",IF(Deník!$Y538=Statistika!$F$88,Deník!$W538,""),"")</f>
        <v/>
      </c>
      <c r="GE538" s="233" t="str">
        <f>IF(Deník!$W538&lt;&gt;"",IF(Deník!$Y538=Statistika!$F$89,Deník!$W538,""),"")</f>
        <v/>
      </c>
      <c r="GF538" s="233" t="str">
        <f>IF(Deník!$W538&lt;&gt;"",IF(Deník!$Y538=Statistika!$F$90,Deník!$W538,""),"")</f>
        <v/>
      </c>
      <c r="GG538" s="233" t="str">
        <f>IF(Deník!$W538&lt;&gt;"",IF(Deník!$Y538=Statistika!$F$91,Deník!$W538,""),"")</f>
        <v/>
      </c>
      <c r="GH538" s="233"/>
      <c r="GI538" s="233" t="str">
        <f>IF(Deník!$W538&lt;&gt;"",IF(Deník!$AB538=Statistika!$L$100,Deník!$W538,""),"")</f>
        <v/>
      </c>
      <c r="GJ538" s="233" t="str">
        <f>IF(Deník!$W538&lt;&gt;"",IF(Deník!$AB538=Statistika!$L$101,Deník!$W538,""),"")</f>
        <v/>
      </c>
      <c r="GK538" s="233" t="str">
        <f>IF(Deník!$W538&lt;&gt;"",IF(Deník!$AB538=Statistika!$L$102,Deník!$W538,""),"")</f>
        <v/>
      </c>
      <c r="GL538" s="233" t="str">
        <f>IF(Deník!$W538&lt;&gt;"",IF(Deník!$AB538=Statistika!$L$103,Deník!$W538,""),"")</f>
        <v/>
      </c>
      <c r="GM538" s="233" t="str">
        <f>IF(Deník!$W538&lt;&gt;"",IF(Deník!$AB538=Statistika!$L$104,Deník!$W538,""),"")</f>
        <v/>
      </c>
      <c r="GN538" s="233" t="str">
        <f>IF(Deník!$W538&lt;&gt;"",IF(Deník!$AB538=Statistika!$L$105,Deník!$W538,""),"")</f>
        <v/>
      </c>
      <c r="GO538" s="233" t="str">
        <f>IF(Deník!$W538&lt;&gt;"",IF(Deník!$AB538=Statistika!$L$106,Deník!$W538,""),"")</f>
        <v/>
      </c>
      <c r="GP538" s="233" t="str">
        <f>IF(Deník!$W538&lt;&gt;"",IF(Deník!$AB538=Statistika!$L$107,Deník!$W538,""),"")</f>
        <v/>
      </c>
      <c r="GQ538" s="233" t="str">
        <f>IF(Deník!$W538&lt;&gt;"",IF(Deník!$AB538=Statistika!$L$108,Deník!$W538,""),"")</f>
        <v/>
      </c>
      <c r="GS538" s="233" t="str">
        <f>IF(Deník!$W538&lt;0,IF(Deník!$AC538=Statistika!$F$117,Deník!$W538,""),"")</f>
        <v/>
      </c>
      <c r="GT538" s="233" t="str">
        <f>IF(Deník!$W538&lt;0,IF(Deník!$AC538=Statistika!$F$118,Deník!$W538,""),"")</f>
        <v/>
      </c>
      <c r="GU538" s="233" t="str">
        <f>IF(Deník!$W538&lt;0,IF(Deník!$AC538=Statistika!$F$119,Deník!$W538,""),"")</f>
        <v/>
      </c>
      <c r="GV538" s="233" t="str">
        <f>IF(Deník!$W538&lt;0,IF(Deník!$AC538=Statistika!$F$120,Deník!$W538,""),"")</f>
        <v/>
      </c>
      <c r="GW538" s="233" t="str">
        <f>IF(Deník!$W538&lt;0,IF(Deník!$AC538=Statistika!$F$121,Deník!$W538,""),"")</f>
        <v/>
      </c>
      <c r="GX538" s="233" t="str">
        <f>IF(Deník!$W538&lt;0,IF(Deník!$AC538=Statistika!$F$122,Deník!$W538,""),"")</f>
        <v/>
      </c>
      <c r="GY538" s="233" t="str">
        <f>IF(Deník!$W538&lt;0,IF(Deník!$AC538=Statistika!$F$123,Deník!$W538,""),"")</f>
        <v/>
      </c>
      <c r="GZ538" s="233" t="str">
        <f>IF(Deník!$W538&lt;0,IF(Deník!$AC538=Statistika!$F$124,Deník!$W538,""),"")</f>
        <v/>
      </c>
      <c r="HA538" s="233" t="str">
        <f>IF(Deník!$W538&lt;0,IF(Deník!$AC538=Statistika!$F$125,Deník!$W538,""),"")</f>
        <v/>
      </c>
      <c r="HC538" s="233" t="str">
        <f>IF(Deník!$W538&lt;0,IF(Deník!$AD538=Statistika!$F$133,Deník!$W538,""),"")</f>
        <v/>
      </c>
      <c r="HD538" s="233" t="str">
        <f>IF(Deník!$W538&lt;0,IF(Deník!$AD538=Statistika!$F$134,Deník!$W538,""),"")</f>
        <v/>
      </c>
      <c r="HE538" s="233" t="str">
        <f>IF(Deník!$W538&lt;0,IF(Deník!$AD538=Statistika!$F$135,Deník!$W538,""),"")</f>
        <v/>
      </c>
      <c r="HF538" s="233" t="str">
        <f>IF(Deník!$W538&lt;0,IF(Deník!$AD538=Statistika!$F$136,Deník!$W538,""),"")</f>
        <v/>
      </c>
      <c r="HG538" s="233" t="str">
        <f>IF(Deník!$W538&lt;0,IF(Deník!$AD538=Statistika!$F$137,Deník!$W538,""),"")</f>
        <v/>
      </c>
      <c r="ID538" s="8">
        <f>Tabulka4[[#This Row],[Sloupec3]]</f>
        <v>0</v>
      </c>
      <c r="IE538" s="17" t="str">
        <f>IF(AND([1]Deník!$C538&gt;='[1]Měsíční shrnutí'!$D$1,[1]Deník!$C538&lt;='[1]Měsíční shrnutí'!$F$1),[1]Deník!$X538,"")</f>
        <v/>
      </c>
    </row>
    <row r="539" spans="1:239">
      <c r="A539" s="8">
        <f>Deník!C540</f>
        <v>0</v>
      </c>
      <c r="B539" s="50" t="str">
        <f>Deník!R540</f>
        <v/>
      </c>
      <c r="C539" s="102" t="str">
        <f>IF(AND(Deník!R540&gt;1,Deník!R540&lt;&gt;""),1,"")</f>
        <v/>
      </c>
      <c r="D539" s="102" t="str">
        <f>IF(AND(Deník!R540&lt;=0,Deník!R540&lt;&gt;""),1,"")</f>
        <v/>
      </c>
      <c r="E539" s="103" t="str">
        <f>IF(AND(Deník!R540&gt;=0,Deník!R540&lt;=1),1,"")</f>
        <v/>
      </c>
      <c r="F539" s="79" t="str">
        <f>IF(Deník!R540&lt;&gt;"",Deník!R540+F538,"")</f>
        <v/>
      </c>
      <c r="G539" s="85"/>
      <c r="H539" s="54" t="str">
        <f>IF(MONTH(Deník!$C539)=H$2,IF(AND(Deník!$R539&gt;=0,Deník!$R539&lt;=1),"BE",Deník!$R539),"")</f>
        <v/>
      </c>
      <c r="I539" s="11" t="str">
        <f>IF(MONTH(Deník!$C539)=I$2,IF(AND(Deník!$R539&gt;=0,Deník!$R539&lt;=1),"BE",Deník!$R539),"")</f>
        <v/>
      </c>
      <c r="J539" s="11" t="str">
        <f>IF(MONTH(Deník!$C539)=J$2,IF(AND(Deník!$R539&gt;=0,Deník!$R539&lt;=1),"BE",Deník!$R539),"")</f>
        <v/>
      </c>
      <c r="K539" s="11" t="str">
        <f>IF(MONTH(Deník!$C539)=K$2,IF(AND(Deník!$R539&gt;=0,Deník!$R539&lt;=1),"BE",Deník!$R539),"")</f>
        <v/>
      </c>
      <c r="L539" s="11" t="str">
        <f>IF(MONTH(Deník!$C539)=L$2,IF(AND(Deník!$R539&gt;=0,Deník!$R539&lt;=1),"BE",Deník!$R539),"")</f>
        <v/>
      </c>
      <c r="M539" s="11" t="str">
        <f>IF(MONTH(Deník!$C539)=M$2,IF(AND(Deník!$R539&gt;=0,Deník!$R539&lt;=1),"BE",Deník!$R539),"")</f>
        <v/>
      </c>
      <c r="N539" s="11" t="str">
        <f>IF(MONTH(Deník!$C539)=N$2,IF(AND(Deník!$R539&gt;=0,Deník!$R539&lt;=1),"BE",Deník!$R539),"")</f>
        <v/>
      </c>
      <c r="O539" s="11" t="str">
        <f>IF(MONTH(Deník!$C539)=O$2,IF(AND(Deník!$R539&gt;=0,Deník!$R539&lt;=1),"BE",Deník!$R539),"")</f>
        <v/>
      </c>
      <c r="P539" s="11" t="str">
        <f>IF(MONTH(Deník!$C539)=P$2,IF(AND(Deník!$R539&gt;=0,Deník!$R539&lt;=1),"BE",Deník!$R539),"")</f>
        <v/>
      </c>
      <c r="Q539" s="11" t="str">
        <f>IF(MONTH(Deník!$C539)=Q$2,IF(AND(Deník!$R539&gt;=0,Deník!$R539&lt;=1),"BE",Deník!$R539),"")</f>
        <v/>
      </c>
      <c r="R539" s="11" t="str">
        <f>IF(MONTH(Deník!$C539)=R$2,IF(AND(Deník!$R539&gt;=0,Deník!$R539&lt;=1),"BE",Deník!$R539),"")</f>
        <v/>
      </c>
      <c r="S539" s="57" t="str">
        <f>IF(MONTH(Deník!$C539)=S$2,IF(AND(Deník!$R539&gt;=0,Deník!$R539&lt;=1),"BE",Deník!$R539),"")</f>
        <v/>
      </c>
      <c r="U539" s="12"/>
      <c r="V539" s="12"/>
      <c r="X539" s="600" t="str">
        <f>IF(Deník!$R539&lt;&gt;"",IF(Deník!$B539=Statistika!$F$63,IF(AND(Deník!$R539&gt;=0,Deník!$R539&lt;=1),"BE",Deník!$R539),""),"")</f>
        <v/>
      </c>
      <c r="Y539" s="13" t="str">
        <f>IF(Deník!$R539&lt;&gt;"",IF(Deník!$B539=Statistika!$F$64,IF(AND(Deník!$R539&gt;=0,Deník!$R539&lt;=1),"BE",Deník!$R539),""),"")</f>
        <v/>
      </c>
      <c r="Z539" s="13" t="str">
        <f>IF(Deník!$R539&lt;&gt;"",IF(Deník!$B539=Statistika!$F$65,IF(AND(Deník!$R539&gt;=0,Deník!$R539&lt;=1),"BE",Deník!$R539),""),"")</f>
        <v/>
      </c>
      <c r="AA539" s="13" t="str">
        <f>IF(Deník!$R539&lt;&gt;"",IF(Deník!$B539=Statistika!$F$66,IF(AND(Deník!$R539&gt;=0,Deník!$R539&lt;=1),"BE",Deník!$R539),""),"")</f>
        <v/>
      </c>
      <c r="AB539" s="13" t="str">
        <f>IF(Deník!$R539&lt;&gt;"",IF(Deník!$B539=Statistika!$F$67,IF(AND(Deník!$R539&gt;=0,Deník!$R539&lt;=1),"BE",Deník!$R539),""),"")</f>
        <v/>
      </c>
      <c r="AC539" s="13" t="str">
        <f>IF(Deník!$R539&lt;&gt;"",IF(Deník!$B539=Statistika!$F$68,IF(AND(Deník!$R539&gt;=0,Deník!$R539&lt;=1),"BE",Deník!$R539),""),"")</f>
        <v/>
      </c>
      <c r="AD539" s="13" t="str">
        <f>IF(Deník!$R539&lt;&gt;"",IF(Deník!$B539=Statistika!$F$69,IF(AND(Deník!$R539&gt;=0,Deník!$R539&lt;=1),"BE",Deník!$R539),""),"")</f>
        <v/>
      </c>
      <c r="AE539" s="601" t="str">
        <f>IF(Deník!$R539&lt;&gt;"",IF(Deník!$B539=Statistika!$F$70,IF(AND(Deník!$R539&gt;=0,Deník!$R539&lt;=1),"BE",Deník!$R539),""),"")</f>
        <v/>
      </c>
      <c r="AF539" s="90"/>
      <c r="AG539" s="63" t="str">
        <f>IF(Deník!$R539&lt;&gt;"",IF(Deník!$J539="L",IF(AND(Deník!$R539&gt;=0,Deník!$R539&lt;=1),"BE",Deník!$R539),""),"")</f>
        <v/>
      </c>
      <c r="AH539" s="13" t="str">
        <f>IF(Deník!$R539&lt;&gt;"",IF(Deník!$J539="S",IF(AND(Deník!$R539&gt;=0,Deník!$R539&lt;=1),"BE",Deník!$R539),""),"")</f>
        <v/>
      </c>
      <c r="AI539" s="95"/>
      <c r="AJ539" s="71" t="str">
        <f>IF(Deník!N540&lt;&gt;"",Deník!N540*-1,"")</f>
        <v/>
      </c>
      <c r="AK539" s="88"/>
      <c r="AL539" s="63" t="str">
        <f>IF(WEEKDAY(Deník!$C539,2)=1,IF(AND(Deník!$R539&gt;=0,Deník!$R539&lt;=1),"BE",Deník!$R539),"")</f>
        <v/>
      </c>
      <c r="AM539" s="13" t="str">
        <f>IF(WEEKDAY(Deník!$C539,2)=2,IF(AND(Deník!$R539&gt;=0,Deník!$R539&lt;=1),"BE",Deník!$R539),"")</f>
        <v/>
      </c>
      <c r="AN539" s="13" t="str">
        <f>IF(WEEKDAY(Deník!$C539,2)=3,IF(AND(Deník!$R539&gt;=0,Deník!$R539&lt;=1),"BE",Deník!$R539),"")</f>
        <v/>
      </c>
      <c r="AO539" s="13" t="str">
        <f>IF(WEEKDAY(Deník!$C539,2)=4,IF(AND(Deník!$R539&gt;=0,Deník!$R539&lt;=1),"BE",Deník!$R539),"")</f>
        <v/>
      </c>
      <c r="AP539" s="60" t="str">
        <f>IF(WEEKDAY(Deník!$C539,2)=5,IF(AND(Deník!$R539&gt;=0,Deník!$R539&lt;=1),"BE",Deník!$R539),"")</f>
        <v/>
      </c>
      <c r="AQ539" s="99"/>
      <c r="AR539" s="100">
        <f>Deník!D539</f>
        <v>0</v>
      </c>
      <c r="AS539" s="63" t="str">
        <f>IF(Deník!$D539&lt;&gt;"",IF(AND(Deník!$D539&gt;=AS$2,Deník!$D539&lt;=AS$3),IF(AND(Deník!$R539&gt;=0,Deník!$R539&lt;=1),"BE",Deník!$R539),""),"")</f>
        <v/>
      </c>
      <c r="AT539" s="63" t="str">
        <f>IF(Deník!$D539&lt;&gt;"",IF(AND(Deník!$D539&gt;=AT$2,Deník!$D539&lt;=AT$3),IF(AND(Deník!$R539&gt;=0,Deník!$R539&lt;=1),"BE",Deník!$R539),""),"")</f>
        <v/>
      </c>
      <c r="AU539" s="63" t="str">
        <f>IF(Deník!$D539&lt;&gt;"",IF(AND(Deník!$D539&gt;=AU$2,Deník!$D539&lt;=AU$3),IF(AND(Deník!$R539&gt;=0,Deník!$R539&lt;=1),"BE",Deník!$R539),""),"")</f>
        <v/>
      </c>
      <c r="AV539" s="63" t="str">
        <f>IF(Deník!$D539&lt;&gt;"",IF(AND(Deník!$D539&gt;=AV$2,Deník!$D539&lt;=AV$3),IF(AND(Deník!$R539&gt;=0,Deník!$R539&lt;=1),"BE",Deník!$R539),""),"")</f>
        <v/>
      </c>
      <c r="AW539" s="63" t="str">
        <f>IF(Deník!$D539&lt;&gt;"",IF(AND(Deník!$D539&gt;=AW$2,Deník!$D539&lt;=AW$3),IF(AND(Deník!$R539&gt;=0,Deník!$R539&lt;=1),"BE",Deník!$R539),""),"")</f>
        <v/>
      </c>
      <c r="AX539" s="63" t="str">
        <f>IF(Deník!$D539&lt;&gt;"",IF(AND(Deník!$D539&gt;=AX$2,Deník!$D539&lt;=AX$3),IF(AND(Deník!$R539&gt;=0,Deník!$R539&lt;=1),"BE",Deník!$R539),""),"")</f>
        <v/>
      </c>
      <c r="AY539" s="63" t="str">
        <f>IF(Deník!$D539&lt;&gt;"",IF(AND(Deník!$D539&gt;=AY$2,Deník!$D539&lt;=AY$3),IF(AND(Deník!$R539&gt;=0,Deník!$R539&lt;=1),"BE",Deník!$R539),""),"")</f>
        <v/>
      </c>
      <c r="AZ539" s="63" t="str">
        <f>IF(Deník!$D539&lt;&gt;"",IF(AND(Deník!$D539&gt;=AZ$2,Deník!$D539&lt;=AZ$3),IF(AND(Deník!$R539&gt;=0,Deník!$R539&lt;=1),"BE",Deník!$R539),""),"")</f>
        <v/>
      </c>
      <c r="BA539" s="63" t="str">
        <f>IF(Deník!$D539&lt;&gt;"",IF(AND(Deník!$D539&gt;=BA$2,Deník!$D539&lt;=BA$3),IF(AND(Deník!$R539&gt;=0,Deník!$R539&lt;=1),"BE",Deník!$R539),""),"")</f>
        <v/>
      </c>
      <c r="BB539" s="63" t="str">
        <f>IF(Deník!$D539&lt;&gt;"",IF(AND(Deník!$D539&gt;=BB$2,Deník!$D539&lt;=BB$3),IF(AND(Deník!$R539&gt;=0,Deník!$R539&lt;=1),"BE",Deník!$R539),""),"")</f>
        <v/>
      </c>
      <c r="BC539" s="71" t="str">
        <f>IF(Deník!$D539&lt;&gt;"",IF(AND(Deník!$D539&gt;=BC$2,Deník!$D539&lt;=BC$3),IF(AND(Deník!$R539&gt;=0,Deník!$R539&lt;=1),"BE",Deník!$R539),""),"")</f>
        <v/>
      </c>
      <c r="BD539" s="20" t="str">
        <f>IF(Deník!$J540="S",(Deník!$M540-Deník!$K540),IF(Deník!$J540="L",(Deník!$K540-Deník!$M540),""))</f>
        <v/>
      </c>
      <c r="BE539" s="20" t="str">
        <f>IF(Deník!$J540="S",(Deník!$K540-Deník!$O540),IF(Deník!$J540="L",(Deník!$O540-Deník!$K540),""))</f>
        <v/>
      </c>
      <c r="BF539" s="20" t="str">
        <f>IF(Deník!$J540="S",(Deník!$K540-Deník!$L540),IF(Deník!$J540="L",(Deník!$L540-Deník!$K540),""))</f>
        <v/>
      </c>
      <c r="BG539" s="20" t="str">
        <f>IF(Deník!$J540="S",(Deník!$K540-Deník!$S540),IF(Deník!$J540="L",(Deník!$S540-Deník!$K540),""))</f>
        <v/>
      </c>
      <c r="BH539" s="20" t="str">
        <f>IF(Deník!$J540="S",(Deník!$K540-Deník!$U540),IF(Deník!$J540="L",(Deník!$U540-Deník!$K540),""))</f>
        <v/>
      </c>
      <c r="BI539" s="20" t="str">
        <f>IF(Deník!$R539&gt;1,Deník!$R539,"")</f>
        <v/>
      </c>
      <c r="BJ539" s="20" t="str">
        <f>IF(Deník!$R539&lt;0,Deník!$R539,"")</f>
        <v/>
      </c>
      <c r="BK539" s="17"/>
      <c r="BM539" s="233" t="str">
        <f>IF(Deník!$R539&lt;&gt;"",IF(Deník!$Y539=Statistika!$F$78,IF(AND(Deník!$R539&gt;=0,Deník!$R539&lt;=1),"BE",Deník!$R539),""),"")</f>
        <v/>
      </c>
      <c r="BN539" s="233" t="str">
        <f>IF(Deník!$R539&lt;&gt;"",IF(Deník!$Y539=Statistika!$F$79,IF(AND(Deník!$R539&gt;=0,Deník!$R539&lt;=1),"BE",Deník!$R539),""),"")</f>
        <v/>
      </c>
      <c r="BO539" s="233" t="str">
        <f>IF(Deník!$R539&lt;&gt;"",IF(Deník!$Y539=Statistika!$F$80,IF(AND(Deník!$R539&gt;=0,Deník!$R539&lt;=1),"BE",Deník!$R539),""),"")</f>
        <v/>
      </c>
      <c r="BP539" s="233" t="str">
        <f>IF(Deník!$R539&lt;&gt;"",IF(Deník!$Y539=Statistika!$F$81,IF(AND(Deník!$R539&gt;=0,Deník!$R539&lt;=1),"BE",Deník!$R539),""),"")</f>
        <v/>
      </c>
      <c r="BQ539" s="233" t="str">
        <f>IF(Deník!$R539&lt;&gt;"",IF(Deník!$Y539=Statistika!$F$82,IF(AND(Deník!$R539&gt;=0,Deník!$R539&lt;=1),"BE",Deník!$R539),""),"")</f>
        <v/>
      </c>
      <c r="BR539" s="233" t="str">
        <f>IF(Deník!$R539&lt;&gt;"",IF(Deník!$Y539=Statistika!$F$83,IF(AND(Deník!$R539&gt;=0,Deník!$R539&lt;=1),"BE",Deník!$R539),""),"")</f>
        <v/>
      </c>
      <c r="BS539" s="233" t="str">
        <f>IF(Deník!$R539&lt;&gt;"",IF(Deník!$Y539=Statistika!$F$84,IF(AND(Deník!$R539&gt;=0,Deník!$R539&lt;=1),"BE",Deník!$R539),""),"")</f>
        <v/>
      </c>
      <c r="BT539" s="233" t="str">
        <f>IF(Deník!$R539&lt;&gt;"",IF(Deník!$Y539=Statistika!$F$85,IF(AND(Deník!$R539&gt;=0,Deník!$R539&lt;=1),"BE",Deník!$R539),""),"")</f>
        <v/>
      </c>
      <c r="BU539" s="233" t="str">
        <f>IF(Deník!$R539&lt;&gt;"",IF(Deník!$Y539=Statistika!$F$86,IF(AND(Deník!$R539&gt;=0,Deník!$R539&lt;=1),"BE",Deník!$R539),""),"")</f>
        <v/>
      </c>
      <c r="BV539" s="233" t="str">
        <f>IF(Deník!$R539&lt;&gt;"",IF(Deník!$Y539=Statistika!$F$87,IF(AND(Deník!$R539&gt;=0,Deník!$R539&lt;=1),"BE",Deník!$R539),""),"")</f>
        <v/>
      </c>
      <c r="BW539" s="233" t="str">
        <f>IF(Deník!$R539&lt;&gt;"",IF(Deník!$Y539=Statistika!$F$88,IF(AND(Deník!$R539&gt;=0,Deník!$R539&lt;=1),"BE",Deník!$R539),""),"")</f>
        <v/>
      </c>
      <c r="BX539" s="233" t="str">
        <f>IF(Deník!$R539&lt;&gt;"",IF(Deník!$Y539=Statistika!$F$89,IF(AND(Deník!$R539&gt;=0,Deník!$R539&lt;=1),"BE",Deník!$R539),""),"")</f>
        <v/>
      </c>
      <c r="BY539" s="233" t="str">
        <f>IF(Deník!$R539&lt;&gt;"",IF(Deník!$Y539=Statistika!$F$90,IF(AND(Deník!$R539&gt;=0,Deník!$R539&lt;=1),"BE",Deník!$R539),""),"")</f>
        <v/>
      </c>
      <c r="BZ539" s="233" t="str">
        <f>IF(Deník!$R539&lt;&gt;"",IF(Deník!$Y539=Statistika!$F$91,IF(AND(Deník!$R539&gt;=0,Deník!$R539&lt;=1),"BE",Deník!$R539),""),"")</f>
        <v/>
      </c>
      <c r="CA539" s="233"/>
      <c r="CB539" s="233" t="str">
        <f>IF(Deník!$R539&lt;&gt;"",IF(Deník!$AB539="SL",IF(AND(Deník!$R539&gt;=0,Deník!$R539&lt;=1),"BE",Deník!$R539),""),"")</f>
        <v/>
      </c>
      <c r="CC539" s="233" t="str">
        <f>IF(Deník!$R539&lt;&gt;"",IF(Deník!$AB539="BE10",IF(AND(Deník!$R539&gt;=0,Deník!$R539&lt;=1),"BE",Deník!$R539),""),"")</f>
        <v/>
      </c>
      <c r="CD539" s="233" t="str">
        <f>IF(Deník!$R539&lt;&gt;"",IF(Deník!$AB539="BE15",IF(AND(Deník!$R539&gt;=0,Deník!$R539&lt;=1),"BE",Deník!$R539),""),"")</f>
        <v/>
      </c>
      <c r="CE539" s="233" t="str">
        <f>IF(Deník!$R539&lt;&gt;"",IF(Deník!$AB539="BE20",IF(AND(Deník!$R539&gt;=0,Deník!$R539&lt;=1),"BE",Deník!$R539),""),"")</f>
        <v/>
      </c>
      <c r="CF539" s="233" t="str">
        <f>IF(Deník!$R539&lt;&gt;"",IF(Deník!$AB539="TP1",IF(AND(Deník!$R539&gt;=0,Deník!$R539&lt;=1),"BE",Deník!$R539),""),"")</f>
        <v/>
      </c>
      <c r="CG539" s="233" t="str">
        <f>IF(Deník!$R539&lt;&gt;"",IF(Deník!$AB539="TP2",IF(AND(Deník!$R539&gt;=0,Deník!$R539&lt;=1),"BE",Deník!$R539),""),"")</f>
        <v/>
      </c>
      <c r="CH539" s="233" t="str">
        <f>IF(Deník!$R539&lt;&gt;"",IF(Deník!$AB539="TP3",IF(AND(Deník!$R539&gt;=0,Deník!$R539&lt;=1),"BE",Deník!$R539),""),"")</f>
        <v/>
      </c>
      <c r="CI539" s="233" t="str">
        <f>IF(Deník!$R539&lt;&gt;"",IF(Deník!$AB539="Trailing SL",IF(AND(Deník!$R539&gt;=0,Deník!$R539&lt;=1),"BE",Deník!$R539),""),"")</f>
        <v/>
      </c>
      <c r="CJ539" s="233" t="str">
        <f>IF(Deník!$R539&lt;&gt;"",IF(Deník!$AB539="Manual",IF(AND(Deník!$R539&gt;=0,Deník!$R539&lt;=1),"BE",Deník!$R539),""),"")</f>
        <v/>
      </c>
      <c r="CK539" s="233"/>
      <c r="CL539" s="233" t="str">
        <f>IF(Deník!$R539&lt;0,IF(Deník!$AC539=Statistika!$F$117,Deník!$R539,""),"")</f>
        <v/>
      </c>
      <c r="CM539" s="233" t="str">
        <f>IF(Deník!$R539&lt;0,IF(Deník!$AC539=Statistika!$F$118,Deník!$R539,""),"")</f>
        <v/>
      </c>
      <c r="CN539" s="233" t="str">
        <f>IF(Deník!$R539&lt;0,IF(Deník!$AC539=Statistika!$F$119,Deník!$R539,""),"")</f>
        <v/>
      </c>
      <c r="CO539" s="233" t="str">
        <f>IF(Deník!$R539&lt;0,IF(Deník!$AC539=Statistika!$F$120,Deník!$R539,""),"")</f>
        <v/>
      </c>
      <c r="CP539" s="233" t="str">
        <f>IF(Deník!$R539&lt;0,IF(Deník!$AC539=Statistika!$F$121,Deník!$R539,""),"")</f>
        <v/>
      </c>
      <c r="CQ539" s="233" t="str">
        <f>IF(Deník!$R539&lt;0,IF(Deník!$AC539=Statistika!$F$122,Deník!$R539,""),"")</f>
        <v/>
      </c>
      <c r="CR539" s="233" t="str">
        <f>IF(Deník!$R539&lt;0,IF(Deník!$AC539=Statistika!$F$123,Deník!$R539,""),"")</f>
        <v/>
      </c>
      <c r="CS539" s="233" t="str">
        <f>IF(Deník!$R539&lt;0,IF(Deník!$AC539=Statistika!$F$124,Deník!$R539,""),"")</f>
        <v/>
      </c>
      <c r="CT539" s="233" t="str">
        <f>IF(Deník!$R539&lt;0,IF(Deník!$AC539=Statistika!$F$125,Deník!$R539,""),"")</f>
        <v/>
      </c>
      <c r="CU539" s="233"/>
      <c r="CV539" s="233" t="str">
        <f>IF(Deník!$R539&lt;0,IF(Deník!$AD539=$CV$2,Deník!$R539,""),"")</f>
        <v/>
      </c>
      <c r="CW539" s="233" t="str">
        <f>IF(Deník!$R539&lt;0,IF(Deník!$AD539=$CW$2,Deník!$R539,""),"")</f>
        <v/>
      </c>
      <c r="CX539" s="233" t="str">
        <f>IF(Deník!$R539&lt;0,IF(Deník!$AD539=$CX$2,Deník!$R539,""),"")</f>
        <v/>
      </c>
      <c r="CY539" s="233" t="str">
        <f>IF(Deník!$R539&lt;0,IF(Deník!$AD539=$CY$2,Deník!$R539,""),"")</f>
        <v/>
      </c>
      <c r="CZ539" s="233" t="str">
        <f>IF(Deník!$R539&lt;0,IF(Deník!$AD539=$CZ$2,Deník!$R539,""),"")</f>
        <v/>
      </c>
      <c r="DL539" s="221">
        <f t="shared" si="22"/>
        <v>93847.029999999984</v>
      </c>
      <c r="DM539" s="220">
        <f t="shared" si="21"/>
        <v>-6.1529700000000132E-2</v>
      </c>
      <c r="DO539" s="50">
        <f>Deník!W540</f>
        <v>0</v>
      </c>
      <c r="DP539" s="102" t="str">
        <f>IF(AND(Deník!W540&gt;0),1,"")</f>
        <v/>
      </c>
      <c r="DQ539" s="102">
        <f>IF(AND(Deník!W540&lt;=0),1,"")</f>
        <v>1</v>
      </c>
      <c r="DR539" s="227"/>
      <c r="DS539" s="228"/>
      <c r="DT539" s="85"/>
      <c r="DU539" s="54">
        <f>IF(MONTH(Deník!$C539)=DU$2,Deník!$W539,"")</f>
        <v>0</v>
      </c>
      <c r="DV539" s="222" t="str">
        <f>IF(MONTH(Deník!$C539)=DV$2,Deník!$W539,"")</f>
        <v/>
      </c>
      <c r="DW539" s="222" t="str">
        <f>IF(MONTH(Deník!$C539)=DW$2,Deník!$W539,"")</f>
        <v/>
      </c>
      <c r="DX539" s="222" t="str">
        <f>IF(MONTH(Deník!$C539)=DX$2,Deník!$W539,"")</f>
        <v/>
      </c>
      <c r="DY539" s="222" t="str">
        <f>IF(MONTH(Deník!$C539)=DY$2,Deník!$W539,"")</f>
        <v/>
      </c>
      <c r="DZ539" s="222" t="str">
        <f>IF(MONTH(Deník!$C539)=DZ$2,Deník!$W539,"")</f>
        <v/>
      </c>
      <c r="EA539" s="222" t="str">
        <f>IF(MONTH(Deník!$C539)=EA$2,Deník!$W539,"")</f>
        <v/>
      </c>
      <c r="EB539" s="222" t="str">
        <f>IF(MONTH(Deník!$C539)=EB$2,Deník!$W539,"")</f>
        <v/>
      </c>
      <c r="EC539" s="222" t="str">
        <f>IF(MONTH(Deník!$C539)=EC$2,Deník!$W539,"")</f>
        <v/>
      </c>
      <c r="ED539" s="222" t="str">
        <f>IF(MONTH(Deník!$C539)=ED$2,Deník!$W539,"")</f>
        <v/>
      </c>
      <c r="EE539" s="222" t="str">
        <f>IF(MONTH(Deník!$C539)=EE$2,Deník!$W539,"")</f>
        <v/>
      </c>
      <c r="EF539" s="222" t="str">
        <f>IF(MONTH(Deník!$C539)=EF$2,Deník!$W539,"")</f>
        <v/>
      </c>
      <c r="EI539" s="600" t="str">
        <f>IF(Deník!$W539&lt;&gt;"",IF(Deník!$B539=Statistika!$F$63,Deník!$W539,""),"")</f>
        <v/>
      </c>
      <c r="EJ539" s="13" t="str">
        <f>IF(Deník!$W539&lt;&gt;"",IF(Deník!$B539=Statistika!$F$64,Deník!$W539,""),"")</f>
        <v/>
      </c>
      <c r="EK539" s="13" t="str">
        <f>IF(Deník!$W539&lt;&gt;"",IF(Deník!$B539=Statistika!$F$65,Deník!$W539,""),"")</f>
        <v/>
      </c>
      <c r="EL539" s="13" t="str">
        <f>IF(Deník!$W539&lt;&gt;"",IF(Deník!$B539=Statistika!$F$66,Deník!$W539,""),"")</f>
        <v/>
      </c>
      <c r="EM539" s="13" t="str">
        <f>IF(Deník!$W539&lt;&gt;"",IF(Deník!$B539=Statistika!$F$67,Deník!$W539,""),"")</f>
        <v/>
      </c>
      <c r="EN539" s="13" t="str">
        <f>IF(Deník!$W539&lt;&gt;"",IF(Deník!$B539=Statistika!$F$68,Deník!$W539,""),"")</f>
        <v/>
      </c>
      <c r="EO539" s="13" t="str">
        <f>IF(Deník!$W539&lt;&gt;"",IF(Deník!$B539=Statistika!$F$69,Deník!$W539,""),"")</f>
        <v/>
      </c>
      <c r="EP539" s="601" t="str">
        <f>IF(Deník!$W539&lt;&gt;"",IF(Deník!$B539=Statistika!$F$70,Deník!$W539,""),"")</f>
        <v/>
      </c>
      <c r="EQ539" s="90"/>
      <c r="ER539" s="63" t="str">
        <f>IF(Deník!$W539&lt;&gt;"",IF(Deník!$J539="L",Deník!$W539,""),"")</f>
        <v/>
      </c>
      <c r="ES539" s="13" t="str">
        <f>IF(Deník!$W539&lt;&gt;"",IF(Deník!$J539="S",Deník!$W539,""),"")</f>
        <v/>
      </c>
      <c r="ET539" s="95"/>
      <c r="EU539" s="88"/>
      <c r="EV539" s="63" t="str">
        <f>IF(WEEKDAY(Deník!$C539,2)=1,Deník!$W539,"")</f>
        <v/>
      </c>
      <c r="EW539" s="13" t="str">
        <f>IF(WEEKDAY(Deník!$C539,2)=2,Deník!$W539,"")</f>
        <v/>
      </c>
      <c r="EX539" s="13" t="str">
        <f>IF(WEEKDAY(Deník!$C539,2)=3,Deník!$W539,"")</f>
        <v/>
      </c>
      <c r="EY539" s="13" t="str">
        <f>IF(WEEKDAY(Deník!$C539,2)=4,Deník!$W539,"")</f>
        <v/>
      </c>
      <c r="EZ539" s="60" t="str">
        <f>IF(WEEKDAY(Deník!$C539,2)=5,Deník!$W539,"")</f>
        <v/>
      </c>
      <c r="FA539" s="99"/>
      <c r="FB539" s="100">
        <f>Deník!D539</f>
        <v>0</v>
      </c>
      <c r="FC539" s="63">
        <f>IF($FB539&lt;&gt;"",IF(AND($FB539&gt;=FC$2,$FB539&lt;=FC$3),Deník!$W539,""))</f>
        <v>0</v>
      </c>
      <c r="FD539" s="63" t="str">
        <f>IF($FB539&lt;&gt;"",IF(AND($FB539&gt;=FD$2,$FB539&lt;=FD$3),Deník!$W539,""))</f>
        <v/>
      </c>
      <c r="FE539" s="63" t="str">
        <f>IF($FB539&lt;&gt;"",IF(AND($FB539&gt;=FE$2,$FB539&lt;=FE$3),Deník!$W539,""))</f>
        <v/>
      </c>
      <c r="FF539" s="63" t="str">
        <f>IF($FB539&lt;&gt;"",IF(AND($FB539&gt;=FF$2,$FB539&lt;=FF$3),Deník!$W539,""))</f>
        <v/>
      </c>
      <c r="FG539" s="63" t="str">
        <f>IF($FB539&lt;&gt;"",IF(AND($FB539&gt;=FG$2,$FB539&lt;=FG$3),Deník!$W539,""))</f>
        <v/>
      </c>
      <c r="FH539" s="63" t="str">
        <f>IF($FB539&lt;&gt;"",IF(AND($FB539&gt;=FH$2,$FB539&lt;=FH$3),Deník!$W539,""))</f>
        <v/>
      </c>
      <c r="FI539" s="63" t="str">
        <f>IF($FB539&lt;&gt;"",IF(AND($FB539&gt;=FI$2,$FB539&lt;=FI$3),Deník!$W539,""))</f>
        <v/>
      </c>
      <c r="FJ539" s="63" t="str">
        <f>IF($FB539&lt;&gt;"",IF(AND($FB539&gt;=FJ$2,$FB539&lt;=FJ$3),Deník!$W539,""))</f>
        <v/>
      </c>
      <c r="FK539" s="63" t="str">
        <f>IF($FB539&lt;&gt;"",IF(AND($FB539&gt;=FK$2,$FB539&lt;=FK$3),Deník!$W539,""))</f>
        <v/>
      </c>
      <c r="FL539" s="63" t="str">
        <f>IF($FB539&lt;&gt;"",IF(AND($FB539&gt;=FL$2,$FB539&lt;=FL$3),Deník!$W539,""))</f>
        <v/>
      </c>
      <c r="FM539" s="63" t="str">
        <f>IF($FB539&lt;&gt;"",IF(AND($FB539&gt;=FM$2,$FB539&lt;=FM$3),Deník!$W539,""))</f>
        <v/>
      </c>
      <c r="FN539" s="13"/>
      <c r="FO539" s="20" t="str">
        <f>IF(Deník!$W539&gt;1,Deník!$W539,"")</f>
        <v/>
      </c>
      <c r="FP539" s="20" t="str">
        <f>IF(Deník!$W539&lt;0,Deník!$W539,"")</f>
        <v/>
      </c>
      <c r="FQ539" s="17"/>
      <c r="FS539" s="233"/>
      <c r="FT539" s="233" t="str">
        <f>IF(Deník!$W539&lt;&gt;"",IF(Deník!$Y539=Statistika!$F$78,Deník!$W539,""),"")</f>
        <v/>
      </c>
      <c r="FU539" s="233" t="str">
        <f>IF(Deník!$W539&lt;&gt;"",IF(Deník!$Y539=Statistika!$F$79,Deník!$W539,""),"")</f>
        <v/>
      </c>
      <c r="FV539" s="233" t="str">
        <f>IF(Deník!$W539&lt;&gt;"",IF(Deník!$Y539=Statistika!$F$80,Deník!$W539,""),"")</f>
        <v/>
      </c>
      <c r="FW539" s="233" t="str">
        <f>IF(Deník!$W539&lt;&gt;"",IF(Deník!$Y539=Statistika!$F$81,Deník!$W539,""),"")</f>
        <v/>
      </c>
      <c r="FX539" s="233" t="str">
        <f>IF(Deník!$W539&lt;&gt;"",IF(Deník!$Y539=Statistika!$F$82,Deník!$W539,""),"")</f>
        <v/>
      </c>
      <c r="FY539" s="233" t="str">
        <f>IF(Deník!$W539&lt;&gt;"",IF(Deník!$Y539=Statistika!$F$83,Deník!$W539,""),"")</f>
        <v/>
      </c>
      <c r="FZ539" s="233" t="str">
        <f>IF(Deník!$W539&lt;&gt;"",IF(Deník!$Y539=Statistika!$F$84,Deník!$W539,""),"")</f>
        <v/>
      </c>
      <c r="GA539" s="233" t="str">
        <f>IF(Deník!$W539&lt;&gt;"",IF(Deník!$Y539=Statistika!$F$85,Deník!$W539,""),"")</f>
        <v/>
      </c>
      <c r="GB539" s="233" t="str">
        <f>IF(Deník!$W539&lt;&gt;"",IF(Deník!$Y539=Statistika!$F$86,Deník!$W539,""),"")</f>
        <v/>
      </c>
      <c r="GC539" s="233" t="str">
        <f>IF(Deník!$W539&lt;&gt;"",IF(Deník!$Y539=Statistika!$F$87,Deník!$W539,""),"")</f>
        <v/>
      </c>
      <c r="GD539" s="233" t="str">
        <f>IF(Deník!$W539&lt;&gt;"",IF(Deník!$Y539=Statistika!$F$88,Deník!$W539,""),"")</f>
        <v/>
      </c>
      <c r="GE539" s="233" t="str">
        <f>IF(Deník!$W539&lt;&gt;"",IF(Deník!$Y539=Statistika!$F$89,Deník!$W539,""),"")</f>
        <v/>
      </c>
      <c r="GF539" s="233" t="str">
        <f>IF(Deník!$W539&lt;&gt;"",IF(Deník!$Y539=Statistika!$F$90,Deník!$W539,""),"")</f>
        <v/>
      </c>
      <c r="GG539" s="233" t="str">
        <f>IF(Deník!$W539&lt;&gt;"",IF(Deník!$Y539=Statistika!$F$91,Deník!$W539,""),"")</f>
        <v/>
      </c>
      <c r="GH539" s="233"/>
      <c r="GI539" s="233" t="str">
        <f>IF(Deník!$W539&lt;&gt;"",IF(Deník!$AB539=Statistika!$L$100,Deník!$W539,""),"")</f>
        <v/>
      </c>
      <c r="GJ539" s="233" t="str">
        <f>IF(Deník!$W539&lt;&gt;"",IF(Deník!$AB539=Statistika!$L$101,Deník!$W539,""),"")</f>
        <v/>
      </c>
      <c r="GK539" s="233" t="str">
        <f>IF(Deník!$W539&lt;&gt;"",IF(Deník!$AB539=Statistika!$L$102,Deník!$W539,""),"")</f>
        <v/>
      </c>
      <c r="GL539" s="233" t="str">
        <f>IF(Deník!$W539&lt;&gt;"",IF(Deník!$AB539=Statistika!$L$103,Deník!$W539,""),"")</f>
        <v/>
      </c>
      <c r="GM539" s="233" t="str">
        <f>IF(Deník!$W539&lt;&gt;"",IF(Deník!$AB539=Statistika!$L$104,Deník!$W539,""),"")</f>
        <v/>
      </c>
      <c r="GN539" s="233" t="str">
        <f>IF(Deník!$W539&lt;&gt;"",IF(Deník!$AB539=Statistika!$L$105,Deník!$W539,""),"")</f>
        <v/>
      </c>
      <c r="GO539" s="233" t="str">
        <f>IF(Deník!$W539&lt;&gt;"",IF(Deník!$AB539=Statistika!$L$106,Deník!$W539,""),"")</f>
        <v/>
      </c>
      <c r="GP539" s="233" t="str">
        <f>IF(Deník!$W539&lt;&gt;"",IF(Deník!$AB539=Statistika!$L$107,Deník!$W539,""),"")</f>
        <v/>
      </c>
      <c r="GQ539" s="233" t="str">
        <f>IF(Deník!$W539&lt;&gt;"",IF(Deník!$AB539=Statistika!$L$108,Deník!$W539,""),"")</f>
        <v/>
      </c>
      <c r="GS539" s="233" t="str">
        <f>IF(Deník!$W539&lt;0,IF(Deník!$AC539=Statistika!$F$117,Deník!$W539,""),"")</f>
        <v/>
      </c>
      <c r="GT539" s="233" t="str">
        <f>IF(Deník!$W539&lt;0,IF(Deník!$AC539=Statistika!$F$118,Deník!$W539,""),"")</f>
        <v/>
      </c>
      <c r="GU539" s="233" t="str">
        <f>IF(Deník!$W539&lt;0,IF(Deník!$AC539=Statistika!$F$119,Deník!$W539,""),"")</f>
        <v/>
      </c>
      <c r="GV539" s="233" t="str">
        <f>IF(Deník!$W539&lt;0,IF(Deník!$AC539=Statistika!$F$120,Deník!$W539,""),"")</f>
        <v/>
      </c>
      <c r="GW539" s="233" t="str">
        <f>IF(Deník!$W539&lt;0,IF(Deník!$AC539=Statistika!$F$121,Deník!$W539,""),"")</f>
        <v/>
      </c>
      <c r="GX539" s="233" t="str">
        <f>IF(Deník!$W539&lt;0,IF(Deník!$AC539=Statistika!$F$122,Deník!$W539,""),"")</f>
        <v/>
      </c>
      <c r="GY539" s="233" t="str">
        <f>IF(Deník!$W539&lt;0,IF(Deník!$AC539=Statistika!$F$123,Deník!$W539,""),"")</f>
        <v/>
      </c>
      <c r="GZ539" s="233" t="str">
        <f>IF(Deník!$W539&lt;0,IF(Deník!$AC539=Statistika!$F$124,Deník!$W539,""),"")</f>
        <v/>
      </c>
      <c r="HA539" s="233" t="str">
        <f>IF(Deník!$W539&lt;0,IF(Deník!$AC539=Statistika!$F$125,Deník!$W539,""),"")</f>
        <v/>
      </c>
      <c r="HC539" s="233" t="str">
        <f>IF(Deník!$W539&lt;0,IF(Deník!$AD539=Statistika!$F$133,Deník!$W539,""),"")</f>
        <v/>
      </c>
      <c r="HD539" s="233" t="str">
        <f>IF(Deník!$W539&lt;0,IF(Deník!$AD539=Statistika!$F$134,Deník!$W539,""),"")</f>
        <v/>
      </c>
      <c r="HE539" s="233" t="str">
        <f>IF(Deník!$W539&lt;0,IF(Deník!$AD539=Statistika!$F$135,Deník!$W539,""),"")</f>
        <v/>
      </c>
      <c r="HF539" s="233" t="str">
        <f>IF(Deník!$W539&lt;0,IF(Deník!$AD539=Statistika!$F$136,Deník!$W539,""),"")</f>
        <v/>
      </c>
      <c r="HG539" s="233" t="str">
        <f>IF(Deník!$W539&lt;0,IF(Deník!$AD539=Statistika!$F$137,Deník!$W539,""),"")</f>
        <v/>
      </c>
      <c r="ID539" s="8">
        <f>Tabulka4[[#This Row],[Sloupec3]]</f>
        <v>0</v>
      </c>
      <c r="IE539" s="17" t="str">
        <f>IF(AND([1]Deník!$C539&gt;='[1]Měsíční shrnutí'!$D$1,[1]Deník!$C539&lt;='[1]Měsíční shrnutí'!$F$1),[1]Deník!$X539,"")</f>
        <v/>
      </c>
    </row>
    <row r="540" spans="1:239">
      <c r="A540" s="8">
        <f>Deník!C541</f>
        <v>0</v>
      </c>
      <c r="B540" s="50" t="str">
        <f>Deník!R541</f>
        <v/>
      </c>
      <c r="C540" s="102" t="str">
        <f>IF(AND(Deník!R541&gt;1,Deník!R541&lt;&gt;""),1,"")</f>
        <v/>
      </c>
      <c r="D540" s="102" t="str">
        <f>IF(AND(Deník!R541&lt;=0,Deník!R541&lt;&gt;""),1,"")</f>
        <v/>
      </c>
      <c r="E540" s="103" t="str">
        <f>IF(AND(Deník!R541&gt;=0,Deník!R541&lt;=1),1,"")</f>
        <v/>
      </c>
      <c r="F540" s="79" t="str">
        <f>IF(Deník!R541&lt;&gt;"",Deník!R541+F539,"")</f>
        <v/>
      </c>
      <c r="G540" s="85"/>
      <c r="H540" s="54" t="str">
        <f>IF(MONTH(Deník!$C540)=H$2,IF(AND(Deník!$R540&gt;=0,Deník!$R540&lt;=1),"BE",Deník!$R540),"")</f>
        <v/>
      </c>
      <c r="I540" s="11" t="str">
        <f>IF(MONTH(Deník!$C540)=I$2,IF(AND(Deník!$R540&gt;=0,Deník!$R540&lt;=1),"BE",Deník!$R540),"")</f>
        <v/>
      </c>
      <c r="J540" s="11" t="str">
        <f>IF(MONTH(Deník!$C540)=J$2,IF(AND(Deník!$R540&gt;=0,Deník!$R540&lt;=1),"BE",Deník!$R540),"")</f>
        <v/>
      </c>
      <c r="K540" s="11" t="str">
        <f>IF(MONTH(Deník!$C540)=K$2,IF(AND(Deník!$R540&gt;=0,Deník!$R540&lt;=1),"BE",Deník!$R540),"")</f>
        <v/>
      </c>
      <c r="L540" s="11" t="str">
        <f>IF(MONTH(Deník!$C540)=L$2,IF(AND(Deník!$R540&gt;=0,Deník!$R540&lt;=1),"BE",Deník!$R540),"")</f>
        <v/>
      </c>
      <c r="M540" s="11" t="str">
        <f>IF(MONTH(Deník!$C540)=M$2,IF(AND(Deník!$R540&gt;=0,Deník!$R540&lt;=1),"BE",Deník!$R540),"")</f>
        <v/>
      </c>
      <c r="N540" s="11" t="str">
        <f>IF(MONTH(Deník!$C540)=N$2,IF(AND(Deník!$R540&gt;=0,Deník!$R540&lt;=1),"BE",Deník!$R540),"")</f>
        <v/>
      </c>
      <c r="O540" s="11" t="str">
        <f>IF(MONTH(Deník!$C540)=O$2,IF(AND(Deník!$R540&gt;=0,Deník!$R540&lt;=1),"BE",Deník!$R540),"")</f>
        <v/>
      </c>
      <c r="P540" s="11" t="str">
        <f>IF(MONTH(Deník!$C540)=P$2,IF(AND(Deník!$R540&gt;=0,Deník!$R540&lt;=1),"BE",Deník!$R540),"")</f>
        <v/>
      </c>
      <c r="Q540" s="11" t="str">
        <f>IF(MONTH(Deník!$C540)=Q$2,IF(AND(Deník!$R540&gt;=0,Deník!$R540&lt;=1),"BE",Deník!$R540),"")</f>
        <v/>
      </c>
      <c r="R540" s="11" t="str">
        <f>IF(MONTH(Deník!$C540)=R$2,IF(AND(Deník!$R540&gt;=0,Deník!$R540&lt;=1),"BE",Deník!$R540),"")</f>
        <v/>
      </c>
      <c r="S540" s="57" t="str">
        <f>IF(MONTH(Deník!$C540)=S$2,IF(AND(Deník!$R540&gt;=0,Deník!$R540&lt;=1),"BE",Deník!$R540),"")</f>
        <v/>
      </c>
      <c r="U540" s="12"/>
      <c r="V540" s="12"/>
      <c r="X540" s="600" t="str">
        <f>IF(Deník!$R540&lt;&gt;"",IF(Deník!$B540=Statistika!$F$63,IF(AND(Deník!$R540&gt;=0,Deník!$R540&lt;=1),"BE",Deník!$R540),""),"")</f>
        <v/>
      </c>
      <c r="Y540" s="13" t="str">
        <f>IF(Deník!$R540&lt;&gt;"",IF(Deník!$B540=Statistika!$F$64,IF(AND(Deník!$R540&gt;=0,Deník!$R540&lt;=1),"BE",Deník!$R540),""),"")</f>
        <v/>
      </c>
      <c r="Z540" s="13" t="str">
        <f>IF(Deník!$R540&lt;&gt;"",IF(Deník!$B540=Statistika!$F$65,IF(AND(Deník!$R540&gt;=0,Deník!$R540&lt;=1),"BE",Deník!$R540),""),"")</f>
        <v/>
      </c>
      <c r="AA540" s="13" t="str">
        <f>IF(Deník!$R540&lt;&gt;"",IF(Deník!$B540=Statistika!$F$66,IF(AND(Deník!$R540&gt;=0,Deník!$R540&lt;=1),"BE",Deník!$R540),""),"")</f>
        <v/>
      </c>
      <c r="AB540" s="13" t="str">
        <f>IF(Deník!$R540&lt;&gt;"",IF(Deník!$B540=Statistika!$F$67,IF(AND(Deník!$R540&gt;=0,Deník!$R540&lt;=1),"BE",Deník!$R540),""),"")</f>
        <v/>
      </c>
      <c r="AC540" s="13" t="str">
        <f>IF(Deník!$R540&lt;&gt;"",IF(Deník!$B540=Statistika!$F$68,IF(AND(Deník!$R540&gt;=0,Deník!$R540&lt;=1),"BE",Deník!$R540),""),"")</f>
        <v/>
      </c>
      <c r="AD540" s="13" t="str">
        <f>IF(Deník!$R540&lt;&gt;"",IF(Deník!$B540=Statistika!$F$69,IF(AND(Deník!$R540&gt;=0,Deník!$R540&lt;=1),"BE",Deník!$R540),""),"")</f>
        <v/>
      </c>
      <c r="AE540" s="601" t="str">
        <f>IF(Deník!$R540&lt;&gt;"",IF(Deník!$B540=Statistika!$F$70,IF(AND(Deník!$R540&gt;=0,Deník!$R540&lt;=1),"BE",Deník!$R540),""),"")</f>
        <v/>
      </c>
      <c r="AF540" s="90"/>
      <c r="AG540" s="63" t="str">
        <f>IF(Deník!$R540&lt;&gt;"",IF(Deník!$J540="L",IF(AND(Deník!$R540&gt;=0,Deník!$R540&lt;=1),"BE",Deník!$R540),""),"")</f>
        <v/>
      </c>
      <c r="AH540" s="13" t="str">
        <f>IF(Deník!$R540&lt;&gt;"",IF(Deník!$J540="S",IF(AND(Deník!$R540&gt;=0,Deník!$R540&lt;=1),"BE",Deník!$R540),""),"")</f>
        <v/>
      </c>
      <c r="AI540" s="95"/>
      <c r="AJ540" s="71" t="str">
        <f>IF(Deník!N541&lt;&gt;"",Deník!N541*-1,"")</f>
        <v/>
      </c>
      <c r="AK540" s="88"/>
      <c r="AL540" s="63" t="str">
        <f>IF(WEEKDAY(Deník!$C540,2)=1,IF(AND(Deník!$R540&gt;=0,Deník!$R540&lt;=1),"BE",Deník!$R540),"")</f>
        <v/>
      </c>
      <c r="AM540" s="13" t="str">
        <f>IF(WEEKDAY(Deník!$C540,2)=2,IF(AND(Deník!$R540&gt;=0,Deník!$R540&lt;=1),"BE",Deník!$R540),"")</f>
        <v/>
      </c>
      <c r="AN540" s="13" t="str">
        <f>IF(WEEKDAY(Deník!$C540,2)=3,IF(AND(Deník!$R540&gt;=0,Deník!$R540&lt;=1),"BE",Deník!$R540),"")</f>
        <v/>
      </c>
      <c r="AO540" s="13" t="str">
        <f>IF(WEEKDAY(Deník!$C540,2)=4,IF(AND(Deník!$R540&gt;=0,Deník!$R540&lt;=1),"BE",Deník!$R540),"")</f>
        <v/>
      </c>
      <c r="AP540" s="60" t="str">
        <f>IF(WEEKDAY(Deník!$C540,2)=5,IF(AND(Deník!$R540&gt;=0,Deník!$R540&lt;=1),"BE",Deník!$R540),"")</f>
        <v/>
      </c>
      <c r="AQ540" s="99"/>
      <c r="AR540" s="100">
        <f>Deník!D540</f>
        <v>0</v>
      </c>
      <c r="AS540" s="63" t="str">
        <f>IF(Deník!$D540&lt;&gt;"",IF(AND(Deník!$D540&gt;=AS$2,Deník!$D540&lt;=AS$3),IF(AND(Deník!$R540&gt;=0,Deník!$R540&lt;=1),"BE",Deník!$R540),""),"")</f>
        <v/>
      </c>
      <c r="AT540" s="63" t="str">
        <f>IF(Deník!$D540&lt;&gt;"",IF(AND(Deník!$D540&gt;=AT$2,Deník!$D540&lt;=AT$3),IF(AND(Deník!$R540&gt;=0,Deník!$R540&lt;=1),"BE",Deník!$R540),""),"")</f>
        <v/>
      </c>
      <c r="AU540" s="63" t="str">
        <f>IF(Deník!$D540&lt;&gt;"",IF(AND(Deník!$D540&gt;=AU$2,Deník!$D540&lt;=AU$3),IF(AND(Deník!$R540&gt;=0,Deník!$R540&lt;=1),"BE",Deník!$R540),""),"")</f>
        <v/>
      </c>
      <c r="AV540" s="63" t="str">
        <f>IF(Deník!$D540&lt;&gt;"",IF(AND(Deník!$D540&gt;=AV$2,Deník!$D540&lt;=AV$3),IF(AND(Deník!$R540&gt;=0,Deník!$R540&lt;=1),"BE",Deník!$R540),""),"")</f>
        <v/>
      </c>
      <c r="AW540" s="63" t="str">
        <f>IF(Deník!$D540&lt;&gt;"",IF(AND(Deník!$D540&gt;=AW$2,Deník!$D540&lt;=AW$3),IF(AND(Deník!$R540&gt;=0,Deník!$R540&lt;=1),"BE",Deník!$R540),""),"")</f>
        <v/>
      </c>
      <c r="AX540" s="63" t="str">
        <f>IF(Deník!$D540&lt;&gt;"",IF(AND(Deník!$D540&gt;=AX$2,Deník!$D540&lt;=AX$3),IF(AND(Deník!$R540&gt;=0,Deník!$R540&lt;=1),"BE",Deník!$R540),""),"")</f>
        <v/>
      </c>
      <c r="AY540" s="63" t="str">
        <f>IF(Deník!$D540&lt;&gt;"",IF(AND(Deník!$D540&gt;=AY$2,Deník!$D540&lt;=AY$3),IF(AND(Deník!$R540&gt;=0,Deník!$R540&lt;=1),"BE",Deník!$R540),""),"")</f>
        <v/>
      </c>
      <c r="AZ540" s="63" t="str">
        <f>IF(Deník!$D540&lt;&gt;"",IF(AND(Deník!$D540&gt;=AZ$2,Deník!$D540&lt;=AZ$3),IF(AND(Deník!$R540&gt;=0,Deník!$R540&lt;=1),"BE",Deník!$R540),""),"")</f>
        <v/>
      </c>
      <c r="BA540" s="63" t="str">
        <f>IF(Deník!$D540&lt;&gt;"",IF(AND(Deník!$D540&gt;=BA$2,Deník!$D540&lt;=BA$3),IF(AND(Deník!$R540&gt;=0,Deník!$R540&lt;=1),"BE",Deník!$R540),""),"")</f>
        <v/>
      </c>
      <c r="BB540" s="63" t="str">
        <f>IF(Deník!$D540&lt;&gt;"",IF(AND(Deník!$D540&gt;=BB$2,Deník!$D540&lt;=BB$3),IF(AND(Deník!$R540&gt;=0,Deník!$R540&lt;=1),"BE",Deník!$R540),""),"")</f>
        <v/>
      </c>
      <c r="BC540" s="71" t="str">
        <f>IF(Deník!$D540&lt;&gt;"",IF(AND(Deník!$D540&gt;=BC$2,Deník!$D540&lt;=BC$3),IF(AND(Deník!$R540&gt;=0,Deník!$R540&lt;=1),"BE",Deník!$R540),""),"")</f>
        <v/>
      </c>
      <c r="BD540" s="20" t="str">
        <f>IF(Deník!$J541="S",(Deník!$M541-Deník!$K541),IF(Deník!$J541="L",(Deník!$K541-Deník!$M541),""))</f>
        <v/>
      </c>
      <c r="BE540" s="20" t="str">
        <f>IF(Deník!$J541="S",(Deník!$K541-Deník!$O541),IF(Deník!$J541="L",(Deník!$O541-Deník!$K541),""))</f>
        <v/>
      </c>
      <c r="BF540" s="20" t="str">
        <f>IF(Deník!$J541="S",(Deník!$K541-Deník!$L541),IF(Deník!$J541="L",(Deník!$L541-Deník!$K541),""))</f>
        <v/>
      </c>
      <c r="BG540" s="20" t="str">
        <f>IF(Deník!$J541="S",(Deník!$K541-Deník!$S541),IF(Deník!$J541="L",(Deník!$S541-Deník!$K541),""))</f>
        <v/>
      </c>
      <c r="BH540" s="20" t="str">
        <f>IF(Deník!$J541="S",(Deník!$K541-Deník!$U541),IF(Deník!$J541="L",(Deník!$U541-Deník!$K541),""))</f>
        <v/>
      </c>
      <c r="BI540" s="20" t="str">
        <f>IF(Deník!$R540&gt;1,Deník!$R540,"")</f>
        <v/>
      </c>
      <c r="BJ540" s="20" t="str">
        <f>IF(Deník!$R540&lt;0,Deník!$R540,"")</f>
        <v/>
      </c>
      <c r="BK540" s="17"/>
      <c r="BM540" s="233" t="str">
        <f>IF(Deník!$R540&lt;&gt;"",IF(Deník!$Y540=Statistika!$F$78,IF(AND(Deník!$R540&gt;=0,Deník!$R540&lt;=1),"BE",Deník!$R540),""),"")</f>
        <v/>
      </c>
      <c r="BN540" s="233" t="str">
        <f>IF(Deník!$R540&lt;&gt;"",IF(Deník!$Y540=Statistika!$F$79,IF(AND(Deník!$R540&gt;=0,Deník!$R540&lt;=1),"BE",Deník!$R540),""),"")</f>
        <v/>
      </c>
      <c r="BO540" s="233" t="str">
        <f>IF(Deník!$R540&lt;&gt;"",IF(Deník!$Y540=Statistika!$F$80,IF(AND(Deník!$R540&gt;=0,Deník!$R540&lt;=1),"BE",Deník!$R540),""),"")</f>
        <v/>
      </c>
      <c r="BP540" s="233" t="str">
        <f>IF(Deník!$R540&lt;&gt;"",IF(Deník!$Y540=Statistika!$F$81,IF(AND(Deník!$R540&gt;=0,Deník!$R540&lt;=1),"BE",Deník!$R540),""),"")</f>
        <v/>
      </c>
      <c r="BQ540" s="233" t="str">
        <f>IF(Deník!$R540&lt;&gt;"",IF(Deník!$Y540=Statistika!$F$82,IF(AND(Deník!$R540&gt;=0,Deník!$R540&lt;=1),"BE",Deník!$R540),""),"")</f>
        <v/>
      </c>
      <c r="BR540" s="233" t="str">
        <f>IF(Deník!$R540&lt;&gt;"",IF(Deník!$Y540=Statistika!$F$83,IF(AND(Deník!$R540&gt;=0,Deník!$R540&lt;=1),"BE",Deník!$R540),""),"")</f>
        <v/>
      </c>
      <c r="BS540" s="233" t="str">
        <f>IF(Deník!$R540&lt;&gt;"",IF(Deník!$Y540=Statistika!$F$84,IF(AND(Deník!$R540&gt;=0,Deník!$R540&lt;=1),"BE",Deník!$R540),""),"")</f>
        <v/>
      </c>
      <c r="BT540" s="233" t="str">
        <f>IF(Deník!$R540&lt;&gt;"",IF(Deník!$Y540=Statistika!$F$85,IF(AND(Deník!$R540&gt;=0,Deník!$R540&lt;=1),"BE",Deník!$R540),""),"")</f>
        <v/>
      </c>
      <c r="BU540" s="233" t="str">
        <f>IF(Deník!$R540&lt;&gt;"",IF(Deník!$Y540=Statistika!$F$86,IF(AND(Deník!$R540&gt;=0,Deník!$R540&lt;=1),"BE",Deník!$R540),""),"")</f>
        <v/>
      </c>
      <c r="BV540" s="233" t="str">
        <f>IF(Deník!$R540&lt;&gt;"",IF(Deník!$Y540=Statistika!$F$87,IF(AND(Deník!$R540&gt;=0,Deník!$R540&lt;=1),"BE",Deník!$R540),""),"")</f>
        <v/>
      </c>
      <c r="BW540" s="233" t="str">
        <f>IF(Deník!$R540&lt;&gt;"",IF(Deník!$Y540=Statistika!$F$88,IF(AND(Deník!$R540&gt;=0,Deník!$R540&lt;=1),"BE",Deník!$R540),""),"")</f>
        <v/>
      </c>
      <c r="BX540" s="233" t="str">
        <f>IF(Deník!$R540&lt;&gt;"",IF(Deník!$Y540=Statistika!$F$89,IF(AND(Deník!$R540&gt;=0,Deník!$R540&lt;=1),"BE",Deník!$R540),""),"")</f>
        <v/>
      </c>
      <c r="BY540" s="233" t="str">
        <f>IF(Deník!$R540&lt;&gt;"",IF(Deník!$Y540=Statistika!$F$90,IF(AND(Deník!$R540&gt;=0,Deník!$R540&lt;=1),"BE",Deník!$R540),""),"")</f>
        <v/>
      </c>
      <c r="BZ540" s="233" t="str">
        <f>IF(Deník!$R540&lt;&gt;"",IF(Deník!$Y540=Statistika!$F$91,IF(AND(Deník!$R540&gt;=0,Deník!$R540&lt;=1),"BE",Deník!$R540),""),"")</f>
        <v/>
      </c>
      <c r="CA540" s="233"/>
      <c r="CB540" s="233" t="str">
        <f>IF(Deník!$R540&lt;&gt;"",IF(Deník!$AB540="SL",IF(AND(Deník!$R540&gt;=0,Deník!$R540&lt;=1),"BE",Deník!$R540),""),"")</f>
        <v/>
      </c>
      <c r="CC540" s="233" t="str">
        <f>IF(Deník!$R540&lt;&gt;"",IF(Deník!$AB540="BE10",IF(AND(Deník!$R540&gt;=0,Deník!$R540&lt;=1),"BE",Deník!$R540),""),"")</f>
        <v/>
      </c>
      <c r="CD540" s="233" t="str">
        <f>IF(Deník!$R540&lt;&gt;"",IF(Deník!$AB540="BE15",IF(AND(Deník!$R540&gt;=0,Deník!$R540&lt;=1),"BE",Deník!$R540),""),"")</f>
        <v/>
      </c>
      <c r="CE540" s="233" t="str">
        <f>IF(Deník!$R540&lt;&gt;"",IF(Deník!$AB540="BE20",IF(AND(Deník!$R540&gt;=0,Deník!$R540&lt;=1),"BE",Deník!$R540),""),"")</f>
        <v/>
      </c>
      <c r="CF540" s="233" t="str">
        <f>IF(Deník!$R540&lt;&gt;"",IF(Deník!$AB540="TP1",IF(AND(Deník!$R540&gt;=0,Deník!$R540&lt;=1),"BE",Deník!$R540),""),"")</f>
        <v/>
      </c>
      <c r="CG540" s="233" t="str">
        <f>IF(Deník!$R540&lt;&gt;"",IF(Deník!$AB540="TP2",IF(AND(Deník!$R540&gt;=0,Deník!$R540&lt;=1),"BE",Deník!$R540),""),"")</f>
        <v/>
      </c>
      <c r="CH540" s="233" t="str">
        <f>IF(Deník!$R540&lt;&gt;"",IF(Deník!$AB540="TP3",IF(AND(Deník!$R540&gt;=0,Deník!$R540&lt;=1),"BE",Deník!$R540),""),"")</f>
        <v/>
      </c>
      <c r="CI540" s="233" t="str">
        <f>IF(Deník!$R540&lt;&gt;"",IF(Deník!$AB540="Trailing SL",IF(AND(Deník!$R540&gt;=0,Deník!$R540&lt;=1),"BE",Deník!$R540),""),"")</f>
        <v/>
      </c>
      <c r="CJ540" s="233" t="str">
        <f>IF(Deník!$R540&lt;&gt;"",IF(Deník!$AB540="Manual",IF(AND(Deník!$R540&gt;=0,Deník!$R540&lt;=1),"BE",Deník!$R540),""),"")</f>
        <v/>
      </c>
      <c r="CK540" s="233"/>
      <c r="CL540" s="233" t="str">
        <f>IF(Deník!$R540&lt;0,IF(Deník!$AC540=Statistika!$F$117,Deník!$R540,""),"")</f>
        <v/>
      </c>
      <c r="CM540" s="233" t="str">
        <f>IF(Deník!$R540&lt;0,IF(Deník!$AC540=Statistika!$F$118,Deník!$R540,""),"")</f>
        <v/>
      </c>
      <c r="CN540" s="233" t="str">
        <f>IF(Deník!$R540&lt;0,IF(Deník!$AC540=Statistika!$F$119,Deník!$R540,""),"")</f>
        <v/>
      </c>
      <c r="CO540" s="233" t="str">
        <f>IF(Deník!$R540&lt;0,IF(Deník!$AC540=Statistika!$F$120,Deník!$R540,""),"")</f>
        <v/>
      </c>
      <c r="CP540" s="233" t="str">
        <f>IF(Deník!$R540&lt;0,IF(Deník!$AC540=Statistika!$F$121,Deník!$R540,""),"")</f>
        <v/>
      </c>
      <c r="CQ540" s="233" t="str">
        <f>IF(Deník!$R540&lt;0,IF(Deník!$AC540=Statistika!$F$122,Deník!$R540,""),"")</f>
        <v/>
      </c>
      <c r="CR540" s="233" t="str">
        <f>IF(Deník!$R540&lt;0,IF(Deník!$AC540=Statistika!$F$123,Deník!$R540,""),"")</f>
        <v/>
      </c>
      <c r="CS540" s="233" t="str">
        <f>IF(Deník!$R540&lt;0,IF(Deník!$AC540=Statistika!$F$124,Deník!$R540,""),"")</f>
        <v/>
      </c>
      <c r="CT540" s="233" t="str">
        <f>IF(Deník!$R540&lt;0,IF(Deník!$AC540=Statistika!$F$125,Deník!$R540,""),"")</f>
        <v/>
      </c>
      <c r="CU540" s="233"/>
      <c r="CV540" s="233" t="str">
        <f>IF(Deník!$R540&lt;0,IF(Deník!$AD540=$CV$2,Deník!$R540,""),"")</f>
        <v/>
      </c>
      <c r="CW540" s="233" t="str">
        <f>IF(Deník!$R540&lt;0,IF(Deník!$AD540=$CW$2,Deník!$R540,""),"")</f>
        <v/>
      </c>
      <c r="CX540" s="233" t="str">
        <f>IF(Deník!$R540&lt;0,IF(Deník!$AD540=$CX$2,Deník!$R540,""),"")</f>
        <v/>
      </c>
      <c r="CY540" s="233" t="str">
        <f>IF(Deník!$R540&lt;0,IF(Deník!$AD540=$CY$2,Deník!$R540,""),"")</f>
        <v/>
      </c>
      <c r="CZ540" s="233" t="str">
        <f>IF(Deník!$R540&lt;0,IF(Deník!$AD540=$CZ$2,Deník!$R540,""),"")</f>
        <v/>
      </c>
      <c r="DL540" s="221">
        <f t="shared" si="22"/>
        <v>93847.029999999984</v>
      </c>
      <c r="DM540" s="220">
        <f t="shared" si="21"/>
        <v>-6.1529700000000132E-2</v>
      </c>
      <c r="DO540" s="50">
        <f>Deník!W541</f>
        <v>0</v>
      </c>
      <c r="DP540" s="102" t="str">
        <f>IF(AND(Deník!W541&gt;0),1,"")</f>
        <v/>
      </c>
      <c r="DQ540" s="102">
        <f>IF(AND(Deník!W541&lt;=0),1,"")</f>
        <v>1</v>
      </c>
      <c r="DR540" s="227"/>
      <c r="DS540" s="228"/>
      <c r="DT540" s="85"/>
      <c r="DU540" s="54">
        <f>IF(MONTH(Deník!$C540)=DU$2,Deník!$W540,"")</f>
        <v>0</v>
      </c>
      <c r="DV540" s="222" t="str">
        <f>IF(MONTH(Deník!$C540)=DV$2,Deník!$W540,"")</f>
        <v/>
      </c>
      <c r="DW540" s="222" t="str">
        <f>IF(MONTH(Deník!$C540)=DW$2,Deník!$W540,"")</f>
        <v/>
      </c>
      <c r="DX540" s="222" t="str">
        <f>IF(MONTH(Deník!$C540)=DX$2,Deník!$W540,"")</f>
        <v/>
      </c>
      <c r="DY540" s="222" t="str">
        <f>IF(MONTH(Deník!$C540)=DY$2,Deník!$W540,"")</f>
        <v/>
      </c>
      <c r="DZ540" s="222" t="str">
        <f>IF(MONTH(Deník!$C540)=DZ$2,Deník!$W540,"")</f>
        <v/>
      </c>
      <c r="EA540" s="222" t="str">
        <f>IF(MONTH(Deník!$C540)=EA$2,Deník!$W540,"")</f>
        <v/>
      </c>
      <c r="EB540" s="222" t="str">
        <f>IF(MONTH(Deník!$C540)=EB$2,Deník!$W540,"")</f>
        <v/>
      </c>
      <c r="EC540" s="222" t="str">
        <f>IF(MONTH(Deník!$C540)=EC$2,Deník!$W540,"")</f>
        <v/>
      </c>
      <c r="ED540" s="222" t="str">
        <f>IF(MONTH(Deník!$C540)=ED$2,Deník!$W540,"")</f>
        <v/>
      </c>
      <c r="EE540" s="222" t="str">
        <f>IF(MONTH(Deník!$C540)=EE$2,Deník!$W540,"")</f>
        <v/>
      </c>
      <c r="EF540" s="222" t="str">
        <f>IF(MONTH(Deník!$C540)=EF$2,Deník!$W540,"")</f>
        <v/>
      </c>
      <c r="EI540" s="600" t="str">
        <f>IF(Deník!$W540&lt;&gt;"",IF(Deník!$B540=Statistika!$F$63,Deník!$W540,""),"")</f>
        <v/>
      </c>
      <c r="EJ540" s="13" t="str">
        <f>IF(Deník!$W540&lt;&gt;"",IF(Deník!$B540=Statistika!$F$64,Deník!$W540,""),"")</f>
        <v/>
      </c>
      <c r="EK540" s="13" t="str">
        <f>IF(Deník!$W540&lt;&gt;"",IF(Deník!$B540=Statistika!$F$65,Deník!$W540,""),"")</f>
        <v/>
      </c>
      <c r="EL540" s="13" t="str">
        <f>IF(Deník!$W540&lt;&gt;"",IF(Deník!$B540=Statistika!$F$66,Deník!$W540,""),"")</f>
        <v/>
      </c>
      <c r="EM540" s="13" t="str">
        <f>IF(Deník!$W540&lt;&gt;"",IF(Deník!$B540=Statistika!$F$67,Deník!$W540,""),"")</f>
        <v/>
      </c>
      <c r="EN540" s="13" t="str">
        <f>IF(Deník!$W540&lt;&gt;"",IF(Deník!$B540=Statistika!$F$68,Deník!$W540,""),"")</f>
        <v/>
      </c>
      <c r="EO540" s="13" t="str">
        <f>IF(Deník!$W540&lt;&gt;"",IF(Deník!$B540=Statistika!$F$69,Deník!$W540,""),"")</f>
        <v/>
      </c>
      <c r="EP540" s="601" t="str">
        <f>IF(Deník!$W540&lt;&gt;"",IF(Deník!$B540=Statistika!$F$70,Deník!$W540,""),"")</f>
        <v/>
      </c>
      <c r="EQ540" s="90"/>
      <c r="ER540" s="63" t="str">
        <f>IF(Deník!$W540&lt;&gt;"",IF(Deník!$J540="L",Deník!$W540,""),"")</f>
        <v/>
      </c>
      <c r="ES540" s="13" t="str">
        <f>IF(Deník!$W540&lt;&gt;"",IF(Deník!$J540="S",Deník!$W540,""),"")</f>
        <v/>
      </c>
      <c r="ET540" s="95"/>
      <c r="EU540" s="88"/>
      <c r="EV540" s="63" t="str">
        <f>IF(WEEKDAY(Deník!$C540,2)=1,Deník!$W540,"")</f>
        <v/>
      </c>
      <c r="EW540" s="13" t="str">
        <f>IF(WEEKDAY(Deník!$C540,2)=2,Deník!$W540,"")</f>
        <v/>
      </c>
      <c r="EX540" s="13" t="str">
        <f>IF(WEEKDAY(Deník!$C540,2)=3,Deník!$W540,"")</f>
        <v/>
      </c>
      <c r="EY540" s="13" t="str">
        <f>IF(WEEKDAY(Deník!$C540,2)=4,Deník!$W540,"")</f>
        <v/>
      </c>
      <c r="EZ540" s="60" t="str">
        <f>IF(WEEKDAY(Deník!$C540,2)=5,Deník!$W540,"")</f>
        <v/>
      </c>
      <c r="FA540" s="99"/>
      <c r="FB540" s="100">
        <f>Deník!D540</f>
        <v>0</v>
      </c>
      <c r="FC540" s="63">
        <f>IF($FB540&lt;&gt;"",IF(AND($FB540&gt;=FC$2,$FB540&lt;=FC$3),Deník!$W540,""))</f>
        <v>0</v>
      </c>
      <c r="FD540" s="63" t="str">
        <f>IF($FB540&lt;&gt;"",IF(AND($FB540&gt;=FD$2,$FB540&lt;=FD$3),Deník!$W540,""))</f>
        <v/>
      </c>
      <c r="FE540" s="63" t="str">
        <f>IF($FB540&lt;&gt;"",IF(AND($FB540&gt;=FE$2,$FB540&lt;=FE$3),Deník!$W540,""))</f>
        <v/>
      </c>
      <c r="FF540" s="63" t="str">
        <f>IF($FB540&lt;&gt;"",IF(AND($FB540&gt;=FF$2,$FB540&lt;=FF$3),Deník!$W540,""))</f>
        <v/>
      </c>
      <c r="FG540" s="63" t="str">
        <f>IF($FB540&lt;&gt;"",IF(AND($FB540&gt;=FG$2,$FB540&lt;=FG$3),Deník!$W540,""))</f>
        <v/>
      </c>
      <c r="FH540" s="63" t="str">
        <f>IF($FB540&lt;&gt;"",IF(AND($FB540&gt;=FH$2,$FB540&lt;=FH$3),Deník!$W540,""))</f>
        <v/>
      </c>
      <c r="FI540" s="63" t="str">
        <f>IF($FB540&lt;&gt;"",IF(AND($FB540&gt;=FI$2,$FB540&lt;=FI$3),Deník!$W540,""))</f>
        <v/>
      </c>
      <c r="FJ540" s="63" t="str">
        <f>IF($FB540&lt;&gt;"",IF(AND($FB540&gt;=FJ$2,$FB540&lt;=FJ$3),Deník!$W540,""))</f>
        <v/>
      </c>
      <c r="FK540" s="63" t="str">
        <f>IF($FB540&lt;&gt;"",IF(AND($FB540&gt;=FK$2,$FB540&lt;=FK$3),Deník!$W540,""))</f>
        <v/>
      </c>
      <c r="FL540" s="63" t="str">
        <f>IF($FB540&lt;&gt;"",IF(AND($FB540&gt;=FL$2,$FB540&lt;=FL$3),Deník!$W540,""))</f>
        <v/>
      </c>
      <c r="FM540" s="63" t="str">
        <f>IF($FB540&lt;&gt;"",IF(AND($FB540&gt;=FM$2,$FB540&lt;=FM$3),Deník!$W540,""))</f>
        <v/>
      </c>
      <c r="FN540" s="13"/>
      <c r="FO540" s="20" t="str">
        <f>IF(Deník!$W540&gt;1,Deník!$W540,"")</f>
        <v/>
      </c>
      <c r="FP540" s="20" t="str">
        <f>IF(Deník!$W540&lt;0,Deník!$W540,"")</f>
        <v/>
      </c>
      <c r="FQ540" s="17"/>
      <c r="FS540" s="233"/>
      <c r="FT540" s="233" t="str">
        <f>IF(Deník!$W540&lt;&gt;"",IF(Deník!$Y540=Statistika!$F$78,Deník!$W540,""),"")</f>
        <v/>
      </c>
      <c r="FU540" s="233" t="str">
        <f>IF(Deník!$W540&lt;&gt;"",IF(Deník!$Y540=Statistika!$F$79,Deník!$W540,""),"")</f>
        <v/>
      </c>
      <c r="FV540" s="233" t="str">
        <f>IF(Deník!$W540&lt;&gt;"",IF(Deník!$Y540=Statistika!$F$80,Deník!$W540,""),"")</f>
        <v/>
      </c>
      <c r="FW540" s="233" t="str">
        <f>IF(Deník!$W540&lt;&gt;"",IF(Deník!$Y540=Statistika!$F$81,Deník!$W540,""),"")</f>
        <v/>
      </c>
      <c r="FX540" s="233" t="str">
        <f>IF(Deník!$W540&lt;&gt;"",IF(Deník!$Y540=Statistika!$F$82,Deník!$W540,""),"")</f>
        <v/>
      </c>
      <c r="FY540" s="233" t="str">
        <f>IF(Deník!$W540&lt;&gt;"",IF(Deník!$Y540=Statistika!$F$83,Deník!$W540,""),"")</f>
        <v/>
      </c>
      <c r="FZ540" s="233" t="str">
        <f>IF(Deník!$W540&lt;&gt;"",IF(Deník!$Y540=Statistika!$F$84,Deník!$W540,""),"")</f>
        <v/>
      </c>
      <c r="GA540" s="233" t="str">
        <f>IF(Deník!$W540&lt;&gt;"",IF(Deník!$Y540=Statistika!$F$85,Deník!$W540,""),"")</f>
        <v/>
      </c>
      <c r="GB540" s="233" t="str">
        <f>IF(Deník!$W540&lt;&gt;"",IF(Deník!$Y540=Statistika!$F$86,Deník!$W540,""),"")</f>
        <v/>
      </c>
      <c r="GC540" s="233" t="str">
        <f>IF(Deník!$W540&lt;&gt;"",IF(Deník!$Y540=Statistika!$F$87,Deník!$W540,""),"")</f>
        <v/>
      </c>
      <c r="GD540" s="233" t="str">
        <f>IF(Deník!$W540&lt;&gt;"",IF(Deník!$Y540=Statistika!$F$88,Deník!$W540,""),"")</f>
        <v/>
      </c>
      <c r="GE540" s="233" t="str">
        <f>IF(Deník!$W540&lt;&gt;"",IF(Deník!$Y540=Statistika!$F$89,Deník!$W540,""),"")</f>
        <v/>
      </c>
      <c r="GF540" s="233" t="str">
        <f>IF(Deník!$W540&lt;&gt;"",IF(Deník!$Y540=Statistika!$F$90,Deník!$W540,""),"")</f>
        <v/>
      </c>
      <c r="GG540" s="233" t="str">
        <f>IF(Deník!$W540&lt;&gt;"",IF(Deník!$Y540=Statistika!$F$91,Deník!$W540,""),"")</f>
        <v/>
      </c>
      <c r="GH540" s="233"/>
      <c r="GI540" s="233" t="str">
        <f>IF(Deník!$W540&lt;&gt;"",IF(Deník!$AB540=Statistika!$L$100,Deník!$W540,""),"")</f>
        <v/>
      </c>
      <c r="GJ540" s="233" t="str">
        <f>IF(Deník!$W540&lt;&gt;"",IF(Deník!$AB540=Statistika!$L$101,Deník!$W540,""),"")</f>
        <v/>
      </c>
      <c r="GK540" s="233" t="str">
        <f>IF(Deník!$W540&lt;&gt;"",IF(Deník!$AB540=Statistika!$L$102,Deník!$W540,""),"")</f>
        <v/>
      </c>
      <c r="GL540" s="233" t="str">
        <f>IF(Deník!$W540&lt;&gt;"",IF(Deník!$AB540=Statistika!$L$103,Deník!$W540,""),"")</f>
        <v/>
      </c>
      <c r="GM540" s="233" t="str">
        <f>IF(Deník!$W540&lt;&gt;"",IF(Deník!$AB540=Statistika!$L$104,Deník!$W540,""),"")</f>
        <v/>
      </c>
      <c r="GN540" s="233" t="str">
        <f>IF(Deník!$W540&lt;&gt;"",IF(Deník!$AB540=Statistika!$L$105,Deník!$W540,""),"")</f>
        <v/>
      </c>
      <c r="GO540" s="233" t="str">
        <f>IF(Deník!$W540&lt;&gt;"",IF(Deník!$AB540=Statistika!$L$106,Deník!$W540,""),"")</f>
        <v/>
      </c>
      <c r="GP540" s="233" t="str">
        <f>IF(Deník!$W540&lt;&gt;"",IF(Deník!$AB540=Statistika!$L$107,Deník!$W540,""),"")</f>
        <v/>
      </c>
      <c r="GQ540" s="233" t="str">
        <f>IF(Deník!$W540&lt;&gt;"",IF(Deník!$AB540=Statistika!$L$108,Deník!$W540,""),"")</f>
        <v/>
      </c>
      <c r="GS540" s="233" t="str">
        <f>IF(Deník!$W540&lt;0,IF(Deník!$AC540=Statistika!$F$117,Deník!$W540,""),"")</f>
        <v/>
      </c>
      <c r="GT540" s="233" t="str">
        <f>IF(Deník!$W540&lt;0,IF(Deník!$AC540=Statistika!$F$118,Deník!$W540,""),"")</f>
        <v/>
      </c>
      <c r="GU540" s="233" t="str">
        <f>IF(Deník!$W540&lt;0,IF(Deník!$AC540=Statistika!$F$119,Deník!$W540,""),"")</f>
        <v/>
      </c>
      <c r="GV540" s="233" t="str">
        <f>IF(Deník!$W540&lt;0,IF(Deník!$AC540=Statistika!$F$120,Deník!$W540,""),"")</f>
        <v/>
      </c>
      <c r="GW540" s="233" t="str">
        <f>IF(Deník!$W540&lt;0,IF(Deník!$AC540=Statistika!$F$121,Deník!$W540,""),"")</f>
        <v/>
      </c>
      <c r="GX540" s="233" t="str">
        <f>IF(Deník!$W540&lt;0,IF(Deník!$AC540=Statistika!$F$122,Deník!$W540,""),"")</f>
        <v/>
      </c>
      <c r="GY540" s="233" t="str">
        <f>IF(Deník!$W540&lt;0,IF(Deník!$AC540=Statistika!$F$123,Deník!$W540,""),"")</f>
        <v/>
      </c>
      <c r="GZ540" s="233" t="str">
        <f>IF(Deník!$W540&lt;0,IF(Deník!$AC540=Statistika!$F$124,Deník!$W540,""),"")</f>
        <v/>
      </c>
      <c r="HA540" s="233" t="str">
        <f>IF(Deník!$W540&lt;0,IF(Deník!$AC540=Statistika!$F$125,Deník!$W540,""),"")</f>
        <v/>
      </c>
      <c r="HC540" s="233" t="str">
        <f>IF(Deník!$W540&lt;0,IF(Deník!$AD540=Statistika!$F$133,Deník!$W540,""),"")</f>
        <v/>
      </c>
      <c r="HD540" s="233" t="str">
        <f>IF(Deník!$W540&lt;0,IF(Deník!$AD540=Statistika!$F$134,Deník!$W540,""),"")</f>
        <v/>
      </c>
      <c r="HE540" s="233" t="str">
        <f>IF(Deník!$W540&lt;0,IF(Deník!$AD540=Statistika!$F$135,Deník!$W540,""),"")</f>
        <v/>
      </c>
      <c r="HF540" s="233" t="str">
        <f>IF(Deník!$W540&lt;0,IF(Deník!$AD540=Statistika!$F$136,Deník!$W540,""),"")</f>
        <v/>
      </c>
      <c r="HG540" s="233" t="str">
        <f>IF(Deník!$W540&lt;0,IF(Deník!$AD540=Statistika!$F$137,Deník!$W540,""),"")</f>
        <v/>
      </c>
      <c r="ID540" s="8">
        <f>Tabulka4[[#This Row],[Sloupec3]]</f>
        <v>0</v>
      </c>
      <c r="IE540" s="17" t="str">
        <f>IF(AND([1]Deník!$C540&gt;='[1]Měsíční shrnutí'!$D$1,[1]Deník!$C540&lt;='[1]Měsíční shrnutí'!$F$1),[1]Deník!$X540,"")</f>
        <v/>
      </c>
    </row>
    <row r="541" spans="1:239">
      <c r="A541" s="8">
        <f>Deník!C542</f>
        <v>0</v>
      </c>
      <c r="B541" s="50" t="str">
        <f>Deník!R542</f>
        <v/>
      </c>
      <c r="C541" s="102" t="str">
        <f>IF(AND(Deník!R542&gt;1,Deník!R542&lt;&gt;""),1,"")</f>
        <v/>
      </c>
      <c r="D541" s="102" t="str">
        <f>IF(AND(Deník!R542&lt;=0,Deník!R542&lt;&gt;""),1,"")</f>
        <v/>
      </c>
      <c r="E541" s="103" t="str">
        <f>IF(AND(Deník!R542&gt;=0,Deník!R542&lt;=1),1,"")</f>
        <v/>
      </c>
      <c r="F541" s="79" t="str">
        <f>IF(Deník!R542&lt;&gt;"",Deník!R542+F540,"")</f>
        <v/>
      </c>
      <c r="G541" s="85"/>
      <c r="H541" s="54" t="str">
        <f>IF(MONTH(Deník!$C541)=H$2,IF(AND(Deník!$R541&gt;=0,Deník!$R541&lt;=1),"BE",Deník!$R541),"")</f>
        <v/>
      </c>
      <c r="I541" s="11" t="str">
        <f>IF(MONTH(Deník!$C541)=I$2,IF(AND(Deník!$R541&gt;=0,Deník!$R541&lt;=1),"BE",Deník!$R541),"")</f>
        <v/>
      </c>
      <c r="J541" s="11" t="str">
        <f>IF(MONTH(Deník!$C541)=J$2,IF(AND(Deník!$R541&gt;=0,Deník!$R541&lt;=1),"BE",Deník!$R541),"")</f>
        <v/>
      </c>
      <c r="K541" s="11" t="str">
        <f>IF(MONTH(Deník!$C541)=K$2,IF(AND(Deník!$R541&gt;=0,Deník!$R541&lt;=1),"BE",Deník!$R541),"")</f>
        <v/>
      </c>
      <c r="L541" s="11" t="str">
        <f>IF(MONTH(Deník!$C541)=L$2,IF(AND(Deník!$R541&gt;=0,Deník!$R541&lt;=1),"BE",Deník!$R541),"")</f>
        <v/>
      </c>
      <c r="M541" s="11" t="str">
        <f>IF(MONTH(Deník!$C541)=M$2,IF(AND(Deník!$R541&gt;=0,Deník!$R541&lt;=1),"BE",Deník!$R541),"")</f>
        <v/>
      </c>
      <c r="N541" s="11" t="str">
        <f>IF(MONTH(Deník!$C541)=N$2,IF(AND(Deník!$R541&gt;=0,Deník!$R541&lt;=1),"BE",Deník!$R541),"")</f>
        <v/>
      </c>
      <c r="O541" s="11" t="str">
        <f>IF(MONTH(Deník!$C541)=O$2,IF(AND(Deník!$R541&gt;=0,Deník!$R541&lt;=1),"BE",Deník!$R541),"")</f>
        <v/>
      </c>
      <c r="P541" s="11" t="str">
        <f>IF(MONTH(Deník!$C541)=P$2,IF(AND(Deník!$R541&gt;=0,Deník!$R541&lt;=1),"BE",Deník!$R541),"")</f>
        <v/>
      </c>
      <c r="Q541" s="11" t="str">
        <f>IF(MONTH(Deník!$C541)=Q$2,IF(AND(Deník!$R541&gt;=0,Deník!$R541&lt;=1),"BE",Deník!$R541),"")</f>
        <v/>
      </c>
      <c r="R541" s="11" t="str">
        <f>IF(MONTH(Deník!$C541)=R$2,IF(AND(Deník!$R541&gt;=0,Deník!$R541&lt;=1),"BE",Deník!$R541),"")</f>
        <v/>
      </c>
      <c r="S541" s="57" t="str">
        <f>IF(MONTH(Deník!$C541)=S$2,IF(AND(Deník!$R541&gt;=0,Deník!$R541&lt;=1),"BE",Deník!$R541),"")</f>
        <v/>
      </c>
      <c r="U541" s="12"/>
      <c r="V541" s="12"/>
      <c r="X541" s="600" t="str">
        <f>IF(Deník!$R541&lt;&gt;"",IF(Deník!$B541=Statistika!$F$63,IF(AND(Deník!$R541&gt;=0,Deník!$R541&lt;=1),"BE",Deník!$R541),""),"")</f>
        <v/>
      </c>
      <c r="Y541" s="13" t="str">
        <f>IF(Deník!$R541&lt;&gt;"",IF(Deník!$B541=Statistika!$F$64,IF(AND(Deník!$R541&gt;=0,Deník!$R541&lt;=1),"BE",Deník!$R541),""),"")</f>
        <v/>
      </c>
      <c r="Z541" s="13" t="str">
        <f>IF(Deník!$R541&lt;&gt;"",IF(Deník!$B541=Statistika!$F$65,IF(AND(Deník!$R541&gt;=0,Deník!$R541&lt;=1),"BE",Deník!$R541),""),"")</f>
        <v/>
      </c>
      <c r="AA541" s="13" t="str">
        <f>IF(Deník!$R541&lt;&gt;"",IF(Deník!$B541=Statistika!$F$66,IF(AND(Deník!$R541&gt;=0,Deník!$R541&lt;=1),"BE",Deník!$R541),""),"")</f>
        <v/>
      </c>
      <c r="AB541" s="13" t="str">
        <f>IF(Deník!$R541&lt;&gt;"",IF(Deník!$B541=Statistika!$F$67,IF(AND(Deník!$R541&gt;=0,Deník!$R541&lt;=1),"BE",Deník!$R541),""),"")</f>
        <v/>
      </c>
      <c r="AC541" s="13" t="str">
        <f>IF(Deník!$R541&lt;&gt;"",IF(Deník!$B541=Statistika!$F$68,IF(AND(Deník!$R541&gt;=0,Deník!$R541&lt;=1),"BE",Deník!$R541),""),"")</f>
        <v/>
      </c>
      <c r="AD541" s="13" t="str">
        <f>IF(Deník!$R541&lt;&gt;"",IF(Deník!$B541=Statistika!$F$69,IF(AND(Deník!$R541&gt;=0,Deník!$R541&lt;=1),"BE",Deník!$R541),""),"")</f>
        <v/>
      </c>
      <c r="AE541" s="601" t="str">
        <f>IF(Deník!$R541&lt;&gt;"",IF(Deník!$B541=Statistika!$F$70,IF(AND(Deník!$R541&gt;=0,Deník!$R541&lt;=1),"BE",Deník!$R541),""),"")</f>
        <v/>
      </c>
      <c r="AF541" s="90"/>
      <c r="AG541" s="63" t="str">
        <f>IF(Deník!$R541&lt;&gt;"",IF(Deník!$J541="L",IF(AND(Deník!$R541&gt;=0,Deník!$R541&lt;=1),"BE",Deník!$R541),""),"")</f>
        <v/>
      </c>
      <c r="AH541" s="13" t="str">
        <f>IF(Deník!$R541&lt;&gt;"",IF(Deník!$J541="S",IF(AND(Deník!$R541&gt;=0,Deník!$R541&lt;=1),"BE",Deník!$R541),""),"")</f>
        <v/>
      </c>
      <c r="AI541" s="95"/>
      <c r="AJ541" s="71" t="str">
        <f>IF(Deník!N542&lt;&gt;"",Deník!N542*-1,"")</f>
        <v/>
      </c>
      <c r="AK541" s="88"/>
      <c r="AL541" s="63" t="str">
        <f>IF(WEEKDAY(Deník!$C541,2)=1,IF(AND(Deník!$R541&gt;=0,Deník!$R541&lt;=1),"BE",Deník!$R541),"")</f>
        <v/>
      </c>
      <c r="AM541" s="13" t="str">
        <f>IF(WEEKDAY(Deník!$C541,2)=2,IF(AND(Deník!$R541&gt;=0,Deník!$R541&lt;=1),"BE",Deník!$R541),"")</f>
        <v/>
      </c>
      <c r="AN541" s="13" t="str">
        <f>IF(WEEKDAY(Deník!$C541,2)=3,IF(AND(Deník!$R541&gt;=0,Deník!$R541&lt;=1),"BE",Deník!$R541),"")</f>
        <v/>
      </c>
      <c r="AO541" s="13" t="str">
        <f>IF(WEEKDAY(Deník!$C541,2)=4,IF(AND(Deník!$R541&gt;=0,Deník!$R541&lt;=1),"BE",Deník!$R541),"")</f>
        <v/>
      </c>
      <c r="AP541" s="60" t="str">
        <f>IF(WEEKDAY(Deník!$C541,2)=5,IF(AND(Deník!$R541&gt;=0,Deník!$R541&lt;=1),"BE",Deník!$R541),"")</f>
        <v/>
      </c>
      <c r="AQ541" s="99"/>
      <c r="AR541" s="100">
        <f>Deník!D541</f>
        <v>0</v>
      </c>
      <c r="AS541" s="63" t="str">
        <f>IF(Deník!$D541&lt;&gt;"",IF(AND(Deník!$D541&gt;=AS$2,Deník!$D541&lt;=AS$3),IF(AND(Deník!$R541&gt;=0,Deník!$R541&lt;=1),"BE",Deník!$R541),""),"")</f>
        <v/>
      </c>
      <c r="AT541" s="63" t="str">
        <f>IF(Deník!$D541&lt;&gt;"",IF(AND(Deník!$D541&gt;=AT$2,Deník!$D541&lt;=AT$3),IF(AND(Deník!$R541&gt;=0,Deník!$R541&lt;=1),"BE",Deník!$R541),""),"")</f>
        <v/>
      </c>
      <c r="AU541" s="63" t="str">
        <f>IF(Deník!$D541&lt;&gt;"",IF(AND(Deník!$D541&gt;=AU$2,Deník!$D541&lt;=AU$3),IF(AND(Deník!$R541&gt;=0,Deník!$R541&lt;=1),"BE",Deník!$R541),""),"")</f>
        <v/>
      </c>
      <c r="AV541" s="63" t="str">
        <f>IF(Deník!$D541&lt;&gt;"",IF(AND(Deník!$D541&gt;=AV$2,Deník!$D541&lt;=AV$3),IF(AND(Deník!$R541&gt;=0,Deník!$R541&lt;=1),"BE",Deník!$R541),""),"")</f>
        <v/>
      </c>
      <c r="AW541" s="63" t="str">
        <f>IF(Deník!$D541&lt;&gt;"",IF(AND(Deník!$D541&gt;=AW$2,Deník!$D541&lt;=AW$3),IF(AND(Deník!$R541&gt;=0,Deník!$R541&lt;=1),"BE",Deník!$R541),""),"")</f>
        <v/>
      </c>
      <c r="AX541" s="63" t="str">
        <f>IF(Deník!$D541&lt;&gt;"",IF(AND(Deník!$D541&gt;=AX$2,Deník!$D541&lt;=AX$3),IF(AND(Deník!$R541&gt;=0,Deník!$R541&lt;=1),"BE",Deník!$R541),""),"")</f>
        <v/>
      </c>
      <c r="AY541" s="63" t="str">
        <f>IF(Deník!$D541&lt;&gt;"",IF(AND(Deník!$D541&gt;=AY$2,Deník!$D541&lt;=AY$3),IF(AND(Deník!$R541&gt;=0,Deník!$R541&lt;=1),"BE",Deník!$R541),""),"")</f>
        <v/>
      </c>
      <c r="AZ541" s="63" t="str">
        <f>IF(Deník!$D541&lt;&gt;"",IF(AND(Deník!$D541&gt;=AZ$2,Deník!$D541&lt;=AZ$3),IF(AND(Deník!$R541&gt;=0,Deník!$R541&lt;=1),"BE",Deník!$R541),""),"")</f>
        <v/>
      </c>
      <c r="BA541" s="63" t="str">
        <f>IF(Deník!$D541&lt;&gt;"",IF(AND(Deník!$D541&gt;=BA$2,Deník!$D541&lt;=BA$3),IF(AND(Deník!$R541&gt;=0,Deník!$R541&lt;=1),"BE",Deník!$R541),""),"")</f>
        <v/>
      </c>
      <c r="BB541" s="63" t="str">
        <f>IF(Deník!$D541&lt;&gt;"",IF(AND(Deník!$D541&gt;=BB$2,Deník!$D541&lt;=BB$3),IF(AND(Deník!$R541&gt;=0,Deník!$R541&lt;=1),"BE",Deník!$R541),""),"")</f>
        <v/>
      </c>
      <c r="BC541" s="71" t="str">
        <f>IF(Deník!$D541&lt;&gt;"",IF(AND(Deník!$D541&gt;=BC$2,Deník!$D541&lt;=BC$3),IF(AND(Deník!$R541&gt;=0,Deník!$R541&lt;=1),"BE",Deník!$R541),""),"")</f>
        <v/>
      </c>
      <c r="BD541" s="20" t="str">
        <f>IF(Deník!$J542="S",(Deník!$M542-Deník!$K542),IF(Deník!$J542="L",(Deník!$K542-Deník!$M542),""))</f>
        <v/>
      </c>
      <c r="BE541" s="20" t="str">
        <f>IF(Deník!$J542="S",(Deník!$K542-Deník!$O542),IF(Deník!$J542="L",(Deník!$O542-Deník!$K542),""))</f>
        <v/>
      </c>
      <c r="BF541" s="20" t="str">
        <f>IF(Deník!$J542="S",(Deník!$K542-Deník!$L542),IF(Deník!$J542="L",(Deník!$L542-Deník!$K542),""))</f>
        <v/>
      </c>
      <c r="BG541" s="20" t="str">
        <f>IF(Deník!$J542="S",(Deník!$K542-Deník!$S542),IF(Deník!$J542="L",(Deník!$S542-Deník!$K542),""))</f>
        <v/>
      </c>
      <c r="BH541" s="20" t="str">
        <f>IF(Deník!$J542="S",(Deník!$K542-Deník!$U542),IF(Deník!$J542="L",(Deník!$U542-Deník!$K542),""))</f>
        <v/>
      </c>
      <c r="BI541" s="20" t="str">
        <f>IF(Deník!$R541&gt;1,Deník!$R541,"")</f>
        <v/>
      </c>
      <c r="BJ541" s="20" t="str">
        <f>IF(Deník!$R541&lt;0,Deník!$R541,"")</f>
        <v/>
      </c>
      <c r="BK541" s="17"/>
      <c r="BM541" s="233" t="str">
        <f>IF(Deník!$R541&lt;&gt;"",IF(Deník!$Y541=Statistika!$F$78,IF(AND(Deník!$R541&gt;=0,Deník!$R541&lt;=1),"BE",Deník!$R541),""),"")</f>
        <v/>
      </c>
      <c r="BN541" s="233" t="str">
        <f>IF(Deník!$R541&lt;&gt;"",IF(Deník!$Y541=Statistika!$F$79,IF(AND(Deník!$R541&gt;=0,Deník!$R541&lt;=1),"BE",Deník!$R541),""),"")</f>
        <v/>
      </c>
      <c r="BO541" s="233" t="str">
        <f>IF(Deník!$R541&lt;&gt;"",IF(Deník!$Y541=Statistika!$F$80,IF(AND(Deník!$R541&gt;=0,Deník!$R541&lt;=1),"BE",Deník!$R541),""),"")</f>
        <v/>
      </c>
      <c r="BP541" s="233" t="str">
        <f>IF(Deník!$R541&lt;&gt;"",IF(Deník!$Y541=Statistika!$F$81,IF(AND(Deník!$R541&gt;=0,Deník!$R541&lt;=1),"BE",Deník!$R541),""),"")</f>
        <v/>
      </c>
      <c r="BQ541" s="233" t="str">
        <f>IF(Deník!$R541&lt;&gt;"",IF(Deník!$Y541=Statistika!$F$82,IF(AND(Deník!$R541&gt;=0,Deník!$R541&lt;=1),"BE",Deník!$R541),""),"")</f>
        <v/>
      </c>
      <c r="BR541" s="233" t="str">
        <f>IF(Deník!$R541&lt;&gt;"",IF(Deník!$Y541=Statistika!$F$83,IF(AND(Deník!$R541&gt;=0,Deník!$R541&lt;=1),"BE",Deník!$R541),""),"")</f>
        <v/>
      </c>
      <c r="BS541" s="233" t="str">
        <f>IF(Deník!$R541&lt;&gt;"",IF(Deník!$Y541=Statistika!$F$84,IF(AND(Deník!$R541&gt;=0,Deník!$R541&lt;=1),"BE",Deník!$R541),""),"")</f>
        <v/>
      </c>
      <c r="BT541" s="233" t="str">
        <f>IF(Deník!$R541&lt;&gt;"",IF(Deník!$Y541=Statistika!$F$85,IF(AND(Deník!$R541&gt;=0,Deník!$R541&lt;=1),"BE",Deník!$R541),""),"")</f>
        <v/>
      </c>
      <c r="BU541" s="233" t="str">
        <f>IF(Deník!$R541&lt;&gt;"",IF(Deník!$Y541=Statistika!$F$86,IF(AND(Deník!$R541&gt;=0,Deník!$R541&lt;=1),"BE",Deník!$R541),""),"")</f>
        <v/>
      </c>
      <c r="BV541" s="233" t="str">
        <f>IF(Deník!$R541&lt;&gt;"",IF(Deník!$Y541=Statistika!$F$87,IF(AND(Deník!$R541&gt;=0,Deník!$R541&lt;=1),"BE",Deník!$R541),""),"")</f>
        <v/>
      </c>
      <c r="BW541" s="233" t="str">
        <f>IF(Deník!$R541&lt;&gt;"",IF(Deník!$Y541=Statistika!$F$88,IF(AND(Deník!$R541&gt;=0,Deník!$R541&lt;=1),"BE",Deník!$R541),""),"")</f>
        <v/>
      </c>
      <c r="BX541" s="233" t="str">
        <f>IF(Deník!$R541&lt;&gt;"",IF(Deník!$Y541=Statistika!$F$89,IF(AND(Deník!$R541&gt;=0,Deník!$R541&lt;=1),"BE",Deník!$R541),""),"")</f>
        <v/>
      </c>
      <c r="BY541" s="233" t="str">
        <f>IF(Deník!$R541&lt;&gt;"",IF(Deník!$Y541=Statistika!$F$90,IF(AND(Deník!$R541&gt;=0,Deník!$R541&lt;=1),"BE",Deník!$R541),""),"")</f>
        <v/>
      </c>
      <c r="BZ541" s="233" t="str">
        <f>IF(Deník!$R541&lt;&gt;"",IF(Deník!$Y541=Statistika!$F$91,IF(AND(Deník!$R541&gt;=0,Deník!$R541&lt;=1),"BE",Deník!$R541),""),"")</f>
        <v/>
      </c>
      <c r="CA541" s="233"/>
      <c r="CB541" s="233" t="str">
        <f>IF(Deník!$R541&lt;&gt;"",IF(Deník!$AB541="SL",IF(AND(Deník!$R541&gt;=0,Deník!$R541&lt;=1),"BE",Deník!$R541),""),"")</f>
        <v/>
      </c>
      <c r="CC541" s="233" t="str">
        <f>IF(Deník!$R541&lt;&gt;"",IF(Deník!$AB541="BE10",IF(AND(Deník!$R541&gt;=0,Deník!$R541&lt;=1),"BE",Deník!$R541),""),"")</f>
        <v/>
      </c>
      <c r="CD541" s="233" t="str">
        <f>IF(Deník!$R541&lt;&gt;"",IF(Deník!$AB541="BE15",IF(AND(Deník!$R541&gt;=0,Deník!$R541&lt;=1),"BE",Deník!$R541),""),"")</f>
        <v/>
      </c>
      <c r="CE541" s="233" t="str">
        <f>IF(Deník!$R541&lt;&gt;"",IF(Deník!$AB541="BE20",IF(AND(Deník!$R541&gt;=0,Deník!$R541&lt;=1),"BE",Deník!$R541),""),"")</f>
        <v/>
      </c>
      <c r="CF541" s="233" t="str">
        <f>IF(Deník!$R541&lt;&gt;"",IF(Deník!$AB541="TP1",IF(AND(Deník!$R541&gt;=0,Deník!$R541&lt;=1),"BE",Deník!$R541),""),"")</f>
        <v/>
      </c>
      <c r="CG541" s="233" t="str">
        <f>IF(Deník!$R541&lt;&gt;"",IF(Deník!$AB541="TP2",IF(AND(Deník!$R541&gt;=0,Deník!$R541&lt;=1),"BE",Deník!$R541),""),"")</f>
        <v/>
      </c>
      <c r="CH541" s="233" t="str">
        <f>IF(Deník!$R541&lt;&gt;"",IF(Deník!$AB541="TP3",IF(AND(Deník!$R541&gt;=0,Deník!$R541&lt;=1),"BE",Deník!$R541),""),"")</f>
        <v/>
      </c>
      <c r="CI541" s="233" t="str">
        <f>IF(Deník!$R541&lt;&gt;"",IF(Deník!$AB541="Trailing SL",IF(AND(Deník!$R541&gt;=0,Deník!$R541&lt;=1),"BE",Deník!$R541),""),"")</f>
        <v/>
      </c>
      <c r="CJ541" s="233" t="str">
        <f>IF(Deník!$R541&lt;&gt;"",IF(Deník!$AB541="Manual",IF(AND(Deník!$R541&gt;=0,Deník!$R541&lt;=1),"BE",Deník!$R541),""),"")</f>
        <v/>
      </c>
      <c r="CK541" s="233"/>
      <c r="CL541" s="233" t="str">
        <f>IF(Deník!$R541&lt;0,IF(Deník!$AC541=Statistika!$F$117,Deník!$R541,""),"")</f>
        <v/>
      </c>
      <c r="CM541" s="233" t="str">
        <f>IF(Deník!$R541&lt;0,IF(Deník!$AC541=Statistika!$F$118,Deník!$R541,""),"")</f>
        <v/>
      </c>
      <c r="CN541" s="233" t="str">
        <f>IF(Deník!$R541&lt;0,IF(Deník!$AC541=Statistika!$F$119,Deník!$R541,""),"")</f>
        <v/>
      </c>
      <c r="CO541" s="233" t="str">
        <f>IF(Deník!$R541&lt;0,IF(Deník!$AC541=Statistika!$F$120,Deník!$R541,""),"")</f>
        <v/>
      </c>
      <c r="CP541" s="233" t="str">
        <f>IF(Deník!$R541&lt;0,IF(Deník!$AC541=Statistika!$F$121,Deník!$R541,""),"")</f>
        <v/>
      </c>
      <c r="CQ541" s="233" t="str">
        <f>IF(Deník!$R541&lt;0,IF(Deník!$AC541=Statistika!$F$122,Deník!$R541,""),"")</f>
        <v/>
      </c>
      <c r="CR541" s="233" t="str">
        <f>IF(Deník!$R541&lt;0,IF(Deník!$AC541=Statistika!$F$123,Deník!$R541,""),"")</f>
        <v/>
      </c>
      <c r="CS541" s="233" t="str">
        <f>IF(Deník!$R541&lt;0,IF(Deník!$AC541=Statistika!$F$124,Deník!$R541,""),"")</f>
        <v/>
      </c>
      <c r="CT541" s="233" t="str">
        <f>IF(Deník!$R541&lt;0,IF(Deník!$AC541=Statistika!$F$125,Deník!$R541,""),"")</f>
        <v/>
      </c>
      <c r="CU541" s="233"/>
      <c r="CV541" s="233" t="str">
        <f>IF(Deník!$R541&lt;0,IF(Deník!$AD541=$CV$2,Deník!$R541,""),"")</f>
        <v/>
      </c>
      <c r="CW541" s="233" t="str">
        <f>IF(Deník!$R541&lt;0,IF(Deník!$AD541=$CW$2,Deník!$R541,""),"")</f>
        <v/>
      </c>
      <c r="CX541" s="233" t="str">
        <f>IF(Deník!$R541&lt;0,IF(Deník!$AD541=$CX$2,Deník!$R541,""),"")</f>
        <v/>
      </c>
      <c r="CY541" s="233" t="str">
        <f>IF(Deník!$R541&lt;0,IF(Deník!$AD541=$CY$2,Deník!$R541,""),"")</f>
        <v/>
      </c>
      <c r="CZ541" s="233" t="str">
        <f>IF(Deník!$R541&lt;0,IF(Deník!$AD541=$CZ$2,Deník!$R541,""),"")</f>
        <v/>
      </c>
      <c r="DL541" s="221">
        <f t="shared" si="22"/>
        <v>93847.029999999984</v>
      </c>
      <c r="DM541" s="220">
        <f t="shared" si="21"/>
        <v>-6.1529700000000132E-2</v>
      </c>
      <c r="DO541" s="50">
        <f>Deník!W542</f>
        <v>0</v>
      </c>
      <c r="DP541" s="102" t="str">
        <f>IF(AND(Deník!W542&gt;0),1,"")</f>
        <v/>
      </c>
      <c r="DQ541" s="102">
        <f>IF(AND(Deník!W542&lt;=0),1,"")</f>
        <v>1</v>
      </c>
      <c r="DR541" s="227"/>
      <c r="DS541" s="228"/>
      <c r="DT541" s="85"/>
      <c r="DU541" s="54">
        <f>IF(MONTH(Deník!$C541)=DU$2,Deník!$W541,"")</f>
        <v>0</v>
      </c>
      <c r="DV541" s="222" t="str">
        <f>IF(MONTH(Deník!$C541)=DV$2,Deník!$W541,"")</f>
        <v/>
      </c>
      <c r="DW541" s="222" t="str">
        <f>IF(MONTH(Deník!$C541)=DW$2,Deník!$W541,"")</f>
        <v/>
      </c>
      <c r="DX541" s="222" t="str">
        <f>IF(MONTH(Deník!$C541)=DX$2,Deník!$W541,"")</f>
        <v/>
      </c>
      <c r="DY541" s="222" t="str">
        <f>IF(MONTH(Deník!$C541)=DY$2,Deník!$W541,"")</f>
        <v/>
      </c>
      <c r="DZ541" s="222" t="str">
        <f>IF(MONTH(Deník!$C541)=DZ$2,Deník!$W541,"")</f>
        <v/>
      </c>
      <c r="EA541" s="222" t="str">
        <f>IF(MONTH(Deník!$C541)=EA$2,Deník!$W541,"")</f>
        <v/>
      </c>
      <c r="EB541" s="222" t="str">
        <f>IF(MONTH(Deník!$C541)=EB$2,Deník!$W541,"")</f>
        <v/>
      </c>
      <c r="EC541" s="222" t="str">
        <f>IF(MONTH(Deník!$C541)=EC$2,Deník!$W541,"")</f>
        <v/>
      </c>
      <c r="ED541" s="222" t="str">
        <f>IF(MONTH(Deník!$C541)=ED$2,Deník!$W541,"")</f>
        <v/>
      </c>
      <c r="EE541" s="222" t="str">
        <f>IF(MONTH(Deník!$C541)=EE$2,Deník!$W541,"")</f>
        <v/>
      </c>
      <c r="EF541" s="222" t="str">
        <f>IF(MONTH(Deník!$C541)=EF$2,Deník!$W541,"")</f>
        <v/>
      </c>
      <c r="EI541" s="600" t="str">
        <f>IF(Deník!$W541&lt;&gt;"",IF(Deník!$B541=Statistika!$F$63,Deník!$W541,""),"")</f>
        <v/>
      </c>
      <c r="EJ541" s="13" t="str">
        <f>IF(Deník!$W541&lt;&gt;"",IF(Deník!$B541=Statistika!$F$64,Deník!$W541,""),"")</f>
        <v/>
      </c>
      <c r="EK541" s="13" t="str">
        <f>IF(Deník!$W541&lt;&gt;"",IF(Deník!$B541=Statistika!$F$65,Deník!$W541,""),"")</f>
        <v/>
      </c>
      <c r="EL541" s="13" t="str">
        <f>IF(Deník!$W541&lt;&gt;"",IF(Deník!$B541=Statistika!$F$66,Deník!$W541,""),"")</f>
        <v/>
      </c>
      <c r="EM541" s="13" t="str">
        <f>IF(Deník!$W541&lt;&gt;"",IF(Deník!$B541=Statistika!$F$67,Deník!$W541,""),"")</f>
        <v/>
      </c>
      <c r="EN541" s="13" t="str">
        <f>IF(Deník!$W541&lt;&gt;"",IF(Deník!$B541=Statistika!$F$68,Deník!$W541,""),"")</f>
        <v/>
      </c>
      <c r="EO541" s="13" t="str">
        <f>IF(Deník!$W541&lt;&gt;"",IF(Deník!$B541=Statistika!$F$69,Deník!$W541,""),"")</f>
        <v/>
      </c>
      <c r="EP541" s="601" t="str">
        <f>IF(Deník!$W541&lt;&gt;"",IF(Deník!$B541=Statistika!$F$70,Deník!$W541,""),"")</f>
        <v/>
      </c>
      <c r="EQ541" s="90"/>
      <c r="ER541" s="63" t="str">
        <f>IF(Deník!$W541&lt;&gt;"",IF(Deník!$J541="L",Deník!$W541,""),"")</f>
        <v/>
      </c>
      <c r="ES541" s="13" t="str">
        <f>IF(Deník!$W541&lt;&gt;"",IF(Deník!$J541="S",Deník!$W541,""),"")</f>
        <v/>
      </c>
      <c r="ET541" s="95"/>
      <c r="EU541" s="88"/>
      <c r="EV541" s="63" t="str">
        <f>IF(WEEKDAY(Deník!$C541,2)=1,Deník!$W541,"")</f>
        <v/>
      </c>
      <c r="EW541" s="13" t="str">
        <f>IF(WEEKDAY(Deník!$C541,2)=2,Deník!$W541,"")</f>
        <v/>
      </c>
      <c r="EX541" s="13" t="str">
        <f>IF(WEEKDAY(Deník!$C541,2)=3,Deník!$W541,"")</f>
        <v/>
      </c>
      <c r="EY541" s="13" t="str">
        <f>IF(WEEKDAY(Deník!$C541,2)=4,Deník!$W541,"")</f>
        <v/>
      </c>
      <c r="EZ541" s="60" t="str">
        <f>IF(WEEKDAY(Deník!$C541,2)=5,Deník!$W541,"")</f>
        <v/>
      </c>
      <c r="FA541" s="99"/>
      <c r="FB541" s="100">
        <f>Deník!D541</f>
        <v>0</v>
      </c>
      <c r="FC541" s="63">
        <f>IF($FB541&lt;&gt;"",IF(AND($FB541&gt;=FC$2,$FB541&lt;=FC$3),Deník!$W541,""))</f>
        <v>0</v>
      </c>
      <c r="FD541" s="63" t="str">
        <f>IF($FB541&lt;&gt;"",IF(AND($FB541&gt;=FD$2,$FB541&lt;=FD$3),Deník!$W541,""))</f>
        <v/>
      </c>
      <c r="FE541" s="63" t="str">
        <f>IF($FB541&lt;&gt;"",IF(AND($FB541&gt;=FE$2,$FB541&lt;=FE$3),Deník!$W541,""))</f>
        <v/>
      </c>
      <c r="FF541" s="63" t="str">
        <f>IF($FB541&lt;&gt;"",IF(AND($FB541&gt;=FF$2,$FB541&lt;=FF$3),Deník!$W541,""))</f>
        <v/>
      </c>
      <c r="FG541" s="63" t="str">
        <f>IF($FB541&lt;&gt;"",IF(AND($FB541&gt;=FG$2,$FB541&lt;=FG$3),Deník!$W541,""))</f>
        <v/>
      </c>
      <c r="FH541" s="63" t="str">
        <f>IF($FB541&lt;&gt;"",IF(AND($FB541&gt;=FH$2,$FB541&lt;=FH$3),Deník!$W541,""))</f>
        <v/>
      </c>
      <c r="FI541" s="63" t="str">
        <f>IF($FB541&lt;&gt;"",IF(AND($FB541&gt;=FI$2,$FB541&lt;=FI$3),Deník!$W541,""))</f>
        <v/>
      </c>
      <c r="FJ541" s="63" t="str">
        <f>IF($FB541&lt;&gt;"",IF(AND($FB541&gt;=FJ$2,$FB541&lt;=FJ$3),Deník!$W541,""))</f>
        <v/>
      </c>
      <c r="FK541" s="63" t="str">
        <f>IF($FB541&lt;&gt;"",IF(AND($FB541&gt;=FK$2,$FB541&lt;=FK$3),Deník!$W541,""))</f>
        <v/>
      </c>
      <c r="FL541" s="63" t="str">
        <f>IF($FB541&lt;&gt;"",IF(AND($FB541&gt;=FL$2,$FB541&lt;=FL$3),Deník!$W541,""))</f>
        <v/>
      </c>
      <c r="FM541" s="63" t="str">
        <f>IF($FB541&lt;&gt;"",IF(AND($FB541&gt;=FM$2,$FB541&lt;=FM$3),Deník!$W541,""))</f>
        <v/>
      </c>
      <c r="FN541" s="13"/>
      <c r="FO541" s="20" t="str">
        <f>IF(Deník!$W541&gt;1,Deník!$W541,"")</f>
        <v/>
      </c>
      <c r="FP541" s="20" t="str">
        <f>IF(Deník!$W541&lt;0,Deník!$W541,"")</f>
        <v/>
      </c>
      <c r="FQ541" s="17"/>
      <c r="FS541" s="233"/>
      <c r="FT541" s="233" t="str">
        <f>IF(Deník!$W541&lt;&gt;"",IF(Deník!$Y541=Statistika!$F$78,Deník!$W541,""),"")</f>
        <v/>
      </c>
      <c r="FU541" s="233" t="str">
        <f>IF(Deník!$W541&lt;&gt;"",IF(Deník!$Y541=Statistika!$F$79,Deník!$W541,""),"")</f>
        <v/>
      </c>
      <c r="FV541" s="233" t="str">
        <f>IF(Deník!$W541&lt;&gt;"",IF(Deník!$Y541=Statistika!$F$80,Deník!$W541,""),"")</f>
        <v/>
      </c>
      <c r="FW541" s="233" t="str">
        <f>IF(Deník!$W541&lt;&gt;"",IF(Deník!$Y541=Statistika!$F$81,Deník!$W541,""),"")</f>
        <v/>
      </c>
      <c r="FX541" s="233" t="str">
        <f>IF(Deník!$W541&lt;&gt;"",IF(Deník!$Y541=Statistika!$F$82,Deník!$W541,""),"")</f>
        <v/>
      </c>
      <c r="FY541" s="233" t="str">
        <f>IF(Deník!$W541&lt;&gt;"",IF(Deník!$Y541=Statistika!$F$83,Deník!$W541,""),"")</f>
        <v/>
      </c>
      <c r="FZ541" s="233" t="str">
        <f>IF(Deník!$W541&lt;&gt;"",IF(Deník!$Y541=Statistika!$F$84,Deník!$W541,""),"")</f>
        <v/>
      </c>
      <c r="GA541" s="233" t="str">
        <f>IF(Deník!$W541&lt;&gt;"",IF(Deník!$Y541=Statistika!$F$85,Deník!$W541,""),"")</f>
        <v/>
      </c>
      <c r="GB541" s="233" t="str">
        <f>IF(Deník!$W541&lt;&gt;"",IF(Deník!$Y541=Statistika!$F$86,Deník!$W541,""),"")</f>
        <v/>
      </c>
      <c r="GC541" s="233" t="str">
        <f>IF(Deník!$W541&lt;&gt;"",IF(Deník!$Y541=Statistika!$F$87,Deník!$W541,""),"")</f>
        <v/>
      </c>
      <c r="GD541" s="233" t="str">
        <f>IF(Deník!$W541&lt;&gt;"",IF(Deník!$Y541=Statistika!$F$88,Deník!$W541,""),"")</f>
        <v/>
      </c>
      <c r="GE541" s="233" t="str">
        <f>IF(Deník!$W541&lt;&gt;"",IF(Deník!$Y541=Statistika!$F$89,Deník!$W541,""),"")</f>
        <v/>
      </c>
      <c r="GF541" s="233" t="str">
        <f>IF(Deník!$W541&lt;&gt;"",IF(Deník!$Y541=Statistika!$F$90,Deník!$W541,""),"")</f>
        <v/>
      </c>
      <c r="GG541" s="233" t="str">
        <f>IF(Deník!$W541&lt;&gt;"",IF(Deník!$Y541=Statistika!$F$91,Deník!$W541,""),"")</f>
        <v/>
      </c>
      <c r="GH541" s="233"/>
      <c r="GI541" s="233" t="str">
        <f>IF(Deník!$W541&lt;&gt;"",IF(Deník!$AB541=Statistika!$L$100,Deník!$W541,""),"")</f>
        <v/>
      </c>
      <c r="GJ541" s="233" t="str">
        <f>IF(Deník!$W541&lt;&gt;"",IF(Deník!$AB541=Statistika!$L$101,Deník!$W541,""),"")</f>
        <v/>
      </c>
      <c r="GK541" s="233" t="str">
        <f>IF(Deník!$W541&lt;&gt;"",IF(Deník!$AB541=Statistika!$L$102,Deník!$W541,""),"")</f>
        <v/>
      </c>
      <c r="GL541" s="233" t="str">
        <f>IF(Deník!$W541&lt;&gt;"",IF(Deník!$AB541=Statistika!$L$103,Deník!$W541,""),"")</f>
        <v/>
      </c>
      <c r="GM541" s="233" t="str">
        <f>IF(Deník!$W541&lt;&gt;"",IF(Deník!$AB541=Statistika!$L$104,Deník!$W541,""),"")</f>
        <v/>
      </c>
      <c r="GN541" s="233" t="str">
        <f>IF(Deník!$W541&lt;&gt;"",IF(Deník!$AB541=Statistika!$L$105,Deník!$W541,""),"")</f>
        <v/>
      </c>
      <c r="GO541" s="233" t="str">
        <f>IF(Deník!$W541&lt;&gt;"",IF(Deník!$AB541=Statistika!$L$106,Deník!$W541,""),"")</f>
        <v/>
      </c>
      <c r="GP541" s="233" t="str">
        <f>IF(Deník!$W541&lt;&gt;"",IF(Deník!$AB541=Statistika!$L$107,Deník!$W541,""),"")</f>
        <v/>
      </c>
      <c r="GQ541" s="233" t="str">
        <f>IF(Deník!$W541&lt;&gt;"",IF(Deník!$AB541=Statistika!$L$108,Deník!$W541,""),"")</f>
        <v/>
      </c>
      <c r="GS541" s="233" t="str">
        <f>IF(Deník!$W541&lt;0,IF(Deník!$AC541=Statistika!$F$117,Deník!$W541,""),"")</f>
        <v/>
      </c>
      <c r="GT541" s="233" t="str">
        <f>IF(Deník!$W541&lt;0,IF(Deník!$AC541=Statistika!$F$118,Deník!$W541,""),"")</f>
        <v/>
      </c>
      <c r="GU541" s="233" t="str">
        <f>IF(Deník!$W541&lt;0,IF(Deník!$AC541=Statistika!$F$119,Deník!$W541,""),"")</f>
        <v/>
      </c>
      <c r="GV541" s="233" t="str">
        <f>IF(Deník!$W541&lt;0,IF(Deník!$AC541=Statistika!$F$120,Deník!$W541,""),"")</f>
        <v/>
      </c>
      <c r="GW541" s="233" t="str">
        <f>IF(Deník!$W541&lt;0,IF(Deník!$AC541=Statistika!$F$121,Deník!$W541,""),"")</f>
        <v/>
      </c>
      <c r="GX541" s="233" t="str">
        <f>IF(Deník!$W541&lt;0,IF(Deník!$AC541=Statistika!$F$122,Deník!$W541,""),"")</f>
        <v/>
      </c>
      <c r="GY541" s="233" t="str">
        <f>IF(Deník!$W541&lt;0,IF(Deník!$AC541=Statistika!$F$123,Deník!$W541,""),"")</f>
        <v/>
      </c>
      <c r="GZ541" s="233" t="str">
        <f>IF(Deník!$W541&lt;0,IF(Deník!$AC541=Statistika!$F$124,Deník!$W541,""),"")</f>
        <v/>
      </c>
      <c r="HA541" s="233" t="str">
        <f>IF(Deník!$W541&lt;0,IF(Deník!$AC541=Statistika!$F$125,Deník!$W541,""),"")</f>
        <v/>
      </c>
      <c r="HC541" s="233" t="str">
        <f>IF(Deník!$W541&lt;0,IF(Deník!$AD541=Statistika!$F$133,Deník!$W541,""),"")</f>
        <v/>
      </c>
      <c r="HD541" s="233" t="str">
        <f>IF(Deník!$W541&lt;0,IF(Deník!$AD541=Statistika!$F$134,Deník!$W541,""),"")</f>
        <v/>
      </c>
      <c r="HE541" s="233" t="str">
        <f>IF(Deník!$W541&lt;0,IF(Deník!$AD541=Statistika!$F$135,Deník!$W541,""),"")</f>
        <v/>
      </c>
      <c r="HF541" s="233" t="str">
        <f>IF(Deník!$W541&lt;0,IF(Deník!$AD541=Statistika!$F$136,Deník!$W541,""),"")</f>
        <v/>
      </c>
      <c r="HG541" s="233" t="str">
        <f>IF(Deník!$W541&lt;0,IF(Deník!$AD541=Statistika!$F$137,Deník!$W541,""),"")</f>
        <v/>
      </c>
      <c r="ID541" s="8">
        <f>Tabulka4[[#This Row],[Sloupec3]]</f>
        <v>0</v>
      </c>
      <c r="IE541" s="17" t="str">
        <f>IF(AND([1]Deník!$C541&gt;='[1]Měsíční shrnutí'!$D$1,[1]Deník!$C541&lt;='[1]Měsíční shrnutí'!$F$1),[1]Deník!$X541,"")</f>
        <v/>
      </c>
    </row>
    <row r="542" spans="1:239">
      <c r="A542" s="8">
        <f>Deník!C543</f>
        <v>0</v>
      </c>
      <c r="B542" s="50" t="str">
        <f>Deník!R543</f>
        <v/>
      </c>
      <c r="C542" s="102" t="str">
        <f>IF(AND(Deník!R543&gt;1,Deník!R543&lt;&gt;""),1,"")</f>
        <v/>
      </c>
      <c r="D542" s="102" t="str">
        <f>IF(AND(Deník!R543&lt;=0,Deník!R543&lt;&gt;""),1,"")</f>
        <v/>
      </c>
      <c r="E542" s="103" t="str">
        <f>IF(AND(Deník!R543&gt;=0,Deník!R543&lt;=1),1,"")</f>
        <v/>
      </c>
      <c r="F542" s="79" t="str">
        <f>IF(Deník!R543&lt;&gt;"",Deník!R543+F541,"")</f>
        <v/>
      </c>
      <c r="G542" s="85"/>
      <c r="H542" s="54" t="str">
        <f>IF(MONTH(Deník!$C542)=H$2,IF(AND(Deník!$R542&gt;=0,Deník!$R542&lt;=1),"BE",Deník!$R542),"")</f>
        <v/>
      </c>
      <c r="I542" s="11" t="str">
        <f>IF(MONTH(Deník!$C542)=I$2,IF(AND(Deník!$R542&gt;=0,Deník!$R542&lt;=1),"BE",Deník!$R542),"")</f>
        <v/>
      </c>
      <c r="J542" s="11" t="str">
        <f>IF(MONTH(Deník!$C542)=J$2,IF(AND(Deník!$R542&gt;=0,Deník!$R542&lt;=1),"BE",Deník!$R542),"")</f>
        <v/>
      </c>
      <c r="K542" s="11" t="str">
        <f>IF(MONTH(Deník!$C542)=K$2,IF(AND(Deník!$R542&gt;=0,Deník!$R542&lt;=1),"BE",Deník!$R542),"")</f>
        <v/>
      </c>
      <c r="L542" s="11" t="str">
        <f>IF(MONTH(Deník!$C542)=L$2,IF(AND(Deník!$R542&gt;=0,Deník!$R542&lt;=1),"BE",Deník!$R542),"")</f>
        <v/>
      </c>
      <c r="M542" s="11" t="str">
        <f>IF(MONTH(Deník!$C542)=M$2,IF(AND(Deník!$R542&gt;=0,Deník!$R542&lt;=1),"BE",Deník!$R542),"")</f>
        <v/>
      </c>
      <c r="N542" s="11" t="str">
        <f>IF(MONTH(Deník!$C542)=N$2,IF(AND(Deník!$R542&gt;=0,Deník!$R542&lt;=1),"BE",Deník!$R542),"")</f>
        <v/>
      </c>
      <c r="O542" s="11" t="str">
        <f>IF(MONTH(Deník!$C542)=O$2,IF(AND(Deník!$R542&gt;=0,Deník!$R542&lt;=1),"BE",Deník!$R542),"")</f>
        <v/>
      </c>
      <c r="P542" s="11" t="str">
        <f>IF(MONTH(Deník!$C542)=P$2,IF(AND(Deník!$R542&gt;=0,Deník!$R542&lt;=1),"BE",Deník!$R542),"")</f>
        <v/>
      </c>
      <c r="Q542" s="11" t="str">
        <f>IF(MONTH(Deník!$C542)=Q$2,IF(AND(Deník!$R542&gt;=0,Deník!$R542&lt;=1),"BE",Deník!$R542),"")</f>
        <v/>
      </c>
      <c r="R542" s="11" t="str">
        <f>IF(MONTH(Deník!$C542)=R$2,IF(AND(Deník!$R542&gt;=0,Deník!$R542&lt;=1),"BE",Deník!$R542),"")</f>
        <v/>
      </c>
      <c r="S542" s="57" t="str">
        <f>IF(MONTH(Deník!$C542)=S$2,IF(AND(Deník!$R542&gt;=0,Deník!$R542&lt;=1),"BE",Deník!$R542),"")</f>
        <v/>
      </c>
      <c r="U542" s="12"/>
      <c r="V542" s="12"/>
      <c r="X542" s="600" t="str">
        <f>IF(Deník!$R542&lt;&gt;"",IF(Deník!$B542=Statistika!$F$63,IF(AND(Deník!$R542&gt;=0,Deník!$R542&lt;=1),"BE",Deník!$R542),""),"")</f>
        <v/>
      </c>
      <c r="Y542" s="13" t="str">
        <f>IF(Deník!$R542&lt;&gt;"",IF(Deník!$B542=Statistika!$F$64,IF(AND(Deník!$R542&gt;=0,Deník!$R542&lt;=1),"BE",Deník!$R542),""),"")</f>
        <v/>
      </c>
      <c r="Z542" s="13" t="str">
        <f>IF(Deník!$R542&lt;&gt;"",IF(Deník!$B542=Statistika!$F$65,IF(AND(Deník!$R542&gt;=0,Deník!$R542&lt;=1),"BE",Deník!$R542),""),"")</f>
        <v/>
      </c>
      <c r="AA542" s="13" t="str">
        <f>IF(Deník!$R542&lt;&gt;"",IF(Deník!$B542=Statistika!$F$66,IF(AND(Deník!$R542&gt;=0,Deník!$R542&lt;=1),"BE",Deník!$R542),""),"")</f>
        <v/>
      </c>
      <c r="AB542" s="13" t="str">
        <f>IF(Deník!$R542&lt;&gt;"",IF(Deník!$B542=Statistika!$F$67,IF(AND(Deník!$R542&gt;=0,Deník!$R542&lt;=1),"BE",Deník!$R542),""),"")</f>
        <v/>
      </c>
      <c r="AC542" s="13" t="str">
        <f>IF(Deník!$R542&lt;&gt;"",IF(Deník!$B542=Statistika!$F$68,IF(AND(Deník!$R542&gt;=0,Deník!$R542&lt;=1),"BE",Deník!$R542),""),"")</f>
        <v/>
      </c>
      <c r="AD542" s="13" t="str">
        <f>IF(Deník!$R542&lt;&gt;"",IF(Deník!$B542=Statistika!$F$69,IF(AND(Deník!$R542&gt;=0,Deník!$R542&lt;=1),"BE",Deník!$R542),""),"")</f>
        <v/>
      </c>
      <c r="AE542" s="601" t="str">
        <f>IF(Deník!$R542&lt;&gt;"",IF(Deník!$B542=Statistika!$F$70,IF(AND(Deník!$R542&gt;=0,Deník!$R542&lt;=1),"BE",Deník!$R542),""),"")</f>
        <v/>
      </c>
      <c r="AF542" s="90"/>
      <c r="AG542" s="63" t="str">
        <f>IF(Deník!$R542&lt;&gt;"",IF(Deník!$J542="L",IF(AND(Deník!$R542&gt;=0,Deník!$R542&lt;=1),"BE",Deník!$R542),""),"")</f>
        <v/>
      </c>
      <c r="AH542" s="13" t="str">
        <f>IF(Deník!$R542&lt;&gt;"",IF(Deník!$J542="S",IF(AND(Deník!$R542&gt;=0,Deník!$R542&lt;=1),"BE",Deník!$R542),""),"")</f>
        <v/>
      </c>
      <c r="AI542" s="95"/>
      <c r="AJ542" s="71" t="str">
        <f>IF(Deník!N543&lt;&gt;"",Deník!N543*-1,"")</f>
        <v/>
      </c>
      <c r="AK542" s="88"/>
      <c r="AL542" s="63" t="str">
        <f>IF(WEEKDAY(Deník!$C542,2)=1,IF(AND(Deník!$R542&gt;=0,Deník!$R542&lt;=1),"BE",Deník!$R542),"")</f>
        <v/>
      </c>
      <c r="AM542" s="13" t="str">
        <f>IF(WEEKDAY(Deník!$C542,2)=2,IF(AND(Deník!$R542&gt;=0,Deník!$R542&lt;=1),"BE",Deník!$R542),"")</f>
        <v/>
      </c>
      <c r="AN542" s="13" t="str">
        <f>IF(WEEKDAY(Deník!$C542,2)=3,IF(AND(Deník!$R542&gt;=0,Deník!$R542&lt;=1),"BE",Deník!$R542),"")</f>
        <v/>
      </c>
      <c r="AO542" s="13" t="str">
        <f>IF(WEEKDAY(Deník!$C542,2)=4,IF(AND(Deník!$R542&gt;=0,Deník!$R542&lt;=1),"BE",Deník!$R542),"")</f>
        <v/>
      </c>
      <c r="AP542" s="60" t="str">
        <f>IF(WEEKDAY(Deník!$C542,2)=5,IF(AND(Deník!$R542&gt;=0,Deník!$R542&lt;=1),"BE",Deník!$R542),"")</f>
        <v/>
      </c>
      <c r="AQ542" s="99"/>
      <c r="AR542" s="100">
        <f>Deník!D542</f>
        <v>0</v>
      </c>
      <c r="AS542" s="63" t="str">
        <f>IF(Deník!$D542&lt;&gt;"",IF(AND(Deník!$D542&gt;=AS$2,Deník!$D542&lt;=AS$3),IF(AND(Deník!$R542&gt;=0,Deník!$R542&lt;=1),"BE",Deník!$R542),""),"")</f>
        <v/>
      </c>
      <c r="AT542" s="63" t="str">
        <f>IF(Deník!$D542&lt;&gt;"",IF(AND(Deník!$D542&gt;=AT$2,Deník!$D542&lt;=AT$3),IF(AND(Deník!$R542&gt;=0,Deník!$R542&lt;=1),"BE",Deník!$R542),""),"")</f>
        <v/>
      </c>
      <c r="AU542" s="63" t="str">
        <f>IF(Deník!$D542&lt;&gt;"",IF(AND(Deník!$D542&gt;=AU$2,Deník!$D542&lt;=AU$3),IF(AND(Deník!$R542&gt;=0,Deník!$R542&lt;=1),"BE",Deník!$R542),""),"")</f>
        <v/>
      </c>
      <c r="AV542" s="63" t="str">
        <f>IF(Deník!$D542&lt;&gt;"",IF(AND(Deník!$D542&gt;=AV$2,Deník!$D542&lt;=AV$3),IF(AND(Deník!$R542&gt;=0,Deník!$R542&lt;=1),"BE",Deník!$R542),""),"")</f>
        <v/>
      </c>
      <c r="AW542" s="63" t="str">
        <f>IF(Deník!$D542&lt;&gt;"",IF(AND(Deník!$D542&gt;=AW$2,Deník!$D542&lt;=AW$3),IF(AND(Deník!$R542&gt;=0,Deník!$R542&lt;=1),"BE",Deník!$R542),""),"")</f>
        <v/>
      </c>
      <c r="AX542" s="63" t="str">
        <f>IF(Deník!$D542&lt;&gt;"",IF(AND(Deník!$D542&gt;=AX$2,Deník!$D542&lt;=AX$3),IF(AND(Deník!$R542&gt;=0,Deník!$R542&lt;=1),"BE",Deník!$R542),""),"")</f>
        <v/>
      </c>
      <c r="AY542" s="63" t="str">
        <f>IF(Deník!$D542&lt;&gt;"",IF(AND(Deník!$D542&gt;=AY$2,Deník!$D542&lt;=AY$3),IF(AND(Deník!$R542&gt;=0,Deník!$R542&lt;=1),"BE",Deník!$R542),""),"")</f>
        <v/>
      </c>
      <c r="AZ542" s="63" t="str">
        <f>IF(Deník!$D542&lt;&gt;"",IF(AND(Deník!$D542&gt;=AZ$2,Deník!$D542&lt;=AZ$3),IF(AND(Deník!$R542&gt;=0,Deník!$R542&lt;=1),"BE",Deník!$R542),""),"")</f>
        <v/>
      </c>
      <c r="BA542" s="63" t="str">
        <f>IF(Deník!$D542&lt;&gt;"",IF(AND(Deník!$D542&gt;=BA$2,Deník!$D542&lt;=BA$3),IF(AND(Deník!$R542&gt;=0,Deník!$R542&lt;=1),"BE",Deník!$R542),""),"")</f>
        <v/>
      </c>
      <c r="BB542" s="63" t="str">
        <f>IF(Deník!$D542&lt;&gt;"",IF(AND(Deník!$D542&gt;=BB$2,Deník!$D542&lt;=BB$3),IF(AND(Deník!$R542&gt;=0,Deník!$R542&lt;=1),"BE",Deník!$R542),""),"")</f>
        <v/>
      </c>
      <c r="BC542" s="71" t="str">
        <f>IF(Deník!$D542&lt;&gt;"",IF(AND(Deník!$D542&gt;=BC$2,Deník!$D542&lt;=BC$3),IF(AND(Deník!$R542&gt;=0,Deník!$R542&lt;=1),"BE",Deník!$R542),""),"")</f>
        <v/>
      </c>
      <c r="BD542" s="20" t="str">
        <f>IF(Deník!$J543="S",(Deník!$M543-Deník!$K543),IF(Deník!$J543="L",(Deník!$K543-Deník!$M543),""))</f>
        <v/>
      </c>
      <c r="BE542" s="20" t="str">
        <f>IF(Deník!$J543="S",(Deník!$K543-Deník!$O543),IF(Deník!$J543="L",(Deník!$O543-Deník!$K543),""))</f>
        <v/>
      </c>
      <c r="BF542" s="20" t="str">
        <f>IF(Deník!$J543="S",(Deník!$K543-Deník!$L543),IF(Deník!$J543="L",(Deník!$L543-Deník!$K543),""))</f>
        <v/>
      </c>
      <c r="BG542" s="20" t="str">
        <f>IF(Deník!$J543="S",(Deník!$K543-Deník!$S543),IF(Deník!$J543="L",(Deník!$S543-Deník!$K543),""))</f>
        <v/>
      </c>
      <c r="BH542" s="20" t="str">
        <f>IF(Deník!$J543="S",(Deník!$K543-Deník!$U543),IF(Deník!$J543="L",(Deník!$U543-Deník!$K543),""))</f>
        <v/>
      </c>
      <c r="BI542" s="20" t="str">
        <f>IF(Deník!$R542&gt;1,Deník!$R542,"")</f>
        <v/>
      </c>
      <c r="BJ542" s="20" t="str">
        <f>IF(Deník!$R542&lt;0,Deník!$R542,"")</f>
        <v/>
      </c>
      <c r="BK542" s="17"/>
      <c r="BM542" s="233" t="str">
        <f>IF(Deník!$R542&lt;&gt;"",IF(Deník!$Y542=Statistika!$F$78,IF(AND(Deník!$R542&gt;=0,Deník!$R542&lt;=1),"BE",Deník!$R542),""),"")</f>
        <v/>
      </c>
      <c r="BN542" s="233" t="str">
        <f>IF(Deník!$R542&lt;&gt;"",IF(Deník!$Y542=Statistika!$F$79,IF(AND(Deník!$R542&gt;=0,Deník!$R542&lt;=1),"BE",Deník!$R542),""),"")</f>
        <v/>
      </c>
      <c r="BO542" s="233" t="str">
        <f>IF(Deník!$R542&lt;&gt;"",IF(Deník!$Y542=Statistika!$F$80,IF(AND(Deník!$R542&gt;=0,Deník!$R542&lt;=1),"BE",Deník!$R542),""),"")</f>
        <v/>
      </c>
      <c r="BP542" s="233" t="str">
        <f>IF(Deník!$R542&lt;&gt;"",IF(Deník!$Y542=Statistika!$F$81,IF(AND(Deník!$R542&gt;=0,Deník!$R542&lt;=1),"BE",Deník!$R542),""),"")</f>
        <v/>
      </c>
      <c r="BQ542" s="233" t="str">
        <f>IF(Deník!$R542&lt;&gt;"",IF(Deník!$Y542=Statistika!$F$82,IF(AND(Deník!$R542&gt;=0,Deník!$R542&lt;=1),"BE",Deník!$R542),""),"")</f>
        <v/>
      </c>
      <c r="BR542" s="233" t="str">
        <f>IF(Deník!$R542&lt;&gt;"",IF(Deník!$Y542=Statistika!$F$83,IF(AND(Deník!$R542&gt;=0,Deník!$R542&lt;=1),"BE",Deník!$R542),""),"")</f>
        <v/>
      </c>
      <c r="BS542" s="233" t="str">
        <f>IF(Deník!$R542&lt;&gt;"",IF(Deník!$Y542=Statistika!$F$84,IF(AND(Deník!$R542&gt;=0,Deník!$R542&lt;=1),"BE",Deník!$R542),""),"")</f>
        <v/>
      </c>
      <c r="BT542" s="233" t="str">
        <f>IF(Deník!$R542&lt;&gt;"",IF(Deník!$Y542=Statistika!$F$85,IF(AND(Deník!$R542&gt;=0,Deník!$R542&lt;=1),"BE",Deník!$R542),""),"")</f>
        <v/>
      </c>
      <c r="BU542" s="233" t="str">
        <f>IF(Deník!$R542&lt;&gt;"",IF(Deník!$Y542=Statistika!$F$86,IF(AND(Deník!$R542&gt;=0,Deník!$R542&lt;=1),"BE",Deník!$R542),""),"")</f>
        <v/>
      </c>
      <c r="BV542" s="233" t="str">
        <f>IF(Deník!$R542&lt;&gt;"",IF(Deník!$Y542=Statistika!$F$87,IF(AND(Deník!$R542&gt;=0,Deník!$R542&lt;=1),"BE",Deník!$R542),""),"")</f>
        <v/>
      </c>
      <c r="BW542" s="233" t="str">
        <f>IF(Deník!$R542&lt;&gt;"",IF(Deník!$Y542=Statistika!$F$88,IF(AND(Deník!$R542&gt;=0,Deník!$R542&lt;=1),"BE",Deník!$R542),""),"")</f>
        <v/>
      </c>
      <c r="BX542" s="233" t="str">
        <f>IF(Deník!$R542&lt;&gt;"",IF(Deník!$Y542=Statistika!$F$89,IF(AND(Deník!$R542&gt;=0,Deník!$R542&lt;=1),"BE",Deník!$R542),""),"")</f>
        <v/>
      </c>
      <c r="BY542" s="233" t="str">
        <f>IF(Deník!$R542&lt;&gt;"",IF(Deník!$Y542=Statistika!$F$90,IF(AND(Deník!$R542&gt;=0,Deník!$R542&lt;=1),"BE",Deník!$R542),""),"")</f>
        <v/>
      </c>
      <c r="BZ542" s="233" t="str">
        <f>IF(Deník!$R542&lt;&gt;"",IF(Deník!$Y542=Statistika!$F$91,IF(AND(Deník!$R542&gt;=0,Deník!$R542&lt;=1),"BE",Deník!$R542),""),"")</f>
        <v/>
      </c>
      <c r="CA542" s="233"/>
      <c r="CB542" s="233" t="str">
        <f>IF(Deník!$R542&lt;&gt;"",IF(Deník!$AB542="SL",IF(AND(Deník!$R542&gt;=0,Deník!$R542&lt;=1),"BE",Deník!$R542),""),"")</f>
        <v/>
      </c>
      <c r="CC542" s="233" t="str">
        <f>IF(Deník!$R542&lt;&gt;"",IF(Deník!$AB542="BE10",IF(AND(Deník!$R542&gt;=0,Deník!$R542&lt;=1),"BE",Deník!$R542),""),"")</f>
        <v/>
      </c>
      <c r="CD542" s="233" t="str">
        <f>IF(Deník!$R542&lt;&gt;"",IF(Deník!$AB542="BE15",IF(AND(Deník!$R542&gt;=0,Deník!$R542&lt;=1),"BE",Deník!$R542),""),"")</f>
        <v/>
      </c>
      <c r="CE542" s="233" t="str">
        <f>IF(Deník!$R542&lt;&gt;"",IF(Deník!$AB542="BE20",IF(AND(Deník!$R542&gt;=0,Deník!$R542&lt;=1),"BE",Deník!$R542),""),"")</f>
        <v/>
      </c>
      <c r="CF542" s="233" t="str">
        <f>IF(Deník!$R542&lt;&gt;"",IF(Deník!$AB542="TP1",IF(AND(Deník!$R542&gt;=0,Deník!$R542&lt;=1),"BE",Deník!$R542),""),"")</f>
        <v/>
      </c>
      <c r="CG542" s="233" t="str">
        <f>IF(Deník!$R542&lt;&gt;"",IF(Deník!$AB542="TP2",IF(AND(Deník!$R542&gt;=0,Deník!$R542&lt;=1),"BE",Deník!$R542),""),"")</f>
        <v/>
      </c>
      <c r="CH542" s="233" t="str">
        <f>IF(Deník!$R542&lt;&gt;"",IF(Deník!$AB542="TP3",IF(AND(Deník!$R542&gt;=0,Deník!$R542&lt;=1),"BE",Deník!$R542),""),"")</f>
        <v/>
      </c>
      <c r="CI542" s="233" t="str">
        <f>IF(Deník!$R542&lt;&gt;"",IF(Deník!$AB542="Trailing SL",IF(AND(Deník!$R542&gt;=0,Deník!$R542&lt;=1),"BE",Deník!$R542),""),"")</f>
        <v/>
      </c>
      <c r="CJ542" s="233" t="str">
        <f>IF(Deník!$R542&lt;&gt;"",IF(Deník!$AB542="Manual",IF(AND(Deník!$R542&gt;=0,Deník!$R542&lt;=1),"BE",Deník!$R542),""),"")</f>
        <v/>
      </c>
      <c r="CK542" s="233"/>
      <c r="CL542" s="233" t="str">
        <f>IF(Deník!$R542&lt;0,IF(Deník!$AC542=Statistika!$F$117,Deník!$R542,""),"")</f>
        <v/>
      </c>
      <c r="CM542" s="233" t="str">
        <f>IF(Deník!$R542&lt;0,IF(Deník!$AC542=Statistika!$F$118,Deník!$R542,""),"")</f>
        <v/>
      </c>
      <c r="CN542" s="233" t="str">
        <f>IF(Deník!$R542&lt;0,IF(Deník!$AC542=Statistika!$F$119,Deník!$R542,""),"")</f>
        <v/>
      </c>
      <c r="CO542" s="233" t="str">
        <f>IF(Deník!$R542&lt;0,IF(Deník!$AC542=Statistika!$F$120,Deník!$R542,""),"")</f>
        <v/>
      </c>
      <c r="CP542" s="233" t="str">
        <f>IF(Deník!$R542&lt;0,IF(Deník!$AC542=Statistika!$F$121,Deník!$R542,""),"")</f>
        <v/>
      </c>
      <c r="CQ542" s="233" t="str">
        <f>IF(Deník!$R542&lt;0,IF(Deník!$AC542=Statistika!$F$122,Deník!$R542,""),"")</f>
        <v/>
      </c>
      <c r="CR542" s="233" t="str">
        <f>IF(Deník!$R542&lt;0,IF(Deník!$AC542=Statistika!$F$123,Deník!$R542,""),"")</f>
        <v/>
      </c>
      <c r="CS542" s="233" t="str">
        <f>IF(Deník!$R542&lt;0,IF(Deník!$AC542=Statistika!$F$124,Deník!$R542,""),"")</f>
        <v/>
      </c>
      <c r="CT542" s="233" t="str">
        <f>IF(Deník!$R542&lt;0,IF(Deník!$AC542=Statistika!$F$125,Deník!$R542,""),"")</f>
        <v/>
      </c>
      <c r="CU542" s="233"/>
      <c r="CV542" s="233" t="str">
        <f>IF(Deník!$R542&lt;0,IF(Deník!$AD542=$CV$2,Deník!$R542,""),"")</f>
        <v/>
      </c>
      <c r="CW542" s="233" t="str">
        <f>IF(Deník!$R542&lt;0,IF(Deník!$AD542=$CW$2,Deník!$R542,""),"")</f>
        <v/>
      </c>
      <c r="CX542" s="233" t="str">
        <f>IF(Deník!$R542&lt;0,IF(Deník!$AD542=$CX$2,Deník!$R542,""),"")</f>
        <v/>
      </c>
      <c r="CY542" s="233" t="str">
        <f>IF(Deník!$R542&lt;0,IF(Deník!$AD542=$CY$2,Deník!$R542,""),"")</f>
        <v/>
      </c>
      <c r="CZ542" s="233" t="str">
        <f>IF(Deník!$R542&lt;0,IF(Deník!$AD542=$CZ$2,Deník!$R542,""),"")</f>
        <v/>
      </c>
      <c r="DL542" s="221">
        <f t="shared" si="22"/>
        <v>93847.029999999984</v>
      </c>
      <c r="DM542" s="220">
        <f t="shared" si="21"/>
        <v>-6.1529700000000132E-2</v>
      </c>
      <c r="DO542" s="50">
        <f>Deník!W543</f>
        <v>0</v>
      </c>
      <c r="DP542" s="102" t="str">
        <f>IF(AND(Deník!W543&gt;0),1,"")</f>
        <v/>
      </c>
      <c r="DQ542" s="102">
        <f>IF(AND(Deník!W543&lt;=0),1,"")</f>
        <v>1</v>
      </c>
      <c r="DR542" s="227"/>
      <c r="DS542" s="228"/>
      <c r="DT542" s="85"/>
      <c r="DU542" s="54">
        <f>IF(MONTH(Deník!$C542)=DU$2,Deník!$W542,"")</f>
        <v>0</v>
      </c>
      <c r="DV542" s="222" t="str">
        <f>IF(MONTH(Deník!$C542)=DV$2,Deník!$W542,"")</f>
        <v/>
      </c>
      <c r="DW542" s="222" t="str">
        <f>IF(MONTH(Deník!$C542)=DW$2,Deník!$W542,"")</f>
        <v/>
      </c>
      <c r="DX542" s="222" t="str">
        <f>IF(MONTH(Deník!$C542)=DX$2,Deník!$W542,"")</f>
        <v/>
      </c>
      <c r="DY542" s="222" t="str">
        <f>IF(MONTH(Deník!$C542)=DY$2,Deník!$W542,"")</f>
        <v/>
      </c>
      <c r="DZ542" s="222" t="str">
        <f>IF(MONTH(Deník!$C542)=DZ$2,Deník!$W542,"")</f>
        <v/>
      </c>
      <c r="EA542" s="222" t="str">
        <f>IF(MONTH(Deník!$C542)=EA$2,Deník!$W542,"")</f>
        <v/>
      </c>
      <c r="EB542" s="222" t="str">
        <f>IF(MONTH(Deník!$C542)=EB$2,Deník!$W542,"")</f>
        <v/>
      </c>
      <c r="EC542" s="222" t="str">
        <f>IF(MONTH(Deník!$C542)=EC$2,Deník!$W542,"")</f>
        <v/>
      </c>
      <c r="ED542" s="222" t="str">
        <f>IF(MONTH(Deník!$C542)=ED$2,Deník!$W542,"")</f>
        <v/>
      </c>
      <c r="EE542" s="222" t="str">
        <f>IF(MONTH(Deník!$C542)=EE$2,Deník!$W542,"")</f>
        <v/>
      </c>
      <c r="EF542" s="222" t="str">
        <f>IF(MONTH(Deník!$C542)=EF$2,Deník!$W542,"")</f>
        <v/>
      </c>
      <c r="EI542" s="600" t="str">
        <f>IF(Deník!$W542&lt;&gt;"",IF(Deník!$B542=Statistika!$F$63,Deník!$W542,""),"")</f>
        <v/>
      </c>
      <c r="EJ542" s="13" t="str">
        <f>IF(Deník!$W542&lt;&gt;"",IF(Deník!$B542=Statistika!$F$64,Deník!$W542,""),"")</f>
        <v/>
      </c>
      <c r="EK542" s="13" t="str">
        <f>IF(Deník!$W542&lt;&gt;"",IF(Deník!$B542=Statistika!$F$65,Deník!$W542,""),"")</f>
        <v/>
      </c>
      <c r="EL542" s="13" t="str">
        <f>IF(Deník!$W542&lt;&gt;"",IF(Deník!$B542=Statistika!$F$66,Deník!$W542,""),"")</f>
        <v/>
      </c>
      <c r="EM542" s="13" t="str">
        <f>IF(Deník!$W542&lt;&gt;"",IF(Deník!$B542=Statistika!$F$67,Deník!$W542,""),"")</f>
        <v/>
      </c>
      <c r="EN542" s="13" t="str">
        <f>IF(Deník!$W542&lt;&gt;"",IF(Deník!$B542=Statistika!$F$68,Deník!$W542,""),"")</f>
        <v/>
      </c>
      <c r="EO542" s="13" t="str">
        <f>IF(Deník!$W542&lt;&gt;"",IF(Deník!$B542=Statistika!$F$69,Deník!$W542,""),"")</f>
        <v/>
      </c>
      <c r="EP542" s="601" t="str">
        <f>IF(Deník!$W542&lt;&gt;"",IF(Deník!$B542=Statistika!$F$70,Deník!$W542,""),"")</f>
        <v/>
      </c>
      <c r="EQ542" s="90"/>
      <c r="ER542" s="63" t="str">
        <f>IF(Deník!$W542&lt;&gt;"",IF(Deník!$J542="L",Deník!$W542,""),"")</f>
        <v/>
      </c>
      <c r="ES542" s="13" t="str">
        <f>IF(Deník!$W542&lt;&gt;"",IF(Deník!$J542="S",Deník!$W542,""),"")</f>
        <v/>
      </c>
      <c r="ET542" s="95"/>
      <c r="EU542" s="88"/>
      <c r="EV542" s="63" t="str">
        <f>IF(WEEKDAY(Deník!$C542,2)=1,Deník!$W542,"")</f>
        <v/>
      </c>
      <c r="EW542" s="13" t="str">
        <f>IF(WEEKDAY(Deník!$C542,2)=2,Deník!$W542,"")</f>
        <v/>
      </c>
      <c r="EX542" s="13" t="str">
        <f>IF(WEEKDAY(Deník!$C542,2)=3,Deník!$W542,"")</f>
        <v/>
      </c>
      <c r="EY542" s="13" t="str">
        <f>IF(WEEKDAY(Deník!$C542,2)=4,Deník!$W542,"")</f>
        <v/>
      </c>
      <c r="EZ542" s="60" t="str">
        <f>IF(WEEKDAY(Deník!$C542,2)=5,Deník!$W542,"")</f>
        <v/>
      </c>
      <c r="FA542" s="99"/>
      <c r="FB542" s="100">
        <f>Deník!D542</f>
        <v>0</v>
      </c>
      <c r="FC542" s="63">
        <f>IF($FB542&lt;&gt;"",IF(AND($FB542&gt;=FC$2,$FB542&lt;=FC$3),Deník!$W542,""))</f>
        <v>0</v>
      </c>
      <c r="FD542" s="63" t="str">
        <f>IF($FB542&lt;&gt;"",IF(AND($FB542&gt;=FD$2,$FB542&lt;=FD$3),Deník!$W542,""))</f>
        <v/>
      </c>
      <c r="FE542" s="63" t="str">
        <f>IF($FB542&lt;&gt;"",IF(AND($FB542&gt;=FE$2,$FB542&lt;=FE$3),Deník!$W542,""))</f>
        <v/>
      </c>
      <c r="FF542" s="63" t="str">
        <f>IF($FB542&lt;&gt;"",IF(AND($FB542&gt;=FF$2,$FB542&lt;=FF$3),Deník!$W542,""))</f>
        <v/>
      </c>
      <c r="FG542" s="63" t="str">
        <f>IF($FB542&lt;&gt;"",IF(AND($FB542&gt;=FG$2,$FB542&lt;=FG$3),Deník!$W542,""))</f>
        <v/>
      </c>
      <c r="FH542" s="63" t="str">
        <f>IF($FB542&lt;&gt;"",IF(AND($FB542&gt;=FH$2,$FB542&lt;=FH$3),Deník!$W542,""))</f>
        <v/>
      </c>
      <c r="FI542" s="63" t="str">
        <f>IF($FB542&lt;&gt;"",IF(AND($FB542&gt;=FI$2,$FB542&lt;=FI$3),Deník!$W542,""))</f>
        <v/>
      </c>
      <c r="FJ542" s="63" t="str">
        <f>IF($FB542&lt;&gt;"",IF(AND($FB542&gt;=FJ$2,$FB542&lt;=FJ$3),Deník!$W542,""))</f>
        <v/>
      </c>
      <c r="FK542" s="63" t="str">
        <f>IF($FB542&lt;&gt;"",IF(AND($FB542&gt;=FK$2,$FB542&lt;=FK$3),Deník!$W542,""))</f>
        <v/>
      </c>
      <c r="FL542" s="63" t="str">
        <f>IF($FB542&lt;&gt;"",IF(AND($FB542&gt;=FL$2,$FB542&lt;=FL$3),Deník!$W542,""))</f>
        <v/>
      </c>
      <c r="FM542" s="63" t="str">
        <f>IF($FB542&lt;&gt;"",IF(AND($FB542&gt;=FM$2,$FB542&lt;=FM$3),Deník!$W542,""))</f>
        <v/>
      </c>
      <c r="FN542" s="13"/>
      <c r="FO542" s="20" t="str">
        <f>IF(Deník!$W542&gt;1,Deník!$W542,"")</f>
        <v/>
      </c>
      <c r="FP542" s="20" t="str">
        <f>IF(Deník!$W542&lt;0,Deník!$W542,"")</f>
        <v/>
      </c>
      <c r="FQ542" s="17"/>
      <c r="FS542" s="233"/>
      <c r="FT542" s="233" t="str">
        <f>IF(Deník!$W542&lt;&gt;"",IF(Deník!$Y542=Statistika!$F$78,Deník!$W542,""),"")</f>
        <v/>
      </c>
      <c r="FU542" s="233" t="str">
        <f>IF(Deník!$W542&lt;&gt;"",IF(Deník!$Y542=Statistika!$F$79,Deník!$W542,""),"")</f>
        <v/>
      </c>
      <c r="FV542" s="233" t="str">
        <f>IF(Deník!$W542&lt;&gt;"",IF(Deník!$Y542=Statistika!$F$80,Deník!$W542,""),"")</f>
        <v/>
      </c>
      <c r="FW542" s="233" t="str">
        <f>IF(Deník!$W542&lt;&gt;"",IF(Deník!$Y542=Statistika!$F$81,Deník!$W542,""),"")</f>
        <v/>
      </c>
      <c r="FX542" s="233" t="str">
        <f>IF(Deník!$W542&lt;&gt;"",IF(Deník!$Y542=Statistika!$F$82,Deník!$W542,""),"")</f>
        <v/>
      </c>
      <c r="FY542" s="233" t="str">
        <f>IF(Deník!$W542&lt;&gt;"",IF(Deník!$Y542=Statistika!$F$83,Deník!$W542,""),"")</f>
        <v/>
      </c>
      <c r="FZ542" s="233" t="str">
        <f>IF(Deník!$W542&lt;&gt;"",IF(Deník!$Y542=Statistika!$F$84,Deník!$W542,""),"")</f>
        <v/>
      </c>
      <c r="GA542" s="233" t="str">
        <f>IF(Deník!$W542&lt;&gt;"",IF(Deník!$Y542=Statistika!$F$85,Deník!$W542,""),"")</f>
        <v/>
      </c>
      <c r="GB542" s="233" t="str">
        <f>IF(Deník!$W542&lt;&gt;"",IF(Deník!$Y542=Statistika!$F$86,Deník!$W542,""),"")</f>
        <v/>
      </c>
      <c r="GC542" s="233" t="str">
        <f>IF(Deník!$W542&lt;&gt;"",IF(Deník!$Y542=Statistika!$F$87,Deník!$W542,""),"")</f>
        <v/>
      </c>
      <c r="GD542" s="233" t="str">
        <f>IF(Deník!$W542&lt;&gt;"",IF(Deník!$Y542=Statistika!$F$88,Deník!$W542,""),"")</f>
        <v/>
      </c>
      <c r="GE542" s="233" t="str">
        <f>IF(Deník!$W542&lt;&gt;"",IF(Deník!$Y542=Statistika!$F$89,Deník!$W542,""),"")</f>
        <v/>
      </c>
      <c r="GF542" s="233" t="str">
        <f>IF(Deník!$W542&lt;&gt;"",IF(Deník!$Y542=Statistika!$F$90,Deník!$W542,""),"")</f>
        <v/>
      </c>
      <c r="GG542" s="233" t="str">
        <f>IF(Deník!$W542&lt;&gt;"",IF(Deník!$Y542=Statistika!$F$91,Deník!$W542,""),"")</f>
        <v/>
      </c>
      <c r="GH542" s="233"/>
      <c r="GI542" s="233" t="str">
        <f>IF(Deník!$W542&lt;&gt;"",IF(Deník!$AB542=Statistika!$L$100,Deník!$W542,""),"")</f>
        <v/>
      </c>
      <c r="GJ542" s="233" t="str">
        <f>IF(Deník!$W542&lt;&gt;"",IF(Deník!$AB542=Statistika!$L$101,Deník!$W542,""),"")</f>
        <v/>
      </c>
      <c r="GK542" s="233" t="str">
        <f>IF(Deník!$W542&lt;&gt;"",IF(Deník!$AB542=Statistika!$L$102,Deník!$W542,""),"")</f>
        <v/>
      </c>
      <c r="GL542" s="233" t="str">
        <f>IF(Deník!$W542&lt;&gt;"",IF(Deník!$AB542=Statistika!$L$103,Deník!$W542,""),"")</f>
        <v/>
      </c>
      <c r="GM542" s="233" t="str">
        <f>IF(Deník!$W542&lt;&gt;"",IF(Deník!$AB542=Statistika!$L$104,Deník!$W542,""),"")</f>
        <v/>
      </c>
      <c r="GN542" s="233" t="str">
        <f>IF(Deník!$W542&lt;&gt;"",IF(Deník!$AB542=Statistika!$L$105,Deník!$W542,""),"")</f>
        <v/>
      </c>
      <c r="GO542" s="233" t="str">
        <f>IF(Deník!$W542&lt;&gt;"",IF(Deník!$AB542=Statistika!$L$106,Deník!$W542,""),"")</f>
        <v/>
      </c>
      <c r="GP542" s="233" t="str">
        <f>IF(Deník!$W542&lt;&gt;"",IF(Deník!$AB542=Statistika!$L$107,Deník!$W542,""),"")</f>
        <v/>
      </c>
      <c r="GQ542" s="233" t="str">
        <f>IF(Deník!$W542&lt;&gt;"",IF(Deník!$AB542=Statistika!$L$108,Deník!$W542,""),"")</f>
        <v/>
      </c>
      <c r="GS542" s="233" t="str">
        <f>IF(Deník!$W542&lt;0,IF(Deník!$AC542=Statistika!$F$117,Deník!$W542,""),"")</f>
        <v/>
      </c>
      <c r="GT542" s="233" t="str">
        <f>IF(Deník!$W542&lt;0,IF(Deník!$AC542=Statistika!$F$118,Deník!$W542,""),"")</f>
        <v/>
      </c>
      <c r="GU542" s="233" t="str">
        <f>IF(Deník!$W542&lt;0,IF(Deník!$AC542=Statistika!$F$119,Deník!$W542,""),"")</f>
        <v/>
      </c>
      <c r="GV542" s="233" t="str">
        <f>IF(Deník!$W542&lt;0,IF(Deník!$AC542=Statistika!$F$120,Deník!$W542,""),"")</f>
        <v/>
      </c>
      <c r="GW542" s="233" t="str">
        <f>IF(Deník!$W542&lt;0,IF(Deník!$AC542=Statistika!$F$121,Deník!$W542,""),"")</f>
        <v/>
      </c>
      <c r="GX542" s="233" t="str">
        <f>IF(Deník!$W542&lt;0,IF(Deník!$AC542=Statistika!$F$122,Deník!$W542,""),"")</f>
        <v/>
      </c>
      <c r="GY542" s="233" t="str">
        <f>IF(Deník!$W542&lt;0,IF(Deník!$AC542=Statistika!$F$123,Deník!$W542,""),"")</f>
        <v/>
      </c>
      <c r="GZ542" s="233" t="str">
        <f>IF(Deník!$W542&lt;0,IF(Deník!$AC542=Statistika!$F$124,Deník!$W542,""),"")</f>
        <v/>
      </c>
      <c r="HA542" s="233" t="str">
        <f>IF(Deník!$W542&lt;0,IF(Deník!$AC542=Statistika!$F$125,Deník!$W542,""),"")</f>
        <v/>
      </c>
      <c r="HC542" s="233" t="str">
        <f>IF(Deník!$W542&lt;0,IF(Deník!$AD542=Statistika!$F$133,Deník!$W542,""),"")</f>
        <v/>
      </c>
      <c r="HD542" s="233" t="str">
        <f>IF(Deník!$W542&lt;0,IF(Deník!$AD542=Statistika!$F$134,Deník!$W542,""),"")</f>
        <v/>
      </c>
      <c r="HE542" s="233" t="str">
        <f>IF(Deník!$W542&lt;0,IF(Deník!$AD542=Statistika!$F$135,Deník!$W542,""),"")</f>
        <v/>
      </c>
      <c r="HF542" s="233" t="str">
        <f>IF(Deník!$W542&lt;0,IF(Deník!$AD542=Statistika!$F$136,Deník!$W542,""),"")</f>
        <v/>
      </c>
      <c r="HG542" s="233" t="str">
        <f>IF(Deník!$W542&lt;0,IF(Deník!$AD542=Statistika!$F$137,Deník!$W542,""),"")</f>
        <v/>
      </c>
      <c r="ID542" s="8">
        <f>Tabulka4[[#This Row],[Sloupec3]]</f>
        <v>0</v>
      </c>
      <c r="IE542" s="17" t="str">
        <f>IF(AND([1]Deník!$C542&gt;='[1]Měsíční shrnutí'!$D$1,[1]Deník!$C542&lt;='[1]Měsíční shrnutí'!$F$1),[1]Deník!$X542,"")</f>
        <v/>
      </c>
    </row>
    <row r="543" spans="1:239">
      <c r="A543" s="8">
        <f>Deník!C544</f>
        <v>0</v>
      </c>
      <c r="B543" s="50" t="str">
        <f>Deník!R544</f>
        <v/>
      </c>
      <c r="C543" s="102" t="str">
        <f>IF(AND(Deník!R544&gt;1,Deník!R544&lt;&gt;""),1,"")</f>
        <v/>
      </c>
      <c r="D543" s="102" t="str">
        <f>IF(AND(Deník!R544&lt;=0,Deník!R544&lt;&gt;""),1,"")</f>
        <v/>
      </c>
      <c r="E543" s="103" t="str">
        <f>IF(AND(Deník!R544&gt;=0,Deník!R544&lt;=1),1,"")</f>
        <v/>
      </c>
      <c r="F543" s="79" t="str">
        <f>IF(Deník!R544&lt;&gt;"",Deník!R544+F542,"")</f>
        <v/>
      </c>
      <c r="G543" s="85"/>
      <c r="H543" s="54" t="str">
        <f>IF(MONTH(Deník!$C543)=H$2,IF(AND(Deník!$R543&gt;=0,Deník!$R543&lt;=1),"BE",Deník!$R543),"")</f>
        <v/>
      </c>
      <c r="I543" s="11" t="str">
        <f>IF(MONTH(Deník!$C543)=I$2,IF(AND(Deník!$R543&gt;=0,Deník!$R543&lt;=1),"BE",Deník!$R543),"")</f>
        <v/>
      </c>
      <c r="J543" s="11" t="str">
        <f>IF(MONTH(Deník!$C543)=J$2,IF(AND(Deník!$R543&gt;=0,Deník!$R543&lt;=1),"BE",Deník!$R543),"")</f>
        <v/>
      </c>
      <c r="K543" s="11" t="str">
        <f>IF(MONTH(Deník!$C543)=K$2,IF(AND(Deník!$R543&gt;=0,Deník!$R543&lt;=1),"BE",Deník!$R543),"")</f>
        <v/>
      </c>
      <c r="L543" s="11" t="str">
        <f>IF(MONTH(Deník!$C543)=L$2,IF(AND(Deník!$R543&gt;=0,Deník!$R543&lt;=1),"BE",Deník!$R543),"")</f>
        <v/>
      </c>
      <c r="M543" s="11" t="str">
        <f>IF(MONTH(Deník!$C543)=M$2,IF(AND(Deník!$R543&gt;=0,Deník!$R543&lt;=1),"BE",Deník!$R543),"")</f>
        <v/>
      </c>
      <c r="N543" s="11" t="str">
        <f>IF(MONTH(Deník!$C543)=N$2,IF(AND(Deník!$R543&gt;=0,Deník!$R543&lt;=1),"BE",Deník!$R543),"")</f>
        <v/>
      </c>
      <c r="O543" s="11" t="str">
        <f>IF(MONTH(Deník!$C543)=O$2,IF(AND(Deník!$R543&gt;=0,Deník!$R543&lt;=1),"BE",Deník!$R543),"")</f>
        <v/>
      </c>
      <c r="P543" s="11" t="str">
        <f>IF(MONTH(Deník!$C543)=P$2,IF(AND(Deník!$R543&gt;=0,Deník!$R543&lt;=1),"BE",Deník!$R543),"")</f>
        <v/>
      </c>
      <c r="Q543" s="11" t="str">
        <f>IF(MONTH(Deník!$C543)=Q$2,IF(AND(Deník!$R543&gt;=0,Deník!$R543&lt;=1),"BE",Deník!$R543),"")</f>
        <v/>
      </c>
      <c r="R543" s="11" t="str">
        <f>IF(MONTH(Deník!$C543)=R$2,IF(AND(Deník!$R543&gt;=0,Deník!$R543&lt;=1),"BE",Deník!$R543),"")</f>
        <v/>
      </c>
      <c r="S543" s="57" t="str">
        <f>IF(MONTH(Deník!$C543)=S$2,IF(AND(Deník!$R543&gt;=0,Deník!$R543&lt;=1),"BE",Deník!$R543),"")</f>
        <v/>
      </c>
      <c r="U543" s="12"/>
      <c r="V543" s="12"/>
      <c r="X543" s="600" t="str">
        <f>IF(Deník!$R543&lt;&gt;"",IF(Deník!$B543=Statistika!$F$63,IF(AND(Deník!$R543&gt;=0,Deník!$R543&lt;=1),"BE",Deník!$R543),""),"")</f>
        <v/>
      </c>
      <c r="Y543" s="13" t="str">
        <f>IF(Deník!$R543&lt;&gt;"",IF(Deník!$B543=Statistika!$F$64,IF(AND(Deník!$R543&gt;=0,Deník!$R543&lt;=1),"BE",Deník!$R543),""),"")</f>
        <v/>
      </c>
      <c r="Z543" s="13" t="str">
        <f>IF(Deník!$R543&lt;&gt;"",IF(Deník!$B543=Statistika!$F$65,IF(AND(Deník!$R543&gt;=0,Deník!$R543&lt;=1),"BE",Deník!$R543),""),"")</f>
        <v/>
      </c>
      <c r="AA543" s="13" t="str">
        <f>IF(Deník!$R543&lt;&gt;"",IF(Deník!$B543=Statistika!$F$66,IF(AND(Deník!$R543&gt;=0,Deník!$R543&lt;=1),"BE",Deník!$R543),""),"")</f>
        <v/>
      </c>
      <c r="AB543" s="13" t="str">
        <f>IF(Deník!$R543&lt;&gt;"",IF(Deník!$B543=Statistika!$F$67,IF(AND(Deník!$R543&gt;=0,Deník!$R543&lt;=1),"BE",Deník!$R543),""),"")</f>
        <v/>
      </c>
      <c r="AC543" s="13" t="str">
        <f>IF(Deník!$R543&lt;&gt;"",IF(Deník!$B543=Statistika!$F$68,IF(AND(Deník!$R543&gt;=0,Deník!$R543&lt;=1),"BE",Deník!$R543),""),"")</f>
        <v/>
      </c>
      <c r="AD543" s="13" t="str">
        <f>IF(Deník!$R543&lt;&gt;"",IF(Deník!$B543=Statistika!$F$69,IF(AND(Deník!$R543&gt;=0,Deník!$R543&lt;=1),"BE",Deník!$R543),""),"")</f>
        <v/>
      </c>
      <c r="AE543" s="601" t="str">
        <f>IF(Deník!$R543&lt;&gt;"",IF(Deník!$B543=Statistika!$F$70,IF(AND(Deník!$R543&gt;=0,Deník!$R543&lt;=1),"BE",Deník!$R543),""),"")</f>
        <v/>
      </c>
      <c r="AF543" s="90"/>
      <c r="AG543" s="63" t="str">
        <f>IF(Deník!$R543&lt;&gt;"",IF(Deník!$J543="L",IF(AND(Deník!$R543&gt;=0,Deník!$R543&lt;=1),"BE",Deník!$R543),""),"")</f>
        <v/>
      </c>
      <c r="AH543" s="13" t="str">
        <f>IF(Deník!$R543&lt;&gt;"",IF(Deník!$J543="S",IF(AND(Deník!$R543&gt;=0,Deník!$R543&lt;=1),"BE",Deník!$R543),""),"")</f>
        <v/>
      </c>
      <c r="AI543" s="95"/>
      <c r="AJ543" s="71" t="str">
        <f>IF(Deník!N544&lt;&gt;"",Deník!N544*-1,"")</f>
        <v/>
      </c>
      <c r="AK543" s="88"/>
      <c r="AL543" s="63" t="str">
        <f>IF(WEEKDAY(Deník!$C543,2)=1,IF(AND(Deník!$R543&gt;=0,Deník!$R543&lt;=1),"BE",Deník!$R543),"")</f>
        <v/>
      </c>
      <c r="AM543" s="13" t="str">
        <f>IF(WEEKDAY(Deník!$C543,2)=2,IF(AND(Deník!$R543&gt;=0,Deník!$R543&lt;=1),"BE",Deník!$R543),"")</f>
        <v/>
      </c>
      <c r="AN543" s="13" t="str">
        <f>IF(WEEKDAY(Deník!$C543,2)=3,IF(AND(Deník!$R543&gt;=0,Deník!$R543&lt;=1),"BE",Deník!$R543),"")</f>
        <v/>
      </c>
      <c r="AO543" s="13" t="str">
        <f>IF(WEEKDAY(Deník!$C543,2)=4,IF(AND(Deník!$R543&gt;=0,Deník!$R543&lt;=1),"BE",Deník!$R543),"")</f>
        <v/>
      </c>
      <c r="AP543" s="60" t="str">
        <f>IF(WEEKDAY(Deník!$C543,2)=5,IF(AND(Deník!$R543&gt;=0,Deník!$R543&lt;=1),"BE",Deník!$R543),"")</f>
        <v/>
      </c>
      <c r="AQ543" s="99"/>
      <c r="AR543" s="100">
        <f>Deník!D543</f>
        <v>0</v>
      </c>
      <c r="AS543" s="63" t="str">
        <f>IF(Deník!$D543&lt;&gt;"",IF(AND(Deník!$D543&gt;=AS$2,Deník!$D543&lt;=AS$3),IF(AND(Deník!$R543&gt;=0,Deník!$R543&lt;=1),"BE",Deník!$R543),""),"")</f>
        <v/>
      </c>
      <c r="AT543" s="63" t="str">
        <f>IF(Deník!$D543&lt;&gt;"",IF(AND(Deník!$D543&gt;=AT$2,Deník!$D543&lt;=AT$3),IF(AND(Deník!$R543&gt;=0,Deník!$R543&lt;=1),"BE",Deník!$R543),""),"")</f>
        <v/>
      </c>
      <c r="AU543" s="63" t="str">
        <f>IF(Deník!$D543&lt;&gt;"",IF(AND(Deník!$D543&gt;=AU$2,Deník!$D543&lt;=AU$3),IF(AND(Deník!$R543&gt;=0,Deník!$R543&lt;=1),"BE",Deník!$R543),""),"")</f>
        <v/>
      </c>
      <c r="AV543" s="63" t="str">
        <f>IF(Deník!$D543&lt;&gt;"",IF(AND(Deník!$D543&gt;=AV$2,Deník!$D543&lt;=AV$3),IF(AND(Deník!$R543&gt;=0,Deník!$R543&lt;=1),"BE",Deník!$R543),""),"")</f>
        <v/>
      </c>
      <c r="AW543" s="63" t="str">
        <f>IF(Deník!$D543&lt;&gt;"",IF(AND(Deník!$D543&gt;=AW$2,Deník!$D543&lt;=AW$3),IF(AND(Deník!$R543&gt;=0,Deník!$R543&lt;=1),"BE",Deník!$R543),""),"")</f>
        <v/>
      </c>
      <c r="AX543" s="63" t="str">
        <f>IF(Deník!$D543&lt;&gt;"",IF(AND(Deník!$D543&gt;=AX$2,Deník!$D543&lt;=AX$3),IF(AND(Deník!$R543&gt;=0,Deník!$R543&lt;=1),"BE",Deník!$R543),""),"")</f>
        <v/>
      </c>
      <c r="AY543" s="63" t="str">
        <f>IF(Deník!$D543&lt;&gt;"",IF(AND(Deník!$D543&gt;=AY$2,Deník!$D543&lt;=AY$3),IF(AND(Deník!$R543&gt;=0,Deník!$R543&lt;=1),"BE",Deník!$R543),""),"")</f>
        <v/>
      </c>
      <c r="AZ543" s="63" t="str">
        <f>IF(Deník!$D543&lt;&gt;"",IF(AND(Deník!$D543&gt;=AZ$2,Deník!$D543&lt;=AZ$3),IF(AND(Deník!$R543&gt;=0,Deník!$R543&lt;=1),"BE",Deník!$R543),""),"")</f>
        <v/>
      </c>
      <c r="BA543" s="63" t="str">
        <f>IF(Deník!$D543&lt;&gt;"",IF(AND(Deník!$D543&gt;=BA$2,Deník!$D543&lt;=BA$3),IF(AND(Deník!$R543&gt;=0,Deník!$R543&lt;=1),"BE",Deník!$R543),""),"")</f>
        <v/>
      </c>
      <c r="BB543" s="63" t="str">
        <f>IF(Deník!$D543&lt;&gt;"",IF(AND(Deník!$D543&gt;=BB$2,Deník!$D543&lt;=BB$3),IF(AND(Deník!$R543&gt;=0,Deník!$R543&lt;=1),"BE",Deník!$R543),""),"")</f>
        <v/>
      </c>
      <c r="BC543" s="71" t="str">
        <f>IF(Deník!$D543&lt;&gt;"",IF(AND(Deník!$D543&gt;=BC$2,Deník!$D543&lt;=BC$3),IF(AND(Deník!$R543&gt;=0,Deník!$R543&lt;=1),"BE",Deník!$R543),""),"")</f>
        <v/>
      </c>
      <c r="BD543" s="20" t="str">
        <f>IF(Deník!$J544="S",(Deník!$M544-Deník!$K544),IF(Deník!$J544="L",(Deník!$K544-Deník!$M544),""))</f>
        <v/>
      </c>
      <c r="BE543" s="20" t="str">
        <f>IF(Deník!$J544="S",(Deník!$K544-Deník!$O544),IF(Deník!$J544="L",(Deník!$O544-Deník!$K544),""))</f>
        <v/>
      </c>
      <c r="BF543" s="20" t="str">
        <f>IF(Deník!$J544="S",(Deník!$K544-Deník!$L544),IF(Deník!$J544="L",(Deník!$L544-Deník!$K544),""))</f>
        <v/>
      </c>
      <c r="BG543" s="20" t="str">
        <f>IF(Deník!$J544="S",(Deník!$K544-Deník!$S544),IF(Deník!$J544="L",(Deník!$S544-Deník!$K544),""))</f>
        <v/>
      </c>
      <c r="BH543" s="20" t="str">
        <f>IF(Deník!$J544="S",(Deník!$K544-Deník!$U544),IF(Deník!$J544="L",(Deník!$U544-Deník!$K544),""))</f>
        <v/>
      </c>
      <c r="BI543" s="20" t="str">
        <f>IF(Deník!$R543&gt;1,Deník!$R543,"")</f>
        <v/>
      </c>
      <c r="BJ543" s="20" t="str">
        <f>IF(Deník!$R543&lt;0,Deník!$R543,"")</f>
        <v/>
      </c>
      <c r="BK543" s="17"/>
      <c r="BM543" s="233" t="str">
        <f>IF(Deník!$R543&lt;&gt;"",IF(Deník!$Y543=Statistika!$F$78,IF(AND(Deník!$R543&gt;=0,Deník!$R543&lt;=1),"BE",Deník!$R543),""),"")</f>
        <v/>
      </c>
      <c r="BN543" s="233" t="str">
        <f>IF(Deník!$R543&lt;&gt;"",IF(Deník!$Y543=Statistika!$F$79,IF(AND(Deník!$R543&gt;=0,Deník!$R543&lt;=1),"BE",Deník!$R543),""),"")</f>
        <v/>
      </c>
      <c r="BO543" s="233" t="str">
        <f>IF(Deník!$R543&lt;&gt;"",IF(Deník!$Y543=Statistika!$F$80,IF(AND(Deník!$R543&gt;=0,Deník!$R543&lt;=1),"BE",Deník!$R543),""),"")</f>
        <v/>
      </c>
      <c r="BP543" s="233" t="str">
        <f>IF(Deník!$R543&lt;&gt;"",IF(Deník!$Y543=Statistika!$F$81,IF(AND(Deník!$R543&gt;=0,Deník!$R543&lt;=1),"BE",Deník!$R543),""),"")</f>
        <v/>
      </c>
      <c r="BQ543" s="233" t="str">
        <f>IF(Deník!$R543&lt;&gt;"",IF(Deník!$Y543=Statistika!$F$82,IF(AND(Deník!$R543&gt;=0,Deník!$R543&lt;=1),"BE",Deník!$R543),""),"")</f>
        <v/>
      </c>
      <c r="BR543" s="233" t="str">
        <f>IF(Deník!$R543&lt;&gt;"",IF(Deník!$Y543=Statistika!$F$83,IF(AND(Deník!$R543&gt;=0,Deník!$R543&lt;=1),"BE",Deník!$R543),""),"")</f>
        <v/>
      </c>
      <c r="BS543" s="233" t="str">
        <f>IF(Deník!$R543&lt;&gt;"",IF(Deník!$Y543=Statistika!$F$84,IF(AND(Deník!$R543&gt;=0,Deník!$R543&lt;=1),"BE",Deník!$R543),""),"")</f>
        <v/>
      </c>
      <c r="BT543" s="233" t="str">
        <f>IF(Deník!$R543&lt;&gt;"",IF(Deník!$Y543=Statistika!$F$85,IF(AND(Deník!$R543&gt;=0,Deník!$R543&lt;=1),"BE",Deník!$R543),""),"")</f>
        <v/>
      </c>
      <c r="BU543" s="233" t="str">
        <f>IF(Deník!$R543&lt;&gt;"",IF(Deník!$Y543=Statistika!$F$86,IF(AND(Deník!$R543&gt;=0,Deník!$R543&lt;=1),"BE",Deník!$R543),""),"")</f>
        <v/>
      </c>
      <c r="BV543" s="233" t="str">
        <f>IF(Deník!$R543&lt;&gt;"",IF(Deník!$Y543=Statistika!$F$87,IF(AND(Deník!$R543&gt;=0,Deník!$R543&lt;=1),"BE",Deník!$R543),""),"")</f>
        <v/>
      </c>
      <c r="BW543" s="233" t="str">
        <f>IF(Deník!$R543&lt;&gt;"",IF(Deník!$Y543=Statistika!$F$88,IF(AND(Deník!$R543&gt;=0,Deník!$R543&lt;=1),"BE",Deník!$R543),""),"")</f>
        <v/>
      </c>
      <c r="BX543" s="233" t="str">
        <f>IF(Deník!$R543&lt;&gt;"",IF(Deník!$Y543=Statistika!$F$89,IF(AND(Deník!$R543&gt;=0,Deník!$R543&lt;=1),"BE",Deník!$R543),""),"")</f>
        <v/>
      </c>
      <c r="BY543" s="233" t="str">
        <f>IF(Deník!$R543&lt;&gt;"",IF(Deník!$Y543=Statistika!$F$90,IF(AND(Deník!$R543&gt;=0,Deník!$R543&lt;=1),"BE",Deník!$R543),""),"")</f>
        <v/>
      </c>
      <c r="BZ543" s="233" t="str">
        <f>IF(Deník!$R543&lt;&gt;"",IF(Deník!$Y543=Statistika!$F$91,IF(AND(Deník!$R543&gt;=0,Deník!$R543&lt;=1),"BE",Deník!$R543),""),"")</f>
        <v/>
      </c>
      <c r="CA543" s="233"/>
      <c r="CB543" s="233" t="str">
        <f>IF(Deník!$R543&lt;&gt;"",IF(Deník!$AB543="SL",IF(AND(Deník!$R543&gt;=0,Deník!$R543&lt;=1),"BE",Deník!$R543),""),"")</f>
        <v/>
      </c>
      <c r="CC543" s="233" t="str">
        <f>IF(Deník!$R543&lt;&gt;"",IF(Deník!$AB543="BE10",IF(AND(Deník!$R543&gt;=0,Deník!$R543&lt;=1),"BE",Deník!$R543),""),"")</f>
        <v/>
      </c>
      <c r="CD543" s="233" t="str">
        <f>IF(Deník!$R543&lt;&gt;"",IF(Deník!$AB543="BE15",IF(AND(Deník!$R543&gt;=0,Deník!$R543&lt;=1),"BE",Deník!$R543),""),"")</f>
        <v/>
      </c>
      <c r="CE543" s="233" t="str">
        <f>IF(Deník!$R543&lt;&gt;"",IF(Deník!$AB543="BE20",IF(AND(Deník!$R543&gt;=0,Deník!$R543&lt;=1),"BE",Deník!$R543),""),"")</f>
        <v/>
      </c>
      <c r="CF543" s="233" t="str">
        <f>IF(Deník!$R543&lt;&gt;"",IF(Deník!$AB543="TP1",IF(AND(Deník!$R543&gt;=0,Deník!$R543&lt;=1),"BE",Deník!$R543),""),"")</f>
        <v/>
      </c>
      <c r="CG543" s="233" t="str">
        <f>IF(Deník!$R543&lt;&gt;"",IF(Deník!$AB543="TP2",IF(AND(Deník!$R543&gt;=0,Deník!$R543&lt;=1),"BE",Deník!$R543),""),"")</f>
        <v/>
      </c>
      <c r="CH543" s="233" t="str">
        <f>IF(Deník!$R543&lt;&gt;"",IF(Deník!$AB543="TP3",IF(AND(Deník!$R543&gt;=0,Deník!$R543&lt;=1),"BE",Deník!$R543),""),"")</f>
        <v/>
      </c>
      <c r="CI543" s="233" t="str">
        <f>IF(Deník!$R543&lt;&gt;"",IF(Deník!$AB543="Trailing SL",IF(AND(Deník!$R543&gt;=0,Deník!$R543&lt;=1),"BE",Deník!$R543),""),"")</f>
        <v/>
      </c>
      <c r="CJ543" s="233" t="str">
        <f>IF(Deník!$R543&lt;&gt;"",IF(Deník!$AB543="Manual",IF(AND(Deník!$R543&gt;=0,Deník!$R543&lt;=1),"BE",Deník!$R543),""),"")</f>
        <v/>
      </c>
      <c r="CK543" s="233"/>
      <c r="CL543" s="233" t="str">
        <f>IF(Deník!$R543&lt;0,IF(Deník!$AC543=Statistika!$F$117,Deník!$R543,""),"")</f>
        <v/>
      </c>
      <c r="CM543" s="233" t="str">
        <f>IF(Deník!$R543&lt;0,IF(Deník!$AC543=Statistika!$F$118,Deník!$R543,""),"")</f>
        <v/>
      </c>
      <c r="CN543" s="233" t="str">
        <f>IF(Deník!$R543&lt;0,IF(Deník!$AC543=Statistika!$F$119,Deník!$R543,""),"")</f>
        <v/>
      </c>
      <c r="CO543" s="233" t="str">
        <f>IF(Deník!$R543&lt;0,IF(Deník!$AC543=Statistika!$F$120,Deník!$R543,""),"")</f>
        <v/>
      </c>
      <c r="CP543" s="233" t="str">
        <f>IF(Deník!$R543&lt;0,IF(Deník!$AC543=Statistika!$F$121,Deník!$R543,""),"")</f>
        <v/>
      </c>
      <c r="CQ543" s="233" t="str">
        <f>IF(Deník!$R543&lt;0,IF(Deník!$AC543=Statistika!$F$122,Deník!$R543,""),"")</f>
        <v/>
      </c>
      <c r="CR543" s="233" t="str">
        <f>IF(Deník!$R543&lt;0,IF(Deník!$AC543=Statistika!$F$123,Deník!$R543,""),"")</f>
        <v/>
      </c>
      <c r="CS543" s="233" t="str">
        <f>IF(Deník!$R543&lt;0,IF(Deník!$AC543=Statistika!$F$124,Deník!$R543,""),"")</f>
        <v/>
      </c>
      <c r="CT543" s="233" t="str">
        <f>IF(Deník!$R543&lt;0,IF(Deník!$AC543=Statistika!$F$125,Deník!$R543,""),"")</f>
        <v/>
      </c>
      <c r="CU543" s="233"/>
      <c r="CV543" s="233" t="str">
        <f>IF(Deník!$R543&lt;0,IF(Deník!$AD543=$CV$2,Deník!$R543,""),"")</f>
        <v/>
      </c>
      <c r="CW543" s="233" t="str">
        <f>IF(Deník!$R543&lt;0,IF(Deník!$AD543=$CW$2,Deník!$R543,""),"")</f>
        <v/>
      </c>
      <c r="CX543" s="233" t="str">
        <f>IF(Deník!$R543&lt;0,IF(Deník!$AD543=$CX$2,Deník!$R543,""),"")</f>
        <v/>
      </c>
      <c r="CY543" s="233" t="str">
        <f>IF(Deník!$R543&lt;0,IF(Deník!$AD543=$CY$2,Deník!$R543,""),"")</f>
        <v/>
      </c>
      <c r="CZ543" s="233" t="str">
        <f>IF(Deník!$R543&lt;0,IF(Deník!$AD543=$CZ$2,Deník!$R543,""),"")</f>
        <v/>
      </c>
      <c r="DL543" s="221">
        <f t="shared" si="22"/>
        <v>93847.029999999984</v>
      </c>
      <c r="DM543" s="220">
        <f t="shared" si="21"/>
        <v>-6.1529700000000132E-2</v>
      </c>
      <c r="DO543" s="50">
        <f>Deník!W544</f>
        <v>0</v>
      </c>
      <c r="DP543" s="102" t="str">
        <f>IF(AND(Deník!W544&gt;0),1,"")</f>
        <v/>
      </c>
      <c r="DQ543" s="102">
        <f>IF(AND(Deník!W544&lt;=0),1,"")</f>
        <v>1</v>
      </c>
      <c r="DR543" s="227"/>
      <c r="DS543" s="228"/>
      <c r="DT543" s="85"/>
      <c r="DU543" s="54">
        <f>IF(MONTH(Deník!$C543)=DU$2,Deník!$W543,"")</f>
        <v>0</v>
      </c>
      <c r="DV543" s="222" t="str">
        <f>IF(MONTH(Deník!$C543)=DV$2,Deník!$W543,"")</f>
        <v/>
      </c>
      <c r="DW543" s="222" t="str">
        <f>IF(MONTH(Deník!$C543)=DW$2,Deník!$W543,"")</f>
        <v/>
      </c>
      <c r="DX543" s="222" t="str">
        <f>IF(MONTH(Deník!$C543)=DX$2,Deník!$W543,"")</f>
        <v/>
      </c>
      <c r="DY543" s="222" t="str">
        <f>IF(MONTH(Deník!$C543)=DY$2,Deník!$W543,"")</f>
        <v/>
      </c>
      <c r="DZ543" s="222" t="str">
        <f>IF(MONTH(Deník!$C543)=DZ$2,Deník!$W543,"")</f>
        <v/>
      </c>
      <c r="EA543" s="222" t="str">
        <f>IF(MONTH(Deník!$C543)=EA$2,Deník!$W543,"")</f>
        <v/>
      </c>
      <c r="EB543" s="222" t="str">
        <f>IF(MONTH(Deník!$C543)=EB$2,Deník!$W543,"")</f>
        <v/>
      </c>
      <c r="EC543" s="222" t="str">
        <f>IF(MONTH(Deník!$C543)=EC$2,Deník!$W543,"")</f>
        <v/>
      </c>
      <c r="ED543" s="222" t="str">
        <f>IF(MONTH(Deník!$C543)=ED$2,Deník!$W543,"")</f>
        <v/>
      </c>
      <c r="EE543" s="222" t="str">
        <f>IF(MONTH(Deník!$C543)=EE$2,Deník!$W543,"")</f>
        <v/>
      </c>
      <c r="EF543" s="222" t="str">
        <f>IF(MONTH(Deník!$C543)=EF$2,Deník!$W543,"")</f>
        <v/>
      </c>
      <c r="EI543" s="600" t="str">
        <f>IF(Deník!$W543&lt;&gt;"",IF(Deník!$B543=Statistika!$F$63,Deník!$W543,""),"")</f>
        <v/>
      </c>
      <c r="EJ543" s="13" t="str">
        <f>IF(Deník!$W543&lt;&gt;"",IF(Deník!$B543=Statistika!$F$64,Deník!$W543,""),"")</f>
        <v/>
      </c>
      <c r="EK543" s="13" t="str">
        <f>IF(Deník!$W543&lt;&gt;"",IF(Deník!$B543=Statistika!$F$65,Deník!$W543,""),"")</f>
        <v/>
      </c>
      <c r="EL543" s="13" t="str">
        <f>IF(Deník!$W543&lt;&gt;"",IF(Deník!$B543=Statistika!$F$66,Deník!$W543,""),"")</f>
        <v/>
      </c>
      <c r="EM543" s="13" t="str">
        <f>IF(Deník!$W543&lt;&gt;"",IF(Deník!$B543=Statistika!$F$67,Deník!$W543,""),"")</f>
        <v/>
      </c>
      <c r="EN543" s="13" t="str">
        <f>IF(Deník!$W543&lt;&gt;"",IF(Deník!$B543=Statistika!$F$68,Deník!$W543,""),"")</f>
        <v/>
      </c>
      <c r="EO543" s="13" t="str">
        <f>IF(Deník!$W543&lt;&gt;"",IF(Deník!$B543=Statistika!$F$69,Deník!$W543,""),"")</f>
        <v/>
      </c>
      <c r="EP543" s="601" t="str">
        <f>IF(Deník!$W543&lt;&gt;"",IF(Deník!$B543=Statistika!$F$70,Deník!$W543,""),"")</f>
        <v/>
      </c>
      <c r="EQ543" s="90"/>
      <c r="ER543" s="63" t="str">
        <f>IF(Deník!$W543&lt;&gt;"",IF(Deník!$J543="L",Deník!$W543,""),"")</f>
        <v/>
      </c>
      <c r="ES543" s="13" t="str">
        <f>IF(Deník!$W543&lt;&gt;"",IF(Deník!$J543="S",Deník!$W543,""),"")</f>
        <v/>
      </c>
      <c r="ET543" s="95"/>
      <c r="EU543" s="88"/>
      <c r="EV543" s="63" t="str">
        <f>IF(WEEKDAY(Deník!$C543,2)=1,Deník!$W543,"")</f>
        <v/>
      </c>
      <c r="EW543" s="13" t="str">
        <f>IF(WEEKDAY(Deník!$C543,2)=2,Deník!$W543,"")</f>
        <v/>
      </c>
      <c r="EX543" s="13" t="str">
        <f>IF(WEEKDAY(Deník!$C543,2)=3,Deník!$W543,"")</f>
        <v/>
      </c>
      <c r="EY543" s="13" t="str">
        <f>IF(WEEKDAY(Deník!$C543,2)=4,Deník!$W543,"")</f>
        <v/>
      </c>
      <c r="EZ543" s="60" t="str">
        <f>IF(WEEKDAY(Deník!$C543,2)=5,Deník!$W543,"")</f>
        <v/>
      </c>
      <c r="FA543" s="99"/>
      <c r="FB543" s="100">
        <f>Deník!D543</f>
        <v>0</v>
      </c>
      <c r="FC543" s="63">
        <f>IF($FB543&lt;&gt;"",IF(AND($FB543&gt;=FC$2,$FB543&lt;=FC$3),Deník!$W543,""))</f>
        <v>0</v>
      </c>
      <c r="FD543" s="63" t="str">
        <f>IF($FB543&lt;&gt;"",IF(AND($FB543&gt;=FD$2,$FB543&lt;=FD$3),Deník!$W543,""))</f>
        <v/>
      </c>
      <c r="FE543" s="63" t="str">
        <f>IF($FB543&lt;&gt;"",IF(AND($FB543&gt;=FE$2,$FB543&lt;=FE$3),Deník!$W543,""))</f>
        <v/>
      </c>
      <c r="FF543" s="63" t="str">
        <f>IF($FB543&lt;&gt;"",IF(AND($FB543&gt;=FF$2,$FB543&lt;=FF$3),Deník!$W543,""))</f>
        <v/>
      </c>
      <c r="FG543" s="63" t="str">
        <f>IF($FB543&lt;&gt;"",IF(AND($FB543&gt;=FG$2,$FB543&lt;=FG$3),Deník!$W543,""))</f>
        <v/>
      </c>
      <c r="FH543" s="63" t="str">
        <f>IF($FB543&lt;&gt;"",IF(AND($FB543&gt;=FH$2,$FB543&lt;=FH$3),Deník!$W543,""))</f>
        <v/>
      </c>
      <c r="FI543" s="63" t="str">
        <f>IF($FB543&lt;&gt;"",IF(AND($FB543&gt;=FI$2,$FB543&lt;=FI$3),Deník!$W543,""))</f>
        <v/>
      </c>
      <c r="FJ543" s="63" t="str">
        <f>IF($FB543&lt;&gt;"",IF(AND($FB543&gt;=FJ$2,$FB543&lt;=FJ$3),Deník!$W543,""))</f>
        <v/>
      </c>
      <c r="FK543" s="63" t="str">
        <f>IF($FB543&lt;&gt;"",IF(AND($FB543&gt;=FK$2,$FB543&lt;=FK$3),Deník!$W543,""))</f>
        <v/>
      </c>
      <c r="FL543" s="63" t="str">
        <f>IF($FB543&lt;&gt;"",IF(AND($FB543&gt;=FL$2,$FB543&lt;=FL$3),Deník!$W543,""))</f>
        <v/>
      </c>
      <c r="FM543" s="63" t="str">
        <f>IF($FB543&lt;&gt;"",IF(AND($FB543&gt;=FM$2,$FB543&lt;=FM$3),Deník!$W543,""))</f>
        <v/>
      </c>
      <c r="FN543" s="13"/>
      <c r="FO543" s="20" t="str">
        <f>IF(Deník!$W543&gt;1,Deník!$W543,"")</f>
        <v/>
      </c>
      <c r="FP543" s="20" t="str">
        <f>IF(Deník!$W543&lt;0,Deník!$W543,"")</f>
        <v/>
      </c>
      <c r="FQ543" s="17"/>
      <c r="FS543" s="233"/>
      <c r="FT543" s="233" t="str">
        <f>IF(Deník!$W543&lt;&gt;"",IF(Deník!$Y543=Statistika!$F$78,Deník!$W543,""),"")</f>
        <v/>
      </c>
      <c r="FU543" s="233" t="str">
        <f>IF(Deník!$W543&lt;&gt;"",IF(Deník!$Y543=Statistika!$F$79,Deník!$W543,""),"")</f>
        <v/>
      </c>
      <c r="FV543" s="233" t="str">
        <f>IF(Deník!$W543&lt;&gt;"",IF(Deník!$Y543=Statistika!$F$80,Deník!$W543,""),"")</f>
        <v/>
      </c>
      <c r="FW543" s="233" t="str">
        <f>IF(Deník!$W543&lt;&gt;"",IF(Deník!$Y543=Statistika!$F$81,Deník!$W543,""),"")</f>
        <v/>
      </c>
      <c r="FX543" s="233" t="str">
        <f>IF(Deník!$W543&lt;&gt;"",IF(Deník!$Y543=Statistika!$F$82,Deník!$W543,""),"")</f>
        <v/>
      </c>
      <c r="FY543" s="233" t="str">
        <f>IF(Deník!$W543&lt;&gt;"",IF(Deník!$Y543=Statistika!$F$83,Deník!$W543,""),"")</f>
        <v/>
      </c>
      <c r="FZ543" s="233" t="str">
        <f>IF(Deník!$W543&lt;&gt;"",IF(Deník!$Y543=Statistika!$F$84,Deník!$W543,""),"")</f>
        <v/>
      </c>
      <c r="GA543" s="233" t="str">
        <f>IF(Deník!$W543&lt;&gt;"",IF(Deník!$Y543=Statistika!$F$85,Deník!$W543,""),"")</f>
        <v/>
      </c>
      <c r="GB543" s="233" t="str">
        <f>IF(Deník!$W543&lt;&gt;"",IF(Deník!$Y543=Statistika!$F$86,Deník!$W543,""),"")</f>
        <v/>
      </c>
      <c r="GC543" s="233" t="str">
        <f>IF(Deník!$W543&lt;&gt;"",IF(Deník!$Y543=Statistika!$F$87,Deník!$W543,""),"")</f>
        <v/>
      </c>
      <c r="GD543" s="233" t="str">
        <f>IF(Deník!$W543&lt;&gt;"",IF(Deník!$Y543=Statistika!$F$88,Deník!$W543,""),"")</f>
        <v/>
      </c>
      <c r="GE543" s="233" t="str">
        <f>IF(Deník!$W543&lt;&gt;"",IF(Deník!$Y543=Statistika!$F$89,Deník!$W543,""),"")</f>
        <v/>
      </c>
      <c r="GF543" s="233" t="str">
        <f>IF(Deník!$W543&lt;&gt;"",IF(Deník!$Y543=Statistika!$F$90,Deník!$W543,""),"")</f>
        <v/>
      </c>
      <c r="GG543" s="233" t="str">
        <f>IF(Deník!$W543&lt;&gt;"",IF(Deník!$Y543=Statistika!$F$91,Deník!$W543,""),"")</f>
        <v/>
      </c>
      <c r="GH543" s="233"/>
      <c r="GI543" s="233" t="str">
        <f>IF(Deník!$W543&lt;&gt;"",IF(Deník!$AB543=Statistika!$L$100,Deník!$W543,""),"")</f>
        <v/>
      </c>
      <c r="GJ543" s="233" t="str">
        <f>IF(Deník!$W543&lt;&gt;"",IF(Deník!$AB543=Statistika!$L$101,Deník!$W543,""),"")</f>
        <v/>
      </c>
      <c r="GK543" s="233" t="str">
        <f>IF(Deník!$W543&lt;&gt;"",IF(Deník!$AB543=Statistika!$L$102,Deník!$W543,""),"")</f>
        <v/>
      </c>
      <c r="GL543" s="233" t="str">
        <f>IF(Deník!$W543&lt;&gt;"",IF(Deník!$AB543=Statistika!$L$103,Deník!$W543,""),"")</f>
        <v/>
      </c>
      <c r="GM543" s="233" t="str">
        <f>IF(Deník!$W543&lt;&gt;"",IF(Deník!$AB543=Statistika!$L$104,Deník!$W543,""),"")</f>
        <v/>
      </c>
      <c r="GN543" s="233" t="str">
        <f>IF(Deník!$W543&lt;&gt;"",IF(Deník!$AB543=Statistika!$L$105,Deník!$W543,""),"")</f>
        <v/>
      </c>
      <c r="GO543" s="233" t="str">
        <f>IF(Deník!$W543&lt;&gt;"",IF(Deník!$AB543=Statistika!$L$106,Deník!$W543,""),"")</f>
        <v/>
      </c>
      <c r="GP543" s="233" t="str">
        <f>IF(Deník!$W543&lt;&gt;"",IF(Deník!$AB543=Statistika!$L$107,Deník!$W543,""),"")</f>
        <v/>
      </c>
      <c r="GQ543" s="233" t="str">
        <f>IF(Deník!$W543&lt;&gt;"",IF(Deník!$AB543=Statistika!$L$108,Deník!$W543,""),"")</f>
        <v/>
      </c>
      <c r="GS543" s="233" t="str">
        <f>IF(Deník!$W543&lt;0,IF(Deník!$AC543=Statistika!$F$117,Deník!$W543,""),"")</f>
        <v/>
      </c>
      <c r="GT543" s="233" t="str">
        <f>IF(Deník!$W543&lt;0,IF(Deník!$AC543=Statistika!$F$118,Deník!$W543,""),"")</f>
        <v/>
      </c>
      <c r="GU543" s="233" t="str">
        <f>IF(Deník!$W543&lt;0,IF(Deník!$AC543=Statistika!$F$119,Deník!$W543,""),"")</f>
        <v/>
      </c>
      <c r="GV543" s="233" t="str">
        <f>IF(Deník!$W543&lt;0,IF(Deník!$AC543=Statistika!$F$120,Deník!$W543,""),"")</f>
        <v/>
      </c>
      <c r="GW543" s="233" t="str">
        <f>IF(Deník!$W543&lt;0,IF(Deník!$AC543=Statistika!$F$121,Deník!$W543,""),"")</f>
        <v/>
      </c>
      <c r="GX543" s="233" t="str">
        <f>IF(Deník!$W543&lt;0,IF(Deník!$AC543=Statistika!$F$122,Deník!$W543,""),"")</f>
        <v/>
      </c>
      <c r="GY543" s="233" t="str">
        <f>IF(Deník!$W543&lt;0,IF(Deník!$AC543=Statistika!$F$123,Deník!$W543,""),"")</f>
        <v/>
      </c>
      <c r="GZ543" s="233" t="str">
        <f>IF(Deník!$W543&lt;0,IF(Deník!$AC543=Statistika!$F$124,Deník!$W543,""),"")</f>
        <v/>
      </c>
      <c r="HA543" s="233" t="str">
        <f>IF(Deník!$W543&lt;0,IF(Deník!$AC543=Statistika!$F$125,Deník!$W543,""),"")</f>
        <v/>
      </c>
      <c r="HC543" s="233" t="str">
        <f>IF(Deník!$W543&lt;0,IF(Deník!$AD543=Statistika!$F$133,Deník!$W543,""),"")</f>
        <v/>
      </c>
      <c r="HD543" s="233" t="str">
        <f>IF(Deník!$W543&lt;0,IF(Deník!$AD543=Statistika!$F$134,Deník!$W543,""),"")</f>
        <v/>
      </c>
      <c r="HE543" s="233" t="str">
        <f>IF(Deník!$W543&lt;0,IF(Deník!$AD543=Statistika!$F$135,Deník!$W543,""),"")</f>
        <v/>
      </c>
      <c r="HF543" s="233" t="str">
        <f>IF(Deník!$W543&lt;0,IF(Deník!$AD543=Statistika!$F$136,Deník!$W543,""),"")</f>
        <v/>
      </c>
      <c r="HG543" s="233" t="str">
        <f>IF(Deník!$W543&lt;0,IF(Deník!$AD543=Statistika!$F$137,Deník!$W543,""),"")</f>
        <v/>
      </c>
      <c r="ID543" s="8">
        <f>Tabulka4[[#This Row],[Sloupec3]]</f>
        <v>0</v>
      </c>
      <c r="IE543" s="17" t="str">
        <f>IF(AND([1]Deník!$C543&gt;='[1]Měsíční shrnutí'!$D$1,[1]Deník!$C543&lt;='[1]Měsíční shrnutí'!$F$1),[1]Deník!$X543,"")</f>
        <v/>
      </c>
    </row>
    <row r="544" spans="1:239">
      <c r="A544" s="8">
        <f>Deník!C545</f>
        <v>0</v>
      </c>
      <c r="B544" s="50" t="str">
        <f>Deník!R545</f>
        <v/>
      </c>
      <c r="C544" s="102" t="str">
        <f>IF(AND(Deník!R545&gt;1,Deník!R545&lt;&gt;""),1,"")</f>
        <v/>
      </c>
      <c r="D544" s="102" t="str">
        <f>IF(AND(Deník!R545&lt;=0,Deník!R545&lt;&gt;""),1,"")</f>
        <v/>
      </c>
      <c r="E544" s="103" t="str">
        <f>IF(AND(Deník!R545&gt;=0,Deník!R545&lt;=1),1,"")</f>
        <v/>
      </c>
      <c r="F544" s="79" t="str">
        <f>IF(Deník!R545&lt;&gt;"",Deník!R545+F543,"")</f>
        <v/>
      </c>
      <c r="G544" s="85"/>
      <c r="H544" s="54" t="str">
        <f>IF(MONTH(Deník!$C544)=H$2,IF(AND(Deník!$R544&gt;=0,Deník!$R544&lt;=1),"BE",Deník!$R544),"")</f>
        <v/>
      </c>
      <c r="I544" s="11" t="str">
        <f>IF(MONTH(Deník!$C544)=I$2,IF(AND(Deník!$R544&gt;=0,Deník!$R544&lt;=1),"BE",Deník!$R544),"")</f>
        <v/>
      </c>
      <c r="J544" s="11" t="str">
        <f>IF(MONTH(Deník!$C544)=J$2,IF(AND(Deník!$R544&gt;=0,Deník!$R544&lt;=1),"BE",Deník!$R544),"")</f>
        <v/>
      </c>
      <c r="K544" s="11" t="str">
        <f>IF(MONTH(Deník!$C544)=K$2,IF(AND(Deník!$R544&gt;=0,Deník!$R544&lt;=1),"BE",Deník!$R544),"")</f>
        <v/>
      </c>
      <c r="L544" s="11" t="str">
        <f>IF(MONTH(Deník!$C544)=L$2,IF(AND(Deník!$R544&gt;=0,Deník!$R544&lt;=1),"BE",Deník!$R544),"")</f>
        <v/>
      </c>
      <c r="M544" s="11" t="str">
        <f>IF(MONTH(Deník!$C544)=M$2,IF(AND(Deník!$R544&gt;=0,Deník!$R544&lt;=1),"BE",Deník!$R544),"")</f>
        <v/>
      </c>
      <c r="N544" s="11" t="str">
        <f>IF(MONTH(Deník!$C544)=N$2,IF(AND(Deník!$R544&gt;=0,Deník!$R544&lt;=1),"BE",Deník!$R544),"")</f>
        <v/>
      </c>
      <c r="O544" s="11" t="str">
        <f>IF(MONTH(Deník!$C544)=O$2,IF(AND(Deník!$R544&gt;=0,Deník!$R544&lt;=1),"BE",Deník!$R544),"")</f>
        <v/>
      </c>
      <c r="P544" s="11" t="str">
        <f>IF(MONTH(Deník!$C544)=P$2,IF(AND(Deník!$R544&gt;=0,Deník!$R544&lt;=1),"BE",Deník!$R544),"")</f>
        <v/>
      </c>
      <c r="Q544" s="11" t="str">
        <f>IF(MONTH(Deník!$C544)=Q$2,IF(AND(Deník!$R544&gt;=0,Deník!$R544&lt;=1),"BE",Deník!$R544),"")</f>
        <v/>
      </c>
      <c r="R544" s="11" t="str">
        <f>IF(MONTH(Deník!$C544)=R$2,IF(AND(Deník!$R544&gt;=0,Deník!$R544&lt;=1),"BE",Deník!$R544),"")</f>
        <v/>
      </c>
      <c r="S544" s="57" t="str">
        <f>IF(MONTH(Deník!$C544)=S$2,IF(AND(Deník!$R544&gt;=0,Deník!$R544&lt;=1),"BE",Deník!$R544),"")</f>
        <v/>
      </c>
      <c r="U544" s="12"/>
      <c r="V544" s="12"/>
      <c r="X544" s="600" t="str">
        <f>IF(Deník!$R544&lt;&gt;"",IF(Deník!$B544=Statistika!$F$63,IF(AND(Deník!$R544&gt;=0,Deník!$R544&lt;=1),"BE",Deník!$R544),""),"")</f>
        <v/>
      </c>
      <c r="Y544" s="13" t="str">
        <f>IF(Deník!$R544&lt;&gt;"",IF(Deník!$B544=Statistika!$F$64,IF(AND(Deník!$R544&gt;=0,Deník!$R544&lt;=1),"BE",Deník!$R544),""),"")</f>
        <v/>
      </c>
      <c r="Z544" s="13" t="str">
        <f>IF(Deník!$R544&lt;&gt;"",IF(Deník!$B544=Statistika!$F$65,IF(AND(Deník!$R544&gt;=0,Deník!$R544&lt;=1),"BE",Deník!$R544),""),"")</f>
        <v/>
      </c>
      <c r="AA544" s="13" t="str">
        <f>IF(Deník!$R544&lt;&gt;"",IF(Deník!$B544=Statistika!$F$66,IF(AND(Deník!$R544&gt;=0,Deník!$R544&lt;=1),"BE",Deník!$R544),""),"")</f>
        <v/>
      </c>
      <c r="AB544" s="13" t="str">
        <f>IF(Deník!$R544&lt;&gt;"",IF(Deník!$B544=Statistika!$F$67,IF(AND(Deník!$R544&gt;=0,Deník!$R544&lt;=1),"BE",Deník!$R544),""),"")</f>
        <v/>
      </c>
      <c r="AC544" s="13" t="str">
        <f>IF(Deník!$R544&lt;&gt;"",IF(Deník!$B544=Statistika!$F$68,IF(AND(Deník!$R544&gt;=0,Deník!$R544&lt;=1),"BE",Deník!$R544),""),"")</f>
        <v/>
      </c>
      <c r="AD544" s="13" t="str">
        <f>IF(Deník!$R544&lt;&gt;"",IF(Deník!$B544=Statistika!$F$69,IF(AND(Deník!$R544&gt;=0,Deník!$R544&lt;=1),"BE",Deník!$R544),""),"")</f>
        <v/>
      </c>
      <c r="AE544" s="601" t="str">
        <f>IF(Deník!$R544&lt;&gt;"",IF(Deník!$B544=Statistika!$F$70,IF(AND(Deník!$R544&gt;=0,Deník!$R544&lt;=1),"BE",Deník!$R544),""),"")</f>
        <v/>
      </c>
      <c r="AF544" s="90"/>
      <c r="AG544" s="63" t="str">
        <f>IF(Deník!$R544&lt;&gt;"",IF(Deník!$J544="L",IF(AND(Deník!$R544&gt;=0,Deník!$R544&lt;=1),"BE",Deník!$R544),""),"")</f>
        <v/>
      </c>
      <c r="AH544" s="13" t="str">
        <f>IF(Deník!$R544&lt;&gt;"",IF(Deník!$J544="S",IF(AND(Deník!$R544&gt;=0,Deník!$R544&lt;=1),"BE",Deník!$R544),""),"")</f>
        <v/>
      </c>
      <c r="AI544" s="95"/>
      <c r="AJ544" s="71" t="str">
        <f>IF(Deník!N545&lt;&gt;"",Deník!N545*-1,"")</f>
        <v/>
      </c>
      <c r="AK544" s="88"/>
      <c r="AL544" s="63" t="str">
        <f>IF(WEEKDAY(Deník!$C544,2)=1,IF(AND(Deník!$R544&gt;=0,Deník!$R544&lt;=1),"BE",Deník!$R544),"")</f>
        <v/>
      </c>
      <c r="AM544" s="13" t="str">
        <f>IF(WEEKDAY(Deník!$C544,2)=2,IF(AND(Deník!$R544&gt;=0,Deník!$R544&lt;=1),"BE",Deník!$R544),"")</f>
        <v/>
      </c>
      <c r="AN544" s="13" t="str">
        <f>IF(WEEKDAY(Deník!$C544,2)=3,IF(AND(Deník!$R544&gt;=0,Deník!$R544&lt;=1),"BE",Deník!$R544),"")</f>
        <v/>
      </c>
      <c r="AO544" s="13" t="str">
        <f>IF(WEEKDAY(Deník!$C544,2)=4,IF(AND(Deník!$R544&gt;=0,Deník!$R544&lt;=1),"BE",Deník!$R544),"")</f>
        <v/>
      </c>
      <c r="AP544" s="60" t="str">
        <f>IF(WEEKDAY(Deník!$C544,2)=5,IF(AND(Deník!$R544&gt;=0,Deník!$R544&lt;=1),"BE",Deník!$R544),"")</f>
        <v/>
      </c>
      <c r="AQ544" s="99"/>
      <c r="AR544" s="100">
        <f>Deník!D544</f>
        <v>0</v>
      </c>
      <c r="AS544" s="63" t="str">
        <f>IF(Deník!$D544&lt;&gt;"",IF(AND(Deník!$D544&gt;=AS$2,Deník!$D544&lt;=AS$3),IF(AND(Deník!$R544&gt;=0,Deník!$R544&lt;=1),"BE",Deník!$R544),""),"")</f>
        <v/>
      </c>
      <c r="AT544" s="63" t="str">
        <f>IF(Deník!$D544&lt;&gt;"",IF(AND(Deník!$D544&gt;=AT$2,Deník!$D544&lt;=AT$3),IF(AND(Deník!$R544&gt;=0,Deník!$R544&lt;=1),"BE",Deník!$R544),""),"")</f>
        <v/>
      </c>
      <c r="AU544" s="63" t="str">
        <f>IF(Deník!$D544&lt;&gt;"",IF(AND(Deník!$D544&gt;=AU$2,Deník!$D544&lt;=AU$3),IF(AND(Deník!$R544&gt;=0,Deník!$R544&lt;=1),"BE",Deník!$R544),""),"")</f>
        <v/>
      </c>
      <c r="AV544" s="63" t="str">
        <f>IF(Deník!$D544&lt;&gt;"",IF(AND(Deník!$D544&gt;=AV$2,Deník!$D544&lt;=AV$3),IF(AND(Deník!$R544&gt;=0,Deník!$R544&lt;=1),"BE",Deník!$R544),""),"")</f>
        <v/>
      </c>
      <c r="AW544" s="63" t="str">
        <f>IF(Deník!$D544&lt;&gt;"",IF(AND(Deník!$D544&gt;=AW$2,Deník!$D544&lt;=AW$3),IF(AND(Deník!$R544&gt;=0,Deník!$R544&lt;=1),"BE",Deník!$R544),""),"")</f>
        <v/>
      </c>
      <c r="AX544" s="63" t="str">
        <f>IF(Deník!$D544&lt;&gt;"",IF(AND(Deník!$D544&gt;=AX$2,Deník!$D544&lt;=AX$3),IF(AND(Deník!$R544&gt;=0,Deník!$R544&lt;=1),"BE",Deník!$R544),""),"")</f>
        <v/>
      </c>
      <c r="AY544" s="63" t="str">
        <f>IF(Deník!$D544&lt;&gt;"",IF(AND(Deník!$D544&gt;=AY$2,Deník!$D544&lt;=AY$3),IF(AND(Deník!$R544&gt;=0,Deník!$R544&lt;=1),"BE",Deník!$R544),""),"")</f>
        <v/>
      </c>
      <c r="AZ544" s="63" t="str">
        <f>IF(Deník!$D544&lt;&gt;"",IF(AND(Deník!$D544&gt;=AZ$2,Deník!$D544&lt;=AZ$3),IF(AND(Deník!$R544&gt;=0,Deník!$R544&lt;=1),"BE",Deník!$R544),""),"")</f>
        <v/>
      </c>
      <c r="BA544" s="63" t="str">
        <f>IF(Deník!$D544&lt;&gt;"",IF(AND(Deník!$D544&gt;=BA$2,Deník!$D544&lt;=BA$3),IF(AND(Deník!$R544&gt;=0,Deník!$R544&lt;=1),"BE",Deník!$R544),""),"")</f>
        <v/>
      </c>
      <c r="BB544" s="63" t="str">
        <f>IF(Deník!$D544&lt;&gt;"",IF(AND(Deník!$D544&gt;=BB$2,Deník!$D544&lt;=BB$3),IF(AND(Deník!$R544&gt;=0,Deník!$R544&lt;=1),"BE",Deník!$R544),""),"")</f>
        <v/>
      </c>
      <c r="BC544" s="71" t="str">
        <f>IF(Deník!$D544&lt;&gt;"",IF(AND(Deník!$D544&gt;=BC$2,Deník!$D544&lt;=BC$3),IF(AND(Deník!$R544&gt;=0,Deník!$R544&lt;=1),"BE",Deník!$R544),""),"")</f>
        <v/>
      </c>
      <c r="BD544" s="20" t="str">
        <f>IF(Deník!$J545="S",(Deník!$M545-Deník!$K545),IF(Deník!$J545="L",(Deník!$K545-Deník!$M545),""))</f>
        <v/>
      </c>
      <c r="BE544" s="20" t="str">
        <f>IF(Deník!$J545="S",(Deník!$K545-Deník!$O545),IF(Deník!$J545="L",(Deník!$O545-Deník!$K545),""))</f>
        <v/>
      </c>
      <c r="BF544" s="20" t="str">
        <f>IF(Deník!$J545="S",(Deník!$K545-Deník!$L545),IF(Deník!$J545="L",(Deník!$L545-Deník!$K545),""))</f>
        <v/>
      </c>
      <c r="BG544" s="20" t="str">
        <f>IF(Deník!$J545="S",(Deník!$K545-Deník!$S545),IF(Deník!$J545="L",(Deník!$S545-Deník!$K545),""))</f>
        <v/>
      </c>
      <c r="BH544" s="20" t="str">
        <f>IF(Deník!$J545="S",(Deník!$K545-Deník!$U545),IF(Deník!$J545="L",(Deník!$U545-Deník!$K545),""))</f>
        <v/>
      </c>
      <c r="BI544" s="20" t="str">
        <f>IF(Deník!$R544&gt;1,Deník!$R544,"")</f>
        <v/>
      </c>
      <c r="BJ544" s="20" t="str">
        <f>IF(Deník!$R544&lt;0,Deník!$R544,"")</f>
        <v/>
      </c>
      <c r="BK544" s="17"/>
      <c r="BM544" s="233" t="str">
        <f>IF(Deník!$R544&lt;&gt;"",IF(Deník!$Y544=Statistika!$F$78,IF(AND(Deník!$R544&gt;=0,Deník!$R544&lt;=1),"BE",Deník!$R544),""),"")</f>
        <v/>
      </c>
      <c r="BN544" s="233" t="str">
        <f>IF(Deník!$R544&lt;&gt;"",IF(Deník!$Y544=Statistika!$F$79,IF(AND(Deník!$R544&gt;=0,Deník!$R544&lt;=1),"BE",Deník!$R544),""),"")</f>
        <v/>
      </c>
      <c r="BO544" s="233" t="str">
        <f>IF(Deník!$R544&lt;&gt;"",IF(Deník!$Y544=Statistika!$F$80,IF(AND(Deník!$R544&gt;=0,Deník!$R544&lt;=1),"BE",Deník!$R544),""),"")</f>
        <v/>
      </c>
      <c r="BP544" s="233" t="str">
        <f>IF(Deník!$R544&lt;&gt;"",IF(Deník!$Y544=Statistika!$F$81,IF(AND(Deník!$R544&gt;=0,Deník!$R544&lt;=1),"BE",Deník!$R544),""),"")</f>
        <v/>
      </c>
      <c r="BQ544" s="233" t="str">
        <f>IF(Deník!$R544&lt;&gt;"",IF(Deník!$Y544=Statistika!$F$82,IF(AND(Deník!$R544&gt;=0,Deník!$R544&lt;=1),"BE",Deník!$R544),""),"")</f>
        <v/>
      </c>
      <c r="BR544" s="233" t="str">
        <f>IF(Deník!$R544&lt;&gt;"",IF(Deník!$Y544=Statistika!$F$83,IF(AND(Deník!$R544&gt;=0,Deník!$R544&lt;=1),"BE",Deník!$R544),""),"")</f>
        <v/>
      </c>
      <c r="BS544" s="233" t="str">
        <f>IF(Deník!$R544&lt;&gt;"",IF(Deník!$Y544=Statistika!$F$84,IF(AND(Deník!$R544&gt;=0,Deník!$R544&lt;=1),"BE",Deník!$R544),""),"")</f>
        <v/>
      </c>
      <c r="BT544" s="233" t="str">
        <f>IF(Deník!$R544&lt;&gt;"",IF(Deník!$Y544=Statistika!$F$85,IF(AND(Deník!$R544&gt;=0,Deník!$R544&lt;=1),"BE",Deník!$R544),""),"")</f>
        <v/>
      </c>
      <c r="BU544" s="233" t="str">
        <f>IF(Deník!$R544&lt;&gt;"",IF(Deník!$Y544=Statistika!$F$86,IF(AND(Deník!$R544&gt;=0,Deník!$R544&lt;=1),"BE",Deník!$R544),""),"")</f>
        <v/>
      </c>
      <c r="BV544" s="233" t="str">
        <f>IF(Deník!$R544&lt;&gt;"",IF(Deník!$Y544=Statistika!$F$87,IF(AND(Deník!$R544&gt;=0,Deník!$R544&lt;=1),"BE",Deník!$R544),""),"")</f>
        <v/>
      </c>
      <c r="BW544" s="233" t="str">
        <f>IF(Deník!$R544&lt;&gt;"",IF(Deník!$Y544=Statistika!$F$88,IF(AND(Deník!$R544&gt;=0,Deník!$R544&lt;=1),"BE",Deník!$R544),""),"")</f>
        <v/>
      </c>
      <c r="BX544" s="233" t="str">
        <f>IF(Deník!$R544&lt;&gt;"",IF(Deník!$Y544=Statistika!$F$89,IF(AND(Deník!$R544&gt;=0,Deník!$R544&lt;=1),"BE",Deník!$R544),""),"")</f>
        <v/>
      </c>
      <c r="BY544" s="233" t="str">
        <f>IF(Deník!$R544&lt;&gt;"",IF(Deník!$Y544=Statistika!$F$90,IF(AND(Deník!$R544&gt;=0,Deník!$R544&lt;=1),"BE",Deník!$R544),""),"")</f>
        <v/>
      </c>
      <c r="BZ544" s="233" t="str">
        <f>IF(Deník!$R544&lt;&gt;"",IF(Deník!$Y544=Statistika!$F$91,IF(AND(Deník!$R544&gt;=0,Deník!$R544&lt;=1),"BE",Deník!$R544),""),"")</f>
        <v/>
      </c>
      <c r="CA544" s="233"/>
      <c r="CB544" s="233" t="str">
        <f>IF(Deník!$R544&lt;&gt;"",IF(Deník!$AB544="SL",IF(AND(Deník!$R544&gt;=0,Deník!$R544&lt;=1),"BE",Deník!$R544),""),"")</f>
        <v/>
      </c>
      <c r="CC544" s="233" t="str">
        <f>IF(Deník!$R544&lt;&gt;"",IF(Deník!$AB544="BE10",IF(AND(Deník!$R544&gt;=0,Deník!$R544&lt;=1),"BE",Deník!$R544),""),"")</f>
        <v/>
      </c>
      <c r="CD544" s="233" t="str">
        <f>IF(Deník!$R544&lt;&gt;"",IF(Deník!$AB544="BE15",IF(AND(Deník!$R544&gt;=0,Deník!$R544&lt;=1),"BE",Deník!$R544),""),"")</f>
        <v/>
      </c>
      <c r="CE544" s="233" t="str">
        <f>IF(Deník!$R544&lt;&gt;"",IF(Deník!$AB544="BE20",IF(AND(Deník!$R544&gt;=0,Deník!$R544&lt;=1),"BE",Deník!$R544),""),"")</f>
        <v/>
      </c>
      <c r="CF544" s="233" t="str">
        <f>IF(Deník!$R544&lt;&gt;"",IF(Deník!$AB544="TP1",IF(AND(Deník!$R544&gt;=0,Deník!$R544&lt;=1),"BE",Deník!$R544),""),"")</f>
        <v/>
      </c>
      <c r="CG544" s="233" t="str">
        <f>IF(Deník!$R544&lt;&gt;"",IF(Deník!$AB544="TP2",IF(AND(Deník!$R544&gt;=0,Deník!$R544&lt;=1),"BE",Deník!$R544),""),"")</f>
        <v/>
      </c>
      <c r="CH544" s="233" t="str">
        <f>IF(Deník!$R544&lt;&gt;"",IF(Deník!$AB544="TP3",IF(AND(Deník!$R544&gt;=0,Deník!$R544&lt;=1),"BE",Deník!$R544),""),"")</f>
        <v/>
      </c>
      <c r="CI544" s="233" t="str">
        <f>IF(Deník!$R544&lt;&gt;"",IF(Deník!$AB544="Trailing SL",IF(AND(Deník!$R544&gt;=0,Deník!$R544&lt;=1),"BE",Deník!$R544),""),"")</f>
        <v/>
      </c>
      <c r="CJ544" s="233" t="str">
        <f>IF(Deník!$R544&lt;&gt;"",IF(Deník!$AB544="Manual",IF(AND(Deník!$R544&gt;=0,Deník!$R544&lt;=1),"BE",Deník!$R544),""),"")</f>
        <v/>
      </c>
      <c r="CK544" s="233"/>
      <c r="CL544" s="233" t="str">
        <f>IF(Deník!$R544&lt;0,IF(Deník!$AC544=Statistika!$F$117,Deník!$R544,""),"")</f>
        <v/>
      </c>
      <c r="CM544" s="233" t="str">
        <f>IF(Deník!$R544&lt;0,IF(Deník!$AC544=Statistika!$F$118,Deník!$R544,""),"")</f>
        <v/>
      </c>
      <c r="CN544" s="233" t="str">
        <f>IF(Deník!$R544&lt;0,IF(Deník!$AC544=Statistika!$F$119,Deník!$R544,""),"")</f>
        <v/>
      </c>
      <c r="CO544" s="233" t="str">
        <f>IF(Deník!$R544&lt;0,IF(Deník!$AC544=Statistika!$F$120,Deník!$R544,""),"")</f>
        <v/>
      </c>
      <c r="CP544" s="233" t="str">
        <f>IF(Deník!$R544&lt;0,IF(Deník!$AC544=Statistika!$F$121,Deník!$R544,""),"")</f>
        <v/>
      </c>
      <c r="CQ544" s="233" t="str">
        <f>IF(Deník!$R544&lt;0,IF(Deník!$AC544=Statistika!$F$122,Deník!$R544,""),"")</f>
        <v/>
      </c>
      <c r="CR544" s="233" t="str">
        <f>IF(Deník!$R544&lt;0,IF(Deník!$AC544=Statistika!$F$123,Deník!$R544,""),"")</f>
        <v/>
      </c>
      <c r="CS544" s="233" t="str">
        <f>IF(Deník!$R544&lt;0,IF(Deník!$AC544=Statistika!$F$124,Deník!$R544,""),"")</f>
        <v/>
      </c>
      <c r="CT544" s="233" t="str">
        <f>IF(Deník!$R544&lt;0,IF(Deník!$AC544=Statistika!$F$125,Deník!$R544,""),"")</f>
        <v/>
      </c>
      <c r="CU544" s="233"/>
      <c r="CV544" s="233" t="str">
        <f>IF(Deník!$R544&lt;0,IF(Deník!$AD544=$CV$2,Deník!$R544,""),"")</f>
        <v/>
      </c>
      <c r="CW544" s="233" t="str">
        <f>IF(Deník!$R544&lt;0,IF(Deník!$AD544=$CW$2,Deník!$R544,""),"")</f>
        <v/>
      </c>
      <c r="CX544" s="233" t="str">
        <f>IF(Deník!$R544&lt;0,IF(Deník!$AD544=$CX$2,Deník!$R544,""),"")</f>
        <v/>
      </c>
      <c r="CY544" s="233" t="str">
        <f>IF(Deník!$R544&lt;0,IF(Deník!$AD544=$CY$2,Deník!$R544,""),"")</f>
        <v/>
      </c>
      <c r="CZ544" s="233" t="str">
        <f>IF(Deník!$R544&lt;0,IF(Deník!$AD544=$CZ$2,Deník!$R544,""),"")</f>
        <v/>
      </c>
      <c r="DL544" s="221">
        <f t="shared" si="22"/>
        <v>93847.029999999984</v>
      </c>
      <c r="DM544" s="220">
        <f t="shared" si="21"/>
        <v>-6.1529700000000132E-2</v>
      </c>
      <c r="DO544" s="50">
        <f>Deník!W545</f>
        <v>0</v>
      </c>
      <c r="DP544" s="102" t="str">
        <f>IF(AND(Deník!W545&gt;0),1,"")</f>
        <v/>
      </c>
      <c r="DQ544" s="102">
        <f>IF(AND(Deník!W545&lt;=0),1,"")</f>
        <v>1</v>
      </c>
      <c r="DR544" s="227"/>
      <c r="DS544" s="228"/>
      <c r="DT544" s="85"/>
      <c r="DU544" s="54">
        <f>IF(MONTH(Deník!$C544)=DU$2,Deník!$W544,"")</f>
        <v>0</v>
      </c>
      <c r="DV544" s="222" t="str">
        <f>IF(MONTH(Deník!$C544)=DV$2,Deník!$W544,"")</f>
        <v/>
      </c>
      <c r="DW544" s="222" t="str">
        <f>IF(MONTH(Deník!$C544)=DW$2,Deník!$W544,"")</f>
        <v/>
      </c>
      <c r="DX544" s="222" t="str">
        <f>IF(MONTH(Deník!$C544)=DX$2,Deník!$W544,"")</f>
        <v/>
      </c>
      <c r="DY544" s="222" t="str">
        <f>IF(MONTH(Deník!$C544)=DY$2,Deník!$W544,"")</f>
        <v/>
      </c>
      <c r="DZ544" s="222" t="str">
        <f>IF(MONTH(Deník!$C544)=DZ$2,Deník!$W544,"")</f>
        <v/>
      </c>
      <c r="EA544" s="222" t="str">
        <f>IF(MONTH(Deník!$C544)=EA$2,Deník!$W544,"")</f>
        <v/>
      </c>
      <c r="EB544" s="222" t="str">
        <f>IF(MONTH(Deník!$C544)=EB$2,Deník!$W544,"")</f>
        <v/>
      </c>
      <c r="EC544" s="222" t="str">
        <f>IF(MONTH(Deník!$C544)=EC$2,Deník!$W544,"")</f>
        <v/>
      </c>
      <c r="ED544" s="222" t="str">
        <f>IF(MONTH(Deník!$C544)=ED$2,Deník!$W544,"")</f>
        <v/>
      </c>
      <c r="EE544" s="222" t="str">
        <f>IF(MONTH(Deník!$C544)=EE$2,Deník!$W544,"")</f>
        <v/>
      </c>
      <c r="EF544" s="222" t="str">
        <f>IF(MONTH(Deník!$C544)=EF$2,Deník!$W544,"")</f>
        <v/>
      </c>
      <c r="EI544" s="600" t="str">
        <f>IF(Deník!$W544&lt;&gt;"",IF(Deník!$B544=Statistika!$F$63,Deník!$W544,""),"")</f>
        <v/>
      </c>
      <c r="EJ544" s="13" t="str">
        <f>IF(Deník!$W544&lt;&gt;"",IF(Deník!$B544=Statistika!$F$64,Deník!$W544,""),"")</f>
        <v/>
      </c>
      <c r="EK544" s="13" t="str">
        <f>IF(Deník!$W544&lt;&gt;"",IF(Deník!$B544=Statistika!$F$65,Deník!$W544,""),"")</f>
        <v/>
      </c>
      <c r="EL544" s="13" t="str">
        <f>IF(Deník!$W544&lt;&gt;"",IF(Deník!$B544=Statistika!$F$66,Deník!$W544,""),"")</f>
        <v/>
      </c>
      <c r="EM544" s="13" t="str">
        <f>IF(Deník!$W544&lt;&gt;"",IF(Deník!$B544=Statistika!$F$67,Deník!$W544,""),"")</f>
        <v/>
      </c>
      <c r="EN544" s="13" t="str">
        <f>IF(Deník!$W544&lt;&gt;"",IF(Deník!$B544=Statistika!$F$68,Deník!$W544,""),"")</f>
        <v/>
      </c>
      <c r="EO544" s="13" t="str">
        <f>IF(Deník!$W544&lt;&gt;"",IF(Deník!$B544=Statistika!$F$69,Deník!$W544,""),"")</f>
        <v/>
      </c>
      <c r="EP544" s="601" t="str">
        <f>IF(Deník!$W544&lt;&gt;"",IF(Deník!$B544=Statistika!$F$70,Deník!$W544,""),"")</f>
        <v/>
      </c>
      <c r="EQ544" s="90"/>
      <c r="ER544" s="63" t="str">
        <f>IF(Deník!$W544&lt;&gt;"",IF(Deník!$J544="L",Deník!$W544,""),"")</f>
        <v/>
      </c>
      <c r="ES544" s="13" t="str">
        <f>IF(Deník!$W544&lt;&gt;"",IF(Deník!$J544="S",Deník!$W544,""),"")</f>
        <v/>
      </c>
      <c r="ET544" s="95"/>
      <c r="EU544" s="88"/>
      <c r="EV544" s="63" t="str">
        <f>IF(WEEKDAY(Deník!$C544,2)=1,Deník!$W544,"")</f>
        <v/>
      </c>
      <c r="EW544" s="13" t="str">
        <f>IF(WEEKDAY(Deník!$C544,2)=2,Deník!$W544,"")</f>
        <v/>
      </c>
      <c r="EX544" s="13" t="str">
        <f>IF(WEEKDAY(Deník!$C544,2)=3,Deník!$W544,"")</f>
        <v/>
      </c>
      <c r="EY544" s="13" t="str">
        <f>IF(WEEKDAY(Deník!$C544,2)=4,Deník!$W544,"")</f>
        <v/>
      </c>
      <c r="EZ544" s="60" t="str">
        <f>IF(WEEKDAY(Deník!$C544,2)=5,Deník!$W544,"")</f>
        <v/>
      </c>
      <c r="FA544" s="99"/>
      <c r="FB544" s="100">
        <f>Deník!D544</f>
        <v>0</v>
      </c>
      <c r="FC544" s="63">
        <f>IF($FB544&lt;&gt;"",IF(AND($FB544&gt;=FC$2,$FB544&lt;=FC$3),Deník!$W544,""))</f>
        <v>0</v>
      </c>
      <c r="FD544" s="63" t="str">
        <f>IF($FB544&lt;&gt;"",IF(AND($FB544&gt;=FD$2,$FB544&lt;=FD$3),Deník!$W544,""))</f>
        <v/>
      </c>
      <c r="FE544" s="63" t="str">
        <f>IF($FB544&lt;&gt;"",IF(AND($FB544&gt;=FE$2,$FB544&lt;=FE$3),Deník!$W544,""))</f>
        <v/>
      </c>
      <c r="FF544" s="63" t="str">
        <f>IF($FB544&lt;&gt;"",IF(AND($FB544&gt;=FF$2,$FB544&lt;=FF$3),Deník!$W544,""))</f>
        <v/>
      </c>
      <c r="FG544" s="63" t="str">
        <f>IF($FB544&lt;&gt;"",IF(AND($FB544&gt;=FG$2,$FB544&lt;=FG$3),Deník!$W544,""))</f>
        <v/>
      </c>
      <c r="FH544" s="63" t="str">
        <f>IF($FB544&lt;&gt;"",IF(AND($FB544&gt;=FH$2,$FB544&lt;=FH$3),Deník!$W544,""))</f>
        <v/>
      </c>
      <c r="FI544" s="63" t="str">
        <f>IF($FB544&lt;&gt;"",IF(AND($FB544&gt;=FI$2,$FB544&lt;=FI$3),Deník!$W544,""))</f>
        <v/>
      </c>
      <c r="FJ544" s="63" t="str">
        <f>IF($FB544&lt;&gt;"",IF(AND($FB544&gt;=FJ$2,$FB544&lt;=FJ$3),Deník!$W544,""))</f>
        <v/>
      </c>
      <c r="FK544" s="63" t="str">
        <f>IF($FB544&lt;&gt;"",IF(AND($FB544&gt;=FK$2,$FB544&lt;=FK$3),Deník!$W544,""))</f>
        <v/>
      </c>
      <c r="FL544" s="63" t="str">
        <f>IF($FB544&lt;&gt;"",IF(AND($FB544&gt;=FL$2,$FB544&lt;=FL$3),Deník!$W544,""))</f>
        <v/>
      </c>
      <c r="FM544" s="63" t="str">
        <f>IF($FB544&lt;&gt;"",IF(AND($FB544&gt;=FM$2,$FB544&lt;=FM$3),Deník!$W544,""))</f>
        <v/>
      </c>
      <c r="FN544" s="13"/>
      <c r="FO544" s="20" t="str">
        <f>IF(Deník!$W544&gt;1,Deník!$W544,"")</f>
        <v/>
      </c>
      <c r="FP544" s="20" t="str">
        <f>IF(Deník!$W544&lt;0,Deník!$W544,"")</f>
        <v/>
      </c>
      <c r="FQ544" s="17"/>
      <c r="FS544" s="233"/>
      <c r="FT544" s="233" t="str">
        <f>IF(Deník!$W544&lt;&gt;"",IF(Deník!$Y544=Statistika!$F$78,Deník!$W544,""),"")</f>
        <v/>
      </c>
      <c r="FU544" s="233" t="str">
        <f>IF(Deník!$W544&lt;&gt;"",IF(Deník!$Y544=Statistika!$F$79,Deník!$W544,""),"")</f>
        <v/>
      </c>
      <c r="FV544" s="233" t="str">
        <f>IF(Deník!$W544&lt;&gt;"",IF(Deník!$Y544=Statistika!$F$80,Deník!$W544,""),"")</f>
        <v/>
      </c>
      <c r="FW544" s="233" t="str">
        <f>IF(Deník!$W544&lt;&gt;"",IF(Deník!$Y544=Statistika!$F$81,Deník!$W544,""),"")</f>
        <v/>
      </c>
      <c r="FX544" s="233" t="str">
        <f>IF(Deník!$W544&lt;&gt;"",IF(Deník!$Y544=Statistika!$F$82,Deník!$W544,""),"")</f>
        <v/>
      </c>
      <c r="FY544" s="233" t="str">
        <f>IF(Deník!$W544&lt;&gt;"",IF(Deník!$Y544=Statistika!$F$83,Deník!$W544,""),"")</f>
        <v/>
      </c>
      <c r="FZ544" s="233" t="str">
        <f>IF(Deník!$W544&lt;&gt;"",IF(Deník!$Y544=Statistika!$F$84,Deník!$W544,""),"")</f>
        <v/>
      </c>
      <c r="GA544" s="233" t="str">
        <f>IF(Deník!$W544&lt;&gt;"",IF(Deník!$Y544=Statistika!$F$85,Deník!$W544,""),"")</f>
        <v/>
      </c>
      <c r="GB544" s="233" t="str">
        <f>IF(Deník!$W544&lt;&gt;"",IF(Deník!$Y544=Statistika!$F$86,Deník!$W544,""),"")</f>
        <v/>
      </c>
      <c r="GC544" s="233" t="str">
        <f>IF(Deník!$W544&lt;&gt;"",IF(Deník!$Y544=Statistika!$F$87,Deník!$W544,""),"")</f>
        <v/>
      </c>
      <c r="GD544" s="233" t="str">
        <f>IF(Deník!$W544&lt;&gt;"",IF(Deník!$Y544=Statistika!$F$88,Deník!$W544,""),"")</f>
        <v/>
      </c>
      <c r="GE544" s="233" t="str">
        <f>IF(Deník!$W544&lt;&gt;"",IF(Deník!$Y544=Statistika!$F$89,Deník!$W544,""),"")</f>
        <v/>
      </c>
      <c r="GF544" s="233" t="str">
        <f>IF(Deník!$W544&lt;&gt;"",IF(Deník!$Y544=Statistika!$F$90,Deník!$W544,""),"")</f>
        <v/>
      </c>
      <c r="GG544" s="233" t="str">
        <f>IF(Deník!$W544&lt;&gt;"",IF(Deník!$Y544=Statistika!$F$91,Deník!$W544,""),"")</f>
        <v/>
      </c>
      <c r="GH544" s="233"/>
      <c r="GI544" s="233" t="str">
        <f>IF(Deník!$W544&lt;&gt;"",IF(Deník!$AB544=Statistika!$L$100,Deník!$W544,""),"")</f>
        <v/>
      </c>
      <c r="GJ544" s="233" t="str">
        <f>IF(Deník!$W544&lt;&gt;"",IF(Deník!$AB544=Statistika!$L$101,Deník!$W544,""),"")</f>
        <v/>
      </c>
      <c r="GK544" s="233" t="str">
        <f>IF(Deník!$W544&lt;&gt;"",IF(Deník!$AB544=Statistika!$L$102,Deník!$W544,""),"")</f>
        <v/>
      </c>
      <c r="GL544" s="233" t="str">
        <f>IF(Deník!$W544&lt;&gt;"",IF(Deník!$AB544=Statistika!$L$103,Deník!$W544,""),"")</f>
        <v/>
      </c>
      <c r="GM544" s="233" t="str">
        <f>IF(Deník!$W544&lt;&gt;"",IF(Deník!$AB544=Statistika!$L$104,Deník!$W544,""),"")</f>
        <v/>
      </c>
      <c r="GN544" s="233" t="str">
        <f>IF(Deník!$W544&lt;&gt;"",IF(Deník!$AB544=Statistika!$L$105,Deník!$W544,""),"")</f>
        <v/>
      </c>
      <c r="GO544" s="233" t="str">
        <f>IF(Deník!$W544&lt;&gt;"",IF(Deník!$AB544=Statistika!$L$106,Deník!$W544,""),"")</f>
        <v/>
      </c>
      <c r="GP544" s="233" t="str">
        <f>IF(Deník!$W544&lt;&gt;"",IF(Deník!$AB544=Statistika!$L$107,Deník!$W544,""),"")</f>
        <v/>
      </c>
      <c r="GQ544" s="233" t="str">
        <f>IF(Deník!$W544&lt;&gt;"",IF(Deník!$AB544=Statistika!$L$108,Deník!$W544,""),"")</f>
        <v/>
      </c>
      <c r="GS544" s="233" t="str">
        <f>IF(Deník!$W544&lt;0,IF(Deník!$AC544=Statistika!$F$117,Deník!$W544,""),"")</f>
        <v/>
      </c>
      <c r="GT544" s="233" t="str">
        <f>IF(Deník!$W544&lt;0,IF(Deník!$AC544=Statistika!$F$118,Deník!$W544,""),"")</f>
        <v/>
      </c>
      <c r="GU544" s="233" t="str">
        <f>IF(Deník!$W544&lt;0,IF(Deník!$AC544=Statistika!$F$119,Deník!$W544,""),"")</f>
        <v/>
      </c>
      <c r="GV544" s="233" t="str">
        <f>IF(Deník!$W544&lt;0,IF(Deník!$AC544=Statistika!$F$120,Deník!$W544,""),"")</f>
        <v/>
      </c>
      <c r="GW544" s="233" t="str">
        <f>IF(Deník!$W544&lt;0,IF(Deník!$AC544=Statistika!$F$121,Deník!$W544,""),"")</f>
        <v/>
      </c>
      <c r="GX544" s="233" t="str">
        <f>IF(Deník!$W544&lt;0,IF(Deník!$AC544=Statistika!$F$122,Deník!$W544,""),"")</f>
        <v/>
      </c>
      <c r="GY544" s="233" t="str">
        <f>IF(Deník!$W544&lt;0,IF(Deník!$AC544=Statistika!$F$123,Deník!$W544,""),"")</f>
        <v/>
      </c>
      <c r="GZ544" s="233" t="str">
        <f>IF(Deník!$W544&lt;0,IF(Deník!$AC544=Statistika!$F$124,Deník!$W544,""),"")</f>
        <v/>
      </c>
      <c r="HA544" s="233" t="str">
        <f>IF(Deník!$W544&lt;0,IF(Deník!$AC544=Statistika!$F$125,Deník!$W544,""),"")</f>
        <v/>
      </c>
      <c r="HC544" s="233" t="str">
        <f>IF(Deník!$W544&lt;0,IF(Deník!$AD544=Statistika!$F$133,Deník!$W544,""),"")</f>
        <v/>
      </c>
      <c r="HD544" s="233" t="str">
        <f>IF(Deník!$W544&lt;0,IF(Deník!$AD544=Statistika!$F$134,Deník!$W544,""),"")</f>
        <v/>
      </c>
      <c r="HE544" s="233" t="str">
        <f>IF(Deník!$W544&lt;0,IF(Deník!$AD544=Statistika!$F$135,Deník!$W544,""),"")</f>
        <v/>
      </c>
      <c r="HF544" s="233" t="str">
        <f>IF(Deník!$W544&lt;0,IF(Deník!$AD544=Statistika!$F$136,Deník!$W544,""),"")</f>
        <v/>
      </c>
      <c r="HG544" s="233" t="str">
        <f>IF(Deník!$W544&lt;0,IF(Deník!$AD544=Statistika!$F$137,Deník!$W544,""),"")</f>
        <v/>
      </c>
      <c r="ID544" s="8">
        <f>Tabulka4[[#This Row],[Sloupec3]]</f>
        <v>0</v>
      </c>
      <c r="IE544" s="17" t="str">
        <f>IF(AND([1]Deník!$C544&gt;='[1]Měsíční shrnutí'!$D$1,[1]Deník!$C544&lt;='[1]Měsíční shrnutí'!$F$1),[1]Deník!$X544,"")</f>
        <v/>
      </c>
    </row>
    <row r="545" spans="1:239">
      <c r="A545" s="8">
        <f>Deník!C546</f>
        <v>0</v>
      </c>
      <c r="B545" s="50" t="str">
        <f>Deník!R546</f>
        <v/>
      </c>
      <c r="C545" s="102" t="str">
        <f>IF(AND(Deník!R546&gt;1,Deník!R546&lt;&gt;""),1,"")</f>
        <v/>
      </c>
      <c r="D545" s="102" t="str">
        <f>IF(AND(Deník!R546&lt;=0,Deník!R546&lt;&gt;""),1,"")</f>
        <v/>
      </c>
      <c r="E545" s="103" t="str">
        <f>IF(AND(Deník!R546&gt;=0,Deník!R546&lt;=1),1,"")</f>
        <v/>
      </c>
      <c r="F545" s="79" t="str">
        <f>IF(Deník!R546&lt;&gt;"",Deník!R546+F544,"")</f>
        <v/>
      </c>
      <c r="G545" s="85"/>
      <c r="H545" s="54" t="str">
        <f>IF(MONTH(Deník!$C545)=H$2,IF(AND(Deník!$R545&gt;=0,Deník!$R545&lt;=1),"BE",Deník!$R545),"")</f>
        <v/>
      </c>
      <c r="I545" s="11" t="str">
        <f>IF(MONTH(Deník!$C545)=I$2,IF(AND(Deník!$R545&gt;=0,Deník!$R545&lt;=1),"BE",Deník!$R545),"")</f>
        <v/>
      </c>
      <c r="J545" s="11" t="str">
        <f>IF(MONTH(Deník!$C545)=J$2,IF(AND(Deník!$R545&gt;=0,Deník!$R545&lt;=1),"BE",Deník!$R545),"")</f>
        <v/>
      </c>
      <c r="K545" s="11" t="str">
        <f>IF(MONTH(Deník!$C545)=K$2,IF(AND(Deník!$R545&gt;=0,Deník!$R545&lt;=1),"BE",Deník!$R545),"")</f>
        <v/>
      </c>
      <c r="L545" s="11" t="str">
        <f>IF(MONTH(Deník!$C545)=L$2,IF(AND(Deník!$R545&gt;=0,Deník!$R545&lt;=1),"BE",Deník!$R545),"")</f>
        <v/>
      </c>
      <c r="M545" s="11" t="str">
        <f>IF(MONTH(Deník!$C545)=M$2,IF(AND(Deník!$R545&gt;=0,Deník!$R545&lt;=1),"BE",Deník!$R545),"")</f>
        <v/>
      </c>
      <c r="N545" s="11" t="str">
        <f>IF(MONTH(Deník!$C545)=N$2,IF(AND(Deník!$R545&gt;=0,Deník!$R545&lt;=1),"BE",Deník!$R545),"")</f>
        <v/>
      </c>
      <c r="O545" s="11" t="str">
        <f>IF(MONTH(Deník!$C545)=O$2,IF(AND(Deník!$R545&gt;=0,Deník!$R545&lt;=1),"BE",Deník!$R545),"")</f>
        <v/>
      </c>
      <c r="P545" s="11" t="str">
        <f>IF(MONTH(Deník!$C545)=P$2,IF(AND(Deník!$R545&gt;=0,Deník!$R545&lt;=1),"BE",Deník!$R545),"")</f>
        <v/>
      </c>
      <c r="Q545" s="11" t="str">
        <f>IF(MONTH(Deník!$C545)=Q$2,IF(AND(Deník!$R545&gt;=0,Deník!$R545&lt;=1),"BE",Deník!$R545),"")</f>
        <v/>
      </c>
      <c r="R545" s="11" t="str">
        <f>IF(MONTH(Deník!$C545)=R$2,IF(AND(Deník!$R545&gt;=0,Deník!$R545&lt;=1),"BE",Deník!$R545),"")</f>
        <v/>
      </c>
      <c r="S545" s="57" t="str">
        <f>IF(MONTH(Deník!$C545)=S$2,IF(AND(Deník!$R545&gt;=0,Deník!$R545&lt;=1),"BE",Deník!$R545),"")</f>
        <v/>
      </c>
      <c r="U545" s="12"/>
      <c r="V545" s="12"/>
      <c r="X545" s="600" t="str">
        <f>IF(Deník!$R545&lt;&gt;"",IF(Deník!$B545=Statistika!$F$63,IF(AND(Deník!$R545&gt;=0,Deník!$R545&lt;=1),"BE",Deník!$R545),""),"")</f>
        <v/>
      </c>
      <c r="Y545" s="13" t="str">
        <f>IF(Deník!$R545&lt;&gt;"",IF(Deník!$B545=Statistika!$F$64,IF(AND(Deník!$R545&gt;=0,Deník!$R545&lt;=1),"BE",Deník!$R545),""),"")</f>
        <v/>
      </c>
      <c r="Z545" s="13" t="str">
        <f>IF(Deník!$R545&lt;&gt;"",IF(Deník!$B545=Statistika!$F$65,IF(AND(Deník!$R545&gt;=0,Deník!$R545&lt;=1),"BE",Deník!$R545),""),"")</f>
        <v/>
      </c>
      <c r="AA545" s="13" t="str">
        <f>IF(Deník!$R545&lt;&gt;"",IF(Deník!$B545=Statistika!$F$66,IF(AND(Deník!$R545&gt;=0,Deník!$R545&lt;=1),"BE",Deník!$R545),""),"")</f>
        <v/>
      </c>
      <c r="AB545" s="13" t="str">
        <f>IF(Deník!$R545&lt;&gt;"",IF(Deník!$B545=Statistika!$F$67,IF(AND(Deník!$R545&gt;=0,Deník!$R545&lt;=1),"BE",Deník!$R545),""),"")</f>
        <v/>
      </c>
      <c r="AC545" s="13" t="str">
        <f>IF(Deník!$R545&lt;&gt;"",IF(Deník!$B545=Statistika!$F$68,IF(AND(Deník!$R545&gt;=0,Deník!$R545&lt;=1),"BE",Deník!$R545),""),"")</f>
        <v/>
      </c>
      <c r="AD545" s="13" t="str">
        <f>IF(Deník!$R545&lt;&gt;"",IF(Deník!$B545=Statistika!$F$69,IF(AND(Deník!$R545&gt;=0,Deník!$R545&lt;=1),"BE",Deník!$R545),""),"")</f>
        <v/>
      </c>
      <c r="AE545" s="601" t="str">
        <f>IF(Deník!$R545&lt;&gt;"",IF(Deník!$B545=Statistika!$F$70,IF(AND(Deník!$R545&gt;=0,Deník!$R545&lt;=1),"BE",Deník!$R545),""),"")</f>
        <v/>
      </c>
      <c r="AF545" s="90"/>
      <c r="AG545" s="63" t="str">
        <f>IF(Deník!$R545&lt;&gt;"",IF(Deník!$J545="L",IF(AND(Deník!$R545&gt;=0,Deník!$R545&lt;=1),"BE",Deník!$R545),""),"")</f>
        <v/>
      </c>
      <c r="AH545" s="13" t="str">
        <f>IF(Deník!$R545&lt;&gt;"",IF(Deník!$J545="S",IF(AND(Deník!$R545&gt;=0,Deník!$R545&lt;=1),"BE",Deník!$R545),""),"")</f>
        <v/>
      </c>
      <c r="AI545" s="95"/>
      <c r="AJ545" s="71" t="str">
        <f>IF(Deník!N546&lt;&gt;"",Deník!N546*-1,"")</f>
        <v/>
      </c>
      <c r="AK545" s="88"/>
      <c r="AL545" s="63" t="str">
        <f>IF(WEEKDAY(Deník!$C545,2)=1,IF(AND(Deník!$R545&gt;=0,Deník!$R545&lt;=1),"BE",Deník!$R545),"")</f>
        <v/>
      </c>
      <c r="AM545" s="13" t="str">
        <f>IF(WEEKDAY(Deník!$C545,2)=2,IF(AND(Deník!$R545&gt;=0,Deník!$R545&lt;=1),"BE",Deník!$R545),"")</f>
        <v/>
      </c>
      <c r="AN545" s="13" t="str">
        <f>IF(WEEKDAY(Deník!$C545,2)=3,IF(AND(Deník!$R545&gt;=0,Deník!$R545&lt;=1),"BE",Deník!$R545),"")</f>
        <v/>
      </c>
      <c r="AO545" s="13" t="str">
        <f>IF(WEEKDAY(Deník!$C545,2)=4,IF(AND(Deník!$R545&gt;=0,Deník!$R545&lt;=1),"BE",Deník!$R545),"")</f>
        <v/>
      </c>
      <c r="AP545" s="60" t="str">
        <f>IF(WEEKDAY(Deník!$C545,2)=5,IF(AND(Deník!$R545&gt;=0,Deník!$R545&lt;=1),"BE",Deník!$R545),"")</f>
        <v/>
      </c>
      <c r="AQ545" s="99"/>
      <c r="AR545" s="100">
        <f>Deník!D545</f>
        <v>0</v>
      </c>
      <c r="AS545" s="63" t="str">
        <f>IF(Deník!$D545&lt;&gt;"",IF(AND(Deník!$D545&gt;=AS$2,Deník!$D545&lt;=AS$3),IF(AND(Deník!$R545&gt;=0,Deník!$R545&lt;=1),"BE",Deník!$R545),""),"")</f>
        <v/>
      </c>
      <c r="AT545" s="63" t="str">
        <f>IF(Deník!$D545&lt;&gt;"",IF(AND(Deník!$D545&gt;=AT$2,Deník!$D545&lt;=AT$3),IF(AND(Deník!$R545&gt;=0,Deník!$R545&lt;=1),"BE",Deník!$R545),""),"")</f>
        <v/>
      </c>
      <c r="AU545" s="63" t="str">
        <f>IF(Deník!$D545&lt;&gt;"",IF(AND(Deník!$D545&gt;=AU$2,Deník!$D545&lt;=AU$3),IF(AND(Deník!$R545&gt;=0,Deník!$R545&lt;=1),"BE",Deník!$R545),""),"")</f>
        <v/>
      </c>
      <c r="AV545" s="63" t="str">
        <f>IF(Deník!$D545&lt;&gt;"",IF(AND(Deník!$D545&gt;=AV$2,Deník!$D545&lt;=AV$3),IF(AND(Deník!$R545&gt;=0,Deník!$R545&lt;=1),"BE",Deník!$R545),""),"")</f>
        <v/>
      </c>
      <c r="AW545" s="63" t="str">
        <f>IF(Deník!$D545&lt;&gt;"",IF(AND(Deník!$D545&gt;=AW$2,Deník!$D545&lt;=AW$3),IF(AND(Deník!$R545&gt;=0,Deník!$R545&lt;=1),"BE",Deník!$R545),""),"")</f>
        <v/>
      </c>
      <c r="AX545" s="63" t="str">
        <f>IF(Deník!$D545&lt;&gt;"",IF(AND(Deník!$D545&gt;=AX$2,Deník!$D545&lt;=AX$3),IF(AND(Deník!$R545&gt;=0,Deník!$R545&lt;=1),"BE",Deník!$R545),""),"")</f>
        <v/>
      </c>
      <c r="AY545" s="63" t="str">
        <f>IF(Deník!$D545&lt;&gt;"",IF(AND(Deník!$D545&gt;=AY$2,Deník!$D545&lt;=AY$3),IF(AND(Deník!$R545&gt;=0,Deník!$R545&lt;=1),"BE",Deník!$R545),""),"")</f>
        <v/>
      </c>
      <c r="AZ545" s="63" t="str">
        <f>IF(Deník!$D545&lt;&gt;"",IF(AND(Deník!$D545&gt;=AZ$2,Deník!$D545&lt;=AZ$3),IF(AND(Deník!$R545&gt;=0,Deník!$R545&lt;=1),"BE",Deník!$R545),""),"")</f>
        <v/>
      </c>
      <c r="BA545" s="63" t="str">
        <f>IF(Deník!$D545&lt;&gt;"",IF(AND(Deník!$D545&gt;=BA$2,Deník!$D545&lt;=BA$3),IF(AND(Deník!$R545&gt;=0,Deník!$R545&lt;=1),"BE",Deník!$R545),""),"")</f>
        <v/>
      </c>
      <c r="BB545" s="63" t="str">
        <f>IF(Deník!$D545&lt;&gt;"",IF(AND(Deník!$D545&gt;=BB$2,Deník!$D545&lt;=BB$3),IF(AND(Deník!$R545&gt;=0,Deník!$R545&lt;=1),"BE",Deník!$R545),""),"")</f>
        <v/>
      </c>
      <c r="BC545" s="71" t="str">
        <f>IF(Deník!$D545&lt;&gt;"",IF(AND(Deník!$D545&gt;=BC$2,Deník!$D545&lt;=BC$3),IF(AND(Deník!$R545&gt;=0,Deník!$R545&lt;=1),"BE",Deník!$R545),""),"")</f>
        <v/>
      </c>
      <c r="BD545" s="20" t="str">
        <f>IF(Deník!$J546="S",(Deník!$M546-Deník!$K546),IF(Deník!$J546="L",(Deník!$K546-Deník!$M546),""))</f>
        <v/>
      </c>
      <c r="BE545" s="20" t="str">
        <f>IF(Deník!$J546="S",(Deník!$K546-Deník!$O546),IF(Deník!$J546="L",(Deník!$O546-Deník!$K546),""))</f>
        <v/>
      </c>
      <c r="BF545" s="20" t="str">
        <f>IF(Deník!$J546="S",(Deník!$K546-Deník!$L546),IF(Deník!$J546="L",(Deník!$L546-Deník!$K546),""))</f>
        <v/>
      </c>
      <c r="BG545" s="20" t="str">
        <f>IF(Deník!$J546="S",(Deník!$K546-Deník!$S546),IF(Deník!$J546="L",(Deník!$S546-Deník!$K546),""))</f>
        <v/>
      </c>
      <c r="BH545" s="20" t="str">
        <f>IF(Deník!$J546="S",(Deník!$K546-Deník!$U546),IF(Deník!$J546="L",(Deník!$U546-Deník!$K546),""))</f>
        <v/>
      </c>
      <c r="BI545" s="20" t="str">
        <f>IF(Deník!$R545&gt;1,Deník!$R545,"")</f>
        <v/>
      </c>
      <c r="BJ545" s="20" t="str">
        <f>IF(Deník!$R545&lt;0,Deník!$R545,"")</f>
        <v/>
      </c>
      <c r="BK545" s="17"/>
      <c r="BM545" s="233" t="str">
        <f>IF(Deník!$R545&lt;&gt;"",IF(Deník!$Y545=Statistika!$F$78,IF(AND(Deník!$R545&gt;=0,Deník!$R545&lt;=1),"BE",Deník!$R545),""),"")</f>
        <v/>
      </c>
      <c r="BN545" s="233" t="str">
        <f>IF(Deník!$R545&lt;&gt;"",IF(Deník!$Y545=Statistika!$F$79,IF(AND(Deník!$R545&gt;=0,Deník!$R545&lt;=1),"BE",Deník!$R545),""),"")</f>
        <v/>
      </c>
      <c r="BO545" s="233" t="str">
        <f>IF(Deník!$R545&lt;&gt;"",IF(Deník!$Y545=Statistika!$F$80,IF(AND(Deník!$R545&gt;=0,Deník!$R545&lt;=1),"BE",Deník!$R545),""),"")</f>
        <v/>
      </c>
      <c r="BP545" s="233" t="str">
        <f>IF(Deník!$R545&lt;&gt;"",IF(Deník!$Y545=Statistika!$F$81,IF(AND(Deník!$R545&gt;=0,Deník!$R545&lt;=1),"BE",Deník!$R545),""),"")</f>
        <v/>
      </c>
      <c r="BQ545" s="233" t="str">
        <f>IF(Deník!$R545&lt;&gt;"",IF(Deník!$Y545=Statistika!$F$82,IF(AND(Deník!$R545&gt;=0,Deník!$R545&lt;=1),"BE",Deník!$R545),""),"")</f>
        <v/>
      </c>
      <c r="BR545" s="233" t="str">
        <f>IF(Deník!$R545&lt;&gt;"",IF(Deník!$Y545=Statistika!$F$83,IF(AND(Deník!$R545&gt;=0,Deník!$R545&lt;=1),"BE",Deník!$R545),""),"")</f>
        <v/>
      </c>
      <c r="BS545" s="233" t="str">
        <f>IF(Deník!$R545&lt;&gt;"",IF(Deník!$Y545=Statistika!$F$84,IF(AND(Deník!$R545&gt;=0,Deník!$R545&lt;=1),"BE",Deník!$R545),""),"")</f>
        <v/>
      </c>
      <c r="BT545" s="233" t="str">
        <f>IF(Deník!$R545&lt;&gt;"",IF(Deník!$Y545=Statistika!$F$85,IF(AND(Deník!$R545&gt;=0,Deník!$R545&lt;=1),"BE",Deník!$R545),""),"")</f>
        <v/>
      </c>
      <c r="BU545" s="233" t="str">
        <f>IF(Deník!$R545&lt;&gt;"",IF(Deník!$Y545=Statistika!$F$86,IF(AND(Deník!$R545&gt;=0,Deník!$R545&lt;=1),"BE",Deník!$R545),""),"")</f>
        <v/>
      </c>
      <c r="BV545" s="233" t="str">
        <f>IF(Deník!$R545&lt;&gt;"",IF(Deník!$Y545=Statistika!$F$87,IF(AND(Deník!$R545&gt;=0,Deník!$R545&lt;=1),"BE",Deník!$R545),""),"")</f>
        <v/>
      </c>
      <c r="BW545" s="233" t="str">
        <f>IF(Deník!$R545&lt;&gt;"",IF(Deník!$Y545=Statistika!$F$88,IF(AND(Deník!$R545&gt;=0,Deník!$R545&lt;=1),"BE",Deník!$R545),""),"")</f>
        <v/>
      </c>
      <c r="BX545" s="233" t="str">
        <f>IF(Deník!$R545&lt;&gt;"",IF(Deník!$Y545=Statistika!$F$89,IF(AND(Deník!$R545&gt;=0,Deník!$R545&lt;=1),"BE",Deník!$R545),""),"")</f>
        <v/>
      </c>
      <c r="BY545" s="233" t="str">
        <f>IF(Deník!$R545&lt;&gt;"",IF(Deník!$Y545=Statistika!$F$90,IF(AND(Deník!$R545&gt;=0,Deník!$R545&lt;=1),"BE",Deník!$R545),""),"")</f>
        <v/>
      </c>
      <c r="BZ545" s="233" t="str">
        <f>IF(Deník!$R545&lt;&gt;"",IF(Deník!$Y545=Statistika!$F$91,IF(AND(Deník!$R545&gt;=0,Deník!$R545&lt;=1),"BE",Deník!$R545),""),"")</f>
        <v/>
      </c>
      <c r="CA545" s="233"/>
      <c r="CB545" s="233" t="str">
        <f>IF(Deník!$R545&lt;&gt;"",IF(Deník!$AB545="SL",IF(AND(Deník!$R545&gt;=0,Deník!$R545&lt;=1),"BE",Deník!$R545),""),"")</f>
        <v/>
      </c>
      <c r="CC545" s="233" t="str">
        <f>IF(Deník!$R545&lt;&gt;"",IF(Deník!$AB545="BE10",IF(AND(Deník!$R545&gt;=0,Deník!$R545&lt;=1),"BE",Deník!$R545),""),"")</f>
        <v/>
      </c>
      <c r="CD545" s="233" t="str">
        <f>IF(Deník!$R545&lt;&gt;"",IF(Deník!$AB545="BE15",IF(AND(Deník!$R545&gt;=0,Deník!$R545&lt;=1),"BE",Deník!$R545),""),"")</f>
        <v/>
      </c>
      <c r="CE545" s="233" t="str">
        <f>IF(Deník!$R545&lt;&gt;"",IF(Deník!$AB545="BE20",IF(AND(Deník!$R545&gt;=0,Deník!$R545&lt;=1),"BE",Deník!$R545),""),"")</f>
        <v/>
      </c>
      <c r="CF545" s="233" t="str">
        <f>IF(Deník!$R545&lt;&gt;"",IF(Deník!$AB545="TP1",IF(AND(Deník!$R545&gt;=0,Deník!$R545&lt;=1),"BE",Deník!$R545),""),"")</f>
        <v/>
      </c>
      <c r="CG545" s="233" t="str">
        <f>IF(Deník!$R545&lt;&gt;"",IF(Deník!$AB545="TP2",IF(AND(Deník!$R545&gt;=0,Deník!$R545&lt;=1),"BE",Deník!$R545),""),"")</f>
        <v/>
      </c>
      <c r="CH545" s="233" t="str">
        <f>IF(Deník!$R545&lt;&gt;"",IF(Deník!$AB545="TP3",IF(AND(Deník!$R545&gt;=0,Deník!$R545&lt;=1),"BE",Deník!$R545),""),"")</f>
        <v/>
      </c>
      <c r="CI545" s="233" t="str">
        <f>IF(Deník!$R545&lt;&gt;"",IF(Deník!$AB545="Trailing SL",IF(AND(Deník!$R545&gt;=0,Deník!$R545&lt;=1),"BE",Deník!$R545),""),"")</f>
        <v/>
      </c>
      <c r="CJ545" s="233" t="str">
        <f>IF(Deník!$R545&lt;&gt;"",IF(Deník!$AB545="Manual",IF(AND(Deník!$R545&gt;=0,Deník!$R545&lt;=1),"BE",Deník!$R545),""),"")</f>
        <v/>
      </c>
      <c r="CK545" s="233"/>
      <c r="CL545" s="233" t="str">
        <f>IF(Deník!$R545&lt;0,IF(Deník!$AC545=Statistika!$F$117,Deník!$R545,""),"")</f>
        <v/>
      </c>
      <c r="CM545" s="233" t="str">
        <f>IF(Deník!$R545&lt;0,IF(Deník!$AC545=Statistika!$F$118,Deník!$R545,""),"")</f>
        <v/>
      </c>
      <c r="CN545" s="233" t="str">
        <f>IF(Deník!$R545&lt;0,IF(Deník!$AC545=Statistika!$F$119,Deník!$R545,""),"")</f>
        <v/>
      </c>
      <c r="CO545" s="233" t="str">
        <f>IF(Deník!$R545&lt;0,IF(Deník!$AC545=Statistika!$F$120,Deník!$R545,""),"")</f>
        <v/>
      </c>
      <c r="CP545" s="233" t="str">
        <f>IF(Deník!$R545&lt;0,IF(Deník!$AC545=Statistika!$F$121,Deník!$R545,""),"")</f>
        <v/>
      </c>
      <c r="CQ545" s="233" t="str">
        <f>IF(Deník!$R545&lt;0,IF(Deník!$AC545=Statistika!$F$122,Deník!$R545,""),"")</f>
        <v/>
      </c>
      <c r="CR545" s="233" t="str">
        <f>IF(Deník!$R545&lt;0,IF(Deník!$AC545=Statistika!$F$123,Deník!$R545,""),"")</f>
        <v/>
      </c>
      <c r="CS545" s="233" t="str">
        <f>IF(Deník!$R545&lt;0,IF(Deník!$AC545=Statistika!$F$124,Deník!$R545,""),"")</f>
        <v/>
      </c>
      <c r="CT545" s="233" t="str">
        <f>IF(Deník!$R545&lt;0,IF(Deník!$AC545=Statistika!$F$125,Deník!$R545,""),"")</f>
        <v/>
      </c>
      <c r="CU545" s="233"/>
      <c r="CV545" s="233" t="str">
        <f>IF(Deník!$R545&lt;0,IF(Deník!$AD545=$CV$2,Deník!$R545,""),"")</f>
        <v/>
      </c>
      <c r="CW545" s="233" t="str">
        <f>IF(Deník!$R545&lt;0,IF(Deník!$AD545=$CW$2,Deník!$R545,""),"")</f>
        <v/>
      </c>
      <c r="CX545" s="233" t="str">
        <f>IF(Deník!$R545&lt;0,IF(Deník!$AD545=$CX$2,Deník!$R545,""),"")</f>
        <v/>
      </c>
      <c r="CY545" s="233" t="str">
        <f>IF(Deník!$R545&lt;0,IF(Deník!$AD545=$CY$2,Deník!$R545,""),"")</f>
        <v/>
      </c>
      <c r="CZ545" s="233" t="str">
        <f>IF(Deník!$R545&lt;0,IF(Deník!$AD545=$CZ$2,Deník!$R545,""),"")</f>
        <v/>
      </c>
      <c r="DL545" s="221">
        <f t="shared" si="22"/>
        <v>93847.029999999984</v>
      </c>
      <c r="DM545" s="220">
        <f t="shared" si="21"/>
        <v>-6.1529700000000132E-2</v>
      </c>
      <c r="DO545" s="50">
        <f>Deník!W546</f>
        <v>0</v>
      </c>
      <c r="DP545" s="102" t="str">
        <f>IF(AND(Deník!W546&gt;0),1,"")</f>
        <v/>
      </c>
      <c r="DQ545" s="102">
        <f>IF(AND(Deník!W546&lt;=0),1,"")</f>
        <v>1</v>
      </c>
      <c r="DR545" s="227"/>
      <c r="DS545" s="228"/>
      <c r="DT545" s="85"/>
      <c r="DU545" s="54">
        <f>IF(MONTH(Deník!$C545)=DU$2,Deník!$W545,"")</f>
        <v>0</v>
      </c>
      <c r="DV545" s="222" t="str">
        <f>IF(MONTH(Deník!$C545)=DV$2,Deník!$W545,"")</f>
        <v/>
      </c>
      <c r="DW545" s="222" t="str">
        <f>IF(MONTH(Deník!$C545)=DW$2,Deník!$W545,"")</f>
        <v/>
      </c>
      <c r="DX545" s="222" t="str">
        <f>IF(MONTH(Deník!$C545)=DX$2,Deník!$W545,"")</f>
        <v/>
      </c>
      <c r="DY545" s="222" t="str">
        <f>IF(MONTH(Deník!$C545)=DY$2,Deník!$W545,"")</f>
        <v/>
      </c>
      <c r="DZ545" s="222" t="str">
        <f>IF(MONTH(Deník!$C545)=DZ$2,Deník!$W545,"")</f>
        <v/>
      </c>
      <c r="EA545" s="222" t="str">
        <f>IF(MONTH(Deník!$C545)=EA$2,Deník!$W545,"")</f>
        <v/>
      </c>
      <c r="EB545" s="222" t="str">
        <f>IF(MONTH(Deník!$C545)=EB$2,Deník!$W545,"")</f>
        <v/>
      </c>
      <c r="EC545" s="222" t="str">
        <f>IF(MONTH(Deník!$C545)=EC$2,Deník!$W545,"")</f>
        <v/>
      </c>
      <c r="ED545" s="222" t="str">
        <f>IF(MONTH(Deník!$C545)=ED$2,Deník!$W545,"")</f>
        <v/>
      </c>
      <c r="EE545" s="222" t="str">
        <f>IF(MONTH(Deník!$C545)=EE$2,Deník!$W545,"")</f>
        <v/>
      </c>
      <c r="EF545" s="222" t="str">
        <f>IF(MONTH(Deník!$C545)=EF$2,Deník!$W545,"")</f>
        <v/>
      </c>
      <c r="EI545" s="600" t="str">
        <f>IF(Deník!$W545&lt;&gt;"",IF(Deník!$B545=Statistika!$F$63,Deník!$W545,""),"")</f>
        <v/>
      </c>
      <c r="EJ545" s="13" t="str">
        <f>IF(Deník!$W545&lt;&gt;"",IF(Deník!$B545=Statistika!$F$64,Deník!$W545,""),"")</f>
        <v/>
      </c>
      <c r="EK545" s="13" t="str">
        <f>IF(Deník!$W545&lt;&gt;"",IF(Deník!$B545=Statistika!$F$65,Deník!$W545,""),"")</f>
        <v/>
      </c>
      <c r="EL545" s="13" t="str">
        <f>IF(Deník!$W545&lt;&gt;"",IF(Deník!$B545=Statistika!$F$66,Deník!$W545,""),"")</f>
        <v/>
      </c>
      <c r="EM545" s="13" t="str">
        <f>IF(Deník!$W545&lt;&gt;"",IF(Deník!$B545=Statistika!$F$67,Deník!$W545,""),"")</f>
        <v/>
      </c>
      <c r="EN545" s="13" t="str">
        <f>IF(Deník!$W545&lt;&gt;"",IF(Deník!$B545=Statistika!$F$68,Deník!$W545,""),"")</f>
        <v/>
      </c>
      <c r="EO545" s="13" t="str">
        <f>IF(Deník!$W545&lt;&gt;"",IF(Deník!$B545=Statistika!$F$69,Deník!$W545,""),"")</f>
        <v/>
      </c>
      <c r="EP545" s="601" t="str">
        <f>IF(Deník!$W545&lt;&gt;"",IF(Deník!$B545=Statistika!$F$70,Deník!$W545,""),"")</f>
        <v/>
      </c>
      <c r="EQ545" s="90"/>
      <c r="ER545" s="63" t="str">
        <f>IF(Deník!$W545&lt;&gt;"",IF(Deník!$J545="L",Deník!$W545,""),"")</f>
        <v/>
      </c>
      <c r="ES545" s="13" t="str">
        <f>IF(Deník!$W545&lt;&gt;"",IF(Deník!$J545="S",Deník!$W545,""),"")</f>
        <v/>
      </c>
      <c r="ET545" s="95"/>
      <c r="EU545" s="88"/>
      <c r="EV545" s="63" t="str">
        <f>IF(WEEKDAY(Deník!$C545,2)=1,Deník!$W545,"")</f>
        <v/>
      </c>
      <c r="EW545" s="13" t="str">
        <f>IF(WEEKDAY(Deník!$C545,2)=2,Deník!$W545,"")</f>
        <v/>
      </c>
      <c r="EX545" s="13" t="str">
        <f>IF(WEEKDAY(Deník!$C545,2)=3,Deník!$W545,"")</f>
        <v/>
      </c>
      <c r="EY545" s="13" t="str">
        <f>IF(WEEKDAY(Deník!$C545,2)=4,Deník!$W545,"")</f>
        <v/>
      </c>
      <c r="EZ545" s="60" t="str">
        <f>IF(WEEKDAY(Deník!$C545,2)=5,Deník!$W545,"")</f>
        <v/>
      </c>
      <c r="FA545" s="99"/>
      <c r="FB545" s="100">
        <f>Deník!D545</f>
        <v>0</v>
      </c>
      <c r="FC545" s="63">
        <f>IF($FB545&lt;&gt;"",IF(AND($FB545&gt;=FC$2,$FB545&lt;=FC$3),Deník!$W545,""))</f>
        <v>0</v>
      </c>
      <c r="FD545" s="63" t="str">
        <f>IF($FB545&lt;&gt;"",IF(AND($FB545&gt;=FD$2,$FB545&lt;=FD$3),Deník!$W545,""))</f>
        <v/>
      </c>
      <c r="FE545" s="63" t="str">
        <f>IF($FB545&lt;&gt;"",IF(AND($FB545&gt;=FE$2,$FB545&lt;=FE$3),Deník!$W545,""))</f>
        <v/>
      </c>
      <c r="FF545" s="63" t="str">
        <f>IF($FB545&lt;&gt;"",IF(AND($FB545&gt;=FF$2,$FB545&lt;=FF$3),Deník!$W545,""))</f>
        <v/>
      </c>
      <c r="FG545" s="63" t="str">
        <f>IF($FB545&lt;&gt;"",IF(AND($FB545&gt;=FG$2,$FB545&lt;=FG$3),Deník!$W545,""))</f>
        <v/>
      </c>
      <c r="FH545" s="63" t="str">
        <f>IF($FB545&lt;&gt;"",IF(AND($FB545&gt;=FH$2,$FB545&lt;=FH$3),Deník!$W545,""))</f>
        <v/>
      </c>
      <c r="FI545" s="63" t="str">
        <f>IF($FB545&lt;&gt;"",IF(AND($FB545&gt;=FI$2,$FB545&lt;=FI$3),Deník!$W545,""))</f>
        <v/>
      </c>
      <c r="FJ545" s="63" t="str">
        <f>IF($FB545&lt;&gt;"",IF(AND($FB545&gt;=FJ$2,$FB545&lt;=FJ$3),Deník!$W545,""))</f>
        <v/>
      </c>
      <c r="FK545" s="63" t="str">
        <f>IF($FB545&lt;&gt;"",IF(AND($FB545&gt;=FK$2,$FB545&lt;=FK$3),Deník!$W545,""))</f>
        <v/>
      </c>
      <c r="FL545" s="63" t="str">
        <f>IF($FB545&lt;&gt;"",IF(AND($FB545&gt;=FL$2,$FB545&lt;=FL$3),Deník!$W545,""))</f>
        <v/>
      </c>
      <c r="FM545" s="63" t="str">
        <f>IF($FB545&lt;&gt;"",IF(AND($FB545&gt;=FM$2,$FB545&lt;=FM$3),Deník!$W545,""))</f>
        <v/>
      </c>
      <c r="FN545" s="13"/>
      <c r="FO545" s="20" t="str">
        <f>IF(Deník!$W545&gt;1,Deník!$W545,"")</f>
        <v/>
      </c>
      <c r="FP545" s="20" t="str">
        <f>IF(Deník!$W545&lt;0,Deník!$W545,"")</f>
        <v/>
      </c>
      <c r="FQ545" s="17"/>
      <c r="FS545" s="233"/>
      <c r="FT545" s="233" t="str">
        <f>IF(Deník!$W545&lt;&gt;"",IF(Deník!$Y545=Statistika!$F$78,Deník!$W545,""),"")</f>
        <v/>
      </c>
      <c r="FU545" s="233" t="str">
        <f>IF(Deník!$W545&lt;&gt;"",IF(Deník!$Y545=Statistika!$F$79,Deník!$W545,""),"")</f>
        <v/>
      </c>
      <c r="FV545" s="233" t="str">
        <f>IF(Deník!$W545&lt;&gt;"",IF(Deník!$Y545=Statistika!$F$80,Deník!$W545,""),"")</f>
        <v/>
      </c>
      <c r="FW545" s="233" t="str">
        <f>IF(Deník!$W545&lt;&gt;"",IF(Deník!$Y545=Statistika!$F$81,Deník!$W545,""),"")</f>
        <v/>
      </c>
      <c r="FX545" s="233" t="str">
        <f>IF(Deník!$W545&lt;&gt;"",IF(Deník!$Y545=Statistika!$F$82,Deník!$W545,""),"")</f>
        <v/>
      </c>
      <c r="FY545" s="233" t="str">
        <f>IF(Deník!$W545&lt;&gt;"",IF(Deník!$Y545=Statistika!$F$83,Deník!$W545,""),"")</f>
        <v/>
      </c>
      <c r="FZ545" s="233" t="str">
        <f>IF(Deník!$W545&lt;&gt;"",IF(Deník!$Y545=Statistika!$F$84,Deník!$W545,""),"")</f>
        <v/>
      </c>
      <c r="GA545" s="233" t="str">
        <f>IF(Deník!$W545&lt;&gt;"",IF(Deník!$Y545=Statistika!$F$85,Deník!$W545,""),"")</f>
        <v/>
      </c>
      <c r="GB545" s="233" t="str">
        <f>IF(Deník!$W545&lt;&gt;"",IF(Deník!$Y545=Statistika!$F$86,Deník!$W545,""),"")</f>
        <v/>
      </c>
      <c r="GC545" s="233" t="str">
        <f>IF(Deník!$W545&lt;&gt;"",IF(Deník!$Y545=Statistika!$F$87,Deník!$W545,""),"")</f>
        <v/>
      </c>
      <c r="GD545" s="233" t="str">
        <f>IF(Deník!$W545&lt;&gt;"",IF(Deník!$Y545=Statistika!$F$88,Deník!$W545,""),"")</f>
        <v/>
      </c>
      <c r="GE545" s="233" t="str">
        <f>IF(Deník!$W545&lt;&gt;"",IF(Deník!$Y545=Statistika!$F$89,Deník!$W545,""),"")</f>
        <v/>
      </c>
      <c r="GF545" s="233" t="str">
        <f>IF(Deník!$W545&lt;&gt;"",IF(Deník!$Y545=Statistika!$F$90,Deník!$W545,""),"")</f>
        <v/>
      </c>
      <c r="GG545" s="233" t="str">
        <f>IF(Deník!$W545&lt;&gt;"",IF(Deník!$Y545=Statistika!$F$91,Deník!$W545,""),"")</f>
        <v/>
      </c>
      <c r="GH545" s="233"/>
      <c r="GI545" s="233" t="str">
        <f>IF(Deník!$W545&lt;&gt;"",IF(Deník!$AB545=Statistika!$L$100,Deník!$W545,""),"")</f>
        <v/>
      </c>
      <c r="GJ545" s="233" t="str">
        <f>IF(Deník!$W545&lt;&gt;"",IF(Deník!$AB545=Statistika!$L$101,Deník!$W545,""),"")</f>
        <v/>
      </c>
      <c r="GK545" s="233" t="str">
        <f>IF(Deník!$W545&lt;&gt;"",IF(Deník!$AB545=Statistika!$L$102,Deník!$W545,""),"")</f>
        <v/>
      </c>
      <c r="GL545" s="233" t="str">
        <f>IF(Deník!$W545&lt;&gt;"",IF(Deník!$AB545=Statistika!$L$103,Deník!$W545,""),"")</f>
        <v/>
      </c>
      <c r="GM545" s="233" t="str">
        <f>IF(Deník!$W545&lt;&gt;"",IF(Deník!$AB545=Statistika!$L$104,Deník!$W545,""),"")</f>
        <v/>
      </c>
      <c r="GN545" s="233" t="str">
        <f>IF(Deník!$W545&lt;&gt;"",IF(Deník!$AB545=Statistika!$L$105,Deník!$W545,""),"")</f>
        <v/>
      </c>
      <c r="GO545" s="233" t="str">
        <f>IF(Deník!$W545&lt;&gt;"",IF(Deník!$AB545=Statistika!$L$106,Deník!$W545,""),"")</f>
        <v/>
      </c>
      <c r="GP545" s="233" t="str">
        <f>IF(Deník!$W545&lt;&gt;"",IF(Deník!$AB545=Statistika!$L$107,Deník!$W545,""),"")</f>
        <v/>
      </c>
      <c r="GQ545" s="233" t="str">
        <f>IF(Deník!$W545&lt;&gt;"",IF(Deník!$AB545=Statistika!$L$108,Deník!$W545,""),"")</f>
        <v/>
      </c>
      <c r="GS545" s="233" t="str">
        <f>IF(Deník!$W545&lt;0,IF(Deník!$AC545=Statistika!$F$117,Deník!$W545,""),"")</f>
        <v/>
      </c>
      <c r="GT545" s="233" t="str">
        <f>IF(Deník!$W545&lt;0,IF(Deník!$AC545=Statistika!$F$118,Deník!$W545,""),"")</f>
        <v/>
      </c>
      <c r="GU545" s="233" t="str">
        <f>IF(Deník!$W545&lt;0,IF(Deník!$AC545=Statistika!$F$119,Deník!$W545,""),"")</f>
        <v/>
      </c>
      <c r="GV545" s="233" t="str">
        <f>IF(Deník!$W545&lt;0,IF(Deník!$AC545=Statistika!$F$120,Deník!$W545,""),"")</f>
        <v/>
      </c>
      <c r="GW545" s="233" t="str">
        <f>IF(Deník!$W545&lt;0,IF(Deník!$AC545=Statistika!$F$121,Deník!$W545,""),"")</f>
        <v/>
      </c>
      <c r="GX545" s="233" t="str">
        <f>IF(Deník!$W545&lt;0,IF(Deník!$AC545=Statistika!$F$122,Deník!$W545,""),"")</f>
        <v/>
      </c>
      <c r="GY545" s="233" t="str">
        <f>IF(Deník!$W545&lt;0,IF(Deník!$AC545=Statistika!$F$123,Deník!$W545,""),"")</f>
        <v/>
      </c>
      <c r="GZ545" s="233" t="str">
        <f>IF(Deník!$W545&lt;0,IF(Deník!$AC545=Statistika!$F$124,Deník!$W545,""),"")</f>
        <v/>
      </c>
      <c r="HA545" s="233" t="str">
        <f>IF(Deník!$W545&lt;0,IF(Deník!$AC545=Statistika!$F$125,Deník!$W545,""),"")</f>
        <v/>
      </c>
      <c r="HC545" s="233" t="str">
        <f>IF(Deník!$W545&lt;0,IF(Deník!$AD545=Statistika!$F$133,Deník!$W545,""),"")</f>
        <v/>
      </c>
      <c r="HD545" s="233" t="str">
        <f>IF(Deník!$W545&lt;0,IF(Deník!$AD545=Statistika!$F$134,Deník!$W545,""),"")</f>
        <v/>
      </c>
      <c r="HE545" s="233" t="str">
        <f>IF(Deník!$W545&lt;0,IF(Deník!$AD545=Statistika!$F$135,Deník!$W545,""),"")</f>
        <v/>
      </c>
      <c r="HF545" s="233" t="str">
        <f>IF(Deník!$W545&lt;0,IF(Deník!$AD545=Statistika!$F$136,Deník!$W545,""),"")</f>
        <v/>
      </c>
      <c r="HG545" s="233" t="str">
        <f>IF(Deník!$W545&lt;0,IF(Deník!$AD545=Statistika!$F$137,Deník!$W545,""),"")</f>
        <v/>
      </c>
      <c r="ID545" s="8">
        <f>Tabulka4[[#This Row],[Sloupec3]]</f>
        <v>0</v>
      </c>
      <c r="IE545" s="17" t="str">
        <f>IF(AND([1]Deník!$C545&gt;='[1]Měsíční shrnutí'!$D$1,[1]Deník!$C545&lt;='[1]Měsíční shrnutí'!$F$1),[1]Deník!$X545,"")</f>
        <v/>
      </c>
    </row>
    <row r="546" spans="1:239">
      <c r="A546" s="8">
        <f>Deník!C547</f>
        <v>0</v>
      </c>
      <c r="B546" s="50" t="str">
        <f>Deník!R547</f>
        <v/>
      </c>
      <c r="C546" s="102" t="str">
        <f>IF(AND(Deník!R547&gt;1,Deník!R547&lt;&gt;""),1,"")</f>
        <v/>
      </c>
      <c r="D546" s="102" t="str">
        <f>IF(AND(Deník!R547&lt;=0,Deník!R547&lt;&gt;""),1,"")</f>
        <v/>
      </c>
      <c r="E546" s="103" t="str">
        <f>IF(AND(Deník!R547&gt;=0,Deník!R547&lt;=1),1,"")</f>
        <v/>
      </c>
      <c r="F546" s="79" t="str">
        <f>IF(Deník!R547&lt;&gt;"",Deník!R547+F545,"")</f>
        <v/>
      </c>
      <c r="G546" s="85"/>
      <c r="H546" s="54" t="str">
        <f>IF(MONTH(Deník!$C546)=H$2,IF(AND(Deník!$R546&gt;=0,Deník!$R546&lt;=1),"BE",Deník!$R546),"")</f>
        <v/>
      </c>
      <c r="I546" s="11" t="str">
        <f>IF(MONTH(Deník!$C546)=I$2,IF(AND(Deník!$R546&gt;=0,Deník!$R546&lt;=1),"BE",Deník!$R546),"")</f>
        <v/>
      </c>
      <c r="J546" s="11" t="str">
        <f>IF(MONTH(Deník!$C546)=J$2,IF(AND(Deník!$R546&gt;=0,Deník!$R546&lt;=1),"BE",Deník!$R546),"")</f>
        <v/>
      </c>
      <c r="K546" s="11" t="str">
        <f>IF(MONTH(Deník!$C546)=K$2,IF(AND(Deník!$R546&gt;=0,Deník!$R546&lt;=1),"BE",Deník!$R546),"")</f>
        <v/>
      </c>
      <c r="L546" s="11" t="str">
        <f>IF(MONTH(Deník!$C546)=L$2,IF(AND(Deník!$R546&gt;=0,Deník!$R546&lt;=1),"BE",Deník!$R546),"")</f>
        <v/>
      </c>
      <c r="M546" s="11" t="str">
        <f>IF(MONTH(Deník!$C546)=M$2,IF(AND(Deník!$R546&gt;=0,Deník!$R546&lt;=1),"BE",Deník!$R546),"")</f>
        <v/>
      </c>
      <c r="N546" s="11" t="str">
        <f>IF(MONTH(Deník!$C546)=N$2,IF(AND(Deník!$R546&gt;=0,Deník!$R546&lt;=1),"BE",Deník!$R546),"")</f>
        <v/>
      </c>
      <c r="O546" s="11" t="str">
        <f>IF(MONTH(Deník!$C546)=O$2,IF(AND(Deník!$R546&gt;=0,Deník!$R546&lt;=1),"BE",Deník!$R546),"")</f>
        <v/>
      </c>
      <c r="P546" s="11" t="str">
        <f>IF(MONTH(Deník!$C546)=P$2,IF(AND(Deník!$R546&gt;=0,Deník!$R546&lt;=1),"BE",Deník!$R546),"")</f>
        <v/>
      </c>
      <c r="Q546" s="11" t="str">
        <f>IF(MONTH(Deník!$C546)=Q$2,IF(AND(Deník!$R546&gt;=0,Deník!$R546&lt;=1),"BE",Deník!$R546),"")</f>
        <v/>
      </c>
      <c r="R546" s="11" t="str">
        <f>IF(MONTH(Deník!$C546)=R$2,IF(AND(Deník!$R546&gt;=0,Deník!$R546&lt;=1),"BE",Deník!$R546),"")</f>
        <v/>
      </c>
      <c r="S546" s="57" t="str">
        <f>IF(MONTH(Deník!$C546)=S$2,IF(AND(Deník!$R546&gt;=0,Deník!$R546&lt;=1),"BE",Deník!$R546),"")</f>
        <v/>
      </c>
      <c r="U546" s="12"/>
      <c r="V546" s="12"/>
      <c r="X546" s="600" t="str">
        <f>IF(Deník!$R546&lt;&gt;"",IF(Deník!$B546=Statistika!$F$63,IF(AND(Deník!$R546&gt;=0,Deník!$R546&lt;=1),"BE",Deník!$R546),""),"")</f>
        <v/>
      </c>
      <c r="Y546" s="13" t="str">
        <f>IF(Deník!$R546&lt;&gt;"",IF(Deník!$B546=Statistika!$F$64,IF(AND(Deník!$R546&gt;=0,Deník!$R546&lt;=1),"BE",Deník!$R546),""),"")</f>
        <v/>
      </c>
      <c r="Z546" s="13" t="str">
        <f>IF(Deník!$R546&lt;&gt;"",IF(Deník!$B546=Statistika!$F$65,IF(AND(Deník!$R546&gt;=0,Deník!$R546&lt;=1),"BE",Deník!$R546),""),"")</f>
        <v/>
      </c>
      <c r="AA546" s="13" t="str">
        <f>IF(Deník!$R546&lt;&gt;"",IF(Deník!$B546=Statistika!$F$66,IF(AND(Deník!$R546&gt;=0,Deník!$R546&lt;=1),"BE",Deník!$R546),""),"")</f>
        <v/>
      </c>
      <c r="AB546" s="13" t="str">
        <f>IF(Deník!$R546&lt;&gt;"",IF(Deník!$B546=Statistika!$F$67,IF(AND(Deník!$R546&gt;=0,Deník!$R546&lt;=1),"BE",Deník!$R546),""),"")</f>
        <v/>
      </c>
      <c r="AC546" s="13" t="str">
        <f>IF(Deník!$R546&lt;&gt;"",IF(Deník!$B546=Statistika!$F$68,IF(AND(Deník!$R546&gt;=0,Deník!$R546&lt;=1),"BE",Deník!$R546),""),"")</f>
        <v/>
      </c>
      <c r="AD546" s="13" t="str">
        <f>IF(Deník!$R546&lt;&gt;"",IF(Deník!$B546=Statistika!$F$69,IF(AND(Deník!$R546&gt;=0,Deník!$R546&lt;=1),"BE",Deník!$R546),""),"")</f>
        <v/>
      </c>
      <c r="AE546" s="601" t="str">
        <f>IF(Deník!$R546&lt;&gt;"",IF(Deník!$B546=Statistika!$F$70,IF(AND(Deník!$R546&gt;=0,Deník!$R546&lt;=1),"BE",Deník!$R546),""),"")</f>
        <v/>
      </c>
      <c r="AF546" s="90"/>
      <c r="AG546" s="63" t="str">
        <f>IF(Deník!$R546&lt;&gt;"",IF(Deník!$J546="L",IF(AND(Deník!$R546&gt;=0,Deník!$R546&lt;=1),"BE",Deník!$R546),""),"")</f>
        <v/>
      </c>
      <c r="AH546" s="13" t="str">
        <f>IF(Deník!$R546&lt;&gt;"",IF(Deník!$J546="S",IF(AND(Deník!$R546&gt;=0,Deník!$R546&lt;=1),"BE",Deník!$R546),""),"")</f>
        <v/>
      </c>
      <c r="AI546" s="95"/>
      <c r="AJ546" s="71" t="str">
        <f>IF(Deník!N547&lt;&gt;"",Deník!N547*-1,"")</f>
        <v/>
      </c>
      <c r="AK546" s="88"/>
      <c r="AL546" s="63" t="str">
        <f>IF(WEEKDAY(Deník!$C546,2)=1,IF(AND(Deník!$R546&gt;=0,Deník!$R546&lt;=1),"BE",Deník!$R546),"")</f>
        <v/>
      </c>
      <c r="AM546" s="13" t="str">
        <f>IF(WEEKDAY(Deník!$C546,2)=2,IF(AND(Deník!$R546&gt;=0,Deník!$R546&lt;=1),"BE",Deník!$R546),"")</f>
        <v/>
      </c>
      <c r="AN546" s="13" t="str">
        <f>IF(WEEKDAY(Deník!$C546,2)=3,IF(AND(Deník!$R546&gt;=0,Deník!$R546&lt;=1),"BE",Deník!$R546),"")</f>
        <v/>
      </c>
      <c r="AO546" s="13" t="str">
        <f>IF(WEEKDAY(Deník!$C546,2)=4,IF(AND(Deník!$R546&gt;=0,Deník!$R546&lt;=1),"BE",Deník!$R546),"")</f>
        <v/>
      </c>
      <c r="AP546" s="60" t="str">
        <f>IF(WEEKDAY(Deník!$C546,2)=5,IF(AND(Deník!$R546&gt;=0,Deník!$R546&lt;=1),"BE",Deník!$R546),"")</f>
        <v/>
      </c>
      <c r="AQ546" s="99"/>
      <c r="AR546" s="100">
        <f>Deník!D546</f>
        <v>0</v>
      </c>
      <c r="AS546" s="63" t="str">
        <f>IF(Deník!$D546&lt;&gt;"",IF(AND(Deník!$D546&gt;=AS$2,Deník!$D546&lt;=AS$3),IF(AND(Deník!$R546&gt;=0,Deník!$R546&lt;=1),"BE",Deník!$R546),""),"")</f>
        <v/>
      </c>
      <c r="AT546" s="63" t="str">
        <f>IF(Deník!$D546&lt;&gt;"",IF(AND(Deník!$D546&gt;=AT$2,Deník!$D546&lt;=AT$3),IF(AND(Deník!$R546&gt;=0,Deník!$R546&lt;=1),"BE",Deník!$R546),""),"")</f>
        <v/>
      </c>
      <c r="AU546" s="63" t="str">
        <f>IF(Deník!$D546&lt;&gt;"",IF(AND(Deník!$D546&gt;=AU$2,Deník!$D546&lt;=AU$3),IF(AND(Deník!$R546&gt;=0,Deník!$R546&lt;=1),"BE",Deník!$R546),""),"")</f>
        <v/>
      </c>
      <c r="AV546" s="63" t="str">
        <f>IF(Deník!$D546&lt;&gt;"",IF(AND(Deník!$D546&gt;=AV$2,Deník!$D546&lt;=AV$3),IF(AND(Deník!$R546&gt;=0,Deník!$R546&lt;=1),"BE",Deník!$R546),""),"")</f>
        <v/>
      </c>
      <c r="AW546" s="63" t="str">
        <f>IF(Deník!$D546&lt;&gt;"",IF(AND(Deník!$D546&gt;=AW$2,Deník!$D546&lt;=AW$3),IF(AND(Deník!$R546&gt;=0,Deník!$R546&lt;=1),"BE",Deník!$R546),""),"")</f>
        <v/>
      </c>
      <c r="AX546" s="63" t="str">
        <f>IF(Deník!$D546&lt;&gt;"",IF(AND(Deník!$D546&gt;=AX$2,Deník!$D546&lt;=AX$3),IF(AND(Deník!$R546&gt;=0,Deník!$R546&lt;=1),"BE",Deník!$R546),""),"")</f>
        <v/>
      </c>
      <c r="AY546" s="63" t="str">
        <f>IF(Deník!$D546&lt;&gt;"",IF(AND(Deník!$D546&gt;=AY$2,Deník!$D546&lt;=AY$3),IF(AND(Deník!$R546&gt;=0,Deník!$R546&lt;=1),"BE",Deník!$R546),""),"")</f>
        <v/>
      </c>
      <c r="AZ546" s="63" t="str">
        <f>IF(Deník!$D546&lt;&gt;"",IF(AND(Deník!$D546&gt;=AZ$2,Deník!$D546&lt;=AZ$3),IF(AND(Deník!$R546&gt;=0,Deník!$R546&lt;=1),"BE",Deník!$R546),""),"")</f>
        <v/>
      </c>
      <c r="BA546" s="63" t="str">
        <f>IF(Deník!$D546&lt;&gt;"",IF(AND(Deník!$D546&gt;=BA$2,Deník!$D546&lt;=BA$3),IF(AND(Deník!$R546&gt;=0,Deník!$R546&lt;=1),"BE",Deník!$R546),""),"")</f>
        <v/>
      </c>
      <c r="BB546" s="63" t="str">
        <f>IF(Deník!$D546&lt;&gt;"",IF(AND(Deník!$D546&gt;=BB$2,Deník!$D546&lt;=BB$3),IF(AND(Deník!$R546&gt;=0,Deník!$R546&lt;=1),"BE",Deník!$R546),""),"")</f>
        <v/>
      </c>
      <c r="BC546" s="71" t="str">
        <f>IF(Deník!$D546&lt;&gt;"",IF(AND(Deník!$D546&gt;=BC$2,Deník!$D546&lt;=BC$3),IF(AND(Deník!$R546&gt;=0,Deník!$R546&lt;=1),"BE",Deník!$R546),""),"")</f>
        <v/>
      </c>
      <c r="BD546" s="20" t="str">
        <f>IF(Deník!$J547="S",(Deník!$M547-Deník!$K547),IF(Deník!$J547="L",(Deník!$K547-Deník!$M547),""))</f>
        <v/>
      </c>
      <c r="BE546" s="20" t="str">
        <f>IF(Deník!$J547="S",(Deník!$K547-Deník!$O547),IF(Deník!$J547="L",(Deník!$O547-Deník!$K547),""))</f>
        <v/>
      </c>
      <c r="BF546" s="20" t="str">
        <f>IF(Deník!$J547="S",(Deník!$K547-Deník!$L547),IF(Deník!$J547="L",(Deník!$L547-Deník!$K547),""))</f>
        <v/>
      </c>
      <c r="BG546" s="20" t="str">
        <f>IF(Deník!$J547="S",(Deník!$K547-Deník!$S547),IF(Deník!$J547="L",(Deník!$S547-Deník!$K547),""))</f>
        <v/>
      </c>
      <c r="BH546" s="20" t="str">
        <f>IF(Deník!$J547="S",(Deník!$K547-Deník!$U547),IF(Deník!$J547="L",(Deník!$U547-Deník!$K547),""))</f>
        <v/>
      </c>
      <c r="BI546" s="20" t="str">
        <f>IF(Deník!$R546&gt;1,Deník!$R546,"")</f>
        <v/>
      </c>
      <c r="BJ546" s="20" t="str">
        <f>IF(Deník!$R546&lt;0,Deník!$R546,"")</f>
        <v/>
      </c>
      <c r="BK546" s="17"/>
      <c r="BM546" s="233" t="str">
        <f>IF(Deník!$R546&lt;&gt;"",IF(Deník!$Y546=Statistika!$F$78,IF(AND(Deník!$R546&gt;=0,Deník!$R546&lt;=1),"BE",Deník!$R546),""),"")</f>
        <v/>
      </c>
      <c r="BN546" s="233" t="str">
        <f>IF(Deník!$R546&lt;&gt;"",IF(Deník!$Y546=Statistika!$F$79,IF(AND(Deník!$R546&gt;=0,Deník!$R546&lt;=1),"BE",Deník!$R546),""),"")</f>
        <v/>
      </c>
      <c r="BO546" s="233" t="str">
        <f>IF(Deník!$R546&lt;&gt;"",IF(Deník!$Y546=Statistika!$F$80,IF(AND(Deník!$R546&gt;=0,Deník!$R546&lt;=1),"BE",Deník!$R546),""),"")</f>
        <v/>
      </c>
      <c r="BP546" s="233" t="str">
        <f>IF(Deník!$R546&lt;&gt;"",IF(Deník!$Y546=Statistika!$F$81,IF(AND(Deník!$R546&gt;=0,Deník!$R546&lt;=1),"BE",Deník!$R546),""),"")</f>
        <v/>
      </c>
      <c r="BQ546" s="233" t="str">
        <f>IF(Deník!$R546&lt;&gt;"",IF(Deník!$Y546=Statistika!$F$82,IF(AND(Deník!$R546&gt;=0,Deník!$R546&lt;=1),"BE",Deník!$R546),""),"")</f>
        <v/>
      </c>
      <c r="BR546" s="233" t="str">
        <f>IF(Deník!$R546&lt;&gt;"",IF(Deník!$Y546=Statistika!$F$83,IF(AND(Deník!$R546&gt;=0,Deník!$R546&lt;=1),"BE",Deník!$R546),""),"")</f>
        <v/>
      </c>
      <c r="BS546" s="233" t="str">
        <f>IF(Deník!$R546&lt;&gt;"",IF(Deník!$Y546=Statistika!$F$84,IF(AND(Deník!$R546&gt;=0,Deník!$R546&lt;=1),"BE",Deník!$R546),""),"")</f>
        <v/>
      </c>
      <c r="BT546" s="233" t="str">
        <f>IF(Deník!$R546&lt;&gt;"",IF(Deník!$Y546=Statistika!$F$85,IF(AND(Deník!$R546&gt;=0,Deník!$R546&lt;=1),"BE",Deník!$R546),""),"")</f>
        <v/>
      </c>
      <c r="BU546" s="233" t="str">
        <f>IF(Deník!$R546&lt;&gt;"",IF(Deník!$Y546=Statistika!$F$86,IF(AND(Deník!$R546&gt;=0,Deník!$R546&lt;=1),"BE",Deník!$R546),""),"")</f>
        <v/>
      </c>
      <c r="BV546" s="233" t="str">
        <f>IF(Deník!$R546&lt;&gt;"",IF(Deník!$Y546=Statistika!$F$87,IF(AND(Deník!$R546&gt;=0,Deník!$R546&lt;=1),"BE",Deník!$R546),""),"")</f>
        <v/>
      </c>
      <c r="BW546" s="233" t="str">
        <f>IF(Deník!$R546&lt;&gt;"",IF(Deník!$Y546=Statistika!$F$88,IF(AND(Deník!$R546&gt;=0,Deník!$R546&lt;=1),"BE",Deník!$R546),""),"")</f>
        <v/>
      </c>
      <c r="BX546" s="233" t="str">
        <f>IF(Deník!$R546&lt;&gt;"",IF(Deník!$Y546=Statistika!$F$89,IF(AND(Deník!$R546&gt;=0,Deník!$R546&lt;=1),"BE",Deník!$R546),""),"")</f>
        <v/>
      </c>
      <c r="BY546" s="233" t="str">
        <f>IF(Deník!$R546&lt;&gt;"",IF(Deník!$Y546=Statistika!$F$90,IF(AND(Deník!$R546&gt;=0,Deník!$R546&lt;=1),"BE",Deník!$R546),""),"")</f>
        <v/>
      </c>
      <c r="BZ546" s="233" t="str">
        <f>IF(Deník!$R546&lt;&gt;"",IF(Deník!$Y546=Statistika!$F$91,IF(AND(Deník!$R546&gt;=0,Deník!$R546&lt;=1),"BE",Deník!$R546),""),"")</f>
        <v/>
      </c>
      <c r="CA546" s="233"/>
      <c r="CB546" s="233" t="str">
        <f>IF(Deník!$R546&lt;&gt;"",IF(Deník!$AB546="SL",IF(AND(Deník!$R546&gt;=0,Deník!$R546&lt;=1),"BE",Deník!$R546),""),"")</f>
        <v/>
      </c>
      <c r="CC546" s="233" t="str">
        <f>IF(Deník!$R546&lt;&gt;"",IF(Deník!$AB546="BE10",IF(AND(Deník!$R546&gt;=0,Deník!$R546&lt;=1),"BE",Deník!$R546),""),"")</f>
        <v/>
      </c>
      <c r="CD546" s="233" t="str">
        <f>IF(Deník!$R546&lt;&gt;"",IF(Deník!$AB546="BE15",IF(AND(Deník!$R546&gt;=0,Deník!$R546&lt;=1),"BE",Deník!$R546),""),"")</f>
        <v/>
      </c>
      <c r="CE546" s="233" t="str">
        <f>IF(Deník!$R546&lt;&gt;"",IF(Deník!$AB546="BE20",IF(AND(Deník!$R546&gt;=0,Deník!$R546&lt;=1),"BE",Deník!$R546),""),"")</f>
        <v/>
      </c>
      <c r="CF546" s="233" t="str">
        <f>IF(Deník!$R546&lt;&gt;"",IF(Deník!$AB546="TP1",IF(AND(Deník!$R546&gt;=0,Deník!$R546&lt;=1),"BE",Deník!$R546),""),"")</f>
        <v/>
      </c>
      <c r="CG546" s="233" t="str">
        <f>IF(Deník!$R546&lt;&gt;"",IF(Deník!$AB546="TP2",IF(AND(Deník!$R546&gt;=0,Deník!$R546&lt;=1),"BE",Deník!$R546),""),"")</f>
        <v/>
      </c>
      <c r="CH546" s="233" t="str">
        <f>IF(Deník!$R546&lt;&gt;"",IF(Deník!$AB546="TP3",IF(AND(Deník!$R546&gt;=0,Deník!$R546&lt;=1),"BE",Deník!$R546),""),"")</f>
        <v/>
      </c>
      <c r="CI546" s="233" t="str">
        <f>IF(Deník!$R546&lt;&gt;"",IF(Deník!$AB546="Trailing SL",IF(AND(Deník!$R546&gt;=0,Deník!$R546&lt;=1),"BE",Deník!$R546),""),"")</f>
        <v/>
      </c>
      <c r="CJ546" s="233" t="str">
        <f>IF(Deník!$R546&lt;&gt;"",IF(Deník!$AB546="Manual",IF(AND(Deník!$R546&gt;=0,Deník!$R546&lt;=1),"BE",Deník!$R546),""),"")</f>
        <v/>
      </c>
      <c r="CK546" s="233"/>
      <c r="CL546" s="233" t="str">
        <f>IF(Deník!$R546&lt;0,IF(Deník!$AC546=Statistika!$F$117,Deník!$R546,""),"")</f>
        <v/>
      </c>
      <c r="CM546" s="233" t="str">
        <f>IF(Deník!$R546&lt;0,IF(Deník!$AC546=Statistika!$F$118,Deník!$R546,""),"")</f>
        <v/>
      </c>
      <c r="CN546" s="233" t="str">
        <f>IF(Deník!$R546&lt;0,IF(Deník!$AC546=Statistika!$F$119,Deník!$R546,""),"")</f>
        <v/>
      </c>
      <c r="CO546" s="233" t="str">
        <f>IF(Deník!$R546&lt;0,IF(Deník!$AC546=Statistika!$F$120,Deník!$R546,""),"")</f>
        <v/>
      </c>
      <c r="CP546" s="233" t="str">
        <f>IF(Deník!$R546&lt;0,IF(Deník!$AC546=Statistika!$F$121,Deník!$R546,""),"")</f>
        <v/>
      </c>
      <c r="CQ546" s="233" t="str">
        <f>IF(Deník!$R546&lt;0,IF(Deník!$AC546=Statistika!$F$122,Deník!$R546,""),"")</f>
        <v/>
      </c>
      <c r="CR546" s="233" t="str">
        <f>IF(Deník!$R546&lt;0,IF(Deník!$AC546=Statistika!$F$123,Deník!$R546,""),"")</f>
        <v/>
      </c>
      <c r="CS546" s="233" t="str">
        <f>IF(Deník!$R546&lt;0,IF(Deník!$AC546=Statistika!$F$124,Deník!$R546,""),"")</f>
        <v/>
      </c>
      <c r="CT546" s="233" t="str">
        <f>IF(Deník!$R546&lt;0,IF(Deník!$AC546=Statistika!$F$125,Deník!$R546,""),"")</f>
        <v/>
      </c>
      <c r="CU546" s="233"/>
      <c r="CV546" s="233" t="str">
        <f>IF(Deník!$R546&lt;0,IF(Deník!$AD546=$CV$2,Deník!$R546,""),"")</f>
        <v/>
      </c>
      <c r="CW546" s="233" t="str">
        <f>IF(Deník!$R546&lt;0,IF(Deník!$AD546=$CW$2,Deník!$R546,""),"")</f>
        <v/>
      </c>
      <c r="CX546" s="233" t="str">
        <f>IF(Deník!$R546&lt;0,IF(Deník!$AD546=$CX$2,Deník!$R546,""),"")</f>
        <v/>
      </c>
      <c r="CY546" s="233" t="str">
        <f>IF(Deník!$R546&lt;0,IF(Deník!$AD546=$CY$2,Deník!$R546,""),"")</f>
        <v/>
      </c>
      <c r="CZ546" s="233" t="str">
        <f>IF(Deník!$R546&lt;0,IF(Deník!$AD546=$CZ$2,Deník!$R546,""),"")</f>
        <v/>
      </c>
      <c r="DL546" s="221">
        <f t="shared" si="22"/>
        <v>93847.029999999984</v>
      </c>
      <c r="DM546" s="220">
        <f t="shared" si="21"/>
        <v>-6.1529700000000132E-2</v>
      </c>
      <c r="DO546" s="50">
        <f>Deník!W547</f>
        <v>0</v>
      </c>
      <c r="DP546" s="102" t="str">
        <f>IF(AND(Deník!W547&gt;0),1,"")</f>
        <v/>
      </c>
      <c r="DQ546" s="102">
        <f>IF(AND(Deník!W547&lt;=0),1,"")</f>
        <v>1</v>
      </c>
      <c r="DR546" s="227"/>
      <c r="DS546" s="228"/>
      <c r="DT546" s="85"/>
      <c r="DU546" s="54">
        <f>IF(MONTH(Deník!$C546)=DU$2,Deník!$W546,"")</f>
        <v>0</v>
      </c>
      <c r="DV546" s="222" t="str">
        <f>IF(MONTH(Deník!$C546)=DV$2,Deník!$W546,"")</f>
        <v/>
      </c>
      <c r="DW546" s="222" t="str">
        <f>IF(MONTH(Deník!$C546)=DW$2,Deník!$W546,"")</f>
        <v/>
      </c>
      <c r="DX546" s="222" t="str">
        <f>IF(MONTH(Deník!$C546)=DX$2,Deník!$W546,"")</f>
        <v/>
      </c>
      <c r="DY546" s="222" t="str">
        <f>IF(MONTH(Deník!$C546)=DY$2,Deník!$W546,"")</f>
        <v/>
      </c>
      <c r="DZ546" s="222" t="str">
        <f>IF(MONTH(Deník!$C546)=DZ$2,Deník!$W546,"")</f>
        <v/>
      </c>
      <c r="EA546" s="222" t="str">
        <f>IF(MONTH(Deník!$C546)=EA$2,Deník!$W546,"")</f>
        <v/>
      </c>
      <c r="EB546" s="222" t="str">
        <f>IF(MONTH(Deník!$C546)=EB$2,Deník!$W546,"")</f>
        <v/>
      </c>
      <c r="EC546" s="222" t="str">
        <f>IF(MONTH(Deník!$C546)=EC$2,Deník!$W546,"")</f>
        <v/>
      </c>
      <c r="ED546" s="222" t="str">
        <f>IF(MONTH(Deník!$C546)=ED$2,Deník!$W546,"")</f>
        <v/>
      </c>
      <c r="EE546" s="222" t="str">
        <f>IF(MONTH(Deník!$C546)=EE$2,Deník!$W546,"")</f>
        <v/>
      </c>
      <c r="EF546" s="222" t="str">
        <f>IF(MONTH(Deník!$C546)=EF$2,Deník!$W546,"")</f>
        <v/>
      </c>
      <c r="EI546" s="600" t="str">
        <f>IF(Deník!$W546&lt;&gt;"",IF(Deník!$B546=Statistika!$F$63,Deník!$W546,""),"")</f>
        <v/>
      </c>
      <c r="EJ546" s="13" t="str">
        <f>IF(Deník!$W546&lt;&gt;"",IF(Deník!$B546=Statistika!$F$64,Deník!$W546,""),"")</f>
        <v/>
      </c>
      <c r="EK546" s="13" t="str">
        <f>IF(Deník!$W546&lt;&gt;"",IF(Deník!$B546=Statistika!$F$65,Deník!$W546,""),"")</f>
        <v/>
      </c>
      <c r="EL546" s="13" t="str">
        <f>IF(Deník!$W546&lt;&gt;"",IF(Deník!$B546=Statistika!$F$66,Deník!$W546,""),"")</f>
        <v/>
      </c>
      <c r="EM546" s="13" t="str">
        <f>IF(Deník!$W546&lt;&gt;"",IF(Deník!$B546=Statistika!$F$67,Deník!$W546,""),"")</f>
        <v/>
      </c>
      <c r="EN546" s="13" t="str">
        <f>IF(Deník!$W546&lt;&gt;"",IF(Deník!$B546=Statistika!$F$68,Deník!$W546,""),"")</f>
        <v/>
      </c>
      <c r="EO546" s="13" t="str">
        <f>IF(Deník!$W546&lt;&gt;"",IF(Deník!$B546=Statistika!$F$69,Deník!$W546,""),"")</f>
        <v/>
      </c>
      <c r="EP546" s="601" t="str">
        <f>IF(Deník!$W546&lt;&gt;"",IF(Deník!$B546=Statistika!$F$70,Deník!$W546,""),"")</f>
        <v/>
      </c>
      <c r="EQ546" s="90"/>
      <c r="ER546" s="63" t="str">
        <f>IF(Deník!$W546&lt;&gt;"",IF(Deník!$J546="L",Deník!$W546,""),"")</f>
        <v/>
      </c>
      <c r="ES546" s="13" t="str">
        <f>IF(Deník!$W546&lt;&gt;"",IF(Deník!$J546="S",Deník!$W546,""),"")</f>
        <v/>
      </c>
      <c r="ET546" s="95"/>
      <c r="EU546" s="88"/>
      <c r="EV546" s="63" t="str">
        <f>IF(WEEKDAY(Deník!$C546,2)=1,Deník!$W546,"")</f>
        <v/>
      </c>
      <c r="EW546" s="13" t="str">
        <f>IF(WEEKDAY(Deník!$C546,2)=2,Deník!$W546,"")</f>
        <v/>
      </c>
      <c r="EX546" s="13" t="str">
        <f>IF(WEEKDAY(Deník!$C546,2)=3,Deník!$W546,"")</f>
        <v/>
      </c>
      <c r="EY546" s="13" t="str">
        <f>IF(WEEKDAY(Deník!$C546,2)=4,Deník!$W546,"")</f>
        <v/>
      </c>
      <c r="EZ546" s="60" t="str">
        <f>IF(WEEKDAY(Deník!$C546,2)=5,Deník!$W546,"")</f>
        <v/>
      </c>
      <c r="FA546" s="99"/>
      <c r="FB546" s="100">
        <f>Deník!D546</f>
        <v>0</v>
      </c>
      <c r="FC546" s="63">
        <f>IF($FB546&lt;&gt;"",IF(AND($FB546&gt;=FC$2,$FB546&lt;=FC$3),Deník!$W546,""))</f>
        <v>0</v>
      </c>
      <c r="FD546" s="63" t="str">
        <f>IF($FB546&lt;&gt;"",IF(AND($FB546&gt;=FD$2,$FB546&lt;=FD$3),Deník!$W546,""))</f>
        <v/>
      </c>
      <c r="FE546" s="63" t="str">
        <f>IF($FB546&lt;&gt;"",IF(AND($FB546&gt;=FE$2,$FB546&lt;=FE$3),Deník!$W546,""))</f>
        <v/>
      </c>
      <c r="FF546" s="63" t="str">
        <f>IF($FB546&lt;&gt;"",IF(AND($FB546&gt;=FF$2,$FB546&lt;=FF$3),Deník!$W546,""))</f>
        <v/>
      </c>
      <c r="FG546" s="63" t="str">
        <f>IF($FB546&lt;&gt;"",IF(AND($FB546&gt;=FG$2,$FB546&lt;=FG$3),Deník!$W546,""))</f>
        <v/>
      </c>
      <c r="FH546" s="63" t="str">
        <f>IF($FB546&lt;&gt;"",IF(AND($FB546&gt;=FH$2,$FB546&lt;=FH$3),Deník!$W546,""))</f>
        <v/>
      </c>
      <c r="FI546" s="63" t="str">
        <f>IF($FB546&lt;&gt;"",IF(AND($FB546&gt;=FI$2,$FB546&lt;=FI$3),Deník!$W546,""))</f>
        <v/>
      </c>
      <c r="FJ546" s="63" t="str">
        <f>IF($FB546&lt;&gt;"",IF(AND($FB546&gt;=FJ$2,$FB546&lt;=FJ$3),Deník!$W546,""))</f>
        <v/>
      </c>
      <c r="FK546" s="63" t="str">
        <f>IF($FB546&lt;&gt;"",IF(AND($FB546&gt;=FK$2,$FB546&lt;=FK$3),Deník!$W546,""))</f>
        <v/>
      </c>
      <c r="FL546" s="63" t="str">
        <f>IF($FB546&lt;&gt;"",IF(AND($FB546&gt;=FL$2,$FB546&lt;=FL$3),Deník!$W546,""))</f>
        <v/>
      </c>
      <c r="FM546" s="63" t="str">
        <f>IF($FB546&lt;&gt;"",IF(AND($FB546&gt;=FM$2,$FB546&lt;=FM$3),Deník!$W546,""))</f>
        <v/>
      </c>
      <c r="FN546" s="13"/>
      <c r="FO546" s="20" t="str">
        <f>IF(Deník!$W546&gt;1,Deník!$W546,"")</f>
        <v/>
      </c>
      <c r="FP546" s="20" t="str">
        <f>IF(Deník!$W546&lt;0,Deník!$W546,"")</f>
        <v/>
      </c>
      <c r="FQ546" s="17"/>
      <c r="FS546" s="233"/>
      <c r="FT546" s="233" t="str">
        <f>IF(Deník!$W546&lt;&gt;"",IF(Deník!$Y546=Statistika!$F$78,Deník!$W546,""),"")</f>
        <v/>
      </c>
      <c r="FU546" s="233" t="str">
        <f>IF(Deník!$W546&lt;&gt;"",IF(Deník!$Y546=Statistika!$F$79,Deník!$W546,""),"")</f>
        <v/>
      </c>
      <c r="FV546" s="233" t="str">
        <f>IF(Deník!$W546&lt;&gt;"",IF(Deník!$Y546=Statistika!$F$80,Deník!$W546,""),"")</f>
        <v/>
      </c>
      <c r="FW546" s="233" t="str">
        <f>IF(Deník!$W546&lt;&gt;"",IF(Deník!$Y546=Statistika!$F$81,Deník!$W546,""),"")</f>
        <v/>
      </c>
      <c r="FX546" s="233" t="str">
        <f>IF(Deník!$W546&lt;&gt;"",IF(Deník!$Y546=Statistika!$F$82,Deník!$W546,""),"")</f>
        <v/>
      </c>
      <c r="FY546" s="233" t="str">
        <f>IF(Deník!$W546&lt;&gt;"",IF(Deník!$Y546=Statistika!$F$83,Deník!$W546,""),"")</f>
        <v/>
      </c>
      <c r="FZ546" s="233" t="str">
        <f>IF(Deník!$W546&lt;&gt;"",IF(Deník!$Y546=Statistika!$F$84,Deník!$W546,""),"")</f>
        <v/>
      </c>
      <c r="GA546" s="233" t="str">
        <f>IF(Deník!$W546&lt;&gt;"",IF(Deník!$Y546=Statistika!$F$85,Deník!$W546,""),"")</f>
        <v/>
      </c>
      <c r="GB546" s="233" t="str">
        <f>IF(Deník!$W546&lt;&gt;"",IF(Deník!$Y546=Statistika!$F$86,Deník!$W546,""),"")</f>
        <v/>
      </c>
      <c r="GC546" s="233" t="str">
        <f>IF(Deník!$W546&lt;&gt;"",IF(Deník!$Y546=Statistika!$F$87,Deník!$W546,""),"")</f>
        <v/>
      </c>
      <c r="GD546" s="233" t="str">
        <f>IF(Deník!$W546&lt;&gt;"",IF(Deník!$Y546=Statistika!$F$88,Deník!$W546,""),"")</f>
        <v/>
      </c>
      <c r="GE546" s="233" t="str">
        <f>IF(Deník!$W546&lt;&gt;"",IF(Deník!$Y546=Statistika!$F$89,Deník!$W546,""),"")</f>
        <v/>
      </c>
      <c r="GF546" s="233" t="str">
        <f>IF(Deník!$W546&lt;&gt;"",IF(Deník!$Y546=Statistika!$F$90,Deník!$W546,""),"")</f>
        <v/>
      </c>
      <c r="GG546" s="233" t="str">
        <f>IF(Deník!$W546&lt;&gt;"",IF(Deník!$Y546=Statistika!$F$91,Deník!$W546,""),"")</f>
        <v/>
      </c>
      <c r="GH546" s="233"/>
      <c r="GI546" s="233" t="str">
        <f>IF(Deník!$W546&lt;&gt;"",IF(Deník!$AB546=Statistika!$L$100,Deník!$W546,""),"")</f>
        <v/>
      </c>
      <c r="GJ546" s="233" t="str">
        <f>IF(Deník!$W546&lt;&gt;"",IF(Deník!$AB546=Statistika!$L$101,Deník!$W546,""),"")</f>
        <v/>
      </c>
      <c r="GK546" s="233" t="str">
        <f>IF(Deník!$W546&lt;&gt;"",IF(Deník!$AB546=Statistika!$L$102,Deník!$W546,""),"")</f>
        <v/>
      </c>
      <c r="GL546" s="233" t="str">
        <f>IF(Deník!$W546&lt;&gt;"",IF(Deník!$AB546=Statistika!$L$103,Deník!$W546,""),"")</f>
        <v/>
      </c>
      <c r="GM546" s="233" t="str">
        <f>IF(Deník!$W546&lt;&gt;"",IF(Deník!$AB546=Statistika!$L$104,Deník!$W546,""),"")</f>
        <v/>
      </c>
      <c r="GN546" s="233" t="str">
        <f>IF(Deník!$W546&lt;&gt;"",IF(Deník!$AB546=Statistika!$L$105,Deník!$W546,""),"")</f>
        <v/>
      </c>
      <c r="GO546" s="233" t="str">
        <f>IF(Deník!$W546&lt;&gt;"",IF(Deník!$AB546=Statistika!$L$106,Deník!$W546,""),"")</f>
        <v/>
      </c>
      <c r="GP546" s="233" t="str">
        <f>IF(Deník!$W546&lt;&gt;"",IF(Deník!$AB546=Statistika!$L$107,Deník!$W546,""),"")</f>
        <v/>
      </c>
      <c r="GQ546" s="233" t="str">
        <f>IF(Deník!$W546&lt;&gt;"",IF(Deník!$AB546=Statistika!$L$108,Deník!$W546,""),"")</f>
        <v/>
      </c>
      <c r="GS546" s="233" t="str">
        <f>IF(Deník!$W546&lt;0,IF(Deník!$AC546=Statistika!$F$117,Deník!$W546,""),"")</f>
        <v/>
      </c>
      <c r="GT546" s="233" t="str">
        <f>IF(Deník!$W546&lt;0,IF(Deník!$AC546=Statistika!$F$118,Deník!$W546,""),"")</f>
        <v/>
      </c>
      <c r="GU546" s="233" t="str">
        <f>IF(Deník!$W546&lt;0,IF(Deník!$AC546=Statistika!$F$119,Deník!$W546,""),"")</f>
        <v/>
      </c>
      <c r="GV546" s="233" t="str">
        <f>IF(Deník!$W546&lt;0,IF(Deník!$AC546=Statistika!$F$120,Deník!$W546,""),"")</f>
        <v/>
      </c>
      <c r="GW546" s="233" t="str">
        <f>IF(Deník!$W546&lt;0,IF(Deník!$AC546=Statistika!$F$121,Deník!$W546,""),"")</f>
        <v/>
      </c>
      <c r="GX546" s="233" t="str">
        <f>IF(Deník!$W546&lt;0,IF(Deník!$AC546=Statistika!$F$122,Deník!$W546,""),"")</f>
        <v/>
      </c>
      <c r="GY546" s="233" t="str">
        <f>IF(Deník!$W546&lt;0,IF(Deník!$AC546=Statistika!$F$123,Deník!$W546,""),"")</f>
        <v/>
      </c>
      <c r="GZ546" s="233" t="str">
        <f>IF(Deník!$W546&lt;0,IF(Deník!$AC546=Statistika!$F$124,Deník!$W546,""),"")</f>
        <v/>
      </c>
      <c r="HA546" s="233" t="str">
        <f>IF(Deník!$W546&lt;0,IF(Deník!$AC546=Statistika!$F$125,Deník!$W546,""),"")</f>
        <v/>
      </c>
      <c r="HC546" s="233" t="str">
        <f>IF(Deník!$W546&lt;0,IF(Deník!$AD546=Statistika!$F$133,Deník!$W546,""),"")</f>
        <v/>
      </c>
      <c r="HD546" s="233" t="str">
        <f>IF(Deník!$W546&lt;0,IF(Deník!$AD546=Statistika!$F$134,Deník!$W546,""),"")</f>
        <v/>
      </c>
      <c r="HE546" s="233" t="str">
        <f>IF(Deník!$W546&lt;0,IF(Deník!$AD546=Statistika!$F$135,Deník!$W546,""),"")</f>
        <v/>
      </c>
      <c r="HF546" s="233" t="str">
        <f>IF(Deník!$W546&lt;0,IF(Deník!$AD546=Statistika!$F$136,Deník!$W546,""),"")</f>
        <v/>
      </c>
      <c r="HG546" s="233" t="str">
        <f>IF(Deník!$W546&lt;0,IF(Deník!$AD546=Statistika!$F$137,Deník!$W546,""),"")</f>
        <v/>
      </c>
      <c r="ID546" s="8">
        <f>Tabulka4[[#This Row],[Sloupec3]]</f>
        <v>0</v>
      </c>
      <c r="IE546" s="17" t="str">
        <f>IF(AND([1]Deník!$C546&gt;='[1]Měsíční shrnutí'!$D$1,[1]Deník!$C546&lt;='[1]Měsíční shrnutí'!$F$1),[1]Deník!$X546,"")</f>
        <v/>
      </c>
    </row>
    <row r="547" spans="1:239">
      <c r="A547" s="8">
        <f>Deník!C548</f>
        <v>0</v>
      </c>
      <c r="B547" s="50" t="str">
        <f>Deník!R548</f>
        <v/>
      </c>
      <c r="C547" s="102" t="str">
        <f>IF(AND(Deník!R548&gt;1,Deník!R548&lt;&gt;""),1,"")</f>
        <v/>
      </c>
      <c r="D547" s="102" t="str">
        <f>IF(AND(Deník!R548&lt;=0,Deník!R548&lt;&gt;""),1,"")</f>
        <v/>
      </c>
      <c r="E547" s="103" t="str">
        <f>IF(AND(Deník!R548&gt;=0,Deník!R548&lt;=1),1,"")</f>
        <v/>
      </c>
      <c r="F547" s="79" t="str">
        <f>IF(Deník!R548&lt;&gt;"",Deník!R548+F546,"")</f>
        <v/>
      </c>
      <c r="G547" s="85"/>
      <c r="H547" s="54" t="str">
        <f>IF(MONTH(Deník!$C547)=H$2,IF(AND(Deník!$R547&gt;=0,Deník!$R547&lt;=1),"BE",Deník!$R547),"")</f>
        <v/>
      </c>
      <c r="I547" s="11" t="str">
        <f>IF(MONTH(Deník!$C547)=I$2,IF(AND(Deník!$R547&gt;=0,Deník!$R547&lt;=1),"BE",Deník!$R547),"")</f>
        <v/>
      </c>
      <c r="J547" s="11" t="str">
        <f>IF(MONTH(Deník!$C547)=J$2,IF(AND(Deník!$R547&gt;=0,Deník!$R547&lt;=1),"BE",Deník!$R547),"")</f>
        <v/>
      </c>
      <c r="K547" s="11" t="str">
        <f>IF(MONTH(Deník!$C547)=K$2,IF(AND(Deník!$R547&gt;=0,Deník!$R547&lt;=1),"BE",Deník!$R547),"")</f>
        <v/>
      </c>
      <c r="L547" s="11" t="str">
        <f>IF(MONTH(Deník!$C547)=L$2,IF(AND(Deník!$R547&gt;=0,Deník!$R547&lt;=1),"BE",Deník!$R547),"")</f>
        <v/>
      </c>
      <c r="M547" s="11" t="str">
        <f>IF(MONTH(Deník!$C547)=M$2,IF(AND(Deník!$R547&gt;=0,Deník!$R547&lt;=1),"BE",Deník!$R547),"")</f>
        <v/>
      </c>
      <c r="N547" s="11" t="str">
        <f>IF(MONTH(Deník!$C547)=N$2,IF(AND(Deník!$R547&gt;=0,Deník!$R547&lt;=1),"BE",Deník!$R547),"")</f>
        <v/>
      </c>
      <c r="O547" s="11" t="str">
        <f>IF(MONTH(Deník!$C547)=O$2,IF(AND(Deník!$R547&gt;=0,Deník!$R547&lt;=1),"BE",Deník!$R547),"")</f>
        <v/>
      </c>
      <c r="P547" s="11" t="str">
        <f>IF(MONTH(Deník!$C547)=P$2,IF(AND(Deník!$R547&gt;=0,Deník!$R547&lt;=1),"BE",Deník!$R547),"")</f>
        <v/>
      </c>
      <c r="Q547" s="11" t="str">
        <f>IF(MONTH(Deník!$C547)=Q$2,IF(AND(Deník!$R547&gt;=0,Deník!$R547&lt;=1),"BE",Deník!$R547),"")</f>
        <v/>
      </c>
      <c r="R547" s="11" t="str">
        <f>IF(MONTH(Deník!$C547)=R$2,IF(AND(Deník!$R547&gt;=0,Deník!$R547&lt;=1),"BE",Deník!$R547),"")</f>
        <v/>
      </c>
      <c r="S547" s="57" t="str">
        <f>IF(MONTH(Deník!$C547)=S$2,IF(AND(Deník!$R547&gt;=0,Deník!$R547&lt;=1),"BE",Deník!$R547),"")</f>
        <v/>
      </c>
      <c r="U547" s="12"/>
      <c r="V547" s="12"/>
      <c r="X547" s="600" t="str">
        <f>IF(Deník!$R547&lt;&gt;"",IF(Deník!$B547=Statistika!$F$63,IF(AND(Deník!$R547&gt;=0,Deník!$R547&lt;=1),"BE",Deník!$R547),""),"")</f>
        <v/>
      </c>
      <c r="Y547" s="13" t="str">
        <f>IF(Deník!$R547&lt;&gt;"",IF(Deník!$B547=Statistika!$F$64,IF(AND(Deník!$R547&gt;=0,Deník!$R547&lt;=1),"BE",Deník!$R547),""),"")</f>
        <v/>
      </c>
      <c r="Z547" s="13" t="str">
        <f>IF(Deník!$R547&lt;&gt;"",IF(Deník!$B547=Statistika!$F$65,IF(AND(Deník!$R547&gt;=0,Deník!$R547&lt;=1),"BE",Deník!$R547),""),"")</f>
        <v/>
      </c>
      <c r="AA547" s="13" t="str">
        <f>IF(Deník!$R547&lt;&gt;"",IF(Deník!$B547=Statistika!$F$66,IF(AND(Deník!$R547&gt;=0,Deník!$R547&lt;=1),"BE",Deník!$R547),""),"")</f>
        <v/>
      </c>
      <c r="AB547" s="13" t="str">
        <f>IF(Deník!$R547&lt;&gt;"",IF(Deník!$B547=Statistika!$F$67,IF(AND(Deník!$R547&gt;=0,Deník!$R547&lt;=1),"BE",Deník!$R547),""),"")</f>
        <v/>
      </c>
      <c r="AC547" s="13" t="str">
        <f>IF(Deník!$R547&lt;&gt;"",IF(Deník!$B547=Statistika!$F$68,IF(AND(Deník!$R547&gt;=0,Deník!$R547&lt;=1),"BE",Deník!$R547),""),"")</f>
        <v/>
      </c>
      <c r="AD547" s="13" t="str">
        <f>IF(Deník!$R547&lt;&gt;"",IF(Deník!$B547=Statistika!$F$69,IF(AND(Deník!$R547&gt;=0,Deník!$R547&lt;=1),"BE",Deník!$R547),""),"")</f>
        <v/>
      </c>
      <c r="AE547" s="601" t="str">
        <f>IF(Deník!$R547&lt;&gt;"",IF(Deník!$B547=Statistika!$F$70,IF(AND(Deník!$R547&gt;=0,Deník!$R547&lt;=1),"BE",Deník!$R547),""),"")</f>
        <v/>
      </c>
      <c r="AF547" s="90"/>
      <c r="AG547" s="63" t="str">
        <f>IF(Deník!$R547&lt;&gt;"",IF(Deník!$J547="L",IF(AND(Deník!$R547&gt;=0,Deník!$R547&lt;=1),"BE",Deník!$R547),""),"")</f>
        <v/>
      </c>
      <c r="AH547" s="13" t="str">
        <f>IF(Deník!$R547&lt;&gt;"",IF(Deník!$J547="S",IF(AND(Deník!$R547&gt;=0,Deník!$R547&lt;=1),"BE",Deník!$R547),""),"")</f>
        <v/>
      </c>
      <c r="AI547" s="95"/>
      <c r="AJ547" s="71" t="str">
        <f>IF(Deník!N548&lt;&gt;"",Deník!N548*-1,"")</f>
        <v/>
      </c>
      <c r="AK547" s="88"/>
      <c r="AL547" s="63" t="str">
        <f>IF(WEEKDAY(Deník!$C547,2)=1,IF(AND(Deník!$R547&gt;=0,Deník!$R547&lt;=1),"BE",Deník!$R547),"")</f>
        <v/>
      </c>
      <c r="AM547" s="13" t="str">
        <f>IF(WEEKDAY(Deník!$C547,2)=2,IF(AND(Deník!$R547&gt;=0,Deník!$R547&lt;=1),"BE",Deník!$R547),"")</f>
        <v/>
      </c>
      <c r="AN547" s="13" t="str">
        <f>IF(WEEKDAY(Deník!$C547,2)=3,IF(AND(Deník!$R547&gt;=0,Deník!$R547&lt;=1),"BE",Deník!$R547),"")</f>
        <v/>
      </c>
      <c r="AO547" s="13" t="str">
        <f>IF(WEEKDAY(Deník!$C547,2)=4,IF(AND(Deník!$R547&gt;=0,Deník!$R547&lt;=1),"BE",Deník!$R547),"")</f>
        <v/>
      </c>
      <c r="AP547" s="60" t="str">
        <f>IF(WEEKDAY(Deník!$C547,2)=5,IF(AND(Deník!$R547&gt;=0,Deník!$R547&lt;=1),"BE",Deník!$R547),"")</f>
        <v/>
      </c>
      <c r="AQ547" s="99"/>
      <c r="AR547" s="100">
        <f>Deník!D547</f>
        <v>0</v>
      </c>
      <c r="AS547" s="63" t="str">
        <f>IF(Deník!$D547&lt;&gt;"",IF(AND(Deník!$D547&gt;=AS$2,Deník!$D547&lt;=AS$3),IF(AND(Deník!$R547&gt;=0,Deník!$R547&lt;=1),"BE",Deník!$R547),""),"")</f>
        <v/>
      </c>
      <c r="AT547" s="63" t="str">
        <f>IF(Deník!$D547&lt;&gt;"",IF(AND(Deník!$D547&gt;=AT$2,Deník!$D547&lt;=AT$3),IF(AND(Deník!$R547&gt;=0,Deník!$R547&lt;=1),"BE",Deník!$R547),""),"")</f>
        <v/>
      </c>
      <c r="AU547" s="63" t="str">
        <f>IF(Deník!$D547&lt;&gt;"",IF(AND(Deník!$D547&gt;=AU$2,Deník!$D547&lt;=AU$3),IF(AND(Deník!$R547&gt;=0,Deník!$R547&lt;=1),"BE",Deník!$R547),""),"")</f>
        <v/>
      </c>
      <c r="AV547" s="63" t="str">
        <f>IF(Deník!$D547&lt;&gt;"",IF(AND(Deník!$D547&gt;=AV$2,Deník!$D547&lt;=AV$3),IF(AND(Deník!$R547&gt;=0,Deník!$R547&lt;=1),"BE",Deník!$R547),""),"")</f>
        <v/>
      </c>
      <c r="AW547" s="63" t="str">
        <f>IF(Deník!$D547&lt;&gt;"",IF(AND(Deník!$D547&gt;=AW$2,Deník!$D547&lt;=AW$3),IF(AND(Deník!$R547&gt;=0,Deník!$R547&lt;=1),"BE",Deník!$R547),""),"")</f>
        <v/>
      </c>
      <c r="AX547" s="63" t="str">
        <f>IF(Deník!$D547&lt;&gt;"",IF(AND(Deník!$D547&gt;=AX$2,Deník!$D547&lt;=AX$3),IF(AND(Deník!$R547&gt;=0,Deník!$R547&lt;=1),"BE",Deník!$R547),""),"")</f>
        <v/>
      </c>
      <c r="AY547" s="63" t="str">
        <f>IF(Deník!$D547&lt;&gt;"",IF(AND(Deník!$D547&gt;=AY$2,Deník!$D547&lt;=AY$3),IF(AND(Deník!$R547&gt;=0,Deník!$R547&lt;=1),"BE",Deník!$R547),""),"")</f>
        <v/>
      </c>
      <c r="AZ547" s="63" t="str">
        <f>IF(Deník!$D547&lt;&gt;"",IF(AND(Deník!$D547&gt;=AZ$2,Deník!$D547&lt;=AZ$3),IF(AND(Deník!$R547&gt;=0,Deník!$R547&lt;=1),"BE",Deník!$R547),""),"")</f>
        <v/>
      </c>
      <c r="BA547" s="63" t="str">
        <f>IF(Deník!$D547&lt;&gt;"",IF(AND(Deník!$D547&gt;=BA$2,Deník!$D547&lt;=BA$3),IF(AND(Deník!$R547&gt;=0,Deník!$R547&lt;=1),"BE",Deník!$R547),""),"")</f>
        <v/>
      </c>
      <c r="BB547" s="63" t="str">
        <f>IF(Deník!$D547&lt;&gt;"",IF(AND(Deník!$D547&gt;=BB$2,Deník!$D547&lt;=BB$3),IF(AND(Deník!$R547&gt;=0,Deník!$R547&lt;=1),"BE",Deník!$R547),""),"")</f>
        <v/>
      </c>
      <c r="BC547" s="71" t="str">
        <f>IF(Deník!$D547&lt;&gt;"",IF(AND(Deník!$D547&gt;=BC$2,Deník!$D547&lt;=BC$3),IF(AND(Deník!$R547&gt;=0,Deník!$R547&lt;=1),"BE",Deník!$R547),""),"")</f>
        <v/>
      </c>
      <c r="BD547" s="20" t="str">
        <f>IF(Deník!$J548="S",(Deník!$M548-Deník!$K548),IF(Deník!$J548="L",(Deník!$K548-Deník!$M548),""))</f>
        <v/>
      </c>
      <c r="BE547" s="20" t="str">
        <f>IF(Deník!$J548="S",(Deník!$K548-Deník!$O548),IF(Deník!$J548="L",(Deník!$O548-Deník!$K548),""))</f>
        <v/>
      </c>
      <c r="BF547" s="20" t="str">
        <f>IF(Deník!$J548="S",(Deník!$K548-Deník!$L548),IF(Deník!$J548="L",(Deník!$L548-Deník!$K548),""))</f>
        <v/>
      </c>
      <c r="BG547" s="20" t="str">
        <f>IF(Deník!$J548="S",(Deník!$K548-Deník!$S548),IF(Deník!$J548="L",(Deník!$S548-Deník!$K548),""))</f>
        <v/>
      </c>
      <c r="BH547" s="20" t="str">
        <f>IF(Deník!$J548="S",(Deník!$K548-Deník!$U548),IF(Deník!$J548="L",(Deník!$U548-Deník!$K548),""))</f>
        <v/>
      </c>
      <c r="BI547" s="20" t="str">
        <f>IF(Deník!$R547&gt;1,Deník!$R547,"")</f>
        <v/>
      </c>
      <c r="BJ547" s="20" t="str">
        <f>IF(Deník!$R547&lt;0,Deník!$R547,"")</f>
        <v/>
      </c>
      <c r="BK547" s="17"/>
      <c r="BM547" s="233" t="str">
        <f>IF(Deník!$R547&lt;&gt;"",IF(Deník!$Y547=Statistika!$F$78,IF(AND(Deník!$R547&gt;=0,Deník!$R547&lt;=1),"BE",Deník!$R547),""),"")</f>
        <v/>
      </c>
      <c r="BN547" s="233" t="str">
        <f>IF(Deník!$R547&lt;&gt;"",IF(Deník!$Y547=Statistika!$F$79,IF(AND(Deník!$R547&gt;=0,Deník!$R547&lt;=1),"BE",Deník!$R547),""),"")</f>
        <v/>
      </c>
      <c r="BO547" s="233" t="str">
        <f>IF(Deník!$R547&lt;&gt;"",IF(Deník!$Y547=Statistika!$F$80,IF(AND(Deník!$R547&gt;=0,Deník!$R547&lt;=1),"BE",Deník!$R547),""),"")</f>
        <v/>
      </c>
      <c r="BP547" s="233" t="str">
        <f>IF(Deník!$R547&lt;&gt;"",IF(Deník!$Y547=Statistika!$F$81,IF(AND(Deník!$R547&gt;=0,Deník!$R547&lt;=1),"BE",Deník!$R547),""),"")</f>
        <v/>
      </c>
      <c r="BQ547" s="233" t="str">
        <f>IF(Deník!$R547&lt;&gt;"",IF(Deník!$Y547=Statistika!$F$82,IF(AND(Deník!$R547&gt;=0,Deník!$R547&lt;=1),"BE",Deník!$R547),""),"")</f>
        <v/>
      </c>
      <c r="BR547" s="233" t="str">
        <f>IF(Deník!$R547&lt;&gt;"",IF(Deník!$Y547=Statistika!$F$83,IF(AND(Deník!$R547&gt;=0,Deník!$R547&lt;=1),"BE",Deník!$R547),""),"")</f>
        <v/>
      </c>
      <c r="BS547" s="233" t="str">
        <f>IF(Deník!$R547&lt;&gt;"",IF(Deník!$Y547=Statistika!$F$84,IF(AND(Deník!$R547&gt;=0,Deník!$R547&lt;=1),"BE",Deník!$R547),""),"")</f>
        <v/>
      </c>
      <c r="BT547" s="233" t="str">
        <f>IF(Deník!$R547&lt;&gt;"",IF(Deník!$Y547=Statistika!$F$85,IF(AND(Deník!$R547&gt;=0,Deník!$R547&lt;=1),"BE",Deník!$R547),""),"")</f>
        <v/>
      </c>
      <c r="BU547" s="233" t="str">
        <f>IF(Deník!$R547&lt;&gt;"",IF(Deník!$Y547=Statistika!$F$86,IF(AND(Deník!$R547&gt;=0,Deník!$R547&lt;=1),"BE",Deník!$R547),""),"")</f>
        <v/>
      </c>
      <c r="BV547" s="233" t="str">
        <f>IF(Deník!$R547&lt;&gt;"",IF(Deník!$Y547=Statistika!$F$87,IF(AND(Deník!$R547&gt;=0,Deník!$R547&lt;=1),"BE",Deník!$R547),""),"")</f>
        <v/>
      </c>
      <c r="BW547" s="233" t="str">
        <f>IF(Deník!$R547&lt;&gt;"",IF(Deník!$Y547=Statistika!$F$88,IF(AND(Deník!$R547&gt;=0,Deník!$R547&lt;=1),"BE",Deník!$R547),""),"")</f>
        <v/>
      </c>
      <c r="BX547" s="233" t="str">
        <f>IF(Deník!$R547&lt;&gt;"",IF(Deník!$Y547=Statistika!$F$89,IF(AND(Deník!$R547&gt;=0,Deník!$R547&lt;=1),"BE",Deník!$R547),""),"")</f>
        <v/>
      </c>
      <c r="BY547" s="233" t="str">
        <f>IF(Deník!$R547&lt;&gt;"",IF(Deník!$Y547=Statistika!$F$90,IF(AND(Deník!$R547&gt;=0,Deník!$R547&lt;=1),"BE",Deník!$R547),""),"")</f>
        <v/>
      </c>
      <c r="BZ547" s="233" t="str">
        <f>IF(Deník!$R547&lt;&gt;"",IF(Deník!$Y547=Statistika!$F$91,IF(AND(Deník!$R547&gt;=0,Deník!$R547&lt;=1),"BE",Deník!$R547),""),"")</f>
        <v/>
      </c>
      <c r="CA547" s="233"/>
      <c r="CB547" s="233" t="str">
        <f>IF(Deník!$R547&lt;&gt;"",IF(Deník!$AB547="SL",IF(AND(Deník!$R547&gt;=0,Deník!$R547&lt;=1),"BE",Deník!$R547),""),"")</f>
        <v/>
      </c>
      <c r="CC547" s="233" t="str">
        <f>IF(Deník!$R547&lt;&gt;"",IF(Deník!$AB547="BE10",IF(AND(Deník!$R547&gt;=0,Deník!$R547&lt;=1),"BE",Deník!$R547),""),"")</f>
        <v/>
      </c>
      <c r="CD547" s="233" t="str">
        <f>IF(Deník!$R547&lt;&gt;"",IF(Deník!$AB547="BE15",IF(AND(Deník!$R547&gt;=0,Deník!$R547&lt;=1),"BE",Deník!$R547),""),"")</f>
        <v/>
      </c>
      <c r="CE547" s="233" t="str">
        <f>IF(Deník!$R547&lt;&gt;"",IF(Deník!$AB547="BE20",IF(AND(Deník!$R547&gt;=0,Deník!$R547&lt;=1),"BE",Deník!$R547),""),"")</f>
        <v/>
      </c>
      <c r="CF547" s="233" t="str">
        <f>IF(Deník!$R547&lt;&gt;"",IF(Deník!$AB547="TP1",IF(AND(Deník!$R547&gt;=0,Deník!$R547&lt;=1),"BE",Deník!$R547),""),"")</f>
        <v/>
      </c>
      <c r="CG547" s="233" t="str">
        <f>IF(Deník!$R547&lt;&gt;"",IF(Deník!$AB547="TP2",IF(AND(Deník!$R547&gt;=0,Deník!$R547&lt;=1),"BE",Deník!$R547),""),"")</f>
        <v/>
      </c>
      <c r="CH547" s="233" t="str">
        <f>IF(Deník!$R547&lt;&gt;"",IF(Deník!$AB547="TP3",IF(AND(Deník!$R547&gt;=0,Deník!$R547&lt;=1),"BE",Deník!$R547),""),"")</f>
        <v/>
      </c>
      <c r="CI547" s="233" t="str">
        <f>IF(Deník!$R547&lt;&gt;"",IF(Deník!$AB547="Trailing SL",IF(AND(Deník!$R547&gt;=0,Deník!$R547&lt;=1),"BE",Deník!$R547),""),"")</f>
        <v/>
      </c>
      <c r="CJ547" s="233" t="str">
        <f>IF(Deník!$R547&lt;&gt;"",IF(Deník!$AB547="Manual",IF(AND(Deník!$R547&gt;=0,Deník!$R547&lt;=1),"BE",Deník!$R547),""),"")</f>
        <v/>
      </c>
      <c r="CK547" s="233"/>
      <c r="CL547" s="233" t="str">
        <f>IF(Deník!$R547&lt;0,IF(Deník!$AC547=Statistika!$F$117,Deník!$R547,""),"")</f>
        <v/>
      </c>
      <c r="CM547" s="233" t="str">
        <f>IF(Deník!$R547&lt;0,IF(Deník!$AC547=Statistika!$F$118,Deník!$R547,""),"")</f>
        <v/>
      </c>
      <c r="CN547" s="233" t="str">
        <f>IF(Deník!$R547&lt;0,IF(Deník!$AC547=Statistika!$F$119,Deník!$R547,""),"")</f>
        <v/>
      </c>
      <c r="CO547" s="233" t="str">
        <f>IF(Deník!$R547&lt;0,IF(Deník!$AC547=Statistika!$F$120,Deník!$R547,""),"")</f>
        <v/>
      </c>
      <c r="CP547" s="233" t="str">
        <f>IF(Deník!$R547&lt;0,IF(Deník!$AC547=Statistika!$F$121,Deník!$R547,""),"")</f>
        <v/>
      </c>
      <c r="CQ547" s="233" t="str">
        <f>IF(Deník!$R547&lt;0,IF(Deník!$AC547=Statistika!$F$122,Deník!$R547,""),"")</f>
        <v/>
      </c>
      <c r="CR547" s="233" t="str">
        <f>IF(Deník!$R547&lt;0,IF(Deník!$AC547=Statistika!$F$123,Deník!$R547,""),"")</f>
        <v/>
      </c>
      <c r="CS547" s="233" t="str">
        <f>IF(Deník!$R547&lt;0,IF(Deník!$AC547=Statistika!$F$124,Deník!$R547,""),"")</f>
        <v/>
      </c>
      <c r="CT547" s="233" t="str">
        <f>IF(Deník!$R547&lt;0,IF(Deník!$AC547=Statistika!$F$125,Deník!$R547,""),"")</f>
        <v/>
      </c>
      <c r="CU547" s="233"/>
      <c r="CV547" s="233" t="str">
        <f>IF(Deník!$R547&lt;0,IF(Deník!$AD547=$CV$2,Deník!$R547,""),"")</f>
        <v/>
      </c>
      <c r="CW547" s="233" t="str">
        <f>IF(Deník!$R547&lt;0,IF(Deník!$AD547=$CW$2,Deník!$R547,""),"")</f>
        <v/>
      </c>
      <c r="CX547" s="233" t="str">
        <f>IF(Deník!$R547&lt;0,IF(Deník!$AD547=$CX$2,Deník!$R547,""),"")</f>
        <v/>
      </c>
      <c r="CY547" s="233" t="str">
        <f>IF(Deník!$R547&lt;0,IF(Deník!$AD547=$CY$2,Deník!$R547,""),"")</f>
        <v/>
      </c>
      <c r="CZ547" s="233" t="str">
        <f>IF(Deník!$R547&lt;0,IF(Deník!$AD547=$CZ$2,Deník!$R547,""),"")</f>
        <v/>
      </c>
      <c r="DL547" s="221">
        <f t="shared" si="22"/>
        <v>93847.029999999984</v>
      </c>
      <c r="DM547" s="220">
        <f t="shared" si="21"/>
        <v>-6.1529700000000132E-2</v>
      </c>
      <c r="DO547" s="50">
        <f>Deník!W548</f>
        <v>0</v>
      </c>
      <c r="DP547" s="102" t="str">
        <f>IF(AND(Deník!W548&gt;0),1,"")</f>
        <v/>
      </c>
      <c r="DQ547" s="102">
        <f>IF(AND(Deník!W548&lt;=0),1,"")</f>
        <v>1</v>
      </c>
      <c r="DR547" s="227"/>
      <c r="DS547" s="228"/>
      <c r="DT547" s="85"/>
      <c r="DU547" s="54">
        <f>IF(MONTH(Deník!$C547)=DU$2,Deník!$W547,"")</f>
        <v>0</v>
      </c>
      <c r="DV547" s="222" t="str">
        <f>IF(MONTH(Deník!$C547)=DV$2,Deník!$W547,"")</f>
        <v/>
      </c>
      <c r="DW547" s="222" t="str">
        <f>IF(MONTH(Deník!$C547)=DW$2,Deník!$W547,"")</f>
        <v/>
      </c>
      <c r="DX547" s="222" t="str">
        <f>IF(MONTH(Deník!$C547)=DX$2,Deník!$W547,"")</f>
        <v/>
      </c>
      <c r="DY547" s="222" t="str">
        <f>IF(MONTH(Deník!$C547)=DY$2,Deník!$W547,"")</f>
        <v/>
      </c>
      <c r="DZ547" s="222" t="str">
        <f>IF(MONTH(Deník!$C547)=DZ$2,Deník!$W547,"")</f>
        <v/>
      </c>
      <c r="EA547" s="222" t="str">
        <f>IF(MONTH(Deník!$C547)=EA$2,Deník!$W547,"")</f>
        <v/>
      </c>
      <c r="EB547" s="222" t="str">
        <f>IF(MONTH(Deník!$C547)=EB$2,Deník!$W547,"")</f>
        <v/>
      </c>
      <c r="EC547" s="222" t="str">
        <f>IF(MONTH(Deník!$C547)=EC$2,Deník!$W547,"")</f>
        <v/>
      </c>
      <c r="ED547" s="222" t="str">
        <f>IF(MONTH(Deník!$C547)=ED$2,Deník!$W547,"")</f>
        <v/>
      </c>
      <c r="EE547" s="222" t="str">
        <f>IF(MONTH(Deník!$C547)=EE$2,Deník!$W547,"")</f>
        <v/>
      </c>
      <c r="EF547" s="222" t="str">
        <f>IF(MONTH(Deník!$C547)=EF$2,Deník!$W547,"")</f>
        <v/>
      </c>
      <c r="EI547" s="600" t="str">
        <f>IF(Deník!$W547&lt;&gt;"",IF(Deník!$B547=Statistika!$F$63,Deník!$W547,""),"")</f>
        <v/>
      </c>
      <c r="EJ547" s="13" t="str">
        <f>IF(Deník!$W547&lt;&gt;"",IF(Deník!$B547=Statistika!$F$64,Deník!$W547,""),"")</f>
        <v/>
      </c>
      <c r="EK547" s="13" t="str">
        <f>IF(Deník!$W547&lt;&gt;"",IF(Deník!$B547=Statistika!$F$65,Deník!$W547,""),"")</f>
        <v/>
      </c>
      <c r="EL547" s="13" t="str">
        <f>IF(Deník!$W547&lt;&gt;"",IF(Deník!$B547=Statistika!$F$66,Deník!$W547,""),"")</f>
        <v/>
      </c>
      <c r="EM547" s="13" t="str">
        <f>IF(Deník!$W547&lt;&gt;"",IF(Deník!$B547=Statistika!$F$67,Deník!$W547,""),"")</f>
        <v/>
      </c>
      <c r="EN547" s="13" t="str">
        <f>IF(Deník!$W547&lt;&gt;"",IF(Deník!$B547=Statistika!$F$68,Deník!$W547,""),"")</f>
        <v/>
      </c>
      <c r="EO547" s="13" t="str">
        <f>IF(Deník!$W547&lt;&gt;"",IF(Deník!$B547=Statistika!$F$69,Deník!$W547,""),"")</f>
        <v/>
      </c>
      <c r="EP547" s="601" t="str">
        <f>IF(Deník!$W547&lt;&gt;"",IF(Deník!$B547=Statistika!$F$70,Deník!$W547,""),"")</f>
        <v/>
      </c>
      <c r="EQ547" s="90"/>
      <c r="ER547" s="63" t="str">
        <f>IF(Deník!$W547&lt;&gt;"",IF(Deník!$J547="L",Deník!$W547,""),"")</f>
        <v/>
      </c>
      <c r="ES547" s="13" t="str">
        <f>IF(Deník!$W547&lt;&gt;"",IF(Deník!$J547="S",Deník!$W547,""),"")</f>
        <v/>
      </c>
      <c r="ET547" s="95"/>
      <c r="EU547" s="88"/>
      <c r="EV547" s="63" t="str">
        <f>IF(WEEKDAY(Deník!$C547,2)=1,Deník!$W547,"")</f>
        <v/>
      </c>
      <c r="EW547" s="13" t="str">
        <f>IF(WEEKDAY(Deník!$C547,2)=2,Deník!$W547,"")</f>
        <v/>
      </c>
      <c r="EX547" s="13" t="str">
        <f>IF(WEEKDAY(Deník!$C547,2)=3,Deník!$W547,"")</f>
        <v/>
      </c>
      <c r="EY547" s="13" t="str">
        <f>IF(WEEKDAY(Deník!$C547,2)=4,Deník!$W547,"")</f>
        <v/>
      </c>
      <c r="EZ547" s="60" t="str">
        <f>IF(WEEKDAY(Deník!$C547,2)=5,Deník!$W547,"")</f>
        <v/>
      </c>
      <c r="FA547" s="99"/>
      <c r="FB547" s="100">
        <f>Deník!D547</f>
        <v>0</v>
      </c>
      <c r="FC547" s="63">
        <f>IF($FB547&lt;&gt;"",IF(AND($FB547&gt;=FC$2,$FB547&lt;=FC$3),Deník!$W547,""))</f>
        <v>0</v>
      </c>
      <c r="FD547" s="63" t="str">
        <f>IF($FB547&lt;&gt;"",IF(AND($FB547&gt;=FD$2,$FB547&lt;=FD$3),Deník!$W547,""))</f>
        <v/>
      </c>
      <c r="FE547" s="63" t="str">
        <f>IF($FB547&lt;&gt;"",IF(AND($FB547&gt;=FE$2,$FB547&lt;=FE$3),Deník!$W547,""))</f>
        <v/>
      </c>
      <c r="FF547" s="63" t="str">
        <f>IF($FB547&lt;&gt;"",IF(AND($FB547&gt;=FF$2,$FB547&lt;=FF$3),Deník!$W547,""))</f>
        <v/>
      </c>
      <c r="FG547" s="63" t="str">
        <f>IF($FB547&lt;&gt;"",IF(AND($FB547&gt;=FG$2,$FB547&lt;=FG$3),Deník!$W547,""))</f>
        <v/>
      </c>
      <c r="FH547" s="63" t="str">
        <f>IF($FB547&lt;&gt;"",IF(AND($FB547&gt;=FH$2,$FB547&lt;=FH$3),Deník!$W547,""))</f>
        <v/>
      </c>
      <c r="FI547" s="63" t="str">
        <f>IF($FB547&lt;&gt;"",IF(AND($FB547&gt;=FI$2,$FB547&lt;=FI$3),Deník!$W547,""))</f>
        <v/>
      </c>
      <c r="FJ547" s="63" t="str">
        <f>IF($FB547&lt;&gt;"",IF(AND($FB547&gt;=FJ$2,$FB547&lt;=FJ$3),Deník!$W547,""))</f>
        <v/>
      </c>
      <c r="FK547" s="63" t="str">
        <f>IF($FB547&lt;&gt;"",IF(AND($FB547&gt;=FK$2,$FB547&lt;=FK$3),Deník!$W547,""))</f>
        <v/>
      </c>
      <c r="FL547" s="63" t="str">
        <f>IF($FB547&lt;&gt;"",IF(AND($FB547&gt;=FL$2,$FB547&lt;=FL$3),Deník!$W547,""))</f>
        <v/>
      </c>
      <c r="FM547" s="63" t="str">
        <f>IF($FB547&lt;&gt;"",IF(AND($FB547&gt;=FM$2,$FB547&lt;=FM$3),Deník!$W547,""))</f>
        <v/>
      </c>
      <c r="FN547" s="13"/>
      <c r="FO547" s="20" t="str">
        <f>IF(Deník!$W547&gt;1,Deník!$W547,"")</f>
        <v/>
      </c>
      <c r="FP547" s="20" t="str">
        <f>IF(Deník!$W547&lt;0,Deník!$W547,"")</f>
        <v/>
      </c>
      <c r="FQ547" s="17"/>
      <c r="FS547" s="233"/>
      <c r="FT547" s="233" t="str">
        <f>IF(Deník!$W547&lt;&gt;"",IF(Deník!$Y547=Statistika!$F$78,Deník!$W547,""),"")</f>
        <v/>
      </c>
      <c r="FU547" s="233" t="str">
        <f>IF(Deník!$W547&lt;&gt;"",IF(Deník!$Y547=Statistika!$F$79,Deník!$W547,""),"")</f>
        <v/>
      </c>
      <c r="FV547" s="233" t="str">
        <f>IF(Deník!$W547&lt;&gt;"",IF(Deník!$Y547=Statistika!$F$80,Deník!$W547,""),"")</f>
        <v/>
      </c>
      <c r="FW547" s="233" t="str">
        <f>IF(Deník!$W547&lt;&gt;"",IF(Deník!$Y547=Statistika!$F$81,Deník!$W547,""),"")</f>
        <v/>
      </c>
      <c r="FX547" s="233" t="str">
        <f>IF(Deník!$W547&lt;&gt;"",IF(Deník!$Y547=Statistika!$F$82,Deník!$W547,""),"")</f>
        <v/>
      </c>
      <c r="FY547" s="233" t="str">
        <f>IF(Deník!$W547&lt;&gt;"",IF(Deník!$Y547=Statistika!$F$83,Deník!$W547,""),"")</f>
        <v/>
      </c>
      <c r="FZ547" s="233" t="str">
        <f>IF(Deník!$W547&lt;&gt;"",IF(Deník!$Y547=Statistika!$F$84,Deník!$W547,""),"")</f>
        <v/>
      </c>
      <c r="GA547" s="233" t="str">
        <f>IF(Deník!$W547&lt;&gt;"",IF(Deník!$Y547=Statistika!$F$85,Deník!$W547,""),"")</f>
        <v/>
      </c>
      <c r="GB547" s="233" t="str">
        <f>IF(Deník!$W547&lt;&gt;"",IF(Deník!$Y547=Statistika!$F$86,Deník!$W547,""),"")</f>
        <v/>
      </c>
      <c r="GC547" s="233" t="str">
        <f>IF(Deník!$W547&lt;&gt;"",IF(Deník!$Y547=Statistika!$F$87,Deník!$W547,""),"")</f>
        <v/>
      </c>
      <c r="GD547" s="233" t="str">
        <f>IF(Deník!$W547&lt;&gt;"",IF(Deník!$Y547=Statistika!$F$88,Deník!$W547,""),"")</f>
        <v/>
      </c>
      <c r="GE547" s="233" t="str">
        <f>IF(Deník!$W547&lt;&gt;"",IF(Deník!$Y547=Statistika!$F$89,Deník!$W547,""),"")</f>
        <v/>
      </c>
      <c r="GF547" s="233" t="str">
        <f>IF(Deník!$W547&lt;&gt;"",IF(Deník!$Y547=Statistika!$F$90,Deník!$W547,""),"")</f>
        <v/>
      </c>
      <c r="GG547" s="233" t="str">
        <f>IF(Deník!$W547&lt;&gt;"",IF(Deník!$Y547=Statistika!$F$91,Deník!$W547,""),"")</f>
        <v/>
      </c>
      <c r="GH547" s="233"/>
      <c r="GI547" s="233" t="str">
        <f>IF(Deník!$W547&lt;&gt;"",IF(Deník!$AB547=Statistika!$L$100,Deník!$W547,""),"")</f>
        <v/>
      </c>
      <c r="GJ547" s="233" t="str">
        <f>IF(Deník!$W547&lt;&gt;"",IF(Deník!$AB547=Statistika!$L$101,Deník!$W547,""),"")</f>
        <v/>
      </c>
      <c r="GK547" s="233" t="str">
        <f>IF(Deník!$W547&lt;&gt;"",IF(Deník!$AB547=Statistika!$L$102,Deník!$W547,""),"")</f>
        <v/>
      </c>
      <c r="GL547" s="233" t="str">
        <f>IF(Deník!$W547&lt;&gt;"",IF(Deník!$AB547=Statistika!$L$103,Deník!$W547,""),"")</f>
        <v/>
      </c>
      <c r="GM547" s="233" t="str">
        <f>IF(Deník!$W547&lt;&gt;"",IF(Deník!$AB547=Statistika!$L$104,Deník!$W547,""),"")</f>
        <v/>
      </c>
      <c r="GN547" s="233" t="str">
        <f>IF(Deník!$W547&lt;&gt;"",IF(Deník!$AB547=Statistika!$L$105,Deník!$W547,""),"")</f>
        <v/>
      </c>
      <c r="GO547" s="233" t="str">
        <f>IF(Deník!$W547&lt;&gt;"",IF(Deník!$AB547=Statistika!$L$106,Deník!$W547,""),"")</f>
        <v/>
      </c>
      <c r="GP547" s="233" t="str">
        <f>IF(Deník!$W547&lt;&gt;"",IF(Deník!$AB547=Statistika!$L$107,Deník!$W547,""),"")</f>
        <v/>
      </c>
      <c r="GQ547" s="233" t="str">
        <f>IF(Deník!$W547&lt;&gt;"",IF(Deník!$AB547=Statistika!$L$108,Deník!$W547,""),"")</f>
        <v/>
      </c>
      <c r="GS547" s="233" t="str">
        <f>IF(Deník!$W547&lt;0,IF(Deník!$AC547=Statistika!$F$117,Deník!$W547,""),"")</f>
        <v/>
      </c>
      <c r="GT547" s="233" t="str">
        <f>IF(Deník!$W547&lt;0,IF(Deník!$AC547=Statistika!$F$118,Deník!$W547,""),"")</f>
        <v/>
      </c>
      <c r="GU547" s="233" t="str">
        <f>IF(Deník!$W547&lt;0,IF(Deník!$AC547=Statistika!$F$119,Deník!$W547,""),"")</f>
        <v/>
      </c>
      <c r="GV547" s="233" t="str">
        <f>IF(Deník!$W547&lt;0,IF(Deník!$AC547=Statistika!$F$120,Deník!$W547,""),"")</f>
        <v/>
      </c>
      <c r="GW547" s="233" t="str">
        <f>IF(Deník!$W547&lt;0,IF(Deník!$AC547=Statistika!$F$121,Deník!$W547,""),"")</f>
        <v/>
      </c>
      <c r="GX547" s="233" t="str">
        <f>IF(Deník!$W547&lt;0,IF(Deník!$AC547=Statistika!$F$122,Deník!$W547,""),"")</f>
        <v/>
      </c>
      <c r="GY547" s="233" t="str">
        <f>IF(Deník!$W547&lt;0,IF(Deník!$AC547=Statistika!$F$123,Deník!$W547,""),"")</f>
        <v/>
      </c>
      <c r="GZ547" s="233" t="str">
        <f>IF(Deník!$W547&lt;0,IF(Deník!$AC547=Statistika!$F$124,Deník!$W547,""),"")</f>
        <v/>
      </c>
      <c r="HA547" s="233" t="str">
        <f>IF(Deník!$W547&lt;0,IF(Deník!$AC547=Statistika!$F$125,Deník!$W547,""),"")</f>
        <v/>
      </c>
      <c r="HC547" s="233" t="str">
        <f>IF(Deník!$W547&lt;0,IF(Deník!$AD547=Statistika!$F$133,Deník!$W547,""),"")</f>
        <v/>
      </c>
      <c r="HD547" s="233" t="str">
        <f>IF(Deník!$W547&lt;0,IF(Deník!$AD547=Statistika!$F$134,Deník!$W547,""),"")</f>
        <v/>
      </c>
      <c r="HE547" s="233" t="str">
        <f>IF(Deník!$W547&lt;0,IF(Deník!$AD547=Statistika!$F$135,Deník!$W547,""),"")</f>
        <v/>
      </c>
      <c r="HF547" s="233" t="str">
        <f>IF(Deník!$W547&lt;0,IF(Deník!$AD547=Statistika!$F$136,Deník!$W547,""),"")</f>
        <v/>
      </c>
      <c r="HG547" s="233" t="str">
        <f>IF(Deník!$W547&lt;0,IF(Deník!$AD547=Statistika!$F$137,Deník!$W547,""),"")</f>
        <v/>
      </c>
      <c r="ID547" s="8">
        <f>Tabulka4[[#This Row],[Sloupec3]]</f>
        <v>0</v>
      </c>
      <c r="IE547" s="17" t="str">
        <f>IF(AND([1]Deník!$C547&gt;='[1]Měsíční shrnutí'!$D$1,[1]Deník!$C547&lt;='[1]Měsíční shrnutí'!$F$1),[1]Deník!$X547,"")</f>
        <v/>
      </c>
    </row>
    <row r="548" spans="1:239">
      <c r="A548" s="8">
        <f>Deník!C549</f>
        <v>0</v>
      </c>
      <c r="B548" s="50" t="str">
        <f>Deník!R549</f>
        <v/>
      </c>
      <c r="C548" s="102" t="str">
        <f>IF(AND(Deník!R549&gt;1,Deník!R549&lt;&gt;""),1,"")</f>
        <v/>
      </c>
      <c r="D548" s="102" t="str">
        <f>IF(AND(Deník!R549&lt;=0,Deník!R549&lt;&gt;""),1,"")</f>
        <v/>
      </c>
      <c r="E548" s="103" t="str">
        <f>IF(AND(Deník!R549&gt;=0,Deník!R549&lt;=1),1,"")</f>
        <v/>
      </c>
      <c r="F548" s="79" t="str">
        <f>IF(Deník!R549&lt;&gt;"",Deník!R549+F547,"")</f>
        <v/>
      </c>
      <c r="G548" s="85"/>
      <c r="H548" s="54" t="str">
        <f>IF(MONTH(Deník!$C548)=H$2,IF(AND(Deník!$R548&gt;=0,Deník!$R548&lt;=1),"BE",Deník!$R548),"")</f>
        <v/>
      </c>
      <c r="I548" s="11" t="str">
        <f>IF(MONTH(Deník!$C548)=I$2,IF(AND(Deník!$R548&gt;=0,Deník!$R548&lt;=1),"BE",Deník!$R548),"")</f>
        <v/>
      </c>
      <c r="J548" s="11" t="str">
        <f>IF(MONTH(Deník!$C548)=J$2,IF(AND(Deník!$R548&gt;=0,Deník!$R548&lt;=1),"BE",Deník!$R548),"")</f>
        <v/>
      </c>
      <c r="K548" s="11" t="str">
        <f>IF(MONTH(Deník!$C548)=K$2,IF(AND(Deník!$R548&gt;=0,Deník!$R548&lt;=1),"BE",Deník!$R548),"")</f>
        <v/>
      </c>
      <c r="L548" s="11" t="str">
        <f>IF(MONTH(Deník!$C548)=L$2,IF(AND(Deník!$R548&gt;=0,Deník!$R548&lt;=1),"BE",Deník!$R548),"")</f>
        <v/>
      </c>
      <c r="M548" s="11" t="str">
        <f>IF(MONTH(Deník!$C548)=M$2,IF(AND(Deník!$R548&gt;=0,Deník!$R548&lt;=1),"BE",Deník!$R548),"")</f>
        <v/>
      </c>
      <c r="N548" s="11" t="str">
        <f>IF(MONTH(Deník!$C548)=N$2,IF(AND(Deník!$R548&gt;=0,Deník!$R548&lt;=1),"BE",Deník!$R548),"")</f>
        <v/>
      </c>
      <c r="O548" s="11" t="str">
        <f>IF(MONTH(Deník!$C548)=O$2,IF(AND(Deník!$R548&gt;=0,Deník!$R548&lt;=1),"BE",Deník!$R548),"")</f>
        <v/>
      </c>
      <c r="P548" s="11" t="str">
        <f>IF(MONTH(Deník!$C548)=P$2,IF(AND(Deník!$R548&gt;=0,Deník!$R548&lt;=1),"BE",Deník!$R548),"")</f>
        <v/>
      </c>
      <c r="Q548" s="11" t="str">
        <f>IF(MONTH(Deník!$C548)=Q$2,IF(AND(Deník!$R548&gt;=0,Deník!$R548&lt;=1),"BE",Deník!$R548),"")</f>
        <v/>
      </c>
      <c r="R548" s="11" t="str">
        <f>IF(MONTH(Deník!$C548)=R$2,IF(AND(Deník!$R548&gt;=0,Deník!$R548&lt;=1),"BE",Deník!$R548),"")</f>
        <v/>
      </c>
      <c r="S548" s="57" t="str">
        <f>IF(MONTH(Deník!$C548)=S$2,IF(AND(Deník!$R548&gt;=0,Deník!$R548&lt;=1),"BE",Deník!$R548),"")</f>
        <v/>
      </c>
      <c r="U548" s="12"/>
      <c r="V548" s="12"/>
      <c r="X548" s="600" t="str">
        <f>IF(Deník!$R548&lt;&gt;"",IF(Deník!$B548=Statistika!$F$63,IF(AND(Deník!$R548&gt;=0,Deník!$R548&lt;=1),"BE",Deník!$R548),""),"")</f>
        <v/>
      </c>
      <c r="Y548" s="13" t="str">
        <f>IF(Deník!$R548&lt;&gt;"",IF(Deník!$B548=Statistika!$F$64,IF(AND(Deník!$R548&gt;=0,Deník!$R548&lt;=1),"BE",Deník!$R548),""),"")</f>
        <v/>
      </c>
      <c r="Z548" s="13" t="str">
        <f>IF(Deník!$R548&lt;&gt;"",IF(Deník!$B548=Statistika!$F$65,IF(AND(Deník!$R548&gt;=0,Deník!$R548&lt;=1),"BE",Deník!$R548),""),"")</f>
        <v/>
      </c>
      <c r="AA548" s="13" t="str">
        <f>IF(Deník!$R548&lt;&gt;"",IF(Deník!$B548=Statistika!$F$66,IF(AND(Deník!$R548&gt;=0,Deník!$R548&lt;=1),"BE",Deník!$R548),""),"")</f>
        <v/>
      </c>
      <c r="AB548" s="13" t="str">
        <f>IF(Deník!$R548&lt;&gt;"",IF(Deník!$B548=Statistika!$F$67,IF(AND(Deník!$R548&gt;=0,Deník!$R548&lt;=1),"BE",Deník!$R548),""),"")</f>
        <v/>
      </c>
      <c r="AC548" s="13" t="str">
        <f>IF(Deník!$R548&lt;&gt;"",IF(Deník!$B548=Statistika!$F$68,IF(AND(Deník!$R548&gt;=0,Deník!$R548&lt;=1),"BE",Deník!$R548),""),"")</f>
        <v/>
      </c>
      <c r="AD548" s="13" t="str">
        <f>IF(Deník!$R548&lt;&gt;"",IF(Deník!$B548=Statistika!$F$69,IF(AND(Deník!$R548&gt;=0,Deník!$R548&lt;=1),"BE",Deník!$R548),""),"")</f>
        <v/>
      </c>
      <c r="AE548" s="601" t="str">
        <f>IF(Deník!$R548&lt;&gt;"",IF(Deník!$B548=Statistika!$F$70,IF(AND(Deník!$R548&gt;=0,Deník!$R548&lt;=1),"BE",Deník!$R548),""),"")</f>
        <v/>
      </c>
      <c r="AF548" s="90"/>
      <c r="AG548" s="63" t="str">
        <f>IF(Deník!$R548&lt;&gt;"",IF(Deník!$J548="L",IF(AND(Deník!$R548&gt;=0,Deník!$R548&lt;=1),"BE",Deník!$R548),""),"")</f>
        <v/>
      </c>
      <c r="AH548" s="13" t="str">
        <f>IF(Deník!$R548&lt;&gt;"",IF(Deník!$J548="S",IF(AND(Deník!$R548&gt;=0,Deník!$R548&lt;=1),"BE",Deník!$R548),""),"")</f>
        <v/>
      </c>
      <c r="AI548" s="95"/>
      <c r="AJ548" s="71" t="str">
        <f>IF(Deník!N549&lt;&gt;"",Deník!N549*-1,"")</f>
        <v/>
      </c>
      <c r="AK548" s="88"/>
      <c r="AL548" s="63" t="str">
        <f>IF(WEEKDAY(Deník!$C548,2)=1,IF(AND(Deník!$R548&gt;=0,Deník!$R548&lt;=1),"BE",Deník!$R548),"")</f>
        <v/>
      </c>
      <c r="AM548" s="13" t="str">
        <f>IF(WEEKDAY(Deník!$C548,2)=2,IF(AND(Deník!$R548&gt;=0,Deník!$R548&lt;=1),"BE",Deník!$R548),"")</f>
        <v/>
      </c>
      <c r="AN548" s="13" t="str">
        <f>IF(WEEKDAY(Deník!$C548,2)=3,IF(AND(Deník!$R548&gt;=0,Deník!$R548&lt;=1),"BE",Deník!$R548),"")</f>
        <v/>
      </c>
      <c r="AO548" s="13" t="str">
        <f>IF(WEEKDAY(Deník!$C548,2)=4,IF(AND(Deník!$R548&gt;=0,Deník!$R548&lt;=1),"BE",Deník!$R548),"")</f>
        <v/>
      </c>
      <c r="AP548" s="60" t="str">
        <f>IF(WEEKDAY(Deník!$C548,2)=5,IF(AND(Deník!$R548&gt;=0,Deník!$R548&lt;=1),"BE",Deník!$R548),"")</f>
        <v/>
      </c>
      <c r="AQ548" s="99"/>
      <c r="AR548" s="100">
        <f>Deník!D548</f>
        <v>0</v>
      </c>
      <c r="AS548" s="63" t="str">
        <f>IF(Deník!$D548&lt;&gt;"",IF(AND(Deník!$D548&gt;=AS$2,Deník!$D548&lt;=AS$3),IF(AND(Deník!$R548&gt;=0,Deník!$R548&lt;=1),"BE",Deník!$R548),""),"")</f>
        <v/>
      </c>
      <c r="AT548" s="63" t="str">
        <f>IF(Deník!$D548&lt;&gt;"",IF(AND(Deník!$D548&gt;=AT$2,Deník!$D548&lt;=AT$3),IF(AND(Deník!$R548&gt;=0,Deník!$R548&lt;=1),"BE",Deník!$R548),""),"")</f>
        <v/>
      </c>
      <c r="AU548" s="63" t="str">
        <f>IF(Deník!$D548&lt;&gt;"",IF(AND(Deník!$D548&gt;=AU$2,Deník!$D548&lt;=AU$3),IF(AND(Deník!$R548&gt;=0,Deník!$R548&lt;=1),"BE",Deník!$R548),""),"")</f>
        <v/>
      </c>
      <c r="AV548" s="63" t="str">
        <f>IF(Deník!$D548&lt;&gt;"",IF(AND(Deník!$D548&gt;=AV$2,Deník!$D548&lt;=AV$3),IF(AND(Deník!$R548&gt;=0,Deník!$R548&lt;=1),"BE",Deník!$R548),""),"")</f>
        <v/>
      </c>
      <c r="AW548" s="63" t="str">
        <f>IF(Deník!$D548&lt;&gt;"",IF(AND(Deník!$D548&gt;=AW$2,Deník!$D548&lt;=AW$3),IF(AND(Deník!$R548&gt;=0,Deník!$R548&lt;=1),"BE",Deník!$R548),""),"")</f>
        <v/>
      </c>
      <c r="AX548" s="63" t="str">
        <f>IF(Deník!$D548&lt;&gt;"",IF(AND(Deník!$D548&gt;=AX$2,Deník!$D548&lt;=AX$3),IF(AND(Deník!$R548&gt;=0,Deník!$R548&lt;=1),"BE",Deník!$R548),""),"")</f>
        <v/>
      </c>
      <c r="AY548" s="63" t="str">
        <f>IF(Deník!$D548&lt;&gt;"",IF(AND(Deník!$D548&gt;=AY$2,Deník!$D548&lt;=AY$3),IF(AND(Deník!$R548&gt;=0,Deník!$R548&lt;=1),"BE",Deník!$R548),""),"")</f>
        <v/>
      </c>
      <c r="AZ548" s="63" t="str">
        <f>IF(Deník!$D548&lt;&gt;"",IF(AND(Deník!$D548&gt;=AZ$2,Deník!$D548&lt;=AZ$3),IF(AND(Deník!$R548&gt;=0,Deník!$R548&lt;=1),"BE",Deník!$R548),""),"")</f>
        <v/>
      </c>
      <c r="BA548" s="63" t="str">
        <f>IF(Deník!$D548&lt;&gt;"",IF(AND(Deník!$D548&gt;=BA$2,Deník!$D548&lt;=BA$3),IF(AND(Deník!$R548&gt;=0,Deník!$R548&lt;=1),"BE",Deník!$R548),""),"")</f>
        <v/>
      </c>
      <c r="BB548" s="63" t="str">
        <f>IF(Deník!$D548&lt;&gt;"",IF(AND(Deník!$D548&gt;=BB$2,Deník!$D548&lt;=BB$3),IF(AND(Deník!$R548&gt;=0,Deník!$R548&lt;=1),"BE",Deník!$R548),""),"")</f>
        <v/>
      </c>
      <c r="BC548" s="71" t="str">
        <f>IF(Deník!$D548&lt;&gt;"",IF(AND(Deník!$D548&gt;=BC$2,Deník!$D548&lt;=BC$3),IF(AND(Deník!$R548&gt;=0,Deník!$R548&lt;=1),"BE",Deník!$R548),""),"")</f>
        <v/>
      </c>
      <c r="BD548" s="20" t="str">
        <f>IF(Deník!$J549="S",(Deník!$M549-Deník!$K549),IF(Deník!$J549="L",(Deník!$K549-Deník!$M549),""))</f>
        <v/>
      </c>
      <c r="BE548" s="20" t="str">
        <f>IF(Deník!$J549="S",(Deník!$K549-Deník!$O549),IF(Deník!$J549="L",(Deník!$O549-Deník!$K549),""))</f>
        <v/>
      </c>
      <c r="BF548" s="20" t="str">
        <f>IF(Deník!$J549="S",(Deník!$K549-Deník!$L549),IF(Deník!$J549="L",(Deník!$L549-Deník!$K549),""))</f>
        <v/>
      </c>
      <c r="BG548" s="20" t="str">
        <f>IF(Deník!$J549="S",(Deník!$K549-Deník!$S549),IF(Deník!$J549="L",(Deník!$S549-Deník!$K549),""))</f>
        <v/>
      </c>
      <c r="BH548" s="20" t="str">
        <f>IF(Deník!$J549="S",(Deník!$K549-Deník!$U549),IF(Deník!$J549="L",(Deník!$U549-Deník!$K549),""))</f>
        <v/>
      </c>
      <c r="BI548" s="20" t="str">
        <f>IF(Deník!$R548&gt;1,Deník!$R548,"")</f>
        <v/>
      </c>
      <c r="BJ548" s="20" t="str">
        <f>IF(Deník!$R548&lt;0,Deník!$R548,"")</f>
        <v/>
      </c>
      <c r="BK548" s="17"/>
      <c r="BM548" s="233" t="str">
        <f>IF(Deník!$R548&lt;&gt;"",IF(Deník!$Y548=Statistika!$F$78,IF(AND(Deník!$R548&gt;=0,Deník!$R548&lt;=1),"BE",Deník!$R548),""),"")</f>
        <v/>
      </c>
      <c r="BN548" s="233" t="str">
        <f>IF(Deník!$R548&lt;&gt;"",IF(Deník!$Y548=Statistika!$F$79,IF(AND(Deník!$R548&gt;=0,Deník!$R548&lt;=1),"BE",Deník!$R548),""),"")</f>
        <v/>
      </c>
      <c r="BO548" s="233" t="str">
        <f>IF(Deník!$R548&lt;&gt;"",IF(Deník!$Y548=Statistika!$F$80,IF(AND(Deník!$R548&gt;=0,Deník!$R548&lt;=1),"BE",Deník!$R548),""),"")</f>
        <v/>
      </c>
      <c r="BP548" s="233" t="str">
        <f>IF(Deník!$R548&lt;&gt;"",IF(Deník!$Y548=Statistika!$F$81,IF(AND(Deník!$R548&gt;=0,Deník!$R548&lt;=1),"BE",Deník!$R548),""),"")</f>
        <v/>
      </c>
      <c r="BQ548" s="233" t="str">
        <f>IF(Deník!$R548&lt;&gt;"",IF(Deník!$Y548=Statistika!$F$82,IF(AND(Deník!$R548&gt;=0,Deník!$R548&lt;=1),"BE",Deník!$R548),""),"")</f>
        <v/>
      </c>
      <c r="BR548" s="233" t="str">
        <f>IF(Deník!$R548&lt;&gt;"",IF(Deník!$Y548=Statistika!$F$83,IF(AND(Deník!$R548&gt;=0,Deník!$R548&lt;=1),"BE",Deník!$R548),""),"")</f>
        <v/>
      </c>
      <c r="BS548" s="233" t="str">
        <f>IF(Deník!$R548&lt;&gt;"",IF(Deník!$Y548=Statistika!$F$84,IF(AND(Deník!$R548&gt;=0,Deník!$R548&lt;=1),"BE",Deník!$R548),""),"")</f>
        <v/>
      </c>
      <c r="BT548" s="233" t="str">
        <f>IF(Deník!$R548&lt;&gt;"",IF(Deník!$Y548=Statistika!$F$85,IF(AND(Deník!$R548&gt;=0,Deník!$R548&lt;=1),"BE",Deník!$R548),""),"")</f>
        <v/>
      </c>
      <c r="BU548" s="233" t="str">
        <f>IF(Deník!$R548&lt;&gt;"",IF(Deník!$Y548=Statistika!$F$86,IF(AND(Deník!$R548&gt;=0,Deník!$R548&lt;=1),"BE",Deník!$R548),""),"")</f>
        <v/>
      </c>
      <c r="BV548" s="233" t="str">
        <f>IF(Deník!$R548&lt;&gt;"",IF(Deník!$Y548=Statistika!$F$87,IF(AND(Deník!$R548&gt;=0,Deník!$R548&lt;=1),"BE",Deník!$R548),""),"")</f>
        <v/>
      </c>
      <c r="BW548" s="233" t="str">
        <f>IF(Deník!$R548&lt;&gt;"",IF(Deník!$Y548=Statistika!$F$88,IF(AND(Deník!$R548&gt;=0,Deník!$R548&lt;=1),"BE",Deník!$R548),""),"")</f>
        <v/>
      </c>
      <c r="BX548" s="233" t="str">
        <f>IF(Deník!$R548&lt;&gt;"",IF(Deník!$Y548=Statistika!$F$89,IF(AND(Deník!$R548&gt;=0,Deník!$R548&lt;=1),"BE",Deník!$R548),""),"")</f>
        <v/>
      </c>
      <c r="BY548" s="233" t="str">
        <f>IF(Deník!$R548&lt;&gt;"",IF(Deník!$Y548=Statistika!$F$90,IF(AND(Deník!$R548&gt;=0,Deník!$R548&lt;=1),"BE",Deník!$R548),""),"")</f>
        <v/>
      </c>
      <c r="BZ548" s="233" t="str">
        <f>IF(Deník!$R548&lt;&gt;"",IF(Deník!$Y548=Statistika!$F$91,IF(AND(Deník!$R548&gt;=0,Deník!$R548&lt;=1),"BE",Deník!$R548),""),"")</f>
        <v/>
      </c>
      <c r="CA548" s="233"/>
      <c r="CB548" s="233" t="str">
        <f>IF(Deník!$R548&lt;&gt;"",IF(Deník!$AB548="SL",IF(AND(Deník!$R548&gt;=0,Deník!$R548&lt;=1),"BE",Deník!$R548),""),"")</f>
        <v/>
      </c>
      <c r="CC548" s="233" t="str">
        <f>IF(Deník!$R548&lt;&gt;"",IF(Deník!$AB548="BE10",IF(AND(Deník!$R548&gt;=0,Deník!$R548&lt;=1),"BE",Deník!$R548),""),"")</f>
        <v/>
      </c>
      <c r="CD548" s="233" t="str">
        <f>IF(Deník!$R548&lt;&gt;"",IF(Deník!$AB548="BE15",IF(AND(Deník!$R548&gt;=0,Deník!$R548&lt;=1),"BE",Deník!$R548),""),"")</f>
        <v/>
      </c>
      <c r="CE548" s="233" t="str">
        <f>IF(Deník!$R548&lt;&gt;"",IF(Deník!$AB548="BE20",IF(AND(Deník!$R548&gt;=0,Deník!$R548&lt;=1),"BE",Deník!$R548),""),"")</f>
        <v/>
      </c>
      <c r="CF548" s="233" t="str">
        <f>IF(Deník!$R548&lt;&gt;"",IF(Deník!$AB548="TP1",IF(AND(Deník!$R548&gt;=0,Deník!$R548&lt;=1),"BE",Deník!$R548),""),"")</f>
        <v/>
      </c>
      <c r="CG548" s="233" t="str">
        <f>IF(Deník!$R548&lt;&gt;"",IF(Deník!$AB548="TP2",IF(AND(Deník!$R548&gt;=0,Deník!$R548&lt;=1),"BE",Deník!$R548),""),"")</f>
        <v/>
      </c>
      <c r="CH548" s="233" t="str">
        <f>IF(Deník!$R548&lt;&gt;"",IF(Deník!$AB548="TP3",IF(AND(Deník!$R548&gt;=0,Deník!$R548&lt;=1),"BE",Deník!$R548),""),"")</f>
        <v/>
      </c>
      <c r="CI548" s="233" t="str">
        <f>IF(Deník!$R548&lt;&gt;"",IF(Deník!$AB548="Trailing SL",IF(AND(Deník!$R548&gt;=0,Deník!$R548&lt;=1),"BE",Deník!$R548),""),"")</f>
        <v/>
      </c>
      <c r="CJ548" s="233" t="str">
        <f>IF(Deník!$R548&lt;&gt;"",IF(Deník!$AB548="Manual",IF(AND(Deník!$R548&gt;=0,Deník!$R548&lt;=1),"BE",Deník!$R548),""),"")</f>
        <v/>
      </c>
      <c r="CK548" s="233"/>
      <c r="CL548" s="233" t="str">
        <f>IF(Deník!$R548&lt;0,IF(Deník!$AC548=Statistika!$F$117,Deník!$R548,""),"")</f>
        <v/>
      </c>
      <c r="CM548" s="233" t="str">
        <f>IF(Deník!$R548&lt;0,IF(Deník!$AC548=Statistika!$F$118,Deník!$R548,""),"")</f>
        <v/>
      </c>
      <c r="CN548" s="233" t="str">
        <f>IF(Deník!$R548&lt;0,IF(Deník!$AC548=Statistika!$F$119,Deník!$R548,""),"")</f>
        <v/>
      </c>
      <c r="CO548" s="233" t="str">
        <f>IF(Deník!$R548&lt;0,IF(Deník!$AC548=Statistika!$F$120,Deník!$R548,""),"")</f>
        <v/>
      </c>
      <c r="CP548" s="233" t="str">
        <f>IF(Deník!$R548&lt;0,IF(Deník!$AC548=Statistika!$F$121,Deník!$R548,""),"")</f>
        <v/>
      </c>
      <c r="CQ548" s="233" t="str">
        <f>IF(Deník!$R548&lt;0,IF(Deník!$AC548=Statistika!$F$122,Deník!$R548,""),"")</f>
        <v/>
      </c>
      <c r="CR548" s="233" t="str">
        <f>IF(Deník!$R548&lt;0,IF(Deník!$AC548=Statistika!$F$123,Deník!$R548,""),"")</f>
        <v/>
      </c>
      <c r="CS548" s="233" t="str">
        <f>IF(Deník!$R548&lt;0,IF(Deník!$AC548=Statistika!$F$124,Deník!$R548,""),"")</f>
        <v/>
      </c>
      <c r="CT548" s="233" t="str">
        <f>IF(Deník!$R548&lt;0,IF(Deník!$AC548=Statistika!$F$125,Deník!$R548,""),"")</f>
        <v/>
      </c>
      <c r="CU548" s="233"/>
      <c r="CV548" s="233" t="str">
        <f>IF(Deník!$R548&lt;0,IF(Deník!$AD548=$CV$2,Deník!$R548,""),"")</f>
        <v/>
      </c>
      <c r="CW548" s="233" t="str">
        <f>IF(Deník!$R548&lt;0,IF(Deník!$AD548=$CW$2,Deník!$R548,""),"")</f>
        <v/>
      </c>
      <c r="CX548" s="233" t="str">
        <f>IF(Deník!$R548&lt;0,IF(Deník!$AD548=$CX$2,Deník!$R548,""),"")</f>
        <v/>
      </c>
      <c r="CY548" s="233" t="str">
        <f>IF(Deník!$R548&lt;0,IF(Deník!$AD548=$CY$2,Deník!$R548,""),"")</f>
        <v/>
      </c>
      <c r="CZ548" s="233" t="str">
        <f>IF(Deník!$R548&lt;0,IF(Deník!$AD548=$CZ$2,Deník!$R548,""),"")</f>
        <v/>
      </c>
      <c r="DL548" s="221">
        <f t="shared" si="22"/>
        <v>93847.029999999984</v>
      </c>
      <c r="DM548" s="220">
        <f t="shared" si="21"/>
        <v>-6.1529700000000132E-2</v>
      </c>
      <c r="DO548" s="50">
        <f>Deník!W549</f>
        <v>0</v>
      </c>
      <c r="DP548" s="102" t="str">
        <f>IF(AND(Deník!W549&gt;0),1,"")</f>
        <v/>
      </c>
      <c r="DQ548" s="102">
        <f>IF(AND(Deník!W549&lt;=0),1,"")</f>
        <v>1</v>
      </c>
      <c r="DR548" s="227"/>
      <c r="DS548" s="228"/>
      <c r="DT548" s="85"/>
      <c r="DU548" s="54">
        <f>IF(MONTH(Deník!$C548)=DU$2,Deník!$W548,"")</f>
        <v>0</v>
      </c>
      <c r="DV548" s="222" t="str">
        <f>IF(MONTH(Deník!$C548)=DV$2,Deník!$W548,"")</f>
        <v/>
      </c>
      <c r="DW548" s="222" t="str">
        <f>IF(MONTH(Deník!$C548)=DW$2,Deník!$W548,"")</f>
        <v/>
      </c>
      <c r="DX548" s="222" t="str">
        <f>IF(MONTH(Deník!$C548)=DX$2,Deník!$W548,"")</f>
        <v/>
      </c>
      <c r="DY548" s="222" t="str">
        <f>IF(MONTH(Deník!$C548)=DY$2,Deník!$W548,"")</f>
        <v/>
      </c>
      <c r="DZ548" s="222" t="str">
        <f>IF(MONTH(Deník!$C548)=DZ$2,Deník!$W548,"")</f>
        <v/>
      </c>
      <c r="EA548" s="222" t="str">
        <f>IF(MONTH(Deník!$C548)=EA$2,Deník!$W548,"")</f>
        <v/>
      </c>
      <c r="EB548" s="222" t="str">
        <f>IF(MONTH(Deník!$C548)=EB$2,Deník!$W548,"")</f>
        <v/>
      </c>
      <c r="EC548" s="222" t="str">
        <f>IF(MONTH(Deník!$C548)=EC$2,Deník!$W548,"")</f>
        <v/>
      </c>
      <c r="ED548" s="222" t="str">
        <f>IF(MONTH(Deník!$C548)=ED$2,Deník!$W548,"")</f>
        <v/>
      </c>
      <c r="EE548" s="222" t="str">
        <f>IF(MONTH(Deník!$C548)=EE$2,Deník!$W548,"")</f>
        <v/>
      </c>
      <c r="EF548" s="222" t="str">
        <f>IF(MONTH(Deník!$C548)=EF$2,Deník!$W548,"")</f>
        <v/>
      </c>
      <c r="EI548" s="600" t="str">
        <f>IF(Deník!$W548&lt;&gt;"",IF(Deník!$B548=Statistika!$F$63,Deník!$W548,""),"")</f>
        <v/>
      </c>
      <c r="EJ548" s="13" t="str">
        <f>IF(Deník!$W548&lt;&gt;"",IF(Deník!$B548=Statistika!$F$64,Deník!$W548,""),"")</f>
        <v/>
      </c>
      <c r="EK548" s="13" t="str">
        <f>IF(Deník!$W548&lt;&gt;"",IF(Deník!$B548=Statistika!$F$65,Deník!$W548,""),"")</f>
        <v/>
      </c>
      <c r="EL548" s="13" t="str">
        <f>IF(Deník!$W548&lt;&gt;"",IF(Deník!$B548=Statistika!$F$66,Deník!$W548,""),"")</f>
        <v/>
      </c>
      <c r="EM548" s="13" t="str">
        <f>IF(Deník!$W548&lt;&gt;"",IF(Deník!$B548=Statistika!$F$67,Deník!$W548,""),"")</f>
        <v/>
      </c>
      <c r="EN548" s="13" t="str">
        <f>IF(Deník!$W548&lt;&gt;"",IF(Deník!$B548=Statistika!$F$68,Deník!$W548,""),"")</f>
        <v/>
      </c>
      <c r="EO548" s="13" t="str">
        <f>IF(Deník!$W548&lt;&gt;"",IF(Deník!$B548=Statistika!$F$69,Deník!$W548,""),"")</f>
        <v/>
      </c>
      <c r="EP548" s="601" t="str">
        <f>IF(Deník!$W548&lt;&gt;"",IF(Deník!$B548=Statistika!$F$70,Deník!$W548,""),"")</f>
        <v/>
      </c>
      <c r="EQ548" s="90"/>
      <c r="ER548" s="63" t="str">
        <f>IF(Deník!$W548&lt;&gt;"",IF(Deník!$J548="L",Deník!$W548,""),"")</f>
        <v/>
      </c>
      <c r="ES548" s="13" t="str">
        <f>IF(Deník!$W548&lt;&gt;"",IF(Deník!$J548="S",Deník!$W548,""),"")</f>
        <v/>
      </c>
      <c r="ET548" s="95"/>
      <c r="EU548" s="88"/>
      <c r="EV548" s="63" t="str">
        <f>IF(WEEKDAY(Deník!$C548,2)=1,Deník!$W548,"")</f>
        <v/>
      </c>
      <c r="EW548" s="13" t="str">
        <f>IF(WEEKDAY(Deník!$C548,2)=2,Deník!$W548,"")</f>
        <v/>
      </c>
      <c r="EX548" s="13" t="str">
        <f>IF(WEEKDAY(Deník!$C548,2)=3,Deník!$W548,"")</f>
        <v/>
      </c>
      <c r="EY548" s="13" t="str">
        <f>IF(WEEKDAY(Deník!$C548,2)=4,Deník!$W548,"")</f>
        <v/>
      </c>
      <c r="EZ548" s="60" t="str">
        <f>IF(WEEKDAY(Deník!$C548,2)=5,Deník!$W548,"")</f>
        <v/>
      </c>
      <c r="FA548" s="99"/>
      <c r="FB548" s="100">
        <f>Deník!D548</f>
        <v>0</v>
      </c>
      <c r="FC548" s="63">
        <f>IF($FB548&lt;&gt;"",IF(AND($FB548&gt;=FC$2,$FB548&lt;=FC$3),Deník!$W548,""))</f>
        <v>0</v>
      </c>
      <c r="FD548" s="63" t="str">
        <f>IF($FB548&lt;&gt;"",IF(AND($FB548&gt;=FD$2,$FB548&lt;=FD$3),Deník!$W548,""))</f>
        <v/>
      </c>
      <c r="FE548" s="63" t="str">
        <f>IF($FB548&lt;&gt;"",IF(AND($FB548&gt;=FE$2,$FB548&lt;=FE$3),Deník!$W548,""))</f>
        <v/>
      </c>
      <c r="FF548" s="63" t="str">
        <f>IF($FB548&lt;&gt;"",IF(AND($FB548&gt;=FF$2,$FB548&lt;=FF$3),Deník!$W548,""))</f>
        <v/>
      </c>
      <c r="FG548" s="63" t="str">
        <f>IF($FB548&lt;&gt;"",IF(AND($FB548&gt;=FG$2,$FB548&lt;=FG$3),Deník!$W548,""))</f>
        <v/>
      </c>
      <c r="FH548" s="63" t="str">
        <f>IF($FB548&lt;&gt;"",IF(AND($FB548&gt;=FH$2,$FB548&lt;=FH$3),Deník!$W548,""))</f>
        <v/>
      </c>
      <c r="FI548" s="63" t="str">
        <f>IF($FB548&lt;&gt;"",IF(AND($FB548&gt;=FI$2,$FB548&lt;=FI$3),Deník!$W548,""))</f>
        <v/>
      </c>
      <c r="FJ548" s="63" t="str">
        <f>IF($FB548&lt;&gt;"",IF(AND($FB548&gt;=FJ$2,$FB548&lt;=FJ$3),Deník!$W548,""))</f>
        <v/>
      </c>
      <c r="FK548" s="63" t="str">
        <f>IF($FB548&lt;&gt;"",IF(AND($FB548&gt;=FK$2,$FB548&lt;=FK$3),Deník!$W548,""))</f>
        <v/>
      </c>
      <c r="FL548" s="63" t="str">
        <f>IF($FB548&lt;&gt;"",IF(AND($FB548&gt;=FL$2,$FB548&lt;=FL$3),Deník!$W548,""))</f>
        <v/>
      </c>
      <c r="FM548" s="63" t="str">
        <f>IF($FB548&lt;&gt;"",IF(AND($FB548&gt;=FM$2,$FB548&lt;=FM$3),Deník!$W548,""))</f>
        <v/>
      </c>
      <c r="FN548" s="13"/>
      <c r="FO548" s="20" t="str">
        <f>IF(Deník!$W548&gt;1,Deník!$W548,"")</f>
        <v/>
      </c>
      <c r="FP548" s="20" t="str">
        <f>IF(Deník!$W548&lt;0,Deník!$W548,"")</f>
        <v/>
      </c>
      <c r="FQ548" s="17"/>
      <c r="FS548" s="233"/>
      <c r="FT548" s="233" t="str">
        <f>IF(Deník!$W548&lt;&gt;"",IF(Deník!$Y548=Statistika!$F$78,Deník!$W548,""),"")</f>
        <v/>
      </c>
      <c r="FU548" s="233" t="str">
        <f>IF(Deník!$W548&lt;&gt;"",IF(Deník!$Y548=Statistika!$F$79,Deník!$W548,""),"")</f>
        <v/>
      </c>
      <c r="FV548" s="233" t="str">
        <f>IF(Deník!$W548&lt;&gt;"",IF(Deník!$Y548=Statistika!$F$80,Deník!$W548,""),"")</f>
        <v/>
      </c>
      <c r="FW548" s="233" t="str">
        <f>IF(Deník!$W548&lt;&gt;"",IF(Deník!$Y548=Statistika!$F$81,Deník!$W548,""),"")</f>
        <v/>
      </c>
      <c r="FX548" s="233" t="str">
        <f>IF(Deník!$W548&lt;&gt;"",IF(Deník!$Y548=Statistika!$F$82,Deník!$W548,""),"")</f>
        <v/>
      </c>
      <c r="FY548" s="233" t="str">
        <f>IF(Deník!$W548&lt;&gt;"",IF(Deník!$Y548=Statistika!$F$83,Deník!$W548,""),"")</f>
        <v/>
      </c>
      <c r="FZ548" s="233" t="str">
        <f>IF(Deník!$W548&lt;&gt;"",IF(Deník!$Y548=Statistika!$F$84,Deník!$W548,""),"")</f>
        <v/>
      </c>
      <c r="GA548" s="233" t="str">
        <f>IF(Deník!$W548&lt;&gt;"",IF(Deník!$Y548=Statistika!$F$85,Deník!$W548,""),"")</f>
        <v/>
      </c>
      <c r="GB548" s="233" t="str">
        <f>IF(Deník!$W548&lt;&gt;"",IF(Deník!$Y548=Statistika!$F$86,Deník!$W548,""),"")</f>
        <v/>
      </c>
      <c r="GC548" s="233" t="str">
        <f>IF(Deník!$W548&lt;&gt;"",IF(Deník!$Y548=Statistika!$F$87,Deník!$W548,""),"")</f>
        <v/>
      </c>
      <c r="GD548" s="233" t="str">
        <f>IF(Deník!$W548&lt;&gt;"",IF(Deník!$Y548=Statistika!$F$88,Deník!$W548,""),"")</f>
        <v/>
      </c>
      <c r="GE548" s="233" t="str">
        <f>IF(Deník!$W548&lt;&gt;"",IF(Deník!$Y548=Statistika!$F$89,Deník!$W548,""),"")</f>
        <v/>
      </c>
      <c r="GF548" s="233" t="str">
        <f>IF(Deník!$W548&lt;&gt;"",IF(Deník!$Y548=Statistika!$F$90,Deník!$W548,""),"")</f>
        <v/>
      </c>
      <c r="GG548" s="233" t="str">
        <f>IF(Deník!$W548&lt;&gt;"",IF(Deník!$Y548=Statistika!$F$91,Deník!$W548,""),"")</f>
        <v/>
      </c>
      <c r="GH548" s="233"/>
      <c r="GI548" s="233" t="str">
        <f>IF(Deník!$W548&lt;&gt;"",IF(Deník!$AB548=Statistika!$L$100,Deník!$W548,""),"")</f>
        <v/>
      </c>
      <c r="GJ548" s="233" t="str">
        <f>IF(Deník!$W548&lt;&gt;"",IF(Deník!$AB548=Statistika!$L$101,Deník!$W548,""),"")</f>
        <v/>
      </c>
      <c r="GK548" s="233" t="str">
        <f>IF(Deník!$W548&lt;&gt;"",IF(Deník!$AB548=Statistika!$L$102,Deník!$W548,""),"")</f>
        <v/>
      </c>
      <c r="GL548" s="233" t="str">
        <f>IF(Deník!$W548&lt;&gt;"",IF(Deník!$AB548=Statistika!$L$103,Deník!$W548,""),"")</f>
        <v/>
      </c>
      <c r="GM548" s="233" t="str">
        <f>IF(Deník!$W548&lt;&gt;"",IF(Deník!$AB548=Statistika!$L$104,Deník!$W548,""),"")</f>
        <v/>
      </c>
      <c r="GN548" s="233" t="str">
        <f>IF(Deník!$W548&lt;&gt;"",IF(Deník!$AB548=Statistika!$L$105,Deník!$W548,""),"")</f>
        <v/>
      </c>
      <c r="GO548" s="233" t="str">
        <f>IF(Deník!$W548&lt;&gt;"",IF(Deník!$AB548=Statistika!$L$106,Deník!$W548,""),"")</f>
        <v/>
      </c>
      <c r="GP548" s="233" t="str">
        <f>IF(Deník!$W548&lt;&gt;"",IF(Deník!$AB548=Statistika!$L$107,Deník!$W548,""),"")</f>
        <v/>
      </c>
      <c r="GQ548" s="233" t="str">
        <f>IF(Deník!$W548&lt;&gt;"",IF(Deník!$AB548=Statistika!$L$108,Deník!$W548,""),"")</f>
        <v/>
      </c>
      <c r="GS548" s="233" t="str">
        <f>IF(Deník!$W548&lt;0,IF(Deník!$AC548=Statistika!$F$117,Deník!$W548,""),"")</f>
        <v/>
      </c>
      <c r="GT548" s="233" t="str">
        <f>IF(Deník!$W548&lt;0,IF(Deník!$AC548=Statistika!$F$118,Deník!$W548,""),"")</f>
        <v/>
      </c>
      <c r="GU548" s="233" t="str">
        <f>IF(Deník!$W548&lt;0,IF(Deník!$AC548=Statistika!$F$119,Deník!$W548,""),"")</f>
        <v/>
      </c>
      <c r="GV548" s="233" t="str">
        <f>IF(Deník!$W548&lt;0,IF(Deník!$AC548=Statistika!$F$120,Deník!$W548,""),"")</f>
        <v/>
      </c>
      <c r="GW548" s="233" t="str">
        <f>IF(Deník!$W548&lt;0,IF(Deník!$AC548=Statistika!$F$121,Deník!$W548,""),"")</f>
        <v/>
      </c>
      <c r="GX548" s="233" t="str">
        <f>IF(Deník!$W548&lt;0,IF(Deník!$AC548=Statistika!$F$122,Deník!$W548,""),"")</f>
        <v/>
      </c>
      <c r="GY548" s="233" t="str">
        <f>IF(Deník!$W548&lt;0,IF(Deník!$AC548=Statistika!$F$123,Deník!$W548,""),"")</f>
        <v/>
      </c>
      <c r="GZ548" s="233" t="str">
        <f>IF(Deník!$W548&lt;0,IF(Deník!$AC548=Statistika!$F$124,Deník!$W548,""),"")</f>
        <v/>
      </c>
      <c r="HA548" s="233" t="str">
        <f>IF(Deník!$W548&lt;0,IF(Deník!$AC548=Statistika!$F$125,Deník!$W548,""),"")</f>
        <v/>
      </c>
      <c r="HC548" s="233" t="str">
        <f>IF(Deník!$W548&lt;0,IF(Deník!$AD548=Statistika!$F$133,Deník!$W548,""),"")</f>
        <v/>
      </c>
      <c r="HD548" s="233" t="str">
        <f>IF(Deník!$W548&lt;0,IF(Deník!$AD548=Statistika!$F$134,Deník!$W548,""),"")</f>
        <v/>
      </c>
      <c r="HE548" s="233" t="str">
        <f>IF(Deník!$W548&lt;0,IF(Deník!$AD548=Statistika!$F$135,Deník!$W548,""),"")</f>
        <v/>
      </c>
      <c r="HF548" s="233" t="str">
        <f>IF(Deník!$W548&lt;0,IF(Deník!$AD548=Statistika!$F$136,Deník!$W548,""),"")</f>
        <v/>
      </c>
      <c r="HG548" s="233" t="str">
        <f>IF(Deník!$W548&lt;0,IF(Deník!$AD548=Statistika!$F$137,Deník!$W548,""),"")</f>
        <v/>
      </c>
      <c r="ID548" s="8">
        <f>Tabulka4[[#This Row],[Sloupec3]]</f>
        <v>0</v>
      </c>
      <c r="IE548" s="17" t="str">
        <f>IF(AND([1]Deník!$C548&gt;='[1]Měsíční shrnutí'!$D$1,[1]Deník!$C548&lt;='[1]Měsíční shrnutí'!$F$1),[1]Deník!$X548,"")</f>
        <v/>
      </c>
    </row>
    <row r="549" spans="1:239">
      <c r="A549" s="8">
        <f>Deník!C550</f>
        <v>0</v>
      </c>
      <c r="B549" s="50" t="str">
        <f>Deník!R550</f>
        <v/>
      </c>
      <c r="C549" s="102" t="str">
        <f>IF(AND(Deník!R550&gt;1,Deník!R550&lt;&gt;""),1,"")</f>
        <v/>
      </c>
      <c r="D549" s="102" t="str">
        <f>IF(AND(Deník!R550&lt;=0,Deník!R550&lt;&gt;""),1,"")</f>
        <v/>
      </c>
      <c r="E549" s="103" t="str">
        <f>IF(AND(Deník!R550&gt;=0,Deník!R550&lt;=1),1,"")</f>
        <v/>
      </c>
      <c r="F549" s="79" t="str">
        <f>IF(Deník!R550&lt;&gt;"",Deník!R550+F548,"")</f>
        <v/>
      </c>
      <c r="G549" s="85"/>
      <c r="H549" s="54" t="str">
        <f>IF(MONTH(Deník!$C549)=H$2,IF(AND(Deník!$R549&gt;=0,Deník!$R549&lt;=1),"BE",Deník!$R549),"")</f>
        <v/>
      </c>
      <c r="I549" s="11" t="str">
        <f>IF(MONTH(Deník!$C549)=I$2,IF(AND(Deník!$R549&gt;=0,Deník!$R549&lt;=1),"BE",Deník!$R549),"")</f>
        <v/>
      </c>
      <c r="J549" s="11" t="str">
        <f>IF(MONTH(Deník!$C549)=J$2,IF(AND(Deník!$R549&gt;=0,Deník!$R549&lt;=1),"BE",Deník!$R549),"")</f>
        <v/>
      </c>
      <c r="K549" s="11" t="str">
        <f>IF(MONTH(Deník!$C549)=K$2,IF(AND(Deník!$R549&gt;=0,Deník!$R549&lt;=1),"BE",Deník!$R549),"")</f>
        <v/>
      </c>
      <c r="L549" s="11" t="str">
        <f>IF(MONTH(Deník!$C549)=L$2,IF(AND(Deník!$R549&gt;=0,Deník!$R549&lt;=1),"BE",Deník!$R549),"")</f>
        <v/>
      </c>
      <c r="M549" s="11" t="str">
        <f>IF(MONTH(Deník!$C549)=M$2,IF(AND(Deník!$R549&gt;=0,Deník!$R549&lt;=1),"BE",Deník!$R549),"")</f>
        <v/>
      </c>
      <c r="N549" s="11" t="str">
        <f>IF(MONTH(Deník!$C549)=N$2,IF(AND(Deník!$R549&gt;=0,Deník!$R549&lt;=1),"BE",Deník!$R549),"")</f>
        <v/>
      </c>
      <c r="O549" s="11" t="str">
        <f>IF(MONTH(Deník!$C549)=O$2,IF(AND(Deník!$R549&gt;=0,Deník!$R549&lt;=1),"BE",Deník!$R549),"")</f>
        <v/>
      </c>
      <c r="P549" s="11" t="str">
        <f>IF(MONTH(Deník!$C549)=P$2,IF(AND(Deník!$R549&gt;=0,Deník!$R549&lt;=1),"BE",Deník!$R549),"")</f>
        <v/>
      </c>
      <c r="Q549" s="11" t="str">
        <f>IF(MONTH(Deník!$C549)=Q$2,IF(AND(Deník!$R549&gt;=0,Deník!$R549&lt;=1),"BE",Deník!$R549),"")</f>
        <v/>
      </c>
      <c r="R549" s="11" t="str">
        <f>IF(MONTH(Deník!$C549)=R$2,IF(AND(Deník!$R549&gt;=0,Deník!$R549&lt;=1),"BE",Deník!$R549),"")</f>
        <v/>
      </c>
      <c r="S549" s="57" t="str">
        <f>IF(MONTH(Deník!$C549)=S$2,IF(AND(Deník!$R549&gt;=0,Deník!$R549&lt;=1),"BE",Deník!$R549),"")</f>
        <v/>
      </c>
      <c r="U549" s="12"/>
      <c r="V549" s="12"/>
      <c r="X549" s="600" t="str">
        <f>IF(Deník!$R549&lt;&gt;"",IF(Deník!$B549=Statistika!$F$63,IF(AND(Deník!$R549&gt;=0,Deník!$R549&lt;=1),"BE",Deník!$R549),""),"")</f>
        <v/>
      </c>
      <c r="Y549" s="13" t="str">
        <f>IF(Deník!$R549&lt;&gt;"",IF(Deník!$B549=Statistika!$F$64,IF(AND(Deník!$R549&gt;=0,Deník!$R549&lt;=1),"BE",Deník!$R549),""),"")</f>
        <v/>
      </c>
      <c r="Z549" s="13" t="str">
        <f>IF(Deník!$R549&lt;&gt;"",IF(Deník!$B549=Statistika!$F$65,IF(AND(Deník!$R549&gt;=0,Deník!$R549&lt;=1),"BE",Deník!$R549),""),"")</f>
        <v/>
      </c>
      <c r="AA549" s="13" t="str">
        <f>IF(Deník!$R549&lt;&gt;"",IF(Deník!$B549=Statistika!$F$66,IF(AND(Deník!$R549&gt;=0,Deník!$R549&lt;=1),"BE",Deník!$R549),""),"")</f>
        <v/>
      </c>
      <c r="AB549" s="13" t="str">
        <f>IF(Deník!$R549&lt;&gt;"",IF(Deník!$B549=Statistika!$F$67,IF(AND(Deník!$R549&gt;=0,Deník!$R549&lt;=1),"BE",Deník!$R549),""),"")</f>
        <v/>
      </c>
      <c r="AC549" s="13" t="str">
        <f>IF(Deník!$R549&lt;&gt;"",IF(Deník!$B549=Statistika!$F$68,IF(AND(Deník!$R549&gt;=0,Deník!$R549&lt;=1),"BE",Deník!$R549),""),"")</f>
        <v/>
      </c>
      <c r="AD549" s="13" t="str">
        <f>IF(Deník!$R549&lt;&gt;"",IF(Deník!$B549=Statistika!$F$69,IF(AND(Deník!$R549&gt;=0,Deník!$R549&lt;=1),"BE",Deník!$R549),""),"")</f>
        <v/>
      </c>
      <c r="AE549" s="601" t="str">
        <f>IF(Deník!$R549&lt;&gt;"",IF(Deník!$B549=Statistika!$F$70,IF(AND(Deník!$R549&gt;=0,Deník!$R549&lt;=1),"BE",Deník!$R549),""),"")</f>
        <v/>
      </c>
      <c r="AF549" s="90"/>
      <c r="AG549" s="63" t="str">
        <f>IF(Deník!$R549&lt;&gt;"",IF(Deník!$J549="L",IF(AND(Deník!$R549&gt;=0,Deník!$R549&lt;=1),"BE",Deník!$R549),""),"")</f>
        <v/>
      </c>
      <c r="AH549" s="13" t="str">
        <f>IF(Deník!$R549&lt;&gt;"",IF(Deník!$J549="S",IF(AND(Deník!$R549&gt;=0,Deník!$R549&lt;=1),"BE",Deník!$R549),""),"")</f>
        <v/>
      </c>
      <c r="AI549" s="95"/>
      <c r="AJ549" s="71" t="str">
        <f>IF(Deník!N550&lt;&gt;"",Deník!N550*-1,"")</f>
        <v/>
      </c>
      <c r="AK549" s="88"/>
      <c r="AL549" s="63" t="str">
        <f>IF(WEEKDAY(Deník!$C549,2)=1,IF(AND(Deník!$R549&gt;=0,Deník!$R549&lt;=1),"BE",Deník!$R549),"")</f>
        <v/>
      </c>
      <c r="AM549" s="13" t="str">
        <f>IF(WEEKDAY(Deník!$C549,2)=2,IF(AND(Deník!$R549&gt;=0,Deník!$R549&lt;=1),"BE",Deník!$R549),"")</f>
        <v/>
      </c>
      <c r="AN549" s="13" t="str">
        <f>IF(WEEKDAY(Deník!$C549,2)=3,IF(AND(Deník!$R549&gt;=0,Deník!$R549&lt;=1),"BE",Deník!$R549),"")</f>
        <v/>
      </c>
      <c r="AO549" s="13" t="str">
        <f>IF(WEEKDAY(Deník!$C549,2)=4,IF(AND(Deník!$R549&gt;=0,Deník!$R549&lt;=1),"BE",Deník!$R549),"")</f>
        <v/>
      </c>
      <c r="AP549" s="60" t="str">
        <f>IF(WEEKDAY(Deník!$C549,2)=5,IF(AND(Deník!$R549&gt;=0,Deník!$R549&lt;=1),"BE",Deník!$R549),"")</f>
        <v/>
      </c>
      <c r="AQ549" s="99"/>
      <c r="AR549" s="100">
        <f>Deník!D549</f>
        <v>0</v>
      </c>
      <c r="AS549" s="63" t="str">
        <f>IF(Deník!$D549&lt;&gt;"",IF(AND(Deník!$D549&gt;=AS$2,Deník!$D549&lt;=AS$3),IF(AND(Deník!$R549&gt;=0,Deník!$R549&lt;=1),"BE",Deník!$R549),""),"")</f>
        <v/>
      </c>
      <c r="AT549" s="63" t="str">
        <f>IF(Deník!$D549&lt;&gt;"",IF(AND(Deník!$D549&gt;=AT$2,Deník!$D549&lt;=AT$3),IF(AND(Deník!$R549&gt;=0,Deník!$R549&lt;=1),"BE",Deník!$R549),""),"")</f>
        <v/>
      </c>
      <c r="AU549" s="63" t="str">
        <f>IF(Deník!$D549&lt;&gt;"",IF(AND(Deník!$D549&gt;=AU$2,Deník!$D549&lt;=AU$3),IF(AND(Deník!$R549&gt;=0,Deník!$R549&lt;=1),"BE",Deník!$R549),""),"")</f>
        <v/>
      </c>
      <c r="AV549" s="63" t="str">
        <f>IF(Deník!$D549&lt;&gt;"",IF(AND(Deník!$D549&gt;=AV$2,Deník!$D549&lt;=AV$3),IF(AND(Deník!$R549&gt;=0,Deník!$R549&lt;=1),"BE",Deník!$R549),""),"")</f>
        <v/>
      </c>
      <c r="AW549" s="63" t="str">
        <f>IF(Deník!$D549&lt;&gt;"",IF(AND(Deník!$D549&gt;=AW$2,Deník!$D549&lt;=AW$3),IF(AND(Deník!$R549&gt;=0,Deník!$R549&lt;=1),"BE",Deník!$R549),""),"")</f>
        <v/>
      </c>
      <c r="AX549" s="63" t="str">
        <f>IF(Deník!$D549&lt;&gt;"",IF(AND(Deník!$D549&gt;=AX$2,Deník!$D549&lt;=AX$3),IF(AND(Deník!$R549&gt;=0,Deník!$R549&lt;=1),"BE",Deník!$R549),""),"")</f>
        <v/>
      </c>
      <c r="AY549" s="63" t="str">
        <f>IF(Deník!$D549&lt;&gt;"",IF(AND(Deník!$D549&gt;=AY$2,Deník!$D549&lt;=AY$3),IF(AND(Deník!$R549&gt;=0,Deník!$R549&lt;=1),"BE",Deník!$R549),""),"")</f>
        <v/>
      </c>
      <c r="AZ549" s="63" t="str">
        <f>IF(Deník!$D549&lt;&gt;"",IF(AND(Deník!$D549&gt;=AZ$2,Deník!$D549&lt;=AZ$3),IF(AND(Deník!$R549&gt;=0,Deník!$R549&lt;=1),"BE",Deník!$R549),""),"")</f>
        <v/>
      </c>
      <c r="BA549" s="63" t="str">
        <f>IF(Deník!$D549&lt;&gt;"",IF(AND(Deník!$D549&gt;=BA$2,Deník!$D549&lt;=BA$3),IF(AND(Deník!$R549&gt;=0,Deník!$R549&lt;=1),"BE",Deník!$R549),""),"")</f>
        <v/>
      </c>
      <c r="BB549" s="63" t="str">
        <f>IF(Deník!$D549&lt;&gt;"",IF(AND(Deník!$D549&gt;=BB$2,Deník!$D549&lt;=BB$3),IF(AND(Deník!$R549&gt;=0,Deník!$R549&lt;=1),"BE",Deník!$R549),""),"")</f>
        <v/>
      </c>
      <c r="BC549" s="71" t="str">
        <f>IF(Deník!$D549&lt;&gt;"",IF(AND(Deník!$D549&gt;=BC$2,Deník!$D549&lt;=BC$3),IF(AND(Deník!$R549&gt;=0,Deník!$R549&lt;=1),"BE",Deník!$R549),""),"")</f>
        <v/>
      </c>
      <c r="BD549" s="20" t="str">
        <f>IF(Deník!$J550="S",(Deník!$M550-Deník!$K550),IF(Deník!$J550="L",(Deník!$K550-Deník!$M550),""))</f>
        <v/>
      </c>
      <c r="BE549" s="20" t="str">
        <f>IF(Deník!$J550="S",(Deník!$K550-Deník!$O550),IF(Deník!$J550="L",(Deník!$O550-Deník!$K550),""))</f>
        <v/>
      </c>
      <c r="BF549" s="20" t="str">
        <f>IF(Deník!$J550="S",(Deník!$K550-Deník!$L550),IF(Deník!$J550="L",(Deník!$L550-Deník!$K550),""))</f>
        <v/>
      </c>
      <c r="BG549" s="20" t="str">
        <f>IF(Deník!$J550="S",(Deník!$K550-Deník!$S550),IF(Deník!$J550="L",(Deník!$S550-Deník!$K550),""))</f>
        <v/>
      </c>
      <c r="BH549" s="20" t="str">
        <f>IF(Deník!$J550="S",(Deník!$K550-Deník!$U550),IF(Deník!$J550="L",(Deník!$U550-Deník!$K550),""))</f>
        <v/>
      </c>
      <c r="BI549" s="20" t="str">
        <f>IF(Deník!$R549&gt;1,Deník!$R549,"")</f>
        <v/>
      </c>
      <c r="BJ549" s="20" t="str">
        <f>IF(Deník!$R549&lt;0,Deník!$R549,"")</f>
        <v/>
      </c>
      <c r="BK549" s="17"/>
      <c r="BM549" s="233" t="str">
        <f>IF(Deník!$R549&lt;&gt;"",IF(Deník!$Y549=Statistika!$F$78,IF(AND(Deník!$R549&gt;=0,Deník!$R549&lt;=1),"BE",Deník!$R549),""),"")</f>
        <v/>
      </c>
      <c r="BN549" s="233" t="str">
        <f>IF(Deník!$R549&lt;&gt;"",IF(Deník!$Y549=Statistika!$F$79,IF(AND(Deník!$R549&gt;=0,Deník!$R549&lt;=1),"BE",Deník!$R549),""),"")</f>
        <v/>
      </c>
      <c r="BO549" s="233" t="str">
        <f>IF(Deník!$R549&lt;&gt;"",IF(Deník!$Y549=Statistika!$F$80,IF(AND(Deník!$R549&gt;=0,Deník!$R549&lt;=1),"BE",Deník!$R549),""),"")</f>
        <v/>
      </c>
      <c r="BP549" s="233" t="str">
        <f>IF(Deník!$R549&lt;&gt;"",IF(Deník!$Y549=Statistika!$F$81,IF(AND(Deník!$R549&gt;=0,Deník!$R549&lt;=1),"BE",Deník!$R549),""),"")</f>
        <v/>
      </c>
      <c r="BQ549" s="233" t="str">
        <f>IF(Deník!$R549&lt;&gt;"",IF(Deník!$Y549=Statistika!$F$82,IF(AND(Deník!$R549&gt;=0,Deník!$R549&lt;=1),"BE",Deník!$R549),""),"")</f>
        <v/>
      </c>
      <c r="BR549" s="233" t="str">
        <f>IF(Deník!$R549&lt;&gt;"",IF(Deník!$Y549=Statistika!$F$83,IF(AND(Deník!$R549&gt;=0,Deník!$R549&lt;=1),"BE",Deník!$R549),""),"")</f>
        <v/>
      </c>
      <c r="BS549" s="233" t="str">
        <f>IF(Deník!$R549&lt;&gt;"",IF(Deník!$Y549=Statistika!$F$84,IF(AND(Deník!$R549&gt;=0,Deník!$R549&lt;=1),"BE",Deník!$R549),""),"")</f>
        <v/>
      </c>
      <c r="BT549" s="233" t="str">
        <f>IF(Deník!$R549&lt;&gt;"",IF(Deník!$Y549=Statistika!$F$85,IF(AND(Deník!$R549&gt;=0,Deník!$R549&lt;=1),"BE",Deník!$R549),""),"")</f>
        <v/>
      </c>
      <c r="BU549" s="233" t="str">
        <f>IF(Deník!$R549&lt;&gt;"",IF(Deník!$Y549=Statistika!$F$86,IF(AND(Deník!$R549&gt;=0,Deník!$R549&lt;=1),"BE",Deník!$R549),""),"")</f>
        <v/>
      </c>
      <c r="BV549" s="233" t="str">
        <f>IF(Deník!$R549&lt;&gt;"",IF(Deník!$Y549=Statistika!$F$87,IF(AND(Deník!$R549&gt;=0,Deník!$R549&lt;=1),"BE",Deník!$R549),""),"")</f>
        <v/>
      </c>
      <c r="BW549" s="233" t="str">
        <f>IF(Deník!$R549&lt;&gt;"",IF(Deník!$Y549=Statistika!$F$88,IF(AND(Deník!$R549&gt;=0,Deník!$R549&lt;=1),"BE",Deník!$R549),""),"")</f>
        <v/>
      </c>
      <c r="BX549" s="233" t="str">
        <f>IF(Deník!$R549&lt;&gt;"",IF(Deník!$Y549=Statistika!$F$89,IF(AND(Deník!$R549&gt;=0,Deník!$R549&lt;=1),"BE",Deník!$R549),""),"")</f>
        <v/>
      </c>
      <c r="BY549" s="233" t="str">
        <f>IF(Deník!$R549&lt;&gt;"",IF(Deník!$Y549=Statistika!$F$90,IF(AND(Deník!$R549&gt;=0,Deník!$R549&lt;=1),"BE",Deník!$R549),""),"")</f>
        <v/>
      </c>
      <c r="BZ549" s="233" t="str">
        <f>IF(Deník!$R549&lt;&gt;"",IF(Deník!$Y549=Statistika!$F$91,IF(AND(Deník!$R549&gt;=0,Deník!$R549&lt;=1),"BE",Deník!$R549),""),"")</f>
        <v/>
      </c>
      <c r="CA549" s="233"/>
      <c r="CB549" s="233" t="str">
        <f>IF(Deník!$R549&lt;&gt;"",IF(Deník!$AB549="SL",IF(AND(Deník!$R549&gt;=0,Deník!$R549&lt;=1),"BE",Deník!$R549),""),"")</f>
        <v/>
      </c>
      <c r="CC549" s="233" t="str">
        <f>IF(Deník!$R549&lt;&gt;"",IF(Deník!$AB549="BE10",IF(AND(Deník!$R549&gt;=0,Deník!$R549&lt;=1),"BE",Deník!$R549),""),"")</f>
        <v/>
      </c>
      <c r="CD549" s="233" t="str">
        <f>IF(Deník!$R549&lt;&gt;"",IF(Deník!$AB549="BE15",IF(AND(Deník!$R549&gt;=0,Deník!$R549&lt;=1),"BE",Deník!$R549),""),"")</f>
        <v/>
      </c>
      <c r="CE549" s="233" t="str">
        <f>IF(Deník!$R549&lt;&gt;"",IF(Deník!$AB549="BE20",IF(AND(Deník!$R549&gt;=0,Deník!$R549&lt;=1),"BE",Deník!$R549),""),"")</f>
        <v/>
      </c>
      <c r="CF549" s="233" t="str">
        <f>IF(Deník!$R549&lt;&gt;"",IF(Deník!$AB549="TP1",IF(AND(Deník!$R549&gt;=0,Deník!$R549&lt;=1),"BE",Deník!$R549),""),"")</f>
        <v/>
      </c>
      <c r="CG549" s="233" t="str">
        <f>IF(Deník!$R549&lt;&gt;"",IF(Deník!$AB549="TP2",IF(AND(Deník!$R549&gt;=0,Deník!$R549&lt;=1),"BE",Deník!$R549),""),"")</f>
        <v/>
      </c>
      <c r="CH549" s="233" t="str">
        <f>IF(Deník!$R549&lt;&gt;"",IF(Deník!$AB549="TP3",IF(AND(Deník!$R549&gt;=0,Deník!$R549&lt;=1),"BE",Deník!$R549),""),"")</f>
        <v/>
      </c>
      <c r="CI549" s="233" t="str">
        <f>IF(Deník!$R549&lt;&gt;"",IF(Deník!$AB549="Trailing SL",IF(AND(Deník!$R549&gt;=0,Deník!$R549&lt;=1),"BE",Deník!$R549),""),"")</f>
        <v/>
      </c>
      <c r="CJ549" s="233" t="str">
        <f>IF(Deník!$R549&lt;&gt;"",IF(Deník!$AB549="Manual",IF(AND(Deník!$R549&gt;=0,Deník!$R549&lt;=1),"BE",Deník!$R549),""),"")</f>
        <v/>
      </c>
      <c r="CK549" s="233"/>
      <c r="CL549" s="233" t="str">
        <f>IF(Deník!$R549&lt;0,IF(Deník!$AC549=Statistika!$F$117,Deník!$R549,""),"")</f>
        <v/>
      </c>
      <c r="CM549" s="233" t="str">
        <f>IF(Deník!$R549&lt;0,IF(Deník!$AC549=Statistika!$F$118,Deník!$R549,""),"")</f>
        <v/>
      </c>
      <c r="CN549" s="233" t="str">
        <f>IF(Deník!$R549&lt;0,IF(Deník!$AC549=Statistika!$F$119,Deník!$R549,""),"")</f>
        <v/>
      </c>
      <c r="CO549" s="233" t="str">
        <f>IF(Deník!$R549&lt;0,IF(Deník!$AC549=Statistika!$F$120,Deník!$R549,""),"")</f>
        <v/>
      </c>
      <c r="CP549" s="233" t="str">
        <f>IF(Deník!$R549&lt;0,IF(Deník!$AC549=Statistika!$F$121,Deník!$R549,""),"")</f>
        <v/>
      </c>
      <c r="CQ549" s="233" t="str">
        <f>IF(Deník!$R549&lt;0,IF(Deník!$AC549=Statistika!$F$122,Deník!$R549,""),"")</f>
        <v/>
      </c>
      <c r="CR549" s="233" t="str">
        <f>IF(Deník!$R549&lt;0,IF(Deník!$AC549=Statistika!$F$123,Deník!$R549,""),"")</f>
        <v/>
      </c>
      <c r="CS549" s="233" t="str">
        <f>IF(Deník!$R549&lt;0,IF(Deník!$AC549=Statistika!$F$124,Deník!$R549,""),"")</f>
        <v/>
      </c>
      <c r="CT549" s="233" t="str">
        <f>IF(Deník!$R549&lt;0,IF(Deník!$AC549=Statistika!$F$125,Deník!$R549,""),"")</f>
        <v/>
      </c>
      <c r="CU549" s="233"/>
      <c r="CV549" s="233" t="str">
        <f>IF(Deník!$R549&lt;0,IF(Deník!$AD549=$CV$2,Deník!$R549,""),"")</f>
        <v/>
      </c>
      <c r="CW549" s="233" t="str">
        <f>IF(Deník!$R549&lt;0,IF(Deník!$AD549=$CW$2,Deník!$R549,""),"")</f>
        <v/>
      </c>
      <c r="CX549" s="233" t="str">
        <f>IF(Deník!$R549&lt;0,IF(Deník!$AD549=$CX$2,Deník!$R549,""),"")</f>
        <v/>
      </c>
      <c r="CY549" s="233" t="str">
        <f>IF(Deník!$R549&lt;0,IF(Deník!$AD549=$CY$2,Deník!$R549,""),"")</f>
        <v/>
      </c>
      <c r="CZ549" s="233" t="str">
        <f>IF(Deník!$R549&lt;0,IF(Deník!$AD549=$CZ$2,Deník!$R549,""),"")</f>
        <v/>
      </c>
      <c r="DL549" s="221">
        <f t="shared" si="22"/>
        <v>93847.029999999984</v>
      </c>
      <c r="DM549" s="220">
        <f t="shared" si="21"/>
        <v>-6.1529700000000132E-2</v>
      </c>
      <c r="DO549" s="50">
        <f>Deník!W550</f>
        <v>0</v>
      </c>
      <c r="DP549" s="102" t="str">
        <f>IF(AND(Deník!W550&gt;0),1,"")</f>
        <v/>
      </c>
      <c r="DQ549" s="102">
        <f>IF(AND(Deník!W550&lt;=0),1,"")</f>
        <v>1</v>
      </c>
      <c r="DR549" s="227"/>
      <c r="DS549" s="228"/>
      <c r="DT549" s="85"/>
      <c r="DU549" s="54">
        <f>IF(MONTH(Deník!$C549)=DU$2,Deník!$W549,"")</f>
        <v>0</v>
      </c>
      <c r="DV549" s="222" t="str">
        <f>IF(MONTH(Deník!$C549)=DV$2,Deník!$W549,"")</f>
        <v/>
      </c>
      <c r="DW549" s="222" t="str">
        <f>IF(MONTH(Deník!$C549)=DW$2,Deník!$W549,"")</f>
        <v/>
      </c>
      <c r="DX549" s="222" t="str">
        <f>IF(MONTH(Deník!$C549)=DX$2,Deník!$W549,"")</f>
        <v/>
      </c>
      <c r="DY549" s="222" t="str">
        <f>IF(MONTH(Deník!$C549)=DY$2,Deník!$W549,"")</f>
        <v/>
      </c>
      <c r="DZ549" s="222" t="str">
        <f>IF(MONTH(Deník!$C549)=DZ$2,Deník!$W549,"")</f>
        <v/>
      </c>
      <c r="EA549" s="222" t="str">
        <f>IF(MONTH(Deník!$C549)=EA$2,Deník!$W549,"")</f>
        <v/>
      </c>
      <c r="EB549" s="222" t="str">
        <f>IF(MONTH(Deník!$C549)=EB$2,Deník!$W549,"")</f>
        <v/>
      </c>
      <c r="EC549" s="222" t="str">
        <f>IF(MONTH(Deník!$C549)=EC$2,Deník!$W549,"")</f>
        <v/>
      </c>
      <c r="ED549" s="222" t="str">
        <f>IF(MONTH(Deník!$C549)=ED$2,Deník!$W549,"")</f>
        <v/>
      </c>
      <c r="EE549" s="222" t="str">
        <f>IF(MONTH(Deník!$C549)=EE$2,Deník!$W549,"")</f>
        <v/>
      </c>
      <c r="EF549" s="222" t="str">
        <f>IF(MONTH(Deník!$C549)=EF$2,Deník!$W549,"")</f>
        <v/>
      </c>
      <c r="EI549" s="600" t="str">
        <f>IF(Deník!$W549&lt;&gt;"",IF(Deník!$B549=Statistika!$F$63,Deník!$W549,""),"")</f>
        <v/>
      </c>
      <c r="EJ549" s="13" t="str">
        <f>IF(Deník!$W549&lt;&gt;"",IF(Deník!$B549=Statistika!$F$64,Deník!$W549,""),"")</f>
        <v/>
      </c>
      <c r="EK549" s="13" t="str">
        <f>IF(Deník!$W549&lt;&gt;"",IF(Deník!$B549=Statistika!$F$65,Deník!$W549,""),"")</f>
        <v/>
      </c>
      <c r="EL549" s="13" t="str">
        <f>IF(Deník!$W549&lt;&gt;"",IF(Deník!$B549=Statistika!$F$66,Deník!$W549,""),"")</f>
        <v/>
      </c>
      <c r="EM549" s="13" t="str">
        <f>IF(Deník!$W549&lt;&gt;"",IF(Deník!$B549=Statistika!$F$67,Deník!$W549,""),"")</f>
        <v/>
      </c>
      <c r="EN549" s="13" t="str">
        <f>IF(Deník!$W549&lt;&gt;"",IF(Deník!$B549=Statistika!$F$68,Deník!$W549,""),"")</f>
        <v/>
      </c>
      <c r="EO549" s="13" t="str">
        <f>IF(Deník!$W549&lt;&gt;"",IF(Deník!$B549=Statistika!$F$69,Deník!$W549,""),"")</f>
        <v/>
      </c>
      <c r="EP549" s="601" t="str">
        <f>IF(Deník!$W549&lt;&gt;"",IF(Deník!$B549=Statistika!$F$70,Deník!$W549,""),"")</f>
        <v/>
      </c>
      <c r="EQ549" s="90"/>
      <c r="ER549" s="63" t="str">
        <f>IF(Deník!$W549&lt;&gt;"",IF(Deník!$J549="L",Deník!$W549,""),"")</f>
        <v/>
      </c>
      <c r="ES549" s="13" t="str">
        <f>IF(Deník!$W549&lt;&gt;"",IF(Deník!$J549="S",Deník!$W549,""),"")</f>
        <v/>
      </c>
      <c r="ET549" s="95"/>
      <c r="EU549" s="88"/>
      <c r="EV549" s="63" t="str">
        <f>IF(WEEKDAY(Deník!$C549,2)=1,Deník!$W549,"")</f>
        <v/>
      </c>
      <c r="EW549" s="13" t="str">
        <f>IF(WEEKDAY(Deník!$C549,2)=2,Deník!$W549,"")</f>
        <v/>
      </c>
      <c r="EX549" s="13" t="str">
        <f>IF(WEEKDAY(Deník!$C549,2)=3,Deník!$W549,"")</f>
        <v/>
      </c>
      <c r="EY549" s="13" t="str">
        <f>IF(WEEKDAY(Deník!$C549,2)=4,Deník!$W549,"")</f>
        <v/>
      </c>
      <c r="EZ549" s="60" t="str">
        <f>IF(WEEKDAY(Deník!$C549,2)=5,Deník!$W549,"")</f>
        <v/>
      </c>
      <c r="FA549" s="99"/>
      <c r="FB549" s="100">
        <f>Deník!D549</f>
        <v>0</v>
      </c>
      <c r="FC549" s="63">
        <f>IF($FB549&lt;&gt;"",IF(AND($FB549&gt;=FC$2,$FB549&lt;=FC$3),Deník!$W549,""))</f>
        <v>0</v>
      </c>
      <c r="FD549" s="63" t="str">
        <f>IF($FB549&lt;&gt;"",IF(AND($FB549&gt;=FD$2,$FB549&lt;=FD$3),Deník!$W549,""))</f>
        <v/>
      </c>
      <c r="FE549" s="63" t="str">
        <f>IF($FB549&lt;&gt;"",IF(AND($FB549&gt;=FE$2,$FB549&lt;=FE$3),Deník!$W549,""))</f>
        <v/>
      </c>
      <c r="FF549" s="63" t="str">
        <f>IF($FB549&lt;&gt;"",IF(AND($FB549&gt;=FF$2,$FB549&lt;=FF$3),Deník!$W549,""))</f>
        <v/>
      </c>
      <c r="FG549" s="63" t="str">
        <f>IF($FB549&lt;&gt;"",IF(AND($FB549&gt;=FG$2,$FB549&lt;=FG$3),Deník!$W549,""))</f>
        <v/>
      </c>
      <c r="FH549" s="63" t="str">
        <f>IF($FB549&lt;&gt;"",IF(AND($FB549&gt;=FH$2,$FB549&lt;=FH$3),Deník!$W549,""))</f>
        <v/>
      </c>
      <c r="FI549" s="63" t="str">
        <f>IF($FB549&lt;&gt;"",IF(AND($FB549&gt;=FI$2,$FB549&lt;=FI$3),Deník!$W549,""))</f>
        <v/>
      </c>
      <c r="FJ549" s="63" t="str">
        <f>IF($FB549&lt;&gt;"",IF(AND($FB549&gt;=FJ$2,$FB549&lt;=FJ$3),Deník!$W549,""))</f>
        <v/>
      </c>
      <c r="FK549" s="63" t="str">
        <f>IF($FB549&lt;&gt;"",IF(AND($FB549&gt;=FK$2,$FB549&lt;=FK$3),Deník!$W549,""))</f>
        <v/>
      </c>
      <c r="FL549" s="63" t="str">
        <f>IF($FB549&lt;&gt;"",IF(AND($FB549&gt;=FL$2,$FB549&lt;=FL$3),Deník!$W549,""))</f>
        <v/>
      </c>
      <c r="FM549" s="63" t="str">
        <f>IF($FB549&lt;&gt;"",IF(AND($FB549&gt;=FM$2,$FB549&lt;=FM$3),Deník!$W549,""))</f>
        <v/>
      </c>
      <c r="FN549" s="13"/>
      <c r="FO549" s="20" t="str">
        <f>IF(Deník!$W549&gt;1,Deník!$W549,"")</f>
        <v/>
      </c>
      <c r="FP549" s="20" t="str">
        <f>IF(Deník!$W549&lt;0,Deník!$W549,"")</f>
        <v/>
      </c>
      <c r="FQ549" s="17"/>
      <c r="FS549" s="233"/>
      <c r="FT549" s="233" t="str">
        <f>IF(Deník!$W549&lt;&gt;"",IF(Deník!$Y549=Statistika!$F$78,Deník!$W549,""),"")</f>
        <v/>
      </c>
      <c r="FU549" s="233" t="str">
        <f>IF(Deník!$W549&lt;&gt;"",IF(Deník!$Y549=Statistika!$F$79,Deník!$W549,""),"")</f>
        <v/>
      </c>
      <c r="FV549" s="233" t="str">
        <f>IF(Deník!$W549&lt;&gt;"",IF(Deník!$Y549=Statistika!$F$80,Deník!$W549,""),"")</f>
        <v/>
      </c>
      <c r="FW549" s="233" t="str">
        <f>IF(Deník!$W549&lt;&gt;"",IF(Deník!$Y549=Statistika!$F$81,Deník!$W549,""),"")</f>
        <v/>
      </c>
      <c r="FX549" s="233" t="str">
        <f>IF(Deník!$W549&lt;&gt;"",IF(Deník!$Y549=Statistika!$F$82,Deník!$W549,""),"")</f>
        <v/>
      </c>
      <c r="FY549" s="233" t="str">
        <f>IF(Deník!$W549&lt;&gt;"",IF(Deník!$Y549=Statistika!$F$83,Deník!$W549,""),"")</f>
        <v/>
      </c>
      <c r="FZ549" s="233" t="str">
        <f>IF(Deník!$W549&lt;&gt;"",IF(Deník!$Y549=Statistika!$F$84,Deník!$W549,""),"")</f>
        <v/>
      </c>
      <c r="GA549" s="233" t="str">
        <f>IF(Deník!$W549&lt;&gt;"",IF(Deník!$Y549=Statistika!$F$85,Deník!$W549,""),"")</f>
        <v/>
      </c>
      <c r="GB549" s="233" t="str">
        <f>IF(Deník!$W549&lt;&gt;"",IF(Deník!$Y549=Statistika!$F$86,Deník!$W549,""),"")</f>
        <v/>
      </c>
      <c r="GC549" s="233" t="str">
        <f>IF(Deník!$W549&lt;&gt;"",IF(Deník!$Y549=Statistika!$F$87,Deník!$W549,""),"")</f>
        <v/>
      </c>
      <c r="GD549" s="233" t="str">
        <f>IF(Deník!$W549&lt;&gt;"",IF(Deník!$Y549=Statistika!$F$88,Deník!$W549,""),"")</f>
        <v/>
      </c>
      <c r="GE549" s="233" t="str">
        <f>IF(Deník!$W549&lt;&gt;"",IF(Deník!$Y549=Statistika!$F$89,Deník!$W549,""),"")</f>
        <v/>
      </c>
      <c r="GF549" s="233" t="str">
        <f>IF(Deník!$W549&lt;&gt;"",IF(Deník!$Y549=Statistika!$F$90,Deník!$W549,""),"")</f>
        <v/>
      </c>
      <c r="GG549" s="233" t="str">
        <f>IF(Deník!$W549&lt;&gt;"",IF(Deník!$Y549=Statistika!$F$91,Deník!$W549,""),"")</f>
        <v/>
      </c>
      <c r="GH549" s="233"/>
      <c r="GI549" s="233" t="str">
        <f>IF(Deník!$W549&lt;&gt;"",IF(Deník!$AB549=Statistika!$L$100,Deník!$W549,""),"")</f>
        <v/>
      </c>
      <c r="GJ549" s="233" t="str">
        <f>IF(Deník!$W549&lt;&gt;"",IF(Deník!$AB549=Statistika!$L$101,Deník!$W549,""),"")</f>
        <v/>
      </c>
      <c r="GK549" s="233" t="str">
        <f>IF(Deník!$W549&lt;&gt;"",IF(Deník!$AB549=Statistika!$L$102,Deník!$W549,""),"")</f>
        <v/>
      </c>
      <c r="GL549" s="233" t="str">
        <f>IF(Deník!$W549&lt;&gt;"",IF(Deník!$AB549=Statistika!$L$103,Deník!$W549,""),"")</f>
        <v/>
      </c>
      <c r="GM549" s="233" t="str">
        <f>IF(Deník!$W549&lt;&gt;"",IF(Deník!$AB549=Statistika!$L$104,Deník!$W549,""),"")</f>
        <v/>
      </c>
      <c r="GN549" s="233" t="str">
        <f>IF(Deník!$W549&lt;&gt;"",IF(Deník!$AB549=Statistika!$L$105,Deník!$W549,""),"")</f>
        <v/>
      </c>
      <c r="GO549" s="233" t="str">
        <f>IF(Deník!$W549&lt;&gt;"",IF(Deník!$AB549=Statistika!$L$106,Deník!$W549,""),"")</f>
        <v/>
      </c>
      <c r="GP549" s="233" t="str">
        <f>IF(Deník!$W549&lt;&gt;"",IF(Deník!$AB549=Statistika!$L$107,Deník!$W549,""),"")</f>
        <v/>
      </c>
      <c r="GQ549" s="233" t="str">
        <f>IF(Deník!$W549&lt;&gt;"",IF(Deník!$AB549=Statistika!$L$108,Deník!$W549,""),"")</f>
        <v/>
      </c>
      <c r="GS549" s="233" t="str">
        <f>IF(Deník!$W549&lt;0,IF(Deník!$AC549=Statistika!$F$117,Deník!$W549,""),"")</f>
        <v/>
      </c>
      <c r="GT549" s="233" t="str">
        <f>IF(Deník!$W549&lt;0,IF(Deník!$AC549=Statistika!$F$118,Deník!$W549,""),"")</f>
        <v/>
      </c>
      <c r="GU549" s="233" t="str">
        <f>IF(Deník!$W549&lt;0,IF(Deník!$AC549=Statistika!$F$119,Deník!$W549,""),"")</f>
        <v/>
      </c>
      <c r="GV549" s="233" t="str">
        <f>IF(Deník!$W549&lt;0,IF(Deník!$AC549=Statistika!$F$120,Deník!$W549,""),"")</f>
        <v/>
      </c>
      <c r="GW549" s="233" t="str">
        <f>IF(Deník!$W549&lt;0,IF(Deník!$AC549=Statistika!$F$121,Deník!$W549,""),"")</f>
        <v/>
      </c>
      <c r="GX549" s="233" t="str">
        <f>IF(Deník!$W549&lt;0,IF(Deník!$AC549=Statistika!$F$122,Deník!$W549,""),"")</f>
        <v/>
      </c>
      <c r="GY549" s="233" t="str">
        <f>IF(Deník!$W549&lt;0,IF(Deník!$AC549=Statistika!$F$123,Deník!$W549,""),"")</f>
        <v/>
      </c>
      <c r="GZ549" s="233" t="str">
        <f>IF(Deník!$W549&lt;0,IF(Deník!$AC549=Statistika!$F$124,Deník!$W549,""),"")</f>
        <v/>
      </c>
      <c r="HA549" s="233" t="str">
        <f>IF(Deník!$W549&lt;0,IF(Deník!$AC549=Statistika!$F$125,Deník!$W549,""),"")</f>
        <v/>
      </c>
      <c r="HC549" s="233" t="str">
        <f>IF(Deník!$W549&lt;0,IF(Deník!$AD549=Statistika!$F$133,Deník!$W549,""),"")</f>
        <v/>
      </c>
      <c r="HD549" s="233" t="str">
        <f>IF(Deník!$W549&lt;0,IF(Deník!$AD549=Statistika!$F$134,Deník!$W549,""),"")</f>
        <v/>
      </c>
      <c r="HE549" s="233" t="str">
        <f>IF(Deník!$W549&lt;0,IF(Deník!$AD549=Statistika!$F$135,Deník!$W549,""),"")</f>
        <v/>
      </c>
      <c r="HF549" s="233" t="str">
        <f>IF(Deník!$W549&lt;0,IF(Deník!$AD549=Statistika!$F$136,Deník!$W549,""),"")</f>
        <v/>
      </c>
      <c r="HG549" s="233" t="str">
        <f>IF(Deník!$W549&lt;0,IF(Deník!$AD549=Statistika!$F$137,Deník!$W549,""),"")</f>
        <v/>
      </c>
      <c r="ID549" s="8">
        <f>Tabulka4[[#This Row],[Sloupec3]]</f>
        <v>0</v>
      </c>
      <c r="IE549" s="17" t="str">
        <f>IF(AND([1]Deník!$C549&gt;='[1]Měsíční shrnutí'!$D$1,[1]Deník!$C549&lt;='[1]Měsíční shrnutí'!$F$1),[1]Deník!$X549,"")</f>
        <v/>
      </c>
    </row>
    <row r="550" spans="1:239">
      <c r="A550" s="8">
        <f>Deník!C551</f>
        <v>0</v>
      </c>
      <c r="B550" s="50" t="str">
        <f>Deník!R551</f>
        <v/>
      </c>
      <c r="C550" s="102" t="str">
        <f>IF(AND(Deník!R551&gt;1,Deník!R551&lt;&gt;""),1,"")</f>
        <v/>
      </c>
      <c r="D550" s="102" t="str">
        <f>IF(AND(Deník!R551&lt;=0,Deník!R551&lt;&gt;""),1,"")</f>
        <v/>
      </c>
      <c r="E550" s="103" t="str">
        <f>IF(AND(Deník!R551&gt;=0,Deník!R551&lt;=1),1,"")</f>
        <v/>
      </c>
      <c r="F550" s="79" t="str">
        <f>IF(Deník!R551&lt;&gt;"",Deník!R551+F549,"")</f>
        <v/>
      </c>
      <c r="G550" s="85"/>
      <c r="H550" s="54" t="str">
        <f>IF(MONTH(Deník!$C550)=H$2,IF(AND(Deník!$R550&gt;=0,Deník!$R550&lt;=1),"BE",Deník!$R550),"")</f>
        <v/>
      </c>
      <c r="I550" s="11" t="str">
        <f>IF(MONTH(Deník!$C550)=I$2,IF(AND(Deník!$R550&gt;=0,Deník!$R550&lt;=1),"BE",Deník!$R550),"")</f>
        <v/>
      </c>
      <c r="J550" s="11" t="str">
        <f>IF(MONTH(Deník!$C550)=J$2,IF(AND(Deník!$R550&gt;=0,Deník!$R550&lt;=1),"BE",Deník!$R550),"")</f>
        <v/>
      </c>
      <c r="K550" s="11" t="str">
        <f>IF(MONTH(Deník!$C550)=K$2,IF(AND(Deník!$R550&gt;=0,Deník!$R550&lt;=1),"BE",Deník!$R550),"")</f>
        <v/>
      </c>
      <c r="L550" s="11" t="str">
        <f>IF(MONTH(Deník!$C550)=L$2,IF(AND(Deník!$R550&gt;=0,Deník!$R550&lt;=1),"BE",Deník!$R550),"")</f>
        <v/>
      </c>
      <c r="M550" s="11" t="str">
        <f>IF(MONTH(Deník!$C550)=M$2,IF(AND(Deník!$R550&gt;=0,Deník!$R550&lt;=1),"BE",Deník!$R550),"")</f>
        <v/>
      </c>
      <c r="N550" s="11" t="str">
        <f>IF(MONTH(Deník!$C550)=N$2,IF(AND(Deník!$R550&gt;=0,Deník!$R550&lt;=1),"BE",Deník!$R550),"")</f>
        <v/>
      </c>
      <c r="O550" s="11" t="str">
        <f>IF(MONTH(Deník!$C550)=O$2,IF(AND(Deník!$R550&gt;=0,Deník!$R550&lt;=1),"BE",Deník!$R550),"")</f>
        <v/>
      </c>
      <c r="P550" s="11" t="str">
        <f>IF(MONTH(Deník!$C550)=P$2,IF(AND(Deník!$R550&gt;=0,Deník!$R550&lt;=1),"BE",Deník!$R550),"")</f>
        <v/>
      </c>
      <c r="Q550" s="11" t="str">
        <f>IF(MONTH(Deník!$C550)=Q$2,IF(AND(Deník!$R550&gt;=0,Deník!$R550&lt;=1),"BE",Deník!$R550),"")</f>
        <v/>
      </c>
      <c r="R550" s="11" t="str">
        <f>IF(MONTH(Deník!$C550)=R$2,IF(AND(Deník!$R550&gt;=0,Deník!$R550&lt;=1),"BE",Deník!$R550),"")</f>
        <v/>
      </c>
      <c r="S550" s="57" t="str">
        <f>IF(MONTH(Deník!$C550)=S$2,IF(AND(Deník!$R550&gt;=0,Deník!$R550&lt;=1),"BE",Deník!$R550),"")</f>
        <v/>
      </c>
      <c r="U550" s="12"/>
      <c r="V550" s="12"/>
      <c r="X550" s="600" t="str">
        <f>IF(Deník!$R550&lt;&gt;"",IF(Deník!$B550=Statistika!$F$63,IF(AND(Deník!$R550&gt;=0,Deník!$R550&lt;=1),"BE",Deník!$R550),""),"")</f>
        <v/>
      </c>
      <c r="Y550" s="13" t="str">
        <f>IF(Deník!$R550&lt;&gt;"",IF(Deník!$B550=Statistika!$F$64,IF(AND(Deník!$R550&gt;=0,Deník!$R550&lt;=1),"BE",Deník!$R550),""),"")</f>
        <v/>
      </c>
      <c r="Z550" s="13" t="str">
        <f>IF(Deník!$R550&lt;&gt;"",IF(Deník!$B550=Statistika!$F$65,IF(AND(Deník!$R550&gt;=0,Deník!$R550&lt;=1),"BE",Deník!$R550),""),"")</f>
        <v/>
      </c>
      <c r="AA550" s="13" t="str">
        <f>IF(Deník!$R550&lt;&gt;"",IF(Deník!$B550=Statistika!$F$66,IF(AND(Deník!$R550&gt;=0,Deník!$R550&lt;=1),"BE",Deník!$R550),""),"")</f>
        <v/>
      </c>
      <c r="AB550" s="13" t="str">
        <f>IF(Deník!$R550&lt;&gt;"",IF(Deník!$B550=Statistika!$F$67,IF(AND(Deník!$R550&gt;=0,Deník!$R550&lt;=1),"BE",Deník!$R550),""),"")</f>
        <v/>
      </c>
      <c r="AC550" s="13" t="str">
        <f>IF(Deník!$R550&lt;&gt;"",IF(Deník!$B550=Statistika!$F$68,IF(AND(Deník!$R550&gt;=0,Deník!$R550&lt;=1),"BE",Deník!$R550),""),"")</f>
        <v/>
      </c>
      <c r="AD550" s="13" t="str">
        <f>IF(Deník!$R550&lt;&gt;"",IF(Deník!$B550=Statistika!$F$69,IF(AND(Deník!$R550&gt;=0,Deník!$R550&lt;=1),"BE",Deník!$R550),""),"")</f>
        <v/>
      </c>
      <c r="AE550" s="601" t="str">
        <f>IF(Deník!$R550&lt;&gt;"",IF(Deník!$B550=Statistika!$F$70,IF(AND(Deník!$R550&gt;=0,Deník!$R550&lt;=1),"BE",Deník!$R550),""),"")</f>
        <v/>
      </c>
      <c r="AF550" s="90"/>
      <c r="AG550" s="63" t="str">
        <f>IF(Deník!$R550&lt;&gt;"",IF(Deník!$J550="L",IF(AND(Deník!$R550&gt;=0,Deník!$R550&lt;=1),"BE",Deník!$R550),""),"")</f>
        <v/>
      </c>
      <c r="AH550" s="13" t="str">
        <f>IF(Deník!$R550&lt;&gt;"",IF(Deník!$J550="S",IF(AND(Deník!$R550&gt;=0,Deník!$R550&lt;=1),"BE",Deník!$R550),""),"")</f>
        <v/>
      </c>
      <c r="AI550" s="95"/>
      <c r="AJ550" s="71" t="str">
        <f>IF(Deník!N551&lt;&gt;"",Deník!N551*-1,"")</f>
        <v/>
      </c>
      <c r="AK550" s="88"/>
      <c r="AL550" s="63" t="str">
        <f>IF(WEEKDAY(Deník!$C550,2)=1,IF(AND(Deník!$R550&gt;=0,Deník!$R550&lt;=1),"BE",Deník!$R550),"")</f>
        <v/>
      </c>
      <c r="AM550" s="13" t="str">
        <f>IF(WEEKDAY(Deník!$C550,2)=2,IF(AND(Deník!$R550&gt;=0,Deník!$R550&lt;=1),"BE",Deník!$R550),"")</f>
        <v/>
      </c>
      <c r="AN550" s="13" t="str">
        <f>IF(WEEKDAY(Deník!$C550,2)=3,IF(AND(Deník!$R550&gt;=0,Deník!$R550&lt;=1),"BE",Deník!$R550),"")</f>
        <v/>
      </c>
      <c r="AO550" s="13" t="str">
        <f>IF(WEEKDAY(Deník!$C550,2)=4,IF(AND(Deník!$R550&gt;=0,Deník!$R550&lt;=1),"BE",Deník!$R550),"")</f>
        <v/>
      </c>
      <c r="AP550" s="60" t="str">
        <f>IF(WEEKDAY(Deník!$C550,2)=5,IF(AND(Deník!$R550&gt;=0,Deník!$R550&lt;=1),"BE",Deník!$R550),"")</f>
        <v/>
      </c>
      <c r="AQ550" s="99"/>
      <c r="AR550" s="100">
        <f>Deník!D550</f>
        <v>0</v>
      </c>
      <c r="AS550" s="63" t="str">
        <f>IF(Deník!$D550&lt;&gt;"",IF(AND(Deník!$D550&gt;=AS$2,Deník!$D550&lt;=AS$3),IF(AND(Deník!$R550&gt;=0,Deník!$R550&lt;=1),"BE",Deník!$R550),""),"")</f>
        <v/>
      </c>
      <c r="AT550" s="63" t="str">
        <f>IF(Deník!$D550&lt;&gt;"",IF(AND(Deník!$D550&gt;=AT$2,Deník!$D550&lt;=AT$3),IF(AND(Deník!$R550&gt;=0,Deník!$R550&lt;=1),"BE",Deník!$R550),""),"")</f>
        <v/>
      </c>
      <c r="AU550" s="63" t="str">
        <f>IF(Deník!$D550&lt;&gt;"",IF(AND(Deník!$D550&gt;=AU$2,Deník!$D550&lt;=AU$3),IF(AND(Deník!$R550&gt;=0,Deník!$R550&lt;=1),"BE",Deník!$R550),""),"")</f>
        <v/>
      </c>
      <c r="AV550" s="63" t="str">
        <f>IF(Deník!$D550&lt;&gt;"",IF(AND(Deník!$D550&gt;=AV$2,Deník!$D550&lt;=AV$3),IF(AND(Deník!$R550&gt;=0,Deník!$R550&lt;=1),"BE",Deník!$R550),""),"")</f>
        <v/>
      </c>
      <c r="AW550" s="63" t="str">
        <f>IF(Deník!$D550&lt;&gt;"",IF(AND(Deník!$D550&gt;=AW$2,Deník!$D550&lt;=AW$3),IF(AND(Deník!$R550&gt;=0,Deník!$R550&lt;=1),"BE",Deník!$R550),""),"")</f>
        <v/>
      </c>
      <c r="AX550" s="63" t="str">
        <f>IF(Deník!$D550&lt;&gt;"",IF(AND(Deník!$D550&gt;=AX$2,Deník!$D550&lt;=AX$3),IF(AND(Deník!$R550&gt;=0,Deník!$R550&lt;=1),"BE",Deník!$R550),""),"")</f>
        <v/>
      </c>
      <c r="AY550" s="63" t="str">
        <f>IF(Deník!$D550&lt;&gt;"",IF(AND(Deník!$D550&gt;=AY$2,Deník!$D550&lt;=AY$3),IF(AND(Deník!$R550&gt;=0,Deník!$R550&lt;=1),"BE",Deník!$R550),""),"")</f>
        <v/>
      </c>
      <c r="AZ550" s="63" t="str">
        <f>IF(Deník!$D550&lt;&gt;"",IF(AND(Deník!$D550&gt;=AZ$2,Deník!$D550&lt;=AZ$3),IF(AND(Deník!$R550&gt;=0,Deník!$R550&lt;=1),"BE",Deník!$R550),""),"")</f>
        <v/>
      </c>
      <c r="BA550" s="63" t="str">
        <f>IF(Deník!$D550&lt;&gt;"",IF(AND(Deník!$D550&gt;=BA$2,Deník!$D550&lt;=BA$3),IF(AND(Deník!$R550&gt;=0,Deník!$R550&lt;=1),"BE",Deník!$R550),""),"")</f>
        <v/>
      </c>
      <c r="BB550" s="63" t="str">
        <f>IF(Deník!$D550&lt;&gt;"",IF(AND(Deník!$D550&gt;=BB$2,Deník!$D550&lt;=BB$3),IF(AND(Deník!$R550&gt;=0,Deník!$R550&lt;=1),"BE",Deník!$R550),""),"")</f>
        <v/>
      </c>
      <c r="BC550" s="71" t="str">
        <f>IF(Deník!$D550&lt;&gt;"",IF(AND(Deník!$D550&gt;=BC$2,Deník!$D550&lt;=BC$3),IF(AND(Deník!$R550&gt;=0,Deník!$R550&lt;=1),"BE",Deník!$R550),""),"")</f>
        <v/>
      </c>
      <c r="BD550" s="20" t="str">
        <f>IF(Deník!$J551="S",(Deník!$M551-Deník!$K551),IF(Deník!$J551="L",(Deník!$K551-Deník!$M551),""))</f>
        <v/>
      </c>
      <c r="BE550" s="20" t="str">
        <f>IF(Deník!$J551="S",(Deník!$K551-Deník!$O551),IF(Deník!$J551="L",(Deník!$O551-Deník!$K551),""))</f>
        <v/>
      </c>
      <c r="BF550" s="20" t="str">
        <f>IF(Deník!$J551="S",(Deník!$K551-Deník!$L551),IF(Deník!$J551="L",(Deník!$L551-Deník!$K551),""))</f>
        <v/>
      </c>
      <c r="BG550" s="20" t="str">
        <f>IF(Deník!$J551="S",(Deník!$K551-Deník!$S551),IF(Deník!$J551="L",(Deník!$S551-Deník!$K551),""))</f>
        <v/>
      </c>
      <c r="BH550" s="20" t="str">
        <f>IF(Deník!$J551="S",(Deník!$K551-Deník!$U551),IF(Deník!$J551="L",(Deník!$U551-Deník!$K551),""))</f>
        <v/>
      </c>
      <c r="BI550" s="20" t="str">
        <f>IF(Deník!$R550&gt;1,Deník!$R550,"")</f>
        <v/>
      </c>
      <c r="BJ550" s="20" t="str">
        <f>IF(Deník!$R550&lt;0,Deník!$R550,"")</f>
        <v/>
      </c>
      <c r="BK550" s="17"/>
      <c r="BM550" s="233" t="str">
        <f>IF(Deník!$R550&lt;&gt;"",IF(Deník!$Y550=Statistika!$F$78,IF(AND(Deník!$R550&gt;=0,Deník!$R550&lt;=1),"BE",Deník!$R550),""),"")</f>
        <v/>
      </c>
      <c r="BN550" s="233" t="str">
        <f>IF(Deník!$R550&lt;&gt;"",IF(Deník!$Y550=Statistika!$F$79,IF(AND(Deník!$R550&gt;=0,Deník!$R550&lt;=1),"BE",Deník!$R550),""),"")</f>
        <v/>
      </c>
      <c r="BO550" s="233" t="str">
        <f>IF(Deník!$R550&lt;&gt;"",IF(Deník!$Y550=Statistika!$F$80,IF(AND(Deník!$R550&gt;=0,Deník!$R550&lt;=1),"BE",Deník!$R550),""),"")</f>
        <v/>
      </c>
      <c r="BP550" s="233" t="str">
        <f>IF(Deník!$R550&lt;&gt;"",IF(Deník!$Y550=Statistika!$F$81,IF(AND(Deník!$R550&gt;=0,Deník!$R550&lt;=1),"BE",Deník!$R550),""),"")</f>
        <v/>
      </c>
      <c r="BQ550" s="233" t="str">
        <f>IF(Deník!$R550&lt;&gt;"",IF(Deník!$Y550=Statistika!$F$82,IF(AND(Deník!$R550&gt;=0,Deník!$R550&lt;=1),"BE",Deník!$R550),""),"")</f>
        <v/>
      </c>
      <c r="BR550" s="233" t="str">
        <f>IF(Deník!$R550&lt;&gt;"",IF(Deník!$Y550=Statistika!$F$83,IF(AND(Deník!$R550&gt;=0,Deník!$R550&lt;=1),"BE",Deník!$R550),""),"")</f>
        <v/>
      </c>
      <c r="BS550" s="233" t="str">
        <f>IF(Deník!$R550&lt;&gt;"",IF(Deník!$Y550=Statistika!$F$84,IF(AND(Deník!$R550&gt;=0,Deník!$R550&lt;=1),"BE",Deník!$R550),""),"")</f>
        <v/>
      </c>
      <c r="BT550" s="233" t="str">
        <f>IF(Deník!$R550&lt;&gt;"",IF(Deník!$Y550=Statistika!$F$85,IF(AND(Deník!$R550&gt;=0,Deník!$R550&lt;=1),"BE",Deník!$R550),""),"")</f>
        <v/>
      </c>
      <c r="BU550" s="233" t="str">
        <f>IF(Deník!$R550&lt;&gt;"",IF(Deník!$Y550=Statistika!$F$86,IF(AND(Deník!$R550&gt;=0,Deník!$R550&lt;=1),"BE",Deník!$R550),""),"")</f>
        <v/>
      </c>
      <c r="BV550" s="233" t="str">
        <f>IF(Deník!$R550&lt;&gt;"",IF(Deník!$Y550=Statistika!$F$87,IF(AND(Deník!$R550&gt;=0,Deník!$R550&lt;=1),"BE",Deník!$R550),""),"")</f>
        <v/>
      </c>
      <c r="BW550" s="233" t="str">
        <f>IF(Deník!$R550&lt;&gt;"",IF(Deník!$Y550=Statistika!$F$88,IF(AND(Deník!$R550&gt;=0,Deník!$R550&lt;=1),"BE",Deník!$R550),""),"")</f>
        <v/>
      </c>
      <c r="BX550" s="233" t="str">
        <f>IF(Deník!$R550&lt;&gt;"",IF(Deník!$Y550=Statistika!$F$89,IF(AND(Deník!$R550&gt;=0,Deník!$R550&lt;=1),"BE",Deník!$R550),""),"")</f>
        <v/>
      </c>
      <c r="BY550" s="233" t="str">
        <f>IF(Deník!$R550&lt;&gt;"",IF(Deník!$Y550=Statistika!$F$90,IF(AND(Deník!$R550&gt;=0,Deník!$R550&lt;=1),"BE",Deník!$R550),""),"")</f>
        <v/>
      </c>
      <c r="BZ550" s="233" t="str">
        <f>IF(Deník!$R550&lt;&gt;"",IF(Deník!$Y550=Statistika!$F$91,IF(AND(Deník!$R550&gt;=0,Deník!$R550&lt;=1),"BE",Deník!$R550),""),"")</f>
        <v/>
      </c>
      <c r="CA550" s="233"/>
      <c r="CB550" s="233" t="str">
        <f>IF(Deník!$R550&lt;&gt;"",IF(Deník!$AB550="SL",IF(AND(Deník!$R550&gt;=0,Deník!$R550&lt;=1),"BE",Deník!$R550),""),"")</f>
        <v/>
      </c>
      <c r="CC550" s="233" t="str">
        <f>IF(Deník!$R550&lt;&gt;"",IF(Deník!$AB550="BE10",IF(AND(Deník!$R550&gt;=0,Deník!$R550&lt;=1),"BE",Deník!$R550),""),"")</f>
        <v/>
      </c>
      <c r="CD550" s="233" t="str">
        <f>IF(Deník!$R550&lt;&gt;"",IF(Deník!$AB550="BE15",IF(AND(Deník!$R550&gt;=0,Deník!$R550&lt;=1),"BE",Deník!$R550),""),"")</f>
        <v/>
      </c>
      <c r="CE550" s="233" t="str">
        <f>IF(Deník!$R550&lt;&gt;"",IF(Deník!$AB550="BE20",IF(AND(Deník!$R550&gt;=0,Deník!$R550&lt;=1),"BE",Deník!$R550),""),"")</f>
        <v/>
      </c>
      <c r="CF550" s="233" t="str">
        <f>IF(Deník!$R550&lt;&gt;"",IF(Deník!$AB550="TP1",IF(AND(Deník!$R550&gt;=0,Deník!$R550&lt;=1),"BE",Deník!$R550),""),"")</f>
        <v/>
      </c>
      <c r="CG550" s="233" t="str">
        <f>IF(Deník!$R550&lt;&gt;"",IF(Deník!$AB550="TP2",IF(AND(Deník!$R550&gt;=0,Deník!$R550&lt;=1),"BE",Deník!$R550),""),"")</f>
        <v/>
      </c>
      <c r="CH550" s="233" t="str">
        <f>IF(Deník!$R550&lt;&gt;"",IF(Deník!$AB550="TP3",IF(AND(Deník!$R550&gt;=0,Deník!$R550&lt;=1),"BE",Deník!$R550),""),"")</f>
        <v/>
      </c>
      <c r="CI550" s="233" t="str">
        <f>IF(Deník!$R550&lt;&gt;"",IF(Deník!$AB550="Trailing SL",IF(AND(Deník!$R550&gt;=0,Deník!$R550&lt;=1),"BE",Deník!$R550),""),"")</f>
        <v/>
      </c>
      <c r="CJ550" s="233" t="str">
        <f>IF(Deník!$R550&lt;&gt;"",IF(Deník!$AB550="Manual",IF(AND(Deník!$R550&gt;=0,Deník!$R550&lt;=1),"BE",Deník!$R550),""),"")</f>
        <v/>
      </c>
      <c r="CK550" s="233"/>
      <c r="CL550" s="233" t="str">
        <f>IF(Deník!$R550&lt;0,IF(Deník!$AC550=Statistika!$F$117,Deník!$R550,""),"")</f>
        <v/>
      </c>
      <c r="CM550" s="233" t="str">
        <f>IF(Deník!$R550&lt;0,IF(Deník!$AC550=Statistika!$F$118,Deník!$R550,""),"")</f>
        <v/>
      </c>
      <c r="CN550" s="233" t="str">
        <f>IF(Deník!$R550&lt;0,IF(Deník!$AC550=Statistika!$F$119,Deník!$R550,""),"")</f>
        <v/>
      </c>
      <c r="CO550" s="233" t="str">
        <f>IF(Deník!$R550&lt;0,IF(Deník!$AC550=Statistika!$F$120,Deník!$R550,""),"")</f>
        <v/>
      </c>
      <c r="CP550" s="233" t="str">
        <f>IF(Deník!$R550&lt;0,IF(Deník!$AC550=Statistika!$F$121,Deník!$R550,""),"")</f>
        <v/>
      </c>
      <c r="CQ550" s="233" t="str">
        <f>IF(Deník!$R550&lt;0,IF(Deník!$AC550=Statistika!$F$122,Deník!$R550,""),"")</f>
        <v/>
      </c>
      <c r="CR550" s="233" t="str">
        <f>IF(Deník!$R550&lt;0,IF(Deník!$AC550=Statistika!$F$123,Deník!$R550,""),"")</f>
        <v/>
      </c>
      <c r="CS550" s="233" t="str">
        <f>IF(Deník!$R550&lt;0,IF(Deník!$AC550=Statistika!$F$124,Deník!$R550,""),"")</f>
        <v/>
      </c>
      <c r="CT550" s="233" t="str">
        <f>IF(Deník!$R550&lt;0,IF(Deník!$AC550=Statistika!$F$125,Deník!$R550,""),"")</f>
        <v/>
      </c>
      <c r="CU550" s="233"/>
      <c r="CV550" s="233" t="str">
        <f>IF(Deník!$R550&lt;0,IF(Deník!$AD550=$CV$2,Deník!$R550,""),"")</f>
        <v/>
      </c>
      <c r="CW550" s="233" t="str">
        <f>IF(Deník!$R550&lt;0,IF(Deník!$AD550=$CW$2,Deník!$R550,""),"")</f>
        <v/>
      </c>
      <c r="CX550" s="233" t="str">
        <f>IF(Deník!$R550&lt;0,IF(Deník!$AD550=$CX$2,Deník!$R550,""),"")</f>
        <v/>
      </c>
      <c r="CY550" s="233" t="str">
        <f>IF(Deník!$R550&lt;0,IF(Deník!$AD550=$CY$2,Deník!$R550,""),"")</f>
        <v/>
      </c>
      <c r="CZ550" s="233" t="str">
        <f>IF(Deník!$R550&lt;0,IF(Deník!$AD550=$CZ$2,Deník!$R550,""),"")</f>
        <v/>
      </c>
      <c r="DL550" s="221">
        <f t="shared" si="22"/>
        <v>93847.029999999984</v>
      </c>
      <c r="DM550" s="220">
        <f t="shared" si="21"/>
        <v>-6.1529700000000132E-2</v>
      </c>
      <c r="DO550" s="50">
        <f>Deník!W551</f>
        <v>0</v>
      </c>
      <c r="DP550" s="102" t="str">
        <f>IF(AND(Deník!W551&gt;0),1,"")</f>
        <v/>
      </c>
      <c r="DQ550" s="102">
        <f>IF(AND(Deník!W551&lt;=0),1,"")</f>
        <v>1</v>
      </c>
      <c r="DR550" s="227"/>
      <c r="DS550" s="228"/>
      <c r="DT550" s="85"/>
      <c r="DU550" s="54">
        <f>IF(MONTH(Deník!$C550)=DU$2,Deník!$W550,"")</f>
        <v>0</v>
      </c>
      <c r="DV550" s="222" t="str">
        <f>IF(MONTH(Deník!$C550)=DV$2,Deník!$W550,"")</f>
        <v/>
      </c>
      <c r="DW550" s="222" t="str">
        <f>IF(MONTH(Deník!$C550)=DW$2,Deník!$W550,"")</f>
        <v/>
      </c>
      <c r="DX550" s="222" t="str">
        <f>IF(MONTH(Deník!$C550)=DX$2,Deník!$W550,"")</f>
        <v/>
      </c>
      <c r="DY550" s="222" t="str">
        <f>IF(MONTH(Deník!$C550)=DY$2,Deník!$W550,"")</f>
        <v/>
      </c>
      <c r="DZ550" s="222" t="str">
        <f>IF(MONTH(Deník!$C550)=DZ$2,Deník!$W550,"")</f>
        <v/>
      </c>
      <c r="EA550" s="222" t="str">
        <f>IF(MONTH(Deník!$C550)=EA$2,Deník!$W550,"")</f>
        <v/>
      </c>
      <c r="EB550" s="222" t="str">
        <f>IF(MONTH(Deník!$C550)=EB$2,Deník!$W550,"")</f>
        <v/>
      </c>
      <c r="EC550" s="222" t="str">
        <f>IF(MONTH(Deník!$C550)=EC$2,Deník!$W550,"")</f>
        <v/>
      </c>
      <c r="ED550" s="222" t="str">
        <f>IF(MONTH(Deník!$C550)=ED$2,Deník!$W550,"")</f>
        <v/>
      </c>
      <c r="EE550" s="222" t="str">
        <f>IF(MONTH(Deník!$C550)=EE$2,Deník!$W550,"")</f>
        <v/>
      </c>
      <c r="EF550" s="222" t="str">
        <f>IF(MONTH(Deník!$C550)=EF$2,Deník!$W550,"")</f>
        <v/>
      </c>
      <c r="EI550" s="600" t="str">
        <f>IF(Deník!$W550&lt;&gt;"",IF(Deník!$B550=Statistika!$F$63,Deník!$W550,""),"")</f>
        <v/>
      </c>
      <c r="EJ550" s="13" t="str">
        <f>IF(Deník!$W550&lt;&gt;"",IF(Deník!$B550=Statistika!$F$64,Deník!$W550,""),"")</f>
        <v/>
      </c>
      <c r="EK550" s="13" t="str">
        <f>IF(Deník!$W550&lt;&gt;"",IF(Deník!$B550=Statistika!$F$65,Deník!$W550,""),"")</f>
        <v/>
      </c>
      <c r="EL550" s="13" t="str">
        <f>IF(Deník!$W550&lt;&gt;"",IF(Deník!$B550=Statistika!$F$66,Deník!$W550,""),"")</f>
        <v/>
      </c>
      <c r="EM550" s="13" t="str">
        <f>IF(Deník!$W550&lt;&gt;"",IF(Deník!$B550=Statistika!$F$67,Deník!$W550,""),"")</f>
        <v/>
      </c>
      <c r="EN550" s="13" t="str">
        <f>IF(Deník!$W550&lt;&gt;"",IF(Deník!$B550=Statistika!$F$68,Deník!$W550,""),"")</f>
        <v/>
      </c>
      <c r="EO550" s="13" t="str">
        <f>IF(Deník!$W550&lt;&gt;"",IF(Deník!$B550=Statistika!$F$69,Deník!$W550,""),"")</f>
        <v/>
      </c>
      <c r="EP550" s="601" t="str">
        <f>IF(Deník!$W550&lt;&gt;"",IF(Deník!$B550=Statistika!$F$70,Deník!$W550,""),"")</f>
        <v/>
      </c>
      <c r="EQ550" s="90"/>
      <c r="ER550" s="63" t="str">
        <f>IF(Deník!$W550&lt;&gt;"",IF(Deník!$J550="L",Deník!$W550,""),"")</f>
        <v/>
      </c>
      <c r="ES550" s="13" t="str">
        <f>IF(Deník!$W550&lt;&gt;"",IF(Deník!$J550="S",Deník!$W550,""),"")</f>
        <v/>
      </c>
      <c r="ET550" s="95"/>
      <c r="EU550" s="88"/>
      <c r="EV550" s="63" t="str">
        <f>IF(WEEKDAY(Deník!$C550,2)=1,Deník!$W550,"")</f>
        <v/>
      </c>
      <c r="EW550" s="13" t="str">
        <f>IF(WEEKDAY(Deník!$C550,2)=2,Deník!$W550,"")</f>
        <v/>
      </c>
      <c r="EX550" s="13" t="str">
        <f>IF(WEEKDAY(Deník!$C550,2)=3,Deník!$W550,"")</f>
        <v/>
      </c>
      <c r="EY550" s="13" t="str">
        <f>IF(WEEKDAY(Deník!$C550,2)=4,Deník!$W550,"")</f>
        <v/>
      </c>
      <c r="EZ550" s="60" t="str">
        <f>IF(WEEKDAY(Deník!$C550,2)=5,Deník!$W550,"")</f>
        <v/>
      </c>
      <c r="FA550" s="99"/>
      <c r="FB550" s="100">
        <f>Deník!D550</f>
        <v>0</v>
      </c>
      <c r="FC550" s="63">
        <f>IF($FB550&lt;&gt;"",IF(AND($FB550&gt;=FC$2,$FB550&lt;=FC$3),Deník!$W550,""))</f>
        <v>0</v>
      </c>
      <c r="FD550" s="63" t="str">
        <f>IF($FB550&lt;&gt;"",IF(AND($FB550&gt;=FD$2,$FB550&lt;=FD$3),Deník!$W550,""))</f>
        <v/>
      </c>
      <c r="FE550" s="63" t="str">
        <f>IF($FB550&lt;&gt;"",IF(AND($FB550&gt;=FE$2,$FB550&lt;=FE$3),Deník!$W550,""))</f>
        <v/>
      </c>
      <c r="FF550" s="63" t="str">
        <f>IF($FB550&lt;&gt;"",IF(AND($FB550&gt;=FF$2,$FB550&lt;=FF$3),Deník!$W550,""))</f>
        <v/>
      </c>
      <c r="FG550" s="63" t="str">
        <f>IF($FB550&lt;&gt;"",IF(AND($FB550&gt;=FG$2,$FB550&lt;=FG$3),Deník!$W550,""))</f>
        <v/>
      </c>
      <c r="FH550" s="63" t="str">
        <f>IF($FB550&lt;&gt;"",IF(AND($FB550&gt;=FH$2,$FB550&lt;=FH$3),Deník!$W550,""))</f>
        <v/>
      </c>
      <c r="FI550" s="63" t="str">
        <f>IF($FB550&lt;&gt;"",IF(AND($FB550&gt;=FI$2,$FB550&lt;=FI$3),Deník!$W550,""))</f>
        <v/>
      </c>
      <c r="FJ550" s="63" t="str">
        <f>IF($FB550&lt;&gt;"",IF(AND($FB550&gt;=FJ$2,$FB550&lt;=FJ$3),Deník!$W550,""))</f>
        <v/>
      </c>
      <c r="FK550" s="63" t="str">
        <f>IF($FB550&lt;&gt;"",IF(AND($FB550&gt;=FK$2,$FB550&lt;=FK$3),Deník!$W550,""))</f>
        <v/>
      </c>
      <c r="FL550" s="63" t="str">
        <f>IF($FB550&lt;&gt;"",IF(AND($FB550&gt;=FL$2,$FB550&lt;=FL$3),Deník!$W550,""))</f>
        <v/>
      </c>
      <c r="FM550" s="63" t="str">
        <f>IF($FB550&lt;&gt;"",IF(AND($FB550&gt;=FM$2,$FB550&lt;=FM$3),Deník!$W550,""))</f>
        <v/>
      </c>
      <c r="FN550" s="13"/>
      <c r="FO550" s="20" t="str">
        <f>IF(Deník!$W550&gt;1,Deník!$W550,"")</f>
        <v/>
      </c>
      <c r="FP550" s="20" t="str">
        <f>IF(Deník!$W550&lt;0,Deník!$W550,"")</f>
        <v/>
      </c>
      <c r="FQ550" s="17"/>
      <c r="FS550" s="233"/>
      <c r="FT550" s="233" t="str">
        <f>IF(Deník!$W550&lt;&gt;"",IF(Deník!$Y550=Statistika!$F$78,Deník!$W550,""),"")</f>
        <v/>
      </c>
      <c r="FU550" s="233" t="str">
        <f>IF(Deník!$W550&lt;&gt;"",IF(Deník!$Y550=Statistika!$F$79,Deník!$W550,""),"")</f>
        <v/>
      </c>
      <c r="FV550" s="233" t="str">
        <f>IF(Deník!$W550&lt;&gt;"",IF(Deník!$Y550=Statistika!$F$80,Deník!$W550,""),"")</f>
        <v/>
      </c>
      <c r="FW550" s="233" t="str">
        <f>IF(Deník!$W550&lt;&gt;"",IF(Deník!$Y550=Statistika!$F$81,Deník!$W550,""),"")</f>
        <v/>
      </c>
      <c r="FX550" s="233" t="str">
        <f>IF(Deník!$W550&lt;&gt;"",IF(Deník!$Y550=Statistika!$F$82,Deník!$W550,""),"")</f>
        <v/>
      </c>
      <c r="FY550" s="233" t="str">
        <f>IF(Deník!$W550&lt;&gt;"",IF(Deník!$Y550=Statistika!$F$83,Deník!$W550,""),"")</f>
        <v/>
      </c>
      <c r="FZ550" s="233" t="str">
        <f>IF(Deník!$W550&lt;&gt;"",IF(Deník!$Y550=Statistika!$F$84,Deník!$W550,""),"")</f>
        <v/>
      </c>
      <c r="GA550" s="233" t="str">
        <f>IF(Deník!$W550&lt;&gt;"",IF(Deník!$Y550=Statistika!$F$85,Deník!$W550,""),"")</f>
        <v/>
      </c>
      <c r="GB550" s="233" t="str">
        <f>IF(Deník!$W550&lt;&gt;"",IF(Deník!$Y550=Statistika!$F$86,Deník!$W550,""),"")</f>
        <v/>
      </c>
      <c r="GC550" s="233" t="str">
        <f>IF(Deník!$W550&lt;&gt;"",IF(Deník!$Y550=Statistika!$F$87,Deník!$W550,""),"")</f>
        <v/>
      </c>
      <c r="GD550" s="233" t="str">
        <f>IF(Deník!$W550&lt;&gt;"",IF(Deník!$Y550=Statistika!$F$88,Deník!$W550,""),"")</f>
        <v/>
      </c>
      <c r="GE550" s="233" t="str">
        <f>IF(Deník!$W550&lt;&gt;"",IF(Deník!$Y550=Statistika!$F$89,Deník!$W550,""),"")</f>
        <v/>
      </c>
      <c r="GF550" s="233" t="str">
        <f>IF(Deník!$W550&lt;&gt;"",IF(Deník!$Y550=Statistika!$F$90,Deník!$W550,""),"")</f>
        <v/>
      </c>
      <c r="GG550" s="233" t="str">
        <f>IF(Deník!$W550&lt;&gt;"",IF(Deník!$Y550=Statistika!$F$91,Deník!$W550,""),"")</f>
        <v/>
      </c>
      <c r="GH550" s="233"/>
      <c r="GI550" s="233" t="str">
        <f>IF(Deník!$W550&lt;&gt;"",IF(Deník!$AB550=Statistika!$L$100,Deník!$W550,""),"")</f>
        <v/>
      </c>
      <c r="GJ550" s="233" t="str">
        <f>IF(Deník!$W550&lt;&gt;"",IF(Deník!$AB550=Statistika!$L$101,Deník!$W550,""),"")</f>
        <v/>
      </c>
      <c r="GK550" s="233" t="str">
        <f>IF(Deník!$W550&lt;&gt;"",IF(Deník!$AB550=Statistika!$L$102,Deník!$W550,""),"")</f>
        <v/>
      </c>
      <c r="GL550" s="233" t="str">
        <f>IF(Deník!$W550&lt;&gt;"",IF(Deník!$AB550=Statistika!$L$103,Deník!$W550,""),"")</f>
        <v/>
      </c>
      <c r="GM550" s="233" t="str">
        <f>IF(Deník!$W550&lt;&gt;"",IF(Deník!$AB550=Statistika!$L$104,Deník!$W550,""),"")</f>
        <v/>
      </c>
      <c r="GN550" s="233" t="str">
        <f>IF(Deník!$W550&lt;&gt;"",IF(Deník!$AB550=Statistika!$L$105,Deník!$W550,""),"")</f>
        <v/>
      </c>
      <c r="GO550" s="233" t="str">
        <f>IF(Deník!$W550&lt;&gt;"",IF(Deník!$AB550=Statistika!$L$106,Deník!$W550,""),"")</f>
        <v/>
      </c>
      <c r="GP550" s="233" t="str">
        <f>IF(Deník!$W550&lt;&gt;"",IF(Deník!$AB550=Statistika!$L$107,Deník!$W550,""),"")</f>
        <v/>
      </c>
      <c r="GQ550" s="233" t="str">
        <f>IF(Deník!$W550&lt;&gt;"",IF(Deník!$AB550=Statistika!$L$108,Deník!$W550,""),"")</f>
        <v/>
      </c>
      <c r="GS550" s="233" t="str">
        <f>IF(Deník!$W550&lt;0,IF(Deník!$AC550=Statistika!$F$117,Deník!$W550,""),"")</f>
        <v/>
      </c>
      <c r="GT550" s="233" t="str">
        <f>IF(Deník!$W550&lt;0,IF(Deník!$AC550=Statistika!$F$118,Deník!$W550,""),"")</f>
        <v/>
      </c>
      <c r="GU550" s="233" t="str">
        <f>IF(Deník!$W550&lt;0,IF(Deník!$AC550=Statistika!$F$119,Deník!$W550,""),"")</f>
        <v/>
      </c>
      <c r="GV550" s="233" t="str">
        <f>IF(Deník!$W550&lt;0,IF(Deník!$AC550=Statistika!$F$120,Deník!$W550,""),"")</f>
        <v/>
      </c>
      <c r="GW550" s="233" t="str">
        <f>IF(Deník!$W550&lt;0,IF(Deník!$AC550=Statistika!$F$121,Deník!$W550,""),"")</f>
        <v/>
      </c>
      <c r="GX550" s="233" t="str">
        <f>IF(Deník!$W550&lt;0,IF(Deník!$AC550=Statistika!$F$122,Deník!$W550,""),"")</f>
        <v/>
      </c>
      <c r="GY550" s="233" t="str">
        <f>IF(Deník!$W550&lt;0,IF(Deník!$AC550=Statistika!$F$123,Deník!$W550,""),"")</f>
        <v/>
      </c>
      <c r="GZ550" s="233" t="str">
        <f>IF(Deník!$W550&lt;0,IF(Deník!$AC550=Statistika!$F$124,Deník!$W550,""),"")</f>
        <v/>
      </c>
      <c r="HA550" s="233" t="str">
        <f>IF(Deník!$W550&lt;0,IF(Deník!$AC550=Statistika!$F$125,Deník!$W550,""),"")</f>
        <v/>
      </c>
      <c r="HC550" s="233" t="str">
        <f>IF(Deník!$W550&lt;0,IF(Deník!$AD550=Statistika!$F$133,Deník!$W550,""),"")</f>
        <v/>
      </c>
      <c r="HD550" s="233" t="str">
        <f>IF(Deník!$W550&lt;0,IF(Deník!$AD550=Statistika!$F$134,Deník!$W550,""),"")</f>
        <v/>
      </c>
      <c r="HE550" s="233" t="str">
        <f>IF(Deník!$W550&lt;0,IF(Deník!$AD550=Statistika!$F$135,Deník!$W550,""),"")</f>
        <v/>
      </c>
      <c r="HF550" s="233" t="str">
        <f>IF(Deník!$W550&lt;0,IF(Deník!$AD550=Statistika!$F$136,Deník!$W550,""),"")</f>
        <v/>
      </c>
      <c r="HG550" s="233" t="str">
        <f>IF(Deník!$W550&lt;0,IF(Deník!$AD550=Statistika!$F$137,Deník!$W550,""),"")</f>
        <v/>
      </c>
      <c r="ID550" s="8">
        <f>Tabulka4[[#This Row],[Sloupec3]]</f>
        <v>0</v>
      </c>
      <c r="IE550" s="17" t="str">
        <f>IF(AND([1]Deník!$C550&gt;='[1]Měsíční shrnutí'!$D$1,[1]Deník!$C550&lt;='[1]Měsíční shrnutí'!$F$1),[1]Deník!$X550,"")</f>
        <v/>
      </c>
    </row>
    <row r="551" spans="1:239">
      <c r="A551" s="8">
        <f>Deník!C552</f>
        <v>0</v>
      </c>
      <c r="B551" s="50" t="str">
        <f>Deník!R552</f>
        <v/>
      </c>
      <c r="C551" s="102" t="str">
        <f>IF(AND(Deník!R552&gt;1,Deník!R552&lt;&gt;""),1,"")</f>
        <v/>
      </c>
      <c r="D551" s="102" t="str">
        <f>IF(AND(Deník!R552&lt;=0,Deník!R552&lt;&gt;""),1,"")</f>
        <v/>
      </c>
      <c r="E551" s="103" t="str">
        <f>IF(AND(Deník!R552&gt;=0,Deník!R552&lt;=1),1,"")</f>
        <v/>
      </c>
      <c r="F551" s="79" t="str">
        <f>IF(Deník!R552&lt;&gt;"",Deník!R552+F550,"")</f>
        <v/>
      </c>
      <c r="G551" s="85"/>
      <c r="H551" s="54" t="str">
        <f>IF(MONTH(Deník!$C551)=H$2,IF(AND(Deník!$R551&gt;=0,Deník!$R551&lt;=1),"BE",Deník!$R551),"")</f>
        <v/>
      </c>
      <c r="I551" s="11" t="str">
        <f>IF(MONTH(Deník!$C551)=I$2,IF(AND(Deník!$R551&gt;=0,Deník!$R551&lt;=1),"BE",Deník!$R551),"")</f>
        <v/>
      </c>
      <c r="J551" s="11" t="str">
        <f>IF(MONTH(Deník!$C551)=J$2,IF(AND(Deník!$R551&gt;=0,Deník!$R551&lt;=1),"BE",Deník!$R551),"")</f>
        <v/>
      </c>
      <c r="K551" s="11" t="str">
        <f>IF(MONTH(Deník!$C551)=K$2,IF(AND(Deník!$R551&gt;=0,Deník!$R551&lt;=1),"BE",Deník!$R551),"")</f>
        <v/>
      </c>
      <c r="L551" s="11" t="str">
        <f>IF(MONTH(Deník!$C551)=L$2,IF(AND(Deník!$R551&gt;=0,Deník!$R551&lt;=1),"BE",Deník!$R551),"")</f>
        <v/>
      </c>
      <c r="M551" s="11" t="str">
        <f>IF(MONTH(Deník!$C551)=M$2,IF(AND(Deník!$R551&gt;=0,Deník!$R551&lt;=1),"BE",Deník!$R551),"")</f>
        <v/>
      </c>
      <c r="N551" s="11" t="str">
        <f>IF(MONTH(Deník!$C551)=N$2,IF(AND(Deník!$R551&gt;=0,Deník!$R551&lt;=1),"BE",Deník!$R551),"")</f>
        <v/>
      </c>
      <c r="O551" s="11" t="str">
        <f>IF(MONTH(Deník!$C551)=O$2,IF(AND(Deník!$R551&gt;=0,Deník!$R551&lt;=1),"BE",Deník!$R551),"")</f>
        <v/>
      </c>
      <c r="P551" s="11" t="str">
        <f>IF(MONTH(Deník!$C551)=P$2,IF(AND(Deník!$R551&gt;=0,Deník!$R551&lt;=1),"BE",Deník!$R551),"")</f>
        <v/>
      </c>
      <c r="Q551" s="11" t="str">
        <f>IF(MONTH(Deník!$C551)=Q$2,IF(AND(Deník!$R551&gt;=0,Deník!$R551&lt;=1),"BE",Deník!$R551),"")</f>
        <v/>
      </c>
      <c r="R551" s="11" t="str">
        <f>IF(MONTH(Deník!$C551)=R$2,IF(AND(Deník!$R551&gt;=0,Deník!$R551&lt;=1),"BE",Deník!$R551),"")</f>
        <v/>
      </c>
      <c r="S551" s="57" t="str">
        <f>IF(MONTH(Deník!$C551)=S$2,IF(AND(Deník!$R551&gt;=0,Deník!$R551&lt;=1),"BE",Deník!$R551),"")</f>
        <v/>
      </c>
      <c r="U551" s="12"/>
      <c r="V551" s="12"/>
      <c r="X551" s="600" t="str">
        <f>IF(Deník!$R551&lt;&gt;"",IF(Deník!$B551=Statistika!$F$63,IF(AND(Deník!$R551&gt;=0,Deník!$R551&lt;=1),"BE",Deník!$R551),""),"")</f>
        <v/>
      </c>
      <c r="Y551" s="13" t="str">
        <f>IF(Deník!$R551&lt;&gt;"",IF(Deník!$B551=Statistika!$F$64,IF(AND(Deník!$R551&gt;=0,Deník!$R551&lt;=1),"BE",Deník!$R551),""),"")</f>
        <v/>
      </c>
      <c r="Z551" s="13" t="str">
        <f>IF(Deník!$R551&lt;&gt;"",IF(Deník!$B551=Statistika!$F$65,IF(AND(Deník!$R551&gt;=0,Deník!$R551&lt;=1),"BE",Deník!$R551),""),"")</f>
        <v/>
      </c>
      <c r="AA551" s="13" t="str">
        <f>IF(Deník!$R551&lt;&gt;"",IF(Deník!$B551=Statistika!$F$66,IF(AND(Deník!$R551&gt;=0,Deník!$R551&lt;=1),"BE",Deník!$R551),""),"")</f>
        <v/>
      </c>
      <c r="AB551" s="13" t="str">
        <f>IF(Deník!$R551&lt;&gt;"",IF(Deník!$B551=Statistika!$F$67,IF(AND(Deník!$R551&gt;=0,Deník!$R551&lt;=1),"BE",Deník!$R551),""),"")</f>
        <v/>
      </c>
      <c r="AC551" s="13" t="str">
        <f>IF(Deník!$R551&lt;&gt;"",IF(Deník!$B551=Statistika!$F$68,IF(AND(Deník!$R551&gt;=0,Deník!$R551&lt;=1),"BE",Deník!$R551),""),"")</f>
        <v/>
      </c>
      <c r="AD551" s="13" t="str">
        <f>IF(Deník!$R551&lt;&gt;"",IF(Deník!$B551=Statistika!$F$69,IF(AND(Deník!$R551&gt;=0,Deník!$R551&lt;=1),"BE",Deník!$R551),""),"")</f>
        <v/>
      </c>
      <c r="AE551" s="601" t="str">
        <f>IF(Deník!$R551&lt;&gt;"",IF(Deník!$B551=Statistika!$F$70,IF(AND(Deník!$R551&gt;=0,Deník!$R551&lt;=1),"BE",Deník!$R551),""),"")</f>
        <v/>
      </c>
      <c r="AF551" s="90"/>
      <c r="AG551" s="63" t="str">
        <f>IF(Deník!$R551&lt;&gt;"",IF(Deník!$J551="L",IF(AND(Deník!$R551&gt;=0,Deník!$R551&lt;=1),"BE",Deník!$R551),""),"")</f>
        <v/>
      </c>
      <c r="AH551" s="13" t="str">
        <f>IF(Deník!$R551&lt;&gt;"",IF(Deník!$J551="S",IF(AND(Deník!$R551&gt;=0,Deník!$R551&lt;=1),"BE",Deník!$R551),""),"")</f>
        <v/>
      </c>
      <c r="AI551" s="95"/>
      <c r="AJ551" s="71" t="str">
        <f>IF(Deník!N552&lt;&gt;"",Deník!N552*-1,"")</f>
        <v/>
      </c>
      <c r="AK551" s="88"/>
      <c r="AL551" s="63" t="str">
        <f>IF(WEEKDAY(Deník!$C551,2)=1,IF(AND(Deník!$R551&gt;=0,Deník!$R551&lt;=1),"BE",Deník!$R551),"")</f>
        <v/>
      </c>
      <c r="AM551" s="13" t="str">
        <f>IF(WEEKDAY(Deník!$C551,2)=2,IF(AND(Deník!$R551&gt;=0,Deník!$R551&lt;=1),"BE",Deník!$R551),"")</f>
        <v/>
      </c>
      <c r="AN551" s="13" t="str">
        <f>IF(WEEKDAY(Deník!$C551,2)=3,IF(AND(Deník!$R551&gt;=0,Deník!$R551&lt;=1),"BE",Deník!$R551),"")</f>
        <v/>
      </c>
      <c r="AO551" s="13" t="str">
        <f>IF(WEEKDAY(Deník!$C551,2)=4,IF(AND(Deník!$R551&gt;=0,Deník!$R551&lt;=1),"BE",Deník!$R551),"")</f>
        <v/>
      </c>
      <c r="AP551" s="60" t="str">
        <f>IF(WEEKDAY(Deník!$C551,2)=5,IF(AND(Deník!$R551&gt;=0,Deník!$R551&lt;=1),"BE",Deník!$R551),"")</f>
        <v/>
      </c>
      <c r="AQ551" s="99"/>
      <c r="AR551" s="100">
        <f>Deník!D551</f>
        <v>0</v>
      </c>
      <c r="AS551" s="63" t="str">
        <f>IF(Deník!$D551&lt;&gt;"",IF(AND(Deník!$D551&gt;=AS$2,Deník!$D551&lt;=AS$3),IF(AND(Deník!$R551&gt;=0,Deník!$R551&lt;=1),"BE",Deník!$R551),""),"")</f>
        <v/>
      </c>
      <c r="AT551" s="63" t="str">
        <f>IF(Deník!$D551&lt;&gt;"",IF(AND(Deník!$D551&gt;=AT$2,Deník!$D551&lt;=AT$3),IF(AND(Deník!$R551&gt;=0,Deník!$R551&lt;=1),"BE",Deník!$R551),""),"")</f>
        <v/>
      </c>
      <c r="AU551" s="63" t="str">
        <f>IF(Deník!$D551&lt;&gt;"",IF(AND(Deník!$D551&gt;=AU$2,Deník!$D551&lt;=AU$3),IF(AND(Deník!$R551&gt;=0,Deník!$R551&lt;=1),"BE",Deník!$R551),""),"")</f>
        <v/>
      </c>
      <c r="AV551" s="63" t="str">
        <f>IF(Deník!$D551&lt;&gt;"",IF(AND(Deník!$D551&gt;=AV$2,Deník!$D551&lt;=AV$3),IF(AND(Deník!$R551&gt;=0,Deník!$R551&lt;=1),"BE",Deník!$R551),""),"")</f>
        <v/>
      </c>
      <c r="AW551" s="63" t="str">
        <f>IF(Deník!$D551&lt;&gt;"",IF(AND(Deník!$D551&gt;=AW$2,Deník!$D551&lt;=AW$3),IF(AND(Deník!$R551&gt;=0,Deník!$R551&lt;=1),"BE",Deník!$R551),""),"")</f>
        <v/>
      </c>
      <c r="AX551" s="63" t="str">
        <f>IF(Deník!$D551&lt;&gt;"",IF(AND(Deník!$D551&gt;=AX$2,Deník!$D551&lt;=AX$3),IF(AND(Deník!$R551&gt;=0,Deník!$R551&lt;=1),"BE",Deník!$R551),""),"")</f>
        <v/>
      </c>
      <c r="AY551" s="63" t="str">
        <f>IF(Deník!$D551&lt;&gt;"",IF(AND(Deník!$D551&gt;=AY$2,Deník!$D551&lt;=AY$3),IF(AND(Deník!$R551&gt;=0,Deník!$R551&lt;=1),"BE",Deník!$R551),""),"")</f>
        <v/>
      </c>
      <c r="AZ551" s="63" t="str">
        <f>IF(Deník!$D551&lt;&gt;"",IF(AND(Deník!$D551&gt;=AZ$2,Deník!$D551&lt;=AZ$3),IF(AND(Deník!$R551&gt;=0,Deník!$R551&lt;=1),"BE",Deník!$R551),""),"")</f>
        <v/>
      </c>
      <c r="BA551" s="63" t="str">
        <f>IF(Deník!$D551&lt;&gt;"",IF(AND(Deník!$D551&gt;=BA$2,Deník!$D551&lt;=BA$3),IF(AND(Deník!$R551&gt;=0,Deník!$R551&lt;=1),"BE",Deník!$R551),""),"")</f>
        <v/>
      </c>
      <c r="BB551" s="63" t="str">
        <f>IF(Deník!$D551&lt;&gt;"",IF(AND(Deník!$D551&gt;=BB$2,Deník!$D551&lt;=BB$3),IF(AND(Deník!$R551&gt;=0,Deník!$R551&lt;=1),"BE",Deník!$R551),""),"")</f>
        <v/>
      </c>
      <c r="BC551" s="71" t="str">
        <f>IF(Deník!$D551&lt;&gt;"",IF(AND(Deník!$D551&gt;=BC$2,Deník!$D551&lt;=BC$3),IF(AND(Deník!$R551&gt;=0,Deník!$R551&lt;=1),"BE",Deník!$R551),""),"")</f>
        <v/>
      </c>
      <c r="BD551" s="20" t="str">
        <f>IF(Deník!$J552="S",(Deník!$M552-Deník!$K552),IF(Deník!$J552="L",(Deník!$K552-Deník!$M552),""))</f>
        <v/>
      </c>
      <c r="BE551" s="20" t="str">
        <f>IF(Deník!$J552="S",(Deník!$K552-Deník!$O552),IF(Deník!$J552="L",(Deník!$O552-Deník!$K552),""))</f>
        <v/>
      </c>
      <c r="BF551" s="20" t="str">
        <f>IF(Deník!$J552="S",(Deník!$K552-Deník!$L552),IF(Deník!$J552="L",(Deník!$L552-Deník!$K552),""))</f>
        <v/>
      </c>
      <c r="BG551" s="20" t="str">
        <f>IF(Deník!$J552="S",(Deník!$K552-Deník!$S552),IF(Deník!$J552="L",(Deník!$S552-Deník!$K552),""))</f>
        <v/>
      </c>
      <c r="BH551" s="20" t="str">
        <f>IF(Deník!$J552="S",(Deník!$K552-Deník!$U552),IF(Deník!$J552="L",(Deník!$U552-Deník!$K552),""))</f>
        <v/>
      </c>
      <c r="BI551" s="20" t="str">
        <f>IF(Deník!$R551&gt;1,Deník!$R551,"")</f>
        <v/>
      </c>
      <c r="BJ551" s="20" t="str">
        <f>IF(Deník!$R551&lt;0,Deník!$R551,"")</f>
        <v/>
      </c>
      <c r="BK551" s="17"/>
      <c r="BM551" s="233" t="str">
        <f>IF(Deník!$R551&lt;&gt;"",IF(Deník!$Y551=Statistika!$F$78,IF(AND(Deník!$R551&gt;=0,Deník!$R551&lt;=1),"BE",Deník!$R551),""),"")</f>
        <v/>
      </c>
      <c r="BN551" s="233" t="str">
        <f>IF(Deník!$R551&lt;&gt;"",IF(Deník!$Y551=Statistika!$F$79,IF(AND(Deník!$R551&gt;=0,Deník!$R551&lt;=1),"BE",Deník!$R551),""),"")</f>
        <v/>
      </c>
      <c r="BO551" s="233" t="str">
        <f>IF(Deník!$R551&lt;&gt;"",IF(Deník!$Y551=Statistika!$F$80,IF(AND(Deník!$R551&gt;=0,Deník!$R551&lt;=1),"BE",Deník!$R551),""),"")</f>
        <v/>
      </c>
      <c r="BP551" s="233" t="str">
        <f>IF(Deník!$R551&lt;&gt;"",IF(Deník!$Y551=Statistika!$F$81,IF(AND(Deník!$R551&gt;=0,Deník!$R551&lt;=1),"BE",Deník!$R551),""),"")</f>
        <v/>
      </c>
      <c r="BQ551" s="233" t="str">
        <f>IF(Deník!$R551&lt;&gt;"",IF(Deník!$Y551=Statistika!$F$82,IF(AND(Deník!$R551&gt;=0,Deník!$R551&lt;=1),"BE",Deník!$R551),""),"")</f>
        <v/>
      </c>
      <c r="BR551" s="233" t="str">
        <f>IF(Deník!$R551&lt;&gt;"",IF(Deník!$Y551=Statistika!$F$83,IF(AND(Deník!$R551&gt;=0,Deník!$R551&lt;=1),"BE",Deník!$R551),""),"")</f>
        <v/>
      </c>
      <c r="BS551" s="233" t="str">
        <f>IF(Deník!$R551&lt;&gt;"",IF(Deník!$Y551=Statistika!$F$84,IF(AND(Deník!$R551&gt;=0,Deník!$R551&lt;=1),"BE",Deník!$R551),""),"")</f>
        <v/>
      </c>
      <c r="BT551" s="233" t="str">
        <f>IF(Deník!$R551&lt;&gt;"",IF(Deník!$Y551=Statistika!$F$85,IF(AND(Deník!$R551&gt;=0,Deník!$R551&lt;=1),"BE",Deník!$R551),""),"")</f>
        <v/>
      </c>
      <c r="BU551" s="233" t="str">
        <f>IF(Deník!$R551&lt;&gt;"",IF(Deník!$Y551=Statistika!$F$86,IF(AND(Deník!$R551&gt;=0,Deník!$R551&lt;=1),"BE",Deník!$R551),""),"")</f>
        <v/>
      </c>
      <c r="BV551" s="233" t="str">
        <f>IF(Deník!$R551&lt;&gt;"",IF(Deník!$Y551=Statistika!$F$87,IF(AND(Deník!$R551&gt;=0,Deník!$R551&lt;=1),"BE",Deník!$R551),""),"")</f>
        <v/>
      </c>
      <c r="BW551" s="233" t="str">
        <f>IF(Deník!$R551&lt;&gt;"",IF(Deník!$Y551=Statistika!$F$88,IF(AND(Deník!$R551&gt;=0,Deník!$R551&lt;=1),"BE",Deník!$R551),""),"")</f>
        <v/>
      </c>
      <c r="BX551" s="233" t="str">
        <f>IF(Deník!$R551&lt;&gt;"",IF(Deník!$Y551=Statistika!$F$89,IF(AND(Deník!$R551&gt;=0,Deník!$R551&lt;=1),"BE",Deník!$R551),""),"")</f>
        <v/>
      </c>
      <c r="BY551" s="233" t="str">
        <f>IF(Deník!$R551&lt;&gt;"",IF(Deník!$Y551=Statistika!$F$90,IF(AND(Deník!$R551&gt;=0,Deník!$R551&lt;=1),"BE",Deník!$R551),""),"")</f>
        <v/>
      </c>
      <c r="BZ551" s="233" t="str">
        <f>IF(Deník!$R551&lt;&gt;"",IF(Deník!$Y551=Statistika!$F$91,IF(AND(Deník!$R551&gt;=0,Deník!$R551&lt;=1),"BE",Deník!$R551),""),"")</f>
        <v/>
      </c>
      <c r="CA551" s="233"/>
      <c r="CB551" s="233" t="str">
        <f>IF(Deník!$R551&lt;&gt;"",IF(Deník!$AB551="SL",IF(AND(Deník!$R551&gt;=0,Deník!$R551&lt;=1),"BE",Deník!$R551),""),"")</f>
        <v/>
      </c>
      <c r="CC551" s="233" t="str">
        <f>IF(Deník!$R551&lt;&gt;"",IF(Deník!$AB551="BE10",IF(AND(Deník!$R551&gt;=0,Deník!$R551&lt;=1),"BE",Deník!$R551),""),"")</f>
        <v/>
      </c>
      <c r="CD551" s="233" t="str">
        <f>IF(Deník!$R551&lt;&gt;"",IF(Deník!$AB551="BE15",IF(AND(Deník!$R551&gt;=0,Deník!$R551&lt;=1),"BE",Deník!$R551),""),"")</f>
        <v/>
      </c>
      <c r="CE551" s="233" t="str">
        <f>IF(Deník!$R551&lt;&gt;"",IF(Deník!$AB551="BE20",IF(AND(Deník!$R551&gt;=0,Deník!$R551&lt;=1),"BE",Deník!$R551),""),"")</f>
        <v/>
      </c>
      <c r="CF551" s="233" t="str">
        <f>IF(Deník!$R551&lt;&gt;"",IF(Deník!$AB551="TP1",IF(AND(Deník!$R551&gt;=0,Deník!$R551&lt;=1),"BE",Deník!$R551),""),"")</f>
        <v/>
      </c>
      <c r="CG551" s="233" t="str">
        <f>IF(Deník!$R551&lt;&gt;"",IF(Deník!$AB551="TP2",IF(AND(Deník!$R551&gt;=0,Deník!$R551&lt;=1),"BE",Deník!$R551),""),"")</f>
        <v/>
      </c>
      <c r="CH551" s="233" t="str">
        <f>IF(Deník!$R551&lt;&gt;"",IF(Deník!$AB551="TP3",IF(AND(Deník!$R551&gt;=0,Deník!$R551&lt;=1),"BE",Deník!$R551),""),"")</f>
        <v/>
      </c>
      <c r="CI551" s="233" t="str">
        <f>IF(Deník!$R551&lt;&gt;"",IF(Deník!$AB551="Trailing SL",IF(AND(Deník!$R551&gt;=0,Deník!$R551&lt;=1),"BE",Deník!$R551),""),"")</f>
        <v/>
      </c>
      <c r="CJ551" s="233" t="str">
        <f>IF(Deník!$R551&lt;&gt;"",IF(Deník!$AB551="Manual",IF(AND(Deník!$R551&gt;=0,Deník!$R551&lt;=1),"BE",Deník!$R551),""),"")</f>
        <v/>
      </c>
      <c r="CK551" s="233"/>
      <c r="CL551" s="233" t="str">
        <f>IF(Deník!$R551&lt;0,IF(Deník!$AC551=Statistika!$F$117,Deník!$R551,""),"")</f>
        <v/>
      </c>
      <c r="CM551" s="233" t="str">
        <f>IF(Deník!$R551&lt;0,IF(Deník!$AC551=Statistika!$F$118,Deník!$R551,""),"")</f>
        <v/>
      </c>
      <c r="CN551" s="233" t="str">
        <f>IF(Deník!$R551&lt;0,IF(Deník!$AC551=Statistika!$F$119,Deník!$R551,""),"")</f>
        <v/>
      </c>
      <c r="CO551" s="233" t="str">
        <f>IF(Deník!$R551&lt;0,IF(Deník!$AC551=Statistika!$F$120,Deník!$R551,""),"")</f>
        <v/>
      </c>
      <c r="CP551" s="233" t="str">
        <f>IF(Deník!$R551&lt;0,IF(Deník!$AC551=Statistika!$F$121,Deník!$R551,""),"")</f>
        <v/>
      </c>
      <c r="CQ551" s="233" t="str">
        <f>IF(Deník!$R551&lt;0,IF(Deník!$AC551=Statistika!$F$122,Deník!$R551,""),"")</f>
        <v/>
      </c>
      <c r="CR551" s="233" t="str">
        <f>IF(Deník!$R551&lt;0,IF(Deník!$AC551=Statistika!$F$123,Deník!$R551,""),"")</f>
        <v/>
      </c>
      <c r="CS551" s="233" t="str">
        <f>IF(Deník!$R551&lt;0,IF(Deník!$AC551=Statistika!$F$124,Deník!$R551,""),"")</f>
        <v/>
      </c>
      <c r="CT551" s="233" t="str">
        <f>IF(Deník!$R551&lt;0,IF(Deník!$AC551=Statistika!$F$125,Deník!$R551,""),"")</f>
        <v/>
      </c>
      <c r="CU551" s="233"/>
      <c r="CV551" s="233" t="str">
        <f>IF(Deník!$R551&lt;0,IF(Deník!$AD551=$CV$2,Deník!$R551,""),"")</f>
        <v/>
      </c>
      <c r="CW551" s="233" t="str">
        <f>IF(Deník!$R551&lt;0,IF(Deník!$AD551=$CW$2,Deník!$R551,""),"")</f>
        <v/>
      </c>
      <c r="CX551" s="233" t="str">
        <f>IF(Deník!$R551&lt;0,IF(Deník!$AD551=$CX$2,Deník!$R551,""),"")</f>
        <v/>
      </c>
      <c r="CY551" s="233" t="str">
        <f>IF(Deník!$R551&lt;0,IF(Deník!$AD551=$CY$2,Deník!$R551,""),"")</f>
        <v/>
      </c>
      <c r="CZ551" s="233" t="str">
        <f>IF(Deník!$R551&lt;0,IF(Deník!$AD551=$CZ$2,Deník!$R551,""),"")</f>
        <v/>
      </c>
      <c r="DL551" s="221">
        <f t="shared" si="22"/>
        <v>93847.029999999984</v>
      </c>
      <c r="DM551" s="220">
        <f t="shared" si="21"/>
        <v>-6.1529700000000132E-2</v>
      </c>
      <c r="DO551" s="50">
        <f>Deník!W552</f>
        <v>0</v>
      </c>
      <c r="DP551" s="102" t="str">
        <f>IF(AND(Deník!W552&gt;0),1,"")</f>
        <v/>
      </c>
      <c r="DQ551" s="102">
        <f>IF(AND(Deník!W552&lt;=0),1,"")</f>
        <v>1</v>
      </c>
      <c r="DR551" s="227"/>
      <c r="DS551" s="228"/>
      <c r="DT551" s="85"/>
      <c r="DU551" s="54">
        <f>IF(MONTH(Deník!$C551)=DU$2,Deník!$W551,"")</f>
        <v>0</v>
      </c>
      <c r="DV551" s="222" t="str">
        <f>IF(MONTH(Deník!$C551)=DV$2,Deník!$W551,"")</f>
        <v/>
      </c>
      <c r="DW551" s="222" t="str">
        <f>IF(MONTH(Deník!$C551)=DW$2,Deník!$W551,"")</f>
        <v/>
      </c>
      <c r="DX551" s="222" t="str">
        <f>IF(MONTH(Deník!$C551)=DX$2,Deník!$W551,"")</f>
        <v/>
      </c>
      <c r="DY551" s="222" t="str">
        <f>IF(MONTH(Deník!$C551)=DY$2,Deník!$W551,"")</f>
        <v/>
      </c>
      <c r="DZ551" s="222" t="str">
        <f>IF(MONTH(Deník!$C551)=DZ$2,Deník!$W551,"")</f>
        <v/>
      </c>
      <c r="EA551" s="222" t="str">
        <f>IF(MONTH(Deník!$C551)=EA$2,Deník!$W551,"")</f>
        <v/>
      </c>
      <c r="EB551" s="222" t="str">
        <f>IF(MONTH(Deník!$C551)=EB$2,Deník!$W551,"")</f>
        <v/>
      </c>
      <c r="EC551" s="222" t="str">
        <f>IF(MONTH(Deník!$C551)=EC$2,Deník!$W551,"")</f>
        <v/>
      </c>
      <c r="ED551" s="222" t="str">
        <f>IF(MONTH(Deník!$C551)=ED$2,Deník!$W551,"")</f>
        <v/>
      </c>
      <c r="EE551" s="222" t="str">
        <f>IF(MONTH(Deník!$C551)=EE$2,Deník!$W551,"")</f>
        <v/>
      </c>
      <c r="EF551" s="222" t="str">
        <f>IF(MONTH(Deník!$C551)=EF$2,Deník!$W551,"")</f>
        <v/>
      </c>
      <c r="EI551" s="600" t="str">
        <f>IF(Deník!$W551&lt;&gt;"",IF(Deník!$B551=Statistika!$F$63,Deník!$W551,""),"")</f>
        <v/>
      </c>
      <c r="EJ551" s="13" t="str">
        <f>IF(Deník!$W551&lt;&gt;"",IF(Deník!$B551=Statistika!$F$64,Deník!$W551,""),"")</f>
        <v/>
      </c>
      <c r="EK551" s="13" t="str">
        <f>IF(Deník!$W551&lt;&gt;"",IF(Deník!$B551=Statistika!$F$65,Deník!$W551,""),"")</f>
        <v/>
      </c>
      <c r="EL551" s="13" t="str">
        <f>IF(Deník!$W551&lt;&gt;"",IF(Deník!$B551=Statistika!$F$66,Deník!$W551,""),"")</f>
        <v/>
      </c>
      <c r="EM551" s="13" t="str">
        <f>IF(Deník!$W551&lt;&gt;"",IF(Deník!$B551=Statistika!$F$67,Deník!$W551,""),"")</f>
        <v/>
      </c>
      <c r="EN551" s="13" t="str">
        <f>IF(Deník!$W551&lt;&gt;"",IF(Deník!$B551=Statistika!$F$68,Deník!$W551,""),"")</f>
        <v/>
      </c>
      <c r="EO551" s="13" t="str">
        <f>IF(Deník!$W551&lt;&gt;"",IF(Deník!$B551=Statistika!$F$69,Deník!$W551,""),"")</f>
        <v/>
      </c>
      <c r="EP551" s="601" t="str">
        <f>IF(Deník!$W551&lt;&gt;"",IF(Deník!$B551=Statistika!$F$70,Deník!$W551,""),"")</f>
        <v/>
      </c>
      <c r="EQ551" s="90"/>
      <c r="ER551" s="63" t="str">
        <f>IF(Deník!$W551&lt;&gt;"",IF(Deník!$J551="L",Deník!$W551,""),"")</f>
        <v/>
      </c>
      <c r="ES551" s="13" t="str">
        <f>IF(Deník!$W551&lt;&gt;"",IF(Deník!$J551="S",Deník!$W551,""),"")</f>
        <v/>
      </c>
      <c r="ET551" s="95"/>
      <c r="EU551" s="88"/>
      <c r="EV551" s="63" t="str">
        <f>IF(WEEKDAY(Deník!$C551,2)=1,Deník!$W551,"")</f>
        <v/>
      </c>
      <c r="EW551" s="13" t="str">
        <f>IF(WEEKDAY(Deník!$C551,2)=2,Deník!$W551,"")</f>
        <v/>
      </c>
      <c r="EX551" s="13" t="str">
        <f>IF(WEEKDAY(Deník!$C551,2)=3,Deník!$W551,"")</f>
        <v/>
      </c>
      <c r="EY551" s="13" t="str">
        <f>IF(WEEKDAY(Deník!$C551,2)=4,Deník!$W551,"")</f>
        <v/>
      </c>
      <c r="EZ551" s="60" t="str">
        <f>IF(WEEKDAY(Deník!$C551,2)=5,Deník!$W551,"")</f>
        <v/>
      </c>
      <c r="FA551" s="99"/>
      <c r="FB551" s="100">
        <f>Deník!D551</f>
        <v>0</v>
      </c>
      <c r="FC551" s="63">
        <f>IF($FB551&lt;&gt;"",IF(AND($FB551&gt;=FC$2,$FB551&lt;=FC$3),Deník!$W551,""))</f>
        <v>0</v>
      </c>
      <c r="FD551" s="63" t="str">
        <f>IF($FB551&lt;&gt;"",IF(AND($FB551&gt;=FD$2,$FB551&lt;=FD$3),Deník!$W551,""))</f>
        <v/>
      </c>
      <c r="FE551" s="63" t="str">
        <f>IF($FB551&lt;&gt;"",IF(AND($FB551&gt;=FE$2,$FB551&lt;=FE$3),Deník!$W551,""))</f>
        <v/>
      </c>
      <c r="FF551" s="63" t="str">
        <f>IF($FB551&lt;&gt;"",IF(AND($FB551&gt;=FF$2,$FB551&lt;=FF$3),Deník!$W551,""))</f>
        <v/>
      </c>
      <c r="FG551" s="63" t="str">
        <f>IF($FB551&lt;&gt;"",IF(AND($FB551&gt;=FG$2,$FB551&lt;=FG$3),Deník!$W551,""))</f>
        <v/>
      </c>
      <c r="FH551" s="63" t="str">
        <f>IF($FB551&lt;&gt;"",IF(AND($FB551&gt;=FH$2,$FB551&lt;=FH$3),Deník!$W551,""))</f>
        <v/>
      </c>
      <c r="FI551" s="63" t="str">
        <f>IF($FB551&lt;&gt;"",IF(AND($FB551&gt;=FI$2,$FB551&lt;=FI$3),Deník!$W551,""))</f>
        <v/>
      </c>
      <c r="FJ551" s="63" t="str">
        <f>IF($FB551&lt;&gt;"",IF(AND($FB551&gt;=FJ$2,$FB551&lt;=FJ$3),Deník!$W551,""))</f>
        <v/>
      </c>
      <c r="FK551" s="63" t="str">
        <f>IF($FB551&lt;&gt;"",IF(AND($FB551&gt;=FK$2,$FB551&lt;=FK$3),Deník!$W551,""))</f>
        <v/>
      </c>
      <c r="FL551" s="63" t="str">
        <f>IF($FB551&lt;&gt;"",IF(AND($FB551&gt;=FL$2,$FB551&lt;=FL$3),Deník!$W551,""))</f>
        <v/>
      </c>
      <c r="FM551" s="63" t="str">
        <f>IF($FB551&lt;&gt;"",IF(AND($FB551&gt;=FM$2,$FB551&lt;=FM$3),Deník!$W551,""))</f>
        <v/>
      </c>
      <c r="FN551" s="13"/>
      <c r="FO551" s="20" t="str">
        <f>IF(Deník!$W551&gt;1,Deník!$W551,"")</f>
        <v/>
      </c>
      <c r="FP551" s="20" t="str">
        <f>IF(Deník!$W551&lt;0,Deník!$W551,"")</f>
        <v/>
      </c>
      <c r="FQ551" s="17"/>
      <c r="FS551" s="233"/>
      <c r="FT551" s="233" t="str">
        <f>IF(Deník!$W551&lt;&gt;"",IF(Deník!$Y551=Statistika!$F$78,Deník!$W551,""),"")</f>
        <v/>
      </c>
      <c r="FU551" s="233" t="str">
        <f>IF(Deník!$W551&lt;&gt;"",IF(Deník!$Y551=Statistika!$F$79,Deník!$W551,""),"")</f>
        <v/>
      </c>
      <c r="FV551" s="233" t="str">
        <f>IF(Deník!$W551&lt;&gt;"",IF(Deník!$Y551=Statistika!$F$80,Deník!$W551,""),"")</f>
        <v/>
      </c>
      <c r="FW551" s="233" t="str">
        <f>IF(Deník!$W551&lt;&gt;"",IF(Deník!$Y551=Statistika!$F$81,Deník!$W551,""),"")</f>
        <v/>
      </c>
      <c r="FX551" s="233" t="str">
        <f>IF(Deník!$W551&lt;&gt;"",IF(Deník!$Y551=Statistika!$F$82,Deník!$W551,""),"")</f>
        <v/>
      </c>
      <c r="FY551" s="233" t="str">
        <f>IF(Deník!$W551&lt;&gt;"",IF(Deník!$Y551=Statistika!$F$83,Deník!$W551,""),"")</f>
        <v/>
      </c>
      <c r="FZ551" s="233" t="str">
        <f>IF(Deník!$W551&lt;&gt;"",IF(Deník!$Y551=Statistika!$F$84,Deník!$W551,""),"")</f>
        <v/>
      </c>
      <c r="GA551" s="233" t="str">
        <f>IF(Deník!$W551&lt;&gt;"",IF(Deník!$Y551=Statistika!$F$85,Deník!$W551,""),"")</f>
        <v/>
      </c>
      <c r="GB551" s="233" t="str">
        <f>IF(Deník!$W551&lt;&gt;"",IF(Deník!$Y551=Statistika!$F$86,Deník!$W551,""),"")</f>
        <v/>
      </c>
      <c r="GC551" s="233" t="str">
        <f>IF(Deník!$W551&lt;&gt;"",IF(Deník!$Y551=Statistika!$F$87,Deník!$W551,""),"")</f>
        <v/>
      </c>
      <c r="GD551" s="233" t="str">
        <f>IF(Deník!$W551&lt;&gt;"",IF(Deník!$Y551=Statistika!$F$88,Deník!$W551,""),"")</f>
        <v/>
      </c>
      <c r="GE551" s="233" t="str">
        <f>IF(Deník!$W551&lt;&gt;"",IF(Deník!$Y551=Statistika!$F$89,Deník!$W551,""),"")</f>
        <v/>
      </c>
      <c r="GF551" s="233" t="str">
        <f>IF(Deník!$W551&lt;&gt;"",IF(Deník!$Y551=Statistika!$F$90,Deník!$W551,""),"")</f>
        <v/>
      </c>
      <c r="GG551" s="233" t="str">
        <f>IF(Deník!$W551&lt;&gt;"",IF(Deník!$Y551=Statistika!$F$91,Deník!$W551,""),"")</f>
        <v/>
      </c>
      <c r="GH551" s="233"/>
      <c r="GI551" s="233" t="str">
        <f>IF(Deník!$W551&lt;&gt;"",IF(Deník!$AB551=Statistika!$L$100,Deník!$W551,""),"")</f>
        <v/>
      </c>
      <c r="GJ551" s="233" t="str">
        <f>IF(Deník!$W551&lt;&gt;"",IF(Deník!$AB551=Statistika!$L$101,Deník!$W551,""),"")</f>
        <v/>
      </c>
      <c r="GK551" s="233" t="str">
        <f>IF(Deník!$W551&lt;&gt;"",IF(Deník!$AB551=Statistika!$L$102,Deník!$W551,""),"")</f>
        <v/>
      </c>
      <c r="GL551" s="233" t="str">
        <f>IF(Deník!$W551&lt;&gt;"",IF(Deník!$AB551=Statistika!$L$103,Deník!$W551,""),"")</f>
        <v/>
      </c>
      <c r="GM551" s="233" t="str">
        <f>IF(Deník!$W551&lt;&gt;"",IF(Deník!$AB551=Statistika!$L$104,Deník!$W551,""),"")</f>
        <v/>
      </c>
      <c r="GN551" s="233" t="str">
        <f>IF(Deník!$W551&lt;&gt;"",IF(Deník!$AB551=Statistika!$L$105,Deník!$W551,""),"")</f>
        <v/>
      </c>
      <c r="GO551" s="233" t="str">
        <f>IF(Deník!$W551&lt;&gt;"",IF(Deník!$AB551=Statistika!$L$106,Deník!$W551,""),"")</f>
        <v/>
      </c>
      <c r="GP551" s="233" t="str">
        <f>IF(Deník!$W551&lt;&gt;"",IF(Deník!$AB551=Statistika!$L$107,Deník!$W551,""),"")</f>
        <v/>
      </c>
      <c r="GQ551" s="233" t="str">
        <f>IF(Deník!$W551&lt;&gt;"",IF(Deník!$AB551=Statistika!$L$108,Deník!$W551,""),"")</f>
        <v/>
      </c>
      <c r="GS551" s="233" t="str">
        <f>IF(Deník!$W551&lt;0,IF(Deník!$AC551=Statistika!$F$117,Deník!$W551,""),"")</f>
        <v/>
      </c>
      <c r="GT551" s="233" t="str">
        <f>IF(Deník!$W551&lt;0,IF(Deník!$AC551=Statistika!$F$118,Deník!$W551,""),"")</f>
        <v/>
      </c>
      <c r="GU551" s="233" t="str">
        <f>IF(Deník!$W551&lt;0,IF(Deník!$AC551=Statistika!$F$119,Deník!$W551,""),"")</f>
        <v/>
      </c>
      <c r="GV551" s="233" t="str">
        <f>IF(Deník!$W551&lt;0,IF(Deník!$AC551=Statistika!$F$120,Deník!$W551,""),"")</f>
        <v/>
      </c>
      <c r="GW551" s="233" t="str">
        <f>IF(Deník!$W551&lt;0,IF(Deník!$AC551=Statistika!$F$121,Deník!$W551,""),"")</f>
        <v/>
      </c>
      <c r="GX551" s="233" t="str">
        <f>IF(Deník!$W551&lt;0,IF(Deník!$AC551=Statistika!$F$122,Deník!$W551,""),"")</f>
        <v/>
      </c>
      <c r="GY551" s="233" t="str">
        <f>IF(Deník!$W551&lt;0,IF(Deník!$AC551=Statistika!$F$123,Deník!$W551,""),"")</f>
        <v/>
      </c>
      <c r="GZ551" s="233" t="str">
        <f>IF(Deník!$W551&lt;0,IF(Deník!$AC551=Statistika!$F$124,Deník!$W551,""),"")</f>
        <v/>
      </c>
      <c r="HA551" s="233" t="str">
        <f>IF(Deník!$W551&lt;0,IF(Deník!$AC551=Statistika!$F$125,Deník!$W551,""),"")</f>
        <v/>
      </c>
      <c r="HC551" s="233" t="str">
        <f>IF(Deník!$W551&lt;0,IF(Deník!$AD551=Statistika!$F$133,Deník!$W551,""),"")</f>
        <v/>
      </c>
      <c r="HD551" s="233" t="str">
        <f>IF(Deník!$W551&lt;0,IF(Deník!$AD551=Statistika!$F$134,Deník!$W551,""),"")</f>
        <v/>
      </c>
      <c r="HE551" s="233" t="str">
        <f>IF(Deník!$W551&lt;0,IF(Deník!$AD551=Statistika!$F$135,Deník!$W551,""),"")</f>
        <v/>
      </c>
      <c r="HF551" s="233" t="str">
        <f>IF(Deník!$W551&lt;0,IF(Deník!$AD551=Statistika!$F$136,Deník!$W551,""),"")</f>
        <v/>
      </c>
      <c r="HG551" s="233" t="str">
        <f>IF(Deník!$W551&lt;0,IF(Deník!$AD551=Statistika!$F$137,Deník!$W551,""),"")</f>
        <v/>
      </c>
      <c r="ID551" s="8">
        <f>Tabulka4[[#This Row],[Sloupec3]]</f>
        <v>0</v>
      </c>
      <c r="IE551" s="17" t="str">
        <f>IF(AND([1]Deník!$C551&gt;='[1]Měsíční shrnutí'!$D$1,[1]Deník!$C551&lt;='[1]Měsíční shrnutí'!$F$1),[1]Deník!$X551,"")</f>
        <v/>
      </c>
    </row>
    <row r="552" spans="1:239">
      <c r="A552" s="8">
        <f>Deník!C553</f>
        <v>0</v>
      </c>
      <c r="B552" s="50" t="str">
        <f>Deník!R553</f>
        <v/>
      </c>
      <c r="C552" s="102" t="str">
        <f>IF(AND(Deník!R553&gt;1,Deník!R553&lt;&gt;""),1,"")</f>
        <v/>
      </c>
      <c r="D552" s="102" t="str">
        <f>IF(AND(Deník!R553&lt;=0,Deník!R553&lt;&gt;""),1,"")</f>
        <v/>
      </c>
      <c r="E552" s="103" t="str">
        <f>IF(AND(Deník!R553&gt;=0,Deník!R553&lt;=1),1,"")</f>
        <v/>
      </c>
      <c r="F552" s="79" t="str">
        <f>IF(Deník!R553&lt;&gt;"",Deník!R553+F551,"")</f>
        <v/>
      </c>
      <c r="G552" s="85"/>
      <c r="H552" s="54" t="str">
        <f>IF(MONTH(Deník!$C552)=H$2,IF(AND(Deník!$R552&gt;=0,Deník!$R552&lt;=1),"BE",Deník!$R552),"")</f>
        <v/>
      </c>
      <c r="I552" s="11" t="str">
        <f>IF(MONTH(Deník!$C552)=I$2,IF(AND(Deník!$R552&gt;=0,Deník!$R552&lt;=1),"BE",Deník!$R552),"")</f>
        <v/>
      </c>
      <c r="J552" s="11" t="str">
        <f>IF(MONTH(Deník!$C552)=J$2,IF(AND(Deník!$R552&gt;=0,Deník!$R552&lt;=1),"BE",Deník!$R552),"")</f>
        <v/>
      </c>
      <c r="K552" s="11" t="str">
        <f>IF(MONTH(Deník!$C552)=K$2,IF(AND(Deník!$R552&gt;=0,Deník!$R552&lt;=1),"BE",Deník!$R552),"")</f>
        <v/>
      </c>
      <c r="L552" s="11" t="str">
        <f>IF(MONTH(Deník!$C552)=L$2,IF(AND(Deník!$R552&gt;=0,Deník!$R552&lt;=1),"BE",Deník!$R552),"")</f>
        <v/>
      </c>
      <c r="M552" s="11" t="str">
        <f>IF(MONTH(Deník!$C552)=M$2,IF(AND(Deník!$R552&gt;=0,Deník!$R552&lt;=1),"BE",Deník!$R552),"")</f>
        <v/>
      </c>
      <c r="N552" s="11" t="str">
        <f>IF(MONTH(Deník!$C552)=N$2,IF(AND(Deník!$R552&gt;=0,Deník!$R552&lt;=1),"BE",Deník!$R552),"")</f>
        <v/>
      </c>
      <c r="O552" s="11" t="str">
        <f>IF(MONTH(Deník!$C552)=O$2,IF(AND(Deník!$R552&gt;=0,Deník!$R552&lt;=1),"BE",Deník!$R552),"")</f>
        <v/>
      </c>
      <c r="P552" s="11" t="str">
        <f>IF(MONTH(Deník!$C552)=P$2,IF(AND(Deník!$R552&gt;=0,Deník!$R552&lt;=1),"BE",Deník!$R552),"")</f>
        <v/>
      </c>
      <c r="Q552" s="11" t="str">
        <f>IF(MONTH(Deník!$C552)=Q$2,IF(AND(Deník!$R552&gt;=0,Deník!$R552&lt;=1),"BE",Deník!$R552),"")</f>
        <v/>
      </c>
      <c r="R552" s="11" t="str">
        <f>IF(MONTH(Deník!$C552)=R$2,IF(AND(Deník!$R552&gt;=0,Deník!$R552&lt;=1),"BE",Deník!$R552),"")</f>
        <v/>
      </c>
      <c r="S552" s="57" t="str">
        <f>IF(MONTH(Deník!$C552)=S$2,IF(AND(Deník!$R552&gt;=0,Deník!$R552&lt;=1),"BE",Deník!$R552),"")</f>
        <v/>
      </c>
      <c r="U552" s="12"/>
      <c r="V552" s="12"/>
      <c r="X552" s="600" t="str">
        <f>IF(Deník!$R552&lt;&gt;"",IF(Deník!$B552=Statistika!$F$63,IF(AND(Deník!$R552&gt;=0,Deník!$R552&lt;=1),"BE",Deník!$R552),""),"")</f>
        <v/>
      </c>
      <c r="Y552" s="13" t="str">
        <f>IF(Deník!$R552&lt;&gt;"",IF(Deník!$B552=Statistika!$F$64,IF(AND(Deník!$R552&gt;=0,Deník!$R552&lt;=1),"BE",Deník!$R552),""),"")</f>
        <v/>
      </c>
      <c r="Z552" s="13" t="str">
        <f>IF(Deník!$R552&lt;&gt;"",IF(Deník!$B552=Statistika!$F$65,IF(AND(Deník!$R552&gt;=0,Deník!$R552&lt;=1),"BE",Deník!$R552),""),"")</f>
        <v/>
      </c>
      <c r="AA552" s="13" t="str">
        <f>IF(Deník!$R552&lt;&gt;"",IF(Deník!$B552=Statistika!$F$66,IF(AND(Deník!$R552&gt;=0,Deník!$R552&lt;=1),"BE",Deník!$R552),""),"")</f>
        <v/>
      </c>
      <c r="AB552" s="13" t="str">
        <f>IF(Deník!$R552&lt;&gt;"",IF(Deník!$B552=Statistika!$F$67,IF(AND(Deník!$R552&gt;=0,Deník!$R552&lt;=1),"BE",Deník!$R552),""),"")</f>
        <v/>
      </c>
      <c r="AC552" s="13" t="str">
        <f>IF(Deník!$R552&lt;&gt;"",IF(Deník!$B552=Statistika!$F$68,IF(AND(Deník!$R552&gt;=0,Deník!$R552&lt;=1),"BE",Deník!$R552),""),"")</f>
        <v/>
      </c>
      <c r="AD552" s="13" t="str">
        <f>IF(Deník!$R552&lt;&gt;"",IF(Deník!$B552=Statistika!$F$69,IF(AND(Deník!$R552&gt;=0,Deník!$R552&lt;=1),"BE",Deník!$R552),""),"")</f>
        <v/>
      </c>
      <c r="AE552" s="601" t="str">
        <f>IF(Deník!$R552&lt;&gt;"",IF(Deník!$B552=Statistika!$F$70,IF(AND(Deník!$R552&gt;=0,Deník!$R552&lt;=1),"BE",Deník!$R552),""),"")</f>
        <v/>
      </c>
      <c r="AF552" s="90"/>
      <c r="AG552" s="63" t="str">
        <f>IF(Deník!$R552&lt;&gt;"",IF(Deník!$J552="L",IF(AND(Deník!$R552&gt;=0,Deník!$R552&lt;=1),"BE",Deník!$R552),""),"")</f>
        <v/>
      </c>
      <c r="AH552" s="13" t="str">
        <f>IF(Deník!$R552&lt;&gt;"",IF(Deník!$J552="S",IF(AND(Deník!$R552&gt;=0,Deník!$R552&lt;=1),"BE",Deník!$R552),""),"")</f>
        <v/>
      </c>
      <c r="AI552" s="95"/>
      <c r="AJ552" s="71" t="str">
        <f>IF(Deník!N553&lt;&gt;"",Deník!N553*-1,"")</f>
        <v/>
      </c>
      <c r="AK552" s="88"/>
      <c r="AL552" s="63" t="str">
        <f>IF(WEEKDAY(Deník!$C552,2)=1,IF(AND(Deník!$R552&gt;=0,Deník!$R552&lt;=1),"BE",Deník!$R552),"")</f>
        <v/>
      </c>
      <c r="AM552" s="13" t="str">
        <f>IF(WEEKDAY(Deník!$C552,2)=2,IF(AND(Deník!$R552&gt;=0,Deník!$R552&lt;=1),"BE",Deník!$R552),"")</f>
        <v/>
      </c>
      <c r="AN552" s="13" t="str">
        <f>IF(WEEKDAY(Deník!$C552,2)=3,IF(AND(Deník!$R552&gt;=0,Deník!$R552&lt;=1),"BE",Deník!$R552),"")</f>
        <v/>
      </c>
      <c r="AO552" s="13" t="str">
        <f>IF(WEEKDAY(Deník!$C552,2)=4,IF(AND(Deník!$R552&gt;=0,Deník!$R552&lt;=1),"BE",Deník!$R552),"")</f>
        <v/>
      </c>
      <c r="AP552" s="60" t="str">
        <f>IF(WEEKDAY(Deník!$C552,2)=5,IF(AND(Deník!$R552&gt;=0,Deník!$R552&lt;=1),"BE",Deník!$R552),"")</f>
        <v/>
      </c>
      <c r="AQ552" s="99"/>
      <c r="AR552" s="100">
        <f>Deník!D552</f>
        <v>0</v>
      </c>
      <c r="AS552" s="63" t="str">
        <f>IF(Deník!$D552&lt;&gt;"",IF(AND(Deník!$D552&gt;=AS$2,Deník!$D552&lt;=AS$3),IF(AND(Deník!$R552&gt;=0,Deník!$R552&lt;=1),"BE",Deník!$R552),""),"")</f>
        <v/>
      </c>
      <c r="AT552" s="63" t="str">
        <f>IF(Deník!$D552&lt;&gt;"",IF(AND(Deník!$D552&gt;=AT$2,Deník!$D552&lt;=AT$3),IF(AND(Deník!$R552&gt;=0,Deník!$R552&lt;=1),"BE",Deník!$R552),""),"")</f>
        <v/>
      </c>
      <c r="AU552" s="63" t="str">
        <f>IF(Deník!$D552&lt;&gt;"",IF(AND(Deník!$D552&gt;=AU$2,Deník!$D552&lt;=AU$3),IF(AND(Deník!$R552&gt;=0,Deník!$R552&lt;=1),"BE",Deník!$R552),""),"")</f>
        <v/>
      </c>
      <c r="AV552" s="63" t="str">
        <f>IF(Deník!$D552&lt;&gt;"",IF(AND(Deník!$D552&gt;=AV$2,Deník!$D552&lt;=AV$3),IF(AND(Deník!$R552&gt;=0,Deník!$R552&lt;=1),"BE",Deník!$R552),""),"")</f>
        <v/>
      </c>
      <c r="AW552" s="63" t="str">
        <f>IF(Deník!$D552&lt;&gt;"",IF(AND(Deník!$D552&gt;=AW$2,Deník!$D552&lt;=AW$3),IF(AND(Deník!$R552&gt;=0,Deník!$R552&lt;=1),"BE",Deník!$R552),""),"")</f>
        <v/>
      </c>
      <c r="AX552" s="63" t="str">
        <f>IF(Deník!$D552&lt;&gt;"",IF(AND(Deník!$D552&gt;=AX$2,Deník!$D552&lt;=AX$3),IF(AND(Deník!$R552&gt;=0,Deník!$R552&lt;=1),"BE",Deník!$R552),""),"")</f>
        <v/>
      </c>
      <c r="AY552" s="63" t="str">
        <f>IF(Deník!$D552&lt;&gt;"",IF(AND(Deník!$D552&gt;=AY$2,Deník!$D552&lt;=AY$3),IF(AND(Deník!$R552&gt;=0,Deník!$R552&lt;=1),"BE",Deník!$R552),""),"")</f>
        <v/>
      </c>
      <c r="AZ552" s="63" t="str">
        <f>IF(Deník!$D552&lt;&gt;"",IF(AND(Deník!$D552&gt;=AZ$2,Deník!$D552&lt;=AZ$3),IF(AND(Deník!$R552&gt;=0,Deník!$R552&lt;=1),"BE",Deník!$R552),""),"")</f>
        <v/>
      </c>
      <c r="BA552" s="63" t="str">
        <f>IF(Deník!$D552&lt;&gt;"",IF(AND(Deník!$D552&gt;=BA$2,Deník!$D552&lt;=BA$3),IF(AND(Deník!$R552&gt;=0,Deník!$R552&lt;=1),"BE",Deník!$R552),""),"")</f>
        <v/>
      </c>
      <c r="BB552" s="63" t="str">
        <f>IF(Deník!$D552&lt;&gt;"",IF(AND(Deník!$D552&gt;=BB$2,Deník!$D552&lt;=BB$3),IF(AND(Deník!$R552&gt;=0,Deník!$R552&lt;=1),"BE",Deník!$R552),""),"")</f>
        <v/>
      </c>
      <c r="BC552" s="71" t="str">
        <f>IF(Deník!$D552&lt;&gt;"",IF(AND(Deník!$D552&gt;=BC$2,Deník!$D552&lt;=BC$3),IF(AND(Deník!$R552&gt;=0,Deník!$R552&lt;=1),"BE",Deník!$R552),""),"")</f>
        <v/>
      </c>
      <c r="BD552" s="20" t="str">
        <f>IF(Deník!$J553="S",(Deník!$M553-Deník!$K553),IF(Deník!$J553="L",(Deník!$K553-Deník!$M553),""))</f>
        <v/>
      </c>
      <c r="BE552" s="20" t="str">
        <f>IF(Deník!$J553="S",(Deník!$K553-Deník!$O553),IF(Deník!$J553="L",(Deník!$O553-Deník!$K553),""))</f>
        <v/>
      </c>
      <c r="BF552" s="20" t="str">
        <f>IF(Deník!$J553="S",(Deník!$K553-Deník!$L553),IF(Deník!$J553="L",(Deník!$L553-Deník!$K553),""))</f>
        <v/>
      </c>
      <c r="BG552" s="20" t="str">
        <f>IF(Deník!$J553="S",(Deník!$K553-Deník!$S553),IF(Deník!$J553="L",(Deník!$S553-Deník!$K553),""))</f>
        <v/>
      </c>
      <c r="BH552" s="20" t="str">
        <f>IF(Deník!$J553="S",(Deník!$K553-Deník!$U553),IF(Deník!$J553="L",(Deník!$U553-Deník!$K553),""))</f>
        <v/>
      </c>
      <c r="BI552" s="20" t="str">
        <f>IF(Deník!$R552&gt;1,Deník!$R552,"")</f>
        <v/>
      </c>
      <c r="BJ552" s="20" t="str">
        <f>IF(Deník!$R552&lt;0,Deník!$R552,"")</f>
        <v/>
      </c>
      <c r="BK552" s="17"/>
      <c r="BM552" s="233" t="str">
        <f>IF(Deník!$R552&lt;&gt;"",IF(Deník!$Y552=Statistika!$F$78,IF(AND(Deník!$R552&gt;=0,Deník!$R552&lt;=1),"BE",Deník!$R552),""),"")</f>
        <v/>
      </c>
      <c r="BN552" s="233" t="str">
        <f>IF(Deník!$R552&lt;&gt;"",IF(Deník!$Y552=Statistika!$F$79,IF(AND(Deník!$R552&gt;=0,Deník!$R552&lt;=1),"BE",Deník!$R552),""),"")</f>
        <v/>
      </c>
      <c r="BO552" s="233" t="str">
        <f>IF(Deník!$R552&lt;&gt;"",IF(Deník!$Y552=Statistika!$F$80,IF(AND(Deník!$R552&gt;=0,Deník!$R552&lt;=1),"BE",Deník!$R552),""),"")</f>
        <v/>
      </c>
      <c r="BP552" s="233" t="str">
        <f>IF(Deník!$R552&lt;&gt;"",IF(Deník!$Y552=Statistika!$F$81,IF(AND(Deník!$R552&gt;=0,Deník!$R552&lt;=1),"BE",Deník!$R552),""),"")</f>
        <v/>
      </c>
      <c r="BQ552" s="233" t="str">
        <f>IF(Deník!$R552&lt;&gt;"",IF(Deník!$Y552=Statistika!$F$82,IF(AND(Deník!$R552&gt;=0,Deník!$R552&lt;=1),"BE",Deník!$R552),""),"")</f>
        <v/>
      </c>
      <c r="BR552" s="233" t="str">
        <f>IF(Deník!$R552&lt;&gt;"",IF(Deník!$Y552=Statistika!$F$83,IF(AND(Deník!$R552&gt;=0,Deník!$R552&lt;=1),"BE",Deník!$R552),""),"")</f>
        <v/>
      </c>
      <c r="BS552" s="233" t="str">
        <f>IF(Deník!$R552&lt;&gt;"",IF(Deník!$Y552=Statistika!$F$84,IF(AND(Deník!$R552&gt;=0,Deník!$R552&lt;=1),"BE",Deník!$R552),""),"")</f>
        <v/>
      </c>
      <c r="BT552" s="233" t="str">
        <f>IF(Deník!$R552&lt;&gt;"",IF(Deník!$Y552=Statistika!$F$85,IF(AND(Deník!$R552&gt;=0,Deník!$R552&lt;=1),"BE",Deník!$R552),""),"")</f>
        <v/>
      </c>
      <c r="BU552" s="233" t="str">
        <f>IF(Deník!$R552&lt;&gt;"",IF(Deník!$Y552=Statistika!$F$86,IF(AND(Deník!$R552&gt;=0,Deník!$R552&lt;=1),"BE",Deník!$R552),""),"")</f>
        <v/>
      </c>
      <c r="BV552" s="233" t="str">
        <f>IF(Deník!$R552&lt;&gt;"",IF(Deník!$Y552=Statistika!$F$87,IF(AND(Deník!$R552&gt;=0,Deník!$R552&lt;=1),"BE",Deník!$R552),""),"")</f>
        <v/>
      </c>
      <c r="BW552" s="233" t="str">
        <f>IF(Deník!$R552&lt;&gt;"",IF(Deník!$Y552=Statistika!$F$88,IF(AND(Deník!$R552&gt;=0,Deník!$R552&lt;=1),"BE",Deník!$R552),""),"")</f>
        <v/>
      </c>
      <c r="BX552" s="233" t="str">
        <f>IF(Deník!$R552&lt;&gt;"",IF(Deník!$Y552=Statistika!$F$89,IF(AND(Deník!$R552&gt;=0,Deník!$R552&lt;=1),"BE",Deník!$R552),""),"")</f>
        <v/>
      </c>
      <c r="BY552" s="233" t="str">
        <f>IF(Deník!$R552&lt;&gt;"",IF(Deník!$Y552=Statistika!$F$90,IF(AND(Deník!$R552&gt;=0,Deník!$R552&lt;=1),"BE",Deník!$R552),""),"")</f>
        <v/>
      </c>
      <c r="BZ552" s="233" t="str">
        <f>IF(Deník!$R552&lt;&gt;"",IF(Deník!$Y552=Statistika!$F$91,IF(AND(Deník!$R552&gt;=0,Deník!$R552&lt;=1),"BE",Deník!$R552),""),"")</f>
        <v/>
      </c>
      <c r="CA552" s="233"/>
      <c r="CB552" s="233" t="str">
        <f>IF(Deník!$R552&lt;&gt;"",IF(Deník!$AB552="SL",IF(AND(Deník!$R552&gt;=0,Deník!$R552&lt;=1),"BE",Deník!$R552),""),"")</f>
        <v/>
      </c>
      <c r="CC552" s="233" t="str">
        <f>IF(Deník!$R552&lt;&gt;"",IF(Deník!$AB552="BE10",IF(AND(Deník!$R552&gt;=0,Deník!$R552&lt;=1),"BE",Deník!$R552),""),"")</f>
        <v/>
      </c>
      <c r="CD552" s="233" t="str">
        <f>IF(Deník!$R552&lt;&gt;"",IF(Deník!$AB552="BE15",IF(AND(Deník!$R552&gt;=0,Deník!$R552&lt;=1),"BE",Deník!$R552),""),"")</f>
        <v/>
      </c>
      <c r="CE552" s="233" t="str">
        <f>IF(Deník!$R552&lt;&gt;"",IF(Deník!$AB552="BE20",IF(AND(Deník!$R552&gt;=0,Deník!$R552&lt;=1),"BE",Deník!$R552),""),"")</f>
        <v/>
      </c>
      <c r="CF552" s="233" t="str">
        <f>IF(Deník!$R552&lt;&gt;"",IF(Deník!$AB552="TP1",IF(AND(Deník!$R552&gt;=0,Deník!$R552&lt;=1),"BE",Deník!$R552),""),"")</f>
        <v/>
      </c>
      <c r="CG552" s="233" t="str">
        <f>IF(Deník!$R552&lt;&gt;"",IF(Deník!$AB552="TP2",IF(AND(Deník!$R552&gt;=0,Deník!$R552&lt;=1),"BE",Deník!$R552),""),"")</f>
        <v/>
      </c>
      <c r="CH552" s="233" t="str">
        <f>IF(Deník!$R552&lt;&gt;"",IF(Deník!$AB552="TP3",IF(AND(Deník!$R552&gt;=0,Deník!$R552&lt;=1),"BE",Deník!$R552),""),"")</f>
        <v/>
      </c>
      <c r="CI552" s="233" t="str">
        <f>IF(Deník!$R552&lt;&gt;"",IF(Deník!$AB552="Trailing SL",IF(AND(Deník!$R552&gt;=0,Deník!$R552&lt;=1),"BE",Deník!$R552),""),"")</f>
        <v/>
      </c>
      <c r="CJ552" s="233" t="str">
        <f>IF(Deník!$R552&lt;&gt;"",IF(Deník!$AB552="Manual",IF(AND(Deník!$R552&gt;=0,Deník!$R552&lt;=1),"BE",Deník!$R552),""),"")</f>
        <v/>
      </c>
      <c r="CK552" s="233"/>
      <c r="CL552" s="233" t="str">
        <f>IF(Deník!$R552&lt;0,IF(Deník!$AC552=Statistika!$F$117,Deník!$R552,""),"")</f>
        <v/>
      </c>
      <c r="CM552" s="233" t="str">
        <f>IF(Deník!$R552&lt;0,IF(Deník!$AC552=Statistika!$F$118,Deník!$R552,""),"")</f>
        <v/>
      </c>
      <c r="CN552" s="233" t="str">
        <f>IF(Deník!$R552&lt;0,IF(Deník!$AC552=Statistika!$F$119,Deník!$R552,""),"")</f>
        <v/>
      </c>
      <c r="CO552" s="233" t="str">
        <f>IF(Deník!$R552&lt;0,IF(Deník!$AC552=Statistika!$F$120,Deník!$R552,""),"")</f>
        <v/>
      </c>
      <c r="CP552" s="233" t="str">
        <f>IF(Deník!$R552&lt;0,IF(Deník!$AC552=Statistika!$F$121,Deník!$R552,""),"")</f>
        <v/>
      </c>
      <c r="CQ552" s="233" t="str">
        <f>IF(Deník!$R552&lt;0,IF(Deník!$AC552=Statistika!$F$122,Deník!$R552,""),"")</f>
        <v/>
      </c>
      <c r="CR552" s="233" t="str">
        <f>IF(Deník!$R552&lt;0,IF(Deník!$AC552=Statistika!$F$123,Deník!$R552,""),"")</f>
        <v/>
      </c>
      <c r="CS552" s="233" t="str">
        <f>IF(Deník!$R552&lt;0,IF(Deník!$AC552=Statistika!$F$124,Deník!$R552,""),"")</f>
        <v/>
      </c>
      <c r="CT552" s="233" t="str">
        <f>IF(Deník!$R552&lt;0,IF(Deník!$AC552=Statistika!$F$125,Deník!$R552,""),"")</f>
        <v/>
      </c>
      <c r="CU552" s="233"/>
      <c r="CV552" s="233" t="str">
        <f>IF(Deník!$R552&lt;0,IF(Deník!$AD552=$CV$2,Deník!$R552,""),"")</f>
        <v/>
      </c>
      <c r="CW552" s="233" t="str">
        <f>IF(Deník!$R552&lt;0,IF(Deník!$AD552=$CW$2,Deník!$R552,""),"")</f>
        <v/>
      </c>
      <c r="CX552" s="233" t="str">
        <f>IF(Deník!$R552&lt;0,IF(Deník!$AD552=$CX$2,Deník!$R552,""),"")</f>
        <v/>
      </c>
      <c r="CY552" s="233" t="str">
        <f>IF(Deník!$R552&lt;0,IF(Deník!$AD552=$CY$2,Deník!$R552,""),"")</f>
        <v/>
      </c>
      <c r="CZ552" s="233" t="str">
        <f>IF(Deník!$R552&lt;0,IF(Deník!$AD552=$CZ$2,Deník!$R552,""),"")</f>
        <v/>
      </c>
      <c r="DL552" s="221">
        <f t="shared" si="22"/>
        <v>93847.029999999984</v>
      </c>
      <c r="DM552" s="220">
        <f t="shared" si="21"/>
        <v>-6.1529700000000132E-2</v>
      </c>
      <c r="DO552" s="50">
        <f>Deník!W553</f>
        <v>0</v>
      </c>
      <c r="DP552" s="102" t="str">
        <f>IF(AND(Deník!W553&gt;0),1,"")</f>
        <v/>
      </c>
      <c r="DQ552" s="102">
        <f>IF(AND(Deník!W553&lt;=0),1,"")</f>
        <v>1</v>
      </c>
      <c r="DR552" s="227"/>
      <c r="DS552" s="228"/>
      <c r="DT552" s="85"/>
      <c r="DU552" s="54">
        <f>IF(MONTH(Deník!$C552)=DU$2,Deník!$W552,"")</f>
        <v>0</v>
      </c>
      <c r="DV552" s="222" t="str">
        <f>IF(MONTH(Deník!$C552)=DV$2,Deník!$W552,"")</f>
        <v/>
      </c>
      <c r="DW552" s="222" t="str">
        <f>IF(MONTH(Deník!$C552)=DW$2,Deník!$W552,"")</f>
        <v/>
      </c>
      <c r="DX552" s="222" t="str">
        <f>IF(MONTH(Deník!$C552)=DX$2,Deník!$W552,"")</f>
        <v/>
      </c>
      <c r="DY552" s="222" t="str">
        <f>IF(MONTH(Deník!$C552)=DY$2,Deník!$W552,"")</f>
        <v/>
      </c>
      <c r="DZ552" s="222" t="str">
        <f>IF(MONTH(Deník!$C552)=DZ$2,Deník!$W552,"")</f>
        <v/>
      </c>
      <c r="EA552" s="222" t="str">
        <f>IF(MONTH(Deník!$C552)=EA$2,Deník!$W552,"")</f>
        <v/>
      </c>
      <c r="EB552" s="222" t="str">
        <f>IF(MONTH(Deník!$C552)=EB$2,Deník!$W552,"")</f>
        <v/>
      </c>
      <c r="EC552" s="222" t="str">
        <f>IF(MONTH(Deník!$C552)=EC$2,Deník!$W552,"")</f>
        <v/>
      </c>
      <c r="ED552" s="222" t="str">
        <f>IF(MONTH(Deník!$C552)=ED$2,Deník!$W552,"")</f>
        <v/>
      </c>
      <c r="EE552" s="222" t="str">
        <f>IF(MONTH(Deník!$C552)=EE$2,Deník!$W552,"")</f>
        <v/>
      </c>
      <c r="EF552" s="222" t="str">
        <f>IF(MONTH(Deník!$C552)=EF$2,Deník!$W552,"")</f>
        <v/>
      </c>
      <c r="EI552" s="600" t="str">
        <f>IF(Deník!$W552&lt;&gt;"",IF(Deník!$B552=Statistika!$F$63,Deník!$W552,""),"")</f>
        <v/>
      </c>
      <c r="EJ552" s="13" t="str">
        <f>IF(Deník!$W552&lt;&gt;"",IF(Deník!$B552=Statistika!$F$64,Deník!$W552,""),"")</f>
        <v/>
      </c>
      <c r="EK552" s="13" t="str">
        <f>IF(Deník!$W552&lt;&gt;"",IF(Deník!$B552=Statistika!$F$65,Deník!$W552,""),"")</f>
        <v/>
      </c>
      <c r="EL552" s="13" t="str">
        <f>IF(Deník!$W552&lt;&gt;"",IF(Deník!$B552=Statistika!$F$66,Deník!$W552,""),"")</f>
        <v/>
      </c>
      <c r="EM552" s="13" t="str">
        <f>IF(Deník!$W552&lt;&gt;"",IF(Deník!$B552=Statistika!$F$67,Deník!$W552,""),"")</f>
        <v/>
      </c>
      <c r="EN552" s="13" t="str">
        <f>IF(Deník!$W552&lt;&gt;"",IF(Deník!$B552=Statistika!$F$68,Deník!$W552,""),"")</f>
        <v/>
      </c>
      <c r="EO552" s="13" t="str">
        <f>IF(Deník!$W552&lt;&gt;"",IF(Deník!$B552=Statistika!$F$69,Deník!$W552,""),"")</f>
        <v/>
      </c>
      <c r="EP552" s="601" t="str">
        <f>IF(Deník!$W552&lt;&gt;"",IF(Deník!$B552=Statistika!$F$70,Deník!$W552,""),"")</f>
        <v/>
      </c>
      <c r="EQ552" s="90"/>
      <c r="ER552" s="63" t="str">
        <f>IF(Deník!$W552&lt;&gt;"",IF(Deník!$J552="L",Deník!$W552,""),"")</f>
        <v/>
      </c>
      <c r="ES552" s="13" t="str">
        <f>IF(Deník!$W552&lt;&gt;"",IF(Deník!$J552="S",Deník!$W552,""),"")</f>
        <v/>
      </c>
      <c r="ET552" s="95"/>
      <c r="EU552" s="88"/>
      <c r="EV552" s="63" t="str">
        <f>IF(WEEKDAY(Deník!$C552,2)=1,Deník!$W552,"")</f>
        <v/>
      </c>
      <c r="EW552" s="13" t="str">
        <f>IF(WEEKDAY(Deník!$C552,2)=2,Deník!$W552,"")</f>
        <v/>
      </c>
      <c r="EX552" s="13" t="str">
        <f>IF(WEEKDAY(Deník!$C552,2)=3,Deník!$W552,"")</f>
        <v/>
      </c>
      <c r="EY552" s="13" t="str">
        <f>IF(WEEKDAY(Deník!$C552,2)=4,Deník!$W552,"")</f>
        <v/>
      </c>
      <c r="EZ552" s="60" t="str">
        <f>IF(WEEKDAY(Deník!$C552,2)=5,Deník!$W552,"")</f>
        <v/>
      </c>
      <c r="FA552" s="99"/>
      <c r="FB552" s="100">
        <f>Deník!D552</f>
        <v>0</v>
      </c>
      <c r="FC552" s="63">
        <f>IF($FB552&lt;&gt;"",IF(AND($FB552&gt;=FC$2,$FB552&lt;=FC$3),Deník!$W552,""))</f>
        <v>0</v>
      </c>
      <c r="FD552" s="63" t="str">
        <f>IF($FB552&lt;&gt;"",IF(AND($FB552&gt;=FD$2,$FB552&lt;=FD$3),Deník!$W552,""))</f>
        <v/>
      </c>
      <c r="FE552" s="63" t="str">
        <f>IF($FB552&lt;&gt;"",IF(AND($FB552&gt;=FE$2,$FB552&lt;=FE$3),Deník!$W552,""))</f>
        <v/>
      </c>
      <c r="FF552" s="63" t="str">
        <f>IF($FB552&lt;&gt;"",IF(AND($FB552&gt;=FF$2,$FB552&lt;=FF$3),Deník!$W552,""))</f>
        <v/>
      </c>
      <c r="FG552" s="63" t="str">
        <f>IF($FB552&lt;&gt;"",IF(AND($FB552&gt;=FG$2,$FB552&lt;=FG$3),Deník!$W552,""))</f>
        <v/>
      </c>
      <c r="FH552" s="63" t="str">
        <f>IF($FB552&lt;&gt;"",IF(AND($FB552&gt;=FH$2,$FB552&lt;=FH$3),Deník!$W552,""))</f>
        <v/>
      </c>
      <c r="FI552" s="63" t="str">
        <f>IF($FB552&lt;&gt;"",IF(AND($FB552&gt;=FI$2,$FB552&lt;=FI$3),Deník!$W552,""))</f>
        <v/>
      </c>
      <c r="FJ552" s="63" t="str">
        <f>IF($FB552&lt;&gt;"",IF(AND($FB552&gt;=FJ$2,$FB552&lt;=FJ$3),Deník!$W552,""))</f>
        <v/>
      </c>
      <c r="FK552" s="63" t="str">
        <f>IF($FB552&lt;&gt;"",IF(AND($FB552&gt;=FK$2,$FB552&lt;=FK$3),Deník!$W552,""))</f>
        <v/>
      </c>
      <c r="FL552" s="63" t="str">
        <f>IF($FB552&lt;&gt;"",IF(AND($FB552&gt;=FL$2,$FB552&lt;=FL$3),Deník!$W552,""))</f>
        <v/>
      </c>
      <c r="FM552" s="63" t="str">
        <f>IF($FB552&lt;&gt;"",IF(AND($FB552&gt;=FM$2,$FB552&lt;=FM$3),Deník!$W552,""))</f>
        <v/>
      </c>
      <c r="FN552" s="13"/>
      <c r="FO552" s="20" t="str">
        <f>IF(Deník!$W552&gt;1,Deník!$W552,"")</f>
        <v/>
      </c>
      <c r="FP552" s="20" t="str">
        <f>IF(Deník!$W552&lt;0,Deník!$W552,"")</f>
        <v/>
      </c>
      <c r="FQ552" s="17"/>
      <c r="FS552" s="233"/>
      <c r="FT552" s="233" t="str">
        <f>IF(Deník!$W552&lt;&gt;"",IF(Deník!$Y552=Statistika!$F$78,Deník!$W552,""),"")</f>
        <v/>
      </c>
      <c r="FU552" s="233" t="str">
        <f>IF(Deník!$W552&lt;&gt;"",IF(Deník!$Y552=Statistika!$F$79,Deník!$W552,""),"")</f>
        <v/>
      </c>
      <c r="FV552" s="233" t="str">
        <f>IF(Deník!$W552&lt;&gt;"",IF(Deník!$Y552=Statistika!$F$80,Deník!$W552,""),"")</f>
        <v/>
      </c>
      <c r="FW552" s="233" t="str">
        <f>IF(Deník!$W552&lt;&gt;"",IF(Deník!$Y552=Statistika!$F$81,Deník!$W552,""),"")</f>
        <v/>
      </c>
      <c r="FX552" s="233" t="str">
        <f>IF(Deník!$W552&lt;&gt;"",IF(Deník!$Y552=Statistika!$F$82,Deník!$W552,""),"")</f>
        <v/>
      </c>
      <c r="FY552" s="233" t="str">
        <f>IF(Deník!$W552&lt;&gt;"",IF(Deník!$Y552=Statistika!$F$83,Deník!$W552,""),"")</f>
        <v/>
      </c>
      <c r="FZ552" s="233" t="str">
        <f>IF(Deník!$W552&lt;&gt;"",IF(Deník!$Y552=Statistika!$F$84,Deník!$W552,""),"")</f>
        <v/>
      </c>
      <c r="GA552" s="233" t="str">
        <f>IF(Deník!$W552&lt;&gt;"",IF(Deník!$Y552=Statistika!$F$85,Deník!$W552,""),"")</f>
        <v/>
      </c>
      <c r="GB552" s="233" t="str">
        <f>IF(Deník!$W552&lt;&gt;"",IF(Deník!$Y552=Statistika!$F$86,Deník!$W552,""),"")</f>
        <v/>
      </c>
      <c r="GC552" s="233" t="str">
        <f>IF(Deník!$W552&lt;&gt;"",IF(Deník!$Y552=Statistika!$F$87,Deník!$W552,""),"")</f>
        <v/>
      </c>
      <c r="GD552" s="233" t="str">
        <f>IF(Deník!$W552&lt;&gt;"",IF(Deník!$Y552=Statistika!$F$88,Deník!$W552,""),"")</f>
        <v/>
      </c>
      <c r="GE552" s="233" t="str">
        <f>IF(Deník!$W552&lt;&gt;"",IF(Deník!$Y552=Statistika!$F$89,Deník!$W552,""),"")</f>
        <v/>
      </c>
      <c r="GF552" s="233" t="str">
        <f>IF(Deník!$W552&lt;&gt;"",IF(Deník!$Y552=Statistika!$F$90,Deník!$W552,""),"")</f>
        <v/>
      </c>
      <c r="GG552" s="233" t="str">
        <f>IF(Deník!$W552&lt;&gt;"",IF(Deník!$Y552=Statistika!$F$91,Deník!$W552,""),"")</f>
        <v/>
      </c>
      <c r="GH552" s="233"/>
      <c r="GI552" s="233" t="str">
        <f>IF(Deník!$W552&lt;&gt;"",IF(Deník!$AB552=Statistika!$L$100,Deník!$W552,""),"")</f>
        <v/>
      </c>
      <c r="GJ552" s="233" t="str">
        <f>IF(Deník!$W552&lt;&gt;"",IF(Deník!$AB552=Statistika!$L$101,Deník!$W552,""),"")</f>
        <v/>
      </c>
      <c r="GK552" s="233" t="str">
        <f>IF(Deník!$W552&lt;&gt;"",IF(Deník!$AB552=Statistika!$L$102,Deník!$W552,""),"")</f>
        <v/>
      </c>
      <c r="GL552" s="233" t="str">
        <f>IF(Deník!$W552&lt;&gt;"",IF(Deník!$AB552=Statistika!$L$103,Deník!$W552,""),"")</f>
        <v/>
      </c>
      <c r="GM552" s="233" t="str">
        <f>IF(Deník!$W552&lt;&gt;"",IF(Deník!$AB552=Statistika!$L$104,Deník!$W552,""),"")</f>
        <v/>
      </c>
      <c r="GN552" s="233" t="str">
        <f>IF(Deník!$W552&lt;&gt;"",IF(Deník!$AB552=Statistika!$L$105,Deník!$W552,""),"")</f>
        <v/>
      </c>
      <c r="GO552" s="233" t="str">
        <f>IF(Deník!$W552&lt;&gt;"",IF(Deník!$AB552=Statistika!$L$106,Deník!$W552,""),"")</f>
        <v/>
      </c>
      <c r="GP552" s="233" t="str">
        <f>IF(Deník!$W552&lt;&gt;"",IF(Deník!$AB552=Statistika!$L$107,Deník!$W552,""),"")</f>
        <v/>
      </c>
      <c r="GQ552" s="233" t="str">
        <f>IF(Deník!$W552&lt;&gt;"",IF(Deník!$AB552=Statistika!$L$108,Deník!$W552,""),"")</f>
        <v/>
      </c>
      <c r="GS552" s="233" t="str">
        <f>IF(Deník!$W552&lt;0,IF(Deník!$AC552=Statistika!$F$117,Deník!$W552,""),"")</f>
        <v/>
      </c>
      <c r="GT552" s="233" t="str">
        <f>IF(Deník!$W552&lt;0,IF(Deník!$AC552=Statistika!$F$118,Deník!$W552,""),"")</f>
        <v/>
      </c>
      <c r="GU552" s="233" t="str">
        <f>IF(Deník!$W552&lt;0,IF(Deník!$AC552=Statistika!$F$119,Deník!$W552,""),"")</f>
        <v/>
      </c>
      <c r="GV552" s="233" t="str">
        <f>IF(Deník!$W552&lt;0,IF(Deník!$AC552=Statistika!$F$120,Deník!$W552,""),"")</f>
        <v/>
      </c>
      <c r="GW552" s="233" t="str">
        <f>IF(Deník!$W552&lt;0,IF(Deník!$AC552=Statistika!$F$121,Deník!$W552,""),"")</f>
        <v/>
      </c>
      <c r="GX552" s="233" t="str">
        <f>IF(Deník!$W552&lt;0,IF(Deník!$AC552=Statistika!$F$122,Deník!$W552,""),"")</f>
        <v/>
      </c>
      <c r="GY552" s="233" t="str">
        <f>IF(Deník!$W552&lt;0,IF(Deník!$AC552=Statistika!$F$123,Deník!$W552,""),"")</f>
        <v/>
      </c>
      <c r="GZ552" s="233" t="str">
        <f>IF(Deník!$W552&lt;0,IF(Deník!$AC552=Statistika!$F$124,Deník!$W552,""),"")</f>
        <v/>
      </c>
      <c r="HA552" s="233" t="str">
        <f>IF(Deník!$W552&lt;0,IF(Deník!$AC552=Statistika!$F$125,Deník!$W552,""),"")</f>
        <v/>
      </c>
      <c r="HC552" s="233" t="str">
        <f>IF(Deník!$W552&lt;0,IF(Deník!$AD552=Statistika!$F$133,Deník!$W552,""),"")</f>
        <v/>
      </c>
      <c r="HD552" s="233" t="str">
        <f>IF(Deník!$W552&lt;0,IF(Deník!$AD552=Statistika!$F$134,Deník!$W552,""),"")</f>
        <v/>
      </c>
      <c r="HE552" s="233" t="str">
        <f>IF(Deník!$W552&lt;0,IF(Deník!$AD552=Statistika!$F$135,Deník!$W552,""),"")</f>
        <v/>
      </c>
      <c r="HF552" s="233" t="str">
        <f>IF(Deník!$W552&lt;0,IF(Deník!$AD552=Statistika!$F$136,Deník!$W552,""),"")</f>
        <v/>
      </c>
      <c r="HG552" s="233" t="str">
        <f>IF(Deník!$W552&lt;0,IF(Deník!$AD552=Statistika!$F$137,Deník!$W552,""),"")</f>
        <v/>
      </c>
      <c r="ID552" s="8">
        <f>Tabulka4[[#This Row],[Sloupec3]]</f>
        <v>0</v>
      </c>
      <c r="IE552" s="17" t="str">
        <f>IF(AND([1]Deník!$C552&gt;='[1]Měsíční shrnutí'!$D$1,[1]Deník!$C552&lt;='[1]Měsíční shrnutí'!$F$1),[1]Deník!$X552,"")</f>
        <v/>
      </c>
    </row>
    <row r="553" spans="1:239">
      <c r="A553" s="8">
        <f>Deník!C554</f>
        <v>0</v>
      </c>
      <c r="B553" s="50" t="str">
        <f>Deník!R554</f>
        <v/>
      </c>
      <c r="C553" s="102" t="str">
        <f>IF(AND(Deník!R554&gt;1,Deník!R554&lt;&gt;""),1,"")</f>
        <v/>
      </c>
      <c r="D553" s="102" t="str">
        <f>IF(AND(Deník!R554&lt;=0,Deník!R554&lt;&gt;""),1,"")</f>
        <v/>
      </c>
      <c r="E553" s="103" t="str">
        <f>IF(AND(Deník!R554&gt;=0,Deník!R554&lt;=1),1,"")</f>
        <v/>
      </c>
      <c r="F553" s="79" t="str">
        <f>IF(Deník!R554&lt;&gt;"",Deník!R554+F552,"")</f>
        <v/>
      </c>
      <c r="G553" s="85"/>
      <c r="H553" s="54" t="str">
        <f>IF(MONTH(Deník!$C553)=H$2,IF(AND(Deník!$R553&gt;=0,Deník!$R553&lt;=1),"BE",Deník!$R553),"")</f>
        <v/>
      </c>
      <c r="I553" s="11" t="str">
        <f>IF(MONTH(Deník!$C553)=I$2,IF(AND(Deník!$R553&gt;=0,Deník!$R553&lt;=1),"BE",Deník!$R553),"")</f>
        <v/>
      </c>
      <c r="J553" s="11" t="str">
        <f>IF(MONTH(Deník!$C553)=J$2,IF(AND(Deník!$R553&gt;=0,Deník!$R553&lt;=1),"BE",Deník!$R553),"")</f>
        <v/>
      </c>
      <c r="K553" s="11" t="str">
        <f>IF(MONTH(Deník!$C553)=K$2,IF(AND(Deník!$R553&gt;=0,Deník!$R553&lt;=1),"BE",Deník!$R553),"")</f>
        <v/>
      </c>
      <c r="L553" s="11" t="str">
        <f>IF(MONTH(Deník!$C553)=L$2,IF(AND(Deník!$R553&gt;=0,Deník!$R553&lt;=1),"BE",Deník!$R553),"")</f>
        <v/>
      </c>
      <c r="M553" s="11" t="str">
        <f>IF(MONTH(Deník!$C553)=M$2,IF(AND(Deník!$R553&gt;=0,Deník!$R553&lt;=1),"BE",Deník!$R553),"")</f>
        <v/>
      </c>
      <c r="N553" s="11" t="str">
        <f>IF(MONTH(Deník!$C553)=N$2,IF(AND(Deník!$R553&gt;=0,Deník!$R553&lt;=1),"BE",Deník!$R553),"")</f>
        <v/>
      </c>
      <c r="O553" s="11" t="str">
        <f>IF(MONTH(Deník!$C553)=O$2,IF(AND(Deník!$R553&gt;=0,Deník!$R553&lt;=1),"BE",Deník!$R553),"")</f>
        <v/>
      </c>
      <c r="P553" s="11" t="str">
        <f>IF(MONTH(Deník!$C553)=P$2,IF(AND(Deník!$R553&gt;=0,Deník!$R553&lt;=1),"BE",Deník!$R553),"")</f>
        <v/>
      </c>
      <c r="Q553" s="11" t="str">
        <f>IF(MONTH(Deník!$C553)=Q$2,IF(AND(Deník!$R553&gt;=0,Deník!$R553&lt;=1),"BE",Deník!$R553),"")</f>
        <v/>
      </c>
      <c r="R553" s="11" t="str">
        <f>IF(MONTH(Deník!$C553)=R$2,IF(AND(Deník!$R553&gt;=0,Deník!$R553&lt;=1),"BE",Deník!$R553),"")</f>
        <v/>
      </c>
      <c r="S553" s="57" t="str">
        <f>IF(MONTH(Deník!$C553)=S$2,IF(AND(Deník!$R553&gt;=0,Deník!$R553&lt;=1),"BE",Deník!$R553),"")</f>
        <v/>
      </c>
      <c r="U553" s="12"/>
      <c r="V553" s="12"/>
      <c r="X553" s="600" t="str">
        <f>IF(Deník!$R553&lt;&gt;"",IF(Deník!$B553=Statistika!$F$63,IF(AND(Deník!$R553&gt;=0,Deník!$R553&lt;=1),"BE",Deník!$R553),""),"")</f>
        <v/>
      </c>
      <c r="Y553" s="13" t="str">
        <f>IF(Deník!$R553&lt;&gt;"",IF(Deník!$B553=Statistika!$F$64,IF(AND(Deník!$R553&gt;=0,Deník!$R553&lt;=1),"BE",Deník!$R553),""),"")</f>
        <v/>
      </c>
      <c r="Z553" s="13" t="str">
        <f>IF(Deník!$R553&lt;&gt;"",IF(Deník!$B553=Statistika!$F$65,IF(AND(Deník!$R553&gt;=0,Deník!$R553&lt;=1),"BE",Deník!$R553),""),"")</f>
        <v/>
      </c>
      <c r="AA553" s="13" t="str">
        <f>IF(Deník!$R553&lt;&gt;"",IF(Deník!$B553=Statistika!$F$66,IF(AND(Deník!$R553&gt;=0,Deník!$R553&lt;=1),"BE",Deník!$R553),""),"")</f>
        <v/>
      </c>
      <c r="AB553" s="13" t="str">
        <f>IF(Deník!$R553&lt;&gt;"",IF(Deník!$B553=Statistika!$F$67,IF(AND(Deník!$R553&gt;=0,Deník!$R553&lt;=1),"BE",Deník!$R553),""),"")</f>
        <v/>
      </c>
      <c r="AC553" s="13" t="str">
        <f>IF(Deník!$R553&lt;&gt;"",IF(Deník!$B553=Statistika!$F$68,IF(AND(Deník!$R553&gt;=0,Deník!$R553&lt;=1),"BE",Deník!$R553),""),"")</f>
        <v/>
      </c>
      <c r="AD553" s="13" t="str">
        <f>IF(Deník!$R553&lt;&gt;"",IF(Deník!$B553=Statistika!$F$69,IF(AND(Deník!$R553&gt;=0,Deník!$R553&lt;=1),"BE",Deník!$R553),""),"")</f>
        <v/>
      </c>
      <c r="AE553" s="601" t="str">
        <f>IF(Deník!$R553&lt;&gt;"",IF(Deník!$B553=Statistika!$F$70,IF(AND(Deník!$R553&gt;=0,Deník!$R553&lt;=1),"BE",Deník!$R553),""),"")</f>
        <v/>
      </c>
      <c r="AF553" s="90"/>
      <c r="AG553" s="63" t="str">
        <f>IF(Deník!$R553&lt;&gt;"",IF(Deník!$J553="L",IF(AND(Deník!$R553&gt;=0,Deník!$R553&lt;=1),"BE",Deník!$R553),""),"")</f>
        <v/>
      </c>
      <c r="AH553" s="13" t="str">
        <f>IF(Deník!$R553&lt;&gt;"",IF(Deník!$J553="S",IF(AND(Deník!$R553&gt;=0,Deník!$R553&lt;=1),"BE",Deník!$R553),""),"")</f>
        <v/>
      </c>
      <c r="AI553" s="95"/>
      <c r="AJ553" s="71" t="str">
        <f>IF(Deník!N554&lt;&gt;"",Deník!N554*-1,"")</f>
        <v/>
      </c>
      <c r="AK553" s="88"/>
      <c r="AL553" s="63" t="str">
        <f>IF(WEEKDAY(Deník!$C553,2)=1,IF(AND(Deník!$R553&gt;=0,Deník!$R553&lt;=1),"BE",Deník!$R553),"")</f>
        <v/>
      </c>
      <c r="AM553" s="13" t="str">
        <f>IF(WEEKDAY(Deník!$C553,2)=2,IF(AND(Deník!$R553&gt;=0,Deník!$R553&lt;=1),"BE",Deník!$R553),"")</f>
        <v/>
      </c>
      <c r="AN553" s="13" t="str">
        <f>IF(WEEKDAY(Deník!$C553,2)=3,IF(AND(Deník!$R553&gt;=0,Deník!$R553&lt;=1),"BE",Deník!$R553),"")</f>
        <v/>
      </c>
      <c r="AO553" s="13" t="str">
        <f>IF(WEEKDAY(Deník!$C553,2)=4,IF(AND(Deník!$R553&gt;=0,Deník!$R553&lt;=1),"BE",Deník!$R553),"")</f>
        <v/>
      </c>
      <c r="AP553" s="60" t="str">
        <f>IF(WEEKDAY(Deník!$C553,2)=5,IF(AND(Deník!$R553&gt;=0,Deník!$R553&lt;=1),"BE",Deník!$R553),"")</f>
        <v/>
      </c>
      <c r="AQ553" s="99"/>
      <c r="AR553" s="100">
        <f>Deník!D553</f>
        <v>0</v>
      </c>
      <c r="AS553" s="63" t="str">
        <f>IF(Deník!$D553&lt;&gt;"",IF(AND(Deník!$D553&gt;=AS$2,Deník!$D553&lt;=AS$3),IF(AND(Deník!$R553&gt;=0,Deník!$R553&lt;=1),"BE",Deník!$R553),""),"")</f>
        <v/>
      </c>
      <c r="AT553" s="63" t="str">
        <f>IF(Deník!$D553&lt;&gt;"",IF(AND(Deník!$D553&gt;=AT$2,Deník!$D553&lt;=AT$3),IF(AND(Deník!$R553&gt;=0,Deník!$R553&lt;=1),"BE",Deník!$R553),""),"")</f>
        <v/>
      </c>
      <c r="AU553" s="63" t="str">
        <f>IF(Deník!$D553&lt;&gt;"",IF(AND(Deník!$D553&gt;=AU$2,Deník!$D553&lt;=AU$3),IF(AND(Deník!$R553&gt;=0,Deník!$R553&lt;=1),"BE",Deník!$R553),""),"")</f>
        <v/>
      </c>
      <c r="AV553" s="63" t="str">
        <f>IF(Deník!$D553&lt;&gt;"",IF(AND(Deník!$D553&gt;=AV$2,Deník!$D553&lt;=AV$3),IF(AND(Deník!$R553&gt;=0,Deník!$R553&lt;=1),"BE",Deník!$R553),""),"")</f>
        <v/>
      </c>
      <c r="AW553" s="63" t="str">
        <f>IF(Deník!$D553&lt;&gt;"",IF(AND(Deník!$D553&gt;=AW$2,Deník!$D553&lt;=AW$3),IF(AND(Deník!$R553&gt;=0,Deník!$R553&lt;=1),"BE",Deník!$R553),""),"")</f>
        <v/>
      </c>
      <c r="AX553" s="63" t="str">
        <f>IF(Deník!$D553&lt;&gt;"",IF(AND(Deník!$D553&gt;=AX$2,Deník!$D553&lt;=AX$3),IF(AND(Deník!$R553&gt;=0,Deník!$R553&lt;=1),"BE",Deník!$R553),""),"")</f>
        <v/>
      </c>
      <c r="AY553" s="63" t="str">
        <f>IF(Deník!$D553&lt;&gt;"",IF(AND(Deník!$D553&gt;=AY$2,Deník!$D553&lt;=AY$3),IF(AND(Deník!$R553&gt;=0,Deník!$R553&lt;=1),"BE",Deník!$R553),""),"")</f>
        <v/>
      </c>
      <c r="AZ553" s="63" t="str">
        <f>IF(Deník!$D553&lt;&gt;"",IF(AND(Deník!$D553&gt;=AZ$2,Deník!$D553&lt;=AZ$3),IF(AND(Deník!$R553&gt;=0,Deník!$R553&lt;=1),"BE",Deník!$R553),""),"")</f>
        <v/>
      </c>
      <c r="BA553" s="63" t="str">
        <f>IF(Deník!$D553&lt;&gt;"",IF(AND(Deník!$D553&gt;=BA$2,Deník!$D553&lt;=BA$3),IF(AND(Deník!$R553&gt;=0,Deník!$R553&lt;=1),"BE",Deník!$R553),""),"")</f>
        <v/>
      </c>
      <c r="BB553" s="63" t="str">
        <f>IF(Deník!$D553&lt;&gt;"",IF(AND(Deník!$D553&gt;=BB$2,Deník!$D553&lt;=BB$3),IF(AND(Deník!$R553&gt;=0,Deník!$R553&lt;=1),"BE",Deník!$R553),""),"")</f>
        <v/>
      </c>
      <c r="BC553" s="71" t="str">
        <f>IF(Deník!$D553&lt;&gt;"",IF(AND(Deník!$D553&gt;=BC$2,Deník!$D553&lt;=BC$3),IF(AND(Deník!$R553&gt;=0,Deník!$R553&lt;=1),"BE",Deník!$R553),""),"")</f>
        <v/>
      </c>
      <c r="BD553" s="20" t="str">
        <f>IF(Deník!$J554="S",(Deník!$M554-Deník!$K554),IF(Deník!$J554="L",(Deník!$K554-Deník!$M554),""))</f>
        <v/>
      </c>
      <c r="BE553" s="20" t="str">
        <f>IF(Deník!$J554="S",(Deník!$K554-Deník!$O554),IF(Deník!$J554="L",(Deník!$O554-Deník!$K554),""))</f>
        <v/>
      </c>
      <c r="BF553" s="20" t="str">
        <f>IF(Deník!$J554="S",(Deník!$K554-Deník!$L554),IF(Deník!$J554="L",(Deník!$L554-Deník!$K554),""))</f>
        <v/>
      </c>
      <c r="BG553" s="20" t="str">
        <f>IF(Deník!$J554="S",(Deník!$K554-Deník!$S554),IF(Deník!$J554="L",(Deník!$S554-Deník!$K554),""))</f>
        <v/>
      </c>
      <c r="BH553" s="20" t="str">
        <f>IF(Deník!$J554="S",(Deník!$K554-Deník!$U554),IF(Deník!$J554="L",(Deník!$U554-Deník!$K554),""))</f>
        <v/>
      </c>
      <c r="BI553" s="20" t="str">
        <f>IF(Deník!$R553&gt;1,Deník!$R553,"")</f>
        <v/>
      </c>
      <c r="BJ553" s="20" t="str">
        <f>IF(Deník!$R553&lt;0,Deník!$R553,"")</f>
        <v/>
      </c>
      <c r="BK553" s="17"/>
      <c r="BM553" s="233" t="str">
        <f>IF(Deník!$R553&lt;&gt;"",IF(Deník!$Y553=Statistika!$F$78,IF(AND(Deník!$R553&gt;=0,Deník!$R553&lt;=1),"BE",Deník!$R553),""),"")</f>
        <v/>
      </c>
      <c r="BN553" s="233" t="str">
        <f>IF(Deník!$R553&lt;&gt;"",IF(Deník!$Y553=Statistika!$F$79,IF(AND(Deník!$R553&gt;=0,Deník!$R553&lt;=1),"BE",Deník!$R553),""),"")</f>
        <v/>
      </c>
      <c r="BO553" s="233" t="str">
        <f>IF(Deník!$R553&lt;&gt;"",IF(Deník!$Y553=Statistika!$F$80,IF(AND(Deník!$R553&gt;=0,Deník!$R553&lt;=1),"BE",Deník!$R553),""),"")</f>
        <v/>
      </c>
      <c r="BP553" s="233" t="str">
        <f>IF(Deník!$R553&lt;&gt;"",IF(Deník!$Y553=Statistika!$F$81,IF(AND(Deník!$R553&gt;=0,Deník!$R553&lt;=1),"BE",Deník!$R553),""),"")</f>
        <v/>
      </c>
      <c r="BQ553" s="233" t="str">
        <f>IF(Deník!$R553&lt;&gt;"",IF(Deník!$Y553=Statistika!$F$82,IF(AND(Deník!$R553&gt;=0,Deník!$R553&lt;=1),"BE",Deník!$R553),""),"")</f>
        <v/>
      </c>
      <c r="BR553" s="233" t="str">
        <f>IF(Deník!$R553&lt;&gt;"",IF(Deník!$Y553=Statistika!$F$83,IF(AND(Deník!$R553&gt;=0,Deník!$R553&lt;=1),"BE",Deník!$R553),""),"")</f>
        <v/>
      </c>
      <c r="BS553" s="233" t="str">
        <f>IF(Deník!$R553&lt;&gt;"",IF(Deník!$Y553=Statistika!$F$84,IF(AND(Deník!$R553&gt;=0,Deník!$R553&lt;=1),"BE",Deník!$R553),""),"")</f>
        <v/>
      </c>
      <c r="BT553" s="233" t="str">
        <f>IF(Deník!$R553&lt;&gt;"",IF(Deník!$Y553=Statistika!$F$85,IF(AND(Deník!$R553&gt;=0,Deník!$R553&lt;=1),"BE",Deník!$R553),""),"")</f>
        <v/>
      </c>
      <c r="BU553" s="233" t="str">
        <f>IF(Deník!$R553&lt;&gt;"",IF(Deník!$Y553=Statistika!$F$86,IF(AND(Deník!$R553&gt;=0,Deník!$R553&lt;=1),"BE",Deník!$R553),""),"")</f>
        <v/>
      </c>
      <c r="BV553" s="233" t="str">
        <f>IF(Deník!$R553&lt;&gt;"",IF(Deník!$Y553=Statistika!$F$87,IF(AND(Deník!$R553&gt;=0,Deník!$R553&lt;=1),"BE",Deník!$R553),""),"")</f>
        <v/>
      </c>
      <c r="BW553" s="233" t="str">
        <f>IF(Deník!$R553&lt;&gt;"",IF(Deník!$Y553=Statistika!$F$88,IF(AND(Deník!$R553&gt;=0,Deník!$R553&lt;=1),"BE",Deník!$R553),""),"")</f>
        <v/>
      </c>
      <c r="BX553" s="233" t="str">
        <f>IF(Deník!$R553&lt;&gt;"",IF(Deník!$Y553=Statistika!$F$89,IF(AND(Deník!$R553&gt;=0,Deník!$R553&lt;=1),"BE",Deník!$R553),""),"")</f>
        <v/>
      </c>
      <c r="BY553" s="233" t="str">
        <f>IF(Deník!$R553&lt;&gt;"",IF(Deník!$Y553=Statistika!$F$90,IF(AND(Deník!$R553&gt;=0,Deník!$R553&lt;=1),"BE",Deník!$R553),""),"")</f>
        <v/>
      </c>
      <c r="BZ553" s="233" t="str">
        <f>IF(Deník!$R553&lt;&gt;"",IF(Deník!$Y553=Statistika!$F$91,IF(AND(Deník!$R553&gt;=0,Deník!$R553&lt;=1),"BE",Deník!$R553),""),"")</f>
        <v/>
      </c>
      <c r="CA553" s="233"/>
      <c r="CB553" s="233" t="str">
        <f>IF(Deník!$R553&lt;&gt;"",IF(Deník!$AB553="SL",IF(AND(Deník!$R553&gt;=0,Deník!$R553&lt;=1),"BE",Deník!$R553),""),"")</f>
        <v/>
      </c>
      <c r="CC553" s="233" t="str">
        <f>IF(Deník!$R553&lt;&gt;"",IF(Deník!$AB553="BE10",IF(AND(Deník!$R553&gt;=0,Deník!$R553&lt;=1),"BE",Deník!$R553),""),"")</f>
        <v/>
      </c>
      <c r="CD553" s="233" t="str">
        <f>IF(Deník!$R553&lt;&gt;"",IF(Deník!$AB553="BE15",IF(AND(Deník!$R553&gt;=0,Deník!$R553&lt;=1),"BE",Deník!$R553),""),"")</f>
        <v/>
      </c>
      <c r="CE553" s="233" t="str">
        <f>IF(Deník!$R553&lt;&gt;"",IF(Deník!$AB553="BE20",IF(AND(Deník!$R553&gt;=0,Deník!$R553&lt;=1),"BE",Deník!$R553),""),"")</f>
        <v/>
      </c>
      <c r="CF553" s="233" t="str">
        <f>IF(Deník!$R553&lt;&gt;"",IF(Deník!$AB553="TP1",IF(AND(Deník!$R553&gt;=0,Deník!$R553&lt;=1),"BE",Deník!$R553),""),"")</f>
        <v/>
      </c>
      <c r="CG553" s="233" t="str">
        <f>IF(Deník!$R553&lt;&gt;"",IF(Deník!$AB553="TP2",IF(AND(Deník!$R553&gt;=0,Deník!$R553&lt;=1),"BE",Deník!$R553),""),"")</f>
        <v/>
      </c>
      <c r="CH553" s="233" t="str">
        <f>IF(Deník!$R553&lt;&gt;"",IF(Deník!$AB553="TP3",IF(AND(Deník!$R553&gt;=0,Deník!$R553&lt;=1),"BE",Deník!$R553),""),"")</f>
        <v/>
      </c>
      <c r="CI553" s="233" t="str">
        <f>IF(Deník!$R553&lt;&gt;"",IF(Deník!$AB553="Trailing SL",IF(AND(Deník!$R553&gt;=0,Deník!$R553&lt;=1),"BE",Deník!$R553),""),"")</f>
        <v/>
      </c>
      <c r="CJ553" s="233" t="str">
        <f>IF(Deník!$R553&lt;&gt;"",IF(Deník!$AB553="Manual",IF(AND(Deník!$R553&gt;=0,Deník!$R553&lt;=1),"BE",Deník!$R553),""),"")</f>
        <v/>
      </c>
      <c r="CK553" s="233"/>
      <c r="CL553" s="233" t="str">
        <f>IF(Deník!$R553&lt;0,IF(Deník!$AC553=Statistika!$F$117,Deník!$R553,""),"")</f>
        <v/>
      </c>
      <c r="CM553" s="233" t="str">
        <f>IF(Deník!$R553&lt;0,IF(Deník!$AC553=Statistika!$F$118,Deník!$R553,""),"")</f>
        <v/>
      </c>
      <c r="CN553" s="233" t="str">
        <f>IF(Deník!$R553&lt;0,IF(Deník!$AC553=Statistika!$F$119,Deník!$R553,""),"")</f>
        <v/>
      </c>
      <c r="CO553" s="233" t="str">
        <f>IF(Deník!$R553&lt;0,IF(Deník!$AC553=Statistika!$F$120,Deník!$R553,""),"")</f>
        <v/>
      </c>
      <c r="CP553" s="233" t="str">
        <f>IF(Deník!$R553&lt;0,IF(Deník!$AC553=Statistika!$F$121,Deník!$R553,""),"")</f>
        <v/>
      </c>
      <c r="CQ553" s="233" t="str">
        <f>IF(Deník!$R553&lt;0,IF(Deník!$AC553=Statistika!$F$122,Deník!$R553,""),"")</f>
        <v/>
      </c>
      <c r="CR553" s="233" t="str">
        <f>IF(Deník!$R553&lt;0,IF(Deník!$AC553=Statistika!$F$123,Deník!$R553,""),"")</f>
        <v/>
      </c>
      <c r="CS553" s="233" t="str">
        <f>IF(Deník!$R553&lt;0,IF(Deník!$AC553=Statistika!$F$124,Deník!$R553,""),"")</f>
        <v/>
      </c>
      <c r="CT553" s="233" t="str">
        <f>IF(Deník!$R553&lt;0,IF(Deník!$AC553=Statistika!$F$125,Deník!$R553,""),"")</f>
        <v/>
      </c>
      <c r="CU553" s="233"/>
      <c r="CV553" s="233" t="str">
        <f>IF(Deník!$R553&lt;0,IF(Deník!$AD553=$CV$2,Deník!$R553,""),"")</f>
        <v/>
      </c>
      <c r="CW553" s="233" t="str">
        <f>IF(Deník!$R553&lt;0,IF(Deník!$AD553=$CW$2,Deník!$R553,""),"")</f>
        <v/>
      </c>
      <c r="CX553" s="233" t="str">
        <f>IF(Deník!$R553&lt;0,IF(Deník!$AD553=$CX$2,Deník!$R553,""),"")</f>
        <v/>
      </c>
      <c r="CY553" s="233" t="str">
        <f>IF(Deník!$R553&lt;0,IF(Deník!$AD553=$CY$2,Deník!$R553,""),"")</f>
        <v/>
      </c>
      <c r="CZ553" s="233" t="str">
        <f>IF(Deník!$R553&lt;0,IF(Deník!$AD553=$CZ$2,Deník!$R553,""),"")</f>
        <v/>
      </c>
      <c r="DL553" s="221">
        <f t="shared" si="22"/>
        <v>93847.029999999984</v>
      </c>
      <c r="DM553" s="220">
        <f t="shared" si="21"/>
        <v>-6.1529700000000132E-2</v>
      </c>
      <c r="DO553" s="50">
        <f>Deník!W554</f>
        <v>0</v>
      </c>
      <c r="DP553" s="102" t="str">
        <f>IF(AND(Deník!W554&gt;0),1,"")</f>
        <v/>
      </c>
      <c r="DQ553" s="102">
        <f>IF(AND(Deník!W554&lt;=0),1,"")</f>
        <v>1</v>
      </c>
      <c r="DR553" s="227"/>
      <c r="DS553" s="228"/>
      <c r="DT553" s="85"/>
      <c r="DU553" s="54">
        <f>IF(MONTH(Deník!$C553)=DU$2,Deník!$W553,"")</f>
        <v>0</v>
      </c>
      <c r="DV553" s="222" t="str">
        <f>IF(MONTH(Deník!$C553)=DV$2,Deník!$W553,"")</f>
        <v/>
      </c>
      <c r="DW553" s="222" t="str">
        <f>IF(MONTH(Deník!$C553)=DW$2,Deník!$W553,"")</f>
        <v/>
      </c>
      <c r="DX553" s="222" t="str">
        <f>IF(MONTH(Deník!$C553)=DX$2,Deník!$W553,"")</f>
        <v/>
      </c>
      <c r="DY553" s="222" t="str">
        <f>IF(MONTH(Deník!$C553)=DY$2,Deník!$W553,"")</f>
        <v/>
      </c>
      <c r="DZ553" s="222" t="str">
        <f>IF(MONTH(Deník!$C553)=DZ$2,Deník!$W553,"")</f>
        <v/>
      </c>
      <c r="EA553" s="222" t="str">
        <f>IF(MONTH(Deník!$C553)=EA$2,Deník!$W553,"")</f>
        <v/>
      </c>
      <c r="EB553" s="222" t="str">
        <f>IF(MONTH(Deník!$C553)=EB$2,Deník!$W553,"")</f>
        <v/>
      </c>
      <c r="EC553" s="222" t="str">
        <f>IF(MONTH(Deník!$C553)=EC$2,Deník!$W553,"")</f>
        <v/>
      </c>
      <c r="ED553" s="222" t="str">
        <f>IF(MONTH(Deník!$C553)=ED$2,Deník!$W553,"")</f>
        <v/>
      </c>
      <c r="EE553" s="222" t="str">
        <f>IF(MONTH(Deník!$C553)=EE$2,Deník!$W553,"")</f>
        <v/>
      </c>
      <c r="EF553" s="222" t="str">
        <f>IF(MONTH(Deník!$C553)=EF$2,Deník!$W553,"")</f>
        <v/>
      </c>
      <c r="EI553" s="600" t="str">
        <f>IF(Deník!$W553&lt;&gt;"",IF(Deník!$B553=Statistika!$F$63,Deník!$W553,""),"")</f>
        <v/>
      </c>
      <c r="EJ553" s="13" t="str">
        <f>IF(Deník!$W553&lt;&gt;"",IF(Deník!$B553=Statistika!$F$64,Deník!$W553,""),"")</f>
        <v/>
      </c>
      <c r="EK553" s="13" t="str">
        <f>IF(Deník!$W553&lt;&gt;"",IF(Deník!$B553=Statistika!$F$65,Deník!$W553,""),"")</f>
        <v/>
      </c>
      <c r="EL553" s="13" t="str">
        <f>IF(Deník!$W553&lt;&gt;"",IF(Deník!$B553=Statistika!$F$66,Deník!$W553,""),"")</f>
        <v/>
      </c>
      <c r="EM553" s="13" t="str">
        <f>IF(Deník!$W553&lt;&gt;"",IF(Deník!$B553=Statistika!$F$67,Deník!$W553,""),"")</f>
        <v/>
      </c>
      <c r="EN553" s="13" t="str">
        <f>IF(Deník!$W553&lt;&gt;"",IF(Deník!$B553=Statistika!$F$68,Deník!$W553,""),"")</f>
        <v/>
      </c>
      <c r="EO553" s="13" t="str">
        <f>IF(Deník!$W553&lt;&gt;"",IF(Deník!$B553=Statistika!$F$69,Deník!$W553,""),"")</f>
        <v/>
      </c>
      <c r="EP553" s="601" t="str">
        <f>IF(Deník!$W553&lt;&gt;"",IF(Deník!$B553=Statistika!$F$70,Deník!$W553,""),"")</f>
        <v/>
      </c>
      <c r="EQ553" s="90"/>
      <c r="ER553" s="63" t="str">
        <f>IF(Deník!$W553&lt;&gt;"",IF(Deník!$J553="L",Deník!$W553,""),"")</f>
        <v/>
      </c>
      <c r="ES553" s="13" t="str">
        <f>IF(Deník!$W553&lt;&gt;"",IF(Deník!$J553="S",Deník!$W553,""),"")</f>
        <v/>
      </c>
      <c r="ET553" s="95"/>
      <c r="EU553" s="88"/>
      <c r="EV553" s="63" t="str">
        <f>IF(WEEKDAY(Deník!$C553,2)=1,Deník!$W553,"")</f>
        <v/>
      </c>
      <c r="EW553" s="13" t="str">
        <f>IF(WEEKDAY(Deník!$C553,2)=2,Deník!$W553,"")</f>
        <v/>
      </c>
      <c r="EX553" s="13" t="str">
        <f>IF(WEEKDAY(Deník!$C553,2)=3,Deník!$W553,"")</f>
        <v/>
      </c>
      <c r="EY553" s="13" t="str">
        <f>IF(WEEKDAY(Deník!$C553,2)=4,Deník!$W553,"")</f>
        <v/>
      </c>
      <c r="EZ553" s="60" t="str">
        <f>IF(WEEKDAY(Deník!$C553,2)=5,Deník!$W553,"")</f>
        <v/>
      </c>
      <c r="FA553" s="99"/>
      <c r="FB553" s="100">
        <f>Deník!D553</f>
        <v>0</v>
      </c>
      <c r="FC553" s="63">
        <f>IF($FB553&lt;&gt;"",IF(AND($FB553&gt;=FC$2,$FB553&lt;=FC$3),Deník!$W553,""))</f>
        <v>0</v>
      </c>
      <c r="FD553" s="63" t="str">
        <f>IF($FB553&lt;&gt;"",IF(AND($FB553&gt;=FD$2,$FB553&lt;=FD$3),Deník!$W553,""))</f>
        <v/>
      </c>
      <c r="FE553" s="63" t="str">
        <f>IF($FB553&lt;&gt;"",IF(AND($FB553&gt;=FE$2,$FB553&lt;=FE$3),Deník!$W553,""))</f>
        <v/>
      </c>
      <c r="FF553" s="63" t="str">
        <f>IF($FB553&lt;&gt;"",IF(AND($FB553&gt;=FF$2,$FB553&lt;=FF$3),Deník!$W553,""))</f>
        <v/>
      </c>
      <c r="FG553" s="63" t="str">
        <f>IF($FB553&lt;&gt;"",IF(AND($FB553&gt;=FG$2,$FB553&lt;=FG$3),Deník!$W553,""))</f>
        <v/>
      </c>
      <c r="FH553" s="63" t="str">
        <f>IF($FB553&lt;&gt;"",IF(AND($FB553&gt;=FH$2,$FB553&lt;=FH$3),Deník!$W553,""))</f>
        <v/>
      </c>
      <c r="FI553" s="63" t="str">
        <f>IF($FB553&lt;&gt;"",IF(AND($FB553&gt;=FI$2,$FB553&lt;=FI$3),Deník!$W553,""))</f>
        <v/>
      </c>
      <c r="FJ553" s="63" t="str">
        <f>IF($FB553&lt;&gt;"",IF(AND($FB553&gt;=FJ$2,$FB553&lt;=FJ$3),Deník!$W553,""))</f>
        <v/>
      </c>
      <c r="FK553" s="63" t="str">
        <f>IF($FB553&lt;&gt;"",IF(AND($FB553&gt;=FK$2,$FB553&lt;=FK$3),Deník!$W553,""))</f>
        <v/>
      </c>
      <c r="FL553" s="63" t="str">
        <f>IF($FB553&lt;&gt;"",IF(AND($FB553&gt;=FL$2,$FB553&lt;=FL$3),Deník!$W553,""))</f>
        <v/>
      </c>
      <c r="FM553" s="63" t="str">
        <f>IF($FB553&lt;&gt;"",IF(AND($FB553&gt;=FM$2,$FB553&lt;=FM$3),Deník!$W553,""))</f>
        <v/>
      </c>
      <c r="FN553" s="13"/>
      <c r="FO553" s="20" t="str">
        <f>IF(Deník!$W553&gt;1,Deník!$W553,"")</f>
        <v/>
      </c>
      <c r="FP553" s="20" t="str">
        <f>IF(Deník!$W553&lt;0,Deník!$W553,"")</f>
        <v/>
      </c>
      <c r="FQ553" s="17"/>
      <c r="FS553" s="233"/>
      <c r="FT553" s="233" t="str">
        <f>IF(Deník!$W553&lt;&gt;"",IF(Deník!$Y553=Statistika!$F$78,Deník!$W553,""),"")</f>
        <v/>
      </c>
      <c r="FU553" s="233" t="str">
        <f>IF(Deník!$W553&lt;&gt;"",IF(Deník!$Y553=Statistika!$F$79,Deník!$W553,""),"")</f>
        <v/>
      </c>
      <c r="FV553" s="233" t="str">
        <f>IF(Deník!$W553&lt;&gt;"",IF(Deník!$Y553=Statistika!$F$80,Deník!$W553,""),"")</f>
        <v/>
      </c>
      <c r="FW553" s="233" t="str">
        <f>IF(Deník!$W553&lt;&gt;"",IF(Deník!$Y553=Statistika!$F$81,Deník!$W553,""),"")</f>
        <v/>
      </c>
      <c r="FX553" s="233" t="str">
        <f>IF(Deník!$W553&lt;&gt;"",IF(Deník!$Y553=Statistika!$F$82,Deník!$W553,""),"")</f>
        <v/>
      </c>
      <c r="FY553" s="233" t="str">
        <f>IF(Deník!$W553&lt;&gt;"",IF(Deník!$Y553=Statistika!$F$83,Deník!$W553,""),"")</f>
        <v/>
      </c>
      <c r="FZ553" s="233" t="str">
        <f>IF(Deník!$W553&lt;&gt;"",IF(Deník!$Y553=Statistika!$F$84,Deník!$W553,""),"")</f>
        <v/>
      </c>
      <c r="GA553" s="233" t="str">
        <f>IF(Deník!$W553&lt;&gt;"",IF(Deník!$Y553=Statistika!$F$85,Deník!$W553,""),"")</f>
        <v/>
      </c>
      <c r="GB553" s="233" t="str">
        <f>IF(Deník!$W553&lt;&gt;"",IF(Deník!$Y553=Statistika!$F$86,Deník!$W553,""),"")</f>
        <v/>
      </c>
      <c r="GC553" s="233" t="str">
        <f>IF(Deník!$W553&lt;&gt;"",IF(Deník!$Y553=Statistika!$F$87,Deník!$W553,""),"")</f>
        <v/>
      </c>
      <c r="GD553" s="233" t="str">
        <f>IF(Deník!$W553&lt;&gt;"",IF(Deník!$Y553=Statistika!$F$88,Deník!$W553,""),"")</f>
        <v/>
      </c>
      <c r="GE553" s="233" t="str">
        <f>IF(Deník!$W553&lt;&gt;"",IF(Deník!$Y553=Statistika!$F$89,Deník!$W553,""),"")</f>
        <v/>
      </c>
      <c r="GF553" s="233" t="str">
        <f>IF(Deník!$W553&lt;&gt;"",IF(Deník!$Y553=Statistika!$F$90,Deník!$W553,""),"")</f>
        <v/>
      </c>
      <c r="GG553" s="233" t="str">
        <f>IF(Deník!$W553&lt;&gt;"",IF(Deník!$Y553=Statistika!$F$91,Deník!$W553,""),"")</f>
        <v/>
      </c>
      <c r="GH553" s="233"/>
      <c r="GI553" s="233" t="str">
        <f>IF(Deník!$W553&lt;&gt;"",IF(Deník!$AB553=Statistika!$L$100,Deník!$W553,""),"")</f>
        <v/>
      </c>
      <c r="GJ553" s="233" t="str">
        <f>IF(Deník!$W553&lt;&gt;"",IF(Deník!$AB553=Statistika!$L$101,Deník!$W553,""),"")</f>
        <v/>
      </c>
      <c r="GK553" s="233" t="str">
        <f>IF(Deník!$W553&lt;&gt;"",IF(Deník!$AB553=Statistika!$L$102,Deník!$W553,""),"")</f>
        <v/>
      </c>
      <c r="GL553" s="233" t="str">
        <f>IF(Deník!$W553&lt;&gt;"",IF(Deník!$AB553=Statistika!$L$103,Deník!$W553,""),"")</f>
        <v/>
      </c>
      <c r="GM553" s="233" t="str">
        <f>IF(Deník!$W553&lt;&gt;"",IF(Deník!$AB553=Statistika!$L$104,Deník!$W553,""),"")</f>
        <v/>
      </c>
      <c r="GN553" s="233" t="str">
        <f>IF(Deník!$W553&lt;&gt;"",IF(Deník!$AB553=Statistika!$L$105,Deník!$W553,""),"")</f>
        <v/>
      </c>
      <c r="GO553" s="233" t="str">
        <f>IF(Deník!$W553&lt;&gt;"",IF(Deník!$AB553=Statistika!$L$106,Deník!$W553,""),"")</f>
        <v/>
      </c>
      <c r="GP553" s="233" t="str">
        <f>IF(Deník!$W553&lt;&gt;"",IF(Deník!$AB553=Statistika!$L$107,Deník!$W553,""),"")</f>
        <v/>
      </c>
      <c r="GQ553" s="233" t="str">
        <f>IF(Deník!$W553&lt;&gt;"",IF(Deník!$AB553=Statistika!$L$108,Deník!$W553,""),"")</f>
        <v/>
      </c>
      <c r="GS553" s="233" t="str">
        <f>IF(Deník!$W553&lt;0,IF(Deník!$AC553=Statistika!$F$117,Deník!$W553,""),"")</f>
        <v/>
      </c>
      <c r="GT553" s="233" t="str">
        <f>IF(Deník!$W553&lt;0,IF(Deník!$AC553=Statistika!$F$118,Deník!$W553,""),"")</f>
        <v/>
      </c>
      <c r="GU553" s="233" t="str">
        <f>IF(Deník!$W553&lt;0,IF(Deník!$AC553=Statistika!$F$119,Deník!$W553,""),"")</f>
        <v/>
      </c>
      <c r="GV553" s="233" t="str">
        <f>IF(Deník!$W553&lt;0,IF(Deník!$AC553=Statistika!$F$120,Deník!$W553,""),"")</f>
        <v/>
      </c>
      <c r="GW553" s="233" t="str">
        <f>IF(Deník!$W553&lt;0,IF(Deník!$AC553=Statistika!$F$121,Deník!$W553,""),"")</f>
        <v/>
      </c>
      <c r="GX553" s="233" t="str">
        <f>IF(Deník!$W553&lt;0,IF(Deník!$AC553=Statistika!$F$122,Deník!$W553,""),"")</f>
        <v/>
      </c>
      <c r="GY553" s="233" t="str">
        <f>IF(Deník!$W553&lt;0,IF(Deník!$AC553=Statistika!$F$123,Deník!$W553,""),"")</f>
        <v/>
      </c>
      <c r="GZ553" s="233" t="str">
        <f>IF(Deník!$W553&lt;0,IF(Deník!$AC553=Statistika!$F$124,Deník!$W553,""),"")</f>
        <v/>
      </c>
      <c r="HA553" s="233" t="str">
        <f>IF(Deník!$W553&lt;0,IF(Deník!$AC553=Statistika!$F$125,Deník!$W553,""),"")</f>
        <v/>
      </c>
      <c r="HC553" s="233" t="str">
        <f>IF(Deník!$W553&lt;0,IF(Deník!$AD553=Statistika!$F$133,Deník!$W553,""),"")</f>
        <v/>
      </c>
      <c r="HD553" s="233" t="str">
        <f>IF(Deník!$W553&lt;0,IF(Deník!$AD553=Statistika!$F$134,Deník!$W553,""),"")</f>
        <v/>
      </c>
      <c r="HE553" s="233" t="str">
        <f>IF(Deník!$W553&lt;0,IF(Deník!$AD553=Statistika!$F$135,Deník!$W553,""),"")</f>
        <v/>
      </c>
      <c r="HF553" s="233" t="str">
        <f>IF(Deník!$W553&lt;0,IF(Deník!$AD553=Statistika!$F$136,Deník!$W553,""),"")</f>
        <v/>
      </c>
      <c r="HG553" s="233" t="str">
        <f>IF(Deník!$W553&lt;0,IF(Deník!$AD553=Statistika!$F$137,Deník!$W553,""),"")</f>
        <v/>
      </c>
      <c r="ID553" s="8">
        <f>Tabulka4[[#This Row],[Sloupec3]]</f>
        <v>0</v>
      </c>
      <c r="IE553" s="17" t="str">
        <f>IF(AND([1]Deník!$C553&gt;='[1]Měsíční shrnutí'!$D$1,[1]Deník!$C553&lt;='[1]Měsíční shrnutí'!$F$1),[1]Deník!$X553,"")</f>
        <v/>
      </c>
    </row>
    <row r="554" spans="1:239">
      <c r="A554" s="8">
        <f>Deník!C555</f>
        <v>0</v>
      </c>
      <c r="B554" s="50" t="str">
        <f>Deník!R555</f>
        <v/>
      </c>
      <c r="C554" s="102" t="str">
        <f>IF(AND(Deník!R555&gt;1,Deník!R555&lt;&gt;""),1,"")</f>
        <v/>
      </c>
      <c r="D554" s="102" t="str">
        <f>IF(AND(Deník!R555&lt;=0,Deník!R555&lt;&gt;""),1,"")</f>
        <v/>
      </c>
      <c r="E554" s="103" t="str">
        <f>IF(AND(Deník!R555&gt;=0,Deník!R555&lt;=1),1,"")</f>
        <v/>
      </c>
      <c r="F554" s="79" t="str">
        <f>IF(Deník!R555&lt;&gt;"",Deník!R555+F553,"")</f>
        <v/>
      </c>
      <c r="G554" s="85"/>
      <c r="H554" s="54" t="str">
        <f>IF(MONTH(Deník!$C554)=H$2,IF(AND(Deník!$R554&gt;=0,Deník!$R554&lt;=1),"BE",Deník!$R554),"")</f>
        <v/>
      </c>
      <c r="I554" s="11" t="str">
        <f>IF(MONTH(Deník!$C554)=I$2,IF(AND(Deník!$R554&gt;=0,Deník!$R554&lt;=1),"BE",Deník!$R554),"")</f>
        <v/>
      </c>
      <c r="J554" s="11" t="str">
        <f>IF(MONTH(Deník!$C554)=J$2,IF(AND(Deník!$R554&gt;=0,Deník!$R554&lt;=1),"BE",Deník!$R554),"")</f>
        <v/>
      </c>
      <c r="K554" s="11" t="str">
        <f>IF(MONTH(Deník!$C554)=K$2,IF(AND(Deník!$R554&gt;=0,Deník!$R554&lt;=1),"BE",Deník!$R554),"")</f>
        <v/>
      </c>
      <c r="L554" s="11" t="str">
        <f>IF(MONTH(Deník!$C554)=L$2,IF(AND(Deník!$R554&gt;=0,Deník!$R554&lt;=1),"BE",Deník!$R554),"")</f>
        <v/>
      </c>
      <c r="M554" s="11" t="str">
        <f>IF(MONTH(Deník!$C554)=M$2,IF(AND(Deník!$R554&gt;=0,Deník!$R554&lt;=1),"BE",Deník!$R554),"")</f>
        <v/>
      </c>
      <c r="N554" s="11" t="str">
        <f>IF(MONTH(Deník!$C554)=N$2,IF(AND(Deník!$R554&gt;=0,Deník!$R554&lt;=1),"BE",Deník!$R554),"")</f>
        <v/>
      </c>
      <c r="O554" s="11" t="str">
        <f>IF(MONTH(Deník!$C554)=O$2,IF(AND(Deník!$R554&gt;=0,Deník!$R554&lt;=1),"BE",Deník!$R554),"")</f>
        <v/>
      </c>
      <c r="P554" s="11" t="str">
        <f>IF(MONTH(Deník!$C554)=P$2,IF(AND(Deník!$R554&gt;=0,Deník!$R554&lt;=1),"BE",Deník!$R554),"")</f>
        <v/>
      </c>
      <c r="Q554" s="11" t="str">
        <f>IF(MONTH(Deník!$C554)=Q$2,IF(AND(Deník!$R554&gt;=0,Deník!$R554&lt;=1),"BE",Deník!$R554),"")</f>
        <v/>
      </c>
      <c r="R554" s="11" t="str">
        <f>IF(MONTH(Deník!$C554)=R$2,IF(AND(Deník!$R554&gt;=0,Deník!$R554&lt;=1),"BE",Deník!$R554),"")</f>
        <v/>
      </c>
      <c r="S554" s="57" t="str">
        <f>IF(MONTH(Deník!$C554)=S$2,IF(AND(Deník!$R554&gt;=0,Deník!$R554&lt;=1),"BE",Deník!$R554),"")</f>
        <v/>
      </c>
      <c r="U554" s="12"/>
      <c r="V554" s="12"/>
      <c r="X554" s="600" t="str">
        <f>IF(Deník!$R554&lt;&gt;"",IF(Deník!$B554=Statistika!$F$63,IF(AND(Deník!$R554&gt;=0,Deník!$R554&lt;=1),"BE",Deník!$R554),""),"")</f>
        <v/>
      </c>
      <c r="Y554" s="13" t="str">
        <f>IF(Deník!$R554&lt;&gt;"",IF(Deník!$B554=Statistika!$F$64,IF(AND(Deník!$R554&gt;=0,Deník!$R554&lt;=1),"BE",Deník!$R554),""),"")</f>
        <v/>
      </c>
      <c r="Z554" s="13" t="str">
        <f>IF(Deník!$R554&lt;&gt;"",IF(Deník!$B554=Statistika!$F$65,IF(AND(Deník!$R554&gt;=0,Deník!$R554&lt;=1),"BE",Deník!$R554),""),"")</f>
        <v/>
      </c>
      <c r="AA554" s="13" t="str">
        <f>IF(Deník!$R554&lt;&gt;"",IF(Deník!$B554=Statistika!$F$66,IF(AND(Deník!$R554&gt;=0,Deník!$R554&lt;=1),"BE",Deník!$R554),""),"")</f>
        <v/>
      </c>
      <c r="AB554" s="13" t="str">
        <f>IF(Deník!$R554&lt;&gt;"",IF(Deník!$B554=Statistika!$F$67,IF(AND(Deník!$R554&gt;=0,Deník!$R554&lt;=1),"BE",Deník!$R554),""),"")</f>
        <v/>
      </c>
      <c r="AC554" s="13" t="str">
        <f>IF(Deník!$R554&lt;&gt;"",IF(Deník!$B554=Statistika!$F$68,IF(AND(Deník!$R554&gt;=0,Deník!$R554&lt;=1),"BE",Deník!$R554),""),"")</f>
        <v/>
      </c>
      <c r="AD554" s="13" t="str">
        <f>IF(Deník!$R554&lt;&gt;"",IF(Deník!$B554=Statistika!$F$69,IF(AND(Deník!$R554&gt;=0,Deník!$R554&lt;=1),"BE",Deník!$R554),""),"")</f>
        <v/>
      </c>
      <c r="AE554" s="601" t="str">
        <f>IF(Deník!$R554&lt;&gt;"",IF(Deník!$B554=Statistika!$F$70,IF(AND(Deník!$R554&gt;=0,Deník!$R554&lt;=1),"BE",Deník!$R554),""),"")</f>
        <v/>
      </c>
      <c r="AF554" s="90"/>
      <c r="AG554" s="63" t="str">
        <f>IF(Deník!$R554&lt;&gt;"",IF(Deník!$J554="L",IF(AND(Deník!$R554&gt;=0,Deník!$R554&lt;=1),"BE",Deník!$R554),""),"")</f>
        <v/>
      </c>
      <c r="AH554" s="13" t="str">
        <f>IF(Deník!$R554&lt;&gt;"",IF(Deník!$J554="S",IF(AND(Deník!$R554&gt;=0,Deník!$R554&lt;=1),"BE",Deník!$R554),""),"")</f>
        <v/>
      </c>
      <c r="AI554" s="95"/>
      <c r="AJ554" s="71" t="str">
        <f>IF(Deník!N555&lt;&gt;"",Deník!N555*-1,"")</f>
        <v/>
      </c>
      <c r="AK554" s="88"/>
      <c r="AL554" s="63" t="str">
        <f>IF(WEEKDAY(Deník!$C554,2)=1,IF(AND(Deník!$R554&gt;=0,Deník!$R554&lt;=1),"BE",Deník!$R554),"")</f>
        <v/>
      </c>
      <c r="AM554" s="13" t="str">
        <f>IF(WEEKDAY(Deník!$C554,2)=2,IF(AND(Deník!$R554&gt;=0,Deník!$R554&lt;=1),"BE",Deník!$R554),"")</f>
        <v/>
      </c>
      <c r="AN554" s="13" t="str">
        <f>IF(WEEKDAY(Deník!$C554,2)=3,IF(AND(Deník!$R554&gt;=0,Deník!$R554&lt;=1),"BE",Deník!$R554),"")</f>
        <v/>
      </c>
      <c r="AO554" s="13" t="str">
        <f>IF(WEEKDAY(Deník!$C554,2)=4,IF(AND(Deník!$R554&gt;=0,Deník!$R554&lt;=1),"BE",Deník!$R554),"")</f>
        <v/>
      </c>
      <c r="AP554" s="60" t="str">
        <f>IF(WEEKDAY(Deník!$C554,2)=5,IF(AND(Deník!$R554&gt;=0,Deník!$R554&lt;=1),"BE",Deník!$R554),"")</f>
        <v/>
      </c>
      <c r="AQ554" s="99"/>
      <c r="AR554" s="100">
        <f>Deník!D554</f>
        <v>0</v>
      </c>
      <c r="AS554" s="63" t="str">
        <f>IF(Deník!$D554&lt;&gt;"",IF(AND(Deník!$D554&gt;=AS$2,Deník!$D554&lt;=AS$3),IF(AND(Deník!$R554&gt;=0,Deník!$R554&lt;=1),"BE",Deník!$R554),""),"")</f>
        <v/>
      </c>
      <c r="AT554" s="63" t="str">
        <f>IF(Deník!$D554&lt;&gt;"",IF(AND(Deník!$D554&gt;=AT$2,Deník!$D554&lt;=AT$3),IF(AND(Deník!$R554&gt;=0,Deník!$R554&lt;=1),"BE",Deník!$R554),""),"")</f>
        <v/>
      </c>
      <c r="AU554" s="63" t="str">
        <f>IF(Deník!$D554&lt;&gt;"",IF(AND(Deník!$D554&gt;=AU$2,Deník!$D554&lt;=AU$3),IF(AND(Deník!$R554&gt;=0,Deník!$R554&lt;=1),"BE",Deník!$R554),""),"")</f>
        <v/>
      </c>
      <c r="AV554" s="63" t="str">
        <f>IF(Deník!$D554&lt;&gt;"",IF(AND(Deník!$D554&gt;=AV$2,Deník!$D554&lt;=AV$3),IF(AND(Deník!$R554&gt;=0,Deník!$R554&lt;=1),"BE",Deník!$R554),""),"")</f>
        <v/>
      </c>
      <c r="AW554" s="63" t="str">
        <f>IF(Deník!$D554&lt;&gt;"",IF(AND(Deník!$D554&gt;=AW$2,Deník!$D554&lt;=AW$3),IF(AND(Deník!$R554&gt;=0,Deník!$R554&lt;=1),"BE",Deník!$R554),""),"")</f>
        <v/>
      </c>
      <c r="AX554" s="63" t="str">
        <f>IF(Deník!$D554&lt;&gt;"",IF(AND(Deník!$D554&gt;=AX$2,Deník!$D554&lt;=AX$3),IF(AND(Deník!$R554&gt;=0,Deník!$R554&lt;=1),"BE",Deník!$R554),""),"")</f>
        <v/>
      </c>
      <c r="AY554" s="63" t="str">
        <f>IF(Deník!$D554&lt;&gt;"",IF(AND(Deník!$D554&gt;=AY$2,Deník!$D554&lt;=AY$3),IF(AND(Deník!$R554&gt;=0,Deník!$R554&lt;=1),"BE",Deník!$R554),""),"")</f>
        <v/>
      </c>
      <c r="AZ554" s="63" t="str">
        <f>IF(Deník!$D554&lt;&gt;"",IF(AND(Deník!$D554&gt;=AZ$2,Deník!$D554&lt;=AZ$3),IF(AND(Deník!$R554&gt;=0,Deník!$R554&lt;=1),"BE",Deník!$R554),""),"")</f>
        <v/>
      </c>
      <c r="BA554" s="63" t="str">
        <f>IF(Deník!$D554&lt;&gt;"",IF(AND(Deník!$D554&gt;=BA$2,Deník!$D554&lt;=BA$3),IF(AND(Deník!$R554&gt;=0,Deník!$R554&lt;=1),"BE",Deník!$R554),""),"")</f>
        <v/>
      </c>
      <c r="BB554" s="63" t="str">
        <f>IF(Deník!$D554&lt;&gt;"",IF(AND(Deník!$D554&gt;=BB$2,Deník!$D554&lt;=BB$3),IF(AND(Deník!$R554&gt;=0,Deník!$R554&lt;=1),"BE",Deník!$R554),""),"")</f>
        <v/>
      </c>
      <c r="BC554" s="71" t="str">
        <f>IF(Deník!$D554&lt;&gt;"",IF(AND(Deník!$D554&gt;=BC$2,Deník!$D554&lt;=BC$3),IF(AND(Deník!$R554&gt;=0,Deník!$R554&lt;=1),"BE",Deník!$R554),""),"")</f>
        <v/>
      </c>
      <c r="BD554" s="20" t="str">
        <f>IF(Deník!$J555="S",(Deník!$M555-Deník!$K555),IF(Deník!$J555="L",(Deník!$K555-Deník!$M555),""))</f>
        <v/>
      </c>
      <c r="BE554" s="20" t="str">
        <f>IF(Deník!$J555="S",(Deník!$K555-Deník!$O555),IF(Deník!$J555="L",(Deník!$O555-Deník!$K555),""))</f>
        <v/>
      </c>
      <c r="BF554" s="20" t="str">
        <f>IF(Deník!$J555="S",(Deník!$K555-Deník!$L555),IF(Deník!$J555="L",(Deník!$L555-Deník!$K555),""))</f>
        <v/>
      </c>
      <c r="BG554" s="20" t="str">
        <f>IF(Deník!$J555="S",(Deník!$K555-Deník!$S555),IF(Deník!$J555="L",(Deník!$S555-Deník!$K555),""))</f>
        <v/>
      </c>
      <c r="BH554" s="20" t="str">
        <f>IF(Deník!$J555="S",(Deník!$K555-Deník!$U555),IF(Deník!$J555="L",(Deník!$U555-Deník!$K555),""))</f>
        <v/>
      </c>
      <c r="BI554" s="20" t="str">
        <f>IF(Deník!$R554&gt;1,Deník!$R554,"")</f>
        <v/>
      </c>
      <c r="BJ554" s="20" t="str">
        <f>IF(Deník!$R554&lt;0,Deník!$R554,"")</f>
        <v/>
      </c>
      <c r="BK554" s="17"/>
      <c r="BM554" s="233" t="str">
        <f>IF(Deník!$R554&lt;&gt;"",IF(Deník!$Y554=Statistika!$F$78,IF(AND(Deník!$R554&gt;=0,Deník!$R554&lt;=1),"BE",Deník!$R554),""),"")</f>
        <v/>
      </c>
      <c r="BN554" s="233" t="str">
        <f>IF(Deník!$R554&lt;&gt;"",IF(Deník!$Y554=Statistika!$F$79,IF(AND(Deník!$R554&gt;=0,Deník!$R554&lt;=1),"BE",Deník!$R554),""),"")</f>
        <v/>
      </c>
      <c r="BO554" s="233" t="str">
        <f>IF(Deník!$R554&lt;&gt;"",IF(Deník!$Y554=Statistika!$F$80,IF(AND(Deník!$R554&gt;=0,Deník!$R554&lt;=1),"BE",Deník!$R554),""),"")</f>
        <v/>
      </c>
      <c r="BP554" s="233" t="str">
        <f>IF(Deník!$R554&lt;&gt;"",IF(Deník!$Y554=Statistika!$F$81,IF(AND(Deník!$R554&gt;=0,Deník!$R554&lt;=1),"BE",Deník!$R554),""),"")</f>
        <v/>
      </c>
      <c r="BQ554" s="233" t="str">
        <f>IF(Deník!$R554&lt;&gt;"",IF(Deník!$Y554=Statistika!$F$82,IF(AND(Deník!$R554&gt;=0,Deník!$R554&lt;=1),"BE",Deník!$R554),""),"")</f>
        <v/>
      </c>
      <c r="BR554" s="233" t="str">
        <f>IF(Deník!$R554&lt;&gt;"",IF(Deník!$Y554=Statistika!$F$83,IF(AND(Deník!$R554&gt;=0,Deník!$R554&lt;=1),"BE",Deník!$R554),""),"")</f>
        <v/>
      </c>
      <c r="BS554" s="233" t="str">
        <f>IF(Deník!$R554&lt;&gt;"",IF(Deník!$Y554=Statistika!$F$84,IF(AND(Deník!$R554&gt;=0,Deník!$R554&lt;=1),"BE",Deník!$R554),""),"")</f>
        <v/>
      </c>
      <c r="BT554" s="233" t="str">
        <f>IF(Deník!$R554&lt;&gt;"",IF(Deník!$Y554=Statistika!$F$85,IF(AND(Deník!$R554&gt;=0,Deník!$R554&lt;=1),"BE",Deník!$R554),""),"")</f>
        <v/>
      </c>
      <c r="BU554" s="233" t="str">
        <f>IF(Deník!$R554&lt;&gt;"",IF(Deník!$Y554=Statistika!$F$86,IF(AND(Deník!$R554&gt;=0,Deník!$R554&lt;=1),"BE",Deník!$R554),""),"")</f>
        <v/>
      </c>
      <c r="BV554" s="233" t="str">
        <f>IF(Deník!$R554&lt;&gt;"",IF(Deník!$Y554=Statistika!$F$87,IF(AND(Deník!$R554&gt;=0,Deník!$R554&lt;=1),"BE",Deník!$R554),""),"")</f>
        <v/>
      </c>
      <c r="BW554" s="233" t="str">
        <f>IF(Deník!$R554&lt;&gt;"",IF(Deník!$Y554=Statistika!$F$88,IF(AND(Deník!$R554&gt;=0,Deník!$R554&lt;=1),"BE",Deník!$R554),""),"")</f>
        <v/>
      </c>
      <c r="BX554" s="233" t="str">
        <f>IF(Deník!$R554&lt;&gt;"",IF(Deník!$Y554=Statistika!$F$89,IF(AND(Deník!$R554&gt;=0,Deník!$R554&lt;=1),"BE",Deník!$R554),""),"")</f>
        <v/>
      </c>
      <c r="BY554" s="233" t="str">
        <f>IF(Deník!$R554&lt;&gt;"",IF(Deník!$Y554=Statistika!$F$90,IF(AND(Deník!$R554&gt;=0,Deník!$R554&lt;=1),"BE",Deník!$R554),""),"")</f>
        <v/>
      </c>
      <c r="BZ554" s="233" t="str">
        <f>IF(Deník!$R554&lt;&gt;"",IF(Deník!$Y554=Statistika!$F$91,IF(AND(Deník!$R554&gt;=0,Deník!$R554&lt;=1),"BE",Deník!$R554),""),"")</f>
        <v/>
      </c>
      <c r="CA554" s="233"/>
      <c r="CB554" s="233" t="str">
        <f>IF(Deník!$R554&lt;&gt;"",IF(Deník!$AB554="SL",IF(AND(Deník!$R554&gt;=0,Deník!$R554&lt;=1),"BE",Deník!$R554),""),"")</f>
        <v/>
      </c>
      <c r="CC554" s="233" t="str">
        <f>IF(Deník!$R554&lt;&gt;"",IF(Deník!$AB554="BE10",IF(AND(Deník!$R554&gt;=0,Deník!$R554&lt;=1),"BE",Deník!$R554),""),"")</f>
        <v/>
      </c>
      <c r="CD554" s="233" t="str">
        <f>IF(Deník!$R554&lt;&gt;"",IF(Deník!$AB554="BE15",IF(AND(Deník!$R554&gt;=0,Deník!$R554&lt;=1),"BE",Deník!$R554),""),"")</f>
        <v/>
      </c>
      <c r="CE554" s="233" t="str">
        <f>IF(Deník!$R554&lt;&gt;"",IF(Deník!$AB554="BE20",IF(AND(Deník!$R554&gt;=0,Deník!$R554&lt;=1),"BE",Deník!$R554),""),"")</f>
        <v/>
      </c>
      <c r="CF554" s="233" t="str">
        <f>IF(Deník!$R554&lt;&gt;"",IF(Deník!$AB554="TP1",IF(AND(Deník!$R554&gt;=0,Deník!$R554&lt;=1),"BE",Deník!$R554),""),"")</f>
        <v/>
      </c>
      <c r="CG554" s="233" t="str">
        <f>IF(Deník!$R554&lt;&gt;"",IF(Deník!$AB554="TP2",IF(AND(Deník!$R554&gt;=0,Deník!$R554&lt;=1),"BE",Deník!$R554),""),"")</f>
        <v/>
      </c>
      <c r="CH554" s="233" t="str">
        <f>IF(Deník!$R554&lt;&gt;"",IF(Deník!$AB554="TP3",IF(AND(Deník!$R554&gt;=0,Deník!$R554&lt;=1),"BE",Deník!$R554),""),"")</f>
        <v/>
      </c>
      <c r="CI554" s="233" t="str">
        <f>IF(Deník!$R554&lt;&gt;"",IF(Deník!$AB554="Trailing SL",IF(AND(Deník!$R554&gt;=0,Deník!$R554&lt;=1),"BE",Deník!$R554),""),"")</f>
        <v/>
      </c>
      <c r="CJ554" s="233" t="str">
        <f>IF(Deník!$R554&lt;&gt;"",IF(Deník!$AB554="Manual",IF(AND(Deník!$R554&gt;=0,Deník!$R554&lt;=1),"BE",Deník!$R554),""),"")</f>
        <v/>
      </c>
      <c r="CK554" s="233"/>
      <c r="CL554" s="233" t="str">
        <f>IF(Deník!$R554&lt;0,IF(Deník!$AC554=Statistika!$F$117,Deník!$R554,""),"")</f>
        <v/>
      </c>
      <c r="CM554" s="233" t="str">
        <f>IF(Deník!$R554&lt;0,IF(Deník!$AC554=Statistika!$F$118,Deník!$R554,""),"")</f>
        <v/>
      </c>
      <c r="CN554" s="233" t="str">
        <f>IF(Deník!$R554&lt;0,IF(Deník!$AC554=Statistika!$F$119,Deník!$R554,""),"")</f>
        <v/>
      </c>
      <c r="CO554" s="233" t="str">
        <f>IF(Deník!$R554&lt;0,IF(Deník!$AC554=Statistika!$F$120,Deník!$R554,""),"")</f>
        <v/>
      </c>
      <c r="CP554" s="233" t="str">
        <f>IF(Deník!$R554&lt;0,IF(Deník!$AC554=Statistika!$F$121,Deník!$R554,""),"")</f>
        <v/>
      </c>
      <c r="CQ554" s="233" t="str">
        <f>IF(Deník!$R554&lt;0,IF(Deník!$AC554=Statistika!$F$122,Deník!$R554,""),"")</f>
        <v/>
      </c>
      <c r="CR554" s="233" t="str">
        <f>IF(Deník!$R554&lt;0,IF(Deník!$AC554=Statistika!$F$123,Deník!$R554,""),"")</f>
        <v/>
      </c>
      <c r="CS554" s="233" t="str">
        <f>IF(Deník!$R554&lt;0,IF(Deník!$AC554=Statistika!$F$124,Deník!$R554,""),"")</f>
        <v/>
      </c>
      <c r="CT554" s="233" t="str">
        <f>IF(Deník!$R554&lt;0,IF(Deník!$AC554=Statistika!$F$125,Deník!$R554,""),"")</f>
        <v/>
      </c>
      <c r="CU554" s="233"/>
      <c r="CV554" s="233" t="str">
        <f>IF(Deník!$R554&lt;0,IF(Deník!$AD554=$CV$2,Deník!$R554,""),"")</f>
        <v/>
      </c>
      <c r="CW554" s="233" t="str">
        <f>IF(Deník!$R554&lt;0,IF(Deník!$AD554=$CW$2,Deník!$R554,""),"")</f>
        <v/>
      </c>
      <c r="CX554" s="233" t="str">
        <f>IF(Deník!$R554&lt;0,IF(Deník!$AD554=$CX$2,Deník!$R554,""),"")</f>
        <v/>
      </c>
      <c r="CY554" s="233" t="str">
        <f>IF(Deník!$R554&lt;0,IF(Deník!$AD554=$CY$2,Deník!$R554,""),"")</f>
        <v/>
      </c>
      <c r="CZ554" s="233" t="str">
        <f>IF(Deník!$R554&lt;0,IF(Deník!$AD554=$CZ$2,Deník!$R554,""),"")</f>
        <v/>
      </c>
      <c r="DL554" s="221">
        <f t="shared" si="22"/>
        <v>93847.029999999984</v>
      </c>
      <c r="DM554" s="220">
        <f t="shared" si="21"/>
        <v>-6.1529700000000132E-2</v>
      </c>
      <c r="DO554" s="50">
        <f>Deník!W555</f>
        <v>0</v>
      </c>
      <c r="DP554" s="102" t="str">
        <f>IF(AND(Deník!W555&gt;0),1,"")</f>
        <v/>
      </c>
      <c r="DQ554" s="102">
        <f>IF(AND(Deník!W555&lt;=0),1,"")</f>
        <v>1</v>
      </c>
      <c r="DR554" s="227"/>
      <c r="DS554" s="228"/>
      <c r="DT554" s="85"/>
      <c r="DU554" s="54">
        <f>IF(MONTH(Deník!$C554)=DU$2,Deník!$W554,"")</f>
        <v>0</v>
      </c>
      <c r="DV554" s="222" t="str">
        <f>IF(MONTH(Deník!$C554)=DV$2,Deník!$W554,"")</f>
        <v/>
      </c>
      <c r="DW554" s="222" t="str">
        <f>IF(MONTH(Deník!$C554)=DW$2,Deník!$W554,"")</f>
        <v/>
      </c>
      <c r="DX554" s="222" t="str">
        <f>IF(MONTH(Deník!$C554)=DX$2,Deník!$W554,"")</f>
        <v/>
      </c>
      <c r="DY554" s="222" t="str">
        <f>IF(MONTH(Deník!$C554)=DY$2,Deník!$W554,"")</f>
        <v/>
      </c>
      <c r="DZ554" s="222" t="str">
        <f>IF(MONTH(Deník!$C554)=DZ$2,Deník!$W554,"")</f>
        <v/>
      </c>
      <c r="EA554" s="222" t="str">
        <f>IF(MONTH(Deník!$C554)=EA$2,Deník!$W554,"")</f>
        <v/>
      </c>
      <c r="EB554" s="222" t="str">
        <f>IF(MONTH(Deník!$C554)=EB$2,Deník!$W554,"")</f>
        <v/>
      </c>
      <c r="EC554" s="222" t="str">
        <f>IF(MONTH(Deník!$C554)=EC$2,Deník!$W554,"")</f>
        <v/>
      </c>
      <c r="ED554" s="222" t="str">
        <f>IF(MONTH(Deník!$C554)=ED$2,Deník!$W554,"")</f>
        <v/>
      </c>
      <c r="EE554" s="222" t="str">
        <f>IF(MONTH(Deník!$C554)=EE$2,Deník!$W554,"")</f>
        <v/>
      </c>
      <c r="EF554" s="222" t="str">
        <f>IF(MONTH(Deník!$C554)=EF$2,Deník!$W554,"")</f>
        <v/>
      </c>
      <c r="EI554" s="600" t="str">
        <f>IF(Deník!$W554&lt;&gt;"",IF(Deník!$B554=Statistika!$F$63,Deník!$W554,""),"")</f>
        <v/>
      </c>
      <c r="EJ554" s="13" t="str">
        <f>IF(Deník!$W554&lt;&gt;"",IF(Deník!$B554=Statistika!$F$64,Deník!$W554,""),"")</f>
        <v/>
      </c>
      <c r="EK554" s="13" t="str">
        <f>IF(Deník!$W554&lt;&gt;"",IF(Deník!$B554=Statistika!$F$65,Deník!$W554,""),"")</f>
        <v/>
      </c>
      <c r="EL554" s="13" t="str">
        <f>IF(Deník!$W554&lt;&gt;"",IF(Deník!$B554=Statistika!$F$66,Deník!$W554,""),"")</f>
        <v/>
      </c>
      <c r="EM554" s="13" t="str">
        <f>IF(Deník!$W554&lt;&gt;"",IF(Deník!$B554=Statistika!$F$67,Deník!$W554,""),"")</f>
        <v/>
      </c>
      <c r="EN554" s="13" t="str">
        <f>IF(Deník!$W554&lt;&gt;"",IF(Deník!$B554=Statistika!$F$68,Deník!$W554,""),"")</f>
        <v/>
      </c>
      <c r="EO554" s="13" t="str">
        <f>IF(Deník!$W554&lt;&gt;"",IF(Deník!$B554=Statistika!$F$69,Deník!$W554,""),"")</f>
        <v/>
      </c>
      <c r="EP554" s="601" t="str">
        <f>IF(Deník!$W554&lt;&gt;"",IF(Deník!$B554=Statistika!$F$70,Deník!$W554,""),"")</f>
        <v/>
      </c>
      <c r="EQ554" s="90"/>
      <c r="ER554" s="63" t="str">
        <f>IF(Deník!$W554&lt;&gt;"",IF(Deník!$J554="L",Deník!$W554,""),"")</f>
        <v/>
      </c>
      <c r="ES554" s="13" t="str">
        <f>IF(Deník!$W554&lt;&gt;"",IF(Deník!$J554="S",Deník!$W554,""),"")</f>
        <v/>
      </c>
      <c r="ET554" s="95"/>
      <c r="EU554" s="88"/>
      <c r="EV554" s="63" t="str">
        <f>IF(WEEKDAY(Deník!$C554,2)=1,Deník!$W554,"")</f>
        <v/>
      </c>
      <c r="EW554" s="13" t="str">
        <f>IF(WEEKDAY(Deník!$C554,2)=2,Deník!$W554,"")</f>
        <v/>
      </c>
      <c r="EX554" s="13" t="str">
        <f>IF(WEEKDAY(Deník!$C554,2)=3,Deník!$W554,"")</f>
        <v/>
      </c>
      <c r="EY554" s="13" t="str">
        <f>IF(WEEKDAY(Deník!$C554,2)=4,Deník!$W554,"")</f>
        <v/>
      </c>
      <c r="EZ554" s="60" t="str">
        <f>IF(WEEKDAY(Deník!$C554,2)=5,Deník!$W554,"")</f>
        <v/>
      </c>
      <c r="FA554" s="99"/>
      <c r="FB554" s="100">
        <f>Deník!D554</f>
        <v>0</v>
      </c>
      <c r="FC554" s="63">
        <f>IF($FB554&lt;&gt;"",IF(AND($FB554&gt;=FC$2,$FB554&lt;=FC$3),Deník!$W554,""))</f>
        <v>0</v>
      </c>
      <c r="FD554" s="63" t="str">
        <f>IF($FB554&lt;&gt;"",IF(AND($FB554&gt;=FD$2,$FB554&lt;=FD$3),Deník!$W554,""))</f>
        <v/>
      </c>
      <c r="FE554" s="63" t="str">
        <f>IF($FB554&lt;&gt;"",IF(AND($FB554&gt;=FE$2,$FB554&lt;=FE$3),Deník!$W554,""))</f>
        <v/>
      </c>
      <c r="FF554" s="63" t="str">
        <f>IF($FB554&lt;&gt;"",IF(AND($FB554&gt;=FF$2,$FB554&lt;=FF$3),Deník!$W554,""))</f>
        <v/>
      </c>
      <c r="FG554" s="63" t="str">
        <f>IF($FB554&lt;&gt;"",IF(AND($FB554&gt;=FG$2,$FB554&lt;=FG$3),Deník!$W554,""))</f>
        <v/>
      </c>
      <c r="FH554" s="63" t="str">
        <f>IF($FB554&lt;&gt;"",IF(AND($FB554&gt;=FH$2,$FB554&lt;=FH$3),Deník!$W554,""))</f>
        <v/>
      </c>
      <c r="FI554" s="63" t="str">
        <f>IF($FB554&lt;&gt;"",IF(AND($FB554&gt;=FI$2,$FB554&lt;=FI$3),Deník!$W554,""))</f>
        <v/>
      </c>
      <c r="FJ554" s="63" t="str">
        <f>IF($FB554&lt;&gt;"",IF(AND($FB554&gt;=FJ$2,$FB554&lt;=FJ$3),Deník!$W554,""))</f>
        <v/>
      </c>
      <c r="FK554" s="63" t="str">
        <f>IF($FB554&lt;&gt;"",IF(AND($FB554&gt;=FK$2,$FB554&lt;=FK$3),Deník!$W554,""))</f>
        <v/>
      </c>
      <c r="FL554" s="63" t="str">
        <f>IF($FB554&lt;&gt;"",IF(AND($FB554&gt;=FL$2,$FB554&lt;=FL$3),Deník!$W554,""))</f>
        <v/>
      </c>
      <c r="FM554" s="63" t="str">
        <f>IF($FB554&lt;&gt;"",IF(AND($FB554&gt;=FM$2,$FB554&lt;=FM$3),Deník!$W554,""))</f>
        <v/>
      </c>
      <c r="FN554" s="13"/>
      <c r="FO554" s="20" t="str">
        <f>IF(Deník!$W554&gt;1,Deník!$W554,"")</f>
        <v/>
      </c>
      <c r="FP554" s="20" t="str">
        <f>IF(Deník!$W554&lt;0,Deník!$W554,"")</f>
        <v/>
      </c>
      <c r="FQ554" s="17"/>
      <c r="FS554" s="233"/>
      <c r="FT554" s="233" t="str">
        <f>IF(Deník!$W554&lt;&gt;"",IF(Deník!$Y554=Statistika!$F$78,Deník!$W554,""),"")</f>
        <v/>
      </c>
      <c r="FU554" s="233" t="str">
        <f>IF(Deník!$W554&lt;&gt;"",IF(Deník!$Y554=Statistika!$F$79,Deník!$W554,""),"")</f>
        <v/>
      </c>
      <c r="FV554" s="233" t="str">
        <f>IF(Deník!$W554&lt;&gt;"",IF(Deník!$Y554=Statistika!$F$80,Deník!$W554,""),"")</f>
        <v/>
      </c>
      <c r="FW554" s="233" t="str">
        <f>IF(Deník!$W554&lt;&gt;"",IF(Deník!$Y554=Statistika!$F$81,Deník!$W554,""),"")</f>
        <v/>
      </c>
      <c r="FX554" s="233" t="str">
        <f>IF(Deník!$W554&lt;&gt;"",IF(Deník!$Y554=Statistika!$F$82,Deník!$W554,""),"")</f>
        <v/>
      </c>
      <c r="FY554" s="233" t="str">
        <f>IF(Deník!$W554&lt;&gt;"",IF(Deník!$Y554=Statistika!$F$83,Deník!$W554,""),"")</f>
        <v/>
      </c>
      <c r="FZ554" s="233" t="str">
        <f>IF(Deník!$W554&lt;&gt;"",IF(Deník!$Y554=Statistika!$F$84,Deník!$W554,""),"")</f>
        <v/>
      </c>
      <c r="GA554" s="233" t="str">
        <f>IF(Deník!$W554&lt;&gt;"",IF(Deník!$Y554=Statistika!$F$85,Deník!$W554,""),"")</f>
        <v/>
      </c>
      <c r="GB554" s="233" t="str">
        <f>IF(Deník!$W554&lt;&gt;"",IF(Deník!$Y554=Statistika!$F$86,Deník!$W554,""),"")</f>
        <v/>
      </c>
      <c r="GC554" s="233" t="str">
        <f>IF(Deník!$W554&lt;&gt;"",IF(Deník!$Y554=Statistika!$F$87,Deník!$W554,""),"")</f>
        <v/>
      </c>
      <c r="GD554" s="233" t="str">
        <f>IF(Deník!$W554&lt;&gt;"",IF(Deník!$Y554=Statistika!$F$88,Deník!$W554,""),"")</f>
        <v/>
      </c>
      <c r="GE554" s="233" t="str">
        <f>IF(Deník!$W554&lt;&gt;"",IF(Deník!$Y554=Statistika!$F$89,Deník!$W554,""),"")</f>
        <v/>
      </c>
      <c r="GF554" s="233" t="str">
        <f>IF(Deník!$W554&lt;&gt;"",IF(Deník!$Y554=Statistika!$F$90,Deník!$W554,""),"")</f>
        <v/>
      </c>
      <c r="GG554" s="233" t="str">
        <f>IF(Deník!$W554&lt;&gt;"",IF(Deník!$Y554=Statistika!$F$91,Deník!$W554,""),"")</f>
        <v/>
      </c>
      <c r="GH554" s="233"/>
      <c r="GI554" s="233" t="str">
        <f>IF(Deník!$W554&lt;&gt;"",IF(Deník!$AB554=Statistika!$L$100,Deník!$W554,""),"")</f>
        <v/>
      </c>
      <c r="GJ554" s="233" t="str">
        <f>IF(Deník!$W554&lt;&gt;"",IF(Deník!$AB554=Statistika!$L$101,Deník!$W554,""),"")</f>
        <v/>
      </c>
      <c r="GK554" s="233" t="str">
        <f>IF(Deník!$W554&lt;&gt;"",IF(Deník!$AB554=Statistika!$L$102,Deník!$W554,""),"")</f>
        <v/>
      </c>
      <c r="GL554" s="233" t="str">
        <f>IF(Deník!$W554&lt;&gt;"",IF(Deník!$AB554=Statistika!$L$103,Deník!$W554,""),"")</f>
        <v/>
      </c>
      <c r="GM554" s="233" t="str">
        <f>IF(Deník!$W554&lt;&gt;"",IF(Deník!$AB554=Statistika!$L$104,Deník!$W554,""),"")</f>
        <v/>
      </c>
      <c r="GN554" s="233" t="str">
        <f>IF(Deník!$W554&lt;&gt;"",IF(Deník!$AB554=Statistika!$L$105,Deník!$W554,""),"")</f>
        <v/>
      </c>
      <c r="GO554" s="233" t="str">
        <f>IF(Deník!$W554&lt;&gt;"",IF(Deník!$AB554=Statistika!$L$106,Deník!$W554,""),"")</f>
        <v/>
      </c>
      <c r="GP554" s="233" t="str">
        <f>IF(Deník!$W554&lt;&gt;"",IF(Deník!$AB554=Statistika!$L$107,Deník!$W554,""),"")</f>
        <v/>
      </c>
      <c r="GQ554" s="233" t="str">
        <f>IF(Deník!$W554&lt;&gt;"",IF(Deník!$AB554=Statistika!$L$108,Deník!$W554,""),"")</f>
        <v/>
      </c>
      <c r="GS554" s="233" t="str">
        <f>IF(Deník!$W554&lt;0,IF(Deník!$AC554=Statistika!$F$117,Deník!$W554,""),"")</f>
        <v/>
      </c>
      <c r="GT554" s="233" t="str">
        <f>IF(Deník!$W554&lt;0,IF(Deník!$AC554=Statistika!$F$118,Deník!$W554,""),"")</f>
        <v/>
      </c>
      <c r="GU554" s="233" t="str">
        <f>IF(Deník!$W554&lt;0,IF(Deník!$AC554=Statistika!$F$119,Deník!$W554,""),"")</f>
        <v/>
      </c>
      <c r="GV554" s="233" t="str">
        <f>IF(Deník!$W554&lt;0,IF(Deník!$AC554=Statistika!$F$120,Deník!$W554,""),"")</f>
        <v/>
      </c>
      <c r="GW554" s="233" t="str">
        <f>IF(Deník!$W554&lt;0,IF(Deník!$AC554=Statistika!$F$121,Deník!$W554,""),"")</f>
        <v/>
      </c>
      <c r="GX554" s="233" t="str">
        <f>IF(Deník!$W554&lt;0,IF(Deník!$AC554=Statistika!$F$122,Deník!$W554,""),"")</f>
        <v/>
      </c>
      <c r="GY554" s="233" t="str">
        <f>IF(Deník!$W554&lt;0,IF(Deník!$AC554=Statistika!$F$123,Deník!$W554,""),"")</f>
        <v/>
      </c>
      <c r="GZ554" s="233" t="str">
        <f>IF(Deník!$W554&lt;0,IF(Deník!$AC554=Statistika!$F$124,Deník!$W554,""),"")</f>
        <v/>
      </c>
      <c r="HA554" s="233" t="str">
        <f>IF(Deník!$W554&lt;0,IF(Deník!$AC554=Statistika!$F$125,Deník!$W554,""),"")</f>
        <v/>
      </c>
      <c r="HC554" s="233" t="str">
        <f>IF(Deník!$W554&lt;0,IF(Deník!$AD554=Statistika!$F$133,Deník!$W554,""),"")</f>
        <v/>
      </c>
      <c r="HD554" s="233" t="str">
        <f>IF(Deník!$W554&lt;0,IF(Deník!$AD554=Statistika!$F$134,Deník!$W554,""),"")</f>
        <v/>
      </c>
      <c r="HE554" s="233" t="str">
        <f>IF(Deník!$W554&lt;0,IF(Deník!$AD554=Statistika!$F$135,Deník!$W554,""),"")</f>
        <v/>
      </c>
      <c r="HF554" s="233" t="str">
        <f>IF(Deník!$W554&lt;0,IF(Deník!$AD554=Statistika!$F$136,Deník!$W554,""),"")</f>
        <v/>
      </c>
      <c r="HG554" s="233" t="str">
        <f>IF(Deník!$W554&lt;0,IF(Deník!$AD554=Statistika!$F$137,Deník!$W554,""),"")</f>
        <v/>
      </c>
      <c r="ID554" s="8">
        <f>Tabulka4[[#This Row],[Sloupec3]]</f>
        <v>0</v>
      </c>
      <c r="IE554" s="17" t="str">
        <f>IF(AND([1]Deník!$C554&gt;='[1]Měsíční shrnutí'!$D$1,[1]Deník!$C554&lt;='[1]Měsíční shrnutí'!$F$1),[1]Deník!$X554,"")</f>
        <v/>
      </c>
    </row>
    <row r="555" spans="1:239">
      <c r="A555" s="8">
        <f>Deník!C556</f>
        <v>0</v>
      </c>
      <c r="B555" s="50" t="str">
        <f>Deník!R556</f>
        <v/>
      </c>
      <c r="C555" s="102" t="str">
        <f>IF(AND(Deník!R556&gt;1,Deník!R556&lt;&gt;""),1,"")</f>
        <v/>
      </c>
      <c r="D555" s="102" t="str">
        <f>IF(AND(Deník!R556&lt;=0,Deník!R556&lt;&gt;""),1,"")</f>
        <v/>
      </c>
      <c r="E555" s="103" t="str">
        <f>IF(AND(Deník!R556&gt;=0,Deník!R556&lt;=1),1,"")</f>
        <v/>
      </c>
      <c r="F555" s="79" t="str">
        <f>IF(Deník!R556&lt;&gt;"",Deník!R556+F554,"")</f>
        <v/>
      </c>
      <c r="G555" s="85"/>
      <c r="H555" s="54" t="str">
        <f>IF(MONTH(Deník!$C555)=H$2,IF(AND(Deník!$R555&gt;=0,Deník!$R555&lt;=1),"BE",Deník!$R555),"")</f>
        <v/>
      </c>
      <c r="I555" s="11" t="str">
        <f>IF(MONTH(Deník!$C555)=I$2,IF(AND(Deník!$R555&gt;=0,Deník!$R555&lt;=1),"BE",Deník!$R555),"")</f>
        <v/>
      </c>
      <c r="J555" s="11" t="str">
        <f>IF(MONTH(Deník!$C555)=J$2,IF(AND(Deník!$R555&gt;=0,Deník!$R555&lt;=1),"BE",Deník!$R555),"")</f>
        <v/>
      </c>
      <c r="K555" s="11" t="str">
        <f>IF(MONTH(Deník!$C555)=K$2,IF(AND(Deník!$R555&gt;=0,Deník!$R555&lt;=1),"BE",Deník!$R555),"")</f>
        <v/>
      </c>
      <c r="L555" s="11" t="str">
        <f>IF(MONTH(Deník!$C555)=L$2,IF(AND(Deník!$R555&gt;=0,Deník!$R555&lt;=1),"BE",Deník!$R555),"")</f>
        <v/>
      </c>
      <c r="M555" s="11" t="str">
        <f>IF(MONTH(Deník!$C555)=M$2,IF(AND(Deník!$R555&gt;=0,Deník!$R555&lt;=1),"BE",Deník!$R555),"")</f>
        <v/>
      </c>
      <c r="N555" s="11" t="str">
        <f>IF(MONTH(Deník!$C555)=N$2,IF(AND(Deník!$R555&gt;=0,Deník!$R555&lt;=1),"BE",Deník!$R555),"")</f>
        <v/>
      </c>
      <c r="O555" s="11" t="str">
        <f>IF(MONTH(Deník!$C555)=O$2,IF(AND(Deník!$R555&gt;=0,Deník!$R555&lt;=1),"BE",Deník!$R555),"")</f>
        <v/>
      </c>
      <c r="P555" s="11" t="str">
        <f>IF(MONTH(Deník!$C555)=P$2,IF(AND(Deník!$R555&gt;=0,Deník!$R555&lt;=1),"BE",Deník!$R555),"")</f>
        <v/>
      </c>
      <c r="Q555" s="11" t="str">
        <f>IF(MONTH(Deník!$C555)=Q$2,IF(AND(Deník!$R555&gt;=0,Deník!$R555&lt;=1),"BE",Deník!$R555),"")</f>
        <v/>
      </c>
      <c r="R555" s="11" t="str">
        <f>IF(MONTH(Deník!$C555)=R$2,IF(AND(Deník!$R555&gt;=0,Deník!$R555&lt;=1),"BE",Deník!$R555),"")</f>
        <v/>
      </c>
      <c r="S555" s="57" t="str">
        <f>IF(MONTH(Deník!$C555)=S$2,IF(AND(Deník!$R555&gt;=0,Deník!$R555&lt;=1),"BE",Deník!$R555),"")</f>
        <v/>
      </c>
      <c r="U555" s="12"/>
      <c r="V555" s="12"/>
      <c r="X555" s="600" t="str">
        <f>IF(Deník!$R555&lt;&gt;"",IF(Deník!$B555=Statistika!$F$63,IF(AND(Deník!$R555&gt;=0,Deník!$R555&lt;=1),"BE",Deník!$R555),""),"")</f>
        <v/>
      </c>
      <c r="Y555" s="13" t="str">
        <f>IF(Deník!$R555&lt;&gt;"",IF(Deník!$B555=Statistika!$F$64,IF(AND(Deník!$R555&gt;=0,Deník!$R555&lt;=1),"BE",Deník!$R555),""),"")</f>
        <v/>
      </c>
      <c r="Z555" s="13" t="str">
        <f>IF(Deník!$R555&lt;&gt;"",IF(Deník!$B555=Statistika!$F$65,IF(AND(Deník!$R555&gt;=0,Deník!$R555&lt;=1),"BE",Deník!$R555),""),"")</f>
        <v/>
      </c>
      <c r="AA555" s="13" t="str">
        <f>IF(Deník!$R555&lt;&gt;"",IF(Deník!$B555=Statistika!$F$66,IF(AND(Deník!$R555&gt;=0,Deník!$R555&lt;=1),"BE",Deník!$R555),""),"")</f>
        <v/>
      </c>
      <c r="AB555" s="13" t="str">
        <f>IF(Deník!$R555&lt;&gt;"",IF(Deník!$B555=Statistika!$F$67,IF(AND(Deník!$R555&gt;=0,Deník!$R555&lt;=1),"BE",Deník!$R555),""),"")</f>
        <v/>
      </c>
      <c r="AC555" s="13" t="str">
        <f>IF(Deník!$R555&lt;&gt;"",IF(Deník!$B555=Statistika!$F$68,IF(AND(Deník!$R555&gt;=0,Deník!$R555&lt;=1),"BE",Deník!$R555),""),"")</f>
        <v/>
      </c>
      <c r="AD555" s="13" t="str">
        <f>IF(Deník!$R555&lt;&gt;"",IF(Deník!$B555=Statistika!$F$69,IF(AND(Deník!$R555&gt;=0,Deník!$R555&lt;=1),"BE",Deník!$R555),""),"")</f>
        <v/>
      </c>
      <c r="AE555" s="601" t="str">
        <f>IF(Deník!$R555&lt;&gt;"",IF(Deník!$B555=Statistika!$F$70,IF(AND(Deník!$R555&gt;=0,Deník!$R555&lt;=1),"BE",Deník!$R555),""),"")</f>
        <v/>
      </c>
      <c r="AF555" s="90"/>
      <c r="AG555" s="63" t="str">
        <f>IF(Deník!$R555&lt;&gt;"",IF(Deník!$J555="L",IF(AND(Deník!$R555&gt;=0,Deník!$R555&lt;=1),"BE",Deník!$R555),""),"")</f>
        <v/>
      </c>
      <c r="AH555" s="13" t="str">
        <f>IF(Deník!$R555&lt;&gt;"",IF(Deník!$J555="S",IF(AND(Deník!$R555&gt;=0,Deník!$R555&lt;=1),"BE",Deník!$R555),""),"")</f>
        <v/>
      </c>
      <c r="AI555" s="95"/>
      <c r="AJ555" s="71" t="str">
        <f>IF(Deník!N556&lt;&gt;"",Deník!N556*-1,"")</f>
        <v/>
      </c>
      <c r="AK555" s="88"/>
      <c r="AL555" s="63" t="str">
        <f>IF(WEEKDAY(Deník!$C555,2)=1,IF(AND(Deník!$R555&gt;=0,Deník!$R555&lt;=1),"BE",Deník!$R555),"")</f>
        <v/>
      </c>
      <c r="AM555" s="13" t="str">
        <f>IF(WEEKDAY(Deník!$C555,2)=2,IF(AND(Deník!$R555&gt;=0,Deník!$R555&lt;=1),"BE",Deník!$R555),"")</f>
        <v/>
      </c>
      <c r="AN555" s="13" t="str">
        <f>IF(WEEKDAY(Deník!$C555,2)=3,IF(AND(Deník!$R555&gt;=0,Deník!$R555&lt;=1),"BE",Deník!$R555),"")</f>
        <v/>
      </c>
      <c r="AO555" s="13" t="str">
        <f>IF(WEEKDAY(Deník!$C555,2)=4,IF(AND(Deník!$R555&gt;=0,Deník!$R555&lt;=1),"BE",Deník!$R555),"")</f>
        <v/>
      </c>
      <c r="AP555" s="60" t="str">
        <f>IF(WEEKDAY(Deník!$C555,2)=5,IF(AND(Deník!$R555&gt;=0,Deník!$R555&lt;=1),"BE",Deník!$R555),"")</f>
        <v/>
      </c>
      <c r="AQ555" s="99"/>
      <c r="AR555" s="100">
        <f>Deník!D555</f>
        <v>0</v>
      </c>
      <c r="AS555" s="63" t="str">
        <f>IF(Deník!$D555&lt;&gt;"",IF(AND(Deník!$D555&gt;=AS$2,Deník!$D555&lt;=AS$3),IF(AND(Deník!$R555&gt;=0,Deník!$R555&lt;=1),"BE",Deník!$R555),""),"")</f>
        <v/>
      </c>
      <c r="AT555" s="63" t="str">
        <f>IF(Deník!$D555&lt;&gt;"",IF(AND(Deník!$D555&gt;=AT$2,Deník!$D555&lt;=AT$3),IF(AND(Deník!$R555&gt;=0,Deník!$R555&lt;=1),"BE",Deník!$R555),""),"")</f>
        <v/>
      </c>
      <c r="AU555" s="63" t="str">
        <f>IF(Deník!$D555&lt;&gt;"",IF(AND(Deník!$D555&gt;=AU$2,Deník!$D555&lt;=AU$3),IF(AND(Deník!$R555&gt;=0,Deník!$R555&lt;=1),"BE",Deník!$R555),""),"")</f>
        <v/>
      </c>
      <c r="AV555" s="63" t="str">
        <f>IF(Deník!$D555&lt;&gt;"",IF(AND(Deník!$D555&gt;=AV$2,Deník!$D555&lt;=AV$3),IF(AND(Deník!$R555&gt;=0,Deník!$R555&lt;=1),"BE",Deník!$R555),""),"")</f>
        <v/>
      </c>
      <c r="AW555" s="63" t="str">
        <f>IF(Deník!$D555&lt;&gt;"",IF(AND(Deník!$D555&gt;=AW$2,Deník!$D555&lt;=AW$3),IF(AND(Deník!$R555&gt;=0,Deník!$R555&lt;=1),"BE",Deník!$R555),""),"")</f>
        <v/>
      </c>
      <c r="AX555" s="63" t="str">
        <f>IF(Deník!$D555&lt;&gt;"",IF(AND(Deník!$D555&gt;=AX$2,Deník!$D555&lt;=AX$3),IF(AND(Deník!$R555&gt;=0,Deník!$R555&lt;=1),"BE",Deník!$R555),""),"")</f>
        <v/>
      </c>
      <c r="AY555" s="63" t="str">
        <f>IF(Deník!$D555&lt;&gt;"",IF(AND(Deník!$D555&gt;=AY$2,Deník!$D555&lt;=AY$3),IF(AND(Deník!$R555&gt;=0,Deník!$R555&lt;=1),"BE",Deník!$R555),""),"")</f>
        <v/>
      </c>
      <c r="AZ555" s="63" t="str">
        <f>IF(Deník!$D555&lt;&gt;"",IF(AND(Deník!$D555&gt;=AZ$2,Deník!$D555&lt;=AZ$3),IF(AND(Deník!$R555&gt;=0,Deník!$R555&lt;=1),"BE",Deník!$R555),""),"")</f>
        <v/>
      </c>
      <c r="BA555" s="63" t="str">
        <f>IF(Deník!$D555&lt;&gt;"",IF(AND(Deník!$D555&gt;=BA$2,Deník!$D555&lt;=BA$3),IF(AND(Deník!$R555&gt;=0,Deník!$R555&lt;=1),"BE",Deník!$R555),""),"")</f>
        <v/>
      </c>
      <c r="BB555" s="63" t="str">
        <f>IF(Deník!$D555&lt;&gt;"",IF(AND(Deník!$D555&gt;=BB$2,Deník!$D555&lt;=BB$3),IF(AND(Deník!$R555&gt;=0,Deník!$R555&lt;=1),"BE",Deník!$R555),""),"")</f>
        <v/>
      </c>
      <c r="BC555" s="71" t="str">
        <f>IF(Deník!$D555&lt;&gt;"",IF(AND(Deník!$D555&gt;=BC$2,Deník!$D555&lt;=BC$3),IF(AND(Deník!$R555&gt;=0,Deník!$R555&lt;=1),"BE",Deník!$R555),""),"")</f>
        <v/>
      </c>
      <c r="BD555" s="20" t="str">
        <f>IF(Deník!$J556="S",(Deník!$M556-Deník!$K556),IF(Deník!$J556="L",(Deník!$K556-Deník!$M556),""))</f>
        <v/>
      </c>
      <c r="BE555" s="20" t="str">
        <f>IF(Deník!$J556="S",(Deník!$K556-Deník!$O556),IF(Deník!$J556="L",(Deník!$O556-Deník!$K556),""))</f>
        <v/>
      </c>
      <c r="BF555" s="20" t="str">
        <f>IF(Deník!$J556="S",(Deník!$K556-Deník!$L556),IF(Deník!$J556="L",(Deník!$L556-Deník!$K556),""))</f>
        <v/>
      </c>
      <c r="BG555" s="20" t="str">
        <f>IF(Deník!$J556="S",(Deník!$K556-Deník!$S556),IF(Deník!$J556="L",(Deník!$S556-Deník!$K556),""))</f>
        <v/>
      </c>
      <c r="BH555" s="20" t="str">
        <f>IF(Deník!$J556="S",(Deník!$K556-Deník!$U556),IF(Deník!$J556="L",(Deník!$U556-Deník!$K556),""))</f>
        <v/>
      </c>
      <c r="BI555" s="20" t="str">
        <f>IF(Deník!$R555&gt;1,Deník!$R555,"")</f>
        <v/>
      </c>
      <c r="BJ555" s="20" t="str">
        <f>IF(Deník!$R555&lt;0,Deník!$R555,"")</f>
        <v/>
      </c>
      <c r="BK555" s="17"/>
      <c r="BM555" s="233" t="str">
        <f>IF(Deník!$R555&lt;&gt;"",IF(Deník!$Y555=Statistika!$F$78,IF(AND(Deník!$R555&gt;=0,Deník!$R555&lt;=1),"BE",Deník!$R555),""),"")</f>
        <v/>
      </c>
      <c r="BN555" s="233" t="str">
        <f>IF(Deník!$R555&lt;&gt;"",IF(Deník!$Y555=Statistika!$F$79,IF(AND(Deník!$R555&gt;=0,Deník!$R555&lt;=1),"BE",Deník!$R555),""),"")</f>
        <v/>
      </c>
      <c r="BO555" s="233" t="str">
        <f>IF(Deník!$R555&lt;&gt;"",IF(Deník!$Y555=Statistika!$F$80,IF(AND(Deník!$R555&gt;=0,Deník!$R555&lt;=1),"BE",Deník!$R555),""),"")</f>
        <v/>
      </c>
      <c r="BP555" s="233" t="str">
        <f>IF(Deník!$R555&lt;&gt;"",IF(Deník!$Y555=Statistika!$F$81,IF(AND(Deník!$R555&gt;=0,Deník!$R555&lt;=1),"BE",Deník!$R555),""),"")</f>
        <v/>
      </c>
      <c r="BQ555" s="233" t="str">
        <f>IF(Deník!$R555&lt;&gt;"",IF(Deník!$Y555=Statistika!$F$82,IF(AND(Deník!$R555&gt;=0,Deník!$R555&lt;=1),"BE",Deník!$R555),""),"")</f>
        <v/>
      </c>
      <c r="BR555" s="233" t="str">
        <f>IF(Deník!$R555&lt;&gt;"",IF(Deník!$Y555=Statistika!$F$83,IF(AND(Deník!$R555&gt;=0,Deník!$R555&lt;=1),"BE",Deník!$R555),""),"")</f>
        <v/>
      </c>
      <c r="BS555" s="233" t="str">
        <f>IF(Deník!$R555&lt;&gt;"",IF(Deník!$Y555=Statistika!$F$84,IF(AND(Deník!$R555&gt;=0,Deník!$R555&lt;=1),"BE",Deník!$R555),""),"")</f>
        <v/>
      </c>
      <c r="BT555" s="233" t="str">
        <f>IF(Deník!$R555&lt;&gt;"",IF(Deník!$Y555=Statistika!$F$85,IF(AND(Deník!$R555&gt;=0,Deník!$R555&lt;=1),"BE",Deník!$R555),""),"")</f>
        <v/>
      </c>
      <c r="BU555" s="233" t="str">
        <f>IF(Deník!$R555&lt;&gt;"",IF(Deník!$Y555=Statistika!$F$86,IF(AND(Deník!$R555&gt;=0,Deník!$R555&lt;=1),"BE",Deník!$R555),""),"")</f>
        <v/>
      </c>
      <c r="BV555" s="233" t="str">
        <f>IF(Deník!$R555&lt;&gt;"",IF(Deník!$Y555=Statistika!$F$87,IF(AND(Deník!$R555&gt;=0,Deník!$R555&lt;=1),"BE",Deník!$R555),""),"")</f>
        <v/>
      </c>
      <c r="BW555" s="233" t="str">
        <f>IF(Deník!$R555&lt;&gt;"",IF(Deník!$Y555=Statistika!$F$88,IF(AND(Deník!$R555&gt;=0,Deník!$R555&lt;=1),"BE",Deník!$R555),""),"")</f>
        <v/>
      </c>
      <c r="BX555" s="233" t="str">
        <f>IF(Deník!$R555&lt;&gt;"",IF(Deník!$Y555=Statistika!$F$89,IF(AND(Deník!$R555&gt;=0,Deník!$R555&lt;=1),"BE",Deník!$R555),""),"")</f>
        <v/>
      </c>
      <c r="BY555" s="233" t="str">
        <f>IF(Deník!$R555&lt;&gt;"",IF(Deník!$Y555=Statistika!$F$90,IF(AND(Deník!$R555&gt;=0,Deník!$R555&lt;=1),"BE",Deník!$R555),""),"")</f>
        <v/>
      </c>
      <c r="BZ555" s="233" t="str">
        <f>IF(Deník!$R555&lt;&gt;"",IF(Deník!$Y555=Statistika!$F$91,IF(AND(Deník!$R555&gt;=0,Deník!$R555&lt;=1),"BE",Deník!$R555),""),"")</f>
        <v/>
      </c>
      <c r="CA555" s="233"/>
      <c r="CB555" s="233" t="str">
        <f>IF(Deník!$R555&lt;&gt;"",IF(Deník!$AB555="SL",IF(AND(Deník!$R555&gt;=0,Deník!$R555&lt;=1),"BE",Deník!$R555),""),"")</f>
        <v/>
      </c>
      <c r="CC555" s="233" t="str">
        <f>IF(Deník!$R555&lt;&gt;"",IF(Deník!$AB555="BE10",IF(AND(Deník!$R555&gt;=0,Deník!$R555&lt;=1),"BE",Deník!$R555),""),"")</f>
        <v/>
      </c>
      <c r="CD555" s="233" t="str">
        <f>IF(Deník!$R555&lt;&gt;"",IF(Deník!$AB555="BE15",IF(AND(Deník!$R555&gt;=0,Deník!$R555&lt;=1),"BE",Deník!$R555),""),"")</f>
        <v/>
      </c>
      <c r="CE555" s="233" t="str">
        <f>IF(Deník!$R555&lt;&gt;"",IF(Deník!$AB555="BE20",IF(AND(Deník!$R555&gt;=0,Deník!$R555&lt;=1),"BE",Deník!$R555),""),"")</f>
        <v/>
      </c>
      <c r="CF555" s="233" t="str">
        <f>IF(Deník!$R555&lt;&gt;"",IF(Deník!$AB555="TP1",IF(AND(Deník!$R555&gt;=0,Deník!$R555&lt;=1),"BE",Deník!$R555),""),"")</f>
        <v/>
      </c>
      <c r="CG555" s="233" t="str">
        <f>IF(Deník!$R555&lt;&gt;"",IF(Deník!$AB555="TP2",IF(AND(Deník!$R555&gt;=0,Deník!$R555&lt;=1),"BE",Deník!$R555),""),"")</f>
        <v/>
      </c>
      <c r="CH555" s="233" t="str">
        <f>IF(Deník!$R555&lt;&gt;"",IF(Deník!$AB555="TP3",IF(AND(Deník!$R555&gt;=0,Deník!$R555&lt;=1),"BE",Deník!$R555),""),"")</f>
        <v/>
      </c>
      <c r="CI555" s="233" t="str">
        <f>IF(Deník!$R555&lt;&gt;"",IF(Deník!$AB555="Trailing SL",IF(AND(Deník!$R555&gt;=0,Deník!$R555&lt;=1),"BE",Deník!$R555),""),"")</f>
        <v/>
      </c>
      <c r="CJ555" s="233" t="str">
        <f>IF(Deník!$R555&lt;&gt;"",IF(Deník!$AB555="Manual",IF(AND(Deník!$R555&gt;=0,Deník!$R555&lt;=1),"BE",Deník!$R555),""),"")</f>
        <v/>
      </c>
      <c r="CK555" s="233"/>
      <c r="CL555" s="233" t="str">
        <f>IF(Deník!$R555&lt;0,IF(Deník!$AC555=Statistika!$F$117,Deník!$R555,""),"")</f>
        <v/>
      </c>
      <c r="CM555" s="233" t="str">
        <f>IF(Deník!$R555&lt;0,IF(Deník!$AC555=Statistika!$F$118,Deník!$R555,""),"")</f>
        <v/>
      </c>
      <c r="CN555" s="233" t="str">
        <f>IF(Deník!$R555&lt;0,IF(Deník!$AC555=Statistika!$F$119,Deník!$R555,""),"")</f>
        <v/>
      </c>
      <c r="CO555" s="233" t="str">
        <f>IF(Deník!$R555&lt;0,IF(Deník!$AC555=Statistika!$F$120,Deník!$R555,""),"")</f>
        <v/>
      </c>
      <c r="CP555" s="233" t="str">
        <f>IF(Deník!$R555&lt;0,IF(Deník!$AC555=Statistika!$F$121,Deník!$R555,""),"")</f>
        <v/>
      </c>
      <c r="CQ555" s="233" t="str">
        <f>IF(Deník!$R555&lt;0,IF(Deník!$AC555=Statistika!$F$122,Deník!$R555,""),"")</f>
        <v/>
      </c>
      <c r="CR555" s="233" t="str">
        <f>IF(Deník!$R555&lt;0,IF(Deník!$AC555=Statistika!$F$123,Deník!$R555,""),"")</f>
        <v/>
      </c>
      <c r="CS555" s="233" t="str">
        <f>IF(Deník!$R555&lt;0,IF(Deník!$AC555=Statistika!$F$124,Deník!$R555,""),"")</f>
        <v/>
      </c>
      <c r="CT555" s="233" t="str">
        <f>IF(Deník!$R555&lt;0,IF(Deník!$AC555=Statistika!$F$125,Deník!$R555,""),"")</f>
        <v/>
      </c>
      <c r="CU555" s="233"/>
      <c r="CV555" s="233" t="str">
        <f>IF(Deník!$R555&lt;0,IF(Deník!$AD555=$CV$2,Deník!$R555,""),"")</f>
        <v/>
      </c>
      <c r="CW555" s="233" t="str">
        <f>IF(Deník!$R555&lt;0,IF(Deník!$AD555=$CW$2,Deník!$R555,""),"")</f>
        <v/>
      </c>
      <c r="CX555" s="233" t="str">
        <f>IF(Deník!$R555&lt;0,IF(Deník!$AD555=$CX$2,Deník!$R555,""),"")</f>
        <v/>
      </c>
      <c r="CY555" s="233" t="str">
        <f>IF(Deník!$R555&lt;0,IF(Deník!$AD555=$CY$2,Deník!$R555,""),"")</f>
        <v/>
      </c>
      <c r="CZ555" s="233" t="str">
        <f>IF(Deník!$R555&lt;0,IF(Deník!$AD555=$CZ$2,Deník!$R555,""),"")</f>
        <v/>
      </c>
      <c r="DL555" s="221">
        <f t="shared" si="22"/>
        <v>93847.029999999984</v>
      </c>
      <c r="DM555" s="220">
        <f t="shared" si="21"/>
        <v>-6.1529700000000132E-2</v>
      </c>
      <c r="DO555" s="50">
        <f>Deník!W556</f>
        <v>0</v>
      </c>
      <c r="DP555" s="102" t="str">
        <f>IF(AND(Deník!W556&gt;0),1,"")</f>
        <v/>
      </c>
      <c r="DQ555" s="102">
        <f>IF(AND(Deník!W556&lt;=0),1,"")</f>
        <v>1</v>
      </c>
      <c r="DR555" s="227"/>
      <c r="DS555" s="228"/>
      <c r="DT555" s="85"/>
      <c r="DU555" s="54">
        <f>IF(MONTH(Deník!$C555)=DU$2,Deník!$W555,"")</f>
        <v>0</v>
      </c>
      <c r="DV555" s="222" t="str">
        <f>IF(MONTH(Deník!$C555)=DV$2,Deník!$W555,"")</f>
        <v/>
      </c>
      <c r="DW555" s="222" t="str">
        <f>IF(MONTH(Deník!$C555)=DW$2,Deník!$W555,"")</f>
        <v/>
      </c>
      <c r="DX555" s="222" t="str">
        <f>IF(MONTH(Deník!$C555)=DX$2,Deník!$W555,"")</f>
        <v/>
      </c>
      <c r="DY555" s="222" t="str">
        <f>IF(MONTH(Deník!$C555)=DY$2,Deník!$W555,"")</f>
        <v/>
      </c>
      <c r="DZ555" s="222" t="str">
        <f>IF(MONTH(Deník!$C555)=DZ$2,Deník!$W555,"")</f>
        <v/>
      </c>
      <c r="EA555" s="222" t="str">
        <f>IF(MONTH(Deník!$C555)=EA$2,Deník!$W555,"")</f>
        <v/>
      </c>
      <c r="EB555" s="222" t="str">
        <f>IF(MONTH(Deník!$C555)=EB$2,Deník!$W555,"")</f>
        <v/>
      </c>
      <c r="EC555" s="222" t="str">
        <f>IF(MONTH(Deník!$C555)=EC$2,Deník!$W555,"")</f>
        <v/>
      </c>
      <c r="ED555" s="222" t="str">
        <f>IF(MONTH(Deník!$C555)=ED$2,Deník!$W555,"")</f>
        <v/>
      </c>
      <c r="EE555" s="222" t="str">
        <f>IF(MONTH(Deník!$C555)=EE$2,Deník!$W555,"")</f>
        <v/>
      </c>
      <c r="EF555" s="222" t="str">
        <f>IF(MONTH(Deník!$C555)=EF$2,Deník!$W555,"")</f>
        <v/>
      </c>
      <c r="EI555" s="600" t="str">
        <f>IF(Deník!$W555&lt;&gt;"",IF(Deník!$B555=Statistika!$F$63,Deník!$W555,""),"")</f>
        <v/>
      </c>
      <c r="EJ555" s="13" t="str">
        <f>IF(Deník!$W555&lt;&gt;"",IF(Deník!$B555=Statistika!$F$64,Deník!$W555,""),"")</f>
        <v/>
      </c>
      <c r="EK555" s="13" t="str">
        <f>IF(Deník!$W555&lt;&gt;"",IF(Deník!$B555=Statistika!$F$65,Deník!$W555,""),"")</f>
        <v/>
      </c>
      <c r="EL555" s="13" t="str">
        <f>IF(Deník!$W555&lt;&gt;"",IF(Deník!$B555=Statistika!$F$66,Deník!$W555,""),"")</f>
        <v/>
      </c>
      <c r="EM555" s="13" t="str">
        <f>IF(Deník!$W555&lt;&gt;"",IF(Deník!$B555=Statistika!$F$67,Deník!$W555,""),"")</f>
        <v/>
      </c>
      <c r="EN555" s="13" t="str">
        <f>IF(Deník!$W555&lt;&gt;"",IF(Deník!$B555=Statistika!$F$68,Deník!$W555,""),"")</f>
        <v/>
      </c>
      <c r="EO555" s="13" t="str">
        <f>IF(Deník!$W555&lt;&gt;"",IF(Deník!$B555=Statistika!$F$69,Deník!$W555,""),"")</f>
        <v/>
      </c>
      <c r="EP555" s="601" t="str">
        <f>IF(Deník!$W555&lt;&gt;"",IF(Deník!$B555=Statistika!$F$70,Deník!$W555,""),"")</f>
        <v/>
      </c>
      <c r="EQ555" s="90"/>
      <c r="ER555" s="63" t="str">
        <f>IF(Deník!$W555&lt;&gt;"",IF(Deník!$J555="L",Deník!$W555,""),"")</f>
        <v/>
      </c>
      <c r="ES555" s="13" t="str">
        <f>IF(Deník!$W555&lt;&gt;"",IF(Deník!$J555="S",Deník!$W555,""),"")</f>
        <v/>
      </c>
      <c r="ET555" s="95"/>
      <c r="EU555" s="88"/>
      <c r="EV555" s="63" t="str">
        <f>IF(WEEKDAY(Deník!$C555,2)=1,Deník!$W555,"")</f>
        <v/>
      </c>
      <c r="EW555" s="13" t="str">
        <f>IF(WEEKDAY(Deník!$C555,2)=2,Deník!$W555,"")</f>
        <v/>
      </c>
      <c r="EX555" s="13" t="str">
        <f>IF(WEEKDAY(Deník!$C555,2)=3,Deník!$W555,"")</f>
        <v/>
      </c>
      <c r="EY555" s="13" t="str">
        <f>IF(WEEKDAY(Deník!$C555,2)=4,Deník!$W555,"")</f>
        <v/>
      </c>
      <c r="EZ555" s="60" t="str">
        <f>IF(WEEKDAY(Deník!$C555,2)=5,Deník!$W555,"")</f>
        <v/>
      </c>
      <c r="FA555" s="99"/>
      <c r="FB555" s="100">
        <f>Deník!D555</f>
        <v>0</v>
      </c>
      <c r="FC555" s="63">
        <f>IF($FB555&lt;&gt;"",IF(AND($FB555&gt;=FC$2,$FB555&lt;=FC$3),Deník!$W555,""))</f>
        <v>0</v>
      </c>
      <c r="FD555" s="63" t="str">
        <f>IF($FB555&lt;&gt;"",IF(AND($FB555&gt;=FD$2,$FB555&lt;=FD$3),Deník!$W555,""))</f>
        <v/>
      </c>
      <c r="FE555" s="63" t="str">
        <f>IF($FB555&lt;&gt;"",IF(AND($FB555&gt;=FE$2,$FB555&lt;=FE$3),Deník!$W555,""))</f>
        <v/>
      </c>
      <c r="FF555" s="63" t="str">
        <f>IF($FB555&lt;&gt;"",IF(AND($FB555&gt;=FF$2,$FB555&lt;=FF$3),Deník!$W555,""))</f>
        <v/>
      </c>
      <c r="FG555" s="63" t="str">
        <f>IF($FB555&lt;&gt;"",IF(AND($FB555&gt;=FG$2,$FB555&lt;=FG$3),Deník!$W555,""))</f>
        <v/>
      </c>
      <c r="FH555" s="63" t="str">
        <f>IF($FB555&lt;&gt;"",IF(AND($FB555&gt;=FH$2,$FB555&lt;=FH$3),Deník!$W555,""))</f>
        <v/>
      </c>
      <c r="FI555" s="63" t="str">
        <f>IF($FB555&lt;&gt;"",IF(AND($FB555&gt;=FI$2,$FB555&lt;=FI$3),Deník!$W555,""))</f>
        <v/>
      </c>
      <c r="FJ555" s="63" t="str">
        <f>IF($FB555&lt;&gt;"",IF(AND($FB555&gt;=FJ$2,$FB555&lt;=FJ$3),Deník!$W555,""))</f>
        <v/>
      </c>
      <c r="FK555" s="63" t="str">
        <f>IF($FB555&lt;&gt;"",IF(AND($FB555&gt;=FK$2,$FB555&lt;=FK$3),Deník!$W555,""))</f>
        <v/>
      </c>
      <c r="FL555" s="63" t="str">
        <f>IF($FB555&lt;&gt;"",IF(AND($FB555&gt;=FL$2,$FB555&lt;=FL$3),Deník!$W555,""))</f>
        <v/>
      </c>
      <c r="FM555" s="63" t="str">
        <f>IF($FB555&lt;&gt;"",IF(AND($FB555&gt;=FM$2,$FB555&lt;=FM$3),Deník!$W555,""))</f>
        <v/>
      </c>
      <c r="FN555" s="13"/>
      <c r="FO555" s="20" t="str">
        <f>IF(Deník!$W555&gt;1,Deník!$W555,"")</f>
        <v/>
      </c>
      <c r="FP555" s="20" t="str">
        <f>IF(Deník!$W555&lt;0,Deník!$W555,"")</f>
        <v/>
      </c>
      <c r="FQ555" s="17"/>
      <c r="FS555" s="233"/>
      <c r="FT555" s="233" t="str">
        <f>IF(Deník!$W555&lt;&gt;"",IF(Deník!$Y555=Statistika!$F$78,Deník!$W555,""),"")</f>
        <v/>
      </c>
      <c r="FU555" s="233" t="str">
        <f>IF(Deník!$W555&lt;&gt;"",IF(Deník!$Y555=Statistika!$F$79,Deník!$W555,""),"")</f>
        <v/>
      </c>
      <c r="FV555" s="233" t="str">
        <f>IF(Deník!$W555&lt;&gt;"",IF(Deník!$Y555=Statistika!$F$80,Deník!$W555,""),"")</f>
        <v/>
      </c>
      <c r="FW555" s="233" t="str">
        <f>IF(Deník!$W555&lt;&gt;"",IF(Deník!$Y555=Statistika!$F$81,Deník!$W555,""),"")</f>
        <v/>
      </c>
      <c r="FX555" s="233" t="str">
        <f>IF(Deník!$W555&lt;&gt;"",IF(Deník!$Y555=Statistika!$F$82,Deník!$W555,""),"")</f>
        <v/>
      </c>
      <c r="FY555" s="233" t="str">
        <f>IF(Deník!$W555&lt;&gt;"",IF(Deník!$Y555=Statistika!$F$83,Deník!$W555,""),"")</f>
        <v/>
      </c>
      <c r="FZ555" s="233" t="str">
        <f>IF(Deník!$W555&lt;&gt;"",IF(Deník!$Y555=Statistika!$F$84,Deník!$W555,""),"")</f>
        <v/>
      </c>
      <c r="GA555" s="233" t="str">
        <f>IF(Deník!$W555&lt;&gt;"",IF(Deník!$Y555=Statistika!$F$85,Deník!$W555,""),"")</f>
        <v/>
      </c>
      <c r="GB555" s="233" t="str">
        <f>IF(Deník!$W555&lt;&gt;"",IF(Deník!$Y555=Statistika!$F$86,Deník!$W555,""),"")</f>
        <v/>
      </c>
      <c r="GC555" s="233" t="str">
        <f>IF(Deník!$W555&lt;&gt;"",IF(Deník!$Y555=Statistika!$F$87,Deník!$W555,""),"")</f>
        <v/>
      </c>
      <c r="GD555" s="233" t="str">
        <f>IF(Deník!$W555&lt;&gt;"",IF(Deník!$Y555=Statistika!$F$88,Deník!$W555,""),"")</f>
        <v/>
      </c>
      <c r="GE555" s="233" t="str">
        <f>IF(Deník!$W555&lt;&gt;"",IF(Deník!$Y555=Statistika!$F$89,Deník!$W555,""),"")</f>
        <v/>
      </c>
      <c r="GF555" s="233" t="str">
        <f>IF(Deník!$W555&lt;&gt;"",IF(Deník!$Y555=Statistika!$F$90,Deník!$W555,""),"")</f>
        <v/>
      </c>
      <c r="GG555" s="233" t="str">
        <f>IF(Deník!$W555&lt;&gt;"",IF(Deník!$Y555=Statistika!$F$91,Deník!$W555,""),"")</f>
        <v/>
      </c>
      <c r="GH555" s="233"/>
      <c r="GI555" s="233" t="str">
        <f>IF(Deník!$W555&lt;&gt;"",IF(Deník!$AB555=Statistika!$L$100,Deník!$W555,""),"")</f>
        <v/>
      </c>
      <c r="GJ555" s="233" t="str">
        <f>IF(Deník!$W555&lt;&gt;"",IF(Deník!$AB555=Statistika!$L$101,Deník!$W555,""),"")</f>
        <v/>
      </c>
      <c r="GK555" s="233" t="str">
        <f>IF(Deník!$W555&lt;&gt;"",IF(Deník!$AB555=Statistika!$L$102,Deník!$W555,""),"")</f>
        <v/>
      </c>
      <c r="GL555" s="233" t="str">
        <f>IF(Deník!$W555&lt;&gt;"",IF(Deník!$AB555=Statistika!$L$103,Deník!$W555,""),"")</f>
        <v/>
      </c>
      <c r="GM555" s="233" t="str">
        <f>IF(Deník!$W555&lt;&gt;"",IF(Deník!$AB555=Statistika!$L$104,Deník!$W555,""),"")</f>
        <v/>
      </c>
      <c r="GN555" s="233" t="str">
        <f>IF(Deník!$W555&lt;&gt;"",IF(Deník!$AB555=Statistika!$L$105,Deník!$W555,""),"")</f>
        <v/>
      </c>
      <c r="GO555" s="233" t="str">
        <f>IF(Deník!$W555&lt;&gt;"",IF(Deník!$AB555=Statistika!$L$106,Deník!$W555,""),"")</f>
        <v/>
      </c>
      <c r="GP555" s="233" t="str">
        <f>IF(Deník!$W555&lt;&gt;"",IF(Deník!$AB555=Statistika!$L$107,Deník!$W555,""),"")</f>
        <v/>
      </c>
      <c r="GQ555" s="233" t="str">
        <f>IF(Deník!$W555&lt;&gt;"",IF(Deník!$AB555=Statistika!$L$108,Deník!$W555,""),"")</f>
        <v/>
      </c>
      <c r="GS555" s="233" t="str">
        <f>IF(Deník!$W555&lt;0,IF(Deník!$AC555=Statistika!$F$117,Deník!$W555,""),"")</f>
        <v/>
      </c>
      <c r="GT555" s="233" t="str">
        <f>IF(Deník!$W555&lt;0,IF(Deník!$AC555=Statistika!$F$118,Deník!$W555,""),"")</f>
        <v/>
      </c>
      <c r="GU555" s="233" t="str">
        <f>IF(Deník!$W555&lt;0,IF(Deník!$AC555=Statistika!$F$119,Deník!$W555,""),"")</f>
        <v/>
      </c>
      <c r="GV555" s="233" t="str">
        <f>IF(Deník!$W555&lt;0,IF(Deník!$AC555=Statistika!$F$120,Deník!$W555,""),"")</f>
        <v/>
      </c>
      <c r="GW555" s="233" t="str">
        <f>IF(Deník!$W555&lt;0,IF(Deník!$AC555=Statistika!$F$121,Deník!$W555,""),"")</f>
        <v/>
      </c>
      <c r="GX555" s="233" t="str">
        <f>IF(Deník!$W555&lt;0,IF(Deník!$AC555=Statistika!$F$122,Deník!$W555,""),"")</f>
        <v/>
      </c>
      <c r="GY555" s="233" t="str">
        <f>IF(Deník!$W555&lt;0,IF(Deník!$AC555=Statistika!$F$123,Deník!$W555,""),"")</f>
        <v/>
      </c>
      <c r="GZ555" s="233" t="str">
        <f>IF(Deník!$W555&lt;0,IF(Deník!$AC555=Statistika!$F$124,Deník!$W555,""),"")</f>
        <v/>
      </c>
      <c r="HA555" s="233" t="str">
        <f>IF(Deník!$W555&lt;0,IF(Deník!$AC555=Statistika!$F$125,Deník!$W555,""),"")</f>
        <v/>
      </c>
      <c r="HC555" s="233" t="str">
        <f>IF(Deník!$W555&lt;0,IF(Deník!$AD555=Statistika!$F$133,Deník!$W555,""),"")</f>
        <v/>
      </c>
      <c r="HD555" s="233" t="str">
        <f>IF(Deník!$W555&lt;0,IF(Deník!$AD555=Statistika!$F$134,Deník!$W555,""),"")</f>
        <v/>
      </c>
      <c r="HE555" s="233" t="str">
        <f>IF(Deník!$W555&lt;0,IF(Deník!$AD555=Statistika!$F$135,Deník!$W555,""),"")</f>
        <v/>
      </c>
      <c r="HF555" s="233" t="str">
        <f>IF(Deník!$W555&lt;0,IF(Deník!$AD555=Statistika!$F$136,Deník!$W555,""),"")</f>
        <v/>
      </c>
      <c r="HG555" s="233" t="str">
        <f>IF(Deník!$W555&lt;0,IF(Deník!$AD555=Statistika!$F$137,Deník!$W555,""),"")</f>
        <v/>
      </c>
      <c r="ID555" s="8">
        <f>Tabulka4[[#This Row],[Sloupec3]]</f>
        <v>0</v>
      </c>
      <c r="IE555" s="17" t="str">
        <f>IF(AND([1]Deník!$C555&gt;='[1]Měsíční shrnutí'!$D$1,[1]Deník!$C555&lt;='[1]Měsíční shrnutí'!$F$1),[1]Deník!$X555,"")</f>
        <v/>
      </c>
    </row>
    <row r="556" spans="1:239">
      <c r="A556" s="8">
        <f>Deník!C557</f>
        <v>0</v>
      </c>
      <c r="B556" s="50" t="str">
        <f>Deník!R557</f>
        <v/>
      </c>
      <c r="C556" s="102" t="str">
        <f>IF(AND(Deník!R557&gt;1,Deník!R557&lt;&gt;""),1,"")</f>
        <v/>
      </c>
      <c r="D556" s="102" t="str">
        <f>IF(AND(Deník!R557&lt;=0,Deník!R557&lt;&gt;""),1,"")</f>
        <v/>
      </c>
      <c r="E556" s="103" t="str">
        <f>IF(AND(Deník!R557&gt;=0,Deník!R557&lt;=1),1,"")</f>
        <v/>
      </c>
      <c r="F556" s="79" t="str">
        <f>IF(Deník!R557&lt;&gt;"",Deník!R557+F555,"")</f>
        <v/>
      </c>
      <c r="G556" s="85"/>
      <c r="H556" s="54" t="str">
        <f>IF(MONTH(Deník!$C556)=H$2,IF(AND(Deník!$R556&gt;=0,Deník!$R556&lt;=1),"BE",Deník!$R556),"")</f>
        <v/>
      </c>
      <c r="I556" s="11" t="str">
        <f>IF(MONTH(Deník!$C556)=I$2,IF(AND(Deník!$R556&gt;=0,Deník!$R556&lt;=1),"BE",Deník!$R556),"")</f>
        <v/>
      </c>
      <c r="J556" s="11" t="str">
        <f>IF(MONTH(Deník!$C556)=J$2,IF(AND(Deník!$R556&gt;=0,Deník!$R556&lt;=1),"BE",Deník!$R556),"")</f>
        <v/>
      </c>
      <c r="K556" s="11" t="str">
        <f>IF(MONTH(Deník!$C556)=K$2,IF(AND(Deník!$R556&gt;=0,Deník!$R556&lt;=1),"BE",Deník!$R556),"")</f>
        <v/>
      </c>
      <c r="L556" s="11" t="str">
        <f>IF(MONTH(Deník!$C556)=L$2,IF(AND(Deník!$R556&gt;=0,Deník!$R556&lt;=1),"BE",Deník!$R556),"")</f>
        <v/>
      </c>
      <c r="M556" s="11" t="str">
        <f>IF(MONTH(Deník!$C556)=M$2,IF(AND(Deník!$R556&gt;=0,Deník!$R556&lt;=1),"BE",Deník!$R556),"")</f>
        <v/>
      </c>
      <c r="N556" s="11" t="str">
        <f>IF(MONTH(Deník!$C556)=N$2,IF(AND(Deník!$R556&gt;=0,Deník!$R556&lt;=1),"BE",Deník!$R556),"")</f>
        <v/>
      </c>
      <c r="O556" s="11" t="str">
        <f>IF(MONTH(Deník!$C556)=O$2,IF(AND(Deník!$R556&gt;=0,Deník!$R556&lt;=1),"BE",Deník!$R556),"")</f>
        <v/>
      </c>
      <c r="P556" s="11" t="str">
        <f>IF(MONTH(Deník!$C556)=P$2,IF(AND(Deník!$R556&gt;=0,Deník!$R556&lt;=1),"BE",Deník!$R556),"")</f>
        <v/>
      </c>
      <c r="Q556" s="11" t="str">
        <f>IF(MONTH(Deník!$C556)=Q$2,IF(AND(Deník!$R556&gt;=0,Deník!$R556&lt;=1),"BE",Deník!$R556),"")</f>
        <v/>
      </c>
      <c r="R556" s="11" t="str">
        <f>IF(MONTH(Deník!$C556)=R$2,IF(AND(Deník!$R556&gt;=0,Deník!$R556&lt;=1),"BE",Deník!$R556),"")</f>
        <v/>
      </c>
      <c r="S556" s="57" t="str">
        <f>IF(MONTH(Deník!$C556)=S$2,IF(AND(Deník!$R556&gt;=0,Deník!$R556&lt;=1),"BE",Deník!$R556),"")</f>
        <v/>
      </c>
      <c r="U556" s="12"/>
      <c r="V556" s="12"/>
      <c r="X556" s="600" t="str">
        <f>IF(Deník!$R556&lt;&gt;"",IF(Deník!$B556=Statistika!$F$63,IF(AND(Deník!$R556&gt;=0,Deník!$R556&lt;=1),"BE",Deník!$R556),""),"")</f>
        <v/>
      </c>
      <c r="Y556" s="13" t="str">
        <f>IF(Deník!$R556&lt;&gt;"",IF(Deník!$B556=Statistika!$F$64,IF(AND(Deník!$R556&gt;=0,Deník!$R556&lt;=1),"BE",Deník!$R556),""),"")</f>
        <v/>
      </c>
      <c r="Z556" s="13" t="str">
        <f>IF(Deník!$R556&lt;&gt;"",IF(Deník!$B556=Statistika!$F$65,IF(AND(Deník!$R556&gt;=0,Deník!$R556&lt;=1),"BE",Deník!$R556),""),"")</f>
        <v/>
      </c>
      <c r="AA556" s="13" t="str">
        <f>IF(Deník!$R556&lt;&gt;"",IF(Deník!$B556=Statistika!$F$66,IF(AND(Deník!$R556&gt;=0,Deník!$R556&lt;=1),"BE",Deník!$R556),""),"")</f>
        <v/>
      </c>
      <c r="AB556" s="13" t="str">
        <f>IF(Deník!$R556&lt;&gt;"",IF(Deník!$B556=Statistika!$F$67,IF(AND(Deník!$R556&gt;=0,Deník!$R556&lt;=1),"BE",Deník!$R556),""),"")</f>
        <v/>
      </c>
      <c r="AC556" s="13" t="str">
        <f>IF(Deník!$R556&lt;&gt;"",IF(Deník!$B556=Statistika!$F$68,IF(AND(Deník!$R556&gt;=0,Deník!$R556&lt;=1),"BE",Deník!$R556),""),"")</f>
        <v/>
      </c>
      <c r="AD556" s="13" t="str">
        <f>IF(Deník!$R556&lt;&gt;"",IF(Deník!$B556=Statistika!$F$69,IF(AND(Deník!$R556&gt;=0,Deník!$R556&lt;=1),"BE",Deník!$R556),""),"")</f>
        <v/>
      </c>
      <c r="AE556" s="601" t="str">
        <f>IF(Deník!$R556&lt;&gt;"",IF(Deník!$B556=Statistika!$F$70,IF(AND(Deník!$R556&gt;=0,Deník!$R556&lt;=1),"BE",Deník!$R556),""),"")</f>
        <v/>
      </c>
      <c r="AF556" s="90"/>
      <c r="AG556" s="63" t="str">
        <f>IF(Deník!$R556&lt;&gt;"",IF(Deník!$J556="L",IF(AND(Deník!$R556&gt;=0,Deník!$R556&lt;=1),"BE",Deník!$R556),""),"")</f>
        <v/>
      </c>
      <c r="AH556" s="13" t="str">
        <f>IF(Deník!$R556&lt;&gt;"",IF(Deník!$J556="S",IF(AND(Deník!$R556&gt;=0,Deník!$R556&lt;=1),"BE",Deník!$R556),""),"")</f>
        <v/>
      </c>
      <c r="AI556" s="95"/>
      <c r="AJ556" s="71" t="str">
        <f>IF(Deník!N557&lt;&gt;"",Deník!N557*-1,"")</f>
        <v/>
      </c>
      <c r="AK556" s="88"/>
      <c r="AL556" s="63" t="str">
        <f>IF(WEEKDAY(Deník!$C556,2)=1,IF(AND(Deník!$R556&gt;=0,Deník!$R556&lt;=1),"BE",Deník!$R556),"")</f>
        <v/>
      </c>
      <c r="AM556" s="13" t="str">
        <f>IF(WEEKDAY(Deník!$C556,2)=2,IF(AND(Deník!$R556&gt;=0,Deník!$R556&lt;=1),"BE",Deník!$R556),"")</f>
        <v/>
      </c>
      <c r="AN556" s="13" t="str">
        <f>IF(WEEKDAY(Deník!$C556,2)=3,IF(AND(Deník!$R556&gt;=0,Deník!$R556&lt;=1),"BE",Deník!$R556),"")</f>
        <v/>
      </c>
      <c r="AO556" s="13" t="str">
        <f>IF(WEEKDAY(Deník!$C556,2)=4,IF(AND(Deník!$R556&gt;=0,Deník!$R556&lt;=1),"BE",Deník!$R556),"")</f>
        <v/>
      </c>
      <c r="AP556" s="60" t="str">
        <f>IF(WEEKDAY(Deník!$C556,2)=5,IF(AND(Deník!$R556&gt;=0,Deník!$R556&lt;=1),"BE",Deník!$R556),"")</f>
        <v/>
      </c>
      <c r="AQ556" s="99"/>
      <c r="AR556" s="100">
        <f>Deník!D556</f>
        <v>0</v>
      </c>
      <c r="AS556" s="63" t="str">
        <f>IF(Deník!$D556&lt;&gt;"",IF(AND(Deník!$D556&gt;=AS$2,Deník!$D556&lt;=AS$3),IF(AND(Deník!$R556&gt;=0,Deník!$R556&lt;=1),"BE",Deník!$R556),""),"")</f>
        <v/>
      </c>
      <c r="AT556" s="63" t="str">
        <f>IF(Deník!$D556&lt;&gt;"",IF(AND(Deník!$D556&gt;=AT$2,Deník!$D556&lt;=AT$3),IF(AND(Deník!$R556&gt;=0,Deník!$R556&lt;=1),"BE",Deník!$R556),""),"")</f>
        <v/>
      </c>
      <c r="AU556" s="63" t="str">
        <f>IF(Deník!$D556&lt;&gt;"",IF(AND(Deník!$D556&gt;=AU$2,Deník!$D556&lt;=AU$3),IF(AND(Deník!$R556&gt;=0,Deník!$R556&lt;=1),"BE",Deník!$R556),""),"")</f>
        <v/>
      </c>
      <c r="AV556" s="63" t="str">
        <f>IF(Deník!$D556&lt;&gt;"",IF(AND(Deník!$D556&gt;=AV$2,Deník!$D556&lt;=AV$3),IF(AND(Deník!$R556&gt;=0,Deník!$R556&lt;=1),"BE",Deník!$R556),""),"")</f>
        <v/>
      </c>
      <c r="AW556" s="63" t="str">
        <f>IF(Deník!$D556&lt;&gt;"",IF(AND(Deník!$D556&gt;=AW$2,Deník!$D556&lt;=AW$3),IF(AND(Deník!$R556&gt;=0,Deník!$R556&lt;=1),"BE",Deník!$R556),""),"")</f>
        <v/>
      </c>
      <c r="AX556" s="63" t="str">
        <f>IF(Deník!$D556&lt;&gt;"",IF(AND(Deník!$D556&gt;=AX$2,Deník!$D556&lt;=AX$3),IF(AND(Deník!$R556&gt;=0,Deník!$R556&lt;=1),"BE",Deník!$R556),""),"")</f>
        <v/>
      </c>
      <c r="AY556" s="63" t="str">
        <f>IF(Deník!$D556&lt;&gt;"",IF(AND(Deník!$D556&gt;=AY$2,Deník!$D556&lt;=AY$3),IF(AND(Deník!$R556&gt;=0,Deník!$R556&lt;=1),"BE",Deník!$R556),""),"")</f>
        <v/>
      </c>
      <c r="AZ556" s="63" t="str">
        <f>IF(Deník!$D556&lt;&gt;"",IF(AND(Deník!$D556&gt;=AZ$2,Deník!$D556&lt;=AZ$3),IF(AND(Deník!$R556&gt;=0,Deník!$R556&lt;=1),"BE",Deník!$R556),""),"")</f>
        <v/>
      </c>
      <c r="BA556" s="63" t="str">
        <f>IF(Deník!$D556&lt;&gt;"",IF(AND(Deník!$D556&gt;=BA$2,Deník!$D556&lt;=BA$3),IF(AND(Deník!$R556&gt;=0,Deník!$R556&lt;=1),"BE",Deník!$R556),""),"")</f>
        <v/>
      </c>
      <c r="BB556" s="63" t="str">
        <f>IF(Deník!$D556&lt;&gt;"",IF(AND(Deník!$D556&gt;=BB$2,Deník!$D556&lt;=BB$3),IF(AND(Deník!$R556&gt;=0,Deník!$R556&lt;=1),"BE",Deník!$R556),""),"")</f>
        <v/>
      </c>
      <c r="BC556" s="71" t="str">
        <f>IF(Deník!$D556&lt;&gt;"",IF(AND(Deník!$D556&gt;=BC$2,Deník!$D556&lt;=BC$3),IF(AND(Deník!$R556&gt;=0,Deník!$R556&lt;=1),"BE",Deník!$R556),""),"")</f>
        <v/>
      </c>
      <c r="BD556" s="20" t="str">
        <f>IF(Deník!$J557="S",(Deník!$M557-Deník!$K557),IF(Deník!$J557="L",(Deník!$K557-Deník!$M557),""))</f>
        <v/>
      </c>
      <c r="BE556" s="20" t="str">
        <f>IF(Deník!$J557="S",(Deník!$K557-Deník!$O557),IF(Deník!$J557="L",(Deník!$O557-Deník!$K557),""))</f>
        <v/>
      </c>
      <c r="BF556" s="20" t="str">
        <f>IF(Deník!$J557="S",(Deník!$K557-Deník!$L557),IF(Deník!$J557="L",(Deník!$L557-Deník!$K557),""))</f>
        <v/>
      </c>
      <c r="BG556" s="20" t="str">
        <f>IF(Deník!$J557="S",(Deník!$K557-Deník!$S557),IF(Deník!$J557="L",(Deník!$S557-Deník!$K557),""))</f>
        <v/>
      </c>
      <c r="BH556" s="20" t="str">
        <f>IF(Deník!$J557="S",(Deník!$K557-Deník!$U557),IF(Deník!$J557="L",(Deník!$U557-Deník!$K557),""))</f>
        <v/>
      </c>
      <c r="BI556" s="20" t="str">
        <f>IF(Deník!$R556&gt;1,Deník!$R556,"")</f>
        <v/>
      </c>
      <c r="BJ556" s="20" t="str">
        <f>IF(Deník!$R556&lt;0,Deník!$R556,"")</f>
        <v/>
      </c>
      <c r="BK556" s="17"/>
      <c r="BM556" s="233" t="str">
        <f>IF(Deník!$R556&lt;&gt;"",IF(Deník!$Y556=Statistika!$F$78,IF(AND(Deník!$R556&gt;=0,Deník!$R556&lt;=1),"BE",Deník!$R556),""),"")</f>
        <v/>
      </c>
      <c r="BN556" s="233" t="str">
        <f>IF(Deník!$R556&lt;&gt;"",IF(Deník!$Y556=Statistika!$F$79,IF(AND(Deník!$R556&gt;=0,Deník!$R556&lt;=1),"BE",Deník!$R556),""),"")</f>
        <v/>
      </c>
      <c r="BO556" s="233" t="str">
        <f>IF(Deník!$R556&lt;&gt;"",IF(Deník!$Y556=Statistika!$F$80,IF(AND(Deník!$R556&gt;=0,Deník!$R556&lt;=1),"BE",Deník!$R556),""),"")</f>
        <v/>
      </c>
      <c r="BP556" s="233" t="str">
        <f>IF(Deník!$R556&lt;&gt;"",IF(Deník!$Y556=Statistika!$F$81,IF(AND(Deník!$R556&gt;=0,Deník!$R556&lt;=1),"BE",Deník!$R556),""),"")</f>
        <v/>
      </c>
      <c r="BQ556" s="233" t="str">
        <f>IF(Deník!$R556&lt;&gt;"",IF(Deník!$Y556=Statistika!$F$82,IF(AND(Deník!$R556&gt;=0,Deník!$R556&lt;=1),"BE",Deník!$R556),""),"")</f>
        <v/>
      </c>
      <c r="BR556" s="233" t="str">
        <f>IF(Deník!$R556&lt;&gt;"",IF(Deník!$Y556=Statistika!$F$83,IF(AND(Deník!$R556&gt;=0,Deník!$R556&lt;=1),"BE",Deník!$R556),""),"")</f>
        <v/>
      </c>
      <c r="BS556" s="233" t="str">
        <f>IF(Deník!$R556&lt;&gt;"",IF(Deník!$Y556=Statistika!$F$84,IF(AND(Deník!$R556&gt;=0,Deník!$R556&lt;=1),"BE",Deník!$R556),""),"")</f>
        <v/>
      </c>
      <c r="BT556" s="233" t="str">
        <f>IF(Deník!$R556&lt;&gt;"",IF(Deník!$Y556=Statistika!$F$85,IF(AND(Deník!$R556&gt;=0,Deník!$R556&lt;=1),"BE",Deník!$R556),""),"")</f>
        <v/>
      </c>
      <c r="BU556" s="233" t="str">
        <f>IF(Deník!$R556&lt;&gt;"",IF(Deník!$Y556=Statistika!$F$86,IF(AND(Deník!$R556&gt;=0,Deník!$R556&lt;=1),"BE",Deník!$R556),""),"")</f>
        <v/>
      </c>
      <c r="BV556" s="233" t="str">
        <f>IF(Deník!$R556&lt;&gt;"",IF(Deník!$Y556=Statistika!$F$87,IF(AND(Deník!$R556&gt;=0,Deník!$R556&lt;=1),"BE",Deník!$R556),""),"")</f>
        <v/>
      </c>
      <c r="BW556" s="233" t="str">
        <f>IF(Deník!$R556&lt;&gt;"",IF(Deník!$Y556=Statistika!$F$88,IF(AND(Deník!$R556&gt;=0,Deník!$R556&lt;=1),"BE",Deník!$R556),""),"")</f>
        <v/>
      </c>
      <c r="BX556" s="233" t="str">
        <f>IF(Deník!$R556&lt;&gt;"",IF(Deník!$Y556=Statistika!$F$89,IF(AND(Deník!$R556&gt;=0,Deník!$R556&lt;=1),"BE",Deník!$R556),""),"")</f>
        <v/>
      </c>
      <c r="BY556" s="233" t="str">
        <f>IF(Deník!$R556&lt;&gt;"",IF(Deník!$Y556=Statistika!$F$90,IF(AND(Deník!$R556&gt;=0,Deník!$R556&lt;=1),"BE",Deník!$R556),""),"")</f>
        <v/>
      </c>
      <c r="BZ556" s="233" t="str">
        <f>IF(Deník!$R556&lt;&gt;"",IF(Deník!$Y556=Statistika!$F$91,IF(AND(Deník!$R556&gt;=0,Deník!$R556&lt;=1),"BE",Deník!$R556),""),"")</f>
        <v/>
      </c>
      <c r="CA556" s="233"/>
      <c r="CB556" s="233" t="str">
        <f>IF(Deník!$R556&lt;&gt;"",IF(Deník!$AB556="SL",IF(AND(Deník!$R556&gt;=0,Deník!$R556&lt;=1),"BE",Deník!$R556),""),"")</f>
        <v/>
      </c>
      <c r="CC556" s="233" t="str">
        <f>IF(Deník!$R556&lt;&gt;"",IF(Deník!$AB556="BE10",IF(AND(Deník!$R556&gt;=0,Deník!$R556&lt;=1),"BE",Deník!$R556),""),"")</f>
        <v/>
      </c>
      <c r="CD556" s="233" t="str">
        <f>IF(Deník!$R556&lt;&gt;"",IF(Deník!$AB556="BE15",IF(AND(Deník!$R556&gt;=0,Deník!$R556&lt;=1),"BE",Deník!$R556),""),"")</f>
        <v/>
      </c>
      <c r="CE556" s="233" t="str">
        <f>IF(Deník!$R556&lt;&gt;"",IF(Deník!$AB556="BE20",IF(AND(Deník!$R556&gt;=0,Deník!$R556&lt;=1),"BE",Deník!$R556),""),"")</f>
        <v/>
      </c>
      <c r="CF556" s="233" t="str">
        <f>IF(Deník!$R556&lt;&gt;"",IF(Deník!$AB556="TP1",IF(AND(Deník!$R556&gt;=0,Deník!$R556&lt;=1),"BE",Deník!$R556),""),"")</f>
        <v/>
      </c>
      <c r="CG556" s="233" t="str">
        <f>IF(Deník!$R556&lt;&gt;"",IF(Deník!$AB556="TP2",IF(AND(Deník!$R556&gt;=0,Deník!$R556&lt;=1),"BE",Deník!$R556),""),"")</f>
        <v/>
      </c>
      <c r="CH556" s="233" t="str">
        <f>IF(Deník!$R556&lt;&gt;"",IF(Deník!$AB556="TP3",IF(AND(Deník!$R556&gt;=0,Deník!$R556&lt;=1),"BE",Deník!$R556),""),"")</f>
        <v/>
      </c>
      <c r="CI556" s="233" t="str">
        <f>IF(Deník!$R556&lt;&gt;"",IF(Deník!$AB556="Trailing SL",IF(AND(Deník!$R556&gt;=0,Deník!$R556&lt;=1),"BE",Deník!$R556),""),"")</f>
        <v/>
      </c>
      <c r="CJ556" s="233" t="str">
        <f>IF(Deník!$R556&lt;&gt;"",IF(Deník!$AB556="Manual",IF(AND(Deník!$R556&gt;=0,Deník!$R556&lt;=1),"BE",Deník!$R556),""),"")</f>
        <v/>
      </c>
      <c r="CK556" s="233"/>
      <c r="CL556" s="233" t="str">
        <f>IF(Deník!$R556&lt;0,IF(Deník!$AC556=Statistika!$F$117,Deník!$R556,""),"")</f>
        <v/>
      </c>
      <c r="CM556" s="233" t="str">
        <f>IF(Deník!$R556&lt;0,IF(Deník!$AC556=Statistika!$F$118,Deník!$R556,""),"")</f>
        <v/>
      </c>
      <c r="CN556" s="233" t="str">
        <f>IF(Deník!$R556&lt;0,IF(Deník!$AC556=Statistika!$F$119,Deník!$R556,""),"")</f>
        <v/>
      </c>
      <c r="CO556" s="233" t="str">
        <f>IF(Deník!$R556&lt;0,IF(Deník!$AC556=Statistika!$F$120,Deník!$R556,""),"")</f>
        <v/>
      </c>
      <c r="CP556" s="233" t="str">
        <f>IF(Deník!$R556&lt;0,IF(Deník!$AC556=Statistika!$F$121,Deník!$R556,""),"")</f>
        <v/>
      </c>
      <c r="CQ556" s="233" t="str">
        <f>IF(Deník!$R556&lt;0,IF(Deník!$AC556=Statistika!$F$122,Deník!$R556,""),"")</f>
        <v/>
      </c>
      <c r="CR556" s="233" t="str">
        <f>IF(Deník!$R556&lt;0,IF(Deník!$AC556=Statistika!$F$123,Deník!$R556,""),"")</f>
        <v/>
      </c>
      <c r="CS556" s="233" t="str">
        <f>IF(Deník!$R556&lt;0,IF(Deník!$AC556=Statistika!$F$124,Deník!$R556,""),"")</f>
        <v/>
      </c>
      <c r="CT556" s="233" t="str">
        <f>IF(Deník!$R556&lt;0,IF(Deník!$AC556=Statistika!$F$125,Deník!$R556,""),"")</f>
        <v/>
      </c>
      <c r="CU556" s="233"/>
      <c r="CV556" s="233" t="str">
        <f>IF(Deník!$R556&lt;0,IF(Deník!$AD556=$CV$2,Deník!$R556,""),"")</f>
        <v/>
      </c>
      <c r="CW556" s="233" t="str">
        <f>IF(Deník!$R556&lt;0,IF(Deník!$AD556=$CW$2,Deník!$R556,""),"")</f>
        <v/>
      </c>
      <c r="CX556" s="233" t="str">
        <f>IF(Deník!$R556&lt;0,IF(Deník!$AD556=$CX$2,Deník!$R556,""),"")</f>
        <v/>
      </c>
      <c r="CY556" s="233" t="str">
        <f>IF(Deník!$R556&lt;0,IF(Deník!$AD556=$CY$2,Deník!$R556,""),"")</f>
        <v/>
      </c>
      <c r="CZ556" s="233" t="str">
        <f>IF(Deník!$R556&lt;0,IF(Deník!$AD556=$CZ$2,Deník!$R556,""),"")</f>
        <v/>
      </c>
      <c r="DL556" s="221">
        <f t="shared" si="22"/>
        <v>93847.029999999984</v>
      </c>
      <c r="DM556" s="220">
        <f t="shared" si="21"/>
        <v>-6.1529700000000132E-2</v>
      </c>
      <c r="DO556" s="50">
        <f>Deník!W557</f>
        <v>0</v>
      </c>
      <c r="DP556" s="102" t="str">
        <f>IF(AND(Deník!W557&gt;0),1,"")</f>
        <v/>
      </c>
      <c r="DQ556" s="102">
        <f>IF(AND(Deník!W557&lt;=0),1,"")</f>
        <v>1</v>
      </c>
      <c r="DR556" s="227"/>
      <c r="DS556" s="228"/>
      <c r="DT556" s="85"/>
      <c r="DU556" s="54">
        <f>IF(MONTH(Deník!$C556)=DU$2,Deník!$W556,"")</f>
        <v>0</v>
      </c>
      <c r="DV556" s="222" t="str">
        <f>IF(MONTH(Deník!$C556)=DV$2,Deník!$W556,"")</f>
        <v/>
      </c>
      <c r="DW556" s="222" t="str">
        <f>IF(MONTH(Deník!$C556)=DW$2,Deník!$W556,"")</f>
        <v/>
      </c>
      <c r="DX556" s="222" t="str">
        <f>IF(MONTH(Deník!$C556)=DX$2,Deník!$W556,"")</f>
        <v/>
      </c>
      <c r="DY556" s="222" t="str">
        <f>IF(MONTH(Deník!$C556)=DY$2,Deník!$W556,"")</f>
        <v/>
      </c>
      <c r="DZ556" s="222" t="str">
        <f>IF(MONTH(Deník!$C556)=DZ$2,Deník!$W556,"")</f>
        <v/>
      </c>
      <c r="EA556" s="222" t="str">
        <f>IF(MONTH(Deník!$C556)=EA$2,Deník!$W556,"")</f>
        <v/>
      </c>
      <c r="EB556" s="222" t="str">
        <f>IF(MONTH(Deník!$C556)=EB$2,Deník!$W556,"")</f>
        <v/>
      </c>
      <c r="EC556" s="222" t="str">
        <f>IF(MONTH(Deník!$C556)=EC$2,Deník!$W556,"")</f>
        <v/>
      </c>
      <c r="ED556" s="222" t="str">
        <f>IF(MONTH(Deník!$C556)=ED$2,Deník!$W556,"")</f>
        <v/>
      </c>
      <c r="EE556" s="222" t="str">
        <f>IF(MONTH(Deník!$C556)=EE$2,Deník!$W556,"")</f>
        <v/>
      </c>
      <c r="EF556" s="222" t="str">
        <f>IF(MONTH(Deník!$C556)=EF$2,Deník!$W556,"")</f>
        <v/>
      </c>
      <c r="EI556" s="600" t="str">
        <f>IF(Deník!$W556&lt;&gt;"",IF(Deník!$B556=Statistika!$F$63,Deník!$W556,""),"")</f>
        <v/>
      </c>
      <c r="EJ556" s="13" t="str">
        <f>IF(Deník!$W556&lt;&gt;"",IF(Deník!$B556=Statistika!$F$64,Deník!$W556,""),"")</f>
        <v/>
      </c>
      <c r="EK556" s="13" t="str">
        <f>IF(Deník!$W556&lt;&gt;"",IF(Deník!$B556=Statistika!$F$65,Deník!$W556,""),"")</f>
        <v/>
      </c>
      <c r="EL556" s="13" t="str">
        <f>IF(Deník!$W556&lt;&gt;"",IF(Deník!$B556=Statistika!$F$66,Deník!$W556,""),"")</f>
        <v/>
      </c>
      <c r="EM556" s="13" t="str">
        <f>IF(Deník!$W556&lt;&gt;"",IF(Deník!$B556=Statistika!$F$67,Deník!$W556,""),"")</f>
        <v/>
      </c>
      <c r="EN556" s="13" t="str">
        <f>IF(Deník!$W556&lt;&gt;"",IF(Deník!$B556=Statistika!$F$68,Deník!$W556,""),"")</f>
        <v/>
      </c>
      <c r="EO556" s="13" t="str">
        <f>IF(Deník!$W556&lt;&gt;"",IF(Deník!$B556=Statistika!$F$69,Deník!$W556,""),"")</f>
        <v/>
      </c>
      <c r="EP556" s="601" t="str">
        <f>IF(Deník!$W556&lt;&gt;"",IF(Deník!$B556=Statistika!$F$70,Deník!$W556,""),"")</f>
        <v/>
      </c>
      <c r="EQ556" s="90"/>
      <c r="ER556" s="63" t="str">
        <f>IF(Deník!$W556&lt;&gt;"",IF(Deník!$J556="L",Deník!$W556,""),"")</f>
        <v/>
      </c>
      <c r="ES556" s="13" t="str">
        <f>IF(Deník!$W556&lt;&gt;"",IF(Deník!$J556="S",Deník!$W556,""),"")</f>
        <v/>
      </c>
      <c r="ET556" s="95"/>
      <c r="EU556" s="88"/>
      <c r="EV556" s="63" t="str">
        <f>IF(WEEKDAY(Deník!$C556,2)=1,Deník!$W556,"")</f>
        <v/>
      </c>
      <c r="EW556" s="13" t="str">
        <f>IF(WEEKDAY(Deník!$C556,2)=2,Deník!$W556,"")</f>
        <v/>
      </c>
      <c r="EX556" s="13" t="str">
        <f>IF(WEEKDAY(Deník!$C556,2)=3,Deník!$W556,"")</f>
        <v/>
      </c>
      <c r="EY556" s="13" t="str">
        <f>IF(WEEKDAY(Deník!$C556,2)=4,Deník!$W556,"")</f>
        <v/>
      </c>
      <c r="EZ556" s="60" t="str">
        <f>IF(WEEKDAY(Deník!$C556,2)=5,Deník!$W556,"")</f>
        <v/>
      </c>
      <c r="FA556" s="99"/>
      <c r="FB556" s="100">
        <f>Deník!D556</f>
        <v>0</v>
      </c>
      <c r="FC556" s="63">
        <f>IF($FB556&lt;&gt;"",IF(AND($FB556&gt;=FC$2,$FB556&lt;=FC$3),Deník!$W556,""))</f>
        <v>0</v>
      </c>
      <c r="FD556" s="63" t="str">
        <f>IF($FB556&lt;&gt;"",IF(AND($FB556&gt;=FD$2,$FB556&lt;=FD$3),Deník!$W556,""))</f>
        <v/>
      </c>
      <c r="FE556" s="63" t="str">
        <f>IF($FB556&lt;&gt;"",IF(AND($FB556&gt;=FE$2,$FB556&lt;=FE$3),Deník!$W556,""))</f>
        <v/>
      </c>
      <c r="FF556" s="63" t="str">
        <f>IF($FB556&lt;&gt;"",IF(AND($FB556&gt;=FF$2,$FB556&lt;=FF$3),Deník!$W556,""))</f>
        <v/>
      </c>
      <c r="FG556" s="63" t="str">
        <f>IF($FB556&lt;&gt;"",IF(AND($FB556&gt;=FG$2,$FB556&lt;=FG$3),Deník!$W556,""))</f>
        <v/>
      </c>
      <c r="FH556" s="63" t="str">
        <f>IF($FB556&lt;&gt;"",IF(AND($FB556&gt;=FH$2,$FB556&lt;=FH$3),Deník!$W556,""))</f>
        <v/>
      </c>
      <c r="FI556" s="63" t="str">
        <f>IF($FB556&lt;&gt;"",IF(AND($FB556&gt;=FI$2,$FB556&lt;=FI$3),Deník!$W556,""))</f>
        <v/>
      </c>
      <c r="FJ556" s="63" t="str">
        <f>IF($FB556&lt;&gt;"",IF(AND($FB556&gt;=FJ$2,$FB556&lt;=FJ$3),Deník!$W556,""))</f>
        <v/>
      </c>
      <c r="FK556" s="63" t="str">
        <f>IF($FB556&lt;&gt;"",IF(AND($FB556&gt;=FK$2,$FB556&lt;=FK$3),Deník!$W556,""))</f>
        <v/>
      </c>
      <c r="FL556" s="63" t="str">
        <f>IF($FB556&lt;&gt;"",IF(AND($FB556&gt;=FL$2,$FB556&lt;=FL$3),Deník!$W556,""))</f>
        <v/>
      </c>
      <c r="FM556" s="63" t="str">
        <f>IF($FB556&lt;&gt;"",IF(AND($FB556&gt;=FM$2,$FB556&lt;=FM$3),Deník!$W556,""))</f>
        <v/>
      </c>
      <c r="FN556" s="13"/>
      <c r="FO556" s="20" t="str">
        <f>IF(Deník!$W556&gt;1,Deník!$W556,"")</f>
        <v/>
      </c>
      <c r="FP556" s="20" t="str">
        <f>IF(Deník!$W556&lt;0,Deník!$W556,"")</f>
        <v/>
      </c>
      <c r="FQ556" s="17"/>
      <c r="FS556" s="233"/>
      <c r="FT556" s="233" t="str">
        <f>IF(Deník!$W556&lt;&gt;"",IF(Deník!$Y556=Statistika!$F$78,Deník!$W556,""),"")</f>
        <v/>
      </c>
      <c r="FU556" s="233" t="str">
        <f>IF(Deník!$W556&lt;&gt;"",IF(Deník!$Y556=Statistika!$F$79,Deník!$W556,""),"")</f>
        <v/>
      </c>
      <c r="FV556" s="233" t="str">
        <f>IF(Deník!$W556&lt;&gt;"",IF(Deník!$Y556=Statistika!$F$80,Deník!$W556,""),"")</f>
        <v/>
      </c>
      <c r="FW556" s="233" t="str">
        <f>IF(Deník!$W556&lt;&gt;"",IF(Deník!$Y556=Statistika!$F$81,Deník!$W556,""),"")</f>
        <v/>
      </c>
      <c r="FX556" s="233" t="str">
        <f>IF(Deník!$W556&lt;&gt;"",IF(Deník!$Y556=Statistika!$F$82,Deník!$W556,""),"")</f>
        <v/>
      </c>
      <c r="FY556" s="233" t="str">
        <f>IF(Deník!$W556&lt;&gt;"",IF(Deník!$Y556=Statistika!$F$83,Deník!$W556,""),"")</f>
        <v/>
      </c>
      <c r="FZ556" s="233" t="str">
        <f>IF(Deník!$W556&lt;&gt;"",IF(Deník!$Y556=Statistika!$F$84,Deník!$W556,""),"")</f>
        <v/>
      </c>
      <c r="GA556" s="233" t="str">
        <f>IF(Deník!$W556&lt;&gt;"",IF(Deník!$Y556=Statistika!$F$85,Deník!$W556,""),"")</f>
        <v/>
      </c>
      <c r="GB556" s="233" t="str">
        <f>IF(Deník!$W556&lt;&gt;"",IF(Deník!$Y556=Statistika!$F$86,Deník!$W556,""),"")</f>
        <v/>
      </c>
      <c r="GC556" s="233" t="str">
        <f>IF(Deník!$W556&lt;&gt;"",IF(Deník!$Y556=Statistika!$F$87,Deník!$W556,""),"")</f>
        <v/>
      </c>
      <c r="GD556" s="233" t="str">
        <f>IF(Deník!$W556&lt;&gt;"",IF(Deník!$Y556=Statistika!$F$88,Deník!$W556,""),"")</f>
        <v/>
      </c>
      <c r="GE556" s="233" t="str">
        <f>IF(Deník!$W556&lt;&gt;"",IF(Deník!$Y556=Statistika!$F$89,Deník!$W556,""),"")</f>
        <v/>
      </c>
      <c r="GF556" s="233" t="str">
        <f>IF(Deník!$W556&lt;&gt;"",IF(Deník!$Y556=Statistika!$F$90,Deník!$W556,""),"")</f>
        <v/>
      </c>
      <c r="GG556" s="233" t="str">
        <f>IF(Deník!$W556&lt;&gt;"",IF(Deník!$Y556=Statistika!$F$91,Deník!$W556,""),"")</f>
        <v/>
      </c>
      <c r="GH556" s="233"/>
      <c r="GI556" s="233" t="str">
        <f>IF(Deník!$W556&lt;&gt;"",IF(Deník!$AB556=Statistika!$L$100,Deník!$W556,""),"")</f>
        <v/>
      </c>
      <c r="GJ556" s="233" t="str">
        <f>IF(Deník!$W556&lt;&gt;"",IF(Deník!$AB556=Statistika!$L$101,Deník!$W556,""),"")</f>
        <v/>
      </c>
      <c r="GK556" s="233" t="str">
        <f>IF(Deník!$W556&lt;&gt;"",IF(Deník!$AB556=Statistika!$L$102,Deník!$W556,""),"")</f>
        <v/>
      </c>
      <c r="GL556" s="233" t="str">
        <f>IF(Deník!$W556&lt;&gt;"",IF(Deník!$AB556=Statistika!$L$103,Deník!$W556,""),"")</f>
        <v/>
      </c>
      <c r="GM556" s="233" t="str">
        <f>IF(Deník!$W556&lt;&gt;"",IF(Deník!$AB556=Statistika!$L$104,Deník!$W556,""),"")</f>
        <v/>
      </c>
      <c r="GN556" s="233" t="str">
        <f>IF(Deník!$W556&lt;&gt;"",IF(Deník!$AB556=Statistika!$L$105,Deník!$W556,""),"")</f>
        <v/>
      </c>
      <c r="GO556" s="233" t="str">
        <f>IF(Deník!$W556&lt;&gt;"",IF(Deník!$AB556=Statistika!$L$106,Deník!$W556,""),"")</f>
        <v/>
      </c>
      <c r="GP556" s="233" t="str">
        <f>IF(Deník!$W556&lt;&gt;"",IF(Deník!$AB556=Statistika!$L$107,Deník!$W556,""),"")</f>
        <v/>
      </c>
      <c r="GQ556" s="233" t="str">
        <f>IF(Deník!$W556&lt;&gt;"",IF(Deník!$AB556=Statistika!$L$108,Deník!$W556,""),"")</f>
        <v/>
      </c>
      <c r="GS556" s="233" t="str">
        <f>IF(Deník!$W556&lt;0,IF(Deník!$AC556=Statistika!$F$117,Deník!$W556,""),"")</f>
        <v/>
      </c>
      <c r="GT556" s="233" t="str">
        <f>IF(Deník!$W556&lt;0,IF(Deník!$AC556=Statistika!$F$118,Deník!$W556,""),"")</f>
        <v/>
      </c>
      <c r="GU556" s="233" t="str">
        <f>IF(Deník!$W556&lt;0,IF(Deník!$AC556=Statistika!$F$119,Deník!$W556,""),"")</f>
        <v/>
      </c>
      <c r="GV556" s="233" t="str">
        <f>IF(Deník!$W556&lt;0,IF(Deník!$AC556=Statistika!$F$120,Deník!$W556,""),"")</f>
        <v/>
      </c>
      <c r="GW556" s="233" t="str">
        <f>IF(Deník!$W556&lt;0,IF(Deník!$AC556=Statistika!$F$121,Deník!$W556,""),"")</f>
        <v/>
      </c>
      <c r="GX556" s="233" t="str">
        <f>IF(Deník!$W556&lt;0,IF(Deník!$AC556=Statistika!$F$122,Deník!$W556,""),"")</f>
        <v/>
      </c>
      <c r="GY556" s="233" t="str">
        <f>IF(Deník!$W556&lt;0,IF(Deník!$AC556=Statistika!$F$123,Deník!$W556,""),"")</f>
        <v/>
      </c>
      <c r="GZ556" s="233" t="str">
        <f>IF(Deník!$W556&lt;0,IF(Deník!$AC556=Statistika!$F$124,Deník!$W556,""),"")</f>
        <v/>
      </c>
      <c r="HA556" s="233" t="str">
        <f>IF(Deník!$W556&lt;0,IF(Deník!$AC556=Statistika!$F$125,Deník!$W556,""),"")</f>
        <v/>
      </c>
      <c r="HC556" s="233" t="str">
        <f>IF(Deník!$W556&lt;0,IF(Deník!$AD556=Statistika!$F$133,Deník!$W556,""),"")</f>
        <v/>
      </c>
      <c r="HD556" s="233" t="str">
        <f>IF(Deník!$W556&lt;0,IF(Deník!$AD556=Statistika!$F$134,Deník!$W556,""),"")</f>
        <v/>
      </c>
      <c r="HE556" s="233" t="str">
        <f>IF(Deník!$W556&lt;0,IF(Deník!$AD556=Statistika!$F$135,Deník!$W556,""),"")</f>
        <v/>
      </c>
      <c r="HF556" s="233" t="str">
        <f>IF(Deník!$W556&lt;0,IF(Deník!$AD556=Statistika!$F$136,Deník!$W556,""),"")</f>
        <v/>
      </c>
      <c r="HG556" s="233" t="str">
        <f>IF(Deník!$W556&lt;0,IF(Deník!$AD556=Statistika!$F$137,Deník!$W556,""),"")</f>
        <v/>
      </c>
      <c r="ID556" s="8">
        <f>Tabulka4[[#This Row],[Sloupec3]]</f>
        <v>0</v>
      </c>
      <c r="IE556" s="17" t="str">
        <f>IF(AND([1]Deník!$C556&gt;='[1]Měsíční shrnutí'!$D$1,[1]Deník!$C556&lt;='[1]Měsíční shrnutí'!$F$1),[1]Deník!$X556,"")</f>
        <v/>
      </c>
    </row>
    <row r="557" spans="1:239">
      <c r="A557" s="8">
        <f>Deník!C558</f>
        <v>0</v>
      </c>
      <c r="B557" s="50" t="str">
        <f>Deník!R558</f>
        <v/>
      </c>
      <c r="C557" s="102" t="str">
        <f>IF(AND(Deník!R558&gt;1,Deník!R558&lt;&gt;""),1,"")</f>
        <v/>
      </c>
      <c r="D557" s="102" t="str">
        <f>IF(AND(Deník!R558&lt;=0,Deník!R558&lt;&gt;""),1,"")</f>
        <v/>
      </c>
      <c r="E557" s="103" t="str">
        <f>IF(AND(Deník!R558&gt;=0,Deník!R558&lt;=1),1,"")</f>
        <v/>
      </c>
      <c r="F557" s="79" t="str">
        <f>IF(Deník!R558&lt;&gt;"",Deník!R558+F556,"")</f>
        <v/>
      </c>
      <c r="G557" s="85"/>
      <c r="H557" s="54" t="str">
        <f>IF(MONTH(Deník!$C557)=H$2,IF(AND(Deník!$R557&gt;=0,Deník!$R557&lt;=1),"BE",Deník!$R557),"")</f>
        <v/>
      </c>
      <c r="I557" s="11" t="str">
        <f>IF(MONTH(Deník!$C557)=I$2,IF(AND(Deník!$R557&gt;=0,Deník!$R557&lt;=1),"BE",Deník!$R557),"")</f>
        <v/>
      </c>
      <c r="J557" s="11" t="str">
        <f>IF(MONTH(Deník!$C557)=J$2,IF(AND(Deník!$R557&gt;=0,Deník!$R557&lt;=1),"BE",Deník!$R557),"")</f>
        <v/>
      </c>
      <c r="K557" s="11" t="str">
        <f>IF(MONTH(Deník!$C557)=K$2,IF(AND(Deník!$R557&gt;=0,Deník!$R557&lt;=1),"BE",Deník!$R557),"")</f>
        <v/>
      </c>
      <c r="L557" s="11" t="str">
        <f>IF(MONTH(Deník!$C557)=L$2,IF(AND(Deník!$R557&gt;=0,Deník!$R557&lt;=1),"BE",Deník!$R557),"")</f>
        <v/>
      </c>
      <c r="M557" s="11" t="str">
        <f>IF(MONTH(Deník!$C557)=M$2,IF(AND(Deník!$R557&gt;=0,Deník!$R557&lt;=1),"BE",Deník!$R557),"")</f>
        <v/>
      </c>
      <c r="N557" s="11" t="str">
        <f>IF(MONTH(Deník!$C557)=N$2,IF(AND(Deník!$R557&gt;=0,Deník!$R557&lt;=1),"BE",Deník!$R557),"")</f>
        <v/>
      </c>
      <c r="O557" s="11" t="str">
        <f>IF(MONTH(Deník!$C557)=O$2,IF(AND(Deník!$R557&gt;=0,Deník!$R557&lt;=1),"BE",Deník!$R557),"")</f>
        <v/>
      </c>
      <c r="P557" s="11" t="str">
        <f>IF(MONTH(Deník!$C557)=P$2,IF(AND(Deník!$R557&gt;=0,Deník!$R557&lt;=1),"BE",Deník!$R557),"")</f>
        <v/>
      </c>
      <c r="Q557" s="11" t="str">
        <f>IF(MONTH(Deník!$C557)=Q$2,IF(AND(Deník!$R557&gt;=0,Deník!$R557&lt;=1),"BE",Deník!$R557),"")</f>
        <v/>
      </c>
      <c r="R557" s="11" t="str">
        <f>IF(MONTH(Deník!$C557)=R$2,IF(AND(Deník!$R557&gt;=0,Deník!$R557&lt;=1),"BE",Deník!$R557),"")</f>
        <v/>
      </c>
      <c r="S557" s="57" t="str">
        <f>IF(MONTH(Deník!$C557)=S$2,IF(AND(Deník!$R557&gt;=0,Deník!$R557&lt;=1),"BE",Deník!$R557),"")</f>
        <v/>
      </c>
      <c r="U557" s="12"/>
      <c r="V557" s="12"/>
      <c r="X557" s="600" t="str">
        <f>IF(Deník!$R557&lt;&gt;"",IF(Deník!$B557=Statistika!$F$63,IF(AND(Deník!$R557&gt;=0,Deník!$R557&lt;=1),"BE",Deník!$R557),""),"")</f>
        <v/>
      </c>
      <c r="Y557" s="13" t="str">
        <f>IF(Deník!$R557&lt;&gt;"",IF(Deník!$B557=Statistika!$F$64,IF(AND(Deník!$R557&gt;=0,Deník!$R557&lt;=1),"BE",Deník!$R557),""),"")</f>
        <v/>
      </c>
      <c r="Z557" s="13" t="str">
        <f>IF(Deník!$R557&lt;&gt;"",IF(Deník!$B557=Statistika!$F$65,IF(AND(Deník!$R557&gt;=0,Deník!$R557&lt;=1),"BE",Deník!$R557),""),"")</f>
        <v/>
      </c>
      <c r="AA557" s="13" t="str">
        <f>IF(Deník!$R557&lt;&gt;"",IF(Deník!$B557=Statistika!$F$66,IF(AND(Deník!$R557&gt;=0,Deník!$R557&lt;=1),"BE",Deník!$R557),""),"")</f>
        <v/>
      </c>
      <c r="AB557" s="13" t="str">
        <f>IF(Deník!$R557&lt;&gt;"",IF(Deník!$B557=Statistika!$F$67,IF(AND(Deník!$R557&gt;=0,Deník!$R557&lt;=1),"BE",Deník!$R557),""),"")</f>
        <v/>
      </c>
      <c r="AC557" s="13" t="str">
        <f>IF(Deník!$R557&lt;&gt;"",IF(Deník!$B557=Statistika!$F$68,IF(AND(Deník!$R557&gt;=0,Deník!$R557&lt;=1),"BE",Deník!$R557),""),"")</f>
        <v/>
      </c>
      <c r="AD557" s="13" t="str">
        <f>IF(Deník!$R557&lt;&gt;"",IF(Deník!$B557=Statistika!$F$69,IF(AND(Deník!$R557&gt;=0,Deník!$R557&lt;=1),"BE",Deník!$R557),""),"")</f>
        <v/>
      </c>
      <c r="AE557" s="601" t="str">
        <f>IF(Deník!$R557&lt;&gt;"",IF(Deník!$B557=Statistika!$F$70,IF(AND(Deník!$R557&gt;=0,Deník!$R557&lt;=1),"BE",Deník!$R557),""),"")</f>
        <v/>
      </c>
      <c r="AF557" s="90"/>
      <c r="AG557" s="63" t="str">
        <f>IF(Deník!$R557&lt;&gt;"",IF(Deník!$J557="L",IF(AND(Deník!$R557&gt;=0,Deník!$R557&lt;=1),"BE",Deník!$R557),""),"")</f>
        <v/>
      </c>
      <c r="AH557" s="13" t="str">
        <f>IF(Deník!$R557&lt;&gt;"",IF(Deník!$J557="S",IF(AND(Deník!$R557&gt;=0,Deník!$R557&lt;=1),"BE",Deník!$R557),""),"")</f>
        <v/>
      </c>
      <c r="AI557" s="95"/>
      <c r="AJ557" s="71" t="str">
        <f>IF(Deník!N558&lt;&gt;"",Deník!N558*-1,"")</f>
        <v/>
      </c>
      <c r="AK557" s="88"/>
      <c r="AL557" s="63" t="str">
        <f>IF(WEEKDAY(Deník!$C557,2)=1,IF(AND(Deník!$R557&gt;=0,Deník!$R557&lt;=1),"BE",Deník!$R557),"")</f>
        <v/>
      </c>
      <c r="AM557" s="13" t="str">
        <f>IF(WEEKDAY(Deník!$C557,2)=2,IF(AND(Deník!$R557&gt;=0,Deník!$R557&lt;=1),"BE",Deník!$R557),"")</f>
        <v/>
      </c>
      <c r="AN557" s="13" t="str">
        <f>IF(WEEKDAY(Deník!$C557,2)=3,IF(AND(Deník!$R557&gt;=0,Deník!$R557&lt;=1),"BE",Deník!$R557),"")</f>
        <v/>
      </c>
      <c r="AO557" s="13" t="str">
        <f>IF(WEEKDAY(Deník!$C557,2)=4,IF(AND(Deník!$R557&gt;=0,Deník!$R557&lt;=1),"BE",Deník!$R557),"")</f>
        <v/>
      </c>
      <c r="AP557" s="60" t="str">
        <f>IF(WEEKDAY(Deník!$C557,2)=5,IF(AND(Deník!$R557&gt;=0,Deník!$R557&lt;=1),"BE",Deník!$R557),"")</f>
        <v/>
      </c>
      <c r="AQ557" s="99"/>
      <c r="AR557" s="100">
        <f>Deník!D557</f>
        <v>0</v>
      </c>
      <c r="AS557" s="63" t="str">
        <f>IF(Deník!$D557&lt;&gt;"",IF(AND(Deník!$D557&gt;=AS$2,Deník!$D557&lt;=AS$3),IF(AND(Deník!$R557&gt;=0,Deník!$R557&lt;=1),"BE",Deník!$R557),""),"")</f>
        <v/>
      </c>
      <c r="AT557" s="63" t="str">
        <f>IF(Deník!$D557&lt;&gt;"",IF(AND(Deník!$D557&gt;=AT$2,Deník!$D557&lt;=AT$3),IF(AND(Deník!$R557&gt;=0,Deník!$R557&lt;=1),"BE",Deník!$R557),""),"")</f>
        <v/>
      </c>
      <c r="AU557" s="63" t="str">
        <f>IF(Deník!$D557&lt;&gt;"",IF(AND(Deník!$D557&gt;=AU$2,Deník!$D557&lt;=AU$3),IF(AND(Deník!$R557&gt;=0,Deník!$R557&lt;=1),"BE",Deník!$R557),""),"")</f>
        <v/>
      </c>
      <c r="AV557" s="63" t="str">
        <f>IF(Deník!$D557&lt;&gt;"",IF(AND(Deník!$D557&gt;=AV$2,Deník!$D557&lt;=AV$3),IF(AND(Deník!$R557&gt;=0,Deník!$R557&lt;=1),"BE",Deník!$R557),""),"")</f>
        <v/>
      </c>
      <c r="AW557" s="63" t="str">
        <f>IF(Deník!$D557&lt;&gt;"",IF(AND(Deník!$D557&gt;=AW$2,Deník!$D557&lt;=AW$3),IF(AND(Deník!$R557&gt;=0,Deník!$R557&lt;=1),"BE",Deník!$R557),""),"")</f>
        <v/>
      </c>
      <c r="AX557" s="63" t="str">
        <f>IF(Deník!$D557&lt;&gt;"",IF(AND(Deník!$D557&gt;=AX$2,Deník!$D557&lt;=AX$3),IF(AND(Deník!$R557&gt;=0,Deník!$R557&lt;=1),"BE",Deník!$R557),""),"")</f>
        <v/>
      </c>
      <c r="AY557" s="63" t="str">
        <f>IF(Deník!$D557&lt;&gt;"",IF(AND(Deník!$D557&gt;=AY$2,Deník!$D557&lt;=AY$3),IF(AND(Deník!$R557&gt;=0,Deník!$R557&lt;=1),"BE",Deník!$R557),""),"")</f>
        <v/>
      </c>
      <c r="AZ557" s="63" t="str">
        <f>IF(Deník!$D557&lt;&gt;"",IF(AND(Deník!$D557&gt;=AZ$2,Deník!$D557&lt;=AZ$3),IF(AND(Deník!$R557&gt;=0,Deník!$R557&lt;=1),"BE",Deník!$R557),""),"")</f>
        <v/>
      </c>
      <c r="BA557" s="63" t="str">
        <f>IF(Deník!$D557&lt;&gt;"",IF(AND(Deník!$D557&gt;=BA$2,Deník!$D557&lt;=BA$3),IF(AND(Deník!$R557&gt;=0,Deník!$R557&lt;=1),"BE",Deník!$R557),""),"")</f>
        <v/>
      </c>
      <c r="BB557" s="63" t="str">
        <f>IF(Deník!$D557&lt;&gt;"",IF(AND(Deník!$D557&gt;=BB$2,Deník!$D557&lt;=BB$3),IF(AND(Deník!$R557&gt;=0,Deník!$R557&lt;=1),"BE",Deník!$R557),""),"")</f>
        <v/>
      </c>
      <c r="BC557" s="71" t="str">
        <f>IF(Deník!$D557&lt;&gt;"",IF(AND(Deník!$D557&gt;=BC$2,Deník!$D557&lt;=BC$3),IF(AND(Deník!$R557&gt;=0,Deník!$R557&lt;=1),"BE",Deník!$R557),""),"")</f>
        <v/>
      </c>
      <c r="BD557" s="20" t="str">
        <f>IF(Deník!$J558="S",(Deník!$M558-Deník!$K558),IF(Deník!$J558="L",(Deník!$K558-Deník!$M558),""))</f>
        <v/>
      </c>
      <c r="BE557" s="20" t="str">
        <f>IF(Deník!$J558="S",(Deník!$K558-Deník!$O558),IF(Deník!$J558="L",(Deník!$O558-Deník!$K558),""))</f>
        <v/>
      </c>
      <c r="BF557" s="20" t="str">
        <f>IF(Deník!$J558="S",(Deník!$K558-Deník!$L558),IF(Deník!$J558="L",(Deník!$L558-Deník!$K558),""))</f>
        <v/>
      </c>
      <c r="BG557" s="20" t="str">
        <f>IF(Deník!$J558="S",(Deník!$K558-Deník!$S558),IF(Deník!$J558="L",(Deník!$S558-Deník!$K558),""))</f>
        <v/>
      </c>
      <c r="BH557" s="20" t="str">
        <f>IF(Deník!$J558="S",(Deník!$K558-Deník!$U558),IF(Deník!$J558="L",(Deník!$U558-Deník!$K558),""))</f>
        <v/>
      </c>
      <c r="BI557" s="20" t="str">
        <f>IF(Deník!$R557&gt;1,Deník!$R557,"")</f>
        <v/>
      </c>
      <c r="BJ557" s="20" t="str">
        <f>IF(Deník!$R557&lt;0,Deník!$R557,"")</f>
        <v/>
      </c>
      <c r="BK557" s="17"/>
      <c r="BM557" s="233" t="str">
        <f>IF(Deník!$R557&lt;&gt;"",IF(Deník!$Y557=Statistika!$F$78,IF(AND(Deník!$R557&gt;=0,Deník!$R557&lt;=1),"BE",Deník!$R557),""),"")</f>
        <v/>
      </c>
      <c r="BN557" s="233" t="str">
        <f>IF(Deník!$R557&lt;&gt;"",IF(Deník!$Y557=Statistika!$F$79,IF(AND(Deník!$R557&gt;=0,Deník!$R557&lt;=1),"BE",Deník!$R557),""),"")</f>
        <v/>
      </c>
      <c r="BO557" s="233" t="str">
        <f>IF(Deník!$R557&lt;&gt;"",IF(Deník!$Y557=Statistika!$F$80,IF(AND(Deník!$R557&gt;=0,Deník!$R557&lt;=1),"BE",Deník!$R557),""),"")</f>
        <v/>
      </c>
      <c r="BP557" s="233" t="str">
        <f>IF(Deník!$R557&lt;&gt;"",IF(Deník!$Y557=Statistika!$F$81,IF(AND(Deník!$R557&gt;=0,Deník!$R557&lt;=1),"BE",Deník!$R557),""),"")</f>
        <v/>
      </c>
      <c r="BQ557" s="233" t="str">
        <f>IF(Deník!$R557&lt;&gt;"",IF(Deník!$Y557=Statistika!$F$82,IF(AND(Deník!$R557&gt;=0,Deník!$R557&lt;=1),"BE",Deník!$R557),""),"")</f>
        <v/>
      </c>
      <c r="BR557" s="233" t="str">
        <f>IF(Deník!$R557&lt;&gt;"",IF(Deník!$Y557=Statistika!$F$83,IF(AND(Deník!$R557&gt;=0,Deník!$R557&lt;=1),"BE",Deník!$R557),""),"")</f>
        <v/>
      </c>
      <c r="BS557" s="233" t="str">
        <f>IF(Deník!$R557&lt;&gt;"",IF(Deník!$Y557=Statistika!$F$84,IF(AND(Deník!$R557&gt;=0,Deník!$R557&lt;=1),"BE",Deník!$R557),""),"")</f>
        <v/>
      </c>
      <c r="BT557" s="233" t="str">
        <f>IF(Deník!$R557&lt;&gt;"",IF(Deník!$Y557=Statistika!$F$85,IF(AND(Deník!$R557&gt;=0,Deník!$R557&lt;=1),"BE",Deník!$R557),""),"")</f>
        <v/>
      </c>
      <c r="BU557" s="233" t="str">
        <f>IF(Deník!$R557&lt;&gt;"",IF(Deník!$Y557=Statistika!$F$86,IF(AND(Deník!$R557&gt;=0,Deník!$R557&lt;=1),"BE",Deník!$R557),""),"")</f>
        <v/>
      </c>
      <c r="BV557" s="233" t="str">
        <f>IF(Deník!$R557&lt;&gt;"",IF(Deník!$Y557=Statistika!$F$87,IF(AND(Deník!$R557&gt;=0,Deník!$R557&lt;=1),"BE",Deník!$R557),""),"")</f>
        <v/>
      </c>
      <c r="BW557" s="233" t="str">
        <f>IF(Deník!$R557&lt;&gt;"",IF(Deník!$Y557=Statistika!$F$88,IF(AND(Deník!$R557&gt;=0,Deník!$R557&lt;=1),"BE",Deník!$R557),""),"")</f>
        <v/>
      </c>
      <c r="BX557" s="233" t="str">
        <f>IF(Deník!$R557&lt;&gt;"",IF(Deník!$Y557=Statistika!$F$89,IF(AND(Deník!$R557&gt;=0,Deník!$R557&lt;=1),"BE",Deník!$R557),""),"")</f>
        <v/>
      </c>
      <c r="BY557" s="233" t="str">
        <f>IF(Deník!$R557&lt;&gt;"",IF(Deník!$Y557=Statistika!$F$90,IF(AND(Deník!$R557&gt;=0,Deník!$R557&lt;=1),"BE",Deník!$R557),""),"")</f>
        <v/>
      </c>
      <c r="BZ557" s="233" t="str">
        <f>IF(Deník!$R557&lt;&gt;"",IF(Deník!$Y557=Statistika!$F$91,IF(AND(Deník!$R557&gt;=0,Deník!$R557&lt;=1),"BE",Deník!$R557),""),"")</f>
        <v/>
      </c>
      <c r="CA557" s="233"/>
      <c r="CB557" s="233" t="str">
        <f>IF(Deník!$R557&lt;&gt;"",IF(Deník!$AB557="SL",IF(AND(Deník!$R557&gt;=0,Deník!$R557&lt;=1),"BE",Deník!$R557),""),"")</f>
        <v/>
      </c>
      <c r="CC557" s="233" t="str">
        <f>IF(Deník!$R557&lt;&gt;"",IF(Deník!$AB557="BE10",IF(AND(Deník!$R557&gt;=0,Deník!$R557&lt;=1),"BE",Deník!$R557),""),"")</f>
        <v/>
      </c>
      <c r="CD557" s="233" t="str">
        <f>IF(Deník!$R557&lt;&gt;"",IF(Deník!$AB557="BE15",IF(AND(Deník!$R557&gt;=0,Deník!$R557&lt;=1),"BE",Deník!$R557),""),"")</f>
        <v/>
      </c>
      <c r="CE557" s="233" t="str">
        <f>IF(Deník!$R557&lt;&gt;"",IF(Deník!$AB557="BE20",IF(AND(Deník!$R557&gt;=0,Deník!$R557&lt;=1),"BE",Deník!$R557),""),"")</f>
        <v/>
      </c>
      <c r="CF557" s="233" t="str">
        <f>IF(Deník!$R557&lt;&gt;"",IF(Deník!$AB557="TP1",IF(AND(Deník!$R557&gt;=0,Deník!$R557&lt;=1),"BE",Deník!$R557),""),"")</f>
        <v/>
      </c>
      <c r="CG557" s="233" t="str">
        <f>IF(Deník!$R557&lt;&gt;"",IF(Deník!$AB557="TP2",IF(AND(Deník!$R557&gt;=0,Deník!$R557&lt;=1),"BE",Deník!$R557),""),"")</f>
        <v/>
      </c>
      <c r="CH557" s="233" t="str">
        <f>IF(Deník!$R557&lt;&gt;"",IF(Deník!$AB557="TP3",IF(AND(Deník!$R557&gt;=0,Deník!$R557&lt;=1),"BE",Deník!$R557),""),"")</f>
        <v/>
      </c>
      <c r="CI557" s="233" t="str">
        <f>IF(Deník!$R557&lt;&gt;"",IF(Deník!$AB557="Trailing SL",IF(AND(Deník!$R557&gt;=0,Deník!$R557&lt;=1),"BE",Deník!$R557),""),"")</f>
        <v/>
      </c>
      <c r="CJ557" s="233" t="str">
        <f>IF(Deník!$R557&lt;&gt;"",IF(Deník!$AB557="Manual",IF(AND(Deník!$R557&gt;=0,Deník!$R557&lt;=1),"BE",Deník!$R557),""),"")</f>
        <v/>
      </c>
      <c r="CK557" s="233"/>
      <c r="CL557" s="233" t="str">
        <f>IF(Deník!$R557&lt;0,IF(Deník!$AC557=Statistika!$F$117,Deník!$R557,""),"")</f>
        <v/>
      </c>
      <c r="CM557" s="233" t="str">
        <f>IF(Deník!$R557&lt;0,IF(Deník!$AC557=Statistika!$F$118,Deník!$R557,""),"")</f>
        <v/>
      </c>
      <c r="CN557" s="233" t="str">
        <f>IF(Deník!$R557&lt;0,IF(Deník!$AC557=Statistika!$F$119,Deník!$R557,""),"")</f>
        <v/>
      </c>
      <c r="CO557" s="233" t="str">
        <f>IF(Deník!$R557&lt;0,IF(Deník!$AC557=Statistika!$F$120,Deník!$R557,""),"")</f>
        <v/>
      </c>
      <c r="CP557" s="233" t="str">
        <f>IF(Deník!$R557&lt;0,IF(Deník!$AC557=Statistika!$F$121,Deník!$R557,""),"")</f>
        <v/>
      </c>
      <c r="CQ557" s="233" t="str">
        <f>IF(Deník!$R557&lt;0,IF(Deník!$AC557=Statistika!$F$122,Deník!$R557,""),"")</f>
        <v/>
      </c>
      <c r="CR557" s="233" t="str">
        <f>IF(Deník!$R557&lt;0,IF(Deník!$AC557=Statistika!$F$123,Deník!$R557,""),"")</f>
        <v/>
      </c>
      <c r="CS557" s="233" t="str">
        <f>IF(Deník!$R557&lt;0,IF(Deník!$AC557=Statistika!$F$124,Deník!$R557,""),"")</f>
        <v/>
      </c>
      <c r="CT557" s="233" t="str">
        <f>IF(Deník!$R557&lt;0,IF(Deník!$AC557=Statistika!$F$125,Deník!$R557,""),"")</f>
        <v/>
      </c>
      <c r="CU557" s="233"/>
      <c r="CV557" s="233" t="str">
        <f>IF(Deník!$R557&lt;0,IF(Deník!$AD557=$CV$2,Deník!$R557,""),"")</f>
        <v/>
      </c>
      <c r="CW557" s="233" t="str">
        <f>IF(Deník!$R557&lt;0,IF(Deník!$AD557=$CW$2,Deník!$R557,""),"")</f>
        <v/>
      </c>
      <c r="CX557" s="233" t="str">
        <f>IF(Deník!$R557&lt;0,IF(Deník!$AD557=$CX$2,Deník!$R557,""),"")</f>
        <v/>
      </c>
      <c r="CY557" s="233" t="str">
        <f>IF(Deník!$R557&lt;0,IF(Deník!$AD557=$CY$2,Deník!$R557,""),"")</f>
        <v/>
      </c>
      <c r="CZ557" s="233" t="str">
        <f>IF(Deník!$R557&lt;0,IF(Deník!$AD557=$CZ$2,Deník!$R557,""),"")</f>
        <v/>
      </c>
      <c r="DL557" s="221">
        <f t="shared" si="22"/>
        <v>93847.029999999984</v>
      </c>
      <c r="DM557" s="220">
        <f t="shared" si="21"/>
        <v>-6.1529700000000132E-2</v>
      </c>
      <c r="DO557" s="50">
        <f>Deník!W558</f>
        <v>0</v>
      </c>
      <c r="DP557" s="102" t="str">
        <f>IF(AND(Deník!W558&gt;0),1,"")</f>
        <v/>
      </c>
      <c r="DQ557" s="102">
        <f>IF(AND(Deník!W558&lt;=0),1,"")</f>
        <v>1</v>
      </c>
      <c r="DR557" s="227"/>
      <c r="DS557" s="228"/>
      <c r="DT557" s="85"/>
      <c r="DU557" s="54">
        <f>IF(MONTH(Deník!$C557)=DU$2,Deník!$W557,"")</f>
        <v>0</v>
      </c>
      <c r="DV557" s="222" t="str">
        <f>IF(MONTH(Deník!$C557)=DV$2,Deník!$W557,"")</f>
        <v/>
      </c>
      <c r="DW557" s="222" t="str">
        <f>IF(MONTH(Deník!$C557)=DW$2,Deník!$W557,"")</f>
        <v/>
      </c>
      <c r="DX557" s="222" t="str">
        <f>IF(MONTH(Deník!$C557)=DX$2,Deník!$W557,"")</f>
        <v/>
      </c>
      <c r="DY557" s="222" t="str">
        <f>IF(MONTH(Deník!$C557)=DY$2,Deník!$W557,"")</f>
        <v/>
      </c>
      <c r="DZ557" s="222" t="str">
        <f>IF(MONTH(Deník!$C557)=DZ$2,Deník!$W557,"")</f>
        <v/>
      </c>
      <c r="EA557" s="222" t="str">
        <f>IF(MONTH(Deník!$C557)=EA$2,Deník!$W557,"")</f>
        <v/>
      </c>
      <c r="EB557" s="222" t="str">
        <f>IF(MONTH(Deník!$C557)=EB$2,Deník!$W557,"")</f>
        <v/>
      </c>
      <c r="EC557" s="222" t="str">
        <f>IF(MONTH(Deník!$C557)=EC$2,Deník!$W557,"")</f>
        <v/>
      </c>
      <c r="ED557" s="222" t="str">
        <f>IF(MONTH(Deník!$C557)=ED$2,Deník!$W557,"")</f>
        <v/>
      </c>
      <c r="EE557" s="222" t="str">
        <f>IF(MONTH(Deník!$C557)=EE$2,Deník!$W557,"")</f>
        <v/>
      </c>
      <c r="EF557" s="222" t="str">
        <f>IF(MONTH(Deník!$C557)=EF$2,Deník!$W557,"")</f>
        <v/>
      </c>
      <c r="EI557" s="600" t="str">
        <f>IF(Deník!$W557&lt;&gt;"",IF(Deník!$B557=Statistika!$F$63,Deník!$W557,""),"")</f>
        <v/>
      </c>
      <c r="EJ557" s="13" t="str">
        <f>IF(Deník!$W557&lt;&gt;"",IF(Deník!$B557=Statistika!$F$64,Deník!$W557,""),"")</f>
        <v/>
      </c>
      <c r="EK557" s="13" t="str">
        <f>IF(Deník!$W557&lt;&gt;"",IF(Deník!$B557=Statistika!$F$65,Deník!$W557,""),"")</f>
        <v/>
      </c>
      <c r="EL557" s="13" t="str">
        <f>IF(Deník!$W557&lt;&gt;"",IF(Deník!$B557=Statistika!$F$66,Deník!$W557,""),"")</f>
        <v/>
      </c>
      <c r="EM557" s="13" t="str">
        <f>IF(Deník!$W557&lt;&gt;"",IF(Deník!$B557=Statistika!$F$67,Deník!$W557,""),"")</f>
        <v/>
      </c>
      <c r="EN557" s="13" t="str">
        <f>IF(Deník!$W557&lt;&gt;"",IF(Deník!$B557=Statistika!$F$68,Deník!$W557,""),"")</f>
        <v/>
      </c>
      <c r="EO557" s="13" t="str">
        <f>IF(Deník!$W557&lt;&gt;"",IF(Deník!$B557=Statistika!$F$69,Deník!$W557,""),"")</f>
        <v/>
      </c>
      <c r="EP557" s="601" t="str">
        <f>IF(Deník!$W557&lt;&gt;"",IF(Deník!$B557=Statistika!$F$70,Deník!$W557,""),"")</f>
        <v/>
      </c>
      <c r="EQ557" s="90"/>
      <c r="ER557" s="63" t="str">
        <f>IF(Deník!$W557&lt;&gt;"",IF(Deník!$J557="L",Deník!$W557,""),"")</f>
        <v/>
      </c>
      <c r="ES557" s="13" t="str">
        <f>IF(Deník!$W557&lt;&gt;"",IF(Deník!$J557="S",Deník!$W557,""),"")</f>
        <v/>
      </c>
      <c r="ET557" s="95"/>
      <c r="EU557" s="88"/>
      <c r="EV557" s="63" t="str">
        <f>IF(WEEKDAY(Deník!$C557,2)=1,Deník!$W557,"")</f>
        <v/>
      </c>
      <c r="EW557" s="13" t="str">
        <f>IF(WEEKDAY(Deník!$C557,2)=2,Deník!$W557,"")</f>
        <v/>
      </c>
      <c r="EX557" s="13" t="str">
        <f>IF(WEEKDAY(Deník!$C557,2)=3,Deník!$W557,"")</f>
        <v/>
      </c>
      <c r="EY557" s="13" t="str">
        <f>IF(WEEKDAY(Deník!$C557,2)=4,Deník!$W557,"")</f>
        <v/>
      </c>
      <c r="EZ557" s="60" t="str">
        <f>IF(WEEKDAY(Deník!$C557,2)=5,Deník!$W557,"")</f>
        <v/>
      </c>
      <c r="FA557" s="99"/>
      <c r="FB557" s="100">
        <f>Deník!D557</f>
        <v>0</v>
      </c>
      <c r="FC557" s="63">
        <f>IF($FB557&lt;&gt;"",IF(AND($FB557&gt;=FC$2,$FB557&lt;=FC$3),Deník!$W557,""))</f>
        <v>0</v>
      </c>
      <c r="FD557" s="63" t="str">
        <f>IF($FB557&lt;&gt;"",IF(AND($FB557&gt;=FD$2,$FB557&lt;=FD$3),Deník!$W557,""))</f>
        <v/>
      </c>
      <c r="FE557" s="63" t="str">
        <f>IF($FB557&lt;&gt;"",IF(AND($FB557&gt;=FE$2,$FB557&lt;=FE$3),Deník!$W557,""))</f>
        <v/>
      </c>
      <c r="FF557" s="63" t="str">
        <f>IF($FB557&lt;&gt;"",IF(AND($FB557&gt;=FF$2,$FB557&lt;=FF$3),Deník!$W557,""))</f>
        <v/>
      </c>
      <c r="FG557" s="63" t="str">
        <f>IF($FB557&lt;&gt;"",IF(AND($FB557&gt;=FG$2,$FB557&lt;=FG$3),Deník!$W557,""))</f>
        <v/>
      </c>
      <c r="FH557" s="63" t="str">
        <f>IF($FB557&lt;&gt;"",IF(AND($FB557&gt;=FH$2,$FB557&lt;=FH$3),Deník!$W557,""))</f>
        <v/>
      </c>
      <c r="FI557" s="63" t="str">
        <f>IF($FB557&lt;&gt;"",IF(AND($FB557&gt;=FI$2,$FB557&lt;=FI$3),Deník!$W557,""))</f>
        <v/>
      </c>
      <c r="FJ557" s="63" t="str">
        <f>IF($FB557&lt;&gt;"",IF(AND($FB557&gt;=FJ$2,$FB557&lt;=FJ$3),Deník!$W557,""))</f>
        <v/>
      </c>
      <c r="FK557" s="63" t="str">
        <f>IF($FB557&lt;&gt;"",IF(AND($FB557&gt;=FK$2,$FB557&lt;=FK$3),Deník!$W557,""))</f>
        <v/>
      </c>
      <c r="FL557" s="63" t="str">
        <f>IF($FB557&lt;&gt;"",IF(AND($FB557&gt;=FL$2,$FB557&lt;=FL$3),Deník!$W557,""))</f>
        <v/>
      </c>
      <c r="FM557" s="63" t="str">
        <f>IF($FB557&lt;&gt;"",IF(AND($FB557&gt;=FM$2,$FB557&lt;=FM$3),Deník!$W557,""))</f>
        <v/>
      </c>
      <c r="FN557" s="13"/>
      <c r="FO557" s="20" t="str">
        <f>IF(Deník!$W557&gt;1,Deník!$W557,"")</f>
        <v/>
      </c>
      <c r="FP557" s="20" t="str">
        <f>IF(Deník!$W557&lt;0,Deník!$W557,"")</f>
        <v/>
      </c>
      <c r="FQ557" s="17"/>
      <c r="FS557" s="233"/>
      <c r="FT557" s="233" t="str">
        <f>IF(Deník!$W557&lt;&gt;"",IF(Deník!$Y557=Statistika!$F$78,Deník!$W557,""),"")</f>
        <v/>
      </c>
      <c r="FU557" s="233" t="str">
        <f>IF(Deník!$W557&lt;&gt;"",IF(Deník!$Y557=Statistika!$F$79,Deník!$W557,""),"")</f>
        <v/>
      </c>
      <c r="FV557" s="233" t="str">
        <f>IF(Deník!$W557&lt;&gt;"",IF(Deník!$Y557=Statistika!$F$80,Deník!$W557,""),"")</f>
        <v/>
      </c>
      <c r="FW557" s="233" t="str">
        <f>IF(Deník!$W557&lt;&gt;"",IF(Deník!$Y557=Statistika!$F$81,Deník!$W557,""),"")</f>
        <v/>
      </c>
      <c r="FX557" s="233" t="str">
        <f>IF(Deník!$W557&lt;&gt;"",IF(Deník!$Y557=Statistika!$F$82,Deník!$W557,""),"")</f>
        <v/>
      </c>
      <c r="FY557" s="233" t="str">
        <f>IF(Deník!$W557&lt;&gt;"",IF(Deník!$Y557=Statistika!$F$83,Deník!$W557,""),"")</f>
        <v/>
      </c>
      <c r="FZ557" s="233" t="str">
        <f>IF(Deník!$W557&lt;&gt;"",IF(Deník!$Y557=Statistika!$F$84,Deník!$W557,""),"")</f>
        <v/>
      </c>
      <c r="GA557" s="233" t="str">
        <f>IF(Deník!$W557&lt;&gt;"",IF(Deník!$Y557=Statistika!$F$85,Deník!$W557,""),"")</f>
        <v/>
      </c>
      <c r="GB557" s="233" t="str">
        <f>IF(Deník!$W557&lt;&gt;"",IF(Deník!$Y557=Statistika!$F$86,Deník!$W557,""),"")</f>
        <v/>
      </c>
      <c r="GC557" s="233" t="str">
        <f>IF(Deník!$W557&lt;&gt;"",IF(Deník!$Y557=Statistika!$F$87,Deník!$W557,""),"")</f>
        <v/>
      </c>
      <c r="GD557" s="233" t="str">
        <f>IF(Deník!$W557&lt;&gt;"",IF(Deník!$Y557=Statistika!$F$88,Deník!$W557,""),"")</f>
        <v/>
      </c>
      <c r="GE557" s="233" t="str">
        <f>IF(Deník!$W557&lt;&gt;"",IF(Deník!$Y557=Statistika!$F$89,Deník!$W557,""),"")</f>
        <v/>
      </c>
      <c r="GF557" s="233" t="str">
        <f>IF(Deník!$W557&lt;&gt;"",IF(Deník!$Y557=Statistika!$F$90,Deník!$W557,""),"")</f>
        <v/>
      </c>
      <c r="GG557" s="233" t="str">
        <f>IF(Deník!$W557&lt;&gt;"",IF(Deník!$Y557=Statistika!$F$91,Deník!$W557,""),"")</f>
        <v/>
      </c>
      <c r="GH557" s="233"/>
      <c r="GI557" s="233" t="str">
        <f>IF(Deník!$W557&lt;&gt;"",IF(Deník!$AB557=Statistika!$L$100,Deník!$W557,""),"")</f>
        <v/>
      </c>
      <c r="GJ557" s="233" t="str">
        <f>IF(Deník!$W557&lt;&gt;"",IF(Deník!$AB557=Statistika!$L$101,Deník!$W557,""),"")</f>
        <v/>
      </c>
      <c r="GK557" s="233" t="str">
        <f>IF(Deník!$W557&lt;&gt;"",IF(Deník!$AB557=Statistika!$L$102,Deník!$W557,""),"")</f>
        <v/>
      </c>
      <c r="GL557" s="233" t="str">
        <f>IF(Deník!$W557&lt;&gt;"",IF(Deník!$AB557=Statistika!$L$103,Deník!$W557,""),"")</f>
        <v/>
      </c>
      <c r="GM557" s="233" t="str">
        <f>IF(Deník!$W557&lt;&gt;"",IF(Deník!$AB557=Statistika!$L$104,Deník!$W557,""),"")</f>
        <v/>
      </c>
      <c r="GN557" s="233" t="str">
        <f>IF(Deník!$W557&lt;&gt;"",IF(Deník!$AB557=Statistika!$L$105,Deník!$W557,""),"")</f>
        <v/>
      </c>
      <c r="GO557" s="233" t="str">
        <f>IF(Deník!$W557&lt;&gt;"",IF(Deník!$AB557=Statistika!$L$106,Deník!$W557,""),"")</f>
        <v/>
      </c>
      <c r="GP557" s="233" t="str">
        <f>IF(Deník!$W557&lt;&gt;"",IF(Deník!$AB557=Statistika!$L$107,Deník!$W557,""),"")</f>
        <v/>
      </c>
      <c r="GQ557" s="233" t="str">
        <f>IF(Deník!$W557&lt;&gt;"",IF(Deník!$AB557=Statistika!$L$108,Deník!$W557,""),"")</f>
        <v/>
      </c>
      <c r="GS557" s="233" t="str">
        <f>IF(Deník!$W557&lt;0,IF(Deník!$AC557=Statistika!$F$117,Deník!$W557,""),"")</f>
        <v/>
      </c>
      <c r="GT557" s="233" t="str">
        <f>IF(Deník!$W557&lt;0,IF(Deník!$AC557=Statistika!$F$118,Deník!$W557,""),"")</f>
        <v/>
      </c>
      <c r="GU557" s="233" t="str">
        <f>IF(Deník!$W557&lt;0,IF(Deník!$AC557=Statistika!$F$119,Deník!$W557,""),"")</f>
        <v/>
      </c>
      <c r="GV557" s="233" t="str">
        <f>IF(Deník!$W557&lt;0,IF(Deník!$AC557=Statistika!$F$120,Deník!$W557,""),"")</f>
        <v/>
      </c>
      <c r="GW557" s="233" t="str">
        <f>IF(Deník!$W557&lt;0,IF(Deník!$AC557=Statistika!$F$121,Deník!$W557,""),"")</f>
        <v/>
      </c>
      <c r="GX557" s="233" t="str">
        <f>IF(Deník!$W557&lt;0,IF(Deník!$AC557=Statistika!$F$122,Deník!$W557,""),"")</f>
        <v/>
      </c>
      <c r="GY557" s="233" t="str">
        <f>IF(Deník!$W557&lt;0,IF(Deník!$AC557=Statistika!$F$123,Deník!$W557,""),"")</f>
        <v/>
      </c>
      <c r="GZ557" s="233" t="str">
        <f>IF(Deník!$W557&lt;0,IF(Deník!$AC557=Statistika!$F$124,Deník!$W557,""),"")</f>
        <v/>
      </c>
      <c r="HA557" s="233" t="str">
        <f>IF(Deník!$W557&lt;0,IF(Deník!$AC557=Statistika!$F$125,Deník!$W557,""),"")</f>
        <v/>
      </c>
      <c r="HC557" s="233" t="str">
        <f>IF(Deník!$W557&lt;0,IF(Deník!$AD557=Statistika!$F$133,Deník!$W557,""),"")</f>
        <v/>
      </c>
      <c r="HD557" s="233" t="str">
        <f>IF(Deník!$W557&lt;0,IF(Deník!$AD557=Statistika!$F$134,Deník!$W557,""),"")</f>
        <v/>
      </c>
      <c r="HE557" s="233" t="str">
        <f>IF(Deník!$W557&lt;0,IF(Deník!$AD557=Statistika!$F$135,Deník!$W557,""),"")</f>
        <v/>
      </c>
      <c r="HF557" s="233" t="str">
        <f>IF(Deník!$W557&lt;0,IF(Deník!$AD557=Statistika!$F$136,Deník!$W557,""),"")</f>
        <v/>
      </c>
      <c r="HG557" s="233" t="str">
        <f>IF(Deník!$W557&lt;0,IF(Deník!$AD557=Statistika!$F$137,Deník!$W557,""),"")</f>
        <v/>
      </c>
      <c r="ID557" s="8">
        <f>Tabulka4[[#This Row],[Sloupec3]]</f>
        <v>0</v>
      </c>
      <c r="IE557" s="17" t="str">
        <f>IF(AND([1]Deník!$C557&gt;='[1]Měsíční shrnutí'!$D$1,[1]Deník!$C557&lt;='[1]Měsíční shrnutí'!$F$1),[1]Deník!$X557,"")</f>
        <v/>
      </c>
    </row>
    <row r="558" spans="1:239">
      <c r="A558" s="8">
        <f>Deník!C559</f>
        <v>0</v>
      </c>
      <c r="B558" s="50" t="str">
        <f>Deník!R559</f>
        <v/>
      </c>
      <c r="C558" s="102" t="str">
        <f>IF(AND(Deník!R559&gt;1,Deník!R559&lt;&gt;""),1,"")</f>
        <v/>
      </c>
      <c r="D558" s="102" t="str">
        <f>IF(AND(Deník!R559&lt;=0,Deník!R559&lt;&gt;""),1,"")</f>
        <v/>
      </c>
      <c r="E558" s="103" t="str">
        <f>IF(AND(Deník!R559&gt;=0,Deník!R559&lt;=1),1,"")</f>
        <v/>
      </c>
      <c r="F558" s="79" t="str">
        <f>IF(Deník!R559&lt;&gt;"",Deník!R559+F557,"")</f>
        <v/>
      </c>
      <c r="G558" s="85"/>
      <c r="H558" s="54" t="str">
        <f>IF(MONTH(Deník!$C558)=H$2,IF(AND(Deník!$R558&gt;=0,Deník!$R558&lt;=1),"BE",Deník!$R558),"")</f>
        <v/>
      </c>
      <c r="I558" s="11" t="str">
        <f>IF(MONTH(Deník!$C558)=I$2,IF(AND(Deník!$R558&gt;=0,Deník!$R558&lt;=1),"BE",Deník!$R558),"")</f>
        <v/>
      </c>
      <c r="J558" s="11" t="str">
        <f>IF(MONTH(Deník!$C558)=J$2,IF(AND(Deník!$R558&gt;=0,Deník!$R558&lt;=1),"BE",Deník!$R558),"")</f>
        <v/>
      </c>
      <c r="K558" s="11" t="str">
        <f>IF(MONTH(Deník!$C558)=K$2,IF(AND(Deník!$R558&gt;=0,Deník!$R558&lt;=1),"BE",Deník!$R558),"")</f>
        <v/>
      </c>
      <c r="L558" s="11" t="str">
        <f>IF(MONTH(Deník!$C558)=L$2,IF(AND(Deník!$R558&gt;=0,Deník!$R558&lt;=1),"BE",Deník!$R558),"")</f>
        <v/>
      </c>
      <c r="M558" s="11" t="str">
        <f>IF(MONTH(Deník!$C558)=M$2,IF(AND(Deník!$R558&gt;=0,Deník!$R558&lt;=1),"BE",Deník!$R558),"")</f>
        <v/>
      </c>
      <c r="N558" s="11" t="str">
        <f>IF(MONTH(Deník!$C558)=N$2,IF(AND(Deník!$R558&gt;=0,Deník!$R558&lt;=1),"BE",Deník!$R558),"")</f>
        <v/>
      </c>
      <c r="O558" s="11" t="str">
        <f>IF(MONTH(Deník!$C558)=O$2,IF(AND(Deník!$R558&gt;=0,Deník!$R558&lt;=1),"BE",Deník!$R558),"")</f>
        <v/>
      </c>
      <c r="P558" s="11" t="str">
        <f>IF(MONTH(Deník!$C558)=P$2,IF(AND(Deník!$R558&gt;=0,Deník!$R558&lt;=1),"BE",Deník!$R558),"")</f>
        <v/>
      </c>
      <c r="Q558" s="11" t="str">
        <f>IF(MONTH(Deník!$C558)=Q$2,IF(AND(Deník!$R558&gt;=0,Deník!$R558&lt;=1),"BE",Deník!$R558),"")</f>
        <v/>
      </c>
      <c r="R558" s="11" t="str">
        <f>IF(MONTH(Deník!$C558)=R$2,IF(AND(Deník!$R558&gt;=0,Deník!$R558&lt;=1),"BE",Deník!$R558),"")</f>
        <v/>
      </c>
      <c r="S558" s="57" t="str">
        <f>IF(MONTH(Deník!$C558)=S$2,IF(AND(Deník!$R558&gt;=0,Deník!$R558&lt;=1),"BE",Deník!$R558),"")</f>
        <v/>
      </c>
      <c r="U558" s="12"/>
      <c r="V558" s="12"/>
      <c r="X558" s="600" t="str">
        <f>IF(Deník!$R558&lt;&gt;"",IF(Deník!$B558=Statistika!$F$63,IF(AND(Deník!$R558&gt;=0,Deník!$R558&lt;=1),"BE",Deník!$R558),""),"")</f>
        <v/>
      </c>
      <c r="Y558" s="13" t="str">
        <f>IF(Deník!$R558&lt;&gt;"",IF(Deník!$B558=Statistika!$F$64,IF(AND(Deník!$R558&gt;=0,Deník!$R558&lt;=1),"BE",Deník!$R558),""),"")</f>
        <v/>
      </c>
      <c r="Z558" s="13" t="str">
        <f>IF(Deník!$R558&lt;&gt;"",IF(Deník!$B558=Statistika!$F$65,IF(AND(Deník!$R558&gt;=0,Deník!$R558&lt;=1),"BE",Deník!$R558),""),"")</f>
        <v/>
      </c>
      <c r="AA558" s="13" t="str">
        <f>IF(Deník!$R558&lt;&gt;"",IF(Deník!$B558=Statistika!$F$66,IF(AND(Deník!$R558&gt;=0,Deník!$R558&lt;=1),"BE",Deník!$R558),""),"")</f>
        <v/>
      </c>
      <c r="AB558" s="13" t="str">
        <f>IF(Deník!$R558&lt;&gt;"",IF(Deník!$B558=Statistika!$F$67,IF(AND(Deník!$R558&gt;=0,Deník!$R558&lt;=1),"BE",Deník!$R558),""),"")</f>
        <v/>
      </c>
      <c r="AC558" s="13" t="str">
        <f>IF(Deník!$R558&lt;&gt;"",IF(Deník!$B558=Statistika!$F$68,IF(AND(Deník!$R558&gt;=0,Deník!$R558&lt;=1),"BE",Deník!$R558),""),"")</f>
        <v/>
      </c>
      <c r="AD558" s="13" t="str">
        <f>IF(Deník!$R558&lt;&gt;"",IF(Deník!$B558=Statistika!$F$69,IF(AND(Deník!$R558&gt;=0,Deník!$R558&lt;=1),"BE",Deník!$R558),""),"")</f>
        <v/>
      </c>
      <c r="AE558" s="601" t="str">
        <f>IF(Deník!$R558&lt;&gt;"",IF(Deník!$B558=Statistika!$F$70,IF(AND(Deník!$R558&gt;=0,Deník!$R558&lt;=1),"BE",Deník!$R558),""),"")</f>
        <v/>
      </c>
      <c r="AF558" s="90"/>
      <c r="AG558" s="63" t="str">
        <f>IF(Deník!$R558&lt;&gt;"",IF(Deník!$J558="L",IF(AND(Deník!$R558&gt;=0,Deník!$R558&lt;=1),"BE",Deník!$R558),""),"")</f>
        <v/>
      </c>
      <c r="AH558" s="13" t="str">
        <f>IF(Deník!$R558&lt;&gt;"",IF(Deník!$J558="S",IF(AND(Deník!$R558&gt;=0,Deník!$R558&lt;=1),"BE",Deník!$R558),""),"")</f>
        <v/>
      </c>
      <c r="AI558" s="95"/>
      <c r="AJ558" s="71" t="str">
        <f>IF(Deník!N559&lt;&gt;"",Deník!N559*-1,"")</f>
        <v/>
      </c>
      <c r="AK558" s="88"/>
      <c r="AL558" s="63" t="str">
        <f>IF(WEEKDAY(Deník!$C558,2)=1,IF(AND(Deník!$R558&gt;=0,Deník!$R558&lt;=1),"BE",Deník!$R558),"")</f>
        <v/>
      </c>
      <c r="AM558" s="13" t="str">
        <f>IF(WEEKDAY(Deník!$C558,2)=2,IF(AND(Deník!$R558&gt;=0,Deník!$R558&lt;=1),"BE",Deník!$R558),"")</f>
        <v/>
      </c>
      <c r="AN558" s="13" t="str">
        <f>IF(WEEKDAY(Deník!$C558,2)=3,IF(AND(Deník!$R558&gt;=0,Deník!$R558&lt;=1),"BE",Deník!$R558),"")</f>
        <v/>
      </c>
      <c r="AO558" s="13" t="str">
        <f>IF(WEEKDAY(Deník!$C558,2)=4,IF(AND(Deník!$R558&gt;=0,Deník!$R558&lt;=1),"BE",Deník!$R558),"")</f>
        <v/>
      </c>
      <c r="AP558" s="60" t="str">
        <f>IF(WEEKDAY(Deník!$C558,2)=5,IF(AND(Deník!$R558&gt;=0,Deník!$R558&lt;=1),"BE",Deník!$R558),"")</f>
        <v/>
      </c>
      <c r="AQ558" s="99"/>
      <c r="AR558" s="100">
        <f>Deník!D558</f>
        <v>0</v>
      </c>
      <c r="AS558" s="63" t="str">
        <f>IF(Deník!$D558&lt;&gt;"",IF(AND(Deník!$D558&gt;=AS$2,Deník!$D558&lt;=AS$3),IF(AND(Deník!$R558&gt;=0,Deník!$R558&lt;=1),"BE",Deník!$R558),""),"")</f>
        <v/>
      </c>
      <c r="AT558" s="63" t="str">
        <f>IF(Deník!$D558&lt;&gt;"",IF(AND(Deník!$D558&gt;=AT$2,Deník!$D558&lt;=AT$3),IF(AND(Deník!$R558&gt;=0,Deník!$R558&lt;=1),"BE",Deník!$R558),""),"")</f>
        <v/>
      </c>
      <c r="AU558" s="63" t="str">
        <f>IF(Deník!$D558&lt;&gt;"",IF(AND(Deník!$D558&gt;=AU$2,Deník!$D558&lt;=AU$3),IF(AND(Deník!$R558&gt;=0,Deník!$R558&lt;=1),"BE",Deník!$R558),""),"")</f>
        <v/>
      </c>
      <c r="AV558" s="63" t="str">
        <f>IF(Deník!$D558&lt;&gt;"",IF(AND(Deník!$D558&gt;=AV$2,Deník!$D558&lt;=AV$3),IF(AND(Deník!$R558&gt;=0,Deník!$R558&lt;=1),"BE",Deník!$R558),""),"")</f>
        <v/>
      </c>
      <c r="AW558" s="63" t="str">
        <f>IF(Deník!$D558&lt;&gt;"",IF(AND(Deník!$D558&gt;=AW$2,Deník!$D558&lt;=AW$3),IF(AND(Deník!$R558&gt;=0,Deník!$R558&lt;=1),"BE",Deník!$R558),""),"")</f>
        <v/>
      </c>
      <c r="AX558" s="63" t="str">
        <f>IF(Deník!$D558&lt;&gt;"",IF(AND(Deník!$D558&gt;=AX$2,Deník!$D558&lt;=AX$3),IF(AND(Deník!$R558&gt;=0,Deník!$R558&lt;=1),"BE",Deník!$R558),""),"")</f>
        <v/>
      </c>
      <c r="AY558" s="63" t="str">
        <f>IF(Deník!$D558&lt;&gt;"",IF(AND(Deník!$D558&gt;=AY$2,Deník!$D558&lt;=AY$3),IF(AND(Deník!$R558&gt;=0,Deník!$R558&lt;=1),"BE",Deník!$R558),""),"")</f>
        <v/>
      </c>
      <c r="AZ558" s="63" t="str">
        <f>IF(Deník!$D558&lt;&gt;"",IF(AND(Deník!$D558&gt;=AZ$2,Deník!$D558&lt;=AZ$3),IF(AND(Deník!$R558&gt;=0,Deník!$R558&lt;=1),"BE",Deník!$R558),""),"")</f>
        <v/>
      </c>
      <c r="BA558" s="63" t="str">
        <f>IF(Deník!$D558&lt;&gt;"",IF(AND(Deník!$D558&gt;=BA$2,Deník!$D558&lt;=BA$3),IF(AND(Deník!$R558&gt;=0,Deník!$R558&lt;=1),"BE",Deník!$R558),""),"")</f>
        <v/>
      </c>
      <c r="BB558" s="63" t="str">
        <f>IF(Deník!$D558&lt;&gt;"",IF(AND(Deník!$D558&gt;=BB$2,Deník!$D558&lt;=BB$3),IF(AND(Deník!$R558&gt;=0,Deník!$R558&lt;=1),"BE",Deník!$R558),""),"")</f>
        <v/>
      </c>
      <c r="BC558" s="71" t="str">
        <f>IF(Deník!$D558&lt;&gt;"",IF(AND(Deník!$D558&gt;=BC$2,Deník!$D558&lt;=BC$3),IF(AND(Deník!$R558&gt;=0,Deník!$R558&lt;=1),"BE",Deník!$R558),""),"")</f>
        <v/>
      </c>
      <c r="BD558" s="20" t="str">
        <f>IF(Deník!$J559="S",(Deník!$M559-Deník!$K559),IF(Deník!$J559="L",(Deník!$K559-Deník!$M559),""))</f>
        <v/>
      </c>
      <c r="BE558" s="20" t="str">
        <f>IF(Deník!$J559="S",(Deník!$K559-Deník!$O559),IF(Deník!$J559="L",(Deník!$O559-Deník!$K559),""))</f>
        <v/>
      </c>
      <c r="BF558" s="20" t="str">
        <f>IF(Deník!$J559="S",(Deník!$K559-Deník!$L559),IF(Deník!$J559="L",(Deník!$L559-Deník!$K559),""))</f>
        <v/>
      </c>
      <c r="BG558" s="20" t="str">
        <f>IF(Deník!$J559="S",(Deník!$K559-Deník!$S559),IF(Deník!$J559="L",(Deník!$S559-Deník!$K559),""))</f>
        <v/>
      </c>
      <c r="BH558" s="20" t="str">
        <f>IF(Deník!$J559="S",(Deník!$K559-Deník!$U559),IF(Deník!$J559="L",(Deník!$U559-Deník!$K559),""))</f>
        <v/>
      </c>
      <c r="BI558" s="20" t="str">
        <f>IF(Deník!$R558&gt;1,Deník!$R558,"")</f>
        <v/>
      </c>
      <c r="BJ558" s="20" t="str">
        <f>IF(Deník!$R558&lt;0,Deník!$R558,"")</f>
        <v/>
      </c>
      <c r="BK558" s="17"/>
      <c r="BM558" s="233" t="str">
        <f>IF(Deník!$R558&lt;&gt;"",IF(Deník!$Y558=Statistika!$F$78,IF(AND(Deník!$R558&gt;=0,Deník!$R558&lt;=1),"BE",Deník!$R558),""),"")</f>
        <v/>
      </c>
      <c r="BN558" s="233" t="str">
        <f>IF(Deník!$R558&lt;&gt;"",IF(Deník!$Y558=Statistika!$F$79,IF(AND(Deník!$R558&gt;=0,Deník!$R558&lt;=1),"BE",Deník!$R558),""),"")</f>
        <v/>
      </c>
      <c r="BO558" s="233" t="str">
        <f>IF(Deník!$R558&lt;&gt;"",IF(Deník!$Y558=Statistika!$F$80,IF(AND(Deník!$R558&gt;=0,Deník!$R558&lt;=1),"BE",Deník!$R558),""),"")</f>
        <v/>
      </c>
      <c r="BP558" s="233" t="str">
        <f>IF(Deník!$R558&lt;&gt;"",IF(Deník!$Y558=Statistika!$F$81,IF(AND(Deník!$R558&gt;=0,Deník!$R558&lt;=1),"BE",Deník!$R558),""),"")</f>
        <v/>
      </c>
      <c r="BQ558" s="233" t="str">
        <f>IF(Deník!$R558&lt;&gt;"",IF(Deník!$Y558=Statistika!$F$82,IF(AND(Deník!$R558&gt;=0,Deník!$R558&lt;=1),"BE",Deník!$R558),""),"")</f>
        <v/>
      </c>
      <c r="BR558" s="233" t="str">
        <f>IF(Deník!$R558&lt;&gt;"",IF(Deník!$Y558=Statistika!$F$83,IF(AND(Deník!$R558&gt;=0,Deník!$R558&lt;=1),"BE",Deník!$R558),""),"")</f>
        <v/>
      </c>
      <c r="BS558" s="233" t="str">
        <f>IF(Deník!$R558&lt;&gt;"",IF(Deník!$Y558=Statistika!$F$84,IF(AND(Deník!$R558&gt;=0,Deník!$R558&lt;=1),"BE",Deník!$R558),""),"")</f>
        <v/>
      </c>
      <c r="BT558" s="233" t="str">
        <f>IF(Deník!$R558&lt;&gt;"",IF(Deník!$Y558=Statistika!$F$85,IF(AND(Deník!$R558&gt;=0,Deník!$R558&lt;=1),"BE",Deník!$R558),""),"")</f>
        <v/>
      </c>
      <c r="BU558" s="233" t="str">
        <f>IF(Deník!$R558&lt;&gt;"",IF(Deník!$Y558=Statistika!$F$86,IF(AND(Deník!$R558&gt;=0,Deník!$R558&lt;=1),"BE",Deník!$R558),""),"")</f>
        <v/>
      </c>
      <c r="BV558" s="233" t="str">
        <f>IF(Deník!$R558&lt;&gt;"",IF(Deník!$Y558=Statistika!$F$87,IF(AND(Deník!$R558&gt;=0,Deník!$R558&lt;=1),"BE",Deník!$R558),""),"")</f>
        <v/>
      </c>
      <c r="BW558" s="233" t="str">
        <f>IF(Deník!$R558&lt;&gt;"",IF(Deník!$Y558=Statistika!$F$88,IF(AND(Deník!$R558&gt;=0,Deník!$R558&lt;=1),"BE",Deník!$R558),""),"")</f>
        <v/>
      </c>
      <c r="BX558" s="233" t="str">
        <f>IF(Deník!$R558&lt;&gt;"",IF(Deník!$Y558=Statistika!$F$89,IF(AND(Deník!$R558&gt;=0,Deník!$R558&lt;=1),"BE",Deník!$R558),""),"")</f>
        <v/>
      </c>
      <c r="BY558" s="233" t="str">
        <f>IF(Deník!$R558&lt;&gt;"",IF(Deník!$Y558=Statistika!$F$90,IF(AND(Deník!$R558&gt;=0,Deník!$R558&lt;=1),"BE",Deník!$R558),""),"")</f>
        <v/>
      </c>
      <c r="BZ558" s="233" t="str">
        <f>IF(Deník!$R558&lt;&gt;"",IF(Deník!$Y558=Statistika!$F$91,IF(AND(Deník!$R558&gt;=0,Deník!$R558&lt;=1),"BE",Deník!$R558),""),"")</f>
        <v/>
      </c>
      <c r="CA558" s="233"/>
      <c r="CB558" s="233" t="str">
        <f>IF(Deník!$R558&lt;&gt;"",IF(Deník!$AB558="SL",IF(AND(Deník!$R558&gt;=0,Deník!$R558&lt;=1),"BE",Deník!$R558),""),"")</f>
        <v/>
      </c>
      <c r="CC558" s="233" t="str">
        <f>IF(Deník!$R558&lt;&gt;"",IF(Deník!$AB558="BE10",IF(AND(Deník!$R558&gt;=0,Deník!$R558&lt;=1),"BE",Deník!$R558),""),"")</f>
        <v/>
      </c>
      <c r="CD558" s="233" t="str">
        <f>IF(Deník!$R558&lt;&gt;"",IF(Deník!$AB558="BE15",IF(AND(Deník!$R558&gt;=0,Deník!$R558&lt;=1),"BE",Deník!$R558),""),"")</f>
        <v/>
      </c>
      <c r="CE558" s="233" t="str">
        <f>IF(Deník!$R558&lt;&gt;"",IF(Deník!$AB558="BE20",IF(AND(Deník!$R558&gt;=0,Deník!$R558&lt;=1),"BE",Deník!$R558),""),"")</f>
        <v/>
      </c>
      <c r="CF558" s="233" t="str">
        <f>IF(Deník!$R558&lt;&gt;"",IF(Deník!$AB558="TP1",IF(AND(Deník!$R558&gt;=0,Deník!$R558&lt;=1),"BE",Deník!$R558),""),"")</f>
        <v/>
      </c>
      <c r="CG558" s="233" t="str">
        <f>IF(Deník!$R558&lt;&gt;"",IF(Deník!$AB558="TP2",IF(AND(Deník!$R558&gt;=0,Deník!$R558&lt;=1),"BE",Deník!$R558),""),"")</f>
        <v/>
      </c>
      <c r="CH558" s="233" t="str">
        <f>IF(Deník!$R558&lt;&gt;"",IF(Deník!$AB558="TP3",IF(AND(Deník!$R558&gt;=0,Deník!$R558&lt;=1),"BE",Deník!$R558),""),"")</f>
        <v/>
      </c>
      <c r="CI558" s="233" t="str">
        <f>IF(Deník!$R558&lt;&gt;"",IF(Deník!$AB558="Trailing SL",IF(AND(Deník!$R558&gt;=0,Deník!$R558&lt;=1),"BE",Deník!$R558),""),"")</f>
        <v/>
      </c>
      <c r="CJ558" s="233" t="str">
        <f>IF(Deník!$R558&lt;&gt;"",IF(Deník!$AB558="Manual",IF(AND(Deník!$R558&gt;=0,Deník!$R558&lt;=1),"BE",Deník!$R558),""),"")</f>
        <v/>
      </c>
      <c r="CK558" s="233"/>
      <c r="CL558" s="233" t="str">
        <f>IF(Deník!$R558&lt;0,IF(Deník!$AC558=Statistika!$F$117,Deník!$R558,""),"")</f>
        <v/>
      </c>
      <c r="CM558" s="233" t="str">
        <f>IF(Deník!$R558&lt;0,IF(Deník!$AC558=Statistika!$F$118,Deník!$R558,""),"")</f>
        <v/>
      </c>
      <c r="CN558" s="233" t="str">
        <f>IF(Deník!$R558&lt;0,IF(Deník!$AC558=Statistika!$F$119,Deník!$R558,""),"")</f>
        <v/>
      </c>
      <c r="CO558" s="233" t="str">
        <f>IF(Deník!$R558&lt;0,IF(Deník!$AC558=Statistika!$F$120,Deník!$R558,""),"")</f>
        <v/>
      </c>
      <c r="CP558" s="233" t="str">
        <f>IF(Deník!$R558&lt;0,IF(Deník!$AC558=Statistika!$F$121,Deník!$R558,""),"")</f>
        <v/>
      </c>
      <c r="CQ558" s="233" t="str">
        <f>IF(Deník!$R558&lt;0,IF(Deník!$AC558=Statistika!$F$122,Deník!$R558,""),"")</f>
        <v/>
      </c>
      <c r="CR558" s="233" t="str">
        <f>IF(Deník!$R558&lt;0,IF(Deník!$AC558=Statistika!$F$123,Deník!$R558,""),"")</f>
        <v/>
      </c>
      <c r="CS558" s="233" t="str">
        <f>IF(Deník!$R558&lt;0,IF(Deník!$AC558=Statistika!$F$124,Deník!$R558,""),"")</f>
        <v/>
      </c>
      <c r="CT558" s="233" t="str">
        <f>IF(Deník!$R558&lt;0,IF(Deník!$AC558=Statistika!$F$125,Deník!$R558,""),"")</f>
        <v/>
      </c>
      <c r="CU558" s="233"/>
      <c r="CV558" s="233" t="str">
        <f>IF(Deník!$R558&lt;0,IF(Deník!$AD558=$CV$2,Deník!$R558,""),"")</f>
        <v/>
      </c>
      <c r="CW558" s="233" t="str">
        <f>IF(Deník!$R558&lt;0,IF(Deník!$AD558=$CW$2,Deník!$R558,""),"")</f>
        <v/>
      </c>
      <c r="CX558" s="233" t="str">
        <f>IF(Deník!$R558&lt;0,IF(Deník!$AD558=$CX$2,Deník!$R558,""),"")</f>
        <v/>
      </c>
      <c r="CY558" s="233" t="str">
        <f>IF(Deník!$R558&lt;0,IF(Deník!$AD558=$CY$2,Deník!$R558,""),"")</f>
        <v/>
      </c>
      <c r="CZ558" s="233" t="str">
        <f>IF(Deník!$R558&lt;0,IF(Deník!$AD558=$CZ$2,Deník!$R558,""),"")</f>
        <v/>
      </c>
      <c r="DL558" s="221">
        <f t="shared" si="22"/>
        <v>93847.029999999984</v>
      </c>
      <c r="DM558" s="220">
        <f t="shared" si="21"/>
        <v>-6.1529700000000132E-2</v>
      </c>
      <c r="DO558" s="50">
        <f>Deník!W559</f>
        <v>0</v>
      </c>
      <c r="DP558" s="102" t="str">
        <f>IF(AND(Deník!W559&gt;0),1,"")</f>
        <v/>
      </c>
      <c r="DQ558" s="102">
        <f>IF(AND(Deník!W559&lt;=0),1,"")</f>
        <v>1</v>
      </c>
      <c r="DR558" s="227"/>
      <c r="DS558" s="228"/>
      <c r="DT558" s="85"/>
      <c r="DU558" s="54">
        <f>IF(MONTH(Deník!$C558)=DU$2,Deník!$W558,"")</f>
        <v>0</v>
      </c>
      <c r="DV558" s="222" t="str">
        <f>IF(MONTH(Deník!$C558)=DV$2,Deník!$W558,"")</f>
        <v/>
      </c>
      <c r="DW558" s="222" t="str">
        <f>IF(MONTH(Deník!$C558)=DW$2,Deník!$W558,"")</f>
        <v/>
      </c>
      <c r="DX558" s="222" t="str">
        <f>IF(MONTH(Deník!$C558)=DX$2,Deník!$W558,"")</f>
        <v/>
      </c>
      <c r="DY558" s="222" t="str">
        <f>IF(MONTH(Deník!$C558)=DY$2,Deník!$W558,"")</f>
        <v/>
      </c>
      <c r="DZ558" s="222" t="str">
        <f>IF(MONTH(Deník!$C558)=DZ$2,Deník!$W558,"")</f>
        <v/>
      </c>
      <c r="EA558" s="222" t="str">
        <f>IF(MONTH(Deník!$C558)=EA$2,Deník!$W558,"")</f>
        <v/>
      </c>
      <c r="EB558" s="222" t="str">
        <f>IF(MONTH(Deník!$C558)=EB$2,Deník!$W558,"")</f>
        <v/>
      </c>
      <c r="EC558" s="222" t="str">
        <f>IF(MONTH(Deník!$C558)=EC$2,Deník!$W558,"")</f>
        <v/>
      </c>
      <c r="ED558" s="222" t="str">
        <f>IF(MONTH(Deník!$C558)=ED$2,Deník!$W558,"")</f>
        <v/>
      </c>
      <c r="EE558" s="222" t="str">
        <f>IF(MONTH(Deník!$C558)=EE$2,Deník!$W558,"")</f>
        <v/>
      </c>
      <c r="EF558" s="222" t="str">
        <f>IF(MONTH(Deník!$C558)=EF$2,Deník!$W558,"")</f>
        <v/>
      </c>
      <c r="EI558" s="600" t="str">
        <f>IF(Deník!$W558&lt;&gt;"",IF(Deník!$B558=Statistika!$F$63,Deník!$W558,""),"")</f>
        <v/>
      </c>
      <c r="EJ558" s="13" t="str">
        <f>IF(Deník!$W558&lt;&gt;"",IF(Deník!$B558=Statistika!$F$64,Deník!$W558,""),"")</f>
        <v/>
      </c>
      <c r="EK558" s="13" t="str">
        <f>IF(Deník!$W558&lt;&gt;"",IF(Deník!$B558=Statistika!$F$65,Deník!$W558,""),"")</f>
        <v/>
      </c>
      <c r="EL558" s="13" t="str">
        <f>IF(Deník!$W558&lt;&gt;"",IF(Deník!$B558=Statistika!$F$66,Deník!$W558,""),"")</f>
        <v/>
      </c>
      <c r="EM558" s="13" t="str">
        <f>IF(Deník!$W558&lt;&gt;"",IF(Deník!$B558=Statistika!$F$67,Deník!$W558,""),"")</f>
        <v/>
      </c>
      <c r="EN558" s="13" t="str">
        <f>IF(Deník!$W558&lt;&gt;"",IF(Deník!$B558=Statistika!$F$68,Deník!$W558,""),"")</f>
        <v/>
      </c>
      <c r="EO558" s="13" t="str">
        <f>IF(Deník!$W558&lt;&gt;"",IF(Deník!$B558=Statistika!$F$69,Deník!$W558,""),"")</f>
        <v/>
      </c>
      <c r="EP558" s="601" t="str">
        <f>IF(Deník!$W558&lt;&gt;"",IF(Deník!$B558=Statistika!$F$70,Deník!$W558,""),"")</f>
        <v/>
      </c>
      <c r="EQ558" s="90"/>
      <c r="ER558" s="63" t="str">
        <f>IF(Deník!$W558&lt;&gt;"",IF(Deník!$J558="L",Deník!$W558,""),"")</f>
        <v/>
      </c>
      <c r="ES558" s="13" t="str">
        <f>IF(Deník!$W558&lt;&gt;"",IF(Deník!$J558="S",Deník!$W558,""),"")</f>
        <v/>
      </c>
      <c r="ET558" s="95"/>
      <c r="EU558" s="88"/>
      <c r="EV558" s="63" t="str">
        <f>IF(WEEKDAY(Deník!$C558,2)=1,Deník!$W558,"")</f>
        <v/>
      </c>
      <c r="EW558" s="13" t="str">
        <f>IF(WEEKDAY(Deník!$C558,2)=2,Deník!$W558,"")</f>
        <v/>
      </c>
      <c r="EX558" s="13" t="str">
        <f>IF(WEEKDAY(Deník!$C558,2)=3,Deník!$W558,"")</f>
        <v/>
      </c>
      <c r="EY558" s="13" t="str">
        <f>IF(WEEKDAY(Deník!$C558,2)=4,Deník!$W558,"")</f>
        <v/>
      </c>
      <c r="EZ558" s="60" t="str">
        <f>IF(WEEKDAY(Deník!$C558,2)=5,Deník!$W558,"")</f>
        <v/>
      </c>
      <c r="FA558" s="99"/>
      <c r="FB558" s="100">
        <f>Deník!D558</f>
        <v>0</v>
      </c>
      <c r="FC558" s="63">
        <f>IF($FB558&lt;&gt;"",IF(AND($FB558&gt;=FC$2,$FB558&lt;=FC$3),Deník!$W558,""))</f>
        <v>0</v>
      </c>
      <c r="FD558" s="63" t="str">
        <f>IF($FB558&lt;&gt;"",IF(AND($FB558&gt;=FD$2,$FB558&lt;=FD$3),Deník!$W558,""))</f>
        <v/>
      </c>
      <c r="FE558" s="63" t="str">
        <f>IF($FB558&lt;&gt;"",IF(AND($FB558&gt;=FE$2,$FB558&lt;=FE$3),Deník!$W558,""))</f>
        <v/>
      </c>
      <c r="FF558" s="63" t="str">
        <f>IF($FB558&lt;&gt;"",IF(AND($FB558&gt;=FF$2,$FB558&lt;=FF$3),Deník!$W558,""))</f>
        <v/>
      </c>
      <c r="FG558" s="63" t="str">
        <f>IF($FB558&lt;&gt;"",IF(AND($FB558&gt;=FG$2,$FB558&lt;=FG$3),Deník!$W558,""))</f>
        <v/>
      </c>
      <c r="FH558" s="63" t="str">
        <f>IF($FB558&lt;&gt;"",IF(AND($FB558&gt;=FH$2,$FB558&lt;=FH$3),Deník!$W558,""))</f>
        <v/>
      </c>
      <c r="FI558" s="63" t="str">
        <f>IF($FB558&lt;&gt;"",IF(AND($FB558&gt;=FI$2,$FB558&lt;=FI$3),Deník!$W558,""))</f>
        <v/>
      </c>
      <c r="FJ558" s="63" t="str">
        <f>IF($FB558&lt;&gt;"",IF(AND($FB558&gt;=FJ$2,$FB558&lt;=FJ$3),Deník!$W558,""))</f>
        <v/>
      </c>
      <c r="FK558" s="63" t="str">
        <f>IF($FB558&lt;&gt;"",IF(AND($FB558&gt;=FK$2,$FB558&lt;=FK$3),Deník!$W558,""))</f>
        <v/>
      </c>
      <c r="FL558" s="63" t="str">
        <f>IF($FB558&lt;&gt;"",IF(AND($FB558&gt;=FL$2,$FB558&lt;=FL$3),Deník!$W558,""))</f>
        <v/>
      </c>
      <c r="FM558" s="63" t="str">
        <f>IF($FB558&lt;&gt;"",IF(AND($FB558&gt;=FM$2,$FB558&lt;=FM$3),Deník!$W558,""))</f>
        <v/>
      </c>
      <c r="FN558" s="13"/>
      <c r="FO558" s="20" t="str">
        <f>IF(Deník!$W558&gt;1,Deník!$W558,"")</f>
        <v/>
      </c>
      <c r="FP558" s="20" t="str">
        <f>IF(Deník!$W558&lt;0,Deník!$W558,"")</f>
        <v/>
      </c>
      <c r="FQ558" s="17"/>
      <c r="FS558" s="233"/>
      <c r="FT558" s="233" t="str">
        <f>IF(Deník!$W558&lt;&gt;"",IF(Deník!$Y558=Statistika!$F$78,Deník!$W558,""),"")</f>
        <v/>
      </c>
      <c r="FU558" s="233" t="str">
        <f>IF(Deník!$W558&lt;&gt;"",IF(Deník!$Y558=Statistika!$F$79,Deník!$W558,""),"")</f>
        <v/>
      </c>
      <c r="FV558" s="233" t="str">
        <f>IF(Deník!$W558&lt;&gt;"",IF(Deník!$Y558=Statistika!$F$80,Deník!$W558,""),"")</f>
        <v/>
      </c>
      <c r="FW558" s="233" t="str">
        <f>IF(Deník!$W558&lt;&gt;"",IF(Deník!$Y558=Statistika!$F$81,Deník!$W558,""),"")</f>
        <v/>
      </c>
      <c r="FX558" s="233" t="str">
        <f>IF(Deník!$W558&lt;&gt;"",IF(Deník!$Y558=Statistika!$F$82,Deník!$W558,""),"")</f>
        <v/>
      </c>
      <c r="FY558" s="233" t="str">
        <f>IF(Deník!$W558&lt;&gt;"",IF(Deník!$Y558=Statistika!$F$83,Deník!$W558,""),"")</f>
        <v/>
      </c>
      <c r="FZ558" s="233" t="str">
        <f>IF(Deník!$W558&lt;&gt;"",IF(Deník!$Y558=Statistika!$F$84,Deník!$W558,""),"")</f>
        <v/>
      </c>
      <c r="GA558" s="233" t="str">
        <f>IF(Deník!$W558&lt;&gt;"",IF(Deník!$Y558=Statistika!$F$85,Deník!$W558,""),"")</f>
        <v/>
      </c>
      <c r="GB558" s="233" t="str">
        <f>IF(Deník!$W558&lt;&gt;"",IF(Deník!$Y558=Statistika!$F$86,Deník!$W558,""),"")</f>
        <v/>
      </c>
      <c r="GC558" s="233" t="str">
        <f>IF(Deník!$W558&lt;&gt;"",IF(Deník!$Y558=Statistika!$F$87,Deník!$W558,""),"")</f>
        <v/>
      </c>
      <c r="GD558" s="233" t="str">
        <f>IF(Deník!$W558&lt;&gt;"",IF(Deník!$Y558=Statistika!$F$88,Deník!$W558,""),"")</f>
        <v/>
      </c>
      <c r="GE558" s="233" t="str">
        <f>IF(Deník!$W558&lt;&gt;"",IF(Deník!$Y558=Statistika!$F$89,Deník!$W558,""),"")</f>
        <v/>
      </c>
      <c r="GF558" s="233" t="str">
        <f>IF(Deník!$W558&lt;&gt;"",IF(Deník!$Y558=Statistika!$F$90,Deník!$W558,""),"")</f>
        <v/>
      </c>
      <c r="GG558" s="233" t="str">
        <f>IF(Deník!$W558&lt;&gt;"",IF(Deník!$Y558=Statistika!$F$91,Deník!$W558,""),"")</f>
        <v/>
      </c>
      <c r="GH558" s="233"/>
      <c r="GI558" s="233" t="str">
        <f>IF(Deník!$W558&lt;&gt;"",IF(Deník!$AB558=Statistika!$L$100,Deník!$W558,""),"")</f>
        <v/>
      </c>
      <c r="GJ558" s="233" t="str">
        <f>IF(Deník!$W558&lt;&gt;"",IF(Deník!$AB558=Statistika!$L$101,Deník!$W558,""),"")</f>
        <v/>
      </c>
      <c r="GK558" s="233" t="str">
        <f>IF(Deník!$W558&lt;&gt;"",IF(Deník!$AB558=Statistika!$L$102,Deník!$W558,""),"")</f>
        <v/>
      </c>
      <c r="GL558" s="233" t="str">
        <f>IF(Deník!$W558&lt;&gt;"",IF(Deník!$AB558=Statistika!$L$103,Deník!$W558,""),"")</f>
        <v/>
      </c>
      <c r="GM558" s="233" t="str">
        <f>IF(Deník!$W558&lt;&gt;"",IF(Deník!$AB558=Statistika!$L$104,Deník!$W558,""),"")</f>
        <v/>
      </c>
      <c r="GN558" s="233" t="str">
        <f>IF(Deník!$W558&lt;&gt;"",IF(Deník!$AB558=Statistika!$L$105,Deník!$W558,""),"")</f>
        <v/>
      </c>
      <c r="GO558" s="233" t="str">
        <f>IF(Deník!$W558&lt;&gt;"",IF(Deník!$AB558=Statistika!$L$106,Deník!$W558,""),"")</f>
        <v/>
      </c>
      <c r="GP558" s="233" t="str">
        <f>IF(Deník!$W558&lt;&gt;"",IF(Deník!$AB558=Statistika!$L$107,Deník!$W558,""),"")</f>
        <v/>
      </c>
      <c r="GQ558" s="233" t="str">
        <f>IF(Deník!$W558&lt;&gt;"",IF(Deník!$AB558=Statistika!$L$108,Deník!$W558,""),"")</f>
        <v/>
      </c>
      <c r="GS558" s="233" t="str">
        <f>IF(Deník!$W558&lt;0,IF(Deník!$AC558=Statistika!$F$117,Deník!$W558,""),"")</f>
        <v/>
      </c>
      <c r="GT558" s="233" t="str">
        <f>IF(Deník!$W558&lt;0,IF(Deník!$AC558=Statistika!$F$118,Deník!$W558,""),"")</f>
        <v/>
      </c>
      <c r="GU558" s="233" t="str">
        <f>IF(Deník!$W558&lt;0,IF(Deník!$AC558=Statistika!$F$119,Deník!$W558,""),"")</f>
        <v/>
      </c>
      <c r="GV558" s="233" t="str">
        <f>IF(Deník!$W558&lt;0,IF(Deník!$AC558=Statistika!$F$120,Deník!$W558,""),"")</f>
        <v/>
      </c>
      <c r="GW558" s="233" t="str">
        <f>IF(Deník!$W558&lt;0,IF(Deník!$AC558=Statistika!$F$121,Deník!$W558,""),"")</f>
        <v/>
      </c>
      <c r="GX558" s="233" t="str">
        <f>IF(Deník!$W558&lt;0,IF(Deník!$AC558=Statistika!$F$122,Deník!$W558,""),"")</f>
        <v/>
      </c>
      <c r="GY558" s="233" t="str">
        <f>IF(Deník!$W558&lt;0,IF(Deník!$AC558=Statistika!$F$123,Deník!$W558,""),"")</f>
        <v/>
      </c>
      <c r="GZ558" s="233" t="str">
        <f>IF(Deník!$W558&lt;0,IF(Deník!$AC558=Statistika!$F$124,Deník!$W558,""),"")</f>
        <v/>
      </c>
      <c r="HA558" s="233" t="str">
        <f>IF(Deník!$W558&lt;0,IF(Deník!$AC558=Statistika!$F$125,Deník!$W558,""),"")</f>
        <v/>
      </c>
      <c r="HC558" s="233" t="str">
        <f>IF(Deník!$W558&lt;0,IF(Deník!$AD558=Statistika!$F$133,Deník!$W558,""),"")</f>
        <v/>
      </c>
      <c r="HD558" s="233" t="str">
        <f>IF(Deník!$W558&lt;0,IF(Deník!$AD558=Statistika!$F$134,Deník!$W558,""),"")</f>
        <v/>
      </c>
      <c r="HE558" s="233" t="str">
        <f>IF(Deník!$W558&lt;0,IF(Deník!$AD558=Statistika!$F$135,Deník!$W558,""),"")</f>
        <v/>
      </c>
      <c r="HF558" s="233" t="str">
        <f>IF(Deník!$W558&lt;0,IF(Deník!$AD558=Statistika!$F$136,Deník!$W558,""),"")</f>
        <v/>
      </c>
      <c r="HG558" s="233" t="str">
        <f>IF(Deník!$W558&lt;0,IF(Deník!$AD558=Statistika!$F$137,Deník!$W558,""),"")</f>
        <v/>
      </c>
      <c r="ID558" s="8">
        <f>Tabulka4[[#This Row],[Sloupec3]]</f>
        <v>0</v>
      </c>
      <c r="IE558" s="17" t="str">
        <f>IF(AND([1]Deník!$C558&gt;='[1]Měsíční shrnutí'!$D$1,[1]Deník!$C558&lt;='[1]Měsíční shrnutí'!$F$1),[1]Deník!$X558,"")</f>
        <v/>
      </c>
    </row>
    <row r="559" spans="1:239">
      <c r="A559" s="8">
        <f>Deník!C560</f>
        <v>0</v>
      </c>
      <c r="B559" s="50" t="str">
        <f>Deník!R560</f>
        <v/>
      </c>
      <c r="C559" s="102" t="str">
        <f>IF(AND(Deník!R560&gt;1,Deník!R560&lt;&gt;""),1,"")</f>
        <v/>
      </c>
      <c r="D559" s="102" t="str">
        <f>IF(AND(Deník!R560&lt;=0,Deník!R560&lt;&gt;""),1,"")</f>
        <v/>
      </c>
      <c r="E559" s="103" t="str">
        <f>IF(AND(Deník!R560&gt;=0,Deník!R560&lt;=1),1,"")</f>
        <v/>
      </c>
      <c r="F559" s="79" t="str">
        <f>IF(Deník!R560&lt;&gt;"",Deník!R560+F558,"")</f>
        <v/>
      </c>
      <c r="G559" s="85"/>
      <c r="H559" s="54" t="str">
        <f>IF(MONTH(Deník!$C559)=H$2,IF(AND(Deník!$R559&gt;=0,Deník!$R559&lt;=1),"BE",Deník!$R559),"")</f>
        <v/>
      </c>
      <c r="I559" s="11" t="str">
        <f>IF(MONTH(Deník!$C559)=I$2,IF(AND(Deník!$R559&gt;=0,Deník!$R559&lt;=1),"BE",Deník!$R559),"")</f>
        <v/>
      </c>
      <c r="J559" s="11" t="str">
        <f>IF(MONTH(Deník!$C559)=J$2,IF(AND(Deník!$R559&gt;=0,Deník!$R559&lt;=1),"BE",Deník!$R559),"")</f>
        <v/>
      </c>
      <c r="K559" s="11" t="str">
        <f>IF(MONTH(Deník!$C559)=K$2,IF(AND(Deník!$R559&gt;=0,Deník!$R559&lt;=1),"BE",Deník!$R559),"")</f>
        <v/>
      </c>
      <c r="L559" s="11" t="str">
        <f>IF(MONTH(Deník!$C559)=L$2,IF(AND(Deník!$R559&gt;=0,Deník!$R559&lt;=1),"BE",Deník!$R559),"")</f>
        <v/>
      </c>
      <c r="M559" s="11" t="str">
        <f>IF(MONTH(Deník!$C559)=M$2,IF(AND(Deník!$R559&gt;=0,Deník!$R559&lt;=1),"BE",Deník!$R559),"")</f>
        <v/>
      </c>
      <c r="N559" s="11" t="str">
        <f>IF(MONTH(Deník!$C559)=N$2,IF(AND(Deník!$R559&gt;=0,Deník!$R559&lt;=1),"BE",Deník!$R559),"")</f>
        <v/>
      </c>
      <c r="O559" s="11" t="str">
        <f>IF(MONTH(Deník!$C559)=O$2,IF(AND(Deník!$R559&gt;=0,Deník!$R559&lt;=1),"BE",Deník!$R559),"")</f>
        <v/>
      </c>
      <c r="P559" s="11" t="str">
        <f>IF(MONTH(Deník!$C559)=P$2,IF(AND(Deník!$R559&gt;=0,Deník!$R559&lt;=1),"BE",Deník!$R559),"")</f>
        <v/>
      </c>
      <c r="Q559" s="11" t="str">
        <f>IF(MONTH(Deník!$C559)=Q$2,IF(AND(Deník!$R559&gt;=0,Deník!$R559&lt;=1),"BE",Deník!$R559),"")</f>
        <v/>
      </c>
      <c r="R559" s="11" t="str">
        <f>IF(MONTH(Deník!$C559)=R$2,IF(AND(Deník!$R559&gt;=0,Deník!$R559&lt;=1),"BE",Deník!$R559),"")</f>
        <v/>
      </c>
      <c r="S559" s="57" t="str">
        <f>IF(MONTH(Deník!$C559)=S$2,IF(AND(Deník!$R559&gt;=0,Deník!$R559&lt;=1),"BE",Deník!$R559),"")</f>
        <v/>
      </c>
      <c r="U559" s="12"/>
      <c r="V559" s="12"/>
      <c r="X559" s="600" t="str">
        <f>IF(Deník!$R559&lt;&gt;"",IF(Deník!$B559=Statistika!$F$63,IF(AND(Deník!$R559&gt;=0,Deník!$R559&lt;=1),"BE",Deník!$R559),""),"")</f>
        <v/>
      </c>
      <c r="Y559" s="13" t="str">
        <f>IF(Deník!$R559&lt;&gt;"",IF(Deník!$B559=Statistika!$F$64,IF(AND(Deník!$R559&gt;=0,Deník!$R559&lt;=1),"BE",Deník!$R559),""),"")</f>
        <v/>
      </c>
      <c r="Z559" s="13" t="str">
        <f>IF(Deník!$R559&lt;&gt;"",IF(Deník!$B559=Statistika!$F$65,IF(AND(Deník!$R559&gt;=0,Deník!$R559&lt;=1),"BE",Deník!$R559),""),"")</f>
        <v/>
      </c>
      <c r="AA559" s="13" t="str">
        <f>IF(Deník!$R559&lt;&gt;"",IF(Deník!$B559=Statistika!$F$66,IF(AND(Deník!$R559&gt;=0,Deník!$R559&lt;=1),"BE",Deník!$R559),""),"")</f>
        <v/>
      </c>
      <c r="AB559" s="13" t="str">
        <f>IF(Deník!$R559&lt;&gt;"",IF(Deník!$B559=Statistika!$F$67,IF(AND(Deník!$R559&gt;=0,Deník!$R559&lt;=1),"BE",Deník!$R559),""),"")</f>
        <v/>
      </c>
      <c r="AC559" s="13" t="str">
        <f>IF(Deník!$R559&lt;&gt;"",IF(Deník!$B559=Statistika!$F$68,IF(AND(Deník!$R559&gt;=0,Deník!$R559&lt;=1),"BE",Deník!$R559),""),"")</f>
        <v/>
      </c>
      <c r="AD559" s="13" t="str">
        <f>IF(Deník!$R559&lt;&gt;"",IF(Deník!$B559=Statistika!$F$69,IF(AND(Deník!$R559&gt;=0,Deník!$R559&lt;=1),"BE",Deník!$R559),""),"")</f>
        <v/>
      </c>
      <c r="AE559" s="601" t="str">
        <f>IF(Deník!$R559&lt;&gt;"",IF(Deník!$B559=Statistika!$F$70,IF(AND(Deník!$R559&gt;=0,Deník!$R559&lt;=1),"BE",Deník!$R559),""),"")</f>
        <v/>
      </c>
      <c r="AF559" s="90"/>
      <c r="AG559" s="63" t="str">
        <f>IF(Deník!$R559&lt;&gt;"",IF(Deník!$J559="L",IF(AND(Deník!$R559&gt;=0,Deník!$R559&lt;=1),"BE",Deník!$R559),""),"")</f>
        <v/>
      </c>
      <c r="AH559" s="13" t="str">
        <f>IF(Deník!$R559&lt;&gt;"",IF(Deník!$J559="S",IF(AND(Deník!$R559&gt;=0,Deník!$R559&lt;=1),"BE",Deník!$R559),""),"")</f>
        <v/>
      </c>
      <c r="AI559" s="95"/>
      <c r="AJ559" s="71" t="str">
        <f>IF(Deník!N560&lt;&gt;"",Deník!N560*-1,"")</f>
        <v/>
      </c>
      <c r="AK559" s="88"/>
      <c r="AL559" s="63" t="str">
        <f>IF(WEEKDAY(Deník!$C559,2)=1,IF(AND(Deník!$R559&gt;=0,Deník!$R559&lt;=1),"BE",Deník!$R559),"")</f>
        <v/>
      </c>
      <c r="AM559" s="13" t="str">
        <f>IF(WEEKDAY(Deník!$C559,2)=2,IF(AND(Deník!$R559&gt;=0,Deník!$R559&lt;=1),"BE",Deník!$R559),"")</f>
        <v/>
      </c>
      <c r="AN559" s="13" t="str">
        <f>IF(WEEKDAY(Deník!$C559,2)=3,IF(AND(Deník!$R559&gt;=0,Deník!$R559&lt;=1),"BE",Deník!$R559),"")</f>
        <v/>
      </c>
      <c r="AO559" s="13" t="str">
        <f>IF(WEEKDAY(Deník!$C559,2)=4,IF(AND(Deník!$R559&gt;=0,Deník!$R559&lt;=1),"BE",Deník!$R559),"")</f>
        <v/>
      </c>
      <c r="AP559" s="60" t="str">
        <f>IF(WEEKDAY(Deník!$C559,2)=5,IF(AND(Deník!$R559&gt;=0,Deník!$R559&lt;=1),"BE",Deník!$R559),"")</f>
        <v/>
      </c>
      <c r="AQ559" s="99"/>
      <c r="AR559" s="100">
        <f>Deník!D559</f>
        <v>0</v>
      </c>
      <c r="AS559" s="63" t="str">
        <f>IF(Deník!$D559&lt;&gt;"",IF(AND(Deník!$D559&gt;=AS$2,Deník!$D559&lt;=AS$3),IF(AND(Deník!$R559&gt;=0,Deník!$R559&lt;=1),"BE",Deník!$R559),""),"")</f>
        <v/>
      </c>
      <c r="AT559" s="63" t="str">
        <f>IF(Deník!$D559&lt;&gt;"",IF(AND(Deník!$D559&gt;=AT$2,Deník!$D559&lt;=AT$3),IF(AND(Deník!$R559&gt;=0,Deník!$R559&lt;=1),"BE",Deník!$R559),""),"")</f>
        <v/>
      </c>
      <c r="AU559" s="63" t="str">
        <f>IF(Deník!$D559&lt;&gt;"",IF(AND(Deník!$D559&gt;=AU$2,Deník!$D559&lt;=AU$3),IF(AND(Deník!$R559&gt;=0,Deník!$R559&lt;=1),"BE",Deník!$R559),""),"")</f>
        <v/>
      </c>
      <c r="AV559" s="63" t="str">
        <f>IF(Deník!$D559&lt;&gt;"",IF(AND(Deník!$D559&gt;=AV$2,Deník!$D559&lt;=AV$3),IF(AND(Deník!$R559&gt;=0,Deník!$R559&lt;=1),"BE",Deník!$R559),""),"")</f>
        <v/>
      </c>
      <c r="AW559" s="63" t="str">
        <f>IF(Deník!$D559&lt;&gt;"",IF(AND(Deník!$D559&gt;=AW$2,Deník!$D559&lt;=AW$3),IF(AND(Deník!$R559&gt;=0,Deník!$R559&lt;=1),"BE",Deník!$R559),""),"")</f>
        <v/>
      </c>
      <c r="AX559" s="63" t="str">
        <f>IF(Deník!$D559&lt;&gt;"",IF(AND(Deník!$D559&gt;=AX$2,Deník!$D559&lt;=AX$3),IF(AND(Deník!$R559&gt;=0,Deník!$R559&lt;=1),"BE",Deník!$R559),""),"")</f>
        <v/>
      </c>
      <c r="AY559" s="63" t="str">
        <f>IF(Deník!$D559&lt;&gt;"",IF(AND(Deník!$D559&gt;=AY$2,Deník!$D559&lt;=AY$3),IF(AND(Deník!$R559&gt;=0,Deník!$R559&lt;=1),"BE",Deník!$R559),""),"")</f>
        <v/>
      </c>
      <c r="AZ559" s="63" t="str">
        <f>IF(Deník!$D559&lt;&gt;"",IF(AND(Deník!$D559&gt;=AZ$2,Deník!$D559&lt;=AZ$3),IF(AND(Deník!$R559&gt;=0,Deník!$R559&lt;=1),"BE",Deník!$R559),""),"")</f>
        <v/>
      </c>
      <c r="BA559" s="63" t="str">
        <f>IF(Deník!$D559&lt;&gt;"",IF(AND(Deník!$D559&gt;=BA$2,Deník!$D559&lt;=BA$3),IF(AND(Deník!$R559&gt;=0,Deník!$R559&lt;=1),"BE",Deník!$R559),""),"")</f>
        <v/>
      </c>
      <c r="BB559" s="63" t="str">
        <f>IF(Deník!$D559&lt;&gt;"",IF(AND(Deník!$D559&gt;=BB$2,Deník!$D559&lt;=BB$3),IF(AND(Deník!$R559&gt;=0,Deník!$R559&lt;=1),"BE",Deník!$R559),""),"")</f>
        <v/>
      </c>
      <c r="BC559" s="71" t="str">
        <f>IF(Deník!$D559&lt;&gt;"",IF(AND(Deník!$D559&gt;=BC$2,Deník!$D559&lt;=BC$3),IF(AND(Deník!$R559&gt;=0,Deník!$R559&lt;=1),"BE",Deník!$R559),""),"")</f>
        <v/>
      </c>
      <c r="BD559" s="20" t="str">
        <f>IF(Deník!$J560="S",(Deník!$M560-Deník!$K560),IF(Deník!$J560="L",(Deník!$K560-Deník!$M560),""))</f>
        <v/>
      </c>
      <c r="BE559" s="20" t="str">
        <f>IF(Deník!$J560="S",(Deník!$K560-Deník!$O560),IF(Deník!$J560="L",(Deník!$O560-Deník!$K560),""))</f>
        <v/>
      </c>
      <c r="BF559" s="20" t="str">
        <f>IF(Deník!$J560="S",(Deník!$K560-Deník!$L560),IF(Deník!$J560="L",(Deník!$L560-Deník!$K560),""))</f>
        <v/>
      </c>
      <c r="BG559" s="20" t="str">
        <f>IF(Deník!$J560="S",(Deník!$K560-Deník!$S560),IF(Deník!$J560="L",(Deník!$S560-Deník!$K560),""))</f>
        <v/>
      </c>
      <c r="BH559" s="20" t="str">
        <f>IF(Deník!$J560="S",(Deník!$K560-Deník!$U560),IF(Deník!$J560="L",(Deník!$U560-Deník!$K560),""))</f>
        <v/>
      </c>
      <c r="BI559" s="20" t="str">
        <f>IF(Deník!$R559&gt;1,Deník!$R559,"")</f>
        <v/>
      </c>
      <c r="BJ559" s="20" t="str">
        <f>IF(Deník!$R559&lt;0,Deník!$R559,"")</f>
        <v/>
      </c>
      <c r="BK559" s="17"/>
      <c r="BM559" s="233" t="str">
        <f>IF(Deník!$R559&lt;&gt;"",IF(Deník!$Y559=Statistika!$F$78,IF(AND(Deník!$R559&gt;=0,Deník!$R559&lt;=1),"BE",Deník!$R559),""),"")</f>
        <v/>
      </c>
      <c r="BN559" s="233" t="str">
        <f>IF(Deník!$R559&lt;&gt;"",IF(Deník!$Y559=Statistika!$F$79,IF(AND(Deník!$R559&gt;=0,Deník!$R559&lt;=1),"BE",Deník!$R559),""),"")</f>
        <v/>
      </c>
      <c r="BO559" s="233" t="str">
        <f>IF(Deník!$R559&lt;&gt;"",IF(Deník!$Y559=Statistika!$F$80,IF(AND(Deník!$R559&gt;=0,Deník!$R559&lt;=1),"BE",Deník!$R559),""),"")</f>
        <v/>
      </c>
      <c r="BP559" s="233" t="str">
        <f>IF(Deník!$R559&lt;&gt;"",IF(Deník!$Y559=Statistika!$F$81,IF(AND(Deník!$R559&gt;=0,Deník!$R559&lt;=1),"BE",Deník!$R559),""),"")</f>
        <v/>
      </c>
      <c r="BQ559" s="233" t="str">
        <f>IF(Deník!$R559&lt;&gt;"",IF(Deník!$Y559=Statistika!$F$82,IF(AND(Deník!$R559&gt;=0,Deník!$R559&lt;=1),"BE",Deník!$R559),""),"")</f>
        <v/>
      </c>
      <c r="BR559" s="233" t="str">
        <f>IF(Deník!$R559&lt;&gt;"",IF(Deník!$Y559=Statistika!$F$83,IF(AND(Deník!$R559&gt;=0,Deník!$R559&lt;=1),"BE",Deník!$R559),""),"")</f>
        <v/>
      </c>
      <c r="BS559" s="233" t="str">
        <f>IF(Deník!$R559&lt;&gt;"",IF(Deník!$Y559=Statistika!$F$84,IF(AND(Deník!$R559&gt;=0,Deník!$R559&lt;=1),"BE",Deník!$R559),""),"")</f>
        <v/>
      </c>
      <c r="BT559" s="233" t="str">
        <f>IF(Deník!$R559&lt;&gt;"",IF(Deník!$Y559=Statistika!$F$85,IF(AND(Deník!$R559&gt;=0,Deník!$R559&lt;=1),"BE",Deník!$R559),""),"")</f>
        <v/>
      </c>
      <c r="BU559" s="233" t="str">
        <f>IF(Deník!$R559&lt;&gt;"",IF(Deník!$Y559=Statistika!$F$86,IF(AND(Deník!$R559&gt;=0,Deník!$R559&lt;=1),"BE",Deník!$R559),""),"")</f>
        <v/>
      </c>
      <c r="BV559" s="233" t="str">
        <f>IF(Deník!$R559&lt;&gt;"",IF(Deník!$Y559=Statistika!$F$87,IF(AND(Deník!$R559&gt;=0,Deník!$R559&lt;=1),"BE",Deník!$R559),""),"")</f>
        <v/>
      </c>
      <c r="BW559" s="233" t="str">
        <f>IF(Deník!$R559&lt;&gt;"",IF(Deník!$Y559=Statistika!$F$88,IF(AND(Deník!$R559&gt;=0,Deník!$R559&lt;=1),"BE",Deník!$R559),""),"")</f>
        <v/>
      </c>
      <c r="BX559" s="233" t="str">
        <f>IF(Deník!$R559&lt;&gt;"",IF(Deník!$Y559=Statistika!$F$89,IF(AND(Deník!$R559&gt;=0,Deník!$R559&lt;=1),"BE",Deník!$R559),""),"")</f>
        <v/>
      </c>
      <c r="BY559" s="233" t="str">
        <f>IF(Deník!$R559&lt;&gt;"",IF(Deník!$Y559=Statistika!$F$90,IF(AND(Deník!$R559&gt;=0,Deník!$R559&lt;=1),"BE",Deník!$R559),""),"")</f>
        <v/>
      </c>
      <c r="BZ559" s="233" t="str">
        <f>IF(Deník!$R559&lt;&gt;"",IF(Deník!$Y559=Statistika!$F$91,IF(AND(Deník!$R559&gt;=0,Deník!$R559&lt;=1),"BE",Deník!$R559),""),"")</f>
        <v/>
      </c>
      <c r="CA559" s="233"/>
      <c r="CB559" s="233" t="str">
        <f>IF(Deník!$R559&lt;&gt;"",IF(Deník!$AB559="SL",IF(AND(Deník!$R559&gt;=0,Deník!$R559&lt;=1),"BE",Deník!$R559),""),"")</f>
        <v/>
      </c>
      <c r="CC559" s="233" t="str">
        <f>IF(Deník!$R559&lt;&gt;"",IF(Deník!$AB559="BE10",IF(AND(Deník!$R559&gt;=0,Deník!$R559&lt;=1),"BE",Deník!$R559),""),"")</f>
        <v/>
      </c>
      <c r="CD559" s="233" t="str">
        <f>IF(Deník!$R559&lt;&gt;"",IF(Deník!$AB559="BE15",IF(AND(Deník!$R559&gt;=0,Deník!$R559&lt;=1),"BE",Deník!$R559),""),"")</f>
        <v/>
      </c>
      <c r="CE559" s="233" t="str">
        <f>IF(Deník!$R559&lt;&gt;"",IF(Deník!$AB559="BE20",IF(AND(Deník!$R559&gt;=0,Deník!$R559&lt;=1),"BE",Deník!$R559),""),"")</f>
        <v/>
      </c>
      <c r="CF559" s="233" t="str">
        <f>IF(Deník!$R559&lt;&gt;"",IF(Deník!$AB559="TP1",IF(AND(Deník!$R559&gt;=0,Deník!$R559&lt;=1),"BE",Deník!$R559),""),"")</f>
        <v/>
      </c>
      <c r="CG559" s="233" t="str">
        <f>IF(Deník!$R559&lt;&gt;"",IF(Deník!$AB559="TP2",IF(AND(Deník!$R559&gt;=0,Deník!$R559&lt;=1),"BE",Deník!$R559),""),"")</f>
        <v/>
      </c>
      <c r="CH559" s="233" t="str">
        <f>IF(Deník!$R559&lt;&gt;"",IF(Deník!$AB559="TP3",IF(AND(Deník!$R559&gt;=0,Deník!$R559&lt;=1),"BE",Deník!$R559),""),"")</f>
        <v/>
      </c>
      <c r="CI559" s="233" t="str">
        <f>IF(Deník!$R559&lt;&gt;"",IF(Deník!$AB559="Trailing SL",IF(AND(Deník!$R559&gt;=0,Deník!$R559&lt;=1),"BE",Deník!$R559),""),"")</f>
        <v/>
      </c>
      <c r="CJ559" s="233" t="str">
        <f>IF(Deník!$R559&lt;&gt;"",IF(Deník!$AB559="Manual",IF(AND(Deník!$R559&gt;=0,Deník!$R559&lt;=1),"BE",Deník!$R559),""),"")</f>
        <v/>
      </c>
      <c r="CK559" s="233"/>
      <c r="CL559" s="233" t="str">
        <f>IF(Deník!$R559&lt;0,IF(Deník!$AC559=Statistika!$F$117,Deník!$R559,""),"")</f>
        <v/>
      </c>
      <c r="CM559" s="233" t="str">
        <f>IF(Deník!$R559&lt;0,IF(Deník!$AC559=Statistika!$F$118,Deník!$R559,""),"")</f>
        <v/>
      </c>
      <c r="CN559" s="233" t="str">
        <f>IF(Deník!$R559&lt;0,IF(Deník!$AC559=Statistika!$F$119,Deník!$R559,""),"")</f>
        <v/>
      </c>
      <c r="CO559" s="233" t="str">
        <f>IF(Deník!$R559&lt;0,IF(Deník!$AC559=Statistika!$F$120,Deník!$R559,""),"")</f>
        <v/>
      </c>
      <c r="CP559" s="233" t="str">
        <f>IF(Deník!$R559&lt;0,IF(Deník!$AC559=Statistika!$F$121,Deník!$R559,""),"")</f>
        <v/>
      </c>
      <c r="CQ559" s="233" t="str">
        <f>IF(Deník!$R559&lt;0,IF(Deník!$AC559=Statistika!$F$122,Deník!$R559,""),"")</f>
        <v/>
      </c>
      <c r="CR559" s="233" t="str">
        <f>IF(Deník!$R559&lt;0,IF(Deník!$AC559=Statistika!$F$123,Deník!$R559,""),"")</f>
        <v/>
      </c>
      <c r="CS559" s="233" t="str">
        <f>IF(Deník!$R559&lt;0,IF(Deník!$AC559=Statistika!$F$124,Deník!$R559,""),"")</f>
        <v/>
      </c>
      <c r="CT559" s="233" t="str">
        <f>IF(Deník!$R559&lt;0,IF(Deník!$AC559=Statistika!$F$125,Deník!$R559,""),"")</f>
        <v/>
      </c>
      <c r="CU559" s="233"/>
      <c r="CV559" s="233" t="str">
        <f>IF(Deník!$R559&lt;0,IF(Deník!$AD559=$CV$2,Deník!$R559,""),"")</f>
        <v/>
      </c>
      <c r="CW559" s="233" t="str">
        <f>IF(Deník!$R559&lt;0,IF(Deník!$AD559=$CW$2,Deník!$R559,""),"")</f>
        <v/>
      </c>
      <c r="CX559" s="233" t="str">
        <f>IF(Deník!$R559&lt;0,IF(Deník!$AD559=$CX$2,Deník!$R559,""),"")</f>
        <v/>
      </c>
      <c r="CY559" s="233" t="str">
        <f>IF(Deník!$R559&lt;0,IF(Deník!$AD559=$CY$2,Deník!$R559,""),"")</f>
        <v/>
      </c>
      <c r="CZ559" s="233" t="str">
        <f>IF(Deník!$R559&lt;0,IF(Deník!$AD559=$CZ$2,Deník!$R559,""),"")</f>
        <v/>
      </c>
      <c r="DL559" s="221">
        <f t="shared" si="22"/>
        <v>93847.029999999984</v>
      </c>
      <c r="DM559" s="220">
        <f t="shared" si="21"/>
        <v>-6.1529700000000132E-2</v>
      </c>
      <c r="DO559" s="50">
        <f>Deník!W560</f>
        <v>0</v>
      </c>
      <c r="DP559" s="102" t="str">
        <f>IF(AND(Deník!W560&gt;0),1,"")</f>
        <v/>
      </c>
      <c r="DQ559" s="102">
        <f>IF(AND(Deník!W560&lt;=0),1,"")</f>
        <v>1</v>
      </c>
      <c r="DR559" s="227"/>
      <c r="DS559" s="228"/>
      <c r="DT559" s="85"/>
      <c r="DU559" s="54">
        <f>IF(MONTH(Deník!$C559)=DU$2,Deník!$W559,"")</f>
        <v>0</v>
      </c>
      <c r="DV559" s="222" t="str">
        <f>IF(MONTH(Deník!$C559)=DV$2,Deník!$W559,"")</f>
        <v/>
      </c>
      <c r="DW559" s="222" t="str">
        <f>IF(MONTH(Deník!$C559)=DW$2,Deník!$W559,"")</f>
        <v/>
      </c>
      <c r="DX559" s="222" t="str">
        <f>IF(MONTH(Deník!$C559)=DX$2,Deník!$W559,"")</f>
        <v/>
      </c>
      <c r="DY559" s="222" t="str">
        <f>IF(MONTH(Deník!$C559)=DY$2,Deník!$W559,"")</f>
        <v/>
      </c>
      <c r="DZ559" s="222" t="str">
        <f>IF(MONTH(Deník!$C559)=DZ$2,Deník!$W559,"")</f>
        <v/>
      </c>
      <c r="EA559" s="222" t="str">
        <f>IF(MONTH(Deník!$C559)=EA$2,Deník!$W559,"")</f>
        <v/>
      </c>
      <c r="EB559" s="222" t="str">
        <f>IF(MONTH(Deník!$C559)=EB$2,Deník!$W559,"")</f>
        <v/>
      </c>
      <c r="EC559" s="222" t="str">
        <f>IF(MONTH(Deník!$C559)=EC$2,Deník!$W559,"")</f>
        <v/>
      </c>
      <c r="ED559" s="222" t="str">
        <f>IF(MONTH(Deník!$C559)=ED$2,Deník!$W559,"")</f>
        <v/>
      </c>
      <c r="EE559" s="222" t="str">
        <f>IF(MONTH(Deník!$C559)=EE$2,Deník!$W559,"")</f>
        <v/>
      </c>
      <c r="EF559" s="222" t="str">
        <f>IF(MONTH(Deník!$C559)=EF$2,Deník!$W559,"")</f>
        <v/>
      </c>
      <c r="EI559" s="600" t="str">
        <f>IF(Deník!$W559&lt;&gt;"",IF(Deník!$B559=Statistika!$F$63,Deník!$W559,""),"")</f>
        <v/>
      </c>
      <c r="EJ559" s="13" t="str">
        <f>IF(Deník!$W559&lt;&gt;"",IF(Deník!$B559=Statistika!$F$64,Deník!$W559,""),"")</f>
        <v/>
      </c>
      <c r="EK559" s="13" t="str">
        <f>IF(Deník!$W559&lt;&gt;"",IF(Deník!$B559=Statistika!$F$65,Deník!$W559,""),"")</f>
        <v/>
      </c>
      <c r="EL559" s="13" t="str">
        <f>IF(Deník!$W559&lt;&gt;"",IF(Deník!$B559=Statistika!$F$66,Deník!$W559,""),"")</f>
        <v/>
      </c>
      <c r="EM559" s="13" t="str">
        <f>IF(Deník!$W559&lt;&gt;"",IF(Deník!$B559=Statistika!$F$67,Deník!$W559,""),"")</f>
        <v/>
      </c>
      <c r="EN559" s="13" t="str">
        <f>IF(Deník!$W559&lt;&gt;"",IF(Deník!$B559=Statistika!$F$68,Deník!$W559,""),"")</f>
        <v/>
      </c>
      <c r="EO559" s="13" t="str">
        <f>IF(Deník!$W559&lt;&gt;"",IF(Deník!$B559=Statistika!$F$69,Deník!$W559,""),"")</f>
        <v/>
      </c>
      <c r="EP559" s="601" t="str">
        <f>IF(Deník!$W559&lt;&gt;"",IF(Deník!$B559=Statistika!$F$70,Deník!$W559,""),"")</f>
        <v/>
      </c>
      <c r="EQ559" s="90"/>
      <c r="ER559" s="63" t="str">
        <f>IF(Deník!$W559&lt;&gt;"",IF(Deník!$J559="L",Deník!$W559,""),"")</f>
        <v/>
      </c>
      <c r="ES559" s="13" t="str">
        <f>IF(Deník!$W559&lt;&gt;"",IF(Deník!$J559="S",Deník!$W559,""),"")</f>
        <v/>
      </c>
      <c r="ET559" s="95"/>
      <c r="EU559" s="88"/>
      <c r="EV559" s="63" t="str">
        <f>IF(WEEKDAY(Deník!$C559,2)=1,Deník!$W559,"")</f>
        <v/>
      </c>
      <c r="EW559" s="13" t="str">
        <f>IF(WEEKDAY(Deník!$C559,2)=2,Deník!$W559,"")</f>
        <v/>
      </c>
      <c r="EX559" s="13" t="str">
        <f>IF(WEEKDAY(Deník!$C559,2)=3,Deník!$W559,"")</f>
        <v/>
      </c>
      <c r="EY559" s="13" t="str">
        <f>IF(WEEKDAY(Deník!$C559,2)=4,Deník!$W559,"")</f>
        <v/>
      </c>
      <c r="EZ559" s="60" t="str">
        <f>IF(WEEKDAY(Deník!$C559,2)=5,Deník!$W559,"")</f>
        <v/>
      </c>
      <c r="FA559" s="99"/>
      <c r="FB559" s="100">
        <f>Deník!D559</f>
        <v>0</v>
      </c>
      <c r="FC559" s="63">
        <f>IF($FB559&lt;&gt;"",IF(AND($FB559&gt;=FC$2,$FB559&lt;=FC$3),Deník!$W559,""))</f>
        <v>0</v>
      </c>
      <c r="FD559" s="63" t="str">
        <f>IF($FB559&lt;&gt;"",IF(AND($FB559&gt;=FD$2,$FB559&lt;=FD$3),Deník!$W559,""))</f>
        <v/>
      </c>
      <c r="FE559" s="63" t="str">
        <f>IF($FB559&lt;&gt;"",IF(AND($FB559&gt;=FE$2,$FB559&lt;=FE$3),Deník!$W559,""))</f>
        <v/>
      </c>
      <c r="FF559" s="63" t="str">
        <f>IF($FB559&lt;&gt;"",IF(AND($FB559&gt;=FF$2,$FB559&lt;=FF$3),Deník!$W559,""))</f>
        <v/>
      </c>
      <c r="FG559" s="63" t="str">
        <f>IF($FB559&lt;&gt;"",IF(AND($FB559&gt;=FG$2,$FB559&lt;=FG$3),Deník!$W559,""))</f>
        <v/>
      </c>
      <c r="FH559" s="63" t="str">
        <f>IF($FB559&lt;&gt;"",IF(AND($FB559&gt;=FH$2,$FB559&lt;=FH$3),Deník!$W559,""))</f>
        <v/>
      </c>
      <c r="FI559" s="63" t="str">
        <f>IF($FB559&lt;&gt;"",IF(AND($FB559&gt;=FI$2,$FB559&lt;=FI$3),Deník!$W559,""))</f>
        <v/>
      </c>
      <c r="FJ559" s="63" t="str">
        <f>IF($FB559&lt;&gt;"",IF(AND($FB559&gt;=FJ$2,$FB559&lt;=FJ$3),Deník!$W559,""))</f>
        <v/>
      </c>
      <c r="FK559" s="63" t="str">
        <f>IF($FB559&lt;&gt;"",IF(AND($FB559&gt;=FK$2,$FB559&lt;=FK$3),Deník!$W559,""))</f>
        <v/>
      </c>
      <c r="FL559" s="63" t="str">
        <f>IF($FB559&lt;&gt;"",IF(AND($FB559&gt;=FL$2,$FB559&lt;=FL$3),Deník!$W559,""))</f>
        <v/>
      </c>
      <c r="FM559" s="63" t="str">
        <f>IF($FB559&lt;&gt;"",IF(AND($FB559&gt;=FM$2,$FB559&lt;=FM$3),Deník!$W559,""))</f>
        <v/>
      </c>
      <c r="FN559" s="13"/>
      <c r="FO559" s="20" t="str">
        <f>IF(Deník!$W559&gt;1,Deník!$W559,"")</f>
        <v/>
      </c>
      <c r="FP559" s="20" t="str">
        <f>IF(Deník!$W559&lt;0,Deník!$W559,"")</f>
        <v/>
      </c>
      <c r="FQ559" s="17"/>
      <c r="FS559" s="233"/>
      <c r="FT559" s="233" t="str">
        <f>IF(Deník!$W559&lt;&gt;"",IF(Deník!$Y559=Statistika!$F$78,Deník!$W559,""),"")</f>
        <v/>
      </c>
      <c r="FU559" s="233" t="str">
        <f>IF(Deník!$W559&lt;&gt;"",IF(Deník!$Y559=Statistika!$F$79,Deník!$W559,""),"")</f>
        <v/>
      </c>
      <c r="FV559" s="233" t="str">
        <f>IF(Deník!$W559&lt;&gt;"",IF(Deník!$Y559=Statistika!$F$80,Deník!$W559,""),"")</f>
        <v/>
      </c>
      <c r="FW559" s="233" t="str">
        <f>IF(Deník!$W559&lt;&gt;"",IF(Deník!$Y559=Statistika!$F$81,Deník!$W559,""),"")</f>
        <v/>
      </c>
      <c r="FX559" s="233" t="str">
        <f>IF(Deník!$W559&lt;&gt;"",IF(Deník!$Y559=Statistika!$F$82,Deník!$W559,""),"")</f>
        <v/>
      </c>
      <c r="FY559" s="233" t="str">
        <f>IF(Deník!$W559&lt;&gt;"",IF(Deník!$Y559=Statistika!$F$83,Deník!$W559,""),"")</f>
        <v/>
      </c>
      <c r="FZ559" s="233" t="str">
        <f>IF(Deník!$W559&lt;&gt;"",IF(Deník!$Y559=Statistika!$F$84,Deník!$W559,""),"")</f>
        <v/>
      </c>
      <c r="GA559" s="233" t="str">
        <f>IF(Deník!$W559&lt;&gt;"",IF(Deník!$Y559=Statistika!$F$85,Deník!$W559,""),"")</f>
        <v/>
      </c>
      <c r="GB559" s="233" t="str">
        <f>IF(Deník!$W559&lt;&gt;"",IF(Deník!$Y559=Statistika!$F$86,Deník!$W559,""),"")</f>
        <v/>
      </c>
      <c r="GC559" s="233" t="str">
        <f>IF(Deník!$W559&lt;&gt;"",IF(Deník!$Y559=Statistika!$F$87,Deník!$W559,""),"")</f>
        <v/>
      </c>
      <c r="GD559" s="233" t="str">
        <f>IF(Deník!$W559&lt;&gt;"",IF(Deník!$Y559=Statistika!$F$88,Deník!$W559,""),"")</f>
        <v/>
      </c>
      <c r="GE559" s="233" t="str">
        <f>IF(Deník!$W559&lt;&gt;"",IF(Deník!$Y559=Statistika!$F$89,Deník!$W559,""),"")</f>
        <v/>
      </c>
      <c r="GF559" s="233" t="str">
        <f>IF(Deník!$W559&lt;&gt;"",IF(Deník!$Y559=Statistika!$F$90,Deník!$W559,""),"")</f>
        <v/>
      </c>
      <c r="GG559" s="233" t="str">
        <f>IF(Deník!$W559&lt;&gt;"",IF(Deník!$Y559=Statistika!$F$91,Deník!$W559,""),"")</f>
        <v/>
      </c>
      <c r="GH559" s="233"/>
      <c r="GI559" s="233" t="str">
        <f>IF(Deník!$W559&lt;&gt;"",IF(Deník!$AB559=Statistika!$L$100,Deník!$W559,""),"")</f>
        <v/>
      </c>
      <c r="GJ559" s="233" t="str">
        <f>IF(Deník!$W559&lt;&gt;"",IF(Deník!$AB559=Statistika!$L$101,Deník!$W559,""),"")</f>
        <v/>
      </c>
      <c r="GK559" s="233" t="str">
        <f>IF(Deník!$W559&lt;&gt;"",IF(Deník!$AB559=Statistika!$L$102,Deník!$W559,""),"")</f>
        <v/>
      </c>
      <c r="GL559" s="233" t="str">
        <f>IF(Deník!$W559&lt;&gt;"",IF(Deník!$AB559=Statistika!$L$103,Deník!$W559,""),"")</f>
        <v/>
      </c>
      <c r="GM559" s="233" t="str">
        <f>IF(Deník!$W559&lt;&gt;"",IF(Deník!$AB559=Statistika!$L$104,Deník!$W559,""),"")</f>
        <v/>
      </c>
      <c r="GN559" s="233" t="str">
        <f>IF(Deník!$W559&lt;&gt;"",IF(Deník!$AB559=Statistika!$L$105,Deník!$W559,""),"")</f>
        <v/>
      </c>
      <c r="GO559" s="233" t="str">
        <f>IF(Deník!$W559&lt;&gt;"",IF(Deník!$AB559=Statistika!$L$106,Deník!$W559,""),"")</f>
        <v/>
      </c>
      <c r="GP559" s="233" t="str">
        <f>IF(Deník!$W559&lt;&gt;"",IF(Deník!$AB559=Statistika!$L$107,Deník!$W559,""),"")</f>
        <v/>
      </c>
      <c r="GQ559" s="233" t="str">
        <f>IF(Deník!$W559&lt;&gt;"",IF(Deník!$AB559=Statistika!$L$108,Deník!$W559,""),"")</f>
        <v/>
      </c>
      <c r="GS559" s="233" t="str">
        <f>IF(Deník!$W559&lt;0,IF(Deník!$AC559=Statistika!$F$117,Deník!$W559,""),"")</f>
        <v/>
      </c>
      <c r="GT559" s="233" t="str">
        <f>IF(Deník!$W559&lt;0,IF(Deník!$AC559=Statistika!$F$118,Deník!$W559,""),"")</f>
        <v/>
      </c>
      <c r="GU559" s="233" t="str">
        <f>IF(Deník!$W559&lt;0,IF(Deník!$AC559=Statistika!$F$119,Deník!$W559,""),"")</f>
        <v/>
      </c>
      <c r="GV559" s="233" t="str">
        <f>IF(Deník!$W559&lt;0,IF(Deník!$AC559=Statistika!$F$120,Deník!$W559,""),"")</f>
        <v/>
      </c>
      <c r="GW559" s="233" t="str">
        <f>IF(Deník!$W559&lt;0,IF(Deník!$AC559=Statistika!$F$121,Deník!$W559,""),"")</f>
        <v/>
      </c>
      <c r="GX559" s="233" t="str">
        <f>IF(Deník!$W559&lt;0,IF(Deník!$AC559=Statistika!$F$122,Deník!$W559,""),"")</f>
        <v/>
      </c>
      <c r="GY559" s="233" t="str">
        <f>IF(Deník!$W559&lt;0,IF(Deník!$AC559=Statistika!$F$123,Deník!$W559,""),"")</f>
        <v/>
      </c>
      <c r="GZ559" s="233" t="str">
        <f>IF(Deník!$W559&lt;0,IF(Deník!$AC559=Statistika!$F$124,Deník!$W559,""),"")</f>
        <v/>
      </c>
      <c r="HA559" s="233" t="str">
        <f>IF(Deník!$W559&lt;0,IF(Deník!$AC559=Statistika!$F$125,Deník!$W559,""),"")</f>
        <v/>
      </c>
      <c r="HC559" s="233" t="str">
        <f>IF(Deník!$W559&lt;0,IF(Deník!$AD559=Statistika!$F$133,Deník!$W559,""),"")</f>
        <v/>
      </c>
      <c r="HD559" s="233" t="str">
        <f>IF(Deník!$W559&lt;0,IF(Deník!$AD559=Statistika!$F$134,Deník!$W559,""),"")</f>
        <v/>
      </c>
      <c r="HE559" s="233" t="str">
        <f>IF(Deník!$W559&lt;0,IF(Deník!$AD559=Statistika!$F$135,Deník!$W559,""),"")</f>
        <v/>
      </c>
      <c r="HF559" s="233" t="str">
        <f>IF(Deník!$W559&lt;0,IF(Deník!$AD559=Statistika!$F$136,Deník!$W559,""),"")</f>
        <v/>
      </c>
      <c r="HG559" s="233" t="str">
        <f>IF(Deník!$W559&lt;0,IF(Deník!$AD559=Statistika!$F$137,Deník!$W559,""),"")</f>
        <v/>
      </c>
      <c r="ID559" s="8">
        <f>Tabulka4[[#This Row],[Sloupec3]]</f>
        <v>0</v>
      </c>
      <c r="IE559" s="17" t="str">
        <f>IF(AND([1]Deník!$C559&gt;='[1]Měsíční shrnutí'!$D$1,[1]Deník!$C559&lt;='[1]Měsíční shrnutí'!$F$1),[1]Deník!$X559,"")</f>
        <v/>
      </c>
    </row>
    <row r="560" spans="1:239">
      <c r="A560" s="8">
        <f>Deník!C561</f>
        <v>0</v>
      </c>
      <c r="B560" s="50" t="str">
        <f>Deník!R561</f>
        <v/>
      </c>
      <c r="C560" s="102" t="str">
        <f>IF(AND(Deník!R561&gt;1,Deník!R561&lt;&gt;""),1,"")</f>
        <v/>
      </c>
      <c r="D560" s="102" t="str">
        <f>IF(AND(Deník!R561&lt;=0,Deník!R561&lt;&gt;""),1,"")</f>
        <v/>
      </c>
      <c r="E560" s="103" t="str">
        <f>IF(AND(Deník!R561&gt;=0,Deník!R561&lt;=1),1,"")</f>
        <v/>
      </c>
      <c r="F560" s="79" t="str">
        <f>IF(Deník!R561&lt;&gt;"",Deník!R561+F559,"")</f>
        <v/>
      </c>
      <c r="G560" s="85"/>
      <c r="H560" s="54" t="str">
        <f>IF(MONTH(Deník!$C560)=H$2,IF(AND(Deník!$R560&gt;=0,Deník!$R560&lt;=1),"BE",Deník!$R560),"")</f>
        <v/>
      </c>
      <c r="I560" s="11" t="str">
        <f>IF(MONTH(Deník!$C560)=I$2,IF(AND(Deník!$R560&gt;=0,Deník!$R560&lt;=1),"BE",Deník!$R560),"")</f>
        <v/>
      </c>
      <c r="J560" s="11" t="str">
        <f>IF(MONTH(Deník!$C560)=J$2,IF(AND(Deník!$R560&gt;=0,Deník!$R560&lt;=1),"BE",Deník!$R560),"")</f>
        <v/>
      </c>
      <c r="K560" s="11" t="str">
        <f>IF(MONTH(Deník!$C560)=K$2,IF(AND(Deník!$R560&gt;=0,Deník!$R560&lt;=1),"BE",Deník!$R560),"")</f>
        <v/>
      </c>
      <c r="L560" s="11" t="str">
        <f>IF(MONTH(Deník!$C560)=L$2,IF(AND(Deník!$R560&gt;=0,Deník!$R560&lt;=1),"BE",Deník!$R560),"")</f>
        <v/>
      </c>
      <c r="M560" s="11" t="str">
        <f>IF(MONTH(Deník!$C560)=M$2,IF(AND(Deník!$R560&gt;=0,Deník!$R560&lt;=1),"BE",Deník!$R560),"")</f>
        <v/>
      </c>
      <c r="N560" s="11" t="str">
        <f>IF(MONTH(Deník!$C560)=N$2,IF(AND(Deník!$R560&gt;=0,Deník!$R560&lt;=1),"BE",Deník!$R560),"")</f>
        <v/>
      </c>
      <c r="O560" s="11" t="str">
        <f>IF(MONTH(Deník!$C560)=O$2,IF(AND(Deník!$R560&gt;=0,Deník!$R560&lt;=1),"BE",Deník!$R560),"")</f>
        <v/>
      </c>
      <c r="P560" s="11" t="str">
        <f>IF(MONTH(Deník!$C560)=P$2,IF(AND(Deník!$R560&gt;=0,Deník!$R560&lt;=1),"BE",Deník!$R560),"")</f>
        <v/>
      </c>
      <c r="Q560" s="11" t="str">
        <f>IF(MONTH(Deník!$C560)=Q$2,IF(AND(Deník!$R560&gt;=0,Deník!$R560&lt;=1),"BE",Deník!$R560),"")</f>
        <v/>
      </c>
      <c r="R560" s="11" t="str">
        <f>IF(MONTH(Deník!$C560)=R$2,IF(AND(Deník!$R560&gt;=0,Deník!$R560&lt;=1),"BE",Deník!$R560),"")</f>
        <v/>
      </c>
      <c r="S560" s="57" t="str">
        <f>IF(MONTH(Deník!$C560)=S$2,IF(AND(Deník!$R560&gt;=0,Deník!$R560&lt;=1),"BE",Deník!$R560),"")</f>
        <v/>
      </c>
      <c r="U560" s="12"/>
      <c r="V560" s="12"/>
      <c r="X560" s="600" t="str">
        <f>IF(Deník!$R560&lt;&gt;"",IF(Deník!$B560=Statistika!$F$63,IF(AND(Deník!$R560&gt;=0,Deník!$R560&lt;=1),"BE",Deník!$R560),""),"")</f>
        <v/>
      </c>
      <c r="Y560" s="13" t="str">
        <f>IF(Deník!$R560&lt;&gt;"",IF(Deník!$B560=Statistika!$F$64,IF(AND(Deník!$R560&gt;=0,Deník!$R560&lt;=1),"BE",Deník!$R560),""),"")</f>
        <v/>
      </c>
      <c r="Z560" s="13" t="str">
        <f>IF(Deník!$R560&lt;&gt;"",IF(Deník!$B560=Statistika!$F$65,IF(AND(Deník!$R560&gt;=0,Deník!$R560&lt;=1),"BE",Deník!$R560),""),"")</f>
        <v/>
      </c>
      <c r="AA560" s="13" t="str">
        <f>IF(Deník!$R560&lt;&gt;"",IF(Deník!$B560=Statistika!$F$66,IF(AND(Deník!$R560&gt;=0,Deník!$R560&lt;=1),"BE",Deník!$R560),""),"")</f>
        <v/>
      </c>
      <c r="AB560" s="13" t="str">
        <f>IF(Deník!$R560&lt;&gt;"",IF(Deník!$B560=Statistika!$F$67,IF(AND(Deník!$R560&gt;=0,Deník!$R560&lt;=1),"BE",Deník!$R560),""),"")</f>
        <v/>
      </c>
      <c r="AC560" s="13" t="str">
        <f>IF(Deník!$R560&lt;&gt;"",IF(Deník!$B560=Statistika!$F$68,IF(AND(Deník!$R560&gt;=0,Deník!$R560&lt;=1),"BE",Deník!$R560),""),"")</f>
        <v/>
      </c>
      <c r="AD560" s="13" t="str">
        <f>IF(Deník!$R560&lt;&gt;"",IF(Deník!$B560=Statistika!$F$69,IF(AND(Deník!$R560&gt;=0,Deník!$R560&lt;=1),"BE",Deník!$R560),""),"")</f>
        <v/>
      </c>
      <c r="AE560" s="601" t="str">
        <f>IF(Deník!$R560&lt;&gt;"",IF(Deník!$B560=Statistika!$F$70,IF(AND(Deník!$R560&gt;=0,Deník!$R560&lt;=1),"BE",Deník!$R560),""),"")</f>
        <v/>
      </c>
      <c r="AF560" s="90"/>
      <c r="AG560" s="63" t="str">
        <f>IF(Deník!$R560&lt;&gt;"",IF(Deník!$J560="L",IF(AND(Deník!$R560&gt;=0,Deník!$R560&lt;=1),"BE",Deník!$R560),""),"")</f>
        <v/>
      </c>
      <c r="AH560" s="13" t="str">
        <f>IF(Deník!$R560&lt;&gt;"",IF(Deník!$J560="S",IF(AND(Deník!$R560&gt;=0,Deník!$R560&lt;=1),"BE",Deník!$R560),""),"")</f>
        <v/>
      </c>
      <c r="AI560" s="95"/>
      <c r="AJ560" s="71" t="str">
        <f>IF(Deník!N561&lt;&gt;"",Deník!N561*-1,"")</f>
        <v/>
      </c>
      <c r="AK560" s="88"/>
      <c r="AL560" s="63" t="str">
        <f>IF(WEEKDAY(Deník!$C560,2)=1,IF(AND(Deník!$R560&gt;=0,Deník!$R560&lt;=1),"BE",Deník!$R560),"")</f>
        <v/>
      </c>
      <c r="AM560" s="13" t="str">
        <f>IF(WEEKDAY(Deník!$C560,2)=2,IF(AND(Deník!$R560&gt;=0,Deník!$R560&lt;=1),"BE",Deník!$R560),"")</f>
        <v/>
      </c>
      <c r="AN560" s="13" t="str">
        <f>IF(WEEKDAY(Deník!$C560,2)=3,IF(AND(Deník!$R560&gt;=0,Deník!$R560&lt;=1),"BE",Deník!$R560),"")</f>
        <v/>
      </c>
      <c r="AO560" s="13" t="str">
        <f>IF(WEEKDAY(Deník!$C560,2)=4,IF(AND(Deník!$R560&gt;=0,Deník!$R560&lt;=1),"BE",Deník!$R560),"")</f>
        <v/>
      </c>
      <c r="AP560" s="60" t="str">
        <f>IF(WEEKDAY(Deník!$C560,2)=5,IF(AND(Deník!$R560&gt;=0,Deník!$R560&lt;=1),"BE",Deník!$R560),"")</f>
        <v/>
      </c>
      <c r="AQ560" s="99"/>
      <c r="AR560" s="100">
        <f>Deník!D560</f>
        <v>0</v>
      </c>
      <c r="AS560" s="63" t="str">
        <f>IF(Deník!$D560&lt;&gt;"",IF(AND(Deník!$D560&gt;=AS$2,Deník!$D560&lt;=AS$3),IF(AND(Deník!$R560&gt;=0,Deník!$R560&lt;=1),"BE",Deník!$R560),""),"")</f>
        <v/>
      </c>
      <c r="AT560" s="63" t="str">
        <f>IF(Deník!$D560&lt;&gt;"",IF(AND(Deník!$D560&gt;=AT$2,Deník!$D560&lt;=AT$3),IF(AND(Deník!$R560&gt;=0,Deník!$R560&lt;=1),"BE",Deník!$R560),""),"")</f>
        <v/>
      </c>
      <c r="AU560" s="63" t="str">
        <f>IF(Deník!$D560&lt;&gt;"",IF(AND(Deník!$D560&gt;=AU$2,Deník!$D560&lt;=AU$3),IF(AND(Deník!$R560&gt;=0,Deník!$R560&lt;=1),"BE",Deník!$R560),""),"")</f>
        <v/>
      </c>
      <c r="AV560" s="63" t="str">
        <f>IF(Deník!$D560&lt;&gt;"",IF(AND(Deník!$D560&gt;=AV$2,Deník!$D560&lt;=AV$3),IF(AND(Deník!$R560&gt;=0,Deník!$R560&lt;=1),"BE",Deník!$R560),""),"")</f>
        <v/>
      </c>
      <c r="AW560" s="63" t="str">
        <f>IF(Deník!$D560&lt;&gt;"",IF(AND(Deník!$D560&gt;=AW$2,Deník!$D560&lt;=AW$3),IF(AND(Deník!$R560&gt;=0,Deník!$R560&lt;=1),"BE",Deník!$R560),""),"")</f>
        <v/>
      </c>
      <c r="AX560" s="63" t="str">
        <f>IF(Deník!$D560&lt;&gt;"",IF(AND(Deník!$D560&gt;=AX$2,Deník!$D560&lt;=AX$3),IF(AND(Deník!$R560&gt;=0,Deník!$R560&lt;=1),"BE",Deník!$R560),""),"")</f>
        <v/>
      </c>
      <c r="AY560" s="63" t="str">
        <f>IF(Deník!$D560&lt;&gt;"",IF(AND(Deník!$D560&gt;=AY$2,Deník!$D560&lt;=AY$3),IF(AND(Deník!$R560&gt;=0,Deník!$R560&lt;=1),"BE",Deník!$R560),""),"")</f>
        <v/>
      </c>
      <c r="AZ560" s="63" t="str">
        <f>IF(Deník!$D560&lt;&gt;"",IF(AND(Deník!$D560&gt;=AZ$2,Deník!$D560&lt;=AZ$3),IF(AND(Deník!$R560&gt;=0,Deník!$R560&lt;=1),"BE",Deník!$R560),""),"")</f>
        <v/>
      </c>
      <c r="BA560" s="63" t="str">
        <f>IF(Deník!$D560&lt;&gt;"",IF(AND(Deník!$D560&gt;=BA$2,Deník!$D560&lt;=BA$3),IF(AND(Deník!$R560&gt;=0,Deník!$R560&lt;=1),"BE",Deník!$R560),""),"")</f>
        <v/>
      </c>
      <c r="BB560" s="63" t="str">
        <f>IF(Deník!$D560&lt;&gt;"",IF(AND(Deník!$D560&gt;=BB$2,Deník!$D560&lt;=BB$3),IF(AND(Deník!$R560&gt;=0,Deník!$R560&lt;=1),"BE",Deník!$R560),""),"")</f>
        <v/>
      </c>
      <c r="BC560" s="71" t="str">
        <f>IF(Deník!$D560&lt;&gt;"",IF(AND(Deník!$D560&gt;=BC$2,Deník!$D560&lt;=BC$3),IF(AND(Deník!$R560&gt;=0,Deník!$R560&lt;=1),"BE",Deník!$R560),""),"")</f>
        <v/>
      </c>
      <c r="BD560" s="20" t="str">
        <f>IF(Deník!$J561="S",(Deník!$M561-Deník!$K561),IF(Deník!$J561="L",(Deník!$K561-Deník!$M561),""))</f>
        <v/>
      </c>
      <c r="BE560" s="20" t="str">
        <f>IF(Deník!$J561="S",(Deník!$K561-Deník!$O561),IF(Deník!$J561="L",(Deník!$O561-Deník!$K561),""))</f>
        <v/>
      </c>
      <c r="BF560" s="20" t="str">
        <f>IF(Deník!$J561="S",(Deník!$K561-Deník!$L561),IF(Deník!$J561="L",(Deník!$L561-Deník!$K561),""))</f>
        <v/>
      </c>
      <c r="BG560" s="20" t="str">
        <f>IF(Deník!$J561="S",(Deník!$K561-Deník!$S561),IF(Deník!$J561="L",(Deník!$S561-Deník!$K561),""))</f>
        <v/>
      </c>
      <c r="BH560" s="20" t="str">
        <f>IF(Deník!$J561="S",(Deník!$K561-Deník!$U561),IF(Deník!$J561="L",(Deník!$U561-Deník!$K561),""))</f>
        <v/>
      </c>
      <c r="BI560" s="20" t="str">
        <f>IF(Deník!$R560&gt;1,Deník!$R560,"")</f>
        <v/>
      </c>
      <c r="BJ560" s="20" t="str">
        <f>IF(Deník!$R560&lt;0,Deník!$R560,"")</f>
        <v/>
      </c>
      <c r="BK560" s="17"/>
      <c r="BM560" s="233" t="str">
        <f>IF(Deník!$R560&lt;&gt;"",IF(Deník!$Y560=Statistika!$F$78,IF(AND(Deník!$R560&gt;=0,Deník!$R560&lt;=1),"BE",Deník!$R560),""),"")</f>
        <v/>
      </c>
      <c r="BN560" s="233" t="str">
        <f>IF(Deník!$R560&lt;&gt;"",IF(Deník!$Y560=Statistika!$F$79,IF(AND(Deník!$R560&gt;=0,Deník!$R560&lt;=1),"BE",Deník!$R560),""),"")</f>
        <v/>
      </c>
      <c r="BO560" s="233" t="str">
        <f>IF(Deník!$R560&lt;&gt;"",IF(Deník!$Y560=Statistika!$F$80,IF(AND(Deník!$R560&gt;=0,Deník!$R560&lt;=1),"BE",Deník!$R560),""),"")</f>
        <v/>
      </c>
      <c r="BP560" s="233" t="str">
        <f>IF(Deník!$R560&lt;&gt;"",IF(Deník!$Y560=Statistika!$F$81,IF(AND(Deník!$R560&gt;=0,Deník!$R560&lt;=1),"BE",Deník!$R560),""),"")</f>
        <v/>
      </c>
      <c r="BQ560" s="233" t="str">
        <f>IF(Deník!$R560&lt;&gt;"",IF(Deník!$Y560=Statistika!$F$82,IF(AND(Deník!$R560&gt;=0,Deník!$R560&lt;=1),"BE",Deník!$R560),""),"")</f>
        <v/>
      </c>
      <c r="BR560" s="233" t="str">
        <f>IF(Deník!$R560&lt;&gt;"",IF(Deník!$Y560=Statistika!$F$83,IF(AND(Deník!$R560&gt;=0,Deník!$R560&lt;=1),"BE",Deník!$R560),""),"")</f>
        <v/>
      </c>
      <c r="BS560" s="233" t="str">
        <f>IF(Deník!$R560&lt;&gt;"",IF(Deník!$Y560=Statistika!$F$84,IF(AND(Deník!$R560&gt;=0,Deník!$R560&lt;=1),"BE",Deník!$R560),""),"")</f>
        <v/>
      </c>
      <c r="BT560" s="233" t="str">
        <f>IF(Deník!$R560&lt;&gt;"",IF(Deník!$Y560=Statistika!$F$85,IF(AND(Deník!$R560&gt;=0,Deník!$R560&lt;=1),"BE",Deník!$R560),""),"")</f>
        <v/>
      </c>
      <c r="BU560" s="233" t="str">
        <f>IF(Deník!$R560&lt;&gt;"",IF(Deník!$Y560=Statistika!$F$86,IF(AND(Deník!$R560&gt;=0,Deník!$R560&lt;=1),"BE",Deník!$R560),""),"")</f>
        <v/>
      </c>
      <c r="BV560" s="233" t="str">
        <f>IF(Deník!$R560&lt;&gt;"",IF(Deník!$Y560=Statistika!$F$87,IF(AND(Deník!$R560&gt;=0,Deník!$R560&lt;=1),"BE",Deník!$R560),""),"")</f>
        <v/>
      </c>
      <c r="BW560" s="233" t="str">
        <f>IF(Deník!$R560&lt;&gt;"",IF(Deník!$Y560=Statistika!$F$88,IF(AND(Deník!$R560&gt;=0,Deník!$R560&lt;=1),"BE",Deník!$R560),""),"")</f>
        <v/>
      </c>
      <c r="BX560" s="233" t="str">
        <f>IF(Deník!$R560&lt;&gt;"",IF(Deník!$Y560=Statistika!$F$89,IF(AND(Deník!$R560&gt;=0,Deník!$R560&lt;=1),"BE",Deník!$R560),""),"")</f>
        <v/>
      </c>
      <c r="BY560" s="233" t="str">
        <f>IF(Deník!$R560&lt;&gt;"",IF(Deník!$Y560=Statistika!$F$90,IF(AND(Deník!$R560&gt;=0,Deník!$R560&lt;=1),"BE",Deník!$R560),""),"")</f>
        <v/>
      </c>
      <c r="BZ560" s="233" t="str">
        <f>IF(Deník!$R560&lt;&gt;"",IF(Deník!$Y560=Statistika!$F$91,IF(AND(Deník!$R560&gt;=0,Deník!$R560&lt;=1),"BE",Deník!$R560),""),"")</f>
        <v/>
      </c>
      <c r="CA560" s="233"/>
      <c r="CB560" s="233" t="str">
        <f>IF(Deník!$R560&lt;&gt;"",IF(Deník!$AB560="SL",IF(AND(Deník!$R560&gt;=0,Deník!$R560&lt;=1),"BE",Deník!$R560),""),"")</f>
        <v/>
      </c>
      <c r="CC560" s="233" t="str">
        <f>IF(Deník!$R560&lt;&gt;"",IF(Deník!$AB560="BE10",IF(AND(Deník!$R560&gt;=0,Deník!$R560&lt;=1),"BE",Deník!$R560),""),"")</f>
        <v/>
      </c>
      <c r="CD560" s="233" t="str">
        <f>IF(Deník!$R560&lt;&gt;"",IF(Deník!$AB560="BE15",IF(AND(Deník!$R560&gt;=0,Deník!$R560&lt;=1),"BE",Deník!$R560),""),"")</f>
        <v/>
      </c>
      <c r="CE560" s="233" t="str">
        <f>IF(Deník!$R560&lt;&gt;"",IF(Deník!$AB560="BE20",IF(AND(Deník!$R560&gt;=0,Deník!$R560&lt;=1),"BE",Deník!$R560),""),"")</f>
        <v/>
      </c>
      <c r="CF560" s="233" t="str">
        <f>IF(Deník!$R560&lt;&gt;"",IF(Deník!$AB560="TP1",IF(AND(Deník!$R560&gt;=0,Deník!$R560&lt;=1),"BE",Deník!$R560),""),"")</f>
        <v/>
      </c>
      <c r="CG560" s="233" t="str">
        <f>IF(Deník!$R560&lt;&gt;"",IF(Deník!$AB560="TP2",IF(AND(Deník!$R560&gt;=0,Deník!$R560&lt;=1),"BE",Deník!$R560),""),"")</f>
        <v/>
      </c>
      <c r="CH560" s="233" t="str">
        <f>IF(Deník!$R560&lt;&gt;"",IF(Deník!$AB560="TP3",IF(AND(Deník!$R560&gt;=0,Deník!$R560&lt;=1),"BE",Deník!$R560),""),"")</f>
        <v/>
      </c>
      <c r="CI560" s="233" t="str">
        <f>IF(Deník!$R560&lt;&gt;"",IF(Deník!$AB560="Trailing SL",IF(AND(Deník!$R560&gt;=0,Deník!$R560&lt;=1),"BE",Deník!$R560),""),"")</f>
        <v/>
      </c>
      <c r="CJ560" s="233" t="str">
        <f>IF(Deník!$R560&lt;&gt;"",IF(Deník!$AB560="Manual",IF(AND(Deník!$R560&gt;=0,Deník!$R560&lt;=1),"BE",Deník!$R560),""),"")</f>
        <v/>
      </c>
      <c r="CK560" s="233"/>
      <c r="CL560" s="233" t="str">
        <f>IF(Deník!$R560&lt;0,IF(Deník!$AC560=Statistika!$F$117,Deník!$R560,""),"")</f>
        <v/>
      </c>
      <c r="CM560" s="233" t="str">
        <f>IF(Deník!$R560&lt;0,IF(Deník!$AC560=Statistika!$F$118,Deník!$R560,""),"")</f>
        <v/>
      </c>
      <c r="CN560" s="233" t="str">
        <f>IF(Deník!$R560&lt;0,IF(Deník!$AC560=Statistika!$F$119,Deník!$R560,""),"")</f>
        <v/>
      </c>
      <c r="CO560" s="233" t="str">
        <f>IF(Deník!$R560&lt;0,IF(Deník!$AC560=Statistika!$F$120,Deník!$R560,""),"")</f>
        <v/>
      </c>
      <c r="CP560" s="233" t="str">
        <f>IF(Deník!$R560&lt;0,IF(Deník!$AC560=Statistika!$F$121,Deník!$R560,""),"")</f>
        <v/>
      </c>
      <c r="CQ560" s="233" t="str">
        <f>IF(Deník!$R560&lt;0,IF(Deník!$AC560=Statistika!$F$122,Deník!$R560,""),"")</f>
        <v/>
      </c>
      <c r="CR560" s="233" t="str">
        <f>IF(Deník!$R560&lt;0,IF(Deník!$AC560=Statistika!$F$123,Deník!$R560,""),"")</f>
        <v/>
      </c>
      <c r="CS560" s="233" t="str">
        <f>IF(Deník!$R560&lt;0,IF(Deník!$AC560=Statistika!$F$124,Deník!$R560,""),"")</f>
        <v/>
      </c>
      <c r="CT560" s="233" t="str">
        <f>IF(Deník!$R560&lt;0,IF(Deník!$AC560=Statistika!$F$125,Deník!$R560,""),"")</f>
        <v/>
      </c>
      <c r="CU560" s="233"/>
      <c r="CV560" s="233" t="str">
        <f>IF(Deník!$R560&lt;0,IF(Deník!$AD560=$CV$2,Deník!$R560,""),"")</f>
        <v/>
      </c>
      <c r="CW560" s="233" t="str">
        <f>IF(Deník!$R560&lt;0,IF(Deník!$AD560=$CW$2,Deník!$R560,""),"")</f>
        <v/>
      </c>
      <c r="CX560" s="233" t="str">
        <f>IF(Deník!$R560&lt;0,IF(Deník!$AD560=$CX$2,Deník!$R560,""),"")</f>
        <v/>
      </c>
      <c r="CY560" s="233" t="str">
        <f>IF(Deník!$R560&lt;0,IF(Deník!$AD560=$CY$2,Deník!$R560,""),"")</f>
        <v/>
      </c>
      <c r="CZ560" s="233" t="str">
        <f>IF(Deník!$R560&lt;0,IF(Deník!$AD560=$CZ$2,Deník!$R560,""),"")</f>
        <v/>
      </c>
      <c r="DL560" s="221">
        <f t="shared" si="22"/>
        <v>93847.029999999984</v>
      </c>
      <c r="DM560" s="220">
        <f t="shared" si="21"/>
        <v>-6.1529700000000132E-2</v>
      </c>
      <c r="DO560" s="50">
        <f>Deník!W561</f>
        <v>0</v>
      </c>
      <c r="DP560" s="102" t="str">
        <f>IF(AND(Deník!W561&gt;0),1,"")</f>
        <v/>
      </c>
      <c r="DQ560" s="102">
        <f>IF(AND(Deník!W561&lt;=0),1,"")</f>
        <v>1</v>
      </c>
      <c r="DR560" s="227"/>
      <c r="DS560" s="228"/>
      <c r="DT560" s="85"/>
      <c r="DU560" s="54">
        <f>IF(MONTH(Deník!$C560)=DU$2,Deník!$W560,"")</f>
        <v>0</v>
      </c>
      <c r="DV560" s="222" t="str">
        <f>IF(MONTH(Deník!$C560)=DV$2,Deník!$W560,"")</f>
        <v/>
      </c>
      <c r="DW560" s="222" t="str">
        <f>IF(MONTH(Deník!$C560)=DW$2,Deník!$W560,"")</f>
        <v/>
      </c>
      <c r="DX560" s="222" t="str">
        <f>IF(MONTH(Deník!$C560)=DX$2,Deník!$W560,"")</f>
        <v/>
      </c>
      <c r="DY560" s="222" t="str">
        <f>IF(MONTH(Deník!$C560)=DY$2,Deník!$W560,"")</f>
        <v/>
      </c>
      <c r="DZ560" s="222" t="str">
        <f>IF(MONTH(Deník!$C560)=DZ$2,Deník!$W560,"")</f>
        <v/>
      </c>
      <c r="EA560" s="222" t="str">
        <f>IF(MONTH(Deník!$C560)=EA$2,Deník!$W560,"")</f>
        <v/>
      </c>
      <c r="EB560" s="222" t="str">
        <f>IF(MONTH(Deník!$C560)=EB$2,Deník!$W560,"")</f>
        <v/>
      </c>
      <c r="EC560" s="222" t="str">
        <f>IF(MONTH(Deník!$C560)=EC$2,Deník!$W560,"")</f>
        <v/>
      </c>
      <c r="ED560" s="222" t="str">
        <f>IF(MONTH(Deník!$C560)=ED$2,Deník!$W560,"")</f>
        <v/>
      </c>
      <c r="EE560" s="222" t="str">
        <f>IF(MONTH(Deník!$C560)=EE$2,Deník!$W560,"")</f>
        <v/>
      </c>
      <c r="EF560" s="222" t="str">
        <f>IF(MONTH(Deník!$C560)=EF$2,Deník!$W560,"")</f>
        <v/>
      </c>
      <c r="EI560" s="600" t="str">
        <f>IF(Deník!$W560&lt;&gt;"",IF(Deník!$B560=Statistika!$F$63,Deník!$W560,""),"")</f>
        <v/>
      </c>
      <c r="EJ560" s="13" t="str">
        <f>IF(Deník!$W560&lt;&gt;"",IF(Deník!$B560=Statistika!$F$64,Deník!$W560,""),"")</f>
        <v/>
      </c>
      <c r="EK560" s="13" t="str">
        <f>IF(Deník!$W560&lt;&gt;"",IF(Deník!$B560=Statistika!$F$65,Deník!$W560,""),"")</f>
        <v/>
      </c>
      <c r="EL560" s="13" t="str">
        <f>IF(Deník!$W560&lt;&gt;"",IF(Deník!$B560=Statistika!$F$66,Deník!$W560,""),"")</f>
        <v/>
      </c>
      <c r="EM560" s="13" t="str">
        <f>IF(Deník!$W560&lt;&gt;"",IF(Deník!$B560=Statistika!$F$67,Deník!$W560,""),"")</f>
        <v/>
      </c>
      <c r="EN560" s="13" t="str">
        <f>IF(Deník!$W560&lt;&gt;"",IF(Deník!$B560=Statistika!$F$68,Deník!$W560,""),"")</f>
        <v/>
      </c>
      <c r="EO560" s="13" t="str">
        <f>IF(Deník!$W560&lt;&gt;"",IF(Deník!$B560=Statistika!$F$69,Deník!$W560,""),"")</f>
        <v/>
      </c>
      <c r="EP560" s="601" t="str">
        <f>IF(Deník!$W560&lt;&gt;"",IF(Deník!$B560=Statistika!$F$70,Deník!$W560,""),"")</f>
        <v/>
      </c>
      <c r="EQ560" s="90"/>
      <c r="ER560" s="63" t="str">
        <f>IF(Deník!$W560&lt;&gt;"",IF(Deník!$J560="L",Deník!$W560,""),"")</f>
        <v/>
      </c>
      <c r="ES560" s="13" t="str">
        <f>IF(Deník!$W560&lt;&gt;"",IF(Deník!$J560="S",Deník!$W560,""),"")</f>
        <v/>
      </c>
      <c r="ET560" s="95"/>
      <c r="EU560" s="88"/>
      <c r="EV560" s="63" t="str">
        <f>IF(WEEKDAY(Deník!$C560,2)=1,Deník!$W560,"")</f>
        <v/>
      </c>
      <c r="EW560" s="13" t="str">
        <f>IF(WEEKDAY(Deník!$C560,2)=2,Deník!$W560,"")</f>
        <v/>
      </c>
      <c r="EX560" s="13" t="str">
        <f>IF(WEEKDAY(Deník!$C560,2)=3,Deník!$W560,"")</f>
        <v/>
      </c>
      <c r="EY560" s="13" t="str">
        <f>IF(WEEKDAY(Deník!$C560,2)=4,Deník!$W560,"")</f>
        <v/>
      </c>
      <c r="EZ560" s="60" t="str">
        <f>IF(WEEKDAY(Deník!$C560,2)=5,Deník!$W560,"")</f>
        <v/>
      </c>
      <c r="FA560" s="99"/>
      <c r="FB560" s="100">
        <f>Deník!D560</f>
        <v>0</v>
      </c>
      <c r="FC560" s="63">
        <f>IF($FB560&lt;&gt;"",IF(AND($FB560&gt;=FC$2,$FB560&lt;=FC$3),Deník!$W560,""))</f>
        <v>0</v>
      </c>
      <c r="FD560" s="63" t="str">
        <f>IF($FB560&lt;&gt;"",IF(AND($FB560&gt;=FD$2,$FB560&lt;=FD$3),Deník!$W560,""))</f>
        <v/>
      </c>
      <c r="FE560" s="63" t="str">
        <f>IF($FB560&lt;&gt;"",IF(AND($FB560&gt;=FE$2,$FB560&lt;=FE$3),Deník!$W560,""))</f>
        <v/>
      </c>
      <c r="FF560" s="63" t="str">
        <f>IF($FB560&lt;&gt;"",IF(AND($FB560&gt;=FF$2,$FB560&lt;=FF$3),Deník!$W560,""))</f>
        <v/>
      </c>
      <c r="FG560" s="63" t="str">
        <f>IF($FB560&lt;&gt;"",IF(AND($FB560&gt;=FG$2,$FB560&lt;=FG$3),Deník!$W560,""))</f>
        <v/>
      </c>
      <c r="FH560" s="63" t="str">
        <f>IF($FB560&lt;&gt;"",IF(AND($FB560&gt;=FH$2,$FB560&lt;=FH$3),Deník!$W560,""))</f>
        <v/>
      </c>
      <c r="FI560" s="63" t="str">
        <f>IF($FB560&lt;&gt;"",IF(AND($FB560&gt;=FI$2,$FB560&lt;=FI$3),Deník!$W560,""))</f>
        <v/>
      </c>
      <c r="FJ560" s="63" t="str">
        <f>IF($FB560&lt;&gt;"",IF(AND($FB560&gt;=FJ$2,$FB560&lt;=FJ$3),Deník!$W560,""))</f>
        <v/>
      </c>
      <c r="FK560" s="63" t="str">
        <f>IF($FB560&lt;&gt;"",IF(AND($FB560&gt;=FK$2,$FB560&lt;=FK$3),Deník!$W560,""))</f>
        <v/>
      </c>
      <c r="FL560" s="63" t="str">
        <f>IF($FB560&lt;&gt;"",IF(AND($FB560&gt;=FL$2,$FB560&lt;=FL$3),Deník!$W560,""))</f>
        <v/>
      </c>
      <c r="FM560" s="63" t="str">
        <f>IF($FB560&lt;&gt;"",IF(AND($FB560&gt;=FM$2,$FB560&lt;=FM$3),Deník!$W560,""))</f>
        <v/>
      </c>
      <c r="FN560" s="13"/>
      <c r="FO560" s="20" t="str">
        <f>IF(Deník!$W560&gt;1,Deník!$W560,"")</f>
        <v/>
      </c>
      <c r="FP560" s="20" t="str">
        <f>IF(Deník!$W560&lt;0,Deník!$W560,"")</f>
        <v/>
      </c>
      <c r="FQ560" s="17"/>
      <c r="FS560" s="233"/>
      <c r="FT560" s="233" t="str">
        <f>IF(Deník!$W560&lt;&gt;"",IF(Deník!$Y560=Statistika!$F$78,Deník!$W560,""),"")</f>
        <v/>
      </c>
      <c r="FU560" s="233" t="str">
        <f>IF(Deník!$W560&lt;&gt;"",IF(Deník!$Y560=Statistika!$F$79,Deník!$W560,""),"")</f>
        <v/>
      </c>
      <c r="FV560" s="233" t="str">
        <f>IF(Deník!$W560&lt;&gt;"",IF(Deník!$Y560=Statistika!$F$80,Deník!$W560,""),"")</f>
        <v/>
      </c>
      <c r="FW560" s="233" t="str">
        <f>IF(Deník!$W560&lt;&gt;"",IF(Deník!$Y560=Statistika!$F$81,Deník!$W560,""),"")</f>
        <v/>
      </c>
      <c r="FX560" s="233" t="str">
        <f>IF(Deník!$W560&lt;&gt;"",IF(Deník!$Y560=Statistika!$F$82,Deník!$W560,""),"")</f>
        <v/>
      </c>
      <c r="FY560" s="233" t="str">
        <f>IF(Deník!$W560&lt;&gt;"",IF(Deník!$Y560=Statistika!$F$83,Deník!$W560,""),"")</f>
        <v/>
      </c>
      <c r="FZ560" s="233" t="str">
        <f>IF(Deník!$W560&lt;&gt;"",IF(Deník!$Y560=Statistika!$F$84,Deník!$W560,""),"")</f>
        <v/>
      </c>
      <c r="GA560" s="233" t="str">
        <f>IF(Deník!$W560&lt;&gt;"",IF(Deník!$Y560=Statistika!$F$85,Deník!$W560,""),"")</f>
        <v/>
      </c>
      <c r="GB560" s="233" t="str">
        <f>IF(Deník!$W560&lt;&gt;"",IF(Deník!$Y560=Statistika!$F$86,Deník!$W560,""),"")</f>
        <v/>
      </c>
      <c r="GC560" s="233" t="str">
        <f>IF(Deník!$W560&lt;&gt;"",IF(Deník!$Y560=Statistika!$F$87,Deník!$W560,""),"")</f>
        <v/>
      </c>
      <c r="GD560" s="233" t="str">
        <f>IF(Deník!$W560&lt;&gt;"",IF(Deník!$Y560=Statistika!$F$88,Deník!$W560,""),"")</f>
        <v/>
      </c>
      <c r="GE560" s="233" t="str">
        <f>IF(Deník!$W560&lt;&gt;"",IF(Deník!$Y560=Statistika!$F$89,Deník!$W560,""),"")</f>
        <v/>
      </c>
      <c r="GF560" s="233" t="str">
        <f>IF(Deník!$W560&lt;&gt;"",IF(Deník!$Y560=Statistika!$F$90,Deník!$W560,""),"")</f>
        <v/>
      </c>
      <c r="GG560" s="233" t="str">
        <f>IF(Deník!$W560&lt;&gt;"",IF(Deník!$Y560=Statistika!$F$91,Deník!$W560,""),"")</f>
        <v/>
      </c>
      <c r="GH560" s="233"/>
      <c r="GI560" s="233" t="str">
        <f>IF(Deník!$W560&lt;&gt;"",IF(Deník!$AB560=Statistika!$L$100,Deník!$W560,""),"")</f>
        <v/>
      </c>
      <c r="GJ560" s="233" t="str">
        <f>IF(Deník!$W560&lt;&gt;"",IF(Deník!$AB560=Statistika!$L$101,Deník!$W560,""),"")</f>
        <v/>
      </c>
      <c r="GK560" s="233" t="str">
        <f>IF(Deník!$W560&lt;&gt;"",IF(Deník!$AB560=Statistika!$L$102,Deník!$W560,""),"")</f>
        <v/>
      </c>
      <c r="GL560" s="233" t="str">
        <f>IF(Deník!$W560&lt;&gt;"",IF(Deník!$AB560=Statistika!$L$103,Deník!$W560,""),"")</f>
        <v/>
      </c>
      <c r="GM560" s="233" t="str">
        <f>IF(Deník!$W560&lt;&gt;"",IF(Deník!$AB560=Statistika!$L$104,Deník!$W560,""),"")</f>
        <v/>
      </c>
      <c r="GN560" s="233" t="str">
        <f>IF(Deník!$W560&lt;&gt;"",IF(Deník!$AB560=Statistika!$L$105,Deník!$W560,""),"")</f>
        <v/>
      </c>
      <c r="GO560" s="233" t="str">
        <f>IF(Deník!$W560&lt;&gt;"",IF(Deník!$AB560=Statistika!$L$106,Deník!$W560,""),"")</f>
        <v/>
      </c>
      <c r="GP560" s="233" t="str">
        <f>IF(Deník!$W560&lt;&gt;"",IF(Deník!$AB560=Statistika!$L$107,Deník!$W560,""),"")</f>
        <v/>
      </c>
      <c r="GQ560" s="233" t="str">
        <f>IF(Deník!$W560&lt;&gt;"",IF(Deník!$AB560=Statistika!$L$108,Deník!$W560,""),"")</f>
        <v/>
      </c>
      <c r="GS560" s="233" t="str">
        <f>IF(Deník!$W560&lt;0,IF(Deník!$AC560=Statistika!$F$117,Deník!$W560,""),"")</f>
        <v/>
      </c>
      <c r="GT560" s="233" t="str">
        <f>IF(Deník!$W560&lt;0,IF(Deník!$AC560=Statistika!$F$118,Deník!$W560,""),"")</f>
        <v/>
      </c>
      <c r="GU560" s="233" t="str">
        <f>IF(Deník!$W560&lt;0,IF(Deník!$AC560=Statistika!$F$119,Deník!$W560,""),"")</f>
        <v/>
      </c>
      <c r="GV560" s="233" t="str">
        <f>IF(Deník!$W560&lt;0,IF(Deník!$AC560=Statistika!$F$120,Deník!$W560,""),"")</f>
        <v/>
      </c>
      <c r="GW560" s="233" t="str">
        <f>IF(Deník!$W560&lt;0,IF(Deník!$AC560=Statistika!$F$121,Deník!$W560,""),"")</f>
        <v/>
      </c>
      <c r="GX560" s="233" t="str">
        <f>IF(Deník!$W560&lt;0,IF(Deník!$AC560=Statistika!$F$122,Deník!$W560,""),"")</f>
        <v/>
      </c>
      <c r="GY560" s="233" t="str">
        <f>IF(Deník!$W560&lt;0,IF(Deník!$AC560=Statistika!$F$123,Deník!$W560,""),"")</f>
        <v/>
      </c>
      <c r="GZ560" s="233" t="str">
        <f>IF(Deník!$W560&lt;0,IF(Deník!$AC560=Statistika!$F$124,Deník!$W560,""),"")</f>
        <v/>
      </c>
      <c r="HA560" s="233" t="str">
        <f>IF(Deník!$W560&lt;0,IF(Deník!$AC560=Statistika!$F$125,Deník!$W560,""),"")</f>
        <v/>
      </c>
      <c r="HC560" s="233" t="str">
        <f>IF(Deník!$W560&lt;0,IF(Deník!$AD560=Statistika!$F$133,Deník!$W560,""),"")</f>
        <v/>
      </c>
      <c r="HD560" s="233" t="str">
        <f>IF(Deník!$W560&lt;0,IF(Deník!$AD560=Statistika!$F$134,Deník!$W560,""),"")</f>
        <v/>
      </c>
      <c r="HE560" s="233" t="str">
        <f>IF(Deník!$W560&lt;0,IF(Deník!$AD560=Statistika!$F$135,Deník!$W560,""),"")</f>
        <v/>
      </c>
      <c r="HF560" s="233" t="str">
        <f>IF(Deník!$W560&lt;0,IF(Deník!$AD560=Statistika!$F$136,Deník!$W560,""),"")</f>
        <v/>
      </c>
      <c r="HG560" s="233" t="str">
        <f>IF(Deník!$W560&lt;0,IF(Deník!$AD560=Statistika!$F$137,Deník!$W560,""),"")</f>
        <v/>
      </c>
      <c r="ID560" s="8">
        <f>Tabulka4[[#This Row],[Sloupec3]]</f>
        <v>0</v>
      </c>
      <c r="IE560" s="17" t="str">
        <f>IF(AND([1]Deník!$C560&gt;='[1]Měsíční shrnutí'!$D$1,[1]Deník!$C560&lt;='[1]Měsíční shrnutí'!$F$1),[1]Deník!$X560,"")</f>
        <v/>
      </c>
    </row>
    <row r="561" spans="1:239">
      <c r="A561" s="8">
        <f>Deník!C562</f>
        <v>0</v>
      </c>
      <c r="B561" s="50" t="str">
        <f>Deník!R562</f>
        <v/>
      </c>
      <c r="C561" s="102" t="str">
        <f>IF(AND(Deník!R562&gt;1,Deník!R562&lt;&gt;""),1,"")</f>
        <v/>
      </c>
      <c r="D561" s="102" t="str">
        <f>IF(AND(Deník!R562&lt;=0,Deník!R562&lt;&gt;""),1,"")</f>
        <v/>
      </c>
      <c r="E561" s="103" t="str">
        <f>IF(AND(Deník!R562&gt;=0,Deník!R562&lt;=1),1,"")</f>
        <v/>
      </c>
      <c r="F561" s="79" t="str">
        <f>IF(Deník!R562&lt;&gt;"",Deník!R562+F560,"")</f>
        <v/>
      </c>
      <c r="G561" s="85"/>
      <c r="H561" s="54" t="str">
        <f>IF(MONTH(Deník!$C561)=H$2,IF(AND(Deník!$R561&gt;=0,Deník!$R561&lt;=1),"BE",Deník!$R561),"")</f>
        <v/>
      </c>
      <c r="I561" s="11" t="str">
        <f>IF(MONTH(Deník!$C561)=I$2,IF(AND(Deník!$R561&gt;=0,Deník!$R561&lt;=1),"BE",Deník!$R561),"")</f>
        <v/>
      </c>
      <c r="J561" s="11" t="str">
        <f>IF(MONTH(Deník!$C561)=J$2,IF(AND(Deník!$R561&gt;=0,Deník!$R561&lt;=1),"BE",Deník!$R561),"")</f>
        <v/>
      </c>
      <c r="K561" s="11" t="str">
        <f>IF(MONTH(Deník!$C561)=K$2,IF(AND(Deník!$R561&gt;=0,Deník!$R561&lt;=1),"BE",Deník!$R561),"")</f>
        <v/>
      </c>
      <c r="L561" s="11" t="str">
        <f>IF(MONTH(Deník!$C561)=L$2,IF(AND(Deník!$R561&gt;=0,Deník!$R561&lt;=1),"BE",Deník!$R561),"")</f>
        <v/>
      </c>
      <c r="M561" s="11" t="str">
        <f>IF(MONTH(Deník!$C561)=M$2,IF(AND(Deník!$R561&gt;=0,Deník!$R561&lt;=1),"BE",Deník!$R561),"")</f>
        <v/>
      </c>
      <c r="N561" s="11" t="str">
        <f>IF(MONTH(Deník!$C561)=N$2,IF(AND(Deník!$R561&gt;=0,Deník!$R561&lt;=1),"BE",Deník!$R561),"")</f>
        <v/>
      </c>
      <c r="O561" s="11" t="str">
        <f>IF(MONTH(Deník!$C561)=O$2,IF(AND(Deník!$R561&gt;=0,Deník!$R561&lt;=1),"BE",Deník!$R561),"")</f>
        <v/>
      </c>
      <c r="P561" s="11" t="str">
        <f>IF(MONTH(Deník!$C561)=P$2,IF(AND(Deník!$R561&gt;=0,Deník!$R561&lt;=1),"BE",Deník!$R561),"")</f>
        <v/>
      </c>
      <c r="Q561" s="11" t="str">
        <f>IF(MONTH(Deník!$C561)=Q$2,IF(AND(Deník!$R561&gt;=0,Deník!$R561&lt;=1),"BE",Deník!$R561),"")</f>
        <v/>
      </c>
      <c r="R561" s="11" t="str">
        <f>IF(MONTH(Deník!$C561)=R$2,IF(AND(Deník!$R561&gt;=0,Deník!$R561&lt;=1),"BE",Deník!$R561),"")</f>
        <v/>
      </c>
      <c r="S561" s="57" t="str">
        <f>IF(MONTH(Deník!$C561)=S$2,IF(AND(Deník!$R561&gt;=0,Deník!$R561&lt;=1),"BE",Deník!$R561),"")</f>
        <v/>
      </c>
      <c r="U561" s="12"/>
      <c r="V561" s="12"/>
      <c r="X561" s="600" t="str">
        <f>IF(Deník!$R561&lt;&gt;"",IF(Deník!$B561=Statistika!$F$63,IF(AND(Deník!$R561&gt;=0,Deník!$R561&lt;=1),"BE",Deník!$R561),""),"")</f>
        <v/>
      </c>
      <c r="Y561" s="13" t="str">
        <f>IF(Deník!$R561&lt;&gt;"",IF(Deník!$B561=Statistika!$F$64,IF(AND(Deník!$R561&gt;=0,Deník!$R561&lt;=1),"BE",Deník!$R561),""),"")</f>
        <v/>
      </c>
      <c r="Z561" s="13" t="str">
        <f>IF(Deník!$R561&lt;&gt;"",IF(Deník!$B561=Statistika!$F$65,IF(AND(Deník!$R561&gt;=0,Deník!$R561&lt;=1),"BE",Deník!$R561),""),"")</f>
        <v/>
      </c>
      <c r="AA561" s="13" t="str">
        <f>IF(Deník!$R561&lt;&gt;"",IF(Deník!$B561=Statistika!$F$66,IF(AND(Deník!$R561&gt;=0,Deník!$R561&lt;=1),"BE",Deník!$R561),""),"")</f>
        <v/>
      </c>
      <c r="AB561" s="13" t="str">
        <f>IF(Deník!$R561&lt;&gt;"",IF(Deník!$B561=Statistika!$F$67,IF(AND(Deník!$R561&gt;=0,Deník!$R561&lt;=1),"BE",Deník!$R561),""),"")</f>
        <v/>
      </c>
      <c r="AC561" s="13" t="str">
        <f>IF(Deník!$R561&lt;&gt;"",IF(Deník!$B561=Statistika!$F$68,IF(AND(Deník!$R561&gt;=0,Deník!$R561&lt;=1),"BE",Deník!$R561),""),"")</f>
        <v/>
      </c>
      <c r="AD561" s="13" t="str">
        <f>IF(Deník!$R561&lt;&gt;"",IF(Deník!$B561=Statistika!$F$69,IF(AND(Deník!$R561&gt;=0,Deník!$R561&lt;=1),"BE",Deník!$R561),""),"")</f>
        <v/>
      </c>
      <c r="AE561" s="601" t="str">
        <f>IF(Deník!$R561&lt;&gt;"",IF(Deník!$B561=Statistika!$F$70,IF(AND(Deník!$R561&gt;=0,Deník!$R561&lt;=1),"BE",Deník!$R561),""),"")</f>
        <v/>
      </c>
      <c r="AF561" s="90"/>
      <c r="AG561" s="63" t="str">
        <f>IF(Deník!$R561&lt;&gt;"",IF(Deník!$J561="L",IF(AND(Deník!$R561&gt;=0,Deník!$R561&lt;=1),"BE",Deník!$R561),""),"")</f>
        <v/>
      </c>
      <c r="AH561" s="13" t="str">
        <f>IF(Deník!$R561&lt;&gt;"",IF(Deník!$J561="S",IF(AND(Deník!$R561&gt;=0,Deník!$R561&lt;=1),"BE",Deník!$R561),""),"")</f>
        <v/>
      </c>
      <c r="AI561" s="95"/>
      <c r="AJ561" s="71" t="str">
        <f>IF(Deník!N562&lt;&gt;"",Deník!N562*-1,"")</f>
        <v/>
      </c>
      <c r="AK561" s="88"/>
      <c r="AL561" s="63" t="str">
        <f>IF(WEEKDAY(Deník!$C561,2)=1,IF(AND(Deník!$R561&gt;=0,Deník!$R561&lt;=1),"BE",Deník!$R561),"")</f>
        <v/>
      </c>
      <c r="AM561" s="13" t="str">
        <f>IF(WEEKDAY(Deník!$C561,2)=2,IF(AND(Deník!$R561&gt;=0,Deník!$R561&lt;=1),"BE",Deník!$R561),"")</f>
        <v/>
      </c>
      <c r="AN561" s="13" t="str">
        <f>IF(WEEKDAY(Deník!$C561,2)=3,IF(AND(Deník!$R561&gt;=0,Deník!$R561&lt;=1),"BE",Deník!$R561),"")</f>
        <v/>
      </c>
      <c r="AO561" s="13" t="str">
        <f>IF(WEEKDAY(Deník!$C561,2)=4,IF(AND(Deník!$R561&gt;=0,Deník!$R561&lt;=1),"BE",Deník!$R561),"")</f>
        <v/>
      </c>
      <c r="AP561" s="60" t="str">
        <f>IF(WEEKDAY(Deník!$C561,2)=5,IF(AND(Deník!$R561&gt;=0,Deník!$R561&lt;=1),"BE",Deník!$R561),"")</f>
        <v/>
      </c>
      <c r="AQ561" s="99"/>
      <c r="AR561" s="100">
        <f>Deník!D561</f>
        <v>0</v>
      </c>
      <c r="AS561" s="63" t="str">
        <f>IF(Deník!$D561&lt;&gt;"",IF(AND(Deník!$D561&gt;=AS$2,Deník!$D561&lt;=AS$3),IF(AND(Deník!$R561&gt;=0,Deník!$R561&lt;=1),"BE",Deník!$R561),""),"")</f>
        <v/>
      </c>
      <c r="AT561" s="63" t="str">
        <f>IF(Deník!$D561&lt;&gt;"",IF(AND(Deník!$D561&gt;=AT$2,Deník!$D561&lt;=AT$3),IF(AND(Deník!$R561&gt;=0,Deník!$R561&lt;=1),"BE",Deník!$R561),""),"")</f>
        <v/>
      </c>
      <c r="AU561" s="63" t="str">
        <f>IF(Deník!$D561&lt;&gt;"",IF(AND(Deník!$D561&gt;=AU$2,Deník!$D561&lt;=AU$3),IF(AND(Deník!$R561&gt;=0,Deník!$R561&lt;=1),"BE",Deník!$R561),""),"")</f>
        <v/>
      </c>
      <c r="AV561" s="63" t="str">
        <f>IF(Deník!$D561&lt;&gt;"",IF(AND(Deník!$D561&gt;=AV$2,Deník!$D561&lt;=AV$3),IF(AND(Deník!$R561&gt;=0,Deník!$R561&lt;=1),"BE",Deník!$R561),""),"")</f>
        <v/>
      </c>
      <c r="AW561" s="63" t="str">
        <f>IF(Deník!$D561&lt;&gt;"",IF(AND(Deník!$D561&gt;=AW$2,Deník!$D561&lt;=AW$3),IF(AND(Deník!$R561&gt;=0,Deník!$R561&lt;=1),"BE",Deník!$R561),""),"")</f>
        <v/>
      </c>
      <c r="AX561" s="63" t="str">
        <f>IF(Deník!$D561&lt;&gt;"",IF(AND(Deník!$D561&gt;=AX$2,Deník!$D561&lt;=AX$3),IF(AND(Deník!$R561&gt;=0,Deník!$R561&lt;=1),"BE",Deník!$R561),""),"")</f>
        <v/>
      </c>
      <c r="AY561" s="63" t="str">
        <f>IF(Deník!$D561&lt;&gt;"",IF(AND(Deník!$D561&gt;=AY$2,Deník!$D561&lt;=AY$3),IF(AND(Deník!$R561&gt;=0,Deník!$R561&lt;=1),"BE",Deník!$R561),""),"")</f>
        <v/>
      </c>
      <c r="AZ561" s="63" t="str">
        <f>IF(Deník!$D561&lt;&gt;"",IF(AND(Deník!$D561&gt;=AZ$2,Deník!$D561&lt;=AZ$3),IF(AND(Deník!$R561&gt;=0,Deník!$R561&lt;=1),"BE",Deník!$R561),""),"")</f>
        <v/>
      </c>
      <c r="BA561" s="63" t="str">
        <f>IF(Deník!$D561&lt;&gt;"",IF(AND(Deník!$D561&gt;=BA$2,Deník!$D561&lt;=BA$3),IF(AND(Deník!$R561&gt;=0,Deník!$R561&lt;=1),"BE",Deník!$R561),""),"")</f>
        <v/>
      </c>
      <c r="BB561" s="63" t="str">
        <f>IF(Deník!$D561&lt;&gt;"",IF(AND(Deník!$D561&gt;=BB$2,Deník!$D561&lt;=BB$3),IF(AND(Deník!$R561&gt;=0,Deník!$R561&lt;=1),"BE",Deník!$R561),""),"")</f>
        <v/>
      </c>
      <c r="BC561" s="71" t="str">
        <f>IF(Deník!$D561&lt;&gt;"",IF(AND(Deník!$D561&gt;=BC$2,Deník!$D561&lt;=BC$3),IF(AND(Deník!$R561&gt;=0,Deník!$R561&lt;=1),"BE",Deník!$R561),""),"")</f>
        <v/>
      </c>
      <c r="BD561" s="20" t="str">
        <f>IF(Deník!$J562="S",(Deník!$M562-Deník!$K562),IF(Deník!$J562="L",(Deník!$K562-Deník!$M562),""))</f>
        <v/>
      </c>
      <c r="BE561" s="20" t="str">
        <f>IF(Deník!$J562="S",(Deník!$K562-Deník!$O562),IF(Deník!$J562="L",(Deník!$O562-Deník!$K562),""))</f>
        <v/>
      </c>
      <c r="BF561" s="20" t="str">
        <f>IF(Deník!$J562="S",(Deník!$K562-Deník!$L562),IF(Deník!$J562="L",(Deník!$L562-Deník!$K562),""))</f>
        <v/>
      </c>
      <c r="BG561" s="20" t="str">
        <f>IF(Deník!$J562="S",(Deník!$K562-Deník!$S562),IF(Deník!$J562="L",(Deník!$S562-Deník!$K562),""))</f>
        <v/>
      </c>
      <c r="BH561" s="20" t="str">
        <f>IF(Deník!$J562="S",(Deník!$K562-Deník!$U562),IF(Deník!$J562="L",(Deník!$U562-Deník!$K562),""))</f>
        <v/>
      </c>
      <c r="BI561" s="20" t="str">
        <f>IF(Deník!$R561&gt;1,Deník!$R561,"")</f>
        <v/>
      </c>
      <c r="BJ561" s="20" t="str">
        <f>IF(Deník!$R561&lt;0,Deník!$R561,"")</f>
        <v/>
      </c>
      <c r="BK561" s="17"/>
      <c r="BM561" s="233" t="str">
        <f>IF(Deník!$R561&lt;&gt;"",IF(Deník!$Y561=Statistika!$F$78,IF(AND(Deník!$R561&gt;=0,Deník!$R561&lt;=1),"BE",Deník!$R561),""),"")</f>
        <v/>
      </c>
      <c r="BN561" s="233" t="str">
        <f>IF(Deník!$R561&lt;&gt;"",IF(Deník!$Y561=Statistika!$F$79,IF(AND(Deník!$R561&gt;=0,Deník!$R561&lt;=1),"BE",Deník!$R561),""),"")</f>
        <v/>
      </c>
      <c r="BO561" s="233" t="str">
        <f>IF(Deník!$R561&lt;&gt;"",IF(Deník!$Y561=Statistika!$F$80,IF(AND(Deník!$R561&gt;=0,Deník!$R561&lt;=1),"BE",Deník!$R561),""),"")</f>
        <v/>
      </c>
      <c r="BP561" s="233" t="str">
        <f>IF(Deník!$R561&lt;&gt;"",IF(Deník!$Y561=Statistika!$F$81,IF(AND(Deník!$R561&gt;=0,Deník!$R561&lt;=1),"BE",Deník!$R561),""),"")</f>
        <v/>
      </c>
      <c r="BQ561" s="233" t="str">
        <f>IF(Deník!$R561&lt;&gt;"",IF(Deník!$Y561=Statistika!$F$82,IF(AND(Deník!$R561&gt;=0,Deník!$R561&lt;=1),"BE",Deník!$R561),""),"")</f>
        <v/>
      </c>
      <c r="BR561" s="233" t="str">
        <f>IF(Deník!$R561&lt;&gt;"",IF(Deník!$Y561=Statistika!$F$83,IF(AND(Deník!$R561&gt;=0,Deník!$R561&lt;=1),"BE",Deník!$R561),""),"")</f>
        <v/>
      </c>
      <c r="BS561" s="233" t="str">
        <f>IF(Deník!$R561&lt;&gt;"",IF(Deník!$Y561=Statistika!$F$84,IF(AND(Deník!$R561&gt;=0,Deník!$R561&lt;=1),"BE",Deník!$R561),""),"")</f>
        <v/>
      </c>
      <c r="BT561" s="233" t="str">
        <f>IF(Deník!$R561&lt;&gt;"",IF(Deník!$Y561=Statistika!$F$85,IF(AND(Deník!$R561&gt;=0,Deník!$R561&lt;=1),"BE",Deník!$R561),""),"")</f>
        <v/>
      </c>
      <c r="BU561" s="233" t="str">
        <f>IF(Deník!$R561&lt;&gt;"",IF(Deník!$Y561=Statistika!$F$86,IF(AND(Deník!$R561&gt;=0,Deník!$R561&lt;=1),"BE",Deník!$R561),""),"")</f>
        <v/>
      </c>
      <c r="BV561" s="233" t="str">
        <f>IF(Deník!$R561&lt;&gt;"",IF(Deník!$Y561=Statistika!$F$87,IF(AND(Deník!$R561&gt;=0,Deník!$R561&lt;=1),"BE",Deník!$R561),""),"")</f>
        <v/>
      </c>
      <c r="BW561" s="233" t="str">
        <f>IF(Deník!$R561&lt;&gt;"",IF(Deník!$Y561=Statistika!$F$88,IF(AND(Deník!$R561&gt;=0,Deník!$R561&lt;=1),"BE",Deník!$R561),""),"")</f>
        <v/>
      </c>
      <c r="BX561" s="233" t="str">
        <f>IF(Deník!$R561&lt;&gt;"",IF(Deník!$Y561=Statistika!$F$89,IF(AND(Deník!$R561&gt;=0,Deník!$R561&lt;=1),"BE",Deník!$R561),""),"")</f>
        <v/>
      </c>
      <c r="BY561" s="233" t="str">
        <f>IF(Deník!$R561&lt;&gt;"",IF(Deník!$Y561=Statistika!$F$90,IF(AND(Deník!$R561&gt;=0,Deník!$R561&lt;=1),"BE",Deník!$R561),""),"")</f>
        <v/>
      </c>
      <c r="BZ561" s="233" t="str">
        <f>IF(Deník!$R561&lt;&gt;"",IF(Deník!$Y561=Statistika!$F$91,IF(AND(Deník!$R561&gt;=0,Deník!$R561&lt;=1),"BE",Deník!$R561),""),"")</f>
        <v/>
      </c>
      <c r="CA561" s="233"/>
      <c r="CB561" s="233" t="str">
        <f>IF(Deník!$R561&lt;&gt;"",IF(Deník!$AB561="SL",IF(AND(Deník!$R561&gt;=0,Deník!$R561&lt;=1),"BE",Deník!$R561),""),"")</f>
        <v/>
      </c>
      <c r="CC561" s="233" t="str">
        <f>IF(Deník!$R561&lt;&gt;"",IF(Deník!$AB561="BE10",IF(AND(Deník!$R561&gt;=0,Deník!$R561&lt;=1),"BE",Deník!$R561),""),"")</f>
        <v/>
      </c>
      <c r="CD561" s="233" t="str">
        <f>IF(Deník!$R561&lt;&gt;"",IF(Deník!$AB561="BE15",IF(AND(Deník!$R561&gt;=0,Deník!$R561&lt;=1),"BE",Deník!$R561),""),"")</f>
        <v/>
      </c>
      <c r="CE561" s="233" t="str">
        <f>IF(Deník!$R561&lt;&gt;"",IF(Deník!$AB561="BE20",IF(AND(Deník!$R561&gt;=0,Deník!$R561&lt;=1),"BE",Deník!$R561),""),"")</f>
        <v/>
      </c>
      <c r="CF561" s="233" t="str">
        <f>IF(Deník!$R561&lt;&gt;"",IF(Deník!$AB561="TP1",IF(AND(Deník!$R561&gt;=0,Deník!$R561&lt;=1),"BE",Deník!$R561),""),"")</f>
        <v/>
      </c>
      <c r="CG561" s="233" t="str">
        <f>IF(Deník!$R561&lt;&gt;"",IF(Deník!$AB561="TP2",IF(AND(Deník!$R561&gt;=0,Deník!$R561&lt;=1),"BE",Deník!$R561),""),"")</f>
        <v/>
      </c>
      <c r="CH561" s="233" t="str">
        <f>IF(Deník!$R561&lt;&gt;"",IF(Deník!$AB561="TP3",IF(AND(Deník!$R561&gt;=0,Deník!$R561&lt;=1),"BE",Deník!$R561),""),"")</f>
        <v/>
      </c>
      <c r="CI561" s="233" t="str">
        <f>IF(Deník!$R561&lt;&gt;"",IF(Deník!$AB561="Trailing SL",IF(AND(Deník!$R561&gt;=0,Deník!$R561&lt;=1),"BE",Deník!$R561),""),"")</f>
        <v/>
      </c>
      <c r="CJ561" s="233" t="str">
        <f>IF(Deník!$R561&lt;&gt;"",IF(Deník!$AB561="Manual",IF(AND(Deník!$R561&gt;=0,Deník!$R561&lt;=1),"BE",Deník!$R561),""),"")</f>
        <v/>
      </c>
      <c r="CK561" s="233"/>
      <c r="CL561" s="233" t="str">
        <f>IF(Deník!$R561&lt;0,IF(Deník!$AC561=Statistika!$F$117,Deník!$R561,""),"")</f>
        <v/>
      </c>
      <c r="CM561" s="233" t="str">
        <f>IF(Deník!$R561&lt;0,IF(Deník!$AC561=Statistika!$F$118,Deník!$R561,""),"")</f>
        <v/>
      </c>
      <c r="CN561" s="233" t="str">
        <f>IF(Deník!$R561&lt;0,IF(Deník!$AC561=Statistika!$F$119,Deník!$R561,""),"")</f>
        <v/>
      </c>
      <c r="CO561" s="233" t="str">
        <f>IF(Deník!$R561&lt;0,IF(Deník!$AC561=Statistika!$F$120,Deník!$R561,""),"")</f>
        <v/>
      </c>
      <c r="CP561" s="233" t="str">
        <f>IF(Deník!$R561&lt;0,IF(Deník!$AC561=Statistika!$F$121,Deník!$R561,""),"")</f>
        <v/>
      </c>
      <c r="CQ561" s="233" t="str">
        <f>IF(Deník!$R561&lt;0,IF(Deník!$AC561=Statistika!$F$122,Deník!$R561,""),"")</f>
        <v/>
      </c>
      <c r="CR561" s="233" t="str">
        <f>IF(Deník!$R561&lt;0,IF(Deník!$AC561=Statistika!$F$123,Deník!$R561,""),"")</f>
        <v/>
      </c>
      <c r="CS561" s="233" t="str">
        <f>IF(Deník!$R561&lt;0,IF(Deník!$AC561=Statistika!$F$124,Deník!$R561,""),"")</f>
        <v/>
      </c>
      <c r="CT561" s="233" t="str">
        <f>IF(Deník!$R561&lt;0,IF(Deník!$AC561=Statistika!$F$125,Deník!$R561,""),"")</f>
        <v/>
      </c>
      <c r="CU561" s="233"/>
      <c r="CV561" s="233" t="str">
        <f>IF(Deník!$R561&lt;0,IF(Deník!$AD561=$CV$2,Deník!$R561,""),"")</f>
        <v/>
      </c>
      <c r="CW561" s="233" t="str">
        <f>IF(Deník!$R561&lt;0,IF(Deník!$AD561=$CW$2,Deník!$R561,""),"")</f>
        <v/>
      </c>
      <c r="CX561" s="233" t="str">
        <f>IF(Deník!$R561&lt;0,IF(Deník!$AD561=$CX$2,Deník!$R561,""),"")</f>
        <v/>
      </c>
      <c r="CY561" s="233" t="str">
        <f>IF(Deník!$R561&lt;0,IF(Deník!$AD561=$CY$2,Deník!$R561,""),"")</f>
        <v/>
      </c>
      <c r="CZ561" s="233" t="str">
        <f>IF(Deník!$R561&lt;0,IF(Deník!$AD561=$CZ$2,Deník!$R561,""),"")</f>
        <v/>
      </c>
      <c r="DL561" s="221">
        <f t="shared" si="22"/>
        <v>93847.029999999984</v>
      </c>
      <c r="DM561" s="220">
        <f t="shared" si="21"/>
        <v>-6.1529700000000132E-2</v>
      </c>
      <c r="DO561" s="50">
        <f>Deník!W562</f>
        <v>0</v>
      </c>
      <c r="DP561" s="102" t="str">
        <f>IF(AND(Deník!W562&gt;0),1,"")</f>
        <v/>
      </c>
      <c r="DQ561" s="102">
        <f>IF(AND(Deník!W562&lt;=0),1,"")</f>
        <v>1</v>
      </c>
      <c r="DR561" s="227"/>
      <c r="DS561" s="228"/>
      <c r="DT561" s="85"/>
      <c r="DU561" s="54">
        <f>IF(MONTH(Deník!$C561)=DU$2,Deník!$W561,"")</f>
        <v>0</v>
      </c>
      <c r="DV561" s="222" t="str">
        <f>IF(MONTH(Deník!$C561)=DV$2,Deník!$W561,"")</f>
        <v/>
      </c>
      <c r="DW561" s="222" t="str">
        <f>IF(MONTH(Deník!$C561)=DW$2,Deník!$W561,"")</f>
        <v/>
      </c>
      <c r="DX561" s="222" t="str">
        <f>IF(MONTH(Deník!$C561)=DX$2,Deník!$W561,"")</f>
        <v/>
      </c>
      <c r="DY561" s="222" t="str">
        <f>IF(MONTH(Deník!$C561)=DY$2,Deník!$W561,"")</f>
        <v/>
      </c>
      <c r="DZ561" s="222" t="str">
        <f>IF(MONTH(Deník!$C561)=DZ$2,Deník!$W561,"")</f>
        <v/>
      </c>
      <c r="EA561" s="222" t="str">
        <f>IF(MONTH(Deník!$C561)=EA$2,Deník!$W561,"")</f>
        <v/>
      </c>
      <c r="EB561" s="222" t="str">
        <f>IF(MONTH(Deník!$C561)=EB$2,Deník!$W561,"")</f>
        <v/>
      </c>
      <c r="EC561" s="222" t="str">
        <f>IF(MONTH(Deník!$C561)=EC$2,Deník!$W561,"")</f>
        <v/>
      </c>
      <c r="ED561" s="222" t="str">
        <f>IF(MONTH(Deník!$C561)=ED$2,Deník!$W561,"")</f>
        <v/>
      </c>
      <c r="EE561" s="222" t="str">
        <f>IF(MONTH(Deník!$C561)=EE$2,Deník!$W561,"")</f>
        <v/>
      </c>
      <c r="EF561" s="222" t="str">
        <f>IF(MONTH(Deník!$C561)=EF$2,Deník!$W561,"")</f>
        <v/>
      </c>
      <c r="EI561" s="600" t="str">
        <f>IF(Deník!$W561&lt;&gt;"",IF(Deník!$B561=Statistika!$F$63,Deník!$W561,""),"")</f>
        <v/>
      </c>
      <c r="EJ561" s="13" t="str">
        <f>IF(Deník!$W561&lt;&gt;"",IF(Deník!$B561=Statistika!$F$64,Deník!$W561,""),"")</f>
        <v/>
      </c>
      <c r="EK561" s="13" t="str">
        <f>IF(Deník!$W561&lt;&gt;"",IF(Deník!$B561=Statistika!$F$65,Deník!$W561,""),"")</f>
        <v/>
      </c>
      <c r="EL561" s="13" t="str">
        <f>IF(Deník!$W561&lt;&gt;"",IF(Deník!$B561=Statistika!$F$66,Deník!$W561,""),"")</f>
        <v/>
      </c>
      <c r="EM561" s="13" t="str">
        <f>IF(Deník!$W561&lt;&gt;"",IF(Deník!$B561=Statistika!$F$67,Deník!$W561,""),"")</f>
        <v/>
      </c>
      <c r="EN561" s="13" t="str">
        <f>IF(Deník!$W561&lt;&gt;"",IF(Deník!$B561=Statistika!$F$68,Deník!$W561,""),"")</f>
        <v/>
      </c>
      <c r="EO561" s="13" t="str">
        <f>IF(Deník!$W561&lt;&gt;"",IF(Deník!$B561=Statistika!$F$69,Deník!$W561,""),"")</f>
        <v/>
      </c>
      <c r="EP561" s="601" t="str">
        <f>IF(Deník!$W561&lt;&gt;"",IF(Deník!$B561=Statistika!$F$70,Deník!$W561,""),"")</f>
        <v/>
      </c>
      <c r="EQ561" s="90"/>
      <c r="ER561" s="63" t="str">
        <f>IF(Deník!$W561&lt;&gt;"",IF(Deník!$J561="L",Deník!$W561,""),"")</f>
        <v/>
      </c>
      <c r="ES561" s="13" t="str">
        <f>IF(Deník!$W561&lt;&gt;"",IF(Deník!$J561="S",Deník!$W561,""),"")</f>
        <v/>
      </c>
      <c r="ET561" s="95"/>
      <c r="EU561" s="88"/>
      <c r="EV561" s="63" t="str">
        <f>IF(WEEKDAY(Deník!$C561,2)=1,Deník!$W561,"")</f>
        <v/>
      </c>
      <c r="EW561" s="13" t="str">
        <f>IF(WEEKDAY(Deník!$C561,2)=2,Deník!$W561,"")</f>
        <v/>
      </c>
      <c r="EX561" s="13" t="str">
        <f>IF(WEEKDAY(Deník!$C561,2)=3,Deník!$W561,"")</f>
        <v/>
      </c>
      <c r="EY561" s="13" t="str">
        <f>IF(WEEKDAY(Deník!$C561,2)=4,Deník!$W561,"")</f>
        <v/>
      </c>
      <c r="EZ561" s="60" t="str">
        <f>IF(WEEKDAY(Deník!$C561,2)=5,Deník!$W561,"")</f>
        <v/>
      </c>
      <c r="FA561" s="99"/>
      <c r="FB561" s="100">
        <f>Deník!D561</f>
        <v>0</v>
      </c>
      <c r="FC561" s="63">
        <f>IF($FB561&lt;&gt;"",IF(AND($FB561&gt;=FC$2,$FB561&lt;=FC$3),Deník!$W561,""))</f>
        <v>0</v>
      </c>
      <c r="FD561" s="63" t="str">
        <f>IF($FB561&lt;&gt;"",IF(AND($FB561&gt;=FD$2,$FB561&lt;=FD$3),Deník!$W561,""))</f>
        <v/>
      </c>
      <c r="FE561" s="63" t="str">
        <f>IF($FB561&lt;&gt;"",IF(AND($FB561&gt;=FE$2,$FB561&lt;=FE$3),Deník!$W561,""))</f>
        <v/>
      </c>
      <c r="FF561" s="63" t="str">
        <f>IF($FB561&lt;&gt;"",IF(AND($FB561&gt;=FF$2,$FB561&lt;=FF$3),Deník!$W561,""))</f>
        <v/>
      </c>
      <c r="FG561" s="63" t="str">
        <f>IF($FB561&lt;&gt;"",IF(AND($FB561&gt;=FG$2,$FB561&lt;=FG$3),Deník!$W561,""))</f>
        <v/>
      </c>
      <c r="FH561" s="63" t="str">
        <f>IF($FB561&lt;&gt;"",IF(AND($FB561&gt;=FH$2,$FB561&lt;=FH$3),Deník!$W561,""))</f>
        <v/>
      </c>
      <c r="FI561" s="63" t="str">
        <f>IF($FB561&lt;&gt;"",IF(AND($FB561&gt;=FI$2,$FB561&lt;=FI$3),Deník!$W561,""))</f>
        <v/>
      </c>
      <c r="FJ561" s="63" t="str">
        <f>IF($FB561&lt;&gt;"",IF(AND($FB561&gt;=FJ$2,$FB561&lt;=FJ$3),Deník!$W561,""))</f>
        <v/>
      </c>
      <c r="FK561" s="63" t="str">
        <f>IF($FB561&lt;&gt;"",IF(AND($FB561&gt;=FK$2,$FB561&lt;=FK$3),Deník!$W561,""))</f>
        <v/>
      </c>
      <c r="FL561" s="63" t="str">
        <f>IF($FB561&lt;&gt;"",IF(AND($FB561&gt;=FL$2,$FB561&lt;=FL$3),Deník!$W561,""))</f>
        <v/>
      </c>
      <c r="FM561" s="63" t="str">
        <f>IF($FB561&lt;&gt;"",IF(AND($FB561&gt;=FM$2,$FB561&lt;=FM$3),Deník!$W561,""))</f>
        <v/>
      </c>
      <c r="FN561" s="13"/>
      <c r="FO561" s="20" t="str">
        <f>IF(Deník!$W561&gt;1,Deník!$W561,"")</f>
        <v/>
      </c>
      <c r="FP561" s="20" t="str">
        <f>IF(Deník!$W561&lt;0,Deník!$W561,"")</f>
        <v/>
      </c>
      <c r="FQ561" s="17"/>
      <c r="FS561" s="233"/>
      <c r="FT561" s="233" t="str">
        <f>IF(Deník!$W561&lt;&gt;"",IF(Deník!$Y561=Statistika!$F$78,Deník!$W561,""),"")</f>
        <v/>
      </c>
      <c r="FU561" s="233" t="str">
        <f>IF(Deník!$W561&lt;&gt;"",IF(Deník!$Y561=Statistika!$F$79,Deník!$W561,""),"")</f>
        <v/>
      </c>
      <c r="FV561" s="233" t="str">
        <f>IF(Deník!$W561&lt;&gt;"",IF(Deník!$Y561=Statistika!$F$80,Deník!$W561,""),"")</f>
        <v/>
      </c>
      <c r="FW561" s="233" t="str">
        <f>IF(Deník!$W561&lt;&gt;"",IF(Deník!$Y561=Statistika!$F$81,Deník!$W561,""),"")</f>
        <v/>
      </c>
      <c r="FX561" s="233" t="str">
        <f>IF(Deník!$W561&lt;&gt;"",IF(Deník!$Y561=Statistika!$F$82,Deník!$W561,""),"")</f>
        <v/>
      </c>
      <c r="FY561" s="233" t="str">
        <f>IF(Deník!$W561&lt;&gt;"",IF(Deník!$Y561=Statistika!$F$83,Deník!$W561,""),"")</f>
        <v/>
      </c>
      <c r="FZ561" s="233" t="str">
        <f>IF(Deník!$W561&lt;&gt;"",IF(Deník!$Y561=Statistika!$F$84,Deník!$W561,""),"")</f>
        <v/>
      </c>
      <c r="GA561" s="233" t="str">
        <f>IF(Deník!$W561&lt;&gt;"",IF(Deník!$Y561=Statistika!$F$85,Deník!$W561,""),"")</f>
        <v/>
      </c>
      <c r="GB561" s="233" t="str">
        <f>IF(Deník!$W561&lt;&gt;"",IF(Deník!$Y561=Statistika!$F$86,Deník!$W561,""),"")</f>
        <v/>
      </c>
      <c r="GC561" s="233" t="str">
        <f>IF(Deník!$W561&lt;&gt;"",IF(Deník!$Y561=Statistika!$F$87,Deník!$W561,""),"")</f>
        <v/>
      </c>
      <c r="GD561" s="233" t="str">
        <f>IF(Deník!$W561&lt;&gt;"",IF(Deník!$Y561=Statistika!$F$88,Deník!$W561,""),"")</f>
        <v/>
      </c>
      <c r="GE561" s="233" t="str">
        <f>IF(Deník!$W561&lt;&gt;"",IF(Deník!$Y561=Statistika!$F$89,Deník!$W561,""),"")</f>
        <v/>
      </c>
      <c r="GF561" s="233" t="str">
        <f>IF(Deník!$W561&lt;&gt;"",IF(Deník!$Y561=Statistika!$F$90,Deník!$W561,""),"")</f>
        <v/>
      </c>
      <c r="GG561" s="233" t="str">
        <f>IF(Deník!$W561&lt;&gt;"",IF(Deník!$Y561=Statistika!$F$91,Deník!$W561,""),"")</f>
        <v/>
      </c>
      <c r="GH561" s="233"/>
      <c r="GI561" s="233" t="str">
        <f>IF(Deník!$W561&lt;&gt;"",IF(Deník!$AB561=Statistika!$L$100,Deník!$W561,""),"")</f>
        <v/>
      </c>
      <c r="GJ561" s="233" t="str">
        <f>IF(Deník!$W561&lt;&gt;"",IF(Deník!$AB561=Statistika!$L$101,Deník!$W561,""),"")</f>
        <v/>
      </c>
      <c r="GK561" s="233" t="str">
        <f>IF(Deník!$W561&lt;&gt;"",IF(Deník!$AB561=Statistika!$L$102,Deník!$W561,""),"")</f>
        <v/>
      </c>
      <c r="GL561" s="233" t="str">
        <f>IF(Deník!$W561&lt;&gt;"",IF(Deník!$AB561=Statistika!$L$103,Deník!$W561,""),"")</f>
        <v/>
      </c>
      <c r="GM561" s="233" t="str">
        <f>IF(Deník!$W561&lt;&gt;"",IF(Deník!$AB561=Statistika!$L$104,Deník!$W561,""),"")</f>
        <v/>
      </c>
      <c r="GN561" s="233" t="str">
        <f>IF(Deník!$W561&lt;&gt;"",IF(Deník!$AB561=Statistika!$L$105,Deník!$W561,""),"")</f>
        <v/>
      </c>
      <c r="GO561" s="233" t="str">
        <f>IF(Deník!$W561&lt;&gt;"",IF(Deník!$AB561=Statistika!$L$106,Deník!$W561,""),"")</f>
        <v/>
      </c>
      <c r="GP561" s="233" t="str">
        <f>IF(Deník!$W561&lt;&gt;"",IF(Deník!$AB561=Statistika!$L$107,Deník!$W561,""),"")</f>
        <v/>
      </c>
      <c r="GQ561" s="233" t="str">
        <f>IF(Deník!$W561&lt;&gt;"",IF(Deník!$AB561=Statistika!$L$108,Deník!$W561,""),"")</f>
        <v/>
      </c>
      <c r="GS561" s="233" t="str">
        <f>IF(Deník!$W561&lt;0,IF(Deník!$AC561=Statistika!$F$117,Deník!$W561,""),"")</f>
        <v/>
      </c>
      <c r="GT561" s="233" t="str">
        <f>IF(Deník!$W561&lt;0,IF(Deník!$AC561=Statistika!$F$118,Deník!$W561,""),"")</f>
        <v/>
      </c>
      <c r="GU561" s="233" t="str">
        <f>IF(Deník!$W561&lt;0,IF(Deník!$AC561=Statistika!$F$119,Deník!$W561,""),"")</f>
        <v/>
      </c>
      <c r="GV561" s="233" t="str">
        <f>IF(Deník!$W561&lt;0,IF(Deník!$AC561=Statistika!$F$120,Deník!$W561,""),"")</f>
        <v/>
      </c>
      <c r="GW561" s="233" t="str">
        <f>IF(Deník!$W561&lt;0,IF(Deník!$AC561=Statistika!$F$121,Deník!$W561,""),"")</f>
        <v/>
      </c>
      <c r="GX561" s="233" t="str">
        <f>IF(Deník!$W561&lt;0,IF(Deník!$AC561=Statistika!$F$122,Deník!$W561,""),"")</f>
        <v/>
      </c>
      <c r="GY561" s="233" t="str">
        <f>IF(Deník!$W561&lt;0,IF(Deník!$AC561=Statistika!$F$123,Deník!$W561,""),"")</f>
        <v/>
      </c>
      <c r="GZ561" s="233" t="str">
        <f>IF(Deník!$W561&lt;0,IF(Deník!$AC561=Statistika!$F$124,Deník!$W561,""),"")</f>
        <v/>
      </c>
      <c r="HA561" s="233" t="str">
        <f>IF(Deník!$W561&lt;0,IF(Deník!$AC561=Statistika!$F$125,Deník!$W561,""),"")</f>
        <v/>
      </c>
      <c r="HC561" s="233" t="str">
        <f>IF(Deník!$W561&lt;0,IF(Deník!$AD561=Statistika!$F$133,Deník!$W561,""),"")</f>
        <v/>
      </c>
      <c r="HD561" s="233" t="str">
        <f>IF(Deník!$W561&lt;0,IF(Deník!$AD561=Statistika!$F$134,Deník!$W561,""),"")</f>
        <v/>
      </c>
      <c r="HE561" s="233" t="str">
        <f>IF(Deník!$W561&lt;0,IF(Deník!$AD561=Statistika!$F$135,Deník!$W561,""),"")</f>
        <v/>
      </c>
      <c r="HF561" s="233" t="str">
        <f>IF(Deník!$W561&lt;0,IF(Deník!$AD561=Statistika!$F$136,Deník!$W561,""),"")</f>
        <v/>
      </c>
      <c r="HG561" s="233" t="str">
        <f>IF(Deník!$W561&lt;0,IF(Deník!$AD561=Statistika!$F$137,Deník!$W561,""),"")</f>
        <v/>
      </c>
      <c r="ID561" s="8">
        <f>Tabulka4[[#This Row],[Sloupec3]]</f>
        <v>0</v>
      </c>
      <c r="IE561" s="17" t="str">
        <f>IF(AND([1]Deník!$C561&gt;='[1]Měsíční shrnutí'!$D$1,[1]Deník!$C561&lt;='[1]Měsíční shrnutí'!$F$1),[1]Deník!$X561,"")</f>
        <v/>
      </c>
    </row>
    <row r="562" spans="1:239">
      <c r="A562" s="8">
        <f>Deník!C563</f>
        <v>0</v>
      </c>
      <c r="B562" s="50" t="str">
        <f>Deník!R563</f>
        <v/>
      </c>
      <c r="C562" s="102" t="str">
        <f>IF(AND(Deník!R563&gt;1,Deník!R563&lt;&gt;""),1,"")</f>
        <v/>
      </c>
      <c r="D562" s="102" t="str">
        <f>IF(AND(Deník!R563&lt;=0,Deník!R563&lt;&gt;""),1,"")</f>
        <v/>
      </c>
      <c r="E562" s="103" t="str">
        <f>IF(AND(Deník!R563&gt;=0,Deník!R563&lt;=1),1,"")</f>
        <v/>
      </c>
      <c r="F562" s="79" t="str">
        <f>IF(Deník!R563&lt;&gt;"",Deník!R563+F561,"")</f>
        <v/>
      </c>
      <c r="G562" s="85"/>
      <c r="H562" s="54" t="str">
        <f>IF(MONTH(Deník!$C562)=H$2,IF(AND(Deník!$R562&gt;=0,Deník!$R562&lt;=1),"BE",Deník!$R562),"")</f>
        <v/>
      </c>
      <c r="I562" s="11" t="str">
        <f>IF(MONTH(Deník!$C562)=I$2,IF(AND(Deník!$R562&gt;=0,Deník!$R562&lt;=1),"BE",Deník!$R562),"")</f>
        <v/>
      </c>
      <c r="J562" s="11" t="str">
        <f>IF(MONTH(Deník!$C562)=J$2,IF(AND(Deník!$R562&gt;=0,Deník!$R562&lt;=1),"BE",Deník!$R562),"")</f>
        <v/>
      </c>
      <c r="K562" s="11" t="str">
        <f>IF(MONTH(Deník!$C562)=K$2,IF(AND(Deník!$R562&gt;=0,Deník!$R562&lt;=1),"BE",Deník!$R562),"")</f>
        <v/>
      </c>
      <c r="L562" s="11" t="str">
        <f>IF(MONTH(Deník!$C562)=L$2,IF(AND(Deník!$R562&gt;=0,Deník!$R562&lt;=1),"BE",Deník!$R562),"")</f>
        <v/>
      </c>
      <c r="M562" s="11" t="str">
        <f>IF(MONTH(Deník!$C562)=M$2,IF(AND(Deník!$R562&gt;=0,Deník!$R562&lt;=1),"BE",Deník!$R562),"")</f>
        <v/>
      </c>
      <c r="N562" s="11" t="str">
        <f>IF(MONTH(Deník!$C562)=N$2,IF(AND(Deník!$R562&gt;=0,Deník!$R562&lt;=1),"BE",Deník!$R562),"")</f>
        <v/>
      </c>
      <c r="O562" s="11" t="str">
        <f>IF(MONTH(Deník!$C562)=O$2,IF(AND(Deník!$R562&gt;=0,Deník!$R562&lt;=1),"BE",Deník!$R562),"")</f>
        <v/>
      </c>
      <c r="P562" s="11" t="str">
        <f>IF(MONTH(Deník!$C562)=P$2,IF(AND(Deník!$R562&gt;=0,Deník!$R562&lt;=1),"BE",Deník!$R562),"")</f>
        <v/>
      </c>
      <c r="Q562" s="11" t="str">
        <f>IF(MONTH(Deník!$C562)=Q$2,IF(AND(Deník!$R562&gt;=0,Deník!$R562&lt;=1),"BE",Deník!$R562),"")</f>
        <v/>
      </c>
      <c r="R562" s="11" t="str">
        <f>IF(MONTH(Deník!$C562)=R$2,IF(AND(Deník!$R562&gt;=0,Deník!$R562&lt;=1),"BE",Deník!$R562),"")</f>
        <v/>
      </c>
      <c r="S562" s="57" t="str">
        <f>IF(MONTH(Deník!$C562)=S$2,IF(AND(Deník!$R562&gt;=0,Deník!$R562&lt;=1),"BE",Deník!$R562),"")</f>
        <v/>
      </c>
      <c r="U562" s="12"/>
      <c r="V562" s="12"/>
      <c r="X562" s="600" t="str">
        <f>IF(Deník!$R562&lt;&gt;"",IF(Deník!$B562=Statistika!$F$63,IF(AND(Deník!$R562&gt;=0,Deník!$R562&lt;=1),"BE",Deník!$R562),""),"")</f>
        <v/>
      </c>
      <c r="Y562" s="13" t="str">
        <f>IF(Deník!$R562&lt;&gt;"",IF(Deník!$B562=Statistika!$F$64,IF(AND(Deník!$R562&gt;=0,Deník!$R562&lt;=1),"BE",Deník!$R562),""),"")</f>
        <v/>
      </c>
      <c r="Z562" s="13" t="str">
        <f>IF(Deník!$R562&lt;&gt;"",IF(Deník!$B562=Statistika!$F$65,IF(AND(Deník!$R562&gt;=0,Deník!$R562&lt;=1),"BE",Deník!$R562),""),"")</f>
        <v/>
      </c>
      <c r="AA562" s="13" t="str">
        <f>IF(Deník!$R562&lt;&gt;"",IF(Deník!$B562=Statistika!$F$66,IF(AND(Deník!$R562&gt;=0,Deník!$R562&lt;=1),"BE",Deník!$R562),""),"")</f>
        <v/>
      </c>
      <c r="AB562" s="13" t="str">
        <f>IF(Deník!$R562&lt;&gt;"",IF(Deník!$B562=Statistika!$F$67,IF(AND(Deník!$R562&gt;=0,Deník!$R562&lt;=1),"BE",Deník!$R562),""),"")</f>
        <v/>
      </c>
      <c r="AC562" s="13" t="str">
        <f>IF(Deník!$R562&lt;&gt;"",IF(Deník!$B562=Statistika!$F$68,IF(AND(Deník!$R562&gt;=0,Deník!$R562&lt;=1),"BE",Deník!$R562),""),"")</f>
        <v/>
      </c>
      <c r="AD562" s="13" t="str">
        <f>IF(Deník!$R562&lt;&gt;"",IF(Deník!$B562=Statistika!$F$69,IF(AND(Deník!$R562&gt;=0,Deník!$R562&lt;=1),"BE",Deník!$R562),""),"")</f>
        <v/>
      </c>
      <c r="AE562" s="601" t="str">
        <f>IF(Deník!$R562&lt;&gt;"",IF(Deník!$B562=Statistika!$F$70,IF(AND(Deník!$R562&gt;=0,Deník!$R562&lt;=1),"BE",Deník!$R562),""),"")</f>
        <v/>
      </c>
      <c r="AF562" s="90"/>
      <c r="AG562" s="63" t="str">
        <f>IF(Deník!$R562&lt;&gt;"",IF(Deník!$J562="L",IF(AND(Deník!$R562&gt;=0,Deník!$R562&lt;=1),"BE",Deník!$R562),""),"")</f>
        <v/>
      </c>
      <c r="AH562" s="13" t="str">
        <f>IF(Deník!$R562&lt;&gt;"",IF(Deník!$J562="S",IF(AND(Deník!$R562&gt;=0,Deník!$R562&lt;=1),"BE",Deník!$R562),""),"")</f>
        <v/>
      </c>
      <c r="AI562" s="95"/>
      <c r="AJ562" s="71" t="str">
        <f>IF(Deník!N563&lt;&gt;"",Deník!N563*-1,"")</f>
        <v/>
      </c>
      <c r="AK562" s="88"/>
      <c r="AL562" s="63" t="str">
        <f>IF(WEEKDAY(Deník!$C562,2)=1,IF(AND(Deník!$R562&gt;=0,Deník!$R562&lt;=1),"BE",Deník!$R562),"")</f>
        <v/>
      </c>
      <c r="AM562" s="13" t="str">
        <f>IF(WEEKDAY(Deník!$C562,2)=2,IF(AND(Deník!$R562&gt;=0,Deník!$R562&lt;=1),"BE",Deník!$R562),"")</f>
        <v/>
      </c>
      <c r="AN562" s="13" t="str">
        <f>IF(WEEKDAY(Deník!$C562,2)=3,IF(AND(Deník!$R562&gt;=0,Deník!$R562&lt;=1),"BE",Deník!$R562),"")</f>
        <v/>
      </c>
      <c r="AO562" s="13" t="str">
        <f>IF(WEEKDAY(Deník!$C562,2)=4,IF(AND(Deník!$R562&gt;=0,Deník!$R562&lt;=1),"BE",Deník!$R562),"")</f>
        <v/>
      </c>
      <c r="AP562" s="60" t="str">
        <f>IF(WEEKDAY(Deník!$C562,2)=5,IF(AND(Deník!$R562&gt;=0,Deník!$R562&lt;=1),"BE",Deník!$R562),"")</f>
        <v/>
      </c>
      <c r="AQ562" s="99"/>
      <c r="AR562" s="100">
        <f>Deník!D562</f>
        <v>0</v>
      </c>
      <c r="AS562" s="63" t="str">
        <f>IF(Deník!$D562&lt;&gt;"",IF(AND(Deník!$D562&gt;=AS$2,Deník!$D562&lt;=AS$3),IF(AND(Deník!$R562&gt;=0,Deník!$R562&lt;=1),"BE",Deník!$R562),""),"")</f>
        <v/>
      </c>
      <c r="AT562" s="63" t="str">
        <f>IF(Deník!$D562&lt;&gt;"",IF(AND(Deník!$D562&gt;=AT$2,Deník!$D562&lt;=AT$3),IF(AND(Deník!$R562&gt;=0,Deník!$R562&lt;=1),"BE",Deník!$R562),""),"")</f>
        <v/>
      </c>
      <c r="AU562" s="63" t="str">
        <f>IF(Deník!$D562&lt;&gt;"",IF(AND(Deník!$D562&gt;=AU$2,Deník!$D562&lt;=AU$3),IF(AND(Deník!$R562&gt;=0,Deník!$R562&lt;=1),"BE",Deník!$R562),""),"")</f>
        <v/>
      </c>
      <c r="AV562" s="63" t="str">
        <f>IF(Deník!$D562&lt;&gt;"",IF(AND(Deník!$D562&gt;=AV$2,Deník!$D562&lt;=AV$3),IF(AND(Deník!$R562&gt;=0,Deník!$R562&lt;=1),"BE",Deník!$R562),""),"")</f>
        <v/>
      </c>
      <c r="AW562" s="63" t="str">
        <f>IF(Deník!$D562&lt;&gt;"",IF(AND(Deník!$D562&gt;=AW$2,Deník!$D562&lt;=AW$3),IF(AND(Deník!$R562&gt;=0,Deník!$R562&lt;=1),"BE",Deník!$R562),""),"")</f>
        <v/>
      </c>
      <c r="AX562" s="63" t="str">
        <f>IF(Deník!$D562&lt;&gt;"",IF(AND(Deník!$D562&gt;=AX$2,Deník!$D562&lt;=AX$3),IF(AND(Deník!$R562&gt;=0,Deník!$R562&lt;=1),"BE",Deník!$R562),""),"")</f>
        <v/>
      </c>
      <c r="AY562" s="63" t="str">
        <f>IF(Deník!$D562&lt;&gt;"",IF(AND(Deník!$D562&gt;=AY$2,Deník!$D562&lt;=AY$3),IF(AND(Deník!$R562&gt;=0,Deník!$R562&lt;=1),"BE",Deník!$R562),""),"")</f>
        <v/>
      </c>
      <c r="AZ562" s="63" t="str">
        <f>IF(Deník!$D562&lt;&gt;"",IF(AND(Deník!$D562&gt;=AZ$2,Deník!$D562&lt;=AZ$3),IF(AND(Deník!$R562&gt;=0,Deník!$R562&lt;=1),"BE",Deník!$R562),""),"")</f>
        <v/>
      </c>
      <c r="BA562" s="63" t="str">
        <f>IF(Deník!$D562&lt;&gt;"",IF(AND(Deník!$D562&gt;=BA$2,Deník!$D562&lt;=BA$3),IF(AND(Deník!$R562&gt;=0,Deník!$R562&lt;=1),"BE",Deník!$R562),""),"")</f>
        <v/>
      </c>
      <c r="BB562" s="63" t="str">
        <f>IF(Deník!$D562&lt;&gt;"",IF(AND(Deník!$D562&gt;=BB$2,Deník!$D562&lt;=BB$3),IF(AND(Deník!$R562&gt;=0,Deník!$R562&lt;=1),"BE",Deník!$R562),""),"")</f>
        <v/>
      </c>
      <c r="BC562" s="71" t="str">
        <f>IF(Deník!$D562&lt;&gt;"",IF(AND(Deník!$D562&gt;=BC$2,Deník!$D562&lt;=BC$3),IF(AND(Deník!$R562&gt;=0,Deník!$R562&lt;=1),"BE",Deník!$R562),""),"")</f>
        <v/>
      </c>
      <c r="BD562" s="20" t="str">
        <f>IF(Deník!$J563="S",(Deník!$M563-Deník!$K563),IF(Deník!$J563="L",(Deník!$K563-Deník!$M563),""))</f>
        <v/>
      </c>
      <c r="BE562" s="20" t="str">
        <f>IF(Deník!$J563="S",(Deník!$K563-Deník!$O563),IF(Deník!$J563="L",(Deník!$O563-Deník!$K563),""))</f>
        <v/>
      </c>
      <c r="BF562" s="20" t="str">
        <f>IF(Deník!$J563="S",(Deník!$K563-Deník!$L563),IF(Deník!$J563="L",(Deník!$L563-Deník!$K563),""))</f>
        <v/>
      </c>
      <c r="BG562" s="20" t="str">
        <f>IF(Deník!$J563="S",(Deník!$K563-Deník!$S563),IF(Deník!$J563="L",(Deník!$S563-Deník!$K563),""))</f>
        <v/>
      </c>
      <c r="BH562" s="20" t="str">
        <f>IF(Deník!$J563="S",(Deník!$K563-Deník!$U563),IF(Deník!$J563="L",(Deník!$U563-Deník!$K563),""))</f>
        <v/>
      </c>
      <c r="BI562" s="20" t="str">
        <f>IF(Deník!$R562&gt;1,Deník!$R562,"")</f>
        <v/>
      </c>
      <c r="BJ562" s="20" t="str">
        <f>IF(Deník!$R562&lt;0,Deník!$R562,"")</f>
        <v/>
      </c>
      <c r="BK562" s="17"/>
      <c r="BM562" s="233" t="str">
        <f>IF(Deník!$R562&lt;&gt;"",IF(Deník!$Y562=Statistika!$F$78,IF(AND(Deník!$R562&gt;=0,Deník!$R562&lt;=1),"BE",Deník!$R562),""),"")</f>
        <v/>
      </c>
      <c r="BN562" s="233" t="str">
        <f>IF(Deník!$R562&lt;&gt;"",IF(Deník!$Y562=Statistika!$F$79,IF(AND(Deník!$R562&gt;=0,Deník!$R562&lt;=1),"BE",Deník!$R562),""),"")</f>
        <v/>
      </c>
      <c r="BO562" s="233" t="str">
        <f>IF(Deník!$R562&lt;&gt;"",IF(Deník!$Y562=Statistika!$F$80,IF(AND(Deník!$R562&gt;=0,Deník!$R562&lt;=1),"BE",Deník!$R562),""),"")</f>
        <v/>
      </c>
      <c r="BP562" s="233" t="str">
        <f>IF(Deník!$R562&lt;&gt;"",IF(Deník!$Y562=Statistika!$F$81,IF(AND(Deník!$R562&gt;=0,Deník!$R562&lt;=1),"BE",Deník!$R562),""),"")</f>
        <v/>
      </c>
      <c r="BQ562" s="233" t="str">
        <f>IF(Deník!$R562&lt;&gt;"",IF(Deník!$Y562=Statistika!$F$82,IF(AND(Deník!$R562&gt;=0,Deník!$R562&lt;=1),"BE",Deník!$R562),""),"")</f>
        <v/>
      </c>
      <c r="BR562" s="233" t="str">
        <f>IF(Deník!$R562&lt;&gt;"",IF(Deník!$Y562=Statistika!$F$83,IF(AND(Deník!$R562&gt;=0,Deník!$R562&lt;=1),"BE",Deník!$R562),""),"")</f>
        <v/>
      </c>
      <c r="BS562" s="233" t="str">
        <f>IF(Deník!$R562&lt;&gt;"",IF(Deník!$Y562=Statistika!$F$84,IF(AND(Deník!$R562&gt;=0,Deník!$R562&lt;=1),"BE",Deník!$R562),""),"")</f>
        <v/>
      </c>
      <c r="BT562" s="233" t="str">
        <f>IF(Deník!$R562&lt;&gt;"",IF(Deník!$Y562=Statistika!$F$85,IF(AND(Deník!$R562&gt;=0,Deník!$R562&lt;=1),"BE",Deník!$R562),""),"")</f>
        <v/>
      </c>
      <c r="BU562" s="233" t="str">
        <f>IF(Deník!$R562&lt;&gt;"",IF(Deník!$Y562=Statistika!$F$86,IF(AND(Deník!$R562&gt;=0,Deník!$R562&lt;=1),"BE",Deník!$R562),""),"")</f>
        <v/>
      </c>
      <c r="BV562" s="233" t="str">
        <f>IF(Deník!$R562&lt;&gt;"",IF(Deník!$Y562=Statistika!$F$87,IF(AND(Deník!$R562&gt;=0,Deník!$R562&lt;=1),"BE",Deník!$R562),""),"")</f>
        <v/>
      </c>
      <c r="BW562" s="233" t="str">
        <f>IF(Deník!$R562&lt;&gt;"",IF(Deník!$Y562=Statistika!$F$88,IF(AND(Deník!$R562&gt;=0,Deník!$R562&lt;=1),"BE",Deník!$R562),""),"")</f>
        <v/>
      </c>
      <c r="BX562" s="233" t="str">
        <f>IF(Deník!$R562&lt;&gt;"",IF(Deník!$Y562=Statistika!$F$89,IF(AND(Deník!$R562&gt;=0,Deník!$R562&lt;=1),"BE",Deník!$R562),""),"")</f>
        <v/>
      </c>
      <c r="BY562" s="233" t="str">
        <f>IF(Deník!$R562&lt;&gt;"",IF(Deník!$Y562=Statistika!$F$90,IF(AND(Deník!$R562&gt;=0,Deník!$R562&lt;=1),"BE",Deník!$R562),""),"")</f>
        <v/>
      </c>
      <c r="BZ562" s="233" t="str">
        <f>IF(Deník!$R562&lt;&gt;"",IF(Deník!$Y562=Statistika!$F$91,IF(AND(Deník!$R562&gt;=0,Deník!$R562&lt;=1),"BE",Deník!$R562),""),"")</f>
        <v/>
      </c>
      <c r="CA562" s="233"/>
      <c r="CB562" s="233" t="str">
        <f>IF(Deník!$R562&lt;&gt;"",IF(Deník!$AB562="SL",IF(AND(Deník!$R562&gt;=0,Deník!$R562&lt;=1),"BE",Deník!$R562),""),"")</f>
        <v/>
      </c>
      <c r="CC562" s="233" t="str">
        <f>IF(Deník!$R562&lt;&gt;"",IF(Deník!$AB562="BE10",IF(AND(Deník!$R562&gt;=0,Deník!$R562&lt;=1),"BE",Deník!$R562),""),"")</f>
        <v/>
      </c>
      <c r="CD562" s="233" t="str">
        <f>IF(Deník!$R562&lt;&gt;"",IF(Deník!$AB562="BE15",IF(AND(Deník!$R562&gt;=0,Deník!$R562&lt;=1),"BE",Deník!$R562),""),"")</f>
        <v/>
      </c>
      <c r="CE562" s="233" t="str">
        <f>IF(Deník!$R562&lt;&gt;"",IF(Deník!$AB562="BE20",IF(AND(Deník!$R562&gt;=0,Deník!$R562&lt;=1),"BE",Deník!$R562),""),"")</f>
        <v/>
      </c>
      <c r="CF562" s="233" t="str">
        <f>IF(Deník!$R562&lt;&gt;"",IF(Deník!$AB562="TP1",IF(AND(Deník!$R562&gt;=0,Deník!$R562&lt;=1),"BE",Deník!$R562),""),"")</f>
        <v/>
      </c>
      <c r="CG562" s="233" t="str">
        <f>IF(Deník!$R562&lt;&gt;"",IF(Deník!$AB562="TP2",IF(AND(Deník!$R562&gt;=0,Deník!$R562&lt;=1),"BE",Deník!$R562),""),"")</f>
        <v/>
      </c>
      <c r="CH562" s="233" t="str">
        <f>IF(Deník!$R562&lt;&gt;"",IF(Deník!$AB562="TP3",IF(AND(Deník!$R562&gt;=0,Deník!$R562&lt;=1),"BE",Deník!$R562),""),"")</f>
        <v/>
      </c>
      <c r="CI562" s="233" t="str">
        <f>IF(Deník!$R562&lt;&gt;"",IF(Deník!$AB562="Trailing SL",IF(AND(Deník!$R562&gt;=0,Deník!$R562&lt;=1),"BE",Deník!$R562),""),"")</f>
        <v/>
      </c>
      <c r="CJ562" s="233" t="str">
        <f>IF(Deník!$R562&lt;&gt;"",IF(Deník!$AB562="Manual",IF(AND(Deník!$R562&gt;=0,Deník!$R562&lt;=1),"BE",Deník!$R562),""),"")</f>
        <v/>
      </c>
      <c r="CK562" s="233"/>
      <c r="CL562" s="233" t="str">
        <f>IF(Deník!$R562&lt;0,IF(Deník!$AC562=Statistika!$F$117,Deník!$R562,""),"")</f>
        <v/>
      </c>
      <c r="CM562" s="233" t="str">
        <f>IF(Deník!$R562&lt;0,IF(Deník!$AC562=Statistika!$F$118,Deník!$R562,""),"")</f>
        <v/>
      </c>
      <c r="CN562" s="233" t="str">
        <f>IF(Deník!$R562&lt;0,IF(Deník!$AC562=Statistika!$F$119,Deník!$R562,""),"")</f>
        <v/>
      </c>
      <c r="CO562" s="233" t="str">
        <f>IF(Deník!$R562&lt;0,IF(Deník!$AC562=Statistika!$F$120,Deník!$R562,""),"")</f>
        <v/>
      </c>
      <c r="CP562" s="233" t="str">
        <f>IF(Deník!$R562&lt;0,IF(Deník!$AC562=Statistika!$F$121,Deník!$R562,""),"")</f>
        <v/>
      </c>
      <c r="CQ562" s="233" t="str">
        <f>IF(Deník!$R562&lt;0,IF(Deník!$AC562=Statistika!$F$122,Deník!$R562,""),"")</f>
        <v/>
      </c>
      <c r="CR562" s="233" t="str">
        <f>IF(Deník!$R562&lt;0,IF(Deník!$AC562=Statistika!$F$123,Deník!$R562,""),"")</f>
        <v/>
      </c>
      <c r="CS562" s="233" t="str">
        <f>IF(Deník!$R562&lt;0,IF(Deník!$AC562=Statistika!$F$124,Deník!$R562,""),"")</f>
        <v/>
      </c>
      <c r="CT562" s="233" t="str">
        <f>IF(Deník!$R562&lt;0,IF(Deník!$AC562=Statistika!$F$125,Deník!$R562,""),"")</f>
        <v/>
      </c>
      <c r="CU562" s="233"/>
      <c r="CV562" s="233" t="str">
        <f>IF(Deník!$R562&lt;0,IF(Deník!$AD562=$CV$2,Deník!$R562,""),"")</f>
        <v/>
      </c>
      <c r="CW562" s="233" t="str">
        <f>IF(Deník!$R562&lt;0,IF(Deník!$AD562=$CW$2,Deník!$R562,""),"")</f>
        <v/>
      </c>
      <c r="CX562" s="233" t="str">
        <f>IF(Deník!$R562&lt;0,IF(Deník!$AD562=$CX$2,Deník!$R562,""),"")</f>
        <v/>
      </c>
      <c r="CY562" s="233" t="str">
        <f>IF(Deník!$R562&lt;0,IF(Deník!$AD562=$CY$2,Deník!$R562,""),"")</f>
        <v/>
      </c>
      <c r="CZ562" s="233" t="str">
        <f>IF(Deník!$R562&lt;0,IF(Deník!$AD562=$CZ$2,Deník!$R562,""),"")</f>
        <v/>
      </c>
      <c r="DL562" s="221">
        <f t="shared" si="22"/>
        <v>93847.029999999984</v>
      </c>
      <c r="DM562" s="220">
        <f t="shared" si="21"/>
        <v>-6.1529700000000132E-2</v>
      </c>
      <c r="DO562" s="50">
        <f>Deník!W563</f>
        <v>0</v>
      </c>
      <c r="DP562" s="102" t="str">
        <f>IF(AND(Deník!W563&gt;0),1,"")</f>
        <v/>
      </c>
      <c r="DQ562" s="102">
        <f>IF(AND(Deník!W563&lt;=0),1,"")</f>
        <v>1</v>
      </c>
      <c r="DR562" s="227"/>
      <c r="DS562" s="228"/>
      <c r="DT562" s="85"/>
      <c r="DU562" s="54">
        <f>IF(MONTH(Deník!$C562)=DU$2,Deník!$W562,"")</f>
        <v>0</v>
      </c>
      <c r="DV562" s="222" t="str">
        <f>IF(MONTH(Deník!$C562)=DV$2,Deník!$W562,"")</f>
        <v/>
      </c>
      <c r="DW562" s="222" t="str">
        <f>IF(MONTH(Deník!$C562)=DW$2,Deník!$W562,"")</f>
        <v/>
      </c>
      <c r="DX562" s="222" t="str">
        <f>IF(MONTH(Deník!$C562)=DX$2,Deník!$W562,"")</f>
        <v/>
      </c>
      <c r="DY562" s="222" t="str">
        <f>IF(MONTH(Deník!$C562)=DY$2,Deník!$W562,"")</f>
        <v/>
      </c>
      <c r="DZ562" s="222" t="str">
        <f>IF(MONTH(Deník!$C562)=DZ$2,Deník!$W562,"")</f>
        <v/>
      </c>
      <c r="EA562" s="222" t="str">
        <f>IF(MONTH(Deník!$C562)=EA$2,Deník!$W562,"")</f>
        <v/>
      </c>
      <c r="EB562" s="222" t="str">
        <f>IF(MONTH(Deník!$C562)=EB$2,Deník!$W562,"")</f>
        <v/>
      </c>
      <c r="EC562" s="222" t="str">
        <f>IF(MONTH(Deník!$C562)=EC$2,Deník!$W562,"")</f>
        <v/>
      </c>
      <c r="ED562" s="222" t="str">
        <f>IF(MONTH(Deník!$C562)=ED$2,Deník!$W562,"")</f>
        <v/>
      </c>
      <c r="EE562" s="222" t="str">
        <f>IF(MONTH(Deník!$C562)=EE$2,Deník!$W562,"")</f>
        <v/>
      </c>
      <c r="EF562" s="222" t="str">
        <f>IF(MONTH(Deník!$C562)=EF$2,Deník!$W562,"")</f>
        <v/>
      </c>
      <c r="EI562" s="600" t="str">
        <f>IF(Deník!$W562&lt;&gt;"",IF(Deník!$B562=Statistika!$F$63,Deník!$W562,""),"")</f>
        <v/>
      </c>
      <c r="EJ562" s="13" t="str">
        <f>IF(Deník!$W562&lt;&gt;"",IF(Deník!$B562=Statistika!$F$64,Deník!$W562,""),"")</f>
        <v/>
      </c>
      <c r="EK562" s="13" t="str">
        <f>IF(Deník!$W562&lt;&gt;"",IF(Deník!$B562=Statistika!$F$65,Deník!$W562,""),"")</f>
        <v/>
      </c>
      <c r="EL562" s="13" t="str">
        <f>IF(Deník!$W562&lt;&gt;"",IF(Deník!$B562=Statistika!$F$66,Deník!$W562,""),"")</f>
        <v/>
      </c>
      <c r="EM562" s="13" t="str">
        <f>IF(Deník!$W562&lt;&gt;"",IF(Deník!$B562=Statistika!$F$67,Deník!$W562,""),"")</f>
        <v/>
      </c>
      <c r="EN562" s="13" t="str">
        <f>IF(Deník!$W562&lt;&gt;"",IF(Deník!$B562=Statistika!$F$68,Deník!$W562,""),"")</f>
        <v/>
      </c>
      <c r="EO562" s="13" t="str">
        <f>IF(Deník!$W562&lt;&gt;"",IF(Deník!$B562=Statistika!$F$69,Deník!$W562,""),"")</f>
        <v/>
      </c>
      <c r="EP562" s="601" t="str">
        <f>IF(Deník!$W562&lt;&gt;"",IF(Deník!$B562=Statistika!$F$70,Deník!$W562,""),"")</f>
        <v/>
      </c>
      <c r="EQ562" s="90"/>
      <c r="ER562" s="63" t="str">
        <f>IF(Deník!$W562&lt;&gt;"",IF(Deník!$J562="L",Deník!$W562,""),"")</f>
        <v/>
      </c>
      <c r="ES562" s="13" t="str">
        <f>IF(Deník!$W562&lt;&gt;"",IF(Deník!$J562="S",Deník!$W562,""),"")</f>
        <v/>
      </c>
      <c r="ET562" s="95"/>
      <c r="EU562" s="88"/>
      <c r="EV562" s="63" t="str">
        <f>IF(WEEKDAY(Deník!$C562,2)=1,Deník!$W562,"")</f>
        <v/>
      </c>
      <c r="EW562" s="13" t="str">
        <f>IF(WEEKDAY(Deník!$C562,2)=2,Deník!$W562,"")</f>
        <v/>
      </c>
      <c r="EX562" s="13" t="str">
        <f>IF(WEEKDAY(Deník!$C562,2)=3,Deník!$W562,"")</f>
        <v/>
      </c>
      <c r="EY562" s="13" t="str">
        <f>IF(WEEKDAY(Deník!$C562,2)=4,Deník!$W562,"")</f>
        <v/>
      </c>
      <c r="EZ562" s="60" t="str">
        <f>IF(WEEKDAY(Deník!$C562,2)=5,Deník!$W562,"")</f>
        <v/>
      </c>
      <c r="FA562" s="99"/>
      <c r="FB562" s="100">
        <f>Deník!D562</f>
        <v>0</v>
      </c>
      <c r="FC562" s="63">
        <f>IF($FB562&lt;&gt;"",IF(AND($FB562&gt;=FC$2,$FB562&lt;=FC$3),Deník!$W562,""))</f>
        <v>0</v>
      </c>
      <c r="FD562" s="63" t="str">
        <f>IF($FB562&lt;&gt;"",IF(AND($FB562&gt;=FD$2,$FB562&lt;=FD$3),Deník!$W562,""))</f>
        <v/>
      </c>
      <c r="FE562" s="63" t="str">
        <f>IF($FB562&lt;&gt;"",IF(AND($FB562&gt;=FE$2,$FB562&lt;=FE$3),Deník!$W562,""))</f>
        <v/>
      </c>
      <c r="FF562" s="63" t="str">
        <f>IF($FB562&lt;&gt;"",IF(AND($FB562&gt;=FF$2,$FB562&lt;=FF$3),Deník!$W562,""))</f>
        <v/>
      </c>
      <c r="FG562" s="63" t="str">
        <f>IF($FB562&lt;&gt;"",IF(AND($FB562&gt;=FG$2,$FB562&lt;=FG$3),Deník!$W562,""))</f>
        <v/>
      </c>
      <c r="FH562" s="63" t="str">
        <f>IF($FB562&lt;&gt;"",IF(AND($FB562&gt;=FH$2,$FB562&lt;=FH$3),Deník!$W562,""))</f>
        <v/>
      </c>
      <c r="FI562" s="63" t="str">
        <f>IF($FB562&lt;&gt;"",IF(AND($FB562&gt;=FI$2,$FB562&lt;=FI$3),Deník!$W562,""))</f>
        <v/>
      </c>
      <c r="FJ562" s="63" t="str">
        <f>IF($FB562&lt;&gt;"",IF(AND($FB562&gt;=FJ$2,$FB562&lt;=FJ$3),Deník!$W562,""))</f>
        <v/>
      </c>
      <c r="FK562" s="63" t="str">
        <f>IF($FB562&lt;&gt;"",IF(AND($FB562&gt;=FK$2,$FB562&lt;=FK$3),Deník!$W562,""))</f>
        <v/>
      </c>
      <c r="FL562" s="63" t="str">
        <f>IF($FB562&lt;&gt;"",IF(AND($FB562&gt;=FL$2,$FB562&lt;=FL$3),Deník!$W562,""))</f>
        <v/>
      </c>
      <c r="FM562" s="63" t="str">
        <f>IF($FB562&lt;&gt;"",IF(AND($FB562&gt;=FM$2,$FB562&lt;=FM$3),Deník!$W562,""))</f>
        <v/>
      </c>
      <c r="FN562" s="13"/>
      <c r="FO562" s="20" t="str">
        <f>IF(Deník!$W562&gt;1,Deník!$W562,"")</f>
        <v/>
      </c>
      <c r="FP562" s="20" t="str">
        <f>IF(Deník!$W562&lt;0,Deník!$W562,"")</f>
        <v/>
      </c>
      <c r="FQ562" s="17"/>
      <c r="FS562" s="233"/>
      <c r="FT562" s="233" t="str">
        <f>IF(Deník!$W562&lt;&gt;"",IF(Deník!$Y562=Statistika!$F$78,Deník!$W562,""),"")</f>
        <v/>
      </c>
      <c r="FU562" s="233" t="str">
        <f>IF(Deník!$W562&lt;&gt;"",IF(Deník!$Y562=Statistika!$F$79,Deník!$W562,""),"")</f>
        <v/>
      </c>
      <c r="FV562" s="233" t="str">
        <f>IF(Deník!$W562&lt;&gt;"",IF(Deník!$Y562=Statistika!$F$80,Deník!$W562,""),"")</f>
        <v/>
      </c>
      <c r="FW562" s="233" t="str">
        <f>IF(Deník!$W562&lt;&gt;"",IF(Deník!$Y562=Statistika!$F$81,Deník!$W562,""),"")</f>
        <v/>
      </c>
      <c r="FX562" s="233" t="str">
        <f>IF(Deník!$W562&lt;&gt;"",IF(Deník!$Y562=Statistika!$F$82,Deník!$W562,""),"")</f>
        <v/>
      </c>
      <c r="FY562" s="233" t="str">
        <f>IF(Deník!$W562&lt;&gt;"",IF(Deník!$Y562=Statistika!$F$83,Deník!$W562,""),"")</f>
        <v/>
      </c>
      <c r="FZ562" s="233" t="str">
        <f>IF(Deník!$W562&lt;&gt;"",IF(Deník!$Y562=Statistika!$F$84,Deník!$W562,""),"")</f>
        <v/>
      </c>
      <c r="GA562" s="233" t="str">
        <f>IF(Deník!$W562&lt;&gt;"",IF(Deník!$Y562=Statistika!$F$85,Deník!$W562,""),"")</f>
        <v/>
      </c>
      <c r="GB562" s="233" t="str">
        <f>IF(Deník!$W562&lt;&gt;"",IF(Deník!$Y562=Statistika!$F$86,Deník!$W562,""),"")</f>
        <v/>
      </c>
      <c r="GC562" s="233" t="str">
        <f>IF(Deník!$W562&lt;&gt;"",IF(Deník!$Y562=Statistika!$F$87,Deník!$W562,""),"")</f>
        <v/>
      </c>
      <c r="GD562" s="233" t="str">
        <f>IF(Deník!$W562&lt;&gt;"",IF(Deník!$Y562=Statistika!$F$88,Deník!$W562,""),"")</f>
        <v/>
      </c>
      <c r="GE562" s="233" t="str">
        <f>IF(Deník!$W562&lt;&gt;"",IF(Deník!$Y562=Statistika!$F$89,Deník!$W562,""),"")</f>
        <v/>
      </c>
      <c r="GF562" s="233" t="str">
        <f>IF(Deník!$W562&lt;&gt;"",IF(Deník!$Y562=Statistika!$F$90,Deník!$W562,""),"")</f>
        <v/>
      </c>
      <c r="GG562" s="233" t="str">
        <f>IF(Deník!$W562&lt;&gt;"",IF(Deník!$Y562=Statistika!$F$91,Deník!$W562,""),"")</f>
        <v/>
      </c>
      <c r="GH562" s="233"/>
      <c r="GI562" s="233" t="str">
        <f>IF(Deník!$W562&lt;&gt;"",IF(Deník!$AB562=Statistika!$L$100,Deník!$W562,""),"")</f>
        <v/>
      </c>
      <c r="GJ562" s="233" t="str">
        <f>IF(Deník!$W562&lt;&gt;"",IF(Deník!$AB562=Statistika!$L$101,Deník!$W562,""),"")</f>
        <v/>
      </c>
      <c r="GK562" s="233" t="str">
        <f>IF(Deník!$W562&lt;&gt;"",IF(Deník!$AB562=Statistika!$L$102,Deník!$W562,""),"")</f>
        <v/>
      </c>
      <c r="GL562" s="233" t="str">
        <f>IF(Deník!$W562&lt;&gt;"",IF(Deník!$AB562=Statistika!$L$103,Deník!$W562,""),"")</f>
        <v/>
      </c>
      <c r="GM562" s="233" t="str">
        <f>IF(Deník!$W562&lt;&gt;"",IF(Deník!$AB562=Statistika!$L$104,Deník!$W562,""),"")</f>
        <v/>
      </c>
      <c r="GN562" s="233" t="str">
        <f>IF(Deník!$W562&lt;&gt;"",IF(Deník!$AB562=Statistika!$L$105,Deník!$W562,""),"")</f>
        <v/>
      </c>
      <c r="GO562" s="233" t="str">
        <f>IF(Deník!$W562&lt;&gt;"",IF(Deník!$AB562=Statistika!$L$106,Deník!$W562,""),"")</f>
        <v/>
      </c>
      <c r="GP562" s="233" t="str">
        <f>IF(Deník!$W562&lt;&gt;"",IF(Deník!$AB562=Statistika!$L$107,Deník!$W562,""),"")</f>
        <v/>
      </c>
      <c r="GQ562" s="233" t="str">
        <f>IF(Deník!$W562&lt;&gt;"",IF(Deník!$AB562=Statistika!$L$108,Deník!$W562,""),"")</f>
        <v/>
      </c>
      <c r="GS562" s="233" t="str">
        <f>IF(Deník!$W562&lt;0,IF(Deník!$AC562=Statistika!$F$117,Deník!$W562,""),"")</f>
        <v/>
      </c>
      <c r="GT562" s="233" t="str">
        <f>IF(Deník!$W562&lt;0,IF(Deník!$AC562=Statistika!$F$118,Deník!$W562,""),"")</f>
        <v/>
      </c>
      <c r="GU562" s="233" t="str">
        <f>IF(Deník!$W562&lt;0,IF(Deník!$AC562=Statistika!$F$119,Deník!$W562,""),"")</f>
        <v/>
      </c>
      <c r="GV562" s="233" t="str">
        <f>IF(Deník!$W562&lt;0,IF(Deník!$AC562=Statistika!$F$120,Deník!$W562,""),"")</f>
        <v/>
      </c>
      <c r="GW562" s="233" t="str">
        <f>IF(Deník!$W562&lt;0,IF(Deník!$AC562=Statistika!$F$121,Deník!$W562,""),"")</f>
        <v/>
      </c>
      <c r="GX562" s="233" t="str">
        <f>IF(Deník!$W562&lt;0,IF(Deník!$AC562=Statistika!$F$122,Deník!$W562,""),"")</f>
        <v/>
      </c>
      <c r="GY562" s="233" t="str">
        <f>IF(Deník!$W562&lt;0,IF(Deník!$AC562=Statistika!$F$123,Deník!$W562,""),"")</f>
        <v/>
      </c>
      <c r="GZ562" s="233" t="str">
        <f>IF(Deník!$W562&lt;0,IF(Deník!$AC562=Statistika!$F$124,Deník!$W562,""),"")</f>
        <v/>
      </c>
      <c r="HA562" s="233" t="str">
        <f>IF(Deník!$W562&lt;0,IF(Deník!$AC562=Statistika!$F$125,Deník!$W562,""),"")</f>
        <v/>
      </c>
      <c r="HC562" s="233" t="str">
        <f>IF(Deník!$W562&lt;0,IF(Deník!$AD562=Statistika!$F$133,Deník!$W562,""),"")</f>
        <v/>
      </c>
      <c r="HD562" s="233" t="str">
        <f>IF(Deník!$W562&lt;0,IF(Deník!$AD562=Statistika!$F$134,Deník!$W562,""),"")</f>
        <v/>
      </c>
      <c r="HE562" s="233" t="str">
        <f>IF(Deník!$W562&lt;0,IF(Deník!$AD562=Statistika!$F$135,Deník!$W562,""),"")</f>
        <v/>
      </c>
      <c r="HF562" s="233" t="str">
        <f>IF(Deník!$W562&lt;0,IF(Deník!$AD562=Statistika!$F$136,Deník!$W562,""),"")</f>
        <v/>
      </c>
      <c r="HG562" s="233" t="str">
        <f>IF(Deník!$W562&lt;0,IF(Deník!$AD562=Statistika!$F$137,Deník!$W562,""),"")</f>
        <v/>
      </c>
      <c r="ID562" s="8">
        <f>Tabulka4[[#This Row],[Sloupec3]]</f>
        <v>0</v>
      </c>
      <c r="IE562" s="17" t="str">
        <f>IF(AND([1]Deník!$C562&gt;='[1]Měsíční shrnutí'!$D$1,[1]Deník!$C562&lt;='[1]Měsíční shrnutí'!$F$1),[1]Deník!$X562,"")</f>
        <v/>
      </c>
    </row>
    <row r="563" spans="1:239">
      <c r="A563" s="8">
        <f>Deník!C564</f>
        <v>0</v>
      </c>
      <c r="B563" s="50" t="str">
        <f>Deník!R564</f>
        <v/>
      </c>
      <c r="C563" s="102" t="str">
        <f>IF(AND(Deník!R564&gt;1,Deník!R564&lt;&gt;""),1,"")</f>
        <v/>
      </c>
      <c r="D563" s="102" t="str">
        <f>IF(AND(Deník!R564&lt;=0,Deník!R564&lt;&gt;""),1,"")</f>
        <v/>
      </c>
      <c r="E563" s="103" t="str">
        <f>IF(AND(Deník!R564&gt;=0,Deník!R564&lt;=1),1,"")</f>
        <v/>
      </c>
      <c r="F563" s="79" t="str">
        <f>IF(Deník!R564&lt;&gt;"",Deník!R564+F562,"")</f>
        <v/>
      </c>
      <c r="G563" s="85"/>
      <c r="H563" s="54" t="str">
        <f>IF(MONTH(Deník!$C563)=H$2,IF(AND(Deník!$R563&gt;=0,Deník!$R563&lt;=1),"BE",Deník!$R563),"")</f>
        <v/>
      </c>
      <c r="I563" s="11" t="str">
        <f>IF(MONTH(Deník!$C563)=I$2,IF(AND(Deník!$R563&gt;=0,Deník!$R563&lt;=1),"BE",Deník!$R563),"")</f>
        <v/>
      </c>
      <c r="J563" s="11" t="str">
        <f>IF(MONTH(Deník!$C563)=J$2,IF(AND(Deník!$R563&gt;=0,Deník!$R563&lt;=1),"BE",Deník!$R563),"")</f>
        <v/>
      </c>
      <c r="K563" s="11" t="str">
        <f>IF(MONTH(Deník!$C563)=K$2,IF(AND(Deník!$R563&gt;=0,Deník!$R563&lt;=1),"BE",Deník!$R563),"")</f>
        <v/>
      </c>
      <c r="L563" s="11" t="str">
        <f>IF(MONTH(Deník!$C563)=L$2,IF(AND(Deník!$R563&gt;=0,Deník!$R563&lt;=1),"BE",Deník!$R563),"")</f>
        <v/>
      </c>
      <c r="M563" s="11" t="str">
        <f>IF(MONTH(Deník!$C563)=M$2,IF(AND(Deník!$R563&gt;=0,Deník!$R563&lt;=1),"BE",Deník!$R563),"")</f>
        <v/>
      </c>
      <c r="N563" s="11" t="str">
        <f>IF(MONTH(Deník!$C563)=N$2,IF(AND(Deník!$R563&gt;=0,Deník!$R563&lt;=1),"BE",Deník!$R563),"")</f>
        <v/>
      </c>
      <c r="O563" s="11" t="str">
        <f>IF(MONTH(Deník!$C563)=O$2,IF(AND(Deník!$R563&gt;=0,Deník!$R563&lt;=1),"BE",Deník!$R563),"")</f>
        <v/>
      </c>
      <c r="P563" s="11" t="str">
        <f>IF(MONTH(Deník!$C563)=P$2,IF(AND(Deník!$R563&gt;=0,Deník!$R563&lt;=1),"BE",Deník!$R563),"")</f>
        <v/>
      </c>
      <c r="Q563" s="11" t="str">
        <f>IF(MONTH(Deník!$C563)=Q$2,IF(AND(Deník!$R563&gt;=0,Deník!$R563&lt;=1),"BE",Deník!$R563),"")</f>
        <v/>
      </c>
      <c r="R563" s="11" t="str">
        <f>IF(MONTH(Deník!$C563)=R$2,IF(AND(Deník!$R563&gt;=0,Deník!$R563&lt;=1),"BE",Deník!$R563),"")</f>
        <v/>
      </c>
      <c r="S563" s="57" t="str">
        <f>IF(MONTH(Deník!$C563)=S$2,IF(AND(Deník!$R563&gt;=0,Deník!$R563&lt;=1),"BE",Deník!$R563),"")</f>
        <v/>
      </c>
      <c r="U563" s="12"/>
      <c r="V563" s="12"/>
      <c r="X563" s="600" t="str">
        <f>IF(Deník!$R563&lt;&gt;"",IF(Deník!$B563=Statistika!$F$63,IF(AND(Deník!$R563&gt;=0,Deník!$R563&lt;=1),"BE",Deník!$R563),""),"")</f>
        <v/>
      </c>
      <c r="Y563" s="13" t="str">
        <f>IF(Deník!$R563&lt;&gt;"",IF(Deník!$B563=Statistika!$F$64,IF(AND(Deník!$R563&gt;=0,Deník!$R563&lt;=1),"BE",Deník!$R563),""),"")</f>
        <v/>
      </c>
      <c r="Z563" s="13" t="str">
        <f>IF(Deník!$R563&lt;&gt;"",IF(Deník!$B563=Statistika!$F$65,IF(AND(Deník!$R563&gt;=0,Deník!$R563&lt;=1),"BE",Deník!$R563),""),"")</f>
        <v/>
      </c>
      <c r="AA563" s="13" t="str">
        <f>IF(Deník!$R563&lt;&gt;"",IF(Deník!$B563=Statistika!$F$66,IF(AND(Deník!$R563&gt;=0,Deník!$R563&lt;=1),"BE",Deník!$R563),""),"")</f>
        <v/>
      </c>
      <c r="AB563" s="13" t="str">
        <f>IF(Deník!$R563&lt;&gt;"",IF(Deník!$B563=Statistika!$F$67,IF(AND(Deník!$R563&gt;=0,Deník!$R563&lt;=1),"BE",Deník!$R563),""),"")</f>
        <v/>
      </c>
      <c r="AC563" s="13" t="str">
        <f>IF(Deník!$R563&lt;&gt;"",IF(Deník!$B563=Statistika!$F$68,IF(AND(Deník!$R563&gt;=0,Deník!$R563&lt;=1),"BE",Deník!$R563),""),"")</f>
        <v/>
      </c>
      <c r="AD563" s="13" t="str">
        <f>IF(Deník!$R563&lt;&gt;"",IF(Deník!$B563=Statistika!$F$69,IF(AND(Deník!$R563&gt;=0,Deník!$R563&lt;=1),"BE",Deník!$R563),""),"")</f>
        <v/>
      </c>
      <c r="AE563" s="601" t="str">
        <f>IF(Deník!$R563&lt;&gt;"",IF(Deník!$B563=Statistika!$F$70,IF(AND(Deník!$R563&gt;=0,Deník!$R563&lt;=1),"BE",Deník!$R563),""),"")</f>
        <v/>
      </c>
      <c r="AF563" s="90"/>
      <c r="AG563" s="63" t="str">
        <f>IF(Deník!$R563&lt;&gt;"",IF(Deník!$J563="L",IF(AND(Deník!$R563&gt;=0,Deník!$R563&lt;=1),"BE",Deník!$R563),""),"")</f>
        <v/>
      </c>
      <c r="AH563" s="13" t="str">
        <f>IF(Deník!$R563&lt;&gt;"",IF(Deník!$J563="S",IF(AND(Deník!$R563&gt;=0,Deník!$R563&lt;=1),"BE",Deník!$R563),""),"")</f>
        <v/>
      </c>
      <c r="AI563" s="95"/>
      <c r="AJ563" s="71" t="str">
        <f>IF(Deník!N564&lt;&gt;"",Deník!N564*-1,"")</f>
        <v/>
      </c>
      <c r="AK563" s="88"/>
      <c r="AL563" s="63" t="str">
        <f>IF(WEEKDAY(Deník!$C563,2)=1,IF(AND(Deník!$R563&gt;=0,Deník!$R563&lt;=1),"BE",Deník!$R563),"")</f>
        <v/>
      </c>
      <c r="AM563" s="13" t="str">
        <f>IF(WEEKDAY(Deník!$C563,2)=2,IF(AND(Deník!$R563&gt;=0,Deník!$R563&lt;=1),"BE",Deník!$R563),"")</f>
        <v/>
      </c>
      <c r="AN563" s="13" t="str">
        <f>IF(WEEKDAY(Deník!$C563,2)=3,IF(AND(Deník!$R563&gt;=0,Deník!$R563&lt;=1),"BE",Deník!$R563),"")</f>
        <v/>
      </c>
      <c r="AO563" s="13" t="str">
        <f>IF(WEEKDAY(Deník!$C563,2)=4,IF(AND(Deník!$R563&gt;=0,Deník!$R563&lt;=1),"BE",Deník!$R563),"")</f>
        <v/>
      </c>
      <c r="AP563" s="60" t="str">
        <f>IF(WEEKDAY(Deník!$C563,2)=5,IF(AND(Deník!$R563&gt;=0,Deník!$R563&lt;=1),"BE",Deník!$R563),"")</f>
        <v/>
      </c>
      <c r="AQ563" s="99"/>
      <c r="AR563" s="100">
        <f>Deník!D563</f>
        <v>0</v>
      </c>
      <c r="AS563" s="63" t="str">
        <f>IF(Deník!$D563&lt;&gt;"",IF(AND(Deník!$D563&gt;=AS$2,Deník!$D563&lt;=AS$3),IF(AND(Deník!$R563&gt;=0,Deník!$R563&lt;=1),"BE",Deník!$R563),""),"")</f>
        <v/>
      </c>
      <c r="AT563" s="63" t="str">
        <f>IF(Deník!$D563&lt;&gt;"",IF(AND(Deník!$D563&gt;=AT$2,Deník!$D563&lt;=AT$3),IF(AND(Deník!$R563&gt;=0,Deník!$R563&lt;=1),"BE",Deník!$R563),""),"")</f>
        <v/>
      </c>
      <c r="AU563" s="63" t="str">
        <f>IF(Deník!$D563&lt;&gt;"",IF(AND(Deník!$D563&gt;=AU$2,Deník!$D563&lt;=AU$3),IF(AND(Deník!$R563&gt;=0,Deník!$R563&lt;=1),"BE",Deník!$R563),""),"")</f>
        <v/>
      </c>
      <c r="AV563" s="63" t="str">
        <f>IF(Deník!$D563&lt;&gt;"",IF(AND(Deník!$D563&gt;=AV$2,Deník!$D563&lt;=AV$3),IF(AND(Deník!$R563&gt;=0,Deník!$R563&lt;=1),"BE",Deník!$R563),""),"")</f>
        <v/>
      </c>
      <c r="AW563" s="63" t="str">
        <f>IF(Deník!$D563&lt;&gt;"",IF(AND(Deník!$D563&gt;=AW$2,Deník!$D563&lt;=AW$3),IF(AND(Deník!$R563&gt;=0,Deník!$R563&lt;=1),"BE",Deník!$R563),""),"")</f>
        <v/>
      </c>
      <c r="AX563" s="63" t="str">
        <f>IF(Deník!$D563&lt;&gt;"",IF(AND(Deník!$D563&gt;=AX$2,Deník!$D563&lt;=AX$3),IF(AND(Deník!$R563&gt;=0,Deník!$R563&lt;=1),"BE",Deník!$R563),""),"")</f>
        <v/>
      </c>
      <c r="AY563" s="63" t="str">
        <f>IF(Deník!$D563&lt;&gt;"",IF(AND(Deník!$D563&gt;=AY$2,Deník!$D563&lt;=AY$3),IF(AND(Deník!$R563&gt;=0,Deník!$R563&lt;=1),"BE",Deník!$R563),""),"")</f>
        <v/>
      </c>
      <c r="AZ563" s="63" t="str">
        <f>IF(Deník!$D563&lt;&gt;"",IF(AND(Deník!$D563&gt;=AZ$2,Deník!$D563&lt;=AZ$3),IF(AND(Deník!$R563&gt;=0,Deník!$R563&lt;=1),"BE",Deník!$R563),""),"")</f>
        <v/>
      </c>
      <c r="BA563" s="63" t="str">
        <f>IF(Deník!$D563&lt;&gt;"",IF(AND(Deník!$D563&gt;=BA$2,Deník!$D563&lt;=BA$3),IF(AND(Deník!$R563&gt;=0,Deník!$R563&lt;=1),"BE",Deník!$R563),""),"")</f>
        <v/>
      </c>
      <c r="BB563" s="63" t="str">
        <f>IF(Deník!$D563&lt;&gt;"",IF(AND(Deník!$D563&gt;=BB$2,Deník!$D563&lt;=BB$3),IF(AND(Deník!$R563&gt;=0,Deník!$R563&lt;=1),"BE",Deník!$R563),""),"")</f>
        <v/>
      </c>
      <c r="BC563" s="71" t="str">
        <f>IF(Deník!$D563&lt;&gt;"",IF(AND(Deník!$D563&gt;=BC$2,Deník!$D563&lt;=BC$3),IF(AND(Deník!$R563&gt;=0,Deník!$R563&lt;=1),"BE",Deník!$R563),""),"")</f>
        <v/>
      </c>
      <c r="BD563" s="20" t="str">
        <f>IF(Deník!$J564="S",(Deník!$M564-Deník!$K564),IF(Deník!$J564="L",(Deník!$K564-Deník!$M564),""))</f>
        <v/>
      </c>
      <c r="BE563" s="20" t="str">
        <f>IF(Deník!$J564="S",(Deník!$K564-Deník!$O564),IF(Deník!$J564="L",(Deník!$O564-Deník!$K564),""))</f>
        <v/>
      </c>
      <c r="BF563" s="20" t="str">
        <f>IF(Deník!$J564="S",(Deník!$K564-Deník!$L564),IF(Deník!$J564="L",(Deník!$L564-Deník!$K564),""))</f>
        <v/>
      </c>
      <c r="BG563" s="20" t="str">
        <f>IF(Deník!$J564="S",(Deník!$K564-Deník!$S564),IF(Deník!$J564="L",(Deník!$S564-Deník!$K564),""))</f>
        <v/>
      </c>
      <c r="BH563" s="20" t="str">
        <f>IF(Deník!$J564="S",(Deník!$K564-Deník!$U564),IF(Deník!$J564="L",(Deník!$U564-Deník!$K564),""))</f>
        <v/>
      </c>
      <c r="BI563" s="20" t="str">
        <f>IF(Deník!$R563&gt;1,Deník!$R563,"")</f>
        <v/>
      </c>
      <c r="BJ563" s="20" t="str">
        <f>IF(Deník!$R563&lt;0,Deník!$R563,"")</f>
        <v/>
      </c>
      <c r="BK563" s="17"/>
      <c r="BM563" s="233" t="str">
        <f>IF(Deník!$R563&lt;&gt;"",IF(Deník!$Y563=Statistika!$F$78,IF(AND(Deník!$R563&gt;=0,Deník!$R563&lt;=1),"BE",Deník!$R563),""),"")</f>
        <v/>
      </c>
      <c r="BN563" s="233" t="str">
        <f>IF(Deník!$R563&lt;&gt;"",IF(Deník!$Y563=Statistika!$F$79,IF(AND(Deník!$R563&gt;=0,Deník!$R563&lt;=1),"BE",Deník!$R563),""),"")</f>
        <v/>
      </c>
      <c r="BO563" s="233" t="str">
        <f>IF(Deník!$R563&lt;&gt;"",IF(Deník!$Y563=Statistika!$F$80,IF(AND(Deník!$R563&gt;=0,Deník!$R563&lt;=1),"BE",Deník!$R563),""),"")</f>
        <v/>
      </c>
      <c r="BP563" s="233" t="str">
        <f>IF(Deník!$R563&lt;&gt;"",IF(Deník!$Y563=Statistika!$F$81,IF(AND(Deník!$R563&gt;=0,Deník!$R563&lt;=1),"BE",Deník!$R563),""),"")</f>
        <v/>
      </c>
      <c r="BQ563" s="233" t="str">
        <f>IF(Deník!$R563&lt;&gt;"",IF(Deník!$Y563=Statistika!$F$82,IF(AND(Deník!$R563&gt;=0,Deník!$R563&lt;=1),"BE",Deník!$R563),""),"")</f>
        <v/>
      </c>
      <c r="BR563" s="233" t="str">
        <f>IF(Deník!$R563&lt;&gt;"",IF(Deník!$Y563=Statistika!$F$83,IF(AND(Deník!$R563&gt;=0,Deník!$R563&lt;=1),"BE",Deník!$R563),""),"")</f>
        <v/>
      </c>
      <c r="BS563" s="233" t="str">
        <f>IF(Deník!$R563&lt;&gt;"",IF(Deník!$Y563=Statistika!$F$84,IF(AND(Deník!$R563&gt;=0,Deník!$R563&lt;=1),"BE",Deník!$R563),""),"")</f>
        <v/>
      </c>
      <c r="BT563" s="233" t="str">
        <f>IF(Deník!$R563&lt;&gt;"",IF(Deník!$Y563=Statistika!$F$85,IF(AND(Deník!$R563&gt;=0,Deník!$R563&lt;=1),"BE",Deník!$R563),""),"")</f>
        <v/>
      </c>
      <c r="BU563" s="233" t="str">
        <f>IF(Deník!$R563&lt;&gt;"",IF(Deník!$Y563=Statistika!$F$86,IF(AND(Deník!$R563&gt;=0,Deník!$R563&lt;=1),"BE",Deník!$R563),""),"")</f>
        <v/>
      </c>
      <c r="BV563" s="233" t="str">
        <f>IF(Deník!$R563&lt;&gt;"",IF(Deník!$Y563=Statistika!$F$87,IF(AND(Deník!$R563&gt;=0,Deník!$R563&lt;=1),"BE",Deník!$R563),""),"")</f>
        <v/>
      </c>
      <c r="BW563" s="233" t="str">
        <f>IF(Deník!$R563&lt;&gt;"",IF(Deník!$Y563=Statistika!$F$88,IF(AND(Deník!$R563&gt;=0,Deník!$R563&lt;=1),"BE",Deník!$R563),""),"")</f>
        <v/>
      </c>
      <c r="BX563" s="233" t="str">
        <f>IF(Deník!$R563&lt;&gt;"",IF(Deník!$Y563=Statistika!$F$89,IF(AND(Deník!$R563&gt;=0,Deník!$R563&lt;=1),"BE",Deník!$R563),""),"")</f>
        <v/>
      </c>
      <c r="BY563" s="233" t="str">
        <f>IF(Deník!$R563&lt;&gt;"",IF(Deník!$Y563=Statistika!$F$90,IF(AND(Deník!$R563&gt;=0,Deník!$R563&lt;=1),"BE",Deník!$R563),""),"")</f>
        <v/>
      </c>
      <c r="BZ563" s="233" t="str">
        <f>IF(Deník!$R563&lt;&gt;"",IF(Deník!$Y563=Statistika!$F$91,IF(AND(Deník!$R563&gt;=0,Deník!$R563&lt;=1),"BE",Deník!$R563),""),"")</f>
        <v/>
      </c>
      <c r="CA563" s="233"/>
      <c r="CB563" s="233" t="str">
        <f>IF(Deník!$R563&lt;&gt;"",IF(Deník!$AB563="SL",IF(AND(Deník!$R563&gt;=0,Deník!$R563&lt;=1),"BE",Deník!$R563),""),"")</f>
        <v/>
      </c>
      <c r="CC563" s="233" t="str">
        <f>IF(Deník!$R563&lt;&gt;"",IF(Deník!$AB563="BE10",IF(AND(Deník!$R563&gt;=0,Deník!$R563&lt;=1),"BE",Deník!$R563),""),"")</f>
        <v/>
      </c>
      <c r="CD563" s="233" t="str">
        <f>IF(Deník!$R563&lt;&gt;"",IF(Deník!$AB563="BE15",IF(AND(Deník!$R563&gt;=0,Deník!$R563&lt;=1),"BE",Deník!$R563),""),"")</f>
        <v/>
      </c>
      <c r="CE563" s="233" t="str">
        <f>IF(Deník!$R563&lt;&gt;"",IF(Deník!$AB563="BE20",IF(AND(Deník!$R563&gt;=0,Deník!$R563&lt;=1),"BE",Deník!$R563),""),"")</f>
        <v/>
      </c>
      <c r="CF563" s="233" t="str">
        <f>IF(Deník!$R563&lt;&gt;"",IF(Deník!$AB563="TP1",IF(AND(Deník!$R563&gt;=0,Deník!$R563&lt;=1),"BE",Deník!$R563),""),"")</f>
        <v/>
      </c>
      <c r="CG563" s="233" t="str">
        <f>IF(Deník!$R563&lt;&gt;"",IF(Deník!$AB563="TP2",IF(AND(Deník!$R563&gt;=0,Deník!$R563&lt;=1),"BE",Deník!$R563),""),"")</f>
        <v/>
      </c>
      <c r="CH563" s="233" t="str">
        <f>IF(Deník!$R563&lt;&gt;"",IF(Deník!$AB563="TP3",IF(AND(Deník!$R563&gt;=0,Deník!$R563&lt;=1),"BE",Deník!$R563),""),"")</f>
        <v/>
      </c>
      <c r="CI563" s="233" t="str">
        <f>IF(Deník!$R563&lt;&gt;"",IF(Deník!$AB563="Trailing SL",IF(AND(Deník!$R563&gt;=0,Deník!$R563&lt;=1),"BE",Deník!$R563),""),"")</f>
        <v/>
      </c>
      <c r="CJ563" s="233" t="str">
        <f>IF(Deník!$R563&lt;&gt;"",IF(Deník!$AB563="Manual",IF(AND(Deník!$R563&gt;=0,Deník!$R563&lt;=1),"BE",Deník!$R563),""),"")</f>
        <v/>
      </c>
      <c r="CK563" s="233"/>
      <c r="CL563" s="233" t="str">
        <f>IF(Deník!$R563&lt;0,IF(Deník!$AC563=Statistika!$F$117,Deník!$R563,""),"")</f>
        <v/>
      </c>
      <c r="CM563" s="233" t="str">
        <f>IF(Deník!$R563&lt;0,IF(Deník!$AC563=Statistika!$F$118,Deník!$R563,""),"")</f>
        <v/>
      </c>
      <c r="CN563" s="233" t="str">
        <f>IF(Deník!$R563&lt;0,IF(Deník!$AC563=Statistika!$F$119,Deník!$R563,""),"")</f>
        <v/>
      </c>
      <c r="CO563" s="233" t="str">
        <f>IF(Deník!$R563&lt;0,IF(Deník!$AC563=Statistika!$F$120,Deník!$R563,""),"")</f>
        <v/>
      </c>
      <c r="CP563" s="233" t="str">
        <f>IF(Deník!$R563&lt;0,IF(Deník!$AC563=Statistika!$F$121,Deník!$R563,""),"")</f>
        <v/>
      </c>
      <c r="CQ563" s="233" t="str">
        <f>IF(Deník!$R563&lt;0,IF(Deník!$AC563=Statistika!$F$122,Deník!$R563,""),"")</f>
        <v/>
      </c>
      <c r="CR563" s="233" t="str">
        <f>IF(Deník!$R563&lt;0,IF(Deník!$AC563=Statistika!$F$123,Deník!$R563,""),"")</f>
        <v/>
      </c>
      <c r="CS563" s="233" t="str">
        <f>IF(Deník!$R563&lt;0,IF(Deník!$AC563=Statistika!$F$124,Deník!$R563,""),"")</f>
        <v/>
      </c>
      <c r="CT563" s="233" t="str">
        <f>IF(Deník!$R563&lt;0,IF(Deník!$AC563=Statistika!$F$125,Deník!$R563,""),"")</f>
        <v/>
      </c>
      <c r="CU563" s="233"/>
      <c r="CV563" s="233" t="str">
        <f>IF(Deník!$R563&lt;0,IF(Deník!$AD563=$CV$2,Deník!$R563,""),"")</f>
        <v/>
      </c>
      <c r="CW563" s="233" t="str">
        <f>IF(Deník!$R563&lt;0,IF(Deník!$AD563=$CW$2,Deník!$R563,""),"")</f>
        <v/>
      </c>
      <c r="CX563" s="233" t="str">
        <f>IF(Deník!$R563&lt;0,IF(Deník!$AD563=$CX$2,Deník!$R563,""),"")</f>
        <v/>
      </c>
      <c r="CY563" s="233" t="str">
        <f>IF(Deník!$R563&lt;0,IF(Deník!$AD563=$CY$2,Deník!$R563,""),"")</f>
        <v/>
      </c>
      <c r="CZ563" s="233" t="str">
        <f>IF(Deník!$R563&lt;0,IF(Deník!$AD563=$CZ$2,Deník!$R563,""),"")</f>
        <v/>
      </c>
      <c r="DL563" s="221">
        <f t="shared" si="22"/>
        <v>93847.029999999984</v>
      </c>
      <c r="DM563" s="220">
        <f t="shared" si="21"/>
        <v>-6.1529700000000132E-2</v>
      </c>
      <c r="DO563" s="50">
        <f>Deník!W564</f>
        <v>0</v>
      </c>
      <c r="DP563" s="102" t="str">
        <f>IF(AND(Deník!W564&gt;0),1,"")</f>
        <v/>
      </c>
      <c r="DQ563" s="102">
        <f>IF(AND(Deník!W564&lt;=0),1,"")</f>
        <v>1</v>
      </c>
      <c r="DR563" s="227"/>
      <c r="DS563" s="228"/>
      <c r="DT563" s="85"/>
      <c r="DU563" s="54">
        <f>IF(MONTH(Deník!$C563)=DU$2,Deník!$W563,"")</f>
        <v>0</v>
      </c>
      <c r="DV563" s="222" t="str">
        <f>IF(MONTH(Deník!$C563)=DV$2,Deník!$W563,"")</f>
        <v/>
      </c>
      <c r="DW563" s="222" t="str">
        <f>IF(MONTH(Deník!$C563)=DW$2,Deník!$W563,"")</f>
        <v/>
      </c>
      <c r="DX563" s="222" t="str">
        <f>IF(MONTH(Deník!$C563)=DX$2,Deník!$W563,"")</f>
        <v/>
      </c>
      <c r="DY563" s="222" t="str">
        <f>IF(MONTH(Deník!$C563)=DY$2,Deník!$W563,"")</f>
        <v/>
      </c>
      <c r="DZ563" s="222" t="str">
        <f>IF(MONTH(Deník!$C563)=DZ$2,Deník!$W563,"")</f>
        <v/>
      </c>
      <c r="EA563" s="222" t="str">
        <f>IF(MONTH(Deník!$C563)=EA$2,Deník!$W563,"")</f>
        <v/>
      </c>
      <c r="EB563" s="222" t="str">
        <f>IF(MONTH(Deník!$C563)=EB$2,Deník!$W563,"")</f>
        <v/>
      </c>
      <c r="EC563" s="222" t="str">
        <f>IF(MONTH(Deník!$C563)=EC$2,Deník!$W563,"")</f>
        <v/>
      </c>
      <c r="ED563" s="222" t="str">
        <f>IF(MONTH(Deník!$C563)=ED$2,Deník!$W563,"")</f>
        <v/>
      </c>
      <c r="EE563" s="222" t="str">
        <f>IF(MONTH(Deník!$C563)=EE$2,Deník!$W563,"")</f>
        <v/>
      </c>
      <c r="EF563" s="222" t="str">
        <f>IF(MONTH(Deník!$C563)=EF$2,Deník!$W563,"")</f>
        <v/>
      </c>
      <c r="EI563" s="600" t="str">
        <f>IF(Deník!$W563&lt;&gt;"",IF(Deník!$B563=Statistika!$F$63,Deník!$W563,""),"")</f>
        <v/>
      </c>
      <c r="EJ563" s="13" t="str">
        <f>IF(Deník!$W563&lt;&gt;"",IF(Deník!$B563=Statistika!$F$64,Deník!$W563,""),"")</f>
        <v/>
      </c>
      <c r="EK563" s="13" t="str">
        <f>IF(Deník!$W563&lt;&gt;"",IF(Deník!$B563=Statistika!$F$65,Deník!$W563,""),"")</f>
        <v/>
      </c>
      <c r="EL563" s="13" t="str">
        <f>IF(Deník!$W563&lt;&gt;"",IF(Deník!$B563=Statistika!$F$66,Deník!$W563,""),"")</f>
        <v/>
      </c>
      <c r="EM563" s="13" t="str">
        <f>IF(Deník!$W563&lt;&gt;"",IF(Deník!$B563=Statistika!$F$67,Deník!$W563,""),"")</f>
        <v/>
      </c>
      <c r="EN563" s="13" t="str">
        <f>IF(Deník!$W563&lt;&gt;"",IF(Deník!$B563=Statistika!$F$68,Deník!$W563,""),"")</f>
        <v/>
      </c>
      <c r="EO563" s="13" t="str">
        <f>IF(Deník!$W563&lt;&gt;"",IF(Deník!$B563=Statistika!$F$69,Deník!$W563,""),"")</f>
        <v/>
      </c>
      <c r="EP563" s="601" t="str">
        <f>IF(Deník!$W563&lt;&gt;"",IF(Deník!$B563=Statistika!$F$70,Deník!$W563,""),"")</f>
        <v/>
      </c>
      <c r="EQ563" s="90"/>
      <c r="ER563" s="63" t="str">
        <f>IF(Deník!$W563&lt;&gt;"",IF(Deník!$J563="L",Deník!$W563,""),"")</f>
        <v/>
      </c>
      <c r="ES563" s="13" t="str">
        <f>IF(Deník!$W563&lt;&gt;"",IF(Deník!$J563="S",Deník!$W563,""),"")</f>
        <v/>
      </c>
      <c r="ET563" s="95"/>
      <c r="EU563" s="88"/>
      <c r="EV563" s="63" t="str">
        <f>IF(WEEKDAY(Deník!$C563,2)=1,Deník!$W563,"")</f>
        <v/>
      </c>
      <c r="EW563" s="13" t="str">
        <f>IF(WEEKDAY(Deník!$C563,2)=2,Deník!$W563,"")</f>
        <v/>
      </c>
      <c r="EX563" s="13" t="str">
        <f>IF(WEEKDAY(Deník!$C563,2)=3,Deník!$W563,"")</f>
        <v/>
      </c>
      <c r="EY563" s="13" t="str">
        <f>IF(WEEKDAY(Deník!$C563,2)=4,Deník!$W563,"")</f>
        <v/>
      </c>
      <c r="EZ563" s="60" t="str">
        <f>IF(WEEKDAY(Deník!$C563,2)=5,Deník!$W563,"")</f>
        <v/>
      </c>
      <c r="FA563" s="99"/>
      <c r="FB563" s="100">
        <f>Deník!D563</f>
        <v>0</v>
      </c>
      <c r="FC563" s="63">
        <f>IF($FB563&lt;&gt;"",IF(AND($FB563&gt;=FC$2,$FB563&lt;=FC$3),Deník!$W563,""))</f>
        <v>0</v>
      </c>
      <c r="FD563" s="63" t="str">
        <f>IF($FB563&lt;&gt;"",IF(AND($FB563&gt;=FD$2,$FB563&lt;=FD$3),Deník!$W563,""))</f>
        <v/>
      </c>
      <c r="FE563" s="63" t="str">
        <f>IF($FB563&lt;&gt;"",IF(AND($FB563&gt;=FE$2,$FB563&lt;=FE$3),Deník!$W563,""))</f>
        <v/>
      </c>
      <c r="FF563" s="63" t="str">
        <f>IF($FB563&lt;&gt;"",IF(AND($FB563&gt;=FF$2,$FB563&lt;=FF$3),Deník!$W563,""))</f>
        <v/>
      </c>
      <c r="FG563" s="63" t="str">
        <f>IF($FB563&lt;&gt;"",IF(AND($FB563&gt;=FG$2,$FB563&lt;=FG$3),Deník!$W563,""))</f>
        <v/>
      </c>
      <c r="FH563" s="63" t="str">
        <f>IF($FB563&lt;&gt;"",IF(AND($FB563&gt;=FH$2,$FB563&lt;=FH$3),Deník!$W563,""))</f>
        <v/>
      </c>
      <c r="FI563" s="63" t="str">
        <f>IF($FB563&lt;&gt;"",IF(AND($FB563&gt;=FI$2,$FB563&lt;=FI$3),Deník!$W563,""))</f>
        <v/>
      </c>
      <c r="FJ563" s="63" t="str">
        <f>IF($FB563&lt;&gt;"",IF(AND($FB563&gt;=FJ$2,$FB563&lt;=FJ$3),Deník!$W563,""))</f>
        <v/>
      </c>
      <c r="FK563" s="63" t="str">
        <f>IF($FB563&lt;&gt;"",IF(AND($FB563&gt;=FK$2,$FB563&lt;=FK$3),Deník!$W563,""))</f>
        <v/>
      </c>
      <c r="FL563" s="63" t="str">
        <f>IF($FB563&lt;&gt;"",IF(AND($FB563&gt;=FL$2,$FB563&lt;=FL$3),Deník!$W563,""))</f>
        <v/>
      </c>
      <c r="FM563" s="63" t="str">
        <f>IF($FB563&lt;&gt;"",IF(AND($FB563&gt;=FM$2,$FB563&lt;=FM$3),Deník!$W563,""))</f>
        <v/>
      </c>
      <c r="FN563" s="13"/>
      <c r="FO563" s="20" t="str">
        <f>IF(Deník!$W563&gt;1,Deník!$W563,"")</f>
        <v/>
      </c>
      <c r="FP563" s="20" t="str">
        <f>IF(Deník!$W563&lt;0,Deník!$W563,"")</f>
        <v/>
      </c>
      <c r="FQ563" s="17"/>
      <c r="FS563" s="233"/>
      <c r="FT563" s="233" t="str">
        <f>IF(Deník!$W563&lt;&gt;"",IF(Deník!$Y563=Statistika!$F$78,Deník!$W563,""),"")</f>
        <v/>
      </c>
      <c r="FU563" s="233" t="str">
        <f>IF(Deník!$W563&lt;&gt;"",IF(Deník!$Y563=Statistika!$F$79,Deník!$W563,""),"")</f>
        <v/>
      </c>
      <c r="FV563" s="233" t="str">
        <f>IF(Deník!$W563&lt;&gt;"",IF(Deník!$Y563=Statistika!$F$80,Deník!$W563,""),"")</f>
        <v/>
      </c>
      <c r="FW563" s="233" t="str">
        <f>IF(Deník!$W563&lt;&gt;"",IF(Deník!$Y563=Statistika!$F$81,Deník!$W563,""),"")</f>
        <v/>
      </c>
      <c r="FX563" s="233" t="str">
        <f>IF(Deník!$W563&lt;&gt;"",IF(Deník!$Y563=Statistika!$F$82,Deník!$W563,""),"")</f>
        <v/>
      </c>
      <c r="FY563" s="233" t="str">
        <f>IF(Deník!$W563&lt;&gt;"",IF(Deník!$Y563=Statistika!$F$83,Deník!$W563,""),"")</f>
        <v/>
      </c>
      <c r="FZ563" s="233" t="str">
        <f>IF(Deník!$W563&lt;&gt;"",IF(Deník!$Y563=Statistika!$F$84,Deník!$W563,""),"")</f>
        <v/>
      </c>
      <c r="GA563" s="233" t="str">
        <f>IF(Deník!$W563&lt;&gt;"",IF(Deník!$Y563=Statistika!$F$85,Deník!$W563,""),"")</f>
        <v/>
      </c>
      <c r="GB563" s="233" t="str">
        <f>IF(Deník!$W563&lt;&gt;"",IF(Deník!$Y563=Statistika!$F$86,Deník!$W563,""),"")</f>
        <v/>
      </c>
      <c r="GC563" s="233" t="str">
        <f>IF(Deník!$W563&lt;&gt;"",IF(Deník!$Y563=Statistika!$F$87,Deník!$W563,""),"")</f>
        <v/>
      </c>
      <c r="GD563" s="233" t="str">
        <f>IF(Deník!$W563&lt;&gt;"",IF(Deník!$Y563=Statistika!$F$88,Deník!$W563,""),"")</f>
        <v/>
      </c>
      <c r="GE563" s="233" t="str">
        <f>IF(Deník!$W563&lt;&gt;"",IF(Deník!$Y563=Statistika!$F$89,Deník!$W563,""),"")</f>
        <v/>
      </c>
      <c r="GF563" s="233" t="str">
        <f>IF(Deník!$W563&lt;&gt;"",IF(Deník!$Y563=Statistika!$F$90,Deník!$W563,""),"")</f>
        <v/>
      </c>
      <c r="GG563" s="233" t="str">
        <f>IF(Deník!$W563&lt;&gt;"",IF(Deník!$Y563=Statistika!$F$91,Deník!$W563,""),"")</f>
        <v/>
      </c>
      <c r="GH563" s="233"/>
      <c r="GI563" s="233" t="str">
        <f>IF(Deník!$W563&lt;&gt;"",IF(Deník!$AB563=Statistika!$L$100,Deník!$W563,""),"")</f>
        <v/>
      </c>
      <c r="GJ563" s="233" t="str">
        <f>IF(Deník!$W563&lt;&gt;"",IF(Deník!$AB563=Statistika!$L$101,Deník!$W563,""),"")</f>
        <v/>
      </c>
      <c r="GK563" s="233" t="str">
        <f>IF(Deník!$W563&lt;&gt;"",IF(Deník!$AB563=Statistika!$L$102,Deník!$W563,""),"")</f>
        <v/>
      </c>
      <c r="GL563" s="233" t="str">
        <f>IF(Deník!$W563&lt;&gt;"",IF(Deník!$AB563=Statistika!$L$103,Deník!$W563,""),"")</f>
        <v/>
      </c>
      <c r="GM563" s="233" t="str">
        <f>IF(Deník!$W563&lt;&gt;"",IF(Deník!$AB563=Statistika!$L$104,Deník!$W563,""),"")</f>
        <v/>
      </c>
      <c r="GN563" s="233" t="str">
        <f>IF(Deník!$W563&lt;&gt;"",IF(Deník!$AB563=Statistika!$L$105,Deník!$W563,""),"")</f>
        <v/>
      </c>
      <c r="GO563" s="233" t="str">
        <f>IF(Deník!$W563&lt;&gt;"",IF(Deník!$AB563=Statistika!$L$106,Deník!$W563,""),"")</f>
        <v/>
      </c>
      <c r="GP563" s="233" t="str">
        <f>IF(Deník!$W563&lt;&gt;"",IF(Deník!$AB563=Statistika!$L$107,Deník!$W563,""),"")</f>
        <v/>
      </c>
      <c r="GQ563" s="233" t="str">
        <f>IF(Deník!$W563&lt;&gt;"",IF(Deník!$AB563=Statistika!$L$108,Deník!$W563,""),"")</f>
        <v/>
      </c>
      <c r="GS563" s="233" t="str">
        <f>IF(Deník!$W563&lt;0,IF(Deník!$AC563=Statistika!$F$117,Deník!$W563,""),"")</f>
        <v/>
      </c>
      <c r="GT563" s="233" t="str">
        <f>IF(Deník!$W563&lt;0,IF(Deník!$AC563=Statistika!$F$118,Deník!$W563,""),"")</f>
        <v/>
      </c>
      <c r="GU563" s="233" t="str">
        <f>IF(Deník!$W563&lt;0,IF(Deník!$AC563=Statistika!$F$119,Deník!$W563,""),"")</f>
        <v/>
      </c>
      <c r="GV563" s="233" t="str">
        <f>IF(Deník!$W563&lt;0,IF(Deník!$AC563=Statistika!$F$120,Deník!$W563,""),"")</f>
        <v/>
      </c>
      <c r="GW563" s="233" t="str">
        <f>IF(Deník!$W563&lt;0,IF(Deník!$AC563=Statistika!$F$121,Deník!$W563,""),"")</f>
        <v/>
      </c>
      <c r="GX563" s="233" t="str">
        <f>IF(Deník!$W563&lt;0,IF(Deník!$AC563=Statistika!$F$122,Deník!$W563,""),"")</f>
        <v/>
      </c>
      <c r="GY563" s="233" t="str">
        <f>IF(Deník!$W563&lt;0,IF(Deník!$AC563=Statistika!$F$123,Deník!$W563,""),"")</f>
        <v/>
      </c>
      <c r="GZ563" s="233" t="str">
        <f>IF(Deník!$W563&lt;0,IF(Deník!$AC563=Statistika!$F$124,Deník!$W563,""),"")</f>
        <v/>
      </c>
      <c r="HA563" s="233" t="str">
        <f>IF(Deník!$W563&lt;0,IF(Deník!$AC563=Statistika!$F$125,Deník!$W563,""),"")</f>
        <v/>
      </c>
      <c r="HC563" s="233" t="str">
        <f>IF(Deník!$W563&lt;0,IF(Deník!$AD563=Statistika!$F$133,Deník!$W563,""),"")</f>
        <v/>
      </c>
      <c r="HD563" s="233" t="str">
        <f>IF(Deník!$W563&lt;0,IF(Deník!$AD563=Statistika!$F$134,Deník!$W563,""),"")</f>
        <v/>
      </c>
      <c r="HE563" s="233" t="str">
        <f>IF(Deník!$W563&lt;0,IF(Deník!$AD563=Statistika!$F$135,Deník!$W563,""),"")</f>
        <v/>
      </c>
      <c r="HF563" s="233" t="str">
        <f>IF(Deník!$W563&lt;0,IF(Deník!$AD563=Statistika!$F$136,Deník!$W563,""),"")</f>
        <v/>
      </c>
      <c r="HG563" s="233" t="str">
        <f>IF(Deník!$W563&lt;0,IF(Deník!$AD563=Statistika!$F$137,Deník!$W563,""),"")</f>
        <v/>
      </c>
      <c r="ID563" s="8">
        <f>Tabulka4[[#This Row],[Sloupec3]]</f>
        <v>0</v>
      </c>
      <c r="IE563" s="17" t="str">
        <f>IF(AND([1]Deník!$C563&gt;='[1]Měsíční shrnutí'!$D$1,[1]Deník!$C563&lt;='[1]Měsíční shrnutí'!$F$1),[1]Deník!$X563,"")</f>
        <v/>
      </c>
    </row>
    <row r="564" spans="1:239">
      <c r="A564" s="8">
        <f>Deník!C565</f>
        <v>0</v>
      </c>
      <c r="B564" s="50" t="str">
        <f>Deník!R565</f>
        <v/>
      </c>
      <c r="C564" s="102" t="str">
        <f>IF(AND(Deník!R565&gt;1,Deník!R565&lt;&gt;""),1,"")</f>
        <v/>
      </c>
      <c r="D564" s="102" t="str">
        <f>IF(AND(Deník!R565&lt;=0,Deník!R565&lt;&gt;""),1,"")</f>
        <v/>
      </c>
      <c r="E564" s="103" t="str">
        <f>IF(AND(Deník!R565&gt;=0,Deník!R565&lt;=1),1,"")</f>
        <v/>
      </c>
      <c r="F564" s="79" t="str">
        <f>IF(Deník!R565&lt;&gt;"",Deník!R565+F563,"")</f>
        <v/>
      </c>
      <c r="G564" s="85"/>
      <c r="H564" s="54" t="str">
        <f>IF(MONTH(Deník!$C564)=H$2,IF(AND(Deník!$R564&gt;=0,Deník!$R564&lt;=1),"BE",Deník!$R564),"")</f>
        <v/>
      </c>
      <c r="I564" s="11" t="str">
        <f>IF(MONTH(Deník!$C564)=I$2,IF(AND(Deník!$R564&gt;=0,Deník!$R564&lt;=1),"BE",Deník!$R564),"")</f>
        <v/>
      </c>
      <c r="J564" s="11" t="str">
        <f>IF(MONTH(Deník!$C564)=J$2,IF(AND(Deník!$R564&gt;=0,Deník!$R564&lt;=1),"BE",Deník!$R564),"")</f>
        <v/>
      </c>
      <c r="K564" s="11" t="str">
        <f>IF(MONTH(Deník!$C564)=K$2,IF(AND(Deník!$R564&gt;=0,Deník!$R564&lt;=1),"BE",Deník!$R564),"")</f>
        <v/>
      </c>
      <c r="L564" s="11" t="str">
        <f>IF(MONTH(Deník!$C564)=L$2,IF(AND(Deník!$R564&gt;=0,Deník!$R564&lt;=1),"BE",Deník!$R564),"")</f>
        <v/>
      </c>
      <c r="M564" s="11" t="str">
        <f>IF(MONTH(Deník!$C564)=M$2,IF(AND(Deník!$R564&gt;=0,Deník!$R564&lt;=1),"BE",Deník!$R564),"")</f>
        <v/>
      </c>
      <c r="N564" s="11" t="str">
        <f>IF(MONTH(Deník!$C564)=N$2,IF(AND(Deník!$R564&gt;=0,Deník!$R564&lt;=1),"BE",Deník!$R564),"")</f>
        <v/>
      </c>
      <c r="O564" s="11" t="str">
        <f>IF(MONTH(Deník!$C564)=O$2,IF(AND(Deník!$R564&gt;=0,Deník!$R564&lt;=1),"BE",Deník!$R564),"")</f>
        <v/>
      </c>
      <c r="P564" s="11" t="str">
        <f>IF(MONTH(Deník!$C564)=P$2,IF(AND(Deník!$R564&gt;=0,Deník!$R564&lt;=1),"BE",Deník!$R564),"")</f>
        <v/>
      </c>
      <c r="Q564" s="11" t="str">
        <f>IF(MONTH(Deník!$C564)=Q$2,IF(AND(Deník!$R564&gt;=0,Deník!$R564&lt;=1),"BE",Deník!$R564),"")</f>
        <v/>
      </c>
      <c r="R564" s="11" t="str">
        <f>IF(MONTH(Deník!$C564)=R$2,IF(AND(Deník!$R564&gt;=0,Deník!$R564&lt;=1),"BE",Deník!$R564),"")</f>
        <v/>
      </c>
      <c r="S564" s="57" t="str">
        <f>IF(MONTH(Deník!$C564)=S$2,IF(AND(Deník!$R564&gt;=0,Deník!$R564&lt;=1),"BE",Deník!$R564),"")</f>
        <v/>
      </c>
      <c r="U564" s="12"/>
      <c r="V564" s="12"/>
      <c r="X564" s="600" t="str">
        <f>IF(Deník!$R564&lt;&gt;"",IF(Deník!$B564=Statistika!$F$63,IF(AND(Deník!$R564&gt;=0,Deník!$R564&lt;=1),"BE",Deník!$R564),""),"")</f>
        <v/>
      </c>
      <c r="Y564" s="13" t="str">
        <f>IF(Deník!$R564&lt;&gt;"",IF(Deník!$B564=Statistika!$F$64,IF(AND(Deník!$R564&gt;=0,Deník!$R564&lt;=1),"BE",Deník!$R564),""),"")</f>
        <v/>
      </c>
      <c r="Z564" s="13" t="str">
        <f>IF(Deník!$R564&lt;&gt;"",IF(Deník!$B564=Statistika!$F$65,IF(AND(Deník!$R564&gt;=0,Deník!$R564&lt;=1),"BE",Deník!$R564),""),"")</f>
        <v/>
      </c>
      <c r="AA564" s="13" t="str">
        <f>IF(Deník!$R564&lt;&gt;"",IF(Deník!$B564=Statistika!$F$66,IF(AND(Deník!$R564&gt;=0,Deník!$R564&lt;=1),"BE",Deník!$R564),""),"")</f>
        <v/>
      </c>
      <c r="AB564" s="13" t="str">
        <f>IF(Deník!$R564&lt;&gt;"",IF(Deník!$B564=Statistika!$F$67,IF(AND(Deník!$R564&gt;=0,Deník!$R564&lt;=1),"BE",Deník!$R564),""),"")</f>
        <v/>
      </c>
      <c r="AC564" s="13" t="str">
        <f>IF(Deník!$R564&lt;&gt;"",IF(Deník!$B564=Statistika!$F$68,IF(AND(Deník!$R564&gt;=0,Deník!$R564&lt;=1),"BE",Deník!$R564),""),"")</f>
        <v/>
      </c>
      <c r="AD564" s="13" t="str">
        <f>IF(Deník!$R564&lt;&gt;"",IF(Deník!$B564=Statistika!$F$69,IF(AND(Deník!$R564&gt;=0,Deník!$R564&lt;=1),"BE",Deník!$R564),""),"")</f>
        <v/>
      </c>
      <c r="AE564" s="601" t="str">
        <f>IF(Deník!$R564&lt;&gt;"",IF(Deník!$B564=Statistika!$F$70,IF(AND(Deník!$R564&gt;=0,Deník!$R564&lt;=1),"BE",Deník!$R564),""),"")</f>
        <v/>
      </c>
      <c r="AF564" s="90"/>
      <c r="AG564" s="63" t="str">
        <f>IF(Deník!$R564&lt;&gt;"",IF(Deník!$J564="L",IF(AND(Deník!$R564&gt;=0,Deník!$R564&lt;=1),"BE",Deník!$R564),""),"")</f>
        <v/>
      </c>
      <c r="AH564" s="13" t="str">
        <f>IF(Deník!$R564&lt;&gt;"",IF(Deník!$J564="S",IF(AND(Deník!$R564&gt;=0,Deník!$R564&lt;=1),"BE",Deník!$R564),""),"")</f>
        <v/>
      </c>
      <c r="AI564" s="95"/>
      <c r="AJ564" s="71" t="str">
        <f>IF(Deník!N565&lt;&gt;"",Deník!N565*-1,"")</f>
        <v/>
      </c>
      <c r="AK564" s="88"/>
      <c r="AL564" s="63" t="str">
        <f>IF(WEEKDAY(Deník!$C564,2)=1,IF(AND(Deník!$R564&gt;=0,Deník!$R564&lt;=1),"BE",Deník!$R564),"")</f>
        <v/>
      </c>
      <c r="AM564" s="13" t="str">
        <f>IF(WEEKDAY(Deník!$C564,2)=2,IF(AND(Deník!$R564&gt;=0,Deník!$R564&lt;=1),"BE",Deník!$R564),"")</f>
        <v/>
      </c>
      <c r="AN564" s="13" t="str">
        <f>IF(WEEKDAY(Deník!$C564,2)=3,IF(AND(Deník!$R564&gt;=0,Deník!$R564&lt;=1),"BE",Deník!$R564),"")</f>
        <v/>
      </c>
      <c r="AO564" s="13" t="str">
        <f>IF(WEEKDAY(Deník!$C564,2)=4,IF(AND(Deník!$R564&gt;=0,Deník!$R564&lt;=1),"BE",Deník!$R564),"")</f>
        <v/>
      </c>
      <c r="AP564" s="60" t="str">
        <f>IF(WEEKDAY(Deník!$C564,2)=5,IF(AND(Deník!$R564&gt;=0,Deník!$R564&lt;=1),"BE",Deník!$R564),"")</f>
        <v/>
      </c>
      <c r="AQ564" s="99"/>
      <c r="AR564" s="100">
        <f>Deník!D564</f>
        <v>0</v>
      </c>
      <c r="AS564" s="63" t="str">
        <f>IF(Deník!$D564&lt;&gt;"",IF(AND(Deník!$D564&gt;=AS$2,Deník!$D564&lt;=AS$3),IF(AND(Deník!$R564&gt;=0,Deník!$R564&lt;=1),"BE",Deník!$R564),""),"")</f>
        <v/>
      </c>
      <c r="AT564" s="63" t="str">
        <f>IF(Deník!$D564&lt;&gt;"",IF(AND(Deník!$D564&gt;=AT$2,Deník!$D564&lt;=AT$3),IF(AND(Deník!$R564&gt;=0,Deník!$R564&lt;=1),"BE",Deník!$R564),""),"")</f>
        <v/>
      </c>
      <c r="AU564" s="63" t="str">
        <f>IF(Deník!$D564&lt;&gt;"",IF(AND(Deník!$D564&gt;=AU$2,Deník!$D564&lt;=AU$3),IF(AND(Deník!$R564&gt;=0,Deník!$R564&lt;=1),"BE",Deník!$R564),""),"")</f>
        <v/>
      </c>
      <c r="AV564" s="63" t="str">
        <f>IF(Deník!$D564&lt;&gt;"",IF(AND(Deník!$D564&gt;=AV$2,Deník!$D564&lt;=AV$3),IF(AND(Deník!$R564&gt;=0,Deník!$R564&lt;=1),"BE",Deník!$R564),""),"")</f>
        <v/>
      </c>
      <c r="AW564" s="63" t="str">
        <f>IF(Deník!$D564&lt;&gt;"",IF(AND(Deník!$D564&gt;=AW$2,Deník!$D564&lt;=AW$3),IF(AND(Deník!$R564&gt;=0,Deník!$R564&lt;=1),"BE",Deník!$R564),""),"")</f>
        <v/>
      </c>
      <c r="AX564" s="63" t="str">
        <f>IF(Deník!$D564&lt;&gt;"",IF(AND(Deník!$D564&gt;=AX$2,Deník!$D564&lt;=AX$3),IF(AND(Deník!$R564&gt;=0,Deník!$R564&lt;=1),"BE",Deník!$R564),""),"")</f>
        <v/>
      </c>
      <c r="AY564" s="63" t="str">
        <f>IF(Deník!$D564&lt;&gt;"",IF(AND(Deník!$D564&gt;=AY$2,Deník!$D564&lt;=AY$3),IF(AND(Deník!$R564&gt;=0,Deník!$R564&lt;=1),"BE",Deník!$R564),""),"")</f>
        <v/>
      </c>
      <c r="AZ564" s="63" t="str">
        <f>IF(Deník!$D564&lt;&gt;"",IF(AND(Deník!$D564&gt;=AZ$2,Deník!$D564&lt;=AZ$3),IF(AND(Deník!$R564&gt;=0,Deník!$R564&lt;=1),"BE",Deník!$R564),""),"")</f>
        <v/>
      </c>
      <c r="BA564" s="63" t="str">
        <f>IF(Deník!$D564&lt;&gt;"",IF(AND(Deník!$D564&gt;=BA$2,Deník!$D564&lt;=BA$3),IF(AND(Deník!$R564&gt;=0,Deník!$R564&lt;=1),"BE",Deník!$R564),""),"")</f>
        <v/>
      </c>
      <c r="BB564" s="63" t="str">
        <f>IF(Deník!$D564&lt;&gt;"",IF(AND(Deník!$D564&gt;=BB$2,Deník!$D564&lt;=BB$3),IF(AND(Deník!$R564&gt;=0,Deník!$R564&lt;=1),"BE",Deník!$R564),""),"")</f>
        <v/>
      </c>
      <c r="BC564" s="71" t="str">
        <f>IF(Deník!$D564&lt;&gt;"",IF(AND(Deník!$D564&gt;=BC$2,Deník!$D564&lt;=BC$3),IF(AND(Deník!$R564&gt;=0,Deník!$R564&lt;=1),"BE",Deník!$R564),""),"")</f>
        <v/>
      </c>
      <c r="BD564" s="20" t="str">
        <f>IF(Deník!$J565="S",(Deník!$M565-Deník!$K565),IF(Deník!$J565="L",(Deník!$K565-Deník!$M565),""))</f>
        <v/>
      </c>
      <c r="BE564" s="20" t="str">
        <f>IF(Deník!$J565="S",(Deník!$K565-Deník!$O565),IF(Deník!$J565="L",(Deník!$O565-Deník!$K565),""))</f>
        <v/>
      </c>
      <c r="BF564" s="20" t="str">
        <f>IF(Deník!$J565="S",(Deník!$K565-Deník!$L565),IF(Deník!$J565="L",(Deník!$L565-Deník!$K565),""))</f>
        <v/>
      </c>
      <c r="BG564" s="20" t="str">
        <f>IF(Deník!$J565="S",(Deník!$K565-Deník!$S565),IF(Deník!$J565="L",(Deník!$S565-Deník!$K565),""))</f>
        <v/>
      </c>
      <c r="BH564" s="20" t="str">
        <f>IF(Deník!$J565="S",(Deník!$K565-Deník!$U565),IF(Deník!$J565="L",(Deník!$U565-Deník!$K565),""))</f>
        <v/>
      </c>
      <c r="BI564" s="20" t="str">
        <f>IF(Deník!$R564&gt;1,Deník!$R564,"")</f>
        <v/>
      </c>
      <c r="BJ564" s="20" t="str">
        <f>IF(Deník!$R564&lt;0,Deník!$R564,"")</f>
        <v/>
      </c>
      <c r="BK564" s="17"/>
      <c r="BM564" s="233" t="str">
        <f>IF(Deník!$R564&lt;&gt;"",IF(Deník!$Y564=Statistika!$F$78,IF(AND(Deník!$R564&gt;=0,Deník!$R564&lt;=1),"BE",Deník!$R564),""),"")</f>
        <v/>
      </c>
      <c r="BN564" s="233" t="str">
        <f>IF(Deník!$R564&lt;&gt;"",IF(Deník!$Y564=Statistika!$F$79,IF(AND(Deník!$R564&gt;=0,Deník!$R564&lt;=1),"BE",Deník!$R564),""),"")</f>
        <v/>
      </c>
      <c r="BO564" s="233" t="str">
        <f>IF(Deník!$R564&lt;&gt;"",IF(Deník!$Y564=Statistika!$F$80,IF(AND(Deník!$R564&gt;=0,Deník!$R564&lt;=1),"BE",Deník!$R564),""),"")</f>
        <v/>
      </c>
      <c r="BP564" s="233" t="str">
        <f>IF(Deník!$R564&lt;&gt;"",IF(Deník!$Y564=Statistika!$F$81,IF(AND(Deník!$R564&gt;=0,Deník!$R564&lt;=1),"BE",Deník!$R564),""),"")</f>
        <v/>
      </c>
      <c r="BQ564" s="233" t="str">
        <f>IF(Deník!$R564&lt;&gt;"",IF(Deník!$Y564=Statistika!$F$82,IF(AND(Deník!$R564&gt;=0,Deník!$R564&lt;=1),"BE",Deník!$R564),""),"")</f>
        <v/>
      </c>
      <c r="BR564" s="233" t="str">
        <f>IF(Deník!$R564&lt;&gt;"",IF(Deník!$Y564=Statistika!$F$83,IF(AND(Deník!$R564&gt;=0,Deník!$R564&lt;=1),"BE",Deník!$R564),""),"")</f>
        <v/>
      </c>
      <c r="BS564" s="233" t="str">
        <f>IF(Deník!$R564&lt;&gt;"",IF(Deník!$Y564=Statistika!$F$84,IF(AND(Deník!$R564&gt;=0,Deník!$R564&lt;=1),"BE",Deník!$R564),""),"")</f>
        <v/>
      </c>
      <c r="BT564" s="233" t="str">
        <f>IF(Deník!$R564&lt;&gt;"",IF(Deník!$Y564=Statistika!$F$85,IF(AND(Deník!$R564&gt;=0,Deník!$R564&lt;=1),"BE",Deník!$R564),""),"")</f>
        <v/>
      </c>
      <c r="BU564" s="233" t="str">
        <f>IF(Deník!$R564&lt;&gt;"",IF(Deník!$Y564=Statistika!$F$86,IF(AND(Deník!$R564&gt;=0,Deník!$R564&lt;=1),"BE",Deník!$R564),""),"")</f>
        <v/>
      </c>
      <c r="BV564" s="233" t="str">
        <f>IF(Deník!$R564&lt;&gt;"",IF(Deník!$Y564=Statistika!$F$87,IF(AND(Deník!$R564&gt;=0,Deník!$R564&lt;=1),"BE",Deník!$R564),""),"")</f>
        <v/>
      </c>
      <c r="BW564" s="233" t="str">
        <f>IF(Deník!$R564&lt;&gt;"",IF(Deník!$Y564=Statistika!$F$88,IF(AND(Deník!$R564&gt;=0,Deník!$R564&lt;=1),"BE",Deník!$R564),""),"")</f>
        <v/>
      </c>
      <c r="BX564" s="233" t="str">
        <f>IF(Deník!$R564&lt;&gt;"",IF(Deník!$Y564=Statistika!$F$89,IF(AND(Deník!$R564&gt;=0,Deník!$R564&lt;=1),"BE",Deník!$R564),""),"")</f>
        <v/>
      </c>
      <c r="BY564" s="233" t="str">
        <f>IF(Deník!$R564&lt;&gt;"",IF(Deník!$Y564=Statistika!$F$90,IF(AND(Deník!$R564&gt;=0,Deník!$R564&lt;=1),"BE",Deník!$R564),""),"")</f>
        <v/>
      </c>
      <c r="BZ564" s="233" t="str">
        <f>IF(Deník!$R564&lt;&gt;"",IF(Deník!$Y564=Statistika!$F$91,IF(AND(Deník!$R564&gt;=0,Deník!$R564&lt;=1),"BE",Deník!$R564),""),"")</f>
        <v/>
      </c>
      <c r="CA564" s="233"/>
      <c r="CB564" s="233" t="str">
        <f>IF(Deník!$R564&lt;&gt;"",IF(Deník!$AB564="SL",IF(AND(Deník!$R564&gt;=0,Deník!$R564&lt;=1),"BE",Deník!$R564),""),"")</f>
        <v/>
      </c>
      <c r="CC564" s="233" t="str">
        <f>IF(Deník!$R564&lt;&gt;"",IF(Deník!$AB564="BE10",IF(AND(Deník!$R564&gt;=0,Deník!$R564&lt;=1),"BE",Deník!$R564),""),"")</f>
        <v/>
      </c>
      <c r="CD564" s="233" t="str">
        <f>IF(Deník!$R564&lt;&gt;"",IF(Deník!$AB564="BE15",IF(AND(Deník!$R564&gt;=0,Deník!$R564&lt;=1),"BE",Deník!$R564),""),"")</f>
        <v/>
      </c>
      <c r="CE564" s="233" t="str">
        <f>IF(Deník!$R564&lt;&gt;"",IF(Deník!$AB564="BE20",IF(AND(Deník!$R564&gt;=0,Deník!$R564&lt;=1),"BE",Deník!$R564),""),"")</f>
        <v/>
      </c>
      <c r="CF564" s="233" t="str">
        <f>IF(Deník!$R564&lt;&gt;"",IF(Deník!$AB564="TP1",IF(AND(Deník!$R564&gt;=0,Deník!$R564&lt;=1),"BE",Deník!$R564),""),"")</f>
        <v/>
      </c>
      <c r="CG564" s="233" t="str">
        <f>IF(Deník!$R564&lt;&gt;"",IF(Deník!$AB564="TP2",IF(AND(Deník!$R564&gt;=0,Deník!$R564&lt;=1),"BE",Deník!$R564),""),"")</f>
        <v/>
      </c>
      <c r="CH564" s="233" t="str">
        <f>IF(Deník!$R564&lt;&gt;"",IF(Deník!$AB564="TP3",IF(AND(Deník!$R564&gt;=0,Deník!$R564&lt;=1),"BE",Deník!$R564),""),"")</f>
        <v/>
      </c>
      <c r="CI564" s="233" t="str">
        <f>IF(Deník!$R564&lt;&gt;"",IF(Deník!$AB564="Trailing SL",IF(AND(Deník!$R564&gt;=0,Deník!$R564&lt;=1),"BE",Deník!$R564),""),"")</f>
        <v/>
      </c>
      <c r="CJ564" s="233" t="str">
        <f>IF(Deník!$R564&lt;&gt;"",IF(Deník!$AB564="Manual",IF(AND(Deník!$R564&gt;=0,Deník!$R564&lt;=1),"BE",Deník!$R564),""),"")</f>
        <v/>
      </c>
      <c r="CK564" s="233"/>
      <c r="CL564" s="233" t="str">
        <f>IF(Deník!$R564&lt;0,IF(Deník!$AC564=Statistika!$F$117,Deník!$R564,""),"")</f>
        <v/>
      </c>
      <c r="CM564" s="233" t="str">
        <f>IF(Deník!$R564&lt;0,IF(Deník!$AC564=Statistika!$F$118,Deník!$R564,""),"")</f>
        <v/>
      </c>
      <c r="CN564" s="233" t="str">
        <f>IF(Deník!$R564&lt;0,IF(Deník!$AC564=Statistika!$F$119,Deník!$R564,""),"")</f>
        <v/>
      </c>
      <c r="CO564" s="233" t="str">
        <f>IF(Deník!$R564&lt;0,IF(Deník!$AC564=Statistika!$F$120,Deník!$R564,""),"")</f>
        <v/>
      </c>
      <c r="CP564" s="233" t="str">
        <f>IF(Deník!$R564&lt;0,IF(Deník!$AC564=Statistika!$F$121,Deník!$R564,""),"")</f>
        <v/>
      </c>
      <c r="CQ564" s="233" t="str">
        <f>IF(Deník!$R564&lt;0,IF(Deník!$AC564=Statistika!$F$122,Deník!$R564,""),"")</f>
        <v/>
      </c>
      <c r="CR564" s="233" t="str">
        <f>IF(Deník!$R564&lt;0,IF(Deník!$AC564=Statistika!$F$123,Deník!$R564,""),"")</f>
        <v/>
      </c>
      <c r="CS564" s="233" t="str">
        <f>IF(Deník!$R564&lt;0,IF(Deník!$AC564=Statistika!$F$124,Deník!$R564,""),"")</f>
        <v/>
      </c>
      <c r="CT564" s="233" t="str">
        <f>IF(Deník!$R564&lt;0,IF(Deník!$AC564=Statistika!$F$125,Deník!$R564,""),"")</f>
        <v/>
      </c>
      <c r="CU564" s="233"/>
      <c r="CV564" s="233" t="str">
        <f>IF(Deník!$R564&lt;0,IF(Deník!$AD564=$CV$2,Deník!$R564,""),"")</f>
        <v/>
      </c>
      <c r="CW564" s="233" t="str">
        <f>IF(Deník!$R564&lt;0,IF(Deník!$AD564=$CW$2,Deník!$R564,""),"")</f>
        <v/>
      </c>
      <c r="CX564" s="233" t="str">
        <f>IF(Deník!$R564&lt;0,IF(Deník!$AD564=$CX$2,Deník!$R564,""),"")</f>
        <v/>
      </c>
      <c r="CY564" s="233" t="str">
        <f>IF(Deník!$R564&lt;0,IF(Deník!$AD564=$CY$2,Deník!$R564,""),"")</f>
        <v/>
      </c>
      <c r="CZ564" s="233" t="str">
        <f>IF(Deník!$R564&lt;0,IF(Deník!$AD564=$CZ$2,Deník!$R564,""),"")</f>
        <v/>
      </c>
      <c r="DL564" s="221">
        <f t="shared" si="22"/>
        <v>93847.029999999984</v>
      </c>
      <c r="DM564" s="220">
        <f t="shared" si="21"/>
        <v>-6.1529700000000132E-2</v>
      </c>
      <c r="DO564" s="50">
        <f>Deník!W565</f>
        <v>0</v>
      </c>
      <c r="DP564" s="102" t="str">
        <f>IF(AND(Deník!W565&gt;0),1,"")</f>
        <v/>
      </c>
      <c r="DQ564" s="102">
        <f>IF(AND(Deník!W565&lt;=0),1,"")</f>
        <v>1</v>
      </c>
      <c r="DR564" s="227"/>
      <c r="DS564" s="228"/>
      <c r="DT564" s="85"/>
      <c r="DU564" s="54">
        <f>IF(MONTH(Deník!$C564)=DU$2,Deník!$W564,"")</f>
        <v>0</v>
      </c>
      <c r="DV564" s="222" t="str">
        <f>IF(MONTH(Deník!$C564)=DV$2,Deník!$W564,"")</f>
        <v/>
      </c>
      <c r="DW564" s="222" t="str">
        <f>IF(MONTH(Deník!$C564)=DW$2,Deník!$W564,"")</f>
        <v/>
      </c>
      <c r="DX564" s="222" t="str">
        <f>IF(MONTH(Deník!$C564)=DX$2,Deník!$W564,"")</f>
        <v/>
      </c>
      <c r="DY564" s="222" t="str">
        <f>IF(MONTH(Deník!$C564)=DY$2,Deník!$W564,"")</f>
        <v/>
      </c>
      <c r="DZ564" s="222" t="str">
        <f>IF(MONTH(Deník!$C564)=DZ$2,Deník!$W564,"")</f>
        <v/>
      </c>
      <c r="EA564" s="222" t="str">
        <f>IF(MONTH(Deník!$C564)=EA$2,Deník!$W564,"")</f>
        <v/>
      </c>
      <c r="EB564" s="222" t="str">
        <f>IF(MONTH(Deník!$C564)=EB$2,Deník!$W564,"")</f>
        <v/>
      </c>
      <c r="EC564" s="222" t="str">
        <f>IF(MONTH(Deník!$C564)=EC$2,Deník!$W564,"")</f>
        <v/>
      </c>
      <c r="ED564" s="222" t="str">
        <f>IF(MONTH(Deník!$C564)=ED$2,Deník!$W564,"")</f>
        <v/>
      </c>
      <c r="EE564" s="222" t="str">
        <f>IF(MONTH(Deník!$C564)=EE$2,Deník!$W564,"")</f>
        <v/>
      </c>
      <c r="EF564" s="222" t="str">
        <f>IF(MONTH(Deník!$C564)=EF$2,Deník!$W564,"")</f>
        <v/>
      </c>
      <c r="EI564" s="600" t="str">
        <f>IF(Deník!$W564&lt;&gt;"",IF(Deník!$B564=Statistika!$F$63,Deník!$W564,""),"")</f>
        <v/>
      </c>
      <c r="EJ564" s="13" t="str">
        <f>IF(Deník!$W564&lt;&gt;"",IF(Deník!$B564=Statistika!$F$64,Deník!$W564,""),"")</f>
        <v/>
      </c>
      <c r="EK564" s="13" t="str">
        <f>IF(Deník!$W564&lt;&gt;"",IF(Deník!$B564=Statistika!$F$65,Deník!$W564,""),"")</f>
        <v/>
      </c>
      <c r="EL564" s="13" t="str">
        <f>IF(Deník!$W564&lt;&gt;"",IF(Deník!$B564=Statistika!$F$66,Deník!$W564,""),"")</f>
        <v/>
      </c>
      <c r="EM564" s="13" t="str">
        <f>IF(Deník!$W564&lt;&gt;"",IF(Deník!$B564=Statistika!$F$67,Deník!$W564,""),"")</f>
        <v/>
      </c>
      <c r="EN564" s="13" t="str">
        <f>IF(Deník!$W564&lt;&gt;"",IF(Deník!$B564=Statistika!$F$68,Deník!$W564,""),"")</f>
        <v/>
      </c>
      <c r="EO564" s="13" t="str">
        <f>IF(Deník!$W564&lt;&gt;"",IF(Deník!$B564=Statistika!$F$69,Deník!$W564,""),"")</f>
        <v/>
      </c>
      <c r="EP564" s="601" t="str">
        <f>IF(Deník!$W564&lt;&gt;"",IF(Deník!$B564=Statistika!$F$70,Deník!$W564,""),"")</f>
        <v/>
      </c>
      <c r="EQ564" s="90"/>
      <c r="ER564" s="63" t="str">
        <f>IF(Deník!$W564&lt;&gt;"",IF(Deník!$J564="L",Deník!$W564,""),"")</f>
        <v/>
      </c>
      <c r="ES564" s="13" t="str">
        <f>IF(Deník!$W564&lt;&gt;"",IF(Deník!$J564="S",Deník!$W564,""),"")</f>
        <v/>
      </c>
      <c r="ET564" s="95"/>
      <c r="EU564" s="88"/>
      <c r="EV564" s="63" t="str">
        <f>IF(WEEKDAY(Deník!$C564,2)=1,Deník!$W564,"")</f>
        <v/>
      </c>
      <c r="EW564" s="13" t="str">
        <f>IF(WEEKDAY(Deník!$C564,2)=2,Deník!$W564,"")</f>
        <v/>
      </c>
      <c r="EX564" s="13" t="str">
        <f>IF(WEEKDAY(Deník!$C564,2)=3,Deník!$W564,"")</f>
        <v/>
      </c>
      <c r="EY564" s="13" t="str">
        <f>IF(WEEKDAY(Deník!$C564,2)=4,Deník!$W564,"")</f>
        <v/>
      </c>
      <c r="EZ564" s="60" t="str">
        <f>IF(WEEKDAY(Deník!$C564,2)=5,Deník!$W564,"")</f>
        <v/>
      </c>
      <c r="FA564" s="99"/>
      <c r="FB564" s="100">
        <f>Deník!D564</f>
        <v>0</v>
      </c>
      <c r="FC564" s="63">
        <f>IF($FB564&lt;&gt;"",IF(AND($FB564&gt;=FC$2,$FB564&lt;=FC$3),Deník!$W564,""))</f>
        <v>0</v>
      </c>
      <c r="FD564" s="63" t="str">
        <f>IF($FB564&lt;&gt;"",IF(AND($FB564&gt;=FD$2,$FB564&lt;=FD$3),Deník!$W564,""))</f>
        <v/>
      </c>
      <c r="FE564" s="63" t="str">
        <f>IF($FB564&lt;&gt;"",IF(AND($FB564&gt;=FE$2,$FB564&lt;=FE$3),Deník!$W564,""))</f>
        <v/>
      </c>
      <c r="FF564" s="63" t="str">
        <f>IF($FB564&lt;&gt;"",IF(AND($FB564&gt;=FF$2,$FB564&lt;=FF$3),Deník!$W564,""))</f>
        <v/>
      </c>
      <c r="FG564" s="63" t="str">
        <f>IF($FB564&lt;&gt;"",IF(AND($FB564&gt;=FG$2,$FB564&lt;=FG$3),Deník!$W564,""))</f>
        <v/>
      </c>
      <c r="FH564" s="63" t="str">
        <f>IF($FB564&lt;&gt;"",IF(AND($FB564&gt;=FH$2,$FB564&lt;=FH$3),Deník!$W564,""))</f>
        <v/>
      </c>
      <c r="FI564" s="63" t="str">
        <f>IF($FB564&lt;&gt;"",IF(AND($FB564&gt;=FI$2,$FB564&lt;=FI$3),Deník!$W564,""))</f>
        <v/>
      </c>
      <c r="FJ564" s="63" t="str">
        <f>IF($FB564&lt;&gt;"",IF(AND($FB564&gt;=FJ$2,$FB564&lt;=FJ$3),Deník!$W564,""))</f>
        <v/>
      </c>
      <c r="FK564" s="63" t="str">
        <f>IF($FB564&lt;&gt;"",IF(AND($FB564&gt;=FK$2,$FB564&lt;=FK$3),Deník!$W564,""))</f>
        <v/>
      </c>
      <c r="FL564" s="63" t="str">
        <f>IF($FB564&lt;&gt;"",IF(AND($FB564&gt;=FL$2,$FB564&lt;=FL$3),Deník!$W564,""))</f>
        <v/>
      </c>
      <c r="FM564" s="63" t="str">
        <f>IF($FB564&lt;&gt;"",IF(AND($FB564&gt;=FM$2,$FB564&lt;=FM$3),Deník!$W564,""))</f>
        <v/>
      </c>
      <c r="FN564" s="13"/>
      <c r="FO564" s="20" t="str">
        <f>IF(Deník!$W564&gt;1,Deník!$W564,"")</f>
        <v/>
      </c>
      <c r="FP564" s="20" t="str">
        <f>IF(Deník!$W564&lt;0,Deník!$W564,"")</f>
        <v/>
      </c>
      <c r="FQ564" s="17"/>
      <c r="FS564" s="233"/>
      <c r="FT564" s="233" t="str">
        <f>IF(Deník!$W564&lt;&gt;"",IF(Deník!$Y564=Statistika!$F$78,Deník!$W564,""),"")</f>
        <v/>
      </c>
      <c r="FU564" s="233" t="str">
        <f>IF(Deník!$W564&lt;&gt;"",IF(Deník!$Y564=Statistika!$F$79,Deník!$W564,""),"")</f>
        <v/>
      </c>
      <c r="FV564" s="233" t="str">
        <f>IF(Deník!$W564&lt;&gt;"",IF(Deník!$Y564=Statistika!$F$80,Deník!$W564,""),"")</f>
        <v/>
      </c>
      <c r="FW564" s="233" t="str">
        <f>IF(Deník!$W564&lt;&gt;"",IF(Deník!$Y564=Statistika!$F$81,Deník!$W564,""),"")</f>
        <v/>
      </c>
      <c r="FX564" s="233" t="str">
        <f>IF(Deník!$W564&lt;&gt;"",IF(Deník!$Y564=Statistika!$F$82,Deník!$W564,""),"")</f>
        <v/>
      </c>
      <c r="FY564" s="233" t="str">
        <f>IF(Deník!$W564&lt;&gt;"",IF(Deník!$Y564=Statistika!$F$83,Deník!$W564,""),"")</f>
        <v/>
      </c>
      <c r="FZ564" s="233" t="str">
        <f>IF(Deník!$W564&lt;&gt;"",IF(Deník!$Y564=Statistika!$F$84,Deník!$W564,""),"")</f>
        <v/>
      </c>
      <c r="GA564" s="233" t="str">
        <f>IF(Deník!$W564&lt;&gt;"",IF(Deník!$Y564=Statistika!$F$85,Deník!$W564,""),"")</f>
        <v/>
      </c>
      <c r="GB564" s="233" t="str">
        <f>IF(Deník!$W564&lt;&gt;"",IF(Deník!$Y564=Statistika!$F$86,Deník!$W564,""),"")</f>
        <v/>
      </c>
      <c r="GC564" s="233" t="str">
        <f>IF(Deník!$W564&lt;&gt;"",IF(Deník!$Y564=Statistika!$F$87,Deník!$W564,""),"")</f>
        <v/>
      </c>
      <c r="GD564" s="233" t="str">
        <f>IF(Deník!$W564&lt;&gt;"",IF(Deník!$Y564=Statistika!$F$88,Deník!$W564,""),"")</f>
        <v/>
      </c>
      <c r="GE564" s="233" t="str">
        <f>IF(Deník!$W564&lt;&gt;"",IF(Deník!$Y564=Statistika!$F$89,Deník!$W564,""),"")</f>
        <v/>
      </c>
      <c r="GF564" s="233" t="str">
        <f>IF(Deník!$W564&lt;&gt;"",IF(Deník!$Y564=Statistika!$F$90,Deník!$W564,""),"")</f>
        <v/>
      </c>
      <c r="GG564" s="233" t="str">
        <f>IF(Deník!$W564&lt;&gt;"",IF(Deník!$Y564=Statistika!$F$91,Deník!$W564,""),"")</f>
        <v/>
      </c>
      <c r="GH564" s="233"/>
      <c r="GI564" s="233" t="str">
        <f>IF(Deník!$W564&lt;&gt;"",IF(Deník!$AB564=Statistika!$L$100,Deník!$W564,""),"")</f>
        <v/>
      </c>
      <c r="GJ564" s="233" t="str">
        <f>IF(Deník!$W564&lt;&gt;"",IF(Deník!$AB564=Statistika!$L$101,Deník!$W564,""),"")</f>
        <v/>
      </c>
      <c r="GK564" s="233" t="str">
        <f>IF(Deník!$W564&lt;&gt;"",IF(Deník!$AB564=Statistika!$L$102,Deník!$W564,""),"")</f>
        <v/>
      </c>
      <c r="GL564" s="233" t="str">
        <f>IF(Deník!$W564&lt;&gt;"",IF(Deník!$AB564=Statistika!$L$103,Deník!$W564,""),"")</f>
        <v/>
      </c>
      <c r="GM564" s="233" t="str">
        <f>IF(Deník!$W564&lt;&gt;"",IF(Deník!$AB564=Statistika!$L$104,Deník!$W564,""),"")</f>
        <v/>
      </c>
      <c r="GN564" s="233" t="str">
        <f>IF(Deník!$W564&lt;&gt;"",IF(Deník!$AB564=Statistika!$L$105,Deník!$W564,""),"")</f>
        <v/>
      </c>
      <c r="GO564" s="233" t="str">
        <f>IF(Deník!$W564&lt;&gt;"",IF(Deník!$AB564=Statistika!$L$106,Deník!$W564,""),"")</f>
        <v/>
      </c>
      <c r="GP564" s="233" t="str">
        <f>IF(Deník!$W564&lt;&gt;"",IF(Deník!$AB564=Statistika!$L$107,Deník!$W564,""),"")</f>
        <v/>
      </c>
      <c r="GQ564" s="233" t="str">
        <f>IF(Deník!$W564&lt;&gt;"",IF(Deník!$AB564=Statistika!$L$108,Deník!$W564,""),"")</f>
        <v/>
      </c>
      <c r="GS564" s="233" t="str">
        <f>IF(Deník!$W564&lt;0,IF(Deník!$AC564=Statistika!$F$117,Deník!$W564,""),"")</f>
        <v/>
      </c>
      <c r="GT564" s="233" t="str">
        <f>IF(Deník!$W564&lt;0,IF(Deník!$AC564=Statistika!$F$118,Deník!$W564,""),"")</f>
        <v/>
      </c>
      <c r="GU564" s="233" t="str">
        <f>IF(Deník!$W564&lt;0,IF(Deník!$AC564=Statistika!$F$119,Deník!$W564,""),"")</f>
        <v/>
      </c>
      <c r="GV564" s="233" t="str">
        <f>IF(Deník!$W564&lt;0,IF(Deník!$AC564=Statistika!$F$120,Deník!$W564,""),"")</f>
        <v/>
      </c>
      <c r="GW564" s="233" t="str">
        <f>IF(Deník!$W564&lt;0,IF(Deník!$AC564=Statistika!$F$121,Deník!$W564,""),"")</f>
        <v/>
      </c>
      <c r="GX564" s="233" t="str">
        <f>IF(Deník!$W564&lt;0,IF(Deník!$AC564=Statistika!$F$122,Deník!$W564,""),"")</f>
        <v/>
      </c>
      <c r="GY564" s="233" t="str">
        <f>IF(Deník!$W564&lt;0,IF(Deník!$AC564=Statistika!$F$123,Deník!$W564,""),"")</f>
        <v/>
      </c>
      <c r="GZ564" s="233" t="str">
        <f>IF(Deník!$W564&lt;0,IF(Deník!$AC564=Statistika!$F$124,Deník!$W564,""),"")</f>
        <v/>
      </c>
      <c r="HA564" s="233" t="str">
        <f>IF(Deník!$W564&lt;0,IF(Deník!$AC564=Statistika!$F$125,Deník!$W564,""),"")</f>
        <v/>
      </c>
      <c r="HC564" s="233" t="str">
        <f>IF(Deník!$W564&lt;0,IF(Deník!$AD564=Statistika!$F$133,Deník!$W564,""),"")</f>
        <v/>
      </c>
      <c r="HD564" s="233" t="str">
        <f>IF(Deník!$W564&lt;0,IF(Deník!$AD564=Statistika!$F$134,Deník!$W564,""),"")</f>
        <v/>
      </c>
      <c r="HE564" s="233" t="str">
        <f>IF(Deník!$W564&lt;0,IF(Deník!$AD564=Statistika!$F$135,Deník!$W564,""),"")</f>
        <v/>
      </c>
      <c r="HF564" s="233" t="str">
        <f>IF(Deník!$W564&lt;0,IF(Deník!$AD564=Statistika!$F$136,Deník!$W564,""),"")</f>
        <v/>
      </c>
      <c r="HG564" s="233" t="str">
        <f>IF(Deník!$W564&lt;0,IF(Deník!$AD564=Statistika!$F$137,Deník!$W564,""),"")</f>
        <v/>
      </c>
      <c r="ID564" s="8">
        <f>Tabulka4[[#This Row],[Sloupec3]]</f>
        <v>0</v>
      </c>
      <c r="IE564" s="17" t="str">
        <f>IF(AND([1]Deník!$C564&gt;='[1]Měsíční shrnutí'!$D$1,[1]Deník!$C564&lt;='[1]Měsíční shrnutí'!$F$1),[1]Deník!$X564,"")</f>
        <v/>
      </c>
    </row>
    <row r="565" spans="1:239">
      <c r="A565" s="8">
        <f>Deník!C566</f>
        <v>0</v>
      </c>
      <c r="B565" s="50" t="str">
        <f>Deník!R566</f>
        <v/>
      </c>
      <c r="C565" s="102" t="str">
        <f>IF(AND(Deník!R566&gt;1,Deník!R566&lt;&gt;""),1,"")</f>
        <v/>
      </c>
      <c r="D565" s="102" t="str">
        <f>IF(AND(Deník!R566&lt;=0,Deník!R566&lt;&gt;""),1,"")</f>
        <v/>
      </c>
      <c r="E565" s="103" t="str">
        <f>IF(AND(Deník!R566&gt;=0,Deník!R566&lt;=1),1,"")</f>
        <v/>
      </c>
      <c r="F565" s="79" t="str">
        <f>IF(Deník!R566&lt;&gt;"",Deník!R566+F564,"")</f>
        <v/>
      </c>
      <c r="G565" s="85"/>
      <c r="H565" s="54" t="str">
        <f>IF(MONTH(Deník!$C565)=H$2,IF(AND(Deník!$R565&gt;=0,Deník!$R565&lt;=1),"BE",Deník!$R565),"")</f>
        <v/>
      </c>
      <c r="I565" s="11" t="str">
        <f>IF(MONTH(Deník!$C565)=I$2,IF(AND(Deník!$R565&gt;=0,Deník!$R565&lt;=1),"BE",Deník!$R565),"")</f>
        <v/>
      </c>
      <c r="J565" s="11" t="str">
        <f>IF(MONTH(Deník!$C565)=J$2,IF(AND(Deník!$R565&gt;=0,Deník!$R565&lt;=1),"BE",Deník!$R565),"")</f>
        <v/>
      </c>
      <c r="K565" s="11" t="str">
        <f>IF(MONTH(Deník!$C565)=K$2,IF(AND(Deník!$R565&gt;=0,Deník!$R565&lt;=1),"BE",Deník!$R565),"")</f>
        <v/>
      </c>
      <c r="L565" s="11" t="str">
        <f>IF(MONTH(Deník!$C565)=L$2,IF(AND(Deník!$R565&gt;=0,Deník!$R565&lt;=1),"BE",Deník!$R565),"")</f>
        <v/>
      </c>
      <c r="M565" s="11" t="str">
        <f>IF(MONTH(Deník!$C565)=M$2,IF(AND(Deník!$R565&gt;=0,Deník!$R565&lt;=1),"BE",Deník!$R565),"")</f>
        <v/>
      </c>
      <c r="N565" s="11" t="str">
        <f>IF(MONTH(Deník!$C565)=N$2,IF(AND(Deník!$R565&gt;=0,Deník!$R565&lt;=1),"BE",Deník!$R565),"")</f>
        <v/>
      </c>
      <c r="O565" s="11" t="str">
        <f>IF(MONTH(Deník!$C565)=O$2,IF(AND(Deník!$R565&gt;=0,Deník!$R565&lt;=1),"BE",Deník!$R565),"")</f>
        <v/>
      </c>
      <c r="P565" s="11" t="str">
        <f>IF(MONTH(Deník!$C565)=P$2,IF(AND(Deník!$R565&gt;=0,Deník!$R565&lt;=1),"BE",Deník!$R565),"")</f>
        <v/>
      </c>
      <c r="Q565" s="11" t="str">
        <f>IF(MONTH(Deník!$C565)=Q$2,IF(AND(Deník!$R565&gt;=0,Deník!$R565&lt;=1),"BE",Deník!$R565),"")</f>
        <v/>
      </c>
      <c r="R565" s="11" t="str">
        <f>IF(MONTH(Deník!$C565)=R$2,IF(AND(Deník!$R565&gt;=0,Deník!$R565&lt;=1),"BE",Deník!$R565),"")</f>
        <v/>
      </c>
      <c r="S565" s="57" t="str">
        <f>IF(MONTH(Deník!$C565)=S$2,IF(AND(Deník!$R565&gt;=0,Deník!$R565&lt;=1),"BE",Deník!$R565),"")</f>
        <v/>
      </c>
      <c r="U565" s="12"/>
      <c r="V565" s="12"/>
      <c r="X565" s="600" t="str">
        <f>IF(Deník!$R565&lt;&gt;"",IF(Deník!$B565=Statistika!$F$63,IF(AND(Deník!$R565&gt;=0,Deník!$R565&lt;=1),"BE",Deník!$R565),""),"")</f>
        <v/>
      </c>
      <c r="Y565" s="13" t="str">
        <f>IF(Deník!$R565&lt;&gt;"",IF(Deník!$B565=Statistika!$F$64,IF(AND(Deník!$R565&gt;=0,Deník!$R565&lt;=1),"BE",Deník!$R565),""),"")</f>
        <v/>
      </c>
      <c r="Z565" s="13" t="str">
        <f>IF(Deník!$R565&lt;&gt;"",IF(Deník!$B565=Statistika!$F$65,IF(AND(Deník!$R565&gt;=0,Deník!$R565&lt;=1),"BE",Deník!$R565),""),"")</f>
        <v/>
      </c>
      <c r="AA565" s="13" t="str">
        <f>IF(Deník!$R565&lt;&gt;"",IF(Deník!$B565=Statistika!$F$66,IF(AND(Deník!$R565&gt;=0,Deník!$R565&lt;=1),"BE",Deník!$R565),""),"")</f>
        <v/>
      </c>
      <c r="AB565" s="13" t="str">
        <f>IF(Deník!$R565&lt;&gt;"",IF(Deník!$B565=Statistika!$F$67,IF(AND(Deník!$R565&gt;=0,Deník!$R565&lt;=1),"BE",Deník!$R565),""),"")</f>
        <v/>
      </c>
      <c r="AC565" s="13" t="str">
        <f>IF(Deník!$R565&lt;&gt;"",IF(Deník!$B565=Statistika!$F$68,IF(AND(Deník!$R565&gt;=0,Deník!$R565&lt;=1),"BE",Deník!$R565),""),"")</f>
        <v/>
      </c>
      <c r="AD565" s="13" t="str">
        <f>IF(Deník!$R565&lt;&gt;"",IF(Deník!$B565=Statistika!$F$69,IF(AND(Deník!$R565&gt;=0,Deník!$R565&lt;=1),"BE",Deník!$R565),""),"")</f>
        <v/>
      </c>
      <c r="AE565" s="601" t="str">
        <f>IF(Deník!$R565&lt;&gt;"",IF(Deník!$B565=Statistika!$F$70,IF(AND(Deník!$R565&gt;=0,Deník!$R565&lt;=1),"BE",Deník!$R565),""),"")</f>
        <v/>
      </c>
      <c r="AF565" s="90"/>
      <c r="AG565" s="63" t="str">
        <f>IF(Deník!$R565&lt;&gt;"",IF(Deník!$J565="L",IF(AND(Deník!$R565&gt;=0,Deník!$R565&lt;=1),"BE",Deník!$R565),""),"")</f>
        <v/>
      </c>
      <c r="AH565" s="13" t="str">
        <f>IF(Deník!$R565&lt;&gt;"",IF(Deník!$J565="S",IF(AND(Deník!$R565&gt;=0,Deník!$R565&lt;=1),"BE",Deník!$R565),""),"")</f>
        <v/>
      </c>
      <c r="AI565" s="95"/>
      <c r="AJ565" s="71" t="str">
        <f>IF(Deník!N566&lt;&gt;"",Deník!N566*-1,"")</f>
        <v/>
      </c>
      <c r="AK565" s="88"/>
      <c r="AL565" s="63" t="str">
        <f>IF(WEEKDAY(Deník!$C565,2)=1,IF(AND(Deník!$R565&gt;=0,Deník!$R565&lt;=1),"BE",Deník!$R565),"")</f>
        <v/>
      </c>
      <c r="AM565" s="13" t="str">
        <f>IF(WEEKDAY(Deník!$C565,2)=2,IF(AND(Deník!$R565&gt;=0,Deník!$R565&lt;=1),"BE",Deník!$R565),"")</f>
        <v/>
      </c>
      <c r="AN565" s="13" t="str">
        <f>IF(WEEKDAY(Deník!$C565,2)=3,IF(AND(Deník!$R565&gt;=0,Deník!$R565&lt;=1),"BE",Deník!$R565),"")</f>
        <v/>
      </c>
      <c r="AO565" s="13" t="str">
        <f>IF(WEEKDAY(Deník!$C565,2)=4,IF(AND(Deník!$R565&gt;=0,Deník!$R565&lt;=1),"BE",Deník!$R565),"")</f>
        <v/>
      </c>
      <c r="AP565" s="60" t="str">
        <f>IF(WEEKDAY(Deník!$C565,2)=5,IF(AND(Deník!$R565&gt;=0,Deník!$R565&lt;=1),"BE",Deník!$R565),"")</f>
        <v/>
      </c>
      <c r="AQ565" s="99"/>
      <c r="AR565" s="100">
        <f>Deník!D565</f>
        <v>0</v>
      </c>
      <c r="AS565" s="63" t="str">
        <f>IF(Deník!$D565&lt;&gt;"",IF(AND(Deník!$D565&gt;=AS$2,Deník!$D565&lt;=AS$3),IF(AND(Deník!$R565&gt;=0,Deník!$R565&lt;=1),"BE",Deník!$R565),""),"")</f>
        <v/>
      </c>
      <c r="AT565" s="63" t="str">
        <f>IF(Deník!$D565&lt;&gt;"",IF(AND(Deník!$D565&gt;=AT$2,Deník!$D565&lt;=AT$3),IF(AND(Deník!$R565&gt;=0,Deník!$R565&lt;=1),"BE",Deník!$R565),""),"")</f>
        <v/>
      </c>
      <c r="AU565" s="63" t="str">
        <f>IF(Deník!$D565&lt;&gt;"",IF(AND(Deník!$D565&gt;=AU$2,Deník!$D565&lt;=AU$3),IF(AND(Deník!$R565&gt;=0,Deník!$R565&lt;=1),"BE",Deník!$R565),""),"")</f>
        <v/>
      </c>
      <c r="AV565" s="63" t="str">
        <f>IF(Deník!$D565&lt;&gt;"",IF(AND(Deník!$D565&gt;=AV$2,Deník!$D565&lt;=AV$3),IF(AND(Deník!$R565&gt;=0,Deník!$R565&lt;=1),"BE",Deník!$R565),""),"")</f>
        <v/>
      </c>
      <c r="AW565" s="63" t="str">
        <f>IF(Deník!$D565&lt;&gt;"",IF(AND(Deník!$D565&gt;=AW$2,Deník!$D565&lt;=AW$3),IF(AND(Deník!$R565&gt;=0,Deník!$R565&lt;=1),"BE",Deník!$R565),""),"")</f>
        <v/>
      </c>
      <c r="AX565" s="63" t="str">
        <f>IF(Deník!$D565&lt;&gt;"",IF(AND(Deník!$D565&gt;=AX$2,Deník!$D565&lt;=AX$3),IF(AND(Deník!$R565&gt;=0,Deník!$R565&lt;=1),"BE",Deník!$R565),""),"")</f>
        <v/>
      </c>
      <c r="AY565" s="63" t="str">
        <f>IF(Deník!$D565&lt;&gt;"",IF(AND(Deník!$D565&gt;=AY$2,Deník!$D565&lt;=AY$3),IF(AND(Deník!$R565&gt;=0,Deník!$R565&lt;=1),"BE",Deník!$R565),""),"")</f>
        <v/>
      </c>
      <c r="AZ565" s="63" t="str">
        <f>IF(Deník!$D565&lt;&gt;"",IF(AND(Deník!$D565&gt;=AZ$2,Deník!$D565&lt;=AZ$3),IF(AND(Deník!$R565&gt;=0,Deník!$R565&lt;=1),"BE",Deník!$R565),""),"")</f>
        <v/>
      </c>
      <c r="BA565" s="63" t="str">
        <f>IF(Deník!$D565&lt;&gt;"",IF(AND(Deník!$D565&gt;=BA$2,Deník!$D565&lt;=BA$3),IF(AND(Deník!$R565&gt;=0,Deník!$R565&lt;=1),"BE",Deník!$R565),""),"")</f>
        <v/>
      </c>
      <c r="BB565" s="63" t="str">
        <f>IF(Deník!$D565&lt;&gt;"",IF(AND(Deník!$D565&gt;=BB$2,Deník!$D565&lt;=BB$3),IF(AND(Deník!$R565&gt;=0,Deník!$R565&lt;=1),"BE",Deník!$R565),""),"")</f>
        <v/>
      </c>
      <c r="BC565" s="71" t="str">
        <f>IF(Deník!$D565&lt;&gt;"",IF(AND(Deník!$D565&gt;=BC$2,Deník!$D565&lt;=BC$3),IF(AND(Deník!$R565&gt;=0,Deník!$R565&lt;=1),"BE",Deník!$R565),""),"")</f>
        <v/>
      </c>
      <c r="BD565" s="20" t="str">
        <f>IF(Deník!$J566="S",(Deník!$M566-Deník!$K566),IF(Deník!$J566="L",(Deník!$K566-Deník!$M566),""))</f>
        <v/>
      </c>
      <c r="BE565" s="20" t="str">
        <f>IF(Deník!$J566="S",(Deník!$K566-Deník!$O566),IF(Deník!$J566="L",(Deník!$O566-Deník!$K566),""))</f>
        <v/>
      </c>
      <c r="BF565" s="20" t="str">
        <f>IF(Deník!$J566="S",(Deník!$K566-Deník!$L566),IF(Deník!$J566="L",(Deník!$L566-Deník!$K566),""))</f>
        <v/>
      </c>
      <c r="BG565" s="20" t="str">
        <f>IF(Deník!$J566="S",(Deník!$K566-Deník!$S566),IF(Deník!$J566="L",(Deník!$S566-Deník!$K566),""))</f>
        <v/>
      </c>
      <c r="BH565" s="20" t="str">
        <f>IF(Deník!$J566="S",(Deník!$K566-Deník!$U566),IF(Deník!$J566="L",(Deník!$U566-Deník!$K566),""))</f>
        <v/>
      </c>
      <c r="BI565" s="20" t="str">
        <f>IF(Deník!$R565&gt;1,Deník!$R565,"")</f>
        <v/>
      </c>
      <c r="BJ565" s="20" t="str">
        <f>IF(Deník!$R565&lt;0,Deník!$R565,"")</f>
        <v/>
      </c>
      <c r="BK565" s="17"/>
      <c r="BM565" s="233" t="str">
        <f>IF(Deník!$R565&lt;&gt;"",IF(Deník!$Y565=Statistika!$F$78,IF(AND(Deník!$R565&gt;=0,Deník!$R565&lt;=1),"BE",Deník!$R565),""),"")</f>
        <v/>
      </c>
      <c r="BN565" s="233" t="str">
        <f>IF(Deník!$R565&lt;&gt;"",IF(Deník!$Y565=Statistika!$F$79,IF(AND(Deník!$R565&gt;=0,Deník!$R565&lt;=1),"BE",Deník!$R565),""),"")</f>
        <v/>
      </c>
      <c r="BO565" s="233" t="str">
        <f>IF(Deník!$R565&lt;&gt;"",IF(Deník!$Y565=Statistika!$F$80,IF(AND(Deník!$R565&gt;=0,Deník!$R565&lt;=1),"BE",Deník!$R565),""),"")</f>
        <v/>
      </c>
      <c r="BP565" s="233" t="str">
        <f>IF(Deník!$R565&lt;&gt;"",IF(Deník!$Y565=Statistika!$F$81,IF(AND(Deník!$R565&gt;=0,Deník!$R565&lt;=1),"BE",Deník!$R565),""),"")</f>
        <v/>
      </c>
      <c r="BQ565" s="233" t="str">
        <f>IF(Deník!$R565&lt;&gt;"",IF(Deník!$Y565=Statistika!$F$82,IF(AND(Deník!$R565&gt;=0,Deník!$R565&lt;=1),"BE",Deník!$R565),""),"")</f>
        <v/>
      </c>
      <c r="BR565" s="233" t="str">
        <f>IF(Deník!$R565&lt;&gt;"",IF(Deník!$Y565=Statistika!$F$83,IF(AND(Deník!$R565&gt;=0,Deník!$R565&lt;=1),"BE",Deník!$R565),""),"")</f>
        <v/>
      </c>
      <c r="BS565" s="233" t="str">
        <f>IF(Deník!$R565&lt;&gt;"",IF(Deník!$Y565=Statistika!$F$84,IF(AND(Deník!$R565&gt;=0,Deník!$R565&lt;=1),"BE",Deník!$R565),""),"")</f>
        <v/>
      </c>
      <c r="BT565" s="233" t="str">
        <f>IF(Deník!$R565&lt;&gt;"",IF(Deník!$Y565=Statistika!$F$85,IF(AND(Deník!$R565&gt;=0,Deník!$R565&lt;=1),"BE",Deník!$R565),""),"")</f>
        <v/>
      </c>
      <c r="BU565" s="233" t="str">
        <f>IF(Deník!$R565&lt;&gt;"",IF(Deník!$Y565=Statistika!$F$86,IF(AND(Deník!$R565&gt;=0,Deník!$R565&lt;=1),"BE",Deník!$R565),""),"")</f>
        <v/>
      </c>
      <c r="BV565" s="233" t="str">
        <f>IF(Deník!$R565&lt;&gt;"",IF(Deník!$Y565=Statistika!$F$87,IF(AND(Deník!$R565&gt;=0,Deník!$R565&lt;=1),"BE",Deník!$R565),""),"")</f>
        <v/>
      </c>
      <c r="BW565" s="233" t="str">
        <f>IF(Deník!$R565&lt;&gt;"",IF(Deník!$Y565=Statistika!$F$88,IF(AND(Deník!$R565&gt;=0,Deník!$R565&lt;=1),"BE",Deník!$R565),""),"")</f>
        <v/>
      </c>
      <c r="BX565" s="233" t="str">
        <f>IF(Deník!$R565&lt;&gt;"",IF(Deník!$Y565=Statistika!$F$89,IF(AND(Deník!$R565&gt;=0,Deník!$R565&lt;=1),"BE",Deník!$R565),""),"")</f>
        <v/>
      </c>
      <c r="BY565" s="233" t="str">
        <f>IF(Deník!$R565&lt;&gt;"",IF(Deník!$Y565=Statistika!$F$90,IF(AND(Deník!$R565&gt;=0,Deník!$R565&lt;=1),"BE",Deník!$R565),""),"")</f>
        <v/>
      </c>
      <c r="BZ565" s="233" t="str">
        <f>IF(Deník!$R565&lt;&gt;"",IF(Deník!$Y565=Statistika!$F$91,IF(AND(Deník!$R565&gt;=0,Deník!$R565&lt;=1),"BE",Deník!$R565),""),"")</f>
        <v/>
      </c>
      <c r="CA565" s="233"/>
      <c r="CB565" s="233" t="str">
        <f>IF(Deník!$R565&lt;&gt;"",IF(Deník!$AB565="SL",IF(AND(Deník!$R565&gt;=0,Deník!$R565&lt;=1),"BE",Deník!$R565),""),"")</f>
        <v/>
      </c>
      <c r="CC565" s="233" t="str">
        <f>IF(Deník!$R565&lt;&gt;"",IF(Deník!$AB565="BE10",IF(AND(Deník!$R565&gt;=0,Deník!$R565&lt;=1),"BE",Deník!$R565),""),"")</f>
        <v/>
      </c>
      <c r="CD565" s="233" t="str">
        <f>IF(Deník!$R565&lt;&gt;"",IF(Deník!$AB565="BE15",IF(AND(Deník!$R565&gt;=0,Deník!$R565&lt;=1),"BE",Deník!$R565),""),"")</f>
        <v/>
      </c>
      <c r="CE565" s="233" t="str">
        <f>IF(Deník!$R565&lt;&gt;"",IF(Deník!$AB565="BE20",IF(AND(Deník!$R565&gt;=0,Deník!$R565&lt;=1),"BE",Deník!$R565),""),"")</f>
        <v/>
      </c>
      <c r="CF565" s="233" t="str">
        <f>IF(Deník!$R565&lt;&gt;"",IF(Deník!$AB565="TP1",IF(AND(Deník!$R565&gt;=0,Deník!$R565&lt;=1),"BE",Deník!$R565),""),"")</f>
        <v/>
      </c>
      <c r="CG565" s="233" t="str">
        <f>IF(Deník!$R565&lt;&gt;"",IF(Deník!$AB565="TP2",IF(AND(Deník!$R565&gt;=0,Deník!$R565&lt;=1),"BE",Deník!$R565),""),"")</f>
        <v/>
      </c>
      <c r="CH565" s="233" t="str">
        <f>IF(Deník!$R565&lt;&gt;"",IF(Deník!$AB565="TP3",IF(AND(Deník!$R565&gt;=0,Deník!$R565&lt;=1),"BE",Deník!$R565),""),"")</f>
        <v/>
      </c>
      <c r="CI565" s="233" t="str">
        <f>IF(Deník!$R565&lt;&gt;"",IF(Deník!$AB565="Trailing SL",IF(AND(Deník!$R565&gt;=0,Deník!$R565&lt;=1),"BE",Deník!$R565),""),"")</f>
        <v/>
      </c>
      <c r="CJ565" s="233" t="str">
        <f>IF(Deník!$R565&lt;&gt;"",IF(Deník!$AB565="Manual",IF(AND(Deník!$R565&gt;=0,Deník!$R565&lt;=1),"BE",Deník!$R565),""),"")</f>
        <v/>
      </c>
      <c r="CK565" s="233"/>
      <c r="CL565" s="233" t="str">
        <f>IF(Deník!$R565&lt;0,IF(Deník!$AC565=Statistika!$F$117,Deník!$R565,""),"")</f>
        <v/>
      </c>
      <c r="CM565" s="233" t="str">
        <f>IF(Deník!$R565&lt;0,IF(Deník!$AC565=Statistika!$F$118,Deník!$R565,""),"")</f>
        <v/>
      </c>
      <c r="CN565" s="233" t="str">
        <f>IF(Deník!$R565&lt;0,IF(Deník!$AC565=Statistika!$F$119,Deník!$R565,""),"")</f>
        <v/>
      </c>
      <c r="CO565" s="233" t="str">
        <f>IF(Deník!$R565&lt;0,IF(Deník!$AC565=Statistika!$F$120,Deník!$R565,""),"")</f>
        <v/>
      </c>
      <c r="CP565" s="233" t="str">
        <f>IF(Deník!$R565&lt;0,IF(Deník!$AC565=Statistika!$F$121,Deník!$R565,""),"")</f>
        <v/>
      </c>
      <c r="CQ565" s="233" t="str">
        <f>IF(Deník!$R565&lt;0,IF(Deník!$AC565=Statistika!$F$122,Deník!$R565,""),"")</f>
        <v/>
      </c>
      <c r="CR565" s="233" t="str">
        <f>IF(Deník!$R565&lt;0,IF(Deník!$AC565=Statistika!$F$123,Deník!$R565,""),"")</f>
        <v/>
      </c>
      <c r="CS565" s="233" t="str">
        <f>IF(Deník!$R565&lt;0,IF(Deník!$AC565=Statistika!$F$124,Deník!$R565,""),"")</f>
        <v/>
      </c>
      <c r="CT565" s="233" t="str">
        <f>IF(Deník!$R565&lt;0,IF(Deník!$AC565=Statistika!$F$125,Deník!$R565,""),"")</f>
        <v/>
      </c>
      <c r="CU565" s="233"/>
      <c r="CV565" s="233" t="str">
        <f>IF(Deník!$R565&lt;0,IF(Deník!$AD565=$CV$2,Deník!$R565,""),"")</f>
        <v/>
      </c>
      <c r="CW565" s="233" t="str">
        <f>IF(Deník!$R565&lt;0,IF(Deník!$AD565=$CW$2,Deník!$R565,""),"")</f>
        <v/>
      </c>
      <c r="CX565" s="233" t="str">
        <f>IF(Deník!$R565&lt;0,IF(Deník!$AD565=$CX$2,Deník!$R565,""),"")</f>
        <v/>
      </c>
      <c r="CY565" s="233" t="str">
        <f>IF(Deník!$R565&lt;0,IF(Deník!$AD565=$CY$2,Deník!$R565,""),"")</f>
        <v/>
      </c>
      <c r="CZ565" s="233" t="str">
        <f>IF(Deník!$R565&lt;0,IF(Deník!$AD565=$CZ$2,Deník!$R565,""),"")</f>
        <v/>
      </c>
      <c r="DL565" s="221">
        <f t="shared" si="22"/>
        <v>93847.029999999984</v>
      </c>
      <c r="DM565" s="220">
        <f t="shared" si="21"/>
        <v>-6.1529700000000132E-2</v>
      </c>
      <c r="DO565" s="50">
        <f>Deník!W566</f>
        <v>0</v>
      </c>
      <c r="DP565" s="102" t="str">
        <f>IF(AND(Deník!W566&gt;0),1,"")</f>
        <v/>
      </c>
      <c r="DQ565" s="102">
        <f>IF(AND(Deník!W566&lt;=0),1,"")</f>
        <v>1</v>
      </c>
      <c r="DR565" s="227"/>
      <c r="DS565" s="228"/>
      <c r="DT565" s="85"/>
      <c r="DU565" s="54">
        <f>IF(MONTH(Deník!$C565)=DU$2,Deník!$W565,"")</f>
        <v>0</v>
      </c>
      <c r="DV565" s="222" t="str">
        <f>IF(MONTH(Deník!$C565)=DV$2,Deník!$W565,"")</f>
        <v/>
      </c>
      <c r="DW565" s="222" t="str">
        <f>IF(MONTH(Deník!$C565)=DW$2,Deník!$W565,"")</f>
        <v/>
      </c>
      <c r="DX565" s="222" t="str">
        <f>IF(MONTH(Deník!$C565)=DX$2,Deník!$W565,"")</f>
        <v/>
      </c>
      <c r="DY565" s="222" t="str">
        <f>IF(MONTH(Deník!$C565)=DY$2,Deník!$W565,"")</f>
        <v/>
      </c>
      <c r="DZ565" s="222" t="str">
        <f>IF(MONTH(Deník!$C565)=DZ$2,Deník!$W565,"")</f>
        <v/>
      </c>
      <c r="EA565" s="222" t="str">
        <f>IF(MONTH(Deník!$C565)=EA$2,Deník!$W565,"")</f>
        <v/>
      </c>
      <c r="EB565" s="222" t="str">
        <f>IF(MONTH(Deník!$C565)=EB$2,Deník!$W565,"")</f>
        <v/>
      </c>
      <c r="EC565" s="222" t="str">
        <f>IF(MONTH(Deník!$C565)=EC$2,Deník!$W565,"")</f>
        <v/>
      </c>
      <c r="ED565" s="222" t="str">
        <f>IF(MONTH(Deník!$C565)=ED$2,Deník!$W565,"")</f>
        <v/>
      </c>
      <c r="EE565" s="222" t="str">
        <f>IF(MONTH(Deník!$C565)=EE$2,Deník!$W565,"")</f>
        <v/>
      </c>
      <c r="EF565" s="222" t="str">
        <f>IF(MONTH(Deník!$C565)=EF$2,Deník!$W565,"")</f>
        <v/>
      </c>
      <c r="EI565" s="600" t="str">
        <f>IF(Deník!$W565&lt;&gt;"",IF(Deník!$B565=Statistika!$F$63,Deník!$W565,""),"")</f>
        <v/>
      </c>
      <c r="EJ565" s="13" t="str">
        <f>IF(Deník!$W565&lt;&gt;"",IF(Deník!$B565=Statistika!$F$64,Deník!$W565,""),"")</f>
        <v/>
      </c>
      <c r="EK565" s="13" t="str">
        <f>IF(Deník!$W565&lt;&gt;"",IF(Deník!$B565=Statistika!$F$65,Deník!$W565,""),"")</f>
        <v/>
      </c>
      <c r="EL565" s="13" t="str">
        <f>IF(Deník!$W565&lt;&gt;"",IF(Deník!$B565=Statistika!$F$66,Deník!$W565,""),"")</f>
        <v/>
      </c>
      <c r="EM565" s="13" t="str">
        <f>IF(Deník!$W565&lt;&gt;"",IF(Deník!$B565=Statistika!$F$67,Deník!$W565,""),"")</f>
        <v/>
      </c>
      <c r="EN565" s="13" t="str">
        <f>IF(Deník!$W565&lt;&gt;"",IF(Deník!$B565=Statistika!$F$68,Deník!$W565,""),"")</f>
        <v/>
      </c>
      <c r="EO565" s="13" t="str">
        <f>IF(Deník!$W565&lt;&gt;"",IF(Deník!$B565=Statistika!$F$69,Deník!$W565,""),"")</f>
        <v/>
      </c>
      <c r="EP565" s="601" t="str">
        <f>IF(Deník!$W565&lt;&gt;"",IF(Deník!$B565=Statistika!$F$70,Deník!$W565,""),"")</f>
        <v/>
      </c>
      <c r="EQ565" s="90"/>
      <c r="ER565" s="63" t="str">
        <f>IF(Deník!$W565&lt;&gt;"",IF(Deník!$J565="L",Deník!$W565,""),"")</f>
        <v/>
      </c>
      <c r="ES565" s="13" t="str">
        <f>IF(Deník!$W565&lt;&gt;"",IF(Deník!$J565="S",Deník!$W565,""),"")</f>
        <v/>
      </c>
      <c r="ET565" s="95"/>
      <c r="EU565" s="88"/>
      <c r="EV565" s="63" t="str">
        <f>IF(WEEKDAY(Deník!$C565,2)=1,Deník!$W565,"")</f>
        <v/>
      </c>
      <c r="EW565" s="13" t="str">
        <f>IF(WEEKDAY(Deník!$C565,2)=2,Deník!$W565,"")</f>
        <v/>
      </c>
      <c r="EX565" s="13" t="str">
        <f>IF(WEEKDAY(Deník!$C565,2)=3,Deník!$W565,"")</f>
        <v/>
      </c>
      <c r="EY565" s="13" t="str">
        <f>IF(WEEKDAY(Deník!$C565,2)=4,Deník!$W565,"")</f>
        <v/>
      </c>
      <c r="EZ565" s="60" t="str">
        <f>IF(WEEKDAY(Deník!$C565,2)=5,Deník!$W565,"")</f>
        <v/>
      </c>
      <c r="FA565" s="99"/>
      <c r="FB565" s="100">
        <f>Deník!D565</f>
        <v>0</v>
      </c>
      <c r="FC565" s="63">
        <f>IF($FB565&lt;&gt;"",IF(AND($FB565&gt;=FC$2,$FB565&lt;=FC$3),Deník!$W565,""))</f>
        <v>0</v>
      </c>
      <c r="FD565" s="63" t="str">
        <f>IF($FB565&lt;&gt;"",IF(AND($FB565&gt;=FD$2,$FB565&lt;=FD$3),Deník!$W565,""))</f>
        <v/>
      </c>
      <c r="FE565" s="63" t="str">
        <f>IF($FB565&lt;&gt;"",IF(AND($FB565&gt;=FE$2,$FB565&lt;=FE$3),Deník!$W565,""))</f>
        <v/>
      </c>
      <c r="FF565" s="63" t="str">
        <f>IF($FB565&lt;&gt;"",IF(AND($FB565&gt;=FF$2,$FB565&lt;=FF$3),Deník!$W565,""))</f>
        <v/>
      </c>
      <c r="FG565" s="63" t="str">
        <f>IF($FB565&lt;&gt;"",IF(AND($FB565&gt;=FG$2,$FB565&lt;=FG$3),Deník!$W565,""))</f>
        <v/>
      </c>
      <c r="FH565" s="63" t="str">
        <f>IF($FB565&lt;&gt;"",IF(AND($FB565&gt;=FH$2,$FB565&lt;=FH$3),Deník!$W565,""))</f>
        <v/>
      </c>
      <c r="FI565" s="63" t="str">
        <f>IF($FB565&lt;&gt;"",IF(AND($FB565&gt;=FI$2,$FB565&lt;=FI$3),Deník!$W565,""))</f>
        <v/>
      </c>
      <c r="FJ565" s="63" t="str">
        <f>IF($FB565&lt;&gt;"",IF(AND($FB565&gt;=FJ$2,$FB565&lt;=FJ$3),Deník!$W565,""))</f>
        <v/>
      </c>
      <c r="FK565" s="63" t="str">
        <f>IF($FB565&lt;&gt;"",IF(AND($FB565&gt;=FK$2,$FB565&lt;=FK$3),Deník!$W565,""))</f>
        <v/>
      </c>
      <c r="FL565" s="63" t="str">
        <f>IF($FB565&lt;&gt;"",IF(AND($FB565&gt;=FL$2,$FB565&lt;=FL$3),Deník!$W565,""))</f>
        <v/>
      </c>
      <c r="FM565" s="63" t="str">
        <f>IF($FB565&lt;&gt;"",IF(AND($FB565&gt;=FM$2,$FB565&lt;=FM$3),Deník!$W565,""))</f>
        <v/>
      </c>
      <c r="FN565" s="13"/>
      <c r="FO565" s="20" t="str">
        <f>IF(Deník!$W565&gt;1,Deník!$W565,"")</f>
        <v/>
      </c>
      <c r="FP565" s="20" t="str">
        <f>IF(Deník!$W565&lt;0,Deník!$W565,"")</f>
        <v/>
      </c>
      <c r="FQ565" s="17"/>
      <c r="FS565" s="233"/>
      <c r="FT565" s="233" t="str">
        <f>IF(Deník!$W565&lt;&gt;"",IF(Deník!$Y565=Statistika!$F$78,Deník!$W565,""),"")</f>
        <v/>
      </c>
      <c r="FU565" s="233" t="str">
        <f>IF(Deník!$W565&lt;&gt;"",IF(Deník!$Y565=Statistika!$F$79,Deník!$W565,""),"")</f>
        <v/>
      </c>
      <c r="FV565" s="233" t="str">
        <f>IF(Deník!$W565&lt;&gt;"",IF(Deník!$Y565=Statistika!$F$80,Deník!$W565,""),"")</f>
        <v/>
      </c>
      <c r="FW565" s="233" t="str">
        <f>IF(Deník!$W565&lt;&gt;"",IF(Deník!$Y565=Statistika!$F$81,Deník!$W565,""),"")</f>
        <v/>
      </c>
      <c r="FX565" s="233" t="str">
        <f>IF(Deník!$W565&lt;&gt;"",IF(Deník!$Y565=Statistika!$F$82,Deník!$W565,""),"")</f>
        <v/>
      </c>
      <c r="FY565" s="233" t="str">
        <f>IF(Deník!$W565&lt;&gt;"",IF(Deník!$Y565=Statistika!$F$83,Deník!$W565,""),"")</f>
        <v/>
      </c>
      <c r="FZ565" s="233" t="str">
        <f>IF(Deník!$W565&lt;&gt;"",IF(Deník!$Y565=Statistika!$F$84,Deník!$W565,""),"")</f>
        <v/>
      </c>
      <c r="GA565" s="233" t="str">
        <f>IF(Deník!$W565&lt;&gt;"",IF(Deník!$Y565=Statistika!$F$85,Deník!$W565,""),"")</f>
        <v/>
      </c>
      <c r="GB565" s="233" t="str">
        <f>IF(Deník!$W565&lt;&gt;"",IF(Deník!$Y565=Statistika!$F$86,Deník!$W565,""),"")</f>
        <v/>
      </c>
      <c r="GC565" s="233" t="str">
        <f>IF(Deník!$W565&lt;&gt;"",IF(Deník!$Y565=Statistika!$F$87,Deník!$W565,""),"")</f>
        <v/>
      </c>
      <c r="GD565" s="233" t="str">
        <f>IF(Deník!$W565&lt;&gt;"",IF(Deník!$Y565=Statistika!$F$88,Deník!$W565,""),"")</f>
        <v/>
      </c>
      <c r="GE565" s="233" t="str">
        <f>IF(Deník!$W565&lt;&gt;"",IF(Deník!$Y565=Statistika!$F$89,Deník!$W565,""),"")</f>
        <v/>
      </c>
      <c r="GF565" s="233" t="str">
        <f>IF(Deník!$W565&lt;&gt;"",IF(Deník!$Y565=Statistika!$F$90,Deník!$W565,""),"")</f>
        <v/>
      </c>
      <c r="GG565" s="233" t="str">
        <f>IF(Deník!$W565&lt;&gt;"",IF(Deník!$Y565=Statistika!$F$91,Deník!$W565,""),"")</f>
        <v/>
      </c>
      <c r="GH565" s="233"/>
      <c r="GI565" s="233" t="str">
        <f>IF(Deník!$W565&lt;&gt;"",IF(Deník!$AB565=Statistika!$L$100,Deník!$W565,""),"")</f>
        <v/>
      </c>
      <c r="GJ565" s="233" t="str">
        <f>IF(Deník!$W565&lt;&gt;"",IF(Deník!$AB565=Statistika!$L$101,Deník!$W565,""),"")</f>
        <v/>
      </c>
      <c r="GK565" s="233" t="str">
        <f>IF(Deník!$W565&lt;&gt;"",IF(Deník!$AB565=Statistika!$L$102,Deník!$W565,""),"")</f>
        <v/>
      </c>
      <c r="GL565" s="233" t="str">
        <f>IF(Deník!$W565&lt;&gt;"",IF(Deník!$AB565=Statistika!$L$103,Deník!$W565,""),"")</f>
        <v/>
      </c>
      <c r="GM565" s="233" t="str">
        <f>IF(Deník!$W565&lt;&gt;"",IF(Deník!$AB565=Statistika!$L$104,Deník!$W565,""),"")</f>
        <v/>
      </c>
      <c r="GN565" s="233" t="str">
        <f>IF(Deník!$W565&lt;&gt;"",IF(Deník!$AB565=Statistika!$L$105,Deník!$W565,""),"")</f>
        <v/>
      </c>
      <c r="GO565" s="233" t="str">
        <f>IF(Deník!$W565&lt;&gt;"",IF(Deník!$AB565=Statistika!$L$106,Deník!$W565,""),"")</f>
        <v/>
      </c>
      <c r="GP565" s="233" t="str">
        <f>IF(Deník!$W565&lt;&gt;"",IF(Deník!$AB565=Statistika!$L$107,Deník!$W565,""),"")</f>
        <v/>
      </c>
      <c r="GQ565" s="233" t="str">
        <f>IF(Deník!$W565&lt;&gt;"",IF(Deník!$AB565=Statistika!$L$108,Deník!$W565,""),"")</f>
        <v/>
      </c>
      <c r="GS565" s="233" t="str">
        <f>IF(Deník!$W565&lt;0,IF(Deník!$AC565=Statistika!$F$117,Deník!$W565,""),"")</f>
        <v/>
      </c>
      <c r="GT565" s="233" t="str">
        <f>IF(Deník!$W565&lt;0,IF(Deník!$AC565=Statistika!$F$118,Deník!$W565,""),"")</f>
        <v/>
      </c>
      <c r="GU565" s="233" t="str">
        <f>IF(Deník!$W565&lt;0,IF(Deník!$AC565=Statistika!$F$119,Deník!$W565,""),"")</f>
        <v/>
      </c>
      <c r="GV565" s="233" t="str">
        <f>IF(Deník!$W565&lt;0,IF(Deník!$AC565=Statistika!$F$120,Deník!$W565,""),"")</f>
        <v/>
      </c>
      <c r="GW565" s="233" t="str">
        <f>IF(Deník!$W565&lt;0,IF(Deník!$AC565=Statistika!$F$121,Deník!$W565,""),"")</f>
        <v/>
      </c>
      <c r="GX565" s="233" t="str">
        <f>IF(Deník!$W565&lt;0,IF(Deník!$AC565=Statistika!$F$122,Deník!$W565,""),"")</f>
        <v/>
      </c>
      <c r="GY565" s="233" t="str">
        <f>IF(Deník!$W565&lt;0,IF(Deník!$AC565=Statistika!$F$123,Deník!$W565,""),"")</f>
        <v/>
      </c>
      <c r="GZ565" s="233" t="str">
        <f>IF(Deník!$W565&lt;0,IF(Deník!$AC565=Statistika!$F$124,Deník!$W565,""),"")</f>
        <v/>
      </c>
      <c r="HA565" s="233" t="str">
        <f>IF(Deník!$W565&lt;0,IF(Deník!$AC565=Statistika!$F$125,Deník!$W565,""),"")</f>
        <v/>
      </c>
      <c r="HC565" s="233" t="str">
        <f>IF(Deník!$W565&lt;0,IF(Deník!$AD565=Statistika!$F$133,Deník!$W565,""),"")</f>
        <v/>
      </c>
      <c r="HD565" s="233" t="str">
        <f>IF(Deník!$W565&lt;0,IF(Deník!$AD565=Statistika!$F$134,Deník!$W565,""),"")</f>
        <v/>
      </c>
      <c r="HE565" s="233" t="str">
        <f>IF(Deník!$W565&lt;0,IF(Deník!$AD565=Statistika!$F$135,Deník!$W565,""),"")</f>
        <v/>
      </c>
      <c r="HF565" s="233" t="str">
        <f>IF(Deník!$W565&lt;0,IF(Deník!$AD565=Statistika!$F$136,Deník!$W565,""),"")</f>
        <v/>
      </c>
      <c r="HG565" s="233" t="str">
        <f>IF(Deník!$W565&lt;0,IF(Deník!$AD565=Statistika!$F$137,Deník!$W565,""),"")</f>
        <v/>
      </c>
      <c r="ID565" s="8">
        <f>Tabulka4[[#This Row],[Sloupec3]]</f>
        <v>0</v>
      </c>
      <c r="IE565" s="17" t="str">
        <f>IF(AND([1]Deník!$C565&gt;='[1]Měsíční shrnutí'!$D$1,[1]Deník!$C565&lt;='[1]Měsíční shrnutí'!$F$1),[1]Deník!$X565,"")</f>
        <v/>
      </c>
    </row>
    <row r="566" spans="1:239">
      <c r="A566" s="8">
        <f>Deník!C567</f>
        <v>0</v>
      </c>
      <c r="B566" s="50" t="str">
        <f>Deník!R567</f>
        <v/>
      </c>
      <c r="C566" s="102" t="str">
        <f>IF(AND(Deník!R567&gt;1,Deník!R567&lt;&gt;""),1,"")</f>
        <v/>
      </c>
      <c r="D566" s="102" t="str">
        <f>IF(AND(Deník!R567&lt;=0,Deník!R567&lt;&gt;""),1,"")</f>
        <v/>
      </c>
      <c r="E566" s="103" t="str">
        <f>IF(AND(Deník!R567&gt;=0,Deník!R567&lt;=1),1,"")</f>
        <v/>
      </c>
      <c r="F566" s="79" t="str">
        <f>IF(Deník!R567&lt;&gt;"",Deník!R567+F565,"")</f>
        <v/>
      </c>
      <c r="G566" s="85"/>
      <c r="H566" s="54" t="str">
        <f>IF(MONTH(Deník!$C566)=H$2,IF(AND(Deník!$R566&gt;=0,Deník!$R566&lt;=1),"BE",Deník!$R566),"")</f>
        <v/>
      </c>
      <c r="I566" s="11" t="str">
        <f>IF(MONTH(Deník!$C566)=I$2,IF(AND(Deník!$R566&gt;=0,Deník!$R566&lt;=1),"BE",Deník!$R566),"")</f>
        <v/>
      </c>
      <c r="J566" s="11" t="str">
        <f>IF(MONTH(Deník!$C566)=J$2,IF(AND(Deník!$R566&gt;=0,Deník!$R566&lt;=1),"BE",Deník!$R566),"")</f>
        <v/>
      </c>
      <c r="K566" s="11" t="str">
        <f>IF(MONTH(Deník!$C566)=K$2,IF(AND(Deník!$R566&gt;=0,Deník!$R566&lt;=1),"BE",Deník!$R566),"")</f>
        <v/>
      </c>
      <c r="L566" s="11" t="str">
        <f>IF(MONTH(Deník!$C566)=L$2,IF(AND(Deník!$R566&gt;=0,Deník!$R566&lt;=1),"BE",Deník!$R566),"")</f>
        <v/>
      </c>
      <c r="M566" s="11" t="str">
        <f>IF(MONTH(Deník!$C566)=M$2,IF(AND(Deník!$R566&gt;=0,Deník!$R566&lt;=1),"BE",Deník!$R566),"")</f>
        <v/>
      </c>
      <c r="N566" s="11" t="str">
        <f>IF(MONTH(Deník!$C566)=N$2,IF(AND(Deník!$R566&gt;=0,Deník!$R566&lt;=1),"BE",Deník!$R566),"")</f>
        <v/>
      </c>
      <c r="O566" s="11" t="str">
        <f>IF(MONTH(Deník!$C566)=O$2,IF(AND(Deník!$R566&gt;=0,Deník!$R566&lt;=1),"BE",Deník!$R566),"")</f>
        <v/>
      </c>
      <c r="P566" s="11" t="str">
        <f>IF(MONTH(Deník!$C566)=P$2,IF(AND(Deník!$R566&gt;=0,Deník!$R566&lt;=1),"BE",Deník!$R566),"")</f>
        <v/>
      </c>
      <c r="Q566" s="11" t="str">
        <f>IF(MONTH(Deník!$C566)=Q$2,IF(AND(Deník!$R566&gt;=0,Deník!$R566&lt;=1),"BE",Deník!$R566),"")</f>
        <v/>
      </c>
      <c r="R566" s="11" t="str">
        <f>IF(MONTH(Deník!$C566)=R$2,IF(AND(Deník!$R566&gt;=0,Deník!$R566&lt;=1),"BE",Deník!$R566),"")</f>
        <v/>
      </c>
      <c r="S566" s="57" t="str">
        <f>IF(MONTH(Deník!$C566)=S$2,IF(AND(Deník!$R566&gt;=0,Deník!$R566&lt;=1),"BE",Deník!$R566),"")</f>
        <v/>
      </c>
      <c r="U566" s="12"/>
      <c r="V566" s="12"/>
      <c r="X566" s="600" t="str">
        <f>IF(Deník!$R566&lt;&gt;"",IF(Deník!$B566=Statistika!$F$63,IF(AND(Deník!$R566&gt;=0,Deník!$R566&lt;=1),"BE",Deník!$R566),""),"")</f>
        <v/>
      </c>
      <c r="Y566" s="13" t="str">
        <f>IF(Deník!$R566&lt;&gt;"",IF(Deník!$B566=Statistika!$F$64,IF(AND(Deník!$R566&gt;=0,Deník!$R566&lt;=1),"BE",Deník!$R566),""),"")</f>
        <v/>
      </c>
      <c r="Z566" s="13" t="str">
        <f>IF(Deník!$R566&lt;&gt;"",IF(Deník!$B566=Statistika!$F$65,IF(AND(Deník!$R566&gt;=0,Deník!$R566&lt;=1),"BE",Deník!$R566),""),"")</f>
        <v/>
      </c>
      <c r="AA566" s="13" t="str">
        <f>IF(Deník!$R566&lt;&gt;"",IF(Deník!$B566=Statistika!$F$66,IF(AND(Deník!$R566&gt;=0,Deník!$R566&lt;=1),"BE",Deník!$R566),""),"")</f>
        <v/>
      </c>
      <c r="AB566" s="13" t="str">
        <f>IF(Deník!$R566&lt;&gt;"",IF(Deník!$B566=Statistika!$F$67,IF(AND(Deník!$R566&gt;=0,Deník!$R566&lt;=1),"BE",Deník!$R566),""),"")</f>
        <v/>
      </c>
      <c r="AC566" s="13" t="str">
        <f>IF(Deník!$R566&lt;&gt;"",IF(Deník!$B566=Statistika!$F$68,IF(AND(Deník!$R566&gt;=0,Deník!$R566&lt;=1),"BE",Deník!$R566),""),"")</f>
        <v/>
      </c>
      <c r="AD566" s="13" t="str">
        <f>IF(Deník!$R566&lt;&gt;"",IF(Deník!$B566=Statistika!$F$69,IF(AND(Deník!$R566&gt;=0,Deník!$R566&lt;=1),"BE",Deník!$R566),""),"")</f>
        <v/>
      </c>
      <c r="AE566" s="601" t="str">
        <f>IF(Deník!$R566&lt;&gt;"",IF(Deník!$B566=Statistika!$F$70,IF(AND(Deník!$R566&gt;=0,Deník!$R566&lt;=1),"BE",Deník!$R566),""),"")</f>
        <v/>
      </c>
      <c r="AF566" s="90"/>
      <c r="AG566" s="63" t="str">
        <f>IF(Deník!$R566&lt;&gt;"",IF(Deník!$J566="L",IF(AND(Deník!$R566&gt;=0,Deník!$R566&lt;=1),"BE",Deník!$R566),""),"")</f>
        <v/>
      </c>
      <c r="AH566" s="13" t="str">
        <f>IF(Deník!$R566&lt;&gt;"",IF(Deník!$J566="S",IF(AND(Deník!$R566&gt;=0,Deník!$R566&lt;=1),"BE",Deník!$R566),""),"")</f>
        <v/>
      </c>
      <c r="AI566" s="95"/>
      <c r="AJ566" s="71" t="str">
        <f>IF(Deník!N567&lt;&gt;"",Deník!N567*-1,"")</f>
        <v/>
      </c>
      <c r="AK566" s="88"/>
      <c r="AL566" s="63" t="str">
        <f>IF(WEEKDAY(Deník!$C566,2)=1,IF(AND(Deník!$R566&gt;=0,Deník!$R566&lt;=1),"BE",Deník!$R566),"")</f>
        <v/>
      </c>
      <c r="AM566" s="13" t="str">
        <f>IF(WEEKDAY(Deník!$C566,2)=2,IF(AND(Deník!$R566&gt;=0,Deník!$R566&lt;=1),"BE",Deník!$R566),"")</f>
        <v/>
      </c>
      <c r="AN566" s="13" t="str">
        <f>IF(WEEKDAY(Deník!$C566,2)=3,IF(AND(Deník!$R566&gt;=0,Deník!$R566&lt;=1),"BE",Deník!$R566),"")</f>
        <v/>
      </c>
      <c r="AO566" s="13" t="str">
        <f>IF(WEEKDAY(Deník!$C566,2)=4,IF(AND(Deník!$R566&gt;=0,Deník!$R566&lt;=1),"BE",Deník!$R566),"")</f>
        <v/>
      </c>
      <c r="AP566" s="60" t="str">
        <f>IF(WEEKDAY(Deník!$C566,2)=5,IF(AND(Deník!$R566&gt;=0,Deník!$R566&lt;=1),"BE",Deník!$R566),"")</f>
        <v/>
      </c>
      <c r="AQ566" s="99"/>
      <c r="AR566" s="100">
        <f>Deník!D566</f>
        <v>0</v>
      </c>
      <c r="AS566" s="63" t="str">
        <f>IF(Deník!$D566&lt;&gt;"",IF(AND(Deník!$D566&gt;=AS$2,Deník!$D566&lt;=AS$3),IF(AND(Deník!$R566&gt;=0,Deník!$R566&lt;=1),"BE",Deník!$R566),""),"")</f>
        <v/>
      </c>
      <c r="AT566" s="63" t="str">
        <f>IF(Deník!$D566&lt;&gt;"",IF(AND(Deník!$D566&gt;=AT$2,Deník!$D566&lt;=AT$3),IF(AND(Deník!$R566&gt;=0,Deník!$R566&lt;=1),"BE",Deník!$R566),""),"")</f>
        <v/>
      </c>
      <c r="AU566" s="63" t="str">
        <f>IF(Deník!$D566&lt;&gt;"",IF(AND(Deník!$D566&gt;=AU$2,Deník!$D566&lt;=AU$3),IF(AND(Deník!$R566&gt;=0,Deník!$R566&lt;=1),"BE",Deník!$R566),""),"")</f>
        <v/>
      </c>
      <c r="AV566" s="63" t="str">
        <f>IF(Deník!$D566&lt;&gt;"",IF(AND(Deník!$D566&gt;=AV$2,Deník!$D566&lt;=AV$3),IF(AND(Deník!$R566&gt;=0,Deník!$R566&lt;=1),"BE",Deník!$R566),""),"")</f>
        <v/>
      </c>
      <c r="AW566" s="63" t="str">
        <f>IF(Deník!$D566&lt;&gt;"",IF(AND(Deník!$D566&gt;=AW$2,Deník!$D566&lt;=AW$3),IF(AND(Deník!$R566&gt;=0,Deník!$R566&lt;=1),"BE",Deník!$R566),""),"")</f>
        <v/>
      </c>
      <c r="AX566" s="63" t="str">
        <f>IF(Deník!$D566&lt;&gt;"",IF(AND(Deník!$D566&gt;=AX$2,Deník!$D566&lt;=AX$3),IF(AND(Deník!$R566&gt;=0,Deník!$R566&lt;=1),"BE",Deník!$R566),""),"")</f>
        <v/>
      </c>
      <c r="AY566" s="63" t="str">
        <f>IF(Deník!$D566&lt;&gt;"",IF(AND(Deník!$D566&gt;=AY$2,Deník!$D566&lt;=AY$3),IF(AND(Deník!$R566&gt;=0,Deník!$R566&lt;=1),"BE",Deník!$R566),""),"")</f>
        <v/>
      </c>
      <c r="AZ566" s="63" t="str">
        <f>IF(Deník!$D566&lt;&gt;"",IF(AND(Deník!$D566&gt;=AZ$2,Deník!$D566&lt;=AZ$3),IF(AND(Deník!$R566&gt;=0,Deník!$R566&lt;=1),"BE",Deník!$R566),""),"")</f>
        <v/>
      </c>
      <c r="BA566" s="63" t="str">
        <f>IF(Deník!$D566&lt;&gt;"",IF(AND(Deník!$D566&gt;=BA$2,Deník!$D566&lt;=BA$3),IF(AND(Deník!$R566&gt;=0,Deník!$R566&lt;=1),"BE",Deník!$R566),""),"")</f>
        <v/>
      </c>
      <c r="BB566" s="63" t="str">
        <f>IF(Deník!$D566&lt;&gt;"",IF(AND(Deník!$D566&gt;=BB$2,Deník!$D566&lt;=BB$3),IF(AND(Deník!$R566&gt;=0,Deník!$R566&lt;=1),"BE",Deník!$R566),""),"")</f>
        <v/>
      </c>
      <c r="BC566" s="71" t="str">
        <f>IF(Deník!$D566&lt;&gt;"",IF(AND(Deník!$D566&gt;=BC$2,Deník!$D566&lt;=BC$3),IF(AND(Deník!$R566&gt;=0,Deník!$R566&lt;=1),"BE",Deník!$R566),""),"")</f>
        <v/>
      </c>
      <c r="BD566" s="20" t="str">
        <f>IF(Deník!$J567="S",(Deník!$M567-Deník!$K567),IF(Deník!$J567="L",(Deník!$K567-Deník!$M567),""))</f>
        <v/>
      </c>
      <c r="BE566" s="20" t="str">
        <f>IF(Deník!$J567="S",(Deník!$K567-Deník!$O567),IF(Deník!$J567="L",(Deník!$O567-Deník!$K567),""))</f>
        <v/>
      </c>
      <c r="BF566" s="20" t="str">
        <f>IF(Deník!$J567="S",(Deník!$K567-Deník!$L567),IF(Deník!$J567="L",(Deník!$L567-Deník!$K567),""))</f>
        <v/>
      </c>
      <c r="BG566" s="20" t="str">
        <f>IF(Deník!$J567="S",(Deník!$K567-Deník!$S567),IF(Deník!$J567="L",(Deník!$S567-Deník!$K567),""))</f>
        <v/>
      </c>
      <c r="BH566" s="20" t="str">
        <f>IF(Deník!$J567="S",(Deník!$K567-Deník!$U567),IF(Deník!$J567="L",(Deník!$U567-Deník!$K567),""))</f>
        <v/>
      </c>
      <c r="BI566" s="20" t="str">
        <f>IF(Deník!$R566&gt;1,Deník!$R566,"")</f>
        <v/>
      </c>
      <c r="BJ566" s="20" t="str">
        <f>IF(Deník!$R566&lt;0,Deník!$R566,"")</f>
        <v/>
      </c>
      <c r="BK566" s="17"/>
      <c r="BM566" s="233" t="str">
        <f>IF(Deník!$R566&lt;&gt;"",IF(Deník!$Y566=Statistika!$F$78,IF(AND(Deník!$R566&gt;=0,Deník!$R566&lt;=1),"BE",Deník!$R566),""),"")</f>
        <v/>
      </c>
      <c r="BN566" s="233" t="str">
        <f>IF(Deník!$R566&lt;&gt;"",IF(Deník!$Y566=Statistika!$F$79,IF(AND(Deník!$R566&gt;=0,Deník!$R566&lt;=1),"BE",Deník!$R566),""),"")</f>
        <v/>
      </c>
      <c r="BO566" s="233" t="str">
        <f>IF(Deník!$R566&lt;&gt;"",IF(Deník!$Y566=Statistika!$F$80,IF(AND(Deník!$R566&gt;=0,Deník!$R566&lt;=1),"BE",Deník!$R566),""),"")</f>
        <v/>
      </c>
      <c r="BP566" s="233" t="str">
        <f>IF(Deník!$R566&lt;&gt;"",IF(Deník!$Y566=Statistika!$F$81,IF(AND(Deník!$R566&gt;=0,Deník!$R566&lt;=1),"BE",Deník!$R566),""),"")</f>
        <v/>
      </c>
      <c r="BQ566" s="233" t="str">
        <f>IF(Deník!$R566&lt;&gt;"",IF(Deník!$Y566=Statistika!$F$82,IF(AND(Deník!$R566&gt;=0,Deník!$R566&lt;=1),"BE",Deník!$R566),""),"")</f>
        <v/>
      </c>
      <c r="BR566" s="233" t="str">
        <f>IF(Deník!$R566&lt;&gt;"",IF(Deník!$Y566=Statistika!$F$83,IF(AND(Deník!$R566&gt;=0,Deník!$R566&lt;=1),"BE",Deník!$R566),""),"")</f>
        <v/>
      </c>
      <c r="BS566" s="233" t="str">
        <f>IF(Deník!$R566&lt;&gt;"",IF(Deník!$Y566=Statistika!$F$84,IF(AND(Deník!$R566&gt;=0,Deník!$R566&lt;=1),"BE",Deník!$R566),""),"")</f>
        <v/>
      </c>
      <c r="BT566" s="233" t="str">
        <f>IF(Deník!$R566&lt;&gt;"",IF(Deník!$Y566=Statistika!$F$85,IF(AND(Deník!$R566&gt;=0,Deník!$R566&lt;=1),"BE",Deník!$R566),""),"")</f>
        <v/>
      </c>
      <c r="BU566" s="233" t="str">
        <f>IF(Deník!$R566&lt;&gt;"",IF(Deník!$Y566=Statistika!$F$86,IF(AND(Deník!$R566&gt;=0,Deník!$R566&lt;=1),"BE",Deník!$R566),""),"")</f>
        <v/>
      </c>
      <c r="BV566" s="233" t="str">
        <f>IF(Deník!$R566&lt;&gt;"",IF(Deník!$Y566=Statistika!$F$87,IF(AND(Deník!$R566&gt;=0,Deník!$R566&lt;=1),"BE",Deník!$R566),""),"")</f>
        <v/>
      </c>
      <c r="BW566" s="233" t="str">
        <f>IF(Deník!$R566&lt;&gt;"",IF(Deník!$Y566=Statistika!$F$88,IF(AND(Deník!$R566&gt;=0,Deník!$R566&lt;=1),"BE",Deník!$R566),""),"")</f>
        <v/>
      </c>
      <c r="BX566" s="233" t="str">
        <f>IF(Deník!$R566&lt;&gt;"",IF(Deník!$Y566=Statistika!$F$89,IF(AND(Deník!$R566&gt;=0,Deník!$R566&lt;=1),"BE",Deník!$R566),""),"")</f>
        <v/>
      </c>
      <c r="BY566" s="233" t="str">
        <f>IF(Deník!$R566&lt;&gt;"",IF(Deník!$Y566=Statistika!$F$90,IF(AND(Deník!$R566&gt;=0,Deník!$R566&lt;=1),"BE",Deník!$R566),""),"")</f>
        <v/>
      </c>
      <c r="BZ566" s="233" t="str">
        <f>IF(Deník!$R566&lt;&gt;"",IF(Deník!$Y566=Statistika!$F$91,IF(AND(Deník!$R566&gt;=0,Deník!$R566&lt;=1),"BE",Deník!$R566),""),"")</f>
        <v/>
      </c>
      <c r="CA566" s="233"/>
      <c r="CB566" s="233" t="str">
        <f>IF(Deník!$R566&lt;&gt;"",IF(Deník!$AB566="SL",IF(AND(Deník!$R566&gt;=0,Deník!$R566&lt;=1),"BE",Deník!$R566),""),"")</f>
        <v/>
      </c>
      <c r="CC566" s="233" t="str">
        <f>IF(Deník!$R566&lt;&gt;"",IF(Deník!$AB566="BE10",IF(AND(Deník!$R566&gt;=0,Deník!$R566&lt;=1),"BE",Deník!$R566),""),"")</f>
        <v/>
      </c>
      <c r="CD566" s="233" t="str">
        <f>IF(Deník!$R566&lt;&gt;"",IF(Deník!$AB566="BE15",IF(AND(Deník!$R566&gt;=0,Deník!$R566&lt;=1),"BE",Deník!$R566),""),"")</f>
        <v/>
      </c>
      <c r="CE566" s="233" t="str">
        <f>IF(Deník!$R566&lt;&gt;"",IF(Deník!$AB566="BE20",IF(AND(Deník!$R566&gt;=0,Deník!$R566&lt;=1),"BE",Deník!$R566),""),"")</f>
        <v/>
      </c>
      <c r="CF566" s="233" t="str">
        <f>IF(Deník!$R566&lt;&gt;"",IF(Deník!$AB566="TP1",IF(AND(Deník!$R566&gt;=0,Deník!$R566&lt;=1),"BE",Deník!$R566),""),"")</f>
        <v/>
      </c>
      <c r="CG566" s="233" t="str">
        <f>IF(Deník!$R566&lt;&gt;"",IF(Deník!$AB566="TP2",IF(AND(Deník!$R566&gt;=0,Deník!$R566&lt;=1),"BE",Deník!$R566),""),"")</f>
        <v/>
      </c>
      <c r="CH566" s="233" t="str">
        <f>IF(Deník!$R566&lt;&gt;"",IF(Deník!$AB566="TP3",IF(AND(Deník!$R566&gt;=0,Deník!$R566&lt;=1),"BE",Deník!$R566),""),"")</f>
        <v/>
      </c>
      <c r="CI566" s="233" t="str">
        <f>IF(Deník!$R566&lt;&gt;"",IF(Deník!$AB566="Trailing SL",IF(AND(Deník!$R566&gt;=0,Deník!$R566&lt;=1),"BE",Deník!$R566),""),"")</f>
        <v/>
      </c>
      <c r="CJ566" s="233" t="str">
        <f>IF(Deník!$R566&lt;&gt;"",IF(Deník!$AB566="Manual",IF(AND(Deník!$R566&gt;=0,Deník!$R566&lt;=1),"BE",Deník!$R566),""),"")</f>
        <v/>
      </c>
      <c r="CK566" s="233"/>
      <c r="CL566" s="233" t="str">
        <f>IF(Deník!$R566&lt;0,IF(Deník!$AC566=Statistika!$F$117,Deník!$R566,""),"")</f>
        <v/>
      </c>
      <c r="CM566" s="233" t="str">
        <f>IF(Deník!$R566&lt;0,IF(Deník!$AC566=Statistika!$F$118,Deník!$R566,""),"")</f>
        <v/>
      </c>
      <c r="CN566" s="233" t="str">
        <f>IF(Deník!$R566&lt;0,IF(Deník!$AC566=Statistika!$F$119,Deník!$R566,""),"")</f>
        <v/>
      </c>
      <c r="CO566" s="233" t="str">
        <f>IF(Deník!$R566&lt;0,IF(Deník!$AC566=Statistika!$F$120,Deník!$R566,""),"")</f>
        <v/>
      </c>
      <c r="CP566" s="233" t="str">
        <f>IF(Deník!$R566&lt;0,IF(Deník!$AC566=Statistika!$F$121,Deník!$R566,""),"")</f>
        <v/>
      </c>
      <c r="CQ566" s="233" t="str">
        <f>IF(Deník!$R566&lt;0,IF(Deník!$AC566=Statistika!$F$122,Deník!$R566,""),"")</f>
        <v/>
      </c>
      <c r="CR566" s="233" t="str">
        <f>IF(Deník!$R566&lt;0,IF(Deník!$AC566=Statistika!$F$123,Deník!$R566,""),"")</f>
        <v/>
      </c>
      <c r="CS566" s="233" t="str">
        <f>IF(Deník!$R566&lt;0,IF(Deník!$AC566=Statistika!$F$124,Deník!$R566,""),"")</f>
        <v/>
      </c>
      <c r="CT566" s="233" t="str">
        <f>IF(Deník!$R566&lt;0,IF(Deník!$AC566=Statistika!$F$125,Deník!$R566,""),"")</f>
        <v/>
      </c>
      <c r="CU566" s="233"/>
      <c r="CV566" s="233" t="str">
        <f>IF(Deník!$R566&lt;0,IF(Deník!$AD566=$CV$2,Deník!$R566,""),"")</f>
        <v/>
      </c>
      <c r="CW566" s="233" t="str">
        <f>IF(Deník!$R566&lt;0,IF(Deník!$AD566=$CW$2,Deník!$R566,""),"")</f>
        <v/>
      </c>
      <c r="CX566" s="233" t="str">
        <f>IF(Deník!$R566&lt;0,IF(Deník!$AD566=$CX$2,Deník!$R566,""),"")</f>
        <v/>
      </c>
      <c r="CY566" s="233" t="str">
        <f>IF(Deník!$R566&lt;0,IF(Deník!$AD566=$CY$2,Deník!$R566,""),"")</f>
        <v/>
      </c>
      <c r="CZ566" s="233" t="str">
        <f>IF(Deník!$R566&lt;0,IF(Deník!$AD566=$CZ$2,Deník!$R566,""),"")</f>
        <v/>
      </c>
      <c r="DL566" s="221">
        <f t="shared" si="22"/>
        <v>93847.029999999984</v>
      </c>
      <c r="DM566" s="220">
        <f t="shared" si="21"/>
        <v>-6.1529700000000132E-2</v>
      </c>
      <c r="DO566" s="50">
        <f>Deník!W567</f>
        <v>0</v>
      </c>
      <c r="DP566" s="102" t="str">
        <f>IF(AND(Deník!W567&gt;0),1,"")</f>
        <v/>
      </c>
      <c r="DQ566" s="102">
        <f>IF(AND(Deník!W567&lt;=0),1,"")</f>
        <v>1</v>
      </c>
      <c r="DR566" s="227"/>
      <c r="DS566" s="228"/>
      <c r="DT566" s="85"/>
      <c r="DU566" s="54">
        <f>IF(MONTH(Deník!$C566)=DU$2,Deník!$W566,"")</f>
        <v>0</v>
      </c>
      <c r="DV566" s="222" t="str">
        <f>IF(MONTH(Deník!$C566)=DV$2,Deník!$W566,"")</f>
        <v/>
      </c>
      <c r="DW566" s="222" t="str">
        <f>IF(MONTH(Deník!$C566)=DW$2,Deník!$W566,"")</f>
        <v/>
      </c>
      <c r="DX566" s="222" t="str">
        <f>IF(MONTH(Deník!$C566)=DX$2,Deník!$W566,"")</f>
        <v/>
      </c>
      <c r="DY566" s="222" t="str">
        <f>IF(MONTH(Deník!$C566)=DY$2,Deník!$W566,"")</f>
        <v/>
      </c>
      <c r="DZ566" s="222" t="str">
        <f>IF(MONTH(Deník!$C566)=DZ$2,Deník!$W566,"")</f>
        <v/>
      </c>
      <c r="EA566" s="222" t="str">
        <f>IF(MONTH(Deník!$C566)=EA$2,Deník!$W566,"")</f>
        <v/>
      </c>
      <c r="EB566" s="222" t="str">
        <f>IF(MONTH(Deník!$C566)=EB$2,Deník!$W566,"")</f>
        <v/>
      </c>
      <c r="EC566" s="222" t="str">
        <f>IF(MONTH(Deník!$C566)=EC$2,Deník!$W566,"")</f>
        <v/>
      </c>
      <c r="ED566" s="222" t="str">
        <f>IF(MONTH(Deník!$C566)=ED$2,Deník!$W566,"")</f>
        <v/>
      </c>
      <c r="EE566" s="222" t="str">
        <f>IF(MONTH(Deník!$C566)=EE$2,Deník!$W566,"")</f>
        <v/>
      </c>
      <c r="EF566" s="222" t="str">
        <f>IF(MONTH(Deník!$C566)=EF$2,Deník!$W566,"")</f>
        <v/>
      </c>
      <c r="EI566" s="600" t="str">
        <f>IF(Deník!$W566&lt;&gt;"",IF(Deník!$B566=Statistika!$F$63,Deník!$W566,""),"")</f>
        <v/>
      </c>
      <c r="EJ566" s="13" t="str">
        <f>IF(Deník!$W566&lt;&gt;"",IF(Deník!$B566=Statistika!$F$64,Deník!$W566,""),"")</f>
        <v/>
      </c>
      <c r="EK566" s="13" t="str">
        <f>IF(Deník!$W566&lt;&gt;"",IF(Deník!$B566=Statistika!$F$65,Deník!$W566,""),"")</f>
        <v/>
      </c>
      <c r="EL566" s="13" t="str">
        <f>IF(Deník!$W566&lt;&gt;"",IF(Deník!$B566=Statistika!$F$66,Deník!$W566,""),"")</f>
        <v/>
      </c>
      <c r="EM566" s="13" t="str">
        <f>IF(Deník!$W566&lt;&gt;"",IF(Deník!$B566=Statistika!$F$67,Deník!$W566,""),"")</f>
        <v/>
      </c>
      <c r="EN566" s="13" t="str">
        <f>IF(Deník!$W566&lt;&gt;"",IF(Deník!$B566=Statistika!$F$68,Deník!$W566,""),"")</f>
        <v/>
      </c>
      <c r="EO566" s="13" t="str">
        <f>IF(Deník!$W566&lt;&gt;"",IF(Deník!$B566=Statistika!$F$69,Deník!$W566,""),"")</f>
        <v/>
      </c>
      <c r="EP566" s="601" t="str">
        <f>IF(Deník!$W566&lt;&gt;"",IF(Deník!$B566=Statistika!$F$70,Deník!$W566,""),"")</f>
        <v/>
      </c>
      <c r="EQ566" s="90"/>
      <c r="ER566" s="63" t="str">
        <f>IF(Deník!$W566&lt;&gt;"",IF(Deník!$J566="L",Deník!$W566,""),"")</f>
        <v/>
      </c>
      <c r="ES566" s="13" t="str">
        <f>IF(Deník!$W566&lt;&gt;"",IF(Deník!$J566="S",Deník!$W566,""),"")</f>
        <v/>
      </c>
      <c r="ET566" s="95"/>
      <c r="EU566" s="88"/>
      <c r="EV566" s="63" t="str">
        <f>IF(WEEKDAY(Deník!$C566,2)=1,Deník!$W566,"")</f>
        <v/>
      </c>
      <c r="EW566" s="13" t="str">
        <f>IF(WEEKDAY(Deník!$C566,2)=2,Deník!$W566,"")</f>
        <v/>
      </c>
      <c r="EX566" s="13" t="str">
        <f>IF(WEEKDAY(Deník!$C566,2)=3,Deník!$W566,"")</f>
        <v/>
      </c>
      <c r="EY566" s="13" t="str">
        <f>IF(WEEKDAY(Deník!$C566,2)=4,Deník!$W566,"")</f>
        <v/>
      </c>
      <c r="EZ566" s="60" t="str">
        <f>IF(WEEKDAY(Deník!$C566,2)=5,Deník!$W566,"")</f>
        <v/>
      </c>
      <c r="FA566" s="99"/>
      <c r="FB566" s="100">
        <f>Deník!D566</f>
        <v>0</v>
      </c>
      <c r="FC566" s="63">
        <f>IF($FB566&lt;&gt;"",IF(AND($FB566&gt;=FC$2,$FB566&lt;=FC$3),Deník!$W566,""))</f>
        <v>0</v>
      </c>
      <c r="FD566" s="63" t="str">
        <f>IF($FB566&lt;&gt;"",IF(AND($FB566&gt;=FD$2,$FB566&lt;=FD$3),Deník!$W566,""))</f>
        <v/>
      </c>
      <c r="FE566" s="63" t="str">
        <f>IF($FB566&lt;&gt;"",IF(AND($FB566&gt;=FE$2,$FB566&lt;=FE$3),Deník!$W566,""))</f>
        <v/>
      </c>
      <c r="FF566" s="63" t="str">
        <f>IF($FB566&lt;&gt;"",IF(AND($FB566&gt;=FF$2,$FB566&lt;=FF$3),Deník!$W566,""))</f>
        <v/>
      </c>
      <c r="FG566" s="63" t="str">
        <f>IF($FB566&lt;&gt;"",IF(AND($FB566&gt;=FG$2,$FB566&lt;=FG$3),Deník!$W566,""))</f>
        <v/>
      </c>
      <c r="FH566" s="63" t="str">
        <f>IF($FB566&lt;&gt;"",IF(AND($FB566&gt;=FH$2,$FB566&lt;=FH$3),Deník!$W566,""))</f>
        <v/>
      </c>
      <c r="FI566" s="63" t="str">
        <f>IF($FB566&lt;&gt;"",IF(AND($FB566&gt;=FI$2,$FB566&lt;=FI$3),Deník!$W566,""))</f>
        <v/>
      </c>
      <c r="FJ566" s="63" t="str">
        <f>IF($FB566&lt;&gt;"",IF(AND($FB566&gt;=FJ$2,$FB566&lt;=FJ$3),Deník!$W566,""))</f>
        <v/>
      </c>
      <c r="FK566" s="63" t="str">
        <f>IF($FB566&lt;&gt;"",IF(AND($FB566&gt;=FK$2,$FB566&lt;=FK$3),Deník!$W566,""))</f>
        <v/>
      </c>
      <c r="FL566" s="63" t="str">
        <f>IF($FB566&lt;&gt;"",IF(AND($FB566&gt;=FL$2,$FB566&lt;=FL$3),Deník!$W566,""))</f>
        <v/>
      </c>
      <c r="FM566" s="63" t="str">
        <f>IF($FB566&lt;&gt;"",IF(AND($FB566&gt;=FM$2,$FB566&lt;=FM$3),Deník!$W566,""))</f>
        <v/>
      </c>
      <c r="FN566" s="13"/>
      <c r="FO566" s="20" t="str">
        <f>IF(Deník!$W566&gt;1,Deník!$W566,"")</f>
        <v/>
      </c>
      <c r="FP566" s="20" t="str">
        <f>IF(Deník!$W566&lt;0,Deník!$W566,"")</f>
        <v/>
      </c>
      <c r="FQ566" s="17"/>
      <c r="FS566" s="233"/>
      <c r="FT566" s="233" t="str">
        <f>IF(Deník!$W566&lt;&gt;"",IF(Deník!$Y566=Statistika!$F$78,Deník!$W566,""),"")</f>
        <v/>
      </c>
      <c r="FU566" s="233" t="str">
        <f>IF(Deník!$W566&lt;&gt;"",IF(Deník!$Y566=Statistika!$F$79,Deník!$W566,""),"")</f>
        <v/>
      </c>
      <c r="FV566" s="233" t="str">
        <f>IF(Deník!$W566&lt;&gt;"",IF(Deník!$Y566=Statistika!$F$80,Deník!$W566,""),"")</f>
        <v/>
      </c>
      <c r="FW566" s="233" t="str">
        <f>IF(Deník!$W566&lt;&gt;"",IF(Deník!$Y566=Statistika!$F$81,Deník!$W566,""),"")</f>
        <v/>
      </c>
      <c r="FX566" s="233" t="str">
        <f>IF(Deník!$W566&lt;&gt;"",IF(Deník!$Y566=Statistika!$F$82,Deník!$W566,""),"")</f>
        <v/>
      </c>
      <c r="FY566" s="233" t="str">
        <f>IF(Deník!$W566&lt;&gt;"",IF(Deník!$Y566=Statistika!$F$83,Deník!$W566,""),"")</f>
        <v/>
      </c>
      <c r="FZ566" s="233" t="str">
        <f>IF(Deník!$W566&lt;&gt;"",IF(Deník!$Y566=Statistika!$F$84,Deník!$W566,""),"")</f>
        <v/>
      </c>
      <c r="GA566" s="233" t="str">
        <f>IF(Deník!$W566&lt;&gt;"",IF(Deník!$Y566=Statistika!$F$85,Deník!$W566,""),"")</f>
        <v/>
      </c>
      <c r="GB566" s="233" t="str">
        <f>IF(Deník!$W566&lt;&gt;"",IF(Deník!$Y566=Statistika!$F$86,Deník!$W566,""),"")</f>
        <v/>
      </c>
      <c r="GC566" s="233" t="str">
        <f>IF(Deník!$W566&lt;&gt;"",IF(Deník!$Y566=Statistika!$F$87,Deník!$W566,""),"")</f>
        <v/>
      </c>
      <c r="GD566" s="233" t="str">
        <f>IF(Deník!$W566&lt;&gt;"",IF(Deník!$Y566=Statistika!$F$88,Deník!$W566,""),"")</f>
        <v/>
      </c>
      <c r="GE566" s="233" t="str">
        <f>IF(Deník!$W566&lt;&gt;"",IF(Deník!$Y566=Statistika!$F$89,Deník!$W566,""),"")</f>
        <v/>
      </c>
      <c r="GF566" s="233" t="str">
        <f>IF(Deník!$W566&lt;&gt;"",IF(Deník!$Y566=Statistika!$F$90,Deník!$W566,""),"")</f>
        <v/>
      </c>
      <c r="GG566" s="233" t="str">
        <f>IF(Deník!$W566&lt;&gt;"",IF(Deník!$Y566=Statistika!$F$91,Deník!$W566,""),"")</f>
        <v/>
      </c>
      <c r="GH566" s="233"/>
      <c r="GI566" s="233" t="str">
        <f>IF(Deník!$W566&lt;&gt;"",IF(Deník!$AB566=Statistika!$L$100,Deník!$W566,""),"")</f>
        <v/>
      </c>
      <c r="GJ566" s="233" t="str">
        <f>IF(Deník!$W566&lt;&gt;"",IF(Deník!$AB566=Statistika!$L$101,Deník!$W566,""),"")</f>
        <v/>
      </c>
      <c r="GK566" s="233" t="str">
        <f>IF(Deník!$W566&lt;&gt;"",IF(Deník!$AB566=Statistika!$L$102,Deník!$W566,""),"")</f>
        <v/>
      </c>
      <c r="GL566" s="233" t="str">
        <f>IF(Deník!$W566&lt;&gt;"",IF(Deník!$AB566=Statistika!$L$103,Deník!$W566,""),"")</f>
        <v/>
      </c>
      <c r="GM566" s="233" t="str">
        <f>IF(Deník!$W566&lt;&gt;"",IF(Deník!$AB566=Statistika!$L$104,Deník!$W566,""),"")</f>
        <v/>
      </c>
      <c r="GN566" s="233" t="str">
        <f>IF(Deník!$W566&lt;&gt;"",IF(Deník!$AB566=Statistika!$L$105,Deník!$W566,""),"")</f>
        <v/>
      </c>
      <c r="GO566" s="233" t="str">
        <f>IF(Deník!$W566&lt;&gt;"",IF(Deník!$AB566=Statistika!$L$106,Deník!$W566,""),"")</f>
        <v/>
      </c>
      <c r="GP566" s="233" t="str">
        <f>IF(Deník!$W566&lt;&gt;"",IF(Deník!$AB566=Statistika!$L$107,Deník!$W566,""),"")</f>
        <v/>
      </c>
      <c r="GQ566" s="233" t="str">
        <f>IF(Deník!$W566&lt;&gt;"",IF(Deník!$AB566=Statistika!$L$108,Deník!$W566,""),"")</f>
        <v/>
      </c>
      <c r="GS566" s="233" t="str">
        <f>IF(Deník!$W566&lt;0,IF(Deník!$AC566=Statistika!$F$117,Deník!$W566,""),"")</f>
        <v/>
      </c>
      <c r="GT566" s="233" t="str">
        <f>IF(Deník!$W566&lt;0,IF(Deník!$AC566=Statistika!$F$118,Deník!$W566,""),"")</f>
        <v/>
      </c>
      <c r="GU566" s="233" t="str">
        <f>IF(Deník!$W566&lt;0,IF(Deník!$AC566=Statistika!$F$119,Deník!$W566,""),"")</f>
        <v/>
      </c>
      <c r="GV566" s="233" t="str">
        <f>IF(Deník!$W566&lt;0,IF(Deník!$AC566=Statistika!$F$120,Deník!$W566,""),"")</f>
        <v/>
      </c>
      <c r="GW566" s="233" t="str">
        <f>IF(Deník!$W566&lt;0,IF(Deník!$AC566=Statistika!$F$121,Deník!$W566,""),"")</f>
        <v/>
      </c>
      <c r="GX566" s="233" t="str">
        <f>IF(Deník!$W566&lt;0,IF(Deník!$AC566=Statistika!$F$122,Deník!$W566,""),"")</f>
        <v/>
      </c>
      <c r="GY566" s="233" t="str">
        <f>IF(Deník!$W566&lt;0,IF(Deník!$AC566=Statistika!$F$123,Deník!$W566,""),"")</f>
        <v/>
      </c>
      <c r="GZ566" s="233" t="str">
        <f>IF(Deník!$W566&lt;0,IF(Deník!$AC566=Statistika!$F$124,Deník!$W566,""),"")</f>
        <v/>
      </c>
      <c r="HA566" s="233" t="str">
        <f>IF(Deník!$W566&lt;0,IF(Deník!$AC566=Statistika!$F$125,Deník!$W566,""),"")</f>
        <v/>
      </c>
      <c r="HC566" s="233" t="str">
        <f>IF(Deník!$W566&lt;0,IF(Deník!$AD566=Statistika!$F$133,Deník!$W566,""),"")</f>
        <v/>
      </c>
      <c r="HD566" s="233" t="str">
        <f>IF(Deník!$W566&lt;0,IF(Deník!$AD566=Statistika!$F$134,Deník!$W566,""),"")</f>
        <v/>
      </c>
      <c r="HE566" s="233" t="str">
        <f>IF(Deník!$W566&lt;0,IF(Deník!$AD566=Statistika!$F$135,Deník!$W566,""),"")</f>
        <v/>
      </c>
      <c r="HF566" s="233" t="str">
        <f>IF(Deník!$W566&lt;0,IF(Deník!$AD566=Statistika!$F$136,Deník!$W566,""),"")</f>
        <v/>
      </c>
      <c r="HG566" s="233" t="str">
        <f>IF(Deník!$W566&lt;0,IF(Deník!$AD566=Statistika!$F$137,Deník!$W566,""),"")</f>
        <v/>
      </c>
      <c r="ID566" s="8">
        <f>Tabulka4[[#This Row],[Sloupec3]]</f>
        <v>0</v>
      </c>
      <c r="IE566" s="17" t="str">
        <f>IF(AND([1]Deník!$C566&gt;='[1]Měsíční shrnutí'!$D$1,[1]Deník!$C566&lt;='[1]Měsíční shrnutí'!$F$1),[1]Deník!$X566,"")</f>
        <v/>
      </c>
    </row>
    <row r="567" spans="1:239">
      <c r="A567" s="8">
        <f>Deník!C568</f>
        <v>0</v>
      </c>
      <c r="B567" s="50" t="str">
        <f>Deník!R568</f>
        <v/>
      </c>
      <c r="C567" s="102" t="str">
        <f>IF(AND(Deník!R568&gt;1,Deník!R568&lt;&gt;""),1,"")</f>
        <v/>
      </c>
      <c r="D567" s="102" t="str">
        <f>IF(AND(Deník!R568&lt;=0,Deník!R568&lt;&gt;""),1,"")</f>
        <v/>
      </c>
      <c r="E567" s="103" t="str">
        <f>IF(AND(Deník!R568&gt;=0,Deník!R568&lt;=1),1,"")</f>
        <v/>
      </c>
      <c r="F567" s="79" t="str">
        <f>IF(Deník!R568&lt;&gt;"",Deník!R568+F566,"")</f>
        <v/>
      </c>
      <c r="G567" s="85"/>
      <c r="H567" s="54" t="str">
        <f>IF(MONTH(Deník!$C567)=H$2,IF(AND(Deník!$R567&gt;=0,Deník!$R567&lt;=1),"BE",Deník!$R567),"")</f>
        <v/>
      </c>
      <c r="I567" s="11" t="str">
        <f>IF(MONTH(Deník!$C567)=I$2,IF(AND(Deník!$R567&gt;=0,Deník!$R567&lt;=1),"BE",Deník!$R567),"")</f>
        <v/>
      </c>
      <c r="J567" s="11" t="str">
        <f>IF(MONTH(Deník!$C567)=J$2,IF(AND(Deník!$R567&gt;=0,Deník!$R567&lt;=1),"BE",Deník!$R567),"")</f>
        <v/>
      </c>
      <c r="K567" s="11" t="str">
        <f>IF(MONTH(Deník!$C567)=K$2,IF(AND(Deník!$R567&gt;=0,Deník!$R567&lt;=1),"BE",Deník!$R567),"")</f>
        <v/>
      </c>
      <c r="L567" s="11" t="str">
        <f>IF(MONTH(Deník!$C567)=L$2,IF(AND(Deník!$R567&gt;=0,Deník!$R567&lt;=1),"BE",Deník!$R567),"")</f>
        <v/>
      </c>
      <c r="M567" s="11" t="str">
        <f>IF(MONTH(Deník!$C567)=M$2,IF(AND(Deník!$R567&gt;=0,Deník!$R567&lt;=1),"BE",Deník!$R567),"")</f>
        <v/>
      </c>
      <c r="N567" s="11" t="str">
        <f>IF(MONTH(Deník!$C567)=N$2,IF(AND(Deník!$R567&gt;=0,Deník!$R567&lt;=1),"BE",Deník!$R567),"")</f>
        <v/>
      </c>
      <c r="O567" s="11" t="str">
        <f>IF(MONTH(Deník!$C567)=O$2,IF(AND(Deník!$R567&gt;=0,Deník!$R567&lt;=1),"BE",Deník!$R567),"")</f>
        <v/>
      </c>
      <c r="P567" s="11" t="str">
        <f>IF(MONTH(Deník!$C567)=P$2,IF(AND(Deník!$R567&gt;=0,Deník!$R567&lt;=1),"BE",Deník!$R567),"")</f>
        <v/>
      </c>
      <c r="Q567" s="11" t="str">
        <f>IF(MONTH(Deník!$C567)=Q$2,IF(AND(Deník!$R567&gt;=0,Deník!$R567&lt;=1),"BE",Deník!$R567),"")</f>
        <v/>
      </c>
      <c r="R567" s="11" t="str">
        <f>IF(MONTH(Deník!$C567)=R$2,IF(AND(Deník!$R567&gt;=0,Deník!$R567&lt;=1),"BE",Deník!$R567),"")</f>
        <v/>
      </c>
      <c r="S567" s="57" t="str">
        <f>IF(MONTH(Deník!$C567)=S$2,IF(AND(Deník!$R567&gt;=0,Deník!$R567&lt;=1),"BE",Deník!$R567),"")</f>
        <v/>
      </c>
      <c r="U567" s="12"/>
      <c r="V567" s="12"/>
      <c r="X567" s="600" t="str">
        <f>IF(Deník!$R567&lt;&gt;"",IF(Deník!$B567=Statistika!$F$63,IF(AND(Deník!$R567&gt;=0,Deník!$R567&lt;=1),"BE",Deník!$R567),""),"")</f>
        <v/>
      </c>
      <c r="Y567" s="13" t="str">
        <f>IF(Deník!$R567&lt;&gt;"",IF(Deník!$B567=Statistika!$F$64,IF(AND(Deník!$R567&gt;=0,Deník!$R567&lt;=1),"BE",Deník!$R567),""),"")</f>
        <v/>
      </c>
      <c r="Z567" s="13" t="str">
        <f>IF(Deník!$R567&lt;&gt;"",IF(Deník!$B567=Statistika!$F$65,IF(AND(Deník!$R567&gt;=0,Deník!$R567&lt;=1),"BE",Deník!$R567),""),"")</f>
        <v/>
      </c>
      <c r="AA567" s="13" t="str">
        <f>IF(Deník!$R567&lt;&gt;"",IF(Deník!$B567=Statistika!$F$66,IF(AND(Deník!$R567&gt;=0,Deník!$R567&lt;=1),"BE",Deník!$R567),""),"")</f>
        <v/>
      </c>
      <c r="AB567" s="13" t="str">
        <f>IF(Deník!$R567&lt;&gt;"",IF(Deník!$B567=Statistika!$F$67,IF(AND(Deník!$R567&gt;=0,Deník!$R567&lt;=1),"BE",Deník!$R567),""),"")</f>
        <v/>
      </c>
      <c r="AC567" s="13" t="str">
        <f>IF(Deník!$R567&lt;&gt;"",IF(Deník!$B567=Statistika!$F$68,IF(AND(Deník!$R567&gt;=0,Deník!$R567&lt;=1),"BE",Deník!$R567),""),"")</f>
        <v/>
      </c>
      <c r="AD567" s="13" t="str">
        <f>IF(Deník!$R567&lt;&gt;"",IF(Deník!$B567=Statistika!$F$69,IF(AND(Deník!$R567&gt;=0,Deník!$R567&lt;=1),"BE",Deník!$R567),""),"")</f>
        <v/>
      </c>
      <c r="AE567" s="601" t="str">
        <f>IF(Deník!$R567&lt;&gt;"",IF(Deník!$B567=Statistika!$F$70,IF(AND(Deník!$R567&gt;=0,Deník!$R567&lt;=1),"BE",Deník!$R567),""),"")</f>
        <v/>
      </c>
      <c r="AF567" s="90"/>
      <c r="AG567" s="63" t="str">
        <f>IF(Deník!$R567&lt;&gt;"",IF(Deník!$J567="L",IF(AND(Deník!$R567&gt;=0,Deník!$R567&lt;=1),"BE",Deník!$R567),""),"")</f>
        <v/>
      </c>
      <c r="AH567" s="13" t="str">
        <f>IF(Deník!$R567&lt;&gt;"",IF(Deník!$J567="S",IF(AND(Deník!$R567&gt;=0,Deník!$R567&lt;=1),"BE",Deník!$R567),""),"")</f>
        <v/>
      </c>
      <c r="AI567" s="95"/>
      <c r="AJ567" s="71" t="str">
        <f>IF(Deník!N568&lt;&gt;"",Deník!N568*-1,"")</f>
        <v/>
      </c>
      <c r="AK567" s="88"/>
      <c r="AL567" s="63" t="str">
        <f>IF(WEEKDAY(Deník!$C567,2)=1,IF(AND(Deník!$R567&gt;=0,Deník!$R567&lt;=1),"BE",Deník!$R567),"")</f>
        <v/>
      </c>
      <c r="AM567" s="13" t="str">
        <f>IF(WEEKDAY(Deník!$C567,2)=2,IF(AND(Deník!$R567&gt;=0,Deník!$R567&lt;=1),"BE",Deník!$R567),"")</f>
        <v/>
      </c>
      <c r="AN567" s="13" t="str">
        <f>IF(WEEKDAY(Deník!$C567,2)=3,IF(AND(Deník!$R567&gt;=0,Deník!$R567&lt;=1),"BE",Deník!$R567),"")</f>
        <v/>
      </c>
      <c r="AO567" s="13" t="str">
        <f>IF(WEEKDAY(Deník!$C567,2)=4,IF(AND(Deník!$R567&gt;=0,Deník!$R567&lt;=1),"BE",Deník!$R567),"")</f>
        <v/>
      </c>
      <c r="AP567" s="60" t="str">
        <f>IF(WEEKDAY(Deník!$C567,2)=5,IF(AND(Deník!$R567&gt;=0,Deník!$R567&lt;=1),"BE",Deník!$R567),"")</f>
        <v/>
      </c>
      <c r="AQ567" s="99"/>
      <c r="AR567" s="100">
        <f>Deník!D567</f>
        <v>0</v>
      </c>
      <c r="AS567" s="63" t="str">
        <f>IF(Deník!$D567&lt;&gt;"",IF(AND(Deník!$D567&gt;=AS$2,Deník!$D567&lt;=AS$3),IF(AND(Deník!$R567&gt;=0,Deník!$R567&lt;=1),"BE",Deník!$R567),""),"")</f>
        <v/>
      </c>
      <c r="AT567" s="63" t="str">
        <f>IF(Deník!$D567&lt;&gt;"",IF(AND(Deník!$D567&gt;=AT$2,Deník!$D567&lt;=AT$3),IF(AND(Deník!$R567&gt;=0,Deník!$R567&lt;=1),"BE",Deník!$R567),""),"")</f>
        <v/>
      </c>
      <c r="AU567" s="63" t="str">
        <f>IF(Deník!$D567&lt;&gt;"",IF(AND(Deník!$D567&gt;=AU$2,Deník!$D567&lt;=AU$3),IF(AND(Deník!$R567&gt;=0,Deník!$R567&lt;=1),"BE",Deník!$R567),""),"")</f>
        <v/>
      </c>
      <c r="AV567" s="63" t="str">
        <f>IF(Deník!$D567&lt;&gt;"",IF(AND(Deník!$D567&gt;=AV$2,Deník!$D567&lt;=AV$3),IF(AND(Deník!$R567&gt;=0,Deník!$R567&lt;=1),"BE",Deník!$R567),""),"")</f>
        <v/>
      </c>
      <c r="AW567" s="63" t="str">
        <f>IF(Deník!$D567&lt;&gt;"",IF(AND(Deník!$D567&gt;=AW$2,Deník!$D567&lt;=AW$3),IF(AND(Deník!$R567&gt;=0,Deník!$R567&lt;=1),"BE",Deník!$R567),""),"")</f>
        <v/>
      </c>
      <c r="AX567" s="63" t="str">
        <f>IF(Deník!$D567&lt;&gt;"",IF(AND(Deník!$D567&gt;=AX$2,Deník!$D567&lt;=AX$3),IF(AND(Deník!$R567&gt;=0,Deník!$R567&lt;=1),"BE",Deník!$R567),""),"")</f>
        <v/>
      </c>
      <c r="AY567" s="63" t="str">
        <f>IF(Deník!$D567&lt;&gt;"",IF(AND(Deník!$D567&gt;=AY$2,Deník!$D567&lt;=AY$3),IF(AND(Deník!$R567&gt;=0,Deník!$R567&lt;=1),"BE",Deník!$R567),""),"")</f>
        <v/>
      </c>
      <c r="AZ567" s="63" t="str">
        <f>IF(Deník!$D567&lt;&gt;"",IF(AND(Deník!$D567&gt;=AZ$2,Deník!$D567&lt;=AZ$3),IF(AND(Deník!$R567&gt;=0,Deník!$R567&lt;=1),"BE",Deník!$R567),""),"")</f>
        <v/>
      </c>
      <c r="BA567" s="63" t="str">
        <f>IF(Deník!$D567&lt;&gt;"",IF(AND(Deník!$D567&gt;=BA$2,Deník!$D567&lt;=BA$3),IF(AND(Deník!$R567&gt;=0,Deník!$R567&lt;=1),"BE",Deník!$R567),""),"")</f>
        <v/>
      </c>
      <c r="BB567" s="63" t="str">
        <f>IF(Deník!$D567&lt;&gt;"",IF(AND(Deník!$D567&gt;=BB$2,Deník!$D567&lt;=BB$3),IF(AND(Deník!$R567&gt;=0,Deník!$R567&lt;=1),"BE",Deník!$R567),""),"")</f>
        <v/>
      </c>
      <c r="BC567" s="71" t="str">
        <f>IF(Deník!$D567&lt;&gt;"",IF(AND(Deník!$D567&gt;=BC$2,Deník!$D567&lt;=BC$3),IF(AND(Deník!$R567&gt;=0,Deník!$R567&lt;=1),"BE",Deník!$R567),""),"")</f>
        <v/>
      </c>
      <c r="BD567" s="20" t="str">
        <f>IF(Deník!$J568="S",(Deník!$M568-Deník!$K568),IF(Deník!$J568="L",(Deník!$K568-Deník!$M568),""))</f>
        <v/>
      </c>
      <c r="BE567" s="20" t="str">
        <f>IF(Deník!$J568="S",(Deník!$K568-Deník!$O568),IF(Deník!$J568="L",(Deník!$O568-Deník!$K568),""))</f>
        <v/>
      </c>
      <c r="BF567" s="20" t="str">
        <f>IF(Deník!$J568="S",(Deník!$K568-Deník!$L568),IF(Deník!$J568="L",(Deník!$L568-Deník!$K568),""))</f>
        <v/>
      </c>
      <c r="BG567" s="20" t="str">
        <f>IF(Deník!$J568="S",(Deník!$K568-Deník!$S568),IF(Deník!$J568="L",(Deník!$S568-Deník!$K568),""))</f>
        <v/>
      </c>
      <c r="BH567" s="20" t="str">
        <f>IF(Deník!$J568="S",(Deník!$K568-Deník!$U568),IF(Deník!$J568="L",(Deník!$U568-Deník!$K568),""))</f>
        <v/>
      </c>
      <c r="BI567" s="20" t="str">
        <f>IF(Deník!$R567&gt;1,Deník!$R567,"")</f>
        <v/>
      </c>
      <c r="BJ567" s="20" t="str">
        <f>IF(Deník!$R567&lt;0,Deník!$R567,"")</f>
        <v/>
      </c>
      <c r="BK567" s="17"/>
      <c r="BM567" s="233" t="str">
        <f>IF(Deník!$R567&lt;&gt;"",IF(Deník!$Y567=Statistika!$F$78,IF(AND(Deník!$R567&gt;=0,Deník!$R567&lt;=1),"BE",Deník!$R567),""),"")</f>
        <v/>
      </c>
      <c r="BN567" s="233" t="str">
        <f>IF(Deník!$R567&lt;&gt;"",IF(Deník!$Y567=Statistika!$F$79,IF(AND(Deník!$R567&gt;=0,Deník!$R567&lt;=1),"BE",Deník!$R567),""),"")</f>
        <v/>
      </c>
      <c r="BO567" s="233" t="str">
        <f>IF(Deník!$R567&lt;&gt;"",IF(Deník!$Y567=Statistika!$F$80,IF(AND(Deník!$R567&gt;=0,Deník!$R567&lt;=1),"BE",Deník!$R567),""),"")</f>
        <v/>
      </c>
      <c r="BP567" s="233" t="str">
        <f>IF(Deník!$R567&lt;&gt;"",IF(Deník!$Y567=Statistika!$F$81,IF(AND(Deník!$R567&gt;=0,Deník!$R567&lt;=1),"BE",Deník!$R567),""),"")</f>
        <v/>
      </c>
      <c r="BQ567" s="233" t="str">
        <f>IF(Deník!$R567&lt;&gt;"",IF(Deník!$Y567=Statistika!$F$82,IF(AND(Deník!$R567&gt;=0,Deník!$R567&lt;=1),"BE",Deník!$R567),""),"")</f>
        <v/>
      </c>
      <c r="BR567" s="233" t="str">
        <f>IF(Deník!$R567&lt;&gt;"",IF(Deník!$Y567=Statistika!$F$83,IF(AND(Deník!$R567&gt;=0,Deník!$R567&lt;=1),"BE",Deník!$R567),""),"")</f>
        <v/>
      </c>
      <c r="BS567" s="233" t="str">
        <f>IF(Deník!$R567&lt;&gt;"",IF(Deník!$Y567=Statistika!$F$84,IF(AND(Deník!$R567&gt;=0,Deník!$R567&lt;=1),"BE",Deník!$R567),""),"")</f>
        <v/>
      </c>
      <c r="BT567" s="233" t="str">
        <f>IF(Deník!$R567&lt;&gt;"",IF(Deník!$Y567=Statistika!$F$85,IF(AND(Deník!$R567&gt;=0,Deník!$R567&lt;=1),"BE",Deník!$R567),""),"")</f>
        <v/>
      </c>
      <c r="BU567" s="233" t="str">
        <f>IF(Deník!$R567&lt;&gt;"",IF(Deník!$Y567=Statistika!$F$86,IF(AND(Deník!$R567&gt;=0,Deník!$R567&lt;=1),"BE",Deník!$R567),""),"")</f>
        <v/>
      </c>
      <c r="BV567" s="233" t="str">
        <f>IF(Deník!$R567&lt;&gt;"",IF(Deník!$Y567=Statistika!$F$87,IF(AND(Deník!$R567&gt;=0,Deník!$R567&lt;=1),"BE",Deník!$R567),""),"")</f>
        <v/>
      </c>
      <c r="BW567" s="233" t="str">
        <f>IF(Deník!$R567&lt;&gt;"",IF(Deník!$Y567=Statistika!$F$88,IF(AND(Deník!$R567&gt;=0,Deník!$R567&lt;=1),"BE",Deník!$R567),""),"")</f>
        <v/>
      </c>
      <c r="BX567" s="233" t="str">
        <f>IF(Deník!$R567&lt;&gt;"",IF(Deník!$Y567=Statistika!$F$89,IF(AND(Deník!$R567&gt;=0,Deník!$R567&lt;=1),"BE",Deník!$R567),""),"")</f>
        <v/>
      </c>
      <c r="BY567" s="233" t="str">
        <f>IF(Deník!$R567&lt;&gt;"",IF(Deník!$Y567=Statistika!$F$90,IF(AND(Deník!$R567&gt;=0,Deník!$R567&lt;=1),"BE",Deník!$R567),""),"")</f>
        <v/>
      </c>
      <c r="BZ567" s="233" t="str">
        <f>IF(Deník!$R567&lt;&gt;"",IF(Deník!$Y567=Statistika!$F$91,IF(AND(Deník!$R567&gt;=0,Deník!$R567&lt;=1),"BE",Deník!$R567),""),"")</f>
        <v/>
      </c>
      <c r="CA567" s="233"/>
      <c r="CB567" s="233" t="str">
        <f>IF(Deník!$R567&lt;&gt;"",IF(Deník!$AB567="SL",IF(AND(Deník!$R567&gt;=0,Deník!$R567&lt;=1),"BE",Deník!$R567),""),"")</f>
        <v/>
      </c>
      <c r="CC567" s="233" t="str">
        <f>IF(Deník!$R567&lt;&gt;"",IF(Deník!$AB567="BE10",IF(AND(Deník!$R567&gt;=0,Deník!$R567&lt;=1),"BE",Deník!$R567),""),"")</f>
        <v/>
      </c>
      <c r="CD567" s="233" t="str">
        <f>IF(Deník!$R567&lt;&gt;"",IF(Deník!$AB567="BE15",IF(AND(Deník!$R567&gt;=0,Deník!$R567&lt;=1),"BE",Deník!$R567),""),"")</f>
        <v/>
      </c>
      <c r="CE567" s="233" t="str">
        <f>IF(Deník!$R567&lt;&gt;"",IF(Deník!$AB567="BE20",IF(AND(Deník!$R567&gt;=0,Deník!$R567&lt;=1),"BE",Deník!$R567),""),"")</f>
        <v/>
      </c>
      <c r="CF567" s="233" t="str">
        <f>IF(Deník!$R567&lt;&gt;"",IF(Deník!$AB567="TP1",IF(AND(Deník!$R567&gt;=0,Deník!$R567&lt;=1),"BE",Deník!$R567),""),"")</f>
        <v/>
      </c>
      <c r="CG567" s="233" t="str">
        <f>IF(Deník!$R567&lt;&gt;"",IF(Deník!$AB567="TP2",IF(AND(Deník!$R567&gt;=0,Deník!$R567&lt;=1),"BE",Deník!$R567),""),"")</f>
        <v/>
      </c>
      <c r="CH567" s="233" t="str">
        <f>IF(Deník!$R567&lt;&gt;"",IF(Deník!$AB567="TP3",IF(AND(Deník!$R567&gt;=0,Deník!$R567&lt;=1),"BE",Deník!$R567),""),"")</f>
        <v/>
      </c>
      <c r="CI567" s="233" t="str">
        <f>IF(Deník!$R567&lt;&gt;"",IF(Deník!$AB567="Trailing SL",IF(AND(Deník!$R567&gt;=0,Deník!$R567&lt;=1),"BE",Deník!$R567),""),"")</f>
        <v/>
      </c>
      <c r="CJ567" s="233" t="str">
        <f>IF(Deník!$R567&lt;&gt;"",IF(Deník!$AB567="Manual",IF(AND(Deník!$R567&gt;=0,Deník!$R567&lt;=1),"BE",Deník!$R567),""),"")</f>
        <v/>
      </c>
      <c r="CK567" s="233"/>
      <c r="CL567" s="233" t="str">
        <f>IF(Deník!$R567&lt;0,IF(Deník!$AC567=Statistika!$F$117,Deník!$R567,""),"")</f>
        <v/>
      </c>
      <c r="CM567" s="233" t="str">
        <f>IF(Deník!$R567&lt;0,IF(Deník!$AC567=Statistika!$F$118,Deník!$R567,""),"")</f>
        <v/>
      </c>
      <c r="CN567" s="233" t="str">
        <f>IF(Deník!$R567&lt;0,IF(Deník!$AC567=Statistika!$F$119,Deník!$R567,""),"")</f>
        <v/>
      </c>
      <c r="CO567" s="233" t="str">
        <f>IF(Deník!$R567&lt;0,IF(Deník!$AC567=Statistika!$F$120,Deník!$R567,""),"")</f>
        <v/>
      </c>
      <c r="CP567" s="233" t="str">
        <f>IF(Deník!$R567&lt;0,IF(Deník!$AC567=Statistika!$F$121,Deník!$R567,""),"")</f>
        <v/>
      </c>
      <c r="CQ567" s="233" t="str">
        <f>IF(Deník!$R567&lt;0,IF(Deník!$AC567=Statistika!$F$122,Deník!$R567,""),"")</f>
        <v/>
      </c>
      <c r="CR567" s="233" t="str">
        <f>IF(Deník!$R567&lt;0,IF(Deník!$AC567=Statistika!$F$123,Deník!$R567,""),"")</f>
        <v/>
      </c>
      <c r="CS567" s="233" t="str">
        <f>IF(Deník!$R567&lt;0,IF(Deník!$AC567=Statistika!$F$124,Deník!$R567,""),"")</f>
        <v/>
      </c>
      <c r="CT567" s="233" t="str">
        <f>IF(Deník!$R567&lt;0,IF(Deník!$AC567=Statistika!$F$125,Deník!$R567,""),"")</f>
        <v/>
      </c>
      <c r="CU567" s="233"/>
      <c r="CV567" s="233" t="str">
        <f>IF(Deník!$R567&lt;0,IF(Deník!$AD567=$CV$2,Deník!$R567,""),"")</f>
        <v/>
      </c>
      <c r="CW567" s="233" t="str">
        <f>IF(Deník!$R567&lt;0,IF(Deník!$AD567=$CW$2,Deník!$R567,""),"")</f>
        <v/>
      </c>
      <c r="CX567" s="233" t="str">
        <f>IF(Deník!$R567&lt;0,IF(Deník!$AD567=$CX$2,Deník!$R567,""),"")</f>
        <v/>
      </c>
      <c r="CY567" s="233" t="str">
        <f>IF(Deník!$R567&lt;0,IF(Deník!$AD567=$CY$2,Deník!$R567,""),"")</f>
        <v/>
      </c>
      <c r="CZ567" s="233" t="str">
        <f>IF(Deník!$R567&lt;0,IF(Deník!$AD567=$CZ$2,Deník!$R567,""),"")</f>
        <v/>
      </c>
      <c r="DL567" s="221">
        <f t="shared" si="22"/>
        <v>93847.029999999984</v>
      </c>
      <c r="DM567" s="220">
        <f t="shared" si="21"/>
        <v>-6.1529700000000132E-2</v>
      </c>
      <c r="DO567" s="50">
        <f>Deník!W568</f>
        <v>0</v>
      </c>
      <c r="DP567" s="102" t="str">
        <f>IF(AND(Deník!W568&gt;0),1,"")</f>
        <v/>
      </c>
      <c r="DQ567" s="102">
        <f>IF(AND(Deník!W568&lt;=0),1,"")</f>
        <v>1</v>
      </c>
      <c r="DR567" s="227"/>
      <c r="DS567" s="228"/>
      <c r="DT567" s="85"/>
      <c r="DU567" s="54">
        <f>IF(MONTH(Deník!$C567)=DU$2,Deník!$W567,"")</f>
        <v>0</v>
      </c>
      <c r="DV567" s="222" t="str">
        <f>IF(MONTH(Deník!$C567)=DV$2,Deník!$W567,"")</f>
        <v/>
      </c>
      <c r="DW567" s="222" t="str">
        <f>IF(MONTH(Deník!$C567)=DW$2,Deník!$W567,"")</f>
        <v/>
      </c>
      <c r="DX567" s="222" t="str">
        <f>IF(MONTH(Deník!$C567)=DX$2,Deník!$W567,"")</f>
        <v/>
      </c>
      <c r="DY567" s="222" t="str">
        <f>IF(MONTH(Deník!$C567)=DY$2,Deník!$W567,"")</f>
        <v/>
      </c>
      <c r="DZ567" s="222" t="str">
        <f>IF(MONTH(Deník!$C567)=DZ$2,Deník!$W567,"")</f>
        <v/>
      </c>
      <c r="EA567" s="222" t="str">
        <f>IF(MONTH(Deník!$C567)=EA$2,Deník!$W567,"")</f>
        <v/>
      </c>
      <c r="EB567" s="222" t="str">
        <f>IF(MONTH(Deník!$C567)=EB$2,Deník!$W567,"")</f>
        <v/>
      </c>
      <c r="EC567" s="222" t="str">
        <f>IF(MONTH(Deník!$C567)=EC$2,Deník!$W567,"")</f>
        <v/>
      </c>
      <c r="ED567" s="222" t="str">
        <f>IF(MONTH(Deník!$C567)=ED$2,Deník!$W567,"")</f>
        <v/>
      </c>
      <c r="EE567" s="222" t="str">
        <f>IF(MONTH(Deník!$C567)=EE$2,Deník!$W567,"")</f>
        <v/>
      </c>
      <c r="EF567" s="222" t="str">
        <f>IF(MONTH(Deník!$C567)=EF$2,Deník!$W567,"")</f>
        <v/>
      </c>
      <c r="EI567" s="600" t="str">
        <f>IF(Deník!$W567&lt;&gt;"",IF(Deník!$B567=Statistika!$F$63,Deník!$W567,""),"")</f>
        <v/>
      </c>
      <c r="EJ567" s="13" t="str">
        <f>IF(Deník!$W567&lt;&gt;"",IF(Deník!$B567=Statistika!$F$64,Deník!$W567,""),"")</f>
        <v/>
      </c>
      <c r="EK567" s="13" t="str">
        <f>IF(Deník!$W567&lt;&gt;"",IF(Deník!$B567=Statistika!$F$65,Deník!$W567,""),"")</f>
        <v/>
      </c>
      <c r="EL567" s="13" t="str">
        <f>IF(Deník!$W567&lt;&gt;"",IF(Deník!$B567=Statistika!$F$66,Deník!$W567,""),"")</f>
        <v/>
      </c>
      <c r="EM567" s="13" t="str">
        <f>IF(Deník!$W567&lt;&gt;"",IF(Deník!$B567=Statistika!$F$67,Deník!$W567,""),"")</f>
        <v/>
      </c>
      <c r="EN567" s="13" t="str">
        <f>IF(Deník!$W567&lt;&gt;"",IF(Deník!$B567=Statistika!$F$68,Deník!$W567,""),"")</f>
        <v/>
      </c>
      <c r="EO567" s="13" t="str">
        <f>IF(Deník!$W567&lt;&gt;"",IF(Deník!$B567=Statistika!$F$69,Deník!$W567,""),"")</f>
        <v/>
      </c>
      <c r="EP567" s="601" t="str">
        <f>IF(Deník!$W567&lt;&gt;"",IF(Deník!$B567=Statistika!$F$70,Deník!$W567,""),"")</f>
        <v/>
      </c>
      <c r="EQ567" s="90"/>
      <c r="ER567" s="63" t="str">
        <f>IF(Deník!$W567&lt;&gt;"",IF(Deník!$J567="L",Deník!$W567,""),"")</f>
        <v/>
      </c>
      <c r="ES567" s="13" t="str">
        <f>IF(Deník!$W567&lt;&gt;"",IF(Deník!$J567="S",Deník!$W567,""),"")</f>
        <v/>
      </c>
      <c r="ET567" s="95"/>
      <c r="EU567" s="88"/>
      <c r="EV567" s="63" t="str">
        <f>IF(WEEKDAY(Deník!$C567,2)=1,Deník!$W567,"")</f>
        <v/>
      </c>
      <c r="EW567" s="13" t="str">
        <f>IF(WEEKDAY(Deník!$C567,2)=2,Deník!$W567,"")</f>
        <v/>
      </c>
      <c r="EX567" s="13" t="str">
        <f>IF(WEEKDAY(Deník!$C567,2)=3,Deník!$W567,"")</f>
        <v/>
      </c>
      <c r="EY567" s="13" t="str">
        <f>IF(WEEKDAY(Deník!$C567,2)=4,Deník!$W567,"")</f>
        <v/>
      </c>
      <c r="EZ567" s="60" t="str">
        <f>IF(WEEKDAY(Deník!$C567,2)=5,Deník!$W567,"")</f>
        <v/>
      </c>
      <c r="FA567" s="99"/>
      <c r="FB567" s="100">
        <f>Deník!D567</f>
        <v>0</v>
      </c>
      <c r="FC567" s="63">
        <f>IF($FB567&lt;&gt;"",IF(AND($FB567&gt;=FC$2,$FB567&lt;=FC$3),Deník!$W567,""))</f>
        <v>0</v>
      </c>
      <c r="FD567" s="63" t="str">
        <f>IF($FB567&lt;&gt;"",IF(AND($FB567&gt;=FD$2,$FB567&lt;=FD$3),Deník!$W567,""))</f>
        <v/>
      </c>
      <c r="FE567" s="63" t="str">
        <f>IF($FB567&lt;&gt;"",IF(AND($FB567&gt;=FE$2,$FB567&lt;=FE$3),Deník!$W567,""))</f>
        <v/>
      </c>
      <c r="FF567" s="63" t="str">
        <f>IF($FB567&lt;&gt;"",IF(AND($FB567&gt;=FF$2,$FB567&lt;=FF$3),Deník!$W567,""))</f>
        <v/>
      </c>
      <c r="FG567" s="63" t="str">
        <f>IF($FB567&lt;&gt;"",IF(AND($FB567&gt;=FG$2,$FB567&lt;=FG$3),Deník!$W567,""))</f>
        <v/>
      </c>
      <c r="FH567" s="63" t="str">
        <f>IF($FB567&lt;&gt;"",IF(AND($FB567&gt;=FH$2,$FB567&lt;=FH$3),Deník!$W567,""))</f>
        <v/>
      </c>
      <c r="FI567" s="63" t="str">
        <f>IF($FB567&lt;&gt;"",IF(AND($FB567&gt;=FI$2,$FB567&lt;=FI$3),Deník!$W567,""))</f>
        <v/>
      </c>
      <c r="FJ567" s="63" t="str">
        <f>IF($FB567&lt;&gt;"",IF(AND($FB567&gt;=FJ$2,$FB567&lt;=FJ$3),Deník!$W567,""))</f>
        <v/>
      </c>
      <c r="FK567" s="63" t="str">
        <f>IF($FB567&lt;&gt;"",IF(AND($FB567&gt;=FK$2,$FB567&lt;=FK$3),Deník!$W567,""))</f>
        <v/>
      </c>
      <c r="FL567" s="63" t="str">
        <f>IF($FB567&lt;&gt;"",IF(AND($FB567&gt;=FL$2,$FB567&lt;=FL$3),Deník!$W567,""))</f>
        <v/>
      </c>
      <c r="FM567" s="63" t="str">
        <f>IF($FB567&lt;&gt;"",IF(AND($FB567&gt;=FM$2,$FB567&lt;=FM$3),Deník!$W567,""))</f>
        <v/>
      </c>
      <c r="FN567" s="13"/>
      <c r="FO567" s="20" t="str">
        <f>IF(Deník!$W567&gt;1,Deník!$W567,"")</f>
        <v/>
      </c>
      <c r="FP567" s="20" t="str">
        <f>IF(Deník!$W567&lt;0,Deník!$W567,"")</f>
        <v/>
      </c>
      <c r="FQ567" s="17"/>
      <c r="FS567" s="233"/>
      <c r="FT567" s="233" t="str">
        <f>IF(Deník!$W567&lt;&gt;"",IF(Deník!$Y567=Statistika!$F$78,Deník!$W567,""),"")</f>
        <v/>
      </c>
      <c r="FU567" s="233" t="str">
        <f>IF(Deník!$W567&lt;&gt;"",IF(Deník!$Y567=Statistika!$F$79,Deník!$W567,""),"")</f>
        <v/>
      </c>
      <c r="FV567" s="233" t="str">
        <f>IF(Deník!$W567&lt;&gt;"",IF(Deník!$Y567=Statistika!$F$80,Deník!$W567,""),"")</f>
        <v/>
      </c>
      <c r="FW567" s="233" t="str">
        <f>IF(Deník!$W567&lt;&gt;"",IF(Deník!$Y567=Statistika!$F$81,Deník!$W567,""),"")</f>
        <v/>
      </c>
      <c r="FX567" s="233" t="str">
        <f>IF(Deník!$W567&lt;&gt;"",IF(Deník!$Y567=Statistika!$F$82,Deník!$W567,""),"")</f>
        <v/>
      </c>
      <c r="FY567" s="233" t="str">
        <f>IF(Deník!$W567&lt;&gt;"",IF(Deník!$Y567=Statistika!$F$83,Deník!$W567,""),"")</f>
        <v/>
      </c>
      <c r="FZ567" s="233" t="str">
        <f>IF(Deník!$W567&lt;&gt;"",IF(Deník!$Y567=Statistika!$F$84,Deník!$W567,""),"")</f>
        <v/>
      </c>
      <c r="GA567" s="233" t="str">
        <f>IF(Deník!$W567&lt;&gt;"",IF(Deník!$Y567=Statistika!$F$85,Deník!$W567,""),"")</f>
        <v/>
      </c>
      <c r="GB567" s="233" t="str">
        <f>IF(Deník!$W567&lt;&gt;"",IF(Deník!$Y567=Statistika!$F$86,Deník!$W567,""),"")</f>
        <v/>
      </c>
      <c r="GC567" s="233" t="str">
        <f>IF(Deník!$W567&lt;&gt;"",IF(Deník!$Y567=Statistika!$F$87,Deník!$W567,""),"")</f>
        <v/>
      </c>
      <c r="GD567" s="233" t="str">
        <f>IF(Deník!$W567&lt;&gt;"",IF(Deník!$Y567=Statistika!$F$88,Deník!$W567,""),"")</f>
        <v/>
      </c>
      <c r="GE567" s="233" t="str">
        <f>IF(Deník!$W567&lt;&gt;"",IF(Deník!$Y567=Statistika!$F$89,Deník!$W567,""),"")</f>
        <v/>
      </c>
      <c r="GF567" s="233" t="str">
        <f>IF(Deník!$W567&lt;&gt;"",IF(Deník!$Y567=Statistika!$F$90,Deník!$W567,""),"")</f>
        <v/>
      </c>
      <c r="GG567" s="233" t="str">
        <f>IF(Deník!$W567&lt;&gt;"",IF(Deník!$Y567=Statistika!$F$91,Deník!$W567,""),"")</f>
        <v/>
      </c>
      <c r="GH567" s="233"/>
      <c r="GI567" s="233" t="str">
        <f>IF(Deník!$W567&lt;&gt;"",IF(Deník!$AB567=Statistika!$L$100,Deník!$W567,""),"")</f>
        <v/>
      </c>
      <c r="GJ567" s="233" t="str">
        <f>IF(Deník!$W567&lt;&gt;"",IF(Deník!$AB567=Statistika!$L$101,Deník!$W567,""),"")</f>
        <v/>
      </c>
      <c r="GK567" s="233" t="str">
        <f>IF(Deník!$W567&lt;&gt;"",IF(Deník!$AB567=Statistika!$L$102,Deník!$W567,""),"")</f>
        <v/>
      </c>
      <c r="GL567" s="233" t="str">
        <f>IF(Deník!$W567&lt;&gt;"",IF(Deník!$AB567=Statistika!$L$103,Deník!$W567,""),"")</f>
        <v/>
      </c>
      <c r="GM567" s="233" t="str">
        <f>IF(Deník!$W567&lt;&gt;"",IF(Deník!$AB567=Statistika!$L$104,Deník!$W567,""),"")</f>
        <v/>
      </c>
      <c r="GN567" s="233" t="str">
        <f>IF(Deník!$W567&lt;&gt;"",IF(Deník!$AB567=Statistika!$L$105,Deník!$W567,""),"")</f>
        <v/>
      </c>
      <c r="GO567" s="233" t="str">
        <f>IF(Deník!$W567&lt;&gt;"",IF(Deník!$AB567=Statistika!$L$106,Deník!$W567,""),"")</f>
        <v/>
      </c>
      <c r="GP567" s="233" t="str">
        <f>IF(Deník!$W567&lt;&gt;"",IF(Deník!$AB567=Statistika!$L$107,Deník!$W567,""),"")</f>
        <v/>
      </c>
      <c r="GQ567" s="233" t="str">
        <f>IF(Deník!$W567&lt;&gt;"",IF(Deník!$AB567=Statistika!$L$108,Deník!$W567,""),"")</f>
        <v/>
      </c>
      <c r="GS567" s="233" t="str">
        <f>IF(Deník!$W567&lt;0,IF(Deník!$AC567=Statistika!$F$117,Deník!$W567,""),"")</f>
        <v/>
      </c>
      <c r="GT567" s="233" t="str">
        <f>IF(Deník!$W567&lt;0,IF(Deník!$AC567=Statistika!$F$118,Deník!$W567,""),"")</f>
        <v/>
      </c>
      <c r="GU567" s="233" t="str">
        <f>IF(Deník!$W567&lt;0,IF(Deník!$AC567=Statistika!$F$119,Deník!$W567,""),"")</f>
        <v/>
      </c>
      <c r="GV567" s="233" t="str">
        <f>IF(Deník!$W567&lt;0,IF(Deník!$AC567=Statistika!$F$120,Deník!$W567,""),"")</f>
        <v/>
      </c>
      <c r="GW567" s="233" t="str">
        <f>IF(Deník!$W567&lt;0,IF(Deník!$AC567=Statistika!$F$121,Deník!$W567,""),"")</f>
        <v/>
      </c>
      <c r="GX567" s="233" t="str">
        <f>IF(Deník!$W567&lt;0,IF(Deník!$AC567=Statistika!$F$122,Deník!$W567,""),"")</f>
        <v/>
      </c>
      <c r="GY567" s="233" t="str">
        <f>IF(Deník!$W567&lt;0,IF(Deník!$AC567=Statistika!$F$123,Deník!$W567,""),"")</f>
        <v/>
      </c>
      <c r="GZ567" s="233" t="str">
        <f>IF(Deník!$W567&lt;0,IF(Deník!$AC567=Statistika!$F$124,Deník!$W567,""),"")</f>
        <v/>
      </c>
      <c r="HA567" s="233" t="str">
        <f>IF(Deník!$W567&lt;0,IF(Deník!$AC567=Statistika!$F$125,Deník!$W567,""),"")</f>
        <v/>
      </c>
      <c r="HC567" s="233" t="str">
        <f>IF(Deník!$W567&lt;0,IF(Deník!$AD567=Statistika!$F$133,Deník!$W567,""),"")</f>
        <v/>
      </c>
      <c r="HD567" s="233" t="str">
        <f>IF(Deník!$W567&lt;0,IF(Deník!$AD567=Statistika!$F$134,Deník!$W567,""),"")</f>
        <v/>
      </c>
      <c r="HE567" s="233" t="str">
        <f>IF(Deník!$W567&lt;0,IF(Deník!$AD567=Statistika!$F$135,Deník!$W567,""),"")</f>
        <v/>
      </c>
      <c r="HF567" s="233" t="str">
        <f>IF(Deník!$W567&lt;0,IF(Deník!$AD567=Statistika!$F$136,Deník!$W567,""),"")</f>
        <v/>
      </c>
      <c r="HG567" s="233" t="str">
        <f>IF(Deník!$W567&lt;0,IF(Deník!$AD567=Statistika!$F$137,Deník!$W567,""),"")</f>
        <v/>
      </c>
      <c r="ID567" s="8">
        <f>Tabulka4[[#This Row],[Sloupec3]]</f>
        <v>0</v>
      </c>
      <c r="IE567" s="17" t="str">
        <f>IF(AND([1]Deník!$C567&gt;='[1]Měsíční shrnutí'!$D$1,[1]Deník!$C567&lt;='[1]Měsíční shrnutí'!$F$1),[1]Deník!$X567,"")</f>
        <v/>
      </c>
    </row>
    <row r="568" spans="1:239">
      <c r="A568" s="8">
        <f>Deník!C569</f>
        <v>0</v>
      </c>
      <c r="B568" s="50" t="str">
        <f>Deník!R569</f>
        <v/>
      </c>
      <c r="C568" s="102" t="str">
        <f>IF(AND(Deník!R569&gt;1,Deník!R569&lt;&gt;""),1,"")</f>
        <v/>
      </c>
      <c r="D568" s="102" t="str">
        <f>IF(AND(Deník!R569&lt;=0,Deník!R569&lt;&gt;""),1,"")</f>
        <v/>
      </c>
      <c r="E568" s="103" t="str">
        <f>IF(AND(Deník!R569&gt;=0,Deník!R569&lt;=1),1,"")</f>
        <v/>
      </c>
      <c r="F568" s="79" t="str">
        <f>IF(Deník!R569&lt;&gt;"",Deník!R569+F567,"")</f>
        <v/>
      </c>
      <c r="G568" s="85"/>
      <c r="H568" s="54" t="str">
        <f>IF(MONTH(Deník!$C568)=H$2,IF(AND(Deník!$R568&gt;=0,Deník!$R568&lt;=1),"BE",Deník!$R568),"")</f>
        <v/>
      </c>
      <c r="I568" s="11" t="str">
        <f>IF(MONTH(Deník!$C568)=I$2,IF(AND(Deník!$R568&gt;=0,Deník!$R568&lt;=1),"BE",Deník!$R568),"")</f>
        <v/>
      </c>
      <c r="J568" s="11" t="str">
        <f>IF(MONTH(Deník!$C568)=J$2,IF(AND(Deník!$R568&gt;=0,Deník!$R568&lt;=1),"BE",Deník!$R568),"")</f>
        <v/>
      </c>
      <c r="K568" s="11" t="str">
        <f>IF(MONTH(Deník!$C568)=K$2,IF(AND(Deník!$R568&gt;=0,Deník!$R568&lt;=1),"BE",Deník!$R568),"")</f>
        <v/>
      </c>
      <c r="L568" s="11" t="str">
        <f>IF(MONTH(Deník!$C568)=L$2,IF(AND(Deník!$R568&gt;=0,Deník!$R568&lt;=1),"BE",Deník!$R568),"")</f>
        <v/>
      </c>
      <c r="M568" s="11" t="str">
        <f>IF(MONTH(Deník!$C568)=M$2,IF(AND(Deník!$R568&gt;=0,Deník!$R568&lt;=1),"BE",Deník!$R568),"")</f>
        <v/>
      </c>
      <c r="N568" s="11" t="str">
        <f>IF(MONTH(Deník!$C568)=N$2,IF(AND(Deník!$R568&gt;=0,Deník!$R568&lt;=1),"BE",Deník!$R568),"")</f>
        <v/>
      </c>
      <c r="O568" s="11" t="str">
        <f>IF(MONTH(Deník!$C568)=O$2,IF(AND(Deník!$R568&gt;=0,Deník!$R568&lt;=1),"BE",Deník!$R568),"")</f>
        <v/>
      </c>
      <c r="P568" s="11" t="str">
        <f>IF(MONTH(Deník!$C568)=P$2,IF(AND(Deník!$R568&gt;=0,Deník!$R568&lt;=1),"BE",Deník!$R568),"")</f>
        <v/>
      </c>
      <c r="Q568" s="11" t="str">
        <f>IF(MONTH(Deník!$C568)=Q$2,IF(AND(Deník!$R568&gt;=0,Deník!$R568&lt;=1),"BE",Deník!$R568),"")</f>
        <v/>
      </c>
      <c r="R568" s="11" t="str">
        <f>IF(MONTH(Deník!$C568)=R$2,IF(AND(Deník!$R568&gt;=0,Deník!$R568&lt;=1),"BE",Deník!$R568),"")</f>
        <v/>
      </c>
      <c r="S568" s="57" t="str">
        <f>IF(MONTH(Deník!$C568)=S$2,IF(AND(Deník!$R568&gt;=0,Deník!$R568&lt;=1),"BE",Deník!$R568),"")</f>
        <v/>
      </c>
      <c r="U568" s="12"/>
      <c r="V568" s="12"/>
      <c r="X568" s="600" t="str">
        <f>IF(Deník!$R568&lt;&gt;"",IF(Deník!$B568=Statistika!$F$63,IF(AND(Deník!$R568&gt;=0,Deník!$R568&lt;=1),"BE",Deník!$R568),""),"")</f>
        <v/>
      </c>
      <c r="Y568" s="13" t="str">
        <f>IF(Deník!$R568&lt;&gt;"",IF(Deník!$B568=Statistika!$F$64,IF(AND(Deník!$R568&gt;=0,Deník!$R568&lt;=1),"BE",Deník!$R568),""),"")</f>
        <v/>
      </c>
      <c r="Z568" s="13" t="str">
        <f>IF(Deník!$R568&lt;&gt;"",IF(Deník!$B568=Statistika!$F$65,IF(AND(Deník!$R568&gt;=0,Deník!$R568&lt;=1),"BE",Deník!$R568),""),"")</f>
        <v/>
      </c>
      <c r="AA568" s="13" t="str">
        <f>IF(Deník!$R568&lt;&gt;"",IF(Deník!$B568=Statistika!$F$66,IF(AND(Deník!$R568&gt;=0,Deník!$R568&lt;=1),"BE",Deník!$R568),""),"")</f>
        <v/>
      </c>
      <c r="AB568" s="13" t="str">
        <f>IF(Deník!$R568&lt;&gt;"",IF(Deník!$B568=Statistika!$F$67,IF(AND(Deník!$R568&gt;=0,Deník!$R568&lt;=1),"BE",Deník!$R568),""),"")</f>
        <v/>
      </c>
      <c r="AC568" s="13" t="str">
        <f>IF(Deník!$R568&lt;&gt;"",IF(Deník!$B568=Statistika!$F$68,IF(AND(Deník!$R568&gt;=0,Deník!$R568&lt;=1),"BE",Deník!$R568),""),"")</f>
        <v/>
      </c>
      <c r="AD568" s="13" t="str">
        <f>IF(Deník!$R568&lt;&gt;"",IF(Deník!$B568=Statistika!$F$69,IF(AND(Deník!$R568&gt;=0,Deník!$R568&lt;=1),"BE",Deník!$R568),""),"")</f>
        <v/>
      </c>
      <c r="AE568" s="601" t="str">
        <f>IF(Deník!$R568&lt;&gt;"",IF(Deník!$B568=Statistika!$F$70,IF(AND(Deník!$R568&gt;=0,Deník!$R568&lt;=1),"BE",Deník!$R568),""),"")</f>
        <v/>
      </c>
      <c r="AF568" s="90"/>
      <c r="AG568" s="63" t="str">
        <f>IF(Deník!$R568&lt;&gt;"",IF(Deník!$J568="L",IF(AND(Deník!$R568&gt;=0,Deník!$R568&lt;=1),"BE",Deník!$R568),""),"")</f>
        <v/>
      </c>
      <c r="AH568" s="13" t="str">
        <f>IF(Deník!$R568&lt;&gt;"",IF(Deník!$J568="S",IF(AND(Deník!$R568&gt;=0,Deník!$R568&lt;=1),"BE",Deník!$R568),""),"")</f>
        <v/>
      </c>
      <c r="AI568" s="95"/>
      <c r="AJ568" s="71" t="str">
        <f>IF(Deník!N569&lt;&gt;"",Deník!N569*-1,"")</f>
        <v/>
      </c>
      <c r="AK568" s="88"/>
      <c r="AL568" s="63" t="str">
        <f>IF(WEEKDAY(Deník!$C568,2)=1,IF(AND(Deník!$R568&gt;=0,Deník!$R568&lt;=1),"BE",Deník!$R568),"")</f>
        <v/>
      </c>
      <c r="AM568" s="13" t="str">
        <f>IF(WEEKDAY(Deník!$C568,2)=2,IF(AND(Deník!$R568&gt;=0,Deník!$R568&lt;=1),"BE",Deník!$R568),"")</f>
        <v/>
      </c>
      <c r="AN568" s="13" t="str">
        <f>IF(WEEKDAY(Deník!$C568,2)=3,IF(AND(Deník!$R568&gt;=0,Deník!$R568&lt;=1),"BE",Deník!$R568),"")</f>
        <v/>
      </c>
      <c r="AO568" s="13" t="str">
        <f>IF(WEEKDAY(Deník!$C568,2)=4,IF(AND(Deník!$R568&gt;=0,Deník!$R568&lt;=1),"BE",Deník!$R568),"")</f>
        <v/>
      </c>
      <c r="AP568" s="60" t="str">
        <f>IF(WEEKDAY(Deník!$C568,2)=5,IF(AND(Deník!$R568&gt;=0,Deník!$R568&lt;=1),"BE",Deník!$R568),"")</f>
        <v/>
      </c>
      <c r="AQ568" s="99"/>
      <c r="AR568" s="100">
        <f>Deník!D568</f>
        <v>0</v>
      </c>
      <c r="AS568" s="63" t="str">
        <f>IF(Deník!$D568&lt;&gt;"",IF(AND(Deník!$D568&gt;=AS$2,Deník!$D568&lt;=AS$3),IF(AND(Deník!$R568&gt;=0,Deník!$R568&lt;=1),"BE",Deník!$R568),""),"")</f>
        <v/>
      </c>
      <c r="AT568" s="63" t="str">
        <f>IF(Deník!$D568&lt;&gt;"",IF(AND(Deník!$D568&gt;=AT$2,Deník!$D568&lt;=AT$3),IF(AND(Deník!$R568&gt;=0,Deník!$R568&lt;=1),"BE",Deník!$R568),""),"")</f>
        <v/>
      </c>
      <c r="AU568" s="63" t="str">
        <f>IF(Deník!$D568&lt;&gt;"",IF(AND(Deník!$D568&gt;=AU$2,Deník!$D568&lt;=AU$3),IF(AND(Deník!$R568&gt;=0,Deník!$R568&lt;=1),"BE",Deník!$R568),""),"")</f>
        <v/>
      </c>
      <c r="AV568" s="63" t="str">
        <f>IF(Deník!$D568&lt;&gt;"",IF(AND(Deník!$D568&gt;=AV$2,Deník!$D568&lt;=AV$3),IF(AND(Deník!$R568&gt;=0,Deník!$R568&lt;=1),"BE",Deník!$R568),""),"")</f>
        <v/>
      </c>
      <c r="AW568" s="63" t="str">
        <f>IF(Deník!$D568&lt;&gt;"",IF(AND(Deník!$D568&gt;=AW$2,Deník!$D568&lt;=AW$3),IF(AND(Deník!$R568&gt;=0,Deník!$R568&lt;=1),"BE",Deník!$R568),""),"")</f>
        <v/>
      </c>
      <c r="AX568" s="63" t="str">
        <f>IF(Deník!$D568&lt;&gt;"",IF(AND(Deník!$D568&gt;=AX$2,Deník!$D568&lt;=AX$3),IF(AND(Deník!$R568&gt;=0,Deník!$R568&lt;=1),"BE",Deník!$R568),""),"")</f>
        <v/>
      </c>
      <c r="AY568" s="63" t="str">
        <f>IF(Deník!$D568&lt;&gt;"",IF(AND(Deník!$D568&gt;=AY$2,Deník!$D568&lt;=AY$3),IF(AND(Deník!$R568&gt;=0,Deník!$R568&lt;=1),"BE",Deník!$R568),""),"")</f>
        <v/>
      </c>
      <c r="AZ568" s="63" t="str">
        <f>IF(Deník!$D568&lt;&gt;"",IF(AND(Deník!$D568&gt;=AZ$2,Deník!$D568&lt;=AZ$3),IF(AND(Deník!$R568&gt;=0,Deník!$R568&lt;=1),"BE",Deník!$R568),""),"")</f>
        <v/>
      </c>
      <c r="BA568" s="63" t="str">
        <f>IF(Deník!$D568&lt;&gt;"",IF(AND(Deník!$D568&gt;=BA$2,Deník!$D568&lt;=BA$3),IF(AND(Deník!$R568&gt;=0,Deník!$R568&lt;=1),"BE",Deník!$R568),""),"")</f>
        <v/>
      </c>
      <c r="BB568" s="63" t="str">
        <f>IF(Deník!$D568&lt;&gt;"",IF(AND(Deník!$D568&gt;=BB$2,Deník!$D568&lt;=BB$3),IF(AND(Deník!$R568&gt;=0,Deník!$R568&lt;=1),"BE",Deník!$R568),""),"")</f>
        <v/>
      </c>
      <c r="BC568" s="71" t="str">
        <f>IF(Deník!$D568&lt;&gt;"",IF(AND(Deník!$D568&gt;=BC$2,Deník!$D568&lt;=BC$3),IF(AND(Deník!$R568&gt;=0,Deník!$R568&lt;=1),"BE",Deník!$R568),""),"")</f>
        <v/>
      </c>
      <c r="BD568" s="20" t="str">
        <f>IF(Deník!$J569="S",(Deník!$M569-Deník!$K569),IF(Deník!$J569="L",(Deník!$K569-Deník!$M569),""))</f>
        <v/>
      </c>
      <c r="BE568" s="20" t="str">
        <f>IF(Deník!$J569="S",(Deník!$K569-Deník!$O569),IF(Deník!$J569="L",(Deník!$O569-Deník!$K569),""))</f>
        <v/>
      </c>
      <c r="BF568" s="20" t="str">
        <f>IF(Deník!$J569="S",(Deník!$K569-Deník!$L569),IF(Deník!$J569="L",(Deník!$L569-Deník!$K569),""))</f>
        <v/>
      </c>
      <c r="BG568" s="20" t="str">
        <f>IF(Deník!$J569="S",(Deník!$K569-Deník!$S569),IF(Deník!$J569="L",(Deník!$S569-Deník!$K569),""))</f>
        <v/>
      </c>
      <c r="BH568" s="20" t="str">
        <f>IF(Deník!$J569="S",(Deník!$K569-Deník!$U569),IF(Deník!$J569="L",(Deník!$U569-Deník!$K569),""))</f>
        <v/>
      </c>
      <c r="BI568" s="20" t="str">
        <f>IF(Deník!$R568&gt;1,Deník!$R568,"")</f>
        <v/>
      </c>
      <c r="BJ568" s="20" t="str">
        <f>IF(Deník!$R568&lt;0,Deník!$R568,"")</f>
        <v/>
      </c>
      <c r="BK568" s="17"/>
      <c r="BM568" s="233" t="str">
        <f>IF(Deník!$R568&lt;&gt;"",IF(Deník!$Y568=Statistika!$F$78,IF(AND(Deník!$R568&gt;=0,Deník!$R568&lt;=1),"BE",Deník!$R568),""),"")</f>
        <v/>
      </c>
      <c r="BN568" s="233" t="str">
        <f>IF(Deník!$R568&lt;&gt;"",IF(Deník!$Y568=Statistika!$F$79,IF(AND(Deník!$R568&gt;=0,Deník!$R568&lt;=1),"BE",Deník!$R568),""),"")</f>
        <v/>
      </c>
      <c r="BO568" s="233" t="str">
        <f>IF(Deník!$R568&lt;&gt;"",IF(Deník!$Y568=Statistika!$F$80,IF(AND(Deník!$R568&gt;=0,Deník!$R568&lt;=1),"BE",Deník!$R568),""),"")</f>
        <v/>
      </c>
      <c r="BP568" s="233" t="str">
        <f>IF(Deník!$R568&lt;&gt;"",IF(Deník!$Y568=Statistika!$F$81,IF(AND(Deník!$R568&gt;=0,Deník!$R568&lt;=1),"BE",Deník!$R568),""),"")</f>
        <v/>
      </c>
      <c r="BQ568" s="233" t="str">
        <f>IF(Deník!$R568&lt;&gt;"",IF(Deník!$Y568=Statistika!$F$82,IF(AND(Deník!$R568&gt;=0,Deník!$R568&lt;=1),"BE",Deník!$R568),""),"")</f>
        <v/>
      </c>
      <c r="BR568" s="233" t="str">
        <f>IF(Deník!$R568&lt;&gt;"",IF(Deník!$Y568=Statistika!$F$83,IF(AND(Deník!$R568&gt;=0,Deník!$R568&lt;=1),"BE",Deník!$R568),""),"")</f>
        <v/>
      </c>
      <c r="BS568" s="233" t="str">
        <f>IF(Deník!$R568&lt;&gt;"",IF(Deník!$Y568=Statistika!$F$84,IF(AND(Deník!$R568&gt;=0,Deník!$R568&lt;=1),"BE",Deník!$R568),""),"")</f>
        <v/>
      </c>
      <c r="BT568" s="233" t="str">
        <f>IF(Deník!$R568&lt;&gt;"",IF(Deník!$Y568=Statistika!$F$85,IF(AND(Deník!$R568&gt;=0,Deník!$R568&lt;=1),"BE",Deník!$R568),""),"")</f>
        <v/>
      </c>
      <c r="BU568" s="233" t="str">
        <f>IF(Deník!$R568&lt;&gt;"",IF(Deník!$Y568=Statistika!$F$86,IF(AND(Deník!$R568&gt;=0,Deník!$R568&lt;=1),"BE",Deník!$R568),""),"")</f>
        <v/>
      </c>
      <c r="BV568" s="233" t="str">
        <f>IF(Deník!$R568&lt;&gt;"",IF(Deník!$Y568=Statistika!$F$87,IF(AND(Deník!$R568&gt;=0,Deník!$R568&lt;=1),"BE",Deník!$R568),""),"")</f>
        <v/>
      </c>
      <c r="BW568" s="233" t="str">
        <f>IF(Deník!$R568&lt;&gt;"",IF(Deník!$Y568=Statistika!$F$88,IF(AND(Deník!$R568&gt;=0,Deník!$R568&lt;=1),"BE",Deník!$R568),""),"")</f>
        <v/>
      </c>
      <c r="BX568" s="233" t="str">
        <f>IF(Deník!$R568&lt;&gt;"",IF(Deník!$Y568=Statistika!$F$89,IF(AND(Deník!$R568&gt;=0,Deník!$R568&lt;=1),"BE",Deník!$R568),""),"")</f>
        <v/>
      </c>
      <c r="BY568" s="233" t="str">
        <f>IF(Deník!$R568&lt;&gt;"",IF(Deník!$Y568=Statistika!$F$90,IF(AND(Deník!$R568&gt;=0,Deník!$R568&lt;=1),"BE",Deník!$R568),""),"")</f>
        <v/>
      </c>
      <c r="BZ568" s="233" t="str">
        <f>IF(Deník!$R568&lt;&gt;"",IF(Deník!$Y568=Statistika!$F$91,IF(AND(Deník!$R568&gt;=0,Deník!$R568&lt;=1),"BE",Deník!$R568),""),"")</f>
        <v/>
      </c>
      <c r="CA568" s="233"/>
      <c r="CB568" s="233" t="str">
        <f>IF(Deník!$R568&lt;&gt;"",IF(Deník!$AB568="SL",IF(AND(Deník!$R568&gt;=0,Deník!$R568&lt;=1),"BE",Deník!$R568),""),"")</f>
        <v/>
      </c>
      <c r="CC568" s="233" t="str">
        <f>IF(Deník!$R568&lt;&gt;"",IF(Deník!$AB568="BE10",IF(AND(Deník!$R568&gt;=0,Deník!$R568&lt;=1),"BE",Deník!$R568),""),"")</f>
        <v/>
      </c>
      <c r="CD568" s="233" t="str">
        <f>IF(Deník!$R568&lt;&gt;"",IF(Deník!$AB568="BE15",IF(AND(Deník!$R568&gt;=0,Deník!$R568&lt;=1),"BE",Deník!$R568),""),"")</f>
        <v/>
      </c>
      <c r="CE568" s="233" t="str">
        <f>IF(Deník!$R568&lt;&gt;"",IF(Deník!$AB568="BE20",IF(AND(Deník!$R568&gt;=0,Deník!$R568&lt;=1),"BE",Deník!$R568),""),"")</f>
        <v/>
      </c>
      <c r="CF568" s="233" t="str">
        <f>IF(Deník!$R568&lt;&gt;"",IF(Deník!$AB568="TP1",IF(AND(Deník!$R568&gt;=0,Deník!$R568&lt;=1),"BE",Deník!$R568),""),"")</f>
        <v/>
      </c>
      <c r="CG568" s="233" t="str">
        <f>IF(Deník!$R568&lt;&gt;"",IF(Deník!$AB568="TP2",IF(AND(Deník!$R568&gt;=0,Deník!$R568&lt;=1),"BE",Deník!$R568),""),"")</f>
        <v/>
      </c>
      <c r="CH568" s="233" t="str">
        <f>IF(Deník!$R568&lt;&gt;"",IF(Deník!$AB568="TP3",IF(AND(Deník!$R568&gt;=0,Deník!$R568&lt;=1),"BE",Deník!$R568),""),"")</f>
        <v/>
      </c>
      <c r="CI568" s="233" t="str">
        <f>IF(Deník!$R568&lt;&gt;"",IF(Deník!$AB568="Trailing SL",IF(AND(Deník!$R568&gt;=0,Deník!$R568&lt;=1),"BE",Deník!$R568),""),"")</f>
        <v/>
      </c>
      <c r="CJ568" s="233" t="str">
        <f>IF(Deník!$R568&lt;&gt;"",IF(Deník!$AB568="Manual",IF(AND(Deník!$R568&gt;=0,Deník!$R568&lt;=1),"BE",Deník!$R568),""),"")</f>
        <v/>
      </c>
      <c r="CK568" s="233"/>
      <c r="CL568" s="233" t="str">
        <f>IF(Deník!$R568&lt;0,IF(Deník!$AC568=Statistika!$F$117,Deník!$R568,""),"")</f>
        <v/>
      </c>
      <c r="CM568" s="233" t="str">
        <f>IF(Deník!$R568&lt;0,IF(Deník!$AC568=Statistika!$F$118,Deník!$R568,""),"")</f>
        <v/>
      </c>
      <c r="CN568" s="233" t="str">
        <f>IF(Deník!$R568&lt;0,IF(Deník!$AC568=Statistika!$F$119,Deník!$R568,""),"")</f>
        <v/>
      </c>
      <c r="CO568" s="233" t="str">
        <f>IF(Deník!$R568&lt;0,IF(Deník!$AC568=Statistika!$F$120,Deník!$R568,""),"")</f>
        <v/>
      </c>
      <c r="CP568" s="233" t="str">
        <f>IF(Deník!$R568&lt;0,IF(Deník!$AC568=Statistika!$F$121,Deník!$R568,""),"")</f>
        <v/>
      </c>
      <c r="CQ568" s="233" t="str">
        <f>IF(Deník!$R568&lt;0,IF(Deník!$AC568=Statistika!$F$122,Deník!$R568,""),"")</f>
        <v/>
      </c>
      <c r="CR568" s="233" t="str">
        <f>IF(Deník!$R568&lt;0,IF(Deník!$AC568=Statistika!$F$123,Deník!$R568,""),"")</f>
        <v/>
      </c>
      <c r="CS568" s="233" t="str">
        <f>IF(Deník!$R568&lt;0,IF(Deník!$AC568=Statistika!$F$124,Deník!$R568,""),"")</f>
        <v/>
      </c>
      <c r="CT568" s="233" t="str">
        <f>IF(Deník!$R568&lt;0,IF(Deník!$AC568=Statistika!$F$125,Deník!$R568,""),"")</f>
        <v/>
      </c>
      <c r="CU568" s="233"/>
      <c r="CV568" s="233" t="str">
        <f>IF(Deník!$R568&lt;0,IF(Deník!$AD568=$CV$2,Deník!$R568,""),"")</f>
        <v/>
      </c>
      <c r="CW568" s="233" t="str">
        <f>IF(Deník!$R568&lt;0,IF(Deník!$AD568=$CW$2,Deník!$R568,""),"")</f>
        <v/>
      </c>
      <c r="CX568" s="233" t="str">
        <f>IF(Deník!$R568&lt;0,IF(Deník!$AD568=$CX$2,Deník!$R568,""),"")</f>
        <v/>
      </c>
      <c r="CY568" s="233" t="str">
        <f>IF(Deník!$R568&lt;0,IF(Deník!$AD568=$CY$2,Deník!$R568,""),"")</f>
        <v/>
      </c>
      <c r="CZ568" s="233" t="str">
        <f>IF(Deník!$R568&lt;0,IF(Deník!$AD568=$CZ$2,Deník!$R568,""),"")</f>
        <v/>
      </c>
      <c r="DL568" s="221">
        <f t="shared" si="22"/>
        <v>93847.029999999984</v>
      </c>
      <c r="DM568" s="220">
        <f t="shared" si="21"/>
        <v>-6.1529700000000132E-2</v>
      </c>
      <c r="DO568" s="50">
        <f>Deník!W569</f>
        <v>0</v>
      </c>
      <c r="DP568" s="102" t="str">
        <f>IF(AND(Deník!W569&gt;0),1,"")</f>
        <v/>
      </c>
      <c r="DQ568" s="102">
        <f>IF(AND(Deník!W569&lt;=0),1,"")</f>
        <v>1</v>
      </c>
      <c r="DR568" s="227"/>
      <c r="DS568" s="228"/>
      <c r="DT568" s="85"/>
      <c r="DU568" s="54">
        <f>IF(MONTH(Deník!$C568)=DU$2,Deník!$W568,"")</f>
        <v>0</v>
      </c>
      <c r="DV568" s="222" t="str">
        <f>IF(MONTH(Deník!$C568)=DV$2,Deník!$W568,"")</f>
        <v/>
      </c>
      <c r="DW568" s="222" t="str">
        <f>IF(MONTH(Deník!$C568)=DW$2,Deník!$W568,"")</f>
        <v/>
      </c>
      <c r="DX568" s="222" t="str">
        <f>IF(MONTH(Deník!$C568)=DX$2,Deník!$W568,"")</f>
        <v/>
      </c>
      <c r="DY568" s="222" t="str">
        <f>IF(MONTH(Deník!$C568)=DY$2,Deník!$W568,"")</f>
        <v/>
      </c>
      <c r="DZ568" s="222" t="str">
        <f>IF(MONTH(Deník!$C568)=DZ$2,Deník!$W568,"")</f>
        <v/>
      </c>
      <c r="EA568" s="222" t="str">
        <f>IF(MONTH(Deník!$C568)=EA$2,Deník!$W568,"")</f>
        <v/>
      </c>
      <c r="EB568" s="222" t="str">
        <f>IF(MONTH(Deník!$C568)=EB$2,Deník!$W568,"")</f>
        <v/>
      </c>
      <c r="EC568" s="222" t="str">
        <f>IF(MONTH(Deník!$C568)=EC$2,Deník!$W568,"")</f>
        <v/>
      </c>
      <c r="ED568" s="222" t="str">
        <f>IF(MONTH(Deník!$C568)=ED$2,Deník!$W568,"")</f>
        <v/>
      </c>
      <c r="EE568" s="222" t="str">
        <f>IF(MONTH(Deník!$C568)=EE$2,Deník!$W568,"")</f>
        <v/>
      </c>
      <c r="EF568" s="222" t="str">
        <f>IF(MONTH(Deník!$C568)=EF$2,Deník!$W568,"")</f>
        <v/>
      </c>
      <c r="EI568" s="600" t="str">
        <f>IF(Deník!$W568&lt;&gt;"",IF(Deník!$B568=Statistika!$F$63,Deník!$W568,""),"")</f>
        <v/>
      </c>
      <c r="EJ568" s="13" t="str">
        <f>IF(Deník!$W568&lt;&gt;"",IF(Deník!$B568=Statistika!$F$64,Deník!$W568,""),"")</f>
        <v/>
      </c>
      <c r="EK568" s="13" t="str">
        <f>IF(Deník!$W568&lt;&gt;"",IF(Deník!$B568=Statistika!$F$65,Deník!$W568,""),"")</f>
        <v/>
      </c>
      <c r="EL568" s="13" t="str">
        <f>IF(Deník!$W568&lt;&gt;"",IF(Deník!$B568=Statistika!$F$66,Deník!$W568,""),"")</f>
        <v/>
      </c>
      <c r="EM568" s="13" t="str">
        <f>IF(Deník!$W568&lt;&gt;"",IF(Deník!$B568=Statistika!$F$67,Deník!$W568,""),"")</f>
        <v/>
      </c>
      <c r="EN568" s="13" t="str">
        <f>IF(Deník!$W568&lt;&gt;"",IF(Deník!$B568=Statistika!$F$68,Deník!$W568,""),"")</f>
        <v/>
      </c>
      <c r="EO568" s="13" t="str">
        <f>IF(Deník!$W568&lt;&gt;"",IF(Deník!$B568=Statistika!$F$69,Deník!$W568,""),"")</f>
        <v/>
      </c>
      <c r="EP568" s="601" t="str">
        <f>IF(Deník!$W568&lt;&gt;"",IF(Deník!$B568=Statistika!$F$70,Deník!$W568,""),"")</f>
        <v/>
      </c>
      <c r="EQ568" s="90"/>
      <c r="ER568" s="63" t="str">
        <f>IF(Deník!$W568&lt;&gt;"",IF(Deník!$J568="L",Deník!$W568,""),"")</f>
        <v/>
      </c>
      <c r="ES568" s="13" t="str">
        <f>IF(Deník!$W568&lt;&gt;"",IF(Deník!$J568="S",Deník!$W568,""),"")</f>
        <v/>
      </c>
      <c r="ET568" s="95"/>
      <c r="EU568" s="88"/>
      <c r="EV568" s="63" t="str">
        <f>IF(WEEKDAY(Deník!$C568,2)=1,Deník!$W568,"")</f>
        <v/>
      </c>
      <c r="EW568" s="13" t="str">
        <f>IF(WEEKDAY(Deník!$C568,2)=2,Deník!$W568,"")</f>
        <v/>
      </c>
      <c r="EX568" s="13" t="str">
        <f>IF(WEEKDAY(Deník!$C568,2)=3,Deník!$W568,"")</f>
        <v/>
      </c>
      <c r="EY568" s="13" t="str">
        <f>IF(WEEKDAY(Deník!$C568,2)=4,Deník!$W568,"")</f>
        <v/>
      </c>
      <c r="EZ568" s="60" t="str">
        <f>IF(WEEKDAY(Deník!$C568,2)=5,Deník!$W568,"")</f>
        <v/>
      </c>
      <c r="FA568" s="99"/>
      <c r="FB568" s="100">
        <f>Deník!D568</f>
        <v>0</v>
      </c>
      <c r="FC568" s="63">
        <f>IF($FB568&lt;&gt;"",IF(AND($FB568&gt;=FC$2,$FB568&lt;=FC$3),Deník!$W568,""))</f>
        <v>0</v>
      </c>
      <c r="FD568" s="63" t="str">
        <f>IF($FB568&lt;&gt;"",IF(AND($FB568&gt;=FD$2,$FB568&lt;=FD$3),Deník!$W568,""))</f>
        <v/>
      </c>
      <c r="FE568" s="63" t="str">
        <f>IF($FB568&lt;&gt;"",IF(AND($FB568&gt;=FE$2,$FB568&lt;=FE$3),Deník!$W568,""))</f>
        <v/>
      </c>
      <c r="FF568" s="63" t="str">
        <f>IF($FB568&lt;&gt;"",IF(AND($FB568&gt;=FF$2,$FB568&lt;=FF$3),Deník!$W568,""))</f>
        <v/>
      </c>
      <c r="FG568" s="63" t="str">
        <f>IF($FB568&lt;&gt;"",IF(AND($FB568&gt;=FG$2,$FB568&lt;=FG$3),Deník!$W568,""))</f>
        <v/>
      </c>
      <c r="FH568" s="63" t="str">
        <f>IF($FB568&lt;&gt;"",IF(AND($FB568&gt;=FH$2,$FB568&lt;=FH$3),Deník!$W568,""))</f>
        <v/>
      </c>
      <c r="FI568" s="63" t="str">
        <f>IF($FB568&lt;&gt;"",IF(AND($FB568&gt;=FI$2,$FB568&lt;=FI$3),Deník!$W568,""))</f>
        <v/>
      </c>
      <c r="FJ568" s="63" t="str">
        <f>IF($FB568&lt;&gt;"",IF(AND($FB568&gt;=FJ$2,$FB568&lt;=FJ$3),Deník!$W568,""))</f>
        <v/>
      </c>
      <c r="FK568" s="63" t="str">
        <f>IF($FB568&lt;&gt;"",IF(AND($FB568&gt;=FK$2,$FB568&lt;=FK$3),Deník!$W568,""))</f>
        <v/>
      </c>
      <c r="FL568" s="63" t="str">
        <f>IF($FB568&lt;&gt;"",IF(AND($FB568&gt;=FL$2,$FB568&lt;=FL$3),Deník!$W568,""))</f>
        <v/>
      </c>
      <c r="FM568" s="63" t="str">
        <f>IF($FB568&lt;&gt;"",IF(AND($FB568&gt;=FM$2,$FB568&lt;=FM$3),Deník!$W568,""))</f>
        <v/>
      </c>
      <c r="FN568" s="13"/>
      <c r="FO568" s="20" t="str">
        <f>IF(Deník!$W568&gt;1,Deník!$W568,"")</f>
        <v/>
      </c>
      <c r="FP568" s="20" t="str">
        <f>IF(Deník!$W568&lt;0,Deník!$W568,"")</f>
        <v/>
      </c>
      <c r="FQ568" s="17"/>
      <c r="FS568" s="233"/>
      <c r="FT568" s="233" t="str">
        <f>IF(Deník!$W568&lt;&gt;"",IF(Deník!$Y568=Statistika!$F$78,Deník!$W568,""),"")</f>
        <v/>
      </c>
      <c r="FU568" s="233" t="str">
        <f>IF(Deník!$W568&lt;&gt;"",IF(Deník!$Y568=Statistika!$F$79,Deník!$W568,""),"")</f>
        <v/>
      </c>
      <c r="FV568" s="233" t="str">
        <f>IF(Deník!$W568&lt;&gt;"",IF(Deník!$Y568=Statistika!$F$80,Deník!$W568,""),"")</f>
        <v/>
      </c>
      <c r="FW568" s="233" t="str">
        <f>IF(Deník!$W568&lt;&gt;"",IF(Deník!$Y568=Statistika!$F$81,Deník!$W568,""),"")</f>
        <v/>
      </c>
      <c r="FX568" s="233" t="str">
        <f>IF(Deník!$W568&lt;&gt;"",IF(Deník!$Y568=Statistika!$F$82,Deník!$W568,""),"")</f>
        <v/>
      </c>
      <c r="FY568" s="233" t="str">
        <f>IF(Deník!$W568&lt;&gt;"",IF(Deník!$Y568=Statistika!$F$83,Deník!$W568,""),"")</f>
        <v/>
      </c>
      <c r="FZ568" s="233" t="str">
        <f>IF(Deník!$W568&lt;&gt;"",IF(Deník!$Y568=Statistika!$F$84,Deník!$W568,""),"")</f>
        <v/>
      </c>
      <c r="GA568" s="233" t="str">
        <f>IF(Deník!$W568&lt;&gt;"",IF(Deník!$Y568=Statistika!$F$85,Deník!$W568,""),"")</f>
        <v/>
      </c>
      <c r="GB568" s="233" t="str">
        <f>IF(Deník!$W568&lt;&gt;"",IF(Deník!$Y568=Statistika!$F$86,Deník!$W568,""),"")</f>
        <v/>
      </c>
      <c r="GC568" s="233" t="str">
        <f>IF(Deník!$W568&lt;&gt;"",IF(Deník!$Y568=Statistika!$F$87,Deník!$W568,""),"")</f>
        <v/>
      </c>
      <c r="GD568" s="233" t="str">
        <f>IF(Deník!$W568&lt;&gt;"",IF(Deník!$Y568=Statistika!$F$88,Deník!$W568,""),"")</f>
        <v/>
      </c>
      <c r="GE568" s="233" t="str">
        <f>IF(Deník!$W568&lt;&gt;"",IF(Deník!$Y568=Statistika!$F$89,Deník!$W568,""),"")</f>
        <v/>
      </c>
      <c r="GF568" s="233" t="str">
        <f>IF(Deník!$W568&lt;&gt;"",IF(Deník!$Y568=Statistika!$F$90,Deník!$W568,""),"")</f>
        <v/>
      </c>
      <c r="GG568" s="233" t="str">
        <f>IF(Deník!$W568&lt;&gt;"",IF(Deník!$Y568=Statistika!$F$91,Deník!$W568,""),"")</f>
        <v/>
      </c>
      <c r="GH568" s="233"/>
      <c r="GI568" s="233" t="str">
        <f>IF(Deník!$W568&lt;&gt;"",IF(Deník!$AB568=Statistika!$L$100,Deník!$W568,""),"")</f>
        <v/>
      </c>
      <c r="GJ568" s="233" t="str">
        <f>IF(Deník!$W568&lt;&gt;"",IF(Deník!$AB568=Statistika!$L$101,Deník!$W568,""),"")</f>
        <v/>
      </c>
      <c r="GK568" s="233" t="str">
        <f>IF(Deník!$W568&lt;&gt;"",IF(Deník!$AB568=Statistika!$L$102,Deník!$W568,""),"")</f>
        <v/>
      </c>
      <c r="GL568" s="233" t="str">
        <f>IF(Deník!$W568&lt;&gt;"",IF(Deník!$AB568=Statistika!$L$103,Deník!$W568,""),"")</f>
        <v/>
      </c>
      <c r="GM568" s="233" t="str">
        <f>IF(Deník!$W568&lt;&gt;"",IF(Deník!$AB568=Statistika!$L$104,Deník!$W568,""),"")</f>
        <v/>
      </c>
      <c r="GN568" s="233" t="str">
        <f>IF(Deník!$W568&lt;&gt;"",IF(Deník!$AB568=Statistika!$L$105,Deník!$W568,""),"")</f>
        <v/>
      </c>
      <c r="GO568" s="233" t="str">
        <f>IF(Deník!$W568&lt;&gt;"",IF(Deník!$AB568=Statistika!$L$106,Deník!$W568,""),"")</f>
        <v/>
      </c>
      <c r="GP568" s="233" t="str">
        <f>IF(Deník!$W568&lt;&gt;"",IF(Deník!$AB568=Statistika!$L$107,Deník!$W568,""),"")</f>
        <v/>
      </c>
      <c r="GQ568" s="233" t="str">
        <f>IF(Deník!$W568&lt;&gt;"",IF(Deník!$AB568=Statistika!$L$108,Deník!$W568,""),"")</f>
        <v/>
      </c>
      <c r="GS568" s="233" t="str">
        <f>IF(Deník!$W568&lt;0,IF(Deník!$AC568=Statistika!$F$117,Deník!$W568,""),"")</f>
        <v/>
      </c>
      <c r="GT568" s="233" t="str">
        <f>IF(Deník!$W568&lt;0,IF(Deník!$AC568=Statistika!$F$118,Deník!$W568,""),"")</f>
        <v/>
      </c>
      <c r="GU568" s="233" t="str">
        <f>IF(Deník!$W568&lt;0,IF(Deník!$AC568=Statistika!$F$119,Deník!$W568,""),"")</f>
        <v/>
      </c>
      <c r="GV568" s="233" t="str">
        <f>IF(Deník!$W568&lt;0,IF(Deník!$AC568=Statistika!$F$120,Deník!$W568,""),"")</f>
        <v/>
      </c>
      <c r="GW568" s="233" t="str">
        <f>IF(Deník!$W568&lt;0,IF(Deník!$AC568=Statistika!$F$121,Deník!$W568,""),"")</f>
        <v/>
      </c>
      <c r="GX568" s="233" t="str">
        <f>IF(Deník!$W568&lt;0,IF(Deník!$AC568=Statistika!$F$122,Deník!$W568,""),"")</f>
        <v/>
      </c>
      <c r="GY568" s="233" t="str">
        <f>IF(Deník!$W568&lt;0,IF(Deník!$AC568=Statistika!$F$123,Deník!$W568,""),"")</f>
        <v/>
      </c>
      <c r="GZ568" s="233" t="str">
        <f>IF(Deník!$W568&lt;0,IF(Deník!$AC568=Statistika!$F$124,Deník!$W568,""),"")</f>
        <v/>
      </c>
      <c r="HA568" s="233" t="str">
        <f>IF(Deník!$W568&lt;0,IF(Deník!$AC568=Statistika!$F$125,Deník!$W568,""),"")</f>
        <v/>
      </c>
      <c r="HC568" s="233" t="str">
        <f>IF(Deník!$W568&lt;0,IF(Deník!$AD568=Statistika!$F$133,Deník!$W568,""),"")</f>
        <v/>
      </c>
      <c r="HD568" s="233" t="str">
        <f>IF(Deník!$W568&lt;0,IF(Deník!$AD568=Statistika!$F$134,Deník!$W568,""),"")</f>
        <v/>
      </c>
      <c r="HE568" s="233" t="str">
        <f>IF(Deník!$W568&lt;0,IF(Deník!$AD568=Statistika!$F$135,Deník!$W568,""),"")</f>
        <v/>
      </c>
      <c r="HF568" s="233" t="str">
        <f>IF(Deník!$W568&lt;0,IF(Deník!$AD568=Statistika!$F$136,Deník!$W568,""),"")</f>
        <v/>
      </c>
      <c r="HG568" s="233" t="str">
        <f>IF(Deník!$W568&lt;0,IF(Deník!$AD568=Statistika!$F$137,Deník!$W568,""),"")</f>
        <v/>
      </c>
      <c r="ID568" s="8">
        <f>Tabulka4[[#This Row],[Sloupec3]]</f>
        <v>0</v>
      </c>
      <c r="IE568" s="17" t="str">
        <f>IF(AND([1]Deník!$C568&gt;='[1]Měsíční shrnutí'!$D$1,[1]Deník!$C568&lt;='[1]Měsíční shrnutí'!$F$1),[1]Deník!$X568,"")</f>
        <v/>
      </c>
    </row>
    <row r="569" spans="1:239">
      <c r="A569" s="8">
        <f>Deník!C570</f>
        <v>0</v>
      </c>
      <c r="B569" s="50" t="str">
        <f>Deník!R570</f>
        <v/>
      </c>
      <c r="C569" s="102" t="str">
        <f>IF(AND(Deník!R570&gt;1,Deník!R570&lt;&gt;""),1,"")</f>
        <v/>
      </c>
      <c r="D569" s="102" t="str">
        <f>IF(AND(Deník!R570&lt;=0,Deník!R570&lt;&gt;""),1,"")</f>
        <v/>
      </c>
      <c r="E569" s="103" t="str">
        <f>IF(AND(Deník!R570&gt;=0,Deník!R570&lt;=1),1,"")</f>
        <v/>
      </c>
      <c r="F569" s="79" t="str">
        <f>IF(Deník!R570&lt;&gt;"",Deník!R570+F568,"")</f>
        <v/>
      </c>
      <c r="G569" s="85"/>
      <c r="H569" s="54" t="str">
        <f>IF(MONTH(Deník!$C569)=H$2,IF(AND(Deník!$R569&gt;=0,Deník!$R569&lt;=1),"BE",Deník!$R569),"")</f>
        <v/>
      </c>
      <c r="I569" s="11" t="str">
        <f>IF(MONTH(Deník!$C569)=I$2,IF(AND(Deník!$R569&gt;=0,Deník!$R569&lt;=1),"BE",Deník!$R569),"")</f>
        <v/>
      </c>
      <c r="J569" s="11" t="str">
        <f>IF(MONTH(Deník!$C569)=J$2,IF(AND(Deník!$R569&gt;=0,Deník!$R569&lt;=1),"BE",Deník!$R569),"")</f>
        <v/>
      </c>
      <c r="K569" s="11" t="str">
        <f>IF(MONTH(Deník!$C569)=K$2,IF(AND(Deník!$R569&gt;=0,Deník!$R569&lt;=1),"BE",Deník!$R569),"")</f>
        <v/>
      </c>
      <c r="L569" s="11" t="str">
        <f>IF(MONTH(Deník!$C569)=L$2,IF(AND(Deník!$R569&gt;=0,Deník!$R569&lt;=1),"BE",Deník!$R569),"")</f>
        <v/>
      </c>
      <c r="M569" s="11" t="str">
        <f>IF(MONTH(Deník!$C569)=M$2,IF(AND(Deník!$R569&gt;=0,Deník!$R569&lt;=1),"BE",Deník!$R569),"")</f>
        <v/>
      </c>
      <c r="N569" s="11" t="str">
        <f>IF(MONTH(Deník!$C569)=N$2,IF(AND(Deník!$R569&gt;=0,Deník!$R569&lt;=1),"BE",Deník!$R569),"")</f>
        <v/>
      </c>
      <c r="O569" s="11" t="str">
        <f>IF(MONTH(Deník!$C569)=O$2,IF(AND(Deník!$R569&gt;=0,Deník!$R569&lt;=1),"BE",Deník!$R569),"")</f>
        <v/>
      </c>
      <c r="P569" s="11" t="str">
        <f>IF(MONTH(Deník!$C569)=P$2,IF(AND(Deník!$R569&gt;=0,Deník!$R569&lt;=1),"BE",Deník!$R569),"")</f>
        <v/>
      </c>
      <c r="Q569" s="11" t="str">
        <f>IF(MONTH(Deník!$C569)=Q$2,IF(AND(Deník!$R569&gt;=0,Deník!$R569&lt;=1),"BE",Deník!$R569),"")</f>
        <v/>
      </c>
      <c r="R569" s="11" t="str">
        <f>IF(MONTH(Deník!$C569)=R$2,IF(AND(Deník!$R569&gt;=0,Deník!$R569&lt;=1),"BE",Deník!$R569),"")</f>
        <v/>
      </c>
      <c r="S569" s="57" t="str">
        <f>IF(MONTH(Deník!$C569)=S$2,IF(AND(Deník!$R569&gt;=0,Deník!$R569&lt;=1),"BE",Deník!$R569),"")</f>
        <v/>
      </c>
      <c r="U569" s="12"/>
      <c r="V569" s="12"/>
      <c r="X569" s="600" t="str">
        <f>IF(Deník!$R569&lt;&gt;"",IF(Deník!$B569=Statistika!$F$63,IF(AND(Deník!$R569&gt;=0,Deník!$R569&lt;=1),"BE",Deník!$R569),""),"")</f>
        <v/>
      </c>
      <c r="Y569" s="13" t="str">
        <f>IF(Deník!$R569&lt;&gt;"",IF(Deník!$B569=Statistika!$F$64,IF(AND(Deník!$R569&gt;=0,Deník!$R569&lt;=1),"BE",Deník!$R569),""),"")</f>
        <v/>
      </c>
      <c r="Z569" s="13" t="str">
        <f>IF(Deník!$R569&lt;&gt;"",IF(Deník!$B569=Statistika!$F$65,IF(AND(Deník!$R569&gt;=0,Deník!$R569&lt;=1),"BE",Deník!$R569),""),"")</f>
        <v/>
      </c>
      <c r="AA569" s="13" t="str">
        <f>IF(Deník!$R569&lt;&gt;"",IF(Deník!$B569=Statistika!$F$66,IF(AND(Deník!$R569&gt;=0,Deník!$R569&lt;=1),"BE",Deník!$R569),""),"")</f>
        <v/>
      </c>
      <c r="AB569" s="13" t="str">
        <f>IF(Deník!$R569&lt;&gt;"",IF(Deník!$B569=Statistika!$F$67,IF(AND(Deník!$R569&gt;=0,Deník!$R569&lt;=1),"BE",Deník!$R569),""),"")</f>
        <v/>
      </c>
      <c r="AC569" s="13" t="str">
        <f>IF(Deník!$R569&lt;&gt;"",IF(Deník!$B569=Statistika!$F$68,IF(AND(Deník!$R569&gt;=0,Deník!$R569&lt;=1),"BE",Deník!$R569),""),"")</f>
        <v/>
      </c>
      <c r="AD569" s="13" t="str">
        <f>IF(Deník!$R569&lt;&gt;"",IF(Deník!$B569=Statistika!$F$69,IF(AND(Deník!$R569&gt;=0,Deník!$R569&lt;=1),"BE",Deník!$R569),""),"")</f>
        <v/>
      </c>
      <c r="AE569" s="601" t="str">
        <f>IF(Deník!$R569&lt;&gt;"",IF(Deník!$B569=Statistika!$F$70,IF(AND(Deník!$R569&gt;=0,Deník!$R569&lt;=1),"BE",Deník!$R569),""),"")</f>
        <v/>
      </c>
      <c r="AF569" s="90"/>
      <c r="AG569" s="63" t="str">
        <f>IF(Deník!$R569&lt;&gt;"",IF(Deník!$J569="L",IF(AND(Deník!$R569&gt;=0,Deník!$R569&lt;=1),"BE",Deník!$R569),""),"")</f>
        <v/>
      </c>
      <c r="AH569" s="13" t="str">
        <f>IF(Deník!$R569&lt;&gt;"",IF(Deník!$J569="S",IF(AND(Deník!$R569&gt;=0,Deník!$R569&lt;=1),"BE",Deník!$R569),""),"")</f>
        <v/>
      </c>
      <c r="AI569" s="95"/>
      <c r="AJ569" s="71" t="str">
        <f>IF(Deník!N570&lt;&gt;"",Deník!N570*-1,"")</f>
        <v/>
      </c>
      <c r="AK569" s="88"/>
      <c r="AL569" s="63" t="str">
        <f>IF(WEEKDAY(Deník!$C569,2)=1,IF(AND(Deník!$R569&gt;=0,Deník!$R569&lt;=1),"BE",Deník!$R569),"")</f>
        <v/>
      </c>
      <c r="AM569" s="13" t="str">
        <f>IF(WEEKDAY(Deník!$C569,2)=2,IF(AND(Deník!$R569&gt;=0,Deník!$R569&lt;=1),"BE",Deník!$R569),"")</f>
        <v/>
      </c>
      <c r="AN569" s="13" t="str">
        <f>IF(WEEKDAY(Deník!$C569,2)=3,IF(AND(Deník!$R569&gt;=0,Deník!$R569&lt;=1),"BE",Deník!$R569),"")</f>
        <v/>
      </c>
      <c r="AO569" s="13" t="str">
        <f>IF(WEEKDAY(Deník!$C569,2)=4,IF(AND(Deník!$R569&gt;=0,Deník!$R569&lt;=1),"BE",Deník!$R569),"")</f>
        <v/>
      </c>
      <c r="AP569" s="60" t="str">
        <f>IF(WEEKDAY(Deník!$C569,2)=5,IF(AND(Deník!$R569&gt;=0,Deník!$R569&lt;=1),"BE",Deník!$R569),"")</f>
        <v/>
      </c>
      <c r="AQ569" s="99"/>
      <c r="AR569" s="100">
        <f>Deník!D569</f>
        <v>0</v>
      </c>
      <c r="AS569" s="63" t="str">
        <f>IF(Deník!$D569&lt;&gt;"",IF(AND(Deník!$D569&gt;=AS$2,Deník!$D569&lt;=AS$3),IF(AND(Deník!$R569&gt;=0,Deník!$R569&lt;=1),"BE",Deník!$R569),""),"")</f>
        <v/>
      </c>
      <c r="AT569" s="63" t="str">
        <f>IF(Deník!$D569&lt;&gt;"",IF(AND(Deník!$D569&gt;=AT$2,Deník!$D569&lt;=AT$3),IF(AND(Deník!$R569&gt;=0,Deník!$R569&lt;=1),"BE",Deník!$R569),""),"")</f>
        <v/>
      </c>
      <c r="AU569" s="63" t="str">
        <f>IF(Deník!$D569&lt;&gt;"",IF(AND(Deník!$D569&gt;=AU$2,Deník!$D569&lt;=AU$3),IF(AND(Deník!$R569&gt;=0,Deník!$R569&lt;=1),"BE",Deník!$R569),""),"")</f>
        <v/>
      </c>
      <c r="AV569" s="63" t="str">
        <f>IF(Deník!$D569&lt;&gt;"",IF(AND(Deník!$D569&gt;=AV$2,Deník!$D569&lt;=AV$3),IF(AND(Deník!$R569&gt;=0,Deník!$R569&lt;=1),"BE",Deník!$R569),""),"")</f>
        <v/>
      </c>
      <c r="AW569" s="63" t="str">
        <f>IF(Deník!$D569&lt;&gt;"",IF(AND(Deník!$D569&gt;=AW$2,Deník!$D569&lt;=AW$3),IF(AND(Deník!$R569&gt;=0,Deník!$R569&lt;=1),"BE",Deník!$R569),""),"")</f>
        <v/>
      </c>
      <c r="AX569" s="63" t="str">
        <f>IF(Deník!$D569&lt;&gt;"",IF(AND(Deník!$D569&gt;=AX$2,Deník!$D569&lt;=AX$3),IF(AND(Deník!$R569&gt;=0,Deník!$R569&lt;=1),"BE",Deník!$R569),""),"")</f>
        <v/>
      </c>
      <c r="AY569" s="63" t="str">
        <f>IF(Deník!$D569&lt;&gt;"",IF(AND(Deník!$D569&gt;=AY$2,Deník!$D569&lt;=AY$3),IF(AND(Deník!$R569&gt;=0,Deník!$R569&lt;=1),"BE",Deník!$R569),""),"")</f>
        <v/>
      </c>
      <c r="AZ569" s="63" t="str">
        <f>IF(Deník!$D569&lt;&gt;"",IF(AND(Deník!$D569&gt;=AZ$2,Deník!$D569&lt;=AZ$3),IF(AND(Deník!$R569&gt;=0,Deník!$R569&lt;=1),"BE",Deník!$R569),""),"")</f>
        <v/>
      </c>
      <c r="BA569" s="63" t="str">
        <f>IF(Deník!$D569&lt;&gt;"",IF(AND(Deník!$D569&gt;=BA$2,Deník!$D569&lt;=BA$3),IF(AND(Deník!$R569&gt;=0,Deník!$R569&lt;=1),"BE",Deník!$R569),""),"")</f>
        <v/>
      </c>
      <c r="BB569" s="63" t="str">
        <f>IF(Deník!$D569&lt;&gt;"",IF(AND(Deník!$D569&gt;=BB$2,Deník!$D569&lt;=BB$3),IF(AND(Deník!$R569&gt;=0,Deník!$R569&lt;=1),"BE",Deník!$R569),""),"")</f>
        <v/>
      </c>
      <c r="BC569" s="71" t="str">
        <f>IF(Deník!$D569&lt;&gt;"",IF(AND(Deník!$D569&gt;=BC$2,Deník!$D569&lt;=BC$3),IF(AND(Deník!$R569&gt;=0,Deník!$R569&lt;=1),"BE",Deník!$R569),""),"")</f>
        <v/>
      </c>
      <c r="BD569" s="20" t="str">
        <f>IF(Deník!$J570="S",(Deník!$M570-Deník!$K570),IF(Deník!$J570="L",(Deník!$K570-Deník!$M570),""))</f>
        <v/>
      </c>
      <c r="BE569" s="20" t="str">
        <f>IF(Deník!$J570="S",(Deník!$K570-Deník!$O570),IF(Deník!$J570="L",(Deník!$O570-Deník!$K570),""))</f>
        <v/>
      </c>
      <c r="BF569" s="20" t="str">
        <f>IF(Deník!$J570="S",(Deník!$K570-Deník!$L570),IF(Deník!$J570="L",(Deník!$L570-Deník!$K570),""))</f>
        <v/>
      </c>
      <c r="BG569" s="20" t="str">
        <f>IF(Deník!$J570="S",(Deník!$K570-Deník!$S570),IF(Deník!$J570="L",(Deník!$S570-Deník!$K570),""))</f>
        <v/>
      </c>
      <c r="BH569" s="20" t="str">
        <f>IF(Deník!$J570="S",(Deník!$K570-Deník!$U570),IF(Deník!$J570="L",(Deník!$U570-Deník!$K570),""))</f>
        <v/>
      </c>
      <c r="BI569" s="20" t="str">
        <f>IF(Deník!$R569&gt;1,Deník!$R569,"")</f>
        <v/>
      </c>
      <c r="BJ569" s="20" t="str">
        <f>IF(Deník!$R569&lt;0,Deník!$R569,"")</f>
        <v/>
      </c>
      <c r="BK569" s="17"/>
      <c r="BM569" s="233" t="str">
        <f>IF(Deník!$R569&lt;&gt;"",IF(Deník!$Y569=Statistika!$F$78,IF(AND(Deník!$R569&gt;=0,Deník!$R569&lt;=1),"BE",Deník!$R569),""),"")</f>
        <v/>
      </c>
      <c r="BN569" s="233" t="str">
        <f>IF(Deník!$R569&lt;&gt;"",IF(Deník!$Y569=Statistika!$F$79,IF(AND(Deník!$R569&gt;=0,Deník!$R569&lt;=1),"BE",Deník!$R569),""),"")</f>
        <v/>
      </c>
      <c r="BO569" s="233" t="str">
        <f>IF(Deník!$R569&lt;&gt;"",IF(Deník!$Y569=Statistika!$F$80,IF(AND(Deník!$R569&gt;=0,Deník!$R569&lt;=1),"BE",Deník!$R569),""),"")</f>
        <v/>
      </c>
      <c r="BP569" s="233" t="str">
        <f>IF(Deník!$R569&lt;&gt;"",IF(Deník!$Y569=Statistika!$F$81,IF(AND(Deník!$R569&gt;=0,Deník!$R569&lt;=1),"BE",Deník!$R569),""),"")</f>
        <v/>
      </c>
      <c r="BQ569" s="233" t="str">
        <f>IF(Deník!$R569&lt;&gt;"",IF(Deník!$Y569=Statistika!$F$82,IF(AND(Deník!$R569&gt;=0,Deník!$R569&lt;=1),"BE",Deník!$R569),""),"")</f>
        <v/>
      </c>
      <c r="BR569" s="233" t="str">
        <f>IF(Deník!$R569&lt;&gt;"",IF(Deník!$Y569=Statistika!$F$83,IF(AND(Deník!$R569&gt;=0,Deník!$R569&lt;=1),"BE",Deník!$R569),""),"")</f>
        <v/>
      </c>
      <c r="BS569" s="233" t="str">
        <f>IF(Deník!$R569&lt;&gt;"",IF(Deník!$Y569=Statistika!$F$84,IF(AND(Deník!$R569&gt;=0,Deník!$R569&lt;=1),"BE",Deník!$R569),""),"")</f>
        <v/>
      </c>
      <c r="BT569" s="233" t="str">
        <f>IF(Deník!$R569&lt;&gt;"",IF(Deník!$Y569=Statistika!$F$85,IF(AND(Deník!$R569&gt;=0,Deník!$R569&lt;=1),"BE",Deník!$R569),""),"")</f>
        <v/>
      </c>
      <c r="BU569" s="233" t="str">
        <f>IF(Deník!$R569&lt;&gt;"",IF(Deník!$Y569=Statistika!$F$86,IF(AND(Deník!$R569&gt;=0,Deník!$R569&lt;=1),"BE",Deník!$R569),""),"")</f>
        <v/>
      </c>
      <c r="BV569" s="233" t="str">
        <f>IF(Deník!$R569&lt;&gt;"",IF(Deník!$Y569=Statistika!$F$87,IF(AND(Deník!$R569&gt;=0,Deník!$R569&lt;=1),"BE",Deník!$R569),""),"")</f>
        <v/>
      </c>
      <c r="BW569" s="233" t="str">
        <f>IF(Deník!$R569&lt;&gt;"",IF(Deník!$Y569=Statistika!$F$88,IF(AND(Deník!$R569&gt;=0,Deník!$R569&lt;=1),"BE",Deník!$R569),""),"")</f>
        <v/>
      </c>
      <c r="BX569" s="233" t="str">
        <f>IF(Deník!$R569&lt;&gt;"",IF(Deník!$Y569=Statistika!$F$89,IF(AND(Deník!$R569&gt;=0,Deník!$R569&lt;=1),"BE",Deník!$R569),""),"")</f>
        <v/>
      </c>
      <c r="BY569" s="233" t="str">
        <f>IF(Deník!$R569&lt;&gt;"",IF(Deník!$Y569=Statistika!$F$90,IF(AND(Deník!$R569&gt;=0,Deník!$R569&lt;=1),"BE",Deník!$R569),""),"")</f>
        <v/>
      </c>
      <c r="BZ569" s="233" t="str">
        <f>IF(Deník!$R569&lt;&gt;"",IF(Deník!$Y569=Statistika!$F$91,IF(AND(Deník!$R569&gt;=0,Deník!$R569&lt;=1),"BE",Deník!$R569),""),"")</f>
        <v/>
      </c>
      <c r="CA569" s="233"/>
      <c r="CB569" s="233" t="str">
        <f>IF(Deník!$R569&lt;&gt;"",IF(Deník!$AB569="SL",IF(AND(Deník!$R569&gt;=0,Deník!$R569&lt;=1),"BE",Deník!$R569),""),"")</f>
        <v/>
      </c>
      <c r="CC569" s="233" t="str">
        <f>IF(Deník!$R569&lt;&gt;"",IF(Deník!$AB569="BE10",IF(AND(Deník!$R569&gt;=0,Deník!$R569&lt;=1),"BE",Deník!$R569),""),"")</f>
        <v/>
      </c>
      <c r="CD569" s="233" t="str">
        <f>IF(Deník!$R569&lt;&gt;"",IF(Deník!$AB569="BE15",IF(AND(Deník!$R569&gt;=0,Deník!$R569&lt;=1),"BE",Deník!$R569),""),"")</f>
        <v/>
      </c>
      <c r="CE569" s="233" t="str">
        <f>IF(Deník!$R569&lt;&gt;"",IF(Deník!$AB569="BE20",IF(AND(Deník!$R569&gt;=0,Deník!$R569&lt;=1),"BE",Deník!$R569),""),"")</f>
        <v/>
      </c>
      <c r="CF569" s="233" t="str">
        <f>IF(Deník!$R569&lt;&gt;"",IF(Deník!$AB569="TP1",IF(AND(Deník!$R569&gt;=0,Deník!$R569&lt;=1),"BE",Deník!$R569),""),"")</f>
        <v/>
      </c>
      <c r="CG569" s="233" t="str">
        <f>IF(Deník!$R569&lt;&gt;"",IF(Deník!$AB569="TP2",IF(AND(Deník!$R569&gt;=0,Deník!$R569&lt;=1),"BE",Deník!$R569),""),"")</f>
        <v/>
      </c>
      <c r="CH569" s="233" t="str">
        <f>IF(Deník!$R569&lt;&gt;"",IF(Deník!$AB569="TP3",IF(AND(Deník!$R569&gt;=0,Deník!$R569&lt;=1),"BE",Deník!$R569),""),"")</f>
        <v/>
      </c>
      <c r="CI569" s="233" t="str">
        <f>IF(Deník!$R569&lt;&gt;"",IF(Deník!$AB569="Trailing SL",IF(AND(Deník!$R569&gt;=0,Deník!$R569&lt;=1),"BE",Deník!$R569),""),"")</f>
        <v/>
      </c>
      <c r="CJ569" s="233" t="str">
        <f>IF(Deník!$R569&lt;&gt;"",IF(Deník!$AB569="Manual",IF(AND(Deník!$R569&gt;=0,Deník!$R569&lt;=1),"BE",Deník!$R569),""),"")</f>
        <v/>
      </c>
      <c r="CK569" s="233"/>
      <c r="CL569" s="233" t="str">
        <f>IF(Deník!$R569&lt;0,IF(Deník!$AC569=Statistika!$F$117,Deník!$R569,""),"")</f>
        <v/>
      </c>
      <c r="CM569" s="233" t="str">
        <f>IF(Deník!$R569&lt;0,IF(Deník!$AC569=Statistika!$F$118,Deník!$R569,""),"")</f>
        <v/>
      </c>
      <c r="CN569" s="233" t="str">
        <f>IF(Deník!$R569&lt;0,IF(Deník!$AC569=Statistika!$F$119,Deník!$R569,""),"")</f>
        <v/>
      </c>
      <c r="CO569" s="233" t="str">
        <f>IF(Deník!$R569&lt;0,IF(Deník!$AC569=Statistika!$F$120,Deník!$R569,""),"")</f>
        <v/>
      </c>
      <c r="CP569" s="233" t="str">
        <f>IF(Deník!$R569&lt;0,IF(Deník!$AC569=Statistika!$F$121,Deník!$R569,""),"")</f>
        <v/>
      </c>
      <c r="CQ569" s="233" t="str">
        <f>IF(Deník!$R569&lt;0,IF(Deník!$AC569=Statistika!$F$122,Deník!$R569,""),"")</f>
        <v/>
      </c>
      <c r="CR569" s="233" t="str">
        <f>IF(Deník!$R569&lt;0,IF(Deník!$AC569=Statistika!$F$123,Deník!$R569,""),"")</f>
        <v/>
      </c>
      <c r="CS569" s="233" t="str">
        <f>IF(Deník!$R569&lt;0,IF(Deník!$AC569=Statistika!$F$124,Deník!$R569,""),"")</f>
        <v/>
      </c>
      <c r="CT569" s="233" t="str">
        <f>IF(Deník!$R569&lt;0,IF(Deník!$AC569=Statistika!$F$125,Deník!$R569,""),"")</f>
        <v/>
      </c>
      <c r="CU569" s="233"/>
      <c r="CV569" s="233" t="str">
        <f>IF(Deník!$R569&lt;0,IF(Deník!$AD569=$CV$2,Deník!$R569,""),"")</f>
        <v/>
      </c>
      <c r="CW569" s="233" t="str">
        <f>IF(Deník!$R569&lt;0,IF(Deník!$AD569=$CW$2,Deník!$R569,""),"")</f>
        <v/>
      </c>
      <c r="CX569" s="233" t="str">
        <f>IF(Deník!$R569&lt;0,IF(Deník!$AD569=$CX$2,Deník!$R569,""),"")</f>
        <v/>
      </c>
      <c r="CY569" s="233" t="str">
        <f>IF(Deník!$R569&lt;0,IF(Deník!$AD569=$CY$2,Deník!$R569,""),"")</f>
        <v/>
      </c>
      <c r="CZ569" s="233" t="str">
        <f>IF(Deník!$R569&lt;0,IF(Deník!$AD569=$CZ$2,Deník!$R569,""),"")</f>
        <v/>
      </c>
      <c r="DL569" s="221">
        <f t="shared" si="22"/>
        <v>93847.029999999984</v>
      </c>
      <c r="DM569" s="220">
        <f t="shared" si="21"/>
        <v>-6.1529700000000132E-2</v>
      </c>
      <c r="DO569" s="50">
        <f>Deník!W570</f>
        <v>0</v>
      </c>
      <c r="DP569" s="102" t="str">
        <f>IF(AND(Deník!W570&gt;0),1,"")</f>
        <v/>
      </c>
      <c r="DQ569" s="102">
        <f>IF(AND(Deník!W570&lt;=0),1,"")</f>
        <v>1</v>
      </c>
      <c r="DR569" s="227"/>
      <c r="DS569" s="228"/>
      <c r="DT569" s="85"/>
      <c r="DU569" s="54">
        <f>IF(MONTH(Deník!$C569)=DU$2,Deník!$W569,"")</f>
        <v>0</v>
      </c>
      <c r="DV569" s="222" t="str">
        <f>IF(MONTH(Deník!$C569)=DV$2,Deník!$W569,"")</f>
        <v/>
      </c>
      <c r="DW569" s="222" t="str">
        <f>IF(MONTH(Deník!$C569)=DW$2,Deník!$W569,"")</f>
        <v/>
      </c>
      <c r="DX569" s="222" t="str">
        <f>IF(MONTH(Deník!$C569)=DX$2,Deník!$W569,"")</f>
        <v/>
      </c>
      <c r="DY569" s="222" t="str">
        <f>IF(MONTH(Deník!$C569)=DY$2,Deník!$W569,"")</f>
        <v/>
      </c>
      <c r="DZ569" s="222" t="str">
        <f>IF(MONTH(Deník!$C569)=DZ$2,Deník!$W569,"")</f>
        <v/>
      </c>
      <c r="EA569" s="222" t="str">
        <f>IF(MONTH(Deník!$C569)=EA$2,Deník!$W569,"")</f>
        <v/>
      </c>
      <c r="EB569" s="222" t="str">
        <f>IF(MONTH(Deník!$C569)=EB$2,Deník!$W569,"")</f>
        <v/>
      </c>
      <c r="EC569" s="222" t="str">
        <f>IF(MONTH(Deník!$C569)=EC$2,Deník!$W569,"")</f>
        <v/>
      </c>
      <c r="ED569" s="222" t="str">
        <f>IF(MONTH(Deník!$C569)=ED$2,Deník!$W569,"")</f>
        <v/>
      </c>
      <c r="EE569" s="222" t="str">
        <f>IF(MONTH(Deník!$C569)=EE$2,Deník!$W569,"")</f>
        <v/>
      </c>
      <c r="EF569" s="222" t="str">
        <f>IF(MONTH(Deník!$C569)=EF$2,Deník!$W569,"")</f>
        <v/>
      </c>
      <c r="EI569" s="600" t="str">
        <f>IF(Deník!$W569&lt;&gt;"",IF(Deník!$B569=Statistika!$F$63,Deník!$W569,""),"")</f>
        <v/>
      </c>
      <c r="EJ569" s="13" t="str">
        <f>IF(Deník!$W569&lt;&gt;"",IF(Deník!$B569=Statistika!$F$64,Deník!$W569,""),"")</f>
        <v/>
      </c>
      <c r="EK569" s="13" t="str">
        <f>IF(Deník!$W569&lt;&gt;"",IF(Deník!$B569=Statistika!$F$65,Deník!$W569,""),"")</f>
        <v/>
      </c>
      <c r="EL569" s="13" t="str">
        <f>IF(Deník!$W569&lt;&gt;"",IF(Deník!$B569=Statistika!$F$66,Deník!$W569,""),"")</f>
        <v/>
      </c>
      <c r="EM569" s="13" t="str">
        <f>IF(Deník!$W569&lt;&gt;"",IF(Deník!$B569=Statistika!$F$67,Deník!$W569,""),"")</f>
        <v/>
      </c>
      <c r="EN569" s="13" t="str">
        <f>IF(Deník!$W569&lt;&gt;"",IF(Deník!$B569=Statistika!$F$68,Deník!$W569,""),"")</f>
        <v/>
      </c>
      <c r="EO569" s="13" t="str">
        <f>IF(Deník!$W569&lt;&gt;"",IF(Deník!$B569=Statistika!$F$69,Deník!$W569,""),"")</f>
        <v/>
      </c>
      <c r="EP569" s="601" t="str">
        <f>IF(Deník!$W569&lt;&gt;"",IF(Deník!$B569=Statistika!$F$70,Deník!$W569,""),"")</f>
        <v/>
      </c>
      <c r="EQ569" s="90"/>
      <c r="ER569" s="63" t="str">
        <f>IF(Deník!$W569&lt;&gt;"",IF(Deník!$J569="L",Deník!$W569,""),"")</f>
        <v/>
      </c>
      <c r="ES569" s="13" t="str">
        <f>IF(Deník!$W569&lt;&gt;"",IF(Deník!$J569="S",Deník!$W569,""),"")</f>
        <v/>
      </c>
      <c r="ET569" s="95"/>
      <c r="EU569" s="88"/>
      <c r="EV569" s="63" t="str">
        <f>IF(WEEKDAY(Deník!$C569,2)=1,Deník!$W569,"")</f>
        <v/>
      </c>
      <c r="EW569" s="13" t="str">
        <f>IF(WEEKDAY(Deník!$C569,2)=2,Deník!$W569,"")</f>
        <v/>
      </c>
      <c r="EX569" s="13" t="str">
        <f>IF(WEEKDAY(Deník!$C569,2)=3,Deník!$W569,"")</f>
        <v/>
      </c>
      <c r="EY569" s="13" t="str">
        <f>IF(WEEKDAY(Deník!$C569,2)=4,Deník!$W569,"")</f>
        <v/>
      </c>
      <c r="EZ569" s="60" t="str">
        <f>IF(WEEKDAY(Deník!$C569,2)=5,Deník!$W569,"")</f>
        <v/>
      </c>
      <c r="FA569" s="99"/>
      <c r="FB569" s="100">
        <f>Deník!D569</f>
        <v>0</v>
      </c>
      <c r="FC569" s="63">
        <f>IF($FB569&lt;&gt;"",IF(AND($FB569&gt;=FC$2,$FB569&lt;=FC$3),Deník!$W569,""))</f>
        <v>0</v>
      </c>
      <c r="FD569" s="63" t="str">
        <f>IF($FB569&lt;&gt;"",IF(AND($FB569&gt;=FD$2,$FB569&lt;=FD$3),Deník!$W569,""))</f>
        <v/>
      </c>
      <c r="FE569" s="63" t="str">
        <f>IF($FB569&lt;&gt;"",IF(AND($FB569&gt;=FE$2,$FB569&lt;=FE$3),Deník!$W569,""))</f>
        <v/>
      </c>
      <c r="FF569" s="63" t="str">
        <f>IF($FB569&lt;&gt;"",IF(AND($FB569&gt;=FF$2,$FB569&lt;=FF$3),Deník!$W569,""))</f>
        <v/>
      </c>
      <c r="FG569" s="63" t="str">
        <f>IF($FB569&lt;&gt;"",IF(AND($FB569&gt;=FG$2,$FB569&lt;=FG$3),Deník!$W569,""))</f>
        <v/>
      </c>
      <c r="FH569" s="63" t="str">
        <f>IF($FB569&lt;&gt;"",IF(AND($FB569&gt;=FH$2,$FB569&lt;=FH$3),Deník!$W569,""))</f>
        <v/>
      </c>
      <c r="FI569" s="63" t="str">
        <f>IF($FB569&lt;&gt;"",IF(AND($FB569&gt;=FI$2,$FB569&lt;=FI$3),Deník!$W569,""))</f>
        <v/>
      </c>
      <c r="FJ569" s="63" t="str">
        <f>IF($FB569&lt;&gt;"",IF(AND($FB569&gt;=FJ$2,$FB569&lt;=FJ$3),Deník!$W569,""))</f>
        <v/>
      </c>
      <c r="FK569" s="63" t="str">
        <f>IF($FB569&lt;&gt;"",IF(AND($FB569&gt;=FK$2,$FB569&lt;=FK$3),Deník!$W569,""))</f>
        <v/>
      </c>
      <c r="FL569" s="63" t="str">
        <f>IF($FB569&lt;&gt;"",IF(AND($FB569&gt;=FL$2,$FB569&lt;=FL$3),Deník!$W569,""))</f>
        <v/>
      </c>
      <c r="FM569" s="63" t="str">
        <f>IF($FB569&lt;&gt;"",IF(AND($FB569&gt;=FM$2,$FB569&lt;=FM$3),Deník!$W569,""))</f>
        <v/>
      </c>
      <c r="FN569" s="13"/>
      <c r="FO569" s="20" t="str">
        <f>IF(Deník!$W569&gt;1,Deník!$W569,"")</f>
        <v/>
      </c>
      <c r="FP569" s="20" t="str">
        <f>IF(Deník!$W569&lt;0,Deník!$W569,"")</f>
        <v/>
      </c>
      <c r="FQ569" s="17"/>
      <c r="FS569" s="233"/>
      <c r="FT569" s="233" t="str">
        <f>IF(Deník!$W569&lt;&gt;"",IF(Deník!$Y569=Statistika!$F$78,Deník!$W569,""),"")</f>
        <v/>
      </c>
      <c r="FU569" s="233" t="str">
        <f>IF(Deník!$W569&lt;&gt;"",IF(Deník!$Y569=Statistika!$F$79,Deník!$W569,""),"")</f>
        <v/>
      </c>
      <c r="FV569" s="233" t="str">
        <f>IF(Deník!$W569&lt;&gt;"",IF(Deník!$Y569=Statistika!$F$80,Deník!$W569,""),"")</f>
        <v/>
      </c>
      <c r="FW569" s="233" t="str">
        <f>IF(Deník!$W569&lt;&gt;"",IF(Deník!$Y569=Statistika!$F$81,Deník!$W569,""),"")</f>
        <v/>
      </c>
      <c r="FX569" s="233" t="str">
        <f>IF(Deník!$W569&lt;&gt;"",IF(Deník!$Y569=Statistika!$F$82,Deník!$W569,""),"")</f>
        <v/>
      </c>
      <c r="FY569" s="233" t="str">
        <f>IF(Deník!$W569&lt;&gt;"",IF(Deník!$Y569=Statistika!$F$83,Deník!$W569,""),"")</f>
        <v/>
      </c>
      <c r="FZ569" s="233" t="str">
        <f>IF(Deník!$W569&lt;&gt;"",IF(Deník!$Y569=Statistika!$F$84,Deník!$W569,""),"")</f>
        <v/>
      </c>
      <c r="GA569" s="233" t="str">
        <f>IF(Deník!$W569&lt;&gt;"",IF(Deník!$Y569=Statistika!$F$85,Deník!$W569,""),"")</f>
        <v/>
      </c>
      <c r="GB569" s="233" t="str">
        <f>IF(Deník!$W569&lt;&gt;"",IF(Deník!$Y569=Statistika!$F$86,Deník!$W569,""),"")</f>
        <v/>
      </c>
      <c r="GC569" s="233" t="str">
        <f>IF(Deník!$W569&lt;&gt;"",IF(Deník!$Y569=Statistika!$F$87,Deník!$W569,""),"")</f>
        <v/>
      </c>
      <c r="GD569" s="233" t="str">
        <f>IF(Deník!$W569&lt;&gt;"",IF(Deník!$Y569=Statistika!$F$88,Deník!$W569,""),"")</f>
        <v/>
      </c>
      <c r="GE569" s="233" t="str">
        <f>IF(Deník!$W569&lt;&gt;"",IF(Deník!$Y569=Statistika!$F$89,Deník!$W569,""),"")</f>
        <v/>
      </c>
      <c r="GF569" s="233" t="str">
        <f>IF(Deník!$W569&lt;&gt;"",IF(Deník!$Y569=Statistika!$F$90,Deník!$W569,""),"")</f>
        <v/>
      </c>
      <c r="GG569" s="233" t="str">
        <f>IF(Deník!$W569&lt;&gt;"",IF(Deník!$Y569=Statistika!$F$91,Deník!$W569,""),"")</f>
        <v/>
      </c>
      <c r="GH569" s="233"/>
      <c r="GI569" s="233" t="str">
        <f>IF(Deník!$W569&lt;&gt;"",IF(Deník!$AB569=Statistika!$L$100,Deník!$W569,""),"")</f>
        <v/>
      </c>
      <c r="GJ569" s="233" t="str">
        <f>IF(Deník!$W569&lt;&gt;"",IF(Deník!$AB569=Statistika!$L$101,Deník!$W569,""),"")</f>
        <v/>
      </c>
      <c r="GK569" s="233" t="str">
        <f>IF(Deník!$W569&lt;&gt;"",IF(Deník!$AB569=Statistika!$L$102,Deník!$W569,""),"")</f>
        <v/>
      </c>
      <c r="GL569" s="233" t="str">
        <f>IF(Deník!$W569&lt;&gt;"",IF(Deník!$AB569=Statistika!$L$103,Deník!$W569,""),"")</f>
        <v/>
      </c>
      <c r="GM569" s="233" t="str">
        <f>IF(Deník!$W569&lt;&gt;"",IF(Deník!$AB569=Statistika!$L$104,Deník!$W569,""),"")</f>
        <v/>
      </c>
      <c r="GN569" s="233" t="str">
        <f>IF(Deník!$W569&lt;&gt;"",IF(Deník!$AB569=Statistika!$L$105,Deník!$W569,""),"")</f>
        <v/>
      </c>
      <c r="GO569" s="233" t="str">
        <f>IF(Deník!$W569&lt;&gt;"",IF(Deník!$AB569=Statistika!$L$106,Deník!$W569,""),"")</f>
        <v/>
      </c>
      <c r="GP569" s="233" t="str">
        <f>IF(Deník!$W569&lt;&gt;"",IF(Deník!$AB569=Statistika!$L$107,Deník!$W569,""),"")</f>
        <v/>
      </c>
      <c r="GQ569" s="233" t="str">
        <f>IF(Deník!$W569&lt;&gt;"",IF(Deník!$AB569=Statistika!$L$108,Deník!$W569,""),"")</f>
        <v/>
      </c>
      <c r="GS569" s="233" t="str">
        <f>IF(Deník!$W569&lt;0,IF(Deník!$AC569=Statistika!$F$117,Deník!$W569,""),"")</f>
        <v/>
      </c>
      <c r="GT569" s="233" t="str">
        <f>IF(Deník!$W569&lt;0,IF(Deník!$AC569=Statistika!$F$118,Deník!$W569,""),"")</f>
        <v/>
      </c>
      <c r="GU569" s="233" t="str">
        <f>IF(Deník!$W569&lt;0,IF(Deník!$AC569=Statistika!$F$119,Deník!$W569,""),"")</f>
        <v/>
      </c>
      <c r="GV569" s="233" t="str">
        <f>IF(Deník!$W569&lt;0,IF(Deník!$AC569=Statistika!$F$120,Deník!$W569,""),"")</f>
        <v/>
      </c>
      <c r="GW569" s="233" t="str">
        <f>IF(Deník!$W569&lt;0,IF(Deník!$AC569=Statistika!$F$121,Deník!$W569,""),"")</f>
        <v/>
      </c>
      <c r="GX569" s="233" t="str">
        <f>IF(Deník!$W569&lt;0,IF(Deník!$AC569=Statistika!$F$122,Deník!$W569,""),"")</f>
        <v/>
      </c>
      <c r="GY569" s="233" t="str">
        <f>IF(Deník!$W569&lt;0,IF(Deník!$AC569=Statistika!$F$123,Deník!$W569,""),"")</f>
        <v/>
      </c>
      <c r="GZ569" s="233" t="str">
        <f>IF(Deník!$W569&lt;0,IF(Deník!$AC569=Statistika!$F$124,Deník!$W569,""),"")</f>
        <v/>
      </c>
      <c r="HA569" s="233" t="str">
        <f>IF(Deník!$W569&lt;0,IF(Deník!$AC569=Statistika!$F$125,Deník!$W569,""),"")</f>
        <v/>
      </c>
      <c r="HC569" s="233" t="str">
        <f>IF(Deník!$W569&lt;0,IF(Deník!$AD569=Statistika!$F$133,Deník!$W569,""),"")</f>
        <v/>
      </c>
      <c r="HD569" s="233" t="str">
        <f>IF(Deník!$W569&lt;0,IF(Deník!$AD569=Statistika!$F$134,Deník!$W569,""),"")</f>
        <v/>
      </c>
      <c r="HE569" s="233" t="str">
        <f>IF(Deník!$W569&lt;0,IF(Deník!$AD569=Statistika!$F$135,Deník!$W569,""),"")</f>
        <v/>
      </c>
      <c r="HF569" s="233" t="str">
        <f>IF(Deník!$W569&lt;0,IF(Deník!$AD569=Statistika!$F$136,Deník!$W569,""),"")</f>
        <v/>
      </c>
      <c r="HG569" s="233" t="str">
        <f>IF(Deník!$W569&lt;0,IF(Deník!$AD569=Statistika!$F$137,Deník!$W569,""),"")</f>
        <v/>
      </c>
      <c r="ID569" s="8">
        <f>Tabulka4[[#This Row],[Sloupec3]]</f>
        <v>0</v>
      </c>
      <c r="IE569" s="17" t="str">
        <f>IF(AND([1]Deník!$C569&gt;='[1]Měsíční shrnutí'!$D$1,[1]Deník!$C569&lt;='[1]Měsíční shrnutí'!$F$1),[1]Deník!$X569,"")</f>
        <v/>
      </c>
    </row>
    <row r="570" spans="1:239">
      <c r="A570" s="8">
        <f>Deník!C571</f>
        <v>0</v>
      </c>
      <c r="B570" s="50" t="str">
        <f>Deník!R571</f>
        <v/>
      </c>
      <c r="C570" s="102" t="str">
        <f>IF(AND(Deník!R571&gt;1,Deník!R571&lt;&gt;""),1,"")</f>
        <v/>
      </c>
      <c r="D570" s="102" t="str">
        <f>IF(AND(Deník!R571&lt;=0,Deník!R571&lt;&gt;""),1,"")</f>
        <v/>
      </c>
      <c r="E570" s="103" t="str">
        <f>IF(AND(Deník!R571&gt;=0,Deník!R571&lt;=1),1,"")</f>
        <v/>
      </c>
      <c r="F570" s="79" t="str">
        <f>IF(Deník!R571&lt;&gt;"",Deník!R571+F569,"")</f>
        <v/>
      </c>
      <c r="G570" s="85"/>
      <c r="H570" s="54" t="str">
        <f>IF(MONTH(Deník!$C570)=H$2,IF(AND(Deník!$R570&gt;=0,Deník!$R570&lt;=1),"BE",Deník!$R570),"")</f>
        <v/>
      </c>
      <c r="I570" s="11" t="str">
        <f>IF(MONTH(Deník!$C570)=I$2,IF(AND(Deník!$R570&gt;=0,Deník!$R570&lt;=1),"BE",Deník!$R570),"")</f>
        <v/>
      </c>
      <c r="J570" s="11" t="str">
        <f>IF(MONTH(Deník!$C570)=J$2,IF(AND(Deník!$R570&gt;=0,Deník!$R570&lt;=1),"BE",Deník!$R570),"")</f>
        <v/>
      </c>
      <c r="K570" s="11" t="str">
        <f>IF(MONTH(Deník!$C570)=K$2,IF(AND(Deník!$R570&gt;=0,Deník!$R570&lt;=1),"BE",Deník!$R570),"")</f>
        <v/>
      </c>
      <c r="L570" s="11" t="str">
        <f>IF(MONTH(Deník!$C570)=L$2,IF(AND(Deník!$R570&gt;=0,Deník!$R570&lt;=1),"BE",Deník!$R570),"")</f>
        <v/>
      </c>
      <c r="M570" s="11" t="str">
        <f>IF(MONTH(Deník!$C570)=M$2,IF(AND(Deník!$R570&gt;=0,Deník!$R570&lt;=1),"BE",Deník!$R570),"")</f>
        <v/>
      </c>
      <c r="N570" s="11" t="str">
        <f>IF(MONTH(Deník!$C570)=N$2,IF(AND(Deník!$R570&gt;=0,Deník!$R570&lt;=1),"BE",Deník!$R570),"")</f>
        <v/>
      </c>
      <c r="O570" s="11" t="str">
        <f>IF(MONTH(Deník!$C570)=O$2,IF(AND(Deník!$R570&gt;=0,Deník!$R570&lt;=1),"BE",Deník!$R570),"")</f>
        <v/>
      </c>
      <c r="P570" s="11" t="str">
        <f>IF(MONTH(Deník!$C570)=P$2,IF(AND(Deník!$R570&gt;=0,Deník!$R570&lt;=1),"BE",Deník!$R570),"")</f>
        <v/>
      </c>
      <c r="Q570" s="11" t="str">
        <f>IF(MONTH(Deník!$C570)=Q$2,IF(AND(Deník!$R570&gt;=0,Deník!$R570&lt;=1),"BE",Deník!$R570),"")</f>
        <v/>
      </c>
      <c r="R570" s="11" t="str">
        <f>IF(MONTH(Deník!$C570)=R$2,IF(AND(Deník!$R570&gt;=0,Deník!$R570&lt;=1),"BE",Deník!$R570),"")</f>
        <v/>
      </c>
      <c r="S570" s="57" t="str">
        <f>IF(MONTH(Deník!$C570)=S$2,IF(AND(Deník!$R570&gt;=0,Deník!$R570&lt;=1),"BE",Deník!$R570),"")</f>
        <v/>
      </c>
      <c r="U570" s="12"/>
      <c r="V570" s="12"/>
      <c r="X570" s="600" t="str">
        <f>IF(Deník!$R570&lt;&gt;"",IF(Deník!$B570=Statistika!$F$63,IF(AND(Deník!$R570&gt;=0,Deník!$R570&lt;=1),"BE",Deník!$R570),""),"")</f>
        <v/>
      </c>
      <c r="Y570" s="13" t="str">
        <f>IF(Deník!$R570&lt;&gt;"",IF(Deník!$B570=Statistika!$F$64,IF(AND(Deník!$R570&gt;=0,Deník!$R570&lt;=1),"BE",Deník!$R570),""),"")</f>
        <v/>
      </c>
      <c r="Z570" s="13" t="str">
        <f>IF(Deník!$R570&lt;&gt;"",IF(Deník!$B570=Statistika!$F$65,IF(AND(Deník!$R570&gt;=0,Deník!$R570&lt;=1),"BE",Deník!$R570),""),"")</f>
        <v/>
      </c>
      <c r="AA570" s="13" t="str">
        <f>IF(Deník!$R570&lt;&gt;"",IF(Deník!$B570=Statistika!$F$66,IF(AND(Deník!$R570&gt;=0,Deník!$R570&lt;=1),"BE",Deník!$R570),""),"")</f>
        <v/>
      </c>
      <c r="AB570" s="13" t="str">
        <f>IF(Deník!$R570&lt;&gt;"",IF(Deník!$B570=Statistika!$F$67,IF(AND(Deník!$R570&gt;=0,Deník!$R570&lt;=1),"BE",Deník!$R570),""),"")</f>
        <v/>
      </c>
      <c r="AC570" s="13" t="str">
        <f>IF(Deník!$R570&lt;&gt;"",IF(Deník!$B570=Statistika!$F$68,IF(AND(Deník!$R570&gt;=0,Deník!$R570&lt;=1),"BE",Deník!$R570),""),"")</f>
        <v/>
      </c>
      <c r="AD570" s="13" t="str">
        <f>IF(Deník!$R570&lt;&gt;"",IF(Deník!$B570=Statistika!$F$69,IF(AND(Deník!$R570&gt;=0,Deník!$R570&lt;=1),"BE",Deník!$R570),""),"")</f>
        <v/>
      </c>
      <c r="AE570" s="601" t="str">
        <f>IF(Deník!$R570&lt;&gt;"",IF(Deník!$B570=Statistika!$F$70,IF(AND(Deník!$R570&gt;=0,Deník!$R570&lt;=1),"BE",Deník!$R570),""),"")</f>
        <v/>
      </c>
      <c r="AF570" s="90"/>
      <c r="AG570" s="63" t="str">
        <f>IF(Deník!$R570&lt;&gt;"",IF(Deník!$J570="L",IF(AND(Deník!$R570&gt;=0,Deník!$R570&lt;=1),"BE",Deník!$R570),""),"")</f>
        <v/>
      </c>
      <c r="AH570" s="13" t="str">
        <f>IF(Deník!$R570&lt;&gt;"",IF(Deník!$J570="S",IF(AND(Deník!$R570&gt;=0,Deník!$R570&lt;=1),"BE",Deník!$R570),""),"")</f>
        <v/>
      </c>
      <c r="AI570" s="95"/>
      <c r="AJ570" s="71" t="str">
        <f>IF(Deník!N571&lt;&gt;"",Deník!N571*-1,"")</f>
        <v/>
      </c>
      <c r="AK570" s="88"/>
      <c r="AL570" s="63" t="str">
        <f>IF(WEEKDAY(Deník!$C570,2)=1,IF(AND(Deník!$R570&gt;=0,Deník!$R570&lt;=1),"BE",Deník!$R570),"")</f>
        <v/>
      </c>
      <c r="AM570" s="13" t="str">
        <f>IF(WEEKDAY(Deník!$C570,2)=2,IF(AND(Deník!$R570&gt;=0,Deník!$R570&lt;=1),"BE",Deník!$R570),"")</f>
        <v/>
      </c>
      <c r="AN570" s="13" t="str">
        <f>IF(WEEKDAY(Deník!$C570,2)=3,IF(AND(Deník!$R570&gt;=0,Deník!$R570&lt;=1),"BE",Deník!$R570),"")</f>
        <v/>
      </c>
      <c r="AO570" s="13" t="str">
        <f>IF(WEEKDAY(Deník!$C570,2)=4,IF(AND(Deník!$R570&gt;=0,Deník!$R570&lt;=1),"BE",Deník!$R570),"")</f>
        <v/>
      </c>
      <c r="AP570" s="60" t="str">
        <f>IF(WEEKDAY(Deník!$C570,2)=5,IF(AND(Deník!$R570&gt;=0,Deník!$R570&lt;=1),"BE",Deník!$R570),"")</f>
        <v/>
      </c>
      <c r="AQ570" s="99"/>
      <c r="AR570" s="100">
        <f>Deník!D570</f>
        <v>0</v>
      </c>
      <c r="AS570" s="63" t="str">
        <f>IF(Deník!$D570&lt;&gt;"",IF(AND(Deník!$D570&gt;=AS$2,Deník!$D570&lt;=AS$3),IF(AND(Deník!$R570&gt;=0,Deník!$R570&lt;=1),"BE",Deník!$R570),""),"")</f>
        <v/>
      </c>
      <c r="AT570" s="63" t="str">
        <f>IF(Deník!$D570&lt;&gt;"",IF(AND(Deník!$D570&gt;=AT$2,Deník!$D570&lt;=AT$3),IF(AND(Deník!$R570&gt;=0,Deník!$R570&lt;=1),"BE",Deník!$R570),""),"")</f>
        <v/>
      </c>
      <c r="AU570" s="63" t="str">
        <f>IF(Deník!$D570&lt;&gt;"",IF(AND(Deník!$D570&gt;=AU$2,Deník!$D570&lt;=AU$3),IF(AND(Deník!$R570&gt;=0,Deník!$R570&lt;=1),"BE",Deník!$R570),""),"")</f>
        <v/>
      </c>
      <c r="AV570" s="63" t="str">
        <f>IF(Deník!$D570&lt;&gt;"",IF(AND(Deník!$D570&gt;=AV$2,Deník!$D570&lt;=AV$3),IF(AND(Deník!$R570&gt;=0,Deník!$R570&lt;=1),"BE",Deník!$R570),""),"")</f>
        <v/>
      </c>
      <c r="AW570" s="63" t="str">
        <f>IF(Deník!$D570&lt;&gt;"",IF(AND(Deník!$D570&gt;=AW$2,Deník!$D570&lt;=AW$3),IF(AND(Deník!$R570&gt;=0,Deník!$R570&lt;=1),"BE",Deník!$R570),""),"")</f>
        <v/>
      </c>
      <c r="AX570" s="63" t="str">
        <f>IF(Deník!$D570&lt;&gt;"",IF(AND(Deník!$D570&gt;=AX$2,Deník!$D570&lt;=AX$3),IF(AND(Deník!$R570&gt;=0,Deník!$R570&lt;=1),"BE",Deník!$R570),""),"")</f>
        <v/>
      </c>
      <c r="AY570" s="63" t="str">
        <f>IF(Deník!$D570&lt;&gt;"",IF(AND(Deník!$D570&gt;=AY$2,Deník!$D570&lt;=AY$3),IF(AND(Deník!$R570&gt;=0,Deník!$R570&lt;=1),"BE",Deník!$R570),""),"")</f>
        <v/>
      </c>
      <c r="AZ570" s="63" t="str">
        <f>IF(Deník!$D570&lt;&gt;"",IF(AND(Deník!$D570&gt;=AZ$2,Deník!$D570&lt;=AZ$3),IF(AND(Deník!$R570&gt;=0,Deník!$R570&lt;=1),"BE",Deník!$R570),""),"")</f>
        <v/>
      </c>
      <c r="BA570" s="63" t="str">
        <f>IF(Deník!$D570&lt;&gt;"",IF(AND(Deník!$D570&gt;=BA$2,Deník!$D570&lt;=BA$3),IF(AND(Deník!$R570&gt;=0,Deník!$R570&lt;=1),"BE",Deník!$R570),""),"")</f>
        <v/>
      </c>
      <c r="BB570" s="63" t="str">
        <f>IF(Deník!$D570&lt;&gt;"",IF(AND(Deník!$D570&gt;=BB$2,Deník!$D570&lt;=BB$3),IF(AND(Deník!$R570&gt;=0,Deník!$R570&lt;=1),"BE",Deník!$R570),""),"")</f>
        <v/>
      </c>
      <c r="BC570" s="71" t="str">
        <f>IF(Deník!$D570&lt;&gt;"",IF(AND(Deník!$D570&gt;=BC$2,Deník!$D570&lt;=BC$3),IF(AND(Deník!$R570&gt;=0,Deník!$R570&lt;=1),"BE",Deník!$R570),""),"")</f>
        <v/>
      </c>
      <c r="BD570" s="20" t="str">
        <f>IF(Deník!$J571="S",(Deník!$M571-Deník!$K571),IF(Deník!$J571="L",(Deník!$K571-Deník!$M571),""))</f>
        <v/>
      </c>
      <c r="BE570" s="20" t="str">
        <f>IF(Deník!$J571="S",(Deník!$K571-Deník!$O571),IF(Deník!$J571="L",(Deník!$O571-Deník!$K571),""))</f>
        <v/>
      </c>
      <c r="BF570" s="20" t="str">
        <f>IF(Deník!$J571="S",(Deník!$K571-Deník!$L571),IF(Deník!$J571="L",(Deník!$L571-Deník!$K571),""))</f>
        <v/>
      </c>
      <c r="BG570" s="20" t="str">
        <f>IF(Deník!$J571="S",(Deník!$K571-Deník!$S571),IF(Deník!$J571="L",(Deník!$S571-Deník!$K571),""))</f>
        <v/>
      </c>
      <c r="BH570" s="20" t="str">
        <f>IF(Deník!$J571="S",(Deník!$K571-Deník!$U571),IF(Deník!$J571="L",(Deník!$U571-Deník!$K571),""))</f>
        <v/>
      </c>
      <c r="BI570" s="20" t="str">
        <f>IF(Deník!$R570&gt;1,Deník!$R570,"")</f>
        <v/>
      </c>
      <c r="BJ570" s="20" t="str">
        <f>IF(Deník!$R570&lt;0,Deník!$R570,"")</f>
        <v/>
      </c>
      <c r="BK570" s="17"/>
      <c r="BM570" s="233" t="str">
        <f>IF(Deník!$R570&lt;&gt;"",IF(Deník!$Y570=Statistika!$F$78,IF(AND(Deník!$R570&gt;=0,Deník!$R570&lt;=1),"BE",Deník!$R570),""),"")</f>
        <v/>
      </c>
      <c r="BN570" s="233" t="str">
        <f>IF(Deník!$R570&lt;&gt;"",IF(Deník!$Y570=Statistika!$F$79,IF(AND(Deník!$R570&gt;=0,Deník!$R570&lt;=1),"BE",Deník!$R570),""),"")</f>
        <v/>
      </c>
      <c r="BO570" s="233" t="str">
        <f>IF(Deník!$R570&lt;&gt;"",IF(Deník!$Y570=Statistika!$F$80,IF(AND(Deník!$R570&gt;=0,Deník!$R570&lt;=1),"BE",Deník!$R570),""),"")</f>
        <v/>
      </c>
      <c r="BP570" s="233" t="str">
        <f>IF(Deník!$R570&lt;&gt;"",IF(Deník!$Y570=Statistika!$F$81,IF(AND(Deník!$R570&gt;=0,Deník!$R570&lt;=1),"BE",Deník!$R570),""),"")</f>
        <v/>
      </c>
      <c r="BQ570" s="233" t="str">
        <f>IF(Deník!$R570&lt;&gt;"",IF(Deník!$Y570=Statistika!$F$82,IF(AND(Deník!$R570&gt;=0,Deník!$R570&lt;=1),"BE",Deník!$R570),""),"")</f>
        <v/>
      </c>
      <c r="BR570" s="233" t="str">
        <f>IF(Deník!$R570&lt;&gt;"",IF(Deník!$Y570=Statistika!$F$83,IF(AND(Deník!$R570&gt;=0,Deník!$R570&lt;=1),"BE",Deník!$R570),""),"")</f>
        <v/>
      </c>
      <c r="BS570" s="233" t="str">
        <f>IF(Deník!$R570&lt;&gt;"",IF(Deník!$Y570=Statistika!$F$84,IF(AND(Deník!$R570&gt;=0,Deník!$R570&lt;=1),"BE",Deník!$R570),""),"")</f>
        <v/>
      </c>
      <c r="BT570" s="233" t="str">
        <f>IF(Deník!$R570&lt;&gt;"",IF(Deník!$Y570=Statistika!$F$85,IF(AND(Deník!$R570&gt;=0,Deník!$R570&lt;=1),"BE",Deník!$R570),""),"")</f>
        <v/>
      </c>
      <c r="BU570" s="233" t="str">
        <f>IF(Deník!$R570&lt;&gt;"",IF(Deník!$Y570=Statistika!$F$86,IF(AND(Deník!$R570&gt;=0,Deník!$R570&lt;=1),"BE",Deník!$R570),""),"")</f>
        <v/>
      </c>
      <c r="BV570" s="233" t="str">
        <f>IF(Deník!$R570&lt;&gt;"",IF(Deník!$Y570=Statistika!$F$87,IF(AND(Deník!$R570&gt;=0,Deník!$R570&lt;=1),"BE",Deník!$R570),""),"")</f>
        <v/>
      </c>
      <c r="BW570" s="233" t="str">
        <f>IF(Deník!$R570&lt;&gt;"",IF(Deník!$Y570=Statistika!$F$88,IF(AND(Deník!$R570&gt;=0,Deník!$R570&lt;=1),"BE",Deník!$R570),""),"")</f>
        <v/>
      </c>
      <c r="BX570" s="233" t="str">
        <f>IF(Deník!$R570&lt;&gt;"",IF(Deník!$Y570=Statistika!$F$89,IF(AND(Deník!$R570&gt;=0,Deník!$R570&lt;=1),"BE",Deník!$R570),""),"")</f>
        <v/>
      </c>
      <c r="BY570" s="233" t="str">
        <f>IF(Deník!$R570&lt;&gt;"",IF(Deník!$Y570=Statistika!$F$90,IF(AND(Deník!$R570&gt;=0,Deník!$R570&lt;=1),"BE",Deník!$R570),""),"")</f>
        <v/>
      </c>
      <c r="BZ570" s="233" t="str">
        <f>IF(Deník!$R570&lt;&gt;"",IF(Deník!$Y570=Statistika!$F$91,IF(AND(Deník!$R570&gt;=0,Deník!$R570&lt;=1),"BE",Deník!$R570),""),"")</f>
        <v/>
      </c>
      <c r="CA570" s="233"/>
      <c r="CB570" s="233" t="str">
        <f>IF(Deník!$R570&lt;&gt;"",IF(Deník!$AB570="SL",IF(AND(Deník!$R570&gt;=0,Deník!$R570&lt;=1),"BE",Deník!$R570),""),"")</f>
        <v/>
      </c>
      <c r="CC570" s="233" t="str">
        <f>IF(Deník!$R570&lt;&gt;"",IF(Deník!$AB570="BE10",IF(AND(Deník!$R570&gt;=0,Deník!$R570&lt;=1),"BE",Deník!$R570),""),"")</f>
        <v/>
      </c>
      <c r="CD570" s="233" t="str">
        <f>IF(Deník!$R570&lt;&gt;"",IF(Deník!$AB570="BE15",IF(AND(Deník!$R570&gt;=0,Deník!$R570&lt;=1),"BE",Deník!$R570),""),"")</f>
        <v/>
      </c>
      <c r="CE570" s="233" t="str">
        <f>IF(Deník!$R570&lt;&gt;"",IF(Deník!$AB570="BE20",IF(AND(Deník!$R570&gt;=0,Deník!$R570&lt;=1),"BE",Deník!$R570),""),"")</f>
        <v/>
      </c>
      <c r="CF570" s="233" t="str">
        <f>IF(Deník!$R570&lt;&gt;"",IF(Deník!$AB570="TP1",IF(AND(Deník!$R570&gt;=0,Deník!$R570&lt;=1),"BE",Deník!$R570),""),"")</f>
        <v/>
      </c>
      <c r="CG570" s="233" t="str">
        <f>IF(Deník!$R570&lt;&gt;"",IF(Deník!$AB570="TP2",IF(AND(Deník!$R570&gt;=0,Deník!$R570&lt;=1),"BE",Deník!$R570),""),"")</f>
        <v/>
      </c>
      <c r="CH570" s="233" t="str">
        <f>IF(Deník!$R570&lt;&gt;"",IF(Deník!$AB570="TP3",IF(AND(Deník!$R570&gt;=0,Deník!$R570&lt;=1),"BE",Deník!$R570),""),"")</f>
        <v/>
      </c>
      <c r="CI570" s="233" t="str">
        <f>IF(Deník!$R570&lt;&gt;"",IF(Deník!$AB570="Trailing SL",IF(AND(Deník!$R570&gt;=0,Deník!$R570&lt;=1),"BE",Deník!$R570),""),"")</f>
        <v/>
      </c>
      <c r="CJ570" s="233" t="str">
        <f>IF(Deník!$R570&lt;&gt;"",IF(Deník!$AB570="Manual",IF(AND(Deník!$R570&gt;=0,Deník!$R570&lt;=1),"BE",Deník!$R570),""),"")</f>
        <v/>
      </c>
      <c r="CK570" s="233"/>
      <c r="CL570" s="233" t="str">
        <f>IF(Deník!$R570&lt;0,IF(Deník!$AC570=Statistika!$F$117,Deník!$R570,""),"")</f>
        <v/>
      </c>
      <c r="CM570" s="233" t="str">
        <f>IF(Deník!$R570&lt;0,IF(Deník!$AC570=Statistika!$F$118,Deník!$R570,""),"")</f>
        <v/>
      </c>
      <c r="CN570" s="233" t="str">
        <f>IF(Deník!$R570&lt;0,IF(Deník!$AC570=Statistika!$F$119,Deník!$R570,""),"")</f>
        <v/>
      </c>
      <c r="CO570" s="233" t="str">
        <f>IF(Deník!$R570&lt;0,IF(Deník!$AC570=Statistika!$F$120,Deník!$R570,""),"")</f>
        <v/>
      </c>
      <c r="CP570" s="233" t="str">
        <f>IF(Deník!$R570&lt;0,IF(Deník!$AC570=Statistika!$F$121,Deník!$R570,""),"")</f>
        <v/>
      </c>
      <c r="CQ570" s="233" t="str">
        <f>IF(Deník!$R570&lt;0,IF(Deník!$AC570=Statistika!$F$122,Deník!$R570,""),"")</f>
        <v/>
      </c>
      <c r="CR570" s="233" t="str">
        <f>IF(Deník!$R570&lt;0,IF(Deník!$AC570=Statistika!$F$123,Deník!$R570,""),"")</f>
        <v/>
      </c>
      <c r="CS570" s="233" t="str">
        <f>IF(Deník!$R570&lt;0,IF(Deník!$AC570=Statistika!$F$124,Deník!$R570,""),"")</f>
        <v/>
      </c>
      <c r="CT570" s="233" t="str">
        <f>IF(Deník!$R570&lt;0,IF(Deník!$AC570=Statistika!$F$125,Deník!$R570,""),"")</f>
        <v/>
      </c>
      <c r="CU570" s="233"/>
      <c r="CV570" s="233" t="str">
        <f>IF(Deník!$R570&lt;0,IF(Deník!$AD570=$CV$2,Deník!$R570,""),"")</f>
        <v/>
      </c>
      <c r="CW570" s="233" t="str">
        <f>IF(Deník!$R570&lt;0,IF(Deník!$AD570=$CW$2,Deník!$R570,""),"")</f>
        <v/>
      </c>
      <c r="CX570" s="233" t="str">
        <f>IF(Deník!$R570&lt;0,IF(Deník!$AD570=$CX$2,Deník!$R570,""),"")</f>
        <v/>
      </c>
      <c r="CY570" s="233" t="str">
        <f>IF(Deník!$R570&lt;0,IF(Deník!$AD570=$CY$2,Deník!$R570,""),"")</f>
        <v/>
      </c>
      <c r="CZ570" s="233" t="str">
        <f>IF(Deník!$R570&lt;0,IF(Deník!$AD570=$CZ$2,Deník!$R570,""),"")</f>
        <v/>
      </c>
      <c r="DL570" s="221">
        <f t="shared" si="22"/>
        <v>93847.029999999984</v>
      </c>
      <c r="DM570" s="220">
        <f t="shared" si="21"/>
        <v>-6.1529700000000132E-2</v>
      </c>
      <c r="DO570" s="50">
        <f>Deník!W571</f>
        <v>0</v>
      </c>
      <c r="DP570" s="102" t="str">
        <f>IF(AND(Deník!W571&gt;0),1,"")</f>
        <v/>
      </c>
      <c r="DQ570" s="102">
        <f>IF(AND(Deník!W571&lt;=0),1,"")</f>
        <v>1</v>
      </c>
      <c r="DR570" s="227"/>
      <c r="DS570" s="228"/>
      <c r="DT570" s="85"/>
      <c r="DU570" s="54">
        <f>IF(MONTH(Deník!$C570)=DU$2,Deník!$W570,"")</f>
        <v>0</v>
      </c>
      <c r="DV570" s="222" t="str">
        <f>IF(MONTH(Deník!$C570)=DV$2,Deník!$W570,"")</f>
        <v/>
      </c>
      <c r="DW570" s="222" t="str">
        <f>IF(MONTH(Deník!$C570)=DW$2,Deník!$W570,"")</f>
        <v/>
      </c>
      <c r="DX570" s="222" t="str">
        <f>IF(MONTH(Deník!$C570)=DX$2,Deník!$W570,"")</f>
        <v/>
      </c>
      <c r="DY570" s="222" t="str">
        <f>IF(MONTH(Deník!$C570)=DY$2,Deník!$W570,"")</f>
        <v/>
      </c>
      <c r="DZ570" s="222" t="str">
        <f>IF(MONTH(Deník!$C570)=DZ$2,Deník!$W570,"")</f>
        <v/>
      </c>
      <c r="EA570" s="222" t="str">
        <f>IF(MONTH(Deník!$C570)=EA$2,Deník!$W570,"")</f>
        <v/>
      </c>
      <c r="EB570" s="222" t="str">
        <f>IF(MONTH(Deník!$C570)=EB$2,Deník!$W570,"")</f>
        <v/>
      </c>
      <c r="EC570" s="222" t="str">
        <f>IF(MONTH(Deník!$C570)=EC$2,Deník!$W570,"")</f>
        <v/>
      </c>
      <c r="ED570" s="222" t="str">
        <f>IF(MONTH(Deník!$C570)=ED$2,Deník!$W570,"")</f>
        <v/>
      </c>
      <c r="EE570" s="222" t="str">
        <f>IF(MONTH(Deník!$C570)=EE$2,Deník!$W570,"")</f>
        <v/>
      </c>
      <c r="EF570" s="222" t="str">
        <f>IF(MONTH(Deník!$C570)=EF$2,Deník!$W570,"")</f>
        <v/>
      </c>
      <c r="EI570" s="600" t="str">
        <f>IF(Deník!$W570&lt;&gt;"",IF(Deník!$B570=Statistika!$F$63,Deník!$W570,""),"")</f>
        <v/>
      </c>
      <c r="EJ570" s="13" t="str">
        <f>IF(Deník!$W570&lt;&gt;"",IF(Deník!$B570=Statistika!$F$64,Deník!$W570,""),"")</f>
        <v/>
      </c>
      <c r="EK570" s="13" t="str">
        <f>IF(Deník!$W570&lt;&gt;"",IF(Deník!$B570=Statistika!$F$65,Deník!$W570,""),"")</f>
        <v/>
      </c>
      <c r="EL570" s="13" t="str">
        <f>IF(Deník!$W570&lt;&gt;"",IF(Deník!$B570=Statistika!$F$66,Deník!$W570,""),"")</f>
        <v/>
      </c>
      <c r="EM570" s="13" t="str">
        <f>IF(Deník!$W570&lt;&gt;"",IF(Deník!$B570=Statistika!$F$67,Deník!$W570,""),"")</f>
        <v/>
      </c>
      <c r="EN570" s="13" t="str">
        <f>IF(Deník!$W570&lt;&gt;"",IF(Deník!$B570=Statistika!$F$68,Deník!$W570,""),"")</f>
        <v/>
      </c>
      <c r="EO570" s="13" t="str">
        <f>IF(Deník!$W570&lt;&gt;"",IF(Deník!$B570=Statistika!$F$69,Deník!$W570,""),"")</f>
        <v/>
      </c>
      <c r="EP570" s="601" t="str">
        <f>IF(Deník!$W570&lt;&gt;"",IF(Deník!$B570=Statistika!$F$70,Deník!$W570,""),"")</f>
        <v/>
      </c>
      <c r="EQ570" s="90"/>
      <c r="ER570" s="63" t="str">
        <f>IF(Deník!$W570&lt;&gt;"",IF(Deník!$J570="L",Deník!$W570,""),"")</f>
        <v/>
      </c>
      <c r="ES570" s="13" t="str">
        <f>IF(Deník!$W570&lt;&gt;"",IF(Deník!$J570="S",Deník!$W570,""),"")</f>
        <v/>
      </c>
      <c r="ET570" s="95"/>
      <c r="EU570" s="88"/>
      <c r="EV570" s="63" t="str">
        <f>IF(WEEKDAY(Deník!$C570,2)=1,Deník!$W570,"")</f>
        <v/>
      </c>
      <c r="EW570" s="13" t="str">
        <f>IF(WEEKDAY(Deník!$C570,2)=2,Deník!$W570,"")</f>
        <v/>
      </c>
      <c r="EX570" s="13" t="str">
        <f>IF(WEEKDAY(Deník!$C570,2)=3,Deník!$W570,"")</f>
        <v/>
      </c>
      <c r="EY570" s="13" t="str">
        <f>IF(WEEKDAY(Deník!$C570,2)=4,Deník!$W570,"")</f>
        <v/>
      </c>
      <c r="EZ570" s="60" t="str">
        <f>IF(WEEKDAY(Deník!$C570,2)=5,Deník!$W570,"")</f>
        <v/>
      </c>
      <c r="FA570" s="99"/>
      <c r="FB570" s="100">
        <f>Deník!D570</f>
        <v>0</v>
      </c>
      <c r="FC570" s="63">
        <f>IF($FB570&lt;&gt;"",IF(AND($FB570&gt;=FC$2,$FB570&lt;=FC$3),Deník!$W570,""))</f>
        <v>0</v>
      </c>
      <c r="FD570" s="63" t="str">
        <f>IF($FB570&lt;&gt;"",IF(AND($FB570&gt;=FD$2,$FB570&lt;=FD$3),Deník!$W570,""))</f>
        <v/>
      </c>
      <c r="FE570" s="63" t="str">
        <f>IF($FB570&lt;&gt;"",IF(AND($FB570&gt;=FE$2,$FB570&lt;=FE$3),Deník!$W570,""))</f>
        <v/>
      </c>
      <c r="FF570" s="63" t="str">
        <f>IF($FB570&lt;&gt;"",IF(AND($FB570&gt;=FF$2,$FB570&lt;=FF$3),Deník!$W570,""))</f>
        <v/>
      </c>
      <c r="FG570" s="63" t="str">
        <f>IF($FB570&lt;&gt;"",IF(AND($FB570&gt;=FG$2,$FB570&lt;=FG$3),Deník!$W570,""))</f>
        <v/>
      </c>
      <c r="FH570" s="63" t="str">
        <f>IF($FB570&lt;&gt;"",IF(AND($FB570&gt;=FH$2,$FB570&lt;=FH$3),Deník!$W570,""))</f>
        <v/>
      </c>
      <c r="FI570" s="63" t="str">
        <f>IF($FB570&lt;&gt;"",IF(AND($FB570&gt;=FI$2,$FB570&lt;=FI$3),Deník!$W570,""))</f>
        <v/>
      </c>
      <c r="FJ570" s="63" t="str">
        <f>IF($FB570&lt;&gt;"",IF(AND($FB570&gt;=FJ$2,$FB570&lt;=FJ$3),Deník!$W570,""))</f>
        <v/>
      </c>
      <c r="FK570" s="63" t="str">
        <f>IF($FB570&lt;&gt;"",IF(AND($FB570&gt;=FK$2,$FB570&lt;=FK$3),Deník!$W570,""))</f>
        <v/>
      </c>
      <c r="FL570" s="63" t="str">
        <f>IF($FB570&lt;&gt;"",IF(AND($FB570&gt;=FL$2,$FB570&lt;=FL$3),Deník!$W570,""))</f>
        <v/>
      </c>
      <c r="FM570" s="63" t="str">
        <f>IF($FB570&lt;&gt;"",IF(AND($FB570&gt;=FM$2,$FB570&lt;=FM$3),Deník!$W570,""))</f>
        <v/>
      </c>
      <c r="FN570" s="13"/>
      <c r="FO570" s="20" t="str">
        <f>IF(Deník!$W570&gt;1,Deník!$W570,"")</f>
        <v/>
      </c>
      <c r="FP570" s="20" t="str">
        <f>IF(Deník!$W570&lt;0,Deník!$W570,"")</f>
        <v/>
      </c>
      <c r="FQ570" s="17"/>
      <c r="FS570" s="233"/>
      <c r="FT570" s="233" t="str">
        <f>IF(Deník!$W570&lt;&gt;"",IF(Deník!$Y570=Statistika!$F$78,Deník!$W570,""),"")</f>
        <v/>
      </c>
      <c r="FU570" s="233" t="str">
        <f>IF(Deník!$W570&lt;&gt;"",IF(Deník!$Y570=Statistika!$F$79,Deník!$W570,""),"")</f>
        <v/>
      </c>
      <c r="FV570" s="233" t="str">
        <f>IF(Deník!$W570&lt;&gt;"",IF(Deník!$Y570=Statistika!$F$80,Deník!$W570,""),"")</f>
        <v/>
      </c>
      <c r="FW570" s="233" t="str">
        <f>IF(Deník!$W570&lt;&gt;"",IF(Deník!$Y570=Statistika!$F$81,Deník!$W570,""),"")</f>
        <v/>
      </c>
      <c r="FX570" s="233" t="str">
        <f>IF(Deník!$W570&lt;&gt;"",IF(Deník!$Y570=Statistika!$F$82,Deník!$W570,""),"")</f>
        <v/>
      </c>
      <c r="FY570" s="233" t="str">
        <f>IF(Deník!$W570&lt;&gt;"",IF(Deník!$Y570=Statistika!$F$83,Deník!$W570,""),"")</f>
        <v/>
      </c>
      <c r="FZ570" s="233" t="str">
        <f>IF(Deník!$W570&lt;&gt;"",IF(Deník!$Y570=Statistika!$F$84,Deník!$W570,""),"")</f>
        <v/>
      </c>
      <c r="GA570" s="233" t="str">
        <f>IF(Deník!$W570&lt;&gt;"",IF(Deník!$Y570=Statistika!$F$85,Deník!$W570,""),"")</f>
        <v/>
      </c>
      <c r="GB570" s="233" t="str">
        <f>IF(Deník!$W570&lt;&gt;"",IF(Deník!$Y570=Statistika!$F$86,Deník!$W570,""),"")</f>
        <v/>
      </c>
      <c r="GC570" s="233" t="str">
        <f>IF(Deník!$W570&lt;&gt;"",IF(Deník!$Y570=Statistika!$F$87,Deník!$W570,""),"")</f>
        <v/>
      </c>
      <c r="GD570" s="233" t="str">
        <f>IF(Deník!$W570&lt;&gt;"",IF(Deník!$Y570=Statistika!$F$88,Deník!$W570,""),"")</f>
        <v/>
      </c>
      <c r="GE570" s="233" t="str">
        <f>IF(Deník!$W570&lt;&gt;"",IF(Deník!$Y570=Statistika!$F$89,Deník!$W570,""),"")</f>
        <v/>
      </c>
      <c r="GF570" s="233" t="str">
        <f>IF(Deník!$W570&lt;&gt;"",IF(Deník!$Y570=Statistika!$F$90,Deník!$W570,""),"")</f>
        <v/>
      </c>
      <c r="GG570" s="233" t="str">
        <f>IF(Deník!$W570&lt;&gt;"",IF(Deník!$Y570=Statistika!$F$91,Deník!$W570,""),"")</f>
        <v/>
      </c>
      <c r="GH570" s="233"/>
      <c r="GI570" s="233" t="str">
        <f>IF(Deník!$W570&lt;&gt;"",IF(Deník!$AB570=Statistika!$L$100,Deník!$W570,""),"")</f>
        <v/>
      </c>
      <c r="GJ570" s="233" t="str">
        <f>IF(Deník!$W570&lt;&gt;"",IF(Deník!$AB570=Statistika!$L$101,Deník!$W570,""),"")</f>
        <v/>
      </c>
      <c r="GK570" s="233" t="str">
        <f>IF(Deník!$W570&lt;&gt;"",IF(Deník!$AB570=Statistika!$L$102,Deník!$W570,""),"")</f>
        <v/>
      </c>
      <c r="GL570" s="233" t="str">
        <f>IF(Deník!$W570&lt;&gt;"",IF(Deník!$AB570=Statistika!$L$103,Deník!$W570,""),"")</f>
        <v/>
      </c>
      <c r="GM570" s="233" t="str">
        <f>IF(Deník!$W570&lt;&gt;"",IF(Deník!$AB570=Statistika!$L$104,Deník!$W570,""),"")</f>
        <v/>
      </c>
      <c r="GN570" s="233" t="str">
        <f>IF(Deník!$W570&lt;&gt;"",IF(Deník!$AB570=Statistika!$L$105,Deník!$W570,""),"")</f>
        <v/>
      </c>
      <c r="GO570" s="233" t="str">
        <f>IF(Deník!$W570&lt;&gt;"",IF(Deník!$AB570=Statistika!$L$106,Deník!$W570,""),"")</f>
        <v/>
      </c>
      <c r="GP570" s="233" t="str">
        <f>IF(Deník!$W570&lt;&gt;"",IF(Deník!$AB570=Statistika!$L$107,Deník!$W570,""),"")</f>
        <v/>
      </c>
      <c r="GQ570" s="233" t="str">
        <f>IF(Deník!$W570&lt;&gt;"",IF(Deník!$AB570=Statistika!$L$108,Deník!$W570,""),"")</f>
        <v/>
      </c>
      <c r="GS570" s="233" t="str">
        <f>IF(Deník!$W570&lt;0,IF(Deník!$AC570=Statistika!$F$117,Deník!$W570,""),"")</f>
        <v/>
      </c>
      <c r="GT570" s="233" t="str">
        <f>IF(Deník!$W570&lt;0,IF(Deník!$AC570=Statistika!$F$118,Deník!$W570,""),"")</f>
        <v/>
      </c>
      <c r="GU570" s="233" t="str">
        <f>IF(Deník!$W570&lt;0,IF(Deník!$AC570=Statistika!$F$119,Deník!$W570,""),"")</f>
        <v/>
      </c>
      <c r="GV570" s="233" t="str">
        <f>IF(Deník!$W570&lt;0,IF(Deník!$AC570=Statistika!$F$120,Deník!$W570,""),"")</f>
        <v/>
      </c>
      <c r="GW570" s="233" t="str">
        <f>IF(Deník!$W570&lt;0,IF(Deník!$AC570=Statistika!$F$121,Deník!$W570,""),"")</f>
        <v/>
      </c>
      <c r="GX570" s="233" t="str">
        <f>IF(Deník!$W570&lt;0,IF(Deník!$AC570=Statistika!$F$122,Deník!$W570,""),"")</f>
        <v/>
      </c>
      <c r="GY570" s="233" t="str">
        <f>IF(Deník!$W570&lt;0,IF(Deník!$AC570=Statistika!$F$123,Deník!$W570,""),"")</f>
        <v/>
      </c>
      <c r="GZ570" s="233" t="str">
        <f>IF(Deník!$W570&lt;0,IF(Deník!$AC570=Statistika!$F$124,Deník!$W570,""),"")</f>
        <v/>
      </c>
      <c r="HA570" s="233" t="str">
        <f>IF(Deník!$W570&lt;0,IF(Deník!$AC570=Statistika!$F$125,Deník!$W570,""),"")</f>
        <v/>
      </c>
      <c r="HC570" s="233" t="str">
        <f>IF(Deník!$W570&lt;0,IF(Deník!$AD570=Statistika!$F$133,Deník!$W570,""),"")</f>
        <v/>
      </c>
      <c r="HD570" s="233" t="str">
        <f>IF(Deník!$W570&lt;0,IF(Deník!$AD570=Statistika!$F$134,Deník!$W570,""),"")</f>
        <v/>
      </c>
      <c r="HE570" s="233" t="str">
        <f>IF(Deník!$W570&lt;0,IF(Deník!$AD570=Statistika!$F$135,Deník!$W570,""),"")</f>
        <v/>
      </c>
      <c r="HF570" s="233" t="str">
        <f>IF(Deník!$W570&lt;0,IF(Deník!$AD570=Statistika!$F$136,Deník!$W570,""),"")</f>
        <v/>
      </c>
      <c r="HG570" s="233" t="str">
        <f>IF(Deník!$W570&lt;0,IF(Deník!$AD570=Statistika!$F$137,Deník!$W570,""),"")</f>
        <v/>
      </c>
      <c r="ID570" s="8">
        <f>Tabulka4[[#This Row],[Sloupec3]]</f>
        <v>0</v>
      </c>
      <c r="IE570" s="17" t="str">
        <f>IF(AND([1]Deník!$C570&gt;='[1]Měsíční shrnutí'!$D$1,[1]Deník!$C570&lt;='[1]Měsíční shrnutí'!$F$1),[1]Deník!$X570,"")</f>
        <v/>
      </c>
    </row>
    <row r="571" spans="1:239">
      <c r="A571" s="8">
        <f>Deník!C572</f>
        <v>0</v>
      </c>
      <c r="B571" s="50" t="str">
        <f>Deník!R572</f>
        <v/>
      </c>
      <c r="C571" s="102" t="str">
        <f>IF(AND(Deník!R572&gt;1,Deník!R572&lt;&gt;""),1,"")</f>
        <v/>
      </c>
      <c r="D571" s="102" t="str">
        <f>IF(AND(Deník!R572&lt;=0,Deník!R572&lt;&gt;""),1,"")</f>
        <v/>
      </c>
      <c r="E571" s="103" t="str">
        <f>IF(AND(Deník!R572&gt;=0,Deník!R572&lt;=1),1,"")</f>
        <v/>
      </c>
      <c r="F571" s="79" t="str">
        <f>IF(Deník!R572&lt;&gt;"",Deník!R572+F570,"")</f>
        <v/>
      </c>
      <c r="G571" s="85"/>
      <c r="H571" s="54" t="str">
        <f>IF(MONTH(Deník!$C571)=H$2,IF(AND(Deník!$R571&gt;=0,Deník!$R571&lt;=1),"BE",Deník!$R571),"")</f>
        <v/>
      </c>
      <c r="I571" s="11" t="str">
        <f>IF(MONTH(Deník!$C571)=I$2,IF(AND(Deník!$R571&gt;=0,Deník!$R571&lt;=1),"BE",Deník!$R571),"")</f>
        <v/>
      </c>
      <c r="J571" s="11" t="str">
        <f>IF(MONTH(Deník!$C571)=J$2,IF(AND(Deník!$R571&gt;=0,Deník!$R571&lt;=1),"BE",Deník!$R571),"")</f>
        <v/>
      </c>
      <c r="K571" s="11" t="str">
        <f>IF(MONTH(Deník!$C571)=K$2,IF(AND(Deník!$R571&gt;=0,Deník!$R571&lt;=1),"BE",Deník!$R571),"")</f>
        <v/>
      </c>
      <c r="L571" s="11" t="str">
        <f>IF(MONTH(Deník!$C571)=L$2,IF(AND(Deník!$R571&gt;=0,Deník!$R571&lt;=1),"BE",Deník!$R571),"")</f>
        <v/>
      </c>
      <c r="M571" s="11" t="str">
        <f>IF(MONTH(Deník!$C571)=M$2,IF(AND(Deník!$R571&gt;=0,Deník!$R571&lt;=1),"BE",Deník!$R571),"")</f>
        <v/>
      </c>
      <c r="N571" s="11" t="str">
        <f>IF(MONTH(Deník!$C571)=N$2,IF(AND(Deník!$R571&gt;=0,Deník!$R571&lt;=1),"BE",Deník!$R571),"")</f>
        <v/>
      </c>
      <c r="O571" s="11" t="str">
        <f>IF(MONTH(Deník!$C571)=O$2,IF(AND(Deník!$R571&gt;=0,Deník!$R571&lt;=1),"BE",Deník!$R571),"")</f>
        <v/>
      </c>
      <c r="P571" s="11" t="str">
        <f>IF(MONTH(Deník!$C571)=P$2,IF(AND(Deník!$R571&gt;=0,Deník!$R571&lt;=1),"BE",Deník!$R571),"")</f>
        <v/>
      </c>
      <c r="Q571" s="11" t="str">
        <f>IF(MONTH(Deník!$C571)=Q$2,IF(AND(Deník!$R571&gt;=0,Deník!$R571&lt;=1),"BE",Deník!$R571),"")</f>
        <v/>
      </c>
      <c r="R571" s="11" t="str">
        <f>IF(MONTH(Deník!$C571)=R$2,IF(AND(Deník!$R571&gt;=0,Deník!$R571&lt;=1),"BE",Deník!$R571),"")</f>
        <v/>
      </c>
      <c r="S571" s="57" t="str">
        <f>IF(MONTH(Deník!$C571)=S$2,IF(AND(Deník!$R571&gt;=0,Deník!$R571&lt;=1),"BE",Deník!$R571),"")</f>
        <v/>
      </c>
      <c r="U571" s="12"/>
      <c r="V571" s="12"/>
      <c r="X571" s="600" t="str">
        <f>IF(Deník!$R571&lt;&gt;"",IF(Deník!$B571=Statistika!$F$63,IF(AND(Deník!$R571&gt;=0,Deník!$R571&lt;=1),"BE",Deník!$R571),""),"")</f>
        <v/>
      </c>
      <c r="Y571" s="13" t="str">
        <f>IF(Deník!$R571&lt;&gt;"",IF(Deník!$B571=Statistika!$F$64,IF(AND(Deník!$R571&gt;=0,Deník!$R571&lt;=1),"BE",Deník!$R571),""),"")</f>
        <v/>
      </c>
      <c r="Z571" s="13" t="str">
        <f>IF(Deník!$R571&lt;&gt;"",IF(Deník!$B571=Statistika!$F$65,IF(AND(Deník!$R571&gt;=0,Deník!$R571&lt;=1),"BE",Deník!$R571),""),"")</f>
        <v/>
      </c>
      <c r="AA571" s="13" t="str">
        <f>IF(Deník!$R571&lt;&gt;"",IF(Deník!$B571=Statistika!$F$66,IF(AND(Deník!$R571&gt;=0,Deník!$R571&lt;=1),"BE",Deník!$R571),""),"")</f>
        <v/>
      </c>
      <c r="AB571" s="13" t="str">
        <f>IF(Deník!$R571&lt;&gt;"",IF(Deník!$B571=Statistika!$F$67,IF(AND(Deník!$R571&gt;=0,Deník!$R571&lt;=1),"BE",Deník!$R571),""),"")</f>
        <v/>
      </c>
      <c r="AC571" s="13" t="str">
        <f>IF(Deník!$R571&lt;&gt;"",IF(Deník!$B571=Statistika!$F$68,IF(AND(Deník!$R571&gt;=0,Deník!$R571&lt;=1),"BE",Deník!$R571),""),"")</f>
        <v/>
      </c>
      <c r="AD571" s="13" t="str">
        <f>IF(Deník!$R571&lt;&gt;"",IF(Deník!$B571=Statistika!$F$69,IF(AND(Deník!$R571&gt;=0,Deník!$R571&lt;=1),"BE",Deník!$R571),""),"")</f>
        <v/>
      </c>
      <c r="AE571" s="601" t="str">
        <f>IF(Deník!$R571&lt;&gt;"",IF(Deník!$B571=Statistika!$F$70,IF(AND(Deník!$R571&gt;=0,Deník!$R571&lt;=1),"BE",Deník!$R571),""),"")</f>
        <v/>
      </c>
      <c r="AF571" s="90"/>
      <c r="AG571" s="63" t="str">
        <f>IF(Deník!$R571&lt;&gt;"",IF(Deník!$J571="L",IF(AND(Deník!$R571&gt;=0,Deník!$R571&lt;=1),"BE",Deník!$R571),""),"")</f>
        <v/>
      </c>
      <c r="AH571" s="13" t="str">
        <f>IF(Deník!$R571&lt;&gt;"",IF(Deník!$J571="S",IF(AND(Deník!$R571&gt;=0,Deník!$R571&lt;=1),"BE",Deník!$R571),""),"")</f>
        <v/>
      </c>
      <c r="AI571" s="95"/>
      <c r="AJ571" s="71" t="str">
        <f>IF(Deník!N572&lt;&gt;"",Deník!N572*-1,"")</f>
        <v/>
      </c>
      <c r="AK571" s="88"/>
      <c r="AL571" s="63" t="str">
        <f>IF(WEEKDAY(Deník!$C571,2)=1,IF(AND(Deník!$R571&gt;=0,Deník!$R571&lt;=1),"BE",Deník!$R571),"")</f>
        <v/>
      </c>
      <c r="AM571" s="13" t="str">
        <f>IF(WEEKDAY(Deník!$C571,2)=2,IF(AND(Deník!$R571&gt;=0,Deník!$R571&lt;=1),"BE",Deník!$R571),"")</f>
        <v/>
      </c>
      <c r="AN571" s="13" t="str">
        <f>IF(WEEKDAY(Deník!$C571,2)=3,IF(AND(Deník!$R571&gt;=0,Deník!$R571&lt;=1),"BE",Deník!$R571),"")</f>
        <v/>
      </c>
      <c r="AO571" s="13" t="str">
        <f>IF(WEEKDAY(Deník!$C571,2)=4,IF(AND(Deník!$R571&gt;=0,Deník!$R571&lt;=1),"BE",Deník!$R571),"")</f>
        <v/>
      </c>
      <c r="AP571" s="60" t="str">
        <f>IF(WEEKDAY(Deník!$C571,2)=5,IF(AND(Deník!$R571&gt;=0,Deník!$R571&lt;=1),"BE",Deník!$R571),"")</f>
        <v/>
      </c>
      <c r="AQ571" s="99"/>
      <c r="AR571" s="100">
        <f>Deník!D571</f>
        <v>0</v>
      </c>
      <c r="AS571" s="63" t="str">
        <f>IF(Deník!$D571&lt;&gt;"",IF(AND(Deník!$D571&gt;=AS$2,Deník!$D571&lt;=AS$3),IF(AND(Deník!$R571&gt;=0,Deník!$R571&lt;=1),"BE",Deník!$R571),""),"")</f>
        <v/>
      </c>
      <c r="AT571" s="63" t="str">
        <f>IF(Deník!$D571&lt;&gt;"",IF(AND(Deník!$D571&gt;=AT$2,Deník!$D571&lt;=AT$3),IF(AND(Deník!$R571&gt;=0,Deník!$R571&lt;=1),"BE",Deník!$R571),""),"")</f>
        <v/>
      </c>
      <c r="AU571" s="63" t="str">
        <f>IF(Deník!$D571&lt;&gt;"",IF(AND(Deník!$D571&gt;=AU$2,Deník!$D571&lt;=AU$3),IF(AND(Deník!$R571&gt;=0,Deník!$R571&lt;=1),"BE",Deník!$R571),""),"")</f>
        <v/>
      </c>
      <c r="AV571" s="63" t="str">
        <f>IF(Deník!$D571&lt;&gt;"",IF(AND(Deník!$D571&gt;=AV$2,Deník!$D571&lt;=AV$3),IF(AND(Deník!$R571&gt;=0,Deník!$R571&lt;=1),"BE",Deník!$R571),""),"")</f>
        <v/>
      </c>
      <c r="AW571" s="63" t="str">
        <f>IF(Deník!$D571&lt;&gt;"",IF(AND(Deník!$D571&gt;=AW$2,Deník!$D571&lt;=AW$3),IF(AND(Deník!$R571&gt;=0,Deník!$R571&lt;=1),"BE",Deník!$R571),""),"")</f>
        <v/>
      </c>
      <c r="AX571" s="63" t="str">
        <f>IF(Deník!$D571&lt;&gt;"",IF(AND(Deník!$D571&gt;=AX$2,Deník!$D571&lt;=AX$3),IF(AND(Deník!$R571&gt;=0,Deník!$R571&lt;=1),"BE",Deník!$R571),""),"")</f>
        <v/>
      </c>
      <c r="AY571" s="63" t="str">
        <f>IF(Deník!$D571&lt;&gt;"",IF(AND(Deník!$D571&gt;=AY$2,Deník!$D571&lt;=AY$3),IF(AND(Deník!$R571&gt;=0,Deník!$R571&lt;=1),"BE",Deník!$R571),""),"")</f>
        <v/>
      </c>
      <c r="AZ571" s="63" t="str">
        <f>IF(Deník!$D571&lt;&gt;"",IF(AND(Deník!$D571&gt;=AZ$2,Deník!$D571&lt;=AZ$3),IF(AND(Deník!$R571&gt;=0,Deník!$R571&lt;=1),"BE",Deník!$R571),""),"")</f>
        <v/>
      </c>
      <c r="BA571" s="63" t="str">
        <f>IF(Deník!$D571&lt;&gt;"",IF(AND(Deník!$D571&gt;=BA$2,Deník!$D571&lt;=BA$3),IF(AND(Deník!$R571&gt;=0,Deník!$R571&lt;=1),"BE",Deník!$R571),""),"")</f>
        <v/>
      </c>
      <c r="BB571" s="63" t="str">
        <f>IF(Deník!$D571&lt;&gt;"",IF(AND(Deník!$D571&gt;=BB$2,Deník!$D571&lt;=BB$3),IF(AND(Deník!$R571&gt;=0,Deník!$R571&lt;=1),"BE",Deník!$R571),""),"")</f>
        <v/>
      </c>
      <c r="BC571" s="71" t="str">
        <f>IF(Deník!$D571&lt;&gt;"",IF(AND(Deník!$D571&gt;=BC$2,Deník!$D571&lt;=BC$3),IF(AND(Deník!$R571&gt;=0,Deník!$R571&lt;=1),"BE",Deník!$R571),""),"")</f>
        <v/>
      </c>
      <c r="BD571" s="20" t="str">
        <f>IF(Deník!$J572="S",(Deník!$M572-Deník!$K572),IF(Deník!$J572="L",(Deník!$K572-Deník!$M572),""))</f>
        <v/>
      </c>
      <c r="BE571" s="20" t="str">
        <f>IF(Deník!$J572="S",(Deník!$K572-Deník!$O572),IF(Deník!$J572="L",(Deník!$O572-Deník!$K572),""))</f>
        <v/>
      </c>
      <c r="BF571" s="20" t="str">
        <f>IF(Deník!$J572="S",(Deník!$K572-Deník!$L572),IF(Deník!$J572="L",(Deník!$L572-Deník!$K572),""))</f>
        <v/>
      </c>
      <c r="BG571" s="20" t="str">
        <f>IF(Deník!$J572="S",(Deník!$K572-Deník!$S572),IF(Deník!$J572="L",(Deník!$S572-Deník!$K572),""))</f>
        <v/>
      </c>
      <c r="BH571" s="20" t="str">
        <f>IF(Deník!$J572="S",(Deník!$K572-Deník!$U572),IF(Deník!$J572="L",(Deník!$U572-Deník!$K572),""))</f>
        <v/>
      </c>
      <c r="BI571" s="20" t="str">
        <f>IF(Deník!$R571&gt;1,Deník!$R571,"")</f>
        <v/>
      </c>
      <c r="BJ571" s="20" t="str">
        <f>IF(Deník!$R571&lt;0,Deník!$R571,"")</f>
        <v/>
      </c>
      <c r="BK571" s="17"/>
      <c r="BM571" s="233" t="str">
        <f>IF(Deník!$R571&lt;&gt;"",IF(Deník!$Y571=Statistika!$F$78,IF(AND(Deník!$R571&gt;=0,Deník!$R571&lt;=1),"BE",Deník!$R571),""),"")</f>
        <v/>
      </c>
      <c r="BN571" s="233" t="str">
        <f>IF(Deník!$R571&lt;&gt;"",IF(Deník!$Y571=Statistika!$F$79,IF(AND(Deník!$R571&gt;=0,Deník!$R571&lt;=1),"BE",Deník!$R571),""),"")</f>
        <v/>
      </c>
      <c r="BO571" s="233" t="str">
        <f>IF(Deník!$R571&lt;&gt;"",IF(Deník!$Y571=Statistika!$F$80,IF(AND(Deník!$R571&gt;=0,Deník!$R571&lt;=1),"BE",Deník!$R571),""),"")</f>
        <v/>
      </c>
      <c r="BP571" s="233" t="str">
        <f>IF(Deník!$R571&lt;&gt;"",IF(Deník!$Y571=Statistika!$F$81,IF(AND(Deník!$R571&gt;=0,Deník!$R571&lt;=1),"BE",Deník!$R571),""),"")</f>
        <v/>
      </c>
      <c r="BQ571" s="233" t="str">
        <f>IF(Deník!$R571&lt;&gt;"",IF(Deník!$Y571=Statistika!$F$82,IF(AND(Deník!$R571&gt;=0,Deník!$R571&lt;=1),"BE",Deník!$R571),""),"")</f>
        <v/>
      </c>
      <c r="BR571" s="233" t="str">
        <f>IF(Deník!$R571&lt;&gt;"",IF(Deník!$Y571=Statistika!$F$83,IF(AND(Deník!$R571&gt;=0,Deník!$R571&lt;=1),"BE",Deník!$R571),""),"")</f>
        <v/>
      </c>
      <c r="BS571" s="233" t="str">
        <f>IF(Deník!$R571&lt;&gt;"",IF(Deník!$Y571=Statistika!$F$84,IF(AND(Deník!$R571&gt;=0,Deník!$R571&lt;=1),"BE",Deník!$R571),""),"")</f>
        <v/>
      </c>
      <c r="BT571" s="233" t="str">
        <f>IF(Deník!$R571&lt;&gt;"",IF(Deník!$Y571=Statistika!$F$85,IF(AND(Deník!$R571&gt;=0,Deník!$R571&lt;=1),"BE",Deník!$R571),""),"")</f>
        <v/>
      </c>
      <c r="BU571" s="233" t="str">
        <f>IF(Deník!$R571&lt;&gt;"",IF(Deník!$Y571=Statistika!$F$86,IF(AND(Deník!$R571&gt;=0,Deník!$R571&lt;=1),"BE",Deník!$R571),""),"")</f>
        <v/>
      </c>
      <c r="BV571" s="233" t="str">
        <f>IF(Deník!$R571&lt;&gt;"",IF(Deník!$Y571=Statistika!$F$87,IF(AND(Deník!$R571&gt;=0,Deník!$R571&lt;=1),"BE",Deník!$R571),""),"")</f>
        <v/>
      </c>
      <c r="BW571" s="233" t="str">
        <f>IF(Deník!$R571&lt;&gt;"",IF(Deník!$Y571=Statistika!$F$88,IF(AND(Deník!$R571&gt;=0,Deník!$R571&lt;=1),"BE",Deník!$R571),""),"")</f>
        <v/>
      </c>
      <c r="BX571" s="233" t="str">
        <f>IF(Deník!$R571&lt;&gt;"",IF(Deník!$Y571=Statistika!$F$89,IF(AND(Deník!$R571&gt;=0,Deník!$R571&lt;=1),"BE",Deník!$R571),""),"")</f>
        <v/>
      </c>
      <c r="BY571" s="233" t="str">
        <f>IF(Deník!$R571&lt;&gt;"",IF(Deník!$Y571=Statistika!$F$90,IF(AND(Deník!$R571&gt;=0,Deník!$R571&lt;=1),"BE",Deník!$R571),""),"")</f>
        <v/>
      </c>
      <c r="BZ571" s="233" t="str">
        <f>IF(Deník!$R571&lt;&gt;"",IF(Deník!$Y571=Statistika!$F$91,IF(AND(Deník!$R571&gt;=0,Deník!$R571&lt;=1),"BE",Deník!$R571),""),"")</f>
        <v/>
      </c>
      <c r="CA571" s="233"/>
      <c r="CB571" s="233" t="str">
        <f>IF(Deník!$R571&lt;&gt;"",IF(Deník!$AB571="SL",IF(AND(Deník!$R571&gt;=0,Deník!$R571&lt;=1),"BE",Deník!$R571),""),"")</f>
        <v/>
      </c>
      <c r="CC571" s="233" t="str">
        <f>IF(Deník!$R571&lt;&gt;"",IF(Deník!$AB571="BE10",IF(AND(Deník!$R571&gt;=0,Deník!$R571&lt;=1),"BE",Deník!$R571),""),"")</f>
        <v/>
      </c>
      <c r="CD571" s="233" t="str">
        <f>IF(Deník!$R571&lt;&gt;"",IF(Deník!$AB571="BE15",IF(AND(Deník!$R571&gt;=0,Deník!$R571&lt;=1),"BE",Deník!$R571),""),"")</f>
        <v/>
      </c>
      <c r="CE571" s="233" t="str">
        <f>IF(Deník!$R571&lt;&gt;"",IF(Deník!$AB571="BE20",IF(AND(Deník!$R571&gt;=0,Deník!$R571&lt;=1),"BE",Deník!$R571),""),"")</f>
        <v/>
      </c>
      <c r="CF571" s="233" t="str">
        <f>IF(Deník!$R571&lt;&gt;"",IF(Deník!$AB571="TP1",IF(AND(Deník!$R571&gt;=0,Deník!$R571&lt;=1),"BE",Deník!$R571),""),"")</f>
        <v/>
      </c>
      <c r="CG571" s="233" t="str">
        <f>IF(Deník!$R571&lt;&gt;"",IF(Deník!$AB571="TP2",IF(AND(Deník!$R571&gt;=0,Deník!$R571&lt;=1),"BE",Deník!$R571),""),"")</f>
        <v/>
      </c>
      <c r="CH571" s="233" t="str">
        <f>IF(Deník!$R571&lt;&gt;"",IF(Deník!$AB571="TP3",IF(AND(Deník!$R571&gt;=0,Deník!$R571&lt;=1),"BE",Deník!$R571),""),"")</f>
        <v/>
      </c>
      <c r="CI571" s="233" t="str">
        <f>IF(Deník!$R571&lt;&gt;"",IF(Deník!$AB571="Trailing SL",IF(AND(Deník!$R571&gt;=0,Deník!$R571&lt;=1),"BE",Deník!$R571),""),"")</f>
        <v/>
      </c>
      <c r="CJ571" s="233" t="str">
        <f>IF(Deník!$R571&lt;&gt;"",IF(Deník!$AB571="Manual",IF(AND(Deník!$R571&gt;=0,Deník!$R571&lt;=1),"BE",Deník!$R571),""),"")</f>
        <v/>
      </c>
      <c r="CK571" s="233"/>
      <c r="CL571" s="233" t="str">
        <f>IF(Deník!$R571&lt;0,IF(Deník!$AC571=Statistika!$F$117,Deník!$R571,""),"")</f>
        <v/>
      </c>
      <c r="CM571" s="233" t="str">
        <f>IF(Deník!$R571&lt;0,IF(Deník!$AC571=Statistika!$F$118,Deník!$R571,""),"")</f>
        <v/>
      </c>
      <c r="CN571" s="233" t="str">
        <f>IF(Deník!$R571&lt;0,IF(Deník!$AC571=Statistika!$F$119,Deník!$R571,""),"")</f>
        <v/>
      </c>
      <c r="CO571" s="233" t="str">
        <f>IF(Deník!$R571&lt;0,IF(Deník!$AC571=Statistika!$F$120,Deník!$R571,""),"")</f>
        <v/>
      </c>
      <c r="CP571" s="233" t="str">
        <f>IF(Deník!$R571&lt;0,IF(Deník!$AC571=Statistika!$F$121,Deník!$R571,""),"")</f>
        <v/>
      </c>
      <c r="CQ571" s="233" t="str">
        <f>IF(Deník!$R571&lt;0,IF(Deník!$AC571=Statistika!$F$122,Deník!$R571,""),"")</f>
        <v/>
      </c>
      <c r="CR571" s="233" t="str">
        <f>IF(Deník!$R571&lt;0,IF(Deník!$AC571=Statistika!$F$123,Deník!$R571,""),"")</f>
        <v/>
      </c>
      <c r="CS571" s="233" t="str">
        <f>IF(Deník!$R571&lt;0,IF(Deník!$AC571=Statistika!$F$124,Deník!$R571,""),"")</f>
        <v/>
      </c>
      <c r="CT571" s="233" t="str">
        <f>IF(Deník!$R571&lt;0,IF(Deník!$AC571=Statistika!$F$125,Deník!$R571,""),"")</f>
        <v/>
      </c>
      <c r="CU571" s="233"/>
      <c r="CV571" s="233" t="str">
        <f>IF(Deník!$R571&lt;0,IF(Deník!$AD571=$CV$2,Deník!$R571,""),"")</f>
        <v/>
      </c>
      <c r="CW571" s="233" t="str">
        <f>IF(Deník!$R571&lt;0,IF(Deník!$AD571=$CW$2,Deník!$R571,""),"")</f>
        <v/>
      </c>
      <c r="CX571" s="233" t="str">
        <f>IF(Deník!$R571&lt;0,IF(Deník!$AD571=$CX$2,Deník!$R571,""),"")</f>
        <v/>
      </c>
      <c r="CY571" s="233" t="str">
        <f>IF(Deník!$R571&lt;0,IF(Deník!$AD571=$CY$2,Deník!$R571,""),"")</f>
        <v/>
      </c>
      <c r="CZ571" s="233" t="str">
        <f>IF(Deník!$R571&lt;0,IF(Deník!$AD571=$CZ$2,Deník!$R571,""),"")</f>
        <v/>
      </c>
      <c r="DL571" s="221">
        <f t="shared" si="22"/>
        <v>93847.029999999984</v>
      </c>
      <c r="DM571" s="220">
        <f t="shared" si="21"/>
        <v>-6.1529700000000132E-2</v>
      </c>
      <c r="DO571" s="50">
        <f>Deník!W572</f>
        <v>0</v>
      </c>
      <c r="DP571" s="102" t="str">
        <f>IF(AND(Deník!W572&gt;0),1,"")</f>
        <v/>
      </c>
      <c r="DQ571" s="102">
        <f>IF(AND(Deník!W572&lt;=0),1,"")</f>
        <v>1</v>
      </c>
      <c r="DR571" s="227"/>
      <c r="DS571" s="228"/>
      <c r="DT571" s="85"/>
      <c r="DU571" s="54">
        <f>IF(MONTH(Deník!$C571)=DU$2,Deník!$W571,"")</f>
        <v>0</v>
      </c>
      <c r="DV571" s="222" t="str">
        <f>IF(MONTH(Deník!$C571)=DV$2,Deník!$W571,"")</f>
        <v/>
      </c>
      <c r="DW571" s="222" t="str">
        <f>IF(MONTH(Deník!$C571)=DW$2,Deník!$W571,"")</f>
        <v/>
      </c>
      <c r="DX571" s="222" t="str">
        <f>IF(MONTH(Deník!$C571)=DX$2,Deník!$W571,"")</f>
        <v/>
      </c>
      <c r="DY571" s="222" t="str">
        <f>IF(MONTH(Deník!$C571)=DY$2,Deník!$W571,"")</f>
        <v/>
      </c>
      <c r="DZ571" s="222" t="str">
        <f>IF(MONTH(Deník!$C571)=DZ$2,Deník!$W571,"")</f>
        <v/>
      </c>
      <c r="EA571" s="222" t="str">
        <f>IF(MONTH(Deník!$C571)=EA$2,Deník!$W571,"")</f>
        <v/>
      </c>
      <c r="EB571" s="222" t="str">
        <f>IF(MONTH(Deník!$C571)=EB$2,Deník!$W571,"")</f>
        <v/>
      </c>
      <c r="EC571" s="222" t="str">
        <f>IF(MONTH(Deník!$C571)=EC$2,Deník!$W571,"")</f>
        <v/>
      </c>
      <c r="ED571" s="222" t="str">
        <f>IF(MONTH(Deník!$C571)=ED$2,Deník!$W571,"")</f>
        <v/>
      </c>
      <c r="EE571" s="222" t="str">
        <f>IF(MONTH(Deník!$C571)=EE$2,Deník!$W571,"")</f>
        <v/>
      </c>
      <c r="EF571" s="222" t="str">
        <f>IF(MONTH(Deník!$C571)=EF$2,Deník!$W571,"")</f>
        <v/>
      </c>
      <c r="EI571" s="600" t="str">
        <f>IF(Deník!$W571&lt;&gt;"",IF(Deník!$B571=Statistika!$F$63,Deník!$W571,""),"")</f>
        <v/>
      </c>
      <c r="EJ571" s="13" t="str">
        <f>IF(Deník!$W571&lt;&gt;"",IF(Deník!$B571=Statistika!$F$64,Deník!$W571,""),"")</f>
        <v/>
      </c>
      <c r="EK571" s="13" t="str">
        <f>IF(Deník!$W571&lt;&gt;"",IF(Deník!$B571=Statistika!$F$65,Deník!$W571,""),"")</f>
        <v/>
      </c>
      <c r="EL571" s="13" t="str">
        <f>IF(Deník!$W571&lt;&gt;"",IF(Deník!$B571=Statistika!$F$66,Deník!$W571,""),"")</f>
        <v/>
      </c>
      <c r="EM571" s="13" t="str">
        <f>IF(Deník!$W571&lt;&gt;"",IF(Deník!$B571=Statistika!$F$67,Deník!$W571,""),"")</f>
        <v/>
      </c>
      <c r="EN571" s="13" t="str">
        <f>IF(Deník!$W571&lt;&gt;"",IF(Deník!$B571=Statistika!$F$68,Deník!$W571,""),"")</f>
        <v/>
      </c>
      <c r="EO571" s="13" t="str">
        <f>IF(Deník!$W571&lt;&gt;"",IF(Deník!$B571=Statistika!$F$69,Deník!$W571,""),"")</f>
        <v/>
      </c>
      <c r="EP571" s="601" t="str">
        <f>IF(Deník!$W571&lt;&gt;"",IF(Deník!$B571=Statistika!$F$70,Deník!$W571,""),"")</f>
        <v/>
      </c>
      <c r="EQ571" s="90"/>
      <c r="ER571" s="63" t="str">
        <f>IF(Deník!$W571&lt;&gt;"",IF(Deník!$J571="L",Deník!$W571,""),"")</f>
        <v/>
      </c>
      <c r="ES571" s="13" t="str">
        <f>IF(Deník!$W571&lt;&gt;"",IF(Deník!$J571="S",Deník!$W571,""),"")</f>
        <v/>
      </c>
      <c r="ET571" s="95"/>
      <c r="EU571" s="88"/>
      <c r="EV571" s="63" t="str">
        <f>IF(WEEKDAY(Deník!$C571,2)=1,Deník!$W571,"")</f>
        <v/>
      </c>
      <c r="EW571" s="13" t="str">
        <f>IF(WEEKDAY(Deník!$C571,2)=2,Deník!$W571,"")</f>
        <v/>
      </c>
      <c r="EX571" s="13" t="str">
        <f>IF(WEEKDAY(Deník!$C571,2)=3,Deník!$W571,"")</f>
        <v/>
      </c>
      <c r="EY571" s="13" t="str">
        <f>IF(WEEKDAY(Deník!$C571,2)=4,Deník!$W571,"")</f>
        <v/>
      </c>
      <c r="EZ571" s="60" t="str">
        <f>IF(WEEKDAY(Deník!$C571,2)=5,Deník!$W571,"")</f>
        <v/>
      </c>
      <c r="FA571" s="99"/>
      <c r="FB571" s="100">
        <f>Deník!D571</f>
        <v>0</v>
      </c>
      <c r="FC571" s="63">
        <f>IF($FB571&lt;&gt;"",IF(AND($FB571&gt;=FC$2,$FB571&lt;=FC$3),Deník!$W571,""))</f>
        <v>0</v>
      </c>
      <c r="FD571" s="63" t="str">
        <f>IF($FB571&lt;&gt;"",IF(AND($FB571&gt;=FD$2,$FB571&lt;=FD$3),Deník!$W571,""))</f>
        <v/>
      </c>
      <c r="FE571" s="63" t="str">
        <f>IF($FB571&lt;&gt;"",IF(AND($FB571&gt;=FE$2,$FB571&lt;=FE$3),Deník!$W571,""))</f>
        <v/>
      </c>
      <c r="FF571" s="63" t="str">
        <f>IF($FB571&lt;&gt;"",IF(AND($FB571&gt;=FF$2,$FB571&lt;=FF$3),Deník!$W571,""))</f>
        <v/>
      </c>
      <c r="FG571" s="63" t="str">
        <f>IF($FB571&lt;&gt;"",IF(AND($FB571&gt;=FG$2,$FB571&lt;=FG$3),Deník!$W571,""))</f>
        <v/>
      </c>
      <c r="FH571" s="63" t="str">
        <f>IF($FB571&lt;&gt;"",IF(AND($FB571&gt;=FH$2,$FB571&lt;=FH$3),Deník!$W571,""))</f>
        <v/>
      </c>
      <c r="FI571" s="63" t="str">
        <f>IF($FB571&lt;&gt;"",IF(AND($FB571&gt;=FI$2,$FB571&lt;=FI$3),Deník!$W571,""))</f>
        <v/>
      </c>
      <c r="FJ571" s="63" t="str">
        <f>IF($FB571&lt;&gt;"",IF(AND($FB571&gt;=FJ$2,$FB571&lt;=FJ$3),Deník!$W571,""))</f>
        <v/>
      </c>
      <c r="FK571" s="63" t="str">
        <f>IF($FB571&lt;&gt;"",IF(AND($FB571&gt;=FK$2,$FB571&lt;=FK$3),Deník!$W571,""))</f>
        <v/>
      </c>
      <c r="FL571" s="63" t="str">
        <f>IF($FB571&lt;&gt;"",IF(AND($FB571&gt;=FL$2,$FB571&lt;=FL$3),Deník!$W571,""))</f>
        <v/>
      </c>
      <c r="FM571" s="63" t="str">
        <f>IF($FB571&lt;&gt;"",IF(AND($FB571&gt;=FM$2,$FB571&lt;=FM$3),Deník!$W571,""))</f>
        <v/>
      </c>
      <c r="FN571" s="13"/>
      <c r="FO571" s="20" t="str">
        <f>IF(Deník!$W571&gt;1,Deník!$W571,"")</f>
        <v/>
      </c>
      <c r="FP571" s="20" t="str">
        <f>IF(Deník!$W571&lt;0,Deník!$W571,"")</f>
        <v/>
      </c>
      <c r="FQ571" s="17"/>
      <c r="FS571" s="233"/>
      <c r="FT571" s="233" t="str">
        <f>IF(Deník!$W571&lt;&gt;"",IF(Deník!$Y571=Statistika!$F$78,Deník!$W571,""),"")</f>
        <v/>
      </c>
      <c r="FU571" s="233" t="str">
        <f>IF(Deník!$W571&lt;&gt;"",IF(Deník!$Y571=Statistika!$F$79,Deník!$W571,""),"")</f>
        <v/>
      </c>
      <c r="FV571" s="233" t="str">
        <f>IF(Deník!$W571&lt;&gt;"",IF(Deník!$Y571=Statistika!$F$80,Deník!$W571,""),"")</f>
        <v/>
      </c>
      <c r="FW571" s="233" t="str">
        <f>IF(Deník!$W571&lt;&gt;"",IF(Deník!$Y571=Statistika!$F$81,Deník!$W571,""),"")</f>
        <v/>
      </c>
      <c r="FX571" s="233" t="str">
        <f>IF(Deník!$W571&lt;&gt;"",IF(Deník!$Y571=Statistika!$F$82,Deník!$W571,""),"")</f>
        <v/>
      </c>
      <c r="FY571" s="233" t="str">
        <f>IF(Deník!$W571&lt;&gt;"",IF(Deník!$Y571=Statistika!$F$83,Deník!$W571,""),"")</f>
        <v/>
      </c>
      <c r="FZ571" s="233" t="str">
        <f>IF(Deník!$W571&lt;&gt;"",IF(Deník!$Y571=Statistika!$F$84,Deník!$W571,""),"")</f>
        <v/>
      </c>
      <c r="GA571" s="233" t="str">
        <f>IF(Deník!$W571&lt;&gt;"",IF(Deník!$Y571=Statistika!$F$85,Deník!$W571,""),"")</f>
        <v/>
      </c>
      <c r="GB571" s="233" t="str">
        <f>IF(Deník!$W571&lt;&gt;"",IF(Deník!$Y571=Statistika!$F$86,Deník!$W571,""),"")</f>
        <v/>
      </c>
      <c r="GC571" s="233" t="str">
        <f>IF(Deník!$W571&lt;&gt;"",IF(Deník!$Y571=Statistika!$F$87,Deník!$W571,""),"")</f>
        <v/>
      </c>
      <c r="GD571" s="233" t="str">
        <f>IF(Deník!$W571&lt;&gt;"",IF(Deník!$Y571=Statistika!$F$88,Deník!$W571,""),"")</f>
        <v/>
      </c>
      <c r="GE571" s="233" t="str">
        <f>IF(Deník!$W571&lt;&gt;"",IF(Deník!$Y571=Statistika!$F$89,Deník!$W571,""),"")</f>
        <v/>
      </c>
      <c r="GF571" s="233" t="str">
        <f>IF(Deník!$W571&lt;&gt;"",IF(Deník!$Y571=Statistika!$F$90,Deník!$W571,""),"")</f>
        <v/>
      </c>
      <c r="GG571" s="233" t="str">
        <f>IF(Deník!$W571&lt;&gt;"",IF(Deník!$Y571=Statistika!$F$91,Deník!$W571,""),"")</f>
        <v/>
      </c>
      <c r="GH571" s="233"/>
      <c r="GI571" s="233" t="str">
        <f>IF(Deník!$W571&lt;&gt;"",IF(Deník!$AB571=Statistika!$L$100,Deník!$W571,""),"")</f>
        <v/>
      </c>
      <c r="GJ571" s="233" t="str">
        <f>IF(Deník!$W571&lt;&gt;"",IF(Deník!$AB571=Statistika!$L$101,Deník!$W571,""),"")</f>
        <v/>
      </c>
      <c r="GK571" s="233" t="str">
        <f>IF(Deník!$W571&lt;&gt;"",IF(Deník!$AB571=Statistika!$L$102,Deník!$W571,""),"")</f>
        <v/>
      </c>
      <c r="GL571" s="233" t="str">
        <f>IF(Deník!$W571&lt;&gt;"",IF(Deník!$AB571=Statistika!$L$103,Deník!$W571,""),"")</f>
        <v/>
      </c>
      <c r="GM571" s="233" t="str">
        <f>IF(Deník!$W571&lt;&gt;"",IF(Deník!$AB571=Statistika!$L$104,Deník!$W571,""),"")</f>
        <v/>
      </c>
      <c r="GN571" s="233" t="str">
        <f>IF(Deník!$W571&lt;&gt;"",IF(Deník!$AB571=Statistika!$L$105,Deník!$W571,""),"")</f>
        <v/>
      </c>
      <c r="GO571" s="233" t="str">
        <f>IF(Deník!$W571&lt;&gt;"",IF(Deník!$AB571=Statistika!$L$106,Deník!$W571,""),"")</f>
        <v/>
      </c>
      <c r="GP571" s="233" t="str">
        <f>IF(Deník!$W571&lt;&gt;"",IF(Deník!$AB571=Statistika!$L$107,Deník!$W571,""),"")</f>
        <v/>
      </c>
      <c r="GQ571" s="233" t="str">
        <f>IF(Deník!$W571&lt;&gt;"",IF(Deník!$AB571=Statistika!$L$108,Deník!$W571,""),"")</f>
        <v/>
      </c>
      <c r="GS571" s="233" t="str">
        <f>IF(Deník!$W571&lt;0,IF(Deník!$AC571=Statistika!$F$117,Deník!$W571,""),"")</f>
        <v/>
      </c>
      <c r="GT571" s="233" t="str">
        <f>IF(Deník!$W571&lt;0,IF(Deník!$AC571=Statistika!$F$118,Deník!$W571,""),"")</f>
        <v/>
      </c>
      <c r="GU571" s="233" t="str">
        <f>IF(Deník!$W571&lt;0,IF(Deník!$AC571=Statistika!$F$119,Deník!$W571,""),"")</f>
        <v/>
      </c>
      <c r="GV571" s="233" t="str">
        <f>IF(Deník!$W571&lt;0,IF(Deník!$AC571=Statistika!$F$120,Deník!$W571,""),"")</f>
        <v/>
      </c>
      <c r="GW571" s="233" t="str">
        <f>IF(Deník!$W571&lt;0,IF(Deník!$AC571=Statistika!$F$121,Deník!$W571,""),"")</f>
        <v/>
      </c>
      <c r="GX571" s="233" t="str">
        <f>IF(Deník!$W571&lt;0,IF(Deník!$AC571=Statistika!$F$122,Deník!$W571,""),"")</f>
        <v/>
      </c>
      <c r="GY571" s="233" t="str">
        <f>IF(Deník!$W571&lt;0,IF(Deník!$AC571=Statistika!$F$123,Deník!$W571,""),"")</f>
        <v/>
      </c>
      <c r="GZ571" s="233" t="str">
        <f>IF(Deník!$W571&lt;0,IF(Deník!$AC571=Statistika!$F$124,Deník!$W571,""),"")</f>
        <v/>
      </c>
      <c r="HA571" s="233" t="str">
        <f>IF(Deník!$W571&lt;0,IF(Deník!$AC571=Statistika!$F$125,Deník!$W571,""),"")</f>
        <v/>
      </c>
      <c r="HC571" s="233" t="str">
        <f>IF(Deník!$W571&lt;0,IF(Deník!$AD571=Statistika!$F$133,Deník!$W571,""),"")</f>
        <v/>
      </c>
      <c r="HD571" s="233" t="str">
        <f>IF(Deník!$W571&lt;0,IF(Deník!$AD571=Statistika!$F$134,Deník!$W571,""),"")</f>
        <v/>
      </c>
      <c r="HE571" s="233" t="str">
        <f>IF(Deník!$W571&lt;0,IF(Deník!$AD571=Statistika!$F$135,Deník!$W571,""),"")</f>
        <v/>
      </c>
      <c r="HF571" s="233" t="str">
        <f>IF(Deník!$W571&lt;0,IF(Deník!$AD571=Statistika!$F$136,Deník!$W571,""),"")</f>
        <v/>
      </c>
      <c r="HG571" s="233" t="str">
        <f>IF(Deník!$W571&lt;0,IF(Deník!$AD571=Statistika!$F$137,Deník!$W571,""),"")</f>
        <v/>
      </c>
      <c r="ID571" s="8">
        <f>Tabulka4[[#This Row],[Sloupec3]]</f>
        <v>0</v>
      </c>
      <c r="IE571" s="17" t="str">
        <f>IF(AND([1]Deník!$C571&gt;='[1]Měsíční shrnutí'!$D$1,[1]Deník!$C571&lt;='[1]Měsíční shrnutí'!$F$1),[1]Deník!$X571,"")</f>
        <v/>
      </c>
    </row>
    <row r="572" spans="1:239">
      <c r="A572" s="8">
        <f>Deník!C573</f>
        <v>0</v>
      </c>
      <c r="B572" s="50" t="str">
        <f>Deník!R573</f>
        <v/>
      </c>
      <c r="C572" s="102" t="str">
        <f>IF(AND(Deník!R573&gt;1,Deník!R573&lt;&gt;""),1,"")</f>
        <v/>
      </c>
      <c r="D572" s="102" t="str">
        <f>IF(AND(Deník!R573&lt;=0,Deník!R573&lt;&gt;""),1,"")</f>
        <v/>
      </c>
      <c r="E572" s="103" t="str">
        <f>IF(AND(Deník!R573&gt;=0,Deník!R573&lt;=1),1,"")</f>
        <v/>
      </c>
      <c r="F572" s="79" t="str">
        <f>IF(Deník!R573&lt;&gt;"",Deník!R573+F571,"")</f>
        <v/>
      </c>
      <c r="G572" s="85"/>
      <c r="H572" s="54" t="str">
        <f>IF(MONTH(Deník!$C572)=H$2,IF(AND(Deník!$R572&gt;=0,Deník!$R572&lt;=1),"BE",Deník!$R572),"")</f>
        <v/>
      </c>
      <c r="I572" s="11" t="str">
        <f>IF(MONTH(Deník!$C572)=I$2,IF(AND(Deník!$R572&gt;=0,Deník!$R572&lt;=1),"BE",Deník!$R572),"")</f>
        <v/>
      </c>
      <c r="J572" s="11" t="str">
        <f>IF(MONTH(Deník!$C572)=J$2,IF(AND(Deník!$R572&gt;=0,Deník!$R572&lt;=1),"BE",Deník!$R572),"")</f>
        <v/>
      </c>
      <c r="K572" s="11" t="str">
        <f>IF(MONTH(Deník!$C572)=K$2,IF(AND(Deník!$R572&gt;=0,Deník!$R572&lt;=1),"BE",Deník!$R572),"")</f>
        <v/>
      </c>
      <c r="L572" s="11" t="str">
        <f>IF(MONTH(Deník!$C572)=L$2,IF(AND(Deník!$R572&gt;=0,Deník!$R572&lt;=1),"BE",Deník!$R572),"")</f>
        <v/>
      </c>
      <c r="M572" s="11" t="str">
        <f>IF(MONTH(Deník!$C572)=M$2,IF(AND(Deník!$R572&gt;=0,Deník!$R572&lt;=1),"BE",Deník!$R572),"")</f>
        <v/>
      </c>
      <c r="N572" s="11" t="str">
        <f>IF(MONTH(Deník!$C572)=N$2,IF(AND(Deník!$R572&gt;=0,Deník!$R572&lt;=1),"BE",Deník!$R572),"")</f>
        <v/>
      </c>
      <c r="O572" s="11" t="str">
        <f>IF(MONTH(Deník!$C572)=O$2,IF(AND(Deník!$R572&gt;=0,Deník!$R572&lt;=1),"BE",Deník!$R572),"")</f>
        <v/>
      </c>
      <c r="P572" s="11" t="str">
        <f>IF(MONTH(Deník!$C572)=P$2,IF(AND(Deník!$R572&gt;=0,Deník!$R572&lt;=1),"BE",Deník!$R572),"")</f>
        <v/>
      </c>
      <c r="Q572" s="11" t="str">
        <f>IF(MONTH(Deník!$C572)=Q$2,IF(AND(Deník!$R572&gt;=0,Deník!$R572&lt;=1),"BE",Deník!$R572),"")</f>
        <v/>
      </c>
      <c r="R572" s="11" t="str">
        <f>IF(MONTH(Deník!$C572)=R$2,IF(AND(Deník!$R572&gt;=0,Deník!$R572&lt;=1),"BE",Deník!$R572),"")</f>
        <v/>
      </c>
      <c r="S572" s="57" t="str">
        <f>IF(MONTH(Deník!$C572)=S$2,IF(AND(Deník!$R572&gt;=0,Deník!$R572&lt;=1),"BE",Deník!$R572),"")</f>
        <v/>
      </c>
      <c r="U572" s="12"/>
      <c r="V572" s="12"/>
      <c r="X572" s="600" t="str">
        <f>IF(Deník!$R572&lt;&gt;"",IF(Deník!$B572=Statistika!$F$63,IF(AND(Deník!$R572&gt;=0,Deník!$R572&lt;=1),"BE",Deník!$R572),""),"")</f>
        <v/>
      </c>
      <c r="Y572" s="13" t="str">
        <f>IF(Deník!$R572&lt;&gt;"",IF(Deník!$B572=Statistika!$F$64,IF(AND(Deník!$R572&gt;=0,Deník!$R572&lt;=1),"BE",Deník!$R572),""),"")</f>
        <v/>
      </c>
      <c r="Z572" s="13" t="str">
        <f>IF(Deník!$R572&lt;&gt;"",IF(Deník!$B572=Statistika!$F$65,IF(AND(Deník!$R572&gt;=0,Deník!$R572&lt;=1),"BE",Deník!$R572),""),"")</f>
        <v/>
      </c>
      <c r="AA572" s="13" t="str">
        <f>IF(Deník!$R572&lt;&gt;"",IF(Deník!$B572=Statistika!$F$66,IF(AND(Deník!$R572&gt;=0,Deník!$R572&lt;=1),"BE",Deník!$R572),""),"")</f>
        <v/>
      </c>
      <c r="AB572" s="13" t="str">
        <f>IF(Deník!$R572&lt;&gt;"",IF(Deník!$B572=Statistika!$F$67,IF(AND(Deník!$R572&gt;=0,Deník!$R572&lt;=1),"BE",Deník!$R572),""),"")</f>
        <v/>
      </c>
      <c r="AC572" s="13" t="str">
        <f>IF(Deník!$R572&lt;&gt;"",IF(Deník!$B572=Statistika!$F$68,IF(AND(Deník!$R572&gt;=0,Deník!$R572&lt;=1),"BE",Deník!$R572),""),"")</f>
        <v/>
      </c>
      <c r="AD572" s="13" t="str">
        <f>IF(Deník!$R572&lt;&gt;"",IF(Deník!$B572=Statistika!$F$69,IF(AND(Deník!$R572&gt;=0,Deník!$R572&lt;=1),"BE",Deník!$R572),""),"")</f>
        <v/>
      </c>
      <c r="AE572" s="601" t="str">
        <f>IF(Deník!$R572&lt;&gt;"",IF(Deník!$B572=Statistika!$F$70,IF(AND(Deník!$R572&gt;=0,Deník!$R572&lt;=1),"BE",Deník!$R572),""),"")</f>
        <v/>
      </c>
      <c r="AF572" s="90"/>
      <c r="AG572" s="63" t="str">
        <f>IF(Deník!$R572&lt;&gt;"",IF(Deník!$J572="L",IF(AND(Deník!$R572&gt;=0,Deník!$R572&lt;=1),"BE",Deník!$R572),""),"")</f>
        <v/>
      </c>
      <c r="AH572" s="13" t="str">
        <f>IF(Deník!$R572&lt;&gt;"",IF(Deník!$J572="S",IF(AND(Deník!$R572&gt;=0,Deník!$R572&lt;=1),"BE",Deník!$R572),""),"")</f>
        <v/>
      </c>
      <c r="AI572" s="95"/>
      <c r="AJ572" s="71" t="str">
        <f>IF(Deník!N573&lt;&gt;"",Deník!N573*-1,"")</f>
        <v/>
      </c>
      <c r="AK572" s="88"/>
      <c r="AL572" s="63" t="str">
        <f>IF(WEEKDAY(Deník!$C572,2)=1,IF(AND(Deník!$R572&gt;=0,Deník!$R572&lt;=1),"BE",Deník!$R572),"")</f>
        <v/>
      </c>
      <c r="AM572" s="13" t="str">
        <f>IF(WEEKDAY(Deník!$C572,2)=2,IF(AND(Deník!$R572&gt;=0,Deník!$R572&lt;=1),"BE",Deník!$R572),"")</f>
        <v/>
      </c>
      <c r="AN572" s="13" t="str">
        <f>IF(WEEKDAY(Deník!$C572,2)=3,IF(AND(Deník!$R572&gt;=0,Deník!$R572&lt;=1),"BE",Deník!$R572),"")</f>
        <v/>
      </c>
      <c r="AO572" s="13" t="str">
        <f>IF(WEEKDAY(Deník!$C572,2)=4,IF(AND(Deník!$R572&gt;=0,Deník!$R572&lt;=1),"BE",Deník!$R572),"")</f>
        <v/>
      </c>
      <c r="AP572" s="60" t="str">
        <f>IF(WEEKDAY(Deník!$C572,2)=5,IF(AND(Deník!$R572&gt;=0,Deník!$R572&lt;=1),"BE",Deník!$R572),"")</f>
        <v/>
      </c>
      <c r="AQ572" s="99"/>
      <c r="AR572" s="100">
        <f>Deník!D572</f>
        <v>0</v>
      </c>
      <c r="AS572" s="63" t="str">
        <f>IF(Deník!$D572&lt;&gt;"",IF(AND(Deník!$D572&gt;=AS$2,Deník!$D572&lt;=AS$3),IF(AND(Deník!$R572&gt;=0,Deník!$R572&lt;=1),"BE",Deník!$R572),""),"")</f>
        <v/>
      </c>
      <c r="AT572" s="63" t="str">
        <f>IF(Deník!$D572&lt;&gt;"",IF(AND(Deník!$D572&gt;=AT$2,Deník!$D572&lt;=AT$3),IF(AND(Deník!$R572&gt;=0,Deník!$R572&lt;=1),"BE",Deník!$R572),""),"")</f>
        <v/>
      </c>
      <c r="AU572" s="63" t="str">
        <f>IF(Deník!$D572&lt;&gt;"",IF(AND(Deník!$D572&gt;=AU$2,Deník!$D572&lt;=AU$3),IF(AND(Deník!$R572&gt;=0,Deník!$R572&lt;=1),"BE",Deník!$R572),""),"")</f>
        <v/>
      </c>
      <c r="AV572" s="63" t="str">
        <f>IF(Deník!$D572&lt;&gt;"",IF(AND(Deník!$D572&gt;=AV$2,Deník!$D572&lt;=AV$3),IF(AND(Deník!$R572&gt;=0,Deník!$R572&lt;=1),"BE",Deník!$R572),""),"")</f>
        <v/>
      </c>
      <c r="AW572" s="63" t="str">
        <f>IF(Deník!$D572&lt;&gt;"",IF(AND(Deník!$D572&gt;=AW$2,Deník!$D572&lt;=AW$3),IF(AND(Deník!$R572&gt;=0,Deník!$R572&lt;=1),"BE",Deník!$R572),""),"")</f>
        <v/>
      </c>
      <c r="AX572" s="63" t="str">
        <f>IF(Deník!$D572&lt;&gt;"",IF(AND(Deník!$D572&gt;=AX$2,Deník!$D572&lt;=AX$3),IF(AND(Deník!$R572&gt;=0,Deník!$R572&lt;=1),"BE",Deník!$R572),""),"")</f>
        <v/>
      </c>
      <c r="AY572" s="63" t="str">
        <f>IF(Deník!$D572&lt;&gt;"",IF(AND(Deník!$D572&gt;=AY$2,Deník!$D572&lt;=AY$3),IF(AND(Deník!$R572&gt;=0,Deník!$R572&lt;=1),"BE",Deník!$R572),""),"")</f>
        <v/>
      </c>
      <c r="AZ572" s="63" t="str">
        <f>IF(Deník!$D572&lt;&gt;"",IF(AND(Deník!$D572&gt;=AZ$2,Deník!$D572&lt;=AZ$3),IF(AND(Deník!$R572&gt;=0,Deník!$R572&lt;=1),"BE",Deník!$R572),""),"")</f>
        <v/>
      </c>
      <c r="BA572" s="63" t="str">
        <f>IF(Deník!$D572&lt;&gt;"",IF(AND(Deník!$D572&gt;=BA$2,Deník!$D572&lt;=BA$3),IF(AND(Deník!$R572&gt;=0,Deník!$R572&lt;=1),"BE",Deník!$R572),""),"")</f>
        <v/>
      </c>
      <c r="BB572" s="63" t="str">
        <f>IF(Deník!$D572&lt;&gt;"",IF(AND(Deník!$D572&gt;=BB$2,Deník!$D572&lt;=BB$3),IF(AND(Deník!$R572&gt;=0,Deník!$R572&lt;=1),"BE",Deník!$R572),""),"")</f>
        <v/>
      </c>
      <c r="BC572" s="71" t="str">
        <f>IF(Deník!$D572&lt;&gt;"",IF(AND(Deník!$D572&gt;=BC$2,Deník!$D572&lt;=BC$3),IF(AND(Deník!$R572&gt;=0,Deník!$R572&lt;=1),"BE",Deník!$R572),""),"")</f>
        <v/>
      </c>
      <c r="BD572" s="20" t="str">
        <f>IF(Deník!$J573="S",(Deník!$M573-Deník!$K573),IF(Deník!$J573="L",(Deník!$K573-Deník!$M573),""))</f>
        <v/>
      </c>
      <c r="BE572" s="20" t="str">
        <f>IF(Deník!$J573="S",(Deník!$K573-Deník!$O573),IF(Deník!$J573="L",(Deník!$O573-Deník!$K573),""))</f>
        <v/>
      </c>
      <c r="BF572" s="20" t="str">
        <f>IF(Deník!$J573="S",(Deník!$K573-Deník!$L573),IF(Deník!$J573="L",(Deník!$L573-Deník!$K573),""))</f>
        <v/>
      </c>
      <c r="BG572" s="20" t="str">
        <f>IF(Deník!$J573="S",(Deník!$K573-Deník!$S573),IF(Deník!$J573="L",(Deník!$S573-Deník!$K573),""))</f>
        <v/>
      </c>
      <c r="BH572" s="20" t="str">
        <f>IF(Deník!$J573="S",(Deník!$K573-Deník!$U573),IF(Deník!$J573="L",(Deník!$U573-Deník!$K573),""))</f>
        <v/>
      </c>
      <c r="BI572" s="20" t="str">
        <f>IF(Deník!$R572&gt;1,Deník!$R572,"")</f>
        <v/>
      </c>
      <c r="BJ572" s="20" t="str">
        <f>IF(Deník!$R572&lt;0,Deník!$R572,"")</f>
        <v/>
      </c>
      <c r="BK572" s="17"/>
      <c r="BM572" s="233" t="str">
        <f>IF(Deník!$R572&lt;&gt;"",IF(Deník!$Y572=Statistika!$F$78,IF(AND(Deník!$R572&gt;=0,Deník!$R572&lt;=1),"BE",Deník!$R572),""),"")</f>
        <v/>
      </c>
      <c r="BN572" s="233" t="str">
        <f>IF(Deník!$R572&lt;&gt;"",IF(Deník!$Y572=Statistika!$F$79,IF(AND(Deník!$R572&gt;=0,Deník!$R572&lt;=1),"BE",Deník!$R572),""),"")</f>
        <v/>
      </c>
      <c r="BO572" s="233" t="str">
        <f>IF(Deník!$R572&lt;&gt;"",IF(Deník!$Y572=Statistika!$F$80,IF(AND(Deník!$R572&gt;=0,Deník!$R572&lt;=1),"BE",Deník!$R572),""),"")</f>
        <v/>
      </c>
      <c r="BP572" s="233" t="str">
        <f>IF(Deník!$R572&lt;&gt;"",IF(Deník!$Y572=Statistika!$F$81,IF(AND(Deník!$R572&gt;=0,Deník!$R572&lt;=1),"BE",Deník!$R572),""),"")</f>
        <v/>
      </c>
      <c r="BQ572" s="233" t="str">
        <f>IF(Deník!$R572&lt;&gt;"",IF(Deník!$Y572=Statistika!$F$82,IF(AND(Deník!$R572&gt;=0,Deník!$R572&lt;=1),"BE",Deník!$R572),""),"")</f>
        <v/>
      </c>
      <c r="BR572" s="233" t="str">
        <f>IF(Deník!$R572&lt;&gt;"",IF(Deník!$Y572=Statistika!$F$83,IF(AND(Deník!$R572&gt;=0,Deník!$R572&lt;=1),"BE",Deník!$R572),""),"")</f>
        <v/>
      </c>
      <c r="BS572" s="233" t="str">
        <f>IF(Deník!$R572&lt;&gt;"",IF(Deník!$Y572=Statistika!$F$84,IF(AND(Deník!$R572&gt;=0,Deník!$R572&lt;=1),"BE",Deník!$R572),""),"")</f>
        <v/>
      </c>
      <c r="BT572" s="233" t="str">
        <f>IF(Deník!$R572&lt;&gt;"",IF(Deník!$Y572=Statistika!$F$85,IF(AND(Deník!$R572&gt;=0,Deník!$R572&lt;=1),"BE",Deník!$R572),""),"")</f>
        <v/>
      </c>
      <c r="BU572" s="233" t="str">
        <f>IF(Deník!$R572&lt;&gt;"",IF(Deník!$Y572=Statistika!$F$86,IF(AND(Deník!$R572&gt;=0,Deník!$R572&lt;=1),"BE",Deník!$R572),""),"")</f>
        <v/>
      </c>
      <c r="BV572" s="233" t="str">
        <f>IF(Deník!$R572&lt;&gt;"",IF(Deník!$Y572=Statistika!$F$87,IF(AND(Deník!$R572&gt;=0,Deník!$R572&lt;=1),"BE",Deník!$R572),""),"")</f>
        <v/>
      </c>
      <c r="BW572" s="233" t="str">
        <f>IF(Deník!$R572&lt;&gt;"",IF(Deník!$Y572=Statistika!$F$88,IF(AND(Deník!$R572&gt;=0,Deník!$R572&lt;=1),"BE",Deník!$R572),""),"")</f>
        <v/>
      </c>
      <c r="BX572" s="233" t="str">
        <f>IF(Deník!$R572&lt;&gt;"",IF(Deník!$Y572=Statistika!$F$89,IF(AND(Deník!$R572&gt;=0,Deník!$R572&lt;=1),"BE",Deník!$R572),""),"")</f>
        <v/>
      </c>
      <c r="BY572" s="233" t="str">
        <f>IF(Deník!$R572&lt;&gt;"",IF(Deník!$Y572=Statistika!$F$90,IF(AND(Deník!$R572&gt;=0,Deník!$R572&lt;=1),"BE",Deník!$R572),""),"")</f>
        <v/>
      </c>
      <c r="BZ572" s="233" t="str">
        <f>IF(Deník!$R572&lt;&gt;"",IF(Deník!$Y572=Statistika!$F$91,IF(AND(Deník!$R572&gt;=0,Deník!$R572&lt;=1),"BE",Deník!$R572),""),"")</f>
        <v/>
      </c>
      <c r="CA572" s="233"/>
      <c r="CB572" s="233" t="str">
        <f>IF(Deník!$R572&lt;&gt;"",IF(Deník!$AB572="SL",IF(AND(Deník!$R572&gt;=0,Deník!$R572&lt;=1),"BE",Deník!$R572),""),"")</f>
        <v/>
      </c>
      <c r="CC572" s="233" t="str">
        <f>IF(Deník!$R572&lt;&gt;"",IF(Deník!$AB572="BE10",IF(AND(Deník!$R572&gt;=0,Deník!$R572&lt;=1),"BE",Deník!$R572),""),"")</f>
        <v/>
      </c>
      <c r="CD572" s="233" t="str">
        <f>IF(Deník!$R572&lt;&gt;"",IF(Deník!$AB572="BE15",IF(AND(Deník!$R572&gt;=0,Deník!$R572&lt;=1),"BE",Deník!$R572),""),"")</f>
        <v/>
      </c>
      <c r="CE572" s="233" t="str">
        <f>IF(Deník!$R572&lt;&gt;"",IF(Deník!$AB572="BE20",IF(AND(Deník!$R572&gt;=0,Deník!$R572&lt;=1),"BE",Deník!$R572),""),"")</f>
        <v/>
      </c>
      <c r="CF572" s="233" t="str">
        <f>IF(Deník!$R572&lt;&gt;"",IF(Deník!$AB572="TP1",IF(AND(Deník!$R572&gt;=0,Deník!$R572&lt;=1),"BE",Deník!$R572),""),"")</f>
        <v/>
      </c>
      <c r="CG572" s="233" t="str">
        <f>IF(Deník!$R572&lt;&gt;"",IF(Deník!$AB572="TP2",IF(AND(Deník!$R572&gt;=0,Deník!$R572&lt;=1),"BE",Deník!$R572),""),"")</f>
        <v/>
      </c>
      <c r="CH572" s="233" t="str">
        <f>IF(Deník!$R572&lt;&gt;"",IF(Deník!$AB572="TP3",IF(AND(Deník!$R572&gt;=0,Deník!$R572&lt;=1),"BE",Deník!$R572),""),"")</f>
        <v/>
      </c>
      <c r="CI572" s="233" t="str">
        <f>IF(Deník!$R572&lt;&gt;"",IF(Deník!$AB572="Trailing SL",IF(AND(Deník!$R572&gt;=0,Deník!$R572&lt;=1),"BE",Deník!$R572),""),"")</f>
        <v/>
      </c>
      <c r="CJ572" s="233" t="str">
        <f>IF(Deník!$R572&lt;&gt;"",IF(Deník!$AB572="Manual",IF(AND(Deník!$R572&gt;=0,Deník!$R572&lt;=1),"BE",Deník!$R572),""),"")</f>
        <v/>
      </c>
      <c r="CK572" s="233"/>
      <c r="CL572" s="233" t="str">
        <f>IF(Deník!$R572&lt;0,IF(Deník!$AC572=Statistika!$F$117,Deník!$R572,""),"")</f>
        <v/>
      </c>
      <c r="CM572" s="233" t="str">
        <f>IF(Deník!$R572&lt;0,IF(Deník!$AC572=Statistika!$F$118,Deník!$R572,""),"")</f>
        <v/>
      </c>
      <c r="CN572" s="233" t="str">
        <f>IF(Deník!$R572&lt;0,IF(Deník!$AC572=Statistika!$F$119,Deník!$R572,""),"")</f>
        <v/>
      </c>
      <c r="CO572" s="233" t="str">
        <f>IF(Deník!$R572&lt;0,IF(Deník!$AC572=Statistika!$F$120,Deník!$R572,""),"")</f>
        <v/>
      </c>
      <c r="CP572" s="233" t="str">
        <f>IF(Deník!$R572&lt;0,IF(Deník!$AC572=Statistika!$F$121,Deník!$R572,""),"")</f>
        <v/>
      </c>
      <c r="CQ572" s="233" t="str">
        <f>IF(Deník!$R572&lt;0,IF(Deník!$AC572=Statistika!$F$122,Deník!$R572,""),"")</f>
        <v/>
      </c>
      <c r="CR572" s="233" t="str">
        <f>IF(Deník!$R572&lt;0,IF(Deník!$AC572=Statistika!$F$123,Deník!$R572,""),"")</f>
        <v/>
      </c>
      <c r="CS572" s="233" t="str">
        <f>IF(Deník!$R572&lt;0,IF(Deník!$AC572=Statistika!$F$124,Deník!$R572,""),"")</f>
        <v/>
      </c>
      <c r="CT572" s="233" t="str">
        <f>IF(Deník!$R572&lt;0,IF(Deník!$AC572=Statistika!$F$125,Deník!$R572,""),"")</f>
        <v/>
      </c>
      <c r="CU572" s="233"/>
      <c r="CV572" s="233" t="str">
        <f>IF(Deník!$R572&lt;0,IF(Deník!$AD572=$CV$2,Deník!$R572,""),"")</f>
        <v/>
      </c>
      <c r="CW572" s="233" t="str">
        <f>IF(Deník!$R572&lt;0,IF(Deník!$AD572=$CW$2,Deník!$R572,""),"")</f>
        <v/>
      </c>
      <c r="CX572" s="233" t="str">
        <f>IF(Deník!$R572&lt;0,IF(Deník!$AD572=$CX$2,Deník!$R572,""),"")</f>
        <v/>
      </c>
      <c r="CY572" s="233" t="str">
        <f>IF(Deník!$R572&lt;0,IF(Deník!$AD572=$CY$2,Deník!$R572,""),"")</f>
        <v/>
      </c>
      <c r="CZ572" s="233" t="str">
        <f>IF(Deník!$R572&lt;0,IF(Deník!$AD572=$CZ$2,Deník!$R572,""),"")</f>
        <v/>
      </c>
      <c r="DL572" s="221">
        <f t="shared" si="22"/>
        <v>93847.029999999984</v>
      </c>
      <c r="DM572" s="220">
        <f t="shared" si="21"/>
        <v>-6.1529700000000132E-2</v>
      </c>
      <c r="DO572" s="50">
        <f>Deník!W573</f>
        <v>0</v>
      </c>
      <c r="DP572" s="102" t="str">
        <f>IF(AND(Deník!W573&gt;0),1,"")</f>
        <v/>
      </c>
      <c r="DQ572" s="102">
        <f>IF(AND(Deník!W573&lt;=0),1,"")</f>
        <v>1</v>
      </c>
      <c r="DR572" s="227"/>
      <c r="DS572" s="228"/>
      <c r="DT572" s="85"/>
      <c r="DU572" s="54">
        <f>IF(MONTH(Deník!$C572)=DU$2,Deník!$W572,"")</f>
        <v>0</v>
      </c>
      <c r="DV572" s="222" t="str">
        <f>IF(MONTH(Deník!$C572)=DV$2,Deník!$W572,"")</f>
        <v/>
      </c>
      <c r="DW572" s="222" t="str">
        <f>IF(MONTH(Deník!$C572)=DW$2,Deník!$W572,"")</f>
        <v/>
      </c>
      <c r="DX572" s="222" t="str">
        <f>IF(MONTH(Deník!$C572)=DX$2,Deník!$W572,"")</f>
        <v/>
      </c>
      <c r="DY572" s="222" t="str">
        <f>IF(MONTH(Deník!$C572)=DY$2,Deník!$W572,"")</f>
        <v/>
      </c>
      <c r="DZ572" s="222" t="str">
        <f>IF(MONTH(Deník!$C572)=DZ$2,Deník!$W572,"")</f>
        <v/>
      </c>
      <c r="EA572" s="222" t="str">
        <f>IF(MONTH(Deník!$C572)=EA$2,Deník!$W572,"")</f>
        <v/>
      </c>
      <c r="EB572" s="222" t="str">
        <f>IF(MONTH(Deník!$C572)=EB$2,Deník!$W572,"")</f>
        <v/>
      </c>
      <c r="EC572" s="222" t="str">
        <f>IF(MONTH(Deník!$C572)=EC$2,Deník!$W572,"")</f>
        <v/>
      </c>
      <c r="ED572" s="222" t="str">
        <f>IF(MONTH(Deník!$C572)=ED$2,Deník!$W572,"")</f>
        <v/>
      </c>
      <c r="EE572" s="222" t="str">
        <f>IF(MONTH(Deník!$C572)=EE$2,Deník!$W572,"")</f>
        <v/>
      </c>
      <c r="EF572" s="222" t="str">
        <f>IF(MONTH(Deník!$C572)=EF$2,Deník!$W572,"")</f>
        <v/>
      </c>
      <c r="EI572" s="600" t="str">
        <f>IF(Deník!$W572&lt;&gt;"",IF(Deník!$B572=Statistika!$F$63,Deník!$W572,""),"")</f>
        <v/>
      </c>
      <c r="EJ572" s="13" t="str">
        <f>IF(Deník!$W572&lt;&gt;"",IF(Deník!$B572=Statistika!$F$64,Deník!$W572,""),"")</f>
        <v/>
      </c>
      <c r="EK572" s="13" t="str">
        <f>IF(Deník!$W572&lt;&gt;"",IF(Deník!$B572=Statistika!$F$65,Deník!$W572,""),"")</f>
        <v/>
      </c>
      <c r="EL572" s="13" t="str">
        <f>IF(Deník!$W572&lt;&gt;"",IF(Deník!$B572=Statistika!$F$66,Deník!$W572,""),"")</f>
        <v/>
      </c>
      <c r="EM572" s="13" t="str">
        <f>IF(Deník!$W572&lt;&gt;"",IF(Deník!$B572=Statistika!$F$67,Deník!$W572,""),"")</f>
        <v/>
      </c>
      <c r="EN572" s="13" t="str">
        <f>IF(Deník!$W572&lt;&gt;"",IF(Deník!$B572=Statistika!$F$68,Deník!$W572,""),"")</f>
        <v/>
      </c>
      <c r="EO572" s="13" t="str">
        <f>IF(Deník!$W572&lt;&gt;"",IF(Deník!$B572=Statistika!$F$69,Deník!$W572,""),"")</f>
        <v/>
      </c>
      <c r="EP572" s="601" t="str">
        <f>IF(Deník!$W572&lt;&gt;"",IF(Deník!$B572=Statistika!$F$70,Deník!$W572,""),"")</f>
        <v/>
      </c>
      <c r="EQ572" s="90"/>
      <c r="ER572" s="63" t="str">
        <f>IF(Deník!$W572&lt;&gt;"",IF(Deník!$J572="L",Deník!$W572,""),"")</f>
        <v/>
      </c>
      <c r="ES572" s="13" t="str">
        <f>IF(Deník!$W572&lt;&gt;"",IF(Deník!$J572="S",Deník!$W572,""),"")</f>
        <v/>
      </c>
      <c r="ET572" s="95"/>
      <c r="EU572" s="88"/>
      <c r="EV572" s="63" t="str">
        <f>IF(WEEKDAY(Deník!$C572,2)=1,Deník!$W572,"")</f>
        <v/>
      </c>
      <c r="EW572" s="13" t="str">
        <f>IF(WEEKDAY(Deník!$C572,2)=2,Deník!$W572,"")</f>
        <v/>
      </c>
      <c r="EX572" s="13" t="str">
        <f>IF(WEEKDAY(Deník!$C572,2)=3,Deník!$W572,"")</f>
        <v/>
      </c>
      <c r="EY572" s="13" t="str">
        <f>IF(WEEKDAY(Deník!$C572,2)=4,Deník!$W572,"")</f>
        <v/>
      </c>
      <c r="EZ572" s="60" t="str">
        <f>IF(WEEKDAY(Deník!$C572,2)=5,Deník!$W572,"")</f>
        <v/>
      </c>
      <c r="FA572" s="99"/>
      <c r="FB572" s="100">
        <f>Deník!D572</f>
        <v>0</v>
      </c>
      <c r="FC572" s="63">
        <f>IF($FB572&lt;&gt;"",IF(AND($FB572&gt;=FC$2,$FB572&lt;=FC$3),Deník!$W572,""))</f>
        <v>0</v>
      </c>
      <c r="FD572" s="63" t="str">
        <f>IF($FB572&lt;&gt;"",IF(AND($FB572&gt;=FD$2,$FB572&lt;=FD$3),Deník!$W572,""))</f>
        <v/>
      </c>
      <c r="FE572" s="63" t="str">
        <f>IF($FB572&lt;&gt;"",IF(AND($FB572&gt;=FE$2,$FB572&lt;=FE$3),Deník!$W572,""))</f>
        <v/>
      </c>
      <c r="FF572" s="63" t="str">
        <f>IF($FB572&lt;&gt;"",IF(AND($FB572&gt;=FF$2,$FB572&lt;=FF$3),Deník!$W572,""))</f>
        <v/>
      </c>
      <c r="FG572" s="63" t="str">
        <f>IF($FB572&lt;&gt;"",IF(AND($FB572&gt;=FG$2,$FB572&lt;=FG$3),Deník!$W572,""))</f>
        <v/>
      </c>
      <c r="FH572" s="63" t="str">
        <f>IF($FB572&lt;&gt;"",IF(AND($FB572&gt;=FH$2,$FB572&lt;=FH$3),Deník!$W572,""))</f>
        <v/>
      </c>
      <c r="FI572" s="63" t="str">
        <f>IF($FB572&lt;&gt;"",IF(AND($FB572&gt;=FI$2,$FB572&lt;=FI$3),Deník!$W572,""))</f>
        <v/>
      </c>
      <c r="FJ572" s="63" t="str">
        <f>IF($FB572&lt;&gt;"",IF(AND($FB572&gt;=FJ$2,$FB572&lt;=FJ$3),Deník!$W572,""))</f>
        <v/>
      </c>
      <c r="FK572" s="63" t="str">
        <f>IF($FB572&lt;&gt;"",IF(AND($FB572&gt;=FK$2,$FB572&lt;=FK$3),Deník!$W572,""))</f>
        <v/>
      </c>
      <c r="FL572" s="63" t="str">
        <f>IF($FB572&lt;&gt;"",IF(AND($FB572&gt;=FL$2,$FB572&lt;=FL$3),Deník!$W572,""))</f>
        <v/>
      </c>
      <c r="FM572" s="63" t="str">
        <f>IF($FB572&lt;&gt;"",IF(AND($FB572&gt;=FM$2,$FB572&lt;=FM$3),Deník!$W572,""))</f>
        <v/>
      </c>
      <c r="FN572" s="13"/>
      <c r="FO572" s="20" t="str">
        <f>IF(Deník!$W572&gt;1,Deník!$W572,"")</f>
        <v/>
      </c>
      <c r="FP572" s="20" t="str">
        <f>IF(Deník!$W572&lt;0,Deník!$W572,"")</f>
        <v/>
      </c>
      <c r="FQ572" s="17"/>
      <c r="FS572" s="233"/>
      <c r="FT572" s="233" t="str">
        <f>IF(Deník!$W572&lt;&gt;"",IF(Deník!$Y572=Statistika!$F$78,Deník!$W572,""),"")</f>
        <v/>
      </c>
      <c r="FU572" s="233" t="str">
        <f>IF(Deník!$W572&lt;&gt;"",IF(Deník!$Y572=Statistika!$F$79,Deník!$W572,""),"")</f>
        <v/>
      </c>
      <c r="FV572" s="233" t="str">
        <f>IF(Deník!$W572&lt;&gt;"",IF(Deník!$Y572=Statistika!$F$80,Deník!$W572,""),"")</f>
        <v/>
      </c>
      <c r="FW572" s="233" t="str">
        <f>IF(Deník!$W572&lt;&gt;"",IF(Deník!$Y572=Statistika!$F$81,Deník!$W572,""),"")</f>
        <v/>
      </c>
      <c r="FX572" s="233" t="str">
        <f>IF(Deník!$W572&lt;&gt;"",IF(Deník!$Y572=Statistika!$F$82,Deník!$W572,""),"")</f>
        <v/>
      </c>
      <c r="FY572" s="233" t="str">
        <f>IF(Deník!$W572&lt;&gt;"",IF(Deník!$Y572=Statistika!$F$83,Deník!$W572,""),"")</f>
        <v/>
      </c>
      <c r="FZ572" s="233" t="str">
        <f>IF(Deník!$W572&lt;&gt;"",IF(Deník!$Y572=Statistika!$F$84,Deník!$W572,""),"")</f>
        <v/>
      </c>
      <c r="GA572" s="233" t="str">
        <f>IF(Deník!$W572&lt;&gt;"",IF(Deník!$Y572=Statistika!$F$85,Deník!$W572,""),"")</f>
        <v/>
      </c>
      <c r="GB572" s="233" t="str">
        <f>IF(Deník!$W572&lt;&gt;"",IF(Deník!$Y572=Statistika!$F$86,Deník!$W572,""),"")</f>
        <v/>
      </c>
      <c r="GC572" s="233" t="str">
        <f>IF(Deník!$W572&lt;&gt;"",IF(Deník!$Y572=Statistika!$F$87,Deník!$W572,""),"")</f>
        <v/>
      </c>
      <c r="GD572" s="233" t="str">
        <f>IF(Deník!$W572&lt;&gt;"",IF(Deník!$Y572=Statistika!$F$88,Deník!$W572,""),"")</f>
        <v/>
      </c>
      <c r="GE572" s="233" t="str">
        <f>IF(Deník!$W572&lt;&gt;"",IF(Deník!$Y572=Statistika!$F$89,Deník!$W572,""),"")</f>
        <v/>
      </c>
      <c r="GF572" s="233" t="str">
        <f>IF(Deník!$W572&lt;&gt;"",IF(Deník!$Y572=Statistika!$F$90,Deník!$W572,""),"")</f>
        <v/>
      </c>
      <c r="GG572" s="233" t="str">
        <f>IF(Deník!$W572&lt;&gt;"",IF(Deník!$Y572=Statistika!$F$91,Deník!$W572,""),"")</f>
        <v/>
      </c>
      <c r="GH572" s="233"/>
      <c r="GI572" s="233" t="str">
        <f>IF(Deník!$W572&lt;&gt;"",IF(Deník!$AB572=Statistika!$L$100,Deník!$W572,""),"")</f>
        <v/>
      </c>
      <c r="GJ572" s="233" t="str">
        <f>IF(Deník!$W572&lt;&gt;"",IF(Deník!$AB572=Statistika!$L$101,Deník!$W572,""),"")</f>
        <v/>
      </c>
      <c r="GK572" s="233" t="str">
        <f>IF(Deník!$W572&lt;&gt;"",IF(Deník!$AB572=Statistika!$L$102,Deník!$W572,""),"")</f>
        <v/>
      </c>
      <c r="GL572" s="233" t="str">
        <f>IF(Deník!$W572&lt;&gt;"",IF(Deník!$AB572=Statistika!$L$103,Deník!$W572,""),"")</f>
        <v/>
      </c>
      <c r="GM572" s="233" t="str">
        <f>IF(Deník!$W572&lt;&gt;"",IF(Deník!$AB572=Statistika!$L$104,Deník!$W572,""),"")</f>
        <v/>
      </c>
      <c r="GN572" s="233" t="str">
        <f>IF(Deník!$W572&lt;&gt;"",IF(Deník!$AB572=Statistika!$L$105,Deník!$W572,""),"")</f>
        <v/>
      </c>
      <c r="GO572" s="233" t="str">
        <f>IF(Deník!$W572&lt;&gt;"",IF(Deník!$AB572=Statistika!$L$106,Deník!$W572,""),"")</f>
        <v/>
      </c>
      <c r="GP572" s="233" t="str">
        <f>IF(Deník!$W572&lt;&gt;"",IF(Deník!$AB572=Statistika!$L$107,Deník!$W572,""),"")</f>
        <v/>
      </c>
      <c r="GQ572" s="233" t="str">
        <f>IF(Deník!$W572&lt;&gt;"",IF(Deník!$AB572=Statistika!$L$108,Deník!$W572,""),"")</f>
        <v/>
      </c>
      <c r="GS572" s="233" t="str">
        <f>IF(Deník!$W572&lt;0,IF(Deník!$AC572=Statistika!$F$117,Deník!$W572,""),"")</f>
        <v/>
      </c>
      <c r="GT572" s="233" t="str">
        <f>IF(Deník!$W572&lt;0,IF(Deník!$AC572=Statistika!$F$118,Deník!$W572,""),"")</f>
        <v/>
      </c>
      <c r="GU572" s="233" t="str">
        <f>IF(Deník!$W572&lt;0,IF(Deník!$AC572=Statistika!$F$119,Deník!$W572,""),"")</f>
        <v/>
      </c>
      <c r="GV572" s="233" t="str">
        <f>IF(Deník!$W572&lt;0,IF(Deník!$AC572=Statistika!$F$120,Deník!$W572,""),"")</f>
        <v/>
      </c>
      <c r="GW572" s="233" t="str">
        <f>IF(Deník!$W572&lt;0,IF(Deník!$AC572=Statistika!$F$121,Deník!$W572,""),"")</f>
        <v/>
      </c>
      <c r="GX572" s="233" t="str">
        <f>IF(Deník!$W572&lt;0,IF(Deník!$AC572=Statistika!$F$122,Deník!$W572,""),"")</f>
        <v/>
      </c>
      <c r="GY572" s="233" t="str">
        <f>IF(Deník!$W572&lt;0,IF(Deník!$AC572=Statistika!$F$123,Deník!$W572,""),"")</f>
        <v/>
      </c>
      <c r="GZ572" s="233" t="str">
        <f>IF(Deník!$W572&lt;0,IF(Deník!$AC572=Statistika!$F$124,Deník!$W572,""),"")</f>
        <v/>
      </c>
      <c r="HA572" s="233" t="str">
        <f>IF(Deník!$W572&lt;0,IF(Deník!$AC572=Statistika!$F$125,Deník!$W572,""),"")</f>
        <v/>
      </c>
      <c r="HC572" s="233" t="str">
        <f>IF(Deník!$W572&lt;0,IF(Deník!$AD572=Statistika!$F$133,Deník!$W572,""),"")</f>
        <v/>
      </c>
      <c r="HD572" s="233" t="str">
        <f>IF(Deník!$W572&lt;0,IF(Deník!$AD572=Statistika!$F$134,Deník!$W572,""),"")</f>
        <v/>
      </c>
      <c r="HE572" s="233" t="str">
        <f>IF(Deník!$W572&lt;0,IF(Deník!$AD572=Statistika!$F$135,Deník!$W572,""),"")</f>
        <v/>
      </c>
      <c r="HF572" s="233" t="str">
        <f>IF(Deník!$W572&lt;0,IF(Deník!$AD572=Statistika!$F$136,Deník!$W572,""),"")</f>
        <v/>
      </c>
      <c r="HG572" s="233" t="str">
        <f>IF(Deník!$W572&lt;0,IF(Deník!$AD572=Statistika!$F$137,Deník!$W572,""),"")</f>
        <v/>
      </c>
      <c r="ID572" s="8">
        <f>Tabulka4[[#This Row],[Sloupec3]]</f>
        <v>0</v>
      </c>
      <c r="IE572" s="17" t="str">
        <f>IF(AND([1]Deník!$C572&gt;='[1]Měsíční shrnutí'!$D$1,[1]Deník!$C572&lt;='[1]Měsíční shrnutí'!$F$1),[1]Deník!$X572,"")</f>
        <v/>
      </c>
    </row>
    <row r="573" spans="1:239">
      <c r="A573" s="8">
        <f>Deník!C574</f>
        <v>0</v>
      </c>
      <c r="B573" s="50" t="str">
        <f>Deník!R574</f>
        <v/>
      </c>
      <c r="C573" s="102" t="str">
        <f>IF(AND(Deník!R574&gt;1,Deník!R574&lt;&gt;""),1,"")</f>
        <v/>
      </c>
      <c r="D573" s="102" t="str">
        <f>IF(AND(Deník!R574&lt;=0,Deník!R574&lt;&gt;""),1,"")</f>
        <v/>
      </c>
      <c r="E573" s="103" t="str">
        <f>IF(AND(Deník!R574&gt;=0,Deník!R574&lt;=1),1,"")</f>
        <v/>
      </c>
      <c r="F573" s="79" t="str">
        <f>IF(Deník!R574&lt;&gt;"",Deník!R574+F572,"")</f>
        <v/>
      </c>
      <c r="G573" s="85"/>
      <c r="H573" s="54" t="str">
        <f>IF(MONTH(Deník!$C573)=H$2,IF(AND(Deník!$R573&gt;=0,Deník!$R573&lt;=1),"BE",Deník!$R573),"")</f>
        <v/>
      </c>
      <c r="I573" s="11" t="str">
        <f>IF(MONTH(Deník!$C573)=I$2,IF(AND(Deník!$R573&gt;=0,Deník!$R573&lt;=1),"BE",Deník!$R573),"")</f>
        <v/>
      </c>
      <c r="J573" s="11" t="str">
        <f>IF(MONTH(Deník!$C573)=J$2,IF(AND(Deník!$R573&gt;=0,Deník!$R573&lt;=1),"BE",Deník!$R573),"")</f>
        <v/>
      </c>
      <c r="K573" s="11" t="str">
        <f>IF(MONTH(Deník!$C573)=K$2,IF(AND(Deník!$R573&gt;=0,Deník!$R573&lt;=1),"BE",Deník!$R573),"")</f>
        <v/>
      </c>
      <c r="L573" s="11" t="str">
        <f>IF(MONTH(Deník!$C573)=L$2,IF(AND(Deník!$R573&gt;=0,Deník!$R573&lt;=1),"BE",Deník!$R573),"")</f>
        <v/>
      </c>
      <c r="M573" s="11" t="str">
        <f>IF(MONTH(Deník!$C573)=M$2,IF(AND(Deník!$R573&gt;=0,Deník!$R573&lt;=1),"BE",Deník!$R573),"")</f>
        <v/>
      </c>
      <c r="N573" s="11" t="str">
        <f>IF(MONTH(Deník!$C573)=N$2,IF(AND(Deník!$R573&gt;=0,Deník!$R573&lt;=1),"BE",Deník!$R573),"")</f>
        <v/>
      </c>
      <c r="O573" s="11" t="str">
        <f>IF(MONTH(Deník!$C573)=O$2,IF(AND(Deník!$R573&gt;=0,Deník!$R573&lt;=1),"BE",Deník!$R573),"")</f>
        <v/>
      </c>
      <c r="P573" s="11" t="str">
        <f>IF(MONTH(Deník!$C573)=P$2,IF(AND(Deník!$R573&gt;=0,Deník!$R573&lt;=1),"BE",Deník!$R573),"")</f>
        <v/>
      </c>
      <c r="Q573" s="11" t="str">
        <f>IF(MONTH(Deník!$C573)=Q$2,IF(AND(Deník!$R573&gt;=0,Deník!$R573&lt;=1),"BE",Deník!$R573),"")</f>
        <v/>
      </c>
      <c r="R573" s="11" t="str">
        <f>IF(MONTH(Deník!$C573)=R$2,IF(AND(Deník!$R573&gt;=0,Deník!$R573&lt;=1),"BE",Deník!$R573),"")</f>
        <v/>
      </c>
      <c r="S573" s="57" t="str">
        <f>IF(MONTH(Deník!$C573)=S$2,IF(AND(Deník!$R573&gt;=0,Deník!$R573&lt;=1),"BE",Deník!$R573),"")</f>
        <v/>
      </c>
      <c r="U573" s="12"/>
      <c r="V573" s="12"/>
      <c r="X573" s="600" t="str">
        <f>IF(Deník!$R573&lt;&gt;"",IF(Deník!$B573=Statistika!$F$63,IF(AND(Deník!$R573&gt;=0,Deník!$R573&lt;=1),"BE",Deník!$R573),""),"")</f>
        <v/>
      </c>
      <c r="Y573" s="13" t="str">
        <f>IF(Deník!$R573&lt;&gt;"",IF(Deník!$B573=Statistika!$F$64,IF(AND(Deník!$R573&gt;=0,Deník!$R573&lt;=1),"BE",Deník!$R573),""),"")</f>
        <v/>
      </c>
      <c r="Z573" s="13" t="str">
        <f>IF(Deník!$R573&lt;&gt;"",IF(Deník!$B573=Statistika!$F$65,IF(AND(Deník!$R573&gt;=0,Deník!$R573&lt;=1),"BE",Deník!$R573),""),"")</f>
        <v/>
      </c>
      <c r="AA573" s="13" t="str">
        <f>IF(Deník!$R573&lt;&gt;"",IF(Deník!$B573=Statistika!$F$66,IF(AND(Deník!$R573&gt;=0,Deník!$R573&lt;=1),"BE",Deník!$R573),""),"")</f>
        <v/>
      </c>
      <c r="AB573" s="13" t="str">
        <f>IF(Deník!$R573&lt;&gt;"",IF(Deník!$B573=Statistika!$F$67,IF(AND(Deník!$R573&gt;=0,Deník!$R573&lt;=1),"BE",Deník!$R573),""),"")</f>
        <v/>
      </c>
      <c r="AC573" s="13" t="str">
        <f>IF(Deník!$R573&lt;&gt;"",IF(Deník!$B573=Statistika!$F$68,IF(AND(Deník!$R573&gt;=0,Deník!$R573&lt;=1),"BE",Deník!$R573),""),"")</f>
        <v/>
      </c>
      <c r="AD573" s="13" t="str">
        <f>IF(Deník!$R573&lt;&gt;"",IF(Deník!$B573=Statistika!$F$69,IF(AND(Deník!$R573&gt;=0,Deník!$R573&lt;=1),"BE",Deník!$R573),""),"")</f>
        <v/>
      </c>
      <c r="AE573" s="601" t="str">
        <f>IF(Deník!$R573&lt;&gt;"",IF(Deník!$B573=Statistika!$F$70,IF(AND(Deník!$R573&gt;=0,Deník!$R573&lt;=1),"BE",Deník!$R573),""),"")</f>
        <v/>
      </c>
      <c r="AF573" s="90"/>
      <c r="AG573" s="63" t="str">
        <f>IF(Deník!$R573&lt;&gt;"",IF(Deník!$J573="L",IF(AND(Deník!$R573&gt;=0,Deník!$R573&lt;=1),"BE",Deník!$R573),""),"")</f>
        <v/>
      </c>
      <c r="AH573" s="13" t="str">
        <f>IF(Deník!$R573&lt;&gt;"",IF(Deník!$J573="S",IF(AND(Deník!$R573&gt;=0,Deník!$R573&lt;=1),"BE",Deník!$R573),""),"")</f>
        <v/>
      </c>
      <c r="AI573" s="95"/>
      <c r="AJ573" s="71" t="str">
        <f>IF(Deník!N574&lt;&gt;"",Deník!N574*-1,"")</f>
        <v/>
      </c>
      <c r="AK573" s="88"/>
      <c r="AL573" s="63" t="str">
        <f>IF(WEEKDAY(Deník!$C573,2)=1,IF(AND(Deník!$R573&gt;=0,Deník!$R573&lt;=1),"BE",Deník!$R573),"")</f>
        <v/>
      </c>
      <c r="AM573" s="13" t="str">
        <f>IF(WEEKDAY(Deník!$C573,2)=2,IF(AND(Deník!$R573&gt;=0,Deník!$R573&lt;=1),"BE",Deník!$R573),"")</f>
        <v/>
      </c>
      <c r="AN573" s="13" t="str">
        <f>IF(WEEKDAY(Deník!$C573,2)=3,IF(AND(Deník!$R573&gt;=0,Deník!$R573&lt;=1),"BE",Deník!$R573),"")</f>
        <v/>
      </c>
      <c r="AO573" s="13" t="str">
        <f>IF(WEEKDAY(Deník!$C573,2)=4,IF(AND(Deník!$R573&gt;=0,Deník!$R573&lt;=1),"BE",Deník!$R573),"")</f>
        <v/>
      </c>
      <c r="AP573" s="60" t="str">
        <f>IF(WEEKDAY(Deník!$C573,2)=5,IF(AND(Deník!$R573&gt;=0,Deník!$R573&lt;=1),"BE",Deník!$R573),"")</f>
        <v/>
      </c>
      <c r="AQ573" s="99"/>
      <c r="AR573" s="100">
        <f>Deník!D573</f>
        <v>0</v>
      </c>
      <c r="AS573" s="63" t="str">
        <f>IF(Deník!$D573&lt;&gt;"",IF(AND(Deník!$D573&gt;=AS$2,Deník!$D573&lt;=AS$3),IF(AND(Deník!$R573&gt;=0,Deník!$R573&lt;=1),"BE",Deník!$R573),""),"")</f>
        <v/>
      </c>
      <c r="AT573" s="63" t="str">
        <f>IF(Deník!$D573&lt;&gt;"",IF(AND(Deník!$D573&gt;=AT$2,Deník!$D573&lt;=AT$3),IF(AND(Deník!$R573&gt;=0,Deník!$R573&lt;=1),"BE",Deník!$R573),""),"")</f>
        <v/>
      </c>
      <c r="AU573" s="63" t="str">
        <f>IF(Deník!$D573&lt;&gt;"",IF(AND(Deník!$D573&gt;=AU$2,Deník!$D573&lt;=AU$3),IF(AND(Deník!$R573&gt;=0,Deník!$R573&lt;=1),"BE",Deník!$R573),""),"")</f>
        <v/>
      </c>
      <c r="AV573" s="63" t="str">
        <f>IF(Deník!$D573&lt;&gt;"",IF(AND(Deník!$D573&gt;=AV$2,Deník!$D573&lt;=AV$3),IF(AND(Deník!$R573&gt;=0,Deník!$R573&lt;=1),"BE",Deník!$R573),""),"")</f>
        <v/>
      </c>
      <c r="AW573" s="63" t="str">
        <f>IF(Deník!$D573&lt;&gt;"",IF(AND(Deník!$D573&gt;=AW$2,Deník!$D573&lt;=AW$3),IF(AND(Deník!$R573&gt;=0,Deník!$R573&lt;=1),"BE",Deník!$R573),""),"")</f>
        <v/>
      </c>
      <c r="AX573" s="63" t="str">
        <f>IF(Deník!$D573&lt;&gt;"",IF(AND(Deník!$D573&gt;=AX$2,Deník!$D573&lt;=AX$3),IF(AND(Deník!$R573&gt;=0,Deník!$R573&lt;=1),"BE",Deník!$R573),""),"")</f>
        <v/>
      </c>
      <c r="AY573" s="63" t="str">
        <f>IF(Deník!$D573&lt;&gt;"",IF(AND(Deník!$D573&gt;=AY$2,Deník!$D573&lt;=AY$3),IF(AND(Deník!$R573&gt;=0,Deník!$R573&lt;=1),"BE",Deník!$R573),""),"")</f>
        <v/>
      </c>
      <c r="AZ573" s="63" t="str">
        <f>IF(Deník!$D573&lt;&gt;"",IF(AND(Deník!$D573&gt;=AZ$2,Deník!$D573&lt;=AZ$3),IF(AND(Deník!$R573&gt;=0,Deník!$R573&lt;=1),"BE",Deník!$R573),""),"")</f>
        <v/>
      </c>
      <c r="BA573" s="63" t="str">
        <f>IF(Deník!$D573&lt;&gt;"",IF(AND(Deník!$D573&gt;=BA$2,Deník!$D573&lt;=BA$3),IF(AND(Deník!$R573&gt;=0,Deník!$R573&lt;=1),"BE",Deník!$R573),""),"")</f>
        <v/>
      </c>
      <c r="BB573" s="63" t="str">
        <f>IF(Deník!$D573&lt;&gt;"",IF(AND(Deník!$D573&gt;=BB$2,Deník!$D573&lt;=BB$3),IF(AND(Deník!$R573&gt;=0,Deník!$R573&lt;=1),"BE",Deník!$R573),""),"")</f>
        <v/>
      </c>
      <c r="BC573" s="71" t="str">
        <f>IF(Deník!$D573&lt;&gt;"",IF(AND(Deník!$D573&gt;=BC$2,Deník!$D573&lt;=BC$3),IF(AND(Deník!$R573&gt;=0,Deník!$R573&lt;=1),"BE",Deník!$R573),""),"")</f>
        <v/>
      </c>
      <c r="BD573" s="20" t="str">
        <f>IF(Deník!$J574="S",(Deník!$M574-Deník!$K574),IF(Deník!$J574="L",(Deník!$K574-Deník!$M574),""))</f>
        <v/>
      </c>
      <c r="BE573" s="20" t="str">
        <f>IF(Deník!$J574="S",(Deník!$K574-Deník!$O574),IF(Deník!$J574="L",(Deník!$O574-Deník!$K574),""))</f>
        <v/>
      </c>
      <c r="BF573" s="20" t="str">
        <f>IF(Deník!$J574="S",(Deník!$K574-Deník!$L574),IF(Deník!$J574="L",(Deník!$L574-Deník!$K574),""))</f>
        <v/>
      </c>
      <c r="BG573" s="20" t="str">
        <f>IF(Deník!$J574="S",(Deník!$K574-Deník!$S574),IF(Deník!$J574="L",(Deník!$S574-Deník!$K574),""))</f>
        <v/>
      </c>
      <c r="BH573" s="20" t="str">
        <f>IF(Deník!$J574="S",(Deník!$K574-Deník!$U574),IF(Deník!$J574="L",(Deník!$U574-Deník!$K574),""))</f>
        <v/>
      </c>
      <c r="BI573" s="20" t="str">
        <f>IF(Deník!$R573&gt;1,Deník!$R573,"")</f>
        <v/>
      </c>
      <c r="BJ573" s="20" t="str">
        <f>IF(Deník!$R573&lt;0,Deník!$R573,"")</f>
        <v/>
      </c>
      <c r="BK573" s="17"/>
      <c r="BM573" s="233" t="str">
        <f>IF(Deník!$R573&lt;&gt;"",IF(Deník!$Y573=Statistika!$F$78,IF(AND(Deník!$R573&gt;=0,Deník!$R573&lt;=1),"BE",Deník!$R573),""),"")</f>
        <v/>
      </c>
      <c r="BN573" s="233" t="str">
        <f>IF(Deník!$R573&lt;&gt;"",IF(Deník!$Y573=Statistika!$F$79,IF(AND(Deník!$R573&gt;=0,Deník!$R573&lt;=1),"BE",Deník!$R573),""),"")</f>
        <v/>
      </c>
      <c r="BO573" s="233" t="str">
        <f>IF(Deník!$R573&lt;&gt;"",IF(Deník!$Y573=Statistika!$F$80,IF(AND(Deník!$R573&gt;=0,Deník!$R573&lt;=1),"BE",Deník!$R573),""),"")</f>
        <v/>
      </c>
      <c r="BP573" s="233" t="str">
        <f>IF(Deník!$R573&lt;&gt;"",IF(Deník!$Y573=Statistika!$F$81,IF(AND(Deník!$R573&gt;=0,Deník!$R573&lt;=1),"BE",Deník!$R573),""),"")</f>
        <v/>
      </c>
      <c r="BQ573" s="233" t="str">
        <f>IF(Deník!$R573&lt;&gt;"",IF(Deník!$Y573=Statistika!$F$82,IF(AND(Deník!$R573&gt;=0,Deník!$R573&lt;=1),"BE",Deník!$R573),""),"")</f>
        <v/>
      </c>
      <c r="BR573" s="233" t="str">
        <f>IF(Deník!$R573&lt;&gt;"",IF(Deník!$Y573=Statistika!$F$83,IF(AND(Deník!$R573&gt;=0,Deník!$R573&lt;=1),"BE",Deník!$R573),""),"")</f>
        <v/>
      </c>
      <c r="BS573" s="233" t="str">
        <f>IF(Deník!$R573&lt;&gt;"",IF(Deník!$Y573=Statistika!$F$84,IF(AND(Deník!$R573&gt;=0,Deník!$R573&lt;=1),"BE",Deník!$R573),""),"")</f>
        <v/>
      </c>
      <c r="BT573" s="233" t="str">
        <f>IF(Deník!$R573&lt;&gt;"",IF(Deník!$Y573=Statistika!$F$85,IF(AND(Deník!$R573&gt;=0,Deník!$R573&lt;=1),"BE",Deník!$R573),""),"")</f>
        <v/>
      </c>
      <c r="BU573" s="233" t="str">
        <f>IF(Deník!$R573&lt;&gt;"",IF(Deník!$Y573=Statistika!$F$86,IF(AND(Deník!$R573&gt;=0,Deník!$R573&lt;=1),"BE",Deník!$R573),""),"")</f>
        <v/>
      </c>
      <c r="BV573" s="233" t="str">
        <f>IF(Deník!$R573&lt;&gt;"",IF(Deník!$Y573=Statistika!$F$87,IF(AND(Deník!$R573&gt;=0,Deník!$R573&lt;=1),"BE",Deník!$R573),""),"")</f>
        <v/>
      </c>
      <c r="BW573" s="233" t="str">
        <f>IF(Deník!$R573&lt;&gt;"",IF(Deník!$Y573=Statistika!$F$88,IF(AND(Deník!$R573&gt;=0,Deník!$R573&lt;=1),"BE",Deník!$R573),""),"")</f>
        <v/>
      </c>
      <c r="BX573" s="233" t="str">
        <f>IF(Deník!$R573&lt;&gt;"",IF(Deník!$Y573=Statistika!$F$89,IF(AND(Deník!$R573&gt;=0,Deník!$R573&lt;=1),"BE",Deník!$R573),""),"")</f>
        <v/>
      </c>
      <c r="BY573" s="233" t="str">
        <f>IF(Deník!$R573&lt;&gt;"",IF(Deník!$Y573=Statistika!$F$90,IF(AND(Deník!$R573&gt;=0,Deník!$R573&lt;=1),"BE",Deník!$R573),""),"")</f>
        <v/>
      </c>
      <c r="BZ573" s="233" t="str">
        <f>IF(Deník!$R573&lt;&gt;"",IF(Deník!$Y573=Statistika!$F$91,IF(AND(Deník!$R573&gt;=0,Deník!$R573&lt;=1),"BE",Deník!$R573),""),"")</f>
        <v/>
      </c>
      <c r="CA573" s="233"/>
      <c r="CB573" s="233" t="str">
        <f>IF(Deník!$R573&lt;&gt;"",IF(Deník!$AB573="SL",IF(AND(Deník!$R573&gt;=0,Deník!$R573&lt;=1),"BE",Deník!$R573),""),"")</f>
        <v/>
      </c>
      <c r="CC573" s="233" t="str">
        <f>IF(Deník!$R573&lt;&gt;"",IF(Deník!$AB573="BE10",IF(AND(Deník!$R573&gt;=0,Deník!$R573&lt;=1),"BE",Deník!$R573),""),"")</f>
        <v/>
      </c>
      <c r="CD573" s="233" t="str">
        <f>IF(Deník!$R573&lt;&gt;"",IF(Deník!$AB573="BE15",IF(AND(Deník!$R573&gt;=0,Deník!$R573&lt;=1),"BE",Deník!$R573),""),"")</f>
        <v/>
      </c>
      <c r="CE573" s="233" t="str">
        <f>IF(Deník!$R573&lt;&gt;"",IF(Deník!$AB573="BE20",IF(AND(Deník!$R573&gt;=0,Deník!$R573&lt;=1),"BE",Deník!$R573),""),"")</f>
        <v/>
      </c>
      <c r="CF573" s="233" t="str">
        <f>IF(Deník!$R573&lt;&gt;"",IF(Deník!$AB573="TP1",IF(AND(Deník!$R573&gt;=0,Deník!$R573&lt;=1),"BE",Deník!$R573),""),"")</f>
        <v/>
      </c>
      <c r="CG573" s="233" t="str">
        <f>IF(Deník!$R573&lt;&gt;"",IF(Deník!$AB573="TP2",IF(AND(Deník!$R573&gt;=0,Deník!$R573&lt;=1),"BE",Deník!$R573),""),"")</f>
        <v/>
      </c>
      <c r="CH573" s="233" t="str">
        <f>IF(Deník!$R573&lt;&gt;"",IF(Deník!$AB573="TP3",IF(AND(Deník!$R573&gt;=0,Deník!$R573&lt;=1),"BE",Deník!$R573),""),"")</f>
        <v/>
      </c>
      <c r="CI573" s="233" t="str">
        <f>IF(Deník!$R573&lt;&gt;"",IF(Deník!$AB573="Trailing SL",IF(AND(Deník!$R573&gt;=0,Deník!$R573&lt;=1),"BE",Deník!$R573),""),"")</f>
        <v/>
      </c>
      <c r="CJ573" s="233" t="str">
        <f>IF(Deník!$R573&lt;&gt;"",IF(Deník!$AB573="Manual",IF(AND(Deník!$R573&gt;=0,Deník!$R573&lt;=1),"BE",Deník!$R573),""),"")</f>
        <v/>
      </c>
      <c r="CK573" s="233"/>
      <c r="CL573" s="233" t="str">
        <f>IF(Deník!$R573&lt;0,IF(Deník!$AC573=Statistika!$F$117,Deník!$R573,""),"")</f>
        <v/>
      </c>
      <c r="CM573" s="233" t="str">
        <f>IF(Deník!$R573&lt;0,IF(Deník!$AC573=Statistika!$F$118,Deník!$R573,""),"")</f>
        <v/>
      </c>
      <c r="CN573" s="233" t="str">
        <f>IF(Deník!$R573&lt;0,IF(Deník!$AC573=Statistika!$F$119,Deník!$R573,""),"")</f>
        <v/>
      </c>
      <c r="CO573" s="233" t="str">
        <f>IF(Deník!$R573&lt;0,IF(Deník!$AC573=Statistika!$F$120,Deník!$R573,""),"")</f>
        <v/>
      </c>
      <c r="CP573" s="233" t="str">
        <f>IF(Deník!$R573&lt;0,IF(Deník!$AC573=Statistika!$F$121,Deník!$R573,""),"")</f>
        <v/>
      </c>
      <c r="CQ573" s="233" t="str">
        <f>IF(Deník!$R573&lt;0,IF(Deník!$AC573=Statistika!$F$122,Deník!$R573,""),"")</f>
        <v/>
      </c>
      <c r="CR573" s="233" t="str">
        <f>IF(Deník!$R573&lt;0,IF(Deník!$AC573=Statistika!$F$123,Deník!$R573,""),"")</f>
        <v/>
      </c>
      <c r="CS573" s="233" t="str">
        <f>IF(Deník!$R573&lt;0,IF(Deník!$AC573=Statistika!$F$124,Deník!$R573,""),"")</f>
        <v/>
      </c>
      <c r="CT573" s="233" t="str">
        <f>IF(Deník!$R573&lt;0,IF(Deník!$AC573=Statistika!$F$125,Deník!$R573,""),"")</f>
        <v/>
      </c>
      <c r="CU573" s="233"/>
      <c r="CV573" s="233" t="str">
        <f>IF(Deník!$R573&lt;0,IF(Deník!$AD573=$CV$2,Deník!$R573,""),"")</f>
        <v/>
      </c>
      <c r="CW573" s="233" t="str">
        <f>IF(Deník!$R573&lt;0,IF(Deník!$AD573=$CW$2,Deník!$R573,""),"")</f>
        <v/>
      </c>
      <c r="CX573" s="233" t="str">
        <f>IF(Deník!$R573&lt;0,IF(Deník!$AD573=$CX$2,Deník!$R573,""),"")</f>
        <v/>
      </c>
      <c r="CY573" s="233" t="str">
        <f>IF(Deník!$R573&lt;0,IF(Deník!$AD573=$CY$2,Deník!$R573,""),"")</f>
        <v/>
      </c>
      <c r="CZ573" s="233" t="str">
        <f>IF(Deník!$R573&lt;0,IF(Deník!$AD573=$CZ$2,Deník!$R573,""),"")</f>
        <v/>
      </c>
      <c r="DL573" s="221">
        <f t="shared" si="22"/>
        <v>93847.029999999984</v>
      </c>
      <c r="DM573" s="220">
        <f t="shared" si="21"/>
        <v>-6.1529700000000132E-2</v>
      </c>
      <c r="DO573" s="50">
        <f>Deník!W574</f>
        <v>0</v>
      </c>
      <c r="DP573" s="102" t="str">
        <f>IF(AND(Deník!W574&gt;0),1,"")</f>
        <v/>
      </c>
      <c r="DQ573" s="102">
        <f>IF(AND(Deník!W574&lt;=0),1,"")</f>
        <v>1</v>
      </c>
      <c r="DR573" s="227"/>
      <c r="DS573" s="228"/>
      <c r="DT573" s="85"/>
      <c r="DU573" s="54">
        <f>IF(MONTH(Deník!$C573)=DU$2,Deník!$W573,"")</f>
        <v>0</v>
      </c>
      <c r="DV573" s="222" t="str">
        <f>IF(MONTH(Deník!$C573)=DV$2,Deník!$W573,"")</f>
        <v/>
      </c>
      <c r="DW573" s="222" t="str">
        <f>IF(MONTH(Deník!$C573)=DW$2,Deník!$W573,"")</f>
        <v/>
      </c>
      <c r="DX573" s="222" t="str">
        <f>IF(MONTH(Deník!$C573)=DX$2,Deník!$W573,"")</f>
        <v/>
      </c>
      <c r="DY573" s="222" t="str">
        <f>IF(MONTH(Deník!$C573)=DY$2,Deník!$W573,"")</f>
        <v/>
      </c>
      <c r="DZ573" s="222" t="str">
        <f>IF(MONTH(Deník!$C573)=DZ$2,Deník!$W573,"")</f>
        <v/>
      </c>
      <c r="EA573" s="222" t="str">
        <f>IF(MONTH(Deník!$C573)=EA$2,Deník!$W573,"")</f>
        <v/>
      </c>
      <c r="EB573" s="222" t="str">
        <f>IF(MONTH(Deník!$C573)=EB$2,Deník!$W573,"")</f>
        <v/>
      </c>
      <c r="EC573" s="222" t="str">
        <f>IF(MONTH(Deník!$C573)=EC$2,Deník!$W573,"")</f>
        <v/>
      </c>
      <c r="ED573" s="222" t="str">
        <f>IF(MONTH(Deník!$C573)=ED$2,Deník!$W573,"")</f>
        <v/>
      </c>
      <c r="EE573" s="222" t="str">
        <f>IF(MONTH(Deník!$C573)=EE$2,Deník!$W573,"")</f>
        <v/>
      </c>
      <c r="EF573" s="222" t="str">
        <f>IF(MONTH(Deník!$C573)=EF$2,Deník!$W573,"")</f>
        <v/>
      </c>
      <c r="EI573" s="600" t="str">
        <f>IF(Deník!$W573&lt;&gt;"",IF(Deník!$B573=Statistika!$F$63,Deník!$W573,""),"")</f>
        <v/>
      </c>
      <c r="EJ573" s="13" t="str">
        <f>IF(Deník!$W573&lt;&gt;"",IF(Deník!$B573=Statistika!$F$64,Deník!$W573,""),"")</f>
        <v/>
      </c>
      <c r="EK573" s="13" t="str">
        <f>IF(Deník!$W573&lt;&gt;"",IF(Deník!$B573=Statistika!$F$65,Deník!$W573,""),"")</f>
        <v/>
      </c>
      <c r="EL573" s="13" t="str">
        <f>IF(Deník!$W573&lt;&gt;"",IF(Deník!$B573=Statistika!$F$66,Deník!$W573,""),"")</f>
        <v/>
      </c>
      <c r="EM573" s="13" t="str">
        <f>IF(Deník!$W573&lt;&gt;"",IF(Deník!$B573=Statistika!$F$67,Deník!$W573,""),"")</f>
        <v/>
      </c>
      <c r="EN573" s="13" t="str">
        <f>IF(Deník!$W573&lt;&gt;"",IF(Deník!$B573=Statistika!$F$68,Deník!$W573,""),"")</f>
        <v/>
      </c>
      <c r="EO573" s="13" t="str">
        <f>IF(Deník!$W573&lt;&gt;"",IF(Deník!$B573=Statistika!$F$69,Deník!$W573,""),"")</f>
        <v/>
      </c>
      <c r="EP573" s="601" t="str">
        <f>IF(Deník!$W573&lt;&gt;"",IF(Deník!$B573=Statistika!$F$70,Deník!$W573,""),"")</f>
        <v/>
      </c>
      <c r="EQ573" s="90"/>
      <c r="ER573" s="63" t="str">
        <f>IF(Deník!$W573&lt;&gt;"",IF(Deník!$J573="L",Deník!$W573,""),"")</f>
        <v/>
      </c>
      <c r="ES573" s="13" t="str">
        <f>IF(Deník!$W573&lt;&gt;"",IF(Deník!$J573="S",Deník!$W573,""),"")</f>
        <v/>
      </c>
      <c r="ET573" s="95"/>
      <c r="EU573" s="88"/>
      <c r="EV573" s="63" t="str">
        <f>IF(WEEKDAY(Deník!$C573,2)=1,Deník!$W573,"")</f>
        <v/>
      </c>
      <c r="EW573" s="13" t="str">
        <f>IF(WEEKDAY(Deník!$C573,2)=2,Deník!$W573,"")</f>
        <v/>
      </c>
      <c r="EX573" s="13" t="str">
        <f>IF(WEEKDAY(Deník!$C573,2)=3,Deník!$W573,"")</f>
        <v/>
      </c>
      <c r="EY573" s="13" t="str">
        <f>IF(WEEKDAY(Deník!$C573,2)=4,Deník!$W573,"")</f>
        <v/>
      </c>
      <c r="EZ573" s="60" t="str">
        <f>IF(WEEKDAY(Deník!$C573,2)=5,Deník!$W573,"")</f>
        <v/>
      </c>
      <c r="FA573" s="99"/>
      <c r="FB573" s="100">
        <f>Deník!D573</f>
        <v>0</v>
      </c>
      <c r="FC573" s="63">
        <f>IF($FB573&lt;&gt;"",IF(AND($FB573&gt;=FC$2,$FB573&lt;=FC$3),Deník!$W573,""))</f>
        <v>0</v>
      </c>
      <c r="FD573" s="63" t="str">
        <f>IF($FB573&lt;&gt;"",IF(AND($FB573&gt;=FD$2,$FB573&lt;=FD$3),Deník!$W573,""))</f>
        <v/>
      </c>
      <c r="FE573" s="63" t="str">
        <f>IF($FB573&lt;&gt;"",IF(AND($FB573&gt;=FE$2,$FB573&lt;=FE$3),Deník!$W573,""))</f>
        <v/>
      </c>
      <c r="FF573" s="63" t="str">
        <f>IF($FB573&lt;&gt;"",IF(AND($FB573&gt;=FF$2,$FB573&lt;=FF$3),Deník!$W573,""))</f>
        <v/>
      </c>
      <c r="FG573" s="63" t="str">
        <f>IF($FB573&lt;&gt;"",IF(AND($FB573&gt;=FG$2,$FB573&lt;=FG$3),Deník!$W573,""))</f>
        <v/>
      </c>
      <c r="FH573" s="63" t="str">
        <f>IF($FB573&lt;&gt;"",IF(AND($FB573&gt;=FH$2,$FB573&lt;=FH$3),Deník!$W573,""))</f>
        <v/>
      </c>
      <c r="FI573" s="63" t="str">
        <f>IF($FB573&lt;&gt;"",IF(AND($FB573&gt;=FI$2,$FB573&lt;=FI$3),Deník!$W573,""))</f>
        <v/>
      </c>
      <c r="FJ573" s="63" t="str">
        <f>IF($FB573&lt;&gt;"",IF(AND($FB573&gt;=FJ$2,$FB573&lt;=FJ$3),Deník!$W573,""))</f>
        <v/>
      </c>
      <c r="FK573" s="63" t="str">
        <f>IF($FB573&lt;&gt;"",IF(AND($FB573&gt;=FK$2,$FB573&lt;=FK$3),Deník!$W573,""))</f>
        <v/>
      </c>
      <c r="FL573" s="63" t="str">
        <f>IF($FB573&lt;&gt;"",IF(AND($FB573&gt;=FL$2,$FB573&lt;=FL$3),Deník!$W573,""))</f>
        <v/>
      </c>
      <c r="FM573" s="63" t="str">
        <f>IF($FB573&lt;&gt;"",IF(AND($FB573&gt;=FM$2,$FB573&lt;=FM$3),Deník!$W573,""))</f>
        <v/>
      </c>
      <c r="FN573" s="13"/>
      <c r="FO573" s="20" t="str">
        <f>IF(Deník!$W573&gt;1,Deník!$W573,"")</f>
        <v/>
      </c>
      <c r="FP573" s="20" t="str">
        <f>IF(Deník!$W573&lt;0,Deník!$W573,"")</f>
        <v/>
      </c>
      <c r="FQ573" s="17"/>
      <c r="FS573" s="233"/>
      <c r="FT573" s="233" t="str">
        <f>IF(Deník!$W573&lt;&gt;"",IF(Deník!$Y573=Statistika!$F$78,Deník!$W573,""),"")</f>
        <v/>
      </c>
      <c r="FU573" s="233" t="str">
        <f>IF(Deník!$W573&lt;&gt;"",IF(Deník!$Y573=Statistika!$F$79,Deník!$W573,""),"")</f>
        <v/>
      </c>
      <c r="FV573" s="233" t="str">
        <f>IF(Deník!$W573&lt;&gt;"",IF(Deník!$Y573=Statistika!$F$80,Deník!$W573,""),"")</f>
        <v/>
      </c>
      <c r="FW573" s="233" t="str">
        <f>IF(Deník!$W573&lt;&gt;"",IF(Deník!$Y573=Statistika!$F$81,Deník!$W573,""),"")</f>
        <v/>
      </c>
      <c r="FX573" s="233" t="str">
        <f>IF(Deník!$W573&lt;&gt;"",IF(Deník!$Y573=Statistika!$F$82,Deník!$W573,""),"")</f>
        <v/>
      </c>
      <c r="FY573" s="233" t="str">
        <f>IF(Deník!$W573&lt;&gt;"",IF(Deník!$Y573=Statistika!$F$83,Deník!$W573,""),"")</f>
        <v/>
      </c>
      <c r="FZ573" s="233" t="str">
        <f>IF(Deník!$W573&lt;&gt;"",IF(Deník!$Y573=Statistika!$F$84,Deník!$W573,""),"")</f>
        <v/>
      </c>
      <c r="GA573" s="233" t="str">
        <f>IF(Deník!$W573&lt;&gt;"",IF(Deník!$Y573=Statistika!$F$85,Deník!$W573,""),"")</f>
        <v/>
      </c>
      <c r="GB573" s="233" t="str">
        <f>IF(Deník!$W573&lt;&gt;"",IF(Deník!$Y573=Statistika!$F$86,Deník!$W573,""),"")</f>
        <v/>
      </c>
      <c r="GC573" s="233" t="str">
        <f>IF(Deník!$W573&lt;&gt;"",IF(Deník!$Y573=Statistika!$F$87,Deník!$W573,""),"")</f>
        <v/>
      </c>
      <c r="GD573" s="233" t="str">
        <f>IF(Deník!$W573&lt;&gt;"",IF(Deník!$Y573=Statistika!$F$88,Deník!$W573,""),"")</f>
        <v/>
      </c>
      <c r="GE573" s="233" t="str">
        <f>IF(Deník!$W573&lt;&gt;"",IF(Deník!$Y573=Statistika!$F$89,Deník!$W573,""),"")</f>
        <v/>
      </c>
      <c r="GF573" s="233" t="str">
        <f>IF(Deník!$W573&lt;&gt;"",IF(Deník!$Y573=Statistika!$F$90,Deník!$W573,""),"")</f>
        <v/>
      </c>
      <c r="GG573" s="233" t="str">
        <f>IF(Deník!$W573&lt;&gt;"",IF(Deník!$Y573=Statistika!$F$91,Deník!$W573,""),"")</f>
        <v/>
      </c>
      <c r="GH573" s="233"/>
      <c r="GI573" s="233" t="str">
        <f>IF(Deník!$W573&lt;&gt;"",IF(Deník!$AB573=Statistika!$L$100,Deník!$W573,""),"")</f>
        <v/>
      </c>
      <c r="GJ573" s="233" t="str">
        <f>IF(Deník!$W573&lt;&gt;"",IF(Deník!$AB573=Statistika!$L$101,Deník!$W573,""),"")</f>
        <v/>
      </c>
      <c r="GK573" s="233" t="str">
        <f>IF(Deník!$W573&lt;&gt;"",IF(Deník!$AB573=Statistika!$L$102,Deník!$W573,""),"")</f>
        <v/>
      </c>
      <c r="GL573" s="233" t="str">
        <f>IF(Deník!$W573&lt;&gt;"",IF(Deník!$AB573=Statistika!$L$103,Deník!$W573,""),"")</f>
        <v/>
      </c>
      <c r="GM573" s="233" t="str">
        <f>IF(Deník!$W573&lt;&gt;"",IF(Deník!$AB573=Statistika!$L$104,Deník!$W573,""),"")</f>
        <v/>
      </c>
      <c r="GN573" s="233" t="str">
        <f>IF(Deník!$W573&lt;&gt;"",IF(Deník!$AB573=Statistika!$L$105,Deník!$W573,""),"")</f>
        <v/>
      </c>
      <c r="GO573" s="233" t="str">
        <f>IF(Deník!$W573&lt;&gt;"",IF(Deník!$AB573=Statistika!$L$106,Deník!$W573,""),"")</f>
        <v/>
      </c>
      <c r="GP573" s="233" t="str">
        <f>IF(Deník!$W573&lt;&gt;"",IF(Deník!$AB573=Statistika!$L$107,Deník!$W573,""),"")</f>
        <v/>
      </c>
      <c r="GQ573" s="233" t="str">
        <f>IF(Deník!$W573&lt;&gt;"",IF(Deník!$AB573=Statistika!$L$108,Deník!$W573,""),"")</f>
        <v/>
      </c>
      <c r="GS573" s="233" t="str">
        <f>IF(Deník!$W573&lt;0,IF(Deník!$AC573=Statistika!$F$117,Deník!$W573,""),"")</f>
        <v/>
      </c>
      <c r="GT573" s="233" t="str">
        <f>IF(Deník!$W573&lt;0,IF(Deník!$AC573=Statistika!$F$118,Deník!$W573,""),"")</f>
        <v/>
      </c>
      <c r="GU573" s="233" t="str">
        <f>IF(Deník!$W573&lt;0,IF(Deník!$AC573=Statistika!$F$119,Deník!$W573,""),"")</f>
        <v/>
      </c>
      <c r="GV573" s="233" t="str">
        <f>IF(Deník!$W573&lt;0,IF(Deník!$AC573=Statistika!$F$120,Deník!$W573,""),"")</f>
        <v/>
      </c>
      <c r="GW573" s="233" t="str">
        <f>IF(Deník!$W573&lt;0,IF(Deník!$AC573=Statistika!$F$121,Deník!$W573,""),"")</f>
        <v/>
      </c>
      <c r="GX573" s="233" t="str">
        <f>IF(Deník!$W573&lt;0,IF(Deník!$AC573=Statistika!$F$122,Deník!$W573,""),"")</f>
        <v/>
      </c>
      <c r="GY573" s="233" t="str">
        <f>IF(Deník!$W573&lt;0,IF(Deník!$AC573=Statistika!$F$123,Deník!$W573,""),"")</f>
        <v/>
      </c>
      <c r="GZ573" s="233" t="str">
        <f>IF(Deník!$W573&lt;0,IF(Deník!$AC573=Statistika!$F$124,Deník!$W573,""),"")</f>
        <v/>
      </c>
      <c r="HA573" s="233" t="str">
        <f>IF(Deník!$W573&lt;0,IF(Deník!$AC573=Statistika!$F$125,Deník!$W573,""),"")</f>
        <v/>
      </c>
      <c r="HC573" s="233" t="str">
        <f>IF(Deník!$W573&lt;0,IF(Deník!$AD573=Statistika!$F$133,Deník!$W573,""),"")</f>
        <v/>
      </c>
      <c r="HD573" s="233" t="str">
        <f>IF(Deník!$W573&lt;0,IF(Deník!$AD573=Statistika!$F$134,Deník!$W573,""),"")</f>
        <v/>
      </c>
      <c r="HE573" s="233" t="str">
        <f>IF(Deník!$W573&lt;0,IF(Deník!$AD573=Statistika!$F$135,Deník!$W573,""),"")</f>
        <v/>
      </c>
      <c r="HF573" s="233" t="str">
        <f>IF(Deník!$W573&lt;0,IF(Deník!$AD573=Statistika!$F$136,Deník!$W573,""),"")</f>
        <v/>
      </c>
      <c r="HG573" s="233" t="str">
        <f>IF(Deník!$W573&lt;0,IF(Deník!$AD573=Statistika!$F$137,Deník!$W573,""),"")</f>
        <v/>
      </c>
      <c r="ID573" s="8">
        <f>Tabulka4[[#This Row],[Sloupec3]]</f>
        <v>0</v>
      </c>
      <c r="IE573" s="17" t="str">
        <f>IF(AND([1]Deník!$C573&gt;='[1]Měsíční shrnutí'!$D$1,[1]Deník!$C573&lt;='[1]Měsíční shrnutí'!$F$1),[1]Deník!$X573,"")</f>
        <v/>
      </c>
    </row>
    <row r="574" spans="1:239">
      <c r="A574" s="8">
        <f>Deník!C575</f>
        <v>0</v>
      </c>
      <c r="B574" s="50" t="str">
        <f>Deník!R575</f>
        <v/>
      </c>
      <c r="C574" s="102" t="str">
        <f>IF(AND(Deník!R575&gt;1,Deník!R575&lt;&gt;""),1,"")</f>
        <v/>
      </c>
      <c r="D574" s="102" t="str">
        <f>IF(AND(Deník!R575&lt;=0,Deník!R575&lt;&gt;""),1,"")</f>
        <v/>
      </c>
      <c r="E574" s="103" t="str">
        <f>IF(AND(Deník!R575&gt;=0,Deník!R575&lt;=1),1,"")</f>
        <v/>
      </c>
      <c r="F574" s="79" t="str">
        <f>IF(Deník!R575&lt;&gt;"",Deník!R575+F573,"")</f>
        <v/>
      </c>
      <c r="G574" s="85"/>
      <c r="H574" s="54" t="str">
        <f>IF(MONTH(Deník!$C574)=H$2,IF(AND(Deník!$R574&gt;=0,Deník!$R574&lt;=1),"BE",Deník!$R574),"")</f>
        <v/>
      </c>
      <c r="I574" s="11" t="str">
        <f>IF(MONTH(Deník!$C574)=I$2,IF(AND(Deník!$R574&gt;=0,Deník!$R574&lt;=1),"BE",Deník!$R574),"")</f>
        <v/>
      </c>
      <c r="J574" s="11" t="str">
        <f>IF(MONTH(Deník!$C574)=J$2,IF(AND(Deník!$R574&gt;=0,Deník!$R574&lt;=1),"BE",Deník!$R574),"")</f>
        <v/>
      </c>
      <c r="K574" s="11" t="str">
        <f>IF(MONTH(Deník!$C574)=K$2,IF(AND(Deník!$R574&gt;=0,Deník!$R574&lt;=1),"BE",Deník!$R574),"")</f>
        <v/>
      </c>
      <c r="L574" s="11" t="str">
        <f>IF(MONTH(Deník!$C574)=L$2,IF(AND(Deník!$R574&gt;=0,Deník!$R574&lt;=1),"BE",Deník!$R574),"")</f>
        <v/>
      </c>
      <c r="M574" s="11" t="str">
        <f>IF(MONTH(Deník!$C574)=M$2,IF(AND(Deník!$R574&gt;=0,Deník!$R574&lt;=1),"BE",Deník!$R574),"")</f>
        <v/>
      </c>
      <c r="N574" s="11" t="str">
        <f>IF(MONTH(Deník!$C574)=N$2,IF(AND(Deník!$R574&gt;=0,Deník!$R574&lt;=1),"BE",Deník!$R574),"")</f>
        <v/>
      </c>
      <c r="O574" s="11" t="str">
        <f>IF(MONTH(Deník!$C574)=O$2,IF(AND(Deník!$R574&gt;=0,Deník!$R574&lt;=1),"BE",Deník!$R574),"")</f>
        <v/>
      </c>
      <c r="P574" s="11" t="str">
        <f>IF(MONTH(Deník!$C574)=P$2,IF(AND(Deník!$R574&gt;=0,Deník!$R574&lt;=1),"BE",Deník!$R574),"")</f>
        <v/>
      </c>
      <c r="Q574" s="11" t="str">
        <f>IF(MONTH(Deník!$C574)=Q$2,IF(AND(Deník!$R574&gt;=0,Deník!$R574&lt;=1),"BE",Deník!$R574),"")</f>
        <v/>
      </c>
      <c r="R574" s="11" t="str">
        <f>IF(MONTH(Deník!$C574)=R$2,IF(AND(Deník!$R574&gt;=0,Deník!$R574&lt;=1),"BE",Deník!$R574),"")</f>
        <v/>
      </c>
      <c r="S574" s="57" t="str">
        <f>IF(MONTH(Deník!$C574)=S$2,IF(AND(Deník!$R574&gt;=0,Deník!$R574&lt;=1),"BE",Deník!$R574),"")</f>
        <v/>
      </c>
      <c r="U574" s="12"/>
      <c r="V574" s="12"/>
      <c r="X574" s="600" t="str">
        <f>IF(Deník!$R574&lt;&gt;"",IF(Deník!$B574=Statistika!$F$63,IF(AND(Deník!$R574&gt;=0,Deník!$R574&lt;=1),"BE",Deník!$R574),""),"")</f>
        <v/>
      </c>
      <c r="Y574" s="13" t="str">
        <f>IF(Deník!$R574&lt;&gt;"",IF(Deník!$B574=Statistika!$F$64,IF(AND(Deník!$R574&gt;=0,Deník!$R574&lt;=1),"BE",Deník!$R574),""),"")</f>
        <v/>
      </c>
      <c r="Z574" s="13" t="str">
        <f>IF(Deník!$R574&lt;&gt;"",IF(Deník!$B574=Statistika!$F$65,IF(AND(Deník!$R574&gt;=0,Deník!$R574&lt;=1),"BE",Deník!$R574),""),"")</f>
        <v/>
      </c>
      <c r="AA574" s="13" t="str">
        <f>IF(Deník!$R574&lt;&gt;"",IF(Deník!$B574=Statistika!$F$66,IF(AND(Deník!$R574&gt;=0,Deník!$R574&lt;=1),"BE",Deník!$R574),""),"")</f>
        <v/>
      </c>
      <c r="AB574" s="13" t="str">
        <f>IF(Deník!$R574&lt;&gt;"",IF(Deník!$B574=Statistika!$F$67,IF(AND(Deník!$R574&gt;=0,Deník!$R574&lt;=1),"BE",Deník!$R574),""),"")</f>
        <v/>
      </c>
      <c r="AC574" s="13" t="str">
        <f>IF(Deník!$R574&lt;&gt;"",IF(Deník!$B574=Statistika!$F$68,IF(AND(Deník!$R574&gt;=0,Deník!$R574&lt;=1),"BE",Deník!$R574),""),"")</f>
        <v/>
      </c>
      <c r="AD574" s="13" t="str">
        <f>IF(Deník!$R574&lt;&gt;"",IF(Deník!$B574=Statistika!$F$69,IF(AND(Deník!$R574&gt;=0,Deník!$R574&lt;=1),"BE",Deník!$R574),""),"")</f>
        <v/>
      </c>
      <c r="AE574" s="601" t="str">
        <f>IF(Deník!$R574&lt;&gt;"",IF(Deník!$B574=Statistika!$F$70,IF(AND(Deník!$R574&gt;=0,Deník!$R574&lt;=1),"BE",Deník!$R574),""),"")</f>
        <v/>
      </c>
      <c r="AF574" s="90"/>
      <c r="AG574" s="63" t="str">
        <f>IF(Deník!$R574&lt;&gt;"",IF(Deník!$J574="L",IF(AND(Deník!$R574&gt;=0,Deník!$R574&lt;=1),"BE",Deník!$R574),""),"")</f>
        <v/>
      </c>
      <c r="AH574" s="13" t="str">
        <f>IF(Deník!$R574&lt;&gt;"",IF(Deník!$J574="S",IF(AND(Deník!$R574&gt;=0,Deník!$R574&lt;=1),"BE",Deník!$R574),""),"")</f>
        <v/>
      </c>
      <c r="AI574" s="95"/>
      <c r="AJ574" s="71" t="str">
        <f>IF(Deník!N575&lt;&gt;"",Deník!N575*-1,"")</f>
        <v/>
      </c>
      <c r="AK574" s="88"/>
      <c r="AL574" s="63" t="str">
        <f>IF(WEEKDAY(Deník!$C574,2)=1,IF(AND(Deník!$R574&gt;=0,Deník!$R574&lt;=1),"BE",Deník!$R574),"")</f>
        <v/>
      </c>
      <c r="AM574" s="13" t="str">
        <f>IF(WEEKDAY(Deník!$C574,2)=2,IF(AND(Deník!$R574&gt;=0,Deník!$R574&lt;=1),"BE",Deník!$R574),"")</f>
        <v/>
      </c>
      <c r="AN574" s="13" t="str">
        <f>IF(WEEKDAY(Deník!$C574,2)=3,IF(AND(Deník!$R574&gt;=0,Deník!$R574&lt;=1),"BE",Deník!$R574),"")</f>
        <v/>
      </c>
      <c r="AO574" s="13" t="str">
        <f>IF(WEEKDAY(Deník!$C574,2)=4,IF(AND(Deník!$R574&gt;=0,Deník!$R574&lt;=1),"BE",Deník!$R574),"")</f>
        <v/>
      </c>
      <c r="AP574" s="60" t="str">
        <f>IF(WEEKDAY(Deník!$C574,2)=5,IF(AND(Deník!$R574&gt;=0,Deník!$R574&lt;=1),"BE",Deník!$R574),"")</f>
        <v/>
      </c>
      <c r="AQ574" s="99"/>
      <c r="AR574" s="100">
        <f>Deník!D574</f>
        <v>0</v>
      </c>
      <c r="AS574" s="63" t="str">
        <f>IF(Deník!$D574&lt;&gt;"",IF(AND(Deník!$D574&gt;=AS$2,Deník!$D574&lt;=AS$3),IF(AND(Deník!$R574&gt;=0,Deník!$R574&lt;=1),"BE",Deník!$R574),""),"")</f>
        <v/>
      </c>
      <c r="AT574" s="63" t="str">
        <f>IF(Deník!$D574&lt;&gt;"",IF(AND(Deník!$D574&gt;=AT$2,Deník!$D574&lt;=AT$3),IF(AND(Deník!$R574&gt;=0,Deník!$R574&lt;=1),"BE",Deník!$R574),""),"")</f>
        <v/>
      </c>
      <c r="AU574" s="63" t="str">
        <f>IF(Deník!$D574&lt;&gt;"",IF(AND(Deník!$D574&gt;=AU$2,Deník!$D574&lt;=AU$3),IF(AND(Deník!$R574&gt;=0,Deník!$R574&lt;=1),"BE",Deník!$R574),""),"")</f>
        <v/>
      </c>
      <c r="AV574" s="63" t="str">
        <f>IF(Deník!$D574&lt;&gt;"",IF(AND(Deník!$D574&gt;=AV$2,Deník!$D574&lt;=AV$3),IF(AND(Deník!$R574&gt;=0,Deník!$R574&lt;=1),"BE",Deník!$R574),""),"")</f>
        <v/>
      </c>
      <c r="AW574" s="63" t="str">
        <f>IF(Deník!$D574&lt;&gt;"",IF(AND(Deník!$D574&gt;=AW$2,Deník!$D574&lt;=AW$3),IF(AND(Deník!$R574&gt;=0,Deník!$R574&lt;=1),"BE",Deník!$R574),""),"")</f>
        <v/>
      </c>
      <c r="AX574" s="63" t="str">
        <f>IF(Deník!$D574&lt;&gt;"",IF(AND(Deník!$D574&gt;=AX$2,Deník!$D574&lt;=AX$3),IF(AND(Deník!$R574&gt;=0,Deník!$R574&lt;=1),"BE",Deník!$R574),""),"")</f>
        <v/>
      </c>
      <c r="AY574" s="63" t="str">
        <f>IF(Deník!$D574&lt;&gt;"",IF(AND(Deník!$D574&gt;=AY$2,Deník!$D574&lt;=AY$3),IF(AND(Deník!$R574&gt;=0,Deník!$R574&lt;=1),"BE",Deník!$R574),""),"")</f>
        <v/>
      </c>
      <c r="AZ574" s="63" t="str">
        <f>IF(Deník!$D574&lt;&gt;"",IF(AND(Deník!$D574&gt;=AZ$2,Deník!$D574&lt;=AZ$3),IF(AND(Deník!$R574&gt;=0,Deník!$R574&lt;=1),"BE",Deník!$R574),""),"")</f>
        <v/>
      </c>
      <c r="BA574" s="63" t="str">
        <f>IF(Deník!$D574&lt;&gt;"",IF(AND(Deník!$D574&gt;=BA$2,Deník!$D574&lt;=BA$3),IF(AND(Deník!$R574&gt;=0,Deník!$R574&lt;=1),"BE",Deník!$R574),""),"")</f>
        <v/>
      </c>
      <c r="BB574" s="63" t="str">
        <f>IF(Deník!$D574&lt;&gt;"",IF(AND(Deník!$D574&gt;=BB$2,Deník!$D574&lt;=BB$3),IF(AND(Deník!$R574&gt;=0,Deník!$R574&lt;=1),"BE",Deník!$R574),""),"")</f>
        <v/>
      </c>
      <c r="BC574" s="71" t="str">
        <f>IF(Deník!$D574&lt;&gt;"",IF(AND(Deník!$D574&gt;=BC$2,Deník!$D574&lt;=BC$3),IF(AND(Deník!$R574&gt;=0,Deník!$R574&lt;=1),"BE",Deník!$R574),""),"")</f>
        <v/>
      </c>
      <c r="BD574" s="20" t="str">
        <f>IF(Deník!$J575="S",(Deník!$M575-Deník!$K575),IF(Deník!$J575="L",(Deník!$K575-Deník!$M575),""))</f>
        <v/>
      </c>
      <c r="BE574" s="20" t="str">
        <f>IF(Deník!$J575="S",(Deník!$K575-Deník!$O575),IF(Deník!$J575="L",(Deník!$O575-Deník!$K575),""))</f>
        <v/>
      </c>
      <c r="BF574" s="20" t="str">
        <f>IF(Deník!$J575="S",(Deník!$K575-Deník!$L575),IF(Deník!$J575="L",(Deník!$L575-Deník!$K575),""))</f>
        <v/>
      </c>
      <c r="BG574" s="20" t="str">
        <f>IF(Deník!$J575="S",(Deník!$K575-Deník!$S575),IF(Deník!$J575="L",(Deník!$S575-Deník!$K575),""))</f>
        <v/>
      </c>
      <c r="BH574" s="20" t="str">
        <f>IF(Deník!$J575="S",(Deník!$K575-Deník!$U575),IF(Deník!$J575="L",(Deník!$U575-Deník!$K575),""))</f>
        <v/>
      </c>
      <c r="BI574" s="20" t="str">
        <f>IF(Deník!$R574&gt;1,Deník!$R574,"")</f>
        <v/>
      </c>
      <c r="BJ574" s="20" t="str">
        <f>IF(Deník!$R574&lt;0,Deník!$R574,"")</f>
        <v/>
      </c>
      <c r="BK574" s="17"/>
      <c r="BM574" s="233" t="str">
        <f>IF(Deník!$R574&lt;&gt;"",IF(Deník!$Y574=Statistika!$F$78,IF(AND(Deník!$R574&gt;=0,Deník!$R574&lt;=1),"BE",Deník!$R574),""),"")</f>
        <v/>
      </c>
      <c r="BN574" s="233" t="str">
        <f>IF(Deník!$R574&lt;&gt;"",IF(Deník!$Y574=Statistika!$F$79,IF(AND(Deník!$R574&gt;=0,Deník!$R574&lt;=1),"BE",Deník!$R574),""),"")</f>
        <v/>
      </c>
      <c r="BO574" s="233" t="str">
        <f>IF(Deník!$R574&lt;&gt;"",IF(Deník!$Y574=Statistika!$F$80,IF(AND(Deník!$R574&gt;=0,Deník!$R574&lt;=1),"BE",Deník!$R574),""),"")</f>
        <v/>
      </c>
      <c r="BP574" s="233" t="str">
        <f>IF(Deník!$R574&lt;&gt;"",IF(Deník!$Y574=Statistika!$F$81,IF(AND(Deník!$R574&gt;=0,Deník!$R574&lt;=1),"BE",Deník!$R574),""),"")</f>
        <v/>
      </c>
      <c r="BQ574" s="233" t="str">
        <f>IF(Deník!$R574&lt;&gt;"",IF(Deník!$Y574=Statistika!$F$82,IF(AND(Deník!$R574&gt;=0,Deník!$R574&lt;=1),"BE",Deník!$R574),""),"")</f>
        <v/>
      </c>
      <c r="BR574" s="233" t="str">
        <f>IF(Deník!$R574&lt;&gt;"",IF(Deník!$Y574=Statistika!$F$83,IF(AND(Deník!$R574&gt;=0,Deník!$R574&lt;=1),"BE",Deník!$R574),""),"")</f>
        <v/>
      </c>
      <c r="BS574" s="233" t="str">
        <f>IF(Deník!$R574&lt;&gt;"",IF(Deník!$Y574=Statistika!$F$84,IF(AND(Deník!$R574&gt;=0,Deník!$R574&lt;=1),"BE",Deník!$R574),""),"")</f>
        <v/>
      </c>
      <c r="BT574" s="233" t="str">
        <f>IF(Deník!$R574&lt;&gt;"",IF(Deník!$Y574=Statistika!$F$85,IF(AND(Deník!$R574&gt;=0,Deník!$R574&lt;=1),"BE",Deník!$R574),""),"")</f>
        <v/>
      </c>
      <c r="BU574" s="233" t="str">
        <f>IF(Deník!$R574&lt;&gt;"",IF(Deník!$Y574=Statistika!$F$86,IF(AND(Deník!$R574&gt;=0,Deník!$R574&lt;=1),"BE",Deník!$R574),""),"")</f>
        <v/>
      </c>
      <c r="BV574" s="233" t="str">
        <f>IF(Deník!$R574&lt;&gt;"",IF(Deník!$Y574=Statistika!$F$87,IF(AND(Deník!$R574&gt;=0,Deník!$R574&lt;=1),"BE",Deník!$R574),""),"")</f>
        <v/>
      </c>
      <c r="BW574" s="233" t="str">
        <f>IF(Deník!$R574&lt;&gt;"",IF(Deník!$Y574=Statistika!$F$88,IF(AND(Deník!$R574&gt;=0,Deník!$R574&lt;=1),"BE",Deník!$R574),""),"")</f>
        <v/>
      </c>
      <c r="BX574" s="233" t="str">
        <f>IF(Deník!$R574&lt;&gt;"",IF(Deník!$Y574=Statistika!$F$89,IF(AND(Deník!$R574&gt;=0,Deník!$R574&lt;=1),"BE",Deník!$R574),""),"")</f>
        <v/>
      </c>
      <c r="BY574" s="233" t="str">
        <f>IF(Deník!$R574&lt;&gt;"",IF(Deník!$Y574=Statistika!$F$90,IF(AND(Deník!$R574&gt;=0,Deník!$R574&lt;=1),"BE",Deník!$R574),""),"")</f>
        <v/>
      </c>
      <c r="BZ574" s="233" t="str">
        <f>IF(Deník!$R574&lt;&gt;"",IF(Deník!$Y574=Statistika!$F$91,IF(AND(Deník!$R574&gt;=0,Deník!$R574&lt;=1),"BE",Deník!$R574),""),"")</f>
        <v/>
      </c>
      <c r="CA574" s="233"/>
      <c r="CB574" s="233" t="str">
        <f>IF(Deník!$R574&lt;&gt;"",IF(Deník!$AB574="SL",IF(AND(Deník!$R574&gt;=0,Deník!$R574&lt;=1),"BE",Deník!$R574),""),"")</f>
        <v/>
      </c>
      <c r="CC574" s="233" t="str">
        <f>IF(Deník!$R574&lt;&gt;"",IF(Deník!$AB574="BE10",IF(AND(Deník!$R574&gt;=0,Deník!$R574&lt;=1),"BE",Deník!$R574),""),"")</f>
        <v/>
      </c>
      <c r="CD574" s="233" t="str">
        <f>IF(Deník!$R574&lt;&gt;"",IF(Deník!$AB574="BE15",IF(AND(Deník!$R574&gt;=0,Deník!$R574&lt;=1),"BE",Deník!$R574),""),"")</f>
        <v/>
      </c>
      <c r="CE574" s="233" t="str">
        <f>IF(Deník!$R574&lt;&gt;"",IF(Deník!$AB574="BE20",IF(AND(Deník!$R574&gt;=0,Deník!$R574&lt;=1),"BE",Deník!$R574),""),"")</f>
        <v/>
      </c>
      <c r="CF574" s="233" t="str">
        <f>IF(Deník!$R574&lt;&gt;"",IF(Deník!$AB574="TP1",IF(AND(Deník!$R574&gt;=0,Deník!$R574&lt;=1),"BE",Deník!$R574),""),"")</f>
        <v/>
      </c>
      <c r="CG574" s="233" t="str">
        <f>IF(Deník!$R574&lt;&gt;"",IF(Deník!$AB574="TP2",IF(AND(Deník!$R574&gt;=0,Deník!$R574&lt;=1),"BE",Deník!$R574),""),"")</f>
        <v/>
      </c>
      <c r="CH574" s="233" t="str">
        <f>IF(Deník!$R574&lt;&gt;"",IF(Deník!$AB574="TP3",IF(AND(Deník!$R574&gt;=0,Deník!$R574&lt;=1),"BE",Deník!$R574),""),"")</f>
        <v/>
      </c>
      <c r="CI574" s="233" t="str">
        <f>IF(Deník!$R574&lt;&gt;"",IF(Deník!$AB574="Trailing SL",IF(AND(Deník!$R574&gt;=0,Deník!$R574&lt;=1),"BE",Deník!$R574),""),"")</f>
        <v/>
      </c>
      <c r="CJ574" s="233" t="str">
        <f>IF(Deník!$R574&lt;&gt;"",IF(Deník!$AB574="Manual",IF(AND(Deník!$R574&gt;=0,Deník!$R574&lt;=1),"BE",Deník!$R574),""),"")</f>
        <v/>
      </c>
      <c r="CK574" s="233"/>
      <c r="CL574" s="233" t="str">
        <f>IF(Deník!$R574&lt;0,IF(Deník!$AC574=Statistika!$F$117,Deník!$R574,""),"")</f>
        <v/>
      </c>
      <c r="CM574" s="233" t="str">
        <f>IF(Deník!$R574&lt;0,IF(Deník!$AC574=Statistika!$F$118,Deník!$R574,""),"")</f>
        <v/>
      </c>
      <c r="CN574" s="233" t="str">
        <f>IF(Deník!$R574&lt;0,IF(Deník!$AC574=Statistika!$F$119,Deník!$R574,""),"")</f>
        <v/>
      </c>
      <c r="CO574" s="233" t="str">
        <f>IF(Deník!$R574&lt;0,IF(Deník!$AC574=Statistika!$F$120,Deník!$R574,""),"")</f>
        <v/>
      </c>
      <c r="CP574" s="233" t="str">
        <f>IF(Deník!$R574&lt;0,IF(Deník!$AC574=Statistika!$F$121,Deník!$R574,""),"")</f>
        <v/>
      </c>
      <c r="CQ574" s="233" t="str">
        <f>IF(Deník!$R574&lt;0,IF(Deník!$AC574=Statistika!$F$122,Deník!$R574,""),"")</f>
        <v/>
      </c>
      <c r="CR574" s="233" t="str">
        <f>IF(Deník!$R574&lt;0,IF(Deník!$AC574=Statistika!$F$123,Deník!$R574,""),"")</f>
        <v/>
      </c>
      <c r="CS574" s="233" t="str">
        <f>IF(Deník!$R574&lt;0,IF(Deník!$AC574=Statistika!$F$124,Deník!$R574,""),"")</f>
        <v/>
      </c>
      <c r="CT574" s="233" t="str">
        <f>IF(Deník!$R574&lt;0,IF(Deník!$AC574=Statistika!$F$125,Deník!$R574,""),"")</f>
        <v/>
      </c>
      <c r="CU574" s="233"/>
      <c r="CV574" s="233" t="str">
        <f>IF(Deník!$R574&lt;0,IF(Deník!$AD574=$CV$2,Deník!$R574,""),"")</f>
        <v/>
      </c>
      <c r="CW574" s="233" t="str">
        <f>IF(Deník!$R574&lt;0,IF(Deník!$AD574=$CW$2,Deník!$R574,""),"")</f>
        <v/>
      </c>
      <c r="CX574" s="233" t="str">
        <f>IF(Deník!$R574&lt;0,IF(Deník!$AD574=$CX$2,Deník!$R574,""),"")</f>
        <v/>
      </c>
      <c r="CY574" s="233" t="str">
        <f>IF(Deník!$R574&lt;0,IF(Deník!$AD574=$CY$2,Deník!$R574,""),"")</f>
        <v/>
      </c>
      <c r="CZ574" s="233" t="str">
        <f>IF(Deník!$R574&lt;0,IF(Deník!$AD574=$CZ$2,Deník!$R574,""),"")</f>
        <v/>
      </c>
      <c r="DL574" s="221">
        <f t="shared" si="22"/>
        <v>93847.029999999984</v>
      </c>
      <c r="DM574" s="220">
        <f t="shared" si="21"/>
        <v>-6.1529700000000132E-2</v>
      </c>
      <c r="DO574" s="50">
        <f>Deník!W575</f>
        <v>0</v>
      </c>
      <c r="DP574" s="102" t="str">
        <f>IF(AND(Deník!W575&gt;0),1,"")</f>
        <v/>
      </c>
      <c r="DQ574" s="102">
        <f>IF(AND(Deník!W575&lt;=0),1,"")</f>
        <v>1</v>
      </c>
      <c r="DR574" s="227"/>
      <c r="DS574" s="228"/>
      <c r="DT574" s="85"/>
      <c r="DU574" s="54">
        <f>IF(MONTH(Deník!$C574)=DU$2,Deník!$W574,"")</f>
        <v>0</v>
      </c>
      <c r="DV574" s="222" t="str">
        <f>IF(MONTH(Deník!$C574)=DV$2,Deník!$W574,"")</f>
        <v/>
      </c>
      <c r="DW574" s="222" t="str">
        <f>IF(MONTH(Deník!$C574)=DW$2,Deník!$W574,"")</f>
        <v/>
      </c>
      <c r="DX574" s="222" t="str">
        <f>IF(MONTH(Deník!$C574)=DX$2,Deník!$W574,"")</f>
        <v/>
      </c>
      <c r="DY574" s="222" t="str">
        <f>IF(MONTH(Deník!$C574)=DY$2,Deník!$W574,"")</f>
        <v/>
      </c>
      <c r="DZ574" s="222" t="str">
        <f>IF(MONTH(Deník!$C574)=DZ$2,Deník!$W574,"")</f>
        <v/>
      </c>
      <c r="EA574" s="222" t="str">
        <f>IF(MONTH(Deník!$C574)=EA$2,Deník!$W574,"")</f>
        <v/>
      </c>
      <c r="EB574" s="222" t="str">
        <f>IF(MONTH(Deník!$C574)=EB$2,Deník!$W574,"")</f>
        <v/>
      </c>
      <c r="EC574" s="222" t="str">
        <f>IF(MONTH(Deník!$C574)=EC$2,Deník!$W574,"")</f>
        <v/>
      </c>
      <c r="ED574" s="222" t="str">
        <f>IF(MONTH(Deník!$C574)=ED$2,Deník!$W574,"")</f>
        <v/>
      </c>
      <c r="EE574" s="222" t="str">
        <f>IF(MONTH(Deník!$C574)=EE$2,Deník!$W574,"")</f>
        <v/>
      </c>
      <c r="EF574" s="222" t="str">
        <f>IF(MONTH(Deník!$C574)=EF$2,Deník!$W574,"")</f>
        <v/>
      </c>
      <c r="EI574" s="600" t="str">
        <f>IF(Deník!$W574&lt;&gt;"",IF(Deník!$B574=Statistika!$F$63,Deník!$W574,""),"")</f>
        <v/>
      </c>
      <c r="EJ574" s="13" t="str">
        <f>IF(Deník!$W574&lt;&gt;"",IF(Deník!$B574=Statistika!$F$64,Deník!$W574,""),"")</f>
        <v/>
      </c>
      <c r="EK574" s="13" t="str">
        <f>IF(Deník!$W574&lt;&gt;"",IF(Deník!$B574=Statistika!$F$65,Deník!$W574,""),"")</f>
        <v/>
      </c>
      <c r="EL574" s="13" t="str">
        <f>IF(Deník!$W574&lt;&gt;"",IF(Deník!$B574=Statistika!$F$66,Deník!$W574,""),"")</f>
        <v/>
      </c>
      <c r="EM574" s="13" t="str">
        <f>IF(Deník!$W574&lt;&gt;"",IF(Deník!$B574=Statistika!$F$67,Deník!$W574,""),"")</f>
        <v/>
      </c>
      <c r="EN574" s="13" t="str">
        <f>IF(Deník!$W574&lt;&gt;"",IF(Deník!$B574=Statistika!$F$68,Deník!$W574,""),"")</f>
        <v/>
      </c>
      <c r="EO574" s="13" t="str">
        <f>IF(Deník!$W574&lt;&gt;"",IF(Deník!$B574=Statistika!$F$69,Deník!$W574,""),"")</f>
        <v/>
      </c>
      <c r="EP574" s="601" t="str">
        <f>IF(Deník!$W574&lt;&gt;"",IF(Deník!$B574=Statistika!$F$70,Deník!$W574,""),"")</f>
        <v/>
      </c>
      <c r="EQ574" s="90"/>
      <c r="ER574" s="63" t="str">
        <f>IF(Deník!$W574&lt;&gt;"",IF(Deník!$J574="L",Deník!$W574,""),"")</f>
        <v/>
      </c>
      <c r="ES574" s="13" t="str">
        <f>IF(Deník!$W574&lt;&gt;"",IF(Deník!$J574="S",Deník!$W574,""),"")</f>
        <v/>
      </c>
      <c r="ET574" s="95"/>
      <c r="EU574" s="88"/>
      <c r="EV574" s="63" t="str">
        <f>IF(WEEKDAY(Deník!$C574,2)=1,Deník!$W574,"")</f>
        <v/>
      </c>
      <c r="EW574" s="13" t="str">
        <f>IF(WEEKDAY(Deník!$C574,2)=2,Deník!$W574,"")</f>
        <v/>
      </c>
      <c r="EX574" s="13" t="str">
        <f>IF(WEEKDAY(Deník!$C574,2)=3,Deník!$W574,"")</f>
        <v/>
      </c>
      <c r="EY574" s="13" t="str">
        <f>IF(WEEKDAY(Deník!$C574,2)=4,Deník!$W574,"")</f>
        <v/>
      </c>
      <c r="EZ574" s="60" t="str">
        <f>IF(WEEKDAY(Deník!$C574,2)=5,Deník!$W574,"")</f>
        <v/>
      </c>
      <c r="FA574" s="99"/>
      <c r="FB574" s="100">
        <f>Deník!D574</f>
        <v>0</v>
      </c>
      <c r="FC574" s="63">
        <f>IF($FB574&lt;&gt;"",IF(AND($FB574&gt;=FC$2,$FB574&lt;=FC$3),Deník!$W574,""))</f>
        <v>0</v>
      </c>
      <c r="FD574" s="63" t="str">
        <f>IF($FB574&lt;&gt;"",IF(AND($FB574&gt;=FD$2,$FB574&lt;=FD$3),Deník!$W574,""))</f>
        <v/>
      </c>
      <c r="FE574" s="63" t="str">
        <f>IF($FB574&lt;&gt;"",IF(AND($FB574&gt;=FE$2,$FB574&lt;=FE$3),Deník!$W574,""))</f>
        <v/>
      </c>
      <c r="FF574" s="63" t="str">
        <f>IF($FB574&lt;&gt;"",IF(AND($FB574&gt;=FF$2,$FB574&lt;=FF$3),Deník!$W574,""))</f>
        <v/>
      </c>
      <c r="FG574" s="63" t="str">
        <f>IF($FB574&lt;&gt;"",IF(AND($FB574&gt;=FG$2,$FB574&lt;=FG$3),Deník!$W574,""))</f>
        <v/>
      </c>
      <c r="FH574" s="63" t="str">
        <f>IF($FB574&lt;&gt;"",IF(AND($FB574&gt;=FH$2,$FB574&lt;=FH$3),Deník!$W574,""))</f>
        <v/>
      </c>
      <c r="FI574" s="63" t="str">
        <f>IF($FB574&lt;&gt;"",IF(AND($FB574&gt;=FI$2,$FB574&lt;=FI$3),Deník!$W574,""))</f>
        <v/>
      </c>
      <c r="FJ574" s="63" t="str">
        <f>IF($FB574&lt;&gt;"",IF(AND($FB574&gt;=FJ$2,$FB574&lt;=FJ$3),Deník!$W574,""))</f>
        <v/>
      </c>
      <c r="FK574" s="63" t="str">
        <f>IF($FB574&lt;&gt;"",IF(AND($FB574&gt;=FK$2,$FB574&lt;=FK$3),Deník!$W574,""))</f>
        <v/>
      </c>
      <c r="FL574" s="63" t="str">
        <f>IF($FB574&lt;&gt;"",IF(AND($FB574&gt;=FL$2,$FB574&lt;=FL$3),Deník!$W574,""))</f>
        <v/>
      </c>
      <c r="FM574" s="63" t="str">
        <f>IF($FB574&lt;&gt;"",IF(AND($FB574&gt;=FM$2,$FB574&lt;=FM$3),Deník!$W574,""))</f>
        <v/>
      </c>
      <c r="FN574" s="13"/>
      <c r="FO574" s="20" t="str">
        <f>IF(Deník!$W574&gt;1,Deník!$W574,"")</f>
        <v/>
      </c>
      <c r="FP574" s="20" t="str">
        <f>IF(Deník!$W574&lt;0,Deník!$W574,"")</f>
        <v/>
      </c>
      <c r="FQ574" s="17"/>
      <c r="FS574" s="233"/>
      <c r="FT574" s="233" t="str">
        <f>IF(Deník!$W574&lt;&gt;"",IF(Deník!$Y574=Statistika!$F$78,Deník!$W574,""),"")</f>
        <v/>
      </c>
      <c r="FU574" s="233" t="str">
        <f>IF(Deník!$W574&lt;&gt;"",IF(Deník!$Y574=Statistika!$F$79,Deník!$W574,""),"")</f>
        <v/>
      </c>
      <c r="FV574" s="233" t="str">
        <f>IF(Deník!$W574&lt;&gt;"",IF(Deník!$Y574=Statistika!$F$80,Deník!$W574,""),"")</f>
        <v/>
      </c>
      <c r="FW574" s="233" t="str">
        <f>IF(Deník!$W574&lt;&gt;"",IF(Deník!$Y574=Statistika!$F$81,Deník!$W574,""),"")</f>
        <v/>
      </c>
      <c r="FX574" s="233" t="str">
        <f>IF(Deník!$W574&lt;&gt;"",IF(Deník!$Y574=Statistika!$F$82,Deník!$W574,""),"")</f>
        <v/>
      </c>
      <c r="FY574" s="233" t="str">
        <f>IF(Deník!$W574&lt;&gt;"",IF(Deník!$Y574=Statistika!$F$83,Deník!$W574,""),"")</f>
        <v/>
      </c>
      <c r="FZ574" s="233" t="str">
        <f>IF(Deník!$W574&lt;&gt;"",IF(Deník!$Y574=Statistika!$F$84,Deník!$W574,""),"")</f>
        <v/>
      </c>
      <c r="GA574" s="233" t="str">
        <f>IF(Deník!$W574&lt;&gt;"",IF(Deník!$Y574=Statistika!$F$85,Deník!$W574,""),"")</f>
        <v/>
      </c>
      <c r="GB574" s="233" t="str">
        <f>IF(Deník!$W574&lt;&gt;"",IF(Deník!$Y574=Statistika!$F$86,Deník!$W574,""),"")</f>
        <v/>
      </c>
      <c r="GC574" s="233" t="str">
        <f>IF(Deník!$W574&lt;&gt;"",IF(Deník!$Y574=Statistika!$F$87,Deník!$W574,""),"")</f>
        <v/>
      </c>
      <c r="GD574" s="233" t="str">
        <f>IF(Deník!$W574&lt;&gt;"",IF(Deník!$Y574=Statistika!$F$88,Deník!$W574,""),"")</f>
        <v/>
      </c>
      <c r="GE574" s="233" t="str">
        <f>IF(Deník!$W574&lt;&gt;"",IF(Deník!$Y574=Statistika!$F$89,Deník!$W574,""),"")</f>
        <v/>
      </c>
      <c r="GF574" s="233" t="str">
        <f>IF(Deník!$W574&lt;&gt;"",IF(Deník!$Y574=Statistika!$F$90,Deník!$W574,""),"")</f>
        <v/>
      </c>
      <c r="GG574" s="233" t="str">
        <f>IF(Deník!$W574&lt;&gt;"",IF(Deník!$Y574=Statistika!$F$91,Deník!$W574,""),"")</f>
        <v/>
      </c>
      <c r="GH574" s="233"/>
      <c r="GI574" s="233" t="str">
        <f>IF(Deník!$W574&lt;&gt;"",IF(Deník!$AB574=Statistika!$L$100,Deník!$W574,""),"")</f>
        <v/>
      </c>
      <c r="GJ574" s="233" t="str">
        <f>IF(Deník!$W574&lt;&gt;"",IF(Deník!$AB574=Statistika!$L$101,Deník!$W574,""),"")</f>
        <v/>
      </c>
      <c r="GK574" s="233" t="str">
        <f>IF(Deník!$W574&lt;&gt;"",IF(Deník!$AB574=Statistika!$L$102,Deník!$W574,""),"")</f>
        <v/>
      </c>
      <c r="GL574" s="233" t="str">
        <f>IF(Deník!$W574&lt;&gt;"",IF(Deník!$AB574=Statistika!$L$103,Deník!$W574,""),"")</f>
        <v/>
      </c>
      <c r="GM574" s="233" t="str">
        <f>IF(Deník!$W574&lt;&gt;"",IF(Deník!$AB574=Statistika!$L$104,Deník!$W574,""),"")</f>
        <v/>
      </c>
      <c r="GN574" s="233" t="str">
        <f>IF(Deník!$W574&lt;&gt;"",IF(Deník!$AB574=Statistika!$L$105,Deník!$W574,""),"")</f>
        <v/>
      </c>
      <c r="GO574" s="233" t="str">
        <f>IF(Deník!$W574&lt;&gt;"",IF(Deník!$AB574=Statistika!$L$106,Deník!$W574,""),"")</f>
        <v/>
      </c>
      <c r="GP574" s="233" t="str">
        <f>IF(Deník!$W574&lt;&gt;"",IF(Deník!$AB574=Statistika!$L$107,Deník!$W574,""),"")</f>
        <v/>
      </c>
      <c r="GQ574" s="233" t="str">
        <f>IF(Deník!$W574&lt;&gt;"",IF(Deník!$AB574=Statistika!$L$108,Deník!$W574,""),"")</f>
        <v/>
      </c>
      <c r="GS574" s="233" t="str">
        <f>IF(Deník!$W574&lt;0,IF(Deník!$AC574=Statistika!$F$117,Deník!$W574,""),"")</f>
        <v/>
      </c>
      <c r="GT574" s="233" t="str">
        <f>IF(Deník!$W574&lt;0,IF(Deník!$AC574=Statistika!$F$118,Deník!$W574,""),"")</f>
        <v/>
      </c>
      <c r="GU574" s="233" t="str">
        <f>IF(Deník!$W574&lt;0,IF(Deník!$AC574=Statistika!$F$119,Deník!$W574,""),"")</f>
        <v/>
      </c>
      <c r="GV574" s="233" t="str">
        <f>IF(Deník!$W574&lt;0,IF(Deník!$AC574=Statistika!$F$120,Deník!$W574,""),"")</f>
        <v/>
      </c>
      <c r="GW574" s="233" t="str">
        <f>IF(Deník!$W574&lt;0,IF(Deník!$AC574=Statistika!$F$121,Deník!$W574,""),"")</f>
        <v/>
      </c>
      <c r="GX574" s="233" t="str">
        <f>IF(Deník!$W574&lt;0,IF(Deník!$AC574=Statistika!$F$122,Deník!$W574,""),"")</f>
        <v/>
      </c>
      <c r="GY574" s="233" t="str">
        <f>IF(Deník!$W574&lt;0,IF(Deník!$AC574=Statistika!$F$123,Deník!$W574,""),"")</f>
        <v/>
      </c>
      <c r="GZ574" s="233" t="str">
        <f>IF(Deník!$W574&lt;0,IF(Deník!$AC574=Statistika!$F$124,Deník!$W574,""),"")</f>
        <v/>
      </c>
      <c r="HA574" s="233" t="str">
        <f>IF(Deník!$W574&lt;0,IF(Deník!$AC574=Statistika!$F$125,Deník!$W574,""),"")</f>
        <v/>
      </c>
      <c r="HC574" s="233" t="str">
        <f>IF(Deník!$W574&lt;0,IF(Deník!$AD574=Statistika!$F$133,Deník!$W574,""),"")</f>
        <v/>
      </c>
      <c r="HD574" s="233" t="str">
        <f>IF(Deník!$W574&lt;0,IF(Deník!$AD574=Statistika!$F$134,Deník!$W574,""),"")</f>
        <v/>
      </c>
      <c r="HE574" s="233" t="str">
        <f>IF(Deník!$W574&lt;0,IF(Deník!$AD574=Statistika!$F$135,Deník!$W574,""),"")</f>
        <v/>
      </c>
      <c r="HF574" s="233" t="str">
        <f>IF(Deník!$W574&lt;0,IF(Deník!$AD574=Statistika!$F$136,Deník!$W574,""),"")</f>
        <v/>
      </c>
      <c r="HG574" s="233" t="str">
        <f>IF(Deník!$W574&lt;0,IF(Deník!$AD574=Statistika!$F$137,Deník!$W574,""),"")</f>
        <v/>
      </c>
      <c r="ID574" s="8">
        <f>Tabulka4[[#This Row],[Sloupec3]]</f>
        <v>0</v>
      </c>
      <c r="IE574" s="17" t="str">
        <f>IF(AND([1]Deník!$C574&gt;='[1]Měsíční shrnutí'!$D$1,[1]Deník!$C574&lt;='[1]Měsíční shrnutí'!$F$1),[1]Deník!$X574,"")</f>
        <v/>
      </c>
    </row>
    <row r="575" spans="1:239">
      <c r="A575" s="8">
        <f>Deník!C576</f>
        <v>0</v>
      </c>
      <c r="B575" s="50" t="str">
        <f>Deník!R576</f>
        <v/>
      </c>
      <c r="C575" s="102" t="str">
        <f>IF(AND(Deník!R576&gt;1,Deník!R576&lt;&gt;""),1,"")</f>
        <v/>
      </c>
      <c r="D575" s="102" t="str">
        <f>IF(AND(Deník!R576&lt;=0,Deník!R576&lt;&gt;""),1,"")</f>
        <v/>
      </c>
      <c r="E575" s="103" t="str">
        <f>IF(AND(Deník!R576&gt;=0,Deník!R576&lt;=1),1,"")</f>
        <v/>
      </c>
      <c r="F575" s="79" t="str">
        <f>IF(Deník!R576&lt;&gt;"",Deník!R576+F574,"")</f>
        <v/>
      </c>
      <c r="G575" s="85"/>
      <c r="H575" s="54" t="str">
        <f>IF(MONTH(Deník!$C575)=H$2,IF(AND(Deník!$R575&gt;=0,Deník!$R575&lt;=1),"BE",Deník!$R575),"")</f>
        <v/>
      </c>
      <c r="I575" s="11" t="str">
        <f>IF(MONTH(Deník!$C575)=I$2,IF(AND(Deník!$R575&gt;=0,Deník!$R575&lt;=1),"BE",Deník!$R575),"")</f>
        <v/>
      </c>
      <c r="J575" s="11" t="str">
        <f>IF(MONTH(Deník!$C575)=J$2,IF(AND(Deník!$R575&gt;=0,Deník!$R575&lt;=1),"BE",Deník!$R575),"")</f>
        <v/>
      </c>
      <c r="K575" s="11" t="str">
        <f>IF(MONTH(Deník!$C575)=K$2,IF(AND(Deník!$R575&gt;=0,Deník!$R575&lt;=1),"BE",Deník!$R575),"")</f>
        <v/>
      </c>
      <c r="L575" s="11" t="str">
        <f>IF(MONTH(Deník!$C575)=L$2,IF(AND(Deník!$R575&gt;=0,Deník!$R575&lt;=1),"BE",Deník!$R575),"")</f>
        <v/>
      </c>
      <c r="M575" s="11" t="str">
        <f>IF(MONTH(Deník!$C575)=M$2,IF(AND(Deník!$R575&gt;=0,Deník!$R575&lt;=1),"BE",Deník!$R575),"")</f>
        <v/>
      </c>
      <c r="N575" s="11" t="str">
        <f>IF(MONTH(Deník!$C575)=N$2,IF(AND(Deník!$R575&gt;=0,Deník!$R575&lt;=1),"BE",Deník!$R575),"")</f>
        <v/>
      </c>
      <c r="O575" s="11" t="str">
        <f>IF(MONTH(Deník!$C575)=O$2,IF(AND(Deník!$R575&gt;=0,Deník!$R575&lt;=1),"BE",Deník!$R575),"")</f>
        <v/>
      </c>
      <c r="P575" s="11" t="str">
        <f>IF(MONTH(Deník!$C575)=P$2,IF(AND(Deník!$R575&gt;=0,Deník!$R575&lt;=1),"BE",Deník!$R575),"")</f>
        <v/>
      </c>
      <c r="Q575" s="11" t="str">
        <f>IF(MONTH(Deník!$C575)=Q$2,IF(AND(Deník!$R575&gt;=0,Deník!$R575&lt;=1),"BE",Deník!$R575),"")</f>
        <v/>
      </c>
      <c r="R575" s="11" t="str">
        <f>IF(MONTH(Deník!$C575)=R$2,IF(AND(Deník!$R575&gt;=0,Deník!$R575&lt;=1),"BE",Deník!$R575),"")</f>
        <v/>
      </c>
      <c r="S575" s="57" t="str">
        <f>IF(MONTH(Deník!$C575)=S$2,IF(AND(Deník!$R575&gt;=0,Deník!$R575&lt;=1),"BE",Deník!$R575),"")</f>
        <v/>
      </c>
      <c r="U575" s="12"/>
      <c r="V575" s="12"/>
      <c r="X575" s="600" t="str">
        <f>IF(Deník!$R575&lt;&gt;"",IF(Deník!$B575=Statistika!$F$63,IF(AND(Deník!$R575&gt;=0,Deník!$R575&lt;=1),"BE",Deník!$R575),""),"")</f>
        <v/>
      </c>
      <c r="Y575" s="13" t="str">
        <f>IF(Deník!$R575&lt;&gt;"",IF(Deník!$B575=Statistika!$F$64,IF(AND(Deník!$R575&gt;=0,Deník!$R575&lt;=1),"BE",Deník!$R575),""),"")</f>
        <v/>
      </c>
      <c r="Z575" s="13" t="str">
        <f>IF(Deník!$R575&lt;&gt;"",IF(Deník!$B575=Statistika!$F$65,IF(AND(Deník!$R575&gt;=0,Deník!$R575&lt;=1),"BE",Deník!$R575),""),"")</f>
        <v/>
      </c>
      <c r="AA575" s="13" t="str">
        <f>IF(Deník!$R575&lt;&gt;"",IF(Deník!$B575=Statistika!$F$66,IF(AND(Deník!$R575&gt;=0,Deník!$R575&lt;=1),"BE",Deník!$R575),""),"")</f>
        <v/>
      </c>
      <c r="AB575" s="13" t="str">
        <f>IF(Deník!$R575&lt;&gt;"",IF(Deník!$B575=Statistika!$F$67,IF(AND(Deník!$R575&gt;=0,Deník!$R575&lt;=1),"BE",Deník!$R575),""),"")</f>
        <v/>
      </c>
      <c r="AC575" s="13" t="str">
        <f>IF(Deník!$R575&lt;&gt;"",IF(Deník!$B575=Statistika!$F$68,IF(AND(Deník!$R575&gt;=0,Deník!$R575&lt;=1),"BE",Deník!$R575),""),"")</f>
        <v/>
      </c>
      <c r="AD575" s="13" t="str">
        <f>IF(Deník!$R575&lt;&gt;"",IF(Deník!$B575=Statistika!$F$69,IF(AND(Deník!$R575&gt;=0,Deník!$R575&lt;=1),"BE",Deník!$R575),""),"")</f>
        <v/>
      </c>
      <c r="AE575" s="601" t="str">
        <f>IF(Deník!$R575&lt;&gt;"",IF(Deník!$B575=Statistika!$F$70,IF(AND(Deník!$R575&gt;=0,Deník!$R575&lt;=1),"BE",Deník!$R575),""),"")</f>
        <v/>
      </c>
      <c r="AF575" s="90"/>
      <c r="AG575" s="63" t="str">
        <f>IF(Deník!$R575&lt;&gt;"",IF(Deník!$J575="L",IF(AND(Deník!$R575&gt;=0,Deník!$R575&lt;=1),"BE",Deník!$R575),""),"")</f>
        <v/>
      </c>
      <c r="AH575" s="13" t="str">
        <f>IF(Deník!$R575&lt;&gt;"",IF(Deník!$J575="S",IF(AND(Deník!$R575&gt;=0,Deník!$R575&lt;=1),"BE",Deník!$R575),""),"")</f>
        <v/>
      </c>
      <c r="AI575" s="95"/>
      <c r="AJ575" s="71" t="str">
        <f>IF(Deník!N576&lt;&gt;"",Deník!N576*-1,"")</f>
        <v/>
      </c>
      <c r="AK575" s="88"/>
      <c r="AL575" s="63" t="str">
        <f>IF(WEEKDAY(Deník!$C575,2)=1,IF(AND(Deník!$R575&gt;=0,Deník!$R575&lt;=1),"BE",Deník!$R575),"")</f>
        <v/>
      </c>
      <c r="AM575" s="13" t="str">
        <f>IF(WEEKDAY(Deník!$C575,2)=2,IF(AND(Deník!$R575&gt;=0,Deník!$R575&lt;=1),"BE",Deník!$R575),"")</f>
        <v/>
      </c>
      <c r="AN575" s="13" t="str">
        <f>IF(WEEKDAY(Deník!$C575,2)=3,IF(AND(Deník!$R575&gt;=0,Deník!$R575&lt;=1),"BE",Deník!$R575),"")</f>
        <v/>
      </c>
      <c r="AO575" s="13" t="str">
        <f>IF(WEEKDAY(Deník!$C575,2)=4,IF(AND(Deník!$R575&gt;=0,Deník!$R575&lt;=1),"BE",Deník!$R575),"")</f>
        <v/>
      </c>
      <c r="AP575" s="60" t="str">
        <f>IF(WEEKDAY(Deník!$C575,2)=5,IF(AND(Deník!$R575&gt;=0,Deník!$R575&lt;=1),"BE",Deník!$R575),"")</f>
        <v/>
      </c>
      <c r="AQ575" s="99"/>
      <c r="AR575" s="100">
        <f>Deník!D575</f>
        <v>0</v>
      </c>
      <c r="AS575" s="63" t="str">
        <f>IF(Deník!$D575&lt;&gt;"",IF(AND(Deník!$D575&gt;=AS$2,Deník!$D575&lt;=AS$3),IF(AND(Deník!$R575&gt;=0,Deník!$R575&lt;=1),"BE",Deník!$R575),""),"")</f>
        <v/>
      </c>
      <c r="AT575" s="63" t="str">
        <f>IF(Deník!$D575&lt;&gt;"",IF(AND(Deník!$D575&gt;=AT$2,Deník!$D575&lt;=AT$3),IF(AND(Deník!$R575&gt;=0,Deník!$R575&lt;=1),"BE",Deník!$R575),""),"")</f>
        <v/>
      </c>
      <c r="AU575" s="63" t="str">
        <f>IF(Deník!$D575&lt;&gt;"",IF(AND(Deník!$D575&gt;=AU$2,Deník!$D575&lt;=AU$3),IF(AND(Deník!$R575&gt;=0,Deník!$R575&lt;=1),"BE",Deník!$R575),""),"")</f>
        <v/>
      </c>
      <c r="AV575" s="63" t="str">
        <f>IF(Deník!$D575&lt;&gt;"",IF(AND(Deník!$D575&gt;=AV$2,Deník!$D575&lt;=AV$3),IF(AND(Deník!$R575&gt;=0,Deník!$R575&lt;=1),"BE",Deník!$R575),""),"")</f>
        <v/>
      </c>
      <c r="AW575" s="63" t="str">
        <f>IF(Deník!$D575&lt;&gt;"",IF(AND(Deník!$D575&gt;=AW$2,Deník!$D575&lt;=AW$3),IF(AND(Deník!$R575&gt;=0,Deník!$R575&lt;=1),"BE",Deník!$R575),""),"")</f>
        <v/>
      </c>
      <c r="AX575" s="63" t="str">
        <f>IF(Deník!$D575&lt;&gt;"",IF(AND(Deník!$D575&gt;=AX$2,Deník!$D575&lt;=AX$3),IF(AND(Deník!$R575&gt;=0,Deník!$R575&lt;=1),"BE",Deník!$R575),""),"")</f>
        <v/>
      </c>
      <c r="AY575" s="63" t="str">
        <f>IF(Deník!$D575&lt;&gt;"",IF(AND(Deník!$D575&gt;=AY$2,Deník!$D575&lt;=AY$3),IF(AND(Deník!$R575&gt;=0,Deník!$R575&lt;=1),"BE",Deník!$R575),""),"")</f>
        <v/>
      </c>
      <c r="AZ575" s="63" t="str">
        <f>IF(Deník!$D575&lt;&gt;"",IF(AND(Deník!$D575&gt;=AZ$2,Deník!$D575&lt;=AZ$3),IF(AND(Deník!$R575&gt;=0,Deník!$R575&lt;=1),"BE",Deník!$R575),""),"")</f>
        <v/>
      </c>
      <c r="BA575" s="63" t="str">
        <f>IF(Deník!$D575&lt;&gt;"",IF(AND(Deník!$D575&gt;=BA$2,Deník!$D575&lt;=BA$3),IF(AND(Deník!$R575&gt;=0,Deník!$R575&lt;=1),"BE",Deník!$R575),""),"")</f>
        <v/>
      </c>
      <c r="BB575" s="63" t="str">
        <f>IF(Deník!$D575&lt;&gt;"",IF(AND(Deník!$D575&gt;=BB$2,Deník!$D575&lt;=BB$3),IF(AND(Deník!$R575&gt;=0,Deník!$R575&lt;=1),"BE",Deník!$R575),""),"")</f>
        <v/>
      </c>
      <c r="BC575" s="71" t="str">
        <f>IF(Deník!$D575&lt;&gt;"",IF(AND(Deník!$D575&gt;=BC$2,Deník!$D575&lt;=BC$3),IF(AND(Deník!$R575&gt;=0,Deník!$R575&lt;=1),"BE",Deník!$R575),""),"")</f>
        <v/>
      </c>
      <c r="BD575" s="20" t="str">
        <f>IF(Deník!$J576="S",(Deník!$M576-Deník!$K576),IF(Deník!$J576="L",(Deník!$K576-Deník!$M576),""))</f>
        <v/>
      </c>
      <c r="BE575" s="20" t="str">
        <f>IF(Deník!$J576="S",(Deník!$K576-Deník!$O576),IF(Deník!$J576="L",(Deník!$O576-Deník!$K576),""))</f>
        <v/>
      </c>
      <c r="BF575" s="20" t="str">
        <f>IF(Deník!$J576="S",(Deník!$K576-Deník!$L576),IF(Deník!$J576="L",(Deník!$L576-Deník!$K576),""))</f>
        <v/>
      </c>
      <c r="BG575" s="20" t="str">
        <f>IF(Deník!$J576="S",(Deník!$K576-Deník!$S576),IF(Deník!$J576="L",(Deník!$S576-Deník!$K576),""))</f>
        <v/>
      </c>
      <c r="BH575" s="20" t="str">
        <f>IF(Deník!$J576="S",(Deník!$K576-Deník!$U576),IF(Deník!$J576="L",(Deník!$U576-Deník!$K576),""))</f>
        <v/>
      </c>
      <c r="BI575" s="20" t="str">
        <f>IF(Deník!$R575&gt;1,Deník!$R575,"")</f>
        <v/>
      </c>
      <c r="BJ575" s="20" t="str">
        <f>IF(Deník!$R575&lt;0,Deník!$R575,"")</f>
        <v/>
      </c>
      <c r="BK575" s="17"/>
      <c r="BM575" s="233" t="str">
        <f>IF(Deník!$R575&lt;&gt;"",IF(Deník!$Y575=Statistika!$F$78,IF(AND(Deník!$R575&gt;=0,Deník!$R575&lt;=1),"BE",Deník!$R575),""),"")</f>
        <v/>
      </c>
      <c r="BN575" s="233" t="str">
        <f>IF(Deník!$R575&lt;&gt;"",IF(Deník!$Y575=Statistika!$F$79,IF(AND(Deník!$R575&gt;=0,Deník!$R575&lt;=1),"BE",Deník!$R575),""),"")</f>
        <v/>
      </c>
      <c r="BO575" s="233" t="str">
        <f>IF(Deník!$R575&lt;&gt;"",IF(Deník!$Y575=Statistika!$F$80,IF(AND(Deník!$R575&gt;=0,Deník!$R575&lt;=1),"BE",Deník!$R575),""),"")</f>
        <v/>
      </c>
      <c r="BP575" s="233" t="str">
        <f>IF(Deník!$R575&lt;&gt;"",IF(Deník!$Y575=Statistika!$F$81,IF(AND(Deník!$R575&gt;=0,Deník!$R575&lt;=1),"BE",Deník!$R575),""),"")</f>
        <v/>
      </c>
      <c r="BQ575" s="233" t="str">
        <f>IF(Deník!$R575&lt;&gt;"",IF(Deník!$Y575=Statistika!$F$82,IF(AND(Deník!$R575&gt;=0,Deník!$R575&lt;=1),"BE",Deník!$R575),""),"")</f>
        <v/>
      </c>
      <c r="BR575" s="233" t="str">
        <f>IF(Deník!$R575&lt;&gt;"",IF(Deník!$Y575=Statistika!$F$83,IF(AND(Deník!$R575&gt;=0,Deník!$R575&lt;=1),"BE",Deník!$R575),""),"")</f>
        <v/>
      </c>
      <c r="BS575" s="233" t="str">
        <f>IF(Deník!$R575&lt;&gt;"",IF(Deník!$Y575=Statistika!$F$84,IF(AND(Deník!$R575&gt;=0,Deník!$R575&lt;=1),"BE",Deník!$R575),""),"")</f>
        <v/>
      </c>
      <c r="BT575" s="233" t="str">
        <f>IF(Deník!$R575&lt;&gt;"",IF(Deník!$Y575=Statistika!$F$85,IF(AND(Deník!$R575&gt;=0,Deník!$R575&lt;=1),"BE",Deník!$R575),""),"")</f>
        <v/>
      </c>
      <c r="BU575" s="233" t="str">
        <f>IF(Deník!$R575&lt;&gt;"",IF(Deník!$Y575=Statistika!$F$86,IF(AND(Deník!$R575&gt;=0,Deník!$R575&lt;=1),"BE",Deník!$R575),""),"")</f>
        <v/>
      </c>
      <c r="BV575" s="233" t="str">
        <f>IF(Deník!$R575&lt;&gt;"",IF(Deník!$Y575=Statistika!$F$87,IF(AND(Deník!$R575&gt;=0,Deník!$R575&lt;=1),"BE",Deník!$R575),""),"")</f>
        <v/>
      </c>
      <c r="BW575" s="233" t="str">
        <f>IF(Deník!$R575&lt;&gt;"",IF(Deník!$Y575=Statistika!$F$88,IF(AND(Deník!$R575&gt;=0,Deník!$R575&lt;=1),"BE",Deník!$R575),""),"")</f>
        <v/>
      </c>
      <c r="BX575" s="233" t="str">
        <f>IF(Deník!$R575&lt;&gt;"",IF(Deník!$Y575=Statistika!$F$89,IF(AND(Deník!$R575&gt;=0,Deník!$R575&lt;=1),"BE",Deník!$R575),""),"")</f>
        <v/>
      </c>
      <c r="BY575" s="233" t="str">
        <f>IF(Deník!$R575&lt;&gt;"",IF(Deník!$Y575=Statistika!$F$90,IF(AND(Deník!$R575&gt;=0,Deník!$R575&lt;=1),"BE",Deník!$R575),""),"")</f>
        <v/>
      </c>
      <c r="BZ575" s="233" t="str">
        <f>IF(Deník!$R575&lt;&gt;"",IF(Deník!$Y575=Statistika!$F$91,IF(AND(Deník!$R575&gt;=0,Deník!$R575&lt;=1),"BE",Deník!$R575),""),"")</f>
        <v/>
      </c>
      <c r="CA575" s="233"/>
      <c r="CB575" s="233" t="str">
        <f>IF(Deník!$R575&lt;&gt;"",IF(Deník!$AB575="SL",IF(AND(Deník!$R575&gt;=0,Deník!$R575&lt;=1),"BE",Deník!$R575),""),"")</f>
        <v/>
      </c>
      <c r="CC575" s="233" t="str">
        <f>IF(Deník!$R575&lt;&gt;"",IF(Deník!$AB575="BE10",IF(AND(Deník!$R575&gt;=0,Deník!$R575&lt;=1),"BE",Deník!$R575),""),"")</f>
        <v/>
      </c>
      <c r="CD575" s="233" t="str">
        <f>IF(Deník!$R575&lt;&gt;"",IF(Deník!$AB575="BE15",IF(AND(Deník!$R575&gt;=0,Deník!$R575&lt;=1),"BE",Deník!$R575),""),"")</f>
        <v/>
      </c>
      <c r="CE575" s="233" t="str">
        <f>IF(Deník!$R575&lt;&gt;"",IF(Deník!$AB575="BE20",IF(AND(Deník!$R575&gt;=0,Deník!$R575&lt;=1),"BE",Deník!$R575),""),"")</f>
        <v/>
      </c>
      <c r="CF575" s="233" t="str">
        <f>IF(Deník!$R575&lt;&gt;"",IF(Deník!$AB575="TP1",IF(AND(Deník!$R575&gt;=0,Deník!$R575&lt;=1),"BE",Deník!$R575),""),"")</f>
        <v/>
      </c>
      <c r="CG575" s="233" t="str">
        <f>IF(Deník!$R575&lt;&gt;"",IF(Deník!$AB575="TP2",IF(AND(Deník!$R575&gt;=0,Deník!$R575&lt;=1),"BE",Deník!$R575),""),"")</f>
        <v/>
      </c>
      <c r="CH575" s="233" t="str">
        <f>IF(Deník!$R575&lt;&gt;"",IF(Deník!$AB575="TP3",IF(AND(Deník!$R575&gt;=0,Deník!$R575&lt;=1),"BE",Deník!$R575),""),"")</f>
        <v/>
      </c>
      <c r="CI575" s="233" t="str">
        <f>IF(Deník!$R575&lt;&gt;"",IF(Deník!$AB575="Trailing SL",IF(AND(Deník!$R575&gt;=0,Deník!$R575&lt;=1),"BE",Deník!$R575),""),"")</f>
        <v/>
      </c>
      <c r="CJ575" s="233" t="str">
        <f>IF(Deník!$R575&lt;&gt;"",IF(Deník!$AB575="Manual",IF(AND(Deník!$R575&gt;=0,Deník!$R575&lt;=1),"BE",Deník!$R575),""),"")</f>
        <v/>
      </c>
      <c r="CK575" s="233"/>
      <c r="CL575" s="233" t="str">
        <f>IF(Deník!$R575&lt;0,IF(Deník!$AC575=Statistika!$F$117,Deník!$R575,""),"")</f>
        <v/>
      </c>
      <c r="CM575" s="233" t="str">
        <f>IF(Deník!$R575&lt;0,IF(Deník!$AC575=Statistika!$F$118,Deník!$R575,""),"")</f>
        <v/>
      </c>
      <c r="CN575" s="233" t="str">
        <f>IF(Deník!$R575&lt;0,IF(Deník!$AC575=Statistika!$F$119,Deník!$R575,""),"")</f>
        <v/>
      </c>
      <c r="CO575" s="233" t="str">
        <f>IF(Deník!$R575&lt;0,IF(Deník!$AC575=Statistika!$F$120,Deník!$R575,""),"")</f>
        <v/>
      </c>
      <c r="CP575" s="233" t="str">
        <f>IF(Deník!$R575&lt;0,IF(Deník!$AC575=Statistika!$F$121,Deník!$R575,""),"")</f>
        <v/>
      </c>
      <c r="CQ575" s="233" t="str">
        <f>IF(Deník!$R575&lt;0,IF(Deník!$AC575=Statistika!$F$122,Deník!$R575,""),"")</f>
        <v/>
      </c>
      <c r="CR575" s="233" t="str">
        <f>IF(Deník!$R575&lt;0,IF(Deník!$AC575=Statistika!$F$123,Deník!$R575,""),"")</f>
        <v/>
      </c>
      <c r="CS575" s="233" t="str">
        <f>IF(Deník!$R575&lt;0,IF(Deník!$AC575=Statistika!$F$124,Deník!$R575,""),"")</f>
        <v/>
      </c>
      <c r="CT575" s="233" t="str">
        <f>IF(Deník!$R575&lt;0,IF(Deník!$AC575=Statistika!$F$125,Deník!$R575,""),"")</f>
        <v/>
      </c>
      <c r="CU575" s="233"/>
      <c r="CV575" s="233" t="str">
        <f>IF(Deník!$R575&lt;0,IF(Deník!$AD575=$CV$2,Deník!$R575,""),"")</f>
        <v/>
      </c>
      <c r="CW575" s="233" t="str">
        <f>IF(Deník!$R575&lt;0,IF(Deník!$AD575=$CW$2,Deník!$R575,""),"")</f>
        <v/>
      </c>
      <c r="CX575" s="233" t="str">
        <f>IF(Deník!$R575&lt;0,IF(Deník!$AD575=$CX$2,Deník!$R575,""),"")</f>
        <v/>
      </c>
      <c r="CY575" s="233" t="str">
        <f>IF(Deník!$R575&lt;0,IF(Deník!$AD575=$CY$2,Deník!$R575,""),"")</f>
        <v/>
      </c>
      <c r="CZ575" s="233" t="str">
        <f>IF(Deník!$R575&lt;0,IF(Deník!$AD575=$CZ$2,Deník!$R575,""),"")</f>
        <v/>
      </c>
      <c r="DL575" s="221">
        <f t="shared" si="22"/>
        <v>93847.029999999984</v>
      </c>
      <c r="DM575" s="220">
        <f t="shared" si="21"/>
        <v>-6.1529700000000132E-2</v>
      </c>
      <c r="DO575" s="50">
        <f>Deník!W576</f>
        <v>0</v>
      </c>
      <c r="DP575" s="102" t="str">
        <f>IF(AND(Deník!W576&gt;0),1,"")</f>
        <v/>
      </c>
      <c r="DQ575" s="102">
        <f>IF(AND(Deník!W576&lt;=0),1,"")</f>
        <v>1</v>
      </c>
      <c r="DR575" s="227"/>
      <c r="DS575" s="228"/>
      <c r="DT575" s="85"/>
      <c r="DU575" s="54">
        <f>IF(MONTH(Deník!$C575)=DU$2,Deník!$W575,"")</f>
        <v>0</v>
      </c>
      <c r="DV575" s="222" t="str">
        <f>IF(MONTH(Deník!$C575)=DV$2,Deník!$W575,"")</f>
        <v/>
      </c>
      <c r="DW575" s="222" t="str">
        <f>IF(MONTH(Deník!$C575)=DW$2,Deník!$W575,"")</f>
        <v/>
      </c>
      <c r="DX575" s="222" t="str">
        <f>IF(MONTH(Deník!$C575)=DX$2,Deník!$W575,"")</f>
        <v/>
      </c>
      <c r="DY575" s="222" t="str">
        <f>IF(MONTH(Deník!$C575)=DY$2,Deník!$W575,"")</f>
        <v/>
      </c>
      <c r="DZ575" s="222" t="str">
        <f>IF(MONTH(Deník!$C575)=DZ$2,Deník!$W575,"")</f>
        <v/>
      </c>
      <c r="EA575" s="222" t="str">
        <f>IF(MONTH(Deník!$C575)=EA$2,Deník!$W575,"")</f>
        <v/>
      </c>
      <c r="EB575" s="222" t="str">
        <f>IF(MONTH(Deník!$C575)=EB$2,Deník!$W575,"")</f>
        <v/>
      </c>
      <c r="EC575" s="222" t="str">
        <f>IF(MONTH(Deník!$C575)=EC$2,Deník!$W575,"")</f>
        <v/>
      </c>
      <c r="ED575" s="222" t="str">
        <f>IF(MONTH(Deník!$C575)=ED$2,Deník!$W575,"")</f>
        <v/>
      </c>
      <c r="EE575" s="222" t="str">
        <f>IF(MONTH(Deník!$C575)=EE$2,Deník!$W575,"")</f>
        <v/>
      </c>
      <c r="EF575" s="222" t="str">
        <f>IF(MONTH(Deník!$C575)=EF$2,Deník!$W575,"")</f>
        <v/>
      </c>
      <c r="EI575" s="600" t="str">
        <f>IF(Deník!$W575&lt;&gt;"",IF(Deník!$B575=Statistika!$F$63,Deník!$W575,""),"")</f>
        <v/>
      </c>
      <c r="EJ575" s="13" t="str">
        <f>IF(Deník!$W575&lt;&gt;"",IF(Deník!$B575=Statistika!$F$64,Deník!$W575,""),"")</f>
        <v/>
      </c>
      <c r="EK575" s="13" t="str">
        <f>IF(Deník!$W575&lt;&gt;"",IF(Deník!$B575=Statistika!$F$65,Deník!$W575,""),"")</f>
        <v/>
      </c>
      <c r="EL575" s="13" t="str">
        <f>IF(Deník!$W575&lt;&gt;"",IF(Deník!$B575=Statistika!$F$66,Deník!$W575,""),"")</f>
        <v/>
      </c>
      <c r="EM575" s="13" t="str">
        <f>IF(Deník!$W575&lt;&gt;"",IF(Deník!$B575=Statistika!$F$67,Deník!$W575,""),"")</f>
        <v/>
      </c>
      <c r="EN575" s="13" t="str">
        <f>IF(Deník!$W575&lt;&gt;"",IF(Deník!$B575=Statistika!$F$68,Deník!$W575,""),"")</f>
        <v/>
      </c>
      <c r="EO575" s="13" t="str">
        <f>IF(Deník!$W575&lt;&gt;"",IF(Deník!$B575=Statistika!$F$69,Deník!$W575,""),"")</f>
        <v/>
      </c>
      <c r="EP575" s="601" t="str">
        <f>IF(Deník!$W575&lt;&gt;"",IF(Deník!$B575=Statistika!$F$70,Deník!$W575,""),"")</f>
        <v/>
      </c>
      <c r="EQ575" s="90"/>
      <c r="ER575" s="63" t="str">
        <f>IF(Deník!$W575&lt;&gt;"",IF(Deník!$J575="L",Deník!$W575,""),"")</f>
        <v/>
      </c>
      <c r="ES575" s="13" t="str">
        <f>IF(Deník!$W575&lt;&gt;"",IF(Deník!$J575="S",Deník!$W575,""),"")</f>
        <v/>
      </c>
      <c r="ET575" s="95"/>
      <c r="EU575" s="88"/>
      <c r="EV575" s="63" t="str">
        <f>IF(WEEKDAY(Deník!$C575,2)=1,Deník!$W575,"")</f>
        <v/>
      </c>
      <c r="EW575" s="13" t="str">
        <f>IF(WEEKDAY(Deník!$C575,2)=2,Deník!$W575,"")</f>
        <v/>
      </c>
      <c r="EX575" s="13" t="str">
        <f>IF(WEEKDAY(Deník!$C575,2)=3,Deník!$W575,"")</f>
        <v/>
      </c>
      <c r="EY575" s="13" t="str">
        <f>IF(WEEKDAY(Deník!$C575,2)=4,Deník!$W575,"")</f>
        <v/>
      </c>
      <c r="EZ575" s="60" t="str">
        <f>IF(WEEKDAY(Deník!$C575,2)=5,Deník!$W575,"")</f>
        <v/>
      </c>
      <c r="FA575" s="99"/>
      <c r="FB575" s="100">
        <f>Deník!D575</f>
        <v>0</v>
      </c>
      <c r="FC575" s="63">
        <f>IF($FB575&lt;&gt;"",IF(AND($FB575&gt;=FC$2,$FB575&lt;=FC$3),Deník!$W575,""))</f>
        <v>0</v>
      </c>
      <c r="FD575" s="63" t="str">
        <f>IF($FB575&lt;&gt;"",IF(AND($FB575&gt;=FD$2,$FB575&lt;=FD$3),Deník!$W575,""))</f>
        <v/>
      </c>
      <c r="FE575" s="63" t="str">
        <f>IF($FB575&lt;&gt;"",IF(AND($FB575&gt;=FE$2,$FB575&lt;=FE$3),Deník!$W575,""))</f>
        <v/>
      </c>
      <c r="FF575" s="63" t="str">
        <f>IF($FB575&lt;&gt;"",IF(AND($FB575&gt;=FF$2,$FB575&lt;=FF$3),Deník!$W575,""))</f>
        <v/>
      </c>
      <c r="FG575" s="63" t="str">
        <f>IF($FB575&lt;&gt;"",IF(AND($FB575&gt;=FG$2,$FB575&lt;=FG$3),Deník!$W575,""))</f>
        <v/>
      </c>
      <c r="FH575" s="63" t="str">
        <f>IF($FB575&lt;&gt;"",IF(AND($FB575&gt;=FH$2,$FB575&lt;=FH$3),Deník!$W575,""))</f>
        <v/>
      </c>
      <c r="FI575" s="63" t="str">
        <f>IF($FB575&lt;&gt;"",IF(AND($FB575&gt;=FI$2,$FB575&lt;=FI$3),Deník!$W575,""))</f>
        <v/>
      </c>
      <c r="FJ575" s="63" t="str">
        <f>IF($FB575&lt;&gt;"",IF(AND($FB575&gt;=FJ$2,$FB575&lt;=FJ$3),Deník!$W575,""))</f>
        <v/>
      </c>
      <c r="FK575" s="63" t="str">
        <f>IF($FB575&lt;&gt;"",IF(AND($FB575&gt;=FK$2,$FB575&lt;=FK$3),Deník!$W575,""))</f>
        <v/>
      </c>
      <c r="FL575" s="63" t="str">
        <f>IF($FB575&lt;&gt;"",IF(AND($FB575&gt;=FL$2,$FB575&lt;=FL$3),Deník!$W575,""))</f>
        <v/>
      </c>
      <c r="FM575" s="63" t="str">
        <f>IF($FB575&lt;&gt;"",IF(AND($FB575&gt;=FM$2,$FB575&lt;=FM$3),Deník!$W575,""))</f>
        <v/>
      </c>
      <c r="FN575" s="13"/>
      <c r="FO575" s="20" t="str">
        <f>IF(Deník!$W575&gt;1,Deník!$W575,"")</f>
        <v/>
      </c>
      <c r="FP575" s="20" t="str">
        <f>IF(Deník!$W575&lt;0,Deník!$W575,"")</f>
        <v/>
      </c>
      <c r="FQ575" s="17"/>
      <c r="FS575" s="233"/>
      <c r="FT575" s="233" t="str">
        <f>IF(Deník!$W575&lt;&gt;"",IF(Deník!$Y575=Statistika!$F$78,Deník!$W575,""),"")</f>
        <v/>
      </c>
      <c r="FU575" s="233" t="str">
        <f>IF(Deník!$W575&lt;&gt;"",IF(Deník!$Y575=Statistika!$F$79,Deník!$W575,""),"")</f>
        <v/>
      </c>
      <c r="FV575" s="233" t="str">
        <f>IF(Deník!$W575&lt;&gt;"",IF(Deník!$Y575=Statistika!$F$80,Deník!$W575,""),"")</f>
        <v/>
      </c>
      <c r="FW575" s="233" t="str">
        <f>IF(Deník!$W575&lt;&gt;"",IF(Deník!$Y575=Statistika!$F$81,Deník!$W575,""),"")</f>
        <v/>
      </c>
      <c r="FX575" s="233" t="str">
        <f>IF(Deník!$W575&lt;&gt;"",IF(Deník!$Y575=Statistika!$F$82,Deník!$W575,""),"")</f>
        <v/>
      </c>
      <c r="FY575" s="233" t="str">
        <f>IF(Deník!$W575&lt;&gt;"",IF(Deník!$Y575=Statistika!$F$83,Deník!$W575,""),"")</f>
        <v/>
      </c>
      <c r="FZ575" s="233" t="str">
        <f>IF(Deník!$W575&lt;&gt;"",IF(Deník!$Y575=Statistika!$F$84,Deník!$W575,""),"")</f>
        <v/>
      </c>
      <c r="GA575" s="233" t="str">
        <f>IF(Deník!$W575&lt;&gt;"",IF(Deník!$Y575=Statistika!$F$85,Deník!$W575,""),"")</f>
        <v/>
      </c>
      <c r="GB575" s="233" t="str">
        <f>IF(Deník!$W575&lt;&gt;"",IF(Deník!$Y575=Statistika!$F$86,Deník!$W575,""),"")</f>
        <v/>
      </c>
      <c r="GC575" s="233" t="str">
        <f>IF(Deník!$W575&lt;&gt;"",IF(Deník!$Y575=Statistika!$F$87,Deník!$W575,""),"")</f>
        <v/>
      </c>
      <c r="GD575" s="233" t="str">
        <f>IF(Deník!$W575&lt;&gt;"",IF(Deník!$Y575=Statistika!$F$88,Deník!$W575,""),"")</f>
        <v/>
      </c>
      <c r="GE575" s="233" t="str">
        <f>IF(Deník!$W575&lt;&gt;"",IF(Deník!$Y575=Statistika!$F$89,Deník!$W575,""),"")</f>
        <v/>
      </c>
      <c r="GF575" s="233" t="str">
        <f>IF(Deník!$W575&lt;&gt;"",IF(Deník!$Y575=Statistika!$F$90,Deník!$W575,""),"")</f>
        <v/>
      </c>
      <c r="GG575" s="233" t="str">
        <f>IF(Deník!$W575&lt;&gt;"",IF(Deník!$Y575=Statistika!$F$91,Deník!$W575,""),"")</f>
        <v/>
      </c>
      <c r="GH575" s="233"/>
      <c r="GI575" s="233" t="str">
        <f>IF(Deník!$W575&lt;&gt;"",IF(Deník!$AB575=Statistika!$L$100,Deník!$W575,""),"")</f>
        <v/>
      </c>
      <c r="GJ575" s="233" t="str">
        <f>IF(Deník!$W575&lt;&gt;"",IF(Deník!$AB575=Statistika!$L$101,Deník!$W575,""),"")</f>
        <v/>
      </c>
      <c r="GK575" s="233" t="str">
        <f>IF(Deník!$W575&lt;&gt;"",IF(Deník!$AB575=Statistika!$L$102,Deník!$W575,""),"")</f>
        <v/>
      </c>
      <c r="GL575" s="233" t="str">
        <f>IF(Deník!$W575&lt;&gt;"",IF(Deník!$AB575=Statistika!$L$103,Deník!$W575,""),"")</f>
        <v/>
      </c>
      <c r="GM575" s="233" t="str">
        <f>IF(Deník!$W575&lt;&gt;"",IF(Deník!$AB575=Statistika!$L$104,Deník!$W575,""),"")</f>
        <v/>
      </c>
      <c r="GN575" s="233" t="str">
        <f>IF(Deník!$W575&lt;&gt;"",IF(Deník!$AB575=Statistika!$L$105,Deník!$W575,""),"")</f>
        <v/>
      </c>
      <c r="GO575" s="233" t="str">
        <f>IF(Deník!$W575&lt;&gt;"",IF(Deník!$AB575=Statistika!$L$106,Deník!$W575,""),"")</f>
        <v/>
      </c>
      <c r="GP575" s="233" t="str">
        <f>IF(Deník!$W575&lt;&gt;"",IF(Deník!$AB575=Statistika!$L$107,Deník!$W575,""),"")</f>
        <v/>
      </c>
      <c r="GQ575" s="233" t="str">
        <f>IF(Deník!$W575&lt;&gt;"",IF(Deník!$AB575=Statistika!$L$108,Deník!$W575,""),"")</f>
        <v/>
      </c>
      <c r="GS575" s="233" t="str">
        <f>IF(Deník!$W575&lt;0,IF(Deník!$AC575=Statistika!$F$117,Deník!$W575,""),"")</f>
        <v/>
      </c>
      <c r="GT575" s="233" t="str">
        <f>IF(Deník!$W575&lt;0,IF(Deník!$AC575=Statistika!$F$118,Deník!$W575,""),"")</f>
        <v/>
      </c>
      <c r="GU575" s="233" t="str">
        <f>IF(Deník!$W575&lt;0,IF(Deník!$AC575=Statistika!$F$119,Deník!$W575,""),"")</f>
        <v/>
      </c>
      <c r="GV575" s="233" t="str">
        <f>IF(Deník!$W575&lt;0,IF(Deník!$AC575=Statistika!$F$120,Deník!$W575,""),"")</f>
        <v/>
      </c>
      <c r="GW575" s="233" t="str">
        <f>IF(Deník!$W575&lt;0,IF(Deník!$AC575=Statistika!$F$121,Deník!$W575,""),"")</f>
        <v/>
      </c>
      <c r="GX575" s="233" t="str">
        <f>IF(Deník!$W575&lt;0,IF(Deník!$AC575=Statistika!$F$122,Deník!$W575,""),"")</f>
        <v/>
      </c>
      <c r="GY575" s="233" t="str">
        <f>IF(Deník!$W575&lt;0,IF(Deník!$AC575=Statistika!$F$123,Deník!$W575,""),"")</f>
        <v/>
      </c>
      <c r="GZ575" s="233" t="str">
        <f>IF(Deník!$W575&lt;0,IF(Deník!$AC575=Statistika!$F$124,Deník!$W575,""),"")</f>
        <v/>
      </c>
      <c r="HA575" s="233" t="str">
        <f>IF(Deník!$W575&lt;0,IF(Deník!$AC575=Statistika!$F$125,Deník!$W575,""),"")</f>
        <v/>
      </c>
      <c r="HC575" s="233" t="str">
        <f>IF(Deník!$W575&lt;0,IF(Deník!$AD575=Statistika!$F$133,Deník!$W575,""),"")</f>
        <v/>
      </c>
      <c r="HD575" s="233" t="str">
        <f>IF(Deník!$W575&lt;0,IF(Deník!$AD575=Statistika!$F$134,Deník!$W575,""),"")</f>
        <v/>
      </c>
      <c r="HE575" s="233" t="str">
        <f>IF(Deník!$W575&lt;0,IF(Deník!$AD575=Statistika!$F$135,Deník!$W575,""),"")</f>
        <v/>
      </c>
      <c r="HF575" s="233" t="str">
        <f>IF(Deník!$W575&lt;0,IF(Deník!$AD575=Statistika!$F$136,Deník!$W575,""),"")</f>
        <v/>
      </c>
      <c r="HG575" s="233" t="str">
        <f>IF(Deník!$W575&lt;0,IF(Deník!$AD575=Statistika!$F$137,Deník!$W575,""),"")</f>
        <v/>
      </c>
      <c r="ID575" s="8">
        <f>Tabulka4[[#This Row],[Sloupec3]]</f>
        <v>0</v>
      </c>
      <c r="IE575" s="17" t="str">
        <f>IF(AND([1]Deník!$C575&gt;='[1]Měsíční shrnutí'!$D$1,[1]Deník!$C575&lt;='[1]Měsíční shrnutí'!$F$1),[1]Deník!$X575,"")</f>
        <v/>
      </c>
    </row>
    <row r="576" spans="1:239">
      <c r="A576" s="8">
        <f>Deník!C577</f>
        <v>0</v>
      </c>
      <c r="B576" s="50" t="str">
        <f>Deník!R577</f>
        <v/>
      </c>
      <c r="C576" s="102" t="str">
        <f>IF(AND(Deník!R577&gt;1,Deník!R577&lt;&gt;""),1,"")</f>
        <v/>
      </c>
      <c r="D576" s="102" t="str">
        <f>IF(AND(Deník!R577&lt;=0,Deník!R577&lt;&gt;""),1,"")</f>
        <v/>
      </c>
      <c r="E576" s="103" t="str">
        <f>IF(AND(Deník!R577&gt;=0,Deník!R577&lt;=1),1,"")</f>
        <v/>
      </c>
      <c r="F576" s="79" t="str">
        <f>IF(Deník!R577&lt;&gt;"",Deník!R577+F575,"")</f>
        <v/>
      </c>
      <c r="G576" s="85"/>
      <c r="H576" s="54" t="str">
        <f>IF(MONTH(Deník!$C576)=H$2,IF(AND(Deník!$R576&gt;=0,Deník!$R576&lt;=1),"BE",Deník!$R576),"")</f>
        <v/>
      </c>
      <c r="I576" s="11" t="str">
        <f>IF(MONTH(Deník!$C576)=I$2,IF(AND(Deník!$R576&gt;=0,Deník!$R576&lt;=1),"BE",Deník!$R576),"")</f>
        <v/>
      </c>
      <c r="J576" s="11" t="str">
        <f>IF(MONTH(Deník!$C576)=J$2,IF(AND(Deník!$R576&gt;=0,Deník!$R576&lt;=1),"BE",Deník!$R576),"")</f>
        <v/>
      </c>
      <c r="K576" s="11" t="str">
        <f>IF(MONTH(Deník!$C576)=K$2,IF(AND(Deník!$R576&gt;=0,Deník!$R576&lt;=1),"BE",Deník!$R576),"")</f>
        <v/>
      </c>
      <c r="L576" s="11" t="str">
        <f>IF(MONTH(Deník!$C576)=L$2,IF(AND(Deník!$R576&gt;=0,Deník!$R576&lt;=1),"BE",Deník!$R576),"")</f>
        <v/>
      </c>
      <c r="M576" s="11" t="str">
        <f>IF(MONTH(Deník!$C576)=M$2,IF(AND(Deník!$R576&gt;=0,Deník!$R576&lt;=1),"BE",Deník!$R576),"")</f>
        <v/>
      </c>
      <c r="N576" s="11" t="str">
        <f>IF(MONTH(Deník!$C576)=N$2,IF(AND(Deník!$R576&gt;=0,Deník!$R576&lt;=1),"BE",Deník!$R576),"")</f>
        <v/>
      </c>
      <c r="O576" s="11" t="str">
        <f>IF(MONTH(Deník!$C576)=O$2,IF(AND(Deník!$R576&gt;=0,Deník!$R576&lt;=1),"BE",Deník!$R576),"")</f>
        <v/>
      </c>
      <c r="P576" s="11" t="str">
        <f>IF(MONTH(Deník!$C576)=P$2,IF(AND(Deník!$R576&gt;=0,Deník!$R576&lt;=1),"BE",Deník!$R576),"")</f>
        <v/>
      </c>
      <c r="Q576" s="11" t="str">
        <f>IF(MONTH(Deník!$C576)=Q$2,IF(AND(Deník!$R576&gt;=0,Deník!$R576&lt;=1),"BE",Deník!$R576),"")</f>
        <v/>
      </c>
      <c r="R576" s="11" t="str">
        <f>IF(MONTH(Deník!$C576)=R$2,IF(AND(Deník!$R576&gt;=0,Deník!$R576&lt;=1),"BE",Deník!$R576),"")</f>
        <v/>
      </c>
      <c r="S576" s="57" t="str">
        <f>IF(MONTH(Deník!$C576)=S$2,IF(AND(Deník!$R576&gt;=0,Deník!$R576&lt;=1),"BE",Deník!$R576),"")</f>
        <v/>
      </c>
      <c r="U576" s="12"/>
      <c r="V576" s="12"/>
      <c r="X576" s="600" t="str">
        <f>IF(Deník!$R576&lt;&gt;"",IF(Deník!$B576=Statistika!$F$63,IF(AND(Deník!$R576&gt;=0,Deník!$R576&lt;=1),"BE",Deník!$R576),""),"")</f>
        <v/>
      </c>
      <c r="Y576" s="13" t="str">
        <f>IF(Deník!$R576&lt;&gt;"",IF(Deník!$B576=Statistika!$F$64,IF(AND(Deník!$R576&gt;=0,Deník!$R576&lt;=1),"BE",Deník!$R576),""),"")</f>
        <v/>
      </c>
      <c r="Z576" s="13" t="str">
        <f>IF(Deník!$R576&lt;&gt;"",IF(Deník!$B576=Statistika!$F$65,IF(AND(Deník!$R576&gt;=0,Deník!$R576&lt;=1),"BE",Deník!$R576),""),"")</f>
        <v/>
      </c>
      <c r="AA576" s="13" t="str">
        <f>IF(Deník!$R576&lt;&gt;"",IF(Deník!$B576=Statistika!$F$66,IF(AND(Deník!$R576&gt;=0,Deník!$R576&lt;=1),"BE",Deník!$R576),""),"")</f>
        <v/>
      </c>
      <c r="AB576" s="13" t="str">
        <f>IF(Deník!$R576&lt;&gt;"",IF(Deník!$B576=Statistika!$F$67,IF(AND(Deník!$R576&gt;=0,Deník!$R576&lt;=1),"BE",Deník!$R576),""),"")</f>
        <v/>
      </c>
      <c r="AC576" s="13" t="str">
        <f>IF(Deník!$R576&lt;&gt;"",IF(Deník!$B576=Statistika!$F$68,IF(AND(Deník!$R576&gt;=0,Deník!$R576&lt;=1),"BE",Deník!$R576),""),"")</f>
        <v/>
      </c>
      <c r="AD576" s="13" t="str">
        <f>IF(Deník!$R576&lt;&gt;"",IF(Deník!$B576=Statistika!$F$69,IF(AND(Deník!$R576&gt;=0,Deník!$R576&lt;=1),"BE",Deník!$R576),""),"")</f>
        <v/>
      </c>
      <c r="AE576" s="601" t="str">
        <f>IF(Deník!$R576&lt;&gt;"",IF(Deník!$B576=Statistika!$F$70,IF(AND(Deník!$R576&gt;=0,Deník!$R576&lt;=1),"BE",Deník!$R576),""),"")</f>
        <v/>
      </c>
      <c r="AF576" s="90"/>
      <c r="AG576" s="63" t="str">
        <f>IF(Deník!$R576&lt;&gt;"",IF(Deník!$J576="L",IF(AND(Deník!$R576&gt;=0,Deník!$R576&lt;=1),"BE",Deník!$R576),""),"")</f>
        <v/>
      </c>
      <c r="AH576" s="13" t="str">
        <f>IF(Deník!$R576&lt;&gt;"",IF(Deník!$J576="S",IF(AND(Deník!$R576&gt;=0,Deník!$R576&lt;=1),"BE",Deník!$R576),""),"")</f>
        <v/>
      </c>
      <c r="AI576" s="95"/>
      <c r="AJ576" s="71" t="str">
        <f>IF(Deník!N577&lt;&gt;"",Deník!N577*-1,"")</f>
        <v/>
      </c>
      <c r="AK576" s="88"/>
      <c r="AL576" s="63" t="str">
        <f>IF(WEEKDAY(Deník!$C576,2)=1,IF(AND(Deník!$R576&gt;=0,Deník!$R576&lt;=1),"BE",Deník!$R576),"")</f>
        <v/>
      </c>
      <c r="AM576" s="13" t="str">
        <f>IF(WEEKDAY(Deník!$C576,2)=2,IF(AND(Deník!$R576&gt;=0,Deník!$R576&lt;=1),"BE",Deník!$R576),"")</f>
        <v/>
      </c>
      <c r="AN576" s="13" t="str">
        <f>IF(WEEKDAY(Deník!$C576,2)=3,IF(AND(Deník!$R576&gt;=0,Deník!$R576&lt;=1),"BE",Deník!$R576),"")</f>
        <v/>
      </c>
      <c r="AO576" s="13" t="str">
        <f>IF(WEEKDAY(Deník!$C576,2)=4,IF(AND(Deník!$R576&gt;=0,Deník!$R576&lt;=1),"BE",Deník!$R576),"")</f>
        <v/>
      </c>
      <c r="AP576" s="60" t="str">
        <f>IF(WEEKDAY(Deník!$C576,2)=5,IF(AND(Deník!$R576&gt;=0,Deník!$R576&lt;=1),"BE",Deník!$R576),"")</f>
        <v/>
      </c>
      <c r="AQ576" s="99"/>
      <c r="AR576" s="100">
        <f>Deník!D576</f>
        <v>0</v>
      </c>
      <c r="AS576" s="63" t="str">
        <f>IF(Deník!$D576&lt;&gt;"",IF(AND(Deník!$D576&gt;=AS$2,Deník!$D576&lt;=AS$3),IF(AND(Deník!$R576&gt;=0,Deník!$R576&lt;=1),"BE",Deník!$R576),""),"")</f>
        <v/>
      </c>
      <c r="AT576" s="63" t="str">
        <f>IF(Deník!$D576&lt;&gt;"",IF(AND(Deník!$D576&gt;=AT$2,Deník!$D576&lt;=AT$3),IF(AND(Deník!$R576&gt;=0,Deník!$R576&lt;=1),"BE",Deník!$R576),""),"")</f>
        <v/>
      </c>
      <c r="AU576" s="63" t="str">
        <f>IF(Deník!$D576&lt;&gt;"",IF(AND(Deník!$D576&gt;=AU$2,Deník!$D576&lt;=AU$3),IF(AND(Deník!$R576&gt;=0,Deník!$R576&lt;=1),"BE",Deník!$R576),""),"")</f>
        <v/>
      </c>
      <c r="AV576" s="63" t="str">
        <f>IF(Deník!$D576&lt;&gt;"",IF(AND(Deník!$D576&gt;=AV$2,Deník!$D576&lt;=AV$3),IF(AND(Deník!$R576&gt;=0,Deník!$R576&lt;=1),"BE",Deník!$R576),""),"")</f>
        <v/>
      </c>
      <c r="AW576" s="63" t="str">
        <f>IF(Deník!$D576&lt;&gt;"",IF(AND(Deník!$D576&gt;=AW$2,Deník!$D576&lt;=AW$3),IF(AND(Deník!$R576&gt;=0,Deník!$R576&lt;=1),"BE",Deník!$R576),""),"")</f>
        <v/>
      </c>
      <c r="AX576" s="63" t="str">
        <f>IF(Deník!$D576&lt;&gt;"",IF(AND(Deník!$D576&gt;=AX$2,Deník!$D576&lt;=AX$3),IF(AND(Deník!$R576&gt;=0,Deník!$R576&lt;=1),"BE",Deník!$R576),""),"")</f>
        <v/>
      </c>
      <c r="AY576" s="63" t="str">
        <f>IF(Deník!$D576&lt;&gt;"",IF(AND(Deník!$D576&gt;=AY$2,Deník!$D576&lt;=AY$3),IF(AND(Deník!$R576&gt;=0,Deník!$R576&lt;=1),"BE",Deník!$R576),""),"")</f>
        <v/>
      </c>
      <c r="AZ576" s="63" t="str">
        <f>IF(Deník!$D576&lt;&gt;"",IF(AND(Deník!$D576&gt;=AZ$2,Deník!$D576&lt;=AZ$3),IF(AND(Deník!$R576&gt;=0,Deník!$R576&lt;=1),"BE",Deník!$R576),""),"")</f>
        <v/>
      </c>
      <c r="BA576" s="63" t="str">
        <f>IF(Deník!$D576&lt;&gt;"",IF(AND(Deník!$D576&gt;=BA$2,Deník!$D576&lt;=BA$3),IF(AND(Deník!$R576&gt;=0,Deník!$R576&lt;=1),"BE",Deník!$R576),""),"")</f>
        <v/>
      </c>
      <c r="BB576" s="63" t="str">
        <f>IF(Deník!$D576&lt;&gt;"",IF(AND(Deník!$D576&gt;=BB$2,Deník!$D576&lt;=BB$3),IF(AND(Deník!$R576&gt;=0,Deník!$R576&lt;=1),"BE",Deník!$R576),""),"")</f>
        <v/>
      </c>
      <c r="BC576" s="71" t="str">
        <f>IF(Deník!$D576&lt;&gt;"",IF(AND(Deník!$D576&gt;=BC$2,Deník!$D576&lt;=BC$3),IF(AND(Deník!$R576&gt;=0,Deník!$R576&lt;=1),"BE",Deník!$R576),""),"")</f>
        <v/>
      </c>
      <c r="BD576" s="20" t="str">
        <f>IF(Deník!$J577="S",(Deník!$M577-Deník!$K577),IF(Deník!$J577="L",(Deník!$K577-Deník!$M577),""))</f>
        <v/>
      </c>
      <c r="BE576" s="20" t="str">
        <f>IF(Deník!$J577="S",(Deník!$K577-Deník!$O577),IF(Deník!$J577="L",(Deník!$O577-Deník!$K577),""))</f>
        <v/>
      </c>
      <c r="BF576" s="20" t="str">
        <f>IF(Deník!$J577="S",(Deník!$K577-Deník!$L577),IF(Deník!$J577="L",(Deník!$L577-Deník!$K577),""))</f>
        <v/>
      </c>
      <c r="BG576" s="20" t="str">
        <f>IF(Deník!$J577="S",(Deník!$K577-Deník!$S577),IF(Deník!$J577="L",(Deník!$S577-Deník!$K577),""))</f>
        <v/>
      </c>
      <c r="BH576" s="20" t="str">
        <f>IF(Deník!$J577="S",(Deník!$K577-Deník!$U577),IF(Deník!$J577="L",(Deník!$U577-Deník!$K577),""))</f>
        <v/>
      </c>
      <c r="BI576" s="20" t="str">
        <f>IF(Deník!$R576&gt;1,Deník!$R576,"")</f>
        <v/>
      </c>
      <c r="BJ576" s="20" t="str">
        <f>IF(Deník!$R576&lt;0,Deník!$R576,"")</f>
        <v/>
      </c>
      <c r="BK576" s="17"/>
      <c r="BM576" s="233" t="str">
        <f>IF(Deník!$R576&lt;&gt;"",IF(Deník!$Y576=Statistika!$F$78,IF(AND(Deník!$R576&gt;=0,Deník!$R576&lt;=1),"BE",Deník!$R576),""),"")</f>
        <v/>
      </c>
      <c r="BN576" s="233" t="str">
        <f>IF(Deník!$R576&lt;&gt;"",IF(Deník!$Y576=Statistika!$F$79,IF(AND(Deník!$R576&gt;=0,Deník!$R576&lt;=1),"BE",Deník!$R576),""),"")</f>
        <v/>
      </c>
      <c r="BO576" s="233" t="str">
        <f>IF(Deník!$R576&lt;&gt;"",IF(Deník!$Y576=Statistika!$F$80,IF(AND(Deník!$R576&gt;=0,Deník!$R576&lt;=1),"BE",Deník!$R576),""),"")</f>
        <v/>
      </c>
      <c r="BP576" s="233" t="str">
        <f>IF(Deník!$R576&lt;&gt;"",IF(Deník!$Y576=Statistika!$F$81,IF(AND(Deník!$R576&gt;=0,Deník!$R576&lt;=1),"BE",Deník!$R576),""),"")</f>
        <v/>
      </c>
      <c r="BQ576" s="233" t="str">
        <f>IF(Deník!$R576&lt;&gt;"",IF(Deník!$Y576=Statistika!$F$82,IF(AND(Deník!$R576&gt;=0,Deník!$R576&lt;=1),"BE",Deník!$R576),""),"")</f>
        <v/>
      </c>
      <c r="BR576" s="233" t="str">
        <f>IF(Deník!$R576&lt;&gt;"",IF(Deník!$Y576=Statistika!$F$83,IF(AND(Deník!$R576&gt;=0,Deník!$R576&lt;=1),"BE",Deník!$R576),""),"")</f>
        <v/>
      </c>
      <c r="BS576" s="233" t="str">
        <f>IF(Deník!$R576&lt;&gt;"",IF(Deník!$Y576=Statistika!$F$84,IF(AND(Deník!$R576&gt;=0,Deník!$R576&lt;=1),"BE",Deník!$R576),""),"")</f>
        <v/>
      </c>
      <c r="BT576" s="233" t="str">
        <f>IF(Deník!$R576&lt;&gt;"",IF(Deník!$Y576=Statistika!$F$85,IF(AND(Deník!$R576&gt;=0,Deník!$R576&lt;=1),"BE",Deník!$R576),""),"")</f>
        <v/>
      </c>
      <c r="BU576" s="233" t="str">
        <f>IF(Deník!$R576&lt;&gt;"",IF(Deník!$Y576=Statistika!$F$86,IF(AND(Deník!$R576&gt;=0,Deník!$R576&lt;=1),"BE",Deník!$R576),""),"")</f>
        <v/>
      </c>
      <c r="BV576" s="233" t="str">
        <f>IF(Deník!$R576&lt;&gt;"",IF(Deník!$Y576=Statistika!$F$87,IF(AND(Deník!$R576&gt;=0,Deník!$R576&lt;=1),"BE",Deník!$R576),""),"")</f>
        <v/>
      </c>
      <c r="BW576" s="233" t="str">
        <f>IF(Deník!$R576&lt;&gt;"",IF(Deník!$Y576=Statistika!$F$88,IF(AND(Deník!$R576&gt;=0,Deník!$R576&lt;=1),"BE",Deník!$R576),""),"")</f>
        <v/>
      </c>
      <c r="BX576" s="233" t="str">
        <f>IF(Deník!$R576&lt;&gt;"",IF(Deník!$Y576=Statistika!$F$89,IF(AND(Deník!$R576&gt;=0,Deník!$R576&lt;=1),"BE",Deník!$R576),""),"")</f>
        <v/>
      </c>
      <c r="BY576" s="233" t="str">
        <f>IF(Deník!$R576&lt;&gt;"",IF(Deník!$Y576=Statistika!$F$90,IF(AND(Deník!$R576&gt;=0,Deník!$R576&lt;=1),"BE",Deník!$R576),""),"")</f>
        <v/>
      </c>
      <c r="BZ576" s="233" t="str">
        <f>IF(Deník!$R576&lt;&gt;"",IF(Deník!$Y576=Statistika!$F$91,IF(AND(Deník!$R576&gt;=0,Deník!$R576&lt;=1),"BE",Deník!$R576),""),"")</f>
        <v/>
      </c>
      <c r="CA576" s="233"/>
      <c r="CB576" s="233" t="str">
        <f>IF(Deník!$R576&lt;&gt;"",IF(Deník!$AB576="SL",IF(AND(Deník!$R576&gt;=0,Deník!$R576&lt;=1),"BE",Deník!$R576),""),"")</f>
        <v/>
      </c>
      <c r="CC576" s="233" t="str">
        <f>IF(Deník!$R576&lt;&gt;"",IF(Deník!$AB576="BE10",IF(AND(Deník!$R576&gt;=0,Deník!$R576&lt;=1),"BE",Deník!$R576),""),"")</f>
        <v/>
      </c>
      <c r="CD576" s="233" t="str">
        <f>IF(Deník!$R576&lt;&gt;"",IF(Deník!$AB576="BE15",IF(AND(Deník!$R576&gt;=0,Deník!$R576&lt;=1),"BE",Deník!$R576),""),"")</f>
        <v/>
      </c>
      <c r="CE576" s="233" t="str">
        <f>IF(Deník!$R576&lt;&gt;"",IF(Deník!$AB576="BE20",IF(AND(Deník!$R576&gt;=0,Deník!$R576&lt;=1),"BE",Deník!$R576),""),"")</f>
        <v/>
      </c>
      <c r="CF576" s="233" t="str">
        <f>IF(Deník!$R576&lt;&gt;"",IF(Deník!$AB576="TP1",IF(AND(Deník!$R576&gt;=0,Deník!$R576&lt;=1),"BE",Deník!$R576),""),"")</f>
        <v/>
      </c>
      <c r="CG576" s="233" t="str">
        <f>IF(Deník!$R576&lt;&gt;"",IF(Deník!$AB576="TP2",IF(AND(Deník!$R576&gt;=0,Deník!$R576&lt;=1),"BE",Deník!$R576),""),"")</f>
        <v/>
      </c>
      <c r="CH576" s="233" t="str">
        <f>IF(Deník!$R576&lt;&gt;"",IF(Deník!$AB576="TP3",IF(AND(Deník!$R576&gt;=0,Deník!$R576&lt;=1),"BE",Deník!$R576),""),"")</f>
        <v/>
      </c>
      <c r="CI576" s="233" t="str">
        <f>IF(Deník!$R576&lt;&gt;"",IF(Deník!$AB576="Trailing SL",IF(AND(Deník!$R576&gt;=0,Deník!$R576&lt;=1),"BE",Deník!$R576),""),"")</f>
        <v/>
      </c>
      <c r="CJ576" s="233" t="str">
        <f>IF(Deník!$R576&lt;&gt;"",IF(Deník!$AB576="Manual",IF(AND(Deník!$R576&gt;=0,Deník!$R576&lt;=1),"BE",Deník!$R576),""),"")</f>
        <v/>
      </c>
      <c r="CK576" s="233"/>
      <c r="CL576" s="233" t="str">
        <f>IF(Deník!$R576&lt;0,IF(Deník!$AC576=Statistika!$F$117,Deník!$R576,""),"")</f>
        <v/>
      </c>
      <c r="CM576" s="233" t="str">
        <f>IF(Deník!$R576&lt;0,IF(Deník!$AC576=Statistika!$F$118,Deník!$R576,""),"")</f>
        <v/>
      </c>
      <c r="CN576" s="233" t="str">
        <f>IF(Deník!$R576&lt;0,IF(Deník!$AC576=Statistika!$F$119,Deník!$R576,""),"")</f>
        <v/>
      </c>
      <c r="CO576" s="233" t="str">
        <f>IF(Deník!$R576&lt;0,IF(Deník!$AC576=Statistika!$F$120,Deník!$R576,""),"")</f>
        <v/>
      </c>
      <c r="CP576" s="233" t="str">
        <f>IF(Deník!$R576&lt;0,IF(Deník!$AC576=Statistika!$F$121,Deník!$R576,""),"")</f>
        <v/>
      </c>
      <c r="CQ576" s="233" t="str">
        <f>IF(Deník!$R576&lt;0,IF(Deník!$AC576=Statistika!$F$122,Deník!$R576,""),"")</f>
        <v/>
      </c>
      <c r="CR576" s="233" t="str">
        <f>IF(Deník!$R576&lt;0,IF(Deník!$AC576=Statistika!$F$123,Deník!$R576,""),"")</f>
        <v/>
      </c>
      <c r="CS576" s="233" t="str">
        <f>IF(Deník!$R576&lt;0,IF(Deník!$AC576=Statistika!$F$124,Deník!$R576,""),"")</f>
        <v/>
      </c>
      <c r="CT576" s="233" t="str">
        <f>IF(Deník!$R576&lt;0,IF(Deník!$AC576=Statistika!$F$125,Deník!$R576,""),"")</f>
        <v/>
      </c>
      <c r="CU576" s="233"/>
      <c r="CV576" s="233" t="str">
        <f>IF(Deník!$R576&lt;0,IF(Deník!$AD576=$CV$2,Deník!$R576,""),"")</f>
        <v/>
      </c>
      <c r="CW576" s="233" t="str">
        <f>IF(Deník!$R576&lt;0,IF(Deník!$AD576=$CW$2,Deník!$R576,""),"")</f>
        <v/>
      </c>
      <c r="CX576" s="233" t="str">
        <f>IF(Deník!$R576&lt;0,IF(Deník!$AD576=$CX$2,Deník!$R576,""),"")</f>
        <v/>
      </c>
      <c r="CY576" s="233" t="str">
        <f>IF(Deník!$R576&lt;0,IF(Deník!$AD576=$CY$2,Deník!$R576,""),"")</f>
        <v/>
      </c>
      <c r="CZ576" s="233" t="str">
        <f>IF(Deník!$R576&lt;0,IF(Deník!$AD576=$CZ$2,Deník!$R576,""),"")</f>
        <v/>
      </c>
      <c r="DL576" s="221">
        <f t="shared" si="22"/>
        <v>93847.029999999984</v>
      </c>
      <c r="DM576" s="220">
        <f t="shared" si="21"/>
        <v>-6.1529700000000132E-2</v>
      </c>
      <c r="DO576" s="50">
        <f>Deník!W577</f>
        <v>0</v>
      </c>
      <c r="DP576" s="102" t="str">
        <f>IF(AND(Deník!W577&gt;0),1,"")</f>
        <v/>
      </c>
      <c r="DQ576" s="102">
        <f>IF(AND(Deník!W577&lt;=0),1,"")</f>
        <v>1</v>
      </c>
      <c r="DR576" s="227"/>
      <c r="DS576" s="228"/>
      <c r="DT576" s="85"/>
      <c r="DU576" s="54">
        <f>IF(MONTH(Deník!$C576)=DU$2,Deník!$W576,"")</f>
        <v>0</v>
      </c>
      <c r="DV576" s="222" t="str">
        <f>IF(MONTH(Deník!$C576)=DV$2,Deník!$W576,"")</f>
        <v/>
      </c>
      <c r="DW576" s="222" t="str">
        <f>IF(MONTH(Deník!$C576)=DW$2,Deník!$W576,"")</f>
        <v/>
      </c>
      <c r="DX576" s="222" t="str">
        <f>IF(MONTH(Deník!$C576)=DX$2,Deník!$W576,"")</f>
        <v/>
      </c>
      <c r="DY576" s="222" t="str">
        <f>IF(MONTH(Deník!$C576)=DY$2,Deník!$W576,"")</f>
        <v/>
      </c>
      <c r="DZ576" s="222" t="str">
        <f>IF(MONTH(Deník!$C576)=DZ$2,Deník!$W576,"")</f>
        <v/>
      </c>
      <c r="EA576" s="222" t="str">
        <f>IF(MONTH(Deník!$C576)=EA$2,Deník!$W576,"")</f>
        <v/>
      </c>
      <c r="EB576" s="222" t="str">
        <f>IF(MONTH(Deník!$C576)=EB$2,Deník!$W576,"")</f>
        <v/>
      </c>
      <c r="EC576" s="222" t="str">
        <f>IF(MONTH(Deník!$C576)=EC$2,Deník!$W576,"")</f>
        <v/>
      </c>
      <c r="ED576" s="222" t="str">
        <f>IF(MONTH(Deník!$C576)=ED$2,Deník!$W576,"")</f>
        <v/>
      </c>
      <c r="EE576" s="222" t="str">
        <f>IF(MONTH(Deník!$C576)=EE$2,Deník!$W576,"")</f>
        <v/>
      </c>
      <c r="EF576" s="222" t="str">
        <f>IF(MONTH(Deník!$C576)=EF$2,Deník!$W576,"")</f>
        <v/>
      </c>
      <c r="EI576" s="600" t="str">
        <f>IF(Deník!$W576&lt;&gt;"",IF(Deník!$B576=Statistika!$F$63,Deník!$W576,""),"")</f>
        <v/>
      </c>
      <c r="EJ576" s="13" t="str">
        <f>IF(Deník!$W576&lt;&gt;"",IF(Deník!$B576=Statistika!$F$64,Deník!$W576,""),"")</f>
        <v/>
      </c>
      <c r="EK576" s="13" t="str">
        <f>IF(Deník!$W576&lt;&gt;"",IF(Deník!$B576=Statistika!$F$65,Deník!$W576,""),"")</f>
        <v/>
      </c>
      <c r="EL576" s="13" t="str">
        <f>IF(Deník!$W576&lt;&gt;"",IF(Deník!$B576=Statistika!$F$66,Deník!$W576,""),"")</f>
        <v/>
      </c>
      <c r="EM576" s="13" t="str">
        <f>IF(Deník!$W576&lt;&gt;"",IF(Deník!$B576=Statistika!$F$67,Deník!$W576,""),"")</f>
        <v/>
      </c>
      <c r="EN576" s="13" t="str">
        <f>IF(Deník!$W576&lt;&gt;"",IF(Deník!$B576=Statistika!$F$68,Deník!$W576,""),"")</f>
        <v/>
      </c>
      <c r="EO576" s="13" t="str">
        <f>IF(Deník!$W576&lt;&gt;"",IF(Deník!$B576=Statistika!$F$69,Deník!$W576,""),"")</f>
        <v/>
      </c>
      <c r="EP576" s="601" t="str">
        <f>IF(Deník!$W576&lt;&gt;"",IF(Deník!$B576=Statistika!$F$70,Deník!$W576,""),"")</f>
        <v/>
      </c>
      <c r="EQ576" s="90"/>
      <c r="ER576" s="63" t="str">
        <f>IF(Deník!$W576&lt;&gt;"",IF(Deník!$J576="L",Deník!$W576,""),"")</f>
        <v/>
      </c>
      <c r="ES576" s="13" t="str">
        <f>IF(Deník!$W576&lt;&gt;"",IF(Deník!$J576="S",Deník!$W576,""),"")</f>
        <v/>
      </c>
      <c r="ET576" s="95"/>
      <c r="EU576" s="88"/>
      <c r="EV576" s="63" t="str">
        <f>IF(WEEKDAY(Deník!$C576,2)=1,Deník!$W576,"")</f>
        <v/>
      </c>
      <c r="EW576" s="13" t="str">
        <f>IF(WEEKDAY(Deník!$C576,2)=2,Deník!$W576,"")</f>
        <v/>
      </c>
      <c r="EX576" s="13" t="str">
        <f>IF(WEEKDAY(Deník!$C576,2)=3,Deník!$W576,"")</f>
        <v/>
      </c>
      <c r="EY576" s="13" t="str">
        <f>IF(WEEKDAY(Deník!$C576,2)=4,Deník!$W576,"")</f>
        <v/>
      </c>
      <c r="EZ576" s="60" t="str">
        <f>IF(WEEKDAY(Deník!$C576,2)=5,Deník!$W576,"")</f>
        <v/>
      </c>
      <c r="FA576" s="99"/>
      <c r="FB576" s="100">
        <f>Deník!D576</f>
        <v>0</v>
      </c>
      <c r="FC576" s="63">
        <f>IF($FB576&lt;&gt;"",IF(AND($FB576&gt;=FC$2,$FB576&lt;=FC$3),Deník!$W576,""))</f>
        <v>0</v>
      </c>
      <c r="FD576" s="63" t="str">
        <f>IF($FB576&lt;&gt;"",IF(AND($FB576&gt;=FD$2,$FB576&lt;=FD$3),Deník!$W576,""))</f>
        <v/>
      </c>
      <c r="FE576" s="63" t="str">
        <f>IF($FB576&lt;&gt;"",IF(AND($FB576&gt;=FE$2,$FB576&lt;=FE$3),Deník!$W576,""))</f>
        <v/>
      </c>
      <c r="FF576" s="63" t="str">
        <f>IF($FB576&lt;&gt;"",IF(AND($FB576&gt;=FF$2,$FB576&lt;=FF$3),Deník!$W576,""))</f>
        <v/>
      </c>
      <c r="FG576" s="63" t="str">
        <f>IF($FB576&lt;&gt;"",IF(AND($FB576&gt;=FG$2,$FB576&lt;=FG$3),Deník!$W576,""))</f>
        <v/>
      </c>
      <c r="FH576" s="63" t="str">
        <f>IF($FB576&lt;&gt;"",IF(AND($FB576&gt;=FH$2,$FB576&lt;=FH$3),Deník!$W576,""))</f>
        <v/>
      </c>
      <c r="FI576" s="63" t="str">
        <f>IF($FB576&lt;&gt;"",IF(AND($FB576&gt;=FI$2,$FB576&lt;=FI$3),Deník!$W576,""))</f>
        <v/>
      </c>
      <c r="FJ576" s="63" t="str">
        <f>IF($FB576&lt;&gt;"",IF(AND($FB576&gt;=FJ$2,$FB576&lt;=FJ$3),Deník!$W576,""))</f>
        <v/>
      </c>
      <c r="FK576" s="63" t="str">
        <f>IF($FB576&lt;&gt;"",IF(AND($FB576&gt;=FK$2,$FB576&lt;=FK$3),Deník!$W576,""))</f>
        <v/>
      </c>
      <c r="FL576" s="63" t="str">
        <f>IF($FB576&lt;&gt;"",IF(AND($FB576&gt;=FL$2,$FB576&lt;=FL$3),Deník!$W576,""))</f>
        <v/>
      </c>
      <c r="FM576" s="63" t="str">
        <f>IF($FB576&lt;&gt;"",IF(AND($FB576&gt;=FM$2,$FB576&lt;=FM$3),Deník!$W576,""))</f>
        <v/>
      </c>
      <c r="FN576" s="13"/>
      <c r="FO576" s="20" t="str">
        <f>IF(Deník!$W576&gt;1,Deník!$W576,"")</f>
        <v/>
      </c>
      <c r="FP576" s="20" t="str">
        <f>IF(Deník!$W576&lt;0,Deník!$W576,"")</f>
        <v/>
      </c>
      <c r="FQ576" s="17"/>
      <c r="FS576" s="233"/>
      <c r="FT576" s="233" t="str">
        <f>IF(Deník!$W576&lt;&gt;"",IF(Deník!$Y576=Statistika!$F$78,Deník!$W576,""),"")</f>
        <v/>
      </c>
      <c r="FU576" s="233" t="str">
        <f>IF(Deník!$W576&lt;&gt;"",IF(Deník!$Y576=Statistika!$F$79,Deník!$W576,""),"")</f>
        <v/>
      </c>
      <c r="FV576" s="233" t="str">
        <f>IF(Deník!$W576&lt;&gt;"",IF(Deník!$Y576=Statistika!$F$80,Deník!$W576,""),"")</f>
        <v/>
      </c>
      <c r="FW576" s="233" t="str">
        <f>IF(Deník!$W576&lt;&gt;"",IF(Deník!$Y576=Statistika!$F$81,Deník!$W576,""),"")</f>
        <v/>
      </c>
      <c r="FX576" s="233" t="str">
        <f>IF(Deník!$W576&lt;&gt;"",IF(Deník!$Y576=Statistika!$F$82,Deník!$W576,""),"")</f>
        <v/>
      </c>
      <c r="FY576" s="233" t="str">
        <f>IF(Deník!$W576&lt;&gt;"",IF(Deník!$Y576=Statistika!$F$83,Deník!$W576,""),"")</f>
        <v/>
      </c>
      <c r="FZ576" s="233" t="str">
        <f>IF(Deník!$W576&lt;&gt;"",IF(Deník!$Y576=Statistika!$F$84,Deník!$W576,""),"")</f>
        <v/>
      </c>
      <c r="GA576" s="233" t="str">
        <f>IF(Deník!$W576&lt;&gt;"",IF(Deník!$Y576=Statistika!$F$85,Deník!$W576,""),"")</f>
        <v/>
      </c>
      <c r="GB576" s="233" t="str">
        <f>IF(Deník!$W576&lt;&gt;"",IF(Deník!$Y576=Statistika!$F$86,Deník!$W576,""),"")</f>
        <v/>
      </c>
      <c r="GC576" s="233" t="str">
        <f>IF(Deník!$W576&lt;&gt;"",IF(Deník!$Y576=Statistika!$F$87,Deník!$W576,""),"")</f>
        <v/>
      </c>
      <c r="GD576" s="233" t="str">
        <f>IF(Deník!$W576&lt;&gt;"",IF(Deník!$Y576=Statistika!$F$88,Deník!$W576,""),"")</f>
        <v/>
      </c>
      <c r="GE576" s="233" t="str">
        <f>IF(Deník!$W576&lt;&gt;"",IF(Deník!$Y576=Statistika!$F$89,Deník!$W576,""),"")</f>
        <v/>
      </c>
      <c r="GF576" s="233" t="str">
        <f>IF(Deník!$W576&lt;&gt;"",IF(Deník!$Y576=Statistika!$F$90,Deník!$W576,""),"")</f>
        <v/>
      </c>
      <c r="GG576" s="233" t="str">
        <f>IF(Deník!$W576&lt;&gt;"",IF(Deník!$Y576=Statistika!$F$91,Deník!$W576,""),"")</f>
        <v/>
      </c>
      <c r="GH576" s="233"/>
      <c r="GI576" s="233" t="str">
        <f>IF(Deník!$W576&lt;&gt;"",IF(Deník!$AB576=Statistika!$L$100,Deník!$W576,""),"")</f>
        <v/>
      </c>
      <c r="GJ576" s="233" t="str">
        <f>IF(Deník!$W576&lt;&gt;"",IF(Deník!$AB576=Statistika!$L$101,Deník!$W576,""),"")</f>
        <v/>
      </c>
      <c r="GK576" s="233" t="str">
        <f>IF(Deník!$W576&lt;&gt;"",IF(Deník!$AB576=Statistika!$L$102,Deník!$W576,""),"")</f>
        <v/>
      </c>
      <c r="GL576" s="233" t="str">
        <f>IF(Deník!$W576&lt;&gt;"",IF(Deník!$AB576=Statistika!$L$103,Deník!$W576,""),"")</f>
        <v/>
      </c>
      <c r="GM576" s="233" t="str">
        <f>IF(Deník!$W576&lt;&gt;"",IF(Deník!$AB576=Statistika!$L$104,Deník!$W576,""),"")</f>
        <v/>
      </c>
      <c r="GN576" s="233" t="str">
        <f>IF(Deník!$W576&lt;&gt;"",IF(Deník!$AB576=Statistika!$L$105,Deník!$W576,""),"")</f>
        <v/>
      </c>
      <c r="GO576" s="233" t="str">
        <f>IF(Deník!$W576&lt;&gt;"",IF(Deník!$AB576=Statistika!$L$106,Deník!$W576,""),"")</f>
        <v/>
      </c>
      <c r="GP576" s="233" t="str">
        <f>IF(Deník!$W576&lt;&gt;"",IF(Deník!$AB576=Statistika!$L$107,Deník!$W576,""),"")</f>
        <v/>
      </c>
      <c r="GQ576" s="233" t="str">
        <f>IF(Deník!$W576&lt;&gt;"",IF(Deník!$AB576=Statistika!$L$108,Deník!$W576,""),"")</f>
        <v/>
      </c>
      <c r="GS576" s="233" t="str">
        <f>IF(Deník!$W576&lt;0,IF(Deník!$AC576=Statistika!$F$117,Deník!$W576,""),"")</f>
        <v/>
      </c>
      <c r="GT576" s="233" t="str">
        <f>IF(Deník!$W576&lt;0,IF(Deník!$AC576=Statistika!$F$118,Deník!$W576,""),"")</f>
        <v/>
      </c>
      <c r="GU576" s="233" t="str">
        <f>IF(Deník!$W576&lt;0,IF(Deník!$AC576=Statistika!$F$119,Deník!$W576,""),"")</f>
        <v/>
      </c>
      <c r="GV576" s="233" t="str">
        <f>IF(Deník!$W576&lt;0,IF(Deník!$AC576=Statistika!$F$120,Deník!$W576,""),"")</f>
        <v/>
      </c>
      <c r="GW576" s="233" t="str">
        <f>IF(Deník!$W576&lt;0,IF(Deník!$AC576=Statistika!$F$121,Deník!$W576,""),"")</f>
        <v/>
      </c>
      <c r="GX576" s="233" t="str">
        <f>IF(Deník!$W576&lt;0,IF(Deník!$AC576=Statistika!$F$122,Deník!$W576,""),"")</f>
        <v/>
      </c>
      <c r="GY576" s="233" t="str">
        <f>IF(Deník!$W576&lt;0,IF(Deník!$AC576=Statistika!$F$123,Deník!$W576,""),"")</f>
        <v/>
      </c>
      <c r="GZ576" s="233" t="str">
        <f>IF(Deník!$W576&lt;0,IF(Deník!$AC576=Statistika!$F$124,Deník!$W576,""),"")</f>
        <v/>
      </c>
      <c r="HA576" s="233" t="str">
        <f>IF(Deník!$W576&lt;0,IF(Deník!$AC576=Statistika!$F$125,Deník!$W576,""),"")</f>
        <v/>
      </c>
      <c r="HC576" s="233" t="str">
        <f>IF(Deník!$W576&lt;0,IF(Deník!$AD576=Statistika!$F$133,Deník!$W576,""),"")</f>
        <v/>
      </c>
      <c r="HD576" s="233" t="str">
        <f>IF(Deník!$W576&lt;0,IF(Deník!$AD576=Statistika!$F$134,Deník!$W576,""),"")</f>
        <v/>
      </c>
      <c r="HE576" s="233" t="str">
        <f>IF(Deník!$W576&lt;0,IF(Deník!$AD576=Statistika!$F$135,Deník!$W576,""),"")</f>
        <v/>
      </c>
      <c r="HF576" s="233" t="str">
        <f>IF(Deník!$W576&lt;0,IF(Deník!$AD576=Statistika!$F$136,Deník!$W576,""),"")</f>
        <v/>
      </c>
      <c r="HG576" s="233" t="str">
        <f>IF(Deník!$W576&lt;0,IF(Deník!$AD576=Statistika!$F$137,Deník!$W576,""),"")</f>
        <v/>
      </c>
      <c r="ID576" s="8">
        <f>Tabulka4[[#This Row],[Sloupec3]]</f>
        <v>0</v>
      </c>
      <c r="IE576" s="17" t="str">
        <f>IF(AND([1]Deník!$C576&gt;='[1]Měsíční shrnutí'!$D$1,[1]Deník!$C576&lt;='[1]Měsíční shrnutí'!$F$1),[1]Deník!$X576,"")</f>
        <v/>
      </c>
    </row>
    <row r="577" spans="1:239">
      <c r="A577" s="8">
        <f>Deník!C578</f>
        <v>0</v>
      </c>
      <c r="B577" s="50" t="str">
        <f>Deník!R578</f>
        <v/>
      </c>
      <c r="C577" s="102" t="str">
        <f>IF(AND(Deník!R578&gt;1,Deník!R578&lt;&gt;""),1,"")</f>
        <v/>
      </c>
      <c r="D577" s="102" t="str">
        <f>IF(AND(Deník!R578&lt;=0,Deník!R578&lt;&gt;""),1,"")</f>
        <v/>
      </c>
      <c r="E577" s="103" t="str">
        <f>IF(AND(Deník!R578&gt;=0,Deník!R578&lt;=1),1,"")</f>
        <v/>
      </c>
      <c r="F577" s="79" t="str">
        <f>IF(Deník!R578&lt;&gt;"",Deník!R578+F576,"")</f>
        <v/>
      </c>
      <c r="G577" s="85"/>
      <c r="H577" s="54" t="str">
        <f>IF(MONTH(Deník!$C577)=H$2,IF(AND(Deník!$R577&gt;=0,Deník!$R577&lt;=1),"BE",Deník!$R577),"")</f>
        <v/>
      </c>
      <c r="I577" s="11" t="str">
        <f>IF(MONTH(Deník!$C577)=I$2,IF(AND(Deník!$R577&gt;=0,Deník!$R577&lt;=1),"BE",Deník!$R577),"")</f>
        <v/>
      </c>
      <c r="J577" s="11" t="str">
        <f>IF(MONTH(Deník!$C577)=J$2,IF(AND(Deník!$R577&gt;=0,Deník!$R577&lt;=1),"BE",Deník!$R577),"")</f>
        <v/>
      </c>
      <c r="K577" s="11" t="str">
        <f>IF(MONTH(Deník!$C577)=K$2,IF(AND(Deník!$R577&gt;=0,Deník!$R577&lt;=1),"BE",Deník!$R577),"")</f>
        <v/>
      </c>
      <c r="L577" s="11" t="str">
        <f>IF(MONTH(Deník!$C577)=L$2,IF(AND(Deník!$R577&gt;=0,Deník!$R577&lt;=1),"BE",Deník!$R577),"")</f>
        <v/>
      </c>
      <c r="M577" s="11" t="str">
        <f>IF(MONTH(Deník!$C577)=M$2,IF(AND(Deník!$R577&gt;=0,Deník!$R577&lt;=1),"BE",Deník!$R577),"")</f>
        <v/>
      </c>
      <c r="N577" s="11" t="str">
        <f>IF(MONTH(Deník!$C577)=N$2,IF(AND(Deník!$R577&gt;=0,Deník!$R577&lt;=1),"BE",Deník!$R577),"")</f>
        <v/>
      </c>
      <c r="O577" s="11" t="str">
        <f>IF(MONTH(Deník!$C577)=O$2,IF(AND(Deník!$R577&gt;=0,Deník!$R577&lt;=1),"BE",Deník!$R577),"")</f>
        <v/>
      </c>
      <c r="P577" s="11" t="str">
        <f>IF(MONTH(Deník!$C577)=P$2,IF(AND(Deník!$R577&gt;=0,Deník!$R577&lt;=1),"BE",Deník!$R577),"")</f>
        <v/>
      </c>
      <c r="Q577" s="11" t="str">
        <f>IF(MONTH(Deník!$C577)=Q$2,IF(AND(Deník!$R577&gt;=0,Deník!$R577&lt;=1),"BE",Deník!$R577),"")</f>
        <v/>
      </c>
      <c r="R577" s="11" t="str">
        <f>IF(MONTH(Deník!$C577)=R$2,IF(AND(Deník!$R577&gt;=0,Deník!$R577&lt;=1),"BE",Deník!$R577),"")</f>
        <v/>
      </c>
      <c r="S577" s="57" t="str">
        <f>IF(MONTH(Deník!$C577)=S$2,IF(AND(Deník!$R577&gt;=0,Deník!$R577&lt;=1),"BE",Deník!$R577),"")</f>
        <v/>
      </c>
      <c r="U577" s="12"/>
      <c r="V577" s="12"/>
      <c r="X577" s="600" t="str">
        <f>IF(Deník!$R577&lt;&gt;"",IF(Deník!$B577=Statistika!$F$63,IF(AND(Deník!$R577&gt;=0,Deník!$R577&lt;=1),"BE",Deník!$R577),""),"")</f>
        <v/>
      </c>
      <c r="Y577" s="13" t="str">
        <f>IF(Deník!$R577&lt;&gt;"",IF(Deník!$B577=Statistika!$F$64,IF(AND(Deník!$R577&gt;=0,Deník!$R577&lt;=1),"BE",Deník!$R577),""),"")</f>
        <v/>
      </c>
      <c r="Z577" s="13" t="str">
        <f>IF(Deník!$R577&lt;&gt;"",IF(Deník!$B577=Statistika!$F$65,IF(AND(Deník!$R577&gt;=0,Deník!$R577&lt;=1),"BE",Deník!$R577),""),"")</f>
        <v/>
      </c>
      <c r="AA577" s="13" t="str">
        <f>IF(Deník!$R577&lt;&gt;"",IF(Deník!$B577=Statistika!$F$66,IF(AND(Deník!$R577&gt;=0,Deník!$R577&lt;=1),"BE",Deník!$R577),""),"")</f>
        <v/>
      </c>
      <c r="AB577" s="13" t="str">
        <f>IF(Deník!$R577&lt;&gt;"",IF(Deník!$B577=Statistika!$F$67,IF(AND(Deník!$R577&gt;=0,Deník!$R577&lt;=1),"BE",Deník!$R577),""),"")</f>
        <v/>
      </c>
      <c r="AC577" s="13" t="str">
        <f>IF(Deník!$R577&lt;&gt;"",IF(Deník!$B577=Statistika!$F$68,IF(AND(Deník!$R577&gt;=0,Deník!$R577&lt;=1),"BE",Deník!$R577),""),"")</f>
        <v/>
      </c>
      <c r="AD577" s="13" t="str">
        <f>IF(Deník!$R577&lt;&gt;"",IF(Deník!$B577=Statistika!$F$69,IF(AND(Deník!$R577&gt;=0,Deník!$R577&lt;=1),"BE",Deník!$R577),""),"")</f>
        <v/>
      </c>
      <c r="AE577" s="601" t="str">
        <f>IF(Deník!$R577&lt;&gt;"",IF(Deník!$B577=Statistika!$F$70,IF(AND(Deník!$R577&gt;=0,Deník!$R577&lt;=1),"BE",Deník!$R577),""),"")</f>
        <v/>
      </c>
      <c r="AF577" s="90"/>
      <c r="AG577" s="63" t="str">
        <f>IF(Deník!$R577&lt;&gt;"",IF(Deník!$J577="L",IF(AND(Deník!$R577&gt;=0,Deník!$R577&lt;=1),"BE",Deník!$R577),""),"")</f>
        <v/>
      </c>
      <c r="AH577" s="13" t="str">
        <f>IF(Deník!$R577&lt;&gt;"",IF(Deník!$J577="S",IF(AND(Deník!$R577&gt;=0,Deník!$R577&lt;=1),"BE",Deník!$R577),""),"")</f>
        <v/>
      </c>
      <c r="AI577" s="95"/>
      <c r="AJ577" s="71" t="str">
        <f>IF(Deník!N578&lt;&gt;"",Deník!N578*-1,"")</f>
        <v/>
      </c>
      <c r="AK577" s="88"/>
      <c r="AL577" s="63" t="str">
        <f>IF(WEEKDAY(Deník!$C577,2)=1,IF(AND(Deník!$R577&gt;=0,Deník!$R577&lt;=1),"BE",Deník!$R577),"")</f>
        <v/>
      </c>
      <c r="AM577" s="13" t="str">
        <f>IF(WEEKDAY(Deník!$C577,2)=2,IF(AND(Deník!$R577&gt;=0,Deník!$R577&lt;=1),"BE",Deník!$R577),"")</f>
        <v/>
      </c>
      <c r="AN577" s="13" t="str">
        <f>IF(WEEKDAY(Deník!$C577,2)=3,IF(AND(Deník!$R577&gt;=0,Deník!$R577&lt;=1),"BE",Deník!$R577),"")</f>
        <v/>
      </c>
      <c r="AO577" s="13" t="str">
        <f>IF(WEEKDAY(Deník!$C577,2)=4,IF(AND(Deník!$R577&gt;=0,Deník!$R577&lt;=1),"BE",Deník!$R577),"")</f>
        <v/>
      </c>
      <c r="AP577" s="60" t="str">
        <f>IF(WEEKDAY(Deník!$C577,2)=5,IF(AND(Deník!$R577&gt;=0,Deník!$R577&lt;=1),"BE",Deník!$R577),"")</f>
        <v/>
      </c>
      <c r="AQ577" s="99"/>
      <c r="AR577" s="100">
        <f>Deník!D577</f>
        <v>0</v>
      </c>
      <c r="AS577" s="63" t="str">
        <f>IF(Deník!$D577&lt;&gt;"",IF(AND(Deník!$D577&gt;=AS$2,Deník!$D577&lt;=AS$3),IF(AND(Deník!$R577&gt;=0,Deník!$R577&lt;=1),"BE",Deník!$R577),""),"")</f>
        <v/>
      </c>
      <c r="AT577" s="63" t="str">
        <f>IF(Deník!$D577&lt;&gt;"",IF(AND(Deník!$D577&gt;=AT$2,Deník!$D577&lt;=AT$3),IF(AND(Deník!$R577&gt;=0,Deník!$R577&lt;=1),"BE",Deník!$R577),""),"")</f>
        <v/>
      </c>
      <c r="AU577" s="63" t="str">
        <f>IF(Deník!$D577&lt;&gt;"",IF(AND(Deník!$D577&gt;=AU$2,Deník!$D577&lt;=AU$3),IF(AND(Deník!$R577&gt;=0,Deník!$R577&lt;=1),"BE",Deník!$R577),""),"")</f>
        <v/>
      </c>
      <c r="AV577" s="63" t="str">
        <f>IF(Deník!$D577&lt;&gt;"",IF(AND(Deník!$D577&gt;=AV$2,Deník!$D577&lt;=AV$3),IF(AND(Deník!$R577&gt;=0,Deník!$R577&lt;=1),"BE",Deník!$R577),""),"")</f>
        <v/>
      </c>
      <c r="AW577" s="63" t="str">
        <f>IF(Deník!$D577&lt;&gt;"",IF(AND(Deník!$D577&gt;=AW$2,Deník!$D577&lt;=AW$3),IF(AND(Deník!$R577&gt;=0,Deník!$R577&lt;=1),"BE",Deník!$R577),""),"")</f>
        <v/>
      </c>
      <c r="AX577" s="63" t="str">
        <f>IF(Deník!$D577&lt;&gt;"",IF(AND(Deník!$D577&gt;=AX$2,Deník!$D577&lt;=AX$3),IF(AND(Deník!$R577&gt;=0,Deník!$R577&lt;=1),"BE",Deník!$R577),""),"")</f>
        <v/>
      </c>
      <c r="AY577" s="63" t="str">
        <f>IF(Deník!$D577&lt;&gt;"",IF(AND(Deník!$D577&gt;=AY$2,Deník!$D577&lt;=AY$3),IF(AND(Deník!$R577&gt;=0,Deník!$R577&lt;=1),"BE",Deník!$R577),""),"")</f>
        <v/>
      </c>
      <c r="AZ577" s="63" t="str">
        <f>IF(Deník!$D577&lt;&gt;"",IF(AND(Deník!$D577&gt;=AZ$2,Deník!$D577&lt;=AZ$3),IF(AND(Deník!$R577&gt;=0,Deník!$R577&lt;=1),"BE",Deník!$R577),""),"")</f>
        <v/>
      </c>
      <c r="BA577" s="63" t="str">
        <f>IF(Deník!$D577&lt;&gt;"",IF(AND(Deník!$D577&gt;=BA$2,Deník!$D577&lt;=BA$3),IF(AND(Deník!$R577&gt;=0,Deník!$R577&lt;=1),"BE",Deník!$R577),""),"")</f>
        <v/>
      </c>
      <c r="BB577" s="63" t="str">
        <f>IF(Deník!$D577&lt;&gt;"",IF(AND(Deník!$D577&gt;=BB$2,Deník!$D577&lt;=BB$3),IF(AND(Deník!$R577&gt;=0,Deník!$R577&lt;=1),"BE",Deník!$R577),""),"")</f>
        <v/>
      </c>
      <c r="BC577" s="71" t="str">
        <f>IF(Deník!$D577&lt;&gt;"",IF(AND(Deník!$D577&gt;=BC$2,Deník!$D577&lt;=BC$3),IF(AND(Deník!$R577&gt;=0,Deník!$R577&lt;=1),"BE",Deník!$R577),""),"")</f>
        <v/>
      </c>
      <c r="BD577" s="20" t="str">
        <f>IF(Deník!$J578="S",(Deník!$M578-Deník!$K578),IF(Deník!$J578="L",(Deník!$K578-Deník!$M578),""))</f>
        <v/>
      </c>
      <c r="BE577" s="20" t="str">
        <f>IF(Deník!$J578="S",(Deník!$K578-Deník!$O578),IF(Deník!$J578="L",(Deník!$O578-Deník!$K578),""))</f>
        <v/>
      </c>
      <c r="BF577" s="20" t="str">
        <f>IF(Deník!$J578="S",(Deník!$K578-Deník!$L578),IF(Deník!$J578="L",(Deník!$L578-Deník!$K578),""))</f>
        <v/>
      </c>
      <c r="BG577" s="20" t="str">
        <f>IF(Deník!$J578="S",(Deník!$K578-Deník!$S578),IF(Deník!$J578="L",(Deník!$S578-Deník!$K578),""))</f>
        <v/>
      </c>
      <c r="BH577" s="20" t="str">
        <f>IF(Deník!$J578="S",(Deník!$K578-Deník!$U578),IF(Deník!$J578="L",(Deník!$U578-Deník!$K578),""))</f>
        <v/>
      </c>
      <c r="BI577" s="20" t="str">
        <f>IF(Deník!$R577&gt;1,Deník!$R577,"")</f>
        <v/>
      </c>
      <c r="BJ577" s="20" t="str">
        <f>IF(Deník!$R577&lt;0,Deník!$R577,"")</f>
        <v/>
      </c>
      <c r="BK577" s="17"/>
      <c r="BM577" s="233" t="str">
        <f>IF(Deník!$R577&lt;&gt;"",IF(Deník!$Y577=Statistika!$F$78,IF(AND(Deník!$R577&gt;=0,Deník!$R577&lt;=1),"BE",Deník!$R577),""),"")</f>
        <v/>
      </c>
      <c r="BN577" s="233" t="str">
        <f>IF(Deník!$R577&lt;&gt;"",IF(Deník!$Y577=Statistika!$F$79,IF(AND(Deník!$R577&gt;=0,Deník!$R577&lt;=1),"BE",Deník!$R577),""),"")</f>
        <v/>
      </c>
      <c r="BO577" s="233" t="str">
        <f>IF(Deník!$R577&lt;&gt;"",IF(Deník!$Y577=Statistika!$F$80,IF(AND(Deník!$R577&gt;=0,Deník!$R577&lt;=1),"BE",Deník!$R577),""),"")</f>
        <v/>
      </c>
      <c r="BP577" s="233" t="str">
        <f>IF(Deník!$R577&lt;&gt;"",IF(Deník!$Y577=Statistika!$F$81,IF(AND(Deník!$R577&gt;=0,Deník!$R577&lt;=1),"BE",Deník!$R577),""),"")</f>
        <v/>
      </c>
      <c r="BQ577" s="233" t="str">
        <f>IF(Deník!$R577&lt;&gt;"",IF(Deník!$Y577=Statistika!$F$82,IF(AND(Deník!$R577&gt;=0,Deník!$R577&lt;=1),"BE",Deník!$R577),""),"")</f>
        <v/>
      </c>
      <c r="BR577" s="233" t="str">
        <f>IF(Deník!$R577&lt;&gt;"",IF(Deník!$Y577=Statistika!$F$83,IF(AND(Deník!$R577&gt;=0,Deník!$R577&lt;=1),"BE",Deník!$R577),""),"")</f>
        <v/>
      </c>
      <c r="BS577" s="233" t="str">
        <f>IF(Deník!$R577&lt;&gt;"",IF(Deník!$Y577=Statistika!$F$84,IF(AND(Deník!$R577&gt;=0,Deník!$R577&lt;=1),"BE",Deník!$R577),""),"")</f>
        <v/>
      </c>
      <c r="BT577" s="233" t="str">
        <f>IF(Deník!$R577&lt;&gt;"",IF(Deník!$Y577=Statistika!$F$85,IF(AND(Deník!$R577&gt;=0,Deník!$R577&lt;=1),"BE",Deník!$R577),""),"")</f>
        <v/>
      </c>
      <c r="BU577" s="233" t="str">
        <f>IF(Deník!$R577&lt;&gt;"",IF(Deník!$Y577=Statistika!$F$86,IF(AND(Deník!$R577&gt;=0,Deník!$R577&lt;=1),"BE",Deník!$R577),""),"")</f>
        <v/>
      </c>
      <c r="BV577" s="233" t="str">
        <f>IF(Deník!$R577&lt;&gt;"",IF(Deník!$Y577=Statistika!$F$87,IF(AND(Deník!$R577&gt;=0,Deník!$R577&lt;=1),"BE",Deník!$R577),""),"")</f>
        <v/>
      </c>
      <c r="BW577" s="233" t="str">
        <f>IF(Deník!$R577&lt;&gt;"",IF(Deník!$Y577=Statistika!$F$88,IF(AND(Deník!$R577&gt;=0,Deník!$R577&lt;=1),"BE",Deník!$R577),""),"")</f>
        <v/>
      </c>
      <c r="BX577" s="233" t="str">
        <f>IF(Deník!$R577&lt;&gt;"",IF(Deník!$Y577=Statistika!$F$89,IF(AND(Deník!$R577&gt;=0,Deník!$R577&lt;=1),"BE",Deník!$R577),""),"")</f>
        <v/>
      </c>
      <c r="BY577" s="233" t="str">
        <f>IF(Deník!$R577&lt;&gt;"",IF(Deník!$Y577=Statistika!$F$90,IF(AND(Deník!$R577&gt;=0,Deník!$R577&lt;=1),"BE",Deník!$R577),""),"")</f>
        <v/>
      </c>
      <c r="BZ577" s="233" t="str">
        <f>IF(Deník!$R577&lt;&gt;"",IF(Deník!$Y577=Statistika!$F$91,IF(AND(Deník!$R577&gt;=0,Deník!$R577&lt;=1),"BE",Deník!$R577),""),"")</f>
        <v/>
      </c>
      <c r="CA577" s="233"/>
      <c r="CB577" s="233" t="str">
        <f>IF(Deník!$R577&lt;&gt;"",IF(Deník!$AB577="SL",IF(AND(Deník!$R577&gt;=0,Deník!$R577&lt;=1),"BE",Deník!$R577),""),"")</f>
        <v/>
      </c>
      <c r="CC577" s="233" t="str">
        <f>IF(Deník!$R577&lt;&gt;"",IF(Deník!$AB577="BE10",IF(AND(Deník!$R577&gt;=0,Deník!$R577&lt;=1),"BE",Deník!$R577),""),"")</f>
        <v/>
      </c>
      <c r="CD577" s="233" t="str">
        <f>IF(Deník!$R577&lt;&gt;"",IF(Deník!$AB577="BE15",IF(AND(Deník!$R577&gt;=0,Deník!$R577&lt;=1),"BE",Deník!$R577),""),"")</f>
        <v/>
      </c>
      <c r="CE577" s="233" t="str">
        <f>IF(Deník!$R577&lt;&gt;"",IF(Deník!$AB577="BE20",IF(AND(Deník!$R577&gt;=0,Deník!$R577&lt;=1),"BE",Deník!$R577),""),"")</f>
        <v/>
      </c>
      <c r="CF577" s="233" t="str">
        <f>IF(Deník!$R577&lt;&gt;"",IF(Deník!$AB577="TP1",IF(AND(Deník!$R577&gt;=0,Deník!$R577&lt;=1),"BE",Deník!$R577),""),"")</f>
        <v/>
      </c>
      <c r="CG577" s="233" t="str">
        <f>IF(Deník!$R577&lt;&gt;"",IF(Deník!$AB577="TP2",IF(AND(Deník!$R577&gt;=0,Deník!$R577&lt;=1),"BE",Deník!$R577),""),"")</f>
        <v/>
      </c>
      <c r="CH577" s="233" t="str">
        <f>IF(Deník!$R577&lt;&gt;"",IF(Deník!$AB577="TP3",IF(AND(Deník!$R577&gt;=0,Deník!$R577&lt;=1),"BE",Deník!$R577),""),"")</f>
        <v/>
      </c>
      <c r="CI577" s="233" t="str">
        <f>IF(Deník!$R577&lt;&gt;"",IF(Deník!$AB577="Trailing SL",IF(AND(Deník!$R577&gt;=0,Deník!$R577&lt;=1),"BE",Deník!$R577),""),"")</f>
        <v/>
      </c>
      <c r="CJ577" s="233" t="str">
        <f>IF(Deník!$R577&lt;&gt;"",IF(Deník!$AB577="Manual",IF(AND(Deník!$R577&gt;=0,Deník!$R577&lt;=1),"BE",Deník!$R577),""),"")</f>
        <v/>
      </c>
      <c r="CK577" s="233"/>
      <c r="CL577" s="233" t="str">
        <f>IF(Deník!$R577&lt;0,IF(Deník!$AC577=Statistika!$F$117,Deník!$R577,""),"")</f>
        <v/>
      </c>
      <c r="CM577" s="233" t="str">
        <f>IF(Deník!$R577&lt;0,IF(Deník!$AC577=Statistika!$F$118,Deník!$R577,""),"")</f>
        <v/>
      </c>
      <c r="CN577" s="233" t="str">
        <f>IF(Deník!$R577&lt;0,IF(Deník!$AC577=Statistika!$F$119,Deník!$R577,""),"")</f>
        <v/>
      </c>
      <c r="CO577" s="233" t="str">
        <f>IF(Deník!$R577&lt;0,IF(Deník!$AC577=Statistika!$F$120,Deník!$R577,""),"")</f>
        <v/>
      </c>
      <c r="CP577" s="233" t="str">
        <f>IF(Deník!$R577&lt;0,IF(Deník!$AC577=Statistika!$F$121,Deník!$R577,""),"")</f>
        <v/>
      </c>
      <c r="CQ577" s="233" t="str">
        <f>IF(Deník!$R577&lt;0,IF(Deník!$AC577=Statistika!$F$122,Deník!$R577,""),"")</f>
        <v/>
      </c>
      <c r="CR577" s="233" t="str">
        <f>IF(Deník!$R577&lt;0,IF(Deník!$AC577=Statistika!$F$123,Deník!$R577,""),"")</f>
        <v/>
      </c>
      <c r="CS577" s="233" t="str">
        <f>IF(Deník!$R577&lt;0,IF(Deník!$AC577=Statistika!$F$124,Deník!$R577,""),"")</f>
        <v/>
      </c>
      <c r="CT577" s="233" t="str">
        <f>IF(Deník!$R577&lt;0,IF(Deník!$AC577=Statistika!$F$125,Deník!$R577,""),"")</f>
        <v/>
      </c>
      <c r="CU577" s="233"/>
      <c r="CV577" s="233" t="str">
        <f>IF(Deník!$R577&lt;0,IF(Deník!$AD577=$CV$2,Deník!$R577,""),"")</f>
        <v/>
      </c>
      <c r="CW577" s="233" t="str">
        <f>IF(Deník!$R577&lt;0,IF(Deník!$AD577=$CW$2,Deník!$R577,""),"")</f>
        <v/>
      </c>
      <c r="CX577" s="233" t="str">
        <f>IF(Deník!$R577&lt;0,IF(Deník!$AD577=$CX$2,Deník!$R577,""),"")</f>
        <v/>
      </c>
      <c r="CY577" s="233" t="str">
        <f>IF(Deník!$R577&lt;0,IF(Deník!$AD577=$CY$2,Deník!$R577,""),"")</f>
        <v/>
      </c>
      <c r="CZ577" s="233" t="str">
        <f>IF(Deník!$R577&lt;0,IF(Deník!$AD577=$CZ$2,Deník!$R577,""),"")</f>
        <v/>
      </c>
      <c r="DL577" s="221">
        <f t="shared" si="22"/>
        <v>93847.029999999984</v>
      </c>
      <c r="DM577" s="220">
        <f t="shared" si="21"/>
        <v>-6.1529700000000132E-2</v>
      </c>
      <c r="DO577" s="50">
        <f>Deník!W578</f>
        <v>0</v>
      </c>
      <c r="DP577" s="102" t="str">
        <f>IF(AND(Deník!W578&gt;0),1,"")</f>
        <v/>
      </c>
      <c r="DQ577" s="102">
        <f>IF(AND(Deník!W578&lt;=0),1,"")</f>
        <v>1</v>
      </c>
      <c r="DR577" s="227"/>
      <c r="DS577" s="228"/>
      <c r="DT577" s="85"/>
      <c r="DU577" s="54">
        <f>IF(MONTH(Deník!$C577)=DU$2,Deník!$W577,"")</f>
        <v>0</v>
      </c>
      <c r="DV577" s="222" t="str">
        <f>IF(MONTH(Deník!$C577)=DV$2,Deník!$W577,"")</f>
        <v/>
      </c>
      <c r="DW577" s="222" t="str">
        <f>IF(MONTH(Deník!$C577)=DW$2,Deník!$W577,"")</f>
        <v/>
      </c>
      <c r="DX577" s="222" t="str">
        <f>IF(MONTH(Deník!$C577)=DX$2,Deník!$W577,"")</f>
        <v/>
      </c>
      <c r="DY577" s="222" t="str">
        <f>IF(MONTH(Deník!$C577)=DY$2,Deník!$W577,"")</f>
        <v/>
      </c>
      <c r="DZ577" s="222" t="str">
        <f>IF(MONTH(Deník!$C577)=DZ$2,Deník!$W577,"")</f>
        <v/>
      </c>
      <c r="EA577" s="222" t="str">
        <f>IF(MONTH(Deník!$C577)=EA$2,Deník!$W577,"")</f>
        <v/>
      </c>
      <c r="EB577" s="222" t="str">
        <f>IF(MONTH(Deník!$C577)=EB$2,Deník!$W577,"")</f>
        <v/>
      </c>
      <c r="EC577" s="222" t="str">
        <f>IF(MONTH(Deník!$C577)=EC$2,Deník!$W577,"")</f>
        <v/>
      </c>
      <c r="ED577" s="222" t="str">
        <f>IF(MONTH(Deník!$C577)=ED$2,Deník!$W577,"")</f>
        <v/>
      </c>
      <c r="EE577" s="222" t="str">
        <f>IF(MONTH(Deník!$C577)=EE$2,Deník!$W577,"")</f>
        <v/>
      </c>
      <c r="EF577" s="222" t="str">
        <f>IF(MONTH(Deník!$C577)=EF$2,Deník!$W577,"")</f>
        <v/>
      </c>
      <c r="EI577" s="600" t="str">
        <f>IF(Deník!$W577&lt;&gt;"",IF(Deník!$B577=Statistika!$F$63,Deník!$W577,""),"")</f>
        <v/>
      </c>
      <c r="EJ577" s="13" t="str">
        <f>IF(Deník!$W577&lt;&gt;"",IF(Deník!$B577=Statistika!$F$64,Deník!$W577,""),"")</f>
        <v/>
      </c>
      <c r="EK577" s="13" t="str">
        <f>IF(Deník!$W577&lt;&gt;"",IF(Deník!$B577=Statistika!$F$65,Deník!$W577,""),"")</f>
        <v/>
      </c>
      <c r="EL577" s="13" t="str">
        <f>IF(Deník!$W577&lt;&gt;"",IF(Deník!$B577=Statistika!$F$66,Deník!$W577,""),"")</f>
        <v/>
      </c>
      <c r="EM577" s="13" t="str">
        <f>IF(Deník!$W577&lt;&gt;"",IF(Deník!$B577=Statistika!$F$67,Deník!$W577,""),"")</f>
        <v/>
      </c>
      <c r="EN577" s="13" t="str">
        <f>IF(Deník!$W577&lt;&gt;"",IF(Deník!$B577=Statistika!$F$68,Deník!$W577,""),"")</f>
        <v/>
      </c>
      <c r="EO577" s="13" t="str">
        <f>IF(Deník!$W577&lt;&gt;"",IF(Deník!$B577=Statistika!$F$69,Deník!$W577,""),"")</f>
        <v/>
      </c>
      <c r="EP577" s="601" t="str">
        <f>IF(Deník!$W577&lt;&gt;"",IF(Deník!$B577=Statistika!$F$70,Deník!$W577,""),"")</f>
        <v/>
      </c>
      <c r="EQ577" s="90"/>
      <c r="ER577" s="63" t="str">
        <f>IF(Deník!$W577&lt;&gt;"",IF(Deník!$J577="L",Deník!$W577,""),"")</f>
        <v/>
      </c>
      <c r="ES577" s="13" t="str">
        <f>IF(Deník!$W577&lt;&gt;"",IF(Deník!$J577="S",Deník!$W577,""),"")</f>
        <v/>
      </c>
      <c r="ET577" s="95"/>
      <c r="EU577" s="88"/>
      <c r="EV577" s="63" t="str">
        <f>IF(WEEKDAY(Deník!$C577,2)=1,Deník!$W577,"")</f>
        <v/>
      </c>
      <c r="EW577" s="13" t="str">
        <f>IF(WEEKDAY(Deník!$C577,2)=2,Deník!$W577,"")</f>
        <v/>
      </c>
      <c r="EX577" s="13" t="str">
        <f>IF(WEEKDAY(Deník!$C577,2)=3,Deník!$W577,"")</f>
        <v/>
      </c>
      <c r="EY577" s="13" t="str">
        <f>IF(WEEKDAY(Deník!$C577,2)=4,Deník!$W577,"")</f>
        <v/>
      </c>
      <c r="EZ577" s="60" t="str">
        <f>IF(WEEKDAY(Deník!$C577,2)=5,Deník!$W577,"")</f>
        <v/>
      </c>
      <c r="FA577" s="99"/>
      <c r="FB577" s="100">
        <f>Deník!D577</f>
        <v>0</v>
      </c>
      <c r="FC577" s="63">
        <f>IF($FB577&lt;&gt;"",IF(AND($FB577&gt;=FC$2,$FB577&lt;=FC$3),Deník!$W577,""))</f>
        <v>0</v>
      </c>
      <c r="FD577" s="63" t="str">
        <f>IF($FB577&lt;&gt;"",IF(AND($FB577&gt;=FD$2,$FB577&lt;=FD$3),Deník!$W577,""))</f>
        <v/>
      </c>
      <c r="FE577" s="63" t="str">
        <f>IF($FB577&lt;&gt;"",IF(AND($FB577&gt;=FE$2,$FB577&lt;=FE$3),Deník!$W577,""))</f>
        <v/>
      </c>
      <c r="FF577" s="63" t="str">
        <f>IF($FB577&lt;&gt;"",IF(AND($FB577&gt;=FF$2,$FB577&lt;=FF$3),Deník!$W577,""))</f>
        <v/>
      </c>
      <c r="FG577" s="63" t="str">
        <f>IF($FB577&lt;&gt;"",IF(AND($FB577&gt;=FG$2,$FB577&lt;=FG$3),Deník!$W577,""))</f>
        <v/>
      </c>
      <c r="FH577" s="63" t="str">
        <f>IF($FB577&lt;&gt;"",IF(AND($FB577&gt;=FH$2,$FB577&lt;=FH$3),Deník!$W577,""))</f>
        <v/>
      </c>
      <c r="FI577" s="63" t="str">
        <f>IF($FB577&lt;&gt;"",IF(AND($FB577&gt;=FI$2,$FB577&lt;=FI$3),Deník!$W577,""))</f>
        <v/>
      </c>
      <c r="FJ577" s="63" t="str">
        <f>IF($FB577&lt;&gt;"",IF(AND($FB577&gt;=FJ$2,$FB577&lt;=FJ$3),Deník!$W577,""))</f>
        <v/>
      </c>
      <c r="FK577" s="63" t="str">
        <f>IF($FB577&lt;&gt;"",IF(AND($FB577&gt;=FK$2,$FB577&lt;=FK$3),Deník!$W577,""))</f>
        <v/>
      </c>
      <c r="FL577" s="63" t="str">
        <f>IF($FB577&lt;&gt;"",IF(AND($FB577&gt;=FL$2,$FB577&lt;=FL$3),Deník!$W577,""))</f>
        <v/>
      </c>
      <c r="FM577" s="63" t="str">
        <f>IF($FB577&lt;&gt;"",IF(AND($FB577&gt;=FM$2,$FB577&lt;=FM$3),Deník!$W577,""))</f>
        <v/>
      </c>
      <c r="FN577" s="13"/>
      <c r="FO577" s="20" t="str">
        <f>IF(Deník!$W577&gt;1,Deník!$W577,"")</f>
        <v/>
      </c>
      <c r="FP577" s="20" t="str">
        <f>IF(Deník!$W577&lt;0,Deník!$W577,"")</f>
        <v/>
      </c>
      <c r="FQ577" s="17"/>
      <c r="FS577" s="233"/>
      <c r="FT577" s="233" t="str">
        <f>IF(Deník!$W577&lt;&gt;"",IF(Deník!$Y577=Statistika!$F$78,Deník!$W577,""),"")</f>
        <v/>
      </c>
      <c r="FU577" s="233" t="str">
        <f>IF(Deník!$W577&lt;&gt;"",IF(Deník!$Y577=Statistika!$F$79,Deník!$W577,""),"")</f>
        <v/>
      </c>
      <c r="FV577" s="233" t="str">
        <f>IF(Deník!$W577&lt;&gt;"",IF(Deník!$Y577=Statistika!$F$80,Deník!$W577,""),"")</f>
        <v/>
      </c>
      <c r="FW577" s="233" t="str">
        <f>IF(Deník!$W577&lt;&gt;"",IF(Deník!$Y577=Statistika!$F$81,Deník!$W577,""),"")</f>
        <v/>
      </c>
      <c r="FX577" s="233" t="str">
        <f>IF(Deník!$W577&lt;&gt;"",IF(Deník!$Y577=Statistika!$F$82,Deník!$W577,""),"")</f>
        <v/>
      </c>
      <c r="FY577" s="233" t="str">
        <f>IF(Deník!$W577&lt;&gt;"",IF(Deník!$Y577=Statistika!$F$83,Deník!$W577,""),"")</f>
        <v/>
      </c>
      <c r="FZ577" s="233" t="str">
        <f>IF(Deník!$W577&lt;&gt;"",IF(Deník!$Y577=Statistika!$F$84,Deník!$W577,""),"")</f>
        <v/>
      </c>
      <c r="GA577" s="233" t="str">
        <f>IF(Deník!$W577&lt;&gt;"",IF(Deník!$Y577=Statistika!$F$85,Deník!$W577,""),"")</f>
        <v/>
      </c>
      <c r="GB577" s="233" t="str">
        <f>IF(Deník!$W577&lt;&gt;"",IF(Deník!$Y577=Statistika!$F$86,Deník!$W577,""),"")</f>
        <v/>
      </c>
      <c r="GC577" s="233" t="str">
        <f>IF(Deník!$W577&lt;&gt;"",IF(Deník!$Y577=Statistika!$F$87,Deník!$W577,""),"")</f>
        <v/>
      </c>
      <c r="GD577" s="233" t="str">
        <f>IF(Deník!$W577&lt;&gt;"",IF(Deník!$Y577=Statistika!$F$88,Deník!$W577,""),"")</f>
        <v/>
      </c>
      <c r="GE577" s="233" t="str">
        <f>IF(Deník!$W577&lt;&gt;"",IF(Deník!$Y577=Statistika!$F$89,Deník!$W577,""),"")</f>
        <v/>
      </c>
      <c r="GF577" s="233" t="str">
        <f>IF(Deník!$W577&lt;&gt;"",IF(Deník!$Y577=Statistika!$F$90,Deník!$W577,""),"")</f>
        <v/>
      </c>
      <c r="GG577" s="233" t="str">
        <f>IF(Deník!$W577&lt;&gt;"",IF(Deník!$Y577=Statistika!$F$91,Deník!$W577,""),"")</f>
        <v/>
      </c>
      <c r="GH577" s="233"/>
      <c r="GI577" s="233" t="str">
        <f>IF(Deník!$W577&lt;&gt;"",IF(Deník!$AB577=Statistika!$L$100,Deník!$W577,""),"")</f>
        <v/>
      </c>
      <c r="GJ577" s="233" t="str">
        <f>IF(Deník!$W577&lt;&gt;"",IF(Deník!$AB577=Statistika!$L$101,Deník!$W577,""),"")</f>
        <v/>
      </c>
      <c r="GK577" s="233" t="str">
        <f>IF(Deník!$W577&lt;&gt;"",IF(Deník!$AB577=Statistika!$L$102,Deník!$W577,""),"")</f>
        <v/>
      </c>
      <c r="GL577" s="233" t="str">
        <f>IF(Deník!$W577&lt;&gt;"",IF(Deník!$AB577=Statistika!$L$103,Deník!$W577,""),"")</f>
        <v/>
      </c>
      <c r="GM577" s="233" t="str">
        <f>IF(Deník!$W577&lt;&gt;"",IF(Deník!$AB577=Statistika!$L$104,Deník!$W577,""),"")</f>
        <v/>
      </c>
      <c r="GN577" s="233" t="str">
        <f>IF(Deník!$W577&lt;&gt;"",IF(Deník!$AB577=Statistika!$L$105,Deník!$W577,""),"")</f>
        <v/>
      </c>
      <c r="GO577" s="233" t="str">
        <f>IF(Deník!$W577&lt;&gt;"",IF(Deník!$AB577=Statistika!$L$106,Deník!$W577,""),"")</f>
        <v/>
      </c>
      <c r="GP577" s="233" t="str">
        <f>IF(Deník!$W577&lt;&gt;"",IF(Deník!$AB577=Statistika!$L$107,Deník!$W577,""),"")</f>
        <v/>
      </c>
      <c r="GQ577" s="233" t="str">
        <f>IF(Deník!$W577&lt;&gt;"",IF(Deník!$AB577=Statistika!$L$108,Deník!$W577,""),"")</f>
        <v/>
      </c>
      <c r="GS577" s="233" t="str">
        <f>IF(Deník!$W577&lt;0,IF(Deník!$AC577=Statistika!$F$117,Deník!$W577,""),"")</f>
        <v/>
      </c>
      <c r="GT577" s="233" t="str">
        <f>IF(Deník!$W577&lt;0,IF(Deník!$AC577=Statistika!$F$118,Deník!$W577,""),"")</f>
        <v/>
      </c>
      <c r="GU577" s="233" t="str">
        <f>IF(Deník!$W577&lt;0,IF(Deník!$AC577=Statistika!$F$119,Deník!$W577,""),"")</f>
        <v/>
      </c>
      <c r="GV577" s="233" t="str">
        <f>IF(Deník!$W577&lt;0,IF(Deník!$AC577=Statistika!$F$120,Deník!$W577,""),"")</f>
        <v/>
      </c>
      <c r="GW577" s="233" t="str">
        <f>IF(Deník!$W577&lt;0,IF(Deník!$AC577=Statistika!$F$121,Deník!$W577,""),"")</f>
        <v/>
      </c>
      <c r="GX577" s="233" t="str">
        <f>IF(Deník!$W577&lt;0,IF(Deník!$AC577=Statistika!$F$122,Deník!$W577,""),"")</f>
        <v/>
      </c>
      <c r="GY577" s="233" t="str">
        <f>IF(Deník!$W577&lt;0,IF(Deník!$AC577=Statistika!$F$123,Deník!$W577,""),"")</f>
        <v/>
      </c>
      <c r="GZ577" s="233" t="str">
        <f>IF(Deník!$W577&lt;0,IF(Deník!$AC577=Statistika!$F$124,Deník!$W577,""),"")</f>
        <v/>
      </c>
      <c r="HA577" s="233" t="str">
        <f>IF(Deník!$W577&lt;0,IF(Deník!$AC577=Statistika!$F$125,Deník!$W577,""),"")</f>
        <v/>
      </c>
      <c r="HC577" s="233" t="str">
        <f>IF(Deník!$W577&lt;0,IF(Deník!$AD577=Statistika!$F$133,Deník!$W577,""),"")</f>
        <v/>
      </c>
      <c r="HD577" s="233" t="str">
        <f>IF(Deník!$W577&lt;0,IF(Deník!$AD577=Statistika!$F$134,Deník!$W577,""),"")</f>
        <v/>
      </c>
      <c r="HE577" s="233" t="str">
        <f>IF(Deník!$W577&lt;0,IF(Deník!$AD577=Statistika!$F$135,Deník!$W577,""),"")</f>
        <v/>
      </c>
      <c r="HF577" s="233" t="str">
        <f>IF(Deník!$W577&lt;0,IF(Deník!$AD577=Statistika!$F$136,Deník!$W577,""),"")</f>
        <v/>
      </c>
      <c r="HG577" s="233" t="str">
        <f>IF(Deník!$W577&lt;0,IF(Deník!$AD577=Statistika!$F$137,Deník!$W577,""),"")</f>
        <v/>
      </c>
      <c r="ID577" s="8">
        <f>Tabulka4[[#This Row],[Sloupec3]]</f>
        <v>0</v>
      </c>
      <c r="IE577" s="17" t="str">
        <f>IF(AND([1]Deník!$C577&gt;='[1]Měsíční shrnutí'!$D$1,[1]Deník!$C577&lt;='[1]Měsíční shrnutí'!$F$1),[1]Deník!$X577,"")</f>
        <v/>
      </c>
    </row>
    <row r="578" spans="1:239">
      <c r="A578" s="8">
        <f>Deník!C579</f>
        <v>0</v>
      </c>
      <c r="B578" s="50" t="str">
        <f>Deník!R579</f>
        <v/>
      </c>
      <c r="C578" s="102" t="str">
        <f>IF(AND(Deník!R579&gt;1,Deník!R579&lt;&gt;""),1,"")</f>
        <v/>
      </c>
      <c r="D578" s="102" t="str">
        <f>IF(AND(Deník!R579&lt;=0,Deník!R579&lt;&gt;""),1,"")</f>
        <v/>
      </c>
      <c r="E578" s="103" t="str">
        <f>IF(AND(Deník!R579&gt;=0,Deník!R579&lt;=1),1,"")</f>
        <v/>
      </c>
      <c r="F578" s="79" t="str">
        <f>IF(Deník!R579&lt;&gt;"",Deník!R579+F577,"")</f>
        <v/>
      </c>
      <c r="G578" s="85"/>
      <c r="H578" s="54" t="str">
        <f>IF(MONTH(Deník!$C578)=H$2,IF(AND(Deník!$R578&gt;=0,Deník!$R578&lt;=1),"BE",Deník!$R578),"")</f>
        <v/>
      </c>
      <c r="I578" s="11" t="str">
        <f>IF(MONTH(Deník!$C578)=I$2,IF(AND(Deník!$R578&gt;=0,Deník!$R578&lt;=1),"BE",Deník!$R578),"")</f>
        <v/>
      </c>
      <c r="J578" s="11" t="str">
        <f>IF(MONTH(Deník!$C578)=J$2,IF(AND(Deník!$R578&gt;=0,Deník!$R578&lt;=1),"BE",Deník!$R578),"")</f>
        <v/>
      </c>
      <c r="K578" s="11" t="str">
        <f>IF(MONTH(Deník!$C578)=K$2,IF(AND(Deník!$R578&gt;=0,Deník!$R578&lt;=1),"BE",Deník!$R578),"")</f>
        <v/>
      </c>
      <c r="L578" s="11" t="str">
        <f>IF(MONTH(Deník!$C578)=L$2,IF(AND(Deník!$R578&gt;=0,Deník!$R578&lt;=1),"BE",Deník!$R578),"")</f>
        <v/>
      </c>
      <c r="M578" s="11" t="str">
        <f>IF(MONTH(Deník!$C578)=M$2,IF(AND(Deník!$R578&gt;=0,Deník!$R578&lt;=1),"BE",Deník!$R578),"")</f>
        <v/>
      </c>
      <c r="N578" s="11" t="str">
        <f>IF(MONTH(Deník!$C578)=N$2,IF(AND(Deník!$R578&gt;=0,Deník!$R578&lt;=1),"BE",Deník!$R578),"")</f>
        <v/>
      </c>
      <c r="O578" s="11" t="str">
        <f>IF(MONTH(Deník!$C578)=O$2,IF(AND(Deník!$R578&gt;=0,Deník!$R578&lt;=1),"BE",Deník!$R578),"")</f>
        <v/>
      </c>
      <c r="P578" s="11" t="str">
        <f>IF(MONTH(Deník!$C578)=P$2,IF(AND(Deník!$R578&gt;=0,Deník!$R578&lt;=1),"BE",Deník!$R578),"")</f>
        <v/>
      </c>
      <c r="Q578" s="11" t="str">
        <f>IF(MONTH(Deník!$C578)=Q$2,IF(AND(Deník!$R578&gt;=0,Deník!$R578&lt;=1),"BE",Deník!$R578),"")</f>
        <v/>
      </c>
      <c r="R578" s="11" t="str">
        <f>IF(MONTH(Deník!$C578)=R$2,IF(AND(Deník!$R578&gt;=0,Deník!$R578&lt;=1),"BE",Deník!$R578),"")</f>
        <v/>
      </c>
      <c r="S578" s="57" t="str">
        <f>IF(MONTH(Deník!$C578)=S$2,IF(AND(Deník!$R578&gt;=0,Deník!$R578&lt;=1),"BE",Deník!$R578),"")</f>
        <v/>
      </c>
      <c r="U578" s="12"/>
      <c r="V578" s="12"/>
      <c r="X578" s="600" t="str">
        <f>IF(Deník!$R578&lt;&gt;"",IF(Deník!$B578=Statistika!$F$63,IF(AND(Deník!$R578&gt;=0,Deník!$R578&lt;=1),"BE",Deník!$R578),""),"")</f>
        <v/>
      </c>
      <c r="Y578" s="13" t="str">
        <f>IF(Deník!$R578&lt;&gt;"",IF(Deník!$B578=Statistika!$F$64,IF(AND(Deník!$R578&gt;=0,Deník!$R578&lt;=1),"BE",Deník!$R578),""),"")</f>
        <v/>
      </c>
      <c r="Z578" s="13" t="str">
        <f>IF(Deník!$R578&lt;&gt;"",IF(Deník!$B578=Statistika!$F$65,IF(AND(Deník!$R578&gt;=0,Deník!$R578&lt;=1),"BE",Deník!$R578),""),"")</f>
        <v/>
      </c>
      <c r="AA578" s="13" t="str">
        <f>IF(Deník!$R578&lt;&gt;"",IF(Deník!$B578=Statistika!$F$66,IF(AND(Deník!$R578&gt;=0,Deník!$R578&lt;=1),"BE",Deník!$R578),""),"")</f>
        <v/>
      </c>
      <c r="AB578" s="13" t="str">
        <f>IF(Deník!$R578&lt;&gt;"",IF(Deník!$B578=Statistika!$F$67,IF(AND(Deník!$R578&gt;=0,Deník!$R578&lt;=1),"BE",Deník!$R578),""),"")</f>
        <v/>
      </c>
      <c r="AC578" s="13" t="str">
        <f>IF(Deník!$R578&lt;&gt;"",IF(Deník!$B578=Statistika!$F$68,IF(AND(Deník!$R578&gt;=0,Deník!$R578&lt;=1),"BE",Deník!$R578),""),"")</f>
        <v/>
      </c>
      <c r="AD578" s="13" t="str">
        <f>IF(Deník!$R578&lt;&gt;"",IF(Deník!$B578=Statistika!$F$69,IF(AND(Deník!$R578&gt;=0,Deník!$R578&lt;=1),"BE",Deník!$R578),""),"")</f>
        <v/>
      </c>
      <c r="AE578" s="601" t="str">
        <f>IF(Deník!$R578&lt;&gt;"",IF(Deník!$B578=Statistika!$F$70,IF(AND(Deník!$R578&gt;=0,Deník!$R578&lt;=1),"BE",Deník!$R578),""),"")</f>
        <v/>
      </c>
      <c r="AF578" s="90"/>
      <c r="AG578" s="63" t="str">
        <f>IF(Deník!$R578&lt;&gt;"",IF(Deník!$J578="L",IF(AND(Deník!$R578&gt;=0,Deník!$R578&lt;=1),"BE",Deník!$R578),""),"")</f>
        <v/>
      </c>
      <c r="AH578" s="13" t="str">
        <f>IF(Deník!$R578&lt;&gt;"",IF(Deník!$J578="S",IF(AND(Deník!$R578&gt;=0,Deník!$R578&lt;=1),"BE",Deník!$R578),""),"")</f>
        <v/>
      </c>
      <c r="AI578" s="95"/>
      <c r="AJ578" s="71" t="str">
        <f>IF(Deník!N579&lt;&gt;"",Deník!N579*-1,"")</f>
        <v/>
      </c>
      <c r="AK578" s="88"/>
      <c r="AL578" s="63" t="str">
        <f>IF(WEEKDAY(Deník!$C578,2)=1,IF(AND(Deník!$R578&gt;=0,Deník!$R578&lt;=1),"BE",Deník!$R578),"")</f>
        <v/>
      </c>
      <c r="AM578" s="13" t="str">
        <f>IF(WEEKDAY(Deník!$C578,2)=2,IF(AND(Deník!$R578&gt;=0,Deník!$R578&lt;=1),"BE",Deník!$R578),"")</f>
        <v/>
      </c>
      <c r="AN578" s="13" t="str">
        <f>IF(WEEKDAY(Deník!$C578,2)=3,IF(AND(Deník!$R578&gt;=0,Deník!$R578&lt;=1),"BE",Deník!$R578),"")</f>
        <v/>
      </c>
      <c r="AO578" s="13" t="str">
        <f>IF(WEEKDAY(Deník!$C578,2)=4,IF(AND(Deník!$R578&gt;=0,Deník!$R578&lt;=1),"BE",Deník!$R578),"")</f>
        <v/>
      </c>
      <c r="AP578" s="60" t="str">
        <f>IF(WEEKDAY(Deník!$C578,2)=5,IF(AND(Deník!$R578&gt;=0,Deník!$R578&lt;=1),"BE",Deník!$R578),"")</f>
        <v/>
      </c>
      <c r="AQ578" s="99"/>
      <c r="AR578" s="100">
        <f>Deník!D578</f>
        <v>0</v>
      </c>
      <c r="AS578" s="63" t="str">
        <f>IF(Deník!$D578&lt;&gt;"",IF(AND(Deník!$D578&gt;=AS$2,Deník!$D578&lt;=AS$3),IF(AND(Deník!$R578&gt;=0,Deník!$R578&lt;=1),"BE",Deník!$R578),""),"")</f>
        <v/>
      </c>
      <c r="AT578" s="63" t="str">
        <f>IF(Deník!$D578&lt;&gt;"",IF(AND(Deník!$D578&gt;=AT$2,Deník!$D578&lt;=AT$3),IF(AND(Deník!$R578&gt;=0,Deník!$R578&lt;=1),"BE",Deník!$R578),""),"")</f>
        <v/>
      </c>
      <c r="AU578" s="63" t="str">
        <f>IF(Deník!$D578&lt;&gt;"",IF(AND(Deník!$D578&gt;=AU$2,Deník!$D578&lt;=AU$3),IF(AND(Deník!$R578&gt;=0,Deník!$R578&lt;=1),"BE",Deník!$R578),""),"")</f>
        <v/>
      </c>
      <c r="AV578" s="63" t="str">
        <f>IF(Deník!$D578&lt;&gt;"",IF(AND(Deník!$D578&gt;=AV$2,Deník!$D578&lt;=AV$3),IF(AND(Deník!$R578&gt;=0,Deník!$R578&lt;=1),"BE",Deník!$R578),""),"")</f>
        <v/>
      </c>
      <c r="AW578" s="63" t="str">
        <f>IF(Deník!$D578&lt;&gt;"",IF(AND(Deník!$D578&gt;=AW$2,Deník!$D578&lt;=AW$3),IF(AND(Deník!$R578&gt;=0,Deník!$R578&lt;=1),"BE",Deník!$R578),""),"")</f>
        <v/>
      </c>
      <c r="AX578" s="63" t="str">
        <f>IF(Deník!$D578&lt;&gt;"",IF(AND(Deník!$D578&gt;=AX$2,Deník!$D578&lt;=AX$3),IF(AND(Deník!$R578&gt;=0,Deník!$R578&lt;=1),"BE",Deník!$R578),""),"")</f>
        <v/>
      </c>
      <c r="AY578" s="63" t="str">
        <f>IF(Deník!$D578&lt;&gt;"",IF(AND(Deník!$D578&gt;=AY$2,Deník!$D578&lt;=AY$3),IF(AND(Deník!$R578&gt;=0,Deník!$R578&lt;=1),"BE",Deník!$R578),""),"")</f>
        <v/>
      </c>
      <c r="AZ578" s="63" t="str">
        <f>IF(Deník!$D578&lt;&gt;"",IF(AND(Deník!$D578&gt;=AZ$2,Deník!$D578&lt;=AZ$3),IF(AND(Deník!$R578&gt;=0,Deník!$R578&lt;=1),"BE",Deník!$R578),""),"")</f>
        <v/>
      </c>
      <c r="BA578" s="63" t="str">
        <f>IF(Deník!$D578&lt;&gt;"",IF(AND(Deník!$D578&gt;=BA$2,Deník!$D578&lt;=BA$3),IF(AND(Deník!$R578&gt;=0,Deník!$R578&lt;=1),"BE",Deník!$R578),""),"")</f>
        <v/>
      </c>
      <c r="BB578" s="63" t="str">
        <f>IF(Deník!$D578&lt;&gt;"",IF(AND(Deník!$D578&gt;=BB$2,Deník!$D578&lt;=BB$3),IF(AND(Deník!$R578&gt;=0,Deník!$R578&lt;=1),"BE",Deník!$R578),""),"")</f>
        <v/>
      </c>
      <c r="BC578" s="71" t="str">
        <f>IF(Deník!$D578&lt;&gt;"",IF(AND(Deník!$D578&gt;=BC$2,Deník!$D578&lt;=BC$3),IF(AND(Deník!$R578&gt;=0,Deník!$R578&lt;=1),"BE",Deník!$R578),""),"")</f>
        <v/>
      </c>
      <c r="BD578" s="20" t="str">
        <f>IF(Deník!$J579="S",(Deník!$M579-Deník!$K579),IF(Deník!$J579="L",(Deník!$K579-Deník!$M579),""))</f>
        <v/>
      </c>
      <c r="BE578" s="20" t="str">
        <f>IF(Deník!$J579="S",(Deník!$K579-Deník!$O579),IF(Deník!$J579="L",(Deník!$O579-Deník!$K579),""))</f>
        <v/>
      </c>
      <c r="BF578" s="20" t="str">
        <f>IF(Deník!$J579="S",(Deník!$K579-Deník!$L579),IF(Deník!$J579="L",(Deník!$L579-Deník!$K579),""))</f>
        <v/>
      </c>
      <c r="BG578" s="20" t="str">
        <f>IF(Deník!$J579="S",(Deník!$K579-Deník!$S579),IF(Deník!$J579="L",(Deník!$S579-Deník!$K579),""))</f>
        <v/>
      </c>
      <c r="BH578" s="20" t="str">
        <f>IF(Deník!$J579="S",(Deník!$K579-Deník!$U579),IF(Deník!$J579="L",(Deník!$U579-Deník!$K579),""))</f>
        <v/>
      </c>
      <c r="BI578" s="20" t="str">
        <f>IF(Deník!$R578&gt;1,Deník!$R578,"")</f>
        <v/>
      </c>
      <c r="BJ578" s="20" t="str">
        <f>IF(Deník!$R578&lt;0,Deník!$R578,"")</f>
        <v/>
      </c>
      <c r="BK578" s="17"/>
      <c r="BM578" s="233" t="str">
        <f>IF(Deník!$R578&lt;&gt;"",IF(Deník!$Y578=Statistika!$F$78,IF(AND(Deník!$R578&gt;=0,Deník!$R578&lt;=1),"BE",Deník!$R578),""),"")</f>
        <v/>
      </c>
      <c r="BN578" s="233" t="str">
        <f>IF(Deník!$R578&lt;&gt;"",IF(Deník!$Y578=Statistika!$F$79,IF(AND(Deník!$R578&gt;=0,Deník!$R578&lt;=1),"BE",Deník!$R578),""),"")</f>
        <v/>
      </c>
      <c r="BO578" s="233" t="str">
        <f>IF(Deník!$R578&lt;&gt;"",IF(Deník!$Y578=Statistika!$F$80,IF(AND(Deník!$R578&gt;=0,Deník!$R578&lt;=1),"BE",Deník!$R578),""),"")</f>
        <v/>
      </c>
      <c r="BP578" s="233" t="str">
        <f>IF(Deník!$R578&lt;&gt;"",IF(Deník!$Y578=Statistika!$F$81,IF(AND(Deník!$R578&gt;=0,Deník!$R578&lt;=1),"BE",Deník!$R578),""),"")</f>
        <v/>
      </c>
      <c r="BQ578" s="233" t="str">
        <f>IF(Deník!$R578&lt;&gt;"",IF(Deník!$Y578=Statistika!$F$82,IF(AND(Deník!$R578&gt;=0,Deník!$R578&lt;=1),"BE",Deník!$R578),""),"")</f>
        <v/>
      </c>
      <c r="BR578" s="233" t="str">
        <f>IF(Deník!$R578&lt;&gt;"",IF(Deník!$Y578=Statistika!$F$83,IF(AND(Deník!$R578&gt;=0,Deník!$R578&lt;=1),"BE",Deník!$R578),""),"")</f>
        <v/>
      </c>
      <c r="BS578" s="233" t="str">
        <f>IF(Deník!$R578&lt;&gt;"",IF(Deník!$Y578=Statistika!$F$84,IF(AND(Deník!$R578&gt;=0,Deník!$R578&lt;=1),"BE",Deník!$R578),""),"")</f>
        <v/>
      </c>
      <c r="BT578" s="233" t="str">
        <f>IF(Deník!$R578&lt;&gt;"",IF(Deník!$Y578=Statistika!$F$85,IF(AND(Deník!$R578&gt;=0,Deník!$R578&lt;=1),"BE",Deník!$R578),""),"")</f>
        <v/>
      </c>
      <c r="BU578" s="233" t="str">
        <f>IF(Deník!$R578&lt;&gt;"",IF(Deník!$Y578=Statistika!$F$86,IF(AND(Deník!$R578&gt;=0,Deník!$R578&lt;=1),"BE",Deník!$R578),""),"")</f>
        <v/>
      </c>
      <c r="BV578" s="233" t="str">
        <f>IF(Deník!$R578&lt;&gt;"",IF(Deník!$Y578=Statistika!$F$87,IF(AND(Deník!$R578&gt;=0,Deník!$R578&lt;=1),"BE",Deník!$R578),""),"")</f>
        <v/>
      </c>
      <c r="BW578" s="233" t="str">
        <f>IF(Deník!$R578&lt;&gt;"",IF(Deník!$Y578=Statistika!$F$88,IF(AND(Deník!$R578&gt;=0,Deník!$R578&lt;=1),"BE",Deník!$R578),""),"")</f>
        <v/>
      </c>
      <c r="BX578" s="233" t="str">
        <f>IF(Deník!$R578&lt;&gt;"",IF(Deník!$Y578=Statistika!$F$89,IF(AND(Deník!$R578&gt;=0,Deník!$R578&lt;=1),"BE",Deník!$R578),""),"")</f>
        <v/>
      </c>
      <c r="BY578" s="233" t="str">
        <f>IF(Deník!$R578&lt;&gt;"",IF(Deník!$Y578=Statistika!$F$90,IF(AND(Deník!$R578&gt;=0,Deník!$R578&lt;=1),"BE",Deník!$R578),""),"")</f>
        <v/>
      </c>
      <c r="BZ578" s="233" t="str">
        <f>IF(Deník!$R578&lt;&gt;"",IF(Deník!$Y578=Statistika!$F$91,IF(AND(Deník!$R578&gt;=0,Deník!$R578&lt;=1),"BE",Deník!$R578),""),"")</f>
        <v/>
      </c>
      <c r="CA578" s="233"/>
      <c r="CB578" s="233" t="str">
        <f>IF(Deník!$R578&lt;&gt;"",IF(Deník!$AB578="SL",IF(AND(Deník!$R578&gt;=0,Deník!$R578&lt;=1),"BE",Deník!$R578),""),"")</f>
        <v/>
      </c>
      <c r="CC578" s="233" t="str">
        <f>IF(Deník!$R578&lt;&gt;"",IF(Deník!$AB578="BE10",IF(AND(Deník!$R578&gt;=0,Deník!$R578&lt;=1),"BE",Deník!$R578),""),"")</f>
        <v/>
      </c>
      <c r="CD578" s="233" t="str">
        <f>IF(Deník!$R578&lt;&gt;"",IF(Deník!$AB578="BE15",IF(AND(Deník!$R578&gt;=0,Deník!$R578&lt;=1),"BE",Deník!$R578),""),"")</f>
        <v/>
      </c>
      <c r="CE578" s="233" t="str">
        <f>IF(Deník!$R578&lt;&gt;"",IF(Deník!$AB578="BE20",IF(AND(Deník!$R578&gt;=0,Deník!$R578&lt;=1),"BE",Deník!$R578),""),"")</f>
        <v/>
      </c>
      <c r="CF578" s="233" t="str">
        <f>IF(Deník!$R578&lt;&gt;"",IF(Deník!$AB578="TP1",IF(AND(Deník!$R578&gt;=0,Deník!$R578&lt;=1),"BE",Deník!$R578),""),"")</f>
        <v/>
      </c>
      <c r="CG578" s="233" t="str">
        <f>IF(Deník!$R578&lt;&gt;"",IF(Deník!$AB578="TP2",IF(AND(Deník!$R578&gt;=0,Deník!$R578&lt;=1),"BE",Deník!$R578),""),"")</f>
        <v/>
      </c>
      <c r="CH578" s="233" t="str">
        <f>IF(Deník!$R578&lt;&gt;"",IF(Deník!$AB578="TP3",IF(AND(Deník!$R578&gt;=0,Deník!$R578&lt;=1),"BE",Deník!$R578),""),"")</f>
        <v/>
      </c>
      <c r="CI578" s="233" t="str">
        <f>IF(Deník!$R578&lt;&gt;"",IF(Deník!$AB578="Trailing SL",IF(AND(Deník!$R578&gt;=0,Deník!$R578&lt;=1),"BE",Deník!$R578),""),"")</f>
        <v/>
      </c>
      <c r="CJ578" s="233" t="str">
        <f>IF(Deník!$R578&lt;&gt;"",IF(Deník!$AB578="Manual",IF(AND(Deník!$R578&gt;=0,Deník!$R578&lt;=1),"BE",Deník!$R578),""),"")</f>
        <v/>
      </c>
      <c r="CK578" s="233"/>
      <c r="CL578" s="233" t="str">
        <f>IF(Deník!$R578&lt;0,IF(Deník!$AC578=Statistika!$F$117,Deník!$R578,""),"")</f>
        <v/>
      </c>
      <c r="CM578" s="233" t="str">
        <f>IF(Deník!$R578&lt;0,IF(Deník!$AC578=Statistika!$F$118,Deník!$R578,""),"")</f>
        <v/>
      </c>
      <c r="CN578" s="233" t="str">
        <f>IF(Deník!$R578&lt;0,IF(Deník!$AC578=Statistika!$F$119,Deník!$R578,""),"")</f>
        <v/>
      </c>
      <c r="CO578" s="233" t="str">
        <f>IF(Deník!$R578&lt;0,IF(Deník!$AC578=Statistika!$F$120,Deník!$R578,""),"")</f>
        <v/>
      </c>
      <c r="CP578" s="233" t="str">
        <f>IF(Deník!$R578&lt;0,IF(Deník!$AC578=Statistika!$F$121,Deník!$R578,""),"")</f>
        <v/>
      </c>
      <c r="CQ578" s="233" t="str">
        <f>IF(Deník!$R578&lt;0,IF(Deník!$AC578=Statistika!$F$122,Deník!$R578,""),"")</f>
        <v/>
      </c>
      <c r="CR578" s="233" t="str">
        <f>IF(Deník!$R578&lt;0,IF(Deník!$AC578=Statistika!$F$123,Deník!$R578,""),"")</f>
        <v/>
      </c>
      <c r="CS578" s="233" t="str">
        <f>IF(Deník!$R578&lt;0,IF(Deník!$AC578=Statistika!$F$124,Deník!$R578,""),"")</f>
        <v/>
      </c>
      <c r="CT578" s="233" t="str">
        <f>IF(Deník!$R578&lt;0,IF(Deník!$AC578=Statistika!$F$125,Deník!$R578,""),"")</f>
        <v/>
      </c>
      <c r="CU578" s="233"/>
      <c r="CV578" s="233" t="str">
        <f>IF(Deník!$R578&lt;0,IF(Deník!$AD578=$CV$2,Deník!$R578,""),"")</f>
        <v/>
      </c>
      <c r="CW578" s="233" t="str">
        <f>IF(Deník!$R578&lt;0,IF(Deník!$AD578=$CW$2,Deník!$R578,""),"")</f>
        <v/>
      </c>
      <c r="CX578" s="233" t="str">
        <f>IF(Deník!$R578&lt;0,IF(Deník!$AD578=$CX$2,Deník!$R578,""),"")</f>
        <v/>
      </c>
      <c r="CY578" s="233" t="str">
        <f>IF(Deník!$R578&lt;0,IF(Deník!$AD578=$CY$2,Deník!$R578,""),"")</f>
        <v/>
      </c>
      <c r="CZ578" s="233" t="str">
        <f>IF(Deník!$R578&lt;0,IF(Deník!$AD578=$CZ$2,Deník!$R578,""),"")</f>
        <v/>
      </c>
      <c r="DL578" s="221">
        <f t="shared" si="22"/>
        <v>93847.029999999984</v>
      </c>
      <c r="DM578" s="220">
        <f t="shared" si="21"/>
        <v>-6.1529700000000132E-2</v>
      </c>
      <c r="DO578" s="50">
        <f>Deník!W579</f>
        <v>0</v>
      </c>
      <c r="DP578" s="102" t="str">
        <f>IF(AND(Deník!W579&gt;0),1,"")</f>
        <v/>
      </c>
      <c r="DQ578" s="102">
        <f>IF(AND(Deník!W579&lt;=0),1,"")</f>
        <v>1</v>
      </c>
      <c r="DR578" s="227"/>
      <c r="DS578" s="228"/>
      <c r="DT578" s="85"/>
      <c r="DU578" s="54">
        <f>IF(MONTH(Deník!$C578)=DU$2,Deník!$W578,"")</f>
        <v>0</v>
      </c>
      <c r="DV578" s="222" t="str">
        <f>IF(MONTH(Deník!$C578)=DV$2,Deník!$W578,"")</f>
        <v/>
      </c>
      <c r="DW578" s="222" t="str">
        <f>IF(MONTH(Deník!$C578)=DW$2,Deník!$W578,"")</f>
        <v/>
      </c>
      <c r="DX578" s="222" t="str">
        <f>IF(MONTH(Deník!$C578)=DX$2,Deník!$W578,"")</f>
        <v/>
      </c>
      <c r="DY578" s="222" t="str">
        <f>IF(MONTH(Deník!$C578)=DY$2,Deník!$W578,"")</f>
        <v/>
      </c>
      <c r="DZ578" s="222" t="str">
        <f>IF(MONTH(Deník!$C578)=DZ$2,Deník!$W578,"")</f>
        <v/>
      </c>
      <c r="EA578" s="222" t="str">
        <f>IF(MONTH(Deník!$C578)=EA$2,Deník!$W578,"")</f>
        <v/>
      </c>
      <c r="EB578" s="222" t="str">
        <f>IF(MONTH(Deník!$C578)=EB$2,Deník!$W578,"")</f>
        <v/>
      </c>
      <c r="EC578" s="222" t="str">
        <f>IF(MONTH(Deník!$C578)=EC$2,Deník!$W578,"")</f>
        <v/>
      </c>
      <c r="ED578" s="222" t="str">
        <f>IF(MONTH(Deník!$C578)=ED$2,Deník!$W578,"")</f>
        <v/>
      </c>
      <c r="EE578" s="222" t="str">
        <f>IF(MONTH(Deník!$C578)=EE$2,Deník!$W578,"")</f>
        <v/>
      </c>
      <c r="EF578" s="222" t="str">
        <f>IF(MONTH(Deník!$C578)=EF$2,Deník!$W578,"")</f>
        <v/>
      </c>
      <c r="EI578" s="600" t="str">
        <f>IF(Deník!$W578&lt;&gt;"",IF(Deník!$B578=Statistika!$F$63,Deník!$W578,""),"")</f>
        <v/>
      </c>
      <c r="EJ578" s="13" t="str">
        <f>IF(Deník!$W578&lt;&gt;"",IF(Deník!$B578=Statistika!$F$64,Deník!$W578,""),"")</f>
        <v/>
      </c>
      <c r="EK578" s="13" t="str">
        <f>IF(Deník!$W578&lt;&gt;"",IF(Deník!$B578=Statistika!$F$65,Deník!$W578,""),"")</f>
        <v/>
      </c>
      <c r="EL578" s="13" t="str">
        <f>IF(Deník!$W578&lt;&gt;"",IF(Deník!$B578=Statistika!$F$66,Deník!$W578,""),"")</f>
        <v/>
      </c>
      <c r="EM578" s="13" t="str">
        <f>IF(Deník!$W578&lt;&gt;"",IF(Deník!$B578=Statistika!$F$67,Deník!$W578,""),"")</f>
        <v/>
      </c>
      <c r="EN578" s="13" t="str">
        <f>IF(Deník!$W578&lt;&gt;"",IF(Deník!$B578=Statistika!$F$68,Deník!$W578,""),"")</f>
        <v/>
      </c>
      <c r="EO578" s="13" t="str">
        <f>IF(Deník!$W578&lt;&gt;"",IF(Deník!$B578=Statistika!$F$69,Deník!$W578,""),"")</f>
        <v/>
      </c>
      <c r="EP578" s="601" t="str">
        <f>IF(Deník!$W578&lt;&gt;"",IF(Deník!$B578=Statistika!$F$70,Deník!$W578,""),"")</f>
        <v/>
      </c>
      <c r="EQ578" s="90"/>
      <c r="ER578" s="63" t="str">
        <f>IF(Deník!$W578&lt;&gt;"",IF(Deník!$J578="L",Deník!$W578,""),"")</f>
        <v/>
      </c>
      <c r="ES578" s="13" t="str">
        <f>IF(Deník!$W578&lt;&gt;"",IF(Deník!$J578="S",Deník!$W578,""),"")</f>
        <v/>
      </c>
      <c r="ET578" s="95"/>
      <c r="EU578" s="88"/>
      <c r="EV578" s="63" t="str">
        <f>IF(WEEKDAY(Deník!$C578,2)=1,Deník!$W578,"")</f>
        <v/>
      </c>
      <c r="EW578" s="13" t="str">
        <f>IF(WEEKDAY(Deník!$C578,2)=2,Deník!$W578,"")</f>
        <v/>
      </c>
      <c r="EX578" s="13" t="str">
        <f>IF(WEEKDAY(Deník!$C578,2)=3,Deník!$W578,"")</f>
        <v/>
      </c>
      <c r="EY578" s="13" t="str">
        <f>IF(WEEKDAY(Deník!$C578,2)=4,Deník!$W578,"")</f>
        <v/>
      </c>
      <c r="EZ578" s="60" t="str">
        <f>IF(WEEKDAY(Deník!$C578,2)=5,Deník!$W578,"")</f>
        <v/>
      </c>
      <c r="FA578" s="99"/>
      <c r="FB578" s="100">
        <f>Deník!D578</f>
        <v>0</v>
      </c>
      <c r="FC578" s="63">
        <f>IF($FB578&lt;&gt;"",IF(AND($FB578&gt;=FC$2,$FB578&lt;=FC$3),Deník!$W578,""))</f>
        <v>0</v>
      </c>
      <c r="FD578" s="63" t="str">
        <f>IF($FB578&lt;&gt;"",IF(AND($FB578&gt;=FD$2,$FB578&lt;=FD$3),Deník!$W578,""))</f>
        <v/>
      </c>
      <c r="FE578" s="63" t="str">
        <f>IF($FB578&lt;&gt;"",IF(AND($FB578&gt;=FE$2,$FB578&lt;=FE$3),Deník!$W578,""))</f>
        <v/>
      </c>
      <c r="FF578" s="63" t="str">
        <f>IF($FB578&lt;&gt;"",IF(AND($FB578&gt;=FF$2,$FB578&lt;=FF$3),Deník!$W578,""))</f>
        <v/>
      </c>
      <c r="FG578" s="63" t="str">
        <f>IF($FB578&lt;&gt;"",IF(AND($FB578&gt;=FG$2,$FB578&lt;=FG$3),Deník!$W578,""))</f>
        <v/>
      </c>
      <c r="FH578" s="63" t="str">
        <f>IF($FB578&lt;&gt;"",IF(AND($FB578&gt;=FH$2,$FB578&lt;=FH$3),Deník!$W578,""))</f>
        <v/>
      </c>
      <c r="FI578" s="63" t="str">
        <f>IF($FB578&lt;&gt;"",IF(AND($FB578&gt;=FI$2,$FB578&lt;=FI$3),Deník!$W578,""))</f>
        <v/>
      </c>
      <c r="FJ578" s="63" t="str">
        <f>IF($FB578&lt;&gt;"",IF(AND($FB578&gt;=FJ$2,$FB578&lt;=FJ$3),Deník!$W578,""))</f>
        <v/>
      </c>
      <c r="FK578" s="63" t="str">
        <f>IF($FB578&lt;&gt;"",IF(AND($FB578&gt;=FK$2,$FB578&lt;=FK$3),Deník!$W578,""))</f>
        <v/>
      </c>
      <c r="FL578" s="63" t="str">
        <f>IF($FB578&lt;&gt;"",IF(AND($FB578&gt;=FL$2,$FB578&lt;=FL$3),Deník!$W578,""))</f>
        <v/>
      </c>
      <c r="FM578" s="63" t="str">
        <f>IF($FB578&lt;&gt;"",IF(AND($FB578&gt;=FM$2,$FB578&lt;=FM$3),Deník!$W578,""))</f>
        <v/>
      </c>
      <c r="FN578" s="13"/>
      <c r="FO578" s="20" t="str">
        <f>IF(Deník!$W578&gt;1,Deník!$W578,"")</f>
        <v/>
      </c>
      <c r="FP578" s="20" t="str">
        <f>IF(Deník!$W578&lt;0,Deník!$W578,"")</f>
        <v/>
      </c>
      <c r="FQ578" s="17"/>
      <c r="FS578" s="233"/>
      <c r="FT578" s="233" t="str">
        <f>IF(Deník!$W578&lt;&gt;"",IF(Deník!$Y578=Statistika!$F$78,Deník!$W578,""),"")</f>
        <v/>
      </c>
      <c r="FU578" s="233" t="str">
        <f>IF(Deník!$W578&lt;&gt;"",IF(Deník!$Y578=Statistika!$F$79,Deník!$W578,""),"")</f>
        <v/>
      </c>
      <c r="FV578" s="233" t="str">
        <f>IF(Deník!$W578&lt;&gt;"",IF(Deník!$Y578=Statistika!$F$80,Deník!$W578,""),"")</f>
        <v/>
      </c>
      <c r="FW578" s="233" t="str">
        <f>IF(Deník!$W578&lt;&gt;"",IF(Deník!$Y578=Statistika!$F$81,Deník!$W578,""),"")</f>
        <v/>
      </c>
      <c r="FX578" s="233" t="str">
        <f>IF(Deník!$W578&lt;&gt;"",IF(Deník!$Y578=Statistika!$F$82,Deník!$W578,""),"")</f>
        <v/>
      </c>
      <c r="FY578" s="233" t="str">
        <f>IF(Deník!$W578&lt;&gt;"",IF(Deník!$Y578=Statistika!$F$83,Deník!$W578,""),"")</f>
        <v/>
      </c>
      <c r="FZ578" s="233" t="str">
        <f>IF(Deník!$W578&lt;&gt;"",IF(Deník!$Y578=Statistika!$F$84,Deník!$W578,""),"")</f>
        <v/>
      </c>
      <c r="GA578" s="233" t="str">
        <f>IF(Deník!$W578&lt;&gt;"",IF(Deník!$Y578=Statistika!$F$85,Deník!$W578,""),"")</f>
        <v/>
      </c>
      <c r="GB578" s="233" t="str">
        <f>IF(Deník!$W578&lt;&gt;"",IF(Deník!$Y578=Statistika!$F$86,Deník!$W578,""),"")</f>
        <v/>
      </c>
      <c r="GC578" s="233" t="str">
        <f>IF(Deník!$W578&lt;&gt;"",IF(Deník!$Y578=Statistika!$F$87,Deník!$W578,""),"")</f>
        <v/>
      </c>
      <c r="GD578" s="233" t="str">
        <f>IF(Deník!$W578&lt;&gt;"",IF(Deník!$Y578=Statistika!$F$88,Deník!$W578,""),"")</f>
        <v/>
      </c>
      <c r="GE578" s="233" t="str">
        <f>IF(Deník!$W578&lt;&gt;"",IF(Deník!$Y578=Statistika!$F$89,Deník!$W578,""),"")</f>
        <v/>
      </c>
      <c r="GF578" s="233" t="str">
        <f>IF(Deník!$W578&lt;&gt;"",IF(Deník!$Y578=Statistika!$F$90,Deník!$W578,""),"")</f>
        <v/>
      </c>
      <c r="GG578" s="233" t="str">
        <f>IF(Deník!$W578&lt;&gt;"",IF(Deník!$Y578=Statistika!$F$91,Deník!$W578,""),"")</f>
        <v/>
      </c>
      <c r="GH578" s="233"/>
      <c r="GI578" s="233" t="str">
        <f>IF(Deník!$W578&lt;&gt;"",IF(Deník!$AB578=Statistika!$L$100,Deník!$W578,""),"")</f>
        <v/>
      </c>
      <c r="GJ578" s="233" t="str">
        <f>IF(Deník!$W578&lt;&gt;"",IF(Deník!$AB578=Statistika!$L$101,Deník!$W578,""),"")</f>
        <v/>
      </c>
      <c r="GK578" s="233" t="str">
        <f>IF(Deník!$W578&lt;&gt;"",IF(Deník!$AB578=Statistika!$L$102,Deník!$W578,""),"")</f>
        <v/>
      </c>
      <c r="GL578" s="233" t="str">
        <f>IF(Deník!$W578&lt;&gt;"",IF(Deník!$AB578=Statistika!$L$103,Deník!$W578,""),"")</f>
        <v/>
      </c>
      <c r="GM578" s="233" t="str">
        <f>IF(Deník!$W578&lt;&gt;"",IF(Deník!$AB578=Statistika!$L$104,Deník!$W578,""),"")</f>
        <v/>
      </c>
      <c r="GN578" s="233" t="str">
        <f>IF(Deník!$W578&lt;&gt;"",IF(Deník!$AB578=Statistika!$L$105,Deník!$W578,""),"")</f>
        <v/>
      </c>
      <c r="GO578" s="233" t="str">
        <f>IF(Deník!$W578&lt;&gt;"",IF(Deník!$AB578=Statistika!$L$106,Deník!$W578,""),"")</f>
        <v/>
      </c>
      <c r="GP578" s="233" t="str">
        <f>IF(Deník!$W578&lt;&gt;"",IF(Deník!$AB578=Statistika!$L$107,Deník!$W578,""),"")</f>
        <v/>
      </c>
      <c r="GQ578" s="233" t="str">
        <f>IF(Deník!$W578&lt;&gt;"",IF(Deník!$AB578=Statistika!$L$108,Deník!$W578,""),"")</f>
        <v/>
      </c>
      <c r="GS578" s="233" t="str">
        <f>IF(Deník!$W578&lt;0,IF(Deník!$AC578=Statistika!$F$117,Deník!$W578,""),"")</f>
        <v/>
      </c>
      <c r="GT578" s="233" t="str">
        <f>IF(Deník!$W578&lt;0,IF(Deník!$AC578=Statistika!$F$118,Deník!$W578,""),"")</f>
        <v/>
      </c>
      <c r="GU578" s="233" t="str">
        <f>IF(Deník!$W578&lt;0,IF(Deník!$AC578=Statistika!$F$119,Deník!$W578,""),"")</f>
        <v/>
      </c>
      <c r="GV578" s="233" t="str">
        <f>IF(Deník!$W578&lt;0,IF(Deník!$AC578=Statistika!$F$120,Deník!$W578,""),"")</f>
        <v/>
      </c>
      <c r="GW578" s="233" t="str">
        <f>IF(Deník!$W578&lt;0,IF(Deník!$AC578=Statistika!$F$121,Deník!$W578,""),"")</f>
        <v/>
      </c>
      <c r="GX578" s="233" t="str">
        <f>IF(Deník!$W578&lt;0,IF(Deník!$AC578=Statistika!$F$122,Deník!$W578,""),"")</f>
        <v/>
      </c>
      <c r="GY578" s="233" t="str">
        <f>IF(Deník!$W578&lt;0,IF(Deník!$AC578=Statistika!$F$123,Deník!$W578,""),"")</f>
        <v/>
      </c>
      <c r="GZ578" s="233" t="str">
        <f>IF(Deník!$W578&lt;0,IF(Deník!$AC578=Statistika!$F$124,Deník!$W578,""),"")</f>
        <v/>
      </c>
      <c r="HA578" s="233" t="str">
        <f>IF(Deník!$W578&lt;0,IF(Deník!$AC578=Statistika!$F$125,Deník!$W578,""),"")</f>
        <v/>
      </c>
      <c r="HC578" s="233" t="str">
        <f>IF(Deník!$W578&lt;0,IF(Deník!$AD578=Statistika!$F$133,Deník!$W578,""),"")</f>
        <v/>
      </c>
      <c r="HD578" s="233" t="str">
        <f>IF(Deník!$W578&lt;0,IF(Deník!$AD578=Statistika!$F$134,Deník!$W578,""),"")</f>
        <v/>
      </c>
      <c r="HE578" s="233" t="str">
        <f>IF(Deník!$W578&lt;0,IF(Deník!$AD578=Statistika!$F$135,Deník!$W578,""),"")</f>
        <v/>
      </c>
      <c r="HF578" s="233" t="str">
        <f>IF(Deník!$W578&lt;0,IF(Deník!$AD578=Statistika!$F$136,Deník!$W578,""),"")</f>
        <v/>
      </c>
      <c r="HG578" s="233" t="str">
        <f>IF(Deník!$W578&lt;0,IF(Deník!$AD578=Statistika!$F$137,Deník!$W578,""),"")</f>
        <v/>
      </c>
      <c r="ID578" s="8">
        <f>Tabulka4[[#This Row],[Sloupec3]]</f>
        <v>0</v>
      </c>
      <c r="IE578" s="17" t="str">
        <f>IF(AND([1]Deník!$C578&gt;='[1]Měsíční shrnutí'!$D$1,[1]Deník!$C578&lt;='[1]Měsíční shrnutí'!$F$1),[1]Deník!$X578,"")</f>
        <v/>
      </c>
    </row>
    <row r="579" spans="1:239">
      <c r="A579" s="8">
        <f>Deník!C580</f>
        <v>0</v>
      </c>
      <c r="B579" s="50" t="str">
        <f>Deník!R580</f>
        <v/>
      </c>
      <c r="C579" s="102" t="str">
        <f>IF(AND(Deník!R580&gt;1,Deník!R580&lt;&gt;""),1,"")</f>
        <v/>
      </c>
      <c r="D579" s="102" t="str">
        <f>IF(AND(Deník!R580&lt;=0,Deník!R580&lt;&gt;""),1,"")</f>
        <v/>
      </c>
      <c r="E579" s="103" t="str">
        <f>IF(AND(Deník!R580&gt;=0,Deník!R580&lt;=1),1,"")</f>
        <v/>
      </c>
      <c r="F579" s="79" t="str">
        <f>IF(Deník!R580&lt;&gt;"",Deník!R580+F578,"")</f>
        <v/>
      </c>
      <c r="G579" s="85"/>
      <c r="H579" s="54" t="str">
        <f>IF(MONTH(Deník!$C579)=H$2,IF(AND(Deník!$R579&gt;=0,Deník!$R579&lt;=1),"BE",Deník!$R579),"")</f>
        <v/>
      </c>
      <c r="I579" s="11" t="str">
        <f>IF(MONTH(Deník!$C579)=I$2,IF(AND(Deník!$R579&gt;=0,Deník!$R579&lt;=1),"BE",Deník!$R579),"")</f>
        <v/>
      </c>
      <c r="J579" s="11" t="str">
        <f>IF(MONTH(Deník!$C579)=J$2,IF(AND(Deník!$R579&gt;=0,Deník!$R579&lt;=1),"BE",Deník!$R579),"")</f>
        <v/>
      </c>
      <c r="K579" s="11" t="str">
        <f>IF(MONTH(Deník!$C579)=K$2,IF(AND(Deník!$R579&gt;=0,Deník!$R579&lt;=1),"BE",Deník!$R579),"")</f>
        <v/>
      </c>
      <c r="L579" s="11" t="str">
        <f>IF(MONTH(Deník!$C579)=L$2,IF(AND(Deník!$R579&gt;=0,Deník!$R579&lt;=1),"BE",Deník!$R579),"")</f>
        <v/>
      </c>
      <c r="M579" s="11" t="str">
        <f>IF(MONTH(Deník!$C579)=M$2,IF(AND(Deník!$R579&gt;=0,Deník!$R579&lt;=1),"BE",Deník!$R579),"")</f>
        <v/>
      </c>
      <c r="N579" s="11" t="str">
        <f>IF(MONTH(Deník!$C579)=N$2,IF(AND(Deník!$R579&gt;=0,Deník!$R579&lt;=1),"BE",Deník!$R579),"")</f>
        <v/>
      </c>
      <c r="O579" s="11" t="str">
        <f>IF(MONTH(Deník!$C579)=O$2,IF(AND(Deník!$R579&gt;=0,Deník!$R579&lt;=1),"BE",Deník!$R579),"")</f>
        <v/>
      </c>
      <c r="P579" s="11" t="str">
        <f>IF(MONTH(Deník!$C579)=P$2,IF(AND(Deník!$R579&gt;=0,Deník!$R579&lt;=1),"BE",Deník!$R579),"")</f>
        <v/>
      </c>
      <c r="Q579" s="11" t="str">
        <f>IF(MONTH(Deník!$C579)=Q$2,IF(AND(Deník!$R579&gt;=0,Deník!$R579&lt;=1),"BE",Deník!$R579),"")</f>
        <v/>
      </c>
      <c r="R579" s="11" t="str">
        <f>IF(MONTH(Deník!$C579)=R$2,IF(AND(Deník!$R579&gt;=0,Deník!$R579&lt;=1),"BE",Deník!$R579),"")</f>
        <v/>
      </c>
      <c r="S579" s="57" t="str">
        <f>IF(MONTH(Deník!$C579)=S$2,IF(AND(Deník!$R579&gt;=0,Deník!$R579&lt;=1),"BE",Deník!$R579),"")</f>
        <v/>
      </c>
      <c r="U579" s="12"/>
      <c r="V579" s="12"/>
      <c r="X579" s="600" t="str">
        <f>IF(Deník!$R579&lt;&gt;"",IF(Deník!$B579=Statistika!$F$63,IF(AND(Deník!$R579&gt;=0,Deník!$R579&lt;=1),"BE",Deník!$R579),""),"")</f>
        <v/>
      </c>
      <c r="Y579" s="13" t="str">
        <f>IF(Deník!$R579&lt;&gt;"",IF(Deník!$B579=Statistika!$F$64,IF(AND(Deník!$R579&gt;=0,Deník!$R579&lt;=1),"BE",Deník!$R579),""),"")</f>
        <v/>
      </c>
      <c r="Z579" s="13" t="str">
        <f>IF(Deník!$R579&lt;&gt;"",IF(Deník!$B579=Statistika!$F$65,IF(AND(Deník!$R579&gt;=0,Deník!$R579&lt;=1),"BE",Deník!$R579),""),"")</f>
        <v/>
      </c>
      <c r="AA579" s="13" t="str">
        <f>IF(Deník!$R579&lt;&gt;"",IF(Deník!$B579=Statistika!$F$66,IF(AND(Deník!$R579&gt;=0,Deník!$R579&lt;=1),"BE",Deník!$R579),""),"")</f>
        <v/>
      </c>
      <c r="AB579" s="13" t="str">
        <f>IF(Deník!$R579&lt;&gt;"",IF(Deník!$B579=Statistika!$F$67,IF(AND(Deník!$R579&gt;=0,Deník!$R579&lt;=1),"BE",Deník!$R579),""),"")</f>
        <v/>
      </c>
      <c r="AC579" s="13" t="str">
        <f>IF(Deník!$R579&lt;&gt;"",IF(Deník!$B579=Statistika!$F$68,IF(AND(Deník!$R579&gt;=0,Deník!$R579&lt;=1),"BE",Deník!$R579),""),"")</f>
        <v/>
      </c>
      <c r="AD579" s="13" t="str">
        <f>IF(Deník!$R579&lt;&gt;"",IF(Deník!$B579=Statistika!$F$69,IF(AND(Deník!$R579&gt;=0,Deník!$R579&lt;=1),"BE",Deník!$R579),""),"")</f>
        <v/>
      </c>
      <c r="AE579" s="601" t="str">
        <f>IF(Deník!$R579&lt;&gt;"",IF(Deník!$B579=Statistika!$F$70,IF(AND(Deník!$R579&gt;=0,Deník!$R579&lt;=1),"BE",Deník!$R579),""),"")</f>
        <v/>
      </c>
      <c r="AF579" s="90"/>
      <c r="AG579" s="63" t="str">
        <f>IF(Deník!$R579&lt;&gt;"",IF(Deník!$J579="L",IF(AND(Deník!$R579&gt;=0,Deník!$R579&lt;=1),"BE",Deník!$R579),""),"")</f>
        <v/>
      </c>
      <c r="AH579" s="13" t="str">
        <f>IF(Deník!$R579&lt;&gt;"",IF(Deník!$J579="S",IF(AND(Deník!$R579&gt;=0,Deník!$R579&lt;=1),"BE",Deník!$R579),""),"")</f>
        <v/>
      </c>
      <c r="AI579" s="95"/>
      <c r="AJ579" s="71" t="str">
        <f>IF(Deník!N580&lt;&gt;"",Deník!N580*-1,"")</f>
        <v/>
      </c>
      <c r="AK579" s="88"/>
      <c r="AL579" s="63" t="str">
        <f>IF(WEEKDAY(Deník!$C579,2)=1,IF(AND(Deník!$R579&gt;=0,Deník!$R579&lt;=1),"BE",Deník!$R579),"")</f>
        <v/>
      </c>
      <c r="AM579" s="13" t="str">
        <f>IF(WEEKDAY(Deník!$C579,2)=2,IF(AND(Deník!$R579&gt;=0,Deník!$R579&lt;=1),"BE",Deník!$R579),"")</f>
        <v/>
      </c>
      <c r="AN579" s="13" t="str">
        <f>IF(WEEKDAY(Deník!$C579,2)=3,IF(AND(Deník!$R579&gt;=0,Deník!$R579&lt;=1),"BE",Deník!$R579),"")</f>
        <v/>
      </c>
      <c r="AO579" s="13" t="str">
        <f>IF(WEEKDAY(Deník!$C579,2)=4,IF(AND(Deník!$R579&gt;=0,Deník!$R579&lt;=1),"BE",Deník!$R579),"")</f>
        <v/>
      </c>
      <c r="AP579" s="60" t="str">
        <f>IF(WEEKDAY(Deník!$C579,2)=5,IF(AND(Deník!$R579&gt;=0,Deník!$R579&lt;=1),"BE",Deník!$R579),"")</f>
        <v/>
      </c>
      <c r="AQ579" s="99"/>
      <c r="AR579" s="100">
        <f>Deník!D579</f>
        <v>0</v>
      </c>
      <c r="AS579" s="63" t="str">
        <f>IF(Deník!$D579&lt;&gt;"",IF(AND(Deník!$D579&gt;=AS$2,Deník!$D579&lt;=AS$3),IF(AND(Deník!$R579&gt;=0,Deník!$R579&lt;=1),"BE",Deník!$R579),""),"")</f>
        <v/>
      </c>
      <c r="AT579" s="63" t="str">
        <f>IF(Deník!$D579&lt;&gt;"",IF(AND(Deník!$D579&gt;=AT$2,Deník!$D579&lt;=AT$3),IF(AND(Deník!$R579&gt;=0,Deník!$R579&lt;=1),"BE",Deník!$R579),""),"")</f>
        <v/>
      </c>
      <c r="AU579" s="63" t="str">
        <f>IF(Deník!$D579&lt;&gt;"",IF(AND(Deník!$D579&gt;=AU$2,Deník!$D579&lt;=AU$3),IF(AND(Deník!$R579&gt;=0,Deník!$R579&lt;=1),"BE",Deník!$R579),""),"")</f>
        <v/>
      </c>
      <c r="AV579" s="63" t="str">
        <f>IF(Deník!$D579&lt;&gt;"",IF(AND(Deník!$D579&gt;=AV$2,Deník!$D579&lt;=AV$3),IF(AND(Deník!$R579&gt;=0,Deník!$R579&lt;=1),"BE",Deník!$R579),""),"")</f>
        <v/>
      </c>
      <c r="AW579" s="63" t="str">
        <f>IF(Deník!$D579&lt;&gt;"",IF(AND(Deník!$D579&gt;=AW$2,Deník!$D579&lt;=AW$3),IF(AND(Deník!$R579&gt;=0,Deník!$R579&lt;=1),"BE",Deník!$R579),""),"")</f>
        <v/>
      </c>
      <c r="AX579" s="63" t="str">
        <f>IF(Deník!$D579&lt;&gt;"",IF(AND(Deník!$D579&gt;=AX$2,Deník!$D579&lt;=AX$3),IF(AND(Deník!$R579&gt;=0,Deník!$R579&lt;=1),"BE",Deník!$R579),""),"")</f>
        <v/>
      </c>
      <c r="AY579" s="63" t="str">
        <f>IF(Deník!$D579&lt;&gt;"",IF(AND(Deník!$D579&gt;=AY$2,Deník!$D579&lt;=AY$3),IF(AND(Deník!$R579&gt;=0,Deník!$R579&lt;=1),"BE",Deník!$R579),""),"")</f>
        <v/>
      </c>
      <c r="AZ579" s="63" t="str">
        <f>IF(Deník!$D579&lt;&gt;"",IF(AND(Deník!$D579&gt;=AZ$2,Deník!$D579&lt;=AZ$3),IF(AND(Deník!$R579&gt;=0,Deník!$R579&lt;=1),"BE",Deník!$R579),""),"")</f>
        <v/>
      </c>
      <c r="BA579" s="63" t="str">
        <f>IF(Deník!$D579&lt;&gt;"",IF(AND(Deník!$D579&gt;=BA$2,Deník!$D579&lt;=BA$3),IF(AND(Deník!$R579&gt;=0,Deník!$R579&lt;=1),"BE",Deník!$R579),""),"")</f>
        <v/>
      </c>
      <c r="BB579" s="63" t="str">
        <f>IF(Deník!$D579&lt;&gt;"",IF(AND(Deník!$D579&gt;=BB$2,Deník!$D579&lt;=BB$3),IF(AND(Deník!$R579&gt;=0,Deník!$R579&lt;=1),"BE",Deník!$R579),""),"")</f>
        <v/>
      </c>
      <c r="BC579" s="71" t="str">
        <f>IF(Deník!$D579&lt;&gt;"",IF(AND(Deník!$D579&gt;=BC$2,Deník!$D579&lt;=BC$3),IF(AND(Deník!$R579&gt;=0,Deník!$R579&lt;=1),"BE",Deník!$R579),""),"")</f>
        <v/>
      </c>
      <c r="BD579" s="20" t="str">
        <f>IF(Deník!$J580="S",(Deník!$M580-Deník!$K580),IF(Deník!$J580="L",(Deník!$K580-Deník!$M580),""))</f>
        <v/>
      </c>
      <c r="BE579" s="20" t="str">
        <f>IF(Deník!$J580="S",(Deník!$K580-Deník!$O580),IF(Deník!$J580="L",(Deník!$O580-Deník!$K580),""))</f>
        <v/>
      </c>
      <c r="BF579" s="20" t="str">
        <f>IF(Deník!$J580="S",(Deník!$K580-Deník!$L580),IF(Deník!$J580="L",(Deník!$L580-Deník!$K580),""))</f>
        <v/>
      </c>
      <c r="BG579" s="20" t="str">
        <f>IF(Deník!$J580="S",(Deník!$K580-Deník!$S580),IF(Deník!$J580="L",(Deník!$S580-Deník!$K580),""))</f>
        <v/>
      </c>
      <c r="BH579" s="20" t="str">
        <f>IF(Deník!$J580="S",(Deník!$K580-Deník!$U580),IF(Deník!$J580="L",(Deník!$U580-Deník!$K580),""))</f>
        <v/>
      </c>
      <c r="BI579" s="20" t="str">
        <f>IF(Deník!$R579&gt;1,Deník!$R579,"")</f>
        <v/>
      </c>
      <c r="BJ579" s="20" t="str">
        <f>IF(Deník!$R579&lt;0,Deník!$R579,"")</f>
        <v/>
      </c>
      <c r="BK579" s="17"/>
      <c r="BM579" s="233" t="str">
        <f>IF(Deník!$R579&lt;&gt;"",IF(Deník!$Y579=Statistika!$F$78,IF(AND(Deník!$R579&gt;=0,Deník!$R579&lt;=1),"BE",Deník!$R579),""),"")</f>
        <v/>
      </c>
      <c r="BN579" s="233" t="str">
        <f>IF(Deník!$R579&lt;&gt;"",IF(Deník!$Y579=Statistika!$F$79,IF(AND(Deník!$R579&gt;=0,Deník!$R579&lt;=1),"BE",Deník!$R579),""),"")</f>
        <v/>
      </c>
      <c r="BO579" s="233" t="str">
        <f>IF(Deník!$R579&lt;&gt;"",IF(Deník!$Y579=Statistika!$F$80,IF(AND(Deník!$R579&gt;=0,Deník!$R579&lt;=1),"BE",Deník!$R579),""),"")</f>
        <v/>
      </c>
      <c r="BP579" s="233" t="str">
        <f>IF(Deník!$R579&lt;&gt;"",IF(Deník!$Y579=Statistika!$F$81,IF(AND(Deník!$R579&gt;=0,Deník!$R579&lt;=1),"BE",Deník!$R579),""),"")</f>
        <v/>
      </c>
      <c r="BQ579" s="233" t="str">
        <f>IF(Deník!$R579&lt;&gt;"",IF(Deník!$Y579=Statistika!$F$82,IF(AND(Deník!$R579&gt;=0,Deník!$R579&lt;=1),"BE",Deník!$R579),""),"")</f>
        <v/>
      </c>
      <c r="BR579" s="233" t="str">
        <f>IF(Deník!$R579&lt;&gt;"",IF(Deník!$Y579=Statistika!$F$83,IF(AND(Deník!$R579&gt;=0,Deník!$R579&lt;=1),"BE",Deník!$R579),""),"")</f>
        <v/>
      </c>
      <c r="BS579" s="233" t="str">
        <f>IF(Deník!$R579&lt;&gt;"",IF(Deník!$Y579=Statistika!$F$84,IF(AND(Deník!$R579&gt;=0,Deník!$R579&lt;=1),"BE",Deník!$R579),""),"")</f>
        <v/>
      </c>
      <c r="BT579" s="233" t="str">
        <f>IF(Deník!$R579&lt;&gt;"",IF(Deník!$Y579=Statistika!$F$85,IF(AND(Deník!$R579&gt;=0,Deník!$R579&lt;=1),"BE",Deník!$R579),""),"")</f>
        <v/>
      </c>
      <c r="BU579" s="233" t="str">
        <f>IF(Deník!$R579&lt;&gt;"",IF(Deník!$Y579=Statistika!$F$86,IF(AND(Deník!$R579&gt;=0,Deník!$R579&lt;=1),"BE",Deník!$R579),""),"")</f>
        <v/>
      </c>
      <c r="BV579" s="233" t="str">
        <f>IF(Deník!$R579&lt;&gt;"",IF(Deník!$Y579=Statistika!$F$87,IF(AND(Deník!$R579&gt;=0,Deník!$R579&lt;=1),"BE",Deník!$R579),""),"")</f>
        <v/>
      </c>
      <c r="BW579" s="233" t="str">
        <f>IF(Deník!$R579&lt;&gt;"",IF(Deník!$Y579=Statistika!$F$88,IF(AND(Deník!$R579&gt;=0,Deník!$R579&lt;=1),"BE",Deník!$R579),""),"")</f>
        <v/>
      </c>
      <c r="BX579" s="233" t="str">
        <f>IF(Deník!$R579&lt;&gt;"",IF(Deník!$Y579=Statistika!$F$89,IF(AND(Deník!$R579&gt;=0,Deník!$R579&lt;=1),"BE",Deník!$R579),""),"")</f>
        <v/>
      </c>
      <c r="BY579" s="233" t="str">
        <f>IF(Deník!$R579&lt;&gt;"",IF(Deník!$Y579=Statistika!$F$90,IF(AND(Deník!$R579&gt;=0,Deník!$R579&lt;=1),"BE",Deník!$R579),""),"")</f>
        <v/>
      </c>
      <c r="BZ579" s="233" t="str">
        <f>IF(Deník!$R579&lt;&gt;"",IF(Deník!$Y579=Statistika!$F$91,IF(AND(Deník!$R579&gt;=0,Deník!$R579&lt;=1),"BE",Deník!$R579),""),"")</f>
        <v/>
      </c>
      <c r="CA579" s="233"/>
      <c r="CB579" s="233" t="str">
        <f>IF(Deník!$R579&lt;&gt;"",IF(Deník!$AB579="SL",IF(AND(Deník!$R579&gt;=0,Deník!$R579&lt;=1),"BE",Deník!$R579),""),"")</f>
        <v/>
      </c>
      <c r="CC579" s="233" t="str">
        <f>IF(Deník!$R579&lt;&gt;"",IF(Deník!$AB579="BE10",IF(AND(Deník!$R579&gt;=0,Deník!$R579&lt;=1),"BE",Deník!$R579),""),"")</f>
        <v/>
      </c>
      <c r="CD579" s="233" t="str">
        <f>IF(Deník!$R579&lt;&gt;"",IF(Deník!$AB579="BE15",IF(AND(Deník!$R579&gt;=0,Deník!$R579&lt;=1),"BE",Deník!$R579),""),"")</f>
        <v/>
      </c>
      <c r="CE579" s="233" t="str">
        <f>IF(Deník!$R579&lt;&gt;"",IF(Deník!$AB579="BE20",IF(AND(Deník!$R579&gt;=0,Deník!$R579&lt;=1),"BE",Deník!$R579),""),"")</f>
        <v/>
      </c>
      <c r="CF579" s="233" t="str">
        <f>IF(Deník!$R579&lt;&gt;"",IF(Deník!$AB579="TP1",IF(AND(Deník!$R579&gt;=0,Deník!$R579&lt;=1),"BE",Deník!$R579),""),"")</f>
        <v/>
      </c>
      <c r="CG579" s="233" t="str">
        <f>IF(Deník!$R579&lt;&gt;"",IF(Deník!$AB579="TP2",IF(AND(Deník!$R579&gt;=0,Deník!$R579&lt;=1),"BE",Deník!$R579),""),"")</f>
        <v/>
      </c>
      <c r="CH579" s="233" t="str">
        <f>IF(Deník!$R579&lt;&gt;"",IF(Deník!$AB579="TP3",IF(AND(Deník!$R579&gt;=0,Deník!$R579&lt;=1),"BE",Deník!$R579),""),"")</f>
        <v/>
      </c>
      <c r="CI579" s="233" t="str">
        <f>IF(Deník!$R579&lt;&gt;"",IF(Deník!$AB579="Trailing SL",IF(AND(Deník!$R579&gt;=0,Deník!$R579&lt;=1),"BE",Deník!$R579),""),"")</f>
        <v/>
      </c>
      <c r="CJ579" s="233" t="str">
        <f>IF(Deník!$R579&lt;&gt;"",IF(Deník!$AB579="Manual",IF(AND(Deník!$R579&gt;=0,Deník!$R579&lt;=1),"BE",Deník!$R579),""),"")</f>
        <v/>
      </c>
      <c r="CK579" s="233"/>
      <c r="CL579" s="233" t="str">
        <f>IF(Deník!$R579&lt;0,IF(Deník!$AC579=Statistika!$F$117,Deník!$R579,""),"")</f>
        <v/>
      </c>
      <c r="CM579" s="233" t="str">
        <f>IF(Deník!$R579&lt;0,IF(Deník!$AC579=Statistika!$F$118,Deník!$R579,""),"")</f>
        <v/>
      </c>
      <c r="CN579" s="233" t="str">
        <f>IF(Deník!$R579&lt;0,IF(Deník!$AC579=Statistika!$F$119,Deník!$R579,""),"")</f>
        <v/>
      </c>
      <c r="CO579" s="233" t="str">
        <f>IF(Deník!$R579&lt;0,IF(Deník!$AC579=Statistika!$F$120,Deník!$R579,""),"")</f>
        <v/>
      </c>
      <c r="CP579" s="233" t="str">
        <f>IF(Deník!$R579&lt;0,IF(Deník!$AC579=Statistika!$F$121,Deník!$R579,""),"")</f>
        <v/>
      </c>
      <c r="CQ579" s="233" t="str">
        <f>IF(Deník!$R579&lt;0,IF(Deník!$AC579=Statistika!$F$122,Deník!$R579,""),"")</f>
        <v/>
      </c>
      <c r="CR579" s="233" t="str">
        <f>IF(Deník!$R579&lt;0,IF(Deník!$AC579=Statistika!$F$123,Deník!$R579,""),"")</f>
        <v/>
      </c>
      <c r="CS579" s="233" t="str">
        <f>IF(Deník!$R579&lt;0,IF(Deník!$AC579=Statistika!$F$124,Deník!$R579,""),"")</f>
        <v/>
      </c>
      <c r="CT579" s="233" t="str">
        <f>IF(Deník!$R579&lt;0,IF(Deník!$AC579=Statistika!$F$125,Deník!$R579,""),"")</f>
        <v/>
      </c>
      <c r="CU579" s="233"/>
      <c r="CV579" s="233" t="str">
        <f>IF(Deník!$R579&lt;0,IF(Deník!$AD579=$CV$2,Deník!$R579,""),"")</f>
        <v/>
      </c>
      <c r="CW579" s="233" t="str">
        <f>IF(Deník!$R579&lt;0,IF(Deník!$AD579=$CW$2,Deník!$R579,""),"")</f>
        <v/>
      </c>
      <c r="CX579" s="233" t="str">
        <f>IF(Deník!$R579&lt;0,IF(Deník!$AD579=$CX$2,Deník!$R579,""),"")</f>
        <v/>
      </c>
      <c r="CY579" s="233" t="str">
        <f>IF(Deník!$R579&lt;0,IF(Deník!$AD579=$CY$2,Deník!$R579,""),"")</f>
        <v/>
      </c>
      <c r="CZ579" s="233" t="str">
        <f>IF(Deník!$R579&lt;0,IF(Deník!$AD579=$CZ$2,Deník!$R579,""),"")</f>
        <v/>
      </c>
      <c r="DL579" s="221">
        <f t="shared" si="22"/>
        <v>93847.029999999984</v>
      </c>
      <c r="DM579" s="220">
        <f t="shared" si="21"/>
        <v>-6.1529700000000132E-2</v>
      </c>
      <c r="DO579" s="50">
        <f>Deník!W580</f>
        <v>0</v>
      </c>
      <c r="DP579" s="102" t="str">
        <f>IF(AND(Deník!W580&gt;0),1,"")</f>
        <v/>
      </c>
      <c r="DQ579" s="102">
        <f>IF(AND(Deník!W580&lt;=0),1,"")</f>
        <v>1</v>
      </c>
      <c r="DR579" s="227"/>
      <c r="DS579" s="228"/>
      <c r="DT579" s="85"/>
      <c r="DU579" s="54">
        <f>IF(MONTH(Deník!$C579)=DU$2,Deník!$W579,"")</f>
        <v>0</v>
      </c>
      <c r="DV579" s="222" t="str">
        <f>IF(MONTH(Deník!$C579)=DV$2,Deník!$W579,"")</f>
        <v/>
      </c>
      <c r="DW579" s="222" t="str">
        <f>IF(MONTH(Deník!$C579)=DW$2,Deník!$W579,"")</f>
        <v/>
      </c>
      <c r="DX579" s="222" t="str">
        <f>IF(MONTH(Deník!$C579)=DX$2,Deník!$W579,"")</f>
        <v/>
      </c>
      <c r="DY579" s="222" t="str">
        <f>IF(MONTH(Deník!$C579)=DY$2,Deník!$W579,"")</f>
        <v/>
      </c>
      <c r="DZ579" s="222" t="str">
        <f>IF(MONTH(Deník!$C579)=DZ$2,Deník!$W579,"")</f>
        <v/>
      </c>
      <c r="EA579" s="222" t="str">
        <f>IF(MONTH(Deník!$C579)=EA$2,Deník!$W579,"")</f>
        <v/>
      </c>
      <c r="EB579" s="222" t="str">
        <f>IF(MONTH(Deník!$C579)=EB$2,Deník!$W579,"")</f>
        <v/>
      </c>
      <c r="EC579" s="222" t="str">
        <f>IF(MONTH(Deník!$C579)=EC$2,Deník!$W579,"")</f>
        <v/>
      </c>
      <c r="ED579" s="222" t="str">
        <f>IF(MONTH(Deník!$C579)=ED$2,Deník!$W579,"")</f>
        <v/>
      </c>
      <c r="EE579" s="222" t="str">
        <f>IF(MONTH(Deník!$C579)=EE$2,Deník!$W579,"")</f>
        <v/>
      </c>
      <c r="EF579" s="222" t="str">
        <f>IF(MONTH(Deník!$C579)=EF$2,Deník!$W579,"")</f>
        <v/>
      </c>
      <c r="EI579" s="600" t="str">
        <f>IF(Deník!$W579&lt;&gt;"",IF(Deník!$B579=Statistika!$F$63,Deník!$W579,""),"")</f>
        <v/>
      </c>
      <c r="EJ579" s="13" t="str">
        <f>IF(Deník!$W579&lt;&gt;"",IF(Deník!$B579=Statistika!$F$64,Deník!$W579,""),"")</f>
        <v/>
      </c>
      <c r="EK579" s="13" t="str">
        <f>IF(Deník!$W579&lt;&gt;"",IF(Deník!$B579=Statistika!$F$65,Deník!$W579,""),"")</f>
        <v/>
      </c>
      <c r="EL579" s="13" t="str">
        <f>IF(Deník!$W579&lt;&gt;"",IF(Deník!$B579=Statistika!$F$66,Deník!$W579,""),"")</f>
        <v/>
      </c>
      <c r="EM579" s="13" t="str">
        <f>IF(Deník!$W579&lt;&gt;"",IF(Deník!$B579=Statistika!$F$67,Deník!$W579,""),"")</f>
        <v/>
      </c>
      <c r="EN579" s="13" t="str">
        <f>IF(Deník!$W579&lt;&gt;"",IF(Deník!$B579=Statistika!$F$68,Deník!$W579,""),"")</f>
        <v/>
      </c>
      <c r="EO579" s="13" t="str">
        <f>IF(Deník!$W579&lt;&gt;"",IF(Deník!$B579=Statistika!$F$69,Deník!$W579,""),"")</f>
        <v/>
      </c>
      <c r="EP579" s="601" t="str">
        <f>IF(Deník!$W579&lt;&gt;"",IF(Deník!$B579=Statistika!$F$70,Deník!$W579,""),"")</f>
        <v/>
      </c>
      <c r="EQ579" s="90"/>
      <c r="ER579" s="63" t="str">
        <f>IF(Deník!$W579&lt;&gt;"",IF(Deník!$J579="L",Deník!$W579,""),"")</f>
        <v/>
      </c>
      <c r="ES579" s="13" t="str">
        <f>IF(Deník!$W579&lt;&gt;"",IF(Deník!$J579="S",Deník!$W579,""),"")</f>
        <v/>
      </c>
      <c r="ET579" s="95"/>
      <c r="EU579" s="88"/>
      <c r="EV579" s="63" t="str">
        <f>IF(WEEKDAY(Deník!$C579,2)=1,Deník!$W579,"")</f>
        <v/>
      </c>
      <c r="EW579" s="13" t="str">
        <f>IF(WEEKDAY(Deník!$C579,2)=2,Deník!$W579,"")</f>
        <v/>
      </c>
      <c r="EX579" s="13" t="str">
        <f>IF(WEEKDAY(Deník!$C579,2)=3,Deník!$W579,"")</f>
        <v/>
      </c>
      <c r="EY579" s="13" t="str">
        <f>IF(WEEKDAY(Deník!$C579,2)=4,Deník!$W579,"")</f>
        <v/>
      </c>
      <c r="EZ579" s="60" t="str">
        <f>IF(WEEKDAY(Deník!$C579,2)=5,Deník!$W579,"")</f>
        <v/>
      </c>
      <c r="FA579" s="99"/>
      <c r="FB579" s="100">
        <f>Deník!D579</f>
        <v>0</v>
      </c>
      <c r="FC579" s="63">
        <f>IF($FB579&lt;&gt;"",IF(AND($FB579&gt;=FC$2,$FB579&lt;=FC$3),Deník!$W579,""))</f>
        <v>0</v>
      </c>
      <c r="FD579" s="63" t="str">
        <f>IF($FB579&lt;&gt;"",IF(AND($FB579&gt;=FD$2,$FB579&lt;=FD$3),Deník!$W579,""))</f>
        <v/>
      </c>
      <c r="FE579" s="63" t="str">
        <f>IF($FB579&lt;&gt;"",IF(AND($FB579&gt;=FE$2,$FB579&lt;=FE$3),Deník!$W579,""))</f>
        <v/>
      </c>
      <c r="FF579" s="63" t="str">
        <f>IF($FB579&lt;&gt;"",IF(AND($FB579&gt;=FF$2,$FB579&lt;=FF$3),Deník!$W579,""))</f>
        <v/>
      </c>
      <c r="FG579" s="63" t="str">
        <f>IF($FB579&lt;&gt;"",IF(AND($FB579&gt;=FG$2,$FB579&lt;=FG$3),Deník!$W579,""))</f>
        <v/>
      </c>
      <c r="FH579" s="63" t="str">
        <f>IF($FB579&lt;&gt;"",IF(AND($FB579&gt;=FH$2,$FB579&lt;=FH$3),Deník!$W579,""))</f>
        <v/>
      </c>
      <c r="FI579" s="63" t="str">
        <f>IF($FB579&lt;&gt;"",IF(AND($FB579&gt;=FI$2,$FB579&lt;=FI$3),Deník!$W579,""))</f>
        <v/>
      </c>
      <c r="FJ579" s="63" t="str">
        <f>IF($FB579&lt;&gt;"",IF(AND($FB579&gt;=FJ$2,$FB579&lt;=FJ$3),Deník!$W579,""))</f>
        <v/>
      </c>
      <c r="FK579" s="63" t="str">
        <f>IF($FB579&lt;&gt;"",IF(AND($FB579&gt;=FK$2,$FB579&lt;=FK$3),Deník!$W579,""))</f>
        <v/>
      </c>
      <c r="FL579" s="63" t="str">
        <f>IF($FB579&lt;&gt;"",IF(AND($FB579&gt;=FL$2,$FB579&lt;=FL$3),Deník!$W579,""))</f>
        <v/>
      </c>
      <c r="FM579" s="63" t="str">
        <f>IF($FB579&lt;&gt;"",IF(AND($FB579&gt;=FM$2,$FB579&lt;=FM$3),Deník!$W579,""))</f>
        <v/>
      </c>
      <c r="FN579" s="13"/>
      <c r="FO579" s="20" t="str">
        <f>IF(Deník!$W579&gt;1,Deník!$W579,"")</f>
        <v/>
      </c>
      <c r="FP579" s="20" t="str">
        <f>IF(Deník!$W579&lt;0,Deník!$W579,"")</f>
        <v/>
      </c>
      <c r="FQ579" s="17"/>
      <c r="FS579" s="233"/>
      <c r="FT579" s="233" t="str">
        <f>IF(Deník!$W579&lt;&gt;"",IF(Deník!$Y579=Statistika!$F$78,Deník!$W579,""),"")</f>
        <v/>
      </c>
      <c r="FU579" s="233" t="str">
        <f>IF(Deník!$W579&lt;&gt;"",IF(Deník!$Y579=Statistika!$F$79,Deník!$W579,""),"")</f>
        <v/>
      </c>
      <c r="FV579" s="233" t="str">
        <f>IF(Deník!$W579&lt;&gt;"",IF(Deník!$Y579=Statistika!$F$80,Deník!$W579,""),"")</f>
        <v/>
      </c>
      <c r="FW579" s="233" t="str">
        <f>IF(Deník!$W579&lt;&gt;"",IF(Deník!$Y579=Statistika!$F$81,Deník!$W579,""),"")</f>
        <v/>
      </c>
      <c r="FX579" s="233" t="str">
        <f>IF(Deník!$W579&lt;&gt;"",IF(Deník!$Y579=Statistika!$F$82,Deník!$W579,""),"")</f>
        <v/>
      </c>
      <c r="FY579" s="233" t="str">
        <f>IF(Deník!$W579&lt;&gt;"",IF(Deník!$Y579=Statistika!$F$83,Deník!$W579,""),"")</f>
        <v/>
      </c>
      <c r="FZ579" s="233" t="str">
        <f>IF(Deník!$W579&lt;&gt;"",IF(Deník!$Y579=Statistika!$F$84,Deník!$W579,""),"")</f>
        <v/>
      </c>
      <c r="GA579" s="233" t="str">
        <f>IF(Deník!$W579&lt;&gt;"",IF(Deník!$Y579=Statistika!$F$85,Deník!$W579,""),"")</f>
        <v/>
      </c>
      <c r="GB579" s="233" t="str">
        <f>IF(Deník!$W579&lt;&gt;"",IF(Deník!$Y579=Statistika!$F$86,Deník!$W579,""),"")</f>
        <v/>
      </c>
      <c r="GC579" s="233" t="str">
        <f>IF(Deník!$W579&lt;&gt;"",IF(Deník!$Y579=Statistika!$F$87,Deník!$W579,""),"")</f>
        <v/>
      </c>
      <c r="GD579" s="233" t="str">
        <f>IF(Deník!$W579&lt;&gt;"",IF(Deník!$Y579=Statistika!$F$88,Deník!$W579,""),"")</f>
        <v/>
      </c>
      <c r="GE579" s="233" t="str">
        <f>IF(Deník!$W579&lt;&gt;"",IF(Deník!$Y579=Statistika!$F$89,Deník!$W579,""),"")</f>
        <v/>
      </c>
      <c r="GF579" s="233" t="str">
        <f>IF(Deník!$W579&lt;&gt;"",IF(Deník!$Y579=Statistika!$F$90,Deník!$W579,""),"")</f>
        <v/>
      </c>
      <c r="GG579" s="233" t="str">
        <f>IF(Deník!$W579&lt;&gt;"",IF(Deník!$Y579=Statistika!$F$91,Deník!$W579,""),"")</f>
        <v/>
      </c>
      <c r="GH579" s="233"/>
      <c r="GI579" s="233" t="str">
        <f>IF(Deník!$W579&lt;&gt;"",IF(Deník!$AB579=Statistika!$L$100,Deník!$W579,""),"")</f>
        <v/>
      </c>
      <c r="GJ579" s="233" t="str">
        <f>IF(Deník!$W579&lt;&gt;"",IF(Deník!$AB579=Statistika!$L$101,Deník!$W579,""),"")</f>
        <v/>
      </c>
      <c r="GK579" s="233" t="str">
        <f>IF(Deník!$W579&lt;&gt;"",IF(Deník!$AB579=Statistika!$L$102,Deník!$W579,""),"")</f>
        <v/>
      </c>
      <c r="GL579" s="233" t="str">
        <f>IF(Deník!$W579&lt;&gt;"",IF(Deník!$AB579=Statistika!$L$103,Deník!$W579,""),"")</f>
        <v/>
      </c>
      <c r="GM579" s="233" t="str">
        <f>IF(Deník!$W579&lt;&gt;"",IF(Deník!$AB579=Statistika!$L$104,Deník!$W579,""),"")</f>
        <v/>
      </c>
      <c r="GN579" s="233" t="str">
        <f>IF(Deník!$W579&lt;&gt;"",IF(Deník!$AB579=Statistika!$L$105,Deník!$W579,""),"")</f>
        <v/>
      </c>
      <c r="GO579" s="233" t="str">
        <f>IF(Deník!$W579&lt;&gt;"",IF(Deník!$AB579=Statistika!$L$106,Deník!$W579,""),"")</f>
        <v/>
      </c>
      <c r="GP579" s="233" t="str">
        <f>IF(Deník!$W579&lt;&gt;"",IF(Deník!$AB579=Statistika!$L$107,Deník!$W579,""),"")</f>
        <v/>
      </c>
      <c r="GQ579" s="233" t="str">
        <f>IF(Deník!$W579&lt;&gt;"",IF(Deník!$AB579=Statistika!$L$108,Deník!$W579,""),"")</f>
        <v/>
      </c>
      <c r="GS579" s="233" t="str">
        <f>IF(Deník!$W579&lt;0,IF(Deník!$AC579=Statistika!$F$117,Deník!$W579,""),"")</f>
        <v/>
      </c>
      <c r="GT579" s="233" t="str">
        <f>IF(Deník!$W579&lt;0,IF(Deník!$AC579=Statistika!$F$118,Deník!$W579,""),"")</f>
        <v/>
      </c>
      <c r="GU579" s="233" t="str">
        <f>IF(Deník!$W579&lt;0,IF(Deník!$AC579=Statistika!$F$119,Deník!$W579,""),"")</f>
        <v/>
      </c>
      <c r="GV579" s="233" t="str">
        <f>IF(Deník!$W579&lt;0,IF(Deník!$AC579=Statistika!$F$120,Deník!$W579,""),"")</f>
        <v/>
      </c>
      <c r="GW579" s="233" t="str">
        <f>IF(Deník!$W579&lt;0,IF(Deník!$AC579=Statistika!$F$121,Deník!$W579,""),"")</f>
        <v/>
      </c>
      <c r="GX579" s="233" t="str">
        <f>IF(Deník!$W579&lt;0,IF(Deník!$AC579=Statistika!$F$122,Deník!$W579,""),"")</f>
        <v/>
      </c>
      <c r="GY579" s="233" t="str">
        <f>IF(Deník!$W579&lt;0,IF(Deník!$AC579=Statistika!$F$123,Deník!$W579,""),"")</f>
        <v/>
      </c>
      <c r="GZ579" s="233" t="str">
        <f>IF(Deník!$W579&lt;0,IF(Deník!$AC579=Statistika!$F$124,Deník!$W579,""),"")</f>
        <v/>
      </c>
      <c r="HA579" s="233" t="str">
        <f>IF(Deník!$W579&lt;0,IF(Deník!$AC579=Statistika!$F$125,Deník!$W579,""),"")</f>
        <v/>
      </c>
      <c r="HC579" s="233" t="str">
        <f>IF(Deník!$W579&lt;0,IF(Deník!$AD579=Statistika!$F$133,Deník!$W579,""),"")</f>
        <v/>
      </c>
      <c r="HD579" s="233" t="str">
        <f>IF(Deník!$W579&lt;0,IF(Deník!$AD579=Statistika!$F$134,Deník!$W579,""),"")</f>
        <v/>
      </c>
      <c r="HE579" s="233" t="str">
        <f>IF(Deník!$W579&lt;0,IF(Deník!$AD579=Statistika!$F$135,Deník!$W579,""),"")</f>
        <v/>
      </c>
      <c r="HF579" s="233" t="str">
        <f>IF(Deník!$W579&lt;0,IF(Deník!$AD579=Statistika!$F$136,Deník!$W579,""),"")</f>
        <v/>
      </c>
      <c r="HG579" s="233" t="str">
        <f>IF(Deník!$W579&lt;0,IF(Deník!$AD579=Statistika!$F$137,Deník!$W579,""),"")</f>
        <v/>
      </c>
      <c r="ID579" s="8">
        <f>Tabulka4[[#This Row],[Sloupec3]]</f>
        <v>0</v>
      </c>
      <c r="IE579" s="17" t="str">
        <f>IF(AND([1]Deník!$C579&gt;='[1]Měsíční shrnutí'!$D$1,[1]Deník!$C579&lt;='[1]Měsíční shrnutí'!$F$1),[1]Deník!$X579,"")</f>
        <v/>
      </c>
    </row>
    <row r="580" spans="1:239">
      <c r="A580" s="8">
        <f>Deník!C581</f>
        <v>0</v>
      </c>
      <c r="B580" s="50" t="str">
        <f>Deník!R581</f>
        <v/>
      </c>
      <c r="C580" s="102" t="str">
        <f>IF(AND(Deník!R581&gt;1,Deník!R581&lt;&gt;""),1,"")</f>
        <v/>
      </c>
      <c r="D580" s="102" t="str">
        <f>IF(AND(Deník!R581&lt;=0,Deník!R581&lt;&gt;""),1,"")</f>
        <v/>
      </c>
      <c r="E580" s="103" t="str">
        <f>IF(AND(Deník!R581&gt;=0,Deník!R581&lt;=1),1,"")</f>
        <v/>
      </c>
      <c r="F580" s="79" t="str">
        <f>IF(Deník!R581&lt;&gt;"",Deník!R581+F579,"")</f>
        <v/>
      </c>
      <c r="G580" s="85"/>
      <c r="H580" s="54" t="str">
        <f>IF(MONTH(Deník!$C580)=H$2,IF(AND(Deník!$R580&gt;=0,Deník!$R580&lt;=1),"BE",Deník!$R580),"")</f>
        <v/>
      </c>
      <c r="I580" s="11" t="str">
        <f>IF(MONTH(Deník!$C580)=I$2,IF(AND(Deník!$R580&gt;=0,Deník!$R580&lt;=1),"BE",Deník!$R580),"")</f>
        <v/>
      </c>
      <c r="J580" s="11" t="str">
        <f>IF(MONTH(Deník!$C580)=J$2,IF(AND(Deník!$R580&gt;=0,Deník!$R580&lt;=1),"BE",Deník!$R580),"")</f>
        <v/>
      </c>
      <c r="K580" s="11" t="str">
        <f>IF(MONTH(Deník!$C580)=K$2,IF(AND(Deník!$R580&gt;=0,Deník!$R580&lt;=1),"BE",Deník!$R580),"")</f>
        <v/>
      </c>
      <c r="L580" s="11" t="str">
        <f>IF(MONTH(Deník!$C580)=L$2,IF(AND(Deník!$R580&gt;=0,Deník!$R580&lt;=1),"BE",Deník!$R580),"")</f>
        <v/>
      </c>
      <c r="M580" s="11" t="str">
        <f>IF(MONTH(Deník!$C580)=M$2,IF(AND(Deník!$R580&gt;=0,Deník!$R580&lt;=1),"BE",Deník!$R580),"")</f>
        <v/>
      </c>
      <c r="N580" s="11" t="str">
        <f>IF(MONTH(Deník!$C580)=N$2,IF(AND(Deník!$R580&gt;=0,Deník!$R580&lt;=1),"BE",Deník!$R580),"")</f>
        <v/>
      </c>
      <c r="O580" s="11" t="str">
        <f>IF(MONTH(Deník!$C580)=O$2,IF(AND(Deník!$R580&gt;=0,Deník!$R580&lt;=1),"BE",Deník!$R580),"")</f>
        <v/>
      </c>
      <c r="P580" s="11" t="str">
        <f>IF(MONTH(Deník!$C580)=P$2,IF(AND(Deník!$R580&gt;=0,Deník!$R580&lt;=1),"BE",Deník!$R580),"")</f>
        <v/>
      </c>
      <c r="Q580" s="11" t="str">
        <f>IF(MONTH(Deník!$C580)=Q$2,IF(AND(Deník!$R580&gt;=0,Deník!$R580&lt;=1),"BE",Deník!$R580),"")</f>
        <v/>
      </c>
      <c r="R580" s="11" t="str">
        <f>IF(MONTH(Deník!$C580)=R$2,IF(AND(Deník!$R580&gt;=0,Deník!$R580&lt;=1),"BE",Deník!$R580),"")</f>
        <v/>
      </c>
      <c r="S580" s="57" t="str">
        <f>IF(MONTH(Deník!$C580)=S$2,IF(AND(Deník!$R580&gt;=0,Deník!$R580&lt;=1),"BE",Deník!$R580),"")</f>
        <v/>
      </c>
      <c r="U580" s="12"/>
      <c r="V580" s="12"/>
      <c r="X580" s="600" t="str">
        <f>IF(Deník!$R580&lt;&gt;"",IF(Deník!$B580=Statistika!$F$63,IF(AND(Deník!$R580&gt;=0,Deník!$R580&lt;=1),"BE",Deník!$R580),""),"")</f>
        <v/>
      </c>
      <c r="Y580" s="13" t="str">
        <f>IF(Deník!$R580&lt;&gt;"",IF(Deník!$B580=Statistika!$F$64,IF(AND(Deník!$R580&gt;=0,Deník!$R580&lt;=1),"BE",Deník!$R580),""),"")</f>
        <v/>
      </c>
      <c r="Z580" s="13" t="str">
        <f>IF(Deník!$R580&lt;&gt;"",IF(Deník!$B580=Statistika!$F$65,IF(AND(Deník!$R580&gt;=0,Deník!$R580&lt;=1),"BE",Deník!$R580),""),"")</f>
        <v/>
      </c>
      <c r="AA580" s="13" t="str">
        <f>IF(Deník!$R580&lt;&gt;"",IF(Deník!$B580=Statistika!$F$66,IF(AND(Deník!$R580&gt;=0,Deník!$R580&lt;=1),"BE",Deník!$R580),""),"")</f>
        <v/>
      </c>
      <c r="AB580" s="13" t="str">
        <f>IF(Deník!$R580&lt;&gt;"",IF(Deník!$B580=Statistika!$F$67,IF(AND(Deník!$R580&gt;=0,Deník!$R580&lt;=1),"BE",Deník!$R580),""),"")</f>
        <v/>
      </c>
      <c r="AC580" s="13" t="str">
        <f>IF(Deník!$R580&lt;&gt;"",IF(Deník!$B580=Statistika!$F$68,IF(AND(Deník!$R580&gt;=0,Deník!$R580&lt;=1),"BE",Deník!$R580),""),"")</f>
        <v/>
      </c>
      <c r="AD580" s="13" t="str">
        <f>IF(Deník!$R580&lt;&gt;"",IF(Deník!$B580=Statistika!$F$69,IF(AND(Deník!$R580&gt;=0,Deník!$R580&lt;=1),"BE",Deník!$R580),""),"")</f>
        <v/>
      </c>
      <c r="AE580" s="601" t="str">
        <f>IF(Deník!$R580&lt;&gt;"",IF(Deník!$B580=Statistika!$F$70,IF(AND(Deník!$R580&gt;=0,Deník!$R580&lt;=1),"BE",Deník!$R580),""),"")</f>
        <v/>
      </c>
      <c r="AF580" s="90"/>
      <c r="AG580" s="63" t="str">
        <f>IF(Deník!$R580&lt;&gt;"",IF(Deník!$J580="L",IF(AND(Deník!$R580&gt;=0,Deník!$R580&lt;=1),"BE",Deník!$R580),""),"")</f>
        <v/>
      </c>
      <c r="AH580" s="13" t="str">
        <f>IF(Deník!$R580&lt;&gt;"",IF(Deník!$J580="S",IF(AND(Deník!$R580&gt;=0,Deník!$R580&lt;=1),"BE",Deník!$R580),""),"")</f>
        <v/>
      </c>
      <c r="AI580" s="95"/>
      <c r="AJ580" s="71" t="str">
        <f>IF(Deník!N581&lt;&gt;"",Deník!N581*-1,"")</f>
        <v/>
      </c>
      <c r="AK580" s="88"/>
      <c r="AL580" s="63" t="str">
        <f>IF(WEEKDAY(Deník!$C580,2)=1,IF(AND(Deník!$R580&gt;=0,Deník!$R580&lt;=1),"BE",Deník!$R580),"")</f>
        <v/>
      </c>
      <c r="AM580" s="13" t="str">
        <f>IF(WEEKDAY(Deník!$C580,2)=2,IF(AND(Deník!$R580&gt;=0,Deník!$R580&lt;=1),"BE",Deník!$R580),"")</f>
        <v/>
      </c>
      <c r="AN580" s="13" t="str">
        <f>IF(WEEKDAY(Deník!$C580,2)=3,IF(AND(Deník!$R580&gt;=0,Deník!$R580&lt;=1),"BE",Deník!$R580),"")</f>
        <v/>
      </c>
      <c r="AO580" s="13" t="str">
        <f>IF(WEEKDAY(Deník!$C580,2)=4,IF(AND(Deník!$R580&gt;=0,Deník!$R580&lt;=1),"BE",Deník!$R580),"")</f>
        <v/>
      </c>
      <c r="AP580" s="60" t="str">
        <f>IF(WEEKDAY(Deník!$C580,2)=5,IF(AND(Deník!$R580&gt;=0,Deník!$R580&lt;=1),"BE",Deník!$R580),"")</f>
        <v/>
      </c>
      <c r="AQ580" s="99"/>
      <c r="AR580" s="100">
        <f>Deník!D580</f>
        <v>0</v>
      </c>
      <c r="AS580" s="63" t="str">
        <f>IF(Deník!$D580&lt;&gt;"",IF(AND(Deník!$D580&gt;=AS$2,Deník!$D580&lt;=AS$3),IF(AND(Deník!$R580&gt;=0,Deník!$R580&lt;=1),"BE",Deník!$R580),""),"")</f>
        <v/>
      </c>
      <c r="AT580" s="63" t="str">
        <f>IF(Deník!$D580&lt;&gt;"",IF(AND(Deník!$D580&gt;=AT$2,Deník!$D580&lt;=AT$3),IF(AND(Deník!$R580&gt;=0,Deník!$R580&lt;=1),"BE",Deník!$R580),""),"")</f>
        <v/>
      </c>
      <c r="AU580" s="63" t="str">
        <f>IF(Deník!$D580&lt;&gt;"",IF(AND(Deník!$D580&gt;=AU$2,Deník!$D580&lt;=AU$3),IF(AND(Deník!$R580&gt;=0,Deník!$R580&lt;=1),"BE",Deník!$R580),""),"")</f>
        <v/>
      </c>
      <c r="AV580" s="63" t="str">
        <f>IF(Deník!$D580&lt;&gt;"",IF(AND(Deník!$D580&gt;=AV$2,Deník!$D580&lt;=AV$3),IF(AND(Deník!$R580&gt;=0,Deník!$R580&lt;=1),"BE",Deník!$R580),""),"")</f>
        <v/>
      </c>
      <c r="AW580" s="63" t="str">
        <f>IF(Deník!$D580&lt;&gt;"",IF(AND(Deník!$D580&gt;=AW$2,Deník!$D580&lt;=AW$3),IF(AND(Deník!$R580&gt;=0,Deník!$R580&lt;=1),"BE",Deník!$R580),""),"")</f>
        <v/>
      </c>
      <c r="AX580" s="63" t="str">
        <f>IF(Deník!$D580&lt;&gt;"",IF(AND(Deník!$D580&gt;=AX$2,Deník!$D580&lt;=AX$3),IF(AND(Deník!$R580&gt;=0,Deník!$R580&lt;=1),"BE",Deník!$R580),""),"")</f>
        <v/>
      </c>
      <c r="AY580" s="63" t="str">
        <f>IF(Deník!$D580&lt;&gt;"",IF(AND(Deník!$D580&gt;=AY$2,Deník!$D580&lt;=AY$3),IF(AND(Deník!$R580&gt;=0,Deník!$R580&lt;=1),"BE",Deník!$R580),""),"")</f>
        <v/>
      </c>
      <c r="AZ580" s="63" t="str">
        <f>IF(Deník!$D580&lt;&gt;"",IF(AND(Deník!$D580&gt;=AZ$2,Deník!$D580&lt;=AZ$3),IF(AND(Deník!$R580&gt;=0,Deník!$R580&lt;=1),"BE",Deník!$R580),""),"")</f>
        <v/>
      </c>
      <c r="BA580" s="63" t="str">
        <f>IF(Deník!$D580&lt;&gt;"",IF(AND(Deník!$D580&gt;=BA$2,Deník!$D580&lt;=BA$3),IF(AND(Deník!$R580&gt;=0,Deník!$R580&lt;=1),"BE",Deník!$R580),""),"")</f>
        <v/>
      </c>
      <c r="BB580" s="63" t="str">
        <f>IF(Deník!$D580&lt;&gt;"",IF(AND(Deník!$D580&gt;=BB$2,Deník!$D580&lt;=BB$3),IF(AND(Deník!$R580&gt;=0,Deník!$R580&lt;=1),"BE",Deník!$R580),""),"")</f>
        <v/>
      </c>
      <c r="BC580" s="71" t="str">
        <f>IF(Deník!$D580&lt;&gt;"",IF(AND(Deník!$D580&gt;=BC$2,Deník!$D580&lt;=BC$3),IF(AND(Deník!$R580&gt;=0,Deník!$R580&lt;=1),"BE",Deník!$R580),""),"")</f>
        <v/>
      </c>
      <c r="BD580" s="20" t="str">
        <f>IF(Deník!$J581="S",(Deník!$M581-Deník!$K581),IF(Deník!$J581="L",(Deník!$K581-Deník!$M581),""))</f>
        <v/>
      </c>
      <c r="BE580" s="20" t="str">
        <f>IF(Deník!$J581="S",(Deník!$K581-Deník!$O581),IF(Deník!$J581="L",(Deník!$O581-Deník!$K581),""))</f>
        <v/>
      </c>
      <c r="BF580" s="20" t="str">
        <f>IF(Deník!$J581="S",(Deník!$K581-Deník!$L581),IF(Deník!$J581="L",(Deník!$L581-Deník!$K581),""))</f>
        <v/>
      </c>
      <c r="BG580" s="20" t="str">
        <f>IF(Deník!$J581="S",(Deník!$K581-Deník!$S581),IF(Deník!$J581="L",(Deník!$S581-Deník!$K581),""))</f>
        <v/>
      </c>
      <c r="BH580" s="20" t="str">
        <f>IF(Deník!$J581="S",(Deník!$K581-Deník!$U581),IF(Deník!$J581="L",(Deník!$U581-Deník!$K581),""))</f>
        <v/>
      </c>
      <c r="BI580" s="20" t="str">
        <f>IF(Deník!$R580&gt;1,Deník!$R580,"")</f>
        <v/>
      </c>
      <c r="BJ580" s="20" t="str">
        <f>IF(Deník!$R580&lt;0,Deník!$R580,"")</f>
        <v/>
      </c>
      <c r="BK580" s="17"/>
      <c r="BM580" s="233" t="str">
        <f>IF(Deník!$R580&lt;&gt;"",IF(Deník!$Y580=Statistika!$F$78,IF(AND(Deník!$R580&gt;=0,Deník!$R580&lt;=1),"BE",Deník!$R580),""),"")</f>
        <v/>
      </c>
      <c r="BN580" s="233" t="str">
        <f>IF(Deník!$R580&lt;&gt;"",IF(Deník!$Y580=Statistika!$F$79,IF(AND(Deník!$R580&gt;=0,Deník!$R580&lt;=1),"BE",Deník!$R580),""),"")</f>
        <v/>
      </c>
      <c r="BO580" s="233" t="str">
        <f>IF(Deník!$R580&lt;&gt;"",IF(Deník!$Y580=Statistika!$F$80,IF(AND(Deník!$R580&gt;=0,Deník!$R580&lt;=1),"BE",Deník!$R580),""),"")</f>
        <v/>
      </c>
      <c r="BP580" s="233" t="str">
        <f>IF(Deník!$R580&lt;&gt;"",IF(Deník!$Y580=Statistika!$F$81,IF(AND(Deník!$R580&gt;=0,Deník!$R580&lt;=1),"BE",Deník!$R580),""),"")</f>
        <v/>
      </c>
      <c r="BQ580" s="233" t="str">
        <f>IF(Deník!$R580&lt;&gt;"",IF(Deník!$Y580=Statistika!$F$82,IF(AND(Deník!$R580&gt;=0,Deník!$R580&lt;=1),"BE",Deník!$R580),""),"")</f>
        <v/>
      </c>
      <c r="BR580" s="233" t="str">
        <f>IF(Deník!$R580&lt;&gt;"",IF(Deník!$Y580=Statistika!$F$83,IF(AND(Deník!$R580&gt;=0,Deník!$R580&lt;=1),"BE",Deník!$R580),""),"")</f>
        <v/>
      </c>
      <c r="BS580" s="233" t="str">
        <f>IF(Deník!$R580&lt;&gt;"",IF(Deník!$Y580=Statistika!$F$84,IF(AND(Deník!$R580&gt;=0,Deník!$R580&lt;=1),"BE",Deník!$R580),""),"")</f>
        <v/>
      </c>
      <c r="BT580" s="233" t="str">
        <f>IF(Deník!$R580&lt;&gt;"",IF(Deník!$Y580=Statistika!$F$85,IF(AND(Deník!$R580&gt;=0,Deník!$R580&lt;=1),"BE",Deník!$R580),""),"")</f>
        <v/>
      </c>
      <c r="BU580" s="233" t="str">
        <f>IF(Deník!$R580&lt;&gt;"",IF(Deník!$Y580=Statistika!$F$86,IF(AND(Deník!$R580&gt;=0,Deník!$R580&lt;=1),"BE",Deník!$R580),""),"")</f>
        <v/>
      </c>
      <c r="BV580" s="233" t="str">
        <f>IF(Deník!$R580&lt;&gt;"",IF(Deník!$Y580=Statistika!$F$87,IF(AND(Deník!$R580&gt;=0,Deník!$R580&lt;=1),"BE",Deník!$R580),""),"")</f>
        <v/>
      </c>
      <c r="BW580" s="233" t="str">
        <f>IF(Deník!$R580&lt;&gt;"",IF(Deník!$Y580=Statistika!$F$88,IF(AND(Deník!$R580&gt;=0,Deník!$R580&lt;=1),"BE",Deník!$R580),""),"")</f>
        <v/>
      </c>
      <c r="BX580" s="233" t="str">
        <f>IF(Deník!$R580&lt;&gt;"",IF(Deník!$Y580=Statistika!$F$89,IF(AND(Deník!$R580&gt;=0,Deník!$R580&lt;=1),"BE",Deník!$R580),""),"")</f>
        <v/>
      </c>
      <c r="BY580" s="233" t="str">
        <f>IF(Deník!$R580&lt;&gt;"",IF(Deník!$Y580=Statistika!$F$90,IF(AND(Deník!$R580&gt;=0,Deník!$R580&lt;=1),"BE",Deník!$R580),""),"")</f>
        <v/>
      </c>
      <c r="BZ580" s="233" t="str">
        <f>IF(Deník!$R580&lt;&gt;"",IF(Deník!$Y580=Statistika!$F$91,IF(AND(Deník!$R580&gt;=0,Deník!$R580&lt;=1),"BE",Deník!$R580),""),"")</f>
        <v/>
      </c>
      <c r="CA580" s="233"/>
      <c r="CB580" s="233" t="str">
        <f>IF(Deník!$R580&lt;&gt;"",IF(Deník!$AB580="SL",IF(AND(Deník!$R580&gt;=0,Deník!$R580&lt;=1),"BE",Deník!$R580),""),"")</f>
        <v/>
      </c>
      <c r="CC580" s="233" t="str">
        <f>IF(Deník!$R580&lt;&gt;"",IF(Deník!$AB580="BE10",IF(AND(Deník!$R580&gt;=0,Deník!$R580&lt;=1),"BE",Deník!$R580),""),"")</f>
        <v/>
      </c>
      <c r="CD580" s="233" t="str">
        <f>IF(Deník!$R580&lt;&gt;"",IF(Deník!$AB580="BE15",IF(AND(Deník!$R580&gt;=0,Deník!$R580&lt;=1),"BE",Deník!$R580),""),"")</f>
        <v/>
      </c>
      <c r="CE580" s="233" t="str">
        <f>IF(Deník!$R580&lt;&gt;"",IF(Deník!$AB580="BE20",IF(AND(Deník!$R580&gt;=0,Deník!$R580&lt;=1),"BE",Deník!$R580),""),"")</f>
        <v/>
      </c>
      <c r="CF580" s="233" t="str">
        <f>IF(Deník!$R580&lt;&gt;"",IF(Deník!$AB580="TP1",IF(AND(Deník!$R580&gt;=0,Deník!$R580&lt;=1),"BE",Deník!$R580),""),"")</f>
        <v/>
      </c>
      <c r="CG580" s="233" t="str">
        <f>IF(Deník!$R580&lt;&gt;"",IF(Deník!$AB580="TP2",IF(AND(Deník!$R580&gt;=0,Deník!$R580&lt;=1),"BE",Deník!$R580),""),"")</f>
        <v/>
      </c>
      <c r="CH580" s="233" t="str">
        <f>IF(Deník!$R580&lt;&gt;"",IF(Deník!$AB580="TP3",IF(AND(Deník!$R580&gt;=0,Deník!$R580&lt;=1),"BE",Deník!$R580),""),"")</f>
        <v/>
      </c>
      <c r="CI580" s="233" t="str">
        <f>IF(Deník!$R580&lt;&gt;"",IF(Deník!$AB580="Trailing SL",IF(AND(Deník!$R580&gt;=0,Deník!$R580&lt;=1),"BE",Deník!$R580),""),"")</f>
        <v/>
      </c>
      <c r="CJ580" s="233" t="str">
        <f>IF(Deník!$R580&lt;&gt;"",IF(Deník!$AB580="Manual",IF(AND(Deník!$R580&gt;=0,Deník!$R580&lt;=1),"BE",Deník!$R580),""),"")</f>
        <v/>
      </c>
      <c r="CK580" s="233"/>
      <c r="CL580" s="233" t="str">
        <f>IF(Deník!$R580&lt;0,IF(Deník!$AC580=Statistika!$F$117,Deník!$R580,""),"")</f>
        <v/>
      </c>
      <c r="CM580" s="233" t="str">
        <f>IF(Deník!$R580&lt;0,IF(Deník!$AC580=Statistika!$F$118,Deník!$R580,""),"")</f>
        <v/>
      </c>
      <c r="CN580" s="233" t="str">
        <f>IF(Deník!$R580&lt;0,IF(Deník!$AC580=Statistika!$F$119,Deník!$R580,""),"")</f>
        <v/>
      </c>
      <c r="CO580" s="233" t="str">
        <f>IF(Deník!$R580&lt;0,IF(Deník!$AC580=Statistika!$F$120,Deník!$R580,""),"")</f>
        <v/>
      </c>
      <c r="CP580" s="233" t="str">
        <f>IF(Deník!$R580&lt;0,IF(Deník!$AC580=Statistika!$F$121,Deník!$R580,""),"")</f>
        <v/>
      </c>
      <c r="CQ580" s="233" t="str">
        <f>IF(Deník!$R580&lt;0,IF(Deník!$AC580=Statistika!$F$122,Deník!$R580,""),"")</f>
        <v/>
      </c>
      <c r="CR580" s="233" t="str">
        <f>IF(Deník!$R580&lt;0,IF(Deník!$AC580=Statistika!$F$123,Deník!$R580,""),"")</f>
        <v/>
      </c>
      <c r="CS580" s="233" t="str">
        <f>IF(Deník!$R580&lt;0,IF(Deník!$AC580=Statistika!$F$124,Deník!$R580,""),"")</f>
        <v/>
      </c>
      <c r="CT580" s="233" t="str">
        <f>IF(Deník!$R580&lt;0,IF(Deník!$AC580=Statistika!$F$125,Deník!$R580,""),"")</f>
        <v/>
      </c>
      <c r="CU580" s="233"/>
      <c r="CV580" s="233" t="str">
        <f>IF(Deník!$R580&lt;0,IF(Deník!$AD580=$CV$2,Deník!$R580,""),"")</f>
        <v/>
      </c>
      <c r="CW580" s="233" t="str">
        <f>IF(Deník!$R580&lt;0,IF(Deník!$AD580=$CW$2,Deník!$R580,""),"")</f>
        <v/>
      </c>
      <c r="CX580" s="233" t="str">
        <f>IF(Deník!$R580&lt;0,IF(Deník!$AD580=$CX$2,Deník!$R580,""),"")</f>
        <v/>
      </c>
      <c r="CY580" s="233" t="str">
        <f>IF(Deník!$R580&lt;0,IF(Deník!$AD580=$CY$2,Deník!$R580,""),"")</f>
        <v/>
      </c>
      <c r="CZ580" s="233" t="str">
        <f>IF(Deník!$R580&lt;0,IF(Deník!$AD580=$CZ$2,Deník!$R580,""),"")</f>
        <v/>
      </c>
      <c r="DL580" s="221">
        <f t="shared" si="22"/>
        <v>93847.029999999984</v>
      </c>
      <c r="DM580" s="220">
        <f t="shared" si="21"/>
        <v>-6.1529700000000132E-2</v>
      </c>
      <c r="DO580" s="50">
        <f>Deník!W581</f>
        <v>0</v>
      </c>
      <c r="DP580" s="102" t="str">
        <f>IF(AND(Deník!W581&gt;0),1,"")</f>
        <v/>
      </c>
      <c r="DQ580" s="102">
        <f>IF(AND(Deník!W581&lt;=0),1,"")</f>
        <v>1</v>
      </c>
      <c r="DR580" s="227"/>
      <c r="DS580" s="228"/>
      <c r="DT580" s="85"/>
      <c r="DU580" s="54">
        <f>IF(MONTH(Deník!$C580)=DU$2,Deník!$W580,"")</f>
        <v>0</v>
      </c>
      <c r="DV580" s="222" t="str">
        <f>IF(MONTH(Deník!$C580)=DV$2,Deník!$W580,"")</f>
        <v/>
      </c>
      <c r="DW580" s="222" t="str">
        <f>IF(MONTH(Deník!$C580)=DW$2,Deník!$W580,"")</f>
        <v/>
      </c>
      <c r="DX580" s="222" t="str">
        <f>IF(MONTH(Deník!$C580)=DX$2,Deník!$W580,"")</f>
        <v/>
      </c>
      <c r="DY580" s="222" t="str">
        <f>IF(MONTH(Deník!$C580)=DY$2,Deník!$W580,"")</f>
        <v/>
      </c>
      <c r="DZ580" s="222" t="str">
        <f>IF(MONTH(Deník!$C580)=DZ$2,Deník!$W580,"")</f>
        <v/>
      </c>
      <c r="EA580" s="222" t="str">
        <f>IF(MONTH(Deník!$C580)=EA$2,Deník!$W580,"")</f>
        <v/>
      </c>
      <c r="EB580" s="222" t="str">
        <f>IF(MONTH(Deník!$C580)=EB$2,Deník!$W580,"")</f>
        <v/>
      </c>
      <c r="EC580" s="222" t="str">
        <f>IF(MONTH(Deník!$C580)=EC$2,Deník!$W580,"")</f>
        <v/>
      </c>
      <c r="ED580" s="222" t="str">
        <f>IF(MONTH(Deník!$C580)=ED$2,Deník!$W580,"")</f>
        <v/>
      </c>
      <c r="EE580" s="222" t="str">
        <f>IF(MONTH(Deník!$C580)=EE$2,Deník!$W580,"")</f>
        <v/>
      </c>
      <c r="EF580" s="222" t="str">
        <f>IF(MONTH(Deník!$C580)=EF$2,Deník!$W580,"")</f>
        <v/>
      </c>
      <c r="EI580" s="600" t="str">
        <f>IF(Deník!$W580&lt;&gt;"",IF(Deník!$B580=Statistika!$F$63,Deník!$W580,""),"")</f>
        <v/>
      </c>
      <c r="EJ580" s="13" t="str">
        <f>IF(Deník!$W580&lt;&gt;"",IF(Deník!$B580=Statistika!$F$64,Deník!$W580,""),"")</f>
        <v/>
      </c>
      <c r="EK580" s="13" t="str">
        <f>IF(Deník!$W580&lt;&gt;"",IF(Deník!$B580=Statistika!$F$65,Deník!$W580,""),"")</f>
        <v/>
      </c>
      <c r="EL580" s="13" t="str">
        <f>IF(Deník!$W580&lt;&gt;"",IF(Deník!$B580=Statistika!$F$66,Deník!$W580,""),"")</f>
        <v/>
      </c>
      <c r="EM580" s="13" t="str">
        <f>IF(Deník!$W580&lt;&gt;"",IF(Deník!$B580=Statistika!$F$67,Deník!$W580,""),"")</f>
        <v/>
      </c>
      <c r="EN580" s="13" t="str">
        <f>IF(Deník!$W580&lt;&gt;"",IF(Deník!$B580=Statistika!$F$68,Deník!$W580,""),"")</f>
        <v/>
      </c>
      <c r="EO580" s="13" t="str">
        <f>IF(Deník!$W580&lt;&gt;"",IF(Deník!$B580=Statistika!$F$69,Deník!$W580,""),"")</f>
        <v/>
      </c>
      <c r="EP580" s="601" t="str">
        <f>IF(Deník!$W580&lt;&gt;"",IF(Deník!$B580=Statistika!$F$70,Deník!$W580,""),"")</f>
        <v/>
      </c>
      <c r="EQ580" s="90"/>
      <c r="ER580" s="63" t="str">
        <f>IF(Deník!$W580&lt;&gt;"",IF(Deník!$J580="L",Deník!$W580,""),"")</f>
        <v/>
      </c>
      <c r="ES580" s="13" t="str">
        <f>IF(Deník!$W580&lt;&gt;"",IF(Deník!$J580="S",Deník!$W580,""),"")</f>
        <v/>
      </c>
      <c r="ET580" s="95"/>
      <c r="EU580" s="88"/>
      <c r="EV580" s="63" t="str">
        <f>IF(WEEKDAY(Deník!$C580,2)=1,Deník!$W580,"")</f>
        <v/>
      </c>
      <c r="EW580" s="13" t="str">
        <f>IF(WEEKDAY(Deník!$C580,2)=2,Deník!$W580,"")</f>
        <v/>
      </c>
      <c r="EX580" s="13" t="str">
        <f>IF(WEEKDAY(Deník!$C580,2)=3,Deník!$W580,"")</f>
        <v/>
      </c>
      <c r="EY580" s="13" t="str">
        <f>IF(WEEKDAY(Deník!$C580,2)=4,Deník!$W580,"")</f>
        <v/>
      </c>
      <c r="EZ580" s="60" t="str">
        <f>IF(WEEKDAY(Deník!$C580,2)=5,Deník!$W580,"")</f>
        <v/>
      </c>
      <c r="FA580" s="99"/>
      <c r="FB580" s="100">
        <f>Deník!D580</f>
        <v>0</v>
      </c>
      <c r="FC580" s="63">
        <f>IF($FB580&lt;&gt;"",IF(AND($FB580&gt;=FC$2,$FB580&lt;=FC$3),Deník!$W580,""))</f>
        <v>0</v>
      </c>
      <c r="FD580" s="63" t="str">
        <f>IF($FB580&lt;&gt;"",IF(AND($FB580&gt;=FD$2,$FB580&lt;=FD$3),Deník!$W580,""))</f>
        <v/>
      </c>
      <c r="FE580" s="63" t="str">
        <f>IF($FB580&lt;&gt;"",IF(AND($FB580&gt;=FE$2,$FB580&lt;=FE$3),Deník!$W580,""))</f>
        <v/>
      </c>
      <c r="FF580" s="63" t="str">
        <f>IF($FB580&lt;&gt;"",IF(AND($FB580&gt;=FF$2,$FB580&lt;=FF$3),Deník!$W580,""))</f>
        <v/>
      </c>
      <c r="FG580" s="63" t="str">
        <f>IF($FB580&lt;&gt;"",IF(AND($FB580&gt;=FG$2,$FB580&lt;=FG$3),Deník!$W580,""))</f>
        <v/>
      </c>
      <c r="FH580" s="63" t="str">
        <f>IF($FB580&lt;&gt;"",IF(AND($FB580&gt;=FH$2,$FB580&lt;=FH$3),Deník!$W580,""))</f>
        <v/>
      </c>
      <c r="FI580" s="63" t="str">
        <f>IF($FB580&lt;&gt;"",IF(AND($FB580&gt;=FI$2,$FB580&lt;=FI$3),Deník!$W580,""))</f>
        <v/>
      </c>
      <c r="FJ580" s="63" t="str">
        <f>IF($FB580&lt;&gt;"",IF(AND($FB580&gt;=FJ$2,$FB580&lt;=FJ$3),Deník!$W580,""))</f>
        <v/>
      </c>
      <c r="FK580" s="63" t="str">
        <f>IF($FB580&lt;&gt;"",IF(AND($FB580&gt;=FK$2,$FB580&lt;=FK$3),Deník!$W580,""))</f>
        <v/>
      </c>
      <c r="FL580" s="63" t="str">
        <f>IF($FB580&lt;&gt;"",IF(AND($FB580&gt;=FL$2,$FB580&lt;=FL$3),Deník!$W580,""))</f>
        <v/>
      </c>
      <c r="FM580" s="63" t="str">
        <f>IF($FB580&lt;&gt;"",IF(AND($FB580&gt;=FM$2,$FB580&lt;=FM$3),Deník!$W580,""))</f>
        <v/>
      </c>
      <c r="FN580" s="13"/>
      <c r="FO580" s="20" t="str">
        <f>IF(Deník!$W580&gt;1,Deník!$W580,"")</f>
        <v/>
      </c>
      <c r="FP580" s="20" t="str">
        <f>IF(Deník!$W580&lt;0,Deník!$W580,"")</f>
        <v/>
      </c>
      <c r="FQ580" s="17"/>
      <c r="FS580" s="233"/>
      <c r="FT580" s="233" t="str">
        <f>IF(Deník!$W580&lt;&gt;"",IF(Deník!$Y580=Statistika!$F$78,Deník!$W580,""),"")</f>
        <v/>
      </c>
      <c r="FU580" s="233" t="str">
        <f>IF(Deník!$W580&lt;&gt;"",IF(Deník!$Y580=Statistika!$F$79,Deník!$W580,""),"")</f>
        <v/>
      </c>
      <c r="FV580" s="233" t="str">
        <f>IF(Deník!$W580&lt;&gt;"",IF(Deník!$Y580=Statistika!$F$80,Deník!$W580,""),"")</f>
        <v/>
      </c>
      <c r="FW580" s="233" t="str">
        <f>IF(Deník!$W580&lt;&gt;"",IF(Deník!$Y580=Statistika!$F$81,Deník!$W580,""),"")</f>
        <v/>
      </c>
      <c r="FX580" s="233" t="str">
        <f>IF(Deník!$W580&lt;&gt;"",IF(Deník!$Y580=Statistika!$F$82,Deník!$W580,""),"")</f>
        <v/>
      </c>
      <c r="FY580" s="233" t="str">
        <f>IF(Deník!$W580&lt;&gt;"",IF(Deník!$Y580=Statistika!$F$83,Deník!$W580,""),"")</f>
        <v/>
      </c>
      <c r="FZ580" s="233" t="str">
        <f>IF(Deník!$W580&lt;&gt;"",IF(Deník!$Y580=Statistika!$F$84,Deník!$W580,""),"")</f>
        <v/>
      </c>
      <c r="GA580" s="233" t="str">
        <f>IF(Deník!$W580&lt;&gt;"",IF(Deník!$Y580=Statistika!$F$85,Deník!$W580,""),"")</f>
        <v/>
      </c>
      <c r="GB580" s="233" t="str">
        <f>IF(Deník!$W580&lt;&gt;"",IF(Deník!$Y580=Statistika!$F$86,Deník!$W580,""),"")</f>
        <v/>
      </c>
      <c r="GC580" s="233" t="str">
        <f>IF(Deník!$W580&lt;&gt;"",IF(Deník!$Y580=Statistika!$F$87,Deník!$W580,""),"")</f>
        <v/>
      </c>
      <c r="GD580" s="233" t="str">
        <f>IF(Deník!$W580&lt;&gt;"",IF(Deník!$Y580=Statistika!$F$88,Deník!$W580,""),"")</f>
        <v/>
      </c>
      <c r="GE580" s="233" t="str">
        <f>IF(Deník!$W580&lt;&gt;"",IF(Deník!$Y580=Statistika!$F$89,Deník!$W580,""),"")</f>
        <v/>
      </c>
      <c r="GF580" s="233" t="str">
        <f>IF(Deník!$W580&lt;&gt;"",IF(Deník!$Y580=Statistika!$F$90,Deník!$W580,""),"")</f>
        <v/>
      </c>
      <c r="GG580" s="233" t="str">
        <f>IF(Deník!$W580&lt;&gt;"",IF(Deník!$Y580=Statistika!$F$91,Deník!$W580,""),"")</f>
        <v/>
      </c>
      <c r="GH580" s="233"/>
      <c r="GI580" s="233" t="str">
        <f>IF(Deník!$W580&lt;&gt;"",IF(Deník!$AB580=Statistika!$L$100,Deník!$W580,""),"")</f>
        <v/>
      </c>
      <c r="GJ580" s="233" t="str">
        <f>IF(Deník!$W580&lt;&gt;"",IF(Deník!$AB580=Statistika!$L$101,Deník!$W580,""),"")</f>
        <v/>
      </c>
      <c r="GK580" s="233" t="str">
        <f>IF(Deník!$W580&lt;&gt;"",IF(Deník!$AB580=Statistika!$L$102,Deník!$W580,""),"")</f>
        <v/>
      </c>
      <c r="GL580" s="233" t="str">
        <f>IF(Deník!$W580&lt;&gt;"",IF(Deník!$AB580=Statistika!$L$103,Deník!$W580,""),"")</f>
        <v/>
      </c>
      <c r="GM580" s="233" t="str">
        <f>IF(Deník!$W580&lt;&gt;"",IF(Deník!$AB580=Statistika!$L$104,Deník!$W580,""),"")</f>
        <v/>
      </c>
      <c r="GN580" s="233" t="str">
        <f>IF(Deník!$W580&lt;&gt;"",IF(Deník!$AB580=Statistika!$L$105,Deník!$W580,""),"")</f>
        <v/>
      </c>
      <c r="GO580" s="233" t="str">
        <f>IF(Deník!$W580&lt;&gt;"",IF(Deník!$AB580=Statistika!$L$106,Deník!$W580,""),"")</f>
        <v/>
      </c>
      <c r="GP580" s="233" t="str">
        <f>IF(Deník!$W580&lt;&gt;"",IF(Deník!$AB580=Statistika!$L$107,Deník!$W580,""),"")</f>
        <v/>
      </c>
      <c r="GQ580" s="233" t="str">
        <f>IF(Deník!$W580&lt;&gt;"",IF(Deník!$AB580=Statistika!$L$108,Deník!$W580,""),"")</f>
        <v/>
      </c>
      <c r="GS580" s="233" t="str">
        <f>IF(Deník!$W580&lt;0,IF(Deník!$AC580=Statistika!$F$117,Deník!$W580,""),"")</f>
        <v/>
      </c>
      <c r="GT580" s="233" t="str">
        <f>IF(Deník!$W580&lt;0,IF(Deník!$AC580=Statistika!$F$118,Deník!$W580,""),"")</f>
        <v/>
      </c>
      <c r="GU580" s="233" t="str">
        <f>IF(Deník!$W580&lt;0,IF(Deník!$AC580=Statistika!$F$119,Deník!$W580,""),"")</f>
        <v/>
      </c>
      <c r="GV580" s="233" t="str">
        <f>IF(Deník!$W580&lt;0,IF(Deník!$AC580=Statistika!$F$120,Deník!$W580,""),"")</f>
        <v/>
      </c>
      <c r="GW580" s="233" t="str">
        <f>IF(Deník!$W580&lt;0,IF(Deník!$AC580=Statistika!$F$121,Deník!$W580,""),"")</f>
        <v/>
      </c>
      <c r="GX580" s="233" t="str">
        <f>IF(Deník!$W580&lt;0,IF(Deník!$AC580=Statistika!$F$122,Deník!$W580,""),"")</f>
        <v/>
      </c>
      <c r="GY580" s="233" t="str">
        <f>IF(Deník!$W580&lt;0,IF(Deník!$AC580=Statistika!$F$123,Deník!$W580,""),"")</f>
        <v/>
      </c>
      <c r="GZ580" s="233" t="str">
        <f>IF(Deník!$W580&lt;0,IF(Deník!$AC580=Statistika!$F$124,Deník!$W580,""),"")</f>
        <v/>
      </c>
      <c r="HA580" s="233" t="str">
        <f>IF(Deník!$W580&lt;0,IF(Deník!$AC580=Statistika!$F$125,Deník!$W580,""),"")</f>
        <v/>
      </c>
      <c r="HC580" s="233" t="str">
        <f>IF(Deník!$W580&lt;0,IF(Deník!$AD580=Statistika!$F$133,Deník!$W580,""),"")</f>
        <v/>
      </c>
      <c r="HD580" s="233" t="str">
        <f>IF(Deník!$W580&lt;0,IF(Deník!$AD580=Statistika!$F$134,Deník!$W580,""),"")</f>
        <v/>
      </c>
      <c r="HE580" s="233" t="str">
        <f>IF(Deník!$W580&lt;0,IF(Deník!$AD580=Statistika!$F$135,Deník!$W580,""),"")</f>
        <v/>
      </c>
      <c r="HF580" s="233" t="str">
        <f>IF(Deník!$W580&lt;0,IF(Deník!$AD580=Statistika!$F$136,Deník!$W580,""),"")</f>
        <v/>
      </c>
      <c r="HG580" s="233" t="str">
        <f>IF(Deník!$W580&lt;0,IF(Deník!$AD580=Statistika!$F$137,Deník!$W580,""),"")</f>
        <v/>
      </c>
      <c r="ID580" s="8">
        <f>Tabulka4[[#This Row],[Sloupec3]]</f>
        <v>0</v>
      </c>
      <c r="IE580" s="17" t="str">
        <f>IF(AND([1]Deník!$C580&gt;='[1]Měsíční shrnutí'!$D$1,[1]Deník!$C580&lt;='[1]Měsíční shrnutí'!$F$1),[1]Deník!$X580,"")</f>
        <v/>
      </c>
    </row>
    <row r="581" spans="1:239">
      <c r="A581" s="8">
        <f>Deník!C582</f>
        <v>0</v>
      </c>
      <c r="B581" s="50" t="str">
        <f>Deník!R582</f>
        <v/>
      </c>
      <c r="C581" s="102" t="str">
        <f>IF(AND(Deník!R582&gt;1,Deník!R582&lt;&gt;""),1,"")</f>
        <v/>
      </c>
      <c r="D581" s="102" t="str">
        <f>IF(AND(Deník!R582&lt;=0,Deník!R582&lt;&gt;""),1,"")</f>
        <v/>
      </c>
      <c r="E581" s="103" t="str">
        <f>IF(AND(Deník!R582&gt;=0,Deník!R582&lt;=1),1,"")</f>
        <v/>
      </c>
      <c r="F581" s="79" t="str">
        <f>IF(Deník!R582&lt;&gt;"",Deník!R582+F580,"")</f>
        <v/>
      </c>
      <c r="G581" s="85"/>
      <c r="H581" s="54" t="str">
        <f>IF(MONTH(Deník!$C581)=H$2,IF(AND(Deník!$R581&gt;=0,Deník!$R581&lt;=1),"BE",Deník!$R581),"")</f>
        <v/>
      </c>
      <c r="I581" s="11" t="str">
        <f>IF(MONTH(Deník!$C581)=I$2,IF(AND(Deník!$R581&gt;=0,Deník!$R581&lt;=1),"BE",Deník!$R581),"")</f>
        <v/>
      </c>
      <c r="J581" s="11" t="str">
        <f>IF(MONTH(Deník!$C581)=J$2,IF(AND(Deník!$R581&gt;=0,Deník!$R581&lt;=1),"BE",Deník!$R581),"")</f>
        <v/>
      </c>
      <c r="K581" s="11" t="str">
        <f>IF(MONTH(Deník!$C581)=K$2,IF(AND(Deník!$R581&gt;=0,Deník!$R581&lt;=1),"BE",Deník!$R581),"")</f>
        <v/>
      </c>
      <c r="L581" s="11" t="str">
        <f>IF(MONTH(Deník!$C581)=L$2,IF(AND(Deník!$R581&gt;=0,Deník!$R581&lt;=1),"BE",Deník!$R581),"")</f>
        <v/>
      </c>
      <c r="M581" s="11" t="str">
        <f>IF(MONTH(Deník!$C581)=M$2,IF(AND(Deník!$R581&gt;=0,Deník!$R581&lt;=1),"BE",Deník!$R581),"")</f>
        <v/>
      </c>
      <c r="N581" s="11" t="str">
        <f>IF(MONTH(Deník!$C581)=N$2,IF(AND(Deník!$R581&gt;=0,Deník!$R581&lt;=1),"BE",Deník!$R581),"")</f>
        <v/>
      </c>
      <c r="O581" s="11" t="str">
        <f>IF(MONTH(Deník!$C581)=O$2,IF(AND(Deník!$R581&gt;=0,Deník!$R581&lt;=1),"BE",Deník!$R581),"")</f>
        <v/>
      </c>
      <c r="P581" s="11" t="str">
        <f>IF(MONTH(Deník!$C581)=P$2,IF(AND(Deník!$R581&gt;=0,Deník!$R581&lt;=1),"BE",Deník!$R581),"")</f>
        <v/>
      </c>
      <c r="Q581" s="11" t="str">
        <f>IF(MONTH(Deník!$C581)=Q$2,IF(AND(Deník!$R581&gt;=0,Deník!$R581&lt;=1),"BE",Deník!$R581),"")</f>
        <v/>
      </c>
      <c r="R581" s="11" t="str">
        <f>IF(MONTH(Deník!$C581)=R$2,IF(AND(Deník!$R581&gt;=0,Deník!$R581&lt;=1),"BE",Deník!$R581),"")</f>
        <v/>
      </c>
      <c r="S581" s="57" t="str">
        <f>IF(MONTH(Deník!$C581)=S$2,IF(AND(Deník!$R581&gt;=0,Deník!$R581&lt;=1),"BE",Deník!$R581),"")</f>
        <v/>
      </c>
      <c r="U581" s="12"/>
      <c r="V581" s="12"/>
      <c r="X581" s="600" t="str">
        <f>IF(Deník!$R581&lt;&gt;"",IF(Deník!$B581=Statistika!$F$63,IF(AND(Deník!$R581&gt;=0,Deník!$R581&lt;=1),"BE",Deník!$R581),""),"")</f>
        <v/>
      </c>
      <c r="Y581" s="13" t="str">
        <f>IF(Deník!$R581&lt;&gt;"",IF(Deník!$B581=Statistika!$F$64,IF(AND(Deník!$R581&gt;=0,Deník!$R581&lt;=1),"BE",Deník!$R581),""),"")</f>
        <v/>
      </c>
      <c r="Z581" s="13" t="str">
        <f>IF(Deník!$R581&lt;&gt;"",IF(Deník!$B581=Statistika!$F$65,IF(AND(Deník!$R581&gt;=0,Deník!$R581&lt;=1),"BE",Deník!$R581),""),"")</f>
        <v/>
      </c>
      <c r="AA581" s="13" t="str">
        <f>IF(Deník!$R581&lt;&gt;"",IF(Deník!$B581=Statistika!$F$66,IF(AND(Deník!$R581&gt;=0,Deník!$R581&lt;=1),"BE",Deník!$R581),""),"")</f>
        <v/>
      </c>
      <c r="AB581" s="13" t="str">
        <f>IF(Deník!$R581&lt;&gt;"",IF(Deník!$B581=Statistika!$F$67,IF(AND(Deník!$R581&gt;=0,Deník!$R581&lt;=1),"BE",Deník!$R581),""),"")</f>
        <v/>
      </c>
      <c r="AC581" s="13" t="str">
        <f>IF(Deník!$R581&lt;&gt;"",IF(Deník!$B581=Statistika!$F$68,IF(AND(Deník!$R581&gt;=0,Deník!$R581&lt;=1),"BE",Deník!$R581),""),"")</f>
        <v/>
      </c>
      <c r="AD581" s="13" t="str">
        <f>IF(Deník!$R581&lt;&gt;"",IF(Deník!$B581=Statistika!$F$69,IF(AND(Deník!$R581&gt;=0,Deník!$R581&lt;=1),"BE",Deník!$R581),""),"")</f>
        <v/>
      </c>
      <c r="AE581" s="601" t="str">
        <f>IF(Deník!$R581&lt;&gt;"",IF(Deník!$B581=Statistika!$F$70,IF(AND(Deník!$R581&gt;=0,Deník!$R581&lt;=1),"BE",Deník!$R581),""),"")</f>
        <v/>
      </c>
      <c r="AF581" s="90"/>
      <c r="AG581" s="63" t="str">
        <f>IF(Deník!$R581&lt;&gt;"",IF(Deník!$J581="L",IF(AND(Deník!$R581&gt;=0,Deník!$R581&lt;=1),"BE",Deník!$R581),""),"")</f>
        <v/>
      </c>
      <c r="AH581" s="13" t="str">
        <f>IF(Deník!$R581&lt;&gt;"",IF(Deník!$J581="S",IF(AND(Deník!$R581&gt;=0,Deník!$R581&lt;=1),"BE",Deník!$R581),""),"")</f>
        <v/>
      </c>
      <c r="AI581" s="95"/>
      <c r="AJ581" s="71" t="str">
        <f>IF(Deník!N582&lt;&gt;"",Deník!N582*-1,"")</f>
        <v/>
      </c>
      <c r="AK581" s="88"/>
      <c r="AL581" s="63" t="str">
        <f>IF(WEEKDAY(Deník!$C581,2)=1,IF(AND(Deník!$R581&gt;=0,Deník!$R581&lt;=1),"BE",Deník!$R581),"")</f>
        <v/>
      </c>
      <c r="AM581" s="13" t="str">
        <f>IF(WEEKDAY(Deník!$C581,2)=2,IF(AND(Deník!$R581&gt;=0,Deník!$R581&lt;=1),"BE",Deník!$R581),"")</f>
        <v/>
      </c>
      <c r="AN581" s="13" t="str">
        <f>IF(WEEKDAY(Deník!$C581,2)=3,IF(AND(Deník!$R581&gt;=0,Deník!$R581&lt;=1),"BE",Deník!$R581),"")</f>
        <v/>
      </c>
      <c r="AO581" s="13" t="str">
        <f>IF(WEEKDAY(Deník!$C581,2)=4,IF(AND(Deník!$R581&gt;=0,Deník!$R581&lt;=1),"BE",Deník!$R581),"")</f>
        <v/>
      </c>
      <c r="AP581" s="60" t="str">
        <f>IF(WEEKDAY(Deník!$C581,2)=5,IF(AND(Deník!$R581&gt;=0,Deník!$R581&lt;=1),"BE",Deník!$R581),"")</f>
        <v/>
      </c>
      <c r="AQ581" s="99"/>
      <c r="AR581" s="100">
        <f>Deník!D581</f>
        <v>0</v>
      </c>
      <c r="AS581" s="63" t="str">
        <f>IF(Deník!$D581&lt;&gt;"",IF(AND(Deník!$D581&gt;=AS$2,Deník!$D581&lt;=AS$3),IF(AND(Deník!$R581&gt;=0,Deník!$R581&lt;=1),"BE",Deník!$R581),""),"")</f>
        <v/>
      </c>
      <c r="AT581" s="63" t="str">
        <f>IF(Deník!$D581&lt;&gt;"",IF(AND(Deník!$D581&gt;=AT$2,Deník!$D581&lt;=AT$3),IF(AND(Deník!$R581&gt;=0,Deník!$R581&lt;=1),"BE",Deník!$R581),""),"")</f>
        <v/>
      </c>
      <c r="AU581" s="63" t="str">
        <f>IF(Deník!$D581&lt;&gt;"",IF(AND(Deník!$D581&gt;=AU$2,Deník!$D581&lt;=AU$3),IF(AND(Deník!$R581&gt;=0,Deník!$R581&lt;=1),"BE",Deník!$R581),""),"")</f>
        <v/>
      </c>
      <c r="AV581" s="63" t="str">
        <f>IF(Deník!$D581&lt;&gt;"",IF(AND(Deník!$D581&gt;=AV$2,Deník!$D581&lt;=AV$3),IF(AND(Deník!$R581&gt;=0,Deník!$R581&lt;=1),"BE",Deník!$R581),""),"")</f>
        <v/>
      </c>
      <c r="AW581" s="63" t="str">
        <f>IF(Deník!$D581&lt;&gt;"",IF(AND(Deník!$D581&gt;=AW$2,Deník!$D581&lt;=AW$3),IF(AND(Deník!$R581&gt;=0,Deník!$R581&lt;=1),"BE",Deník!$R581),""),"")</f>
        <v/>
      </c>
      <c r="AX581" s="63" t="str">
        <f>IF(Deník!$D581&lt;&gt;"",IF(AND(Deník!$D581&gt;=AX$2,Deník!$D581&lt;=AX$3),IF(AND(Deník!$R581&gt;=0,Deník!$R581&lt;=1),"BE",Deník!$R581),""),"")</f>
        <v/>
      </c>
      <c r="AY581" s="63" t="str">
        <f>IF(Deník!$D581&lt;&gt;"",IF(AND(Deník!$D581&gt;=AY$2,Deník!$D581&lt;=AY$3),IF(AND(Deník!$R581&gt;=0,Deník!$R581&lt;=1),"BE",Deník!$R581),""),"")</f>
        <v/>
      </c>
      <c r="AZ581" s="63" t="str">
        <f>IF(Deník!$D581&lt;&gt;"",IF(AND(Deník!$D581&gt;=AZ$2,Deník!$D581&lt;=AZ$3),IF(AND(Deník!$R581&gt;=0,Deník!$R581&lt;=1),"BE",Deník!$R581),""),"")</f>
        <v/>
      </c>
      <c r="BA581" s="63" t="str">
        <f>IF(Deník!$D581&lt;&gt;"",IF(AND(Deník!$D581&gt;=BA$2,Deník!$D581&lt;=BA$3),IF(AND(Deník!$R581&gt;=0,Deník!$R581&lt;=1),"BE",Deník!$R581),""),"")</f>
        <v/>
      </c>
      <c r="BB581" s="63" t="str">
        <f>IF(Deník!$D581&lt;&gt;"",IF(AND(Deník!$D581&gt;=BB$2,Deník!$D581&lt;=BB$3),IF(AND(Deník!$R581&gt;=0,Deník!$R581&lt;=1),"BE",Deník!$R581),""),"")</f>
        <v/>
      </c>
      <c r="BC581" s="71" t="str">
        <f>IF(Deník!$D581&lt;&gt;"",IF(AND(Deník!$D581&gt;=BC$2,Deník!$D581&lt;=BC$3),IF(AND(Deník!$R581&gt;=0,Deník!$R581&lt;=1),"BE",Deník!$R581),""),"")</f>
        <v/>
      </c>
      <c r="BD581" s="20" t="str">
        <f>IF(Deník!$J582="S",(Deník!$M582-Deník!$K582),IF(Deník!$J582="L",(Deník!$K582-Deník!$M582),""))</f>
        <v/>
      </c>
      <c r="BE581" s="20" t="str">
        <f>IF(Deník!$J582="S",(Deník!$K582-Deník!$O582),IF(Deník!$J582="L",(Deník!$O582-Deník!$K582),""))</f>
        <v/>
      </c>
      <c r="BF581" s="20" t="str">
        <f>IF(Deník!$J582="S",(Deník!$K582-Deník!$L582),IF(Deník!$J582="L",(Deník!$L582-Deník!$K582),""))</f>
        <v/>
      </c>
      <c r="BG581" s="20" t="str">
        <f>IF(Deník!$J582="S",(Deník!$K582-Deník!$S582),IF(Deník!$J582="L",(Deník!$S582-Deník!$K582),""))</f>
        <v/>
      </c>
      <c r="BH581" s="20" t="str">
        <f>IF(Deník!$J582="S",(Deník!$K582-Deník!$U582),IF(Deník!$J582="L",(Deník!$U582-Deník!$K582),""))</f>
        <v/>
      </c>
      <c r="BI581" s="20" t="str">
        <f>IF(Deník!$R581&gt;1,Deník!$R581,"")</f>
        <v/>
      </c>
      <c r="BJ581" s="20" t="str">
        <f>IF(Deník!$R581&lt;0,Deník!$R581,"")</f>
        <v/>
      </c>
      <c r="BK581" s="17"/>
      <c r="BM581" s="233" t="str">
        <f>IF(Deník!$R581&lt;&gt;"",IF(Deník!$Y581=Statistika!$F$78,IF(AND(Deník!$R581&gt;=0,Deník!$R581&lt;=1),"BE",Deník!$R581),""),"")</f>
        <v/>
      </c>
      <c r="BN581" s="233" t="str">
        <f>IF(Deník!$R581&lt;&gt;"",IF(Deník!$Y581=Statistika!$F$79,IF(AND(Deník!$R581&gt;=0,Deník!$R581&lt;=1),"BE",Deník!$R581),""),"")</f>
        <v/>
      </c>
      <c r="BO581" s="233" t="str">
        <f>IF(Deník!$R581&lt;&gt;"",IF(Deník!$Y581=Statistika!$F$80,IF(AND(Deník!$R581&gt;=0,Deník!$R581&lt;=1),"BE",Deník!$R581),""),"")</f>
        <v/>
      </c>
      <c r="BP581" s="233" t="str">
        <f>IF(Deník!$R581&lt;&gt;"",IF(Deník!$Y581=Statistika!$F$81,IF(AND(Deník!$R581&gt;=0,Deník!$R581&lt;=1),"BE",Deník!$R581),""),"")</f>
        <v/>
      </c>
      <c r="BQ581" s="233" t="str">
        <f>IF(Deník!$R581&lt;&gt;"",IF(Deník!$Y581=Statistika!$F$82,IF(AND(Deník!$R581&gt;=0,Deník!$R581&lt;=1),"BE",Deník!$R581),""),"")</f>
        <v/>
      </c>
      <c r="BR581" s="233" t="str">
        <f>IF(Deník!$R581&lt;&gt;"",IF(Deník!$Y581=Statistika!$F$83,IF(AND(Deník!$R581&gt;=0,Deník!$R581&lt;=1),"BE",Deník!$R581),""),"")</f>
        <v/>
      </c>
      <c r="BS581" s="233" t="str">
        <f>IF(Deník!$R581&lt;&gt;"",IF(Deník!$Y581=Statistika!$F$84,IF(AND(Deník!$R581&gt;=0,Deník!$R581&lt;=1),"BE",Deník!$R581),""),"")</f>
        <v/>
      </c>
      <c r="BT581" s="233" t="str">
        <f>IF(Deník!$R581&lt;&gt;"",IF(Deník!$Y581=Statistika!$F$85,IF(AND(Deník!$R581&gt;=0,Deník!$R581&lt;=1),"BE",Deník!$R581),""),"")</f>
        <v/>
      </c>
      <c r="BU581" s="233" t="str">
        <f>IF(Deník!$R581&lt;&gt;"",IF(Deník!$Y581=Statistika!$F$86,IF(AND(Deník!$R581&gt;=0,Deník!$R581&lt;=1),"BE",Deník!$R581),""),"")</f>
        <v/>
      </c>
      <c r="BV581" s="233" t="str">
        <f>IF(Deník!$R581&lt;&gt;"",IF(Deník!$Y581=Statistika!$F$87,IF(AND(Deník!$R581&gt;=0,Deník!$R581&lt;=1),"BE",Deník!$R581),""),"")</f>
        <v/>
      </c>
      <c r="BW581" s="233" t="str">
        <f>IF(Deník!$R581&lt;&gt;"",IF(Deník!$Y581=Statistika!$F$88,IF(AND(Deník!$R581&gt;=0,Deník!$R581&lt;=1),"BE",Deník!$R581),""),"")</f>
        <v/>
      </c>
      <c r="BX581" s="233" t="str">
        <f>IF(Deník!$R581&lt;&gt;"",IF(Deník!$Y581=Statistika!$F$89,IF(AND(Deník!$R581&gt;=0,Deník!$R581&lt;=1),"BE",Deník!$R581),""),"")</f>
        <v/>
      </c>
      <c r="BY581" s="233" t="str">
        <f>IF(Deník!$R581&lt;&gt;"",IF(Deník!$Y581=Statistika!$F$90,IF(AND(Deník!$R581&gt;=0,Deník!$R581&lt;=1),"BE",Deník!$R581),""),"")</f>
        <v/>
      </c>
      <c r="BZ581" s="233" t="str">
        <f>IF(Deník!$R581&lt;&gt;"",IF(Deník!$Y581=Statistika!$F$91,IF(AND(Deník!$R581&gt;=0,Deník!$R581&lt;=1),"BE",Deník!$R581),""),"")</f>
        <v/>
      </c>
      <c r="CA581" s="233"/>
      <c r="CB581" s="233" t="str">
        <f>IF(Deník!$R581&lt;&gt;"",IF(Deník!$AB581="SL",IF(AND(Deník!$R581&gt;=0,Deník!$R581&lt;=1),"BE",Deník!$R581),""),"")</f>
        <v/>
      </c>
      <c r="CC581" s="233" t="str">
        <f>IF(Deník!$R581&lt;&gt;"",IF(Deník!$AB581="BE10",IF(AND(Deník!$R581&gt;=0,Deník!$R581&lt;=1),"BE",Deník!$R581),""),"")</f>
        <v/>
      </c>
      <c r="CD581" s="233" t="str">
        <f>IF(Deník!$R581&lt;&gt;"",IF(Deník!$AB581="BE15",IF(AND(Deník!$R581&gt;=0,Deník!$R581&lt;=1),"BE",Deník!$R581),""),"")</f>
        <v/>
      </c>
      <c r="CE581" s="233" t="str">
        <f>IF(Deník!$R581&lt;&gt;"",IF(Deník!$AB581="BE20",IF(AND(Deník!$R581&gt;=0,Deník!$R581&lt;=1),"BE",Deník!$R581),""),"")</f>
        <v/>
      </c>
      <c r="CF581" s="233" t="str">
        <f>IF(Deník!$R581&lt;&gt;"",IF(Deník!$AB581="TP1",IF(AND(Deník!$R581&gt;=0,Deník!$R581&lt;=1),"BE",Deník!$R581),""),"")</f>
        <v/>
      </c>
      <c r="CG581" s="233" t="str">
        <f>IF(Deník!$R581&lt;&gt;"",IF(Deník!$AB581="TP2",IF(AND(Deník!$R581&gt;=0,Deník!$R581&lt;=1),"BE",Deník!$R581),""),"")</f>
        <v/>
      </c>
      <c r="CH581" s="233" t="str">
        <f>IF(Deník!$R581&lt;&gt;"",IF(Deník!$AB581="TP3",IF(AND(Deník!$R581&gt;=0,Deník!$R581&lt;=1),"BE",Deník!$R581),""),"")</f>
        <v/>
      </c>
      <c r="CI581" s="233" t="str">
        <f>IF(Deník!$R581&lt;&gt;"",IF(Deník!$AB581="Trailing SL",IF(AND(Deník!$R581&gt;=0,Deník!$R581&lt;=1),"BE",Deník!$R581),""),"")</f>
        <v/>
      </c>
      <c r="CJ581" s="233" t="str">
        <f>IF(Deník!$R581&lt;&gt;"",IF(Deník!$AB581="Manual",IF(AND(Deník!$R581&gt;=0,Deník!$R581&lt;=1),"BE",Deník!$R581),""),"")</f>
        <v/>
      </c>
      <c r="CK581" s="233"/>
      <c r="CL581" s="233" t="str">
        <f>IF(Deník!$R581&lt;0,IF(Deník!$AC581=Statistika!$F$117,Deník!$R581,""),"")</f>
        <v/>
      </c>
      <c r="CM581" s="233" t="str">
        <f>IF(Deník!$R581&lt;0,IF(Deník!$AC581=Statistika!$F$118,Deník!$R581,""),"")</f>
        <v/>
      </c>
      <c r="CN581" s="233" t="str">
        <f>IF(Deník!$R581&lt;0,IF(Deník!$AC581=Statistika!$F$119,Deník!$R581,""),"")</f>
        <v/>
      </c>
      <c r="CO581" s="233" t="str">
        <f>IF(Deník!$R581&lt;0,IF(Deník!$AC581=Statistika!$F$120,Deník!$R581,""),"")</f>
        <v/>
      </c>
      <c r="CP581" s="233" t="str">
        <f>IF(Deník!$R581&lt;0,IF(Deník!$AC581=Statistika!$F$121,Deník!$R581,""),"")</f>
        <v/>
      </c>
      <c r="CQ581" s="233" t="str">
        <f>IF(Deník!$R581&lt;0,IF(Deník!$AC581=Statistika!$F$122,Deník!$R581,""),"")</f>
        <v/>
      </c>
      <c r="CR581" s="233" t="str">
        <f>IF(Deník!$R581&lt;0,IF(Deník!$AC581=Statistika!$F$123,Deník!$R581,""),"")</f>
        <v/>
      </c>
      <c r="CS581" s="233" t="str">
        <f>IF(Deník!$R581&lt;0,IF(Deník!$AC581=Statistika!$F$124,Deník!$R581,""),"")</f>
        <v/>
      </c>
      <c r="CT581" s="233" t="str">
        <f>IF(Deník!$R581&lt;0,IF(Deník!$AC581=Statistika!$F$125,Deník!$R581,""),"")</f>
        <v/>
      </c>
      <c r="CU581" s="233"/>
      <c r="CV581" s="233" t="str">
        <f>IF(Deník!$R581&lt;0,IF(Deník!$AD581=$CV$2,Deník!$R581,""),"")</f>
        <v/>
      </c>
      <c r="CW581" s="233" t="str">
        <f>IF(Deník!$R581&lt;0,IF(Deník!$AD581=$CW$2,Deník!$R581,""),"")</f>
        <v/>
      </c>
      <c r="CX581" s="233" t="str">
        <f>IF(Deník!$R581&lt;0,IF(Deník!$AD581=$CX$2,Deník!$R581,""),"")</f>
        <v/>
      </c>
      <c r="CY581" s="233" t="str">
        <f>IF(Deník!$R581&lt;0,IF(Deník!$AD581=$CY$2,Deník!$R581,""),"")</f>
        <v/>
      </c>
      <c r="CZ581" s="233" t="str">
        <f>IF(Deník!$R581&lt;0,IF(Deník!$AD581=$CZ$2,Deník!$R581,""),"")</f>
        <v/>
      </c>
      <c r="DL581" s="221">
        <f t="shared" si="22"/>
        <v>93847.029999999984</v>
      </c>
      <c r="DM581" s="220">
        <f t="shared" ref="DM581:DM610" si="23">DL581/MAX($DL$3,DL580)-1</f>
        <v>-6.1529700000000132E-2</v>
      </c>
      <c r="DO581" s="50">
        <f>Deník!W582</f>
        <v>0</v>
      </c>
      <c r="DP581" s="102" t="str">
        <f>IF(AND(Deník!W582&gt;0),1,"")</f>
        <v/>
      </c>
      <c r="DQ581" s="102">
        <f>IF(AND(Deník!W582&lt;=0),1,"")</f>
        <v>1</v>
      </c>
      <c r="DR581" s="227"/>
      <c r="DS581" s="228"/>
      <c r="DT581" s="85"/>
      <c r="DU581" s="54">
        <f>IF(MONTH(Deník!$C581)=DU$2,Deník!$W581,"")</f>
        <v>0</v>
      </c>
      <c r="DV581" s="222" t="str">
        <f>IF(MONTH(Deník!$C581)=DV$2,Deník!$W581,"")</f>
        <v/>
      </c>
      <c r="DW581" s="222" t="str">
        <f>IF(MONTH(Deník!$C581)=DW$2,Deník!$W581,"")</f>
        <v/>
      </c>
      <c r="DX581" s="222" t="str">
        <f>IF(MONTH(Deník!$C581)=DX$2,Deník!$W581,"")</f>
        <v/>
      </c>
      <c r="DY581" s="222" t="str">
        <f>IF(MONTH(Deník!$C581)=DY$2,Deník!$W581,"")</f>
        <v/>
      </c>
      <c r="DZ581" s="222" t="str">
        <f>IF(MONTH(Deník!$C581)=DZ$2,Deník!$W581,"")</f>
        <v/>
      </c>
      <c r="EA581" s="222" t="str">
        <f>IF(MONTH(Deník!$C581)=EA$2,Deník!$W581,"")</f>
        <v/>
      </c>
      <c r="EB581" s="222" t="str">
        <f>IF(MONTH(Deník!$C581)=EB$2,Deník!$W581,"")</f>
        <v/>
      </c>
      <c r="EC581" s="222" t="str">
        <f>IF(MONTH(Deník!$C581)=EC$2,Deník!$W581,"")</f>
        <v/>
      </c>
      <c r="ED581" s="222" t="str">
        <f>IF(MONTH(Deník!$C581)=ED$2,Deník!$W581,"")</f>
        <v/>
      </c>
      <c r="EE581" s="222" t="str">
        <f>IF(MONTH(Deník!$C581)=EE$2,Deník!$W581,"")</f>
        <v/>
      </c>
      <c r="EF581" s="222" t="str">
        <f>IF(MONTH(Deník!$C581)=EF$2,Deník!$W581,"")</f>
        <v/>
      </c>
      <c r="EI581" s="600" t="str">
        <f>IF(Deník!$W581&lt;&gt;"",IF(Deník!$B581=Statistika!$F$63,Deník!$W581,""),"")</f>
        <v/>
      </c>
      <c r="EJ581" s="13" t="str">
        <f>IF(Deník!$W581&lt;&gt;"",IF(Deník!$B581=Statistika!$F$64,Deník!$W581,""),"")</f>
        <v/>
      </c>
      <c r="EK581" s="13" t="str">
        <f>IF(Deník!$W581&lt;&gt;"",IF(Deník!$B581=Statistika!$F$65,Deník!$W581,""),"")</f>
        <v/>
      </c>
      <c r="EL581" s="13" t="str">
        <f>IF(Deník!$W581&lt;&gt;"",IF(Deník!$B581=Statistika!$F$66,Deník!$W581,""),"")</f>
        <v/>
      </c>
      <c r="EM581" s="13" t="str">
        <f>IF(Deník!$W581&lt;&gt;"",IF(Deník!$B581=Statistika!$F$67,Deník!$W581,""),"")</f>
        <v/>
      </c>
      <c r="EN581" s="13" t="str">
        <f>IF(Deník!$W581&lt;&gt;"",IF(Deník!$B581=Statistika!$F$68,Deník!$W581,""),"")</f>
        <v/>
      </c>
      <c r="EO581" s="13" t="str">
        <f>IF(Deník!$W581&lt;&gt;"",IF(Deník!$B581=Statistika!$F$69,Deník!$W581,""),"")</f>
        <v/>
      </c>
      <c r="EP581" s="601" t="str">
        <f>IF(Deník!$W581&lt;&gt;"",IF(Deník!$B581=Statistika!$F$70,Deník!$W581,""),"")</f>
        <v/>
      </c>
      <c r="EQ581" s="90"/>
      <c r="ER581" s="63" t="str">
        <f>IF(Deník!$W581&lt;&gt;"",IF(Deník!$J581="L",Deník!$W581,""),"")</f>
        <v/>
      </c>
      <c r="ES581" s="13" t="str">
        <f>IF(Deník!$W581&lt;&gt;"",IF(Deník!$J581="S",Deník!$W581,""),"")</f>
        <v/>
      </c>
      <c r="ET581" s="95"/>
      <c r="EU581" s="88"/>
      <c r="EV581" s="63" t="str">
        <f>IF(WEEKDAY(Deník!$C581,2)=1,Deník!$W581,"")</f>
        <v/>
      </c>
      <c r="EW581" s="13" t="str">
        <f>IF(WEEKDAY(Deník!$C581,2)=2,Deník!$W581,"")</f>
        <v/>
      </c>
      <c r="EX581" s="13" t="str">
        <f>IF(WEEKDAY(Deník!$C581,2)=3,Deník!$W581,"")</f>
        <v/>
      </c>
      <c r="EY581" s="13" t="str">
        <f>IF(WEEKDAY(Deník!$C581,2)=4,Deník!$W581,"")</f>
        <v/>
      </c>
      <c r="EZ581" s="60" t="str">
        <f>IF(WEEKDAY(Deník!$C581,2)=5,Deník!$W581,"")</f>
        <v/>
      </c>
      <c r="FA581" s="99"/>
      <c r="FB581" s="100">
        <f>Deník!D581</f>
        <v>0</v>
      </c>
      <c r="FC581" s="63">
        <f>IF($FB581&lt;&gt;"",IF(AND($FB581&gt;=FC$2,$FB581&lt;=FC$3),Deník!$W581,""))</f>
        <v>0</v>
      </c>
      <c r="FD581" s="63" t="str">
        <f>IF($FB581&lt;&gt;"",IF(AND($FB581&gt;=FD$2,$FB581&lt;=FD$3),Deník!$W581,""))</f>
        <v/>
      </c>
      <c r="FE581" s="63" t="str">
        <f>IF($FB581&lt;&gt;"",IF(AND($FB581&gt;=FE$2,$FB581&lt;=FE$3),Deník!$W581,""))</f>
        <v/>
      </c>
      <c r="FF581" s="63" t="str">
        <f>IF($FB581&lt;&gt;"",IF(AND($FB581&gt;=FF$2,$FB581&lt;=FF$3),Deník!$W581,""))</f>
        <v/>
      </c>
      <c r="FG581" s="63" t="str">
        <f>IF($FB581&lt;&gt;"",IF(AND($FB581&gt;=FG$2,$FB581&lt;=FG$3),Deník!$W581,""))</f>
        <v/>
      </c>
      <c r="FH581" s="63" t="str">
        <f>IF($FB581&lt;&gt;"",IF(AND($FB581&gt;=FH$2,$FB581&lt;=FH$3),Deník!$W581,""))</f>
        <v/>
      </c>
      <c r="FI581" s="63" t="str">
        <f>IF($FB581&lt;&gt;"",IF(AND($FB581&gt;=FI$2,$FB581&lt;=FI$3),Deník!$W581,""))</f>
        <v/>
      </c>
      <c r="FJ581" s="63" t="str">
        <f>IF($FB581&lt;&gt;"",IF(AND($FB581&gt;=FJ$2,$FB581&lt;=FJ$3),Deník!$W581,""))</f>
        <v/>
      </c>
      <c r="FK581" s="63" t="str">
        <f>IF($FB581&lt;&gt;"",IF(AND($FB581&gt;=FK$2,$FB581&lt;=FK$3),Deník!$W581,""))</f>
        <v/>
      </c>
      <c r="FL581" s="63" t="str">
        <f>IF($FB581&lt;&gt;"",IF(AND($FB581&gt;=FL$2,$FB581&lt;=FL$3),Deník!$W581,""))</f>
        <v/>
      </c>
      <c r="FM581" s="63" t="str">
        <f>IF($FB581&lt;&gt;"",IF(AND($FB581&gt;=FM$2,$FB581&lt;=FM$3),Deník!$W581,""))</f>
        <v/>
      </c>
      <c r="FN581" s="13"/>
      <c r="FO581" s="20" t="str">
        <f>IF(Deník!$W581&gt;1,Deník!$W581,"")</f>
        <v/>
      </c>
      <c r="FP581" s="20" t="str">
        <f>IF(Deník!$W581&lt;0,Deník!$W581,"")</f>
        <v/>
      </c>
      <c r="FQ581" s="17"/>
      <c r="FS581" s="233"/>
      <c r="FT581" s="233" t="str">
        <f>IF(Deník!$W581&lt;&gt;"",IF(Deník!$Y581=Statistika!$F$78,Deník!$W581,""),"")</f>
        <v/>
      </c>
      <c r="FU581" s="233" t="str">
        <f>IF(Deník!$W581&lt;&gt;"",IF(Deník!$Y581=Statistika!$F$79,Deník!$W581,""),"")</f>
        <v/>
      </c>
      <c r="FV581" s="233" t="str">
        <f>IF(Deník!$W581&lt;&gt;"",IF(Deník!$Y581=Statistika!$F$80,Deník!$W581,""),"")</f>
        <v/>
      </c>
      <c r="FW581" s="233" t="str">
        <f>IF(Deník!$W581&lt;&gt;"",IF(Deník!$Y581=Statistika!$F$81,Deník!$W581,""),"")</f>
        <v/>
      </c>
      <c r="FX581" s="233" t="str">
        <f>IF(Deník!$W581&lt;&gt;"",IF(Deník!$Y581=Statistika!$F$82,Deník!$W581,""),"")</f>
        <v/>
      </c>
      <c r="FY581" s="233" t="str">
        <f>IF(Deník!$W581&lt;&gt;"",IF(Deník!$Y581=Statistika!$F$83,Deník!$W581,""),"")</f>
        <v/>
      </c>
      <c r="FZ581" s="233" t="str">
        <f>IF(Deník!$W581&lt;&gt;"",IF(Deník!$Y581=Statistika!$F$84,Deník!$W581,""),"")</f>
        <v/>
      </c>
      <c r="GA581" s="233" t="str">
        <f>IF(Deník!$W581&lt;&gt;"",IF(Deník!$Y581=Statistika!$F$85,Deník!$W581,""),"")</f>
        <v/>
      </c>
      <c r="GB581" s="233" t="str">
        <f>IF(Deník!$W581&lt;&gt;"",IF(Deník!$Y581=Statistika!$F$86,Deník!$W581,""),"")</f>
        <v/>
      </c>
      <c r="GC581" s="233" t="str">
        <f>IF(Deník!$W581&lt;&gt;"",IF(Deník!$Y581=Statistika!$F$87,Deník!$W581,""),"")</f>
        <v/>
      </c>
      <c r="GD581" s="233" t="str">
        <f>IF(Deník!$W581&lt;&gt;"",IF(Deník!$Y581=Statistika!$F$88,Deník!$W581,""),"")</f>
        <v/>
      </c>
      <c r="GE581" s="233" t="str">
        <f>IF(Deník!$W581&lt;&gt;"",IF(Deník!$Y581=Statistika!$F$89,Deník!$W581,""),"")</f>
        <v/>
      </c>
      <c r="GF581" s="233" t="str">
        <f>IF(Deník!$W581&lt;&gt;"",IF(Deník!$Y581=Statistika!$F$90,Deník!$W581,""),"")</f>
        <v/>
      </c>
      <c r="GG581" s="233" t="str">
        <f>IF(Deník!$W581&lt;&gt;"",IF(Deník!$Y581=Statistika!$F$91,Deník!$W581,""),"")</f>
        <v/>
      </c>
      <c r="GH581" s="233"/>
      <c r="GI581" s="233" t="str">
        <f>IF(Deník!$W581&lt;&gt;"",IF(Deník!$AB581=Statistika!$L$100,Deník!$W581,""),"")</f>
        <v/>
      </c>
      <c r="GJ581" s="233" t="str">
        <f>IF(Deník!$W581&lt;&gt;"",IF(Deník!$AB581=Statistika!$L$101,Deník!$W581,""),"")</f>
        <v/>
      </c>
      <c r="GK581" s="233" t="str">
        <f>IF(Deník!$W581&lt;&gt;"",IF(Deník!$AB581=Statistika!$L$102,Deník!$W581,""),"")</f>
        <v/>
      </c>
      <c r="GL581" s="233" t="str">
        <f>IF(Deník!$W581&lt;&gt;"",IF(Deník!$AB581=Statistika!$L$103,Deník!$W581,""),"")</f>
        <v/>
      </c>
      <c r="GM581" s="233" t="str">
        <f>IF(Deník!$W581&lt;&gt;"",IF(Deník!$AB581=Statistika!$L$104,Deník!$W581,""),"")</f>
        <v/>
      </c>
      <c r="GN581" s="233" t="str">
        <f>IF(Deník!$W581&lt;&gt;"",IF(Deník!$AB581=Statistika!$L$105,Deník!$W581,""),"")</f>
        <v/>
      </c>
      <c r="GO581" s="233" t="str">
        <f>IF(Deník!$W581&lt;&gt;"",IF(Deník!$AB581=Statistika!$L$106,Deník!$W581,""),"")</f>
        <v/>
      </c>
      <c r="GP581" s="233" t="str">
        <f>IF(Deník!$W581&lt;&gt;"",IF(Deník!$AB581=Statistika!$L$107,Deník!$W581,""),"")</f>
        <v/>
      </c>
      <c r="GQ581" s="233" t="str">
        <f>IF(Deník!$W581&lt;&gt;"",IF(Deník!$AB581=Statistika!$L$108,Deník!$W581,""),"")</f>
        <v/>
      </c>
      <c r="GS581" s="233" t="str">
        <f>IF(Deník!$W581&lt;0,IF(Deník!$AC581=Statistika!$F$117,Deník!$W581,""),"")</f>
        <v/>
      </c>
      <c r="GT581" s="233" t="str">
        <f>IF(Deník!$W581&lt;0,IF(Deník!$AC581=Statistika!$F$118,Deník!$W581,""),"")</f>
        <v/>
      </c>
      <c r="GU581" s="233" t="str">
        <f>IF(Deník!$W581&lt;0,IF(Deník!$AC581=Statistika!$F$119,Deník!$W581,""),"")</f>
        <v/>
      </c>
      <c r="GV581" s="233" t="str">
        <f>IF(Deník!$W581&lt;0,IF(Deník!$AC581=Statistika!$F$120,Deník!$W581,""),"")</f>
        <v/>
      </c>
      <c r="GW581" s="233" t="str">
        <f>IF(Deník!$W581&lt;0,IF(Deník!$AC581=Statistika!$F$121,Deník!$W581,""),"")</f>
        <v/>
      </c>
      <c r="GX581" s="233" t="str">
        <f>IF(Deník!$W581&lt;0,IF(Deník!$AC581=Statistika!$F$122,Deník!$W581,""),"")</f>
        <v/>
      </c>
      <c r="GY581" s="233" t="str">
        <f>IF(Deník!$W581&lt;0,IF(Deník!$AC581=Statistika!$F$123,Deník!$W581,""),"")</f>
        <v/>
      </c>
      <c r="GZ581" s="233" t="str">
        <f>IF(Deník!$W581&lt;0,IF(Deník!$AC581=Statistika!$F$124,Deník!$W581,""),"")</f>
        <v/>
      </c>
      <c r="HA581" s="233" t="str">
        <f>IF(Deník!$W581&lt;0,IF(Deník!$AC581=Statistika!$F$125,Deník!$W581,""),"")</f>
        <v/>
      </c>
      <c r="HC581" s="233" t="str">
        <f>IF(Deník!$W581&lt;0,IF(Deník!$AD581=Statistika!$F$133,Deník!$W581,""),"")</f>
        <v/>
      </c>
      <c r="HD581" s="233" t="str">
        <f>IF(Deník!$W581&lt;0,IF(Deník!$AD581=Statistika!$F$134,Deník!$W581,""),"")</f>
        <v/>
      </c>
      <c r="HE581" s="233" t="str">
        <f>IF(Deník!$W581&lt;0,IF(Deník!$AD581=Statistika!$F$135,Deník!$W581,""),"")</f>
        <v/>
      </c>
      <c r="HF581" s="233" t="str">
        <f>IF(Deník!$W581&lt;0,IF(Deník!$AD581=Statistika!$F$136,Deník!$W581,""),"")</f>
        <v/>
      </c>
      <c r="HG581" s="233" t="str">
        <f>IF(Deník!$W581&lt;0,IF(Deník!$AD581=Statistika!$F$137,Deník!$W581,""),"")</f>
        <v/>
      </c>
      <c r="ID581" s="8">
        <f>Tabulka4[[#This Row],[Sloupec3]]</f>
        <v>0</v>
      </c>
      <c r="IE581" s="17" t="str">
        <f>IF(AND([1]Deník!$C581&gt;='[1]Měsíční shrnutí'!$D$1,[1]Deník!$C581&lt;='[1]Měsíční shrnutí'!$F$1),[1]Deník!$X581,"")</f>
        <v/>
      </c>
    </row>
    <row r="582" spans="1:239">
      <c r="A582" s="8">
        <f>Deník!C583</f>
        <v>0</v>
      </c>
      <c r="B582" s="50" t="str">
        <f>Deník!R583</f>
        <v/>
      </c>
      <c r="C582" s="102" t="str">
        <f>IF(AND(Deník!R583&gt;1,Deník!R583&lt;&gt;""),1,"")</f>
        <v/>
      </c>
      <c r="D582" s="102" t="str">
        <f>IF(AND(Deník!R583&lt;=0,Deník!R583&lt;&gt;""),1,"")</f>
        <v/>
      </c>
      <c r="E582" s="103" t="str">
        <f>IF(AND(Deník!R583&gt;=0,Deník!R583&lt;=1),1,"")</f>
        <v/>
      </c>
      <c r="F582" s="79" t="str">
        <f>IF(Deník!R583&lt;&gt;"",Deník!R583+F581,"")</f>
        <v/>
      </c>
      <c r="G582" s="85"/>
      <c r="H582" s="54" t="str">
        <f>IF(MONTH(Deník!$C582)=H$2,IF(AND(Deník!$R582&gt;=0,Deník!$R582&lt;=1),"BE",Deník!$R582),"")</f>
        <v/>
      </c>
      <c r="I582" s="11" t="str">
        <f>IF(MONTH(Deník!$C582)=I$2,IF(AND(Deník!$R582&gt;=0,Deník!$R582&lt;=1),"BE",Deník!$R582),"")</f>
        <v/>
      </c>
      <c r="J582" s="11" t="str">
        <f>IF(MONTH(Deník!$C582)=J$2,IF(AND(Deník!$R582&gt;=0,Deník!$R582&lt;=1),"BE",Deník!$R582),"")</f>
        <v/>
      </c>
      <c r="K582" s="11" t="str">
        <f>IF(MONTH(Deník!$C582)=K$2,IF(AND(Deník!$R582&gt;=0,Deník!$R582&lt;=1),"BE",Deník!$R582),"")</f>
        <v/>
      </c>
      <c r="L582" s="11" t="str">
        <f>IF(MONTH(Deník!$C582)=L$2,IF(AND(Deník!$R582&gt;=0,Deník!$R582&lt;=1),"BE",Deník!$R582),"")</f>
        <v/>
      </c>
      <c r="M582" s="11" t="str">
        <f>IF(MONTH(Deník!$C582)=M$2,IF(AND(Deník!$R582&gt;=0,Deník!$R582&lt;=1),"BE",Deník!$R582),"")</f>
        <v/>
      </c>
      <c r="N582" s="11" t="str">
        <f>IF(MONTH(Deník!$C582)=N$2,IF(AND(Deník!$R582&gt;=0,Deník!$R582&lt;=1),"BE",Deník!$R582),"")</f>
        <v/>
      </c>
      <c r="O582" s="11" t="str">
        <f>IF(MONTH(Deník!$C582)=O$2,IF(AND(Deník!$R582&gt;=0,Deník!$R582&lt;=1),"BE",Deník!$R582),"")</f>
        <v/>
      </c>
      <c r="P582" s="11" t="str">
        <f>IF(MONTH(Deník!$C582)=P$2,IF(AND(Deník!$R582&gt;=0,Deník!$R582&lt;=1),"BE",Deník!$R582),"")</f>
        <v/>
      </c>
      <c r="Q582" s="11" t="str">
        <f>IF(MONTH(Deník!$C582)=Q$2,IF(AND(Deník!$R582&gt;=0,Deník!$R582&lt;=1),"BE",Deník!$R582),"")</f>
        <v/>
      </c>
      <c r="R582" s="11" t="str">
        <f>IF(MONTH(Deník!$C582)=R$2,IF(AND(Deník!$R582&gt;=0,Deník!$R582&lt;=1),"BE",Deník!$R582),"")</f>
        <v/>
      </c>
      <c r="S582" s="57" t="str">
        <f>IF(MONTH(Deník!$C582)=S$2,IF(AND(Deník!$R582&gt;=0,Deník!$R582&lt;=1),"BE",Deník!$R582),"")</f>
        <v/>
      </c>
      <c r="U582" s="12"/>
      <c r="V582" s="12"/>
      <c r="X582" s="600" t="str">
        <f>IF(Deník!$R582&lt;&gt;"",IF(Deník!$B582=Statistika!$F$63,IF(AND(Deník!$R582&gt;=0,Deník!$R582&lt;=1),"BE",Deník!$R582),""),"")</f>
        <v/>
      </c>
      <c r="Y582" s="13" t="str">
        <f>IF(Deník!$R582&lt;&gt;"",IF(Deník!$B582=Statistika!$F$64,IF(AND(Deník!$R582&gt;=0,Deník!$R582&lt;=1),"BE",Deník!$R582),""),"")</f>
        <v/>
      </c>
      <c r="Z582" s="13" t="str">
        <f>IF(Deník!$R582&lt;&gt;"",IF(Deník!$B582=Statistika!$F$65,IF(AND(Deník!$R582&gt;=0,Deník!$R582&lt;=1),"BE",Deník!$R582),""),"")</f>
        <v/>
      </c>
      <c r="AA582" s="13" t="str">
        <f>IF(Deník!$R582&lt;&gt;"",IF(Deník!$B582=Statistika!$F$66,IF(AND(Deník!$R582&gt;=0,Deník!$R582&lt;=1),"BE",Deník!$R582),""),"")</f>
        <v/>
      </c>
      <c r="AB582" s="13" t="str">
        <f>IF(Deník!$R582&lt;&gt;"",IF(Deník!$B582=Statistika!$F$67,IF(AND(Deník!$R582&gt;=0,Deník!$R582&lt;=1),"BE",Deník!$R582),""),"")</f>
        <v/>
      </c>
      <c r="AC582" s="13" t="str">
        <f>IF(Deník!$R582&lt;&gt;"",IF(Deník!$B582=Statistika!$F$68,IF(AND(Deník!$R582&gt;=0,Deník!$R582&lt;=1),"BE",Deník!$R582),""),"")</f>
        <v/>
      </c>
      <c r="AD582" s="13" t="str">
        <f>IF(Deník!$R582&lt;&gt;"",IF(Deník!$B582=Statistika!$F$69,IF(AND(Deník!$R582&gt;=0,Deník!$R582&lt;=1),"BE",Deník!$R582),""),"")</f>
        <v/>
      </c>
      <c r="AE582" s="601" t="str">
        <f>IF(Deník!$R582&lt;&gt;"",IF(Deník!$B582=Statistika!$F$70,IF(AND(Deník!$R582&gt;=0,Deník!$R582&lt;=1),"BE",Deník!$R582),""),"")</f>
        <v/>
      </c>
      <c r="AF582" s="90"/>
      <c r="AG582" s="63" t="str">
        <f>IF(Deník!$R582&lt;&gt;"",IF(Deník!$J582="L",IF(AND(Deník!$R582&gt;=0,Deník!$R582&lt;=1),"BE",Deník!$R582),""),"")</f>
        <v/>
      </c>
      <c r="AH582" s="13" t="str">
        <f>IF(Deník!$R582&lt;&gt;"",IF(Deník!$J582="S",IF(AND(Deník!$R582&gt;=0,Deník!$R582&lt;=1),"BE",Deník!$R582),""),"")</f>
        <v/>
      </c>
      <c r="AI582" s="95"/>
      <c r="AJ582" s="71" t="str">
        <f>IF(Deník!N583&lt;&gt;"",Deník!N583*-1,"")</f>
        <v/>
      </c>
      <c r="AK582" s="88"/>
      <c r="AL582" s="63" t="str">
        <f>IF(WEEKDAY(Deník!$C582,2)=1,IF(AND(Deník!$R582&gt;=0,Deník!$R582&lt;=1),"BE",Deník!$R582),"")</f>
        <v/>
      </c>
      <c r="AM582" s="13" t="str">
        <f>IF(WEEKDAY(Deník!$C582,2)=2,IF(AND(Deník!$R582&gt;=0,Deník!$R582&lt;=1),"BE",Deník!$R582),"")</f>
        <v/>
      </c>
      <c r="AN582" s="13" t="str">
        <f>IF(WEEKDAY(Deník!$C582,2)=3,IF(AND(Deník!$R582&gt;=0,Deník!$R582&lt;=1),"BE",Deník!$R582),"")</f>
        <v/>
      </c>
      <c r="AO582" s="13" t="str">
        <f>IF(WEEKDAY(Deník!$C582,2)=4,IF(AND(Deník!$R582&gt;=0,Deník!$R582&lt;=1),"BE",Deník!$R582),"")</f>
        <v/>
      </c>
      <c r="AP582" s="60" t="str">
        <f>IF(WEEKDAY(Deník!$C582,2)=5,IF(AND(Deník!$R582&gt;=0,Deník!$R582&lt;=1),"BE",Deník!$R582),"")</f>
        <v/>
      </c>
      <c r="AQ582" s="99"/>
      <c r="AR582" s="100">
        <f>Deník!D582</f>
        <v>0</v>
      </c>
      <c r="AS582" s="63" t="str">
        <f>IF(Deník!$D582&lt;&gt;"",IF(AND(Deník!$D582&gt;=AS$2,Deník!$D582&lt;=AS$3),IF(AND(Deník!$R582&gt;=0,Deník!$R582&lt;=1),"BE",Deník!$R582),""),"")</f>
        <v/>
      </c>
      <c r="AT582" s="63" t="str">
        <f>IF(Deník!$D582&lt;&gt;"",IF(AND(Deník!$D582&gt;=AT$2,Deník!$D582&lt;=AT$3),IF(AND(Deník!$R582&gt;=0,Deník!$R582&lt;=1),"BE",Deník!$R582),""),"")</f>
        <v/>
      </c>
      <c r="AU582" s="63" t="str">
        <f>IF(Deník!$D582&lt;&gt;"",IF(AND(Deník!$D582&gt;=AU$2,Deník!$D582&lt;=AU$3),IF(AND(Deník!$R582&gt;=0,Deník!$R582&lt;=1),"BE",Deník!$R582),""),"")</f>
        <v/>
      </c>
      <c r="AV582" s="63" t="str">
        <f>IF(Deník!$D582&lt;&gt;"",IF(AND(Deník!$D582&gt;=AV$2,Deník!$D582&lt;=AV$3),IF(AND(Deník!$R582&gt;=0,Deník!$R582&lt;=1),"BE",Deník!$R582),""),"")</f>
        <v/>
      </c>
      <c r="AW582" s="63" t="str">
        <f>IF(Deník!$D582&lt;&gt;"",IF(AND(Deník!$D582&gt;=AW$2,Deník!$D582&lt;=AW$3),IF(AND(Deník!$R582&gt;=0,Deník!$R582&lt;=1),"BE",Deník!$R582),""),"")</f>
        <v/>
      </c>
      <c r="AX582" s="63" t="str">
        <f>IF(Deník!$D582&lt;&gt;"",IF(AND(Deník!$D582&gt;=AX$2,Deník!$D582&lt;=AX$3),IF(AND(Deník!$R582&gt;=0,Deník!$R582&lt;=1),"BE",Deník!$R582),""),"")</f>
        <v/>
      </c>
      <c r="AY582" s="63" t="str">
        <f>IF(Deník!$D582&lt;&gt;"",IF(AND(Deník!$D582&gt;=AY$2,Deník!$D582&lt;=AY$3),IF(AND(Deník!$R582&gt;=0,Deník!$R582&lt;=1),"BE",Deník!$R582),""),"")</f>
        <v/>
      </c>
      <c r="AZ582" s="63" t="str">
        <f>IF(Deník!$D582&lt;&gt;"",IF(AND(Deník!$D582&gt;=AZ$2,Deník!$D582&lt;=AZ$3),IF(AND(Deník!$R582&gt;=0,Deník!$R582&lt;=1),"BE",Deník!$R582),""),"")</f>
        <v/>
      </c>
      <c r="BA582" s="63" t="str">
        <f>IF(Deník!$D582&lt;&gt;"",IF(AND(Deník!$D582&gt;=BA$2,Deník!$D582&lt;=BA$3),IF(AND(Deník!$R582&gt;=0,Deník!$R582&lt;=1),"BE",Deník!$R582),""),"")</f>
        <v/>
      </c>
      <c r="BB582" s="63" t="str">
        <f>IF(Deník!$D582&lt;&gt;"",IF(AND(Deník!$D582&gt;=BB$2,Deník!$D582&lt;=BB$3),IF(AND(Deník!$R582&gt;=0,Deník!$R582&lt;=1),"BE",Deník!$R582),""),"")</f>
        <v/>
      </c>
      <c r="BC582" s="71" t="str">
        <f>IF(Deník!$D582&lt;&gt;"",IF(AND(Deník!$D582&gt;=BC$2,Deník!$D582&lt;=BC$3),IF(AND(Deník!$R582&gt;=0,Deník!$R582&lt;=1),"BE",Deník!$R582),""),"")</f>
        <v/>
      </c>
      <c r="BD582" s="20" t="str">
        <f>IF(Deník!$J583="S",(Deník!$M583-Deník!$K583),IF(Deník!$J583="L",(Deník!$K583-Deník!$M583),""))</f>
        <v/>
      </c>
      <c r="BE582" s="20" t="str">
        <f>IF(Deník!$J583="S",(Deník!$K583-Deník!$O583),IF(Deník!$J583="L",(Deník!$O583-Deník!$K583),""))</f>
        <v/>
      </c>
      <c r="BF582" s="20" t="str">
        <f>IF(Deník!$J583="S",(Deník!$K583-Deník!$L583),IF(Deník!$J583="L",(Deník!$L583-Deník!$K583),""))</f>
        <v/>
      </c>
      <c r="BG582" s="20" t="str">
        <f>IF(Deník!$J583="S",(Deník!$K583-Deník!$S583),IF(Deník!$J583="L",(Deník!$S583-Deník!$K583),""))</f>
        <v/>
      </c>
      <c r="BH582" s="20" t="str">
        <f>IF(Deník!$J583="S",(Deník!$K583-Deník!$U583),IF(Deník!$J583="L",(Deník!$U583-Deník!$K583),""))</f>
        <v/>
      </c>
      <c r="BI582" s="20" t="str">
        <f>IF(Deník!$R582&gt;1,Deník!$R582,"")</f>
        <v/>
      </c>
      <c r="BJ582" s="20" t="str">
        <f>IF(Deník!$R582&lt;0,Deník!$R582,"")</f>
        <v/>
      </c>
      <c r="BK582" s="17"/>
      <c r="BM582" s="233" t="str">
        <f>IF(Deník!$R582&lt;&gt;"",IF(Deník!$Y582=Statistika!$F$78,IF(AND(Deník!$R582&gt;=0,Deník!$R582&lt;=1),"BE",Deník!$R582),""),"")</f>
        <v/>
      </c>
      <c r="BN582" s="233" t="str">
        <f>IF(Deník!$R582&lt;&gt;"",IF(Deník!$Y582=Statistika!$F$79,IF(AND(Deník!$R582&gt;=0,Deník!$R582&lt;=1),"BE",Deník!$R582),""),"")</f>
        <v/>
      </c>
      <c r="BO582" s="233" t="str">
        <f>IF(Deník!$R582&lt;&gt;"",IF(Deník!$Y582=Statistika!$F$80,IF(AND(Deník!$R582&gt;=0,Deník!$R582&lt;=1),"BE",Deník!$R582),""),"")</f>
        <v/>
      </c>
      <c r="BP582" s="233" t="str">
        <f>IF(Deník!$R582&lt;&gt;"",IF(Deník!$Y582=Statistika!$F$81,IF(AND(Deník!$R582&gt;=0,Deník!$R582&lt;=1),"BE",Deník!$R582),""),"")</f>
        <v/>
      </c>
      <c r="BQ582" s="233" t="str">
        <f>IF(Deník!$R582&lt;&gt;"",IF(Deník!$Y582=Statistika!$F$82,IF(AND(Deník!$R582&gt;=0,Deník!$R582&lt;=1),"BE",Deník!$R582),""),"")</f>
        <v/>
      </c>
      <c r="BR582" s="233" t="str">
        <f>IF(Deník!$R582&lt;&gt;"",IF(Deník!$Y582=Statistika!$F$83,IF(AND(Deník!$R582&gt;=0,Deník!$R582&lt;=1),"BE",Deník!$R582),""),"")</f>
        <v/>
      </c>
      <c r="BS582" s="233" t="str">
        <f>IF(Deník!$R582&lt;&gt;"",IF(Deník!$Y582=Statistika!$F$84,IF(AND(Deník!$R582&gt;=0,Deník!$R582&lt;=1),"BE",Deník!$R582),""),"")</f>
        <v/>
      </c>
      <c r="BT582" s="233" t="str">
        <f>IF(Deník!$R582&lt;&gt;"",IF(Deník!$Y582=Statistika!$F$85,IF(AND(Deník!$R582&gt;=0,Deník!$R582&lt;=1),"BE",Deník!$R582),""),"")</f>
        <v/>
      </c>
      <c r="BU582" s="233" t="str">
        <f>IF(Deník!$R582&lt;&gt;"",IF(Deník!$Y582=Statistika!$F$86,IF(AND(Deník!$R582&gt;=0,Deník!$R582&lt;=1),"BE",Deník!$R582),""),"")</f>
        <v/>
      </c>
      <c r="BV582" s="233" t="str">
        <f>IF(Deník!$R582&lt;&gt;"",IF(Deník!$Y582=Statistika!$F$87,IF(AND(Deník!$R582&gt;=0,Deník!$R582&lt;=1),"BE",Deník!$R582),""),"")</f>
        <v/>
      </c>
      <c r="BW582" s="233" t="str">
        <f>IF(Deník!$R582&lt;&gt;"",IF(Deník!$Y582=Statistika!$F$88,IF(AND(Deník!$R582&gt;=0,Deník!$R582&lt;=1),"BE",Deník!$R582),""),"")</f>
        <v/>
      </c>
      <c r="BX582" s="233" t="str">
        <f>IF(Deník!$R582&lt;&gt;"",IF(Deník!$Y582=Statistika!$F$89,IF(AND(Deník!$R582&gt;=0,Deník!$R582&lt;=1),"BE",Deník!$R582),""),"")</f>
        <v/>
      </c>
      <c r="BY582" s="233" t="str">
        <f>IF(Deník!$R582&lt;&gt;"",IF(Deník!$Y582=Statistika!$F$90,IF(AND(Deník!$R582&gt;=0,Deník!$R582&lt;=1),"BE",Deník!$R582),""),"")</f>
        <v/>
      </c>
      <c r="BZ582" s="233" t="str">
        <f>IF(Deník!$R582&lt;&gt;"",IF(Deník!$Y582=Statistika!$F$91,IF(AND(Deník!$R582&gt;=0,Deník!$R582&lt;=1),"BE",Deník!$R582),""),"")</f>
        <v/>
      </c>
      <c r="CA582" s="233"/>
      <c r="CB582" s="233" t="str">
        <f>IF(Deník!$R582&lt;&gt;"",IF(Deník!$AB582="SL",IF(AND(Deník!$R582&gt;=0,Deník!$R582&lt;=1),"BE",Deník!$R582),""),"")</f>
        <v/>
      </c>
      <c r="CC582" s="233" t="str">
        <f>IF(Deník!$R582&lt;&gt;"",IF(Deník!$AB582="BE10",IF(AND(Deník!$R582&gt;=0,Deník!$R582&lt;=1),"BE",Deník!$R582),""),"")</f>
        <v/>
      </c>
      <c r="CD582" s="233" t="str">
        <f>IF(Deník!$R582&lt;&gt;"",IF(Deník!$AB582="BE15",IF(AND(Deník!$R582&gt;=0,Deník!$R582&lt;=1),"BE",Deník!$R582),""),"")</f>
        <v/>
      </c>
      <c r="CE582" s="233" t="str">
        <f>IF(Deník!$R582&lt;&gt;"",IF(Deník!$AB582="BE20",IF(AND(Deník!$R582&gt;=0,Deník!$R582&lt;=1),"BE",Deník!$R582),""),"")</f>
        <v/>
      </c>
      <c r="CF582" s="233" t="str">
        <f>IF(Deník!$R582&lt;&gt;"",IF(Deník!$AB582="TP1",IF(AND(Deník!$R582&gt;=0,Deník!$R582&lt;=1),"BE",Deník!$R582),""),"")</f>
        <v/>
      </c>
      <c r="CG582" s="233" t="str">
        <f>IF(Deník!$R582&lt;&gt;"",IF(Deník!$AB582="TP2",IF(AND(Deník!$R582&gt;=0,Deník!$R582&lt;=1),"BE",Deník!$R582),""),"")</f>
        <v/>
      </c>
      <c r="CH582" s="233" t="str">
        <f>IF(Deník!$R582&lt;&gt;"",IF(Deník!$AB582="TP3",IF(AND(Deník!$R582&gt;=0,Deník!$R582&lt;=1),"BE",Deník!$R582),""),"")</f>
        <v/>
      </c>
      <c r="CI582" s="233" t="str">
        <f>IF(Deník!$R582&lt;&gt;"",IF(Deník!$AB582="Trailing SL",IF(AND(Deník!$R582&gt;=0,Deník!$R582&lt;=1),"BE",Deník!$R582),""),"")</f>
        <v/>
      </c>
      <c r="CJ582" s="233" t="str">
        <f>IF(Deník!$R582&lt;&gt;"",IF(Deník!$AB582="Manual",IF(AND(Deník!$R582&gt;=0,Deník!$R582&lt;=1),"BE",Deník!$R582),""),"")</f>
        <v/>
      </c>
      <c r="CK582" s="233"/>
      <c r="CL582" s="233" t="str">
        <f>IF(Deník!$R582&lt;0,IF(Deník!$AC582=Statistika!$F$117,Deník!$R582,""),"")</f>
        <v/>
      </c>
      <c r="CM582" s="233" t="str">
        <f>IF(Deník!$R582&lt;0,IF(Deník!$AC582=Statistika!$F$118,Deník!$R582,""),"")</f>
        <v/>
      </c>
      <c r="CN582" s="233" t="str">
        <f>IF(Deník!$R582&lt;0,IF(Deník!$AC582=Statistika!$F$119,Deník!$R582,""),"")</f>
        <v/>
      </c>
      <c r="CO582" s="233" t="str">
        <f>IF(Deník!$R582&lt;0,IF(Deník!$AC582=Statistika!$F$120,Deník!$R582,""),"")</f>
        <v/>
      </c>
      <c r="CP582" s="233" t="str">
        <f>IF(Deník!$R582&lt;0,IF(Deník!$AC582=Statistika!$F$121,Deník!$R582,""),"")</f>
        <v/>
      </c>
      <c r="CQ582" s="233" t="str">
        <f>IF(Deník!$R582&lt;0,IF(Deník!$AC582=Statistika!$F$122,Deník!$R582,""),"")</f>
        <v/>
      </c>
      <c r="CR582" s="233" t="str">
        <f>IF(Deník!$R582&lt;0,IF(Deník!$AC582=Statistika!$F$123,Deník!$R582,""),"")</f>
        <v/>
      </c>
      <c r="CS582" s="233" t="str">
        <f>IF(Deník!$R582&lt;0,IF(Deník!$AC582=Statistika!$F$124,Deník!$R582,""),"")</f>
        <v/>
      </c>
      <c r="CT582" s="233" t="str">
        <f>IF(Deník!$R582&lt;0,IF(Deník!$AC582=Statistika!$F$125,Deník!$R582,""),"")</f>
        <v/>
      </c>
      <c r="CU582" s="233"/>
      <c r="CV582" s="233" t="str">
        <f>IF(Deník!$R582&lt;0,IF(Deník!$AD582=$CV$2,Deník!$R582,""),"")</f>
        <v/>
      </c>
      <c r="CW582" s="233" t="str">
        <f>IF(Deník!$R582&lt;0,IF(Deník!$AD582=$CW$2,Deník!$R582,""),"")</f>
        <v/>
      </c>
      <c r="CX582" s="233" t="str">
        <f>IF(Deník!$R582&lt;0,IF(Deník!$AD582=$CX$2,Deník!$R582,""),"")</f>
        <v/>
      </c>
      <c r="CY582" s="233" t="str">
        <f>IF(Deník!$R582&lt;0,IF(Deník!$AD582=$CY$2,Deník!$R582,""),"")</f>
        <v/>
      </c>
      <c r="CZ582" s="233" t="str">
        <f>IF(Deník!$R582&lt;0,IF(Deník!$AD582=$CZ$2,Deník!$R582,""),"")</f>
        <v/>
      </c>
      <c r="DL582" s="221">
        <f t="shared" ref="DL582:DL610" si="24">DL581+DO582</f>
        <v>93847.029999999984</v>
      </c>
      <c r="DM582" s="220">
        <f t="shared" si="23"/>
        <v>-6.1529700000000132E-2</v>
      </c>
      <c r="DO582" s="50">
        <f>Deník!W583</f>
        <v>0</v>
      </c>
      <c r="DP582" s="102" t="str">
        <f>IF(AND(Deník!W583&gt;0),1,"")</f>
        <v/>
      </c>
      <c r="DQ582" s="102">
        <f>IF(AND(Deník!W583&lt;=0),1,"")</f>
        <v>1</v>
      </c>
      <c r="DR582" s="227"/>
      <c r="DS582" s="228"/>
      <c r="DT582" s="85"/>
      <c r="DU582" s="54">
        <f>IF(MONTH(Deník!$C582)=DU$2,Deník!$W582,"")</f>
        <v>0</v>
      </c>
      <c r="DV582" s="222" t="str">
        <f>IF(MONTH(Deník!$C582)=DV$2,Deník!$W582,"")</f>
        <v/>
      </c>
      <c r="DW582" s="222" t="str">
        <f>IF(MONTH(Deník!$C582)=DW$2,Deník!$W582,"")</f>
        <v/>
      </c>
      <c r="DX582" s="222" t="str">
        <f>IF(MONTH(Deník!$C582)=DX$2,Deník!$W582,"")</f>
        <v/>
      </c>
      <c r="DY582" s="222" t="str">
        <f>IF(MONTH(Deník!$C582)=DY$2,Deník!$W582,"")</f>
        <v/>
      </c>
      <c r="DZ582" s="222" t="str">
        <f>IF(MONTH(Deník!$C582)=DZ$2,Deník!$W582,"")</f>
        <v/>
      </c>
      <c r="EA582" s="222" t="str">
        <f>IF(MONTH(Deník!$C582)=EA$2,Deník!$W582,"")</f>
        <v/>
      </c>
      <c r="EB582" s="222" t="str">
        <f>IF(MONTH(Deník!$C582)=EB$2,Deník!$W582,"")</f>
        <v/>
      </c>
      <c r="EC582" s="222" t="str">
        <f>IF(MONTH(Deník!$C582)=EC$2,Deník!$W582,"")</f>
        <v/>
      </c>
      <c r="ED582" s="222" t="str">
        <f>IF(MONTH(Deník!$C582)=ED$2,Deník!$W582,"")</f>
        <v/>
      </c>
      <c r="EE582" s="222" t="str">
        <f>IF(MONTH(Deník!$C582)=EE$2,Deník!$W582,"")</f>
        <v/>
      </c>
      <c r="EF582" s="222" t="str">
        <f>IF(MONTH(Deník!$C582)=EF$2,Deník!$W582,"")</f>
        <v/>
      </c>
      <c r="EI582" s="600" t="str">
        <f>IF(Deník!$W582&lt;&gt;"",IF(Deník!$B582=Statistika!$F$63,Deník!$W582,""),"")</f>
        <v/>
      </c>
      <c r="EJ582" s="13" t="str">
        <f>IF(Deník!$W582&lt;&gt;"",IF(Deník!$B582=Statistika!$F$64,Deník!$W582,""),"")</f>
        <v/>
      </c>
      <c r="EK582" s="13" t="str">
        <f>IF(Deník!$W582&lt;&gt;"",IF(Deník!$B582=Statistika!$F$65,Deník!$W582,""),"")</f>
        <v/>
      </c>
      <c r="EL582" s="13" t="str">
        <f>IF(Deník!$W582&lt;&gt;"",IF(Deník!$B582=Statistika!$F$66,Deník!$W582,""),"")</f>
        <v/>
      </c>
      <c r="EM582" s="13" t="str">
        <f>IF(Deník!$W582&lt;&gt;"",IF(Deník!$B582=Statistika!$F$67,Deník!$W582,""),"")</f>
        <v/>
      </c>
      <c r="EN582" s="13" t="str">
        <f>IF(Deník!$W582&lt;&gt;"",IF(Deník!$B582=Statistika!$F$68,Deník!$W582,""),"")</f>
        <v/>
      </c>
      <c r="EO582" s="13" t="str">
        <f>IF(Deník!$W582&lt;&gt;"",IF(Deník!$B582=Statistika!$F$69,Deník!$W582,""),"")</f>
        <v/>
      </c>
      <c r="EP582" s="601" t="str">
        <f>IF(Deník!$W582&lt;&gt;"",IF(Deník!$B582=Statistika!$F$70,Deník!$W582,""),"")</f>
        <v/>
      </c>
      <c r="EQ582" s="90"/>
      <c r="ER582" s="63" t="str">
        <f>IF(Deník!$W582&lt;&gt;"",IF(Deník!$J582="L",Deník!$W582,""),"")</f>
        <v/>
      </c>
      <c r="ES582" s="13" t="str">
        <f>IF(Deník!$W582&lt;&gt;"",IF(Deník!$J582="S",Deník!$W582,""),"")</f>
        <v/>
      </c>
      <c r="ET582" s="95"/>
      <c r="EU582" s="88"/>
      <c r="EV582" s="63" t="str">
        <f>IF(WEEKDAY(Deník!$C582,2)=1,Deník!$W582,"")</f>
        <v/>
      </c>
      <c r="EW582" s="13" t="str">
        <f>IF(WEEKDAY(Deník!$C582,2)=2,Deník!$W582,"")</f>
        <v/>
      </c>
      <c r="EX582" s="13" t="str">
        <f>IF(WEEKDAY(Deník!$C582,2)=3,Deník!$W582,"")</f>
        <v/>
      </c>
      <c r="EY582" s="13" t="str">
        <f>IF(WEEKDAY(Deník!$C582,2)=4,Deník!$W582,"")</f>
        <v/>
      </c>
      <c r="EZ582" s="60" t="str">
        <f>IF(WEEKDAY(Deník!$C582,2)=5,Deník!$W582,"")</f>
        <v/>
      </c>
      <c r="FA582" s="99"/>
      <c r="FB582" s="100">
        <f>Deník!D582</f>
        <v>0</v>
      </c>
      <c r="FC582" s="63">
        <f>IF($FB582&lt;&gt;"",IF(AND($FB582&gt;=FC$2,$FB582&lt;=FC$3),Deník!$W582,""))</f>
        <v>0</v>
      </c>
      <c r="FD582" s="63" t="str">
        <f>IF($FB582&lt;&gt;"",IF(AND($FB582&gt;=FD$2,$FB582&lt;=FD$3),Deník!$W582,""))</f>
        <v/>
      </c>
      <c r="FE582" s="63" t="str">
        <f>IF($FB582&lt;&gt;"",IF(AND($FB582&gt;=FE$2,$FB582&lt;=FE$3),Deník!$W582,""))</f>
        <v/>
      </c>
      <c r="FF582" s="63" t="str">
        <f>IF($FB582&lt;&gt;"",IF(AND($FB582&gt;=FF$2,$FB582&lt;=FF$3),Deník!$W582,""))</f>
        <v/>
      </c>
      <c r="FG582" s="63" t="str">
        <f>IF($FB582&lt;&gt;"",IF(AND($FB582&gt;=FG$2,$FB582&lt;=FG$3),Deník!$W582,""))</f>
        <v/>
      </c>
      <c r="FH582" s="63" t="str">
        <f>IF($FB582&lt;&gt;"",IF(AND($FB582&gt;=FH$2,$FB582&lt;=FH$3),Deník!$W582,""))</f>
        <v/>
      </c>
      <c r="FI582" s="63" t="str">
        <f>IF($FB582&lt;&gt;"",IF(AND($FB582&gt;=FI$2,$FB582&lt;=FI$3),Deník!$W582,""))</f>
        <v/>
      </c>
      <c r="FJ582" s="63" t="str">
        <f>IF($FB582&lt;&gt;"",IF(AND($FB582&gt;=FJ$2,$FB582&lt;=FJ$3),Deník!$W582,""))</f>
        <v/>
      </c>
      <c r="FK582" s="63" t="str">
        <f>IF($FB582&lt;&gt;"",IF(AND($FB582&gt;=FK$2,$FB582&lt;=FK$3),Deník!$W582,""))</f>
        <v/>
      </c>
      <c r="FL582" s="63" t="str">
        <f>IF($FB582&lt;&gt;"",IF(AND($FB582&gt;=FL$2,$FB582&lt;=FL$3),Deník!$W582,""))</f>
        <v/>
      </c>
      <c r="FM582" s="63" t="str">
        <f>IF($FB582&lt;&gt;"",IF(AND($FB582&gt;=FM$2,$FB582&lt;=FM$3),Deník!$W582,""))</f>
        <v/>
      </c>
      <c r="FN582" s="13"/>
      <c r="FO582" s="20" t="str">
        <f>IF(Deník!$W582&gt;1,Deník!$W582,"")</f>
        <v/>
      </c>
      <c r="FP582" s="20" t="str">
        <f>IF(Deník!$W582&lt;0,Deník!$W582,"")</f>
        <v/>
      </c>
      <c r="FQ582" s="17"/>
      <c r="FS582" s="233"/>
      <c r="FT582" s="233" t="str">
        <f>IF(Deník!$W582&lt;&gt;"",IF(Deník!$Y582=Statistika!$F$78,Deník!$W582,""),"")</f>
        <v/>
      </c>
      <c r="FU582" s="233" t="str">
        <f>IF(Deník!$W582&lt;&gt;"",IF(Deník!$Y582=Statistika!$F$79,Deník!$W582,""),"")</f>
        <v/>
      </c>
      <c r="FV582" s="233" t="str">
        <f>IF(Deník!$W582&lt;&gt;"",IF(Deník!$Y582=Statistika!$F$80,Deník!$W582,""),"")</f>
        <v/>
      </c>
      <c r="FW582" s="233" t="str">
        <f>IF(Deník!$W582&lt;&gt;"",IF(Deník!$Y582=Statistika!$F$81,Deník!$W582,""),"")</f>
        <v/>
      </c>
      <c r="FX582" s="233" t="str">
        <f>IF(Deník!$W582&lt;&gt;"",IF(Deník!$Y582=Statistika!$F$82,Deník!$W582,""),"")</f>
        <v/>
      </c>
      <c r="FY582" s="233" t="str">
        <f>IF(Deník!$W582&lt;&gt;"",IF(Deník!$Y582=Statistika!$F$83,Deník!$W582,""),"")</f>
        <v/>
      </c>
      <c r="FZ582" s="233" t="str">
        <f>IF(Deník!$W582&lt;&gt;"",IF(Deník!$Y582=Statistika!$F$84,Deník!$W582,""),"")</f>
        <v/>
      </c>
      <c r="GA582" s="233" t="str">
        <f>IF(Deník!$W582&lt;&gt;"",IF(Deník!$Y582=Statistika!$F$85,Deník!$W582,""),"")</f>
        <v/>
      </c>
      <c r="GB582" s="233" t="str">
        <f>IF(Deník!$W582&lt;&gt;"",IF(Deník!$Y582=Statistika!$F$86,Deník!$W582,""),"")</f>
        <v/>
      </c>
      <c r="GC582" s="233" t="str">
        <f>IF(Deník!$W582&lt;&gt;"",IF(Deník!$Y582=Statistika!$F$87,Deník!$W582,""),"")</f>
        <v/>
      </c>
      <c r="GD582" s="233" t="str">
        <f>IF(Deník!$W582&lt;&gt;"",IF(Deník!$Y582=Statistika!$F$88,Deník!$W582,""),"")</f>
        <v/>
      </c>
      <c r="GE582" s="233" t="str">
        <f>IF(Deník!$W582&lt;&gt;"",IF(Deník!$Y582=Statistika!$F$89,Deník!$W582,""),"")</f>
        <v/>
      </c>
      <c r="GF582" s="233" t="str">
        <f>IF(Deník!$W582&lt;&gt;"",IF(Deník!$Y582=Statistika!$F$90,Deník!$W582,""),"")</f>
        <v/>
      </c>
      <c r="GG582" s="233" t="str">
        <f>IF(Deník!$W582&lt;&gt;"",IF(Deník!$Y582=Statistika!$F$91,Deník!$W582,""),"")</f>
        <v/>
      </c>
      <c r="GH582" s="233"/>
      <c r="GI582" s="233" t="str">
        <f>IF(Deník!$W582&lt;&gt;"",IF(Deník!$AB582=Statistika!$L$100,Deník!$W582,""),"")</f>
        <v/>
      </c>
      <c r="GJ582" s="233" t="str">
        <f>IF(Deník!$W582&lt;&gt;"",IF(Deník!$AB582=Statistika!$L$101,Deník!$W582,""),"")</f>
        <v/>
      </c>
      <c r="GK582" s="233" t="str">
        <f>IF(Deník!$W582&lt;&gt;"",IF(Deník!$AB582=Statistika!$L$102,Deník!$W582,""),"")</f>
        <v/>
      </c>
      <c r="GL582" s="233" t="str">
        <f>IF(Deník!$W582&lt;&gt;"",IF(Deník!$AB582=Statistika!$L$103,Deník!$W582,""),"")</f>
        <v/>
      </c>
      <c r="GM582" s="233" t="str">
        <f>IF(Deník!$W582&lt;&gt;"",IF(Deník!$AB582=Statistika!$L$104,Deník!$W582,""),"")</f>
        <v/>
      </c>
      <c r="GN582" s="233" t="str">
        <f>IF(Deník!$W582&lt;&gt;"",IF(Deník!$AB582=Statistika!$L$105,Deník!$W582,""),"")</f>
        <v/>
      </c>
      <c r="GO582" s="233" t="str">
        <f>IF(Deník!$W582&lt;&gt;"",IF(Deník!$AB582=Statistika!$L$106,Deník!$W582,""),"")</f>
        <v/>
      </c>
      <c r="GP582" s="233" t="str">
        <f>IF(Deník!$W582&lt;&gt;"",IF(Deník!$AB582=Statistika!$L$107,Deník!$W582,""),"")</f>
        <v/>
      </c>
      <c r="GQ582" s="233" t="str">
        <f>IF(Deník!$W582&lt;&gt;"",IF(Deník!$AB582=Statistika!$L$108,Deník!$W582,""),"")</f>
        <v/>
      </c>
      <c r="GS582" s="233" t="str">
        <f>IF(Deník!$W582&lt;0,IF(Deník!$AC582=Statistika!$F$117,Deník!$W582,""),"")</f>
        <v/>
      </c>
      <c r="GT582" s="233" t="str">
        <f>IF(Deník!$W582&lt;0,IF(Deník!$AC582=Statistika!$F$118,Deník!$W582,""),"")</f>
        <v/>
      </c>
      <c r="GU582" s="233" t="str">
        <f>IF(Deník!$W582&lt;0,IF(Deník!$AC582=Statistika!$F$119,Deník!$W582,""),"")</f>
        <v/>
      </c>
      <c r="GV582" s="233" t="str">
        <f>IF(Deník!$W582&lt;0,IF(Deník!$AC582=Statistika!$F$120,Deník!$W582,""),"")</f>
        <v/>
      </c>
      <c r="GW582" s="233" t="str">
        <f>IF(Deník!$W582&lt;0,IF(Deník!$AC582=Statistika!$F$121,Deník!$W582,""),"")</f>
        <v/>
      </c>
      <c r="GX582" s="233" t="str">
        <f>IF(Deník!$W582&lt;0,IF(Deník!$AC582=Statistika!$F$122,Deník!$W582,""),"")</f>
        <v/>
      </c>
      <c r="GY582" s="233" t="str">
        <f>IF(Deník!$W582&lt;0,IF(Deník!$AC582=Statistika!$F$123,Deník!$W582,""),"")</f>
        <v/>
      </c>
      <c r="GZ582" s="233" t="str">
        <f>IF(Deník!$W582&lt;0,IF(Deník!$AC582=Statistika!$F$124,Deník!$W582,""),"")</f>
        <v/>
      </c>
      <c r="HA582" s="233" t="str">
        <f>IF(Deník!$W582&lt;0,IF(Deník!$AC582=Statistika!$F$125,Deník!$W582,""),"")</f>
        <v/>
      </c>
      <c r="HC582" s="233" t="str">
        <f>IF(Deník!$W582&lt;0,IF(Deník!$AD582=Statistika!$F$133,Deník!$W582,""),"")</f>
        <v/>
      </c>
      <c r="HD582" s="233" t="str">
        <f>IF(Deník!$W582&lt;0,IF(Deník!$AD582=Statistika!$F$134,Deník!$W582,""),"")</f>
        <v/>
      </c>
      <c r="HE582" s="233" t="str">
        <f>IF(Deník!$W582&lt;0,IF(Deník!$AD582=Statistika!$F$135,Deník!$W582,""),"")</f>
        <v/>
      </c>
      <c r="HF582" s="233" t="str">
        <f>IF(Deník!$W582&lt;0,IF(Deník!$AD582=Statistika!$F$136,Deník!$W582,""),"")</f>
        <v/>
      </c>
      <c r="HG582" s="233" t="str">
        <f>IF(Deník!$W582&lt;0,IF(Deník!$AD582=Statistika!$F$137,Deník!$W582,""),"")</f>
        <v/>
      </c>
      <c r="ID582" s="8">
        <f>Tabulka4[[#This Row],[Sloupec3]]</f>
        <v>0</v>
      </c>
      <c r="IE582" s="17" t="str">
        <f>IF(AND([1]Deník!$C582&gt;='[1]Měsíční shrnutí'!$D$1,[1]Deník!$C582&lt;='[1]Měsíční shrnutí'!$F$1),[1]Deník!$X582,"")</f>
        <v/>
      </c>
    </row>
    <row r="583" spans="1:239">
      <c r="A583" s="8">
        <f>Deník!C584</f>
        <v>0</v>
      </c>
      <c r="B583" s="50" t="str">
        <f>Deník!R584</f>
        <v/>
      </c>
      <c r="C583" s="102" t="str">
        <f>IF(AND(Deník!R584&gt;1,Deník!R584&lt;&gt;""),1,"")</f>
        <v/>
      </c>
      <c r="D583" s="102" t="str">
        <f>IF(AND(Deník!R584&lt;=0,Deník!R584&lt;&gt;""),1,"")</f>
        <v/>
      </c>
      <c r="E583" s="103" t="str">
        <f>IF(AND(Deník!R584&gt;=0,Deník!R584&lt;=1),1,"")</f>
        <v/>
      </c>
      <c r="F583" s="79" t="str">
        <f>IF(Deník!R584&lt;&gt;"",Deník!R584+F582,"")</f>
        <v/>
      </c>
      <c r="G583" s="85"/>
      <c r="H583" s="54" t="str">
        <f>IF(MONTH(Deník!$C583)=H$2,IF(AND(Deník!$R583&gt;=0,Deník!$R583&lt;=1),"BE",Deník!$R583),"")</f>
        <v/>
      </c>
      <c r="I583" s="11" t="str">
        <f>IF(MONTH(Deník!$C583)=I$2,IF(AND(Deník!$R583&gt;=0,Deník!$R583&lt;=1),"BE",Deník!$R583),"")</f>
        <v/>
      </c>
      <c r="J583" s="11" t="str">
        <f>IF(MONTH(Deník!$C583)=J$2,IF(AND(Deník!$R583&gt;=0,Deník!$R583&lt;=1),"BE",Deník!$R583),"")</f>
        <v/>
      </c>
      <c r="K583" s="11" t="str">
        <f>IF(MONTH(Deník!$C583)=K$2,IF(AND(Deník!$R583&gt;=0,Deník!$R583&lt;=1),"BE",Deník!$R583),"")</f>
        <v/>
      </c>
      <c r="L583" s="11" t="str">
        <f>IF(MONTH(Deník!$C583)=L$2,IF(AND(Deník!$R583&gt;=0,Deník!$R583&lt;=1),"BE",Deník!$R583),"")</f>
        <v/>
      </c>
      <c r="M583" s="11" t="str">
        <f>IF(MONTH(Deník!$C583)=M$2,IF(AND(Deník!$R583&gt;=0,Deník!$R583&lt;=1),"BE",Deník!$R583),"")</f>
        <v/>
      </c>
      <c r="N583" s="11" t="str">
        <f>IF(MONTH(Deník!$C583)=N$2,IF(AND(Deník!$R583&gt;=0,Deník!$R583&lt;=1),"BE",Deník!$R583),"")</f>
        <v/>
      </c>
      <c r="O583" s="11" t="str">
        <f>IF(MONTH(Deník!$C583)=O$2,IF(AND(Deník!$R583&gt;=0,Deník!$R583&lt;=1),"BE",Deník!$R583),"")</f>
        <v/>
      </c>
      <c r="P583" s="11" t="str">
        <f>IF(MONTH(Deník!$C583)=P$2,IF(AND(Deník!$R583&gt;=0,Deník!$R583&lt;=1),"BE",Deník!$R583),"")</f>
        <v/>
      </c>
      <c r="Q583" s="11" t="str">
        <f>IF(MONTH(Deník!$C583)=Q$2,IF(AND(Deník!$R583&gt;=0,Deník!$R583&lt;=1),"BE",Deník!$R583),"")</f>
        <v/>
      </c>
      <c r="R583" s="11" t="str">
        <f>IF(MONTH(Deník!$C583)=R$2,IF(AND(Deník!$R583&gt;=0,Deník!$R583&lt;=1),"BE",Deník!$R583),"")</f>
        <v/>
      </c>
      <c r="S583" s="57" t="str">
        <f>IF(MONTH(Deník!$C583)=S$2,IF(AND(Deník!$R583&gt;=0,Deník!$R583&lt;=1),"BE",Deník!$R583),"")</f>
        <v/>
      </c>
      <c r="U583" s="12"/>
      <c r="V583" s="12"/>
      <c r="X583" s="600" t="str">
        <f>IF(Deník!$R583&lt;&gt;"",IF(Deník!$B583=Statistika!$F$63,IF(AND(Deník!$R583&gt;=0,Deník!$R583&lt;=1),"BE",Deník!$R583),""),"")</f>
        <v/>
      </c>
      <c r="Y583" s="13" t="str">
        <f>IF(Deník!$R583&lt;&gt;"",IF(Deník!$B583=Statistika!$F$64,IF(AND(Deník!$R583&gt;=0,Deník!$R583&lt;=1),"BE",Deník!$R583),""),"")</f>
        <v/>
      </c>
      <c r="Z583" s="13" t="str">
        <f>IF(Deník!$R583&lt;&gt;"",IF(Deník!$B583=Statistika!$F$65,IF(AND(Deník!$R583&gt;=0,Deník!$R583&lt;=1),"BE",Deník!$R583),""),"")</f>
        <v/>
      </c>
      <c r="AA583" s="13" t="str">
        <f>IF(Deník!$R583&lt;&gt;"",IF(Deník!$B583=Statistika!$F$66,IF(AND(Deník!$R583&gt;=0,Deník!$R583&lt;=1),"BE",Deník!$R583),""),"")</f>
        <v/>
      </c>
      <c r="AB583" s="13" t="str">
        <f>IF(Deník!$R583&lt;&gt;"",IF(Deník!$B583=Statistika!$F$67,IF(AND(Deník!$R583&gt;=0,Deník!$R583&lt;=1),"BE",Deník!$R583),""),"")</f>
        <v/>
      </c>
      <c r="AC583" s="13" t="str">
        <f>IF(Deník!$R583&lt;&gt;"",IF(Deník!$B583=Statistika!$F$68,IF(AND(Deník!$R583&gt;=0,Deník!$R583&lt;=1),"BE",Deník!$R583),""),"")</f>
        <v/>
      </c>
      <c r="AD583" s="13" t="str">
        <f>IF(Deník!$R583&lt;&gt;"",IF(Deník!$B583=Statistika!$F$69,IF(AND(Deník!$R583&gt;=0,Deník!$R583&lt;=1),"BE",Deník!$R583),""),"")</f>
        <v/>
      </c>
      <c r="AE583" s="601" t="str">
        <f>IF(Deník!$R583&lt;&gt;"",IF(Deník!$B583=Statistika!$F$70,IF(AND(Deník!$R583&gt;=0,Deník!$R583&lt;=1),"BE",Deník!$R583),""),"")</f>
        <v/>
      </c>
      <c r="AF583" s="90"/>
      <c r="AG583" s="63" t="str">
        <f>IF(Deník!$R583&lt;&gt;"",IF(Deník!$J583="L",IF(AND(Deník!$R583&gt;=0,Deník!$R583&lt;=1),"BE",Deník!$R583),""),"")</f>
        <v/>
      </c>
      <c r="AH583" s="13" t="str">
        <f>IF(Deník!$R583&lt;&gt;"",IF(Deník!$J583="S",IF(AND(Deník!$R583&gt;=0,Deník!$R583&lt;=1),"BE",Deník!$R583),""),"")</f>
        <v/>
      </c>
      <c r="AI583" s="95"/>
      <c r="AJ583" s="71" t="str">
        <f>IF(Deník!N584&lt;&gt;"",Deník!N584*-1,"")</f>
        <v/>
      </c>
      <c r="AK583" s="88"/>
      <c r="AL583" s="63" t="str">
        <f>IF(WEEKDAY(Deník!$C583,2)=1,IF(AND(Deník!$R583&gt;=0,Deník!$R583&lt;=1),"BE",Deník!$R583),"")</f>
        <v/>
      </c>
      <c r="AM583" s="13" t="str">
        <f>IF(WEEKDAY(Deník!$C583,2)=2,IF(AND(Deník!$R583&gt;=0,Deník!$R583&lt;=1),"BE",Deník!$R583),"")</f>
        <v/>
      </c>
      <c r="AN583" s="13" t="str">
        <f>IF(WEEKDAY(Deník!$C583,2)=3,IF(AND(Deník!$R583&gt;=0,Deník!$R583&lt;=1),"BE",Deník!$R583),"")</f>
        <v/>
      </c>
      <c r="AO583" s="13" t="str">
        <f>IF(WEEKDAY(Deník!$C583,2)=4,IF(AND(Deník!$R583&gt;=0,Deník!$R583&lt;=1),"BE",Deník!$R583),"")</f>
        <v/>
      </c>
      <c r="AP583" s="60" t="str">
        <f>IF(WEEKDAY(Deník!$C583,2)=5,IF(AND(Deník!$R583&gt;=0,Deník!$R583&lt;=1),"BE",Deník!$R583),"")</f>
        <v/>
      </c>
      <c r="AQ583" s="99"/>
      <c r="AR583" s="100">
        <f>Deník!D583</f>
        <v>0</v>
      </c>
      <c r="AS583" s="63" t="str">
        <f>IF(Deník!$D583&lt;&gt;"",IF(AND(Deník!$D583&gt;=AS$2,Deník!$D583&lt;=AS$3),IF(AND(Deník!$R583&gt;=0,Deník!$R583&lt;=1),"BE",Deník!$R583),""),"")</f>
        <v/>
      </c>
      <c r="AT583" s="63" t="str">
        <f>IF(Deník!$D583&lt;&gt;"",IF(AND(Deník!$D583&gt;=AT$2,Deník!$D583&lt;=AT$3),IF(AND(Deník!$R583&gt;=0,Deník!$R583&lt;=1),"BE",Deník!$R583),""),"")</f>
        <v/>
      </c>
      <c r="AU583" s="63" t="str">
        <f>IF(Deník!$D583&lt;&gt;"",IF(AND(Deník!$D583&gt;=AU$2,Deník!$D583&lt;=AU$3),IF(AND(Deník!$R583&gt;=0,Deník!$R583&lt;=1),"BE",Deník!$R583),""),"")</f>
        <v/>
      </c>
      <c r="AV583" s="63" t="str">
        <f>IF(Deník!$D583&lt;&gt;"",IF(AND(Deník!$D583&gt;=AV$2,Deník!$D583&lt;=AV$3),IF(AND(Deník!$R583&gt;=0,Deník!$R583&lt;=1),"BE",Deník!$R583),""),"")</f>
        <v/>
      </c>
      <c r="AW583" s="63" t="str">
        <f>IF(Deník!$D583&lt;&gt;"",IF(AND(Deník!$D583&gt;=AW$2,Deník!$D583&lt;=AW$3),IF(AND(Deník!$R583&gt;=0,Deník!$R583&lt;=1),"BE",Deník!$R583),""),"")</f>
        <v/>
      </c>
      <c r="AX583" s="63" t="str">
        <f>IF(Deník!$D583&lt;&gt;"",IF(AND(Deník!$D583&gt;=AX$2,Deník!$D583&lt;=AX$3),IF(AND(Deník!$R583&gt;=0,Deník!$R583&lt;=1),"BE",Deník!$R583),""),"")</f>
        <v/>
      </c>
      <c r="AY583" s="63" t="str">
        <f>IF(Deník!$D583&lt;&gt;"",IF(AND(Deník!$D583&gt;=AY$2,Deník!$D583&lt;=AY$3),IF(AND(Deník!$R583&gt;=0,Deník!$R583&lt;=1),"BE",Deník!$R583),""),"")</f>
        <v/>
      </c>
      <c r="AZ583" s="63" t="str">
        <f>IF(Deník!$D583&lt;&gt;"",IF(AND(Deník!$D583&gt;=AZ$2,Deník!$D583&lt;=AZ$3),IF(AND(Deník!$R583&gt;=0,Deník!$R583&lt;=1),"BE",Deník!$R583),""),"")</f>
        <v/>
      </c>
      <c r="BA583" s="63" t="str">
        <f>IF(Deník!$D583&lt;&gt;"",IF(AND(Deník!$D583&gt;=BA$2,Deník!$D583&lt;=BA$3),IF(AND(Deník!$R583&gt;=0,Deník!$R583&lt;=1),"BE",Deník!$R583),""),"")</f>
        <v/>
      </c>
      <c r="BB583" s="63" t="str">
        <f>IF(Deník!$D583&lt;&gt;"",IF(AND(Deník!$D583&gt;=BB$2,Deník!$D583&lt;=BB$3),IF(AND(Deník!$R583&gt;=0,Deník!$R583&lt;=1),"BE",Deník!$R583),""),"")</f>
        <v/>
      </c>
      <c r="BC583" s="71" t="str">
        <f>IF(Deník!$D583&lt;&gt;"",IF(AND(Deník!$D583&gt;=BC$2,Deník!$D583&lt;=BC$3),IF(AND(Deník!$R583&gt;=0,Deník!$R583&lt;=1),"BE",Deník!$R583),""),"")</f>
        <v/>
      </c>
      <c r="BD583" s="20" t="str">
        <f>IF(Deník!$J584="S",(Deník!$M584-Deník!$K584),IF(Deník!$J584="L",(Deník!$K584-Deník!$M584),""))</f>
        <v/>
      </c>
      <c r="BE583" s="20" t="str">
        <f>IF(Deník!$J584="S",(Deník!$K584-Deník!$O584),IF(Deník!$J584="L",(Deník!$O584-Deník!$K584),""))</f>
        <v/>
      </c>
      <c r="BF583" s="20" t="str">
        <f>IF(Deník!$J584="S",(Deník!$K584-Deník!$L584),IF(Deník!$J584="L",(Deník!$L584-Deník!$K584),""))</f>
        <v/>
      </c>
      <c r="BG583" s="20" t="str">
        <f>IF(Deník!$J584="S",(Deník!$K584-Deník!$S584),IF(Deník!$J584="L",(Deník!$S584-Deník!$K584),""))</f>
        <v/>
      </c>
      <c r="BH583" s="20" t="str">
        <f>IF(Deník!$J584="S",(Deník!$K584-Deník!$U584),IF(Deník!$J584="L",(Deník!$U584-Deník!$K584),""))</f>
        <v/>
      </c>
      <c r="BI583" s="20" t="str">
        <f>IF(Deník!$R583&gt;1,Deník!$R583,"")</f>
        <v/>
      </c>
      <c r="BJ583" s="20" t="str">
        <f>IF(Deník!$R583&lt;0,Deník!$R583,"")</f>
        <v/>
      </c>
      <c r="BK583" s="17"/>
      <c r="BM583" s="233" t="str">
        <f>IF(Deník!$R583&lt;&gt;"",IF(Deník!$Y583=Statistika!$F$78,IF(AND(Deník!$R583&gt;=0,Deník!$R583&lt;=1),"BE",Deník!$R583),""),"")</f>
        <v/>
      </c>
      <c r="BN583" s="233" t="str">
        <f>IF(Deník!$R583&lt;&gt;"",IF(Deník!$Y583=Statistika!$F$79,IF(AND(Deník!$R583&gt;=0,Deník!$R583&lt;=1),"BE",Deník!$R583),""),"")</f>
        <v/>
      </c>
      <c r="BO583" s="233" t="str">
        <f>IF(Deník!$R583&lt;&gt;"",IF(Deník!$Y583=Statistika!$F$80,IF(AND(Deník!$R583&gt;=0,Deník!$R583&lt;=1),"BE",Deník!$R583),""),"")</f>
        <v/>
      </c>
      <c r="BP583" s="233" t="str">
        <f>IF(Deník!$R583&lt;&gt;"",IF(Deník!$Y583=Statistika!$F$81,IF(AND(Deník!$R583&gt;=0,Deník!$R583&lt;=1),"BE",Deník!$R583),""),"")</f>
        <v/>
      </c>
      <c r="BQ583" s="233" t="str">
        <f>IF(Deník!$R583&lt;&gt;"",IF(Deník!$Y583=Statistika!$F$82,IF(AND(Deník!$R583&gt;=0,Deník!$R583&lt;=1),"BE",Deník!$R583),""),"")</f>
        <v/>
      </c>
      <c r="BR583" s="233" t="str">
        <f>IF(Deník!$R583&lt;&gt;"",IF(Deník!$Y583=Statistika!$F$83,IF(AND(Deník!$R583&gt;=0,Deník!$R583&lt;=1),"BE",Deník!$R583),""),"")</f>
        <v/>
      </c>
      <c r="BS583" s="233" t="str">
        <f>IF(Deník!$R583&lt;&gt;"",IF(Deník!$Y583=Statistika!$F$84,IF(AND(Deník!$R583&gt;=0,Deník!$R583&lt;=1),"BE",Deník!$R583),""),"")</f>
        <v/>
      </c>
      <c r="BT583" s="233" t="str">
        <f>IF(Deník!$R583&lt;&gt;"",IF(Deník!$Y583=Statistika!$F$85,IF(AND(Deník!$R583&gt;=0,Deník!$R583&lt;=1),"BE",Deník!$R583),""),"")</f>
        <v/>
      </c>
      <c r="BU583" s="233" t="str">
        <f>IF(Deník!$R583&lt;&gt;"",IF(Deník!$Y583=Statistika!$F$86,IF(AND(Deník!$R583&gt;=0,Deník!$R583&lt;=1),"BE",Deník!$R583),""),"")</f>
        <v/>
      </c>
      <c r="BV583" s="233" t="str">
        <f>IF(Deník!$R583&lt;&gt;"",IF(Deník!$Y583=Statistika!$F$87,IF(AND(Deník!$R583&gt;=0,Deník!$R583&lt;=1),"BE",Deník!$R583),""),"")</f>
        <v/>
      </c>
      <c r="BW583" s="233" t="str">
        <f>IF(Deník!$R583&lt;&gt;"",IF(Deník!$Y583=Statistika!$F$88,IF(AND(Deník!$R583&gt;=0,Deník!$R583&lt;=1),"BE",Deník!$R583),""),"")</f>
        <v/>
      </c>
      <c r="BX583" s="233" t="str">
        <f>IF(Deník!$R583&lt;&gt;"",IF(Deník!$Y583=Statistika!$F$89,IF(AND(Deník!$R583&gt;=0,Deník!$R583&lt;=1),"BE",Deník!$R583),""),"")</f>
        <v/>
      </c>
      <c r="BY583" s="233" t="str">
        <f>IF(Deník!$R583&lt;&gt;"",IF(Deník!$Y583=Statistika!$F$90,IF(AND(Deník!$R583&gt;=0,Deník!$R583&lt;=1),"BE",Deník!$R583),""),"")</f>
        <v/>
      </c>
      <c r="BZ583" s="233" t="str">
        <f>IF(Deník!$R583&lt;&gt;"",IF(Deník!$Y583=Statistika!$F$91,IF(AND(Deník!$R583&gt;=0,Deník!$R583&lt;=1),"BE",Deník!$R583),""),"")</f>
        <v/>
      </c>
      <c r="CA583" s="233"/>
      <c r="CB583" s="233" t="str">
        <f>IF(Deník!$R583&lt;&gt;"",IF(Deník!$AB583="SL",IF(AND(Deník!$R583&gt;=0,Deník!$R583&lt;=1),"BE",Deník!$R583),""),"")</f>
        <v/>
      </c>
      <c r="CC583" s="233" t="str">
        <f>IF(Deník!$R583&lt;&gt;"",IF(Deník!$AB583="BE10",IF(AND(Deník!$R583&gt;=0,Deník!$R583&lt;=1),"BE",Deník!$R583),""),"")</f>
        <v/>
      </c>
      <c r="CD583" s="233" t="str">
        <f>IF(Deník!$R583&lt;&gt;"",IF(Deník!$AB583="BE15",IF(AND(Deník!$R583&gt;=0,Deník!$R583&lt;=1),"BE",Deník!$R583),""),"")</f>
        <v/>
      </c>
      <c r="CE583" s="233" t="str">
        <f>IF(Deník!$R583&lt;&gt;"",IF(Deník!$AB583="BE20",IF(AND(Deník!$R583&gt;=0,Deník!$R583&lt;=1),"BE",Deník!$R583),""),"")</f>
        <v/>
      </c>
      <c r="CF583" s="233" t="str">
        <f>IF(Deník!$R583&lt;&gt;"",IF(Deník!$AB583="TP1",IF(AND(Deník!$R583&gt;=0,Deník!$R583&lt;=1),"BE",Deník!$R583),""),"")</f>
        <v/>
      </c>
      <c r="CG583" s="233" t="str">
        <f>IF(Deník!$R583&lt;&gt;"",IF(Deník!$AB583="TP2",IF(AND(Deník!$R583&gt;=0,Deník!$R583&lt;=1),"BE",Deník!$R583),""),"")</f>
        <v/>
      </c>
      <c r="CH583" s="233" t="str">
        <f>IF(Deník!$R583&lt;&gt;"",IF(Deník!$AB583="TP3",IF(AND(Deník!$R583&gt;=0,Deník!$R583&lt;=1),"BE",Deník!$R583),""),"")</f>
        <v/>
      </c>
      <c r="CI583" s="233" t="str">
        <f>IF(Deník!$R583&lt;&gt;"",IF(Deník!$AB583="Trailing SL",IF(AND(Deník!$R583&gt;=0,Deník!$R583&lt;=1),"BE",Deník!$R583),""),"")</f>
        <v/>
      </c>
      <c r="CJ583" s="233" t="str">
        <f>IF(Deník!$R583&lt;&gt;"",IF(Deník!$AB583="Manual",IF(AND(Deník!$R583&gt;=0,Deník!$R583&lt;=1),"BE",Deník!$R583),""),"")</f>
        <v/>
      </c>
      <c r="CK583" s="233"/>
      <c r="CL583" s="233" t="str">
        <f>IF(Deník!$R583&lt;0,IF(Deník!$AC583=Statistika!$F$117,Deník!$R583,""),"")</f>
        <v/>
      </c>
      <c r="CM583" s="233" t="str">
        <f>IF(Deník!$R583&lt;0,IF(Deník!$AC583=Statistika!$F$118,Deník!$R583,""),"")</f>
        <v/>
      </c>
      <c r="CN583" s="233" t="str">
        <f>IF(Deník!$R583&lt;0,IF(Deník!$AC583=Statistika!$F$119,Deník!$R583,""),"")</f>
        <v/>
      </c>
      <c r="CO583" s="233" t="str">
        <f>IF(Deník!$R583&lt;0,IF(Deník!$AC583=Statistika!$F$120,Deník!$R583,""),"")</f>
        <v/>
      </c>
      <c r="CP583" s="233" t="str">
        <f>IF(Deník!$R583&lt;0,IF(Deník!$AC583=Statistika!$F$121,Deník!$R583,""),"")</f>
        <v/>
      </c>
      <c r="CQ583" s="233" t="str">
        <f>IF(Deník!$R583&lt;0,IF(Deník!$AC583=Statistika!$F$122,Deník!$R583,""),"")</f>
        <v/>
      </c>
      <c r="CR583" s="233" t="str">
        <f>IF(Deník!$R583&lt;0,IF(Deník!$AC583=Statistika!$F$123,Deník!$R583,""),"")</f>
        <v/>
      </c>
      <c r="CS583" s="233" t="str">
        <f>IF(Deník!$R583&lt;0,IF(Deník!$AC583=Statistika!$F$124,Deník!$R583,""),"")</f>
        <v/>
      </c>
      <c r="CT583" s="233" t="str">
        <f>IF(Deník!$R583&lt;0,IF(Deník!$AC583=Statistika!$F$125,Deník!$R583,""),"")</f>
        <v/>
      </c>
      <c r="CU583" s="233"/>
      <c r="CV583" s="233" t="str">
        <f>IF(Deník!$R583&lt;0,IF(Deník!$AD583=$CV$2,Deník!$R583,""),"")</f>
        <v/>
      </c>
      <c r="CW583" s="233" t="str">
        <f>IF(Deník!$R583&lt;0,IF(Deník!$AD583=$CW$2,Deník!$R583,""),"")</f>
        <v/>
      </c>
      <c r="CX583" s="233" t="str">
        <f>IF(Deník!$R583&lt;0,IF(Deník!$AD583=$CX$2,Deník!$R583,""),"")</f>
        <v/>
      </c>
      <c r="CY583" s="233" t="str">
        <f>IF(Deník!$R583&lt;0,IF(Deník!$AD583=$CY$2,Deník!$R583,""),"")</f>
        <v/>
      </c>
      <c r="CZ583" s="233" t="str">
        <f>IF(Deník!$R583&lt;0,IF(Deník!$AD583=$CZ$2,Deník!$R583,""),"")</f>
        <v/>
      </c>
      <c r="DL583" s="221">
        <f t="shared" si="24"/>
        <v>93847.029999999984</v>
      </c>
      <c r="DM583" s="220">
        <f t="shared" si="23"/>
        <v>-6.1529700000000132E-2</v>
      </c>
      <c r="DO583" s="50">
        <f>Deník!W584</f>
        <v>0</v>
      </c>
      <c r="DP583" s="102" t="str">
        <f>IF(AND(Deník!W584&gt;0),1,"")</f>
        <v/>
      </c>
      <c r="DQ583" s="102">
        <f>IF(AND(Deník!W584&lt;=0),1,"")</f>
        <v>1</v>
      </c>
      <c r="DR583" s="227"/>
      <c r="DS583" s="228"/>
      <c r="DT583" s="85"/>
      <c r="DU583" s="54">
        <f>IF(MONTH(Deník!$C583)=DU$2,Deník!$W583,"")</f>
        <v>0</v>
      </c>
      <c r="DV583" s="222" t="str">
        <f>IF(MONTH(Deník!$C583)=DV$2,Deník!$W583,"")</f>
        <v/>
      </c>
      <c r="DW583" s="222" t="str">
        <f>IF(MONTH(Deník!$C583)=DW$2,Deník!$W583,"")</f>
        <v/>
      </c>
      <c r="DX583" s="222" t="str">
        <f>IF(MONTH(Deník!$C583)=DX$2,Deník!$W583,"")</f>
        <v/>
      </c>
      <c r="DY583" s="222" t="str">
        <f>IF(MONTH(Deník!$C583)=DY$2,Deník!$W583,"")</f>
        <v/>
      </c>
      <c r="DZ583" s="222" t="str">
        <f>IF(MONTH(Deník!$C583)=DZ$2,Deník!$W583,"")</f>
        <v/>
      </c>
      <c r="EA583" s="222" t="str">
        <f>IF(MONTH(Deník!$C583)=EA$2,Deník!$W583,"")</f>
        <v/>
      </c>
      <c r="EB583" s="222" t="str">
        <f>IF(MONTH(Deník!$C583)=EB$2,Deník!$W583,"")</f>
        <v/>
      </c>
      <c r="EC583" s="222" t="str">
        <f>IF(MONTH(Deník!$C583)=EC$2,Deník!$W583,"")</f>
        <v/>
      </c>
      <c r="ED583" s="222" t="str">
        <f>IF(MONTH(Deník!$C583)=ED$2,Deník!$W583,"")</f>
        <v/>
      </c>
      <c r="EE583" s="222" t="str">
        <f>IF(MONTH(Deník!$C583)=EE$2,Deník!$W583,"")</f>
        <v/>
      </c>
      <c r="EF583" s="222" t="str">
        <f>IF(MONTH(Deník!$C583)=EF$2,Deník!$W583,"")</f>
        <v/>
      </c>
      <c r="EI583" s="600" t="str">
        <f>IF(Deník!$W583&lt;&gt;"",IF(Deník!$B583=Statistika!$F$63,Deník!$W583,""),"")</f>
        <v/>
      </c>
      <c r="EJ583" s="13" t="str">
        <f>IF(Deník!$W583&lt;&gt;"",IF(Deník!$B583=Statistika!$F$64,Deník!$W583,""),"")</f>
        <v/>
      </c>
      <c r="EK583" s="13" t="str">
        <f>IF(Deník!$W583&lt;&gt;"",IF(Deník!$B583=Statistika!$F$65,Deník!$W583,""),"")</f>
        <v/>
      </c>
      <c r="EL583" s="13" t="str">
        <f>IF(Deník!$W583&lt;&gt;"",IF(Deník!$B583=Statistika!$F$66,Deník!$W583,""),"")</f>
        <v/>
      </c>
      <c r="EM583" s="13" t="str">
        <f>IF(Deník!$W583&lt;&gt;"",IF(Deník!$B583=Statistika!$F$67,Deník!$W583,""),"")</f>
        <v/>
      </c>
      <c r="EN583" s="13" t="str">
        <f>IF(Deník!$W583&lt;&gt;"",IF(Deník!$B583=Statistika!$F$68,Deník!$W583,""),"")</f>
        <v/>
      </c>
      <c r="EO583" s="13" t="str">
        <f>IF(Deník!$W583&lt;&gt;"",IF(Deník!$B583=Statistika!$F$69,Deník!$W583,""),"")</f>
        <v/>
      </c>
      <c r="EP583" s="601" t="str">
        <f>IF(Deník!$W583&lt;&gt;"",IF(Deník!$B583=Statistika!$F$70,Deník!$W583,""),"")</f>
        <v/>
      </c>
      <c r="EQ583" s="90"/>
      <c r="ER583" s="63" t="str">
        <f>IF(Deník!$W583&lt;&gt;"",IF(Deník!$J583="L",Deník!$W583,""),"")</f>
        <v/>
      </c>
      <c r="ES583" s="13" t="str">
        <f>IF(Deník!$W583&lt;&gt;"",IF(Deník!$J583="S",Deník!$W583,""),"")</f>
        <v/>
      </c>
      <c r="ET583" s="95"/>
      <c r="EU583" s="88"/>
      <c r="EV583" s="63" t="str">
        <f>IF(WEEKDAY(Deník!$C583,2)=1,Deník!$W583,"")</f>
        <v/>
      </c>
      <c r="EW583" s="13" t="str">
        <f>IF(WEEKDAY(Deník!$C583,2)=2,Deník!$W583,"")</f>
        <v/>
      </c>
      <c r="EX583" s="13" t="str">
        <f>IF(WEEKDAY(Deník!$C583,2)=3,Deník!$W583,"")</f>
        <v/>
      </c>
      <c r="EY583" s="13" t="str">
        <f>IF(WEEKDAY(Deník!$C583,2)=4,Deník!$W583,"")</f>
        <v/>
      </c>
      <c r="EZ583" s="60" t="str">
        <f>IF(WEEKDAY(Deník!$C583,2)=5,Deník!$W583,"")</f>
        <v/>
      </c>
      <c r="FA583" s="99"/>
      <c r="FB583" s="100">
        <f>Deník!D583</f>
        <v>0</v>
      </c>
      <c r="FC583" s="63">
        <f>IF($FB583&lt;&gt;"",IF(AND($FB583&gt;=FC$2,$FB583&lt;=FC$3),Deník!$W583,""))</f>
        <v>0</v>
      </c>
      <c r="FD583" s="63" t="str">
        <f>IF($FB583&lt;&gt;"",IF(AND($FB583&gt;=FD$2,$FB583&lt;=FD$3),Deník!$W583,""))</f>
        <v/>
      </c>
      <c r="FE583" s="63" t="str">
        <f>IF($FB583&lt;&gt;"",IF(AND($FB583&gt;=FE$2,$FB583&lt;=FE$3),Deník!$W583,""))</f>
        <v/>
      </c>
      <c r="FF583" s="63" t="str">
        <f>IF($FB583&lt;&gt;"",IF(AND($FB583&gt;=FF$2,$FB583&lt;=FF$3),Deník!$W583,""))</f>
        <v/>
      </c>
      <c r="FG583" s="63" t="str">
        <f>IF($FB583&lt;&gt;"",IF(AND($FB583&gt;=FG$2,$FB583&lt;=FG$3),Deník!$W583,""))</f>
        <v/>
      </c>
      <c r="FH583" s="63" t="str">
        <f>IF($FB583&lt;&gt;"",IF(AND($FB583&gt;=FH$2,$FB583&lt;=FH$3),Deník!$W583,""))</f>
        <v/>
      </c>
      <c r="FI583" s="63" t="str">
        <f>IF($FB583&lt;&gt;"",IF(AND($FB583&gt;=FI$2,$FB583&lt;=FI$3),Deník!$W583,""))</f>
        <v/>
      </c>
      <c r="FJ583" s="63" t="str">
        <f>IF($FB583&lt;&gt;"",IF(AND($FB583&gt;=FJ$2,$FB583&lt;=FJ$3),Deník!$W583,""))</f>
        <v/>
      </c>
      <c r="FK583" s="63" t="str">
        <f>IF($FB583&lt;&gt;"",IF(AND($FB583&gt;=FK$2,$FB583&lt;=FK$3),Deník!$W583,""))</f>
        <v/>
      </c>
      <c r="FL583" s="63" t="str">
        <f>IF($FB583&lt;&gt;"",IF(AND($FB583&gt;=FL$2,$FB583&lt;=FL$3),Deník!$W583,""))</f>
        <v/>
      </c>
      <c r="FM583" s="63" t="str">
        <f>IF($FB583&lt;&gt;"",IF(AND($FB583&gt;=FM$2,$FB583&lt;=FM$3),Deník!$W583,""))</f>
        <v/>
      </c>
      <c r="FN583" s="13"/>
      <c r="FO583" s="20" t="str">
        <f>IF(Deník!$W583&gt;1,Deník!$W583,"")</f>
        <v/>
      </c>
      <c r="FP583" s="20" t="str">
        <f>IF(Deník!$W583&lt;0,Deník!$W583,"")</f>
        <v/>
      </c>
      <c r="FQ583" s="17"/>
      <c r="FS583" s="233"/>
      <c r="FT583" s="233" t="str">
        <f>IF(Deník!$W583&lt;&gt;"",IF(Deník!$Y583=Statistika!$F$78,Deník!$W583,""),"")</f>
        <v/>
      </c>
      <c r="FU583" s="233" t="str">
        <f>IF(Deník!$W583&lt;&gt;"",IF(Deník!$Y583=Statistika!$F$79,Deník!$W583,""),"")</f>
        <v/>
      </c>
      <c r="FV583" s="233" t="str">
        <f>IF(Deník!$W583&lt;&gt;"",IF(Deník!$Y583=Statistika!$F$80,Deník!$W583,""),"")</f>
        <v/>
      </c>
      <c r="FW583" s="233" t="str">
        <f>IF(Deník!$W583&lt;&gt;"",IF(Deník!$Y583=Statistika!$F$81,Deník!$W583,""),"")</f>
        <v/>
      </c>
      <c r="FX583" s="233" t="str">
        <f>IF(Deník!$W583&lt;&gt;"",IF(Deník!$Y583=Statistika!$F$82,Deník!$W583,""),"")</f>
        <v/>
      </c>
      <c r="FY583" s="233" t="str">
        <f>IF(Deník!$W583&lt;&gt;"",IF(Deník!$Y583=Statistika!$F$83,Deník!$W583,""),"")</f>
        <v/>
      </c>
      <c r="FZ583" s="233" t="str">
        <f>IF(Deník!$W583&lt;&gt;"",IF(Deník!$Y583=Statistika!$F$84,Deník!$W583,""),"")</f>
        <v/>
      </c>
      <c r="GA583" s="233" t="str">
        <f>IF(Deník!$W583&lt;&gt;"",IF(Deník!$Y583=Statistika!$F$85,Deník!$W583,""),"")</f>
        <v/>
      </c>
      <c r="GB583" s="233" t="str">
        <f>IF(Deník!$W583&lt;&gt;"",IF(Deník!$Y583=Statistika!$F$86,Deník!$W583,""),"")</f>
        <v/>
      </c>
      <c r="GC583" s="233" t="str">
        <f>IF(Deník!$W583&lt;&gt;"",IF(Deník!$Y583=Statistika!$F$87,Deník!$W583,""),"")</f>
        <v/>
      </c>
      <c r="GD583" s="233" t="str">
        <f>IF(Deník!$W583&lt;&gt;"",IF(Deník!$Y583=Statistika!$F$88,Deník!$W583,""),"")</f>
        <v/>
      </c>
      <c r="GE583" s="233" t="str">
        <f>IF(Deník!$W583&lt;&gt;"",IF(Deník!$Y583=Statistika!$F$89,Deník!$W583,""),"")</f>
        <v/>
      </c>
      <c r="GF583" s="233" t="str">
        <f>IF(Deník!$W583&lt;&gt;"",IF(Deník!$Y583=Statistika!$F$90,Deník!$W583,""),"")</f>
        <v/>
      </c>
      <c r="GG583" s="233" t="str">
        <f>IF(Deník!$W583&lt;&gt;"",IF(Deník!$Y583=Statistika!$F$91,Deník!$W583,""),"")</f>
        <v/>
      </c>
      <c r="GH583" s="233"/>
      <c r="GI583" s="233" t="str">
        <f>IF(Deník!$W583&lt;&gt;"",IF(Deník!$AB583=Statistika!$L$100,Deník!$W583,""),"")</f>
        <v/>
      </c>
      <c r="GJ583" s="233" t="str">
        <f>IF(Deník!$W583&lt;&gt;"",IF(Deník!$AB583=Statistika!$L$101,Deník!$W583,""),"")</f>
        <v/>
      </c>
      <c r="GK583" s="233" t="str">
        <f>IF(Deník!$W583&lt;&gt;"",IF(Deník!$AB583=Statistika!$L$102,Deník!$W583,""),"")</f>
        <v/>
      </c>
      <c r="GL583" s="233" t="str">
        <f>IF(Deník!$W583&lt;&gt;"",IF(Deník!$AB583=Statistika!$L$103,Deník!$W583,""),"")</f>
        <v/>
      </c>
      <c r="GM583" s="233" t="str">
        <f>IF(Deník!$W583&lt;&gt;"",IF(Deník!$AB583=Statistika!$L$104,Deník!$W583,""),"")</f>
        <v/>
      </c>
      <c r="GN583" s="233" t="str">
        <f>IF(Deník!$W583&lt;&gt;"",IF(Deník!$AB583=Statistika!$L$105,Deník!$W583,""),"")</f>
        <v/>
      </c>
      <c r="GO583" s="233" t="str">
        <f>IF(Deník!$W583&lt;&gt;"",IF(Deník!$AB583=Statistika!$L$106,Deník!$W583,""),"")</f>
        <v/>
      </c>
      <c r="GP583" s="233" t="str">
        <f>IF(Deník!$W583&lt;&gt;"",IF(Deník!$AB583=Statistika!$L$107,Deník!$W583,""),"")</f>
        <v/>
      </c>
      <c r="GQ583" s="233" t="str">
        <f>IF(Deník!$W583&lt;&gt;"",IF(Deník!$AB583=Statistika!$L$108,Deník!$W583,""),"")</f>
        <v/>
      </c>
      <c r="GS583" s="233" t="str">
        <f>IF(Deník!$W583&lt;0,IF(Deník!$AC583=Statistika!$F$117,Deník!$W583,""),"")</f>
        <v/>
      </c>
      <c r="GT583" s="233" t="str">
        <f>IF(Deník!$W583&lt;0,IF(Deník!$AC583=Statistika!$F$118,Deník!$W583,""),"")</f>
        <v/>
      </c>
      <c r="GU583" s="233" t="str">
        <f>IF(Deník!$W583&lt;0,IF(Deník!$AC583=Statistika!$F$119,Deník!$W583,""),"")</f>
        <v/>
      </c>
      <c r="GV583" s="233" t="str">
        <f>IF(Deník!$W583&lt;0,IF(Deník!$AC583=Statistika!$F$120,Deník!$W583,""),"")</f>
        <v/>
      </c>
      <c r="GW583" s="233" t="str">
        <f>IF(Deník!$W583&lt;0,IF(Deník!$AC583=Statistika!$F$121,Deník!$W583,""),"")</f>
        <v/>
      </c>
      <c r="GX583" s="233" t="str">
        <f>IF(Deník!$W583&lt;0,IF(Deník!$AC583=Statistika!$F$122,Deník!$W583,""),"")</f>
        <v/>
      </c>
      <c r="GY583" s="233" t="str">
        <f>IF(Deník!$W583&lt;0,IF(Deník!$AC583=Statistika!$F$123,Deník!$W583,""),"")</f>
        <v/>
      </c>
      <c r="GZ583" s="233" t="str">
        <f>IF(Deník!$W583&lt;0,IF(Deník!$AC583=Statistika!$F$124,Deník!$W583,""),"")</f>
        <v/>
      </c>
      <c r="HA583" s="233" t="str">
        <f>IF(Deník!$W583&lt;0,IF(Deník!$AC583=Statistika!$F$125,Deník!$W583,""),"")</f>
        <v/>
      </c>
      <c r="HC583" s="233" t="str">
        <f>IF(Deník!$W583&lt;0,IF(Deník!$AD583=Statistika!$F$133,Deník!$W583,""),"")</f>
        <v/>
      </c>
      <c r="HD583" s="233" t="str">
        <f>IF(Deník!$W583&lt;0,IF(Deník!$AD583=Statistika!$F$134,Deník!$W583,""),"")</f>
        <v/>
      </c>
      <c r="HE583" s="233" t="str">
        <f>IF(Deník!$W583&lt;0,IF(Deník!$AD583=Statistika!$F$135,Deník!$W583,""),"")</f>
        <v/>
      </c>
      <c r="HF583" s="233" t="str">
        <f>IF(Deník!$W583&lt;0,IF(Deník!$AD583=Statistika!$F$136,Deník!$W583,""),"")</f>
        <v/>
      </c>
      <c r="HG583" s="233" t="str">
        <f>IF(Deník!$W583&lt;0,IF(Deník!$AD583=Statistika!$F$137,Deník!$W583,""),"")</f>
        <v/>
      </c>
      <c r="ID583" s="8">
        <f>Tabulka4[[#This Row],[Sloupec3]]</f>
        <v>0</v>
      </c>
      <c r="IE583" s="17" t="str">
        <f>IF(AND([1]Deník!$C583&gt;='[1]Měsíční shrnutí'!$D$1,[1]Deník!$C583&lt;='[1]Měsíční shrnutí'!$F$1),[1]Deník!$X583,"")</f>
        <v/>
      </c>
    </row>
    <row r="584" spans="1:239">
      <c r="A584" s="8">
        <f>Deník!C585</f>
        <v>0</v>
      </c>
      <c r="B584" s="50" t="str">
        <f>Deník!R585</f>
        <v/>
      </c>
      <c r="C584" s="102" t="str">
        <f>IF(AND(Deník!R585&gt;1,Deník!R585&lt;&gt;""),1,"")</f>
        <v/>
      </c>
      <c r="D584" s="102" t="str">
        <f>IF(AND(Deník!R585&lt;=0,Deník!R585&lt;&gt;""),1,"")</f>
        <v/>
      </c>
      <c r="E584" s="103" t="str">
        <f>IF(AND(Deník!R585&gt;=0,Deník!R585&lt;=1),1,"")</f>
        <v/>
      </c>
      <c r="F584" s="79" t="str">
        <f>IF(Deník!R585&lt;&gt;"",Deník!R585+F583,"")</f>
        <v/>
      </c>
      <c r="G584" s="85"/>
      <c r="H584" s="54" t="str">
        <f>IF(MONTH(Deník!$C584)=H$2,IF(AND(Deník!$R584&gt;=0,Deník!$R584&lt;=1),"BE",Deník!$R584),"")</f>
        <v/>
      </c>
      <c r="I584" s="11" t="str">
        <f>IF(MONTH(Deník!$C584)=I$2,IF(AND(Deník!$R584&gt;=0,Deník!$R584&lt;=1),"BE",Deník!$R584),"")</f>
        <v/>
      </c>
      <c r="J584" s="11" t="str">
        <f>IF(MONTH(Deník!$C584)=J$2,IF(AND(Deník!$R584&gt;=0,Deník!$R584&lt;=1),"BE",Deník!$R584),"")</f>
        <v/>
      </c>
      <c r="K584" s="11" t="str">
        <f>IF(MONTH(Deník!$C584)=K$2,IF(AND(Deník!$R584&gt;=0,Deník!$R584&lt;=1),"BE",Deník!$R584),"")</f>
        <v/>
      </c>
      <c r="L584" s="11" t="str">
        <f>IF(MONTH(Deník!$C584)=L$2,IF(AND(Deník!$R584&gt;=0,Deník!$R584&lt;=1),"BE",Deník!$R584),"")</f>
        <v/>
      </c>
      <c r="M584" s="11" t="str">
        <f>IF(MONTH(Deník!$C584)=M$2,IF(AND(Deník!$R584&gt;=0,Deník!$R584&lt;=1),"BE",Deník!$R584),"")</f>
        <v/>
      </c>
      <c r="N584" s="11" t="str">
        <f>IF(MONTH(Deník!$C584)=N$2,IF(AND(Deník!$R584&gt;=0,Deník!$R584&lt;=1),"BE",Deník!$R584),"")</f>
        <v/>
      </c>
      <c r="O584" s="11" t="str">
        <f>IF(MONTH(Deník!$C584)=O$2,IF(AND(Deník!$R584&gt;=0,Deník!$R584&lt;=1),"BE",Deník!$R584),"")</f>
        <v/>
      </c>
      <c r="P584" s="11" t="str">
        <f>IF(MONTH(Deník!$C584)=P$2,IF(AND(Deník!$R584&gt;=0,Deník!$R584&lt;=1),"BE",Deník!$R584),"")</f>
        <v/>
      </c>
      <c r="Q584" s="11" t="str">
        <f>IF(MONTH(Deník!$C584)=Q$2,IF(AND(Deník!$R584&gt;=0,Deník!$R584&lt;=1),"BE",Deník!$R584),"")</f>
        <v/>
      </c>
      <c r="R584" s="11" t="str">
        <f>IF(MONTH(Deník!$C584)=R$2,IF(AND(Deník!$R584&gt;=0,Deník!$R584&lt;=1),"BE",Deník!$R584),"")</f>
        <v/>
      </c>
      <c r="S584" s="57" t="str">
        <f>IF(MONTH(Deník!$C584)=S$2,IF(AND(Deník!$R584&gt;=0,Deník!$R584&lt;=1),"BE",Deník!$R584),"")</f>
        <v/>
      </c>
      <c r="U584" s="12"/>
      <c r="V584" s="12"/>
      <c r="X584" s="600" t="str">
        <f>IF(Deník!$R584&lt;&gt;"",IF(Deník!$B584=Statistika!$F$63,IF(AND(Deník!$R584&gt;=0,Deník!$R584&lt;=1),"BE",Deník!$R584),""),"")</f>
        <v/>
      </c>
      <c r="Y584" s="13" t="str">
        <f>IF(Deník!$R584&lt;&gt;"",IF(Deník!$B584=Statistika!$F$64,IF(AND(Deník!$R584&gt;=0,Deník!$R584&lt;=1),"BE",Deník!$R584),""),"")</f>
        <v/>
      </c>
      <c r="Z584" s="13" t="str">
        <f>IF(Deník!$R584&lt;&gt;"",IF(Deník!$B584=Statistika!$F$65,IF(AND(Deník!$R584&gt;=0,Deník!$R584&lt;=1),"BE",Deník!$R584),""),"")</f>
        <v/>
      </c>
      <c r="AA584" s="13" t="str">
        <f>IF(Deník!$R584&lt;&gt;"",IF(Deník!$B584=Statistika!$F$66,IF(AND(Deník!$R584&gt;=0,Deník!$R584&lt;=1),"BE",Deník!$R584),""),"")</f>
        <v/>
      </c>
      <c r="AB584" s="13" t="str">
        <f>IF(Deník!$R584&lt;&gt;"",IF(Deník!$B584=Statistika!$F$67,IF(AND(Deník!$R584&gt;=0,Deník!$R584&lt;=1),"BE",Deník!$R584),""),"")</f>
        <v/>
      </c>
      <c r="AC584" s="13" t="str">
        <f>IF(Deník!$R584&lt;&gt;"",IF(Deník!$B584=Statistika!$F$68,IF(AND(Deník!$R584&gt;=0,Deník!$R584&lt;=1),"BE",Deník!$R584),""),"")</f>
        <v/>
      </c>
      <c r="AD584" s="13" t="str">
        <f>IF(Deník!$R584&lt;&gt;"",IF(Deník!$B584=Statistika!$F$69,IF(AND(Deník!$R584&gt;=0,Deník!$R584&lt;=1),"BE",Deník!$R584),""),"")</f>
        <v/>
      </c>
      <c r="AE584" s="601" t="str">
        <f>IF(Deník!$R584&lt;&gt;"",IF(Deník!$B584=Statistika!$F$70,IF(AND(Deník!$R584&gt;=0,Deník!$R584&lt;=1),"BE",Deník!$R584),""),"")</f>
        <v/>
      </c>
      <c r="AF584" s="90"/>
      <c r="AG584" s="63" t="str">
        <f>IF(Deník!$R584&lt;&gt;"",IF(Deník!$J584="L",IF(AND(Deník!$R584&gt;=0,Deník!$R584&lt;=1),"BE",Deník!$R584),""),"")</f>
        <v/>
      </c>
      <c r="AH584" s="13" t="str">
        <f>IF(Deník!$R584&lt;&gt;"",IF(Deník!$J584="S",IF(AND(Deník!$R584&gt;=0,Deník!$R584&lt;=1),"BE",Deník!$R584),""),"")</f>
        <v/>
      </c>
      <c r="AI584" s="95"/>
      <c r="AJ584" s="71" t="str">
        <f>IF(Deník!N585&lt;&gt;"",Deník!N585*-1,"")</f>
        <v/>
      </c>
      <c r="AK584" s="88"/>
      <c r="AL584" s="63" t="str">
        <f>IF(WEEKDAY(Deník!$C584,2)=1,IF(AND(Deník!$R584&gt;=0,Deník!$R584&lt;=1),"BE",Deník!$R584),"")</f>
        <v/>
      </c>
      <c r="AM584" s="13" t="str">
        <f>IF(WEEKDAY(Deník!$C584,2)=2,IF(AND(Deník!$R584&gt;=0,Deník!$R584&lt;=1),"BE",Deník!$R584),"")</f>
        <v/>
      </c>
      <c r="AN584" s="13" t="str">
        <f>IF(WEEKDAY(Deník!$C584,2)=3,IF(AND(Deník!$R584&gt;=0,Deník!$R584&lt;=1),"BE",Deník!$R584),"")</f>
        <v/>
      </c>
      <c r="AO584" s="13" t="str">
        <f>IF(WEEKDAY(Deník!$C584,2)=4,IF(AND(Deník!$R584&gt;=0,Deník!$R584&lt;=1),"BE",Deník!$R584),"")</f>
        <v/>
      </c>
      <c r="AP584" s="60" t="str">
        <f>IF(WEEKDAY(Deník!$C584,2)=5,IF(AND(Deník!$R584&gt;=0,Deník!$R584&lt;=1),"BE",Deník!$R584),"")</f>
        <v/>
      </c>
      <c r="AQ584" s="99"/>
      <c r="AR584" s="100">
        <f>Deník!D584</f>
        <v>0</v>
      </c>
      <c r="AS584" s="63" t="str">
        <f>IF(Deník!$D584&lt;&gt;"",IF(AND(Deník!$D584&gt;=AS$2,Deník!$D584&lt;=AS$3),IF(AND(Deník!$R584&gt;=0,Deník!$R584&lt;=1),"BE",Deník!$R584),""),"")</f>
        <v/>
      </c>
      <c r="AT584" s="63" t="str">
        <f>IF(Deník!$D584&lt;&gt;"",IF(AND(Deník!$D584&gt;=AT$2,Deník!$D584&lt;=AT$3),IF(AND(Deník!$R584&gt;=0,Deník!$R584&lt;=1),"BE",Deník!$R584),""),"")</f>
        <v/>
      </c>
      <c r="AU584" s="63" t="str">
        <f>IF(Deník!$D584&lt;&gt;"",IF(AND(Deník!$D584&gt;=AU$2,Deník!$D584&lt;=AU$3),IF(AND(Deník!$R584&gt;=0,Deník!$R584&lt;=1),"BE",Deník!$R584),""),"")</f>
        <v/>
      </c>
      <c r="AV584" s="63" t="str">
        <f>IF(Deník!$D584&lt;&gt;"",IF(AND(Deník!$D584&gt;=AV$2,Deník!$D584&lt;=AV$3),IF(AND(Deník!$R584&gt;=0,Deník!$R584&lt;=1),"BE",Deník!$R584),""),"")</f>
        <v/>
      </c>
      <c r="AW584" s="63" t="str">
        <f>IF(Deník!$D584&lt;&gt;"",IF(AND(Deník!$D584&gt;=AW$2,Deník!$D584&lt;=AW$3),IF(AND(Deník!$R584&gt;=0,Deník!$R584&lt;=1),"BE",Deník!$R584),""),"")</f>
        <v/>
      </c>
      <c r="AX584" s="63" t="str">
        <f>IF(Deník!$D584&lt;&gt;"",IF(AND(Deník!$D584&gt;=AX$2,Deník!$D584&lt;=AX$3),IF(AND(Deník!$R584&gt;=0,Deník!$R584&lt;=1),"BE",Deník!$R584),""),"")</f>
        <v/>
      </c>
      <c r="AY584" s="63" t="str">
        <f>IF(Deník!$D584&lt;&gt;"",IF(AND(Deník!$D584&gt;=AY$2,Deník!$D584&lt;=AY$3),IF(AND(Deník!$R584&gt;=0,Deník!$R584&lt;=1),"BE",Deník!$R584),""),"")</f>
        <v/>
      </c>
      <c r="AZ584" s="63" t="str">
        <f>IF(Deník!$D584&lt;&gt;"",IF(AND(Deník!$D584&gt;=AZ$2,Deník!$D584&lt;=AZ$3),IF(AND(Deník!$R584&gt;=0,Deník!$R584&lt;=1),"BE",Deník!$R584),""),"")</f>
        <v/>
      </c>
      <c r="BA584" s="63" t="str">
        <f>IF(Deník!$D584&lt;&gt;"",IF(AND(Deník!$D584&gt;=BA$2,Deník!$D584&lt;=BA$3),IF(AND(Deník!$R584&gt;=0,Deník!$R584&lt;=1),"BE",Deník!$R584),""),"")</f>
        <v/>
      </c>
      <c r="BB584" s="63" t="str">
        <f>IF(Deník!$D584&lt;&gt;"",IF(AND(Deník!$D584&gt;=BB$2,Deník!$D584&lt;=BB$3),IF(AND(Deník!$R584&gt;=0,Deník!$R584&lt;=1),"BE",Deník!$R584),""),"")</f>
        <v/>
      </c>
      <c r="BC584" s="71" t="str">
        <f>IF(Deník!$D584&lt;&gt;"",IF(AND(Deník!$D584&gt;=BC$2,Deník!$D584&lt;=BC$3),IF(AND(Deník!$R584&gt;=0,Deník!$R584&lt;=1),"BE",Deník!$R584),""),"")</f>
        <v/>
      </c>
      <c r="BD584" s="20" t="str">
        <f>IF(Deník!$J585="S",(Deník!$M585-Deník!$K585),IF(Deník!$J585="L",(Deník!$K585-Deník!$M585),""))</f>
        <v/>
      </c>
      <c r="BE584" s="20" t="str">
        <f>IF(Deník!$J585="S",(Deník!$K585-Deník!$O585),IF(Deník!$J585="L",(Deník!$O585-Deník!$K585),""))</f>
        <v/>
      </c>
      <c r="BF584" s="20" t="str">
        <f>IF(Deník!$J585="S",(Deník!$K585-Deník!$L585),IF(Deník!$J585="L",(Deník!$L585-Deník!$K585),""))</f>
        <v/>
      </c>
      <c r="BG584" s="20" t="str">
        <f>IF(Deník!$J585="S",(Deník!$K585-Deník!$S585),IF(Deník!$J585="L",(Deník!$S585-Deník!$K585),""))</f>
        <v/>
      </c>
      <c r="BH584" s="20" t="str">
        <f>IF(Deník!$J585="S",(Deník!$K585-Deník!$U585),IF(Deník!$J585="L",(Deník!$U585-Deník!$K585),""))</f>
        <v/>
      </c>
      <c r="BI584" s="20" t="str">
        <f>IF(Deník!$R584&gt;1,Deník!$R584,"")</f>
        <v/>
      </c>
      <c r="BJ584" s="20" t="str">
        <f>IF(Deník!$R584&lt;0,Deník!$R584,"")</f>
        <v/>
      </c>
      <c r="BK584" s="17"/>
      <c r="BM584" s="233" t="str">
        <f>IF(Deník!$R584&lt;&gt;"",IF(Deník!$Y584=Statistika!$F$78,IF(AND(Deník!$R584&gt;=0,Deník!$R584&lt;=1),"BE",Deník!$R584),""),"")</f>
        <v/>
      </c>
      <c r="BN584" s="233" t="str">
        <f>IF(Deník!$R584&lt;&gt;"",IF(Deník!$Y584=Statistika!$F$79,IF(AND(Deník!$R584&gt;=0,Deník!$R584&lt;=1),"BE",Deník!$R584),""),"")</f>
        <v/>
      </c>
      <c r="BO584" s="233" t="str">
        <f>IF(Deník!$R584&lt;&gt;"",IF(Deník!$Y584=Statistika!$F$80,IF(AND(Deník!$R584&gt;=0,Deník!$R584&lt;=1),"BE",Deník!$R584),""),"")</f>
        <v/>
      </c>
      <c r="BP584" s="233" t="str">
        <f>IF(Deník!$R584&lt;&gt;"",IF(Deník!$Y584=Statistika!$F$81,IF(AND(Deník!$R584&gt;=0,Deník!$R584&lt;=1),"BE",Deník!$R584),""),"")</f>
        <v/>
      </c>
      <c r="BQ584" s="233" t="str">
        <f>IF(Deník!$R584&lt;&gt;"",IF(Deník!$Y584=Statistika!$F$82,IF(AND(Deník!$R584&gt;=0,Deník!$R584&lt;=1),"BE",Deník!$R584),""),"")</f>
        <v/>
      </c>
      <c r="BR584" s="233" t="str">
        <f>IF(Deník!$R584&lt;&gt;"",IF(Deník!$Y584=Statistika!$F$83,IF(AND(Deník!$R584&gt;=0,Deník!$R584&lt;=1),"BE",Deník!$R584),""),"")</f>
        <v/>
      </c>
      <c r="BS584" s="233" t="str">
        <f>IF(Deník!$R584&lt;&gt;"",IF(Deník!$Y584=Statistika!$F$84,IF(AND(Deník!$R584&gt;=0,Deník!$R584&lt;=1),"BE",Deník!$R584),""),"")</f>
        <v/>
      </c>
      <c r="BT584" s="233" t="str">
        <f>IF(Deník!$R584&lt;&gt;"",IF(Deník!$Y584=Statistika!$F$85,IF(AND(Deník!$R584&gt;=0,Deník!$R584&lt;=1),"BE",Deník!$R584),""),"")</f>
        <v/>
      </c>
      <c r="BU584" s="233" t="str">
        <f>IF(Deník!$R584&lt;&gt;"",IF(Deník!$Y584=Statistika!$F$86,IF(AND(Deník!$R584&gt;=0,Deník!$R584&lt;=1),"BE",Deník!$R584),""),"")</f>
        <v/>
      </c>
      <c r="BV584" s="233" t="str">
        <f>IF(Deník!$R584&lt;&gt;"",IF(Deník!$Y584=Statistika!$F$87,IF(AND(Deník!$R584&gt;=0,Deník!$R584&lt;=1),"BE",Deník!$R584),""),"")</f>
        <v/>
      </c>
      <c r="BW584" s="233" t="str">
        <f>IF(Deník!$R584&lt;&gt;"",IF(Deník!$Y584=Statistika!$F$88,IF(AND(Deník!$R584&gt;=0,Deník!$R584&lt;=1),"BE",Deník!$R584),""),"")</f>
        <v/>
      </c>
      <c r="BX584" s="233" t="str">
        <f>IF(Deník!$R584&lt;&gt;"",IF(Deník!$Y584=Statistika!$F$89,IF(AND(Deník!$R584&gt;=0,Deník!$R584&lt;=1),"BE",Deník!$R584),""),"")</f>
        <v/>
      </c>
      <c r="BY584" s="233" t="str">
        <f>IF(Deník!$R584&lt;&gt;"",IF(Deník!$Y584=Statistika!$F$90,IF(AND(Deník!$R584&gt;=0,Deník!$R584&lt;=1),"BE",Deník!$R584),""),"")</f>
        <v/>
      </c>
      <c r="BZ584" s="233" t="str">
        <f>IF(Deník!$R584&lt;&gt;"",IF(Deník!$Y584=Statistika!$F$91,IF(AND(Deník!$R584&gt;=0,Deník!$R584&lt;=1),"BE",Deník!$R584),""),"")</f>
        <v/>
      </c>
      <c r="CA584" s="233"/>
      <c r="CB584" s="233" t="str">
        <f>IF(Deník!$R584&lt;&gt;"",IF(Deník!$AB584="SL",IF(AND(Deník!$R584&gt;=0,Deník!$R584&lt;=1),"BE",Deník!$R584),""),"")</f>
        <v/>
      </c>
      <c r="CC584" s="233" t="str">
        <f>IF(Deník!$R584&lt;&gt;"",IF(Deník!$AB584="BE10",IF(AND(Deník!$R584&gt;=0,Deník!$R584&lt;=1),"BE",Deník!$R584),""),"")</f>
        <v/>
      </c>
      <c r="CD584" s="233" t="str">
        <f>IF(Deník!$R584&lt;&gt;"",IF(Deník!$AB584="BE15",IF(AND(Deník!$R584&gt;=0,Deník!$R584&lt;=1),"BE",Deník!$R584),""),"")</f>
        <v/>
      </c>
      <c r="CE584" s="233" t="str">
        <f>IF(Deník!$R584&lt;&gt;"",IF(Deník!$AB584="BE20",IF(AND(Deník!$R584&gt;=0,Deník!$R584&lt;=1),"BE",Deník!$R584),""),"")</f>
        <v/>
      </c>
      <c r="CF584" s="233" t="str">
        <f>IF(Deník!$R584&lt;&gt;"",IF(Deník!$AB584="TP1",IF(AND(Deník!$R584&gt;=0,Deník!$R584&lt;=1),"BE",Deník!$R584),""),"")</f>
        <v/>
      </c>
      <c r="CG584" s="233" t="str">
        <f>IF(Deník!$R584&lt;&gt;"",IF(Deník!$AB584="TP2",IF(AND(Deník!$R584&gt;=0,Deník!$R584&lt;=1),"BE",Deník!$R584),""),"")</f>
        <v/>
      </c>
      <c r="CH584" s="233" t="str">
        <f>IF(Deník!$R584&lt;&gt;"",IF(Deník!$AB584="TP3",IF(AND(Deník!$R584&gt;=0,Deník!$R584&lt;=1),"BE",Deník!$R584),""),"")</f>
        <v/>
      </c>
      <c r="CI584" s="233" t="str">
        <f>IF(Deník!$R584&lt;&gt;"",IF(Deník!$AB584="Trailing SL",IF(AND(Deník!$R584&gt;=0,Deník!$R584&lt;=1),"BE",Deník!$R584),""),"")</f>
        <v/>
      </c>
      <c r="CJ584" s="233" t="str">
        <f>IF(Deník!$R584&lt;&gt;"",IF(Deník!$AB584="Manual",IF(AND(Deník!$R584&gt;=0,Deník!$R584&lt;=1),"BE",Deník!$R584),""),"")</f>
        <v/>
      </c>
      <c r="CK584" s="233"/>
      <c r="CL584" s="233" t="str">
        <f>IF(Deník!$R584&lt;0,IF(Deník!$AC584=Statistika!$F$117,Deník!$R584,""),"")</f>
        <v/>
      </c>
      <c r="CM584" s="233" t="str">
        <f>IF(Deník!$R584&lt;0,IF(Deník!$AC584=Statistika!$F$118,Deník!$R584,""),"")</f>
        <v/>
      </c>
      <c r="CN584" s="233" t="str">
        <f>IF(Deník!$R584&lt;0,IF(Deník!$AC584=Statistika!$F$119,Deník!$R584,""),"")</f>
        <v/>
      </c>
      <c r="CO584" s="233" t="str">
        <f>IF(Deník!$R584&lt;0,IF(Deník!$AC584=Statistika!$F$120,Deník!$R584,""),"")</f>
        <v/>
      </c>
      <c r="CP584" s="233" t="str">
        <f>IF(Deník!$R584&lt;0,IF(Deník!$AC584=Statistika!$F$121,Deník!$R584,""),"")</f>
        <v/>
      </c>
      <c r="CQ584" s="233" t="str">
        <f>IF(Deník!$R584&lt;0,IF(Deník!$AC584=Statistika!$F$122,Deník!$R584,""),"")</f>
        <v/>
      </c>
      <c r="CR584" s="233" t="str">
        <f>IF(Deník!$R584&lt;0,IF(Deník!$AC584=Statistika!$F$123,Deník!$R584,""),"")</f>
        <v/>
      </c>
      <c r="CS584" s="233" t="str">
        <f>IF(Deník!$R584&lt;0,IF(Deník!$AC584=Statistika!$F$124,Deník!$R584,""),"")</f>
        <v/>
      </c>
      <c r="CT584" s="233" t="str">
        <f>IF(Deník!$R584&lt;0,IF(Deník!$AC584=Statistika!$F$125,Deník!$R584,""),"")</f>
        <v/>
      </c>
      <c r="CU584" s="233"/>
      <c r="CV584" s="233" t="str">
        <f>IF(Deník!$R584&lt;0,IF(Deník!$AD584=$CV$2,Deník!$R584,""),"")</f>
        <v/>
      </c>
      <c r="CW584" s="233" t="str">
        <f>IF(Deník!$R584&lt;0,IF(Deník!$AD584=$CW$2,Deník!$R584,""),"")</f>
        <v/>
      </c>
      <c r="CX584" s="233" t="str">
        <f>IF(Deník!$R584&lt;0,IF(Deník!$AD584=$CX$2,Deník!$R584,""),"")</f>
        <v/>
      </c>
      <c r="CY584" s="233" t="str">
        <f>IF(Deník!$R584&lt;0,IF(Deník!$AD584=$CY$2,Deník!$R584,""),"")</f>
        <v/>
      </c>
      <c r="CZ584" s="233" t="str">
        <f>IF(Deník!$R584&lt;0,IF(Deník!$AD584=$CZ$2,Deník!$R584,""),"")</f>
        <v/>
      </c>
      <c r="DL584" s="221">
        <f t="shared" si="24"/>
        <v>93847.029999999984</v>
      </c>
      <c r="DM584" s="220">
        <f t="shared" si="23"/>
        <v>-6.1529700000000132E-2</v>
      </c>
      <c r="DO584" s="50">
        <f>Deník!W585</f>
        <v>0</v>
      </c>
      <c r="DP584" s="102" t="str">
        <f>IF(AND(Deník!W585&gt;0),1,"")</f>
        <v/>
      </c>
      <c r="DQ584" s="102">
        <f>IF(AND(Deník!W585&lt;=0),1,"")</f>
        <v>1</v>
      </c>
      <c r="DR584" s="227"/>
      <c r="DS584" s="228"/>
      <c r="DT584" s="85"/>
      <c r="DU584" s="54">
        <f>IF(MONTH(Deník!$C584)=DU$2,Deník!$W584,"")</f>
        <v>0</v>
      </c>
      <c r="DV584" s="222" t="str">
        <f>IF(MONTH(Deník!$C584)=DV$2,Deník!$W584,"")</f>
        <v/>
      </c>
      <c r="DW584" s="222" t="str">
        <f>IF(MONTH(Deník!$C584)=DW$2,Deník!$W584,"")</f>
        <v/>
      </c>
      <c r="DX584" s="222" t="str">
        <f>IF(MONTH(Deník!$C584)=DX$2,Deník!$W584,"")</f>
        <v/>
      </c>
      <c r="DY584" s="222" t="str">
        <f>IF(MONTH(Deník!$C584)=DY$2,Deník!$W584,"")</f>
        <v/>
      </c>
      <c r="DZ584" s="222" t="str">
        <f>IF(MONTH(Deník!$C584)=DZ$2,Deník!$W584,"")</f>
        <v/>
      </c>
      <c r="EA584" s="222" t="str">
        <f>IF(MONTH(Deník!$C584)=EA$2,Deník!$W584,"")</f>
        <v/>
      </c>
      <c r="EB584" s="222" t="str">
        <f>IF(MONTH(Deník!$C584)=EB$2,Deník!$W584,"")</f>
        <v/>
      </c>
      <c r="EC584" s="222" t="str">
        <f>IF(MONTH(Deník!$C584)=EC$2,Deník!$W584,"")</f>
        <v/>
      </c>
      <c r="ED584" s="222" t="str">
        <f>IF(MONTH(Deník!$C584)=ED$2,Deník!$W584,"")</f>
        <v/>
      </c>
      <c r="EE584" s="222" t="str">
        <f>IF(MONTH(Deník!$C584)=EE$2,Deník!$W584,"")</f>
        <v/>
      </c>
      <c r="EF584" s="222" t="str">
        <f>IF(MONTH(Deník!$C584)=EF$2,Deník!$W584,"")</f>
        <v/>
      </c>
      <c r="EI584" s="600" t="str">
        <f>IF(Deník!$W584&lt;&gt;"",IF(Deník!$B584=Statistika!$F$63,Deník!$W584,""),"")</f>
        <v/>
      </c>
      <c r="EJ584" s="13" t="str">
        <f>IF(Deník!$W584&lt;&gt;"",IF(Deník!$B584=Statistika!$F$64,Deník!$W584,""),"")</f>
        <v/>
      </c>
      <c r="EK584" s="13" t="str">
        <f>IF(Deník!$W584&lt;&gt;"",IF(Deník!$B584=Statistika!$F$65,Deník!$W584,""),"")</f>
        <v/>
      </c>
      <c r="EL584" s="13" t="str">
        <f>IF(Deník!$W584&lt;&gt;"",IF(Deník!$B584=Statistika!$F$66,Deník!$W584,""),"")</f>
        <v/>
      </c>
      <c r="EM584" s="13" t="str">
        <f>IF(Deník!$W584&lt;&gt;"",IF(Deník!$B584=Statistika!$F$67,Deník!$W584,""),"")</f>
        <v/>
      </c>
      <c r="EN584" s="13" t="str">
        <f>IF(Deník!$W584&lt;&gt;"",IF(Deník!$B584=Statistika!$F$68,Deník!$W584,""),"")</f>
        <v/>
      </c>
      <c r="EO584" s="13" t="str">
        <f>IF(Deník!$W584&lt;&gt;"",IF(Deník!$B584=Statistika!$F$69,Deník!$W584,""),"")</f>
        <v/>
      </c>
      <c r="EP584" s="601" t="str">
        <f>IF(Deník!$W584&lt;&gt;"",IF(Deník!$B584=Statistika!$F$70,Deník!$W584,""),"")</f>
        <v/>
      </c>
      <c r="EQ584" s="90"/>
      <c r="ER584" s="63" t="str">
        <f>IF(Deník!$W584&lt;&gt;"",IF(Deník!$J584="L",Deník!$W584,""),"")</f>
        <v/>
      </c>
      <c r="ES584" s="13" t="str">
        <f>IF(Deník!$W584&lt;&gt;"",IF(Deník!$J584="S",Deník!$W584,""),"")</f>
        <v/>
      </c>
      <c r="ET584" s="95"/>
      <c r="EU584" s="88"/>
      <c r="EV584" s="63" t="str">
        <f>IF(WEEKDAY(Deník!$C584,2)=1,Deník!$W584,"")</f>
        <v/>
      </c>
      <c r="EW584" s="13" t="str">
        <f>IF(WEEKDAY(Deník!$C584,2)=2,Deník!$W584,"")</f>
        <v/>
      </c>
      <c r="EX584" s="13" t="str">
        <f>IF(WEEKDAY(Deník!$C584,2)=3,Deník!$W584,"")</f>
        <v/>
      </c>
      <c r="EY584" s="13" t="str">
        <f>IF(WEEKDAY(Deník!$C584,2)=4,Deník!$W584,"")</f>
        <v/>
      </c>
      <c r="EZ584" s="60" t="str">
        <f>IF(WEEKDAY(Deník!$C584,2)=5,Deník!$W584,"")</f>
        <v/>
      </c>
      <c r="FA584" s="99"/>
      <c r="FB584" s="100">
        <f>Deník!D584</f>
        <v>0</v>
      </c>
      <c r="FC584" s="63">
        <f>IF($FB584&lt;&gt;"",IF(AND($FB584&gt;=FC$2,$FB584&lt;=FC$3),Deník!$W584,""))</f>
        <v>0</v>
      </c>
      <c r="FD584" s="63" t="str">
        <f>IF($FB584&lt;&gt;"",IF(AND($FB584&gt;=FD$2,$FB584&lt;=FD$3),Deník!$W584,""))</f>
        <v/>
      </c>
      <c r="FE584" s="63" t="str">
        <f>IF($FB584&lt;&gt;"",IF(AND($FB584&gt;=FE$2,$FB584&lt;=FE$3),Deník!$W584,""))</f>
        <v/>
      </c>
      <c r="FF584" s="63" t="str">
        <f>IF($FB584&lt;&gt;"",IF(AND($FB584&gt;=FF$2,$FB584&lt;=FF$3),Deník!$W584,""))</f>
        <v/>
      </c>
      <c r="FG584" s="63" t="str">
        <f>IF($FB584&lt;&gt;"",IF(AND($FB584&gt;=FG$2,$FB584&lt;=FG$3),Deník!$W584,""))</f>
        <v/>
      </c>
      <c r="FH584" s="63" t="str">
        <f>IF($FB584&lt;&gt;"",IF(AND($FB584&gt;=FH$2,$FB584&lt;=FH$3),Deník!$W584,""))</f>
        <v/>
      </c>
      <c r="FI584" s="63" t="str">
        <f>IF($FB584&lt;&gt;"",IF(AND($FB584&gt;=FI$2,$FB584&lt;=FI$3),Deník!$W584,""))</f>
        <v/>
      </c>
      <c r="FJ584" s="63" t="str">
        <f>IF($FB584&lt;&gt;"",IF(AND($FB584&gt;=FJ$2,$FB584&lt;=FJ$3),Deník!$W584,""))</f>
        <v/>
      </c>
      <c r="FK584" s="63" t="str">
        <f>IF($FB584&lt;&gt;"",IF(AND($FB584&gt;=FK$2,$FB584&lt;=FK$3),Deník!$W584,""))</f>
        <v/>
      </c>
      <c r="FL584" s="63" t="str">
        <f>IF($FB584&lt;&gt;"",IF(AND($FB584&gt;=FL$2,$FB584&lt;=FL$3),Deník!$W584,""))</f>
        <v/>
      </c>
      <c r="FM584" s="63" t="str">
        <f>IF($FB584&lt;&gt;"",IF(AND($FB584&gt;=FM$2,$FB584&lt;=FM$3),Deník!$W584,""))</f>
        <v/>
      </c>
      <c r="FN584" s="13"/>
      <c r="FO584" s="20" t="str">
        <f>IF(Deník!$W584&gt;1,Deník!$W584,"")</f>
        <v/>
      </c>
      <c r="FP584" s="20" t="str">
        <f>IF(Deník!$W584&lt;0,Deník!$W584,"")</f>
        <v/>
      </c>
      <c r="FQ584" s="17"/>
      <c r="FS584" s="233"/>
      <c r="FT584" s="233" t="str">
        <f>IF(Deník!$W584&lt;&gt;"",IF(Deník!$Y584=Statistika!$F$78,Deník!$W584,""),"")</f>
        <v/>
      </c>
      <c r="FU584" s="233" t="str">
        <f>IF(Deník!$W584&lt;&gt;"",IF(Deník!$Y584=Statistika!$F$79,Deník!$W584,""),"")</f>
        <v/>
      </c>
      <c r="FV584" s="233" t="str">
        <f>IF(Deník!$W584&lt;&gt;"",IF(Deník!$Y584=Statistika!$F$80,Deník!$W584,""),"")</f>
        <v/>
      </c>
      <c r="FW584" s="233" t="str">
        <f>IF(Deník!$W584&lt;&gt;"",IF(Deník!$Y584=Statistika!$F$81,Deník!$W584,""),"")</f>
        <v/>
      </c>
      <c r="FX584" s="233" t="str">
        <f>IF(Deník!$W584&lt;&gt;"",IF(Deník!$Y584=Statistika!$F$82,Deník!$W584,""),"")</f>
        <v/>
      </c>
      <c r="FY584" s="233" t="str">
        <f>IF(Deník!$W584&lt;&gt;"",IF(Deník!$Y584=Statistika!$F$83,Deník!$W584,""),"")</f>
        <v/>
      </c>
      <c r="FZ584" s="233" t="str">
        <f>IF(Deník!$W584&lt;&gt;"",IF(Deník!$Y584=Statistika!$F$84,Deník!$W584,""),"")</f>
        <v/>
      </c>
      <c r="GA584" s="233" t="str">
        <f>IF(Deník!$W584&lt;&gt;"",IF(Deník!$Y584=Statistika!$F$85,Deník!$W584,""),"")</f>
        <v/>
      </c>
      <c r="GB584" s="233" t="str">
        <f>IF(Deník!$W584&lt;&gt;"",IF(Deník!$Y584=Statistika!$F$86,Deník!$W584,""),"")</f>
        <v/>
      </c>
      <c r="GC584" s="233" t="str">
        <f>IF(Deník!$W584&lt;&gt;"",IF(Deník!$Y584=Statistika!$F$87,Deník!$W584,""),"")</f>
        <v/>
      </c>
      <c r="GD584" s="233" t="str">
        <f>IF(Deník!$W584&lt;&gt;"",IF(Deník!$Y584=Statistika!$F$88,Deník!$W584,""),"")</f>
        <v/>
      </c>
      <c r="GE584" s="233" t="str">
        <f>IF(Deník!$W584&lt;&gt;"",IF(Deník!$Y584=Statistika!$F$89,Deník!$W584,""),"")</f>
        <v/>
      </c>
      <c r="GF584" s="233" t="str">
        <f>IF(Deník!$W584&lt;&gt;"",IF(Deník!$Y584=Statistika!$F$90,Deník!$W584,""),"")</f>
        <v/>
      </c>
      <c r="GG584" s="233" t="str">
        <f>IF(Deník!$W584&lt;&gt;"",IF(Deník!$Y584=Statistika!$F$91,Deník!$W584,""),"")</f>
        <v/>
      </c>
      <c r="GH584" s="233"/>
      <c r="GI584" s="233" t="str">
        <f>IF(Deník!$W584&lt;&gt;"",IF(Deník!$AB584=Statistika!$L$100,Deník!$W584,""),"")</f>
        <v/>
      </c>
      <c r="GJ584" s="233" t="str">
        <f>IF(Deník!$W584&lt;&gt;"",IF(Deník!$AB584=Statistika!$L$101,Deník!$W584,""),"")</f>
        <v/>
      </c>
      <c r="GK584" s="233" t="str">
        <f>IF(Deník!$W584&lt;&gt;"",IF(Deník!$AB584=Statistika!$L$102,Deník!$W584,""),"")</f>
        <v/>
      </c>
      <c r="GL584" s="233" t="str">
        <f>IF(Deník!$W584&lt;&gt;"",IF(Deník!$AB584=Statistika!$L$103,Deník!$W584,""),"")</f>
        <v/>
      </c>
      <c r="GM584" s="233" t="str">
        <f>IF(Deník!$W584&lt;&gt;"",IF(Deník!$AB584=Statistika!$L$104,Deník!$W584,""),"")</f>
        <v/>
      </c>
      <c r="GN584" s="233" t="str">
        <f>IF(Deník!$W584&lt;&gt;"",IF(Deník!$AB584=Statistika!$L$105,Deník!$W584,""),"")</f>
        <v/>
      </c>
      <c r="GO584" s="233" t="str">
        <f>IF(Deník!$W584&lt;&gt;"",IF(Deník!$AB584=Statistika!$L$106,Deník!$W584,""),"")</f>
        <v/>
      </c>
      <c r="GP584" s="233" t="str">
        <f>IF(Deník!$W584&lt;&gt;"",IF(Deník!$AB584=Statistika!$L$107,Deník!$W584,""),"")</f>
        <v/>
      </c>
      <c r="GQ584" s="233" t="str">
        <f>IF(Deník!$W584&lt;&gt;"",IF(Deník!$AB584=Statistika!$L$108,Deník!$W584,""),"")</f>
        <v/>
      </c>
      <c r="GS584" s="233" t="str">
        <f>IF(Deník!$W584&lt;0,IF(Deník!$AC584=Statistika!$F$117,Deník!$W584,""),"")</f>
        <v/>
      </c>
      <c r="GT584" s="233" t="str">
        <f>IF(Deník!$W584&lt;0,IF(Deník!$AC584=Statistika!$F$118,Deník!$W584,""),"")</f>
        <v/>
      </c>
      <c r="GU584" s="233" t="str">
        <f>IF(Deník!$W584&lt;0,IF(Deník!$AC584=Statistika!$F$119,Deník!$W584,""),"")</f>
        <v/>
      </c>
      <c r="GV584" s="233" t="str">
        <f>IF(Deník!$W584&lt;0,IF(Deník!$AC584=Statistika!$F$120,Deník!$W584,""),"")</f>
        <v/>
      </c>
      <c r="GW584" s="233" t="str">
        <f>IF(Deník!$W584&lt;0,IF(Deník!$AC584=Statistika!$F$121,Deník!$W584,""),"")</f>
        <v/>
      </c>
      <c r="GX584" s="233" t="str">
        <f>IF(Deník!$W584&lt;0,IF(Deník!$AC584=Statistika!$F$122,Deník!$W584,""),"")</f>
        <v/>
      </c>
      <c r="GY584" s="233" t="str">
        <f>IF(Deník!$W584&lt;0,IF(Deník!$AC584=Statistika!$F$123,Deník!$W584,""),"")</f>
        <v/>
      </c>
      <c r="GZ584" s="233" t="str">
        <f>IF(Deník!$W584&lt;0,IF(Deník!$AC584=Statistika!$F$124,Deník!$W584,""),"")</f>
        <v/>
      </c>
      <c r="HA584" s="233" t="str">
        <f>IF(Deník!$W584&lt;0,IF(Deník!$AC584=Statistika!$F$125,Deník!$W584,""),"")</f>
        <v/>
      </c>
      <c r="HC584" s="233" t="str">
        <f>IF(Deník!$W584&lt;0,IF(Deník!$AD584=Statistika!$F$133,Deník!$W584,""),"")</f>
        <v/>
      </c>
      <c r="HD584" s="233" t="str">
        <f>IF(Deník!$W584&lt;0,IF(Deník!$AD584=Statistika!$F$134,Deník!$W584,""),"")</f>
        <v/>
      </c>
      <c r="HE584" s="233" t="str">
        <f>IF(Deník!$W584&lt;0,IF(Deník!$AD584=Statistika!$F$135,Deník!$W584,""),"")</f>
        <v/>
      </c>
      <c r="HF584" s="233" t="str">
        <f>IF(Deník!$W584&lt;0,IF(Deník!$AD584=Statistika!$F$136,Deník!$W584,""),"")</f>
        <v/>
      </c>
      <c r="HG584" s="233" t="str">
        <f>IF(Deník!$W584&lt;0,IF(Deník!$AD584=Statistika!$F$137,Deník!$W584,""),"")</f>
        <v/>
      </c>
      <c r="ID584" s="8">
        <f>Tabulka4[[#This Row],[Sloupec3]]</f>
        <v>0</v>
      </c>
      <c r="IE584" s="17" t="str">
        <f>IF(AND([1]Deník!$C584&gt;='[1]Měsíční shrnutí'!$D$1,[1]Deník!$C584&lt;='[1]Měsíční shrnutí'!$F$1),[1]Deník!$X584,"")</f>
        <v/>
      </c>
    </row>
    <row r="585" spans="1:239">
      <c r="A585" s="8">
        <f>Deník!C586</f>
        <v>0</v>
      </c>
      <c r="B585" s="50" t="str">
        <f>Deník!R586</f>
        <v/>
      </c>
      <c r="C585" s="102" t="str">
        <f>IF(AND(Deník!R586&gt;1,Deník!R586&lt;&gt;""),1,"")</f>
        <v/>
      </c>
      <c r="D585" s="102" t="str">
        <f>IF(AND(Deník!R586&lt;=0,Deník!R586&lt;&gt;""),1,"")</f>
        <v/>
      </c>
      <c r="E585" s="103" t="str">
        <f>IF(AND(Deník!R586&gt;=0,Deník!R586&lt;=1),1,"")</f>
        <v/>
      </c>
      <c r="F585" s="79" t="str">
        <f>IF(Deník!R586&lt;&gt;"",Deník!R586+F584,"")</f>
        <v/>
      </c>
      <c r="G585" s="85"/>
      <c r="H585" s="54" t="str">
        <f>IF(MONTH(Deník!$C585)=H$2,IF(AND(Deník!$R585&gt;=0,Deník!$R585&lt;=1),"BE",Deník!$R585),"")</f>
        <v/>
      </c>
      <c r="I585" s="11" t="str">
        <f>IF(MONTH(Deník!$C585)=I$2,IF(AND(Deník!$R585&gt;=0,Deník!$R585&lt;=1),"BE",Deník!$R585),"")</f>
        <v/>
      </c>
      <c r="J585" s="11" t="str">
        <f>IF(MONTH(Deník!$C585)=J$2,IF(AND(Deník!$R585&gt;=0,Deník!$R585&lt;=1),"BE",Deník!$R585),"")</f>
        <v/>
      </c>
      <c r="K585" s="11" t="str">
        <f>IF(MONTH(Deník!$C585)=K$2,IF(AND(Deník!$R585&gt;=0,Deník!$R585&lt;=1),"BE",Deník!$R585),"")</f>
        <v/>
      </c>
      <c r="L585" s="11" t="str">
        <f>IF(MONTH(Deník!$C585)=L$2,IF(AND(Deník!$R585&gt;=0,Deník!$R585&lt;=1),"BE",Deník!$R585),"")</f>
        <v/>
      </c>
      <c r="M585" s="11" t="str">
        <f>IF(MONTH(Deník!$C585)=M$2,IF(AND(Deník!$R585&gt;=0,Deník!$R585&lt;=1),"BE",Deník!$R585),"")</f>
        <v/>
      </c>
      <c r="N585" s="11" t="str">
        <f>IF(MONTH(Deník!$C585)=N$2,IF(AND(Deník!$R585&gt;=0,Deník!$R585&lt;=1),"BE",Deník!$R585),"")</f>
        <v/>
      </c>
      <c r="O585" s="11" t="str">
        <f>IF(MONTH(Deník!$C585)=O$2,IF(AND(Deník!$R585&gt;=0,Deník!$R585&lt;=1),"BE",Deník!$R585),"")</f>
        <v/>
      </c>
      <c r="P585" s="11" t="str">
        <f>IF(MONTH(Deník!$C585)=P$2,IF(AND(Deník!$R585&gt;=0,Deník!$R585&lt;=1),"BE",Deník!$R585),"")</f>
        <v/>
      </c>
      <c r="Q585" s="11" t="str">
        <f>IF(MONTH(Deník!$C585)=Q$2,IF(AND(Deník!$R585&gt;=0,Deník!$R585&lt;=1),"BE",Deník!$R585),"")</f>
        <v/>
      </c>
      <c r="R585" s="11" t="str">
        <f>IF(MONTH(Deník!$C585)=R$2,IF(AND(Deník!$R585&gt;=0,Deník!$R585&lt;=1),"BE",Deník!$R585),"")</f>
        <v/>
      </c>
      <c r="S585" s="57" t="str">
        <f>IF(MONTH(Deník!$C585)=S$2,IF(AND(Deník!$R585&gt;=0,Deník!$R585&lt;=1),"BE",Deník!$R585),"")</f>
        <v/>
      </c>
      <c r="U585" s="12"/>
      <c r="V585" s="12"/>
      <c r="X585" s="600" t="str">
        <f>IF(Deník!$R585&lt;&gt;"",IF(Deník!$B585=Statistika!$F$63,IF(AND(Deník!$R585&gt;=0,Deník!$R585&lt;=1),"BE",Deník!$R585),""),"")</f>
        <v/>
      </c>
      <c r="Y585" s="13" t="str">
        <f>IF(Deník!$R585&lt;&gt;"",IF(Deník!$B585=Statistika!$F$64,IF(AND(Deník!$R585&gt;=0,Deník!$R585&lt;=1),"BE",Deník!$R585),""),"")</f>
        <v/>
      </c>
      <c r="Z585" s="13" t="str">
        <f>IF(Deník!$R585&lt;&gt;"",IF(Deník!$B585=Statistika!$F$65,IF(AND(Deník!$R585&gt;=0,Deník!$R585&lt;=1),"BE",Deník!$R585),""),"")</f>
        <v/>
      </c>
      <c r="AA585" s="13" t="str">
        <f>IF(Deník!$R585&lt;&gt;"",IF(Deník!$B585=Statistika!$F$66,IF(AND(Deník!$R585&gt;=0,Deník!$R585&lt;=1),"BE",Deník!$R585),""),"")</f>
        <v/>
      </c>
      <c r="AB585" s="13" t="str">
        <f>IF(Deník!$R585&lt;&gt;"",IF(Deník!$B585=Statistika!$F$67,IF(AND(Deník!$R585&gt;=0,Deník!$R585&lt;=1),"BE",Deník!$R585),""),"")</f>
        <v/>
      </c>
      <c r="AC585" s="13" t="str">
        <f>IF(Deník!$R585&lt;&gt;"",IF(Deník!$B585=Statistika!$F$68,IF(AND(Deník!$R585&gt;=0,Deník!$R585&lt;=1),"BE",Deník!$R585),""),"")</f>
        <v/>
      </c>
      <c r="AD585" s="13" t="str">
        <f>IF(Deník!$R585&lt;&gt;"",IF(Deník!$B585=Statistika!$F$69,IF(AND(Deník!$R585&gt;=0,Deník!$R585&lt;=1),"BE",Deník!$R585),""),"")</f>
        <v/>
      </c>
      <c r="AE585" s="601" t="str">
        <f>IF(Deník!$R585&lt;&gt;"",IF(Deník!$B585=Statistika!$F$70,IF(AND(Deník!$R585&gt;=0,Deník!$R585&lt;=1),"BE",Deník!$R585),""),"")</f>
        <v/>
      </c>
      <c r="AF585" s="90"/>
      <c r="AG585" s="63" t="str">
        <f>IF(Deník!$R585&lt;&gt;"",IF(Deník!$J585="L",IF(AND(Deník!$R585&gt;=0,Deník!$R585&lt;=1),"BE",Deník!$R585),""),"")</f>
        <v/>
      </c>
      <c r="AH585" s="13" t="str">
        <f>IF(Deník!$R585&lt;&gt;"",IF(Deník!$J585="S",IF(AND(Deník!$R585&gt;=0,Deník!$R585&lt;=1),"BE",Deník!$R585),""),"")</f>
        <v/>
      </c>
      <c r="AI585" s="95"/>
      <c r="AJ585" s="71" t="str">
        <f>IF(Deník!N586&lt;&gt;"",Deník!N586*-1,"")</f>
        <v/>
      </c>
      <c r="AK585" s="88"/>
      <c r="AL585" s="63" t="str">
        <f>IF(WEEKDAY(Deník!$C585,2)=1,IF(AND(Deník!$R585&gt;=0,Deník!$R585&lt;=1),"BE",Deník!$R585),"")</f>
        <v/>
      </c>
      <c r="AM585" s="13" t="str">
        <f>IF(WEEKDAY(Deník!$C585,2)=2,IF(AND(Deník!$R585&gt;=0,Deník!$R585&lt;=1),"BE",Deník!$R585),"")</f>
        <v/>
      </c>
      <c r="AN585" s="13" t="str">
        <f>IF(WEEKDAY(Deník!$C585,2)=3,IF(AND(Deník!$R585&gt;=0,Deník!$R585&lt;=1),"BE",Deník!$R585),"")</f>
        <v/>
      </c>
      <c r="AO585" s="13" t="str">
        <f>IF(WEEKDAY(Deník!$C585,2)=4,IF(AND(Deník!$R585&gt;=0,Deník!$R585&lt;=1),"BE",Deník!$R585),"")</f>
        <v/>
      </c>
      <c r="AP585" s="60" t="str">
        <f>IF(WEEKDAY(Deník!$C585,2)=5,IF(AND(Deník!$R585&gt;=0,Deník!$R585&lt;=1),"BE",Deník!$R585),"")</f>
        <v/>
      </c>
      <c r="AQ585" s="99"/>
      <c r="AR585" s="100">
        <f>Deník!D585</f>
        <v>0</v>
      </c>
      <c r="AS585" s="63" t="str">
        <f>IF(Deník!$D585&lt;&gt;"",IF(AND(Deník!$D585&gt;=AS$2,Deník!$D585&lt;=AS$3),IF(AND(Deník!$R585&gt;=0,Deník!$R585&lt;=1),"BE",Deník!$R585),""),"")</f>
        <v/>
      </c>
      <c r="AT585" s="63" t="str">
        <f>IF(Deník!$D585&lt;&gt;"",IF(AND(Deník!$D585&gt;=AT$2,Deník!$D585&lt;=AT$3),IF(AND(Deník!$R585&gt;=0,Deník!$R585&lt;=1),"BE",Deník!$R585),""),"")</f>
        <v/>
      </c>
      <c r="AU585" s="63" t="str">
        <f>IF(Deník!$D585&lt;&gt;"",IF(AND(Deník!$D585&gt;=AU$2,Deník!$D585&lt;=AU$3),IF(AND(Deník!$R585&gt;=0,Deník!$R585&lt;=1),"BE",Deník!$R585),""),"")</f>
        <v/>
      </c>
      <c r="AV585" s="63" t="str">
        <f>IF(Deník!$D585&lt;&gt;"",IF(AND(Deník!$D585&gt;=AV$2,Deník!$D585&lt;=AV$3),IF(AND(Deník!$R585&gt;=0,Deník!$R585&lt;=1),"BE",Deník!$R585),""),"")</f>
        <v/>
      </c>
      <c r="AW585" s="63" t="str">
        <f>IF(Deník!$D585&lt;&gt;"",IF(AND(Deník!$D585&gt;=AW$2,Deník!$D585&lt;=AW$3),IF(AND(Deník!$R585&gt;=0,Deník!$R585&lt;=1),"BE",Deník!$R585),""),"")</f>
        <v/>
      </c>
      <c r="AX585" s="63" t="str">
        <f>IF(Deník!$D585&lt;&gt;"",IF(AND(Deník!$D585&gt;=AX$2,Deník!$D585&lt;=AX$3),IF(AND(Deník!$R585&gt;=0,Deník!$R585&lt;=1),"BE",Deník!$R585),""),"")</f>
        <v/>
      </c>
      <c r="AY585" s="63" t="str">
        <f>IF(Deník!$D585&lt;&gt;"",IF(AND(Deník!$D585&gt;=AY$2,Deník!$D585&lt;=AY$3),IF(AND(Deník!$R585&gt;=0,Deník!$R585&lt;=1),"BE",Deník!$R585),""),"")</f>
        <v/>
      </c>
      <c r="AZ585" s="63" t="str">
        <f>IF(Deník!$D585&lt;&gt;"",IF(AND(Deník!$D585&gt;=AZ$2,Deník!$D585&lt;=AZ$3),IF(AND(Deník!$R585&gt;=0,Deník!$R585&lt;=1),"BE",Deník!$R585),""),"")</f>
        <v/>
      </c>
      <c r="BA585" s="63" t="str">
        <f>IF(Deník!$D585&lt;&gt;"",IF(AND(Deník!$D585&gt;=BA$2,Deník!$D585&lt;=BA$3),IF(AND(Deník!$R585&gt;=0,Deník!$R585&lt;=1),"BE",Deník!$R585),""),"")</f>
        <v/>
      </c>
      <c r="BB585" s="63" t="str">
        <f>IF(Deník!$D585&lt;&gt;"",IF(AND(Deník!$D585&gt;=BB$2,Deník!$D585&lt;=BB$3),IF(AND(Deník!$R585&gt;=0,Deník!$R585&lt;=1),"BE",Deník!$R585),""),"")</f>
        <v/>
      </c>
      <c r="BC585" s="71" t="str">
        <f>IF(Deník!$D585&lt;&gt;"",IF(AND(Deník!$D585&gt;=BC$2,Deník!$D585&lt;=BC$3),IF(AND(Deník!$R585&gt;=0,Deník!$R585&lt;=1),"BE",Deník!$R585),""),"")</f>
        <v/>
      </c>
      <c r="BD585" s="20" t="str">
        <f>IF(Deník!$J586="S",(Deník!$M586-Deník!$K586),IF(Deník!$J586="L",(Deník!$K586-Deník!$M586),""))</f>
        <v/>
      </c>
      <c r="BE585" s="20" t="str">
        <f>IF(Deník!$J586="S",(Deník!$K586-Deník!$O586),IF(Deník!$J586="L",(Deník!$O586-Deník!$K586),""))</f>
        <v/>
      </c>
      <c r="BF585" s="20" t="str">
        <f>IF(Deník!$J586="S",(Deník!$K586-Deník!$L586),IF(Deník!$J586="L",(Deník!$L586-Deník!$K586),""))</f>
        <v/>
      </c>
      <c r="BG585" s="20" t="str">
        <f>IF(Deník!$J586="S",(Deník!$K586-Deník!$S586),IF(Deník!$J586="L",(Deník!$S586-Deník!$K586),""))</f>
        <v/>
      </c>
      <c r="BH585" s="20" t="str">
        <f>IF(Deník!$J586="S",(Deník!$K586-Deník!$U586),IF(Deník!$J586="L",(Deník!$U586-Deník!$K586),""))</f>
        <v/>
      </c>
      <c r="BI585" s="20" t="str">
        <f>IF(Deník!$R585&gt;1,Deník!$R585,"")</f>
        <v/>
      </c>
      <c r="BJ585" s="20" t="str">
        <f>IF(Deník!$R585&lt;0,Deník!$R585,"")</f>
        <v/>
      </c>
      <c r="BK585" s="17"/>
      <c r="BM585" s="233" t="str">
        <f>IF(Deník!$R585&lt;&gt;"",IF(Deník!$Y585=Statistika!$F$78,IF(AND(Deník!$R585&gt;=0,Deník!$R585&lt;=1),"BE",Deník!$R585),""),"")</f>
        <v/>
      </c>
      <c r="BN585" s="233" t="str">
        <f>IF(Deník!$R585&lt;&gt;"",IF(Deník!$Y585=Statistika!$F$79,IF(AND(Deník!$R585&gt;=0,Deník!$R585&lt;=1),"BE",Deník!$R585),""),"")</f>
        <v/>
      </c>
      <c r="BO585" s="233" t="str">
        <f>IF(Deník!$R585&lt;&gt;"",IF(Deník!$Y585=Statistika!$F$80,IF(AND(Deník!$R585&gt;=0,Deník!$R585&lt;=1),"BE",Deník!$R585),""),"")</f>
        <v/>
      </c>
      <c r="BP585" s="233" t="str">
        <f>IF(Deník!$R585&lt;&gt;"",IF(Deník!$Y585=Statistika!$F$81,IF(AND(Deník!$R585&gt;=0,Deník!$R585&lt;=1),"BE",Deník!$R585),""),"")</f>
        <v/>
      </c>
      <c r="BQ585" s="233" t="str">
        <f>IF(Deník!$R585&lt;&gt;"",IF(Deník!$Y585=Statistika!$F$82,IF(AND(Deník!$R585&gt;=0,Deník!$R585&lt;=1),"BE",Deník!$R585),""),"")</f>
        <v/>
      </c>
      <c r="BR585" s="233" t="str">
        <f>IF(Deník!$R585&lt;&gt;"",IF(Deník!$Y585=Statistika!$F$83,IF(AND(Deník!$R585&gt;=0,Deník!$R585&lt;=1),"BE",Deník!$R585),""),"")</f>
        <v/>
      </c>
      <c r="BS585" s="233" t="str">
        <f>IF(Deník!$R585&lt;&gt;"",IF(Deník!$Y585=Statistika!$F$84,IF(AND(Deník!$R585&gt;=0,Deník!$R585&lt;=1),"BE",Deník!$R585),""),"")</f>
        <v/>
      </c>
      <c r="BT585" s="233" t="str">
        <f>IF(Deník!$R585&lt;&gt;"",IF(Deník!$Y585=Statistika!$F$85,IF(AND(Deník!$R585&gt;=0,Deník!$R585&lt;=1),"BE",Deník!$R585),""),"")</f>
        <v/>
      </c>
      <c r="BU585" s="233" t="str">
        <f>IF(Deník!$R585&lt;&gt;"",IF(Deník!$Y585=Statistika!$F$86,IF(AND(Deník!$R585&gt;=0,Deník!$R585&lt;=1),"BE",Deník!$R585),""),"")</f>
        <v/>
      </c>
      <c r="BV585" s="233" t="str">
        <f>IF(Deník!$R585&lt;&gt;"",IF(Deník!$Y585=Statistika!$F$87,IF(AND(Deník!$R585&gt;=0,Deník!$R585&lt;=1),"BE",Deník!$R585),""),"")</f>
        <v/>
      </c>
      <c r="BW585" s="233" t="str">
        <f>IF(Deník!$R585&lt;&gt;"",IF(Deník!$Y585=Statistika!$F$88,IF(AND(Deník!$R585&gt;=0,Deník!$R585&lt;=1),"BE",Deník!$R585),""),"")</f>
        <v/>
      </c>
      <c r="BX585" s="233" t="str">
        <f>IF(Deník!$R585&lt;&gt;"",IF(Deník!$Y585=Statistika!$F$89,IF(AND(Deník!$R585&gt;=0,Deník!$R585&lt;=1),"BE",Deník!$R585),""),"")</f>
        <v/>
      </c>
      <c r="BY585" s="233" t="str">
        <f>IF(Deník!$R585&lt;&gt;"",IF(Deník!$Y585=Statistika!$F$90,IF(AND(Deník!$R585&gt;=0,Deník!$R585&lt;=1),"BE",Deník!$R585),""),"")</f>
        <v/>
      </c>
      <c r="BZ585" s="233" t="str">
        <f>IF(Deník!$R585&lt;&gt;"",IF(Deník!$Y585=Statistika!$F$91,IF(AND(Deník!$R585&gt;=0,Deník!$R585&lt;=1),"BE",Deník!$R585),""),"")</f>
        <v/>
      </c>
      <c r="CA585" s="233"/>
      <c r="CB585" s="233" t="str">
        <f>IF(Deník!$R585&lt;&gt;"",IF(Deník!$AB585="SL",IF(AND(Deník!$R585&gt;=0,Deník!$R585&lt;=1),"BE",Deník!$R585),""),"")</f>
        <v/>
      </c>
      <c r="CC585" s="233" t="str">
        <f>IF(Deník!$R585&lt;&gt;"",IF(Deník!$AB585="BE10",IF(AND(Deník!$R585&gt;=0,Deník!$R585&lt;=1),"BE",Deník!$R585),""),"")</f>
        <v/>
      </c>
      <c r="CD585" s="233" t="str">
        <f>IF(Deník!$R585&lt;&gt;"",IF(Deník!$AB585="BE15",IF(AND(Deník!$R585&gt;=0,Deník!$R585&lt;=1),"BE",Deník!$R585),""),"")</f>
        <v/>
      </c>
      <c r="CE585" s="233" t="str">
        <f>IF(Deník!$R585&lt;&gt;"",IF(Deník!$AB585="BE20",IF(AND(Deník!$R585&gt;=0,Deník!$R585&lt;=1),"BE",Deník!$R585),""),"")</f>
        <v/>
      </c>
      <c r="CF585" s="233" t="str">
        <f>IF(Deník!$R585&lt;&gt;"",IF(Deník!$AB585="TP1",IF(AND(Deník!$R585&gt;=0,Deník!$R585&lt;=1),"BE",Deník!$R585),""),"")</f>
        <v/>
      </c>
      <c r="CG585" s="233" t="str">
        <f>IF(Deník!$R585&lt;&gt;"",IF(Deník!$AB585="TP2",IF(AND(Deník!$R585&gt;=0,Deník!$R585&lt;=1),"BE",Deník!$R585),""),"")</f>
        <v/>
      </c>
      <c r="CH585" s="233" t="str">
        <f>IF(Deník!$R585&lt;&gt;"",IF(Deník!$AB585="TP3",IF(AND(Deník!$R585&gt;=0,Deník!$R585&lt;=1),"BE",Deník!$R585),""),"")</f>
        <v/>
      </c>
      <c r="CI585" s="233" t="str">
        <f>IF(Deník!$R585&lt;&gt;"",IF(Deník!$AB585="Trailing SL",IF(AND(Deník!$R585&gt;=0,Deník!$R585&lt;=1),"BE",Deník!$R585),""),"")</f>
        <v/>
      </c>
      <c r="CJ585" s="233" t="str">
        <f>IF(Deník!$R585&lt;&gt;"",IF(Deník!$AB585="Manual",IF(AND(Deník!$R585&gt;=0,Deník!$R585&lt;=1),"BE",Deník!$R585),""),"")</f>
        <v/>
      </c>
      <c r="CK585" s="233"/>
      <c r="CL585" s="233" t="str">
        <f>IF(Deník!$R585&lt;0,IF(Deník!$AC585=Statistika!$F$117,Deník!$R585,""),"")</f>
        <v/>
      </c>
      <c r="CM585" s="233" t="str">
        <f>IF(Deník!$R585&lt;0,IF(Deník!$AC585=Statistika!$F$118,Deník!$R585,""),"")</f>
        <v/>
      </c>
      <c r="CN585" s="233" t="str">
        <f>IF(Deník!$R585&lt;0,IF(Deník!$AC585=Statistika!$F$119,Deník!$R585,""),"")</f>
        <v/>
      </c>
      <c r="CO585" s="233" t="str">
        <f>IF(Deník!$R585&lt;0,IF(Deník!$AC585=Statistika!$F$120,Deník!$R585,""),"")</f>
        <v/>
      </c>
      <c r="CP585" s="233" t="str">
        <f>IF(Deník!$R585&lt;0,IF(Deník!$AC585=Statistika!$F$121,Deník!$R585,""),"")</f>
        <v/>
      </c>
      <c r="CQ585" s="233" t="str">
        <f>IF(Deník!$R585&lt;0,IF(Deník!$AC585=Statistika!$F$122,Deník!$R585,""),"")</f>
        <v/>
      </c>
      <c r="CR585" s="233" t="str">
        <f>IF(Deník!$R585&lt;0,IF(Deník!$AC585=Statistika!$F$123,Deník!$R585,""),"")</f>
        <v/>
      </c>
      <c r="CS585" s="233" t="str">
        <f>IF(Deník!$R585&lt;0,IF(Deník!$AC585=Statistika!$F$124,Deník!$R585,""),"")</f>
        <v/>
      </c>
      <c r="CT585" s="233" t="str">
        <f>IF(Deník!$R585&lt;0,IF(Deník!$AC585=Statistika!$F$125,Deník!$R585,""),"")</f>
        <v/>
      </c>
      <c r="CU585" s="233"/>
      <c r="CV585" s="233" t="str">
        <f>IF(Deník!$R585&lt;0,IF(Deník!$AD585=$CV$2,Deník!$R585,""),"")</f>
        <v/>
      </c>
      <c r="CW585" s="233" t="str">
        <f>IF(Deník!$R585&lt;0,IF(Deník!$AD585=$CW$2,Deník!$R585,""),"")</f>
        <v/>
      </c>
      <c r="CX585" s="233" t="str">
        <f>IF(Deník!$R585&lt;0,IF(Deník!$AD585=$CX$2,Deník!$R585,""),"")</f>
        <v/>
      </c>
      <c r="CY585" s="233" t="str">
        <f>IF(Deník!$R585&lt;0,IF(Deník!$AD585=$CY$2,Deník!$R585,""),"")</f>
        <v/>
      </c>
      <c r="CZ585" s="233" t="str">
        <f>IF(Deník!$R585&lt;0,IF(Deník!$AD585=$CZ$2,Deník!$R585,""),"")</f>
        <v/>
      </c>
      <c r="DL585" s="221">
        <f t="shared" si="24"/>
        <v>93847.029999999984</v>
      </c>
      <c r="DM585" s="220">
        <f t="shared" si="23"/>
        <v>-6.1529700000000132E-2</v>
      </c>
      <c r="DO585" s="50">
        <f>Deník!W586</f>
        <v>0</v>
      </c>
      <c r="DP585" s="102" t="str">
        <f>IF(AND(Deník!W586&gt;0),1,"")</f>
        <v/>
      </c>
      <c r="DQ585" s="102">
        <f>IF(AND(Deník!W586&lt;=0),1,"")</f>
        <v>1</v>
      </c>
      <c r="DR585" s="227"/>
      <c r="DS585" s="228"/>
      <c r="DT585" s="85"/>
      <c r="DU585" s="54">
        <f>IF(MONTH(Deník!$C585)=DU$2,Deník!$W585,"")</f>
        <v>0</v>
      </c>
      <c r="DV585" s="222" t="str">
        <f>IF(MONTH(Deník!$C585)=DV$2,Deník!$W585,"")</f>
        <v/>
      </c>
      <c r="DW585" s="222" t="str">
        <f>IF(MONTH(Deník!$C585)=DW$2,Deník!$W585,"")</f>
        <v/>
      </c>
      <c r="DX585" s="222" t="str">
        <f>IF(MONTH(Deník!$C585)=DX$2,Deník!$W585,"")</f>
        <v/>
      </c>
      <c r="DY585" s="222" t="str">
        <f>IF(MONTH(Deník!$C585)=DY$2,Deník!$W585,"")</f>
        <v/>
      </c>
      <c r="DZ585" s="222" t="str">
        <f>IF(MONTH(Deník!$C585)=DZ$2,Deník!$W585,"")</f>
        <v/>
      </c>
      <c r="EA585" s="222" t="str">
        <f>IF(MONTH(Deník!$C585)=EA$2,Deník!$W585,"")</f>
        <v/>
      </c>
      <c r="EB585" s="222" t="str">
        <f>IF(MONTH(Deník!$C585)=EB$2,Deník!$W585,"")</f>
        <v/>
      </c>
      <c r="EC585" s="222" t="str">
        <f>IF(MONTH(Deník!$C585)=EC$2,Deník!$W585,"")</f>
        <v/>
      </c>
      <c r="ED585" s="222" t="str">
        <f>IF(MONTH(Deník!$C585)=ED$2,Deník!$W585,"")</f>
        <v/>
      </c>
      <c r="EE585" s="222" t="str">
        <f>IF(MONTH(Deník!$C585)=EE$2,Deník!$W585,"")</f>
        <v/>
      </c>
      <c r="EF585" s="222" t="str">
        <f>IF(MONTH(Deník!$C585)=EF$2,Deník!$W585,"")</f>
        <v/>
      </c>
      <c r="EI585" s="600" t="str">
        <f>IF(Deník!$W585&lt;&gt;"",IF(Deník!$B585=Statistika!$F$63,Deník!$W585,""),"")</f>
        <v/>
      </c>
      <c r="EJ585" s="13" t="str">
        <f>IF(Deník!$W585&lt;&gt;"",IF(Deník!$B585=Statistika!$F$64,Deník!$W585,""),"")</f>
        <v/>
      </c>
      <c r="EK585" s="13" t="str">
        <f>IF(Deník!$W585&lt;&gt;"",IF(Deník!$B585=Statistika!$F$65,Deník!$W585,""),"")</f>
        <v/>
      </c>
      <c r="EL585" s="13" t="str">
        <f>IF(Deník!$W585&lt;&gt;"",IF(Deník!$B585=Statistika!$F$66,Deník!$W585,""),"")</f>
        <v/>
      </c>
      <c r="EM585" s="13" t="str">
        <f>IF(Deník!$W585&lt;&gt;"",IF(Deník!$B585=Statistika!$F$67,Deník!$W585,""),"")</f>
        <v/>
      </c>
      <c r="EN585" s="13" t="str">
        <f>IF(Deník!$W585&lt;&gt;"",IF(Deník!$B585=Statistika!$F$68,Deník!$W585,""),"")</f>
        <v/>
      </c>
      <c r="EO585" s="13" t="str">
        <f>IF(Deník!$W585&lt;&gt;"",IF(Deník!$B585=Statistika!$F$69,Deník!$W585,""),"")</f>
        <v/>
      </c>
      <c r="EP585" s="601" t="str">
        <f>IF(Deník!$W585&lt;&gt;"",IF(Deník!$B585=Statistika!$F$70,Deník!$W585,""),"")</f>
        <v/>
      </c>
      <c r="EQ585" s="90"/>
      <c r="ER585" s="63" t="str">
        <f>IF(Deník!$W585&lt;&gt;"",IF(Deník!$J585="L",Deník!$W585,""),"")</f>
        <v/>
      </c>
      <c r="ES585" s="13" t="str">
        <f>IF(Deník!$W585&lt;&gt;"",IF(Deník!$J585="S",Deník!$W585,""),"")</f>
        <v/>
      </c>
      <c r="ET585" s="95"/>
      <c r="EU585" s="88"/>
      <c r="EV585" s="63" t="str">
        <f>IF(WEEKDAY(Deník!$C585,2)=1,Deník!$W585,"")</f>
        <v/>
      </c>
      <c r="EW585" s="13" t="str">
        <f>IF(WEEKDAY(Deník!$C585,2)=2,Deník!$W585,"")</f>
        <v/>
      </c>
      <c r="EX585" s="13" t="str">
        <f>IF(WEEKDAY(Deník!$C585,2)=3,Deník!$W585,"")</f>
        <v/>
      </c>
      <c r="EY585" s="13" t="str">
        <f>IF(WEEKDAY(Deník!$C585,2)=4,Deník!$W585,"")</f>
        <v/>
      </c>
      <c r="EZ585" s="60" t="str">
        <f>IF(WEEKDAY(Deník!$C585,2)=5,Deník!$W585,"")</f>
        <v/>
      </c>
      <c r="FA585" s="99"/>
      <c r="FB585" s="100">
        <f>Deník!D585</f>
        <v>0</v>
      </c>
      <c r="FC585" s="63">
        <f>IF($FB585&lt;&gt;"",IF(AND($FB585&gt;=FC$2,$FB585&lt;=FC$3),Deník!$W585,""))</f>
        <v>0</v>
      </c>
      <c r="FD585" s="63" t="str">
        <f>IF($FB585&lt;&gt;"",IF(AND($FB585&gt;=FD$2,$FB585&lt;=FD$3),Deník!$W585,""))</f>
        <v/>
      </c>
      <c r="FE585" s="63" t="str">
        <f>IF($FB585&lt;&gt;"",IF(AND($FB585&gt;=FE$2,$FB585&lt;=FE$3),Deník!$W585,""))</f>
        <v/>
      </c>
      <c r="FF585" s="63" t="str">
        <f>IF($FB585&lt;&gt;"",IF(AND($FB585&gt;=FF$2,$FB585&lt;=FF$3),Deník!$W585,""))</f>
        <v/>
      </c>
      <c r="FG585" s="63" t="str">
        <f>IF($FB585&lt;&gt;"",IF(AND($FB585&gt;=FG$2,$FB585&lt;=FG$3),Deník!$W585,""))</f>
        <v/>
      </c>
      <c r="FH585" s="63" t="str">
        <f>IF($FB585&lt;&gt;"",IF(AND($FB585&gt;=FH$2,$FB585&lt;=FH$3),Deník!$W585,""))</f>
        <v/>
      </c>
      <c r="FI585" s="63" t="str">
        <f>IF($FB585&lt;&gt;"",IF(AND($FB585&gt;=FI$2,$FB585&lt;=FI$3),Deník!$W585,""))</f>
        <v/>
      </c>
      <c r="FJ585" s="63" t="str">
        <f>IF($FB585&lt;&gt;"",IF(AND($FB585&gt;=FJ$2,$FB585&lt;=FJ$3),Deník!$W585,""))</f>
        <v/>
      </c>
      <c r="FK585" s="63" t="str">
        <f>IF($FB585&lt;&gt;"",IF(AND($FB585&gt;=FK$2,$FB585&lt;=FK$3),Deník!$W585,""))</f>
        <v/>
      </c>
      <c r="FL585" s="63" t="str">
        <f>IF($FB585&lt;&gt;"",IF(AND($FB585&gt;=FL$2,$FB585&lt;=FL$3),Deník!$W585,""))</f>
        <v/>
      </c>
      <c r="FM585" s="63" t="str">
        <f>IF($FB585&lt;&gt;"",IF(AND($FB585&gt;=FM$2,$FB585&lt;=FM$3),Deník!$W585,""))</f>
        <v/>
      </c>
      <c r="FN585" s="13"/>
      <c r="FO585" s="20" t="str">
        <f>IF(Deník!$W585&gt;1,Deník!$W585,"")</f>
        <v/>
      </c>
      <c r="FP585" s="20" t="str">
        <f>IF(Deník!$W585&lt;0,Deník!$W585,"")</f>
        <v/>
      </c>
      <c r="FQ585" s="17"/>
      <c r="FS585" s="233"/>
      <c r="FT585" s="233" t="str">
        <f>IF(Deník!$W585&lt;&gt;"",IF(Deník!$Y585=Statistika!$F$78,Deník!$W585,""),"")</f>
        <v/>
      </c>
      <c r="FU585" s="233" t="str">
        <f>IF(Deník!$W585&lt;&gt;"",IF(Deník!$Y585=Statistika!$F$79,Deník!$W585,""),"")</f>
        <v/>
      </c>
      <c r="FV585" s="233" t="str">
        <f>IF(Deník!$W585&lt;&gt;"",IF(Deník!$Y585=Statistika!$F$80,Deník!$W585,""),"")</f>
        <v/>
      </c>
      <c r="FW585" s="233" t="str">
        <f>IF(Deník!$W585&lt;&gt;"",IF(Deník!$Y585=Statistika!$F$81,Deník!$W585,""),"")</f>
        <v/>
      </c>
      <c r="FX585" s="233" t="str">
        <f>IF(Deník!$W585&lt;&gt;"",IF(Deník!$Y585=Statistika!$F$82,Deník!$W585,""),"")</f>
        <v/>
      </c>
      <c r="FY585" s="233" t="str">
        <f>IF(Deník!$W585&lt;&gt;"",IF(Deník!$Y585=Statistika!$F$83,Deník!$W585,""),"")</f>
        <v/>
      </c>
      <c r="FZ585" s="233" t="str">
        <f>IF(Deník!$W585&lt;&gt;"",IF(Deník!$Y585=Statistika!$F$84,Deník!$W585,""),"")</f>
        <v/>
      </c>
      <c r="GA585" s="233" t="str">
        <f>IF(Deník!$W585&lt;&gt;"",IF(Deník!$Y585=Statistika!$F$85,Deník!$W585,""),"")</f>
        <v/>
      </c>
      <c r="GB585" s="233" t="str">
        <f>IF(Deník!$W585&lt;&gt;"",IF(Deník!$Y585=Statistika!$F$86,Deník!$W585,""),"")</f>
        <v/>
      </c>
      <c r="GC585" s="233" t="str">
        <f>IF(Deník!$W585&lt;&gt;"",IF(Deník!$Y585=Statistika!$F$87,Deník!$W585,""),"")</f>
        <v/>
      </c>
      <c r="GD585" s="233" t="str">
        <f>IF(Deník!$W585&lt;&gt;"",IF(Deník!$Y585=Statistika!$F$88,Deník!$W585,""),"")</f>
        <v/>
      </c>
      <c r="GE585" s="233" t="str">
        <f>IF(Deník!$W585&lt;&gt;"",IF(Deník!$Y585=Statistika!$F$89,Deník!$W585,""),"")</f>
        <v/>
      </c>
      <c r="GF585" s="233" t="str">
        <f>IF(Deník!$W585&lt;&gt;"",IF(Deník!$Y585=Statistika!$F$90,Deník!$W585,""),"")</f>
        <v/>
      </c>
      <c r="GG585" s="233" t="str">
        <f>IF(Deník!$W585&lt;&gt;"",IF(Deník!$Y585=Statistika!$F$91,Deník!$W585,""),"")</f>
        <v/>
      </c>
      <c r="GH585" s="233"/>
      <c r="GI585" s="233" t="str">
        <f>IF(Deník!$W585&lt;&gt;"",IF(Deník!$AB585=Statistika!$L$100,Deník!$W585,""),"")</f>
        <v/>
      </c>
      <c r="GJ585" s="233" t="str">
        <f>IF(Deník!$W585&lt;&gt;"",IF(Deník!$AB585=Statistika!$L$101,Deník!$W585,""),"")</f>
        <v/>
      </c>
      <c r="GK585" s="233" t="str">
        <f>IF(Deník!$W585&lt;&gt;"",IF(Deník!$AB585=Statistika!$L$102,Deník!$W585,""),"")</f>
        <v/>
      </c>
      <c r="GL585" s="233" t="str">
        <f>IF(Deník!$W585&lt;&gt;"",IF(Deník!$AB585=Statistika!$L$103,Deník!$W585,""),"")</f>
        <v/>
      </c>
      <c r="GM585" s="233" t="str">
        <f>IF(Deník!$W585&lt;&gt;"",IF(Deník!$AB585=Statistika!$L$104,Deník!$W585,""),"")</f>
        <v/>
      </c>
      <c r="GN585" s="233" t="str">
        <f>IF(Deník!$W585&lt;&gt;"",IF(Deník!$AB585=Statistika!$L$105,Deník!$W585,""),"")</f>
        <v/>
      </c>
      <c r="GO585" s="233" t="str">
        <f>IF(Deník!$W585&lt;&gt;"",IF(Deník!$AB585=Statistika!$L$106,Deník!$W585,""),"")</f>
        <v/>
      </c>
      <c r="GP585" s="233" t="str">
        <f>IF(Deník!$W585&lt;&gt;"",IF(Deník!$AB585=Statistika!$L$107,Deník!$W585,""),"")</f>
        <v/>
      </c>
      <c r="GQ585" s="233" t="str">
        <f>IF(Deník!$W585&lt;&gt;"",IF(Deník!$AB585=Statistika!$L$108,Deník!$W585,""),"")</f>
        <v/>
      </c>
      <c r="GS585" s="233" t="str">
        <f>IF(Deník!$W585&lt;0,IF(Deník!$AC585=Statistika!$F$117,Deník!$W585,""),"")</f>
        <v/>
      </c>
      <c r="GT585" s="233" t="str">
        <f>IF(Deník!$W585&lt;0,IF(Deník!$AC585=Statistika!$F$118,Deník!$W585,""),"")</f>
        <v/>
      </c>
      <c r="GU585" s="233" t="str">
        <f>IF(Deník!$W585&lt;0,IF(Deník!$AC585=Statistika!$F$119,Deník!$W585,""),"")</f>
        <v/>
      </c>
      <c r="GV585" s="233" t="str">
        <f>IF(Deník!$W585&lt;0,IF(Deník!$AC585=Statistika!$F$120,Deník!$W585,""),"")</f>
        <v/>
      </c>
      <c r="GW585" s="233" t="str">
        <f>IF(Deník!$W585&lt;0,IF(Deník!$AC585=Statistika!$F$121,Deník!$W585,""),"")</f>
        <v/>
      </c>
      <c r="GX585" s="233" t="str">
        <f>IF(Deník!$W585&lt;0,IF(Deník!$AC585=Statistika!$F$122,Deník!$W585,""),"")</f>
        <v/>
      </c>
      <c r="GY585" s="233" t="str">
        <f>IF(Deník!$W585&lt;0,IF(Deník!$AC585=Statistika!$F$123,Deník!$W585,""),"")</f>
        <v/>
      </c>
      <c r="GZ585" s="233" t="str">
        <f>IF(Deník!$W585&lt;0,IF(Deník!$AC585=Statistika!$F$124,Deník!$W585,""),"")</f>
        <v/>
      </c>
      <c r="HA585" s="233" t="str">
        <f>IF(Deník!$W585&lt;0,IF(Deník!$AC585=Statistika!$F$125,Deník!$W585,""),"")</f>
        <v/>
      </c>
      <c r="HC585" s="233" t="str">
        <f>IF(Deník!$W585&lt;0,IF(Deník!$AD585=Statistika!$F$133,Deník!$W585,""),"")</f>
        <v/>
      </c>
      <c r="HD585" s="233" t="str">
        <f>IF(Deník!$W585&lt;0,IF(Deník!$AD585=Statistika!$F$134,Deník!$W585,""),"")</f>
        <v/>
      </c>
      <c r="HE585" s="233" t="str">
        <f>IF(Deník!$W585&lt;0,IF(Deník!$AD585=Statistika!$F$135,Deník!$W585,""),"")</f>
        <v/>
      </c>
      <c r="HF585" s="233" t="str">
        <f>IF(Deník!$W585&lt;0,IF(Deník!$AD585=Statistika!$F$136,Deník!$W585,""),"")</f>
        <v/>
      </c>
      <c r="HG585" s="233" t="str">
        <f>IF(Deník!$W585&lt;0,IF(Deník!$AD585=Statistika!$F$137,Deník!$W585,""),"")</f>
        <v/>
      </c>
      <c r="ID585" s="8">
        <f>Tabulka4[[#This Row],[Sloupec3]]</f>
        <v>0</v>
      </c>
      <c r="IE585" s="17" t="str">
        <f>IF(AND([1]Deník!$C585&gt;='[1]Měsíční shrnutí'!$D$1,[1]Deník!$C585&lt;='[1]Měsíční shrnutí'!$F$1),[1]Deník!$X585,"")</f>
        <v/>
      </c>
    </row>
    <row r="586" spans="1:239">
      <c r="A586" s="8">
        <f>Deník!C587</f>
        <v>0</v>
      </c>
      <c r="B586" s="50" t="str">
        <f>Deník!R587</f>
        <v/>
      </c>
      <c r="C586" s="102" t="str">
        <f>IF(AND(Deník!R587&gt;1,Deník!R587&lt;&gt;""),1,"")</f>
        <v/>
      </c>
      <c r="D586" s="102" t="str">
        <f>IF(AND(Deník!R587&lt;=0,Deník!R587&lt;&gt;""),1,"")</f>
        <v/>
      </c>
      <c r="E586" s="103" t="str">
        <f>IF(AND(Deník!R587&gt;=0,Deník!R587&lt;=1),1,"")</f>
        <v/>
      </c>
      <c r="F586" s="79" t="str">
        <f>IF(Deník!R587&lt;&gt;"",Deník!R587+F585,"")</f>
        <v/>
      </c>
      <c r="G586" s="85"/>
      <c r="H586" s="54" t="str">
        <f>IF(MONTH(Deník!$C586)=H$2,IF(AND(Deník!$R586&gt;=0,Deník!$R586&lt;=1),"BE",Deník!$R586),"")</f>
        <v/>
      </c>
      <c r="I586" s="11" t="str">
        <f>IF(MONTH(Deník!$C586)=I$2,IF(AND(Deník!$R586&gt;=0,Deník!$R586&lt;=1),"BE",Deník!$R586),"")</f>
        <v/>
      </c>
      <c r="J586" s="11" t="str">
        <f>IF(MONTH(Deník!$C586)=J$2,IF(AND(Deník!$R586&gt;=0,Deník!$R586&lt;=1),"BE",Deník!$R586),"")</f>
        <v/>
      </c>
      <c r="K586" s="11" t="str">
        <f>IF(MONTH(Deník!$C586)=K$2,IF(AND(Deník!$R586&gt;=0,Deník!$R586&lt;=1),"BE",Deník!$R586),"")</f>
        <v/>
      </c>
      <c r="L586" s="11" t="str">
        <f>IF(MONTH(Deník!$C586)=L$2,IF(AND(Deník!$R586&gt;=0,Deník!$R586&lt;=1),"BE",Deník!$R586),"")</f>
        <v/>
      </c>
      <c r="M586" s="11" t="str">
        <f>IF(MONTH(Deník!$C586)=M$2,IF(AND(Deník!$R586&gt;=0,Deník!$R586&lt;=1),"BE",Deník!$R586),"")</f>
        <v/>
      </c>
      <c r="N586" s="11" t="str">
        <f>IF(MONTH(Deník!$C586)=N$2,IF(AND(Deník!$R586&gt;=0,Deník!$R586&lt;=1),"BE",Deník!$R586),"")</f>
        <v/>
      </c>
      <c r="O586" s="11" t="str">
        <f>IF(MONTH(Deník!$C586)=O$2,IF(AND(Deník!$R586&gt;=0,Deník!$R586&lt;=1),"BE",Deník!$R586),"")</f>
        <v/>
      </c>
      <c r="P586" s="11" t="str">
        <f>IF(MONTH(Deník!$C586)=P$2,IF(AND(Deník!$R586&gt;=0,Deník!$R586&lt;=1),"BE",Deník!$R586),"")</f>
        <v/>
      </c>
      <c r="Q586" s="11" t="str">
        <f>IF(MONTH(Deník!$C586)=Q$2,IF(AND(Deník!$R586&gt;=0,Deník!$R586&lt;=1),"BE",Deník!$R586),"")</f>
        <v/>
      </c>
      <c r="R586" s="11" t="str">
        <f>IF(MONTH(Deník!$C586)=R$2,IF(AND(Deník!$R586&gt;=0,Deník!$R586&lt;=1),"BE",Deník!$R586),"")</f>
        <v/>
      </c>
      <c r="S586" s="57" t="str">
        <f>IF(MONTH(Deník!$C586)=S$2,IF(AND(Deník!$R586&gt;=0,Deník!$R586&lt;=1),"BE",Deník!$R586),"")</f>
        <v/>
      </c>
      <c r="U586" s="12"/>
      <c r="V586" s="12"/>
      <c r="X586" s="600" t="str">
        <f>IF(Deník!$R586&lt;&gt;"",IF(Deník!$B586=Statistika!$F$63,IF(AND(Deník!$R586&gt;=0,Deník!$R586&lt;=1),"BE",Deník!$R586),""),"")</f>
        <v/>
      </c>
      <c r="Y586" s="13" t="str">
        <f>IF(Deník!$R586&lt;&gt;"",IF(Deník!$B586=Statistika!$F$64,IF(AND(Deník!$R586&gt;=0,Deník!$R586&lt;=1),"BE",Deník!$R586),""),"")</f>
        <v/>
      </c>
      <c r="Z586" s="13" t="str">
        <f>IF(Deník!$R586&lt;&gt;"",IF(Deník!$B586=Statistika!$F$65,IF(AND(Deník!$R586&gt;=0,Deník!$R586&lt;=1),"BE",Deník!$R586),""),"")</f>
        <v/>
      </c>
      <c r="AA586" s="13" t="str">
        <f>IF(Deník!$R586&lt;&gt;"",IF(Deník!$B586=Statistika!$F$66,IF(AND(Deník!$R586&gt;=0,Deník!$R586&lt;=1),"BE",Deník!$R586),""),"")</f>
        <v/>
      </c>
      <c r="AB586" s="13" t="str">
        <f>IF(Deník!$R586&lt;&gt;"",IF(Deník!$B586=Statistika!$F$67,IF(AND(Deník!$R586&gt;=0,Deník!$R586&lt;=1),"BE",Deník!$R586),""),"")</f>
        <v/>
      </c>
      <c r="AC586" s="13" t="str">
        <f>IF(Deník!$R586&lt;&gt;"",IF(Deník!$B586=Statistika!$F$68,IF(AND(Deník!$R586&gt;=0,Deník!$R586&lt;=1),"BE",Deník!$R586),""),"")</f>
        <v/>
      </c>
      <c r="AD586" s="13" t="str">
        <f>IF(Deník!$R586&lt;&gt;"",IF(Deník!$B586=Statistika!$F$69,IF(AND(Deník!$R586&gt;=0,Deník!$R586&lt;=1),"BE",Deník!$R586),""),"")</f>
        <v/>
      </c>
      <c r="AE586" s="601" t="str">
        <f>IF(Deník!$R586&lt;&gt;"",IF(Deník!$B586=Statistika!$F$70,IF(AND(Deník!$R586&gt;=0,Deník!$R586&lt;=1),"BE",Deník!$R586),""),"")</f>
        <v/>
      </c>
      <c r="AF586" s="90"/>
      <c r="AG586" s="63" t="str">
        <f>IF(Deník!$R586&lt;&gt;"",IF(Deník!$J586="L",IF(AND(Deník!$R586&gt;=0,Deník!$R586&lt;=1),"BE",Deník!$R586),""),"")</f>
        <v/>
      </c>
      <c r="AH586" s="13" t="str">
        <f>IF(Deník!$R586&lt;&gt;"",IF(Deník!$J586="S",IF(AND(Deník!$R586&gt;=0,Deník!$R586&lt;=1),"BE",Deník!$R586),""),"")</f>
        <v/>
      </c>
      <c r="AI586" s="95"/>
      <c r="AJ586" s="71" t="str">
        <f>IF(Deník!N587&lt;&gt;"",Deník!N587*-1,"")</f>
        <v/>
      </c>
      <c r="AK586" s="88"/>
      <c r="AL586" s="63" t="str">
        <f>IF(WEEKDAY(Deník!$C586,2)=1,IF(AND(Deník!$R586&gt;=0,Deník!$R586&lt;=1),"BE",Deník!$R586),"")</f>
        <v/>
      </c>
      <c r="AM586" s="13" t="str">
        <f>IF(WEEKDAY(Deník!$C586,2)=2,IF(AND(Deník!$R586&gt;=0,Deník!$R586&lt;=1),"BE",Deník!$R586),"")</f>
        <v/>
      </c>
      <c r="AN586" s="13" t="str">
        <f>IF(WEEKDAY(Deník!$C586,2)=3,IF(AND(Deník!$R586&gt;=0,Deník!$R586&lt;=1),"BE",Deník!$R586),"")</f>
        <v/>
      </c>
      <c r="AO586" s="13" t="str">
        <f>IF(WEEKDAY(Deník!$C586,2)=4,IF(AND(Deník!$R586&gt;=0,Deník!$R586&lt;=1),"BE",Deník!$R586),"")</f>
        <v/>
      </c>
      <c r="AP586" s="60" t="str">
        <f>IF(WEEKDAY(Deník!$C586,2)=5,IF(AND(Deník!$R586&gt;=0,Deník!$R586&lt;=1),"BE",Deník!$R586),"")</f>
        <v/>
      </c>
      <c r="AQ586" s="99"/>
      <c r="AR586" s="100">
        <f>Deník!D586</f>
        <v>0</v>
      </c>
      <c r="AS586" s="63" t="str">
        <f>IF(Deník!$D586&lt;&gt;"",IF(AND(Deník!$D586&gt;=AS$2,Deník!$D586&lt;=AS$3),IF(AND(Deník!$R586&gt;=0,Deník!$R586&lt;=1),"BE",Deník!$R586),""),"")</f>
        <v/>
      </c>
      <c r="AT586" s="63" t="str">
        <f>IF(Deník!$D586&lt;&gt;"",IF(AND(Deník!$D586&gt;=AT$2,Deník!$D586&lt;=AT$3),IF(AND(Deník!$R586&gt;=0,Deník!$R586&lt;=1),"BE",Deník!$R586),""),"")</f>
        <v/>
      </c>
      <c r="AU586" s="63" t="str">
        <f>IF(Deník!$D586&lt;&gt;"",IF(AND(Deník!$D586&gt;=AU$2,Deník!$D586&lt;=AU$3),IF(AND(Deník!$R586&gt;=0,Deník!$R586&lt;=1),"BE",Deník!$R586),""),"")</f>
        <v/>
      </c>
      <c r="AV586" s="63" t="str">
        <f>IF(Deník!$D586&lt;&gt;"",IF(AND(Deník!$D586&gt;=AV$2,Deník!$D586&lt;=AV$3),IF(AND(Deník!$R586&gt;=0,Deník!$R586&lt;=1),"BE",Deník!$R586),""),"")</f>
        <v/>
      </c>
      <c r="AW586" s="63" t="str">
        <f>IF(Deník!$D586&lt;&gt;"",IF(AND(Deník!$D586&gt;=AW$2,Deník!$D586&lt;=AW$3),IF(AND(Deník!$R586&gt;=0,Deník!$R586&lt;=1),"BE",Deník!$R586),""),"")</f>
        <v/>
      </c>
      <c r="AX586" s="63" t="str">
        <f>IF(Deník!$D586&lt;&gt;"",IF(AND(Deník!$D586&gt;=AX$2,Deník!$D586&lt;=AX$3),IF(AND(Deník!$R586&gt;=0,Deník!$R586&lt;=1),"BE",Deník!$R586),""),"")</f>
        <v/>
      </c>
      <c r="AY586" s="63" t="str">
        <f>IF(Deník!$D586&lt;&gt;"",IF(AND(Deník!$D586&gt;=AY$2,Deník!$D586&lt;=AY$3),IF(AND(Deník!$R586&gt;=0,Deník!$R586&lt;=1),"BE",Deník!$R586),""),"")</f>
        <v/>
      </c>
      <c r="AZ586" s="63" t="str">
        <f>IF(Deník!$D586&lt;&gt;"",IF(AND(Deník!$D586&gt;=AZ$2,Deník!$D586&lt;=AZ$3),IF(AND(Deník!$R586&gt;=0,Deník!$R586&lt;=1),"BE",Deník!$R586),""),"")</f>
        <v/>
      </c>
      <c r="BA586" s="63" t="str">
        <f>IF(Deník!$D586&lt;&gt;"",IF(AND(Deník!$D586&gt;=BA$2,Deník!$D586&lt;=BA$3),IF(AND(Deník!$R586&gt;=0,Deník!$R586&lt;=1),"BE",Deník!$R586),""),"")</f>
        <v/>
      </c>
      <c r="BB586" s="63" t="str">
        <f>IF(Deník!$D586&lt;&gt;"",IF(AND(Deník!$D586&gt;=BB$2,Deník!$D586&lt;=BB$3),IF(AND(Deník!$R586&gt;=0,Deník!$R586&lt;=1),"BE",Deník!$R586),""),"")</f>
        <v/>
      </c>
      <c r="BC586" s="71" t="str">
        <f>IF(Deník!$D586&lt;&gt;"",IF(AND(Deník!$D586&gt;=BC$2,Deník!$D586&lt;=BC$3),IF(AND(Deník!$R586&gt;=0,Deník!$R586&lt;=1),"BE",Deník!$R586),""),"")</f>
        <v/>
      </c>
      <c r="BD586" s="20" t="str">
        <f>IF(Deník!$J587="S",(Deník!$M587-Deník!$K587),IF(Deník!$J587="L",(Deník!$K587-Deník!$M587),""))</f>
        <v/>
      </c>
      <c r="BE586" s="20" t="str">
        <f>IF(Deník!$J587="S",(Deník!$K587-Deník!$O587),IF(Deník!$J587="L",(Deník!$O587-Deník!$K587),""))</f>
        <v/>
      </c>
      <c r="BF586" s="20" t="str">
        <f>IF(Deník!$J587="S",(Deník!$K587-Deník!$L587),IF(Deník!$J587="L",(Deník!$L587-Deník!$K587),""))</f>
        <v/>
      </c>
      <c r="BG586" s="20" t="str">
        <f>IF(Deník!$J587="S",(Deník!$K587-Deník!$S587),IF(Deník!$J587="L",(Deník!$S587-Deník!$K587),""))</f>
        <v/>
      </c>
      <c r="BH586" s="20" t="str">
        <f>IF(Deník!$J587="S",(Deník!$K587-Deník!$U587),IF(Deník!$J587="L",(Deník!$U587-Deník!$K587),""))</f>
        <v/>
      </c>
      <c r="BI586" s="20" t="str">
        <f>IF(Deník!$R586&gt;1,Deník!$R586,"")</f>
        <v/>
      </c>
      <c r="BJ586" s="20" t="str">
        <f>IF(Deník!$R586&lt;0,Deník!$R586,"")</f>
        <v/>
      </c>
      <c r="BK586" s="17"/>
      <c r="BM586" s="233" t="str">
        <f>IF(Deník!$R586&lt;&gt;"",IF(Deník!$Y586=Statistika!$F$78,IF(AND(Deník!$R586&gt;=0,Deník!$R586&lt;=1),"BE",Deník!$R586),""),"")</f>
        <v/>
      </c>
      <c r="BN586" s="233" t="str">
        <f>IF(Deník!$R586&lt;&gt;"",IF(Deník!$Y586=Statistika!$F$79,IF(AND(Deník!$R586&gt;=0,Deník!$R586&lt;=1),"BE",Deník!$R586),""),"")</f>
        <v/>
      </c>
      <c r="BO586" s="233" t="str">
        <f>IF(Deník!$R586&lt;&gt;"",IF(Deník!$Y586=Statistika!$F$80,IF(AND(Deník!$R586&gt;=0,Deník!$R586&lt;=1),"BE",Deník!$R586),""),"")</f>
        <v/>
      </c>
      <c r="BP586" s="233" t="str">
        <f>IF(Deník!$R586&lt;&gt;"",IF(Deník!$Y586=Statistika!$F$81,IF(AND(Deník!$R586&gt;=0,Deník!$R586&lt;=1),"BE",Deník!$R586),""),"")</f>
        <v/>
      </c>
      <c r="BQ586" s="233" t="str">
        <f>IF(Deník!$R586&lt;&gt;"",IF(Deník!$Y586=Statistika!$F$82,IF(AND(Deník!$R586&gt;=0,Deník!$R586&lt;=1),"BE",Deník!$R586),""),"")</f>
        <v/>
      </c>
      <c r="BR586" s="233" t="str">
        <f>IF(Deník!$R586&lt;&gt;"",IF(Deník!$Y586=Statistika!$F$83,IF(AND(Deník!$R586&gt;=0,Deník!$R586&lt;=1),"BE",Deník!$R586),""),"")</f>
        <v/>
      </c>
      <c r="BS586" s="233" t="str">
        <f>IF(Deník!$R586&lt;&gt;"",IF(Deník!$Y586=Statistika!$F$84,IF(AND(Deník!$R586&gt;=0,Deník!$R586&lt;=1),"BE",Deník!$R586),""),"")</f>
        <v/>
      </c>
      <c r="BT586" s="233" t="str">
        <f>IF(Deník!$R586&lt;&gt;"",IF(Deník!$Y586=Statistika!$F$85,IF(AND(Deník!$R586&gt;=0,Deník!$R586&lt;=1),"BE",Deník!$R586),""),"")</f>
        <v/>
      </c>
      <c r="BU586" s="233" t="str">
        <f>IF(Deník!$R586&lt;&gt;"",IF(Deník!$Y586=Statistika!$F$86,IF(AND(Deník!$R586&gt;=0,Deník!$R586&lt;=1),"BE",Deník!$R586),""),"")</f>
        <v/>
      </c>
      <c r="BV586" s="233" t="str">
        <f>IF(Deník!$R586&lt;&gt;"",IF(Deník!$Y586=Statistika!$F$87,IF(AND(Deník!$R586&gt;=0,Deník!$R586&lt;=1),"BE",Deník!$R586),""),"")</f>
        <v/>
      </c>
      <c r="BW586" s="233" t="str">
        <f>IF(Deník!$R586&lt;&gt;"",IF(Deník!$Y586=Statistika!$F$88,IF(AND(Deník!$R586&gt;=0,Deník!$R586&lt;=1),"BE",Deník!$R586),""),"")</f>
        <v/>
      </c>
      <c r="BX586" s="233" t="str">
        <f>IF(Deník!$R586&lt;&gt;"",IF(Deník!$Y586=Statistika!$F$89,IF(AND(Deník!$R586&gt;=0,Deník!$R586&lt;=1),"BE",Deník!$R586),""),"")</f>
        <v/>
      </c>
      <c r="BY586" s="233" t="str">
        <f>IF(Deník!$R586&lt;&gt;"",IF(Deník!$Y586=Statistika!$F$90,IF(AND(Deník!$R586&gt;=0,Deník!$R586&lt;=1),"BE",Deník!$R586),""),"")</f>
        <v/>
      </c>
      <c r="BZ586" s="233" t="str">
        <f>IF(Deník!$R586&lt;&gt;"",IF(Deník!$Y586=Statistika!$F$91,IF(AND(Deník!$R586&gt;=0,Deník!$R586&lt;=1),"BE",Deník!$R586),""),"")</f>
        <v/>
      </c>
      <c r="CA586" s="233"/>
      <c r="CB586" s="233" t="str">
        <f>IF(Deník!$R586&lt;&gt;"",IF(Deník!$AB586="SL",IF(AND(Deník!$R586&gt;=0,Deník!$R586&lt;=1),"BE",Deník!$R586),""),"")</f>
        <v/>
      </c>
      <c r="CC586" s="233" t="str">
        <f>IF(Deník!$R586&lt;&gt;"",IF(Deník!$AB586="BE10",IF(AND(Deník!$R586&gt;=0,Deník!$R586&lt;=1),"BE",Deník!$R586),""),"")</f>
        <v/>
      </c>
      <c r="CD586" s="233" t="str">
        <f>IF(Deník!$R586&lt;&gt;"",IF(Deník!$AB586="BE15",IF(AND(Deník!$R586&gt;=0,Deník!$R586&lt;=1),"BE",Deník!$R586),""),"")</f>
        <v/>
      </c>
      <c r="CE586" s="233" t="str">
        <f>IF(Deník!$R586&lt;&gt;"",IF(Deník!$AB586="BE20",IF(AND(Deník!$R586&gt;=0,Deník!$R586&lt;=1),"BE",Deník!$R586),""),"")</f>
        <v/>
      </c>
      <c r="CF586" s="233" t="str">
        <f>IF(Deník!$R586&lt;&gt;"",IF(Deník!$AB586="TP1",IF(AND(Deník!$R586&gt;=0,Deník!$R586&lt;=1),"BE",Deník!$R586),""),"")</f>
        <v/>
      </c>
      <c r="CG586" s="233" t="str">
        <f>IF(Deník!$R586&lt;&gt;"",IF(Deník!$AB586="TP2",IF(AND(Deník!$R586&gt;=0,Deník!$R586&lt;=1),"BE",Deník!$R586),""),"")</f>
        <v/>
      </c>
      <c r="CH586" s="233" t="str">
        <f>IF(Deník!$R586&lt;&gt;"",IF(Deník!$AB586="TP3",IF(AND(Deník!$R586&gt;=0,Deník!$R586&lt;=1),"BE",Deník!$R586),""),"")</f>
        <v/>
      </c>
      <c r="CI586" s="233" t="str">
        <f>IF(Deník!$R586&lt;&gt;"",IF(Deník!$AB586="Trailing SL",IF(AND(Deník!$R586&gt;=0,Deník!$R586&lt;=1),"BE",Deník!$R586),""),"")</f>
        <v/>
      </c>
      <c r="CJ586" s="233" t="str">
        <f>IF(Deník!$R586&lt;&gt;"",IF(Deník!$AB586="Manual",IF(AND(Deník!$R586&gt;=0,Deník!$R586&lt;=1),"BE",Deník!$R586),""),"")</f>
        <v/>
      </c>
      <c r="CK586" s="233"/>
      <c r="CL586" s="233" t="str">
        <f>IF(Deník!$R586&lt;0,IF(Deník!$AC586=Statistika!$F$117,Deník!$R586,""),"")</f>
        <v/>
      </c>
      <c r="CM586" s="233" t="str">
        <f>IF(Deník!$R586&lt;0,IF(Deník!$AC586=Statistika!$F$118,Deník!$R586,""),"")</f>
        <v/>
      </c>
      <c r="CN586" s="233" t="str">
        <f>IF(Deník!$R586&lt;0,IF(Deník!$AC586=Statistika!$F$119,Deník!$R586,""),"")</f>
        <v/>
      </c>
      <c r="CO586" s="233" t="str">
        <f>IF(Deník!$R586&lt;0,IF(Deník!$AC586=Statistika!$F$120,Deník!$R586,""),"")</f>
        <v/>
      </c>
      <c r="CP586" s="233" t="str">
        <f>IF(Deník!$R586&lt;0,IF(Deník!$AC586=Statistika!$F$121,Deník!$R586,""),"")</f>
        <v/>
      </c>
      <c r="CQ586" s="233" t="str">
        <f>IF(Deník!$R586&lt;0,IF(Deník!$AC586=Statistika!$F$122,Deník!$R586,""),"")</f>
        <v/>
      </c>
      <c r="CR586" s="233" t="str">
        <f>IF(Deník!$R586&lt;0,IF(Deník!$AC586=Statistika!$F$123,Deník!$R586,""),"")</f>
        <v/>
      </c>
      <c r="CS586" s="233" t="str">
        <f>IF(Deník!$R586&lt;0,IF(Deník!$AC586=Statistika!$F$124,Deník!$R586,""),"")</f>
        <v/>
      </c>
      <c r="CT586" s="233" t="str">
        <f>IF(Deník!$R586&lt;0,IF(Deník!$AC586=Statistika!$F$125,Deník!$R586,""),"")</f>
        <v/>
      </c>
      <c r="CU586" s="233"/>
      <c r="CV586" s="233" t="str">
        <f>IF(Deník!$R586&lt;0,IF(Deník!$AD586=$CV$2,Deník!$R586,""),"")</f>
        <v/>
      </c>
      <c r="CW586" s="233" t="str">
        <f>IF(Deník!$R586&lt;0,IF(Deník!$AD586=$CW$2,Deník!$R586,""),"")</f>
        <v/>
      </c>
      <c r="CX586" s="233" t="str">
        <f>IF(Deník!$R586&lt;0,IF(Deník!$AD586=$CX$2,Deník!$R586,""),"")</f>
        <v/>
      </c>
      <c r="CY586" s="233" t="str">
        <f>IF(Deník!$R586&lt;0,IF(Deník!$AD586=$CY$2,Deník!$R586,""),"")</f>
        <v/>
      </c>
      <c r="CZ586" s="233" t="str">
        <f>IF(Deník!$R586&lt;0,IF(Deník!$AD586=$CZ$2,Deník!$R586,""),"")</f>
        <v/>
      </c>
      <c r="DL586" s="221">
        <f t="shared" si="24"/>
        <v>93847.029999999984</v>
      </c>
      <c r="DM586" s="220">
        <f t="shared" si="23"/>
        <v>-6.1529700000000132E-2</v>
      </c>
      <c r="DO586" s="50">
        <f>Deník!W587</f>
        <v>0</v>
      </c>
      <c r="DP586" s="102" t="str">
        <f>IF(AND(Deník!W587&gt;0),1,"")</f>
        <v/>
      </c>
      <c r="DQ586" s="102">
        <f>IF(AND(Deník!W587&lt;=0),1,"")</f>
        <v>1</v>
      </c>
      <c r="DR586" s="227"/>
      <c r="DS586" s="228"/>
      <c r="DT586" s="85"/>
      <c r="DU586" s="54">
        <f>IF(MONTH(Deník!$C586)=DU$2,Deník!$W586,"")</f>
        <v>0</v>
      </c>
      <c r="DV586" s="222" t="str">
        <f>IF(MONTH(Deník!$C586)=DV$2,Deník!$W586,"")</f>
        <v/>
      </c>
      <c r="DW586" s="222" t="str">
        <f>IF(MONTH(Deník!$C586)=DW$2,Deník!$W586,"")</f>
        <v/>
      </c>
      <c r="DX586" s="222" t="str">
        <f>IF(MONTH(Deník!$C586)=DX$2,Deník!$W586,"")</f>
        <v/>
      </c>
      <c r="DY586" s="222" t="str">
        <f>IF(MONTH(Deník!$C586)=DY$2,Deník!$W586,"")</f>
        <v/>
      </c>
      <c r="DZ586" s="222" t="str">
        <f>IF(MONTH(Deník!$C586)=DZ$2,Deník!$W586,"")</f>
        <v/>
      </c>
      <c r="EA586" s="222" t="str">
        <f>IF(MONTH(Deník!$C586)=EA$2,Deník!$W586,"")</f>
        <v/>
      </c>
      <c r="EB586" s="222" t="str">
        <f>IF(MONTH(Deník!$C586)=EB$2,Deník!$W586,"")</f>
        <v/>
      </c>
      <c r="EC586" s="222" t="str">
        <f>IF(MONTH(Deník!$C586)=EC$2,Deník!$W586,"")</f>
        <v/>
      </c>
      <c r="ED586" s="222" t="str">
        <f>IF(MONTH(Deník!$C586)=ED$2,Deník!$W586,"")</f>
        <v/>
      </c>
      <c r="EE586" s="222" t="str">
        <f>IF(MONTH(Deník!$C586)=EE$2,Deník!$W586,"")</f>
        <v/>
      </c>
      <c r="EF586" s="222" t="str">
        <f>IF(MONTH(Deník!$C586)=EF$2,Deník!$W586,"")</f>
        <v/>
      </c>
      <c r="EI586" s="600" t="str">
        <f>IF(Deník!$W586&lt;&gt;"",IF(Deník!$B586=Statistika!$F$63,Deník!$W586,""),"")</f>
        <v/>
      </c>
      <c r="EJ586" s="13" t="str">
        <f>IF(Deník!$W586&lt;&gt;"",IF(Deník!$B586=Statistika!$F$64,Deník!$W586,""),"")</f>
        <v/>
      </c>
      <c r="EK586" s="13" t="str">
        <f>IF(Deník!$W586&lt;&gt;"",IF(Deník!$B586=Statistika!$F$65,Deník!$W586,""),"")</f>
        <v/>
      </c>
      <c r="EL586" s="13" t="str">
        <f>IF(Deník!$W586&lt;&gt;"",IF(Deník!$B586=Statistika!$F$66,Deník!$W586,""),"")</f>
        <v/>
      </c>
      <c r="EM586" s="13" t="str">
        <f>IF(Deník!$W586&lt;&gt;"",IF(Deník!$B586=Statistika!$F$67,Deník!$W586,""),"")</f>
        <v/>
      </c>
      <c r="EN586" s="13" t="str">
        <f>IF(Deník!$W586&lt;&gt;"",IF(Deník!$B586=Statistika!$F$68,Deník!$W586,""),"")</f>
        <v/>
      </c>
      <c r="EO586" s="13" t="str">
        <f>IF(Deník!$W586&lt;&gt;"",IF(Deník!$B586=Statistika!$F$69,Deník!$W586,""),"")</f>
        <v/>
      </c>
      <c r="EP586" s="601" t="str">
        <f>IF(Deník!$W586&lt;&gt;"",IF(Deník!$B586=Statistika!$F$70,Deník!$W586,""),"")</f>
        <v/>
      </c>
      <c r="EQ586" s="90"/>
      <c r="ER586" s="63" t="str">
        <f>IF(Deník!$W586&lt;&gt;"",IF(Deník!$J586="L",Deník!$W586,""),"")</f>
        <v/>
      </c>
      <c r="ES586" s="13" t="str">
        <f>IF(Deník!$W586&lt;&gt;"",IF(Deník!$J586="S",Deník!$W586,""),"")</f>
        <v/>
      </c>
      <c r="ET586" s="95"/>
      <c r="EU586" s="88"/>
      <c r="EV586" s="63" t="str">
        <f>IF(WEEKDAY(Deník!$C586,2)=1,Deník!$W586,"")</f>
        <v/>
      </c>
      <c r="EW586" s="13" t="str">
        <f>IF(WEEKDAY(Deník!$C586,2)=2,Deník!$W586,"")</f>
        <v/>
      </c>
      <c r="EX586" s="13" t="str">
        <f>IF(WEEKDAY(Deník!$C586,2)=3,Deník!$W586,"")</f>
        <v/>
      </c>
      <c r="EY586" s="13" t="str">
        <f>IF(WEEKDAY(Deník!$C586,2)=4,Deník!$W586,"")</f>
        <v/>
      </c>
      <c r="EZ586" s="60" t="str">
        <f>IF(WEEKDAY(Deník!$C586,2)=5,Deník!$W586,"")</f>
        <v/>
      </c>
      <c r="FA586" s="99"/>
      <c r="FB586" s="100">
        <f>Deník!D586</f>
        <v>0</v>
      </c>
      <c r="FC586" s="63">
        <f>IF($FB586&lt;&gt;"",IF(AND($FB586&gt;=FC$2,$FB586&lt;=FC$3),Deník!$W586,""))</f>
        <v>0</v>
      </c>
      <c r="FD586" s="63" t="str">
        <f>IF($FB586&lt;&gt;"",IF(AND($FB586&gt;=FD$2,$FB586&lt;=FD$3),Deník!$W586,""))</f>
        <v/>
      </c>
      <c r="FE586" s="63" t="str">
        <f>IF($FB586&lt;&gt;"",IF(AND($FB586&gt;=FE$2,$FB586&lt;=FE$3),Deník!$W586,""))</f>
        <v/>
      </c>
      <c r="FF586" s="63" t="str">
        <f>IF($FB586&lt;&gt;"",IF(AND($FB586&gt;=FF$2,$FB586&lt;=FF$3),Deník!$W586,""))</f>
        <v/>
      </c>
      <c r="FG586" s="63" t="str">
        <f>IF($FB586&lt;&gt;"",IF(AND($FB586&gt;=FG$2,$FB586&lt;=FG$3),Deník!$W586,""))</f>
        <v/>
      </c>
      <c r="FH586" s="63" t="str">
        <f>IF($FB586&lt;&gt;"",IF(AND($FB586&gt;=FH$2,$FB586&lt;=FH$3),Deník!$W586,""))</f>
        <v/>
      </c>
      <c r="FI586" s="63" t="str">
        <f>IF($FB586&lt;&gt;"",IF(AND($FB586&gt;=FI$2,$FB586&lt;=FI$3),Deník!$W586,""))</f>
        <v/>
      </c>
      <c r="FJ586" s="63" t="str">
        <f>IF($FB586&lt;&gt;"",IF(AND($FB586&gt;=FJ$2,$FB586&lt;=FJ$3),Deník!$W586,""))</f>
        <v/>
      </c>
      <c r="FK586" s="63" t="str">
        <f>IF($FB586&lt;&gt;"",IF(AND($FB586&gt;=FK$2,$FB586&lt;=FK$3),Deník!$W586,""))</f>
        <v/>
      </c>
      <c r="FL586" s="63" t="str">
        <f>IF($FB586&lt;&gt;"",IF(AND($FB586&gt;=FL$2,$FB586&lt;=FL$3),Deník!$W586,""))</f>
        <v/>
      </c>
      <c r="FM586" s="63" t="str">
        <f>IF($FB586&lt;&gt;"",IF(AND($FB586&gt;=FM$2,$FB586&lt;=FM$3),Deník!$W586,""))</f>
        <v/>
      </c>
      <c r="FN586" s="13"/>
      <c r="FO586" s="20" t="str">
        <f>IF(Deník!$W586&gt;1,Deník!$W586,"")</f>
        <v/>
      </c>
      <c r="FP586" s="20" t="str">
        <f>IF(Deník!$W586&lt;0,Deník!$W586,"")</f>
        <v/>
      </c>
      <c r="FQ586" s="17"/>
      <c r="FS586" s="233"/>
      <c r="FT586" s="233" t="str">
        <f>IF(Deník!$W586&lt;&gt;"",IF(Deník!$Y586=Statistika!$F$78,Deník!$W586,""),"")</f>
        <v/>
      </c>
      <c r="FU586" s="233" t="str">
        <f>IF(Deník!$W586&lt;&gt;"",IF(Deník!$Y586=Statistika!$F$79,Deník!$W586,""),"")</f>
        <v/>
      </c>
      <c r="FV586" s="233" t="str">
        <f>IF(Deník!$W586&lt;&gt;"",IF(Deník!$Y586=Statistika!$F$80,Deník!$W586,""),"")</f>
        <v/>
      </c>
      <c r="FW586" s="233" t="str">
        <f>IF(Deník!$W586&lt;&gt;"",IF(Deník!$Y586=Statistika!$F$81,Deník!$W586,""),"")</f>
        <v/>
      </c>
      <c r="FX586" s="233" t="str">
        <f>IF(Deník!$W586&lt;&gt;"",IF(Deník!$Y586=Statistika!$F$82,Deník!$W586,""),"")</f>
        <v/>
      </c>
      <c r="FY586" s="233" t="str">
        <f>IF(Deník!$W586&lt;&gt;"",IF(Deník!$Y586=Statistika!$F$83,Deník!$W586,""),"")</f>
        <v/>
      </c>
      <c r="FZ586" s="233" t="str">
        <f>IF(Deník!$W586&lt;&gt;"",IF(Deník!$Y586=Statistika!$F$84,Deník!$W586,""),"")</f>
        <v/>
      </c>
      <c r="GA586" s="233" t="str">
        <f>IF(Deník!$W586&lt;&gt;"",IF(Deník!$Y586=Statistika!$F$85,Deník!$W586,""),"")</f>
        <v/>
      </c>
      <c r="GB586" s="233" t="str">
        <f>IF(Deník!$W586&lt;&gt;"",IF(Deník!$Y586=Statistika!$F$86,Deník!$W586,""),"")</f>
        <v/>
      </c>
      <c r="GC586" s="233" t="str">
        <f>IF(Deník!$W586&lt;&gt;"",IF(Deník!$Y586=Statistika!$F$87,Deník!$W586,""),"")</f>
        <v/>
      </c>
      <c r="GD586" s="233" t="str">
        <f>IF(Deník!$W586&lt;&gt;"",IF(Deník!$Y586=Statistika!$F$88,Deník!$W586,""),"")</f>
        <v/>
      </c>
      <c r="GE586" s="233" t="str">
        <f>IF(Deník!$W586&lt;&gt;"",IF(Deník!$Y586=Statistika!$F$89,Deník!$W586,""),"")</f>
        <v/>
      </c>
      <c r="GF586" s="233" t="str">
        <f>IF(Deník!$W586&lt;&gt;"",IF(Deník!$Y586=Statistika!$F$90,Deník!$W586,""),"")</f>
        <v/>
      </c>
      <c r="GG586" s="233" t="str">
        <f>IF(Deník!$W586&lt;&gt;"",IF(Deník!$Y586=Statistika!$F$91,Deník!$W586,""),"")</f>
        <v/>
      </c>
      <c r="GH586" s="233"/>
      <c r="GI586" s="233" t="str">
        <f>IF(Deník!$W586&lt;&gt;"",IF(Deník!$AB586=Statistika!$L$100,Deník!$W586,""),"")</f>
        <v/>
      </c>
      <c r="GJ586" s="233" t="str">
        <f>IF(Deník!$W586&lt;&gt;"",IF(Deník!$AB586=Statistika!$L$101,Deník!$W586,""),"")</f>
        <v/>
      </c>
      <c r="GK586" s="233" t="str">
        <f>IF(Deník!$W586&lt;&gt;"",IF(Deník!$AB586=Statistika!$L$102,Deník!$W586,""),"")</f>
        <v/>
      </c>
      <c r="GL586" s="233" t="str">
        <f>IF(Deník!$W586&lt;&gt;"",IF(Deník!$AB586=Statistika!$L$103,Deník!$W586,""),"")</f>
        <v/>
      </c>
      <c r="GM586" s="233" t="str">
        <f>IF(Deník!$W586&lt;&gt;"",IF(Deník!$AB586=Statistika!$L$104,Deník!$W586,""),"")</f>
        <v/>
      </c>
      <c r="GN586" s="233" t="str">
        <f>IF(Deník!$W586&lt;&gt;"",IF(Deník!$AB586=Statistika!$L$105,Deník!$W586,""),"")</f>
        <v/>
      </c>
      <c r="GO586" s="233" t="str">
        <f>IF(Deník!$W586&lt;&gt;"",IF(Deník!$AB586=Statistika!$L$106,Deník!$W586,""),"")</f>
        <v/>
      </c>
      <c r="GP586" s="233" t="str">
        <f>IF(Deník!$W586&lt;&gt;"",IF(Deník!$AB586=Statistika!$L$107,Deník!$W586,""),"")</f>
        <v/>
      </c>
      <c r="GQ586" s="233" t="str">
        <f>IF(Deník!$W586&lt;&gt;"",IF(Deník!$AB586=Statistika!$L$108,Deník!$W586,""),"")</f>
        <v/>
      </c>
      <c r="GS586" s="233" t="str">
        <f>IF(Deník!$W586&lt;0,IF(Deník!$AC586=Statistika!$F$117,Deník!$W586,""),"")</f>
        <v/>
      </c>
      <c r="GT586" s="233" t="str">
        <f>IF(Deník!$W586&lt;0,IF(Deník!$AC586=Statistika!$F$118,Deník!$W586,""),"")</f>
        <v/>
      </c>
      <c r="GU586" s="233" t="str">
        <f>IF(Deník!$W586&lt;0,IF(Deník!$AC586=Statistika!$F$119,Deník!$W586,""),"")</f>
        <v/>
      </c>
      <c r="GV586" s="233" t="str">
        <f>IF(Deník!$W586&lt;0,IF(Deník!$AC586=Statistika!$F$120,Deník!$W586,""),"")</f>
        <v/>
      </c>
      <c r="GW586" s="233" t="str">
        <f>IF(Deník!$W586&lt;0,IF(Deník!$AC586=Statistika!$F$121,Deník!$W586,""),"")</f>
        <v/>
      </c>
      <c r="GX586" s="233" t="str">
        <f>IF(Deník!$W586&lt;0,IF(Deník!$AC586=Statistika!$F$122,Deník!$W586,""),"")</f>
        <v/>
      </c>
      <c r="GY586" s="233" t="str">
        <f>IF(Deník!$W586&lt;0,IF(Deník!$AC586=Statistika!$F$123,Deník!$W586,""),"")</f>
        <v/>
      </c>
      <c r="GZ586" s="233" t="str">
        <f>IF(Deník!$W586&lt;0,IF(Deník!$AC586=Statistika!$F$124,Deník!$W586,""),"")</f>
        <v/>
      </c>
      <c r="HA586" s="233" t="str">
        <f>IF(Deník!$W586&lt;0,IF(Deník!$AC586=Statistika!$F$125,Deník!$W586,""),"")</f>
        <v/>
      </c>
      <c r="HC586" s="233" t="str">
        <f>IF(Deník!$W586&lt;0,IF(Deník!$AD586=Statistika!$F$133,Deník!$W586,""),"")</f>
        <v/>
      </c>
      <c r="HD586" s="233" t="str">
        <f>IF(Deník!$W586&lt;0,IF(Deník!$AD586=Statistika!$F$134,Deník!$W586,""),"")</f>
        <v/>
      </c>
      <c r="HE586" s="233" t="str">
        <f>IF(Deník!$W586&lt;0,IF(Deník!$AD586=Statistika!$F$135,Deník!$W586,""),"")</f>
        <v/>
      </c>
      <c r="HF586" s="233" t="str">
        <f>IF(Deník!$W586&lt;0,IF(Deník!$AD586=Statistika!$F$136,Deník!$W586,""),"")</f>
        <v/>
      </c>
      <c r="HG586" s="233" t="str">
        <f>IF(Deník!$W586&lt;0,IF(Deník!$AD586=Statistika!$F$137,Deník!$W586,""),"")</f>
        <v/>
      </c>
      <c r="ID586" s="8">
        <f>Tabulka4[[#This Row],[Sloupec3]]</f>
        <v>0</v>
      </c>
      <c r="IE586" s="17" t="str">
        <f>IF(AND([1]Deník!$C586&gt;='[1]Měsíční shrnutí'!$D$1,[1]Deník!$C586&lt;='[1]Měsíční shrnutí'!$F$1),[1]Deník!$X586,"")</f>
        <v/>
      </c>
    </row>
    <row r="587" spans="1:239">
      <c r="A587" s="8">
        <f>Deník!C588</f>
        <v>0</v>
      </c>
      <c r="B587" s="50" t="str">
        <f>Deník!R588</f>
        <v/>
      </c>
      <c r="C587" s="102" t="str">
        <f>IF(AND(Deník!R588&gt;1,Deník!R588&lt;&gt;""),1,"")</f>
        <v/>
      </c>
      <c r="D587" s="102" t="str">
        <f>IF(AND(Deník!R588&lt;=0,Deník!R588&lt;&gt;""),1,"")</f>
        <v/>
      </c>
      <c r="E587" s="103" t="str">
        <f>IF(AND(Deník!R588&gt;=0,Deník!R588&lt;=1),1,"")</f>
        <v/>
      </c>
      <c r="F587" s="79" t="str">
        <f>IF(Deník!R588&lt;&gt;"",Deník!R588+F586,"")</f>
        <v/>
      </c>
      <c r="G587" s="85"/>
      <c r="H587" s="54" t="str">
        <f>IF(MONTH(Deník!$C587)=H$2,IF(AND(Deník!$R587&gt;=0,Deník!$R587&lt;=1),"BE",Deník!$R587),"")</f>
        <v/>
      </c>
      <c r="I587" s="11" t="str">
        <f>IF(MONTH(Deník!$C587)=I$2,IF(AND(Deník!$R587&gt;=0,Deník!$R587&lt;=1),"BE",Deník!$R587),"")</f>
        <v/>
      </c>
      <c r="J587" s="11" t="str">
        <f>IF(MONTH(Deník!$C587)=J$2,IF(AND(Deník!$R587&gt;=0,Deník!$R587&lt;=1),"BE",Deník!$R587),"")</f>
        <v/>
      </c>
      <c r="K587" s="11" t="str">
        <f>IF(MONTH(Deník!$C587)=K$2,IF(AND(Deník!$R587&gt;=0,Deník!$R587&lt;=1),"BE",Deník!$R587),"")</f>
        <v/>
      </c>
      <c r="L587" s="11" t="str">
        <f>IF(MONTH(Deník!$C587)=L$2,IF(AND(Deník!$R587&gt;=0,Deník!$R587&lt;=1),"BE",Deník!$R587),"")</f>
        <v/>
      </c>
      <c r="M587" s="11" t="str">
        <f>IF(MONTH(Deník!$C587)=M$2,IF(AND(Deník!$R587&gt;=0,Deník!$R587&lt;=1),"BE",Deník!$R587),"")</f>
        <v/>
      </c>
      <c r="N587" s="11" t="str">
        <f>IF(MONTH(Deník!$C587)=N$2,IF(AND(Deník!$R587&gt;=0,Deník!$R587&lt;=1),"BE",Deník!$R587),"")</f>
        <v/>
      </c>
      <c r="O587" s="11" t="str">
        <f>IF(MONTH(Deník!$C587)=O$2,IF(AND(Deník!$R587&gt;=0,Deník!$R587&lt;=1),"BE",Deník!$R587),"")</f>
        <v/>
      </c>
      <c r="P587" s="11" t="str">
        <f>IF(MONTH(Deník!$C587)=P$2,IF(AND(Deník!$R587&gt;=0,Deník!$R587&lt;=1),"BE",Deník!$R587),"")</f>
        <v/>
      </c>
      <c r="Q587" s="11" t="str">
        <f>IF(MONTH(Deník!$C587)=Q$2,IF(AND(Deník!$R587&gt;=0,Deník!$R587&lt;=1),"BE",Deník!$R587),"")</f>
        <v/>
      </c>
      <c r="R587" s="11" t="str">
        <f>IF(MONTH(Deník!$C587)=R$2,IF(AND(Deník!$R587&gt;=0,Deník!$R587&lt;=1),"BE",Deník!$R587),"")</f>
        <v/>
      </c>
      <c r="S587" s="57" t="str">
        <f>IF(MONTH(Deník!$C587)=S$2,IF(AND(Deník!$R587&gt;=0,Deník!$R587&lt;=1),"BE",Deník!$R587),"")</f>
        <v/>
      </c>
      <c r="U587" s="12"/>
      <c r="V587" s="12"/>
      <c r="X587" s="600" t="str">
        <f>IF(Deník!$R587&lt;&gt;"",IF(Deník!$B587=Statistika!$F$63,IF(AND(Deník!$R587&gt;=0,Deník!$R587&lt;=1),"BE",Deník!$R587),""),"")</f>
        <v/>
      </c>
      <c r="Y587" s="13" t="str">
        <f>IF(Deník!$R587&lt;&gt;"",IF(Deník!$B587=Statistika!$F$64,IF(AND(Deník!$R587&gt;=0,Deník!$R587&lt;=1),"BE",Deník!$R587),""),"")</f>
        <v/>
      </c>
      <c r="Z587" s="13" t="str">
        <f>IF(Deník!$R587&lt;&gt;"",IF(Deník!$B587=Statistika!$F$65,IF(AND(Deník!$R587&gt;=0,Deník!$R587&lt;=1),"BE",Deník!$R587),""),"")</f>
        <v/>
      </c>
      <c r="AA587" s="13" t="str">
        <f>IF(Deník!$R587&lt;&gt;"",IF(Deník!$B587=Statistika!$F$66,IF(AND(Deník!$R587&gt;=0,Deník!$R587&lt;=1),"BE",Deník!$R587),""),"")</f>
        <v/>
      </c>
      <c r="AB587" s="13" t="str">
        <f>IF(Deník!$R587&lt;&gt;"",IF(Deník!$B587=Statistika!$F$67,IF(AND(Deník!$R587&gt;=0,Deník!$R587&lt;=1),"BE",Deník!$R587),""),"")</f>
        <v/>
      </c>
      <c r="AC587" s="13" t="str">
        <f>IF(Deník!$R587&lt;&gt;"",IF(Deník!$B587=Statistika!$F$68,IF(AND(Deník!$R587&gt;=0,Deník!$R587&lt;=1),"BE",Deník!$R587),""),"")</f>
        <v/>
      </c>
      <c r="AD587" s="13" t="str">
        <f>IF(Deník!$R587&lt;&gt;"",IF(Deník!$B587=Statistika!$F$69,IF(AND(Deník!$R587&gt;=0,Deník!$R587&lt;=1),"BE",Deník!$R587),""),"")</f>
        <v/>
      </c>
      <c r="AE587" s="601" t="str">
        <f>IF(Deník!$R587&lt;&gt;"",IF(Deník!$B587=Statistika!$F$70,IF(AND(Deník!$R587&gt;=0,Deník!$R587&lt;=1),"BE",Deník!$R587),""),"")</f>
        <v/>
      </c>
      <c r="AF587" s="90"/>
      <c r="AG587" s="63" t="str">
        <f>IF(Deník!$R587&lt;&gt;"",IF(Deník!$J587="L",IF(AND(Deník!$R587&gt;=0,Deník!$R587&lt;=1),"BE",Deník!$R587),""),"")</f>
        <v/>
      </c>
      <c r="AH587" s="13" t="str">
        <f>IF(Deník!$R587&lt;&gt;"",IF(Deník!$J587="S",IF(AND(Deník!$R587&gt;=0,Deník!$R587&lt;=1),"BE",Deník!$R587),""),"")</f>
        <v/>
      </c>
      <c r="AI587" s="95"/>
      <c r="AJ587" s="71" t="str">
        <f>IF(Deník!N588&lt;&gt;"",Deník!N588*-1,"")</f>
        <v/>
      </c>
      <c r="AK587" s="88"/>
      <c r="AL587" s="63" t="str">
        <f>IF(WEEKDAY(Deník!$C587,2)=1,IF(AND(Deník!$R587&gt;=0,Deník!$R587&lt;=1),"BE",Deník!$R587),"")</f>
        <v/>
      </c>
      <c r="AM587" s="13" t="str">
        <f>IF(WEEKDAY(Deník!$C587,2)=2,IF(AND(Deník!$R587&gt;=0,Deník!$R587&lt;=1),"BE",Deník!$R587),"")</f>
        <v/>
      </c>
      <c r="AN587" s="13" t="str">
        <f>IF(WEEKDAY(Deník!$C587,2)=3,IF(AND(Deník!$R587&gt;=0,Deník!$R587&lt;=1),"BE",Deník!$R587),"")</f>
        <v/>
      </c>
      <c r="AO587" s="13" t="str">
        <f>IF(WEEKDAY(Deník!$C587,2)=4,IF(AND(Deník!$R587&gt;=0,Deník!$R587&lt;=1),"BE",Deník!$R587),"")</f>
        <v/>
      </c>
      <c r="AP587" s="60" t="str">
        <f>IF(WEEKDAY(Deník!$C587,2)=5,IF(AND(Deník!$R587&gt;=0,Deník!$R587&lt;=1),"BE",Deník!$R587),"")</f>
        <v/>
      </c>
      <c r="AQ587" s="99"/>
      <c r="AR587" s="100">
        <f>Deník!D587</f>
        <v>0</v>
      </c>
      <c r="AS587" s="63" t="str">
        <f>IF(Deník!$D587&lt;&gt;"",IF(AND(Deník!$D587&gt;=AS$2,Deník!$D587&lt;=AS$3),IF(AND(Deník!$R587&gt;=0,Deník!$R587&lt;=1),"BE",Deník!$R587),""),"")</f>
        <v/>
      </c>
      <c r="AT587" s="63" t="str">
        <f>IF(Deník!$D587&lt;&gt;"",IF(AND(Deník!$D587&gt;=AT$2,Deník!$D587&lt;=AT$3),IF(AND(Deník!$R587&gt;=0,Deník!$R587&lt;=1),"BE",Deník!$R587),""),"")</f>
        <v/>
      </c>
      <c r="AU587" s="63" t="str">
        <f>IF(Deník!$D587&lt;&gt;"",IF(AND(Deník!$D587&gt;=AU$2,Deník!$D587&lt;=AU$3),IF(AND(Deník!$R587&gt;=0,Deník!$R587&lt;=1),"BE",Deník!$R587),""),"")</f>
        <v/>
      </c>
      <c r="AV587" s="63" t="str">
        <f>IF(Deník!$D587&lt;&gt;"",IF(AND(Deník!$D587&gt;=AV$2,Deník!$D587&lt;=AV$3),IF(AND(Deník!$R587&gt;=0,Deník!$R587&lt;=1),"BE",Deník!$R587),""),"")</f>
        <v/>
      </c>
      <c r="AW587" s="63" t="str">
        <f>IF(Deník!$D587&lt;&gt;"",IF(AND(Deník!$D587&gt;=AW$2,Deník!$D587&lt;=AW$3),IF(AND(Deník!$R587&gt;=0,Deník!$R587&lt;=1),"BE",Deník!$R587),""),"")</f>
        <v/>
      </c>
      <c r="AX587" s="63" t="str">
        <f>IF(Deník!$D587&lt;&gt;"",IF(AND(Deník!$D587&gt;=AX$2,Deník!$D587&lt;=AX$3),IF(AND(Deník!$R587&gt;=0,Deník!$R587&lt;=1),"BE",Deník!$R587),""),"")</f>
        <v/>
      </c>
      <c r="AY587" s="63" t="str">
        <f>IF(Deník!$D587&lt;&gt;"",IF(AND(Deník!$D587&gt;=AY$2,Deník!$D587&lt;=AY$3),IF(AND(Deník!$R587&gt;=0,Deník!$R587&lt;=1),"BE",Deník!$R587),""),"")</f>
        <v/>
      </c>
      <c r="AZ587" s="63" t="str">
        <f>IF(Deník!$D587&lt;&gt;"",IF(AND(Deník!$D587&gt;=AZ$2,Deník!$D587&lt;=AZ$3),IF(AND(Deník!$R587&gt;=0,Deník!$R587&lt;=1),"BE",Deník!$R587),""),"")</f>
        <v/>
      </c>
      <c r="BA587" s="63" t="str">
        <f>IF(Deník!$D587&lt;&gt;"",IF(AND(Deník!$D587&gt;=BA$2,Deník!$D587&lt;=BA$3),IF(AND(Deník!$R587&gt;=0,Deník!$R587&lt;=1),"BE",Deník!$R587),""),"")</f>
        <v/>
      </c>
      <c r="BB587" s="63" t="str">
        <f>IF(Deník!$D587&lt;&gt;"",IF(AND(Deník!$D587&gt;=BB$2,Deník!$D587&lt;=BB$3),IF(AND(Deník!$R587&gt;=0,Deník!$R587&lt;=1),"BE",Deník!$R587),""),"")</f>
        <v/>
      </c>
      <c r="BC587" s="71" t="str">
        <f>IF(Deník!$D587&lt;&gt;"",IF(AND(Deník!$D587&gt;=BC$2,Deník!$D587&lt;=BC$3),IF(AND(Deník!$R587&gt;=0,Deník!$R587&lt;=1),"BE",Deník!$R587),""),"")</f>
        <v/>
      </c>
      <c r="BD587" s="20" t="str">
        <f>IF(Deník!$J588="S",(Deník!$M588-Deník!$K588),IF(Deník!$J588="L",(Deník!$K588-Deník!$M588),""))</f>
        <v/>
      </c>
      <c r="BE587" s="20" t="str">
        <f>IF(Deník!$J588="S",(Deník!$K588-Deník!$O588),IF(Deník!$J588="L",(Deník!$O588-Deník!$K588),""))</f>
        <v/>
      </c>
      <c r="BF587" s="20" t="str">
        <f>IF(Deník!$J588="S",(Deník!$K588-Deník!$L588),IF(Deník!$J588="L",(Deník!$L588-Deník!$K588),""))</f>
        <v/>
      </c>
      <c r="BG587" s="20" t="str">
        <f>IF(Deník!$J588="S",(Deník!$K588-Deník!$S588),IF(Deník!$J588="L",(Deník!$S588-Deník!$K588),""))</f>
        <v/>
      </c>
      <c r="BH587" s="20" t="str">
        <f>IF(Deník!$J588="S",(Deník!$K588-Deník!$U588),IF(Deník!$J588="L",(Deník!$U588-Deník!$K588),""))</f>
        <v/>
      </c>
      <c r="BI587" s="20" t="str">
        <f>IF(Deník!$R587&gt;1,Deník!$R587,"")</f>
        <v/>
      </c>
      <c r="BJ587" s="20" t="str">
        <f>IF(Deník!$R587&lt;0,Deník!$R587,"")</f>
        <v/>
      </c>
      <c r="BK587" s="17"/>
      <c r="BM587" s="233" t="str">
        <f>IF(Deník!$R587&lt;&gt;"",IF(Deník!$Y587=Statistika!$F$78,IF(AND(Deník!$R587&gt;=0,Deník!$R587&lt;=1),"BE",Deník!$R587),""),"")</f>
        <v/>
      </c>
      <c r="BN587" s="233" t="str">
        <f>IF(Deník!$R587&lt;&gt;"",IF(Deník!$Y587=Statistika!$F$79,IF(AND(Deník!$R587&gt;=0,Deník!$R587&lt;=1),"BE",Deník!$R587),""),"")</f>
        <v/>
      </c>
      <c r="BO587" s="233" t="str">
        <f>IF(Deník!$R587&lt;&gt;"",IF(Deník!$Y587=Statistika!$F$80,IF(AND(Deník!$R587&gt;=0,Deník!$R587&lt;=1),"BE",Deník!$R587),""),"")</f>
        <v/>
      </c>
      <c r="BP587" s="233" t="str">
        <f>IF(Deník!$R587&lt;&gt;"",IF(Deník!$Y587=Statistika!$F$81,IF(AND(Deník!$R587&gt;=0,Deník!$R587&lt;=1),"BE",Deník!$R587),""),"")</f>
        <v/>
      </c>
      <c r="BQ587" s="233" t="str">
        <f>IF(Deník!$R587&lt;&gt;"",IF(Deník!$Y587=Statistika!$F$82,IF(AND(Deník!$R587&gt;=0,Deník!$R587&lt;=1),"BE",Deník!$R587),""),"")</f>
        <v/>
      </c>
      <c r="BR587" s="233" t="str">
        <f>IF(Deník!$R587&lt;&gt;"",IF(Deník!$Y587=Statistika!$F$83,IF(AND(Deník!$R587&gt;=0,Deník!$R587&lt;=1),"BE",Deník!$R587),""),"")</f>
        <v/>
      </c>
      <c r="BS587" s="233" t="str">
        <f>IF(Deník!$R587&lt;&gt;"",IF(Deník!$Y587=Statistika!$F$84,IF(AND(Deník!$R587&gt;=0,Deník!$R587&lt;=1),"BE",Deník!$R587),""),"")</f>
        <v/>
      </c>
      <c r="BT587" s="233" t="str">
        <f>IF(Deník!$R587&lt;&gt;"",IF(Deník!$Y587=Statistika!$F$85,IF(AND(Deník!$R587&gt;=0,Deník!$R587&lt;=1),"BE",Deník!$R587),""),"")</f>
        <v/>
      </c>
      <c r="BU587" s="233" t="str">
        <f>IF(Deník!$R587&lt;&gt;"",IF(Deník!$Y587=Statistika!$F$86,IF(AND(Deník!$R587&gt;=0,Deník!$R587&lt;=1),"BE",Deník!$R587),""),"")</f>
        <v/>
      </c>
      <c r="BV587" s="233" t="str">
        <f>IF(Deník!$R587&lt;&gt;"",IF(Deník!$Y587=Statistika!$F$87,IF(AND(Deník!$R587&gt;=0,Deník!$R587&lt;=1),"BE",Deník!$R587),""),"")</f>
        <v/>
      </c>
      <c r="BW587" s="233" t="str">
        <f>IF(Deník!$R587&lt;&gt;"",IF(Deník!$Y587=Statistika!$F$88,IF(AND(Deník!$R587&gt;=0,Deník!$R587&lt;=1),"BE",Deník!$R587),""),"")</f>
        <v/>
      </c>
      <c r="BX587" s="233" t="str">
        <f>IF(Deník!$R587&lt;&gt;"",IF(Deník!$Y587=Statistika!$F$89,IF(AND(Deník!$R587&gt;=0,Deník!$R587&lt;=1),"BE",Deník!$R587),""),"")</f>
        <v/>
      </c>
      <c r="BY587" s="233" t="str">
        <f>IF(Deník!$R587&lt;&gt;"",IF(Deník!$Y587=Statistika!$F$90,IF(AND(Deník!$R587&gt;=0,Deník!$R587&lt;=1),"BE",Deník!$R587),""),"")</f>
        <v/>
      </c>
      <c r="BZ587" s="233" t="str">
        <f>IF(Deník!$R587&lt;&gt;"",IF(Deník!$Y587=Statistika!$F$91,IF(AND(Deník!$R587&gt;=0,Deník!$R587&lt;=1),"BE",Deník!$R587),""),"")</f>
        <v/>
      </c>
      <c r="CA587" s="233"/>
      <c r="CB587" s="233" t="str">
        <f>IF(Deník!$R587&lt;&gt;"",IF(Deník!$AB587="SL",IF(AND(Deník!$R587&gt;=0,Deník!$R587&lt;=1),"BE",Deník!$R587),""),"")</f>
        <v/>
      </c>
      <c r="CC587" s="233" t="str">
        <f>IF(Deník!$R587&lt;&gt;"",IF(Deník!$AB587="BE10",IF(AND(Deník!$R587&gt;=0,Deník!$R587&lt;=1),"BE",Deník!$R587),""),"")</f>
        <v/>
      </c>
      <c r="CD587" s="233" t="str">
        <f>IF(Deník!$R587&lt;&gt;"",IF(Deník!$AB587="BE15",IF(AND(Deník!$R587&gt;=0,Deník!$R587&lt;=1),"BE",Deník!$R587),""),"")</f>
        <v/>
      </c>
      <c r="CE587" s="233" t="str">
        <f>IF(Deník!$R587&lt;&gt;"",IF(Deník!$AB587="BE20",IF(AND(Deník!$R587&gt;=0,Deník!$R587&lt;=1),"BE",Deník!$R587),""),"")</f>
        <v/>
      </c>
      <c r="CF587" s="233" t="str">
        <f>IF(Deník!$R587&lt;&gt;"",IF(Deník!$AB587="TP1",IF(AND(Deník!$R587&gt;=0,Deník!$R587&lt;=1),"BE",Deník!$R587),""),"")</f>
        <v/>
      </c>
      <c r="CG587" s="233" t="str">
        <f>IF(Deník!$R587&lt;&gt;"",IF(Deník!$AB587="TP2",IF(AND(Deník!$R587&gt;=0,Deník!$R587&lt;=1),"BE",Deník!$R587),""),"")</f>
        <v/>
      </c>
      <c r="CH587" s="233" t="str">
        <f>IF(Deník!$R587&lt;&gt;"",IF(Deník!$AB587="TP3",IF(AND(Deník!$R587&gt;=0,Deník!$R587&lt;=1),"BE",Deník!$R587),""),"")</f>
        <v/>
      </c>
      <c r="CI587" s="233" t="str">
        <f>IF(Deník!$R587&lt;&gt;"",IF(Deník!$AB587="Trailing SL",IF(AND(Deník!$R587&gt;=0,Deník!$R587&lt;=1),"BE",Deník!$R587),""),"")</f>
        <v/>
      </c>
      <c r="CJ587" s="233" t="str">
        <f>IF(Deník!$R587&lt;&gt;"",IF(Deník!$AB587="Manual",IF(AND(Deník!$R587&gt;=0,Deník!$R587&lt;=1),"BE",Deník!$R587),""),"")</f>
        <v/>
      </c>
      <c r="CK587" s="233"/>
      <c r="CL587" s="233" t="str">
        <f>IF(Deník!$R587&lt;0,IF(Deník!$AC587=Statistika!$F$117,Deník!$R587,""),"")</f>
        <v/>
      </c>
      <c r="CM587" s="233" t="str">
        <f>IF(Deník!$R587&lt;0,IF(Deník!$AC587=Statistika!$F$118,Deník!$R587,""),"")</f>
        <v/>
      </c>
      <c r="CN587" s="233" t="str">
        <f>IF(Deník!$R587&lt;0,IF(Deník!$AC587=Statistika!$F$119,Deník!$R587,""),"")</f>
        <v/>
      </c>
      <c r="CO587" s="233" t="str">
        <f>IF(Deník!$R587&lt;0,IF(Deník!$AC587=Statistika!$F$120,Deník!$R587,""),"")</f>
        <v/>
      </c>
      <c r="CP587" s="233" t="str">
        <f>IF(Deník!$R587&lt;0,IF(Deník!$AC587=Statistika!$F$121,Deník!$R587,""),"")</f>
        <v/>
      </c>
      <c r="CQ587" s="233" t="str">
        <f>IF(Deník!$R587&lt;0,IF(Deník!$AC587=Statistika!$F$122,Deník!$R587,""),"")</f>
        <v/>
      </c>
      <c r="CR587" s="233" t="str">
        <f>IF(Deník!$R587&lt;0,IF(Deník!$AC587=Statistika!$F$123,Deník!$R587,""),"")</f>
        <v/>
      </c>
      <c r="CS587" s="233" t="str">
        <f>IF(Deník!$R587&lt;0,IF(Deník!$AC587=Statistika!$F$124,Deník!$R587,""),"")</f>
        <v/>
      </c>
      <c r="CT587" s="233" t="str">
        <f>IF(Deník!$R587&lt;0,IF(Deník!$AC587=Statistika!$F$125,Deník!$R587,""),"")</f>
        <v/>
      </c>
      <c r="CU587" s="233"/>
      <c r="CV587" s="233" t="str">
        <f>IF(Deník!$R587&lt;0,IF(Deník!$AD587=$CV$2,Deník!$R587,""),"")</f>
        <v/>
      </c>
      <c r="CW587" s="233" t="str">
        <f>IF(Deník!$R587&lt;0,IF(Deník!$AD587=$CW$2,Deník!$R587,""),"")</f>
        <v/>
      </c>
      <c r="CX587" s="233" t="str">
        <f>IF(Deník!$R587&lt;0,IF(Deník!$AD587=$CX$2,Deník!$R587,""),"")</f>
        <v/>
      </c>
      <c r="CY587" s="233" t="str">
        <f>IF(Deník!$R587&lt;0,IF(Deník!$AD587=$CY$2,Deník!$R587,""),"")</f>
        <v/>
      </c>
      <c r="CZ587" s="233" t="str">
        <f>IF(Deník!$R587&lt;0,IF(Deník!$AD587=$CZ$2,Deník!$R587,""),"")</f>
        <v/>
      </c>
      <c r="DL587" s="221">
        <f t="shared" si="24"/>
        <v>93847.029999999984</v>
      </c>
      <c r="DM587" s="220">
        <f t="shared" si="23"/>
        <v>-6.1529700000000132E-2</v>
      </c>
      <c r="DO587" s="50">
        <f>Deník!W588</f>
        <v>0</v>
      </c>
      <c r="DP587" s="102" t="str">
        <f>IF(AND(Deník!W588&gt;0),1,"")</f>
        <v/>
      </c>
      <c r="DQ587" s="102">
        <f>IF(AND(Deník!W588&lt;=0),1,"")</f>
        <v>1</v>
      </c>
      <c r="DR587" s="227"/>
      <c r="DS587" s="228"/>
      <c r="DT587" s="85"/>
      <c r="DU587" s="54">
        <f>IF(MONTH(Deník!$C587)=DU$2,Deník!$W587,"")</f>
        <v>0</v>
      </c>
      <c r="DV587" s="222" t="str">
        <f>IF(MONTH(Deník!$C587)=DV$2,Deník!$W587,"")</f>
        <v/>
      </c>
      <c r="DW587" s="222" t="str">
        <f>IF(MONTH(Deník!$C587)=DW$2,Deník!$W587,"")</f>
        <v/>
      </c>
      <c r="DX587" s="222" t="str">
        <f>IF(MONTH(Deník!$C587)=DX$2,Deník!$W587,"")</f>
        <v/>
      </c>
      <c r="DY587" s="222" t="str">
        <f>IF(MONTH(Deník!$C587)=DY$2,Deník!$W587,"")</f>
        <v/>
      </c>
      <c r="DZ587" s="222" t="str">
        <f>IF(MONTH(Deník!$C587)=DZ$2,Deník!$W587,"")</f>
        <v/>
      </c>
      <c r="EA587" s="222" t="str">
        <f>IF(MONTH(Deník!$C587)=EA$2,Deník!$W587,"")</f>
        <v/>
      </c>
      <c r="EB587" s="222" t="str">
        <f>IF(MONTH(Deník!$C587)=EB$2,Deník!$W587,"")</f>
        <v/>
      </c>
      <c r="EC587" s="222" t="str">
        <f>IF(MONTH(Deník!$C587)=EC$2,Deník!$W587,"")</f>
        <v/>
      </c>
      <c r="ED587" s="222" t="str">
        <f>IF(MONTH(Deník!$C587)=ED$2,Deník!$W587,"")</f>
        <v/>
      </c>
      <c r="EE587" s="222" t="str">
        <f>IF(MONTH(Deník!$C587)=EE$2,Deník!$W587,"")</f>
        <v/>
      </c>
      <c r="EF587" s="222" t="str">
        <f>IF(MONTH(Deník!$C587)=EF$2,Deník!$W587,"")</f>
        <v/>
      </c>
      <c r="EI587" s="600" t="str">
        <f>IF(Deník!$W587&lt;&gt;"",IF(Deník!$B587=Statistika!$F$63,Deník!$W587,""),"")</f>
        <v/>
      </c>
      <c r="EJ587" s="13" t="str">
        <f>IF(Deník!$W587&lt;&gt;"",IF(Deník!$B587=Statistika!$F$64,Deník!$W587,""),"")</f>
        <v/>
      </c>
      <c r="EK587" s="13" t="str">
        <f>IF(Deník!$W587&lt;&gt;"",IF(Deník!$B587=Statistika!$F$65,Deník!$W587,""),"")</f>
        <v/>
      </c>
      <c r="EL587" s="13" t="str">
        <f>IF(Deník!$W587&lt;&gt;"",IF(Deník!$B587=Statistika!$F$66,Deník!$W587,""),"")</f>
        <v/>
      </c>
      <c r="EM587" s="13" t="str">
        <f>IF(Deník!$W587&lt;&gt;"",IF(Deník!$B587=Statistika!$F$67,Deník!$W587,""),"")</f>
        <v/>
      </c>
      <c r="EN587" s="13" t="str">
        <f>IF(Deník!$W587&lt;&gt;"",IF(Deník!$B587=Statistika!$F$68,Deník!$W587,""),"")</f>
        <v/>
      </c>
      <c r="EO587" s="13" t="str">
        <f>IF(Deník!$W587&lt;&gt;"",IF(Deník!$B587=Statistika!$F$69,Deník!$W587,""),"")</f>
        <v/>
      </c>
      <c r="EP587" s="601" t="str">
        <f>IF(Deník!$W587&lt;&gt;"",IF(Deník!$B587=Statistika!$F$70,Deník!$W587,""),"")</f>
        <v/>
      </c>
      <c r="EQ587" s="90"/>
      <c r="ER587" s="63" t="str">
        <f>IF(Deník!$W587&lt;&gt;"",IF(Deník!$J587="L",Deník!$W587,""),"")</f>
        <v/>
      </c>
      <c r="ES587" s="13" t="str">
        <f>IF(Deník!$W587&lt;&gt;"",IF(Deník!$J587="S",Deník!$W587,""),"")</f>
        <v/>
      </c>
      <c r="ET587" s="95"/>
      <c r="EU587" s="88"/>
      <c r="EV587" s="63" t="str">
        <f>IF(WEEKDAY(Deník!$C587,2)=1,Deník!$W587,"")</f>
        <v/>
      </c>
      <c r="EW587" s="13" t="str">
        <f>IF(WEEKDAY(Deník!$C587,2)=2,Deník!$W587,"")</f>
        <v/>
      </c>
      <c r="EX587" s="13" t="str">
        <f>IF(WEEKDAY(Deník!$C587,2)=3,Deník!$W587,"")</f>
        <v/>
      </c>
      <c r="EY587" s="13" t="str">
        <f>IF(WEEKDAY(Deník!$C587,2)=4,Deník!$W587,"")</f>
        <v/>
      </c>
      <c r="EZ587" s="60" t="str">
        <f>IF(WEEKDAY(Deník!$C587,2)=5,Deník!$W587,"")</f>
        <v/>
      </c>
      <c r="FA587" s="99"/>
      <c r="FB587" s="100">
        <f>Deník!D587</f>
        <v>0</v>
      </c>
      <c r="FC587" s="63">
        <f>IF($FB587&lt;&gt;"",IF(AND($FB587&gt;=FC$2,$FB587&lt;=FC$3),Deník!$W587,""))</f>
        <v>0</v>
      </c>
      <c r="FD587" s="63" t="str">
        <f>IF($FB587&lt;&gt;"",IF(AND($FB587&gt;=FD$2,$FB587&lt;=FD$3),Deník!$W587,""))</f>
        <v/>
      </c>
      <c r="FE587" s="63" t="str">
        <f>IF($FB587&lt;&gt;"",IF(AND($FB587&gt;=FE$2,$FB587&lt;=FE$3),Deník!$W587,""))</f>
        <v/>
      </c>
      <c r="FF587" s="63" t="str">
        <f>IF($FB587&lt;&gt;"",IF(AND($FB587&gt;=FF$2,$FB587&lt;=FF$3),Deník!$W587,""))</f>
        <v/>
      </c>
      <c r="FG587" s="63" t="str">
        <f>IF($FB587&lt;&gt;"",IF(AND($FB587&gt;=FG$2,$FB587&lt;=FG$3),Deník!$W587,""))</f>
        <v/>
      </c>
      <c r="FH587" s="63" t="str">
        <f>IF($FB587&lt;&gt;"",IF(AND($FB587&gt;=FH$2,$FB587&lt;=FH$3),Deník!$W587,""))</f>
        <v/>
      </c>
      <c r="FI587" s="63" t="str">
        <f>IF($FB587&lt;&gt;"",IF(AND($FB587&gt;=FI$2,$FB587&lt;=FI$3),Deník!$W587,""))</f>
        <v/>
      </c>
      <c r="FJ587" s="63" t="str">
        <f>IF($FB587&lt;&gt;"",IF(AND($FB587&gt;=FJ$2,$FB587&lt;=FJ$3),Deník!$W587,""))</f>
        <v/>
      </c>
      <c r="FK587" s="63" t="str">
        <f>IF($FB587&lt;&gt;"",IF(AND($FB587&gt;=FK$2,$FB587&lt;=FK$3),Deník!$W587,""))</f>
        <v/>
      </c>
      <c r="FL587" s="63" t="str">
        <f>IF($FB587&lt;&gt;"",IF(AND($FB587&gt;=FL$2,$FB587&lt;=FL$3),Deník!$W587,""))</f>
        <v/>
      </c>
      <c r="FM587" s="63" t="str">
        <f>IF($FB587&lt;&gt;"",IF(AND($FB587&gt;=FM$2,$FB587&lt;=FM$3),Deník!$W587,""))</f>
        <v/>
      </c>
      <c r="FN587" s="13"/>
      <c r="FO587" s="20" t="str">
        <f>IF(Deník!$W587&gt;1,Deník!$W587,"")</f>
        <v/>
      </c>
      <c r="FP587" s="20" t="str">
        <f>IF(Deník!$W587&lt;0,Deník!$W587,"")</f>
        <v/>
      </c>
      <c r="FQ587" s="17"/>
      <c r="FS587" s="233"/>
      <c r="FT587" s="233" t="str">
        <f>IF(Deník!$W587&lt;&gt;"",IF(Deník!$Y587=Statistika!$F$78,Deník!$W587,""),"")</f>
        <v/>
      </c>
      <c r="FU587" s="233" t="str">
        <f>IF(Deník!$W587&lt;&gt;"",IF(Deník!$Y587=Statistika!$F$79,Deník!$W587,""),"")</f>
        <v/>
      </c>
      <c r="FV587" s="233" t="str">
        <f>IF(Deník!$W587&lt;&gt;"",IF(Deník!$Y587=Statistika!$F$80,Deník!$W587,""),"")</f>
        <v/>
      </c>
      <c r="FW587" s="233" t="str">
        <f>IF(Deník!$W587&lt;&gt;"",IF(Deník!$Y587=Statistika!$F$81,Deník!$W587,""),"")</f>
        <v/>
      </c>
      <c r="FX587" s="233" t="str">
        <f>IF(Deník!$W587&lt;&gt;"",IF(Deník!$Y587=Statistika!$F$82,Deník!$W587,""),"")</f>
        <v/>
      </c>
      <c r="FY587" s="233" t="str">
        <f>IF(Deník!$W587&lt;&gt;"",IF(Deník!$Y587=Statistika!$F$83,Deník!$W587,""),"")</f>
        <v/>
      </c>
      <c r="FZ587" s="233" t="str">
        <f>IF(Deník!$W587&lt;&gt;"",IF(Deník!$Y587=Statistika!$F$84,Deník!$W587,""),"")</f>
        <v/>
      </c>
      <c r="GA587" s="233" t="str">
        <f>IF(Deník!$W587&lt;&gt;"",IF(Deník!$Y587=Statistika!$F$85,Deník!$W587,""),"")</f>
        <v/>
      </c>
      <c r="GB587" s="233" t="str">
        <f>IF(Deník!$W587&lt;&gt;"",IF(Deník!$Y587=Statistika!$F$86,Deník!$W587,""),"")</f>
        <v/>
      </c>
      <c r="GC587" s="233" t="str">
        <f>IF(Deník!$W587&lt;&gt;"",IF(Deník!$Y587=Statistika!$F$87,Deník!$W587,""),"")</f>
        <v/>
      </c>
      <c r="GD587" s="233" t="str">
        <f>IF(Deník!$W587&lt;&gt;"",IF(Deník!$Y587=Statistika!$F$88,Deník!$W587,""),"")</f>
        <v/>
      </c>
      <c r="GE587" s="233" t="str">
        <f>IF(Deník!$W587&lt;&gt;"",IF(Deník!$Y587=Statistika!$F$89,Deník!$W587,""),"")</f>
        <v/>
      </c>
      <c r="GF587" s="233" t="str">
        <f>IF(Deník!$W587&lt;&gt;"",IF(Deník!$Y587=Statistika!$F$90,Deník!$W587,""),"")</f>
        <v/>
      </c>
      <c r="GG587" s="233" t="str">
        <f>IF(Deník!$W587&lt;&gt;"",IF(Deník!$Y587=Statistika!$F$91,Deník!$W587,""),"")</f>
        <v/>
      </c>
      <c r="GH587" s="233"/>
      <c r="GI587" s="233" t="str">
        <f>IF(Deník!$W587&lt;&gt;"",IF(Deník!$AB587=Statistika!$L$100,Deník!$W587,""),"")</f>
        <v/>
      </c>
      <c r="GJ587" s="233" t="str">
        <f>IF(Deník!$W587&lt;&gt;"",IF(Deník!$AB587=Statistika!$L$101,Deník!$W587,""),"")</f>
        <v/>
      </c>
      <c r="GK587" s="233" t="str">
        <f>IF(Deník!$W587&lt;&gt;"",IF(Deník!$AB587=Statistika!$L$102,Deník!$W587,""),"")</f>
        <v/>
      </c>
      <c r="GL587" s="233" t="str">
        <f>IF(Deník!$W587&lt;&gt;"",IF(Deník!$AB587=Statistika!$L$103,Deník!$W587,""),"")</f>
        <v/>
      </c>
      <c r="GM587" s="233" t="str">
        <f>IF(Deník!$W587&lt;&gt;"",IF(Deník!$AB587=Statistika!$L$104,Deník!$W587,""),"")</f>
        <v/>
      </c>
      <c r="GN587" s="233" t="str">
        <f>IF(Deník!$W587&lt;&gt;"",IF(Deník!$AB587=Statistika!$L$105,Deník!$W587,""),"")</f>
        <v/>
      </c>
      <c r="GO587" s="233" t="str">
        <f>IF(Deník!$W587&lt;&gt;"",IF(Deník!$AB587=Statistika!$L$106,Deník!$W587,""),"")</f>
        <v/>
      </c>
      <c r="GP587" s="233" t="str">
        <f>IF(Deník!$W587&lt;&gt;"",IF(Deník!$AB587=Statistika!$L$107,Deník!$W587,""),"")</f>
        <v/>
      </c>
      <c r="GQ587" s="233" t="str">
        <f>IF(Deník!$W587&lt;&gt;"",IF(Deník!$AB587=Statistika!$L$108,Deník!$W587,""),"")</f>
        <v/>
      </c>
      <c r="GS587" s="233" t="str">
        <f>IF(Deník!$W587&lt;0,IF(Deník!$AC587=Statistika!$F$117,Deník!$W587,""),"")</f>
        <v/>
      </c>
      <c r="GT587" s="233" t="str">
        <f>IF(Deník!$W587&lt;0,IF(Deník!$AC587=Statistika!$F$118,Deník!$W587,""),"")</f>
        <v/>
      </c>
      <c r="GU587" s="233" t="str">
        <f>IF(Deník!$W587&lt;0,IF(Deník!$AC587=Statistika!$F$119,Deník!$W587,""),"")</f>
        <v/>
      </c>
      <c r="GV587" s="233" t="str">
        <f>IF(Deník!$W587&lt;0,IF(Deník!$AC587=Statistika!$F$120,Deník!$W587,""),"")</f>
        <v/>
      </c>
      <c r="GW587" s="233" t="str">
        <f>IF(Deník!$W587&lt;0,IF(Deník!$AC587=Statistika!$F$121,Deník!$W587,""),"")</f>
        <v/>
      </c>
      <c r="GX587" s="233" t="str">
        <f>IF(Deník!$W587&lt;0,IF(Deník!$AC587=Statistika!$F$122,Deník!$W587,""),"")</f>
        <v/>
      </c>
      <c r="GY587" s="233" t="str">
        <f>IF(Deník!$W587&lt;0,IF(Deník!$AC587=Statistika!$F$123,Deník!$W587,""),"")</f>
        <v/>
      </c>
      <c r="GZ587" s="233" t="str">
        <f>IF(Deník!$W587&lt;0,IF(Deník!$AC587=Statistika!$F$124,Deník!$W587,""),"")</f>
        <v/>
      </c>
      <c r="HA587" s="233" t="str">
        <f>IF(Deník!$W587&lt;0,IF(Deník!$AC587=Statistika!$F$125,Deník!$W587,""),"")</f>
        <v/>
      </c>
      <c r="HC587" s="233" t="str">
        <f>IF(Deník!$W587&lt;0,IF(Deník!$AD587=Statistika!$F$133,Deník!$W587,""),"")</f>
        <v/>
      </c>
      <c r="HD587" s="233" t="str">
        <f>IF(Deník!$W587&lt;0,IF(Deník!$AD587=Statistika!$F$134,Deník!$W587,""),"")</f>
        <v/>
      </c>
      <c r="HE587" s="233" t="str">
        <f>IF(Deník!$W587&lt;0,IF(Deník!$AD587=Statistika!$F$135,Deník!$W587,""),"")</f>
        <v/>
      </c>
      <c r="HF587" s="233" t="str">
        <f>IF(Deník!$W587&lt;0,IF(Deník!$AD587=Statistika!$F$136,Deník!$W587,""),"")</f>
        <v/>
      </c>
      <c r="HG587" s="233" t="str">
        <f>IF(Deník!$W587&lt;0,IF(Deník!$AD587=Statistika!$F$137,Deník!$W587,""),"")</f>
        <v/>
      </c>
      <c r="ID587" s="8">
        <f>Tabulka4[[#This Row],[Sloupec3]]</f>
        <v>0</v>
      </c>
      <c r="IE587" s="17" t="str">
        <f>IF(AND([1]Deník!$C587&gt;='[1]Měsíční shrnutí'!$D$1,[1]Deník!$C587&lt;='[1]Měsíční shrnutí'!$F$1),[1]Deník!$X587,"")</f>
        <v/>
      </c>
    </row>
    <row r="588" spans="1:239">
      <c r="A588" s="8">
        <f>Deník!C589</f>
        <v>0</v>
      </c>
      <c r="B588" s="50" t="str">
        <f>Deník!R589</f>
        <v/>
      </c>
      <c r="C588" s="102" t="str">
        <f>IF(AND(Deník!R589&gt;1,Deník!R589&lt;&gt;""),1,"")</f>
        <v/>
      </c>
      <c r="D588" s="102" t="str">
        <f>IF(AND(Deník!R589&lt;=0,Deník!R589&lt;&gt;""),1,"")</f>
        <v/>
      </c>
      <c r="E588" s="103" t="str">
        <f>IF(AND(Deník!R589&gt;=0,Deník!R589&lt;=1),1,"")</f>
        <v/>
      </c>
      <c r="F588" s="79" t="str">
        <f>IF(Deník!R589&lt;&gt;"",Deník!R589+F587,"")</f>
        <v/>
      </c>
      <c r="G588" s="85"/>
      <c r="H588" s="54" t="str">
        <f>IF(MONTH(Deník!$C588)=H$2,IF(AND(Deník!$R588&gt;=0,Deník!$R588&lt;=1),"BE",Deník!$R588),"")</f>
        <v/>
      </c>
      <c r="I588" s="11" t="str">
        <f>IF(MONTH(Deník!$C588)=I$2,IF(AND(Deník!$R588&gt;=0,Deník!$R588&lt;=1),"BE",Deník!$R588),"")</f>
        <v/>
      </c>
      <c r="J588" s="11" t="str">
        <f>IF(MONTH(Deník!$C588)=J$2,IF(AND(Deník!$R588&gt;=0,Deník!$R588&lt;=1),"BE",Deník!$R588),"")</f>
        <v/>
      </c>
      <c r="K588" s="11" t="str">
        <f>IF(MONTH(Deník!$C588)=K$2,IF(AND(Deník!$R588&gt;=0,Deník!$R588&lt;=1),"BE",Deník!$R588),"")</f>
        <v/>
      </c>
      <c r="L588" s="11" t="str">
        <f>IF(MONTH(Deník!$C588)=L$2,IF(AND(Deník!$R588&gt;=0,Deník!$R588&lt;=1),"BE",Deník!$R588),"")</f>
        <v/>
      </c>
      <c r="M588" s="11" t="str">
        <f>IF(MONTH(Deník!$C588)=M$2,IF(AND(Deník!$R588&gt;=0,Deník!$R588&lt;=1),"BE",Deník!$R588),"")</f>
        <v/>
      </c>
      <c r="N588" s="11" t="str">
        <f>IF(MONTH(Deník!$C588)=N$2,IF(AND(Deník!$R588&gt;=0,Deník!$R588&lt;=1),"BE",Deník!$R588),"")</f>
        <v/>
      </c>
      <c r="O588" s="11" t="str">
        <f>IF(MONTH(Deník!$C588)=O$2,IF(AND(Deník!$R588&gt;=0,Deník!$R588&lt;=1),"BE",Deník!$R588),"")</f>
        <v/>
      </c>
      <c r="P588" s="11" t="str">
        <f>IF(MONTH(Deník!$C588)=P$2,IF(AND(Deník!$R588&gt;=0,Deník!$R588&lt;=1),"BE",Deník!$R588),"")</f>
        <v/>
      </c>
      <c r="Q588" s="11" t="str">
        <f>IF(MONTH(Deník!$C588)=Q$2,IF(AND(Deník!$R588&gt;=0,Deník!$R588&lt;=1),"BE",Deník!$R588),"")</f>
        <v/>
      </c>
      <c r="R588" s="11" t="str">
        <f>IF(MONTH(Deník!$C588)=R$2,IF(AND(Deník!$R588&gt;=0,Deník!$R588&lt;=1),"BE",Deník!$R588),"")</f>
        <v/>
      </c>
      <c r="S588" s="57" t="str">
        <f>IF(MONTH(Deník!$C588)=S$2,IF(AND(Deník!$R588&gt;=0,Deník!$R588&lt;=1),"BE",Deník!$R588),"")</f>
        <v/>
      </c>
      <c r="U588" s="12"/>
      <c r="V588" s="12"/>
      <c r="X588" s="600" t="str">
        <f>IF(Deník!$R588&lt;&gt;"",IF(Deník!$B588=Statistika!$F$63,IF(AND(Deník!$R588&gt;=0,Deník!$R588&lt;=1),"BE",Deník!$R588),""),"")</f>
        <v/>
      </c>
      <c r="Y588" s="13" t="str">
        <f>IF(Deník!$R588&lt;&gt;"",IF(Deník!$B588=Statistika!$F$64,IF(AND(Deník!$R588&gt;=0,Deník!$R588&lt;=1),"BE",Deník!$R588),""),"")</f>
        <v/>
      </c>
      <c r="Z588" s="13" t="str">
        <f>IF(Deník!$R588&lt;&gt;"",IF(Deník!$B588=Statistika!$F$65,IF(AND(Deník!$R588&gt;=0,Deník!$R588&lt;=1),"BE",Deník!$R588),""),"")</f>
        <v/>
      </c>
      <c r="AA588" s="13" t="str">
        <f>IF(Deník!$R588&lt;&gt;"",IF(Deník!$B588=Statistika!$F$66,IF(AND(Deník!$R588&gt;=0,Deník!$R588&lt;=1),"BE",Deník!$R588),""),"")</f>
        <v/>
      </c>
      <c r="AB588" s="13" t="str">
        <f>IF(Deník!$R588&lt;&gt;"",IF(Deník!$B588=Statistika!$F$67,IF(AND(Deník!$R588&gt;=0,Deník!$R588&lt;=1),"BE",Deník!$R588),""),"")</f>
        <v/>
      </c>
      <c r="AC588" s="13" t="str">
        <f>IF(Deník!$R588&lt;&gt;"",IF(Deník!$B588=Statistika!$F$68,IF(AND(Deník!$R588&gt;=0,Deník!$R588&lt;=1),"BE",Deník!$R588),""),"")</f>
        <v/>
      </c>
      <c r="AD588" s="13" t="str">
        <f>IF(Deník!$R588&lt;&gt;"",IF(Deník!$B588=Statistika!$F$69,IF(AND(Deník!$R588&gt;=0,Deník!$R588&lt;=1),"BE",Deník!$R588),""),"")</f>
        <v/>
      </c>
      <c r="AE588" s="601" t="str">
        <f>IF(Deník!$R588&lt;&gt;"",IF(Deník!$B588=Statistika!$F$70,IF(AND(Deník!$R588&gt;=0,Deník!$R588&lt;=1),"BE",Deník!$R588),""),"")</f>
        <v/>
      </c>
      <c r="AF588" s="90"/>
      <c r="AG588" s="63" t="str">
        <f>IF(Deník!$R588&lt;&gt;"",IF(Deník!$J588="L",IF(AND(Deník!$R588&gt;=0,Deník!$R588&lt;=1),"BE",Deník!$R588),""),"")</f>
        <v/>
      </c>
      <c r="AH588" s="13" t="str">
        <f>IF(Deník!$R588&lt;&gt;"",IF(Deník!$J588="S",IF(AND(Deník!$R588&gt;=0,Deník!$R588&lt;=1),"BE",Deník!$R588),""),"")</f>
        <v/>
      </c>
      <c r="AI588" s="95"/>
      <c r="AJ588" s="71" t="str">
        <f>IF(Deník!N589&lt;&gt;"",Deník!N589*-1,"")</f>
        <v/>
      </c>
      <c r="AK588" s="88"/>
      <c r="AL588" s="63" t="str">
        <f>IF(WEEKDAY(Deník!$C588,2)=1,IF(AND(Deník!$R588&gt;=0,Deník!$R588&lt;=1),"BE",Deník!$R588),"")</f>
        <v/>
      </c>
      <c r="AM588" s="13" t="str">
        <f>IF(WEEKDAY(Deník!$C588,2)=2,IF(AND(Deník!$R588&gt;=0,Deník!$R588&lt;=1),"BE",Deník!$R588),"")</f>
        <v/>
      </c>
      <c r="AN588" s="13" t="str">
        <f>IF(WEEKDAY(Deník!$C588,2)=3,IF(AND(Deník!$R588&gt;=0,Deník!$R588&lt;=1),"BE",Deník!$R588),"")</f>
        <v/>
      </c>
      <c r="AO588" s="13" t="str">
        <f>IF(WEEKDAY(Deník!$C588,2)=4,IF(AND(Deník!$R588&gt;=0,Deník!$R588&lt;=1),"BE",Deník!$R588),"")</f>
        <v/>
      </c>
      <c r="AP588" s="60" t="str">
        <f>IF(WEEKDAY(Deník!$C588,2)=5,IF(AND(Deník!$R588&gt;=0,Deník!$R588&lt;=1),"BE",Deník!$R588),"")</f>
        <v/>
      </c>
      <c r="AQ588" s="99"/>
      <c r="AR588" s="100">
        <f>Deník!D588</f>
        <v>0</v>
      </c>
      <c r="AS588" s="63" t="str">
        <f>IF(Deník!$D588&lt;&gt;"",IF(AND(Deník!$D588&gt;=AS$2,Deník!$D588&lt;=AS$3),IF(AND(Deník!$R588&gt;=0,Deník!$R588&lt;=1),"BE",Deník!$R588),""),"")</f>
        <v/>
      </c>
      <c r="AT588" s="63" t="str">
        <f>IF(Deník!$D588&lt;&gt;"",IF(AND(Deník!$D588&gt;=AT$2,Deník!$D588&lt;=AT$3),IF(AND(Deník!$R588&gt;=0,Deník!$R588&lt;=1),"BE",Deník!$R588),""),"")</f>
        <v/>
      </c>
      <c r="AU588" s="63" t="str">
        <f>IF(Deník!$D588&lt;&gt;"",IF(AND(Deník!$D588&gt;=AU$2,Deník!$D588&lt;=AU$3),IF(AND(Deník!$R588&gt;=0,Deník!$R588&lt;=1),"BE",Deník!$R588),""),"")</f>
        <v/>
      </c>
      <c r="AV588" s="63" t="str">
        <f>IF(Deník!$D588&lt;&gt;"",IF(AND(Deník!$D588&gt;=AV$2,Deník!$D588&lt;=AV$3),IF(AND(Deník!$R588&gt;=0,Deník!$R588&lt;=1),"BE",Deník!$R588),""),"")</f>
        <v/>
      </c>
      <c r="AW588" s="63" t="str">
        <f>IF(Deník!$D588&lt;&gt;"",IF(AND(Deník!$D588&gt;=AW$2,Deník!$D588&lt;=AW$3),IF(AND(Deník!$R588&gt;=0,Deník!$R588&lt;=1),"BE",Deník!$R588),""),"")</f>
        <v/>
      </c>
      <c r="AX588" s="63" t="str">
        <f>IF(Deník!$D588&lt;&gt;"",IF(AND(Deník!$D588&gt;=AX$2,Deník!$D588&lt;=AX$3),IF(AND(Deník!$R588&gt;=0,Deník!$R588&lt;=1),"BE",Deník!$R588),""),"")</f>
        <v/>
      </c>
      <c r="AY588" s="63" t="str">
        <f>IF(Deník!$D588&lt;&gt;"",IF(AND(Deník!$D588&gt;=AY$2,Deník!$D588&lt;=AY$3),IF(AND(Deník!$R588&gt;=0,Deník!$R588&lt;=1),"BE",Deník!$R588),""),"")</f>
        <v/>
      </c>
      <c r="AZ588" s="63" t="str">
        <f>IF(Deník!$D588&lt;&gt;"",IF(AND(Deník!$D588&gt;=AZ$2,Deník!$D588&lt;=AZ$3),IF(AND(Deník!$R588&gt;=0,Deník!$R588&lt;=1),"BE",Deník!$R588),""),"")</f>
        <v/>
      </c>
      <c r="BA588" s="63" t="str">
        <f>IF(Deník!$D588&lt;&gt;"",IF(AND(Deník!$D588&gt;=BA$2,Deník!$D588&lt;=BA$3),IF(AND(Deník!$R588&gt;=0,Deník!$R588&lt;=1),"BE",Deník!$R588),""),"")</f>
        <v/>
      </c>
      <c r="BB588" s="63" t="str">
        <f>IF(Deník!$D588&lt;&gt;"",IF(AND(Deník!$D588&gt;=BB$2,Deník!$D588&lt;=BB$3),IF(AND(Deník!$R588&gt;=0,Deník!$R588&lt;=1),"BE",Deník!$R588),""),"")</f>
        <v/>
      </c>
      <c r="BC588" s="71" t="str">
        <f>IF(Deník!$D588&lt;&gt;"",IF(AND(Deník!$D588&gt;=BC$2,Deník!$D588&lt;=BC$3),IF(AND(Deník!$R588&gt;=0,Deník!$R588&lt;=1),"BE",Deník!$R588),""),"")</f>
        <v/>
      </c>
      <c r="BD588" s="20" t="str">
        <f>IF(Deník!$J589="S",(Deník!$M589-Deník!$K589),IF(Deník!$J589="L",(Deník!$K589-Deník!$M589),""))</f>
        <v/>
      </c>
      <c r="BE588" s="20" t="str">
        <f>IF(Deník!$J589="S",(Deník!$K589-Deník!$O589),IF(Deník!$J589="L",(Deník!$O589-Deník!$K589),""))</f>
        <v/>
      </c>
      <c r="BF588" s="20" t="str">
        <f>IF(Deník!$J589="S",(Deník!$K589-Deník!$L589),IF(Deník!$J589="L",(Deník!$L589-Deník!$K589),""))</f>
        <v/>
      </c>
      <c r="BG588" s="20" t="str">
        <f>IF(Deník!$J589="S",(Deník!$K589-Deník!$S589),IF(Deník!$J589="L",(Deník!$S589-Deník!$K589),""))</f>
        <v/>
      </c>
      <c r="BH588" s="20" t="str">
        <f>IF(Deník!$J589="S",(Deník!$K589-Deník!$U589),IF(Deník!$J589="L",(Deník!$U589-Deník!$K589),""))</f>
        <v/>
      </c>
      <c r="BI588" s="20" t="str">
        <f>IF(Deník!$R588&gt;1,Deník!$R588,"")</f>
        <v/>
      </c>
      <c r="BJ588" s="20" t="str">
        <f>IF(Deník!$R588&lt;0,Deník!$R588,"")</f>
        <v/>
      </c>
      <c r="BK588" s="17"/>
      <c r="BM588" s="233" t="str">
        <f>IF(Deník!$R588&lt;&gt;"",IF(Deník!$Y588=Statistika!$F$78,IF(AND(Deník!$R588&gt;=0,Deník!$R588&lt;=1),"BE",Deník!$R588),""),"")</f>
        <v/>
      </c>
      <c r="BN588" s="233" t="str">
        <f>IF(Deník!$R588&lt;&gt;"",IF(Deník!$Y588=Statistika!$F$79,IF(AND(Deník!$R588&gt;=0,Deník!$R588&lt;=1),"BE",Deník!$R588),""),"")</f>
        <v/>
      </c>
      <c r="BO588" s="233" t="str">
        <f>IF(Deník!$R588&lt;&gt;"",IF(Deník!$Y588=Statistika!$F$80,IF(AND(Deník!$R588&gt;=0,Deník!$R588&lt;=1),"BE",Deník!$R588),""),"")</f>
        <v/>
      </c>
      <c r="BP588" s="233" t="str">
        <f>IF(Deník!$R588&lt;&gt;"",IF(Deník!$Y588=Statistika!$F$81,IF(AND(Deník!$R588&gt;=0,Deník!$R588&lt;=1),"BE",Deník!$R588),""),"")</f>
        <v/>
      </c>
      <c r="BQ588" s="233" t="str">
        <f>IF(Deník!$R588&lt;&gt;"",IF(Deník!$Y588=Statistika!$F$82,IF(AND(Deník!$R588&gt;=0,Deník!$R588&lt;=1),"BE",Deník!$R588),""),"")</f>
        <v/>
      </c>
      <c r="BR588" s="233" t="str">
        <f>IF(Deník!$R588&lt;&gt;"",IF(Deník!$Y588=Statistika!$F$83,IF(AND(Deník!$R588&gt;=0,Deník!$R588&lt;=1),"BE",Deník!$R588),""),"")</f>
        <v/>
      </c>
      <c r="BS588" s="233" t="str">
        <f>IF(Deník!$R588&lt;&gt;"",IF(Deník!$Y588=Statistika!$F$84,IF(AND(Deník!$R588&gt;=0,Deník!$R588&lt;=1),"BE",Deník!$R588),""),"")</f>
        <v/>
      </c>
      <c r="BT588" s="233" t="str">
        <f>IF(Deník!$R588&lt;&gt;"",IF(Deník!$Y588=Statistika!$F$85,IF(AND(Deník!$R588&gt;=0,Deník!$R588&lt;=1),"BE",Deník!$R588),""),"")</f>
        <v/>
      </c>
      <c r="BU588" s="233" t="str">
        <f>IF(Deník!$R588&lt;&gt;"",IF(Deník!$Y588=Statistika!$F$86,IF(AND(Deník!$R588&gt;=0,Deník!$R588&lt;=1),"BE",Deník!$R588),""),"")</f>
        <v/>
      </c>
      <c r="BV588" s="233" t="str">
        <f>IF(Deník!$R588&lt;&gt;"",IF(Deník!$Y588=Statistika!$F$87,IF(AND(Deník!$R588&gt;=0,Deník!$R588&lt;=1),"BE",Deník!$R588),""),"")</f>
        <v/>
      </c>
      <c r="BW588" s="233" t="str">
        <f>IF(Deník!$R588&lt;&gt;"",IF(Deník!$Y588=Statistika!$F$88,IF(AND(Deník!$R588&gt;=0,Deník!$R588&lt;=1),"BE",Deník!$R588),""),"")</f>
        <v/>
      </c>
      <c r="BX588" s="233" t="str">
        <f>IF(Deník!$R588&lt;&gt;"",IF(Deník!$Y588=Statistika!$F$89,IF(AND(Deník!$R588&gt;=0,Deník!$R588&lt;=1),"BE",Deník!$R588),""),"")</f>
        <v/>
      </c>
      <c r="BY588" s="233" t="str">
        <f>IF(Deník!$R588&lt;&gt;"",IF(Deník!$Y588=Statistika!$F$90,IF(AND(Deník!$R588&gt;=0,Deník!$R588&lt;=1),"BE",Deník!$R588),""),"")</f>
        <v/>
      </c>
      <c r="BZ588" s="233" t="str">
        <f>IF(Deník!$R588&lt;&gt;"",IF(Deník!$Y588=Statistika!$F$91,IF(AND(Deník!$R588&gt;=0,Deník!$R588&lt;=1),"BE",Deník!$R588),""),"")</f>
        <v/>
      </c>
      <c r="CA588" s="233"/>
      <c r="CB588" s="233" t="str">
        <f>IF(Deník!$R588&lt;&gt;"",IF(Deník!$AB588="SL",IF(AND(Deník!$R588&gt;=0,Deník!$R588&lt;=1),"BE",Deník!$R588),""),"")</f>
        <v/>
      </c>
      <c r="CC588" s="233" t="str">
        <f>IF(Deník!$R588&lt;&gt;"",IF(Deník!$AB588="BE10",IF(AND(Deník!$R588&gt;=0,Deník!$R588&lt;=1),"BE",Deník!$R588),""),"")</f>
        <v/>
      </c>
      <c r="CD588" s="233" t="str">
        <f>IF(Deník!$R588&lt;&gt;"",IF(Deník!$AB588="BE15",IF(AND(Deník!$R588&gt;=0,Deník!$R588&lt;=1),"BE",Deník!$R588),""),"")</f>
        <v/>
      </c>
      <c r="CE588" s="233" t="str">
        <f>IF(Deník!$R588&lt;&gt;"",IF(Deník!$AB588="BE20",IF(AND(Deník!$R588&gt;=0,Deník!$R588&lt;=1),"BE",Deník!$R588),""),"")</f>
        <v/>
      </c>
      <c r="CF588" s="233" t="str">
        <f>IF(Deník!$R588&lt;&gt;"",IF(Deník!$AB588="TP1",IF(AND(Deník!$R588&gt;=0,Deník!$R588&lt;=1),"BE",Deník!$R588),""),"")</f>
        <v/>
      </c>
      <c r="CG588" s="233" t="str">
        <f>IF(Deník!$R588&lt;&gt;"",IF(Deník!$AB588="TP2",IF(AND(Deník!$R588&gt;=0,Deník!$R588&lt;=1),"BE",Deník!$R588),""),"")</f>
        <v/>
      </c>
      <c r="CH588" s="233" t="str">
        <f>IF(Deník!$R588&lt;&gt;"",IF(Deník!$AB588="TP3",IF(AND(Deník!$R588&gt;=0,Deník!$R588&lt;=1),"BE",Deník!$R588),""),"")</f>
        <v/>
      </c>
      <c r="CI588" s="233" t="str">
        <f>IF(Deník!$R588&lt;&gt;"",IF(Deník!$AB588="Trailing SL",IF(AND(Deník!$R588&gt;=0,Deník!$R588&lt;=1),"BE",Deník!$R588),""),"")</f>
        <v/>
      </c>
      <c r="CJ588" s="233" t="str">
        <f>IF(Deník!$R588&lt;&gt;"",IF(Deník!$AB588="Manual",IF(AND(Deník!$R588&gt;=0,Deník!$R588&lt;=1),"BE",Deník!$R588),""),"")</f>
        <v/>
      </c>
      <c r="CK588" s="233"/>
      <c r="CL588" s="233" t="str">
        <f>IF(Deník!$R588&lt;0,IF(Deník!$AC588=Statistika!$F$117,Deník!$R588,""),"")</f>
        <v/>
      </c>
      <c r="CM588" s="233" t="str">
        <f>IF(Deník!$R588&lt;0,IF(Deník!$AC588=Statistika!$F$118,Deník!$R588,""),"")</f>
        <v/>
      </c>
      <c r="CN588" s="233" t="str">
        <f>IF(Deník!$R588&lt;0,IF(Deník!$AC588=Statistika!$F$119,Deník!$R588,""),"")</f>
        <v/>
      </c>
      <c r="CO588" s="233" t="str">
        <f>IF(Deník!$R588&lt;0,IF(Deník!$AC588=Statistika!$F$120,Deník!$R588,""),"")</f>
        <v/>
      </c>
      <c r="CP588" s="233" t="str">
        <f>IF(Deník!$R588&lt;0,IF(Deník!$AC588=Statistika!$F$121,Deník!$R588,""),"")</f>
        <v/>
      </c>
      <c r="CQ588" s="233" t="str">
        <f>IF(Deník!$R588&lt;0,IF(Deník!$AC588=Statistika!$F$122,Deník!$R588,""),"")</f>
        <v/>
      </c>
      <c r="CR588" s="233" t="str">
        <f>IF(Deník!$R588&lt;0,IF(Deník!$AC588=Statistika!$F$123,Deník!$R588,""),"")</f>
        <v/>
      </c>
      <c r="CS588" s="233" t="str">
        <f>IF(Deník!$R588&lt;0,IF(Deník!$AC588=Statistika!$F$124,Deník!$R588,""),"")</f>
        <v/>
      </c>
      <c r="CT588" s="233" t="str">
        <f>IF(Deník!$R588&lt;0,IF(Deník!$AC588=Statistika!$F$125,Deník!$R588,""),"")</f>
        <v/>
      </c>
      <c r="CU588" s="233"/>
      <c r="CV588" s="233" t="str">
        <f>IF(Deník!$R588&lt;0,IF(Deník!$AD588=$CV$2,Deník!$R588,""),"")</f>
        <v/>
      </c>
      <c r="CW588" s="233" t="str">
        <f>IF(Deník!$R588&lt;0,IF(Deník!$AD588=$CW$2,Deník!$R588,""),"")</f>
        <v/>
      </c>
      <c r="CX588" s="233" t="str">
        <f>IF(Deník!$R588&lt;0,IF(Deník!$AD588=$CX$2,Deník!$R588,""),"")</f>
        <v/>
      </c>
      <c r="CY588" s="233" t="str">
        <f>IF(Deník!$R588&lt;0,IF(Deník!$AD588=$CY$2,Deník!$R588,""),"")</f>
        <v/>
      </c>
      <c r="CZ588" s="233" t="str">
        <f>IF(Deník!$R588&lt;0,IF(Deník!$AD588=$CZ$2,Deník!$R588,""),"")</f>
        <v/>
      </c>
      <c r="DL588" s="221">
        <f t="shared" si="24"/>
        <v>93847.029999999984</v>
      </c>
      <c r="DM588" s="220">
        <f t="shared" si="23"/>
        <v>-6.1529700000000132E-2</v>
      </c>
      <c r="DO588" s="50">
        <f>Deník!W589</f>
        <v>0</v>
      </c>
      <c r="DP588" s="102" t="str">
        <f>IF(AND(Deník!W589&gt;0),1,"")</f>
        <v/>
      </c>
      <c r="DQ588" s="102">
        <f>IF(AND(Deník!W589&lt;=0),1,"")</f>
        <v>1</v>
      </c>
      <c r="DR588" s="227"/>
      <c r="DS588" s="228"/>
      <c r="DT588" s="85"/>
      <c r="DU588" s="54">
        <f>IF(MONTH(Deník!$C588)=DU$2,Deník!$W588,"")</f>
        <v>0</v>
      </c>
      <c r="DV588" s="222" t="str">
        <f>IF(MONTH(Deník!$C588)=DV$2,Deník!$W588,"")</f>
        <v/>
      </c>
      <c r="DW588" s="222" t="str">
        <f>IF(MONTH(Deník!$C588)=DW$2,Deník!$W588,"")</f>
        <v/>
      </c>
      <c r="DX588" s="222" t="str">
        <f>IF(MONTH(Deník!$C588)=DX$2,Deník!$W588,"")</f>
        <v/>
      </c>
      <c r="DY588" s="222" t="str">
        <f>IF(MONTH(Deník!$C588)=DY$2,Deník!$W588,"")</f>
        <v/>
      </c>
      <c r="DZ588" s="222" t="str">
        <f>IF(MONTH(Deník!$C588)=DZ$2,Deník!$W588,"")</f>
        <v/>
      </c>
      <c r="EA588" s="222" t="str">
        <f>IF(MONTH(Deník!$C588)=EA$2,Deník!$W588,"")</f>
        <v/>
      </c>
      <c r="EB588" s="222" t="str">
        <f>IF(MONTH(Deník!$C588)=EB$2,Deník!$W588,"")</f>
        <v/>
      </c>
      <c r="EC588" s="222" t="str">
        <f>IF(MONTH(Deník!$C588)=EC$2,Deník!$W588,"")</f>
        <v/>
      </c>
      <c r="ED588" s="222" t="str">
        <f>IF(MONTH(Deník!$C588)=ED$2,Deník!$W588,"")</f>
        <v/>
      </c>
      <c r="EE588" s="222" t="str">
        <f>IF(MONTH(Deník!$C588)=EE$2,Deník!$W588,"")</f>
        <v/>
      </c>
      <c r="EF588" s="222" t="str">
        <f>IF(MONTH(Deník!$C588)=EF$2,Deník!$W588,"")</f>
        <v/>
      </c>
      <c r="EI588" s="600" t="str">
        <f>IF(Deník!$W588&lt;&gt;"",IF(Deník!$B588=Statistika!$F$63,Deník!$W588,""),"")</f>
        <v/>
      </c>
      <c r="EJ588" s="13" t="str">
        <f>IF(Deník!$W588&lt;&gt;"",IF(Deník!$B588=Statistika!$F$64,Deník!$W588,""),"")</f>
        <v/>
      </c>
      <c r="EK588" s="13" t="str">
        <f>IF(Deník!$W588&lt;&gt;"",IF(Deník!$B588=Statistika!$F$65,Deník!$W588,""),"")</f>
        <v/>
      </c>
      <c r="EL588" s="13" t="str">
        <f>IF(Deník!$W588&lt;&gt;"",IF(Deník!$B588=Statistika!$F$66,Deník!$W588,""),"")</f>
        <v/>
      </c>
      <c r="EM588" s="13" t="str">
        <f>IF(Deník!$W588&lt;&gt;"",IF(Deník!$B588=Statistika!$F$67,Deník!$W588,""),"")</f>
        <v/>
      </c>
      <c r="EN588" s="13" t="str">
        <f>IF(Deník!$W588&lt;&gt;"",IF(Deník!$B588=Statistika!$F$68,Deník!$W588,""),"")</f>
        <v/>
      </c>
      <c r="EO588" s="13" t="str">
        <f>IF(Deník!$W588&lt;&gt;"",IF(Deník!$B588=Statistika!$F$69,Deník!$W588,""),"")</f>
        <v/>
      </c>
      <c r="EP588" s="601" t="str">
        <f>IF(Deník!$W588&lt;&gt;"",IF(Deník!$B588=Statistika!$F$70,Deník!$W588,""),"")</f>
        <v/>
      </c>
      <c r="EQ588" s="90"/>
      <c r="ER588" s="63" t="str">
        <f>IF(Deník!$W588&lt;&gt;"",IF(Deník!$J588="L",Deník!$W588,""),"")</f>
        <v/>
      </c>
      <c r="ES588" s="13" t="str">
        <f>IF(Deník!$W588&lt;&gt;"",IF(Deník!$J588="S",Deník!$W588,""),"")</f>
        <v/>
      </c>
      <c r="ET588" s="95"/>
      <c r="EU588" s="88"/>
      <c r="EV588" s="63" t="str">
        <f>IF(WEEKDAY(Deník!$C588,2)=1,Deník!$W588,"")</f>
        <v/>
      </c>
      <c r="EW588" s="13" t="str">
        <f>IF(WEEKDAY(Deník!$C588,2)=2,Deník!$W588,"")</f>
        <v/>
      </c>
      <c r="EX588" s="13" t="str">
        <f>IF(WEEKDAY(Deník!$C588,2)=3,Deník!$W588,"")</f>
        <v/>
      </c>
      <c r="EY588" s="13" t="str">
        <f>IF(WEEKDAY(Deník!$C588,2)=4,Deník!$W588,"")</f>
        <v/>
      </c>
      <c r="EZ588" s="60" t="str">
        <f>IF(WEEKDAY(Deník!$C588,2)=5,Deník!$W588,"")</f>
        <v/>
      </c>
      <c r="FA588" s="99"/>
      <c r="FB588" s="100">
        <f>Deník!D588</f>
        <v>0</v>
      </c>
      <c r="FC588" s="63">
        <f>IF($FB588&lt;&gt;"",IF(AND($FB588&gt;=FC$2,$FB588&lt;=FC$3),Deník!$W588,""))</f>
        <v>0</v>
      </c>
      <c r="FD588" s="63" t="str">
        <f>IF($FB588&lt;&gt;"",IF(AND($FB588&gt;=FD$2,$FB588&lt;=FD$3),Deník!$W588,""))</f>
        <v/>
      </c>
      <c r="FE588" s="63" t="str">
        <f>IF($FB588&lt;&gt;"",IF(AND($FB588&gt;=FE$2,$FB588&lt;=FE$3),Deník!$W588,""))</f>
        <v/>
      </c>
      <c r="FF588" s="63" t="str">
        <f>IF($FB588&lt;&gt;"",IF(AND($FB588&gt;=FF$2,$FB588&lt;=FF$3),Deník!$W588,""))</f>
        <v/>
      </c>
      <c r="FG588" s="63" t="str">
        <f>IF($FB588&lt;&gt;"",IF(AND($FB588&gt;=FG$2,$FB588&lt;=FG$3),Deník!$W588,""))</f>
        <v/>
      </c>
      <c r="FH588" s="63" t="str">
        <f>IF($FB588&lt;&gt;"",IF(AND($FB588&gt;=FH$2,$FB588&lt;=FH$3),Deník!$W588,""))</f>
        <v/>
      </c>
      <c r="FI588" s="63" t="str">
        <f>IF($FB588&lt;&gt;"",IF(AND($FB588&gt;=FI$2,$FB588&lt;=FI$3),Deník!$W588,""))</f>
        <v/>
      </c>
      <c r="FJ588" s="63" t="str">
        <f>IF($FB588&lt;&gt;"",IF(AND($FB588&gt;=FJ$2,$FB588&lt;=FJ$3),Deník!$W588,""))</f>
        <v/>
      </c>
      <c r="FK588" s="63" t="str">
        <f>IF($FB588&lt;&gt;"",IF(AND($FB588&gt;=FK$2,$FB588&lt;=FK$3),Deník!$W588,""))</f>
        <v/>
      </c>
      <c r="FL588" s="63" t="str">
        <f>IF($FB588&lt;&gt;"",IF(AND($FB588&gt;=FL$2,$FB588&lt;=FL$3),Deník!$W588,""))</f>
        <v/>
      </c>
      <c r="FM588" s="63" t="str">
        <f>IF($FB588&lt;&gt;"",IF(AND($FB588&gt;=FM$2,$FB588&lt;=FM$3),Deník!$W588,""))</f>
        <v/>
      </c>
      <c r="FN588" s="13"/>
      <c r="FO588" s="20" t="str">
        <f>IF(Deník!$W588&gt;1,Deník!$W588,"")</f>
        <v/>
      </c>
      <c r="FP588" s="20" t="str">
        <f>IF(Deník!$W588&lt;0,Deník!$W588,"")</f>
        <v/>
      </c>
      <c r="FQ588" s="17"/>
      <c r="FS588" s="233"/>
      <c r="FT588" s="233" t="str">
        <f>IF(Deník!$W588&lt;&gt;"",IF(Deník!$Y588=Statistika!$F$78,Deník!$W588,""),"")</f>
        <v/>
      </c>
      <c r="FU588" s="233" t="str">
        <f>IF(Deník!$W588&lt;&gt;"",IF(Deník!$Y588=Statistika!$F$79,Deník!$W588,""),"")</f>
        <v/>
      </c>
      <c r="FV588" s="233" t="str">
        <f>IF(Deník!$W588&lt;&gt;"",IF(Deník!$Y588=Statistika!$F$80,Deník!$W588,""),"")</f>
        <v/>
      </c>
      <c r="FW588" s="233" t="str">
        <f>IF(Deník!$W588&lt;&gt;"",IF(Deník!$Y588=Statistika!$F$81,Deník!$W588,""),"")</f>
        <v/>
      </c>
      <c r="FX588" s="233" t="str">
        <f>IF(Deník!$W588&lt;&gt;"",IF(Deník!$Y588=Statistika!$F$82,Deník!$W588,""),"")</f>
        <v/>
      </c>
      <c r="FY588" s="233" t="str">
        <f>IF(Deník!$W588&lt;&gt;"",IF(Deník!$Y588=Statistika!$F$83,Deník!$W588,""),"")</f>
        <v/>
      </c>
      <c r="FZ588" s="233" t="str">
        <f>IF(Deník!$W588&lt;&gt;"",IF(Deník!$Y588=Statistika!$F$84,Deník!$W588,""),"")</f>
        <v/>
      </c>
      <c r="GA588" s="233" t="str">
        <f>IF(Deník!$W588&lt;&gt;"",IF(Deník!$Y588=Statistika!$F$85,Deník!$W588,""),"")</f>
        <v/>
      </c>
      <c r="GB588" s="233" t="str">
        <f>IF(Deník!$W588&lt;&gt;"",IF(Deník!$Y588=Statistika!$F$86,Deník!$W588,""),"")</f>
        <v/>
      </c>
      <c r="GC588" s="233" t="str">
        <f>IF(Deník!$W588&lt;&gt;"",IF(Deník!$Y588=Statistika!$F$87,Deník!$W588,""),"")</f>
        <v/>
      </c>
      <c r="GD588" s="233" t="str">
        <f>IF(Deník!$W588&lt;&gt;"",IF(Deník!$Y588=Statistika!$F$88,Deník!$W588,""),"")</f>
        <v/>
      </c>
      <c r="GE588" s="233" t="str">
        <f>IF(Deník!$W588&lt;&gt;"",IF(Deník!$Y588=Statistika!$F$89,Deník!$W588,""),"")</f>
        <v/>
      </c>
      <c r="GF588" s="233" t="str">
        <f>IF(Deník!$W588&lt;&gt;"",IF(Deník!$Y588=Statistika!$F$90,Deník!$W588,""),"")</f>
        <v/>
      </c>
      <c r="GG588" s="233" t="str">
        <f>IF(Deník!$W588&lt;&gt;"",IF(Deník!$Y588=Statistika!$F$91,Deník!$W588,""),"")</f>
        <v/>
      </c>
      <c r="GH588" s="233"/>
      <c r="GI588" s="233" t="str">
        <f>IF(Deník!$W588&lt;&gt;"",IF(Deník!$AB588=Statistika!$L$100,Deník!$W588,""),"")</f>
        <v/>
      </c>
      <c r="GJ588" s="233" t="str">
        <f>IF(Deník!$W588&lt;&gt;"",IF(Deník!$AB588=Statistika!$L$101,Deník!$W588,""),"")</f>
        <v/>
      </c>
      <c r="GK588" s="233" t="str">
        <f>IF(Deník!$W588&lt;&gt;"",IF(Deník!$AB588=Statistika!$L$102,Deník!$W588,""),"")</f>
        <v/>
      </c>
      <c r="GL588" s="233" t="str">
        <f>IF(Deník!$W588&lt;&gt;"",IF(Deník!$AB588=Statistika!$L$103,Deník!$W588,""),"")</f>
        <v/>
      </c>
      <c r="GM588" s="233" t="str">
        <f>IF(Deník!$W588&lt;&gt;"",IF(Deník!$AB588=Statistika!$L$104,Deník!$W588,""),"")</f>
        <v/>
      </c>
      <c r="GN588" s="233" t="str">
        <f>IF(Deník!$W588&lt;&gt;"",IF(Deník!$AB588=Statistika!$L$105,Deník!$W588,""),"")</f>
        <v/>
      </c>
      <c r="GO588" s="233" t="str">
        <f>IF(Deník!$W588&lt;&gt;"",IF(Deník!$AB588=Statistika!$L$106,Deník!$W588,""),"")</f>
        <v/>
      </c>
      <c r="GP588" s="233" t="str">
        <f>IF(Deník!$W588&lt;&gt;"",IF(Deník!$AB588=Statistika!$L$107,Deník!$W588,""),"")</f>
        <v/>
      </c>
      <c r="GQ588" s="233" t="str">
        <f>IF(Deník!$W588&lt;&gt;"",IF(Deník!$AB588=Statistika!$L$108,Deník!$W588,""),"")</f>
        <v/>
      </c>
      <c r="GS588" s="233" t="str">
        <f>IF(Deník!$W588&lt;0,IF(Deník!$AC588=Statistika!$F$117,Deník!$W588,""),"")</f>
        <v/>
      </c>
      <c r="GT588" s="233" t="str">
        <f>IF(Deník!$W588&lt;0,IF(Deník!$AC588=Statistika!$F$118,Deník!$W588,""),"")</f>
        <v/>
      </c>
      <c r="GU588" s="233" t="str">
        <f>IF(Deník!$W588&lt;0,IF(Deník!$AC588=Statistika!$F$119,Deník!$W588,""),"")</f>
        <v/>
      </c>
      <c r="GV588" s="233" t="str">
        <f>IF(Deník!$W588&lt;0,IF(Deník!$AC588=Statistika!$F$120,Deník!$W588,""),"")</f>
        <v/>
      </c>
      <c r="GW588" s="233" t="str">
        <f>IF(Deník!$W588&lt;0,IF(Deník!$AC588=Statistika!$F$121,Deník!$W588,""),"")</f>
        <v/>
      </c>
      <c r="GX588" s="233" t="str">
        <f>IF(Deník!$W588&lt;0,IF(Deník!$AC588=Statistika!$F$122,Deník!$W588,""),"")</f>
        <v/>
      </c>
      <c r="GY588" s="233" t="str">
        <f>IF(Deník!$W588&lt;0,IF(Deník!$AC588=Statistika!$F$123,Deník!$W588,""),"")</f>
        <v/>
      </c>
      <c r="GZ588" s="233" t="str">
        <f>IF(Deník!$W588&lt;0,IF(Deník!$AC588=Statistika!$F$124,Deník!$W588,""),"")</f>
        <v/>
      </c>
      <c r="HA588" s="233" t="str">
        <f>IF(Deník!$W588&lt;0,IF(Deník!$AC588=Statistika!$F$125,Deník!$W588,""),"")</f>
        <v/>
      </c>
      <c r="HC588" s="233" t="str">
        <f>IF(Deník!$W588&lt;0,IF(Deník!$AD588=Statistika!$F$133,Deník!$W588,""),"")</f>
        <v/>
      </c>
      <c r="HD588" s="233" t="str">
        <f>IF(Deník!$W588&lt;0,IF(Deník!$AD588=Statistika!$F$134,Deník!$W588,""),"")</f>
        <v/>
      </c>
      <c r="HE588" s="233" t="str">
        <f>IF(Deník!$W588&lt;0,IF(Deník!$AD588=Statistika!$F$135,Deník!$W588,""),"")</f>
        <v/>
      </c>
      <c r="HF588" s="233" t="str">
        <f>IF(Deník!$W588&lt;0,IF(Deník!$AD588=Statistika!$F$136,Deník!$W588,""),"")</f>
        <v/>
      </c>
      <c r="HG588" s="233" t="str">
        <f>IF(Deník!$W588&lt;0,IF(Deník!$AD588=Statistika!$F$137,Deník!$W588,""),"")</f>
        <v/>
      </c>
      <c r="ID588" s="8">
        <f>Tabulka4[[#This Row],[Sloupec3]]</f>
        <v>0</v>
      </c>
      <c r="IE588" s="17" t="str">
        <f>IF(AND([1]Deník!$C588&gt;='[1]Měsíční shrnutí'!$D$1,[1]Deník!$C588&lt;='[1]Měsíční shrnutí'!$F$1),[1]Deník!$X588,"")</f>
        <v/>
      </c>
    </row>
    <row r="589" spans="1:239">
      <c r="A589" s="8">
        <f>Deník!C590</f>
        <v>0</v>
      </c>
      <c r="B589" s="50" t="str">
        <f>Deník!R590</f>
        <v/>
      </c>
      <c r="C589" s="102" t="str">
        <f>IF(AND(Deník!R590&gt;1,Deník!R590&lt;&gt;""),1,"")</f>
        <v/>
      </c>
      <c r="D589" s="102" t="str">
        <f>IF(AND(Deník!R590&lt;=0,Deník!R590&lt;&gt;""),1,"")</f>
        <v/>
      </c>
      <c r="E589" s="103" t="str">
        <f>IF(AND(Deník!R590&gt;=0,Deník!R590&lt;=1),1,"")</f>
        <v/>
      </c>
      <c r="F589" s="79" t="str">
        <f>IF(Deník!R590&lt;&gt;"",Deník!R590+F588,"")</f>
        <v/>
      </c>
      <c r="G589" s="85"/>
      <c r="H589" s="54" t="str">
        <f>IF(MONTH(Deník!$C589)=H$2,IF(AND(Deník!$R589&gt;=0,Deník!$R589&lt;=1),"BE",Deník!$R589),"")</f>
        <v/>
      </c>
      <c r="I589" s="11" t="str">
        <f>IF(MONTH(Deník!$C589)=I$2,IF(AND(Deník!$R589&gt;=0,Deník!$R589&lt;=1),"BE",Deník!$R589),"")</f>
        <v/>
      </c>
      <c r="J589" s="11" t="str">
        <f>IF(MONTH(Deník!$C589)=J$2,IF(AND(Deník!$R589&gt;=0,Deník!$R589&lt;=1),"BE",Deník!$R589),"")</f>
        <v/>
      </c>
      <c r="K589" s="11" t="str">
        <f>IF(MONTH(Deník!$C589)=K$2,IF(AND(Deník!$R589&gt;=0,Deník!$R589&lt;=1),"BE",Deník!$R589),"")</f>
        <v/>
      </c>
      <c r="L589" s="11" t="str">
        <f>IF(MONTH(Deník!$C589)=L$2,IF(AND(Deník!$R589&gt;=0,Deník!$R589&lt;=1),"BE",Deník!$R589),"")</f>
        <v/>
      </c>
      <c r="M589" s="11" t="str">
        <f>IF(MONTH(Deník!$C589)=M$2,IF(AND(Deník!$R589&gt;=0,Deník!$R589&lt;=1),"BE",Deník!$R589),"")</f>
        <v/>
      </c>
      <c r="N589" s="11" t="str">
        <f>IF(MONTH(Deník!$C589)=N$2,IF(AND(Deník!$R589&gt;=0,Deník!$R589&lt;=1),"BE",Deník!$R589),"")</f>
        <v/>
      </c>
      <c r="O589" s="11" t="str">
        <f>IF(MONTH(Deník!$C589)=O$2,IF(AND(Deník!$R589&gt;=0,Deník!$R589&lt;=1),"BE",Deník!$R589),"")</f>
        <v/>
      </c>
      <c r="P589" s="11" t="str">
        <f>IF(MONTH(Deník!$C589)=P$2,IF(AND(Deník!$R589&gt;=0,Deník!$R589&lt;=1),"BE",Deník!$R589),"")</f>
        <v/>
      </c>
      <c r="Q589" s="11" t="str">
        <f>IF(MONTH(Deník!$C589)=Q$2,IF(AND(Deník!$R589&gt;=0,Deník!$R589&lt;=1),"BE",Deník!$R589),"")</f>
        <v/>
      </c>
      <c r="R589" s="11" t="str">
        <f>IF(MONTH(Deník!$C589)=R$2,IF(AND(Deník!$R589&gt;=0,Deník!$R589&lt;=1),"BE",Deník!$R589),"")</f>
        <v/>
      </c>
      <c r="S589" s="57" t="str">
        <f>IF(MONTH(Deník!$C589)=S$2,IF(AND(Deník!$R589&gt;=0,Deník!$R589&lt;=1),"BE",Deník!$R589),"")</f>
        <v/>
      </c>
      <c r="U589" s="12"/>
      <c r="V589" s="12"/>
      <c r="X589" s="600" t="str">
        <f>IF(Deník!$R589&lt;&gt;"",IF(Deník!$B589=Statistika!$F$63,IF(AND(Deník!$R589&gt;=0,Deník!$R589&lt;=1),"BE",Deník!$R589),""),"")</f>
        <v/>
      </c>
      <c r="Y589" s="13" t="str">
        <f>IF(Deník!$R589&lt;&gt;"",IF(Deník!$B589=Statistika!$F$64,IF(AND(Deník!$R589&gt;=0,Deník!$R589&lt;=1),"BE",Deník!$R589),""),"")</f>
        <v/>
      </c>
      <c r="Z589" s="13" t="str">
        <f>IF(Deník!$R589&lt;&gt;"",IF(Deník!$B589=Statistika!$F$65,IF(AND(Deník!$R589&gt;=0,Deník!$R589&lt;=1),"BE",Deník!$R589),""),"")</f>
        <v/>
      </c>
      <c r="AA589" s="13" t="str">
        <f>IF(Deník!$R589&lt;&gt;"",IF(Deník!$B589=Statistika!$F$66,IF(AND(Deník!$R589&gt;=0,Deník!$R589&lt;=1),"BE",Deník!$R589),""),"")</f>
        <v/>
      </c>
      <c r="AB589" s="13" t="str">
        <f>IF(Deník!$R589&lt;&gt;"",IF(Deník!$B589=Statistika!$F$67,IF(AND(Deník!$R589&gt;=0,Deník!$R589&lt;=1),"BE",Deník!$R589),""),"")</f>
        <v/>
      </c>
      <c r="AC589" s="13" t="str">
        <f>IF(Deník!$R589&lt;&gt;"",IF(Deník!$B589=Statistika!$F$68,IF(AND(Deník!$R589&gt;=0,Deník!$R589&lt;=1),"BE",Deník!$R589),""),"")</f>
        <v/>
      </c>
      <c r="AD589" s="13" t="str">
        <f>IF(Deník!$R589&lt;&gt;"",IF(Deník!$B589=Statistika!$F$69,IF(AND(Deník!$R589&gt;=0,Deník!$R589&lt;=1),"BE",Deník!$R589),""),"")</f>
        <v/>
      </c>
      <c r="AE589" s="601" t="str">
        <f>IF(Deník!$R589&lt;&gt;"",IF(Deník!$B589=Statistika!$F$70,IF(AND(Deník!$R589&gt;=0,Deník!$R589&lt;=1),"BE",Deník!$R589),""),"")</f>
        <v/>
      </c>
      <c r="AF589" s="90"/>
      <c r="AG589" s="63" t="str">
        <f>IF(Deník!$R589&lt;&gt;"",IF(Deník!$J589="L",IF(AND(Deník!$R589&gt;=0,Deník!$R589&lt;=1),"BE",Deník!$R589),""),"")</f>
        <v/>
      </c>
      <c r="AH589" s="13" t="str">
        <f>IF(Deník!$R589&lt;&gt;"",IF(Deník!$J589="S",IF(AND(Deník!$R589&gt;=0,Deník!$R589&lt;=1),"BE",Deník!$R589),""),"")</f>
        <v/>
      </c>
      <c r="AI589" s="95"/>
      <c r="AJ589" s="71" t="str">
        <f>IF(Deník!N590&lt;&gt;"",Deník!N590*-1,"")</f>
        <v/>
      </c>
      <c r="AK589" s="88"/>
      <c r="AL589" s="63" t="str">
        <f>IF(WEEKDAY(Deník!$C589,2)=1,IF(AND(Deník!$R589&gt;=0,Deník!$R589&lt;=1),"BE",Deník!$R589),"")</f>
        <v/>
      </c>
      <c r="AM589" s="13" t="str">
        <f>IF(WEEKDAY(Deník!$C589,2)=2,IF(AND(Deník!$R589&gt;=0,Deník!$R589&lt;=1),"BE",Deník!$R589),"")</f>
        <v/>
      </c>
      <c r="AN589" s="13" t="str">
        <f>IF(WEEKDAY(Deník!$C589,2)=3,IF(AND(Deník!$R589&gt;=0,Deník!$R589&lt;=1),"BE",Deník!$R589),"")</f>
        <v/>
      </c>
      <c r="AO589" s="13" t="str">
        <f>IF(WEEKDAY(Deník!$C589,2)=4,IF(AND(Deník!$R589&gt;=0,Deník!$R589&lt;=1),"BE",Deník!$R589),"")</f>
        <v/>
      </c>
      <c r="AP589" s="60" t="str">
        <f>IF(WEEKDAY(Deník!$C589,2)=5,IF(AND(Deník!$R589&gt;=0,Deník!$R589&lt;=1),"BE",Deník!$R589),"")</f>
        <v/>
      </c>
      <c r="AQ589" s="99"/>
      <c r="AR589" s="100">
        <f>Deník!D589</f>
        <v>0</v>
      </c>
      <c r="AS589" s="63" t="str">
        <f>IF(Deník!$D589&lt;&gt;"",IF(AND(Deník!$D589&gt;=AS$2,Deník!$D589&lt;=AS$3),IF(AND(Deník!$R589&gt;=0,Deník!$R589&lt;=1),"BE",Deník!$R589),""),"")</f>
        <v/>
      </c>
      <c r="AT589" s="63" t="str">
        <f>IF(Deník!$D589&lt;&gt;"",IF(AND(Deník!$D589&gt;=AT$2,Deník!$D589&lt;=AT$3),IF(AND(Deník!$R589&gt;=0,Deník!$R589&lt;=1),"BE",Deník!$R589),""),"")</f>
        <v/>
      </c>
      <c r="AU589" s="63" t="str">
        <f>IF(Deník!$D589&lt;&gt;"",IF(AND(Deník!$D589&gt;=AU$2,Deník!$D589&lt;=AU$3),IF(AND(Deník!$R589&gt;=0,Deník!$R589&lt;=1),"BE",Deník!$R589),""),"")</f>
        <v/>
      </c>
      <c r="AV589" s="63" t="str">
        <f>IF(Deník!$D589&lt;&gt;"",IF(AND(Deník!$D589&gt;=AV$2,Deník!$D589&lt;=AV$3),IF(AND(Deník!$R589&gt;=0,Deník!$R589&lt;=1),"BE",Deník!$R589),""),"")</f>
        <v/>
      </c>
      <c r="AW589" s="63" t="str">
        <f>IF(Deník!$D589&lt;&gt;"",IF(AND(Deník!$D589&gt;=AW$2,Deník!$D589&lt;=AW$3),IF(AND(Deník!$R589&gt;=0,Deník!$R589&lt;=1),"BE",Deník!$R589),""),"")</f>
        <v/>
      </c>
      <c r="AX589" s="63" t="str">
        <f>IF(Deník!$D589&lt;&gt;"",IF(AND(Deník!$D589&gt;=AX$2,Deník!$D589&lt;=AX$3),IF(AND(Deník!$R589&gt;=0,Deník!$R589&lt;=1),"BE",Deník!$R589),""),"")</f>
        <v/>
      </c>
      <c r="AY589" s="63" t="str">
        <f>IF(Deník!$D589&lt;&gt;"",IF(AND(Deník!$D589&gt;=AY$2,Deník!$D589&lt;=AY$3),IF(AND(Deník!$R589&gt;=0,Deník!$R589&lt;=1),"BE",Deník!$R589),""),"")</f>
        <v/>
      </c>
      <c r="AZ589" s="63" t="str">
        <f>IF(Deník!$D589&lt;&gt;"",IF(AND(Deník!$D589&gt;=AZ$2,Deník!$D589&lt;=AZ$3),IF(AND(Deník!$R589&gt;=0,Deník!$R589&lt;=1),"BE",Deník!$R589),""),"")</f>
        <v/>
      </c>
      <c r="BA589" s="63" t="str">
        <f>IF(Deník!$D589&lt;&gt;"",IF(AND(Deník!$D589&gt;=BA$2,Deník!$D589&lt;=BA$3),IF(AND(Deník!$R589&gt;=0,Deník!$R589&lt;=1),"BE",Deník!$R589),""),"")</f>
        <v/>
      </c>
      <c r="BB589" s="63" t="str">
        <f>IF(Deník!$D589&lt;&gt;"",IF(AND(Deník!$D589&gt;=BB$2,Deník!$D589&lt;=BB$3),IF(AND(Deník!$R589&gt;=0,Deník!$R589&lt;=1),"BE",Deník!$R589),""),"")</f>
        <v/>
      </c>
      <c r="BC589" s="71" t="str">
        <f>IF(Deník!$D589&lt;&gt;"",IF(AND(Deník!$D589&gt;=BC$2,Deník!$D589&lt;=BC$3),IF(AND(Deník!$R589&gt;=0,Deník!$R589&lt;=1),"BE",Deník!$R589),""),"")</f>
        <v/>
      </c>
      <c r="BD589" s="20" t="str">
        <f>IF(Deník!$J590="S",(Deník!$M590-Deník!$K590),IF(Deník!$J590="L",(Deník!$K590-Deník!$M590),""))</f>
        <v/>
      </c>
      <c r="BE589" s="20" t="str">
        <f>IF(Deník!$J590="S",(Deník!$K590-Deník!$O590),IF(Deník!$J590="L",(Deník!$O590-Deník!$K590),""))</f>
        <v/>
      </c>
      <c r="BF589" s="20" t="str">
        <f>IF(Deník!$J590="S",(Deník!$K590-Deník!$L590),IF(Deník!$J590="L",(Deník!$L590-Deník!$K590),""))</f>
        <v/>
      </c>
      <c r="BG589" s="20" t="str">
        <f>IF(Deník!$J590="S",(Deník!$K590-Deník!$S590),IF(Deník!$J590="L",(Deník!$S590-Deník!$K590),""))</f>
        <v/>
      </c>
      <c r="BH589" s="20" t="str">
        <f>IF(Deník!$J590="S",(Deník!$K590-Deník!$U590),IF(Deník!$J590="L",(Deník!$U590-Deník!$K590),""))</f>
        <v/>
      </c>
      <c r="BI589" s="20" t="str">
        <f>IF(Deník!$R589&gt;1,Deník!$R589,"")</f>
        <v/>
      </c>
      <c r="BJ589" s="20" t="str">
        <f>IF(Deník!$R589&lt;0,Deník!$R589,"")</f>
        <v/>
      </c>
      <c r="BK589" s="17"/>
      <c r="BM589" s="233" t="str">
        <f>IF(Deník!$R589&lt;&gt;"",IF(Deník!$Y589=Statistika!$F$78,IF(AND(Deník!$R589&gt;=0,Deník!$R589&lt;=1),"BE",Deník!$R589),""),"")</f>
        <v/>
      </c>
      <c r="BN589" s="233" t="str">
        <f>IF(Deník!$R589&lt;&gt;"",IF(Deník!$Y589=Statistika!$F$79,IF(AND(Deník!$R589&gt;=0,Deník!$R589&lt;=1),"BE",Deník!$R589),""),"")</f>
        <v/>
      </c>
      <c r="BO589" s="233" t="str">
        <f>IF(Deník!$R589&lt;&gt;"",IF(Deník!$Y589=Statistika!$F$80,IF(AND(Deník!$R589&gt;=0,Deník!$R589&lt;=1),"BE",Deník!$R589),""),"")</f>
        <v/>
      </c>
      <c r="BP589" s="233" t="str">
        <f>IF(Deník!$R589&lt;&gt;"",IF(Deník!$Y589=Statistika!$F$81,IF(AND(Deník!$R589&gt;=0,Deník!$R589&lt;=1),"BE",Deník!$R589),""),"")</f>
        <v/>
      </c>
      <c r="BQ589" s="233" t="str">
        <f>IF(Deník!$R589&lt;&gt;"",IF(Deník!$Y589=Statistika!$F$82,IF(AND(Deník!$R589&gt;=0,Deník!$R589&lt;=1),"BE",Deník!$R589),""),"")</f>
        <v/>
      </c>
      <c r="BR589" s="233" t="str">
        <f>IF(Deník!$R589&lt;&gt;"",IF(Deník!$Y589=Statistika!$F$83,IF(AND(Deník!$R589&gt;=0,Deník!$R589&lt;=1),"BE",Deník!$R589),""),"")</f>
        <v/>
      </c>
      <c r="BS589" s="233" t="str">
        <f>IF(Deník!$R589&lt;&gt;"",IF(Deník!$Y589=Statistika!$F$84,IF(AND(Deník!$R589&gt;=0,Deník!$R589&lt;=1),"BE",Deník!$R589),""),"")</f>
        <v/>
      </c>
      <c r="BT589" s="233" t="str">
        <f>IF(Deník!$R589&lt;&gt;"",IF(Deník!$Y589=Statistika!$F$85,IF(AND(Deník!$R589&gt;=0,Deník!$R589&lt;=1),"BE",Deník!$R589),""),"")</f>
        <v/>
      </c>
      <c r="BU589" s="233" t="str">
        <f>IF(Deník!$R589&lt;&gt;"",IF(Deník!$Y589=Statistika!$F$86,IF(AND(Deník!$R589&gt;=0,Deník!$R589&lt;=1),"BE",Deník!$R589),""),"")</f>
        <v/>
      </c>
      <c r="BV589" s="233" t="str">
        <f>IF(Deník!$R589&lt;&gt;"",IF(Deník!$Y589=Statistika!$F$87,IF(AND(Deník!$R589&gt;=0,Deník!$R589&lt;=1),"BE",Deník!$R589),""),"")</f>
        <v/>
      </c>
      <c r="BW589" s="233" t="str">
        <f>IF(Deník!$R589&lt;&gt;"",IF(Deník!$Y589=Statistika!$F$88,IF(AND(Deník!$R589&gt;=0,Deník!$R589&lt;=1),"BE",Deník!$R589),""),"")</f>
        <v/>
      </c>
      <c r="BX589" s="233" t="str">
        <f>IF(Deník!$R589&lt;&gt;"",IF(Deník!$Y589=Statistika!$F$89,IF(AND(Deník!$R589&gt;=0,Deník!$R589&lt;=1),"BE",Deník!$R589),""),"")</f>
        <v/>
      </c>
      <c r="BY589" s="233" t="str">
        <f>IF(Deník!$R589&lt;&gt;"",IF(Deník!$Y589=Statistika!$F$90,IF(AND(Deník!$R589&gt;=0,Deník!$R589&lt;=1),"BE",Deník!$R589),""),"")</f>
        <v/>
      </c>
      <c r="BZ589" s="233" t="str">
        <f>IF(Deník!$R589&lt;&gt;"",IF(Deník!$Y589=Statistika!$F$91,IF(AND(Deník!$R589&gt;=0,Deník!$R589&lt;=1),"BE",Deník!$R589),""),"")</f>
        <v/>
      </c>
      <c r="CA589" s="233"/>
      <c r="CB589" s="233" t="str">
        <f>IF(Deník!$R589&lt;&gt;"",IF(Deník!$AB589="SL",IF(AND(Deník!$R589&gt;=0,Deník!$R589&lt;=1),"BE",Deník!$R589),""),"")</f>
        <v/>
      </c>
      <c r="CC589" s="233" t="str">
        <f>IF(Deník!$R589&lt;&gt;"",IF(Deník!$AB589="BE10",IF(AND(Deník!$R589&gt;=0,Deník!$R589&lt;=1),"BE",Deník!$R589),""),"")</f>
        <v/>
      </c>
      <c r="CD589" s="233" t="str">
        <f>IF(Deník!$R589&lt;&gt;"",IF(Deník!$AB589="BE15",IF(AND(Deník!$R589&gt;=0,Deník!$R589&lt;=1),"BE",Deník!$R589),""),"")</f>
        <v/>
      </c>
      <c r="CE589" s="233" t="str">
        <f>IF(Deník!$R589&lt;&gt;"",IF(Deník!$AB589="BE20",IF(AND(Deník!$R589&gt;=0,Deník!$R589&lt;=1),"BE",Deník!$R589),""),"")</f>
        <v/>
      </c>
      <c r="CF589" s="233" t="str">
        <f>IF(Deník!$R589&lt;&gt;"",IF(Deník!$AB589="TP1",IF(AND(Deník!$R589&gt;=0,Deník!$R589&lt;=1),"BE",Deník!$R589),""),"")</f>
        <v/>
      </c>
      <c r="CG589" s="233" t="str">
        <f>IF(Deník!$R589&lt;&gt;"",IF(Deník!$AB589="TP2",IF(AND(Deník!$R589&gt;=0,Deník!$R589&lt;=1),"BE",Deník!$R589),""),"")</f>
        <v/>
      </c>
      <c r="CH589" s="233" t="str">
        <f>IF(Deník!$R589&lt;&gt;"",IF(Deník!$AB589="TP3",IF(AND(Deník!$R589&gt;=0,Deník!$R589&lt;=1),"BE",Deník!$R589),""),"")</f>
        <v/>
      </c>
      <c r="CI589" s="233" t="str">
        <f>IF(Deník!$R589&lt;&gt;"",IF(Deník!$AB589="Trailing SL",IF(AND(Deník!$R589&gt;=0,Deník!$R589&lt;=1),"BE",Deník!$R589),""),"")</f>
        <v/>
      </c>
      <c r="CJ589" s="233" t="str">
        <f>IF(Deník!$R589&lt;&gt;"",IF(Deník!$AB589="Manual",IF(AND(Deník!$R589&gt;=0,Deník!$R589&lt;=1),"BE",Deník!$R589),""),"")</f>
        <v/>
      </c>
      <c r="CK589" s="233"/>
      <c r="CL589" s="233" t="str">
        <f>IF(Deník!$R589&lt;0,IF(Deník!$AC589=Statistika!$F$117,Deník!$R589,""),"")</f>
        <v/>
      </c>
      <c r="CM589" s="233" t="str">
        <f>IF(Deník!$R589&lt;0,IF(Deník!$AC589=Statistika!$F$118,Deník!$R589,""),"")</f>
        <v/>
      </c>
      <c r="CN589" s="233" t="str">
        <f>IF(Deník!$R589&lt;0,IF(Deník!$AC589=Statistika!$F$119,Deník!$R589,""),"")</f>
        <v/>
      </c>
      <c r="CO589" s="233" t="str">
        <f>IF(Deník!$R589&lt;0,IF(Deník!$AC589=Statistika!$F$120,Deník!$R589,""),"")</f>
        <v/>
      </c>
      <c r="CP589" s="233" t="str">
        <f>IF(Deník!$R589&lt;0,IF(Deník!$AC589=Statistika!$F$121,Deník!$R589,""),"")</f>
        <v/>
      </c>
      <c r="CQ589" s="233" t="str">
        <f>IF(Deník!$R589&lt;0,IF(Deník!$AC589=Statistika!$F$122,Deník!$R589,""),"")</f>
        <v/>
      </c>
      <c r="CR589" s="233" t="str">
        <f>IF(Deník!$R589&lt;0,IF(Deník!$AC589=Statistika!$F$123,Deník!$R589,""),"")</f>
        <v/>
      </c>
      <c r="CS589" s="233" t="str">
        <f>IF(Deník!$R589&lt;0,IF(Deník!$AC589=Statistika!$F$124,Deník!$R589,""),"")</f>
        <v/>
      </c>
      <c r="CT589" s="233" t="str">
        <f>IF(Deník!$R589&lt;0,IF(Deník!$AC589=Statistika!$F$125,Deník!$R589,""),"")</f>
        <v/>
      </c>
      <c r="CU589" s="233"/>
      <c r="CV589" s="233" t="str">
        <f>IF(Deník!$R589&lt;0,IF(Deník!$AD589=$CV$2,Deník!$R589,""),"")</f>
        <v/>
      </c>
      <c r="CW589" s="233" t="str">
        <f>IF(Deník!$R589&lt;0,IF(Deník!$AD589=$CW$2,Deník!$R589,""),"")</f>
        <v/>
      </c>
      <c r="CX589" s="233" t="str">
        <f>IF(Deník!$R589&lt;0,IF(Deník!$AD589=$CX$2,Deník!$R589,""),"")</f>
        <v/>
      </c>
      <c r="CY589" s="233" t="str">
        <f>IF(Deník!$R589&lt;0,IF(Deník!$AD589=$CY$2,Deník!$R589,""),"")</f>
        <v/>
      </c>
      <c r="CZ589" s="233" t="str">
        <f>IF(Deník!$R589&lt;0,IF(Deník!$AD589=$CZ$2,Deník!$R589,""),"")</f>
        <v/>
      </c>
      <c r="DL589" s="221">
        <f t="shared" si="24"/>
        <v>93847.029999999984</v>
      </c>
      <c r="DM589" s="220">
        <f t="shared" si="23"/>
        <v>-6.1529700000000132E-2</v>
      </c>
      <c r="DO589" s="50">
        <f>Deník!W590</f>
        <v>0</v>
      </c>
      <c r="DP589" s="102" t="str">
        <f>IF(AND(Deník!W590&gt;0),1,"")</f>
        <v/>
      </c>
      <c r="DQ589" s="102">
        <f>IF(AND(Deník!W590&lt;=0),1,"")</f>
        <v>1</v>
      </c>
      <c r="DR589" s="227"/>
      <c r="DS589" s="228"/>
      <c r="DT589" s="85"/>
      <c r="DU589" s="54">
        <f>IF(MONTH(Deník!$C589)=DU$2,Deník!$W589,"")</f>
        <v>0</v>
      </c>
      <c r="DV589" s="222" t="str">
        <f>IF(MONTH(Deník!$C589)=DV$2,Deník!$W589,"")</f>
        <v/>
      </c>
      <c r="DW589" s="222" t="str">
        <f>IF(MONTH(Deník!$C589)=DW$2,Deník!$W589,"")</f>
        <v/>
      </c>
      <c r="DX589" s="222" t="str">
        <f>IF(MONTH(Deník!$C589)=DX$2,Deník!$W589,"")</f>
        <v/>
      </c>
      <c r="DY589" s="222" t="str">
        <f>IF(MONTH(Deník!$C589)=DY$2,Deník!$W589,"")</f>
        <v/>
      </c>
      <c r="DZ589" s="222" t="str">
        <f>IF(MONTH(Deník!$C589)=DZ$2,Deník!$W589,"")</f>
        <v/>
      </c>
      <c r="EA589" s="222" t="str">
        <f>IF(MONTH(Deník!$C589)=EA$2,Deník!$W589,"")</f>
        <v/>
      </c>
      <c r="EB589" s="222" t="str">
        <f>IF(MONTH(Deník!$C589)=EB$2,Deník!$W589,"")</f>
        <v/>
      </c>
      <c r="EC589" s="222" t="str">
        <f>IF(MONTH(Deník!$C589)=EC$2,Deník!$W589,"")</f>
        <v/>
      </c>
      <c r="ED589" s="222" t="str">
        <f>IF(MONTH(Deník!$C589)=ED$2,Deník!$W589,"")</f>
        <v/>
      </c>
      <c r="EE589" s="222" t="str">
        <f>IF(MONTH(Deník!$C589)=EE$2,Deník!$W589,"")</f>
        <v/>
      </c>
      <c r="EF589" s="222" t="str">
        <f>IF(MONTH(Deník!$C589)=EF$2,Deník!$W589,"")</f>
        <v/>
      </c>
      <c r="EI589" s="600" t="str">
        <f>IF(Deník!$W589&lt;&gt;"",IF(Deník!$B589=Statistika!$F$63,Deník!$W589,""),"")</f>
        <v/>
      </c>
      <c r="EJ589" s="13" t="str">
        <f>IF(Deník!$W589&lt;&gt;"",IF(Deník!$B589=Statistika!$F$64,Deník!$W589,""),"")</f>
        <v/>
      </c>
      <c r="EK589" s="13" t="str">
        <f>IF(Deník!$W589&lt;&gt;"",IF(Deník!$B589=Statistika!$F$65,Deník!$W589,""),"")</f>
        <v/>
      </c>
      <c r="EL589" s="13" t="str">
        <f>IF(Deník!$W589&lt;&gt;"",IF(Deník!$B589=Statistika!$F$66,Deník!$W589,""),"")</f>
        <v/>
      </c>
      <c r="EM589" s="13" t="str">
        <f>IF(Deník!$W589&lt;&gt;"",IF(Deník!$B589=Statistika!$F$67,Deník!$W589,""),"")</f>
        <v/>
      </c>
      <c r="EN589" s="13" t="str">
        <f>IF(Deník!$W589&lt;&gt;"",IF(Deník!$B589=Statistika!$F$68,Deník!$W589,""),"")</f>
        <v/>
      </c>
      <c r="EO589" s="13" t="str">
        <f>IF(Deník!$W589&lt;&gt;"",IF(Deník!$B589=Statistika!$F$69,Deník!$W589,""),"")</f>
        <v/>
      </c>
      <c r="EP589" s="601" t="str">
        <f>IF(Deník!$W589&lt;&gt;"",IF(Deník!$B589=Statistika!$F$70,Deník!$W589,""),"")</f>
        <v/>
      </c>
      <c r="EQ589" s="90"/>
      <c r="ER589" s="63" t="str">
        <f>IF(Deník!$W589&lt;&gt;"",IF(Deník!$J589="L",Deník!$W589,""),"")</f>
        <v/>
      </c>
      <c r="ES589" s="13" t="str">
        <f>IF(Deník!$W589&lt;&gt;"",IF(Deník!$J589="S",Deník!$W589,""),"")</f>
        <v/>
      </c>
      <c r="ET589" s="95"/>
      <c r="EU589" s="88"/>
      <c r="EV589" s="63" t="str">
        <f>IF(WEEKDAY(Deník!$C589,2)=1,Deník!$W589,"")</f>
        <v/>
      </c>
      <c r="EW589" s="13" t="str">
        <f>IF(WEEKDAY(Deník!$C589,2)=2,Deník!$W589,"")</f>
        <v/>
      </c>
      <c r="EX589" s="13" t="str">
        <f>IF(WEEKDAY(Deník!$C589,2)=3,Deník!$W589,"")</f>
        <v/>
      </c>
      <c r="EY589" s="13" t="str">
        <f>IF(WEEKDAY(Deník!$C589,2)=4,Deník!$W589,"")</f>
        <v/>
      </c>
      <c r="EZ589" s="60" t="str">
        <f>IF(WEEKDAY(Deník!$C589,2)=5,Deník!$W589,"")</f>
        <v/>
      </c>
      <c r="FA589" s="99"/>
      <c r="FB589" s="100">
        <f>Deník!D589</f>
        <v>0</v>
      </c>
      <c r="FC589" s="63">
        <f>IF($FB589&lt;&gt;"",IF(AND($FB589&gt;=FC$2,$FB589&lt;=FC$3),Deník!$W589,""))</f>
        <v>0</v>
      </c>
      <c r="FD589" s="63" t="str">
        <f>IF($FB589&lt;&gt;"",IF(AND($FB589&gt;=FD$2,$FB589&lt;=FD$3),Deník!$W589,""))</f>
        <v/>
      </c>
      <c r="FE589" s="63" t="str">
        <f>IF($FB589&lt;&gt;"",IF(AND($FB589&gt;=FE$2,$FB589&lt;=FE$3),Deník!$W589,""))</f>
        <v/>
      </c>
      <c r="FF589" s="63" t="str">
        <f>IF($FB589&lt;&gt;"",IF(AND($FB589&gt;=FF$2,$FB589&lt;=FF$3),Deník!$W589,""))</f>
        <v/>
      </c>
      <c r="FG589" s="63" t="str">
        <f>IF($FB589&lt;&gt;"",IF(AND($FB589&gt;=FG$2,$FB589&lt;=FG$3),Deník!$W589,""))</f>
        <v/>
      </c>
      <c r="FH589" s="63" t="str">
        <f>IF($FB589&lt;&gt;"",IF(AND($FB589&gt;=FH$2,$FB589&lt;=FH$3),Deník!$W589,""))</f>
        <v/>
      </c>
      <c r="FI589" s="63" t="str">
        <f>IF($FB589&lt;&gt;"",IF(AND($FB589&gt;=FI$2,$FB589&lt;=FI$3),Deník!$W589,""))</f>
        <v/>
      </c>
      <c r="FJ589" s="63" t="str">
        <f>IF($FB589&lt;&gt;"",IF(AND($FB589&gt;=FJ$2,$FB589&lt;=FJ$3),Deník!$W589,""))</f>
        <v/>
      </c>
      <c r="FK589" s="63" t="str">
        <f>IF($FB589&lt;&gt;"",IF(AND($FB589&gt;=FK$2,$FB589&lt;=FK$3),Deník!$W589,""))</f>
        <v/>
      </c>
      <c r="FL589" s="63" t="str">
        <f>IF($FB589&lt;&gt;"",IF(AND($FB589&gt;=FL$2,$FB589&lt;=FL$3),Deník!$W589,""))</f>
        <v/>
      </c>
      <c r="FM589" s="63" t="str">
        <f>IF($FB589&lt;&gt;"",IF(AND($FB589&gt;=FM$2,$FB589&lt;=FM$3),Deník!$W589,""))</f>
        <v/>
      </c>
      <c r="FN589" s="13"/>
      <c r="FO589" s="20" t="str">
        <f>IF(Deník!$W589&gt;1,Deník!$W589,"")</f>
        <v/>
      </c>
      <c r="FP589" s="20" t="str">
        <f>IF(Deník!$W589&lt;0,Deník!$W589,"")</f>
        <v/>
      </c>
      <c r="FQ589" s="17"/>
      <c r="FS589" s="233"/>
      <c r="FT589" s="233" t="str">
        <f>IF(Deník!$W589&lt;&gt;"",IF(Deník!$Y589=Statistika!$F$78,Deník!$W589,""),"")</f>
        <v/>
      </c>
      <c r="FU589" s="233" t="str">
        <f>IF(Deník!$W589&lt;&gt;"",IF(Deník!$Y589=Statistika!$F$79,Deník!$W589,""),"")</f>
        <v/>
      </c>
      <c r="FV589" s="233" t="str">
        <f>IF(Deník!$W589&lt;&gt;"",IF(Deník!$Y589=Statistika!$F$80,Deník!$W589,""),"")</f>
        <v/>
      </c>
      <c r="FW589" s="233" t="str">
        <f>IF(Deník!$W589&lt;&gt;"",IF(Deník!$Y589=Statistika!$F$81,Deník!$W589,""),"")</f>
        <v/>
      </c>
      <c r="FX589" s="233" t="str">
        <f>IF(Deník!$W589&lt;&gt;"",IF(Deník!$Y589=Statistika!$F$82,Deník!$W589,""),"")</f>
        <v/>
      </c>
      <c r="FY589" s="233" t="str">
        <f>IF(Deník!$W589&lt;&gt;"",IF(Deník!$Y589=Statistika!$F$83,Deník!$W589,""),"")</f>
        <v/>
      </c>
      <c r="FZ589" s="233" t="str">
        <f>IF(Deník!$W589&lt;&gt;"",IF(Deník!$Y589=Statistika!$F$84,Deník!$W589,""),"")</f>
        <v/>
      </c>
      <c r="GA589" s="233" t="str">
        <f>IF(Deník!$W589&lt;&gt;"",IF(Deník!$Y589=Statistika!$F$85,Deník!$W589,""),"")</f>
        <v/>
      </c>
      <c r="GB589" s="233" t="str">
        <f>IF(Deník!$W589&lt;&gt;"",IF(Deník!$Y589=Statistika!$F$86,Deník!$W589,""),"")</f>
        <v/>
      </c>
      <c r="GC589" s="233" t="str">
        <f>IF(Deník!$W589&lt;&gt;"",IF(Deník!$Y589=Statistika!$F$87,Deník!$W589,""),"")</f>
        <v/>
      </c>
      <c r="GD589" s="233" t="str">
        <f>IF(Deník!$W589&lt;&gt;"",IF(Deník!$Y589=Statistika!$F$88,Deník!$W589,""),"")</f>
        <v/>
      </c>
      <c r="GE589" s="233" t="str">
        <f>IF(Deník!$W589&lt;&gt;"",IF(Deník!$Y589=Statistika!$F$89,Deník!$W589,""),"")</f>
        <v/>
      </c>
      <c r="GF589" s="233" t="str">
        <f>IF(Deník!$W589&lt;&gt;"",IF(Deník!$Y589=Statistika!$F$90,Deník!$W589,""),"")</f>
        <v/>
      </c>
      <c r="GG589" s="233" t="str">
        <f>IF(Deník!$W589&lt;&gt;"",IF(Deník!$Y589=Statistika!$F$91,Deník!$W589,""),"")</f>
        <v/>
      </c>
      <c r="GH589" s="233"/>
      <c r="GI589" s="233" t="str">
        <f>IF(Deník!$W589&lt;&gt;"",IF(Deník!$AB589=Statistika!$L$100,Deník!$W589,""),"")</f>
        <v/>
      </c>
      <c r="GJ589" s="233" t="str">
        <f>IF(Deník!$W589&lt;&gt;"",IF(Deník!$AB589=Statistika!$L$101,Deník!$W589,""),"")</f>
        <v/>
      </c>
      <c r="GK589" s="233" t="str">
        <f>IF(Deník!$W589&lt;&gt;"",IF(Deník!$AB589=Statistika!$L$102,Deník!$W589,""),"")</f>
        <v/>
      </c>
      <c r="GL589" s="233" t="str">
        <f>IF(Deník!$W589&lt;&gt;"",IF(Deník!$AB589=Statistika!$L$103,Deník!$W589,""),"")</f>
        <v/>
      </c>
      <c r="GM589" s="233" t="str">
        <f>IF(Deník!$W589&lt;&gt;"",IF(Deník!$AB589=Statistika!$L$104,Deník!$W589,""),"")</f>
        <v/>
      </c>
      <c r="GN589" s="233" t="str">
        <f>IF(Deník!$W589&lt;&gt;"",IF(Deník!$AB589=Statistika!$L$105,Deník!$W589,""),"")</f>
        <v/>
      </c>
      <c r="GO589" s="233" t="str">
        <f>IF(Deník!$W589&lt;&gt;"",IF(Deník!$AB589=Statistika!$L$106,Deník!$W589,""),"")</f>
        <v/>
      </c>
      <c r="GP589" s="233" t="str">
        <f>IF(Deník!$W589&lt;&gt;"",IF(Deník!$AB589=Statistika!$L$107,Deník!$W589,""),"")</f>
        <v/>
      </c>
      <c r="GQ589" s="233" t="str">
        <f>IF(Deník!$W589&lt;&gt;"",IF(Deník!$AB589=Statistika!$L$108,Deník!$W589,""),"")</f>
        <v/>
      </c>
      <c r="GS589" s="233" t="str">
        <f>IF(Deník!$W589&lt;0,IF(Deník!$AC589=Statistika!$F$117,Deník!$W589,""),"")</f>
        <v/>
      </c>
      <c r="GT589" s="233" t="str">
        <f>IF(Deník!$W589&lt;0,IF(Deník!$AC589=Statistika!$F$118,Deník!$W589,""),"")</f>
        <v/>
      </c>
      <c r="GU589" s="233" t="str">
        <f>IF(Deník!$W589&lt;0,IF(Deník!$AC589=Statistika!$F$119,Deník!$W589,""),"")</f>
        <v/>
      </c>
      <c r="GV589" s="233" t="str">
        <f>IF(Deník!$W589&lt;0,IF(Deník!$AC589=Statistika!$F$120,Deník!$W589,""),"")</f>
        <v/>
      </c>
      <c r="GW589" s="233" t="str">
        <f>IF(Deník!$W589&lt;0,IF(Deník!$AC589=Statistika!$F$121,Deník!$W589,""),"")</f>
        <v/>
      </c>
      <c r="GX589" s="233" t="str">
        <f>IF(Deník!$W589&lt;0,IF(Deník!$AC589=Statistika!$F$122,Deník!$W589,""),"")</f>
        <v/>
      </c>
      <c r="GY589" s="233" t="str">
        <f>IF(Deník!$W589&lt;0,IF(Deník!$AC589=Statistika!$F$123,Deník!$W589,""),"")</f>
        <v/>
      </c>
      <c r="GZ589" s="233" t="str">
        <f>IF(Deník!$W589&lt;0,IF(Deník!$AC589=Statistika!$F$124,Deník!$W589,""),"")</f>
        <v/>
      </c>
      <c r="HA589" s="233" t="str">
        <f>IF(Deník!$W589&lt;0,IF(Deník!$AC589=Statistika!$F$125,Deník!$W589,""),"")</f>
        <v/>
      </c>
      <c r="HC589" s="233" t="str">
        <f>IF(Deník!$W589&lt;0,IF(Deník!$AD589=Statistika!$F$133,Deník!$W589,""),"")</f>
        <v/>
      </c>
      <c r="HD589" s="233" t="str">
        <f>IF(Deník!$W589&lt;0,IF(Deník!$AD589=Statistika!$F$134,Deník!$W589,""),"")</f>
        <v/>
      </c>
      <c r="HE589" s="233" t="str">
        <f>IF(Deník!$W589&lt;0,IF(Deník!$AD589=Statistika!$F$135,Deník!$W589,""),"")</f>
        <v/>
      </c>
      <c r="HF589" s="233" t="str">
        <f>IF(Deník!$W589&lt;0,IF(Deník!$AD589=Statistika!$F$136,Deník!$W589,""),"")</f>
        <v/>
      </c>
      <c r="HG589" s="233" t="str">
        <f>IF(Deník!$W589&lt;0,IF(Deník!$AD589=Statistika!$F$137,Deník!$W589,""),"")</f>
        <v/>
      </c>
      <c r="ID589" s="8">
        <f>Tabulka4[[#This Row],[Sloupec3]]</f>
        <v>0</v>
      </c>
      <c r="IE589" s="17" t="str">
        <f>IF(AND([1]Deník!$C589&gt;='[1]Měsíční shrnutí'!$D$1,[1]Deník!$C589&lt;='[1]Měsíční shrnutí'!$F$1),[1]Deník!$X589,"")</f>
        <v/>
      </c>
    </row>
    <row r="590" spans="1:239">
      <c r="A590" s="8">
        <f>Deník!C591</f>
        <v>0</v>
      </c>
      <c r="B590" s="50" t="str">
        <f>Deník!R591</f>
        <v/>
      </c>
      <c r="C590" s="102" t="str">
        <f>IF(AND(Deník!R591&gt;1,Deník!R591&lt;&gt;""),1,"")</f>
        <v/>
      </c>
      <c r="D590" s="102" t="str">
        <f>IF(AND(Deník!R591&lt;=0,Deník!R591&lt;&gt;""),1,"")</f>
        <v/>
      </c>
      <c r="E590" s="103" t="str">
        <f>IF(AND(Deník!R591&gt;=0,Deník!R591&lt;=1),1,"")</f>
        <v/>
      </c>
      <c r="F590" s="79" t="str">
        <f>IF(Deník!R591&lt;&gt;"",Deník!R591+F589,"")</f>
        <v/>
      </c>
      <c r="G590" s="85"/>
      <c r="H590" s="54" t="str">
        <f>IF(MONTH(Deník!$C590)=H$2,IF(AND(Deník!$R590&gt;=0,Deník!$R590&lt;=1),"BE",Deník!$R590),"")</f>
        <v/>
      </c>
      <c r="I590" s="11" t="str">
        <f>IF(MONTH(Deník!$C590)=I$2,IF(AND(Deník!$R590&gt;=0,Deník!$R590&lt;=1),"BE",Deník!$R590),"")</f>
        <v/>
      </c>
      <c r="J590" s="11" t="str">
        <f>IF(MONTH(Deník!$C590)=J$2,IF(AND(Deník!$R590&gt;=0,Deník!$R590&lt;=1),"BE",Deník!$R590),"")</f>
        <v/>
      </c>
      <c r="K590" s="11" t="str">
        <f>IF(MONTH(Deník!$C590)=K$2,IF(AND(Deník!$R590&gt;=0,Deník!$R590&lt;=1),"BE",Deník!$R590),"")</f>
        <v/>
      </c>
      <c r="L590" s="11" t="str">
        <f>IF(MONTH(Deník!$C590)=L$2,IF(AND(Deník!$R590&gt;=0,Deník!$R590&lt;=1),"BE",Deník!$R590),"")</f>
        <v/>
      </c>
      <c r="M590" s="11" t="str">
        <f>IF(MONTH(Deník!$C590)=M$2,IF(AND(Deník!$R590&gt;=0,Deník!$R590&lt;=1),"BE",Deník!$R590),"")</f>
        <v/>
      </c>
      <c r="N590" s="11" t="str">
        <f>IF(MONTH(Deník!$C590)=N$2,IF(AND(Deník!$R590&gt;=0,Deník!$R590&lt;=1),"BE",Deník!$R590),"")</f>
        <v/>
      </c>
      <c r="O590" s="11" t="str">
        <f>IF(MONTH(Deník!$C590)=O$2,IF(AND(Deník!$R590&gt;=0,Deník!$R590&lt;=1),"BE",Deník!$R590),"")</f>
        <v/>
      </c>
      <c r="P590" s="11" t="str">
        <f>IF(MONTH(Deník!$C590)=P$2,IF(AND(Deník!$R590&gt;=0,Deník!$R590&lt;=1),"BE",Deník!$R590),"")</f>
        <v/>
      </c>
      <c r="Q590" s="11" t="str">
        <f>IF(MONTH(Deník!$C590)=Q$2,IF(AND(Deník!$R590&gt;=0,Deník!$R590&lt;=1),"BE",Deník!$R590),"")</f>
        <v/>
      </c>
      <c r="R590" s="11" t="str">
        <f>IF(MONTH(Deník!$C590)=R$2,IF(AND(Deník!$R590&gt;=0,Deník!$R590&lt;=1),"BE",Deník!$R590),"")</f>
        <v/>
      </c>
      <c r="S590" s="57" t="str">
        <f>IF(MONTH(Deník!$C590)=S$2,IF(AND(Deník!$R590&gt;=0,Deník!$R590&lt;=1),"BE",Deník!$R590),"")</f>
        <v/>
      </c>
      <c r="U590" s="12"/>
      <c r="V590" s="12"/>
      <c r="X590" s="600" t="str">
        <f>IF(Deník!$R590&lt;&gt;"",IF(Deník!$B590=Statistika!$F$63,IF(AND(Deník!$R590&gt;=0,Deník!$R590&lt;=1),"BE",Deník!$R590),""),"")</f>
        <v/>
      </c>
      <c r="Y590" s="13" t="str">
        <f>IF(Deník!$R590&lt;&gt;"",IF(Deník!$B590=Statistika!$F$64,IF(AND(Deník!$R590&gt;=0,Deník!$R590&lt;=1),"BE",Deník!$R590),""),"")</f>
        <v/>
      </c>
      <c r="Z590" s="13" t="str">
        <f>IF(Deník!$R590&lt;&gt;"",IF(Deník!$B590=Statistika!$F$65,IF(AND(Deník!$R590&gt;=0,Deník!$R590&lt;=1),"BE",Deník!$R590),""),"")</f>
        <v/>
      </c>
      <c r="AA590" s="13" t="str">
        <f>IF(Deník!$R590&lt;&gt;"",IF(Deník!$B590=Statistika!$F$66,IF(AND(Deník!$R590&gt;=0,Deník!$R590&lt;=1),"BE",Deník!$R590),""),"")</f>
        <v/>
      </c>
      <c r="AB590" s="13" t="str">
        <f>IF(Deník!$R590&lt;&gt;"",IF(Deník!$B590=Statistika!$F$67,IF(AND(Deník!$R590&gt;=0,Deník!$R590&lt;=1),"BE",Deník!$R590),""),"")</f>
        <v/>
      </c>
      <c r="AC590" s="13" t="str">
        <f>IF(Deník!$R590&lt;&gt;"",IF(Deník!$B590=Statistika!$F$68,IF(AND(Deník!$R590&gt;=0,Deník!$R590&lt;=1),"BE",Deník!$R590),""),"")</f>
        <v/>
      </c>
      <c r="AD590" s="13" t="str">
        <f>IF(Deník!$R590&lt;&gt;"",IF(Deník!$B590=Statistika!$F$69,IF(AND(Deník!$R590&gt;=0,Deník!$R590&lt;=1),"BE",Deník!$R590),""),"")</f>
        <v/>
      </c>
      <c r="AE590" s="601" t="str">
        <f>IF(Deník!$R590&lt;&gt;"",IF(Deník!$B590=Statistika!$F$70,IF(AND(Deník!$R590&gt;=0,Deník!$R590&lt;=1),"BE",Deník!$R590),""),"")</f>
        <v/>
      </c>
      <c r="AF590" s="90"/>
      <c r="AG590" s="63" t="str">
        <f>IF(Deník!$R590&lt;&gt;"",IF(Deník!$J590="L",IF(AND(Deník!$R590&gt;=0,Deník!$R590&lt;=1),"BE",Deník!$R590),""),"")</f>
        <v/>
      </c>
      <c r="AH590" s="13" t="str">
        <f>IF(Deník!$R590&lt;&gt;"",IF(Deník!$J590="S",IF(AND(Deník!$R590&gt;=0,Deník!$R590&lt;=1),"BE",Deník!$R590),""),"")</f>
        <v/>
      </c>
      <c r="AI590" s="95"/>
      <c r="AJ590" s="71" t="str">
        <f>IF(Deník!N591&lt;&gt;"",Deník!N591*-1,"")</f>
        <v/>
      </c>
      <c r="AK590" s="88"/>
      <c r="AL590" s="63" t="str">
        <f>IF(WEEKDAY(Deník!$C590,2)=1,IF(AND(Deník!$R590&gt;=0,Deník!$R590&lt;=1),"BE",Deník!$R590),"")</f>
        <v/>
      </c>
      <c r="AM590" s="13" t="str">
        <f>IF(WEEKDAY(Deník!$C590,2)=2,IF(AND(Deník!$R590&gt;=0,Deník!$R590&lt;=1),"BE",Deník!$R590),"")</f>
        <v/>
      </c>
      <c r="AN590" s="13" t="str">
        <f>IF(WEEKDAY(Deník!$C590,2)=3,IF(AND(Deník!$R590&gt;=0,Deník!$R590&lt;=1),"BE",Deník!$R590),"")</f>
        <v/>
      </c>
      <c r="AO590" s="13" t="str">
        <f>IF(WEEKDAY(Deník!$C590,2)=4,IF(AND(Deník!$R590&gt;=0,Deník!$R590&lt;=1),"BE",Deník!$R590),"")</f>
        <v/>
      </c>
      <c r="AP590" s="60" t="str">
        <f>IF(WEEKDAY(Deník!$C590,2)=5,IF(AND(Deník!$R590&gt;=0,Deník!$R590&lt;=1),"BE",Deník!$R590),"")</f>
        <v/>
      </c>
      <c r="AQ590" s="99"/>
      <c r="AR590" s="100">
        <f>Deník!D590</f>
        <v>0</v>
      </c>
      <c r="AS590" s="63" t="str">
        <f>IF(Deník!$D590&lt;&gt;"",IF(AND(Deník!$D590&gt;=AS$2,Deník!$D590&lt;=AS$3),IF(AND(Deník!$R590&gt;=0,Deník!$R590&lt;=1),"BE",Deník!$R590),""),"")</f>
        <v/>
      </c>
      <c r="AT590" s="63" t="str">
        <f>IF(Deník!$D590&lt;&gt;"",IF(AND(Deník!$D590&gt;=AT$2,Deník!$D590&lt;=AT$3),IF(AND(Deník!$R590&gt;=0,Deník!$R590&lt;=1),"BE",Deník!$R590),""),"")</f>
        <v/>
      </c>
      <c r="AU590" s="63" t="str">
        <f>IF(Deník!$D590&lt;&gt;"",IF(AND(Deník!$D590&gt;=AU$2,Deník!$D590&lt;=AU$3),IF(AND(Deník!$R590&gt;=0,Deník!$R590&lt;=1),"BE",Deník!$R590),""),"")</f>
        <v/>
      </c>
      <c r="AV590" s="63" t="str">
        <f>IF(Deník!$D590&lt;&gt;"",IF(AND(Deník!$D590&gt;=AV$2,Deník!$D590&lt;=AV$3),IF(AND(Deník!$R590&gt;=0,Deník!$R590&lt;=1),"BE",Deník!$R590),""),"")</f>
        <v/>
      </c>
      <c r="AW590" s="63" t="str">
        <f>IF(Deník!$D590&lt;&gt;"",IF(AND(Deník!$D590&gt;=AW$2,Deník!$D590&lt;=AW$3),IF(AND(Deník!$R590&gt;=0,Deník!$R590&lt;=1),"BE",Deník!$R590),""),"")</f>
        <v/>
      </c>
      <c r="AX590" s="63" t="str">
        <f>IF(Deník!$D590&lt;&gt;"",IF(AND(Deník!$D590&gt;=AX$2,Deník!$D590&lt;=AX$3),IF(AND(Deník!$R590&gt;=0,Deník!$R590&lt;=1),"BE",Deník!$R590),""),"")</f>
        <v/>
      </c>
      <c r="AY590" s="63" t="str">
        <f>IF(Deník!$D590&lt;&gt;"",IF(AND(Deník!$D590&gt;=AY$2,Deník!$D590&lt;=AY$3),IF(AND(Deník!$R590&gt;=0,Deník!$R590&lt;=1),"BE",Deník!$R590),""),"")</f>
        <v/>
      </c>
      <c r="AZ590" s="63" t="str">
        <f>IF(Deník!$D590&lt;&gt;"",IF(AND(Deník!$D590&gt;=AZ$2,Deník!$D590&lt;=AZ$3),IF(AND(Deník!$R590&gt;=0,Deník!$R590&lt;=1),"BE",Deník!$R590),""),"")</f>
        <v/>
      </c>
      <c r="BA590" s="63" t="str">
        <f>IF(Deník!$D590&lt;&gt;"",IF(AND(Deník!$D590&gt;=BA$2,Deník!$D590&lt;=BA$3),IF(AND(Deník!$R590&gt;=0,Deník!$R590&lt;=1),"BE",Deník!$R590),""),"")</f>
        <v/>
      </c>
      <c r="BB590" s="63" t="str">
        <f>IF(Deník!$D590&lt;&gt;"",IF(AND(Deník!$D590&gt;=BB$2,Deník!$D590&lt;=BB$3),IF(AND(Deník!$R590&gt;=0,Deník!$R590&lt;=1),"BE",Deník!$R590),""),"")</f>
        <v/>
      </c>
      <c r="BC590" s="71" t="str">
        <f>IF(Deník!$D590&lt;&gt;"",IF(AND(Deník!$D590&gt;=BC$2,Deník!$D590&lt;=BC$3),IF(AND(Deník!$R590&gt;=0,Deník!$R590&lt;=1),"BE",Deník!$R590),""),"")</f>
        <v/>
      </c>
      <c r="BD590" s="20" t="str">
        <f>IF(Deník!$J591="S",(Deník!$M591-Deník!$K591),IF(Deník!$J591="L",(Deník!$K591-Deník!$M591),""))</f>
        <v/>
      </c>
      <c r="BE590" s="20" t="str">
        <f>IF(Deník!$J591="S",(Deník!$K591-Deník!$O591),IF(Deník!$J591="L",(Deník!$O591-Deník!$K591),""))</f>
        <v/>
      </c>
      <c r="BF590" s="20" t="str">
        <f>IF(Deník!$J591="S",(Deník!$K591-Deník!$L591),IF(Deník!$J591="L",(Deník!$L591-Deník!$K591),""))</f>
        <v/>
      </c>
      <c r="BG590" s="20" t="str">
        <f>IF(Deník!$J591="S",(Deník!$K591-Deník!$S591),IF(Deník!$J591="L",(Deník!$S591-Deník!$K591),""))</f>
        <v/>
      </c>
      <c r="BH590" s="20" t="str">
        <f>IF(Deník!$J591="S",(Deník!$K591-Deník!$U591),IF(Deník!$J591="L",(Deník!$U591-Deník!$K591),""))</f>
        <v/>
      </c>
      <c r="BI590" s="20" t="str">
        <f>IF(Deník!$R590&gt;1,Deník!$R590,"")</f>
        <v/>
      </c>
      <c r="BJ590" s="20" t="str">
        <f>IF(Deník!$R590&lt;0,Deník!$R590,"")</f>
        <v/>
      </c>
      <c r="BK590" s="17"/>
      <c r="BM590" s="233" t="str">
        <f>IF(Deník!$R590&lt;&gt;"",IF(Deník!$Y590=Statistika!$F$78,IF(AND(Deník!$R590&gt;=0,Deník!$R590&lt;=1),"BE",Deník!$R590),""),"")</f>
        <v/>
      </c>
      <c r="BN590" s="233" t="str">
        <f>IF(Deník!$R590&lt;&gt;"",IF(Deník!$Y590=Statistika!$F$79,IF(AND(Deník!$R590&gt;=0,Deník!$R590&lt;=1),"BE",Deník!$R590),""),"")</f>
        <v/>
      </c>
      <c r="BO590" s="233" t="str">
        <f>IF(Deník!$R590&lt;&gt;"",IF(Deník!$Y590=Statistika!$F$80,IF(AND(Deník!$R590&gt;=0,Deník!$R590&lt;=1),"BE",Deník!$R590),""),"")</f>
        <v/>
      </c>
      <c r="BP590" s="233" t="str">
        <f>IF(Deník!$R590&lt;&gt;"",IF(Deník!$Y590=Statistika!$F$81,IF(AND(Deník!$R590&gt;=0,Deník!$R590&lt;=1),"BE",Deník!$R590),""),"")</f>
        <v/>
      </c>
      <c r="BQ590" s="233" t="str">
        <f>IF(Deník!$R590&lt;&gt;"",IF(Deník!$Y590=Statistika!$F$82,IF(AND(Deník!$R590&gt;=0,Deník!$R590&lt;=1),"BE",Deník!$R590),""),"")</f>
        <v/>
      </c>
      <c r="BR590" s="233" t="str">
        <f>IF(Deník!$R590&lt;&gt;"",IF(Deník!$Y590=Statistika!$F$83,IF(AND(Deník!$R590&gt;=0,Deník!$R590&lt;=1),"BE",Deník!$R590),""),"")</f>
        <v/>
      </c>
      <c r="BS590" s="233" t="str">
        <f>IF(Deník!$R590&lt;&gt;"",IF(Deník!$Y590=Statistika!$F$84,IF(AND(Deník!$R590&gt;=0,Deník!$R590&lt;=1),"BE",Deník!$R590),""),"")</f>
        <v/>
      </c>
      <c r="BT590" s="233" t="str">
        <f>IF(Deník!$R590&lt;&gt;"",IF(Deník!$Y590=Statistika!$F$85,IF(AND(Deník!$R590&gt;=0,Deník!$R590&lt;=1),"BE",Deník!$R590),""),"")</f>
        <v/>
      </c>
      <c r="BU590" s="233" t="str">
        <f>IF(Deník!$R590&lt;&gt;"",IF(Deník!$Y590=Statistika!$F$86,IF(AND(Deník!$R590&gt;=0,Deník!$R590&lt;=1),"BE",Deník!$R590),""),"")</f>
        <v/>
      </c>
      <c r="BV590" s="233" t="str">
        <f>IF(Deník!$R590&lt;&gt;"",IF(Deník!$Y590=Statistika!$F$87,IF(AND(Deník!$R590&gt;=0,Deník!$R590&lt;=1),"BE",Deník!$R590),""),"")</f>
        <v/>
      </c>
      <c r="BW590" s="233" t="str">
        <f>IF(Deník!$R590&lt;&gt;"",IF(Deník!$Y590=Statistika!$F$88,IF(AND(Deník!$R590&gt;=0,Deník!$R590&lt;=1),"BE",Deník!$R590),""),"")</f>
        <v/>
      </c>
      <c r="BX590" s="233" t="str">
        <f>IF(Deník!$R590&lt;&gt;"",IF(Deník!$Y590=Statistika!$F$89,IF(AND(Deník!$R590&gt;=0,Deník!$R590&lt;=1),"BE",Deník!$R590),""),"")</f>
        <v/>
      </c>
      <c r="BY590" s="233" t="str">
        <f>IF(Deník!$R590&lt;&gt;"",IF(Deník!$Y590=Statistika!$F$90,IF(AND(Deník!$R590&gt;=0,Deník!$R590&lt;=1),"BE",Deník!$R590),""),"")</f>
        <v/>
      </c>
      <c r="BZ590" s="233" t="str">
        <f>IF(Deník!$R590&lt;&gt;"",IF(Deník!$Y590=Statistika!$F$91,IF(AND(Deník!$R590&gt;=0,Deník!$R590&lt;=1),"BE",Deník!$R590),""),"")</f>
        <v/>
      </c>
      <c r="CA590" s="233"/>
      <c r="CB590" s="233" t="str">
        <f>IF(Deník!$R590&lt;&gt;"",IF(Deník!$AB590="SL",IF(AND(Deník!$R590&gt;=0,Deník!$R590&lt;=1),"BE",Deník!$R590),""),"")</f>
        <v/>
      </c>
      <c r="CC590" s="233" t="str">
        <f>IF(Deník!$R590&lt;&gt;"",IF(Deník!$AB590="BE10",IF(AND(Deník!$R590&gt;=0,Deník!$R590&lt;=1),"BE",Deník!$R590),""),"")</f>
        <v/>
      </c>
      <c r="CD590" s="233" t="str">
        <f>IF(Deník!$R590&lt;&gt;"",IF(Deník!$AB590="BE15",IF(AND(Deník!$R590&gt;=0,Deník!$R590&lt;=1),"BE",Deník!$R590),""),"")</f>
        <v/>
      </c>
      <c r="CE590" s="233" t="str">
        <f>IF(Deník!$R590&lt;&gt;"",IF(Deník!$AB590="BE20",IF(AND(Deník!$R590&gt;=0,Deník!$R590&lt;=1),"BE",Deník!$R590),""),"")</f>
        <v/>
      </c>
      <c r="CF590" s="233" t="str">
        <f>IF(Deník!$R590&lt;&gt;"",IF(Deník!$AB590="TP1",IF(AND(Deník!$R590&gt;=0,Deník!$R590&lt;=1),"BE",Deník!$R590),""),"")</f>
        <v/>
      </c>
      <c r="CG590" s="233" t="str">
        <f>IF(Deník!$R590&lt;&gt;"",IF(Deník!$AB590="TP2",IF(AND(Deník!$R590&gt;=0,Deník!$R590&lt;=1),"BE",Deník!$R590),""),"")</f>
        <v/>
      </c>
      <c r="CH590" s="233" t="str">
        <f>IF(Deník!$R590&lt;&gt;"",IF(Deník!$AB590="TP3",IF(AND(Deník!$R590&gt;=0,Deník!$R590&lt;=1),"BE",Deník!$R590),""),"")</f>
        <v/>
      </c>
      <c r="CI590" s="233" t="str">
        <f>IF(Deník!$R590&lt;&gt;"",IF(Deník!$AB590="Trailing SL",IF(AND(Deník!$R590&gt;=0,Deník!$R590&lt;=1),"BE",Deník!$R590),""),"")</f>
        <v/>
      </c>
      <c r="CJ590" s="233" t="str">
        <f>IF(Deník!$R590&lt;&gt;"",IF(Deník!$AB590="Manual",IF(AND(Deník!$R590&gt;=0,Deník!$R590&lt;=1),"BE",Deník!$R590),""),"")</f>
        <v/>
      </c>
      <c r="CK590" s="233"/>
      <c r="CL590" s="233" t="str">
        <f>IF(Deník!$R590&lt;0,IF(Deník!$AC590=Statistika!$F$117,Deník!$R590,""),"")</f>
        <v/>
      </c>
      <c r="CM590" s="233" t="str">
        <f>IF(Deník!$R590&lt;0,IF(Deník!$AC590=Statistika!$F$118,Deník!$R590,""),"")</f>
        <v/>
      </c>
      <c r="CN590" s="233" t="str">
        <f>IF(Deník!$R590&lt;0,IF(Deník!$AC590=Statistika!$F$119,Deník!$R590,""),"")</f>
        <v/>
      </c>
      <c r="CO590" s="233" t="str">
        <f>IF(Deník!$R590&lt;0,IF(Deník!$AC590=Statistika!$F$120,Deník!$R590,""),"")</f>
        <v/>
      </c>
      <c r="CP590" s="233" t="str">
        <f>IF(Deník!$R590&lt;0,IF(Deník!$AC590=Statistika!$F$121,Deník!$R590,""),"")</f>
        <v/>
      </c>
      <c r="CQ590" s="233" t="str">
        <f>IF(Deník!$R590&lt;0,IF(Deník!$AC590=Statistika!$F$122,Deník!$R590,""),"")</f>
        <v/>
      </c>
      <c r="CR590" s="233" t="str">
        <f>IF(Deník!$R590&lt;0,IF(Deník!$AC590=Statistika!$F$123,Deník!$R590,""),"")</f>
        <v/>
      </c>
      <c r="CS590" s="233" t="str">
        <f>IF(Deník!$R590&lt;0,IF(Deník!$AC590=Statistika!$F$124,Deník!$R590,""),"")</f>
        <v/>
      </c>
      <c r="CT590" s="233" t="str">
        <f>IF(Deník!$R590&lt;0,IF(Deník!$AC590=Statistika!$F$125,Deník!$R590,""),"")</f>
        <v/>
      </c>
      <c r="CU590" s="233"/>
      <c r="CV590" s="233" t="str">
        <f>IF(Deník!$R590&lt;0,IF(Deník!$AD590=$CV$2,Deník!$R590,""),"")</f>
        <v/>
      </c>
      <c r="CW590" s="233" t="str">
        <f>IF(Deník!$R590&lt;0,IF(Deník!$AD590=$CW$2,Deník!$R590,""),"")</f>
        <v/>
      </c>
      <c r="CX590" s="233" t="str">
        <f>IF(Deník!$R590&lt;0,IF(Deník!$AD590=$CX$2,Deník!$R590,""),"")</f>
        <v/>
      </c>
      <c r="CY590" s="233" t="str">
        <f>IF(Deník!$R590&lt;0,IF(Deník!$AD590=$CY$2,Deník!$R590,""),"")</f>
        <v/>
      </c>
      <c r="CZ590" s="233" t="str">
        <f>IF(Deník!$R590&lt;0,IF(Deník!$AD590=$CZ$2,Deník!$R590,""),"")</f>
        <v/>
      </c>
      <c r="DL590" s="221">
        <f t="shared" si="24"/>
        <v>93847.029999999984</v>
      </c>
      <c r="DM590" s="220">
        <f t="shared" si="23"/>
        <v>-6.1529700000000132E-2</v>
      </c>
      <c r="DO590" s="50">
        <f>Deník!W591</f>
        <v>0</v>
      </c>
      <c r="DP590" s="102" t="str">
        <f>IF(AND(Deník!W591&gt;0),1,"")</f>
        <v/>
      </c>
      <c r="DQ590" s="102">
        <f>IF(AND(Deník!W591&lt;=0),1,"")</f>
        <v>1</v>
      </c>
      <c r="DR590" s="227"/>
      <c r="DS590" s="228"/>
      <c r="DT590" s="85"/>
      <c r="DU590" s="54">
        <f>IF(MONTH(Deník!$C590)=DU$2,Deník!$W590,"")</f>
        <v>0</v>
      </c>
      <c r="DV590" s="222" t="str">
        <f>IF(MONTH(Deník!$C590)=DV$2,Deník!$W590,"")</f>
        <v/>
      </c>
      <c r="DW590" s="222" t="str">
        <f>IF(MONTH(Deník!$C590)=DW$2,Deník!$W590,"")</f>
        <v/>
      </c>
      <c r="DX590" s="222" t="str">
        <f>IF(MONTH(Deník!$C590)=DX$2,Deník!$W590,"")</f>
        <v/>
      </c>
      <c r="DY590" s="222" t="str">
        <f>IF(MONTH(Deník!$C590)=DY$2,Deník!$W590,"")</f>
        <v/>
      </c>
      <c r="DZ590" s="222" t="str">
        <f>IF(MONTH(Deník!$C590)=DZ$2,Deník!$W590,"")</f>
        <v/>
      </c>
      <c r="EA590" s="222" t="str">
        <f>IF(MONTH(Deník!$C590)=EA$2,Deník!$W590,"")</f>
        <v/>
      </c>
      <c r="EB590" s="222" t="str">
        <f>IF(MONTH(Deník!$C590)=EB$2,Deník!$W590,"")</f>
        <v/>
      </c>
      <c r="EC590" s="222" t="str">
        <f>IF(MONTH(Deník!$C590)=EC$2,Deník!$W590,"")</f>
        <v/>
      </c>
      <c r="ED590" s="222" t="str">
        <f>IF(MONTH(Deník!$C590)=ED$2,Deník!$W590,"")</f>
        <v/>
      </c>
      <c r="EE590" s="222" t="str">
        <f>IF(MONTH(Deník!$C590)=EE$2,Deník!$W590,"")</f>
        <v/>
      </c>
      <c r="EF590" s="222" t="str">
        <f>IF(MONTH(Deník!$C590)=EF$2,Deník!$W590,"")</f>
        <v/>
      </c>
      <c r="EI590" s="600" t="str">
        <f>IF(Deník!$W590&lt;&gt;"",IF(Deník!$B590=Statistika!$F$63,Deník!$W590,""),"")</f>
        <v/>
      </c>
      <c r="EJ590" s="13" t="str">
        <f>IF(Deník!$W590&lt;&gt;"",IF(Deník!$B590=Statistika!$F$64,Deník!$W590,""),"")</f>
        <v/>
      </c>
      <c r="EK590" s="13" t="str">
        <f>IF(Deník!$W590&lt;&gt;"",IF(Deník!$B590=Statistika!$F$65,Deník!$W590,""),"")</f>
        <v/>
      </c>
      <c r="EL590" s="13" t="str">
        <f>IF(Deník!$W590&lt;&gt;"",IF(Deník!$B590=Statistika!$F$66,Deník!$W590,""),"")</f>
        <v/>
      </c>
      <c r="EM590" s="13" t="str">
        <f>IF(Deník!$W590&lt;&gt;"",IF(Deník!$B590=Statistika!$F$67,Deník!$W590,""),"")</f>
        <v/>
      </c>
      <c r="EN590" s="13" t="str">
        <f>IF(Deník!$W590&lt;&gt;"",IF(Deník!$B590=Statistika!$F$68,Deník!$W590,""),"")</f>
        <v/>
      </c>
      <c r="EO590" s="13" t="str">
        <f>IF(Deník!$W590&lt;&gt;"",IF(Deník!$B590=Statistika!$F$69,Deník!$W590,""),"")</f>
        <v/>
      </c>
      <c r="EP590" s="601" t="str">
        <f>IF(Deník!$W590&lt;&gt;"",IF(Deník!$B590=Statistika!$F$70,Deník!$W590,""),"")</f>
        <v/>
      </c>
      <c r="EQ590" s="90"/>
      <c r="ER590" s="63" t="str">
        <f>IF(Deník!$W590&lt;&gt;"",IF(Deník!$J590="L",Deník!$W590,""),"")</f>
        <v/>
      </c>
      <c r="ES590" s="13" t="str">
        <f>IF(Deník!$W590&lt;&gt;"",IF(Deník!$J590="S",Deník!$W590,""),"")</f>
        <v/>
      </c>
      <c r="ET590" s="95"/>
      <c r="EU590" s="88"/>
      <c r="EV590" s="63" t="str">
        <f>IF(WEEKDAY(Deník!$C590,2)=1,Deník!$W590,"")</f>
        <v/>
      </c>
      <c r="EW590" s="13" t="str">
        <f>IF(WEEKDAY(Deník!$C590,2)=2,Deník!$W590,"")</f>
        <v/>
      </c>
      <c r="EX590" s="13" t="str">
        <f>IF(WEEKDAY(Deník!$C590,2)=3,Deník!$W590,"")</f>
        <v/>
      </c>
      <c r="EY590" s="13" t="str">
        <f>IF(WEEKDAY(Deník!$C590,2)=4,Deník!$W590,"")</f>
        <v/>
      </c>
      <c r="EZ590" s="60" t="str">
        <f>IF(WEEKDAY(Deník!$C590,2)=5,Deník!$W590,"")</f>
        <v/>
      </c>
      <c r="FA590" s="99"/>
      <c r="FB590" s="100">
        <f>Deník!D590</f>
        <v>0</v>
      </c>
      <c r="FC590" s="63">
        <f>IF($FB590&lt;&gt;"",IF(AND($FB590&gt;=FC$2,$FB590&lt;=FC$3),Deník!$W590,""))</f>
        <v>0</v>
      </c>
      <c r="FD590" s="63" t="str">
        <f>IF($FB590&lt;&gt;"",IF(AND($FB590&gt;=FD$2,$FB590&lt;=FD$3),Deník!$W590,""))</f>
        <v/>
      </c>
      <c r="FE590" s="63" t="str">
        <f>IF($FB590&lt;&gt;"",IF(AND($FB590&gt;=FE$2,$FB590&lt;=FE$3),Deník!$W590,""))</f>
        <v/>
      </c>
      <c r="FF590" s="63" t="str">
        <f>IF($FB590&lt;&gt;"",IF(AND($FB590&gt;=FF$2,$FB590&lt;=FF$3),Deník!$W590,""))</f>
        <v/>
      </c>
      <c r="FG590" s="63" t="str">
        <f>IF($FB590&lt;&gt;"",IF(AND($FB590&gt;=FG$2,$FB590&lt;=FG$3),Deník!$W590,""))</f>
        <v/>
      </c>
      <c r="FH590" s="63" t="str">
        <f>IF($FB590&lt;&gt;"",IF(AND($FB590&gt;=FH$2,$FB590&lt;=FH$3),Deník!$W590,""))</f>
        <v/>
      </c>
      <c r="FI590" s="63" t="str">
        <f>IF($FB590&lt;&gt;"",IF(AND($FB590&gt;=FI$2,$FB590&lt;=FI$3),Deník!$W590,""))</f>
        <v/>
      </c>
      <c r="FJ590" s="63" t="str">
        <f>IF($FB590&lt;&gt;"",IF(AND($FB590&gt;=FJ$2,$FB590&lt;=FJ$3),Deník!$W590,""))</f>
        <v/>
      </c>
      <c r="FK590" s="63" t="str">
        <f>IF($FB590&lt;&gt;"",IF(AND($FB590&gt;=FK$2,$FB590&lt;=FK$3),Deník!$W590,""))</f>
        <v/>
      </c>
      <c r="FL590" s="63" t="str">
        <f>IF($FB590&lt;&gt;"",IF(AND($FB590&gt;=FL$2,$FB590&lt;=FL$3),Deník!$W590,""))</f>
        <v/>
      </c>
      <c r="FM590" s="63" t="str">
        <f>IF($FB590&lt;&gt;"",IF(AND($FB590&gt;=FM$2,$FB590&lt;=FM$3),Deník!$W590,""))</f>
        <v/>
      </c>
      <c r="FN590" s="13"/>
      <c r="FO590" s="20" t="str">
        <f>IF(Deník!$W590&gt;1,Deník!$W590,"")</f>
        <v/>
      </c>
      <c r="FP590" s="20" t="str">
        <f>IF(Deník!$W590&lt;0,Deník!$W590,"")</f>
        <v/>
      </c>
      <c r="FQ590" s="17"/>
      <c r="FS590" s="233"/>
      <c r="FT590" s="233" t="str">
        <f>IF(Deník!$W590&lt;&gt;"",IF(Deník!$Y590=Statistika!$F$78,Deník!$W590,""),"")</f>
        <v/>
      </c>
      <c r="FU590" s="233" t="str">
        <f>IF(Deník!$W590&lt;&gt;"",IF(Deník!$Y590=Statistika!$F$79,Deník!$W590,""),"")</f>
        <v/>
      </c>
      <c r="FV590" s="233" t="str">
        <f>IF(Deník!$W590&lt;&gt;"",IF(Deník!$Y590=Statistika!$F$80,Deník!$W590,""),"")</f>
        <v/>
      </c>
      <c r="FW590" s="233" t="str">
        <f>IF(Deník!$W590&lt;&gt;"",IF(Deník!$Y590=Statistika!$F$81,Deník!$W590,""),"")</f>
        <v/>
      </c>
      <c r="FX590" s="233" t="str">
        <f>IF(Deník!$W590&lt;&gt;"",IF(Deník!$Y590=Statistika!$F$82,Deník!$W590,""),"")</f>
        <v/>
      </c>
      <c r="FY590" s="233" t="str">
        <f>IF(Deník!$W590&lt;&gt;"",IF(Deník!$Y590=Statistika!$F$83,Deník!$W590,""),"")</f>
        <v/>
      </c>
      <c r="FZ590" s="233" t="str">
        <f>IF(Deník!$W590&lt;&gt;"",IF(Deník!$Y590=Statistika!$F$84,Deník!$W590,""),"")</f>
        <v/>
      </c>
      <c r="GA590" s="233" t="str">
        <f>IF(Deník!$W590&lt;&gt;"",IF(Deník!$Y590=Statistika!$F$85,Deník!$W590,""),"")</f>
        <v/>
      </c>
      <c r="GB590" s="233" t="str">
        <f>IF(Deník!$W590&lt;&gt;"",IF(Deník!$Y590=Statistika!$F$86,Deník!$W590,""),"")</f>
        <v/>
      </c>
      <c r="GC590" s="233" t="str">
        <f>IF(Deník!$W590&lt;&gt;"",IF(Deník!$Y590=Statistika!$F$87,Deník!$W590,""),"")</f>
        <v/>
      </c>
      <c r="GD590" s="233" t="str">
        <f>IF(Deník!$W590&lt;&gt;"",IF(Deník!$Y590=Statistika!$F$88,Deník!$W590,""),"")</f>
        <v/>
      </c>
      <c r="GE590" s="233" t="str">
        <f>IF(Deník!$W590&lt;&gt;"",IF(Deník!$Y590=Statistika!$F$89,Deník!$W590,""),"")</f>
        <v/>
      </c>
      <c r="GF590" s="233" t="str">
        <f>IF(Deník!$W590&lt;&gt;"",IF(Deník!$Y590=Statistika!$F$90,Deník!$W590,""),"")</f>
        <v/>
      </c>
      <c r="GG590" s="233" t="str">
        <f>IF(Deník!$W590&lt;&gt;"",IF(Deník!$Y590=Statistika!$F$91,Deník!$W590,""),"")</f>
        <v/>
      </c>
      <c r="GH590" s="233"/>
      <c r="GI590" s="233" t="str">
        <f>IF(Deník!$W590&lt;&gt;"",IF(Deník!$AB590=Statistika!$L$100,Deník!$W590,""),"")</f>
        <v/>
      </c>
      <c r="GJ590" s="233" t="str">
        <f>IF(Deník!$W590&lt;&gt;"",IF(Deník!$AB590=Statistika!$L$101,Deník!$W590,""),"")</f>
        <v/>
      </c>
      <c r="GK590" s="233" t="str">
        <f>IF(Deník!$W590&lt;&gt;"",IF(Deník!$AB590=Statistika!$L$102,Deník!$W590,""),"")</f>
        <v/>
      </c>
      <c r="GL590" s="233" t="str">
        <f>IF(Deník!$W590&lt;&gt;"",IF(Deník!$AB590=Statistika!$L$103,Deník!$W590,""),"")</f>
        <v/>
      </c>
      <c r="GM590" s="233" t="str">
        <f>IF(Deník!$W590&lt;&gt;"",IF(Deník!$AB590=Statistika!$L$104,Deník!$W590,""),"")</f>
        <v/>
      </c>
      <c r="GN590" s="233" t="str">
        <f>IF(Deník!$W590&lt;&gt;"",IF(Deník!$AB590=Statistika!$L$105,Deník!$W590,""),"")</f>
        <v/>
      </c>
      <c r="GO590" s="233" t="str">
        <f>IF(Deník!$W590&lt;&gt;"",IF(Deník!$AB590=Statistika!$L$106,Deník!$W590,""),"")</f>
        <v/>
      </c>
      <c r="GP590" s="233" t="str">
        <f>IF(Deník!$W590&lt;&gt;"",IF(Deník!$AB590=Statistika!$L$107,Deník!$W590,""),"")</f>
        <v/>
      </c>
      <c r="GQ590" s="233" t="str">
        <f>IF(Deník!$W590&lt;&gt;"",IF(Deník!$AB590=Statistika!$L$108,Deník!$W590,""),"")</f>
        <v/>
      </c>
      <c r="GS590" s="233" t="str">
        <f>IF(Deník!$W590&lt;0,IF(Deník!$AC590=Statistika!$F$117,Deník!$W590,""),"")</f>
        <v/>
      </c>
      <c r="GT590" s="233" t="str">
        <f>IF(Deník!$W590&lt;0,IF(Deník!$AC590=Statistika!$F$118,Deník!$W590,""),"")</f>
        <v/>
      </c>
      <c r="GU590" s="233" t="str">
        <f>IF(Deník!$W590&lt;0,IF(Deník!$AC590=Statistika!$F$119,Deník!$W590,""),"")</f>
        <v/>
      </c>
      <c r="GV590" s="233" t="str">
        <f>IF(Deník!$W590&lt;0,IF(Deník!$AC590=Statistika!$F$120,Deník!$W590,""),"")</f>
        <v/>
      </c>
      <c r="GW590" s="233" t="str">
        <f>IF(Deník!$W590&lt;0,IF(Deník!$AC590=Statistika!$F$121,Deník!$W590,""),"")</f>
        <v/>
      </c>
      <c r="GX590" s="233" t="str">
        <f>IF(Deník!$W590&lt;0,IF(Deník!$AC590=Statistika!$F$122,Deník!$W590,""),"")</f>
        <v/>
      </c>
      <c r="GY590" s="233" t="str">
        <f>IF(Deník!$W590&lt;0,IF(Deník!$AC590=Statistika!$F$123,Deník!$W590,""),"")</f>
        <v/>
      </c>
      <c r="GZ590" s="233" t="str">
        <f>IF(Deník!$W590&lt;0,IF(Deník!$AC590=Statistika!$F$124,Deník!$W590,""),"")</f>
        <v/>
      </c>
      <c r="HA590" s="233" t="str">
        <f>IF(Deník!$W590&lt;0,IF(Deník!$AC590=Statistika!$F$125,Deník!$W590,""),"")</f>
        <v/>
      </c>
      <c r="HC590" s="233" t="str">
        <f>IF(Deník!$W590&lt;0,IF(Deník!$AD590=Statistika!$F$133,Deník!$W590,""),"")</f>
        <v/>
      </c>
      <c r="HD590" s="233" t="str">
        <f>IF(Deník!$W590&lt;0,IF(Deník!$AD590=Statistika!$F$134,Deník!$W590,""),"")</f>
        <v/>
      </c>
      <c r="HE590" s="233" t="str">
        <f>IF(Deník!$W590&lt;0,IF(Deník!$AD590=Statistika!$F$135,Deník!$W590,""),"")</f>
        <v/>
      </c>
      <c r="HF590" s="233" t="str">
        <f>IF(Deník!$W590&lt;0,IF(Deník!$AD590=Statistika!$F$136,Deník!$W590,""),"")</f>
        <v/>
      </c>
      <c r="HG590" s="233" t="str">
        <f>IF(Deník!$W590&lt;0,IF(Deník!$AD590=Statistika!$F$137,Deník!$W590,""),"")</f>
        <v/>
      </c>
      <c r="ID590" s="8">
        <f>Tabulka4[[#This Row],[Sloupec3]]</f>
        <v>0</v>
      </c>
      <c r="IE590" s="17" t="str">
        <f>IF(AND([1]Deník!$C590&gt;='[1]Měsíční shrnutí'!$D$1,[1]Deník!$C590&lt;='[1]Měsíční shrnutí'!$F$1),[1]Deník!$X590,"")</f>
        <v/>
      </c>
    </row>
    <row r="591" spans="1:239">
      <c r="A591" s="8">
        <f>Deník!C592</f>
        <v>0</v>
      </c>
      <c r="B591" s="50" t="str">
        <f>Deník!R592</f>
        <v/>
      </c>
      <c r="C591" s="102" t="str">
        <f>IF(AND(Deník!R592&gt;1,Deník!R592&lt;&gt;""),1,"")</f>
        <v/>
      </c>
      <c r="D591" s="102" t="str">
        <f>IF(AND(Deník!R592&lt;=0,Deník!R592&lt;&gt;""),1,"")</f>
        <v/>
      </c>
      <c r="E591" s="103" t="str">
        <f>IF(AND(Deník!R592&gt;=0,Deník!R592&lt;=1),1,"")</f>
        <v/>
      </c>
      <c r="F591" s="79" t="str">
        <f>IF(Deník!R592&lt;&gt;"",Deník!R592+F590,"")</f>
        <v/>
      </c>
      <c r="G591" s="85"/>
      <c r="H591" s="54" t="str">
        <f>IF(MONTH(Deník!$C591)=H$2,IF(AND(Deník!$R591&gt;=0,Deník!$R591&lt;=1),"BE",Deník!$R591),"")</f>
        <v/>
      </c>
      <c r="I591" s="11" t="str">
        <f>IF(MONTH(Deník!$C591)=I$2,IF(AND(Deník!$R591&gt;=0,Deník!$R591&lt;=1),"BE",Deník!$R591),"")</f>
        <v/>
      </c>
      <c r="J591" s="11" t="str">
        <f>IF(MONTH(Deník!$C591)=J$2,IF(AND(Deník!$R591&gt;=0,Deník!$R591&lt;=1),"BE",Deník!$R591),"")</f>
        <v/>
      </c>
      <c r="K591" s="11" t="str">
        <f>IF(MONTH(Deník!$C591)=K$2,IF(AND(Deník!$R591&gt;=0,Deník!$R591&lt;=1),"BE",Deník!$R591),"")</f>
        <v/>
      </c>
      <c r="L591" s="11" t="str">
        <f>IF(MONTH(Deník!$C591)=L$2,IF(AND(Deník!$R591&gt;=0,Deník!$R591&lt;=1),"BE",Deník!$R591),"")</f>
        <v/>
      </c>
      <c r="M591" s="11" t="str">
        <f>IF(MONTH(Deník!$C591)=M$2,IF(AND(Deník!$R591&gt;=0,Deník!$R591&lt;=1),"BE",Deník!$R591),"")</f>
        <v/>
      </c>
      <c r="N591" s="11" t="str">
        <f>IF(MONTH(Deník!$C591)=N$2,IF(AND(Deník!$R591&gt;=0,Deník!$R591&lt;=1),"BE",Deník!$R591),"")</f>
        <v/>
      </c>
      <c r="O591" s="11" t="str">
        <f>IF(MONTH(Deník!$C591)=O$2,IF(AND(Deník!$R591&gt;=0,Deník!$R591&lt;=1),"BE",Deník!$R591),"")</f>
        <v/>
      </c>
      <c r="P591" s="11" t="str">
        <f>IF(MONTH(Deník!$C591)=P$2,IF(AND(Deník!$R591&gt;=0,Deník!$R591&lt;=1),"BE",Deník!$R591),"")</f>
        <v/>
      </c>
      <c r="Q591" s="11" t="str">
        <f>IF(MONTH(Deník!$C591)=Q$2,IF(AND(Deník!$R591&gt;=0,Deník!$R591&lt;=1),"BE",Deník!$R591),"")</f>
        <v/>
      </c>
      <c r="R591" s="11" t="str">
        <f>IF(MONTH(Deník!$C591)=R$2,IF(AND(Deník!$R591&gt;=0,Deník!$R591&lt;=1),"BE",Deník!$R591),"")</f>
        <v/>
      </c>
      <c r="S591" s="57" t="str">
        <f>IF(MONTH(Deník!$C591)=S$2,IF(AND(Deník!$R591&gt;=0,Deník!$R591&lt;=1),"BE",Deník!$R591),"")</f>
        <v/>
      </c>
      <c r="U591" s="12"/>
      <c r="V591" s="12"/>
      <c r="X591" s="600" t="str">
        <f>IF(Deník!$R591&lt;&gt;"",IF(Deník!$B591=Statistika!$F$63,IF(AND(Deník!$R591&gt;=0,Deník!$R591&lt;=1),"BE",Deník!$R591),""),"")</f>
        <v/>
      </c>
      <c r="Y591" s="13" t="str">
        <f>IF(Deník!$R591&lt;&gt;"",IF(Deník!$B591=Statistika!$F$64,IF(AND(Deník!$R591&gt;=0,Deník!$R591&lt;=1),"BE",Deník!$R591),""),"")</f>
        <v/>
      </c>
      <c r="Z591" s="13" t="str">
        <f>IF(Deník!$R591&lt;&gt;"",IF(Deník!$B591=Statistika!$F$65,IF(AND(Deník!$R591&gt;=0,Deník!$R591&lt;=1),"BE",Deník!$R591),""),"")</f>
        <v/>
      </c>
      <c r="AA591" s="13" t="str">
        <f>IF(Deník!$R591&lt;&gt;"",IF(Deník!$B591=Statistika!$F$66,IF(AND(Deník!$R591&gt;=0,Deník!$R591&lt;=1),"BE",Deník!$R591),""),"")</f>
        <v/>
      </c>
      <c r="AB591" s="13" t="str">
        <f>IF(Deník!$R591&lt;&gt;"",IF(Deník!$B591=Statistika!$F$67,IF(AND(Deník!$R591&gt;=0,Deník!$R591&lt;=1),"BE",Deník!$R591),""),"")</f>
        <v/>
      </c>
      <c r="AC591" s="13" t="str">
        <f>IF(Deník!$R591&lt;&gt;"",IF(Deník!$B591=Statistika!$F$68,IF(AND(Deník!$R591&gt;=0,Deník!$R591&lt;=1),"BE",Deník!$R591),""),"")</f>
        <v/>
      </c>
      <c r="AD591" s="13" t="str">
        <f>IF(Deník!$R591&lt;&gt;"",IF(Deník!$B591=Statistika!$F$69,IF(AND(Deník!$R591&gt;=0,Deník!$R591&lt;=1),"BE",Deník!$R591),""),"")</f>
        <v/>
      </c>
      <c r="AE591" s="601" t="str">
        <f>IF(Deník!$R591&lt;&gt;"",IF(Deník!$B591=Statistika!$F$70,IF(AND(Deník!$R591&gt;=0,Deník!$R591&lt;=1),"BE",Deník!$R591),""),"")</f>
        <v/>
      </c>
      <c r="AF591" s="90"/>
      <c r="AG591" s="63" t="str">
        <f>IF(Deník!$R591&lt;&gt;"",IF(Deník!$J591="L",IF(AND(Deník!$R591&gt;=0,Deník!$R591&lt;=1),"BE",Deník!$R591),""),"")</f>
        <v/>
      </c>
      <c r="AH591" s="13" t="str">
        <f>IF(Deník!$R591&lt;&gt;"",IF(Deník!$J591="S",IF(AND(Deník!$R591&gt;=0,Deník!$R591&lt;=1),"BE",Deník!$R591),""),"")</f>
        <v/>
      </c>
      <c r="AI591" s="95"/>
      <c r="AJ591" s="71" t="str">
        <f>IF(Deník!N592&lt;&gt;"",Deník!N592*-1,"")</f>
        <v/>
      </c>
      <c r="AK591" s="88"/>
      <c r="AL591" s="63" t="str">
        <f>IF(WEEKDAY(Deník!$C591,2)=1,IF(AND(Deník!$R591&gt;=0,Deník!$R591&lt;=1),"BE",Deník!$R591),"")</f>
        <v/>
      </c>
      <c r="AM591" s="13" t="str">
        <f>IF(WEEKDAY(Deník!$C591,2)=2,IF(AND(Deník!$R591&gt;=0,Deník!$R591&lt;=1),"BE",Deník!$R591),"")</f>
        <v/>
      </c>
      <c r="AN591" s="13" t="str">
        <f>IF(WEEKDAY(Deník!$C591,2)=3,IF(AND(Deník!$R591&gt;=0,Deník!$R591&lt;=1),"BE",Deník!$R591),"")</f>
        <v/>
      </c>
      <c r="AO591" s="13" t="str">
        <f>IF(WEEKDAY(Deník!$C591,2)=4,IF(AND(Deník!$R591&gt;=0,Deník!$R591&lt;=1),"BE",Deník!$R591),"")</f>
        <v/>
      </c>
      <c r="AP591" s="60" t="str">
        <f>IF(WEEKDAY(Deník!$C591,2)=5,IF(AND(Deník!$R591&gt;=0,Deník!$R591&lt;=1),"BE",Deník!$R591),"")</f>
        <v/>
      </c>
      <c r="AQ591" s="99"/>
      <c r="AR591" s="100">
        <f>Deník!D591</f>
        <v>0</v>
      </c>
      <c r="AS591" s="63" t="str">
        <f>IF(Deník!$D591&lt;&gt;"",IF(AND(Deník!$D591&gt;=AS$2,Deník!$D591&lt;=AS$3),IF(AND(Deník!$R591&gt;=0,Deník!$R591&lt;=1),"BE",Deník!$R591),""),"")</f>
        <v/>
      </c>
      <c r="AT591" s="63" t="str">
        <f>IF(Deník!$D591&lt;&gt;"",IF(AND(Deník!$D591&gt;=AT$2,Deník!$D591&lt;=AT$3),IF(AND(Deník!$R591&gt;=0,Deník!$R591&lt;=1),"BE",Deník!$R591),""),"")</f>
        <v/>
      </c>
      <c r="AU591" s="63" t="str">
        <f>IF(Deník!$D591&lt;&gt;"",IF(AND(Deník!$D591&gt;=AU$2,Deník!$D591&lt;=AU$3),IF(AND(Deník!$R591&gt;=0,Deník!$R591&lt;=1),"BE",Deník!$R591),""),"")</f>
        <v/>
      </c>
      <c r="AV591" s="63" t="str">
        <f>IF(Deník!$D591&lt;&gt;"",IF(AND(Deník!$D591&gt;=AV$2,Deník!$D591&lt;=AV$3),IF(AND(Deník!$R591&gt;=0,Deník!$R591&lt;=1),"BE",Deník!$R591),""),"")</f>
        <v/>
      </c>
      <c r="AW591" s="63" t="str">
        <f>IF(Deník!$D591&lt;&gt;"",IF(AND(Deník!$D591&gt;=AW$2,Deník!$D591&lt;=AW$3),IF(AND(Deník!$R591&gt;=0,Deník!$R591&lt;=1),"BE",Deník!$R591),""),"")</f>
        <v/>
      </c>
      <c r="AX591" s="63" t="str">
        <f>IF(Deník!$D591&lt;&gt;"",IF(AND(Deník!$D591&gt;=AX$2,Deník!$D591&lt;=AX$3),IF(AND(Deník!$R591&gt;=0,Deník!$R591&lt;=1),"BE",Deník!$R591),""),"")</f>
        <v/>
      </c>
      <c r="AY591" s="63" t="str">
        <f>IF(Deník!$D591&lt;&gt;"",IF(AND(Deník!$D591&gt;=AY$2,Deník!$D591&lt;=AY$3),IF(AND(Deník!$R591&gt;=0,Deník!$R591&lt;=1),"BE",Deník!$R591),""),"")</f>
        <v/>
      </c>
      <c r="AZ591" s="63" t="str">
        <f>IF(Deník!$D591&lt;&gt;"",IF(AND(Deník!$D591&gt;=AZ$2,Deník!$D591&lt;=AZ$3),IF(AND(Deník!$R591&gt;=0,Deník!$R591&lt;=1),"BE",Deník!$R591),""),"")</f>
        <v/>
      </c>
      <c r="BA591" s="63" t="str">
        <f>IF(Deník!$D591&lt;&gt;"",IF(AND(Deník!$D591&gt;=BA$2,Deník!$D591&lt;=BA$3),IF(AND(Deník!$R591&gt;=0,Deník!$R591&lt;=1),"BE",Deník!$R591),""),"")</f>
        <v/>
      </c>
      <c r="BB591" s="63" t="str">
        <f>IF(Deník!$D591&lt;&gt;"",IF(AND(Deník!$D591&gt;=BB$2,Deník!$D591&lt;=BB$3),IF(AND(Deník!$R591&gt;=0,Deník!$R591&lt;=1),"BE",Deník!$R591),""),"")</f>
        <v/>
      </c>
      <c r="BC591" s="71" t="str">
        <f>IF(Deník!$D591&lt;&gt;"",IF(AND(Deník!$D591&gt;=BC$2,Deník!$D591&lt;=BC$3),IF(AND(Deník!$R591&gt;=0,Deník!$R591&lt;=1),"BE",Deník!$R591),""),"")</f>
        <v/>
      </c>
      <c r="BD591" s="20" t="str">
        <f>IF(Deník!$J592="S",(Deník!$M592-Deník!$K592),IF(Deník!$J592="L",(Deník!$K592-Deník!$M592),""))</f>
        <v/>
      </c>
      <c r="BE591" s="20" t="str">
        <f>IF(Deník!$J592="S",(Deník!$K592-Deník!$O592),IF(Deník!$J592="L",(Deník!$O592-Deník!$K592),""))</f>
        <v/>
      </c>
      <c r="BF591" s="20" t="str">
        <f>IF(Deník!$J592="S",(Deník!$K592-Deník!$L592),IF(Deník!$J592="L",(Deník!$L592-Deník!$K592),""))</f>
        <v/>
      </c>
      <c r="BG591" s="20" t="str">
        <f>IF(Deník!$J592="S",(Deník!$K592-Deník!$S592),IF(Deník!$J592="L",(Deník!$S592-Deník!$K592),""))</f>
        <v/>
      </c>
      <c r="BH591" s="20" t="str">
        <f>IF(Deník!$J592="S",(Deník!$K592-Deník!$U592),IF(Deník!$J592="L",(Deník!$U592-Deník!$K592),""))</f>
        <v/>
      </c>
      <c r="BI591" s="20" t="str">
        <f>IF(Deník!$R591&gt;1,Deník!$R591,"")</f>
        <v/>
      </c>
      <c r="BJ591" s="20" t="str">
        <f>IF(Deník!$R591&lt;0,Deník!$R591,"")</f>
        <v/>
      </c>
      <c r="BK591" s="17"/>
      <c r="BM591" s="233" t="str">
        <f>IF(Deník!$R591&lt;&gt;"",IF(Deník!$Y591=Statistika!$F$78,IF(AND(Deník!$R591&gt;=0,Deník!$R591&lt;=1),"BE",Deník!$R591),""),"")</f>
        <v/>
      </c>
      <c r="BN591" s="233" t="str">
        <f>IF(Deník!$R591&lt;&gt;"",IF(Deník!$Y591=Statistika!$F$79,IF(AND(Deník!$R591&gt;=0,Deník!$R591&lt;=1),"BE",Deník!$R591),""),"")</f>
        <v/>
      </c>
      <c r="BO591" s="233" t="str">
        <f>IF(Deník!$R591&lt;&gt;"",IF(Deník!$Y591=Statistika!$F$80,IF(AND(Deník!$R591&gt;=0,Deník!$R591&lt;=1),"BE",Deník!$R591),""),"")</f>
        <v/>
      </c>
      <c r="BP591" s="233" t="str">
        <f>IF(Deník!$R591&lt;&gt;"",IF(Deník!$Y591=Statistika!$F$81,IF(AND(Deník!$R591&gt;=0,Deník!$R591&lt;=1),"BE",Deník!$R591),""),"")</f>
        <v/>
      </c>
      <c r="BQ591" s="233" t="str">
        <f>IF(Deník!$R591&lt;&gt;"",IF(Deník!$Y591=Statistika!$F$82,IF(AND(Deník!$R591&gt;=0,Deník!$R591&lt;=1),"BE",Deník!$R591),""),"")</f>
        <v/>
      </c>
      <c r="BR591" s="233" t="str">
        <f>IF(Deník!$R591&lt;&gt;"",IF(Deník!$Y591=Statistika!$F$83,IF(AND(Deník!$R591&gt;=0,Deník!$R591&lt;=1),"BE",Deník!$R591),""),"")</f>
        <v/>
      </c>
      <c r="BS591" s="233" t="str">
        <f>IF(Deník!$R591&lt;&gt;"",IF(Deník!$Y591=Statistika!$F$84,IF(AND(Deník!$R591&gt;=0,Deník!$R591&lt;=1),"BE",Deník!$R591),""),"")</f>
        <v/>
      </c>
      <c r="BT591" s="233" t="str">
        <f>IF(Deník!$R591&lt;&gt;"",IF(Deník!$Y591=Statistika!$F$85,IF(AND(Deník!$R591&gt;=0,Deník!$R591&lt;=1),"BE",Deník!$R591),""),"")</f>
        <v/>
      </c>
      <c r="BU591" s="233" t="str">
        <f>IF(Deník!$R591&lt;&gt;"",IF(Deník!$Y591=Statistika!$F$86,IF(AND(Deník!$R591&gt;=0,Deník!$R591&lt;=1),"BE",Deník!$R591),""),"")</f>
        <v/>
      </c>
      <c r="BV591" s="233" t="str">
        <f>IF(Deník!$R591&lt;&gt;"",IF(Deník!$Y591=Statistika!$F$87,IF(AND(Deník!$R591&gt;=0,Deník!$R591&lt;=1),"BE",Deník!$R591),""),"")</f>
        <v/>
      </c>
      <c r="BW591" s="233" t="str">
        <f>IF(Deník!$R591&lt;&gt;"",IF(Deník!$Y591=Statistika!$F$88,IF(AND(Deník!$R591&gt;=0,Deník!$R591&lt;=1),"BE",Deník!$R591),""),"")</f>
        <v/>
      </c>
      <c r="BX591" s="233" t="str">
        <f>IF(Deník!$R591&lt;&gt;"",IF(Deník!$Y591=Statistika!$F$89,IF(AND(Deník!$R591&gt;=0,Deník!$R591&lt;=1),"BE",Deník!$R591),""),"")</f>
        <v/>
      </c>
      <c r="BY591" s="233" t="str">
        <f>IF(Deník!$R591&lt;&gt;"",IF(Deník!$Y591=Statistika!$F$90,IF(AND(Deník!$R591&gt;=0,Deník!$R591&lt;=1),"BE",Deník!$R591),""),"")</f>
        <v/>
      </c>
      <c r="BZ591" s="233" t="str">
        <f>IF(Deník!$R591&lt;&gt;"",IF(Deník!$Y591=Statistika!$F$91,IF(AND(Deník!$R591&gt;=0,Deník!$R591&lt;=1),"BE",Deník!$R591),""),"")</f>
        <v/>
      </c>
      <c r="CA591" s="233"/>
      <c r="CB591" s="233" t="str">
        <f>IF(Deník!$R591&lt;&gt;"",IF(Deník!$AB591="SL",IF(AND(Deník!$R591&gt;=0,Deník!$R591&lt;=1),"BE",Deník!$R591),""),"")</f>
        <v/>
      </c>
      <c r="CC591" s="233" t="str">
        <f>IF(Deník!$R591&lt;&gt;"",IF(Deník!$AB591="BE10",IF(AND(Deník!$R591&gt;=0,Deník!$R591&lt;=1),"BE",Deník!$R591),""),"")</f>
        <v/>
      </c>
      <c r="CD591" s="233" t="str">
        <f>IF(Deník!$R591&lt;&gt;"",IF(Deník!$AB591="BE15",IF(AND(Deník!$R591&gt;=0,Deník!$R591&lt;=1),"BE",Deník!$R591),""),"")</f>
        <v/>
      </c>
      <c r="CE591" s="233" t="str">
        <f>IF(Deník!$R591&lt;&gt;"",IF(Deník!$AB591="BE20",IF(AND(Deník!$R591&gt;=0,Deník!$R591&lt;=1),"BE",Deník!$R591),""),"")</f>
        <v/>
      </c>
      <c r="CF591" s="233" t="str">
        <f>IF(Deník!$R591&lt;&gt;"",IF(Deník!$AB591="TP1",IF(AND(Deník!$R591&gt;=0,Deník!$R591&lt;=1),"BE",Deník!$R591),""),"")</f>
        <v/>
      </c>
      <c r="CG591" s="233" t="str">
        <f>IF(Deník!$R591&lt;&gt;"",IF(Deník!$AB591="TP2",IF(AND(Deník!$R591&gt;=0,Deník!$R591&lt;=1),"BE",Deník!$R591),""),"")</f>
        <v/>
      </c>
      <c r="CH591" s="233" t="str">
        <f>IF(Deník!$R591&lt;&gt;"",IF(Deník!$AB591="TP3",IF(AND(Deník!$R591&gt;=0,Deník!$R591&lt;=1),"BE",Deník!$R591),""),"")</f>
        <v/>
      </c>
      <c r="CI591" s="233" t="str">
        <f>IF(Deník!$R591&lt;&gt;"",IF(Deník!$AB591="Trailing SL",IF(AND(Deník!$R591&gt;=0,Deník!$R591&lt;=1),"BE",Deník!$R591),""),"")</f>
        <v/>
      </c>
      <c r="CJ591" s="233" t="str">
        <f>IF(Deník!$R591&lt;&gt;"",IF(Deník!$AB591="Manual",IF(AND(Deník!$R591&gt;=0,Deník!$R591&lt;=1),"BE",Deník!$R591),""),"")</f>
        <v/>
      </c>
      <c r="CK591" s="233"/>
      <c r="CL591" s="233" t="str">
        <f>IF(Deník!$R591&lt;0,IF(Deník!$AC591=Statistika!$F$117,Deník!$R591,""),"")</f>
        <v/>
      </c>
      <c r="CM591" s="233" t="str">
        <f>IF(Deník!$R591&lt;0,IF(Deník!$AC591=Statistika!$F$118,Deník!$R591,""),"")</f>
        <v/>
      </c>
      <c r="CN591" s="233" t="str">
        <f>IF(Deník!$R591&lt;0,IF(Deník!$AC591=Statistika!$F$119,Deník!$R591,""),"")</f>
        <v/>
      </c>
      <c r="CO591" s="233" t="str">
        <f>IF(Deník!$R591&lt;0,IF(Deník!$AC591=Statistika!$F$120,Deník!$R591,""),"")</f>
        <v/>
      </c>
      <c r="CP591" s="233" t="str">
        <f>IF(Deník!$R591&lt;0,IF(Deník!$AC591=Statistika!$F$121,Deník!$R591,""),"")</f>
        <v/>
      </c>
      <c r="CQ591" s="233" t="str">
        <f>IF(Deník!$R591&lt;0,IF(Deník!$AC591=Statistika!$F$122,Deník!$R591,""),"")</f>
        <v/>
      </c>
      <c r="CR591" s="233" t="str">
        <f>IF(Deník!$R591&lt;0,IF(Deník!$AC591=Statistika!$F$123,Deník!$R591,""),"")</f>
        <v/>
      </c>
      <c r="CS591" s="233" t="str">
        <f>IF(Deník!$R591&lt;0,IF(Deník!$AC591=Statistika!$F$124,Deník!$R591,""),"")</f>
        <v/>
      </c>
      <c r="CT591" s="233" t="str">
        <f>IF(Deník!$R591&lt;0,IF(Deník!$AC591=Statistika!$F$125,Deník!$R591,""),"")</f>
        <v/>
      </c>
      <c r="CU591" s="233"/>
      <c r="CV591" s="233" t="str">
        <f>IF(Deník!$R591&lt;0,IF(Deník!$AD591=$CV$2,Deník!$R591,""),"")</f>
        <v/>
      </c>
      <c r="CW591" s="233" t="str">
        <f>IF(Deník!$R591&lt;0,IF(Deník!$AD591=$CW$2,Deník!$R591,""),"")</f>
        <v/>
      </c>
      <c r="CX591" s="233" t="str">
        <f>IF(Deník!$R591&lt;0,IF(Deník!$AD591=$CX$2,Deník!$R591,""),"")</f>
        <v/>
      </c>
      <c r="CY591" s="233" t="str">
        <f>IF(Deník!$R591&lt;0,IF(Deník!$AD591=$CY$2,Deník!$R591,""),"")</f>
        <v/>
      </c>
      <c r="CZ591" s="233" t="str">
        <f>IF(Deník!$R591&lt;0,IF(Deník!$AD591=$CZ$2,Deník!$R591,""),"")</f>
        <v/>
      </c>
      <c r="DL591" s="221">
        <f t="shared" si="24"/>
        <v>93847.029999999984</v>
      </c>
      <c r="DM591" s="220">
        <f t="shared" si="23"/>
        <v>-6.1529700000000132E-2</v>
      </c>
      <c r="DO591" s="50">
        <f>Deník!W592</f>
        <v>0</v>
      </c>
      <c r="DP591" s="102" t="str">
        <f>IF(AND(Deník!W592&gt;0),1,"")</f>
        <v/>
      </c>
      <c r="DQ591" s="102">
        <f>IF(AND(Deník!W592&lt;=0),1,"")</f>
        <v>1</v>
      </c>
      <c r="DR591" s="227"/>
      <c r="DS591" s="228"/>
      <c r="DT591" s="85"/>
      <c r="DU591" s="54">
        <f>IF(MONTH(Deník!$C591)=DU$2,Deník!$W591,"")</f>
        <v>0</v>
      </c>
      <c r="DV591" s="222" t="str">
        <f>IF(MONTH(Deník!$C591)=DV$2,Deník!$W591,"")</f>
        <v/>
      </c>
      <c r="DW591" s="222" t="str">
        <f>IF(MONTH(Deník!$C591)=DW$2,Deník!$W591,"")</f>
        <v/>
      </c>
      <c r="DX591" s="222" t="str">
        <f>IF(MONTH(Deník!$C591)=DX$2,Deník!$W591,"")</f>
        <v/>
      </c>
      <c r="DY591" s="222" t="str">
        <f>IF(MONTH(Deník!$C591)=DY$2,Deník!$W591,"")</f>
        <v/>
      </c>
      <c r="DZ591" s="222" t="str">
        <f>IF(MONTH(Deník!$C591)=DZ$2,Deník!$W591,"")</f>
        <v/>
      </c>
      <c r="EA591" s="222" t="str">
        <f>IF(MONTH(Deník!$C591)=EA$2,Deník!$W591,"")</f>
        <v/>
      </c>
      <c r="EB591" s="222" t="str">
        <f>IF(MONTH(Deník!$C591)=EB$2,Deník!$W591,"")</f>
        <v/>
      </c>
      <c r="EC591" s="222" t="str">
        <f>IF(MONTH(Deník!$C591)=EC$2,Deník!$W591,"")</f>
        <v/>
      </c>
      <c r="ED591" s="222" t="str">
        <f>IF(MONTH(Deník!$C591)=ED$2,Deník!$W591,"")</f>
        <v/>
      </c>
      <c r="EE591" s="222" t="str">
        <f>IF(MONTH(Deník!$C591)=EE$2,Deník!$W591,"")</f>
        <v/>
      </c>
      <c r="EF591" s="222" t="str">
        <f>IF(MONTH(Deník!$C591)=EF$2,Deník!$W591,"")</f>
        <v/>
      </c>
      <c r="EI591" s="600" t="str">
        <f>IF(Deník!$W591&lt;&gt;"",IF(Deník!$B591=Statistika!$F$63,Deník!$W591,""),"")</f>
        <v/>
      </c>
      <c r="EJ591" s="13" t="str">
        <f>IF(Deník!$W591&lt;&gt;"",IF(Deník!$B591=Statistika!$F$64,Deník!$W591,""),"")</f>
        <v/>
      </c>
      <c r="EK591" s="13" t="str">
        <f>IF(Deník!$W591&lt;&gt;"",IF(Deník!$B591=Statistika!$F$65,Deník!$W591,""),"")</f>
        <v/>
      </c>
      <c r="EL591" s="13" t="str">
        <f>IF(Deník!$W591&lt;&gt;"",IF(Deník!$B591=Statistika!$F$66,Deník!$W591,""),"")</f>
        <v/>
      </c>
      <c r="EM591" s="13" t="str">
        <f>IF(Deník!$W591&lt;&gt;"",IF(Deník!$B591=Statistika!$F$67,Deník!$W591,""),"")</f>
        <v/>
      </c>
      <c r="EN591" s="13" t="str">
        <f>IF(Deník!$W591&lt;&gt;"",IF(Deník!$B591=Statistika!$F$68,Deník!$W591,""),"")</f>
        <v/>
      </c>
      <c r="EO591" s="13" t="str">
        <f>IF(Deník!$W591&lt;&gt;"",IF(Deník!$B591=Statistika!$F$69,Deník!$W591,""),"")</f>
        <v/>
      </c>
      <c r="EP591" s="601" t="str">
        <f>IF(Deník!$W591&lt;&gt;"",IF(Deník!$B591=Statistika!$F$70,Deník!$W591,""),"")</f>
        <v/>
      </c>
      <c r="EQ591" s="90"/>
      <c r="ER591" s="63" t="str">
        <f>IF(Deník!$W591&lt;&gt;"",IF(Deník!$J591="L",Deník!$W591,""),"")</f>
        <v/>
      </c>
      <c r="ES591" s="13" t="str">
        <f>IF(Deník!$W591&lt;&gt;"",IF(Deník!$J591="S",Deník!$W591,""),"")</f>
        <v/>
      </c>
      <c r="ET591" s="95"/>
      <c r="EU591" s="88"/>
      <c r="EV591" s="63" t="str">
        <f>IF(WEEKDAY(Deník!$C591,2)=1,Deník!$W591,"")</f>
        <v/>
      </c>
      <c r="EW591" s="13" t="str">
        <f>IF(WEEKDAY(Deník!$C591,2)=2,Deník!$W591,"")</f>
        <v/>
      </c>
      <c r="EX591" s="13" t="str">
        <f>IF(WEEKDAY(Deník!$C591,2)=3,Deník!$W591,"")</f>
        <v/>
      </c>
      <c r="EY591" s="13" t="str">
        <f>IF(WEEKDAY(Deník!$C591,2)=4,Deník!$W591,"")</f>
        <v/>
      </c>
      <c r="EZ591" s="60" t="str">
        <f>IF(WEEKDAY(Deník!$C591,2)=5,Deník!$W591,"")</f>
        <v/>
      </c>
      <c r="FA591" s="99"/>
      <c r="FB591" s="100">
        <f>Deník!D591</f>
        <v>0</v>
      </c>
      <c r="FC591" s="63">
        <f>IF($FB591&lt;&gt;"",IF(AND($FB591&gt;=FC$2,$FB591&lt;=FC$3),Deník!$W591,""))</f>
        <v>0</v>
      </c>
      <c r="FD591" s="63" t="str">
        <f>IF($FB591&lt;&gt;"",IF(AND($FB591&gt;=FD$2,$FB591&lt;=FD$3),Deník!$W591,""))</f>
        <v/>
      </c>
      <c r="FE591" s="63" t="str">
        <f>IF($FB591&lt;&gt;"",IF(AND($FB591&gt;=FE$2,$FB591&lt;=FE$3),Deník!$W591,""))</f>
        <v/>
      </c>
      <c r="FF591" s="63" t="str">
        <f>IF($FB591&lt;&gt;"",IF(AND($FB591&gt;=FF$2,$FB591&lt;=FF$3),Deník!$W591,""))</f>
        <v/>
      </c>
      <c r="FG591" s="63" t="str">
        <f>IF($FB591&lt;&gt;"",IF(AND($FB591&gt;=FG$2,$FB591&lt;=FG$3),Deník!$W591,""))</f>
        <v/>
      </c>
      <c r="FH591" s="63" t="str">
        <f>IF($FB591&lt;&gt;"",IF(AND($FB591&gt;=FH$2,$FB591&lt;=FH$3),Deník!$W591,""))</f>
        <v/>
      </c>
      <c r="FI591" s="63" t="str">
        <f>IF($FB591&lt;&gt;"",IF(AND($FB591&gt;=FI$2,$FB591&lt;=FI$3),Deník!$W591,""))</f>
        <v/>
      </c>
      <c r="FJ591" s="63" t="str">
        <f>IF($FB591&lt;&gt;"",IF(AND($FB591&gt;=FJ$2,$FB591&lt;=FJ$3),Deník!$W591,""))</f>
        <v/>
      </c>
      <c r="FK591" s="63" t="str">
        <f>IF($FB591&lt;&gt;"",IF(AND($FB591&gt;=FK$2,$FB591&lt;=FK$3),Deník!$W591,""))</f>
        <v/>
      </c>
      <c r="FL591" s="63" t="str">
        <f>IF($FB591&lt;&gt;"",IF(AND($FB591&gt;=FL$2,$FB591&lt;=FL$3),Deník!$W591,""))</f>
        <v/>
      </c>
      <c r="FM591" s="63" t="str">
        <f>IF($FB591&lt;&gt;"",IF(AND($FB591&gt;=FM$2,$FB591&lt;=FM$3),Deník!$W591,""))</f>
        <v/>
      </c>
      <c r="FN591" s="13"/>
      <c r="FO591" s="20" t="str">
        <f>IF(Deník!$W591&gt;1,Deník!$W591,"")</f>
        <v/>
      </c>
      <c r="FP591" s="20" t="str">
        <f>IF(Deník!$W591&lt;0,Deník!$W591,"")</f>
        <v/>
      </c>
      <c r="FQ591" s="17"/>
      <c r="FS591" s="233"/>
      <c r="FT591" s="233" t="str">
        <f>IF(Deník!$W591&lt;&gt;"",IF(Deník!$Y591=Statistika!$F$78,Deník!$W591,""),"")</f>
        <v/>
      </c>
      <c r="FU591" s="233" t="str">
        <f>IF(Deník!$W591&lt;&gt;"",IF(Deník!$Y591=Statistika!$F$79,Deník!$W591,""),"")</f>
        <v/>
      </c>
      <c r="FV591" s="233" t="str">
        <f>IF(Deník!$W591&lt;&gt;"",IF(Deník!$Y591=Statistika!$F$80,Deník!$W591,""),"")</f>
        <v/>
      </c>
      <c r="FW591" s="233" t="str">
        <f>IF(Deník!$W591&lt;&gt;"",IF(Deník!$Y591=Statistika!$F$81,Deník!$W591,""),"")</f>
        <v/>
      </c>
      <c r="FX591" s="233" t="str">
        <f>IF(Deník!$W591&lt;&gt;"",IF(Deník!$Y591=Statistika!$F$82,Deník!$W591,""),"")</f>
        <v/>
      </c>
      <c r="FY591" s="233" t="str">
        <f>IF(Deník!$W591&lt;&gt;"",IF(Deník!$Y591=Statistika!$F$83,Deník!$W591,""),"")</f>
        <v/>
      </c>
      <c r="FZ591" s="233" t="str">
        <f>IF(Deník!$W591&lt;&gt;"",IF(Deník!$Y591=Statistika!$F$84,Deník!$W591,""),"")</f>
        <v/>
      </c>
      <c r="GA591" s="233" t="str">
        <f>IF(Deník!$W591&lt;&gt;"",IF(Deník!$Y591=Statistika!$F$85,Deník!$W591,""),"")</f>
        <v/>
      </c>
      <c r="GB591" s="233" t="str">
        <f>IF(Deník!$W591&lt;&gt;"",IF(Deník!$Y591=Statistika!$F$86,Deník!$W591,""),"")</f>
        <v/>
      </c>
      <c r="GC591" s="233" t="str">
        <f>IF(Deník!$W591&lt;&gt;"",IF(Deník!$Y591=Statistika!$F$87,Deník!$W591,""),"")</f>
        <v/>
      </c>
      <c r="GD591" s="233" t="str">
        <f>IF(Deník!$W591&lt;&gt;"",IF(Deník!$Y591=Statistika!$F$88,Deník!$W591,""),"")</f>
        <v/>
      </c>
      <c r="GE591" s="233" t="str">
        <f>IF(Deník!$W591&lt;&gt;"",IF(Deník!$Y591=Statistika!$F$89,Deník!$W591,""),"")</f>
        <v/>
      </c>
      <c r="GF591" s="233" t="str">
        <f>IF(Deník!$W591&lt;&gt;"",IF(Deník!$Y591=Statistika!$F$90,Deník!$W591,""),"")</f>
        <v/>
      </c>
      <c r="GG591" s="233" t="str">
        <f>IF(Deník!$W591&lt;&gt;"",IF(Deník!$Y591=Statistika!$F$91,Deník!$W591,""),"")</f>
        <v/>
      </c>
      <c r="GH591" s="233"/>
      <c r="GI591" s="233" t="str">
        <f>IF(Deník!$W591&lt;&gt;"",IF(Deník!$AB591=Statistika!$L$100,Deník!$W591,""),"")</f>
        <v/>
      </c>
      <c r="GJ591" s="233" t="str">
        <f>IF(Deník!$W591&lt;&gt;"",IF(Deník!$AB591=Statistika!$L$101,Deník!$W591,""),"")</f>
        <v/>
      </c>
      <c r="GK591" s="233" t="str">
        <f>IF(Deník!$W591&lt;&gt;"",IF(Deník!$AB591=Statistika!$L$102,Deník!$W591,""),"")</f>
        <v/>
      </c>
      <c r="GL591" s="233" t="str">
        <f>IF(Deník!$W591&lt;&gt;"",IF(Deník!$AB591=Statistika!$L$103,Deník!$W591,""),"")</f>
        <v/>
      </c>
      <c r="GM591" s="233" t="str">
        <f>IF(Deník!$W591&lt;&gt;"",IF(Deník!$AB591=Statistika!$L$104,Deník!$W591,""),"")</f>
        <v/>
      </c>
      <c r="GN591" s="233" t="str">
        <f>IF(Deník!$W591&lt;&gt;"",IF(Deník!$AB591=Statistika!$L$105,Deník!$W591,""),"")</f>
        <v/>
      </c>
      <c r="GO591" s="233" t="str">
        <f>IF(Deník!$W591&lt;&gt;"",IF(Deník!$AB591=Statistika!$L$106,Deník!$W591,""),"")</f>
        <v/>
      </c>
      <c r="GP591" s="233" t="str">
        <f>IF(Deník!$W591&lt;&gt;"",IF(Deník!$AB591=Statistika!$L$107,Deník!$W591,""),"")</f>
        <v/>
      </c>
      <c r="GQ591" s="233" t="str">
        <f>IF(Deník!$W591&lt;&gt;"",IF(Deník!$AB591=Statistika!$L$108,Deník!$W591,""),"")</f>
        <v/>
      </c>
      <c r="GS591" s="233" t="str">
        <f>IF(Deník!$W591&lt;0,IF(Deník!$AC591=Statistika!$F$117,Deník!$W591,""),"")</f>
        <v/>
      </c>
      <c r="GT591" s="233" t="str">
        <f>IF(Deník!$W591&lt;0,IF(Deník!$AC591=Statistika!$F$118,Deník!$W591,""),"")</f>
        <v/>
      </c>
      <c r="GU591" s="233" t="str">
        <f>IF(Deník!$W591&lt;0,IF(Deník!$AC591=Statistika!$F$119,Deník!$W591,""),"")</f>
        <v/>
      </c>
      <c r="GV591" s="233" t="str">
        <f>IF(Deník!$W591&lt;0,IF(Deník!$AC591=Statistika!$F$120,Deník!$W591,""),"")</f>
        <v/>
      </c>
      <c r="GW591" s="233" t="str">
        <f>IF(Deník!$W591&lt;0,IF(Deník!$AC591=Statistika!$F$121,Deník!$W591,""),"")</f>
        <v/>
      </c>
      <c r="GX591" s="233" t="str">
        <f>IF(Deník!$W591&lt;0,IF(Deník!$AC591=Statistika!$F$122,Deník!$W591,""),"")</f>
        <v/>
      </c>
      <c r="GY591" s="233" t="str">
        <f>IF(Deník!$W591&lt;0,IF(Deník!$AC591=Statistika!$F$123,Deník!$W591,""),"")</f>
        <v/>
      </c>
      <c r="GZ591" s="233" t="str">
        <f>IF(Deník!$W591&lt;0,IF(Deník!$AC591=Statistika!$F$124,Deník!$W591,""),"")</f>
        <v/>
      </c>
      <c r="HA591" s="233" t="str">
        <f>IF(Deník!$W591&lt;0,IF(Deník!$AC591=Statistika!$F$125,Deník!$W591,""),"")</f>
        <v/>
      </c>
      <c r="HC591" s="233" t="str">
        <f>IF(Deník!$W591&lt;0,IF(Deník!$AD591=Statistika!$F$133,Deník!$W591,""),"")</f>
        <v/>
      </c>
      <c r="HD591" s="233" t="str">
        <f>IF(Deník!$W591&lt;0,IF(Deník!$AD591=Statistika!$F$134,Deník!$W591,""),"")</f>
        <v/>
      </c>
      <c r="HE591" s="233" t="str">
        <f>IF(Deník!$W591&lt;0,IF(Deník!$AD591=Statistika!$F$135,Deník!$W591,""),"")</f>
        <v/>
      </c>
      <c r="HF591" s="233" t="str">
        <f>IF(Deník!$W591&lt;0,IF(Deník!$AD591=Statistika!$F$136,Deník!$W591,""),"")</f>
        <v/>
      </c>
      <c r="HG591" s="233" t="str">
        <f>IF(Deník!$W591&lt;0,IF(Deník!$AD591=Statistika!$F$137,Deník!$W591,""),"")</f>
        <v/>
      </c>
      <c r="ID591" s="8">
        <f>Tabulka4[[#This Row],[Sloupec3]]</f>
        <v>0</v>
      </c>
      <c r="IE591" s="17" t="str">
        <f>IF(AND([1]Deník!$C591&gt;='[1]Měsíční shrnutí'!$D$1,[1]Deník!$C591&lt;='[1]Měsíční shrnutí'!$F$1),[1]Deník!$X591,"")</f>
        <v/>
      </c>
    </row>
    <row r="592" spans="1:239">
      <c r="A592" s="8">
        <f>Deník!C593</f>
        <v>0</v>
      </c>
      <c r="B592" s="50" t="str">
        <f>Deník!R593</f>
        <v/>
      </c>
      <c r="C592" s="102" t="str">
        <f>IF(AND(Deník!R593&gt;1,Deník!R593&lt;&gt;""),1,"")</f>
        <v/>
      </c>
      <c r="D592" s="102" t="str">
        <f>IF(AND(Deník!R593&lt;=0,Deník!R593&lt;&gt;""),1,"")</f>
        <v/>
      </c>
      <c r="E592" s="103" t="str">
        <f>IF(AND(Deník!R593&gt;=0,Deník!R593&lt;=1),1,"")</f>
        <v/>
      </c>
      <c r="F592" s="79" t="str">
        <f>IF(Deník!R593&lt;&gt;"",Deník!R593+F591,"")</f>
        <v/>
      </c>
      <c r="G592" s="85"/>
      <c r="H592" s="54" t="str">
        <f>IF(MONTH(Deník!$C592)=H$2,IF(AND(Deník!$R592&gt;=0,Deník!$R592&lt;=1),"BE",Deník!$R592),"")</f>
        <v/>
      </c>
      <c r="I592" s="11" t="str">
        <f>IF(MONTH(Deník!$C592)=I$2,IF(AND(Deník!$R592&gt;=0,Deník!$R592&lt;=1),"BE",Deník!$R592),"")</f>
        <v/>
      </c>
      <c r="J592" s="11" t="str">
        <f>IF(MONTH(Deník!$C592)=J$2,IF(AND(Deník!$R592&gt;=0,Deník!$R592&lt;=1),"BE",Deník!$R592),"")</f>
        <v/>
      </c>
      <c r="K592" s="11" t="str">
        <f>IF(MONTH(Deník!$C592)=K$2,IF(AND(Deník!$R592&gt;=0,Deník!$R592&lt;=1),"BE",Deník!$R592),"")</f>
        <v/>
      </c>
      <c r="L592" s="11" t="str">
        <f>IF(MONTH(Deník!$C592)=L$2,IF(AND(Deník!$R592&gt;=0,Deník!$R592&lt;=1),"BE",Deník!$R592),"")</f>
        <v/>
      </c>
      <c r="M592" s="11" t="str">
        <f>IF(MONTH(Deník!$C592)=M$2,IF(AND(Deník!$R592&gt;=0,Deník!$R592&lt;=1),"BE",Deník!$R592),"")</f>
        <v/>
      </c>
      <c r="N592" s="11" t="str">
        <f>IF(MONTH(Deník!$C592)=N$2,IF(AND(Deník!$R592&gt;=0,Deník!$R592&lt;=1),"BE",Deník!$R592),"")</f>
        <v/>
      </c>
      <c r="O592" s="11" t="str">
        <f>IF(MONTH(Deník!$C592)=O$2,IF(AND(Deník!$R592&gt;=0,Deník!$R592&lt;=1),"BE",Deník!$R592),"")</f>
        <v/>
      </c>
      <c r="P592" s="11" t="str">
        <f>IF(MONTH(Deník!$C592)=P$2,IF(AND(Deník!$R592&gt;=0,Deník!$R592&lt;=1),"BE",Deník!$R592),"")</f>
        <v/>
      </c>
      <c r="Q592" s="11" t="str">
        <f>IF(MONTH(Deník!$C592)=Q$2,IF(AND(Deník!$R592&gt;=0,Deník!$R592&lt;=1),"BE",Deník!$R592),"")</f>
        <v/>
      </c>
      <c r="R592" s="11" t="str">
        <f>IF(MONTH(Deník!$C592)=R$2,IF(AND(Deník!$R592&gt;=0,Deník!$R592&lt;=1),"BE",Deník!$R592),"")</f>
        <v/>
      </c>
      <c r="S592" s="57" t="str">
        <f>IF(MONTH(Deník!$C592)=S$2,IF(AND(Deník!$R592&gt;=0,Deník!$R592&lt;=1),"BE",Deník!$R592),"")</f>
        <v/>
      </c>
      <c r="U592" s="12"/>
      <c r="V592" s="12"/>
      <c r="X592" s="600" t="str">
        <f>IF(Deník!$R592&lt;&gt;"",IF(Deník!$B592=Statistika!$F$63,IF(AND(Deník!$R592&gt;=0,Deník!$R592&lt;=1),"BE",Deník!$R592),""),"")</f>
        <v/>
      </c>
      <c r="Y592" s="13" t="str">
        <f>IF(Deník!$R592&lt;&gt;"",IF(Deník!$B592=Statistika!$F$64,IF(AND(Deník!$R592&gt;=0,Deník!$R592&lt;=1),"BE",Deník!$R592),""),"")</f>
        <v/>
      </c>
      <c r="Z592" s="13" t="str">
        <f>IF(Deník!$R592&lt;&gt;"",IF(Deník!$B592=Statistika!$F$65,IF(AND(Deník!$R592&gt;=0,Deník!$R592&lt;=1),"BE",Deník!$R592),""),"")</f>
        <v/>
      </c>
      <c r="AA592" s="13" t="str">
        <f>IF(Deník!$R592&lt;&gt;"",IF(Deník!$B592=Statistika!$F$66,IF(AND(Deník!$R592&gt;=0,Deník!$R592&lt;=1),"BE",Deník!$R592),""),"")</f>
        <v/>
      </c>
      <c r="AB592" s="13" t="str">
        <f>IF(Deník!$R592&lt;&gt;"",IF(Deník!$B592=Statistika!$F$67,IF(AND(Deník!$R592&gt;=0,Deník!$R592&lt;=1),"BE",Deník!$R592),""),"")</f>
        <v/>
      </c>
      <c r="AC592" s="13" t="str">
        <f>IF(Deník!$R592&lt;&gt;"",IF(Deník!$B592=Statistika!$F$68,IF(AND(Deník!$R592&gt;=0,Deník!$R592&lt;=1),"BE",Deník!$R592),""),"")</f>
        <v/>
      </c>
      <c r="AD592" s="13" t="str">
        <f>IF(Deník!$R592&lt;&gt;"",IF(Deník!$B592=Statistika!$F$69,IF(AND(Deník!$R592&gt;=0,Deník!$R592&lt;=1),"BE",Deník!$R592),""),"")</f>
        <v/>
      </c>
      <c r="AE592" s="601" t="str">
        <f>IF(Deník!$R592&lt;&gt;"",IF(Deník!$B592=Statistika!$F$70,IF(AND(Deník!$R592&gt;=0,Deník!$R592&lt;=1),"BE",Deník!$R592),""),"")</f>
        <v/>
      </c>
      <c r="AF592" s="90"/>
      <c r="AG592" s="63" t="str">
        <f>IF(Deník!$R592&lt;&gt;"",IF(Deník!$J592="L",IF(AND(Deník!$R592&gt;=0,Deník!$R592&lt;=1),"BE",Deník!$R592),""),"")</f>
        <v/>
      </c>
      <c r="AH592" s="13" t="str">
        <f>IF(Deník!$R592&lt;&gt;"",IF(Deník!$J592="S",IF(AND(Deník!$R592&gt;=0,Deník!$R592&lt;=1),"BE",Deník!$R592),""),"")</f>
        <v/>
      </c>
      <c r="AI592" s="95"/>
      <c r="AJ592" s="71" t="str">
        <f>IF(Deník!N593&lt;&gt;"",Deník!N593*-1,"")</f>
        <v/>
      </c>
      <c r="AK592" s="88"/>
      <c r="AL592" s="63" t="str">
        <f>IF(WEEKDAY(Deník!$C592,2)=1,IF(AND(Deník!$R592&gt;=0,Deník!$R592&lt;=1),"BE",Deník!$R592),"")</f>
        <v/>
      </c>
      <c r="AM592" s="13" t="str">
        <f>IF(WEEKDAY(Deník!$C592,2)=2,IF(AND(Deník!$R592&gt;=0,Deník!$R592&lt;=1),"BE",Deník!$R592),"")</f>
        <v/>
      </c>
      <c r="AN592" s="13" t="str">
        <f>IF(WEEKDAY(Deník!$C592,2)=3,IF(AND(Deník!$R592&gt;=0,Deník!$R592&lt;=1),"BE",Deník!$R592),"")</f>
        <v/>
      </c>
      <c r="AO592" s="13" t="str">
        <f>IF(WEEKDAY(Deník!$C592,2)=4,IF(AND(Deník!$R592&gt;=0,Deník!$R592&lt;=1),"BE",Deník!$R592),"")</f>
        <v/>
      </c>
      <c r="AP592" s="60" t="str">
        <f>IF(WEEKDAY(Deník!$C592,2)=5,IF(AND(Deník!$R592&gt;=0,Deník!$R592&lt;=1),"BE",Deník!$R592),"")</f>
        <v/>
      </c>
      <c r="AQ592" s="99"/>
      <c r="AR592" s="100">
        <f>Deník!D592</f>
        <v>0</v>
      </c>
      <c r="AS592" s="63" t="str">
        <f>IF(Deník!$D592&lt;&gt;"",IF(AND(Deník!$D592&gt;=AS$2,Deník!$D592&lt;=AS$3),IF(AND(Deník!$R592&gt;=0,Deník!$R592&lt;=1),"BE",Deník!$R592),""),"")</f>
        <v/>
      </c>
      <c r="AT592" s="63" t="str">
        <f>IF(Deník!$D592&lt;&gt;"",IF(AND(Deník!$D592&gt;=AT$2,Deník!$D592&lt;=AT$3),IF(AND(Deník!$R592&gt;=0,Deník!$R592&lt;=1),"BE",Deník!$R592),""),"")</f>
        <v/>
      </c>
      <c r="AU592" s="63" t="str">
        <f>IF(Deník!$D592&lt;&gt;"",IF(AND(Deník!$D592&gt;=AU$2,Deník!$D592&lt;=AU$3),IF(AND(Deník!$R592&gt;=0,Deník!$R592&lt;=1),"BE",Deník!$R592),""),"")</f>
        <v/>
      </c>
      <c r="AV592" s="63" t="str">
        <f>IF(Deník!$D592&lt;&gt;"",IF(AND(Deník!$D592&gt;=AV$2,Deník!$D592&lt;=AV$3),IF(AND(Deník!$R592&gt;=0,Deník!$R592&lt;=1),"BE",Deník!$R592),""),"")</f>
        <v/>
      </c>
      <c r="AW592" s="63" t="str">
        <f>IF(Deník!$D592&lt;&gt;"",IF(AND(Deník!$D592&gt;=AW$2,Deník!$D592&lt;=AW$3),IF(AND(Deník!$R592&gt;=0,Deník!$R592&lt;=1),"BE",Deník!$R592),""),"")</f>
        <v/>
      </c>
      <c r="AX592" s="63" t="str">
        <f>IF(Deník!$D592&lt;&gt;"",IF(AND(Deník!$D592&gt;=AX$2,Deník!$D592&lt;=AX$3),IF(AND(Deník!$R592&gt;=0,Deník!$R592&lt;=1),"BE",Deník!$R592),""),"")</f>
        <v/>
      </c>
      <c r="AY592" s="63" t="str">
        <f>IF(Deník!$D592&lt;&gt;"",IF(AND(Deník!$D592&gt;=AY$2,Deník!$D592&lt;=AY$3),IF(AND(Deník!$R592&gt;=0,Deník!$R592&lt;=1),"BE",Deník!$R592),""),"")</f>
        <v/>
      </c>
      <c r="AZ592" s="63" t="str">
        <f>IF(Deník!$D592&lt;&gt;"",IF(AND(Deník!$D592&gt;=AZ$2,Deník!$D592&lt;=AZ$3),IF(AND(Deník!$R592&gt;=0,Deník!$R592&lt;=1),"BE",Deník!$R592),""),"")</f>
        <v/>
      </c>
      <c r="BA592" s="63" t="str">
        <f>IF(Deník!$D592&lt;&gt;"",IF(AND(Deník!$D592&gt;=BA$2,Deník!$D592&lt;=BA$3),IF(AND(Deník!$R592&gt;=0,Deník!$R592&lt;=1),"BE",Deník!$R592),""),"")</f>
        <v/>
      </c>
      <c r="BB592" s="63" t="str">
        <f>IF(Deník!$D592&lt;&gt;"",IF(AND(Deník!$D592&gt;=BB$2,Deník!$D592&lt;=BB$3),IF(AND(Deník!$R592&gt;=0,Deník!$R592&lt;=1),"BE",Deník!$R592),""),"")</f>
        <v/>
      </c>
      <c r="BC592" s="71" t="str">
        <f>IF(Deník!$D592&lt;&gt;"",IF(AND(Deník!$D592&gt;=BC$2,Deník!$D592&lt;=BC$3),IF(AND(Deník!$R592&gt;=0,Deník!$R592&lt;=1),"BE",Deník!$R592),""),"")</f>
        <v/>
      </c>
      <c r="BD592" s="20" t="str">
        <f>IF(Deník!$J593="S",(Deník!$M593-Deník!$K593),IF(Deník!$J593="L",(Deník!$K593-Deník!$M593),""))</f>
        <v/>
      </c>
      <c r="BE592" s="20" t="str">
        <f>IF(Deník!$J593="S",(Deník!$K593-Deník!$O593),IF(Deník!$J593="L",(Deník!$O593-Deník!$K593),""))</f>
        <v/>
      </c>
      <c r="BF592" s="20" t="str">
        <f>IF(Deník!$J593="S",(Deník!$K593-Deník!$L593),IF(Deník!$J593="L",(Deník!$L593-Deník!$K593),""))</f>
        <v/>
      </c>
      <c r="BG592" s="20" t="str">
        <f>IF(Deník!$J593="S",(Deník!$K593-Deník!$S593),IF(Deník!$J593="L",(Deník!$S593-Deník!$K593),""))</f>
        <v/>
      </c>
      <c r="BH592" s="20" t="str">
        <f>IF(Deník!$J593="S",(Deník!$K593-Deník!$U593),IF(Deník!$J593="L",(Deník!$U593-Deník!$K593),""))</f>
        <v/>
      </c>
      <c r="BI592" s="20" t="str">
        <f>IF(Deník!$R592&gt;1,Deník!$R592,"")</f>
        <v/>
      </c>
      <c r="BJ592" s="20" t="str">
        <f>IF(Deník!$R592&lt;0,Deník!$R592,"")</f>
        <v/>
      </c>
      <c r="BK592" s="17"/>
      <c r="BM592" s="233" t="str">
        <f>IF(Deník!$R592&lt;&gt;"",IF(Deník!$Y592=Statistika!$F$78,IF(AND(Deník!$R592&gt;=0,Deník!$R592&lt;=1),"BE",Deník!$R592),""),"")</f>
        <v/>
      </c>
      <c r="BN592" s="233" t="str">
        <f>IF(Deník!$R592&lt;&gt;"",IF(Deník!$Y592=Statistika!$F$79,IF(AND(Deník!$R592&gt;=0,Deník!$R592&lt;=1),"BE",Deník!$R592),""),"")</f>
        <v/>
      </c>
      <c r="BO592" s="233" t="str">
        <f>IF(Deník!$R592&lt;&gt;"",IF(Deník!$Y592=Statistika!$F$80,IF(AND(Deník!$R592&gt;=0,Deník!$R592&lt;=1),"BE",Deník!$R592),""),"")</f>
        <v/>
      </c>
      <c r="BP592" s="233" t="str">
        <f>IF(Deník!$R592&lt;&gt;"",IF(Deník!$Y592=Statistika!$F$81,IF(AND(Deník!$R592&gt;=0,Deník!$R592&lt;=1),"BE",Deník!$R592),""),"")</f>
        <v/>
      </c>
      <c r="BQ592" s="233" t="str">
        <f>IF(Deník!$R592&lt;&gt;"",IF(Deník!$Y592=Statistika!$F$82,IF(AND(Deník!$R592&gt;=0,Deník!$R592&lt;=1),"BE",Deník!$R592),""),"")</f>
        <v/>
      </c>
      <c r="BR592" s="233" t="str">
        <f>IF(Deník!$R592&lt;&gt;"",IF(Deník!$Y592=Statistika!$F$83,IF(AND(Deník!$R592&gt;=0,Deník!$R592&lt;=1),"BE",Deník!$R592),""),"")</f>
        <v/>
      </c>
      <c r="BS592" s="233" t="str">
        <f>IF(Deník!$R592&lt;&gt;"",IF(Deník!$Y592=Statistika!$F$84,IF(AND(Deník!$R592&gt;=0,Deník!$R592&lt;=1),"BE",Deník!$R592),""),"")</f>
        <v/>
      </c>
      <c r="BT592" s="233" t="str">
        <f>IF(Deník!$R592&lt;&gt;"",IF(Deník!$Y592=Statistika!$F$85,IF(AND(Deník!$R592&gt;=0,Deník!$R592&lt;=1),"BE",Deník!$R592),""),"")</f>
        <v/>
      </c>
      <c r="BU592" s="233" t="str">
        <f>IF(Deník!$R592&lt;&gt;"",IF(Deník!$Y592=Statistika!$F$86,IF(AND(Deník!$R592&gt;=0,Deník!$R592&lt;=1),"BE",Deník!$R592),""),"")</f>
        <v/>
      </c>
      <c r="BV592" s="233" t="str">
        <f>IF(Deník!$R592&lt;&gt;"",IF(Deník!$Y592=Statistika!$F$87,IF(AND(Deník!$R592&gt;=0,Deník!$R592&lt;=1),"BE",Deník!$R592),""),"")</f>
        <v/>
      </c>
      <c r="BW592" s="233" t="str">
        <f>IF(Deník!$R592&lt;&gt;"",IF(Deník!$Y592=Statistika!$F$88,IF(AND(Deník!$R592&gt;=0,Deník!$R592&lt;=1),"BE",Deník!$R592),""),"")</f>
        <v/>
      </c>
      <c r="BX592" s="233" t="str">
        <f>IF(Deník!$R592&lt;&gt;"",IF(Deník!$Y592=Statistika!$F$89,IF(AND(Deník!$R592&gt;=0,Deník!$R592&lt;=1),"BE",Deník!$R592),""),"")</f>
        <v/>
      </c>
      <c r="BY592" s="233" t="str">
        <f>IF(Deník!$R592&lt;&gt;"",IF(Deník!$Y592=Statistika!$F$90,IF(AND(Deník!$R592&gt;=0,Deník!$R592&lt;=1),"BE",Deník!$R592),""),"")</f>
        <v/>
      </c>
      <c r="BZ592" s="233" t="str">
        <f>IF(Deník!$R592&lt;&gt;"",IF(Deník!$Y592=Statistika!$F$91,IF(AND(Deník!$R592&gt;=0,Deník!$R592&lt;=1),"BE",Deník!$R592),""),"")</f>
        <v/>
      </c>
      <c r="CA592" s="233"/>
      <c r="CB592" s="233" t="str">
        <f>IF(Deník!$R592&lt;&gt;"",IF(Deník!$AB592="SL",IF(AND(Deník!$R592&gt;=0,Deník!$R592&lt;=1),"BE",Deník!$R592),""),"")</f>
        <v/>
      </c>
      <c r="CC592" s="233" t="str">
        <f>IF(Deník!$R592&lt;&gt;"",IF(Deník!$AB592="BE10",IF(AND(Deník!$R592&gt;=0,Deník!$R592&lt;=1),"BE",Deník!$R592),""),"")</f>
        <v/>
      </c>
      <c r="CD592" s="233" t="str">
        <f>IF(Deník!$R592&lt;&gt;"",IF(Deník!$AB592="BE15",IF(AND(Deník!$R592&gt;=0,Deník!$R592&lt;=1),"BE",Deník!$R592),""),"")</f>
        <v/>
      </c>
      <c r="CE592" s="233" t="str">
        <f>IF(Deník!$R592&lt;&gt;"",IF(Deník!$AB592="BE20",IF(AND(Deník!$R592&gt;=0,Deník!$R592&lt;=1),"BE",Deník!$R592),""),"")</f>
        <v/>
      </c>
      <c r="CF592" s="233" t="str">
        <f>IF(Deník!$R592&lt;&gt;"",IF(Deník!$AB592="TP1",IF(AND(Deník!$R592&gt;=0,Deník!$R592&lt;=1),"BE",Deník!$R592),""),"")</f>
        <v/>
      </c>
      <c r="CG592" s="233" t="str">
        <f>IF(Deník!$R592&lt;&gt;"",IF(Deník!$AB592="TP2",IF(AND(Deník!$R592&gt;=0,Deník!$R592&lt;=1),"BE",Deník!$R592),""),"")</f>
        <v/>
      </c>
      <c r="CH592" s="233" t="str">
        <f>IF(Deník!$R592&lt;&gt;"",IF(Deník!$AB592="TP3",IF(AND(Deník!$R592&gt;=0,Deník!$R592&lt;=1),"BE",Deník!$R592),""),"")</f>
        <v/>
      </c>
      <c r="CI592" s="233" t="str">
        <f>IF(Deník!$R592&lt;&gt;"",IF(Deník!$AB592="Trailing SL",IF(AND(Deník!$R592&gt;=0,Deník!$R592&lt;=1),"BE",Deník!$R592),""),"")</f>
        <v/>
      </c>
      <c r="CJ592" s="233" t="str">
        <f>IF(Deník!$R592&lt;&gt;"",IF(Deník!$AB592="Manual",IF(AND(Deník!$R592&gt;=0,Deník!$R592&lt;=1),"BE",Deník!$R592),""),"")</f>
        <v/>
      </c>
      <c r="CK592" s="233"/>
      <c r="CL592" s="233" t="str">
        <f>IF(Deník!$R592&lt;0,IF(Deník!$AC592=Statistika!$F$117,Deník!$R592,""),"")</f>
        <v/>
      </c>
      <c r="CM592" s="233" t="str">
        <f>IF(Deník!$R592&lt;0,IF(Deník!$AC592=Statistika!$F$118,Deník!$R592,""),"")</f>
        <v/>
      </c>
      <c r="CN592" s="233" t="str">
        <f>IF(Deník!$R592&lt;0,IF(Deník!$AC592=Statistika!$F$119,Deník!$R592,""),"")</f>
        <v/>
      </c>
      <c r="CO592" s="233" t="str">
        <f>IF(Deník!$R592&lt;0,IF(Deník!$AC592=Statistika!$F$120,Deník!$R592,""),"")</f>
        <v/>
      </c>
      <c r="CP592" s="233" t="str">
        <f>IF(Deník!$R592&lt;0,IF(Deník!$AC592=Statistika!$F$121,Deník!$R592,""),"")</f>
        <v/>
      </c>
      <c r="CQ592" s="233" t="str">
        <f>IF(Deník!$R592&lt;0,IF(Deník!$AC592=Statistika!$F$122,Deník!$R592,""),"")</f>
        <v/>
      </c>
      <c r="CR592" s="233" t="str">
        <f>IF(Deník!$R592&lt;0,IF(Deník!$AC592=Statistika!$F$123,Deník!$R592,""),"")</f>
        <v/>
      </c>
      <c r="CS592" s="233" t="str">
        <f>IF(Deník!$R592&lt;0,IF(Deník!$AC592=Statistika!$F$124,Deník!$R592,""),"")</f>
        <v/>
      </c>
      <c r="CT592" s="233" t="str">
        <f>IF(Deník!$R592&lt;0,IF(Deník!$AC592=Statistika!$F$125,Deník!$R592,""),"")</f>
        <v/>
      </c>
      <c r="CU592" s="233"/>
      <c r="CV592" s="233" t="str">
        <f>IF(Deník!$R592&lt;0,IF(Deník!$AD592=$CV$2,Deník!$R592,""),"")</f>
        <v/>
      </c>
      <c r="CW592" s="233" t="str">
        <f>IF(Deník!$R592&lt;0,IF(Deník!$AD592=$CW$2,Deník!$R592,""),"")</f>
        <v/>
      </c>
      <c r="CX592" s="233" t="str">
        <f>IF(Deník!$R592&lt;0,IF(Deník!$AD592=$CX$2,Deník!$R592,""),"")</f>
        <v/>
      </c>
      <c r="CY592" s="233" t="str">
        <f>IF(Deník!$R592&lt;0,IF(Deník!$AD592=$CY$2,Deník!$R592,""),"")</f>
        <v/>
      </c>
      <c r="CZ592" s="233" t="str">
        <f>IF(Deník!$R592&lt;0,IF(Deník!$AD592=$CZ$2,Deník!$R592,""),"")</f>
        <v/>
      </c>
      <c r="DL592" s="221">
        <f t="shared" si="24"/>
        <v>93847.029999999984</v>
      </c>
      <c r="DM592" s="220">
        <f t="shared" si="23"/>
        <v>-6.1529700000000132E-2</v>
      </c>
      <c r="DO592" s="50">
        <f>Deník!W593</f>
        <v>0</v>
      </c>
      <c r="DP592" s="102" t="str">
        <f>IF(AND(Deník!W593&gt;0),1,"")</f>
        <v/>
      </c>
      <c r="DQ592" s="102">
        <f>IF(AND(Deník!W593&lt;=0),1,"")</f>
        <v>1</v>
      </c>
      <c r="DR592" s="227"/>
      <c r="DS592" s="228"/>
      <c r="DT592" s="85"/>
      <c r="DU592" s="54">
        <f>IF(MONTH(Deník!$C592)=DU$2,Deník!$W592,"")</f>
        <v>0</v>
      </c>
      <c r="DV592" s="222" t="str">
        <f>IF(MONTH(Deník!$C592)=DV$2,Deník!$W592,"")</f>
        <v/>
      </c>
      <c r="DW592" s="222" t="str">
        <f>IF(MONTH(Deník!$C592)=DW$2,Deník!$W592,"")</f>
        <v/>
      </c>
      <c r="DX592" s="222" t="str">
        <f>IF(MONTH(Deník!$C592)=DX$2,Deník!$W592,"")</f>
        <v/>
      </c>
      <c r="DY592" s="222" t="str">
        <f>IF(MONTH(Deník!$C592)=DY$2,Deník!$W592,"")</f>
        <v/>
      </c>
      <c r="DZ592" s="222" t="str">
        <f>IF(MONTH(Deník!$C592)=DZ$2,Deník!$W592,"")</f>
        <v/>
      </c>
      <c r="EA592" s="222" t="str">
        <f>IF(MONTH(Deník!$C592)=EA$2,Deník!$W592,"")</f>
        <v/>
      </c>
      <c r="EB592" s="222" t="str">
        <f>IF(MONTH(Deník!$C592)=EB$2,Deník!$W592,"")</f>
        <v/>
      </c>
      <c r="EC592" s="222" t="str">
        <f>IF(MONTH(Deník!$C592)=EC$2,Deník!$W592,"")</f>
        <v/>
      </c>
      <c r="ED592" s="222" t="str">
        <f>IF(MONTH(Deník!$C592)=ED$2,Deník!$W592,"")</f>
        <v/>
      </c>
      <c r="EE592" s="222" t="str">
        <f>IF(MONTH(Deník!$C592)=EE$2,Deník!$W592,"")</f>
        <v/>
      </c>
      <c r="EF592" s="222" t="str">
        <f>IF(MONTH(Deník!$C592)=EF$2,Deník!$W592,"")</f>
        <v/>
      </c>
      <c r="EI592" s="600" t="str">
        <f>IF(Deník!$W592&lt;&gt;"",IF(Deník!$B592=Statistika!$F$63,Deník!$W592,""),"")</f>
        <v/>
      </c>
      <c r="EJ592" s="13" t="str">
        <f>IF(Deník!$W592&lt;&gt;"",IF(Deník!$B592=Statistika!$F$64,Deník!$W592,""),"")</f>
        <v/>
      </c>
      <c r="EK592" s="13" t="str">
        <f>IF(Deník!$W592&lt;&gt;"",IF(Deník!$B592=Statistika!$F$65,Deník!$W592,""),"")</f>
        <v/>
      </c>
      <c r="EL592" s="13" t="str">
        <f>IF(Deník!$W592&lt;&gt;"",IF(Deník!$B592=Statistika!$F$66,Deník!$W592,""),"")</f>
        <v/>
      </c>
      <c r="EM592" s="13" t="str">
        <f>IF(Deník!$W592&lt;&gt;"",IF(Deník!$B592=Statistika!$F$67,Deník!$W592,""),"")</f>
        <v/>
      </c>
      <c r="EN592" s="13" t="str">
        <f>IF(Deník!$W592&lt;&gt;"",IF(Deník!$B592=Statistika!$F$68,Deník!$W592,""),"")</f>
        <v/>
      </c>
      <c r="EO592" s="13" t="str">
        <f>IF(Deník!$W592&lt;&gt;"",IF(Deník!$B592=Statistika!$F$69,Deník!$W592,""),"")</f>
        <v/>
      </c>
      <c r="EP592" s="601" t="str">
        <f>IF(Deník!$W592&lt;&gt;"",IF(Deník!$B592=Statistika!$F$70,Deník!$W592,""),"")</f>
        <v/>
      </c>
      <c r="EQ592" s="90"/>
      <c r="ER592" s="63" t="str">
        <f>IF(Deník!$W592&lt;&gt;"",IF(Deník!$J592="L",Deník!$W592,""),"")</f>
        <v/>
      </c>
      <c r="ES592" s="13" t="str">
        <f>IF(Deník!$W592&lt;&gt;"",IF(Deník!$J592="S",Deník!$W592,""),"")</f>
        <v/>
      </c>
      <c r="ET592" s="95"/>
      <c r="EU592" s="88"/>
      <c r="EV592" s="63" t="str">
        <f>IF(WEEKDAY(Deník!$C592,2)=1,Deník!$W592,"")</f>
        <v/>
      </c>
      <c r="EW592" s="13" t="str">
        <f>IF(WEEKDAY(Deník!$C592,2)=2,Deník!$W592,"")</f>
        <v/>
      </c>
      <c r="EX592" s="13" t="str">
        <f>IF(WEEKDAY(Deník!$C592,2)=3,Deník!$W592,"")</f>
        <v/>
      </c>
      <c r="EY592" s="13" t="str">
        <f>IF(WEEKDAY(Deník!$C592,2)=4,Deník!$W592,"")</f>
        <v/>
      </c>
      <c r="EZ592" s="60" t="str">
        <f>IF(WEEKDAY(Deník!$C592,2)=5,Deník!$W592,"")</f>
        <v/>
      </c>
      <c r="FA592" s="99"/>
      <c r="FB592" s="100">
        <f>Deník!D592</f>
        <v>0</v>
      </c>
      <c r="FC592" s="63">
        <f>IF($FB592&lt;&gt;"",IF(AND($FB592&gt;=FC$2,$FB592&lt;=FC$3),Deník!$W592,""))</f>
        <v>0</v>
      </c>
      <c r="FD592" s="63" t="str">
        <f>IF($FB592&lt;&gt;"",IF(AND($FB592&gt;=FD$2,$FB592&lt;=FD$3),Deník!$W592,""))</f>
        <v/>
      </c>
      <c r="FE592" s="63" t="str">
        <f>IF($FB592&lt;&gt;"",IF(AND($FB592&gt;=FE$2,$FB592&lt;=FE$3),Deník!$W592,""))</f>
        <v/>
      </c>
      <c r="FF592" s="63" t="str">
        <f>IF($FB592&lt;&gt;"",IF(AND($FB592&gt;=FF$2,$FB592&lt;=FF$3),Deník!$W592,""))</f>
        <v/>
      </c>
      <c r="FG592" s="63" t="str">
        <f>IF($FB592&lt;&gt;"",IF(AND($FB592&gt;=FG$2,$FB592&lt;=FG$3),Deník!$W592,""))</f>
        <v/>
      </c>
      <c r="FH592" s="63" t="str">
        <f>IF($FB592&lt;&gt;"",IF(AND($FB592&gt;=FH$2,$FB592&lt;=FH$3),Deník!$W592,""))</f>
        <v/>
      </c>
      <c r="FI592" s="63" t="str">
        <f>IF($FB592&lt;&gt;"",IF(AND($FB592&gt;=FI$2,$FB592&lt;=FI$3),Deník!$W592,""))</f>
        <v/>
      </c>
      <c r="FJ592" s="63" t="str">
        <f>IF($FB592&lt;&gt;"",IF(AND($FB592&gt;=FJ$2,$FB592&lt;=FJ$3),Deník!$W592,""))</f>
        <v/>
      </c>
      <c r="FK592" s="63" t="str">
        <f>IF($FB592&lt;&gt;"",IF(AND($FB592&gt;=FK$2,$FB592&lt;=FK$3),Deník!$W592,""))</f>
        <v/>
      </c>
      <c r="FL592" s="63" t="str">
        <f>IF($FB592&lt;&gt;"",IF(AND($FB592&gt;=FL$2,$FB592&lt;=FL$3),Deník!$W592,""))</f>
        <v/>
      </c>
      <c r="FM592" s="63" t="str">
        <f>IF($FB592&lt;&gt;"",IF(AND($FB592&gt;=FM$2,$FB592&lt;=FM$3),Deník!$W592,""))</f>
        <v/>
      </c>
      <c r="FN592" s="13"/>
      <c r="FO592" s="20" t="str">
        <f>IF(Deník!$W592&gt;1,Deník!$W592,"")</f>
        <v/>
      </c>
      <c r="FP592" s="20" t="str">
        <f>IF(Deník!$W592&lt;0,Deník!$W592,"")</f>
        <v/>
      </c>
      <c r="FQ592" s="17"/>
      <c r="FS592" s="233"/>
      <c r="FT592" s="233" t="str">
        <f>IF(Deník!$W592&lt;&gt;"",IF(Deník!$Y592=Statistika!$F$78,Deník!$W592,""),"")</f>
        <v/>
      </c>
      <c r="FU592" s="233" t="str">
        <f>IF(Deník!$W592&lt;&gt;"",IF(Deník!$Y592=Statistika!$F$79,Deník!$W592,""),"")</f>
        <v/>
      </c>
      <c r="FV592" s="233" t="str">
        <f>IF(Deník!$W592&lt;&gt;"",IF(Deník!$Y592=Statistika!$F$80,Deník!$W592,""),"")</f>
        <v/>
      </c>
      <c r="FW592" s="233" t="str">
        <f>IF(Deník!$W592&lt;&gt;"",IF(Deník!$Y592=Statistika!$F$81,Deník!$W592,""),"")</f>
        <v/>
      </c>
      <c r="FX592" s="233" t="str">
        <f>IF(Deník!$W592&lt;&gt;"",IF(Deník!$Y592=Statistika!$F$82,Deník!$W592,""),"")</f>
        <v/>
      </c>
      <c r="FY592" s="233" t="str">
        <f>IF(Deník!$W592&lt;&gt;"",IF(Deník!$Y592=Statistika!$F$83,Deník!$W592,""),"")</f>
        <v/>
      </c>
      <c r="FZ592" s="233" t="str">
        <f>IF(Deník!$W592&lt;&gt;"",IF(Deník!$Y592=Statistika!$F$84,Deník!$W592,""),"")</f>
        <v/>
      </c>
      <c r="GA592" s="233" t="str">
        <f>IF(Deník!$W592&lt;&gt;"",IF(Deník!$Y592=Statistika!$F$85,Deník!$W592,""),"")</f>
        <v/>
      </c>
      <c r="GB592" s="233" t="str">
        <f>IF(Deník!$W592&lt;&gt;"",IF(Deník!$Y592=Statistika!$F$86,Deník!$W592,""),"")</f>
        <v/>
      </c>
      <c r="GC592" s="233" t="str">
        <f>IF(Deník!$W592&lt;&gt;"",IF(Deník!$Y592=Statistika!$F$87,Deník!$W592,""),"")</f>
        <v/>
      </c>
      <c r="GD592" s="233" t="str">
        <f>IF(Deník!$W592&lt;&gt;"",IF(Deník!$Y592=Statistika!$F$88,Deník!$W592,""),"")</f>
        <v/>
      </c>
      <c r="GE592" s="233" t="str">
        <f>IF(Deník!$W592&lt;&gt;"",IF(Deník!$Y592=Statistika!$F$89,Deník!$W592,""),"")</f>
        <v/>
      </c>
      <c r="GF592" s="233" t="str">
        <f>IF(Deník!$W592&lt;&gt;"",IF(Deník!$Y592=Statistika!$F$90,Deník!$W592,""),"")</f>
        <v/>
      </c>
      <c r="GG592" s="233" t="str">
        <f>IF(Deník!$W592&lt;&gt;"",IF(Deník!$Y592=Statistika!$F$91,Deník!$W592,""),"")</f>
        <v/>
      </c>
      <c r="GH592" s="233"/>
      <c r="GI592" s="233" t="str">
        <f>IF(Deník!$W592&lt;&gt;"",IF(Deník!$AB592=Statistika!$L$100,Deník!$W592,""),"")</f>
        <v/>
      </c>
      <c r="GJ592" s="233" t="str">
        <f>IF(Deník!$W592&lt;&gt;"",IF(Deník!$AB592=Statistika!$L$101,Deník!$W592,""),"")</f>
        <v/>
      </c>
      <c r="GK592" s="233" t="str">
        <f>IF(Deník!$W592&lt;&gt;"",IF(Deník!$AB592=Statistika!$L$102,Deník!$W592,""),"")</f>
        <v/>
      </c>
      <c r="GL592" s="233" t="str">
        <f>IF(Deník!$W592&lt;&gt;"",IF(Deník!$AB592=Statistika!$L$103,Deník!$W592,""),"")</f>
        <v/>
      </c>
      <c r="GM592" s="233" t="str">
        <f>IF(Deník!$W592&lt;&gt;"",IF(Deník!$AB592=Statistika!$L$104,Deník!$W592,""),"")</f>
        <v/>
      </c>
      <c r="GN592" s="233" t="str">
        <f>IF(Deník!$W592&lt;&gt;"",IF(Deník!$AB592=Statistika!$L$105,Deník!$W592,""),"")</f>
        <v/>
      </c>
      <c r="GO592" s="233" t="str">
        <f>IF(Deník!$W592&lt;&gt;"",IF(Deník!$AB592=Statistika!$L$106,Deník!$W592,""),"")</f>
        <v/>
      </c>
      <c r="GP592" s="233" t="str">
        <f>IF(Deník!$W592&lt;&gt;"",IF(Deník!$AB592=Statistika!$L$107,Deník!$W592,""),"")</f>
        <v/>
      </c>
      <c r="GQ592" s="233" t="str">
        <f>IF(Deník!$W592&lt;&gt;"",IF(Deník!$AB592=Statistika!$L$108,Deník!$W592,""),"")</f>
        <v/>
      </c>
      <c r="GS592" s="233" t="str">
        <f>IF(Deník!$W592&lt;0,IF(Deník!$AC592=Statistika!$F$117,Deník!$W592,""),"")</f>
        <v/>
      </c>
      <c r="GT592" s="233" t="str">
        <f>IF(Deník!$W592&lt;0,IF(Deník!$AC592=Statistika!$F$118,Deník!$W592,""),"")</f>
        <v/>
      </c>
      <c r="GU592" s="233" t="str">
        <f>IF(Deník!$W592&lt;0,IF(Deník!$AC592=Statistika!$F$119,Deník!$W592,""),"")</f>
        <v/>
      </c>
      <c r="GV592" s="233" t="str">
        <f>IF(Deník!$W592&lt;0,IF(Deník!$AC592=Statistika!$F$120,Deník!$W592,""),"")</f>
        <v/>
      </c>
      <c r="GW592" s="233" t="str">
        <f>IF(Deník!$W592&lt;0,IF(Deník!$AC592=Statistika!$F$121,Deník!$W592,""),"")</f>
        <v/>
      </c>
      <c r="GX592" s="233" t="str">
        <f>IF(Deník!$W592&lt;0,IF(Deník!$AC592=Statistika!$F$122,Deník!$W592,""),"")</f>
        <v/>
      </c>
      <c r="GY592" s="233" t="str">
        <f>IF(Deník!$W592&lt;0,IF(Deník!$AC592=Statistika!$F$123,Deník!$W592,""),"")</f>
        <v/>
      </c>
      <c r="GZ592" s="233" t="str">
        <f>IF(Deník!$W592&lt;0,IF(Deník!$AC592=Statistika!$F$124,Deník!$W592,""),"")</f>
        <v/>
      </c>
      <c r="HA592" s="233" t="str">
        <f>IF(Deník!$W592&lt;0,IF(Deník!$AC592=Statistika!$F$125,Deník!$W592,""),"")</f>
        <v/>
      </c>
      <c r="HC592" s="233" t="str">
        <f>IF(Deník!$W592&lt;0,IF(Deník!$AD592=Statistika!$F$133,Deník!$W592,""),"")</f>
        <v/>
      </c>
      <c r="HD592" s="233" t="str">
        <f>IF(Deník!$W592&lt;0,IF(Deník!$AD592=Statistika!$F$134,Deník!$W592,""),"")</f>
        <v/>
      </c>
      <c r="HE592" s="233" t="str">
        <f>IF(Deník!$W592&lt;0,IF(Deník!$AD592=Statistika!$F$135,Deník!$W592,""),"")</f>
        <v/>
      </c>
      <c r="HF592" s="233" t="str">
        <f>IF(Deník!$W592&lt;0,IF(Deník!$AD592=Statistika!$F$136,Deník!$W592,""),"")</f>
        <v/>
      </c>
      <c r="HG592" s="233" t="str">
        <f>IF(Deník!$W592&lt;0,IF(Deník!$AD592=Statistika!$F$137,Deník!$W592,""),"")</f>
        <v/>
      </c>
      <c r="ID592" s="8">
        <f>Tabulka4[[#This Row],[Sloupec3]]</f>
        <v>0</v>
      </c>
      <c r="IE592" s="17" t="str">
        <f>IF(AND([1]Deník!$C592&gt;='[1]Měsíční shrnutí'!$D$1,[1]Deník!$C592&lt;='[1]Měsíční shrnutí'!$F$1),[1]Deník!$X592,"")</f>
        <v/>
      </c>
    </row>
    <row r="593" spans="1:239">
      <c r="A593" s="8">
        <f>Deník!C594</f>
        <v>0</v>
      </c>
      <c r="B593" s="50" t="str">
        <f>Deník!R594</f>
        <v/>
      </c>
      <c r="C593" s="102" t="str">
        <f>IF(AND(Deník!R594&gt;1,Deník!R594&lt;&gt;""),1,"")</f>
        <v/>
      </c>
      <c r="D593" s="102" t="str">
        <f>IF(AND(Deník!R594&lt;=0,Deník!R594&lt;&gt;""),1,"")</f>
        <v/>
      </c>
      <c r="E593" s="103" t="str">
        <f>IF(AND(Deník!R594&gt;=0,Deník!R594&lt;=1),1,"")</f>
        <v/>
      </c>
      <c r="F593" s="79" t="str">
        <f>IF(Deník!R594&lt;&gt;"",Deník!R594+F592,"")</f>
        <v/>
      </c>
      <c r="G593" s="85"/>
      <c r="H593" s="54" t="str">
        <f>IF(MONTH(Deník!$C593)=H$2,IF(AND(Deník!$R593&gt;=0,Deník!$R593&lt;=1),"BE",Deník!$R593),"")</f>
        <v/>
      </c>
      <c r="I593" s="11" t="str">
        <f>IF(MONTH(Deník!$C593)=I$2,IF(AND(Deník!$R593&gt;=0,Deník!$R593&lt;=1),"BE",Deník!$R593),"")</f>
        <v/>
      </c>
      <c r="J593" s="11" t="str">
        <f>IF(MONTH(Deník!$C593)=J$2,IF(AND(Deník!$R593&gt;=0,Deník!$R593&lt;=1),"BE",Deník!$R593),"")</f>
        <v/>
      </c>
      <c r="K593" s="11" t="str">
        <f>IF(MONTH(Deník!$C593)=K$2,IF(AND(Deník!$R593&gt;=0,Deník!$R593&lt;=1),"BE",Deník!$R593),"")</f>
        <v/>
      </c>
      <c r="L593" s="11" t="str">
        <f>IF(MONTH(Deník!$C593)=L$2,IF(AND(Deník!$R593&gt;=0,Deník!$R593&lt;=1),"BE",Deník!$R593),"")</f>
        <v/>
      </c>
      <c r="M593" s="11" t="str">
        <f>IF(MONTH(Deník!$C593)=M$2,IF(AND(Deník!$R593&gt;=0,Deník!$R593&lt;=1),"BE",Deník!$R593),"")</f>
        <v/>
      </c>
      <c r="N593" s="11" t="str">
        <f>IF(MONTH(Deník!$C593)=N$2,IF(AND(Deník!$R593&gt;=0,Deník!$R593&lt;=1),"BE",Deník!$R593),"")</f>
        <v/>
      </c>
      <c r="O593" s="11" t="str">
        <f>IF(MONTH(Deník!$C593)=O$2,IF(AND(Deník!$R593&gt;=0,Deník!$R593&lt;=1),"BE",Deník!$R593),"")</f>
        <v/>
      </c>
      <c r="P593" s="11" t="str">
        <f>IF(MONTH(Deník!$C593)=P$2,IF(AND(Deník!$R593&gt;=0,Deník!$R593&lt;=1),"BE",Deník!$R593),"")</f>
        <v/>
      </c>
      <c r="Q593" s="11" t="str">
        <f>IF(MONTH(Deník!$C593)=Q$2,IF(AND(Deník!$R593&gt;=0,Deník!$R593&lt;=1),"BE",Deník!$R593),"")</f>
        <v/>
      </c>
      <c r="R593" s="11" t="str">
        <f>IF(MONTH(Deník!$C593)=R$2,IF(AND(Deník!$R593&gt;=0,Deník!$R593&lt;=1),"BE",Deník!$R593),"")</f>
        <v/>
      </c>
      <c r="S593" s="57" t="str">
        <f>IF(MONTH(Deník!$C593)=S$2,IF(AND(Deník!$R593&gt;=0,Deník!$R593&lt;=1),"BE",Deník!$R593),"")</f>
        <v/>
      </c>
      <c r="U593" s="12"/>
      <c r="V593" s="12"/>
      <c r="X593" s="600" t="str">
        <f>IF(Deník!$R593&lt;&gt;"",IF(Deník!$B593=Statistika!$F$63,IF(AND(Deník!$R593&gt;=0,Deník!$R593&lt;=1),"BE",Deník!$R593),""),"")</f>
        <v/>
      </c>
      <c r="Y593" s="13" t="str">
        <f>IF(Deník!$R593&lt;&gt;"",IF(Deník!$B593=Statistika!$F$64,IF(AND(Deník!$R593&gt;=0,Deník!$R593&lt;=1),"BE",Deník!$R593),""),"")</f>
        <v/>
      </c>
      <c r="Z593" s="13" t="str">
        <f>IF(Deník!$R593&lt;&gt;"",IF(Deník!$B593=Statistika!$F$65,IF(AND(Deník!$R593&gt;=0,Deník!$R593&lt;=1),"BE",Deník!$R593),""),"")</f>
        <v/>
      </c>
      <c r="AA593" s="13" t="str">
        <f>IF(Deník!$R593&lt;&gt;"",IF(Deník!$B593=Statistika!$F$66,IF(AND(Deník!$R593&gt;=0,Deník!$R593&lt;=1),"BE",Deník!$R593),""),"")</f>
        <v/>
      </c>
      <c r="AB593" s="13" t="str">
        <f>IF(Deník!$R593&lt;&gt;"",IF(Deník!$B593=Statistika!$F$67,IF(AND(Deník!$R593&gt;=0,Deník!$R593&lt;=1),"BE",Deník!$R593),""),"")</f>
        <v/>
      </c>
      <c r="AC593" s="13" t="str">
        <f>IF(Deník!$R593&lt;&gt;"",IF(Deník!$B593=Statistika!$F$68,IF(AND(Deník!$R593&gt;=0,Deník!$R593&lt;=1),"BE",Deník!$R593),""),"")</f>
        <v/>
      </c>
      <c r="AD593" s="13" t="str">
        <f>IF(Deník!$R593&lt;&gt;"",IF(Deník!$B593=Statistika!$F$69,IF(AND(Deník!$R593&gt;=0,Deník!$R593&lt;=1),"BE",Deník!$R593),""),"")</f>
        <v/>
      </c>
      <c r="AE593" s="601" t="str">
        <f>IF(Deník!$R593&lt;&gt;"",IF(Deník!$B593=Statistika!$F$70,IF(AND(Deník!$R593&gt;=0,Deník!$R593&lt;=1),"BE",Deník!$R593),""),"")</f>
        <v/>
      </c>
      <c r="AF593" s="90"/>
      <c r="AG593" s="63" t="str">
        <f>IF(Deník!$R593&lt;&gt;"",IF(Deník!$J593="L",IF(AND(Deník!$R593&gt;=0,Deník!$R593&lt;=1),"BE",Deník!$R593),""),"")</f>
        <v/>
      </c>
      <c r="AH593" s="13" t="str">
        <f>IF(Deník!$R593&lt;&gt;"",IF(Deník!$J593="S",IF(AND(Deník!$R593&gt;=0,Deník!$R593&lt;=1),"BE",Deník!$R593),""),"")</f>
        <v/>
      </c>
      <c r="AI593" s="95"/>
      <c r="AJ593" s="71" t="str">
        <f>IF(Deník!N594&lt;&gt;"",Deník!N594*-1,"")</f>
        <v/>
      </c>
      <c r="AK593" s="88"/>
      <c r="AL593" s="63" t="str">
        <f>IF(WEEKDAY(Deník!$C593,2)=1,IF(AND(Deník!$R593&gt;=0,Deník!$R593&lt;=1),"BE",Deník!$R593),"")</f>
        <v/>
      </c>
      <c r="AM593" s="13" t="str">
        <f>IF(WEEKDAY(Deník!$C593,2)=2,IF(AND(Deník!$R593&gt;=0,Deník!$R593&lt;=1),"BE",Deník!$R593),"")</f>
        <v/>
      </c>
      <c r="AN593" s="13" t="str">
        <f>IF(WEEKDAY(Deník!$C593,2)=3,IF(AND(Deník!$R593&gt;=0,Deník!$R593&lt;=1),"BE",Deník!$R593),"")</f>
        <v/>
      </c>
      <c r="AO593" s="13" t="str">
        <f>IF(WEEKDAY(Deník!$C593,2)=4,IF(AND(Deník!$R593&gt;=0,Deník!$R593&lt;=1),"BE",Deník!$R593),"")</f>
        <v/>
      </c>
      <c r="AP593" s="60" t="str">
        <f>IF(WEEKDAY(Deník!$C593,2)=5,IF(AND(Deník!$R593&gt;=0,Deník!$R593&lt;=1),"BE",Deník!$R593),"")</f>
        <v/>
      </c>
      <c r="AQ593" s="99"/>
      <c r="AR593" s="100">
        <f>Deník!D593</f>
        <v>0</v>
      </c>
      <c r="AS593" s="63" t="str">
        <f>IF(Deník!$D593&lt;&gt;"",IF(AND(Deník!$D593&gt;=AS$2,Deník!$D593&lt;=AS$3),IF(AND(Deník!$R593&gt;=0,Deník!$R593&lt;=1),"BE",Deník!$R593),""),"")</f>
        <v/>
      </c>
      <c r="AT593" s="63" t="str">
        <f>IF(Deník!$D593&lt;&gt;"",IF(AND(Deník!$D593&gt;=AT$2,Deník!$D593&lt;=AT$3),IF(AND(Deník!$R593&gt;=0,Deník!$R593&lt;=1),"BE",Deník!$R593),""),"")</f>
        <v/>
      </c>
      <c r="AU593" s="63" t="str">
        <f>IF(Deník!$D593&lt;&gt;"",IF(AND(Deník!$D593&gt;=AU$2,Deník!$D593&lt;=AU$3),IF(AND(Deník!$R593&gt;=0,Deník!$R593&lt;=1),"BE",Deník!$R593),""),"")</f>
        <v/>
      </c>
      <c r="AV593" s="63" t="str">
        <f>IF(Deník!$D593&lt;&gt;"",IF(AND(Deník!$D593&gt;=AV$2,Deník!$D593&lt;=AV$3),IF(AND(Deník!$R593&gt;=0,Deník!$R593&lt;=1),"BE",Deník!$R593),""),"")</f>
        <v/>
      </c>
      <c r="AW593" s="63" t="str">
        <f>IF(Deník!$D593&lt;&gt;"",IF(AND(Deník!$D593&gt;=AW$2,Deník!$D593&lt;=AW$3),IF(AND(Deník!$R593&gt;=0,Deník!$R593&lt;=1),"BE",Deník!$R593),""),"")</f>
        <v/>
      </c>
      <c r="AX593" s="63" t="str">
        <f>IF(Deník!$D593&lt;&gt;"",IF(AND(Deník!$D593&gt;=AX$2,Deník!$D593&lt;=AX$3),IF(AND(Deník!$R593&gt;=0,Deník!$R593&lt;=1),"BE",Deník!$R593),""),"")</f>
        <v/>
      </c>
      <c r="AY593" s="63" t="str">
        <f>IF(Deník!$D593&lt;&gt;"",IF(AND(Deník!$D593&gt;=AY$2,Deník!$D593&lt;=AY$3),IF(AND(Deník!$R593&gt;=0,Deník!$R593&lt;=1),"BE",Deník!$R593),""),"")</f>
        <v/>
      </c>
      <c r="AZ593" s="63" t="str">
        <f>IF(Deník!$D593&lt;&gt;"",IF(AND(Deník!$D593&gt;=AZ$2,Deník!$D593&lt;=AZ$3),IF(AND(Deník!$R593&gt;=0,Deník!$R593&lt;=1),"BE",Deník!$R593),""),"")</f>
        <v/>
      </c>
      <c r="BA593" s="63" t="str">
        <f>IF(Deník!$D593&lt;&gt;"",IF(AND(Deník!$D593&gt;=BA$2,Deník!$D593&lt;=BA$3),IF(AND(Deník!$R593&gt;=0,Deník!$R593&lt;=1),"BE",Deník!$R593),""),"")</f>
        <v/>
      </c>
      <c r="BB593" s="63" t="str">
        <f>IF(Deník!$D593&lt;&gt;"",IF(AND(Deník!$D593&gt;=BB$2,Deník!$D593&lt;=BB$3),IF(AND(Deník!$R593&gt;=0,Deník!$R593&lt;=1),"BE",Deník!$R593),""),"")</f>
        <v/>
      </c>
      <c r="BC593" s="71" t="str">
        <f>IF(Deník!$D593&lt;&gt;"",IF(AND(Deník!$D593&gt;=BC$2,Deník!$D593&lt;=BC$3),IF(AND(Deník!$R593&gt;=0,Deník!$R593&lt;=1),"BE",Deník!$R593),""),"")</f>
        <v/>
      </c>
      <c r="BD593" s="20" t="str">
        <f>IF(Deník!$J594="S",(Deník!$M594-Deník!$K594),IF(Deník!$J594="L",(Deník!$K594-Deník!$M594),""))</f>
        <v/>
      </c>
      <c r="BE593" s="20" t="str">
        <f>IF(Deník!$J594="S",(Deník!$K594-Deník!$O594),IF(Deník!$J594="L",(Deník!$O594-Deník!$K594),""))</f>
        <v/>
      </c>
      <c r="BF593" s="20" t="str">
        <f>IF(Deník!$J594="S",(Deník!$K594-Deník!$L594),IF(Deník!$J594="L",(Deník!$L594-Deník!$K594),""))</f>
        <v/>
      </c>
      <c r="BG593" s="20" t="str">
        <f>IF(Deník!$J594="S",(Deník!$K594-Deník!$S594),IF(Deník!$J594="L",(Deník!$S594-Deník!$K594),""))</f>
        <v/>
      </c>
      <c r="BH593" s="20" t="str">
        <f>IF(Deník!$J594="S",(Deník!$K594-Deník!$U594),IF(Deník!$J594="L",(Deník!$U594-Deník!$K594),""))</f>
        <v/>
      </c>
      <c r="BI593" s="20" t="str">
        <f>IF(Deník!$R593&gt;1,Deník!$R593,"")</f>
        <v/>
      </c>
      <c r="BJ593" s="20" t="str">
        <f>IF(Deník!$R593&lt;0,Deník!$R593,"")</f>
        <v/>
      </c>
      <c r="BK593" s="17"/>
      <c r="BM593" s="233" t="str">
        <f>IF(Deník!$R593&lt;&gt;"",IF(Deník!$Y593=Statistika!$F$78,IF(AND(Deník!$R593&gt;=0,Deník!$R593&lt;=1),"BE",Deník!$R593),""),"")</f>
        <v/>
      </c>
      <c r="BN593" s="233" t="str">
        <f>IF(Deník!$R593&lt;&gt;"",IF(Deník!$Y593=Statistika!$F$79,IF(AND(Deník!$R593&gt;=0,Deník!$R593&lt;=1),"BE",Deník!$R593),""),"")</f>
        <v/>
      </c>
      <c r="BO593" s="233" t="str">
        <f>IF(Deník!$R593&lt;&gt;"",IF(Deník!$Y593=Statistika!$F$80,IF(AND(Deník!$R593&gt;=0,Deník!$R593&lt;=1),"BE",Deník!$R593),""),"")</f>
        <v/>
      </c>
      <c r="BP593" s="233" t="str">
        <f>IF(Deník!$R593&lt;&gt;"",IF(Deník!$Y593=Statistika!$F$81,IF(AND(Deník!$R593&gt;=0,Deník!$R593&lt;=1),"BE",Deník!$R593),""),"")</f>
        <v/>
      </c>
      <c r="BQ593" s="233" t="str">
        <f>IF(Deník!$R593&lt;&gt;"",IF(Deník!$Y593=Statistika!$F$82,IF(AND(Deník!$R593&gt;=0,Deník!$R593&lt;=1),"BE",Deník!$R593),""),"")</f>
        <v/>
      </c>
      <c r="BR593" s="233" t="str">
        <f>IF(Deník!$R593&lt;&gt;"",IF(Deník!$Y593=Statistika!$F$83,IF(AND(Deník!$R593&gt;=0,Deník!$R593&lt;=1),"BE",Deník!$R593),""),"")</f>
        <v/>
      </c>
      <c r="BS593" s="233" t="str">
        <f>IF(Deník!$R593&lt;&gt;"",IF(Deník!$Y593=Statistika!$F$84,IF(AND(Deník!$R593&gt;=0,Deník!$R593&lt;=1),"BE",Deník!$R593),""),"")</f>
        <v/>
      </c>
      <c r="BT593" s="233" t="str">
        <f>IF(Deník!$R593&lt;&gt;"",IF(Deník!$Y593=Statistika!$F$85,IF(AND(Deník!$R593&gt;=0,Deník!$R593&lt;=1),"BE",Deník!$R593),""),"")</f>
        <v/>
      </c>
      <c r="BU593" s="233" t="str">
        <f>IF(Deník!$R593&lt;&gt;"",IF(Deník!$Y593=Statistika!$F$86,IF(AND(Deník!$R593&gt;=0,Deník!$R593&lt;=1),"BE",Deník!$R593),""),"")</f>
        <v/>
      </c>
      <c r="BV593" s="233" t="str">
        <f>IF(Deník!$R593&lt;&gt;"",IF(Deník!$Y593=Statistika!$F$87,IF(AND(Deník!$R593&gt;=0,Deník!$R593&lt;=1),"BE",Deník!$R593),""),"")</f>
        <v/>
      </c>
      <c r="BW593" s="233" t="str">
        <f>IF(Deník!$R593&lt;&gt;"",IF(Deník!$Y593=Statistika!$F$88,IF(AND(Deník!$R593&gt;=0,Deník!$R593&lt;=1),"BE",Deník!$R593),""),"")</f>
        <v/>
      </c>
      <c r="BX593" s="233" t="str">
        <f>IF(Deník!$R593&lt;&gt;"",IF(Deník!$Y593=Statistika!$F$89,IF(AND(Deník!$R593&gt;=0,Deník!$R593&lt;=1),"BE",Deník!$R593),""),"")</f>
        <v/>
      </c>
      <c r="BY593" s="233" t="str">
        <f>IF(Deník!$R593&lt;&gt;"",IF(Deník!$Y593=Statistika!$F$90,IF(AND(Deník!$R593&gt;=0,Deník!$R593&lt;=1),"BE",Deník!$R593),""),"")</f>
        <v/>
      </c>
      <c r="BZ593" s="233" t="str">
        <f>IF(Deník!$R593&lt;&gt;"",IF(Deník!$Y593=Statistika!$F$91,IF(AND(Deník!$R593&gt;=0,Deník!$R593&lt;=1),"BE",Deník!$R593),""),"")</f>
        <v/>
      </c>
      <c r="CA593" s="233"/>
      <c r="CB593" s="233" t="str">
        <f>IF(Deník!$R593&lt;&gt;"",IF(Deník!$AB593="SL",IF(AND(Deník!$R593&gt;=0,Deník!$R593&lt;=1),"BE",Deník!$R593),""),"")</f>
        <v/>
      </c>
      <c r="CC593" s="233" t="str">
        <f>IF(Deník!$R593&lt;&gt;"",IF(Deník!$AB593="BE10",IF(AND(Deník!$R593&gt;=0,Deník!$R593&lt;=1),"BE",Deník!$R593),""),"")</f>
        <v/>
      </c>
      <c r="CD593" s="233" t="str">
        <f>IF(Deník!$R593&lt;&gt;"",IF(Deník!$AB593="BE15",IF(AND(Deník!$R593&gt;=0,Deník!$R593&lt;=1),"BE",Deník!$R593),""),"")</f>
        <v/>
      </c>
      <c r="CE593" s="233" t="str">
        <f>IF(Deník!$R593&lt;&gt;"",IF(Deník!$AB593="BE20",IF(AND(Deník!$R593&gt;=0,Deník!$R593&lt;=1),"BE",Deník!$R593),""),"")</f>
        <v/>
      </c>
      <c r="CF593" s="233" t="str">
        <f>IF(Deník!$R593&lt;&gt;"",IF(Deník!$AB593="TP1",IF(AND(Deník!$R593&gt;=0,Deník!$R593&lt;=1),"BE",Deník!$R593),""),"")</f>
        <v/>
      </c>
      <c r="CG593" s="233" t="str">
        <f>IF(Deník!$R593&lt;&gt;"",IF(Deník!$AB593="TP2",IF(AND(Deník!$R593&gt;=0,Deník!$R593&lt;=1),"BE",Deník!$R593),""),"")</f>
        <v/>
      </c>
      <c r="CH593" s="233" t="str">
        <f>IF(Deník!$R593&lt;&gt;"",IF(Deník!$AB593="TP3",IF(AND(Deník!$R593&gt;=0,Deník!$R593&lt;=1),"BE",Deník!$R593),""),"")</f>
        <v/>
      </c>
      <c r="CI593" s="233" t="str">
        <f>IF(Deník!$R593&lt;&gt;"",IF(Deník!$AB593="Trailing SL",IF(AND(Deník!$R593&gt;=0,Deník!$R593&lt;=1),"BE",Deník!$R593),""),"")</f>
        <v/>
      </c>
      <c r="CJ593" s="233" t="str">
        <f>IF(Deník!$R593&lt;&gt;"",IF(Deník!$AB593="Manual",IF(AND(Deník!$R593&gt;=0,Deník!$R593&lt;=1),"BE",Deník!$R593),""),"")</f>
        <v/>
      </c>
      <c r="CK593" s="233"/>
      <c r="CL593" s="233" t="str">
        <f>IF(Deník!$R593&lt;0,IF(Deník!$AC593=Statistika!$F$117,Deník!$R593,""),"")</f>
        <v/>
      </c>
      <c r="CM593" s="233" t="str">
        <f>IF(Deník!$R593&lt;0,IF(Deník!$AC593=Statistika!$F$118,Deník!$R593,""),"")</f>
        <v/>
      </c>
      <c r="CN593" s="233" t="str">
        <f>IF(Deník!$R593&lt;0,IF(Deník!$AC593=Statistika!$F$119,Deník!$R593,""),"")</f>
        <v/>
      </c>
      <c r="CO593" s="233" t="str">
        <f>IF(Deník!$R593&lt;0,IF(Deník!$AC593=Statistika!$F$120,Deník!$R593,""),"")</f>
        <v/>
      </c>
      <c r="CP593" s="233" t="str">
        <f>IF(Deník!$R593&lt;0,IF(Deník!$AC593=Statistika!$F$121,Deník!$R593,""),"")</f>
        <v/>
      </c>
      <c r="CQ593" s="233" t="str">
        <f>IF(Deník!$R593&lt;0,IF(Deník!$AC593=Statistika!$F$122,Deník!$R593,""),"")</f>
        <v/>
      </c>
      <c r="CR593" s="233" t="str">
        <f>IF(Deník!$R593&lt;0,IF(Deník!$AC593=Statistika!$F$123,Deník!$R593,""),"")</f>
        <v/>
      </c>
      <c r="CS593" s="233" t="str">
        <f>IF(Deník!$R593&lt;0,IF(Deník!$AC593=Statistika!$F$124,Deník!$R593,""),"")</f>
        <v/>
      </c>
      <c r="CT593" s="233" t="str">
        <f>IF(Deník!$R593&lt;0,IF(Deník!$AC593=Statistika!$F$125,Deník!$R593,""),"")</f>
        <v/>
      </c>
      <c r="CU593" s="233"/>
      <c r="CV593" s="233" t="str">
        <f>IF(Deník!$R593&lt;0,IF(Deník!$AD593=$CV$2,Deník!$R593,""),"")</f>
        <v/>
      </c>
      <c r="CW593" s="233" t="str">
        <f>IF(Deník!$R593&lt;0,IF(Deník!$AD593=$CW$2,Deník!$R593,""),"")</f>
        <v/>
      </c>
      <c r="CX593" s="233" t="str">
        <f>IF(Deník!$R593&lt;0,IF(Deník!$AD593=$CX$2,Deník!$R593,""),"")</f>
        <v/>
      </c>
      <c r="CY593" s="233" t="str">
        <f>IF(Deník!$R593&lt;0,IF(Deník!$AD593=$CY$2,Deník!$R593,""),"")</f>
        <v/>
      </c>
      <c r="CZ593" s="233" t="str">
        <f>IF(Deník!$R593&lt;0,IF(Deník!$AD593=$CZ$2,Deník!$R593,""),"")</f>
        <v/>
      </c>
      <c r="DL593" s="221">
        <f t="shared" si="24"/>
        <v>93847.029999999984</v>
      </c>
      <c r="DM593" s="220">
        <f t="shared" si="23"/>
        <v>-6.1529700000000132E-2</v>
      </c>
      <c r="DO593" s="50">
        <f>Deník!W594</f>
        <v>0</v>
      </c>
      <c r="DP593" s="102" t="str">
        <f>IF(AND(Deník!W594&gt;0),1,"")</f>
        <v/>
      </c>
      <c r="DQ593" s="102">
        <f>IF(AND(Deník!W594&lt;=0),1,"")</f>
        <v>1</v>
      </c>
      <c r="DR593" s="227"/>
      <c r="DS593" s="228"/>
      <c r="DT593" s="85"/>
      <c r="DU593" s="54">
        <f>IF(MONTH(Deník!$C593)=DU$2,Deník!$W593,"")</f>
        <v>0</v>
      </c>
      <c r="DV593" s="222" t="str">
        <f>IF(MONTH(Deník!$C593)=DV$2,Deník!$W593,"")</f>
        <v/>
      </c>
      <c r="DW593" s="222" t="str">
        <f>IF(MONTH(Deník!$C593)=DW$2,Deník!$W593,"")</f>
        <v/>
      </c>
      <c r="DX593" s="222" t="str">
        <f>IF(MONTH(Deník!$C593)=DX$2,Deník!$W593,"")</f>
        <v/>
      </c>
      <c r="DY593" s="222" t="str">
        <f>IF(MONTH(Deník!$C593)=DY$2,Deník!$W593,"")</f>
        <v/>
      </c>
      <c r="DZ593" s="222" t="str">
        <f>IF(MONTH(Deník!$C593)=DZ$2,Deník!$W593,"")</f>
        <v/>
      </c>
      <c r="EA593" s="222" t="str">
        <f>IF(MONTH(Deník!$C593)=EA$2,Deník!$W593,"")</f>
        <v/>
      </c>
      <c r="EB593" s="222" t="str">
        <f>IF(MONTH(Deník!$C593)=EB$2,Deník!$W593,"")</f>
        <v/>
      </c>
      <c r="EC593" s="222" t="str">
        <f>IF(MONTH(Deník!$C593)=EC$2,Deník!$W593,"")</f>
        <v/>
      </c>
      <c r="ED593" s="222" t="str">
        <f>IF(MONTH(Deník!$C593)=ED$2,Deník!$W593,"")</f>
        <v/>
      </c>
      <c r="EE593" s="222" t="str">
        <f>IF(MONTH(Deník!$C593)=EE$2,Deník!$W593,"")</f>
        <v/>
      </c>
      <c r="EF593" s="222" t="str">
        <f>IF(MONTH(Deník!$C593)=EF$2,Deník!$W593,"")</f>
        <v/>
      </c>
      <c r="EI593" s="600" t="str">
        <f>IF(Deník!$W593&lt;&gt;"",IF(Deník!$B593=Statistika!$F$63,Deník!$W593,""),"")</f>
        <v/>
      </c>
      <c r="EJ593" s="13" t="str">
        <f>IF(Deník!$W593&lt;&gt;"",IF(Deník!$B593=Statistika!$F$64,Deník!$W593,""),"")</f>
        <v/>
      </c>
      <c r="EK593" s="13" t="str">
        <f>IF(Deník!$W593&lt;&gt;"",IF(Deník!$B593=Statistika!$F$65,Deník!$W593,""),"")</f>
        <v/>
      </c>
      <c r="EL593" s="13" t="str">
        <f>IF(Deník!$W593&lt;&gt;"",IF(Deník!$B593=Statistika!$F$66,Deník!$W593,""),"")</f>
        <v/>
      </c>
      <c r="EM593" s="13" t="str">
        <f>IF(Deník!$W593&lt;&gt;"",IF(Deník!$B593=Statistika!$F$67,Deník!$W593,""),"")</f>
        <v/>
      </c>
      <c r="EN593" s="13" t="str">
        <f>IF(Deník!$W593&lt;&gt;"",IF(Deník!$B593=Statistika!$F$68,Deník!$W593,""),"")</f>
        <v/>
      </c>
      <c r="EO593" s="13" t="str">
        <f>IF(Deník!$W593&lt;&gt;"",IF(Deník!$B593=Statistika!$F$69,Deník!$W593,""),"")</f>
        <v/>
      </c>
      <c r="EP593" s="601" t="str">
        <f>IF(Deník!$W593&lt;&gt;"",IF(Deník!$B593=Statistika!$F$70,Deník!$W593,""),"")</f>
        <v/>
      </c>
      <c r="EQ593" s="90"/>
      <c r="ER593" s="63" t="str">
        <f>IF(Deník!$W593&lt;&gt;"",IF(Deník!$J593="L",Deník!$W593,""),"")</f>
        <v/>
      </c>
      <c r="ES593" s="13" t="str">
        <f>IF(Deník!$W593&lt;&gt;"",IF(Deník!$J593="S",Deník!$W593,""),"")</f>
        <v/>
      </c>
      <c r="ET593" s="95"/>
      <c r="EU593" s="88"/>
      <c r="EV593" s="63" t="str">
        <f>IF(WEEKDAY(Deník!$C593,2)=1,Deník!$W593,"")</f>
        <v/>
      </c>
      <c r="EW593" s="13" t="str">
        <f>IF(WEEKDAY(Deník!$C593,2)=2,Deník!$W593,"")</f>
        <v/>
      </c>
      <c r="EX593" s="13" t="str">
        <f>IF(WEEKDAY(Deník!$C593,2)=3,Deník!$W593,"")</f>
        <v/>
      </c>
      <c r="EY593" s="13" t="str">
        <f>IF(WEEKDAY(Deník!$C593,2)=4,Deník!$W593,"")</f>
        <v/>
      </c>
      <c r="EZ593" s="60" t="str">
        <f>IF(WEEKDAY(Deník!$C593,2)=5,Deník!$W593,"")</f>
        <v/>
      </c>
      <c r="FA593" s="99"/>
      <c r="FB593" s="100">
        <f>Deník!D593</f>
        <v>0</v>
      </c>
      <c r="FC593" s="63">
        <f>IF($FB593&lt;&gt;"",IF(AND($FB593&gt;=FC$2,$FB593&lt;=FC$3),Deník!$W593,""))</f>
        <v>0</v>
      </c>
      <c r="FD593" s="63" t="str">
        <f>IF($FB593&lt;&gt;"",IF(AND($FB593&gt;=FD$2,$FB593&lt;=FD$3),Deník!$W593,""))</f>
        <v/>
      </c>
      <c r="FE593" s="63" t="str">
        <f>IF($FB593&lt;&gt;"",IF(AND($FB593&gt;=FE$2,$FB593&lt;=FE$3),Deník!$W593,""))</f>
        <v/>
      </c>
      <c r="FF593" s="63" t="str">
        <f>IF($FB593&lt;&gt;"",IF(AND($FB593&gt;=FF$2,$FB593&lt;=FF$3),Deník!$W593,""))</f>
        <v/>
      </c>
      <c r="FG593" s="63" t="str">
        <f>IF($FB593&lt;&gt;"",IF(AND($FB593&gt;=FG$2,$FB593&lt;=FG$3),Deník!$W593,""))</f>
        <v/>
      </c>
      <c r="FH593" s="63" t="str">
        <f>IF($FB593&lt;&gt;"",IF(AND($FB593&gt;=FH$2,$FB593&lt;=FH$3),Deník!$W593,""))</f>
        <v/>
      </c>
      <c r="FI593" s="63" t="str">
        <f>IF($FB593&lt;&gt;"",IF(AND($FB593&gt;=FI$2,$FB593&lt;=FI$3),Deník!$W593,""))</f>
        <v/>
      </c>
      <c r="FJ593" s="63" t="str">
        <f>IF($FB593&lt;&gt;"",IF(AND($FB593&gt;=FJ$2,$FB593&lt;=FJ$3),Deník!$W593,""))</f>
        <v/>
      </c>
      <c r="FK593" s="63" t="str">
        <f>IF($FB593&lt;&gt;"",IF(AND($FB593&gt;=FK$2,$FB593&lt;=FK$3),Deník!$W593,""))</f>
        <v/>
      </c>
      <c r="FL593" s="63" t="str">
        <f>IF($FB593&lt;&gt;"",IF(AND($FB593&gt;=FL$2,$FB593&lt;=FL$3),Deník!$W593,""))</f>
        <v/>
      </c>
      <c r="FM593" s="63" t="str">
        <f>IF($FB593&lt;&gt;"",IF(AND($FB593&gt;=FM$2,$FB593&lt;=FM$3),Deník!$W593,""))</f>
        <v/>
      </c>
      <c r="FN593" s="13"/>
      <c r="FO593" s="20" t="str">
        <f>IF(Deník!$W593&gt;1,Deník!$W593,"")</f>
        <v/>
      </c>
      <c r="FP593" s="20" t="str">
        <f>IF(Deník!$W593&lt;0,Deník!$W593,"")</f>
        <v/>
      </c>
      <c r="FQ593" s="17"/>
      <c r="FS593" s="233"/>
      <c r="FT593" s="233" t="str">
        <f>IF(Deník!$W593&lt;&gt;"",IF(Deník!$Y593=Statistika!$F$78,Deník!$W593,""),"")</f>
        <v/>
      </c>
      <c r="FU593" s="233" t="str">
        <f>IF(Deník!$W593&lt;&gt;"",IF(Deník!$Y593=Statistika!$F$79,Deník!$W593,""),"")</f>
        <v/>
      </c>
      <c r="FV593" s="233" t="str">
        <f>IF(Deník!$W593&lt;&gt;"",IF(Deník!$Y593=Statistika!$F$80,Deník!$W593,""),"")</f>
        <v/>
      </c>
      <c r="FW593" s="233" t="str">
        <f>IF(Deník!$W593&lt;&gt;"",IF(Deník!$Y593=Statistika!$F$81,Deník!$W593,""),"")</f>
        <v/>
      </c>
      <c r="FX593" s="233" t="str">
        <f>IF(Deník!$W593&lt;&gt;"",IF(Deník!$Y593=Statistika!$F$82,Deník!$W593,""),"")</f>
        <v/>
      </c>
      <c r="FY593" s="233" t="str">
        <f>IF(Deník!$W593&lt;&gt;"",IF(Deník!$Y593=Statistika!$F$83,Deník!$W593,""),"")</f>
        <v/>
      </c>
      <c r="FZ593" s="233" t="str">
        <f>IF(Deník!$W593&lt;&gt;"",IF(Deník!$Y593=Statistika!$F$84,Deník!$W593,""),"")</f>
        <v/>
      </c>
      <c r="GA593" s="233" t="str">
        <f>IF(Deník!$W593&lt;&gt;"",IF(Deník!$Y593=Statistika!$F$85,Deník!$W593,""),"")</f>
        <v/>
      </c>
      <c r="GB593" s="233" t="str">
        <f>IF(Deník!$W593&lt;&gt;"",IF(Deník!$Y593=Statistika!$F$86,Deník!$W593,""),"")</f>
        <v/>
      </c>
      <c r="GC593" s="233" t="str">
        <f>IF(Deník!$W593&lt;&gt;"",IF(Deník!$Y593=Statistika!$F$87,Deník!$W593,""),"")</f>
        <v/>
      </c>
      <c r="GD593" s="233" t="str">
        <f>IF(Deník!$W593&lt;&gt;"",IF(Deník!$Y593=Statistika!$F$88,Deník!$W593,""),"")</f>
        <v/>
      </c>
      <c r="GE593" s="233" t="str">
        <f>IF(Deník!$W593&lt;&gt;"",IF(Deník!$Y593=Statistika!$F$89,Deník!$W593,""),"")</f>
        <v/>
      </c>
      <c r="GF593" s="233" t="str">
        <f>IF(Deník!$W593&lt;&gt;"",IF(Deník!$Y593=Statistika!$F$90,Deník!$W593,""),"")</f>
        <v/>
      </c>
      <c r="GG593" s="233" t="str">
        <f>IF(Deník!$W593&lt;&gt;"",IF(Deník!$Y593=Statistika!$F$91,Deník!$W593,""),"")</f>
        <v/>
      </c>
      <c r="GH593" s="233"/>
      <c r="GI593" s="233" t="str">
        <f>IF(Deník!$W593&lt;&gt;"",IF(Deník!$AB593=Statistika!$L$100,Deník!$W593,""),"")</f>
        <v/>
      </c>
      <c r="GJ593" s="233" t="str">
        <f>IF(Deník!$W593&lt;&gt;"",IF(Deník!$AB593=Statistika!$L$101,Deník!$W593,""),"")</f>
        <v/>
      </c>
      <c r="GK593" s="233" t="str">
        <f>IF(Deník!$W593&lt;&gt;"",IF(Deník!$AB593=Statistika!$L$102,Deník!$W593,""),"")</f>
        <v/>
      </c>
      <c r="GL593" s="233" t="str">
        <f>IF(Deník!$W593&lt;&gt;"",IF(Deník!$AB593=Statistika!$L$103,Deník!$W593,""),"")</f>
        <v/>
      </c>
      <c r="GM593" s="233" t="str">
        <f>IF(Deník!$W593&lt;&gt;"",IF(Deník!$AB593=Statistika!$L$104,Deník!$W593,""),"")</f>
        <v/>
      </c>
      <c r="GN593" s="233" t="str">
        <f>IF(Deník!$W593&lt;&gt;"",IF(Deník!$AB593=Statistika!$L$105,Deník!$W593,""),"")</f>
        <v/>
      </c>
      <c r="GO593" s="233" t="str">
        <f>IF(Deník!$W593&lt;&gt;"",IF(Deník!$AB593=Statistika!$L$106,Deník!$W593,""),"")</f>
        <v/>
      </c>
      <c r="GP593" s="233" t="str">
        <f>IF(Deník!$W593&lt;&gt;"",IF(Deník!$AB593=Statistika!$L$107,Deník!$W593,""),"")</f>
        <v/>
      </c>
      <c r="GQ593" s="233" t="str">
        <f>IF(Deník!$W593&lt;&gt;"",IF(Deník!$AB593=Statistika!$L$108,Deník!$W593,""),"")</f>
        <v/>
      </c>
      <c r="GS593" s="233" t="str">
        <f>IF(Deník!$W593&lt;0,IF(Deník!$AC593=Statistika!$F$117,Deník!$W593,""),"")</f>
        <v/>
      </c>
      <c r="GT593" s="233" t="str">
        <f>IF(Deník!$W593&lt;0,IF(Deník!$AC593=Statistika!$F$118,Deník!$W593,""),"")</f>
        <v/>
      </c>
      <c r="GU593" s="233" t="str">
        <f>IF(Deník!$W593&lt;0,IF(Deník!$AC593=Statistika!$F$119,Deník!$W593,""),"")</f>
        <v/>
      </c>
      <c r="GV593" s="233" t="str">
        <f>IF(Deník!$W593&lt;0,IF(Deník!$AC593=Statistika!$F$120,Deník!$W593,""),"")</f>
        <v/>
      </c>
      <c r="GW593" s="233" t="str">
        <f>IF(Deník!$W593&lt;0,IF(Deník!$AC593=Statistika!$F$121,Deník!$W593,""),"")</f>
        <v/>
      </c>
      <c r="GX593" s="233" t="str">
        <f>IF(Deník!$W593&lt;0,IF(Deník!$AC593=Statistika!$F$122,Deník!$W593,""),"")</f>
        <v/>
      </c>
      <c r="GY593" s="233" t="str">
        <f>IF(Deník!$W593&lt;0,IF(Deník!$AC593=Statistika!$F$123,Deník!$W593,""),"")</f>
        <v/>
      </c>
      <c r="GZ593" s="233" t="str">
        <f>IF(Deník!$W593&lt;0,IF(Deník!$AC593=Statistika!$F$124,Deník!$W593,""),"")</f>
        <v/>
      </c>
      <c r="HA593" s="233" t="str">
        <f>IF(Deník!$W593&lt;0,IF(Deník!$AC593=Statistika!$F$125,Deník!$W593,""),"")</f>
        <v/>
      </c>
      <c r="HC593" s="233" t="str">
        <f>IF(Deník!$W593&lt;0,IF(Deník!$AD593=Statistika!$F$133,Deník!$W593,""),"")</f>
        <v/>
      </c>
      <c r="HD593" s="233" t="str">
        <f>IF(Deník!$W593&lt;0,IF(Deník!$AD593=Statistika!$F$134,Deník!$W593,""),"")</f>
        <v/>
      </c>
      <c r="HE593" s="233" t="str">
        <f>IF(Deník!$W593&lt;0,IF(Deník!$AD593=Statistika!$F$135,Deník!$W593,""),"")</f>
        <v/>
      </c>
      <c r="HF593" s="233" t="str">
        <f>IF(Deník!$W593&lt;0,IF(Deník!$AD593=Statistika!$F$136,Deník!$W593,""),"")</f>
        <v/>
      </c>
      <c r="HG593" s="233" t="str">
        <f>IF(Deník!$W593&lt;0,IF(Deník!$AD593=Statistika!$F$137,Deník!$W593,""),"")</f>
        <v/>
      </c>
      <c r="ID593" s="8">
        <f>Tabulka4[[#This Row],[Sloupec3]]</f>
        <v>0</v>
      </c>
      <c r="IE593" s="17" t="str">
        <f>IF(AND([1]Deník!$C593&gt;='[1]Měsíční shrnutí'!$D$1,[1]Deník!$C593&lt;='[1]Měsíční shrnutí'!$F$1),[1]Deník!$X593,"")</f>
        <v/>
      </c>
    </row>
    <row r="594" spans="1:239">
      <c r="A594" s="8">
        <f>Deník!C595</f>
        <v>0</v>
      </c>
      <c r="B594" s="50" t="str">
        <f>Deník!R595</f>
        <v/>
      </c>
      <c r="C594" s="102" t="str">
        <f>IF(AND(Deník!R595&gt;1,Deník!R595&lt;&gt;""),1,"")</f>
        <v/>
      </c>
      <c r="D594" s="102" t="str">
        <f>IF(AND(Deník!R595&lt;=0,Deník!R595&lt;&gt;""),1,"")</f>
        <v/>
      </c>
      <c r="E594" s="103" t="str">
        <f>IF(AND(Deník!R595&gt;=0,Deník!R595&lt;=1),1,"")</f>
        <v/>
      </c>
      <c r="F594" s="79" t="str">
        <f>IF(Deník!R595&lt;&gt;"",Deník!R595+F593,"")</f>
        <v/>
      </c>
      <c r="G594" s="85"/>
      <c r="H594" s="54" t="str">
        <f>IF(MONTH(Deník!$C594)=H$2,IF(AND(Deník!$R594&gt;=0,Deník!$R594&lt;=1),"BE",Deník!$R594),"")</f>
        <v/>
      </c>
      <c r="I594" s="11" t="str">
        <f>IF(MONTH(Deník!$C594)=I$2,IF(AND(Deník!$R594&gt;=0,Deník!$R594&lt;=1),"BE",Deník!$R594),"")</f>
        <v/>
      </c>
      <c r="J594" s="11" t="str">
        <f>IF(MONTH(Deník!$C594)=J$2,IF(AND(Deník!$R594&gt;=0,Deník!$R594&lt;=1),"BE",Deník!$R594),"")</f>
        <v/>
      </c>
      <c r="K594" s="11" t="str">
        <f>IF(MONTH(Deník!$C594)=K$2,IF(AND(Deník!$R594&gt;=0,Deník!$R594&lt;=1),"BE",Deník!$R594),"")</f>
        <v/>
      </c>
      <c r="L594" s="11" t="str">
        <f>IF(MONTH(Deník!$C594)=L$2,IF(AND(Deník!$R594&gt;=0,Deník!$R594&lt;=1),"BE",Deník!$R594),"")</f>
        <v/>
      </c>
      <c r="M594" s="11" t="str">
        <f>IF(MONTH(Deník!$C594)=M$2,IF(AND(Deník!$R594&gt;=0,Deník!$R594&lt;=1),"BE",Deník!$R594),"")</f>
        <v/>
      </c>
      <c r="N594" s="11" t="str">
        <f>IF(MONTH(Deník!$C594)=N$2,IF(AND(Deník!$R594&gt;=0,Deník!$R594&lt;=1),"BE",Deník!$R594),"")</f>
        <v/>
      </c>
      <c r="O594" s="11" t="str">
        <f>IF(MONTH(Deník!$C594)=O$2,IF(AND(Deník!$R594&gt;=0,Deník!$R594&lt;=1),"BE",Deník!$R594),"")</f>
        <v/>
      </c>
      <c r="P594" s="11" t="str">
        <f>IF(MONTH(Deník!$C594)=P$2,IF(AND(Deník!$R594&gt;=0,Deník!$R594&lt;=1),"BE",Deník!$R594),"")</f>
        <v/>
      </c>
      <c r="Q594" s="11" t="str">
        <f>IF(MONTH(Deník!$C594)=Q$2,IF(AND(Deník!$R594&gt;=0,Deník!$R594&lt;=1),"BE",Deník!$R594),"")</f>
        <v/>
      </c>
      <c r="R594" s="11" t="str">
        <f>IF(MONTH(Deník!$C594)=R$2,IF(AND(Deník!$R594&gt;=0,Deník!$R594&lt;=1),"BE",Deník!$R594),"")</f>
        <v/>
      </c>
      <c r="S594" s="57" t="str">
        <f>IF(MONTH(Deník!$C594)=S$2,IF(AND(Deník!$R594&gt;=0,Deník!$R594&lt;=1),"BE",Deník!$R594),"")</f>
        <v/>
      </c>
      <c r="U594" s="12"/>
      <c r="V594" s="12"/>
      <c r="X594" s="600" t="str">
        <f>IF(Deník!$R594&lt;&gt;"",IF(Deník!$B594=Statistika!$F$63,IF(AND(Deník!$R594&gt;=0,Deník!$R594&lt;=1),"BE",Deník!$R594),""),"")</f>
        <v/>
      </c>
      <c r="Y594" s="13" t="str">
        <f>IF(Deník!$R594&lt;&gt;"",IF(Deník!$B594=Statistika!$F$64,IF(AND(Deník!$R594&gt;=0,Deník!$R594&lt;=1),"BE",Deník!$R594),""),"")</f>
        <v/>
      </c>
      <c r="Z594" s="13" t="str">
        <f>IF(Deník!$R594&lt;&gt;"",IF(Deník!$B594=Statistika!$F$65,IF(AND(Deník!$R594&gt;=0,Deník!$R594&lt;=1),"BE",Deník!$R594),""),"")</f>
        <v/>
      </c>
      <c r="AA594" s="13" t="str">
        <f>IF(Deník!$R594&lt;&gt;"",IF(Deník!$B594=Statistika!$F$66,IF(AND(Deník!$R594&gt;=0,Deník!$R594&lt;=1),"BE",Deník!$R594),""),"")</f>
        <v/>
      </c>
      <c r="AB594" s="13" t="str">
        <f>IF(Deník!$R594&lt;&gt;"",IF(Deník!$B594=Statistika!$F$67,IF(AND(Deník!$R594&gt;=0,Deník!$R594&lt;=1),"BE",Deník!$R594),""),"")</f>
        <v/>
      </c>
      <c r="AC594" s="13" t="str">
        <f>IF(Deník!$R594&lt;&gt;"",IF(Deník!$B594=Statistika!$F$68,IF(AND(Deník!$R594&gt;=0,Deník!$R594&lt;=1),"BE",Deník!$R594),""),"")</f>
        <v/>
      </c>
      <c r="AD594" s="13" t="str">
        <f>IF(Deník!$R594&lt;&gt;"",IF(Deník!$B594=Statistika!$F$69,IF(AND(Deník!$R594&gt;=0,Deník!$R594&lt;=1),"BE",Deník!$R594),""),"")</f>
        <v/>
      </c>
      <c r="AE594" s="601" t="str">
        <f>IF(Deník!$R594&lt;&gt;"",IF(Deník!$B594=Statistika!$F$70,IF(AND(Deník!$R594&gt;=0,Deník!$R594&lt;=1),"BE",Deník!$R594),""),"")</f>
        <v/>
      </c>
      <c r="AF594" s="90"/>
      <c r="AG594" s="63" t="str">
        <f>IF(Deník!$R594&lt;&gt;"",IF(Deník!$J594="L",IF(AND(Deník!$R594&gt;=0,Deník!$R594&lt;=1),"BE",Deník!$R594),""),"")</f>
        <v/>
      </c>
      <c r="AH594" s="13" t="str">
        <f>IF(Deník!$R594&lt;&gt;"",IF(Deník!$J594="S",IF(AND(Deník!$R594&gt;=0,Deník!$R594&lt;=1),"BE",Deník!$R594),""),"")</f>
        <v/>
      </c>
      <c r="AI594" s="95"/>
      <c r="AJ594" s="71" t="str">
        <f>IF(Deník!N595&lt;&gt;"",Deník!N595*-1,"")</f>
        <v/>
      </c>
      <c r="AK594" s="88"/>
      <c r="AL594" s="63" t="str">
        <f>IF(WEEKDAY(Deník!$C594,2)=1,IF(AND(Deník!$R594&gt;=0,Deník!$R594&lt;=1),"BE",Deník!$R594),"")</f>
        <v/>
      </c>
      <c r="AM594" s="13" t="str">
        <f>IF(WEEKDAY(Deník!$C594,2)=2,IF(AND(Deník!$R594&gt;=0,Deník!$R594&lt;=1),"BE",Deník!$R594),"")</f>
        <v/>
      </c>
      <c r="AN594" s="13" t="str">
        <f>IF(WEEKDAY(Deník!$C594,2)=3,IF(AND(Deník!$R594&gt;=0,Deník!$R594&lt;=1),"BE",Deník!$R594),"")</f>
        <v/>
      </c>
      <c r="AO594" s="13" t="str">
        <f>IF(WEEKDAY(Deník!$C594,2)=4,IF(AND(Deník!$R594&gt;=0,Deník!$R594&lt;=1),"BE",Deník!$R594),"")</f>
        <v/>
      </c>
      <c r="AP594" s="60" t="str">
        <f>IF(WEEKDAY(Deník!$C594,2)=5,IF(AND(Deník!$R594&gt;=0,Deník!$R594&lt;=1),"BE",Deník!$R594),"")</f>
        <v/>
      </c>
      <c r="AQ594" s="99"/>
      <c r="AR594" s="100">
        <f>Deník!D594</f>
        <v>0</v>
      </c>
      <c r="AS594" s="63" t="str">
        <f>IF(Deník!$D594&lt;&gt;"",IF(AND(Deník!$D594&gt;=AS$2,Deník!$D594&lt;=AS$3),IF(AND(Deník!$R594&gt;=0,Deník!$R594&lt;=1),"BE",Deník!$R594),""),"")</f>
        <v/>
      </c>
      <c r="AT594" s="63" t="str">
        <f>IF(Deník!$D594&lt;&gt;"",IF(AND(Deník!$D594&gt;=AT$2,Deník!$D594&lt;=AT$3),IF(AND(Deník!$R594&gt;=0,Deník!$R594&lt;=1),"BE",Deník!$R594),""),"")</f>
        <v/>
      </c>
      <c r="AU594" s="63" t="str">
        <f>IF(Deník!$D594&lt;&gt;"",IF(AND(Deník!$D594&gt;=AU$2,Deník!$D594&lt;=AU$3),IF(AND(Deník!$R594&gt;=0,Deník!$R594&lt;=1),"BE",Deník!$R594),""),"")</f>
        <v/>
      </c>
      <c r="AV594" s="63" t="str">
        <f>IF(Deník!$D594&lt;&gt;"",IF(AND(Deník!$D594&gt;=AV$2,Deník!$D594&lt;=AV$3),IF(AND(Deník!$R594&gt;=0,Deník!$R594&lt;=1),"BE",Deník!$R594),""),"")</f>
        <v/>
      </c>
      <c r="AW594" s="63" t="str">
        <f>IF(Deník!$D594&lt;&gt;"",IF(AND(Deník!$D594&gt;=AW$2,Deník!$D594&lt;=AW$3),IF(AND(Deník!$R594&gt;=0,Deník!$R594&lt;=1),"BE",Deník!$R594),""),"")</f>
        <v/>
      </c>
      <c r="AX594" s="63" t="str">
        <f>IF(Deník!$D594&lt;&gt;"",IF(AND(Deník!$D594&gt;=AX$2,Deník!$D594&lt;=AX$3),IF(AND(Deník!$R594&gt;=0,Deník!$R594&lt;=1),"BE",Deník!$R594),""),"")</f>
        <v/>
      </c>
      <c r="AY594" s="63" t="str">
        <f>IF(Deník!$D594&lt;&gt;"",IF(AND(Deník!$D594&gt;=AY$2,Deník!$D594&lt;=AY$3),IF(AND(Deník!$R594&gt;=0,Deník!$R594&lt;=1),"BE",Deník!$R594),""),"")</f>
        <v/>
      </c>
      <c r="AZ594" s="63" t="str">
        <f>IF(Deník!$D594&lt;&gt;"",IF(AND(Deník!$D594&gt;=AZ$2,Deník!$D594&lt;=AZ$3),IF(AND(Deník!$R594&gt;=0,Deník!$R594&lt;=1),"BE",Deník!$R594),""),"")</f>
        <v/>
      </c>
      <c r="BA594" s="63" t="str">
        <f>IF(Deník!$D594&lt;&gt;"",IF(AND(Deník!$D594&gt;=BA$2,Deník!$D594&lt;=BA$3),IF(AND(Deník!$R594&gt;=0,Deník!$R594&lt;=1),"BE",Deník!$R594),""),"")</f>
        <v/>
      </c>
      <c r="BB594" s="63" t="str">
        <f>IF(Deník!$D594&lt;&gt;"",IF(AND(Deník!$D594&gt;=BB$2,Deník!$D594&lt;=BB$3),IF(AND(Deník!$R594&gt;=0,Deník!$R594&lt;=1),"BE",Deník!$R594),""),"")</f>
        <v/>
      </c>
      <c r="BC594" s="71" t="str">
        <f>IF(Deník!$D594&lt;&gt;"",IF(AND(Deník!$D594&gt;=BC$2,Deník!$D594&lt;=BC$3),IF(AND(Deník!$R594&gt;=0,Deník!$R594&lt;=1),"BE",Deník!$R594),""),"")</f>
        <v/>
      </c>
      <c r="BD594" s="20" t="str">
        <f>IF(Deník!$J595="S",(Deník!$M595-Deník!$K595),IF(Deník!$J595="L",(Deník!$K595-Deník!$M595),""))</f>
        <v/>
      </c>
      <c r="BE594" s="20" t="str">
        <f>IF(Deník!$J595="S",(Deník!$K595-Deník!$O595),IF(Deník!$J595="L",(Deník!$O595-Deník!$K595),""))</f>
        <v/>
      </c>
      <c r="BF594" s="20" t="str">
        <f>IF(Deník!$J595="S",(Deník!$K595-Deník!$L595),IF(Deník!$J595="L",(Deník!$L595-Deník!$K595),""))</f>
        <v/>
      </c>
      <c r="BG594" s="20" t="str">
        <f>IF(Deník!$J595="S",(Deník!$K595-Deník!$S595),IF(Deník!$J595="L",(Deník!$S595-Deník!$K595),""))</f>
        <v/>
      </c>
      <c r="BH594" s="20" t="str">
        <f>IF(Deník!$J595="S",(Deník!$K595-Deník!$U595),IF(Deník!$J595="L",(Deník!$U595-Deník!$K595),""))</f>
        <v/>
      </c>
      <c r="BI594" s="20" t="str">
        <f>IF(Deník!$R594&gt;1,Deník!$R594,"")</f>
        <v/>
      </c>
      <c r="BJ594" s="20" t="str">
        <f>IF(Deník!$R594&lt;0,Deník!$R594,"")</f>
        <v/>
      </c>
      <c r="BK594" s="17"/>
      <c r="BM594" s="233" t="str">
        <f>IF(Deník!$R594&lt;&gt;"",IF(Deník!$Y594=Statistika!$F$78,IF(AND(Deník!$R594&gt;=0,Deník!$R594&lt;=1),"BE",Deník!$R594),""),"")</f>
        <v/>
      </c>
      <c r="BN594" s="233" t="str">
        <f>IF(Deník!$R594&lt;&gt;"",IF(Deník!$Y594=Statistika!$F$79,IF(AND(Deník!$R594&gt;=0,Deník!$R594&lt;=1),"BE",Deník!$R594),""),"")</f>
        <v/>
      </c>
      <c r="BO594" s="233" t="str">
        <f>IF(Deník!$R594&lt;&gt;"",IF(Deník!$Y594=Statistika!$F$80,IF(AND(Deník!$R594&gt;=0,Deník!$R594&lt;=1),"BE",Deník!$R594),""),"")</f>
        <v/>
      </c>
      <c r="BP594" s="233" t="str">
        <f>IF(Deník!$R594&lt;&gt;"",IF(Deník!$Y594=Statistika!$F$81,IF(AND(Deník!$R594&gt;=0,Deník!$R594&lt;=1),"BE",Deník!$R594),""),"")</f>
        <v/>
      </c>
      <c r="BQ594" s="233" t="str">
        <f>IF(Deník!$R594&lt;&gt;"",IF(Deník!$Y594=Statistika!$F$82,IF(AND(Deník!$R594&gt;=0,Deník!$R594&lt;=1),"BE",Deník!$R594),""),"")</f>
        <v/>
      </c>
      <c r="BR594" s="233" t="str">
        <f>IF(Deník!$R594&lt;&gt;"",IF(Deník!$Y594=Statistika!$F$83,IF(AND(Deník!$R594&gt;=0,Deník!$R594&lt;=1),"BE",Deník!$R594),""),"")</f>
        <v/>
      </c>
      <c r="BS594" s="233" t="str">
        <f>IF(Deník!$R594&lt;&gt;"",IF(Deník!$Y594=Statistika!$F$84,IF(AND(Deník!$R594&gt;=0,Deník!$R594&lt;=1),"BE",Deník!$R594),""),"")</f>
        <v/>
      </c>
      <c r="BT594" s="233" t="str">
        <f>IF(Deník!$R594&lt;&gt;"",IF(Deník!$Y594=Statistika!$F$85,IF(AND(Deník!$R594&gt;=0,Deník!$R594&lt;=1),"BE",Deník!$R594),""),"")</f>
        <v/>
      </c>
      <c r="BU594" s="233" t="str">
        <f>IF(Deník!$R594&lt;&gt;"",IF(Deník!$Y594=Statistika!$F$86,IF(AND(Deník!$R594&gt;=0,Deník!$R594&lt;=1),"BE",Deník!$R594),""),"")</f>
        <v/>
      </c>
      <c r="BV594" s="233" t="str">
        <f>IF(Deník!$R594&lt;&gt;"",IF(Deník!$Y594=Statistika!$F$87,IF(AND(Deník!$R594&gt;=0,Deník!$R594&lt;=1),"BE",Deník!$R594),""),"")</f>
        <v/>
      </c>
      <c r="BW594" s="233" t="str">
        <f>IF(Deník!$R594&lt;&gt;"",IF(Deník!$Y594=Statistika!$F$88,IF(AND(Deník!$R594&gt;=0,Deník!$R594&lt;=1),"BE",Deník!$R594),""),"")</f>
        <v/>
      </c>
      <c r="BX594" s="233" t="str">
        <f>IF(Deník!$R594&lt;&gt;"",IF(Deník!$Y594=Statistika!$F$89,IF(AND(Deník!$R594&gt;=0,Deník!$R594&lt;=1),"BE",Deník!$R594),""),"")</f>
        <v/>
      </c>
      <c r="BY594" s="233" t="str">
        <f>IF(Deník!$R594&lt;&gt;"",IF(Deník!$Y594=Statistika!$F$90,IF(AND(Deník!$R594&gt;=0,Deník!$R594&lt;=1),"BE",Deník!$R594),""),"")</f>
        <v/>
      </c>
      <c r="BZ594" s="233" t="str">
        <f>IF(Deník!$R594&lt;&gt;"",IF(Deník!$Y594=Statistika!$F$91,IF(AND(Deník!$R594&gt;=0,Deník!$R594&lt;=1),"BE",Deník!$R594),""),"")</f>
        <v/>
      </c>
      <c r="CA594" s="233"/>
      <c r="CB594" s="233" t="str">
        <f>IF(Deník!$R594&lt;&gt;"",IF(Deník!$AB594="SL",IF(AND(Deník!$R594&gt;=0,Deník!$R594&lt;=1),"BE",Deník!$R594),""),"")</f>
        <v/>
      </c>
      <c r="CC594" s="233" t="str">
        <f>IF(Deník!$R594&lt;&gt;"",IF(Deník!$AB594="BE10",IF(AND(Deník!$R594&gt;=0,Deník!$R594&lt;=1),"BE",Deník!$R594),""),"")</f>
        <v/>
      </c>
      <c r="CD594" s="233" t="str">
        <f>IF(Deník!$R594&lt;&gt;"",IF(Deník!$AB594="BE15",IF(AND(Deník!$R594&gt;=0,Deník!$R594&lt;=1),"BE",Deník!$R594),""),"")</f>
        <v/>
      </c>
      <c r="CE594" s="233" t="str">
        <f>IF(Deník!$R594&lt;&gt;"",IF(Deník!$AB594="BE20",IF(AND(Deník!$R594&gt;=0,Deník!$R594&lt;=1),"BE",Deník!$R594),""),"")</f>
        <v/>
      </c>
      <c r="CF594" s="233" t="str">
        <f>IF(Deník!$R594&lt;&gt;"",IF(Deník!$AB594="TP1",IF(AND(Deník!$R594&gt;=0,Deník!$R594&lt;=1),"BE",Deník!$R594),""),"")</f>
        <v/>
      </c>
      <c r="CG594" s="233" t="str">
        <f>IF(Deník!$R594&lt;&gt;"",IF(Deník!$AB594="TP2",IF(AND(Deník!$R594&gt;=0,Deník!$R594&lt;=1),"BE",Deník!$R594),""),"")</f>
        <v/>
      </c>
      <c r="CH594" s="233" t="str">
        <f>IF(Deník!$R594&lt;&gt;"",IF(Deník!$AB594="TP3",IF(AND(Deník!$R594&gt;=0,Deník!$R594&lt;=1),"BE",Deník!$R594),""),"")</f>
        <v/>
      </c>
      <c r="CI594" s="233" t="str">
        <f>IF(Deník!$R594&lt;&gt;"",IF(Deník!$AB594="Trailing SL",IF(AND(Deník!$R594&gt;=0,Deník!$R594&lt;=1),"BE",Deník!$R594),""),"")</f>
        <v/>
      </c>
      <c r="CJ594" s="233" t="str">
        <f>IF(Deník!$R594&lt;&gt;"",IF(Deník!$AB594="Manual",IF(AND(Deník!$R594&gt;=0,Deník!$R594&lt;=1),"BE",Deník!$R594),""),"")</f>
        <v/>
      </c>
      <c r="CK594" s="233"/>
      <c r="CL594" s="233" t="str">
        <f>IF(Deník!$R594&lt;0,IF(Deník!$AC594=Statistika!$F$117,Deník!$R594,""),"")</f>
        <v/>
      </c>
      <c r="CM594" s="233" t="str">
        <f>IF(Deník!$R594&lt;0,IF(Deník!$AC594=Statistika!$F$118,Deník!$R594,""),"")</f>
        <v/>
      </c>
      <c r="CN594" s="233" t="str">
        <f>IF(Deník!$R594&lt;0,IF(Deník!$AC594=Statistika!$F$119,Deník!$R594,""),"")</f>
        <v/>
      </c>
      <c r="CO594" s="233" t="str">
        <f>IF(Deník!$R594&lt;0,IF(Deník!$AC594=Statistika!$F$120,Deník!$R594,""),"")</f>
        <v/>
      </c>
      <c r="CP594" s="233" t="str">
        <f>IF(Deník!$R594&lt;0,IF(Deník!$AC594=Statistika!$F$121,Deník!$R594,""),"")</f>
        <v/>
      </c>
      <c r="CQ594" s="233" t="str">
        <f>IF(Deník!$R594&lt;0,IF(Deník!$AC594=Statistika!$F$122,Deník!$R594,""),"")</f>
        <v/>
      </c>
      <c r="CR594" s="233" t="str">
        <f>IF(Deník!$R594&lt;0,IF(Deník!$AC594=Statistika!$F$123,Deník!$R594,""),"")</f>
        <v/>
      </c>
      <c r="CS594" s="233" t="str">
        <f>IF(Deník!$R594&lt;0,IF(Deník!$AC594=Statistika!$F$124,Deník!$R594,""),"")</f>
        <v/>
      </c>
      <c r="CT594" s="233" t="str">
        <f>IF(Deník!$R594&lt;0,IF(Deník!$AC594=Statistika!$F$125,Deník!$R594,""),"")</f>
        <v/>
      </c>
      <c r="CU594" s="233"/>
      <c r="CV594" s="233" t="str">
        <f>IF(Deník!$R594&lt;0,IF(Deník!$AD594=$CV$2,Deník!$R594,""),"")</f>
        <v/>
      </c>
      <c r="CW594" s="233" t="str">
        <f>IF(Deník!$R594&lt;0,IF(Deník!$AD594=$CW$2,Deník!$R594,""),"")</f>
        <v/>
      </c>
      <c r="CX594" s="233" t="str">
        <f>IF(Deník!$R594&lt;0,IF(Deník!$AD594=$CX$2,Deník!$R594,""),"")</f>
        <v/>
      </c>
      <c r="CY594" s="233" t="str">
        <f>IF(Deník!$R594&lt;0,IF(Deník!$AD594=$CY$2,Deník!$R594,""),"")</f>
        <v/>
      </c>
      <c r="CZ594" s="233" t="str">
        <f>IF(Deník!$R594&lt;0,IF(Deník!$AD594=$CZ$2,Deník!$R594,""),"")</f>
        <v/>
      </c>
      <c r="DL594" s="221">
        <f t="shared" si="24"/>
        <v>93847.029999999984</v>
      </c>
      <c r="DM594" s="220">
        <f t="shared" si="23"/>
        <v>-6.1529700000000132E-2</v>
      </c>
      <c r="DO594" s="50">
        <f>Deník!W595</f>
        <v>0</v>
      </c>
      <c r="DP594" s="102" t="str">
        <f>IF(AND(Deník!W595&gt;0),1,"")</f>
        <v/>
      </c>
      <c r="DQ594" s="102">
        <f>IF(AND(Deník!W595&lt;=0),1,"")</f>
        <v>1</v>
      </c>
      <c r="DR594" s="227"/>
      <c r="DS594" s="228"/>
      <c r="DT594" s="85"/>
      <c r="DU594" s="54">
        <f>IF(MONTH(Deník!$C594)=DU$2,Deník!$W594,"")</f>
        <v>0</v>
      </c>
      <c r="DV594" s="222" t="str">
        <f>IF(MONTH(Deník!$C594)=DV$2,Deník!$W594,"")</f>
        <v/>
      </c>
      <c r="DW594" s="222" t="str">
        <f>IF(MONTH(Deník!$C594)=DW$2,Deník!$W594,"")</f>
        <v/>
      </c>
      <c r="DX594" s="222" t="str">
        <f>IF(MONTH(Deník!$C594)=DX$2,Deník!$W594,"")</f>
        <v/>
      </c>
      <c r="DY594" s="222" t="str">
        <f>IF(MONTH(Deník!$C594)=DY$2,Deník!$W594,"")</f>
        <v/>
      </c>
      <c r="DZ594" s="222" t="str">
        <f>IF(MONTH(Deník!$C594)=DZ$2,Deník!$W594,"")</f>
        <v/>
      </c>
      <c r="EA594" s="222" t="str">
        <f>IF(MONTH(Deník!$C594)=EA$2,Deník!$W594,"")</f>
        <v/>
      </c>
      <c r="EB594" s="222" t="str">
        <f>IF(MONTH(Deník!$C594)=EB$2,Deník!$W594,"")</f>
        <v/>
      </c>
      <c r="EC594" s="222" t="str">
        <f>IF(MONTH(Deník!$C594)=EC$2,Deník!$W594,"")</f>
        <v/>
      </c>
      <c r="ED594" s="222" t="str">
        <f>IF(MONTH(Deník!$C594)=ED$2,Deník!$W594,"")</f>
        <v/>
      </c>
      <c r="EE594" s="222" t="str">
        <f>IF(MONTH(Deník!$C594)=EE$2,Deník!$W594,"")</f>
        <v/>
      </c>
      <c r="EF594" s="222" t="str">
        <f>IF(MONTH(Deník!$C594)=EF$2,Deník!$W594,"")</f>
        <v/>
      </c>
      <c r="EI594" s="600" t="str">
        <f>IF(Deník!$W594&lt;&gt;"",IF(Deník!$B594=Statistika!$F$63,Deník!$W594,""),"")</f>
        <v/>
      </c>
      <c r="EJ594" s="13" t="str">
        <f>IF(Deník!$W594&lt;&gt;"",IF(Deník!$B594=Statistika!$F$64,Deník!$W594,""),"")</f>
        <v/>
      </c>
      <c r="EK594" s="13" t="str">
        <f>IF(Deník!$W594&lt;&gt;"",IF(Deník!$B594=Statistika!$F$65,Deník!$W594,""),"")</f>
        <v/>
      </c>
      <c r="EL594" s="13" t="str">
        <f>IF(Deník!$W594&lt;&gt;"",IF(Deník!$B594=Statistika!$F$66,Deník!$W594,""),"")</f>
        <v/>
      </c>
      <c r="EM594" s="13" t="str">
        <f>IF(Deník!$W594&lt;&gt;"",IF(Deník!$B594=Statistika!$F$67,Deník!$W594,""),"")</f>
        <v/>
      </c>
      <c r="EN594" s="13" t="str">
        <f>IF(Deník!$W594&lt;&gt;"",IF(Deník!$B594=Statistika!$F$68,Deník!$W594,""),"")</f>
        <v/>
      </c>
      <c r="EO594" s="13" t="str">
        <f>IF(Deník!$W594&lt;&gt;"",IF(Deník!$B594=Statistika!$F$69,Deník!$W594,""),"")</f>
        <v/>
      </c>
      <c r="EP594" s="601" t="str">
        <f>IF(Deník!$W594&lt;&gt;"",IF(Deník!$B594=Statistika!$F$70,Deník!$W594,""),"")</f>
        <v/>
      </c>
      <c r="EQ594" s="90"/>
      <c r="ER594" s="63" t="str">
        <f>IF(Deník!$W594&lt;&gt;"",IF(Deník!$J594="L",Deník!$W594,""),"")</f>
        <v/>
      </c>
      <c r="ES594" s="13" t="str">
        <f>IF(Deník!$W594&lt;&gt;"",IF(Deník!$J594="S",Deník!$W594,""),"")</f>
        <v/>
      </c>
      <c r="ET594" s="95"/>
      <c r="EU594" s="88"/>
      <c r="EV594" s="63" t="str">
        <f>IF(WEEKDAY(Deník!$C594,2)=1,Deník!$W594,"")</f>
        <v/>
      </c>
      <c r="EW594" s="13" t="str">
        <f>IF(WEEKDAY(Deník!$C594,2)=2,Deník!$W594,"")</f>
        <v/>
      </c>
      <c r="EX594" s="13" t="str">
        <f>IF(WEEKDAY(Deník!$C594,2)=3,Deník!$W594,"")</f>
        <v/>
      </c>
      <c r="EY594" s="13" t="str">
        <f>IF(WEEKDAY(Deník!$C594,2)=4,Deník!$W594,"")</f>
        <v/>
      </c>
      <c r="EZ594" s="60" t="str">
        <f>IF(WEEKDAY(Deník!$C594,2)=5,Deník!$W594,"")</f>
        <v/>
      </c>
      <c r="FA594" s="99"/>
      <c r="FB594" s="100">
        <f>Deník!D594</f>
        <v>0</v>
      </c>
      <c r="FC594" s="63">
        <f>IF($FB594&lt;&gt;"",IF(AND($FB594&gt;=FC$2,$FB594&lt;=FC$3),Deník!$W594,""))</f>
        <v>0</v>
      </c>
      <c r="FD594" s="63" t="str">
        <f>IF($FB594&lt;&gt;"",IF(AND($FB594&gt;=FD$2,$FB594&lt;=FD$3),Deník!$W594,""))</f>
        <v/>
      </c>
      <c r="FE594" s="63" t="str">
        <f>IF($FB594&lt;&gt;"",IF(AND($FB594&gt;=FE$2,$FB594&lt;=FE$3),Deník!$W594,""))</f>
        <v/>
      </c>
      <c r="FF594" s="63" t="str">
        <f>IF($FB594&lt;&gt;"",IF(AND($FB594&gt;=FF$2,$FB594&lt;=FF$3),Deník!$W594,""))</f>
        <v/>
      </c>
      <c r="FG594" s="63" t="str">
        <f>IF($FB594&lt;&gt;"",IF(AND($FB594&gt;=FG$2,$FB594&lt;=FG$3),Deník!$W594,""))</f>
        <v/>
      </c>
      <c r="FH594" s="63" t="str">
        <f>IF($FB594&lt;&gt;"",IF(AND($FB594&gt;=FH$2,$FB594&lt;=FH$3),Deník!$W594,""))</f>
        <v/>
      </c>
      <c r="FI594" s="63" t="str">
        <f>IF($FB594&lt;&gt;"",IF(AND($FB594&gt;=FI$2,$FB594&lt;=FI$3),Deník!$W594,""))</f>
        <v/>
      </c>
      <c r="FJ594" s="63" t="str">
        <f>IF($FB594&lt;&gt;"",IF(AND($FB594&gt;=FJ$2,$FB594&lt;=FJ$3),Deník!$W594,""))</f>
        <v/>
      </c>
      <c r="FK594" s="63" t="str">
        <f>IF($FB594&lt;&gt;"",IF(AND($FB594&gt;=FK$2,$FB594&lt;=FK$3),Deník!$W594,""))</f>
        <v/>
      </c>
      <c r="FL594" s="63" t="str">
        <f>IF($FB594&lt;&gt;"",IF(AND($FB594&gt;=FL$2,$FB594&lt;=FL$3),Deník!$W594,""))</f>
        <v/>
      </c>
      <c r="FM594" s="63" t="str">
        <f>IF($FB594&lt;&gt;"",IF(AND($FB594&gt;=FM$2,$FB594&lt;=FM$3),Deník!$W594,""))</f>
        <v/>
      </c>
      <c r="FN594" s="13"/>
      <c r="FO594" s="20" t="str">
        <f>IF(Deník!$W594&gt;1,Deník!$W594,"")</f>
        <v/>
      </c>
      <c r="FP594" s="20" t="str">
        <f>IF(Deník!$W594&lt;0,Deník!$W594,"")</f>
        <v/>
      </c>
      <c r="FQ594" s="17"/>
      <c r="FS594" s="233"/>
      <c r="FT594" s="233" t="str">
        <f>IF(Deník!$W594&lt;&gt;"",IF(Deník!$Y594=Statistika!$F$78,Deník!$W594,""),"")</f>
        <v/>
      </c>
      <c r="FU594" s="233" t="str">
        <f>IF(Deník!$W594&lt;&gt;"",IF(Deník!$Y594=Statistika!$F$79,Deník!$W594,""),"")</f>
        <v/>
      </c>
      <c r="FV594" s="233" t="str">
        <f>IF(Deník!$W594&lt;&gt;"",IF(Deník!$Y594=Statistika!$F$80,Deník!$W594,""),"")</f>
        <v/>
      </c>
      <c r="FW594" s="233" t="str">
        <f>IF(Deník!$W594&lt;&gt;"",IF(Deník!$Y594=Statistika!$F$81,Deník!$W594,""),"")</f>
        <v/>
      </c>
      <c r="FX594" s="233" t="str">
        <f>IF(Deník!$W594&lt;&gt;"",IF(Deník!$Y594=Statistika!$F$82,Deník!$W594,""),"")</f>
        <v/>
      </c>
      <c r="FY594" s="233" t="str">
        <f>IF(Deník!$W594&lt;&gt;"",IF(Deník!$Y594=Statistika!$F$83,Deník!$W594,""),"")</f>
        <v/>
      </c>
      <c r="FZ594" s="233" t="str">
        <f>IF(Deník!$W594&lt;&gt;"",IF(Deník!$Y594=Statistika!$F$84,Deník!$W594,""),"")</f>
        <v/>
      </c>
      <c r="GA594" s="233" t="str">
        <f>IF(Deník!$W594&lt;&gt;"",IF(Deník!$Y594=Statistika!$F$85,Deník!$W594,""),"")</f>
        <v/>
      </c>
      <c r="GB594" s="233" t="str">
        <f>IF(Deník!$W594&lt;&gt;"",IF(Deník!$Y594=Statistika!$F$86,Deník!$W594,""),"")</f>
        <v/>
      </c>
      <c r="GC594" s="233" t="str">
        <f>IF(Deník!$W594&lt;&gt;"",IF(Deník!$Y594=Statistika!$F$87,Deník!$W594,""),"")</f>
        <v/>
      </c>
      <c r="GD594" s="233" t="str">
        <f>IF(Deník!$W594&lt;&gt;"",IF(Deník!$Y594=Statistika!$F$88,Deník!$W594,""),"")</f>
        <v/>
      </c>
      <c r="GE594" s="233" t="str">
        <f>IF(Deník!$W594&lt;&gt;"",IF(Deník!$Y594=Statistika!$F$89,Deník!$W594,""),"")</f>
        <v/>
      </c>
      <c r="GF594" s="233" t="str">
        <f>IF(Deník!$W594&lt;&gt;"",IF(Deník!$Y594=Statistika!$F$90,Deník!$W594,""),"")</f>
        <v/>
      </c>
      <c r="GG594" s="233" t="str">
        <f>IF(Deník!$W594&lt;&gt;"",IF(Deník!$Y594=Statistika!$F$91,Deník!$W594,""),"")</f>
        <v/>
      </c>
      <c r="GH594" s="233"/>
      <c r="GI594" s="233" t="str">
        <f>IF(Deník!$W594&lt;&gt;"",IF(Deník!$AB594=Statistika!$L$100,Deník!$W594,""),"")</f>
        <v/>
      </c>
      <c r="GJ594" s="233" t="str">
        <f>IF(Deník!$W594&lt;&gt;"",IF(Deník!$AB594=Statistika!$L$101,Deník!$W594,""),"")</f>
        <v/>
      </c>
      <c r="GK594" s="233" t="str">
        <f>IF(Deník!$W594&lt;&gt;"",IF(Deník!$AB594=Statistika!$L$102,Deník!$W594,""),"")</f>
        <v/>
      </c>
      <c r="GL594" s="233" t="str">
        <f>IF(Deník!$W594&lt;&gt;"",IF(Deník!$AB594=Statistika!$L$103,Deník!$W594,""),"")</f>
        <v/>
      </c>
      <c r="GM594" s="233" t="str">
        <f>IF(Deník!$W594&lt;&gt;"",IF(Deník!$AB594=Statistika!$L$104,Deník!$W594,""),"")</f>
        <v/>
      </c>
      <c r="GN594" s="233" t="str">
        <f>IF(Deník!$W594&lt;&gt;"",IF(Deník!$AB594=Statistika!$L$105,Deník!$W594,""),"")</f>
        <v/>
      </c>
      <c r="GO594" s="233" t="str">
        <f>IF(Deník!$W594&lt;&gt;"",IF(Deník!$AB594=Statistika!$L$106,Deník!$W594,""),"")</f>
        <v/>
      </c>
      <c r="GP594" s="233" t="str">
        <f>IF(Deník!$W594&lt;&gt;"",IF(Deník!$AB594=Statistika!$L$107,Deník!$W594,""),"")</f>
        <v/>
      </c>
      <c r="GQ594" s="233" t="str">
        <f>IF(Deník!$W594&lt;&gt;"",IF(Deník!$AB594=Statistika!$L$108,Deník!$W594,""),"")</f>
        <v/>
      </c>
      <c r="GS594" s="233" t="str">
        <f>IF(Deník!$W594&lt;0,IF(Deník!$AC594=Statistika!$F$117,Deník!$W594,""),"")</f>
        <v/>
      </c>
      <c r="GT594" s="233" t="str">
        <f>IF(Deník!$W594&lt;0,IF(Deník!$AC594=Statistika!$F$118,Deník!$W594,""),"")</f>
        <v/>
      </c>
      <c r="GU594" s="233" t="str">
        <f>IF(Deník!$W594&lt;0,IF(Deník!$AC594=Statistika!$F$119,Deník!$W594,""),"")</f>
        <v/>
      </c>
      <c r="GV594" s="233" t="str">
        <f>IF(Deník!$W594&lt;0,IF(Deník!$AC594=Statistika!$F$120,Deník!$W594,""),"")</f>
        <v/>
      </c>
      <c r="GW594" s="233" t="str">
        <f>IF(Deník!$W594&lt;0,IF(Deník!$AC594=Statistika!$F$121,Deník!$W594,""),"")</f>
        <v/>
      </c>
      <c r="GX594" s="233" t="str">
        <f>IF(Deník!$W594&lt;0,IF(Deník!$AC594=Statistika!$F$122,Deník!$W594,""),"")</f>
        <v/>
      </c>
      <c r="GY594" s="233" t="str">
        <f>IF(Deník!$W594&lt;0,IF(Deník!$AC594=Statistika!$F$123,Deník!$W594,""),"")</f>
        <v/>
      </c>
      <c r="GZ594" s="233" t="str">
        <f>IF(Deník!$W594&lt;0,IF(Deník!$AC594=Statistika!$F$124,Deník!$W594,""),"")</f>
        <v/>
      </c>
      <c r="HA594" s="233" t="str">
        <f>IF(Deník!$W594&lt;0,IF(Deník!$AC594=Statistika!$F$125,Deník!$W594,""),"")</f>
        <v/>
      </c>
      <c r="HC594" s="233" t="str">
        <f>IF(Deník!$W594&lt;0,IF(Deník!$AD594=Statistika!$F$133,Deník!$W594,""),"")</f>
        <v/>
      </c>
      <c r="HD594" s="233" t="str">
        <f>IF(Deník!$W594&lt;0,IF(Deník!$AD594=Statistika!$F$134,Deník!$W594,""),"")</f>
        <v/>
      </c>
      <c r="HE594" s="233" t="str">
        <f>IF(Deník!$W594&lt;0,IF(Deník!$AD594=Statistika!$F$135,Deník!$W594,""),"")</f>
        <v/>
      </c>
      <c r="HF594" s="233" t="str">
        <f>IF(Deník!$W594&lt;0,IF(Deník!$AD594=Statistika!$F$136,Deník!$W594,""),"")</f>
        <v/>
      </c>
      <c r="HG594" s="233" t="str">
        <f>IF(Deník!$W594&lt;0,IF(Deník!$AD594=Statistika!$F$137,Deník!$W594,""),"")</f>
        <v/>
      </c>
      <c r="ID594" s="8">
        <f>Tabulka4[[#This Row],[Sloupec3]]</f>
        <v>0</v>
      </c>
      <c r="IE594" s="17" t="str">
        <f>IF(AND([1]Deník!$C594&gt;='[1]Měsíční shrnutí'!$D$1,[1]Deník!$C594&lt;='[1]Měsíční shrnutí'!$F$1),[1]Deník!$X594,"")</f>
        <v/>
      </c>
    </row>
    <row r="595" spans="1:239">
      <c r="A595" s="8">
        <f>Deník!C596</f>
        <v>0</v>
      </c>
      <c r="B595" s="50" t="str">
        <f>Deník!R596</f>
        <v/>
      </c>
      <c r="C595" s="102" t="str">
        <f>IF(AND(Deník!R596&gt;1,Deník!R596&lt;&gt;""),1,"")</f>
        <v/>
      </c>
      <c r="D595" s="102" t="str">
        <f>IF(AND(Deník!R596&lt;=0,Deník!R596&lt;&gt;""),1,"")</f>
        <v/>
      </c>
      <c r="E595" s="103" t="str">
        <f>IF(AND(Deník!R596&gt;=0,Deník!R596&lt;=1),1,"")</f>
        <v/>
      </c>
      <c r="F595" s="79" t="str">
        <f>IF(Deník!R596&lt;&gt;"",Deník!R596+F594,"")</f>
        <v/>
      </c>
      <c r="G595" s="85"/>
      <c r="H595" s="54" t="str">
        <f>IF(MONTH(Deník!$C595)=H$2,IF(AND(Deník!$R595&gt;=0,Deník!$R595&lt;=1),"BE",Deník!$R595),"")</f>
        <v/>
      </c>
      <c r="I595" s="11" t="str">
        <f>IF(MONTH(Deník!$C595)=I$2,IF(AND(Deník!$R595&gt;=0,Deník!$R595&lt;=1),"BE",Deník!$R595),"")</f>
        <v/>
      </c>
      <c r="J595" s="11" t="str">
        <f>IF(MONTH(Deník!$C595)=J$2,IF(AND(Deník!$R595&gt;=0,Deník!$R595&lt;=1),"BE",Deník!$R595),"")</f>
        <v/>
      </c>
      <c r="K595" s="11" t="str">
        <f>IF(MONTH(Deník!$C595)=K$2,IF(AND(Deník!$R595&gt;=0,Deník!$R595&lt;=1),"BE",Deník!$R595),"")</f>
        <v/>
      </c>
      <c r="L595" s="11" t="str">
        <f>IF(MONTH(Deník!$C595)=L$2,IF(AND(Deník!$R595&gt;=0,Deník!$R595&lt;=1),"BE",Deník!$R595),"")</f>
        <v/>
      </c>
      <c r="M595" s="11" t="str">
        <f>IF(MONTH(Deník!$C595)=M$2,IF(AND(Deník!$R595&gt;=0,Deník!$R595&lt;=1),"BE",Deník!$R595),"")</f>
        <v/>
      </c>
      <c r="N595" s="11" t="str">
        <f>IF(MONTH(Deník!$C595)=N$2,IF(AND(Deník!$R595&gt;=0,Deník!$R595&lt;=1),"BE",Deník!$R595),"")</f>
        <v/>
      </c>
      <c r="O595" s="11" t="str">
        <f>IF(MONTH(Deník!$C595)=O$2,IF(AND(Deník!$R595&gt;=0,Deník!$R595&lt;=1),"BE",Deník!$R595),"")</f>
        <v/>
      </c>
      <c r="P595" s="11" t="str">
        <f>IF(MONTH(Deník!$C595)=P$2,IF(AND(Deník!$R595&gt;=0,Deník!$R595&lt;=1),"BE",Deník!$R595),"")</f>
        <v/>
      </c>
      <c r="Q595" s="11" t="str">
        <f>IF(MONTH(Deník!$C595)=Q$2,IF(AND(Deník!$R595&gt;=0,Deník!$R595&lt;=1),"BE",Deník!$R595),"")</f>
        <v/>
      </c>
      <c r="R595" s="11" t="str">
        <f>IF(MONTH(Deník!$C595)=R$2,IF(AND(Deník!$R595&gt;=0,Deník!$R595&lt;=1),"BE",Deník!$R595),"")</f>
        <v/>
      </c>
      <c r="S595" s="57" t="str">
        <f>IF(MONTH(Deník!$C595)=S$2,IF(AND(Deník!$R595&gt;=0,Deník!$R595&lt;=1),"BE",Deník!$R595),"")</f>
        <v/>
      </c>
      <c r="U595" s="12"/>
      <c r="V595" s="12"/>
      <c r="X595" s="600" t="str">
        <f>IF(Deník!$R595&lt;&gt;"",IF(Deník!$B595=Statistika!$F$63,IF(AND(Deník!$R595&gt;=0,Deník!$R595&lt;=1),"BE",Deník!$R595),""),"")</f>
        <v/>
      </c>
      <c r="Y595" s="13" t="str">
        <f>IF(Deník!$R595&lt;&gt;"",IF(Deník!$B595=Statistika!$F$64,IF(AND(Deník!$R595&gt;=0,Deník!$R595&lt;=1),"BE",Deník!$R595),""),"")</f>
        <v/>
      </c>
      <c r="Z595" s="13" t="str">
        <f>IF(Deník!$R595&lt;&gt;"",IF(Deník!$B595=Statistika!$F$65,IF(AND(Deník!$R595&gt;=0,Deník!$R595&lt;=1),"BE",Deník!$R595),""),"")</f>
        <v/>
      </c>
      <c r="AA595" s="13" t="str">
        <f>IF(Deník!$R595&lt;&gt;"",IF(Deník!$B595=Statistika!$F$66,IF(AND(Deník!$R595&gt;=0,Deník!$R595&lt;=1),"BE",Deník!$R595),""),"")</f>
        <v/>
      </c>
      <c r="AB595" s="13" t="str">
        <f>IF(Deník!$R595&lt;&gt;"",IF(Deník!$B595=Statistika!$F$67,IF(AND(Deník!$R595&gt;=0,Deník!$R595&lt;=1),"BE",Deník!$R595),""),"")</f>
        <v/>
      </c>
      <c r="AC595" s="13" t="str">
        <f>IF(Deník!$R595&lt;&gt;"",IF(Deník!$B595=Statistika!$F$68,IF(AND(Deník!$R595&gt;=0,Deník!$R595&lt;=1),"BE",Deník!$R595),""),"")</f>
        <v/>
      </c>
      <c r="AD595" s="13" t="str">
        <f>IF(Deník!$R595&lt;&gt;"",IF(Deník!$B595=Statistika!$F$69,IF(AND(Deník!$R595&gt;=0,Deník!$R595&lt;=1),"BE",Deník!$R595),""),"")</f>
        <v/>
      </c>
      <c r="AE595" s="601" t="str">
        <f>IF(Deník!$R595&lt;&gt;"",IF(Deník!$B595=Statistika!$F$70,IF(AND(Deník!$R595&gt;=0,Deník!$R595&lt;=1),"BE",Deník!$R595),""),"")</f>
        <v/>
      </c>
      <c r="AF595" s="90"/>
      <c r="AG595" s="63" t="str">
        <f>IF(Deník!$R595&lt;&gt;"",IF(Deník!$J595="L",IF(AND(Deník!$R595&gt;=0,Deník!$R595&lt;=1),"BE",Deník!$R595),""),"")</f>
        <v/>
      </c>
      <c r="AH595" s="13" t="str">
        <f>IF(Deník!$R595&lt;&gt;"",IF(Deník!$J595="S",IF(AND(Deník!$R595&gt;=0,Deník!$R595&lt;=1),"BE",Deník!$R595),""),"")</f>
        <v/>
      </c>
      <c r="AI595" s="95"/>
      <c r="AJ595" s="71" t="str">
        <f>IF(Deník!N596&lt;&gt;"",Deník!N596*-1,"")</f>
        <v/>
      </c>
      <c r="AK595" s="88"/>
      <c r="AL595" s="63" t="str">
        <f>IF(WEEKDAY(Deník!$C595,2)=1,IF(AND(Deník!$R595&gt;=0,Deník!$R595&lt;=1),"BE",Deník!$R595),"")</f>
        <v/>
      </c>
      <c r="AM595" s="13" t="str">
        <f>IF(WEEKDAY(Deník!$C595,2)=2,IF(AND(Deník!$R595&gt;=0,Deník!$R595&lt;=1),"BE",Deník!$R595),"")</f>
        <v/>
      </c>
      <c r="AN595" s="13" t="str">
        <f>IF(WEEKDAY(Deník!$C595,2)=3,IF(AND(Deník!$R595&gt;=0,Deník!$R595&lt;=1),"BE",Deník!$R595),"")</f>
        <v/>
      </c>
      <c r="AO595" s="13" t="str">
        <f>IF(WEEKDAY(Deník!$C595,2)=4,IF(AND(Deník!$R595&gt;=0,Deník!$R595&lt;=1),"BE",Deník!$R595),"")</f>
        <v/>
      </c>
      <c r="AP595" s="60" t="str">
        <f>IF(WEEKDAY(Deník!$C595,2)=5,IF(AND(Deník!$R595&gt;=0,Deník!$R595&lt;=1),"BE",Deník!$R595),"")</f>
        <v/>
      </c>
      <c r="AQ595" s="99"/>
      <c r="AR595" s="100">
        <f>Deník!D595</f>
        <v>0</v>
      </c>
      <c r="AS595" s="63" t="str">
        <f>IF(Deník!$D595&lt;&gt;"",IF(AND(Deník!$D595&gt;=AS$2,Deník!$D595&lt;=AS$3),IF(AND(Deník!$R595&gt;=0,Deník!$R595&lt;=1),"BE",Deník!$R595),""),"")</f>
        <v/>
      </c>
      <c r="AT595" s="63" t="str">
        <f>IF(Deník!$D595&lt;&gt;"",IF(AND(Deník!$D595&gt;=AT$2,Deník!$D595&lt;=AT$3),IF(AND(Deník!$R595&gt;=0,Deník!$R595&lt;=1),"BE",Deník!$R595),""),"")</f>
        <v/>
      </c>
      <c r="AU595" s="63" t="str">
        <f>IF(Deník!$D595&lt;&gt;"",IF(AND(Deník!$D595&gt;=AU$2,Deník!$D595&lt;=AU$3),IF(AND(Deník!$R595&gt;=0,Deník!$R595&lt;=1),"BE",Deník!$R595),""),"")</f>
        <v/>
      </c>
      <c r="AV595" s="63" t="str">
        <f>IF(Deník!$D595&lt;&gt;"",IF(AND(Deník!$D595&gt;=AV$2,Deník!$D595&lt;=AV$3),IF(AND(Deník!$R595&gt;=0,Deník!$R595&lt;=1),"BE",Deník!$R595),""),"")</f>
        <v/>
      </c>
      <c r="AW595" s="63" t="str">
        <f>IF(Deník!$D595&lt;&gt;"",IF(AND(Deník!$D595&gt;=AW$2,Deník!$D595&lt;=AW$3),IF(AND(Deník!$R595&gt;=0,Deník!$R595&lt;=1),"BE",Deník!$R595),""),"")</f>
        <v/>
      </c>
      <c r="AX595" s="63" t="str">
        <f>IF(Deník!$D595&lt;&gt;"",IF(AND(Deník!$D595&gt;=AX$2,Deník!$D595&lt;=AX$3),IF(AND(Deník!$R595&gt;=0,Deník!$R595&lt;=1),"BE",Deník!$R595),""),"")</f>
        <v/>
      </c>
      <c r="AY595" s="63" t="str">
        <f>IF(Deník!$D595&lt;&gt;"",IF(AND(Deník!$D595&gt;=AY$2,Deník!$D595&lt;=AY$3),IF(AND(Deník!$R595&gt;=0,Deník!$R595&lt;=1),"BE",Deník!$R595),""),"")</f>
        <v/>
      </c>
      <c r="AZ595" s="63" t="str">
        <f>IF(Deník!$D595&lt;&gt;"",IF(AND(Deník!$D595&gt;=AZ$2,Deník!$D595&lt;=AZ$3),IF(AND(Deník!$R595&gt;=0,Deník!$R595&lt;=1),"BE",Deník!$R595),""),"")</f>
        <v/>
      </c>
      <c r="BA595" s="63" t="str">
        <f>IF(Deník!$D595&lt;&gt;"",IF(AND(Deník!$D595&gt;=BA$2,Deník!$D595&lt;=BA$3),IF(AND(Deník!$R595&gt;=0,Deník!$R595&lt;=1),"BE",Deník!$R595),""),"")</f>
        <v/>
      </c>
      <c r="BB595" s="63" t="str">
        <f>IF(Deník!$D595&lt;&gt;"",IF(AND(Deník!$D595&gt;=BB$2,Deník!$D595&lt;=BB$3),IF(AND(Deník!$R595&gt;=0,Deník!$R595&lt;=1),"BE",Deník!$R595),""),"")</f>
        <v/>
      </c>
      <c r="BC595" s="71" t="str">
        <f>IF(Deník!$D595&lt;&gt;"",IF(AND(Deník!$D595&gt;=BC$2,Deník!$D595&lt;=BC$3),IF(AND(Deník!$R595&gt;=0,Deník!$R595&lt;=1),"BE",Deník!$R595),""),"")</f>
        <v/>
      </c>
      <c r="BD595" s="20" t="str">
        <f>IF(Deník!$J596="S",(Deník!$M596-Deník!$K596),IF(Deník!$J596="L",(Deník!$K596-Deník!$M596),""))</f>
        <v/>
      </c>
      <c r="BE595" s="20" t="str">
        <f>IF(Deník!$J596="S",(Deník!$K596-Deník!$O596),IF(Deník!$J596="L",(Deník!$O596-Deník!$K596),""))</f>
        <v/>
      </c>
      <c r="BF595" s="20" t="str">
        <f>IF(Deník!$J596="S",(Deník!$K596-Deník!$L596),IF(Deník!$J596="L",(Deník!$L596-Deník!$K596),""))</f>
        <v/>
      </c>
      <c r="BG595" s="20" t="str">
        <f>IF(Deník!$J596="S",(Deník!$K596-Deník!$S596),IF(Deník!$J596="L",(Deník!$S596-Deník!$K596),""))</f>
        <v/>
      </c>
      <c r="BH595" s="20" t="str">
        <f>IF(Deník!$J596="S",(Deník!$K596-Deník!$U596),IF(Deník!$J596="L",(Deník!$U596-Deník!$K596),""))</f>
        <v/>
      </c>
      <c r="BI595" s="20" t="str">
        <f>IF(Deník!$R595&gt;1,Deník!$R595,"")</f>
        <v/>
      </c>
      <c r="BJ595" s="20" t="str">
        <f>IF(Deník!$R595&lt;0,Deník!$R595,"")</f>
        <v/>
      </c>
      <c r="BK595" s="17"/>
      <c r="BM595" s="233" t="str">
        <f>IF(Deník!$R595&lt;&gt;"",IF(Deník!$Y595=Statistika!$F$78,IF(AND(Deník!$R595&gt;=0,Deník!$R595&lt;=1),"BE",Deník!$R595),""),"")</f>
        <v/>
      </c>
      <c r="BN595" s="233" t="str">
        <f>IF(Deník!$R595&lt;&gt;"",IF(Deník!$Y595=Statistika!$F$79,IF(AND(Deník!$R595&gt;=0,Deník!$R595&lt;=1),"BE",Deník!$R595),""),"")</f>
        <v/>
      </c>
      <c r="BO595" s="233" t="str">
        <f>IF(Deník!$R595&lt;&gt;"",IF(Deník!$Y595=Statistika!$F$80,IF(AND(Deník!$R595&gt;=0,Deník!$R595&lt;=1),"BE",Deník!$R595),""),"")</f>
        <v/>
      </c>
      <c r="BP595" s="233" t="str">
        <f>IF(Deník!$R595&lt;&gt;"",IF(Deník!$Y595=Statistika!$F$81,IF(AND(Deník!$R595&gt;=0,Deník!$R595&lt;=1),"BE",Deník!$R595),""),"")</f>
        <v/>
      </c>
      <c r="BQ595" s="233" t="str">
        <f>IF(Deník!$R595&lt;&gt;"",IF(Deník!$Y595=Statistika!$F$82,IF(AND(Deník!$R595&gt;=0,Deník!$R595&lt;=1),"BE",Deník!$R595),""),"")</f>
        <v/>
      </c>
      <c r="BR595" s="233" t="str">
        <f>IF(Deník!$R595&lt;&gt;"",IF(Deník!$Y595=Statistika!$F$83,IF(AND(Deník!$R595&gt;=0,Deník!$R595&lt;=1),"BE",Deník!$R595),""),"")</f>
        <v/>
      </c>
      <c r="BS595" s="233" t="str">
        <f>IF(Deník!$R595&lt;&gt;"",IF(Deník!$Y595=Statistika!$F$84,IF(AND(Deník!$R595&gt;=0,Deník!$R595&lt;=1),"BE",Deník!$R595),""),"")</f>
        <v/>
      </c>
      <c r="BT595" s="233" t="str">
        <f>IF(Deník!$R595&lt;&gt;"",IF(Deník!$Y595=Statistika!$F$85,IF(AND(Deník!$R595&gt;=0,Deník!$R595&lt;=1),"BE",Deník!$R595),""),"")</f>
        <v/>
      </c>
      <c r="BU595" s="233" t="str">
        <f>IF(Deník!$R595&lt;&gt;"",IF(Deník!$Y595=Statistika!$F$86,IF(AND(Deník!$R595&gt;=0,Deník!$R595&lt;=1),"BE",Deník!$R595),""),"")</f>
        <v/>
      </c>
      <c r="BV595" s="233" t="str">
        <f>IF(Deník!$R595&lt;&gt;"",IF(Deník!$Y595=Statistika!$F$87,IF(AND(Deník!$R595&gt;=0,Deník!$R595&lt;=1),"BE",Deník!$R595),""),"")</f>
        <v/>
      </c>
      <c r="BW595" s="233" t="str">
        <f>IF(Deník!$R595&lt;&gt;"",IF(Deník!$Y595=Statistika!$F$88,IF(AND(Deník!$R595&gt;=0,Deník!$R595&lt;=1),"BE",Deník!$R595),""),"")</f>
        <v/>
      </c>
      <c r="BX595" s="233" t="str">
        <f>IF(Deník!$R595&lt;&gt;"",IF(Deník!$Y595=Statistika!$F$89,IF(AND(Deník!$R595&gt;=0,Deník!$R595&lt;=1),"BE",Deník!$R595),""),"")</f>
        <v/>
      </c>
      <c r="BY595" s="233" t="str">
        <f>IF(Deník!$R595&lt;&gt;"",IF(Deník!$Y595=Statistika!$F$90,IF(AND(Deník!$R595&gt;=0,Deník!$R595&lt;=1),"BE",Deník!$R595),""),"")</f>
        <v/>
      </c>
      <c r="BZ595" s="233" t="str">
        <f>IF(Deník!$R595&lt;&gt;"",IF(Deník!$Y595=Statistika!$F$91,IF(AND(Deník!$R595&gt;=0,Deník!$R595&lt;=1),"BE",Deník!$R595),""),"")</f>
        <v/>
      </c>
      <c r="CA595" s="233"/>
      <c r="CB595" s="233" t="str">
        <f>IF(Deník!$R595&lt;&gt;"",IF(Deník!$AB595="SL",IF(AND(Deník!$R595&gt;=0,Deník!$R595&lt;=1),"BE",Deník!$R595),""),"")</f>
        <v/>
      </c>
      <c r="CC595" s="233" t="str">
        <f>IF(Deník!$R595&lt;&gt;"",IF(Deník!$AB595="BE10",IF(AND(Deník!$R595&gt;=0,Deník!$R595&lt;=1),"BE",Deník!$R595),""),"")</f>
        <v/>
      </c>
      <c r="CD595" s="233" t="str">
        <f>IF(Deník!$R595&lt;&gt;"",IF(Deník!$AB595="BE15",IF(AND(Deník!$R595&gt;=0,Deník!$R595&lt;=1),"BE",Deník!$R595),""),"")</f>
        <v/>
      </c>
      <c r="CE595" s="233" t="str">
        <f>IF(Deník!$R595&lt;&gt;"",IF(Deník!$AB595="BE20",IF(AND(Deník!$R595&gt;=0,Deník!$R595&lt;=1),"BE",Deník!$R595),""),"")</f>
        <v/>
      </c>
      <c r="CF595" s="233" t="str">
        <f>IF(Deník!$R595&lt;&gt;"",IF(Deník!$AB595="TP1",IF(AND(Deník!$R595&gt;=0,Deník!$R595&lt;=1),"BE",Deník!$R595),""),"")</f>
        <v/>
      </c>
      <c r="CG595" s="233" t="str">
        <f>IF(Deník!$R595&lt;&gt;"",IF(Deník!$AB595="TP2",IF(AND(Deník!$R595&gt;=0,Deník!$R595&lt;=1),"BE",Deník!$R595),""),"")</f>
        <v/>
      </c>
      <c r="CH595" s="233" t="str">
        <f>IF(Deník!$R595&lt;&gt;"",IF(Deník!$AB595="TP3",IF(AND(Deník!$R595&gt;=0,Deník!$R595&lt;=1),"BE",Deník!$R595),""),"")</f>
        <v/>
      </c>
      <c r="CI595" s="233" t="str">
        <f>IF(Deník!$R595&lt;&gt;"",IF(Deník!$AB595="Trailing SL",IF(AND(Deník!$R595&gt;=0,Deník!$R595&lt;=1),"BE",Deník!$R595),""),"")</f>
        <v/>
      </c>
      <c r="CJ595" s="233" t="str">
        <f>IF(Deník!$R595&lt;&gt;"",IF(Deník!$AB595="Manual",IF(AND(Deník!$R595&gt;=0,Deník!$R595&lt;=1),"BE",Deník!$R595),""),"")</f>
        <v/>
      </c>
      <c r="CK595" s="233"/>
      <c r="CL595" s="233" t="str">
        <f>IF(Deník!$R595&lt;0,IF(Deník!$AC595=Statistika!$F$117,Deník!$R595,""),"")</f>
        <v/>
      </c>
      <c r="CM595" s="233" t="str">
        <f>IF(Deník!$R595&lt;0,IF(Deník!$AC595=Statistika!$F$118,Deník!$R595,""),"")</f>
        <v/>
      </c>
      <c r="CN595" s="233" t="str">
        <f>IF(Deník!$R595&lt;0,IF(Deník!$AC595=Statistika!$F$119,Deník!$R595,""),"")</f>
        <v/>
      </c>
      <c r="CO595" s="233" t="str">
        <f>IF(Deník!$R595&lt;0,IF(Deník!$AC595=Statistika!$F$120,Deník!$R595,""),"")</f>
        <v/>
      </c>
      <c r="CP595" s="233" t="str">
        <f>IF(Deník!$R595&lt;0,IF(Deník!$AC595=Statistika!$F$121,Deník!$R595,""),"")</f>
        <v/>
      </c>
      <c r="CQ595" s="233" t="str">
        <f>IF(Deník!$R595&lt;0,IF(Deník!$AC595=Statistika!$F$122,Deník!$R595,""),"")</f>
        <v/>
      </c>
      <c r="CR595" s="233" t="str">
        <f>IF(Deník!$R595&lt;0,IF(Deník!$AC595=Statistika!$F$123,Deník!$R595,""),"")</f>
        <v/>
      </c>
      <c r="CS595" s="233" t="str">
        <f>IF(Deník!$R595&lt;0,IF(Deník!$AC595=Statistika!$F$124,Deník!$R595,""),"")</f>
        <v/>
      </c>
      <c r="CT595" s="233" t="str">
        <f>IF(Deník!$R595&lt;0,IF(Deník!$AC595=Statistika!$F$125,Deník!$R595,""),"")</f>
        <v/>
      </c>
      <c r="CU595" s="233"/>
      <c r="CV595" s="233" t="str">
        <f>IF(Deník!$R595&lt;0,IF(Deník!$AD595=$CV$2,Deník!$R595,""),"")</f>
        <v/>
      </c>
      <c r="CW595" s="233" t="str">
        <f>IF(Deník!$R595&lt;0,IF(Deník!$AD595=$CW$2,Deník!$R595,""),"")</f>
        <v/>
      </c>
      <c r="CX595" s="233" t="str">
        <f>IF(Deník!$R595&lt;0,IF(Deník!$AD595=$CX$2,Deník!$R595,""),"")</f>
        <v/>
      </c>
      <c r="CY595" s="233" t="str">
        <f>IF(Deník!$R595&lt;0,IF(Deník!$AD595=$CY$2,Deník!$R595,""),"")</f>
        <v/>
      </c>
      <c r="CZ595" s="233" t="str">
        <f>IF(Deník!$R595&lt;0,IF(Deník!$AD595=$CZ$2,Deník!$R595,""),"")</f>
        <v/>
      </c>
      <c r="DL595" s="221">
        <f t="shared" si="24"/>
        <v>93847.029999999984</v>
      </c>
      <c r="DM595" s="220">
        <f t="shared" si="23"/>
        <v>-6.1529700000000132E-2</v>
      </c>
      <c r="DO595" s="50">
        <f>Deník!W596</f>
        <v>0</v>
      </c>
      <c r="DP595" s="102" t="str">
        <f>IF(AND(Deník!W596&gt;0),1,"")</f>
        <v/>
      </c>
      <c r="DQ595" s="102">
        <f>IF(AND(Deník!W596&lt;=0),1,"")</f>
        <v>1</v>
      </c>
      <c r="DR595" s="227"/>
      <c r="DS595" s="228"/>
      <c r="DT595" s="85"/>
      <c r="DU595" s="54">
        <f>IF(MONTH(Deník!$C595)=DU$2,Deník!$W595,"")</f>
        <v>0</v>
      </c>
      <c r="DV595" s="222" t="str">
        <f>IF(MONTH(Deník!$C595)=DV$2,Deník!$W595,"")</f>
        <v/>
      </c>
      <c r="DW595" s="222" t="str">
        <f>IF(MONTH(Deník!$C595)=DW$2,Deník!$W595,"")</f>
        <v/>
      </c>
      <c r="DX595" s="222" t="str">
        <f>IF(MONTH(Deník!$C595)=DX$2,Deník!$W595,"")</f>
        <v/>
      </c>
      <c r="DY595" s="222" t="str">
        <f>IF(MONTH(Deník!$C595)=DY$2,Deník!$W595,"")</f>
        <v/>
      </c>
      <c r="DZ595" s="222" t="str">
        <f>IF(MONTH(Deník!$C595)=DZ$2,Deník!$W595,"")</f>
        <v/>
      </c>
      <c r="EA595" s="222" t="str">
        <f>IF(MONTH(Deník!$C595)=EA$2,Deník!$W595,"")</f>
        <v/>
      </c>
      <c r="EB595" s="222" t="str">
        <f>IF(MONTH(Deník!$C595)=EB$2,Deník!$W595,"")</f>
        <v/>
      </c>
      <c r="EC595" s="222" t="str">
        <f>IF(MONTH(Deník!$C595)=EC$2,Deník!$W595,"")</f>
        <v/>
      </c>
      <c r="ED595" s="222" t="str">
        <f>IF(MONTH(Deník!$C595)=ED$2,Deník!$W595,"")</f>
        <v/>
      </c>
      <c r="EE595" s="222" t="str">
        <f>IF(MONTH(Deník!$C595)=EE$2,Deník!$W595,"")</f>
        <v/>
      </c>
      <c r="EF595" s="222" t="str">
        <f>IF(MONTH(Deník!$C595)=EF$2,Deník!$W595,"")</f>
        <v/>
      </c>
      <c r="EI595" s="600" t="str">
        <f>IF(Deník!$W595&lt;&gt;"",IF(Deník!$B595=Statistika!$F$63,Deník!$W595,""),"")</f>
        <v/>
      </c>
      <c r="EJ595" s="13" t="str">
        <f>IF(Deník!$W595&lt;&gt;"",IF(Deník!$B595=Statistika!$F$64,Deník!$W595,""),"")</f>
        <v/>
      </c>
      <c r="EK595" s="13" t="str">
        <f>IF(Deník!$W595&lt;&gt;"",IF(Deník!$B595=Statistika!$F$65,Deník!$W595,""),"")</f>
        <v/>
      </c>
      <c r="EL595" s="13" t="str">
        <f>IF(Deník!$W595&lt;&gt;"",IF(Deník!$B595=Statistika!$F$66,Deník!$W595,""),"")</f>
        <v/>
      </c>
      <c r="EM595" s="13" t="str">
        <f>IF(Deník!$W595&lt;&gt;"",IF(Deník!$B595=Statistika!$F$67,Deník!$W595,""),"")</f>
        <v/>
      </c>
      <c r="EN595" s="13" t="str">
        <f>IF(Deník!$W595&lt;&gt;"",IF(Deník!$B595=Statistika!$F$68,Deník!$W595,""),"")</f>
        <v/>
      </c>
      <c r="EO595" s="13" t="str">
        <f>IF(Deník!$W595&lt;&gt;"",IF(Deník!$B595=Statistika!$F$69,Deník!$W595,""),"")</f>
        <v/>
      </c>
      <c r="EP595" s="601" t="str">
        <f>IF(Deník!$W595&lt;&gt;"",IF(Deník!$B595=Statistika!$F$70,Deník!$W595,""),"")</f>
        <v/>
      </c>
      <c r="EQ595" s="90"/>
      <c r="ER595" s="63" t="str">
        <f>IF(Deník!$W595&lt;&gt;"",IF(Deník!$J595="L",Deník!$W595,""),"")</f>
        <v/>
      </c>
      <c r="ES595" s="13" t="str">
        <f>IF(Deník!$W595&lt;&gt;"",IF(Deník!$J595="S",Deník!$W595,""),"")</f>
        <v/>
      </c>
      <c r="ET595" s="95"/>
      <c r="EU595" s="88"/>
      <c r="EV595" s="63" t="str">
        <f>IF(WEEKDAY(Deník!$C595,2)=1,Deník!$W595,"")</f>
        <v/>
      </c>
      <c r="EW595" s="13" t="str">
        <f>IF(WEEKDAY(Deník!$C595,2)=2,Deník!$W595,"")</f>
        <v/>
      </c>
      <c r="EX595" s="13" t="str">
        <f>IF(WEEKDAY(Deník!$C595,2)=3,Deník!$W595,"")</f>
        <v/>
      </c>
      <c r="EY595" s="13" t="str">
        <f>IF(WEEKDAY(Deník!$C595,2)=4,Deník!$W595,"")</f>
        <v/>
      </c>
      <c r="EZ595" s="60" t="str">
        <f>IF(WEEKDAY(Deník!$C595,2)=5,Deník!$W595,"")</f>
        <v/>
      </c>
      <c r="FA595" s="99"/>
      <c r="FB595" s="100">
        <f>Deník!D595</f>
        <v>0</v>
      </c>
      <c r="FC595" s="63">
        <f>IF($FB595&lt;&gt;"",IF(AND($FB595&gt;=FC$2,$FB595&lt;=FC$3),Deník!$W595,""))</f>
        <v>0</v>
      </c>
      <c r="FD595" s="63" t="str">
        <f>IF($FB595&lt;&gt;"",IF(AND($FB595&gt;=FD$2,$FB595&lt;=FD$3),Deník!$W595,""))</f>
        <v/>
      </c>
      <c r="FE595" s="63" t="str">
        <f>IF($FB595&lt;&gt;"",IF(AND($FB595&gt;=FE$2,$FB595&lt;=FE$3),Deník!$W595,""))</f>
        <v/>
      </c>
      <c r="FF595" s="63" t="str">
        <f>IF($FB595&lt;&gt;"",IF(AND($FB595&gt;=FF$2,$FB595&lt;=FF$3),Deník!$W595,""))</f>
        <v/>
      </c>
      <c r="FG595" s="63" t="str">
        <f>IF($FB595&lt;&gt;"",IF(AND($FB595&gt;=FG$2,$FB595&lt;=FG$3),Deník!$W595,""))</f>
        <v/>
      </c>
      <c r="FH595" s="63" t="str">
        <f>IF($FB595&lt;&gt;"",IF(AND($FB595&gt;=FH$2,$FB595&lt;=FH$3),Deník!$W595,""))</f>
        <v/>
      </c>
      <c r="FI595" s="63" t="str">
        <f>IF($FB595&lt;&gt;"",IF(AND($FB595&gt;=FI$2,$FB595&lt;=FI$3),Deník!$W595,""))</f>
        <v/>
      </c>
      <c r="FJ595" s="63" t="str">
        <f>IF($FB595&lt;&gt;"",IF(AND($FB595&gt;=FJ$2,$FB595&lt;=FJ$3),Deník!$W595,""))</f>
        <v/>
      </c>
      <c r="FK595" s="63" t="str">
        <f>IF($FB595&lt;&gt;"",IF(AND($FB595&gt;=FK$2,$FB595&lt;=FK$3),Deník!$W595,""))</f>
        <v/>
      </c>
      <c r="FL595" s="63" t="str">
        <f>IF($FB595&lt;&gt;"",IF(AND($FB595&gt;=FL$2,$FB595&lt;=FL$3),Deník!$W595,""))</f>
        <v/>
      </c>
      <c r="FM595" s="63" t="str">
        <f>IF($FB595&lt;&gt;"",IF(AND($FB595&gt;=FM$2,$FB595&lt;=FM$3),Deník!$W595,""))</f>
        <v/>
      </c>
      <c r="FN595" s="13"/>
      <c r="FO595" s="20" t="str">
        <f>IF(Deník!$W595&gt;1,Deník!$W595,"")</f>
        <v/>
      </c>
      <c r="FP595" s="20" t="str">
        <f>IF(Deník!$W595&lt;0,Deník!$W595,"")</f>
        <v/>
      </c>
      <c r="FQ595" s="17"/>
      <c r="FS595" s="233"/>
      <c r="FT595" s="233" t="str">
        <f>IF(Deník!$W595&lt;&gt;"",IF(Deník!$Y595=Statistika!$F$78,Deník!$W595,""),"")</f>
        <v/>
      </c>
      <c r="FU595" s="233" t="str">
        <f>IF(Deník!$W595&lt;&gt;"",IF(Deník!$Y595=Statistika!$F$79,Deník!$W595,""),"")</f>
        <v/>
      </c>
      <c r="FV595" s="233" t="str">
        <f>IF(Deník!$W595&lt;&gt;"",IF(Deník!$Y595=Statistika!$F$80,Deník!$W595,""),"")</f>
        <v/>
      </c>
      <c r="FW595" s="233" t="str">
        <f>IF(Deník!$W595&lt;&gt;"",IF(Deník!$Y595=Statistika!$F$81,Deník!$W595,""),"")</f>
        <v/>
      </c>
      <c r="FX595" s="233" t="str">
        <f>IF(Deník!$W595&lt;&gt;"",IF(Deník!$Y595=Statistika!$F$82,Deník!$W595,""),"")</f>
        <v/>
      </c>
      <c r="FY595" s="233" t="str">
        <f>IF(Deník!$W595&lt;&gt;"",IF(Deník!$Y595=Statistika!$F$83,Deník!$W595,""),"")</f>
        <v/>
      </c>
      <c r="FZ595" s="233" t="str">
        <f>IF(Deník!$W595&lt;&gt;"",IF(Deník!$Y595=Statistika!$F$84,Deník!$W595,""),"")</f>
        <v/>
      </c>
      <c r="GA595" s="233" t="str">
        <f>IF(Deník!$W595&lt;&gt;"",IF(Deník!$Y595=Statistika!$F$85,Deník!$W595,""),"")</f>
        <v/>
      </c>
      <c r="GB595" s="233" t="str">
        <f>IF(Deník!$W595&lt;&gt;"",IF(Deník!$Y595=Statistika!$F$86,Deník!$W595,""),"")</f>
        <v/>
      </c>
      <c r="GC595" s="233" t="str">
        <f>IF(Deník!$W595&lt;&gt;"",IF(Deník!$Y595=Statistika!$F$87,Deník!$W595,""),"")</f>
        <v/>
      </c>
      <c r="GD595" s="233" t="str">
        <f>IF(Deník!$W595&lt;&gt;"",IF(Deník!$Y595=Statistika!$F$88,Deník!$W595,""),"")</f>
        <v/>
      </c>
      <c r="GE595" s="233" t="str">
        <f>IF(Deník!$W595&lt;&gt;"",IF(Deník!$Y595=Statistika!$F$89,Deník!$W595,""),"")</f>
        <v/>
      </c>
      <c r="GF595" s="233" t="str">
        <f>IF(Deník!$W595&lt;&gt;"",IF(Deník!$Y595=Statistika!$F$90,Deník!$W595,""),"")</f>
        <v/>
      </c>
      <c r="GG595" s="233" t="str">
        <f>IF(Deník!$W595&lt;&gt;"",IF(Deník!$Y595=Statistika!$F$91,Deník!$W595,""),"")</f>
        <v/>
      </c>
      <c r="GH595" s="233"/>
      <c r="GI595" s="233" t="str">
        <f>IF(Deník!$W595&lt;&gt;"",IF(Deník!$AB595=Statistika!$L$100,Deník!$W595,""),"")</f>
        <v/>
      </c>
      <c r="GJ595" s="233" t="str">
        <f>IF(Deník!$W595&lt;&gt;"",IF(Deník!$AB595=Statistika!$L$101,Deník!$W595,""),"")</f>
        <v/>
      </c>
      <c r="GK595" s="233" t="str">
        <f>IF(Deník!$W595&lt;&gt;"",IF(Deník!$AB595=Statistika!$L$102,Deník!$W595,""),"")</f>
        <v/>
      </c>
      <c r="GL595" s="233" t="str">
        <f>IF(Deník!$W595&lt;&gt;"",IF(Deník!$AB595=Statistika!$L$103,Deník!$W595,""),"")</f>
        <v/>
      </c>
      <c r="GM595" s="233" t="str">
        <f>IF(Deník!$W595&lt;&gt;"",IF(Deník!$AB595=Statistika!$L$104,Deník!$W595,""),"")</f>
        <v/>
      </c>
      <c r="GN595" s="233" t="str">
        <f>IF(Deník!$W595&lt;&gt;"",IF(Deník!$AB595=Statistika!$L$105,Deník!$W595,""),"")</f>
        <v/>
      </c>
      <c r="GO595" s="233" t="str">
        <f>IF(Deník!$W595&lt;&gt;"",IF(Deník!$AB595=Statistika!$L$106,Deník!$W595,""),"")</f>
        <v/>
      </c>
      <c r="GP595" s="233" t="str">
        <f>IF(Deník!$W595&lt;&gt;"",IF(Deník!$AB595=Statistika!$L$107,Deník!$W595,""),"")</f>
        <v/>
      </c>
      <c r="GQ595" s="233" t="str">
        <f>IF(Deník!$W595&lt;&gt;"",IF(Deník!$AB595=Statistika!$L$108,Deník!$W595,""),"")</f>
        <v/>
      </c>
      <c r="GS595" s="233" t="str">
        <f>IF(Deník!$W595&lt;0,IF(Deník!$AC595=Statistika!$F$117,Deník!$W595,""),"")</f>
        <v/>
      </c>
      <c r="GT595" s="233" t="str">
        <f>IF(Deník!$W595&lt;0,IF(Deník!$AC595=Statistika!$F$118,Deník!$W595,""),"")</f>
        <v/>
      </c>
      <c r="GU595" s="233" t="str">
        <f>IF(Deník!$W595&lt;0,IF(Deník!$AC595=Statistika!$F$119,Deník!$W595,""),"")</f>
        <v/>
      </c>
      <c r="GV595" s="233" t="str">
        <f>IF(Deník!$W595&lt;0,IF(Deník!$AC595=Statistika!$F$120,Deník!$W595,""),"")</f>
        <v/>
      </c>
      <c r="GW595" s="233" t="str">
        <f>IF(Deník!$W595&lt;0,IF(Deník!$AC595=Statistika!$F$121,Deník!$W595,""),"")</f>
        <v/>
      </c>
      <c r="GX595" s="233" t="str">
        <f>IF(Deník!$W595&lt;0,IF(Deník!$AC595=Statistika!$F$122,Deník!$W595,""),"")</f>
        <v/>
      </c>
      <c r="GY595" s="233" t="str">
        <f>IF(Deník!$W595&lt;0,IF(Deník!$AC595=Statistika!$F$123,Deník!$W595,""),"")</f>
        <v/>
      </c>
      <c r="GZ595" s="233" t="str">
        <f>IF(Deník!$W595&lt;0,IF(Deník!$AC595=Statistika!$F$124,Deník!$W595,""),"")</f>
        <v/>
      </c>
      <c r="HA595" s="233" t="str">
        <f>IF(Deník!$W595&lt;0,IF(Deník!$AC595=Statistika!$F$125,Deník!$W595,""),"")</f>
        <v/>
      </c>
      <c r="HC595" s="233" t="str">
        <f>IF(Deník!$W595&lt;0,IF(Deník!$AD595=Statistika!$F$133,Deník!$W595,""),"")</f>
        <v/>
      </c>
      <c r="HD595" s="233" t="str">
        <f>IF(Deník!$W595&lt;0,IF(Deník!$AD595=Statistika!$F$134,Deník!$W595,""),"")</f>
        <v/>
      </c>
      <c r="HE595" s="233" t="str">
        <f>IF(Deník!$W595&lt;0,IF(Deník!$AD595=Statistika!$F$135,Deník!$W595,""),"")</f>
        <v/>
      </c>
      <c r="HF595" s="233" t="str">
        <f>IF(Deník!$W595&lt;0,IF(Deník!$AD595=Statistika!$F$136,Deník!$W595,""),"")</f>
        <v/>
      </c>
      <c r="HG595" s="233" t="str">
        <f>IF(Deník!$W595&lt;0,IF(Deník!$AD595=Statistika!$F$137,Deník!$W595,""),"")</f>
        <v/>
      </c>
      <c r="ID595" s="8">
        <f>Tabulka4[[#This Row],[Sloupec3]]</f>
        <v>0</v>
      </c>
      <c r="IE595" s="17" t="str">
        <f>IF(AND([1]Deník!$C595&gt;='[1]Měsíční shrnutí'!$D$1,[1]Deník!$C595&lt;='[1]Měsíční shrnutí'!$F$1),[1]Deník!$X595,"")</f>
        <v/>
      </c>
    </row>
    <row r="596" spans="1:239">
      <c r="A596" s="8">
        <f>Deník!C597</f>
        <v>0</v>
      </c>
      <c r="B596" s="50" t="str">
        <f>Deník!R597</f>
        <v/>
      </c>
      <c r="C596" s="102" t="str">
        <f>IF(AND(Deník!R597&gt;1,Deník!R597&lt;&gt;""),1,"")</f>
        <v/>
      </c>
      <c r="D596" s="102" t="str">
        <f>IF(AND(Deník!R597&lt;=0,Deník!R597&lt;&gt;""),1,"")</f>
        <v/>
      </c>
      <c r="E596" s="103" t="str">
        <f>IF(AND(Deník!R597&gt;=0,Deník!R597&lt;=1),1,"")</f>
        <v/>
      </c>
      <c r="F596" s="79" t="str">
        <f>IF(Deník!R597&lt;&gt;"",Deník!R597+F595,"")</f>
        <v/>
      </c>
      <c r="G596" s="85"/>
      <c r="H596" s="54" t="str">
        <f>IF(MONTH(Deník!$C596)=H$2,IF(AND(Deník!$R596&gt;=0,Deník!$R596&lt;=1),"BE",Deník!$R596),"")</f>
        <v/>
      </c>
      <c r="I596" s="11" t="str">
        <f>IF(MONTH(Deník!$C596)=I$2,IF(AND(Deník!$R596&gt;=0,Deník!$R596&lt;=1),"BE",Deník!$R596),"")</f>
        <v/>
      </c>
      <c r="J596" s="11" t="str">
        <f>IF(MONTH(Deník!$C596)=J$2,IF(AND(Deník!$R596&gt;=0,Deník!$R596&lt;=1),"BE",Deník!$R596),"")</f>
        <v/>
      </c>
      <c r="K596" s="11" t="str">
        <f>IF(MONTH(Deník!$C596)=K$2,IF(AND(Deník!$R596&gt;=0,Deník!$R596&lt;=1),"BE",Deník!$R596),"")</f>
        <v/>
      </c>
      <c r="L596" s="11" t="str">
        <f>IF(MONTH(Deník!$C596)=L$2,IF(AND(Deník!$R596&gt;=0,Deník!$R596&lt;=1),"BE",Deník!$R596),"")</f>
        <v/>
      </c>
      <c r="M596" s="11" t="str">
        <f>IF(MONTH(Deník!$C596)=M$2,IF(AND(Deník!$R596&gt;=0,Deník!$R596&lt;=1),"BE",Deník!$R596),"")</f>
        <v/>
      </c>
      <c r="N596" s="11" t="str">
        <f>IF(MONTH(Deník!$C596)=N$2,IF(AND(Deník!$R596&gt;=0,Deník!$R596&lt;=1),"BE",Deník!$R596),"")</f>
        <v/>
      </c>
      <c r="O596" s="11" t="str">
        <f>IF(MONTH(Deník!$C596)=O$2,IF(AND(Deník!$R596&gt;=0,Deník!$R596&lt;=1),"BE",Deník!$R596),"")</f>
        <v/>
      </c>
      <c r="P596" s="11" t="str">
        <f>IF(MONTH(Deník!$C596)=P$2,IF(AND(Deník!$R596&gt;=0,Deník!$R596&lt;=1),"BE",Deník!$R596),"")</f>
        <v/>
      </c>
      <c r="Q596" s="11" t="str">
        <f>IF(MONTH(Deník!$C596)=Q$2,IF(AND(Deník!$R596&gt;=0,Deník!$R596&lt;=1),"BE",Deník!$R596),"")</f>
        <v/>
      </c>
      <c r="R596" s="11" t="str">
        <f>IF(MONTH(Deník!$C596)=R$2,IF(AND(Deník!$R596&gt;=0,Deník!$R596&lt;=1),"BE",Deník!$R596),"")</f>
        <v/>
      </c>
      <c r="S596" s="57" t="str">
        <f>IF(MONTH(Deník!$C596)=S$2,IF(AND(Deník!$R596&gt;=0,Deník!$R596&lt;=1),"BE",Deník!$R596),"")</f>
        <v/>
      </c>
      <c r="U596" s="12"/>
      <c r="V596" s="12"/>
      <c r="X596" s="600" t="str">
        <f>IF(Deník!$R596&lt;&gt;"",IF(Deník!$B596=Statistika!$F$63,IF(AND(Deník!$R596&gt;=0,Deník!$R596&lt;=1),"BE",Deník!$R596),""),"")</f>
        <v/>
      </c>
      <c r="Y596" s="13" t="str">
        <f>IF(Deník!$R596&lt;&gt;"",IF(Deník!$B596=Statistika!$F$64,IF(AND(Deník!$R596&gt;=0,Deník!$R596&lt;=1),"BE",Deník!$R596),""),"")</f>
        <v/>
      </c>
      <c r="Z596" s="13" t="str">
        <f>IF(Deník!$R596&lt;&gt;"",IF(Deník!$B596=Statistika!$F$65,IF(AND(Deník!$R596&gt;=0,Deník!$R596&lt;=1),"BE",Deník!$R596),""),"")</f>
        <v/>
      </c>
      <c r="AA596" s="13" t="str">
        <f>IF(Deník!$R596&lt;&gt;"",IF(Deník!$B596=Statistika!$F$66,IF(AND(Deník!$R596&gt;=0,Deník!$R596&lt;=1),"BE",Deník!$R596),""),"")</f>
        <v/>
      </c>
      <c r="AB596" s="13" t="str">
        <f>IF(Deník!$R596&lt;&gt;"",IF(Deník!$B596=Statistika!$F$67,IF(AND(Deník!$R596&gt;=0,Deník!$R596&lt;=1),"BE",Deník!$R596),""),"")</f>
        <v/>
      </c>
      <c r="AC596" s="13" t="str">
        <f>IF(Deník!$R596&lt;&gt;"",IF(Deník!$B596=Statistika!$F$68,IF(AND(Deník!$R596&gt;=0,Deník!$R596&lt;=1),"BE",Deník!$R596),""),"")</f>
        <v/>
      </c>
      <c r="AD596" s="13" t="str">
        <f>IF(Deník!$R596&lt;&gt;"",IF(Deník!$B596=Statistika!$F$69,IF(AND(Deník!$R596&gt;=0,Deník!$R596&lt;=1),"BE",Deník!$R596),""),"")</f>
        <v/>
      </c>
      <c r="AE596" s="601" t="str">
        <f>IF(Deník!$R596&lt;&gt;"",IF(Deník!$B596=Statistika!$F$70,IF(AND(Deník!$R596&gt;=0,Deník!$R596&lt;=1),"BE",Deník!$R596),""),"")</f>
        <v/>
      </c>
      <c r="AF596" s="90"/>
      <c r="AG596" s="63" t="str">
        <f>IF(Deník!$R596&lt;&gt;"",IF(Deník!$J596="L",IF(AND(Deník!$R596&gt;=0,Deník!$R596&lt;=1),"BE",Deník!$R596),""),"")</f>
        <v/>
      </c>
      <c r="AH596" s="13" t="str">
        <f>IF(Deník!$R596&lt;&gt;"",IF(Deník!$J596="S",IF(AND(Deník!$R596&gt;=0,Deník!$R596&lt;=1),"BE",Deník!$R596),""),"")</f>
        <v/>
      </c>
      <c r="AI596" s="95"/>
      <c r="AJ596" s="71" t="str">
        <f>IF(Deník!N597&lt;&gt;"",Deník!N597*-1,"")</f>
        <v/>
      </c>
      <c r="AK596" s="88"/>
      <c r="AL596" s="63" t="str">
        <f>IF(WEEKDAY(Deník!$C596,2)=1,IF(AND(Deník!$R596&gt;=0,Deník!$R596&lt;=1),"BE",Deník!$R596),"")</f>
        <v/>
      </c>
      <c r="AM596" s="13" t="str">
        <f>IF(WEEKDAY(Deník!$C596,2)=2,IF(AND(Deník!$R596&gt;=0,Deník!$R596&lt;=1),"BE",Deník!$R596),"")</f>
        <v/>
      </c>
      <c r="AN596" s="13" t="str">
        <f>IF(WEEKDAY(Deník!$C596,2)=3,IF(AND(Deník!$R596&gt;=0,Deník!$R596&lt;=1),"BE",Deník!$R596),"")</f>
        <v/>
      </c>
      <c r="AO596" s="13" t="str">
        <f>IF(WEEKDAY(Deník!$C596,2)=4,IF(AND(Deník!$R596&gt;=0,Deník!$R596&lt;=1),"BE",Deník!$R596),"")</f>
        <v/>
      </c>
      <c r="AP596" s="60" t="str">
        <f>IF(WEEKDAY(Deník!$C596,2)=5,IF(AND(Deník!$R596&gt;=0,Deník!$R596&lt;=1),"BE",Deník!$R596),"")</f>
        <v/>
      </c>
      <c r="AQ596" s="99"/>
      <c r="AR596" s="100">
        <f>Deník!D596</f>
        <v>0</v>
      </c>
      <c r="AS596" s="63" t="str">
        <f>IF(Deník!$D596&lt;&gt;"",IF(AND(Deník!$D596&gt;=AS$2,Deník!$D596&lt;=AS$3),IF(AND(Deník!$R596&gt;=0,Deník!$R596&lt;=1),"BE",Deník!$R596),""),"")</f>
        <v/>
      </c>
      <c r="AT596" s="63" t="str">
        <f>IF(Deník!$D596&lt;&gt;"",IF(AND(Deník!$D596&gt;=AT$2,Deník!$D596&lt;=AT$3),IF(AND(Deník!$R596&gt;=0,Deník!$R596&lt;=1),"BE",Deník!$R596),""),"")</f>
        <v/>
      </c>
      <c r="AU596" s="63" t="str">
        <f>IF(Deník!$D596&lt;&gt;"",IF(AND(Deník!$D596&gt;=AU$2,Deník!$D596&lt;=AU$3),IF(AND(Deník!$R596&gt;=0,Deník!$R596&lt;=1),"BE",Deník!$R596),""),"")</f>
        <v/>
      </c>
      <c r="AV596" s="63" t="str">
        <f>IF(Deník!$D596&lt;&gt;"",IF(AND(Deník!$D596&gt;=AV$2,Deník!$D596&lt;=AV$3),IF(AND(Deník!$R596&gt;=0,Deník!$R596&lt;=1),"BE",Deník!$R596),""),"")</f>
        <v/>
      </c>
      <c r="AW596" s="63" t="str">
        <f>IF(Deník!$D596&lt;&gt;"",IF(AND(Deník!$D596&gt;=AW$2,Deník!$D596&lt;=AW$3),IF(AND(Deník!$R596&gt;=0,Deník!$R596&lt;=1),"BE",Deník!$R596),""),"")</f>
        <v/>
      </c>
      <c r="AX596" s="63" t="str">
        <f>IF(Deník!$D596&lt;&gt;"",IF(AND(Deník!$D596&gt;=AX$2,Deník!$D596&lt;=AX$3),IF(AND(Deník!$R596&gt;=0,Deník!$R596&lt;=1),"BE",Deník!$R596),""),"")</f>
        <v/>
      </c>
      <c r="AY596" s="63" t="str">
        <f>IF(Deník!$D596&lt;&gt;"",IF(AND(Deník!$D596&gt;=AY$2,Deník!$D596&lt;=AY$3),IF(AND(Deník!$R596&gt;=0,Deník!$R596&lt;=1),"BE",Deník!$R596),""),"")</f>
        <v/>
      </c>
      <c r="AZ596" s="63" t="str">
        <f>IF(Deník!$D596&lt;&gt;"",IF(AND(Deník!$D596&gt;=AZ$2,Deník!$D596&lt;=AZ$3),IF(AND(Deník!$R596&gt;=0,Deník!$R596&lt;=1),"BE",Deník!$R596),""),"")</f>
        <v/>
      </c>
      <c r="BA596" s="63" t="str">
        <f>IF(Deník!$D596&lt;&gt;"",IF(AND(Deník!$D596&gt;=BA$2,Deník!$D596&lt;=BA$3),IF(AND(Deník!$R596&gt;=0,Deník!$R596&lt;=1),"BE",Deník!$R596),""),"")</f>
        <v/>
      </c>
      <c r="BB596" s="63" t="str">
        <f>IF(Deník!$D596&lt;&gt;"",IF(AND(Deník!$D596&gt;=BB$2,Deník!$D596&lt;=BB$3),IF(AND(Deník!$R596&gt;=0,Deník!$R596&lt;=1),"BE",Deník!$R596),""),"")</f>
        <v/>
      </c>
      <c r="BC596" s="71" t="str">
        <f>IF(Deník!$D596&lt;&gt;"",IF(AND(Deník!$D596&gt;=BC$2,Deník!$D596&lt;=BC$3),IF(AND(Deník!$R596&gt;=0,Deník!$R596&lt;=1),"BE",Deník!$R596),""),"")</f>
        <v/>
      </c>
      <c r="BD596" s="20" t="str">
        <f>IF(Deník!$J597="S",(Deník!$M597-Deník!$K597),IF(Deník!$J597="L",(Deník!$K597-Deník!$M597),""))</f>
        <v/>
      </c>
      <c r="BE596" s="20" t="str">
        <f>IF(Deník!$J597="S",(Deník!$K597-Deník!$O597),IF(Deník!$J597="L",(Deník!$O597-Deník!$K597),""))</f>
        <v/>
      </c>
      <c r="BF596" s="20" t="str">
        <f>IF(Deník!$J597="S",(Deník!$K597-Deník!$L597),IF(Deník!$J597="L",(Deník!$L597-Deník!$K597),""))</f>
        <v/>
      </c>
      <c r="BG596" s="20" t="str">
        <f>IF(Deník!$J597="S",(Deník!$K597-Deník!$S597),IF(Deník!$J597="L",(Deník!$S597-Deník!$K597),""))</f>
        <v/>
      </c>
      <c r="BH596" s="20" t="str">
        <f>IF(Deník!$J597="S",(Deník!$K597-Deník!$U597),IF(Deník!$J597="L",(Deník!$U597-Deník!$K597),""))</f>
        <v/>
      </c>
      <c r="BI596" s="20" t="str">
        <f>IF(Deník!$R596&gt;1,Deník!$R596,"")</f>
        <v/>
      </c>
      <c r="BJ596" s="20" t="str">
        <f>IF(Deník!$R596&lt;0,Deník!$R596,"")</f>
        <v/>
      </c>
      <c r="BK596" s="17"/>
      <c r="BM596" s="233" t="str">
        <f>IF(Deník!$R596&lt;&gt;"",IF(Deník!$Y596=Statistika!$F$78,IF(AND(Deník!$R596&gt;=0,Deník!$R596&lt;=1),"BE",Deník!$R596),""),"")</f>
        <v/>
      </c>
      <c r="BN596" s="233" t="str">
        <f>IF(Deník!$R596&lt;&gt;"",IF(Deník!$Y596=Statistika!$F$79,IF(AND(Deník!$R596&gt;=0,Deník!$R596&lt;=1),"BE",Deník!$R596),""),"")</f>
        <v/>
      </c>
      <c r="BO596" s="233" t="str">
        <f>IF(Deník!$R596&lt;&gt;"",IF(Deník!$Y596=Statistika!$F$80,IF(AND(Deník!$R596&gt;=0,Deník!$R596&lt;=1),"BE",Deník!$R596),""),"")</f>
        <v/>
      </c>
      <c r="BP596" s="233" t="str">
        <f>IF(Deník!$R596&lt;&gt;"",IF(Deník!$Y596=Statistika!$F$81,IF(AND(Deník!$R596&gt;=0,Deník!$R596&lt;=1),"BE",Deník!$R596),""),"")</f>
        <v/>
      </c>
      <c r="BQ596" s="233" t="str">
        <f>IF(Deník!$R596&lt;&gt;"",IF(Deník!$Y596=Statistika!$F$82,IF(AND(Deník!$R596&gt;=0,Deník!$R596&lt;=1),"BE",Deník!$R596),""),"")</f>
        <v/>
      </c>
      <c r="BR596" s="233" t="str">
        <f>IF(Deník!$R596&lt;&gt;"",IF(Deník!$Y596=Statistika!$F$83,IF(AND(Deník!$R596&gt;=0,Deník!$R596&lt;=1),"BE",Deník!$R596),""),"")</f>
        <v/>
      </c>
      <c r="BS596" s="233" t="str">
        <f>IF(Deník!$R596&lt;&gt;"",IF(Deník!$Y596=Statistika!$F$84,IF(AND(Deník!$R596&gt;=0,Deník!$R596&lt;=1),"BE",Deník!$R596),""),"")</f>
        <v/>
      </c>
      <c r="BT596" s="233" t="str">
        <f>IF(Deník!$R596&lt;&gt;"",IF(Deník!$Y596=Statistika!$F$85,IF(AND(Deník!$R596&gt;=0,Deník!$R596&lt;=1),"BE",Deník!$R596),""),"")</f>
        <v/>
      </c>
      <c r="BU596" s="233" t="str">
        <f>IF(Deník!$R596&lt;&gt;"",IF(Deník!$Y596=Statistika!$F$86,IF(AND(Deník!$R596&gt;=0,Deník!$R596&lt;=1),"BE",Deník!$R596),""),"")</f>
        <v/>
      </c>
      <c r="BV596" s="233" t="str">
        <f>IF(Deník!$R596&lt;&gt;"",IF(Deník!$Y596=Statistika!$F$87,IF(AND(Deník!$R596&gt;=0,Deník!$R596&lt;=1),"BE",Deník!$R596),""),"")</f>
        <v/>
      </c>
      <c r="BW596" s="233" t="str">
        <f>IF(Deník!$R596&lt;&gt;"",IF(Deník!$Y596=Statistika!$F$88,IF(AND(Deník!$R596&gt;=0,Deník!$R596&lt;=1),"BE",Deník!$R596),""),"")</f>
        <v/>
      </c>
      <c r="BX596" s="233" t="str">
        <f>IF(Deník!$R596&lt;&gt;"",IF(Deník!$Y596=Statistika!$F$89,IF(AND(Deník!$R596&gt;=0,Deník!$R596&lt;=1),"BE",Deník!$R596),""),"")</f>
        <v/>
      </c>
      <c r="BY596" s="233" t="str">
        <f>IF(Deník!$R596&lt;&gt;"",IF(Deník!$Y596=Statistika!$F$90,IF(AND(Deník!$R596&gt;=0,Deník!$R596&lt;=1),"BE",Deník!$R596),""),"")</f>
        <v/>
      </c>
      <c r="BZ596" s="233" t="str">
        <f>IF(Deník!$R596&lt;&gt;"",IF(Deník!$Y596=Statistika!$F$91,IF(AND(Deník!$R596&gt;=0,Deník!$R596&lt;=1),"BE",Deník!$R596),""),"")</f>
        <v/>
      </c>
      <c r="CA596" s="233"/>
      <c r="CB596" s="233" t="str">
        <f>IF(Deník!$R596&lt;&gt;"",IF(Deník!$AB596="SL",IF(AND(Deník!$R596&gt;=0,Deník!$R596&lt;=1),"BE",Deník!$R596),""),"")</f>
        <v/>
      </c>
      <c r="CC596" s="233" t="str">
        <f>IF(Deník!$R596&lt;&gt;"",IF(Deník!$AB596="BE10",IF(AND(Deník!$R596&gt;=0,Deník!$R596&lt;=1),"BE",Deník!$R596),""),"")</f>
        <v/>
      </c>
      <c r="CD596" s="233" t="str">
        <f>IF(Deník!$R596&lt;&gt;"",IF(Deník!$AB596="BE15",IF(AND(Deník!$R596&gt;=0,Deník!$R596&lt;=1),"BE",Deník!$R596),""),"")</f>
        <v/>
      </c>
      <c r="CE596" s="233" t="str">
        <f>IF(Deník!$R596&lt;&gt;"",IF(Deník!$AB596="BE20",IF(AND(Deník!$R596&gt;=0,Deník!$R596&lt;=1),"BE",Deník!$R596),""),"")</f>
        <v/>
      </c>
      <c r="CF596" s="233" t="str">
        <f>IF(Deník!$R596&lt;&gt;"",IF(Deník!$AB596="TP1",IF(AND(Deník!$R596&gt;=0,Deník!$R596&lt;=1),"BE",Deník!$R596),""),"")</f>
        <v/>
      </c>
      <c r="CG596" s="233" t="str">
        <f>IF(Deník!$R596&lt;&gt;"",IF(Deník!$AB596="TP2",IF(AND(Deník!$R596&gt;=0,Deník!$R596&lt;=1),"BE",Deník!$R596),""),"")</f>
        <v/>
      </c>
      <c r="CH596" s="233" t="str">
        <f>IF(Deník!$R596&lt;&gt;"",IF(Deník!$AB596="TP3",IF(AND(Deník!$R596&gt;=0,Deník!$R596&lt;=1),"BE",Deník!$R596),""),"")</f>
        <v/>
      </c>
      <c r="CI596" s="233" t="str">
        <f>IF(Deník!$R596&lt;&gt;"",IF(Deník!$AB596="Trailing SL",IF(AND(Deník!$R596&gt;=0,Deník!$R596&lt;=1),"BE",Deník!$R596),""),"")</f>
        <v/>
      </c>
      <c r="CJ596" s="233" t="str">
        <f>IF(Deník!$R596&lt;&gt;"",IF(Deník!$AB596="Manual",IF(AND(Deník!$R596&gt;=0,Deník!$R596&lt;=1),"BE",Deník!$R596),""),"")</f>
        <v/>
      </c>
      <c r="CK596" s="233"/>
      <c r="CL596" s="233" t="str">
        <f>IF(Deník!$R596&lt;0,IF(Deník!$AC596=Statistika!$F$117,Deník!$R596,""),"")</f>
        <v/>
      </c>
      <c r="CM596" s="233" t="str">
        <f>IF(Deník!$R596&lt;0,IF(Deník!$AC596=Statistika!$F$118,Deník!$R596,""),"")</f>
        <v/>
      </c>
      <c r="CN596" s="233" t="str">
        <f>IF(Deník!$R596&lt;0,IF(Deník!$AC596=Statistika!$F$119,Deník!$R596,""),"")</f>
        <v/>
      </c>
      <c r="CO596" s="233" t="str">
        <f>IF(Deník!$R596&lt;0,IF(Deník!$AC596=Statistika!$F$120,Deník!$R596,""),"")</f>
        <v/>
      </c>
      <c r="CP596" s="233" t="str">
        <f>IF(Deník!$R596&lt;0,IF(Deník!$AC596=Statistika!$F$121,Deník!$R596,""),"")</f>
        <v/>
      </c>
      <c r="CQ596" s="233" t="str">
        <f>IF(Deník!$R596&lt;0,IF(Deník!$AC596=Statistika!$F$122,Deník!$R596,""),"")</f>
        <v/>
      </c>
      <c r="CR596" s="233" t="str">
        <f>IF(Deník!$R596&lt;0,IF(Deník!$AC596=Statistika!$F$123,Deník!$R596,""),"")</f>
        <v/>
      </c>
      <c r="CS596" s="233" t="str">
        <f>IF(Deník!$R596&lt;0,IF(Deník!$AC596=Statistika!$F$124,Deník!$R596,""),"")</f>
        <v/>
      </c>
      <c r="CT596" s="233" t="str">
        <f>IF(Deník!$R596&lt;0,IF(Deník!$AC596=Statistika!$F$125,Deník!$R596,""),"")</f>
        <v/>
      </c>
      <c r="CU596" s="233"/>
      <c r="CV596" s="233" t="str">
        <f>IF(Deník!$R596&lt;0,IF(Deník!$AD596=$CV$2,Deník!$R596,""),"")</f>
        <v/>
      </c>
      <c r="CW596" s="233" t="str">
        <f>IF(Deník!$R596&lt;0,IF(Deník!$AD596=$CW$2,Deník!$R596,""),"")</f>
        <v/>
      </c>
      <c r="CX596" s="233" t="str">
        <f>IF(Deník!$R596&lt;0,IF(Deník!$AD596=$CX$2,Deník!$R596,""),"")</f>
        <v/>
      </c>
      <c r="CY596" s="233" t="str">
        <f>IF(Deník!$R596&lt;0,IF(Deník!$AD596=$CY$2,Deník!$R596,""),"")</f>
        <v/>
      </c>
      <c r="CZ596" s="233" t="str">
        <f>IF(Deník!$R596&lt;0,IF(Deník!$AD596=$CZ$2,Deník!$R596,""),"")</f>
        <v/>
      </c>
      <c r="DL596" s="221">
        <f t="shared" si="24"/>
        <v>93847.029999999984</v>
      </c>
      <c r="DM596" s="220">
        <f t="shared" si="23"/>
        <v>-6.1529700000000132E-2</v>
      </c>
      <c r="DO596" s="50">
        <f>Deník!W597</f>
        <v>0</v>
      </c>
      <c r="DP596" s="102" t="str">
        <f>IF(AND(Deník!W597&gt;0),1,"")</f>
        <v/>
      </c>
      <c r="DQ596" s="102">
        <f>IF(AND(Deník!W597&lt;=0),1,"")</f>
        <v>1</v>
      </c>
      <c r="DR596" s="227"/>
      <c r="DS596" s="228"/>
      <c r="DT596" s="85"/>
      <c r="DU596" s="54">
        <f>IF(MONTH(Deník!$C596)=DU$2,Deník!$W596,"")</f>
        <v>0</v>
      </c>
      <c r="DV596" s="222" t="str">
        <f>IF(MONTH(Deník!$C596)=DV$2,Deník!$W596,"")</f>
        <v/>
      </c>
      <c r="DW596" s="222" t="str">
        <f>IF(MONTH(Deník!$C596)=DW$2,Deník!$W596,"")</f>
        <v/>
      </c>
      <c r="DX596" s="222" t="str">
        <f>IF(MONTH(Deník!$C596)=DX$2,Deník!$W596,"")</f>
        <v/>
      </c>
      <c r="DY596" s="222" t="str">
        <f>IF(MONTH(Deník!$C596)=DY$2,Deník!$W596,"")</f>
        <v/>
      </c>
      <c r="DZ596" s="222" t="str">
        <f>IF(MONTH(Deník!$C596)=DZ$2,Deník!$W596,"")</f>
        <v/>
      </c>
      <c r="EA596" s="222" t="str">
        <f>IF(MONTH(Deník!$C596)=EA$2,Deník!$W596,"")</f>
        <v/>
      </c>
      <c r="EB596" s="222" t="str">
        <f>IF(MONTH(Deník!$C596)=EB$2,Deník!$W596,"")</f>
        <v/>
      </c>
      <c r="EC596" s="222" t="str">
        <f>IF(MONTH(Deník!$C596)=EC$2,Deník!$W596,"")</f>
        <v/>
      </c>
      <c r="ED596" s="222" t="str">
        <f>IF(MONTH(Deník!$C596)=ED$2,Deník!$W596,"")</f>
        <v/>
      </c>
      <c r="EE596" s="222" t="str">
        <f>IF(MONTH(Deník!$C596)=EE$2,Deník!$W596,"")</f>
        <v/>
      </c>
      <c r="EF596" s="222" t="str">
        <f>IF(MONTH(Deník!$C596)=EF$2,Deník!$W596,"")</f>
        <v/>
      </c>
      <c r="EI596" s="600" t="str">
        <f>IF(Deník!$W596&lt;&gt;"",IF(Deník!$B596=Statistika!$F$63,Deník!$W596,""),"")</f>
        <v/>
      </c>
      <c r="EJ596" s="13" t="str">
        <f>IF(Deník!$W596&lt;&gt;"",IF(Deník!$B596=Statistika!$F$64,Deník!$W596,""),"")</f>
        <v/>
      </c>
      <c r="EK596" s="13" t="str">
        <f>IF(Deník!$W596&lt;&gt;"",IF(Deník!$B596=Statistika!$F$65,Deník!$W596,""),"")</f>
        <v/>
      </c>
      <c r="EL596" s="13" t="str">
        <f>IF(Deník!$W596&lt;&gt;"",IF(Deník!$B596=Statistika!$F$66,Deník!$W596,""),"")</f>
        <v/>
      </c>
      <c r="EM596" s="13" t="str">
        <f>IF(Deník!$W596&lt;&gt;"",IF(Deník!$B596=Statistika!$F$67,Deník!$W596,""),"")</f>
        <v/>
      </c>
      <c r="EN596" s="13" t="str">
        <f>IF(Deník!$W596&lt;&gt;"",IF(Deník!$B596=Statistika!$F$68,Deník!$W596,""),"")</f>
        <v/>
      </c>
      <c r="EO596" s="13" t="str">
        <f>IF(Deník!$W596&lt;&gt;"",IF(Deník!$B596=Statistika!$F$69,Deník!$W596,""),"")</f>
        <v/>
      </c>
      <c r="EP596" s="601" t="str">
        <f>IF(Deník!$W596&lt;&gt;"",IF(Deník!$B596=Statistika!$F$70,Deník!$W596,""),"")</f>
        <v/>
      </c>
      <c r="EQ596" s="90"/>
      <c r="ER596" s="63" t="str">
        <f>IF(Deník!$W596&lt;&gt;"",IF(Deník!$J596="L",Deník!$W596,""),"")</f>
        <v/>
      </c>
      <c r="ES596" s="13" t="str">
        <f>IF(Deník!$W596&lt;&gt;"",IF(Deník!$J596="S",Deník!$W596,""),"")</f>
        <v/>
      </c>
      <c r="ET596" s="95"/>
      <c r="EU596" s="88"/>
      <c r="EV596" s="63" t="str">
        <f>IF(WEEKDAY(Deník!$C596,2)=1,Deník!$W596,"")</f>
        <v/>
      </c>
      <c r="EW596" s="13" t="str">
        <f>IF(WEEKDAY(Deník!$C596,2)=2,Deník!$W596,"")</f>
        <v/>
      </c>
      <c r="EX596" s="13" t="str">
        <f>IF(WEEKDAY(Deník!$C596,2)=3,Deník!$W596,"")</f>
        <v/>
      </c>
      <c r="EY596" s="13" t="str">
        <f>IF(WEEKDAY(Deník!$C596,2)=4,Deník!$W596,"")</f>
        <v/>
      </c>
      <c r="EZ596" s="60" t="str">
        <f>IF(WEEKDAY(Deník!$C596,2)=5,Deník!$W596,"")</f>
        <v/>
      </c>
      <c r="FA596" s="99"/>
      <c r="FB596" s="100">
        <f>Deník!D596</f>
        <v>0</v>
      </c>
      <c r="FC596" s="63">
        <f>IF($FB596&lt;&gt;"",IF(AND($FB596&gt;=FC$2,$FB596&lt;=FC$3),Deník!$W596,""))</f>
        <v>0</v>
      </c>
      <c r="FD596" s="63" t="str">
        <f>IF($FB596&lt;&gt;"",IF(AND($FB596&gt;=FD$2,$FB596&lt;=FD$3),Deník!$W596,""))</f>
        <v/>
      </c>
      <c r="FE596" s="63" t="str">
        <f>IF($FB596&lt;&gt;"",IF(AND($FB596&gt;=FE$2,$FB596&lt;=FE$3),Deník!$W596,""))</f>
        <v/>
      </c>
      <c r="FF596" s="63" t="str">
        <f>IF($FB596&lt;&gt;"",IF(AND($FB596&gt;=FF$2,$FB596&lt;=FF$3),Deník!$W596,""))</f>
        <v/>
      </c>
      <c r="FG596" s="63" t="str">
        <f>IF($FB596&lt;&gt;"",IF(AND($FB596&gt;=FG$2,$FB596&lt;=FG$3),Deník!$W596,""))</f>
        <v/>
      </c>
      <c r="FH596" s="63" t="str">
        <f>IF($FB596&lt;&gt;"",IF(AND($FB596&gt;=FH$2,$FB596&lt;=FH$3),Deník!$W596,""))</f>
        <v/>
      </c>
      <c r="FI596" s="63" t="str">
        <f>IF($FB596&lt;&gt;"",IF(AND($FB596&gt;=FI$2,$FB596&lt;=FI$3),Deník!$W596,""))</f>
        <v/>
      </c>
      <c r="FJ596" s="63" t="str">
        <f>IF($FB596&lt;&gt;"",IF(AND($FB596&gt;=FJ$2,$FB596&lt;=FJ$3),Deník!$W596,""))</f>
        <v/>
      </c>
      <c r="FK596" s="63" t="str">
        <f>IF($FB596&lt;&gt;"",IF(AND($FB596&gt;=FK$2,$FB596&lt;=FK$3),Deník!$W596,""))</f>
        <v/>
      </c>
      <c r="FL596" s="63" t="str">
        <f>IF($FB596&lt;&gt;"",IF(AND($FB596&gt;=FL$2,$FB596&lt;=FL$3),Deník!$W596,""))</f>
        <v/>
      </c>
      <c r="FM596" s="63" t="str">
        <f>IF($FB596&lt;&gt;"",IF(AND($FB596&gt;=FM$2,$FB596&lt;=FM$3),Deník!$W596,""))</f>
        <v/>
      </c>
      <c r="FN596" s="13"/>
      <c r="FO596" s="20" t="str">
        <f>IF(Deník!$W596&gt;1,Deník!$W596,"")</f>
        <v/>
      </c>
      <c r="FP596" s="20" t="str">
        <f>IF(Deník!$W596&lt;0,Deník!$W596,"")</f>
        <v/>
      </c>
      <c r="FQ596" s="17"/>
      <c r="FS596" s="233"/>
      <c r="FT596" s="233" t="str">
        <f>IF(Deník!$W596&lt;&gt;"",IF(Deník!$Y596=Statistika!$F$78,Deník!$W596,""),"")</f>
        <v/>
      </c>
      <c r="FU596" s="233" t="str">
        <f>IF(Deník!$W596&lt;&gt;"",IF(Deník!$Y596=Statistika!$F$79,Deník!$W596,""),"")</f>
        <v/>
      </c>
      <c r="FV596" s="233" t="str">
        <f>IF(Deník!$W596&lt;&gt;"",IF(Deník!$Y596=Statistika!$F$80,Deník!$W596,""),"")</f>
        <v/>
      </c>
      <c r="FW596" s="233" t="str">
        <f>IF(Deník!$W596&lt;&gt;"",IF(Deník!$Y596=Statistika!$F$81,Deník!$W596,""),"")</f>
        <v/>
      </c>
      <c r="FX596" s="233" t="str">
        <f>IF(Deník!$W596&lt;&gt;"",IF(Deník!$Y596=Statistika!$F$82,Deník!$W596,""),"")</f>
        <v/>
      </c>
      <c r="FY596" s="233" t="str">
        <f>IF(Deník!$W596&lt;&gt;"",IF(Deník!$Y596=Statistika!$F$83,Deník!$W596,""),"")</f>
        <v/>
      </c>
      <c r="FZ596" s="233" t="str">
        <f>IF(Deník!$W596&lt;&gt;"",IF(Deník!$Y596=Statistika!$F$84,Deník!$W596,""),"")</f>
        <v/>
      </c>
      <c r="GA596" s="233" t="str">
        <f>IF(Deník!$W596&lt;&gt;"",IF(Deník!$Y596=Statistika!$F$85,Deník!$W596,""),"")</f>
        <v/>
      </c>
      <c r="GB596" s="233" t="str">
        <f>IF(Deník!$W596&lt;&gt;"",IF(Deník!$Y596=Statistika!$F$86,Deník!$W596,""),"")</f>
        <v/>
      </c>
      <c r="GC596" s="233" t="str">
        <f>IF(Deník!$W596&lt;&gt;"",IF(Deník!$Y596=Statistika!$F$87,Deník!$W596,""),"")</f>
        <v/>
      </c>
      <c r="GD596" s="233" t="str">
        <f>IF(Deník!$W596&lt;&gt;"",IF(Deník!$Y596=Statistika!$F$88,Deník!$W596,""),"")</f>
        <v/>
      </c>
      <c r="GE596" s="233" t="str">
        <f>IF(Deník!$W596&lt;&gt;"",IF(Deník!$Y596=Statistika!$F$89,Deník!$W596,""),"")</f>
        <v/>
      </c>
      <c r="GF596" s="233" t="str">
        <f>IF(Deník!$W596&lt;&gt;"",IF(Deník!$Y596=Statistika!$F$90,Deník!$W596,""),"")</f>
        <v/>
      </c>
      <c r="GG596" s="233" t="str">
        <f>IF(Deník!$W596&lt;&gt;"",IF(Deník!$Y596=Statistika!$F$91,Deník!$W596,""),"")</f>
        <v/>
      </c>
      <c r="GH596" s="233"/>
      <c r="GI596" s="233" t="str">
        <f>IF(Deník!$W596&lt;&gt;"",IF(Deník!$AB596=Statistika!$L$100,Deník!$W596,""),"")</f>
        <v/>
      </c>
      <c r="GJ596" s="233" t="str">
        <f>IF(Deník!$W596&lt;&gt;"",IF(Deník!$AB596=Statistika!$L$101,Deník!$W596,""),"")</f>
        <v/>
      </c>
      <c r="GK596" s="233" t="str">
        <f>IF(Deník!$W596&lt;&gt;"",IF(Deník!$AB596=Statistika!$L$102,Deník!$W596,""),"")</f>
        <v/>
      </c>
      <c r="GL596" s="233" t="str">
        <f>IF(Deník!$W596&lt;&gt;"",IF(Deník!$AB596=Statistika!$L$103,Deník!$W596,""),"")</f>
        <v/>
      </c>
      <c r="GM596" s="233" t="str">
        <f>IF(Deník!$W596&lt;&gt;"",IF(Deník!$AB596=Statistika!$L$104,Deník!$W596,""),"")</f>
        <v/>
      </c>
      <c r="GN596" s="233" t="str">
        <f>IF(Deník!$W596&lt;&gt;"",IF(Deník!$AB596=Statistika!$L$105,Deník!$W596,""),"")</f>
        <v/>
      </c>
      <c r="GO596" s="233" t="str">
        <f>IF(Deník!$W596&lt;&gt;"",IF(Deník!$AB596=Statistika!$L$106,Deník!$W596,""),"")</f>
        <v/>
      </c>
      <c r="GP596" s="233" t="str">
        <f>IF(Deník!$W596&lt;&gt;"",IF(Deník!$AB596=Statistika!$L$107,Deník!$W596,""),"")</f>
        <v/>
      </c>
      <c r="GQ596" s="233" t="str">
        <f>IF(Deník!$W596&lt;&gt;"",IF(Deník!$AB596=Statistika!$L$108,Deník!$W596,""),"")</f>
        <v/>
      </c>
      <c r="GS596" s="233" t="str">
        <f>IF(Deník!$W596&lt;0,IF(Deník!$AC596=Statistika!$F$117,Deník!$W596,""),"")</f>
        <v/>
      </c>
      <c r="GT596" s="233" t="str">
        <f>IF(Deník!$W596&lt;0,IF(Deník!$AC596=Statistika!$F$118,Deník!$W596,""),"")</f>
        <v/>
      </c>
      <c r="GU596" s="233" t="str">
        <f>IF(Deník!$W596&lt;0,IF(Deník!$AC596=Statistika!$F$119,Deník!$W596,""),"")</f>
        <v/>
      </c>
      <c r="GV596" s="233" t="str">
        <f>IF(Deník!$W596&lt;0,IF(Deník!$AC596=Statistika!$F$120,Deník!$W596,""),"")</f>
        <v/>
      </c>
      <c r="GW596" s="233" t="str">
        <f>IF(Deník!$W596&lt;0,IF(Deník!$AC596=Statistika!$F$121,Deník!$W596,""),"")</f>
        <v/>
      </c>
      <c r="GX596" s="233" t="str">
        <f>IF(Deník!$W596&lt;0,IF(Deník!$AC596=Statistika!$F$122,Deník!$W596,""),"")</f>
        <v/>
      </c>
      <c r="GY596" s="233" t="str">
        <f>IF(Deník!$W596&lt;0,IF(Deník!$AC596=Statistika!$F$123,Deník!$W596,""),"")</f>
        <v/>
      </c>
      <c r="GZ596" s="233" t="str">
        <f>IF(Deník!$W596&lt;0,IF(Deník!$AC596=Statistika!$F$124,Deník!$W596,""),"")</f>
        <v/>
      </c>
      <c r="HA596" s="233" t="str">
        <f>IF(Deník!$W596&lt;0,IF(Deník!$AC596=Statistika!$F$125,Deník!$W596,""),"")</f>
        <v/>
      </c>
      <c r="HC596" s="233" t="str">
        <f>IF(Deník!$W596&lt;0,IF(Deník!$AD596=Statistika!$F$133,Deník!$W596,""),"")</f>
        <v/>
      </c>
      <c r="HD596" s="233" t="str">
        <f>IF(Deník!$W596&lt;0,IF(Deník!$AD596=Statistika!$F$134,Deník!$W596,""),"")</f>
        <v/>
      </c>
      <c r="HE596" s="233" t="str">
        <f>IF(Deník!$W596&lt;0,IF(Deník!$AD596=Statistika!$F$135,Deník!$W596,""),"")</f>
        <v/>
      </c>
      <c r="HF596" s="233" t="str">
        <f>IF(Deník!$W596&lt;0,IF(Deník!$AD596=Statistika!$F$136,Deník!$W596,""),"")</f>
        <v/>
      </c>
      <c r="HG596" s="233" t="str">
        <f>IF(Deník!$W596&lt;0,IF(Deník!$AD596=Statistika!$F$137,Deník!$W596,""),"")</f>
        <v/>
      </c>
      <c r="ID596" s="8">
        <f>Tabulka4[[#This Row],[Sloupec3]]</f>
        <v>0</v>
      </c>
      <c r="IE596" s="17" t="str">
        <f>IF(AND([1]Deník!$C596&gt;='[1]Měsíční shrnutí'!$D$1,[1]Deník!$C596&lt;='[1]Měsíční shrnutí'!$F$1),[1]Deník!$X596,"")</f>
        <v/>
      </c>
    </row>
    <row r="597" spans="1:239">
      <c r="A597" s="8">
        <f>Deník!C598</f>
        <v>0</v>
      </c>
      <c r="B597" s="50" t="str">
        <f>Deník!R598</f>
        <v/>
      </c>
      <c r="C597" s="102" t="str">
        <f>IF(AND(Deník!R598&gt;1,Deník!R598&lt;&gt;""),1,"")</f>
        <v/>
      </c>
      <c r="D597" s="102" t="str">
        <f>IF(AND(Deník!R598&lt;=0,Deník!R598&lt;&gt;""),1,"")</f>
        <v/>
      </c>
      <c r="E597" s="103" t="str">
        <f>IF(AND(Deník!R598&gt;=0,Deník!R598&lt;=1),1,"")</f>
        <v/>
      </c>
      <c r="F597" s="79" t="str">
        <f>IF(Deník!R598&lt;&gt;"",Deník!R598+F596,"")</f>
        <v/>
      </c>
      <c r="G597" s="85"/>
      <c r="H597" s="54" t="str">
        <f>IF(MONTH(Deník!$C597)=H$2,IF(AND(Deník!$R597&gt;=0,Deník!$R597&lt;=1),"BE",Deník!$R597),"")</f>
        <v/>
      </c>
      <c r="I597" s="11" t="str">
        <f>IF(MONTH(Deník!$C597)=I$2,IF(AND(Deník!$R597&gt;=0,Deník!$R597&lt;=1),"BE",Deník!$R597),"")</f>
        <v/>
      </c>
      <c r="J597" s="11" t="str">
        <f>IF(MONTH(Deník!$C597)=J$2,IF(AND(Deník!$R597&gt;=0,Deník!$R597&lt;=1),"BE",Deník!$R597),"")</f>
        <v/>
      </c>
      <c r="K597" s="11" t="str">
        <f>IF(MONTH(Deník!$C597)=K$2,IF(AND(Deník!$R597&gt;=0,Deník!$R597&lt;=1),"BE",Deník!$R597),"")</f>
        <v/>
      </c>
      <c r="L597" s="11" t="str">
        <f>IF(MONTH(Deník!$C597)=L$2,IF(AND(Deník!$R597&gt;=0,Deník!$R597&lt;=1),"BE",Deník!$R597),"")</f>
        <v/>
      </c>
      <c r="M597" s="11" t="str">
        <f>IF(MONTH(Deník!$C597)=M$2,IF(AND(Deník!$R597&gt;=0,Deník!$R597&lt;=1),"BE",Deník!$R597),"")</f>
        <v/>
      </c>
      <c r="N597" s="11" t="str">
        <f>IF(MONTH(Deník!$C597)=N$2,IF(AND(Deník!$R597&gt;=0,Deník!$R597&lt;=1),"BE",Deník!$R597),"")</f>
        <v/>
      </c>
      <c r="O597" s="11" t="str">
        <f>IF(MONTH(Deník!$C597)=O$2,IF(AND(Deník!$R597&gt;=0,Deník!$R597&lt;=1),"BE",Deník!$R597),"")</f>
        <v/>
      </c>
      <c r="P597" s="11" t="str">
        <f>IF(MONTH(Deník!$C597)=P$2,IF(AND(Deník!$R597&gt;=0,Deník!$R597&lt;=1),"BE",Deník!$R597),"")</f>
        <v/>
      </c>
      <c r="Q597" s="11" t="str">
        <f>IF(MONTH(Deník!$C597)=Q$2,IF(AND(Deník!$R597&gt;=0,Deník!$R597&lt;=1),"BE",Deník!$R597),"")</f>
        <v/>
      </c>
      <c r="R597" s="11" t="str">
        <f>IF(MONTH(Deník!$C597)=R$2,IF(AND(Deník!$R597&gt;=0,Deník!$R597&lt;=1),"BE",Deník!$R597),"")</f>
        <v/>
      </c>
      <c r="S597" s="57" t="str">
        <f>IF(MONTH(Deník!$C597)=S$2,IF(AND(Deník!$R597&gt;=0,Deník!$R597&lt;=1),"BE",Deník!$R597),"")</f>
        <v/>
      </c>
      <c r="U597" s="12"/>
      <c r="V597" s="12"/>
      <c r="X597" s="600" t="str">
        <f>IF(Deník!$R597&lt;&gt;"",IF(Deník!$B597=Statistika!$F$63,IF(AND(Deník!$R597&gt;=0,Deník!$R597&lt;=1),"BE",Deník!$R597),""),"")</f>
        <v/>
      </c>
      <c r="Y597" s="13" t="str">
        <f>IF(Deník!$R597&lt;&gt;"",IF(Deník!$B597=Statistika!$F$64,IF(AND(Deník!$R597&gt;=0,Deník!$R597&lt;=1),"BE",Deník!$R597),""),"")</f>
        <v/>
      </c>
      <c r="Z597" s="13" t="str">
        <f>IF(Deník!$R597&lt;&gt;"",IF(Deník!$B597=Statistika!$F$65,IF(AND(Deník!$R597&gt;=0,Deník!$R597&lt;=1),"BE",Deník!$R597),""),"")</f>
        <v/>
      </c>
      <c r="AA597" s="13" t="str">
        <f>IF(Deník!$R597&lt;&gt;"",IF(Deník!$B597=Statistika!$F$66,IF(AND(Deník!$R597&gt;=0,Deník!$R597&lt;=1),"BE",Deník!$R597),""),"")</f>
        <v/>
      </c>
      <c r="AB597" s="13" t="str">
        <f>IF(Deník!$R597&lt;&gt;"",IF(Deník!$B597=Statistika!$F$67,IF(AND(Deník!$R597&gt;=0,Deník!$R597&lt;=1),"BE",Deník!$R597),""),"")</f>
        <v/>
      </c>
      <c r="AC597" s="13" t="str">
        <f>IF(Deník!$R597&lt;&gt;"",IF(Deník!$B597=Statistika!$F$68,IF(AND(Deník!$R597&gt;=0,Deník!$R597&lt;=1),"BE",Deník!$R597),""),"")</f>
        <v/>
      </c>
      <c r="AD597" s="13" t="str">
        <f>IF(Deník!$R597&lt;&gt;"",IF(Deník!$B597=Statistika!$F$69,IF(AND(Deník!$R597&gt;=0,Deník!$R597&lt;=1),"BE",Deník!$R597),""),"")</f>
        <v/>
      </c>
      <c r="AE597" s="601" t="str">
        <f>IF(Deník!$R597&lt;&gt;"",IF(Deník!$B597=Statistika!$F$70,IF(AND(Deník!$R597&gt;=0,Deník!$R597&lt;=1),"BE",Deník!$R597),""),"")</f>
        <v/>
      </c>
      <c r="AF597" s="90"/>
      <c r="AG597" s="63" t="str">
        <f>IF(Deník!$R597&lt;&gt;"",IF(Deník!$J597="L",IF(AND(Deník!$R597&gt;=0,Deník!$R597&lt;=1),"BE",Deník!$R597),""),"")</f>
        <v/>
      </c>
      <c r="AH597" s="13" t="str">
        <f>IF(Deník!$R597&lt;&gt;"",IF(Deník!$J597="S",IF(AND(Deník!$R597&gt;=0,Deník!$R597&lt;=1),"BE",Deník!$R597),""),"")</f>
        <v/>
      </c>
      <c r="AI597" s="95"/>
      <c r="AJ597" s="71" t="str">
        <f>IF(Deník!N598&lt;&gt;"",Deník!N598*-1,"")</f>
        <v/>
      </c>
      <c r="AK597" s="88"/>
      <c r="AL597" s="63" t="str">
        <f>IF(WEEKDAY(Deník!$C597,2)=1,IF(AND(Deník!$R597&gt;=0,Deník!$R597&lt;=1),"BE",Deník!$R597),"")</f>
        <v/>
      </c>
      <c r="AM597" s="13" t="str">
        <f>IF(WEEKDAY(Deník!$C597,2)=2,IF(AND(Deník!$R597&gt;=0,Deník!$R597&lt;=1),"BE",Deník!$R597),"")</f>
        <v/>
      </c>
      <c r="AN597" s="13" t="str">
        <f>IF(WEEKDAY(Deník!$C597,2)=3,IF(AND(Deník!$R597&gt;=0,Deník!$R597&lt;=1),"BE",Deník!$R597),"")</f>
        <v/>
      </c>
      <c r="AO597" s="13" t="str">
        <f>IF(WEEKDAY(Deník!$C597,2)=4,IF(AND(Deník!$R597&gt;=0,Deník!$R597&lt;=1),"BE",Deník!$R597),"")</f>
        <v/>
      </c>
      <c r="AP597" s="60" t="str">
        <f>IF(WEEKDAY(Deník!$C597,2)=5,IF(AND(Deník!$R597&gt;=0,Deník!$R597&lt;=1),"BE",Deník!$R597),"")</f>
        <v/>
      </c>
      <c r="AQ597" s="99"/>
      <c r="AR597" s="100">
        <f>Deník!D597</f>
        <v>0</v>
      </c>
      <c r="AS597" s="63" t="str">
        <f>IF(Deník!$D597&lt;&gt;"",IF(AND(Deník!$D597&gt;=AS$2,Deník!$D597&lt;=AS$3),IF(AND(Deník!$R597&gt;=0,Deník!$R597&lt;=1),"BE",Deník!$R597),""),"")</f>
        <v/>
      </c>
      <c r="AT597" s="63" t="str">
        <f>IF(Deník!$D597&lt;&gt;"",IF(AND(Deník!$D597&gt;=AT$2,Deník!$D597&lt;=AT$3),IF(AND(Deník!$R597&gt;=0,Deník!$R597&lt;=1),"BE",Deník!$R597),""),"")</f>
        <v/>
      </c>
      <c r="AU597" s="63" t="str">
        <f>IF(Deník!$D597&lt;&gt;"",IF(AND(Deník!$D597&gt;=AU$2,Deník!$D597&lt;=AU$3),IF(AND(Deník!$R597&gt;=0,Deník!$R597&lt;=1),"BE",Deník!$R597),""),"")</f>
        <v/>
      </c>
      <c r="AV597" s="63" t="str">
        <f>IF(Deník!$D597&lt;&gt;"",IF(AND(Deník!$D597&gt;=AV$2,Deník!$D597&lt;=AV$3),IF(AND(Deník!$R597&gt;=0,Deník!$R597&lt;=1),"BE",Deník!$R597),""),"")</f>
        <v/>
      </c>
      <c r="AW597" s="63" t="str">
        <f>IF(Deník!$D597&lt;&gt;"",IF(AND(Deník!$D597&gt;=AW$2,Deník!$D597&lt;=AW$3),IF(AND(Deník!$R597&gt;=0,Deník!$R597&lt;=1),"BE",Deník!$R597),""),"")</f>
        <v/>
      </c>
      <c r="AX597" s="63" t="str">
        <f>IF(Deník!$D597&lt;&gt;"",IF(AND(Deník!$D597&gt;=AX$2,Deník!$D597&lt;=AX$3),IF(AND(Deník!$R597&gt;=0,Deník!$R597&lt;=1),"BE",Deník!$R597),""),"")</f>
        <v/>
      </c>
      <c r="AY597" s="63" t="str">
        <f>IF(Deník!$D597&lt;&gt;"",IF(AND(Deník!$D597&gt;=AY$2,Deník!$D597&lt;=AY$3),IF(AND(Deník!$R597&gt;=0,Deník!$R597&lt;=1),"BE",Deník!$R597),""),"")</f>
        <v/>
      </c>
      <c r="AZ597" s="63" t="str">
        <f>IF(Deník!$D597&lt;&gt;"",IF(AND(Deník!$D597&gt;=AZ$2,Deník!$D597&lt;=AZ$3),IF(AND(Deník!$R597&gt;=0,Deník!$R597&lt;=1),"BE",Deník!$R597),""),"")</f>
        <v/>
      </c>
      <c r="BA597" s="63" t="str">
        <f>IF(Deník!$D597&lt;&gt;"",IF(AND(Deník!$D597&gt;=BA$2,Deník!$D597&lt;=BA$3),IF(AND(Deník!$R597&gt;=0,Deník!$R597&lt;=1),"BE",Deník!$R597),""),"")</f>
        <v/>
      </c>
      <c r="BB597" s="63" t="str">
        <f>IF(Deník!$D597&lt;&gt;"",IF(AND(Deník!$D597&gt;=BB$2,Deník!$D597&lt;=BB$3),IF(AND(Deník!$R597&gt;=0,Deník!$R597&lt;=1),"BE",Deník!$R597),""),"")</f>
        <v/>
      </c>
      <c r="BC597" s="71" t="str">
        <f>IF(Deník!$D597&lt;&gt;"",IF(AND(Deník!$D597&gt;=BC$2,Deník!$D597&lt;=BC$3),IF(AND(Deník!$R597&gt;=0,Deník!$R597&lt;=1),"BE",Deník!$R597),""),"")</f>
        <v/>
      </c>
      <c r="BD597" s="20" t="str">
        <f>IF(Deník!$J598="S",(Deník!$M598-Deník!$K598),IF(Deník!$J598="L",(Deník!$K598-Deník!$M598),""))</f>
        <v/>
      </c>
      <c r="BE597" s="20" t="str">
        <f>IF(Deník!$J598="S",(Deník!$K598-Deník!$O598),IF(Deník!$J598="L",(Deník!$O598-Deník!$K598),""))</f>
        <v/>
      </c>
      <c r="BF597" s="20" t="str">
        <f>IF(Deník!$J598="S",(Deník!$K598-Deník!$L598),IF(Deník!$J598="L",(Deník!$L598-Deník!$K598),""))</f>
        <v/>
      </c>
      <c r="BG597" s="20" t="str">
        <f>IF(Deník!$J598="S",(Deník!$K598-Deník!$S598),IF(Deník!$J598="L",(Deník!$S598-Deník!$K598),""))</f>
        <v/>
      </c>
      <c r="BH597" s="20" t="str">
        <f>IF(Deník!$J598="S",(Deník!$K598-Deník!$U598),IF(Deník!$J598="L",(Deník!$U598-Deník!$K598),""))</f>
        <v/>
      </c>
      <c r="BI597" s="20" t="str">
        <f>IF(Deník!$R597&gt;1,Deník!$R597,"")</f>
        <v/>
      </c>
      <c r="BJ597" s="20" t="str">
        <f>IF(Deník!$R597&lt;0,Deník!$R597,"")</f>
        <v/>
      </c>
      <c r="BK597" s="17"/>
      <c r="BM597" s="233" t="str">
        <f>IF(Deník!$R597&lt;&gt;"",IF(Deník!$Y597=Statistika!$F$78,IF(AND(Deník!$R597&gt;=0,Deník!$R597&lt;=1),"BE",Deník!$R597),""),"")</f>
        <v/>
      </c>
      <c r="BN597" s="233" t="str">
        <f>IF(Deník!$R597&lt;&gt;"",IF(Deník!$Y597=Statistika!$F$79,IF(AND(Deník!$R597&gt;=0,Deník!$R597&lt;=1),"BE",Deník!$R597),""),"")</f>
        <v/>
      </c>
      <c r="BO597" s="233" t="str">
        <f>IF(Deník!$R597&lt;&gt;"",IF(Deník!$Y597=Statistika!$F$80,IF(AND(Deník!$R597&gt;=0,Deník!$R597&lt;=1),"BE",Deník!$R597),""),"")</f>
        <v/>
      </c>
      <c r="BP597" s="233" t="str">
        <f>IF(Deník!$R597&lt;&gt;"",IF(Deník!$Y597=Statistika!$F$81,IF(AND(Deník!$R597&gt;=0,Deník!$R597&lt;=1),"BE",Deník!$R597),""),"")</f>
        <v/>
      </c>
      <c r="BQ597" s="233" t="str">
        <f>IF(Deník!$R597&lt;&gt;"",IF(Deník!$Y597=Statistika!$F$82,IF(AND(Deník!$R597&gt;=0,Deník!$R597&lt;=1),"BE",Deník!$R597),""),"")</f>
        <v/>
      </c>
      <c r="BR597" s="233" t="str">
        <f>IF(Deník!$R597&lt;&gt;"",IF(Deník!$Y597=Statistika!$F$83,IF(AND(Deník!$R597&gt;=0,Deník!$R597&lt;=1),"BE",Deník!$R597),""),"")</f>
        <v/>
      </c>
      <c r="BS597" s="233" t="str">
        <f>IF(Deník!$R597&lt;&gt;"",IF(Deník!$Y597=Statistika!$F$84,IF(AND(Deník!$R597&gt;=0,Deník!$R597&lt;=1),"BE",Deník!$R597),""),"")</f>
        <v/>
      </c>
      <c r="BT597" s="233" t="str">
        <f>IF(Deník!$R597&lt;&gt;"",IF(Deník!$Y597=Statistika!$F$85,IF(AND(Deník!$R597&gt;=0,Deník!$R597&lt;=1),"BE",Deník!$R597),""),"")</f>
        <v/>
      </c>
      <c r="BU597" s="233" t="str">
        <f>IF(Deník!$R597&lt;&gt;"",IF(Deník!$Y597=Statistika!$F$86,IF(AND(Deník!$R597&gt;=0,Deník!$R597&lt;=1),"BE",Deník!$R597),""),"")</f>
        <v/>
      </c>
      <c r="BV597" s="233" t="str">
        <f>IF(Deník!$R597&lt;&gt;"",IF(Deník!$Y597=Statistika!$F$87,IF(AND(Deník!$R597&gt;=0,Deník!$R597&lt;=1),"BE",Deník!$R597),""),"")</f>
        <v/>
      </c>
      <c r="BW597" s="233" t="str">
        <f>IF(Deník!$R597&lt;&gt;"",IF(Deník!$Y597=Statistika!$F$88,IF(AND(Deník!$R597&gt;=0,Deník!$R597&lt;=1),"BE",Deník!$R597),""),"")</f>
        <v/>
      </c>
      <c r="BX597" s="233" t="str">
        <f>IF(Deník!$R597&lt;&gt;"",IF(Deník!$Y597=Statistika!$F$89,IF(AND(Deník!$R597&gt;=0,Deník!$R597&lt;=1),"BE",Deník!$R597),""),"")</f>
        <v/>
      </c>
      <c r="BY597" s="233" t="str">
        <f>IF(Deník!$R597&lt;&gt;"",IF(Deník!$Y597=Statistika!$F$90,IF(AND(Deník!$R597&gt;=0,Deník!$R597&lt;=1),"BE",Deník!$R597),""),"")</f>
        <v/>
      </c>
      <c r="BZ597" s="233" t="str">
        <f>IF(Deník!$R597&lt;&gt;"",IF(Deník!$Y597=Statistika!$F$91,IF(AND(Deník!$R597&gt;=0,Deník!$R597&lt;=1),"BE",Deník!$R597),""),"")</f>
        <v/>
      </c>
      <c r="CA597" s="233"/>
      <c r="CB597" s="233" t="str">
        <f>IF(Deník!$R597&lt;&gt;"",IF(Deník!$AB597="SL",IF(AND(Deník!$R597&gt;=0,Deník!$R597&lt;=1),"BE",Deník!$R597),""),"")</f>
        <v/>
      </c>
      <c r="CC597" s="233" t="str">
        <f>IF(Deník!$R597&lt;&gt;"",IF(Deník!$AB597="BE10",IF(AND(Deník!$R597&gt;=0,Deník!$R597&lt;=1),"BE",Deník!$R597),""),"")</f>
        <v/>
      </c>
      <c r="CD597" s="233" t="str">
        <f>IF(Deník!$R597&lt;&gt;"",IF(Deník!$AB597="BE15",IF(AND(Deník!$R597&gt;=0,Deník!$R597&lt;=1),"BE",Deník!$R597),""),"")</f>
        <v/>
      </c>
      <c r="CE597" s="233" t="str">
        <f>IF(Deník!$R597&lt;&gt;"",IF(Deník!$AB597="BE20",IF(AND(Deník!$R597&gt;=0,Deník!$R597&lt;=1),"BE",Deník!$R597),""),"")</f>
        <v/>
      </c>
      <c r="CF597" s="233" t="str">
        <f>IF(Deník!$R597&lt;&gt;"",IF(Deník!$AB597="TP1",IF(AND(Deník!$R597&gt;=0,Deník!$R597&lt;=1),"BE",Deník!$R597),""),"")</f>
        <v/>
      </c>
      <c r="CG597" s="233" t="str">
        <f>IF(Deník!$R597&lt;&gt;"",IF(Deník!$AB597="TP2",IF(AND(Deník!$R597&gt;=0,Deník!$R597&lt;=1),"BE",Deník!$R597),""),"")</f>
        <v/>
      </c>
      <c r="CH597" s="233" t="str">
        <f>IF(Deník!$R597&lt;&gt;"",IF(Deník!$AB597="TP3",IF(AND(Deník!$R597&gt;=0,Deník!$R597&lt;=1),"BE",Deník!$R597),""),"")</f>
        <v/>
      </c>
      <c r="CI597" s="233" t="str">
        <f>IF(Deník!$R597&lt;&gt;"",IF(Deník!$AB597="Trailing SL",IF(AND(Deník!$R597&gt;=0,Deník!$R597&lt;=1),"BE",Deník!$R597),""),"")</f>
        <v/>
      </c>
      <c r="CJ597" s="233" t="str">
        <f>IF(Deník!$R597&lt;&gt;"",IF(Deník!$AB597="Manual",IF(AND(Deník!$R597&gt;=0,Deník!$R597&lt;=1),"BE",Deník!$R597),""),"")</f>
        <v/>
      </c>
      <c r="CK597" s="233"/>
      <c r="CL597" s="233" t="str">
        <f>IF(Deník!$R597&lt;0,IF(Deník!$AC597=Statistika!$F$117,Deník!$R597,""),"")</f>
        <v/>
      </c>
      <c r="CM597" s="233" t="str">
        <f>IF(Deník!$R597&lt;0,IF(Deník!$AC597=Statistika!$F$118,Deník!$R597,""),"")</f>
        <v/>
      </c>
      <c r="CN597" s="233" t="str">
        <f>IF(Deník!$R597&lt;0,IF(Deník!$AC597=Statistika!$F$119,Deník!$R597,""),"")</f>
        <v/>
      </c>
      <c r="CO597" s="233" t="str">
        <f>IF(Deník!$R597&lt;0,IF(Deník!$AC597=Statistika!$F$120,Deník!$R597,""),"")</f>
        <v/>
      </c>
      <c r="CP597" s="233" t="str">
        <f>IF(Deník!$R597&lt;0,IF(Deník!$AC597=Statistika!$F$121,Deník!$R597,""),"")</f>
        <v/>
      </c>
      <c r="CQ597" s="233" t="str">
        <f>IF(Deník!$R597&lt;0,IF(Deník!$AC597=Statistika!$F$122,Deník!$R597,""),"")</f>
        <v/>
      </c>
      <c r="CR597" s="233" t="str">
        <f>IF(Deník!$R597&lt;0,IF(Deník!$AC597=Statistika!$F$123,Deník!$R597,""),"")</f>
        <v/>
      </c>
      <c r="CS597" s="233" t="str">
        <f>IF(Deník!$R597&lt;0,IF(Deník!$AC597=Statistika!$F$124,Deník!$R597,""),"")</f>
        <v/>
      </c>
      <c r="CT597" s="233" t="str">
        <f>IF(Deník!$R597&lt;0,IF(Deník!$AC597=Statistika!$F$125,Deník!$R597,""),"")</f>
        <v/>
      </c>
      <c r="CU597" s="233"/>
      <c r="CV597" s="233" t="str">
        <f>IF(Deník!$R597&lt;0,IF(Deník!$AD597=$CV$2,Deník!$R597,""),"")</f>
        <v/>
      </c>
      <c r="CW597" s="233" t="str">
        <f>IF(Deník!$R597&lt;0,IF(Deník!$AD597=$CW$2,Deník!$R597,""),"")</f>
        <v/>
      </c>
      <c r="CX597" s="233" t="str">
        <f>IF(Deník!$R597&lt;0,IF(Deník!$AD597=$CX$2,Deník!$R597,""),"")</f>
        <v/>
      </c>
      <c r="CY597" s="233" t="str">
        <f>IF(Deník!$R597&lt;0,IF(Deník!$AD597=$CY$2,Deník!$R597,""),"")</f>
        <v/>
      </c>
      <c r="CZ597" s="233" t="str">
        <f>IF(Deník!$R597&lt;0,IF(Deník!$AD597=$CZ$2,Deník!$R597,""),"")</f>
        <v/>
      </c>
      <c r="DL597" s="221">
        <f t="shared" si="24"/>
        <v>93847.029999999984</v>
      </c>
      <c r="DM597" s="220">
        <f t="shared" si="23"/>
        <v>-6.1529700000000132E-2</v>
      </c>
      <c r="DO597" s="50">
        <f>Deník!W598</f>
        <v>0</v>
      </c>
      <c r="DP597" s="102" t="str">
        <f>IF(AND(Deník!W598&gt;0),1,"")</f>
        <v/>
      </c>
      <c r="DQ597" s="102">
        <f>IF(AND(Deník!W598&lt;=0),1,"")</f>
        <v>1</v>
      </c>
      <c r="DR597" s="227"/>
      <c r="DS597" s="228"/>
      <c r="DT597" s="85"/>
      <c r="DU597" s="54">
        <f>IF(MONTH(Deník!$C597)=DU$2,Deník!$W597,"")</f>
        <v>0</v>
      </c>
      <c r="DV597" s="222" t="str">
        <f>IF(MONTH(Deník!$C597)=DV$2,Deník!$W597,"")</f>
        <v/>
      </c>
      <c r="DW597" s="222" t="str">
        <f>IF(MONTH(Deník!$C597)=DW$2,Deník!$W597,"")</f>
        <v/>
      </c>
      <c r="DX597" s="222" t="str">
        <f>IF(MONTH(Deník!$C597)=DX$2,Deník!$W597,"")</f>
        <v/>
      </c>
      <c r="DY597" s="222" t="str">
        <f>IF(MONTH(Deník!$C597)=DY$2,Deník!$W597,"")</f>
        <v/>
      </c>
      <c r="DZ597" s="222" t="str">
        <f>IF(MONTH(Deník!$C597)=DZ$2,Deník!$W597,"")</f>
        <v/>
      </c>
      <c r="EA597" s="222" t="str">
        <f>IF(MONTH(Deník!$C597)=EA$2,Deník!$W597,"")</f>
        <v/>
      </c>
      <c r="EB597" s="222" t="str">
        <f>IF(MONTH(Deník!$C597)=EB$2,Deník!$W597,"")</f>
        <v/>
      </c>
      <c r="EC597" s="222" t="str">
        <f>IF(MONTH(Deník!$C597)=EC$2,Deník!$W597,"")</f>
        <v/>
      </c>
      <c r="ED597" s="222" t="str">
        <f>IF(MONTH(Deník!$C597)=ED$2,Deník!$W597,"")</f>
        <v/>
      </c>
      <c r="EE597" s="222" t="str">
        <f>IF(MONTH(Deník!$C597)=EE$2,Deník!$W597,"")</f>
        <v/>
      </c>
      <c r="EF597" s="222" t="str">
        <f>IF(MONTH(Deník!$C597)=EF$2,Deník!$W597,"")</f>
        <v/>
      </c>
      <c r="EI597" s="600" t="str">
        <f>IF(Deník!$W597&lt;&gt;"",IF(Deník!$B597=Statistika!$F$63,Deník!$W597,""),"")</f>
        <v/>
      </c>
      <c r="EJ597" s="13" t="str">
        <f>IF(Deník!$W597&lt;&gt;"",IF(Deník!$B597=Statistika!$F$64,Deník!$W597,""),"")</f>
        <v/>
      </c>
      <c r="EK597" s="13" t="str">
        <f>IF(Deník!$W597&lt;&gt;"",IF(Deník!$B597=Statistika!$F$65,Deník!$W597,""),"")</f>
        <v/>
      </c>
      <c r="EL597" s="13" t="str">
        <f>IF(Deník!$W597&lt;&gt;"",IF(Deník!$B597=Statistika!$F$66,Deník!$W597,""),"")</f>
        <v/>
      </c>
      <c r="EM597" s="13" t="str">
        <f>IF(Deník!$W597&lt;&gt;"",IF(Deník!$B597=Statistika!$F$67,Deník!$W597,""),"")</f>
        <v/>
      </c>
      <c r="EN597" s="13" t="str">
        <f>IF(Deník!$W597&lt;&gt;"",IF(Deník!$B597=Statistika!$F$68,Deník!$W597,""),"")</f>
        <v/>
      </c>
      <c r="EO597" s="13" t="str">
        <f>IF(Deník!$W597&lt;&gt;"",IF(Deník!$B597=Statistika!$F$69,Deník!$W597,""),"")</f>
        <v/>
      </c>
      <c r="EP597" s="601" t="str">
        <f>IF(Deník!$W597&lt;&gt;"",IF(Deník!$B597=Statistika!$F$70,Deník!$W597,""),"")</f>
        <v/>
      </c>
      <c r="EQ597" s="90"/>
      <c r="ER597" s="63" t="str">
        <f>IF(Deník!$W597&lt;&gt;"",IF(Deník!$J597="L",Deník!$W597,""),"")</f>
        <v/>
      </c>
      <c r="ES597" s="13" t="str">
        <f>IF(Deník!$W597&lt;&gt;"",IF(Deník!$J597="S",Deník!$W597,""),"")</f>
        <v/>
      </c>
      <c r="ET597" s="95"/>
      <c r="EU597" s="88"/>
      <c r="EV597" s="63" t="str">
        <f>IF(WEEKDAY(Deník!$C597,2)=1,Deník!$W597,"")</f>
        <v/>
      </c>
      <c r="EW597" s="13" t="str">
        <f>IF(WEEKDAY(Deník!$C597,2)=2,Deník!$W597,"")</f>
        <v/>
      </c>
      <c r="EX597" s="13" t="str">
        <f>IF(WEEKDAY(Deník!$C597,2)=3,Deník!$W597,"")</f>
        <v/>
      </c>
      <c r="EY597" s="13" t="str">
        <f>IF(WEEKDAY(Deník!$C597,2)=4,Deník!$W597,"")</f>
        <v/>
      </c>
      <c r="EZ597" s="60" t="str">
        <f>IF(WEEKDAY(Deník!$C597,2)=5,Deník!$W597,"")</f>
        <v/>
      </c>
      <c r="FA597" s="99"/>
      <c r="FB597" s="100">
        <f>Deník!D597</f>
        <v>0</v>
      </c>
      <c r="FC597" s="63">
        <f>IF($FB597&lt;&gt;"",IF(AND($FB597&gt;=FC$2,$FB597&lt;=FC$3),Deník!$W597,""))</f>
        <v>0</v>
      </c>
      <c r="FD597" s="63" t="str">
        <f>IF($FB597&lt;&gt;"",IF(AND($FB597&gt;=FD$2,$FB597&lt;=FD$3),Deník!$W597,""))</f>
        <v/>
      </c>
      <c r="FE597" s="63" t="str">
        <f>IF($FB597&lt;&gt;"",IF(AND($FB597&gt;=FE$2,$FB597&lt;=FE$3),Deník!$W597,""))</f>
        <v/>
      </c>
      <c r="FF597" s="63" t="str">
        <f>IF($FB597&lt;&gt;"",IF(AND($FB597&gt;=FF$2,$FB597&lt;=FF$3),Deník!$W597,""))</f>
        <v/>
      </c>
      <c r="FG597" s="63" t="str">
        <f>IF($FB597&lt;&gt;"",IF(AND($FB597&gt;=FG$2,$FB597&lt;=FG$3),Deník!$W597,""))</f>
        <v/>
      </c>
      <c r="FH597" s="63" t="str">
        <f>IF($FB597&lt;&gt;"",IF(AND($FB597&gt;=FH$2,$FB597&lt;=FH$3),Deník!$W597,""))</f>
        <v/>
      </c>
      <c r="FI597" s="63" t="str">
        <f>IF($FB597&lt;&gt;"",IF(AND($FB597&gt;=FI$2,$FB597&lt;=FI$3),Deník!$W597,""))</f>
        <v/>
      </c>
      <c r="FJ597" s="63" t="str">
        <f>IF($FB597&lt;&gt;"",IF(AND($FB597&gt;=FJ$2,$FB597&lt;=FJ$3),Deník!$W597,""))</f>
        <v/>
      </c>
      <c r="FK597" s="63" t="str">
        <f>IF($FB597&lt;&gt;"",IF(AND($FB597&gt;=FK$2,$FB597&lt;=FK$3),Deník!$W597,""))</f>
        <v/>
      </c>
      <c r="FL597" s="63" t="str">
        <f>IF($FB597&lt;&gt;"",IF(AND($FB597&gt;=FL$2,$FB597&lt;=FL$3),Deník!$W597,""))</f>
        <v/>
      </c>
      <c r="FM597" s="63" t="str">
        <f>IF($FB597&lt;&gt;"",IF(AND($FB597&gt;=FM$2,$FB597&lt;=FM$3),Deník!$W597,""))</f>
        <v/>
      </c>
      <c r="FN597" s="13"/>
      <c r="FO597" s="20" t="str">
        <f>IF(Deník!$W597&gt;1,Deník!$W597,"")</f>
        <v/>
      </c>
      <c r="FP597" s="20" t="str">
        <f>IF(Deník!$W597&lt;0,Deník!$W597,"")</f>
        <v/>
      </c>
      <c r="FQ597" s="17"/>
      <c r="FS597" s="233"/>
      <c r="FT597" s="233" t="str">
        <f>IF(Deník!$W597&lt;&gt;"",IF(Deník!$Y597=Statistika!$F$78,Deník!$W597,""),"")</f>
        <v/>
      </c>
      <c r="FU597" s="233" t="str">
        <f>IF(Deník!$W597&lt;&gt;"",IF(Deník!$Y597=Statistika!$F$79,Deník!$W597,""),"")</f>
        <v/>
      </c>
      <c r="FV597" s="233" t="str">
        <f>IF(Deník!$W597&lt;&gt;"",IF(Deník!$Y597=Statistika!$F$80,Deník!$W597,""),"")</f>
        <v/>
      </c>
      <c r="FW597" s="233" t="str">
        <f>IF(Deník!$W597&lt;&gt;"",IF(Deník!$Y597=Statistika!$F$81,Deník!$W597,""),"")</f>
        <v/>
      </c>
      <c r="FX597" s="233" t="str">
        <f>IF(Deník!$W597&lt;&gt;"",IF(Deník!$Y597=Statistika!$F$82,Deník!$W597,""),"")</f>
        <v/>
      </c>
      <c r="FY597" s="233" t="str">
        <f>IF(Deník!$W597&lt;&gt;"",IF(Deník!$Y597=Statistika!$F$83,Deník!$W597,""),"")</f>
        <v/>
      </c>
      <c r="FZ597" s="233" t="str">
        <f>IF(Deník!$W597&lt;&gt;"",IF(Deník!$Y597=Statistika!$F$84,Deník!$W597,""),"")</f>
        <v/>
      </c>
      <c r="GA597" s="233" t="str">
        <f>IF(Deník!$W597&lt;&gt;"",IF(Deník!$Y597=Statistika!$F$85,Deník!$W597,""),"")</f>
        <v/>
      </c>
      <c r="GB597" s="233" t="str">
        <f>IF(Deník!$W597&lt;&gt;"",IF(Deník!$Y597=Statistika!$F$86,Deník!$W597,""),"")</f>
        <v/>
      </c>
      <c r="GC597" s="233" t="str">
        <f>IF(Deník!$W597&lt;&gt;"",IF(Deník!$Y597=Statistika!$F$87,Deník!$W597,""),"")</f>
        <v/>
      </c>
      <c r="GD597" s="233" t="str">
        <f>IF(Deník!$W597&lt;&gt;"",IF(Deník!$Y597=Statistika!$F$88,Deník!$W597,""),"")</f>
        <v/>
      </c>
      <c r="GE597" s="233" t="str">
        <f>IF(Deník!$W597&lt;&gt;"",IF(Deník!$Y597=Statistika!$F$89,Deník!$W597,""),"")</f>
        <v/>
      </c>
      <c r="GF597" s="233" t="str">
        <f>IF(Deník!$W597&lt;&gt;"",IF(Deník!$Y597=Statistika!$F$90,Deník!$W597,""),"")</f>
        <v/>
      </c>
      <c r="GG597" s="233" t="str">
        <f>IF(Deník!$W597&lt;&gt;"",IF(Deník!$Y597=Statistika!$F$91,Deník!$W597,""),"")</f>
        <v/>
      </c>
      <c r="GH597" s="233"/>
      <c r="GI597" s="233" t="str">
        <f>IF(Deník!$W597&lt;&gt;"",IF(Deník!$AB597=Statistika!$L$100,Deník!$W597,""),"")</f>
        <v/>
      </c>
      <c r="GJ597" s="233" t="str">
        <f>IF(Deník!$W597&lt;&gt;"",IF(Deník!$AB597=Statistika!$L$101,Deník!$W597,""),"")</f>
        <v/>
      </c>
      <c r="GK597" s="233" t="str">
        <f>IF(Deník!$W597&lt;&gt;"",IF(Deník!$AB597=Statistika!$L$102,Deník!$W597,""),"")</f>
        <v/>
      </c>
      <c r="GL597" s="233" t="str">
        <f>IF(Deník!$W597&lt;&gt;"",IF(Deník!$AB597=Statistika!$L$103,Deník!$W597,""),"")</f>
        <v/>
      </c>
      <c r="GM597" s="233" t="str">
        <f>IF(Deník!$W597&lt;&gt;"",IF(Deník!$AB597=Statistika!$L$104,Deník!$W597,""),"")</f>
        <v/>
      </c>
      <c r="GN597" s="233" t="str">
        <f>IF(Deník!$W597&lt;&gt;"",IF(Deník!$AB597=Statistika!$L$105,Deník!$W597,""),"")</f>
        <v/>
      </c>
      <c r="GO597" s="233" t="str">
        <f>IF(Deník!$W597&lt;&gt;"",IF(Deník!$AB597=Statistika!$L$106,Deník!$W597,""),"")</f>
        <v/>
      </c>
      <c r="GP597" s="233" t="str">
        <f>IF(Deník!$W597&lt;&gt;"",IF(Deník!$AB597=Statistika!$L$107,Deník!$W597,""),"")</f>
        <v/>
      </c>
      <c r="GQ597" s="233" t="str">
        <f>IF(Deník!$W597&lt;&gt;"",IF(Deník!$AB597=Statistika!$L$108,Deník!$W597,""),"")</f>
        <v/>
      </c>
      <c r="GS597" s="233" t="str">
        <f>IF(Deník!$W597&lt;0,IF(Deník!$AC597=Statistika!$F$117,Deník!$W597,""),"")</f>
        <v/>
      </c>
      <c r="GT597" s="233" t="str">
        <f>IF(Deník!$W597&lt;0,IF(Deník!$AC597=Statistika!$F$118,Deník!$W597,""),"")</f>
        <v/>
      </c>
      <c r="GU597" s="233" t="str">
        <f>IF(Deník!$W597&lt;0,IF(Deník!$AC597=Statistika!$F$119,Deník!$W597,""),"")</f>
        <v/>
      </c>
      <c r="GV597" s="233" t="str">
        <f>IF(Deník!$W597&lt;0,IF(Deník!$AC597=Statistika!$F$120,Deník!$W597,""),"")</f>
        <v/>
      </c>
      <c r="GW597" s="233" t="str">
        <f>IF(Deník!$W597&lt;0,IF(Deník!$AC597=Statistika!$F$121,Deník!$W597,""),"")</f>
        <v/>
      </c>
      <c r="GX597" s="233" t="str">
        <f>IF(Deník!$W597&lt;0,IF(Deník!$AC597=Statistika!$F$122,Deník!$W597,""),"")</f>
        <v/>
      </c>
      <c r="GY597" s="233" t="str">
        <f>IF(Deník!$W597&lt;0,IF(Deník!$AC597=Statistika!$F$123,Deník!$W597,""),"")</f>
        <v/>
      </c>
      <c r="GZ597" s="233" t="str">
        <f>IF(Deník!$W597&lt;0,IF(Deník!$AC597=Statistika!$F$124,Deník!$W597,""),"")</f>
        <v/>
      </c>
      <c r="HA597" s="233" t="str">
        <f>IF(Deník!$W597&lt;0,IF(Deník!$AC597=Statistika!$F$125,Deník!$W597,""),"")</f>
        <v/>
      </c>
      <c r="HC597" s="233" t="str">
        <f>IF(Deník!$W597&lt;0,IF(Deník!$AD597=Statistika!$F$133,Deník!$W597,""),"")</f>
        <v/>
      </c>
      <c r="HD597" s="233" t="str">
        <f>IF(Deník!$W597&lt;0,IF(Deník!$AD597=Statistika!$F$134,Deník!$W597,""),"")</f>
        <v/>
      </c>
      <c r="HE597" s="233" t="str">
        <f>IF(Deník!$W597&lt;0,IF(Deník!$AD597=Statistika!$F$135,Deník!$W597,""),"")</f>
        <v/>
      </c>
      <c r="HF597" s="233" t="str">
        <f>IF(Deník!$W597&lt;0,IF(Deník!$AD597=Statistika!$F$136,Deník!$W597,""),"")</f>
        <v/>
      </c>
      <c r="HG597" s="233" t="str">
        <f>IF(Deník!$W597&lt;0,IF(Deník!$AD597=Statistika!$F$137,Deník!$W597,""),"")</f>
        <v/>
      </c>
      <c r="ID597" s="8">
        <f>Tabulka4[[#This Row],[Sloupec3]]</f>
        <v>0</v>
      </c>
      <c r="IE597" s="17" t="str">
        <f>IF(AND([1]Deník!$C597&gt;='[1]Měsíční shrnutí'!$D$1,[1]Deník!$C597&lt;='[1]Měsíční shrnutí'!$F$1),[1]Deník!$X597,"")</f>
        <v/>
      </c>
    </row>
    <row r="598" spans="1:239">
      <c r="A598" s="8">
        <f>Deník!C599</f>
        <v>0</v>
      </c>
      <c r="B598" s="50" t="str">
        <f>Deník!R599</f>
        <v/>
      </c>
      <c r="C598" s="102" t="str">
        <f>IF(AND(Deník!R599&gt;1,Deník!R599&lt;&gt;""),1,"")</f>
        <v/>
      </c>
      <c r="D598" s="102" t="str">
        <f>IF(AND(Deník!R599&lt;=0,Deník!R599&lt;&gt;""),1,"")</f>
        <v/>
      </c>
      <c r="E598" s="103" t="str">
        <f>IF(AND(Deník!R599&gt;=0,Deník!R599&lt;=1),1,"")</f>
        <v/>
      </c>
      <c r="F598" s="79" t="str">
        <f>IF(Deník!R599&lt;&gt;"",Deník!R599+F597,"")</f>
        <v/>
      </c>
      <c r="G598" s="85"/>
      <c r="H598" s="54" t="str">
        <f>IF(MONTH(Deník!$C598)=H$2,IF(AND(Deník!$R598&gt;=0,Deník!$R598&lt;=1),"BE",Deník!$R598),"")</f>
        <v/>
      </c>
      <c r="I598" s="11" t="str">
        <f>IF(MONTH(Deník!$C598)=I$2,IF(AND(Deník!$R598&gt;=0,Deník!$R598&lt;=1),"BE",Deník!$R598),"")</f>
        <v/>
      </c>
      <c r="J598" s="11" t="str">
        <f>IF(MONTH(Deník!$C598)=J$2,IF(AND(Deník!$R598&gt;=0,Deník!$R598&lt;=1),"BE",Deník!$R598),"")</f>
        <v/>
      </c>
      <c r="K598" s="11" t="str">
        <f>IF(MONTH(Deník!$C598)=K$2,IF(AND(Deník!$R598&gt;=0,Deník!$R598&lt;=1),"BE",Deník!$R598),"")</f>
        <v/>
      </c>
      <c r="L598" s="11" t="str">
        <f>IF(MONTH(Deník!$C598)=L$2,IF(AND(Deník!$R598&gt;=0,Deník!$R598&lt;=1),"BE",Deník!$R598),"")</f>
        <v/>
      </c>
      <c r="M598" s="11" t="str">
        <f>IF(MONTH(Deník!$C598)=M$2,IF(AND(Deník!$R598&gt;=0,Deník!$R598&lt;=1),"BE",Deník!$R598),"")</f>
        <v/>
      </c>
      <c r="N598" s="11" t="str">
        <f>IF(MONTH(Deník!$C598)=N$2,IF(AND(Deník!$R598&gt;=0,Deník!$R598&lt;=1),"BE",Deník!$R598),"")</f>
        <v/>
      </c>
      <c r="O598" s="11" t="str">
        <f>IF(MONTH(Deník!$C598)=O$2,IF(AND(Deník!$R598&gt;=0,Deník!$R598&lt;=1),"BE",Deník!$R598),"")</f>
        <v/>
      </c>
      <c r="P598" s="11" t="str">
        <f>IF(MONTH(Deník!$C598)=P$2,IF(AND(Deník!$R598&gt;=0,Deník!$R598&lt;=1),"BE",Deník!$R598),"")</f>
        <v/>
      </c>
      <c r="Q598" s="11" t="str">
        <f>IF(MONTH(Deník!$C598)=Q$2,IF(AND(Deník!$R598&gt;=0,Deník!$R598&lt;=1),"BE",Deník!$R598),"")</f>
        <v/>
      </c>
      <c r="R598" s="11" t="str">
        <f>IF(MONTH(Deník!$C598)=R$2,IF(AND(Deník!$R598&gt;=0,Deník!$R598&lt;=1),"BE",Deník!$R598),"")</f>
        <v/>
      </c>
      <c r="S598" s="57" t="str">
        <f>IF(MONTH(Deník!$C598)=S$2,IF(AND(Deník!$R598&gt;=0,Deník!$R598&lt;=1),"BE",Deník!$R598),"")</f>
        <v/>
      </c>
      <c r="U598" s="12"/>
      <c r="V598" s="12"/>
      <c r="X598" s="600" t="str">
        <f>IF(Deník!$R598&lt;&gt;"",IF(Deník!$B598=Statistika!$F$63,IF(AND(Deník!$R598&gt;=0,Deník!$R598&lt;=1),"BE",Deník!$R598),""),"")</f>
        <v/>
      </c>
      <c r="Y598" s="13" t="str">
        <f>IF(Deník!$R598&lt;&gt;"",IF(Deník!$B598=Statistika!$F$64,IF(AND(Deník!$R598&gt;=0,Deník!$R598&lt;=1),"BE",Deník!$R598),""),"")</f>
        <v/>
      </c>
      <c r="Z598" s="13" t="str">
        <f>IF(Deník!$R598&lt;&gt;"",IF(Deník!$B598=Statistika!$F$65,IF(AND(Deník!$R598&gt;=0,Deník!$R598&lt;=1),"BE",Deník!$R598),""),"")</f>
        <v/>
      </c>
      <c r="AA598" s="13" t="str">
        <f>IF(Deník!$R598&lt;&gt;"",IF(Deník!$B598=Statistika!$F$66,IF(AND(Deník!$R598&gt;=0,Deník!$R598&lt;=1),"BE",Deník!$R598),""),"")</f>
        <v/>
      </c>
      <c r="AB598" s="13" t="str">
        <f>IF(Deník!$R598&lt;&gt;"",IF(Deník!$B598=Statistika!$F$67,IF(AND(Deník!$R598&gt;=0,Deník!$R598&lt;=1),"BE",Deník!$R598),""),"")</f>
        <v/>
      </c>
      <c r="AC598" s="13" t="str">
        <f>IF(Deník!$R598&lt;&gt;"",IF(Deník!$B598=Statistika!$F$68,IF(AND(Deník!$R598&gt;=0,Deník!$R598&lt;=1),"BE",Deník!$R598),""),"")</f>
        <v/>
      </c>
      <c r="AD598" s="13" t="str">
        <f>IF(Deník!$R598&lt;&gt;"",IF(Deník!$B598=Statistika!$F$69,IF(AND(Deník!$R598&gt;=0,Deník!$R598&lt;=1),"BE",Deník!$R598),""),"")</f>
        <v/>
      </c>
      <c r="AE598" s="601" t="str">
        <f>IF(Deník!$R598&lt;&gt;"",IF(Deník!$B598=Statistika!$F$70,IF(AND(Deník!$R598&gt;=0,Deník!$R598&lt;=1),"BE",Deník!$R598),""),"")</f>
        <v/>
      </c>
      <c r="AF598" s="90"/>
      <c r="AG598" s="63" t="str">
        <f>IF(Deník!$R598&lt;&gt;"",IF(Deník!$J598="L",IF(AND(Deník!$R598&gt;=0,Deník!$R598&lt;=1),"BE",Deník!$R598),""),"")</f>
        <v/>
      </c>
      <c r="AH598" s="13" t="str">
        <f>IF(Deník!$R598&lt;&gt;"",IF(Deník!$J598="S",IF(AND(Deník!$R598&gt;=0,Deník!$R598&lt;=1),"BE",Deník!$R598),""),"")</f>
        <v/>
      </c>
      <c r="AI598" s="95"/>
      <c r="AJ598" s="71" t="str">
        <f>IF(Deník!N599&lt;&gt;"",Deník!N599*-1,"")</f>
        <v/>
      </c>
      <c r="AK598" s="88"/>
      <c r="AL598" s="63" t="str">
        <f>IF(WEEKDAY(Deník!$C598,2)=1,IF(AND(Deník!$R598&gt;=0,Deník!$R598&lt;=1),"BE",Deník!$R598),"")</f>
        <v/>
      </c>
      <c r="AM598" s="13" t="str">
        <f>IF(WEEKDAY(Deník!$C598,2)=2,IF(AND(Deník!$R598&gt;=0,Deník!$R598&lt;=1),"BE",Deník!$R598),"")</f>
        <v/>
      </c>
      <c r="AN598" s="13" t="str">
        <f>IF(WEEKDAY(Deník!$C598,2)=3,IF(AND(Deník!$R598&gt;=0,Deník!$R598&lt;=1),"BE",Deník!$R598),"")</f>
        <v/>
      </c>
      <c r="AO598" s="13" t="str">
        <f>IF(WEEKDAY(Deník!$C598,2)=4,IF(AND(Deník!$R598&gt;=0,Deník!$R598&lt;=1),"BE",Deník!$R598),"")</f>
        <v/>
      </c>
      <c r="AP598" s="60" t="str">
        <f>IF(WEEKDAY(Deník!$C598,2)=5,IF(AND(Deník!$R598&gt;=0,Deník!$R598&lt;=1),"BE",Deník!$R598),"")</f>
        <v/>
      </c>
      <c r="AQ598" s="99"/>
      <c r="AR598" s="100">
        <f>Deník!D598</f>
        <v>0</v>
      </c>
      <c r="AS598" s="63" t="str">
        <f>IF(Deník!$D598&lt;&gt;"",IF(AND(Deník!$D598&gt;=AS$2,Deník!$D598&lt;=AS$3),IF(AND(Deník!$R598&gt;=0,Deník!$R598&lt;=1),"BE",Deník!$R598),""),"")</f>
        <v/>
      </c>
      <c r="AT598" s="63" t="str">
        <f>IF(Deník!$D598&lt;&gt;"",IF(AND(Deník!$D598&gt;=AT$2,Deník!$D598&lt;=AT$3),IF(AND(Deník!$R598&gt;=0,Deník!$R598&lt;=1),"BE",Deník!$R598),""),"")</f>
        <v/>
      </c>
      <c r="AU598" s="63" t="str">
        <f>IF(Deník!$D598&lt;&gt;"",IF(AND(Deník!$D598&gt;=AU$2,Deník!$D598&lt;=AU$3),IF(AND(Deník!$R598&gt;=0,Deník!$R598&lt;=1),"BE",Deník!$R598),""),"")</f>
        <v/>
      </c>
      <c r="AV598" s="63" t="str">
        <f>IF(Deník!$D598&lt;&gt;"",IF(AND(Deník!$D598&gt;=AV$2,Deník!$D598&lt;=AV$3),IF(AND(Deník!$R598&gt;=0,Deník!$R598&lt;=1),"BE",Deník!$R598),""),"")</f>
        <v/>
      </c>
      <c r="AW598" s="63" t="str">
        <f>IF(Deník!$D598&lt;&gt;"",IF(AND(Deník!$D598&gt;=AW$2,Deník!$D598&lt;=AW$3),IF(AND(Deník!$R598&gt;=0,Deník!$R598&lt;=1),"BE",Deník!$R598),""),"")</f>
        <v/>
      </c>
      <c r="AX598" s="63" t="str">
        <f>IF(Deník!$D598&lt;&gt;"",IF(AND(Deník!$D598&gt;=AX$2,Deník!$D598&lt;=AX$3),IF(AND(Deník!$R598&gt;=0,Deník!$R598&lt;=1),"BE",Deník!$R598),""),"")</f>
        <v/>
      </c>
      <c r="AY598" s="63" t="str">
        <f>IF(Deník!$D598&lt;&gt;"",IF(AND(Deník!$D598&gt;=AY$2,Deník!$D598&lt;=AY$3),IF(AND(Deník!$R598&gt;=0,Deník!$R598&lt;=1),"BE",Deník!$R598),""),"")</f>
        <v/>
      </c>
      <c r="AZ598" s="63" t="str">
        <f>IF(Deník!$D598&lt;&gt;"",IF(AND(Deník!$D598&gt;=AZ$2,Deník!$D598&lt;=AZ$3),IF(AND(Deník!$R598&gt;=0,Deník!$R598&lt;=1),"BE",Deník!$R598),""),"")</f>
        <v/>
      </c>
      <c r="BA598" s="63" t="str">
        <f>IF(Deník!$D598&lt;&gt;"",IF(AND(Deník!$D598&gt;=BA$2,Deník!$D598&lt;=BA$3),IF(AND(Deník!$R598&gt;=0,Deník!$R598&lt;=1),"BE",Deník!$R598),""),"")</f>
        <v/>
      </c>
      <c r="BB598" s="63" t="str">
        <f>IF(Deník!$D598&lt;&gt;"",IF(AND(Deník!$D598&gt;=BB$2,Deník!$D598&lt;=BB$3),IF(AND(Deník!$R598&gt;=0,Deník!$R598&lt;=1),"BE",Deník!$R598),""),"")</f>
        <v/>
      </c>
      <c r="BC598" s="71" t="str">
        <f>IF(Deník!$D598&lt;&gt;"",IF(AND(Deník!$D598&gt;=BC$2,Deník!$D598&lt;=BC$3),IF(AND(Deník!$R598&gt;=0,Deník!$R598&lt;=1),"BE",Deník!$R598),""),"")</f>
        <v/>
      </c>
      <c r="BD598" s="20" t="str">
        <f>IF(Deník!$J599="S",(Deník!$M599-Deník!$K599),IF(Deník!$J599="L",(Deník!$K599-Deník!$M599),""))</f>
        <v/>
      </c>
      <c r="BE598" s="20" t="str">
        <f>IF(Deník!$J599="S",(Deník!$K599-Deník!$O599),IF(Deník!$J599="L",(Deník!$O599-Deník!$K599),""))</f>
        <v/>
      </c>
      <c r="BF598" s="20" t="str">
        <f>IF(Deník!$J599="S",(Deník!$K599-Deník!$L599),IF(Deník!$J599="L",(Deník!$L599-Deník!$K599),""))</f>
        <v/>
      </c>
      <c r="BG598" s="20" t="str">
        <f>IF(Deník!$J599="S",(Deník!$K599-Deník!$S599),IF(Deník!$J599="L",(Deník!$S599-Deník!$K599),""))</f>
        <v/>
      </c>
      <c r="BH598" s="20" t="str">
        <f>IF(Deník!$J599="S",(Deník!$K599-Deník!$U599),IF(Deník!$J599="L",(Deník!$U599-Deník!$K599),""))</f>
        <v/>
      </c>
      <c r="BI598" s="20" t="str">
        <f>IF(Deník!$R598&gt;1,Deník!$R598,"")</f>
        <v/>
      </c>
      <c r="BJ598" s="20" t="str">
        <f>IF(Deník!$R598&lt;0,Deník!$R598,"")</f>
        <v/>
      </c>
      <c r="BK598" s="17"/>
      <c r="BM598" s="233" t="str">
        <f>IF(Deník!$R598&lt;&gt;"",IF(Deník!$Y598=Statistika!$F$78,IF(AND(Deník!$R598&gt;=0,Deník!$R598&lt;=1),"BE",Deník!$R598),""),"")</f>
        <v/>
      </c>
      <c r="BN598" s="233" t="str">
        <f>IF(Deník!$R598&lt;&gt;"",IF(Deník!$Y598=Statistika!$F$79,IF(AND(Deník!$R598&gt;=0,Deník!$R598&lt;=1),"BE",Deník!$R598),""),"")</f>
        <v/>
      </c>
      <c r="BO598" s="233" t="str">
        <f>IF(Deník!$R598&lt;&gt;"",IF(Deník!$Y598=Statistika!$F$80,IF(AND(Deník!$R598&gt;=0,Deník!$R598&lt;=1),"BE",Deník!$R598),""),"")</f>
        <v/>
      </c>
      <c r="BP598" s="233" t="str">
        <f>IF(Deník!$R598&lt;&gt;"",IF(Deník!$Y598=Statistika!$F$81,IF(AND(Deník!$R598&gt;=0,Deník!$R598&lt;=1),"BE",Deník!$R598),""),"")</f>
        <v/>
      </c>
      <c r="BQ598" s="233" t="str">
        <f>IF(Deník!$R598&lt;&gt;"",IF(Deník!$Y598=Statistika!$F$82,IF(AND(Deník!$R598&gt;=0,Deník!$R598&lt;=1),"BE",Deník!$R598),""),"")</f>
        <v/>
      </c>
      <c r="BR598" s="233" t="str">
        <f>IF(Deník!$R598&lt;&gt;"",IF(Deník!$Y598=Statistika!$F$83,IF(AND(Deník!$R598&gt;=0,Deník!$R598&lt;=1),"BE",Deník!$R598),""),"")</f>
        <v/>
      </c>
      <c r="BS598" s="233" t="str">
        <f>IF(Deník!$R598&lt;&gt;"",IF(Deník!$Y598=Statistika!$F$84,IF(AND(Deník!$R598&gt;=0,Deník!$R598&lt;=1),"BE",Deník!$R598),""),"")</f>
        <v/>
      </c>
      <c r="BT598" s="233" t="str">
        <f>IF(Deník!$R598&lt;&gt;"",IF(Deník!$Y598=Statistika!$F$85,IF(AND(Deník!$R598&gt;=0,Deník!$R598&lt;=1),"BE",Deník!$R598),""),"")</f>
        <v/>
      </c>
      <c r="BU598" s="233" t="str">
        <f>IF(Deník!$R598&lt;&gt;"",IF(Deník!$Y598=Statistika!$F$86,IF(AND(Deník!$R598&gt;=0,Deník!$R598&lt;=1),"BE",Deník!$R598),""),"")</f>
        <v/>
      </c>
      <c r="BV598" s="233" t="str">
        <f>IF(Deník!$R598&lt;&gt;"",IF(Deník!$Y598=Statistika!$F$87,IF(AND(Deník!$R598&gt;=0,Deník!$R598&lt;=1),"BE",Deník!$R598),""),"")</f>
        <v/>
      </c>
      <c r="BW598" s="233" t="str">
        <f>IF(Deník!$R598&lt;&gt;"",IF(Deník!$Y598=Statistika!$F$88,IF(AND(Deník!$R598&gt;=0,Deník!$R598&lt;=1),"BE",Deník!$R598),""),"")</f>
        <v/>
      </c>
      <c r="BX598" s="233" t="str">
        <f>IF(Deník!$R598&lt;&gt;"",IF(Deník!$Y598=Statistika!$F$89,IF(AND(Deník!$R598&gt;=0,Deník!$R598&lt;=1),"BE",Deník!$R598),""),"")</f>
        <v/>
      </c>
      <c r="BY598" s="233" t="str">
        <f>IF(Deník!$R598&lt;&gt;"",IF(Deník!$Y598=Statistika!$F$90,IF(AND(Deník!$R598&gt;=0,Deník!$R598&lt;=1),"BE",Deník!$R598),""),"")</f>
        <v/>
      </c>
      <c r="BZ598" s="233" t="str">
        <f>IF(Deník!$R598&lt;&gt;"",IF(Deník!$Y598=Statistika!$F$91,IF(AND(Deník!$R598&gt;=0,Deník!$R598&lt;=1),"BE",Deník!$R598),""),"")</f>
        <v/>
      </c>
      <c r="CA598" s="233"/>
      <c r="CB598" s="233" t="str">
        <f>IF(Deník!$R598&lt;&gt;"",IF(Deník!$AB598="SL",IF(AND(Deník!$R598&gt;=0,Deník!$R598&lt;=1),"BE",Deník!$R598),""),"")</f>
        <v/>
      </c>
      <c r="CC598" s="233" t="str">
        <f>IF(Deník!$R598&lt;&gt;"",IF(Deník!$AB598="BE10",IF(AND(Deník!$R598&gt;=0,Deník!$R598&lt;=1),"BE",Deník!$R598),""),"")</f>
        <v/>
      </c>
      <c r="CD598" s="233" t="str">
        <f>IF(Deník!$R598&lt;&gt;"",IF(Deník!$AB598="BE15",IF(AND(Deník!$R598&gt;=0,Deník!$R598&lt;=1),"BE",Deník!$R598),""),"")</f>
        <v/>
      </c>
      <c r="CE598" s="233" t="str">
        <f>IF(Deník!$R598&lt;&gt;"",IF(Deník!$AB598="BE20",IF(AND(Deník!$R598&gt;=0,Deník!$R598&lt;=1),"BE",Deník!$R598),""),"")</f>
        <v/>
      </c>
      <c r="CF598" s="233" t="str">
        <f>IF(Deník!$R598&lt;&gt;"",IF(Deník!$AB598="TP1",IF(AND(Deník!$R598&gt;=0,Deník!$R598&lt;=1),"BE",Deník!$R598),""),"")</f>
        <v/>
      </c>
      <c r="CG598" s="233" t="str">
        <f>IF(Deník!$R598&lt;&gt;"",IF(Deník!$AB598="TP2",IF(AND(Deník!$R598&gt;=0,Deník!$R598&lt;=1),"BE",Deník!$R598),""),"")</f>
        <v/>
      </c>
      <c r="CH598" s="233" t="str">
        <f>IF(Deník!$R598&lt;&gt;"",IF(Deník!$AB598="TP3",IF(AND(Deník!$R598&gt;=0,Deník!$R598&lt;=1),"BE",Deník!$R598),""),"")</f>
        <v/>
      </c>
      <c r="CI598" s="233" t="str">
        <f>IF(Deník!$R598&lt;&gt;"",IF(Deník!$AB598="Trailing SL",IF(AND(Deník!$R598&gt;=0,Deník!$R598&lt;=1),"BE",Deník!$R598),""),"")</f>
        <v/>
      </c>
      <c r="CJ598" s="233" t="str">
        <f>IF(Deník!$R598&lt;&gt;"",IF(Deník!$AB598="Manual",IF(AND(Deník!$R598&gt;=0,Deník!$R598&lt;=1),"BE",Deník!$R598),""),"")</f>
        <v/>
      </c>
      <c r="CK598" s="233"/>
      <c r="CL598" s="233" t="str">
        <f>IF(Deník!$R598&lt;0,IF(Deník!$AC598=Statistika!$F$117,Deník!$R598,""),"")</f>
        <v/>
      </c>
      <c r="CM598" s="233" t="str">
        <f>IF(Deník!$R598&lt;0,IF(Deník!$AC598=Statistika!$F$118,Deník!$R598,""),"")</f>
        <v/>
      </c>
      <c r="CN598" s="233" t="str">
        <f>IF(Deník!$R598&lt;0,IF(Deník!$AC598=Statistika!$F$119,Deník!$R598,""),"")</f>
        <v/>
      </c>
      <c r="CO598" s="233" t="str">
        <f>IF(Deník!$R598&lt;0,IF(Deník!$AC598=Statistika!$F$120,Deník!$R598,""),"")</f>
        <v/>
      </c>
      <c r="CP598" s="233" t="str">
        <f>IF(Deník!$R598&lt;0,IF(Deník!$AC598=Statistika!$F$121,Deník!$R598,""),"")</f>
        <v/>
      </c>
      <c r="CQ598" s="233" t="str">
        <f>IF(Deník!$R598&lt;0,IF(Deník!$AC598=Statistika!$F$122,Deník!$R598,""),"")</f>
        <v/>
      </c>
      <c r="CR598" s="233" t="str">
        <f>IF(Deník!$R598&lt;0,IF(Deník!$AC598=Statistika!$F$123,Deník!$R598,""),"")</f>
        <v/>
      </c>
      <c r="CS598" s="233" t="str">
        <f>IF(Deník!$R598&lt;0,IF(Deník!$AC598=Statistika!$F$124,Deník!$R598,""),"")</f>
        <v/>
      </c>
      <c r="CT598" s="233" t="str">
        <f>IF(Deník!$R598&lt;0,IF(Deník!$AC598=Statistika!$F$125,Deník!$R598,""),"")</f>
        <v/>
      </c>
      <c r="CU598" s="233"/>
      <c r="CV598" s="233" t="str">
        <f>IF(Deník!$R598&lt;0,IF(Deník!$AD598=$CV$2,Deník!$R598,""),"")</f>
        <v/>
      </c>
      <c r="CW598" s="233" t="str">
        <f>IF(Deník!$R598&lt;0,IF(Deník!$AD598=$CW$2,Deník!$R598,""),"")</f>
        <v/>
      </c>
      <c r="CX598" s="233" t="str">
        <f>IF(Deník!$R598&lt;0,IF(Deník!$AD598=$CX$2,Deník!$R598,""),"")</f>
        <v/>
      </c>
      <c r="CY598" s="233" t="str">
        <f>IF(Deník!$R598&lt;0,IF(Deník!$AD598=$CY$2,Deník!$R598,""),"")</f>
        <v/>
      </c>
      <c r="CZ598" s="233" t="str">
        <f>IF(Deník!$R598&lt;0,IF(Deník!$AD598=$CZ$2,Deník!$R598,""),"")</f>
        <v/>
      </c>
      <c r="DL598" s="221">
        <f t="shared" si="24"/>
        <v>93847.029999999984</v>
      </c>
      <c r="DM598" s="220">
        <f t="shared" si="23"/>
        <v>-6.1529700000000132E-2</v>
      </c>
      <c r="DO598" s="50">
        <f>Deník!W599</f>
        <v>0</v>
      </c>
      <c r="DP598" s="102" t="str">
        <f>IF(AND(Deník!W599&gt;0),1,"")</f>
        <v/>
      </c>
      <c r="DQ598" s="102">
        <f>IF(AND(Deník!W599&lt;=0),1,"")</f>
        <v>1</v>
      </c>
      <c r="DR598" s="227"/>
      <c r="DS598" s="228"/>
      <c r="DT598" s="85"/>
      <c r="DU598" s="54">
        <f>IF(MONTH(Deník!$C598)=DU$2,Deník!$W598,"")</f>
        <v>0</v>
      </c>
      <c r="DV598" s="222" t="str">
        <f>IF(MONTH(Deník!$C598)=DV$2,Deník!$W598,"")</f>
        <v/>
      </c>
      <c r="DW598" s="222" t="str">
        <f>IF(MONTH(Deník!$C598)=DW$2,Deník!$W598,"")</f>
        <v/>
      </c>
      <c r="DX598" s="222" t="str">
        <f>IF(MONTH(Deník!$C598)=DX$2,Deník!$W598,"")</f>
        <v/>
      </c>
      <c r="DY598" s="222" t="str">
        <f>IF(MONTH(Deník!$C598)=DY$2,Deník!$W598,"")</f>
        <v/>
      </c>
      <c r="DZ598" s="222" t="str">
        <f>IF(MONTH(Deník!$C598)=DZ$2,Deník!$W598,"")</f>
        <v/>
      </c>
      <c r="EA598" s="222" t="str">
        <f>IF(MONTH(Deník!$C598)=EA$2,Deník!$W598,"")</f>
        <v/>
      </c>
      <c r="EB598" s="222" t="str">
        <f>IF(MONTH(Deník!$C598)=EB$2,Deník!$W598,"")</f>
        <v/>
      </c>
      <c r="EC598" s="222" t="str">
        <f>IF(MONTH(Deník!$C598)=EC$2,Deník!$W598,"")</f>
        <v/>
      </c>
      <c r="ED598" s="222" t="str">
        <f>IF(MONTH(Deník!$C598)=ED$2,Deník!$W598,"")</f>
        <v/>
      </c>
      <c r="EE598" s="222" t="str">
        <f>IF(MONTH(Deník!$C598)=EE$2,Deník!$W598,"")</f>
        <v/>
      </c>
      <c r="EF598" s="222" t="str">
        <f>IF(MONTH(Deník!$C598)=EF$2,Deník!$W598,"")</f>
        <v/>
      </c>
      <c r="EI598" s="600" t="str">
        <f>IF(Deník!$W598&lt;&gt;"",IF(Deník!$B598=Statistika!$F$63,Deník!$W598,""),"")</f>
        <v/>
      </c>
      <c r="EJ598" s="13" t="str">
        <f>IF(Deník!$W598&lt;&gt;"",IF(Deník!$B598=Statistika!$F$64,Deník!$W598,""),"")</f>
        <v/>
      </c>
      <c r="EK598" s="13" t="str">
        <f>IF(Deník!$W598&lt;&gt;"",IF(Deník!$B598=Statistika!$F$65,Deník!$W598,""),"")</f>
        <v/>
      </c>
      <c r="EL598" s="13" t="str">
        <f>IF(Deník!$W598&lt;&gt;"",IF(Deník!$B598=Statistika!$F$66,Deník!$W598,""),"")</f>
        <v/>
      </c>
      <c r="EM598" s="13" t="str">
        <f>IF(Deník!$W598&lt;&gt;"",IF(Deník!$B598=Statistika!$F$67,Deník!$W598,""),"")</f>
        <v/>
      </c>
      <c r="EN598" s="13" t="str">
        <f>IF(Deník!$W598&lt;&gt;"",IF(Deník!$B598=Statistika!$F$68,Deník!$W598,""),"")</f>
        <v/>
      </c>
      <c r="EO598" s="13" t="str">
        <f>IF(Deník!$W598&lt;&gt;"",IF(Deník!$B598=Statistika!$F$69,Deník!$W598,""),"")</f>
        <v/>
      </c>
      <c r="EP598" s="601" t="str">
        <f>IF(Deník!$W598&lt;&gt;"",IF(Deník!$B598=Statistika!$F$70,Deník!$W598,""),"")</f>
        <v/>
      </c>
      <c r="EQ598" s="90"/>
      <c r="ER598" s="63" t="str">
        <f>IF(Deník!$W598&lt;&gt;"",IF(Deník!$J598="L",Deník!$W598,""),"")</f>
        <v/>
      </c>
      <c r="ES598" s="13" t="str">
        <f>IF(Deník!$W598&lt;&gt;"",IF(Deník!$J598="S",Deník!$W598,""),"")</f>
        <v/>
      </c>
      <c r="ET598" s="95"/>
      <c r="EU598" s="88"/>
      <c r="EV598" s="63" t="str">
        <f>IF(WEEKDAY(Deník!$C598,2)=1,Deník!$W598,"")</f>
        <v/>
      </c>
      <c r="EW598" s="13" t="str">
        <f>IF(WEEKDAY(Deník!$C598,2)=2,Deník!$W598,"")</f>
        <v/>
      </c>
      <c r="EX598" s="13" t="str">
        <f>IF(WEEKDAY(Deník!$C598,2)=3,Deník!$W598,"")</f>
        <v/>
      </c>
      <c r="EY598" s="13" t="str">
        <f>IF(WEEKDAY(Deník!$C598,2)=4,Deník!$W598,"")</f>
        <v/>
      </c>
      <c r="EZ598" s="60" t="str">
        <f>IF(WEEKDAY(Deník!$C598,2)=5,Deník!$W598,"")</f>
        <v/>
      </c>
      <c r="FA598" s="99"/>
      <c r="FB598" s="100">
        <f>Deník!D598</f>
        <v>0</v>
      </c>
      <c r="FC598" s="63">
        <f>IF($FB598&lt;&gt;"",IF(AND($FB598&gt;=FC$2,$FB598&lt;=FC$3),Deník!$W598,""))</f>
        <v>0</v>
      </c>
      <c r="FD598" s="63" t="str">
        <f>IF($FB598&lt;&gt;"",IF(AND($FB598&gt;=FD$2,$FB598&lt;=FD$3),Deník!$W598,""))</f>
        <v/>
      </c>
      <c r="FE598" s="63" t="str">
        <f>IF($FB598&lt;&gt;"",IF(AND($FB598&gt;=FE$2,$FB598&lt;=FE$3),Deník!$W598,""))</f>
        <v/>
      </c>
      <c r="FF598" s="63" t="str">
        <f>IF($FB598&lt;&gt;"",IF(AND($FB598&gt;=FF$2,$FB598&lt;=FF$3),Deník!$W598,""))</f>
        <v/>
      </c>
      <c r="FG598" s="63" t="str">
        <f>IF($FB598&lt;&gt;"",IF(AND($FB598&gt;=FG$2,$FB598&lt;=FG$3),Deník!$W598,""))</f>
        <v/>
      </c>
      <c r="FH598" s="63" t="str">
        <f>IF($FB598&lt;&gt;"",IF(AND($FB598&gt;=FH$2,$FB598&lt;=FH$3),Deník!$W598,""))</f>
        <v/>
      </c>
      <c r="FI598" s="63" t="str">
        <f>IF($FB598&lt;&gt;"",IF(AND($FB598&gt;=FI$2,$FB598&lt;=FI$3),Deník!$W598,""))</f>
        <v/>
      </c>
      <c r="FJ598" s="63" t="str">
        <f>IF($FB598&lt;&gt;"",IF(AND($FB598&gt;=FJ$2,$FB598&lt;=FJ$3),Deník!$W598,""))</f>
        <v/>
      </c>
      <c r="FK598" s="63" t="str">
        <f>IF($FB598&lt;&gt;"",IF(AND($FB598&gt;=FK$2,$FB598&lt;=FK$3),Deník!$W598,""))</f>
        <v/>
      </c>
      <c r="FL598" s="63" t="str">
        <f>IF($FB598&lt;&gt;"",IF(AND($FB598&gt;=FL$2,$FB598&lt;=FL$3),Deník!$W598,""))</f>
        <v/>
      </c>
      <c r="FM598" s="63" t="str">
        <f>IF($FB598&lt;&gt;"",IF(AND($FB598&gt;=FM$2,$FB598&lt;=FM$3),Deník!$W598,""))</f>
        <v/>
      </c>
      <c r="FN598" s="13"/>
      <c r="FO598" s="20" t="str">
        <f>IF(Deník!$W598&gt;1,Deník!$W598,"")</f>
        <v/>
      </c>
      <c r="FP598" s="20" t="str">
        <f>IF(Deník!$W598&lt;0,Deník!$W598,"")</f>
        <v/>
      </c>
      <c r="FQ598" s="17"/>
      <c r="FS598" s="233"/>
      <c r="FT598" s="233" t="str">
        <f>IF(Deník!$W598&lt;&gt;"",IF(Deník!$Y598=Statistika!$F$78,Deník!$W598,""),"")</f>
        <v/>
      </c>
      <c r="FU598" s="233" t="str">
        <f>IF(Deník!$W598&lt;&gt;"",IF(Deník!$Y598=Statistika!$F$79,Deník!$W598,""),"")</f>
        <v/>
      </c>
      <c r="FV598" s="233" t="str">
        <f>IF(Deník!$W598&lt;&gt;"",IF(Deník!$Y598=Statistika!$F$80,Deník!$W598,""),"")</f>
        <v/>
      </c>
      <c r="FW598" s="233" t="str">
        <f>IF(Deník!$W598&lt;&gt;"",IF(Deník!$Y598=Statistika!$F$81,Deník!$W598,""),"")</f>
        <v/>
      </c>
      <c r="FX598" s="233" t="str">
        <f>IF(Deník!$W598&lt;&gt;"",IF(Deník!$Y598=Statistika!$F$82,Deník!$W598,""),"")</f>
        <v/>
      </c>
      <c r="FY598" s="233" t="str">
        <f>IF(Deník!$W598&lt;&gt;"",IF(Deník!$Y598=Statistika!$F$83,Deník!$W598,""),"")</f>
        <v/>
      </c>
      <c r="FZ598" s="233" t="str">
        <f>IF(Deník!$W598&lt;&gt;"",IF(Deník!$Y598=Statistika!$F$84,Deník!$W598,""),"")</f>
        <v/>
      </c>
      <c r="GA598" s="233" t="str">
        <f>IF(Deník!$W598&lt;&gt;"",IF(Deník!$Y598=Statistika!$F$85,Deník!$W598,""),"")</f>
        <v/>
      </c>
      <c r="GB598" s="233" t="str">
        <f>IF(Deník!$W598&lt;&gt;"",IF(Deník!$Y598=Statistika!$F$86,Deník!$W598,""),"")</f>
        <v/>
      </c>
      <c r="GC598" s="233" t="str">
        <f>IF(Deník!$W598&lt;&gt;"",IF(Deník!$Y598=Statistika!$F$87,Deník!$W598,""),"")</f>
        <v/>
      </c>
      <c r="GD598" s="233" t="str">
        <f>IF(Deník!$W598&lt;&gt;"",IF(Deník!$Y598=Statistika!$F$88,Deník!$W598,""),"")</f>
        <v/>
      </c>
      <c r="GE598" s="233" t="str">
        <f>IF(Deník!$W598&lt;&gt;"",IF(Deník!$Y598=Statistika!$F$89,Deník!$W598,""),"")</f>
        <v/>
      </c>
      <c r="GF598" s="233" t="str">
        <f>IF(Deník!$W598&lt;&gt;"",IF(Deník!$Y598=Statistika!$F$90,Deník!$W598,""),"")</f>
        <v/>
      </c>
      <c r="GG598" s="233" t="str">
        <f>IF(Deník!$W598&lt;&gt;"",IF(Deník!$Y598=Statistika!$F$91,Deník!$W598,""),"")</f>
        <v/>
      </c>
      <c r="GH598" s="233"/>
      <c r="GI598" s="233" t="str">
        <f>IF(Deník!$W598&lt;&gt;"",IF(Deník!$AB598=Statistika!$L$100,Deník!$W598,""),"")</f>
        <v/>
      </c>
      <c r="GJ598" s="233" t="str">
        <f>IF(Deník!$W598&lt;&gt;"",IF(Deník!$AB598=Statistika!$L$101,Deník!$W598,""),"")</f>
        <v/>
      </c>
      <c r="GK598" s="233" t="str">
        <f>IF(Deník!$W598&lt;&gt;"",IF(Deník!$AB598=Statistika!$L$102,Deník!$W598,""),"")</f>
        <v/>
      </c>
      <c r="GL598" s="233" t="str">
        <f>IF(Deník!$W598&lt;&gt;"",IF(Deník!$AB598=Statistika!$L$103,Deník!$W598,""),"")</f>
        <v/>
      </c>
      <c r="GM598" s="233" t="str">
        <f>IF(Deník!$W598&lt;&gt;"",IF(Deník!$AB598=Statistika!$L$104,Deník!$W598,""),"")</f>
        <v/>
      </c>
      <c r="GN598" s="233" t="str">
        <f>IF(Deník!$W598&lt;&gt;"",IF(Deník!$AB598=Statistika!$L$105,Deník!$W598,""),"")</f>
        <v/>
      </c>
      <c r="GO598" s="233" t="str">
        <f>IF(Deník!$W598&lt;&gt;"",IF(Deník!$AB598=Statistika!$L$106,Deník!$W598,""),"")</f>
        <v/>
      </c>
      <c r="GP598" s="233" t="str">
        <f>IF(Deník!$W598&lt;&gt;"",IF(Deník!$AB598=Statistika!$L$107,Deník!$W598,""),"")</f>
        <v/>
      </c>
      <c r="GQ598" s="233" t="str">
        <f>IF(Deník!$W598&lt;&gt;"",IF(Deník!$AB598=Statistika!$L$108,Deník!$W598,""),"")</f>
        <v/>
      </c>
      <c r="GS598" s="233" t="str">
        <f>IF(Deník!$W598&lt;0,IF(Deník!$AC598=Statistika!$F$117,Deník!$W598,""),"")</f>
        <v/>
      </c>
      <c r="GT598" s="233" t="str">
        <f>IF(Deník!$W598&lt;0,IF(Deník!$AC598=Statistika!$F$118,Deník!$W598,""),"")</f>
        <v/>
      </c>
      <c r="GU598" s="233" t="str">
        <f>IF(Deník!$W598&lt;0,IF(Deník!$AC598=Statistika!$F$119,Deník!$W598,""),"")</f>
        <v/>
      </c>
      <c r="GV598" s="233" t="str">
        <f>IF(Deník!$W598&lt;0,IF(Deník!$AC598=Statistika!$F$120,Deník!$W598,""),"")</f>
        <v/>
      </c>
      <c r="GW598" s="233" t="str">
        <f>IF(Deník!$W598&lt;0,IF(Deník!$AC598=Statistika!$F$121,Deník!$W598,""),"")</f>
        <v/>
      </c>
      <c r="GX598" s="233" t="str">
        <f>IF(Deník!$W598&lt;0,IF(Deník!$AC598=Statistika!$F$122,Deník!$W598,""),"")</f>
        <v/>
      </c>
      <c r="GY598" s="233" t="str">
        <f>IF(Deník!$W598&lt;0,IF(Deník!$AC598=Statistika!$F$123,Deník!$W598,""),"")</f>
        <v/>
      </c>
      <c r="GZ598" s="233" t="str">
        <f>IF(Deník!$W598&lt;0,IF(Deník!$AC598=Statistika!$F$124,Deník!$W598,""),"")</f>
        <v/>
      </c>
      <c r="HA598" s="233" t="str">
        <f>IF(Deník!$W598&lt;0,IF(Deník!$AC598=Statistika!$F$125,Deník!$W598,""),"")</f>
        <v/>
      </c>
      <c r="HC598" s="233" t="str">
        <f>IF(Deník!$W598&lt;0,IF(Deník!$AD598=Statistika!$F$133,Deník!$W598,""),"")</f>
        <v/>
      </c>
      <c r="HD598" s="233" t="str">
        <f>IF(Deník!$W598&lt;0,IF(Deník!$AD598=Statistika!$F$134,Deník!$W598,""),"")</f>
        <v/>
      </c>
      <c r="HE598" s="233" t="str">
        <f>IF(Deník!$W598&lt;0,IF(Deník!$AD598=Statistika!$F$135,Deník!$W598,""),"")</f>
        <v/>
      </c>
      <c r="HF598" s="233" t="str">
        <f>IF(Deník!$W598&lt;0,IF(Deník!$AD598=Statistika!$F$136,Deník!$W598,""),"")</f>
        <v/>
      </c>
      <c r="HG598" s="233" t="str">
        <f>IF(Deník!$W598&lt;0,IF(Deník!$AD598=Statistika!$F$137,Deník!$W598,""),"")</f>
        <v/>
      </c>
      <c r="ID598" s="8">
        <f>Tabulka4[[#This Row],[Sloupec3]]</f>
        <v>0</v>
      </c>
      <c r="IE598" s="17" t="str">
        <f>IF(AND([1]Deník!$C598&gt;='[1]Měsíční shrnutí'!$D$1,[1]Deník!$C598&lt;='[1]Měsíční shrnutí'!$F$1),[1]Deník!$X598,"")</f>
        <v/>
      </c>
    </row>
    <row r="599" spans="1:239">
      <c r="A599" s="8">
        <f>Deník!C600</f>
        <v>0</v>
      </c>
      <c r="B599" s="50" t="str">
        <f>Deník!R600</f>
        <v/>
      </c>
      <c r="C599" s="102" t="str">
        <f>IF(AND(Deník!R600&gt;1,Deník!R600&lt;&gt;""),1,"")</f>
        <v/>
      </c>
      <c r="D599" s="102" t="str">
        <f>IF(AND(Deník!R600&lt;=0,Deník!R600&lt;&gt;""),1,"")</f>
        <v/>
      </c>
      <c r="E599" s="103" t="str">
        <f>IF(AND(Deník!R600&gt;=0,Deník!R600&lt;=1),1,"")</f>
        <v/>
      </c>
      <c r="F599" s="79" t="str">
        <f>IF(Deník!R600&lt;&gt;"",Deník!R600+F598,"")</f>
        <v/>
      </c>
      <c r="G599" s="85"/>
      <c r="H599" s="54" t="str">
        <f>IF(MONTH(Deník!$C599)=H$2,IF(AND(Deník!$R599&gt;=0,Deník!$R599&lt;=1),"BE",Deník!$R599),"")</f>
        <v/>
      </c>
      <c r="I599" s="11" t="str">
        <f>IF(MONTH(Deník!$C599)=I$2,IF(AND(Deník!$R599&gt;=0,Deník!$R599&lt;=1),"BE",Deník!$R599),"")</f>
        <v/>
      </c>
      <c r="J599" s="11" t="str">
        <f>IF(MONTH(Deník!$C599)=J$2,IF(AND(Deník!$R599&gt;=0,Deník!$R599&lt;=1),"BE",Deník!$R599),"")</f>
        <v/>
      </c>
      <c r="K599" s="11" t="str">
        <f>IF(MONTH(Deník!$C599)=K$2,IF(AND(Deník!$R599&gt;=0,Deník!$R599&lt;=1),"BE",Deník!$R599),"")</f>
        <v/>
      </c>
      <c r="L599" s="11" t="str">
        <f>IF(MONTH(Deník!$C599)=L$2,IF(AND(Deník!$R599&gt;=0,Deník!$R599&lt;=1),"BE",Deník!$R599),"")</f>
        <v/>
      </c>
      <c r="M599" s="11" t="str">
        <f>IF(MONTH(Deník!$C599)=M$2,IF(AND(Deník!$R599&gt;=0,Deník!$R599&lt;=1),"BE",Deník!$R599),"")</f>
        <v/>
      </c>
      <c r="N599" s="11" t="str">
        <f>IF(MONTH(Deník!$C599)=N$2,IF(AND(Deník!$R599&gt;=0,Deník!$R599&lt;=1),"BE",Deník!$R599),"")</f>
        <v/>
      </c>
      <c r="O599" s="11" t="str">
        <f>IF(MONTH(Deník!$C599)=O$2,IF(AND(Deník!$R599&gt;=0,Deník!$R599&lt;=1),"BE",Deník!$R599),"")</f>
        <v/>
      </c>
      <c r="P599" s="11" t="str">
        <f>IF(MONTH(Deník!$C599)=P$2,IF(AND(Deník!$R599&gt;=0,Deník!$R599&lt;=1),"BE",Deník!$R599),"")</f>
        <v/>
      </c>
      <c r="Q599" s="11" t="str">
        <f>IF(MONTH(Deník!$C599)=Q$2,IF(AND(Deník!$R599&gt;=0,Deník!$R599&lt;=1),"BE",Deník!$R599),"")</f>
        <v/>
      </c>
      <c r="R599" s="11" t="str">
        <f>IF(MONTH(Deník!$C599)=R$2,IF(AND(Deník!$R599&gt;=0,Deník!$R599&lt;=1),"BE",Deník!$R599),"")</f>
        <v/>
      </c>
      <c r="S599" s="57" t="str">
        <f>IF(MONTH(Deník!$C599)=S$2,IF(AND(Deník!$R599&gt;=0,Deník!$R599&lt;=1),"BE",Deník!$R599),"")</f>
        <v/>
      </c>
      <c r="U599" s="12"/>
      <c r="V599" s="12"/>
      <c r="X599" s="600" t="str">
        <f>IF(Deník!$R599&lt;&gt;"",IF(Deník!$B599=Statistika!$F$63,IF(AND(Deník!$R599&gt;=0,Deník!$R599&lt;=1),"BE",Deník!$R599),""),"")</f>
        <v/>
      </c>
      <c r="Y599" s="13" t="str">
        <f>IF(Deník!$R599&lt;&gt;"",IF(Deník!$B599=Statistika!$F$64,IF(AND(Deník!$R599&gt;=0,Deník!$R599&lt;=1),"BE",Deník!$R599),""),"")</f>
        <v/>
      </c>
      <c r="Z599" s="13" t="str">
        <f>IF(Deník!$R599&lt;&gt;"",IF(Deník!$B599=Statistika!$F$65,IF(AND(Deník!$R599&gt;=0,Deník!$R599&lt;=1),"BE",Deník!$R599),""),"")</f>
        <v/>
      </c>
      <c r="AA599" s="13" t="str">
        <f>IF(Deník!$R599&lt;&gt;"",IF(Deník!$B599=Statistika!$F$66,IF(AND(Deník!$R599&gt;=0,Deník!$R599&lt;=1),"BE",Deník!$R599),""),"")</f>
        <v/>
      </c>
      <c r="AB599" s="13" t="str">
        <f>IF(Deník!$R599&lt;&gt;"",IF(Deník!$B599=Statistika!$F$67,IF(AND(Deník!$R599&gt;=0,Deník!$R599&lt;=1),"BE",Deník!$R599),""),"")</f>
        <v/>
      </c>
      <c r="AC599" s="13" t="str">
        <f>IF(Deník!$R599&lt;&gt;"",IF(Deník!$B599=Statistika!$F$68,IF(AND(Deník!$R599&gt;=0,Deník!$R599&lt;=1),"BE",Deník!$R599),""),"")</f>
        <v/>
      </c>
      <c r="AD599" s="13" t="str">
        <f>IF(Deník!$R599&lt;&gt;"",IF(Deník!$B599=Statistika!$F$69,IF(AND(Deník!$R599&gt;=0,Deník!$R599&lt;=1),"BE",Deník!$R599),""),"")</f>
        <v/>
      </c>
      <c r="AE599" s="601" t="str">
        <f>IF(Deník!$R599&lt;&gt;"",IF(Deník!$B599=Statistika!$F$70,IF(AND(Deník!$R599&gt;=0,Deník!$R599&lt;=1),"BE",Deník!$R599),""),"")</f>
        <v/>
      </c>
      <c r="AF599" s="90"/>
      <c r="AG599" s="63" t="str">
        <f>IF(Deník!$R599&lt;&gt;"",IF(Deník!$J599="L",IF(AND(Deník!$R599&gt;=0,Deník!$R599&lt;=1),"BE",Deník!$R599),""),"")</f>
        <v/>
      </c>
      <c r="AH599" s="13" t="str">
        <f>IF(Deník!$R599&lt;&gt;"",IF(Deník!$J599="S",IF(AND(Deník!$R599&gt;=0,Deník!$R599&lt;=1),"BE",Deník!$R599),""),"")</f>
        <v/>
      </c>
      <c r="AI599" s="95"/>
      <c r="AJ599" s="71" t="str">
        <f>IF(Deník!N600&lt;&gt;"",Deník!N600*-1,"")</f>
        <v/>
      </c>
      <c r="AK599" s="88"/>
      <c r="AL599" s="63" t="str">
        <f>IF(WEEKDAY(Deník!$C599,2)=1,IF(AND(Deník!$R599&gt;=0,Deník!$R599&lt;=1),"BE",Deník!$R599),"")</f>
        <v/>
      </c>
      <c r="AM599" s="13" t="str">
        <f>IF(WEEKDAY(Deník!$C599,2)=2,IF(AND(Deník!$R599&gt;=0,Deník!$R599&lt;=1),"BE",Deník!$R599),"")</f>
        <v/>
      </c>
      <c r="AN599" s="13" t="str">
        <f>IF(WEEKDAY(Deník!$C599,2)=3,IF(AND(Deník!$R599&gt;=0,Deník!$R599&lt;=1),"BE",Deník!$R599),"")</f>
        <v/>
      </c>
      <c r="AO599" s="13" t="str">
        <f>IF(WEEKDAY(Deník!$C599,2)=4,IF(AND(Deník!$R599&gt;=0,Deník!$R599&lt;=1),"BE",Deník!$R599),"")</f>
        <v/>
      </c>
      <c r="AP599" s="60" t="str">
        <f>IF(WEEKDAY(Deník!$C599,2)=5,IF(AND(Deník!$R599&gt;=0,Deník!$R599&lt;=1),"BE",Deník!$R599),"")</f>
        <v/>
      </c>
      <c r="AQ599" s="99"/>
      <c r="AR599" s="100">
        <f>Deník!D599</f>
        <v>0</v>
      </c>
      <c r="AS599" s="63" t="str">
        <f>IF(Deník!$D599&lt;&gt;"",IF(AND(Deník!$D599&gt;=AS$2,Deník!$D599&lt;=AS$3),IF(AND(Deník!$R599&gt;=0,Deník!$R599&lt;=1),"BE",Deník!$R599),""),"")</f>
        <v/>
      </c>
      <c r="AT599" s="63" t="str">
        <f>IF(Deník!$D599&lt;&gt;"",IF(AND(Deník!$D599&gt;=AT$2,Deník!$D599&lt;=AT$3),IF(AND(Deník!$R599&gt;=0,Deník!$R599&lt;=1),"BE",Deník!$R599),""),"")</f>
        <v/>
      </c>
      <c r="AU599" s="63" t="str">
        <f>IF(Deník!$D599&lt;&gt;"",IF(AND(Deník!$D599&gt;=AU$2,Deník!$D599&lt;=AU$3),IF(AND(Deník!$R599&gt;=0,Deník!$R599&lt;=1),"BE",Deník!$R599),""),"")</f>
        <v/>
      </c>
      <c r="AV599" s="63" t="str">
        <f>IF(Deník!$D599&lt;&gt;"",IF(AND(Deník!$D599&gt;=AV$2,Deník!$D599&lt;=AV$3),IF(AND(Deník!$R599&gt;=0,Deník!$R599&lt;=1),"BE",Deník!$R599),""),"")</f>
        <v/>
      </c>
      <c r="AW599" s="63" t="str">
        <f>IF(Deník!$D599&lt;&gt;"",IF(AND(Deník!$D599&gt;=AW$2,Deník!$D599&lt;=AW$3),IF(AND(Deník!$R599&gt;=0,Deník!$R599&lt;=1),"BE",Deník!$R599),""),"")</f>
        <v/>
      </c>
      <c r="AX599" s="63" t="str">
        <f>IF(Deník!$D599&lt;&gt;"",IF(AND(Deník!$D599&gt;=AX$2,Deník!$D599&lt;=AX$3),IF(AND(Deník!$R599&gt;=0,Deník!$R599&lt;=1),"BE",Deník!$R599),""),"")</f>
        <v/>
      </c>
      <c r="AY599" s="63" t="str">
        <f>IF(Deník!$D599&lt;&gt;"",IF(AND(Deník!$D599&gt;=AY$2,Deník!$D599&lt;=AY$3),IF(AND(Deník!$R599&gt;=0,Deník!$R599&lt;=1),"BE",Deník!$R599),""),"")</f>
        <v/>
      </c>
      <c r="AZ599" s="63" t="str">
        <f>IF(Deník!$D599&lt;&gt;"",IF(AND(Deník!$D599&gt;=AZ$2,Deník!$D599&lt;=AZ$3),IF(AND(Deník!$R599&gt;=0,Deník!$R599&lt;=1),"BE",Deník!$R599),""),"")</f>
        <v/>
      </c>
      <c r="BA599" s="63" t="str">
        <f>IF(Deník!$D599&lt;&gt;"",IF(AND(Deník!$D599&gt;=BA$2,Deník!$D599&lt;=BA$3),IF(AND(Deník!$R599&gt;=0,Deník!$R599&lt;=1),"BE",Deník!$R599),""),"")</f>
        <v/>
      </c>
      <c r="BB599" s="63" t="str">
        <f>IF(Deník!$D599&lt;&gt;"",IF(AND(Deník!$D599&gt;=BB$2,Deník!$D599&lt;=BB$3),IF(AND(Deník!$R599&gt;=0,Deník!$R599&lt;=1),"BE",Deník!$R599),""),"")</f>
        <v/>
      </c>
      <c r="BC599" s="71" t="str">
        <f>IF(Deník!$D599&lt;&gt;"",IF(AND(Deník!$D599&gt;=BC$2,Deník!$D599&lt;=BC$3),IF(AND(Deník!$R599&gt;=0,Deník!$R599&lt;=1),"BE",Deník!$R599),""),"")</f>
        <v/>
      </c>
      <c r="BD599" s="20" t="str">
        <f>IF(Deník!$J600="S",(Deník!$M600-Deník!$K600),IF(Deník!$J600="L",(Deník!$K600-Deník!$M600),""))</f>
        <v/>
      </c>
      <c r="BE599" s="20" t="str">
        <f>IF(Deník!$J600="S",(Deník!$K600-Deník!$O600),IF(Deník!$J600="L",(Deník!$O600-Deník!$K600),""))</f>
        <v/>
      </c>
      <c r="BF599" s="20" t="str">
        <f>IF(Deník!$J600="S",(Deník!$K600-Deník!$L600),IF(Deník!$J600="L",(Deník!$L600-Deník!$K600),""))</f>
        <v/>
      </c>
      <c r="BG599" s="20" t="str">
        <f>IF(Deník!$J600="S",(Deník!$K600-Deník!$S600),IF(Deník!$J600="L",(Deník!$S600-Deník!$K600),""))</f>
        <v/>
      </c>
      <c r="BH599" s="20" t="str">
        <f>IF(Deník!$J600="S",(Deník!$K600-Deník!$U600),IF(Deník!$J600="L",(Deník!$U600-Deník!$K600),""))</f>
        <v/>
      </c>
      <c r="BI599" s="20" t="str">
        <f>IF(Deník!$R599&gt;1,Deník!$R599,"")</f>
        <v/>
      </c>
      <c r="BJ599" s="20" t="str">
        <f>IF(Deník!$R599&lt;0,Deník!$R599,"")</f>
        <v/>
      </c>
      <c r="BK599" s="17"/>
      <c r="BM599" s="233" t="str">
        <f>IF(Deník!$R599&lt;&gt;"",IF(Deník!$Y599=Statistika!$F$78,IF(AND(Deník!$R599&gt;=0,Deník!$R599&lt;=1),"BE",Deník!$R599),""),"")</f>
        <v/>
      </c>
      <c r="BN599" s="233" t="str">
        <f>IF(Deník!$R599&lt;&gt;"",IF(Deník!$Y599=Statistika!$F$79,IF(AND(Deník!$R599&gt;=0,Deník!$R599&lt;=1),"BE",Deník!$R599),""),"")</f>
        <v/>
      </c>
      <c r="BO599" s="233" t="str">
        <f>IF(Deník!$R599&lt;&gt;"",IF(Deník!$Y599=Statistika!$F$80,IF(AND(Deník!$R599&gt;=0,Deník!$R599&lt;=1),"BE",Deník!$R599),""),"")</f>
        <v/>
      </c>
      <c r="BP599" s="233" t="str">
        <f>IF(Deník!$R599&lt;&gt;"",IF(Deník!$Y599=Statistika!$F$81,IF(AND(Deník!$R599&gt;=0,Deník!$R599&lt;=1),"BE",Deník!$R599),""),"")</f>
        <v/>
      </c>
      <c r="BQ599" s="233" t="str">
        <f>IF(Deník!$R599&lt;&gt;"",IF(Deník!$Y599=Statistika!$F$82,IF(AND(Deník!$R599&gt;=0,Deník!$R599&lt;=1),"BE",Deník!$R599),""),"")</f>
        <v/>
      </c>
      <c r="BR599" s="233" t="str">
        <f>IF(Deník!$R599&lt;&gt;"",IF(Deník!$Y599=Statistika!$F$83,IF(AND(Deník!$R599&gt;=0,Deník!$R599&lt;=1),"BE",Deník!$R599),""),"")</f>
        <v/>
      </c>
      <c r="BS599" s="233" t="str">
        <f>IF(Deník!$R599&lt;&gt;"",IF(Deník!$Y599=Statistika!$F$84,IF(AND(Deník!$R599&gt;=0,Deník!$R599&lt;=1),"BE",Deník!$R599),""),"")</f>
        <v/>
      </c>
      <c r="BT599" s="233" t="str">
        <f>IF(Deník!$R599&lt;&gt;"",IF(Deník!$Y599=Statistika!$F$85,IF(AND(Deník!$R599&gt;=0,Deník!$R599&lt;=1),"BE",Deník!$R599),""),"")</f>
        <v/>
      </c>
      <c r="BU599" s="233" t="str">
        <f>IF(Deník!$R599&lt;&gt;"",IF(Deník!$Y599=Statistika!$F$86,IF(AND(Deník!$R599&gt;=0,Deník!$R599&lt;=1),"BE",Deník!$R599),""),"")</f>
        <v/>
      </c>
      <c r="BV599" s="233" t="str">
        <f>IF(Deník!$R599&lt;&gt;"",IF(Deník!$Y599=Statistika!$F$87,IF(AND(Deník!$R599&gt;=0,Deník!$R599&lt;=1),"BE",Deník!$R599),""),"")</f>
        <v/>
      </c>
      <c r="BW599" s="233" t="str">
        <f>IF(Deník!$R599&lt;&gt;"",IF(Deník!$Y599=Statistika!$F$88,IF(AND(Deník!$R599&gt;=0,Deník!$R599&lt;=1),"BE",Deník!$R599),""),"")</f>
        <v/>
      </c>
      <c r="BX599" s="233" t="str">
        <f>IF(Deník!$R599&lt;&gt;"",IF(Deník!$Y599=Statistika!$F$89,IF(AND(Deník!$R599&gt;=0,Deník!$R599&lt;=1),"BE",Deník!$R599),""),"")</f>
        <v/>
      </c>
      <c r="BY599" s="233" t="str">
        <f>IF(Deník!$R599&lt;&gt;"",IF(Deník!$Y599=Statistika!$F$90,IF(AND(Deník!$R599&gt;=0,Deník!$R599&lt;=1),"BE",Deník!$R599),""),"")</f>
        <v/>
      </c>
      <c r="BZ599" s="233" t="str">
        <f>IF(Deník!$R599&lt;&gt;"",IF(Deník!$Y599=Statistika!$F$91,IF(AND(Deník!$R599&gt;=0,Deník!$R599&lt;=1),"BE",Deník!$R599),""),"")</f>
        <v/>
      </c>
      <c r="CA599" s="233"/>
      <c r="CB599" s="233" t="str">
        <f>IF(Deník!$R599&lt;&gt;"",IF(Deník!$AB599="SL",IF(AND(Deník!$R599&gt;=0,Deník!$R599&lt;=1),"BE",Deník!$R599),""),"")</f>
        <v/>
      </c>
      <c r="CC599" s="233" t="str">
        <f>IF(Deník!$R599&lt;&gt;"",IF(Deník!$AB599="BE10",IF(AND(Deník!$R599&gt;=0,Deník!$R599&lt;=1),"BE",Deník!$R599),""),"")</f>
        <v/>
      </c>
      <c r="CD599" s="233" t="str">
        <f>IF(Deník!$R599&lt;&gt;"",IF(Deník!$AB599="BE15",IF(AND(Deník!$R599&gt;=0,Deník!$R599&lt;=1),"BE",Deník!$R599),""),"")</f>
        <v/>
      </c>
      <c r="CE599" s="233" t="str">
        <f>IF(Deník!$R599&lt;&gt;"",IF(Deník!$AB599="BE20",IF(AND(Deník!$R599&gt;=0,Deník!$R599&lt;=1),"BE",Deník!$R599),""),"")</f>
        <v/>
      </c>
      <c r="CF599" s="233" t="str">
        <f>IF(Deník!$R599&lt;&gt;"",IF(Deník!$AB599="TP1",IF(AND(Deník!$R599&gt;=0,Deník!$R599&lt;=1),"BE",Deník!$R599),""),"")</f>
        <v/>
      </c>
      <c r="CG599" s="233" t="str">
        <f>IF(Deník!$R599&lt;&gt;"",IF(Deník!$AB599="TP2",IF(AND(Deník!$R599&gt;=0,Deník!$R599&lt;=1),"BE",Deník!$R599),""),"")</f>
        <v/>
      </c>
      <c r="CH599" s="233" t="str">
        <f>IF(Deník!$R599&lt;&gt;"",IF(Deník!$AB599="TP3",IF(AND(Deník!$R599&gt;=0,Deník!$R599&lt;=1),"BE",Deník!$R599),""),"")</f>
        <v/>
      </c>
      <c r="CI599" s="233" t="str">
        <f>IF(Deník!$R599&lt;&gt;"",IF(Deník!$AB599="Trailing SL",IF(AND(Deník!$R599&gt;=0,Deník!$R599&lt;=1),"BE",Deník!$R599),""),"")</f>
        <v/>
      </c>
      <c r="CJ599" s="233" t="str">
        <f>IF(Deník!$R599&lt;&gt;"",IF(Deník!$AB599="Manual",IF(AND(Deník!$R599&gt;=0,Deník!$R599&lt;=1),"BE",Deník!$R599),""),"")</f>
        <v/>
      </c>
      <c r="CK599" s="233"/>
      <c r="CL599" s="233" t="str">
        <f>IF(Deník!$R599&lt;0,IF(Deník!$AC599=Statistika!$F$117,Deník!$R599,""),"")</f>
        <v/>
      </c>
      <c r="CM599" s="233" t="str">
        <f>IF(Deník!$R599&lt;0,IF(Deník!$AC599=Statistika!$F$118,Deník!$R599,""),"")</f>
        <v/>
      </c>
      <c r="CN599" s="233" t="str">
        <f>IF(Deník!$R599&lt;0,IF(Deník!$AC599=Statistika!$F$119,Deník!$R599,""),"")</f>
        <v/>
      </c>
      <c r="CO599" s="233" t="str">
        <f>IF(Deník!$R599&lt;0,IF(Deník!$AC599=Statistika!$F$120,Deník!$R599,""),"")</f>
        <v/>
      </c>
      <c r="CP599" s="233" t="str">
        <f>IF(Deník!$R599&lt;0,IF(Deník!$AC599=Statistika!$F$121,Deník!$R599,""),"")</f>
        <v/>
      </c>
      <c r="CQ599" s="233" t="str">
        <f>IF(Deník!$R599&lt;0,IF(Deník!$AC599=Statistika!$F$122,Deník!$R599,""),"")</f>
        <v/>
      </c>
      <c r="CR599" s="233" t="str">
        <f>IF(Deník!$R599&lt;0,IF(Deník!$AC599=Statistika!$F$123,Deník!$R599,""),"")</f>
        <v/>
      </c>
      <c r="CS599" s="233" t="str">
        <f>IF(Deník!$R599&lt;0,IF(Deník!$AC599=Statistika!$F$124,Deník!$R599,""),"")</f>
        <v/>
      </c>
      <c r="CT599" s="233" t="str">
        <f>IF(Deník!$R599&lt;0,IF(Deník!$AC599=Statistika!$F$125,Deník!$R599,""),"")</f>
        <v/>
      </c>
      <c r="CU599" s="233"/>
      <c r="CV599" s="233" t="str">
        <f>IF(Deník!$R599&lt;0,IF(Deník!$AD599=$CV$2,Deník!$R599,""),"")</f>
        <v/>
      </c>
      <c r="CW599" s="233" t="str">
        <f>IF(Deník!$R599&lt;0,IF(Deník!$AD599=$CW$2,Deník!$R599,""),"")</f>
        <v/>
      </c>
      <c r="CX599" s="233" t="str">
        <f>IF(Deník!$R599&lt;0,IF(Deník!$AD599=$CX$2,Deník!$R599,""),"")</f>
        <v/>
      </c>
      <c r="CY599" s="233" t="str">
        <f>IF(Deník!$R599&lt;0,IF(Deník!$AD599=$CY$2,Deník!$R599,""),"")</f>
        <v/>
      </c>
      <c r="CZ599" s="233" t="str">
        <f>IF(Deník!$R599&lt;0,IF(Deník!$AD599=$CZ$2,Deník!$R599,""),"")</f>
        <v/>
      </c>
      <c r="DL599" s="221">
        <f t="shared" si="24"/>
        <v>93847.029999999984</v>
      </c>
      <c r="DM599" s="220">
        <f t="shared" si="23"/>
        <v>-6.1529700000000132E-2</v>
      </c>
      <c r="DO599" s="50">
        <f>Deník!W600</f>
        <v>0</v>
      </c>
      <c r="DP599" s="102" t="str">
        <f>IF(AND(Deník!W600&gt;0),1,"")</f>
        <v/>
      </c>
      <c r="DQ599" s="102">
        <f>IF(AND(Deník!W600&lt;=0),1,"")</f>
        <v>1</v>
      </c>
      <c r="DR599" s="227"/>
      <c r="DS599" s="228"/>
      <c r="DT599" s="85"/>
      <c r="DU599" s="54">
        <f>IF(MONTH(Deník!$C599)=DU$2,Deník!$W599,"")</f>
        <v>0</v>
      </c>
      <c r="DV599" s="222" t="str">
        <f>IF(MONTH(Deník!$C599)=DV$2,Deník!$W599,"")</f>
        <v/>
      </c>
      <c r="DW599" s="222" t="str">
        <f>IF(MONTH(Deník!$C599)=DW$2,Deník!$W599,"")</f>
        <v/>
      </c>
      <c r="DX599" s="222" t="str">
        <f>IF(MONTH(Deník!$C599)=DX$2,Deník!$W599,"")</f>
        <v/>
      </c>
      <c r="DY599" s="222" t="str">
        <f>IF(MONTH(Deník!$C599)=DY$2,Deník!$W599,"")</f>
        <v/>
      </c>
      <c r="DZ599" s="222" t="str">
        <f>IF(MONTH(Deník!$C599)=DZ$2,Deník!$W599,"")</f>
        <v/>
      </c>
      <c r="EA599" s="222" t="str">
        <f>IF(MONTH(Deník!$C599)=EA$2,Deník!$W599,"")</f>
        <v/>
      </c>
      <c r="EB599" s="222" t="str">
        <f>IF(MONTH(Deník!$C599)=EB$2,Deník!$W599,"")</f>
        <v/>
      </c>
      <c r="EC599" s="222" t="str">
        <f>IF(MONTH(Deník!$C599)=EC$2,Deník!$W599,"")</f>
        <v/>
      </c>
      <c r="ED599" s="222" t="str">
        <f>IF(MONTH(Deník!$C599)=ED$2,Deník!$W599,"")</f>
        <v/>
      </c>
      <c r="EE599" s="222" t="str">
        <f>IF(MONTH(Deník!$C599)=EE$2,Deník!$W599,"")</f>
        <v/>
      </c>
      <c r="EF599" s="222" t="str">
        <f>IF(MONTH(Deník!$C599)=EF$2,Deník!$W599,"")</f>
        <v/>
      </c>
      <c r="EI599" s="600" t="str">
        <f>IF(Deník!$W599&lt;&gt;"",IF(Deník!$B599=Statistika!$F$63,Deník!$W599,""),"")</f>
        <v/>
      </c>
      <c r="EJ599" s="13" t="str">
        <f>IF(Deník!$W599&lt;&gt;"",IF(Deník!$B599=Statistika!$F$64,Deník!$W599,""),"")</f>
        <v/>
      </c>
      <c r="EK599" s="13" t="str">
        <f>IF(Deník!$W599&lt;&gt;"",IF(Deník!$B599=Statistika!$F$65,Deník!$W599,""),"")</f>
        <v/>
      </c>
      <c r="EL599" s="13" t="str">
        <f>IF(Deník!$W599&lt;&gt;"",IF(Deník!$B599=Statistika!$F$66,Deník!$W599,""),"")</f>
        <v/>
      </c>
      <c r="EM599" s="13" t="str">
        <f>IF(Deník!$W599&lt;&gt;"",IF(Deník!$B599=Statistika!$F$67,Deník!$W599,""),"")</f>
        <v/>
      </c>
      <c r="EN599" s="13" t="str">
        <f>IF(Deník!$W599&lt;&gt;"",IF(Deník!$B599=Statistika!$F$68,Deník!$W599,""),"")</f>
        <v/>
      </c>
      <c r="EO599" s="13" t="str">
        <f>IF(Deník!$W599&lt;&gt;"",IF(Deník!$B599=Statistika!$F$69,Deník!$W599,""),"")</f>
        <v/>
      </c>
      <c r="EP599" s="601" t="str">
        <f>IF(Deník!$W599&lt;&gt;"",IF(Deník!$B599=Statistika!$F$70,Deník!$W599,""),"")</f>
        <v/>
      </c>
      <c r="EQ599" s="90"/>
      <c r="ER599" s="63" t="str">
        <f>IF(Deník!$W599&lt;&gt;"",IF(Deník!$J599="L",Deník!$W599,""),"")</f>
        <v/>
      </c>
      <c r="ES599" s="13" t="str">
        <f>IF(Deník!$W599&lt;&gt;"",IF(Deník!$J599="S",Deník!$W599,""),"")</f>
        <v/>
      </c>
      <c r="ET599" s="95"/>
      <c r="EU599" s="88"/>
      <c r="EV599" s="63" t="str">
        <f>IF(WEEKDAY(Deník!$C599,2)=1,Deník!$W599,"")</f>
        <v/>
      </c>
      <c r="EW599" s="13" t="str">
        <f>IF(WEEKDAY(Deník!$C599,2)=2,Deník!$W599,"")</f>
        <v/>
      </c>
      <c r="EX599" s="13" t="str">
        <f>IF(WEEKDAY(Deník!$C599,2)=3,Deník!$W599,"")</f>
        <v/>
      </c>
      <c r="EY599" s="13" t="str">
        <f>IF(WEEKDAY(Deník!$C599,2)=4,Deník!$W599,"")</f>
        <v/>
      </c>
      <c r="EZ599" s="60" t="str">
        <f>IF(WEEKDAY(Deník!$C599,2)=5,Deník!$W599,"")</f>
        <v/>
      </c>
      <c r="FA599" s="99"/>
      <c r="FB599" s="100">
        <f>Deník!D599</f>
        <v>0</v>
      </c>
      <c r="FC599" s="63">
        <f>IF($FB599&lt;&gt;"",IF(AND($FB599&gt;=FC$2,$FB599&lt;=FC$3),Deník!$W599,""))</f>
        <v>0</v>
      </c>
      <c r="FD599" s="63" t="str">
        <f>IF($FB599&lt;&gt;"",IF(AND($FB599&gt;=FD$2,$FB599&lt;=FD$3),Deník!$W599,""))</f>
        <v/>
      </c>
      <c r="FE599" s="63" t="str">
        <f>IF($FB599&lt;&gt;"",IF(AND($FB599&gt;=FE$2,$FB599&lt;=FE$3),Deník!$W599,""))</f>
        <v/>
      </c>
      <c r="FF599" s="63" t="str">
        <f>IF($FB599&lt;&gt;"",IF(AND($FB599&gt;=FF$2,$FB599&lt;=FF$3),Deník!$W599,""))</f>
        <v/>
      </c>
      <c r="FG599" s="63" t="str">
        <f>IF($FB599&lt;&gt;"",IF(AND($FB599&gt;=FG$2,$FB599&lt;=FG$3),Deník!$W599,""))</f>
        <v/>
      </c>
      <c r="FH599" s="63" t="str">
        <f>IF($FB599&lt;&gt;"",IF(AND($FB599&gt;=FH$2,$FB599&lt;=FH$3),Deník!$W599,""))</f>
        <v/>
      </c>
      <c r="FI599" s="63" t="str">
        <f>IF($FB599&lt;&gt;"",IF(AND($FB599&gt;=FI$2,$FB599&lt;=FI$3),Deník!$W599,""))</f>
        <v/>
      </c>
      <c r="FJ599" s="63" t="str">
        <f>IF($FB599&lt;&gt;"",IF(AND($FB599&gt;=FJ$2,$FB599&lt;=FJ$3),Deník!$W599,""))</f>
        <v/>
      </c>
      <c r="FK599" s="63" t="str">
        <f>IF($FB599&lt;&gt;"",IF(AND($FB599&gt;=FK$2,$FB599&lt;=FK$3),Deník!$W599,""))</f>
        <v/>
      </c>
      <c r="FL599" s="63" t="str">
        <f>IF($FB599&lt;&gt;"",IF(AND($FB599&gt;=FL$2,$FB599&lt;=FL$3),Deník!$W599,""))</f>
        <v/>
      </c>
      <c r="FM599" s="63" t="str">
        <f>IF($FB599&lt;&gt;"",IF(AND($FB599&gt;=FM$2,$FB599&lt;=FM$3),Deník!$W599,""))</f>
        <v/>
      </c>
      <c r="FN599" s="13"/>
      <c r="FO599" s="20" t="str">
        <f>IF(Deník!$W599&gt;1,Deník!$W599,"")</f>
        <v/>
      </c>
      <c r="FP599" s="20" t="str">
        <f>IF(Deník!$W599&lt;0,Deník!$W599,"")</f>
        <v/>
      </c>
      <c r="FQ599" s="17"/>
      <c r="FS599" s="233"/>
      <c r="FT599" s="233" t="str">
        <f>IF(Deník!$W599&lt;&gt;"",IF(Deník!$Y599=Statistika!$F$78,Deník!$W599,""),"")</f>
        <v/>
      </c>
      <c r="FU599" s="233" t="str">
        <f>IF(Deník!$W599&lt;&gt;"",IF(Deník!$Y599=Statistika!$F$79,Deník!$W599,""),"")</f>
        <v/>
      </c>
      <c r="FV599" s="233" t="str">
        <f>IF(Deník!$W599&lt;&gt;"",IF(Deník!$Y599=Statistika!$F$80,Deník!$W599,""),"")</f>
        <v/>
      </c>
      <c r="FW599" s="233" t="str">
        <f>IF(Deník!$W599&lt;&gt;"",IF(Deník!$Y599=Statistika!$F$81,Deník!$W599,""),"")</f>
        <v/>
      </c>
      <c r="FX599" s="233" t="str">
        <f>IF(Deník!$W599&lt;&gt;"",IF(Deník!$Y599=Statistika!$F$82,Deník!$W599,""),"")</f>
        <v/>
      </c>
      <c r="FY599" s="233" t="str">
        <f>IF(Deník!$W599&lt;&gt;"",IF(Deník!$Y599=Statistika!$F$83,Deník!$W599,""),"")</f>
        <v/>
      </c>
      <c r="FZ599" s="233" t="str">
        <f>IF(Deník!$W599&lt;&gt;"",IF(Deník!$Y599=Statistika!$F$84,Deník!$W599,""),"")</f>
        <v/>
      </c>
      <c r="GA599" s="233" t="str">
        <f>IF(Deník!$W599&lt;&gt;"",IF(Deník!$Y599=Statistika!$F$85,Deník!$W599,""),"")</f>
        <v/>
      </c>
      <c r="GB599" s="233" t="str">
        <f>IF(Deník!$W599&lt;&gt;"",IF(Deník!$Y599=Statistika!$F$86,Deník!$W599,""),"")</f>
        <v/>
      </c>
      <c r="GC599" s="233" t="str">
        <f>IF(Deník!$W599&lt;&gt;"",IF(Deník!$Y599=Statistika!$F$87,Deník!$W599,""),"")</f>
        <v/>
      </c>
      <c r="GD599" s="233" t="str">
        <f>IF(Deník!$W599&lt;&gt;"",IF(Deník!$Y599=Statistika!$F$88,Deník!$W599,""),"")</f>
        <v/>
      </c>
      <c r="GE599" s="233" t="str">
        <f>IF(Deník!$W599&lt;&gt;"",IF(Deník!$Y599=Statistika!$F$89,Deník!$W599,""),"")</f>
        <v/>
      </c>
      <c r="GF599" s="233" t="str">
        <f>IF(Deník!$W599&lt;&gt;"",IF(Deník!$Y599=Statistika!$F$90,Deník!$W599,""),"")</f>
        <v/>
      </c>
      <c r="GG599" s="233" t="str">
        <f>IF(Deník!$W599&lt;&gt;"",IF(Deník!$Y599=Statistika!$F$91,Deník!$W599,""),"")</f>
        <v/>
      </c>
      <c r="GH599" s="233"/>
      <c r="GI599" s="233" t="str">
        <f>IF(Deník!$W599&lt;&gt;"",IF(Deník!$AB599=Statistika!$L$100,Deník!$W599,""),"")</f>
        <v/>
      </c>
      <c r="GJ599" s="233" t="str">
        <f>IF(Deník!$W599&lt;&gt;"",IF(Deník!$AB599=Statistika!$L$101,Deník!$W599,""),"")</f>
        <v/>
      </c>
      <c r="GK599" s="233" t="str">
        <f>IF(Deník!$W599&lt;&gt;"",IF(Deník!$AB599=Statistika!$L$102,Deník!$W599,""),"")</f>
        <v/>
      </c>
      <c r="GL599" s="233" t="str">
        <f>IF(Deník!$W599&lt;&gt;"",IF(Deník!$AB599=Statistika!$L$103,Deník!$W599,""),"")</f>
        <v/>
      </c>
      <c r="GM599" s="233" t="str">
        <f>IF(Deník!$W599&lt;&gt;"",IF(Deník!$AB599=Statistika!$L$104,Deník!$W599,""),"")</f>
        <v/>
      </c>
      <c r="GN599" s="233" t="str">
        <f>IF(Deník!$W599&lt;&gt;"",IF(Deník!$AB599=Statistika!$L$105,Deník!$W599,""),"")</f>
        <v/>
      </c>
      <c r="GO599" s="233" t="str">
        <f>IF(Deník!$W599&lt;&gt;"",IF(Deník!$AB599=Statistika!$L$106,Deník!$W599,""),"")</f>
        <v/>
      </c>
      <c r="GP599" s="233" t="str">
        <f>IF(Deník!$W599&lt;&gt;"",IF(Deník!$AB599=Statistika!$L$107,Deník!$W599,""),"")</f>
        <v/>
      </c>
      <c r="GQ599" s="233" t="str">
        <f>IF(Deník!$W599&lt;&gt;"",IF(Deník!$AB599=Statistika!$L$108,Deník!$W599,""),"")</f>
        <v/>
      </c>
      <c r="GS599" s="233" t="str">
        <f>IF(Deník!$W599&lt;0,IF(Deník!$AC599=Statistika!$F$117,Deník!$W599,""),"")</f>
        <v/>
      </c>
      <c r="GT599" s="233" t="str">
        <f>IF(Deník!$W599&lt;0,IF(Deník!$AC599=Statistika!$F$118,Deník!$W599,""),"")</f>
        <v/>
      </c>
      <c r="GU599" s="233" t="str">
        <f>IF(Deník!$W599&lt;0,IF(Deník!$AC599=Statistika!$F$119,Deník!$W599,""),"")</f>
        <v/>
      </c>
      <c r="GV599" s="233" t="str">
        <f>IF(Deník!$W599&lt;0,IF(Deník!$AC599=Statistika!$F$120,Deník!$W599,""),"")</f>
        <v/>
      </c>
      <c r="GW599" s="233" t="str">
        <f>IF(Deník!$W599&lt;0,IF(Deník!$AC599=Statistika!$F$121,Deník!$W599,""),"")</f>
        <v/>
      </c>
      <c r="GX599" s="233" t="str">
        <f>IF(Deník!$W599&lt;0,IF(Deník!$AC599=Statistika!$F$122,Deník!$W599,""),"")</f>
        <v/>
      </c>
      <c r="GY599" s="233" t="str">
        <f>IF(Deník!$W599&lt;0,IF(Deník!$AC599=Statistika!$F$123,Deník!$W599,""),"")</f>
        <v/>
      </c>
      <c r="GZ599" s="233" t="str">
        <f>IF(Deník!$W599&lt;0,IF(Deník!$AC599=Statistika!$F$124,Deník!$W599,""),"")</f>
        <v/>
      </c>
      <c r="HA599" s="233" t="str">
        <f>IF(Deník!$W599&lt;0,IF(Deník!$AC599=Statistika!$F$125,Deník!$W599,""),"")</f>
        <v/>
      </c>
      <c r="HC599" s="233" t="str">
        <f>IF(Deník!$W599&lt;0,IF(Deník!$AD599=Statistika!$F$133,Deník!$W599,""),"")</f>
        <v/>
      </c>
      <c r="HD599" s="233" t="str">
        <f>IF(Deník!$W599&lt;0,IF(Deník!$AD599=Statistika!$F$134,Deník!$W599,""),"")</f>
        <v/>
      </c>
      <c r="HE599" s="233" t="str">
        <f>IF(Deník!$W599&lt;0,IF(Deník!$AD599=Statistika!$F$135,Deník!$W599,""),"")</f>
        <v/>
      </c>
      <c r="HF599" s="233" t="str">
        <f>IF(Deník!$W599&lt;0,IF(Deník!$AD599=Statistika!$F$136,Deník!$W599,""),"")</f>
        <v/>
      </c>
      <c r="HG599" s="233" t="str">
        <f>IF(Deník!$W599&lt;0,IF(Deník!$AD599=Statistika!$F$137,Deník!$W599,""),"")</f>
        <v/>
      </c>
      <c r="ID599" s="8">
        <f>Tabulka4[[#This Row],[Sloupec3]]</f>
        <v>0</v>
      </c>
      <c r="IE599" s="17" t="str">
        <f>IF(AND([1]Deník!$C599&gt;='[1]Měsíční shrnutí'!$D$1,[1]Deník!$C599&lt;='[1]Měsíční shrnutí'!$F$1),[1]Deník!$X599,"")</f>
        <v/>
      </c>
    </row>
    <row r="600" spans="1:239">
      <c r="A600" s="8">
        <f>Deník!C601</f>
        <v>0</v>
      </c>
      <c r="B600" s="50" t="str">
        <f>Deník!R601</f>
        <v/>
      </c>
      <c r="C600" s="102" t="str">
        <f>IF(AND(Deník!R601&gt;1,Deník!R601&lt;&gt;""),1,"")</f>
        <v/>
      </c>
      <c r="D600" s="102" t="str">
        <f>IF(AND(Deník!R601&lt;=0,Deník!R601&lt;&gt;""),1,"")</f>
        <v/>
      </c>
      <c r="E600" s="103" t="str">
        <f>IF(AND(Deník!R601&gt;=0,Deník!R601&lt;=1),1,"")</f>
        <v/>
      </c>
      <c r="F600" s="79" t="str">
        <f>IF(Deník!R601&lt;&gt;"",Deník!R601+F599,"")</f>
        <v/>
      </c>
      <c r="G600" s="85"/>
      <c r="H600" s="54" t="str">
        <f>IF(MONTH(Deník!$C600)=H$2,IF(AND(Deník!$R600&gt;=0,Deník!$R600&lt;=1),"BE",Deník!$R600),"")</f>
        <v/>
      </c>
      <c r="I600" s="11" t="str">
        <f>IF(MONTH(Deník!$C600)=I$2,IF(AND(Deník!$R600&gt;=0,Deník!$R600&lt;=1),"BE",Deník!$R600),"")</f>
        <v/>
      </c>
      <c r="J600" s="11" t="str">
        <f>IF(MONTH(Deník!$C600)=J$2,IF(AND(Deník!$R600&gt;=0,Deník!$R600&lt;=1),"BE",Deník!$R600),"")</f>
        <v/>
      </c>
      <c r="K600" s="11" t="str">
        <f>IF(MONTH(Deník!$C600)=K$2,IF(AND(Deník!$R600&gt;=0,Deník!$R600&lt;=1),"BE",Deník!$R600),"")</f>
        <v/>
      </c>
      <c r="L600" s="11" t="str">
        <f>IF(MONTH(Deník!$C600)=L$2,IF(AND(Deník!$R600&gt;=0,Deník!$R600&lt;=1),"BE",Deník!$R600),"")</f>
        <v/>
      </c>
      <c r="M600" s="11" t="str">
        <f>IF(MONTH(Deník!$C600)=M$2,IF(AND(Deník!$R600&gt;=0,Deník!$R600&lt;=1),"BE",Deník!$R600),"")</f>
        <v/>
      </c>
      <c r="N600" s="11" t="str">
        <f>IF(MONTH(Deník!$C600)=N$2,IF(AND(Deník!$R600&gt;=0,Deník!$R600&lt;=1),"BE",Deník!$R600),"")</f>
        <v/>
      </c>
      <c r="O600" s="11" t="str">
        <f>IF(MONTH(Deník!$C600)=O$2,IF(AND(Deník!$R600&gt;=0,Deník!$R600&lt;=1),"BE",Deník!$R600),"")</f>
        <v/>
      </c>
      <c r="P600" s="11" t="str">
        <f>IF(MONTH(Deník!$C600)=P$2,IF(AND(Deník!$R600&gt;=0,Deník!$R600&lt;=1),"BE",Deník!$R600),"")</f>
        <v/>
      </c>
      <c r="Q600" s="11" t="str">
        <f>IF(MONTH(Deník!$C600)=Q$2,IF(AND(Deník!$R600&gt;=0,Deník!$R600&lt;=1),"BE",Deník!$R600),"")</f>
        <v/>
      </c>
      <c r="R600" s="11" t="str">
        <f>IF(MONTH(Deník!$C600)=R$2,IF(AND(Deník!$R600&gt;=0,Deník!$R600&lt;=1),"BE",Deník!$R600),"")</f>
        <v/>
      </c>
      <c r="S600" s="57" t="str">
        <f>IF(MONTH(Deník!$C600)=S$2,IF(AND(Deník!$R600&gt;=0,Deník!$R600&lt;=1),"BE",Deník!$R600),"")</f>
        <v/>
      </c>
      <c r="U600" s="12"/>
      <c r="V600" s="12"/>
      <c r="X600" s="600" t="str">
        <f>IF(Deník!$R600&lt;&gt;"",IF(Deník!$B600=Statistika!$F$63,IF(AND(Deník!$R600&gt;=0,Deník!$R600&lt;=1),"BE",Deník!$R600),""),"")</f>
        <v/>
      </c>
      <c r="Y600" s="13" t="str">
        <f>IF(Deník!$R600&lt;&gt;"",IF(Deník!$B600=Statistika!$F$64,IF(AND(Deník!$R600&gt;=0,Deník!$R600&lt;=1),"BE",Deník!$R600),""),"")</f>
        <v/>
      </c>
      <c r="Z600" s="13" t="str">
        <f>IF(Deník!$R600&lt;&gt;"",IF(Deník!$B600=Statistika!$F$65,IF(AND(Deník!$R600&gt;=0,Deník!$R600&lt;=1),"BE",Deník!$R600),""),"")</f>
        <v/>
      </c>
      <c r="AA600" s="13" t="str">
        <f>IF(Deník!$R600&lt;&gt;"",IF(Deník!$B600=Statistika!$F$66,IF(AND(Deník!$R600&gt;=0,Deník!$R600&lt;=1),"BE",Deník!$R600),""),"")</f>
        <v/>
      </c>
      <c r="AB600" s="13" t="str">
        <f>IF(Deník!$R600&lt;&gt;"",IF(Deník!$B600=Statistika!$F$67,IF(AND(Deník!$R600&gt;=0,Deník!$R600&lt;=1),"BE",Deník!$R600),""),"")</f>
        <v/>
      </c>
      <c r="AC600" s="13" t="str">
        <f>IF(Deník!$R600&lt;&gt;"",IF(Deník!$B600=Statistika!$F$68,IF(AND(Deník!$R600&gt;=0,Deník!$R600&lt;=1),"BE",Deník!$R600),""),"")</f>
        <v/>
      </c>
      <c r="AD600" s="13" t="str">
        <f>IF(Deník!$R600&lt;&gt;"",IF(Deník!$B600=Statistika!$F$69,IF(AND(Deník!$R600&gt;=0,Deník!$R600&lt;=1),"BE",Deník!$R600),""),"")</f>
        <v/>
      </c>
      <c r="AE600" s="601" t="str">
        <f>IF(Deník!$R600&lt;&gt;"",IF(Deník!$B600=Statistika!$F$70,IF(AND(Deník!$R600&gt;=0,Deník!$R600&lt;=1),"BE",Deník!$R600),""),"")</f>
        <v/>
      </c>
      <c r="AF600" s="90"/>
      <c r="AG600" s="63" t="str">
        <f>IF(Deník!$R600&lt;&gt;"",IF(Deník!$J600="L",IF(AND(Deník!$R600&gt;=0,Deník!$R600&lt;=1),"BE",Deník!$R600),""),"")</f>
        <v/>
      </c>
      <c r="AH600" s="13" t="str">
        <f>IF(Deník!$R600&lt;&gt;"",IF(Deník!$J600="S",IF(AND(Deník!$R600&gt;=0,Deník!$R600&lt;=1),"BE",Deník!$R600),""),"")</f>
        <v/>
      </c>
      <c r="AI600" s="95"/>
      <c r="AJ600" s="71" t="str">
        <f>IF(Deník!N601&lt;&gt;"",Deník!N601*-1,"")</f>
        <v/>
      </c>
      <c r="AK600" s="88"/>
      <c r="AL600" s="63" t="str">
        <f>IF(WEEKDAY(Deník!$C600,2)=1,IF(AND(Deník!$R600&gt;=0,Deník!$R600&lt;=1),"BE",Deník!$R600),"")</f>
        <v/>
      </c>
      <c r="AM600" s="13" t="str">
        <f>IF(WEEKDAY(Deník!$C600,2)=2,IF(AND(Deník!$R600&gt;=0,Deník!$R600&lt;=1),"BE",Deník!$R600),"")</f>
        <v/>
      </c>
      <c r="AN600" s="13" t="str">
        <f>IF(WEEKDAY(Deník!$C600,2)=3,IF(AND(Deník!$R600&gt;=0,Deník!$R600&lt;=1),"BE",Deník!$R600),"")</f>
        <v/>
      </c>
      <c r="AO600" s="13" t="str">
        <f>IF(WEEKDAY(Deník!$C600,2)=4,IF(AND(Deník!$R600&gt;=0,Deník!$R600&lt;=1),"BE",Deník!$R600),"")</f>
        <v/>
      </c>
      <c r="AP600" s="60" t="str">
        <f>IF(WEEKDAY(Deník!$C600,2)=5,IF(AND(Deník!$R600&gt;=0,Deník!$R600&lt;=1),"BE",Deník!$R600),"")</f>
        <v/>
      </c>
      <c r="AQ600" s="99"/>
      <c r="AR600" s="100">
        <f>Deník!D600</f>
        <v>0</v>
      </c>
      <c r="AS600" s="63" t="str">
        <f>IF(Deník!$D600&lt;&gt;"",IF(AND(Deník!$D600&gt;=AS$2,Deník!$D600&lt;=AS$3),IF(AND(Deník!$R600&gt;=0,Deník!$R600&lt;=1),"BE",Deník!$R600),""),"")</f>
        <v/>
      </c>
      <c r="AT600" s="63" t="str">
        <f>IF(Deník!$D600&lt;&gt;"",IF(AND(Deník!$D600&gt;=AT$2,Deník!$D600&lt;=AT$3),IF(AND(Deník!$R600&gt;=0,Deník!$R600&lt;=1),"BE",Deník!$R600),""),"")</f>
        <v/>
      </c>
      <c r="AU600" s="63" t="str">
        <f>IF(Deník!$D600&lt;&gt;"",IF(AND(Deník!$D600&gt;=AU$2,Deník!$D600&lt;=AU$3),IF(AND(Deník!$R600&gt;=0,Deník!$R600&lt;=1),"BE",Deník!$R600),""),"")</f>
        <v/>
      </c>
      <c r="AV600" s="63" t="str">
        <f>IF(Deník!$D600&lt;&gt;"",IF(AND(Deník!$D600&gt;=AV$2,Deník!$D600&lt;=AV$3),IF(AND(Deník!$R600&gt;=0,Deník!$R600&lt;=1),"BE",Deník!$R600),""),"")</f>
        <v/>
      </c>
      <c r="AW600" s="63" t="str">
        <f>IF(Deník!$D600&lt;&gt;"",IF(AND(Deník!$D600&gt;=AW$2,Deník!$D600&lt;=AW$3),IF(AND(Deník!$R600&gt;=0,Deník!$R600&lt;=1),"BE",Deník!$R600),""),"")</f>
        <v/>
      </c>
      <c r="AX600" s="63" t="str">
        <f>IF(Deník!$D600&lt;&gt;"",IF(AND(Deník!$D600&gt;=AX$2,Deník!$D600&lt;=AX$3),IF(AND(Deník!$R600&gt;=0,Deník!$R600&lt;=1),"BE",Deník!$R600),""),"")</f>
        <v/>
      </c>
      <c r="AY600" s="63" t="str">
        <f>IF(Deník!$D600&lt;&gt;"",IF(AND(Deník!$D600&gt;=AY$2,Deník!$D600&lt;=AY$3),IF(AND(Deník!$R600&gt;=0,Deník!$R600&lt;=1),"BE",Deník!$R600),""),"")</f>
        <v/>
      </c>
      <c r="AZ600" s="63" t="str">
        <f>IF(Deník!$D600&lt;&gt;"",IF(AND(Deník!$D600&gt;=AZ$2,Deník!$D600&lt;=AZ$3),IF(AND(Deník!$R600&gt;=0,Deník!$R600&lt;=1),"BE",Deník!$R600),""),"")</f>
        <v/>
      </c>
      <c r="BA600" s="63" t="str">
        <f>IF(Deník!$D600&lt;&gt;"",IF(AND(Deník!$D600&gt;=BA$2,Deník!$D600&lt;=BA$3),IF(AND(Deník!$R600&gt;=0,Deník!$R600&lt;=1),"BE",Deník!$R600),""),"")</f>
        <v/>
      </c>
      <c r="BB600" s="63" t="str">
        <f>IF(Deník!$D600&lt;&gt;"",IF(AND(Deník!$D600&gt;=BB$2,Deník!$D600&lt;=BB$3),IF(AND(Deník!$R600&gt;=0,Deník!$R600&lt;=1),"BE",Deník!$R600),""),"")</f>
        <v/>
      </c>
      <c r="BC600" s="71" t="str">
        <f>IF(Deník!$D600&lt;&gt;"",IF(AND(Deník!$D600&gt;=BC$2,Deník!$D600&lt;=BC$3),IF(AND(Deník!$R600&gt;=0,Deník!$R600&lt;=1),"BE",Deník!$R600),""),"")</f>
        <v/>
      </c>
      <c r="BD600" s="20" t="str">
        <f>IF(Deník!$J601="S",(Deník!$M601-Deník!$K601),IF(Deník!$J601="L",(Deník!$K601-Deník!$M601),""))</f>
        <v/>
      </c>
      <c r="BE600" s="20" t="str">
        <f>IF(Deník!$J601="S",(Deník!$K601-Deník!$O601),IF(Deník!$J601="L",(Deník!$O601-Deník!$K601),""))</f>
        <v/>
      </c>
      <c r="BF600" s="20" t="str">
        <f>IF(Deník!$J601="S",(Deník!$K601-Deník!$L601),IF(Deník!$J601="L",(Deník!$L601-Deník!$K601),""))</f>
        <v/>
      </c>
      <c r="BG600" s="20" t="str">
        <f>IF(Deník!$J601="S",(Deník!$K601-Deník!$S601),IF(Deník!$J601="L",(Deník!$S601-Deník!$K601),""))</f>
        <v/>
      </c>
      <c r="BH600" s="20" t="str">
        <f>IF(Deník!$J601="S",(Deník!$K601-Deník!$U601),IF(Deník!$J601="L",(Deník!$U601-Deník!$K601),""))</f>
        <v/>
      </c>
      <c r="BI600" s="20" t="str">
        <f>IF(Deník!$R600&gt;1,Deník!$R600,"")</f>
        <v/>
      </c>
      <c r="BJ600" s="20" t="str">
        <f>IF(Deník!$R600&lt;0,Deník!$R600,"")</f>
        <v/>
      </c>
      <c r="BK600" s="17"/>
      <c r="BM600" s="233" t="str">
        <f>IF(Deník!$R600&lt;&gt;"",IF(Deník!$Y600=Statistika!$F$78,IF(AND(Deník!$R600&gt;=0,Deník!$R600&lt;=1),"BE",Deník!$R600),""),"")</f>
        <v/>
      </c>
      <c r="BN600" s="233" t="str">
        <f>IF(Deník!$R600&lt;&gt;"",IF(Deník!$Y600=Statistika!$F$79,IF(AND(Deník!$R600&gt;=0,Deník!$R600&lt;=1),"BE",Deník!$R600),""),"")</f>
        <v/>
      </c>
      <c r="BO600" s="233" t="str">
        <f>IF(Deník!$R600&lt;&gt;"",IF(Deník!$Y600=Statistika!$F$80,IF(AND(Deník!$R600&gt;=0,Deník!$R600&lt;=1),"BE",Deník!$R600),""),"")</f>
        <v/>
      </c>
      <c r="BP600" s="233" t="str">
        <f>IF(Deník!$R600&lt;&gt;"",IF(Deník!$Y600=Statistika!$F$81,IF(AND(Deník!$R600&gt;=0,Deník!$R600&lt;=1),"BE",Deník!$R600),""),"")</f>
        <v/>
      </c>
      <c r="BQ600" s="233" t="str">
        <f>IF(Deník!$R600&lt;&gt;"",IF(Deník!$Y600=Statistika!$F$82,IF(AND(Deník!$R600&gt;=0,Deník!$R600&lt;=1),"BE",Deník!$R600),""),"")</f>
        <v/>
      </c>
      <c r="BR600" s="233" t="str">
        <f>IF(Deník!$R600&lt;&gt;"",IF(Deník!$Y600=Statistika!$F$83,IF(AND(Deník!$R600&gt;=0,Deník!$R600&lt;=1),"BE",Deník!$R600),""),"")</f>
        <v/>
      </c>
      <c r="BS600" s="233" t="str">
        <f>IF(Deník!$R600&lt;&gt;"",IF(Deník!$Y600=Statistika!$F$84,IF(AND(Deník!$R600&gt;=0,Deník!$R600&lt;=1),"BE",Deník!$R600),""),"")</f>
        <v/>
      </c>
      <c r="BT600" s="233" t="str">
        <f>IF(Deník!$R600&lt;&gt;"",IF(Deník!$Y600=Statistika!$F$85,IF(AND(Deník!$R600&gt;=0,Deník!$R600&lt;=1),"BE",Deník!$R600),""),"")</f>
        <v/>
      </c>
      <c r="BU600" s="233" t="str">
        <f>IF(Deník!$R600&lt;&gt;"",IF(Deník!$Y600=Statistika!$F$86,IF(AND(Deník!$R600&gt;=0,Deník!$R600&lt;=1),"BE",Deník!$R600),""),"")</f>
        <v/>
      </c>
      <c r="BV600" s="233" t="str">
        <f>IF(Deník!$R600&lt;&gt;"",IF(Deník!$Y600=Statistika!$F$87,IF(AND(Deník!$R600&gt;=0,Deník!$R600&lt;=1),"BE",Deník!$R600),""),"")</f>
        <v/>
      </c>
      <c r="BW600" s="233" t="str">
        <f>IF(Deník!$R600&lt;&gt;"",IF(Deník!$Y600=Statistika!$F$88,IF(AND(Deník!$R600&gt;=0,Deník!$R600&lt;=1),"BE",Deník!$R600),""),"")</f>
        <v/>
      </c>
      <c r="BX600" s="233" t="str">
        <f>IF(Deník!$R600&lt;&gt;"",IF(Deník!$Y600=Statistika!$F$89,IF(AND(Deník!$R600&gt;=0,Deník!$R600&lt;=1),"BE",Deník!$R600),""),"")</f>
        <v/>
      </c>
      <c r="BY600" s="233" t="str">
        <f>IF(Deník!$R600&lt;&gt;"",IF(Deník!$Y600=Statistika!$F$90,IF(AND(Deník!$R600&gt;=0,Deník!$R600&lt;=1),"BE",Deník!$R600),""),"")</f>
        <v/>
      </c>
      <c r="BZ600" s="233" t="str">
        <f>IF(Deník!$R600&lt;&gt;"",IF(Deník!$Y600=Statistika!$F$91,IF(AND(Deník!$R600&gt;=0,Deník!$R600&lt;=1),"BE",Deník!$R600),""),"")</f>
        <v/>
      </c>
      <c r="CA600" s="233"/>
      <c r="CB600" s="233" t="str">
        <f>IF(Deník!$R600&lt;&gt;"",IF(Deník!$AB600="SL",IF(AND(Deník!$R600&gt;=0,Deník!$R600&lt;=1),"BE",Deník!$R600),""),"")</f>
        <v/>
      </c>
      <c r="CC600" s="233" t="str">
        <f>IF(Deník!$R600&lt;&gt;"",IF(Deník!$AB600="BE10",IF(AND(Deník!$R600&gt;=0,Deník!$R600&lt;=1),"BE",Deník!$R600),""),"")</f>
        <v/>
      </c>
      <c r="CD600" s="233" t="str">
        <f>IF(Deník!$R600&lt;&gt;"",IF(Deník!$AB600="BE15",IF(AND(Deník!$R600&gt;=0,Deník!$R600&lt;=1),"BE",Deník!$R600),""),"")</f>
        <v/>
      </c>
      <c r="CE600" s="233" t="str">
        <f>IF(Deník!$R600&lt;&gt;"",IF(Deník!$AB600="BE20",IF(AND(Deník!$R600&gt;=0,Deník!$R600&lt;=1),"BE",Deník!$R600),""),"")</f>
        <v/>
      </c>
      <c r="CF600" s="233" t="str">
        <f>IF(Deník!$R600&lt;&gt;"",IF(Deník!$AB600="TP1",IF(AND(Deník!$R600&gt;=0,Deník!$R600&lt;=1),"BE",Deník!$R600),""),"")</f>
        <v/>
      </c>
      <c r="CG600" s="233" t="str">
        <f>IF(Deník!$R600&lt;&gt;"",IF(Deník!$AB600="TP2",IF(AND(Deník!$R600&gt;=0,Deník!$R600&lt;=1),"BE",Deník!$R600),""),"")</f>
        <v/>
      </c>
      <c r="CH600" s="233" t="str">
        <f>IF(Deník!$R600&lt;&gt;"",IF(Deník!$AB600="TP3",IF(AND(Deník!$R600&gt;=0,Deník!$R600&lt;=1),"BE",Deník!$R600),""),"")</f>
        <v/>
      </c>
      <c r="CI600" s="233" t="str">
        <f>IF(Deník!$R600&lt;&gt;"",IF(Deník!$AB600="Trailing SL",IF(AND(Deník!$R600&gt;=0,Deník!$R600&lt;=1),"BE",Deník!$R600),""),"")</f>
        <v/>
      </c>
      <c r="CJ600" s="233" t="str">
        <f>IF(Deník!$R600&lt;&gt;"",IF(Deník!$AB600="Manual",IF(AND(Deník!$R600&gt;=0,Deník!$R600&lt;=1),"BE",Deník!$R600),""),"")</f>
        <v/>
      </c>
      <c r="CK600" s="233"/>
      <c r="CL600" s="233" t="str">
        <f>IF(Deník!$R600&lt;0,IF(Deník!$AC600=Statistika!$F$117,Deník!$R600,""),"")</f>
        <v/>
      </c>
      <c r="CM600" s="233" t="str">
        <f>IF(Deník!$R600&lt;0,IF(Deník!$AC600=Statistika!$F$118,Deník!$R600,""),"")</f>
        <v/>
      </c>
      <c r="CN600" s="233" t="str">
        <f>IF(Deník!$R600&lt;0,IF(Deník!$AC600=Statistika!$F$119,Deník!$R600,""),"")</f>
        <v/>
      </c>
      <c r="CO600" s="233" t="str">
        <f>IF(Deník!$R600&lt;0,IF(Deník!$AC600=Statistika!$F$120,Deník!$R600,""),"")</f>
        <v/>
      </c>
      <c r="CP600" s="233" t="str">
        <f>IF(Deník!$R600&lt;0,IF(Deník!$AC600=Statistika!$F$121,Deník!$R600,""),"")</f>
        <v/>
      </c>
      <c r="CQ600" s="233" t="str">
        <f>IF(Deník!$R600&lt;0,IF(Deník!$AC600=Statistika!$F$122,Deník!$R600,""),"")</f>
        <v/>
      </c>
      <c r="CR600" s="233" t="str">
        <f>IF(Deník!$R600&lt;0,IF(Deník!$AC600=Statistika!$F$123,Deník!$R600,""),"")</f>
        <v/>
      </c>
      <c r="CS600" s="233" t="str">
        <f>IF(Deník!$R600&lt;0,IF(Deník!$AC600=Statistika!$F$124,Deník!$R600,""),"")</f>
        <v/>
      </c>
      <c r="CT600" s="233" t="str">
        <f>IF(Deník!$R600&lt;0,IF(Deník!$AC600=Statistika!$F$125,Deník!$R600,""),"")</f>
        <v/>
      </c>
      <c r="CU600" s="233"/>
      <c r="CV600" s="233" t="str">
        <f>IF(Deník!$R600&lt;0,IF(Deník!$AD600=$CV$2,Deník!$R600,""),"")</f>
        <v/>
      </c>
      <c r="CW600" s="233" t="str">
        <f>IF(Deník!$R600&lt;0,IF(Deník!$AD600=$CW$2,Deník!$R600,""),"")</f>
        <v/>
      </c>
      <c r="CX600" s="233" t="str">
        <f>IF(Deník!$R600&lt;0,IF(Deník!$AD600=$CX$2,Deník!$R600,""),"")</f>
        <v/>
      </c>
      <c r="CY600" s="233" t="str">
        <f>IF(Deník!$R600&lt;0,IF(Deník!$AD600=$CY$2,Deník!$R600,""),"")</f>
        <v/>
      </c>
      <c r="CZ600" s="233" t="str">
        <f>IF(Deník!$R600&lt;0,IF(Deník!$AD600=$CZ$2,Deník!$R600,""),"")</f>
        <v/>
      </c>
      <c r="DL600" s="221">
        <f t="shared" si="24"/>
        <v>93847.029999999984</v>
      </c>
      <c r="DM600" s="220">
        <f t="shared" si="23"/>
        <v>-6.1529700000000132E-2</v>
      </c>
      <c r="DO600" s="50">
        <f>Deník!W601</f>
        <v>0</v>
      </c>
      <c r="DP600" s="102" t="str">
        <f>IF(AND(Deník!W601&gt;0),1,"")</f>
        <v/>
      </c>
      <c r="DQ600" s="102">
        <f>IF(AND(Deník!W601&lt;=0),1,"")</f>
        <v>1</v>
      </c>
      <c r="DR600" s="227"/>
      <c r="DS600" s="228"/>
      <c r="DT600" s="85"/>
      <c r="DU600" s="54">
        <f>IF(MONTH(Deník!$C600)=DU$2,Deník!$W600,"")</f>
        <v>0</v>
      </c>
      <c r="DV600" s="222" t="str">
        <f>IF(MONTH(Deník!$C600)=DV$2,Deník!$W600,"")</f>
        <v/>
      </c>
      <c r="DW600" s="222" t="str">
        <f>IF(MONTH(Deník!$C600)=DW$2,Deník!$W600,"")</f>
        <v/>
      </c>
      <c r="DX600" s="222" t="str">
        <f>IF(MONTH(Deník!$C600)=DX$2,Deník!$W600,"")</f>
        <v/>
      </c>
      <c r="DY600" s="222" t="str">
        <f>IF(MONTH(Deník!$C600)=DY$2,Deník!$W600,"")</f>
        <v/>
      </c>
      <c r="DZ600" s="222" t="str">
        <f>IF(MONTH(Deník!$C600)=DZ$2,Deník!$W600,"")</f>
        <v/>
      </c>
      <c r="EA600" s="222" t="str">
        <f>IF(MONTH(Deník!$C600)=EA$2,Deník!$W600,"")</f>
        <v/>
      </c>
      <c r="EB600" s="222" t="str">
        <f>IF(MONTH(Deník!$C600)=EB$2,Deník!$W600,"")</f>
        <v/>
      </c>
      <c r="EC600" s="222" t="str">
        <f>IF(MONTH(Deník!$C600)=EC$2,Deník!$W600,"")</f>
        <v/>
      </c>
      <c r="ED600" s="222" t="str">
        <f>IF(MONTH(Deník!$C600)=ED$2,Deník!$W600,"")</f>
        <v/>
      </c>
      <c r="EE600" s="222" t="str">
        <f>IF(MONTH(Deník!$C600)=EE$2,Deník!$W600,"")</f>
        <v/>
      </c>
      <c r="EF600" s="222" t="str">
        <f>IF(MONTH(Deník!$C600)=EF$2,Deník!$W600,"")</f>
        <v/>
      </c>
      <c r="EI600" s="600" t="str">
        <f>IF(Deník!$W600&lt;&gt;"",IF(Deník!$B600=Statistika!$F$63,Deník!$W600,""),"")</f>
        <v/>
      </c>
      <c r="EJ600" s="13" t="str">
        <f>IF(Deník!$W600&lt;&gt;"",IF(Deník!$B600=Statistika!$F$64,Deník!$W600,""),"")</f>
        <v/>
      </c>
      <c r="EK600" s="13" t="str">
        <f>IF(Deník!$W600&lt;&gt;"",IF(Deník!$B600=Statistika!$F$65,Deník!$W600,""),"")</f>
        <v/>
      </c>
      <c r="EL600" s="13" t="str">
        <f>IF(Deník!$W600&lt;&gt;"",IF(Deník!$B600=Statistika!$F$66,Deník!$W600,""),"")</f>
        <v/>
      </c>
      <c r="EM600" s="13" t="str">
        <f>IF(Deník!$W600&lt;&gt;"",IF(Deník!$B600=Statistika!$F$67,Deník!$W600,""),"")</f>
        <v/>
      </c>
      <c r="EN600" s="13" t="str">
        <f>IF(Deník!$W600&lt;&gt;"",IF(Deník!$B600=Statistika!$F$68,Deník!$W600,""),"")</f>
        <v/>
      </c>
      <c r="EO600" s="13" t="str">
        <f>IF(Deník!$W600&lt;&gt;"",IF(Deník!$B600=Statistika!$F$69,Deník!$W600,""),"")</f>
        <v/>
      </c>
      <c r="EP600" s="601" t="str">
        <f>IF(Deník!$W600&lt;&gt;"",IF(Deník!$B600=Statistika!$F$70,Deník!$W600,""),"")</f>
        <v/>
      </c>
      <c r="EQ600" s="90"/>
      <c r="ER600" s="63" t="str">
        <f>IF(Deník!$W600&lt;&gt;"",IF(Deník!$J600="L",Deník!$W600,""),"")</f>
        <v/>
      </c>
      <c r="ES600" s="13" t="str">
        <f>IF(Deník!$W600&lt;&gt;"",IF(Deník!$J600="S",Deník!$W600,""),"")</f>
        <v/>
      </c>
      <c r="ET600" s="95"/>
      <c r="EU600" s="88"/>
      <c r="EV600" s="63" t="str">
        <f>IF(WEEKDAY(Deník!$C600,2)=1,Deník!$W600,"")</f>
        <v/>
      </c>
      <c r="EW600" s="13" t="str">
        <f>IF(WEEKDAY(Deník!$C600,2)=2,Deník!$W600,"")</f>
        <v/>
      </c>
      <c r="EX600" s="13" t="str">
        <f>IF(WEEKDAY(Deník!$C600,2)=3,Deník!$W600,"")</f>
        <v/>
      </c>
      <c r="EY600" s="13" t="str">
        <f>IF(WEEKDAY(Deník!$C600,2)=4,Deník!$W600,"")</f>
        <v/>
      </c>
      <c r="EZ600" s="60" t="str">
        <f>IF(WEEKDAY(Deník!$C600,2)=5,Deník!$W600,"")</f>
        <v/>
      </c>
      <c r="FA600" s="99"/>
      <c r="FB600" s="100">
        <f>Deník!D600</f>
        <v>0</v>
      </c>
      <c r="FC600" s="63">
        <f>IF($FB600&lt;&gt;"",IF(AND($FB600&gt;=FC$2,$FB600&lt;=FC$3),Deník!$W600,""))</f>
        <v>0</v>
      </c>
      <c r="FD600" s="63" t="str">
        <f>IF($FB600&lt;&gt;"",IF(AND($FB600&gt;=FD$2,$FB600&lt;=FD$3),Deník!$W600,""))</f>
        <v/>
      </c>
      <c r="FE600" s="63" t="str">
        <f>IF($FB600&lt;&gt;"",IF(AND($FB600&gt;=FE$2,$FB600&lt;=FE$3),Deník!$W600,""))</f>
        <v/>
      </c>
      <c r="FF600" s="63" t="str">
        <f>IF($FB600&lt;&gt;"",IF(AND($FB600&gt;=FF$2,$FB600&lt;=FF$3),Deník!$W600,""))</f>
        <v/>
      </c>
      <c r="FG600" s="63" t="str">
        <f>IF($FB600&lt;&gt;"",IF(AND($FB600&gt;=FG$2,$FB600&lt;=FG$3),Deník!$W600,""))</f>
        <v/>
      </c>
      <c r="FH600" s="63" t="str">
        <f>IF($FB600&lt;&gt;"",IF(AND($FB600&gt;=FH$2,$FB600&lt;=FH$3),Deník!$W600,""))</f>
        <v/>
      </c>
      <c r="FI600" s="63" t="str">
        <f>IF($FB600&lt;&gt;"",IF(AND($FB600&gt;=FI$2,$FB600&lt;=FI$3),Deník!$W600,""))</f>
        <v/>
      </c>
      <c r="FJ600" s="63" t="str">
        <f>IF($FB600&lt;&gt;"",IF(AND($FB600&gt;=FJ$2,$FB600&lt;=FJ$3),Deník!$W600,""))</f>
        <v/>
      </c>
      <c r="FK600" s="63" t="str">
        <f>IF($FB600&lt;&gt;"",IF(AND($FB600&gt;=FK$2,$FB600&lt;=FK$3),Deník!$W600,""))</f>
        <v/>
      </c>
      <c r="FL600" s="63" t="str">
        <f>IF($FB600&lt;&gt;"",IF(AND($FB600&gt;=FL$2,$FB600&lt;=FL$3),Deník!$W600,""))</f>
        <v/>
      </c>
      <c r="FM600" s="63" t="str">
        <f>IF($FB600&lt;&gt;"",IF(AND($FB600&gt;=FM$2,$FB600&lt;=FM$3),Deník!$W600,""))</f>
        <v/>
      </c>
      <c r="FN600" s="13"/>
      <c r="FO600" s="20" t="str">
        <f>IF(Deník!$W600&gt;1,Deník!$W600,"")</f>
        <v/>
      </c>
      <c r="FP600" s="20" t="str">
        <f>IF(Deník!$W600&lt;0,Deník!$W600,"")</f>
        <v/>
      </c>
      <c r="FQ600" s="17"/>
      <c r="FS600" s="233"/>
      <c r="FT600" s="233" t="str">
        <f>IF(Deník!$W600&lt;&gt;"",IF(Deník!$Y600=Statistika!$F$78,Deník!$W600,""),"")</f>
        <v/>
      </c>
      <c r="FU600" s="233" t="str">
        <f>IF(Deník!$W600&lt;&gt;"",IF(Deník!$Y600=Statistika!$F$79,Deník!$W600,""),"")</f>
        <v/>
      </c>
      <c r="FV600" s="233" t="str">
        <f>IF(Deník!$W600&lt;&gt;"",IF(Deník!$Y600=Statistika!$F$80,Deník!$W600,""),"")</f>
        <v/>
      </c>
      <c r="FW600" s="233" t="str">
        <f>IF(Deník!$W600&lt;&gt;"",IF(Deník!$Y600=Statistika!$F$81,Deník!$W600,""),"")</f>
        <v/>
      </c>
      <c r="FX600" s="233" t="str">
        <f>IF(Deník!$W600&lt;&gt;"",IF(Deník!$Y600=Statistika!$F$82,Deník!$W600,""),"")</f>
        <v/>
      </c>
      <c r="FY600" s="233" t="str">
        <f>IF(Deník!$W600&lt;&gt;"",IF(Deník!$Y600=Statistika!$F$83,Deník!$W600,""),"")</f>
        <v/>
      </c>
      <c r="FZ600" s="233" t="str">
        <f>IF(Deník!$W600&lt;&gt;"",IF(Deník!$Y600=Statistika!$F$84,Deník!$W600,""),"")</f>
        <v/>
      </c>
      <c r="GA600" s="233" t="str">
        <f>IF(Deník!$W600&lt;&gt;"",IF(Deník!$Y600=Statistika!$F$85,Deník!$W600,""),"")</f>
        <v/>
      </c>
      <c r="GB600" s="233" t="str">
        <f>IF(Deník!$W600&lt;&gt;"",IF(Deník!$Y600=Statistika!$F$86,Deník!$W600,""),"")</f>
        <v/>
      </c>
      <c r="GC600" s="233" t="str">
        <f>IF(Deník!$W600&lt;&gt;"",IF(Deník!$Y600=Statistika!$F$87,Deník!$W600,""),"")</f>
        <v/>
      </c>
      <c r="GD600" s="233" t="str">
        <f>IF(Deník!$W600&lt;&gt;"",IF(Deník!$Y600=Statistika!$F$88,Deník!$W600,""),"")</f>
        <v/>
      </c>
      <c r="GE600" s="233" t="str">
        <f>IF(Deník!$W600&lt;&gt;"",IF(Deník!$Y600=Statistika!$F$89,Deník!$W600,""),"")</f>
        <v/>
      </c>
      <c r="GF600" s="233" t="str">
        <f>IF(Deník!$W600&lt;&gt;"",IF(Deník!$Y600=Statistika!$F$90,Deník!$W600,""),"")</f>
        <v/>
      </c>
      <c r="GG600" s="233" t="str">
        <f>IF(Deník!$W600&lt;&gt;"",IF(Deník!$Y600=Statistika!$F$91,Deník!$W600,""),"")</f>
        <v/>
      </c>
      <c r="GH600" s="233"/>
      <c r="GI600" s="233" t="str">
        <f>IF(Deník!$W600&lt;&gt;"",IF(Deník!$AB600=Statistika!$L$100,Deník!$W600,""),"")</f>
        <v/>
      </c>
      <c r="GJ600" s="233" t="str">
        <f>IF(Deník!$W600&lt;&gt;"",IF(Deník!$AB600=Statistika!$L$101,Deník!$W600,""),"")</f>
        <v/>
      </c>
      <c r="GK600" s="233" t="str">
        <f>IF(Deník!$W600&lt;&gt;"",IF(Deník!$AB600=Statistika!$L$102,Deník!$W600,""),"")</f>
        <v/>
      </c>
      <c r="GL600" s="233" t="str">
        <f>IF(Deník!$W600&lt;&gt;"",IF(Deník!$AB600=Statistika!$L$103,Deník!$W600,""),"")</f>
        <v/>
      </c>
      <c r="GM600" s="233" t="str">
        <f>IF(Deník!$W600&lt;&gt;"",IF(Deník!$AB600=Statistika!$L$104,Deník!$W600,""),"")</f>
        <v/>
      </c>
      <c r="GN600" s="233" t="str">
        <f>IF(Deník!$W600&lt;&gt;"",IF(Deník!$AB600=Statistika!$L$105,Deník!$W600,""),"")</f>
        <v/>
      </c>
      <c r="GO600" s="233" t="str">
        <f>IF(Deník!$W600&lt;&gt;"",IF(Deník!$AB600=Statistika!$L$106,Deník!$W600,""),"")</f>
        <v/>
      </c>
      <c r="GP600" s="233" t="str">
        <f>IF(Deník!$W600&lt;&gt;"",IF(Deník!$AB600=Statistika!$L$107,Deník!$W600,""),"")</f>
        <v/>
      </c>
      <c r="GQ600" s="233" t="str">
        <f>IF(Deník!$W600&lt;&gt;"",IF(Deník!$AB600=Statistika!$L$108,Deník!$W600,""),"")</f>
        <v/>
      </c>
      <c r="GS600" s="233" t="str">
        <f>IF(Deník!$W600&lt;0,IF(Deník!$AC600=Statistika!$F$117,Deník!$W600,""),"")</f>
        <v/>
      </c>
      <c r="GT600" s="233" t="str">
        <f>IF(Deník!$W600&lt;0,IF(Deník!$AC600=Statistika!$F$118,Deník!$W600,""),"")</f>
        <v/>
      </c>
      <c r="GU600" s="233" t="str">
        <f>IF(Deník!$W600&lt;0,IF(Deník!$AC600=Statistika!$F$119,Deník!$W600,""),"")</f>
        <v/>
      </c>
      <c r="GV600" s="233" t="str">
        <f>IF(Deník!$W600&lt;0,IF(Deník!$AC600=Statistika!$F$120,Deník!$W600,""),"")</f>
        <v/>
      </c>
      <c r="GW600" s="233" t="str">
        <f>IF(Deník!$W600&lt;0,IF(Deník!$AC600=Statistika!$F$121,Deník!$W600,""),"")</f>
        <v/>
      </c>
      <c r="GX600" s="233" t="str">
        <f>IF(Deník!$W600&lt;0,IF(Deník!$AC600=Statistika!$F$122,Deník!$W600,""),"")</f>
        <v/>
      </c>
      <c r="GY600" s="233" t="str">
        <f>IF(Deník!$W600&lt;0,IF(Deník!$AC600=Statistika!$F$123,Deník!$W600,""),"")</f>
        <v/>
      </c>
      <c r="GZ600" s="233" t="str">
        <f>IF(Deník!$W600&lt;0,IF(Deník!$AC600=Statistika!$F$124,Deník!$W600,""),"")</f>
        <v/>
      </c>
      <c r="HA600" s="233" t="str">
        <f>IF(Deník!$W600&lt;0,IF(Deník!$AC600=Statistika!$F$125,Deník!$W600,""),"")</f>
        <v/>
      </c>
      <c r="HC600" s="233" t="str">
        <f>IF(Deník!$W600&lt;0,IF(Deník!$AD600=Statistika!$F$133,Deník!$W600,""),"")</f>
        <v/>
      </c>
      <c r="HD600" s="233" t="str">
        <f>IF(Deník!$W600&lt;0,IF(Deník!$AD600=Statistika!$F$134,Deník!$W600,""),"")</f>
        <v/>
      </c>
      <c r="HE600" s="233" t="str">
        <f>IF(Deník!$W600&lt;0,IF(Deník!$AD600=Statistika!$F$135,Deník!$W600,""),"")</f>
        <v/>
      </c>
      <c r="HF600" s="233" t="str">
        <f>IF(Deník!$W600&lt;0,IF(Deník!$AD600=Statistika!$F$136,Deník!$W600,""),"")</f>
        <v/>
      </c>
      <c r="HG600" s="233" t="str">
        <f>IF(Deník!$W600&lt;0,IF(Deník!$AD600=Statistika!$F$137,Deník!$W600,""),"")</f>
        <v/>
      </c>
      <c r="ID600" s="8">
        <f>Tabulka4[[#This Row],[Sloupec3]]</f>
        <v>0</v>
      </c>
      <c r="IE600" s="17" t="str">
        <f>IF(AND([1]Deník!$C600&gt;='[1]Měsíční shrnutí'!$D$1,[1]Deník!$C600&lt;='[1]Měsíční shrnutí'!$F$1),[1]Deník!$X600,"")</f>
        <v/>
      </c>
    </row>
    <row r="601" spans="1:239">
      <c r="A601" s="8">
        <f>Deník!C602</f>
        <v>0</v>
      </c>
      <c r="B601" s="50" t="str">
        <f>Deník!R602</f>
        <v/>
      </c>
      <c r="C601" s="102" t="str">
        <f>IF(AND(Deník!R602&gt;1,Deník!R602&lt;&gt;""),1,"")</f>
        <v/>
      </c>
      <c r="D601" s="102" t="str">
        <f>IF(AND(Deník!R602&lt;=0,Deník!R602&lt;&gt;""),1,"")</f>
        <v/>
      </c>
      <c r="E601" s="103" t="str">
        <f>IF(AND(Deník!R602&gt;=0,Deník!R602&lt;=1),1,"")</f>
        <v/>
      </c>
      <c r="F601" s="79" t="str">
        <f>IF(Deník!R602&lt;&gt;"",Deník!R602+F600,"")</f>
        <v/>
      </c>
      <c r="G601" s="85"/>
      <c r="H601" s="54" t="str">
        <f>IF(MONTH(Deník!$C601)=H$2,IF(AND(Deník!$R601&gt;=0,Deník!$R601&lt;=1),"BE",Deník!$R601),"")</f>
        <v/>
      </c>
      <c r="I601" s="11" t="str">
        <f>IF(MONTH(Deník!$C601)=I$2,IF(AND(Deník!$R601&gt;=0,Deník!$R601&lt;=1),"BE",Deník!$R601),"")</f>
        <v/>
      </c>
      <c r="J601" s="11" t="str">
        <f>IF(MONTH(Deník!$C601)=J$2,IF(AND(Deník!$R601&gt;=0,Deník!$R601&lt;=1),"BE",Deník!$R601),"")</f>
        <v/>
      </c>
      <c r="K601" s="11" t="str">
        <f>IF(MONTH(Deník!$C601)=K$2,IF(AND(Deník!$R601&gt;=0,Deník!$R601&lt;=1),"BE",Deník!$R601),"")</f>
        <v/>
      </c>
      <c r="L601" s="11" t="str">
        <f>IF(MONTH(Deník!$C601)=L$2,IF(AND(Deník!$R601&gt;=0,Deník!$R601&lt;=1),"BE",Deník!$R601),"")</f>
        <v/>
      </c>
      <c r="M601" s="11" t="str">
        <f>IF(MONTH(Deník!$C601)=M$2,IF(AND(Deník!$R601&gt;=0,Deník!$R601&lt;=1),"BE",Deník!$R601),"")</f>
        <v/>
      </c>
      <c r="N601" s="11" t="str">
        <f>IF(MONTH(Deník!$C601)=N$2,IF(AND(Deník!$R601&gt;=0,Deník!$R601&lt;=1),"BE",Deník!$R601),"")</f>
        <v/>
      </c>
      <c r="O601" s="11" t="str">
        <f>IF(MONTH(Deník!$C601)=O$2,IF(AND(Deník!$R601&gt;=0,Deník!$R601&lt;=1),"BE",Deník!$R601),"")</f>
        <v/>
      </c>
      <c r="P601" s="11" t="str">
        <f>IF(MONTH(Deník!$C601)=P$2,IF(AND(Deník!$R601&gt;=0,Deník!$R601&lt;=1),"BE",Deník!$R601),"")</f>
        <v/>
      </c>
      <c r="Q601" s="11" t="str">
        <f>IF(MONTH(Deník!$C601)=Q$2,IF(AND(Deník!$R601&gt;=0,Deník!$R601&lt;=1),"BE",Deník!$R601),"")</f>
        <v/>
      </c>
      <c r="R601" s="11" t="str">
        <f>IF(MONTH(Deník!$C601)=R$2,IF(AND(Deník!$R601&gt;=0,Deník!$R601&lt;=1),"BE",Deník!$R601),"")</f>
        <v/>
      </c>
      <c r="S601" s="57" t="str">
        <f>IF(MONTH(Deník!$C601)=S$2,IF(AND(Deník!$R601&gt;=0,Deník!$R601&lt;=1),"BE",Deník!$R601),"")</f>
        <v/>
      </c>
      <c r="U601" s="12"/>
      <c r="V601" s="12"/>
      <c r="X601" s="600" t="str">
        <f>IF(Deník!$R601&lt;&gt;"",IF(Deník!$B601=Statistika!$F$63,IF(AND(Deník!$R601&gt;=0,Deník!$R601&lt;=1),"BE",Deník!$R601),""),"")</f>
        <v/>
      </c>
      <c r="Y601" s="13" t="str">
        <f>IF(Deník!$R601&lt;&gt;"",IF(Deník!$B601=Statistika!$F$64,IF(AND(Deník!$R601&gt;=0,Deník!$R601&lt;=1),"BE",Deník!$R601),""),"")</f>
        <v/>
      </c>
      <c r="Z601" s="13" t="str">
        <f>IF(Deník!$R601&lt;&gt;"",IF(Deník!$B601=Statistika!$F$65,IF(AND(Deník!$R601&gt;=0,Deník!$R601&lt;=1),"BE",Deník!$R601),""),"")</f>
        <v/>
      </c>
      <c r="AA601" s="13" t="str">
        <f>IF(Deník!$R601&lt;&gt;"",IF(Deník!$B601=Statistika!$F$66,IF(AND(Deník!$R601&gt;=0,Deník!$R601&lt;=1),"BE",Deník!$R601),""),"")</f>
        <v/>
      </c>
      <c r="AB601" s="13" t="str">
        <f>IF(Deník!$R601&lt;&gt;"",IF(Deník!$B601=Statistika!$F$67,IF(AND(Deník!$R601&gt;=0,Deník!$R601&lt;=1),"BE",Deník!$R601),""),"")</f>
        <v/>
      </c>
      <c r="AC601" s="13" t="str">
        <f>IF(Deník!$R601&lt;&gt;"",IF(Deník!$B601=Statistika!$F$68,IF(AND(Deník!$R601&gt;=0,Deník!$R601&lt;=1),"BE",Deník!$R601),""),"")</f>
        <v/>
      </c>
      <c r="AD601" s="13" t="str">
        <f>IF(Deník!$R601&lt;&gt;"",IF(Deník!$B601=Statistika!$F$69,IF(AND(Deník!$R601&gt;=0,Deník!$R601&lt;=1),"BE",Deník!$R601),""),"")</f>
        <v/>
      </c>
      <c r="AE601" s="601" t="str">
        <f>IF(Deník!$R601&lt;&gt;"",IF(Deník!$B601=Statistika!$F$70,IF(AND(Deník!$R601&gt;=0,Deník!$R601&lt;=1),"BE",Deník!$R601),""),"")</f>
        <v/>
      </c>
      <c r="AF601" s="90"/>
      <c r="AG601" s="63" t="str">
        <f>IF(Deník!$R601&lt;&gt;"",IF(Deník!$J601="L",IF(AND(Deník!$R601&gt;=0,Deník!$R601&lt;=1),"BE",Deník!$R601),""),"")</f>
        <v/>
      </c>
      <c r="AH601" s="13" t="str">
        <f>IF(Deník!$R601&lt;&gt;"",IF(Deník!$J601="S",IF(AND(Deník!$R601&gt;=0,Deník!$R601&lt;=1),"BE",Deník!$R601),""),"")</f>
        <v/>
      </c>
      <c r="AI601" s="95"/>
      <c r="AJ601" s="71" t="str">
        <f>IF(Deník!N602&lt;&gt;"",Deník!N602*-1,"")</f>
        <v/>
      </c>
      <c r="AK601" s="88"/>
      <c r="AL601" s="63" t="str">
        <f>IF(WEEKDAY(Deník!$C601,2)=1,IF(AND(Deník!$R601&gt;=0,Deník!$R601&lt;=1),"BE",Deník!$R601),"")</f>
        <v/>
      </c>
      <c r="AM601" s="13" t="str">
        <f>IF(WEEKDAY(Deník!$C601,2)=2,IF(AND(Deník!$R601&gt;=0,Deník!$R601&lt;=1),"BE",Deník!$R601),"")</f>
        <v/>
      </c>
      <c r="AN601" s="13" t="str">
        <f>IF(WEEKDAY(Deník!$C601,2)=3,IF(AND(Deník!$R601&gt;=0,Deník!$R601&lt;=1),"BE",Deník!$R601),"")</f>
        <v/>
      </c>
      <c r="AO601" s="13" t="str">
        <f>IF(WEEKDAY(Deník!$C601,2)=4,IF(AND(Deník!$R601&gt;=0,Deník!$R601&lt;=1),"BE",Deník!$R601),"")</f>
        <v/>
      </c>
      <c r="AP601" s="60" t="str">
        <f>IF(WEEKDAY(Deník!$C601,2)=5,IF(AND(Deník!$R601&gt;=0,Deník!$R601&lt;=1),"BE",Deník!$R601),"")</f>
        <v/>
      </c>
      <c r="AQ601" s="99"/>
      <c r="AR601" s="100">
        <f>Deník!D601</f>
        <v>0</v>
      </c>
      <c r="AS601" s="63" t="str">
        <f>IF(Deník!$D601&lt;&gt;"",IF(AND(Deník!$D601&gt;=AS$2,Deník!$D601&lt;=AS$3),IF(AND(Deník!$R601&gt;=0,Deník!$R601&lt;=1),"BE",Deník!$R601),""),"")</f>
        <v/>
      </c>
      <c r="AT601" s="63" t="str">
        <f>IF(Deník!$D601&lt;&gt;"",IF(AND(Deník!$D601&gt;=AT$2,Deník!$D601&lt;=AT$3),IF(AND(Deník!$R601&gt;=0,Deník!$R601&lt;=1),"BE",Deník!$R601),""),"")</f>
        <v/>
      </c>
      <c r="AU601" s="63" t="str">
        <f>IF(Deník!$D601&lt;&gt;"",IF(AND(Deník!$D601&gt;=AU$2,Deník!$D601&lt;=AU$3),IF(AND(Deník!$R601&gt;=0,Deník!$R601&lt;=1),"BE",Deník!$R601),""),"")</f>
        <v/>
      </c>
      <c r="AV601" s="63" t="str">
        <f>IF(Deník!$D601&lt;&gt;"",IF(AND(Deník!$D601&gt;=AV$2,Deník!$D601&lt;=AV$3),IF(AND(Deník!$R601&gt;=0,Deník!$R601&lt;=1),"BE",Deník!$R601),""),"")</f>
        <v/>
      </c>
      <c r="AW601" s="63" t="str">
        <f>IF(Deník!$D601&lt;&gt;"",IF(AND(Deník!$D601&gt;=AW$2,Deník!$D601&lt;=AW$3),IF(AND(Deník!$R601&gt;=0,Deník!$R601&lt;=1),"BE",Deník!$R601),""),"")</f>
        <v/>
      </c>
      <c r="AX601" s="63" t="str">
        <f>IF(Deník!$D601&lt;&gt;"",IF(AND(Deník!$D601&gt;=AX$2,Deník!$D601&lt;=AX$3),IF(AND(Deník!$R601&gt;=0,Deník!$R601&lt;=1),"BE",Deník!$R601),""),"")</f>
        <v/>
      </c>
      <c r="AY601" s="63" t="str">
        <f>IF(Deník!$D601&lt;&gt;"",IF(AND(Deník!$D601&gt;=AY$2,Deník!$D601&lt;=AY$3),IF(AND(Deník!$R601&gt;=0,Deník!$R601&lt;=1),"BE",Deník!$R601),""),"")</f>
        <v/>
      </c>
      <c r="AZ601" s="63" t="str">
        <f>IF(Deník!$D601&lt;&gt;"",IF(AND(Deník!$D601&gt;=AZ$2,Deník!$D601&lt;=AZ$3),IF(AND(Deník!$R601&gt;=0,Deník!$R601&lt;=1),"BE",Deník!$R601),""),"")</f>
        <v/>
      </c>
      <c r="BA601" s="63" t="str">
        <f>IF(Deník!$D601&lt;&gt;"",IF(AND(Deník!$D601&gt;=BA$2,Deník!$D601&lt;=BA$3),IF(AND(Deník!$R601&gt;=0,Deník!$R601&lt;=1),"BE",Deník!$R601),""),"")</f>
        <v/>
      </c>
      <c r="BB601" s="63" t="str">
        <f>IF(Deník!$D601&lt;&gt;"",IF(AND(Deník!$D601&gt;=BB$2,Deník!$D601&lt;=BB$3),IF(AND(Deník!$R601&gt;=0,Deník!$R601&lt;=1),"BE",Deník!$R601),""),"")</f>
        <v/>
      </c>
      <c r="BC601" s="71" t="str">
        <f>IF(Deník!$D601&lt;&gt;"",IF(AND(Deník!$D601&gt;=BC$2,Deník!$D601&lt;=BC$3),IF(AND(Deník!$R601&gt;=0,Deník!$R601&lt;=1),"BE",Deník!$R601),""),"")</f>
        <v/>
      </c>
      <c r="BD601" s="20" t="str">
        <f>IF(Deník!$J602="S",(Deník!$M602-Deník!$K602),IF(Deník!$J602="L",(Deník!$K602-Deník!$M602),""))</f>
        <v/>
      </c>
      <c r="BE601" s="20" t="str">
        <f>IF(Deník!$J602="S",(Deník!$K602-Deník!$O602),IF(Deník!$J602="L",(Deník!$O602-Deník!$K602),""))</f>
        <v/>
      </c>
      <c r="BF601" s="20" t="str">
        <f>IF(Deník!$J602="S",(Deník!$K602-Deník!$L602),IF(Deník!$J602="L",(Deník!$L602-Deník!$K602),""))</f>
        <v/>
      </c>
      <c r="BG601" s="20" t="str">
        <f>IF(Deník!$J602="S",(Deník!$K602-Deník!$S602),IF(Deník!$J602="L",(Deník!$S602-Deník!$K602),""))</f>
        <v/>
      </c>
      <c r="BH601" s="20" t="str">
        <f>IF(Deník!$J602="S",(Deník!$K602-Deník!$U602),IF(Deník!$J602="L",(Deník!$U602-Deník!$K602),""))</f>
        <v/>
      </c>
      <c r="BI601" s="20" t="str">
        <f>IF(Deník!$R601&gt;1,Deník!$R601,"")</f>
        <v/>
      </c>
      <c r="BJ601" s="20" t="str">
        <f>IF(Deník!$R601&lt;0,Deník!$R601,"")</f>
        <v/>
      </c>
      <c r="BK601" s="17"/>
      <c r="BM601" s="233" t="str">
        <f>IF(Deník!$R601&lt;&gt;"",IF(Deník!$Y601=Statistika!$F$78,IF(AND(Deník!$R601&gt;=0,Deník!$R601&lt;=1),"BE",Deník!$R601),""),"")</f>
        <v/>
      </c>
      <c r="BN601" s="233" t="str">
        <f>IF(Deník!$R601&lt;&gt;"",IF(Deník!$Y601=Statistika!$F$79,IF(AND(Deník!$R601&gt;=0,Deník!$R601&lt;=1),"BE",Deník!$R601),""),"")</f>
        <v/>
      </c>
      <c r="BO601" s="233" t="str">
        <f>IF(Deník!$R601&lt;&gt;"",IF(Deník!$Y601=Statistika!$F$80,IF(AND(Deník!$R601&gt;=0,Deník!$R601&lt;=1),"BE",Deník!$R601),""),"")</f>
        <v/>
      </c>
      <c r="BP601" s="233" t="str">
        <f>IF(Deník!$R601&lt;&gt;"",IF(Deník!$Y601=Statistika!$F$81,IF(AND(Deník!$R601&gt;=0,Deník!$R601&lt;=1),"BE",Deník!$R601),""),"")</f>
        <v/>
      </c>
      <c r="BQ601" s="233" t="str">
        <f>IF(Deník!$R601&lt;&gt;"",IF(Deník!$Y601=Statistika!$F$82,IF(AND(Deník!$R601&gt;=0,Deník!$R601&lt;=1),"BE",Deník!$R601),""),"")</f>
        <v/>
      </c>
      <c r="BR601" s="233" t="str">
        <f>IF(Deník!$R601&lt;&gt;"",IF(Deník!$Y601=Statistika!$F$83,IF(AND(Deník!$R601&gt;=0,Deník!$R601&lt;=1),"BE",Deník!$R601),""),"")</f>
        <v/>
      </c>
      <c r="BS601" s="233" t="str">
        <f>IF(Deník!$R601&lt;&gt;"",IF(Deník!$Y601=Statistika!$F$84,IF(AND(Deník!$R601&gt;=0,Deník!$R601&lt;=1),"BE",Deník!$R601),""),"")</f>
        <v/>
      </c>
      <c r="BT601" s="233" t="str">
        <f>IF(Deník!$R601&lt;&gt;"",IF(Deník!$Y601=Statistika!$F$85,IF(AND(Deník!$R601&gt;=0,Deník!$R601&lt;=1),"BE",Deník!$R601),""),"")</f>
        <v/>
      </c>
      <c r="BU601" s="233" t="str">
        <f>IF(Deník!$R601&lt;&gt;"",IF(Deník!$Y601=Statistika!$F$86,IF(AND(Deník!$R601&gt;=0,Deník!$R601&lt;=1),"BE",Deník!$R601),""),"")</f>
        <v/>
      </c>
      <c r="BV601" s="233" t="str">
        <f>IF(Deník!$R601&lt;&gt;"",IF(Deník!$Y601=Statistika!$F$87,IF(AND(Deník!$R601&gt;=0,Deník!$R601&lt;=1),"BE",Deník!$R601),""),"")</f>
        <v/>
      </c>
      <c r="BW601" s="233" t="str">
        <f>IF(Deník!$R601&lt;&gt;"",IF(Deník!$Y601=Statistika!$F$88,IF(AND(Deník!$R601&gt;=0,Deník!$R601&lt;=1),"BE",Deník!$R601),""),"")</f>
        <v/>
      </c>
      <c r="BX601" s="233" t="str">
        <f>IF(Deník!$R601&lt;&gt;"",IF(Deník!$Y601=Statistika!$F$89,IF(AND(Deník!$R601&gt;=0,Deník!$R601&lt;=1),"BE",Deník!$R601),""),"")</f>
        <v/>
      </c>
      <c r="BY601" s="233" t="str">
        <f>IF(Deník!$R601&lt;&gt;"",IF(Deník!$Y601=Statistika!$F$90,IF(AND(Deník!$R601&gt;=0,Deník!$R601&lt;=1),"BE",Deník!$R601),""),"")</f>
        <v/>
      </c>
      <c r="BZ601" s="233" t="str">
        <f>IF(Deník!$R601&lt;&gt;"",IF(Deník!$Y601=Statistika!$F$91,IF(AND(Deník!$R601&gt;=0,Deník!$R601&lt;=1),"BE",Deník!$R601),""),"")</f>
        <v/>
      </c>
      <c r="CA601" s="233"/>
      <c r="CB601" s="233" t="str">
        <f>IF(Deník!$R601&lt;&gt;"",IF(Deník!$AB601="SL",IF(AND(Deník!$R601&gt;=0,Deník!$R601&lt;=1),"BE",Deník!$R601),""),"")</f>
        <v/>
      </c>
      <c r="CC601" s="233" t="str">
        <f>IF(Deník!$R601&lt;&gt;"",IF(Deník!$AB601="BE10",IF(AND(Deník!$R601&gt;=0,Deník!$R601&lt;=1),"BE",Deník!$R601),""),"")</f>
        <v/>
      </c>
      <c r="CD601" s="233" t="str">
        <f>IF(Deník!$R601&lt;&gt;"",IF(Deník!$AB601="BE15",IF(AND(Deník!$R601&gt;=0,Deník!$R601&lt;=1),"BE",Deník!$R601),""),"")</f>
        <v/>
      </c>
      <c r="CE601" s="233" t="str">
        <f>IF(Deník!$R601&lt;&gt;"",IF(Deník!$AB601="BE20",IF(AND(Deník!$R601&gt;=0,Deník!$R601&lt;=1),"BE",Deník!$R601),""),"")</f>
        <v/>
      </c>
      <c r="CF601" s="233" t="str">
        <f>IF(Deník!$R601&lt;&gt;"",IF(Deník!$AB601="TP1",IF(AND(Deník!$R601&gt;=0,Deník!$R601&lt;=1),"BE",Deník!$R601),""),"")</f>
        <v/>
      </c>
      <c r="CG601" s="233" t="str">
        <f>IF(Deník!$R601&lt;&gt;"",IF(Deník!$AB601="TP2",IF(AND(Deník!$R601&gt;=0,Deník!$R601&lt;=1),"BE",Deník!$R601),""),"")</f>
        <v/>
      </c>
      <c r="CH601" s="233" t="str">
        <f>IF(Deník!$R601&lt;&gt;"",IF(Deník!$AB601="TP3",IF(AND(Deník!$R601&gt;=0,Deník!$R601&lt;=1),"BE",Deník!$R601),""),"")</f>
        <v/>
      </c>
      <c r="CI601" s="233" t="str">
        <f>IF(Deník!$R601&lt;&gt;"",IF(Deník!$AB601="Trailing SL",IF(AND(Deník!$R601&gt;=0,Deník!$R601&lt;=1),"BE",Deník!$R601),""),"")</f>
        <v/>
      </c>
      <c r="CJ601" s="233" t="str">
        <f>IF(Deník!$R601&lt;&gt;"",IF(Deník!$AB601="Manual",IF(AND(Deník!$R601&gt;=0,Deník!$R601&lt;=1),"BE",Deník!$R601),""),"")</f>
        <v/>
      </c>
      <c r="CK601" s="233"/>
      <c r="CL601" s="233" t="str">
        <f>IF(Deník!$R601&lt;0,IF(Deník!$AC601=Statistika!$F$117,Deník!$R601,""),"")</f>
        <v/>
      </c>
      <c r="CM601" s="233" t="str">
        <f>IF(Deník!$R601&lt;0,IF(Deník!$AC601=Statistika!$F$118,Deník!$R601,""),"")</f>
        <v/>
      </c>
      <c r="CN601" s="233" t="str">
        <f>IF(Deník!$R601&lt;0,IF(Deník!$AC601=Statistika!$F$119,Deník!$R601,""),"")</f>
        <v/>
      </c>
      <c r="CO601" s="233" t="str">
        <f>IF(Deník!$R601&lt;0,IF(Deník!$AC601=Statistika!$F$120,Deník!$R601,""),"")</f>
        <v/>
      </c>
      <c r="CP601" s="233" t="str">
        <f>IF(Deník!$R601&lt;0,IF(Deník!$AC601=Statistika!$F$121,Deník!$R601,""),"")</f>
        <v/>
      </c>
      <c r="CQ601" s="233" t="str">
        <f>IF(Deník!$R601&lt;0,IF(Deník!$AC601=Statistika!$F$122,Deník!$R601,""),"")</f>
        <v/>
      </c>
      <c r="CR601" s="233" t="str">
        <f>IF(Deník!$R601&lt;0,IF(Deník!$AC601=Statistika!$F$123,Deník!$R601,""),"")</f>
        <v/>
      </c>
      <c r="CS601" s="233" t="str">
        <f>IF(Deník!$R601&lt;0,IF(Deník!$AC601=Statistika!$F$124,Deník!$R601,""),"")</f>
        <v/>
      </c>
      <c r="CT601" s="233" t="str">
        <f>IF(Deník!$R601&lt;0,IF(Deník!$AC601=Statistika!$F$125,Deník!$R601,""),"")</f>
        <v/>
      </c>
      <c r="CU601" s="233"/>
      <c r="CV601" s="233" t="str">
        <f>IF(Deník!$R601&lt;0,IF(Deník!$AD601=$CV$2,Deník!$R601,""),"")</f>
        <v/>
      </c>
      <c r="CW601" s="233" t="str">
        <f>IF(Deník!$R601&lt;0,IF(Deník!$AD601=$CW$2,Deník!$R601,""),"")</f>
        <v/>
      </c>
      <c r="CX601" s="233" t="str">
        <f>IF(Deník!$R601&lt;0,IF(Deník!$AD601=$CX$2,Deník!$R601,""),"")</f>
        <v/>
      </c>
      <c r="CY601" s="233" t="str">
        <f>IF(Deník!$R601&lt;0,IF(Deník!$AD601=$CY$2,Deník!$R601,""),"")</f>
        <v/>
      </c>
      <c r="CZ601" s="233" t="str">
        <f>IF(Deník!$R601&lt;0,IF(Deník!$AD601=$CZ$2,Deník!$R601,""),"")</f>
        <v/>
      </c>
      <c r="DL601" s="221">
        <f t="shared" si="24"/>
        <v>93847.029999999984</v>
      </c>
      <c r="DM601" s="220">
        <f t="shared" si="23"/>
        <v>-6.1529700000000132E-2</v>
      </c>
      <c r="DO601" s="50">
        <f>Deník!W602</f>
        <v>0</v>
      </c>
      <c r="DP601" s="102" t="str">
        <f>IF(AND(Deník!W602&gt;0),1,"")</f>
        <v/>
      </c>
      <c r="DQ601" s="102">
        <f>IF(AND(Deník!W602&lt;=0),1,"")</f>
        <v>1</v>
      </c>
      <c r="DR601" s="227"/>
      <c r="DS601" s="228"/>
      <c r="DT601" s="85"/>
      <c r="DU601" s="54">
        <f>IF(MONTH(Deník!$C601)=DU$2,Deník!$W601,"")</f>
        <v>0</v>
      </c>
      <c r="DV601" s="222" t="str">
        <f>IF(MONTH(Deník!$C601)=DV$2,Deník!$W601,"")</f>
        <v/>
      </c>
      <c r="DW601" s="222" t="str">
        <f>IF(MONTH(Deník!$C601)=DW$2,Deník!$W601,"")</f>
        <v/>
      </c>
      <c r="DX601" s="222" t="str">
        <f>IF(MONTH(Deník!$C601)=DX$2,Deník!$W601,"")</f>
        <v/>
      </c>
      <c r="DY601" s="222" t="str">
        <f>IF(MONTH(Deník!$C601)=DY$2,Deník!$W601,"")</f>
        <v/>
      </c>
      <c r="DZ601" s="222" t="str">
        <f>IF(MONTH(Deník!$C601)=DZ$2,Deník!$W601,"")</f>
        <v/>
      </c>
      <c r="EA601" s="222" t="str">
        <f>IF(MONTH(Deník!$C601)=EA$2,Deník!$W601,"")</f>
        <v/>
      </c>
      <c r="EB601" s="222" t="str">
        <f>IF(MONTH(Deník!$C601)=EB$2,Deník!$W601,"")</f>
        <v/>
      </c>
      <c r="EC601" s="222" t="str">
        <f>IF(MONTH(Deník!$C601)=EC$2,Deník!$W601,"")</f>
        <v/>
      </c>
      <c r="ED601" s="222" t="str">
        <f>IF(MONTH(Deník!$C601)=ED$2,Deník!$W601,"")</f>
        <v/>
      </c>
      <c r="EE601" s="222" t="str">
        <f>IF(MONTH(Deník!$C601)=EE$2,Deník!$W601,"")</f>
        <v/>
      </c>
      <c r="EF601" s="222" t="str">
        <f>IF(MONTH(Deník!$C601)=EF$2,Deník!$W601,"")</f>
        <v/>
      </c>
      <c r="EI601" s="600" t="str">
        <f>IF(Deník!$W601&lt;&gt;"",IF(Deník!$B601=Statistika!$F$63,Deník!$W601,""),"")</f>
        <v/>
      </c>
      <c r="EJ601" s="13" t="str">
        <f>IF(Deník!$W601&lt;&gt;"",IF(Deník!$B601=Statistika!$F$64,Deník!$W601,""),"")</f>
        <v/>
      </c>
      <c r="EK601" s="13" t="str">
        <f>IF(Deník!$W601&lt;&gt;"",IF(Deník!$B601=Statistika!$F$65,Deník!$W601,""),"")</f>
        <v/>
      </c>
      <c r="EL601" s="13" t="str">
        <f>IF(Deník!$W601&lt;&gt;"",IF(Deník!$B601=Statistika!$F$66,Deník!$W601,""),"")</f>
        <v/>
      </c>
      <c r="EM601" s="13" t="str">
        <f>IF(Deník!$W601&lt;&gt;"",IF(Deník!$B601=Statistika!$F$67,Deník!$W601,""),"")</f>
        <v/>
      </c>
      <c r="EN601" s="13" t="str">
        <f>IF(Deník!$W601&lt;&gt;"",IF(Deník!$B601=Statistika!$F$68,Deník!$W601,""),"")</f>
        <v/>
      </c>
      <c r="EO601" s="13" t="str">
        <f>IF(Deník!$W601&lt;&gt;"",IF(Deník!$B601=Statistika!$F$69,Deník!$W601,""),"")</f>
        <v/>
      </c>
      <c r="EP601" s="601" t="str">
        <f>IF(Deník!$W601&lt;&gt;"",IF(Deník!$B601=Statistika!$F$70,Deník!$W601,""),"")</f>
        <v/>
      </c>
      <c r="EQ601" s="90"/>
      <c r="ER601" s="63" t="str">
        <f>IF(Deník!$W601&lt;&gt;"",IF(Deník!$J601="L",Deník!$W601,""),"")</f>
        <v/>
      </c>
      <c r="ES601" s="13" t="str">
        <f>IF(Deník!$W601&lt;&gt;"",IF(Deník!$J601="S",Deník!$W601,""),"")</f>
        <v/>
      </c>
      <c r="ET601" s="95"/>
      <c r="EU601" s="88"/>
      <c r="EV601" s="63" t="str">
        <f>IF(WEEKDAY(Deník!$C601,2)=1,Deník!$W601,"")</f>
        <v/>
      </c>
      <c r="EW601" s="13" t="str">
        <f>IF(WEEKDAY(Deník!$C601,2)=2,Deník!$W601,"")</f>
        <v/>
      </c>
      <c r="EX601" s="13" t="str">
        <f>IF(WEEKDAY(Deník!$C601,2)=3,Deník!$W601,"")</f>
        <v/>
      </c>
      <c r="EY601" s="13" t="str">
        <f>IF(WEEKDAY(Deník!$C601,2)=4,Deník!$W601,"")</f>
        <v/>
      </c>
      <c r="EZ601" s="60" t="str">
        <f>IF(WEEKDAY(Deník!$C601,2)=5,Deník!$W601,"")</f>
        <v/>
      </c>
      <c r="FA601" s="99"/>
      <c r="FB601" s="100">
        <f>Deník!D601</f>
        <v>0</v>
      </c>
      <c r="FC601" s="63">
        <f>IF($FB601&lt;&gt;"",IF(AND($FB601&gt;=FC$2,$FB601&lt;=FC$3),Deník!$W601,""))</f>
        <v>0</v>
      </c>
      <c r="FD601" s="63" t="str">
        <f>IF($FB601&lt;&gt;"",IF(AND($FB601&gt;=FD$2,$FB601&lt;=FD$3),Deník!$W601,""))</f>
        <v/>
      </c>
      <c r="FE601" s="63" t="str">
        <f>IF($FB601&lt;&gt;"",IF(AND($FB601&gt;=FE$2,$FB601&lt;=FE$3),Deník!$W601,""))</f>
        <v/>
      </c>
      <c r="FF601" s="63" t="str">
        <f>IF($FB601&lt;&gt;"",IF(AND($FB601&gt;=FF$2,$FB601&lt;=FF$3),Deník!$W601,""))</f>
        <v/>
      </c>
      <c r="FG601" s="63" t="str">
        <f>IF($FB601&lt;&gt;"",IF(AND($FB601&gt;=FG$2,$FB601&lt;=FG$3),Deník!$W601,""))</f>
        <v/>
      </c>
      <c r="FH601" s="63" t="str">
        <f>IF($FB601&lt;&gt;"",IF(AND($FB601&gt;=FH$2,$FB601&lt;=FH$3),Deník!$W601,""))</f>
        <v/>
      </c>
      <c r="FI601" s="63" t="str">
        <f>IF($FB601&lt;&gt;"",IF(AND($FB601&gt;=FI$2,$FB601&lt;=FI$3),Deník!$W601,""))</f>
        <v/>
      </c>
      <c r="FJ601" s="63" t="str">
        <f>IF($FB601&lt;&gt;"",IF(AND($FB601&gt;=FJ$2,$FB601&lt;=FJ$3),Deník!$W601,""))</f>
        <v/>
      </c>
      <c r="FK601" s="63" t="str">
        <f>IF($FB601&lt;&gt;"",IF(AND($FB601&gt;=FK$2,$FB601&lt;=FK$3),Deník!$W601,""))</f>
        <v/>
      </c>
      <c r="FL601" s="63" t="str">
        <f>IF($FB601&lt;&gt;"",IF(AND($FB601&gt;=FL$2,$FB601&lt;=FL$3),Deník!$W601,""))</f>
        <v/>
      </c>
      <c r="FM601" s="63" t="str">
        <f>IF($FB601&lt;&gt;"",IF(AND($FB601&gt;=FM$2,$FB601&lt;=FM$3),Deník!$W601,""))</f>
        <v/>
      </c>
      <c r="FN601" s="13"/>
      <c r="FO601" s="20" t="str">
        <f>IF(Deník!$W601&gt;1,Deník!$W601,"")</f>
        <v/>
      </c>
      <c r="FP601" s="20" t="str">
        <f>IF(Deník!$W601&lt;0,Deník!$W601,"")</f>
        <v/>
      </c>
      <c r="FQ601" s="17"/>
      <c r="FS601" s="233"/>
      <c r="FT601" s="233" t="str">
        <f>IF(Deník!$W601&lt;&gt;"",IF(Deník!$Y601=Statistika!$F$78,Deník!$W601,""),"")</f>
        <v/>
      </c>
      <c r="FU601" s="233" t="str">
        <f>IF(Deník!$W601&lt;&gt;"",IF(Deník!$Y601=Statistika!$F$79,Deník!$W601,""),"")</f>
        <v/>
      </c>
      <c r="FV601" s="233" t="str">
        <f>IF(Deník!$W601&lt;&gt;"",IF(Deník!$Y601=Statistika!$F$80,Deník!$W601,""),"")</f>
        <v/>
      </c>
      <c r="FW601" s="233" t="str">
        <f>IF(Deník!$W601&lt;&gt;"",IF(Deník!$Y601=Statistika!$F$81,Deník!$W601,""),"")</f>
        <v/>
      </c>
      <c r="FX601" s="233" t="str">
        <f>IF(Deník!$W601&lt;&gt;"",IF(Deník!$Y601=Statistika!$F$82,Deník!$W601,""),"")</f>
        <v/>
      </c>
      <c r="FY601" s="233" t="str">
        <f>IF(Deník!$W601&lt;&gt;"",IF(Deník!$Y601=Statistika!$F$83,Deník!$W601,""),"")</f>
        <v/>
      </c>
      <c r="FZ601" s="233" t="str">
        <f>IF(Deník!$W601&lt;&gt;"",IF(Deník!$Y601=Statistika!$F$84,Deník!$W601,""),"")</f>
        <v/>
      </c>
      <c r="GA601" s="233" t="str">
        <f>IF(Deník!$W601&lt;&gt;"",IF(Deník!$Y601=Statistika!$F$85,Deník!$W601,""),"")</f>
        <v/>
      </c>
      <c r="GB601" s="233" t="str">
        <f>IF(Deník!$W601&lt;&gt;"",IF(Deník!$Y601=Statistika!$F$86,Deník!$W601,""),"")</f>
        <v/>
      </c>
      <c r="GC601" s="233" t="str">
        <f>IF(Deník!$W601&lt;&gt;"",IF(Deník!$Y601=Statistika!$F$87,Deník!$W601,""),"")</f>
        <v/>
      </c>
      <c r="GD601" s="233" t="str">
        <f>IF(Deník!$W601&lt;&gt;"",IF(Deník!$Y601=Statistika!$F$88,Deník!$W601,""),"")</f>
        <v/>
      </c>
      <c r="GE601" s="233" t="str">
        <f>IF(Deník!$W601&lt;&gt;"",IF(Deník!$Y601=Statistika!$F$89,Deník!$W601,""),"")</f>
        <v/>
      </c>
      <c r="GF601" s="233" t="str">
        <f>IF(Deník!$W601&lt;&gt;"",IF(Deník!$Y601=Statistika!$F$90,Deník!$W601,""),"")</f>
        <v/>
      </c>
      <c r="GG601" s="233" t="str">
        <f>IF(Deník!$W601&lt;&gt;"",IF(Deník!$Y601=Statistika!$F$91,Deník!$W601,""),"")</f>
        <v/>
      </c>
      <c r="GH601" s="233"/>
      <c r="GI601" s="233" t="str">
        <f>IF(Deník!$W601&lt;&gt;"",IF(Deník!$AB601=Statistika!$L$100,Deník!$W601,""),"")</f>
        <v/>
      </c>
      <c r="GJ601" s="233" t="str">
        <f>IF(Deník!$W601&lt;&gt;"",IF(Deník!$AB601=Statistika!$L$101,Deník!$W601,""),"")</f>
        <v/>
      </c>
      <c r="GK601" s="233" t="str">
        <f>IF(Deník!$W601&lt;&gt;"",IF(Deník!$AB601=Statistika!$L$102,Deník!$W601,""),"")</f>
        <v/>
      </c>
      <c r="GL601" s="233" t="str">
        <f>IF(Deník!$W601&lt;&gt;"",IF(Deník!$AB601=Statistika!$L$103,Deník!$W601,""),"")</f>
        <v/>
      </c>
      <c r="GM601" s="233" t="str">
        <f>IF(Deník!$W601&lt;&gt;"",IF(Deník!$AB601=Statistika!$L$104,Deník!$W601,""),"")</f>
        <v/>
      </c>
      <c r="GN601" s="233" t="str">
        <f>IF(Deník!$W601&lt;&gt;"",IF(Deník!$AB601=Statistika!$L$105,Deník!$W601,""),"")</f>
        <v/>
      </c>
      <c r="GO601" s="233" t="str">
        <f>IF(Deník!$W601&lt;&gt;"",IF(Deník!$AB601=Statistika!$L$106,Deník!$W601,""),"")</f>
        <v/>
      </c>
      <c r="GP601" s="233" t="str">
        <f>IF(Deník!$W601&lt;&gt;"",IF(Deník!$AB601=Statistika!$L$107,Deník!$W601,""),"")</f>
        <v/>
      </c>
      <c r="GQ601" s="233" t="str">
        <f>IF(Deník!$W601&lt;&gt;"",IF(Deník!$AB601=Statistika!$L$108,Deník!$W601,""),"")</f>
        <v/>
      </c>
      <c r="GS601" s="233" t="str">
        <f>IF(Deník!$W601&lt;0,IF(Deník!$AC601=Statistika!$F$117,Deník!$W601,""),"")</f>
        <v/>
      </c>
      <c r="GT601" s="233" t="str">
        <f>IF(Deník!$W601&lt;0,IF(Deník!$AC601=Statistika!$F$118,Deník!$W601,""),"")</f>
        <v/>
      </c>
      <c r="GU601" s="233" t="str">
        <f>IF(Deník!$W601&lt;0,IF(Deník!$AC601=Statistika!$F$119,Deník!$W601,""),"")</f>
        <v/>
      </c>
      <c r="GV601" s="233" t="str">
        <f>IF(Deník!$W601&lt;0,IF(Deník!$AC601=Statistika!$F$120,Deník!$W601,""),"")</f>
        <v/>
      </c>
      <c r="GW601" s="233" t="str">
        <f>IF(Deník!$W601&lt;0,IF(Deník!$AC601=Statistika!$F$121,Deník!$W601,""),"")</f>
        <v/>
      </c>
      <c r="GX601" s="233" t="str">
        <f>IF(Deník!$W601&lt;0,IF(Deník!$AC601=Statistika!$F$122,Deník!$W601,""),"")</f>
        <v/>
      </c>
      <c r="GY601" s="233" t="str">
        <f>IF(Deník!$W601&lt;0,IF(Deník!$AC601=Statistika!$F$123,Deník!$W601,""),"")</f>
        <v/>
      </c>
      <c r="GZ601" s="233" t="str">
        <f>IF(Deník!$W601&lt;0,IF(Deník!$AC601=Statistika!$F$124,Deník!$W601,""),"")</f>
        <v/>
      </c>
      <c r="HA601" s="233" t="str">
        <f>IF(Deník!$W601&lt;0,IF(Deník!$AC601=Statistika!$F$125,Deník!$W601,""),"")</f>
        <v/>
      </c>
      <c r="HC601" s="233" t="str">
        <f>IF(Deník!$W601&lt;0,IF(Deník!$AD601=Statistika!$F$133,Deník!$W601,""),"")</f>
        <v/>
      </c>
      <c r="HD601" s="233" t="str">
        <f>IF(Deník!$W601&lt;0,IF(Deník!$AD601=Statistika!$F$134,Deník!$W601,""),"")</f>
        <v/>
      </c>
      <c r="HE601" s="233" t="str">
        <f>IF(Deník!$W601&lt;0,IF(Deník!$AD601=Statistika!$F$135,Deník!$W601,""),"")</f>
        <v/>
      </c>
      <c r="HF601" s="233" t="str">
        <f>IF(Deník!$W601&lt;0,IF(Deník!$AD601=Statistika!$F$136,Deník!$W601,""),"")</f>
        <v/>
      </c>
      <c r="HG601" s="233" t="str">
        <f>IF(Deník!$W601&lt;0,IF(Deník!$AD601=Statistika!$F$137,Deník!$W601,""),"")</f>
        <v/>
      </c>
      <c r="ID601" s="8">
        <f>Tabulka4[[#This Row],[Sloupec3]]</f>
        <v>0</v>
      </c>
      <c r="IE601" s="17" t="str">
        <f>IF(AND([1]Deník!$C601&gt;='[1]Měsíční shrnutí'!$D$1,[1]Deník!$C601&lt;='[1]Měsíční shrnutí'!$F$1),[1]Deník!$X601,"")</f>
        <v/>
      </c>
    </row>
    <row r="602" spans="1:239">
      <c r="A602" s="8">
        <f>Deník!C603</f>
        <v>0</v>
      </c>
      <c r="B602" s="50" t="str">
        <f>Deník!R603</f>
        <v/>
      </c>
      <c r="C602" s="102" t="str">
        <f>IF(AND(Deník!R603&gt;1,Deník!R603&lt;&gt;""),1,"")</f>
        <v/>
      </c>
      <c r="D602" s="102" t="str">
        <f>IF(AND(Deník!R603&lt;=0,Deník!R603&lt;&gt;""),1,"")</f>
        <v/>
      </c>
      <c r="E602" s="103" t="str">
        <f>IF(AND(Deník!R603&gt;=0,Deník!R603&lt;=1),1,"")</f>
        <v/>
      </c>
      <c r="F602" s="79" t="str">
        <f>IF(Deník!R603&lt;&gt;"",Deník!R603+F601,"")</f>
        <v/>
      </c>
      <c r="G602" s="85"/>
      <c r="H602" s="54" t="str">
        <f>IF(MONTH(Deník!$C602)=H$2,IF(AND(Deník!$R602&gt;=0,Deník!$R602&lt;=1),"BE",Deník!$R602),"")</f>
        <v/>
      </c>
      <c r="I602" s="11" t="str">
        <f>IF(MONTH(Deník!$C602)=I$2,IF(AND(Deník!$R602&gt;=0,Deník!$R602&lt;=1),"BE",Deník!$R602),"")</f>
        <v/>
      </c>
      <c r="J602" s="11" t="str">
        <f>IF(MONTH(Deník!$C602)=J$2,IF(AND(Deník!$R602&gt;=0,Deník!$R602&lt;=1),"BE",Deník!$R602),"")</f>
        <v/>
      </c>
      <c r="K602" s="11" t="str">
        <f>IF(MONTH(Deník!$C602)=K$2,IF(AND(Deník!$R602&gt;=0,Deník!$R602&lt;=1),"BE",Deník!$R602),"")</f>
        <v/>
      </c>
      <c r="L602" s="11" t="str">
        <f>IF(MONTH(Deník!$C602)=L$2,IF(AND(Deník!$R602&gt;=0,Deník!$R602&lt;=1),"BE",Deník!$R602),"")</f>
        <v/>
      </c>
      <c r="M602" s="11" t="str">
        <f>IF(MONTH(Deník!$C602)=M$2,IF(AND(Deník!$R602&gt;=0,Deník!$R602&lt;=1),"BE",Deník!$R602),"")</f>
        <v/>
      </c>
      <c r="N602" s="11" t="str">
        <f>IF(MONTH(Deník!$C602)=N$2,IF(AND(Deník!$R602&gt;=0,Deník!$R602&lt;=1),"BE",Deník!$R602),"")</f>
        <v/>
      </c>
      <c r="O602" s="11" t="str">
        <f>IF(MONTH(Deník!$C602)=O$2,IF(AND(Deník!$R602&gt;=0,Deník!$R602&lt;=1),"BE",Deník!$R602),"")</f>
        <v/>
      </c>
      <c r="P602" s="11" t="str">
        <f>IF(MONTH(Deník!$C602)=P$2,IF(AND(Deník!$R602&gt;=0,Deník!$R602&lt;=1),"BE",Deník!$R602),"")</f>
        <v/>
      </c>
      <c r="Q602" s="11" t="str">
        <f>IF(MONTH(Deník!$C602)=Q$2,IF(AND(Deník!$R602&gt;=0,Deník!$R602&lt;=1),"BE",Deník!$R602),"")</f>
        <v/>
      </c>
      <c r="R602" s="11" t="str">
        <f>IF(MONTH(Deník!$C602)=R$2,IF(AND(Deník!$R602&gt;=0,Deník!$R602&lt;=1),"BE",Deník!$R602),"")</f>
        <v/>
      </c>
      <c r="S602" s="57" t="str">
        <f>IF(MONTH(Deník!$C602)=S$2,IF(AND(Deník!$R602&gt;=0,Deník!$R602&lt;=1),"BE",Deník!$R602),"")</f>
        <v/>
      </c>
      <c r="U602" s="12"/>
      <c r="V602" s="12"/>
      <c r="X602" s="600" t="str">
        <f>IF(Deník!$R602&lt;&gt;"",IF(Deník!$B602=Statistika!$F$63,IF(AND(Deník!$R602&gt;=0,Deník!$R602&lt;=1),"BE",Deník!$R602),""),"")</f>
        <v/>
      </c>
      <c r="Y602" s="13" t="str">
        <f>IF(Deník!$R602&lt;&gt;"",IF(Deník!$B602=Statistika!$F$64,IF(AND(Deník!$R602&gt;=0,Deník!$R602&lt;=1),"BE",Deník!$R602),""),"")</f>
        <v/>
      </c>
      <c r="Z602" s="13" t="str">
        <f>IF(Deník!$R602&lt;&gt;"",IF(Deník!$B602=Statistika!$F$65,IF(AND(Deník!$R602&gt;=0,Deník!$R602&lt;=1),"BE",Deník!$R602),""),"")</f>
        <v/>
      </c>
      <c r="AA602" s="13" t="str">
        <f>IF(Deník!$R602&lt;&gt;"",IF(Deník!$B602=Statistika!$F$66,IF(AND(Deník!$R602&gt;=0,Deník!$R602&lt;=1),"BE",Deník!$R602),""),"")</f>
        <v/>
      </c>
      <c r="AB602" s="13" t="str">
        <f>IF(Deník!$R602&lt;&gt;"",IF(Deník!$B602=Statistika!$F$67,IF(AND(Deník!$R602&gt;=0,Deník!$R602&lt;=1),"BE",Deník!$R602),""),"")</f>
        <v/>
      </c>
      <c r="AC602" s="13" t="str">
        <f>IF(Deník!$R602&lt;&gt;"",IF(Deník!$B602=Statistika!$F$68,IF(AND(Deník!$R602&gt;=0,Deník!$R602&lt;=1),"BE",Deník!$R602),""),"")</f>
        <v/>
      </c>
      <c r="AD602" s="13" t="str">
        <f>IF(Deník!$R602&lt;&gt;"",IF(Deník!$B602=Statistika!$F$69,IF(AND(Deník!$R602&gt;=0,Deník!$R602&lt;=1),"BE",Deník!$R602),""),"")</f>
        <v/>
      </c>
      <c r="AE602" s="601" t="str">
        <f>IF(Deník!$R602&lt;&gt;"",IF(Deník!$B602=Statistika!$F$70,IF(AND(Deník!$R602&gt;=0,Deník!$R602&lt;=1),"BE",Deník!$R602),""),"")</f>
        <v/>
      </c>
      <c r="AF602" s="90"/>
      <c r="AG602" s="63" t="str">
        <f>IF(Deník!$R602&lt;&gt;"",IF(Deník!$J602="L",IF(AND(Deník!$R602&gt;=0,Deník!$R602&lt;=1),"BE",Deník!$R602),""),"")</f>
        <v/>
      </c>
      <c r="AH602" s="13" t="str">
        <f>IF(Deník!$R602&lt;&gt;"",IF(Deník!$J602="S",IF(AND(Deník!$R602&gt;=0,Deník!$R602&lt;=1),"BE",Deník!$R602),""),"")</f>
        <v/>
      </c>
      <c r="AI602" s="95"/>
      <c r="AJ602" s="71" t="str">
        <f>IF(Deník!N603&lt;&gt;"",Deník!N603*-1,"")</f>
        <v/>
      </c>
      <c r="AK602" s="88"/>
      <c r="AL602" s="63" t="str">
        <f>IF(WEEKDAY(Deník!$C602,2)=1,IF(AND(Deník!$R602&gt;=0,Deník!$R602&lt;=1),"BE",Deník!$R602),"")</f>
        <v/>
      </c>
      <c r="AM602" s="13" t="str">
        <f>IF(WEEKDAY(Deník!$C602,2)=2,IF(AND(Deník!$R602&gt;=0,Deník!$R602&lt;=1),"BE",Deník!$R602),"")</f>
        <v/>
      </c>
      <c r="AN602" s="13" t="str">
        <f>IF(WEEKDAY(Deník!$C602,2)=3,IF(AND(Deník!$R602&gt;=0,Deník!$R602&lt;=1),"BE",Deník!$R602),"")</f>
        <v/>
      </c>
      <c r="AO602" s="13" t="str">
        <f>IF(WEEKDAY(Deník!$C602,2)=4,IF(AND(Deník!$R602&gt;=0,Deník!$R602&lt;=1),"BE",Deník!$R602),"")</f>
        <v/>
      </c>
      <c r="AP602" s="60" t="str">
        <f>IF(WEEKDAY(Deník!$C602,2)=5,IF(AND(Deník!$R602&gt;=0,Deník!$R602&lt;=1),"BE",Deník!$R602),"")</f>
        <v/>
      </c>
      <c r="AQ602" s="99"/>
      <c r="AR602" s="100">
        <f>Deník!D602</f>
        <v>0</v>
      </c>
      <c r="AS602" s="63" t="str">
        <f>IF(Deník!$D602&lt;&gt;"",IF(AND(Deník!$D602&gt;=AS$2,Deník!$D602&lt;=AS$3),IF(AND(Deník!$R602&gt;=0,Deník!$R602&lt;=1),"BE",Deník!$R602),""),"")</f>
        <v/>
      </c>
      <c r="AT602" s="63" t="str">
        <f>IF(Deník!$D602&lt;&gt;"",IF(AND(Deník!$D602&gt;=AT$2,Deník!$D602&lt;=AT$3),IF(AND(Deník!$R602&gt;=0,Deník!$R602&lt;=1),"BE",Deník!$R602),""),"")</f>
        <v/>
      </c>
      <c r="AU602" s="63" t="str">
        <f>IF(Deník!$D602&lt;&gt;"",IF(AND(Deník!$D602&gt;=AU$2,Deník!$D602&lt;=AU$3),IF(AND(Deník!$R602&gt;=0,Deník!$R602&lt;=1),"BE",Deník!$R602),""),"")</f>
        <v/>
      </c>
      <c r="AV602" s="63" t="str">
        <f>IF(Deník!$D602&lt;&gt;"",IF(AND(Deník!$D602&gt;=AV$2,Deník!$D602&lt;=AV$3),IF(AND(Deník!$R602&gt;=0,Deník!$R602&lt;=1),"BE",Deník!$R602),""),"")</f>
        <v/>
      </c>
      <c r="AW602" s="63" t="str">
        <f>IF(Deník!$D602&lt;&gt;"",IF(AND(Deník!$D602&gt;=AW$2,Deník!$D602&lt;=AW$3),IF(AND(Deník!$R602&gt;=0,Deník!$R602&lt;=1),"BE",Deník!$R602),""),"")</f>
        <v/>
      </c>
      <c r="AX602" s="63" t="str">
        <f>IF(Deník!$D602&lt;&gt;"",IF(AND(Deník!$D602&gt;=AX$2,Deník!$D602&lt;=AX$3),IF(AND(Deník!$R602&gt;=0,Deník!$R602&lt;=1),"BE",Deník!$R602),""),"")</f>
        <v/>
      </c>
      <c r="AY602" s="63" t="str">
        <f>IF(Deník!$D602&lt;&gt;"",IF(AND(Deník!$D602&gt;=AY$2,Deník!$D602&lt;=AY$3),IF(AND(Deník!$R602&gt;=0,Deník!$R602&lt;=1),"BE",Deník!$R602),""),"")</f>
        <v/>
      </c>
      <c r="AZ602" s="63" t="str">
        <f>IF(Deník!$D602&lt;&gt;"",IF(AND(Deník!$D602&gt;=AZ$2,Deník!$D602&lt;=AZ$3),IF(AND(Deník!$R602&gt;=0,Deník!$R602&lt;=1),"BE",Deník!$R602),""),"")</f>
        <v/>
      </c>
      <c r="BA602" s="63" t="str">
        <f>IF(Deník!$D602&lt;&gt;"",IF(AND(Deník!$D602&gt;=BA$2,Deník!$D602&lt;=BA$3),IF(AND(Deník!$R602&gt;=0,Deník!$R602&lt;=1),"BE",Deník!$R602),""),"")</f>
        <v/>
      </c>
      <c r="BB602" s="63" t="str">
        <f>IF(Deník!$D602&lt;&gt;"",IF(AND(Deník!$D602&gt;=BB$2,Deník!$D602&lt;=BB$3),IF(AND(Deník!$R602&gt;=0,Deník!$R602&lt;=1),"BE",Deník!$R602),""),"")</f>
        <v/>
      </c>
      <c r="BC602" s="71" t="str">
        <f>IF(Deník!$D602&lt;&gt;"",IF(AND(Deník!$D602&gt;=BC$2,Deník!$D602&lt;=BC$3),IF(AND(Deník!$R602&gt;=0,Deník!$R602&lt;=1),"BE",Deník!$R602),""),"")</f>
        <v/>
      </c>
      <c r="BD602" s="20" t="str">
        <f>IF(Deník!$J603="S",(Deník!$M603-Deník!$K603),IF(Deník!$J603="L",(Deník!$K603-Deník!$M603),""))</f>
        <v/>
      </c>
      <c r="BE602" s="20" t="str">
        <f>IF(Deník!$J603="S",(Deník!$K603-Deník!$O603),IF(Deník!$J603="L",(Deník!$O603-Deník!$K603),""))</f>
        <v/>
      </c>
      <c r="BF602" s="20" t="str">
        <f>IF(Deník!$J603="S",(Deník!$K603-Deník!$L603),IF(Deník!$J603="L",(Deník!$L603-Deník!$K603),""))</f>
        <v/>
      </c>
      <c r="BG602" s="20" t="str">
        <f>IF(Deník!$J603="S",(Deník!$K603-Deník!$S603),IF(Deník!$J603="L",(Deník!$S603-Deník!$K603),""))</f>
        <v/>
      </c>
      <c r="BH602" s="20" t="str">
        <f>IF(Deník!$J603="S",(Deník!$K603-Deník!$U603),IF(Deník!$J603="L",(Deník!$U603-Deník!$K603),""))</f>
        <v/>
      </c>
      <c r="BI602" s="20" t="str">
        <f>IF(Deník!$R602&gt;1,Deník!$R602,"")</f>
        <v/>
      </c>
      <c r="BJ602" s="20" t="str">
        <f>IF(Deník!$R602&lt;0,Deník!$R602,"")</f>
        <v/>
      </c>
      <c r="BK602" s="17"/>
      <c r="BM602" s="233" t="str">
        <f>IF(Deník!$R602&lt;&gt;"",IF(Deník!$Y602=Statistika!$F$78,IF(AND(Deník!$R602&gt;=0,Deník!$R602&lt;=1),"BE",Deník!$R602),""),"")</f>
        <v/>
      </c>
      <c r="BN602" s="233" t="str">
        <f>IF(Deník!$R602&lt;&gt;"",IF(Deník!$Y602=Statistika!$F$79,IF(AND(Deník!$R602&gt;=0,Deník!$R602&lt;=1),"BE",Deník!$R602),""),"")</f>
        <v/>
      </c>
      <c r="BO602" s="233" t="str">
        <f>IF(Deník!$R602&lt;&gt;"",IF(Deník!$Y602=Statistika!$F$80,IF(AND(Deník!$R602&gt;=0,Deník!$R602&lt;=1),"BE",Deník!$R602),""),"")</f>
        <v/>
      </c>
      <c r="BP602" s="233" t="str">
        <f>IF(Deník!$R602&lt;&gt;"",IF(Deník!$Y602=Statistika!$F$81,IF(AND(Deník!$R602&gt;=0,Deník!$R602&lt;=1),"BE",Deník!$R602),""),"")</f>
        <v/>
      </c>
      <c r="BQ602" s="233" t="str">
        <f>IF(Deník!$R602&lt;&gt;"",IF(Deník!$Y602=Statistika!$F$82,IF(AND(Deník!$R602&gt;=0,Deník!$R602&lt;=1),"BE",Deník!$R602),""),"")</f>
        <v/>
      </c>
      <c r="BR602" s="233" t="str">
        <f>IF(Deník!$R602&lt;&gt;"",IF(Deník!$Y602=Statistika!$F$83,IF(AND(Deník!$R602&gt;=0,Deník!$R602&lt;=1),"BE",Deník!$R602),""),"")</f>
        <v/>
      </c>
      <c r="BS602" s="233" t="str">
        <f>IF(Deník!$R602&lt;&gt;"",IF(Deník!$Y602=Statistika!$F$84,IF(AND(Deník!$R602&gt;=0,Deník!$R602&lt;=1),"BE",Deník!$R602),""),"")</f>
        <v/>
      </c>
      <c r="BT602" s="233" t="str">
        <f>IF(Deník!$R602&lt;&gt;"",IF(Deník!$Y602=Statistika!$F$85,IF(AND(Deník!$R602&gt;=0,Deník!$R602&lt;=1),"BE",Deník!$R602),""),"")</f>
        <v/>
      </c>
      <c r="BU602" s="233" t="str">
        <f>IF(Deník!$R602&lt;&gt;"",IF(Deník!$Y602=Statistika!$F$86,IF(AND(Deník!$R602&gt;=0,Deník!$R602&lt;=1),"BE",Deník!$R602),""),"")</f>
        <v/>
      </c>
      <c r="BV602" s="233" t="str">
        <f>IF(Deník!$R602&lt;&gt;"",IF(Deník!$Y602=Statistika!$F$87,IF(AND(Deník!$R602&gt;=0,Deník!$R602&lt;=1),"BE",Deník!$R602),""),"")</f>
        <v/>
      </c>
      <c r="BW602" s="233" t="str">
        <f>IF(Deník!$R602&lt;&gt;"",IF(Deník!$Y602=Statistika!$F$88,IF(AND(Deník!$R602&gt;=0,Deník!$R602&lt;=1),"BE",Deník!$R602),""),"")</f>
        <v/>
      </c>
      <c r="BX602" s="233" t="str">
        <f>IF(Deník!$R602&lt;&gt;"",IF(Deník!$Y602=Statistika!$F$89,IF(AND(Deník!$R602&gt;=0,Deník!$R602&lt;=1),"BE",Deník!$R602),""),"")</f>
        <v/>
      </c>
      <c r="BY602" s="233" t="str">
        <f>IF(Deník!$R602&lt;&gt;"",IF(Deník!$Y602=Statistika!$F$90,IF(AND(Deník!$R602&gt;=0,Deník!$R602&lt;=1),"BE",Deník!$R602),""),"")</f>
        <v/>
      </c>
      <c r="BZ602" s="233" t="str">
        <f>IF(Deník!$R602&lt;&gt;"",IF(Deník!$Y602=Statistika!$F$91,IF(AND(Deník!$R602&gt;=0,Deník!$R602&lt;=1),"BE",Deník!$R602),""),"")</f>
        <v/>
      </c>
      <c r="CA602" s="233"/>
      <c r="CB602" s="233" t="str">
        <f>IF(Deník!$R602&lt;&gt;"",IF(Deník!$AB602="SL",IF(AND(Deník!$R602&gt;=0,Deník!$R602&lt;=1),"BE",Deník!$R602),""),"")</f>
        <v/>
      </c>
      <c r="CC602" s="233" t="str">
        <f>IF(Deník!$R602&lt;&gt;"",IF(Deník!$AB602="BE10",IF(AND(Deník!$R602&gt;=0,Deník!$R602&lt;=1),"BE",Deník!$R602),""),"")</f>
        <v/>
      </c>
      <c r="CD602" s="233" t="str">
        <f>IF(Deník!$R602&lt;&gt;"",IF(Deník!$AB602="BE15",IF(AND(Deník!$R602&gt;=0,Deník!$R602&lt;=1),"BE",Deník!$R602),""),"")</f>
        <v/>
      </c>
      <c r="CE602" s="233" t="str">
        <f>IF(Deník!$R602&lt;&gt;"",IF(Deník!$AB602="BE20",IF(AND(Deník!$R602&gt;=0,Deník!$R602&lt;=1),"BE",Deník!$R602),""),"")</f>
        <v/>
      </c>
      <c r="CF602" s="233" t="str">
        <f>IF(Deník!$R602&lt;&gt;"",IF(Deník!$AB602="TP1",IF(AND(Deník!$R602&gt;=0,Deník!$R602&lt;=1),"BE",Deník!$R602),""),"")</f>
        <v/>
      </c>
      <c r="CG602" s="233" t="str">
        <f>IF(Deník!$R602&lt;&gt;"",IF(Deník!$AB602="TP2",IF(AND(Deník!$R602&gt;=0,Deník!$R602&lt;=1),"BE",Deník!$R602),""),"")</f>
        <v/>
      </c>
      <c r="CH602" s="233" t="str">
        <f>IF(Deník!$R602&lt;&gt;"",IF(Deník!$AB602="TP3",IF(AND(Deník!$R602&gt;=0,Deník!$R602&lt;=1),"BE",Deník!$R602),""),"")</f>
        <v/>
      </c>
      <c r="CI602" s="233" t="str">
        <f>IF(Deník!$R602&lt;&gt;"",IF(Deník!$AB602="Trailing SL",IF(AND(Deník!$R602&gt;=0,Deník!$R602&lt;=1),"BE",Deník!$R602),""),"")</f>
        <v/>
      </c>
      <c r="CJ602" s="233" t="str">
        <f>IF(Deník!$R602&lt;&gt;"",IF(Deník!$AB602="Manual",IF(AND(Deník!$R602&gt;=0,Deník!$R602&lt;=1),"BE",Deník!$R602),""),"")</f>
        <v/>
      </c>
      <c r="CK602" s="233"/>
      <c r="CL602" s="233" t="str">
        <f>IF(Deník!$R602&lt;0,IF(Deník!$AC602=Statistika!$F$117,Deník!$R602,""),"")</f>
        <v/>
      </c>
      <c r="CM602" s="233" t="str">
        <f>IF(Deník!$R602&lt;0,IF(Deník!$AC602=Statistika!$F$118,Deník!$R602,""),"")</f>
        <v/>
      </c>
      <c r="CN602" s="233" t="str">
        <f>IF(Deník!$R602&lt;0,IF(Deník!$AC602=Statistika!$F$119,Deník!$R602,""),"")</f>
        <v/>
      </c>
      <c r="CO602" s="233" t="str">
        <f>IF(Deník!$R602&lt;0,IF(Deník!$AC602=Statistika!$F$120,Deník!$R602,""),"")</f>
        <v/>
      </c>
      <c r="CP602" s="233" t="str">
        <f>IF(Deník!$R602&lt;0,IF(Deník!$AC602=Statistika!$F$121,Deník!$R602,""),"")</f>
        <v/>
      </c>
      <c r="CQ602" s="233" t="str">
        <f>IF(Deník!$R602&lt;0,IF(Deník!$AC602=Statistika!$F$122,Deník!$R602,""),"")</f>
        <v/>
      </c>
      <c r="CR602" s="233" t="str">
        <f>IF(Deník!$R602&lt;0,IF(Deník!$AC602=Statistika!$F$123,Deník!$R602,""),"")</f>
        <v/>
      </c>
      <c r="CS602" s="233" t="str">
        <f>IF(Deník!$R602&lt;0,IF(Deník!$AC602=Statistika!$F$124,Deník!$R602,""),"")</f>
        <v/>
      </c>
      <c r="CT602" s="233" t="str">
        <f>IF(Deník!$R602&lt;0,IF(Deník!$AC602=Statistika!$F$125,Deník!$R602,""),"")</f>
        <v/>
      </c>
      <c r="CU602" s="233"/>
      <c r="CV602" s="233" t="str">
        <f>IF(Deník!$R602&lt;0,IF(Deník!$AD602=$CV$2,Deník!$R602,""),"")</f>
        <v/>
      </c>
      <c r="CW602" s="233" t="str">
        <f>IF(Deník!$R602&lt;0,IF(Deník!$AD602=$CW$2,Deník!$R602,""),"")</f>
        <v/>
      </c>
      <c r="CX602" s="233" t="str">
        <f>IF(Deník!$R602&lt;0,IF(Deník!$AD602=$CX$2,Deník!$R602,""),"")</f>
        <v/>
      </c>
      <c r="CY602" s="233" t="str">
        <f>IF(Deník!$R602&lt;0,IF(Deník!$AD602=$CY$2,Deník!$R602,""),"")</f>
        <v/>
      </c>
      <c r="CZ602" s="233" t="str">
        <f>IF(Deník!$R602&lt;0,IF(Deník!$AD602=$CZ$2,Deník!$R602,""),"")</f>
        <v/>
      </c>
      <c r="DL602" s="221">
        <f t="shared" si="24"/>
        <v>93847.029999999984</v>
      </c>
      <c r="DM602" s="220">
        <f t="shared" si="23"/>
        <v>-6.1529700000000132E-2</v>
      </c>
      <c r="DO602" s="50">
        <f>Deník!W603</f>
        <v>0</v>
      </c>
      <c r="DP602" s="102" t="str">
        <f>IF(AND(Deník!W603&gt;0),1,"")</f>
        <v/>
      </c>
      <c r="DQ602" s="102">
        <f>IF(AND(Deník!W603&lt;=0),1,"")</f>
        <v>1</v>
      </c>
      <c r="DR602" s="227"/>
      <c r="DS602" s="228"/>
      <c r="DT602" s="85"/>
      <c r="DU602" s="54">
        <f>IF(MONTH(Deník!$C602)=DU$2,Deník!$W602,"")</f>
        <v>0</v>
      </c>
      <c r="DV602" s="222" t="str">
        <f>IF(MONTH(Deník!$C602)=DV$2,Deník!$W602,"")</f>
        <v/>
      </c>
      <c r="DW602" s="222" t="str">
        <f>IF(MONTH(Deník!$C602)=DW$2,Deník!$W602,"")</f>
        <v/>
      </c>
      <c r="DX602" s="222" t="str">
        <f>IF(MONTH(Deník!$C602)=DX$2,Deník!$W602,"")</f>
        <v/>
      </c>
      <c r="DY602" s="222" t="str">
        <f>IF(MONTH(Deník!$C602)=DY$2,Deník!$W602,"")</f>
        <v/>
      </c>
      <c r="DZ602" s="222" t="str">
        <f>IF(MONTH(Deník!$C602)=DZ$2,Deník!$W602,"")</f>
        <v/>
      </c>
      <c r="EA602" s="222" t="str">
        <f>IF(MONTH(Deník!$C602)=EA$2,Deník!$W602,"")</f>
        <v/>
      </c>
      <c r="EB602" s="222" t="str">
        <f>IF(MONTH(Deník!$C602)=EB$2,Deník!$W602,"")</f>
        <v/>
      </c>
      <c r="EC602" s="222" t="str">
        <f>IF(MONTH(Deník!$C602)=EC$2,Deník!$W602,"")</f>
        <v/>
      </c>
      <c r="ED602" s="222" t="str">
        <f>IF(MONTH(Deník!$C602)=ED$2,Deník!$W602,"")</f>
        <v/>
      </c>
      <c r="EE602" s="222" t="str">
        <f>IF(MONTH(Deník!$C602)=EE$2,Deník!$W602,"")</f>
        <v/>
      </c>
      <c r="EF602" s="222" t="str">
        <f>IF(MONTH(Deník!$C602)=EF$2,Deník!$W602,"")</f>
        <v/>
      </c>
      <c r="EI602" s="600" t="str">
        <f>IF(Deník!$W602&lt;&gt;"",IF(Deník!$B602=Statistika!$F$63,Deník!$W602,""),"")</f>
        <v/>
      </c>
      <c r="EJ602" s="13" t="str">
        <f>IF(Deník!$W602&lt;&gt;"",IF(Deník!$B602=Statistika!$F$64,Deník!$W602,""),"")</f>
        <v/>
      </c>
      <c r="EK602" s="13" t="str">
        <f>IF(Deník!$W602&lt;&gt;"",IF(Deník!$B602=Statistika!$F$65,Deník!$W602,""),"")</f>
        <v/>
      </c>
      <c r="EL602" s="13" t="str">
        <f>IF(Deník!$W602&lt;&gt;"",IF(Deník!$B602=Statistika!$F$66,Deník!$W602,""),"")</f>
        <v/>
      </c>
      <c r="EM602" s="13" t="str">
        <f>IF(Deník!$W602&lt;&gt;"",IF(Deník!$B602=Statistika!$F$67,Deník!$W602,""),"")</f>
        <v/>
      </c>
      <c r="EN602" s="13" t="str">
        <f>IF(Deník!$W602&lt;&gt;"",IF(Deník!$B602=Statistika!$F$68,Deník!$W602,""),"")</f>
        <v/>
      </c>
      <c r="EO602" s="13" t="str">
        <f>IF(Deník!$W602&lt;&gt;"",IF(Deník!$B602=Statistika!$F$69,Deník!$W602,""),"")</f>
        <v/>
      </c>
      <c r="EP602" s="601" t="str">
        <f>IF(Deník!$W602&lt;&gt;"",IF(Deník!$B602=Statistika!$F$70,Deník!$W602,""),"")</f>
        <v/>
      </c>
      <c r="EQ602" s="90"/>
      <c r="ER602" s="63" t="str">
        <f>IF(Deník!$W602&lt;&gt;"",IF(Deník!$J602="L",Deník!$W602,""),"")</f>
        <v/>
      </c>
      <c r="ES602" s="13" t="str">
        <f>IF(Deník!$W602&lt;&gt;"",IF(Deník!$J602="S",Deník!$W602,""),"")</f>
        <v/>
      </c>
      <c r="ET602" s="95"/>
      <c r="EU602" s="88"/>
      <c r="EV602" s="63" t="str">
        <f>IF(WEEKDAY(Deník!$C602,2)=1,Deník!$W602,"")</f>
        <v/>
      </c>
      <c r="EW602" s="13" t="str">
        <f>IF(WEEKDAY(Deník!$C602,2)=2,Deník!$W602,"")</f>
        <v/>
      </c>
      <c r="EX602" s="13" t="str">
        <f>IF(WEEKDAY(Deník!$C602,2)=3,Deník!$W602,"")</f>
        <v/>
      </c>
      <c r="EY602" s="13" t="str">
        <f>IF(WEEKDAY(Deník!$C602,2)=4,Deník!$W602,"")</f>
        <v/>
      </c>
      <c r="EZ602" s="60" t="str">
        <f>IF(WEEKDAY(Deník!$C602,2)=5,Deník!$W602,"")</f>
        <v/>
      </c>
      <c r="FA602" s="99"/>
      <c r="FB602" s="100">
        <f>Deník!D602</f>
        <v>0</v>
      </c>
      <c r="FC602" s="63">
        <f>IF($FB602&lt;&gt;"",IF(AND($FB602&gt;=FC$2,$FB602&lt;=FC$3),Deník!$W602,""))</f>
        <v>0</v>
      </c>
      <c r="FD602" s="63" t="str">
        <f>IF($FB602&lt;&gt;"",IF(AND($FB602&gt;=FD$2,$FB602&lt;=FD$3),Deník!$W602,""))</f>
        <v/>
      </c>
      <c r="FE602" s="63" t="str">
        <f>IF($FB602&lt;&gt;"",IF(AND($FB602&gt;=FE$2,$FB602&lt;=FE$3),Deník!$W602,""))</f>
        <v/>
      </c>
      <c r="FF602" s="63" t="str">
        <f>IF($FB602&lt;&gt;"",IF(AND($FB602&gt;=FF$2,$FB602&lt;=FF$3),Deník!$W602,""))</f>
        <v/>
      </c>
      <c r="FG602" s="63" t="str">
        <f>IF($FB602&lt;&gt;"",IF(AND($FB602&gt;=FG$2,$FB602&lt;=FG$3),Deník!$W602,""))</f>
        <v/>
      </c>
      <c r="FH602" s="63" t="str">
        <f>IF($FB602&lt;&gt;"",IF(AND($FB602&gt;=FH$2,$FB602&lt;=FH$3),Deník!$W602,""))</f>
        <v/>
      </c>
      <c r="FI602" s="63" t="str">
        <f>IF($FB602&lt;&gt;"",IF(AND($FB602&gt;=FI$2,$FB602&lt;=FI$3),Deník!$W602,""))</f>
        <v/>
      </c>
      <c r="FJ602" s="63" t="str">
        <f>IF($FB602&lt;&gt;"",IF(AND($FB602&gt;=FJ$2,$FB602&lt;=FJ$3),Deník!$W602,""))</f>
        <v/>
      </c>
      <c r="FK602" s="63" t="str">
        <f>IF($FB602&lt;&gt;"",IF(AND($FB602&gt;=FK$2,$FB602&lt;=FK$3),Deník!$W602,""))</f>
        <v/>
      </c>
      <c r="FL602" s="63" t="str">
        <f>IF($FB602&lt;&gt;"",IF(AND($FB602&gt;=FL$2,$FB602&lt;=FL$3),Deník!$W602,""))</f>
        <v/>
      </c>
      <c r="FM602" s="63" t="str">
        <f>IF($FB602&lt;&gt;"",IF(AND($FB602&gt;=FM$2,$FB602&lt;=FM$3),Deník!$W602,""))</f>
        <v/>
      </c>
      <c r="FN602" s="13"/>
      <c r="FO602" s="20" t="str">
        <f>IF(Deník!$W602&gt;1,Deník!$W602,"")</f>
        <v/>
      </c>
      <c r="FP602" s="20" t="str">
        <f>IF(Deník!$W602&lt;0,Deník!$W602,"")</f>
        <v/>
      </c>
      <c r="FQ602" s="17"/>
      <c r="FS602" s="233"/>
      <c r="FT602" s="233" t="str">
        <f>IF(Deník!$W602&lt;&gt;"",IF(Deník!$Y602=Statistika!$F$78,Deník!$W602,""),"")</f>
        <v/>
      </c>
      <c r="FU602" s="233" t="str">
        <f>IF(Deník!$W602&lt;&gt;"",IF(Deník!$Y602=Statistika!$F$79,Deník!$W602,""),"")</f>
        <v/>
      </c>
      <c r="FV602" s="233" t="str">
        <f>IF(Deník!$W602&lt;&gt;"",IF(Deník!$Y602=Statistika!$F$80,Deník!$W602,""),"")</f>
        <v/>
      </c>
      <c r="FW602" s="233" t="str">
        <f>IF(Deník!$W602&lt;&gt;"",IF(Deník!$Y602=Statistika!$F$81,Deník!$W602,""),"")</f>
        <v/>
      </c>
      <c r="FX602" s="233" t="str">
        <f>IF(Deník!$W602&lt;&gt;"",IF(Deník!$Y602=Statistika!$F$82,Deník!$W602,""),"")</f>
        <v/>
      </c>
      <c r="FY602" s="233" t="str">
        <f>IF(Deník!$W602&lt;&gt;"",IF(Deník!$Y602=Statistika!$F$83,Deník!$W602,""),"")</f>
        <v/>
      </c>
      <c r="FZ602" s="233" t="str">
        <f>IF(Deník!$W602&lt;&gt;"",IF(Deník!$Y602=Statistika!$F$84,Deník!$W602,""),"")</f>
        <v/>
      </c>
      <c r="GA602" s="233" t="str">
        <f>IF(Deník!$W602&lt;&gt;"",IF(Deník!$Y602=Statistika!$F$85,Deník!$W602,""),"")</f>
        <v/>
      </c>
      <c r="GB602" s="233" t="str">
        <f>IF(Deník!$W602&lt;&gt;"",IF(Deník!$Y602=Statistika!$F$86,Deník!$W602,""),"")</f>
        <v/>
      </c>
      <c r="GC602" s="233" t="str">
        <f>IF(Deník!$W602&lt;&gt;"",IF(Deník!$Y602=Statistika!$F$87,Deník!$W602,""),"")</f>
        <v/>
      </c>
      <c r="GD602" s="233" t="str">
        <f>IF(Deník!$W602&lt;&gt;"",IF(Deník!$Y602=Statistika!$F$88,Deník!$W602,""),"")</f>
        <v/>
      </c>
      <c r="GE602" s="233" t="str">
        <f>IF(Deník!$W602&lt;&gt;"",IF(Deník!$Y602=Statistika!$F$89,Deník!$W602,""),"")</f>
        <v/>
      </c>
      <c r="GF602" s="233" t="str">
        <f>IF(Deník!$W602&lt;&gt;"",IF(Deník!$Y602=Statistika!$F$90,Deník!$W602,""),"")</f>
        <v/>
      </c>
      <c r="GG602" s="233" t="str">
        <f>IF(Deník!$W602&lt;&gt;"",IF(Deník!$Y602=Statistika!$F$91,Deník!$W602,""),"")</f>
        <v/>
      </c>
      <c r="GH602" s="233"/>
      <c r="GI602" s="233" t="str">
        <f>IF(Deník!$W602&lt;&gt;"",IF(Deník!$AB602=Statistika!$L$100,Deník!$W602,""),"")</f>
        <v/>
      </c>
      <c r="GJ602" s="233" t="str">
        <f>IF(Deník!$W602&lt;&gt;"",IF(Deník!$AB602=Statistika!$L$101,Deník!$W602,""),"")</f>
        <v/>
      </c>
      <c r="GK602" s="233" t="str">
        <f>IF(Deník!$W602&lt;&gt;"",IF(Deník!$AB602=Statistika!$L$102,Deník!$W602,""),"")</f>
        <v/>
      </c>
      <c r="GL602" s="233" t="str">
        <f>IF(Deník!$W602&lt;&gt;"",IF(Deník!$AB602=Statistika!$L$103,Deník!$W602,""),"")</f>
        <v/>
      </c>
      <c r="GM602" s="233" t="str">
        <f>IF(Deník!$W602&lt;&gt;"",IF(Deník!$AB602=Statistika!$L$104,Deník!$W602,""),"")</f>
        <v/>
      </c>
      <c r="GN602" s="233" t="str">
        <f>IF(Deník!$W602&lt;&gt;"",IF(Deník!$AB602=Statistika!$L$105,Deník!$W602,""),"")</f>
        <v/>
      </c>
      <c r="GO602" s="233" t="str">
        <f>IF(Deník!$W602&lt;&gt;"",IF(Deník!$AB602=Statistika!$L$106,Deník!$W602,""),"")</f>
        <v/>
      </c>
      <c r="GP602" s="233" t="str">
        <f>IF(Deník!$W602&lt;&gt;"",IF(Deník!$AB602=Statistika!$L$107,Deník!$W602,""),"")</f>
        <v/>
      </c>
      <c r="GQ602" s="233" t="str">
        <f>IF(Deník!$W602&lt;&gt;"",IF(Deník!$AB602=Statistika!$L$108,Deník!$W602,""),"")</f>
        <v/>
      </c>
      <c r="GS602" s="233" t="str">
        <f>IF(Deník!$W602&lt;0,IF(Deník!$AC602=Statistika!$F$117,Deník!$W602,""),"")</f>
        <v/>
      </c>
      <c r="GT602" s="233" t="str">
        <f>IF(Deník!$W602&lt;0,IF(Deník!$AC602=Statistika!$F$118,Deník!$W602,""),"")</f>
        <v/>
      </c>
      <c r="GU602" s="233" t="str">
        <f>IF(Deník!$W602&lt;0,IF(Deník!$AC602=Statistika!$F$119,Deník!$W602,""),"")</f>
        <v/>
      </c>
      <c r="GV602" s="233" t="str">
        <f>IF(Deník!$W602&lt;0,IF(Deník!$AC602=Statistika!$F$120,Deník!$W602,""),"")</f>
        <v/>
      </c>
      <c r="GW602" s="233" t="str">
        <f>IF(Deník!$W602&lt;0,IF(Deník!$AC602=Statistika!$F$121,Deník!$W602,""),"")</f>
        <v/>
      </c>
      <c r="GX602" s="233" t="str">
        <f>IF(Deník!$W602&lt;0,IF(Deník!$AC602=Statistika!$F$122,Deník!$W602,""),"")</f>
        <v/>
      </c>
      <c r="GY602" s="233" t="str">
        <f>IF(Deník!$W602&lt;0,IF(Deník!$AC602=Statistika!$F$123,Deník!$W602,""),"")</f>
        <v/>
      </c>
      <c r="GZ602" s="233" t="str">
        <f>IF(Deník!$W602&lt;0,IF(Deník!$AC602=Statistika!$F$124,Deník!$W602,""),"")</f>
        <v/>
      </c>
      <c r="HA602" s="233" t="str">
        <f>IF(Deník!$W602&lt;0,IF(Deník!$AC602=Statistika!$F$125,Deník!$W602,""),"")</f>
        <v/>
      </c>
      <c r="HC602" s="233" t="str">
        <f>IF(Deník!$W602&lt;0,IF(Deník!$AD602=Statistika!$F$133,Deník!$W602,""),"")</f>
        <v/>
      </c>
      <c r="HD602" s="233" t="str">
        <f>IF(Deník!$W602&lt;0,IF(Deník!$AD602=Statistika!$F$134,Deník!$W602,""),"")</f>
        <v/>
      </c>
      <c r="HE602" s="233" t="str">
        <f>IF(Deník!$W602&lt;0,IF(Deník!$AD602=Statistika!$F$135,Deník!$W602,""),"")</f>
        <v/>
      </c>
      <c r="HF602" s="233" t="str">
        <f>IF(Deník!$W602&lt;0,IF(Deník!$AD602=Statistika!$F$136,Deník!$W602,""),"")</f>
        <v/>
      </c>
      <c r="HG602" s="233" t="str">
        <f>IF(Deník!$W602&lt;0,IF(Deník!$AD602=Statistika!$F$137,Deník!$W602,""),"")</f>
        <v/>
      </c>
      <c r="ID602" s="8">
        <f>Tabulka4[[#This Row],[Sloupec3]]</f>
        <v>0</v>
      </c>
      <c r="IE602" s="17" t="str">
        <f>IF(AND([1]Deník!$C602&gt;='[1]Měsíční shrnutí'!$D$1,[1]Deník!$C602&lt;='[1]Měsíční shrnutí'!$F$1),[1]Deník!$X602,"")</f>
        <v/>
      </c>
    </row>
    <row r="603" spans="1:239">
      <c r="A603" s="8">
        <f>Deník!C604</f>
        <v>0</v>
      </c>
      <c r="B603" s="50" t="str">
        <f>Deník!R604</f>
        <v/>
      </c>
      <c r="C603" s="102" t="str">
        <f>IF(AND(Deník!R604&gt;1,Deník!R604&lt;&gt;""),1,"")</f>
        <v/>
      </c>
      <c r="D603" s="102" t="str">
        <f>IF(AND(Deník!R604&lt;=0,Deník!R604&lt;&gt;""),1,"")</f>
        <v/>
      </c>
      <c r="E603" s="103" t="str">
        <f>IF(AND(Deník!R604&gt;=0,Deník!R604&lt;=1),1,"")</f>
        <v/>
      </c>
      <c r="F603" s="79" t="str">
        <f>IF(Deník!R604&lt;&gt;"",Deník!R604+F602,"")</f>
        <v/>
      </c>
      <c r="G603" s="85"/>
      <c r="H603" s="54" t="str">
        <f>IF(MONTH(Deník!$C603)=H$2,IF(AND(Deník!$R603&gt;=0,Deník!$R603&lt;=1),"BE",Deník!$R603),"")</f>
        <v/>
      </c>
      <c r="I603" s="11" t="str">
        <f>IF(MONTH(Deník!$C603)=I$2,IF(AND(Deník!$R603&gt;=0,Deník!$R603&lt;=1),"BE",Deník!$R603),"")</f>
        <v/>
      </c>
      <c r="J603" s="11" t="str">
        <f>IF(MONTH(Deník!$C603)=J$2,IF(AND(Deník!$R603&gt;=0,Deník!$R603&lt;=1),"BE",Deník!$R603),"")</f>
        <v/>
      </c>
      <c r="K603" s="11" t="str">
        <f>IF(MONTH(Deník!$C603)=K$2,IF(AND(Deník!$R603&gt;=0,Deník!$R603&lt;=1),"BE",Deník!$R603),"")</f>
        <v/>
      </c>
      <c r="L603" s="11" t="str">
        <f>IF(MONTH(Deník!$C603)=L$2,IF(AND(Deník!$R603&gt;=0,Deník!$R603&lt;=1),"BE",Deník!$R603),"")</f>
        <v/>
      </c>
      <c r="M603" s="11" t="str">
        <f>IF(MONTH(Deník!$C603)=M$2,IF(AND(Deník!$R603&gt;=0,Deník!$R603&lt;=1),"BE",Deník!$R603),"")</f>
        <v/>
      </c>
      <c r="N603" s="11" t="str">
        <f>IF(MONTH(Deník!$C603)=N$2,IF(AND(Deník!$R603&gt;=0,Deník!$R603&lt;=1),"BE",Deník!$R603),"")</f>
        <v/>
      </c>
      <c r="O603" s="11" t="str">
        <f>IF(MONTH(Deník!$C603)=O$2,IF(AND(Deník!$R603&gt;=0,Deník!$R603&lt;=1),"BE",Deník!$R603),"")</f>
        <v/>
      </c>
      <c r="P603" s="11" t="str">
        <f>IF(MONTH(Deník!$C603)=P$2,IF(AND(Deník!$R603&gt;=0,Deník!$R603&lt;=1),"BE",Deník!$R603),"")</f>
        <v/>
      </c>
      <c r="Q603" s="11" t="str">
        <f>IF(MONTH(Deník!$C603)=Q$2,IF(AND(Deník!$R603&gt;=0,Deník!$R603&lt;=1),"BE",Deník!$R603),"")</f>
        <v/>
      </c>
      <c r="R603" s="11" t="str">
        <f>IF(MONTH(Deník!$C603)=R$2,IF(AND(Deník!$R603&gt;=0,Deník!$R603&lt;=1),"BE",Deník!$R603),"")</f>
        <v/>
      </c>
      <c r="S603" s="57" t="str">
        <f>IF(MONTH(Deník!$C603)=S$2,IF(AND(Deník!$R603&gt;=0,Deník!$R603&lt;=1),"BE",Deník!$R603),"")</f>
        <v/>
      </c>
      <c r="U603" s="12"/>
      <c r="V603" s="12"/>
      <c r="X603" s="600" t="str">
        <f>IF(Deník!$R603&lt;&gt;"",IF(Deník!$B603=Statistika!$F$63,IF(AND(Deník!$R603&gt;=0,Deník!$R603&lt;=1),"BE",Deník!$R603),""),"")</f>
        <v/>
      </c>
      <c r="Y603" s="13" t="str">
        <f>IF(Deník!$R603&lt;&gt;"",IF(Deník!$B603=Statistika!$F$64,IF(AND(Deník!$R603&gt;=0,Deník!$R603&lt;=1),"BE",Deník!$R603),""),"")</f>
        <v/>
      </c>
      <c r="Z603" s="13" t="str">
        <f>IF(Deník!$R603&lt;&gt;"",IF(Deník!$B603=Statistika!$F$65,IF(AND(Deník!$R603&gt;=0,Deník!$R603&lt;=1),"BE",Deník!$R603),""),"")</f>
        <v/>
      </c>
      <c r="AA603" s="13" t="str">
        <f>IF(Deník!$R603&lt;&gt;"",IF(Deník!$B603=Statistika!$F$66,IF(AND(Deník!$R603&gt;=0,Deník!$R603&lt;=1),"BE",Deník!$R603),""),"")</f>
        <v/>
      </c>
      <c r="AB603" s="13" t="str">
        <f>IF(Deník!$R603&lt;&gt;"",IF(Deník!$B603=Statistika!$F$67,IF(AND(Deník!$R603&gt;=0,Deník!$R603&lt;=1),"BE",Deník!$R603),""),"")</f>
        <v/>
      </c>
      <c r="AC603" s="13" t="str">
        <f>IF(Deník!$R603&lt;&gt;"",IF(Deník!$B603=Statistika!$F$68,IF(AND(Deník!$R603&gt;=0,Deník!$R603&lt;=1),"BE",Deník!$R603),""),"")</f>
        <v/>
      </c>
      <c r="AD603" s="13" t="str">
        <f>IF(Deník!$R603&lt;&gt;"",IF(Deník!$B603=Statistika!$F$69,IF(AND(Deník!$R603&gt;=0,Deník!$R603&lt;=1),"BE",Deník!$R603),""),"")</f>
        <v/>
      </c>
      <c r="AE603" s="601" t="str">
        <f>IF(Deník!$R603&lt;&gt;"",IF(Deník!$B603=Statistika!$F$70,IF(AND(Deník!$R603&gt;=0,Deník!$R603&lt;=1),"BE",Deník!$R603),""),"")</f>
        <v/>
      </c>
      <c r="AF603" s="90"/>
      <c r="AG603" s="63" t="str">
        <f>IF(Deník!$R603&lt;&gt;"",IF(Deník!$J603="L",IF(AND(Deník!$R603&gt;=0,Deník!$R603&lt;=1),"BE",Deník!$R603),""),"")</f>
        <v/>
      </c>
      <c r="AH603" s="13" t="str">
        <f>IF(Deník!$R603&lt;&gt;"",IF(Deník!$J603="S",IF(AND(Deník!$R603&gt;=0,Deník!$R603&lt;=1),"BE",Deník!$R603),""),"")</f>
        <v/>
      </c>
      <c r="AI603" s="95"/>
      <c r="AJ603" s="71" t="str">
        <f>IF(Deník!N604&lt;&gt;"",Deník!N604*-1,"")</f>
        <v/>
      </c>
      <c r="AK603" s="88"/>
      <c r="AL603" s="63" t="str">
        <f>IF(WEEKDAY(Deník!$C603,2)=1,IF(AND(Deník!$R603&gt;=0,Deník!$R603&lt;=1),"BE",Deník!$R603),"")</f>
        <v/>
      </c>
      <c r="AM603" s="13" t="str">
        <f>IF(WEEKDAY(Deník!$C603,2)=2,IF(AND(Deník!$R603&gt;=0,Deník!$R603&lt;=1),"BE",Deník!$R603),"")</f>
        <v/>
      </c>
      <c r="AN603" s="13" t="str">
        <f>IF(WEEKDAY(Deník!$C603,2)=3,IF(AND(Deník!$R603&gt;=0,Deník!$R603&lt;=1),"BE",Deník!$R603),"")</f>
        <v/>
      </c>
      <c r="AO603" s="13" t="str">
        <f>IF(WEEKDAY(Deník!$C603,2)=4,IF(AND(Deník!$R603&gt;=0,Deník!$R603&lt;=1),"BE",Deník!$R603),"")</f>
        <v/>
      </c>
      <c r="AP603" s="60" t="str">
        <f>IF(WEEKDAY(Deník!$C603,2)=5,IF(AND(Deník!$R603&gt;=0,Deník!$R603&lt;=1),"BE",Deník!$R603),"")</f>
        <v/>
      </c>
      <c r="AQ603" s="99"/>
      <c r="AR603" s="100">
        <f>Deník!D603</f>
        <v>0</v>
      </c>
      <c r="AS603" s="63" t="str">
        <f>IF(Deník!$D603&lt;&gt;"",IF(AND(Deník!$D603&gt;=AS$2,Deník!$D603&lt;=AS$3),IF(AND(Deník!$R603&gt;=0,Deník!$R603&lt;=1),"BE",Deník!$R603),""),"")</f>
        <v/>
      </c>
      <c r="AT603" s="63" t="str">
        <f>IF(Deník!$D603&lt;&gt;"",IF(AND(Deník!$D603&gt;=AT$2,Deník!$D603&lt;=AT$3),IF(AND(Deník!$R603&gt;=0,Deník!$R603&lt;=1),"BE",Deník!$R603),""),"")</f>
        <v/>
      </c>
      <c r="AU603" s="63" t="str">
        <f>IF(Deník!$D603&lt;&gt;"",IF(AND(Deník!$D603&gt;=AU$2,Deník!$D603&lt;=AU$3),IF(AND(Deník!$R603&gt;=0,Deník!$R603&lt;=1),"BE",Deník!$R603),""),"")</f>
        <v/>
      </c>
      <c r="AV603" s="63" t="str">
        <f>IF(Deník!$D603&lt;&gt;"",IF(AND(Deník!$D603&gt;=AV$2,Deník!$D603&lt;=AV$3),IF(AND(Deník!$R603&gt;=0,Deník!$R603&lt;=1),"BE",Deník!$R603),""),"")</f>
        <v/>
      </c>
      <c r="AW603" s="63" t="str">
        <f>IF(Deník!$D603&lt;&gt;"",IF(AND(Deník!$D603&gt;=AW$2,Deník!$D603&lt;=AW$3),IF(AND(Deník!$R603&gt;=0,Deník!$R603&lt;=1),"BE",Deník!$R603),""),"")</f>
        <v/>
      </c>
      <c r="AX603" s="63" t="str">
        <f>IF(Deník!$D603&lt;&gt;"",IF(AND(Deník!$D603&gt;=AX$2,Deník!$D603&lt;=AX$3),IF(AND(Deník!$R603&gt;=0,Deník!$R603&lt;=1),"BE",Deník!$R603),""),"")</f>
        <v/>
      </c>
      <c r="AY603" s="63" t="str">
        <f>IF(Deník!$D603&lt;&gt;"",IF(AND(Deník!$D603&gt;=AY$2,Deník!$D603&lt;=AY$3),IF(AND(Deník!$R603&gt;=0,Deník!$R603&lt;=1),"BE",Deník!$R603),""),"")</f>
        <v/>
      </c>
      <c r="AZ603" s="63" t="str">
        <f>IF(Deník!$D603&lt;&gt;"",IF(AND(Deník!$D603&gt;=AZ$2,Deník!$D603&lt;=AZ$3),IF(AND(Deník!$R603&gt;=0,Deník!$R603&lt;=1),"BE",Deník!$R603),""),"")</f>
        <v/>
      </c>
      <c r="BA603" s="63" t="str">
        <f>IF(Deník!$D603&lt;&gt;"",IF(AND(Deník!$D603&gt;=BA$2,Deník!$D603&lt;=BA$3),IF(AND(Deník!$R603&gt;=0,Deník!$R603&lt;=1),"BE",Deník!$R603),""),"")</f>
        <v/>
      </c>
      <c r="BB603" s="63" t="str">
        <f>IF(Deník!$D603&lt;&gt;"",IF(AND(Deník!$D603&gt;=BB$2,Deník!$D603&lt;=BB$3),IF(AND(Deník!$R603&gt;=0,Deník!$R603&lt;=1),"BE",Deník!$R603),""),"")</f>
        <v/>
      </c>
      <c r="BC603" s="71" t="str">
        <f>IF(Deník!$D603&lt;&gt;"",IF(AND(Deník!$D603&gt;=BC$2,Deník!$D603&lt;=BC$3),IF(AND(Deník!$R603&gt;=0,Deník!$R603&lt;=1),"BE",Deník!$R603),""),"")</f>
        <v/>
      </c>
      <c r="BD603" s="20" t="str">
        <f>IF(Deník!$J604="S",(Deník!$M604-Deník!$K604),IF(Deník!$J604="L",(Deník!$K604-Deník!$M604),""))</f>
        <v/>
      </c>
      <c r="BE603" s="20" t="str">
        <f>IF(Deník!$J604="S",(Deník!$K604-Deník!$O604),IF(Deník!$J604="L",(Deník!$O604-Deník!$K604),""))</f>
        <v/>
      </c>
      <c r="BF603" s="20" t="str">
        <f>IF(Deník!$J604="S",(Deník!$K604-Deník!$L604),IF(Deník!$J604="L",(Deník!$L604-Deník!$K604),""))</f>
        <v/>
      </c>
      <c r="BG603" s="20" t="str">
        <f>IF(Deník!$J604="S",(Deník!$K604-Deník!$S604),IF(Deník!$J604="L",(Deník!$S604-Deník!$K604),""))</f>
        <v/>
      </c>
      <c r="BH603" s="20" t="str">
        <f>IF(Deník!$J604="S",(Deník!$K604-Deník!$U604),IF(Deník!$J604="L",(Deník!$U604-Deník!$K604),""))</f>
        <v/>
      </c>
      <c r="BI603" s="20" t="str">
        <f>IF(Deník!$R603&gt;1,Deník!$R603,"")</f>
        <v/>
      </c>
      <c r="BJ603" s="20" t="str">
        <f>IF(Deník!$R603&lt;0,Deník!$R603,"")</f>
        <v/>
      </c>
      <c r="BK603" s="17"/>
      <c r="BM603" s="233" t="str">
        <f>IF(Deník!$R603&lt;&gt;"",IF(Deník!$Y603=Statistika!$F$78,IF(AND(Deník!$R603&gt;=0,Deník!$R603&lt;=1),"BE",Deník!$R603),""),"")</f>
        <v/>
      </c>
      <c r="BN603" s="233" t="str">
        <f>IF(Deník!$R603&lt;&gt;"",IF(Deník!$Y603=Statistika!$F$79,IF(AND(Deník!$R603&gt;=0,Deník!$R603&lt;=1),"BE",Deník!$R603),""),"")</f>
        <v/>
      </c>
      <c r="BO603" s="233" t="str">
        <f>IF(Deník!$R603&lt;&gt;"",IF(Deník!$Y603=Statistika!$F$80,IF(AND(Deník!$R603&gt;=0,Deník!$R603&lt;=1),"BE",Deník!$R603),""),"")</f>
        <v/>
      </c>
      <c r="BP603" s="233" t="str">
        <f>IF(Deník!$R603&lt;&gt;"",IF(Deník!$Y603=Statistika!$F$81,IF(AND(Deník!$R603&gt;=0,Deník!$R603&lt;=1),"BE",Deník!$R603),""),"")</f>
        <v/>
      </c>
      <c r="BQ603" s="233" t="str">
        <f>IF(Deník!$R603&lt;&gt;"",IF(Deník!$Y603=Statistika!$F$82,IF(AND(Deník!$R603&gt;=0,Deník!$R603&lt;=1),"BE",Deník!$R603),""),"")</f>
        <v/>
      </c>
      <c r="BR603" s="233" t="str">
        <f>IF(Deník!$R603&lt;&gt;"",IF(Deník!$Y603=Statistika!$F$83,IF(AND(Deník!$R603&gt;=0,Deník!$R603&lt;=1),"BE",Deník!$R603),""),"")</f>
        <v/>
      </c>
      <c r="BS603" s="233" t="str">
        <f>IF(Deník!$R603&lt;&gt;"",IF(Deník!$Y603=Statistika!$F$84,IF(AND(Deník!$R603&gt;=0,Deník!$R603&lt;=1),"BE",Deník!$R603),""),"")</f>
        <v/>
      </c>
      <c r="BT603" s="233" t="str">
        <f>IF(Deník!$R603&lt;&gt;"",IF(Deník!$Y603=Statistika!$F$85,IF(AND(Deník!$R603&gt;=0,Deník!$R603&lt;=1),"BE",Deník!$R603),""),"")</f>
        <v/>
      </c>
      <c r="BU603" s="233" t="str">
        <f>IF(Deník!$R603&lt;&gt;"",IF(Deník!$Y603=Statistika!$F$86,IF(AND(Deník!$R603&gt;=0,Deník!$R603&lt;=1),"BE",Deník!$R603),""),"")</f>
        <v/>
      </c>
      <c r="BV603" s="233" t="str">
        <f>IF(Deník!$R603&lt;&gt;"",IF(Deník!$Y603=Statistika!$F$87,IF(AND(Deník!$R603&gt;=0,Deník!$R603&lt;=1),"BE",Deník!$R603),""),"")</f>
        <v/>
      </c>
      <c r="BW603" s="233" t="str">
        <f>IF(Deník!$R603&lt;&gt;"",IF(Deník!$Y603=Statistika!$F$88,IF(AND(Deník!$R603&gt;=0,Deník!$R603&lt;=1),"BE",Deník!$R603),""),"")</f>
        <v/>
      </c>
      <c r="BX603" s="233" t="str">
        <f>IF(Deník!$R603&lt;&gt;"",IF(Deník!$Y603=Statistika!$F$89,IF(AND(Deník!$R603&gt;=0,Deník!$R603&lt;=1),"BE",Deník!$R603),""),"")</f>
        <v/>
      </c>
      <c r="BY603" s="233" t="str">
        <f>IF(Deník!$R603&lt;&gt;"",IF(Deník!$Y603=Statistika!$F$90,IF(AND(Deník!$R603&gt;=0,Deník!$R603&lt;=1),"BE",Deník!$R603),""),"")</f>
        <v/>
      </c>
      <c r="BZ603" s="233" t="str">
        <f>IF(Deník!$R603&lt;&gt;"",IF(Deník!$Y603=Statistika!$F$91,IF(AND(Deník!$R603&gt;=0,Deník!$R603&lt;=1),"BE",Deník!$R603),""),"")</f>
        <v/>
      </c>
      <c r="CA603" s="233"/>
      <c r="CB603" s="233" t="str">
        <f>IF(Deník!$R603&lt;&gt;"",IF(Deník!$AB603="SL",IF(AND(Deník!$R603&gt;=0,Deník!$R603&lt;=1),"BE",Deník!$R603),""),"")</f>
        <v/>
      </c>
      <c r="CC603" s="233" t="str">
        <f>IF(Deník!$R603&lt;&gt;"",IF(Deník!$AB603="BE10",IF(AND(Deník!$R603&gt;=0,Deník!$R603&lt;=1),"BE",Deník!$R603),""),"")</f>
        <v/>
      </c>
      <c r="CD603" s="233" t="str">
        <f>IF(Deník!$R603&lt;&gt;"",IF(Deník!$AB603="BE15",IF(AND(Deník!$R603&gt;=0,Deník!$R603&lt;=1),"BE",Deník!$R603),""),"")</f>
        <v/>
      </c>
      <c r="CE603" s="233" t="str">
        <f>IF(Deník!$R603&lt;&gt;"",IF(Deník!$AB603="BE20",IF(AND(Deník!$R603&gt;=0,Deník!$R603&lt;=1),"BE",Deník!$R603),""),"")</f>
        <v/>
      </c>
      <c r="CF603" s="233" t="str">
        <f>IF(Deník!$R603&lt;&gt;"",IF(Deník!$AB603="TP1",IF(AND(Deník!$R603&gt;=0,Deník!$R603&lt;=1),"BE",Deník!$R603),""),"")</f>
        <v/>
      </c>
      <c r="CG603" s="233" t="str">
        <f>IF(Deník!$R603&lt;&gt;"",IF(Deník!$AB603="TP2",IF(AND(Deník!$R603&gt;=0,Deník!$R603&lt;=1),"BE",Deník!$R603),""),"")</f>
        <v/>
      </c>
      <c r="CH603" s="233" t="str">
        <f>IF(Deník!$R603&lt;&gt;"",IF(Deník!$AB603="TP3",IF(AND(Deník!$R603&gt;=0,Deník!$R603&lt;=1),"BE",Deník!$R603),""),"")</f>
        <v/>
      </c>
      <c r="CI603" s="233" t="str">
        <f>IF(Deník!$R603&lt;&gt;"",IF(Deník!$AB603="Trailing SL",IF(AND(Deník!$R603&gt;=0,Deník!$R603&lt;=1),"BE",Deník!$R603),""),"")</f>
        <v/>
      </c>
      <c r="CJ603" s="233" t="str">
        <f>IF(Deník!$R603&lt;&gt;"",IF(Deník!$AB603="Manual",IF(AND(Deník!$R603&gt;=0,Deník!$R603&lt;=1),"BE",Deník!$R603),""),"")</f>
        <v/>
      </c>
      <c r="CK603" s="233"/>
      <c r="CL603" s="233" t="str">
        <f>IF(Deník!$R603&lt;0,IF(Deník!$AC603=Statistika!$F$117,Deník!$R603,""),"")</f>
        <v/>
      </c>
      <c r="CM603" s="233" t="str">
        <f>IF(Deník!$R603&lt;0,IF(Deník!$AC603=Statistika!$F$118,Deník!$R603,""),"")</f>
        <v/>
      </c>
      <c r="CN603" s="233" t="str">
        <f>IF(Deník!$R603&lt;0,IF(Deník!$AC603=Statistika!$F$119,Deník!$R603,""),"")</f>
        <v/>
      </c>
      <c r="CO603" s="233" t="str">
        <f>IF(Deník!$R603&lt;0,IF(Deník!$AC603=Statistika!$F$120,Deník!$R603,""),"")</f>
        <v/>
      </c>
      <c r="CP603" s="233" t="str">
        <f>IF(Deník!$R603&lt;0,IF(Deník!$AC603=Statistika!$F$121,Deník!$R603,""),"")</f>
        <v/>
      </c>
      <c r="CQ603" s="233" t="str">
        <f>IF(Deník!$R603&lt;0,IF(Deník!$AC603=Statistika!$F$122,Deník!$R603,""),"")</f>
        <v/>
      </c>
      <c r="CR603" s="233" t="str">
        <f>IF(Deník!$R603&lt;0,IF(Deník!$AC603=Statistika!$F$123,Deník!$R603,""),"")</f>
        <v/>
      </c>
      <c r="CS603" s="233" t="str">
        <f>IF(Deník!$R603&lt;0,IF(Deník!$AC603=Statistika!$F$124,Deník!$R603,""),"")</f>
        <v/>
      </c>
      <c r="CT603" s="233" t="str">
        <f>IF(Deník!$R603&lt;0,IF(Deník!$AC603=Statistika!$F$125,Deník!$R603,""),"")</f>
        <v/>
      </c>
      <c r="CU603" s="233"/>
      <c r="CV603" s="233" t="str">
        <f>IF(Deník!$R603&lt;0,IF(Deník!$AD603=$CV$2,Deník!$R603,""),"")</f>
        <v/>
      </c>
      <c r="CW603" s="233" t="str">
        <f>IF(Deník!$R603&lt;0,IF(Deník!$AD603=$CW$2,Deník!$R603,""),"")</f>
        <v/>
      </c>
      <c r="CX603" s="233" t="str">
        <f>IF(Deník!$R603&lt;0,IF(Deník!$AD603=$CX$2,Deník!$R603,""),"")</f>
        <v/>
      </c>
      <c r="CY603" s="233" t="str">
        <f>IF(Deník!$R603&lt;0,IF(Deník!$AD603=$CY$2,Deník!$R603,""),"")</f>
        <v/>
      </c>
      <c r="CZ603" s="233" t="str">
        <f>IF(Deník!$R603&lt;0,IF(Deník!$AD603=$CZ$2,Deník!$R603,""),"")</f>
        <v/>
      </c>
      <c r="DL603" s="221">
        <f t="shared" si="24"/>
        <v>93847.029999999984</v>
      </c>
      <c r="DM603" s="220">
        <f t="shared" si="23"/>
        <v>-6.1529700000000132E-2</v>
      </c>
      <c r="DO603" s="50">
        <f>Deník!W604</f>
        <v>0</v>
      </c>
      <c r="DP603" s="102" t="str">
        <f>IF(AND(Deník!W604&gt;0),1,"")</f>
        <v/>
      </c>
      <c r="DQ603" s="102">
        <f>IF(AND(Deník!W604&lt;=0),1,"")</f>
        <v>1</v>
      </c>
      <c r="DR603" s="227"/>
      <c r="DS603" s="228"/>
      <c r="DT603" s="85"/>
      <c r="DU603" s="54">
        <f>IF(MONTH(Deník!$C603)=DU$2,Deník!$W603,"")</f>
        <v>0</v>
      </c>
      <c r="DV603" s="222" t="str">
        <f>IF(MONTH(Deník!$C603)=DV$2,Deník!$W603,"")</f>
        <v/>
      </c>
      <c r="DW603" s="222" t="str">
        <f>IF(MONTH(Deník!$C603)=DW$2,Deník!$W603,"")</f>
        <v/>
      </c>
      <c r="DX603" s="222" t="str">
        <f>IF(MONTH(Deník!$C603)=DX$2,Deník!$W603,"")</f>
        <v/>
      </c>
      <c r="DY603" s="222" t="str">
        <f>IF(MONTH(Deník!$C603)=DY$2,Deník!$W603,"")</f>
        <v/>
      </c>
      <c r="DZ603" s="222" t="str">
        <f>IF(MONTH(Deník!$C603)=DZ$2,Deník!$W603,"")</f>
        <v/>
      </c>
      <c r="EA603" s="222" t="str">
        <f>IF(MONTH(Deník!$C603)=EA$2,Deník!$W603,"")</f>
        <v/>
      </c>
      <c r="EB603" s="222" t="str">
        <f>IF(MONTH(Deník!$C603)=EB$2,Deník!$W603,"")</f>
        <v/>
      </c>
      <c r="EC603" s="222" t="str">
        <f>IF(MONTH(Deník!$C603)=EC$2,Deník!$W603,"")</f>
        <v/>
      </c>
      <c r="ED603" s="222" t="str">
        <f>IF(MONTH(Deník!$C603)=ED$2,Deník!$W603,"")</f>
        <v/>
      </c>
      <c r="EE603" s="222" t="str">
        <f>IF(MONTH(Deník!$C603)=EE$2,Deník!$W603,"")</f>
        <v/>
      </c>
      <c r="EF603" s="222" t="str">
        <f>IF(MONTH(Deník!$C603)=EF$2,Deník!$W603,"")</f>
        <v/>
      </c>
      <c r="EI603" s="600" t="str">
        <f>IF(Deník!$W603&lt;&gt;"",IF(Deník!$B603=Statistika!$F$63,Deník!$W603,""),"")</f>
        <v/>
      </c>
      <c r="EJ603" s="13" t="str">
        <f>IF(Deník!$W603&lt;&gt;"",IF(Deník!$B603=Statistika!$F$64,Deník!$W603,""),"")</f>
        <v/>
      </c>
      <c r="EK603" s="13" t="str">
        <f>IF(Deník!$W603&lt;&gt;"",IF(Deník!$B603=Statistika!$F$65,Deník!$W603,""),"")</f>
        <v/>
      </c>
      <c r="EL603" s="13" t="str">
        <f>IF(Deník!$W603&lt;&gt;"",IF(Deník!$B603=Statistika!$F$66,Deník!$W603,""),"")</f>
        <v/>
      </c>
      <c r="EM603" s="13" t="str">
        <f>IF(Deník!$W603&lt;&gt;"",IF(Deník!$B603=Statistika!$F$67,Deník!$W603,""),"")</f>
        <v/>
      </c>
      <c r="EN603" s="13" t="str">
        <f>IF(Deník!$W603&lt;&gt;"",IF(Deník!$B603=Statistika!$F$68,Deník!$W603,""),"")</f>
        <v/>
      </c>
      <c r="EO603" s="13" t="str">
        <f>IF(Deník!$W603&lt;&gt;"",IF(Deník!$B603=Statistika!$F$69,Deník!$W603,""),"")</f>
        <v/>
      </c>
      <c r="EP603" s="601" t="str">
        <f>IF(Deník!$W603&lt;&gt;"",IF(Deník!$B603=Statistika!$F$70,Deník!$W603,""),"")</f>
        <v/>
      </c>
      <c r="EQ603" s="90"/>
      <c r="ER603" s="63" t="str">
        <f>IF(Deník!$W603&lt;&gt;"",IF(Deník!$J603="L",Deník!$W603,""),"")</f>
        <v/>
      </c>
      <c r="ES603" s="13" t="str">
        <f>IF(Deník!$W603&lt;&gt;"",IF(Deník!$J603="S",Deník!$W603,""),"")</f>
        <v/>
      </c>
      <c r="ET603" s="95"/>
      <c r="EU603" s="88"/>
      <c r="EV603" s="63" t="str">
        <f>IF(WEEKDAY(Deník!$C603,2)=1,Deník!$W603,"")</f>
        <v/>
      </c>
      <c r="EW603" s="13" t="str">
        <f>IF(WEEKDAY(Deník!$C603,2)=2,Deník!$W603,"")</f>
        <v/>
      </c>
      <c r="EX603" s="13" t="str">
        <f>IF(WEEKDAY(Deník!$C603,2)=3,Deník!$W603,"")</f>
        <v/>
      </c>
      <c r="EY603" s="13" t="str">
        <f>IF(WEEKDAY(Deník!$C603,2)=4,Deník!$W603,"")</f>
        <v/>
      </c>
      <c r="EZ603" s="60" t="str">
        <f>IF(WEEKDAY(Deník!$C603,2)=5,Deník!$W603,"")</f>
        <v/>
      </c>
      <c r="FA603" s="99"/>
      <c r="FB603" s="100">
        <f>Deník!D603</f>
        <v>0</v>
      </c>
      <c r="FC603" s="63">
        <f>IF($FB603&lt;&gt;"",IF(AND($FB603&gt;=FC$2,$FB603&lt;=FC$3),Deník!$W603,""))</f>
        <v>0</v>
      </c>
      <c r="FD603" s="63" t="str">
        <f>IF($FB603&lt;&gt;"",IF(AND($FB603&gt;=FD$2,$FB603&lt;=FD$3),Deník!$W603,""))</f>
        <v/>
      </c>
      <c r="FE603" s="63" t="str">
        <f>IF($FB603&lt;&gt;"",IF(AND($FB603&gt;=FE$2,$FB603&lt;=FE$3),Deník!$W603,""))</f>
        <v/>
      </c>
      <c r="FF603" s="63" t="str">
        <f>IF($FB603&lt;&gt;"",IF(AND($FB603&gt;=FF$2,$FB603&lt;=FF$3),Deník!$W603,""))</f>
        <v/>
      </c>
      <c r="FG603" s="63" t="str">
        <f>IF($FB603&lt;&gt;"",IF(AND($FB603&gt;=FG$2,$FB603&lt;=FG$3),Deník!$W603,""))</f>
        <v/>
      </c>
      <c r="FH603" s="63" t="str">
        <f>IF($FB603&lt;&gt;"",IF(AND($FB603&gt;=FH$2,$FB603&lt;=FH$3),Deník!$W603,""))</f>
        <v/>
      </c>
      <c r="FI603" s="63" t="str">
        <f>IF($FB603&lt;&gt;"",IF(AND($FB603&gt;=FI$2,$FB603&lt;=FI$3),Deník!$W603,""))</f>
        <v/>
      </c>
      <c r="FJ603" s="63" t="str">
        <f>IF($FB603&lt;&gt;"",IF(AND($FB603&gt;=FJ$2,$FB603&lt;=FJ$3),Deník!$W603,""))</f>
        <v/>
      </c>
      <c r="FK603" s="63" t="str">
        <f>IF($FB603&lt;&gt;"",IF(AND($FB603&gt;=FK$2,$FB603&lt;=FK$3),Deník!$W603,""))</f>
        <v/>
      </c>
      <c r="FL603" s="63" t="str">
        <f>IF($FB603&lt;&gt;"",IF(AND($FB603&gt;=FL$2,$FB603&lt;=FL$3),Deník!$W603,""))</f>
        <v/>
      </c>
      <c r="FM603" s="63" t="str">
        <f>IF($FB603&lt;&gt;"",IF(AND($FB603&gt;=FM$2,$FB603&lt;=FM$3),Deník!$W603,""))</f>
        <v/>
      </c>
      <c r="FN603" s="13"/>
      <c r="FO603" s="20" t="str">
        <f>IF(Deník!$W603&gt;1,Deník!$W603,"")</f>
        <v/>
      </c>
      <c r="FP603" s="20" t="str">
        <f>IF(Deník!$W603&lt;0,Deník!$W603,"")</f>
        <v/>
      </c>
      <c r="FQ603" s="17"/>
      <c r="FS603" s="233"/>
      <c r="FT603" s="233" t="str">
        <f>IF(Deník!$W603&lt;&gt;"",IF(Deník!$Y603=Statistika!$F$78,Deník!$W603,""),"")</f>
        <v/>
      </c>
      <c r="FU603" s="233" t="str">
        <f>IF(Deník!$W603&lt;&gt;"",IF(Deník!$Y603=Statistika!$F$79,Deník!$W603,""),"")</f>
        <v/>
      </c>
      <c r="FV603" s="233" t="str">
        <f>IF(Deník!$W603&lt;&gt;"",IF(Deník!$Y603=Statistika!$F$80,Deník!$W603,""),"")</f>
        <v/>
      </c>
      <c r="FW603" s="233" t="str">
        <f>IF(Deník!$W603&lt;&gt;"",IF(Deník!$Y603=Statistika!$F$81,Deník!$W603,""),"")</f>
        <v/>
      </c>
      <c r="FX603" s="233" t="str">
        <f>IF(Deník!$W603&lt;&gt;"",IF(Deník!$Y603=Statistika!$F$82,Deník!$W603,""),"")</f>
        <v/>
      </c>
      <c r="FY603" s="233" t="str">
        <f>IF(Deník!$W603&lt;&gt;"",IF(Deník!$Y603=Statistika!$F$83,Deník!$W603,""),"")</f>
        <v/>
      </c>
      <c r="FZ603" s="233" t="str">
        <f>IF(Deník!$W603&lt;&gt;"",IF(Deník!$Y603=Statistika!$F$84,Deník!$W603,""),"")</f>
        <v/>
      </c>
      <c r="GA603" s="233" t="str">
        <f>IF(Deník!$W603&lt;&gt;"",IF(Deník!$Y603=Statistika!$F$85,Deník!$W603,""),"")</f>
        <v/>
      </c>
      <c r="GB603" s="233" t="str">
        <f>IF(Deník!$W603&lt;&gt;"",IF(Deník!$Y603=Statistika!$F$86,Deník!$W603,""),"")</f>
        <v/>
      </c>
      <c r="GC603" s="233" t="str">
        <f>IF(Deník!$W603&lt;&gt;"",IF(Deník!$Y603=Statistika!$F$87,Deník!$W603,""),"")</f>
        <v/>
      </c>
      <c r="GD603" s="233" t="str">
        <f>IF(Deník!$W603&lt;&gt;"",IF(Deník!$Y603=Statistika!$F$88,Deník!$W603,""),"")</f>
        <v/>
      </c>
      <c r="GE603" s="233" t="str">
        <f>IF(Deník!$W603&lt;&gt;"",IF(Deník!$Y603=Statistika!$F$89,Deník!$W603,""),"")</f>
        <v/>
      </c>
      <c r="GF603" s="233" t="str">
        <f>IF(Deník!$W603&lt;&gt;"",IF(Deník!$Y603=Statistika!$F$90,Deník!$W603,""),"")</f>
        <v/>
      </c>
      <c r="GG603" s="233" t="str">
        <f>IF(Deník!$W603&lt;&gt;"",IF(Deník!$Y603=Statistika!$F$91,Deník!$W603,""),"")</f>
        <v/>
      </c>
      <c r="GH603" s="233"/>
      <c r="GI603" s="233" t="str">
        <f>IF(Deník!$W603&lt;&gt;"",IF(Deník!$AB603=Statistika!$L$100,Deník!$W603,""),"")</f>
        <v/>
      </c>
      <c r="GJ603" s="233" t="str">
        <f>IF(Deník!$W603&lt;&gt;"",IF(Deník!$AB603=Statistika!$L$101,Deník!$W603,""),"")</f>
        <v/>
      </c>
      <c r="GK603" s="233" t="str">
        <f>IF(Deník!$W603&lt;&gt;"",IF(Deník!$AB603=Statistika!$L$102,Deník!$W603,""),"")</f>
        <v/>
      </c>
      <c r="GL603" s="233" t="str">
        <f>IF(Deník!$W603&lt;&gt;"",IF(Deník!$AB603=Statistika!$L$103,Deník!$W603,""),"")</f>
        <v/>
      </c>
      <c r="GM603" s="233" t="str">
        <f>IF(Deník!$W603&lt;&gt;"",IF(Deník!$AB603=Statistika!$L$104,Deník!$W603,""),"")</f>
        <v/>
      </c>
      <c r="GN603" s="233" t="str">
        <f>IF(Deník!$W603&lt;&gt;"",IF(Deník!$AB603=Statistika!$L$105,Deník!$W603,""),"")</f>
        <v/>
      </c>
      <c r="GO603" s="233" t="str">
        <f>IF(Deník!$W603&lt;&gt;"",IF(Deník!$AB603=Statistika!$L$106,Deník!$W603,""),"")</f>
        <v/>
      </c>
      <c r="GP603" s="233" t="str">
        <f>IF(Deník!$W603&lt;&gt;"",IF(Deník!$AB603=Statistika!$L$107,Deník!$W603,""),"")</f>
        <v/>
      </c>
      <c r="GQ603" s="233" t="str">
        <f>IF(Deník!$W603&lt;&gt;"",IF(Deník!$AB603=Statistika!$L$108,Deník!$W603,""),"")</f>
        <v/>
      </c>
      <c r="GS603" s="233" t="str">
        <f>IF(Deník!$W603&lt;0,IF(Deník!$AC603=Statistika!$F$117,Deník!$W603,""),"")</f>
        <v/>
      </c>
      <c r="GT603" s="233" t="str">
        <f>IF(Deník!$W603&lt;0,IF(Deník!$AC603=Statistika!$F$118,Deník!$W603,""),"")</f>
        <v/>
      </c>
      <c r="GU603" s="233" t="str">
        <f>IF(Deník!$W603&lt;0,IF(Deník!$AC603=Statistika!$F$119,Deník!$W603,""),"")</f>
        <v/>
      </c>
      <c r="GV603" s="233" t="str">
        <f>IF(Deník!$W603&lt;0,IF(Deník!$AC603=Statistika!$F$120,Deník!$W603,""),"")</f>
        <v/>
      </c>
      <c r="GW603" s="233" t="str">
        <f>IF(Deník!$W603&lt;0,IF(Deník!$AC603=Statistika!$F$121,Deník!$W603,""),"")</f>
        <v/>
      </c>
      <c r="GX603" s="233" t="str">
        <f>IF(Deník!$W603&lt;0,IF(Deník!$AC603=Statistika!$F$122,Deník!$W603,""),"")</f>
        <v/>
      </c>
      <c r="GY603" s="233" t="str">
        <f>IF(Deník!$W603&lt;0,IF(Deník!$AC603=Statistika!$F$123,Deník!$W603,""),"")</f>
        <v/>
      </c>
      <c r="GZ603" s="233" t="str">
        <f>IF(Deník!$W603&lt;0,IF(Deník!$AC603=Statistika!$F$124,Deník!$W603,""),"")</f>
        <v/>
      </c>
      <c r="HA603" s="233" t="str">
        <f>IF(Deník!$W603&lt;0,IF(Deník!$AC603=Statistika!$F$125,Deník!$W603,""),"")</f>
        <v/>
      </c>
      <c r="HC603" s="233" t="str">
        <f>IF(Deník!$W603&lt;0,IF(Deník!$AD603=Statistika!$F$133,Deník!$W603,""),"")</f>
        <v/>
      </c>
      <c r="HD603" s="233" t="str">
        <f>IF(Deník!$W603&lt;0,IF(Deník!$AD603=Statistika!$F$134,Deník!$W603,""),"")</f>
        <v/>
      </c>
      <c r="HE603" s="233" t="str">
        <f>IF(Deník!$W603&lt;0,IF(Deník!$AD603=Statistika!$F$135,Deník!$W603,""),"")</f>
        <v/>
      </c>
      <c r="HF603" s="233" t="str">
        <f>IF(Deník!$W603&lt;0,IF(Deník!$AD603=Statistika!$F$136,Deník!$W603,""),"")</f>
        <v/>
      </c>
      <c r="HG603" s="233" t="str">
        <f>IF(Deník!$W603&lt;0,IF(Deník!$AD603=Statistika!$F$137,Deník!$W603,""),"")</f>
        <v/>
      </c>
      <c r="ID603" s="8">
        <f>Tabulka4[[#This Row],[Sloupec3]]</f>
        <v>0</v>
      </c>
      <c r="IE603" s="17" t="str">
        <f>IF(AND([1]Deník!$C603&gt;='[1]Měsíční shrnutí'!$D$1,[1]Deník!$C603&lt;='[1]Měsíční shrnutí'!$F$1),[1]Deník!$X603,"")</f>
        <v/>
      </c>
    </row>
    <row r="604" spans="1:239">
      <c r="A604" s="8">
        <f>Deník!C605</f>
        <v>0</v>
      </c>
      <c r="B604" s="50" t="str">
        <f>Deník!R605</f>
        <v/>
      </c>
      <c r="C604" s="102" t="str">
        <f>IF(AND(Deník!R605&gt;1,Deník!R605&lt;&gt;""),1,"")</f>
        <v/>
      </c>
      <c r="D604" s="102" t="str">
        <f>IF(AND(Deník!R605&lt;=0,Deník!R605&lt;&gt;""),1,"")</f>
        <v/>
      </c>
      <c r="E604" s="103" t="str">
        <f>IF(AND(Deník!R605&gt;=0,Deník!R605&lt;=1),1,"")</f>
        <v/>
      </c>
      <c r="F604" s="79" t="str">
        <f>IF(Deník!R605&lt;&gt;"",Deník!R605+F603,"")</f>
        <v/>
      </c>
      <c r="G604" s="85"/>
      <c r="H604" s="54" t="str">
        <f>IF(MONTH(Deník!$C604)=H$2,IF(AND(Deník!$R604&gt;=0,Deník!$R604&lt;=1),"BE",Deník!$R604),"")</f>
        <v/>
      </c>
      <c r="I604" s="11" t="str">
        <f>IF(MONTH(Deník!$C604)=I$2,IF(AND(Deník!$R604&gt;=0,Deník!$R604&lt;=1),"BE",Deník!$R604),"")</f>
        <v/>
      </c>
      <c r="J604" s="11" t="str">
        <f>IF(MONTH(Deník!$C604)=J$2,IF(AND(Deník!$R604&gt;=0,Deník!$R604&lt;=1),"BE",Deník!$R604),"")</f>
        <v/>
      </c>
      <c r="K604" s="11" t="str">
        <f>IF(MONTH(Deník!$C604)=K$2,IF(AND(Deník!$R604&gt;=0,Deník!$R604&lt;=1),"BE",Deník!$R604),"")</f>
        <v/>
      </c>
      <c r="L604" s="11" t="str">
        <f>IF(MONTH(Deník!$C604)=L$2,IF(AND(Deník!$R604&gt;=0,Deník!$R604&lt;=1),"BE",Deník!$R604),"")</f>
        <v/>
      </c>
      <c r="M604" s="11" t="str">
        <f>IF(MONTH(Deník!$C604)=M$2,IF(AND(Deník!$R604&gt;=0,Deník!$R604&lt;=1),"BE",Deník!$R604),"")</f>
        <v/>
      </c>
      <c r="N604" s="11" t="str">
        <f>IF(MONTH(Deník!$C604)=N$2,IF(AND(Deník!$R604&gt;=0,Deník!$R604&lt;=1),"BE",Deník!$R604),"")</f>
        <v/>
      </c>
      <c r="O604" s="11" t="str">
        <f>IF(MONTH(Deník!$C604)=O$2,IF(AND(Deník!$R604&gt;=0,Deník!$R604&lt;=1),"BE",Deník!$R604),"")</f>
        <v/>
      </c>
      <c r="P604" s="11" t="str">
        <f>IF(MONTH(Deník!$C604)=P$2,IF(AND(Deník!$R604&gt;=0,Deník!$R604&lt;=1),"BE",Deník!$R604),"")</f>
        <v/>
      </c>
      <c r="Q604" s="11" t="str">
        <f>IF(MONTH(Deník!$C604)=Q$2,IF(AND(Deník!$R604&gt;=0,Deník!$R604&lt;=1),"BE",Deník!$R604),"")</f>
        <v/>
      </c>
      <c r="R604" s="11" t="str">
        <f>IF(MONTH(Deník!$C604)=R$2,IF(AND(Deník!$R604&gt;=0,Deník!$R604&lt;=1),"BE",Deník!$R604),"")</f>
        <v/>
      </c>
      <c r="S604" s="57" t="str">
        <f>IF(MONTH(Deník!$C604)=S$2,IF(AND(Deník!$R604&gt;=0,Deník!$R604&lt;=1),"BE",Deník!$R604),"")</f>
        <v/>
      </c>
      <c r="U604" s="12"/>
      <c r="V604" s="12"/>
      <c r="X604" s="600" t="str">
        <f>IF(Deník!$R604&lt;&gt;"",IF(Deník!$B604=Statistika!$F$63,IF(AND(Deník!$R604&gt;=0,Deník!$R604&lt;=1),"BE",Deník!$R604),""),"")</f>
        <v/>
      </c>
      <c r="Y604" s="13" t="str">
        <f>IF(Deník!$R604&lt;&gt;"",IF(Deník!$B604=Statistika!$F$64,IF(AND(Deník!$R604&gt;=0,Deník!$R604&lt;=1),"BE",Deník!$R604),""),"")</f>
        <v/>
      </c>
      <c r="Z604" s="13" t="str">
        <f>IF(Deník!$R604&lt;&gt;"",IF(Deník!$B604=Statistika!$F$65,IF(AND(Deník!$R604&gt;=0,Deník!$R604&lt;=1),"BE",Deník!$R604),""),"")</f>
        <v/>
      </c>
      <c r="AA604" s="13" t="str">
        <f>IF(Deník!$R604&lt;&gt;"",IF(Deník!$B604=Statistika!$F$66,IF(AND(Deník!$R604&gt;=0,Deník!$R604&lt;=1),"BE",Deník!$R604),""),"")</f>
        <v/>
      </c>
      <c r="AB604" s="13" t="str">
        <f>IF(Deník!$R604&lt;&gt;"",IF(Deník!$B604=Statistika!$F$67,IF(AND(Deník!$R604&gt;=0,Deník!$R604&lt;=1),"BE",Deník!$R604),""),"")</f>
        <v/>
      </c>
      <c r="AC604" s="13" t="str">
        <f>IF(Deník!$R604&lt;&gt;"",IF(Deník!$B604=Statistika!$F$68,IF(AND(Deník!$R604&gt;=0,Deník!$R604&lt;=1),"BE",Deník!$R604),""),"")</f>
        <v/>
      </c>
      <c r="AD604" s="13" t="str">
        <f>IF(Deník!$R604&lt;&gt;"",IF(Deník!$B604=Statistika!$F$69,IF(AND(Deník!$R604&gt;=0,Deník!$R604&lt;=1),"BE",Deník!$R604),""),"")</f>
        <v/>
      </c>
      <c r="AE604" s="601" t="str">
        <f>IF(Deník!$R604&lt;&gt;"",IF(Deník!$B604=Statistika!$F$70,IF(AND(Deník!$R604&gt;=0,Deník!$R604&lt;=1),"BE",Deník!$R604),""),"")</f>
        <v/>
      </c>
      <c r="AF604" s="90"/>
      <c r="AG604" s="63" t="str">
        <f>IF(Deník!$R604&lt;&gt;"",IF(Deník!$J604="L",IF(AND(Deník!$R604&gt;=0,Deník!$R604&lt;=1),"BE",Deník!$R604),""),"")</f>
        <v/>
      </c>
      <c r="AH604" s="13" t="str">
        <f>IF(Deník!$R604&lt;&gt;"",IF(Deník!$J604="S",IF(AND(Deník!$R604&gt;=0,Deník!$R604&lt;=1),"BE",Deník!$R604),""),"")</f>
        <v/>
      </c>
      <c r="AI604" s="95"/>
      <c r="AJ604" s="71" t="str">
        <f>IF(Deník!N605&lt;&gt;"",Deník!N605*-1,"")</f>
        <v/>
      </c>
      <c r="AK604" s="88"/>
      <c r="AL604" s="63" t="str">
        <f>IF(WEEKDAY(Deník!$C604,2)=1,IF(AND(Deník!$R604&gt;=0,Deník!$R604&lt;=1),"BE",Deník!$R604),"")</f>
        <v/>
      </c>
      <c r="AM604" s="13" t="str">
        <f>IF(WEEKDAY(Deník!$C604,2)=2,IF(AND(Deník!$R604&gt;=0,Deník!$R604&lt;=1),"BE",Deník!$R604),"")</f>
        <v/>
      </c>
      <c r="AN604" s="13" t="str">
        <f>IF(WEEKDAY(Deník!$C604,2)=3,IF(AND(Deník!$R604&gt;=0,Deník!$R604&lt;=1),"BE",Deník!$R604),"")</f>
        <v/>
      </c>
      <c r="AO604" s="13" t="str">
        <f>IF(WEEKDAY(Deník!$C604,2)=4,IF(AND(Deník!$R604&gt;=0,Deník!$R604&lt;=1),"BE",Deník!$R604),"")</f>
        <v/>
      </c>
      <c r="AP604" s="60" t="str">
        <f>IF(WEEKDAY(Deník!$C604,2)=5,IF(AND(Deník!$R604&gt;=0,Deník!$R604&lt;=1),"BE",Deník!$R604),"")</f>
        <v/>
      </c>
      <c r="AQ604" s="99"/>
      <c r="AR604" s="100">
        <f>Deník!D604</f>
        <v>0</v>
      </c>
      <c r="AS604" s="63" t="str">
        <f>IF(Deník!$D604&lt;&gt;"",IF(AND(Deník!$D604&gt;=AS$2,Deník!$D604&lt;=AS$3),IF(AND(Deník!$R604&gt;=0,Deník!$R604&lt;=1),"BE",Deník!$R604),""),"")</f>
        <v/>
      </c>
      <c r="AT604" s="63" t="str">
        <f>IF(Deník!$D604&lt;&gt;"",IF(AND(Deník!$D604&gt;=AT$2,Deník!$D604&lt;=AT$3),IF(AND(Deník!$R604&gt;=0,Deník!$R604&lt;=1),"BE",Deník!$R604),""),"")</f>
        <v/>
      </c>
      <c r="AU604" s="63" t="str">
        <f>IF(Deník!$D604&lt;&gt;"",IF(AND(Deník!$D604&gt;=AU$2,Deník!$D604&lt;=AU$3),IF(AND(Deník!$R604&gt;=0,Deník!$R604&lt;=1),"BE",Deník!$R604),""),"")</f>
        <v/>
      </c>
      <c r="AV604" s="63" t="str">
        <f>IF(Deník!$D604&lt;&gt;"",IF(AND(Deník!$D604&gt;=AV$2,Deník!$D604&lt;=AV$3),IF(AND(Deník!$R604&gt;=0,Deník!$R604&lt;=1),"BE",Deník!$R604),""),"")</f>
        <v/>
      </c>
      <c r="AW604" s="63" t="str">
        <f>IF(Deník!$D604&lt;&gt;"",IF(AND(Deník!$D604&gt;=AW$2,Deník!$D604&lt;=AW$3),IF(AND(Deník!$R604&gt;=0,Deník!$R604&lt;=1),"BE",Deník!$R604),""),"")</f>
        <v/>
      </c>
      <c r="AX604" s="63" t="str">
        <f>IF(Deník!$D604&lt;&gt;"",IF(AND(Deník!$D604&gt;=AX$2,Deník!$D604&lt;=AX$3),IF(AND(Deník!$R604&gt;=0,Deník!$R604&lt;=1),"BE",Deník!$R604),""),"")</f>
        <v/>
      </c>
      <c r="AY604" s="63" t="str">
        <f>IF(Deník!$D604&lt;&gt;"",IF(AND(Deník!$D604&gt;=AY$2,Deník!$D604&lt;=AY$3),IF(AND(Deník!$R604&gt;=0,Deník!$R604&lt;=1),"BE",Deník!$R604),""),"")</f>
        <v/>
      </c>
      <c r="AZ604" s="63" t="str">
        <f>IF(Deník!$D604&lt;&gt;"",IF(AND(Deník!$D604&gt;=AZ$2,Deník!$D604&lt;=AZ$3),IF(AND(Deník!$R604&gt;=0,Deník!$R604&lt;=1),"BE",Deník!$R604),""),"")</f>
        <v/>
      </c>
      <c r="BA604" s="63" t="str">
        <f>IF(Deník!$D604&lt;&gt;"",IF(AND(Deník!$D604&gt;=BA$2,Deník!$D604&lt;=BA$3),IF(AND(Deník!$R604&gt;=0,Deník!$R604&lt;=1),"BE",Deník!$R604),""),"")</f>
        <v/>
      </c>
      <c r="BB604" s="63" t="str">
        <f>IF(Deník!$D604&lt;&gt;"",IF(AND(Deník!$D604&gt;=BB$2,Deník!$D604&lt;=BB$3),IF(AND(Deník!$R604&gt;=0,Deník!$R604&lt;=1),"BE",Deník!$R604),""),"")</f>
        <v/>
      </c>
      <c r="BC604" s="71" t="str">
        <f>IF(Deník!$D604&lt;&gt;"",IF(AND(Deník!$D604&gt;=BC$2,Deník!$D604&lt;=BC$3),IF(AND(Deník!$R604&gt;=0,Deník!$R604&lt;=1),"BE",Deník!$R604),""),"")</f>
        <v/>
      </c>
      <c r="BD604" s="20" t="str">
        <f>IF(Deník!$J605="S",(Deník!$M605-Deník!$K605),IF(Deník!$J605="L",(Deník!$K605-Deník!$M605),""))</f>
        <v/>
      </c>
      <c r="BE604" s="20" t="str">
        <f>IF(Deník!$J605="S",(Deník!$K605-Deník!$O605),IF(Deník!$J605="L",(Deník!$O605-Deník!$K605),""))</f>
        <v/>
      </c>
      <c r="BF604" s="20" t="str">
        <f>IF(Deník!$J605="S",(Deník!$K605-Deník!$L605),IF(Deník!$J605="L",(Deník!$L605-Deník!$K605),""))</f>
        <v/>
      </c>
      <c r="BG604" s="20" t="str">
        <f>IF(Deník!$J605="S",(Deník!$K605-Deník!$S605),IF(Deník!$J605="L",(Deník!$S605-Deník!$K605),""))</f>
        <v/>
      </c>
      <c r="BH604" s="20" t="str">
        <f>IF(Deník!$J605="S",(Deník!$K605-Deník!$U605),IF(Deník!$J605="L",(Deník!$U605-Deník!$K605),""))</f>
        <v/>
      </c>
      <c r="BI604" s="20" t="str">
        <f>IF(Deník!$R604&gt;1,Deník!$R604,"")</f>
        <v/>
      </c>
      <c r="BJ604" s="20" t="str">
        <f>IF(Deník!$R604&lt;0,Deník!$R604,"")</f>
        <v/>
      </c>
      <c r="BK604" s="17"/>
      <c r="BM604" s="233" t="str">
        <f>IF(Deník!$R604&lt;&gt;"",IF(Deník!$Y604=Statistika!$F$78,IF(AND(Deník!$R604&gt;=0,Deník!$R604&lt;=1),"BE",Deník!$R604),""),"")</f>
        <v/>
      </c>
      <c r="BN604" s="233" t="str">
        <f>IF(Deník!$R604&lt;&gt;"",IF(Deník!$Y604=Statistika!$F$79,IF(AND(Deník!$R604&gt;=0,Deník!$R604&lt;=1),"BE",Deník!$R604),""),"")</f>
        <v/>
      </c>
      <c r="BO604" s="233" t="str">
        <f>IF(Deník!$R604&lt;&gt;"",IF(Deník!$Y604=Statistika!$F$80,IF(AND(Deník!$R604&gt;=0,Deník!$R604&lt;=1),"BE",Deník!$R604),""),"")</f>
        <v/>
      </c>
      <c r="BP604" s="233" t="str">
        <f>IF(Deník!$R604&lt;&gt;"",IF(Deník!$Y604=Statistika!$F$81,IF(AND(Deník!$R604&gt;=0,Deník!$R604&lt;=1),"BE",Deník!$R604),""),"")</f>
        <v/>
      </c>
      <c r="BQ604" s="233" t="str">
        <f>IF(Deník!$R604&lt;&gt;"",IF(Deník!$Y604=Statistika!$F$82,IF(AND(Deník!$R604&gt;=0,Deník!$R604&lt;=1),"BE",Deník!$R604),""),"")</f>
        <v/>
      </c>
      <c r="BR604" s="233" t="str">
        <f>IF(Deník!$R604&lt;&gt;"",IF(Deník!$Y604=Statistika!$F$83,IF(AND(Deník!$R604&gt;=0,Deník!$R604&lt;=1),"BE",Deník!$R604),""),"")</f>
        <v/>
      </c>
      <c r="BS604" s="233" t="str">
        <f>IF(Deník!$R604&lt;&gt;"",IF(Deník!$Y604=Statistika!$F$84,IF(AND(Deník!$R604&gt;=0,Deník!$R604&lt;=1),"BE",Deník!$R604),""),"")</f>
        <v/>
      </c>
      <c r="BT604" s="233" t="str">
        <f>IF(Deník!$R604&lt;&gt;"",IF(Deník!$Y604=Statistika!$F$85,IF(AND(Deník!$R604&gt;=0,Deník!$R604&lt;=1),"BE",Deník!$R604),""),"")</f>
        <v/>
      </c>
      <c r="BU604" s="233" t="str">
        <f>IF(Deník!$R604&lt;&gt;"",IF(Deník!$Y604=Statistika!$F$86,IF(AND(Deník!$R604&gt;=0,Deník!$R604&lt;=1),"BE",Deník!$R604),""),"")</f>
        <v/>
      </c>
      <c r="BV604" s="233" t="str">
        <f>IF(Deník!$R604&lt;&gt;"",IF(Deník!$Y604=Statistika!$F$87,IF(AND(Deník!$R604&gt;=0,Deník!$R604&lt;=1),"BE",Deník!$R604),""),"")</f>
        <v/>
      </c>
      <c r="BW604" s="233" t="str">
        <f>IF(Deník!$R604&lt;&gt;"",IF(Deník!$Y604=Statistika!$F$88,IF(AND(Deník!$R604&gt;=0,Deník!$R604&lt;=1),"BE",Deník!$R604),""),"")</f>
        <v/>
      </c>
      <c r="BX604" s="233" t="str">
        <f>IF(Deník!$R604&lt;&gt;"",IF(Deník!$Y604=Statistika!$F$89,IF(AND(Deník!$R604&gt;=0,Deník!$R604&lt;=1),"BE",Deník!$R604),""),"")</f>
        <v/>
      </c>
      <c r="BY604" s="233" t="str">
        <f>IF(Deník!$R604&lt;&gt;"",IF(Deník!$Y604=Statistika!$F$90,IF(AND(Deník!$R604&gt;=0,Deník!$R604&lt;=1),"BE",Deník!$R604),""),"")</f>
        <v/>
      </c>
      <c r="BZ604" s="233" t="str">
        <f>IF(Deník!$R604&lt;&gt;"",IF(Deník!$Y604=Statistika!$F$91,IF(AND(Deník!$R604&gt;=0,Deník!$R604&lt;=1),"BE",Deník!$R604),""),"")</f>
        <v/>
      </c>
      <c r="CA604" s="233"/>
      <c r="CB604" s="233" t="str">
        <f>IF(Deník!$R604&lt;&gt;"",IF(Deník!$AB604="SL",IF(AND(Deník!$R604&gt;=0,Deník!$R604&lt;=1),"BE",Deník!$R604),""),"")</f>
        <v/>
      </c>
      <c r="CC604" s="233" t="str">
        <f>IF(Deník!$R604&lt;&gt;"",IF(Deník!$AB604="BE10",IF(AND(Deník!$R604&gt;=0,Deník!$R604&lt;=1),"BE",Deník!$R604),""),"")</f>
        <v/>
      </c>
      <c r="CD604" s="233" t="str">
        <f>IF(Deník!$R604&lt;&gt;"",IF(Deník!$AB604="BE15",IF(AND(Deník!$R604&gt;=0,Deník!$R604&lt;=1),"BE",Deník!$R604),""),"")</f>
        <v/>
      </c>
      <c r="CE604" s="233" t="str">
        <f>IF(Deník!$R604&lt;&gt;"",IF(Deník!$AB604="BE20",IF(AND(Deník!$R604&gt;=0,Deník!$R604&lt;=1),"BE",Deník!$R604),""),"")</f>
        <v/>
      </c>
      <c r="CF604" s="233" t="str">
        <f>IF(Deník!$R604&lt;&gt;"",IF(Deník!$AB604="TP1",IF(AND(Deník!$R604&gt;=0,Deník!$R604&lt;=1),"BE",Deník!$R604),""),"")</f>
        <v/>
      </c>
      <c r="CG604" s="233" t="str">
        <f>IF(Deník!$R604&lt;&gt;"",IF(Deník!$AB604="TP2",IF(AND(Deník!$R604&gt;=0,Deník!$R604&lt;=1),"BE",Deník!$R604),""),"")</f>
        <v/>
      </c>
      <c r="CH604" s="233" t="str">
        <f>IF(Deník!$R604&lt;&gt;"",IF(Deník!$AB604="TP3",IF(AND(Deník!$R604&gt;=0,Deník!$R604&lt;=1),"BE",Deník!$R604),""),"")</f>
        <v/>
      </c>
      <c r="CI604" s="233" t="str">
        <f>IF(Deník!$R604&lt;&gt;"",IF(Deník!$AB604="Trailing SL",IF(AND(Deník!$R604&gt;=0,Deník!$R604&lt;=1),"BE",Deník!$R604),""),"")</f>
        <v/>
      </c>
      <c r="CJ604" s="233" t="str">
        <f>IF(Deník!$R604&lt;&gt;"",IF(Deník!$AB604="Manual",IF(AND(Deník!$R604&gt;=0,Deník!$R604&lt;=1),"BE",Deník!$R604),""),"")</f>
        <v/>
      </c>
      <c r="CK604" s="233"/>
      <c r="CL604" s="233" t="str">
        <f>IF(Deník!$R604&lt;0,IF(Deník!$AC604=Statistika!$F$117,Deník!$R604,""),"")</f>
        <v/>
      </c>
      <c r="CM604" s="233" t="str">
        <f>IF(Deník!$R604&lt;0,IF(Deník!$AC604=Statistika!$F$118,Deník!$R604,""),"")</f>
        <v/>
      </c>
      <c r="CN604" s="233" t="str">
        <f>IF(Deník!$R604&lt;0,IF(Deník!$AC604=Statistika!$F$119,Deník!$R604,""),"")</f>
        <v/>
      </c>
      <c r="CO604" s="233" t="str">
        <f>IF(Deník!$R604&lt;0,IF(Deník!$AC604=Statistika!$F$120,Deník!$R604,""),"")</f>
        <v/>
      </c>
      <c r="CP604" s="233" t="str">
        <f>IF(Deník!$R604&lt;0,IF(Deník!$AC604=Statistika!$F$121,Deník!$R604,""),"")</f>
        <v/>
      </c>
      <c r="CQ604" s="233" t="str">
        <f>IF(Deník!$R604&lt;0,IF(Deník!$AC604=Statistika!$F$122,Deník!$R604,""),"")</f>
        <v/>
      </c>
      <c r="CR604" s="233" t="str">
        <f>IF(Deník!$R604&lt;0,IF(Deník!$AC604=Statistika!$F$123,Deník!$R604,""),"")</f>
        <v/>
      </c>
      <c r="CS604" s="233" t="str">
        <f>IF(Deník!$R604&lt;0,IF(Deník!$AC604=Statistika!$F$124,Deník!$R604,""),"")</f>
        <v/>
      </c>
      <c r="CT604" s="233" t="str">
        <f>IF(Deník!$R604&lt;0,IF(Deník!$AC604=Statistika!$F$125,Deník!$R604,""),"")</f>
        <v/>
      </c>
      <c r="CU604" s="233"/>
      <c r="CV604" s="233" t="str">
        <f>IF(Deník!$R604&lt;0,IF(Deník!$AD604=$CV$2,Deník!$R604,""),"")</f>
        <v/>
      </c>
      <c r="CW604" s="233" t="str">
        <f>IF(Deník!$R604&lt;0,IF(Deník!$AD604=$CW$2,Deník!$R604,""),"")</f>
        <v/>
      </c>
      <c r="CX604" s="233" t="str">
        <f>IF(Deník!$R604&lt;0,IF(Deník!$AD604=$CX$2,Deník!$R604,""),"")</f>
        <v/>
      </c>
      <c r="CY604" s="233" t="str">
        <f>IF(Deník!$R604&lt;0,IF(Deník!$AD604=$CY$2,Deník!$R604,""),"")</f>
        <v/>
      </c>
      <c r="CZ604" s="233" t="str">
        <f>IF(Deník!$R604&lt;0,IF(Deník!$AD604=$CZ$2,Deník!$R604,""),"")</f>
        <v/>
      </c>
      <c r="DL604" s="221">
        <f t="shared" si="24"/>
        <v>93847.029999999984</v>
      </c>
      <c r="DM604" s="220">
        <f t="shared" si="23"/>
        <v>-6.1529700000000132E-2</v>
      </c>
      <c r="DO604" s="50">
        <f>Deník!W605</f>
        <v>0</v>
      </c>
      <c r="DP604" s="102" t="str">
        <f>IF(AND(Deník!W605&gt;0),1,"")</f>
        <v/>
      </c>
      <c r="DQ604" s="102">
        <f>IF(AND(Deník!W605&lt;=0),1,"")</f>
        <v>1</v>
      </c>
      <c r="DR604" s="227"/>
      <c r="DS604" s="228"/>
      <c r="DT604" s="85"/>
      <c r="DU604" s="54">
        <f>IF(MONTH(Deník!$C604)=DU$2,Deník!$W604,"")</f>
        <v>0</v>
      </c>
      <c r="DV604" s="222" t="str">
        <f>IF(MONTH(Deník!$C604)=DV$2,Deník!$W604,"")</f>
        <v/>
      </c>
      <c r="DW604" s="222" t="str">
        <f>IF(MONTH(Deník!$C604)=DW$2,Deník!$W604,"")</f>
        <v/>
      </c>
      <c r="DX604" s="222" t="str">
        <f>IF(MONTH(Deník!$C604)=DX$2,Deník!$W604,"")</f>
        <v/>
      </c>
      <c r="DY604" s="222" t="str">
        <f>IF(MONTH(Deník!$C604)=DY$2,Deník!$W604,"")</f>
        <v/>
      </c>
      <c r="DZ604" s="222" t="str">
        <f>IF(MONTH(Deník!$C604)=DZ$2,Deník!$W604,"")</f>
        <v/>
      </c>
      <c r="EA604" s="222" t="str">
        <f>IF(MONTH(Deník!$C604)=EA$2,Deník!$W604,"")</f>
        <v/>
      </c>
      <c r="EB604" s="222" t="str">
        <f>IF(MONTH(Deník!$C604)=EB$2,Deník!$W604,"")</f>
        <v/>
      </c>
      <c r="EC604" s="222" t="str">
        <f>IF(MONTH(Deník!$C604)=EC$2,Deník!$W604,"")</f>
        <v/>
      </c>
      <c r="ED604" s="222" t="str">
        <f>IF(MONTH(Deník!$C604)=ED$2,Deník!$W604,"")</f>
        <v/>
      </c>
      <c r="EE604" s="222" t="str">
        <f>IF(MONTH(Deník!$C604)=EE$2,Deník!$W604,"")</f>
        <v/>
      </c>
      <c r="EF604" s="222" t="str">
        <f>IF(MONTH(Deník!$C604)=EF$2,Deník!$W604,"")</f>
        <v/>
      </c>
      <c r="EI604" s="600" t="str">
        <f>IF(Deník!$W604&lt;&gt;"",IF(Deník!$B604=Statistika!$F$63,Deník!$W604,""),"")</f>
        <v/>
      </c>
      <c r="EJ604" s="13" t="str">
        <f>IF(Deník!$W604&lt;&gt;"",IF(Deník!$B604=Statistika!$F$64,Deník!$W604,""),"")</f>
        <v/>
      </c>
      <c r="EK604" s="13" t="str">
        <f>IF(Deník!$W604&lt;&gt;"",IF(Deník!$B604=Statistika!$F$65,Deník!$W604,""),"")</f>
        <v/>
      </c>
      <c r="EL604" s="13" t="str">
        <f>IF(Deník!$W604&lt;&gt;"",IF(Deník!$B604=Statistika!$F$66,Deník!$W604,""),"")</f>
        <v/>
      </c>
      <c r="EM604" s="13" t="str">
        <f>IF(Deník!$W604&lt;&gt;"",IF(Deník!$B604=Statistika!$F$67,Deník!$W604,""),"")</f>
        <v/>
      </c>
      <c r="EN604" s="13" t="str">
        <f>IF(Deník!$W604&lt;&gt;"",IF(Deník!$B604=Statistika!$F$68,Deník!$W604,""),"")</f>
        <v/>
      </c>
      <c r="EO604" s="13" t="str">
        <f>IF(Deník!$W604&lt;&gt;"",IF(Deník!$B604=Statistika!$F$69,Deník!$W604,""),"")</f>
        <v/>
      </c>
      <c r="EP604" s="601" t="str">
        <f>IF(Deník!$W604&lt;&gt;"",IF(Deník!$B604=Statistika!$F$70,Deník!$W604,""),"")</f>
        <v/>
      </c>
      <c r="EQ604" s="90"/>
      <c r="ER604" s="63" t="str">
        <f>IF(Deník!$W604&lt;&gt;"",IF(Deník!$J604="L",Deník!$W604,""),"")</f>
        <v/>
      </c>
      <c r="ES604" s="13" t="str">
        <f>IF(Deník!$W604&lt;&gt;"",IF(Deník!$J604="S",Deník!$W604,""),"")</f>
        <v/>
      </c>
      <c r="ET604" s="95"/>
      <c r="EU604" s="88"/>
      <c r="EV604" s="63" t="str">
        <f>IF(WEEKDAY(Deník!$C604,2)=1,Deník!$W604,"")</f>
        <v/>
      </c>
      <c r="EW604" s="13" t="str">
        <f>IF(WEEKDAY(Deník!$C604,2)=2,Deník!$W604,"")</f>
        <v/>
      </c>
      <c r="EX604" s="13" t="str">
        <f>IF(WEEKDAY(Deník!$C604,2)=3,Deník!$W604,"")</f>
        <v/>
      </c>
      <c r="EY604" s="13" t="str">
        <f>IF(WEEKDAY(Deník!$C604,2)=4,Deník!$W604,"")</f>
        <v/>
      </c>
      <c r="EZ604" s="60" t="str">
        <f>IF(WEEKDAY(Deník!$C604,2)=5,Deník!$W604,"")</f>
        <v/>
      </c>
      <c r="FA604" s="99"/>
      <c r="FB604" s="100">
        <f>Deník!D604</f>
        <v>0</v>
      </c>
      <c r="FC604" s="63">
        <f>IF($FB604&lt;&gt;"",IF(AND($FB604&gt;=FC$2,$FB604&lt;=FC$3),Deník!$W604,""))</f>
        <v>0</v>
      </c>
      <c r="FD604" s="63" t="str">
        <f>IF($FB604&lt;&gt;"",IF(AND($FB604&gt;=FD$2,$FB604&lt;=FD$3),Deník!$W604,""))</f>
        <v/>
      </c>
      <c r="FE604" s="63" t="str">
        <f>IF($FB604&lt;&gt;"",IF(AND($FB604&gt;=FE$2,$FB604&lt;=FE$3),Deník!$W604,""))</f>
        <v/>
      </c>
      <c r="FF604" s="63" t="str">
        <f>IF($FB604&lt;&gt;"",IF(AND($FB604&gt;=FF$2,$FB604&lt;=FF$3),Deník!$W604,""))</f>
        <v/>
      </c>
      <c r="FG604" s="63" t="str">
        <f>IF($FB604&lt;&gt;"",IF(AND($FB604&gt;=FG$2,$FB604&lt;=FG$3),Deník!$W604,""))</f>
        <v/>
      </c>
      <c r="FH604" s="63" t="str">
        <f>IF($FB604&lt;&gt;"",IF(AND($FB604&gt;=FH$2,$FB604&lt;=FH$3),Deník!$W604,""))</f>
        <v/>
      </c>
      <c r="FI604" s="63" t="str">
        <f>IF($FB604&lt;&gt;"",IF(AND($FB604&gt;=FI$2,$FB604&lt;=FI$3),Deník!$W604,""))</f>
        <v/>
      </c>
      <c r="FJ604" s="63" t="str">
        <f>IF($FB604&lt;&gt;"",IF(AND($FB604&gt;=FJ$2,$FB604&lt;=FJ$3),Deník!$W604,""))</f>
        <v/>
      </c>
      <c r="FK604" s="63" t="str">
        <f>IF($FB604&lt;&gt;"",IF(AND($FB604&gt;=FK$2,$FB604&lt;=FK$3),Deník!$W604,""))</f>
        <v/>
      </c>
      <c r="FL604" s="63" t="str">
        <f>IF($FB604&lt;&gt;"",IF(AND($FB604&gt;=FL$2,$FB604&lt;=FL$3),Deník!$W604,""))</f>
        <v/>
      </c>
      <c r="FM604" s="63" t="str">
        <f>IF($FB604&lt;&gt;"",IF(AND($FB604&gt;=FM$2,$FB604&lt;=FM$3),Deník!$W604,""))</f>
        <v/>
      </c>
      <c r="FN604" s="13"/>
      <c r="FO604" s="20" t="str">
        <f>IF(Deník!$W604&gt;1,Deník!$W604,"")</f>
        <v/>
      </c>
      <c r="FP604" s="20" t="str">
        <f>IF(Deník!$W604&lt;0,Deník!$W604,"")</f>
        <v/>
      </c>
      <c r="FQ604" s="17"/>
      <c r="FS604" s="233"/>
      <c r="FT604" s="233" t="str">
        <f>IF(Deník!$W604&lt;&gt;"",IF(Deník!$Y604=Statistika!$F$78,Deník!$W604,""),"")</f>
        <v/>
      </c>
      <c r="FU604" s="233" t="str">
        <f>IF(Deník!$W604&lt;&gt;"",IF(Deník!$Y604=Statistika!$F$79,Deník!$W604,""),"")</f>
        <v/>
      </c>
      <c r="FV604" s="233" t="str">
        <f>IF(Deník!$W604&lt;&gt;"",IF(Deník!$Y604=Statistika!$F$80,Deník!$W604,""),"")</f>
        <v/>
      </c>
      <c r="FW604" s="233" t="str">
        <f>IF(Deník!$W604&lt;&gt;"",IF(Deník!$Y604=Statistika!$F$81,Deník!$W604,""),"")</f>
        <v/>
      </c>
      <c r="FX604" s="233" t="str">
        <f>IF(Deník!$W604&lt;&gt;"",IF(Deník!$Y604=Statistika!$F$82,Deník!$W604,""),"")</f>
        <v/>
      </c>
      <c r="FY604" s="233" t="str">
        <f>IF(Deník!$W604&lt;&gt;"",IF(Deník!$Y604=Statistika!$F$83,Deník!$W604,""),"")</f>
        <v/>
      </c>
      <c r="FZ604" s="233" t="str">
        <f>IF(Deník!$W604&lt;&gt;"",IF(Deník!$Y604=Statistika!$F$84,Deník!$W604,""),"")</f>
        <v/>
      </c>
      <c r="GA604" s="233" t="str">
        <f>IF(Deník!$W604&lt;&gt;"",IF(Deník!$Y604=Statistika!$F$85,Deník!$W604,""),"")</f>
        <v/>
      </c>
      <c r="GB604" s="233" t="str">
        <f>IF(Deník!$W604&lt;&gt;"",IF(Deník!$Y604=Statistika!$F$86,Deník!$W604,""),"")</f>
        <v/>
      </c>
      <c r="GC604" s="233" t="str">
        <f>IF(Deník!$W604&lt;&gt;"",IF(Deník!$Y604=Statistika!$F$87,Deník!$W604,""),"")</f>
        <v/>
      </c>
      <c r="GD604" s="233" t="str">
        <f>IF(Deník!$W604&lt;&gt;"",IF(Deník!$Y604=Statistika!$F$88,Deník!$W604,""),"")</f>
        <v/>
      </c>
      <c r="GE604" s="233" t="str">
        <f>IF(Deník!$W604&lt;&gt;"",IF(Deník!$Y604=Statistika!$F$89,Deník!$W604,""),"")</f>
        <v/>
      </c>
      <c r="GF604" s="233" t="str">
        <f>IF(Deník!$W604&lt;&gt;"",IF(Deník!$Y604=Statistika!$F$90,Deník!$W604,""),"")</f>
        <v/>
      </c>
      <c r="GG604" s="233" t="str">
        <f>IF(Deník!$W604&lt;&gt;"",IF(Deník!$Y604=Statistika!$F$91,Deník!$W604,""),"")</f>
        <v/>
      </c>
      <c r="GH604" s="233"/>
      <c r="GI604" s="233" t="str">
        <f>IF(Deník!$W604&lt;&gt;"",IF(Deník!$AB604=Statistika!$L$100,Deník!$W604,""),"")</f>
        <v/>
      </c>
      <c r="GJ604" s="233" t="str">
        <f>IF(Deník!$W604&lt;&gt;"",IF(Deník!$AB604=Statistika!$L$101,Deník!$W604,""),"")</f>
        <v/>
      </c>
      <c r="GK604" s="233" t="str">
        <f>IF(Deník!$W604&lt;&gt;"",IF(Deník!$AB604=Statistika!$L$102,Deník!$W604,""),"")</f>
        <v/>
      </c>
      <c r="GL604" s="233" t="str">
        <f>IF(Deník!$W604&lt;&gt;"",IF(Deník!$AB604=Statistika!$L$103,Deník!$W604,""),"")</f>
        <v/>
      </c>
      <c r="GM604" s="233" t="str">
        <f>IF(Deník!$W604&lt;&gt;"",IF(Deník!$AB604=Statistika!$L$104,Deník!$W604,""),"")</f>
        <v/>
      </c>
      <c r="GN604" s="233" t="str">
        <f>IF(Deník!$W604&lt;&gt;"",IF(Deník!$AB604=Statistika!$L$105,Deník!$W604,""),"")</f>
        <v/>
      </c>
      <c r="GO604" s="233" t="str">
        <f>IF(Deník!$W604&lt;&gt;"",IF(Deník!$AB604=Statistika!$L$106,Deník!$W604,""),"")</f>
        <v/>
      </c>
      <c r="GP604" s="233" t="str">
        <f>IF(Deník!$W604&lt;&gt;"",IF(Deník!$AB604=Statistika!$L$107,Deník!$W604,""),"")</f>
        <v/>
      </c>
      <c r="GQ604" s="233" t="str">
        <f>IF(Deník!$W604&lt;&gt;"",IF(Deník!$AB604=Statistika!$L$108,Deník!$W604,""),"")</f>
        <v/>
      </c>
      <c r="GS604" s="233" t="str">
        <f>IF(Deník!$W604&lt;0,IF(Deník!$AC604=Statistika!$F$117,Deník!$W604,""),"")</f>
        <v/>
      </c>
      <c r="GT604" s="233" t="str">
        <f>IF(Deník!$W604&lt;0,IF(Deník!$AC604=Statistika!$F$118,Deník!$W604,""),"")</f>
        <v/>
      </c>
      <c r="GU604" s="233" t="str">
        <f>IF(Deník!$W604&lt;0,IF(Deník!$AC604=Statistika!$F$119,Deník!$W604,""),"")</f>
        <v/>
      </c>
      <c r="GV604" s="233" t="str">
        <f>IF(Deník!$W604&lt;0,IF(Deník!$AC604=Statistika!$F$120,Deník!$W604,""),"")</f>
        <v/>
      </c>
      <c r="GW604" s="233" t="str">
        <f>IF(Deník!$W604&lt;0,IF(Deník!$AC604=Statistika!$F$121,Deník!$W604,""),"")</f>
        <v/>
      </c>
      <c r="GX604" s="233" t="str">
        <f>IF(Deník!$W604&lt;0,IF(Deník!$AC604=Statistika!$F$122,Deník!$W604,""),"")</f>
        <v/>
      </c>
      <c r="GY604" s="233" t="str">
        <f>IF(Deník!$W604&lt;0,IF(Deník!$AC604=Statistika!$F$123,Deník!$W604,""),"")</f>
        <v/>
      </c>
      <c r="GZ604" s="233" t="str">
        <f>IF(Deník!$W604&lt;0,IF(Deník!$AC604=Statistika!$F$124,Deník!$W604,""),"")</f>
        <v/>
      </c>
      <c r="HA604" s="233" t="str">
        <f>IF(Deník!$W604&lt;0,IF(Deník!$AC604=Statistika!$F$125,Deník!$W604,""),"")</f>
        <v/>
      </c>
      <c r="HC604" s="233" t="str">
        <f>IF(Deník!$W604&lt;0,IF(Deník!$AD604=Statistika!$F$133,Deník!$W604,""),"")</f>
        <v/>
      </c>
      <c r="HD604" s="233" t="str">
        <f>IF(Deník!$W604&lt;0,IF(Deník!$AD604=Statistika!$F$134,Deník!$W604,""),"")</f>
        <v/>
      </c>
      <c r="HE604" s="233" t="str">
        <f>IF(Deník!$W604&lt;0,IF(Deník!$AD604=Statistika!$F$135,Deník!$W604,""),"")</f>
        <v/>
      </c>
      <c r="HF604" s="233" t="str">
        <f>IF(Deník!$W604&lt;0,IF(Deník!$AD604=Statistika!$F$136,Deník!$W604,""),"")</f>
        <v/>
      </c>
      <c r="HG604" s="233" t="str">
        <f>IF(Deník!$W604&lt;0,IF(Deník!$AD604=Statistika!$F$137,Deník!$W604,""),"")</f>
        <v/>
      </c>
      <c r="ID604" s="8">
        <f>Tabulka4[[#This Row],[Sloupec3]]</f>
        <v>0</v>
      </c>
      <c r="IE604" s="17" t="str">
        <f>IF(AND([1]Deník!$C604&gt;='[1]Měsíční shrnutí'!$D$1,[1]Deník!$C604&lt;='[1]Měsíční shrnutí'!$F$1),[1]Deník!$X604,"")</f>
        <v/>
      </c>
    </row>
    <row r="605" spans="1:239">
      <c r="A605" s="8">
        <f>Deník!C606</f>
        <v>0</v>
      </c>
      <c r="B605" s="50" t="str">
        <f>Deník!R606</f>
        <v/>
      </c>
      <c r="C605" s="102" t="str">
        <f>IF(AND(Deník!R606&gt;1,Deník!R606&lt;&gt;""),1,"")</f>
        <v/>
      </c>
      <c r="D605" s="102" t="str">
        <f>IF(AND(Deník!R606&lt;=0,Deník!R606&lt;&gt;""),1,"")</f>
        <v/>
      </c>
      <c r="E605" s="103" t="str">
        <f>IF(AND(Deník!R606&gt;=0,Deník!R606&lt;=1),1,"")</f>
        <v/>
      </c>
      <c r="F605" s="79" t="str">
        <f>IF(Deník!R606&lt;&gt;"",Deník!R606+F604,"")</f>
        <v/>
      </c>
      <c r="G605" s="85"/>
      <c r="H605" s="54" t="str">
        <f>IF(MONTH(Deník!$C605)=H$2,IF(AND(Deník!$R605&gt;=0,Deník!$R605&lt;=1),"BE",Deník!$R605),"")</f>
        <v/>
      </c>
      <c r="I605" s="11" t="str">
        <f>IF(MONTH(Deník!$C605)=I$2,IF(AND(Deník!$R605&gt;=0,Deník!$R605&lt;=1),"BE",Deník!$R605),"")</f>
        <v/>
      </c>
      <c r="J605" s="11" t="str">
        <f>IF(MONTH(Deník!$C605)=J$2,IF(AND(Deník!$R605&gt;=0,Deník!$R605&lt;=1),"BE",Deník!$R605),"")</f>
        <v/>
      </c>
      <c r="K605" s="11" t="str">
        <f>IF(MONTH(Deník!$C605)=K$2,IF(AND(Deník!$R605&gt;=0,Deník!$R605&lt;=1),"BE",Deník!$R605),"")</f>
        <v/>
      </c>
      <c r="L605" s="11" t="str">
        <f>IF(MONTH(Deník!$C605)=L$2,IF(AND(Deník!$R605&gt;=0,Deník!$R605&lt;=1),"BE",Deník!$R605),"")</f>
        <v/>
      </c>
      <c r="M605" s="11" t="str">
        <f>IF(MONTH(Deník!$C605)=M$2,IF(AND(Deník!$R605&gt;=0,Deník!$R605&lt;=1),"BE",Deník!$R605),"")</f>
        <v/>
      </c>
      <c r="N605" s="11" t="str">
        <f>IF(MONTH(Deník!$C605)=N$2,IF(AND(Deník!$R605&gt;=0,Deník!$R605&lt;=1),"BE",Deník!$R605),"")</f>
        <v/>
      </c>
      <c r="O605" s="11" t="str">
        <f>IF(MONTH(Deník!$C605)=O$2,IF(AND(Deník!$R605&gt;=0,Deník!$R605&lt;=1),"BE",Deník!$R605),"")</f>
        <v/>
      </c>
      <c r="P605" s="11" t="str">
        <f>IF(MONTH(Deník!$C605)=P$2,IF(AND(Deník!$R605&gt;=0,Deník!$R605&lt;=1),"BE",Deník!$R605),"")</f>
        <v/>
      </c>
      <c r="Q605" s="11" t="str">
        <f>IF(MONTH(Deník!$C605)=Q$2,IF(AND(Deník!$R605&gt;=0,Deník!$R605&lt;=1),"BE",Deník!$R605),"")</f>
        <v/>
      </c>
      <c r="R605" s="11" t="str">
        <f>IF(MONTH(Deník!$C605)=R$2,IF(AND(Deník!$R605&gt;=0,Deník!$R605&lt;=1),"BE",Deník!$R605),"")</f>
        <v/>
      </c>
      <c r="S605" s="57" t="str">
        <f>IF(MONTH(Deník!$C605)=S$2,IF(AND(Deník!$R605&gt;=0,Deník!$R605&lt;=1),"BE",Deník!$R605),"")</f>
        <v/>
      </c>
      <c r="U605" s="12"/>
      <c r="V605" s="12"/>
      <c r="X605" s="600" t="str">
        <f>IF(Deník!$R605&lt;&gt;"",IF(Deník!$B605=Statistika!$F$63,IF(AND(Deník!$R605&gt;=0,Deník!$R605&lt;=1),"BE",Deník!$R605),""),"")</f>
        <v/>
      </c>
      <c r="Y605" s="13" t="str">
        <f>IF(Deník!$R605&lt;&gt;"",IF(Deník!$B605=Statistika!$F$64,IF(AND(Deník!$R605&gt;=0,Deník!$R605&lt;=1),"BE",Deník!$R605),""),"")</f>
        <v/>
      </c>
      <c r="Z605" s="13" t="str">
        <f>IF(Deník!$R605&lt;&gt;"",IF(Deník!$B605=Statistika!$F$65,IF(AND(Deník!$R605&gt;=0,Deník!$R605&lt;=1),"BE",Deník!$R605),""),"")</f>
        <v/>
      </c>
      <c r="AA605" s="13" t="str">
        <f>IF(Deník!$R605&lt;&gt;"",IF(Deník!$B605=Statistika!$F$66,IF(AND(Deník!$R605&gt;=0,Deník!$R605&lt;=1),"BE",Deník!$R605),""),"")</f>
        <v/>
      </c>
      <c r="AB605" s="13" t="str">
        <f>IF(Deník!$R605&lt;&gt;"",IF(Deník!$B605=Statistika!$F$67,IF(AND(Deník!$R605&gt;=0,Deník!$R605&lt;=1),"BE",Deník!$R605),""),"")</f>
        <v/>
      </c>
      <c r="AC605" s="13" t="str">
        <f>IF(Deník!$R605&lt;&gt;"",IF(Deník!$B605=Statistika!$F$68,IF(AND(Deník!$R605&gt;=0,Deník!$R605&lt;=1),"BE",Deník!$R605),""),"")</f>
        <v/>
      </c>
      <c r="AD605" s="13" t="str">
        <f>IF(Deník!$R605&lt;&gt;"",IF(Deník!$B605=Statistika!$F$69,IF(AND(Deník!$R605&gt;=0,Deník!$R605&lt;=1),"BE",Deník!$R605),""),"")</f>
        <v/>
      </c>
      <c r="AE605" s="601" t="str">
        <f>IF(Deník!$R605&lt;&gt;"",IF(Deník!$B605=Statistika!$F$70,IF(AND(Deník!$R605&gt;=0,Deník!$R605&lt;=1),"BE",Deník!$R605),""),"")</f>
        <v/>
      </c>
      <c r="AF605" s="90"/>
      <c r="AG605" s="63" t="str">
        <f>IF(Deník!$R605&lt;&gt;"",IF(Deník!$J605="L",IF(AND(Deník!$R605&gt;=0,Deník!$R605&lt;=1),"BE",Deník!$R605),""),"")</f>
        <v/>
      </c>
      <c r="AH605" s="13" t="str">
        <f>IF(Deník!$R605&lt;&gt;"",IF(Deník!$J605="S",IF(AND(Deník!$R605&gt;=0,Deník!$R605&lt;=1),"BE",Deník!$R605),""),"")</f>
        <v/>
      </c>
      <c r="AI605" s="95"/>
      <c r="AJ605" s="71" t="str">
        <f>IF(Deník!N606&lt;&gt;"",Deník!N606*-1,"")</f>
        <v/>
      </c>
      <c r="AK605" s="88"/>
      <c r="AL605" s="63" t="str">
        <f>IF(WEEKDAY(Deník!$C605,2)=1,IF(AND(Deník!$R605&gt;=0,Deník!$R605&lt;=1),"BE",Deník!$R605),"")</f>
        <v/>
      </c>
      <c r="AM605" s="13" t="str">
        <f>IF(WEEKDAY(Deník!$C605,2)=2,IF(AND(Deník!$R605&gt;=0,Deník!$R605&lt;=1),"BE",Deník!$R605),"")</f>
        <v/>
      </c>
      <c r="AN605" s="13" t="str">
        <f>IF(WEEKDAY(Deník!$C605,2)=3,IF(AND(Deník!$R605&gt;=0,Deník!$R605&lt;=1),"BE",Deník!$R605),"")</f>
        <v/>
      </c>
      <c r="AO605" s="13" t="str">
        <f>IF(WEEKDAY(Deník!$C605,2)=4,IF(AND(Deník!$R605&gt;=0,Deník!$R605&lt;=1),"BE",Deník!$R605),"")</f>
        <v/>
      </c>
      <c r="AP605" s="60" t="str">
        <f>IF(WEEKDAY(Deník!$C605,2)=5,IF(AND(Deník!$R605&gt;=0,Deník!$R605&lt;=1),"BE",Deník!$R605),"")</f>
        <v/>
      </c>
      <c r="AQ605" s="99"/>
      <c r="AR605" s="100">
        <f>Deník!D605</f>
        <v>0</v>
      </c>
      <c r="AS605" s="63" t="str">
        <f>IF(Deník!$D605&lt;&gt;"",IF(AND(Deník!$D605&gt;=AS$2,Deník!$D605&lt;=AS$3),IF(AND(Deník!$R605&gt;=0,Deník!$R605&lt;=1),"BE",Deník!$R605),""),"")</f>
        <v/>
      </c>
      <c r="AT605" s="63" t="str">
        <f>IF(Deník!$D605&lt;&gt;"",IF(AND(Deník!$D605&gt;=AT$2,Deník!$D605&lt;=AT$3),IF(AND(Deník!$R605&gt;=0,Deník!$R605&lt;=1),"BE",Deník!$R605),""),"")</f>
        <v/>
      </c>
      <c r="AU605" s="63" t="str">
        <f>IF(Deník!$D605&lt;&gt;"",IF(AND(Deník!$D605&gt;=AU$2,Deník!$D605&lt;=AU$3),IF(AND(Deník!$R605&gt;=0,Deník!$R605&lt;=1),"BE",Deník!$R605),""),"")</f>
        <v/>
      </c>
      <c r="AV605" s="63" t="str">
        <f>IF(Deník!$D605&lt;&gt;"",IF(AND(Deník!$D605&gt;=AV$2,Deník!$D605&lt;=AV$3),IF(AND(Deník!$R605&gt;=0,Deník!$R605&lt;=1),"BE",Deník!$R605),""),"")</f>
        <v/>
      </c>
      <c r="AW605" s="63" t="str">
        <f>IF(Deník!$D605&lt;&gt;"",IF(AND(Deník!$D605&gt;=AW$2,Deník!$D605&lt;=AW$3),IF(AND(Deník!$R605&gt;=0,Deník!$R605&lt;=1),"BE",Deník!$R605),""),"")</f>
        <v/>
      </c>
      <c r="AX605" s="63" t="str">
        <f>IF(Deník!$D605&lt;&gt;"",IF(AND(Deník!$D605&gt;=AX$2,Deník!$D605&lt;=AX$3),IF(AND(Deník!$R605&gt;=0,Deník!$R605&lt;=1),"BE",Deník!$R605),""),"")</f>
        <v/>
      </c>
      <c r="AY605" s="63" t="str">
        <f>IF(Deník!$D605&lt;&gt;"",IF(AND(Deník!$D605&gt;=AY$2,Deník!$D605&lt;=AY$3),IF(AND(Deník!$R605&gt;=0,Deník!$R605&lt;=1),"BE",Deník!$R605),""),"")</f>
        <v/>
      </c>
      <c r="AZ605" s="63" t="str">
        <f>IF(Deník!$D605&lt;&gt;"",IF(AND(Deník!$D605&gt;=AZ$2,Deník!$D605&lt;=AZ$3),IF(AND(Deník!$R605&gt;=0,Deník!$R605&lt;=1),"BE",Deník!$R605),""),"")</f>
        <v/>
      </c>
      <c r="BA605" s="63" t="str">
        <f>IF(Deník!$D605&lt;&gt;"",IF(AND(Deník!$D605&gt;=BA$2,Deník!$D605&lt;=BA$3),IF(AND(Deník!$R605&gt;=0,Deník!$R605&lt;=1),"BE",Deník!$R605),""),"")</f>
        <v/>
      </c>
      <c r="BB605" s="63" t="str">
        <f>IF(Deník!$D605&lt;&gt;"",IF(AND(Deník!$D605&gt;=BB$2,Deník!$D605&lt;=BB$3),IF(AND(Deník!$R605&gt;=0,Deník!$R605&lt;=1),"BE",Deník!$R605),""),"")</f>
        <v/>
      </c>
      <c r="BC605" s="71" t="str">
        <f>IF(Deník!$D605&lt;&gt;"",IF(AND(Deník!$D605&gt;=BC$2,Deník!$D605&lt;=BC$3),IF(AND(Deník!$R605&gt;=0,Deník!$R605&lt;=1),"BE",Deník!$R605),""),"")</f>
        <v/>
      </c>
      <c r="BD605" s="20" t="str">
        <f>IF(Deník!$J606="S",(Deník!$M606-Deník!$K606),IF(Deník!$J606="L",(Deník!$K606-Deník!$M606),""))</f>
        <v/>
      </c>
      <c r="BE605" s="20" t="str">
        <f>IF(Deník!$J606="S",(Deník!$K606-Deník!$O606),IF(Deník!$J606="L",(Deník!$O606-Deník!$K606),""))</f>
        <v/>
      </c>
      <c r="BF605" s="20" t="str">
        <f>IF(Deník!$J606="S",(Deník!$K606-Deník!$L606),IF(Deník!$J606="L",(Deník!$L606-Deník!$K606),""))</f>
        <v/>
      </c>
      <c r="BG605" s="20" t="str">
        <f>IF(Deník!$J606="S",(Deník!$K606-Deník!$S606),IF(Deník!$J606="L",(Deník!$S606-Deník!$K606),""))</f>
        <v/>
      </c>
      <c r="BH605" s="20" t="str">
        <f>IF(Deník!$J606="S",(Deník!$K606-Deník!$U606),IF(Deník!$J606="L",(Deník!$U606-Deník!$K606),""))</f>
        <v/>
      </c>
      <c r="BI605" s="20" t="str">
        <f>IF(Deník!$R605&gt;1,Deník!$R605,"")</f>
        <v/>
      </c>
      <c r="BJ605" s="20" t="str">
        <f>IF(Deník!$R605&lt;0,Deník!$R605,"")</f>
        <v/>
      </c>
      <c r="BK605" s="17"/>
      <c r="BM605" s="233" t="str">
        <f>IF(Deník!$R605&lt;&gt;"",IF(Deník!$Y605=Statistika!$F$78,IF(AND(Deník!$R605&gt;=0,Deník!$R605&lt;=1),"BE",Deník!$R605),""),"")</f>
        <v/>
      </c>
      <c r="BN605" s="233" t="str">
        <f>IF(Deník!$R605&lt;&gt;"",IF(Deník!$Y605=Statistika!$F$79,IF(AND(Deník!$R605&gt;=0,Deník!$R605&lt;=1),"BE",Deník!$R605),""),"")</f>
        <v/>
      </c>
      <c r="BO605" s="233" t="str">
        <f>IF(Deník!$R605&lt;&gt;"",IF(Deník!$Y605=Statistika!$F$80,IF(AND(Deník!$R605&gt;=0,Deník!$R605&lt;=1),"BE",Deník!$R605),""),"")</f>
        <v/>
      </c>
      <c r="BP605" s="233" t="str">
        <f>IF(Deník!$R605&lt;&gt;"",IF(Deník!$Y605=Statistika!$F$81,IF(AND(Deník!$R605&gt;=0,Deník!$R605&lt;=1),"BE",Deník!$R605),""),"")</f>
        <v/>
      </c>
      <c r="BQ605" s="233" t="str">
        <f>IF(Deník!$R605&lt;&gt;"",IF(Deník!$Y605=Statistika!$F$82,IF(AND(Deník!$R605&gt;=0,Deník!$R605&lt;=1),"BE",Deník!$R605),""),"")</f>
        <v/>
      </c>
      <c r="BR605" s="233" t="str">
        <f>IF(Deník!$R605&lt;&gt;"",IF(Deník!$Y605=Statistika!$F$83,IF(AND(Deník!$R605&gt;=0,Deník!$R605&lt;=1),"BE",Deník!$R605),""),"")</f>
        <v/>
      </c>
      <c r="BS605" s="233" t="str">
        <f>IF(Deník!$R605&lt;&gt;"",IF(Deník!$Y605=Statistika!$F$84,IF(AND(Deník!$R605&gt;=0,Deník!$R605&lt;=1),"BE",Deník!$R605),""),"")</f>
        <v/>
      </c>
      <c r="BT605" s="233" t="str">
        <f>IF(Deník!$R605&lt;&gt;"",IF(Deník!$Y605=Statistika!$F$85,IF(AND(Deník!$R605&gt;=0,Deník!$R605&lt;=1),"BE",Deník!$R605),""),"")</f>
        <v/>
      </c>
      <c r="BU605" s="233" t="str">
        <f>IF(Deník!$R605&lt;&gt;"",IF(Deník!$Y605=Statistika!$F$86,IF(AND(Deník!$R605&gt;=0,Deník!$R605&lt;=1),"BE",Deník!$R605),""),"")</f>
        <v/>
      </c>
      <c r="BV605" s="233" t="str">
        <f>IF(Deník!$R605&lt;&gt;"",IF(Deník!$Y605=Statistika!$F$87,IF(AND(Deník!$R605&gt;=0,Deník!$R605&lt;=1),"BE",Deník!$R605),""),"")</f>
        <v/>
      </c>
      <c r="BW605" s="233" t="str">
        <f>IF(Deník!$R605&lt;&gt;"",IF(Deník!$Y605=Statistika!$F$88,IF(AND(Deník!$R605&gt;=0,Deník!$R605&lt;=1),"BE",Deník!$R605),""),"")</f>
        <v/>
      </c>
      <c r="BX605" s="233" t="str">
        <f>IF(Deník!$R605&lt;&gt;"",IF(Deník!$Y605=Statistika!$F$89,IF(AND(Deník!$R605&gt;=0,Deník!$R605&lt;=1),"BE",Deník!$R605),""),"")</f>
        <v/>
      </c>
      <c r="BY605" s="233" t="str">
        <f>IF(Deník!$R605&lt;&gt;"",IF(Deník!$Y605=Statistika!$F$90,IF(AND(Deník!$R605&gt;=0,Deník!$R605&lt;=1),"BE",Deník!$R605),""),"")</f>
        <v/>
      </c>
      <c r="BZ605" s="233" t="str">
        <f>IF(Deník!$R605&lt;&gt;"",IF(Deník!$Y605=Statistika!$F$91,IF(AND(Deník!$R605&gt;=0,Deník!$R605&lt;=1),"BE",Deník!$R605),""),"")</f>
        <v/>
      </c>
      <c r="CA605" s="233"/>
      <c r="CB605" s="233" t="str">
        <f>IF(Deník!$R605&lt;&gt;"",IF(Deník!$AB605="SL",IF(AND(Deník!$R605&gt;=0,Deník!$R605&lt;=1),"BE",Deník!$R605),""),"")</f>
        <v/>
      </c>
      <c r="CC605" s="233" t="str">
        <f>IF(Deník!$R605&lt;&gt;"",IF(Deník!$AB605="BE10",IF(AND(Deník!$R605&gt;=0,Deník!$R605&lt;=1),"BE",Deník!$R605),""),"")</f>
        <v/>
      </c>
      <c r="CD605" s="233" t="str">
        <f>IF(Deník!$R605&lt;&gt;"",IF(Deník!$AB605="BE15",IF(AND(Deník!$R605&gt;=0,Deník!$R605&lt;=1),"BE",Deník!$R605),""),"")</f>
        <v/>
      </c>
      <c r="CE605" s="233" t="str">
        <f>IF(Deník!$R605&lt;&gt;"",IF(Deník!$AB605="BE20",IF(AND(Deník!$R605&gt;=0,Deník!$R605&lt;=1),"BE",Deník!$R605),""),"")</f>
        <v/>
      </c>
      <c r="CF605" s="233" t="str">
        <f>IF(Deník!$R605&lt;&gt;"",IF(Deník!$AB605="TP1",IF(AND(Deník!$R605&gt;=0,Deník!$R605&lt;=1),"BE",Deník!$R605),""),"")</f>
        <v/>
      </c>
      <c r="CG605" s="233" t="str">
        <f>IF(Deník!$R605&lt;&gt;"",IF(Deník!$AB605="TP2",IF(AND(Deník!$R605&gt;=0,Deník!$R605&lt;=1),"BE",Deník!$R605),""),"")</f>
        <v/>
      </c>
      <c r="CH605" s="233" t="str">
        <f>IF(Deník!$R605&lt;&gt;"",IF(Deník!$AB605="TP3",IF(AND(Deník!$R605&gt;=0,Deník!$R605&lt;=1),"BE",Deník!$R605),""),"")</f>
        <v/>
      </c>
      <c r="CI605" s="233" t="str">
        <f>IF(Deník!$R605&lt;&gt;"",IF(Deník!$AB605="Trailing SL",IF(AND(Deník!$R605&gt;=0,Deník!$R605&lt;=1),"BE",Deník!$R605),""),"")</f>
        <v/>
      </c>
      <c r="CJ605" s="233" t="str">
        <f>IF(Deník!$R605&lt;&gt;"",IF(Deník!$AB605="Manual",IF(AND(Deník!$R605&gt;=0,Deník!$R605&lt;=1),"BE",Deník!$R605),""),"")</f>
        <v/>
      </c>
      <c r="CK605" s="233"/>
      <c r="CL605" s="233" t="str">
        <f>IF(Deník!$R605&lt;0,IF(Deník!$AC605=Statistika!$F$117,Deník!$R605,""),"")</f>
        <v/>
      </c>
      <c r="CM605" s="233" t="str">
        <f>IF(Deník!$R605&lt;0,IF(Deník!$AC605=Statistika!$F$118,Deník!$R605,""),"")</f>
        <v/>
      </c>
      <c r="CN605" s="233" t="str">
        <f>IF(Deník!$R605&lt;0,IF(Deník!$AC605=Statistika!$F$119,Deník!$R605,""),"")</f>
        <v/>
      </c>
      <c r="CO605" s="233" t="str">
        <f>IF(Deník!$R605&lt;0,IF(Deník!$AC605=Statistika!$F$120,Deník!$R605,""),"")</f>
        <v/>
      </c>
      <c r="CP605" s="233" t="str">
        <f>IF(Deník!$R605&lt;0,IF(Deník!$AC605=Statistika!$F$121,Deník!$R605,""),"")</f>
        <v/>
      </c>
      <c r="CQ605" s="233" t="str">
        <f>IF(Deník!$R605&lt;0,IF(Deník!$AC605=Statistika!$F$122,Deník!$R605,""),"")</f>
        <v/>
      </c>
      <c r="CR605" s="233" t="str">
        <f>IF(Deník!$R605&lt;0,IF(Deník!$AC605=Statistika!$F$123,Deník!$R605,""),"")</f>
        <v/>
      </c>
      <c r="CS605" s="233" t="str">
        <f>IF(Deník!$R605&lt;0,IF(Deník!$AC605=Statistika!$F$124,Deník!$R605,""),"")</f>
        <v/>
      </c>
      <c r="CT605" s="233" t="str">
        <f>IF(Deník!$R605&lt;0,IF(Deník!$AC605=Statistika!$F$125,Deník!$R605,""),"")</f>
        <v/>
      </c>
      <c r="CU605" s="233"/>
      <c r="CV605" s="233" t="str">
        <f>IF(Deník!$R605&lt;0,IF(Deník!$AD605=$CV$2,Deník!$R605,""),"")</f>
        <v/>
      </c>
      <c r="CW605" s="233" t="str">
        <f>IF(Deník!$R605&lt;0,IF(Deník!$AD605=$CW$2,Deník!$R605,""),"")</f>
        <v/>
      </c>
      <c r="CX605" s="233" t="str">
        <f>IF(Deník!$R605&lt;0,IF(Deník!$AD605=$CX$2,Deník!$R605,""),"")</f>
        <v/>
      </c>
      <c r="CY605" s="233" t="str">
        <f>IF(Deník!$R605&lt;0,IF(Deník!$AD605=$CY$2,Deník!$R605,""),"")</f>
        <v/>
      </c>
      <c r="CZ605" s="233" t="str">
        <f>IF(Deník!$R605&lt;0,IF(Deník!$AD605=$CZ$2,Deník!$R605,""),"")</f>
        <v/>
      </c>
      <c r="DL605" s="221">
        <f t="shared" si="24"/>
        <v>93847.029999999984</v>
      </c>
      <c r="DM605" s="220">
        <f t="shared" si="23"/>
        <v>-6.1529700000000132E-2</v>
      </c>
      <c r="DO605" s="50">
        <f>Deník!W606</f>
        <v>0</v>
      </c>
      <c r="DP605" s="102" t="str">
        <f>IF(AND(Deník!W606&gt;0),1,"")</f>
        <v/>
      </c>
      <c r="DQ605" s="102">
        <f>IF(AND(Deník!W606&lt;=0),1,"")</f>
        <v>1</v>
      </c>
      <c r="DR605" s="227"/>
      <c r="DS605" s="228"/>
      <c r="DT605" s="85"/>
      <c r="DU605" s="54">
        <f>IF(MONTH(Deník!$C605)=DU$2,Deník!$W605,"")</f>
        <v>0</v>
      </c>
      <c r="DV605" s="222" t="str">
        <f>IF(MONTH(Deník!$C605)=DV$2,Deník!$W605,"")</f>
        <v/>
      </c>
      <c r="DW605" s="222" t="str">
        <f>IF(MONTH(Deník!$C605)=DW$2,Deník!$W605,"")</f>
        <v/>
      </c>
      <c r="DX605" s="222" t="str">
        <f>IF(MONTH(Deník!$C605)=DX$2,Deník!$W605,"")</f>
        <v/>
      </c>
      <c r="DY605" s="222" t="str">
        <f>IF(MONTH(Deník!$C605)=DY$2,Deník!$W605,"")</f>
        <v/>
      </c>
      <c r="DZ605" s="222" t="str">
        <f>IF(MONTH(Deník!$C605)=DZ$2,Deník!$W605,"")</f>
        <v/>
      </c>
      <c r="EA605" s="222" t="str">
        <f>IF(MONTH(Deník!$C605)=EA$2,Deník!$W605,"")</f>
        <v/>
      </c>
      <c r="EB605" s="222" t="str">
        <f>IF(MONTH(Deník!$C605)=EB$2,Deník!$W605,"")</f>
        <v/>
      </c>
      <c r="EC605" s="222" t="str">
        <f>IF(MONTH(Deník!$C605)=EC$2,Deník!$W605,"")</f>
        <v/>
      </c>
      <c r="ED605" s="222" t="str">
        <f>IF(MONTH(Deník!$C605)=ED$2,Deník!$W605,"")</f>
        <v/>
      </c>
      <c r="EE605" s="222" t="str">
        <f>IF(MONTH(Deník!$C605)=EE$2,Deník!$W605,"")</f>
        <v/>
      </c>
      <c r="EF605" s="222" t="str">
        <f>IF(MONTH(Deník!$C605)=EF$2,Deník!$W605,"")</f>
        <v/>
      </c>
      <c r="EI605" s="600" t="str">
        <f>IF(Deník!$W605&lt;&gt;"",IF(Deník!$B605=Statistika!$F$63,Deník!$W605,""),"")</f>
        <v/>
      </c>
      <c r="EJ605" s="13" t="str">
        <f>IF(Deník!$W605&lt;&gt;"",IF(Deník!$B605=Statistika!$F$64,Deník!$W605,""),"")</f>
        <v/>
      </c>
      <c r="EK605" s="13" t="str">
        <f>IF(Deník!$W605&lt;&gt;"",IF(Deník!$B605=Statistika!$F$65,Deník!$W605,""),"")</f>
        <v/>
      </c>
      <c r="EL605" s="13" t="str">
        <f>IF(Deník!$W605&lt;&gt;"",IF(Deník!$B605=Statistika!$F$66,Deník!$W605,""),"")</f>
        <v/>
      </c>
      <c r="EM605" s="13" t="str">
        <f>IF(Deník!$W605&lt;&gt;"",IF(Deník!$B605=Statistika!$F$67,Deník!$W605,""),"")</f>
        <v/>
      </c>
      <c r="EN605" s="13" t="str">
        <f>IF(Deník!$W605&lt;&gt;"",IF(Deník!$B605=Statistika!$F$68,Deník!$W605,""),"")</f>
        <v/>
      </c>
      <c r="EO605" s="13" t="str">
        <f>IF(Deník!$W605&lt;&gt;"",IF(Deník!$B605=Statistika!$F$69,Deník!$W605,""),"")</f>
        <v/>
      </c>
      <c r="EP605" s="601" t="str">
        <f>IF(Deník!$W605&lt;&gt;"",IF(Deník!$B605=Statistika!$F$70,Deník!$W605,""),"")</f>
        <v/>
      </c>
      <c r="EQ605" s="90"/>
      <c r="ER605" s="63" t="str">
        <f>IF(Deník!$W605&lt;&gt;"",IF(Deník!$J605="L",Deník!$W605,""),"")</f>
        <v/>
      </c>
      <c r="ES605" s="13" t="str">
        <f>IF(Deník!$W605&lt;&gt;"",IF(Deník!$J605="S",Deník!$W605,""),"")</f>
        <v/>
      </c>
      <c r="ET605" s="95"/>
      <c r="EU605" s="88"/>
      <c r="EV605" s="63" t="str">
        <f>IF(WEEKDAY(Deník!$C605,2)=1,Deník!$W605,"")</f>
        <v/>
      </c>
      <c r="EW605" s="13" t="str">
        <f>IF(WEEKDAY(Deník!$C605,2)=2,Deník!$W605,"")</f>
        <v/>
      </c>
      <c r="EX605" s="13" t="str">
        <f>IF(WEEKDAY(Deník!$C605,2)=3,Deník!$W605,"")</f>
        <v/>
      </c>
      <c r="EY605" s="13" t="str">
        <f>IF(WEEKDAY(Deník!$C605,2)=4,Deník!$W605,"")</f>
        <v/>
      </c>
      <c r="EZ605" s="60" t="str">
        <f>IF(WEEKDAY(Deník!$C605,2)=5,Deník!$W605,"")</f>
        <v/>
      </c>
      <c r="FA605" s="99"/>
      <c r="FB605" s="100">
        <f>Deník!D605</f>
        <v>0</v>
      </c>
      <c r="FC605" s="63">
        <f>IF($FB605&lt;&gt;"",IF(AND($FB605&gt;=FC$2,$FB605&lt;=FC$3),Deník!$W605,""))</f>
        <v>0</v>
      </c>
      <c r="FD605" s="63" t="str">
        <f>IF($FB605&lt;&gt;"",IF(AND($FB605&gt;=FD$2,$FB605&lt;=FD$3),Deník!$W605,""))</f>
        <v/>
      </c>
      <c r="FE605" s="63" t="str">
        <f>IF($FB605&lt;&gt;"",IF(AND($FB605&gt;=FE$2,$FB605&lt;=FE$3),Deník!$W605,""))</f>
        <v/>
      </c>
      <c r="FF605" s="63" t="str">
        <f>IF($FB605&lt;&gt;"",IF(AND($FB605&gt;=FF$2,$FB605&lt;=FF$3),Deník!$W605,""))</f>
        <v/>
      </c>
      <c r="FG605" s="63" t="str">
        <f>IF($FB605&lt;&gt;"",IF(AND($FB605&gt;=FG$2,$FB605&lt;=FG$3),Deník!$W605,""))</f>
        <v/>
      </c>
      <c r="FH605" s="63" t="str">
        <f>IF($FB605&lt;&gt;"",IF(AND($FB605&gt;=FH$2,$FB605&lt;=FH$3),Deník!$W605,""))</f>
        <v/>
      </c>
      <c r="FI605" s="63" t="str">
        <f>IF($FB605&lt;&gt;"",IF(AND($FB605&gt;=FI$2,$FB605&lt;=FI$3),Deník!$W605,""))</f>
        <v/>
      </c>
      <c r="FJ605" s="63" t="str">
        <f>IF($FB605&lt;&gt;"",IF(AND($FB605&gt;=FJ$2,$FB605&lt;=FJ$3),Deník!$W605,""))</f>
        <v/>
      </c>
      <c r="FK605" s="63" t="str">
        <f>IF($FB605&lt;&gt;"",IF(AND($FB605&gt;=FK$2,$FB605&lt;=FK$3),Deník!$W605,""))</f>
        <v/>
      </c>
      <c r="FL605" s="63" t="str">
        <f>IF($FB605&lt;&gt;"",IF(AND($FB605&gt;=FL$2,$FB605&lt;=FL$3),Deník!$W605,""))</f>
        <v/>
      </c>
      <c r="FM605" s="63" t="str">
        <f>IF($FB605&lt;&gt;"",IF(AND($FB605&gt;=FM$2,$FB605&lt;=FM$3),Deník!$W605,""))</f>
        <v/>
      </c>
      <c r="FN605" s="13"/>
      <c r="FO605" s="20" t="str">
        <f>IF(Deník!$W605&gt;1,Deník!$W605,"")</f>
        <v/>
      </c>
      <c r="FP605" s="20" t="str">
        <f>IF(Deník!$W605&lt;0,Deník!$W605,"")</f>
        <v/>
      </c>
      <c r="FQ605" s="17"/>
      <c r="FS605" s="233"/>
      <c r="FT605" s="233" t="str">
        <f>IF(Deník!$W605&lt;&gt;"",IF(Deník!$Y605=Statistika!$F$78,Deník!$W605,""),"")</f>
        <v/>
      </c>
      <c r="FU605" s="233" t="str">
        <f>IF(Deník!$W605&lt;&gt;"",IF(Deník!$Y605=Statistika!$F$79,Deník!$W605,""),"")</f>
        <v/>
      </c>
      <c r="FV605" s="233" t="str">
        <f>IF(Deník!$W605&lt;&gt;"",IF(Deník!$Y605=Statistika!$F$80,Deník!$W605,""),"")</f>
        <v/>
      </c>
      <c r="FW605" s="233" t="str">
        <f>IF(Deník!$W605&lt;&gt;"",IF(Deník!$Y605=Statistika!$F$81,Deník!$W605,""),"")</f>
        <v/>
      </c>
      <c r="FX605" s="233" t="str">
        <f>IF(Deník!$W605&lt;&gt;"",IF(Deník!$Y605=Statistika!$F$82,Deník!$W605,""),"")</f>
        <v/>
      </c>
      <c r="FY605" s="233" t="str">
        <f>IF(Deník!$W605&lt;&gt;"",IF(Deník!$Y605=Statistika!$F$83,Deník!$W605,""),"")</f>
        <v/>
      </c>
      <c r="FZ605" s="233" t="str">
        <f>IF(Deník!$W605&lt;&gt;"",IF(Deník!$Y605=Statistika!$F$84,Deník!$W605,""),"")</f>
        <v/>
      </c>
      <c r="GA605" s="233" t="str">
        <f>IF(Deník!$W605&lt;&gt;"",IF(Deník!$Y605=Statistika!$F$85,Deník!$W605,""),"")</f>
        <v/>
      </c>
      <c r="GB605" s="233" t="str">
        <f>IF(Deník!$W605&lt;&gt;"",IF(Deník!$Y605=Statistika!$F$86,Deník!$W605,""),"")</f>
        <v/>
      </c>
      <c r="GC605" s="233" t="str">
        <f>IF(Deník!$W605&lt;&gt;"",IF(Deník!$Y605=Statistika!$F$87,Deník!$W605,""),"")</f>
        <v/>
      </c>
      <c r="GD605" s="233" t="str">
        <f>IF(Deník!$W605&lt;&gt;"",IF(Deník!$Y605=Statistika!$F$88,Deník!$W605,""),"")</f>
        <v/>
      </c>
      <c r="GE605" s="233" t="str">
        <f>IF(Deník!$W605&lt;&gt;"",IF(Deník!$Y605=Statistika!$F$89,Deník!$W605,""),"")</f>
        <v/>
      </c>
      <c r="GF605" s="233" t="str">
        <f>IF(Deník!$W605&lt;&gt;"",IF(Deník!$Y605=Statistika!$F$90,Deník!$W605,""),"")</f>
        <v/>
      </c>
      <c r="GG605" s="233" t="str">
        <f>IF(Deník!$W605&lt;&gt;"",IF(Deník!$Y605=Statistika!$F$91,Deník!$W605,""),"")</f>
        <v/>
      </c>
      <c r="GH605" s="233"/>
      <c r="GI605" s="233" t="str">
        <f>IF(Deník!$W605&lt;&gt;"",IF(Deník!$AB605=Statistika!$L$100,Deník!$W605,""),"")</f>
        <v/>
      </c>
      <c r="GJ605" s="233" t="str">
        <f>IF(Deník!$W605&lt;&gt;"",IF(Deník!$AB605=Statistika!$L$101,Deník!$W605,""),"")</f>
        <v/>
      </c>
      <c r="GK605" s="233" t="str">
        <f>IF(Deník!$W605&lt;&gt;"",IF(Deník!$AB605=Statistika!$L$102,Deník!$W605,""),"")</f>
        <v/>
      </c>
      <c r="GL605" s="233" t="str">
        <f>IF(Deník!$W605&lt;&gt;"",IF(Deník!$AB605=Statistika!$L$103,Deník!$W605,""),"")</f>
        <v/>
      </c>
      <c r="GM605" s="233" t="str">
        <f>IF(Deník!$W605&lt;&gt;"",IF(Deník!$AB605=Statistika!$L$104,Deník!$W605,""),"")</f>
        <v/>
      </c>
      <c r="GN605" s="233" t="str">
        <f>IF(Deník!$W605&lt;&gt;"",IF(Deník!$AB605=Statistika!$L$105,Deník!$W605,""),"")</f>
        <v/>
      </c>
      <c r="GO605" s="233" t="str">
        <f>IF(Deník!$W605&lt;&gt;"",IF(Deník!$AB605=Statistika!$L$106,Deník!$W605,""),"")</f>
        <v/>
      </c>
      <c r="GP605" s="233" t="str">
        <f>IF(Deník!$W605&lt;&gt;"",IF(Deník!$AB605=Statistika!$L$107,Deník!$W605,""),"")</f>
        <v/>
      </c>
      <c r="GQ605" s="233" t="str">
        <f>IF(Deník!$W605&lt;&gt;"",IF(Deník!$AB605=Statistika!$L$108,Deník!$W605,""),"")</f>
        <v/>
      </c>
      <c r="GS605" s="233" t="str">
        <f>IF(Deník!$W605&lt;0,IF(Deník!$AC605=Statistika!$F$117,Deník!$W605,""),"")</f>
        <v/>
      </c>
      <c r="GT605" s="233" t="str">
        <f>IF(Deník!$W605&lt;0,IF(Deník!$AC605=Statistika!$F$118,Deník!$W605,""),"")</f>
        <v/>
      </c>
      <c r="GU605" s="233" t="str">
        <f>IF(Deník!$W605&lt;0,IF(Deník!$AC605=Statistika!$F$119,Deník!$W605,""),"")</f>
        <v/>
      </c>
      <c r="GV605" s="233" t="str">
        <f>IF(Deník!$W605&lt;0,IF(Deník!$AC605=Statistika!$F$120,Deník!$W605,""),"")</f>
        <v/>
      </c>
      <c r="GW605" s="233" t="str">
        <f>IF(Deník!$W605&lt;0,IF(Deník!$AC605=Statistika!$F$121,Deník!$W605,""),"")</f>
        <v/>
      </c>
      <c r="GX605" s="233" t="str">
        <f>IF(Deník!$W605&lt;0,IF(Deník!$AC605=Statistika!$F$122,Deník!$W605,""),"")</f>
        <v/>
      </c>
      <c r="GY605" s="233" t="str">
        <f>IF(Deník!$W605&lt;0,IF(Deník!$AC605=Statistika!$F$123,Deník!$W605,""),"")</f>
        <v/>
      </c>
      <c r="GZ605" s="233" t="str">
        <f>IF(Deník!$W605&lt;0,IF(Deník!$AC605=Statistika!$F$124,Deník!$W605,""),"")</f>
        <v/>
      </c>
      <c r="HA605" s="233" t="str">
        <f>IF(Deník!$W605&lt;0,IF(Deník!$AC605=Statistika!$F$125,Deník!$W605,""),"")</f>
        <v/>
      </c>
      <c r="HC605" s="233" t="str">
        <f>IF(Deník!$W605&lt;0,IF(Deník!$AD605=Statistika!$F$133,Deník!$W605,""),"")</f>
        <v/>
      </c>
      <c r="HD605" s="233" t="str">
        <f>IF(Deník!$W605&lt;0,IF(Deník!$AD605=Statistika!$F$134,Deník!$W605,""),"")</f>
        <v/>
      </c>
      <c r="HE605" s="233" t="str">
        <f>IF(Deník!$W605&lt;0,IF(Deník!$AD605=Statistika!$F$135,Deník!$W605,""),"")</f>
        <v/>
      </c>
      <c r="HF605" s="233" t="str">
        <f>IF(Deník!$W605&lt;0,IF(Deník!$AD605=Statistika!$F$136,Deník!$W605,""),"")</f>
        <v/>
      </c>
      <c r="HG605" s="233" t="str">
        <f>IF(Deník!$W605&lt;0,IF(Deník!$AD605=Statistika!$F$137,Deník!$W605,""),"")</f>
        <v/>
      </c>
      <c r="ID605" s="8">
        <f>Tabulka4[[#This Row],[Sloupec3]]</f>
        <v>0</v>
      </c>
      <c r="IE605" s="17" t="str">
        <f>IF(AND([1]Deník!$C605&gt;='[1]Měsíční shrnutí'!$D$1,[1]Deník!$C605&lt;='[1]Měsíční shrnutí'!$F$1),[1]Deník!$X605,"")</f>
        <v/>
      </c>
    </row>
    <row r="606" spans="1:239">
      <c r="A606" s="8">
        <f>Deník!C607</f>
        <v>0</v>
      </c>
      <c r="B606" s="50" t="str">
        <f>Deník!R607</f>
        <v/>
      </c>
      <c r="C606" s="102" t="str">
        <f>IF(AND(Deník!R607&gt;1,Deník!R607&lt;&gt;""),1,"")</f>
        <v/>
      </c>
      <c r="D606" s="102" t="str">
        <f>IF(AND(Deník!R607&lt;=0,Deník!R607&lt;&gt;""),1,"")</f>
        <v/>
      </c>
      <c r="E606" s="103" t="str">
        <f>IF(AND(Deník!R607&gt;=0,Deník!R607&lt;=1),1,"")</f>
        <v/>
      </c>
      <c r="F606" s="79" t="str">
        <f>IF(Deník!R607&lt;&gt;"",Deník!R607+F605,"")</f>
        <v/>
      </c>
      <c r="G606" s="85"/>
      <c r="H606" s="54" t="str">
        <f>IF(MONTH(Deník!$C606)=H$2,IF(AND(Deník!$R606&gt;=0,Deník!$R606&lt;=1),"BE",Deník!$R606),"")</f>
        <v/>
      </c>
      <c r="I606" s="11" t="str">
        <f>IF(MONTH(Deník!$C606)=I$2,IF(AND(Deník!$R606&gt;=0,Deník!$R606&lt;=1),"BE",Deník!$R606),"")</f>
        <v/>
      </c>
      <c r="J606" s="11" t="str">
        <f>IF(MONTH(Deník!$C606)=J$2,IF(AND(Deník!$R606&gt;=0,Deník!$R606&lt;=1),"BE",Deník!$R606),"")</f>
        <v/>
      </c>
      <c r="K606" s="11" t="str">
        <f>IF(MONTH(Deník!$C606)=K$2,IF(AND(Deník!$R606&gt;=0,Deník!$R606&lt;=1),"BE",Deník!$R606),"")</f>
        <v/>
      </c>
      <c r="L606" s="11" t="str">
        <f>IF(MONTH(Deník!$C606)=L$2,IF(AND(Deník!$R606&gt;=0,Deník!$R606&lt;=1),"BE",Deník!$R606),"")</f>
        <v/>
      </c>
      <c r="M606" s="11" t="str">
        <f>IF(MONTH(Deník!$C606)=M$2,IF(AND(Deník!$R606&gt;=0,Deník!$R606&lt;=1),"BE",Deník!$R606),"")</f>
        <v/>
      </c>
      <c r="N606" s="11" t="str">
        <f>IF(MONTH(Deník!$C606)=N$2,IF(AND(Deník!$R606&gt;=0,Deník!$R606&lt;=1),"BE",Deník!$R606),"")</f>
        <v/>
      </c>
      <c r="O606" s="11" t="str">
        <f>IF(MONTH(Deník!$C606)=O$2,IF(AND(Deník!$R606&gt;=0,Deník!$R606&lt;=1),"BE",Deník!$R606),"")</f>
        <v/>
      </c>
      <c r="P606" s="11" t="str">
        <f>IF(MONTH(Deník!$C606)=P$2,IF(AND(Deník!$R606&gt;=0,Deník!$R606&lt;=1),"BE",Deník!$R606),"")</f>
        <v/>
      </c>
      <c r="Q606" s="11" t="str">
        <f>IF(MONTH(Deník!$C606)=Q$2,IF(AND(Deník!$R606&gt;=0,Deník!$R606&lt;=1),"BE",Deník!$R606),"")</f>
        <v/>
      </c>
      <c r="R606" s="11" t="str">
        <f>IF(MONTH(Deník!$C606)=R$2,IF(AND(Deník!$R606&gt;=0,Deník!$R606&lt;=1),"BE",Deník!$R606),"")</f>
        <v/>
      </c>
      <c r="S606" s="57" t="str">
        <f>IF(MONTH(Deník!$C606)=S$2,IF(AND(Deník!$R606&gt;=0,Deník!$R606&lt;=1),"BE",Deník!$R606),"")</f>
        <v/>
      </c>
      <c r="U606" s="12"/>
      <c r="V606" s="12"/>
      <c r="X606" s="600" t="str">
        <f>IF(Deník!$R606&lt;&gt;"",IF(Deník!$B606=Statistika!$F$63,IF(AND(Deník!$R606&gt;=0,Deník!$R606&lt;=1),"BE",Deník!$R606),""),"")</f>
        <v/>
      </c>
      <c r="Y606" s="13" t="str">
        <f>IF(Deník!$R606&lt;&gt;"",IF(Deník!$B606=Statistika!$F$64,IF(AND(Deník!$R606&gt;=0,Deník!$R606&lt;=1),"BE",Deník!$R606),""),"")</f>
        <v/>
      </c>
      <c r="Z606" s="13" t="str">
        <f>IF(Deník!$R606&lt;&gt;"",IF(Deník!$B606=Statistika!$F$65,IF(AND(Deník!$R606&gt;=0,Deník!$R606&lt;=1),"BE",Deník!$R606),""),"")</f>
        <v/>
      </c>
      <c r="AA606" s="13" t="str">
        <f>IF(Deník!$R606&lt;&gt;"",IF(Deník!$B606=Statistika!$F$66,IF(AND(Deník!$R606&gt;=0,Deník!$R606&lt;=1),"BE",Deník!$R606),""),"")</f>
        <v/>
      </c>
      <c r="AB606" s="13" t="str">
        <f>IF(Deník!$R606&lt;&gt;"",IF(Deník!$B606=Statistika!$F$67,IF(AND(Deník!$R606&gt;=0,Deník!$R606&lt;=1),"BE",Deník!$R606),""),"")</f>
        <v/>
      </c>
      <c r="AC606" s="13" t="str">
        <f>IF(Deník!$R606&lt;&gt;"",IF(Deník!$B606=Statistika!$F$68,IF(AND(Deník!$R606&gt;=0,Deník!$R606&lt;=1),"BE",Deník!$R606),""),"")</f>
        <v/>
      </c>
      <c r="AD606" s="13" t="str">
        <f>IF(Deník!$R606&lt;&gt;"",IF(Deník!$B606=Statistika!$F$69,IF(AND(Deník!$R606&gt;=0,Deník!$R606&lt;=1),"BE",Deník!$R606),""),"")</f>
        <v/>
      </c>
      <c r="AE606" s="601" t="str">
        <f>IF(Deník!$R606&lt;&gt;"",IF(Deník!$B606=Statistika!$F$70,IF(AND(Deník!$R606&gt;=0,Deník!$R606&lt;=1),"BE",Deník!$R606),""),"")</f>
        <v/>
      </c>
      <c r="AF606" s="90"/>
      <c r="AG606" s="63" t="str">
        <f>IF(Deník!$R606&lt;&gt;"",IF(Deník!$J606="L",IF(AND(Deník!$R606&gt;=0,Deník!$R606&lt;=1),"BE",Deník!$R606),""),"")</f>
        <v/>
      </c>
      <c r="AH606" s="13" t="str">
        <f>IF(Deník!$R606&lt;&gt;"",IF(Deník!$J606="S",IF(AND(Deník!$R606&gt;=0,Deník!$R606&lt;=1),"BE",Deník!$R606),""),"")</f>
        <v/>
      </c>
      <c r="AI606" s="95"/>
      <c r="AJ606" s="71" t="str">
        <f>IF(Deník!N607&lt;&gt;"",Deník!N607*-1,"")</f>
        <v/>
      </c>
      <c r="AK606" s="88"/>
      <c r="AL606" s="63" t="str">
        <f>IF(WEEKDAY(Deník!$C606,2)=1,IF(AND(Deník!$R606&gt;=0,Deník!$R606&lt;=1),"BE",Deník!$R606),"")</f>
        <v/>
      </c>
      <c r="AM606" s="13" t="str">
        <f>IF(WEEKDAY(Deník!$C606,2)=2,IF(AND(Deník!$R606&gt;=0,Deník!$R606&lt;=1),"BE",Deník!$R606),"")</f>
        <v/>
      </c>
      <c r="AN606" s="13" t="str">
        <f>IF(WEEKDAY(Deník!$C606,2)=3,IF(AND(Deník!$R606&gt;=0,Deník!$R606&lt;=1),"BE",Deník!$R606),"")</f>
        <v/>
      </c>
      <c r="AO606" s="13" t="str">
        <f>IF(WEEKDAY(Deník!$C606,2)=4,IF(AND(Deník!$R606&gt;=0,Deník!$R606&lt;=1),"BE",Deník!$R606),"")</f>
        <v/>
      </c>
      <c r="AP606" s="60" t="str">
        <f>IF(WEEKDAY(Deník!$C606,2)=5,IF(AND(Deník!$R606&gt;=0,Deník!$R606&lt;=1),"BE",Deník!$R606),"")</f>
        <v/>
      </c>
      <c r="AQ606" s="99"/>
      <c r="AR606" s="100">
        <f>Deník!D606</f>
        <v>0</v>
      </c>
      <c r="AS606" s="63" t="str">
        <f>IF(Deník!$D606&lt;&gt;"",IF(AND(Deník!$D606&gt;=AS$2,Deník!$D606&lt;=AS$3),IF(AND(Deník!$R606&gt;=0,Deník!$R606&lt;=1),"BE",Deník!$R606),""),"")</f>
        <v/>
      </c>
      <c r="AT606" s="63" t="str">
        <f>IF(Deník!$D606&lt;&gt;"",IF(AND(Deník!$D606&gt;=AT$2,Deník!$D606&lt;=AT$3),IF(AND(Deník!$R606&gt;=0,Deník!$R606&lt;=1),"BE",Deník!$R606),""),"")</f>
        <v/>
      </c>
      <c r="AU606" s="63" t="str">
        <f>IF(Deník!$D606&lt;&gt;"",IF(AND(Deník!$D606&gt;=AU$2,Deník!$D606&lt;=AU$3),IF(AND(Deník!$R606&gt;=0,Deník!$R606&lt;=1),"BE",Deník!$R606),""),"")</f>
        <v/>
      </c>
      <c r="AV606" s="63" t="str">
        <f>IF(Deník!$D606&lt;&gt;"",IF(AND(Deník!$D606&gt;=AV$2,Deník!$D606&lt;=AV$3),IF(AND(Deník!$R606&gt;=0,Deník!$R606&lt;=1),"BE",Deník!$R606),""),"")</f>
        <v/>
      </c>
      <c r="AW606" s="63" t="str">
        <f>IF(Deník!$D606&lt;&gt;"",IF(AND(Deník!$D606&gt;=AW$2,Deník!$D606&lt;=AW$3),IF(AND(Deník!$R606&gt;=0,Deník!$R606&lt;=1),"BE",Deník!$R606),""),"")</f>
        <v/>
      </c>
      <c r="AX606" s="63" t="str">
        <f>IF(Deník!$D606&lt;&gt;"",IF(AND(Deník!$D606&gt;=AX$2,Deník!$D606&lt;=AX$3),IF(AND(Deník!$R606&gt;=0,Deník!$R606&lt;=1),"BE",Deník!$R606),""),"")</f>
        <v/>
      </c>
      <c r="AY606" s="63" t="str">
        <f>IF(Deník!$D606&lt;&gt;"",IF(AND(Deník!$D606&gt;=AY$2,Deník!$D606&lt;=AY$3),IF(AND(Deník!$R606&gt;=0,Deník!$R606&lt;=1),"BE",Deník!$R606),""),"")</f>
        <v/>
      </c>
      <c r="AZ606" s="63" t="str">
        <f>IF(Deník!$D606&lt;&gt;"",IF(AND(Deník!$D606&gt;=AZ$2,Deník!$D606&lt;=AZ$3),IF(AND(Deník!$R606&gt;=0,Deník!$R606&lt;=1),"BE",Deník!$R606),""),"")</f>
        <v/>
      </c>
      <c r="BA606" s="63" t="str">
        <f>IF(Deník!$D606&lt;&gt;"",IF(AND(Deník!$D606&gt;=BA$2,Deník!$D606&lt;=BA$3),IF(AND(Deník!$R606&gt;=0,Deník!$R606&lt;=1),"BE",Deník!$R606),""),"")</f>
        <v/>
      </c>
      <c r="BB606" s="63" t="str">
        <f>IF(Deník!$D606&lt;&gt;"",IF(AND(Deník!$D606&gt;=BB$2,Deník!$D606&lt;=BB$3),IF(AND(Deník!$R606&gt;=0,Deník!$R606&lt;=1),"BE",Deník!$R606),""),"")</f>
        <v/>
      </c>
      <c r="BC606" s="71" t="str">
        <f>IF(Deník!$D606&lt;&gt;"",IF(AND(Deník!$D606&gt;=BC$2,Deník!$D606&lt;=BC$3),IF(AND(Deník!$R606&gt;=0,Deník!$R606&lt;=1),"BE",Deník!$R606),""),"")</f>
        <v/>
      </c>
      <c r="BD606" s="20" t="str">
        <f>IF(Deník!$J607="S",(Deník!$M607-Deník!$K607),IF(Deník!$J607="L",(Deník!$K607-Deník!$M607),""))</f>
        <v/>
      </c>
      <c r="BE606" s="20" t="str">
        <f>IF(Deník!$J607="S",(Deník!$K607-Deník!$O607),IF(Deník!$J607="L",(Deník!$O607-Deník!$K607),""))</f>
        <v/>
      </c>
      <c r="BF606" s="20" t="str">
        <f>IF(Deník!$J607="S",(Deník!$K607-Deník!$L607),IF(Deník!$J607="L",(Deník!$L607-Deník!$K607),""))</f>
        <v/>
      </c>
      <c r="BG606" s="20" t="str">
        <f>IF(Deník!$J607="S",(Deník!$K607-Deník!$S607),IF(Deník!$J607="L",(Deník!$S607-Deník!$K607),""))</f>
        <v/>
      </c>
      <c r="BH606" s="20" t="str">
        <f>IF(Deník!$J607="S",(Deník!$K607-Deník!$U607),IF(Deník!$J607="L",(Deník!$U607-Deník!$K607),""))</f>
        <v/>
      </c>
      <c r="BI606" s="20" t="str">
        <f>IF(Deník!$R606&gt;1,Deník!$R606,"")</f>
        <v/>
      </c>
      <c r="BJ606" s="20" t="str">
        <f>IF(Deník!$R606&lt;0,Deník!$R606,"")</f>
        <v/>
      </c>
      <c r="BK606" s="17"/>
      <c r="BM606" s="233" t="str">
        <f>IF(Deník!$R606&lt;&gt;"",IF(Deník!$Y606=Statistika!$F$78,IF(AND(Deník!$R606&gt;=0,Deník!$R606&lt;=1),"BE",Deník!$R606),""),"")</f>
        <v/>
      </c>
      <c r="BN606" s="233" t="str">
        <f>IF(Deník!$R606&lt;&gt;"",IF(Deník!$Y606=Statistika!$F$79,IF(AND(Deník!$R606&gt;=0,Deník!$R606&lt;=1),"BE",Deník!$R606),""),"")</f>
        <v/>
      </c>
      <c r="BO606" s="233" t="str">
        <f>IF(Deník!$R606&lt;&gt;"",IF(Deník!$Y606=Statistika!$F$80,IF(AND(Deník!$R606&gt;=0,Deník!$R606&lt;=1),"BE",Deník!$R606),""),"")</f>
        <v/>
      </c>
      <c r="BP606" s="233" t="str">
        <f>IF(Deník!$R606&lt;&gt;"",IF(Deník!$Y606=Statistika!$F$81,IF(AND(Deník!$R606&gt;=0,Deník!$R606&lt;=1),"BE",Deník!$R606),""),"")</f>
        <v/>
      </c>
      <c r="BQ606" s="233" t="str">
        <f>IF(Deník!$R606&lt;&gt;"",IF(Deník!$Y606=Statistika!$F$82,IF(AND(Deník!$R606&gt;=0,Deník!$R606&lt;=1),"BE",Deník!$R606),""),"")</f>
        <v/>
      </c>
      <c r="BR606" s="233" t="str">
        <f>IF(Deník!$R606&lt;&gt;"",IF(Deník!$Y606=Statistika!$F$83,IF(AND(Deník!$R606&gt;=0,Deník!$R606&lt;=1),"BE",Deník!$R606),""),"")</f>
        <v/>
      </c>
      <c r="BS606" s="233" t="str">
        <f>IF(Deník!$R606&lt;&gt;"",IF(Deník!$Y606=Statistika!$F$84,IF(AND(Deník!$R606&gt;=0,Deník!$R606&lt;=1),"BE",Deník!$R606),""),"")</f>
        <v/>
      </c>
      <c r="BT606" s="233" t="str">
        <f>IF(Deník!$R606&lt;&gt;"",IF(Deník!$Y606=Statistika!$F$85,IF(AND(Deník!$R606&gt;=0,Deník!$R606&lt;=1),"BE",Deník!$R606),""),"")</f>
        <v/>
      </c>
      <c r="BU606" s="233" t="str">
        <f>IF(Deník!$R606&lt;&gt;"",IF(Deník!$Y606=Statistika!$F$86,IF(AND(Deník!$R606&gt;=0,Deník!$R606&lt;=1),"BE",Deník!$R606),""),"")</f>
        <v/>
      </c>
      <c r="BV606" s="233" t="str">
        <f>IF(Deník!$R606&lt;&gt;"",IF(Deník!$Y606=Statistika!$F$87,IF(AND(Deník!$R606&gt;=0,Deník!$R606&lt;=1),"BE",Deník!$R606),""),"")</f>
        <v/>
      </c>
      <c r="BW606" s="233" t="str">
        <f>IF(Deník!$R606&lt;&gt;"",IF(Deník!$Y606=Statistika!$F$88,IF(AND(Deník!$R606&gt;=0,Deník!$R606&lt;=1),"BE",Deník!$R606),""),"")</f>
        <v/>
      </c>
      <c r="BX606" s="233" t="str">
        <f>IF(Deník!$R606&lt;&gt;"",IF(Deník!$Y606=Statistika!$F$89,IF(AND(Deník!$R606&gt;=0,Deník!$R606&lt;=1),"BE",Deník!$R606),""),"")</f>
        <v/>
      </c>
      <c r="BY606" s="233" t="str">
        <f>IF(Deník!$R606&lt;&gt;"",IF(Deník!$Y606=Statistika!$F$90,IF(AND(Deník!$R606&gt;=0,Deník!$R606&lt;=1),"BE",Deník!$R606),""),"")</f>
        <v/>
      </c>
      <c r="BZ606" s="233" t="str">
        <f>IF(Deník!$R606&lt;&gt;"",IF(Deník!$Y606=Statistika!$F$91,IF(AND(Deník!$R606&gt;=0,Deník!$R606&lt;=1),"BE",Deník!$R606),""),"")</f>
        <v/>
      </c>
      <c r="CA606" s="233"/>
      <c r="CB606" s="233" t="str">
        <f>IF(Deník!$R606&lt;&gt;"",IF(Deník!$AB606="SL",IF(AND(Deník!$R606&gt;=0,Deník!$R606&lt;=1),"BE",Deník!$R606),""),"")</f>
        <v/>
      </c>
      <c r="CC606" s="233" t="str">
        <f>IF(Deník!$R606&lt;&gt;"",IF(Deník!$AB606="BE10",IF(AND(Deník!$R606&gt;=0,Deník!$R606&lt;=1),"BE",Deník!$R606),""),"")</f>
        <v/>
      </c>
      <c r="CD606" s="233" t="str">
        <f>IF(Deník!$R606&lt;&gt;"",IF(Deník!$AB606="BE15",IF(AND(Deník!$R606&gt;=0,Deník!$R606&lt;=1),"BE",Deník!$R606),""),"")</f>
        <v/>
      </c>
      <c r="CE606" s="233" t="str">
        <f>IF(Deník!$R606&lt;&gt;"",IF(Deník!$AB606="BE20",IF(AND(Deník!$R606&gt;=0,Deník!$R606&lt;=1),"BE",Deník!$R606),""),"")</f>
        <v/>
      </c>
      <c r="CF606" s="233" t="str">
        <f>IF(Deník!$R606&lt;&gt;"",IF(Deník!$AB606="TP1",IF(AND(Deník!$R606&gt;=0,Deník!$R606&lt;=1),"BE",Deník!$R606),""),"")</f>
        <v/>
      </c>
      <c r="CG606" s="233" t="str">
        <f>IF(Deník!$R606&lt;&gt;"",IF(Deník!$AB606="TP2",IF(AND(Deník!$R606&gt;=0,Deník!$R606&lt;=1),"BE",Deník!$R606),""),"")</f>
        <v/>
      </c>
      <c r="CH606" s="233" t="str">
        <f>IF(Deník!$R606&lt;&gt;"",IF(Deník!$AB606="TP3",IF(AND(Deník!$R606&gt;=0,Deník!$R606&lt;=1),"BE",Deník!$R606),""),"")</f>
        <v/>
      </c>
      <c r="CI606" s="233" t="str">
        <f>IF(Deník!$R606&lt;&gt;"",IF(Deník!$AB606="Trailing SL",IF(AND(Deník!$R606&gt;=0,Deník!$R606&lt;=1),"BE",Deník!$R606),""),"")</f>
        <v/>
      </c>
      <c r="CJ606" s="233" t="str">
        <f>IF(Deník!$R606&lt;&gt;"",IF(Deník!$AB606="Manual",IF(AND(Deník!$R606&gt;=0,Deník!$R606&lt;=1),"BE",Deník!$R606),""),"")</f>
        <v/>
      </c>
      <c r="CK606" s="233"/>
      <c r="CL606" s="233" t="str">
        <f>IF(Deník!$R606&lt;0,IF(Deník!$AC606=Statistika!$F$117,Deník!$R606,""),"")</f>
        <v/>
      </c>
      <c r="CM606" s="233" t="str">
        <f>IF(Deník!$R606&lt;0,IF(Deník!$AC606=Statistika!$F$118,Deník!$R606,""),"")</f>
        <v/>
      </c>
      <c r="CN606" s="233" t="str">
        <f>IF(Deník!$R606&lt;0,IF(Deník!$AC606=Statistika!$F$119,Deník!$R606,""),"")</f>
        <v/>
      </c>
      <c r="CO606" s="233" t="str">
        <f>IF(Deník!$R606&lt;0,IF(Deník!$AC606=Statistika!$F$120,Deník!$R606,""),"")</f>
        <v/>
      </c>
      <c r="CP606" s="233" t="str">
        <f>IF(Deník!$R606&lt;0,IF(Deník!$AC606=Statistika!$F$121,Deník!$R606,""),"")</f>
        <v/>
      </c>
      <c r="CQ606" s="233" t="str">
        <f>IF(Deník!$R606&lt;0,IF(Deník!$AC606=Statistika!$F$122,Deník!$R606,""),"")</f>
        <v/>
      </c>
      <c r="CR606" s="233" t="str">
        <f>IF(Deník!$R606&lt;0,IF(Deník!$AC606=Statistika!$F$123,Deník!$R606,""),"")</f>
        <v/>
      </c>
      <c r="CS606" s="233" t="str">
        <f>IF(Deník!$R606&lt;0,IF(Deník!$AC606=Statistika!$F$124,Deník!$R606,""),"")</f>
        <v/>
      </c>
      <c r="CT606" s="233" t="str">
        <f>IF(Deník!$R606&lt;0,IF(Deník!$AC606=Statistika!$F$125,Deník!$R606,""),"")</f>
        <v/>
      </c>
      <c r="CU606" s="233"/>
      <c r="CV606" s="233" t="str">
        <f>IF(Deník!$R606&lt;0,IF(Deník!$AD606=$CV$2,Deník!$R606,""),"")</f>
        <v/>
      </c>
      <c r="CW606" s="233" t="str">
        <f>IF(Deník!$R606&lt;0,IF(Deník!$AD606=$CW$2,Deník!$R606,""),"")</f>
        <v/>
      </c>
      <c r="CX606" s="233" t="str">
        <f>IF(Deník!$R606&lt;0,IF(Deník!$AD606=$CX$2,Deník!$R606,""),"")</f>
        <v/>
      </c>
      <c r="CY606" s="233" t="str">
        <f>IF(Deník!$R606&lt;0,IF(Deník!$AD606=$CY$2,Deník!$R606,""),"")</f>
        <v/>
      </c>
      <c r="CZ606" s="233" t="str">
        <f>IF(Deník!$R606&lt;0,IF(Deník!$AD606=$CZ$2,Deník!$R606,""),"")</f>
        <v/>
      </c>
      <c r="DL606" s="221">
        <f t="shared" si="24"/>
        <v>93847.029999999984</v>
      </c>
      <c r="DM606" s="220">
        <f t="shared" si="23"/>
        <v>-6.1529700000000132E-2</v>
      </c>
      <c r="DO606" s="50">
        <f>Deník!W607</f>
        <v>0</v>
      </c>
      <c r="DP606" s="102" t="str">
        <f>IF(AND(Deník!W607&gt;0),1,"")</f>
        <v/>
      </c>
      <c r="DQ606" s="102">
        <f>IF(AND(Deník!W607&lt;=0),1,"")</f>
        <v>1</v>
      </c>
      <c r="DR606" s="227"/>
      <c r="DS606" s="228"/>
      <c r="DT606" s="85"/>
      <c r="DU606" s="54">
        <f>IF(MONTH(Deník!$C606)=DU$2,Deník!$W606,"")</f>
        <v>0</v>
      </c>
      <c r="DV606" s="222" t="str">
        <f>IF(MONTH(Deník!$C606)=DV$2,Deník!$W606,"")</f>
        <v/>
      </c>
      <c r="DW606" s="222" t="str">
        <f>IF(MONTH(Deník!$C606)=DW$2,Deník!$W606,"")</f>
        <v/>
      </c>
      <c r="DX606" s="222" t="str">
        <f>IF(MONTH(Deník!$C606)=DX$2,Deník!$W606,"")</f>
        <v/>
      </c>
      <c r="DY606" s="222" t="str">
        <f>IF(MONTH(Deník!$C606)=DY$2,Deník!$W606,"")</f>
        <v/>
      </c>
      <c r="DZ606" s="222" t="str">
        <f>IF(MONTH(Deník!$C606)=DZ$2,Deník!$W606,"")</f>
        <v/>
      </c>
      <c r="EA606" s="222" t="str">
        <f>IF(MONTH(Deník!$C606)=EA$2,Deník!$W606,"")</f>
        <v/>
      </c>
      <c r="EB606" s="222" t="str">
        <f>IF(MONTH(Deník!$C606)=EB$2,Deník!$W606,"")</f>
        <v/>
      </c>
      <c r="EC606" s="222" t="str">
        <f>IF(MONTH(Deník!$C606)=EC$2,Deník!$W606,"")</f>
        <v/>
      </c>
      <c r="ED606" s="222" t="str">
        <f>IF(MONTH(Deník!$C606)=ED$2,Deník!$W606,"")</f>
        <v/>
      </c>
      <c r="EE606" s="222" t="str">
        <f>IF(MONTH(Deník!$C606)=EE$2,Deník!$W606,"")</f>
        <v/>
      </c>
      <c r="EF606" s="222" t="str">
        <f>IF(MONTH(Deník!$C606)=EF$2,Deník!$W606,"")</f>
        <v/>
      </c>
      <c r="EI606" s="600" t="str">
        <f>IF(Deník!$W606&lt;&gt;"",IF(Deník!$B606=Statistika!$F$63,Deník!$W606,""),"")</f>
        <v/>
      </c>
      <c r="EJ606" s="13" t="str">
        <f>IF(Deník!$W606&lt;&gt;"",IF(Deník!$B606=Statistika!$F$64,Deník!$W606,""),"")</f>
        <v/>
      </c>
      <c r="EK606" s="13" t="str">
        <f>IF(Deník!$W606&lt;&gt;"",IF(Deník!$B606=Statistika!$F$65,Deník!$W606,""),"")</f>
        <v/>
      </c>
      <c r="EL606" s="13" t="str">
        <f>IF(Deník!$W606&lt;&gt;"",IF(Deník!$B606=Statistika!$F$66,Deník!$W606,""),"")</f>
        <v/>
      </c>
      <c r="EM606" s="13" t="str">
        <f>IF(Deník!$W606&lt;&gt;"",IF(Deník!$B606=Statistika!$F$67,Deník!$W606,""),"")</f>
        <v/>
      </c>
      <c r="EN606" s="13" t="str">
        <f>IF(Deník!$W606&lt;&gt;"",IF(Deník!$B606=Statistika!$F$68,Deník!$W606,""),"")</f>
        <v/>
      </c>
      <c r="EO606" s="13" t="str">
        <f>IF(Deník!$W606&lt;&gt;"",IF(Deník!$B606=Statistika!$F$69,Deník!$W606,""),"")</f>
        <v/>
      </c>
      <c r="EP606" s="601" t="str">
        <f>IF(Deník!$W606&lt;&gt;"",IF(Deník!$B606=Statistika!$F$70,Deník!$W606,""),"")</f>
        <v/>
      </c>
      <c r="EQ606" s="90"/>
      <c r="ER606" s="63" t="str">
        <f>IF(Deník!$W606&lt;&gt;"",IF(Deník!$J606="L",Deník!$W606,""),"")</f>
        <v/>
      </c>
      <c r="ES606" s="13" t="str">
        <f>IF(Deník!$W606&lt;&gt;"",IF(Deník!$J606="S",Deník!$W606,""),"")</f>
        <v/>
      </c>
      <c r="ET606" s="95"/>
      <c r="EU606" s="88"/>
      <c r="EV606" s="63" t="str">
        <f>IF(WEEKDAY(Deník!$C606,2)=1,Deník!$W606,"")</f>
        <v/>
      </c>
      <c r="EW606" s="13" t="str">
        <f>IF(WEEKDAY(Deník!$C606,2)=2,Deník!$W606,"")</f>
        <v/>
      </c>
      <c r="EX606" s="13" t="str">
        <f>IF(WEEKDAY(Deník!$C606,2)=3,Deník!$W606,"")</f>
        <v/>
      </c>
      <c r="EY606" s="13" t="str">
        <f>IF(WEEKDAY(Deník!$C606,2)=4,Deník!$W606,"")</f>
        <v/>
      </c>
      <c r="EZ606" s="60" t="str">
        <f>IF(WEEKDAY(Deník!$C606,2)=5,Deník!$W606,"")</f>
        <v/>
      </c>
      <c r="FA606" s="99"/>
      <c r="FB606" s="100">
        <f>Deník!D606</f>
        <v>0</v>
      </c>
      <c r="FC606" s="63">
        <f>IF($FB606&lt;&gt;"",IF(AND($FB606&gt;=FC$2,$FB606&lt;=FC$3),Deník!$W606,""))</f>
        <v>0</v>
      </c>
      <c r="FD606" s="63" t="str">
        <f>IF($FB606&lt;&gt;"",IF(AND($FB606&gt;=FD$2,$FB606&lt;=FD$3),Deník!$W606,""))</f>
        <v/>
      </c>
      <c r="FE606" s="63" t="str">
        <f>IF($FB606&lt;&gt;"",IF(AND($FB606&gt;=FE$2,$FB606&lt;=FE$3),Deník!$W606,""))</f>
        <v/>
      </c>
      <c r="FF606" s="63" t="str">
        <f>IF($FB606&lt;&gt;"",IF(AND($FB606&gt;=FF$2,$FB606&lt;=FF$3),Deník!$W606,""))</f>
        <v/>
      </c>
      <c r="FG606" s="63" t="str">
        <f>IF($FB606&lt;&gt;"",IF(AND($FB606&gt;=FG$2,$FB606&lt;=FG$3),Deník!$W606,""))</f>
        <v/>
      </c>
      <c r="FH606" s="63" t="str">
        <f>IF($FB606&lt;&gt;"",IF(AND($FB606&gt;=FH$2,$FB606&lt;=FH$3),Deník!$W606,""))</f>
        <v/>
      </c>
      <c r="FI606" s="63" t="str">
        <f>IF($FB606&lt;&gt;"",IF(AND($FB606&gt;=FI$2,$FB606&lt;=FI$3),Deník!$W606,""))</f>
        <v/>
      </c>
      <c r="FJ606" s="63" t="str">
        <f>IF($FB606&lt;&gt;"",IF(AND($FB606&gt;=FJ$2,$FB606&lt;=FJ$3),Deník!$W606,""))</f>
        <v/>
      </c>
      <c r="FK606" s="63" t="str">
        <f>IF($FB606&lt;&gt;"",IF(AND($FB606&gt;=FK$2,$FB606&lt;=FK$3),Deník!$W606,""))</f>
        <v/>
      </c>
      <c r="FL606" s="63" t="str">
        <f>IF($FB606&lt;&gt;"",IF(AND($FB606&gt;=FL$2,$FB606&lt;=FL$3),Deník!$W606,""))</f>
        <v/>
      </c>
      <c r="FM606" s="63" t="str">
        <f>IF($FB606&lt;&gt;"",IF(AND($FB606&gt;=FM$2,$FB606&lt;=FM$3),Deník!$W606,""))</f>
        <v/>
      </c>
      <c r="FN606" s="13"/>
      <c r="FO606" s="20" t="str">
        <f>IF(Deník!$W606&gt;1,Deník!$W606,"")</f>
        <v/>
      </c>
      <c r="FP606" s="20" t="str">
        <f>IF(Deník!$W606&lt;0,Deník!$W606,"")</f>
        <v/>
      </c>
      <c r="FQ606" s="17"/>
      <c r="FS606" s="233"/>
      <c r="FT606" s="233" t="str">
        <f>IF(Deník!$W606&lt;&gt;"",IF(Deník!$Y606=Statistika!$F$78,Deník!$W606,""),"")</f>
        <v/>
      </c>
      <c r="FU606" s="233" t="str">
        <f>IF(Deník!$W606&lt;&gt;"",IF(Deník!$Y606=Statistika!$F$79,Deník!$W606,""),"")</f>
        <v/>
      </c>
      <c r="FV606" s="233" t="str">
        <f>IF(Deník!$W606&lt;&gt;"",IF(Deník!$Y606=Statistika!$F$80,Deník!$W606,""),"")</f>
        <v/>
      </c>
      <c r="FW606" s="233" t="str">
        <f>IF(Deník!$W606&lt;&gt;"",IF(Deník!$Y606=Statistika!$F$81,Deník!$W606,""),"")</f>
        <v/>
      </c>
      <c r="FX606" s="233" t="str">
        <f>IF(Deník!$W606&lt;&gt;"",IF(Deník!$Y606=Statistika!$F$82,Deník!$W606,""),"")</f>
        <v/>
      </c>
      <c r="FY606" s="233" t="str">
        <f>IF(Deník!$W606&lt;&gt;"",IF(Deník!$Y606=Statistika!$F$83,Deník!$W606,""),"")</f>
        <v/>
      </c>
      <c r="FZ606" s="233" t="str">
        <f>IF(Deník!$W606&lt;&gt;"",IF(Deník!$Y606=Statistika!$F$84,Deník!$W606,""),"")</f>
        <v/>
      </c>
      <c r="GA606" s="233" t="str">
        <f>IF(Deník!$W606&lt;&gt;"",IF(Deník!$Y606=Statistika!$F$85,Deník!$W606,""),"")</f>
        <v/>
      </c>
      <c r="GB606" s="233" t="str">
        <f>IF(Deník!$W606&lt;&gt;"",IF(Deník!$Y606=Statistika!$F$86,Deník!$W606,""),"")</f>
        <v/>
      </c>
      <c r="GC606" s="233" t="str">
        <f>IF(Deník!$W606&lt;&gt;"",IF(Deník!$Y606=Statistika!$F$87,Deník!$W606,""),"")</f>
        <v/>
      </c>
      <c r="GD606" s="233" t="str">
        <f>IF(Deník!$W606&lt;&gt;"",IF(Deník!$Y606=Statistika!$F$88,Deník!$W606,""),"")</f>
        <v/>
      </c>
      <c r="GE606" s="233" t="str">
        <f>IF(Deník!$W606&lt;&gt;"",IF(Deník!$Y606=Statistika!$F$89,Deník!$W606,""),"")</f>
        <v/>
      </c>
      <c r="GF606" s="233" t="str">
        <f>IF(Deník!$W606&lt;&gt;"",IF(Deník!$Y606=Statistika!$F$90,Deník!$W606,""),"")</f>
        <v/>
      </c>
      <c r="GG606" s="233" t="str">
        <f>IF(Deník!$W606&lt;&gt;"",IF(Deník!$Y606=Statistika!$F$91,Deník!$W606,""),"")</f>
        <v/>
      </c>
      <c r="GH606" s="233"/>
      <c r="GI606" s="233" t="str">
        <f>IF(Deník!$W606&lt;&gt;"",IF(Deník!$AB606=Statistika!$L$100,Deník!$W606,""),"")</f>
        <v/>
      </c>
      <c r="GJ606" s="233" t="str">
        <f>IF(Deník!$W606&lt;&gt;"",IF(Deník!$AB606=Statistika!$L$101,Deník!$W606,""),"")</f>
        <v/>
      </c>
      <c r="GK606" s="233" t="str">
        <f>IF(Deník!$W606&lt;&gt;"",IF(Deník!$AB606=Statistika!$L$102,Deník!$W606,""),"")</f>
        <v/>
      </c>
      <c r="GL606" s="233" t="str">
        <f>IF(Deník!$W606&lt;&gt;"",IF(Deník!$AB606=Statistika!$L$103,Deník!$W606,""),"")</f>
        <v/>
      </c>
      <c r="GM606" s="233" t="str">
        <f>IF(Deník!$W606&lt;&gt;"",IF(Deník!$AB606=Statistika!$L$104,Deník!$W606,""),"")</f>
        <v/>
      </c>
      <c r="GN606" s="233" t="str">
        <f>IF(Deník!$W606&lt;&gt;"",IF(Deník!$AB606=Statistika!$L$105,Deník!$W606,""),"")</f>
        <v/>
      </c>
      <c r="GO606" s="233" t="str">
        <f>IF(Deník!$W606&lt;&gt;"",IF(Deník!$AB606=Statistika!$L$106,Deník!$W606,""),"")</f>
        <v/>
      </c>
      <c r="GP606" s="233" t="str">
        <f>IF(Deník!$W606&lt;&gt;"",IF(Deník!$AB606=Statistika!$L$107,Deník!$W606,""),"")</f>
        <v/>
      </c>
      <c r="GQ606" s="233" t="str">
        <f>IF(Deník!$W606&lt;&gt;"",IF(Deník!$AB606=Statistika!$L$108,Deník!$W606,""),"")</f>
        <v/>
      </c>
      <c r="GS606" s="233" t="str">
        <f>IF(Deník!$W606&lt;0,IF(Deník!$AC606=Statistika!$F$117,Deník!$W606,""),"")</f>
        <v/>
      </c>
      <c r="GT606" s="233" t="str">
        <f>IF(Deník!$W606&lt;0,IF(Deník!$AC606=Statistika!$F$118,Deník!$W606,""),"")</f>
        <v/>
      </c>
      <c r="GU606" s="233" t="str">
        <f>IF(Deník!$W606&lt;0,IF(Deník!$AC606=Statistika!$F$119,Deník!$W606,""),"")</f>
        <v/>
      </c>
      <c r="GV606" s="233" t="str">
        <f>IF(Deník!$W606&lt;0,IF(Deník!$AC606=Statistika!$F$120,Deník!$W606,""),"")</f>
        <v/>
      </c>
      <c r="GW606" s="233" t="str">
        <f>IF(Deník!$W606&lt;0,IF(Deník!$AC606=Statistika!$F$121,Deník!$W606,""),"")</f>
        <v/>
      </c>
      <c r="GX606" s="233" t="str">
        <f>IF(Deník!$W606&lt;0,IF(Deník!$AC606=Statistika!$F$122,Deník!$W606,""),"")</f>
        <v/>
      </c>
      <c r="GY606" s="233" t="str">
        <f>IF(Deník!$W606&lt;0,IF(Deník!$AC606=Statistika!$F$123,Deník!$W606,""),"")</f>
        <v/>
      </c>
      <c r="GZ606" s="233" t="str">
        <f>IF(Deník!$W606&lt;0,IF(Deník!$AC606=Statistika!$F$124,Deník!$W606,""),"")</f>
        <v/>
      </c>
      <c r="HA606" s="233" t="str">
        <f>IF(Deník!$W606&lt;0,IF(Deník!$AC606=Statistika!$F$125,Deník!$W606,""),"")</f>
        <v/>
      </c>
      <c r="HC606" s="233" t="str">
        <f>IF(Deník!$W606&lt;0,IF(Deník!$AD606=Statistika!$F$133,Deník!$W606,""),"")</f>
        <v/>
      </c>
      <c r="HD606" s="233" t="str">
        <f>IF(Deník!$W606&lt;0,IF(Deník!$AD606=Statistika!$F$134,Deník!$W606,""),"")</f>
        <v/>
      </c>
      <c r="HE606" s="233" t="str">
        <f>IF(Deník!$W606&lt;0,IF(Deník!$AD606=Statistika!$F$135,Deník!$W606,""),"")</f>
        <v/>
      </c>
      <c r="HF606" s="233" t="str">
        <f>IF(Deník!$W606&lt;0,IF(Deník!$AD606=Statistika!$F$136,Deník!$W606,""),"")</f>
        <v/>
      </c>
      <c r="HG606" s="233" t="str">
        <f>IF(Deník!$W606&lt;0,IF(Deník!$AD606=Statistika!$F$137,Deník!$W606,""),"")</f>
        <v/>
      </c>
      <c r="ID606" s="8">
        <f>Tabulka4[[#This Row],[Sloupec3]]</f>
        <v>0</v>
      </c>
      <c r="IE606" s="17" t="str">
        <f>IF(AND([1]Deník!$C606&gt;='[1]Měsíční shrnutí'!$D$1,[1]Deník!$C606&lt;='[1]Měsíční shrnutí'!$F$1),[1]Deník!$X606,"")</f>
        <v/>
      </c>
    </row>
    <row r="607" spans="1:239">
      <c r="A607" s="8">
        <f>Deník!C608</f>
        <v>0</v>
      </c>
      <c r="B607" s="50" t="str">
        <f>Deník!R608</f>
        <v/>
      </c>
      <c r="C607" s="102" t="str">
        <f>IF(AND(Deník!R608&gt;1,Deník!R608&lt;&gt;""),1,"")</f>
        <v/>
      </c>
      <c r="D607" s="102" t="str">
        <f>IF(AND(Deník!R608&lt;=0,Deník!R608&lt;&gt;""),1,"")</f>
        <v/>
      </c>
      <c r="E607" s="103" t="str">
        <f>IF(AND(Deník!R608&gt;=0,Deník!R608&lt;=1),1,"")</f>
        <v/>
      </c>
      <c r="F607" s="79" t="str">
        <f>IF(Deník!R608&lt;&gt;"",Deník!R608+F606,"")</f>
        <v/>
      </c>
      <c r="G607" s="85"/>
      <c r="H607" s="54" t="str">
        <f>IF(MONTH(Deník!$C607)=H$2,IF(AND(Deník!$R607&gt;=0,Deník!$R607&lt;=1),"BE",Deník!$R607),"")</f>
        <v/>
      </c>
      <c r="I607" s="11" t="str">
        <f>IF(MONTH(Deník!$C607)=I$2,IF(AND(Deník!$R607&gt;=0,Deník!$R607&lt;=1),"BE",Deník!$R607),"")</f>
        <v/>
      </c>
      <c r="J607" s="11" t="str">
        <f>IF(MONTH(Deník!$C607)=J$2,IF(AND(Deník!$R607&gt;=0,Deník!$R607&lt;=1),"BE",Deník!$R607),"")</f>
        <v/>
      </c>
      <c r="K607" s="11" t="str">
        <f>IF(MONTH(Deník!$C607)=K$2,IF(AND(Deník!$R607&gt;=0,Deník!$R607&lt;=1),"BE",Deník!$R607),"")</f>
        <v/>
      </c>
      <c r="L607" s="11" t="str">
        <f>IF(MONTH(Deník!$C607)=L$2,IF(AND(Deník!$R607&gt;=0,Deník!$R607&lt;=1),"BE",Deník!$R607),"")</f>
        <v/>
      </c>
      <c r="M607" s="11" t="str">
        <f>IF(MONTH(Deník!$C607)=M$2,IF(AND(Deník!$R607&gt;=0,Deník!$R607&lt;=1),"BE",Deník!$R607),"")</f>
        <v/>
      </c>
      <c r="N607" s="11" t="str">
        <f>IF(MONTH(Deník!$C607)=N$2,IF(AND(Deník!$R607&gt;=0,Deník!$R607&lt;=1),"BE",Deník!$R607),"")</f>
        <v/>
      </c>
      <c r="O607" s="11" t="str">
        <f>IF(MONTH(Deník!$C607)=O$2,IF(AND(Deník!$R607&gt;=0,Deník!$R607&lt;=1),"BE",Deník!$R607),"")</f>
        <v/>
      </c>
      <c r="P607" s="11" t="str">
        <f>IF(MONTH(Deník!$C607)=P$2,IF(AND(Deník!$R607&gt;=0,Deník!$R607&lt;=1),"BE",Deník!$R607),"")</f>
        <v/>
      </c>
      <c r="Q607" s="11" t="str">
        <f>IF(MONTH(Deník!$C607)=Q$2,IF(AND(Deník!$R607&gt;=0,Deník!$R607&lt;=1),"BE",Deník!$R607),"")</f>
        <v/>
      </c>
      <c r="R607" s="11" t="str">
        <f>IF(MONTH(Deník!$C607)=R$2,IF(AND(Deník!$R607&gt;=0,Deník!$R607&lt;=1),"BE",Deník!$R607),"")</f>
        <v/>
      </c>
      <c r="S607" s="57" t="str">
        <f>IF(MONTH(Deník!$C607)=S$2,IF(AND(Deník!$R607&gt;=0,Deník!$R607&lt;=1),"BE",Deník!$R607),"")</f>
        <v/>
      </c>
      <c r="U607" s="12"/>
      <c r="V607" s="12"/>
      <c r="X607" s="600" t="str">
        <f>IF(Deník!$R607&lt;&gt;"",IF(Deník!$B607=Statistika!$F$63,IF(AND(Deník!$R607&gt;=0,Deník!$R607&lt;=1),"BE",Deník!$R607),""),"")</f>
        <v/>
      </c>
      <c r="Y607" s="13" t="str">
        <f>IF(Deník!$R607&lt;&gt;"",IF(Deník!$B607=Statistika!$F$64,IF(AND(Deník!$R607&gt;=0,Deník!$R607&lt;=1),"BE",Deník!$R607),""),"")</f>
        <v/>
      </c>
      <c r="Z607" s="13" t="str">
        <f>IF(Deník!$R607&lt;&gt;"",IF(Deník!$B607=Statistika!$F$65,IF(AND(Deník!$R607&gt;=0,Deník!$R607&lt;=1),"BE",Deník!$R607),""),"")</f>
        <v/>
      </c>
      <c r="AA607" s="13" t="str">
        <f>IF(Deník!$R607&lt;&gt;"",IF(Deník!$B607=Statistika!$F$66,IF(AND(Deník!$R607&gt;=0,Deník!$R607&lt;=1),"BE",Deník!$R607),""),"")</f>
        <v/>
      </c>
      <c r="AB607" s="13" t="str">
        <f>IF(Deník!$R607&lt;&gt;"",IF(Deník!$B607=Statistika!$F$67,IF(AND(Deník!$R607&gt;=0,Deník!$R607&lt;=1),"BE",Deník!$R607),""),"")</f>
        <v/>
      </c>
      <c r="AC607" s="13" t="str">
        <f>IF(Deník!$R607&lt;&gt;"",IF(Deník!$B607=Statistika!$F$68,IF(AND(Deník!$R607&gt;=0,Deník!$R607&lt;=1),"BE",Deník!$R607),""),"")</f>
        <v/>
      </c>
      <c r="AD607" s="13" t="str">
        <f>IF(Deník!$R607&lt;&gt;"",IF(Deník!$B607=Statistika!$F$69,IF(AND(Deník!$R607&gt;=0,Deník!$R607&lt;=1),"BE",Deník!$R607),""),"")</f>
        <v/>
      </c>
      <c r="AE607" s="601" t="str">
        <f>IF(Deník!$R607&lt;&gt;"",IF(Deník!$B607=Statistika!$F$70,IF(AND(Deník!$R607&gt;=0,Deník!$R607&lt;=1),"BE",Deník!$R607),""),"")</f>
        <v/>
      </c>
      <c r="AF607" s="90"/>
      <c r="AG607" s="63" t="str">
        <f>IF(Deník!$R607&lt;&gt;"",IF(Deník!$J607="L",IF(AND(Deník!$R607&gt;=0,Deník!$R607&lt;=1),"BE",Deník!$R607),""),"")</f>
        <v/>
      </c>
      <c r="AH607" s="13" t="str">
        <f>IF(Deník!$R607&lt;&gt;"",IF(Deník!$J607="S",IF(AND(Deník!$R607&gt;=0,Deník!$R607&lt;=1),"BE",Deník!$R607),""),"")</f>
        <v/>
      </c>
      <c r="AI607" s="95"/>
      <c r="AJ607" s="71" t="str">
        <f>IF(Deník!N608&lt;&gt;"",Deník!N608*-1,"")</f>
        <v/>
      </c>
      <c r="AK607" s="88"/>
      <c r="AL607" s="63" t="str">
        <f>IF(WEEKDAY(Deník!$C607,2)=1,IF(AND(Deník!$R607&gt;=0,Deník!$R607&lt;=1),"BE",Deník!$R607),"")</f>
        <v/>
      </c>
      <c r="AM607" s="13" t="str">
        <f>IF(WEEKDAY(Deník!$C607,2)=2,IF(AND(Deník!$R607&gt;=0,Deník!$R607&lt;=1),"BE",Deník!$R607),"")</f>
        <v/>
      </c>
      <c r="AN607" s="13" t="str">
        <f>IF(WEEKDAY(Deník!$C607,2)=3,IF(AND(Deník!$R607&gt;=0,Deník!$R607&lt;=1),"BE",Deník!$R607),"")</f>
        <v/>
      </c>
      <c r="AO607" s="13" t="str">
        <f>IF(WEEKDAY(Deník!$C607,2)=4,IF(AND(Deník!$R607&gt;=0,Deník!$R607&lt;=1),"BE",Deník!$R607),"")</f>
        <v/>
      </c>
      <c r="AP607" s="60" t="str">
        <f>IF(WEEKDAY(Deník!$C607,2)=5,IF(AND(Deník!$R607&gt;=0,Deník!$R607&lt;=1),"BE",Deník!$R607),"")</f>
        <v/>
      </c>
      <c r="AQ607" s="99"/>
      <c r="AR607" s="100">
        <f>Deník!D607</f>
        <v>0</v>
      </c>
      <c r="AS607" s="63" t="str">
        <f>IF(Deník!$D607&lt;&gt;"",IF(AND(Deník!$D607&gt;=AS$2,Deník!$D607&lt;=AS$3),IF(AND(Deník!$R607&gt;=0,Deník!$R607&lt;=1),"BE",Deník!$R607),""),"")</f>
        <v/>
      </c>
      <c r="AT607" s="63" t="str">
        <f>IF(Deník!$D607&lt;&gt;"",IF(AND(Deník!$D607&gt;=AT$2,Deník!$D607&lt;=AT$3),IF(AND(Deník!$R607&gt;=0,Deník!$R607&lt;=1),"BE",Deník!$R607),""),"")</f>
        <v/>
      </c>
      <c r="AU607" s="63" t="str">
        <f>IF(Deník!$D607&lt;&gt;"",IF(AND(Deník!$D607&gt;=AU$2,Deník!$D607&lt;=AU$3),IF(AND(Deník!$R607&gt;=0,Deník!$R607&lt;=1),"BE",Deník!$R607),""),"")</f>
        <v/>
      </c>
      <c r="AV607" s="63" t="str">
        <f>IF(Deník!$D607&lt;&gt;"",IF(AND(Deník!$D607&gt;=AV$2,Deník!$D607&lt;=AV$3),IF(AND(Deník!$R607&gt;=0,Deník!$R607&lt;=1),"BE",Deník!$R607),""),"")</f>
        <v/>
      </c>
      <c r="AW607" s="63" t="str">
        <f>IF(Deník!$D607&lt;&gt;"",IF(AND(Deník!$D607&gt;=AW$2,Deník!$D607&lt;=AW$3),IF(AND(Deník!$R607&gt;=0,Deník!$R607&lt;=1),"BE",Deník!$R607),""),"")</f>
        <v/>
      </c>
      <c r="AX607" s="63" t="str">
        <f>IF(Deník!$D607&lt;&gt;"",IF(AND(Deník!$D607&gt;=AX$2,Deník!$D607&lt;=AX$3),IF(AND(Deník!$R607&gt;=0,Deník!$R607&lt;=1),"BE",Deník!$R607),""),"")</f>
        <v/>
      </c>
      <c r="AY607" s="63" t="str">
        <f>IF(Deník!$D607&lt;&gt;"",IF(AND(Deník!$D607&gt;=AY$2,Deník!$D607&lt;=AY$3),IF(AND(Deník!$R607&gt;=0,Deník!$R607&lt;=1),"BE",Deník!$R607),""),"")</f>
        <v/>
      </c>
      <c r="AZ607" s="63" t="str">
        <f>IF(Deník!$D607&lt;&gt;"",IF(AND(Deník!$D607&gt;=AZ$2,Deník!$D607&lt;=AZ$3),IF(AND(Deník!$R607&gt;=0,Deník!$R607&lt;=1),"BE",Deník!$R607),""),"")</f>
        <v/>
      </c>
      <c r="BA607" s="63" t="str">
        <f>IF(Deník!$D607&lt;&gt;"",IF(AND(Deník!$D607&gt;=BA$2,Deník!$D607&lt;=BA$3),IF(AND(Deník!$R607&gt;=0,Deník!$R607&lt;=1),"BE",Deník!$R607),""),"")</f>
        <v/>
      </c>
      <c r="BB607" s="63" t="str">
        <f>IF(Deník!$D607&lt;&gt;"",IF(AND(Deník!$D607&gt;=BB$2,Deník!$D607&lt;=BB$3),IF(AND(Deník!$R607&gt;=0,Deník!$R607&lt;=1),"BE",Deník!$R607),""),"")</f>
        <v/>
      </c>
      <c r="BC607" s="71" t="str">
        <f>IF(Deník!$D607&lt;&gt;"",IF(AND(Deník!$D607&gt;=BC$2,Deník!$D607&lt;=BC$3),IF(AND(Deník!$R607&gt;=0,Deník!$R607&lt;=1),"BE",Deník!$R607),""),"")</f>
        <v/>
      </c>
      <c r="BD607" s="20" t="str">
        <f>IF(Deník!$J608="S",(Deník!$M608-Deník!$K608),IF(Deník!$J608="L",(Deník!$K608-Deník!$M608),""))</f>
        <v/>
      </c>
      <c r="BE607" s="20" t="str">
        <f>IF(Deník!$J608="S",(Deník!$K608-Deník!$O608),IF(Deník!$J608="L",(Deník!$O608-Deník!$K608),""))</f>
        <v/>
      </c>
      <c r="BF607" s="20" t="str">
        <f>IF(Deník!$J608="S",(Deník!$K608-Deník!$L608),IF(Deník!$J608="L",(Deník!$L608-Deník!$K608),""))</f>
        <v/>
      </c>
      <c r="BG607" s="20" t="str">
        <f>IF(Deník!$J608="S",(Deník!$K608-Deník!$S608),IF(Deník!$J608="L",(Deník!$S608-Deník!$K608),""))</f>
        <v/>
      </c>
      <c r="BH607" s="20" t="str">
        <f>IF(Deník!$J608="S",(Deník!$K608-Deník!$U608),IF(Deník!$J608="L",(Deník!$U608-Deník!$K608),""))</f>
        <v/>
      </c>
      <c r="BI607" s="20" t="str">
        <f>IF(Deník!$R607&gt;1,Deník!$R607,"")</f>
        <v/>
      </c>
      <c r="BJ607" s="20" t="str">
        <f>IF(Deník!$R607&lt;0,Deník!$R607,"")</f>
        <v/>
      </c>
      <c r="BK607" s="17"/>
      <c r="BM607" s="233" t="str">
        <f>IF(Deník!$R607&lt;&gt;"",IF(Deník!$Y607=Statistika!$F$78,IF(AND(Deník!$R607&gt;=0,Deník!$R607&lt;=1),"BE",Deník!$R607),""),"")</f>
        <v/>
      </c>
      <c r="BN607" s="233" t="str">
        <f>IF(Deník!$R607&lt;&gt;"",IF(Deník!$Y607=Statistika!$F$79,IF(AND(Deník!$R607&gt;=0,Deník!$R607&lt;=1),"BE",Deník!$R607),""),"")</f>
        <v/>
      </c>
      <c r="BO607" s="233" t="str">
        <f>IF(Deník!$R607&lt;&gt;"",IF(Deník!$Y607=Statistika!$F$80,IF(AND(Deník!$R607&gt;=0,Deník!$R607&lt;=1),"BE",Deník!$R607),""),"")</f>
        <v/>
      </c>
      <c r="BP607" s="233" t="str">
        <f>IF(Deník!$R607&lt;&gt;"",IF(Deník!$Y607=Statistika!$F$81,IF(AND(Deník!$R607&gt;=0,Deník!$R607&lt;=1),"BE",Deník!$R607),""),"")</f>
        <v/>
      </c>
      <c r="BQ607" s="233" t="str">
        <f>IF(Deník!$R607&lt;&gt;"",IF(Deník!$Y607=Statistika!$F$82,IF(AND(Deník!$R607&gt;=0,Deník!$R607&lt;=1),"BE",Deník!$R607),""),"")</f>
        <v/>
      </c>
      <c r="BR607" s="233" t="str">
        <f>IF(Deník!$R607&lt;&gt;"",IF(Deník!$Y607=Statistika!$F$83,IF(AND(Deník!$R607&gt;=0,Deník!$R607&lt;=1),"BE",Deník!$R607),""),"")</f>
        <v/>
      </c>
      <c r="BS607" s="233" t="str">
        <f>IF(Deník!$R607&lt;&gt;"",IF(Deník!$Y607=Statistika!$F$84,IF(AND(Deník!$R607&gt;=0,Deník!$R607&lt;=1),"BE",Deník!$R607),""),"")</f>
        <v/>
      </c>
      <c r="BT607" s="233" t="str">
        <f>IF(Deník!$R607&lt;&gt;"",IF(Deník!$Y607=Statistika!$F$85,IF(AND(Deník!$R607&gt;=0,Deník!$R607&lt;=1),"BE",Deník!$R607),""),"")</f>
        <v/>
      </c>
      <c r="BU607" s="233" t="str">
        <f>IF(Deník!$R607&lt;&gt;"",IF(Deník!$Y607=Statistika!$F$86,IF(AND(Deník!$R607&gt;=0,Deník!$R607&lt;=1),"BE",Deník!$R607),""),"")</f>
        <v/>
      </c>
      <c r="BV607" s="233" t="str">
        <f>IF(Deník!$R607&lt;&gt;"",IF(Deník!$Y607=Statistika!$F$87,IF(AND(Deník!$R607&gt;=0,Deník!$R607&lt;=1),"BE",Deník!$R607),""),"")</f>
        <v/>
      </c>
      <c r="BW607" s="233" t="str">
        <f>IF(Deník!$R607&lt;&gt;"",IF(Deník!$Y607=Statistika!$F$88,IF(AND(Deník!$R607&gt;=0,Deník!$R607&lt;=1),"BE",Deník!$R607),""),"")</f>
        <v/>
      </c>
      <c r="BX607" s="233" t="str">
        <f>IF(Deník!$R607&lt;&gt;"",IF(Deník!$Y607=Statistika!$F$89,IF(AND(Deník!$R607&gt;=0,Deník!$R607&lt;=1),"BE",Deník!$R607),""),"")</f>
        <v/>
      </c>
      <c r="BY607" s="233" t="str">
        <f>IF(Deník!$R607&lt;&gt;"",IF(Deník!$Y607=Statistika!$F$90,IF(AND(Deník!$R607&gt;=0,Deník!$R607&lt;=1),"BE",Deník!$R607),""),"")</f>
        <v/>
      </c>
      <c r="BZ607" s="233" t="str">
        <f>IF(Deník!$R607&lt;&gt;"",IF(Deník!$Y607=Statistika!$F$91,IF(AND(Deník!$R607&gt;=0,Deník!$R607&lt;=1),"BE",Deník!$R607),""),"")</f>
        <v/>
      </c>
      <c r="CA607" s="233"/>
      <c r="CB607" s="233" t="str">
        <f>IF(Deník!$R607&lt;&gt;"",IF(Deník!$AB607="SL",IF(AND(Deník!$R607&gt;=0,Deník!$R607&lt;=1),"BE",Deník!$R607),""),"")</f>
        <v/>
      </c>
      <c r="CC607" s="233" t="str">
        <f>IF(Deník!$R607&lt;&gt;"",IF(Deník!$AB607="BE10",IF(AND(Deník!$R607&gt;=0,Deník!$R607&lt;=1),"BE",Deník!$R607),""),"")</f>
        <v/>
      </c>
      <c r="CD607" s="233" t="str">
        <f>IF(Deník!$R607&lt;&gt;"",IF(Deník!$AB607="BE15",IF(AND(Deník!$R607&gt;=0,Deník!$R607&lt;=1),"BE",Deník!$R607),""),"")</f>
        <v/>
      </c>
      <c r="CE607" s="233" t="str">
        <f>IF(Deník!$R607&lt;&gt;"",IF(Deník!$AB607="BE20",IF(AND(Deník!$R607&gt;=0,Deník!$R607&lt;=1),"BE",Deník!$R607),""),"")</f>
        <v/>
      </c>
      <c r="CF607" s="233" t="str">
        <f>IF(Deník!$R607&lt;&gt;"",IF(Deník!$AB607="TP1",IF(AND(Deník!$R607&gt;=0,Deník!$R607&lt;=1),"BE",Deník!$R607),""),"")</f>
        <v/>
      </c>
      <c r="CG607" s="233" t="str">
        <f>IF(Deník!$R607&lt;&gt;"",IF(Deník!$AB607="TP2",IF(AND(Deník!$R607&gt;=0,Deník!$R607&lt;=1),"BE",Deník!$R607),""),"")</f>
        <v/>
      </c>
      <c r="CH607" s="233" t="str">
        <f>IF(Deník!$R607&lt;&gt;"",IF(Deník!$AB607="TP3",IF(AND(Deník!$R607&gt;=0,Deník!$R607&lt;=1),"BE",Deník!$R607),""),"")</f>
        <v/>
      </c>
      <c r="CI607" s="233" t="str">
        <f>IF(Deník!$R607&lt;&gt;"",IF(Deník!$AB607="Trailing SL",IF(AND(Deník!$R607&gt;=0,Deník!$R607&lt;=1),"BE",Deník!$R607),""),"")</f>
        <v/>
      </c>
      <c r="CJ607" s="233" t="str">
        <f>IF(Deník!$R607&lt;&gt;"",IF(Deník!$AB607="Manual",IF(AND(Deník!$R607&gt;=0,Deník!$R607&lt;=1),"BE",Deník!$R607),""),"")</f>
        <v/>
      </c>
      <c r="CK607" s="233"/>
      <c r="CL607" s="233" t="str">
        <f>IF(Deník!$R607&lt;0,IF(Deník!$AC607=Statistika!$F$117,Deník!$R607,""),"")</f>
        <v/>
      </c>
      <c r="CM607" s="233" t="str">
        <f>IF(Deník!$R607&lt;0,IF(Deník!$AC607=Statistika!$F$118,Deník!$R607,""),"")</f>
        <v/>
      </c>
      <c r="CN607" s="233" t="str">
        <f>IF(Deník!$R607&lt;0,IF(Deník!$AC607=Statistika!$F$119,Deník!$R607,""),"")</f>
        <v/>
      </c>
      <c r="CO607" s="233" t="str">
        <f>IF(Deník!$R607&lt;0,IF(Deník!$AC607=Statistika!$F$120,Deník!$R607,""),"")</f>
        <v/>
      </c>
      <c r="CP607" s="233" t="str">
        <f>IF(Deník!$R607&lt;0,IF(Deník!$AC607=Statistika!$F$121,Deník!$R607,""),"")</f>
        <v/>
      </c>
      <c r="CQ607" s="233" t="str">
        <f>IF(Deník!$R607&lt;0,IF(Deník!$AC607=Statistika!$F$122,Deník!$R607,""),"")</f>
        <v/>
      </c>
      <c r="CR607" s="233" t="str">
        <f>IF(Deník!$R607&lt;0,IF(Deník!$AC607=Statistika!$F$123,Deník!$R607,""),"")</f>
        <v/>
      </c>
      <c r="CS607" s="233" t="str">
        <f>IF(Deník!$R607&lt;0,IF(Deník!$AC607=Statistika!$F$124,Deník!$R607,""),"")</f>
        <v/>
      </c>
      <c r="CT607" s="233" t="str">
        <f>IF(Deník!$R607&lt;0,IF(Deník!$AC607=Statistika!$F$125,Deník!$R607,""),"")</f>
        <v/>
      </c>
      <c r="CU607" s="233"/>
      <c r="CV607" s="233" t="str">
        <f>IF(Deník!$R607&lt;0,IF(Deník!$AD607=$CV$2,Deník!$R607,""),"")</f>
        <v/>
      </c>
      <c r="CW607" s="233" t="str">
        <f>IF(Deník!$R607&lt;0,IF(Deník!$AD607=$CW$2,Deník!$R607,""),"")</f>
        <v/>
      </c>
      <c r="CX607" s="233" t="str">
        <f>IF(Deník!$R607&lt;0,IF(Deník!$AD607=$CX$2,Deník!$R607,""),"")</f>
        <v/>
      </c>
      <c r="CY607" s="233" t="str">
        <f>IF(Deník!$R607&lt;0,IF(Deník!$AD607=$CY$2,Deník!$R607,""),"")</f>
        <v/>
      </c>
      <c r="CZ607" s="233" t="str">
        <f>IF(Deník!$R607&lt;0,IF(Deník!$AD607=$CZ$2,Deník!$R607,""),"")</f>
        <v/>
      </c>
      <c r="DL607" s="221">
        <f t="shared" si="24"/>
        <v>93847.029999999984</v>
      </c>
      <c r="DM607" s="220">
        <f t="shared" si="23"/>
        <v>-6.1529700000000132E-2</v>
      </c>
      <c r="DO607" s="50">
        <f>Deník!W608</f>
        <v>0</v>
      </c>
      <c r="DP607" s="102" t="str">
        <f>IF(AND(Deník!W608&gt;0),1,"")</f>
        <v/>
      </c>
      <c r="DQ607" s="102">
        <f>IF(AND(Deník!W608&lt;=0),1,"")</f>
        <v>1</v>
      </c>
      <c r="DR607" s="227"/>
      <c r="DS607" s="228"/>
      <c r="DT607" s="85"/>
      <c r="DU607" s="54">
        <f>IF(MONTH(Deník!$C607)=DU$2,Deník!$W607,"")</f>
        <v>0</v>
      </c>
      <c r="DV607" s="222" t="str">
        <f>IF(MONTH(Deník!$C607)=DV$2,Deník!$W607,"")</f>
        <v/>
      </c>
      <c r="DW607" s="222" t="str">
        <f>IF(MONTH(Deník!$C607)=DW$2,Deník!$W607,"")</f>
        <v/>
      </c>
      <c r="DX607" s="222" t="str">
        <f>IF(MONTH(Deník!$C607)=DX$2,Deník!$W607,"")</f>
        <v/>
      </c>
      <c r="DY607" s="222" t="str">
        <f>IF(MONTH(Deník!$C607)=DY$2,Deník!$W607,"")</f>
        <v/>
      </c>
      <c r="DZ607" s="222" t="str">
        <f>IF(MONTH(Deník!$C607)=DZ$2,Deník!$W607,"")</f>
        <v/>
      </c>
      <c r="EA607" s="222" t="str">
        <f>IF(MONTH(Deník!$C607)=EA$2,Deník!$W607,"")</f>
        <v/>
      </c>
      <c r="EB607" s="222" t="str">
        <f>IF(MONTH(Deník!$C607)=EB$2,Deník!$W607,"")</f>
        <v/>
      </c>
      <c r="EC607" s="222" t="str">
        <f>IF(MONTH(Deník!$C607)=EC$2,Deník!$W607,"")</f>
        <v/>
      </c>
      <c r="ED607" s="222" t="str">
        <f>IF(MONTH(Deník!$C607)=ED$2,Deník!$W607,"")</f>
        <v/>
      </c>
      <c r="EE607" s="222" t="str">
        <f>IF(MONTH(Deník!$C607)=EE$2,Deník!$W607,"")</f>
        <v/>
      </c>
      <c r="EF607" s="222" t="str">
        <f>IF(MONTH(Deník!$C607)=EF$2,Deník!$W607,"")</f>
        <v/>
      </c>
      <c r="EI607" s="600" t="str">
        <f>IF(Deník!$W607&lt;&gt;"",IF(Deník!$B607=Statistika!$F$63,Deník!$W607,""),"")</f>
        <v/>
      </c>
      <c r="EJ607" s="13" t="str">
        <f>IF(Deník!$W607&lt;&gt;"",IF(Deník!$B607=Statistika!$F$64,Deník!$W607,""),"")</f>
        <v/>
      </c>
      <c r="EK607" s="13" t="str">
        <f>IF(Deník!$W607&lt;&gt;"",IF(Deník!$B607=Statistika!$F$65,Deník!$W607,""),"")</f>
        <v/>
      </c>
      <c r="EL607" s="13" t="str">
        <f>IF(Deník!$W607&lt;&gt;"",IF(Deník!$B607=Statistika!$F$66,Deník!$W607,""),"")</f>
        <v/>
      </c>
      <c r="EM607" s="13" t="str">
        <f>IF(Deník!$W607&lt;&gt;"",IF(Deník!$B607=Statistika!$F$67,Deník!$W607,""),"")</f>
        <v/>
      </c>
      <c r="EN607" s="13" t="str">
        <f>IF(Deník!$W607&lt;&gt;"",IF(Deník!$B607=Statistika!$F$68,Deník!$W607,""),"")</f>
        <v/>
      </c>
      <c r="EO607" s="13" t="str">
        <f>IF(Deník!$W607&lt;&gt;"",IF(Deník!$B607=Statistika!$F$69,Deník!$W607,""),"")</f>
        <v/>
      </c>
      <c r="EP607" s="601" t="str">
        <f>IF(Deník!$W607&lt;&gt;"",IF(Deník!$B607=Statistika!$F$70,Deník!$W607,""),"")</f>
        <v/>
      </c>
      <c r="EQ607" s="90"/>
      <c r="ER607" s="63" t="str">
        <f>IF(Deník!$W607&lt;&gt;"",IF(Deník!$J607="L",Deník!$W607,""),"")</f>
        <v/>
      </c>
      <c r="ES607" s="13" t="str">
        <f>IF(Deník!$W607&lt;&gt;"",IF(Deník!$J607="S",Deník!$W607,""),"")</f>
        <v/>
      </c>
      <c r="ET607" s="95"/>
      <c r="EU607" s="88"/>
      <c r="EV607" s="63" t="str">
        <f>IF(WEEKDAY(Deník!$C607,2)=1,Deník!$W607,"")</f>
        <v/>
      </c>
      <c r="EW607" s="13" t="str">
        <f>IF(WEEKDAY(Deník!$C607,2)=2,Deník!$W607,"")</f>
        <v/>
      </c>
      <c r="EX607" s="13" t="str">
        <f>IF(WEEKDAY(Deník!$C607,2)=3,Deník!$W607,"")</f>
        <v/>
      </c>
      <c r="EY607" s="13" t="str">
        <f>IF(WEEKDAY(Deník!$C607,2)=4,Deník!$W607,"")</f>
        <v/>
      </c>
      <c r="EZ607" s="60" t="str">
        <f>IF(WEEKDAY(Deník!$C607,2)=5,Deník!$W607,"")</f>
        <v/>
      </c>
      <c r="FA607" s="99"/>
      <c r="FB607" s="100">
        <f>Deník!D607</f>
        <v>0</v>
      </c>
      <c r="FC607" s="63">
        <f>IF($FB607&lt;&gt;"",IF(AND($FB607&gt;=FC$2,$FB607&lt;=FC$3),Deník!$W607,""))</f>
        <v>0</v>
      </c>
      <c r="FD607" s="63" t="str">
        <f>IF($FB607&lt;&gt;"",IF(AND($FB607&gt;=FD$2,$FB607&lt;=FD$3),Deník!$W607,""))</f>
        <v/>
      </c>
      <c r="FE607" s="63" t="str">
        <f>IF($FB607&lt;&gt;"",IF(AND($FB607&gt;=FE$2,$FB607&lt;=FE$3),Deník!$W607,""))</f>
        <v/>
      </c>
      <c r="FF607" s="63" t="str">
        <f>IF($FB607&lt;&gt;"",IF(AND($FB607&gt;=FF$2,$FB607&lt;=FF$3),Deník!$W607,""))</f>
        <v/>
      </c>
      <c r="FG607" s="63" t="str">
        <f>IF($FB607&lt;&gt;"",IF(AND($FB607&gt;=FG$2,$FB607&lt;=FG$3),Deník!$W607,""))</f>
        <v/>
      </c>
      <c r="FH607" s="63" t="str">
        <f>IF($FB607&lt;&gt;"",IF(AND($FB607&gt;=FH$2,$FB607&lt;=FH$3),Deník!$W607,""))</f>
        <v/>
      </c>
      <c r="FI607" s="63" t="str">
        <f>IF($FB607&lt;&gt;"",IF(AND($FB607&gt;=FI$2,$FB607&lt;=FI$3),Deník!$W607,""))</f>
        <v/>
      </c>
      <c r="FJ607" s="63" t="str">
        <f>IF($FB607&lt;&gt;"",IF(AND($FB607&gt;=FJ$2,$FB607&lt;=FJ$3),Deník!$W607,""))</f>
        <v/>
      </c>
      <c r="FK607" s="63" t="str">
        <f>IF($FB607&lt;&gt;"",IF(AND($FB607&gt;=FK$2,$FB607&lt;=FK$3),Deník!$W607,""))</f>
        <v/>
      </c>
      <c r="FL607" s="63" t="str">
        <f>IF($FB607&lt;&gt;"",IF(AND($FB607&gt;=FL$2,$FB607&lt;=FL$3),Deník!$W607,""))</f>
        <v/>
      </c>
      <c r="FM607" s="63" t="str">
        <f>IF($FB607&lt;&gt;"",IF(AND($FB607&gt;=FM$2,$FB607&lt;=FM$3),Deník!$W607,""))</f>
        <v/>
      </c>
      <c r="FN607" s="13"/>
      <c r="FO607" s="20" t="str">
        <f>IF(Deník!$W607&gt;1,Deník!$W607,"")</f>
        <v/>
      </c>
      <c r="FP607" s="20" t="str">
        <f>IF(Deník!$W607&lt;0,Deník!$W607,"")</f>
        <v/>
      </c>
      <c r="FQ607" s="17"/>
      <c r="FS607" s="233"/>
      <c r="FT607" s="233" t="str">
        <f>IF(Deník!$W607&lt;&gt;"",IF(Deník!$Y607=Statistika!$F$78,Deník!$W607,""),"")</f>
        <v/>
      </c>
      <c r="FU607" s="233" t="str">
        <f>IF(Deník!$W607&lt;&gt;"",IF(Deník!$Y607=Statistika!$F$79,Deník!$W607,""),"")</f>
        <v/>
      </c>
      <c r="FV607" s="233" t="str">
        <f>IF(Deník!$W607&lt;&gt;"",IF(Deník!$Y607=Statistika!$F$80,Deník!$W607,""),"")</f>
        <v/>
      </c>
      <c r="FW607" s="233" t="str">
        <f>IF(Deník!$W607&lt;&gt;"",IF(Deník!$Y607=Statistika!$F$81,Deník!$W607,""),"")</f>
        <v/>
      </c>
      <c r="FX607" s="233" t="str">
        <f>IF(Deník!$W607&lt;&gt;"",IF(Deník!$Y607=Statistika!$F$82,Deník!$W607,""),"")</f>
        <v/>
      </c>
      <c r="FY607" s="233" t="str">
        <f>IF(Deník!$W607&lt;&gt;"",IF(Deník!$Y607=Statistika!$F$83,Deník!$W607,""),"")</f>
        <v/>
      </c>
      <c r="FZ607" s="233" t="str">
        <f>IF(Deník!$W607&lt;&gt;"",IF(Deník!$Y607=Statistika!$F$84,Deník!$W607,""),"")</f>
        <v/>
      </c>
      <c r="GA607" s="233" t="str">
        <f>IF(Deník!$W607&lt;&gt;"",IF(Deník!$Y607=Statistika!$F$85,Deník!$W607,""),"")</f>
        <v/>
      </c>
      <c r="GB607" s="233" t="str">
        <f>IF(Deník!$W607&lt;&gt;"",IF(Deník!$Y607=Statistika!$F$86,Deník!$W607,""),"")</f>
        <v/>
      </c>
      <c r="GC607" s="233" t="str">
        <f>IF(Deník!$W607&lt;&gt;"",IF(Deník!$Y607=Statistika!$F$87,Deník!$W607,""),"")</f>
        <v/>
      </c>
      <c r="GD607" s="233" t="str">
        <f>IF(Deník!$W607&lt;&gt;"",IF(Deník!$Y607=Statistika!$F$88,Deník!$W607,""),"")</f>
        <v/>
      </c>
      <c r="GE607" s="233" t="str">
        <f>IF(Deník!$W607&lt;&gt;"",IF(Deník!$Y607=Statistika!$F$89,Deník!$W607,""),"")</f>
        <v/>
      </c>
      <c r="GF607" s="233" t="str">
        <f>IF(Deník!$W607&lt;&gt;"",IF(Deník!$Y607=Statistika!$F$90,Deník!$W607,""),"")</f>
        <v/>
      </c>
      <c r="GG607" s="233" t="str">
        <f>IF(Deník!$W607&lt;&gt;"",IF(Deník!$Y607=Statistika!$F$91,Deník!$W607,""),"")</f>
        <v/>
      </c>
      <c r="GH607" s="233"/>
      <c r="GI607" s="233" t="str">
        <f>IF(Deník!$W607&lt;&gt;"",IF(Deník!$AB607=Statistika!$L$100,Deník!$W607,""),"")</f>
        <v/>
      </c>
      <c r="GJ607" s="233" t="str">
        <f>IF(Deník!$W607&lt;&gt;"",IF(Deník!$AB607=Statistika!$L$101,Deník!$W607,""),"")</f>
        <v/>
      </c>
      <c r="GK607" s="233" t="str">
        <f>IF(Deník!$W607&lt;&gt;"",IF(Deník!$AB607=Statistika!$L$102,Deník!$W607,""),"")</f>
        <v/>
      </c>
      <c r="GL607" s="233" t="str">
        <f>IF(Deník!$W607&lt;&gt;"",IF(Deník!$AB607=Statistika!$L$103,Deník!$W607,""),"")</f>
        <v/>
      </c>
      <c r="GM607" s="233" t="str">
        <f>IF(Deník!$W607&lt;&gt;"",IF(Deník!$AB607=Statistika!$L$104,Deník!$W607,""),"")</f>
        <v/>
      </c>
      <c r="GN607" s="233" t="str">
        <f>IF(Deník!$W607&lt;&gt;"",IF(Deník!$AB607=Statistika!$L$105,Deník!$W607,""),"")</f>
        <v/>
      </c>
      <c r="GO607" s="233" t="str">
        <f>IF(Deník!$W607&lt;&gt;"",IF(Deník!$AB607=Statistika!$L$106,Deník!$W607,""),"")</f>
        <v/>
      </c>
      <c r="GP607" s="233" t="str">
        <f>IF(Deník!$W607&lt;&gt;"",IF(Deník!$AB607=Statistika!$L$107,Deník!$W607,""),"")</f>
        <v/>
      </c>
      <c r="GQ607" s="233" t="str">
        <f>IF(Deník!$W607&lt;&gt;"",IF(Deník!$AB607=Statistika!$L$108,Deník!$W607,""),"")</f>
        <v/>
      </c>
      <c r="GS607" s="233" t="str">
        <f>IF(Deník!$W607&lt;0,IF(Deník!$AC607=Statistika!$F$117,Deník!$W607,""),"")</f>
        <v/>
      </c>
      <c r="GT607" s="233" t="str">
        <f>IF(Deník!$W607&lt;0,IF(Deník!$AC607=Statistika!$F$118,Deník!$W607,""),"")</f>
        <v/>
      </c>
      <c r="GU607" s="233" t="str">
        <f>IF(Deník!$W607&lt;0,IF(Deník!$AC607=Statistika!$F$119,Deník!$W607,""),"")</f>
        <v/>
      </c>
      <c r="GV607" s="233" t="str">
        <f>IF(Deník!$W607&lt;0,IF(Deník!$AC607=Statistika!$F$120,Deník!$W607,""),"")</f>
        <v/>
      </c>
      <c r="GW607" s="233" t="str">
        <f>IF(Deník!$W607&lt;0,IF(Deník!$AC607=Statistika!$F$121,Deník!$W607,""),"")</f>
        <v/>
      </c>
      <c r="GX607" s="233" t="str">
        <f>IF(Deník!$W607&lt;0,IF(Deník!$AC607=Statistika!$F$122,Deník!$W607,""),"")</f>
        <v/>
      </c>
      <c r="GY607" s="233" t="str">
        <f>IF(Deník!$W607&lt;0,IF(Deník!$AC607=Statistika!$F$123,Deník!$W607,""),"")</f>
        <v/>
      </c>
      <c r="GZ607" s="233" t="str">
        <f>IF(Deník!$W607&lt;0,IF(Deník!$AC607=Statistika!$F$124,Deník!$W607,""),"")</f>
        <v/>
      </c>
      <c r="HA607" s="233" t="str">
        <f>IF(Deník!$W607&lt;0,IF(Deník!$AC607=Statistika!$F$125,Deník!$W607,""),"")</f>
        <v/>
      </c>
      <c r="HC607" s="233" t="str">
        <f>IF(Deník!$W607&lt;0,IF(Deník!$AD607=Statistika!$F$133,Deník!$W607,""),"")</f>
        <v/>
      </c>
      <c r="HD607" s="233" t="str">
        <f>IF(Deník!$W607&lt;0,IF(Deník!$AD607=Statistika!$F$134,Deník!$W607,""),"")</f>
        <v/>
      </c>
      <c r="HE607" s="233" t="str">
        <f>IF(Deník!$W607&lt;0,IF(Deník!$AD607=Statistika!$F$135,Deník!$W607,""),"")</f>
        <v/>
      </c>
      <c r="HF607" s="233" t="str">
        <f>IF(Deník!$W607&lt;0,IF(Deník!$AD607=Statistika!$F$136,Deník!$W607,""),"")</f>
        <v/>
      </c>
      <c r="HG607" s="233" t="str">
        <f>IF(Deník!$W607&lt;0,IF(Deník!$AD607=Statistika!$F$137,Deník!$W607,""),"")</f>
        <v/>
      </c>
      <c r="ID607" s="8">
        <f>Tabulka4[[#This Row],[Sloupec3]]</f>
        <v>0</v>
      </c>
      <c r="IE607" s="17" t="str">
        <f>IF(AND([1]Deník!$C607&gt;='[1]Měsíční shrnutí'!$D$1,[1]Deník!$C607&lt;='[1]Měsíční shrnutí'!$F$1),[1]Deník!$X607,"")</f>
        <v/>
      </c>
    </row>
    <row r="608" spans="1:239">
      <c r="A608" s="8">
        <f>Deník!C609</f>
        <v>0</v>
      </c>
      <c r="B608" s="50" t="str">
        <f>Deník!R609</f>
        <v/>
      </c>
      <c r="C608" s="102" t="str">
        <f>IF(AND(Deník!R609&gt;1,Deník!R609&lt;&gt;""),1,"")</f>
        <v/>
      </c>
      <c r="D608" s="102" t="str">
        <f>IF(AND(Deník!R609&lt;=0,Deník!R609&lt;&gt;""),1,"")</f>
        <v/>
      </c>
      <c r="E608" s="103" t="str">
        <f>IF(AND(Deník!R609&gt;=0,Deník!R609&lt;=1),1,"")</f>
        <v/>
      </c>
      <c r="F608" s="79" t="str">
        <f>IF(Deník!R609&lt;&gt;"",Deník!R609+F607,"")</f>
        <v/>
      </c>
      <c r="G608" s="85"/>
      <c r="H608" s="54" t="str">
        <f>IF(MONTH(Deník!$C608)=H$2,IF(AND(Deník!$R608&gt;=0,Deník!$R608&lt;=1),"BE",Deník!$R608),"")</f>
        <v/>
      </c>
      <c r="I608" s="11" t="str">
        <f>IF(MONTH(Deník!$C608)=I$2,IF(AND(Deník!$R608&gt;=0,Deník!$R608&lt;=1),"BE",Deník!$R608),"")</f>
        <v/>
      </c>
      <c r="J608" s="11" t="str">
        <f>IF(MONTH(Deník!$C608)=J$2,IF(AND(Deník!$R608&gt;=0,Deník!$R608&lt;=1),"BE",Deník!$R608),"")</f>
        <v/>
      </c>
      <c r="K608" s="11" t="str">
        <f>IF(MONTH(Deník!$C608)=K$2,IF(AND(Deník!$R608&gt;=0,Deník!$R608&lt;=1),"BE",Deník!$R608),"")</f>
        <v/>
      </c>
      <c r="L608" s="11" t="str">
        <f>IF(MONTH(Deník!$C608)=L$2,IF(AND(Deník!$R608&gt;=0,Deník!$R608&lt;=1),"BE",Deník!$R608),"")</f>
        <v/>
      </c>
      <c r="M608" s="11" t="str">
        <f>IF(MONTH(Deník!$C608)=M$2,IF(AND(Deník!$R608&gt;=0,Deník!$R608&lt;=1),"BE",Deník!$R608),"")</f>
        <v/>
      </c>
      <c r="N608" s="11" t="str">
        <f>IF(MONTH(Deník!$C608)=N$2,IF(AND(Deník!$R608&gt;=0,Deník!$R608&lt;=1),"BE",Deník!$R608),"")</f>
        <v/>
      </c>
      <c r="O608" s="11" t="str">
        <f>IF(MONTH(Deník!$C608)=O$2,IF(AND(Deník!$R608&gt;=0,Deník!$R608&lt;=1),"BE",Deník!$R608),"")</f>
        <v/>
      </c>
      <c r="P608" s="11" t="str">
        <f>IF(MONTH(Deník!$C608)=P$2,IF(AND(Deník!$R608&gt;=0,Deník!$R608&lt;=1),"BE",Deník!$R608),"")</f>
        <v/>
      </c>
      <c r="Q608" s="11" t="str">
        <f>IF(MONTH(Deník!$C608)=Q$2,IF(AND(Deník!$R608&gt;=0,Deník!$R608&lt;=1),"BE",Deník!$R608),"")</f>
        <v/>
      </c>
      <c r="R608" s="11" t="str">
        <f>IF(MONTH(Deník!$C608)=R$2,IF(AND(Deník!$R608&gt;=0,Deník!$R608&lt;=1),"BE",Deník!$R608),"")</f>
        <v/>
      </c>
      <c r="S608" s="57" t="str">
        <f>IF(MONTH(Deník!$C608)=S$2,IF(AND(Deník!$R608&gt;=0,Deník!$R608&lt;=1),"BE",Deník!$R608),"")</f>
        <v/>
      </c>
      <c r="U608" s="12"/>
      <c r="V608" s="12"/>
      <c r="X608" s="600" t="str">
        <f>IF(Deník!$R608&lt;&gt;"",IF(Deník!$B608=Statistika!$F$63,IF(AND(Deník!$R608&gt;=0,Deník!$R608&lt;=1),"BE",Deník!$R608),""),"")</f>
        <v/>
      </c>
      <c r="Y608" s="13" t="str">
        <f>IF(Deník!$R608&lt;&gt;"",IF(Deník!$B608=Statistika!$F$64,IF(AND(Deník!$R608&gt;=0,Deník!$R608&lt;=1),"BE",Deník!$R608),""),"")</f>
        <v/>
      </c>
      <c r="Z608" s="13" t="str">
        <f>IF(Deník!$R608&lt;&gt;"",IF(Deník!$B608=Statistika!$F$65,IF(AND(Deník!$R608&gt;=0,Deník!$R608&lt;=1),"BE",Deník!$R608),""),"")</f>
        <v/>
      </c>
      <c r="AA608" s="13" t="str">
        <f>IF(Deník!$R608&lt;&gt;"",IF(Deník!$B608=Statistika!$F$66,IF(AND(Deník!$R608&gt;=0,Deník!$R608&lt;=1),"BE",Deník!$R608),""),"")</f>
        <v/>
      </c>
      <c r="AB608" s="13" t="str">
        <f>IF(Deník!$R608&lt;&gt;"",IF(Deník!$B608=Statistika!$F$67,IF(AND(Deník!$R608&gt;=0,Deník!$R608&lt;=1),"BE",Deník!$R608),""),"")</f>
        <v/>
      </c>
      <c r="AC608" s="13" t="str">
        <f>IF(Deník!$R608&lt;&gt;"",IF(Deník!$B608=Statistika!$F$68,IF(AND(Deník!$R608&gt;=0,Deník!$R608&lt;=1),"BE",Deník!$R608),""),"")</f>
        <v/>
      </c>
      <c r="AD608" s="13" t="str">
        <f>IF(Deník!$R608&lt;&gt;"",IF(Deník!$B608=Statistika!$F$69,IF(AND(Deník!$R608&gt;=0,Deník!$R608&lt;=1),"BE",Deník!$R608),""),"")</f>
        <v/>
      </c>
      <c r="AE608" s="601" t="str">
        <f>IF(Deník!$R608&lt;&gt;"",IF(Deník!$B608=Statistika!$F$70,IF(AND(Deník!$R608&gt;=0,Deník!$R608&lt;=1),"BE",Deník!$R608),""),"")</f>
        <v/>
      </c>
      <c r="AF608" s="90"/>
      <c r="AG608" s="63" t="str">
        <f>IF(Deník!$R608&lt;&gt;"",IF(Deník!$J608="L",IF(AND(Deník!$R608&gt;=0,Deník!$R608&lt;=1),"BE",Deník!$R608),""),"")</f>
        <v/>
      </c>
      <c r="AH608" s="13" t="str">
        <f>IF(Deník!$R608&lt;&gt;"",IF(Deník!$J608="S",IF(AND(Deník!$R608&gt;=0,Deník!$R608&lt;=1),"BE",Deník!$R608),""),"")</f>
        <v/>
      </c>
      <c r="AI608" s="95"/>
      <c r="AJ608" s="71" t="str">
        <f>IF(Deník!N609&lt;&gt;"",Deník!N609*-1,"")</f>
        <v/>
      </c>
      <c r="AK608" s="88"/>
      <c r="AL608" s="63" t="str">
        <f>IF(WEEKDAY(Deník!$C608,2)=1,IF(AND(Deník!$R608&gt;=0,Deník!$R608&lt;=1),"BE",Deník!$R608),"")</f>
        <v/>
      </c>
      <c r="AM608" s="13" t="str">
        <f>IF(WEEKDAY(Deník!$C608,2)=2,IF(AND(Deník!$R608&gt;=0,Deník!$R608&lt;=1),"BE",Deník!$R608),"")</f>
        <v/>
      </c>
      <c r="AN608" s="13" t="str">
        <f>IF(WEEKDAY(Deník!$C608,2)=3,IF(AND(Deník!$R608&gt;=0,Deník!$R608&lt;=1),"BE",Deník!$R608),"")</f>
        <v/>
      </c>
      <c r="AO608" s="13" t="str">
        <f>IF(WEEKDAY(Deník!$C608,2)=4,IF(AND(Deník!$R608&gt;=0,Deník!$R608&lt;=1),"BE",Deník!$R608),"")</f>
        <v/>
      </c>
      <c r="AP608" s="60" t="str">
        <f>IF(WEEKDAY(Deník!$C608,2)=5,IF(AND(Deník!$R608&gt;=0,Deník!$R608&lt;=1),"BE",Deník!$R608),"")</f>
        <v/>
      </c>
      <c r="AQ608" s="99"/>
      <c r="AR608" s="100">
        <f>Deník!D608</f>
        <v>0</v>
      </c>
      <c r="AS608" s="63" t="str">
        <f>IF(Deník!$D608&lt;&gt;"",IF(AND(Deník!$D608&gt;=AS$2,Deník!$D608&lt;=AS$3),IF(AND(Deník!$R608&gt;=0,Deník!$R608&lt;=1),"BE",Deník!$R608),""),"")</f>
        <v/>
      </c>
      <c r="AT608" s="63" t="str">
        <f>IF(Deník!$D608&lt;&gt;"",IF(AND(Deník!$D608&gt;=AT$2,Deník!$D608&lt;=AT$3),IF(AND(Deník!$R608&gt;=0,Deník!$R608&lt;=1),"BE",Deník!$R608),""),"")</f>
        <v/>
      </c>
      <c r="AU608" s="63" t="str">
        <f>IF(Deník!$D608&lt;&gt;"",IF(AND(Deník!$D608&gt;=AU$2,Deník!$D608&lt;=AU$3),IF(AND(Deník!$R608&gt;=0,Deník!$R608&lt;=1),"BE",Deník!$R608),""),"")</f>
        <v/>
      </c>
      <c r="AV608" s="63" t="str">
        <f>IF(Deník!$D608&lt;&gt;"",IF(AND(Deník!$D608&gt;=AV$2,Deník!$D608&lt;=AV$3),IF(AND(Deník!$R608&gt;=0,Deník!$R608&lt;=1),"BE",Deník!$R608),""),"")</f>
        <v/>
      </c>
      <c r="AW608" s="63" t="str">
        <f>IF(Deník!$D608&lt;&gt;"",IF(AND(Deník!$D608&gt;=AW$2,Deník!$D608&lt;=AW$3),IF(AND(Deník!$R608&gt;=0,Deník!$R608&lt;=1),"BE",Deník!$R608),""),"")</f>
        <v/>
      </c>
      <c r="AX608" s="63" t="str">
        <f>IF(Deník!$D608&lt;&gt;"",IF(AND(Deník!$D608&gt;=AX$2,Deník!$D608&lt;=AX$3),IF(AND(Deník!$R608&gt;=0,Deník!$R608&lt;=1),"BE",Deník!$R608),""),"")</f>
        <v/>
      </c>
      <c r="AY608" s="63" t="str">
        <f>IF(Deník!$D608&lt;&gt;"",IF(AND(Deník!$D608&gt;=AY$2,Deník!$D608&lt;=AY$3),IF(AND(Deník!$R608&gt;=0,Deník!$R608&lt;=1),"BE",Deník!$R608),""),"")</f>
        <v/>
      </c>
      <c r="AZ608" s="63" t="str">
        <f>IF(Deník!$D608&lt;&gt;"",IF(AND(Deník!$D608&gt;=AZ$2,Deník!$D608&lt;=AZ$3),IF(AND(Deník!$R608&gt;=0,Deník!$R608&lt;=1),"BE",Deník!$R608),""),"")</f>
        <v/>
      </c>
      <c r="BA608" s="63" t="str">
        <f>IF(Deník!$D608&lt;&gt;"",IF(AND(Deník!$D608&gt;=BA$2,Deník!$D608&lt;=BA$3),IF(AND(Deník!$R608&gt;=0,Deník!$R608&lt;=1),"BE",Deník!$R608),""),"")</f>
        <v/>
      </c>
      <c r="BB608" s="63" t="str">
        <f>IF(Deník!$D608&lt;&gt;"",IF(AND(Deník!$D608&gt;=BB$2,Deník!$D608&lt;=BB$3),IF(AND(Deník!$R608&gt;=0,Deník!$R608&lt;=1),"BE",Deník!$R608),""),"")</f>
        <v/>
      </c>
      <c r="BC608" s="71" t="str">
        <f>IF(Deník!$D608&lt;&gt;"",IF(AND(Deník!$D608&gt;=BC$2,Deník!$D608&lt;=BC$3),IF(AND(Deník!$R608&gt;=0,Deník!$R608&lt;=1),"BE",Deník!$R608),""),"")</f>
        <v/>
      </c>
      <c r="BD608" s="20" t="str">
        <f>IF(Deník!$J609="S",(Deník!$M609-Deník!$K609),IF(Deník!$J609="L",(Deník!$K609-Deník!$M609),""))</f>
        <v/>
      </c>
      <c r="BE608" s="20" t="str">
        <f>IF(Deník!$J609="S",(Deník!$K609-Deník!$O609),IF(Deník!$J609="L",(Deník!$O609-Deník!$K609),""))</f>
        <v/>
      </c>
      <c r="BF608" s="20" t="str">
        <f>IF(Deník!$J609="S",(Deník!$K609-Deník!$L609),IF(Deník!$J609="L",(Deník!$L609-Deník!$K609),""))</f>
        <v/>
      </c>
      <c r="BG608" s="20" t="str">
        <f>IF(Deník!$J609="S",(Deník!$K609-Deník!$S609),IF(Deník!$J609="L",(Deník!$S609-Deník!$K609),""))</f>
        <v/>
      </c>
      <c r="BH608" s="20" t="str">
        <f>IF(Deník!$J609="S",(Deník!$K609-Deník!$U609),IF(Deník!$J609="L",(Deník!$U609-Deník!$K609),""))</f>
        <v/>
      </c>
      <c r="BI608" s="20" t="str">
        <f>IF(Deník!$R608&gt;1,Deník!$R608,"")</f>
        <v/>
      </c>
      <c r="BJ608" s="20" t="str">
        <f>IF(Deník!$R608&lt;0,Deník!$R608,"")</f>
        <v/>
      </c>
      <c r="BK608" s="17"/>
      <c r="BM608" s="233" t="str">
        <f>IF(Deník!$R608&lt;&gt;"",IF(Deník!$Y608=Statistika!$F$78,IF(AND(Deník!$R608&gt;=0,Deník!$R608&lt;=1),"BE",Deník!$R608),""),"")</f>
        <v/>
      </c>
      <c r="BN608" s="233" t="str">
        <f>IF(Deník!$R608&lt;&gt;"",IF(Deník!$Y608=Statistika!$F$79,IF(AND(Deník!$R608&gt;=0,Deník!$R608&lt;=1),"BE",Deník!$R608),""),"")</f>
        <v/>
      </c>
      <c r="BO608" s="233" t="str">
        <f>IF(Deník!$R608&lt;&gt;"",IF(Deník!$Y608=Statistika!$F$80,IF(AND(Deník!$R608&gt;=0,Deník!$R608&lt;=1),"BE",Deník!$R608),""),"")</f>
        <v/>
      </c>
      <c r="BP608" s="233" t="str">
        <f>IF(Deník!$R608&lt;&gt;"",IF(Deník!$Y608=Statistika!$F$81,IF(AND(Deník!$R608&gt;=0,Deník!$R608&lt;=1),"BE",Deník!$R608),""),"")</f>
        <v/>
      </c>
      <c r="BQ608" s="233" t="str">
        <f>IF(Deník!$R608&lt;&gt;"",IF(Deník!$Y608=Statistika!$F$82,IF(AND(Deník!$R608&gt;=0,Deník!$R608&lt;=1),"BE",Deník!$R608),""),"")</f>
        <v/>
      </c>
      <c r="BR608" s="233" t="str">
        <f>IF(Deník!$R608&lt;&gt;"",IF(Deník!$Y608=Statistika!$F$83,IF(AND(Deník!$R608&gt;=0,Deník!$R608&lt;=1),"BE",Deník!$R608),""),"")</f>
        <v/>
      </c>
      <c r="BS608" s="233" t="str">
        <f>IF(Deník!$R608&lt;&gt;"",IF(Deník!$Y608=Statistika!$F$84,IF(AND(Deník!$R608&gt;=0,Deník!$R608&lt;=1),"BE",Deník!$R608),""),"")</f>
        <v/>
      </c>
      <c r="BT608" s="233" t="str">
        <f>IF(Deník!$R608&lt;&gt;"",IF(Deník!$Y608=Statistika!$F$85,IF(AND(Deník!$R608&gt;=0,Deník!$R608&lt;=1),"BE",Deník!$R608),""),"")</f>
        <v/>
      </c>
      <c r="BU608" s="233" t="str">
        <f>IF(Deník!$R608&lt;&gt;"",IF(Deník!$Y608=Statistika!$F$86,IF(AND(Deník!$R608&gt;=0,Deník!$R608&lt;=1),"BE",Deník!$R608),""),"")</f>
        <v/>
      </c>
      <c r="BV608" s="233" t="str">
        <f>IF(Deník!$R608&lt;&gt;"",IF(Deník!$Y608=Statistika!$F$87,IF(AND(Deník!$R608&gt;=0,Deník!$R608&lt;=1),"BE",Deník!$R608),""),"")</f>
        <v/>
      </c>
      <c r="BW608" s="233" t="str">
        <f>IF(Deník!$R608&lt;&gt;"",IF(Deník!$Y608=Statistika!$F$88,IF(AND(Deník!$R608&gt;=0,Deník!$R608&lt;=1),"BE",Deník!$R608),""),"")</f>
        <v/>
      </c>
      <c r="BX608" s="233" t="str">
        <f>IF(Deník!$R608&lt;&gt;"",IF(Deník!$Y608=Statistika!$F$89,IF(AND(Deník!$R608&gt;=0,Deník!$R608&lt;=1),"BE",Deník!$R608),""),"")</f>
        <v/>
      </c>
      <c r="BY608" s="233" t="str">
        <f>IF(Deník!$R608&lt;&gt;"",IF(Deník!$Y608=Statistika!$F$90,IF(AND(Deník!$R608&gt;=0,Deník!$R608&lt;=1),"BE",Deník!$R608),""),"")</f>
        <v/>
      </c>
      <c r="BZ608" s="233" t="str">
        <f>IF(Deník!$R608&lt;&gt;"",IF(Deník!$Y608=Statistika!$F$91,IF(AND(Deník!$R608&gt;=0,Deník!$R608&lt;=1),"BE",Deník!$R608),""),"")</f>
        <v/>
      </c>
      <c r="CA608" s="233"/>
      <c r="CB608" s="233" t="str">
        <f>IF(Deník!$R608&lt;&gt;"",IF(Deník!$AB608="SL",IF(AND(Deník!$R608&gt;=0,Deník!$R608&lt;=1),"BE",Deník!$R608),""),"")</f>
        <v/>
      </c>
      <c r="CC608" s="233" t="str">
        <f>IF(Deník!$R608&lt;&gt;"",IF(Deník!$AB608="BE10",IF(AND(Deník!$R608&gt;=0,Deník!$R608&lt;=1),"BE",Deník!$R608),""),"")</f>
        <v/>
      </c>
      <c r="CD608" s="233" t="str">
        <f>IF(Deník!$R608&lt;&gt;"",IF(Deník!$AB608="BE15",IF(AND(Deník!$R608&gt;=0,Deník!$R608&lt;=1),"BE",Deník!$R608),""),"")</f>
        <v/>
      </c>
      <c r="CE608" s="233" t="str">
        <f>IF(Deník!$R608&lt;&gt;"",IF(Deník!$AB608="BE20",IF(AND(Deník!$R608&gt;=0,Deník!$R608&lt;=1),"BE",Deník!$R608),""),"")</f>
        <v/>
      </c>
      <c r="CF608" s="233" t="str">
        <f>IF(Deník!$R608&lt;&gt;"",IF(Deník!$AB608="TP1",IF(AND(Deník!$R608&gt;=0,Deník!$R608&lt;=1),"BE",Deník!$R608),""),"")</f>
        <v/>
      </c>
      <c r="CG608" s="233" t="str">
        <f>IF(Deník!$R608&lt;&gt;"",IF(Deník!$AB608="TP2",IF(AND(Deník!$R608&gt;=0,Deník!$R608&lt;=1),"BE",Deník!$R608),""),"")</f>
        <v/>
      </c>
      <c r="CH608" s="233" t="str">
        <f>IF(Deník!$R608&lt;&gt;"",IF(Deník!$AB608="TP3",IF(AND(Deník!$R608&gt;=0,Deník!$R608&lt;=1),"BE",Deník!$R608),""),"")</f>
        <v/>
      </c>
      <c r="CI608" s="233" t="str">
        <f>IF(Deník!$R608&lt;&gt;"",IF(Deník!$AB608="Trailing SL",IF(AND(Deník!$R608&gt;=0,Deník!$R608&lt;=1),"BE",Deník!$R608),""),"")</f>
        <v/>
      </c>
      <c r="CJ608" s="233" t="str">
        <f>IF(Deník!$R608&lt;&gt;"",IF(Deník!$AB608="Manual",IF(AND(Deník!$R608&gt;=0,Deník!$R608&lt;=1),"BE",Deník!$R608),""),"")</f>
        <v/>
      </c>
      <c r="CK608" s="233"/>
      <c r="CL608" s="233" t="str">
        <f>IF(Deník!$R608&lt;0,IF(Deník!$AC608=Statistika!$F$117,Deník!$R608,""),"")</f>
        <v/>
      </c>
      <c r="CM608" s="233" t="str">
        <f>IF(Deník!$R608&lt;0,IF(Deník!$AC608=Statistika!$F$118,Deník!$R608,""),"")</f>
        <v/>
      </c>
      <c r="CN608" s="233" t="str">
        <f>IF(Deník!$R608&lt;0,IF(Deník!$AC608=Statistika!$F$119,Deník!$R608,""),"")</f>
        <v/>
      </c>
      <c r="CO608" s="233" t="str">
        <f>IF(Deník!$R608&lt;0,IF(Deník!$AC608=Statistika!$F$120,Deník!$R608,""),"")</f>
        <v/>
      </c>
      <c r="CP608" s="233" t="str">
        <f>IF(Deník!$R608&lt;0,IF(Deník!$AC608=Statistika!$F$121,Deník!$R608,""),"")</f>
        <v/>
      </c>
      <c r="CQ608" s="233" t="str">
        <f>IF(Deník!$R608&lt;0,IF(Deník!$AC608=Statistika!$F$122,Deník!$R608,""),"")</f>
        <v/>
      </c>
      <c r="CR608" s="233" t="str">
        <f>IF(Deník!$R608&lt;0,IF(Deník!$AC608=Statistika!$F$123,Deník!$R608,""),"")</f>
        <v/>
      </c>
      <c r="CS608" s="233" t="str">
        <f>IF(Deník!$R608&lt;0,IF(Deník!$AC608=Statistika!$F$124,Deník!$R608,""),"")</f>
        <v/>
      </c>
      <c r="CT608" s="233" t="str">
        <f>IF(Deník!$R608&lt;0,IF(Deník!$AC608=Statistika!$F$125,Deník!$R608,""),"")</f>
        <v/>
      </c>
      <c r="CU608" s="233"/>
      <c r="CV608" s="233" t="str">
        <f>IF(Deník!$R608&lt;0,IF(Deník!$AD608=$CV$2,Deník!$R608,""),"")</f>
        <v/>
      </c>
      <c r="CW608" s="233" t="str">
        <f>IF(Deník!$R608&lt;0,IF(Deník!$AD608=$CW$2,Deník!$R608,""),"")</f>
        <v/>
      </c>
      <c r="CX608" s="233" t="str">
        <f>IF(Deník!$R608&lt;0,IF(Deník!$AD608=$CX$2,Deník!$R608,""),"")</f>
        <v/>
      </c>
      <c r="CY608" s="233" t="str">
        <f>IF(Deník!$R608&lt;0,IF(Deník!$AD608=$CY$2,Deník!$R608,""),"")</f>
        <v/>
      </c>
      <c r="CZ608" s="233" t="str">
        <f>IF(Deník!$R608&lt;0,IF(Deník!$AD608=$CZ$2,Deník!$R608,""),"")</f>
        <v/>
      </c>
      <c r="DL608" s="221">
        <f t="shared" si="24"/>
        <v>93847.029999999984</v>
      </c>
      <c r="DM608" s="220">
        <f t="shared" si="23"/>
        <v>-6.1529700000000132E-2</v>
      </c>
      <c r="DO608" s="50">
        <f>Deník!W609</f>
        <v>0</v>
      </c>
      <c r="DP608" s="102" t="str">
        <f>IF(AND(Deník!W609&gt;0),1,"")</f>
        <v/>
      </c>
      <c r="DQ608" s="102">
        <f>IF(AND(Deník!W609&lt;=0),1,"")</f>
        <v>1</v>
      </c>
      <c r="DR608" s="227"/>
      <c r="DS608" s="228"/>
      <c r="DT608" s="85"/>
      <c r="DU608" s="54">
        <f>IF(MONTH(Deník!$C608)=DU$2,Deník!$W608,"")</f>
        <v>0</v>
      </c>
      <c r="DV608" s="222" t="str">
        <f>IF(MONTH(Deník!$C608)=DV$2,Deník!$W608,"")</f>
        <v/>
      </c>
      <c r="DW608" s="222" t="str">
        <f>IF(MONTH(Deník!$C608)=DW$2,Deník!$W608,"")</f>
        <v/>
      </c>
      <c r="DX608" s="222" t="str">
        <f>IF(MONTH(Deník!$C608)=DX$2,Deník!$W608,"")</f>
        <v/>
      </c>
      <c r="DY608" s="222" t="str">
        <f>IF(MONTH(Deník!$C608)=DY$2,Deník!$W608,"")</f>
        <v/>
      </c>
      <c r="DZ608" s="222" t="str">
        <f>IF(MONTH(Deník!$C608)=DZ$2,Deník!$W608,"")</f>
        <v/>
      </c>
      <c r="EA608" s="222" t="str">
        <f>IF(MONTH(Deník!$C608)=EA$2,Deník!$W608,"")</f>
        <v/>
      </c>
      <c r="EB608" s="222" t="str">
        <f>IF(MONTH(Deník!$C608)=EB$2,Deník!$W608,"")</f>
        <v/>
      </c>
      <c r="EC608" s="222" t="str">
        <f>IF(MONTH(Deník!$C608)=EC$2,Deník!$W608,"")</f>
        <v/>
      </c>
      <c r="ED608" s="222" t="str">
        <f>IF(MONTH(Deník!$C608)=ED$2,Deník!$W608,"")</f>
        <v/>
      </c>
      <c r="EE608" s="222" t="str">
        <f>IF(MONTH(Deník!$C608)=EE$2,Deník!$W608,"")</f>
        <v/>
      </c>
      <c r="EF608" s="222" t="str">
        <f>IF(MONTH(Deník!$C608)=EF$2,Deník!$W608,"")</f>
        <v/>
      </c>
      <c r="EI608" s="600" t="str">
        <f>IF(Deník!$W608&lt;&gt;"",IF(Deník!$B608=Statistika!$F$63,Deník!$W608,""),"")</f>
        <v/>
      </c>
      <c r="EJ608" s="13" t="str">
        <f>IF(Deník!$W608&lt;&gt;"",IF(Deník!$B608=Statistika!$F$64,Deník!$W608,""),"")</f>
        <v/>
      </c>
      <c r="EK608" s="13" t="str">
        <f>IF(Deník!$W608&lt;&gt;"",IF(Deník!$B608=Statistika!$F$65,Deník!$W608,""),"")</f>
        <v/>
      </c>
      <c r="EL608" s="13" t="str">
        <f>IF(Deník!$W608&lt;&gt;"",IF(Deník!$B608=Statistika!$F$66,Deník!$W608,""),"")</f>
        <v/>
      </c>
      <c r="EM608" s="13" t="str">
        <f>IF(Deník!$W608&lt;&gt;"",IF(Deník!$B608=Statistika!$F$67,Deník!$W608,""),"")</f>
        <v/>
      </c>
      <c r="EN608" s="13" t="str">
        <f>IF(Deník!$W608&lt;&gt;"",IF(Deník!$B608=Statistika!$F$68,Deník!$W608,""),"")</f>
        <v/>
      </c>
      <c r="EO608" s="13" t="str">
        <f>IF(Deník!$W608&lt;&gt;"",IF(Deník!$B608=Statistika!$F$69,Deník!$W608,""),"")</f>
        <v/>
      </c>
      <c r="EP608" s="601" t="str">
        <f>IF(Deník!$W608&lt;&gt;"",IF(Deník!$B608=Statistika!$F$70,Deník!$W608,""),"")</f>
        <v/>
      </c>
      <c r="EQ608" s="90"/>
      <c r="ER608" s="63" t="str">
        <f>IF(Deník!$W608&lt;&gt;"",IF(Deník!$J608="L",Deník!$W608,""),"")</f>
        <v/>
      </c>
      <c r="ES608" s="13" t="str">
        <f>IF(Deník!$W608&lt;&gt;"",IF(Deník!$J608="S",Deník!$W608,""),"")</f>
        <v/>
      </c>
      <c r="ET608" s="95"/>
      <c r="EU608" s="88"/>
      <c r="EV608" s="63" t="str">
        <f>IF(WEEKDAY(Deník!$C608,2)=1,Deník!$W608,"")</f>
        <v/>
      </c>
      <c r="EW608" s="13" t="str">
        <f>IF(WEEKDAY(Deník!$C608,2)=2,Deník!$W608,"")</f>
        <v/>
      </c>
      <c r="EX608" s="13" t="str">
        <f>IF(WEEKDAY(Deník!$C608,2)=3,Deník!$W608,"")</f>
        <v/>
      </c>
      <c r="EY608" s="13" t="str">
        <f>IF(WEEKDAY(Deník!$C608,2)=4,Deník!$W608,"")</f>
        <v/>
      </c>
      <c r="EZ608" s="60" t="str">
        <f>IF(WEEKDAY(Deník!$C608,2)=5,Deník!$W608,"")</f>
        <v/>
      </c>
      <c r="FA608" s="99"/>
      <c r="FB608" s="100">
        <f>Deník!D608</f>
        <v>0</v>
      </c>
      <c r="FC608" s="63">
        <f>IF($FB608&lt;&gt;"",IF(AND($FB608&gt;=FC$2,$FB608&lt;=FC$3),Deník!$W608,""))</f>
        <v>0</v>
      </c>
      <c r="FD608" s="63" t="str">
        <f>IF($FB608&lt;&gt;"",IF(AND($FB608&gt;=FD$2,$FB608&lt;=FD$3),Deník!$W608,""))</f>
        <v/>
      </c>
      <c r="FE608" s="63" t="str">
        <f>IF($FB608&lt;&gt;"",IF(AND($FB608&gt;=FE$2,$FB608&lt;=FE$3),Deník!$W608,""))</f>
        <v/>
      </c>
      <c r="FF608" s="63" t="str">
        <f>IF($FB608&lt;&gt;"",IF(AND($FB608&gt;=FF$2,$FB608&lt;=FF$3),Deník!$W608,""))</f>
        <v/>
      </c>
      <c r="FG608" s="63" t="str">
        <f>IF($FB608&lt;&gt;"",IF(AND($FB608&gt;=FG$2,$FB608&lt;=FG$3),Deník!$W608,""))</f>
        <v/>
      </c>
      <c r="FH608" s="63" t="str">
        <f>IF($FB608&lt;&gt;"",IF(AND($FB608&gt;=FH$2,$FB608&lt;=FH$3),Deník!$W608,""))</f>
        <v/>
      </c>
      <c r="FI608" s="63" t="str">
        <f>IF($FB608&lt;&gt;"",IF(AND($FB608&gt;=FI$2,$FB608&lt;=FI$3),Deník!$W608,""))</f>
        <v/>
      </c>
      <c r="FJ608" s="63" t="str">
        <f>IF($FB608&lt;&gt;"",IF(AND($FB608&gt;=FJ$2,$FB608&lt;=FJ$3),Deník!$W608,""))</f>
        <v/>
      </c>
      <c r="FK608" s="63" t="str">
        <f>IF($FB608&lt;&gt;"",IF(AND($FB608&gt;=FK$2,$FB608&lt;=FK$3),Deník!$W608,""))</f>
        <v/>
      </c>
      <c r="FL608" s="63" t="str">
        <f>IF($FB608&lt;&gt;"",IF(AND($FB608&gt;=FL$2,$FB608&lt;=FL$3),Deník!$W608,""))</f>
        <v/>
      </c>
      <c r="FM608" s="63" t="str">
        <f>IF($FB608&lt;&gt;"",IF(AND($FB608&gt;=FM$2,$FB608&lt;=FM$3),Deník!$W608,""))</f>
        <v/>
      </c>
      <c r="FN608" s="13"/>
      <c r="FO608" s="20" t="str">
        <f>IF(Deník!$W608&gt;1,Deník!$W608,"")</f>
        <v/>
      </c>
      <c r="FP608" s="20" t="str">
        <f>IF(Deník!$W608&lt;0,Deník!$W608,"")</f>
        <v/>
      </c>
      <c r="FQ608" s="17"/>
      <c r="FS608" s="233"/>
      <c r="FT608" s="233" t="str">
        <f>IF(Deník!$W608&lt;&gt;"",IF(Deník!$Y608=Statistika!$F$78,Deník!$W608,""),"")</f>
        <v/>
      </c>
      <c r="FU608" s="233" t="str">
        <f>IF(Deník!$W608&lt;&gt;"",IF(Deník!$Y608=Statistika!$F$79,Deník!$W608,""),"")</f>
        <v/>
      </c>
      <c r="FV608" s="233" t="str">
        <f>IF(Deník!$W608&lt;&gt;"",IF(Deník!$Y608=Statistika!$F$80,Deník!$W608,""),"")</f>
        <v/>
      </c>
      <c r="FW608" s="233" t="str">
        <f>IF(Deník!$W608&lt;&gt;"",IF(Deník!$Y608=Statistika!$F$81,Deník!$W608,""),"")</f>
        <v/>
      </c>
      <c r="FX608" s="233" t="str">
        <f>IF(Deník!$W608&lt;&gt;"",IF(Deník!$Y608=Statistika!$F$82,Deník!$W608,""),"")</f>
        <v/>
      </c>
      <c r="FY608" s="233" t="str">
        <f>IF(Deník!$W608&lt;&gt;"",IF(Deník!$Y608=Statistika!$F$83,Deník!$W608,""),"")</f>
        <v/>
      </c>
      <c r="FZ608" s="233" t="str">
        <f>IF(Deník!$W608&lt;&gt;"",IF(Deník!$Y608=Statistika!$F$84,Deník!$W608,""),"")</f>
        <v/>
      </c>
      <c r="GA608" s="233" t="str">
        <f>IF(Deník!$W608&lt;&gt;"",IF(Deník!$Y608=Statistika!$F$85,Deník!$W608,""),"")</f>
        <v/>
      </c>
      <c r="GB608" s="233" t="str">
        <f>IF(Deník!$W608&lt;&gt;"",IF(Deník!$Y608=Statistika!$F$86,Deník!$W608,""),"")</f>
        <v/>
      </c>
      <c r="GC608" s="233" t="str">
        <f>IF(Deník!$W608&lt;&gt;"",IF(Deník!$Y608=Statistika!$F$87,Deník!$W608,""),"")</f>
        <v/>
      </c>
      <c r="GD608" s="233" t="str">
        <f>IF(Deník!$W608&lt;&gt;"",IF(Deník!$Y608=Statistika!$F$88,Deník!$W608,""),"")</f>
        <v/>
      </c>
      <c r="GE608" s="233" t="str">
        <f>IF(Deník!$W608&lt;&gt;"",IF(Deník!$Y608=Statistika!$F$89,Deník!$W608,""),"")</f>
        <v/>
      </c>
      <c r="GF608" s="233" t="str">
        <f>IF(Deník!$W608&lt;&gt;"",IF(Deník!$Y608=Statistika!$F$90,Deník!$W608,""),"")</f>
        <v/>
      </c>
      <c r="GG608" s="233" t="str">
        <f>IF(Deník!$W608&lt;&gt;"",IF(Deník!$Y608=Statistika!$F$91,Deník!$W608,""),"")</f>
        <v/>
      </c>
      <c r="GH608" s="233"/>
      <c r="GI608" s="233" t="str">
        <f>IF(Deník!$W608&lt;&gt;"",IF(Deník!$AB608=Statistika!$L$100,Deník!$W608,""),"")</f>
        <v/>
      </c>
      <c r="GJ608" s="233" t="str">
        <f>IF(Deník!$W608&lt;&gt;"",IF(Deník!$AB608=Statistika!$L$101,Deník!$W608,""),"")</f>
        <v/>
      </c>
      <c r="GK608" s="233" t="str">
        <f>IF(Deník!$W608&lt;&gt;"",IF(Deník!$AB608=Statistika!$L$102,Deník!$W608,""),"")</f>
        <v/>
      </c>
      <c r="GL608" s="233" t="str">
        <f>IF(Deník!$W608&lt;&gt;"",IF(Deník!$AB608=Statistika!$L$103,Deník!$W608,""),"")</f>
        <v/>
      </c>
      <c r="GM608" s="233" t="str">
        <f>IF(Deník!$W608&lt;&gt;"",IF(Deník!$AB608=Statistika!$L$104,Deník!$W608,""),"")</f>
        <v/>
      </c>
      <c r="GN608" s="233" t="str">
        <f>IF(Deník!$W608&lt;&gt;"",IF(Deník!$AB608=Statistika!$L$105,Deník!$W608,""),"")</f>
        <v/>
      </c>
      <c r="GO608" s="233" t="str">
        <f>IF(Deník!$W608&lt;&gt;"",IF(Deník!$AB608=Statistika!$L$106,Deník!$W608,""),"")</f>
        <v/>
      </c>
      <c r="GP608" s="233" t="str">
        <f>IF(Deník!$W608&lt;&gt;"",IF(Deník!$AB608=Statistika!$L$107,Deník!$W608,""),"")</f>
        <v/>
      </c>
      <c r="GQ608" s="233" t="str">
        <f>IF(Deník!$W608&lt;&gt;"",IF(Deník!$AB608=Statistika!$L$108,Deník!$W608,""),"")</f>
        <v/>
      </c>
      <c r="GS608" s="233" t="str">
        <f>IF(Deník!$W608&lt;0,IF(Deník!$AC608=Statistika!$F$117,Deník!$W608,""),"")</f>
        <v/>
      </c>
      <c r="GT608" s="233" t="str">
        <f>IF(Deník!$W608&lt;0,IF(Deník!$AC608=Statistika!$F$118,Deník!$W608,""),"")</f>
        <v/>
      </c>
      <c r="GU608" s="233" t="str">
        <f>IF(Deník!$W608&lt;0,IF(Deník!$AC608=Statistika!$F$119,Deník!$W608,""),"")</f>
        <v/>
      </c>
      <c r="GV608" s="233" t="str">
        <f>IF(Deník!$W608&lt;0,IF(Deník!$AC608=Statistika!$F$120,Deník!$W608,""),"")</f>
        <v/>
      </c>
      <c r="GW608" s="233" t="str">
        <f>IF(Deník!$W608&lt;0,IF(Deník!$AC608=Statistika!$F$121,Deník!$W608,""),"")</f>
        <v/>
      </c>
      <c r="GX608" s="233" t="str">
        <f>IF(Deník!$W608&lt;0,IF(Deník!$AC608=Statistika!$F$122,Deník!$W608,""),"")</f>
        <v/>
      </c>
      <c r="GY608" s="233" t="str">
        <f>IF(Deník!$W608&lt;0,IF(Deník!$AC608=Statistika!$F$123,Deník!$W608,""),"")</f>
        <v/>
      </c>
      <c r="GZ608" s="233" t="str">
        <f>IF(Deník!$W608&lt;0,IF(Deník!$AC608=Statistika!$F$124,Deník!$W608,""),"")</f>
        <v/>
      </c>
      <c r="HA608" s="233" t="str">
        <f>IF(Deník!$W608&lt;0,IF(Deník!$AC608=Statistika!$F$125,Deník!$W608,""),"")</f>
        <v/>
      </c>
      <c r="HC608" s="233" t="str">
        <f>IF(Deník!$W608&lt;0,IF(Deník!$AD608=Statistika!$F$133,Deník!$W608,""),"")</f>
        <v/>
      </c>
      <c r="HD608" s="233" t="str">
        <f>IF(Deník!$W608&lt;0,IF(Deník!$AD608=Statistika!$F$134,Deník!$W608,""),"")</f>
        <v/>
      </c>
      <c r="HE608" s="233" t="str">
        <f>IF(Deník!$W608&lt;0,IF(Deník!$AD608=Statistika!$F$135,Deník!$W608,""),"")</f>
        <v/>
      </c>
      <c r="HF608" s="233" t="str">
        <f>IF(Deník!$W608&lt;0,IF(Deník!$AD608=Statistika!$F$136,Deník!$W608,""),"")</f>
        <v/>
      </c>
      <c r="HG608" s="233" t="str">
        <f>IF(Deník!$W608&lt;0,IF(Deník!$AD608=Statistika!$F$137,Deník!$W608,""),"")</f>
        <v/>
      </c>
      <c r="ID608" s="8">
        <f>Tabulka4[[#This Row],[Sloupec3]]</f>
        <v>0</v>
      </c>
      <c r="IE608" s="17" t="str">
        <f>IF(AND([1]Deník!$C608&gt;='[1]Měsíční shrnutí'!$D$1,[1]Deník!$C608&lt;='[1]Měsíční shrnutí'!$F$1),[1]Deník!$X608,"")</f>
        <v/>
      </c>
    </row>
    <row r="609" spans="1:239">
      <c r="A609" s="8">
        <f>Deník!C610</f>
        <v>0</v>
      </c>
      <c r="B609" s="50" t="str">
        <f>Deník!R610</f>
        <v/>
      </c>
      <c r="C609" s="102" t="str">
        <f>IF(AND(Deník!R610&gt;1,Deník!R610&lt;&gt;""),1,"")</f>
        <v/>
      </c>
      <c r="D609" s="102" t="str">
        <f>IF(AND(Deník!R610&lt;=0,Deník!R610&lt;&gt;""),1,"")</f>
        <v/>
      </c>
      <c r="E609" s="103" t="str">
        <f>IF(AND(Deník!R610&gt;=0,Deník!R610&lt;=1),1,"")</f>
        <v/>
      </c>
      <c r="F609" s="79" t="str">
        <f>IF(Deník!R610&lt;&gt;"",Deník!R610+F608,"")</f>
        <v/>
      </c>
      <c r="G609" s="85"/>
      <c r="H609" s="54" t="str">
        <f>IF(MONTH(Deník!$C609)=H$2,IF(AND(Deník!$R609&gt;=0,Deník!$R609&lt;=1),"BE",Deník!$R609),"")</f>
        <v/>
      </c>
      <c r="I609" s="11" t="str">
        <f>IF(MONTH(Deník!$C609)=I$2,IF(AND(Deník!$R609&gt;=0,Deník!$R609&lt;=1),"BE",Deník!$R609),"")</f>
        <v/>
      </c>
      <c r="J609" s="11" t="str">
        <f>IF(MONTH(Deník!$C609)=J$2,IF(AND(Deník!$R609&gt;=0,Deník!$R609&lt;=1),"BE",Deník!$R609),"")</f>
        <v/>
      </c>
      <c r="K609" s="11" t="str">
        <f>IF(MONTH(Deník!$C609)=K$2,IF(AND(Deník!$R609&gt;=0,Deník!$R609&lt;=1),"BE",Deník!$R609),"")</f>
        <v/>
      </c>
      <c r="L609" s="11" t="str">
        <f>IF(MONTH(Deník!$C609)=L$2,IF(AND(Deník!$R609&gt;=0,Deník!$R609&lt;=1),"BE",Deník!$R609),"")</f>
        <v/>
      </c>
      <c r="M609" s="11" t="str">
        <f>IF(MONTH(Deník!$C609)=M$2,IF(AND(Deník!$R609&gt;=0,Deník!$R609&lt;=1),"BE",Deník!$R609),"")</f>
        <v/>
      </c>
      <c r="N609" s="11" t="str">
        <f>IF(MONTH(Deník!$C609)=N$2,IF(AND(Deník!$R609&gt;=0,Deník!$R609&lt;=1),"BE",Deník!$R609),"")</f>
        <v/>
      </c>
      <c r="O609" s="11" t="str">
        <f>IF(MONTH(Deník!$C609)=O$2,IF(AND(Deník!$R609&gt;=0,Deník!$R609&lt;=1),"BE",Deník!$R609),"")</f>
        <v/>
      </c>
      <c r="P609" s="11" t="str">
        <f>IF(MONTH(Deník!$C609)=P$2,IF(AND(Deník!$R609&gt;=0,Deník!$R609&lt;=1),"BE",Deník!$R609),"")</f>
        <v/>
      </c>
      <c r="Q609" s="11" t="str">
        <f>IF(MONTH(Deník!$C609)=Q$2,IF(AND(Deník!$R609&gt;=0,Deník!$R609&lt;=1),"BE",Deník!$R609),"")</f>
        <v/>
      </c>
      <c r="R609" s="11" t="str">
        <f>IF(MONTH(Deník!$C609)=R$2,IF(AND(Deník!$R609&gt;=0,Deník!$R609&lt;=1),"BE",Deník!$R609),"")</f>
        <v/>
      </c>
      <c r="S609" s="57" t="str">
        <f>IF(MONTH(Deník!$C609)=S$2,IF(AND(Deník!$R609&gt;=0,Deník!$R609&lt;=1),"BE",Deník!$R609),"")</f>
        <v/>
      </c>
      <c r="U609" s="12"/>
      <c r="V609" s="12"/>
      <c r="X609" s="600" t="str">
        <f>IF(Deník!$R609&lt;&gt;"",IF(Deník!$B609=Statistika!$F$63,IF(AND(Deník!$R609&gt;=0,Deník!$R609&lt;=1),"BE",Deník!$R609),""),"")</f>
        <v/>
      </c>
      <c r="Y609" s="13" t="str">
        <f>IF(Deník!$R609&lt;&gt;"",IF(Deník!$B609=Statistika!$F$64,IF(AND(Deník!$R609&gt;=0,Deník!$R609&lt;=1),"BE",Deník!$R609),""),"")</f>
        <v/>
      </c>
      <c r="Z609" s="13" t="str">
        <f>IF(Deník!$R609&lt;&gt;"",IF(Deník!$B609=Statistika!$F$65,IF(AND(Deník!$R609&gt;=0,Deník!$R609&lt;=1),"BE",Deník!$R609),""),"")</f>
        <v/>
      </c>
      <c r="AA609" s="13" t="str">
        <f>IF(Deník!$R609&lt;&gt;"",IF(Deník!$B609=Statistika!$F$66,IF(AND(Deník!$R609&gt;=0,Deník!$R609&lt;=1),"BE",Deník!$R609),""),"")</f>
        <v/>
      </c>
      <c r="AB609" s="13" t="str">
        <f>IF(Deník!$R609&lt;&gt;"",IF(Deník!$B609=Statistika!$F$67,IF(AND(Deník!$R609&gt;=0,Deník!$R609&lt;=1),"BE",Deník!$R609),""),"")</f>
        <v/>
      </c>
      <c r="AC609" s="13" t="str">
        <f>IF(Deník!$R609&lt;&gt;"",IF(Deník!$B609=Statistika!$F$68,IF(AND(Deník!$R609&gt;=0,Deník!$R609&lt;=1),"BE",Deník!$R609),""),"")</f>
        <v/>
      </c>
      <c r="AD609" s="13" t="str">
        <f>IF(Deník!$R609&lt;&gt;"",IF(Deník!$B609=Statistika!$F$69,IF(AND(Deník!$R609&gt;=0,Deník!$R609&lt;=1),"BE",Deník!$R609),""),"")</f>
        <v/>
      </c>
      <c r="AE609" s="601" t="str">
        <f>IF(Deník!$R609&lt;&gt;"",IF(Deník!$B609=Statistika!$F$70,IF(AND(Deník!$R609&gt;=0,Deník!$R609&lt;=1),"BE",Deník!$R609),""),"")</f>
        <v/>
      </c>
      <c r="AF609" s="90"/>
      <c r="AG609" s="63" t="str">
        <f>IF(Deník!$R609&lt;&gt;"",IF(Deník!$J609="L",IF(AND(Deník!$R609&gt;=0,Deník!$R609&lt;=1),"BE",Deník!$R609),""),"")</f>
        <v/>
      </c>
      <c r="AH609" s="13" t="str">
        <f>IF(Deník!$R609&lt;&gt;"",IF(Deník!$J609="S",IF(AND(Deník!$R609&gt;=0,Deník!$R609&lt;=1),"BE",Deník!$R609),""),"")</f>
        <v/>
      </c>
      <c r="AI609" s="95"/>
      <c r="AJ609" s="71" t="str">
        <f>IF(Deník!N610&lt;&gt;"",Deník!N610*-1,"")</f>
        <v/>
      </c>
      <c r="AK609" s="88"/>
      <c r="AL609" s="63" t="str">
        <f>IF(WEEKDAY(Deník!$C609,2)=1,IF(AND(Deník!$R609&gt;=0,Deník!$R609&lt;=1),"BE",Deník!$R609),"")</f>
        <v/>
      </c>
      <c r="AM609" s="13" t="str">
        <f>IF(WEEKDAY(Deník!$C609,2)=2,IF(AND(Deník!$R609&gt;=0,Deník!$R609&lt;=1),"BE",Deník!$R609),"")</f>
        <v/>
      </c>
      <c r="AN609" s="13" t="str">
        <f>IF(WEEKDAY(Deník!$C609,2)=3,IF(AND(Deník!$R609&gt;=0,Deník!$R609&lt;=1),"BE",Deník!$R609),"")</f>
        <v/>
      </c>
      <c r="AO609" s="13" t="str">
        <f>IF(WEEKDAY(Deník!$C609,2)=4,IF(AND(Deník!$R609&gt;=0,Deník!$R609&lt;=1),"BE",Deník!$R609),"")</f>
        <v/>
      </c>
      <c r="AP609" s="60" t="str">
        <f>IF(WEEKDAY(Deník!$C609,2)=5,IF(AND(Deník!$R609&gt;=0,Deník!$R609&lt;=1),"BE",Deník!$R609),"")</f>
        <v/>
      </c>
      <c r="AQ609" s="99"/>
      <c r="AR609" s="100">
        <f>Deník!D609</f>
        <v>0</v>
      </c>
      <c r="AS609" s="63" t="str">
        <f>IF(Deník!$D609&lt;&gt;"",IF(AND(Deník!$D609&gt;=AS$2,Deník!$D609&lt;=AS$3),IF(AND(Deník!$R609&gt;=0,Deník!$R609&lt;=1),"BE",Deník!$R609),""),"")</f>
        <v/>
      </c>
      <c r="AT609" s="63" t="str">
        <f>IF(Deník!$D609&lt;&gt;"",IF(AND(Deník!$D609&gt;=AT$2,Deník!$D609&lt;=AT$3),IF(AND(Deník!$R609&gt;=0,Deník!$R609&lt;=1),"BE",Deník!$R609),""),"")</f>
        <v/>
      </c>
      <c r="AU609" s="63" t="str">
        <f>IF(Deník!$D609&lt;&gt;"",IF(AND(Deník!$D609&gt;=AU$2,Deník!$D609&lt;=AU$3),IF(AND(Deník!$R609&gt;=0,Deník!$R609&lt;=1),"BE",Deník!$R609),""),"")</f>
        <v/>
      </c>
      <c r="AV609" s="63" t="str">
        <f>IF(Deník!$D609&lt;&gt;"",IF(AND(Deník!$D609&gt;=AV$2,Deník!$D609&lt;=AV$3),IF(AND(Deník!$R609&gt;=0,Deník!$R609&lt;=1),"BE",Deník!$R609),""),"")</f>
        <v/>
      </c>
      <c r="AW609" s="63" t="str">
        <f>IF(Deník!$D609&lt;&gt;"",IF(AND(Deník!$D609&gt;=AW$2,Deník!$D609&lt;=AW$3),IF(AND(Deník!$R609&gt;=0,Deník!$R609&lt;=1),"BE",Deník!$R609),""),"")</f>
        <v/>
      </c>
      <c r="AX609" s="63" t="str">
        <f>IF(Deník!$D609&lt;&gt;"",IF(AND(Deník!$D609&gt;=AX$2,Deník!$D609&lt;=AX$3),IF(AND(Deník!$R609&gt;=0,Deník!$R609&lt;=1),"BE",Deník!$R609),""),"")</f>
        <v/>
      </c>
      <c r="AY609" s="63" t="str">
        <f>IF(Deník!$D609&lt;&gt;"",IF(AND(Deník!$D609&gt;=AY$2,Deník!$D609&lt;=AY$3),IF(AND(Deník!$R609&gt;=0,Deník!$R609&lt;=1),"BE",Deník!$R609),""),"")</f>
        <v/>
      </c>
      <c r="AZ609" s="63" t="str">
        <f>IF(Deník!$D609&lt;&gt;"",IF(AND(Deník!$D609&gt;=AZ$2,Deník!$D609&lt;=AZ$3),IF(AND(Deník!$R609&gt;=0,Deník!$R609&lt;=1),"BE",Deník!$R609),""),"")</f>
        <v/>
      </c>
      <c r="BA609" s="63" t="str">
        <f>IF(Deník!$D609&lt;&gt;"",IF(AND(Deník!$D609&gt;=BA$2,Deník!$D609&lt;=BA$3),IF(AND(Deník!$R609&gt;=0,Deník!$R609&lt;=1),"BE",Deník!$R609),""),"")</f>
        <v/>
      </c>
      <c r="BB609" s="63" t="str">
        <f>IF(Deník!$D609&lt;&gt;"",IF(AND(Deník!$D609&gt;=BB$2,Deník!$D609&lt;=BB$3),IF(AND(Deník!$R609&gt;=0,Deník!$R609&lt;=1),"BE",Deník!$R609),""),"")</f>
        <v/>
      </c>
      <c r="BC609" s="71" t="str">
        <f>IF(Deník!$D609&lt;&gt;"",IF(AND(Deník!$D609&gt;=BC$2,Deník!$D609&lt;=BC$3),IF(AND(Deník!$R609&gt;=0,Deník!$R609&lt;=1),"BE",Deník!$R609),""),"")</f>
        <v/>
      </c>
      <c r="BD609" s="20" t="str">
        <f>IF(Deník!$J610="S",(Deník!$M610-Deník!$K610),IF(Deník!$J610="L",(Deník!$K610-Deník!$M610),""))</f>
        <v/>
      </c>
      <c r="BE609" s="20" t="str">
        <f>IF(Deník!$J610="S",(Deník!$K610-Deník!$O610),IF(Deník!$J610="L",(Deník!$O610-Deník!$K610),""))</f>
        <v/>
      </c>
      <c r="BF609" s="20" t="str">
        <f>IF(Deník!$J610="S",(Deník!$K610-Deník!$L610),IF(Deník!$J610="L",(Deník!$L610-Deník!$K610),""))</f>
        <v/>
      </c>
      <c r="BG609" s="20" t="str">
        <f>IF(Deník!$J610="S",(Deník!$K610-Deník!$S610),IF(Deník!$J610="L",(Deník!$S610-Deník!$K610),""))</f>
        <v/>
      </c>
      <c r="BH609" s="20" t="str">
        <f>IF(Deník!$J610="S",(Deník!$K610-Deník!$U610),IF(Deník!$J610="L",(Deník!$U610-Deník!$K610),""))</f>
        <v/>
      </c>
      <c r="BI609" s="20" t="str">
        <f>IF(Deník!$R609&gt;1,Deník!$R609,"")</f>
        <v/>
      </c>
      <c r="BJ609" s="20" t="str">
        <f>IF(Deník!$R609&lt;0,Deník!$R609,"")</f>
        <v/>
      </c>
      <c r="BK609" s="17"/>
      <c r="BM609" s="233" t="str">
        <f>IF(Deník!$R609&lt;&gt;"",IF(Deník!$Y609=Statistika!$F$78,IF(AND(Deník!$R609&gt;=0,Deník!$R609&lt;=1),"BE",Deník!$R609),""),"")</f>
        <v/>
      </c>
      <c r="BN609" s="233" t="str">
        <f>IF(Deník!$R609&lt;&gt;"",IF(Deník!$Y609=Statistika!$F$79,IF(AND(Deník!$R609&gt;=0,Deník!$R609&lt;=1),"BE",Deník!$R609),""),"")</f>
        <v/>
      </c>
      <c r="BO609" s="233" t="str">
        <f>IF(Deník!$R609&lt;&gt;"",IF(Deník!$Y609=Statistika!$F$80,IF(AND(Deník!$R609&gt;=0,Deník!$R609&lt;=1),"BE",Deník!$R609),""),"")</f>
        <v/>
      </c>
      <c r="BP609" s="233" t="str">
        <f>IF(Deník!$R609&lt;&gt;"",IF(Deník!$Y609=Statistika!$F$81,IF(AND(Deník!$R609&gt;=0,Deník!$R609&lt;=1),"BE",Deník!$R609),""),"")</f>
        <v/>
      </c>
      <c r="BQ609" s="233" t="str">
        <f>IF(Deník!$R609&lt;&gt;"",IF(Deník!$Y609=Statistika!$F$82,IF(AND(Deník!$R609&gt;=0,Deník!$R609&lt;=1),"BE",Deník!$R609),""),"")</f>
        <v/>
      </c>
      <c r="BR609" s="233" t="str">
        <f>IF(Deník!$R609&lt;&gt;"",IF(Deník!$Y609=Statistika!$F$83,IF(AND(Deník!$R609&gt;=0,Deník!$R609&lt;=1),"BE",Deník!$R609),""),"")</f>
        <v/>
      </c>
      <c r="BS609" s="233" t="str">
        <f>IF(Deník!$R609&lt;&gt;"",IF(Deník!$Y609=Statistika!$F$84,IF(AND(Deník!$R609&gt;=0,Deník!$R609&lt;=1),"BE",Deník!$R609),""),"")</f>
        <v/>
      </c>
      <c r="BT609" s="233" t="str">
        <f>IF(Deník!$R609&lt;&gt;"",IF(Deník!$Y609=Statistika!$F$85,IF(AND(Deník!$R609&gt;=0,Deník!$R609&lt;=1),"BE",Deník!$R609),""),"")</f>
        <v/>
      </c>
      <c r="BU609" s="233" t="str">
        <f>IF(Deník!$R609&lt;&gt;"",IF(Deník!$Y609=Statistika!$F$86,IF(AND(Deník!$R609&gt;=0,Deník!$R609&lt;=1),"BE",Deník!$R609),""),"")</f>
        <v/>
      </c>
      <c r="BV609" s="233" t="str">
        <f>IF(Deník!$R609&lt;&gt;"",IF(Deník!$Y609=Statistika!$F$87,IF(AND(Deník!$R609&gt;=0,Deník!$R609&lt;=1),"BE",Deník!$R609),""),"")</f>
        <v/>
      </c>
      <c r="BW609" s="233" t="str">
        <f>IF(Deník!$R609&lt;&gt;"",IF(Deník!$Y609=Statistika!$F$88,IF(AND(Deník!$R609&gt;=0,Deník!$R609&lt;=1),"BE",Deník!$R609),""),"")</f>
        <v/>
      </c>
      <c r="BX609" s="233" t="str">
        <f>IF(Deník!$R609&lt;&gt;"",IF(Deník!$Y609=Statistika!$F$89,IF(AND(Deník!$R609&gt;=0,Deník!$R609&lt;=1),"BE",Deník!$R609),""),"")</f>
        <v/>
      </c>
      <c r="BY609" s="233" t="str">
        <f>IF(Deník!$R609&lt;&gt;"",IF(Deník!$Y609=Statistika!$F$90,IF(AND(Deník!$R609&gt;=0,Deník!$R609&lt;=1),"BE",Deník!$R609),""),"")</f>
        <v/>
      </c>
      <c r="BZ609" s="233" t="str">
        <f>IF(Deník!$R609&lt;&gt;"",IF(Deník!$Y609=Statistika!$F$91,IF(AND(Deník!$R609&gt;=0,Deník!$R609&lt;=1),"BE",Deník!$R609),""),"")</f>
        <v/>
      </c>
      <c r="CA609" s="233"/>
      <c r="CB609" s="233" t="str">
        <f>IF(Deník!$R609&lt;&gt;"",IF(Deník!$AB609="SL",IF(AND(Deník!$R609&gt;=0,Deník!$R609&lt;=1),"BE",Deník!$R609),""),"")</f>
        <v/>
      </c>
      <c r="CC609" s="233" t="str">
        <f>IF(Deník!$R609&lt;&gt;"",IF(Deník!$AB609="BE10",IF(AND(Deník!$R609&gt;=0,Deník!$R609&lt;=1),"BE",Deník!$R609),""),"")</f>
        <v/>
      </c>
      <c r="CD609" s="233" t="str">
        <f>IF(Deník!$R609&lt;&gt;"",IF(Deník!$AB609="BE15",IF(AND(Deník!$R609&gt;=0,Deník!$R609&lt;=1),"BE",Deník!$R609),""),"")</f>
        <v/>
      </c>
      <c r="CE609" s="233" t="str">
        <f>IF(Deník!$R609&lt;&gt;"",IF(Deník!$AB609="BE20",IF(AND(Deník!$R609&gt;=0,Deník!$R609&lt;=1),"BE",Deník!$R609),""),"")</f>
        <v/>
      </c>
      <c r="CF609" s="233" t="str">
        <f>IF(Deník!$R609&lt;&gt;"",IF(Deník!$AB609="TP1",IF(AND(Deník!$R609&gt;=0,Deník!$R609&lt;=1),"BE",Deník!$R609),""),"")</f>
        <v/>
      </c>
      <c r="CG609" s="233" t="str">
        <f>IF(Deník!$R609&lt;&gt;"",IF(Deník!$AB609="TP2",IF(AND(Deník!$R609&gt;=0,Deník!$R609&lt;=1),"BE",Deník!$R609),""),"")</f>
        <v/>
      </c>
      <c r="CH609" s="233" t="str">
        <f>IF(Deník!$R609&lt;&gt;"",IF(Deník!$AB609="TP3",IF(AND(Deník!$R609&gt;=0,Deník!$R609&lt;=1),"BE",Deník!$R609),""),"")</f>
        <v/>
      </c>
      <c r="CI609" s="233" t="str">
        <f>IF(Deník!$R609&lt;&gt;"",IF(Deník!$AB609="Trailing SL",IF(AND(Deník!$R609&gt;=0,Deník!$R609&lt;=1),"BE",Deník!$R609),""),"")</f>
        <v/>
      </c>
      <c r="CJ609" s="233" t="str">
        <f>IF(Deník!$R609&lt;&gt;"",IF(Deník!$AB609="Manual",IF(AND(Deník!$R609&gt;=0,Deník!$R609&lt;=1),"BE",Deník!$R609),""),"")</f>
        <v/>
      </c>
      <c r="CK609" s="233"/>
      <c r="CL609" s="233" t="str">
        <f>IF(Deník!$R609&lt;0,IF(Deník!$AC609=Statistika!$F$117,Deník!$R609,""),"")</f>
        <v/>
      </c>
      <c r="CM609" s="233" t="str">
        <f>IF(Deník!$R609&lt;0,IF(Deník!$AC609=Statistika!$F$118,Deník!$R609,""),"")</f>
        <v/>
      </c>
      <c r="CN609" s="233" t="str">
        <f>IF(Deník!$R609&lt;0,IF(Deník!$AC609=Statistika!$F$119,Deník!$R609,""),"")</f>
        <v/>
      </c>
      <c r="CO609" s="233" t="str">
        <f>IF(Deník!$R609&lt;0,IF(Deník!$AC609=Statistika!$F$120,Deník!$R609,""),"")</f>
        <v/>
      </c>
      <c r="CP609" s="233" t="str">
        <f>IF(Deník!$R609&lt;0,IF(Deník!$AC609=Statistika!$F$121,Deník!$R609,""),"")</f>
        <v/>
      </c>
      <c r="CQ609" s="233" t="str">
        <f>IF(Deník!$R609&lt;0,IF(Deník!$AC609=Statistika!$F$122,Deník!$R609,""),"")</f>
        <v/>
      </c>
      <c r="CR609" s="233" t="str">
        <f>IF(Deník!$R609&lt;0,IF(Deník!$AC609=Statistika!$F$123,Deník!$R609,""),"")</f>
        <v/>
      </c>
      <c r="CS609" s="233" t="str">
        <f>IF(Deník!$R609&lt;0,IF(Deník!$AC609=Statistika!$F$124,Deník!$R609,""),"")</f>
        <v/>
      </c>
      <c r="CT609" s="233" t="str">
        <f>IF(Deník!$R609&lt;0,IF(Deník!$AC609=Statistika!$F$125,Deník!$R609,""),"")</f>
        <v/>
      </c>
      <c r="CU609" s="233"/>
      <c r="CV609" s="233" t="str">
        <f>IF(Deník!$R609&lt;0,IF(Deník!$AD609=$CV$2,Deník!$R609,""),"")</f>
        <v/>
      </c>
      <c r="CW609" s="233" t="str">
        <f>IF(Deník!$R609&lt;0,IF(Deník!$AD609=$CW$2,Deník!$R609,""),"")</f>
        <v/>
      </c>
      <c r="CX609" s="233" t="str">
        <f>IF(Deník!$R609&lt;0,IF(Deník!$AD609=$CX$2,Deník!$R609,""),"")</f>
        <v/>
      </c>
      <c r="CY609" s="233" t="str">
        <f>IF(Deník!$R609&lt;0,IF(Deník!$AD609=$CY$2,Deník!$R609,""),"")</f>
        <v/>
      </c>
      <c r="CZ609" s="233" t="str">
        <f>IF(Deník!$R609&lt;0,IF(Deník!$AD609=$CZ$2,Deník!$R609,""),"")</f>
        <v/>
      </c>
      <c r="DL609" s="221">
        <f t="shared" si="24"/>
        <v>93847.029999999984</v>
      </c>
      <c r="DM609" s="220">
        <f t="shared" si="23"/>
        <v>-6.1529700000000132E-2</v>
      </c>
      <c r="DO609" s="50">
        <f>Deník!W610</f>
        <v>0</v>
      </c>
      <c r="DP609" s="102" t="str">
        <f>IF(AND(Deník!W610&gt;0),1,"")</f>
        <v/>
      </c>
      <c r="DQ609" s="102">
        <f>IF(AND(Deník!W610&lt;=0),1,"")</f>
        <v>1</v>
      </c>
      <c r="DR609" s="227"/>
      <c r="DS609" s="228"/>
      <c r="DT609" s="85"/>
      <c r="DU609" s="54">
        <f>IF(MONTH(Deník!$C609)=DU$2,Deník!$W609,"")</f>
        <v>0</v>
      </c>
      <c r="DV609" s="222" t="str">
        <f>IF(MONTH(Deník!$C609)=DV$2,Deník!$W609,"")</f>
        <v/>
      </c>
      <c r="DW609" s="222" t="str">
        <f>IF(MONTH(Deník!$C609)=DW$2,Deník!$W609,"")</f>
        <v/>
      </c>
      <c r="DX609" s="222" t="str">
        <f>IF(MONTH(Deník!$C609)=DX$2,Deník!$W609,"")</f>
        <v/>
      </c>
      <c r="DY609" s="222" t="str">
        <f>IF(MONTH(Deník!$C609)=DY$2,Deník!$W609,"")</f>
        <v/>
      </c>
      <c r="DZ609" s="222" t="str">
        <f>IF(MONTH(Deník!$C609)=DZ$2,Deník!$W609,"")</f>
        <v/>
      </c>
      <c r="EA609" s="222" t="str">
        <f>IF(MONTH(Deník!$C609)=EA$2,Deník!$W609,"")</f>
        <v/>
      </c>
      <c r="EB609" s="222" t="str">
        <f>IF(MONTH(Deník!$C609)=EB$2,Deník!$W609,"")</f>
        <v/>
      </c>
      <c r="EC609" s="222" t="str">
        <f>IF(MONTH(Deník!$C609)=EC$2,Deník!$W609,"")</f>
        <v/>
      </c>
      <c r="ED609" s="222" t="str">
        <f>IF(MONTH(Deník!$C609)=ED$2,Deník!$W609,"")</f>
        <v/>
      </c>
      <c r="EE609" s="222" t="str">
        <f>IF(MONTH(Deník!$C609)=EE$2,Deník!$W609,"")</f>
        <v/>
      </c>
      <c r="EF609" s="222" t="str">
        <f>IF(MONTH(Deník!$C609)=EF$2,Deník!$W609,"")</f>
        <v/>
      </c>
      <c r="EI609" s="600" t="str">
        <f>IF(Deník!$W609&lt;&gt;"",IF(Deník!$B609=Statistika!$F$63,Deník!$W609,""),"")</f>
        <v/>
      </c>
      <c r="EJ609" s="13" t="str">
        <f>IF(Deník!$W609&lt;&gt;"",IF(Deník!$B609=Statistika!$F$64,Deník!$W609,""),"")</f>
        <v/>
      </c>
      <c r="EK609" s="13" t="str">
        <f>IF(Deník!$W609&lt;&gt;"",IF(Deník!$B609=Statistika!$F$65,Deník!$W609,""),"")</f>
        <v/>
      </c>
      <c r="EL609" s="13" t="str">
        <f>IF(Deník!$W609&lt;&gt;"",IF(Deník!$B609=Statistika!$F$66,Deník!$W609,""),"")</f>
        <v/>
      </c>
      <c r="EM609" s="13" t="str">
        <f>IF(Deník!$W609&lt;&gt;"",IF(Deník!$B609=Statistika!$F$67,Deník!$W609,""),"")</f>
        <v/>
      </c>
      <c r="EN609" s="13" t="str">
        <f>IF(Deník!$W609&lt;&gt;"",IF(Deník!$B609=Statistika!$F$68,Deník!$W609,""),"")</f>
        <v/>
      </c>
      <c r="EO609" s="13" t="str">
        <f>IF(Deník!$W609&lt;&gt;"",IF(Deník!$B609=Statistika!$F$69,Deník!$W609,""),"")</f>
        <v/>
      </c>
      <c r="EP609" s="601" t="str">
        <f>IF(Deník!$W609&lt;&gt;"",IF(Deník!$B609=Statistika!$F$70,Deník!$W609,""),"")</f>
        <v/>
      </c>
      <c r="EQ609" s="90"/>
      <c r="ER609" s="63" t="str">
        <f>IF(Deník!$W609&lt;&gt;"",IF(Deník!$J609="L",Deník!$W609,""),"")</f>
        <v/>
      </c>
      <c r="ES609" s="13" t="str">
        <f>IF(Deník!$W609&lt;&gt;"",IF(Deník!$J609="S",Deník!$W609,""),"")</f>
        <v/>
      </c>
      <c r="ET609" s="95"/>
      <c r="EU609" s="88"/>
      <c r="EV609" s="63" t="str">
        <f>IF(WEEKDAY(Deník!$C609,2)=1,Deník!$W609,"")</f>
        <v/>
      </c>
      <c r="EW609" s="13" t="str">
        <f>IF(WEEKDAY(Deník!$C609,2)=2,Deník!$W609,"")</f>
        <v/>
      </c>
      <c r="EX609" s="13" t="str">
        <f>IF(WEEKDAY(Deník!$C609,2)=3,Deník!$W609,"")</f>
        <v/>
      </c>
      <c r="EY609" s="13" t="str">
        <f>IF(WEEKDAY(Deník!$C609,2)=4,Deník!$W609,"")</f>
        <v/>
      </c>
      <c r="EZ609" s="60" t="str">
        <f>IF(WEEKDAY(Deník!$C609,2)=5,Deník!$W609,"")</f>
        <v/>
      </c>
      <c r="FA609" s="99"/>
      <c r="FB609" s="100">
        <f>Deník!D609</f>
        <v>0</v>
      </c>
      <c r="FC609" s="63">
        <f>IF($FB609&lt;&gt;"",IF(AND($FB609&gt;=FC$2,$FB609&lt;=FC$3),Deník!$W609,""))</f>
        <v>0</v>
      </c>
      <c r="FD609" s="63" t="str">
        <f>IF($FB609&lt;&gt;"",IF(AND($FB609&gt;=FD$2,$FB609&lt;=FD$3),Deník!$W609,""))</f>
        <v/>
      </c>
      <c r="FE609" s="63" t="str">
        <f>IF($FB609&lt;&gt;"",IF(AND($FB609&gt;=FE$2,$FB609&lt;=FE$3),Deník!$W609,""))</f>
        <v/>
      </c>
      <c r="FF609" s="63" t="str">
        <f>IF($FB609&lt;&gt;"",IF(AND($FB609&gt;=FF$2,$FB609&lt;=FF$3),Deník!$W609,""))</f>
        <v/>
      </c>
      <c r="FG609" s="63" t="str">
        <f>IF($FB609&lt;&gt;"",IF(AND($FB609&gt;=FG$2,$FB609&lt;=FG$3),Deník!$W609,""))</f>
        <v/>
      </c>
      <c r="FH609" s="63" t="str">
        <f>IF($FB609&lt;&gt;"",IF(AND($FB609&gt;=FH$2,$FB609&lt;=FH$3),Deník!$W609,""))</f>
        <v/>
      </c>
      <c r="FI609" s="63" t="str">
        <f>IF($FB609&lt;&gt;"",IF(AND($FB609&gt;=FI$2,$FB609&lt;=FI$3),Deník!$W609,""))</f>
        <v/>
      </c>
      <c r="FJ609" s="63" t="str">
        <f>IF($FB609&lt;&gt;"",IF(AND($FB609&gt;=FJ$2,$FB609&lt;=FJ$3),Deník!$W609,""))</f>
        <v/>
      </c>
      <c r="FK609" s="63" t="str">
        <f>IF($FB609&lt;&gt;"",IF(AND($FB609&gt;=FK$2,$FB609&lt;=FK$3),Deník!$W609,""))</f>
        <v/>
      </c>
      <c r="FL609" s="63" t="str">
        <f>IF($FB609&lt;&gt;"",IF(AND($FB609&gt;=FL$2,$FB609&lt;=FL$3),Deník!$W609,""))</f>
        <v/>
      </c>
      <c r="FM609" s="63" t="str">
        <f>IF($FB609&lt;&gt;"",IF(AND($FB609&gt;=FM$2,$FB609&lt;=FM$3),Deník!$W609,""))</f>
        <v/>
      </c>
      <c r="FN609" s="13"/>
      <c r="FO609" s="20" t="str">
        <f>IF(Deník!$W609&gt;1,Deník!$W609,"")</f>
        <v/>
      </c>
      <c r="FP609" s="20" t="str">
        <f>IF(Deník!$W609&lt;0,Deník!$W609,"")</f>
        <v/>
      </c>
      <c r="FQ609" s="17"/>
      <c r="FS609" s="233"/>
      <c r="FT609" s="233" t="str">
        <f>IF(Deník!$W609&lt;&gt;"",IF(Deník!$Y609=Statistika!$F$78,Deník!$W609,""),"")</f>
        <v/>
      </c>
      <c r="FU609" s="233" t="str">
        <f>IF(Deník!$W609&lt;&gt;"",IF(Deník!$Y609=Statistika!$F$79,Deník!$W609,""),"")</f>
        <v/>
      </c>
      <c r="FV609" s="233" t="str">
        <f>IF(Deník!$W609&lt;&gt;"",IF(Deník!$Y609=Statistika!$F$80,Deník!$W609,""),"")</f>
        <v/>
      </c>
      <c r="FW609" s="233" t="str">
        <f>IF(Deník!$W609&lt;&gt;"",IF(Deník!$Y609=Statistika!$F$81,Deník!$W609,""),"")</f>
        <v/>
      </c>
      <c r="FX609" s="233" t="str">
        <f>IF(Deník!$W609&lt;&gt;"",IF(Deník!$Y609=Statistika!$F$82,Deník!$W609,""),"")</f>
        <v/>
      </c>
      <c r="FY609" s="233" t="str">
        <f>IF(Deník!$W609&lt;&gt;"",IF(Deník!$Y609=Statistika!$F$83,Deník!$W609,""),"")</f>
        <v/>
      </c>
      <c r="FZ609" s="233" t="str">
        <f>IF(Deník!$W609&lt;&gt;"",IF(Deník!$Y609=Statistika!$F$84,Deník!$W609,""),"")</f>
        <v/>
      </c>
      <c r="GA609" s="233" t="str">
        <f>IF(Deník!$W609&lt;&gt;"",IF(Deník!$Y609=Statistika!$F$85,Deník!$W609,""),"")</f>
        <v/>
      </c>
      <c r="GB609" s="233" t="str">
        <f>IF(Deník!$W609&lt;&gt;"",IF(Deník!$Y609=Statistika!$F$86,Deník!$W609,""),"")</f>
        <v/>
      </c>
      <c r="GC609" s="233" t="str">
        <f>IF(Deník!$W609&lt;&gt;"",IF(Deník!$Y609=Statistika!$F$87,Deník!$W609,""),"")</f>
        <v/>
      </c>
      <c r="GD609" s="233" t="str">
        <f>IF(Deník!$W609&lt;&gt;"",IF(Deník!$Y609=Statistika!$F$88,Deník!$W609,""),"")</f>
        <v/>
      </c>
      <c r="GE609" s="233" t="str">
        <f>IF(Deník!$W609&lt;&gt;"",IF(Deník!$Y609=Statistika!$F$89,Deník!$W609,""),"")</f>
        <v/>
      </c>
      <c r="GF609" s="233" t="str">
        <f>IF(Deník!$W609&lt;&gt;"",IF(Deník!$Y609=Statistika!$F$90,Deník!$W609,""),"")</f>
        <v/>
      </c>
      <c r="GG609" s="233" t="str">
        <f>IF(Deník!$W609&lt;&gt;"",IF(Deník!$Y609=Statistika!$F$91,Deník!$W609,""),"")</f>
        <v/>
      </c>
      <c r="GH609" s="233"/>
      <c r="GI609" s="233" t="str">
        <f>IF(Deník!$W609&lt;&gt;"",IF(Deník!$AB609=Statistika!$L$100,Deník!$W609,""),"")</f>
        <v/>
      </c>
      <c r="GJ609" s="233" t="str">
        <f>IF(Deník!$W609&lt;&gt;"",IF(Deník!$AB609=Statistika!$L$101,Deník!$W609,""),"")</f>
        <v/>
      </c>
      <c r="GK609" s="233" t="str">
        <f>IF(Deník!$W609&lt;&gt;"",IF(Deník!$AB609=Statistika!$L$102,Deník!$W609,""),"")</f>
        <v/>
      </c>
      <c r="GL609" s="233" t="str">
        <f>IF(Deník!$W609&lt;&gt;"",IF(Deník!$AB609=Statistika!$L$103,Deník!$W609,""),"")</f>
        <v/>
      </c>
      <c r="GM609" s="233" t="str">
        <f>IF(Deník!$W609&lt;&gt;"",IF(Deník!$AB609=Statistika!$L$104,Deník!$W609,""),"")</f>
        <v/>
      </c>
      <c r="GN609" s="233" t="str">
        <f>IF(Deník!$W609&lt;&gt;"",IF(Deník!$AB609=Statistika!$L$105,Deník!$W609,""),"")</f>
        <v/>
      </c>
      <c r="GO609" s="233" t="str">
        <f>IF(Deník!$W609&lt;&gt;"",IF(Deník!$AB609=Statistika!$L$106,Deník!$W609,""),"")</f>
        <v/>
      </c>
      <c r="GP609" s="233" t="str">
        <f>IF(Deník!$W609&lt;&gt;"",IF(Deník!$AB609=Statistika!$L$107,Deník!$W609,""),"")</f>
        <v/>
      </c>
      <c r="GQ609" s="233" t="str">
        <f>IF(Deník!$W609&lt;&gt;"",IF(Deník!$AB609=Statistika!$L$108,Deník!$W609,""),"")</f>
        <v/>
      </c>
      <c r="GS609" s="233" t="str">
        <f>IF(Deník!$W609&lt;0,IF(Deník!$AC609=Statistika!$F$117,Deník!$W609,""),"")</f>
        <v/>
      </c>
      <c r="GT609" s="233" t="str">
        <f>IF(Deník!$W609&lt;0,IF(Deník!$AC609=Statistika!$F$118,Deník!$W609,""),"")</f>
        <v/>
      </c>
      <c r="GU609" s="233" t="str">
        <f>IF(Deník!$W609&lt;0,IF(Deník!$AC609=Statistika!$F$119,Deník!$W609,""),"")</f>
        <v/>
      </c>
      <c r="GV609" s="233" t="str">
        <f>IF(Deník!$W609&lt;0,IF(Deník!$AC609=Statistika!$F$120,Deník!$W609,""),"")</f>
        <v/>
      </c>
      <c r="GW609" s="233" t="str">
        <f>IF(Deník!$W609&lt;0,IF(Deník!$AC609=Statistika!$F$121,Deník!$W609,""),"")</f>
        <v/>
      </c>
      <c r="GX609" s="233" t="str">
        <f>IF(Deník!$W609&lt;0,IF(Deník!$AC609=Statistika!$F$122,Deník!$W609,""),"")</f>
        <v/>
      </c>
      <c r="GY609" s="233" t="str">
        <f>IF(Deník!$W609&lt;0,IF(Deník!$AC609=Statistika!$F$123,Deník!$W609,""),"")</f>
        <v/>
      </c>
      <c r="GZ609" s="233" t="str">
        <f>IF(Deník!$W609&lt;0,IF(Deník!$AC609=Statistika!$F$124,Deník!$W609,""),"")</f>
        <v/>
      </c>
      <c r="HA609" s="233" t="str">
        <f>IF(Deník!$W609&lt;0,IF(Deník!$AC609=Statistika!$F$125,Deník!$W609,""),"")</f>
        <v/>
      </c>
      <c r="HC609" s="233" t="str">
        <f>IF(Deník!$W609&lt;0,IF(Deník!$AD609=Statistika!$F$133,Deník!$W609,""),"")</f>
        <v/>
      </c>
      <c r="HD609" s="233" t="str">
        <f>IF(Deník!$W609&lt;0,IF(Deník!$AD609=Statistika!$F$134,Deník!$W609,""),"")</f>
        <v/>
      </c>
      <c r="HE609" s="233" t="str">
        <f>IF(Deník!$W609&lt;0,IF(Deník!$AD609=Statistika!$F$135,Deník!$W609,""),"")</f>
        <v/>
      </c>
      <c r="HF609" s="233" t="str">
        <f>IF(Deník!$W609&lt;0,IF(Deník!$AD609=Statistika!$F$136,Deník!$W609,""),"")</f>
        <v/>
      </c>
      <c r="HG609" s="233" t="str">
        <f>IF(Deník!$W609&lt;0,IF(Deník!$AD609=Statistika!$F$137,Deník!$W609,""),"")</f>
        <v/>
      </c>
      <c r="ID609" s="8">
        <f>Tabulka4[[#This Row],[Sloupec3]]</f>
        <v>0</v>
      </c>
      <c r="IE609" s="17" t="str">
        <f>IF(AND([1]Deník!$C609&gt;='[1]Měsíční shrnutí'!$D$1,[1]Deník!$C609&lt;='[1]Měsíční shrnutí'!$F$1),[1]Deník!$X609,"")</f>
        <v/>
      </c>
    </row>
    <row r="610" spans="1:239" ht="13.5" thickBot="1">
      <c r="A610" s="8">
        <f>Deník!C611</f>
        <v>0</v>
      </c>
      <c r="B610" s="50" t="str">
        <f>Deník!R611</f>
        <v/>
      </c>
      <c r="C610" s="102" t="str">
        <f>IF(AND(Deník!R611&gt;1,Deník!R611&lt;&gt;""),1,"")</f>
        <v/>
      </c>
      <c r="D610" s="102" t="str">
        <f>IF(AND(Deník!R611&lt;=0,Deník!R611&lt;&gt;""),1,"")</f>
        <v/>
      </c>
      <c r="E610" s="103" t="str">
        <f>IF(AND(Deník!R611&gt;=0,Deník!R611&lt;=1),1,"")</f>
        <v/>
      </c>
      <c r="F610" s="79" t="str">
        <f>IF(Deník!R611&lt;&gt;"",Deník!R611+F609,"")</f>
        <v/>
      </c>
      <c r="G610" s="85"/>
      <c r="H610" s="54" t="str">
        <f>IF(MONTH(Deník!$C610)=H$2,IF(AND(Deník!$R610&gt;=0,Deník!$R610&lt;=1),"BE",Deník!$R610),"")</f>
        <v/>
      </c>
      <c r="I610" s="11" t="str">
        <f>IF(MONTH(Deník!$C610)=I$2,IF(AND(Deník!$R610&gt;=0,Deník!$R610&lt;=1),"BE",Deník!$R610),"")</f>
        <v/>
      </c>
      <c r="J610" s="11" t="str">
        <f>IF(MONTH(Deník!$C610)=J$2,IF(AND(Deník!$R610&gt;=0,Deník!$R610&lt;=1),"BE",Deník!$R610),"")</f>
        <v/>
      </c>
      <c r="K610" s="11" t="str">
        <f>IF(MONTH(Deník!$C610)=K$2,IF(AND(Deník!$R610&gt;=0,Deník!$R610&lt;=1),"BE",Deník!$R610),"")</f>
        <v/>
      </c>
      <c r="L610" s="11" t="str">
        <f>IF(MONTH(Deník!$C610)=L$2,IF(AND(Deník!$R610&gt;=0,Deník!$R610&lt;=1),"BE",Deník!$R610),"")</f>
        <v/>
      </c>
      <c r="M610" s="11" t="str">
        <f>IF(MONTH(Deník!$C610)=M$2,IF(AND(Deník!$R610&gt;=0,Deník!$R610&lt;=1),"BE",Deník!$R610),"")</f>
        <v/>
      </c>
      <c r="N610" s="11" t="str">
        <f>IF(MONTH(Deník!$C610)=N$2,IF(AND(Deník!$R610&gt;=0,Deník!$R610&lt;=1),"BE",Deník!$R610),"")</f>
        <v/>
      </c>
      <c r="O610" s="11" t="str">
        <f>IF(MONTH(Deník!$C610)=O$2,IF(AND(Deník!$R610&gt;=0,Deník!$R610&lt;=1),"BE",Deník!$R610),"")</f>
        <v/>
      </c>
      <c r="P610" s="11" t="str">
        <f>IF(MONTH(Deník!$C610)=P$2,IF(AND(Deník!$R610&gt;=0,Deník!$R610&lt;=1),"BE",Deník!$R610),"")</f>
        <v/>
      </c>
      <c r="Q610" s="11" t="str">
        <f>IF(MONTH(Deník!$C610)=Q$2,IF(AND(Deník!$R610&gt;=0,Deník!$R610&lt;=1),"BE",Deník!$R610),"")</f>
        <v/>
      </c>
      <c r="R610" s="11" t="str">
        <f>IF(MONTH(Deník!$C610)=R$2,IF(AND(Deník!$R610&gt;=0,Deník!$R610&lt;=1),"BE",Deník!$R610),"")</f>
        <v/>
      </c>
      <c r="S610" s="57" t="str">
        <f>IF(MONTH(Deník!$C610)=S$2,IF(AND(Deník!$R610&gt;=0,Deník!$R610&lt;=1),"BE",Deník!$R610),"")</f>
        <v/>
      </c>
      <c r="X610" s="600" t="str">
        <f>IF(Deník!$R610&lt;&gt;"",IF(Deník!$B610=Statistika!$F$63,IF(AND(Deník!$R610&gt;=0,Deník!$R610&lt;=1),"BE",Deník!$R610),""),"")</f>
        <v/>
      </c>
      <c r="Y610" s="13" t="str">
        <f>IF(Deník!$R610&lt;&gt;"",IF(Deník!$B610=Statistika!$F$64,IF(AND(Deník!$R610&gt;=0,Deník!$R610&lt;=1),"BE",Deník!$R610),""),"")</f>
        <v/>
      </c>
      <c r="Z610" s="13" t="str">
        <f>IF(Deník!$R610&lt;&gt;"",IF(Deník!$B610=Statistika!$F$65,IF(AND(Deník!$R610&gt;=0,Deník!$R610&lt;=1),"BE",Deník!$R610),""),"")</f>
        <v/>
      </c>
      <c r="AA610" s="13" t="str">
        <f>IF(Deník!$R610&lt;&gt;"",IF(Deník!$B610=Statistika!$F$66,IF(AND(Deník!$R610&gt;=0,Deník!$R610&lt;=1),"BE",Deník!$R610),""),"")</f>
        <v/>
      </c>
      <c r="AB610" s="13" t="str">
        <f>IF(Deník!$R610&lt;&gt;"",IF(Deník!$B610=Statistika!$F$67,IF(AND(Deník!$R610&gt;=0,Deník!$R610&lt;=1),"BE",Deník!$R610),""),"")</f>
        <v/>
      </c>
      <c r="AC610" s="13" t="str">
        <f>IF(Deník!$R610&lt;&gt;"",IF(Deník!$B610=Statistika!$F$68,IF(AND(Deník!$R610&gt;=0,Deník!$R610&lt;=1),"BE",Deník!$R610),""),"")</f>
        <v/>
      </c>
      <c r="AD610" s="13" t="str">
        <f>IF(Deník!$R610&lt;&gt;"",IF(Deník!$B610=Statistika!$F$69,IF(AND(Deník!$R610&gt;=0,Deník!$R610&lt;=1),"BE",Deník!$R610),""),"")</f>
        <v/>
      </c>
      <c r="AE610" s="601" t="str">
        <f>IF(Deník!$R610&lt;&gt;"",IF(Deník!$B610=Statistika!$F$70,IF(AND(Deník!$R610&gt;=0,Deník!$R610&lt;=1),"BE",Deník!$R610),""),"")</f>
        <v/>
      </c>
      <c r="AF610" s="90"/>
      <c r="AG610" s="63" t="str">
        <f>IF(Deník!$R610&lt;&gt;"",IF(Deník!$J610="L",IF(AND(Deník!$R610&gt;=0,Deník!$R610&lt;=1),"BE",Deník!$R610),""),"")</f>
        <v/>
      </c>
      <c r="AH610" s="13" t="str">
        <f>IF(Deník!$R610&lt;&gt;"",IF(Deník!$J610="S",IF(AND(Deník!$R610&gt;=0,Deník!$R610&lt;=1),"BE",Deník!$R610),""),"")</f>
        <v/>
      </c>
      <c r="AI610" s="95"/>
      <c r="AJ610" s="71" t="str">
        <f>IF(Deník!N611&lt;&gt;"",Deník!N611*-1,"")</f>
        <v/>
      </c>
      <c r="AK610" s="88"/>
      <c r="AL610" s="63" t="str">
        <f>IF(WEEKDAY(Deník!$C610,2)=1,IF(AND(Deník!$R610&gt;=0,Deník!$R610&lt;=1),"BE",Deník!$R610),"")</f>
        <v/>
      </c>
      <c r="AM610" s="13" t="str">
        <f>IF(WEEKDAY(Deník!$C610,2)=2,IF(AND(Deník!$R610&gt;=0,Deník!$R610&lt;=1),"BE",Deník!$R610),"")</f>
        <v/>
      </c>
      <c r="AN610" s="13" t="str">
        <f>IF(WEEKDAY(Deník!$C610,2)=3,IF(AND(Deník!$R610&gt;=0,Deník!$R610&lt;=1),"BE",Deník!$R610),"")</f>
        <v/>
      </c>
      <c r="AO610" s="13" t="str">
        <f>IF(WEEKDAY(Deník!$C610,2)=4,IF(AND(Deník!$R610&gt;=0,Deník!$R610&lt;=1),"BE",Deník!$R610),"")</f>
        <v/>
      </c>
      <c r="AP610" s="60" t="str">
        <f>IF(WEEKDAY(Deník!$C610,2)=5,IF(AND(Deník!$R610&gt;=0,Deník!$R610&lt;=1),"BE",Deník!$R610),"")</f>
        <v/>
      </c>
      <c r="AQ610" s="99"/>
      <c r="AR610" s="100">
        <f>Deník!D610</f>
        <v>0</v>
      </c>
      <c r="AS610" s="63" t="str">
        <f>IF(Deník!$D610&lt;&gt;"",IF(AND(Deník!$D610&gt;=AS$2,Deník!$D610&lt;=AS$3),IF(AND(Deník!$R610&gt;=0,Deník!$R610&lt;=1),"BE",Deník!$R610),""),"")</f>
        <v/>
      </c>
      <c r="AT610" s="63" t="str">
        <f>IF(Deník!$D610&lt;&gt;"",IF(AND(Deník!$D610&gt;=AT$2,Deník!$D610&lt;=AT$3),IF(AND(Deník!$R610&gt;=0,Deník!$R610&lt;=1),"BE",Deník!$R610),""),"")</f>
        <v/>
      </c>
      <c r="AU610" s="63" t="str">
        <f>IF(Deník!$D610&lt;&gt;"",IF(AND(Deník!$D610&gt;=AU$2,Deník!$D610&lt;=AU$3),IF(AND(Deník!$R610&gt;=0,Deník!$R610&lt;=1),"BE",Deník!$R610),""),"")</f>
        <v/>
      </c>
      <c r="AV610" s="63" t="str">
        <f>IF(Deník!$D610&lt;&gt;"",IF(AND(Deník!$D610&gt;=AV$2,Deník!$D610&lt;=AV$3),IF(AND(Deník!$R610&gt;=0,Deník!$R610&lt;=1),"BE",Deník!$R610),""),"")</f>
        <v/>
      </c>
      <c r="AW610" s="63" t="str">
        <f>IF(Deník!$D610&lt;&gt;"",IF(AND(Deník!$D610&gt;=AW$2,Deník!$D610&lt;=AW$3),IF(AND(Deník!$R610&gt;=0,Deník!$R610&lt;=1),"BE",Deník!$R610),""),"")</f>
        <v/>
      </c>
      <c r="AX610" s="63" t="str">
        <f>IF(Deník!$D610&lt;&gt;"",IF(AND(Deník!$D610&gt;=AX$2,Deník!$D610&lt;=AX$3),IF(AND(Deník!$R610&gt;=0,Deník!$R610&lt;=1),"BE",Deník!$R610),""),"")</f>
        <v/>
      </c>
      <c r="AY610" s="63" t="str">
        <f>IF(Deník!$D610&lt;&gt;"",IF(AND(Deník!$D610&gt;=AY$2,Deník!$D610&lt;=AY$3),IF(AND(Deník!$R610&gt;=0,Deník!$R610&lt;=1),"BE",Deník!$R610),""),"")</f>
        <v/>
      </c>
      <c r="AZ610" s="63" t="str">
        <f>IF(Deník!$D610&lt;&gt;"",IF(AND(Deník!$D610&gt;=AZ$2,Deník!$D610&lt;=AZ$3),IF(AND(Deník!$R610&gt;=0,Deník!$R610&lt;=1),"BE",Deník!$R610),""),"")</f>
        <v/>
      </c>
      <c r="BA610" s="63" t="str">
        <f>IF(Deník!$D610&lt;&gt;"",IF(AND(Deník!$D610&gt;=BA$2,Deník!$D610&lt;=BA$3),IF(AND(Deník!$R610&gt;=0,Deník!$R610&lt;=1),"BE",Deník!$R610),""),"")</f>
        <v/>
      </c>
      <c r="BB610" s="63" t="str">
        <f>IF(Deník!$D610&lt;&gt;"",IF(AND(Deník!$D610&gt;=BB$2,Deník!$D610&lt;=BB$3),IF(AND(Deník!$R610&gt;=0,Deník!$R610&lt;=1),"BE",Deník!$R610),""),"")</f>
        <v/>
      </c>
      <c r="BC610" s="71" t="str">
        <f>IF(Deník!$D610&lt;&gt;"",IF(AND(Deník!$D610&gt;=BC$2,Deník!$D610&lt;=BC$3),IF(AND(Deník!$R610&gt;=0,Deník!$R610&lt;=1),"BE",Deník!$R610),""),"")</f>
        <v/>
      </c>
      <c r="BD610" s="20" t="str">
        <f>IF(Deník!$J611="S",(Deník!$M611-Deník!$K611),IF(Deník!$J611="L",(Deník!$K611-Deník!$M611),""))</f>
        <v/>
      </c>
      <c r="BE610" s="20" t="str">
        <f>IF(Deník!$J611="S",(Deník!$K611-Deník!$O611),IF(Deník!$J611="L",(Deník!$O611-Deník!$K611),""))</f>
        <v/>
      </c>
      <c r="BF610" s="20" t="str">
        <f>IF(Deník!$J611="S",(Deník!$K611-Deník!$L611),IF(Deník!$J611="L",(Deník!$L611-Deník!$K611),""))</f>
        <v/>
      </c>
      <c r="BG610" s="20" t="str">
        <f>IF(Deník!$J611="S",(Deník!$K611-Deník!$S611),IF(Deník!$J611="L",(Deník!$S611-Deník!$K611),""))</f>
        <v/>
      </c>
      <c r="BH610" s="20" t="str">
        <f>IF(Deník!$J611="S",(Deník!$K611-Deník!$U611),IF(Deník!$J611="L",(Deník!$U611-Deník!$K611),""))</f>
        <v/>
      </c>
      <c r="BI610" s="20" t="str">
        <f>IF(Deník!$R610&gt;1,Deník!$R610,"")</f>
        <v/>
      </c>
      <c r="BJ610" s="20" t="str">
        <f>IF(Deník!$R610&lt;0,Deník!$R610,"")</f>
        <v/>
      </c>
      <c r="BK610" s="17"/>
      <c r="BM610" s="233" t="str">
        <f>IF(Deník!$R610&lt;&gt;"",IF(Deník!$Y610=Statistika!$F$78,IF(AND(Deník!$R610&gt;=0,Deník!$R610&lt;=1),"BE",Deník!$R610),""),"")</f>
        <v/>
      </c>
      <c r="BN610" s="233" t="str">
        <f>IF(Deník!$R610&lt;&gt;"",IF(Deník!$Y610=Statistika!$F$79,IF(AND(Deník!$R610&gt;=0,Deník!$R610&lt;=1),"BE",Deník!$R610),""),"")</f>
        <v/>
      </c>
      <c r="BO610" s="233" t="str">
        <f>IF(Deník!$R610&lt;&gt;"",IF(Deník!$Y610=Statistika!$F$80,IF(AND(Deník!$R610&gt;=0,Deník!$R610&lt;=1),"BE",Deník!$R610),""),"")</f>
        <v/>
      </c>
      <c r="BP610" s="233" t="str">
        <f>IF(Deník!$R610&lt;&gt;"",IF(Deník!$Y610=Statistika!$F$81,IF(AND(Deník!$R610&gt;=0,Deník!$R610&lt;=1),"BE",Deník!$R610),""),"")</f>
        <v/>
      </c>
      <c r="BQ610" s="233" t="str">
        <f>IF(Deník!$R610&lt;&gt;"",IF(Deník!$Y610=Statistika!$F$82,IF(AND(Deník!$R610&gt;=0,Deník!$R610&lt;=1),"BE",Deník!$R610),""),"")</f>
        <v/>
      </c>
      <c r="BR610" s="233" t="str">
        <f>IF(Deník!$R610&lt;&gt;"",IF(Deník!$Y610=Statistika!$F$83,IF(AND(Deník!$R610&gt;=0,Deník!$R610&lt;=1),"BE",Deník!$R610),""),"")</f>
        <v/>
      </c>
      <c r="BS610" s="233" t="str">
        <f>IF(Deník!$R610&lt;&gt;"",IF(Deník!$Y610=Statistika!$F$84,IF(AND(Deník!$R610&gt;=0,Deník!$R610&lt;=1),"BE",Deník!$R610),""),"")</f>
        <v/>
      </c>
      <c r="BT610" s="233" t="str">
        <f>IF(Deník!$R610&lt;&gt;"",IF(Deník!$Y610=Statistika!$F$85,IF(AND(Deník!$R610&gt;=0,Deník!$R610&lt;=1),"BE",Deník!$R610),""),"")</f>
        <v/>
      </c>
      <c r="BU610" s="233" t="str">
        <f>IF(Deník!$R610&lt;&gt;"",IF(Deník!$Y610=Statistika!$F$86,IF(AND(Deník!$R610&gt;=0,Deník!$R610&lt;=1),"BE",Deník!$R610),""),"")</f>
        <v/>
      </c>
      <c r="BV610" s="233" t="str">
        <f>IF(Deník!$R610&lt;&gt;"",IF(Deník!$Y610=Statistika!$F$87,IF(AND(Deník!$R610&gt;=0,Deník!$R610&lt;=1),"BE",Deník!$R610),""),"")</f>
        <v/>
      </c>
      <c r="BW610" s="233" t="str">
        <f>IF(Deník!$R610&lt;&gt;"",IF(Deník!$Y610=Statistika!$F$88,IF(AND(Deník!$R610&gt;=0,Deník!$R610&lt;=1),"BE",Deník!$R610),""),"")</f>
        <v/>
      </c>
      <c r="BX610" s="233" t="str">
        <f>IF(Deník!$R610&lt;&gt;"",IF(Deník!$Y610=Statistika!$F$89,IF(AND(Deník!$R610&gt;=0,Deník!$R610&lt;=1),"BE",Deník!$R610),""),"")</f>
        <v/>
      </c>
      <c r="BY610" s="233" t="str">
        <f>IF(Deník!$R610&lt;&gt;"",IF(Deník!$Y610=Statistika!$F$90,IF(AND(Deník!$R610&gt;=0,Deník!$R610&lt;=1),"BE",Deník!$R610),""),"")</f>
        <v/>
      </c>
      <c r="BZ610" s="233" t="str">
        <f>IF(Deník!$R610&lt;&gt;"",IF(Deník!$Y610=Statistika!$F$91,IF(AND(Deník!$R610&gt;=0,Deník!$R610&lt;=1),"BE",Deník!$R610),""),"")</f>
        <v/>
      </c>
      <c r="CA610" s="233"/>
      <c r="CB610" s="233" t="str">
        <f>IF(Deník!$R610&lt;&gt;"",IF(Deník!$AB610="SL",IF(AND(Deník!$R610&gt;=0,Deník!$R610&lt;=1),"BE",Deník!$R610),""),"")</f>
        <v/>
      </c>
      <c r="CC610" s="233" t="str">
        <f>IF(Deník!$R610&lt;&gt;"",IF(Deník!$AB610="BE10",IF(AND(Deník!$R610&gt;=0,Deník!$R610&lt;=1),"BE",Deník!$R610),""),"")</f>
        <v/>
      </c>
      <c r="CD610" s="233" t="str">
        <f>IF(Deník!$R610&lt;&gt;"",IF(Deník!$AB610="BE15",IF(AND(Deník!$R610&gt;=0,Deník!$R610&lt;=1),"BE",Deník!$R610),""),"")</f>
        <v/>
      </c>
      <c r="CE610" s="233" t="str">
        <f>IF(Deník!$R610&lt;&gt;"",IF(Deník!$AB610="BE20",IF(AND(Deník!$R610&gt;=0,Deník!$R610&lt;=1),"BE",Deník!$R610),""),"")</f>
        <v/>
      </c>
      <c r="CF610" s="233" t="str">
        <f>IF(Deník!$R610&lt;&gt;"",IF(Deník!$AB610="TP1",IF(AND(Deník!$R610&gt;=0,Deník!$R610&lt;=1),"BE",Deník!$R610),""),"")</f>
        <v/>
      </c>
      <c r="CG610" s="233" t="str">
        <f>IF(Deník!$R610&lt;&gt;"",IF(Deník!$AB610="TP2",IF(AND(Deník!$R610&gt;=0,Deník!$R610&lt;=1),"BE",Deník!$R610),""),"")</f>
        <v/>
      </c>
      <c r="CH610" s="233" t="str">
        <f>IF(Deník!$R610&lt;&gt;"",IF(Deník!$AB610="TP3",IF(AND(Deník!$R610&gt;=0,Deník!$R610&lt;=1),"BE",Deník!$R610),""),"")</f>
        <v/>
      </c>
      <c r="CI610" s="233" t="str">
        <f>IF(Deník!$R610&lt;&gt;"",IF(Deník!$AB610="Trailing SL",IF(AND(Deník!$R610&gt;=0,Deník!$R610&lt;=1),"BE",Deník!$R610),""),"")</f>
        <v/>
      </c>
      <c r="CJ610" s="233" t="str">
        <f>IF(Deník!$R610&lt;&gt;"",IF(Deník!$AB610="Manual",IF(AND(Deník!$R610&gt;=0,Deník!$R610&lt;=1),"BE",Deník!$R610),""),"")</f>
        <v/>
      </c>
      <c r="CK610" s="233"/>
      <c r="CL610" s="233" t="str">
        <f>IF(Deník!$R610&lt;0,IF(Deník!$AC610=Statistika!$F$117,Deník!$R610,""),"")</f>
        <v/>
      </c>
      <c r="CM610" s="233" t="str">
        <f>IF(Deník!$R610&lt;0,IF(Deník!$AC610=Statistika!$F$118,Deník!$R610,""),"")</f>
        <v/>
      </c>
      <c r="CN610" s="233" t="str">
        <f>IF(Deník!$R610&lt;0,IF(Deník!$AC610=Statistika!$F$119,Deník!$R610,""),"")</f>
        <v/>
      </c>
      <c r="CO610" s="233" t="str">
        <f>IF(Deník!$R610&lt;0,IF(Deník!$AC610=Statistika!$F$120,Deník!$R610,""),"")</f>
        <v/>
      </c>
      <c r="CP610" s="233" t="str">
        <f>IF(Deník!$R610&lt;0,IF(Deník!$AC610=Statistika!$F$121,Deník!$R610,""),"")</f>
        <v/>
      </c>
      <c r="CQ610" s="233" t="str">
        <f>IF(Deník!$R610&lt;0,IF(Deník!$AC610=Statistika!$F$122,Deník!$R610,""),"")</f>
        <v/>
      </c>
      <c r="CR610" s="233" t="str">
        <f>IF(Deník!$R610&lt;0,IF(Deník!$AC610=Statistika!$F$123,Deník!$R610,""),"")</f>
        <v/>
      </c>
      <c r="CS610" s="233" t="str">
        <f>IF(Deník!$R610&lt;0,IF(Deník!$AC610=Statistika!$F$124,Deník!$R610,""),"")</f>
        <v/>
      </c>
      <c r="CT610" s="233" t="str">
        <f>IF(Deník!$R610&lt;0,IF(Deník!$AC610=Statistika!$F$125,Deník!$R610,""),"")</f>
        <v/>
      </c>
      <c r="CU610" s="233"/>
      <c r="CV610" s="233" t="str">
        <f>IF(Deník!$R610&lt;0,IF(Deník!$AD610=$CV$2,Deník!$R610,""),"")</f>
        <v/>
      </c>
      <c r="CW610" s="233" t="str">
        <f>IF(Deník!$R610&lt;0,IF(Deník!$AD610=$CW$2,Deník!$R610,""),"")</f>
        <v/>
      </c>
      <c r="CX610" s="233" t="str">
        <f>IF(Deník!$R610&lt;0,IF(Deník!$AD610=$CX$2,Deník!$R610,""),"")</f>
        <v/>
      </c>
      <c r="CY610" s="233" t="str">
        <f>IF(Deník!$R610&lt;0,IF(Deník!$AD610=$CY$2,Deník!$R610,""),"")</f>
        <v/>
      </c>
      <c r="CZ610" s="233" t="str">
        <f>IF(Deník!$R610&lt;0,IF(Deník!$AD610=$CZ$2,Deník!$R610,""),"")</f>
        <v/>
      </c>
      <c r="DL610" s="221">
        <f t="shared" si="24"/>
        <v>93847.029999999984</v>
      </c>
      <c r="DM610" s="220">
        <f t="shared" si="23"/>
        <v>-6.1529700000000132E-2</v>
      </c>
      <c r="DO610" s="50">
        <f>Deník!W611</f>
        <v>0</v>
      </c>
      <c r="DP610" s="102" t="str">
        <f>IF(AND(Deník!W611&gt;0),1,"")</f>
        <v/>
      </c>
      <c r="DQ610" s="102">
        <f>IF(AND(Deník!W611&lt;=0),1,"")</f>
        <v>1</v>
      </c>
      <c r="DR610" s="227"/>
      <c r="DS610" s="228"/>
      <c r="DT610" s="85"/>
      <c r="DU610" s="54">
        <f>IF(MONTH(Deník!$C610)=DU$2,Deník!$W610,"")</f>
        <v>0</v>
      </c>
      <c r="DV610" s="222" t="str">
        <f>IF(MONTH(Deník!$C610)=DV$2,Deník!$W610,"")</f>
        <v/>
      </c>
      <c r="DW610" s="222" t="str">
        <f>IF(MONTH(Deník!$C610)=DW$2,Deník!$W610,"")</f>
        <v/>
      </c>
      <c r="DX610" s="222" t="str">
        <f>IF(MONTH(Deník!$C610)=DX$2,Deník!$W610,"")</f>
        <v/>
      </c>
      <c r="DY610" s="222" t="str">
        <f>IF(MONTH(Deník!$C610)=DY$2,Deník!$W610,"")</f>
        <v/>
      </c>
      <c r="DZ610" s="222" t="str">
        <f>IF(MONTH(Deník!$C610)=DZ$2,Deník!$W610,"")</f>
        <v/>
      </c>
      <c r="EA610" s="222" t="str">
        <f>IF(MONTH(Deník!$C610)=EA$2,Deník!$W610,"")</f>
        <v/>
      </c>
      <c r="EB610" s="222" t="str">
        <f>IF(MONTH(Deník!$C610)=EB$2,Deník!$W610,"")</f>
        <v/>
      </c>
      <c r="EC610" s="222" t="str">
        <f>IF(MONTH(Deník!$C610)=EC$2,Deník!$W610,"")</f>
        <v/>
      </c>
      <c r="ED610" s="222" t="str">
        <f>IF(MONTH(Deník!$C610)=ED$2,Deník!$W610,"")</f>
        <v/>
      </c>
      <c r="EE610" s="222" t="str">
        <f>IF(MONTH(Deník!$C610)=EE$2,Deník!$W610,"")</f>
        <v/>
      </c>
      <c r="EF610" s="222" t="str">
        <f>IF(MONTH(Deník!$C610)=EF$2,Deník!$W610,"")</f>
        <v/>
      </c>
      <c r="EI610" s="600" t="str">
        <f>IF(Deník!$W610&lt;&gt;"",IF(Deník!$B610=Statistika!$F$63,Deník!$W610,""),"")</f>
        <v/>
      </c>
      <c r="EJ610" s="13" t="str">
        <f>IF(Deník!$W610&lt;&gt;"",IF(Deník!$B610=Statistika!$F$64,Deník!$W610,""),"")</f>
        <v/>
      </c>
      <c r="EK610" s="13" t="str">
        <f>IF(Deník!$W610&lt;&gt;"",IF(Deník!$B610=Statistika!$F$65,Deník!$W610,""),"")</f>
        <v/>
      </c>
      <c r="EL610" s="13" t="str">
        <f>IF(Deník!$W610&lt;&gt;"",IF(Deník!$B610=Statistika!$F$66,Deník!$W610,""),"")</f>
        <v/>
      </c>
      <c r="EM610" s="13" t="str">
        <f>IF(Deník!$W610&lt;&gt;"",IF(Deník!$B610=Statistika!$F$67,Deník!$W610,""),"")</f>
        <v/>
      </c>
      <c r="EN610" s="13" t="str">
        <f>IF(Deník!$W610&lt;&gt;"",IF(Deník!$B610=Statistika!$F$68,Deník!$W610,""),"")</f>
        <v/>
      </c>
      <c r="EO610" s="13" t="str">
        <f>IF(Deník!$W610&lt;&gt;"",IF(Deník!$B610=Statistika!$F$69,Deník!$W610,""),"")</f>
        <v/>
      </c>
      <c r="EP610" s="601" t="str">
        <f>IF(Deník!$W610&lt;&gt;"",IF(Deník!$B610=Statistika!$F$70,Deník!$W610,""),"")</f>
        <v/>
      </c>
      <c r="EQ610" s="90"/>
      <c r="ER610" s="63" t="str">
        <f>IF(Deník!$W610&lt;&gt;"",IF(Deník!$J610="L",Deník!$W610,""),"")</f>
        <v/>
      </c>
      <c r="ES610" s="13" t="str">
        <f>IF(Deník!$W610&lt;&gt;"",IF(Deník!$J610="S",Deník!$W610,""),"")</f>
        <v/>
      </c>
      <c r="ET610" s="95"/>
      <c r="EU610" s="88"/>
      <c r="EV610" s="63" t="str">
        <f>IF(WEEKDAY(Deník!$C610,2)=1,Deník!$W610,"")</f>
        <v/>
      </c>
      <c r="EW610" s="13" t="str">
        <f>IF(WEEKDAY(Deník!$C610,2)=2,Deník!$W610,"")</f>
        <v/>
      </c>
      <c r="EX610" s="13" t="str">
        <f>IF(WEEKDAY(Deník!$C610,2)=3,Deník!$W610,"")</f>
        <v/>
      </c>
      <c r="EY610" s="13" t="str">
        <f>IF(WEEKDAY(Deník!$C610,2)=4,Deník!$W610,"")</f>
        <v/>
      </c>
      <c r="EZ610" s="60" t="str">
        <f>IF(WEEKDAY(Deník!$C610,2)=5,Deník!$W610,"")</f>
        <v/>
      </c>
      <c r="FA610" s="99"/>
      <c r="FB610" s="100">
        <f>Deník!D610</f>
        <v>0</v>
      </c>
      <c r="FC610" s="63">
        <f>IF($FB610&lt;&gt;"",IF(AND($FB610&gt;=FC$2,$FB610&lt;=FC$3),Deník!$W610,""))</f>
        <v>0</v>
      </c>
      <c r="FD610" s="63" t="str">
        <f>IF($FB610&lt;&gt;"",IF(AND($FB610&gt;=FD$2,$FB610&lt;=FD$3),Deník!$W610,""))</f>
        <v/>
      </c>
      <c r="FE610" s="63" t="str">
        <f>IF($FB610&lt;&gt;"",IF(AND($FB610&gt;=FE$2,$FB610&lt;=FE$3),Deník!$W610,""))</f>
        <v/>
      </c>
      <c r="FF610" s="63" t="str">
        <f>IF($FB610&lt;&gt;"",IF(AND($FB610&gt;=FF$2,$FB610&lt;=FF$3),Deník!$W610,""))</f>
        <v/>
      </c>
      <c r="FG610" s="63" t="str">
        <f>IF($FB610&lt;&gt;"",IF(AND($FB610&gt;=FG$2,$FB610&lt;=FG$3),Deník!$W610,""))</f>
        <v/>
      </c>
      <c r="FH610" s="63" t="str">
        <f>IF($FB610&lt;&gt;"",IF(AND($FB610&gt;=FH$2,$FB610&lt;=FH$3),Deník!$W610,""))</f>
        <v/>
      </c>
      <c r="FI610" s="63" t="str">
        <f>IF($FB610&lt;&gt;"",IF(AND($FB610&gt;=FI$2,$FB610&lt;=FI$3),Deník!$W610,""))</f>
        <v/>
      </c>
      <c r="FJ610" s="63" t="str">
        <f>IF($FB610&lt;&gt;"",IF(AND($FB610&gt;=FJ$2,$FB610&lt;=FJ$3),Deník!$W610,""))</f>
        <v/>
      </c>
      <c r="FK610" s="63" t="str">
        <f>IF($FB610&lt;&gt;"",IF(AND($FB610&gt;=FK$2,$FB610&lt;=FK$3),Deník!$W610,""))</f>
        <v/>
      </c>
      <c r="FL610" s="63" t="str">
        <f>IF($FB610&lt;&gt;"",IF(AND($FB610&gt;=FL$2,$FB610&lt;=FL$3),Deník!$W610,""))</f>
        <v/>
      </c>
      <c r="FM610" s="63" t="str">
        <f>IF($FB610&lt;&gt;"",IF(AND($FB610&gt;=FM$2,$FB610&lt;=FM$3),Deník!$W610,""))</f>
        <v/>
      </c>
      <c r="FN610" s="13"/>
      <c r="FO610" s="20" t="str">
        <f>IF(Deník!$W610&gt;1,Deník!$W610,"")</f>
        <v/>
      </c>
      <c r="FP610" s="20" t="str">
        <f>IF(Deník!$W610&lt;0,Deník!$W610,"")</f>
        <v/>
      </c>
      <c r="FQ610" s="17"/>
      <c r="FS610" s="233"/>
      <c r="FT610" s="233" t="str">
        <f>IF(Deník!$W610&lt;&gt;"",IF(Deník!$Y610=Statistika!$F$78,Deník!$W610,""),"")</f>
        <v/>
      </c>
      <c r="FU610" s="233" t="str">
        <f>IF(Deník!$W610&lt;&gt;"",IF(Deník!$Y610=Statistika!$F$79,Deník!$W610,""),"")</f>
        <v/>
      </c>
      <c r="FV610" s="233" t="str">
        <f>IF(Deník!$W610&lt;&gt;"",IF(Deník!$Y610=Statistika!$F$80,Deník!$W610,""),"")</f>
        <v/>
      </c>
      <c r="FW610" s="233" t="str">
        <f>IF(Deník!$W610&lt;&gt;"",IF(Deník!$Y610=Statistika!$F$81,Deník!$W610,""),"")</f>
        <v/>
      </c>
      <c r="FX610" s="233" t="str">
        <f>IF(Deník!$W610&lt;&gt;"",IF(Deník!$Y610=Statistika!$F$82,Deník!$W610,""),"")</f>
        <v/>
      </c>
      <c r="FY610" s="233" t="str">
        <f>IF(Deník!$W610&lt;&gt;"",IF(Deník!$Y610=Statistika!$F$83,Deník!$W610,""),"")</f>
        <v/>
      </c>
      <c r="FZ610" s="233" t="str">
        <f>IF(Deník!$W610&lt;&gt;"",IF(Deník!$Y610=Statistika!$F$84,Deník!$W610,""),"")</f>
        <v/>
      </c>
      <c r="GA610" s="233" t="str">
        <f>IF(Deník!$W610&lt;&gt;"",IF(Deník!$Y610=Statistika!$F$85,Deník!$W610,""),"")</f>
        <v/>
      </c>
      <c r="GB610" s="233" t="str">
        <f>IF(Deník!$W610&lt;&gt;"",IF(Deník!$Y610=Statistika!$F$86,Deník!$W610,""),"")</f>
        <v/>
      </c>
      <c r="GC610" s="233" t="str">
        <f>IF(Deník!$W610&lt;&gt;"",IF(Deník!$Y610=Statistika!$F$87,Deník!$W610,""),"")</f>
        <v/>
      </c>
      <c r="GD610" s="233" t="str">
        <f>IF(Deník!$W610&lt;&gt;"",IF(Deník!$Y610=Statistika!$F$88,Deník!$W610,""),"")</f>
        <v/>
      </c>
      <c r="GE610" s="233" t="str">
        <f>IF(Deník!$W610&lt;&gt;"",IF(Deník!$Y610=Statistika!$F$89,Deník!$W610,""),"")</f>
        <v/>
      </c>
      <c r="GF610" s="233" t="str">
        <f>IF(Deník!$W610&lt;&gt;"",IF(Deník!$Y610=Statistika!$F$90,Deník!$W610,""),"")</f>
        <v/>
      </c>
      <c r="GG610" s="233" t="str">
        <f>IF(Deník!$W610&lt;&gt;"",IF(Deník!$Y610=Statistika!$F$91,Deník!$W610,""),"")</f>
        <v/>
      </c>
      <c r="GH610" s="233"/>
      <c r="GI610" s="233" t="str">
        <f>IF(Deník!$W610&lt;&gt;"",IF(Deník!$AB610=Statistika!$L$100,Deník!$W610,""),"")</f>
        <v/>
      </c>
      <c r="GJ610" s="233" t="str">
        <f>IF(Deník!$W610&lt;&gt;"",IF(Deník!$AB610=Statistika!$L$101,Deník!$W610,""),"")</f>
        <v/>
      </c>
      <c r="GK610" s="233" t="str">
        <f>IF(Deník!$W610&lt;&gt;"",IF(Deník!$AB610=Statistika!$L$102,Deník!$W610,""),"")</f>
        <v/>
      </c>
      <c r="GL610" s="233" t="str">
        <f>IF(Deník!$W610&lt;&gt;"",IF(Deník!$AB610=Statistika!$L$103,Deník!$W610,""),"")</f>
        <v/>
      </c>
      <c r="GM610" s="233" t="str">
        <f>IF(Deník!$W610&lt;&gt;"",IF(Deník!$AB610=Statistika!$L$104,Deník!$W610,""),"")</f>
        <v/>
      </c>
      <c r="GN610" s="233" t="str">
        <f>IF(Deník!$W610&lt;&gt;"",IF(Deník!$AB610=Statistika!$L$105,Deník!$W610,""),"")</f>
        <v/>
      </c>
      <c r="GO610" s="233" t="str">
        <f>IF(Deník!$W610&lt;&gt;"",IF(Deník!$AB610=Statistika!$L$106,Deník!$W610,""),"")</f>
        <v/>
      </c>
      <c r="GP610" s="233" t="str">
        <f>IF(Deník!$W610&lt;&gt;"",IF(Deník!$AB610=Statistika!$L$107,Deník!$W610,""),"")</f>
        <v/>
      </c>
      <c r="GQ610" s="233" t="str">
        <f>IF(Deník!$W610&lt;&gt;"",IF(Deník!$AB610=Statistika!$L$108,Deník!$W610,""),"")</f>
        <v/>
      </c>
      <c r="GS610" s="233" t="str">
        <f>IF(Deník!$W610&lt;0,IF(Deník!$AC610=Statistika!$F$117,Deník!$W610,""),"")</f>
        <v/>
      </c>
      <c r="GT610" s="233" t="str">
        <f>IF(Deník!$W610&lt;0,IF(Deník!$AC610=Statistika!$F$118,Deník!$W610,""),"")</f>
        <v/>
      </c>
      <c r="GU610" s="233" t="str">
        <f>IF(Deník!$W610&lt;0,IF(Deník!$AC610=Statistika!$F$119,Deník!$W610,""),"")</f>
        <v/>
      </c>
      <c r="GV610" s="233" t="str">
        <f>IF(Deník!$W610&lt;0,IF(Deník!$AC610=Statistika!$F$120,Deník!$W610,""),"")</f>
        <v/>
      </c>
      <c r="GW610" s="233" t="str">
        <f>IF(Deník!$W610&lt;0,IF(Deník!$AC610=Statistika!$F$121,Deník!$W610,""),"")</f>
        <v/>
      </c>
      <c r="GX610" s="233" t="str">
        <f>IF(Deník!$W610&lt;0,IF(Deník!$AC610=Statistika!$F$122,Deník!$W610,""),"")</f>
        <v/>
      </c>
      <c r="GY610" s="233" t="str">
        <f>IF(Deník!$W610&lt;0,IF(Deník!$AC610=Statistika!$F$123,Deník!$W610,""),"")</f>
        <v/>
      </c>
      <c r="GZ610" s="233" t="str">
        <f>IF(Deník!$W610&lt;0,IF(Deník!$AC610=Statistika!$F$124,Deník!$W610,""),"")</f>
        <v/>
      </c>
      <c r="HA610" s="233" t="str">
        <f>IF(Deník!$W610&lt;0,IF(Deník!$AC610=Statistika!$F$125,Deník!$W610,""),"")</f>
        <v/>
      </c>
      <c r="HC610" s="233" t="str">
        <f>IF(Deník!$W610&lt;0,IF(Deník!$AD610=Statistika!$F$133,Deník!$W610,""),"")</f>
        <v/>
      </c>
      <c r="HD610" s="233" t="str">
        <f>IF(Deník!$W610&lt;0,IF(Deník!$AD610=Statistika!$F$134,Deník!$W610,""),"")</f>
        <v/>
      </c>
      <c r="HE610" s="233" t="str">
        <f>IF(Deník!$W610&lt;0,IF(Deník!$AD610=Statistika!$F$135,Deník!$W610,""),"")</f>
        <v/>
      </c>
      <c r="HF610" s="233" t="str">
        <f>IF(Deník!$W610&lt;0,IF(Deník!$AD610=Statistika!$F$136,Deník!$W610,""),"")</f>
        <v/>
      </c>
      <c r="HG610" s="233" t="str">
        <f>IF(Deník!$W610&lt;0,IF(Deník!$AD610=Statistika!$F$137,Deník!$W610,""),"")</f>
        <v/>
      </c>
      <c r="ID610" s="8">
        <f>Tabulka4[[#This Row],[Sloupec3]]</f>
        <v>0</v>
      </c>
      <c r="IE610" s="17" t="str">
        <f>IF(AND([1]Deník!$C610&gt;='[1]Měsíční shrnutí'!$D$1,[1]Deník!$C610&lt;='[1]Měsíční shrnutí'!$F$1),[1]Deník!$X610,"")</f>
        <v/>
      </c>
    </row>
    <row r="611" spans="1:239" s="47" customFormat="1" ht="13.5" thickBot="1">
      <c r="A611" s="46"/>
      <c r="B611" s="52"/>
      <c r="C611" s="82" t="str">
        <f t="shared" ref="C611:C637" si="25">IF(AND(E611&gt;1,E611&lt;&gt;""),1,"")</f>
        <v/>
      </c>
      <c r="D611" s="73" t="str">
        <f t="shared" ref="D611:D637" si="26">IF(AND(E611&lt;=0,E611&lt;&gt;""),1,"")</f>
        <v/>
      </c>
      <c r="E611" s="76"/>
      <c r="F611" s="79" t="str">
        <f>IF(Deník!R612&lt;&gt;"",Deník!R612+F610,"")</f>
        <v/>
      </c>
      <c r="G611" s="86"/>
      <c r="H611" s="56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59"/>
      <c r="T611" s="93"/>
      <c r="U611" s="45"/>
      <c r="V611" s="45"/>
      <c r="W611" s="86"/>
      <c r="X611" s="52"/>
      <c r="AF611" s="91"/>
      <c r="AG611" s="52"/>
      <c r="AI611" s="89"/>
      <c r="AJ611" s="98"/>
      <c r="AK611" s="97"/>
      <c r="AL611" s="52"/>
      <c r="AP611" s="61"/>
      <c r="AQ611" s="86"/>
      <c r="AR611" s="101"/>
      <c r="AS611" s="51"/>
      <c r="AT611" s="27"/>
      <c r="AU611" s="27"/>
      <c r="AV611" s="27"/>
      <c r="AW611" s="27"/>
      <c r="AX611" s="27"/>
      <c r="AY611" s="27"/>
      <c r="AZ611" s="27"/>
      <c r="BA611" s="27"/>
      <c r="BB611" s="27"/>
      <c r="BC611" s="62"/>
      <c r="BD611" s="48"/>
      <c r="BE611" s="48"/>
      <c r="BK611" s="49"/>
      <c r="CB611"/>
      <c r="CC611"/>
      <c r="CD611"/>
      <c r="DL611" s="14"/>
      <c r="DM611" s="14"/>
      <c r="DN611" s="226"/>
      <c r="DO611" s="52"/>
      <c r="DP611" s="82" t="str">
        <f t="shared" ref="DP611:DP637" si="27">IF(AND(DR611&gt;1,DR611&lt;&gt;""),1,"")</f>
        <v/>
      </c>
      <c r="DQ611" s="73" t="str">
        <f t="shared" ref="DQ611:DQ637" si="28">IF(AND(DR611&lt;=0,DR611&lt;&gt;""),1,"")</f>
        <v/>
      </c>
      <c r="DR611" s="229"/>
      <c r="DS611" s="228"/>
      <c r="DT611" s="86"/>
      <c r="DU611" s="56"/>
      <c r="DV611" s="45"/>
      <c r="DW611" s="45"/>
      <c r="DX611" s="45"/>
      <c r="DY611" s="45"/>
      <c r="DZ611" s="45"/>
      <c r="EA611" s="45"/>
      <c r="EB611" s="45"/>
      <c r="EC611" s="45"/>
      <c r="ED611" s="45"/>
      <c r="EE611" s="45"/>
      <c r="EF611" s="59"/>
      <c r="EG611" s="93"/>
      <c r="EH611" s="86"/>
      <c r="EI611" s="52"/>
      <c r="EQ611" s="91"/>
      <c r="ER611" s="52"/>
      <c r="ET611" s="89"/>
      <c r="EU611" s="97"/>
      <c r="EV611" s="52"/>
      <c r="EZ611" s="61"/>
      <c r="FA611" s="86"/>
      <c r="FB611" s="101"/>
      <c r="FC611" s="51"/>
      <c r="FD611" s="27"/>
      <c r="FE611" s="27"/>
      <c r="FF611" s="27"/>
      <c r="FG611" s="27"/>
      <c r="FH611" s="27"/>
      <c r="FI611" s="27"/>
      <c r="FJ611" s="27"/>
      <c r="FK611" s="27"/>
      <c r="FL611" s="27"/>
      <c r="FM611" s="62"/>
      <c r="FN611" s="27"/>
      <c r="FQ611" s="49"/>
    </row>
    <row r="612" spans="1:239">
      <c r="C612" s="81" t="str">
        <f t="shared" si="25"/>
        <v/>
      </c>
      <c r="D612" s="72" t="str">
        <f t="shared" si="26"/>
        <v/>
      </c>
      <c r="E612" s="77"/>
      <c r="F612" s="79" t="str">
        <f>IF(Deník!R613&lt;&gt;"",Deník!R613+F611,"")</f>
        <v/>
      </c>
      <c r="DL612" s="14"/>
      <c r="DM612" s="14"/>
      <c r="DP612" s="81" t="str">
        <f t="shared" si="27"/>
        <v/>
      </c>
      <c r="DQ612" s="72" t="str">
        <f t="shared" si="28"/>
        <v/>
      </c>
      <c r="DR612" s="230"/>
      <c r="DS612" s="228"/>
    </row>
    <row r="613" spans="1:239">
      <c r="C613" s="81" t="str">
        <f t="shared" si="25"/>
        <v/>
      </c>
      <c r="D613" s="72" t="str">
        <f t="shared" si="26"/>
        <v/>
      </c>
      <c r="E613" s="77"/>
      <c r="F613" s="79" t="str">
        <f>IF(Deník!R614&lt;&gt;"",Deník!R614+F612,"")</f>
        <v/>
      </c>
      <c r="DL613" s="14"/>
      <c r="DM613" s="14"/>
      <c r="DP613" s="81" t="str">
        <f t="shared" si="27"/>
        <v/>
      </c>
      <c r="DQ613" s="72" t="str">
        <f t="shared" si="28"/>
        <v/>
      </c>
      <c r="DR613" s="230"/>
      <c r="DS613" s="228"/>
    </row>
    <row r="614" spans="1:239">
      <c r="C614" s="81" t="str">
        <f t="shared" si="25"/>
        <v/>
      </c>
      <c r="D614" s="72" t="str">
        <f t="shared" si="26"/>
        <v/>
      </c>
      <c r="E614" s="77"/>
      <c r="F614" s="79" t="str">
        <f>IF(Deník!R615&lt;&gt;"",Deník!R615+F613,"")</f>
        <v/>
      </c>
      <c r="DL614" s="14"/>
      <c r="DM614" s="14"/>
      <c r="DP614" s="81" t="str">
        <f t="shared" si="27"/>
        <v/>
      </c>
      <c r="DQ614" s="72" t="str">
        <f t="shared" si="28"/>
        <v/>
      </c>
      <c r="DR614" s="230"/>
      <c r="DS614" s="228"/>
    </row>
    <row r="615" spans="1:239">
      <c r="C615" s="81" t="str">
        <f t="shared" si="25"/>
        <v/>
      </c>
      <c r="D615" s="72" t="str">
        <f t="shared" si="26"/>
        <v/>
      </c>
      <c r="E615" s="77"/>
      <c r="F615" s="79" t="str">
        <f>IF(Deník!R616&lt;&gt;"",Deník!R616+F614,"")</f>
        <v/>
      </c>
      <c r="DL615" s="14"/>
      <c r="DM615" s="14"/>
      <c r="DP615" s="81" t="str">
        <f t="shared" si="27"/>
        <v/>
      </c>
      <c r="DQ615" s="72" t="str">
        <f t="shared" si="28"/>
        <v/>
      </c>
      <c r="DR615" s="230"/>
      <c r="DS615" s="228"/>
    </row>
    <row r="616" spans="1:239">
      <c r="C616" s="81" t="str">
        <f t="shared" si="25"/>
        <v/>
      </c>
      <c r="D616" s="72" t="str">
        <f t="shared" si="26"/>
        <v/>
      </c>
      <c r="E616" s="77"/>
      <c r="F616" s="79" t="str">
        <f>IF(Deník!R617&lt;&gt;"",Deník!R617+F615,"")</f>
        <v/>
      </c>
      <c r="DL616" s="14"/>
      <c r="DM616" s="14"/>
      <c r="DP616" s="81" t="str">
        <f t="shared" si="27"/>
        <v/>
      </c>
      <c r="DQ616" s="72" t="str">
        <f t="shared" si="28"/>
        <v/>
      </c>
      <c r="DR616" s="230"/>
      <c r="DS616" s="228"/>
    </row>
    <row r="617" spans="1:239">
      <c r="C617" s="81" t="str">
        <f t="shared" si="25"/>
        <v/>
      </c>
      <c r="D617" s="72" t="str">
        <f t="shared" si="26"/>
        <v/>
      </c>
      <c r="E617" s="77"/>
      <c r="F617" s="79" t="str">
        <f>IF(Deník!R618&lt;&gt;"",Deník!R618+F616,"")</f>
        <v/>
      </c>
      <c r="DL617" s="14"/>
      <c r="DM617" s="14"/>
      <c r="DP617" s="81" t="str">
        <f t="shared" si="27"/>
        <v/>
      </c>
      <c r="DQ617" s="72" t="str">
        <f t="shared" si="28"/>
        <v/>
      </c>
      <c r="DR617" s="230"/>
      <c r="DS617" s="228"/>
    </row>
    <row r="618" spans="1:239">
      <c r="C618" s="81" t="str">
        <f t="shared" si="25"/>
        <v/>
      </c>
      <c r="D618" s="72" t="str">
        <f t="shared" si="26"/>
        <v/>
      </c>
      <c r="E618" s="77"/>
      <c r="F618" s="79" t="str">
        <f>IF(Deník!R619&lt;&gt;"",Deník!R619+F617,"")</f>
        <v/>
      </c>
      <c r="DL618" s="14"/>
      <c r="DM618" s="14"/>
      <c r="DP618" s="81" t="str">
        <f t="shared" si="27"/>
        <v/>
      </c>
      <c r="DQ618" s="72" t="str">
        <f t="shared" si="28"/>
        <v/>
      </c>
      <c r="DR618" s="230"/>
      <c r="DS618" s="228"/>
    </row>
    <row r="619" spans="1:239">
      <c r="C619" s="81" t="str">
        <f t="shared" si="25"/>
        <v/>
      </c>
      <c r="D619" s="72" t="str">
        <f t="shared" si="26"/>
        <v/>
      </c>
      <c r="E619" s="77"/>
      <c r="F619" s="79" t="str">
        <f>IF(Deník!R620&lt;&gt;"",Deník!R620+F618,"")</f>
        <v/>
      </c>
      <c r="DL619" s="14"/>
      <c r="DM619" s="14"/>
      <c r="DP619" s="81" t="str">
        <f t="shared" si="27"/>
        <v/>
      </c>
      <c r="DQ619" s="72" t="str">
        <f t="shared" si="28"/>
        <v/>
      </c>
      <c r="DR619" s="230"/>
      <c r="DS619" s="228"/>
    </row>
    <row r="620" spans="1:239">
      <c r="C620" s="81" t="str">
        <f t="shared" si="25"/>
        <v/>
      </c>
      <c r="D620" s="72" t="str">
        <f t="shared" si="26"/>
        <v/>
      </c>
      <c r="E620" s="77"/>
      <c r="F620" s="79" t="str">
        <f>IF(Deník!R621&lt;&gt;"",Deník!R621+F619,"")</f>
        <v/>
      </c>
      <c r="DL620" s="14"/>
      <c r="DM620" s="14"/>
      <c r="DP620" s="81" t="str">
        <f t="shared" si="27"/>
        <v/>
      </c>
      <c r="DQ620" s="72" t="str">
        <f t="shared" si="28"/>
        <v/>
      </c>
      <c r="DR620" s="230"/>
      <c r="DS620" s="228"/>
    </row>
    <row r="621" spans="1:239">
      <c r="C621" s="81" t="str">
        <f t="shared" si="25"/>
        <v/>
      </c>
      <c r="D621" s="72" t="str">
        <f t="shared" si="26"/>
        <v/>
      </c>
      <c r="E621" s="77"/>
      <c r="F621" s="79" t="str">
        <f>IF(Deník!R622&lt;&gt;"",Deník!R622+F620,"")</f>
        <v/>
      </c>
      <c r="DL621" s="14"/>
      <c r="DM621" s="14"/>
      <c r="DP621" s="81" t="str">
        <f t="shared" si="27"/>
        <v/>
      </c>
      <c r="DQ621" s="72" t="str">
        <f t="shared" si="28"/>
        <v/>
      </c>
      <c r="DR621" s="230"/>
      <c r="DS621" s="228"/>
    </row>
    <row r="622" spans="1:239">
      <c r="C622" s="81" t="str">
        <f t="shared" si="25"/>
        <v/>
      </c>
      <c r="D622" s="72" t="str">
        <f t="shared" si="26"/>
        <v/>
      </c>
      <c r="E622" s="77"/>
      <c r="F622" s="79" t="str">
        <f>IF(Deník!R623&lt;&gt;"",Deník!R623+F621,"")</f>
        <v/>
      </c>
      <c r="DL622" s="14"/>
      <c r="DM622" s="14"/>
      <c r="DP622" s="81" t="str">
        <f t="shared" si="27"/>
        <v/>
      </c>
      <c r="DQ622" s="72" t="str">
        <f t="shared" si="28"/>
        <v/>
      </c>
      <c r="DR622" s="230"/>
      <c r="DS622" s="228"/>
    </row>
    <row r="623" spans="1:239">
      <c r="C623" s="81" t="str">
        <f t="shared" si="25"/>
        <v/>
      </c>
      <c r="D623" s="72" t="str">
        <f t="shared" si="26"/>
        <v/>
      </c>
      <c r="E623" s="77"/>
      <c r="F623" s="79" t="str">
        <f>IF(Deník!R624&lt;&gt;"",Deník!R624+F622,"")</f>
        <v/>
      </c>
      <c r="DL623" s="14"/>
      <c r="DM623" s="14"/>
      <c r="DP623" s="81" t="str">
        <f t="shared" si="27"/>
        <v/>
      </c>
      <c r="DQ623" s="72" t="str">
        <f t="shared" si="28"/>
        <v/>
      </c>
      <c r="DR623" s="230"/>
      <c r="DS623" s="228"/>
    </row>
    <row r="624" spans="1:239">
      <c r="C624" s="81" t="str">
        <f t="shared" si="25"/>
        <v/>
      </c>
      <c r="D624" s="72" t="str">
        <f t="shared" si="26"/>
        <v/>
      </c>
      <c r="E624" s="77"/>
      <c r="F624" s="79" t="str">
        <f>IF(Deník!R625&lt;&gt;"",Deník!R625+F623,"")</f>
        <v/>
      </c>
      <c r="DL624" s="14"/>
      <c r="DM624" s="14"/>
      <c r="DP624" s="81" t="str">
        <f t="shared" si="27"/>
        <v/>
      </c>
      <c r="DQ624" s="72" t="str">
        <f t="shared" si="28"/>
        <v/>
      </c>
      <c r="DR624" s="230"/>
      <c r="DS624" s="228"/>
    </row>
    <row r="625" spans="3:123">
      <c r="C625" s="81" t="str">
        <f t="shared" si="25"/>
        <v/>
      </c>
      <c r="D625" s="72" t="str">
        <f t="shared" si="26"/>
        <v/>
      </c>
      <c r="E625" s="77"/>
      <c r="F625" s="79" t="str">
        <f>IF(Deník!R626&lt;&gt;"",Deník!R626+F624,"")</f>
        <v/>
      </c>
      <c r="DL625" s="14"/>
      <c r="DM625" s="14"/>
      <c r="DP625" s="81" t="str">
        <f t="shared" si="27"/>
        <v/>
      </c>
      <c r="DQ625" s="72" t="str">
        <f t="shared" si="28"/>
        <v/>
      </c>
      <c r="DR625" s="230"/>
      <c r="DS625" s="228"/>
    </row>
    <row r="626" spans="3:123">
      <c r="C626" s="81" t="str">
        <f t="shared" si="25"/>
        <v/>
      </c>
      <c r="D626" s="72" t="str">
        <f t="shared" si="26"/>
        <v/>
      </c>
      <c r="E626" s="77"/>
      <c r="F626" s="79" t="str">
        <f>IF(Deník!R627&lt;&gt;"",Deník!R627+F625,"")</f>
        <v/>
      </c>
      <c r="DL626" s="14"/>
      <c r="DM626" s="14"/>
      <c r="DP626" s="81" t="str">
        <f t="shared" si="27"/>
        <v/>
      </c>
      <c r="DQ626" s="72" t="str">
        <f t="shared" si="28"/>
        <v/>
      </c>
      <c r="DR626" s="230"/>
      <c r="DS626" s="228"/>
    </row>
    <row r="627" spans="3:123">
      <c r="C627" s="81" t="str">
        <f t="shared" si="25"/>
        <v/>
      </c>
      <c r="D627" s="72" t="str">
        <f t="shared" si="26"/>
        <v/>
      </c>
      <c r="E627" s="77"/>
      <c r="F627" s="79" t="str">
        <f>IF(Deník!R628&lt;&gt;"",Deník!R628+F626,"")</f>
        <v/>
      </c>
      <c r="DL627" s="14"/>
      <c r="DM627" s="14"/>
      <c r="DP627" s="81" t="str">
        <f t="shared" si="27"/>
        <v/>
      </c>
      <c r="DQ627" s="72" t="str">
        <f t="shared" si="28"/>
        <v/>
      </c>
      <c r="DR627" s="230"/>
      <c r="DS627" s="228"/>
    </row>
    <row r="628" spans="3:123">
      <c r="C628" s="81" t="str">
        <f t="shared" si="25"/>
        <v/>
      </c>
      <c r="D628" s="72" t="str">
        <f t="shared" si="26"/>
        <v/>
      </c>
      <c r="E628" s="77"/>
      <c r="F628" s="79" t="str">
        <f>IF(Deník!R629&lt;&gt;"",Deník!R629+F627,"")</f>
        <v/>
      </c>
      <c r="DL628" s="14"/>
      <c r="DM628" s="14"/>
      <c r="DP628" s="81" t="str">
        <f t="shared" si="27"/>
        <v/>
      </c>
      <c r="DQ628" s="72" t="str">
        <f t="shared" si="28"/>
        <v/>
      </c>
      <c r="DR628" s="230"/>
      <c r="DS628" s="228"/>
    </row>
    <row r="629" spans="3:123">
      <c r="C629" s="81" t="str">
        <f t="shared" si="25"/>
        <v/>
      </c>
      <c r="D629" s="72" t="str">
        <f t="shared" si="26"/>
        <v/>
      </c>
      <c r="E629" s="77"/>
      <c r="F629" s="79" t="str">
        <f>IF(Deník!R630&lt;&gt;"",Deník!R630+F628,"")</f>
        <v/>
      </c>
      <c r="DL629" s="14"/>
      <c r="DM629" s="14"/>
      <c r="DP629" s="81" t="str">
        <f t="shared" si="27"/>
        <v/>
      </c>
      <c r="DQ629" s="72" t="str">
        <f t="shared" si="28"/>
        <v/>
      </c>
      <c r="DR629" s="230"/>
      <c r="DS629" s="228"/>
    </row>
    <row r="630" spans="3:123">
      <c r="C630" s="81" t="str">
        <f t="shared" si="25"/>
        <v/>
      </c>
      <c r="D630" s="72" t="str">
        <f t="shared" si="26"/>
        <v/>
      </c>
      <c r="E630" s="77"/>
      <c r="F630" s="79" t="str">
        <f>IF(Deník!R631&lt;&gt;"",Deník!R631+F629,"")</f>
        <v/>
      </c>
      <c r="DL630" s="14"/>
      <c r="DM630" s="14"/>
      <c r="DP630" s="81" t="str">
        <f t="shared" si="27"/>
        <v/>
      </c>
      <c r="DQ630" s="72" t="str">
        <f t="shared" si="28"/>
        <v/>
      </c>
      <c r="DR630" s="230"/>
      <c r="DS630" s="228"/>
    </row>
    <row r="631" spans="3:123">
      <c r="C631" s="81" t="str">
        <f t="shared" si="25"/>
        <v/>
      </c>
      <c r="D631" s="72" t="str">
        <f t="shared" si="26"/>
        <v/>
      </c>
      <c r="E631" s="77"/>
      <c r="F631" s="79" t="str">
        <f>IF(Deník!R632&lt;&gt;"",Deník!R632+F630,"")</f>
        <v/>
      </c>
      <c r="DL631" s="14"/>
      <c r="DM631" s="14"/>
      <c r="DP631" s="81" t="str">
        <f t="shared" si="27"/>
        <v/>
      </c>
      <c r="DQ631" s="72" t="str">
        <f t="shared" si="28"/>
        <v/>
      </c>
      <c r="DR631" s="230"/>
      <c r="DS631" s="228"/>
    </row>
    <row r="632" spans="3:123">
      <c r="C632" s="81" t="str">
        <f t="shared" si="25"/>
        <v/>
      </c>
      <c r="D632" s="72" t="str">
        <f t="shared" si="26"/>
        <v/>
      </c>
      <c r="E632" s="77"/>
      <c r="F632" s="79" t="str">
        <f>IF(Deník!R633&lt;&gt;"",Deník!R633+F631,"")</f>
        <v/>
      </c>
      <c r="DL632" s="14"/>
      <c r="DM632" s="14"/>
      <c r="DP632" s="81" t="str">
        <f t="shared" si="27"/>
        <v/>
      </c>
      <c r="DQ632" s="72" t="str">
        <f t="shared" si="28"/>
        <v/>
      </c>
      <c r="DR632" s="230"/>
      <c r="DS632" s="228"/>
    </row>
    <row r="633" spans="3:123">
      <c r="C633" s="81" t="str">
        <f t="shared" si="25"/>
        <v/>
      </c>
      <c r="D633" s="72" t="str">
        <f t="shared" si="26"/>
        <v/>
      </c>
      <c r="E633" s="77"/>
      <c r="F633" s="79" t="str">
        <f>IF(Deník!R634&lt;&gt;"",Deník!R634+F632,"")</f>
        <v/>
      </c>
      <c r="DL633" s="14"/>
      <c r="DM633" s="14"/>
      <c r="DP633" s="81" t="str">
        <f t="shared" si="27"/>
        <v/>
      </c>
      <c r="DQ633" s="72" t="str">
        <f t="shared" si="28"/>
        <v/>
      </c>
      <c r="DR633" s="230"/>
      <c r="DS633" s="228"/>
    </row>
    <row r="634" spans="3:123">
      <c r="C634" s="81" t="str">
        <f t="shared" si="25"/>
        <v/>
      </c>
      <c r="D634" s="72" t="str">
        <f t="shared" si="26"/>
        <v/>
      </c>
      <c r="E634" s="77"/>
      <c r="F634" s="79" t="str">
        <f>IF(Deník!R635&lt;&gt;"",Deník!R635+F633,"")</f>
        <v/>
      </c>
      <c r="DL634" s="14"/>
      <c r="DM634" s="14"/>
      <c r="DP634" s="81" t="str">
        <f t="shared" si="27"/>
        <v/>
      </c>
      <c r="DQ634" s="72" t="str">
        <f t="shared" si="28"/>
        <v/>
      </c>
      <c r="DR634" s="230"/>
      <c r="DS634" s="228"/>
    </row>
    <row r="635" spans="3:123">
      <c r="C635" s="81" t="str">
        <f t="shared" si="25"/>
        <v/>
      </c>
      <c r="D635" s="72" t="str">
        <f t="shared" si="26"/>
        <v/>
      </c>
      <c r="E635" s="77"/>
      <c r="F635" s="79" t="str">
        <f>IF(Deník!R636&lt;&gt;"",Deník!R636+F634,"")</f>
        <v/>
      </c>
      <c r="DL635" s="14"/>
      <c r="DM635" s="14"/>
      <c r="DP635" s="81" t="str">
        <f t="shared" si="27"/>
        <v/>
      </c>
      <c r="DQ635" s="72" t="str">
        <f t="shared" si="28"/>
        <v/>
      </c>
      <c r="DR635" s="230"/>
      <c r="DS635" s="228"/>
    </row>
    <row r="636" spans="3:123">
      <c r="C636" s="81" t="str">
        <f t="shared" si="25"/>
        <v/>
      </c>
      <c r="D636" s="72" t="str">
        <f t="shared" si="26"/>
        <v/>
      </c>
      <c r="E636" s="77"/>
      <c r="F636" s="79" t="str">
        <f>IF(Deník!R637&lt;&gt;"",Deník!R637+F635,"")</f>
        <v/>
      </c>
      <c r="DL636" s="14"/>
      <c r="DM636" s="14"/>
      <c r="DP636" s="81" t="str">
        <f t="shared" si="27"/>
        <v/>
      </c>
      <c r="DQ636" s="72" t="str">
        <f t="shared" si="28"/>
        <v/>
      </c>
      <c r="DR636" s="230"/>
      <c r="DS636" s="228"/>
    </row>
    <row r="637" spans="3:123" ht="13.5" thickBot="1">
      <c r="C637" s="83" t="str">
        <f t="shared" si="25"/>
        <v/>
      </c>
      <c r="D637" s="74" t="str">
        <f t="shared" si="26"/>
        <v/>
      </c>
      <c r="E637" s="77"/>
      <c r="F637" s="79" t="str">
        <f>IF(Deník!R638&lt;&gt;"",Deník!R638+F636,"")</f>
        <v/>
      </c>
      <c r="DL637" s="14"/>
      <c r="DM637" s="14"/>
      <c r="DP637" s="83" t="str">
        <f t="shared" si="27"/>
        <v/>
      </c>
      <c r="DQ637" s="74" t="str">
        <f t="shared" si="28"/>
        <v/>
      </c>
      <c r="DR637" s="230"/>
      <c r="DS637" s="228"/>
    </row>
    <row r="638" spans="3:123" ht="13.5" thickTop="1">
      <c r="C638" s="51"/>
      <c r="D638"/>
      <c r="E638" s="77"/>
      <c r="DL638"/>
      <c r="DM638"/>
      <c r="DP638" s="51"/>
      <c r="DQ638"/>
      <c r="DR638" s="230"/>
    </row>
    <row r="639" spans="3:123">
      <c r="C639" s="51"/>
      <c r="D639"/>
      <c r="E639" s="77"/>
      <c r="DL639"/>
      <c r="DM639"/>
      <c r="DP639" s="51"/>
      <c r="DQ639"/>
      <c r="DR639" s="230"/>
    </row>
    <row r="640" spans="3:123">
      <c r="C640" s="51"/>
      <c r="D640"/>
      <c r="E640" s="77"/>
      <c r="DL640"/>
      <c r="DM640"/>
      <c r="DP640" s="51"/>
      <c r="DQ640"/>
      <c r="DR640" s="230"/>
    </row>
    <row r="641" spans="3:122">
      <c r="C641" s="51"/>
      <c r="D641"/>
      <c r="E641" s="77"/>
      <c r="DL641"/>
      <c r="DM641"/>
      <c r="DP641" s="51"/>
      <c r="DQ641"/>
      <c r="DR641" s="230"/>
    </row>
    <row r="642" spans="3:122">
      <c r="C642" s="51"/>
      <c r="D642"/>
      <c r="E642" s="77"/>
      <c r="DL642"/>
      <c r="DM642"/>
      <c r="DP642" s="51"/>
      <c r="DQ642"/>
      <c r="DR642" s="230"/>
    </row>
    <row r="643" spans="3:122">
      <c r="C643" s="51"/>
      <c r="D643"/>
      <c r="E643" s="77"/>
      <c r="DL643"/>
      <c r="DM643"/>
      <c r="DP643" s="51"/>
      <c r="DQ643"/>
      <c r="DR643" s="230"/>
    </row>
    <row r="644" spans="3:122">
      <c r="C644" s="51"/>
      <c r="D644"/>
      <c r="E644" s="77"/>
      <c r="DL644"/>
      <c r="DM644"/>
      <c r="DP644" s="51"/>
      <c r="DQ644"/>
      <c r="DR644" s="230"/>
    </row>
    <row r="645" spans="3:122">
      <c r="C645" s="51"/>
      <c r="D645"/>
      <c r="E645" s="77"/>
      <c r="DL645"/>
      <c r="DM645"/>
      <c r="DP645" s="51"/>
      <c r="DQ645"/>
      <c r="DR645" s="230"/>
    </row>
    <row r="646" spans="3:122">
      <c r="C646" s="51"/>
      <c r="D646"/>
      <c r="E646" s="77"/>
      <c r="DL646"/>
      <c r="DM646"/>
      <c r="DP646" s="51"/>
      <c r="DQ646"/>
      <c r="DR646" s="230"/>
    </row>
    <row r="647" spans="3:122">
      <c r="C647" s="51"/>
      <c r="D647"/>
      <c r="E647" s="77"/>
      <c r="DL647"/>
      <c r="DM647"/>
      <c r="DP647" s="51"/>
      <c r="DQ647"/>
      <c r="DR647" s="230"/>
    </row>
    <row r="648" spans="3:122">
      <c r="C648" s="51"/>
      <c r="D648"/>
      <c r="E648" s="77"/>
      <c r="DL648"/>
      <c r="DM648"/>
      <c r="DP648" s="51"/>
      <c r="DQ648"/>
      <c r="DR648" s="230"/>
    </row>
    <row r="649" spans="3:122">
      <c r="C649" s="51"/>
      <c r="D649"/>
      <c r="E649" s="77"/>
      <c r="DL649"/>
      <c r="DM649"/>
      <c r="DP649" s="51"/>
      <c r="DQ649"/>
      <c r="DR649" s="230"/>
    </row>
    <row r="650" spans="3:122">
      <c r="C650" s="51"/>
      <c r="D650"/>
      <c r="E650" s="77"/>
      <c r="DL650"/>
      <c r="DM650"/>
      <c r="DP650" s="51"/>
      <c r="DQ650"/>
      <c r="DR650" s="230"/>
    </row>
    <row r="651" spans="3:122">
      <c r="C651" s="51"/>
      <c r="D651"/>
      <c r="E651" s="77"/>
      <c r="DL651"/>
      <c r="DM651"/>
      <c r="DP651" s="51"/>
      <c r="DQ651"/>
      <c r="DR651" s="230"/>
    </row>
    <row r="652" spans="3:122">
      <c r="C652" s="51"/>
      <c r="D652"/>
      <c r="E652" s="77"/>
      <c r="DL652"/>
      <c r="DM652"/>
      <c r="DP652" s="51"/>
      <c r="DQ652"/>
      <c r="DR652" s="230"/>
    </row>
    <row r="653" spans="3:122">
      <c r="C653" s="51"/>
      <c r="D653"/>
      <c r="E653" s="77"/>
      <c r="DL653"/>
      <c r="DM653"/>
      <c r="DP653" s="51"/>
      <c r="DQ653"/>
      <c r="DR653" s="230"/>
    </row>
    <row r="654" spans="3:122">
      <c r="C654" s="51"/>
      <c r="D654"/>
      <c r="E654" s="77"/>
      <c r="DL654"/>
      <c r="DM654"/>
      <c r="DP654" s="51"/>
      <c r="DQ654"/>
      <c r="DR654" s="230"/>
    </row>
    <row r="655" spans="3:122">
      <c r="C655" s="51"/>
      <c r="D655"/>
      <c r="E655" s="77"/>
      <c r="DL655"/>
      <c r="DM655"/>
      <c r="DP655" s="51"/>
      <c r="DQ655"/>
      <c r="DR655" s="230"/>
    </row>
    <row r="656" spans="3:122">
      <c r="C656" s="51"/>
      <c r="D656"/>
      <c r="E656" s="77"/>
      <c r="DL656"/>
      <c r="DM656"/>
      <c r="DP656" s="51"/>
      <c r="DQ656"/>
      <c r="DR656" s="230"/>
    </row>
    <row r="657" spans="3:122">
      <c r="C657" s="51"/>
      <c r="D657"/>
      <c r="E657" s="77"/>
      <c r="DL657"/>
      <c r="DM657"/>
      <c r="DP657" s="51"/>
      <c r="DQ657"/>
      <c r="DR657" s="230"/>
    </row>
    <row r="658" spans="3:122">
      <c r="C658" s="51"/>
      <c r="D658"/>
      <c r="E658" s="77"/>
      <c r="DL658"/>
      <c r="DM658"/>
      <c r="DP658" s="51"/>
      <c r="DQ658"/>
      <c r="DR658" s="230"/>
    </row>
    <row r="659" spans="3:122">
      <c r="C659" s="51"/>
      <c r="D659"/>
      <c r="E659" s="77"/>
      <c r="DL659"/>
      <c r="DM659"/>
      <c r="DP659" s="51"/>
      <c r="DQ659"/>
      <c r="DR659" s="230"/>
    </row>
    <row r="660" spans="3:122">
      <c r="C660" s="51"/>
      <c r="D660"/>
      <c r="E660" s="77"/>
      <c r="DL660"/>
      <c r="DM660"/>
      <c r="DP660" s="51"/>
      <c r="DQ660"/>
      <c r="DR660" s="230"/>
    </row>
    <row r="661" spans="3:122">
      <c r="C661" s="51"/>
      <c r="D661"/>
      <c r="E661" s="77"/>
      <c r="DL661"/>
      <c r="DM661"/>
      <c r="DP661" s="51"/>
      <c r="DQ661"/>
      <c r="DR661" s="230"/>
    </row>
    <row r="662" spans="3:122">
      <c r="C662" s="51"/>
      <c r="D662"/>
      <c r="E662" s="77"/>
      <c r="DL662"/>
      <c r="DM662"/>
      <c r="DP662" s="51"/>
      <c r="DQ662"/>
      <c r="DR662" s="230"/>
    </row>
    <row r="663" spans="3:122">
      <c r="C663" s="51"/>
      <c r="D663"/>
      <c r="E663" s="77"/>
      <c r="DL663"/>
      <c r="DM663"/>
      <c r="DP663" s="51"/>
      <c r="DQ663"/>
      <c r="DR663" s="230"/>
    </row>
    <row r="664" spans="3:122">
      <c r="C664" s="51"/>
      <c r="D664"/>
      <c r="E664" s="77"/>
      <c r="DL664"/>
      <c r="DM664"/>
      <c r="DP664" s="51"/>
      <c r="DQ664"/>
      <c r="DR664" s="230"/>
    </row>
    <row r="665" spans="3:122">
      <c r="C665" s="51"/>
      <c r="D665"/>
      <c r="E665" s="77"/>
      <c r="DL665"/>
      <c r="DM665"/>
      <c r="DP665" s="51"/>
      <c r="DQ665"/>
      <c r="DR665" s="230"/>
    </row>
    <row r="666" spans="3:122">
      <c r="C666" s="51"/>
      <c r="D666"/>
      <c r="E666" s="77"/>
      <c r="DL666"/>
      <c r="DM666"/>
      <c r="DP666" s="51"/>
      <c r="DQ666"/>
      <c r="DR666" s="230"/>
    </row>
    <row r="667" spans="3:122">
      <c r="C667" s="51"/>
      <c r="D667"/>
      <c r="E667" s="77"/>
      <c r="DL667"/>
      <c r="DM667"/>
      <c r="DP667" s="51"/>
      <c r="DQ667"/>
      <c r="DR667" s="230"/>
    </row>
    <row r="668" spans="3:122">
      <c r="C668" s="51"/>
      <c r="D668"/>
      <c r="E668" s="77"/>
      <c r="DL668"/>
      <c r="DM668"/>
      <c r="DP668" s="51"/>
      <c r="DQ668"/>
      <c r="DR668" s="230"/>
    </row>
    <row r="669" spans="3:122">
      <c r="C669" s="51"/>
      <c r="D669"/>
      <c r="E669" s="77"/>
      <c r="DL669"/>
      <c r="DM669"/>
      <c r="DP669" s="51"/>
      <c r="DQ669"/>
      <c r="DR669" s="230"/>
    </row>
    <row r="670" spans="3:122">
      <c r="C670" s="51"/>
      <c r="D670"/>
      <c r="E670" s="77"/>
      <c r="DL670"/>
      <c r="DM670"/>
      <c r="DP670" s="51"/>
      <c r="DQ670"/>
      <c r="DR670" s="230"/>
    </row>
    <row r="671" spans="3:122">
      <c r="C671" s="51"/>
      <c r="D671"/>
      <c r="E671" s="77"/>
      <c r="DL671"/>
      <c r="DM671"/>
      <c r="DP671" s="51"/>
      <c r="DQ671"/>
      <c r="DR671" s="230"/>
    </row>
    <row r="672" spans="3:122">
      <c r="C672" s="51"/>
      <c r="D672"/>
      <c r="E672" s="77"/>
      <c r="DL672"/>
      <c r="DM672"/>
      <c r="DP672" s="51"/>
      <c r="DQ672"/>
      <c r="DR672" s="230"/>
    </row>
    <row r="673" spans="3:122">
      <c r="C673" s="51"/>
      <c r="D673"/>
      <c r="E673" s="77"/>
      <c r="DL673"/>
      <c r="DM673"/>
      <c r="DP673" s="51"/>
      <c r="DQ673"/>
      <c r="DR673" s="230"/>
    </row>
    <row r="674" spans="3:122">
      <c r="C674" s="51"/>
      <c r="D674"/>
      <c r="E674" s="77"/>
      <c r="DL674"/>
      <c r="DM674"/>
      <c r="DP674" s="51"/>
      <c r="DQ674"/>
      <c r="DR674" s="230"/>
    </row>
    <row r="675" spans="3:122">
      <c r="C675" s="51"/>
      <c r="D675"/>
      <c r="E675" s="77"/>
      <c r="DL675"/>
      <c r="DM675"/>
      <c r="DP675" s="51"/>
      <c r="DQ675"/>
      <c r="DR675" s="230"/>
    </row>
    <row r="676" spans="3:122">
      <c r="C676" s="51"/>
      <c r="D676"/>
      <c r="E676" s="77"/>
      <c r="DL676"/>
      <c r="DM676"/>
      <c r="DP676" s="51"/>
      <c r="DQ676"/>
      <c r="DR676" s="230"/>
    </row>
    <row r="677" spans="3:122">
      <c r="C677" s="51"/>
      <c r="D677"/>
      <c r="E677" s="77"/>
      <c r="DL677"/>
      <c r="DM677"/>
      <c r="DP677" s="51"/>
      <c r="DQ677"/>
      <c r="DR677" s="230"/>
    </row>
    <row r="678" spans="3:122">
      <c r="C678" s="51"/>
      <c r="D678"/>
      <c r="E678" s="77"/>
      <c r="DL678"/>
      <c r="DM678"/>
      <c r="DP678" s="51"/>
      <c r="DQ678"/>
      <c r="DR678" s="230"/>
    </row>
    <row r="679" spans="3:122">
      <c r="C679" s="51"/>
      <c r="D679"/>
      <c r="E679" s="77"/>
      <c r="DL679"/>
      <c r="DM679"/>
      <c r="DP679" s="51"/>
      <c r="DQ679"/>
      <c r="DR679" s="230"/>
    </row>
    <row r="680" spans="3:122">
      <c r="C680" s="51"/>
      <c r="D680"/>
      <c r="E680" s="77"/>
      <c r="DL680"/>
      <c r="DM680"/>
      <c r="DP680" s="51"/>
      <c r="DQ680"/>
      <c r="DR680" s="230"/>
    </row>
    <row r="681" spans="3:122">
      <c r="C681" s="51"/>
      <c r="D681"/>
      <c r="E681" s="77"/>
      <c r="DL681"/>
      <c r="DM681"/>
      <c r="DP681" s="51"/>
      <c r="DQ681"/>
      <c r="DR681" s="230"/>
    </row>
    <row r="682" spans="3:122">
      <c r="C682" s="51"/>
      <c r="D682"/>
      <c r="E682" s="77"/>
      <c r="DL682"/>
      <c r="DM682"/>
      <c r="DP682" s="51"/>
      <c r="DQ682"/>
      <c r="DR682" s="230"/>
    </row>
    <row r="683" spans="3:122">
      <c r="C683" s="51"/>
      <c r="D683"/>
      <c r="E683" s="77"/>
      <c r="DL683"/>
      <c r="DM683"/>
      <c r="DP683" s="51"/>
      <c r="DQ683"/>
      <c r="DR683" s="230"/>
    </row>
    <row r="684" spans="3:122">
      <c r="C684" s="51"/>
      <c r="D684"/>
      <c r="E684" s="77"/>
      <c r="DL684"/>
      <c r="DM684"/>
      <c r="DP684" s="51"/>
      <c r="DQ684"/>
      <c r="DR684" s="230"/>
    </row>
    <row r="685" spans="3:122">
      <c r="C685" s="51"/>
      <c r="D685"/>
      <c r="E685" s="77"/>
      <c r="DL685"/>
      <c r="DM685"/>
      <c r="DP685" s="51"/>
      <c r="DQ685"/>
      <c r="DR685" s="230"/>
    </row>
    <row r="686" spans="3:122">
      <c r="C686" s="51"/>
      <c r="D686"/>
      <c r="E686" s="77"/>
      <c r="DL686"/>
      <c r="DM686"/>
      <c r="DP686" s="51"/>
      <c r="DQ686"/>
      <c r="DR686" s="230"/>
    </row>
    <row r="687" spans="3:122">
      <c r="C687" s="51"/>
      <c r="D687"/>
      <c r="E687" s="77"/>
      <c r="DL687"/>
      <c r="DM687"/>
      <c r="DP687" s="51"/>
      <c r="DQ687"/>
      <c r="DR687" s="230"/>
    </row>
    <row r="688" spans="3:122">
      <c r="C688" s="51"/>
      <c r="D688"/>
      <c r="E688" s="77"/>
      <c r="DL688"/>
      <c r="DM688"/>
      <c r="DP688" s="51"/>
      <c r="DQ688"/>
      <c r="DR688" s="230"/>
    </row>
    <row r="689" spans="3:122">
      <c r="C689" s="51"/>
      <c r="D689"/>
      <c r="E689" s="77"/>
      <c r="DL689"/>
      <c r="DM689"/>
      <c r="DP689" s="51"/>
      <c r="DQ689"/>
      <c r="DR689" s="230"/>
    </row>
    <row r="690" spans="3:122">
      <c r="C690" s="51"/>
      <c r="D690"/>
      <c r="E690" s="77"/>
      <c r="DL690"/>
      <c r="DM690"/>
      <c r="DP690" s="51"/>
      <c r="DQ690"/>
      <c r="DR690" s="230"/>
    </row>
    <row r="691" spans="3:122">
      <c r="C691" s="51"/>
      <c r="D691"/>
      <c r="E691" s="77"/>
      <c r="DL691"/>
      <c r="DM691"/>
      <c r="DP691" s="51"/>
      <c r="DQ691"/>
      <c r="DR691" s="230"/>
    </row>
    <row r="692" spans="3:122">
      <c r="C692" s="51"/>
      <c r="D692"/>
      <c r="E692" s="77"/>
      <c r="DL692"/>
      <c r="DM692"/>
      <c r="DP692" s="51"/>
      <c r="DQ692"/>
      <c r="DR692" s="230"/>
    </row>
    <row r="693" spans="3:122">
      <c r="C693" s="51"/>
      <c r="D693"/>
      <c r="E693" s="77"/>
      <c r="DL693"/>
      <c r="DM693"/>
      <c r="DP693" s="51"/>
      <c r="DQ693"/>
      <c r="DR693" s="230"/>
    </row>
    <row r="694" spans="3:122">
      <c r="C694" s="51"/>
      <c r="D694"/>
      <c r="E694" s="77"/>
      <c r="DL694"/>
      <c r="DM694"/>
      <c r="DP694" s="51"/>
      <c r="DQ694"/>
      <c r="DR694" s="230"/>
    </row>
    <row r="695" spans="3:122">
      <c r="C695" s="51"/>
      <c r="D695"/>
      <c r="E695" s="77"/>
      <c r="DL695"/>
      <c r="DM695"/>
      <c r="DP695" s="51"/>
      <c r="DQ695"/>
      <c r="DR695" s="230"/>
    </row>
    <row r="696" spans="3:122">
      <c r="C696" s="51"/>
      <c r="D696"/>
      <c r="E696" s="77"/>
      <c r="DL696"/>
      <c r="DM696"/>
      <c r="DP696" s="51"/>
      <c r="DQ696"/>
      <c r="DR696" s="230"/>
    </row>
    <row r="697" spans="3:122">
      <c r="C697" s="51"/>
      <c r="D697"/>
      <c r="E697" s="77"/>
      <c r="DL697"/>
      <c r="DM697"/>
      <c r="DP697" s="51"/>
      <c r="DQ697"/>
      <c r="DR697" s="230"/>
    </row>
    <row r="698" spans="3:122">
      <c r="C698" s="51"/>
      <c r="D698"/>
      <c r="E698" s="77"/>
      <c r="DL698"/>
      <c r="DM698"/>
      <c r="DP698" s="51"/>
      <c r="DQ698"/>
      <c r="DR698" s="230"/>
    </row>
    <row r="699" spans="3:122">
      <c r="C699" s="51"/>
      <c r="D699"/>
      <c r="E699" s="77"/>
      <c r="DL699"/>
      <c r="DM699"/>
      <c r="DP699" s="51"/>
      <c r="DQ699"/>
      <c r="DR699" s="230"/>
    </row>
    <row r="700" spans="3:122">
      <c r="C700" s="51"/>
      <c r="D700"/>
      <c r="E700" s="77"/>
      <c r="DL700"/>
      <c r="DM700"/>
      <c r="DP700" s="51"/>
      <c r="DQ700"/>
      <c r="DR700" s="230"/>
    </row>
    <row r="701" spans="3:122">
      <c r="C701" s="51"/>
      <c r="D701"/>
      <c r="E701" s="77"/>
      <c r="DL701"/>
      <c r="DM701"/>
      <c r="DP701" s="51"/>
      <c r="DQ701"/>
      <c r="DR701" s="230"/>
    </row>
    <row r="702" spans="3:122">
      <c r="C702" s="51"/>
      <c r="D702"/>
      <c r="E702" s="77"/>
      <c r="DL702"/>
      <c r="DM702"/>
      <c r="DP702" s="51"/>
      <c r="DQ702"/>
      <c r="DR702" s="230"/>
    </row>
    <row r="703" spans="3:122">
      <c r="C703" s="51"/>
      <c r="D703"/>
      <c r="DL703"/>
      <c r="DM703"/>
      <c r="DP703" s="51"/>
      <c r="DQ703"/>
    </row>
    <row r="704" spans="3:122">
      <c r="C704" s="51"/>
      <c r="D704"/>
      <c r="DL704"/>
      <c r="DM704"/>
      <c r="DP704" s="51"/>
      <c r="DQ704"/>
    </row>
    <row r="705" spans="3:121">
      <c r="C705" s="51"/>
      <c r="D705"/>
      <c r="DL705"/>
      <c r="DM705"/>
      <c r="DP705" s="51"/>
      <c r="DQ705"/>
    </row>
    <row r="706" spans="3:121">
      <c r="C706" s="51"/>
      <c r="D706"/>
      <c r="DL706"/>
      <c r="DM706"/>
      <c r="DP706" s="51"/>
      <c r="DQ706"/>
    </row>
    <row r="707" spans="3:121">
      <c r="C707" s="51"/>
      <c r="D707"/>
      <c r="DL707"/>
      <c r="DM707"/>
      <c r="DP707" s="51"/>
      <c r="DQ707"/>
    </row>
    <row r="708" spans="3:121">
      <c r="C708" s="51"/>
      <c r="D708"/>
      <c r="DL708"/>
      <c r="DM708"/>
      <c r="DP708" s="51"/>
      <c r="DQ708"/>
    </row>
    <row r="709" spans="3:121">
      <c r="C709" s="51"/>
      <c r="D709"/>
      <c r="DL709"/>
      <c r="DM709"/>
      <c r="DP709" s="51"/>
      <c r="DQ709"/>
    </row>
    <row r="710" spans="3:121">
      <c r="C710" s="51"/>
      <c r="D710"/>
      <c r="DL710"/>
      <c r="DM710"/>
      <c r="DP710" s="51"/>
      <c r="DQ710"/>
    </row>
    <row r="711" spans="3:121">
      <c r="C711" s="51"/>
      <c r="D711"/>
      <c r="DL711"/>
      <c r="DM711"/>
      <c r="DP711" s="51"/>
      <c r="DQ711"/>
    </row>
    <row r="712" spans="3:121">
      <c r="C712" s="51"/>
      <c r="D712"/>
      <c r="DL712"/>
      <c r="DM712"/>
      <c r="DP712" s="51"/>
      <c r="DQ712"/>
    </row>
    <row r="713" spans="3:121">
      <c r="C713" s="51"/>
      <c r="D713"/>
      <c r="DL713"/>
      <c r="DM713"/>
      <c r="DP713" s="51"/>
      <c r="DQ713"/>
    </row>
    <row r="714" spans="3:121">
      <c r="C714" s="51"/>
      <c r="D714"/>
      <c r="DL714"/>
      <c r="DM714"/>
      <c r="DP714" s="51"/>
      <c r="DQ714"/>
    </row>
    <row r="715" spans="3:121">
      <c r="C715" s="51"/>
      <c r="D715"/>
      <c r="DL715"/>
      <c r="DM715"/>
      <c r="DP715" s="51"/>
      <c r="DQ715"/>
    </row>
    <row r="716" spans="3:121">
      <c r="C716" s="51"/>
      <c r="D716"/>
      <c r="DL716"/>
      <c r="DM716"/>
      <c r="DP716" s="51"/>
      <c r="DQ716"/>
    </row>
    <row r="717" spans="3:121">
      <c r="C717" s="51"/>
      <c r="D717"/>
      <c r="DL717"/>
      <c r="DM717"/>
      <c r="DP717" s="51"/>
      <c r="DQ717"/>
    </row>
    <row r="718" spans="3:121">
      <c r="C718" s="51"/>
      <c r="D718"/>
      <c r="DL718"/>
      <c r="DM718"/>
      <c r="DP718" s="51"/>
      <c r="DQ718"/>
    </row>
    <row r="719" spans="3:121">
      <c r="C719" s="51"/>
      <c r="D719"/>
      <c r="DL719"/>
      <c r="DM719"/>
      <c r="DP719" s="51"/>
      <c r="DQ719"/>
    </row>
    <row r="720" spans="3:121">
      <c r="C720" s="51"/>
      <c r="D720"/>
      <c r="DL720"/>
      <c r="DM720"/>
      <c r="DP720" s="51"/>
      <c r="DQ720"/>
    </row>
    <row r="721" spans="3:121">
      <c r="C721" s="51"/>
      <c r="D721"/>
      <c r="DL721"/>
      <c r="DM721"/>
      <c r="DP721" s="51"/>
      <c r="DQ721"/>
    </row>
    <row r="722" spans="3:121">
      <c r="C722" s="51"/>
      <c r="D722"/>
      <c r="DL722"/>
      <c r="DM722"/>
      <c r="DP722" s="51"/>
      <c r="DQ722"/>
    </row>
    <row r="723" spans="3:121">
      <c r="C723" s="51"/>
      <c r="D723"/>
      <c r="DL723"/>
      <c r="DM723"/>
      <c r="DP723" s="51"/>
      <c r="DQ723"/>
    </row>
    <row r="724" spans="3:121">
      <c r="C724" s="51"/>
      <c r="D724"/>
      <c r="DL724"/>
      <c r="DM724"/>
      <c r="DP724" s="51"/>
      <c r="DQ724"/>
    </row>
    <row r="725" spans="3:121">
      <c r="C725" s="51"/>
      <c r="D725"/>
      <c r="DL725"/>
      <c r="DM725"/>
      <c r="DP725" s="51"/>
      <c r="DQ725"/>
    </row>
    <row r="726" spans="3:121">
      <c r="C726" s="51"/>
      <c r="D726"/>
      <c r="DL726"/>
      <c r="DM726"/>
      <c r="DP726" s="51"/>
      <c r="DQ726"/>
    </row>
    <row r="727" spans="3:121">
      <c r="C727" s="51"/>
      <c r="D727"/>
      <c r="DL727"/>
      <c r="DM727"/>
      <c r="DP727" s="51"/>
      <c r="DQ727"/>
    </row>
    <row r="728" spans="3:121">
      <c r="C728" s="51"/>
      <c r="D728"/>
      <c r="DL728"/>
      <c r="DM728"/>
      <c r="DP728" s="51"/>
      <c r="DQ728"/>
    </row>
    <row r="729" spans="3:121">
      <c r="C729" s="51"/>
      <c r="D729"/>
      <c r="DL729"/>
      <c r="DM729"/>
      <c r="DP729" s="51"/>
      <c r="DQ729"/>
    </row>
    <row r="730" spans="3:121">
      <c r="C730" s="51"/>
      <c r="D730"/>
      <c r="DL730"/>
      <c r="DM730"/>
      <c r="DP730" s="51"/>
      <c r="DQ730"/>
    </row>
    <row r="731" spans="3:121">
      <c r="C731" s="51"/>
      <c r="D731"/>
      <c r="DL731"/>
      <c r="DM731"/>
      <c r="DP731" s="51"/>
      <c r="DQ731"/>
    </row>
    <row r="732" spans="3:121">
      <c r="C732" s="51"/>
      <c r="D732"/>
      <c r="DL732"/>
      <c r="DM732"/>
      <c r="DP732" s="51"/>
      <c r="DQ732"/>
    </row>
    <row r="733" spans="3:121">
      <c r="C733" s="51"/>
      <c r="D733"/>
      <c r="DL733"/>
      <c r="DM733"/>
      <c r="DP733" s="51"/>
      <c r="DQ733"/>
    </row>
    <row r="734" spans="3:121">
      <c r="C734" s="51"/>
      <c r="D734"/>
      <c r="DL734"/>
      <c r="DM734"/>
      <c r="DP734" s="51"/>
      <c r="DQ734"/>
    </row>
    <row r="735" spans="3:121">
      <c r="C735" s="51"/>
      <c r="D735"/>
      <c r="DL735"/>
      <c r="DM735"/>
      <c r="DP735" s="51"/>
      <c r="DQ735"/>
    </row>
    <row r="736" spans="3:121">
      <c r="C736" s="51"/>
      <c r="D736"/>
      <c r="DL736"/>
      <c r="DM736"/>
      <c r="DP736" s="51"/>
      <c r="DQ736"/>
    </row>
    <row r="737" spans="3:121">
      <c r="C737" s="51"/>
      <c r="D737"/>
      <c r="DL737"/>
      <c r="DM737"/>
      <c r="DP737" s="51"/>
      <c r="DQ737"/>
    </row>
    <row r="738" spans="3:121">
      <c r="C738" s="51"/>
      <c r="D738"/>
      <c r="DL738"/>
      <c r="DM738"/>
      <c r="DP738" s="51"/>
      <c r="DQ738"/>
    </row>
    <row r="739" spans="3:121">
      <c r="C739" s="51"/>
      <c r="D739"/>
      <c r="DL739"/>
      <c r="DM739"/>
      <c r="DP739" s="51"/>
      <c r="DQ739"/>
    </row>
    <row r="740" spans="3:121">
      <c r="C740" s="51"/>
      <c r="D740"/>
      <c r="DL740"/>
      <c r="DM740"/>
      <c r="DP740" s="51"/>
      <c r="DQ740"/>
    </row>
    <row r="741" spans="3:121">
      <c r="C741" s="51"/>
      <c r="D741"/>
      <c r="DL741"/>
      <c r="DM741"/>
      <c r="DP741" s="51"/>
      <c r="DQ741"/>
    </row>
    <row r="742" spans="3:121">
      <c r="C742" s="51"/>
      <c r="D742"/>
      <c r="DL742"/>
      <c r="DM742"/>
      <c r="DP742" s="51"/>
      <c r="DQ742"/>
    </row>
    <row r="743" spans="3:121">
      <c r="C743" s="51"/>
      <c r="D743"/>
      <c r="DL743"/>
      <c r="DM743"/>
      <c r="DP743" s="51"/>
      <c r="DQ743"/>
    </row>
    <row r="744" spans="3:121">
      <c r="C744" s="51"/>
      <c r="D744"/>
      <c r="DL744"/>
      <c r="DM744"/>
      <c r="DP744" s="51"/>
      <c r="DQ744"/>
    </row>
    <row r="745" spans="3:121">
      <c r="C745" s="51"/>
      <c r="D745"/>
      <c r="DL745"/>
      <c r="DM745"/>
      <c r="DP745" s="51"/>
      <c r="DQ745"/>
    </row>
    <row r="746" spans="3:121">
      <c r="C746" s="51"/>
      <c r="D746"/>
      <c r="DL746"/>
      <c r="DM746"/>
      <c r="DP746" s="51"/>
      <c r="DQ746"/>
    </row>
    <row r="747" spans="3:121">
      <c r="C747" s="51"/>
      <c r="D747"/>
      <c r="DL747"/>
      <c r="DM747"/>
      <c r="DP747" s="51"/>
      <c r="DQ747"/>
    </row>
    <row r="748" spans="3:121">
      <c r="C748" s="51"/>
      <c r="D748"/>
      <c r="DL748"/>
      <c r="DM748"/>
      <c r="DP748" s="51"/>
      <c r="DQ748"/>
    </row>
    <row r="749" spans="3:121">
      <c r="C749" s="51"/>
      <c r="D749"/>
      <c r="DL749"/>
      <c r="DM749"/>
      <c r="DP749" s="51"/>
      <c r="DQ749"/>
    </row>
    <row r="750" spans="3:121">
      <c r="C750" s="51"/>
      <c r="D750"/>
      <c r="DL750"/>
      <c r="DM750"/>
      <c r="DP750" s="51"/>
      <c r="DQ750"/>
    </row>
    <row r="751" spans="3:121">
      <c r="C751" s="51"/>
      <c r="D751"/>
      <c r="DL751"/>
      <c r="DM751"/>
      <c r="DP751" s="51"/>
      <c r="DQ751"/>
    </row>
    <row r="752" spans="3:121">
      <c r="C752" s="51"/>
      <c r="D752"/>
      <c r="DL752"/>
      <c r="DM752"/>
      <c r="DP752" s="51"/>
      <c r="DQ752"/>
    </row>
    <row r="753" spans="3:121">
      <c r="C753" s="51"/>
      <c r="D753"/>
      <c r="DL753"/>
      <c r="DM753"/>
      <c r="DP753" s="51"/>
      <c r="DQ753"/>
    </row>
    <row r="754" spans="3:121">
      <c r="C754" s="51"/>
      <c r="D754"/>
      <c r="DL754"/>
      <c r="DM754"/>
      <c r="DP754" s="51"/>
      <c r="DQ754"/>
    </row>
    <row r="755" spans="3:121">
      <c r="C755" s="51"/>
      <c r="D755"/>
      <c r="DL755"/>
      <c r="DM755"/>
      <c r="DP755" s="51"/>
      <c r="DQ755"/>
    </row>
    <row r="756" spans="3:121">
      <c r="C756" s="51"/>
      <c r="D756"/>
      <c r="DL756"/>
      <c r="DM756"/>
      <c r="DP756" s="51"/>
      <c r="DQ756"/>
    </row>
    <row r="757" spans="3:121">
      <c r="C757" s="51"/>
      <c r="D757"/>
      <c r="DL757"/>
      <c r="DM757"/>
      <c r="DP757" s="51"/>
      <c r="DQ757"/>
    </row>
    <row r="758" spans="3:121">
      <c r="C758" s="51"/>
      <c r="D758"/>
      <c r="DL758"/>
      <c r="DM758"/>
      <c r="DP758" s="51"/>
      <c r="DQ758"/>
    </row>
    <row r="759" spans="3:121">
      <c r="C759" s="51"/>
      <c r="D759"/>
      <c r="DL759"/>
      <c r="DM759"/>
      <c r="DP759" s="51"/>
      <c r="DQ759"/>
    </row>
    <row r="760" spans="3:121">
      <c r="C760" s="51"/>
      <c r="D760"/>
      <c r="DL760"/>
      <c r="DM760"/>
      <c r="DP760" s="51"/>
      <c r="DQ760"/>
    </row>
    <row r="761" spans="3:121">
      <c r="C761" s="51"/>
      <c r="D761"/>
      <c r="DL761"/>
      <c r="DM761"/>
      <c r="DP761" s="51"/>
      <c r="DQ761"/>
    </row>
    <row r="762" spans="3:121">
      <c r="C762" s="51"/>
      <c r="D762"/>
      <c r="DL762"/>
      <c r="DM762"/>
      <c r="DP762" s="51"/>
      <c r="DQ762"/>
    </row>
    <row r="763" spans="3:121">
      <c r="C763" s="51"/>
      <c r="D763"/>
      <c r="DL763"/>
      <c r="DM763"/>
      <c r="DP763" s="51"/>
      <c r="DQ763"/>
    </row>
    <row r="764" spans="3:121">
      <c r="C764" s="51"/>
      <c r="D764"/>
      <c r="DL764"/>
      <c r="DM764"/>
      <c r="DP764" s="51"/>
      <c r="DQ764"/>
    </row>
    <row r="765" spans="3:121">
      <c r="C765" s="51"/>
      <c r="D765"/>
      <c r="DL765"/>
      <c r="DM765"/>
      <c r="DP765" s="51"/>
      <c r="DQ765"/>
    </row>
    <row r="766" spans="3:121">
      <c r="C766" s="51"/>
      <c r="D766"/>
      <c r="DL766"/>
      <c r="DM766"/>
      <c r="DP766" s="51"/>
      <c r="DQ766"/>
    </row>
    <row r="767" spans="3:121">
      <c r="C767" s="51"/>
      <c r="D767"/>
      <c r="DL767"/>
      <c r="DM767"/>
      <c r="DP767" s="51"/>
      <c r="DQ767"/>
    </row>
    <row r="768" spans="3:121">
      <c r="C768" s="51"/>
      <c r="D768"/>
      <c r="DL768"/>
      <c r="DM768"/>
      <c r="DP768" s="51"/>
      <c r="DQ768"/>
    </row>
    <row r="769" spans="3:121">
      <c r="C769" s="51"/>
      <c r="D769"/>
      <c r="DL769"/>
      <c r="DM769"/>
      <c r="DP769" s="51"/>
      <c r="DQ769"/>
    </row>
    <row r="770" spans="3:121">
      <c r="C770" s="51"/>
      <c r="D770"/>
      <c r="DL770"/>
      <c r="DM770"/>
      <c r="DP770" s="51"/>
      <c r="DQ770"/>
    </row>
    <row r="771" spans="3:121">
      <c r="C771" s="51"/>
      <c r="D771"/>
      <c r="DL771"/>
      <c r="DM771"/>
      <c r="DP771" s="51"/>
      <c r="DQ771"/>
    </row>
    <row r="772" spans="3:121">
      <c r="C772" s="51"/>
      <c r="D772"/>
      <c r="DL772"/>
      <c r="DM772"/>
      <c r="DP772" s="51"/>
      <c r="DQ772"/>
    </row>
    <row r="773" spans="3:121">
      <c r="C773" s="51"/>
      <c r="D773"/>
      <c r="DL773"/>
      <c r="DM773"/>
      <c r="DP773" s="51"/>
      <c r="DQ773"/>
    </row>
    <row r="774" spans="3:121">
      <c r="C774" s="51"/>
      <c r="D774"/>
      <c r="DL774"/>
      <c r="DM774"/>
      <c r="DP774" s="51"/>
      <c r="DQ774"/>
    </row>
    <row r="775" spans="3:121">
      <c r="C775" s="51"/>
      <c r="D775"/>
      <c r="DL775"/>
      <c r="DM775"/>
      <c r="DP775" s="51"/>
      <c r="DQ775"/>
    </row>
    <row r="776" spans="3:121">
      <c r="C776" s="51"/>
      <c r="D776"/>
      <c r="DL776"/>
      <c r="DM776"/>
      <c r="DP776" s="51"/>
      <c r="DQ776"/>
    </row>
    <row r="777" spans="3:121">
      <c r="C777" s="51"/>
      <c r="D777"/>
      <c r="DL777"/>
      <c r="DM777"/>
      <c r="DP777" s="51"/>
      <c r="DQ777"/>
    </row>
    <row r="778" spans="3:121">
      <c r="C778" s="51"/>
      <c r="D778"/>
      <c r="DL778"/>
      <c r="DM778"/>
      <c r="DP778" s="51"/>
      <c r="DQ778"/>
    </row>
    <row r="779" spans="3:121">
      <c r="C779" s="51"/>
      <c r="D779"/>
      <c r="DL779"/>
      <c r="DM779"/>
      <c r="DP779" s="51"/>
      <c r="DQ779"/>
    </row>
    <row r="780" spans="3:121">
      <c r="C780" s="51"/>
      <c r="D780"/>
      <c r="DL780"/>
      <c r="DM780"/>
      <c r="DP780" s="51"/>
      <c r="DQ780"/>
    </row>
    <row r="781" spans="3:121">
      <c r="C781" s="51"/>
      <c r="D781"/>
      <c r="DL781"/>
      <c r="DM781"/>
      <c r="DP781" s="51"/>
      <c r="DQ781"/>
    </row>
    <row r="782" spans="3:121">
      <c r="C782" s="51"/>
      <c r="D782"/>
      <c r="DL782"/>
      <c r="DM782"/>
      <c r="DP782" s="51"/>
      <c r="DQ782"/>
    </row>
    <row r="783" spans="3:121">
      <c r="C783" s="51"/>
      <c r="D783"/>
      <c r="DL783"/>
      <c r="DM783"/>
      <c r="DP783" s="51"/>
      <c r="DQ783"/>
    </row>
    <row r="784" spans="3:121">
      <c r="C784" s="51"/>
      <c r="D784"/>
      <c r="DL784"/>
      <c r="DM784"/>
      <c r="DP784" s="51"/>
      <c r="DQ784"/>
    </row>
    <row r="785" spans="3:121">
      <c r="C785" s="51"/>
      <c r="D785"/>
      <c r="DL785"/>
      <c r="DM785"/>
      <c r="DP785" s="51"/>
      <c r="DQ785"/>
    </row>
    <row r="786" spans="3:121">
      <c r="C786" s="51"/>
      <c r="D786"/>
      <c r="DL786"/>
      <c r="DM786"/>
      <c r="DP786" s="51"/>
      <c r="DQ786"/>
    </row>
    <row r="787" spans="3:121">
      <c r="C787" s="51"/>
      <c r="D787"/>
      <c r="DL787"/>
      <c r="DM787"/>
      <c r="DP787" s="51"/>
      <c r="DQ787"/>
    </row>
    <row r="788" spans="3:121">
      <c r="C788" s="51"/>
      <c r="D788"/>
      <c r="DL788"/>
      <c r="DM788"/>
      <c r="DP788" s="51"/>
      <c r="DQ788"/>
    </row>
    <row r="789" spans="3:121">
      <c r="C789" s="51"/>
      <c r="D789"/>
      <c r="DL789"/>
      <c r="DM789"/>
      <c r="DP789" s="51"/>
      <c r="DQ789"/>
    </row>
    <row r="790" spans="3:121">
      <c r="C790" s="51"/>
      <c r="D790"/>
      <c r="DL790"/>
      <c r="DM790"/>
      <c r="DP790" s="51"/>
      <c r="DQ790"/>
    </row>
    <row r="791" spans="3:121">
      <c r="C791" s="51"/>
      <c r="D791"/>
      <c r="DL791"/>
      <c r="DM791"/>
      <c r="DP791" s="51"/>
      <c r="DQ791"/>
    </row>
    <row r="792" spans="3:121">
      <c r="C792" s="51"/>
      <c r="D792"/>
      <c r="DL792"/>
      <c r="DM792"/>
      <c r="DP792" s="51"/>
      <c r="DQ792"/>
    </row>
    <row r="793" spans="3:121">
      <c r="C793" s="51"/>
      <c r="D793"/>
      <c r="DL793"/>
      <c r="DM793"/>
      <c r="DP793" s="51"/>
      <c r="DQ793"/>
    </row>
    <row r="794" spans="3:121">
      <c r="C794" s="51"/>
      <c r="D794"/>
      <c r="DL794"/>
      <c r="DM794"/>
      <c r="DP794" s="51"/>
      <c r="DQ794"/>
    </row>
    <row r="795" spans="3:121">
      <c r="C795" s="51"/>
      <c r="D795"/>
      <c r="DL795"/>
      <c r="DM795"/>
      <c r="DP795" s="51"/>
      <c r="DQ795"/>
    </row>
    <row r="796" spans="3:121">
      <c r="C796" s="51"/>
      <c r="D796"/>
      <c r="DL796"/>
      <c r="DM796"/>
      <c r="DP796" s="51"/>
      <c r="DQ796"/>
    </row>
    <row r="797" spans="3:121">
      <c r="C797" s="51"/>
      <c r="D797"/>
      <c r="DL797"/>
      <c r="DM797"/>
      <c r="DP797" s="51"/>
      <c r="DQ797"/>
    </row>
    <row r="798" spans="3:121">
      <c r="C798" s="51"/>
      <c r="D798"/>
      <c r="DL798"/>
      <c r="DM798"/>
      <c r="DP798" s="51"/>
      <c r="DQ798"/>
    </row>
    <row r="799" spans="3:121">
      <c r="C799" s="51"/>
      <c r="D799"/>
      <c r="DL799"/>
      <c r="DM799"/>
      <c r="DP799" s="51"/>
      <c r="DQ799"/>
    </row>
    <row r="800" spans="3:121">
      <c r="C800" s="51"/>
      <c r="D800"/>
      <c r="DL800"/>
      <c r="DM800"/>
      <c r="DP800" s="51"/>
      <c r="DQ800"/>
    </row>
    <row r="801" spans="3:121">
      <c r="C801" s="51"/>
      <c r="D801"/>
      <c r="DL801"/>
      <c r="DM801"/>
      <c r="DP801" s="51"/>
      <c r="DQ801"/>
    </row>
    <row r="802" spans="3:121">
      <c r="C802" s="51"/>
      <c r="D802"/>
      <c r="DL802"/>
      <c r="DM802"/>
      <c r="DP802" s="51"/>
      <c r="DQ802"/>
    </row>
    <row r="803" spans="3:121">
      <c r="C803" s="51"/>
      <c r="D803"/>
      <c r="DL803"/>
      <c r="DM803"/>
      <c r="DP803" s="51"/>
      <c r="DQ803"/>
    </row>
    <row r="804" spans="3:121">
      <c r="C804" s="51"/>
      <c r="D804"/>
      <c r="DL804"/>
      <c r="DM804"/>
      <c r="DP804" s="51"/>
      <c r="DQ804"/>
    </row>
    <row r="805" spans="3:121">
      <c r="C805" s="51"/>
      <c r="D805"/>
      <c r="DL805"/>
      <c r="DM805"/>
      <c r="DP805" s="51"/>
      <c r="DQ805"/>
    </row>
    <row r="806" spans="3:121">
      <c r="C806" s="51"/>
      <c r="D806"/>
      <c r="DL806"/>
      <c r="DM806"/>
      <c r="DP806" s="51"/>
      <c r="DQ806"/>
    </row>
    <row r="807" spans="3:121">
      <c r="C807" s="51"/>
      <c r="D807"/>
      <c r="DL807"/>
      <c r="DM807"/>
      <c r="DP807" s="51"/>
      <c r="DQ807"/>
    </row>
    <row r="808" spans="3:121">
      <c r="C808" s="51"/>
      <c r="D808"/>
      <c r="DL808"/>
      <c r="DM808"/>
      <c r="DP808" s="51"/>
      <c r="DQ808"/>
    </row>
    <row r="809" spans="3:121">
      <c r="C809" s="51"/>
      <c r="D809"/>
      <c r="DL809"/>
      <c r="DM809"/>
      <c r="DP809" s="51"/>
      <c r="DQ809"/>
    </row>
    <row r="810" spans="3:121">
      <c r="C810" s="51"/>
      <c r="D810"/>
      <c r="DL810"/>
      <c r="DM810"/>
      <c r="DP810" s="51"/>
      <c r="DQ810"/>
    </row>
    <row r="811" spans="3:121">
      <c r="C811" s="51"/>
      <c r="D811"/>
      <c r="DL811"/>
      <c r="DM811"/>
      <c r="DP811" s="51"/>
      <c r="DQ811"/>
    </row>
    <row r="812" spans="3:121">
      <c r="C812" s="51"/>
      <c r="D812"/>
      <c r="DL812"/>
      <c r="DM812"/>
      <c r="DP812" s="51"/>
      <c r="DQ812"/>
    </row>
    <row r="813" spans="3:121">
      <c r="C813" s="51"/>
      <c r="D813"/>
      <c r="DL813"/>
      <c r="DM813"/>
      <c r="DP813" s="51"/>
      <c r="DQ813"/>
    </row>
    <row r="814" spans="3:121">
      <c r="C814" s="51"/>
      <c r="D814"/>
      <c r="DL814"/>
      <c r="DM814"/>
      <c r="DP814" s="51"/>
      <c r="DQ814"/>
    </row>
    <row r="815" spans="3:121">
      <c r="C815" s="51"/>
      <c r="D815"/>
      <c r="DL815"/>
      <c r="DM815"/>
      <c r="DP815" s="51"/>
      <c r="DQ815"/>
    </row>
    <row r="816" spans="3:121">
      <c r="C816" s="51"/>
      <c r="D816"/>
      <c r="DL816"/>
      <c r="DM816"/>
      <c r="DP816" s="51"/>
      <c r="DQ816"/>
    </row>
    <row r="817" spans="3:121">
      <c r="C817" s="51"/>
      <c r="D817"/>
      <c r="DL817"/>
      <c r="DM817"/>
      <c r="DP817" s="51"/>
      <c r="DQ817"/>
    </row>
    <row r="818" spans="3:121">
      <c r="C818" s="51"/>
      <c r="D818"/>
      <c r="DL818"/>
      <c r="DM818"/>
      <c r="DP818" s="51"/>
      <c r="DQ818"/>
    </row>
    <row r="819" spans="3:121">
      <c r="C819" s="51"/>
      <c r="D819"/>
      <c r="DL819"/>
      <c r="DM819"/>
      <c r="DP819" s="51"/>
      <c r="DQ819"/>
    </row>
    <row r="820" spans="3:121">
      <c r="C820" s="51"/>
      <c r="D820"/>
      <c r="DL820"/>
      <c r="DM820"/>
      <c r="DP820" s="51"/>
      <c r="DQ820"/>
    </row>
    <row r="821" spans="3:121">
      <c r="C821" s="51"/>
      <c r="D821"/>
      <c r="DL821"/>
      <c r="DM821"/>
      <c r="DP821" s="51"/>
      <c r="DQ821"/>
    </row>
    <row r="822" spans="3:121">
      <c r="C822" s="51"/>
      <c r="D822"/>
      <c r="DL822"/>
      <c r="DM822"/>
      <c r="DP822" s="51"/>
      <c r="DQ822"/>
    </row>
    <row r="823" spans="3:121">
      <c r="C823" s="51"/>
      <c r="D823"/>
      <c r="DL823"/>
      <c r="DM823"/>
      <c r="DP823" s="51"/>
      <c r="DQ823"/>
    </row>
    <row r="824" spans="3:121">
      <c r="C824" s="51"/>
      <c r="D824"/>
      <c r="DL824"/>
      <c r="DM824"/>
      <c r="DP824" s="51"/>
      <c r="DQ824"/>
    </row>
    <row r="825" spans="3:121">
      <c r="C825" s="51"/>
      <c r="D825"/>
      <c r="DL825"/>
      <c r="DM825"/>
      <c r="DP825" s="51"/>
      <c r="DQ825"/>
    </row>
    <row r="826" spans="3:121">
      <c r="C826" s="51"/>
      <c r="D826"/>
      <c r="DL826"/>
      <c r="DM826"/>
      <c r="DP826" s="51"/>
      <c r="DQ826"/>
    </row>
    <row r="827" spans="3:121">
      <c r="C827" s="51"/>
      <c r="D827"/>
      <c r="DL827"/>
      <c r="DM827"/>
      <c r="DP827" s="51"/>
      <c r="DQ827"/>
    </row>
    <row r="828" spans="3:121">
      <c r="C828" s="51"/>
      <c r="D828"/>
      <c r="DL828"/>
      <c r="DM828"/>
      <c r="DP828" s="51"/>
      <c r="DQ828"/>
    </row>
    <row r="829" spans="3:121">
      <c r="C829" s="51"/>
      <c r="D829"/>
      <c r="DL829"/>
      <c r="DM829"/>
      <c r="DP829" s="51"/>
      <c r="DQ829"/>
    </row>
    <row r="830" spans="3:121">
      <c r="C830" s="51"/>
      <c r="D830"/>
      <c r="DL830"/>
      <c r="DM830"/>
      <c r="DP830" s="51"/>
      <c r="DQ830"/>
    </row>
    <row r="831" spans="3:121">
      <c r="C831" s="51"/>
      <c r="D831"/>
      <c r="DL831"/>
      <c r="DM831"/>
      <c r="DP831" s="51"/>
      <c r="DQ831"/>
    </row>
    <row r="832" spans="3:121">
      <c r="C832" s="51"/>
      <c r="D832"/>
      <c r="DL832"/>
      <c r="DM832"/>
      <c r="DP832" s="51"/>
      <c r="DQ832"/>
    </row>
    <row r="833" spans="3:121">
      <c r="C833" s="51"/>
      <c r="D833"/>
      <c r="DL833"/>
      <c r="DM833"/>
      <c r="DP833" s="51"/>
      <c r="DQ833"/>
    </row>
    <row r="834" spans="3:121">
      <c r="C834" s="51"/>
      <c r="D834"/>
      <c r="DL834"/>
      <c r="DM834"/>
      <c r="DP834" s="51"/>
      <c r="DQ834"/>
    </row>
    <row r="835" spans="3:121">
      <c r="C835" s="51"/>
      <c r="D835"/>
      <c r="DL835"/>
      <c r="DM835"/>
      <c r="DP835" s="51"/>
      <c r="DQ835"/>
    </row>
    <row r="836" spans="3:121">
      <c r="C836" s="51"/>
      <c r="D836"/>
      <c r="DL836"/>
      <c r="DM836"/>
      <c r="DP836" s="51"/>
      <c r="DQ836"/>
    </row>
    <row r="837" spans="3:121">
      <c r="C837" s="51"/>
      <c r="D837"/>
      <c r="DL837"/>
      <c r="DM837"/>
      <c r="DP837" s="51"/>
      <c r="DQ837"/>
    </row>
    <row r="838" spans="3:121">
      <c r="C838" s="51"/>
      <c r="D838"/>
      <c r="DL838"/>
      <c r="DM838"/>
      <c r="DP838" s="51"/>
      <c r="DQ838"/>
    </row>
    <row r="839" spans="3:121">
      <c r="C839" s="51"/>
      <c r="D839"/>
      <c r="DL839"/>
      <c r="DM839"/>
      <c r="DP839" s="51"/>
      <c r="DQ839"/>
    </row>
    <row r="840" spans="3:121">
      <c r="C840" s="51"/>
      <c r="D840"/>
      <c r="DL840"/>
      <c r="DM840"/>
      <c r="DP840" s="51"/>
      <c r="DQ840"/>
    </row>
    <row r="841" spans="3:121">
      <c r="C841" s="51"/>
      <c r="D841"/>
      <c r="DL841"/>
      <c r="DM841"/>
      <c r="DP841" s="51"/>
      <c r="DQ841"/>
    </row>
    <row r="842" spans="3:121">
      <c r="C842" s="51"/>
      <c r="D842"/>
      <c r="DL842"/>
      <c r="DM842"/>
      <c r="DP842" s="51"/>
      <c r="DQ842"/>
    </row>
    <row r="843" spans="3:121">
      <c r="C843" s="51"/>
      <c r="D843"/>
      <c r="DL843"/>
      <c r="DM843"/>
      <c r="DP843" s="51"/>
      <c r="DQ843"/>
    </row>
    <row r="844" spans="3:121">
      <c r="C844" s="51"/>
      <c r="D844"/>
      <c r="DL844"/>
      <c r="DM844"/>
      <c r="DP844" s="51"/>
      <c r="DQ844"/>
    </row>
    <row r="845" spans="3:121">
      <c r="C845" s="51"/>
      <c r="D845"/>
      <c r="DL845"/>
      <c r="DM845"/>
      <c r="DP845" s="51"/>
      <c r="DQ845"/>
    </row>
    <row r="846" spans="3:121">
      <c r="C846" s="51"/>
      <c r="D846"/>
      <c r="DL846"/>
      <c r="DM846"/>
      <c r="DP846" s="51"/>
      <c r="DQ846"/>
    </row>
    <row r="847" spans="3:121">
      <c r="C847" s="51"/>
      <c r="D847"/>
      <c r="DL847"/>
      <c r="DM847"/>
      <c r="DP847" s="51"/>
      <c r="DQ847"/>
    </row>
    <row r="848" spans="3:121">
      <c r="C848" s="51"/>
      <c r="D848"/>
      <c r="DL848"/>
      <c r="DM848"/>
      <c r="DP848" s="51"/>
      <c r="DQ848"/>
    </row>
    <row r="849" spans="3:121">
      <c r="C849" s="51"/>
      <c r="D849"/>
      <c r="DL849"/>
      <c r="DM849"/>
      <c r="DP849" s="51"/>
      <c r="DQ849"/>
    </row>
    <row r="850" spans="3:121">
      <c r="C850" s="51"/>
      <c r="D850"/>
      <c r="DL850"/>
      <c r="DM850"/>
      <c r="DP850" s="51"/>
      <c r="DQ850"/>
    </row>
    <row r="851" spans="3:121">
      <c r="C851" s="51"/>
      <c r="D851"/>
      <c r="DL851"/>
      <c r="DM851"/>
      <c r="DP851" s="51"/>
      <c r="DQ851"/>
    </row>
    <row r="852" spans="3:121">
      <c r="C852" s="51"/>
      <c r="D852"/>
      <c r="DL852"/>
      <c r="DM852"/>
      <c r="DP852" s="51"/>
      <c r="DQ852"/>
    </row>
    <row r="853" spans="3:121">
      <c r="C853" s="51"/>
      <c r="D853"/>
      <c r="DL853"/>
      <c r="DM853"/>
      <c r="DP853" s="51"/>
      <c r="DQ853"/>
    </row>
    <row r="854" spans="3:121">
      <c r="C854" s="51"/>
      <c r="D854"/>
      <c r="DL854"/>
      <c r="DM854"/>
      <c r="DP854" s="51"/>
      <c r="DQ854"/>
    </row>
    <row r="855" spans="3:121">
      <c r="C855" s="51"/>
      <c r="D855"/>
      <c r="DL855"/>
      <c r="DM855"/>
      <c r="DP855" s="51"/>
      <c r="DQ855"/>
    </row>
    <row r="856" spans="3:121">
      <c r="C856" s="51"/>
      <c r="D856"/>
      <c r="DL856"/>
      <c r="DM856"/>
      <c r="DP856" s="51"/>
      <c r="DQ856"/>
    </row>
    <row r="857" spans="3:121">
      <c r="C857" s="51"/>
      <c r="D857"/>
      <c r="DL857"/>
      <c r="DM857"/>
      <c r="DP857" s="51"/>
      <c r="DQ857"/>
    </row>
    <row r="858" spans="3:121">
      <c r="C858" s="51"/>
      <c r="D858"/>
      <c r="DL858"/>
      <c r="DM858"/>
      <c r="DP858" s="51"/>
      <c r="DQ858"/>
    </row>
    <row r="859" spans="3:121">
      <c r="C859" s="51"/>
      <c r="D859"/>
      <c r="DL859"/>
      <c r="DM859"/>
      <c r="DP859" s="51"/>
      <c r="DQ859"/>
    </row>
    <row r="860" spans="3:121">
      <c r="C860" s="51"/>
      <c r="D860"/>
      <c r="DL860"/>
      <c r="DM860"/>
      <c r="DP860" s="51"/>
      <c r="DQ860"/>
    </row>
    <row r="861" spans="3:121">
      <c r="C861" s="51"/>
      <c r="D861"/>
      <c r="DL861"/>
      <c r="DM861"/>
      <c r="DP861" s="51"/>
      <c r="DQ861"/>
    </row>
    <row r="862" spans="3:121">
      <c r="C862" s="51"/>
      <c r="D862"/>
      <c r="DL862"/>
      <c r="DM862"/>
      <c r="DP862" s="51"/>
      <c r="DQ862"/>
    </row>
    <row r="863" spans="3:121">
      <c r="C863" s="51"/>
      <c r="D863"/>
      <c r="DL863"/>
      <c r="DM863"/>
      <c r="DP863" s="51"/>
      <c r="DQ863"/>
    </row>
    <row r="864" spans="3:121">
      <c r="C864" s="51"/>
      <c r="D864"/>
      <c r="DL864"/>
      <c r="DM864"/>
      <c r="DP864" s="51"/>
      <c r="DQ864"/>
    </row>
    <row r="865" spans="3:121">
      <c r="C865" s="51"/>
      <c r="D865"/>
      <c r="DL865"/>
      <c r="DM865"/>
      <c r="DP865" s="51"/>
      <c r="DQ865"/>
    </row>
    <row r="866" spans="3:121">
      <c r="C866" s="51"/>
      <c r="D866"/>
      <c r="DL866"/>
      <c r="DM866"/>
      <c r="DP866" s="51"/>
      <c r="DQ866"/>
    </row>
    <row r="867" spans="3:121">
      <c r="C867" s="51"/>
      <c r="D867"/>
      <c r="DL867"/>
      <c r="DM867"/>
      <c r="DP867" s="51"/>
      <c r="DQ867"/>
    </row>
    <row r="868" spans="3:121">
      <c r="C868" s="51"/>
      <c r="D868"/>
      <c r="DL868"/>
      <c r="DM868"/>
      <c r="DP868" s="51"/>
      <c r="DQ868"/>
    </row>
    <row r="869" spans="3:121">
      <c r="C869" s="51"/>
      <c r="D869"/>
      <c r="DL869"/>
      <c r="DM869"/>
      <c r="DP869" s="51"/>
      <c r="DQ869"/>
    </row>
    <row r="870" spans="3:121">
      <c r="C870" s="51"/>
      <c r="D870"/>
      <c r="DL870"/>
      <c r="DM870"/>
      <c r="DP870" s="51"/>
      <c r="DQ870"/>
    </row>
    <row r="871" spans="3:121">
      <c r="C871" s="51"/>
      <c r="D871"/>
      <c r="DL871"/>
      <c r="DM871"/>
      <c r="DP871" s="51"/>
      <c r="DQ871"/>
    </row>
    <row r="872" spans="3:121">
      <c r="C872" s="51"/>
      <c r="D872"/>
      <c r="DL872"/>
      <c r="DM872"/>
      <c r="DP872" s="51"/>
      <c r="DQ872"/>
    </row>
    <row r="873" spans="3:121">
      <c r="C873" s="51"/>
      <c r="D873"/>
      <c r="DL873"/>
      <c r="DM873"/>
      <c r="DP873" s="51"/>
      <c r="DQ873"/>
    </row>
    <row r="874" spans="3:121">
      <c r="C874" s="51"/>
      <c r="D874"/>
      <c r="DL874"/>
      <c r="DM874"/>
      <c r="DP874" s="51"/>
      <c r="DQ874"/>
    </row>
    <row r="875" spans="3:121">
      <c r="C875" s="51"/>
      <c r="D875"/>
      <c r="DL875"/>
      <c r="DM875"/>
      <c r="DP875" s="51"/>
      <c r="DQ875"/>
    </row>
    <row r="876" spans="3:121">
      <c r="C876" s="51"/>
      <c r="D876"/>
      <c r="DL876"/>
      <c r="DM876"/>
      <c r="DP876" s="51"/>
      <c r="DQ876"/>
    </row>
    <row r="877" spans="3:121">
      <c r="C877" s="51"/>
      <c r="D877"/>
      <c r="DL877"/>
      <c r="DM877"/>
      <c r="DP877" s="51"/>
      <c r="DQ877"/>
    </row>
    <row r="878" spans="3:121">
      <c r="C878" s="51"/>
      <c r="D878"/>
      <c r="DL878"/>
      <c r="DM878"/>
      <c r="DP878" s="51"/>
      <c r="DQ878"/>
    </row>
    <row r="879" spans="3:121">
      <c r="C879" s="51"/>
      <c r="D879"/>
      <c r="DL879"/>
      <c r="DM879"/>
      <c r="DP879" s="51"/>
      <c r="DQ879"/>
    </row>
    <row r="880" spans="3:121">
      <c r="C880" s="51"/>
      <c r="D880"/>
      <c r="DL880"/>
      <c r="DM880"/>
      <c r="DP880" s="51"/>
      <c r="DQ880"/>
    </row>
    <row r="881" spans="3:121">
      <c r="C881" s="51"/>
      <c r="D881"/>
      <c r="DL881"/>
      <c r="DM881"/>
      <c r="DP881" s="51"/>
      <c r="DQ881"/>
    </row>
    <row r="882" spans="3:121">
      <c r="C882" s="51"/>
      <c r="D882"/>
      <c r="DL882"/>
      <c r="DM882"/>
      <c r="DP882" s="51"/>
      <c r="DQ882"/>
    </row>
    <row r="883" spans="3:121">
      <c r="C883" s="51"/>
      <c r="D883"/>
      <c r="DL883"/>
      <c r="DM883"/>
      <c r="DP883" s="51"/>
      <c r="DQ883"/>
    </row>
    <row r="884" spans="3:121">
      <c r="C884" s="51"/>
      <c r="D884"/>
      <c r="DL884"/>
      <c r="DM884"/>
      <c r="DP884" s="51"/>
      <c r="DQ884"/>
    </row>
    <row r="885" spans="3:121">
      <c r="C885" s="51"/>
      <c r="D885"/>
      <c r="DL885"/>
      <c r="DM885"/>
      <c r="DP885" s="51"/>
      <c r="DQ885"/>
    </row>
    <row r="886" spans="3:121">
      <c r="C886" s="51"/>
      <c r="D886"/>
      <c r="DL886"/>
      <c r="DM886"/>
      <c r="DP886" s="51"/>
      <c r="DQ886"/>
    </row>
    <row r="887" spans="3:121">
      <c r="C887" s="51"/>
      <c r="D887"/>
      <c r="DL887"/>
      <c r="DM887"/>
      <c r="DP887" s="51"/>
      <c r="DQ887"/>
    </row>
    <row r="888" spans="3:121">
      <c r="C888" s="51"/>
      <c r="D888"/>
      <c r="DL888"/>
      <c r="DM888"/>
      <c r="DP888" s="51"/>
      <c r="DQ888"/>
    </row>
    <row r="889" spans="3:121">
      <c r="C889" s="51"/>
      <c r="D889"/>
      <c r="DL889"/>
      <c r="DM889"/>
      <c r="DP889" s="51"/>
      <c r="DQ889"/>
    </row>
    <row r="890" spans="3:121">
      <c r="C890" s="51"/>
      <c r="D890"/>
      <c r="DL890"/>
      <c r="DM890"/>
      <c r="DP890" s="51"/>
      <c r="DQ890"/>
    </row>
    <row r="891" spans="3:121">
      <c r="C891" s="51"/>
      <c r="D891"/>
      <c r="DL891"/>
      <c r="DM891"/>
      <c r="DP891" s="51"/>
      <c r="DQ891"/>
    </row>
    <row r="892" spans="3:121">
      <c r="C892" s="51"/>
      <c r="D892"/>
      <c r="DL892"/>
      <c r="DM892"/>
      <c r="DP892" s="51"/>
      <c r="DQ892"/>
    </row>
    <row r="893" spans="3:121">
      <c r="C893" s="51"/>
      <c r="D893"/>
      <c r="DL893"/>
      <c r="DM893"/>
      <c r="DP893" s="51"/>
      <c r="DQ893"/>
    </row>
    <row r="894" spans="3:121">
      <c r="C894" s="51"/>
      <c r="D894"/>
      <c r="DL894"/>
      <c r="DM894"/>
      <c r="DP894" s="51"/>
      <c r="DQ894"/>
    </row>
    <row r="895" spans="3:121">
      <c r="C895" s="51"/>
      <c r="D895"/>
      <c r="DL895"/>
      <c r="DM895"/>
      <c r="DP895" s="51"/>
      <c r="DQ895"/>
    </row>
    <row r="896" spans="3:121">
      <c r="C896" s="51"/>
      <c r="D896"/>
      <c r="DL896"/>
      <c r="DM896"/>
      <c r="DP896" s="51"/>
      <c r="DQ896"/>
    </row>
    <row r="897" spans="3:121">
      <c r="C897" s="51"/>
      <c r="D897"/>
      <c r="DL897"/>
      <c r="DM897"/>
      <c r="DP897" s="51"/>
      <c r="DQ897"/>
    </row>
    <row r="898" spans="3:121">
      <c r="C898" s="51"/>
      <c r="D898"/>
      <c r="DL898"/>
      <c r="DM898"/>
      <c r="DP898" s="51"/>
      <c r="DQ898"/>
    </row>
    <row r="899" spans="3:121">
      <c r="C899" s="51"/>
      <c r="D899"/>
      <c r="DL899"/>
      <c r="DM899"/>
      <c r="DP899" s="51"/>
      <c r="DQ899"/>
    </row>
    <row r="900" spans="3:121">
      <c r="C900" s="51"/>
      <c r="D900"/>
      <c r="DL900"/>
      <c r="DM900"/>
      <c r="DP900" s="51"/>
      <c r="DQ900"/>
    </row>
    <row r="901" spans="3:121">
      <c r="C901" s="51"/>
      <c r="D901"/>
      <c r="DL901"/>
      <c r="DM901"/>
      <c r="DP901" s="51"/>
      <c r="DQ901"/>
    </row>
    <row r="902" spans="3:121">
      <c r="C902" s="51"/>
      <c r="D902"/>
      <c r="DL902"/>
      <c r="DM902"/>
      <c r="DP902" s="51"/>
      <c r="DQ902"/>
    </row>
    <row r="903" spans="3:121">
      <c r="C903" s="51"/>
      <c r="D903"/>
      <c r="DL903"/>
      <c r="DM903"/>
      <c r="DP903" s="51"/>
      <c r="DQ903"/>
    </row>
    <row r="904" spans="3:121">
      <c r="C904" s="51"/>
      <c r="D904"/>
      <c r="DL904"/>
      <c r="DM904"/>
      <c r="DP904" s="51"/>
      <c r="DQ904"/>
    </row>
    <row r="905" spans="3:121">
      <c r="C905" s="51"/>
      <c r="D905"/>
      <c r="DL905"/>
      <c r="DM905"/>
      <c r="DP905" s="51"/>
      <c r="DQ905"/>
    </row>
    <row r="906" spans="3:121">
      <c r="C906" s="51"/>
      <c r="D906"/>
      <c r="DL906"/>
      <c r="DM906"/>
      <c r="DP906" s="51"/>
      <c r="DQ906"/>
    </row>
    <row r="907" spans="3:121">
      <c r="C907" s="51"/>
      <c r="D907"/>
      <c r="DL907"/>
      <c r="DM907"/>
      <c r="DP907" s="51"/>
      <c r="DQ907"/>
    </row>
    <row r="908" spans="3:121">
      <c r="C908" s="51"/>
      <c r="D908"/>
      <c r="DL908"/>
      <c r="DM908"/>
      <c r="DP908" s="51"/>
      <c r="DQ908"/>
    </row>
    <row r="909" spans="3:121">
      <c r="C909" s="51"/>
      <c r="D909"/>
      <c r="DL909"/>
      <c r="DM909"/>
      <c r="DP909" s="51"/>
      <c r="DQ909"/>
    </row>
    <row r="910" spans="3:121">
      <c r="C910" s="51"/>
      <c r="D910"/>
      <c r="DL910"/>
      <c r="DM910"/>
      <c r="DP910" s="51"/>
      <c r="DQ910"/>
    </row>
    <row r="911" spans="3:121">
      <c r="C911" s="51"/>
      <c r="D911"/>
      <c r="DL911"/>
      <c r="DM911"/>
      <c r="DP911" s="51"/>
      <c r="DQ911"/>
    </row>
    <row r="912" spans="3:121">
      <c r="C912" s="51"/>
      <c r="D912"/>
      <c r="DL912"/>
      <c r="DM912"/>
      <c r="DP912" s="51"/>
      <c r="DQ912"/>
    </row>
    <row r="913" spans="3:121">
      <c r="C913" s="51"/>
      <c r="D913"/>
      <c r="DL913"/>
      <c r="DM913"/>
      <c r="DP913" s="51"/>
      <c r="DQ913"/>
    </row>
    <row r="914" spans="3:121">
      <c r="C914" s="51"/>
      <c r="D914"/>
      <c r="DL914"/>
      <c r="DM914"/>
      <c r="DP914" s="51"/>
      <c r="DQ914"/>
    </row>
    <row r="915" spans="3:121">
      <c r="C915" s="51"/>
      <c r="D915"/>
      <c r="DL915"/>
      <c r="DM915"/>
      <c r="DP915" s="51"/>
      <c r="DQ915"/>
    </row>
    <row r="916" spans="3:121">
      <c r="C916" s="51"/>
      <c r="D916"/>
      <c r="DL916"/>
      <c r="DM916"/>
      <c r="DP916" s="51"/>
      <c r="DQ916"/>
    </row>
    <row r="917" spans="3:121">
      <c r="C917" s="51"/>
      <c r="D917"/>
      <c r="DL917"/>
      <c r="DM917"/>
      <c r="DP917" s="51"/>
      <c r="DQ917"/>
    </row>
    <row r="918" spans="3:121">
      <c r="C918" s="51"/>
      <c r="D918"/>
      <c r="DL918"/>
      <c r="DM918"/>
      <c r="DP918" s="51"/>
      <c r="DQ918"/>
    </row>
    <row r="919" spans="3:121">
      <c r="C919" s="51"/>
      <c r="D919"/>
      <c r="DL919"/>
      <c r="DM919"/>
      <c r="DP919" s="51"/>
      <c r="DQ919"/>
    </row>
    <row r="920" spans="3:121">
      <c r="C920" s="51"/>
      <c r="D920"/>
      <c r="DL920"/>
      <c r="DM920"/>
      <c r="DP920" s="51"/>
      <c r="DQ920"/>
    </row>
    <row r="921" spans="3:121">
      <c r="C921" s="51"/>
      <c r="D921"/>
      <c r="DL921"/>
      <c r="DM921"/>
      <c r="DP921" s="51"/>
      <c r="DQ921"/>
    </row>
    <row r="922" spans="3:121">
      <c r="C922" s="51"/>
      <c r="D922"/>
      <c r="DL922"/>
      <c r="DM922"/>
      <c r="DP922" s="51"/>
      <c r="DQ922"/>
    </row>
    <row r="923" spans="3:121">
      <c r="C923" s="51"/>
      <c r="D923"/>
      <c r="DL923"/>
      <c r="DM923"/>
      <c r="DP923" s="51"/>
      <c r="DQ923"/>
    </row>
    <row r="924" spans="3:121">
      <c r="C924" s="51"/>
      <c r="D924"/>
      <c r="DL924"/>
      <c r="DM924"/>
      <c r="DP924" s="51"/>
      <c r="DQ924"/>
    </row>
    <row r="925" spans="3:121">
      <c r="C925" s="51"/>
      <c r="D925"/>
      <c r="DL925"/>
      <c r="DM925"/>
      <c r="DP925" s="51"/>
      <c r="DQ925"/>
    </row>
    <row r="926" spans="3:121">
      <c r="C926" s="51"/>
      <c r="D926"/>
      <c r="DL926"/>
      <c r="DM926"/>
      <c r="DP926" s="51"/>
      <c r="DQ926"/>
    </row>
    <row r="927" spans="3:121">
      <c r="C927" s="51"/>
      <c r="D927"/>
      <c r="DL927"/>
      <c r="DM927"/>
      <c r="DP927" s="51"/>
      <c r="DQ927"/>
    </row>
    <row r="928" spans="3:121">
      <c r="C928" s="51"/>
      <c r="D928"/>
      <c r="DL928"/>
      <c r="DM928"/>
      <c r="DP928" s="51"/>
      <c r="DQ928"/>
    </row>
    <row r="929" spans="3:121">
      <c r="C929" s="51"/>
      <c r="D929"/>
      <c r="DL929"/>
      <c r="DM929"/>
      <c r="DP929" s="51"/>
      <c r="DQ929"/>
    </row>
    <row r="930" spans="3:121">
      <c r="C930" s="51"/>
      <c r="D930"/>
      <c r="DL930"/>
      <c r="DM930"/>
      <c r="DP930" s="51"/>
      <c r="DQ930"/>
    </row>
    <row r="931" spans="3:121">
      <c r="C931" s="51"/>
      <c r="D931"/>
      <c r="DL931"/>
      <c r="DM931"/>
      <c r="DP931" s="51"/>
      <c r="DQ931"/>
    </row>
    <row r="932" spans="3:121">
      <c r="C932" s="51"/>
      <c r="D932"/>
      <c r="DL932"/>
      <c r="DM932"/>
      <c r="DP932" s="51"/>
      <c r="DQ932"/>
    </row>
    <row r="933" spans="3:121">
      <c r="C933" s="51"/>
      <c r="D933"/>
      <c r="DL933"/>
      <c r="DM933"/>
      <c r="DP933" s="51"/>
      <c r="DQ933"/>
    </row>
    <row r="934" spans="3:121">
      <c r="C934" s="51"/>
      <c r="D934"/>
      <c r="DL934"/>
      <c r="DM934"/>
      <c r="DP934" s="51"/>
      <c r="DQ934"/>
    </row>
    <row r="935" spans="3:121">
      <c r="C935" s="51"/>
      <c r="D935"/>
      <c r="DL935"/>
      <c r="DM935"/>
      <c r="DP935" s="51"/>
      <c r="DQ935"/>
    </row>
    <row r="936" spans="3:121">
      <c r="C936" s="51"/>
      <c r="D936"/>
      <c r="DL936"/>
      <c r="DM936"/>
      <c r="DP936" s="51"/>
      <c r="DQ936"/>
    </row>
    <row r="937" spans="3:121">
      <c r="C937" s="51"/>
      <c r="D937"/>
      <c r="DL937"/>
      <c r="DM937"/>
      <c r="DP937" s="51"/>
      <c r="DQ937"/>
    </row>
    <row r="938" spans="3:121">
      <c r="C938" s="51"/>
      <c r="D938"/>
      <c r="DL938"/>
      <c r="DM938"/>
      <c r="DP938" s="51"/>
      <c r="DQ938"/>
    </row>
    <row r="939" spans="3:121">
      <c r="C939" s="51"/>
      <c r="D939"/>
      <c r="DL939"/>
      <c r="DM939"/>
      <c r="DP939" s="51"/>
      <c r="DQ939"/>
    </row>
    <row r="940" spans="3:121">
      <c r="C940" s="51"/>
      <c r="D940"/>
      <c r="DL940"/>
      <c r="DM940"/>
      <c r="DP940" s="51"/>
      <c r="DQ940"/>
    </row>
    <row r="941" spans="3:121">
      <c r="C941" s="51"/>
      <c r="D941"/>
      <c r="DL941"/>
      <c r="DM941"/>
      <c r="DP941" s="51"/>
      <c r="DQ941"/>
    </row>
    <row r="942" spans="3:121">
      <c r="C942" s="51"/>
      <c r="D942"/>
      <c r="DL942"/>
      <c r="DM942"/>
      <c r="DP942" s="51"/>
      <c r="DQ942"/>
    </row>
    <row r="943" spans="3:121">
      <c r="C943" s="51"/>
      <c r="D943"/>
      <c r="DL943"/>
      <c r="DM943"/>
      <c r="DP943" s="51"/>
      <c r="DQ943"/>
    </row>
    <row r="944" spans="3:121">
      <c r="C944" s="51"/>
      <c r="D944"/>
      <c r="DL944"/>
      <c r="DM944"/>
      <c r="DP944" s="51"/>
      <c r="DQ944"/>
    </row>
    <row r="945" spans="3:121">
      <c r="C945" s="51"/>
      <c r="D945"/>
      <c r="DL945"/>
      <c r="DM945"/>
      <c r="DP945" s="51"/>
      <c r="DQ945"/>
    </row>
    <row r="946" spans="3:121">
      <c r="C946" s="51"/>
      <c r="D946"/>
      <c r="DL946"/>
      <c r="DM946"/>
      <c r="DP946" s="51"/>
      <c r="DQ946"/>
    </row>
    <row r="947" spans="3:121">
      <c r="C947" s="51"/>
      <c r="D947"/>
      <c r="DL947"/>
      <c r="DM947"/>
      <c r="DP947" s="51"/>
      <c r="DQ947"/>
    </row>
    <row r="948" spans="3:121">
      <c r="C948" s="51"/>
      <c r="D948"/>
      <c r="DL948"/>
      <c r="DM948"/>
      <c r="DP948" s="51"/>
      <c r="DQ948"/>
    </row>
    <row r="949" spans="3:121">
      <c r="C949" s="51"/>
      <c r="D949"/>
      <c r="DL949"/>
      <c r="DM949"/>
      <c r="DP949" s="51"/>
      <c r="DQ949"/>
    </row>
    <row r="950" spans="3:121">
      <c r="C950" s="51"/>
      <c r="D950"/>
      <c r="DL950"/>
      <c r="DM950"/>
      <c r="DP950" s="51"/>
      <c r="DQ950"/>
    </row>
    <row r="951" spans="3:121">
      <c r="C951" s="51"/>
      <c r="D951"/>
      <c r="DL951"/>
      <c r="DM951"/>
      <c r="DP951" s="51"/>
      <c r="DQ951"/>
    </row>
    <row r="952" spans="3:121">
      <c r="C952" s="51"/>
      <c r="D952"/>
      <c r="DL952"/>
      <c r="DM952"/>
      <c r="DP952" s="51"/>
      <c r="DQ952"/>
    </row>
    <row r="953" spans="3:121">
      <c r="C953" s="51"/>
      <c r="D953"/>
      <c r="DL953"/>
      <c r="DM953"/>
      <c r="DP953" s="51"/>
      <c r="DQ953"/>
    </row>
    <row r="954" spans="3:121">
      <c r="C954" s="51"/>
      <c r="D954"/>
      <c r="DL954"/>
      <c r="DM954"/>
      <c r="DP954" s="51"/>
      <c r="DQ954"/>
    </row>
    <row r="955" spans="3:121">
      <c r="C955" s="51"/>
      <c r="D955"/>
      <c r="DL955"/>
      <c r="DM955"/>
      <c r="DP955" s="51"/>
      <c r="DQ955"/>
    </row>
    <row r="956" spans="3:121">
      <c r="C956" s="51"/>
      <c r="D956"/>
      <c r="DL956"/>
      <c r="DM956"/>
      <c r="DP956" s="51"/>
      <c r="DQ956"/>
    </row>
    <row r="957" spans="3:121">
      <c r="C957" s="51"/>
      <c r="D957"/>
      <c r="DL957"/>
      <c r="DM957"/>
      <c r="DP957" s="51"/>
      <c r="DQ957"/>
    </row>
    <row r="958" spans="3:121">
      <c r="C958" s="51"/>
      <c r="D958"/>
      <c r="DL958"/>
      <c r="DM958"/>
      <c r="DP958" s="51"/>
      <c r="DQ958"/>
    </row>
    <row r="959" spans="3:121">
      <c r="C959" s="51"/>
      <c r="D959"/>
      <c r="DL959"/>
      <c r="DM959"/>
      <c r="DP959" s="51"/>
      <c r="DQ959"/>
    </row>
    <row r="960" spans="3:121">
      <c r="C960" s="51"/>
      <c r="D960"/>
      <c r="DL960"/>
      <c r="DM960"/>
      <c r="DP960" s="51"/>
      <c r="DQ960"/>
    </row>
    <row r="961" spans="3:121">
      <c r="C961" s="51"/>
      <c r="D961"/>
      <c r="DL961"/>
      <c r="DM961"/>
      <c r="DP961" s="51"/>
      <c r="DQ961"/>
    </row>
    <row r="962" spans="3:121">
      <c r="C962" s="51"/>
      <c r="D962"/>
      <c r="DL962"/>
      <c r="DM962"/>
      <c r="DP962" s="51"/>
      <c r="DQ962"/>
    </row>
    <row r="963" spans="3:121">
      <c r="C963" s="51"/>
      <c r="D963"/>
      <c r="DL963"/>
      <c r="DM963"/>
      <c r="DP963" s="51"/>
      <c r="DQ963"/>
    </row>
    <row r="964" spans="3:121">
      <c r="C964" s="51"/>
      <c r="D964"/>
      <c r="DL964"/>
      <c r="DM964"/>
      <c r="DP964" s="51"/>
      <c r="DQ964"/>
    </row>
    <row r="965" spans="3:121">
      <c r="C965" s="51"/>
      <c r="D965"/>
      <c r="DL965"/>
      <c r="DM965"/>
      <c r="DP965" s="51"/>
      <c r="DQ965"/>
    </row>
    <row r="966" spans="3:121">
      <c r="C966" s="51"/>
      <c r="D966"/>
      <c r="DL966"/>
      <c r="DM966"/>
      <c r="DP966" s="51"/>
      <c r="DQ966"/>
    </row>
    <row r="967" spans="3:121">
      <c r="C967" s="51"/>
      <c r="D967"/>
      <c r="DL967"/>
      <c r="DM967"/>
      <c r="DP967" s="51"/>
      <c r="DQ967"/>
    </row>
    <row r="968" spans="3:121">
      <c r="C968" s="51"/>
      <c r="D968"/>
      <c r="DL968"/>
      <c r="DM968"/>
      <c r="DP968" s="51"/>
      <c r="DQ968"/>
    </row>
    <row r="969" spans="3:121">
      <c r="C969" s="51"/>
      <c r="D969"/>
      <c r="DL969"/>
      <c r="DM969"/>
      <c r="DP969" s="51"/>
      <c r="DQ969"/>
    </row>
    <row r="970" spans="3:121">
      <c r="C970" s="51"/>
      <c r="D970"/>
      <c r="DL970"/>
      <c r="DM970"/>
      <c r="DP970" s="51"/>
      <c r="DQ970"/>
    </row>
    <row r="971" spans="3:121">
      <c r="C971" s="51"/>
      <c r="D971"/>
      <c r="DL971"/>
      <c r="DM971"/>
      <c r="DP971" s="51"/>
      <c r="DQ971"/>
    </row>
    <row r="972" spans="3:121">
      <c r="C972" s="51"/>
      <c r="D972"/>
      <c r="DL972"/>
      <c r="DM972"/>
      <c r="DP972" s="51"/>
      <c r="DQ972"/>
    </row>
    <row r="973" spans="3:121">
      <c r="C973" s="51"/>
      <c r="D973"/>
      <c r="DL973"/>
      <c r="DM973"/>
      <c r="DP973" s="51"/>
      <c r="DQ973"/>
    </row>
    <row r="974" spans="3:121">
      <c r="C974" s="51"/>
      <c r="D974"/>
      <c r="DL974"/>
      <c r="DM974"/>
      <c r="DP974" s="51"/>
      <c r="DQ974"/>
    </row>
    <row r="975" spans="3:121">
      <c r="C975" s="51"/>
      <c r="D975"/>
      <c r="DL975"/>
      <c r="DM975"/>
      <c r="DP975" s="51"/>
      <c r="DQ975"/>
    </row>
    <row r="976" spans="3:121">
      <c r="C976" s="51"/>
      <c r="D976"/>
      <c r="DL976"/>
      <c r="DM976"/>
      <c r="DP976" s="51"/>
      <c r="DQ976"/>
    </row>
    <row r="977" spans="3:121">
      <c r="C977" s="51"/>
      <c r="D977"/>
      <c r="DL977"/>
      <c r="DM977"/>
      <c r="DP977" s="51"/>
      <c r="DQ977"/>
    </row>
    <row r="978" spans="3:121">
      <c r="C978" s="51"/>
      <c r="D978"/>
      <c r="DL978"/>
      <c r="DM978"/>
      <c r="DP978" s="51"/>
      <c r="DQ978"/>
    </row>
    <row r="979" spans="3:121">
      <c r="C979" s="51"/>
      <c r="D979"/>
      <c r="DL979"/>
      <c r="DM979"/>
      <c r="DP979" s="51"/>
      <c r="DQ979"/>
    </row>
    <row r="980" spans="3:121">
      <c r="C980" s="51"/>
      <c r="D980"/>
      <c r="DL980"/>
      <c r="DM980"/>
      <c r="DP980" s="51"/>
      <c r="DQ980"/>
    </row>
    <row r="981" spans="3:121">
      <c r="C981" s="51"/>
      <c r="D981"/>
      <c r="DL981"/>
      <c r="DM981"/>
      <c r="DP981" s="51"/>
      <c r="DQ981"/>
    </row>
    <row r="982" spans="3:121">
      <c r="C982" s="51"/>
      <c r="D982"/>
      <c r="DL982"/>
      <c r="DM982"/>
      <c r="DP982" s="51"/>
      <c r="DQ982"/>
    </row>
    <row r="983" spans="3:121">
      <c r="C983" s="51"/>
      <c r="D983"/>
      <c r="DL983"/>
      <c r="DM983"/>
      <c r="DP983" s="51"/>
      <c r="DQ983"/>
    </row>
    <row r="984" spans="3:121">
      <c r="C984" s="51"/>
      <c r="D984"/>
      <c r="DL984"/>
      <c r="DM984"/>
      <c r="DP984" s="51"/>
      <c r="DQ984"/>
    </row>
    <row r="985" spans="3:121">
      <c r="C985" s="51"/>
      <c r="D985"/>
      <c r="DL985"/>
      <c r="DM985"/>
      <c r="DP985" s="51"/>
      <c r="DQ985"/>
    </row>
    <row r="986" spans="3:121">
      <c r="C986" s="51"/>
      <c r="D986"/>
      <c r="DL986"/>
      <c r="DM986"/>
      <c r="DP986" s="51"/>
      <c r="DQ986"/>
    </row>
    <row r="987" spans="3:121">
      <c r="C987" s="51"/>
      <c r="D987"/>
      <c r="DL987"/>
      <c r="DM987"/>
      <c r="DP987" s="51"/>
      <c r="DQ987"/>
    </row>
    <row r="988" spans="3:121">
      <c r="C988" s="51"/>
      <c r="D988"/>
      <c r="DL988"/>
      <c r="DM988"/>
      <c r="DP988" s="51"/>
      <c r="DQ988"/>
    </row>
    <row r="989" spans="3:121">
      <c r="C989" s="51"/>
      <c r="D989"/>
      <c r="DL989"/>
      <c r="DM989"/>
      <c r="DP989" s="51"/>
      <c r="DQ989"/>
    </row>
    <row r="990" spans="3:121">
      <c r="C990" s="51"/>
      <c r="D990"/>
      <c r="DL990"/>
      <c r="DM990"/>
      <c r="DP990" s="51"/>
      <c r="DQ990"/>
    </row>
    <row r="991" spans="3:121">
      <c r="C991" s="51"/>
      <c r="D991"/>
      <c r="DL991"/>
      <c r="DM991"/>
      <c r="DP991" s="51"/>
      <c r="DQ991"/>
    </row>
    <row r="992" spans="3:121">
      <c r="C992" s="51"/>
      <c r="D992"/>
      <c r="DL992"/>
      <c r="DM992"/>
      <c r="DP992" s="51"/>
      <c r="DQ992"/>
    </row>
    <row r="993" spans="3:121">
      <c r="C993" s="51"/>
      <c r="D993"/>
      <c r="DL993"/>
      <c r="DM993"/>
      <c r="DP993" s="51"/>
      <c r="DQ993"/>
    </row>
    <row r="994" spans="3:121">
      <c r="C994" s="51"/>
      <c r="D994"/>
      <c r="DL994"/>
      <c r="DM994"/>
      <c r="DP994" s="51"/>
      <c r="DQ994"/>
    </row>
    <row r="995" spans="3:121">
      <c r="C995" s="51"/>
      <c r="D995"/>
      <c r="DL995"/>
      <c r="DM995"/>
      <c r="DP995" s="51"/>
      <c r="DQ995"/>
    </row>
    <row r="996" spans="3:121">
      <c r="C996" s="51"/>
      <c r="D996"/>
      <c r="DL996"/>
      <c r="DM996"/>
      <c r="DP996" s="51"/>
      <c r="DQ996"/>
    </row>
    <row r="997" spans="3:121">
      <c r="C997" s="51"/>
      <c r="D997"/>
      <c r="DL997"/>
      <c r="DM997"/>
      <c r="DP997" s="51"/>
      <c r="DQ997"/>
    </row>
    <row r="998" spans="3:121">
      <c r="C998" s="51"/>
      <c r="D998"/>
      <c r="DL998"/>
      <c r="DM998"/>
      <c r="DP998" s="51"/>
      <c r="DQ998"/>
    </row>
    <row r="999" spans="3:121">
      <c r="C999" s="51"/>
      <c r="D999"/>
      <c r="DL999"/>
      <c r="DM999"/>
      <c r="DP999" s="51"/>
      <c r="DQ999"/>
    </row>
    <row r="1000" spans="3:121">
      <c r="C1000" s="51"/>
      <c r="D1000"/>
      <c r="DL1000"/>
      <c r="DM1000"/>
      <c r="DP1000" s="51"/>
      <c r="DQ1000"/>
    </row>
    <row r="1001" spans="3:121">
      <c r="C1001" s="51"/>
      <c r="D1001"/>
      <c r="DL1001"/>
      <c r="DM1001"/>
      <c r="DP1001" s="51"/>
      <c r="DQ1001"/>
    </row>
    <row r="1002" spans="3:121">
      <c r="C1002" s="51"/>
      <c r="D1002"/>
      <c r="DL1002"/>
      <c r="DM1002"/>
      <c r="DP1002" s="51"/>
      <c r="DQ1002"/>
    </row>
    <row r="1003" spans="3:121">
      <c r="C1003" s="51"/>
      <c r="D1003"/>
      <c r="DL1003"/>
      <c r="DM1003"/>
      <c r="DP1003" s="51"/>
      <c r="DQ1003"/>
    </row>
    <row r="1004" spans="3:121">
      <c r="C1004" s="51"/>
      <c r="D1004"/>
      <c r="DL1004"/>
      <c r="DM1004"/>
      <c r="DP1004" s="51"/>
      <c r="DQ1004"/>
    </row>
    <row r="1005" spans="3:121">
      <c r="C1005" s="51"/>
      <c r="D1005"/>
      <c r="DL1005"/>
      <c r="DM1005"/>
      <c r="DP1005" s="51"/>
      <c r="DQ1005"/>
    </row>
    <row r="1006" spans="3:121">
      <c r="C1006" s="51"/>
      <c r="D1006"/>
      <c r="DL1006"/>
      <c r="DM1006"/>
      <c r="DP1006" s="51"/>
      <c r="DQ1006"/>
    </row>
    <row r="1007" spans="3:121">
      <c r="C1007" s="51"/>
      <c r="D1007"/>
      <c r="DL1007"/>
      <c r="DM1007"/>
      <c r="DP1007" s="51"/>
      <c r="DQ1007"/>
    </row>
    <row r="1008" spans="3:121">
      <c r="C1008" s="51"/>
      <c r="D1008"/>
      <c r="DL1008"/>
      <c r="DM1008"/>
      <c r="DP1008" s="51"/>
      <c r="DQ1008"/>
    </row>
    <row r="1009" spans="3:121">
      <c r="C1009" s="51"/>
      <c r="D1009"/>
      <c r="DL1009"/>
      <c r="DM1009"/>
      <c r="DP1009" s="51"/>
      <c r="DQ1009"/>
    </row>
    <row r="1010" spans="3:121">
      <c r="C1010" s="51"/>
      <c r="D1010"/>
      <c r="DL1010"/>
      <c r="DM1010"/>
      <c r="DP1010" s="51"/>
      <c r="DQ1010"/>
    </row>
    <row r="1011" spans="3:121">
      <c r="C1011" s="51"/>
      <c r="D1011"/>
      <c r="DL1011"/>
      <c r="DM1011"/>
      <c r="DP1011" s="51"/>
      <c r="DQ1011"/>
    </row>
    <row r="1012" spans="3:121">
      <c r="C1012" s="51"/>
      <c r="D1012"/>
      <c r="DL1012"/>
      <c r="DM1012"/>
      <c r="DP1012" s="51"/>
      <c r="DQ1012"/>
    </row>
    <row r="1013" spans="3:121">
      <c r="C1013" s="51"/>
      <c r="D1013"/>
      <c r="DL1013"/>
      <c r="DM1013"/>
      <c r="DP1013" s="51"/>
      <c r="DQ1013"/>
    </row>
    <row r="1014" spans="3:121">
      <c r="C1014" s="51"/>
      <c r="D1014"/>
      <c r="DL1014"/>
      <c r="DM1014"/>
      <c r="DP1014" s="51"/>
      <c r="DQ1014"/>
    </row>
    <row r="1015" spans="3:121">
      <c r="C1015" s="51"/>
      <c r="D1015"/>
      <c r="DL1015"/>
      <c r="DM1015"/>
      <c r="DP1015" s="51"/>
      <c r="DQ1015"/>
    </row>
    <row r="1016" spans="3:121">
      <c r="C1016" s="51"/>
      <c r="D1016"/>
      <c r="DL1016"/>
      <c r="DM1016"/>
      <c r="DP1016" s="51"/>
      <c r="DQ1016"/>
    </row>
    <row r="1017" spans="3:121">
      <c r="C1017" s="51"/>
      <c r="D1017"/>
      <c r="DL1017"/>
      <c r="DM1017"/>
      <c r="DP1017" s="51"/>
      <c r="DQ1017"/>
    </row>
    <row r="1018" spans="3:121">
      <c r="C1018" s="51"/>
      <c r="D1018"/>
      <c r="DL1018"/>
      <c r="DM1018"/>
      <c r="DP1018" s="51"/>
      <c r="DQ1018"/>
    </row>
    <row r="1019" spans="3:121">
      <c r="C1019" s="51"/>
      <c r="D1019"/>
      <c r="DL1019"/>
      <c r="DM1019"/>
      <c r="DP1019" s="51"/>
      <c r="DQ1019"/>
    </row>
    <row r="1020" spans="3:121">
      <c r="C1020" s="51"/>
      <c r="D1020"/>
      <c r="DL1020"/>
      <c r="DM1020"/>
      <c r="DP1020" s="51"/>
      <c r="DQ1020"/>
    </row>
    <row r="1021" spans="3:121">
      <c r="C1021" s="51"/>
      <c r="D1021"/>
      <c r="DL1021"/>
      <c r="DM1021"/>
      <c r="DP1021" s="51"/>
      <c r="DQ1021"/>
    </row>
    <row r="1022" spans="3:121">
      <c r="C1022" s="51"/>
      <c r="D1022"/>
      <c r="DL1022"/>
      <c r="DM1022"/>
      <c r="DP1022" s="51"/>
      <c r="DQ1022"/>
    </row>
    <row r="1023" spans="3:121">
      <c r="C1023" s="51"/>
      <c r="D1023"/>
      <c r="DL1023"/>
      <c r="DM1023"/>
      <c r="DP1023" s="51"/>
      <c r="DQ1023"/>
    </row>
    <row r="1024" spans="3:121">
      <c r="C1024" s="51"/>
      <c r="D1024"/>
      <c r="DL1024"/>
      <c r="DM1024"/>
      <c r="DP1024" s="51"/>
      <c r="DQ1024"/>
    </row>
    <row r="1025" spans="3:121">
      <c r="C1025" s="51"/>
      <c r="D1025"/>
      <c r="DL1025"/>
      <c r="DM1025"/>
      <c r="DP1025" s="51"/>
      <c r="DQ1025"/>
    </row>
    <row r="1026" spans="3:121">
      <c r="C1026" s="51"/>
      <c r="D1026"/>
      <c r="DL1026"/>
      <c r="DM1026"/>
      <c r="DP1026" s="51"/>
      <c r="DQ1026"/>
    </row>
    <row r="1027" spans="3:121">
      <c r="C1027" s="51"/>
      <c r="D1027"/>
      <c r="DL1027"/>
      <c r="DM1027"/>
      <c r="DP1027" s="51"/>
      <c r="DQ1027"/>
    </row>
    <row r="1028" spans="3:121">
      <c r="C1028" s="51"/>
      <c r="D1028"/>
      <c r="DL1028"/>
      <c r="DM1028"/>
      <c r="DP1028" s="51"/>
      <c r="DQ1028"/>
    </row>
    <row r="1029" spans="3:121">
      <c r="C1029" s="51"/>
      <c r="D1029"/>
      <c r="DL1029"/>
      <c r="DM1029"/>
      <c r="DP1029" s="51"/>
      <c r="DQ1029"/>
    </row>
    <row r="1030" spans="3:121">
      <c r="C1030" s="51"/>
      <c r="D1030"/>
      <c r="DL1030"/>
      <c r="DM1030"/>
      <c r="DP1030" s="51"/>
      <c r="DQ1030"/>
    </row>
    <row r="1031" spans="3:121">
      <c r="C1031" s="51"/>
      <c r="D1031"/>
      <c r="DL1031"/>
      <c r="DM1031"/>
      <c r="DP1031" s="51"/>
      <c r="DQ1031"/>
    </row>
    <row r="1032" spans="3:121">
      <c r="C1032" s="51"/>
      <c r="D1032"/>
      <c r="DL1032"/>
      <c r="DM1032"/>
      <c r="DP1032" s="51"/>
      <c r="DQ1032"/>
    </row>
    <row r="1033" spans="3:121">
      <c r="C1033" s="51"/>
      <c r="D1033"/>
      <c r="DL1033"/>
      <c r="DM1033"/>
      <c r="DP1033" s="51"/>
      <c r="DQ1033"/>
    </row>
    <row r="1034" spans="3:121">
      <c r="C1034" s="51"/>
      <c r="D1034"/>
      <c r="DL1034"/>
      <c r="DM1034"/>
      <c r="DP1034" s="51"/>
      <c r="DQ1034"/>
    </row>
    <row r="1035" spans="3:121">
      <c r="C1035" s="51"/>
      <c r="D1035"/>
      <c r="DL1035"/>
      <c r="DM1035"/>
      <c r="DP1035" s="51"/>
      <c r="DQ1035"/>
    </row>
    <row r="1036" spans="3:121">
      <c r="C1036" s="51"/>
      <c r="D1036"/>
      <c r="DL1036"/>
      <c r="DM1036"/>
      <c r="DP1036" s="51"/>
      <c r="DQ1036"/>
    </row>
    <row r="1037" spans="3:121">
      <c r="C1037" s="51"/>
      <c r="D1037"/>
      <c r="DL1037"/>
      <c r="DM1037"/>
      <c r="DP1037" s="51"/>
      <c r="DQ1037"/>
    </row>
    <row r="1038" spans="3:121">
      <c r="C1038" s="51"/>
      <c r="D1038"/>
      <c r="DL1038"/>
      <c r="DM1038"/>
      <c r="DP1038" s="51"/>
      <c r="DQ1038"/>
    </row>
    <row r="1039" spans="3:121">
      <c r="C1039" s="51"/>
      <c r="D1039"/>
      <c r="DL1039"/>
      <c r="DM1039"/>
      <c r="DP1039" s="51"/>
      <c r="DQ1039"/>
    </row>
    <row r="1040" spans="3:121">
      <c r="C1040" s="51"/>
      <c r="D1040"/>
      <c r="DL1040"/>
      <c r="DM1040"/>
      <c r="DP1040" s="51"/>
      <c r="DQ1040"/>
    </row>
    <row r="1041" spans="3:121">
      <c r="C1041" s="51"/>
      <c r="D1041"/>
      <c r="DL1041"/>
      <c r="DM1041"/>
      <c r="DP1041" s="51"/>
      <c r="DQ1041"/>
    </row>
    <row r="1042" spans="3:121">
      <c r="C1042" s="51"/>
      <c r="D1042"/>
      <c r="DL1042"/>
      <c r="DM1042"/>
      <c r="DP1042" s="51"/>
      <c r="DQ1042"/>
    </row>
    <row r="1043" spans="3:121">
      <c r="C1043" s="51"/>
      <c r="D1043"/>
      <c r="DL1043"/>
      <c r="DM1043"/>
      <c r="DP1043" s="51"/>
      <c r="DQ1043"/>
    </row>
    <row r="1044" spans="3:121">
      <c r="C1044" s="51"/>
      <c r="D1044"/>
      <c r="DL1044"/>
      <c r="DM1044"/>
      <c r="DP1044" s="51"/>
      <c r="DQ1044"/>
    </row>
    <row r="1045" spans="3:121">
      <c r="C1045" s="51"/>
      <c r="D1045"/>
      <c r="DL1045"/>
      <c r="DM1045"/>
      <c r="DP1045" s="51"/>
      <c r="DQ1045"/>
    </row>
    <row r="1046" spans="3:121">
      <c r="C1046" s="51"/>
      <c r="D1046"/>
      <c r="DL1046"/>
      <c r="DM1046"/>
      <c r="DP1046" s="51"/>
      <c r="DQ1046"/>
    </row>
    <row r="1047" spans="3:121">
      <c r="C1047" s="51"/>
      <c r="D1047"/>
      <c r="DL1047"/>
      <c r="DM1047"/>
      <c r="DP1047" s="51"/>
      <c r="DQ1047"/>
    </row>
    <row r="1048" spans="3:121">
      <c r="C1048" s="51"/>
      <c r="D1048"/>
      <c r="DL1048"/>
      <c r="DM1048"/>
      <c r="DP1048" s="51"/>
      <c r="DQ1048"/>
    </row>
    <row r="1049" spans="3:121">
      <c r="C1049" s="51"/>
      <c r="D1049"/>
      <c r="DL1049"/>
      <c r="DM1049"/>
      <c r="DP1049" s="51"/>
      <c r="DQ1049"/>
    </row>
    <row r="1050" spans="3:121">
      <c r="C1050" s="51"/>
      <c r="D1050"/>
      <c r="DL1050"/>
      <c r="DM1050"/>
      <c r="DP1050" s="51"/>
      <c r="DQ1050"/>
    </row>
    <row r="1051" spans="3:121">
      <c r="C1051" s="51"/>
      <c r="D1051"/>
      <c r="DL1051"/>
      <c r="DM1051"/>
      <c r="DP1051" s="51"/>
      <c r="DQ1051"/>
    </row>
    <row r="1052" spans="3:121">
      <c r="C1052" s="51"/>
      <c r="D1052"/>
      <c r="DL1052"/>
      <c r="DM1052"/>
      <c r="DP1052" s="51"/>
      <c r="DQ1052"/>
    </row>
    <row r="1053" spans="3:121">
      <c r="C1053" s="51"/>
      <c r="D1053"/>
      <c r="DL1053"/>
      <c r="DM1053"/>
      <c r="DP1053" s="51"/>
      <c r="DQ1053"/>
    </row>
    <row r="1054" spans="3:121">
      <c r="C1054" s="51"/>
      <c r="D1054"/>
      <c r="DL1054"/>
      <c r="DM1054"/>
      <c r="DP1054" s="51"/>
      <c r="DQ1054"/>
    </row>
    <row r="1055" spans="3:121">
      <c r="C1055" s="51"/>
      <c r="D1055"/>
      <c r="DL1055"/>
      <c r="DM1055"/>
      <c r="DP1055" s="51"/>
      <c r="DQ1055"/>
    </row>
    <row r="1056" spans="3:121">
      <c r="C1056" s="51"/>
      <c r="D1056"/>
      <c r="DL1056"/>
      <c r="DM1056"/>
      <c r="DP1056" s="51"/>
      <c r="DQ1056"/>
    </row>
    <row r="1057" spans="3:121">
      <c r="C1057" s="51"/>
      <c r="D1057"/>
      <c r="DL1057"/>
      <c r="DM1057"/>
      <c r="DP1057" s="51"/>
      <c r="DQ1057"/>
    </row>
    <row r="1058" spans="3:121">
      <c r="C1058" s="51"/>
      <c r="D1058"/>
      <c r="DL1058"/>
      <c r="DM1058"/>
      <c r="DP1058" s="51"/>
      <c r="DQ1058"/>
    </row>
    <row r="1059" spans="3:121">
      <c r="C1059" s="51"/>
      <c r="D1059"/>
      <c r="DL1059"/>
      <c r="DM1059"/>
      <c r="DP1059" s="51"/>
      <c r="DQ1059"/>
    </row>
    <row r="1060" spans="3:121">
      <c r="C1060" s="51"/>
      <c r="D1060"/>
      <c r="DL1060"/>
      <c r="DM1060"/>
      <c r="DP1060" s="51"/>
      <c r="DQ1060"/>
    </row>
    <row r="1061" spans="3:121">
      <c r="C1061" s="51"/>
      <c r="D1061"/>
      <c r="DL1061"/>
      <c r="DM1061"/>
      <c r="DP1061" s="51"/>
      <c r="DQ1061"/>
    </row>
    <row r="1062" spans="3:121">
      <c r="C1062" s="51"/>
      <c r="D1062"/>
      <c r="DL1062"/>
      <c r="DM1062"/>
      <c r="DP1062" s="51"/>
      <c r="DQ1062"/>
    </row>
    <row r="1063" spans="3:121">
      <c r="C1063" s="51"/>
      <c r="D1063"/>
      <c r="DL1063"/>
      <c r="DM1063"/>
      <c r="DP1063" s="51"/>
      <c r="DQ1063"/>
    </row>
    <row r="1064" spans="3:121">
      <c r="C1064" s="51"/>
      <c r="D1064"/>
      <c r="DL1064"/>
      <c r="DM1064"/>
      <c r="DP1064" s="51"/>
      <c r="DQ1064"/>
    </row>
    <row r="1065" spans="3:121">
      <c r="C1065" s="51"/>
      <c r="D1065"/>
      <c r="DL1065"/>
      <c r="DM1065"/>
      <c r="DP1065" s="51"/>
      <c r="DQ1065"/>
    </row>
    <row r="1066" spans="3:121">
      <c r="C1066" s="51"/>
      <c r="D1066"/>
      <c r="DL1066"/>
      <c r="DM1066"/>
      <c r="DP1066" s="51"/>
      <c r="DQ1066"/>
    </row>
    <row r="1067" spans="3:121">
      <c r="C1067" s="51"/>
      <c r="D1067"/>
      <c r="DL1067"/>
      <c r="DM1067"/>
      <c r="DP1067" s="51"/>
      <c r="DQ1067"/>
    </row>
    <row r="1068" spans="3:121">
      <c r="C1068" s="51"/>
      <c r="D1068"/>
      <c r="DL1068"/>
      <c r="DM1068"/>
      <c r="DP1068" s="51"/>
      <c r="DQ1068"/>
    </row>
    <row r="1069" spans="3:121">
      <c r="C1069" s="51"/>
      <c r="D1069"/>
      <c r="DL1069"/>
      <c r="DM1069"/>
      <c r="DP1069" s="51"/>
      <c r="DQ1069"/>
    </row>
    <row r="1070" spans="3:121">
      <c r="C1070" s="51"/>
      <c r="D1070"/>
      <c r="DL1070"/>
      <c r="DM1070"/>
      <c r="DP1070" s="51"/>
      <c r="DQ1070"/>
    </row>
    <row r="1071" spans="3:121">
      <c r="C1071" s="51"/>
      <c r="D1071"/>
      <c r="DL1071"/>
      <c r="DM1071"/>
      <c r="DP1071" s="51"/>
      <c r="DQ1071"/>
    </row>
    <row r="1072" spans="3:121">
      <c r="C1072" s="51"/>
      <c r="D1072"/>
      <c r="DL1072"/>
      <c r="DM1072"/>
      <c r="DP1072" s="51"/>
      <c r="DQ1072"/>
    </row>
    <row r="1073" spans="3:121">
      <c r="C1073" s="51"/>
      <c r="D1073"/>
      <c r="DL1073"/>
      <c r="DM1073"/>
      <c r="DP1073" s="51"/>
      <c r="DQ1073"/>
    </row>
    <row r="1074" spans="3:121">
      <c r="C1074" s="51"/>
      <c r="D1074"/>
      <c r="DL1074"/>
      <c r="DM1074"/>
      <c r="DP1074" s="51"/>
      <c r="DQ1074"/>
    </row>
    <row r="1075" spans="3:121">
      <c r="C1075" s="51"/>
      <c r="D1075"/>
      <c r="DL1075"/>
      <c r="DM1075"/>
      <c r="DP1075" s="51"/>
      <c r="DQ1075"/>
    </row>
    <row r="1076" spans="3:121">
      <c r="C1076" s="51"/>
      <c r="D1076"/>
      <c r="DL1076"/>
      <c r="DM1076"/>
      <c r="DP1076" s="51"/>
      <c r="DQ1076"/>
    </row>
    <row r="1077" spans="3:121">
      <c r="C1077" s="51"/>
      <c r="D1077"/>
      <c r="DL1077"/>
      <c r="DM1077"/>
      <c r="DP1077" s="51"/>
      <c r="DQ1077"/>
    </row>
    <row r="1078" spans="3:121">
      <c r="C1078" s="51"/>
      <c r="D1078"/>
      <c r="DL1078"/>
      <c r="DM1078"/>
      <c r="DP1078" s="51"/>
      <c r="DQ1078"/>
    </row>
    <row r="1079" spans="3:121">
      <c r="C1079" s="51"/>
      <c r="D1079"/>
      <c r="DL1079"/>
      <c r="DM1079"/>
      <c r="DP1079" s="51"/>
      <c r="DQ1079"/>
    </row>
    <row r="1080" spans="3:121">
      <c r="C1080" s="51"/>
      <c r="D1080"/>
      <c r="DL1080"/>
      <c r="DM1080"/>
      <c r="DP1080" s="51"/>
      <c r="DQ1080"/>
    </row>
    <row r="1081" spans="3:121">
      <c r="C1081" s="51"/>
      <c r="D1081"/>
      <c r="DL1081"/>
      <c r="DM1081"/>
      <c r="DP1081" s="51"/>
      <c r="DQ1081"/>
    </row>
    <row r="1082" spans="3:121">
      <c r="C1082" s="51"/>
      <c r="D1082"/>
      <c r="DL1082"/>
      <c r="DM1082"/>
      <c r="DP1082" s="51"/>
      <c r="DQ1082"/>
    </row>
    <row r="1083" spans="3:121">
      <c r="C1083" s="51"/>
      <c r="D1083"/>
      <c r="DL1083"/>
      <c r="DM1083"/>
      <c r="DP1083" s="51"/>
      <c r="DQ1083"/>
    </row>
    <row r="1084" spans="3:121">
      <c r="C1084" s="51"/>
      <c r="D1084"/>
      <c r="DL1084"/>
      <c r="DM1084"/>
      <c r="DP1084" s="51"/>
      <c r="DQ1084"/>
    </row>
    <row r="1085" spans="3:121">
      <c r="C1085" s="51"/>
      <c r="D1085"/>
      <c r="DL1085"/>
      <c r="DM1085"/>
      <c r="DP1085" s="51"/>
      <c r="DQ1085"/>
    </row>
    <row r="1086" spans="3:121">
      <c r="C1086" s="51"/>
      <c r="D1086"/>
      <c r="DL1086"/>
      <c r="DM1086"/>
      <c r="DP1086" s="51"/>
      <c r="DQ1086"/>
    </row>
    <row r="1087" spans="3:121">
      <c r="C1087" s="51"/>
      <c r="D1087"/>
      <c r="DL1087"/>
      <c r="DM1087"/>
      <c r="DP1087" s="51"/>
      <c r="DQ1087"/>
    </row>
    <row r="1088" spans="3:121">
      <c r="C1088" s="51"/>
      <c r="D1088"/>
      <c r="DL1088"/>
      <c r="DM1088"/>
      <c r="DP1088" s="51"/>
      <c r="DQ1088"/>
    </row>
    <row r="1089" spans="3:121">
      <c r="C1089" s="51"/>
      <c r="D1089"/>
      <c r="DL1089"/>
      <c r="DM1089"/>
      <c r="DP1089" s="51"/>
      <c r="DQ1089"/>
    </row>
    <row r="1090" spans="3:121">
      <c r="C1090" s="51"/>
      <c r="D1090"/>
      <c r="DL1090"/>
      <c r="DM1090"/>
      <c r="DP1090" s="51"/>
      <c r="DQ1090"/>
    </row>
    <row r="1091" spans="3:121">
      <c r="C1091" s="51"/>
      <c r="D1091"/>
      <c r="DL1091"/>
      <c r="DM1091"/>
      <c r="DP1091" s="51"/>
      <c r="DQ1091"/>
    </row>
    <row r="1092" spans="3:121">
      <c r="C1092" s="51"/>
      <c r="D1092"/>
      <c r="DL1092"/>
      <c r="DM1092"/>
      <c r="DP1092" s="51"/>
      <c r="DQ1092"/>
    </row>
    <row r="1093" spans="3:121">
      <c r="C1093" s="51"/>
      <c r="D1093"/>
      <c r="DL1093"/>
      <c r="DM1093"/>
      <c r="DP1093" s="51"/>
      <c r="DQ1093"/>
    </row>
    <row r="1094" spans="3:121">
      <c r="C1094" s="51"/>
      <c r="D1094"/>
      <c r="DL1094"/>
      <c r="DM1094"/>
      <c r="DP1094" s="51"/>
      <c r="DQ1094"/>
    </row>
    <row r="1095" spans="3:121">
      <c r="C1095" s="51"/>
      <c r="D1095"/>
      <c r="DL1095"/>
      <c r="DM1095"/>
      <c r="DP1095" s="51"/>
      <c r="DQ1095"/>
    </row>
    <row r="1096" spans="3:121">
      <c r="C1096" s="51"/>
      <c r="D1096"/>
      <c r="DL1096"/>
      <c r="DM1096"/>
      <c r="DP1096" s="51"/>
      <c r="DQ1096"/>
    </row>
    <row r="1097" spans="3:121">
      <c r="C1097" s="51"/>
      <c r="D1097"/>
      <c r="DL1097"/>
      <c r="DM1097"/>
      <c r="DP1097" s="51"/>
      <c r="DQ1097"/>
    </row>
    <row r="1098" spans="3:121">
      <c r="C1098" s="51"/>
      <c r="D1098"/>
      <c r="DL1098"/>
      <c r="DM1098"/>
      <c r="DP1098" s="51"/>
      <c r="DQ1098"/>
    </row>
    <row r="1099" spans="3:121">
      <c r="C1099" s="51"/>
      <c r="D1099"/>
      <c r="DL1099"/>
      <c r="DM1099"/>
      <c r="DP1099" s="51"/>
      <c r="DQ1099"/>
    </row>
    <row r="1100" spans="3:121">
      <c r="C1100" s="51"/>
      <c r="D1100"/>
      <c r="DL1100"/>
      <c r="DM1100"/>
      <c r="DP1100" s="51"/>
      <c r="DQ1100"/>
    </row>
    <row r="1101" spans="3:121">
      <c r="C1101" s="51"/>
      <c r="D1101"/>
      <c r="DL1101"/>
      <c r="DM1101"/>
      <c r="DP1101" s="51"/>
      <c r="DQ1101"/>
    </row>
    <row r="1102" spans="3:121">
      <c r="C1102" s="51"/>
      <c r="D1102"/>
      <c r="DL1102"/>
      <c r="DM1102"/>
      <c r="DP1102" s="51"/>
      <c r="DQ1102"/>
    </row>
    <row r="1103" spans="3:121">
      <c r="C1103" s="51"/>
      <c r="D1103"/>
      <c r="DL1103"/>
      <c r="DM1103"/>
      <c r="DP1103" s="51"/>
      <c r="DQ1103"/>
    </row>
    <row r="1104" spans="3:121">
      <c r="C1104" s="51"/>
      <c r="D1104"/>
      <c r="DL1104"/>
      <c r="DM1104"/>
      <c r="DP1104" s="51"/>
      <c r="DQ1104"/>
    </row>
    <row r="1105" spans="3:121">
      <c r="C1105" s="51"/>
      <c r="D1105"/>
      <c r="DL1105"/>
      <c r="DM1105"/>
      <c r="DP1105" s="51"/>
      <c r="DQ1105"/>
    </row>
    <row r="1106" spans="3:121">
      <c r="C1106" s="51"/>
      <c r="D1106"/>
      <c r="DL1106"/>
      <c r="DM1106"/>
      <c r="DP1106" s="51"/>
      <c r="DQ1106"/>
    </row>
    <row r="1107" spans="3:121">
      <c r="C1107" s="51"/>
      <c r="D1107"/>
      <c r="DL1107"/>
      <c r="DM1107"/>
      <c r="DP1107" s="51"/>
      <c r="DQ1107"/>
    </row>
    <row r="1108" spans="3:121">
      <c r="C1108" s="51"/>
      <c r="D1108"/>
      <c r="DL1108"/>
      <c r="DM1108"/>
      <c r="DP1108" s="51"/>
      <c r="DQ1108"/>
    </row>
    <row r="1109" spans="3:121">
      <c r="C1109" s="51"/>
      <c r="D1109"/>
      <c r="DL1109"/>
      <c r="DM1109"/>
      <c r="DP1109" s="51"/>
      <c r="DQ1109"/>
    </row>
    <row r="1110" spans="3:121">
      <c r="C1110" s="51"/>
      <c r="D1110"/>
      <c r="DL1110"/>
      <c r="DM1110"/>
      <c r="DP1110" s="51"/>
      <c r="DQ1110"/>
    </row>
    <row r="1111" spans="3:121">
      <c r="C1111" s="51"/>
      <c r="D1111"/>
      <c r="DL1111"/>
      <c r="DM1111"/>
      <c r="DP1111" s="51"/>
      <c r="DQ1111"/>
    </row>
    <row r="1112" spans="3:121">
      <c r="C1112" s="51"/>
      <c r="D1112"/>
      <c r="DL1112"/>
      <c r="DM1112"/>
      <c r="DP1112" s="51"/>
      <c r="DQ1112"/>
    </row>
    <row r="1113" spans="3:121">
      <c r="C1113" s="51"/>
      <c r="D1113"/>
      <c r="DL1113"/>
      <c r="DM1113"/>
      <c r="DP1113" s="51"/>
      <c r="DQ1113"/>
    </row>
    <row r="1114" spans="3:121">
      <c r="C1114" s="51"/>
      <c r="D1114"/>
      <c r="DL1114"/>
      <c r="DM1114"/>
      <c r="DP1114" s="51"/>
      <c r="DQ1114"/>
    </row>
    <row r="1115" spans="3:121">
      <c r="C1115" s="51"/>
      <c r="D1115"/>
      <c r="DL1115"/>
      <c r="DM1115"/>
      <c r="DP1115" s="51"/>
      <c r="DQ1115"/>
    </row>
    <row r="1116" spans="3:121">
      <c r="C1116" s="51"/>
      <c r="D1116"/>
      <c r="DL1116"/>
      <c r="DM1116"/>
      <c r="DP1116" s="51"/>
      <c r="DQ1116"/>
    </row>
    <row r="1117" spans="3:121">
      <c r="C1117" s="51"/>
      <c r="D1117"/>
      <c r="DL1117"/>
      <c r="DM1117"/>
      <c r="DP1117" s="51"/>
      <c r="DQ1117"/>
    </row>
    <row r="1118" spans="3:121">
      <c r="C1118" s="51"/>
      <c r="D1118"/>
      <c r="DL1118"/>
      <c r="DM1118"/>
      <c r="DP1118" s="51"/>
      <c r="DQ1118"/>
    </row>
    <row r="1119" spans="3:121">
      <c r="C1119" s="51"/>
      <c r="D1119"/>
      <c r="DL1119"/>
      <c r="DM1119"/>
      <c r="DP1119" s="51"/>
      <c r="DQ1119"/>
    </row>
    <row r="1120" spans="3:121">
      <c r="C1120" s="51"/>
      <c r="D1120"/>
      <c r="DL1120"/>
      <c r="DM1120"/>
      <c r="DP1120" s="51"/>
      <c r="DQ1120"/>
    </row>
    <row r="1121" spans="3:121">
      <c r="C1121" s="51"/>
      <c r="D1121"/>
      <c r="DL1121"/>
      <c r="DM1121"/>
      <c r="DP1121" s="51"/>
      <c r="DQ1121"/>
    </row>
    <row r="1122" spans="3:121">
      <c r="C1122" s="51"/>
      <c r="D1122"/>
      <c r="DL1122"/>
      <c r="DM1122"/>
      <c r="DP1122" s="51"/>
      <c r="DQ1122"/>
    </row>
    <row r="1123" spans="3:121">
      <c r="C1123" s="51"/>
      <c r="D1123"/>
      <c r="DL1123"/>
      <c r="DM1123"/>
      <c r="DP1123" s="51"/>
      <c r="DQ1123"/>
    </row>
    <row r="1124" spans="3:121">
      <c r="C1124" s="51"/>
      <c r="D1124"/>
      <c r="DL1124"/>
      <c r="DM1124"/>
      <c r="DP1124" s="51"/>
      <c r="DQ1124"/>
    </row>
    <row r="1125" spans="3:121">
      <c r="C1125" s="51"/>
      <c r="D1125"/>
      <c r="DL1125"/>
      <c r="DM1125"/>
      <c r="DP1125" s="51"/>
      <c r="DQ1125"/>
    </row>
    <row r="1126" spans="3:121">
      <c r="C1126" s="51"/>
      <c r="D1126"/>
      <c r="DL1126"/>
      <c r="DM1126"/>
      <c r="DP1126" s="51"/>
      <c r="DQ1126"/>
    </row>
    <row r="1127" spans="3:121">
      <c r="C1127" s="51"/>
      <c r="D1127"/>
      <c r="DL1127"/>
      <c r="DM1127"/>
      <c r="DP1127" s="51"/>
      <c r="DQ1127"/>
    </row>
    <row r="1128" spans="3:121">
      <c r="C1128" s="51"/>
      <c r="D1128"/>
      <c r="DL1128"/>
      <c r="DM1128"/>
      <c r="DP1128" s="51"/>
      <c r="DQ1128"/>
    </row>
    <row r="1129" spans="3:121">
      <c r="C1129" s="51"/>
      <c r="D1129"/>
      <c r="DL1129"/>
      <c r="DM1129"/>
      <c r="DP1129" s="51"/>
      <c r="DQ1129"/>
    </row>
    <row r="1130" spans="3:121">
      <c r="C1130" s="51"/>
      <c r="D1130"/>
      <c r="DL1130"/>
      <c r="DM1130"/>
      <c r="DP1130" s="51"/>
      <c r="DQ1130"/>
    </row>
    <row r="1131" spans="3:121">
      <c r="C1131" s="51"/>
      <c r="D1131"/>
      <c r="DL1131"/>
      <c r="DM1131"/>
      <c r="DP1131" s="51"/>
      <c r="DQ1131"/>
    </row>
    <row r="1132" spans="3:121">
      <c r="C1132" s="51"/>
      <c r="D1132"/>
      <c r="DL1132"/>
      <c r="DM1132"/>
      <c r="DP1132" s="51"/>
      <c r="DQ1132"/>
    </row>
    <row r="1133" spans="3:121">
      <c r="C1133" s="51"/>
      <c r="D1133"/>
      <c r="DL1133"/>
      <c r="DM1133"/>
      <c r="DP1133" s="51"/>
      <c r="DQ1133"/>
    </row>
    <row r="1134" spans="3:121">
      <c r="C1134" s="51"/>
      <c r="D1134"/>
      <c r="DL1134"/>
      <c r="DM1134"/>
      <c r="DP1134" s="51"/>
      <c r="DQ1134"/>
    </row>
    <row r="1135" spans="3:121">
      <c r="C1135" s="51"/>
      <c r="D1135"/>
      <c r="DL1135"/>
      <c r="DM1135"/>
      <c r="DP1135" s="51"/>
      <c r="DQ1135"/>
    </row>
    <row r="1136" spans="3:121">
      <c r="C1136" s="51"/>
      <c r="D1136"/>
      <c r="DL1136"/>
      <c r="DM1136"/>
      <c r="DP1136" s="51"/>
      <c r="DQ1136"/>
    </row>
    <row r="1137" spans="3:121">
      <c r="C1137" s="51"/>
      <c r="D1137"/>
      <c r="DL1137"/>
      <c r="DM1137"/>
      <c r="DP1137" s="51"/>
      <c r="DQ1137"/>
    </row>
    <row r="1138" spans="3:121">
      <c r="C1138" s="51"/>
      <c r="D1138"/>
      <c r="DL1138"/>
      <c r="DM1138"/>
      <c r="DP1138" s="51"/>
      <c r="DQ1138"/>
    </row>
    <row r="1139" spans="3:121">
      <c r="C1139" s="51"/>
      <c r="D1139"/>
      <c r="DL1139"/>
      <c r="DM1139"/>
      <c r="DP1139" s="51"/>
      <c r="DQ1139"/>
    </row>
    <row r="1140" spans="3:121">
      <c r="C1140" s="51"/>
      <c r="D1140"/>
      <c r="DL1140"/>
      <c r="DM1140"/>
      <c r="DP1140" s="51"/>
      <c r="DQ1140"/>
    </row>
    <row r="1141" spans="3:121">
      <c r="C1141" s="51"/>
      <c r="D1141"/>
      <c r="DL1141"/>
      <c r="DM1141"/>
      <c r="DP1141" s="51"/>
      <c r="DQ1141"/>
    </row>
    <row r="1142" spans="3:121">
      <c r="C1142" s="51"/>
      <c r="D1142"/>
      <c r="DL1142"/>
      <c r="DM1142"/>
      <c r="DP1142" s="51"/>
      <c r="DQ1142"/>
    </row>
    <row r="1143" spans="3:121">
      <c r="C1143" s="51"/>
      <c r="D1143"/>
      <c r="DL1143"/>
      <c r="DM1143"/>
      <c r="DP1143" s="51"/>
      <c r="DQ1143"/>
    </row>
    <row r="1144" spans="3:121">
      <c r="C1144" s="51"/>
      <c r="D1144"/>
      <c r="DL1144"/>
      <c r="DM1144"/>
      <c r="DP1144" s="51"/>
      <c r="DQ1144"/>
    </row>
    <row r="1145" spans="3:121">
      <c r="C1145" s="51"/>
      <c r="D1145"/>
      <c r="DL1145"/>
      <c r="DM1145"/>
      <c r="DP1145" s="51"/>
      <c r="DQ1145"/>
    </row>
    <row r="1146" spans="3:121">
      <c r="C1146" s="51"/>
      <c r="D1146"/>
      <c r="DL1146"/>
      <c r="DM1146"/>
      <c r="DP1146" s="51"/>
      <c r="DQ1146"/>
    </row>
    <row r="1147" spans="3:121">
      <c r="C1147" s="51"/>
      <c r="D1147"/>
      <c r="DL1147"/>
      <c r="DM1147"/>
      <c r="DP1147" s="51"/>
      <c r="DQ1147"/>
    </row>
    <row r="1148" spans="3:121">
      <c r="C1148" s="51"/>
      <c r="D1148"/>
      <c r="DL1148"/>
      <c r="DM1148"/>
      <c r="DP1148" s="51"/>
      <c r="DQ1148"/>
    </row>
    <row r="1149" spans="3:121">
      <c r="C1149" s="51"/>
      <c r="D1149"/>
      <c r="DL1149"/>
      <c r="DM1149"/>
      <c r="DP1149" s="51"/>
      <c r="DQ1149"/>
    </row>
    <row r="1150" spans="3:121">
      <c r="C1150" s="51"/>
      <c r="D1150"/>
      <c r="DL1150"/>
      <c r="DM1150"/>
      <c r="DP1150" s="51"/>
      <c r="DQ1150"/>
    </row>
    <row r="1151" spans="3:121">
      <c r="C1151" s="51"/>
      <c r="D1151"/>
      <c r="DL1151"/>
      <c r="DM1151"/>
      <c r="DP1151" s="51"/>
      <c r="DQ1151"/>
    </row>
    <row r="1152" spans="3:121">
      <c r="C1152" s="51"/>
      <c r="D1152"/>
      <c r="DL1152"/>
      <c r="DM1152"/>
      <c r="DP1152" s="51"/>
      <c r="DQ1152"/>
    </row>
    <row r="1153" spans="3:121">
      <c r="C1153" s="51"/>
      <c r="D1153"/>
      <c r="DL1153"/>
      <c r="DM1153"/>
      <c r="DP1153" s="51"/>
      <c r="DQ1153"/>
    </row>
    <row r="1154" spans="3:121">
      <c r="C1154" s="51"/>
      <c r="D1154"/>
      <c r="DL1154"/>
      <c r="DM1154"/>
      <c r="DP1154" s="51"/>
      <c r="DQ1154"/>
    </row>
    <row r="1155" spans="3:121">
      <c r="C1155" s="51"/>
      <c r="D1155"/>
      <c r="DL1155"/>
      <c r="DM1155"/>
      <c r="DP1155" s="51"/>
      <c r="DQ1155"/>
    </row>
    <row r="1156" spans="3:121">
      <c r="C1156" s="51"/>
      <c r="D1156"/>
      <c r="DL1156"/>
      <c r="DM1156"/>
      <c r="DP1156" s="51"/>
      <c r="DQ1156"/>
    </row>
    <row r="1157" spans="3:121">
      <c r="C1157" s="51"/>
      <c r="D1157"/>
      <c r="DL1157"/>
      <c r="DM1157"/>
      <c r="DP1157" s="51"/>
      <c r="DQ1157"/>
    </row>
    <row r="1158" spans="3:121">
      <c r="C1158" s="51"/>
      <c r="D1158"/>
      <c r="DL1158"/>
      <c r="DM1158"/>
      <c r="DP1158" s="51"/>
      <c r="DQ1158"/>
    </row>
    <row r="1159" spans="3:121">
      <c r="C1159" s="51"/>
      <c r="D1159"/>
      <c r="DL1159"/>
      <c r="DM1159"/>
      <c r="DP1159" s="51"/>
      <c r="DQ1159"/>
    </row>
    <row r="1160" spans="3:121">
      <c r="C1160" s="51"/>
      <c r="D1160"/>
      <c r="DL1160"/>
      <c r="DM1160"/>
      <c r="DP1160" s="51"/>
      <c r="DQ1160"/>
    </row>
    <row r="1161" spans="3:121">
      <c r="C1161" s="51"/>
      <c r="D1161"/>
      <c r="DL1161"/>
      <c r="DM1161"/>
      <c r="DP1161" s="51"/>
      <c r="DQ1161"/>
    </row>
    <row r="1162" spans="3:121">
      <c r="C1162" s="51"/>
      <c r="D1162"/>
      <c r="DL1162"/>
      <c r="DM1162"/>
      <c r="DP1162" s="51"/>
      <c r="DQ1162"/>
    </row>
    <row r="1163" spans="3:121">
      <c r="C1163" s="51"/>
      <c r="D1163"/>
      <c r="DL1163"/>
      <c r="DM1163"/>
      <c r="DP1163" s="51"/>
      <c r="DQ1163"/>
    </row>
    <row r="1164" spans="3:121">
      <c r="C1164" s="51"/>
      <c r="D1164"/>
      <c r="DL1164"/>
      <c r="DM1164"/>
      <c r="DP1164" s="51"/>
      <c r="DQ1164"/>
    </row>
    <row r="1165" spans="3:121">
      <c r="C1165" s="51"/>
      <c r="D1165"/>
      <c r="DL1165"/>
      <c r="DM1165"/>
      <c r="DP1165" s="51"/>
      <c r="DQ1165"/>
    </row>
    <row r="1166" spans="3:121">
      <c r="C1166" s="51"/>
      <c r="D1166"/>
      <c r="DL1166"/>
      <c r="DM1166"/>
      <c r="DP1166" s="51"/>
      <c r="DQ1166"/>
    </row>
    <row r="1167" spans="3:121">
      <c r="C1167" s="51"/>
      <c r="D1167"/>
      <c r="DL1167"/>
      <c r="DM1167"/>
      <c r="DP1167" s="51"/>
      <c r="DQ1167"/>
    </row>
    <row r="1168" spans="3:121">
      <c r="C1168" s="51"/>
      <c r="D1168"/>
      <c r="DL1168"/>
      <c r="DM1168"/>
      <c r="DP1168" s="51"/>
      <c r="DQ1168"/>
    </row>
    <row r="1169" spans="3:121">
      <c r="C1169" s="51"/>
      <c r="D1169"/>
      <c r="DL1169"/>
      <c r="DM1169"/>
      <c r="DP1169" s="51"/>
      <c r="DQ1169"/>
    </row>
    <row r="1170" spans="3:121">
      <c r="C1170" s="51"/>
      <c r="D1170"/>
      <c r="DL1170"/>
      <c r="DM1170"/>
      <c r="DP1170" s="51"/>
      <c r="DQ1170"/>
    </row>
    <row r="1171" spans="3:121">
      <c r="C1171" s="51"/>
      <c r="D1171"/>
      <c r="DL1171"/>
      <c r="DM1171"/>
      <c r="DP1171" s="51"/>
      <c r="DQ1171"/>
    </row>
    <row r="1172" spans="3:121">
      <c r="C1172" s="51"/>
      <c r="D1172"/>
      <c r="DL1172"/>
      <c r="DM1172"/>
      <c r="DP1172" s="51"/>
      <c r="DQ1172"/>
    </row>
    <row r="1173" spans="3:121">
      <c r="C1173" s="51"/>
      <c r="D1173"/>
      <c r="DL1173"/>
      <c r="DM1173"/>
      <c r="DP1173" s="51"/>
      <c r="DQ1173"/>
    </row>
    <row r="1174" spans="3:121">
      <c r="C1174" s="51"/>
      <c r="D1174"/>
      <c r="DL1174"/>
      <c r="DM1174"/>
      <c r="DP1174" s="51"/>
      <c r="DQ1174"/>
    </row>
    <row r="1175" spans="3:121">
      <c r="C1175" s="51"/>
      <c r="D1175"/>
      <c r="DL1175"/>
      <c r="DM1175"/>
      <c r="DP1175" s="51"/>
      <c r="DQ1175"/>
    </row>
    <row r="1176" spans="3:121">
      <c r="C1176" s="51"/>
      <c r="D1176"/>
      <c r="DL1176"/>
      <c r="DM1176"/>
      <c r="DP1176" s="51"/>
      <c r="DQ1176"/>
    </row>
    <row r="1177" spans="3:121">
      <c r="C1177" s="51"/>
      <c r="D1177"/>
      <c r="DL1177"/>
      <c r="DM1177"/>
      <c r="DP1177" s="51"/>
      <c r="DQ1177"/>
    </row>
    <row r="1178" spans="3:121">
      <c r="C1178" s="51"/>
      <c r="D1178"/>
      <c r="DL1178"/>
      <c r="DM1178"/>
      <c r="DP1178" s="51"/>
      <c r="DQ1178"/>
    </row>
    <row r="1179" spans="3:121">
      <c r="C1179" s="51"/>
      <c r="D1179"/>
      <c r="DL1179"/>
      <c r="DM1179"/>
      <c r="DP1179" s="51"/>
      <c r="DQ1179"/>
    </row>
    <row r="1180" spans="3:121">
      <c r="C1180" s="51"/>
      <c r="D1180"/>
      <c r="DL1180"/>
      <c r="DM1180"/>
      <c r="DP1180" s="51"/>
      <c r="DQ1180"/>
    </row>
    <row r="1181" spans="3:121">
      <c r="C1181" s="51"/>
      <c r="D1181"/>
      <c r="DL1181"/>
      <c r="DM1181"/>
      <c r="DP1181" s="51"/>
      <c r="DQ1181"/>
    </row>
    <row r="1182" spans="3:121">
      <c r="C1182" s="51"/>
      <c r="D1182"/>
      <c r="DL1182"/>
      <c r="DM1182"/>
      <c r="DP1182" s="51"/>
      <c r="DQ1182"/>
    </row>
    <row r="1183" spans="3:121">
      <c r="C1183" s="51"/>
      <c r="D1183"/>
      <c r="DL1183"/>
      <c r="DM1183"/>
      <c r="DP1183" s="51"/>
      <c r="DQ1183"/>
    </row>
    <row r="1184" spans="3:121">
      <c r="C1184" s="51"/>
      <c r="D1184"/>
      <c r="DL1184"/>
      <c r="DM1184"/>
      <c r="DP1184" s="51"/>
      <c r="DQ1184"/>
    </row>
    <row r="1185" spans="3:121">
      <c r="C1185" s="51"/>
      <c r="D1185"/>
      <c r="DL1185"/>
      <c r="DM1185"/>
      <c r="DP1185" s="51"/>
      <c r="DQ1185"/>
    </row>
    <row r="1186" spans="3:121">
      <c r="C1186" s="51"/>
      <c r="D1186"/>
      <c r="DL1186"/>
      <c r="DM1186"/>
      <c r="DP1186" s="51"/>
      <c r="DQ1186"/>
    </row>
    <row r="1187" spans="3:121">
      <c r="C1187" s="51"/>
      <c r="D1187"/>
      <c r="DL1187"/>
      <c r="DM1187"/>
      <c r="DP1187" s="51"/>
      <c r="DQ1187"/>
    </row>
    <row r="1188" spans="3:121">
      <c r="C1188" s="51"/>
      <c r="D1188"/>
      <c r="DL1188"/>
      <c r="DM1188"/>
      <c r="DP1188" s="51"/>
      <c r="DQ1188"/>
    </row>
    <row r="1189" spans="3:121">
      <c r="C1189" s="51"/>
      <c r="D1189"/>
      <c r="DL1189"/>
      <c r="DM1189"/>
      <c r="DP1189" s="51"/>
      <c r="DQ1189"/>
    </row>
    <row r="1190" spans="3:121">
      <c r="C1190" s="51"/>
      <c r="D1190"/>
      <c r="DL1190"/>
      <c r="DM1190"/>
      <c r="DP1190" s="51"/>
      <c r="DQ1190"/>
    </row>
    <row r="1191" spans="3:121">
      <c r="C1191" s="51"/>
      <c r="D1191"/>
      <c r="DL1191"/>
      <c r="DM1191"/>
      <c r="DP1191" s="51"/>
      <c r="DQ1191"/>
    </row>
    <row r="1192" spans="3:121">
      <c r="C1192" s="51"/>
      <c r="D1192"/>
      <c r="DL1192"/>
      <c r="DM1192"/>
      <c r="DP1192" s="51"/>
      <c r="DQ1192"/>
    </row>
    <row r="1193" spans="3:121">
      <c r="C1193" s="51"/>
      <c r="D1193"/>
      <c r="DL1193"/>
      <c r="DM1193"/>
      <c r="DP1193" s="51"/>
      <c r="DQ1193"/>
    </row>
    <row r="1194" spans="3:121">
      <c r="C1194" s="51"/>
      <c r="D1194"/>
      <c r="DL1194"/>
      <c r="DM1194"/>
      <c r="DP1194" s="51"/>
      <c r="DQ1194"/>
    </row>
    <row r="1195" spans="3:121">
      <c r="C1195" s="51"/>
      <c r="D1195"/>
      <c r="DL1195"/>
      <c r="DM1195"/>
      <c r="DP1195" s="51"/>
      <c r="DQ1195"/>
    </row>
    <row r="1196" spans="3:121">
      <c r="C1196" s="51"/>
      <c r="D1196"/>
      <c r="DL1196"/>
      <c r="DM1196"/>
      <c r="DP1196" s="51"/>
      <c r="DQ1196"/>
    </row>
    <row r="1197" spans="3:121">
      <c r="C1197" s="51"/>
      <c r="D1197"/>
      <c r="DL1197"/>
      <c r="DM1197"/>
      <c r="DP1197" s="51"/>
      <c r="DQ1197"/>
    </row>
    <row r="1198" spans="3:121">
      <c r="C1198" s="51"/>
      <c r="D1198"/>
      <c r="DL1198"/>
      <c r="DM1198"/>
      <c r="DP1198" s="51"/>
      <c r="DQ1198"/>
    </row>
    <row r="1199" spans="3:121">
      <c r="C1199" s="51"/>
      <c r="D1199"/>
      <c r="DL1199"/>
      <c r="DM1199"/>
      <c r="DP1199" s="51"/>
      <c r="DQ1199"/>
    </row>
    <row r="1200" spans="3:121">
      <c r="C1200" s="51"/>
      <c r="D1200"/>
      <c r="DL1200"/>
      <c r="DM1200"/>
      <c r="DP1200" s="51"/>
      <c r="DQ1200"/>
    </row>
    <row r="1201" spans="3:121">
      <c r="C1201" s="51"/>
      <c r="D1201"/>
      <c r="DL1201"/>
      <c r="DM1201"/>
      <c r="DP1201" s="51"/>
      <c r="DQ1201"/>
    </row>
    <row r="1202" spans="3:121">
      <c r="C1202" s="51"/>
      <c r="D1202"/>
      <c r="DL1202"/>
      <c r="DM1202"/>
      <c r="DP1202" s="51"/>
      <c r="DQ1202"/>
    </row>
    <row r="1203" spans="3:121">
      <c r="C1203" s="51"/>
      <c r="D1203"/>
      <c r="DL1203"/>
      <c r="DM1203"/>
      <c r="DP1203" s="51"/>
      <c r="DQ1203"/>
    </row>
    <row r="1204" spans="3:121">
      <c r="C1204" s="51"/>
      <c r="D1204"/>
      <c r="DL1204"/>
      <c r="DM1204"/>
      <c r="DP1204" s="51"/>
      <c r="DQ1204"/>
    </row>
    <row r="1205" spans="3:121">
      <c r="C1205" s="51"/>
      <c r="D1205"/>
      <c r="DL1205"/>
      <c r="DM1205"/>
      <c r="DP1205" s="51"/>
      <c r="DQ1205"/>
    </row>
    <row r="1206" spans="3:121">
      <c r="C1206" s="51"/>
      <c r="D1206"/>
      <c r="DL1206"/>
      <c r="DM1206"/>
      <c r="DP1206" s="51"/>
      <c r="DQ1206"/>
    </row>
    <row r="1207" spans="3:121">
      <c r="C1207" s="51"/>
      <c r="D1207"/>
      <c r="DL1207"/>
      <c r="DM1207"/>
      <c r="DP1207" s="51"/>
      <c r="DQ1207"/>
    </row>
    <row r="1208" spans="3:121">
      <c r="C1208" s="51"/>
      <c r="D1208"/>
      <c r="DL1208"/>
      <c r="DM1208"/>
      <c r="DP1208" s="51"/>
      <c r="DQ1208"/>
    </row>
    <row r="1209" spans="3:121">
      <c r="C1209" s="51"/>
      <c r="D1209"/>
      <c r="DL1209"/>
      <c r="DM1209"/>
      <c r="DP1209" s="51"/>
      <c r="DQ1209"/>
    </row>
    <row r="1210" spans="3:121">
      <c r="C1210" s="51"/>
      <c r="D1210"/>
      <c r="DL1210"/>
      <c r="DM1210"/>
      <c r="DP1210" s="51"/>
      <c r="DQ1210"/>
    </row>
    <row r="1211" spans="3:121">
      <c r="C1211" s="51"/>
      <c r="D1211"/>
      <c r="DL1211"/>
      <c r="DM1211"/>
      <c r="DP1211" s="51"/>
      <c r="DQ1211"/>
    </row>
    <row r="1212" spans="3:121">
      <c r="C1212" s="51"/>
      <c r="D1212"/>
      <c r="DL1212"/>
      <c r="DM1212"/>
      <c r="DP1212" s="51"/>
      <c r="DQ1212"/>
    </row>
    <row r="1213" spans="3:121">
      <c r="C1213" s="51"/>
      <c r="D1213"/>
      <c r="DL1213"/>
      <c r="DM1213"/>
      <c r="DP1213" s="51"/>
      <c r="DQ1213"/>
    </row>
    <row r="1214" spans="3:121">
      <c r="C1214" s="51"/>
      <c r="D1214"/>
      <c r="DL1214"/>
      <c r="DM1214"/>
      <c r="DP1214" s="51"/>
      <c r="DQ1214"/>
    </row>
    <row r="1215" spans="3:121">
      <c r="C1215" s="51"/>
      <c r="D1215"/>
      <c r="DL1215"/>
      <c r="DM1215"/>
      <c r="DP1215" s="51"/>
      <c r="DQ1215"/>
    </row>
    <row r="1216" spans="3:121">
      <c r="C1216" s="51"/>
      <c r="D1216"/>
      <c r="DL1216"/>
      <c r="DM1216"/>
      <c r="DP1216" s="51"/>
      <c r="DQ1216"/>
    </row>
    <row r="1217" spans="3:121">
      <c r="C1217" s="51"/>
      <c r="D1217"/>
      <c r="DL1217"/>
      <c r="DM1217"/>
      <c r="DP1217" s="51"/>
      <c r="DQ1217"/>
    </row>
    <row r="1218" spans="3:121">
      <c r="C1218" s="51"/>
      <c r="D1218"/>
      <c r="DL1218"/>
      <c r="DM1218"/>
      <c r="DP1218" s="51"/>
      <c r="DQ1218"/>
    </row>
    <row r="1219" spans="3:121">
      <c r="C1219" s="51"/>
      <c r="D1219"/>
      <c r="DL1219"/>
      <c r="DM1219"/>
      <c r="DP1219" s="51"/>
      <c r="DQ1219"/>
    </row>
    <row r="1220" spans="3:121">
      <c r="C1220" s="51"/>
      <c r="D1220"/>
      <c r="DL1220"/>
      <c r="DM1220"/>
      <c r="DP1220" s="51"/>
      <c r="DQ1220"/>
    </row>
    <row r="1221" spans="3:121">
      <c r="C1221" s="51"/>
      <c r="D1221"/>
      <c r="DL1221"/>
      <c r="DM1221"/>
      <c r="DP1221" s="51"/>
      <c r="DQ1221"/>
    </row>
    <row r="1222" spans="3:121">
      <c r="C1222" s="51"/>
      <c r="D1222"/>
      <c r="DL1222"/>
      <c r="DM1222"/>
      <c r="DP1222" s="51"/>
      <c r="DQ1222"/>
    </row>
    <row r="1223" spans="3:121">
      <c r="C1223" s="51"/>
      <c r="D1223"/>
      <c r="DL1223"/>
      <c r="DM1223"/>
      <c r="DP1223" s="51"/>
      <c r="DQ1223"/>
    </row>
    <row r="1224" spans="3:121">
      <c r="C1224" s="51"/>
      <c r="D1224"/>
      <c r="DL1224"/>
      <c r="DM1224"/>
      <c r="DP1224" s="51"/>
      <c r="DQ1224"/>
    </row>
    <row r="1225" spans="3:121">
      <c r="C1225" s="51"/>
      <c r="D1225"/>
      <c r="DL1225"/>
      <c r="DM1225"/>
      <c r="DP1225" s="51"/>
      <c r="DQ1225"/>
    </row>
    <row r="1226" spans="3:121">
      <c r="C1226" s="51"/>
      <c r="D1226"/>
      <c r="DL1226"/>
      <c r="DM1226"/>
      <c r="DP1226" s="51"/>
      <c r="DQ1226"/>
    </row>
    <row r="1227" spans="3:121">
      <c r="C1227" s="51"/>
      <c r="D1227"/>
      <c r="DL1227"/>
      <c r="DM1227"/>
      <c r="DP1227" s="51"/>
      <c r="DQ1227"/>
    </row>
    <row r="1228" spans="3:121">
      <c r="C1228" s="51"/>
      <c r="D1228"/>
      <c r="DL1228"/>
      <c r="DM1228"/>
      <c r="DP1228" s="51"/>
      <c r="DQ1228"/>
    </row>
    <row r="1229" spans="3:121">
      <c r="C1229" s="51"/>
      <c r="D1229"/>
      <c r="DL1229"/>
      <c r="DM1229"/>
      <c r="DP1229" s="51"/>
      <c r="DQ1229"/>
    </row>
    <row r="1230" spans="3:121">
      <c r="C1230" s="51"/>
      <c r="D1230"/>
      <c r="DL1230"/>
      <c r="DM1230"/>
      <c r="DP1230" s="51"/>
      <c r="DQ1230"/>
    </row>
    <row r="1231" spans="3:121">
      <c r="C1231" s="51"/>
      <c r="D1231"/>
      <c r="DL1231"/>
      <c r="DM1231"/>
      <c r="DP1231" s="51"/>
      <c r="DQ1231"/>
    </row>
    <row r="1232" spans="3:121">
      <c r="C1232" s="51"/>
      <c r="D1232"/>
      <c r="DL1232"/>
      <c r="DM1232"/>
      <c r="DP1232" s="51"/>
      <c r="DQ1232"/>
    </row>
    <row r="1233" spans="3:121">
      <c r="C1233" s="51"/>
      <c r="D1233"/>
      <c r="DL1233"/>
      <c r="DM1233"/>
      <c r="DP1233" s="51"/>
      <c r="DQ1233"/>
    </row>
    <row r="1234" spans="3:121">
      <c r="C1234" s="51"/>
      <c r="D1234"/>
      <c r="DL1234"/>
      <c r="DM1234"/>
      <c r="DP1234" s="51"/>
      <c r="DQ1234"/>
    </row>
    <row r="1235" spans="3:121">
      <c r="C1235" s="51"/>
      <c r="D1235"/>
      <c r="DL1235"/>
      <c r="DM1235"/>
      <c r="DP1235" s="51"/>
      <c r="DQ1235"/>
    </row>
    <row r="1236" spans="3:121">
      <c r="C1236" s="51"/>
      <c r="D1236"/>
      <c r="DL1236"/>
      <c r="DM1236"/>
      <c r="DP1236" s="51"/>
      <c r="DQ1236"/>
    </row>
    <row r="1237" spans="3:121">
      <c r="C1237" s="51"/>
      <c r="D1237"/>
      <c r="DL1237"/>
      <c r="DM1237"/>
      <c r="DP1237" s="51"/>
      <c r="DQ1237"/>
    </row>
    <row r="1238" spans="3:121">
      <c r="C1238" s="51"/>
      <c r="D1238"/>
      <c r="DL1238"/>
      <c r="DM1238"/>
      <c r="DP1238" s="51"/>
      <c r="DQ1238"/>
    </row>
    <row r="1239" spans="3:121">
      <c r="C1239" s="51"/>
      <c r="D1239"/>
      <c r="DL1239"/>
      <c r="DM1239"/>
      <c r="DP1239" s="51"/>
      <c r="DQ1239"/>
    </row>
    <row r="1240" spans="3:121">
      <c r="C1240" s="51"/>
      <c r="D1240"/>
      <c r="DL1240"/>
      <c r="DM1240"/>
      <c r="DP1240" s="51"/>
      <c r="DQ1240"/>
    </row>
    <row r="1241" spans="3:121">
      <c r="C1241" s="51"/>
      <c r="D1241"/>
      <c r="DL1241"/>
      <c r="DM1241"/>
      <c r="DP1241" s="51"/>
      <c r="DQ1241"/>
    </row>
    <row r="1242" spans="3:121">
      <c r="C1242" s="51"/>
      <c r="D1242"/>
      <c r="DL1242"/>
      <c r="DM1242"/>
      <c r="DP1242" s="51"/>
      <c r="DQ1242"/>
    </row>
    <row r="1243" spans="3:121">
      <c r="C1243" s="51"/>
      <c r="D1243"/>
      <c r="DL1243"/>
      <c r="DM1243"/>
      <c r="DP1243" s="51"/>
      <c r="DQ1243"/>
    </row>
    <row r="1244" spans="3:121">
      <c r="C1244" s="51"/>
      <c r="D1244"/>
      <c r="DL1244"/>
      <c r="DM1244"/>
      <c r="DP1244" s="51"/>
      <c r="DQ1244"/>
    </row>
    <row r="1245" spans="3:121">
      <c r="C1245" s="51"/>
      <c r="D1245"/>
      <c r="DL1245"/>
      <c r="DM1245"/>
      <c r="DP1245" s="51"/>
      <c r="DQ1245"/>
    </row>
    <row r="1246" spans="3:121">
      <c r="C1246" s="51"/>
      <c r="D1246"/>
      <c r="DL1246"/>
      <c r="DM1246"/>
      <c r="DP1246" s="51"/>
      <c r="DQ1246"/>
    </row>
    <row r="1247" spans="3:121">
      <c r="C1247" s="51"/>
      <c r="D1247"/>
      <c r="DL1247"/>
      <c r="DM1247"/>
      <c r="DP1247" s="51"/>
      <c r="DQ1247"/>
    </row>
    <row r="1248" spans="3:121">
      <c r="C1248" s="51"/>
      <c r="D1248"/>
      <c r="DL1248"/>
      <c r="DM1248"/>
      <c r="DP1248" s="51"/>
      <c r="DQ1248"/>
    </row>
    <row r="1249" spans="3:121">
      <c r="C1249" s="51"/>
      <c r="D1249"/>
      <c r="DL1249"/>
      <c r="DM1249"/>
      <c r="DP1249" s="51"/>
      <c r="DQ1249"/>
    </row>
    <row r="1250" spans="3:121">
      <c r="C1250" s="51"/>
      <c r="D1250"/>
      <c r="DL1250"/>
      <c r="DM1250"/>
      <c r="DP1250" s="51"/>
      <c r="DQ1250"/>
    </row>
    <row r="1251" spans="3:121">
      <c r="C1251" s="51"/>
      <c r="D1251"/>
      <c r="DL1251"/>
      <c r="DM1251"/>
      <c r="DP1251" s="51"/>
      <c r="DQ1251"/>
    </row>
    <row r="1252" spans="3:121">
      <c r="C1252" s="51"/>
      <c r="D1252"/>
      <c r="DL1252"/>
      <c r="DM1252"/>
      <c r="DP1252" s="51"/>
      <c r="DQ1252"/>
    </row>
    <row r="1253" spans="3:121">
      <c r="C1253" s="51"/>
      <c r="D1253"/>
      <c r="DL1253"/>
      <c r="DM1253"/>
      <c r="DP1253" s="51"/>
      <c r="DQ1253"/>
    </row>
    <row r="1254" spans="3:121">
      <c r="C1254" s="51"/>
      <c r="D1254"/>
      <c r="DL1254"/>
      <c r="DM1254"/>
      <c r="DP1254" s="51"/>
      <c r="DQ1254"/>
    </row>
    <row r="1255" spans="3:121">
      <c r="C1255" s="51"/>
      <c r="D1255"/>
      <c r="DL1255"/>
      <c r="DM1255"/>
      <c r="DP1255" s="51"/>
      <c r="DQ1255"/>
    </row>
    <row r="1256" spans="3:121">
      <c r="C1256" s="51"/>
      <c r="D1256"/>
      <c r="DL1256"/>
      <c r="DM1256"/>
      <c r="DP1256" s="51"/>
      <c r="DQ1256"/>
    </row>
    <row r="1257" spans="3:121">
      <c r="C1257" s="51"/>
      <c r="D1257"/>
      <c r="DL1257"/>
      <c r="DM1257"/>
      <c r="DP1257" s="51"/>
      <c r="DQ1257"/>
    </row>
    <row r="1258" spans="3:121">
      <c r="C1258" s="51"/>
      <c r="D1258"/>
      <c r="DL1258"/>
      <c r="DM1258"/>
      <c r="DP1258" s="51"/>
      <c r="DQ1258"/>
    </row>
    <row r="1259" spans="3:121">
      <c r="C1259" s="51"/>
      <c r="D1259"/>
      <c r="DL1259"/>
      <c r="DM1259"/>
      <c r="DP1259" s="51"/>
      <c r="DQ1259"/>
    </row>
    <row r="1260" spans="3:121">
      <c r="C1260" s="51"/>
      <c r="D1260"/>
      <c r="DL1260"/>
      <c r="DM1260"/>
      <c r="DP1260" s="51"/>
      <c r="DQ1260"/>
    </row>
    <row r="1261" spans="3:121">
      <c r="C1261" s="51"/>
      <c r="D1261"/>
      <c r="DL1261"/>
      <c r="DM1261"/>
      <c r="DP1261" s="51"/>
      <c r="DQ1261"/>
    </row>
    <row r="1262" spans="3:121">
      <c r="C1262" s="51"/>
      <c r="D1262"/>
      <c r="DL1262"/>
      <c r="DM1262"/>
      <c r="DP1262" s="51"/>
      <c r="DQ1262"/>
    </row>
    <row r="1263" spans="3:121">
      <c r="C1263" s="51"/>
      <c r="D1263"/>
      <c r="DL1263"/>
      <c r="DM1263"/>
      <c r="DP1263" s="51"/>
      <c r="DQ1263"/>
    </row>
    <row r="1264" spans="3:121">
      <c r="C1264" s="51"/>
      <c r="D1264"/>
      <c r="DL1264"/>
      <c r="DM1264"/>
      <c r="DP1264" s="51"/>
      <c r="DQ1264"/>
    </row>
    <row r="1265" spans="3:121">
      <c r="C1265" s="51"/>
      <c r="D1265"/>
      <c r="DL1265"/>
      <c r="DM1265"/>
      <c r="DP1265" s="51"/>
      <c r="DQ1265"/>
    </row>
    <row r="1266" spans="3:121">
      <c r="C1266" s="51"/>
      <c r="D1266"/>
      <c r="DL1266"/>
      <c r="DM1266"/>
      <c r="DP1266" s="51"/>
      <c r="DQ1266"/>
    </row>
    <row r="1267" spans="3:121">
      <c r="C1267" s="51"/>
      <c r="D1267"/>
      <c r="DL1267"/>
      <c r="DM1267"/>
      <c r="DP1267" s="51"/>
      <c r="DQ1267"/>
    </row>
    <row r="1268" spans="3:121">
      <c r="C1268" s="51"/>
      <c r="D1268"/>
      <c r="DL1268"/>
      <c r="DM1268"/>
      <c r="DP1268" s="51"/>
      <c r="DQ1268"/>
    </row>
    <row r="1269" spans="3:121">
      <c r="C1269" s="51"/>
      <c r="D1269"/>
      <c r="DL1269"/>
      <c r="DM1269"/>
      <c r="DP1269" s="51"/>
      <c r="DQ1269"/>
    </row>
    <row r="1270" spans="3:121">
      <c r="C1270" s="51"/>
      <c r="D1270"/>
      <c r="DL1270"/>
      <c r="DM1270"/>
      <c r="DP1270" s="51"/>
      <c r="DQ1270"/>
    </row>
    <row r="1271" spans="3:121">
      <c r="C1271" s="51"/>
      <c r="D1271"/>
      <c r="DL1271"/>
      <c r="DM1271"/>
      <c r="DP1271" s="51"/>
      <c r="DQ1271"/>
    </row>
    <row r="1272" spans="3:121">
      <c r="C1272" s="51"/>
      <c r="D1272"/>
      <c r="DL1272"/>
      <c r="DM1272"/>
      <c r="DP1272" s="51"/>
      <c r="DQ1272"/>
    </row>
    <row r="1273" spans="3:121">
      <c r="C1273" s="51"/>
      <c r="D1273"/>
      <c r="DL1273"/>
      <c r="DM1273"/>
      <c r="DP1273" s="51"/>
      <c r="DQ1273"/>
    </row>
    <row r="1274" spans="3:121">
      <c r="C1274" s="51"/>
      <c r="D1274"/>
      <c r="DL1274"/>
      <c r="DM1274"/>
      <c r="DP1274" s="51"/>
      <c r="DQ1274"/>
    </row>
    <row r="1275" spans="3:121">
      <c r="C1275" s="51"/>
      <c r="D1275"/>
      <c r="DL1275"/>
      <c r="DM1275"/>
      <c r="DP1275" s="51"/>
      <c r="DQ1275"/>
    </row>
    <row r="1276" spans="3:121">
      <c r="C1276" s="51"/>
      <c r="D1276"/>
      <c r="DL1276"/>
      <c r="DM1276"/>
      <c r="DP1276" s="51"/>
      <c r="DQ1276"/>
    </row>
    <row r="1277" spans="3:121">
      <c r="C1277" s="51"/>
      <c r="D1277"/>
      <c r="DL1277"/>
      <c r="DM1277"/>
      <c r="DP1277" s="51"/>
      <c r="DQ1277"/>
    </row>
    <row r="1278" spans="3:121">
      <c r="C1278" s="51"/>
      <c r="D1278"/>
      <c r="DL1278"/>
      <c r="DM1278"/>
      <c r="DP1278" s="51"/>
      <c r="DQ1278"/>
    </row>
    <row r="1279" spans="3:121">
      <c r="C1279" s="51"/>
      <c r="D1279"/>
      <c r="DL1279"/>
      <c r="DM1279"/>
      <c r="DP1279" s="51"/>
      <c r="DQ1279"/>
    </row>
    <row r="1280" spans="3:121">
      <c r="C1280" s="51"/>
      <c r="D1280"/>
      <c r="DL1280"/>
      <c r="DM1280"/>
      <c r="DP1280" s="51"/>
      <c r="DQ1280"/>
    </row>
    <row r="1281" spans="3:121">
      <c r="C1281" s="51"/>
      <c r="D1281"/>
      <c r="DL1281"/>
      <c r="DM1281"/>
      <c r="DP1281" s="51"/>
      <c r="DQ1281"/>
    </row>
    <row r="1282" spans="3:121">
      <c r="C1282" s="51"/>
      <c r="D1282"/>
      <c r="DL1282"/>
      <c r="DM1282"/>
      <c r="DP1282" s="51"/>
      <c r="DQ1282"/>
    </row>
    <row r="1283" spans="3:121">
      <c r="C1283" s="51"/>
      <c r="D1283"/>
      <c r="DL1283"/>
      <c r="DM1283"/>
      <c r="DP1283" s="51"/>
      <c r="DQ1283"/>
    </row>
    <row r="1284" spans="3:121">
      <c r="C1284" s="51"/>
      <c r="D1284"/>
      <c r="DL1284"/>
      <c r="DM1284"/>
      <c r="DP1284" s="51"/>
      <c r="DQ1284"/>
    </row>
    <row r="1285" spans="3:121">
      <c r="C1285" s="51"/>
      <c r="D1285"/>
      <c r="DL1285"/>
      <c r="DM1285"/>
      <c r="DP1285" s="51"/>
      <c r="DQ1285"/>
    </row>
    <row r="1286" spans="3:121">
      <c r="C1286" s="51"/>
      <c r="D1286"/>
      <c r="DL1286"/>
      <c r="DM1286"/>
      <c r="DP1286" s="51"/>
      <c r="DQ1286"/>
    </row>
    <row r="1287" spans="3:121">
      <c r="C1287" s="51"/>
      <c r="D1287"/>
      <c r="DL1287"/>
      <c r="DM1287"/>
      <c r="DP1287" s="51"/>
      <c r="DQ1287"/>
    </row>
    <row r="1288" spans="3:121">
      <c r="C1288" s="51"/>
      <c r="D1288"/>
      <c r="DL1288"/>
      <c r="DM1288"/>
      <c r="DP1288" s="51"/>
      <c r="DQ1288"/>
    </row>
    <row r="1289" spans="3:121">
      <c r="C1289" s="51"/>
      <c r="D1289"/>
      <c r="DL1289"/>
      <c r="DM1289"/>
      <c r="DP1289" s="51"/>
      <c r="DQ1289"/>
    </row>
    <row r="1290" spans="3:121">
      <c r="C1290" s="51"/>
      <c r="D1290"/>
      <c r="DL1290"/>
      <c r="DM1290"/>
      <c r="DP1290" s="51"/>
      <c r="DQ1290"/>
    </row>
    <row r="1291" spans="3:121">
      <c r="C1291" s="51"/>
      <c r="D1291"/>
      <c r="DL1291"/>
      <c r="DM1291"/>
      <c r="DP1291" s="51"/>
      <c r="DQ1291"/>
    </row>
    <row r="1292" spans="3:121">
      <c r="C1292" s="51"/>
      <c r="D1292"/>
      <c r="DL1292"/>
      <c r="DM1292"/>
      <c r="DP1292" s="51"/>
      <c r="DQ1292"/>
    </row>
    <row r="1293" spans="3:121">
      <c r="C1293" s="51"/>
      <c r="D1293"/>
      <c r="DL1293"/>
      <c r="DM1293"/>
      <c r="DP1293" s="51"/>
      <c r="DQ1293"/>
    </row>
    <row r="1294" spans="3:121">
      <c r="C1294" s="51"/>
      <c r="D1294"/>
      <c r="DL1294"/>
      <c r="DM1294"/>
      <c r="DP1294" s="51"/>
      <c r="DQ1294"/>
    </row>
    <row r="1295" spans="3:121">
      <c r="C1295" s="51"/>
      <c r="D1295"/>
      <c r="DL1295"/>
      <c r="DM1295"/>
      <c r="DP1295" s="51"/>
      <c r="DQ1295"/>
    </row>
    <row r="1296" spans="3:121">
      <c r="C1296" s="51"/>
      <c r="D1296"/>
      <c r="DL1296"/>
      <c r="DM1296"/>
      <c r="DP1296" s="51"/>
      <c r="DQ1296"/>
    </row>
    <row r="1297" spans="3:121">
      <c r="C1297" s="51"/>
      <c r="D1297"/>
      <c r="DL1297"/>
      <c r="DM1297"/>
      <c r="DP1297" s="51"/>
      <c r="DQ1297"/>
    </row>
    <row r="1298" spans="3:121">
      <c r="C1298" s="51"/>
      <c r="D1298"/>
      <c r="DL1298"/>
      <c r="DM1298"/>
      <c r="DP1298" s="51"/>
      <c r="DQ1298"/>
    </row>
    <row r="1299" spans="3:121">
      <c r="C1299" s="51"/>
      <c r="D1299"/>
      <c r="DL1299"/>
      <c r="DM1299"/>
      <c r="DP1299" s="51"/>
      <c r="DQ1299"/>
    </row>
    <row r="1300" spans="3:121">
      <c r="C1300" s="51"/>
      <c r="D1300"/>
      <c r="DL1300"/>
      <c r="DM1300"/>
      <c r="DP1300" s="51"/>
      <c r="DQ1300"/>
    </row>
    <row r="1301" spans="3:121">
      <c r="C1301" s="51"/>
      <c r="D1301"/>
      <c r="DL1301"/>
      <c r="DM1301"/>
      <c r="DP1301" s="51"/>
      <c r="DQ1301"/>
    </row>
    <row r="1302" spans="3:121">
      <c r="C1302" s="51"/>
      <c r="D1302"/>
      <c r="DL1302"/>
      <c r="DM1302"/>
      <c r="DP1302" s="51"/>
      <c r="DQ1302"/>
    </row>
    <row r="1303" spans="3:121">
      <c r="C1303" s="51"/>
      <c r="D1303"/>
      <c r="DL1303"/>
      <c r="DM1303"/>
      <c r="DP1303" s="51"/>
      <c r="DQ1303"/>
    </row>
    <row r="1304" spans="3:121">
      <c r="C1304" s="51"/>
      <c r="D1304"/>
      <c r="DL1304"/>
      <c r="DM1304"/>
      <c r="DP1304" s="51"/>
      <c r="DQ1304"/>
    </row>
    <row r="1305" spans="3:121">
      <c r="C1305" s="51"/>
      <c r="D1305"/>
      <c r="DL1305"/>
      <c r="DM1305"/>
      <c r="DP1305" s="51"/>
      <c r="DQ1305"/>
    </row>
    <row r="1306" spans="3:121">
      <c r="C1306" s="51"/>
      <c r="D1306"/>
      <c r="DL1306"/>
      <c r="DM1306"/>
      <c r="DP1306" s="51"/>
      <c r="DQ1306"/>
    </row>
    <row r="1307" spans="3:121">
      <c r="C1307" s="51"/>
      <c r="D1307"/>
      <c r="DL1307"/>
      <c r="DM1307"/>
      <c r="DP1307" s="51"/>
      <c r="DQ1307"/>
    </row>
    <row r="1308" spans="3:121">
      <c r="C1308" s="51"/>
      <c r="D1308"/>
      <c r="DL1308"/>
      <c r="DM1308"/>
      <c r="DP1308" s="51"/>
      <c r="DQ1308"/>
    </row>
    <row r="1309" spans="3:121">
      <c r="C1309" s="51"/>
      <c r="D1309"/>
      <c r="DL1309"/>
      <c r="DM1309"/>
      <c r="DP1309" s="51"/>
      <c r="DQ1309"/>
    </row>
    <row r="1310" spans="3:121">
      <c r="C1310" s="51"/>
      <c r="D1310"/>
      <c r="DL1310"/>
      <c r="DM1310"/>
      <c r="DP1310" s="51"/>
      <c r="DQ1310"/>
    </row>
    <row r="1311" spans="3:121">
      <c r="C1311" s="51"/>
      <c r="D1311"/>
      <c r="DL1311"/>
      <c r="DM1311"/>
      <c r="DP1311" s="51"/>
      <c r="DQ1311"/>
    </row>
    <row r="1312" spans="3:121">
      <c r="C1312" s="51"/>
      <c r="D1312"/>
      <c r="DL1312"/>
      <c r="DM1312"/>
      <c r="DP1312" s="51"/>
      <c r="DQ1312"/>
    </row>
    <row r="1313" spans="3:121">
      <c r="C1313" s="51"/>
      <c r="D1313"/>
      <c r="DL1313"/>
      <c r="DM1313"/>
      <c r="DP1313" s="51"/>
      <c r="DQ1313"/>
    </row>
    <row r="1314" spans="3:121">
      <c r="C1314" s="51"/>
      <c r="D1314"/>
      <c r="DL1314"/>
      <c r="DM1314"/>
      <c r="DP1314" s="51"/>
      <c r="DQ1314"/>
    </row>
    <row r="1315" spans="3:121">
      <c r="C1315" s="51"/>
      <c r="D1315"/>
      <c r="DL1315"/>
      <c r="DM1315"/>
      <c r="DP1315" s="51"/>
      <c r="DQ1315"/>
    </row>
    <row r="1316" spans="3:121">
      <c r="C1316" s="51"/>
      <c r="D1316"/>
      <c r="DL1316"/>
      <c r="DM1316"/>
      <c r="DP1316" s="51"/>
      <c r="DQ1316"/>
    </row>
    <row r="1317" spans="3:121">
      <c r="C1317" s="51"/>
      <c r="D1317"/>
      <c r="DL1317"/>
      <c r="DM1317"/>
      <c r="DP1317" s="51"/>
      <c r="DQ1317"/>
    </row>
    <row r="1318" spans="3:121">
      <c r="C1318" s="51"/>
      <c r="D1318"/>
      <c r="DL1318"/>
      <c r="DM1318"/>
      <c r="DP1318" s="51"/>
      <c r="DQ1318"/>
    </row>
    <row r="1319" spans="3:121">
      <c r="C1319" s="51"/>
      <c r="D1319"/>
      <c r="DL1319"/>
      <c r="DM1319"/>
      <c r="DP1319" s="51"/>
      <c r="DQ1319"/>
    </row>
    <row r="1320" spans="3:121">
      <c r="C1320" s="51"/>
      <c r="D1320"/>
      <c r="DL1320"/>
      <c r="DM1320"/>
      <c r="DP1320" s="51"/>
      <c r="DQ1320"/>
    </row>
    <row r="1321" spans="3:121">
      <c r="C1321" s="51"/>
      <c r="D1321"/>
      <c r="DL1321"/>
      <c r="DM1321"/>
      <c r="DP1321" s="51"/>
      <c r="DQ1321"/>
    </row>
    <row r="1322" spans="3:121">
      <c r="C1322" s="51"/>
      <c r="D1322"/>
      <c r="DL1322"/>
      <c r="DM1322"/>
      <c r="DP1322" s="51"/>
      <c r="DQ1322"/>
    </row>
    <row r="1323" spans="3:121">
      <c r="C1323" s="51"/>
      <c r="D1323"/>
      <c r="DL1323"/>
      <c r="DM1323"/>
      <c r="DP1323" s="51"/>
      <c r="DQ1323"/>
    </row>
    <row r="1324" spans="3:121">
      <c r="C1324" s="51"/>
      <c r="D1324"/>
      <c r="DL1324"/>
      <c r="DM1324"/>
      <c r="DP1324" s="51"/>
      <c r="DQ1324"/>
    </row>
    <row r="1325" spans="3:121">
      <c r="C1325" s="51"/>
      <c r="D1325"/>
      <c r="DL1325"/>
      <c r="DM1325"/>
      <c r="DP1325" s="51"/>
      <c r="DQ1325"/>
    </row>
    <row r="1326" spans="3:121">
      <c r="C1326" s="51"/>
      <c r="D1326"/>
      <c r="DL1326"/>
      <c r="DM1326"/>
      <c r="DP1326" s="51"/>
      <c r="DQ1326"/>
    </row>
    <row r="1327" spans="3:121">
      <c r="C1327" s="51"/>
      <c r="D1327"/>
      <c r="DL1327"/>
      <c r="DM1327"/>
      <c r="DP1327" s="51"/>
      <c r="DQ1327"/>
    </row>
    <row r="1328" spans="3:121">
      <c r="C1328" s="51"/>
      <c r="D1328"/>
      <c r="DL1328"/>
      <c r="DM1328"/>
      <c r="DP1328" s="51"/>
      <c r="DQ1328"/>
    </row>
    <row r="1329" spans="3:121">
      <c r="C1329" s="51"/>
      <c r="D1329"/>
      <c r="DL1329"/>
      <c r="DM1329"/>
      <c r="DP1329" s="51"/>
      <c r="DQ1329"/>
    </row>
    <row r="1330" spans="3:121">
      <c r="C1330" s="51"/>
      <c r="D1330"/>
      <c r="DL1330"/>
      <c r="DM1330"/>
      <c r="DP1330" s="51"/>
      <c r="DQ1330"/>
    </row>
    <row r="1331" spans="3:121">
      <c r="C1331" s="51"/>
      <c r="D1331"/>
      <c r="DL1331"/>
      <c r="DM1331"/>
      <c r="DP1331" s="51"/>
      <c r="DQ1331"/>
    </row>
    <row r="1332" spans="3:121">
      <c r="C1332" s="51"/>
      <c r="D1332"/>
      <c r="DL1332"/>
      <c r="DM1332"/>
      <c r="DP1332" s="51"/>
      <c r="DQ1332"/>
    </row>
    <row r="1333" spans="3:121">
      <c r="C1333" s="51"/>
      <c r="D1333"/>
      <c r="DL1333"/>
      <c r="DM1333"/>
      <c r="DP1333" s="51"/>
      <c r="DQ1333"/>
    </row>
    <row r="1334" spans="3:121">
      <c r="C1334" s="51"/>
      <c r="D1334"/>
      <c r="DL1334"/>
      <c r="DM1334"/>
      <c r="DP1334" s="51"/>
      <c r="DQ1334"/>
    </row>
    <row r="1335" spans="3:121">
      <c r="C1335" s="51"/>
      <c r="D1335"/>
      <c r="DL1335"/>
      <c r="DM1335"/>
      <c r="DP1335" s="51"/>
      <c r="DQ1335"/>
    </row>
    <row r="1336" spans="3:121">
      <c r="C1336" s="51"/>
      <c r="D1336"/>
      <c r="DL1336"/>
      <c r="DM1336"/>
      <c r="DP1336" s="51"/>
      <c r="DQ1336"/>
    </row>
    <row r="1337" spans="3:121">
      <c r="C1337" s="51"/>
      <c r="D1337"/>
      <c r="DL1337"/>
      <c r="DM1337"/>
      <c r="DP1337" s="51"/>
      <c r="DQ1337"/>
    </row>
    <row r="1338" spans="3:121">
      <c r="C1338" s="51"/>
      <c r="D1338"/>
      <c r="DL1338"/>
      <c r="DM1338"/>
      <c r="DP1338" s="51"/>
      <c r="DQ1338"/>
    </row>
    <row r="1339" spans="3:121">
      <c r="C1339" s="51"/>
      <c r="D1339"/>
      <c r="DL1339"/>
      <c r="DM1339"/>
      <c r="DP1339" s="51"/>
      <c r="DQ1339"/>
    </row>
    <row r="1340" spans="3:121">
      <c r="C1340" s="51"/>
      <c r="D1340"/>
      <c r="DL1340"/>
      <c r="DM1340"/>
      <c r="DP1340" s="51"/>
      <c r="DQ1340"/>
    </row>
    <row r="1341" spans="3:121">
      <c r="C1341" s="51"/>
      <c r="D1341"/>
      <c r="DL1341"/>
      <c r="DM1341"/>
      <c r="DP1341" s="51"/>
      <c r="DQ1341"/>
    </row>
    <row r="1342" spans="3:121">
      <c r="C1342" s="51"/>
      <c r="D1342"/>
      <c r="DL1342"/>
      <c r="DM1342"/>
      <c r="DP1342" s="51"/>
      <c r="DQ1342"/>
    </row>
    <row r="1343" spans="3:121">
      <c r="C1343" s="51"/>
      <c r="D1343"/>
      <c r="DL1343"/>
      <c r="DM1343"/>
      <c r="DP1343" s="51"/>
      <c r="DQ1343"/>
    </row>
    <row r="1344" spans="3:121">
      <c r="C1344" s="51"/>
      <c r="D1344"/>
      <c r="DL1344"/>
      <c r="DM1344"/>
      <c r="DP1344" s="51"/>
      <c r="DQ1344"/>
    </row>
    <row r="1345" spans="3:121">
      <c r="C1345" s="51"/>
      <c r="D1345"/>
      <c r="DL1345"/>
      <c r="DM1345"/>
      <c r="DP1345" s="51"/>
      <c r="DQ1345"/>
    </row>
    <row r="1346" spans="3:121">
      <c r="C1346" s="51"/>
      <c r="D1346"/>
      <c r="DL1346"/>
      <c r="DM1346"/>
      <c r="DP1346" s="51"/>
      <c r="DQ1346"/>
    </row>
    <row r="1347" spans="3:121">
      <c r="C1347" s="51"/>
      <c r="D1347"/>
      <c r="DL1347"/>
      <c r="DM1347"/>
      <c r="DP1347" s="51"/>
      <c r="DQ1347"/>
    </row>
    <row r="1348" spans="3:121">
      <c r="C1348" s="51"/>
      <c r="D1348"/>
      <c r="DL1348"/>
      <c r="DM1348"/>
      <c r="DP1348" s="51"/>
      <c r="DQ1348"/>
    </row>
    <row r="1349" spans="3:121">
      <c r="C1349" s="51"/>
      <c r="D1349"/>
      <c r="DL1349"/>
      <c r="DM1349"/>
      <c r="DP1349" s="51"/>
      <c r="DQ1349"/>
    </row>
    <row r="1350" spans="3:121">
      <c r="C1350" s="51"/>
      <c r="D1350"/>
      <c r="DL1350"/>
      <c r="DM1350"/>
      <c r="DP1350" s="51"/>
      <c r="DQ1350"/>
    </row>
    <row r="1351" spans="3:121">
      <c r="C1351" s="51"/>
      <c r="D1351"/>
      <c r="DL1351"/>
      <c r="DM1351"/>
      <c r="DP1351" s="51"/>
      <c r="DQ1351"/>
    </row>
    <row r="1352" spans="3:121">
      <c r="C1352" s="51"/>
      <c r="D1352"/>
      <c r="DL1352"/>
      <c r="DM1352"/>
      <c r="DP1352" s="51"/>
      <c r="DQ1352"/>
    </row>
    <row r="1353" spans="3:121">
      <c r="C1353" s="51"/>
      <c r="D1353"/>
      <c r="DL1353"/>
      <c r="DM1353"/>
      <c r="DP1353" s="51"/>
      <c r="DQ1353"/>
    </row>
    <row r="1354" spans="3:121">
      <c r="C1354" s="51"/>
      <c r="D1354"/>
      <c r="DL1354"/>
      <c r="DM1354"/>
      <c r="DP1354" s="51"/>
      <c r="DQ1354"/>
    </row>
    <row r="1355" spans="3:121">
      <c r="C1355" s="51"/>
      <c r="D1355"/>
      <c r="DL1355"/>
      <c r="DM1355"/>
      <c r="DP1355" s="51"/>
      <c r="DQ1355"/>
    </row>
    <row r="1356" spans="3:121">
      <c r="C1356" s="51"/>
      <c r="D1356"/>
      <c r="DL1356"/>
      <c r="DM1356"/>
      <c r="DP1356" s="51"/>
      <c r="DQ1356"/>
    </row>
    <row r="1357" spans="3:121">
      <c r="C1357" s="51"/>
      <c r="D1357"/>
      <c r="DL1357"/>
      <c r="DM1357"/>
      <c r="DP1357" s="51"/>
      <c r="DQ1357"/>
    </row>
    <row r="1358" spans="3:121">
      <c r="C1358" s="51"/>
      <c r="D1358"/>
      <c r="DL1358"/>
      <c r="DM1358"/>
      <c r="DP1358" s="51"/>
      <c r="DQ1358"/>
    </row>
    <row r="1359" spans="3:121">
      <c r="C1359" s="51"/>
      <c r="D1359"/>
      <c r="DL1359"/>
      <c r="DM1359"/>
      <c r="DP1359" s="51"/>
      <c r="DQ1359"/>
    </row>
    <row r="1360" spans="3:121">
      <c r="C1360" s="51"/>
      <c r="D1360"/>
      <c r="DL1360"/>
      <c r="DM1360"/>
      <c r="DP1360" s="51"/>
      <c r="DQ1360"/>
    </row>
    <row r="1361" spans="3:121">
      <c r="C1361" s="51"/>
      <c r="D1361"/>
      <c r="DL1361"/>
      <c r="DM1361"/>
      <c r="DP1361" s="51"/>
      <c r="DQ1361"/>
    </row>
    <row r="1362" spans="3:121">
      <c r="C1362" s="51"/>
      <c r="D1362"/>
      <c r="DL1362"/>
      <c r="DM1362"/>
      <c r="DP1362" s="51"/>
      <c r="DQ1362"/>
    </row>
    <row r="1363" spans="3:121">
      <c r="C1363" s="51"/>
      <c r="D1363"/>
      <c r="DL1363"/>
      <c r="DM1363"/>
      <c r="DP1363" s="51"/>
      <c r="DQ1363"/>
    </row>
    <row r="1364" spans="3:121">
      <c r="C1364" s="51"/>
      <c r="D1364"/>
      <c r="DL1364"/>
      <c r="DM1364"/>
      <c r="DP1364" s="51"/>
      <c r="DQ1364"/>
    </row>
    <row r="1365" spans="3:121">
      <c r="C1365" s="51"/>
      <c r="D1365"/>
      <c r="DL1365"/>
      <c r="DM1365"/>
      <c r="DP1365" s="51"/>
      <c r="DQ1365"/>
    </row>
    <row r="1366" spans="3:121">
      <c r="C1366" s="51"/>
      <c r="D1366"/>
      <c r="DL1366"/>
      <c r="DM1366"/>
      <c r="DP1366" s="51"/>
      <c r="DQ1366"/>
    </row>
    <row r="1367" spans="3:121">
      <c r="C1367" s="51"/>
      <c r="D1367"/>
      <c r="DL1367"/>
      <c r="DM1367"/>
      <c r="DP1367" s="51"/>
      <c r="DQ1367"/>
    </row>
    <row r="1368" spans="3:121">
      <c r="C1368" s="51"/>
      <c r="D1368"/>
      <c r="DL1368"/>
      <c r="DM1368"/>
      <c r="DP1368" s="51"/>
      <c r="DQ1368"/>
    </row>
    <row r="1369" spans="3:121">
      <c r="C1369" s="51"/>
      <c r="D1369"/>
      <c r="DL1369"/>
      <c r="DM1369"/>
      <c r="DP1369" s="51"/>
      <c r="DQ1369"/>
    </row>
    <row r="1370" spans="3:121">
      <c r="C1370" s="51"/>
      <c r="D1370"/>
      <c r="DL1370"/>
      <c r="DM1370"/>
      <c r="DP1370" s="51"/>
      <c r="DQ1370"/>
    </row>
    <row r="1371" spans="3:121">
      <c r="C1371" s="51"/>
      <c r="D1371"/>
      <c r="DL1371"/>
      <c r="DM1371"/>
      <c r="DP1371" s="51"/>
      <c r="DQ1371"/>
    </row>
    <row r="1372" spans="3:121">
      <c r="C1372" s="51"/>
      <c r="D1372"/>
      <c r="DL1372"/>
      <c r="DM1372"/>
      <c r="DP1372" s="51"/>
      <c r="DQ1372"/>
    </row>
    <row r="1373" spans="3:121">
      <c r="C1373" s="51"/>
      <c r="D1373"/>
      <c r="DL1373"/>
      <c r="DM1373"/>
      <c r="DP1373" s="51"/>
      <c r="DQ1373"/>
    </row>
    <row r="1374" spans="3:121">
      <c r="C1374" s="51"/>
      <c r="D1374"/>
      <c r="DL1374"/>
      <c r="DM1374"/>
      <c r="DP1374" s="51"/>
      <c r="DQ1374"/>
    </row>
    <row r="1375" spans="3:121">
      <c r="C1375" s="51"/>
      <c r="D1375"/>
      <c r="DL1375"/>
      <c r="DM1375"/>
      <c r="DP1375" s="51"/>
      <c r="DQ1375"/>
    </row>
    <row r="1376" spans="3:121">
      <c r="C1376" s="51"/>
      <c r="D1376"/>
      <c r="DL1376"/>
      <c r="DM1376"/>
      <c r="DP1376" s="51"/>
      <c r="DQ1376"/>
    </row>
    <row r="1377" spans="3:121">
      <c r="C1377" s="51"/>
      <c r="D1377"/>
      <c r="DL1377"/>
      <c r="DM1377"/>
      <c r="DP1377" s="51"/>
      <c r="DQ1377"/>
    </row>
    <row r="1378" spans="3:121">
      <c r="C1378" s="51"/>
      <c r="D1378"/>
      <c r="DL1378"/>
      <c r="DM1378"/>
      <c r="DP1378" s="51"/>
      <c r="DQ1378"/>
    </row>
    <row r="1379" spans="3:121">
      <c r="C1379" s="51"/>
      <c r="D1379"/>
      <c r="DL1379"/>
      <c r="DM1379"/>
      <c r="DP1379" s="51"/>
      <c r="DQ1379"/>
    </row>
    <row r="1380" spans="3:121">
      <c r="C1380" s="51"/>
      <c r="D1380"/>
      <c r="DL1380"/>
      <c r="DM1380"/>
      <c r="DP1380" s="51"/>
      <c r="DQ1380"/>
    </row>
    <row r="1381" spans="3:121">
      <c r="C1381" s="51"/>
      <c r="D1381"/>
      <c r="DL1381"/>
      <c r="DM1381"/>
      <c r="DP1381" s="51"/>
      <c r="DQ1381"/>
    </row>
    <row r="1382" spans="3:121">
      <c r="C1382" s="51"/>
      <c r="D1382"/>
      <c r="DL1382"/>
      <c r="DM1382"/>
      <c r="DP1382" s="51"/>
      <c r="DQ1382"/>
    </row>
    <row r="1383" spans="3:121">
      <c r="C1383" s="51"/>
      <c r="D1383"/>
      <c r="DL1383"/>
      <c r="DM1383"/>
      <c r="DP1383" s="51"/>
      <c r="DQ1383"/>
    </row>
    <row r="1384" spans="3:121">
      <c r="C1384" s="51"/>
      <c r="D1384"/>
      <c r="DL1384"/>
      <c r="DM1384"/>
      <c r="DP1384" s="51"/>
      <c r="DQ1384"/>
    </row>
    <row r="1385" spans="3:121">
      <c r="C1385" s="51"/>
      <c r="D1385"/>
      <c r="DL1385"/>
      <c r="DM1385"/>
      <c r="DP1385" s="51"/>
      <c r="DQ1385"/>
    </row>
    <row r="1386" spans="3:121">
      <c r="C1386" s="51"/>
      <c r="D1386"/>
      <c r="DL1386"/>
      <c r="DM1386"/>
      <c r="DP1386" s="51"/>
      <c r="DQ1386"/>
    </row>
    <row r="1387" spans="3:121">
      <c r="C1387" s="51"/>
      <c r="D1387"/>
      <c r="DL1387"/>
      <c r="DM1387"/>
      <c r="DP1387" s="51"/>
      <c r="DQ1387"/>
    </row>
    <row r="1388" spans="3:121">
      <c r="C1388" s="51"/>
      <c r="D1388"/>
      <c r="DL1388"/>
      <c r="DM1388"/>
      <c r="DP1388" s="51"/>
      <c r="DQ1388"/>
    </row>
    <row r="1389" spans="3:121">
      <c r="C1389" s="51"/>
      <c r="D1389"/>
      <c r="DL1389"/>
      <c r="DM1389"/>
      <c r="DP1389" s="51"/>
      <c r="DQ1389"/>
    </row>
    <row r="1390" spans="3:121">
      <c r="C1390" s="51"/>
      <c r="D1390"/>
      <c r="DL1390"/>
      <c r="DM1390"/>
      <c r="DP1390" s="51"/>
      <c r="DQ1390"/>
    </row>
    <row r="1391" spans="3:121">
      <c r="C1391" s="51"/>
      <c r="D1391"/>
      <c r="DL1391"/>
      <c r="DM1391"/>
      <c r="DP1391" s="51"/>
      <c r="DQ1391"/>
    </row>
    <row r="1392" spans="3:121">
      <c r="C1392" s="51"/>
      <c r="D1392"/>
      <c r="DL1392"/>
      <c r="DM1392"/>
      <c r="DP1392" s="51"/>
      <c r="DQ1392"/>
    </row>
    <row r="1393" spans="3:121">
      <c r="C1393" s="51"/>
      <c r="D1393"/>
      <c r="DL1393"/>
      <c r="DM1393"/>
      <c r="DP1393" s="51"/>
      <c r="DQ1393"/>
    </row>
    <row r="1394" spans="3:121">
      <c r="C1394" s="51"/>
      <c r="D1394"/>
      <c r="DL1394"/>
      <c r="DM1394"/>
      <c r="DP1394" s="51"/>
      <c r="DQ1394"/>
    </row>
    <row r="1395" spans="3:121">
      <c r="C1395" s="51"/>
      <c r="D1395"/>
      <c r="DL1395"/>
      <c r="DM1395"/>
      <c r="DP1395" s="51"/>
      <c r="DQ1395"/>
    </row>
    <row r="1396" spans="3:121">
      <c r="C1396" s="51"/>
      <c r="D1396"/>
      <c r="DL1396"/>
      <c r="DM1396"/>
      <c r="DP1396" s="51"/>
      <c r="DQ1396"/>
    </row>
    <row r="1397" spans="3:121">
      <c r="C1397" s="51"/>
      <c r="D1397"/>
      <c r="DL1397"/>
      <c r="DM1397"/>
      <c r="DP1397" s="51"/>
      <c r="DQ1397"/>
    </row>
    <row r="1398" spans="3:121">
      <c r="C1398" s="51"/>
      <c r="D1398"/>
      <c r="DL1398"/>
      <c r="DM1398"/>
      <c r="DP1398" s="51"/>
      <c r="DQ1398"/>
    </row>
    <row r="1399" spans="3:121">
      <c r="C1399" s="51"/>
      <c r="D1399"/>
      <c r="DL1399"/>
      <c r="DM1399"/>
      <c r="DP1399" s="51"/>
      <c r="DQ1399"/>
    </row>
    <row r="1400" spans="3:121">
      <c r="C1400" s="51"/>
      <c r="D1400"/>
      <c r="DL1400"/>
      <c r="DM1400"/>
      <c r="DP1400" s="51"/>
      <c r="DQ1400"/>
    </row>
    <row r="1401" spans="3:121">
      <c r="C1401" s="51"/>
      <c r="D1401"/>
      <c r="DL1401"/>
      <c r="DM1401"/>
      <c r="DP1401" s="51"/>
      <c r="DQ1401"/>
    </row>
    <row r="1402" spans="3:121">
      <c r="C1402" s="51"/>
      <c r="D1402"/>
      <c r="DL1402"/>
      <c r="DM1402"/>
      <c r="DP1402" s="51"/>
      <c r="DQ1402"/>
    </row>
    <row r="1403" spans="3:121">
      <c r="C1403" s="51"/>
      <c r="D1403"/>
      <c r="DL1403"/>
      <c r="DM1403"/>
      <c r="DP1403" s="51"/>
      <c r="DQ1403"/>
    </row>
    <row r="1404" spans="3:121">
      <c r="C1404" s="51"/>
      <c r="D1404"/>
      <c r="DL1404"/>
      <c r="DM1404"/>
      <c r="DP1404" s="51"/>
      <c r="DQ1404"/>
    </row>
    <row r="1405" spans="3:121">
      <c r="C1405" s="51"/>
      <c r="D1405"/>
      <c r="DL1405"/>
      <c r="DM1405"/>
      <c r="DP1405" s="51"/>
      <c r="DQ1405"/>
    </row>
    <row r="1406" spans="3:121">
      <c r="C1406" s="51"/>
      <c r="D1406"/>
      <c r="DL1406"/>
      <c r="DM1406"/>
      <c r="DP1406" s="51"/>
      <c r="DQ1406"/>
    </row>
    <row r="1407" spans="3:121">
      <c r="C1407" s="51"/>
      <c r="D1407"/>
      <c r="DL1407"/>
      <c r="DM1407"/>
      <c r="DP1407" s="51"/>
      <c r="DQ1407"/>
    </row>
    <row r="1408" spans="3:121">
      <c r="C1408" s="51"/>
      <c r="D1408"/>
      <c r="DL1408"/>
      <c r="DM1408"/>
      <c r="DP1408" s="51"/>
      <c r="DQ1408"/>
    </row>
    <row r="1409" spans="3:121">
      <c r="C1409" s="51"/>
      <c r="D1409"/>
      <c r="DL1409"/>
      <c r="DM1409"/>
      <c r="DP1409" s="51"/>
      <c r="DQ1409"/>
    </row>
    <row r="1410" spans="3:121">
      <c r="C1410" s="51"/>
      <c r="D1410"/>
      <c r="DL1410"/>
      <c r="DM1410"/>
      <c r="DP1410" s="51"/>
      <c r="DQ1410"/>
    </row>
    <row r="1411" spans="3:121">
      <c r="C1411" s="51"/>
      <c r="D1411"/>
      <c r="DL1411"/>
      <c r="DM1411"/>
      <c r="DP1411" s="51"/>
      <c r="DQ1411"/>
    </row>
    <row r="1412" spans="3:121">
      <c r="C1412" s="51"/>
      <c r="D1412"/>
      <c r="DL1412"/>
      <c r="DM1412"/>
      <c r="DP1412" s="51"/>
      <c r="DQ1412"/>
    </row>
    <row r="1413" spans="3:121">
      <c r="C1413" s="51"/>
      <c r="D1413"/>
      <c r="DL1413"/>
      <c r="DM1413"/>
      <c r="DP1413" s="51"/>
      <c r="DQ1413"/>
    </row>
    <row r="1414" spans="3:121">
      <c r="C1414" s="51"/>
      <c r="D1414"/>
      <c r="DL1414"/>
      <c r="DM1414"/>
      <c r="DP1414" s="51"/>
      <c r="DQ1414"/>
    </row>
    <row r="1415" spans="3:121">
      <c r="C1415" s="51"/>
      <c r="D1415"/>
      <c r="DL1415"/>
      <c r="DM1415"/>
      <c r="DP1415" s="51"/>
      <c r="DQ1415"/>
    </row>
    <row r="1416" spans="3:121">
      <c r="C1416" s="51"/>
      <c r="D1416"/>
      <c r="DL1416"/>
      <c r="DM1416"/>
      <c r="DP1416" s="51"/>
      <c r="DQ1416"/>
    </row>
    <row r="1417" spans="3:121">
      <c r="C1417" s="51"/>
      <c r="D1417"/>
      <c r="DL1417"/>
      <c r="DM1417"/>
      <c r="DP1417" s="51"/>
      <c r="DQ1417"/>
    </row>
    <row r="1418" spans="3:121">
      <c r="C1418" s="51"/>
      <c r="D1418"/>
      <c r="DL1418"/>
      <c r="DM1418"/>
      <c r="DP1418" s="51"/>
      <c r="DQ1418"/>
    </row>
    <row r="1419" spans="3:121">
      <c r="C1419" s="51"/>
      <c r="D1419"/>
      <c r="DL1419"/>
      <c r="DM1419"/>
      <c r="DP1419" s="51"/>
      <c r="DQ1419"/>
    </row>
    <row r="1420" spans="3:121">
      <c r="C1420" s="51"/>
      <c r="D1420"/>
      <c r="DL1420"/>
      <c r="DM1420"/>
      <c r="DP1420" s="51"/>
      <c r="DQ1420"/>
    </row>
    <row r="1421" spans="3:121">
      <c r="C1421" s="51"/>
      <c r="D1421"/>
      <c r="DL1421"/>
      <c r="DM1421"/>
      <c r="DP1421" s="51"/>
      <c r="DQ1421"/>
    </row>
    <row r="1422" spans="3:121">
      <c r="C1422" s="51"/>
      <c r="D1422"/>
      <c r="DL1422"/>
      <c r="DM1422"/>
      <c r="DP1422" s="51"/>
      <c r="DQ1422"/>
    </row>
    <row r="1423" spans="3:121">
      <c r="C1423" s="51"/>
      <c r="D1423"/>
      <c r="DL1423"/>
      <c r="DM1423"/>
      <c r="DP1423" s="51"/>
      <c r="DQ1423"/>
    </row>
    <row r="1424" spans="3:121">
      <c r="C1424" s="51"/>
      <c r="D1424"/>
      <c r="DL1424"/>
      <c r="DM1424"/>
      <c r="DP1424" s="51"/>
      <c r="DQ1424"/>
    </row>
    <row r="1425" spans="3:121">
      <c r="C1425" s="51"/>
      <c r="D1425"/>
      <c r="DL1425"/>
      <c r="DM1425"/>
      <c r="DP1425" s="51"/>
      <c r="DQ1425"/>
    </row>
    <row r="1426" spans="3:121">
      <c r="C1426" s="51"/>
      <c r="D1426"/>
      <c r="DL1426"/>
      <c r="DM1426"/>
      <c r="DP1426" s="51"/>
      <c r="DQ1426"/>
    </row>
    <row r="1427" spans="3:121">
      <c r="C1427" s="51"/>
      <c r="D1427"/>
      <c r="DL1427"/>
      <c r="DM1427"/>
      <c r="DP1427" s="51"/>
      <c r="DQ1427"/>
    </row>
    <row r="1428" spans="3:121">
      <c r="C1428" s="51"/>
      <c r="D1428"/>
      <c r="DL1428"/>
      <c r="DM1428"/>
      <c r="DP1428" s="51"/>
      <c r="DQ1428"/>
    </row>
    <row r="1429" spans="3:121">
      <c r="C1429" s="51"/>
      <c r="D1429"/>
      <c r="DL1429"/>
      <c r="DM1429"/>
      <c r="DP1429" s="51"/>
      <c r="DQ1429"/>
    </row>
    <row r="1430" spans="3:121">
      <c r="C1430" s="51"/>
      <c r="D1430"/>
      <c r="DL1430"/>
      <c r="DM1430"/>
      <c r="DP1430" s="51"/>
      <c r="DQ1430"/>
    </row>
    <row r="1431" spans="3:121">
      <c r="C1431" s="51"/>
      <c r="D1431"/>
      <c r="DL1431"/>
      <c r="DM1431"/>
      <c r="DP1431" s="51"/>
      <c r="DQ1431"/>
    </row>
    <row r="1432" spans="3:121">
      <c r="C1432" s="51"/>
      <c r="D1432"/>
      <c r="DL1432"/>
      <c r="DM1432"/>
      <c r="DP1432" s="51"/>
      <c r="DQ1432"/>
    </row>
    <row r="1433" spans="3:121">
      <c r="C1433" s="51"/>
      <c r="D1433"/>
      <c r="DL1433"/>
      <c r="DM1433"/>
      <c r="DP1433" s="51"/>
      <c r="DQ1433"/>
    </row>
    <row r="1434" spans="3:121">
      <c r="C1434" s="51"/>
      <c r="D1434"/>
      <c r="DL1434"/>
      <c r="DM1434"/>
      <c r="DP1434" s="51"/>
      <c r="DQ1434"/>
    </row>
    <row r="1435" spans="3:121">
      <c r="C1435" s="51"/>
      <c r="D1435"/>
      <c r="DL1435"/>
      <c r="DM1435"/>
      <c r="DP1435" s="51"/>
      <c r="DQ1435"/>
    </row>
    <row r="1436" spans="3:121">
      <c r="C1436" s="51"/>
      <c r="D1436"/>
      <c r="DL1436"/>
      <c r="DM1436"/>
      <c r="DP1436" s="51"/>
      <c r="DQ1436"/>
    </row>
    <row r="1437" spans="3:121">
      <c r="C1437" s="51"/>
      <c r="D1437"/>
      <c r="DL1437"/>
      <c r="DM1437"/>
      <c r="DP1437" s="51"/>
      <c r="DQ1437"/>
    </row>
    <row r="1438" spans="3:121">
      <c r="C1438" s="51"/>
      <c r="D1438"/>
      <c r="DL1438"/>
      <c r="DM1438"/>
      <c r="DP1438" s="51"/>
      <c r="DQ1438"/>
    </row>
    <row r="1439" spans="3:121">
      <c r="C1439" s="51"/>
      <c r="D1439"/>
      <c r="DL1439"/>
      <c r="DM1439"/>
      <c r="DP1439" s="51"/>
      <c r="DQ1439"/>
    </row>
    <row r="1440" spans="3:121">
      <c r="C1440" s="51"/>
      <c r="D1440"/>
      <c r="DL1440"/>
      <c r="DM1440"/>
      <c r="DP1440" s="51"/>
      <c r="DQ1440"/>
    </row>
    <row r="1441" spans="3:121">
      <c r="C1441" s="51"/>
      <c r="D1441"/>
      <c r="DL1441"/>
      <c r="DM1441"/>
      <c r="DP1441" s="51"/>
      <c r="DQ1441"/>
    </row>
    <row r="1442" spans="3:121">
      <c r="C1442" s="51"/>
      <c r="D1442"/>
      <c r="DL1442"/>
      <c r="DM1442"/>
      <c r="DP1442" s="51"/>
      <c r="DQ1442"/>
    </row>
    <row r="1443" spans="3:121">
      <c r="C1443" s="51"/>
      <c r="D1443"/>
      <c r="DL1443"/>
      <c r="DM1443"/>
      <c r="DP1443" s="51"/>
      <c r="DQ1443"/>
    </row>
    <row r="1444" spans="3:121">
      <c r="C1444" s="51"/>
      <c r="D1444"/>
      <c r="DL1444"/>
      <c r="DM1444"/>
      <c r="DP1444" s="51"/>
      <c r="DQ1444"/>
    </row>
    <row r="1445" spans="3:121">
      <c r="C1445" s="51"/>
      <c r="D1445"/>
      <c r="DL1445"/>
      <c r="DM1445"/>
      <c r="DP1445" s="51"/>
      <c r="DQ1445"/>
    </row>
    <row r="1446" spans="3:121">
      <c r="C1446" s="51"/>
      <c r="D1446"/>
      <c r="DL1446"/>
      <c r="DM1446"/>
      <c r="DP1446" s="51"/>
      <c r="DQ1446"/>
    </row>
    <row r="1447" spans="3:121">
      <c r="C1447" s="51"/>
      <c r="D1447"/>
      <c r="DL1447"/>
      <c r="DM1447"/>
      <c r="DP1447" s="51"/>
      <c r="DQ1447"/>
    </row>
    <row r="1448" spans="3:121">
      <c r="C1448" s="51"/>
      <c r="D1448"/>
      <c r="DL1448"/>
      <c r="DM1448"/>
      <c r="DP1448" s="51"/>
      <c r="DQ1448"/>
    </row>
    <row r="1449" spans="3:121">
      <c r="C1449" s="51"/>
      <c r="D1449"/>
      <c r="DL1449"/>
      <c r="DM1449"/>
      <c r="DP1449" s="51"/>
      <c r="DQ1449"/>
    </row>
    <row r="1450" spans="3:121">
      <c r="C1450" s="51"/>
      <c r="D1450"/>
      <c r="DL1450"/>
      <c r="DM1450"/>
      <c r="DP1450" s="51"/>
      <c r="DQ1450"/>
    </row>
    <row r="1451" spans="3:121">
      <c r="C1451" s="51"/>
      <c r="D1451"/>
      <c r="DL1451"/>
      <c r="DM1451"/>
      <c r="DP1451" s="51"/>
      <c r="DQ1451"/>
    </row>
    <row r="1452" spans="3:121">
      <c r="C1452" s="51"/>
      <c r="D1452"/>
      <c r="DL1452"/>
      <c r="DM1452"/>
      <c r="DP1452" s="51"/>
      <c r="DQ1452"/>
    </row>
    <row r="1453" spans="3:121">
      <c r="C1453" s="51"/>
      <c r="D1453"/>
      <c r="DL1453"/>
      <c r="DM1453"/>
      <c r="DP1453" s="51"/>
      <c r="DQ1453"/>
    </row>
    <row r="1454" spans="3:121">
      <c r="C1454" s="51"/>
      <c r="D1454"/>
      <c r="DL1454"/>
      <c r="DM1454"/>
      <c r="DP1454" s="51"/>
      <c r="DQ1454"/>
    </row>
    <row r="1455" spans="3:121">
      <c r="C1455" s="51"/>
      <c r="D1455"/>
      <c r="DL1455"/>
      <c r="DM1455"/>
      <c r="DP1455" s="51"/>
      <c r="DQ1455"/>
    </row>
    <row r="1456" spans="3:121">
      <c r="C1456" s="51"/>
      <c r="D1456"/>
      <c r="DL1456"/>
      <c r="DM1456"/>
      <c r="DP1456" s="51"/>
      <c r="DQ1456"/>
    </row>
    <row r="1457" spans="3:121">
      <c r="C1457" s="51"/>
      <c r="D1457"/>
      <c r="DL1457"/>
      <c r="DM1457"/>
      <c r="DP1457" s="51"/>
      <c r="DQ1457"/>
    </row>
    <row r="1458" spans="3:121">
      <c r="C1458" s="51"/>
      <c r="D1458"/>
      <c r="DL1458"/>
      <c r="DM1458"/>
      <c r="DP1458" s="51"/>
      <c r="DQ1458"/>
    </row>
    <row r="1459" spans="3:121">
      <c r="C1459" s="51"/>
      <c r="D1459"/>
      <c r="DL1459"/>
      <c r="DM1459"/>
      <c r="DP1459" s="51"/>
      <c r="DQ1459"/>
    </row>
    <row r="1460" spans="3:121">
      <c r="C1460" s="51"/>
      <c r="D1460"/>
      <c r="DL1460"/>
      <c r="DM1460"/>
      <c r="DP1460" s="51"/>
      <c r="DQ1460"/>
    </row>
    <row r="1461" spans="3:121">
      <c r="C1461" s="51"/>
      <c r="D1461"/>
      <c r="DL1461"/>
      <c r="DM1461"/>
      <c r="DP1461" s="51"/>
      <c r="DQ1461"/>
    </row>
    <row r="1462" spans="3:121">
      <c r="C1462" s="51"/>
      <c r="D1462"/>
      <c r="DL1462"/>
      <c r="DM1462"/>
      <c r="DP1462" s="51"/>
      <c r="DQ1462"/>
    </row>
    <row r="1463" spans="3:121">
      <c r="C1463" s="51"/>
      <c r="D1463"/>
      <c r="DL1463"/>
      <c r="DM1463"/>
      <c r="DP1463" s="51"/>
      <c r="DQ1463"/>
    </row>
    <row r="1464" spans="3:121">
      <c r="C1464" s="51"/>
      <c r="D1464"/>
      <c r="DL1464"/>
      <c r="DM1464"/>
      <c r="DP1464" s="51"/>
      <c r="DQ1464"/>
    </row>
    <row r="1465" spans="3:121">
      <c r="C1465" s="51"/>
      <c r="D1465"/>
      <c r="DL1465"/>
      <c r="DM1465"/>
      <c r="DP1465" s="51"/>
      <c r="DQ1465"/>
    </row>
    <row r="1466" spans="3:121">
      <c r="C1466" s="51"/>
      <c r="D1466"/>
      <c r="DL1466"/>
      <c r="DM1466"/>
      <c r="DP1466" s="51"/>
      <c r="DQ1466"/>
    </row>
    <row r="1467" spans="3:121">
      <c r="C1467" s="51"/>
      <c r="D1467"/>
      <c r="DL1467"/>
      <c r="DM1467"/>
      <c r="DP1467" s="51"/>
      <c r="DQ1467"/>
    </row>
    <row r="1468" spans="3:121">
      <c r="C1468" s="51"/>
      <c r="D1468"/>
      <c r="DL1468"/>
      <c r="DM1468"/>
      <c r="DP1468" s="51"/>
      <c r="DQ1468"/>
    </row>
    <row r="1469" spans="3:121">
      <c r="C1469" s="51"/>
      <c r="D1469"/>
      <c r="DL1469"/>
      <c r="DM1469"/>
      <c r="DP1469" s="51"/>
      <c r="DQ1469"/>
    </row>
    <row r="1470" spans="3:121">
      <c r="C1470" s="51"/>
      <c r="D1470"/>
      <c r="DL1470"/>
      <c r="DM1470"/>
      <c r="DP1470" s="51"/>
      <c r="DQ1470"/>
    </row>
    <row r="1471" spans="3:121">
      <c r="C1471" s="51"/>
      <c r="D1471"/>
      <c r="DL1471"/>
      <c r="DM1471"/>
      <c r="DP1471" s="51"/>
      <c r="DQ1471"/>
    </row>
    <row r="1472" spans="3:121">
      <c r="C1472" s="51"/>
      <c r="D1472"/>
      <c r="DL1472"/>
      <c r="DM1472"/>
      <c r="DP1472" s="51"/>
      <c r="DQ1472"/>
    </row>
    <row r="1473" spans="3:121">
      <c r="C1473" s="51"/>
      <c r="D1473"/>
      <c r="DL1473"/>
      <c r="DM1473"/>
      <c r="DP1473" s="51"/>
      <c r="DQ1473"/>
    </row>
    <row r="1474" spans="3:121">
      <c r="C1474" s="51"/>
      <c r="D1474"/>
      <c r="DL1474"/>
      <c r="DM1474"/>
      <c r="DP1474" s="51"/>
      <c r="DQ1474"/>
    </row>
    <row r="1475" spans="3:121">
      <c r="C1475" s="51"/>
      <c r="D1475"/>
      <c r="DL1475"/>
      <c r="DM1475"/>
      <c r="DP1475" s="51"/>
      <c r="DQ1475"/>
    </row>
    <row r="1476" spans="3:121">
      <c r="C1476" s="51"/>
      <c r="D1476"/>
      <c r="DL1476"/>
      <c r="DM1476"/>
      <c r="DP1476" s="51"/>
      <c r="DQ1476"/>
    </row>
    <row r="1477" spans="3:121">
      <c r="C1477" s="51"/>
      <c r="D1477"/>
      <c r="DL1477"/>
      <c r="DM1477"/>
      <c r="DP1477" s="51"/>
      <c r="DQ1477"/>
    </row>
    <row r="1478" spans="3:121">
      <c r="C1478" s="51"/>
      <c r="D1478"/>
      <c r="DL1478"/>
      <c r="DM1478"/>
      <c r="DP1478" s="51"/>
      <c r="DQ1478"/>
    </row>
    <row r="1479" spans="3:121">
      <c r="C1479" s="51"/>
      <c r="D1479"/>
      <c r="DL1479"/>
      <c r="DM1479"/>
      <c r="DP1479" s="51"/>
      <c r="DQ1479"/>
    </row>
    <row r="1480" spans="3:121">
      <c r="C1480" s="51"/>
      <c r="D1480"/>
      <c r="DL1480"/>
      <c r="DM1480"/>
      <c r="DP1480" s="51"/>
      <c r="DQ1480"/>
    </row>
    <row r="1481" spans="3:121">
      <c r="C1481" s="51"/>
      <c r="D1481"/>
      <c r="DL1481"/>
      <c r="DM1481"/>
      <c r="DP1481" s="51"/>
      <c r="DQ1481"/>
    </row>
    <row r="1482" spans="3:121">
      <c r="C1482" s="51"/>
      <c r="D1482"/>
      <c r="DL1482"/>
      <c r="DM1482"/>
      <c r="DP1482" s="51"/>
      <c r="DQ1482"/>
    </row>
    <row r="1483" spans="3:121">
      <c r="C1483" s="51"/>
      <c r="D1483"/>
      <c r="DL1483"/>
      <c r="DM1483"/>
      <c r="DP1483" s="51"/>
      <c r="DQ1483"/>
    </row>
    <row r="1484" spans="3:121">
      <c r="C1484" s="51"/>
      <c r="D1484"/>
      <c r="DL1484"/>
      <c r="DM1484"/>
      <c r="DP1484" s="51"/>
      <c r="DQ1484"/>
    </row>
    <row r="1485" spans="3:121">
      <c r="C1485" s="51"/>
      <c r="D1485"/>
      <c r="DL1485"/>
      <c r="DM1485"/>
      <c r="DP1485" s="51"/>
      <c r="DQ1485"/>
    </row>
    <row r="1486" spans="3:121">
      <c r="C1486" s="51"/>
      <c r="D1486"/>
      <c r="DL1486"/>
      <c r="DM1486"/>
      <c r="DP1486" s="51"/>
      <c r="DQ1486"/>
    </row>
    <row r="1487" spans="3:121">
      <c r="C1487" s="51"/>
      <c r="D1487"/>
      <c r="DL1487"/>
      <c r="DM1487"/>
      <c r="DP1487" s="51"/>
      <c r="DQ1487"/>
    </row>
    <row r="1488" spans="3:121">
      <c r="C1488" s="51"/>
      <c r="D1488"/>
      <c r="DL1488"/>
      <c r="DM1488"/>
      <c r="DP1488" s="51"/>
      <c r="DQ1488"/>
    </row>
    <row r="1489" spans="3:121">
      <c r="C1489" s="51"/>
      <c r="D1489"/>
      <c r="DL1489"/>
      <c r="DM1489"/>
      <c r="DP1489" s="51"/>
      <c r="DQ1489"/>
    </row>
    <row r="1490" spans="3:121">
      <c r="C1490" s="51"/>
      <c r="D1490"/>
      <c r="DL1490"/>
      <c r="DM1490"/>
      <c r="DP1490" s="51"/>
      <c r="DQ1490"/>
    </row>
    <row r="1491" spans="3:121">
      <c r="C1491" s="51"/>
      <c r="D1491"/>
      <c r="DL1491"/>
      <c r="DM1491"/>
      <c r="DP1491" s="51"/>
      <c r="DQ1491"/>
    </row>
    <row r="1492" spans="3:121">
      <c r="C1492" s="51"/>
      <c r="D1492"/>
      <c r="DL1492"/>
      <c r="DM1492"/>
      <c r="DP1492" s="51"/>
      <c r="DQ1492"/>
    </row>
    <row r="1493" spans="3:121">
      <c r="C1493" s="51"/>
      <c r="D1493"/>
      <c r="DL1493"/>
      <c r="DM1493"/>
      <c r="DP1493" s="51"/>
      <c r="DQ1493"/>
    </row>
    <row r="1494" spans="3:121">
      <c r="C1494" s="51"/>
      <c r="D1494"/>
      <c r="DL1494"/>
      <c r="DM1494"/>
      <c r="DP1494" s="51"/>
      <c r="DQ1494"/>
    </row>
    <row r="1495" spans="3:121">
      <c r="C1495" s="51"/>
      <c r="D1495"/>
      <c r="DL1495"/>
      <c r="DM1495"/>
      <c r="DP1495" s="51"/>
      <c r="DQ1495"/>
    </row>
    <row r="1496" spans="3:121">
      <c r="C1496" s="51"/>
      <c r="D1496"/>
      <c r="DL1496"/>
      <c r="DM1496"/>
      <c r="DP1496" s="51"/>
      <c r="DQ1496"/>
    </row>
    <row r="1497" spans="3:121">
      <c r="C1497" s="51"/>
      <c r="D1497"/>
      <c r="DL1497"/>
      <c r="DM1497"/>
      <c r="DP1497" s="51"/>
      <c r="DQ1497"/>
    </row>
    <row r="1498" spans="3:121">
      <c r="C1498" s="51"/>
      <c r="D1498"/>
      <c r="DL1498"/>
      <c r="DM1498"/>
      <c r="DP1498" s="51"/>
      <c r="DQ1498"/>
    </row>
    <row r="1499" spans="3:121">
      <c r="C1499" s="51"/>
      <c r="D1499"/>
      <c r="DL1499"/>
      <c r="DM1499"/>
      <c r="DP1499" s="51"/>
      <c r="DQ1499"/>
    </row>
    <row r="1500" spans="3:121">
      <c r="C1500" s="51"/>
      <c r="D1500"/>
      <c r="DL1500"/>
      <c r="DM1500"/>
      <c r="DP1500" s="51"/>
      <c r="DQ1500"/>
    </row>
    <row r="1501" spans="3:121">
      <c r="C1501" s="51"/>
      <c r="D1501"/>
      <c r="DL1501"/>
      <c r="DM1501"/>
      <c r="DP1501" s="51"/>
      <c r="DQ1501"/>
    </row>
    <row r="1502" spans="3:121">
      <c r="C1502" s="51"/>
      <c r="D1502"/>
      <c r="DL1502"/>
      <c r="DM1502"/>
      <c r="DP1502" s="51"/>
      <c r="DQ1502"/>
    </row>
    <row r="1503" spans="3:121">
      <c r="C1503" s="51"/>
      <c r="D1503"/>
      <c r="DL1503"/>
      <c r="DM1503"/>
      <c r="DP1503" s="51"/>
      <c r="DQ1503"/>
    </row>
    <row r="1504" spans="3:121">
      <c r="C1504" s="51"/>
      <c r="D1504"/>
      <c r="DL1504"/>
      <c r="DM1504"/>
      <c r="DP1504" s="51"/>
      <c r="DQ1504"/>
    </row>
    <row r="1505" spans="3:121">
      <c r="C1505" s="51"/>
      <c r="D1505"/>
      <c r="DL1505"/>
      <c r="DM1505"/>
      <c r="DP1505" s="51"/>
      <c r="DQ1505"/>
    </row>
    <row r="1506" spans="3:121">
      <c r="C1506" s="51"/>
      <c r="D1506"/>
      <c r="DL1506"/>
      <c r="DM1506"/>
      <c r="DP1506" s="51"/>
      <c r="DQ1506"/>
    </row>
    <row r="1507" spans="3:121">
      <c r="C1507" s="51"/>
      <c r="D1507"/>
      <c r="DL1507"/>
      <c r="DM1507"/>
      <c r="DP1507" s="51"/>
      <c r="DQ1507"/>
    </row>
    <row r="1508" spans="3:121">
      <c r="C1508" s="51"/>
      <c r="D1508"/>
      <c r="DL1508"/>
      <c r="DM1508"/>
      <c r="DP1508" s="51"/>
      <c r="DQ1508"/>
    </row>
    <row r="1509" spans="3:121">
      <c r="C1509" s="51"/>
      <c r="D1509"/>
      <c r="DL1509"/>
      <c r="DM1509"/>
      <c r="DP1509" s="51"/>
      <c r="DQ1509"/>
    </row>
    <row r="1510" spans="3:121">
      <c r="C1510" s="51"/>
      <c r="D1510"/>
      <c r="DL1510"/>
      <c r="DM1510"/>
      <c r="DP1510" s="51"/>
      <c r="DQ1510"/>
    </row>
    <row r="1511" spans="3:121">
      <c r="C1511" s="51"/>
      <c r="D1511"/>
      <c r="DL1511"/>
      <c r="DM1511"/>
      <c r="DP1511" s="51"/>
      <c r="DQ1511"/>
    </row>
    <row r="1512" spans="3:121">
      <c r="C1512" s="51"/>
      <c r="D1512"/>
      <c r="DL1512"/>
      <c r="DM1512"/>
      <c r="DP1512" s="51"/>
      <c r="DQ1512"/>
    </row>
    <row r="1513" spans="3:121">
      <c r="C1513" s="51"/>
      <c r="D1513"/>
      <c r="DL1513"/>
      <c r="DM1513"/>
      <c r="DP1513" s="51"/>
      <c r="DQ1513"/>
    </row>
    <row r="1514" spans="3:121">
      <c r="C1514" s="51"/>
      <c r="D1514"/>
      <c r="DL1514"/>
      <c r="DM1514"/>
      <c r="DP1514" s="51"/>
      <c r="DQ1514"/>
    </row>
    <row r="1515" spans="3:121">
      <c r="C1515" s="51"/>
      <c r="D1515"/>
      <c r="DL1515"/>
      <c r="DM1515"/>
      <c r="DP1515" s="51"/>
      <c r="DQ1515"/>
    </row>
    <row r="1516" spans="3:121">
      <c r="C1516" s="51"/>
      <c r="D1516"/>
      <c r="DL1516"/>
      <c r="DM1516"/>
      <c r="DP1516" s="51"/>
      <c r="DQ1516"/>
    </row>
    <row r="1517" spans="3:121">
      <c r="C1517" s="51"/>
      <c r="D1517"/>
      <c r="DL1517"/>
      <c r="DM1517"/>
      <c r="DP1517" s="51"/>
      <c r="DQ1517"/>
    </row>
    <row r="1518" spans="3:121">
      <c r="C1518" s="51"/>
      <c r="D1518"/>
      <c r="DL1518"/>
      <c r="DM1518"/>
      <c r="DP1518" s="51"/>
      <c r="DQ1518"/>
    </row>
    <row r="1519" spans="3:121">
      <c r="C1519" s="51"/>
      <c r="D1519"/>
      <c r="DL1519"/>
      <c r="DM1519"/>
      <c r="DP1519" s="51"/>
      <c r="DQ1519"/>
    </row>
    <row r="1520" spans="3:121">
      <c r="C1520" s="51"/>
      <c r="D1520"/>
      <c r="DL1520"/>
      <c r="DM1520"/>
      <c r="DP1520" s="51"/>
      <c r="DQ1520"/>
    </row>
    <row r="1521" spans="3:121">
      <c r="C1521" s="51"/>
      <c r="D1521"/>
      <c r="DL1521"/>
      <c r="DM1521"/>
      <c r="DP1521" s="51"/>
      <c r="DQ1521"/>
    </row>
    <row r="1522" spans="3:121">
      <c r="C1522" s="51"/>
      <c r="D1522"/>
      <c r="DL1522"/>
      <c r="DM1522"/>
      <c r="DP1522" s="51"/>
      <c r="DQ1522"/>
    </row>
    <row r="1523" spans="3:121">
      <c r="C1523" s="51"/>
      <c r="D1523"/>
      <c r="DL1523"/>
      <c r="DM1523"/>
      <c r="DP1523" s="51"/>
      <c r="DQ1523"/>
    </row>
    <row r="1524" spans="3:121">
      <c r="C1524" s="51"/>
      <c r="D1524"/>
      <c r="DL1524"/>
      <c r="DM1524"/>
      <c r="DP1524" s="51"/>
      <c r="DQ1524"/>
    </row>
    <row r="1525" spans="3:121">
      <c r="C1525" s="51"/>
      <c r="D1525"/>
      <c r="DL1525"/>
      <c r="DM1525"/>
      <c r="DP1525" s="51"/>
      <c r="DQ1525"/>
    </row>
    <row r="1526" spans="3:121">
      <c r="C1526" s="51"/>
      <c r="D1526"/>
      <c r="DL1526"/>
      <c r="DM1526"/>
      <c r="DP1526" s="51"/>
      <c r="DQ1526"/>
    </row>
    <row r="1527" spans="3:121">
      <c r="C1527" s="51"/>
      <c r="D1527"/>
      <c r="DL1527"/>
      <c r="DM1527"/>
      <c r="DP1527" s="51"/>
      <c r="DQ1527"/>
    </row>
    <row r="1528" spans="3:121">
      <c r="C1528" s="51"/>
      <c r="D1528"/>
      <c r="DL1528"/>
      <c r="DM1528"/>
      <c r="DP1528" s="51"/>
      <c r="DQ1528"/>
    </row>
    <row r="1529" spans="3:121">
      <c r="C1529" s="51"/>
      <c r="D1529"/>
      <c r="DL1529"/>
      <c r="DM1529"/>
      <c r="DP1529" s="51"/>
      <c r="DQ1529"/>
    </row>
    <row r="1530" spans="3:121">
      <c r="C1530" s="51"/>
      <c r="D1530"/>
      <c r="DL1530"/>
      <c r="DM1530"/>
      <c r="DP1530" s="51"/>
      <c r="DQ1530"/>
    </row>
    <row r="1531" spans="3:121">
      <c r="C1531" s="51"/>
      <c r="D1531"/>
      <c r="DL1531"/>
      <c r="DM1531"/>
      <c r="DP1531" s="51"/>
      <c r="DQ1531"/>
    </row>
    <row r="1532" spans="3:121">
      <c r="C1532" s="51"/>
      <c r="D1532"/>
      <c r="DL1532"/>
      <c r="DM1532"/>
      <c r="DP1532" s="51"/>
      <c r="DQ1532"/>
    </row>
    <row r="1533" spans="3:121">
      <c r="C1533" s="51"/>
      <c r="D1533"/>
      <c r="DL1533"/>
      <c r="DM1533"/>
      <c r="DP1533" s="51"/>
      <c r="DQ1533"/>
    </row>
    <row r="1534" spans="3:121">
      <c r="C1534" s="51"/>
      <c r="D1534"/>
      <c r="DL1534"/>
      <c r="DM1534"/>
      <c r="DP1534" s="51"/>
      <c r="DQ1534"/>
    </row>
    <row r="1535" spans="3:121">
      <c r="C1535" s="51"/>
      <c r="D1535"/>
      <c r="DL1535"/>
      <c r="DM1535"/>
      <c r="DP1535" s="51"/>
      <c r="DQ1535"/>
    </row>
    <row r="1536" spans="3:121">
      <c r="C1536" s="51"/>
      <c r="D1536"/>
      <c r="DL1536"/>
      <c r="DM1536"/>
      <c r="DP1536" s="51"/>
      <c r="DQ1536"/>
    </row>
    <row r="1537" spans="3:121">
      <c r="C1537" s="51"/>
      <c r="D1537"/>
      <c r="DL1537"/>
      <c r="DM1537"/>
      <c r="DP1537" s="51"/>
      <c r="DQ1537"/>
    </row>
    <row r="1538" spans="3:121">
      <c r="C1538" s="51"/>
      <c r="D1538"/>
      <c r="DL1538"/>
      <c r="DM1538"/>
      <c r="DP1538" s="51"/>
      <c r="DQ1538"/>
    </row>
    <row r="1539" spans="3:121">
      <c r="C1539" s="51"/>
      <c r="D1539"/>
      <c r="DL1539"/>
      <c r="DM1539"/>
      <c r="DP1539" s="51"/>
      <c r="DQ1539"/>
    </row>
    <row r="1540" spans="3:121">
      <c r="C1540" s="51"/>
      <c r="D1540"/>
      <c r="DL1540"/>
      <c r="DM1540"/>
      <c r="DP1540" s="51"/>
      <c r="DQ1540"/>
    </row>
    <row r="1541" spans="3:121">
      <c r="C1541" s="51"/>
      <c r="D1541"/>
      <c r="DL1541"/>
      <c r="DM1541"/>
      <c r="DP1541" s="51"/>
      <c r="DQ1541"/>
    </row>
    <row r="1542" spans="3:121">
      <c r="C1542" s="51"/>
      <c r="D1542"/>
      <c r="DL1542"/>
      <c r="DM1542"/>
      <c r="DP1542" s="51"/>
      <c r="DQ1542"/>
    </row>
    <row r="1543" spans="3:121">
      <c r="C1543" s="51"/>
      <c r="D1543"/>
      <c r="DL1543"/>
      <c r="DM1543"/>
      <c r="DP1543" s="51"/>
      <c r="DQ1543"/>
    </row>
    <row r="1544" spans="3:121">
      <c r="C1544" s="51"/>
      <c r="D1544"/>
      <c r="DL1544"/>
      <c r="DM1544"/>
      <c r="DP1544" s="51"/>
      <c r="DQ1544"/>
    </row>
    <row r="1545" spans="3:121">
      <c r="C1545" s="51"/>
      <c r="D1545"/>
      <c r="DL1545"/>
      <c r="DM1545"/>
      <c r="DP1545" s="51"/>
      <c r="DQ1545"/>
    </row>
    <row r="1546" spans="3:121">
      <c r="C1546" s="51"/>
      <c r="D1546"/>
      <c r="DL1546"/>
      <c r="DM1546"/>
      <c r="DP1546" s="51"/>
      <c r="DQ1546"/>
    </row>
    <row r="1547" spans="3:121">
      <c r="C1547" s="51"/>
      <c r="D1547"/>
      <c r="DL1547"/>
      <c r="DM1547"/>
      <c r="DP1547" s="51"/>
      <c r="DQ1547"/>
    </row>
    <row r="1548" spans="3:121">
      <c r="C1548" s="51"/>
      <c r="D1548"/>
      <c r="DL1548"/>
      <c r="DM1548"/>
      <c r="DP1548" s="51"/>
      <c r="DQ1548"/>
    </row>
    <row r="1549" spans="3:121">
      <c r="C1549" s="51"/>
      <c r="D1549"/>
      <c r="DL1549"/>
      <c r="DM1549"/>
      <c r="DP1549" s="51"/>
      <c r="DQ1549"/>
    </row>
    <row r="1550" spans="3:121">
      <c r="C1550" s="51"/>
      <c r="D1550"/>
      <c r="DL1550"/>
      <c r="DM1550"/>
      <c r="DP1550" s="51"/>
      <c r="DQ1550"/>
    </row>
    <row r="1551" spans="3:121">
      <c r="C1551" s="51"/>
      <c r="D1551"/>
      <c r="DL1551"/>
      <c r="DM1551"/>
      <c r="DP1551" s="51"/>
      <c r="DQ1551"/>
    </row>
    <row r="1552" spans="3:121">
      <c r="C1552" s="51"/>
      <c r="D1552"/>
      <c r="DL1552"/>
      <c r="DM1552"/>
      <c r="DP1552" s="51"/>
      <c r="DQ1552"/>
    </row>
    <row r="1553" spans="3:121">
      <c r="C1553" s="51"/>
      <c r="D1553"/>
      <c r="DL1553"/>
      <c r="DM1553"/>
      <c r="DP1553" s="51"/>
      <c r="DQ1553"/>
    </row>
    <row r="1554" spans="3:121">
      <c r="C1554" s="51"/>
      <c r="D1554"/>
      <c r="DL1554"/>
      <c r="DM1554"/>
      <c r="DP1554" s="51"/>
      <c r="DQ1554"/>
    </row>
    <row r="1555" spans="3:121">
      <c r="C1555" s="51"/>
      <c r="D1555"/>
      <c r="DL1555"/>
      <c r="DM1555"/>
      <c r="DP1555" s="51"/>
      <c r="DQ1555"/>
    </row>
    <row r="1556" spans="3:121">
      <c r="C1556" s="51"/>
      <c r="D1556"/>
      <c r="DL1556"/>
      <c r="DM1556"/>
      <c r="DP1556" s="51"/>
      <c r="DQ1556"/>
    </row>
    <row r="1557" spans="3:121">
      <c r="C1557" s="51"/>
      <c r="D1557"/>
      <c r="DL1557"/>
      <c r="DM1557"/>
      <c r="DP1557" s="51"/>
      <c r="DQ1557"/>
    </row>
    <row r="1558" spans="3:121">
      <c r="C1558" s="51"/>
      <c r="D1558"/>
      <c r="DL1558"/>
      <c r="DM1558"/>
      <c r="DP1558" s="51"/>
      <c r="DQ1558"/>
    </row>
    <row r="1559" spans="3:121">
      <c r="C1559" s="51"/>
      <c r="D1559"/>
      <c r="DL1559"/>
      <c r="DM1559"/>
      <c r="DP1559" s="51"/>
      <c r="DQ1559"/>
    </row>
    <row r="1560" spans="3:121">
      <c r="C1560" s="51"/>
      <c r="D1560"/>
      <c r="DL1560"/>
      <c r="DM1560"/>
      <c r="DP1560" s="51"/>
      <c r="DQ1560"/>
    </row>
    <row r="1561" spans="3:121">
      <c r="C1561" s="51"/>
      <c r="D1561"/>
      <c r="DL1561"/>
      <c r="DM1561"/>
      <c r="DP1561" s="51"/>
      <c r="DQ1561"/>
    </row>
    <row r="1562" spans="3:121">
      <c r="C1562" s="51"/>
      <c r="D1562"/>
      <c r="DL1562"/>
      <c r="DM1562"/>
      <c r="DP1562" s="51"/>
      <c r="DQ1562"/>
    </row>
    <row r="1563" spans="3:121">
      <c r="C1563" s="51"/>
      <c r="D1563"/>
      <c r="DL1563"/>
      <c r="DM1563"/>
      <c r="DP1563" s="51"/>
      <c r="DQ1563"/>
    </row>
    <row r="1564" spans="3:121">
      <c r="C1564" s="51"/>
      <c r="D1564"/>
      <c r="DL1564"/>
      <c r="DM1564"/>
      <c r="DP1564" s="51"/>
      <c r="DQ1564"/>
    </row>
    <row r="1565" spans="3:121">
      <c r="C1565" s="51"/>
      <c r="D1565"/>
      <c r="DL1565"/>
      <c r="DM1565"/>
      <c r="DP1565" s="51"/>
      <c r="DQ1565"/>
    </row>
    <row r="1566" spans="3:121">
      <c r="C1566" s="51"/>
      <c r="D1566"/>
      <c r="DL1566"/>
      <c r="DM1566"/>
      <c r="DP1566" s="51"/>
      <c r="DQ1566"/>
    </row>
    <row r="1567" spans="3:121">
      <c r="C1567" s="51"/>
      <c r="D1567"/>
      <c r="DL1567"/>
      <c r="DM1567"/>
      <c r="DP1567" s="51"/>
      <c r="DQ1567"/>
    </row>
    <row r="1568" spans="3:121">
      <c r="C1568" s="51"/>
      <c r="D1568"/>
      <c r="DL1568"/>
      <c r="DM1568"/>
      <c r="DP1568" s="51"/>
      <c r="DQ1568"/>
    </row>
    <row r="1569" spans="3:121">
      <c r="C1569" s="51"/>
      <c r="D1569"/>
      <c r="DL1569"/>
      <c r="DM1569"/>
      <c r="DP1569" s="51"/>
      <c r="DQ1569"/>
    </row>
    <row r="1570" spans="3:121">
      <c r="C1570" s="51"/>
      <c r="D1570"/>
      <c r="DL1570"/>
      <c r="DM1570"/>
      <c r="DP1570" s="51"/>
      <c r="DQ1570"/>
    </row>
    <row r="1571" spans="3:121">
      <c r="C1571" s="51"/>
      <c r="D1571"/>
      <c r="DL1571"/>
      <c r="DM1571"/>
      <c r="DP1571" s="51"/>
      <c r="DQ1571"/>
    </row>
    <row r="1572" spans="3:121">
      <c r="C1572" s="51"/>
      <c r="D1572"/>
      <c r="DL1572"/>
      <c r="DM1572"/>
      <c r="DP1572" s="51"/>
      <c r="DQ1572"/>
    </row>
    <row r="1573" spans="3:121">
      <c r="C1573" s="51"/>
      <c r="D1573"/>
      <c r="DL1573"/>
      <c r="DM1573"/>
      <c r="DP1573" s="51"/>
      <c r="DQ1573"/>
    </row>
    <row r="1574" spans="3:121">
      <c r="C1574" s="51"/>
      <c r="D1574"/>
      <c r="DL1574"/>
      <c r="DM1574"/>
      <c r="DP1574" s="51"/>
      <c r="DQ1574"/>
    </row>
    <row r="1575" spans="3:121">
      <c r="C1575" s="51"/>
      <c r="D1575"/>
      <c r="DL1575"/>
      <c r="DM1575"/>
      <c r="DP1575" s="51"/>
      <c r="DQ1575"/>
    </row>
    <row r="1576" spans="3:121">
      <c r="C1576" s="51"/>
      <c r="D1576"/>
      <c r="DL1576"/>
      <c r="DM1576"/>
      <c r="DP1576" s="51"/>
      <c r="DQ1576"/>
    </row>
    <row r="1577" spans="3:121">
      <c r="C1577" s="51"/>
      <c r="D1577"/>
      <c r="DL1577"/>
      <c r="DM1577"/>
      <c r="DP1577" s="51"/>
      <c r="DQ1577"/>
    </row>
    <row r="1578" spans="3:121">
      <c r="C1578" s="51"/>
      <c r="D1578"/>
      <c r="DL1578"/>
      <c r="DM1578"/>
      <c r="DP1578" s="51"/>
      <c r="DQ1578"/>
    </row>
    <row r="1579" spans="3:121">
      <c r="C1579" s="51"/>
      <c r="D1579"/>
      <c r="DL1579"/>
      <c r="DM1579"/>
      <c r="DP1579" s="51"/>
      <c r="DQ1579"/>
    </row>
    <row r="1580" spans="3:121">
      <c r="C1580" s="51"/>
      <c r="D1580"/>
      <c r="DL1580"/>
      <c r="DM1580"/>
      <c r="DP1580" s="51"/>
      <c r="DQ1580"/>
    </row>
    <row r="1581" spans="3:121">
      <c r="C1581" s="51"/>
      <c r="D1581"/>
      <c r="DL1581"/>
      <c r="DM1581"/>
      <c r="DP1581" s="51"/>
      <c r="DQ1581"/>
    </row>
    <row r="1582" spans="3:121">
      <c r="C1582" s="51"/>
      <c r="D1582"/>
      <c r="DL1582"/>
      <c r="DM1582"/>
      <c r="DP1582" s="51"/>
      <c r="DQ1582"/>
    </row>
    <row r="1583" spans="3:121">
      <c r="C1583" s="51"/>
      <c r="D1583"/>
      <c r="DL1583"/>
      <c r="DM1583"/>
      <c r="DP1583" s="51"/>
      <c r="DQ1583"/>
    </row>
    <row r="1584" spans="3:121">
      <c r="C1584" s="51"/>
      <c r="D1584"/>
      <c r="DL1584"/>
      <c r="DM1584"/>
      <c r="DP1584" s="51"/>
      <c r="DQ1584"/>
    </row>
    <row r="1585" spans="3:121">
      <c r="C1585" s="51"/>
      <c r="D1585"/>
      <c r="DL1585"/>
      <c r="DM1585"/>
      <c r="DP1585" s="51"/>
      <c r="DQ1585"/>
    </row>
    <row r="1586" spans="3:121">
      <c r="C1586" s="51"/>
      <c r="D1586"/>
      <c r="DL1586"/>
      <c r="DM1586"/>
      <c r="DP1586" s="51"/>
      <c r="DQ1586"/>
    </row>
    <row r="1587" spans="3:121">
      <c r="C1587" s="51"/>
      <c r="D1587"/>
      <c r="DL1587"/>
      <c r="DM1587"/>
      <c r="DP1587" s="51"/>
      <c r="DQ1587"/>
    </row>
    <row r="1588" spans="3:121">
      <c r="C1588" s="51"/>
      <c r="D1588"/>
      <c r="DL1588"/>
      <c r="DM1588"/>
      <c r="DP1588" s="51"/>
      <c r="DQ1588"/>
    </row>
    <row r="1589" spans="3:121">
      <c r="C1589" s="51"/>
      <c r="D1589"/>
      <c r="DL1589"/>
      <c r="DM1589"/>
      <c r="DP1589" s="51"/>
      <c r="DQ1589"/>
    </row>
    <row r="1590" spans="3:121">
      <c r="C1590" s="51"/>
      <c r="D1590"/>
      <c r="DL1590"/>
      <c r="DM1590"/>
      <c r="DP1590" s="51"/>
      <c r="DQ1590"/>
    </row>
    <row r="1591" spans="3:121">
      <c r="C1591" s="51"/>
      <c r="D1591"/>
      <c r="DL1591"/>
      <c r="DM1591"/>
      <c r="DP1591" s="51"/>
      <c r="DQ1591"/>
    </row>
    <row r="1592" spans="3:121">
      <c r="C1592" s="51"/>
      <c r="D1592"/>
      <c r="DL1592"/>
      <c r="DM1592"/>
      <c r="DP1592" s="51"/>
      <c r="DQ1592"/>
    </row>
    <row r="1593" spans="3:121">
      <c r="C1593" s="51"/>
      <c r="D1593"/>
      <c r="DL1593"/>
      <c r="DM1593"/>
      <c r="DP1593" s="51"/>
      <c r="DQ1593"/>
    </row>
    <row r="1594" spans="3:121">
      <c r="C1594" s="51"/>
      <c r="D1594"/>
      <c r="DL1594"/>
      <c r="DM1594"/>
      <c r="DP1594" s="51"/>
      <c r="DQ1594"/>
    </row>
    <row r="1595" spans="3:121">
      <c r="C1595" s="51"/>
      <c r="D1595"/>
      <c r="DL1595"/>
      <c r="DM1595"/>
      <c r="DP1595" s="51"/>
      <c r="DQ1595"/>
    </row>
    <row r="1596" spans="3:121">
      <c r="C1596" s="51"/>
      <c r="D1596"/>
      <c r="DL1596"/>
      <c r="DM1596"/>
      <c r="DP1596" s="51"/>
      <c r="DQ1596"/>
    </row>
    <row r="1597" spans="3:121">
      <c r="C1597" s="51"/>
      <c r="D1597"/>
      <c r="DL1597"/>
      <c r="DM1597"/>
      <c r="DP1597" s="51"/>
      <c r="DQ1597"/>
    </row>
    <row r="1598" spans="3:121">
      <c r="C1598" s="51"/>
      <c r="D1598"/>
      <c r="DL1598"/>
      <c r="DM1598"/>
      <c r="DP1598" s="51"/>
      <c r="DQ1598"/>
    </row>
    <row r="1599" spans="3:121">
      <c r="C1599" s="51"/>
      <c r="D1599"/>
      <c r="DL1599"/>
      <c r="DM1599"/>
      <c r="DP1599" s="51"/>
      <c r="DQ1599"/>
    </row>
    <row r="1600" spans="3:121">
      <c r="C1600" s="51"/>
      <c r="D1600"/>
      <c r="DL1600"/>
      <c r="DM1600"/>
      <c r="DP1600" s="51"/>
      <c r="DQ1600"/>
    </row>
    <row r="1601" spans="3:121">
      <c r="C1601" s="51"/>
      <c r="D1601"/>
      <c r="DL1601"/>
      <c r="DM1601"/>
      <c r="DP1601" s="51"/>
      <c r="DQ1601"/>
    </row>
    <row r="1602" spans="3:121">
      <c r="C1602" s="51"/>
      <c r="D1602"/>
      <c r="DL1602"/>
      <c r="DM1602"/>
      <c r="DP1602" s="51"/>
      <c r="DQ1602"/>
    </row>
    <row r="1603" spans="3:121">
      <c r="C1603" s="51"/>
      <c r="D1603"/>
      <c r="DL1603"/>
      <c r="DM1603"/>
      <c r="DP1603" s="51"/>
      <c r="DQ1603"/>
    </row>
    <row r="1604" spans="3:121">
      <c r="C1604" s="51"/>
      <c r="D1604"/>
      <c r="DL1604"/>
      <c r="DM1604"/>
      <c r="DP1604" s="51"/>
      <c r="DQ1604"/>
    </row>
    <row r="1605" spans="3:121">
      <c r="C1605" s="51"/>
      <c r="D1605"/>
      <c r="DL1605"/>
      <c r="DM1605"/>
      <c r="DP1605" s="51"/>
      <c r="DQ1605"/>
    </row>
    <row r="1606" spans="3:121">
      <c r="C1606" s="51"/>
      <c r="D1606"/>
      <c r="DL1606"/>
      <c r="DM1606"/>
      <c r="DP1606" s="51"/>
      <c r="DQ1606"/>
    </row>
    <row r="1607" spans="3:121">
      <c r="C1607" s="51"/>
      <c r="D1607"/>
      <c r="DL1607"/>
      <c r="DM1607"/>
      <c r="DP1607" s="51"/>
      <c r="DQ1607"/>
    </row>
    <row r="1608" spans="3:121">
      <c r="C1608" s="51"/>
      <c r="D1608"/>
      <c r="DL1608"/>
      <c r="DM1608"/>
      <c r="DP1608" s="51"/>
      <c r="DQ1608"/>
    </row>
    <row r="1609" spans="3:121">
      <c r="C1609" s="51"/>
      <c r="D1609"/>
      <c r="DL1609"/>
      <c r="DM1609"/>
      <c r="DP1609" s="51"/>
      <c r="DQ1609"/>
    </row>
    <row r="1610" spans="3:121">
      <c r="C1610" s="51"/>
      <c r="D1610"/>
      <c r="DL1610"/>
      <c r="DM1610"/>
      <c r="DP1610" s="51"/>
      <c r="DQ1610"/>
    </row>
    <row r="1611" spans="3:121">
      <c r="C1611" s="51"/>
      <c r="D1611"/>
      <c r="DL1611"/>
      <c r="DM1611"/>
      <c r="DP1611" s="51"/>
      <c r="DQ1611"/>
    </row>
    <row r="1612" spans="3:121">
      <c r="C1612" s="51"/>
      <c r="D1612"/>
      <c r="DL1612"/>
      <c r="DM1612"/>
      <c r="DP1612" s="51"/>
      <c r="DQ1612"/>
    </row>
    <row r="1613" spans="3:121">
      <c r="C1613" s="51"/>
      <c r="D1613"/>
      <c r="DL1613"/>
      <c r="DM1613"/>
      <c r="DP1613" s="51"/>
      <c r="DQ1613"/>
    </row>
    <row r="1614" spans="3:121">
      <c r="C1614" s="51"/>
      <c r="D1614"/>
      <c r="DL1614"/>
      <c r="DM1614"/>
      <c r="DP1614" s="51"/>
      <c r="DQ1614"/>
    </row>
    <row r="1615" spans="3:121">
      <c r="C1615" s="51"/>
      <c r="D1615"/>
      <c r="DL1615"/>
      <c r="DM1615"/>
      <c r="DP1615" s="51"/>
      <c r="DQ1615"/>
    </row>
    <row r="1616" spans="3:121">
      <c r="C1616" s="51"/>
      <c r="D1616"/>
      <c r="DL1616"/>
      <c r="DM1616"/>
      <c r="DP1616" s="51"/>
      <c r="DQ1616"/>
    </row>
    <row r="1617" spans="3:121">
      <c r="C1617" s="51"/>
      <c r="D1617"/>
      <c r="DL1617"/>
      <c r="DM1617"/>
      <c r="DP1617" s="51"/>
      <c r="DQ1617"/>
    </row>
    <row r="1618" spans="3:121">
      <c r="C1618" s="51"/>
      <c r="D1618"/>
      <c r="DL1618"/>
      <c r="DM1618"/>
      <c r="DP1618" s="51"/>
      <c r="DQ1618"/>
    </row>
    <row r="1619" spans="3:121">
      <c r="C1619" s="51"/>
      <c r="D1619"/>
      <c r="DL1619"/>
      <c r="DM1619"/>
      <c r="DP1619" s="51"/>
      <c r="DQ1619"/>
    </row>
    <row r="1620" spans="3:121">
      <c r="C1620" s="51"/>
      <c r="D1620"/>
      <c r="DL1620"/>
      <c r="DM1620"/>
      <c r="DP1620" s="51"/>
      <c r="DQ1620"/>
    </row>
    <row r="1621" spans="3:121">
      <c r="C1621" s="51"/>
      <c r="D1621"/>
      <c r="DL1621"/>
      <c r="DM1621"/>
      <c r="DP1621" s="51"/>
      <c r="DQ1621"/>
    </row>
    <row r="1622" spans="3:121">
      <c r="C1622" s="51"/>
      <c r="D1622"/>
      <c r="DL1622"/>
      <c r="DM1622"/>
      <c r="DP1622" s="51"/>
      <c r="DQ1622"/>
    </row>
    <row r="1623" spans="3:121">
      <c r="C1623" s="51"/>
      <c r="D1623"/>
      <c r="DL1623"/>
      <c r="DM1623"/>
      <c r="DP1623" s="51"/>
      <c r="DQ1623"/>
    </row>
    <row r="1624" spans="3:121">
      <c r="C1624" s="51"/>
      <c r="D1624"/>
      <c r="DL1624"/>
      <c r="DM1624"/>
      <c r="DP1624" s="51"/>
      <c r="DQ1624"/>
    </row>
    <row r="1625" spans="3:121">
      <c r="C1625" s="51"/>
      <c r="D1625"/>
      <c r="DL1625"/>
      <c r="DM1625"/>
      <c r="DP1625" s="51"/>
      <c r="DQ1625"/>
    </row>
    <row r="1626" spans="3:121">
      <c r="C1626" s="51"/>
      <c r="D1626"/>
      <c r="DL1626"/>
      <c r="DM1626"/>
      <c r="DP1626" s="51"/>
      <c r="DQ1626"/>
    </row>
    <row r="1627" spans="3:121">
      <c r="C1627" s="51"/>
      <c r="D1627"/>
      <c r="DL1627"/>
      <c r="DM1627"/>
      <c r="DP1627" s="51"/>
      <c r="DQ1627"/>
    </row>
    <row r="1628" spans="3:121">
      <c r="C1628" s="51"/>
      <c r="D1628"/>
      <c r="DL1628"/>
      <c r="DM1628"/>
      <c r="DP1628" s="51"/>
      <c r="DQ1628"/>
    </row>
    <row r="1629" spans="3:121">
      <c r="C1629" s="51"/>
      <c r="D1629"/>
      <c r="DL1629"/>
      <c r="DM1629"/>
      <c r="DP1629" s="51"/>
      <c r="DQ1629"/>
    </row>
    <row r="1630" spans="3:121">
      <c r="C1630" s="51"/>
      <c r="D1630"/>
      <c r="DL1630"/>
      <c r="DM1630"/>
      <c r="DP1630" s="51"/>
      <c r="DQ1630"/>
    </row>
    <row r="1631" spans="3:121">
      <c r="C1631" s="51"/>
      <c r="D1631"/>
      <c r="DL1631"/>
      <c r="DM1631"/>
      <c r="DP1631" s="51"/>
      <c r="DQ1631"/>
    </row>
    <row r="1632" spans="3:121">
      <c r="C1632" s="51"/>
      <c r="D1632"/>
      <c r="DL1632"/>
      <c r="DM1632"/>
      <c r="DP1632" s="51"/>
      <c r="DQ1632"/>
    </row>
    <row r="1633" spans="3:121">
      <c r="C1633" s="51"/>
      <c r="D1633"/>
      <c r="DL1633"/>
      <c r="DM1633"/>
      <c r="DP1633" s="51"/>
      <c r="DQ1633"/>
    </row>
    <row r="1634" spans="3:121">
      <c r="C1634" s="51"/>
      <c r="D1634"/>
      <c r="DL1634"/>
      <c r="DM1634"/>
      <c r="DP1634" s="51"/>
      <c r="DQ1634"/>
    </row>
    <row r="1635" spans="3:121">
      <c r="C1635" s="51"/>
      <c r="D1635"/>
      <c r="DL1635"/>
      <c r="DM1635"/>
      <c r="DP1635" s="51"/>
      <c r="DQ1635"/>
    </row>
    <row r="1636" spans="3:121">
      <c r="C1636" s="51"/>
      <c r="D1636"/>
      <c r="DL1636"/>
      <c r="DM1636"/>
      <c r="DP1636" s="51"/>
      <c r="DQ1636"/>
    </row>
    <row r="1637" spans="3:121">
      <c r="C1637" s="51"/>
      <c r="D1637"/>
      <c r="DL1637"/>
      <c r="DM1637"/>
      <c r="DP1637" s="51"/>
      <c r="DQ1637"/>
    </row>
    <row r="1638" spans="3:121">
      <c r="C1638" s="51"/>
      <c r="D1638"/>
      <c r="DL1638"/>
      <c r="DM1638"/>
      <c r="DP1638" s="51"/>
      <c r="DQ1638"/>
    </row>
    <row r="1639" spans="3:121">
      <c r="C1639" s="51"/>
      <c r="D1639"/>
      <c r="DL1639"/>
      <c r="DM1639"/>
      <c r="DP1639" s="51"/>
      <c r="DQ1639"/>
    </row>
    <row r="1640" spans="3:121">
      <c r="C1640" s="51"/>
      <c r="D1640"/>
      <c r="DL1640"/>
      <c r="DM1640"/>
      <c r="DP1640" s="51"/>
      <c r="DQ1640"/>
    </row>
    <row r="1641" spans="3:121">
      <c r="C1641" s="51"/>
      <c r="D1641"/>
      <c r="DL1641"/>
      <c r="DM1641"/>
      <c r="DP1641" s="51"/>
      <c r="DQ1641"/>
    </row>
    <row r="1642" spans="3:121">
      <c r="C1642" s="51"/>
      <c r="D1642"/>
      <c r="DL1642"/>
      <c r="DM1642"/>
      <c r="DP1642" s="51"/>
      <c r="DQ1642"/>
    </row>
    <row r="1643" spans="3:121">
      <c r="C1643" s="51"/>
      <c r="D1643"/>
      <c r="DL1643"/>
      <c r="DM1643"/>
      <c r="DP1643" s="51"/>
      <c r="DQ1643"/>
    </row>
    <row r="1644" spans="3:121">
      <c r="C1644" s="51"/>
      <c r="D1644"/>
      <c r="DL1644"/>
      <c r="DM1644"/>
      <c r="DP1644" s="51"/>
      <c r="DQ1644"/>
    </row>
    <row r="1645" spans="3:121">
      <c r="C1645" s="51"/>
      <c r="D1645"/>
      <c r="DL1645"/>
      <c r="DM1645"/>
      <c r="DP1645" s="51"/>
      <c r="DQ1645"/>
    </row>
    <row r="1646" spans="3:121">
      <c r="C1646" s="51"/>
      <c r="D1646"/>
      <c r="DL1646"/>
      <c r="DM1646"/>
      <c r="DP1646" s="51"/>
      <c r="DQ1646"/>
    </row>
    <row r="1647" spans="3:121">
      <c r="C1647" s="51"/>
      <c r="D1647"/>
      <c r="DL1647"/>
      <c r="DM1647"/>
      <c r="DP1647" s="51"/>
      <c r="DQ1647"/>
    </row>
    <row r="1648" spans="3:121">
      <c r="C1648" s="51"/>
      <c r="D1648"/>
      <c r="DL1648"/>
      <c r="DM1648"/>
      <c r="DP1648" s="51"/>
      <c r="DQ1648"/>
    </row>
    <row r="1649" spans="3:121">
      <c r="C1649" s="51"/>
      <c r="D1649"/>
      <c r="DL1649"/>
      <c r="DM1649"/>
      <c r="DP1649" s="51"/>
      <c r="DQ1649"/>
    </row>
    <row r="1650" spans="3:121">
      <c r="C1650" s="51"/>
      <c r="D1650"/>
      <c r="DL1650"/>
      <c r="DM1650"/>
      <c r="DP1650" s="51"/>
      <c r="DQ1650"/>
    </row>
    <row r="1651" spans="3:121">
      <c r="C1651" s="51"/>
      <c r="D1651"/>
      <c r="DL1651"/>
      <c r="DM1651"/>
      <c r="DP1651" s="51"/>
      <c r="DQ1651"/>
    </row>
    <row r="1652" spans="3:121">
      <c r="C1652" s="51"/>
      <c r="D1652"/>
      <c r="DL1652"/>
      <c r="DM1652"/>
      <c r="DP1652" s="51"/>
      <c r="DQ1652"/>
    </row>
    <row r="1653" spans="3:121">
      <c r="C1653" s="51"/>
      <c r="D1653"/>
      <c r="DL1653"/>
      <c r="DM1653"/>
      <c r="DP1653" s="51"/>
      <c r="DQ1653"/>
    </row>
    <row r="1654" spans="3:121">
      <c r="C1654" s="51"/>
      <c r="D1654"/>
      <c r="DL1654"/>
      <c r="DM1654"/>
      <c r="DP1654" s="51"/>
      <c r="DQ1654"/>
    </row>
    <row r="1655" spans="3:121">
      <c r="C1655" s="51"/>
      <c r="D1655"/>
      <c r="DL1655"/>
      <c r="DM1655"/>
      <c r="DP1655" s="51"/>
      <c r="DQ1655"/>
    </row>
    <row r="1656" spans="3:121">
      <c r="C1656" s="51"/>
      <c r="D1656"/>
      <c r="DL1656"/>
      <c r="DM1656"/>
      <c r="DP1656" s="51"/>
      <c r="DQ1656"/>
    </row>
    <row r="1657" spans="3:121">
      <c r="C1657" s="51"/>
      <c r="D1657"/>
      <c r="DL1657"/>
      <c r="DM1657"/>
      <c r="DP1657" s="51"/>
      <c r="DQ1657"/>
    </row>
    <row r="1658" spans="3:121">
      <c r="C1658" s="51"/>
      <c r="D1658"/>
      <c r="DL1658"/>
      <c r="DM1658"/>
      <c r="DP1658" s="51"/>
      <c r="DQ1658"/>
    </row>
    <row r="1659" spans="3:121">
      <c r="C1659" s="51"/>
      <c r="D1659"/>
      <c r="DL1659"/>
      <c r="DM1659"/>
      <c r="DP1659" s="51"/>
      <c r="DQ1659"/>
    </row>
    <row r="1660" spans="3:121">
      <c r="C1660" s="51"/>
      <c r="D1660"/>
      <c r="DL1660"/>
      <c r="DM1660"/>
      <c r="DP1660" s="51"/>
      <c r="DQ1660"/>
    </row>
    <row r="1661" spans="3:121">
      <c r="C1661" s="51"/>
      <c r="D1661"/>
      <c r="DL1661"/>
      <c r="DM1661"/>
      <c r="DP1661" s="51"/>
      <c r="DQ1661"/>
    </row>
    <row r="1662" spans="3:121">
      <c r="C1662" s="51"/>
      <c r="D1662"/>
      <c r="DL1662"/>
      <c r="DM1662"/>
      <c r="DP1662" s="51"/>
      <c r="DQ1662"/>
    </row>
    <row r="1663" spans="3:121">
      <c r="C1663" s="51"/>
      <c r="D1663"/>
      <c r="DL1663"/>
      <c r="DM1663"/>
      <c r="DP1663" s="51"/>
      <c r="DQ1663"/>
    </row>
    <row r="1664" spans="3:121">
      <c r="C1664" s="51"/>
      <c r="D1664"/>
      <c r="DL1664"/>
      <c r="DM1664"/>
      <c r="DP1664" s="51"/>
      <c r="DQ1664"/>
    </row>
    <row r="1665" spans="3:121">
      <c r="C1665" s="51"/>
      <c r="D1665"/>
      <c r="DL1665"/>
      <c r="DM1665"/>
      <c r="DP1665" s="51"/>
      <c r="DQ1665"/>
    </row>
    <row r="1666" spans="3:121">
      <c r="C1666" s="51"/>
      <c r="D1666"/>
      <c r="DL1666"/>
      <c r="DM1666"/>
      <c r="DP1666" s="51"/>
      <c r="DQ1666"/>
    </row>
    <row r="1667" spans="3:121">
      <c r="C1667" s="51"/>
      <c r="D1667"/>
      <c r="DL1667"/>
      <c r="DM1667"/>
      <c r="DP1667" s="51"/>
      <c r="DQ1667"/>
    </row>
    <row r="1668" spans="3:121">
      <c r="C1668" s="51"/>
      <c r="D1668"/>
      <c r="DL1668"/>
      <c r="DM1668"/>
      <c r="DP1668" s="51"/>
      <c r="DQ1668"/>
    </row>
    <row r="1669" spans="3:121">
      <c r="C1669" s="51"/>
      <c r="D1669"/>
      <c r="DL1669"/>
      <c r="DM1669"/>
      <c r="DP1669" s="51"/>
      <c r="DQ1669"/>
    </row>
    <row r="1670" spans="3:121">
      <c r="C1670" s="51"/>
      <c r="D1670"/>
      <c r="DL1670"/>
      <c r="DM1670"/>
      <c r="DP1670" s="51"/>
      <c r="DQ1670"/>
    </row>
    <row r="1671" spans="3:121">
      <c r="C1671" s="51"/>
      <c r="D1671"/>
      <c r="DL1671"/>
      <c r="DM1671"/>
      <c r="DP1671" s="51"/>
      <c r="DQ1671"/>
    </row>
    <row r="1672" spans="3:121">
      <c r="C1672" s="51"/>
      <c r="D1672"/>
      <c r="DL1672"/>
      <c r="DM1672"/>
      <c r="DP1672" s="51"/>
      <c r="DQ1672"/>
    </row>
    <row r="1673" spans="3:121">
      <c r="C1673" s="51"/>
      <c r="D1673"/>
      <c r="DL1673"/>
      <c r="DM1673"/>
      <c r="DP1673" s="51"/>
      <c r="DQ1673"/>
    </row>
    <row r="1674" spans="3:121">
      <c r="C1674" s="51"/>
      <c r="D1674"/>
      <c r="DL1674"/>
      <c r="DM1674"/>
      <c r="DP1674" s="51"/>
      <c r="DQ1674"/>
    </row>
    <row r="1675" spans="3:121">
      <c r="C1675" s="51"/>
      <c r="D1675"/>
      <c r="DL1675"/>
      <c r="DM1675"/>
      <c r="DP1675" s="51"/>
      <c r="DQ1675"/>
    </row>
    <row r="1676" spans="3:121">
      <c r="C1676" s="51"/>
      <c r="D1676"/>
      <c r="DL1676"/>
      <c r="DM1676"/>
      <c r="DP1676" s="51"/>
      <c r="DQ1676"/>
    </row>
    <row r="1677" spans="3:121">
      <c r="C1677" s="51"/>
      <c r="D1677"/>
      <c r="DL1677"/>
      <c r="DM1677"/>
      <c r="DP1677" s="51"/>
      <c r="DQ1677"/>
    </row>
    <row r="1678" spans="3:121">
      <c r="C1678" s="51"/>
      <c r="D1678"/>
      <c r="DL1678"/>
      <c r="DM1678"/>
      <c r="DP1678" s="51"/>
      <c r="DQ1678"/>
    </row>
    <row r="1679" spans="3:121">
      <c r="C1679" s="51"/>
      <c r="D1679"/>
      <c r="DL1679"/>
      <c r="DM1679"/>
      <c r="DP1679" s="51"/>
      <c r="DQ1679"/>
    </row>
    <row r="1680" spans="3:121">
      <c r="C1680" s="51"/>
      <c r="D1680"/>
      <c r="DL1680"/>
      <c r="DM1680"/>
      <c r="DP1680" s="51"/>
      <c r="DQ1680"/>
    </row>
    <row r="1681" spans="3:121">
      <c r="C1681" s="51"/>
      <c r="D1681"/>
      <c r="DL1681"/>
      <c r="DM1681"/>
      <c r="DP1681" s="51"/>
      <c r="DQ1681"/>
    </row>
    <row r="1682" spans="3:121">
      <c r="C1682" s="51"/>
      <c r="D1682"/>
      <c r="DL1682"/>
      <c r="DM1682"/>
      <c r="DP1682" s="51"/>
      <c r="DQ1682"/>
    </row>
    <row r="1683" spans="3:121">
      <c r="C1683" s="51"/>
      <c r="D1683"/>
      <c r="DL1683"/>
      <c r="DM1683"/>
      <c r="DP1683" s="51"/>
      <c r="DQ1683"/>
    </row>
    <row r="1684" spans="3:121">
      <c r="C1684" s="51"/>
      <c r="D1684"/>
      <c r="DL1684"/>
      <c r="DM1684"/>
      <c r="DP1684" s="51"/>
      <c r="DQ1684"/>
    </row>
    <row r="1685" spans="3:121">
      <c r="C1685" s="51"/>
      <c r="D1685"/>
      <c r="DL1685"/>
      <c r="DM1685"/>
      <c r="DP1685" s="51"/>
      <c r="DQ1685"/>
    </row>
    <row r="1686" spans="3:121">
      <c r="C1686" s="51"/>
      <c r="D1686"/>
      <c r="DL1686"/>
      <c r="DM1686"/>
      <c r="DP1686" s="51"/>
      <c r="DQ1686"/>
    </row>
    <row r="1687" spans="3:121">
      <c r="C1687" s="51"/>
      <c r="D1687"/>
      <c r="DL1687"/>
      <c r="DM1687"/>
      <c r="DP1687" s="51"/>
      <c r="DQ1687"/>
    </row>
    <row r="1688" spans="3:121">
      <c r="C1688" s="51"/>
      <c r="D1688"/>
      <c r="DL1688"/>
      <c r="DM1688"/>
      <c r="DP1688" s="51"/>
      <c r="DQ1688"/>
    </row>
    <row r="1689" spans="3:121">
      <c r="C1689" s="51"/>
      <c r="D1689"/>
      <c r="DL1689"/>
      <c r="DM1689"/>
      <c r="DP1689" s="51"/>
      <c r="DQ1689"/>
    </row>
    <row r="1690" spans="3:121">
      <c r="C1690" s="51"/>
      <c r="D1690"/>
      <c r="DL1690"/>
      <c r="DM1690"/>
      <c r="DP1690" s="51"/>
      <c r="DQ1690"/>
    </row>
    <row r="1691" spans="3:121">
      <c r="C1691" s="51"/>
      <c r="D1691"/>
      <c r="DL1691"/>
      <c r="DM1691"/>
      <c r="DP1691" s="51"/>
      <c r="DQ1691"/>
    </row>
    <row r="1692" spans="3:121">
      <c r="C1692" s="51"/>
      <c r="D1692"/>
      <c r="DL1692"/>
      <c r="DM1692"/>
      <c r="DP1692" s="51"/>
      <c r="DQ1692"/>
    </row>
    <row r="1693" spans="3:121">
      <c r="C1693" s="51"/>
      <c r="D1693"/>
      <c r="DL1693"/>
      <c r="DM1693"/>
      <c r="DP1693" s="51"/>
      <c r="DQ1693"/>
    </row>
    <row r="1694" spans="3:121">
      <c r="C1694" s="51"/>
      <c r="D1694"/>
      <c r="DL1694"/>
      <c r="DM1694"/>
      <c r="DP1694" s="51"/>
      <c r="DQ1694"/>
    </row>
    <row r="1695" spans="3:121">
      <c r="C1695" s="51"/>
      <c r="D1695"/>
      <c r="DL1695"/>
      <c r="DM1695"/>
      <c r="DP1695" s="51"/>
      <c r="DQ1695"/>
    </row>
    <row r="1696" spans="3:121">
      <c r="C1696" s="51"/>
      <c r="D1696"/>
      <c r="DL1696"/>
      <c r="DM1696"/>
      <c r="DP1696" s="51"/>
      <c r="DQ1696"/>
    </row>
    <row r="1697" spans="3:121">
      <c r="C1697" s="51"/>
      <c r="D1697"/>
      <c r="DL1697"/>
      <c r="DM1697"/>
      <c r="DP1697" s="51"/>
      <c r="DQ1697"/>
    </row>
    <row r="1698" spans="3:121">
      <c r="C1698" s="51"/>
      <c r="D1698"/>
      <c r="DL1698"/>
      <c r="DM1698"/>
      <c r="DP1698" s="51"/>
      <c r="DQ1698"/>
    </row>
    <row r="1699" spans="3:121">
      <c r="C1699" s="51"/>
      <c r="D1699"/>
      <c r="DL1699"/>
      <c r="DM1699"/>
      <c r="DP1699" s="51"/>
      <c r="DQ1699"/>
    </row>
    <row r="1700" spans="3:121">
      <c r="C1700" s="51"/>
      <c r="D1700"/>
      <c r="DL1700"/>
      <c r="DM1700"/>
      <c r="DP1700" s="51"/>
      <c r="DQ1700"/>
    </row>
    <row r="1701" spans="3:121">
      <c r="C1701" s="51"/>
      <c r="D1701"/>
      <c r="DL1701"/>
      <c r="DM1701"/>
      <c r="DP1701" s="51"/>
      <c r="DQ1701"/>
    </row>
    <row r="1702" spans="3:121">
      <c r="C1702" s="51"/>
      <c r="D1702"/>
      <c r="DL1702"/>
      <c r="DM1702"/>
      <c r="DP1702" s="51"/>
      <c r="DQ1702"/>
    </row>
    <row r="1703" spans="3:121">
      <c r="C1703" s="51"/>
      <c r="D1703"/>
      <c r="DL1703"/>
      <c r="DM1703"/>
      <c r="DP1703" s="51"/>
      <c r="DQ1703"/>
    </row>
    <row r="1704" spans="3:121">
      <c r="C1704" s="51"/>
      <c r="D1704"/>
      <c r="DL1704"/>
      <c r="DM1704"/>
      <c r="DP1704" s="51"/>
      <c r="DQ1704"/>
    </row>
    <row r="1705" spans="3:121">
      <c r="C1705" s="51"/>
      <c r="D1705"/>
      <c r="DL1705"/>
      <c r="DM1705"/>
      <c r="DP1705" s="51"/>
      <c r="DQ1705"/>
    </row>
    <row r="1706" spans="3:121">
      <c r="C1706" s="51"/>
      <c r="D1706"/>
      <c r="DL1706"/>
      <c r="DM1706"/>
      <c r="DP1706" s="51"/>
      <c r="DQ1706"/>
    </row>
    <row r="1707" spans="3:121">
      <c r="C1707" s="51"/>
      <c r="D1707"/>
      <c r="DL1707"/>
      <c r="DM1707"/>
      <c r="DP1707" s="51"/>
      <c r="DQ1707"/>
    </row>
    <row r="1708" spans="3:121">
      <c r="C1708" s="51"/>
      <c r="D1708"/>
      <c r="DL1708"/>
      <c r="DM1708"/>
      <c r="DP1708" s="51"/>
      <c r="DQ1708"/>
    </row>
    <row r="1709" spans="3:121">
      <c r="C1709" s="51"/>
      <c r="D1709"/>
      <c r="DL1709"/>
      <c r="DM1709"/>
      <c r="DP1709" s="51"/>
      <c r="DQ1709"/>
    </row>
    <row r="1710" spans="3:121">
      <c r="C1710" s="51"/>
      <c r="D1710"/>
      <c r="DL1710"/>
      <c r="DM1710"/>
      <c r="DP1710" s="51"/>
      <c r="DQ1710"/>
    </row>
    <row r="1711" spans="3:121">
      <c r="C1711" s="51"/>
      <c r="D1711"/>
      <c r="DL1711"/>
      <c r="DM1711"/>
      <c r="DP1711" s="51"/>
      <c r="DQ1711"/>
    </row>
    <row r="1712" spans="3:121">
      <c r="C1712" s="51"/>
      <c r="D1712"/>
      <c r="DL1712"/>
      <c r="DM1712"/>
      <c r="DP1712" s="51"/>
      <c r="DQ1712"/>
    </row>
    <row r="1713" spans="3:121">
      <c r="C1713" s="51"/>
      <c r="D1713"/>
      <c r="DL1713"/>
      <c r="DM1713"/>
      <c r="DP1713" s="51"/>
      <c r="DQ1713"/>
    </row>
    <row r="1714" spans="3:121">
      <c r="C1714" s="51"/>
      <c r="D1714"/>
      <c r="DL1714"/>
      <c r="DM1714"/>
      <c r="DP1714" s="51"/>
      <c r="DQ1714"/>
    </row>
    <row r="1715" spans="3:121">
      <c r="C1715" s="51"/>
      <c r="D1715"/>
      <c r="DL1715"/>
      <c r="DM1715"/>
      <c r="DP1715" s="51"/>
      <c r="DQ1715"/>
    </row>
    <row r="1716" spans="3:121">
      <c r="C1716" s="51"/>
      <c r="D1716"/>
      <c r="DL1716"/>
      <c r="DM1716"/>
      <c r="DP1716" s="51"/>
      <c r="DQ1716"/>
    </row>
    <row r="1717" spans="3:121">
      <c r="C1717" s="51"/>
      <c r="D1717"/>
      <c r="DL1717"/>
      <c r="DM1717"/>
      <c r="DP1717" s="51"/>
      <c r="DQ1717"/>
    </row>
    <row r="1718" spans="3:121">
      <c r="C1718" s="51"/>
      <c r="D1718"/>
      <c r="DL1718"/>
      <c r="DM1718"/>
      <c r="DP1718" s="51"/>
      <c r="DQ1718"/>
    </row>
    <row r="1719" spans="3:121">
      <c r="C1719" s="51"/>
      <c r="D1719"/>
      <c r="DL1719"/>
      <c r="DM1719"/>
      <c r="DP1719" s="51"/>
      <c r="DQ1719"/>
    </row>
    <row r="1720" spans="3:121">
      <c r="C1720" s="51"/>
      <c r="D1720"/>
      <c r="DL1720"/>
      <c r="DM1720"/>
      <c r="DP1720" s="51"/>
      <c r="DQ1720"/>
    </row>
    <row r="1721" spans="3:121">
      <c r="C1721" s="51"/>
      <c r="D1721"/>
      <c r="DL1721"/>
      <c r="DM1721"/>
      <c r="DP1721" s="51"/>
      <c r="DQ1721"/>
    </row>
    <row r="1722" spans="3:121">
      <c r="C1722" s="51"/>
      <c r="D1722"/>
      <c r="DL1722"/>
      <c r="DM1722"/>
      <c r="DP1722" s="51"/>
      <c r="DQ1722"/>
    </row>
    <row r="1723" spans="3:121">
      <c r="C1723" s="51"/>
      <c r="D1723"/>
      <c r="DL1723"/>
      <c r="DM1723"/>
      <c r="DP1723" s="51"/>
      <c r="DQ1723"/>
    </row>
    <row r="1724" spans="3:121">
      <c r="C1724" s="51"/>
      <c r="D1724"/>
      <c r="DL1724"/>
      <c r="DM1724"/>
      <c r="DP1724" s="51"/>
      <c r="DQ1724"/>
    </row>
    <row r="1725" spans="3:121">
      <c r="C1725" s="51"/>
      <c r="D1725"/>
      <c r="DL1725"/>
      <c r="DM1725"/>
      <c r="DP1725" s="51"/>
      <c r="DQ1725"/>
    </row>
    <row r="1726" spans="3:121">
      <c r="C1726" s="51"/>
      <c r="D1726"/>
      <c r="DL1726"/>
      <c r="DM1726"/>
      <c r="DP1726" s="51"/>
      <c r="DQ1726"/>
    </row>
    <row r="1727" spans="3:121">
      <c r="C1727" s="51"/>
      <c r="D1727"/>
      <c r="DL1727"/>
      <c r="DM1727"/>
      <c r="DP1727" s="51"/>
      <c r="DQ1727"/>
    </row>
    <row r="1728" spans="3:121">
      <c r="C1728" s="51"/>
      <c r="D1728"/>
      <c r="DL1728"/>
      <c r="DM1728"/>
      <c r="DP1728" s="51"/>
      <c r="DQ1728"/>
    </row>
    <row r="1729" spans="3:121">
      <c r="C1729" s="51"/>
      <c r="D1729"/>
      <c r="DL1729"/>
      <c r="DM1729"/>
      <c r="DP1729" s="51"/>
      <c r="DQ1729"/>
    </row>
    <row r="1730" spans="3:121">
      <c r="C1730" s="51"/>
      <c r="D1730"/>
      <c r="DL1730"/>
      <c r="DM1730"/>
      <c r="DP1730" s="51"/>
      <c r="DQ1730"/>
    </row>
    <row r="1731" spans="3:121">
      <c r="C1731" s="51"/>
      <c r="D1731"/>
      <c r="DL1731"/>
      <c r="DM1731"/>
      <c r="DP1731" s="51"/>
      <c r="DQ1731"/>
    </row>
    <row r="1732" spans="3:121">
      <c r="C1732" s="51"/>
      <c r="D1732"/>
      <c r="DL1732"/>
      <c r="DM1732"/>
      <c r="DP1732" s="51"/>
      <c r="DQ1732"/>
    </row>
    <row r="1733" spans="3:121">
      <c r="C1733" s="51"/>
      <c r="D1733"/>
      <c r="DL1733"/>
      <c r="DM1733"/>
      <c r="DP1733" s="51"/>
      <c r="DQ1733"/>
    </row>
    <row r="1734" spans="3:121">
      <c r="C1734" s="51"/>
      <c r="D1734"/>
      <c r="DL1734"/>
      <c r="DM1734"/>
      <c r="DP1734" s="51"/>
      <c r="DQ1734"/>
    </row>
    <row r="1735" spans="3:121">
      <c r="C1735" s="51"/>
      <c r="D1735"/>
      <c r="DL1735"/>
      <c r="DM1735"/>
      <c r="DP1735" s="51"/>
      <c r="DQ1735"/>
    </row>
    <row r="1736" spans="3:121">
      <c r="C1736" s="51"/>
      <c r="D1736"/>
      <c r="DL1736"/>
      <c r="DM1736"/>
      <c r="DP1736" s="51"/>
      <c r="DQ1736"/>
    </row>
    <row r="1737" spans="3:121">
      <c r="C1737" s="51"/>
      <c r="D1737"/>
      <c r="DL1737"/>
      <c r="DM1737"/>
      <c r="DP1737" s="51"/>
      <c r="DQ1737"/>
    </row>
    <row r="1738" spans="3:121">
      <c r="C1738" s="51"/>
      <c r="D1738"/>
      <c r="DL1738"/>
      <c r="DM1738"/>
      <c r="DP1738" s="51"/>
      <c r="DQ1738"/>
    </row>
    <row r="1739" spans="3:121">
      <c r="C1739" s="51"/>
      <c r="D1739"/>
      <c r="DL1739"/>
      <c r="DM1739"/>
      <c r="DP1739" s="51"/>
      <c r="DQ1739"/>
    </row>
    <row r="1740" spans="3:121">
      <c r="C1740" s="51"/>
      <c r="D1740"/>
      <c r="DL1740"/>
      <c r="DM1740"/>
      <c r="DP1740" s="51"/>
      <c r="DQ1740"/>
    </row>
    <row r="1741" spans="3:121">
      <c r="C1741" s="51"/>
      <c r="D1741"/>
      <c r="DL1741"/>
      <c r="DM1741"/>
      <c r="DP1741" s="51"/>
      <c r="DQ1741"/>
    </row>
    <row r="1742" spans="3:121">
      <c r="C1742" s="51"/>
      <c r="D1742"/>
      <c r="DL1742"/>
      <c r="DM1742"/>
      <c r="DP1742" s="51"/>
      <c r="DQ1742"/>
    </row>
    <row r="1743" spans="3:121">
      <c r="C1743" s="51"/>
      <c r="D1743"/>
      <c r="DL1743"/>
      <c r="DM1743"/>
      <c r="DP1743" s="51"/>
      <c r="DQ1743"/>
    </row>
    <row r="1744" spans="3:121">
      <c r="C1744" s="51"/>
      <c r="D1744"/>
      <c r="DL1744"/>
      <c r="DM1744"/>
      <c r="DP1744" s="51"/>
      <c r="DQ1744"/>
    </row>
    <row r="1745" spans="3:121">
      <c r="C1745" s="51"/>
      <c r="D1745"/>
      <c r="DL1745"/>
      <c r="DM1745"/>
      <c r="DP1745" s="51"/>
      <c r="DQ1745"/>
    </row>
    <row r="1746" spans="3:121">
      <c r="C1746" s="51"/>
      <c r="D1746"/>
      <c r="DL1746"/>
      <c r="DM1746"/>
      <c r="DP1746" s="51"/>
      <c r="DQ1746"/>
    </row>
    <row r="1747" spans="3:121">
      <c r="C1747" s="51"/>
      <c r="D1747"/>
      <c r="DL1747"/>
      <c r="DM1747"/>
      <c r="DP1747" s="51"/>
      <c r="DQ1747"/>
    </row>
    <row r="1748" spans="3:121">
      <c r="C1748" s="51"/>
      <c r="D1748"/>
      <c r="DL1748"/>
      <c r="DM1748"/>
      <c r="DP1748" s="51"/>
      <c r="DQ1748"/>
    </row>
    <row r="1749" spans="3:121">
      <c r="C1749" s="51"/>
      <c r="D1749"/>
      <c r="DL1749"/>
      <c r="DM1749"/>
      <c r="DP1749" s="51"/>
      <c r="DQ1749"/>
    </row>
    <row r="1750" spans="3:121">
      <c r="C1750" s="51"/>
      <c r="D1750"/>
      <c r="DL1750"/>
      <c r="DM1750"/>
      <c r="DP1750" s="51"/>
      <c r="DQ1750"/>
    </row>
    <row r="1751" spans="3:121">
      <c r="C1751" s="51"/>
      <c r="D1751"/>
      <c r="DL1751"/>
      <c r="DM1751"/>
      <c r="DP1751" s="51"/>
      <c r="DQ1751"/>
    </row>
    <row r="1752" spans="3:121">
      <c r="C1752" s="51"/>
      <c r="D1752"/>
      <c r="DL1752"/>
      <c r="DM1752"/>
      <c r="DP1752" s="51"/>
      <c r="DQ1752"/>
    </row>
    <row r="1753" spans="3:121">
      <c r="C1753" s="51"/>
      <c r="D1753"/>
      <c r="DL1753"/>
      <c r="DM1753"/>
      <c r="DP1753" s="51"/>
      <c r="DQ1753"/>
    </row>
    <row r="1754" spans="3:121">
      <c r="C1754" s="51"/>
      <c r="D1754"/>
      <c r="DL1754"/>
      <c r="DM1754"/>
      <c r="DP1754" s="51"/>
      <c r="DQ1754"/>
    </row>
    <row r="1755" spans="3:121">
      <c r="C1755" s="51"/>
      <c r="D1755"/>
      <c r="DL1755"/>
      <c r="DM1755"/>
      <c r="DP1755" s="51"/>
      <c r="DQ1755"/>
    </row>
    <row r="1756" spans="3:121">
      <c r="C1756" s="51"/>
      <c r="D1756"/>
      <c r="DL1756"/>
      <c r="DM1756"/>
      <c r="DP1756" s="51"/>
      <c r="DQ1756"/>
    </row>
    <row r="1757" spans="3:121">
      <c r="C1757" s="51"/>
      <c r="D1757"/>
      <c r="DL1757"/>
      <c r="DM1757"/>
      <c r="DP1757" s="51"/>
      <c r="DQ1757"/>
    </row>
    <row r="1758" spans="3:121">
      <c r="C1758" s="51"/>
      <c r="D1758"/>
      <c r="DL1758"/>
      <c r="DM1758"/>
      <c r="DP1758" s="51"/>
      <c r="DQ1758"/>
    </row>
    <row r="1759" spans="3:121">
      <c r="C1759" s="51"/>
      <c r="D1759"/>
      <c r="DL1759"/>
      <c r="DM1759"/>
      <c r="DP1759" s="51"/>
      <c r="DQ1759"/>
    </row>
    <row r="1760" spans="3:121">
      <c r="C1760" s="51"/>
      <c r="D1760"/>
      <c r="DL1760"/>
      <c r="DM1760"/>
      <c r="DP1760" s="51"/>
      <c r="DQ1760"/>
    </row>
    <row r="1761" spans="3:121">
      <c r="C1761" s="51"/>
      <c r="D1761"/>
      <c r="DL1761"/>
      <c r="DM1761"/>
      <c r="DP1761" s="51"/>
      <c r="DQ1761"/>
    </row>
    <row r="1762" spans="3:121">
      <c r="C1762" s="51"/>
      <c r="D1762"/>
      <c r="DL1762"/>
      <c r="DM1762"/>
      <c r="DP1762" s="51"/>
      <c r="DQ1762"/>
    </row>
    <row r="1763" spans="3:121">
      <c r="C1763" s="51"/>
      <c r="D1763"/>
      <c r="DL1763"/>
      <c r="DM1763"/>
      <c r="DP1763" s="51"/>
      <c r="DQ1763"/>
    </row>
    <row r="1764" spans="3:121">
      <c r="C1764" s="51"/>
      <c r="D1764"/>
      <c r="DL1764"/>
      <c r="DM1764"/>
      <c r="DP1764" s="51"/>
      <c r="DQ1764"/>
    </row>
    <row r="1765" spans="3:121">
      <c r="C1765" s="51"/>
      <c r="D1765"/>
      <c r="DL1765"/>
      <c r="DM1765"/>
      <c r="DP1765" s="51"/>
      <c r="DQ1765"/>
    </row>
    <row r="1766" spans="3:121">
      <c r="C1766" s="51"/>
      <c r="D1766"/>
      <c r="DL1766"/>
      <c r="DM1766"/>
      <c r="DP1766" s="51"/>
      <c r="DQ1766"/>
    </row>
    <row r="1767" spans="3:121">
      <c r="C1767" s="51"/>
      <c r="D1767"/>
      <c r="DL1767"/>
      <c r="DM1767"/>
      <c r="DP1767" s="51"/>
      <c r="DQ1767"/>
    </row>
    <row r="1768" spans="3:121">
      <c r="C1768" s="51"/>
      <c r="D1768"/>
      <c r="DL1768"/>
      <c r="DM1768"/>
      <c r="DP1768" s="51"/>
      <c r="DQ1768"/>
    </row>
    <row r="1769" spans="3:121">
      <c r="C1769" s="51"/>
      <c r="D1769"/>
      <c r="DL1769"/>
      <c r="DM1769"/>
      <c r="DP1769" s="51"/>
      <c r="DQ1769"/>
    </row>
    <row r="1770" spans="3:121">
      <c r="C1770" s="51"/>
      <c r="D1770"/>
      <c r="DL1770"/>
      <c r="DM1770"/>
      <c r="DP1770" s="51"/>
      <c r="DQ1770"/>
    </row>
    <row r="1771" spans="3:121">
      <c r="C1771" s="51"/>
      <c r="D1771"/>
      <c r="DL1771"/>
      <c r="DM1771"/>
      <c r="DP1771" s="51"/>
      <c r="DQ1771"/>
    </row>
    <row r="1772" spans="3:121">
      <c r="C1772" s="51"/>
      <c r="D1772"/>
      <c r="DL1772"/>
      <c r="DM1772"/>
      <c r="DP1772" s="51"/>
      <c r="DQ1772"/>
    </row>
    <row r="1773" spans="3:121">
      <c r="C1773" s="51"/>
      <c r="D1773"/>
      <c r="DL1773"/>
      <c r="DM1773"/>
      <c r="DP1773" s="51"/>
      <c r="DQ1773"/>
    </row>
    <row r="1774" spans="3:121">
      <c r="C1774" s="51"/>
      <c r="D1774"/>
      <c r="DL1774"/>
      <c r="DM1774"/>
      <c r="DP1774" s="51"/>
      <c r="DQ1774"/>
    </row>
    <row r="1775" spans="3:121">
      <c r="C1775" s="51"/>
      <c r="D1775"/>
      <c r="DL1775"/>
      <c r="DM1775"/>
      <c r="DP1775" s="51"/>
      <c r="DQ1775"/>
    </row>
    <row r="1776" spans="3:121">
      <c r="C1776" s="51"/>
      <c r="D1776"/>
      <c r="DL1776"/>
      <c r="DM1776"/>
      <c r="DP1776" s="51"/>
      <c r="DQ1776"/>
    </row>
    <row r="1777" spans="3:121">
      <c r="C1777" s="51"/>
      <c r="D1777"/>
      <c r="DL1777"/>
      <c r="DM1777"/>
      <c r="DP1777" s="51"/>
      <c r="DQ1777"/>
    </row>
    <row r="1778" spans="3:121">
      <c r="C1778" s="51"/>
      <c r="D1778"/>
      <c r="DL1778"/>
      <c r="DM1778"/>
      <c r="DP1778" s="51"/>
      <c r="DQ1778"/>
    </row>
    <row r="1779" spans="3:121">
      <c r="C1779" s="51"/>
      <c r="D1779"/>
      <c r="DL1779"/>
      <c r="DM1779"/>
      <c r="DP1779" s="51"/>
      <c r="DQ1779"/>
    </row>
    <row r="1780" spans="3:121">
      <c r="C1780" s="51"/>
      <c r="D1780"/>
      <c r="DL1780"/>
      <c r="DM1780"/>
      <c r="DP1780" s="51"/>
      <c r="DQ1780"/>
    </row>
    <row r="1781" spans="3:121">
      <c r="C1781" s="51"/>
      <c r="D1781"/>
      <c r="DL1781"/>
      <c r="DM1781"/>
      <c r="DP1781" s="51"/>
      <c r="DQ1781"/>
    </row>
    <row r="1782" spans="3:121">
      <c r="C1782" s="51"/>
      <c r="D1782"/>
      <c r="DL1782"/>
      <c r="DM1782"/>
      <c r="DP1782" s="51"/>
      <c r="DQ1782"/>
    </row>
    <row r="1783" spans="3:121">
      <c r="C1783" s="51"/>
      <c r="D1783"/>
      <c r="DL1783"/>
      <c r="DM1783"/>
      <c r="DP1783" s="51"/>
      <c r="DQ1783"/>
    </row>
    <row r="1784" spans="3:121">
      <c r="C1784" s="51"/>
      <c r="D1784"/>
      <c r="DL1784"/>
      <c r="DM1784"/>
      <c r="DP1784" s="51"/>
      <c r="DQ1784"/>
    </row>
    <row r="1785" spans="3:121">
      <c r="C1785" s="51"/>
      <c r="D1785"/>
      <c r="DL1785"/>
      <c r="DM1785"/>
      <c r="DP1785" s="51"/>
      <c r="DQ1785"/>
    </row>
    <row r="1786" spans="3:121">
      <c r="C1786" s="51"/>
      <c r="D1786"/>
      <c r="DL1786"/>
      <c r="DM1786"/>
      <c r="DP1786" s="51"/>
      <c r="DQ1786"/>
    </row>
    <row r="1787" spans="3:121">
      <c r="C1787" s="51"/>
      <c r="D1787"/>
      <c r="DL1787"/>
      <c r="DM1787"/>
      <c r="DP1787" s="51"/>
      <c r="DQ1787"/>
    </row>
    <row r="1788" spans="3:121">
      <c r="C1788" s="51"/>
      <c r="D1788"/>
      <c r="DL1788"/>
      <c r="DM1788"/>
      <c r="DP1788" s="51"/>
      <c r="DQ1788"/>
    </row>
    <row r="1789" spans="3:121">
      <c r="C1789" s="51"/>
      <c r="D1789"/>
      <c r="DL1789"/>
      <c r="DM1789"/>
      <c r="DP1789" s="51"/>
      <c r="DQ1789"/>
    </row>
    <row r="1790" spans="3:121">
      <c r="C1790" s="51"/>
      <c r="D1790"/>
      <c r="DL1790"/>
      <c r="DM1790"/>
      <c r="DP1790" s="51"/>
      <c r="DQ1790"/>
    </row>
    <row r="1791" spans="3:121">
      <c r="C1791" s="51"/>
      <c r="D1791"/>
      <c r="DL1791"/>
      <c r="DM1791"/>
      <c r="DP1791" s="51"/>
      <c r="DQ1791"/>
    </row>
    <row r="1792" spans="3:121">
      <c r="C1792" s="51"/>
      <c r="D1792"/>
      <c r="DL1792"/>
      <c r="DM1792"/>
      <c r="DP1792" s="51"/>
      <c r="DQ1792"/>
    </row>
    <row r="1793" spans="3:121">
      <c r="C1793" s="51"/>
      <c r="D1793"/>
      <c r="DL1793"/>
      <c r="DM1793"/>
      <c r="DP1793" s="51"/>
      <c r="DQ1793"/>
    </row>
    <row r="1794" spans="3:121">
      <c r="C1794" s="51"/>
      <c r="D1794"/>
      <c r="DL1794"/>
      <c r="DM1794"/>
      <c r="DP1794" s="51"/>
      <c r="DQ1794"/>
    </row>
    <row r="1795" spans="3:121">
      <c r="C1795" s="51"/>
      <c r="D1795"/>
      <c r="DL1795"/>
      <c r="DM1795"/>
      <c r="DP1795" s="51"/>
      <c r="DQ1795"/>
    </row>
    <row r="1796" spans="3:121">
      <c r="C1796" s="51"/>
      <c r="D1796"/>
      <c r="DL1796"/>
      <c r="DM1796"/>
      <c r="DP1796" s="51"/>
      <c r="DQ1796"/>
    </row>
    <row r="1797" spans="3:121">
      <c r="C1797" s="51"/>
      <c r="D1797"/>
      <c r="DL1797"/>
      <c r="DM1797"/>
      <c r="DP1797" s="51"/>
      <c r="DQ1797"/>
    </row>
    <row r="1798" spans="3:121">
      <c r="C1798" s="51"/>
      <c r="D1798"/>
      <c r="DL1798"/>
      <c r="DM1798"/>
      <c r="DP1798" s="51"/>
      <c r="DQ1798"/>
    </row>
    <row r="1799" spans="3:121">
      <c r="C1799" s="51"/>
      <c r="D1799"/>
      <c r="DL1799"/>
      <c r="DM1799"/>
      <c r="DP1799" s="51"/>
      <c r="DQ1799"/>
    </row>
    <row r="1800" spans="3:121">
      <c r="C1800" s="51"/>
      <c r="D1800"/>
      <c r="DL1800"/>
      <c r="DM1800"/>
      <c r="DP1800" s="51"/>
      <c r="DQ1800"/>
    </row>
    <row r="1801" spans="3:121">
      <c r="C1801" s="51"/>
      <c r="D1801"/>
      <c r="DL1801"/>
      <c r="DM1801"/>
      <c r="DP1801" s="51"/>
      <c r="DQ1801"/>
    </row>
    <row r="1802" spans="3:121">
      <c r="C1802" s="51"/>
      <c r="D1802"/>
      <c r="DL1802"/>
      <c r="DM1802"/>
      <c r="DP1802" s="51"/>
      <c r="DQ1802"/>
    </row>
    <row r="1803" spans="3:121">
      <c r="C1803" s="51"/>
      <c r="D1803"/>
      <c r="DL1803"/>
      <c r="DM1803"/>
      <c r="DP1803" s="51"/>
      <c r="DQ1803"/>
    </row>
    <row r="1804" spans="3:121">
      <c r="C1804" s="51"/>
      <c r="D1804"/>
      <c r="DL1804"/>
      <c r="DM1804"/>
      <c r="DP1804" s="51"/>
      <c r="DQ1804"/>
    </row>
    <row r="1805" spans="3:121">
      <c r="C1805" s="51"/>
      <c r="D1805"/>
      <c r="DL1805"/>
      <c r="DM1805"/>
      <c r="DP1805" s="51"/>
      <c r="DQ1805"/>
    </row>
    <row r="1806" spans="3:121">
      <c r="C1806" s="51"/>
      <c r="D1806"/>
      <c r="DL1806"/>
      <c r="DM1806"/>
      <c r="DP1806" s="51"/>
      <c r="DQ1806"/>
    </row>
    <row r="1807" spans="3:121">
      <c r="C1807" s="51"/>
      <c r="D1807"/>
      <c r="DL1807"/>
      <c r="DM1807"/>
      <c r="DP1807" s="51"/>
      <c r="DQ1807"/>
    </row>
    <row r="1808" spans="3:121">
      <c r="C1808" s="51"/>
      <c r="D1808"/>
      <c r="DL1808"/>
      <c r="DM1808"/>
      <c r="DP1808" s="51"/>
      <c r="DQ1808"/>
    </row>
    <row r="1809" spans="3:121">
      <c r="C1809" s="51"/>
      <c r="D1809"/>
      <c r="DL1809"/>
      <c r="DM1809"/>
      <c r="DP1809" s="51"/>
      <c r="DQ1809"/>
    </row>
    <row r="1810" spans="3:121">
      <c r="C1810" s="51"/>
      <c r="D1810"/>
      <c r="DL1810"/>
      <c r="DM1810"/>
      <c r="DP1810" s="51"/>
      <c r="DQ1810"/>
    </row>
    <row r="1811" spans="3:121">
      <c r="C1811" s="51"/>
      <c r="D1811"/>
      <c r="DL1811"/>
      <c r="DM1811"/>
      <c r="DP1811" s="51"/>
      <c r="DQ1811"/>
    </row>
    <row r="1812" spans="3:121">
      <c r="C1812" s="51"/>
      <c r="D1812"/>
      <c r="DL1812"/>
      <c r="DM1812"/>
      <c r="DP1812" s="51"/>
      <c r="DQ1812"/>
    </row>
    <row r="1813" spans="3:121">
      <c r="C1813" s="51"/>
      <c r="D1813"/>
      <c r="DL1813"/>
      <c r="DM1813"/>
      <c r="DP1813" s="51"/>
      <c r="DQ1813"/>
    </row>
    <row r="1814" spans="3:121">
      <c r="C1814" s="51"/>
      <c r="D1814"/>
      <c r="DL1814"/>
      <c r="DM1814"/>
      <c r="DP1814" s="51"/>
      <c r="DQ1814"/>
    </row>
    <row r="1815" spans="3:121">
      <c r="C1815" s="51"/>
      <c r="D1815"/>
      <c r="DL1815"/>
      <c r="DM1815"/>
      <c r="DP1815" s="51"/>
      <c r="DQ1815"/>
    </row>
    <row r="1816" spans="3:121">
      <c r="C1816" s="51"/>
      <c r="D1816"/>
      <c r="DL1816"/>
      <c r="DM1816"/>
      <c r="DP1816" s="51"/>
      <c r="DQ1816"/>
    </row>
    <row r="1817" spans="3:121">
      <c r="C1817" s="51"/>
      <c r="D1817"/>
      <c r="DL1817"/>
      <c r="DM1817"/>
      <c r="DP1817" s="51"/>
      <c r="DQ1817"/>
    </row>
    <row r="1818" spans="3:121">
      <c r="C1818" s="51"/>
      <c r="D1818"/>
      <c r="DL1818"/>
      <c r="DM1818"/>
      <c r="DP1818" s="51"/>
      <c r="DQ1818"/>
    </row>
    <row r="1819" spans="3:121">
      <c r="C1819" s="51"/>
      <c r="D1819"/>
      <c r="DL1819"/>
      <c r="DM1819"/>
      <c r="DP1819" s="51"/>
      <c r="DQ1819"/>
    </row>
    <row r="1820" spans="3:121">
      <c r="C1820" s="51"/>
      <c r="D1820"/>
      <c r="DL1820"/>
      <c r="DM1820"/>
      <c r="DP1820" s="51"/>
      <c r="DQ1820"/>
    </row>
    <row r="1821" spans="3:121">
      <c r="C1821" s="51"/>
      <c r="D1821"/>
      <c r="DL1821"/>
      <c r="DM1821"/>
      <c r="DP1821" s="51"/>
      <c r="DQ1821"/>
    </row>
    <row r="1822" spans="3:121">
      <c r="C1822" s="51"/>
      <c r="D1822"/>
      <c r="DL1822"/>
      <c r="DM1822"/>
      <c r="DP1822" s="51"/>
      <c r="DQ1822"/>
    </row>
    <row r="1823" spans="3:121">
      <c r="C1823" s="51"/>
      <c r="D1823"/>
      <c r="DL1823"/>
      <c r="DM1823"/>
      <c r="DP1823" s="51"/>
      <c r="DQ1823"/>
    </row>
    <row r="1824" spans="3:121">
      <c r="C1824" s="51"/>
      <c r="D1824"/>
      <c r="DL1824"/>
      <c r="DM1824"/>
      <c r="DP1824" s="51"/>
      <c r="DQ1824"/>
    </row>
    <row r="1825" spans="3:121">
      <c r="C1825" s="51"/>
      <c r="D1825"/>
      <c r="DL1825"/>
      <c r="DM1825"/>
      <c r="DP1825" s="51"/>
      <c r="DQ1825"/>
    </row>
    <row r="1826" spans="3:121">
      <c r="C1826" s="51"/>
      <c r="D1826"/>
      <c r="DL1826"/>
      <c r="DM1826"/>
      <c r="DP1826" s="51"/>
      <c r="DQ1826"/>
    </row>
    <row r="1827" spans="3:121">
      <c r="C1827" s="51"/>
      <c r="D1827"/>
      <c r="DL1827"/>
      <c r="DM1827"/>
      <c r="DP1827" s="51"/>
      <c r="DQ1827"/>
    </row>
    <row r="1828" spans="3:121">
      <c r="C1828" s="51"/>
      <c r="D1828"/>
      <c r="DL1828"/>
      <c r="DM1828"/>
      <c r="DP1828" s="51"/>
      <c r="DQ1828"/>
    </row>
    <row r="1829" spans="3:121">
      <c r="C1829" s="51"/>
      <c r="D1829"/>
      <c r="DL1829"/>
      <c r="DM1829"/>
      <c r="DP1829" s="51"/>
      <c r="DQ1829"/>
    </row>
    <row r="1830" spans="3:121">
      <c r="C1830" s="51"/>
      <c r="D1830"/>
      <c r="DL1830"/>
      <c r="DM1830"/>
      <c r="DP1830" s="51"/>
      <c r="DQ1830"/>
    </row>
    <row r="1831" spans="3:121">
      <c r="C1831" s="51"/>
      <c r="D1831"/>
      <c r="DL1831"/>
      <c r="DM1831"/>
      <c r="DP1831" s="51"/>
      <c r="DQ1831"/>
    </row>
    <row r="1832" spans="3:121">
      <c r="C1832" s="51"/>
      <c r="D1832"/>
      <c r="DL1832"/>
      <c r="DM1832"/>
      <c r="DP1832" s="51"/>
      <c r="DQ1832"/>
    </row>
    <row r="1833" spans="3:121">
      <c r="C1833" s="51"/>
      <c r="D1833"/>
      <c r="DL1833"/>
      <c r="DM1833"/>
      <c r="DP1833" s="51"/>
      <c r="DQ1833"/>
    </row>
    <row r="1834" spans="3:121">
      <c r="C1834" s="51"/>
      <c r="D1834"/>
      <c r="DL1834"/>
      <c r="DM1834"/>
      <c r="DP1834" s="51"/>
      <c r="DQ1834"/>
    </row>
    <row r="1835" spans="3:121">
      <c r="C1835" s="51"/>
      <c r="D1835"/>
      <c r="DL1835"/>
      <c r="DM1835"/>
      <c r="DP1835" s="51"/>
      <c r="DQ1835"/>
    </row>
    <row r="1836" spans="3:121">
      <c r="C1836" s="51"/>
      <c r="D1836"/>
      <c r="DL1836"/>
      <c r="DM1836"/>
      <c r="DP1836" s="51"/>
      <c r="DQ1836"/>
    </row>
    <row r="1837" spans="3:121">
      <c r="C1837" s="51"/>
      <c r="D1837"/>
      <c r="DL1837"/>
      <c r="DM1837"/>
      <c r="DP1837" s="51"/>
      <c r="DQ1837"/>
    </row>
    <row r="1838" spans="3:121">
      <c r="C1838" s="51"/>
      <c r="D1838"/>
      <c r="DL1838"/>
      <c r="DM1838"/>
      <c r="DP1838" s="51"/>
      <c r="DQ1838"/>
    </row>
    <row r="1839" spans="3:121">
      <c r="C1839" s="51"/>
      <c r="D1839"/>
      <c r="DL1839"/>
      <c r="DM1839"/>
      <c r="DP1839" s="51"/>
      <c r="DQ1839"/>
    </row>
    <row r="1840" spans="3:121">
      <c r="C1840" s="51"/>
      <c r="D1840"/>
      <c r="DL1840"/>
      <c r="DM1840"/>
      <c r="DP1840" s="51"/>
      <c r="DQ1840"/>
    </row>
    <row r="1841" spans="3:121">
      <c r="C1841" s="51"/>
      <c r="D1841"/>
      <c r="DL1841"/>
      <c r="DM1841"/>
      <c r="DP1841" s="51"/>
      <c r="DQ1841"/>
    </row>
    <row r="1842" spans="3:121">
      <c r="C1842" s="51"/>
      <c r="D1842"/>
      <c r="DL1842"/>
      <c r="DM1842"/>
      <c r="DP1842" s="51"/>
      <c r="DQ1842"/>
    </row>
    <row r="1843" spans="3:121">
      <c r="C1843" s="51"/>
      <c r="D1843"/>
      <c r="DL1843"/>
      <c r="DM1843"/>
      <c r="DP1843" s="51"/>
      <c r="DQ1843"/>
    </row>
    <row r="1844" spans="3:121">
      <c r="C1844" s="51"/>
      <c r="D1844"/>
      <c r="DL1844"/>
      <c r="DM1844"/>
      <c r="DP1844" s="51"/>
      <c r="DQ1844"/>
    </row>
    <row r="1845" spans="3:121">
      <c r="C1845" s="51"/>
      <c r="D1845"/>
      <c r="DL1845"/>
      <c r="DM1845"/>
      <c r="DP1845" s="51"/>
      <c r="DQ1845"/>
    </row>
    <row r="1846" spans="3:121">
      <c r="C1846" s="51"/>
      <c r="D1846"/>
      <c r="DL1846"/>
      <c r="DM1846"/>
      <c r="DP1846" s="51"/>
      <c r="DQ1846"/>
    </row>
    <row r="1847" spans="3:121">
      <c r="C1847" s="51"/>
      <c r="D1847"/>
      <c r="DL1847"/>
      <c r="DM1847"/>
      <c r="DP1847" s="51"/>
      <c r="DQ1847"/>
    </row>
    <row r="1848" spans="3:121">
      <c r="C1848" s="51"/>
      <c r="D1848"/>
      <c r="DL1848"/>
      <c r="DM1848"/>
      <c r="DP1848" s="51"/>
      <c r="DQ1848"/>
    </row>
    <row r="1849" spans="3:121">
      <c r="C1849" s="51"/>
      <c r="D1849"/>
      <c r="DL1849"/>
      <c r="DM1849"/>
      <c r="DP1849" s="51"/>
      <c r="DQ1849"/>
    </row>
    <row r="1850" spans="3:121">
      <c r="C1850" s="51"/>
      <c r="D1850"/>
      <c r="DL1850"/>
      <c r="DM1850"/>
      <c r="DP1850" s="51"/>
      <c r="DQ1850"/>
    </row>
    <row r="1851" spans="3:121">
      <c r="C1851" s="51"/>
      <c r="D1851"/>
      <c r="DL1851"/>
      <c r="DM1851"/>
      <c r="DP1851" s="51"/>
      <c r="DQ1851"/>
    </row>
    <row r="1852" spans="3:121">
      <c r="C1852" s="51"/>
      <c r="D1852"/>
      <c r="DL1852"/>
      <c r="DM1852"/>
      <c r="DP1852" s="51"/>
      <c r="DQ1852"/>
    </row>
    <row r="1853" spans="3:121">
      <c r="C1853" s="51"/>
      <c r="D1853"/>
      <c r="DL1853"/>
      <c r="DM1853"/>
      <c r="DP1853" s="51"/>
      <c r="DQ1853"/>
    </row>
    <row r="1854" spans="3:121">
      <c r="C1854" s="51"/>
      <c r="D1854"/>
      <c r="DL1854"/>
      <c r="DM1854"/>
      <c r="DP1854" s="51"/>
      <c r="DQ1854"/>
    </row>
    <row r="1855" spans="3:121">
      <c r="C1855" s="51"/>
      <c r="D1855"/>
      <c r="DL1855"/>
      <c r="DM1855"/>
      <c r="DP1855" s="51"/>
      <c r="DQ1855"/>
    </row>
    <row r="1856" spans="3:121">
      <c r="C1856" s="51"/>
      <c r="D1856"/>
      <c r="DL1856"/>
      <c r="DM1856"/>
      <c r="DP1856" s="51"/>
      <c r="DQ1856"/>
    </row>
    <row r="1857" spans="3:121">
      <c r="C1857" s="51"/>
      <c r="D1857"/>
      <c r="DL1857"/>
      <c r="DM1857"/>
      <c r="DP1857" s="51"/>
      <c r="DQ1857"/>
    </row>
    <row r="1858" spans="3:121">
      <c r="C1858" s="51"/>
      <c r="D1858"/>
      <c r="DL1858"/>
      <c r="DM1858"/>
      <c r="DP1858" s="51"/>
      <c r="DQ1858"/>
    </row>
    <row r="1859" spans="3:121">
      <c r="C1859" s="51"/>
      <c r="D1859"/>
      <c r="DL1859"/>
      <c r="DM1859"/>
      <c r="DP1859" s="51"/>
      <c r="DQ1859"/>
    </row>
    <row r="1860" spans="3:121">
      <c r="C1860" s="51"/>
      <c r="D1860"/>
      <c r="DL1860"/>
      <c r="DM1860"/>
      <c r="DP1860" s="51"/>
      <c r="DQ1860"/>
    </row>
    <row r="1861" spans="3:121">
      <c r="C1861" s="51"/>
      <c r="D1861"/>
      <c r="DL1861"/>
      <c r="DM1861"/>
      <c r="DP1861" s="51"/>
      <c r="DQ1861"/>
    </row>
    <row r="1862" spans="3:121">
      <c r="C1862" s="51"/>
      <c r="D1862"/>
      <c r="DL1862"/>
      <c r="DM1862"/>
      <c r="DP1862" s="51"/>
      <c r="DQ1862"/>
    </row>
    <row r="1863" spans="3:121">
      <c r="C1863" s="51"/>
      <c r="D1863"/>
      <c r="DL1863"/>
      <c r="DM1863"/>
      <c r="DP1863" s="51"/>
      <c r="DQ1863"/>
    </row>
    <row r="1864" spans="3:121">
      <c r="C1864" s="51"/>
      <c r="D1864"/>
      <c r="DL1864"/>
      <c r="DM1864"/>
      <c r="DP1864" s="51"/>
      <c r="DQ1864"/>
    </row>
    <row r="1865" spans="3:121">
      <c r="C1865" s="51"/>
      <c r="D1865"/>
      <c r="DL1865"/>
      <c r="DM1865"/>
      <c r="DP1865" s="51"/>
      <c r="DQ1865"/>
    </row>
    <row r="1866" spans="3:121">
      <c r="C1866" s="51"/>
      <c r="D1866"/>
      <c r="DL1866"/>
      <c r="DM1866"/>
      <c r="DP1866" s="51"/>
      <c r="DQ1866"/>
    </row>
    <row r="1867" spans="3:121">
      <c r="C1867" s="51"/>
      <c r="D1867"/>
      <c r="DL1867"/>
      <c r="DM1867"/>
      <c r="DP1867" s="51"/>
      <c r="DQ1867"/>
    </row>
    <row r="1868" spans="3:121">
      <c r="C1868" s="51"/>
      <c r="D1868"/>
      <c r="DL1868"/>
      <c r="DM1868"/>
      <c r="DP1868" s="51"/>
      <c r="DQ1868"/>
    </row>
    <row r="1869" spans="3:121">
      <c r="C1869" s="51"/>
      <c r="D1869"/>
      <c r="DL1869"/>
      <c r="DM1869"/>
      <c r="DP1869" s="51"/>
      <c r="DQ1869"/>
    </row>
    <row r="1870" spans="3:121">
      <c r="C1870" s="51"/>
      <c r="D1870"/>
      <c r="DL1870"/>
      <c r="DM1870"/>
      <c r="DP1870" s="51"/>
      <c r="DQ1870"/>
    </row>
    <row r="1871" spans="3:121">
      <c r="C1871" s="51"/>
      <c r="D1871"/>
      <c r="DL1871"/>
      <c r="DM1871"/>
      <c r="DP1871" s="51"/>
      <c r="DQ1871"/>
    </row>
    <row r="1872" spans="3:121">
      <c r="C1872" s="51"/>
      <c r="D1872"/>
      <c r="DL1872"/>
      <c r="DM1872"/>
      <c r="DP1872" s="51"/>
      <c r="DQ1872"/>
    </row>
    <row r="1873" spans="3:121">
      <c r="C1873" s="51"/>
      <c r="D1873"/>
      <c r="DL1873"/>
      <c r="DM1873"/>
      <c r="DP1873" s="51"/>
      <c r="DQ1873"/>
    </row>
    <row r="1874" spans="3:121">
      <c r="C1874" s="51"/>
      <c r="D1874"/>
      <c r="DL1874"/>
      <c r="DM1874"/>
      <c r="DP1874" s="51"/>
      <c r="DQ1874"/>
    </row>
    <row r="1875" spans="3:121">
      <c r="C1875" s="51"/>
      <c r="D1875"/>
      <c r="DL1875"/>
      <c r="DM1875"/>
      <c r="DP1875" s="51"/>
      <c r="DQ1875"/>
    </row>
    <row r="1876" spans="3:121">
      <c r="C1876" s="51"/>
      <c r="D1876"/>
      <c r="DL1876"/>
      <c r="DM1876"/>
      <c r="DP1876" s="51"/>
      <c r="DQ1876"/>
    </row>
    <row r="1877" spans="3:121">
      <c r="C1877" s="51"/>
      <c r="D1877"/>
      <c r="DL1877"/>
      <c r="DM1877"/>
      <c r="DP1877" s="51"/>
      <c r="DQ1877"/>
    </row>
    <row r="1878" spans="3:121">
      <c r="C1878" s="51"/>
      <c r="D1878"/>
      <c r="DL1878"/>
      <c r="DM1878"/>
      <c r="DP1878" s="51"/>
      <c r="DQ1878"/>
    </row>
    <row r="1879" spans="3:121">
      <c r="C1879" s="51"/>
      <c r="D1879"/>
      <c r="DL1879"/>
      <c r="DM1879"/>
      <c r="DP1879" s="51"/>
      <c r="DQ1879"/>
    </row>
    <row r="1880" spans="3:121">
      <c r="C1880" s="51"/>
      <c r="D1880"/>
      <c r="DL1880"/>
      <c r="DM1880"/>
      <c r="DP1880" s="51"/>
      <c r="DQ1880"/>
    </row>
    <row r="1881" spans="3:121">
      <c r="C1881" s="51"/>
      <c r="D1881"/>
      <c r="DL1881"/>
      <c r="DM1881"/>
      <c r="DP1881" s="51"/>
      <c r="DQ1881"/>
    </row>
    <row r="1882" spans="3:121">
      <c r="C1882" s="51"/>
      <c r="D1882"/>
      <c r="DL1882"/>
      <c r="DM1882"/>
      <c r="DP1882" s="51"/>
      <c r="DQ1882"/>
    </row>
    <row r="1883" spans="3:121">
      <c r="C1883" s="51"/>
      <c r="D1883"/>
      <c r="DL1883"/>
      <c r="DM1883"/>
      <c r="DP1883" s="51"/>
      <c r="DQ1883"/>
    </row>
    <row r="1884" spans="3:121">
      <c r="C1884" s="51"/>
      <c r="D1884"/>
      <c r="DL1884"/>
      <c r="DM1884"/>
      <c r="DP1884" s="51"/>
      <c r="DQ1884"/>
    </row>
    <row r="1885" spans="3:121">
      <c r="C1885" s="51"/>
      <c r="D1885"/>
      <c r="DL1885"/>
      <c r="DM1885"/>
      <c r="DP1885" s="51"/>
      <c r="DQ1885"/>
    </row>
    <row r="1886" spans="3:121">
      <c r="C1886" s="51"/>
      <c r="D1886"/>
      <c r="DL1886"/>
      <c r="DM1886"/>
      <c r="DP1886" s="51"/>
      <c r="DQ1886"/>
    </row>
    <row r="1887" spans="3:121">
      <c r="C1887" s="51"/>
      <c r="D1887"/>
      <c r="DL1887"/>
      <c r="DM1887"/>
      <c r="DP1887" s="51"/>
      <c r="DQ1887"/>
    </row>
    <row r="1888" spans="3:121">
      <c r="C1888" s="51"/>
      <c r="D1888"/>
      <c r="DL1888"/>
      <c r="DM1888"/>
      <c r="DP1888" s="51"/>
      <c r="DQ1888"/>
    </row>
    <row r="1889" spans="3:121">
      <c r="C1889" s="51"/>
      <c r="D1889"/>
      <c r="DL1889"/>
      <c r="DM1889"/>
      <c r="DP1889" s="51"/>
      <c r="DQ1889"/>
    </row>
    <row r="1890" spans="3:121">
      <c r="C1890" s="51"/>
      <c r="D1890"/>
      <c r="DL1890"/>
      <c r="DM1890"/>
      <c r="DP1890" s="51"/>
      <c r="DQ1890"/>
    </row>
    <row r="1891" spans="3:121">
      <c r="C1891" s="51"/>
      <c r="D1891"/>
      <c r="DL1891"/>
      <c r="DM1891"/>
      <c r="DP1891" s="51"/>
      <c r="DQ1891"/>
    </row>
    <row r="1892" spans="3:121">
      <c r="C1892" s="51"/>
      <c r="D1892"/>
      <c r="DL1892"/>
      <c r="DM1892"/>
      <c r="DP1892" s="51"/>
      <c r="DQ1892"/>
    </row>
    <row r="1893" spans="3:121">
      <c r="C1893" s="51"/>
      <c r="D1893"/>
      <c r="DL1893"/>
      <c r="DM1893"/>
      <c r="DP1893" s="51"/>
      <c r="DQ1893"/>
    </row>
    <row r="1894" spans="3:121">
      <c r="C1894" s="51"/>
      <c r="D1894"/>
      <c r="DL1894"/>
      <c r="DM1894"/>
      <c r="DP1894" s="51"/>
      <c r="DQ1894"/>
    </row>
    <row r="1895" spans="3:121">
      <c r="C1895" s="51"/>
      <c r="D1895"/>
      <c r="DL1895"/>
      <c r="DM1895"/>
      <c r="DP1895" s="51"/>
      <c r="DQ1895"/>
    </row>
    <row r="1896" spans="3:121">
      <c r="C1896" s="51"/>
      <c r="D1896"/>
      <c r="DL1896"/>
      <c r="DM1896"/>
      <c r="DP1896" s="51"/>
      <c r="DQ1896"/>
    </row>
    <row r="1897" spans="3:121">
      <c r="C1897" s="51"/>
      <c r="D1897"/>
      <c r="DL1897"/>
      <c r="DM1897"/>
      <c r="DP1897" s="51"/>
      <c r="DQ1897"/>
    </row>
    <row r="1898" spans="3:121">
      <c r="C1898" s="51"/>
      <c r="D1898"/>
      <c r="DL1898"/>
      <c r="DM1898"/>
      <c r="DP1898" s="51"/>
      <c r="DQ1898"/>
    </row>
    <row r="1899" spans="3:121">
      <c r="C1899" s="51"/>
      <c r="D1899"/>
      <c r="DL1899"/>
      <c r="DM1899"/>
      <c r="DP1899" s="51"/>
      <c r="DQ1899"/>
    </row>
    <row r="1900" spans="3:121">
      <c r="C1900" s="51"/>
      <c r="D1900"/>
      <c r="DL1900"/>
      <c r="DM1900"/>
      <c r="DP1900" s="51"/>
      <c r="DQ1900"/>
    </row>
    <row r="1901" spans="3:121">
      <c r="C1901" s="51"/>
      <c r="D1901"/>
      <c r="DL1901"/>
      <c r="DM1901"/>
      <c r="DP1901" s="51"/>
      <c r="DQ1901"/>
    </row>
    <row r="1902" spans="3:121">
      <c r="C1902" s="51"/>
      <c r="D1902"/>
      <c r="DL1902"/>
      <c r="DM1902"/>
      <c r="DP1902" s="51"/>
      <c r="DQ1902"/>
    </row>
    <row r="1903" spans="3:121">
      <c r="C1903" s="51"/>
      <c r="D1903"/>
      <c r="DL1903"/>
      <c r="DM1903"/>
      <c r="DP1903" s="51"/>
      <c r="DQ1903"/>
    </row>
    <row r="1904" spans="3:121">
      <c r="C1904" s="51"/>
      <c r="D1904"/>
      <c r="DL1904"/>
      <c r="DM1904"/>
      <c r="DP1904" s="51"/>
      <c r="DQ1904"/>
    </row>
    <row r="1905" spans="3:121">
      <c r="C1905" s="51"/>
      <c r="D1905"/>
      <c r="DL1905"/>
      <c r="DM1905"/>
      <c r="DP1905" s="51"/>
      <c r="DQ1905"/>
    </row>
    <row r="1906" spans="3:121">
      <c r="C1906" s="51"/>
      <c r="D1906"/>
      <c r="DL1906"/>
      <c r="DM1906"/>
      <c r="DP1906" s="51"/>
      <c r="DQ1906"/>
    </row>
    <row r="1907" spans="3:121">
      <c r="C1907" s="51"/>
      <c r="D1907"/>
      <c r="DL1907"/>
      <c r="DM1907"/>
      <c r="DP1907" s="51"/>
      <c r="DQ1907"/>
    </row>
    <row r="1908" spans="3:121">
      <c r="C1908" s="51"/>
      <c r="D1908"/>
      <c r="DL1908"/>
      <c r="DM1908"/>
      <c r="DP1908" s="51"/>
      <c r="DQ1908"/>
    </row>
    <row r="1909" spans="3:121">
      <c r="C1909" s="51"/>
      <c r="D1909"/>
      <c r="DL1909"/>
      <c r="DM1909"/>
      <c r="DP1909" s="51"/>
      <c r="DQ1909"/>
    </row>
    <row r="1910" spans="3:121">
      <c r="C1910" s="51"/>
      <c r="D1910"/>
      <c r="DL1910"/>
      <c r="DM1910"/>
      <c r="DP1910" s="51"/>
      <c r="DQ1910"/>
    </row>
    <row r="1911" spans="3:121">
      <c r="C1911" s="51"/>
      <c r="D1911"/>
      <c r="DL1911"/>
      <c r="DM1911"/>
      <c r="DP1911" s="51"/>
      <c r="DQ1911"/>
    </row>
    <row r="1912" spans="3:121">
      <c r="C1912" s="51"/>
      <c r="D1912"/>
      <c r="DL1912"/>
      <c r="DM1912"/>
      <c r="DP1912" s="51"/>
      <c r="DQ1912"/>
    </row>
    <row r="1913" spans="3:121">
      <c r="C1913" s="51"/>
      <c r="D1913"/>
      <c r="DL1913"/>
      <c r="DM1913"/>
      <c r="DP1913" s="51"/>
      <c r="DQ1913"/>
    </row>
    <row r="1914" spans="3:121">
      <c r="C1914" s="51"/>
      <c r="D1914"/>
      <c r="DL1914"/>
      <c r="DM1914"/>
      <c r="DP1914" s="51"/>
      <c r="DQ1914"/>
    </row>
    <row r="1915" spans="3:121">
      <c r="C1915" s="51"/>
      <c r="D1915"/>
      <c r="DL1915"/>
      <c r="DM1915"/>
      <c r="DP1915" s="51"/>
      <c r="DQ1915"/>
    </row>
    <row r="1916" spans="3:121">
      <c r="C1916" s="51"/>
      <c r="D1916"/>
      <c r="DL1916"/>
      <c r="DM1916"/>
      <c r="DP1916" s="51"/>
      <c r="DQ1916"/>
    </row>
    <row r="1917" spans="3:121">
      <c r="C1917" s="51"/>
      <c r="D1917"/>
      <c r="DL1917"/>
      <c r="DM1917"/>
      <c r="DP1917" s="51"/>
      <c r="DQ1917"/>
    </row>
    <row r="1918" spans="3:121">
      <c r="C1918" s="51"/>
      <c r="D1918"/>
      <c r="DL1918"/>
      <c r="DM1918"/>
      <c r="DP1918" s="51"/>
      <c r="DQ1918"/>
    </row>
    <row r="1919" spans="3:121">
      <c r="C1919" s="51"/>
      <c r="D1919"/>
      <c r="DL1919"/>
      <c r="DM1919"/>
      <c r="DP1919" s="51"/>
      <c r="DQ1919"/>
    </row>
    <row r="1920" spans="3:121">
      <c r="C1920" s="51"/>
      <c r="D1920"/>
      <c r="DL1920"/>
      <c r="DM1920"/>
      <c r="DP1920" s="51"/>
      <c r="DQ1920"/>
    </row>
    <row r="1921" spans="3:121">
      <c r="C1921" s="51"/>
      <c r="D1921"/>
      <c r="DL1921"/>
      <c r="DM1921"/>
      <c r="DP1921" s="51"/>
      <c r="DQ1921"/>
    </row>
    <row r="1922" spans="3:121">
      <c r="C1922" s="51"/>
      <c r="D1922"/>
      <c r="DL1922"/>
      <c r="DM1922"/>
      <c r="DP1922" s="51"/>
      <c r="DQ1922"/>
    </row>
    <row r="1923" spans="3:121">
      <c r="C1923" s="51"/>
      <c r="D1923"/>
      <c r="DL1923"/>
      <c r="DM1923"/>
      <c r="DP1923" s="51"/>
      <c r="DQ1923"/>
    </row>
    <row r="1924" spans="3:121">
      <c r="C1924" s="51"/>
      <c r="D1924"/>
      <c r="DL1924"/>
      <c r="DM1924"/>
      <c r="DP1924" s="51"/>
      <c r="DQ1924"/>
    </row>
    <row r="1925" spans="3:121">
      <c r="C1925" s="51"/>
      <c r="D1925"/>
      <c r="DL1925"/>
      <c r="DM1925"/>
      <c r="DP1925" s="51"/>
      <c r="DQ1925"/>
    </row>
    <row r="1926" spans="3:121">
      <c r="C1926" s="51"/>
      <c r="D1926"/>
      <c r="DL1926"/>
      <c r="DM1926"/>
      <c r="DP1926" s="51"/>
      <c r="DQ1926"/>
    </row>
    <row r="1927" spans="3:121">
      <c r="C1927" s="51"/>
      <c r="D1927"/>
      <c r="DL1927"/>
      <c r="DM1927"/>
      <c r="DP1927" s="51"/>
      <c r="DQ1927"/>
    </row>
    <row r="1928" spans="3:121">
      <c r="C1928" s="51"/>
      <c r="D1928"/>
      <c r="DL1928"/>
      <c r="DM1928"/>
      <c r="DP1928" s="51"/>
      <c r="DQ1928"/>
    </row>
    <row r="1929" spans="3:121">
      <c r="C1929" s="51"/>
      <c r="D1929"/>
      <c r="DL1929"/>
      <c r="DM1929"/>
      <c r="DP1929" s="51"/>
      <c r="DQ1929"/>
    </row>
    <row r="1930" spans="3:121">
      <c r="C1930" s="51"/>
      <c r="D1930"/>
      <c r="DL1930"/>
      <c r="DM1930"/>
      <c r="DP1930" s="51"/>
      <c r="DQ1930"/>
    </row>
    <row r="1931" spans="3:121">
      <c r="C1931" s="51"/>
      <c r="D1931"/>
      <c r="DL1931"/>
      <c r="DM1931"/>
      <c r="DP1931" s="51"/>
      <c r="DQ1931"/>
    </row>
    <row r="1932" spans="3:121">
      <c r="C1932" s="51"/>
      <c r="D1932"/>
      <c r="DL1932"/>
      <c r="DM1932"/>
      <c r="DP1932" s="51"/>
      <c r="DQ1932"/>
    </row>
    <row r="1933" spans="3:121">
      <c r="C1933" s="51"/>
      <c r="D1933"/>
      <c r="DL1933"/>
      <c r="DM1933"/>
      <c r="DP1933" s="51"/>
      <c r="DQ1933"/>
    </row>
    <row r="1934" spans="3:121">
      <c r="C1934" s="51"/>
      <c r="D1934"/>
      <c r="DL1934"/>
      <c r="DM1934"/>
      <c r="DP1934" s="51"/>
      <c r="DQ1934"/>
    </row>
    <row r="1935" spans="3:121">
      <c r="C1935" s="51"/>
      <c r="D1935"/>
      <c r="DL1935"/>
      <c r="DM1935"/>
      <c r="DP1935" s="51"/>
      <c r="DQ1935"/>
    </row>
    <row r="1936" spans="3:121">
      <c r="C1936" s="51"/>
      <c r="D1936"/>
      <c r="DL1936"/>
      <c r="DM1936"/>
      <c r="DP1936" s="51"/>
      <c r="DQ1936"/>
    </row>
    <row r="1937" spans="3:121">
      <c r="C1937" s="51"/>
      <c r="D1937"/>
      <c r="DL1937"/>
      <c r="DM1937"/>
      <c r="DP1937" s="51"/>
      <c r="DQ1937"/>
    </row>
    <row r="1938" spans="3:121">
      <c r="C1938" s="51"/>
      <c r="D1938"/>
      <c r="DL1938"/>
      <c r="DM1938"/>
      <c r="DP1938" s="51"/>
      <c r="DQ1938"/>
    </row>
    <row r="1939" spans="3:121">
      <c r="C1939" s="51"/>
      <c r="D1939"/>
      <c r="DL1939"/>
      <c r="DM1939"/>
      <c r="DP1939" s="51"/>
      <c r="DQ1939"/>
    </row>
    <row r="1940" spans="3:121">
      <c r="C1940" s="51"/>
      <c r="D1940"/>
      <c r="DL1940"/>
      <c r="DM1940"/>
      <c r="DP1940" s="51"/>
      <c r="DQ1940"/>
    </row>
    <row r="1941" spans="3:121">
      <c r="C1941" s="51"/>
      <c r="D1941"/>
      <c r="DL1941"/>
      <c r="DM1941"/>
      <c r="DP1941" s="51"/>
      <c r="DQ1941"/>
    </row>
    <row r="1942" spans="3:121">
      <c r="C1942" s="51"/>
      <c r="D1942"/>
      <c r="DL1942"/>
      <c r="DM1942"/>
      <c r="DP1942" s="51"/>
      <c r="DQ1942"/>
    </row>
    <row r="1943" spans="3:121">
      <c r="C1943" s="51"/>
      <c r="D1943"/>
      <c r="DL1943"/>
      <c r="DM1943"/>
      <c r="DP1943" s="51"/>
      <c r="DQ1943"/>
    </row>
    <row r="1944" spans="3:121">
      <c r="C1944" s="51"/>
      <c r="D1944"/>
      <c r="DL1944"/>
      <c r="DM1944"/>
      <c r="DP1944" s="51"/>
      <c r="DQ1944"/>
    </row>
    <row r="1945" spans="3:121">
      <c r="C1945" s="51"/>
      <c r="D1945"/>
      <c r="DL1945"/>
      <c r="DM1945"/>
      <c r="DP1945" s="51"/>
      <c r="DQ1945"/>
    </row>
    <row r="1946" spans="3:121">
      <c r="C1946" s="51"/>
      <c r="D1946"/>
      <c r="DL1946"/>
      <c r="DM1946"/>
      <c r="DP1946" s="51"/>
      <c r="DQ1946"/>
    </row>
    <row r="1947" spans="3:121">
      <c r="C1947" s="51"/>
      <c r="D1947"/>
      <c r="DL1947"/>
      <c r="DM1947"/>
      <c r="DP1947" s="51"/>
      <c r="DQ1947"/>
    </row>
    <row r="1948" spans="3:121">
      <c r="C1948" s="51"/>
      <c r="D1948"/>
      <c r="DL1948"/>
      <c r="DM1948"/>
      <c r="DP1948" s="51"/>
      <c r="DQ1948"/>
    </row>
    <row r="1949" spans="3:121">
      <c r="C1949" s="51"/>
      <c r="D1949"/>
      <c r="DL1949"/>
      <c r="DM1949"/>
      <c r="DP1949" s="51"/>
      <c r="DQ1949"/>
    </row>
    <row r="1950" spans="3:121">
      <c r="C1950" s="51"/>
      <c r="D1950"/>
      <c r="DL1950"/>
      <c r="DM1950"/>
      <c r="DP1950" s="51"/>
      <c r="DQ1950"/>
    </row>
    <row r="1951" spans="3:121">
      <c r="C1951" s="51"/>
      <c r="D1951"/>
      <c r="DL1951"/>
      <c r="DM1951"/>
      <c r="DP1951" s="51"/>
      <c r="DQ1951"/>
    </row>
    <row r="1952" spans="3:121">
      <c r="C1952" s="51"/>
      <c r="D1952"/>
      <c r="DL1952"/>
      <c r="DM1952"/>
      <c r="DP1952" s="51"/>
      <c r="DQ1952"/>
    </row>
    <row r="1953" spans="3:121">
      <c r="C1953" s="51"/>
      <c r="D1953"/>
      <c r="DL1953"/>
      <c r="DM1953"/>
      <c r="DP1953" s="51"/>
      <c r="DQ1953"/>
    </row>
    <row r="1954" spans="3:121">
      <c r="C1954" s="51"/>
      <c r="D1954"/>
      <c r="DL1954"/>
      <c r="DM1954"/>
      <c r="DP1954" s="51"/>
      <c r="DQ1954"/>
    </row>
    <row r="1955" spans="3:121">
      <c r="C1955" s="51"/>
      <c r="D1955"/>
      <c r="DL1955"/>
      <c r="DM1955"/>
      <c r="DP1955" s="51"/>
      <c r="DQ1955"/>
    </row>
    <row r="1956" spans="3:121">
      <c r="C1956" s="51"/>
      <c r="D1956"/>
      <c r="DL1956"/>
      <c r="DM1956"/>
      <c r="DP1956" s="51"/>
      <c r="DQ1956"/>
    </row>
    <row r="1957" spans="3:121">
      <c r="C1957" s="51"/>
      <c r="D1957"/>
      <c r="DL1957"/>
      <c r="DM1957"/>
      <c r="DP1957" s="51"/>
      <c r="DQ1957"/>
    </row>
    <row r="1958" spans="3:121">
      <c r="C1958" s="51"/>
      <c r="D1958"/>
      <c r="DL1958"/>
      <c r="DM1958"/>
      <c r="DP1958" s="51"/>
      <c r="DQ1958"/>
    </row>
    <row r="1959" spans="3:121">
      <c r="C1959" s="51"/>
      <c r="D1959"/>
      <c r="DL1959"/>
      <c r="DM1959"/>
      <c r="DP1959" s="51"/>
      <c r="DQ1959"/>
    </row>
    <row r="1960" spans="3:121">
      <c r="C1960" s="51"/>
      <c r="D1960"/>
      <c r="DL1960"/>
      <c r="DM1960"/>
      <c r="DP1960" s="51"/>
      <c r="DQ1960"/>
    </row>
    <row r="1961" spans="3:121">
      <c r="C1961" s="51"/>
      <c r="D1961"/>
      <c r="DL1961"/>
      <c r="DM1961"/>
      <c r="DP1961" s="51"/>
      <c r="DQ1961"/>
    </row>
    <row r="1962" spans="3:121">
      <c r="C1962" s="51"/>
      <c r="D1962"/>
      <c r="DL1962"/>
      <c r="DM1962"/>
      <c r="DP1962" s="51"/>
      <c r="DQ1962"/>
    </row>
    <row r="1963" spans="3:121">
      <c r="C1963" s="51"/>
      <c r="D1963"/>
      <c r="DL1963"/>
      <c r="DM1963"/>
      <c r="DP1963" s="51"/>
      <c r="DQ1963"/>
    </row>
    <row r="1964" spans="3:121">
      <c r="C1964" s="51"/>
      <c r="D1964"/>
      <c r="DL1964"/>
      <c r="DM1964"/>
      <c r="DP1964" s="51"/>
      <c r="DQ1964"/>
    </row>
    <row r="1965" spans="3:121">
      <c r="C1965" s="51"/>
      <c r="D1965"/>
      <c r="DL1965"/>
      <c r="DM1965"/>
      <c r="DP1965" s="51"/>
      <c r="DQ1965"/>
    </row>
    <row r="1966" spans="3:121">
      <c r="C1966" s="51"/>
      <c r="D1966"/>
      <c r="DL1966"/>
      <c r="DM1966"/>
      <c r="DP1966" s="51"/>
      <c r="DQ1966"/>
    </row>
    <row r="1967" spans="3:121">
      <c r="C1967" s="51"/>
      <c r="D1967"/>
      <c r="DL1967"/>
      <c r="DM1967"/>
      <c r="DP1967" s="51"/>
      <c r="DQ1967"/>
    </row>
    <row r="1968" spans="3:121">
      <c r="C1968" s="51"/>
      <c r="D1968"/>
      <c r="DL1968"/>
      <c r="DM1968"/>
      <c r="DP1968" s="51"/>
      <c r="DQ1968"/>
    </row>
    <row r="1969" spans="3:121">
      <c r="C1969" s="51"/>
      <c r="D1969"/>
      <c r="DL1969"/>
      <c r="DM1969"/>
      <c r="DP1969" s="51"/>
      <c r="DQ1969"/>
    </row>
    <row r="1970" spans="3:121">
      <c r="C1970" s="51"/>
      <c r="D1970"/>
      <c r="DL1970"/>
      <c r="DM1970"/>
      <c r="DP1970" s="51"/>
      <c r="DQ1970"/>
    </row>
    <row r="1971" spans="3:121">
      <c r="C1971" s="51"/>
      <c r="D1971"/>
      <c r="DL1971"/>
      <c r="DM1971"/>
      <c r="DP1971" s="51"/>
      <c r="DQ1971"/>
    </row>
    <row r="1972" spans="3:121">
      <c r="C1972" s="51"/>
      <c r="D1972"/>
      <c r="DL1972"/>
      <c r="DM1972"/>
      <c r="DP1972" s="51"/>
      <c r="DQ1972"/>
    </row>
    <row r="1973" spans="3:121">
      <c r="C1973" s="51"/>
      <c r="D1973"/>
      <c r="DL1973"/>
      <c r="DM1973"/>
      <c r="DP1973" s="51"/>
      <c r="DQ1973"/>
    </row>
    <row r="1974" spans="3:121">
      <c r="C1974" s="51"/>
      <c r="D1974"/>
      <c r="DL1974"/>
      <c r="DM1974"/>
      <c r="DP1974" s="51"/>
      <c r="DQ1974"/>
    </row>
    <row r="1975" spans="3:121">
      <c r="C1975" s="51"/>
      <c r="D1975"/>
      <c r="DL1975"/>
      <c r="DM1975"/>
      <c r="DP1975" s="51"/>
      <c r="DQ1975"/>
    </row>
    <row r="1976" spans="3:121">
      <c r="C1976" s="51"/>
      <c r="D1976"/>
      <c r="DL1976"/>
      <c r="DM1976"/>
      <c r="DP1976" s="51"/>
      <c r="DQ1976"/>
    </row>
    <row r="1977" spans="3:121">
      <c r="C1977" s="51"/>
      <c r="D1977"/>
      <c r="DL1977"/>
      <c r="DM1977"/>
      <c r="DP1977" s="51"/>
      <c r="DQ1977"/>
    </row>
    <row r="1978" spans="3:121">
      <c r="C1978" s="51"/>
      <c r="D1978"/>
      <c r="DL1978"/>
      <c r="DM1978"/>
      <c r="DP1978" s="51"/>
      <c r="DQ1978"/>
    </row>
    <row r="1979" spans="3:121">
      <c r="C1979" s="51"/>
      <c r="D1979"/>
      <c r="DL1979"/>
      <c r="DM1979"/>
      <c r="DP1979" s="51"/>
      <c r="DQ1979"/>
    </row>
    <row r="1980" spans="3:121">
      <c r="C1980" s="51"/>
      <c r="D1980"/>
      <c r="DL1980"/>
      <c r="DM1980"/>
      <c r="DP1980" s="51"/>
      <c r="DQ1980"/>
    </row>
    <row r="1981" spans="3:121">
      <c r="C1981" s="51"/>
      <c r="D1981"/>
      <c r="DL1981"/>
      <c r="DM1981"/>
      <c r="DP1981" s="51"/>
      <c r="DQ1981"/>
    </row>
    <row r="1982" spans="3:121">
      <c r="C1982" s="51"/>
      <c r="D1982"/>
      <c r="DL1982"/>
      <c r="DM1982"/>
      <c r="DP1982" s="51"/>
      <c r="DQ1982"/>
    </row>
    <row r="1983" spans="3:121">
      <c r="C1983" s="51"/>
      <c r="D1983"/>
      <c r="DL1983"/>
      <c r="DM1983"/>
      <c r="DP1983" s="51"/>
      <c r="DQ1983"/>
    </row>
    <row r="1984" spans="3:121">
      <c r="C1984" s="51"/>
      <c r="D1984"/>
      <c r="DL1984"/>
      <c r="DM1984"/>
      <c r="DP1984" s="51"/>
      <c r="DQ1984"/>
    </row>
    <row r="1985" spans="3:121">
      <c r="C1985" s="51"/>
      <c r="D1985"/>
      <c r="DL1985"/>
      <c r="DM1985"/>
      <c r="DP1985" s="51"/>
      <c r="DQ1985"/>
    </row>
    <row r="1986" spans="3:121">
      <c r="C1986" s="51"/>
      <c r="D1986"/>
      <c r="DL1986"/>
      <c r="DM1986"/>
      <c r="DP1986" s="51"/>
      <c r="DQ1986"/>
    </row>
    <row r="1987" spans="3:121">
      <c r="C1987" s="51"/>
      <c r="D1987"/>
      <c r="DL1987"/>
      <c r="DM1987"/>
      <c r="DP1987" s="51"/>
      <c r="DQ1987"/>
    </row>
    <row r="1988" spans="3:121">
      <c r="C1988" s="51"/>
      <c r="D1988"/>
      <c r="DL1988"/>
      <c r="DM1988"/>
      <c r="DP1988" s="51"/>
      <c r="DQ1988"/>
    </row>
    <row r="1989" spans="3:121">
      <c r="C1989" s="51"/>
      <c r="D1989"/>
      <c r="DL1989"/>
      <c r="DM1989"/>
      <c r="DP1989" s="51"/>
      <c r="DQ1989"/>
    </row>
    <row r="1990" spans="3:121">
      <c r="C1990" s="51"/>
      <c r="D1990"/>
      <c r="DL1990"/>
      <c r="DM1990"/>
      <c r="DP1990" s="51"/>
      <c r="DQ1990"/>
    </row>
    <row r="1991" spans="3:121">
      <c r="C1991" s="51"/>
      <c r="D1991"/>
      <c r="DL1991"/>
      <c r="DM1991"/>
      <c r="DP1991" s="51"/>
      <c r="DQ1991"/>
    </row>
    <row r="1992" spans="3:121">
      <c r="C1992" s="51"/>
      <c r="D1992"/>
      <c r="DL1992"/>
      <c r="DM1992"/>
      <c r="DP1992" s="51"/>
      <c r="DQ1992"/>
    </row>
    <row r="1993" spans="3:121">
      <c r="C1993" s="51"/>
      <c r="D1993"/>
      <c r="DL1993"/>
      <c r="DM1993"/>
      <c r="DP1993" s="51"/>
      <c r="DQ1993"/>
    </row>
    <row r="1994" spans="3:121">
      <c r="C1994" s="51"/>
      <c r="D1994"/>
      <c r="DL1994"/>
      <c r="DM1994"/>
      <c r="DP1994" s="51"/>
      <c r="DQ1994"/>
    </row>
    <row r="1995" spans="3:121">
      <c r="C1995" s="51"/>
      <c r="D1995"/>
      <c r="DL1995"/>
      <c r="DM1995"/>
      <c r="DP1995" s="51"/>
      <c r="DQ1995"/>
    </row>
    <row r="1996" spans="3:121">
      <c r="C1996" s="51"/>
      <c r="D1996"/>
      <c r="DL1996"/>
      <c r="DM1996"/>
      <c r="DP1996" s="51"/>
      <c r="DQ1996"/>
    </row>
    <row r="1997" spans="3:121">
      <c r="C1997" s="51"/>
      <c r="D1997"/>
      <c r="DL1997"/>
      <c r="DM1997"/>
      <c r="DP1997" s="51"/>
      <c r="DQ1997"/>
    </row>
    <row r="1998" spans="3:121">
      <c r="C1998" s="51"/>
      <c r="D1998"/>
      <c r="DL1998"/>
      <c r="DM1998"/>
      <c r="DP1998" s="51"/>
      <c r="DQ1998"/>
    </row>
    <row r="1999" spans="3:121">
      <c r="C1999" s="51"/>
      <c r="D1999"/>
      <c r="DL1999"/>
      <c r="DM1999"/>
      <c r="DP1999" s="51"/>
      <c r="DQ1999"/>
    </row>
    <row r="2000" spans="3:121">
      <c r="C2000" s="51"/>
      <c r="D2000"/>
      <c r="DL2000"/>
      <c r="DM2000"/>
      <c r="DP2000" s="51"/>
      <c r="DQ2000"/>
    </row>
    <row r="2001" spans="3:121">
      <c r="C2001" s="51"/>
      <c r="D2001"/>
      <c r="DL2001"/>
      <c r="DM2001"/>
      <c r="DP2001" s="51"/>
      <c r="DQ2001"/>
    </row>
    <row r="2002" spans="3:121">
      <c r="C2002" s="51"/>
      <c r="D2002"/>
      <c r="DL2002"/>
      <c r="DM2002"/>
      <c r="DP2002" s="51"/>
      <c r="DQ2002"/>
    </row>
    <row r="2003" spans="3:121">
      <c r="C2003" s="51"/>
      <c r="D2003"/>
      <c r="DL2003"/>
      <c r="DM2003"/>
      <c r="DP2003" s="51"/>
      <c r="DQ2003"/>
    </row>
    <row r="2004" spans="3:121">
      <c r="C2004" s="51"/>
      <c r="D2004"/>
      <c r="DL2004"/>
      <c r="DM2004"/>
      <c r="DP2004" s="51"/>
      <c r="DQ2004"/>
    </row>
    <row r="2005" spans="3:121">
      <c r="C2005" s="51"/>
      <c r="D2005"/>
      <c r="DL2005"/>
      <c r="DM2005"/>
      <c r="DP2005" s="51"/>
      <c r="DQ2005"/>
    </row>
    <row r="2006" spans="3:121">
      <c r="C2006" s="51"/>
      <c r="D2006"/>
      <c r="DL2006"/>
      <c r="DM2006"/>
      <c r="DP2006" s="51"/>
      <c r="DQ2006"/>
    </row>
    <row r="2007" spans="3:121">
      <c r="C2007" s="51"/>
      <c r="D2007"/>
      <c r="DL2007"/>
      <c r="DM2007"/>
      <c r="DP2007" s="51"/>
      <c r="DQ2007"/>
    </row>
    <row r="2008" spans="3:121">
      <c r="C2008" s="51"/>
      <c r="D2008"/>
      <c r="DL2008"/>
      <c r="DM2008"/>
      <c r="DP2008" s="51"/>
      <c r="DQ2008"/>
    </row>
    <row r="2009" spans="3:121">
      <c r="C2009" s="51"/>
      <c r="D2009"/>
      <c r="DL2009"/>
      <c r="DM2009"/>
      <c r="DP2009" s="51"/>
      <c r="DQ2009"/>
    </row>
    <row r="2010" spans="3:121">
      <c r="C2010" s="51"/>
      <c r="D2010"/>
      <c r="DL2010"/>
      <c r="DM2010"/>
      <c r="DP2010" s="51"/>
      <c r="DQ2010"/>
    </row>
    <row r="2011" spans="3:121">
      <c r="C2011" s="51"/>
      <c r="D2011"/>
      <c r="DL2011"/>
      <c r="DM2011"/>
      <c r="DP2011" s="51"/>
      <c r="DQ2011"/>
    </row>
    <row r="2012" spans="3:121">
      <c r="C2012" s="51"/>
      <c r="D2012"/>
      <c r="DL2012"/>
      <c r="DM2012"/>
      <c r="DP2012" s="51"/>
      <c r="DQ2012"/>
    </row>
    <row r="2013" spans="3:121">
      <c r="C2013" s="51"/>
      <c r="D2013"/>
      <c r="DL2013"/>
      <c r="DM2013"/>
      <c r="DP2013" s="51"/>
      <c r="DQ2013"/>
    </row>
    <row r="2014" spans="3:121">
      <c r="C2014" s="51"/>
      <c r="D2014"/>
      <c r="DL2014"/>
      <c r="DM2014"/>
      <c r="DP2014" s="51"/>
      <c r="DQ2014"/>
    </row>
    <row r="2015" spans="3:121">
      <c r="C2015" s="51"/>
      <c r="D2015"/>
      <c r="DL2015"/>
      <c r="DM2015"/>
      <c r="DP2015" s="51"/>
      <c r="DQ2015"/>
    </row>
    <row r="2016" spans="3:121">
      <c r="C2016" s="51"/>
      <c r="D2016"/>
      <c r="DL2016"/>
      <c r="DM2016"/>
      <c r="DP2016" s="51"/>
      <c r="DQ2016"/>
    </row>
    <row r="2017" spans="3:121">
      <c r="C2017" s="51"/>
      <c r="D2017"/>
      <c r="DL2017"/>
      <c r="DM2017"/>
      <c r="DP2017" s="51"/>
      <c r="DQ2017"/>
    </row>
    <row r="2018" spans="3:121">
      <c r="C2018" s="51"/>
      <c r="D2018"/>
      <c r="DL2018"/>
      <c r="DM2018"/>
      <c r="DP2018" s="51"/>
      <c r="DQ2018"/>
    </row>
    <row r="2019" spans="3:121">
      <c r="C2019" s="51"/>
      <c r="D2019"/>
      <c r="DL2019"/>
      <c r="DM2019"/>
      <c r="DP2019" s="51"/>
      <c r="DQ2019"/>
    </row>
    <row r="2020" spans="3:121">
      <c r="C2020" s="51"/>
      <c r="D2020"/>
      <c r="DL2020"/>
      <c r="DM2020"/>
      <c r="DP2020" s="51"/>
      <c r="DQ2020"/>
    </row>
    <row r="2021" spans="3:121">
      <c r="C2021" s="51"/>
      <c r="D2021"/>
      <c r="DL2021"/>
      <c r="DM2021"/>
      <c r="DP2021" s="51"/>
      <c r="DQ2021"/>
    </row>
    <row r="2022" spans="3:121">
      <c r="C2022" s="51"/>
      <c r="D2022"/>
      <c r="DL2022"/>
      <c r="DM2022"/>
      <c r="DP2022" s="51"/>
      <c r="DQ2022"/>
    </row>
    <row r="2023" spans="3:121">
      <c r="C2023" s="51"/>
      <c r="D2023"/>
      <c r="DL2023"/>
      <c r="DM2023"/>
      <c r="DP2023" s="51"/>
      <c r="DQ2023"/>
    </row>
    <row r="2024" spans="3:121">
      <c r="C2024" s="51"/>
      <c r="D2024"/>
      <c r="DL2024"/>
      <c r="DM2024"/>
      <c r="DP2024" s="51"/>
      <c r="DQ2024"/>
    </row>
    <row r="2025" spans="3:121">
      <c r="C2025" s="51"/>
      <c r="D2025"/>
      <c r="DL2025"/>
      <c r="DM2025"/>
      <c r="DP2025" s="51"/>
      <c r="DQ2025"/>
    </row>
    <row r="2026" spans="3:121">
      <c r="C2026" s="51"/>
      <c r="D2026"/>
      <c r="DL2026"/>
      <c r="DM2026"/>
      <c r="DP2026" s="51"/>
      <c r="DQ2026"/>
    </row>
    <row r="2027" spans="3:121">
      <c r="C2027" s="51"/>
      <c r="D2027"/>
      <c r="DL2027"/>
      <c r="DM2027"/>
      <c r="DP2027" s="51"/>
      <c r="DQ2027"/>
    </row>
    <row r="2028" spans="3:121">
      <c r="C2028" s="51"/>
      <c r="D2028"/>
      <c r="DL2028"/>
      <c r="DM2028"/>
      <c r="DP2028" s="51"/>
      <c r="DQ2028"/>
    </row>
    <row r="2029" spans="3:121">
      <c r="C2029" s="51"/>
      <c r="D2029"/>
      <c r="DL2029"/>
      <c r="DM2029"/>
      <c r="DP2029" s="51"/>
      <c r="DQ2029"/>
    </row>
    <row r="2030" spans="3:121">
      <c r="C2030" s="51"/>
      <c r="D2030"/>
      <c r="DL2030"/>
      <c r="DM2030"/>
      <c r="DP2030" s="51"/>
      <c r="DQ2030"/>
    </row>
    <row r="2031" spans="3:121">
      <c r="C2031" s="51"/>
      <c r="D2031"/>
      <c r="DL2031"/>
      <c r="DM2031"/>
      <c r="DP2031" s="51"/>
      <c r="DQ2031"/>
    </row>
    <row r="2032" spans="3:121">
      <c r="C2032" s="51"/>
      <c r="D2032"/>
      <c r="DL2032"/>
      <c r="DM2032"/>
      <c r="DP2032" s="51"/>
      <c r="DQ2032"/>
    </row>
    <row r="2033" spans="3:121">
      <c r="C2033" s="51"/>
      <c r="D2033"/>
      <c r="DL2033"/>
      <c r="DM2033"/>
      <c r="DP2033" s="51"/>
      <c r="DQ2033"/>
    </row>
    <row r="2034" spans="3:121">
      <c r="C2034" s="51"/>
      <c r="D2034"/>
      <c r="DL2034"/>
      <c r="DM2034"/>
      <c r="DP2034" s="51"/>
      <c r="DQ2034"/>
    </row>
    <row r="2035" spans="3:121">
      <c r="C2035" s="51"/>
      <c r="D2035"/>
      <c r="DL2035"/>
      <c r="DM2035"/>
      <c r="DP2035" s="51"/>
      <c r="DQ2035"/>
    </row>
    <row r="2036" spans="3:121">
      <c r="C2036" s="51"/>
      <c r="D2036"/>
      <c r="DL2036"/>
      <c r="DM2036"/>
      <c r="DP2036" s="51"/>
      <c r="DQ2036"/>
    </row>
    <row r="2037" spans="3:121">
      <c r="C2037" s="51"/>
      <c r="D2037"/>
      <c r="DL2037"/>
      <c r="DM2037"/>
      <c r="DP2037" s="51"/>
      <c r="DQ2037"/>
    </row>
    <row r="2038" spans="3:121">
      <c r="C2038" s="51"/>
      <c r="D2038"/>
      <c r="DL2038"/>
      <c r="DM2038"/>
      <c r="DP2038" s="51"/>
      <c r="DQ2038"/>
    </row>
    <row r="2039" spans="3:121">
      <c r="C2039" s="51"/>
      <c r="D2039"/>
      <c r="DL2039"/>
      <c r="DM2039"/>
      <c r="DP2039" s="51"/>
      <c r="DQ2039"/>
    </row>
    <row r="2040" spans="3:121">
      <c r="C2040" s="51"/>
      <c r="D2040"/>
      <c r="DL2040"/>
      <c r="DM2040"/>
      <c r="DP2040" s="51"/>
      <c r="DQ2040"/>
    </row>
    <row r="2041" spans="3:121">
      <c r="C2041" s="51"/>
      <c r="D2041"/>
      <c r="DL2041"/>
      <c r="DM2041"/>
      <c r="DP2041" s="51"/>
      <c r="DQ2041"/>
    </row>
    <row r="2042" spans="3:121">
      <c r="C2042" s="51"/>
      <c r="D2042"/>
      <c r="DL2042"/>
      <c r="DM2042"/>
      <c r="DP2042" s="51"/>
      <c r="DQ2042"/>
    </row>
    <row r="2043" spans="3:121">
      <c r="C2043" s="51"/>
      <c r="D2043"/>
      <c r="DL2043"/>
      <c r="DM2043"/>
      <c r="DP2043" s="51"/>
      <c r="DQ2043"/>
    </row>
    <row r="2044" spans="3:121">
      <c r="C2044" s="51"/>
      <c r="D2044"/>
      <c r="DL2044"/>
      <c r="DM2044"/>
      <c r="DP2044" s="51"/>
      <c r="DQ2044"/>
    </row>
    <row r="2045" spans="3:121">
      <c r="C2045" s="51"/>
      <c r="D2045"/>
      <c r="DL2045"/>
      <c r="DM2045"/>
      <c r="DP2045" s="51"/>
      <c r="DQ2045"/>
    </row>
    <row r="2046" spans="3:121">
      <c r="C2046" s="51"/>
      <c r="D2046"/>
      <c r="DL2046"/>
      <c r="DM2046"/>
      <c r="DP2046" s="51"/>
      <c r="DQ2046"/>
    </row>
    <row r="2047" spans="3:121">
      <c r="C2047" s="51"/>
      <c r="D2047"/>
      <c r="DL2047"/>
      <c r="DM2047"/>
      <c r="DP2047" s="51"/>
      <c r="DQ2047"/>
    </row>
    <row r="2048" spans="3:121">
      <c r="C2048" s="51"/>
      <c r="D2048"/>
      <c r="DL2048"/>
      <c r="DM2048"/>
      <c r="DP2048" s="51"/>
      <c r="DQ2048"/>
    </row>
    <row r="2049" spans="3:121">
      <c r="C2049" s="51"/>
      <c r="D2049"/>
      <c r="DL2049"/>
      <c r="DM2049"/>
      <c r="DP2049" s="51"/>
      <c r="DQ2049"/>
    </row>
    <row r="2050" spans="3:121">
      <c r="C2050" s="51"/>
      <c r="D2050"/>
      <c r="DL2050"/>
      <c r="DM2050"/>
      <c r="DP2050" s="51"/>
      <c r="DQ2050"/>
    </row>
    <row r="2051" spans="3:121">
      <c r="C2051" s="51"/>
      <c r="D2051"/>
      <c r="DL2051"/>
      <c r="DM2051"/>
      <c r="DP2051" s="51"/>
      <c r="DQ2051"/>
    </row>
    <row r="2052" spans="3:121">
      <c r="C2052" s="51"/>
      <c r="D2052"/>
      <c r="DL2052"/>
      <c r="DM2052"/>
      <c r="DP2052" s="51"/>
      <c r="DQ2052"/>
    </row>
    <row r="2053" spans="3:121">
      <c r="C2053" s="51"/>
      <c r="D2053"/>
      <c r="DL2053"/>
      <c r="DM2053"/>
      <c r="DP2053" s="51"/>
      <c r="DQ2053"/>
    </row>
    <row r="2054" spans="3:121">
      <c r="C2054" s="51"/>
      <c r="D2054"/>
      <c r="DL2054"/>
      <c r="DM2054"/>
      <c r="DP2054" s="51"/>
      <c r="DQ2054"/>
    </row>
    <row r="2055" spans="3:121">
      <c r="C2055" s="51"/>
      <c r="D2055"/>
      <c r="DL2055"/>
      <c r="DM2055"/>
      <c r="DP2055" s="51"/>
      <c r="DQ2055"/>
    </row>
    <row r="2056" spans="3:121">
      <c r="C2056" s="51"/>
      <c r="D2056"/>
      <c r="DL2056"/>
      <c r="DM2056"/>
      <c r="DP2056" s="51"/>
      <c r="DQ2056"/>
    </row>
    <row r="2057" spans="3:121">
      <c r="C2057" s="51"/>
      <c r="D2057"/>
      <c r="DL2057"/>
      <c r="DM2057"/>
      <c r="DP2057" s="51"/>
      <c r="DQ2057"/>
    </row>
    <row r="2058" spans="3:121">
      <c r="C2058" s="51"/>
      <c r="D2058"/>
      <c r="DL2058"/>
      <c r="DM2058"/>
      <c r="DP2058" s="51"/>
      <c r="DQ2058"/>
    </row>
    <row r="2059" spans="3:121">
      <c r="C2059" s="51"/>
      <c r="D2059"/>
      <c r="DL2059"/>
      <c r="DM2059"/>
      <c r="DP2059" s="51"/>
      <c r="DQ2059"/>
    </row>
    <row r="2060" spans="3:121">
      <c r="C2060" s="51"/>
      <c r="D2060"/>
      <c r="DL2060"/>
      <c r="DM2060"/>
      <c r="DP2060" s="51"/>
      <c r="DQ2060"/>
    </row>
    <row r="2061" spans="3:121">
      <c r="C2061" s="51"/>
      <c r="D2061"/>
      <c r="DL2061"/>
      <c r="DM2061"/>
      <c r="DP2061" s="51"/>
      <c r="DQ2061"/>
    </row>
    <row r="2062" spans="3:121">
      <c r="C2062" s="51"/>
      <c r="D2062"/>
      <c r="DL2062"/>
      <c r="DM2062"/>
      <c r="DP2062" s="51"/>
      <c r="DQ2062"/>
    </row>
    <row r="2063" spans="3:121">
      <c r="C2063" s="51"/>
      <c r="D2063"/>
      <c r="DL2063"/>
      <c r="DM2063"/>
      <c r="DP2063" s="51"/>
      <c r="DQ2063"/>
    </row>
    <row r="2064" spans="3:121">
      <c r="C2064" s="51"/>
      <c r="D2064"/>
      <c r="DL2064"/>
      <c r="DM2064"/>
      <c r="DP2064" s="51"/>
      <c r="DQ2064"/>
    </row>
    <row r="2065" spans="3:121">
      <c r="C2065" s="51"/>
      <c r="D2065"/>
      <c r="DL2065"/>
      <c r="DM2065"/>
      <c r="DP2065" s="51"/>
      <c r="DQ2065"/>
    </row>
    <row r="2066" spans="3:121">
      <c r="C2066" s="51"/>
      <c r="D2066"/>
      <c r="DL2066"/>
      <c r="DM2066"/>
      <c r="DP2066" s="51"/>
      <c r="DQ2066"/>
    </row>
    <row r="2067" spans="3:121">
      <c r="C2067" s="51"/>
      <c r="D2067"/>
      <c r="DL2067"/>
      <c r="DM2067"/>
      <c r="DP2067" s="51"/>
      <c r="DQ2067"/>
    </row>
    <row r="2068" spans="3:121">
      <c r="C2068" s="51"/>
      <c r="D2068"/>
      <c r="DL2068"/>
      <c r="DM2068"/>
      <c r="DP2068" s="51"/>
      <c r="DQ2068"/>
    </row>
    <row r="2069" spans="3:121">
      <c r="C2069" s="51"/>
      <c r="D2069"/>
      <c r="DL2069"/>
      <c r="DM2069"/>
      <c r="DP2069" s="51"/>
      <c r="DQ2069"/>
    </row>
    <row r="2070" spans="3:121">
      <c r="C2070" s="51"/>
      <c r="D2070"/>
      <c r="DL2070"/>
      <c r="DM2070"/>
      <c r="DP2070" s="51"/>
      <c r="DQ2070"/>
    </row>
    <row r="2071" spans="3:121">
      <c r="C2071" s="51"/>
      <c r="D2071"/>
      <c r="DL2071"/>
      <c r="DM2071"/>
      <c r="DP2071" s="51"/>
      <c r="DQ2071"/>
    </row>
    <row r="2072" spans="3:121">
      <c r="C2072" s="51"/>
      <c r="D2072"/>
      <c r="DL2072"/>
      <c r="DM2072"/>
      <c r="DP2072" s="51"/>
      <c r="DQ2072"/>
    </row>
    <row r="2073" spans="3:121">
      <c r="C2073" s="51"/>
      <c r="D2073"/>
      <c r="DL2073"/>
      <c r="DM2073"/>
      <c r="DP2073" s="51"/>
      <c r="DQ2073"/>
    </row>
    <row r="2074" spans="3:121">
      <c r="C2074" s="51"/>
      <c r="D2074"/>
      <c r="DL2074"/>
      <c r="DM2074"/>
      <c r="DP2074" s="51"/>
      <c r="DQ2074"/>
    </row>
    <row r="2075" spans="3:121">
      <c r="C2075" s="51"/>
      <c r="D2075"/>
      <c r="DL2075"/>
      <c r="DM2075"/>
      <c r="DP2075" s="51"/>
      <c r="DQ2075"/>
    </row>
    <row r="2076" spans="3:121">
      <c r="C2076" s="51"/>
      <c r="D2076"/>
      <c r="DL2076"/>
      <c r="DM2076"/>
      <c r="DP2076" s="51"/>
      <c r="DQ2076"/>
    </row>
    <row r="2077" spans="3:121">
      <c r="C2077" s="51"/>
      <c r="D2077"/>
      <c r="DL2077"/>
      <c r="DM2077"/>
      <c r="DP2077" s="51"/>
      <c r="DQ2077"/>
    </row>
    <row r="2078" spans="3:121">
      <c r="C2078" s="51"/>
      <c r="D2078"/>
      <c r="DL2078"/>
      <c r="DM2078"/>
      <c r="DP2078" s="51"/>
      <c r="DQ2078"/>
    </row>
    <row r="2079" spans="3:121">
      <c r="C2079" s="51"/>
      <c r="D2079"/>
      <c r="DL2079"/>
      <c r="DM2079"/>
      <c r="DP2079" s="51"/>
      <c r="DQ2079"/>
    </row>
    <row r="2080" spans="3:121">
      <c r="C2080" s="51"/>
      <c r="D2080"/>
      <c r="DL2080"/>
      <c r="DM2080"/>
      <c r="DP2080" s="51"/>
      <c r="DQ2080"/>
    </row>
    <row r="2081" spans="3:121">
      <c r="C2081" s="51"/>
      <c r="D2081"/>
      <c r="DL2081"/>
      <c r="DM2081"/>
      <c r="DP2081" s="51"/>
      <c r="DQ2081"/>
    </row>
    <row r="2082" spans="3:121">
      <c r="C2082" s="51"/>
      <c r="D2082"/>
      <c r="DL2082"/>
      <c r="DM2082"/>
      <c r="DP2082" s="51"/>
      <c r="DQ2082"/>
    </row>
    <row r="2083" spans="3:121">
      <c r="C2083" s="51"/>
      <c r="D2083"/>
      <c r="DL2083"/>
      <c r="DM2083"/>
      <c r="DP2083" s="51"/>
      <c r="DQ2083"/>
    </row>
    <row r="2084" spans="3:121">
      <c r="C2084" s="51"/>
      <c r="D2084"/>
      <c r="DL2084"/>
      <c r="DM2084"/>
      <c r="DP2084" s="51"/>
      <c r="DQ2084"/>
    </row>
    <row r="2085" spans="3:121">
      <c r="C2085" s="51"/>
      <c r="D2085"/>
      <c r="DL2085"/>
      <c r="DM2085"/>
      <c r="DP2085" s="51"/>
      <c r="DQ2085"/>
    </row>
    <row r="2086" spans="3:121">
      <c r="C2086" s="51"/>
      <c r="D2086"/>
      <c r="DL2086"/>
      <c r="DM2086"/>
      <c r="DP2086" s="51"/>
      <c r="DQ2086"/>
    </row>
    <row r="2087" spans="3:121">
      <c r="C2087" s="51"/>
      <c r="D2087"/>
      <c r="DL2087"/>
      <c r="DM2087"/>
      <c r="DP2087" s="51"/>
      <c r="DQ2087"/>
    </row>
    <row r="2088" spans="3:121">
      <c r="C2088" s="51"/>
      <c r="D2088"/>
      <c r="DL2088"/>
      <c r="DM2088"/>
      <c r="DP2088" s="51"/>
      <c r="DQ2088"/>
    </row>
    <row r="2089" spans="3:121">
      <c r="C2089" s="51"/>
      <c r="D2089"/>
      <c r="DL2089"/>
      <c r="DM2089"/>
      <c r="DP2089" s="51"/>
      <c r="DQ2089"/>
    </row>
    <row r="2090" spans="3:121">
      <c r="C2090" s="51"/>
      <c r="D2090"/>
      <c r="DL2090"/>
      <c r="DM2090"/>
      <c r="DP2090" s="51"/>
      <c r="DQ2090"/>
    </row>
    <row r="2091" spans="3:121">
      <c r="C2091" s="51"/>
      <c r="D2091"/>
      <c r="DL2091"/>
      <c r="DM2091"/>
      <c r="DP2091" s="51"/>
      <c r="DQ2091"/>
    </row>
    <row r="2092" spans="3:121">
      <c r="C2092" s="51"/>
      <c r="D2092"/>
      <c r="DL2092"/>
      <c r="DM2092"/>
      <c r="DP2092" s="51"/>
      <c r="DQ2092"/>
    </row>
    <row r="2093" spans="3:121">
      <c r="C2093" s="51"/>
      <c r="D2093"/>
      <c r="DL2093"/>
      <c r="DM2093"/>
      <c r="DP2093" s="51"/>
      <c r="DQ2093"/>
    </row>
    <row r="2094" spans="3:121">
      <c r="C2094" s="51"/>
      <c r="D2094"/>
      <c r="DL2094"/>
      <c r="DM2094"/>
      <c r="DP2094" s="51"/>
      <c r="DQ2094"/>
    </row>
    <row r="2095" spans="3:121">
      <c r="C2095" s="51"/>
      <c r="D2095"/>
      <c r="DL2095"/>
      <c r="DM2095"/>
      <c r="DP2095" s="51"/>
      <c r="DQ2095"/>
    </row>
    <row r="2096" spans="3:121">
      <c r="C2096" s="51"/>
      <c r="D2096"/>
      <c r="DL2096"/>
      <c r="DM2096"/>
      <c r="DP2096" s="51"/>
      <c r="DQ2096"/>
    </row>
    <row r="2097" spans="3:121">
      <c r="C2097" s="51"/>
      <c r="D2097"/>
      <c r="DL2097"/>
      <c r="DM2097"/>
      <c r="DP2097" s="51"/>
      <c r="DQ2097"/>
    </row>
    <row r="2098" spans="3:121">
      <c r="C2098" s="51"/>
      <c r="D2098"/>
      <c r="DL2098"/>
      <c r="DM2098"/>
      <c r="DP2098" s="51"/>
      <c r="DQ2098"/>
    </row>
    <row r="2099" spans="3:121">
      <c r="C2099" s="51"/>
      <c r="D2099"/>
      <c r="DL2099"/>
      <c r="DM2099"/>
      <c r="DP2099" s="51"/>
      <c r="DQ2099"/>
    </row>
    <row r="2100" spans="3:121">
      <c r="C2100" s="51"/>
      <c r="D2100"/>
      <c r="DL2100"/>
      <c r="DM2100"/>
      <c r="DP2100" s="51"/>
      <c r="DQ2100"/>
    </row>
    <row r="2101" spans="3:121">
      <c r="C2101" s="51"/>
      <c r="D2101"/>
      <c r="DL2101"/>
      <c r="DM2101"/>
      <c r="DP2101" s="51"/>
      <c r="DQ2101"/>
    </row>
    <row r="2102" spans="3:121">
      <c r="C2102" s="51"/>
      <c r="D2102"/>
      <c r="DL2102"/>
      <c r="DM2102"/>
      <c r="DP2102" s="51"/>
      <c r="DQ2102"/>
    </row>
    <row r="2103" spans="3:121">
      <c r="C2103" s="51"/>
      <c r="D2103"/>
      <c r="DL2103"/>
      <c r="DM2103"/>
      <c r="DP2103" s="51"/>
      <c r="DQ2103"/>
    </row>
    <row r="2104" spans="3:121">
      <c r="C2104" s="51"/>
      <c r="D2104"/>
      <c r="DL2104"/>
      <c r="DM2104"/>
      <c r="DP2104" s="51"/>
      <c r="DQ2104"/>
    </row>
    <row r="2105" spans="3:121">
      <c r="C2105" s="51"/>
      <c r="D2105"/>
      <c r="DL2105"/>
      <c r="DM2105"/>
      <c r="DP2105" s="51"/>
      <c r="DQ2105"/>
    </row>
    <row r="2106" spans="3:121">
      <c r="C2106" s="51"/>
      <c r="D2106"/>
      <c r="DL2106"/>
      <c r="DM2106"/>
      <c r="DP2106" s="51"/>
      <c r="DQ2106"/>
    </row>
    <row r="2107" spans="3:121">
      <c r="C2107" s="51"/>
      <c r="D2107"/>
      <c r="DL2107"/>
      <c r="DM2107"/>
      <c r="DP2107" s="51"/>
      <c r="DQ2107"/>
    </row>
    <row r="2108" spans="3:121">
      <c r="C2108" s="51"/>
      <c r="D2108"/>
      <c r="DL2108"/>
      <c r="DM2108"/>
      <c r="DP2108" s="51"/>
      <c r="DQ2108"/>
    </row>
    <row r="2109" spans="3:121">
      <c r="C2109" s="51"/>
      <c r="D2109"/>
      <c r="DL2109"/>
      <c r="DM2109"/>
      <c r="DP2109" s="51"/>
      <c r="DQ2109"/>
    </row>
    <row r="2110" spans="3:121">
      <c r="C2110" s="51"/>
      <c r="D2110"/>
      <c r="DL2110"/>
      <c r="DM2110"/>
      <c r="DP2110" s="51"/>
      <c r="DQ2110"/>
    </row>
    <row r="2111" spans="3:121">
      <c r="C2111" s="51"/>
      <c r="D2111"/>
      <c r="DL2111"/>
      <c r="DM2111"/>
      <c r="DP2111" s="51"/>
      <c r="DQ2111"/>
    </row>
    <row r="2112" spans="3:121">
      <c r="C2112" s="51"/>
      <c r="D2112"/>
      <c r="DL2112"/>
      <c r="DM2112"/>
      <c r="DP2112" s="51"/>
      <c r="DQ2112"/>
    </row>
    <row r="2113" spans="3:121">
      <c r="C2113" s="51"/>
      <c r="D2113"/>
      <c r="DL2113"/>
      <c r="DM2113"/>
      <c r="DP2113" s="51"/>
      <c r="DQ2113"/>
    </row>
    <row r="2114" spans="3:121">
      <c r="C2114" s="51"/>
      <c r="D2114"/>
      <c r="DL2114"/>
      <c r="DM2114"/>
      <c r="DP2114" s="51"/>
      <c r="DQ2114"/>
    </row>
    <row r="2115" spans="3:121">
      <c r="C2115" s="51"/>
      <c r="D2115"/>
      <c r="DL2115"/>
      <c r="DM2115"/>
      <c r="DP2115" s="51"/>
      <c r="DQ2115"/>
    </row>
    <row r="2116" spans="3:121">
      <c r="C2116" s="51"/>
      <c r="D2116"/>
      <c r="DL2116"/>
      <c r="DM2116"/>
      <c r="DP2116" s="51"/>
      <c r="DQ2116"/>
    </row>
    <row r="2117" spans="3:121">
      <c r="C2117" s="51"/>
      <c r="D2117"/>
      <c r="DL2117"/>
      <c r="DM2117"/>
      <c r="DP2117" s="51"/>
      <c r="DQ2117"/>
    </row>
    <row r="2118" spans="3:121">
      <c r="C2118" s="51"/>
      <c r="D2118"/>
      <c r="DL2118"/>
      <c r="DM2118"/>
      <c r="DP2118" s="51"/>
      <c r="DQ2118"/>
    </row>
    <row r="2119" spans="3:121">
      <c r="C2119" s="51"/>
      <c r="D2119"/>
      <c r="DL2119"/>
      <c r="DM2119"/>
      <c r="DP2119" s="51"/>
      <c r="DQ2119"/>
    </row>
    <row r="2120" spans="3:121">
      <c r="C2120" s="51"/>
      <c r="D2120"/>
      <c r="DL2120"/>
      <c r="DM2120"/>
      <c r="DP2120" s="51"/>
      <c r="DQ2120"/>
    </row>
    <row r="2121" spans="3:121">
      <c r="C2121" s="51"/>
      <c r="D2121"/>
      <c r="DL2121"/>
      <c r="DM2121"/>
      <c r="DP2121" s="51"/>
      <c r="DQ2121"/>
    </row>
    <row r="2122" spans="3:121">
      <c r="C2122" s="51"/>
      <c r="D2122"/>
      <c r="DL2122"/>
      <c r="DM2122"/>
      <c r="DP2122" s="51"/>
      <c r="DQ2122"/>
    </row>
    <row r="2123" spans="3:121">
      <c r="C2123" s="51"/>
      <c r="D2123"/>
      <c r="DL2123"/>
      <c r="DM2123"/>
      <c r="DP2123" s="51"/>
      <c r="DQ2123"/>
    </row>
    <row r="2124" spans="3:121">
      <c r="C2124" s="51"/>
      <c r="D2124"/>
      <c r="DL2124"/>
      <c r="DM2124"/>
      <c r="DP2124" s="51"/>
      <c r="DQ2124"/>
    </row>
    <row r="2125" spans="3:121">
      <c r="C2125" s="51"/>
      <c r="D2125"/>
      <c r="DL2125"/>
      <c r="DM2125"/>
      <c r="DP2125" s="51"/>
      <c r="DQ2125"/>
    </row>
    <row r="2126" spans="3:121">
      <c r="C2126" s="51"/>
      <c r="D2126"/>
      <c r="DL2126"/>
      <c r="DM2126"/>
      <c r="DP2126" s="51"/>
      <c r="DQ2126"/>
    </row>
    <row r="2127" spans="3:121">
      <c r="C2127" s="51"/>
      <c r="D2127"/>
      <c r="DL2127"/>
      <c r="DM2127"/>
      <c r="DP2127" s="51"/>
      <c r="DQ2127"/>
    </row>
    <row r="2128" spans="3:121">
      <c r="C2128" s="51"/>
      <c r="D2128"/>
      <c r="DL2128"/>
      <c r="DM2128"/>
      <c r="DP2128" s="51"/>
      <c r="DQ2128"/>
    </row>
    <row r="2129" spans="3:121">
      <c r="C2129" s="51"/>
      <c r="D2129"/>
      <c r="DL2129"/>
      <c r="DM2129"/>
      <c r="DP2129" s="51"/>
      <c r="DQ2129"/>
    </row>
    <row r="2130" spans="3:121">
      <c r="C2130" s="51"/>
      <c r="D2130"/>
      <c r="DL2130"/>
      <c r="DM2130"/>
      <c r="DP2130" s="51"/>
      <c r="DQ2130"/>
    </row>
    <row r="2131" spans="3:121">
      <c r="C2131" s="51"/>
      <c r="D2131"/>
      <c r="DL2131"/>
      <c r="DM2131"/>
      <c r="DP2131" s="51"/>
      <c r="DQ2131"/>
    </row>
    <row r="2132" spans="3:121">
      <c r="C2132" s="51"/>
      <c r="D2132"/>
      <c r="DL2132"/>
      <c r="DM2132"/>
      <c r="DP2132" s="51"/>
      <c r="DQ2132"/>
    </row>
    <row r="2133" spans="3:121">
      <c r="C2133" s="51"/>
      <c r="D2133"/>
      <c r="DL2133"/>
      <c r="DM2133"/>
      <c r="DP2133" s="51"/>
      <c r="DQ2133"/>
    </row>
    <row r="2134" spans="3:121">
      <c r="C2134" s="51"/>
      <c r="D2134"/>
      <c r="DL2134"/>
      <c r="DM2134"/>
      <c r="DP2134" s="51"/>
      <c r="DQ2134"/>
    </row>
    <row r="2135" spans="3:121">
      <c r="C2135" s="51"/>
      <c r="D2135"/>
      <c r="DL2135"/>
      <c r="DM2135"/>
      <c r="DP2135" s="51"/>
      <c r="DQ2135"/>
    </row>
    <row r="2136" spans="3:121">
      <c r="C2136" s="51"/>
      <c r="D2136"/>
      <c r="DL2136"/>
      <c r="DM2136"/>
      <c r="DP2136" s="51"/>
      <c r="DQ2136"/>
    </row>
    <row r="2137" spans="3:121">
      <c r="C2137" s="51"/>
      <c r="D2137"/>
      <c r="DL2137"/>
      <c r="DM2137"/>
      <c r="DP2137" s="51"/>
      <c r="DQ2137"/>
    </row>
    <row r="2138" spans="3:121">
      <c r="C2138" s="51"/>
      <c r="D2138"/>
      <c r="DL2138"/>
      <c r="DM2138"/>
      <c r="DP2138" s="51"/>
      <c r="DQ2138"/>
    </row>
    <row r="2139" spans="3:121">
      <c r="C2139" s="51"/>
      <c r="D2139"/>
      <c r="DL2139"/>
      <c r="DM2139"/>
      <c r="DP2139" s="51"/>
      <c r="DQ2139"/>
    </row>
    <row r="2140" spans="3:121">
      <c r="C2140" s="51"/>
      <c r="D2140"/>
      <c r="DL2140"/>
      <c r="DM2140"/>
      <c r="DP2140" s="51"/>
      <c r="DQ2140"/>
    </row>
    <row r="2141" spans="3:121">
      <c r="C2141" s="51"/>
      <c r="D2141"/>
      <c r="DL2141"/>
      <c r="DM2141"/>
      <c r="DP2141" s="51"/>
      <c r="DQ2141"/>
    </row>
    <row r="2142" spans="3:121">
      <c r="C2142" s="51"/>
      <c r="D2142"/>
      <c r="DL2142"/>
      <c r="DM2142"/>
      <c r="DP2142" s="51"/>
      <c r="DQ2142"/>
    </row>
    <row r="2143" spans="3:121">
      <c r="C2143" s="51"/>
      <c r="D2143"/>
      <c r="DL2143"/>
      <c r="DM2143"/>
      <c r="DP2143" s="51"/>
      <c r="DQ2143"/>
    </row>
    <row r="2144" spans="3:121">
      <c r="C2144" s="51"/>
      <c r="D2144"/>
      <c r="DL2144"/>
      <c r="DM2144"/>
      <c r="DP2144" s="51"/>
      <c r="DQ2144"/>
    </row>
    <row r="2145" spans="3:121">
      <c r="C2145" s="51"/>
      <c r="D2145"/>
      <c r="DL2145"/>
      <c r="DM2145"/>
      <c r="DP2145" s="51"/>
      <c r="DQ2145"/>
    </row>
    <row r="2146" spans="3:121">
      <c r="C2146" s="51"/>
      <c r="D2146"/>
      <c r="DL2146"/>
      <c r="DM2146"/>
      <c r="DP2146" s="51"/>
      <c r="DQ2146"/>
    </row>
    <row r="2147" spans="3:121">
      <c r="C2147" s="51"/>
      <c r="D2147"/>
      <c r="DL2147"/>
      <c r="DM2147"/>
      <c r="DP2147" s="51"/>
      <c r="DQ2147"/>
    </row>
    <row r="2148" spans="3:121">
      <c r="C2148" s="51"/>
      <c r="D2148"/>
      <c r="DL2148"/>
      <c r="DM2148"/>
      <c r="DP2148" s="51"/>
      <c r="DQ2148"/>
    </row>
    <row r="2149" spans="3:121">
      <c r="C2149" s="51"/>
      <c r="D2149"/>
      <c r="DL2149"/>
      <c r="DM2149"/>
      <c r="DP2149" s="51"/>
      <c r="DQ2149"/>
    </row>
    <row r="2150" spans="3:121">
      <c r="C2150" s="51"/>
      <c r="D2150"/>
      <c r="DL2150"/>
      <c r="DM2150"/>
      <c r="DP2150" s="51"/>
      <c r="DQ2150"/>
    </row>
    <row r="2151" spans="3:121">
      <c r="C2151" s="51"/>
      <c r="D2151"/>
      <c r="DL2151"/>
      <c r="DM2151"/>
      <c r="DP2151" s="51"/>
      <c r="DQ2151"/>
    </row>
    <row r="2152" spans="3:121">
      <c r="C2152" s="51"/>
      <c r="D2152"/>
      <c r="DL2152"/>
      <c r="DM2152"/>
      <c r="DP2152" s="51"/>
      <c r="DQ2152"/>
    </row>
    <row r="2153" spans="3:121">
      <c r="C2153" s="51"/>
      <c r="D2153"/>
      <c r="DL2153"/>
      <c r="DM2153"/>
      <c r="DP2153" s="51"/>
      <c r="DQ2153"/>
    </row>
    <row r="2154" spans="3:121">
      <c r="C2154" s="51"/>
      <c r="D2154"/>
      <c r="DL2154"/>
      <c r="DM2154"/>
      <c r="DP2154" s="51"/>
      <c r="DQ2154"/>
    </row>
    <row r="2155" spans="3:121">
      <c r="C2155" s="51"/>
      <c r="D2155"/>
      <c r="DL2155"/>
      <c r="DM2155"/>
      <c r="DP2155" s="51"/>
      <c r="DQ2155"/>
    </row>
    <row r="2156" spans="3:121">
      <c r="C2156" s="51"/>
      <c r="D2156"/>
      <c r="DL2156"/>
      <c r="DM2156"/>
      <c r="DP2156" s="51"/>
      <c r="DQ2156"/>
    </row>
    <row r="2157" spans="3:121">
      <c r="C2157" s="51"/>
      <c r="D2157"/>
      <c r="DL2157"/>
      <c r="DM2157"/>
      <c r="DP2157" s="51"/>
      <c r="DQ2157"/>
    </row>
    <row r="2158" spans="3:121">
      <c r="C2158" s="51"/>
      <c r="D2158"/>
      <c r="DL2158"/>
      <c r="DM2158"/>
      <c r="DP2158" s="51"/>
      <c r="DQ2158"/>
    </row>
    <row r="2159" spans="3:121">
      <c r="C2159" s="51"/>
      <c r="D2159"/>
      <c r="DL2159"/>
      <c r="DM2159"/>
      <c r="DP2159" s="51"/>
      <c r="DQ2159"/>
    </row>
    <row r="2160" spans="3:121">
      <c r="C2160" s="51"/>
      <c r="D2160"/>
      <c r="DL2160"/>
      <c r="DM2160"/>
      <c r="DP2160" s="51"/>
      <c r="DQ2160"/>
    </row>
    <row r="2161" spans="3:121">
      <c r="C2161" s="51"/>
      <c r="D2161"/>
      <c r="DL2161"/>
      <c r="DM2161"/>
      <c r="DP2161" s="51"/>
      <c r="DQ2161"/>
    </row>
    <row r="2162" spans="3:121">
      <c r="C2162" s="51"/>
      <c r="D2162"/>
      <c r="DL2162"/>
      <c r="DM2162"/>
      <c r="DP2162" s="51"/>
      <c r="DQ2162"/>
    </row>
    <row r="2163" spans="3:121">
      <c r="C2163" s="51"/>
      <c r="D2163"/>
      <c r="DL2163"/>
      <c r="DM2163"/>
      <c r="DP2163" s="51"/>
      <c r="DQ2163"/>
    </row>
    <row r="2164" spans="3:121">
      <c r="C2164" s="51"/>
      <c r="D2164"/>
      <c r="DL2164"/>
      <c r="DM2164"/>
      <c r="DP2164" s="51"/>
      <c r="DQ2164"/>
    </row>
    <row r="2165" spans="3:121">
      <c r="C2165" s="51"/>
      <c r="D2165"/>
      <c r="DL2165"/>
      <c r="DM2165"/>
      <c r="DP2165" s="51"/>
      <c r="DQ2165"/>
    </row>
    <row r="2166" spans="3:121">
      <c r="C2166" s="51"/>
      <c r="D2166"/>
      <c r="DL2166"/>
      <c r="DM2166"/>
      <c r="DP2166" s="51"/>
      <c r="DQ2166"/>
    </row>
    <row r="2167" spans="3:121">
      <c r="C2167" s="51"/>
      <c r="D2167"/>
      <c r="DL2167"/>
      <c r="DM2167"/>
      <c r="DP2167" s="51"/>
      <c r="DQ2167"/>
    </row>
    <row r="2168" spans="3:121">
      <c r="C2168" s="51"/>
      <c r="D2168"/>
      <c r="DL2168"/>
      <c r="DM2168"/>
      <c r="DP2168" s="51"/>
      <c r="DQ2168"/>
    </row>
    <row r="2169" spans="3:121">
      <c r="C2169" s="51"/>
      <c r="D2169"/>
      <c r="DL2169"/>
      <c r="DM2169"/>
      <c r="DP2169" s="51"/>
      <c r="DQ2169"/>
    </row>
    <row r="2170" spans="3:121">
      <c r="C2170" s="51"/>
      <c r="D2170"/>
      <c r="DL2170"/>
      <c r="DM2170"/>
      <c r="DP2170" s="51"/>
      <c r="DQ2170"/>
    </row>
    <row r="2171" spans="3:121">
      <c r="C2171" s="51"/>
      <c r="D2171"/>
      <c r="DL2171"/>
      <c r="DM2171"/>
      <c r="DP2171" s="51"/>
      <c r="DQ2171"/>
    </row>
    <row r="2172" spans="3:121">
      <c r="C2172" s="51"/>
      <c r="D2172"/>
      <c r="DL2172"/>
      <c r="DM2172"/>
      <c r="DP2172" s="51"/>
      <c r="DQ2172"/>
    </row>
    <row r="2173" spans="3:121">
      <c r="C2173" s="51"/>
      <c r="D2173"/>
      <c r="DL2173"/>
      <c r="DM2173"/>
      <c r="DP2173" s="51"/>
      <c r="DQ2173"/>
    </row>
    <row r="2174" spans="3:121">
      <c r="C2174" s="51"/>
      <c r="D2174"/>
      <c r="DL2174"/>
      <c r="DM2174"/>
      <c r="DP2174" s="51"/>
      <c r="DQ2174"/>
    </row>
    <row r="2175" spans="3:121">
      <c r="C2175" s="51"/>
      <c r="D2175"/>
      <c r="DL2175"/>
      <c r="DM2175"/>
      <c r="DP2175" s="51"/>
      <c r="DQ2175"/>
    </row>
    <row r="2176" spans="3:121">
      <c r="C2176" s="51"/>
      <c r="D2176"/>
      <c r="DL2176"/>
      <c r="DM2176"/>
      <c r="DP2176" s="51"/>
      <c r="DQ2176"/>
    </row>
    <row r="2177" spans="3:121">
      <c r="C2177" s="51"/>
      <c r="D2177"/>
      <c r="DL2177"/>
      <c r="DM2177"/>
      <c r="DP2177" s="51"/>
      <c r="DQ2177"/>
    </row>
    <row r="2178" spans="3:121">
      <c r="C2178" s="51"/>
      <c r="D2178"/>
      <c r="DL2178"/>
      <c r="DM2178"/>
      <c r="DP2178" s="51"/>
      <c r="DQ2178"/>
    </row>
    <row r="2179" spans="3:121">
      <c r="C2179" s="51"/>
      <c r="D2179"/>
      <c r="DL2179"/>
      <c r="DM2179"/>
      <c r="DP2179" s="51"/>
      <c r="DQ2179"/>
    </row>
    <row r="2180" spans="3:121">
      <c r="C2180" s="51"/>
      <c r="D2180"/>
      <c r="DL2180"/>
      <c r="DM2180"/>
      <c r="DP2180" s="51"/>
      <c r="DQ2180"/>
    </row>
    <row r="2181" spans="3:121">
      <c r="C2181" s="51"/>
      <c r="D2181"/>
      <c r="DL2181"/>
      <c r="DM2181"/>
      <c r="DP2181" s="51"/>
      <c r="DQ2181"/>
    </row>
    <row r="2182" spans="3:121">
      <c r="C2182" s="51"/>
      <c r="D2182"/>
      <c r="DL2182"/>
      <c r="DM2182"/>
      <c r="DP2182" s="51"/>
      <c r="DQ2182"/>
    </row>
    <row r="2183" spans="3:121">
      <c r="C2183" s="51"/>
      <c r="D2183"/>
      <c r="DL2183"/>
      <c r="DM2183"/>
      <c r="DP2183" s="51"/>
      <c r="DQ2183"/>
    </row>
    <row r="2184" spans="3:121">
      <c r="C2184" s="51"/>
      <c r="D2184"/>
      <c r="DL2184"/>
      <c r="DM2184"/>
      <c r="DP2184" s="51"/>
      <c r="DQ2184"/>
    </row>
    <row r="2185" spans="3:121">
      <c r="C2185" s="51"/>
      <c r="D2185"/>
      <c r="DL2185"/>
      <c r="DM2185"/>
      <c r="DP2185" s="51"/>
      <c r="DQ2185"/>
    </row>
    <row r="2186" spans="3:121">
      <c r="C2186" s="51"/>
      <c r="D2186"/>
      <c r="DL2186"/>
      <c r="DM2186"/>
      <c r="DP2186" s="51"/>
      <c r="DQ2186"/>
    </row>
    <row r="2187" spans="3:121">
      <c r="C2187" s="51"/>
      <c r="D2187"/>
      <c r="DL2187"/>
      <c r="DM2187"/>
      <c r="DP2187" s="51"/>
      <c r="DQ2187"/>
    </row>
    <row r="2188" spans="3:121">
      <c r="C2188" s="51"/>
      <c r="D2188"/>
      <c r="DL2188"/>
      <c r="DM2188"/>
      <c r="DP2188" s="51"/>
      <c r="DQ2188"/>
    </row>
    <row r="2189" spans="3:121">
      <c r="C2189" s="51"/>
      <c r="D2189"/>
      <c r="DL2189"/>
      <c r="DM2189"/>
      <c r="DP2189" s="51"/>
      <c r="DQ2189"/>
    </row>
    <row r="2190" spans="3:121">
      <c r="C2190" s="51"/>
      <c r="D2190"/>
      <c r="DL2190"/>
      <c r="DM2190"/>
      <c r="DP2190" s="51"/>
      <c r="DQ2190"/>
    </row>
    <row r="2191" spans="3:121">
      <c r="C2191" s="51"/>
      <c r="D2191"/>
      <c r="DL2191"/>
      <c r="DM2191"/>
      <c r="DP2191" s="51"/>
      <c r="DQ2191"/>
    </row>
    <row r="2192" spans="3:121">
      <c r="C2192" s="51"/>
      <c r="D2192"/>
      <c r="DL2192"/>
      <c r="DM2192"/>
      <c r="DP2192" s="51"/>
      <c r="DQ2192"/>
    </row>
    <row r="2193" spans="3:121">
      <c r="C2193" s="51"/>
      <c r="D2193"/>
      <c r="DL2193"/>
      <c r="DM2193"/>
      <c r="DP2193" s="51"/>
      <c r="DQ2193"/>
    </row>
    <row r="2194" spans="3:121">
      <c r="C2194" s="51"/>
      <c r="D2194"/>
      <c r="DL2194"/>
      <c r="DM2194"/>
      <c r="DP2194" s="51"/>
      <c r="DQ2194"/>
    </row>
    <row r="2195" spans="3:121">
      <c r="C2195" s="51"/>
      <c r="D2195"/>
      <c r="DL2195"/>
      <c r="DM2195"/>
      <c r="DP2195" s="51"/>
      <c r="DQ2195"/>
    </row>
    <row r="2196" spans="3:121">
      <c r="C2196" s="51"/>
      <c r="D2196"/>
      <c r="DL2196"/>
      <c r="DM2196"/>
      <c r="DP2196" s="51"/>
      <c r="DQ2196"/>
    </row>
    <row r="2197" spans="3:121">
      <c r="C2197" s="51"/>
      <c r="D2197"/>
      <c r="DL2197"/>
      <c r="DM2197"/>
      <c r="DP2197" s="51"/>
      <c r="DQ2197"/>
    </row>
    <row r="2198" spans="3:121">
      <c r="C2198" s="51"/>
      <c r="D2198"/>
      <c r="DL2198"/>
      <c r="DM2198"/>
      <c r="DP2198" s="51"/>
      <c r="DQ2198"/>
    </row>
    <row r="2199" spans="3:121">
      <c r="C2199" s="51"/>
      <c r="D2199"/>
      <c r="DL2199"/>
      <c r="DM2199"/>
      <c r="DP2199" s="51"/>
      <c r="DQ2199"/>
    </row>
    <row r="2200" spans="3:121">
      <c r="C2200" s="51"/>
      <c r="D2200"/>
      <c r="DL2200"/>
      <c r="DM2200"/>
      <c r="DP2200" s="51"/>
      <c r="DQ2200"/>
    </row>
    <row r="2201" spans="3:121">
      <c r="C2201" s="51"/>
      <c r="D2201"/>
      <c r="DL2201"/>
      <c r="DM2201"/>
      <c r="DP2201" s="51"/>
      <c r="DQ2201"/>
    </row>
    <row r="2202" spans="3:121">
      <c r="C2202" s="51"/>
      <c r="D2202"/>
      <c r="DL2202"/>
      <c r="DM2202"/>
      <c r="DP2202" s="51"/>
      <c r="DQ2202"/>
    </row>
    <row r="2203" spans="3:121">
      <c r="C2203" s="51"/>
      <c r="D2203"/>
      <c r="DL2203"/>
      <c r="DM2203"/>
      <c r="DP2203" s="51"/>
      <c r="DQ2203"/>
    </row>
    <row r="2204" spans="3:121">
      <c r="C2204" s="51"/>
      <c r="D2204"/>
      <c r="DL2204"/>
      <c r="DM2204"/>
      <c r="DP2204" s="51"/>
      <c r="DQ2204"/>
    </row>
    <row r="2205" spans="3:121">
      <c r="C2205" s="51"/>
      <c r="D2205"/>
      <c r="DL2205"/>
      <c r="DM2205"/>
      <c r="DP2205" s="51"/>
      <c r="DQ2205"/>
    </row>
    <row r="2206" spans="3:121">
      <c r="C2206" s="51"/>
      <c r="D2206"/>
      <c r="DL2206"/>
      <c r="DM2206"/>
      <c r="DP2206" s="51"/>
      <c r="DQ2206"/>
    </row>
    <row r="2207" spans="3:121">
      <c r="C2207" s="51"/>
      <c r="D2207"/>
      <c r="DL2207"/>
      <c r="DM2207"/>
      <c r="DP2207" s="51"/>
      <c r="DQ2207"/>
    </row>
    <row r="2208" spans="3:121">
      <c r="C2208" s="51"/>
      <c r="D2208"/>
      <c r="DL2208"/>
      <c r="DM2208"/>
      <c r="DP2208" s="51"/>
      <c r="DQ2208"/>
    </row>
    <row r="2209" spans="3:121">
      <c r="C2209" s="51"/>
      <c r="D2209"/>
      <c r="DL2209"/>
      <c r="DM2209"/>
      <c r="DP2209" s="51"/>
      <c r="DQ2209"/>
    </row>
    <row r="2210" spans="3:121">
      <c r="C2210" s="51"/>
      <c r="D2210"/>
      <c r="DL2210"/>
      <c r="DM2210"/>
      <c r="DP2210" s="51"/>
      <c r="DQ2210"/>
    </row>
    <row r="2211" spans="3:121">
      <c r="C2211" s="51"/>
      <c r="D2211"/>
      <c r="DL2211"/>
      <c r="DM2211"/>
      <c r="DP2211" s="51"/>
      <c r="DQ2211"/>
    </row>
    <row r="2212" spans="3:121">
      <c r="C2212" s="51"/>
      <c r="D2212"/>
      <c r="DL2212"/>
      <c r="DM2212"/>
      <c r="DP2212" s="51"/>
      <c r="DQ2212"/>
    </row>
    <row r="2213" spans="3:121">
      <c r="C2213" s="51"/>
      <c r="D2213"/>
      <c r="DL2213"/>
      <c r="DM2213"/>
      <c r="DP2213" s="51"/>
      <c r="DQ2213"/>
    </row>
    <row r="2214" spans="3:121">
      <c r="C2214" s="51"/>
      <c r="D2214"/>
      <c r="DL2214"/>
      <c r="DM2214"/>
      <c r="DP2214" s="51"/>
      <c r="DQ2214"/>
    </row>
    <row r="2215" spans="3:121">
      <c r="C2215" s="51"/>
      <c r="D2215"/>
      <c r="DL2215"/>
      <c r="DM2215"/>
      <c r="DP2215" s="51"/>
      <c r="DQ2215"/>
    </row>
    <row r="2216" spans="3:121">
      <c r="C2216" s="51"/>
      <c r="D2216"/>
      <c r="DL2216"/>
      <c r="DM2216"/>
      <c r="DP2216" s="51"/>
      <c r="DQ2216"/>
    </row>
    <row r="2217" spans="3:121">
      <c r="C2217" s="51"/>
      <c r="D2217"/>
      <c r="DL2217"/>
      <c r="DM2217"/>
      <c r="DP2217" s="51"/>
      <c r="DQ2217"/>
    </row>
    <row r="2218" spans="3:121">
      <c r="C2218" s="51"/>
      <c r="D2218"/>
      <c r="DL2218"/>
      <c r="DM2218"/>
      <c r="DP2218" s="51"/>
      <c r="DQ2218"/>
    </row>
    <row r="2219" spans="3:121">
      <c r="C2219" s="51"/>
      <c r="D2219"/>
      <c r="DL2219"/>
      <c r="DM2219"/>
      <c r="DP2219" s="51"/>
      <c r="DQ2219"/>
    </row>
    <row r="2220" spans="3:121">
      <c r="C2220" s="51"/>
      <c r="D2220"/>
      <c r="DL2220"/>
      <c r="DM2220"/>
      <c r="DP2220" s="51"/>
      <c r="DQ2220"/>
    </row>
    <row r="2221" spans="3:121">
      <c r="C2221" s="51"/>
      <c r="D2221"/>
      <c r="DL2221"/>
      <c r="DM2221"/>
      <c r="DP2221" s="51"/>
      <c r="DQ2221"/>
    </row>
    <row r="2222" spans="3:121">
      <c r="C2222" s="51"/>
      <c r="D2222"/>
      <c r="DL2222"/>
      <c r="DM2222"/>
      <c r="DP2222" s="51"/>
      <c r="DQ2222"/>
    </row>
    <row r="2223" spans="3:121">
      <c r="C2223" s="51"/>
      <c r="D2223"/>
      <c r="DL2223"/>
      <c r="DM2223"/>
      <c r="DP2223" s="51"/>
      <c r="DQ2223"/>
    </row>
    <row r="2224" spans="3:121">
      <c r="C2224" s="51"/>
      <c r="D2224"/>
      <c r="DL2224"/>
      <c r="DM2224"/>
      <c r="DP2224" s="51"/>
      <c r="DQ2224"/>
    </row>
    <row r="2225" spans="3:121">
      <c r="C2225" s="51"/>
      <c r="D2225"/>
      <c r="DL2225"/>
      <c r="DM2225"/>
      <c r="DP2225" s="51"/>
      <c r="DQ2225"/>
    </row>
    <row r="2226" spans="3:121">
      <c r="C2226" s="51"/>
      <c r="D2226"/>
      <c r="DL2226"/>
      <c r="DM2226"/>
      <c r="DP2226" s="51"/>
      <c r="DQ2226"/>
    </row>
    <row r="2227" spans="3:121">
      <c r="C2227" s="51"/>
      <c r="D2227"/>
      <c r="DL2227"/>
      <c r="DM2227"/>
      <c r="DP2227" s="51"/>
      <c r="DQ2227"/>
    </row>
    <row r="2228" spans="3:121">
      <c r="C2228" s="51"/>
      <c r="D2228"/>
      <c r="DL2228"/>
      <c r="DM2228"/>
      <c r="DP2228" s="51"/>
      <c r="DQ2228"/>
    </row>
    <row r="2229" spans="3:121">
      <c r="C2229" s="51"/>
      <c r="D2229"/>
      <c r="DL2229"/>
      <c r="DM2229"/>
      <c r="DP2229" s="51"/>
      <c r="DQ2229"/>
    </row>
    <row r="2230" spans="3:121">
      <c r="C2230" s="51"/>
      <c r="D2230"/>
      <c r="DL2230"/>
      <c r="DM2230"/>
      <c r="DP2230" s="51"/>
      <c r="DQ2230"/>
    </row>
    <row r="2231" spans="3:121">
      <c r="C2231" s="51"/>
      <c r="D2231"/>
      <c r="DL2231"/>
      <c r="DM2231"/>
      <c r="DP2231" s="51"/>
      <c r="DQ2231"/>
    </row>
    <row r="2232" spans="3:121">
      <c r="C2232" s="51"/>
      <c r="D2232"/>
      <c r="DL2232"/>
      <c r="DM2232"/>
      <c r="DP2232" s="51"/>
      <c r="DQ2232"/>
    </row>
    <row r="2233" spans="3:121">
      <c r="C2233" s="51"/>
      <c r="D2233"/>
      <c r="DL2233"/>
      <c r="DM2233"/>
      <c r="DP2233" s="51"/>
      <c r="DQ2233"/>
    </row>
    <row r="2234" spans="3:121">
      <c r="C2234" s="51"/>
      <c r="D2234"/>
      <c r="DL2234"/>
      <c r="DM2234"/>
      <c r="DP2234" s="51"/>
      <c r="DQ2234"/>
    </row>
    <row r="2235" spans="3:121">
      <c r="C2235" s="51"/>
      <c r="D2235"/>
      <c r="DL2235"/>
      <c r="DM2235"/>
      <c r="DP2235" s="51"/>
      <c r="DQ2235"/>
    </row>
    <row r="2236" spans="3:121">
      <c r="C2236" s="51"/>
      <c r="D2236"/>
      <c r="DL2236"/>
      <c r="DM2236"/>
      <c r="DP2236" s="51"/>
      <c r="DQ2236"/>
    </row>
    <row r="2237" spans="3:121">
      <c r="C2237" s="51"/>
      <c r="D2237"/>
      <c r="DL2237"/>
      <c r="DM2237"/>
      <c r="DP2237" s="51"/>
      <c r="DQ2237"/>
    </row>
    <row r="2238" spans="3:121">
      <c r="C2238" s="51"/>
      <c r="D2238"/>
      <c r="DL2238"/>
      <c r="DM2238"/>
      <c r="DP2238" s="51"/>
      <c r="DQ2238"/>
    </row>
    <row r="2239" spans="3:121">
      <c r="C2239" s="51"/>
      <c r="D2239"/>
      <c r="DL2239"/>
      <c r="DM2239"/>
      <c r="DP2239" s="51"/>
      <c r="DQ2239"/>
    </row>
    <row r="2240" spans="3:121">
      <c r="C2240" s="51"/>
      <c r="D2240"/>
      <c r="DL2240"/>
      <c r="DM2240"/>
      <c r="DP2240" s="51"/>
      <c r="DQ2240"/>
    </row>
    <row r="2241" spans="3:121">
      <c r="C2241" s="51"/>
      <c r="D2241"/>
      <c r="DL2241"/>
      <c r="DM2241"/>
      <c r="DP2241" s="51"/>
      <c r="DQ2241"/>
    </row>
    <row r="2242" spans="3:121">
      <c r="C2242" s="51"/>
      <c r="D2242"/>
      <c r="DL2242"/>
      <c r="DM2242"/>
      <c r="DP2242" s="51"/>
      <c r="DQ2242"/>
    </row>
    <row r="2243" spans="3:121">
      <c r="C2243" s="51"/>
      <c r="D2243"/>
      <c r="DL2243"/>
      <c r="DM2243"/>
      <c r="DP2243" s="51"/>
      <c r="DQ2243"/>
    </row>
    <row r="2244" spans="3:121">
      <c r="C2244" s="51"/>
      <c r="D2244"/>
      <c r="DL2244"/>
      <c r="DM2244"/>
      <c r="DP2244" s="51"/>
      <c r="DQ2244"/>
    </row>
    <row r="2245" spans="3:121">
      <c r="C2245" s="51"/>
      <c r="D2245"/>
      <c r="DL2245"/>
      <c r="DM2245"/>
      <c r="DP2245" s="51"/>
      <c r="DQ2245"/>
    </row>
    <row r="2246" spans="3:121">
      <c r="C2246" s="51"/>
      <c r="D2246"/>
      <c r="DL2246"/>
      <c r="DM2246"/>
      <c r="DP2246" s="51"/>
      <c r="DQ2246"/>
    </row>
    <row r="2247" spans="3:121">
      <c r="C2247" s="51"/>
      <c r="D2247"/>
      <c r="DL2247"/>
      <c r="DM2247"/>
      <c r="DP2247" s="51"/>
      <c r="DQ2247"/>
    </row>
    <row r="2248" spans="3:121">
      <c r="C2248" s="51"/>
      <c r="D2248"/>
      <c r="DL2248"/>
      <c r="DM2248"/>
      <c r="DP2248" s="51"/>
      <c r="DQ2248"/>
    </row>
    <row r="2249" spans="3:121">
      <c r="C2249" s="51"/>
      <c r="D2249"/>
      <c r="DL2249"/>
      <c r="DM2249"/>
      <c r="DP2249" s="51"/>
      <c r="DQ2249"/>
    </row>
    <row r="2250" spans="3:121">
      <c r="C2250" s="51"/>
      <c r="D2250"/>
      <c r="DL2250"/>
      <c r="DM2250"/>
      <c r="DP2250" s="51"/>
      <c r="DQ2250"/>
    </row>
    <row r="2251" spans="3:121">
      <c r="C2251" s="51"/>
      <c r="D2251"/>
      <c r="DL2251"/>
      <c r="DM2251"/>
      <c r="DP2251" s="51"/>
      <c r="DQ2251"/>
    </row>
    <row r="2252" spans="3:121">
      <c r="C2252" s="51"/>
      <c r="D2252"/>
      <c r="DL2252"/>
      <c r="DM2252"/>
      <c r="DP2252" s="51"/>
      <c r="DQ2252"/>
    </row>
    <row r="2253" spans="3:121">
      <c r="C2253" s="51"/>
      <c r="D2253"/>
      <c r="DL2253"/>
      <c r="DM2253"/>
      <c r="DP2253" s="51"/>
      <c r="DQ2253"/>
    </row>
    <row r="2254" spans="3:121">
      <c r="C2254" s="51"/>
      <c r="D2254"/>
      <c r="DL2254"/>
      <c r="DM2254"/>
      <c r="DP2254" s="51"/>
      <c r="DQ2254"/>
    </row>
    <row r="2255" spans="3:121">
      <c r="C2255" s="51"/>
      <c r="D2255"/>
      <c r="DL2255"/>
      <c r="DM2255"/>
      <c r="DP2255" s="51"/>
      <c r="DQ2255"/>
    </row>
    <row r="2256" spans="3:121">
      <c r="C2256" s="51"/>
      <c r="D2256"/>
      <c r="DL2256"/>
      <c r="DM2256"/>
      <c r="DP2256" s="51"/>
      <c r="DQ2256"/>
    </row>
    <row r="2257" spans="3:121">
      <c r="C2257" s="51"/>
      <c r="D2257"/>
      <c r="DL2257"/>
      <c r="DM2257"/>
      <c r="DP2257" s="51"/>
      <c r="DQ2257"/>
    </row>
    <row r="2258" spans="3:121">
      <c r="C2258" s="51"/>
      <c r="D2258"/>
      <c r="DL2258"/>
      <c r="DM2258"/>
      <c r="DP2258" s="51"/>
      <c r="DQ2258"/>
    </row>
    <row r="2259" spans="3:121">
      <c r="C2259" s="51"/>
      <c r="D2259"/>
      <c r="DL2259"/>
      <c r="DM2259"/>
      <c r="DP2259" s="51"/>
      <c r="DQ2259"/>
    </row>
    <row r="2260" spans="3:121">
      <c r="C2260" s="51"/>
      <c r="D2260"/>
      <c r="DL2260"/>
      <c r="DM2260"/>
      <c r="DP2260" s="51"/>
      <c r="DQ2260"/>
    </row>
    <row r="2261" spans="3:121">
      <c r="C2261" s="51"/>
      <c r="D2261"/>
      <c r="DL2261"/>
      <c r="DM2261"/>
      <c r="DP2261" s="51"/>
      <c r="DQ2261"/>
    </row>
    <row r="2262" spans="3:121">
      <c r="C2262" s="51"/>
      <c r="D2262"/>
      <c r="DL2262"/>
      <c r="DM2262"/>
      <c r="DP2262" s="51"/>
      <c r="DQ2262"/>
    </row>
    <row r="2263" spans="3:121">
      <c r="C2263" s="51"/>
      <c r="D2263"/>
      <c r="DL2263"/>
      <c r="DM2263"/>
      <c r="DP2263" s="51"/>
      <c r="DQ2263"/>
    </row>
    <row r="2264" spans="3:121">
      <c r="C2264" s="51"/>
      <c r="D2264"/>
      <c r="DL2264"/>
      <c r="DM2264"/>
      <c r="DP2264" s="51"/>
      <c r="DQ2264"/>
    </row>
    <row r="2265" spans="3:121">
      <c r="C2265" s="51"/>
      <c r="D2265"/>
      <c r="DL2265"/>
      <c r="DM2265"/>
      <c r="DP2265" s="51"/>
      <c r="DQ2265"/>
    </row>
    <row r="2266" spans="3:121">
      <c r="C2266" s="51"/>
      <c r="D2266"/>
      <c r="DL2266"/>
      <c r="DM2266"/>
      <c r="DP2266" s="51"/>
      <c r="DQ2266"/>
    </row>
    <row r="2267" spans="3:121">
      <c r="C2267" s="51"/>
      <c r="D2267"/>
      <c r="DL2267"/>
      <c r="DM2267"/>
      <c r="DP2267" s="51"/>
      <c r="DQ2267"/>
    </row>
    <row r="2268" spans="3:121">
      <c r="C2268" s="51"/>
      <c r="D2268"/>
      <c r="DL2268"/>
      <c r="DM2268"/>
      <c r="DP2268" s="51"/>
      <c r="DQ2268"/>
    </row>
    <row r="2269" spans="3:121">
      <c r="C2269" s="51"/>
      <c r="D2269"/>
      <c r="DL2269"/>
      <c r="DM2269"/>
      <c r="DP2269" s="51"/>
      <c r="DQ2269"/>
    </row>
    <row r="2270" spans="3:121">
      <c r="C2270" s="51"/>
      <c r="D2270"/>
      <c r="DL2270"/>
      <c r="DM2270"/>
      <c r="DP2270" s="51"/>
      <c r="DQ2270"/>
    </row>
    <row r="2271" spans="3:121">
      <c r="C2271" s="51"/>
      <c r="D2271"/>
      <c r="DL2271"/>
      <c r="DM2271"/>
      <c r="DP2271" s="51"/>
      <c r="DQ2271"/>
    </row>
    <row r="2272" spans="3:121">
      <c r="C2272" s="51"/>
      <c r="D2272"/>
      <c r="DL2272"/>
      <c r="DM2272"/>
      <c r="DP2272" s="51"/>
      <c r="DQ2272"/>
    </row>
    <row r="2273" spans="3:121">
      <c r="C2273" s="51"/>
      <c r="D2273"/>
      <c r="DL2273"/>
      <c r="DM2273"/>
      <c r="DP2273" s="51"/>
      <c r="DQ2273"/>
    </row>
    <row r="2274" spans="3:121">
      <c r="C2274" s="51"/>
      <c r="D2274"/>
      <c r="DL2274"/>
      <c r="DM2274"/>
      <c r="DP2274" s="51"/>
      <c r="DQ2274"/>
    </row>
    <row r="2275" spans="3:121">
      <c r="C2275" s="51"/>
      <c r="D2275"/>
      <c r="DL2275"/>
      <c r="DM2275"/>
      <c r="DP2275" s="51"/>
      <c r="DQ2275"/>
    </row>
    <row r="2276" spans="3:121">
      <c r="C2276" s="51"/>
      <c r="D2276"/>
      <c r="DL2276"/>
      <c r="DM2276"/>
      <c r="DP2276" s="51"/>
      <c r="DQ2276"/>
    </row>
    <row r="2277" spans="3:121">
      <c r="C2277" s="51"/>
      <c r="D2277"/>
      <c r="DL2277"/>
      <c r="DM2277"/>
      <c r="DP2277" s="51"/>
      <c r="DQ2277"/>
    </row>
    <row r="2278" spans="3:121">
      <c r="C2278" s="51"/>
      <c r="D2278"/>
      <c r="DL2278"/>
      <c r="DM2278"/>
      <c r="DP2278" s="51"/>
      <c r="DQ2278"/>
    </row>
    <row r="2279" spans="3:121">
      <c r="C2279" s="51"/>
      <c r="D2279"/>
      <c r="DL2279"/>
      <c r="DM2279"/>
      <c r="DP2279" s="51"/>
      <c r="DQ2279"/>
    </row>
    <row r="2280" spans="3:121">
      <c r="C2280" s="51"/>
      <c r="D2280"/>
      <c r="DL2280"/>
      <c r="DM2280"/>
      <c r="DP2280" s="51"/>
      <c r="DQ2280"/>
    </row>
    <row r="2281" spans="3:121">
      <c r="C2281" s="51"/>
      <c r="D2281"/>
      <c r="DL2281"/>
      <c r="DM2281"/>
      <c r="DP2281" s="51"/>
      <c r="DQ2281"/>
    </row>
    <row r="2282" spans="3:121">
      <c r="C2282" s="51"/>
      <c r="D2282"/>
      <c r="DL2282"/>
      <c r="DM2282"/>
      <c r="DP2282" s="51"/>
      <c r="DQ2282"/>
    </row>
    <row r="2283" spans="3:121">
      <c r="C2283" s="51"/>
      <c r="D2283"/>
      <c r="DL2283"/>
      <c r="DM2283"/>
      <c r="DP2283" s="51"/>
      <c r="DQ2283"/>
    </row>
    <row r="2284" spans="3:121">
      <c r="C2284" s="51"/>
      <c r="D2284"/>
      <c r="DL2284"/>
      <c r="DM2284"/>
      <c r="DP2284" s="51"/>
      <c r="DQ2284"/>
    </row>
    <row r="2285" spans="3:121">
      <c r="C2285" s="51"/>
      <c r="D2285"/>
      <c r="DL2285"/>
      <c r="DM2285"/>
      <c r="DP2285" s="51"/>
      <c r="DQ2285"/>
    </row>
    <row r="2286" spans="3:121">
      <c r="C2286" s="51"/>
      <c r="D2286"/>
      <c r="DL2286"/>
      <c r="DM2286"/>
      <c r="DP2286" s="51"/>
      <c r="DQ2286"/>
    </row>
    <row r="2287" spans="3:121">
      <c r="C2287" s="51"/>
      <c r="D2287"/>
      <c r="DL2287"/>
      <c r="DM2287"/>
      <c r="DP2287" s="51"/>
      <c r="DQ2287"/>
    </row>
    <row r="2288" spans="3:121">
      <c r="C2288" s="51"/>
      <c r="D2288"/>
      <c r="DL2288"/>
      <c r="DM2288"/>
      <c r="DP2288" s="51"/>
      <c r="DQ2288"/>
    </row>
    <row r="2289" spans="3:121">
      <c r="C2289" s="51"/>
      <c r="D2289"/>
      <c r="DL2289"/>
      <c r="DM2289"/>
      <c r="DP2289" s="51"/>
      <c r="DQ2289"/>
    </row>
    <row r="2290" spans="3:121">
      <c r="C2290" s="51"/>
      <c r="D2290"/>
      <c r="DL2290"/>
      <c r="DM2290"/>
      <c r="DP2290" s="51"/>
      <c r="DQ2290"/>
    </row>
    <row r="2291" spans="3:121">
      <c r="C2291" s="51"/>
      <c r="D2291"/>
      <c r="DL2291"/>
      <c r="DM2291"/>
      <c r="DP2291" s="51"/>
      <c r="DQ2291"/>
    </row>
    <row r="2292" spans="3:121">
      <c r="C2292" s="51"/>
      <c r="D2292"/>
      <c r="DL2292"/>
      <c r="DM2292"/>
      <c r="DP2292" s="51"/>
      <c r="DQ2292"/>
    </row>
    <row r="2293" spans="3:121">
      <c r="C2293" s="51"/>
      <c r="D2293"/>
      <c r="DL2293"/>
      <c r="DM2293"/>
      <c r="DP2293" s="51"/>
      <c r="DQ2293"/>
    </row>
    <row r="2294" spans="3:121">
      <c r="C2294" s="51"/>
      <c r="D2294"/>
      <c r="DL2294"/>
      <c r="DM2294"/>
      <c r="DP2294" s="51"/>
      <c r="DQ2294"/>
    </row>
    <row r="2295" spans="3:121">
      <c r="C2295" s="51"/>
      <c r="D2295"/>
      <c r="DL2295"/>
      <c r="DM2295"/>
      <c r="DP2295" s="51"/>
      <c r="DQ2295"/>
    </row>
    <row r="2296" spans="3:121">
      <c r="C2296" s="51"/>
      <c r="D2296"/>
      <c r="DL2296"/>
      <c r="DM2296"/>
      <c r="DP2296" s="51"/>
      <c r="DQ2296"/>
    </row>
    <row r="2297" spans="3:121">
      <c r="C2297" s="51"/>
      <c r="D2297"/>
      <c r="DL2297"/>
      <c r="DM2297"/>
      <c r="DP2297" s="51"/>
      <c r="DQ2297"/>
    </row>
    <row r="2298" spans="3:121">
      <c r="C2298" s="51"/>
      <c r="D2298"/>
      <c r="DL2298"/>
      <c r="DM2298"/>
      <c r="DP2298" s="51"/>
      <c r="DQ2298"/>
    </row>
    <row r="2299" spans="3:121">
      <c r="C2299" s="51"/>
      <c r="D2299"/>
      <c r="DL2299"/>
      <c r="DM2299"/>
      <c r="DP2299" s="51"/>
      <c r="DQ2299"/>
    </row>
    <row r="2300" spans="3:121">
      <c r="C2300" s="51"/>
      <c r="D2300"/>
      <c r="DL2300"/>
      <c r="DM2300"/>
      <c r="DP2300" s="51"/>
      <c r="DQ2300"/>
    </row>
    <row r="2301" spans="3:121">
      <c r="C2301" s="51"/>
      <c r="D2301"/>
      <c r="DL2301"/>
      <c r="DM2301"/>
      <c r="DP2301" s="51"/>
      <c r="DQ2301"/>
    </row>
    <row r="2302" spans="3:121">
      <c r="C2302" s="51"/>
      <c r="D2302"/>
      <c r="DL2302"/>
      <c r="DM2302"/>
      <c r="DP2302" s="51"/>
      <c r="DQ2302"/>
    </row>
    <row r="2303" spans="3:121">
      <c r="C2303" s="51"/>
      <c r="D2303"/>
      <c r="DL2303"/>
      <c r="DM2303"/>
      <c r="DP2303" s="51"/>
      <c r="DQ2303"/>
    </row>
    <row r="2304" spans="3:121">
      <c r="C2304" s="51"/>
      <c r="D2304"/>
      <c r="DL2304"/>
      <c r="DM2304"/>
      <c r="DP2304" s="51"/>
      <c r="DQ2304"/>
    </row>
    <row r="2305" spans="3:121">
      <c r="C2305" s="51"/>
      <c r="D2305"/>
      <c r="DL2305"/>
      <c r="DM2305"/>
      <c r="DP2305" s="51"/>
      <c r="DQ2305"/>
    </row>
    <row r="2306" spans="3:121">
      <c r="C2306" s="51"/>
      <c r="D2306"/>
      <c r="DL2306"/>
      <c r="DM2306"/>
      <c r="DP2306" s="51"/>
      <c r="DQ2306"/>
    </row>
    <row r="2307" spans="3:121">
      <c r="C2307" s="51"/>
      <c r="D2307"/>
      <c r="DL2307"/>
      <c r="DM2307"/>
      <c r="DP2307" s="51"/>
      <c r="DQ2307"/>
    </row>
    <row r="2308" spans="3:121">
      <c r="C2308" s="51"/>
      <c r="D2308"/>
      <c r="DL2308"/>
      <c r="DM2308"/>
      <c r="DP2308" s="51"/>
      <c r="DQ2308"/>
    </row>
    <row r="2309" spans="3:121">
      <c r="C2309" s="51"/>
      <c r="D2309"/>
      <c r="DL2309"/>
      <c r="DM2309"/>
      <c r="DP2309" s="51"/>
      <c r="DQ2309"/>
    </row>
    <row r="2310" spans="3:121">
      <c r="C2310" s="51"/>
      <c r="D2310"/>
      <c r="DL2310"/>
      <c r="DM2310"/>
      <c r="DP2310" s="51"/>
      <c r="DQ2310"/>
    </row>
    <row r="2311" spans="3:121">
      <c r="C2311" s="51"/>
      <c r="D2311"/>
      <c r="DL2311"/>
      <c r="DM2311"/>
      <c r="DP2311" s="51"/>
      <c r="DQ2311"/>
    </row>
    <row r="2312" spans="3:121">
      <c r="C2312" s="51"/>
      <c r="D2312"/>
      <c r="DL2312"/>
      <c r="DM2312"/>
      <c r="DP2312" s="51"/>
      <c r="DQ2312"/>
    </row>
    <row r="2313" spans="3:121">
      <c r="C2313" s="51"/>
      <c r="D2313"/>
      <c r="DL2313"/>
      <c r="DM2313"/>
      <c r="DP2313" s="51"/>
      <c r="DQ2313"/>
    </row>
    <row r="2314" spans="3:121">
      <c r="C2314" s="51"/>
      <c r="D2314"/>
      <c r="DL2314"/>
      <c r="DM2314"/>
      <c r="DP2314" s="51"/>
      <c r="DQ2314"/>
    </row>
    <row r="2315" spans="3:121">
      <c r="C2315" s="51"/>
      <c r="D2315"/>
      <c r="DL2315"/>
      <c r="DM2315"/>
      <c r="DP2315" s="51"/>
      <c r="DQ2315"/>
    </row>
    <row r="2316" spans="3:121">
      <c r="C2316" s="51"/>
      <c r="D2316"/>
      <c r="DL2316"/>
      <c r="DM2316"/>
      <c r="DP2316" s="51"/>
      <c r="DQ2316"/>
    </row>
    <row r="2317" spans="3:121">
      <c r="C2317" s="51"/>
      <c r="D2317"/>
      <c r="DL2317"/>
      <c r="DM2317"/>
      <c r="DP2317" s="51"/>
      <c r="DQ2317"/>
    </row>
    <row r="2318" spans="3:121">
      <c r="C2318" s="51"/>
      <c r="D2318"/>
      <c r="DL2318"/>
      <c r="DM2318"/>
      <c r="DP2318" s="51"/>
      <c r="DQ2318"/>
    </row>
    <row r="2319" spans="3:121">
      <c r="C2319" s="51"/>
      <c r="D2319"/>
      <c r="DL2319"/>
      <c r="DM2319"/>
      <c r="DP2319" s="51"/>
      <c r="DQ2319"/>
    </row>
    <row r="2320" spans="3:121">
      <c r="C2320" s="51"/>
      <c r="D2320"/>
      <c r="DL2320"/>
      <c r="DM2320"/>
      <c r="DP2320" s="51"/>
      <c r="DQ2320"/>
    </row>
    <row r="2321" spans="3:121">
      <c r="C2321" s="51"/>
      <c r="D2321"/>
      <c r="DL2321"/>
      <c r="DM2321"/>
      <c r="DP2321" s="51"/>
      <c r="DQ2321"/>
    </row>
    <row r="2322" spans="3:121">
      <c r="C2322" s="51"/>
      <c r="D2322"/>
      <c r="DL2322"/>
      <c r="DM2322"/>
      <c r="DP2322" s="51"/>
      <c r="DQ2322"/>
    </row>
    <row r="2323" spans="3:121">
      <c r="C2323" s="51"/>
      <c r="D2323"/>
      <c r="DL2323"/>
      <c r="DM2323"/>
      <c r="DP2323" s="51"/>
      <c r="DQ2323"/>
    </row>
    <row r="2324" spans="3:121">
      <c r="C2324" s="51"/>
      <c r="D2324"/>
      <c r="DL2324"/>
      <c r="DM2324"/>
      <c r="DP2324" s="51"/>
      <c r="DQ2324"/>
    </row>
    <row r="2325" spans="3:121">
      <c r="C2325" s="51"/>
      <c r="D2325"/>
      <c r="DL2325"/>
      <c r="DM2325"/>
      <c r="DP2325" s="51"/>
      <c r="DQ2325"/>
    </row>
    <row r="2326" spans="3:121">
      <c r="C2326" s="51"/>
      <c r="D2326"/>
      <c r="DL2326"/>
      <c r="DM2326"/>
      <c r="DP2326" s="51"/>
      <c r="DQ2326"/>
    </row>
    <row r="2327" spans="3:121">
      <c r="C2327" s="51"/>
      <c r="D2327"/>
      <c r="DL2327"/>
      <c r="DM2327"/>
      <c r="DP2327" s="51"/>
      <c r="DQ2327"/>
    </row>
    <row r="2328" spans="3:121">
      <c r="C2328" s="51"/>
      <c r="D2328"/>
      <c r="DL2328"/>
      <c r="DM2328"/>
      <c r="DP2328" s="51"/>
      <c r="DQ2328"/>
    </row>
    <row r="2329" spans="3:121">
      <c r="C2329" s="51"/>
      <c r="D2329"/>
      <c r="DL2329"/>
      <c r="DM2329"/>
      <c r="DP2329" s="51"/>
      <c r="DQ2329"/>
    </row>
    <row r="2330" spans="3:121">
      <c r="C2330" s="51"/>
      <c r="D2330"/>
      <c r="DL2330"/>
      <c r="DM2330"/>
      <c r="DP2330" s="51"/>
      <c r="DQ2330"/>
    </row>
    <row r="2331" spans="3:121">
      <c r="C2331" s="51"/>
      <c r="D2331"/>
      <c r="DL2331"/>
      <c r="DM2331"/>
      <c r="DP2331" s="51"/>
      <c r="DQ2331"/>
    </row>
    <row r="2332" spans="3:121">
      <c r="C2332" s="51"/>
      <c r="D2332"/>
      <c r="DL2332"/>
      <c r="DM2332"/>
      <c r="DP2332" s="51"/>
      <c r="DQ2332"/>
    </row>
    <row r="2333" spans="3:121">
      <c r="C2333" s="51"/>
      <c r="D2333"/>
      <c r="DL2333"/>
      <c r="DM2333"/>
      <c r="DP2333" s="51"/>
      <c r="DQ2333"/>
    </row>
    <row r="2334" spans="3:121">
      <c r="C2334" s="51"/>
      <c r="D2334"/>
      <c r="DL2334"/>
      <c r="DM2334"/>
      <c r="DP2334" s="51"/>
      <c r="DQ2334"/>
    </row>
    <row r="2335" spans="3:121">
      <c r="C2335" s="51"/>
      <c r="D2335"/>
      <c r="DL2335"/>
      <c r="DM2335"/>
      <c r="DP2335" s="51"/>
      <c r="DQ2335"/>
    </row>
    <row r="2336" spans="3:121">
      <c r="C2336" s="51"/>
      <c r="D2336"/>
      <c r="DL2336"/>
      <c r="DM2336"/>
      <c r="DP2336" s="51"/>
      <c r="DQ2336"/>
    </row>
    <row r="2337" spans="3:121">
      <c r="C2337" s="51"/>
      <c r="D2337"/>
      <c r="DL2337"/>
      <c r="DM2337"/>
      <c r="DP2337" s="51"/>
      <c r="DQ2337"/>
    </row>
    <row r="2338" spans="3:121">
      <c r="C2338" s="51"/>
      <c r="D2338"/>
      <c r="DL2338"/>
      <c r="DM2338"/>
      <c r="DP2338" s="51"/>
      <c r="DQ2338"/>
    </row>
    <row r="2339" spans="3:121">
      <c r="C2339" s="51"/>
      <c r="D2339"/>
      <c r="DL2339"/>
      <c r="DM2339"/>
      <c r="DP2339" s="51"/>
      <c r="DQ2339"/>
    </row>
    <row r="2340" spans="3:121">
      <c r="C2340" s="51"/>
      <c r="D2340"/>
      <c r="DL2340"/>
      <c r="DM2340"/>
      <c r="DP2340" s="51"/>
      <c r="DQ2340"/>
    </row>
    <row r="2341" spans="3:121">
      <c r="C2341" s="51"/>
      <c r="D2341"/>
      <c r="DL2341"/>
      <c r="DM2341"/>
      <c r="DP2341" s="51"/>
      <c r="DQ2341"/>
    </row>
    <row r="2342" spans="3:121">
      <c r="C2342" s="51"/>
      <c r="D2342"/>
      <c r="DL2342"/>
      <c r="DM2342"/>
      <c r="DP2342" s="51"/>
      <c r="DQ2342"/>
    </row>
    <row r="2343" spans="3:121">
      <c r="C2343" s="51"/>
      <c r="D2343"/>
      <c r="DL2343"/>
      <c r="DM2343"/>
      <c r="DP2343" s="51"/>
      <c r="DQ2343"/>
    </row>
    <row r="2344" spans="3:121">
      <c r="C2344" s="51"/>
      <c r="D2344"/>
      <c r="DL2344"/>
      <c r="DM2344"/>
      <c r="DP2344" s="51"/>
      <c r="DQ2344"/>
    </row>
    <row r="2345" spans="3:121">
      <c r="C2345" s="51"/>
      <c r="D2345"/>
      <c r="DL2345"/>
      <c r="DM2345"/>
      <c r="DP2345" s="51"/>
      <c r="DQ2345"/>
    </row>
    <row r="2346" spans="3:121">
      <c r="C2346" s="51"/>
      <c r="D2346"/>
      <c r="DL2346"/>
      <c r="DM2346"/>
      <c r="DP2346" s="51"/>
      <c r="DQ2346"/>
    </row>
    <row r="2347" spans="3:121">
      <c r="C2347" s="51"/>
      <c r="D2347"/>
      <c r="DL2347"/>
      <c r="DM2347"/>
      <c r="DP2347" s="51"/>
      <c r="DQ2347"/>
    </row>
    <row r="2348" spans="3:121">
      <c r="C2348" s="51"/>
      <c r="D2348"/>
      <c r="DL2348"/>
      <c r="DM2348"/>
      <c r="DP2348" s="51"/>
      <c r="DQ2348"/>
    </row>
    <row r="2349" spans="3:121">
      <c r="C2349" s="51"/>
      <c r="D2349"/>
      <c r="DL2349"/>
      <c r="DM2349"/>
      <c r="DP2349" s="51"/>
      <c r="DQ2349"/>
    </row>
    <row r="2350" spans="3:121">
      <c r="C2350" s="51"/>
      <c r="D2350"/>
      <c r="DL2350"/>
      <c r="DM2350"/>
      <c r="DP2350" s="51"/>
      <c r="DQ2350"/>
    </row>
    <row r="2351" spans="3:121">
      <c r="C2351" s="51"/>
      <c r="D2351"/>
      <c r="DL2351"/>
      <c r="DM2351"/>
      <c r="DP2351" s="51"/>
      <c r="DQ2351"/>
    </row>
    <row r="2352" spans="3:121">
      <c r="C2352" s="51"/>
      <c r="D2352"/>
      <c r="DL2352"/>
      <c r="DM2352"/>
      <c r="DP2352" s="51"/>
      <c r="DQ2352"/>
    </row>
    <row r="2353" spans="3:121">
      <c r="C2353" s="51"/>
      <c r="D2353"/>
      <c r="DL2353"/>
      <c r="DM2353"/>
      <c r="DP2353" s="51"/>
      <c r="DQ2353"/>
    </row>
    <row r="2354" spans="3:121">
      <c r="C2354" s="51"/>
      <c r="D2354"/>
      <c r="DL2354"/>
      <c r="DM2354"/>
      <c r="DP2354" s="51"/>
      <c r="DQ2354"/>
    </row>
    <row r="2355" spans="3:121">
      <c r="C2355" s="51"/>
      <c r="D2355"/>
      <c r="DL2355"/>
      <c r="DM2355"/>
      <c r="DP2355" s="51"/>
      <c r="DQ2355"/>
    </row>
    <row r="2356" spans="3:121">
      <c r="C2356" s="51"/>
      <c r="D2356"/>
      <c r="DL2356"/>
      <c r="DM2356"/>
      <c r="DP2356" s="51"/>
      <c r="DQ2356"/>
    </row>
    <row r="2357" spans="3:121">
      <c r="C2357" s="51"/>
      <c r="D2357"/>
      <c r="DL2357"/>
      <c r="DM2357"/>
      <c r="DP2357" s="51"/>
      <c r="DQ2357"/>
    </row>
    <row r="2358" spans="3:121">
      <c r="C2358" s="51"/>
      <c r="D2358"/>
      <c r="DL2358"/>
      <c r="DM2358"/>
      <c r="DP2358" s="51"/>
      <c r="DQ2358"/>
    </row>
    <row r="2359" spans="3:121">
      <c r="C2359" s="51"/>
      <c r="D2359"/>
      <c r="DL2359"/>
      <c r="DM2359"/>
      <c r="DP2359" s="51"/>
      <c r="DQ2359"/>
    </row>
    <row r="2360" spans="3:121">
      <c r="C2360" s="51"/>
      <c r="D2360"/>
      <c r="DL2360"/>
      <c r="DM2360"/>
      <c r="DP2360" s="51"/>
      <c r="DQ2360"/>
    </row>
    <row r="2361" spans="3:121">
      <c r="C2361" s="51"/>
      <c r="D2361"/>
      <c r="DL2361"/>
      <c r="DM2361"/>
      <c r="DP2361" s="51"/>
      <c r="DQ2361"/>
    </row>
    <row r="2362" spans="3:121">
      <c r="C2362" s="51"/>
      <c r="D2362"/>
      <c r="DL2362"/>
      <c r="DM2362"/>
      <c r="DP2362" s="51"/>
      <c r="DQ2362"/>
    </row>
    <row r="2363" spans="3:121">
      <c r="C2363" s="51"/>
      <c r="D2363"/>
      <c r="DL2363"/>
      <c r="DM2363"/>
      <c r="DP2363" s="51"/>
      <c r="DQ2363"/>
    </row>
    <row r="2364" spans="3:121">
      <c r="C2364" s="51"/>
      <c r="D2364"/>
      <c r="DL2364"/>
      <c r="DM2364"/>
      <c r="DP2364" s="51"/>
      <c r="DQ2364"/>
    </row>
    <row r="2365" spans="3:121">
      <c r="C2365" s="51"/>
      <c r="D2365"/>
      <c r="DL2365"/>
      <c r="DM2365"/>
      <c r="DP2365" s="51"/>
      <c r="DQ2365"/>
    </row>
    <row r="2366" spans="3:121">
      <c r="C2366" s="51"/>
      <c r="D2366"/>
      <c r="DL2366"/>
      <c r="DM2366"/>
      <c r="DP2366" s="51"/>
      <c r="DQ2366"/>
    </row>
    <row r="2367" spans="3:121">
      <c r="C2367" s="51"/>
      <c r="D2367"/>
      <c r="DL2367"/>
      <c r="DM2367"/>
      <c r="DP2367" s="51"/>
      <c r="DQ2367"/>
    </row>
    <row r="2368" spans="3:121">
      <c r="C2368" s="51"/>
      <c r="D2368"/>
      <c r="DL2368"/>
      <c r="DM2368"/>
      <c r="DP2368" s="51"/>
      <c r="DQ2368"/>
    </row>
    <row r="2369" spans="3:121">
      <c r="C2369" s="51"/>
      <c r="D2369"/>
      <c r="DL2369"/>
      <c r="DM2369"/>
      <c r="DP2369" s="51"/>
      <c r="DQ2369"/>
    </row>
    <row r="2370" spans="3:121">
      <c r="C2370" s="51"/>
      <c r="D2370"/>
      <c r="DL2370"/>
      <c r="DM2370"/>
      <c r="DP2370" s="51"/>
      <c r="DQ2370"/>
    </row>
    <row r="2371" spans="3:121">
      <c r="C2371" s="51"/>
      <c r="D2371"/>
      <c r="DL2371"/>
      <c r="DM2371"/>
      <c r="DP2371" s="51"/>
      <c r="DQ2371"/>
    </row>
    <row r="2372" spans="3:121">
      <c r="C2372" s="51"/>
      <c r="D2372"/>
      <c r="DL2372"/>
      <c r="DM2372"/>
      <c r="DP2372" s="51"/>
      <c r="DQ2372"/>
    </row>
    <row r="2373" spans="3:121">
      <c r="C2373" s="51"/>
      <c r="D2373"/>
      <c r="DL2373"/>
      <c r="DM2373"/>
      <c r="DP2373" s="51"/>
      <c r="DQ2373"/>
    </row>
    <row r="2374" spans="3:121">
      <c r="C2374" s="51"/>
      <c r="D2374"/>
      <c r="DL2374"/>
      <c r="DM2374"/>
      <c r="DP2374" s="51"/>
      <c r="DQ2374"/>
    </row>
    <row r="2375" spans="3:121">
      <c r="C2375" s="51"/>
      <c r="D2375"/>
      <c r="DL2375"/>
      <c r="DM2375"/>
      <c r="DP2375" s="51"/>
      <c r="DQ2375"/>
    </row>
    <row r="2376" spans="3:121">
      <c r="C2376" s="51"/>
      <c r="D2376"/>
      <c r="DL2376"/>
      <c r="DM2376"/>
      <c r="DP2376" s="51"/>
      <c r="DQ2376"/>
    </row>
    <row r="2377" spans="3:121">
      <c r="C2377" s="51"/>
      <c r="D2377"/>
      <c r="DL2377"/>
      <c r="DM2377"/>
      <c r="DP2377" s="51"/>
      <c r="DQ2377"/>
    </row>
    <row r="2378" spans="3:121">
      <c r="C2378" s="51"/>
      <c r="D2378"/>
      <c r="DL2378"/>
      <c r="DM2378"/>
      <c r="DP2378" s="51"/>
      <c r="DQ2378"/>
    </row>
    <row r="2379" spans="3:121">
      <c r="C2379" s="51"/>
      <c r="D2379"/>
      <c r="DL2379"/>
      <c r="DM2379"/>
      <c r="DP2379" s="51"/>
      <c r="DQ2379"/>
    </row>
    <row r="2380" spans="3:121">
      <c r="C2380" s="51"/>
      <c r="D2380"/>
      <c r="DL2380"/>
      <c r="DM2380"/>
      <c r="DP2380" s="51"/>
      <c r="DQ2380"/>
    </row>
    <row r="2381" spans="3:121">
      <c r="C2381" s="51"/>
      <c r="D2381"/>
      <c r="DL2381"/>
      <c r="DM2381"/>
      <c r="DP2381" s="51"/>
      <c r="DQ2381"/>
    </row>
    <row r="2382" spans="3:121">
      <c r="C2382" s="51"/>
      <c r="D2382"/>
      <c r="DL2382"/>
      <c r="DM2382"/>
      <c r="DP2382" s="51"/>
      <c r="DQ2382"/>
    </row>
    <row r="2383" spans="3:121">
      <c r="C2383" s="51"/>
      <c r="D2383"/>
      <c r="DL2383"/>
      <c r="DM2383"/>
      <c r="DP2383" s="51"/>
      <c r="DQ2383"/>
    </row>
    <row r="2384" spans="3:121">
      <c r="C2384" s="51"/>
      <c r="D2384"/>
      <c r="DL2384"/>
      <c r="DM2384"/>
      <c r="DP2384" s="51"/>
      <c r="DQ2384"/>
    </row>
    <row r="2385" spans="3:121">
      <c r="C2385" s="51"/>
      <c r="D2385"/>
      <c r="DL2385"/>
      <c r="DM2385"/>
      <c r="DP2385" s="51"/>
      <c r="DQ2385"/>
    </row>
    <row r="2386" spans="3:121">
      <c r="C2386" s="51"/>
      <c r="D2386"/>
      <c r="DL2386"/>
      <c r="DM2386"/>
      <c r="DP2386" s="51"/>
      <c r="DQ2386"/>
    </row>
    <row r="2387" spans="3:121">
      <c r="C2387" s="51"/>
      <c r="D2387"/>
      <c r="DL2387"/>
      <c r="DM2387"/>
      <c r="DP2387" s="51"/>
      <c r="DQ2387"/>
    </row>
    <row r="2388" spans="3:121">
      <c r="C2388" s="51"/>
      <c r="D2388"/>
      <c r="DL2388"/>
      <c r="DM2388"/>
      <c r="DP2388" s="51"/>
      <c r="DQ2388"/>
    </row>
    <row r="2389" spans="3:121">
      <c r="C2389" s="51"/>
      <c r="D2389"/>
      <c r="DL2389"/>
      <c r="DM2389"/>
      <c r="DP2389" s="51"/>
      <c r="DQ2389"/>
    </row>
    <row r="2390" spans="3:121">
      <c r="C2390" s="51"/>
      <c r="D2390"/>
      <c r="DL2390"/>
      <c r="DM2390"/>
      <c r="DP2390" s="51"/>
      <c r="DQ2390"/>
    </row>
    <row r="2391" spans="3:121">
      <c r="C2391" s="51"/>
      <c r="D2391"/>
      <c r="DL2391"/>
      <c r="DM2391"/>
      <c r="DP2391" s="51"/>
      <c r="DQ2391"/>
    </row>
    <row r="2392" spans="3:121">
      <c r="C2392" s="51"/>
      <c r="D2392"/>
      <c r="DL2392"/>
      <c r="DM2392"/>
      <c r="DP2392" s="51"/>
      <c r="DQ2392"/>
    </row>
    <row r="2393" spans="3:121">
      <c r="C2393" s="51"/>
      <c r="D2393"/>
      <c r="DL2393"/>
      <c r="DM2393"/>
      <c r="DP2393" s="51"/>
      <c r="DQ2393"/>
    </row>
    <row r="2394" spans="3:121">
      <c r="C2394" s="51"/>
      <c r="D2394"/>
      <c r="DL2394"/>
      <c r="DM2394"/>
      <c r="DP2394" s="51"/>
      <c r="DQ2394"/>
    </row>
    <row r="2395" spans="3:121">
      <c r="C2395" s="51"/>
      <c r="D2395"/>
      <c r="DL2395"/>
      <c r="DM2395"/>
      <c r="DP2395" s="51"/>
      <c r="DQ2395"/>
    </row>
    <row r="2396" spans="3:121">
      <c r="C2396" s="51"/>
      <c r="D2396"/>
      <c r="DL2396"/>
      <c r="DM2396"/>
      <c r="DP2396" s="51"/>
      <c r="DQ2396"/>
    </row>
    <row r="2397" spans="3:121">
      <c r="C2397" s="51"/>
      <c r="D2397"/>
      <c r="DL2397"/>
      <c r="DM2397"/>
      <c r="DP2397" s="51"/>
      <c r="DQ2397"/>
    </row>
    <row r="2398" spans="3:121">
      <c r="C2398" s="51"/>
      <c r="D2398"/>
      <c r="DL2398"/>
      <c r="DM2398"/>
      <c r="DP2398" s="51"/>
      <c r="DQ2398"/>
    </row>
    <row r="2399" spans="3:121">
      <c r="C2399" s="51"/>
      <c r="D2399"/>
      <c r="DL2399"/>
      <c r="DM2399"/>
      <c r="DP2399" s="51"/>
      <c r="DQ2399"/>
    </row>
    <row r="2400" spans="3:121">
      <c r="C2400" s="51"/>
      <c r="D2400"/>
      <c r="DL2400"/>
      <c r="DM2400"/>
      <c r="DP2400" s="51"/>
      <c r="DQ2400"/>
    </row>
    <row r="2401" spans="3:121">
      <c r="C2401" s="51"/>
      <c r="D2401"/>
      <c r="DL2401"/>
      <c r="DM2401"/>
      <c r="DP2401" s="51"/>
      <c r="DQ2401"/>
    </row>
    <row r="2402" spans="3:121">
      <c r="C2402" s="51"/>
      <c r="D2402"/>
      <c r="DL2402"/>
      <c r="DM2402"/>
      <c r="DP2402" s="51"/>
      <c r="DQ2402"/>
    </row>
    <row r="2403" spans="3:121">
      <c r="C2403" s="51"/>
      <c r="D2403"/>
      <c r="DL2403"/>
      <c r="DM2403"/>
      <c r="DP2403" s="51"/>
      <c r="DQ2403"/>
    </row>
    <row r="2404" spans="3:121">
      <c r="C2404" s="51"/>
      <c r="D2404"/>
      <c r="DL2404"/>
      <c r="DM2404"/>
      <c r="DP2404" s="51"/>
      <c r="DQ2404"/>
    </row>
    <row r="2405" spans="3:121">
      <c r="C2405" s="51"/>
      <c r="D2405"/>
      <c r="DL2405"/>
      <c r="DM2405"/>
      <c r="DP2405" s="51"/>
      <c r="DQ2405"/>
    </row>
    <row r="2406" spans="3:121">
      <c r="C2406" s="51"/>
      <c r="D2406"/>
      <c r="DL2406"/>
      <c r="DM2406"/>
      <c r="DP2406" s="51"/>
      <c r="DQ2406"/>
    </row>
    <row r="2407" spans="3:121">
      <c r="C2407" s="51"/>
      <c r="D2407"/>
      <c r="DL2407"/>
      <c r="DM2407"/>
      <c r="DP2407" s="51"/>
      <c r="DQ2407"/>
    </row>
    <row r="2408" spans="3:121">
      <c r="C2408" s="51"/>
      <c r="D2408"/>
      <c r="DL2408"/>
      <c r="DM2408"/>
      <c r="DP2408" s="51"/>
      <c r="DQ2408"/>
    </row>
    <row r="2409" spans="3:121">
      <c r="C2409" s="51"/>
      <c r="D2409"/>
      <c r="DL2409"/>
      <c r="DM2409"/>
      <c r="DP2409" s="51"/>
      <c r="DQ2409"/>
    </row>
    <row r="2410" spans="3:121">
      <c r="C2410" s="51"/>
      <c r="D2410"/>
      <c r="DL2410"/>
      <c r="DM2410"/>
      <c r="DP2410" s="51"/>
      <c r="DQ2410"/>
    </row>
    <row r="2411" spans="3:121">
      <c r="C2411" s="51"/>
      <c r="D2411"/>
      <c r="DL2411"/>
      <c r="DM2411"/>
      <c r="DP2411" s="51"/>
      <c r="DQ2411"/>
    </row>
    <row r="2412" spans="3:121">
      <c r="C2412" s="51"/>
      <c r="D2412"/>
      <c r="DL2412"/>
      <c r="DM2412"/>
      <c r="DP2412" s="51"/>
      <c r="DQ2412"/>
    </row>
    <row r="2413" spans="3:121">
      <c r="C2413" s="51"/>
      <c r="D2413"/>
      <c r="DL2413"/>
      <c r="DM2413"/>
      <c r="DP2413" s="51"/>
      <c r="DQ2413"/>
    </row>
    <row r="2414" spans="3:121">
      <c r="C2414" s="51"/>
      <c r="D2414"/>
      <c r="DL2414"/>
      <c r="DM2414"/>
      <c r="DP2414" s="51"/>
      <c r="DQ2414"/>
    </row>
    <row r="2415" spans="3:121">
      <c r="C2415" s="51"/>
      <c r="D2415"/>
      <c r="DL2415"/>
      <c r="DM2415"/>
      <c r="DP2415" s="51"/>
      <c r="DQ2415"/>
    </row>
    <row r="2416" spans="3:121">
      <c r="C2416" s="51"/>
      <c r="D2416"/>
      <c r="DL2416"/>
      <c r="DM2416"/>
      <c r="DP2416" s="51"/>
      <c r="DQ2416"/>
    </row>
    <row r="2417" spans="3:121">
      <c r="C2417" s="51"/>
      <c r="D2417"/>
      <c r="DL2417"/>
      <c r="DM2417"/>
      <c r="DP2417" s="51"/>
      <c r="DQ2417"/>
    </row>
    <row r="2418" spans="3:121">
      <c r="C2418" s="51"/>
      <c r="D2418"/>
      <c r="DL2418"/>
      <c r="DM2418"/>
      <c r="DP2418" s="51"/>
      <c r="DQ2418"/>
    </row>
    <row r="2419" spans="3:121">
      <c r="C2419" s="51"/>
      <c r="D2419"/>
      <c r="DL2419"/>
      <c r="DM2419"/>
      <c r="DP2419" s="51"/>
      <c r="DQ2419"/>
    </row>
    <row r="2420" spans="3:121">
      <c r="C2420" s="51"/>
      <c r="D2420"/>
      <c r="DL2420"/>
      <c r="DM2420"/>
      <c r="DP2420" s="51"/>
      <c r="DQ2420"/>
    </row>
    <row r="2421" spans="3:121">
      <c r="C2421" s="51"/>
      <c r="D2421"/>
      <c r="DL2421"/>
      <c r="DM2421"/>
      <c r="DP2421" s="51"/>
      <c r="DQ2421"/>
    </row>
    <row r="2422" spans="3:121">
      <c r="C2422" s="51"/>
      <c r="D2422"/>
      <c r="DL2422"/>
      <c r="DM2422"/>
      <c r="DP2422" s="51"/>
      <c r="DQ2422"/>
    </row>
    <row r="2423" spans="3:121">
      <c r="C2423" s="51"/>
      <c r="D2423"/>
      <c r="DL2423"/>
      <c r="DM2423"/>
      <c r="DP2423" s="51"/>
      <c r="DQ2423"/>
    </row>
    <row r="2424" spans="3:121">
      <c r="C2424" s="51"/>
      <c r="D2424"/>
      <c r="DL2424"/>
      <c r="DM2424"/>
      <c r="DP2424" s="51"/>
      <c r="DQ2424"/>
    </row>
    <row r="2425" spans="3:121">
      <c r="C2425" s="51"/>
      <c r="D2425"/>
      <c r="DL2425"/>
      <c r="DM2425"/>
      <c r="DP2425" s="51"/>
      <c r="DQ2425"/>
    </row>
    <row r="2426" spans="3:121">
      <c r="C2426" s="51"/>
      <c r="D2426"/>
      <c r="DL2426"/>
      <c r="DM2426"/>
      <c r="DP2426" s="51"/>
      <c r="DQ2426"/>
    </row>
    <row r="2427" spans="3:121">
      <c r="C2427" s="51"/>
      <c r="D2427"/>
      <c r="DL2427"/>
      <c r="DM2427"/>
      <c r="DP2427" s="51"/>
      <c r="DQ2427"/>
    </row>
    <row r="2428" spans="3:121">
      <c r="C2428" s="51"/>
      <c r="D2428"/>
      <c r="DL2428"/>
      <c r="DM2428"/>
      <c r="DP2428" s="51"/>
      <c r="DQ2428"/>
    </row>
    <row r="2429" spans="3:121">
      <c r="C2429" s="51"/>
      <c r="D2429"/>
      <c r="DL2429"/>
      <c r="DM2429"/>
      <c r="DP2429" s="51"/>
      <c r="DQ2429"/>
    </row>
    <row r="2430" spans="3:121">
      <c r="C2430" s="51"/>
      <c r="D2430"/>
      <c r="DL2430"/>
      <c r="DM2430"/>
      <c r="DP2430" s="51"/>
      <c r="DQ2430"/>
    </row>
    <row r="2431" spans="3:121">
      <c r="C2431" s="51"/>
      <c r="D2431"/>
      <c r="DL2431"/>
      <c r="DM2431"/>
      <c r="DP2431" s="51"/>
      <c r="DQ2431"/>
    </row>
    <row r="2432" spans="3:121">
      <c r="C2432" s="51"/>
      <c r="D2432"/>
      <c r="DL2432"/>
      <c r="DM2432"/>
      <c r="DP2432" s="51"/>
      <c r="DQ2432"/>
    </row>
    <row r="2433" spans="3:121">
      <c r="C2433" s="51"/>
      <c r="D2433"/>
      <c r="DL2433"/>
      <c r="DM2433"/>
      <c r="DP2433" s="51"/>
      <c r="DQ2433"/>
    </row>
    <row r="2434" spans="3:121">
      <c r="C2434" s="51"/>
      <c r="D2434"/>
      <c r="DL2434"/>
      <c r="DM2434"/>
      <c r="DP2434" s="51"/>
      <c r="DQ2434"/>
    </row>
    <row r="2435" spans="3:121">
      <c r="C2435" s="51"/>
      <c r="D2435"/>
      <c r="DL2435"/>
      <c r="DM2435"/>
      <c r="DP2435" s="51"/>
      <c r="DQ2435"/>
    </row>
    <row r="2436" spans="3:121">
      <c r="C2436" s="51"/>
      <c r="D2436"/>
      <c r="DL2436"/>
      <c r="DM2436"/>
      <c r="DP2436" s="51"/>
      <c r="DQ2436"/>
    </row>
    <row r="2437" spans="3:121">
      <c r="C2437" s="51"/>
      <c r="D2437"/>
      <c r="DL2437"/>
      <c r="DM2437"/>
      <c r="DP2437" s="51"/>
      <c r="DQ2437"/>
    </row>
    <row r="2438" spans="3:121">
      <c r="C2438" s="51"/>
      <c r="D2438"/>
      <c r="DL2438"/>
      <c r="DM2438"/>
      <c r="DP2438" s="51"/>
      <c r="DQ2438"/>
    </row>
    <row r="2439" spans="3:121">
      <c r="C2439" s="51"/>
      <c r="D2439"/>
      <c r="DL2439"/>
      <c r="DM2439"/>
      <c r="DP2439" s="51"/>
      <c r="DQ2439"/>
    </row>
    <row r="2440" spans="3:121">
      <c r="C2440" s="51"/>
      <c r="D2440"/>
      <c r="DL2440"/>
      <c r="DM2440"/>
      <c r="DP2440" s="51"/>
      <c r="DQ2440"/>
    </row>
    <row r="2441" spans="3:121">
      <c r="C2441" s="51"/>
      <c r="D2441"/>
      <c r="DL2441"/>
      <c r="DM2441"/>
      <c r="DP2441" s="51"/>
      <c r="DQ2441"/>
    </row>
    <row r="2442" spans="3:121">
      <c r="C2442" s="51"/>
      <c r="D2442"/>
      <c r="DL2442"/>
      <c r="DM2442"/>
      <c r="DP2442" s="51"/>
      <c r="DQ2442"/>
    </row>
    <row r="2443" spans="3:121">
      <c r="C2443" s="51"/>
      <c r="D2443"/>
      <c r="DL2443"/>
      <c r="DM2443"/>
      <c r="DP2443" s="51"/>
      <c r="DQ2443"/>
    </row>
    <row r="2444" spans="3:121">
      <c r="C2444" s="51"/>
      <c r="D2444"/>
      <c r="DL2444"/>
      <c r="DM2444"/>
      <c r="DP2444" s="51"/>
      <c r="DQ2444"/>
    </row>
    <row r="2445" spans="3:121">
      <c r="C2445" s="51"/>
      <c r="D2445"/>
      <c r="DL2445"/>
      <c r="DM2445"/>
      <c r="DP2445" s="51"/>
      <c r="DQ2445"/>
    </row>
    <row r="2446" spans="3:121">
      <c r="C2446" s="51"/>
      <c r="D2446"/>
      <c r="DL2446"/>
      <c r="DM2446"/>
      <c r="DP2446" s="51"/>
      <c r="DQ2446"/>
    </row>
    <row r="2447" spans="3:121">
      <c r="C2447" s="51"/>
      <c r="D2447"/>
      <c r="DL2447"/>
      <c r="DM2447"/>
      <c r="DP2447" s="51"/>
      <c r="DQ2447"/>
    </row>
    <row r="2448" spans="3:121">
      <c r="C2448" s="51"/>
      <c r="D2448"/>
      <c r="DL2448"/>
      <c r="DM2448"/>
      <c r="DP2448" s="51"/>
      <c r="DQ2448"/>
    </row>
    <row r="2449" spans="3:121">
      <c r="C2449" s="51"/>
      <c r="D2449"/>
      <c r="DL2449"/>
      <c r="DM2449"/>
      <c r="DP2449" s="51"/>
      <c r="DQ2449"/>
    </row>
    <row r="2450" spans="3:121">
      <c r="C2450" s="51"/>
      <c r="D2450"/>
      <c r="DL2450"/>
      <c r="DM2450"/>
      <c r="DP2450" s="51"/>
      <c r="DQ2450"/>
    </row>
    <row r="2451" spans="3:121">
      <c r="C2451" s="51"/>
      <c r="D2451"/>
      <c r="DL2451"/>
      <c r="DM2451"/>
      <c r="DP2451" s="51"/>
      <c r="DQ2451"/>
    </row>
    <row r="2452" spans="3:121">
      <c r="C2452" s="51"/>
      <c r="D2452"/>
      <c r="DL2452"/>
      <c r="DM2452"/>
      <c r="DP2452" s="51"/>
      <c r="DQ2452"/>
    </row>
    <row r="2453" spans="3:121">
      <c r="C2453" s="51"/>
      <c r="D2453"/>
      <c r="DL2453"/>
      <c r="DM2453"/>
      <c r="DP2453" s="51"/>
      <c r="DQ2453"/>
    </row>
    <row r="2454" spans="3:121">
      <c r="C2454" s="51"/>
      <c r="D2454"/>
      <c r="DL2454"/>
      <c r="DM2454"/>
      <c r="DP2454" s="51"/>
      <c r="DQ2454"/>
    </row>
    <row r="2455" spans="3:121">
      <c r="C2455" s="51"/>
      <c r="D2455"/>
      <c r="DL2455"/>
      <c r="DM2455"/>
      <c r="DP2455" s="51"/>
      <c r="DQ2455"/>
    </row>
    <row r="2456" spans="3:121">
      <c r="C2456" s="51"/>
      <c r="D2456"/>
      <c r="DL2456"/>
      <c r="DM2456"/>
      <c r="DP2456" s="51"/>
      <c r="DQ2456"/>
    </row>
    <row r="2457" spans="3:121">
      <c r="C2457" s="51"/>
      <c r="D2457"/>
      <c r="DL2457"/>
      <c r="DM2457"/>
      <c r="DP2457" s="51"/>
      <c r="DQ2457"/>
    </row>
    <row r="2458" spans="3:121">
      <c r="C2458" s="51"/>
      <c r="D2458"/>
      <c r="DL2458"/>
      <c r="DM2458"/>
      <c r="DP2458" s="51"/>
      <c r="DQ2458"/>
    </row>
    <row r="2459" spans="3:121">
      <c r="C2459" s="51"/>
      <c r="D2459"/>
      <c r="DL2459"/>
      <c r="DM2459"/>
      <c r="DP2459" s="51"/>
      <c r="DQ2459"/>
    </row>
    <row r="2460" spans="3:121">
      <c r="C2460" s="51"/>
      <c r="D2460"/>
      <c r="DL2460"/>
      <c r="DM2460"/>
      <c r="DP2460" s="51"/>
      <c r="DQ2460"/>
    </row>
    <row r="2461" spans="3:121">
      <c r="C2461" s="51"/>
      <c r="D2461"/>
      <c r="DL2461"/>
      <c r="DM2461"/>
      <c r="DP2461" s="51"/>
      <c r="DQ2461"/>
    </row>
    <row r="2462" spans="3:121">
      <c r="C2462" s="51"/>
      <c r="D2462"/>
      <c r="DL2462"/>
      <c r="DM2462"/>
      <c r="DP2462" s="51"/>
      <c r="DQ2462"/>
    </row>
    <row r="2463" spans="3:121">
      <c r="C2463" s="51"/>
      <c r="D2463"/>
      <c r="DL2463"/>
      <c r="DM2463"/>
      <c r="DP2463" s="51"/>
      <c r="DQ2463"/>
    </row>
    <row r="2464" spans="3:121">
      <c r="C2464" s="51"/>
      <c r="D2464"/>
      <c r="DL2464"/>
      <c r="DM2464"/>
      <c r="DP2464" s="51"/>
      <c r="DQ2464"/>
    </row>
    <row r="2465" spans="3:121">
      <c r="C2465" s="51"/>
      <c r="D2465"/>
      <c r="DL2465"/>
      <c r="DM2465"/>
      <c r="DP2465" s="51"/>
      <c r="DQ2465"/>
    </row>
    <row r="2466" spans="3:121">
      <c r="C2466" s="51"/>
      <c r="D2466"/>
      <c r="DL2466"/>
      <c r="DM2466"/>
      <c r="DP2466" s="51"/>
      <c r="DQ2466"/>
    </row>
    <row r="2467" spans="3:121">
      <c r="C2467" s="51"/>
      <c r="D2467"/>
      <c r="DL2467"/>
      <c r="DM2467"/>
      <c r="DP2467" s="51"/>
      <c r="DQ2467"/>
    </row>
    <row r="2468" spans="3:121">
      <c r="C2468" s="51"/>
      <c r="D2468"/>
      <c r="DL2468"/>
      <c r="DM2468"/>
      <c r="DP2468" s="51"/>
      <c r="DQ2468"/>
    </row>
    <row r="2469" spans="3:121">
      <c r="C2469" s="51"/>
      <c r="D2469"/>
      <c r="DL2469"/>
      <c r="DM2469"/>
      <c r="DP2469" s="51"/>
      <c r="DQ2469"/>
    </row>
    <row r="2470" spans="3:121">
      <c r="C2470" s="51"/>
      <c r="D2470"/>
      <c r="DL2470"/>
      <c r="DM2470"/>
      <c r="DP2470" s="51"/>
      <c r="DQ2470"/>
    </row>
    <row r="2471" spans="3:121">
      <c r="C2471" s="51"/>
      <c r="D2471"/>
      <c r="DL2471"/>
      <c r="DM2471"/>
      <c r="DP2471" s="51"/>
      <c r="DQ2471"/>
    </row>
    <row r="2472" spans="3:121">
      <c r="C2472" s="51"/>
      <c r="D2472"/>
      <c r="DL2472"/>
      <c r="DM2472"/>
      <c r="DP2472" s="51"/>
      <c r="DQ2472"/>
    </row>
    <row r="2473" spans="3:121">
      <c r="C2473" s="51"/>
      <c r="D2473"/>
      <c r="DL2473"/>
      <c r="DM2473"/>
      <c r="DP2473" s="51"/>
      <c r="DQ2473"/>
    </row>
    <row r="2474" spans="3:121">
      <c r="C2474" s="51"/>
      <c r="D2474"/>
      <c r="DL2474"/>
      <c r="DM2474"/>
      <c r="DP2474" s="51"/>
      <c r="DQ2474"/>
    </row>
    <row r="2475" spans="3:121">
      <c r="C2475" s="51"/>
      <c r="D2475"/>
      <c r="DL2475"/>
      <c r="DM2475"/>
      <c r="DP2475" s="51"/>
      <c r="DQ2475"/>
    </row>
    <row r="2476" spans="3:121">
      <c r="C2476" s="51"/>
      <c r="D2476"/>
      <c r="DL2476"/>
      <c r="DM2476"/>
      <c r="DP2476" s="51"/>
      <c r="DQ2476"/>
    </row>
    <row r="2477" spans="3:121">
      <c r="C2477" s="51"/>
      <c r="D2477"/>
      <c r="DL2477"/>
      <c r="DM2477"/>
      <c r="DP2477" s="51"/>
      <c r="DQ2477"/>
    </row>
    <row r="2478" spans="3:121">
      <c r="C2478" s="51"/>
      <c r="D2478"/>
      <c r="DL2478"/>
      <c r="DM2478"/>
      <c r="DP2478" s="51"/>
      <c r="DQ2478"/>
    </row>
    <row r="2479" spans="3:121">
      <c r="C2479" s="51"/>
      <c r="D2479"/>
      <c r="DL2479"/>
      <c r="DM2479"/>
      <c r="DP2479" s="51"/>
      <c r="DQ2479"/>
    </row>
    <row r="2480" spans="3:121">
      <c r="C2480" s="51"/>
      <c r="D2480"/>
      <c r="DL2480"/>
      <c r="DM2480"/>
      <c r="DP2480" s="51"/>
      <c r="DQ2480"/>
    </row>
    <row r="2481" spans="3:121">
      <c r="C2481" s="51"/>
      <c r="D2481"/>
      <c r="DL2481"/>
      <c r="DM2481"/>
      <c r="DP2481" s="51"/>
      <c r="DQ2481"/>
    </row>
    <row r="2482" spans="3:121">
      <c r="C2482" s="51"/>
      <c r="D2482"/>
      <c r="DL2482"/>
      <c r="DM2482"/>
      <c r="DP2482" s="51"/>
      <c r="DQ2482"/>
    </row>
    <row r="2483" spans="3:121">
      <c r="C2483" s="51"/>
      <c r="D2483"/>
      <c r="DL2483"/>
      <c r="DM2483"/>
      <c r="DP2483" s="51"/>
      <c r="DQ2483"/>
    </row>
    <row r="2484" spans="3:121">
      <c r="C2484" s="51"/>
      <c r="D2484"/>
      <c r="DL2484"/>
      <c r="DM2484"/>
      <c r="DP2484" s="51"/>
      <c r="DQ2484"/>
    </row>
    <row r="2485" spans="3:121">
      <c r="C2485" s="51"/>
      <c r="D2485"/>
      <c r="DL2485"/>
      <c r="DM2485"/>
      <c r="DP2485" s="51"/>
      <c r="DQ2485"/>
    </row>
    <row r="2486" spans="3:121">
      <c r="C2486" s="51"/>
      <c r="D2486"/>
      <c r="DL2486"/>
      <c r="DM2486"/>
      <c r="DP2486" s="51"/>
      <c r="DQ2486"/>
    </row>
    <row r="2487" spans="3:121">
      <c r="C2487" s="51"/>
      <c r="D2487"/>
      <c r="DL2487"/>
      <c r="DM2487"/>
      <c r="DP2487" s="51"/>
      <c r="DQ2487"/>
    </row>
    <row r="2488" spans="3:121">
      <c r="C2488" s="51"/>
      <c r="D2488"/>
      <c r="DL2488"/>
      <c r="DM2488"/>
      <c r="DP2488" s="51"/>
      <c r="DQ2488"/>
    </row>
    <row r="2489" spans="3:121">
      <c r="C2489" s="51"/>
      <c r="D2489"/>
      <c r="DL2489"/>
      <c r="DM2489"/>
      <c r="DP2489" s="51"/>
      <c r="DQ2489"/>
    </row>
    <row r="2490" spans="3:121">
      <c r="C2490" s="51"/>
      <c r="D2490"/>
      <c r="DL2490"/>
      <c r="DM2490"/>
      <c r="DP2490" s="51"/>
      <c r="DQ2490"/>
    </row>
    <row r="2491" spans="3:121">
      <c r="C2491" s="51"/>
      <c r="D2491"/>
      <c r="DL2491"/>
      <c r="DM2491"/>
      <c r="DP2491" s="51"/>
      <c r="DQ2491"/>
    </row>
    <row r="2492" spans="3:121">
      <c r="C2492" s="51"/>
      <c r="D2492"/>
      <c r="DL2492"/>
      <c r="DM2492"/>
      <c r="DP2492" s="51"/>
      <c r="DQ2492"/>
    </row>
    <row r="2493" spans="3:121">
      <c r="C2493" s="51"/>
      <c r="D2493"/>
      <c r="DL2493"/>
      <c r="DM2493"/>
      <c r="DP2493" s="51"/>
      <c r="DQ2493"/>
    </row>
    <row r="2494" spans="3:121">
      <c r="C2494" s="51"/>
      <c r="D2494"/>
      <c r="DL2494"/>
      <c r="DM2494"/>
      <c r="DP2494" s="51"/>
      <c r="DQ2494"/>
    </row>
    <row r="2495" spans="3:121">
      <c r="C2495" s="51"/>
      <c r="D2495"/>
      <c r="DL2495"/>
      <c r="DM2495"/>
      <c r="DP2495" s="51"/>
      <c r="DQ2495"/>
    </row>
    <row r="2496" spans="3:121">
      <c r="C2496" s="51"/>
      <c r="D2496"/>
      <c r="DL2496"/>
      <c r="DM2496"/>
      <c r="DP2496" s="51"/>
      <c r="DQ2496"/>
    </row>
    <row r="2497" spans="3:121">
      <c r="C2497" s="51"/>
      <c r="D2497"/>
      <c r="DL2497"/>
      <c r="DM2497"/>
      <c r="DP2497" s="51"/>
      <c r="DQ2497"/>
    </row>
    <row r="2498" spans="3:121">
      <c r="C2498" s="51"/>
      <c r="D2498"/>
      <c r="DL2498"/>
      <c r="DM2498"/>
      <c r="DP2498" s="51"/>
      <c r="DQ2498"/>
    </row>
    <row r="2499" spans="3:121">
      <c r="C2499" s="51"/>
      <c r="D2499"/>
      <c r="DL2499"/>
      <c r="DM2499"/>
      <c r="DP2499" s="51"/>
      <c r="DQ2499"/>
    </row>
    <row r="2500" spans="3:121">
      <c r="C2500" s="51"/>
      <c r="D2500"/>
      <c r="DL2500"/>
      <c r="DM2500"/>
      <c r="DP2500" s="51"/>
      <c r="DQ2500"/>
    </row>
    <row r="2501" spans="3:121">
      <c r="C2501" s="51"/>
      <c r="D2501"/>
      <c r="DL2501"/>
      <c r="DM2501"/>
      <c r="DP2501" s="51"/>
      <c r="DQ2501"/>
    </row>
    <row r="2502" spans="3:121">
      <c r="C2502" s="51"/>
      <c r="D2502"/>
      <c r="DL2502"/>
      <c r="DM2502"/>
      <c r="DP2502" s="51"/>
      <c r="DQ2502"/>
    </row>
    <row r="2503" spans="3:121">
      <c r="C2503" s="51"/>
      <c r="D2503"/>
      <c r="DL2503"/>
      <c r="DM2503"/>
      <c r="DP2503" s="51"/>
      <c r="DQ2503"/>
    </row>
    <row r="2504" spans="3:121">
      <c r="C2504" s="51"/>
      <c r="D2504"/>
      <c r="DL2504"/>
      <c r="DM2504"/>
      <c r="DP2504" s="51"/>
      <c r="DQ2504"/>
    </row>
    <row r="2505" spans="3:121">
      <c r="C2505" s="51"/>
      <c r="D2505"/>
      <c r="DL2505"/>
      <c r="DM2505"/>
      <c r="DP2505" s="51"/>
      <c r="DQ2505"/>
    </row>
    <row r="2506" spans="3:121">
      <c r="C2506" s="51"/>
      <c r="D2506"/>
      <c r="DL2506"/>
      <c r="DM2506"/>
      <c r="DP2506" s="51"/>
      <c r="DQ2506"/>
    </row>
    <row r="2507" spans="3:121">
      <c r="C2507" s="51"/>
      <c r="D2507"/>
      <c r="DL2507"/>
      <c r="DM2507"/>
      <c r="DP2507" s="51"/>
      <c r="DQ2507"/>
    </row>
    <row r="2508" spans="3:121">
      <c r="C2508" s="51"/>
      <c r="D2508"/>
      <c r="DL2508"/>
      <c r="DM2508"/>
      <c r="DP2508" s="51"/>
      <c r="DQ2508"/>
    </row>
    <row r="2509" spans="3:121">
      <c r="C2509" s="51"/>
      <c r="D2509"/>
      <c r="DL2509"/>
      <c r="DM2509"/>
      <c r="DP2509" s="51"/>
      <c r="DQ2509"/>
    </row>
    <row r="2510" spans="3:121">
      <c r="C2510" s="51"/>
      <c r="D2510"/>
      <c r="DL2510"/>
      <c r="DM2510"/>
      <c r="DP2510" s="51"/>
      <c r="DQ2510"/>
    </row>
    <row r="2511" spans="3:121">
      <c r="C2511" s="51"/>
      <c r="D2511"/>
      <c r="DL2511"/>
      <c r="DM2511"/>
      <c r="DP2511" s="51"/>
      <c r="DQ2511"/>
    </row>
    <row r="2512" spans="3:121">
      <c r="C2512" s="51"/>
      <c r="D2512"/>
      <c r="DL2512"/>
      <c r="DM2512"/>
      <c r="DP2512" s="51"/>
      <c r="DQ2512"/>
    </row>
    <row r="2513" spans="3:121">
      <c r="C2513" s="51"/>
      <c r="D2513"/>
      <c r="DL2513"/>
      <c r="DM2513"/>
      <c r="DP2513" s="51"/>
      <c r="DQ2513"/>
    </row>
    <row r="2514" spans="3:121">
      <c r="C2514" s="51"/>
      <c r="D2514"/>
      <c r="DL2514"/>
      <c r="DM2514"/>
      <c r="DP2514" s="51"/>
      <c r="DQ2514"/>
    </row>
    <row r="2515" spans="3:121">
      <c r="C2515" s="51"/>
      <c r="D2515"/>
      <c r="DL2515"/>
      <c r="DM2515"/>
      <c r="DP2515" s="51"/>
      <c r="DQ2515"/>
    </row>
    <row r="2516" spans="3:121">
      <c r="C2516" s="51"/>
      <c r="D2516"/>
      <c r="DL2516"/>
      <c r="DM2516"/>
      <c r="DP2516" s="51"/>
      <c r="DQ2516"/>
    </row>
    <row r="2517" spans="3:121">
      <c r="C2517" s="51"/>
      <c r="D2517"/>
      <c r="DL2517"/>
      <c r="DM2517"/>
      <c r="DP2517" s="51"/>
      <c r="DQ2517"/>
    </row>
    <row r="2518" spans="3:121">
      <c r="C2518" s="51"/>
      <c r="D2518"/>
      <c r="DL2518"/>
      <c r="DM2518"/>
      <c r="DP2518" s="51"/>
      <c r="DQ2518"/>
    </row>
    <row r="2519" spans="3:121">
      <c r="C2519" s="51"/>
      <c r="D2519"/>
      <c r="DL2519"/>
      <c r="DM2519"/>
      <c r="DP2519" s="51"/>
      <c r="DQ2519"/>
    </row>
    <row r="2520" spans="3:121">
      <c r="C2520" s="51"/>
      <c r="D2520"/>
      <c r="DL2520"/>
      <c r="DM2520"/>
      <c r="DP2520" s="51"/>
      <c r="DQ2520"/>
    </row>
    <row r="2521" spans="3:121">
      <c r="C2521" s="51"/>
      <c r="D2521"/>
      <c r="DL2521"/>
      <c r="DM2521"/>
      <c r="DP2521" s="51"/>
      <c r="DQ2521"/>
    </row>
    <row r="2522" spans="3:121">
      <c r="C2522" s="51"/>
      <c r="D2522"/>
      <c r="DL2522"/>
      <c r="DM2522"/>
      <c r="DP2522" s="51"/>
      <c r="DQ2522"/>
    </row>
    <row r="2523" spans="3:121">
      <c r="C2523" s="51"/>
      <c r="D2523"/>
      <c r="DL2523"/>
      <c r="DM2523"/>
      <c r="DP2523" s="51"/>
      <c r="DQ2523"/>
    </row>
    <row r="2524" spans="3:121">
      <c r="C2524" s="51"/>
      <c r="D2524"/>
      <c r="DL2524"/>
      <c r="DM2524"/>
      <c r="DP2524" s="51"/>
      <c r="DQ2524"/>
    </row>
    <row r="2525" spans="3:121">
      <c r="C2525" s="51"/>
      <c r="D2525"/>
      <c r="DL2525"/>
      <c r="DM2525"/>
      <c r="DP2525" s="51"/>
      <c r="DQ2525"/>
    </row>
    <row r="2526" spans="3:121">
      <c r="C2526" s="51"/>
      <c r="D2526"/>
      <c r="DL2526"/>
      <c r="DM2526"/>
      <c r="DP2526" s="51"/>
      <c r="DQ2526"/>
    </row>
    <row r="2527" spans="3:121">
      <c r="C2527" s="51"/>
      <c r="D2527"/>
      <c r="DL2527"/>
      <c r="DM2527"/>
      <c r="DP2527" s="51"/>
      <c r="DQ2527"/>
    </row>
    <row r="2528" spans="3:121">
      <c r="C2528" s="51"/>
      <c r="D2528"/>
      <c r="DL2528"/>
      <c r="DM2528"/>
      <c r="DP2528" s="51"/>
      <c r="DQ2528"/>
    </row>
    <row r="2529" spans="3:121">
      <c r="C2529" s="51"/>
      <c r="D2529"/>
      <c r="DL2529"/>
      <c r="DM2529"/>
      <c r="DP2529" s="51"/>
      <c r="DQ2529"/>
    </row>
    <row r="2530" spans="3:121">
      <c r="C2530" s="51"/>
      <c r="D2530"/>
      <c r="DL2530"/>
      <c r="DM2530"/>
      <c r="DP2530" s="51"/>
      <c r="DQ2530"/>
    </row>
    <row r="2531" spans="3:121">
      <c r="C2531" s="51"/>
      <c r="D2531"/>
      <c r="DL2531"/>
      <c r="DM2531"/>
      <c r="DP2531" s="51"/>
      <c r="DQ2531"/>
    </row>
    <row r="2532" spans="3:121">
      <c r="C2532" s="51"/>
      <c r="D2532"/>
      <c r="DL2532"/>
      <c r="DM2532"/>
      <c r="DP2532" s="51"/>
      <c r="DQ2532"/>
    </row>
    <row r="2533" spans="3:121">
      <c r="C2533" s="51"/>
      <c r="D2533"/>
      <c r="DL2533"/>
      <c r="DM2533"/>
      <c r="DP2533" s="51"/>
      <c r="DQ2533"/>
    </row>
    <row r="2534" spans="3:121">
      <c r="C2534" s="51"/>
      <c r="D2534"/>
      <c r="DL2534"/>
      <c r="DM2534"/>
      <c r="DP2534" s="51"/>
      <c r="DQ2534"/>
    </row>
    <row r="2535" spans="3:121">
      <c r="C2535" s="51"/>
      <c r="D2535"/>
      <c r="DL2535"/>
      <c r="DM2535"/>
      <c r="DP2535" s="51"/>
      <c r="DQ2535"/>
    </row>
    <row r="2536" spans="3:121">
      <c r="C2536" s="51"/>
      <c r="D2536"/>
      <c r="DL2536"/>
      <c r="DM2536"/>
      <c r="DP2536" s="51"/>
      <c r="DQ2536"/>
    </row>
    <row r="2537" spans="3:121">
      <c r="C2537" s="51"/>
      <c r="D2537"/>
      <c r="DL2537"/>
      <c r="DM2537"/>
      <c r="DP2537" s="51"/>
      <c r="DQ2537"/>
    </row>
    <row r="2538" spans="3:121">
      <c r="C2538" s="51"/>
      <c r="D2538"/>
      <c r="DL2538"/>
      <c r="DM2538"/>
      <c r="DP2538" s="51"/>
      <c r="DQ2538"/>
    </row>
    <row r="2539" spans="3:121">
      <c r="C2539" s="51"/>
      <c r="D2539"/>
      <c r="DL2539"/>
      <c r="DM2539"/>
      <c r="DP2539" s="51"/>
      <c r="DQ2539"/>
    </row>
    <row r="2540" spans="3:121">
      <c r="C2540" s="51"/>
      <c r="D2540"/>
      <c r="DL2540"/>
      <c r="DM2540"/>
      <c r="DP2540" s="51"/>
      <c r="DQ2540"/>
    </row>
    <row r="2541" spans="3:121">
      <c r="C2541" s="51"/>
      <c r="D2541"/>
      <c r="DL2541"/>
      <c r="DM2541"/>
      <c r="DP2541" s="51"/>
      <c r="DQ2541"/>
    </row>
    <row r="2542" spans="3:121">
      <c r="C2542" s="51"/>
      <c r="D2542"/>
      <c r="DL2542"/>
      <c r="DM2542"/>
      <c r="DP2542" s="51"/>
      <c r="DQ2542"/>
    </row>
    <row r="2543" spans="3:121">
      <c r="C2543" s="51"/>
      <c r="D2543"/>
      <c r="DL2543"/>
      <c r="DM2543"/>
      <c r="DP2543" s="51"/>
      <c r="DQ2543"/>
    </row>
    <row r="2544" spans="3:121">
      <c r="C2544" s="51"/>
      <c r="D2544"/>
      <c r="DL2544"/>
      <c r="DM2544"/>
      <c r="DP2544" s="51"/>
      <c r="DQ2544"/>
    </row>
    <row r="2545" spans="3:121">
      <c r="C2545" s="51"/>
      <c r="D2545"/>
      <c r="DL2545"/>
      <c r="DM2545"/>
      <c r="DP2545" s="51"/>
      <c r="DQ2545"/>
    </row>
    <row r="2546" spans="3:121">
      <c r="C2546" s="51"/>
      <c r="D2546"/>
      <c r="DL2546"/>
      <c r="DM2546"/>
      <c r="DP2546" s="51"/>
      <c r="DQ2546"/>
    </row>
    <row r="2547" spans="3:121">
      <c r="C2547" s="51"/>
      <c r="D2547"/>
      <c r="DL2547"/>
      <c r="DM2547"/>
      <c r="DP2547" s="51"/>
      <c r="DQ2547"/>
    </row>
    <row r="2548" spans="3:121">
      <c r="C2548" s="51"/>
      <c r="D2548"/>
      <c r="DL2548"/>
      <c r="DM2548"/>
      <c r="DP2548" s="51"/>
      <c r="DQ2548"/>
    </row>
    <row r="2549" spans="3:121">
      <c r="C2549" s="51"/>
      <c r="D2549"/>
      <c r="DL2549"/>
      <c r="DM2549"/>
      <c r="DP2549" s="51"/>
      <c r="DQ2549"/>
    </row>
    <row r="2550" spans="3:121">
      <c r="C2550" s="51"/>
      <c r="D2550"/>
      <c r="DL2550"/>
      <c r="DM2550"/>
      <c r="DP2550" s="51"/>
      <c r="DQ2550"/>
    </row>
    <row r="2551" spans="3:121">
      <c r="C2551" s="51"/>
      <c r="D2551"/>
      <c r="DL2551"/>
      <c r="DM2551"/>
      <c r="DP2551" s="51"/>
      <c r="DQ2551"/>
    </row>
    <row r="2552" spans="3:121">
      <c r="C2552" s="51"/>
      <c r="D2552"/>
      <c r="DL2552"/>
      <c r="DM2552"/>
      <c r="DP2552" s="51"/>
      <c r="DQ2552"/>
    </row>
    <row r="2553" spans="3:121">
      <c r="C2553" s="51"/>
      <c r="D2553"/>
      <c r="DL2553"/>
      <c r="DM2553"/>
      <c r="DP2553" s="51"/>
      <c r="DQ2553"/>
    </row>
    <row r="2554" spans="3:121">
      <c r="C2554" s="51"/>
      <c r="D2554"/>
      <c r="DL2554"/>
      <c r="DM2554"/>
      <c r="DP2554" s="51"/>
      <c r="DQ2554"/>
    </row>
    <row r="2555" spans="3:121">
      <c r="C2555" s="51"/>
      <c r="D2555"/>
      <c r="DL2555"/>
      <c r="DM2555"/>
      <c r="DP2555" s="51"/>
      <c r="DQ2555"/>
    </row>
    <row r="2556" spans="3:121">
      <c r="C2556" s="51"/>
      <c r="D2556"/>
      <c r="DL2556"/>
      <c r="DM2556"/>
      <c r="DP2556" s="51"/>
      <c r="DQ2556"/>
    </row>
    <row r="2557" spans="3:121">
      <c r="C2557" s="51"/>
      <c r="D2557"/>
      <c r="DL2557"/>
      <c r="DM2557"/>
      <c r="DP2557" s="51"/>
      <c r="DQ2557"/>
    </row>
    <row r="2558" spans="3:121">
      <c r="C2558" s="51"/>
      <c r="D2558"/>
      <c r="DL2558"/>
      <c r="DM2558"/>
      <c r="DP2558" s="51"/>
      <c r="DQ2558"/>
    </row>
    <row r="2559" spans="3:121">
      <c r="C2559" s="51"/>
      <c r="D2559"/>
      <c r="DL2559"/>
      <c r="DM2559"/>
      <c r="DP2559" s="51"/>
      <c r="DQ2559"/>
    </row>
    <row r="2560" spans="3:121">
      <c r="C2560" s="51"/>
      <c r="D2560"/>
      <c r="DL2560"/>
      <c r="DM2560"/>
      <c r="DP2560" s="51"/>
      <c r="DQ2560"/>
    </row>
    <row r="2561" spans="3:121">
      <c r="C2561" s="51"/>
      <c r="D2561"/>
      <c r="DL2561"/>
      <c r="DM2561"/>
      <c r="DP2561" s="51"/>
      <c r="DQ2561"/>
    </row>
    <row r="2562" spans="3:121">
      <c r="C2562" s="51"/>
      <c r="D2562"/>
      <c r="DL2562"/>
      <c r="DM2562"/>
      <c r="DP2562" s="51"/>
      <c r="DQ2562"/>
    </row>
    <row r="2563" spans="3:121">
      <c r="C2563" s="51"/>
      <c r="D2563"/>
      <c r="DL2563"/>
      <c r="DM2563"/>
      <c r="DP2563" s="51"/>
      <c r="DQ2563"/>
    </row>
    <row r="2564" spans="3:121">
      <c r="C2564" s="51"/>
      <c r="D2564"/>
      <c r="DL2564"/>
      <c r="DM2564"/>
      <c r="DP2564" s="51"/>
      <c r="DQ2564"/>
    </row>
    <row r="2565" spans="3:121">
      <c r="C2565" s="51"/>
      <c r="D2565"/>
      <c r="DL2565"/>
      <c r="DM2565"/>
      <c r="DP2565" s="51"/>
      <c r="DQ2565"/>
    </row>
    <row r="2566" spans="3:121">
      <c r="C2566" s="51"/>
      <c r="D2566"/>
      <c r="DL2566"/>
      <c r="DM2566"/>
      <c r="DP2566" s="51"/>
      <c r="DQ2566"/>
    </row>
    <row r="2567" spans="3:121">
      <c r="C2567" s="51"/>
      <c r="D2567"/>
      <c r="DL2567"/>
      <c r="DM2567"/>
      <c r="DP2567" s="51"/>
      <c r="DQ2567"/>
    </row>
    <row r="2568" spans="3:121">
      <c r="C2568" s="51"/>
      <c r="D2568"/>
      <c r="DL2568"/>
      <c r="DM2568"/>
      <c r="DP2568" s="51"/>
      <c r="DQ2568"/>
    </row>
    <row r="2569" spans="3:121">
      <c r="C2569" s="51"/>
      <c r="D2569"/>
      <c r="DL2569"/>
      <c r="DM2569"/>
      <c r="DP2569" s="51"/>
      <c r="DQ2569"/>
    </row>
    <row r="2570" spans="3:121">
      <c r="C2570" s="51"/>
      <c r="D2570"/>
      <c r="DL2570"/>
      <c r="DM2570"/>
      <c r="DP2570" s="51"/>
      <c r="DQ2570"/>
    </row>
    <row r="2571" spans="3:121">
      <c r="C2571" s="51"/>
      <c r="D2571"/>
      <c r="DL2571"/>
      <c r="DM2571"/>
      <c r="DP2571" s="51"/>
      <c r="DQ2571"/>
    </row>
    <row r="2572" spans="3:121">
      <c r="C2572" s="51"/>
      <c r="D2572"/>
      <c r="DL2572"/>
      <c r="DM2572"/>
      <c r="DP2572" s="51"/>
      <c r="DQ2572"/>
    </row>
    <row r="2573" spans="3:121">
      <c r="C2573" s="51"/>
      <c r="D2573"/>
      <c r="DL2573"/>
      <c r="DM2573"/>
      <c r="DP2573" s="51"/>
      <c r="DQ2573"/>
    </row>
    <row r="2574" spans="3:121">
      <c r="C2574" s="51"/>
      <c r="D2574"/>
      <c r="DL2574"/>
      <c r="DM2574"/>
      <c r="DP2574" s="51"/>
      <c r="DQ2574"/>
    </row>
    <row r="2575" spans="3:121">
      <c r="C2575" s="51"/>
      <c r="D2575"/>
      <c r="DL2575"/>
      <c r="DM2575"/>
      <c r="DP2575" s="51"/>
      <c r="DQ2575"/>
    </row>
    <row r="2576" spans="3:121">
      <c r="C2576" s="51"/>
      <c r="D2576"/>
      <c r="DL2576"/>
      <c r="DM2576"/>
      <c r="DP2576" s="51"/>
      <c r="DQ2576"/>
    </row>
    <row r="2577" spans="3:121">
      <c r="C2577" s="51"/>
      <c r="D2577"/>
      <c r="DL2577"/>
      <c r="DM2577"/>
      <c r="DP2577" s="51"/>
      <c r="DQ2577"/>
    </row>
    <row r="2578" spans="3:121">
      <c r="C2578" s="51"/>
      <c r="D2578"/>
      <c r="DL2578"/>
      <c r="DM2578"/>
      <c r="DP2578" s="51"/>
      <c r="DQ2578"/>
    </row>
    <row r="2579" spans="3:121">
      <c r="C2579" s="51"/>
      <c r="D2579"/>
      <c r="DL2579"/>
      <c r="DM2579"/>
      <c r="DP2579" s="51"/>
      <c r="DQ2579"/>
    </row>
    <row r="2580" spans="3:121">
      <c r="C2580" s="51"/>
      <c r="D2580"/>
      <c r="DL2580"/>
      <c r="DM2580"/>
      <c r="DP2580" s="51"/>
      <c r="DQ2580"/>
    </row>
    <row r="2581" spans="3:121">
      <c r="C2581" s="51"/>
      <c r="D2581"/>
      <c r="DL2581"/>
      <c r="DM2581"/>
      <c r="DP2581" s="51"/>
      <c r="DQ2581"/>
    </row>
    <row r="2582" spans="3:121">
      <c r="C2582" s="51"/>
      <c r="D2582"/>
      <c r="DL2582"/>
      <c r="DM2582"/>
      <c r="DP2582" s="51"/>
      <c r="DQ2582"/>
    </row>
    <row r="2583" spans="3:121">
      <c r="C2583" s="51"/>
      <c r="D2583"/>
      <c r="DL2583"/>
      <c r="DM2583"/>
      <c r="DP2583" s="51"/>
      <c r="DQ2583"/>
    </row>
    <row r="2584" spans="3:121">
      <c r="C2584" s="51"/>
      <c r="D2584"/>
      <c r="DL2584"/>
      <c r="DM2584"/>
      <c r="DP2584" s="51"/>
      <c r="DQ2584"/>
    </row>
    <row r="2585" spans="3:121">
      <c r="C2585" s="51"/>
      <c r="D2585"/>
      <c r="DL2585"/>
      <c r="DM2585"/>
      <c r="DP2585" s="51"/>
      <c r="DQ2585"/>
    </row>
    <row r="2586" spans="3:121">
      <c r="C2586" s="51"/>
      <c r="D2586"/>
      <c r="DL2586"/>
      <c r="DM2586"/>
      <c r="DP2586" s="51"/>
      <c r="DQ2586"/>
    </row>
    <row r="2587" spans="3:121">
      <c r="C2587" s="51"/>
      <c r="D2587"/>
      <c r="DL2587"/>
      <c r="DM2587"/>
      <c r="DP2587" s="51"/>
      <c r="DQ2587"/>
    </row>
    <row r="2588" spans="3:121">
      <c r="C2588" s="51"/>
      <c r="D2588"/>
      <c r="DL2588"/>
      <c r="DM2588"/>
      <c r="DP2588" s="51"/>
      <c r="DQ2588"/>
    </row>
    <row r="2589" spans="3:121">
      <c r="C2589" s="51"/>
      <c r="D2589"/>
      <c r="DL2589"/>
      <c r="DM2589"/>
      <c r="DP2589" s="51"/>
      <c r="DQ2589"/>
    </row>
    <row r="2590" spans="3:121">
      <c r="C2590" s="51"/>
      <c r="D2590"/>
      <c r="DL2590"/>
      <c r="DM2590"/>
      <c r="DP2590" s="51"/>
      <c r="DQ2590"/>
    </row>
    <row r="2591" spans="3:121">
      <c r="C2591" s="51"/>
      <c r="D2591"/>
      <c r="DL2591"/>
      <c r="DM2591"/>
      <c r="DP2591" s="51"/>
      <c r="DQ2591"/>
    </row>
    <row r="2592" spans="3:121">
      <c r="C2592" s="51"/>
      <c r="D2592"/>
      <c r="DL2592"/>
      <c r="DM2592"/>
      <c r="DP2592" s="51"/>
      <c r="DQ2592"/>
    </row>
    <row r="2593" spans="3:121">
      <c r="C2593" s="51"/>
      <c r="D2593"/>
      <c r="DL2593"/>
      <c r="DM2593"/>
      <c r="DP2593" s="51"/>
      <c r="DQ2593"/>
    </row>
    <row r="2594" spans="3:121">
      <c r="C2594" s="51"/>
      <c r="D2594"/>
      <c r="DL2594"/>
      <c r="DM2594"/>
      <c r="DP2594" s="51"/>
      <c r="DQ2594"/>
    </row>
    <row r="2595" spans="3:121">
      <c r="C2595" s="51"/>
      <c r="D2595"/>
      <c r="DL2595"/>
      <c r="DM2595"/>
      <c r="DP2595" s="51"/>
      <c r="DQ2595"/>
    </row>
    <row r="2596" spans="3:121">
      <c r="C2596" s="51"/>
      <c r="D2596"/>
      <c r="DL2596"/>
      <c r="DM2596"/>
      <c r="DP2596" s="51"/>
      <c r="DQ2596"/>
    </row>
    <row r="2597" spans="3:121">
      <c r="C2597" s="51"/>
      <c r="D2597"/>
      <c r="DL2597"/>
      <c r="DM2597"/>
      <c r="DP2597" s="51"/>
      <c r="DQ2597"/>
    </row>
    <row r="2598" spans="3:121">
      <c r="C2598" s="51"/>
      <c r="D2598"/>
      <c r="DL2598"/>
      <c r="DM2598"/>
      <c r="DP2598" s="51"/>
      <c r="DQ2598"/>
    </row>
    <row r="2599" spans="3:121">
      <c r="C2599" s="51"/>
      <c r="D2599"/>
      <c r="DL2599"/>
      <c r="DM2599"/>
      <c r="DP2599" s="51"/>
      <c r="DQ2599"/>
    </row>
    <row r="2600" spans="3:121">
      <c r="C2600" s="51"/>
      <c r="D2600"/>
      <c r="DL2600"/>
      <c r="DM2600"/>
      <c r="DP2600" s="51"/>
      <c r="DQ2600"/>
    </row>
    <row r="2601" spans="3:121">
      <c r="C2601" s="51"/>
      <c r="D2601"/>
      <c r="DL2601"/>
      <c r="DM2601"/>
      <c r="DP2601" s="51"/>
      <c r="DQ2601"/>
    </row>
    <row r="2602" spans="3:121">
      <c r="C2602" s="51"/>
      <c r="D2602"/>
      <c r="DL2602"/>
      <c r="DM2602"/>
      <c r="DP2602" s="51"/>
      <c r="DQ2602"/>
    </row>
    <row r="2603" spans="3:121">
      <c r="C2603" s="51"/>
      <c r="D2603"/>
      <c r="DL2603"/>
      <c r="DM2603"/>
      <c r="DP2603" s="51"/>
      <c r="DQ2603"/>
    </row>
    <row r="2604" spans="3:121">
      <c r="C2604" s="51"/>
      <c r="D2604"/>
      <c r="DL2604"/>
      <c r="DM2604"/>
      <c r="DP2604" s="51"/>
      <c r="DQ2604"/>
    </row>
    <row r="2605" spans="3:121">
      <c r="C2605" s="51"/>
      <c r="D2605"/>
      <c r="DL2605"/>
      <c r="DM2605"/>
      <c r="DP2605" s="51"/>
      <c r="DQ2605"/>
    </row>
    <row r="2606" spans="3:121">
      <c r="C2606" s="51"/>
      <c r="D2606"/>
      <c r="DL2606"/>
      <c r="DM2606"/>
      <c r="DP2606" s="51"/>
      <c r="DQ2606"/>
    </row>
    <row r="2607" spans="3:121">
      <c r="C2607" s="51"/>
      <c r="D2607"/>
      <c r="DL2607"/>
      <c r="DM2607"/>
      <c r="DP2607" s="51"/>
      <c r="DQ2607"/>
    </row>
    <row r="2608" spans="3:121">
      <c r="C2608" s="51"/>
      <c r="D2608"/>
      <c r="DL2608"/>
      <c r="DM2608"/>
      <c r="DP2608" s="51"/>
      <c r="DQ2608"/>
    </row>
    <row r="2609" spans="3:121">
      <c r="C2609" s="51"/>
      <c r="D2609"/>
      <c r="DL2609"/>
      <c r="DM2609"/>
      <c r="DP2609" s="51"/>
      <c r="DQ2609"/>
    </row>
    <row r="2610" spans="3:121">
      <c r="C2610" s="51"/>
      <c r="D2610"/>
      <c r="DL2610"/>
      <c r="DM2610"/>
      <c r="DP2610" s="51"/>
      <c r="DQ2610"/>
    </row>
    <row r="2611" spans="3:121">
      <c r="C2611" s="51"/>
      <c r="D2611"/>
      <c r="DL2611"/>
      <c r="DM2611"/>
      <c r="DP2611" s="51"/>
      <c r="DQ2611"/>
    </row>
    <row r="2612" spans="3:121">
      <c r="C2612" s="51"/>
      <c r="D2612"/>
      <c r="DL2612"/>
      <c r="DM2612"/>
      <c r="DP2612" s="51"/>
      <c r="DQ2612"/>
    </row>
    <row r="2613" spans="3:121">
      <c r="C2613" s="51"/>
      <c r="D2613"/>
      <c r="DL2613"/>
      <c r="DM2613"/>
      <c r="DP2613" s="51"/>
      <c r="DQ2613"/>
    </row>
    <row r="2614" spans="3:121">
      <c r="C2614" s="51"/>
      <c r="D2614"/>
      <c r="DL2614"/>
      <c r="DM2614"/>
      <c r="DP2614" s="51"/>
      <c r="DQ2614"/>
    </row>
    <row r="2615" spans="3:121">
      <c r="C2615" s="51"/>
      <c r="D2615"/>
      <c r="DL2615"/>
      <c r="DM2615"/>
      <c r="DP2615" s="51"/>
      <c r="DQ2615"/>
    </row>
    <row r="2616" spans="3:121">
      <c r="C2616" s="51"/>
      <c r="D2616"/>
      <c r="DL2616"/>
      <c r="DM2616"/>
      <c r="DP2616" s="51"/>
      <c r="DQ2616"/>
    </row>
    <row r="2617" spans="3:121">
      <c r="C2617" s="51"/>
      <c r="D2617"/>
      <c r="DL2617"/>
      <c r="DM2617"/>
      <c r="DP2617" s="51"/>
      <c r="DQ2617"/>
    </row>
    <row r="2618" spans="3:121">
      <c r="C2618" s="51"/>
      <c r="D2618"/>
      <c r="DL2618"/>
      <c r="DM2618"/>
      <c r="DP2618" s="51"/>
      <c r="DQ2618"/>
    </row>
    <row r="2619" spans="3:121">
      <c r="C2619" s="51"/>
      <c r="D2619"/>
      <c r="DL2619"/>
      <c r="DM2619"/>
      <c r="DP2619" s="51"/>
      <c r="DQ2619"/>
    </row>
    <row r="2620" spans="3:121">
      <c r="C2620" s="51"/>
      <c r="D2620"/>
      <c r="DL2620"/>
      <c r="DM2620"/>
      <c r="DP2620" s="51"/>
      <c r="DQ2620"/>
    </row>
    <row r="2621" spans="3:121">
      <c r="C2621" s="51"/>
      <c r="D2621"/>
      <c r="DL2621"/>
      <c r="DM2621"/>
      <c r="DP2621" s="51"/>
      <c r="DQ2621"/>
    </row>
    <row r="2622" spans="3:121">
      <c r="C2622" s="51"/>
      <c r="D2622"/>
      <c r="DL2622"/>
      <c r="DM2622"/>
      <c r="DP2622" s="51"/>
      <c r="DQ2622"/>
    </row>
    <row r="2623" spans="3:121">
      <c r="C2623" s="51"/>
      <c r="D2623"/>
      <c r="DL2623"/>
      <c r="DM2623"/>
      <c r="DP2623" s="51"/>
      <c r="DQ2623"/>
    </row>
    <row r="2624" spans="3:121">
      <c r="C2624" s="51"/>
      <c r="D2624"/>
      <c r="DL2624"/>
      <c r="DM2624"/>
      <c r="DP2624" s="51"/>
      <c r="DQ2624"/>
    </row>
    <row r="2625" spans="3:121">
      <c r="C2625" s="51"/>
      <c r="D2625"/>
      <c r="DL2625"/>
      <c r="DM2625"/>
      <c r="DP2625" s="51"/>
      <c r="DQ2625"/>
    </row>
    <row r="2626" spans="3:121">
      <c r="C2626" s="51"/>
      <c r="D2626"/>
      <c r="DL2626"/>
      <c r="DM2626"/>
      <c r="DP2626" s="51"/>
      <c r="DQ2626"/>
    </row>
    <row r="2627" spans="3:121">
      <c r="C2627" s="51"/>
      <c r="D2627"/>
      <c r="DL2627"/>
      <c r="DM2627"/>
      <c r="DP2627" s="51"/>
      <c r="DQ2627"/>
    </row>
    <row r="2628" spans="3:121">
      <c r="C2628" s="51"/>
      <c r="D2628"/>
      <c r="DL2628"/>
      <c r="DM2628"/>
      <c r="DP2628" s="51"/>
      <c r="DQ2628"/>
    </row>
    <row r="2629" spans="3:121">
      <c r="C2629" s="51"/>
      <c r="D2629"/>
      <c r="DL2629"/>
      <c r="DM2629"/>
      <c r="DP2629" s="51"/>
      <c r="DQ2629"/>
    </row>
    <row r="2630" spans="3:121">
      <c r="C2630" s="51"/>
      <c r="D2630"/>
      <c r="DL2630"/>
      <c r="DM2630"/>
      <c r="DP2630" s="51"/>
      <c r="DQ2630"/>
    </row>
    <row r="2631" spans="3:121">
      <c r="C2631" s="51"/>
      <c r="D2631"/>
      <c r="DL2631"/>
      <c r="DM2631"/>
      <c r="DP2631" s="51"/>
      <c r="DQ2631"/>
    </row>
    <row r="2632" spans="3:121">
      <c r="C2632" s="51"/>
      <c r="D2632"/>
      <c r="DL2632"/>
      <c r="DM2632"/>
      <c r="DP2632" s="51"/>
      <c r="DQ2632"/>
    </row>
    <row r="2633" spans="3:121">
      <c r="C2633" s="51"/>
      <c r="D2633"/>
      <c r="DL2633"/>
      <c r="DM2633"/>
      <c r="DP2633" s="51"/>
      <c r="DQ2633"/>
    </row>
    <row r="2634" spans="3:121">
      <c r="C2634" s="51"/>
      <c r="D2634"/>
      <c r="DL2634"/>
      <c r="DM2634"/>
      <c r="DP2634" s="51"/>
      <c r="DQ2634"/>
    </row>
    <row r="2635" spans="3:121">
      <c r="C2635" s="51"/>
      <c r="D2635"/>
      <c r="DL2635"/>
      <c r="DM2635"/>
      <c r="DP2635" s="51"/>
      <c r="DQ2635"/>
    </row>
    <row r="2636" spans="3:121">
      <c r="C2636" s="51"/>
      <c r="D2636"/>
      <c r="DL2636"/>
      <c r="DM2636"/>
      <c r="DP2636" s="51"/>
      <c r="DQ2636"/>
    </row>
    <row r="2637" spans="3:121">
      <c r="C2637" s="51"/>
      <c r="D2637"/>
      <c r="DL2637"/>
      <c r="DM2637"/>
      <c r="DP2637" s="51"/>
      <c r="DQ2637"/>
    </row>
    <row r="2638" spans="3:121">
      <c r="C2638" s="51"/>
      <c r="D2638"/>
      <c r="DL2638"/>
      <c r="DM2638"/>
      <c r="DP2638" s="51"/>
      <c r="DQ2638"/>
    </row>
    <row r="2639" spans="3:121">
      <c r="C2639" s="51"/>
      <c r="D2639"/>
      <c r="DL2639"/>
      <c r="DM2639"/>
      <c r="DP2639" s="51"/>
      <c r="DQ2639"/>
    </row>
    <row r="2640" spans="3:121">
      <c r="C2640" s="51"/>
      <c r="D2640"/>
      <c r="DL2640"/>
      <c r="DM2640"/>
      <c r="DP2640" s="51"/>
      <c r="DQ2640"/>
    </row>
    <row r="2641" spans="3:121">
      <c r="C2641" s="51"/>
      <c r="D2641"/>
      <c r="DL2641"/>
      <c r="DM2641"/>
      <c r="DP2641" s="51"/>
      <c r="DQ2641"/>
    </row>
    <row r="2642" spans="3:121">
      <c r="C2642" s="51"/>
      <c r="D2642"/>
      <c r="DL2642"/>
      <c r="DM2642"/>
      <c r="DP2642" s="51"/>
      <c r="DQ2642"/>
    </row>
    <row r="2643" spans="3:121">
      <c r="C2643" s="51"/>
      <c r="D2643"/>
      <c r="DL2643"/>
      <c r="DM2643"/>
      <c r="DP2643" s="51"/>
      <c r="DQ2643"/>
    </row>
    <row r="2644" spans="3:121">
      <c r="C2644" s="51"/>
      <c r="D2644"/>
      <c r="DL2644"/>
      <c r="DM2644"/>
      <c r="DP2644" s="51"/>
      <c r="DQ2644"/>
    </row>
    <row r="2645" spans="3:121">
      <c r="C2645" s="51"/>
      <c r="D2645"/>
      <c r="DL2645"/>
      <c r="DM2645"/>
      <c r="DP2645" s="51"/>
      <c r="DQ2645"/>
    </row>
    <row r="2646" spans="3:121">
      <c r="C2646" s="51"/>
      <c r="D2646"/>
      <c r="DL2646"/>
      <c r="DM2646"/>
      <c r="DP2646" s="51"/>
      <c r="DQ2646"/>
    </row>
    <row r="2647" spans="3:121">
      <c r="C2647" s="51"/>
      <c r="D2647"/>
      <c r="DL2647"/>
      <c r="DM2647"/>
      <c r="DP2647" s="51"/>
      <c r="DQ2647"/>
    </row>
    <row r="2648" spans="3:121">
      <c r="C2648" s="51"/>
      <c r="D2648"/>
      <c r="DL2648"/>
      <c r="DM2648"/>
      <c r="DP2648" s="51"/>
      <c r="DQ2648"/>
    </row>
    <row r="2649" spans="3:121">
      <c r="C2649" s="51"/>
      <c r="D2649"/>
      <c r="DL2649"/>
      <c r="DM2649"/>
      <c r="DP2649" s="51"/>
      <c r="DQ2649"/>
    </row>
    <row r="2650" spans="3:121">
      <c r="C2650" s="51"/>
      <c r="D2650"/>
      <c r="DL2650"/>
      <c r="DM2650"/>
      <c r="DP2650" s="51"/>
      <c r="DQ2650"/>
    </row>
    <row r="2651" spans="3:121">
      <c r="C2651" s="51"/>
      <c r="D2651"/>
      <c r="DL2651"/>
      <c r="DM2651"/>
      <c r="DP2651" s="51"/>
      <c r="DQ2651"/>
    </row>
    <row r="2652" spans="3:121">
      <c r="C2652" s="51"/>
      <c r="D2652"/>
      <c r="DL2652"/>
      <c r="DM2652"/>
      <c r="DP2652" s="51"/>
      <c r="DQ2652"/>
    </row>
    <row r="2653" spans="3:121">
      <c r="C2653" s="51"/>
      <c r="D2653"/>
      <c r="DL2653"/>
      <c r="DM2653"/>
      <c r="DP2653" s="51"/>
      <c r="DQ2653"/>
    </row>
    <row r="2654" spans="3:121">
      <c r="C2654" s="51"/>
      <c r="D2654"/>
      <c r="DL2654"/>
      <c r="DM2654"/>
      <c r="DP2654" s="51"/>
      <c r="DQ2654"/>
    </row>
    <row r="2655" spans="3:121">
      <c r="C2655" s="51"/>
      <c r="D2655"/>
      <c r="DL2655"/>
      <c r="DM2655"/>
      <c r="DP2655" s="51"/>
      <c r="DQ2655"/>
    </row>
    <row r="2656" spans="3:121">
      <c r="C2656" s="51"/>
      <c r="D2656"/>
      <c r="DL2656"/>
      <c r="DM2656"/>
      <c r="DP2656" s="51"/>
      <c r="DQ2656"/>
    </row>
    <row r="2657" spans="3:121">
      <c r="C2657" s="51"/>
      <c r="D2657"/>
      <c r="DL2657"/>
      <c r="DM2657"/>
      <c r="DP2657" s="51"/>
      <c r="DQ2657"/>
    </row>
    <row r="2658" spans="3:121">
      <c r="C2658" s="51"/>
      <c r="D2658"/>
      <c r="DL2658"/>
      <c r="DM2658"/>
      <c r="DP2658" s="51"/>
      <c r="DQ2658"/>
    </row>
    <row r="2659" spans="3:121">
      <c r="C2659" s="51"/>
      <c r="D2659"/>
      <c r="DL2659"/>
      <c r="DM2659"/>
      <c r="DP2659" s="51"/>
      <c r="DQ2659"/>
    </row>
    <row r="2660" spans="3:121">
      <c r="C2660" s="51"/>
      <c r="D2660"/>
      <c r="DL2660"/>
      <c r="DM2660"/>
      <c r="DP2660" s="51"/>
      <c r="DQ2660"/>
    </row>
    <row r="2661" spans="3:121">
      <c r="C2661" s="51"/>
      <c r="D2661"/>
      <c r="DL2661"/>
      <c r="DM2661"/>
      <c r="DP2661" s="51"/>
      <c r="DQ2661"/>
    </row>
    <row r="2662" spans="3:121">
      <c r="C2662" s="51"/>
      <c r="D2662"/>
      <c r="DL2662"/>
      <c r="DM2662"/>
      <c r="DP2662" s="51"/>
      <c r="DQ2662"/>
    </row>
    <row r="2663" spans="3:121">
      <c r="C2663" s="51"/>
      <c r="D2663"/>
      <c r="DL2663"/>
      <c r="DM2663"/>
      <c r="DP2663" s="51"/>
      <c r="DQ2663"/>
    </row>
    <row r="2664" spans="3:121">
      <c r="C2664" s="51"/>
      <c r="D2664"/>
      <c r="DL2664"/>
      <c r="DM2664"/>
      <c r="DP2664" s="51"/>
      <c r="DQ2664"/>
    </row>
    <row r="2665" spans="3:121">
      <c r="C2665" s="51"/>
      <c r="D2665"/>
      <c r="DL2665"/>
      <c r="DM2665"/>
      <c r="DP2665" s="51"/>
      <c r="DQ2665"/>
    </row>
    <row r="2666" spans="3:121">
      <c r="C2666" s="51"/>
      <c r="D2666"/>
      <c r="DL2666"/>
      <c r="DM2666"/>
      <c r="DP2666" s="51"/>
      <c r="DQ2666"/>
    </row>
    <row r="2667" spans="3:121">
      <c r="C2667" s="51"/>
      <c r="D2667"/>
      <c r="DL2667"/>
      <c r="DM2667"/>
      <c r="DP2667" s="51"/>
      <c r="DQ2667"/>
    </row>
    <row r="2668" spans="3:121">
      <c r="C2668" s="51"/>
      <c r="D2668"/>
      <c r="DL2668"/>
      <c r="DM2668"/>
      <c r="DP2668" s="51"/>
      <c r="DQ2668"/>
    </row>
    <row r="2669" spans="3:121">
      <c r="C2669" s="51"/>
      <c r="D2669"/>
      <c r="DL2669"/>
      <c r="DM2669"/>
      <c r="DP2669" s="51"/>
      <c r="DQ2669"/>
    </row>
    <row r="2670" spans="3:121">
      <c r="C2670" s="51"/>
      <c r="D2670"/>
      <c r="DL2670"/>
      <c r="DM2670"/>
      <c r="DP2670" s="51"/>
      <c r="DQ2670"/>
    </row>
    <row r="2671" spans="3:121">
      <c r="C2671" s="51"/>
      <c r="D2671"/>
      <c r="DL2671"/>
      <c r="DM2671"/>
      <c r="DP2671" s="51"/>
      <c r="DQ2671"/>
    </row>
    <row r="2672" spans="3:121">
      <c r="C2672" s="51"/>
      <c r="D2672"/>
      <c r="DL2672"/>
      <c r="DM2672"/>
      <c r="DP2672" s="51"/>
      <c r="DQ2672"/>
    </row>
    <row r="2673" spans="3:121">
      <c r="C2673" s="51"/>
      <c r="D2673"/>
      <c r="DL2673"/>
      <c r="DM2673"/>
      <c r="DP2673" s="51"/>
      <c r="DQ2673"/>
    </row>
    <row r="2674" spans="3:121">
      <c r="C2674" s="51"/>
      <c r="D2674"/>
      <c r="DL2674"/>
      <c r="DM2674"/>
      <c r="DP2674" s="51"/>
      <c r="DQ2674"/>
    </row>
    <row r="2675" spans="3:121">
      <c r="C2675" s="51"/>
      <c r="D2675"/>
      <c r="DL2675"/>
      <c r="DM2675"/>
      <c r="DP2675" s="51"/>
      <c r="DQ2675"/>
    </row>
    <row r="2676" spans="3:121">
      <c r="C2676" s="51"/>
      <c r="D2676"/>
      <c r="DL2676"/>
      <c r="DM2676"/>
      <c r="DP2676" s="51"/>
      <c r="DQ2676"/>
    </row>
    <row r="2677" spans="3:121">
      <c r="C2677" s="51"/>
      <c r="D2677"/>
      <c r="DL2677"/>
      <c r="DM2677"/>
      <c r="DP2677" s="51"/>
      <c r="DQ2677"/>
    </row>
    <row r="2678" spans="3:121">
      <c r="C2678" s="51"/>
      <c r="D2678"/>
      <c r="DL2678"/>
      <c r="DM2678"/>
      <c r="DP2678" s="51"/>
      <c r="DQ2678"/>
    </row>
    <row r="2679" spans="3:121">
      <c r="C2679" s="51"/>
      <c r="D2679"/>
      <c r="DL2679"/>
      <c r="DM2679"/>
      <c r="DP2679" s="51"/>
      <c r="DQ2679"/>
    </row>
    <row r="2680" spans="3:121">
      <c r="C2680" s="51"/>
      <c r="D2680"/>
      <c r="DL2680"/>
      <c r="DM2680"/>
      <c r="DP2680" s="51"/>
      <c r="DQ2680"/>
    </row>
    <row r="2681" spans="3:121">
      <c r="C2681" s="51"/>
      <c r="D2681"/>
      <c r="DL2681"/>
      <c r="DM2681"/>
      <c r="DP2681" s="51"/>
      <c r="DQ2681"/>
    </row>
    <row r="2682" spans="3:121">
      <c r="C2682" s="51"/>
      <c r="D2682"/>
      <c r="DL2682"/>
      <c r="DM2682"/>
      <c r="DP2682" s="51"/>
      <c r="DQ2682"/>
    </row>
    <row r="2683" spans="3:121">
      <c r="C2683" s="51"/>
      <c r="D2683"/>
      <c r="DL2683"/>
      <c r="DM2683"/>
      <c r="DP2683" s="51"/>
      <c r="DQ2683"/>
    </row>
    <row r="2684" spans="3:121">
      <c r="C2684" s="51"/>
      <c r="D2684"/>
      <c r="DL2684"/>
      <c r="DM2684"/>
      <c r="DP2684" s="51"/>
      <c r="DQ2684"/>
    </row>
    <row r="2685" spans="3:121">
      <c r="C2685" s="51"/>
      <c r="D2685"/>
      <c r="DL2685"/>
      <c r="DM2685"/>
      <c r="DP2685" s="51"/>
      <c r="DQ2685"/>
    </row>
    <row r="2686" spans="3:121">
      <c r="C2686" s="51"/>
      <c r="D2686"/>
      <c r="DL2686"/>
      <c r="DM2686"/>
      <c r="DP2686" s="51"/>
      <c r="DQ2686"/>
    </row>
    <row r="2687" spans="3:121">
      <c r="C2687" s="51"/>
      <c r="D2687"/>
      <c r="DL2687"/>
      <c r="DM2687"/>
      <c r="DP2687" s="51"/>
      <c r="DQ2687"/>
    </row>
    <row r="2688" spans="3:121">
      <c r="C2688" s="51"/>
      <c r="D2688"/>
      <c r="DL2688"/>
      <c r="DM2688"/>
      <c r="DP2688" s="51"/>
      <c r="DQ2688"/>
    </row>
    <row r="2689" spans="3:121">
      <c r="C2689" s="51"/>
      <c r="D2689"/>
      <c r="DL2689"/>
      <c r="DM2689"/>
      <c r="DP2689" s="51"/>
      <c r="DQ2689"/>
    </row>
    <row r="2690" spans="3:121">
      <c r="C2690" s="51"/>
      <c r="D2690"/>
      <c r="DL2690"/>
      <c r="DM2690"/>
      <c r="DP2690" s="51"/>
      <c r="DQ2690"/>
    </row>
    <row r="2691" spans="3:121">
      <c r="C2691" s="51"/>
      <c r="D2691"/>
      <c r="DL2691"/>
      <c r="DM2691"/>
      <c r="DP2691" s="51"/>
      <c r="DQ2691"/>
    </row>
    <row r="2692" spans="3:121">
      <c r="C2692" s="51"/>
      <c r="D2692"/>
      <c r="DL2692"/>
      <c r="DM2692"/>
      <c r="DP2692" s="51"/>
      <c r="DQ2692"/>
    </row>
    <row r="2693" spans="3:121">
      <c r="C2693" s="51"/>
      <c r="D2693"/>
      <c r="DL2693"/>
      <c r="DM2693"/>
      <c r="DP2693" s="51"/>
      <c r="DQ2693"/>
    </row>
    <row r="2694" spans="3:121">
      <c r="C2694" s="51"/>
      <c r="D2694"/>
      <c r="DL2694"/>
      <c r="DM2694"/>
      <c r="DP2694" s="51"/>
      <c r="DQ2694"/>
    </row>
    <row r="2695" spans="3:121">
      <c r="C2695" s="51"/>
      <c r="D2695"/>
      <c r="DL2695"/>
      <c r="DM2695"/>
      <c r="DP2695" s="51"/>
      <c r="DQ2695"/>
    </row>
    <row r="2696" spans="3:121">
      <c r="C2696" s="51"/>
      <c r="D2696"/>
      <c r="DL2696"/>
      <c r="DM2696"/>
      <c r="DP2696" s="51"/>
      <c r="DQ2696"/>
    </row>
    <row r="2697" spans="3:121">
      <c r="C2697" s="51"/>
      <c r="D2697"/>
      <c r="DL2697"/>
      <c r="DM2697"/>
      <c r="DP2697" s="51"/>
      <c r="DQ2697"/>
    </row>
    <row r="2698" spans="3:121">
      <c r="C2698" s="51"/>
      <c r="D2698"/>
      <c r="DL2698"/>
      <c r="DM2698"/>
      <c r="DP2698" s="51"/>
      <c r="DQ2698"/>
    </row>
    <row r="2699" spans="3:121">
      <c r="C2699" s="51"/>
      <c r="D2699"/>
      <c r="DL2699"/>
      <c r="DM2699"/>
      <c r="DP2699" s="51"/>
      <c r="DQ2699"/>
    </row>
    <row r="2700" spans="3:121">
      <c r="C2700" s="51"/>
      <c r="D2700"/>
      <c r="DL2700"/>
      <c r="DM2700"/>
      <c r="DP2700" s="51"/>
      <c r="DQ2700"/>
    </row>
    <row r="2701" spans="3:121">
      <c r="C2701" s="51"/>
      <c r="D2701"/>
      <c r="DL2701"/>
      <c r="DM2701"/>
      <c r="DP2701" s="51"/>
      <c r="DQ2701"/>
    </row>
    <row r="2702" spans="3:121">
      <c r="C2702" s="51"/>
      <c r="D2702"/>
      <c r="DL2702"/>
      <c r="DM2702"/>
      <c r="DP2702" s="51"/>
      <c r="DQ2702"/>
    </row>
    <row r="2703" spans="3:121">
      <c r="C2703" s="51"/>
      <c r="D2703"/>
      <c r="DL2703"/>
      <c r="DM2703"/>
      <c r="DP2703" s="51"/>
      <c r="DQ2703"/>
    </row>
    <row r="2704" spans="3:121">
      <c r="C2704" s="51"/>
      <c r="D2704"/>
      <c r="DL2704"/>
      <c r="DM2704"/>
      <c r="DP2704" s="51"/>
      <c r="DQ2704"/>
    </row>
    <row r="2705" spans="3:121">
      <c r="C2705" s="51"/>
      <c r="D2705"/>
      <c r="DL2705"/>
      <c r="DM2705"/>
      <c r="DP2705" s="51"/>
      <c r="DQ2705"/>
    </row>
    <row r="2706" spans="3:121">
      <c r="C2706" s="51"/>
      <c r="D2706"/>
      <c r="DL2706"/>
      <c r="DM2706"/>
      <c r="DP2706" s="51"/>
      <c r="DQ2706"/>
    </row>
    <row r="2707" spans="3:121">
      <c r="C2707" s="51"/>
      <c r="D2707"/>
      <c r="DL2707"/>
      <c r="DM2707"/>
      <c r="DP2707" s="51"/>
      <c r="DQ2707"/>
    </row>
    <row r="2708" spans="3:121">
      <c r="C2708" s="51"/>
      <c r="D2708"/>
      <c r="DL2708"/>
      <c r="DM2708"/>
      <c r="DP2708" s="51"/>
      <c r="DQ2708"/>
    </row>
    <row r="2709" spans="3:121">
      <c r="C2709" s="51"/>
      <c r="D2709"/>
      <c r="DL2709"/>
      <c r="DM2709"/>
      <c r="DP2709" s="51"/>
      <c r="DQ2709"/>
    </row>
    <row r="2710" spans="3:121">
      <c r="C2710" s="51"/>
      <c r="D2710"/>
      <c r="DL2710"/>
      <c r="DM2710"/>
      <c r="DP2710" s="51"/>
      <c r="DQ2710"/>
    </row>
    <row r="2711" spans="3:121">
      <c r="C2711" s="51"/>
      <c r="D2711"/>
      <c r="DL2711"/>
      <c r="DM2711"/>
      <c r="DP2711" s="51"/>
      <c r="DQ2711"/>
    </row>
    <row r="2712" spans="3:121">
      <c r="C2712" s="51"/>
      <c r="D2712"/>
      <c r="DL2712"/>
      <c r="DM2712"/>
      <c r="DP2712" s="51"/>
      <c r="DQ2712"/>
    </row>
    <row r="2713" spans="3:121">
      <c r="C2713" s="51"/>
      <c r="D2713"/>
      <c r="DL2713"/>
      <c r="DM2713"/>
      <c r="DP2713" s="51"/>
      <c r="DQ2713"/>
    </row>
    <row r="2714" spans="3:121">
      <c r="C2714" s="51"/>
      <c r="D2714"/>
      <c r="DL2714"/>
      <c r="DM2714"/>
      <c r="DP2714" s="51"/>
      <c r="DQ2714"/>
    </row>
    <row r="2715" spans="3:121">
      <c r="C2715" s="51"/>
      <c r="D2715"/>
      <c r="DL2715"/>
      <c r="DM2715"/>
      <c r="DP2715" s="51"/>
      <c r="DQ2715"/>
    </row>
    <row r="2716" spans="3:121">
      <c r="C2716" s="51"/>
      <c r="D2716"/>
      <c r="DL2716"/>
      <c r="DM2716"/>
      <c r="DP2716" s="51"/>
      <c r="DQ2716"/>
    </row>
    <row r="2717" spans="3:121">
      <c r="C2717" s="51"/>
      <c r="D2717"/>
      <c r="DL2717"/>
      <c r="DM2717"/>
      <c r="DP2717" s="51"/>
      <c r="DQ2717"/>
    </row>
    <row r="2718" spans="3:121">
      <c r="C2718" s="51"/>
      <c r="D2718"/>
      <c r="DL2718"/>
      <c r="DM2718"/>
      <c r="DP2718" s="51"/>
      <c r="DQ2718"/>
    </row>
    <row r="2719" spans="3:121">
      <c r="C2719" s="51"/>
      <c r="D2719"/>
      <c r="DL2719"/>
      <c r="DM2719"/>
      <c r="DP2719" s="51"/>
      <c r="DQ2719"/>
    </row>
    <row r="2720" spans="3:121">
      <c r="C2720" s="51"/>
      <c r="D2720"/>
      <c r="DL2720"/>
      <c r="DM2720"/>
      <c r="DP2720" s="51"/>
      <c r="DQ2720"/>
    </row>
    <row r="2721" spans="3:121">
      <c r="C2721" s="51"/>
      <c r="D2721"/>
      <c r="DL2721"/>
      <c r="DM2721"/>
      <c r="DP2721" s="51"/>
      <c r="DQ2721"/>
    </row>
    <row r="2722" spans="3:121">
      <c r="C2722" s="51"/>
      <c r="D2722"/>
      <c r="DL2722"/>
      <c r="DM2722"/>
      <c r="DP2722" s="51"/>
      <c r="DQ2722"/>
    </row>
    <row r="2723" spans="3:121">
      <c r="C2723" s="51"/>
      <c r="D2723"/>
      <c r="DL2723"/>
      <c r="DM2723"/>
      <c r="DP2723" s="51"/>
      <c r="DQ2723"/>
    </row>
    <row r="2724" spans="3:121">
      <c r="C2724" s="51"/>
      <c r="D2724"/>
      <c r="DL2724"/>
      <c r="DM2724"/>
      <c r="DP2724" s="51"/>
      <c r="DQ2724"/>
    </row>
    <row r="2725" spans="3:121">
      <c r="C2725" s="51"/>
      <c r="D2725"/>
      <c r="DL2725"/>
      <c r="DM2725"/>
      <c r="DP2725" s="51"/>
      <c r="DQ2725"/>
    </row>
    <row r="2726" spans="3:121">
      <c r="C2726" s="51"/>
      <c r="D2726"/>
      <c r="DL2726"/>
      <c r="DM2726"/>
      <c r="DP2726" s="51"/>
      <c r="DQ2726"/>
    </row>
    <row r="2727" spans="3:121">
      <c r="C2727" s="51"/>
      <c r="D2727"/>
      <c r="DL2727"/>
      <c r="DM2727"/>
      <c r="DP2727" s="51"/>
      <c r="DQ2727"/>
    </row>
    <row r="2728" spans="3:121">
      <c r="C2728" s="51"/>
      <c r="D2728"/>
      <c r="DL2728"/>
      <c r="DM2728"/>
      <c r="DP2728" s="51"/>
      <c r="DQ2728"/>
    </row>
    <row r="2729" spans="3:121">
      <c r="C2729" s="51"/>
      <c r="D2729"/>
      <c r="DL2729"/>
      <c r="DM2729"/>
      <c r="DP2729" s="51"/>
      <c r="DQ2729"/>
    </row>
    <row r="2730" spans="3:121">
      <c r="C2730" s="51"/>
      <c r="D2730"/>
      <c r="DL2730"/>
      <c r="DM2730"/>
      <c r="DP2730" s="51"/>
      <c r="DQ2730"/>
    </row>
    <row r="2731" spans="3:121">
      <c r="C2731" s="51"/>
      <c r="D2731"/>
      <c r="DL2731"/>
      <c r="DM2731"/>
      <c r="DP2731" s="51"/>
      <c r="DQ2731"/>
    </row>
    <row r="2732" spans="3:121">
      <c r="C2732" s="51"/>
      <c r="D2732"/>
      <c r="DL2732"/>
      <c r="DM2732"/>
      <c r="DP2732" s="51"/>
      <c r="DQ2732"/>
    </row>
    <row r="2733" spans="3:121">
      <c r="C2733" s="51"/>
      <c r="D2733"/>
      <c r="DL2733"/>
      <c r="DM2733"/>
      <c r="DP2733" s="51"/>
      <c r="DQ2733"/>
    </row>
    <row r="2734" spans="3:121">
      <c r="C2734" s="51"/>
      <c r="D2734"/>
      <c r="DL2734"/>
      <c r="DM2734"/>
      <c r="DP2734" s="51"/>
      <c r="DQ2734"/>
    </row>
    <row r="2735" spans="3:121">
      <c r="C2735" s="51"/>
      <c r="D2735"/>
      <c r="DL2735"/>
      <c r="DM2735"/>
      <c r="DP2735" s="51"/>
      <c r="DQ2735"/>
    </row>
    <row r="2736" spans="3:121">
      <c r="C2736" s="51"/>
      <c r="D2736"/>
      <c r="DL2736"/>
      <c r="DM2736"/>
      <c r="DP2736" s="51"/>
      <c r="DQ2736"/>
    </row>
    <row r="2737" spans="3:121">
      <c r="C2737" s="51"/>
      <c r="D2737"/>
      <c r="DL2737"/>
      <c r="DM2737"/>
      <c r="DP2737" s="51"/>
      <c r="DQ2737"/>
    </row>
    <row r="2738" spans="3:121">
      <c r="C2738" s="51"/>
      <c r="D2738"/>
      <c r="DL2738"/>
      <c r="DM2738"/>
      <c r="DP2738" s="51"/>
      <c r="DQ2738"/>
    </row>
    <row r="2739" spans="3:121">
      <c r="C2739" s="51"/>
      <c r="D2739"/>
      <c r="DL2739"/>
      <c r="DM2739"/>
      <c r="DP2739" s="51"/>
      <c r="DQ2739"/>
    </row>
    <row r="2740" spans="3:121">
      <c r="C2740" s="51"/>
      <c r="D2740"/>
      <c r="DL2740"/>
      <c r="DM2740"/>
      <c r="DP2740" s="51"/>
      <c r="DQ2740"/>
    </row>
    <row r="2741" spans="3:121">
      <c r="C2741" s="51"/>
      <c r="D2741"/>
      <c r="DL2741"/>
      <c r="DM2741"/>
      <c r="DP2741" s="51"/>
      <c r="DQ2741"/>
    </row>
    <row r="2742" spans="3:121">
      <c r="C2742" s="51"/>
      <c r="D2742"/>
      <c r="DL2742"/>
      <c r="DM2742"/>
      <c r="DP2742" s="51"/>
      <c r="DQ2742"/>
    </row>
    <row r="2743" spans="3:121">
      <c r="C2743" s="51"/>
      <c r="D2743"/>
      <c r="DL2743"/>
      <c r="DM2743"/>
      <c r="DP2743" s="51"/>
      <c r="DQ2743"/>
    </row>
    <row r="2744" spans="3:121">
      <c r="C2744" s="51"/>
      <c r="D2744"/>
      <c r="DL2744"/>
      <c r="DM2744"/>
      <c r="DP2744" s="51"/>
      <c r="DQ2744"/>
    </row>
    <row r="2745" spans="3:121">
      <c r="C2745" s="51"/>
      <c r="D2745"/>
      <c r="DL2745"/>
      <c r="DM2745"/>
      <c r="DP2745" s="51"/>
      <c r="DQ2745"/>
    </row>
    <row r="2746" spans="3:121">
      <c r="C2746" s="51"/>
      <c r="D2746"/>
      <c r="DL2746"/>
      <c r="DM2746"/>
      <c r="DP2746" s="51"/>
      <c r="DQ2746"/>
    </row>
    <row r="2747" spans="3:121">
      <c r="C2747" s="51"/>
      <c r="D2747"/>
      <c r="DL2747"/>
      <c r="DM2747"/>
      <c r="DP2747" s="51"/>
      <c r="DQ2747"/>
    </row>
    <row r="2748" spans="3:121">
      <c r="C2748" s="51"/>
      <c r="D2748"/>
      <c r="DL2748"/>
      <c r="DM2748"/>
      <c r="DP2748" s="51"/>
      <c r="DQ2748"/>
    </row>
    <row r="2749" spans="3:121">
      <c r="C2749" s="51"/>
      <c r="D2749"/>
      <c r="DL2749"/>
      <c r="DM2749"/>
      <c r="DP2749" s="51"/>
      <c r="DQ2749"/>
    </row>
    <row r="2750" spans="3:121">
      <c r="C2750" s="51"/>
      <c r="D2750"/>
      <c r="DL2750"/>
      <c r="DM2750"/>
      <c r="DP2750" s="51"/>
      <c r="DQ2750"/>
    </row>
    <row r="2751" spans="3:121">
      <c r="C2751" s="51"/>
      <c r="D2751"/>
      <c r="DL2751"/>
      <c r="DM2751"/>
      <c r="DP2751" s="51"/>
      <c r="DQ2751"/>
    </row>
    <row r="2752" spans="3:121">
      <c r="C2752" s="51"/>
      <c r="D2752"/>
      <c r="DL2752"/>
      <c r="DM2752"/>
      <c r="DP2752" s="51"/>
      <c r="DQ2752"/>
    </row>
    <row r="2753" spans="3:121">
      <c r="C2753" s="51"/>
      <c r="D2753"/>
      <c r="DL2753"/>
      <c r="DM2753"/>
      <c r="DP2753" s="51"/>
      <c r="DQ2753"/>
    </row>
    <row r="2754" spans="3:121">
      <c r="C2754" s="51"/>
      <c r="D2754"/>
      <c r="DL2754"/>
      <c r="DM2754"/>
      <c r="DP2754" s="51"/>
      <c r="DQ2754"/>
    </row>
    <row r="2755" spans="3:121">
      <c r="C2755" s="51"/>
      <c r="D2755"/>
      <c r="DL2755"/>
      <c r="DM2755"/>
      <c r="DP2755" s="51"/>
      <c r="DQ2755"/>
    </row>
    <row r="2756" spans="3:121">
      <c r="C2756" s="51"/>
      <c r="D2756"/>
      <c r="DL2756"/>
      <c r="DM2756"/>
      <c r="DP2756" s="51"/>
      <c r="DQ2756"/>
    </row>
    <row r="2757" spans="3:121">
      <c r="C2757" s="51"/>
      <c r="D2757"/>
      <c r="DL2757"/>
      <c r="DM2757"/>
      <c r="DP2757" s="51"/>
      <c r="DQ2757"/>
    </row>
    <row r="2758" spans="3:121">
      <c r="C2758" s="51"/>
      <c r="D2758"/>
      <c r="DL2758"/>
      <c r="DM2758"/>
      <c r="DP2758" s="51"/>
      <c r="DQ2758"/>
    </row>
    <row r="2759" spans="3:121">
      <c r="C2759" s="51"/>
      <c r="D2759"/>
      <c r="DL2759"/>
      <c r="DM2759"/>
      <c r="DP2759" s="51"/>
      <c r="DQ2759"/>
    </row>
    <row r="2760" spans="3:121">
      <c r="C2760" s="51"/>
      <c r="D2760"/>
      <c r="DL2760"/>
      <c r="DM2760"/>
      <c r="DP2760" s="51"/>
      <c r="DQ2760"/>
    </row>
    <row r="2761" spans="3:121">
      <c r="C2761" s="51"/>
      <c r="D2761"/>
      <c r="DL2761"/>
      <c r="DM2761"/>
      <c r="DP2761" s="51"/>
      <c r="DQ2761"/>
    </row>
    <row r="2762" spans="3:121">
      <c r="C2762" s="51"/>
      <c r="D2762"/>
      <c r="DL2762"/>
      <c r="DM2762"/>
      <c r="DP2762" s="51"/>
      <c r="DQ2762"/>
    </row>
    <row r="2763" spans="3:121">
      <c r="C2763" s="51"/>
      <c r="D2763"/>
      <c r="DL2763"/>
      <c r="DM2763"/>
      <c r="DP2763" s="51"/>
      <c r="DQ2763"/>
    </row>
    <row r="2764" spans="3:121">
      <c r="C2764" s="51"/>
      <c r="D2764"/>
      <c r="DL2764"/>
      <c r="DM2764"/>
      <c r="DP2764" s="51"/>
      <c r="DQ2764"/>
    </row>
    <row r="2765" spans="3:121">
      <c r="C2765" s="51"/>
      <c r="D2765"/>
      <c r="DL2765"/>
      <c r="DM2765"/>
      <c r="DP2765" s="51"/>
      <c r="DQ2765"/>
    </row>
    <row r="2766" spans="3:121">
      <c r="C2766" s="51"/>
      <c r="D2766"/>
      <c r="DL2766"/>
      <c r="DM2766"/>
      <c r="DP2766" s="51"/>
      <c r="DQ2766"/>
    </row>
    <row r="2767" spans="3:121">
      <c r="C2767" s="51"/>
      <c r="D2767"/>
      <c r="DL2767"/>
      <c r="DM2767"/>
      <c r="DP2767" s="51"/>
      <c r="DQ2767"/>
    </row>
    <row r="2768" spans="3:121">
      <c r="C2768" s="51"/>
      <c r="D2768"/>
      <c r="DL2768"/>
      <c r="DM2768"/>
      <c r="DP2768" s="51"/>
      <c r="DQ2768"/>
    </row>
    <row r="2769" spans="3:121">
      <c r="C2769" s="51"/>
      <c r="D2769"/>
      <c r="DL2769"/>
      <c r="DM2769"/>
      <c r="DP2769" s="51"/>
      <c r="DQ2769"/>
    </row>
    <row r="2770" spans="3:121">
      <c r="C2770" s="51"/>
      <c r="D2770"/>
      <c r="DL2770"/>
      <c r="DM2770"/>
      <c r="DP2770" s="51"/>
      <c r="DQ2770"/>
    </row>
    <row r="2771" spans="3:121">
      <c r="C2771" s="51"/>
      <c r="D2771"/>
      <c r="DL2771"/>
      <c r="DM2771"/>
      <c r="DP2771" s="51"/>
      <c r="DQ2771"/>
    </row>
    <row r="2772" spans="3:121">
      <c r="C2772" s="51"/>
      <c r="D2772"/>
      <c r="DL2772"/>
      <c r="DM2772"/>
      <c r="DP2772" s="51"/>
      <c r="DQ2772"/>
    </row>
    <row r="2773" spans="3:121">
      <c r="C2773" s="51"/>
      <c r="D2773"/>
      <c r="DL2773"/>
      <c r="DM2773"/>
      <c r="DP2773" s="51"/>
      <c r="DQ2773"/>
    </row>
    <row r="2774" spans="3:121">
      <c r="C2774" s="51"/>
      <c r="D2774"/>
      <c r="DL2774"/>
      <c r="DM2774"/>
      <c r="DP2774" s="51"/>
      <c r="DQ2774"/>
    </row>
    <row r="2775" spans="3:121">
      <c r="C2775" s="51"/>
      <c r="D2775"/>
      <c r="DL2775"/>
      <c r="DM2775"/>
      <c r="DP2775" s="51"/>
      <c r="DQ2775"/>
    </row>
    <row r="2776" spans="3:121">
      <c r="C2776" s="51"/>
      <c r="D2776"/>
      <c r="DL2776"/>
      <c r="DM2776"/>
      <c r="DP2776" s="51"/>
      <c r="DQ2776"/>
    </row>
    <row r="2777" spans="3:121">
      <c r="C2777" s="51"/>
      <c r="D2777"/>
      <c r="DL2777"/>
      <c r="DM2777"/>
      <c r="DP2777" s="51"/>
      <c r="DQ2777"/>
    </row>
    <row r="2778" spans="3:121">
      <c r="C2778" s="51"/>
      <c r="D2778"/>
      <c r="DL2778"/>
      <c r="DM2778"/>
      <c r="DP2778" s="51"/>
      <c r="DQ2778"/>
    </row>
    <row r="2779" spans="3:121">
      <c r="C2779" s="51"/>
      <c r="D2779"/>
      <c r="DL2779"/>
      <c r="DM2779"/>
      <c r="DP2779" s="51"/>
      <c r="DQ2779"/>
    </row>
    <row r="2780" spans="3:121">
      <c r="C2780" s="51"/>
      <c r="D2780"/>
      <c r="DL2780"/>
      <c r="DM2780"/>
      <c r="DP2780" s="51"/>
      <c r="DQ2780"/>
    </row>
    <row r="2781" spans="3:121">
      <c r="C2781" s="51"/>
      <c r="D2781"/>
      <c r="DL2781"/>
      <c r="DM2781"/>
      <c r="DP2781" s="51"/>
      <c r="DQ2781"/>
    </row>
    <row r="2782" spans="3:121">
      <c r="C2782" s="51"/>
      <c r="D2782"/>
      <c r="DL2782"/>
      <c r="DM2782"/>
      <c r="DP2782" s="51"/>
      <c r="DQ2782"/>
    </row>
    <row r="2783" spans="3:121">
      <c r="C2783" s="51"/>
      <c r="D2783"/>
      <c r="DL2783"/>
      <c r="DM2783"/>
      <c r="DP2783" s="51"/>
      <c r="DQ2783"/>
    </row>
    <row r="2784" spans="3:121">
      <c r="C2784" s="51"/>
      <c r="D2784"/>
      <c r="DL2784"/>
      <c r="DM2784"/>
      <c r="DP2784" s="51"/>
      <c r="DQ2784"/>
    </row>
    <row r="2785" spans="3:121">
      <c r="C2785" s="51"/>
      <c r="D2785"/>
      <c r="DL2785"/>
      <c r="DM2785"/>
      <c r="DP2785" s="51"/>
      <c r="DQ2785"/>
    </row>
    <row r="2786" spans="3:121">
      <c r="C2786" s="51"/>
      <c r="D2786"/>
      <c r="DL2786"/>
      <c r="DM2786"/>
      <c r="DP2786" s="51"/>
      <c r="DQ2786"/>
    </row>
    <row r="2787" spans="3:121">
      <c r="C2787" s="51"/>
      <c r="D2787"/>
      <c r="DL2787"/>
      <c r="DM2787"/>
      <c r="DP2787" s="51"/>
      <c r="DQ2787"/>
    </row>
    <row r="2788" spans="3:121">
      <c r="C2788" s="51"/>
      <c r="D2788"/>
      <c r="DL2788"/>
      <c r="DM2788"/>
      <c r="DP2788" s="51"/>
      <c r="DQ2788"/>
    </row>
    <row r="2789" spans="3:121">
      <c r="C2789" s="51"/>
      <c r="D2789"/>
      <c r="DL2789"/>
      <c r="DM2789"/>
      <c r="DP2789" s="51"/>
      <c r="DQ2789"/>
    </row>
    <row r="2790" spans="3:121">
      <c r="C2790" s="51"/>
      <c r="D2790"/>
      <c r="DL2790"/>
      <c r="DM2790"/>
      <c r="DP2790" s="51"/>
      <c r="DQ2790"/>
    </row>
    <row r="2791" spans="3:121">
      <c r="C2791" s="51"/>
      <c r="D2791"/>
      <c r="DL2791"/>
      <c r="DM2791"/>
      <c r="DP2791" s="51"/>
      <c r="DQ2791"/>
    </row>
    <row r="2792" spans="3:121">
      <c r="C2792" s="51"/>
      <c r="D2792"/>
      <c r="DL2792"/>
      <c r="DM2792"/>
      <c r="DP2792" s="51"/>
      <c r="DQ2792"/>
    </row>
    <row r="2793" spans="3:121">
      <c r="C2793" s="51"/>
      <c r="D2793"/>
      <c r="DL2793"/>
      <c r="DM2793"/>
      <c r="DP2793" s="51"/>
      <c r="DQ2793"/>
    </row>
    <row r="2794" spans="3:121">
      <c r="C2794" s="51"/>
      <c r="D2794"/>
      <c r="DL2794"/>
      <c r="DM2794"/>
      <c r="DP2794" s="51"/>
      <c r="DQ2794"/>
    </row>
    <row r="2795" spans="3:121">
      <c r="C2795" s="51"/>
      <c r="D2795"/>
      <c r="DL2795"/>
      <c r="DM2795"/>
      <c r="DP2795" s="51"/>
      <c r="DQ2795"/>
    </row>
    <row r="2796" spans="3:121">
      <c r="C2796" s="51"/>
      <c r="D2796"/>
      <c r="DL2796"/>
      <c r="DM2796"/>
      <c r="DP2796" s="51"/>
      <c r="DQ2796"/>
    </row>
    <row r="2797" spans="3:121">
      <c r="C2797" s="51"/>
      <c r="D2797"/>
      <c r="DL2797"/>
      <c r="DM2797"/>
      <c r="DP2797" s="51"/>
      <c r="DQ2797"/>
    </row>
    <row r="2798" spans="3:121">
      <c r="C2798" s="51"/>
      <c r="D2798"/>
      <c r="DL2798"/>
      <c r="DM2798"/>
      <c r="DP2798" s="51"/>
      <c r="DQ2798"/>
    </row>
    <row r="2799" spans="3:121">
      <c r="C2799" s="51"/>
      <c r="D2799"/>
      <c r="DL2799"/>
      <c r="DM2799"/>
      <c r="DP2799" s="51"/>
      <c r="DQ2799"/>
    </row>
    <row r="2800" spans="3:121">
      <c r="C2800" s="51"/>
      <c r="D2800"/>
      <c r="DL2800"/>
      <c r="DM2800"/>
      <c r="DP2800" s="51"/>
      <c r="DQ2800"/>
    </row>
    <row r="2801" spans="3:121">
      <c r="C2801" s="51"/>
      <c r="D2801"/>
      <c r="DL2801"/>
      <c r="DM2801"/>
      <c r="DP2801" s="51"/>
      <c r="DQ2801"/>
    </row>
    <row r="2802" spans="3:121">
      <c r="C2802" s="51"/>
      <c r="D2802"/>
      <c r="DL2802"/>
      <c r="DM2802"/>
      <c r="DP2802" s="51"/>
      <c r="DQ2802"/>
    </row>
    <row r="2803" spans="3:121">
      <c r="C2803" s="51"/>
      <c r="D2803"/>
      <c r="DL2803"/>
      <c r="DM2803"/>
      <c r="DP2803" s="51"/>
      <c r="DQ2803"/>
    </row>
    <row r="2804" spans="3:121">
      <c r="C2804" s="51"/>
      <c r="D2804"/>
      <c r="DL2804"/>
      <c r="DM2804"/>
      <c r="DP2804" s="51"/>
      <c r="DQ2804"/>
    </row>
    <row r="2805" spans="3:121">
      <c r="C2805" s="51"/>
      <c r="D2805"/>
      <c r="DL2805"/>
      <c r="DM2805"/>
      <c r="DP2805" s="51"/>
      <c r="DQ2805"/>
    </row>
    <row r="2806" spans="3:121">
      <c r="C2806" s="51"/>
      <c r="D2806"/>
      <c r="DL2806"/>
      <c r="DM2806"/>
      <c r="DP2806" s="51"/>
      <c r="DQ2806"/>
    </row>
    <row r="2807" spans="3:121">
      <c r="C2807" s="51"/>
      <c r="D2807"/>
      <c r="DL2807"/>
      <c r="DM2807"/>
      <c r="DP2807" s="51"/>
      <c r="DQ2807"/>
    </row>
    <row r="2808" spans="3:121">
      <c r="C2808" s="51"/>
      <c r="D2808"/>
      <c r="DL2808"/>
      <c r="DM2808"/>
      <c r="DP2808" s="51"/>
      <c r="DQ2808"/>
    </row>
    <row r="2809" spans="3:121">
      <c r="C2809" s="51"/>
      <c r="D2809"/>
      <c r="DL2809"/>
      <c r="DM2809"/>
      <c r="DP2809" s="51"/>
      <c r="DQ2809"/>
    </row>
    <row r="2810" spans="3:121">
      <c r="C2810" s="51"/>
      <c r="D2810"/>
      <c r="DL2810"/>
      <c r="DM2810"/>
      <c r="DP2810" s="51"/>
      <c r="DQ2810"/>
    </row>
    <row r="2811" spans="3:121">
      <c r="C2811" s="51"/>
      <c r="D2811"/>
      <c r="DL2811"/>
      <c r="DM2811"/>
      <c r="DP2811" s="51"/>
      <c r="DQ2811"/>
    </row>
    <row r="2812" spans="3:121">
      <c r="C2812" s="51"/>
      <c r="D2812"/>
      <c r="DL2812"/>
      <c r="DM2812"/>
      <c r="DP2812" s="51"/>
      <c r="DQ2812"/>
    </row>
    <row r="2813" spans="3:121">
      <c r="C2813" s="51"/>
      <c r="D2813"/>
      <c r="DL2813"/>
      <c r="DM2813"/>
      <c r="DP2813" s="51"/>
      <c r="DQ2813"/>
    </row>
    <row r="2814" spans="3:121">
      <c r="C2814" s="51"/>
      <c r="D2814"/>
      <c r="DL2814"/>
      <c r="DM2814"/>
      <c r="DP2814" s="51"/>
      <c r="DQ2814"/>
    </row>
    <row r="2815" spans="3:121">
      <c r="C2815" s="51"/>
      <c r="D2815"/>
      <c r="DL2815"/>
      <c r="DM2815"/>
      <c r="DP2815" s="51"/>
      <c r="DQ2815"/>
    </row>
    <row r="2816" spans="3:121">
      <c r="C2816" s="51"/>
      <c r="D2816"/>
      <c r="DL2816"/>
      <c r="DM2816"/>
      <c r="DP2816" s="51"/>
      <c r="DQ2816"/>
    </row>
    <row r="2817" spans="3:121">
      <c r="C2817" s="51"/>
      <c r="D2817"/>
      <c r="DL2817"/>
      <c r="DM2817"/>
      <c r="DP2817" s="51"/>
      <c r="DQ2817"/>
    </row>
    <row r="2818" spans="3:121">
      <c r="C2818" s="51"/>
      <c r="D2818"/>
      <c r="DL2818"/>
      <c r="DM2818"/>
      <c r="DP2818" s="51"/>
      <c r="DQ2818"/>
    </row>
    <row r="2819" spans="3:121">
      <c r="C2819" s="51"/>
      <c r="D2819"/>
      <c r="DL2819"/>
      <c r="DM2819"/>
      <c r="DP2819" s="51"/>
      <c r="DQ2819"/>
    </row>
    <row r="2820" spans="3:121">
      <c r="C2820" s="51"/>
      <c r="D2820"/>
      <c r="DL2820"/>
      <c r="DM2820"/>
      <c r="DP2820" s="51"/>
      <c r="DQ2820"/>
    </row>
    <row r="2821" spans="3:121">
      <c r="C2821" s="51"/>
      <c r="D2821"/>
      <c r="DL2821"/>
      <c r="DM2821"/>
      <c r="DP2821" s="51"/>
      <c r="DQ2821"/>
    </row>
    <row r="2822" spans="3:121">
      <c r="C2822" s="51"/>
      <c r="D2822"/>
      <c r="DL2822"/>
      <c r="DM2822"/>
      <c r="DP2822" s="51"/>
      <c r="DQ2822"/>
    </row>
    <row r="2823" spans="3:121">
      <c r="C2823" s="51"/>
      <c r="D2823"/>
      <c r="DL2823"/>
      <c r="DM2823"/>
      <c r="DP2823" s="51"/>
      <c r="DQ2823"/>
    </row>
    <row r="2824" spans="3:121">
      <c r="C2824" s="51"/>
      <c r="D2824"/>
      <c r="DL2824"/>
      <c r="DM2824"/>
      <c r="DP2824" s="51"/>
      <c r="DQ2824"/>
    </row>
    <row r="2825" spans="3:121">
      <c r="C2825" s="51"/>
      <c r="D2825"/>
      <c r="DL2825"/>
      <c r="DM2825"/>
      <c r="DP2825" s="51"/>
      <c r="DQ2825"/>
    </row>
    <row r="2826" spans="3:121">
      <c r="C2826" s="51"/>
      <c r="D2826"/>
      <c r="DL2826"/>
      <c r="DM2826"/>
      <c r="DP2826" s="51"/>
      <c r="DQ2826"/>
    </row>
    <row r="2827" spans="3:121">
      <c r="C2827" s="51"/>
      <c r="D2827"/>
      <c r="DL2827"/>
      <c r="DM2827"/>
      <c r="DP2827" s="51"/>
      <c r="DQ2827"/>
    </row>
    <row r="2828" spans="3:121">
      <c r="C2828" s="51"/>
      <c r="D2828"/>
      <c r="DL2828"/>
      <c r="DM2828"/>
      <c r="DP2828" s="51"/>
      <c r="DQ2828"/>
    </row>
    <row r="2829" spans="3:121">
      <c r="C2829" s="51"/>
      <c r="D2829"/>
      <c r="DL2829"/>
      <c r="DM2829"/>
      <c r="DP2829" s="51"/>
      <c r="DQ2829"/>
    </row>
    <row r="2830" spans="3:121">
      <c r="C2830" s="51"/>
      <c r="D2830"/>
      <c r="DL2830"/>
      <c r="DM2830"/>
      <c r="DP2830" s="51"/>
      <c r="DQ2830"/>
    </row>
    <row r="2831" spans="3:121">
      <c r="C2831" s="51"/>
      <c r="D2831"/>
      <c r="DL2831"/>
      <c r="DM2831"/>
      <c r="DP2831" s="51"/>
      <c r="DQ2831"/>
    </row>
    <row r="2832" spans="3:121">
      <c r="C2832" s="51"/>
      <c r="D2832"/>
      <c r="DL2832"/>
      <c r="DM2832"/>
      <c r="DP2832" s="51"/>
      <c r="DQ2832"/>
    </row>
    <row r="2833" spans="3:121">
      <c r="C2833" s="51"/>
      <c r="D2833"/>
      <c r="DL2833"/>
      <c r="DM2833"/>
      <c r="DP2833" s="51"/>
      <c r="DQ2833"/>
    </row>
    <row r="2834" spans="3:121">
      <c r="C2834" s="51"/>
      <c r="D2834"/>
      <c r="DL2834"/>
      <c r="DM2834"/>
      <c r="DP2834" s="51"/>
      <c r="DQ2834"/>
    </row>
    <row r="2835" spans="3:121">
      <c r="C2835" s="51"/>
      <c r="D2835"/>
      <c r="DL2835"/>
      <c r="DM2835"/>
      <c r="DP2835" s="51"/>
      <c r="DQ2835"/>
    </row>
    <row r="2836" spans="3:121">
      <c r="C2836" s="51"/>
      <c r="D2836"/>
      <c r="DL2836"/>
      <c r="DM2836"/>
      <c r="DP2836" s="51"/>
      <c r="DQ2836"/>
    </row>
    <row r="2837" spans="3:121">
      <c r="C2837" s="51"/>
      <c r="D2837"/>
      <c r="DL2837"/>
      <c r="DM2837"/>
      <c r="DP2837" s="51"/>
      <c r="DQ2837"/>
    </row>
    <row r="2838" spans="3:121">
      <c r="C2838" s="51"/>
      <c r="D2838"/>
      <c r="DL2838"/>
      <c r="DM2838"/>
      <c r="DP2838" s="51"/>
      <c r="DQ2838"/>
    </row>
    <row r="2839" spans="3:121">
      <c r="C2839" s="51"/>
      <c r="D2839"/>
      <c r="DL2839"/>
      <c r="DM2839"/>
      <c r="DP2839" s="51"/>
      <c r="DQ2839"/>
    </row>
    <row r="2840" spans="3:121">
      <c r="C2840" s="51"/>
      <c r="D2840"/>
      <c r="DL2840"/>
      <c r="DM2840"/>
      <c r="DP2840" s="51"/>
      <c r="DQ2840"/>
    </row>
    <row r="2841" spans="3:121">
      <c r="C2841" s="51"/>
      <c r="D2841"/>
      <c r="DL2841"/>
      <c r="DM2841"/>
      <c r="DP2841" s="51"/>
      <c r="DQ2841"/>
    </row>
    <row r="2842" spans="3:121">
      <c r="C2842" s="51"/>
      <c r="D2842"/>
      <c r="DL2842"/>
      <c r="DM2842"/>
      <c r="DP2842" s="51"/>
      <c r="DQ2842"/>
    </row>
    <row r="2843" spans="3:121">
      <c r="C2843" s="51"/>
      <c r="D2843"/>
      <c r="DL2843"/>
      <c r="DM2843"/>
      <c r="DP2843" s="51"/>
      <c r="DQ2843"/>
    </row>
    <row r="2844" spans="3:121">
      <c r="C2844" s="51"/>
      <c r="D2844"/>
      <c r="DL2844"/>
      <c r="DM2844"/>
      <c r="DP2844" s="51"/>
      <c r="DQ2844"/>
    </row>
    <row r="2845" spans="3:121">
      <c r="C2845" s="51"/>
      <c r="D2845"/>
      <c r="DL2845"/>
      <c r="DM2845"/>
      <c r="DP2845" s="51"/>
      <c r="DQ2845"/>
    </row>
    <row r="2846" spans="3:121">
      <c r="C2846" s="51"/>
      <c r="D2846"/>
      <c r="DL2846"/>
      <c r="DM2846"/>
      <c r="DP2846" s="51"/>
      <c r="DQ2846"/>
    </row>
    <row r="2847" spans="3:121">
      <c r="C2847" s="51"/>
      <c r="D2847"/>
      <c r="DL2847"/>
      <c r="DM2847"/>
      <c r="DP2847" s="51"/>
      <c r="DQ2847"/>
    </row>
    <row r="2848" spans="3:121">
      <c r="C2848" s="51"/>
      <c r="D2848"/>
      <c r="DL2848"/>
      <c r="DM2848"/>
      <c r="DP2848" s="51"/>
      <c r="DQ2848"/>
    </row>
    <row r="2849" spans="3:121">
      <c r="C2849" s="51"/>
      <c r="D2849"/>
      <c r="DL2849"/>
      <c r="DM2849"/>
      <c r="DP2849" s="51"/>
      <c r="DQ2849"/>
    </row>
    <row r="2850" spans="3:121">
      <c r="C2850" s="51"/>
      <c r="D2850"/>
      <c r="DL2850"/>
      <c r="DM2850"/>
      <c r="DP2850" s="51"/>
      <c r="DQ2850"/>
    </row>
    <row r="2851" spans="3:121">
      <c r="C2851" s="51"/>
      <c r="D2851"/>
      <c r="DL2851"/>
      <c r="DM2851"/>
      <c r="DP2851" s="51"/>
      <c r="DQ2851"/>
    </row>
    <row r="2852" spans="3:121">
      <c r="C2852" s="51"/>
      <c r="D2852"/>
      <c r="DL2852"/>
      <c r="DM2852"/>
      <c r="DP2852" s="51"/>
      <c r="DQ2852"/>
    </row>
    <row r="2853" spans="3:121">
      <c r="C2853" s="51"/>
      <c r="D2853"/>
      <c r="DL2853"/>
      <c r="DM2853"/>
      <c r="DP2853" s="51"/>
      <c r="DQ2853"/>
    </row>
    <row r="2854" spans="3:121">
      <c r="C2854" s="51"/>
      <c r="D2854"/>
      <c r="DL2854"/>
      <c r="DM2854"/>
      <c r="DP2854" s="51"/>
      <c r="DQ2854"/>
    </row>
    <row r="2855" spans="3:121">
      <c r="C2855" s="51"/>
      <c r="D2855"/>
      <c r="DL2855"/>
      <c r="DM2855"/>
      <c r="DP2855" s="51"/>
      <c r="DQ2855"/>
    </row>
    <row r="2856" spans="3:121">
      <c r="C2856" s="51"/>
      <c r="D2856"/>
      <c r="DL2856"/>
      <c r="DM2856"/>
      <c r="DP2856" s="51"/>
      <c r="DQ2856"/>
    </row>
    <row r="2857" spans="3:121">
      <c r="C2857" s="51"/>
      <c r="D2857"/>
      <c r="DL2857"/>
      <c r="DM2857"/>
      <c r="DP2857" s="51"/>
      <c r="DQ2857"/>
    </row>
    <row r="2858" spans="3:121">
      <c r="C2858" s="51"/>
      <c r="D2858"/>
      <c r="DL2858"/>
      <c r="DM2858"/>
      <c r="DP2858" s="51"/>
      <c r="DQ2858"/>
    </row>
    <row r="2859" spans="3:121">
      <c r="C2859" s="51"/>
      <c r="D2859"/>
      <c r="DL2859"/>
      <c r="DM2859"/>
      <c r="DP2859" s="51"/>
      <c r="DQ2859"/>
    </row>
    <row r="2860" spans="3:121">
      <c r="C2860" s="51"/>
      <c r="D2860"/>
      <c r="DL2860"/>
      <c r="DM2860"/>
      <c r="DP2860" s="51"/>
      <c r="DQ2860"/>
    </row>
    <row r="2861" spans="3:121">
      <c r="C2861" s="51"/>
      <c r="D2861"/>
      <c r="DL2861"/>
      <c r="DM2861"/>
      <c r="DP2861" s="51"/>
      <c r="DQ2861"/>
    </row>
    <row r="2862" spans="3:121">
      <c r="C2862" s="51"/>
      <c r="D2862"/>
      <c r="DL2862"/>
      <c r="DM2862"/>
      <c r="DP2862" s="51"/>
      <c r="DQ2862"/>
    </row>
    <row r="2863" spans="3:121">
      <c r="C2863" s="51"/>
      <c r="D2863"/>
      <c r="DL2863"/>
      <c r="DM2863"/>
      <c r="DP2863" s="51"/>
      <c r="DQ2863"/>
    </row>
    <row r="2864" spans="3:121">
      <c r="C2864" s="51"/>
      <c r="D2864"/>
      <c r="DL2864"/>
      <c r="DM2864"/>
      <c r="DP2864" s="51"/>
      <c r="DQ2864"/>
    </row>
    <row r="2865" spans="3:121">
      <c r="C2865" s="51"/>
      <c r="D2865"/>
      <c r="DL2865"/>
      <c r="DM2865"/>
      <c r="DP2865" s="51"/>
      <c r="DQ2865"/>
    </row>
    <row r="2866" spans="3:121">
      <c r="C2866" s="51"/>
      <c r="D2866"/>
      <c r="DL2866"/>
      <c r="DM2866"/>
      <c r="DP2866" s="51"/>
      <c r="DQ2866"/>
    </row>
    <row r="2867" spans="3:121">
      <c r="C2867" s="51"/>
      <c r="D2867"/>
      <c r="DL2867"/>
      <c r="DM2867"/>
      <c r="DP2867" s="51"/>
      <c r="DQ2867"/>
    </row>
    <row r="2868" spans="3:121">
      <c r="C2868" s="51"/>
      <c r="D2868"/>
      <c r="DL2868"/>
      <c r="DM2868"/>
      <c r="DP2868" s="51"/>
      <c r="DQ2868"/>
    </row>
    <row r="2869" spans="3:121">
      <c r="C2869" s="51"/>
      <c r="D2869"/>
      <c r="DL2869"/>
      <c r="DM2869"/>
      <c r="DP2869" s="51"/>
      <c r="DQ2869"/>
    </row>
    <row r="2870" spans="3:121">
      <c r="C2870" s="51"/>
      <c r="D2870"/>
      <c r="DL2870"/>
      <c r="DM2870"/>
      <c r="DP2870" s="51"/>
      <c r="DQ2870"/>
    </row>
    <row r="2871" spans="3:121">
      <c r="C2871" s="51"/>
      <c r="D2871"/>
      <c r="DL2871"/>
      <c r="DM2871"/>
      <c r="DP2871" s="51"/>
      <c r="DQ2871"/>
    </row>
    <row r="2872" spans="3:121">
      <c r="C2872" s="51"/>
      <c r="D2872"/>
      <c r="DL2872"/>
      <c r="DM2872"/>
      <c r="DP2872" s="51"/>
      <c r="DQ2872"/>
    </row>
    <row r="2873" spans="3:121">
      <c r="C2873" s="51"/>
      <c r="D2873"/>
      <c r="DL2873"/>
      <c r="DM2873"/>
      <c r="DP2873" s="51"/>
      <c r="DQ2873"/>
    </row>
    <row r="2874" spans="3:121">
      <c r="C2874" s="51"/>
      <c r="D2874"/>
      <c r="DL2874"/>
      <c r="DM2874"/>
      <c r="DP2874" s="51"/>
      <c r="DQ2874"/>
    </row>
    <row r="2875" spans="3:121">
      <c r="C2875" s="51"/>
      <c r="D2875"/>
      <c r="DL2875"/>
      <c r="DM2875"/>
      <c r="DP2875" s="51"/>
      <c r="DQ2875"/>
    </row>
    <row r="2876" spans="3:121">
      <c r="C2876" s="51"/>
      <c r="D2876"/>
      <c r="DL2876"/>
      <c r="DM2876"/>
      <c r="DP2876" s="51"/>
      <c r="DQ2876"/>
    </row>
    <row r="2877" spans="3:121">
      <c r="C2877" s="51"/>
      <c r="D2877"/>
      <c r="DL2877"/>
      <c r="DM2877"/>
      <c r="DP2877" s="51"/>
      <c r="DQ2877"/>
    </row>
    <row r="2878" spans="3:121">
      <c r="C2878" s="51"/>
      <c r="D2878"/>
      <c r="DL2878"/>
      <c r="DM2878"/>
      <c r="DP2878" s="51"/>
      <c r="DQ2878"/>
    </row>
    <row r="2879" spans="3:121">
      <c r="C2879" s="51"/>
      <c r="D2879"/>
      <c r="DL2879"/>
      <c r="DM2879"/>
      <c r="DP2879" s="51"/>
      <c r="DQ2879"/>
    </row>
    <row r="2880" spans="3:121">
      <c r="C2880" s="51"/>
      <c r="D2880"/>
      <c r="DL2880"/>
      <c r="DM2880"/>
      <c r="DP2880" s="51"/>
      <c r="DQ2880"/>
    </row>
    <row r="2881" spans="3:121">
      <c r="C2881" s="51"/>
      <c r="D2881"/>
      <c r="DL2881"/>
      <c r="DM2881"/>
      <c r="DP2881" s="51"/>
      <c r="DQ2881"/>
    </row>
    <row r="2882" spans="3:121">
      <c r="C2882" s="51"/>
      <c r="D2882"/>
      <c r="DL2882"/>
      <c r="DM2882"/>
      <c r="DP2882" s="51"/>
      <c r="DQ2882"/>
    </row>
    <row r="2883" spans="3:121">
      <c r="C2883" s="51"/>
      <c r="D2883"/>
      <c r="DL2883"/>
      <c r="DM2883"/>
      <c r="DP2883" s="51"/>
      <c r="DQ2883"/>
    </row>
    <row r="2884" spans="3:121">
      <c r="C2884" s="51"/>
      <c r="D2884"/>
      <c r="DL2884"/>
      <c r="DM2884"/>
      <c r="DP2884" s="51"/>
      <c r="DQ2884"/>
    </row>
    <row r="2885" spans="3:121">
      <c r="C2885" s="51"/>
      <c r="D2885"/>
      <c r="DL2885"/>
      <c r="DM2885"/>
      <c r="DP2885" s="51"/>
      <c r="DQ2885"/>
    </row>
    <row r="2886" spans="3:121">
      <c r="C2886" s="51"/>
      <c r="D2886"/>
      <c r="DL2886"/>
      <c r="DM2886"/>
      <c r="DP2886" s="51"/>
      <c r="DQ2886"/>
    </row>
    <row r="2887" spans="3:121">
      <c r="C2887" s="51"/>
      <c r="D2887"/>
      <c r="DL2887"/>
      <c r="DM2887"/>
      <c r="DP2887" s="51"/>
      <c r="DQ2887"/>
    </row>
    <row r="2888" spans="3:121">
      <c r="C2888" s="51"/>
      <c r="D2888"/>
      <c r="DL2888"/>
      <c r="DM2888"/>
      <c r="DP2888" s="51"/>
      <c r="DQ2888"/>
    </row>
    <row r="2889" spans="3:121">
      <c r="C2889" s="51"/>
      <c r="D2889"/>
      <c r="DL2889"/>
      <c r="DM2889"/>
      <c r="DP2889" s="51"/>
      <c r="DQ2889"/>
    </row>
    <row r="2890" spans="3:121">
      <c r="C2890" s="51"/>
      <c r="D2890"/>
      <c r="DL2890"/>
      <c r="DM2890"/>
      <c r="DP2890" s="51"/>
      <c r="DQ2890"/>
    </row>
    <row r="2891" spans="3:121">
      <c r="C2891" s="51"/>
      <c r="D2891"/>
      <c r="DL2891"/>
      <c r="DM2891"/>
      <c r="DP2891" s="51"/>
      <c r="DQ2891"/>
    </row>
    <row r="2892" spans="3:121">
      <c r="C2892" s="51"/>
      <c r="D2892"/>
      <c r="DL2892"/>
      <c r="DM2892"/>
      <c r="DP2892" s="51"/>
      <c r="DQ2892"/>
    </row>
    <row r="2893" spans="3:121">
      <c r="C2893" s="51"/>
      <c r="D2893"/>
      <c r="DL2893"/>
      <c r="DM2893"/>
      <c r="DP2893" s="51"/>
      <c r="DQ2893"/>
    </row>
    <row r="2894" spans="3:121">
      <c r="C2894" s="51"/>
      <c r="D2894"/>
      <c r="DL2894"/>
      <c r="DM2894"/>
      <c r="DP2894" s="51"/>
      <c r="DQ2894"/>
    </row>
    <row r="2895" spans="3:121">
      <c r="C2895" s="51"/>
      <c r="D2895"/>
      <c r="DL2895"/>
      <c r="DM2895"/>
      <c r="DP2895" s="51"/>
      <c r="DQ2895"/>
    </row>
    <row r="2896" spans="3:121">
      <c r="C2896" s="51"/>
      <c r="D2896"/>
      <c r="DL2896"/>
      <c r="DM2896"/>
      <c r="DP2896" s="51"/>
      <c r="DQ2896"/>
    </row>
    <row r="2897" spans="3:121">
      <c r="C2897" s="51"/>
      <c r="D2897"/>
      <c r="DL2897"/>
      <c r="DM2897"/>
      <c r="DP2897" s="51"/>
      <c r="DQ2897"/>
    </row>
    <row r="2898" spans="3:121">
      <c r="C2898" s="51"/>
      <c r="D2898"/>
      <c r="DL2898"/>
      <c r="DM2898"/>
      <c r="DP2898" s="51"/>
      <c r="DQ2898"/>
    </row>
    <row r="2899" spans="3:121">
      <c r="C2899" s="51"/>
      <c r="D2899"/>
      <c r="DL2899"/>
      <c r="DM2899"/>
      <c r="DP2899" s="51"/>
      <c r="DQ2899"/>
    </row>
    <row r="2900" spans="3:121">
      <c r="C2900" s="51"/>
      <c r="D2900"/>
      <c r="DL2900"/>
      <c r="DM2900"/>
      <c r="DP2900" s="51"/>
      <c r="DQ2900"/>
    </row>
    <row r="2901" spans="3:121">
      <c r="C2901" s="51"/>
      <c r="D2901"/>
      <c r="DL2901"/>
      <c r="DM2901"/>
      <c r="DP2901" s="51"/>
      <c r="DQ2901"/>
    </row>
    <row r="2902" spans="3:121">
      <c r="C2902" s="51"/>
      <c r="D2902"/>
      <c r="DL2902"/>
      <c r="DM2902"/>
      <c r="DP2902" s="51"/>
      <c r="DQ2902"/>
    </row>
    <row r="2903" spans="3:121">
      <c r="C2903" s="51"/>
      <c r="D2903"/>
      <c r="DL2903"/>
      <c r="DM2903"/>
      <c r="DP2903" s="51"/>
      <c r="DQ2903"/>
    </row>
    <row r="2904" spans="3:121">
      <c r="C2904" s="51"/>
      <c r="D2904"/>
      <c r="DL2904"/>
      <c r="DM2904"/>
      <c r="DP2904" s="51"/>
      <c r="DQ2904"/>
    </row>
    <row r="2905" spans="3:121">
      <c r="C2905" s="51"/>
      <c r="D2905"/>
      <c r="DL2905"/>
      <c r="DM2905"/>
      <c r="DP2905" s="51"/>
      <c r="DQ2905"/>
    </row>
    <row r="2906" spans="3:121">
      <c r="C2906" s="51"/>
      <c r="D2906"/>
      <c r="DL2906"/>
      <c r="DM2906"/>
      <c r="DP2906" s="51"/>
      <c r="DQ2906"/>
    </row>
    <row r="2907" spans="3:121">
      <c r="C2907" s="51"/>
      <c r="D2907"/>
      <c r="DL2907"/>
      <c r="DM2907"/>
      <c r="DP2907" s="51"/>
      <c r="DQ2907"/>
    </row>
    <row r="2908" spans="3:121">
      <c r="C2908" s="51"/>
      <c r="D2908"/>
      <c r="DL2908"/>
      <c r="DM2908"/>
      <c r="DP2908" s="51"/>
      <c r="DQ2908"/>
    </row>
    <row r="2909" spans="3:121">
      <c r="C2909" s="51"/>
      <c r="D2909"/>
      <c r="DL2909"/>
      <c r="DM2909"/>
      <c r="DP2909" s="51"/>
      <c r="DQ2909"/>
    </row>
    <row r="2910" spans="3:121">
      <c r="C2910" s="51"/>
      <c r="D2910"/>
      <c r="DL2910"/>
      <c r="DM2910"/>
      <c r="DP2910" s="51"/>
      <c r="DQ2910"/>
    </row>
    <row r="2911" spans="3:121">
      <c r="C2911" s="51"/>
      <c r="D2911"/>
      <c r="DL2911"/>
      <c r="DM2911"/>
      <c r="DP2911" s="51"/>
      <c r="DQ2911"/>
    </row>
    <row r="2912" spans="3:121">
      <c r="C2912" s="51"/>
      <c r="D2912"/>
      <c r="DL2912"/>
      <c r="DM2912"/>
      <c r="DP2912" s="51"/>
      <c r="DQ2912"/>
    </row>
    <row r="2913" spans="3:121">
      <c r="C2913" s="51"/>
      <c r="D2913"/>
      <c r="DL2913"/>
      <c r="DM2913"/>
      <c r="DP2913" s="51"/>
      <c r="DQ2913"/>
    </row>
    <row r="2914" spans="3:121">
      <c r="C2914" s="51"/>
      <c r="D2914"/>
      <c r="DL2914"/>
      <c r="DM2914"/>
      <c r="DP2914" s="51"/>
      <c r="DQ2914"/>
    </row>
    <row r="2915" spans="3:121">
      <c r="C2915" s="51"/>
      <c r="D2915"/>
      <c r="DL2915"/>
      <c r="DM2915"/>
      <c r="DP2915" s="51"/>
      <c r="DQ2915"/>
    </row>
    <row r="2916" spans="3:121">
      <c r="C2916" s="51"/>
      <c r="D2916"/>
      <c r="DL2916"/>
      <c r="DM2916"/>
      <c r="DP2916" s="51"/>
      <c r="DQ2916"/>
    </row>
    <row r="2917" spans="3:121">
      <c r="C2917" s="51"/>
      <c r="D2917"/>
      <c r="DL2917"/>
      <c r="DM2917"/>
      <c r="DP2917" s="51"/>
      <c r="DQ2917"/>
    </row>
    <row r="2918" spans="3:121">
      <c r="C2918" s="51"/>
      <c r="D2918"/>
      <c r="DL2918"/>
      <c r="DM2918"/>
      <c r="DP2918" s="51"/>
      <c r="DQ2918"/>
    </row>
    <row r="2919" spans="3:121">
      <c r="C2919" s="51"/>
      <c r="D2919"/>
      <c r="DL2919"/>
      <c r="DM2919"/>
      <c r="DP2919" s="51"/>
      <c r="DQ2919"/>
    </row>
    <row r="2920" spans="3:121">
      <c r="C2920" s="51"/>
      <c r="D2920"/>
      <c r="DL2920"/>
      <c r="DM2920"/>
      <c r="DP2920" s="51"/>
      <c r="DQ2920"/>
    </row>
    <row r="2921" spans="3:121">
      <c r="C2921" s="51"/>
      <c r="D2921"/>
      <c r="DL2921"/>
      <c r="DM2921"/>
      <c r="DP2921" s="51"/>
      <c r="DQ2921"/>
    </row>
    <row r="2922" spans="3:121">
      <c r="C2922" s="51"/>
      <c r="D2922"/>
      <c r="DL2922"/>
      <c r="DM2922"/>
      <c r="DP2922" s="51"/>
      <c r="DQ2922"/>
    </row>
    <row r="2923" spans="3:121">
      <c r="C2923" s="51"/>
      <c r="D2923"/>
      <c r="DL2923"/>
      <c r="DM2923"/>
      <c r="DP2923" s="51"/>
      <c r="DQ2923"/>
    </row>
    <row r="2924" spans="3:121">
      <c r="C2924" s="51"/>
      <c r="D2924"/>
      <c r="DL2924"/>
      <c r="DM2924"/>
      <c r="DP2924" s="51"/>
      <c r="DQ2924"/>
    </row>
    <row r="2925" spans="3:121">
      <c r="C2925" s="51"/>
      <c r="D2925"/>
      <c r="DL2925"/>
      <c r="DM2925"/>
      <c r="DP2925" s="51"/>
      <c r="DQ2925"/>
    </row>
    <row r="2926" spans="3:121">
      <c r="C2926" s="51"/>
      <c r="D2926"/>
      <c r="DL2926"/>
      <c r="DM2926"/>
      <c r="DP2926" s="51"/>
      <c r="DQ2926"/>
    </row>
    <row r="2927" spans="3:121">
      <c r="C2927" s="51"/>
      <c r="D2927"/>
      <c r="DL2927"/>
      <c r="DM2927"/>
      <c r="DP2927" s="51"/>
      <c r="DQ2927"/>
    </row>
    <row r="2928" spans="3:121">
      <c r="C2928" s="51"/>
      <c r="D2928"/>
      <c r="DL2928"/>
      <c r="DM2928"/>
      <c r="DP2928" s="51"/>
      <c r="DQ2928"/>
    </row>
    <row r="2929" spans="3:121">
      <c r="C2929" s="51"/>
      <c r="D2929"/>
      <c r="DL2929"/>
      <c r="DM2929"/>
      <c r="DP2929" s="51"/>
      <c r="DQ2929"/>
    </row>
    <row r="2930" spans="3:121">
      <c r="C2930" s="51"/>
      <c r="D2930"/>
      <c r="DL2930"/>
      <c r="DM2930"/>
      <c r="DP2930" s="51"/>
      <c r="DQ2930"/>
    </row>
    <row r="2931" spans="3:121">
      <c r="C2931" s="51"/>
      <c r="D2931"/>
      <c r="DL2931"/>
      <c r="DM2931"/>
      <c r="DP2931" s="51"/>
      <c r="DQ2931"/>
    </row>
    <row r="2932" spans="3:121">
      <c r="C2932" s="51"/>
      <c r="D2932"/>
      <c r="DL2932"/>
      <c r="DM2932"/>
      <c r="DP2932" s="51"/>
      <c r="DQ2932"/>
    </row>
    <row r="2933" spans="3:121">
      <c r="C2933" s="51"/>
      <c r="D2933"/>
      <c r="DL2933"/>
      <c r="DM2933"/>
      <c r="DP2933" s="51"/>
      <c r="DQ2933"/>
    </row>
    <row r="2934" spans="3:121">
      <c r="C2934" s="51"/>
      <c r="D2934"/>
      <c r="DL2934"/>
      <c r="DM2934"/>
      <c r="DP2934" s="51"/>
      <c r="DQ2934"/>
    </row>
    <row r="2935" spans="3:121">
      <c r="C2935" s="51"/>
      <c r="D2935"/>
      <c r="DL2935"/>
      <c r="DM2935"/>
      <c r="DP2935" s="51"/>
      <c r="DQ2935"/>
    </row>
    <row r="2936" spans="3:121">
      <c r="C2936" s="51"/>
      <c r="D2936"/>
      <c r="DL2936"/>
      <c r="DM2936"/>
      <c r="DP2936" s="51"/>
      <c r="DQ2936"/>
    </row>
    <row r="2937" spans="3:121">
      <c r="C2937" s="51"/>
      <c r="D2937"/>
      <c r="DL2937"/>
      <c r="DM2937"/>
      <c r="DP2937" s="51"/>
      <c r="DQ2937"/>
    </row>
    <row r="2938" spans="3:121">
      <c r="C2938" s="51"/>
      <c r="D2938"/>
      <c r="DL2938"/>
      <c r="DM2938"/>
      <c r="DP2938" s="51"/>
      <c r="DQ2938"/>
    </row>
    <row r="2939" spans="3:121">
      <c r="C2939" s="51"/>
      <c r="D2939"/>
      <c r="DL2939"/>
      <c r="DM2939"/>
      <c r="DP2939" s="51"/>
      <c r="DQ2939"/>
    </row>
    <row r="2940" spans="3:121">
      <c r="C2940" s="51"/>
      <c r="D2940"/>
      <c r="DL2940"/>
      <c r="DM2940"/>
      <c r="DP2940" s="51"/>
      <c r="DQ2940"/>
    </row>
    <row r="2941" spans="3:121">
      <c r="C2941" s="51"/>
      <c r="D2941"/>
      <c r="DL2941"/>
      <c r="DM2941"/>
      <c r="DP2941" s="51"/>
      <c r="DQ2941"/>
    </row>
    <row r="2942" spans="3:121">
      <c r="C2942" s="51"/>
      <c r="D2942"/>
      <c r="DL2942"/>
      <c r="DM2942"/>
      <c r="DP2942" s="51"/>
      <c r="DQ2942"/>
    </row>
    <row r="2943" spans="3:121">
      <c r="C2943" s="51"/>
      <c r="D2943"/>
      <c r="DL2943"/>
      <c r="DM2943"/>
      <c r="DP2943" s="51"/>
      <c r="DQ2943"/>
    </row>
    <row r="2944" spans="3:121">
      <c r="C2944" s="51"/>
      <c r="D2944"/>
      <c r="DL2944"/>
      <c r="DM2944"/>
      <c r="DP2944" s="51"/>
      <c r="DQ2944"/>
    </row>
    <row r="2945" spans="3:121">
      <c r="C2945" s="51"/>
      <c r="D2945"/>
      <c r="DL2945"/>
      <c r="DM2945"/>
      <c r="DP2945" s="51"/>
      <c r="DQ2945"/>
    </row>
    <row r="2946" spans="3:121">
      <c r="C2946" s="51"/>
      <c r="D2946"/>
      <c r="DL2946"/>
      <c r="DM2946"/>
      <c r="DP2946" s="51"/>
      <c r="DQ2946"/>
    </row>
    <row r="2947" spans="3:121">
      <c r="C2947" s="51"/>
      <c r="D2947"/>
      <c r="DL2947"/>
      <c r="DM2947"/>
      <c r="DP2947" s="51"/>
      <c r="DQ2947"/>
    </row>
    <row r="2948" spans="3:121">
      <c r="C2948" s="51"/>
      <c r="D2948"/>
      <c r="DL2948"/>
      <c r="DM2948"/>
      <c r="DP2948" s="51"/>
      <c r="DQ2948"/>
    </row>
    <row r="2949" spans="3:121">
      <c r="C2949" s="51"/>
      <c r="D2949"/>
      <c r="DL2949"/>
      <c r="DM2949"/>
      <c r="DP2949" s="51"/>
      <c r="DQ2949"/>
    </row>
    <row r="2950" spans="3:121">
      <c r="C2950" s="51"/>
      <c r="D2950"/>
      <c r="DL2950"/>
      <c r="DM2950"/>
      <c r="DP2950" s="51"/>
      <c r="DQ2950"/>
    </row>
    <row r="2951" spans="3:121">
      <c r="C2951" s="51"/>
      <c r="D2951"/>
      <c r="DL2951"/>
      <c r="DM2951"/>
      <c r="DP2951" s="51"/>
      <c r="DQ2951"/>
    </row>
    <row r="2952" spans="3:121">
      <c r="C2952" s="51"/>
      <c r="D2952"/>
      <c r="DL2952"/>
      <c r="DM2952"/>
      <c r="DP2952" s="51"/>
      <c r="DQ2952"/>
    </row>
    <row r="2953" spans="3:121">
      <c r="C2953" s="51"/>
      <c r="D2953"/>
      <c r="DL2953"/>
      <c r="DM2953"/>
      <c r="DP2953" s="51"/>
      <c r="DQ2953"/>
    </row>
    <row r="2954" spans="3:121">
      <c r="C2954" s="51"/>
      <c r="D2954"/>
      <c r="DL2954"/>
      <c r="DM2954"/>
      <c r="DP2954" s="51"/>
      <c r="DQ2954"/>
    </row>
    <row r="2955" spans="3:121">
      <c r="C2955" s="51"/>
      <c r="D2955"/>
      <c r="DL2955"/>
      <c r="DM2955"/>
      <c r="DP2955" s="51"/>
      <c r="DQ2955"/>
    </row>
    <row r="2956" spans="3:121">
      <c r="C2956" s="51"/>
      <c r="D2956"/>
      <c r="DL2956"/>
      <c r="DM2956"/>
      <c r="DP2956" s="51"/>
      <c r="DQ2956"/>
    </row>
    <row r="2957" spans="3:121">
      <c r="C2957" s="51"/>
      <c r="D2957"/>
      <c r="DL2957"/>
      <c r="DM2957"/>
      <c r="DP2957" s="51"/>
      <c r="DQ2957"/>
    </row>
    <row r="2958" spans="3:121">
      <c r="C2958" s="51"/>
      <c r="D2958"/>
      <c r="DL2958"/>
      <c r="DM2958"/>
      <c r="DP2958" s="51"/>
      <c r="DQ2958"/>
    </row>
    <row r="2959" spans="3:121">
      <c r="C2959" s="51"/>
      <c r="D2959"/>
      <c r="DL2959"/>
      <c r="DM2959"/>
      <c r="DP2959" s="51"/>
      <c r="DQ2959"/>
    </row>
    <row r="2960" spans="3:121">
      <c r="C2960" s="51"/>
      <c r="D2960"/>
      <c r="DL2960"/>
      <c r="DM2960"/>
      <c r="DP2960" s="51"/>
      <c r="DQ2960"/>
    </row>
    <row r="2961" spans="3:121">
      <c r="C2961" s="51"/>
      <c r="D2961"/>
      <c r="DL2961"/>
      <c r="DM2961"/>
      <c r="DP2961" s="51"/>
      <c r="DQ2961"/>
    </row>
    <row r="2962" spans="3:121">
      <c r="C2962" s="51"/>
      <c r="D2962"/>
      <c r="DL2962"/>
      <c r="DM2962"/>
      <c r="DP2962" s="51"/>
      <c r="DQ2962"/>
    </row>
    <row r="2963" spans="3:121">
      <c r="C2963" s="51"/>
      <c r="D2963"/>
      <c r="DL2963"/>
      <c r="DM2963"/>
      <c r="DP2963" s="51"/>
      <c r="DQ2963"/>
    </row>
    <row r="2964" spans="3:121">
      <c r="C2964" s="51"/>
      <c r="D2964"/>
      <c r="DL2964"/>
      <c r="DM2964"/>
      <c r="DP2964" s="51"/>
      <c r="DQ2964"/>
    </row>
    <row r="2965" spans="3:121">
      <c r="C2965" s="51"/>
      <c r="D2965"/>
      <c r="DL2965"/>
      <c r="DM2965"/>
      <c r="DP2965" s="51"/>
      <c r="DQ2965"/>
    </row>
    <row r="2966" spans="3:121">
      <c r="C2966" s="51"/>
      <c r="D2966"/>
      <c r="DL2966"/>
      <c r="DM2966"/>
      <c r="DP2966" s="51"/>
      <c r="DQ2966"/>
    </row>
    <row r="2967" spans="3:121">
      <c r="C2967" s="51"/>
      <c r="D2967"/>
      <c r="DL2967"/>
      <c r="DM2967"/>
      <c r="DP2967" s="51"/>
      <c r="DQ2967"/>
    </row>
    <row r="2968" spans="3:121">
      <c r="C2968" s="51"/>
      <c r="D2968"/>
      <c r="DL2968"/>
      <c r="DM2968"/>
      <c r="DP2968" s="51"/>
      <c r="DQ2968"/>
    </row>
    <row r="2969" spans="3:121">
      <c r="C2969" s="51"/>
      <c r="D2969"/>
      <c r="DL2969"/>
      <c r="DM2969"/>
      <c r="DP2969" s="51"/>
      <c r="DQ2969"/>
    </row>
    <row r="2970" spans="3:121">
      <c r="C2970" s="51"/>
      <c r="D2970"/>
      <c r="DL2970"/>
      <c r="DM2970"/>
      <c r="DP2970" s="51"/>
      <c r="DQ2970"/>
    </row>
    <row r="2971" spans="3:121">
      <c r="C2971" s="51"/>
      <c r="D2971"/>
      <c r="DL2971"/>
      <c r="DM2971"/>
      <c r="DP2971" s="51"/>
      <c r="DQ2971"/>
    </row>
    <row r="2972" spans="3:121">
      <c r="C2972" s="51"/>
      <c r="D2972"/>
      <c r="DL2972"/>
      <c r="DM2972"/>
      <c r="DP2972" s="51"/>
      <c r="DQ2972"/>
    </row>
    <row r="2973" spans="3:121">
      <c r="C2973" s="51"/>
      <c r="D2973"/>
      <c r="DL2973"/>
      <c r="DM2973"/>
      <c r="DP2973" s="51"/>
      <c r="DQ2973"/>
    </row>
    <row r="2974" spans="3:121">
      <c r="C2974" s="51"/>
      <c r="D2974"/>
      <c r="DL2974"/>
      <c r="DM2974"/>
      <c r="DP2974" s="51"/>
      <c r="DQ2974"/>
    </row>
    <row r="2975" spans="3:121">
      <c r="C2975" s="51"/>
      <c r="D2975"/>
      <c r="DL2975"/>
      <c r="DM2975"/>
      <c r="DP2975" s="51"/>
      <c r="DQ2975"/>
    </row>
    <row r="2976" spans="3:121">
      <c r="C2976" s="51"/>
      <c r="D2976"/>
      <c r="DL2976"/>
      <c r="DM2976"/>
      <c r="DP2976" s="51"/>
      <c r="DQ2976"/>
    </row>
    <row r="2977" spans="3:121">
      <c r="C2977" s="51"/>
      <c r="D2977"/>
      <c r="DL2977"/>
      <c r="DM2977"/>
      <c r="DP2977" s="51"/>
      <c r="DQ2977"/>
    </row>
    <row r="2978" spans="3:121">
      <c r="C2978" s="51"/>
      <c r="D2978"/>
      <c r="DL2978"/>
      <c r="DM2978"/>
      <c r="DP2978" s="51"/>
      <c r="DQ2978"/>
    </row>
    <row r="2979" spans="3:121">
      <c r="C2979" s="51"/>
      <c r="D2979"/>
      <c r="DL2979"/>
      <c r="DM2979"/>
      <c r="DP2979" s="51"/>
      <c r="DQ2979"/>
    </row>
    <row r="2980" spans="3:121">
      <c r="C2980" s="51"/>
      <c r="D2980"/>
      <c r="DL2980"/>
      <c r="DM2980"/>
      <c r="DP2980" s="51"/>
      <c r="DQ2980"/>
    </row>
    <row r="2981" spans="3:121">
      <c r="C2981" s="51"/>
      <c r="D2981"/>
      <c r="DL2981"/>
      <c r="DM2981"/>
      <c r="DP2981" s="51"/>
      <c r="DQ2981"/>
    </row>
    <row r="2982" spans="3:121">
      <c r="C2982" s="51"/>
      <c r="D2982"/>
      <c r="DL2982"/>
      <c r="DM2982"/>
      <c r="DP2982" s="51"/>
      <c r="DQ2982"/>
    </row>
    <row r="2983" spans="3:121">
      <c r="C2983" s="51"/>
      <c r="D2983"/>
      <c r="DL2983"/>
      <c r="DM2983"/>
      <c r="DP2983" s="51"/>
      <c r="DQ2983"/>
    </row>
    <row r="2984" spans="3:121">
      <c r="C2984" s="51"/>
      <c r="D2984"/>
      <c r="DL2984"/>
      <c r="DM2984"/>
      <c r="DP2984" s="51"/>
      <c r="DQ2984"/>
    </row>
    <row r="2985" spans="3:121">
      <c r="C2985" s="51"/>
      <c r="D2985"/>
      <c r="DL2985"/>
      <c r="DM2985"/>
      <c r="DP2985" s="51"/>
      <c r="DQ2985"/>
    </row>
    <row r="2986" spans="3:121">
      <c r="C2986" s="51"/>
      <c r="D2986"/>
      <c r="DL2986"/>
      <c r="DM2986"/>
      <c r="DP2986" s="51"/>
      <c r="DQ2986"/>
    </row>
    <row r="2987" spans="3:121">
      <c r="C2987" s="51"/>
      <c r="D2987"/>
      <c r="DL2987"/>
      <c r="DM2987"/>
      <c r="DP2987" s="51"/>
      <c r="DQ2987"/>
    </row>
    <row r="2988" spans="3:121">
      <c r="C2988" s="51"/>
      <c r="D2988"/>
      <c r="DL2988"/>
      <c r="DM2988"/>
      <c r="DP2988" s="51"/>
      <c r="DQ2988"/>
    </row>
    <row r="2989" spans="3:121">
      <c r="C2989" s="51"/>
      <c r="D2989"/>
      <c r="DL2989"/>
      <c r="DM2989"/>
      <c r="DP2989" s="51"/>
      <c r="DQ2989"/>
    </row>
    <row r="2990" spans="3:121">
      <c r="C2990" s="51"/>
      <c r="D2990"/>
      <c r="DL2990"/>
      <c r="DM2990"/>
      <c r="DP2990" s="51"/>
      <c r="DQ2990"/>
    </row>
    <row r="2991" spans="3:121">
      <c r="C2991" s="51"/>
      <c r="D2991"/>
      <c r="DL2991"/>
      <c r="DM2991"/>
      <c r="DP2991" s="51"/>
      <c r="DQ2991"/>
    </row>
    <row r="2992" spans="3:121">
      <c r="C2992" s="51"/>
      <c r="D2992"/>
      <c r="DL2992"/>
      <c r="DM2992"/>
      <c r="DP2992" s="51"/>
      <c r="DQ2992"/>
    </row>
    <row r="2993" spans="3:121">
      <c r="C2993" s="51"/>
      <c r="D2993"/>
      <c r="DL2993"/>
      <c r="DM2993"/>
      <c r="DP2993" s="51"/>
      <c r="DQ2993"/>
    </row>
    <row r="2994" spans="3:121">
      <c r="C2994" s="51"/>
      <c r="D2994"/>
      <c r="DL2994"/>
      <c r="DM2994"/>
      <c r="DP2994" s="51"/>
      <c r="DQ2994"/>
    </row>
    <row r="2995" spans="3:121">
      <c r="C2995" s="51"/>
      <c r="D2995"/>
      <c r="DL2995"/>
      <c r="DM2995"/>
      <c r="DP2995" s="51"/>
      <c r="DQ2995"/>
    </row>
    <row r="2996" spans="3:121">
      <c r="C2996" s="51"/>
      <c r="D2996"/>
      <c r="DL2996"/>
      <c r="DM2996"/>
      <c r="DP2996" s="51"/>
      <c r="DQ2996"/>
    </row>
    <row r="2997" spans="3:121">
      <c r="C2997" s="51"/>
      <c r="D2997"/>
      <c r="DL2997"/>
      <c r="DM2997"/>
      <c r="DP2997" s="51"/>
      <c r="DQ2997"/>
    </row>
    <row r="2998" spans="3:121">
      <c r="C2998" s="51"/>
      <c r="D2998"/>
      <c r="DL2998"/>
      <c r="DM2998"/>
      <c r="DP2998" s="51"/>
      <c r="DQ2998"/>
    </row>
    <row r="2999" spans="3:121">
      <c r="C2999" s="51"/>
      <c r="D2999"/>
      <c r="DL2999"/>
      <c r="DM2999"/>
      <c r="DP2999" s="51"/>
      <c r="DQ2999"/>
    </row>
    <row r="3000" spans="3:121">
      <c r="C3000" s="51"/>
      <c r="D3000"/>
      <c r="DL3000"/>
      <c r="DM3000"/>
      <c r="DP3000" s="51"/>
      <c r="DQ3000"/>
    </row>
    <row r="3001" spans="3:121">
      <c r="C3001" s="51"/>
      <c r="D3001"/>
      <c r="DL3001"/>
      <c r="DM3001"/>
      <c r="DP3001" s="51"/>
      <c r="DQ3001"/>
    </row>
    <row r="3002" spans="3:121">
      <c r="C3002" s="51"/>
      <c r="D3002"/>
      <c r="DL3002"/>
      <c r="DM3002"/>
      <c r="DP3002" s="51"/>
      <c r="DQ3002"/>
    </row>
    <row r="3003" spans="3:121">
      <c r="C3003" s="51"/>
      <c r="D3003"/>
      <c r="DL3003"/>
      <c r="DM3003"/>
      <c r="DP3003" s="51"/>
      <c r="DQ3003"/>
    </row>
    <row r="3004" spans="3:121">
      <c r="C3004" s="51"/>
      <c r="D3004"/>
      <c r="DL3004"/>
      <c r="DM3004"/>
      <c r="DP3004" s="51"/>
      <c r="DQ3004"/>
    </row>
    <row r="3005" spans="3:121">
      <c r="C3005" s="51"/>
      <c r="D3005"/>
      <c r="DL3005"/>
      <c r="DM3005"/>
      <c r="DP3005" s="51"/>
      <c r="DQ3005"/>
    </row>
    <row r="3006" spans="3:121">
      <c r="C3006" s="51"/>
      <c r="D3006"/>
      <c r="DL3006"/>
      <c r="DM3006"/>
      <c r="DP3006" s="51"/>
      <c r="DQ3006"/>
    </row>
    <row r="3007" spans="3:121">
      <c r="C3007" s="51"/>
      <c r="D3007"/>
      <c r="DL3007"/>
      <c r="DM3007"/>
      <c r="DP3007" s="51"/>
      <c r="DQ3007"/>
    </row>
    <row r="3008" spans="3:121">
      <c r="C3008" s="51"/>
      <c r="D3008"/>
      <c r="DL3008"/>
      <c r="DM3008"/>
      <c r="DP3008" s="51"/>
      <c r="DQ3008"/>
    </row>
    <row r="3009" spans="3:121">
      <c r="C3009" s="51"/>
      <c r="D3009"/>
      <c r="DL3009"/>
      <c r="DM3009"/>
      <c r="DP3009" s="51"/>
      <c r="DQ3009"/>
    </row>
    <row r="3010" spans="3:121">
      <c r="C3010" s="51"/>
      <c r="D3010"/>
      <c r="DL3010"/>
      <c r="DM3010"/>
      <c r="DP3010" s="51"/>
      <c r="DQ3010"/>
    </row>
    <row r="3011" spans="3:121">
      <c r="C3011" s="51"/>
      <c r="D3011"/>
      <c r="DL3011"/>
      <c r="DM3011"/>
      <c r="DP3011" s="51"/>
      <c r="DQ3011"/>
    </row>
    <row r="3012" spans="3:121">
      <c r="C3012" s="51"/>
      <c r="D3012"/>
      <c r="DL3012"/>
      <c r="DM3012"/>
      <c r="DP3012" s="51"/>
      <c r="DQ3012"/>
    </row>
    <row r="3013" spans="3:121">
      <c r="C3013" s="51"/>
      <c r="D3013"/>
      <c r="DL3013"/>
      <c r="DM3013"/>
      <c r="DP3013" s="51"/>
      <c r="DQ3013"/>
    </row>
    <row r="3014" spans="3:121">
      <c r="C3014" s="51"/>
      <c r="D3014"/>
      <c r="DL3014"/>
      <c r="DM3014"/>
      <c r="DP3014" s="51"/>
      <c r="DQ3014"/>
    </row>
    <row r="3015" spans="3:121">
      <c r="C3015" s="51"/>
      <c r="D3015"/>
      <c r="DL3015"/>
      <c r="DM3015"/>
      <c r="DP3015" s="51"/>
      <c r="DQ3015"/>
    </row>
    <row r="3016" spans="3:121">
      <c r="C3016" s="51"/>
      <c r="D3016"/>
      <c r="DL3016"/>
      <c r="DM3016"/>
      <c r="DP3016" s="51"/>
      <c r="DQ3016"/>
    </row>
    <row r="3017" spans="3:121">
      <c r="C3017" s="51"/>
      <c r="D3017"/>
      <c r="DL3017"/>
      <c r="DM3017"/>
      <c r="DP3017" s="51"/>
      <c r="DQ3017"/>
    </row>
    <row r="3018" spans="3:121">
      <c r="C3018" s="51"/>
      <c r="D3018"/>
      <c r="DL3018"/>
      <c r="DM3018"/>
      <c r="DP3018" s="51"/>
      <c r="DQ3018"/>
    </row>
    <row r="3019" spans="3:121">
      <c r="C3019" s="51"/>
      <c r="D3019"/>
      <c r="DL3019"/>
      <c r="DM3019"/>
      <c r="DP3019" s="51"/>
      <c r="DQ3019"/>
    </row>
    <row r="3020" spans="3:121">
      <c r="C3020" s="51"/>
      <c r="D3020"/>
      <c r="DL3020"/>
      <c r="DM3020"/>
      <c r="DP3020" s="51"/>
      <c r="DQ3020"/>
    </row>
    <row r="3021" spans="3:121">
      <c r="C3021" s="51"/>
      <c r="D3021"/>
      <c r="DL3021"/>
      <c r="DM3021"/>
      <c r="DP3021" s="51"/>
      <c r="DQ3021"/>
    </row>
    <row r="3022" spans="3:121">
      <c r="C3022" s="51"/>
      <c r="D3022"/>
      <c r="DL3022"/>
      <c r="DM3022"/>
      <c r="DP3022" s="51"/>
      <c r="DQ3022"/>
    </row>
    <row r="3023" spans="3:121">
      <c r="C3023" s="51"/>
      <c r="D3023"/>
      <c r="DL3023"/>
      <c r="DM3023"/>
      <c r="DP3023" s="51"/>
      <c r="DQ3023"/>
    </row>
    <row r="3024" spans="3:121">
      <c r="C3024" s="51"/>
      <c r="D3024"/>
      <c r="DL3024"/>
      <c r="DM3024"/>
      <c r="DP3024" s="51"/>
      <c r="DQ3024"/>
    </row>
    <row r="3025" spans="3:121">
      <c r="C3025" s="51"/>
      <c r="D3025"/>
      <c r="DL3025"/>
      <c r="DM3025"/>
      <c r="DP3025" s="51"/>
      <c r="DQ3025"/>
    </row>
    <row r="3026" spans="3:121">
      <c r="C3026" s="51"/>
      <c r="D3026"/>
      <c r="DL3026"/>
      <c r="DM3026"/>
      <c r="DP3026" s="51"/>
      <c r="DQ3026"/>
    </row>
    <row r="3027" spans="3:121">
      <c r="C3027" s="51"/>
      <c r="D3027"/>
      <c r="DL3027"/>
      <c r="DM3027"/>
      <c r="DP3027" s="51"/>
      <c r="DQ3027"/>
    </row>
    <row r="3028" spans="3:121">
      <c r="C3028" s="51"/>
      <c r="D3028"/>
      <c r="DL3028"/>
      <c r="DM3028"/>
      <c r="DP3028" s="51"/>
      <c r="DQ3028"/>
    </row>
    <row r="3029" spans="3:121">
      <c r="C3029" s="51"/>
      <c r="D3029"/>
      <c r="DL3029"/>
      <c r="DM3029"/>
      <c r="DP3029" s="51"/>
      <c r="DQ3029"/>
    </row>
    <row r="3030" spans="3:121">
      <c r="C3030" s="51"/>
      <c r="D3030"/>
      <c r="DL3030"/>
      <c r="DM3030"/>
      <c r="DP3030" s="51"/>
      <c r="DQ3030"/>
    </row>
    <row r="3031" spans="3:121">
      <c r="C3031" s="51"/>
      <c r="D3031"/>
      <c r="DL3031"/>
      <c r="DM3031"/>
      <c r="DP3031" s="51"/>
      <c r="DQ3031"/>
    </row>
    <row r="3032" spans="3:121">
      <c r="C3032" s="51"/>
      <c r="D3032"/>
      <c r="DL3032"/>
      <c r="DM3032"/>
      <c r="DP3032" s="51"/>
      <c r="DQ3032"/>
    </row>
    <row r="3033" spans="3:121">
      <c r="C3033" s="51"/>
      <c r="D3033"/>
      <c r="DL3033"/>
      <c r="DM3033"/>
      <c r="DP3033" s="51"/>
      <c r="DQ3033"/>
    </row>
    <row r="3034" spans="3:121">
      <c r="C3034" s="51"/>
      <c r="D3034"/>
      <c r="DL3034"/>
      <c r="DM3034"/>
      <c r="DP3034" s="51"/>
      <c r="DQ3034"/>
    </row>
    <row r="3035" spans="3:121">
      <c r="C3035" s="51"/>
      <c r="D3035"/>
      <c r="DL3035"/>
      <c r="DM3035"/>
      <c r="DP3035" s="51"/>
      <c r="DQ3035"/>
    </row>
    <row r="3036" spans="3:121">
      <c r="C3036" s="51"/>
      <c r="D3036"/>
      <c r="DL3036"/>
      <c r="DM3036"/>
      <c r="DP3036" s="51"/>
      <c r="DQ3036"/>
    </row>
    <row r="3037" spans="3:121">
      <c r="C3037" s="51"/>
      <c r="D3037"/>
      <c r="DL3037"/>
      <c r="DM3037"/>
      <c r="DP3037" s="51"/>
      <c r="DQ3037"/>
    </row>
    <row r="3038" spans="3:121">
      <c r="C3038" s="51"/>
      <c r="D3038"/>
      <c r="DL3038"/>
      <c r="DM3038"/>
      <c r="DP3038" s="51"/>
      <c r="DQ3038"/>
    </row>
    <row r="3039" spans="3:121">
      <c r="C3039" s="51"/>
      <c r="D3039"/>
      <c r="DL3039"/>
      <c r="DM3039"/>
      <c r="DP3039" s="51"/>
      <c r="DQ3039"/>
    </row>
    <row r="3040" spans="3:121">
      <c r="C3040" s="51"/>
      <c r="D3040"/>
      <c r="DL3040"/>
      <c r="DM3040"/>
      <c r="DP3040" s="51"/>
      <c r="DQ3040"/>
    </row>
    <row r="3041" spans="3:121">
      <c r="C3041" s="51"/>
      <c r="D3041"/>
      <c r="DL3041"/>
      <c r="DM3041"/>
      <c r="DP3041" s="51"/>
      <c r="DQ3041"/>
    </row>
    <row r="3042" spans="3:121">
      <c r="C3042" s="51"/>
      <c r="D3042"/>
      <c r="DL3042"/>
      <c r="DM3042"/>
      <c r="DP3042" s="51"/>
      <c r="DQ3042"/>
    </row>
    <row r="3043" spans="3:121">
      <c r="C3043" s="51"/>
      <c r="D3043"/>
      <c r="DL3043"/>
      <c r="DM3043"/>
      <c r="DP3043" s="51"/>
      <c r="DQ3043"/>
    </row>
    <row r="3044" spans="3:121">
      <c r="C3044" s="51"/>
      <c r="D3044"/>
      <c r="DL3044"/>
      <c r="DM3044"/>
      <c r="DP3044" s="51"/>
      <c r="DQ3044"/>
    </row>
    <row r="3045" spans="3:121">
      <c r="C3045" s="51"/>
      <c r="D3045"/>
      <c r="DL3045"/>
      <c r="DM3045"/>
      <c r="DP3045" s="51"/>
      <c r="DQ3045"/>
    </row>
    <row r="3046" spans="3:121">
      <c r="C3046" s="51"/>
      <c r="D3046"/>
      <c r="DL3046"/>
      <c r="DM3046"/>
      <c r="DP3046" s="51"/>
      <c r="DQ3046"/>
    </row>
    <row r="3047" spans="3:121">
      <c r="C3047" s="51"/>
      <c r="D3047"/>
      <c r="DL3047"/>
      <c r="DM3047"/>
      <c r="DP3047" s="51"/>
      <c r="DQ3047"/>
    </row>
    <row r="3048" spans="3:121">
      <c r="C3048" s="51"/>
      <c r="D3048"/>
      <c r="DL3048"/>
      <c r="DM3048"/>
      <c r="DP3048" s="51"/>
      <c r="DQ3048"/>
    </row>
    <row r="3049" spans="3:121">
      <c r="C3049" s="51"/>
      <c r="D3049"/>
      <c r="DL3049"/>
      <c r="DM3049"/>
      <c r="DP3049" s="51"/>
      <c r="DQ3049"/>
    </row>
    <row r="3050" spans="3:121">
      <c r="C3050" s="51"/>
      <c r="D3050"/>
      <c r="DL3050"/>
      <c r="DM3050"/>
      <c r="DP3050" s="51"/>
      <c r="DQ3050"/>
    </row>
    <row r="3051" spans="3:121">
      <c r="C3051" s="51"/>
      <c r="D3051"/>
      <c r="DL3051"/>
      <c r="DM3051"/>
      <c r="DP3051" s="51"/>
      <c r="DQ3051"/>
    </row>
    <row r="3052" spans="3:121">
      <c r="C3052" s="51"/>
      <c r="D3052"/>
      <c r="DL3052"/>
      <c r="DM3052"/>
      <c r="DP3052" s="51"/>
      <c r="DQ3052"/>
    </row>
    <row r="3053" spans="3:121">
      <c r="C3053" s="51"/>
      <c r="D3053"/>
      <c r="DL3053"/>
      <c r="DM3053"/>
      <c r="DP3053" s="51"/>
      <c r="DQ3053"/>
    </row>
    <row r="3054" spans="3:121">
      <c r="C3054" s="51"/>
      <c r="D3054"/>
      <c r="DL3054"/>
      <c r="DM3054"/>
      <c r="DP3054" s="51"/>
      <c r="DQ3054"/>
    </row>
    <row r="3055" spans="3:121">
      <c r="C3055" s="51"/>
      <c r="D3055"/>
      <c r="DL3055"/>
      <c r="DM3055"/>
      <c r="DP3055" s="51"/>
      <c r="DQ3055"/>
    </row>
    <row r="3056" spans="3:121">
      <c r="C3056" s="51"/>
      <c r="D3056"/>
      <c r="DL3056"/>
      <c r="DM3056"/>
      <c r="DP3056" s="51"/>
      <c r="DQ3056"/>
    </row>
    <row r="3057" spans="3:121">
      <c r="C3057" s="51"/>
      <c r="D3057"/>
      <c r="DL3057"/>
      <c r="DM3057"/>
      <c r="DP3057" s="51"/>
      <c r="DQ3057"/>
    </row>
    <row r="3058" spans="3:121">
      <c r="C3058" s="51"/>
      <c r="D3058"/>
      <c r="DL3058"/>
      <c r="DM3058"/>
      <c r="DP3058" s="51"/>
      <c r="DQ3058"/>
    </row>
    <row r="3059" spans="3:121">
      <c r="C3059" s="51"/>
      <c r="D3059"/>
      <c r="DL3059"/>
      <c r="DM3059"/>
      <c r="DP3059" s="51"/>
      <c r="DQ3059"/>
    </row>
    <row r="3060" spans="3:121">
      <c r="C3060" s="51"/>
      <c r="D3060"/>
      <c r="DL3060"/>
      <c r="DM3060"/>
      <c r="DP3060" s="51"/>
      <c r="DQ3060"/>
    </row>
    <row r="3061" spans="3:121">
      <c r="C3061" s="51"/>
      <c r="D3061"/>
      <c r="DL3061"/>
      <c r="DM3061"/>
      <c r="DP3061" s="51"/>
      <c r="DQ3061"/>
    </row>
    <row r="3062" spans="3:121">
      <c r="C3062" s="51"/>
      <c r="D3062"/>
      <c r="DL3062"/>
      <c r="DM3062"/>
      <c r="DP3062" s="51"/>
      <c r="DQ3062"/>
    </row>
    <row r="3063" spans="3:121">
      <c r="C3063" s="51"/>
      <c r="D3063"/>
      <c r="DL3063"/>
      <c r="DM3063"/>
      <c r="DP3063" s="51"/>
      <c r="DQ3063"/>
    </row>
    <row r="3064" spans="3:121">
      <c r="C3064" s="51"/>
      <c r="D3064"/>
      <c r="DL3064"/>
      <c r="DM3064"/>
      <c r="DP3064" s="51"/>
      <c r="DQ3064"/>
    </row>
    <row r="3065" spans="3:121">
      <c r="C3065" s="51"/>
      <c r="D3065"/>
      <c r="DL3065"/>
      <c r="DM3065"/>
      <c r="DP3065" s="51"/>
      <c r="DQ3065"/>
    </row>
    <row r="3066" spans="3:121">
      <c r="C3066" s="51"/>
      <c r="D3066"/>
      <c r="DL3066"/>
      <c r="DM3066"/>
      <c r="DP3066" s="51"/>
      <c r="DQ3066"/>
    </row>
    <row r="3067" spans="3:121">
      <c r="C3067" s="51"/>
      <c r="D3067"/>
      <c r="DL3067"/>
      <c r="DM3067"/>
      <c r="DP3067" s="51"/>
      <c r="DQ3067"/>
    </row>
    <row r="3068" spans="3:121">
      <c r="C3068" s="51"/>
      <c r="D3068"/>
      <c r="DL3068"/>
      <c r="DM3068"/>
      <c r="DP3068" s="51"/>
      <c r="DQ3068"/>
    </row>
    <row r="3069" spans="3:121">
      <c r="C3069" s="51"/>
      <c r="D3069"/>
      <c r="DL3069"/>
      <c r="DM3069"/>
      <c r="DP3069" s="51"/>
      <c r="DQ3069"/>
    </row>
    <row r="3070" spans="3:121">
      <c r="C3070" s="51"/>
      <c r="D3070"/>
      <c r="DL3070"/>
      <c r="DM3070"/>
      <c r="DP3070" s="51"/>
      <c r="DQ3070"/>
    </row>
    <row r="3071" spans="3:121">
      <c r="C3071" s="51"/>
      <c r="D3071"/>
      <c r="DL3071"/>
      <c r="DM3071"/>
      <c r="DP3071" s="51"/>
      <c r="DQ3071"/>
    </row>
    <row r="3072" spans="3:121">
      <c r="C3072" s="51"/>
      <c r="D3072"/>
      <c r="DL3072"/>
      <c r="DM3072"/>
      <c r="DP3072" s="51"/>
      <c r="DQ3072"/>
    </row>
    <row r="3073" spans="3:121">
      <c r="C3073" s="51"/>
      <c r="D3073"/>
      <c r="DL3073"/>
      <c r="DM3073"/>
      <c r="DP3073" s="51"/>
      <c r="DQ3073"/>
    </row>
    <row r="3074" spans="3:121">
      <c r="C3074" s="51"/>
      <c r="D3074"/>
      <c r="DL3074"/>
      <c r="DM3074"/>
      <c r="DP3074" s="51"/>
      <c r="DQ3074"/>
    </row>
    <row r="3075" spans="3:121">
      <c r="C3075" s="51"/>
      <c r="D3075"/>
      <c r="DL3075"/>
      <c r="DM3075"/>
      <c r="DP3075" s="51"/>
      <c r="DQ3075"/>
    </row>
    <row r="3076" spans="3:121">
      <c r="C3076" s="51"/>
      <c r="D3076"/>
      <c r="DL3076"/>
      <c r="DM3076"/>
      <c r="DP3076" s="51"/>
      <c r="DQ3076"/>
    </row>
    <row r="3077" spans="3:121">
      <c r="C3077" s="51"/>
      <c r="D3077"/>
      <c r="DL3077"/>
      <c r="DM3077"/>
      <c r="DP3077" s="51"/>
      <c r="DQ3077"/>
    </row>
    <row r="3078" spans="3:121">
      <c r="C3078" s="51"/>
      <c r="D3078"/>
      <c r="DL3078"/>
      <c r="DM3078"/>
      <c r="DP3078" s="51"/>
      <c r="DQ3078"/>
    </row>
    <row r="3079" spans="3:121">
      <c r="C3079" s="51"/>
      <c r="D3079"/>
      <c r="DL3079"/>
      <c r="DM3079"/>
      <c r="DP3079" s="51"/>
      <c r="DQ3079"/>
    </row>
    <row r="3080" spans="3:121">
      <c r="C3080" s="51"/>
      <c r="D3080"/>
      <c r="DL3080"/>
      <c r="DM3080"/>
      <c r="DP3080" s="51"/>
      <c r="DQ3080"/>
    </row>
    <row r="3081" spans="3:121">
      <c r="C3081" s="51"/>
      <c r="D3081"/>
      <c r="DL3081"/>
      <c r="DM3081"/>
      <c r="DP3081" s="51"/>
      <c r="DQ3081"/>
    </row>
    <row r="3082" spans="3:121">
      <c r="C3082" s="51"/>
      <c r="D3082"/>
      <c r="DL3082"/>
      <c r="DM3082"/>
      <c r="DP3082" s="51"/>
      <c r="DQ3082"/>
    </row>
    <row r="3083" spans="3:121">
      <c r="C3083" s="51"/>
      <c r="D3083"/>
      <c r="DL3083"/>
      <c r="DM3083"/>
      <c r="DP3083" s="51"/>
      <c r="DQ3083"/>
    </row>
    <row r="3084" spans="3:121">
      <c r="C3084" s="51"/>
      <c r="D3084"/>
      <c r="DL3084"/>
      <c r="DM3084"/>
      <c r="DP3084" s="51"/>
      <c r="DQ3084"/>
    </row>
    <row r="3085" spans="3:121">
      <c r="C3085" s="51"/>
      <c r="D3085"/>
      <c r="DL3085"/>
      <c r="DM3085"/>
      <c r="DP3085" s="51"/>
      <c r="DQ3085"/>
    </row>
    <row r="3086" spans="3:121">
      <c r="C3086" s="51"/>
      <c r="D3086"/>
      <c r="DL3086"/>
      <c r="DM3086"/>
      <c r="DP3086" s="51"/>
      <c r="DQ3086"/>
    </row>
    <row r="3087" spans="3:121">
      <c r="C3087" s="51"/>
      <c r="D3087"/>
      <c r="DL3087"/>
      <c r="DM3087"/>
      <c r="DP3087" s="51"/>
      <c r="DQ3087"/>
    </row>
    <row r="3088" spans="3:121">
      <c r="C3088" s="51"/>
      <c r="D3088"/>
      <c r="DL3088"/>
      <c r="DM3088"/>
      <c r="DP3088" s="51"/>
      <c r="DQ3088"/>
    </row>
    <row r="3089" spans="3:121">
      <c r="C3089" s="51"/>
      <c r="D3089"/>
      <c r="DL3089"/>
      <c r="DM3089"/>
      <c r="DP3089" s="51"/>
      <c r="DQ3089"/>
    </row>
    <row r="3090" spans="3:121">
      <c r="C3090" s="51"/>
      <c r="D3090"/>
      <c r="DL3090"/>
      <c r="DM3090"/>
      <c r="DP3090" s="51"/>
      <c r="DQ3090"/>
    </row>
    <row r="3091" spans="3:121">
      <c r="C3091" s="51"/>
      <c r="D3091"/>
      <c r="DL3091"/>
      <c r="DM3091"/>
      <c r="DP3091" s="51"/>
      <c r="DQ3091"/>
    </row>
    <row r="3092" spans="3:121">
      <c r="C3092" s="51"/>
      <c r="D3092"/>
      <c r="DL3092"/>
      <c r="DM3092"/>
      <c r="DP3092" s="51"/>
      <c r="DQ3092"/>
    </row>
    <row r="3093" spans="3:121">
      <c r="C3093" s="51"/>
      <c r="D3093"/>
      <c r="DL3093"/>
      <c r="DM3093"/>
      <c r="DP3093" s="51"/>
      <c r="DQ3093"/>
    </row>
    <row r="3094" spans="3:121">
      <c r="C3094" s="51"/>
      <c r="D3094"/>
      <c r="DL3094"/>
      <c r="DM3094"/>
      <c r="DP3094" s="51"/>
      <c r="DQ3094"/>
    </row>
    <row r="3095" spans="3:121">
      <c r="C3095" s="51"/>
      <c r="D3095"/>
      <c r="DL3095"/>
      <c r="DM3095"/>
      <c r="DP3095" s="51"/>
      <c r="DQ3095"/>
    </row>
    <row r="3096" spans="3:121">
      <c r="C3096" s="51"/>
      <c r="D3096"/>
      <c r="DL3096"/>
      <c r="DM3096"/>
      <c r="DP3096" s="51"/>
      <c r="DQ3096"/>
    </row>
    <row r="3097" spans="3:121">
      <c r="C3097" s="51"/>
      <c r="D3097"/>
      <c r="DL3097"/>
      <c r="DM3097"/>
      <c r="DP3097" s="51"/>
      <c r="DQ3097"/>
    </row>
    <row r="3098" spans="3:121">
      <c r="C3098" s="51"/>
      <c r="D3098"/>
      <c r="DL3098"/>
      <c r="DM3098"/>
      <c r="DP3098" s="51"/>
      <c r="DQ3098"/>
    </row>
    <row r="3099" spans="3:121">
      <c r="C3099" s="51"/>
      <c r="D3099"/>
      <c r="DL3099"/>
      <c r="DM3099"/>
      <c r="DP3099" s="51"/>
      <c r="DQ3099"/>
    </row>
    <row r="3100" spans="3:121">
      <c r="C3100" s="51"/>
      <c r="D3100"/>
      <c r="DL3100"/>
      <c r="DM3100"/>
      <c r="DP3100" s="51"/>
      <c r="DQ3100"/>
    </row>
    <row r="3101" spans="3:121">
      <c r="C3101" s="51"/>
      <c r="D3101"/>
      <c r="DL3101"/>
      <c r="DM3101"/>
      <c r="DP3101" s="51"/>
      <c r="DQ3101"/>
    </row>
    <row r="3102" spans="3:121">
      <c r="C3102" s="51"/>
      <c r="D3102"/>
      <c r="DL3102"/>
      <c r="DM3102"/>
      <c r="DP3102" s="51"/>
      <c r="DQ3102"/>
    </row>
    <row r="3103" spans="3:121">
      <c r="C3103" s="51"/>
      <c r="D3103"/>
      <c r="DL3103"/>
      <c r="DM3103"/>
      <c r="DP3103" s="51"/>
      <c r="DQ3103"/>
    </row>
    <row r="3104" spans="3:121">
      <c r="C3104" s="51"/>
      <c r="D3104"/>
      <c r="DL3104"/>
      <c r="DM3104"/>
      <c r="DP3104" s="51"/>
      <c r="DQ3104"/>
    </row>
    <row r="3105" spans="3:121">
      <c r="C3105" s="51"/>
      <c r="D3105"/>
      <c r="DL3105"/>
      <c r="DM3105"/>
      <c r="DP3105" s="51"/>
      <c r="DQ3105"/>
    </row>
    <row r="3106" spans="3:121">
      <c r="C3106" s="51"/>
      <c r="D3106"/>
      <c r="DL3106"/>
      <c r="DM3106"/>
      <c r="DP3106" s="51"/>
      <c r="DQ3106"/>
    </row>
    <row r="3107" spans="3:121">
      <c r="C3107" s="51"/>
      <c r="D3107"/>
      <c r="DL3107"/>
      <c r="DM3107"/>
      <c r="DP3107" s="51"/>
      <c r="DQ3107"/>
    </row>
    <row r="3108" spans="3:121">
      <c r="C3108" s="51"/>
      <c r="D3108"/>
      <c r="DL3108"/>
      <c r="DM3108"/>
      <c r="DP3108" s="51"/>
      <c r="DQ3108"/>
    </row>
    <row r="3109" spans="3:121">
      <c r="C3109" s="51"/>
      <c r="D3109"/>
      <c r="DL3109"/>
      <c r="DM3109"/>
      <c r="DP3109" s="51"/>
      <c r="DQ3109"/>
    </row>
    <row r="3110" spans="3:121">
      <c r="C3110" s="51"/>
      <c r="D3110"/>
      <c r="DL3110"/>
      <c r="DM3110"/>
      <c r="DP3110" s="51"/>
      <c r="DQ3110"/>
    </row>
    <row r="3111" spans="3:121">
      <c r="C3111" s="51"/>
      <c r="D3111"/>
      <c r="DL3111"/>
      <c r="DM3111"/>
      <c r="DP3111" s="51"/>
      <c r="DQ3111"/>
    </row>
    <row r="3112" spans="3:121">
      <c r="C3112" s="51"/>
      <c r="D3112"/>
      <c r="DL3112"/>
      <c r="DM3112"/>
      <c r="DP3112" s="51"/>
      <c r="DQ3112"/>
    </row>
    <row r="3113" spans="3:121">
      <c r="C3113" s="51"/>
      <c r="D3113"/>
      <c r="DL3113"/>
      <c r="DM3113"/>
      <c r="DP3113" s="51"/>
      <c r="DQ3113"/>
    </row>
    <row r="3114" spans="3:121">
      <c r="C3114" s="51"/>
      <c r="D3114"/>
      <c r="DL3114"/>
      <c r="DM3114"/>
      <c r="DP3114" s="51"/>
      <c r="DQ3114"/>
    </row>
    <row r="3115" spans="3:121">
      <c r="C3115" s="51"/>
      <c r="D3115"/>
      <c r="DL3115"/>
      <c r="DM3115"/>
      <c r="DP3115" s="51"/>
      <c r="DQ3115"/>
    </row>
    <row r="3116" spans="3:121">
      <c r="C3116" s="51"/>
      <c r="D3116"/>
      <c r="DL3116"/>
      <c r="DM3116"/>
      <c r="DP3116" s="51"/>
      <c r="DQ3116"/>
    </row>
    <row r="3117" spans="3:121">
      <c r="C3117" s="51"/>
      <c r="D3117"/>
      <c r="DL3117"/>
      <c r="DM3117"/>
      <c r="DP3117" s="51"/>
      <c r="DQ3117"/>
    </row>
    <row r="3118" spans="3:121">
      <c r="C3118" s="51"/>
      <c r="D3118"/>
      <c r="DL3118"/>
      <c r="DM3118"/>
      <c r="DP3118" s="51"/>
      <c r="DQ3118"/>
    </row>
    <row r="3119" spans="3:121">
      <c r="C3119" s="51"/>
      <c r="D3119"/>
      <c r="DL3119"/>
      <c r="DM3119"/>
      <c r="DP3119" s="51"/>
      <c r="DQ3119"/>
    </row>
    <row r="3120" spans="3:121">
      <c r="C3120" s="51"/>
      <c r="D3120"/>
      <c r="DL3120"/>
      <c r="DM3120"/>
      <c r="DP3120" s="51"/>
      <c r="DQ3120"/>
    </row>
    <row r="3121" spans="3:121">
      <c r="C3121" s="51"/>
      <c r="D3121"/>
      <c r="DL3121"/>
      <c r="DM3121"/>
      <c r="DP3121" s="51"/>
      <c r="DQ3121"/>
    </row>
    <row r="3122" spans="3:121">
      <c r="C3122" s="51"/>
      <c r="D3122"/>
      <c r="DL3122"/>
      <c r="DM3122"/>
      <c r="DP3122" s="51"/>
      <c r="DQ3122"/>
    </row>
    <row r="3123" spans="3:121">
      <c r="C3123" s="51"/>
      <c r="D3123"/>
      <c r="DL3123"/>
      <c r="DM3123"/>
      <c r="DP3123" s="51"/>
      <c r="DQ3123"/>
    </row>
    <row r="3124" spans="3:121">
      <c r="C3124" s="51"/>
      <c r="D3124"/>
      <c r="DL3124"/>
      <c r="DM3124"/>
      <c r="DP3124" s="51"/>
      <c r="DQ3124"/>
    </row>
    <row r="3125" spans="3:121">
      <c r="C3125" s="51"/>
      <c r="D3125"/>
      <c r="DL3125"/>
      <c r="DM3125"/>
      <c r="DP3125" s="51"/>
      <c r="DQ3125"/>
    </row>
    <row r="3126" spans="3:121">
      <c r="C3126" s="51"/>
      <c r="D3126"/>
      <c r="DL3126"/>
      <c r="DM3126"/>
      <c r="DP3126" s="51"/>
      <c r="DQ3126"/>
    </row>
    <row r="3127" spans="3:121">
      <c r="C3127" s="51"/>
      <c r="D3127"/>
      <c r="DL3127"/>
      <c r="DM3127"/>
      <c r="DP3127" s="51"/>
      <c r="DQ3127"/>
    </row>
    <row r="3128" spans="3:121">
      <c r="C3128" s="51"/>
      <c r="D3128"/>
      <c r="DL3128"/>
      <c r="DM3128"/>
      <c r="DP3128" s="51"/>
      <c r="DQ3128"/>
    </row>
    <row r="3129" spans="3:121">
      <c r="C3129" s="51"/>
      <c r="D3129"/>
      <c r="DL3129"/>
      <c r="DM3129"/>
      <c r="DP3129" s="51"/>
      <c r="DQ3129"/>
    </row>
    <row r="3130" spans="3:121">
      <c r="C3130" s="51"/>
      <c r="D3130"/>
      <c r="DL3130"/>
      <c r="DM3130"/>
      <c r="DP3130" s="51"/>
      <c r="DQ3130"/>
    </row>
    <row r="3131" spans="3:121">
      <c r="C3131" s="51"/>
      <c r="D3131"/>
      <c r="DL3131"/>
      <c r="DM3131"/>
      <c r="DP3131" s="51"/>
      <c r="DQ3131"/>
    </row>
    <row r="3132" spans="3:121">
      <c r="C3132" s="51"/>
      <c r="D3132"/>
      <c r="DL3132"/>
      <c r="DM3132"/>
      <c r="DP3132" s="51"/>
      <c r="DQ3132"/>
    </row>
    <row r="3133" spans="3:121">
      <c r="C3133" s="51"/>
      <c r="D3133"/>
      <c r="DL3133"/>
      <c r="DM3133"/>
      <c r="DP3133" s="51"/>
      <c r="DQ3133"/>
    </row>
    <row r="3134" spans="3:121">
      <c r="C3134" s="51"/>
      <c r="D3134"/>
      <c r="DL3134"/>
      <c r="DM3134"/>
      <c r="DP3134" s="51"/>
      <c r="DQ3134"/>
    </row>
    <row r="3135" spans="3:121">
      <c r="C3135" s="51"/>
      <c r="D3135"/>
      <c r="DL3135"/>
      <c r="DM3135"/>
      <c r="DP3135" s="51"/>
      <c r="DQ3135"/>
    </row>
    <row r="3136" spans="3:121">
      <c r="C3136" s="51"/>
      <c r="D3136"/>
      <c r="DL3136"/>
      <c r="DM3136"/>
      <c r="DP3136" s="51"/>
      <c r="DQ3136"/>
    </row>
    <row r="3137" spans="3:121">
      <c r="C3137" s="51"/>
      <c r="D3137"/>
      <c r="DL3137"/>
      <c r="DM3137"/>
      <c r="DP3137" s="51"/>
      <c r="DQ3137"/>
    </row>
    <row r="3138" spans="3:121">
      <c r="C3138" s="51"/>
      <c r="D3138"/>
      <c r="DL3138"/>
      <c r="DM3138"/>
      <c r="DP3138" s="51"/>
      <c r="DQ3138"/>
    </row>
    <row r="3139" spans="3:121">
      <c r="C3139" s="51"/>
      <c r="D3139"/>
      <c r="DL3139"/>
      <c r="DM3139"/>
      <c r="DP3139" s="51"/>
      <c r="DQ3139"/>
    </row>
    <row r="3140" spans="3:121">
      <c r="C3140" s="51"/>
      <c r="D3140"/>
      <c r="DL3140"/>
      <c r="DM3140"/>
      <c r="DP3140" s="51"/>
      <c r="DQ3140"/>
    </row>
    <row r="3141" spans="3:121">
      <c r="C3141" s="51"/>
      <c r="D3141"/>
      <c r="DL3141"/>
      <c r="DM3141"/>
      <c r="DP3141" s="51"/>
      <c r="DQ3141"/>
    </row>
    <row r="3142" spans="3:121">
      <c r="C3142" s="51"/>
      <c r="D3142"/>
      <c r="DL3142"/>
      <c r="DM3142"/>
      <c r="DP3142" s="51"/>
      <c r="DQ3142"/>
    </row>
    <row r="3143" spans="3:121">
      <c r="C3143" s="51"/>
      <c r="D3143"/>
      <c r="DL3143"/>
      <c r="DM3143"/>
      <c r="DP3143" s="51"/>
      <c r="DQ3143"/>
    </row>
    <row r="3144" spans="3:121">
      <c r="C3144" s="51"/>
      <c r="D3144"/>
      <c r="DL3144"/>
      <c r="DM3144"/>
      <c r="DP3144" s="51"/>
      <c r="DQ3144"/>
    </row>
    <row r="3145" spans="3:121">
      <c r="C3145" s="51"/>
      <c r="D3145"/>
      <c r="DL3145"/>
      <c r="DM3145"/>
      <c r="DP3145" s="51"/>
      <c r="DQ3145"/>
    </row>
    <row r="3146" spans="3:121">
      <c r="C3146" s="51"/>
      <c r="D3146"/>
      <c r="DL3146"/>
      <c r="DM3146"/>
      <c r="DP3146" s="51"/>
      <c r="DQ3146"/>
    </row>
    <row r="3147" spans="3:121">
      <c r="C3147" s="51"/>
      <c r="D3147"/>
      <c r="DL3147"/>
      <c r="DM3147"/>
      <c r="DP3147" s="51"/>
      <c r="DQ3147"/>
    </row>
    <row r="3148" spans="3:121">
      <c r="C3148" s="51"/>
      <c r="D3148"/>
      <c r="DL3148"/>
      <c r="DM3148"/>
      <c r="DP3148" s="51"/>
      <c r="DQ3148"/>
    </row>
    <row r="3149" spans="3:121">
      <c r="C3149" s="51"/>
      <c r="D3149"/>
      <c r="DL3149"/>
      <c r="DM3149"/>
      <c r="DP3149" s="51"/>
      <c r="DQ3149"/>
    </row>
    <row r="3150" spans="3:121">
      <c r="C3150" s="51"/>
      <c r="D3150"/>
      <c r="DL3150"/>
      <c r="DM3150"/>
      <c r="DP3150" s="51"/>
      <c r="DQ3150"/>
    </row>
    <row r="3151" spans="3:121">
      <c r="C3151" s="51"/>
      <c r="D3151"/>
      <c r="DL3151"/>
      <c r="DM3151"/>
      <c r="DP3151" s="51"/>
      <c r="DQ3151"/>
    </row>
    <row r="3152" spans="3:121">
      <c r="C3152" s="51"/>
      <c r="D3152"/>
      <c r="DL3152"/>
      <c r="DM3152"/>
      <c r="DP3152" s="51"/>
      <c r="DQ3152"/>
    </row>
    <row r="3153" spans="3:121">
      <c r="C3153" s="51"/>
      <c r="D3153"/>
      <c r="DL3153"/>
      <c r="DM3153"/>
      <c r="DP3153" s="51"/>
      <c r="DQ3153"/>
    </row>
    <row r="3154" spans="3:121">
      <c r="C3154" s="51"/>
      <c r="D3154"/>
      <c r="DL3154"/>
      <c r="DM3154"/>
      <c r="DP3154" s="51"/>
      <c r="DQ3154"/>
    </row>
    <row r="3155" spans="3:121">
      <c r="C3155" s="51"/>
      <c r="D3155"/>
      <c r="DL3155"/>
      <c r="DM3155"/>
      <c r="DP3155" s="51"/>
      <c r="DQ3155"/>
    </row>
    <row r="3156" spans="3:121">
      <c r="C3156" s="51"/>
      <c r="D3156"/>
      <c r="DL3156"/>
      <c r="DM3156"/>
      <c r="DP3156" s="51"/>
      <c r="DQ3156"/>
    </row>
    <row r="3157" spans="3:121">
      <c r="C3157" s="51"/>
      <c r="D3157"/>
      <c r="DL3157"/>
      <c r="DM3157"/>
      <c r="DP3157" s="51"/>
      <c r="DQ3157"/>
    </row>
    <row r="3158" spans="3:121">
      <c r="C3158" s="51"/>
      <c r="D3158"/>
      <c r="DL3158"/>
      <c r="DM3158"/>
      <c r="DP3158" s="51"/>
      <c r="DQ3158"/>
    </row>
    <row r="3159" spans="3:121">
      <c r="C3159" s="51"/>
      <c r="D3159"/>
      <c r="DL3159"/>
      <c r="DM3159"/>
      <c r="DP3159" s="51"/>
      <c r="DQ3159"/>
    </row>
    <row r="3160" spans="3:121">
      <c r="C3160" s="51"/>
      <c r="D3160"/>
      <c r="DL3160"/>
      <c r="DM3160"/>
      <c r="DP3160" s="51"/>
      <c r="DQ3160"/>
    </row>
    <row r="3161" spans="3:121">
      <c r="C3161" s="51"/>
      <c r="D3161"/>
      <c r="DL3161"/>
      <c r="DM3161"/>
      <c r="DP3161" s="51"/>
      <c r="DQ3161"/>
    </row>
    <row r="3162" spans="3:121">
      <c r="C3162" s="51"/>
      <c r="D3162"/>
      <c r="DL3162"/>
      <c r="DM3162"/>
      <c r="DP3162" s="51"/>
      <c r="DQ3162"/>
    </row>
    <row r="3163" spans="3:121">
      <c r="C3163" s="51"/>
      <c r="D3163"/>
      <c r="DL3163"/>
      <c r="DM3163"/>
      <c r="DP3163" s="51"/>
      <c r="DQ3163"/>
    </row>
    <row r="3164" spans="3:121">
      <c r="C3164" s="51"/>
      <c r="D3164"/>
      <c r="DL3164"/>
      <c r="DM3164"/>
      <c r="DP3164" s="51"/>
      <c r="DQ3164"/>
    </row>
    <row r="3165" spans="3:121">
      <c r="C3165" s="51"/>
      <c r="D3165"/>
      <c r="DL3165"/>
      <c r="DM3165"/>
      <c r="DP3165" s="51"/>
      <c r="DQ3165"/>
    </row>
    <row r="3166" spans="3:121">
      <c r="C3166" s="51"/>
      <c r="D3166"/>
      <c r="DL3166"/>
      <c r="DM3166"/>
      <c r="DP3166" s="51"/>
      <c r="DQ3166"/>
    </row>
    <row r="3167" spans="3:121">
      <c r="C3167" s="51"/>
      <c r="D3167"/>
      <c r="DL3167"/>
      <c r="DM3167"/>
      <c r="DP3167" s="51"/>
      <c r="DQ3167"/>
    </row>
    <row r="3168" spans="3:121">
      <c r="C3168" s="51"/>
      <c r="D3168"/>
      <c r="DL3168"/>
      <c r="DM3168"/>
      <c r="DP3168" s="51"/>
      <c r="DQ3168"/>
    </row>
    <row r="3169" spans="3:121">
      <c r="C3169" s="51"/>
      <c r="D3169"/>
      <c r="DL3169"/>
      <c r="DM3169"/>
      <c r="DP3169" s="51"/>
      <c r="DQ3169"/>
    </row>
    <row r="3170" spans="3:121">
      <c r="C3170" s="51"/>
      <c r="D3170"/>
      <c r="DL3170"/>
      <c r="DM3170"/>
      <c r="DP3170" s="51"/>
      <c r="DQ3170"/>
    </row>
    <row r="3171" spans="3:121">
      <c r="C3171" s="51"/>
      <c r="D3171"/>
      <c r="DL3171"/>
      <c r="DM3171"/>
      <c r="DP3171" s="51"/>
      <c r="DQ3171"/>
    </row>
    <row r="3172" spans="3:121">
      <c r="C3172" s="51"/>
      <c r="D3172"/>
      <c r="DL3172"/>
      <c r="DM3172"/>
      <c r="DP3172" s="51"/>
      <c r="DQ3172"/>
    </row>
    <row r="3173" spans="3:121">
      <c r="C3173" s="51"/>
      <c r="D3173"/>
      <c r="DL3173"/>
      <c r="DM3173"/>
      <c r="DP3173" s="51"/>
      <c r="DQ3173"/>
    </row>
    <row r="3174" spans="3:121">
      <c r="C3174" s="51"/>
      <c r="D3174"/>
      <c r="DL3174"/>
      <c r="DM3174"/>
      <c r="DP3174" s="51"/>
      <c r="DQ3174"/>
    </row>
    <row r="3175" spans="3:121">
      <c r="C3175" s="51"/>
      <c r="D3175"/>
      <c r="DL3175"/>
      <c r="DM3175"/>
      <c r="DP3175" s="51"/>
      <c r="DQ3175"/>
    </row>
    <row r="3176" spans="3:121">
      <c r="C3176" s="51"/>
      <c r="D3176"/>
      <c r="DL3176"/>
      <c r="DM3176"/>
      <c r="DP3176" s="51"/>
      <c r="DQ3176"/>
    </row>
    <row r="3177" spans="3:121">
      <c r="C3177" s="51"/>
      <c r="D3177"/>
      <c r="DL3177"/>
      <c r="DM3177"/>
      <c r="DP3177" s="51"/>
      <c r="DQ3177"/>
    </row>
    <row r="3178" spans="3:121">
      <c r="C3178" s="51"/>
      <c r="D3178"/>
      <c r="DL3178"/>
      <c r="DM3178"/>
      <c r="DP3178" s="51"/>
      <c r="DQ3178"/>
    </row>
    <row r="3179" spans="3:121">
      <c r="C3179" s="51"/>
      <c r="D3179"/>
      <c r="DL3179"/>
      <c r="DM3179"/>
      <c r="DP3179" s="51"/>
      <c r="DQ3179"/>
    </row>
    <row r="3180" spans="3:121">
      <c r="C3180" s="51"/>
      <c r="D3180"/>
      <c r="DL3180"/>
      <c r="DM3180"/>
      <c r="DP3180" s="51"/>
      <c r="DQ3180"/>
    </row>
    <row r="3181" spans="3:121">
      <c r="C3181" s="51"/>
      <c r="D3181"/>
      <c r="DL3181"/>
      <c r="DM3181"/>
      <c r="DP3181" s="51"/>
      <c r="DQ3181"/>
    </row>
    <row r="3182" spans="3:121">
      <c r="C3182" s="51"/>
      <c r="D3182"/>
      <c r="DL3182"/>
      <c r="DM3182"/>
      <c r="DP3182" s="51"/>
      <c r="DQ3182"/>
    </row>
    <row r="3183" spans="3:121">
      <c r="C3183" s="51"/>
      <c r="D3183"/>
      <c r="DL3183"/>
      <c r="DM3183"/>
      <c r="DP3183" s="51"/>
      <c r="DQ3183"/>
    </row>
    <row r="3184" spans="3:121">
      <c r="C3184" s="51"/>
      <c r="D3184"/>
      <c r="DL3184"/>
      <c r="DM3184"/>
      <c r="DP3184" s="51"/>
      <c r="DQ3184"/>
    </row>
    <row r="3185" spans="3:121">
      <c r="C3185" s="51"/>
      <c r="D3185"/>
      <c r="DL3185"/>
      <c r="DM3185"/>
      <c r="DP3185" s="51"/>
      <c r="DQ3185"/>
    </row>
    <row r="3186" spans="3:121">
      <c r="C3186" s="51"/>
      <c r="D3186"/>
      <c r="DL3186"/>
      <c r="DM3186"/>
      <c r="DP3186" s="51"/>
      <c r="DQ3186"/>
    </row>
    <row r="3187" spans="3:121">
      <c r="C3187" s="51"/>
      <c r="D3187"/>
      <c r="DL3187"/>
      <c r="DM3187"/>
      <c r="DP3187" s="51"/>
      <c r="DQ3187"/>
    </row>
    <row r="3188" spans="3:121">
      <c r="C3188" s="51"/>
      <c r="D3188"/>
      <c r="DL3188"/>
      <c r="DM3188"/>
      <c r="DP3188" s="51"/>
      <c r="DQ3188"/>
    </row>
    <row r="3189" spans="3:121">
      <c r="C3189" s="51"/>
      <c r="D3189"/>
      <c r="DL3189"/>
      <c r="DM3189"/>
      <c r="DP3189" s="51"/>
      <c r="DQ3189"/>
    </row>
    <row r="3190" spans="3:121">
      <c r="C3190" s="51"/>
      <c r="D3190"/>
      <c r="DL3190"/>
      <c r="DM3190"/>
      <c r="DP3190" s="51"/>
      <c r="DQ3190"/>
    </row>
    <row r="3191" spans="3:121">
      <c r="C3191" s="51"/>
      <c r="D3191"/>
      <c r="DL3191"/>
      <c r="DM3191"/>
      <c r="DP3191" s="51"/>
      <c r="DQ3191"/>
    </row>
    <row r="3192" spans="3:121">
      <c r="C3192" s="51"/>
      <c r="D3192"/>
      <c r="DL3192"/>
      <c r="DM3192"/>
      <c r="DP3192" s="51"/>
      <c r="DQ3192"/>
    </row>
    <row r="3193" spans="3:121">
      <c r="C3193" s="51"/>
      <c r="D3193"/>
      <c r="DL3193"/>
      <c r="DM3193"/>
      <c r="DP3193" s="51"/>
      <c r="DQ3193"/>
    </row>
    <row r="3194" spans="3:121">
      <c r="C3194" s="51"/>
      <c r="D3194"/>
      <c r="DL3194"/>
      <c r="DM3194"/>
      <c r="DP3194" s="51"/>
      <c r="DQ3194"/>
    </row>
    <row r="3195" spans="3:121">
      <c r="C3195" s="51"/>
      <c r="D3195"/>
      <c r="DL3195"/>
      <c r="DM3195"/>
      <c r="DP3195" s="51"/>
      <c r="DQ3195"/>
    </row>
    <row r="3196" spans="3:121">
      <c r="C3196" s="51"/>
      <c r="D3196"/>
      <c r="DL3196"/>
      <c r="DM3196"/>
      <c r="DP3196" s="51"/>
      <c r="DQ3196"/>
    </row>
    <row r="3197" spans="3:121">
      <c r="C3197" s="51"/>
      <c r="D3197"/>
      <c r="DL3197"/>
      <c r="DM3197"/>
      <c r="DP3197" s="51"/>
      <c r="DQ3197"/>
    </row>
    <row r="3198" spans="3:121">
      <c r="C3198" s="51"/>
      <c r="D3198"/>
      <c r="DL3198"/>
      <c r="DM3198"/>
      <c r="DP3198" s="51"/>
      <c r="DQ3198"/>
    </row>
    <row r="3199" spans="3:121">
      <c r="C3199" s="51"/>
      <c r="D3199"/>
      <c r="DL3199"/>
      <c r="DM3199"/>
      <c r="DP3199" s="51"/>
      <c r="DQ3199"/>
    </row>
    <row r="3200" spans="3:121">
      <c r="C3200" s="51"/>
      <c r="D3200"/>
      <c r="DL3200"/>
      <c r="DM3200"/>
      <c r="DP3200" s="51"/>
      <c r="DQ3200"/>
    </row>
    <row r="3201" spans="3:121">
      <c r="C3201" s="51"/>
      <c r="D3201"/>
      <c r="DL3201"/>
      <c r="DM3201"/>
      <c r="DP3201" s="51"/>
      <c r="DQ3201"/>
    </row>
    <row r="3202" spans="3:121">
      <c r="C3202" s="51"/>
      <c r="D3202"/>
      <c r="DL3202"/>
      <c r="DM3202"/>
      <c r="DP3202" s="51"/>
      <c r="DQ3202"/>
    </row>
    <row r="3203" spans="3:121">
      <c r="C3203" s="51"/>
      <c r="D3203"/>
      <c r="DL3203"/>
      <c r="DM3203"/>
      <c r="DP3203" s="51"/>
      <c r="DQ3203"/>
    </row>
    <row r="3204" spans="3:121">
      <c r="C3204" s="51"/>
      <c r="D3204"/>
      <c r="DL3204"/>
      <c r="DM3204"/>
      <c r="DP3204" s="51"/>
      <c r="DQ3204"/>
    </row>
    <row r="3205" spans="3:121">
      <c r="C3205" s="51"/>
      <c r="D3205"/>
      <c r="DL3205"/>
      <c r="DM3205"/>
      <c r="DP3205" s="51"/>
      <c r="DQ3205"/>
    </row>
    <row r="3206" spans="3:121">
      <c r="C3206" s="51"/>
      <c r="D3206"/>
      <c r="DL3206"/>
      <c r="DM3206"/>
      <c r="DP3206" s="51"/>
      <c r="DQ3206"/>
    </row>
    <row r="3207" spans="3:121">
      <c r="C3207" s="51"/>
      <c r="D3207"/>
      <c r="DL3207"/>
      <c r="DM3207"/>
      <c r="DP3207" s="51"/>
      <c r="DQ3207"/>
    </row>
    <row r="3208" spans="3:121">
      <c r="C3208" s="51"/>
      <c r="D3208"/>
      <c r="DL3208"/>
      <c r="DM3208"/>
      <c r="DP3208" s="51"/>
      <c r="DQ3208"/>
    </row>
    <row r="3209" spans="3:121">
      <c r="C3209" s="51"/>
      <c r="D3209"/>
      <c r="DL3209"/>
      <c r="DM3209"/>
      <c r="DP3209" s="51"/>
      <c r="DQ3209"/>
    </row>
    <row r="3210" spans="3:121">
      <c r="C3210" s="51"/>
      <c r="D3210"/>
      <c r="DL3210"/>
      <c r="DM3210"/>
      <c r="DP3210" s="51"/>
      <c r="DQ3210"/>
    </row>
    <row r="3211" spans="3:121">
      <c r="C3211" s="51"/>
      <c r="D3211"/>
      <c r="DL3211"/>
      <c r="DM3211"/>
      <c r="DP3211" s="51"/>
      <c r="DQ3211"/>
    </row>
    <row r="3212" spans="3:121">
      <c r="C3212" s="51"/>
      <c r="D3212"/>
      <c r="DL3212"/>
      <c r="DM3212"/>
      <c r="DP3212" s="51"/>
      <c r="DQ3212"/>
    </row>
    <row r="3213" spans="3:121">
      <c r="C3213" s="51"/>
      <c r="D3213"/>
      <c r="DL3213"/>
      <c r="DM3213"/>
      <c r="DP3213" s="51"/>
      <c r="DQ3213"/>
    </row>
    <row r="3214" spans="3:121">
      <c r="C3214" s="51"/>
      <c r="D3214"/>
      <c r="DL3214"/>
      <c r="DM3214"/>
      <c r="DP3214" s="51"/>
      <c r="DQ3214"/>
    </row>
    <row r="3215" spans="3:121">
      <c r="C3215" s="51"/>
      <c r="D3215"/>
      <c r="DL3215"/>
      <c r="DM3215"/>
      <c r="DP3215" s="51"/>
      <c r="DQ3215"/>
    </row>
    <row r="3216" spans="3:121">
      <c r="C3216" s="51"/>
      <c r="D3216"/>
      <c r="DL3216"/>
      <c r="DM3216"/>
      <c r="DP3216" s="51"/>
      <c r="DQ3216"/>
    </row>
    <row r="3217" spans="3:121">
      <c r="C3217" s="51"/>
      <c r="D3217"/>
      <c r="DL3217"/>
      <c r="DM3217"/>
      <c r="DP3217" s="51"/>
      <c r="DQ3217"/>
    </row>
    <row r="3218" spans="3:121">
      <c r="C3218" s="51"/>
      <c r="D3218"/>
      <c r="DL3218"/>
      <c r="DM3218"/>
      <c r="DP3218" s="51"/>
      <c r="DQ3218"/>
    </row>
    <row r="3219" spans="3:121">
      <c r="C3219" s="51"/>
      <c r="D3219"/>
      <c r="DL3219"/>
      <c r="DM3219"/>
      <c r="DP3219" s="51"/>
      <c r="DQ3219"/>
    </row>
    <row r="3220" spans="3:121">
      <c r="C3220" s="51"/>
      <c r="D3220"/>
      <c r="DL3220"/>
      <c r="DM3220"/>
      <c r="DP3220" s="51"/>
      <c r="DQ3220"/>
    </row>
    <row r="3221" spans="3:121">
      <c r="C3221" s="51"/>
      <c r="D3221"/>
      <c r="DL3221"/>
      <c r="DM3221"/>
      <c r="DP3221" s="51"/>
      <c r="DQ3221"/>
    </row>
    <row r="3222" spans="3:121">
      <c r="C3222" s="51"/>
      <c r="D3222"/>
      <c r="DL3222"/>
      <c r="DM3222"/>
      <c r="DP3222" s="51"/>
      <c r="DQ3222"/>
    </row>
    <row r="3223" spans="3:121">
      <c r="C3223" s="51"/>
      <c r="D3223"/>
      <c r="DL3223"/>
      <c r="DM3223"/>
      <c r="DP3223" s="51"/>
      <c r="DQ3223"/>
    </row>
    <row r="3224" spans="3:121">
      <c r="C3224" s="51"/>
      <c r="D3224"/>
      <c r="DL3224"/>
      <c r="DM3224"/>
      <c r="DP3224" s="51"/>
      <c r="DQ3224"/>
    </row>
    <row r="3225" spans="3:121">
      <c r="C3225" s="51"/>
      <c r="D3225"/>
      <c r="DL3225"/>
      <c r="DM3225"/>
      <c r="DP3225" s="51"/>
      <c r="DQ3225"/>
    </row>
    <row r="3226" spans="3:121">
      <c r="C3226" s="51"/>
      <c r="D3226"/>
      <c r="DL3226"/>
      <c r="DM3226"/>
      <c r="DP3226" s="51"/>
      <c r="DQ3226"/>
    </row>
    <row r="3227" spans="3:121">
      <c r="C3227" s="51"/>
      <c r="D3227"/>
      <c r="DL3227"/>
      <c r="DM3227"/>
      <c r="DP3227" s="51"/>
      <c r="DQ3227"/>
    </row>
    <row r="3228" spans="3:121">
      <c r="C3228" s="51"/>
      <c r="D3228"/>
      <c r="DL3228"/>
      <c r="DM3228"/>
      <c r="DP3228" s="51"/>
      <c r="DQ3228"/>
    </row>
    <row r="3229" spans="3:121">
      <c r="C3229" s="51"/>
      <c r="D3229"/>
      <c r="DL3229"/>
      <c r="DM3229"/>
      <c r="DP3229" s="51"/>
      <c r="DQ3229"/>
    </row>
    <row r="3230" spans="3:121">
      <c r="C3230" s="51"/>
      <c r="D3230"/>
      <c r="DL3230"/>
      <c r="DM3230"/>
      <c r="DP3230" s="51"/>
      <c r="DQ3230"/>
    </row>
    <row r="3231" spans="3:121">
      <c r="C3231" s="51"/>
      <c r="D3231"/>
      <c r="DL3231"/>
      <c r="DM3231"/>
      <c r="DP3231" s="51"/>
      <c r="DQ3231"/>
    </row>
    <row r="3232" spans="3:121">
      <c r="C3232" s="51"/>
      <c r="D3232"/>
      <c r="DL3232"/>
      <c r="DM3232"/>
      <c r="DP3232" s="51"/>
      <c r="DQ3232"/>
    </row>
    <row r="3233" spans="3:121">
      <c r="C3233" s="51"/>
      <c r="D3233"/>
      <c r="DL3233"/>
      <c r="DM3233"/>
      <c r="DP3233" s="51"/>
      <c r="DQ3233"/>
    </row>
    <row r="3234" spans="3:121">
      <c r="C3234" s="51"/>
      <c r="D3234"/>
      <c r="DL3234"/>
      <c r="DM3234"/>
      <c r="DP3234" s="51"/>
      <c r="DQ3234"/>
    </row>
    <row r="3235" spans="3:121">
      <c r="C3235" s="51"/>
      <c r="D3235"/>
      <c r="DL3235"/>
      <c r="DM3235"/>
      <c r="DP3235" s="51"/>
      <c r="DQ3235"/>
    </row>
    <row r="3236" spans="3:121">
      <c r="C3236" s="51"/>
      <c r="D3236"/>
      <c r="DL3236"/>
      <c r="DM3236"/>
      <c r="DP3236" s="51"/>
      <c r="DQ3236"/>
    </row>
    <row r="3237" spans="3:121">
      <c r="C3237" s="51"/>
      <c r="D3237"/>
      <c r="DL3237"/>
      <c r="DM3237"/>
      <c r="DP3237" s="51"/>
      <c r="DQ3237"/>
    </row>
    <row r="3238" spans="3:121">
      <c r="C3238" s="51"/>
      <c r="D3238"/>
      <c r="DL3238"/>
      <c r="DM3238"/>
      <c r="DP3238" s="51"/>
      <c r="DQ3238"/>
    </row>
    <row r="3239" spans="3:121">
      <c r="C3239" s="51"/>
      <c r="D3239"/>
      <c r="DL3239"/>
      <c r="DM3239"/>
      <c r="DP3239" s="51"/>
      <c r="DQ3239"/>
    </row>
    <row r="3240" spans="3:121">
      <c r="C3240" s="51"/>
      <c r="D3240"/>
      <c r="DL3240"/>
      <c r="DM3240"/>
      <c r="DP3240" s="51"/>
      <c r="DQ3240"/>
    </row>
    <row r="3241" spans="3:121">
      <c r="C3241" s="51"/>
      <c r="D3241"/>
      <c r="DL3241"/>
      <c r="DM3241"/>
      <c r="DP3241" s="51"/>
      <c r="DQ3241"/>
    </row>
    <row r="3242" spans="3:121">
      <c r="C3242" s="51"/>
      <c r="D3242"/>
      <c r="DL3242"/>
      <c r="DM3242"/>
      <c r="DP3242" s="51"/>
      <c r="DQ3242"/>
    </row>
    <row r="3243" spans="3:121">
      <c r="C3243" s="51"/>
      <c r="D3243"/>
      <c r="DL3243"/>
      <c r="DM3243"/>
      <c r="DP3243" s="51"/>
      <c r="DQ3243"/>
    </row>
    <row r="3244" spans="3:121">
      <c r="C3244" s="51"/>
      <c r="D3244"/>
      <c r="DL3244"/>
      <c r="DM3244"/>
      <c r="DP3244" s="51"/>
      <c r="DQ3244"/>
    </row>
    <row r="3245" spans="3:121">
      <c r="C3245" s="51"/>
      <c r="D3245"/>
      <c r="DL3245"/>
      <c r="DM3245"/>
      <c r="DP3245" s="51"/>
      <c r="DQ3245"/>
    </row>
    <row r="3246" spans="3:121">
      <c r="C3246" s="51"/>
      <c r="D3246"/>
      <c r="DL3246"/>
      <c r="DM3246"/>
      <c r="DP3246" s="51"/>
      <c r="DQ3246"/>
    </row>
    <row r="3247" spans="3:121">
      <c r="C3247" s="51"/>
      <c r="D3247"/>
      <c r="DL3247"/>
      <c r="DM3247"/>
      <c r="DP3247" s="51"/>
      <c r="DQ3247"/>
    </row>
    <row r="3248" spans="3:121">
      <c r="C3248" s="51"/>
      <c r="D3248"/>
      <c r="DL3248"/>
      <c r="DM3248"/>
      <c r="DP3248" s="51"/>
      <c r="DQ3248"/>
    </row>
    <row r="3249" spans="3:121">
      <c r="C3249" s="51"/>
      <c r="D3249"/>
      <c r="DL3249"/>
      <c r="DM3249"/>
      <c r="DP3249" s="51"/>
      <c r="DQ3249"/>
    </row>
    <row r="3250" spans="3:121">
      <c r="C3250" s="51"/>
      <c r="D3250"/>
      <c r="DL3250"/>
      <c r="DM3250"/>
      <c r="DP3250" s="51"/>
      <c r="DQ3250"/>
    </row>
    <row r="3251" spans="3:121">
      <c r="C3251" s="51"/>
      <c r="D3251"/>
      <c r="DL3251"/>
      <c r="DM3251"/>
      <c r="DP3251" s="51"/>
      <c r="DQ3251"/>
    </row>
    <row r="3252" spans="3:121">
      <c r="C3252" s="51"/>
      <c r="D3252"/>
      <c r="DL3252"/>
      <c r="DM3252"/>
      <c r="DP3252" s="51"/>
      <c r="DQ3252"/>
    </row>
    <row r="3253" spans="3:121">
      <c r="C3253" s="51"/>
      <c r="D3253"/>
      <c r="DL3253"/>
      <c r="DM3253"/>
      <c r="DP3253" s="51"/>
      <c r="DQ3253"/>
    </row>
    <row r="3254" spans="3:121">
      <c r="C3254" s="51"/>
      <c r="D3254"/>
      <c r="DL3254"/>
      <c r="DM3254"/>
      <c r="DP3254" s="51"/>
      <c r="DQ3254"/>
    </row>
    <row r="3255" spans="3:121">
      <c r="C3255" s="51"/>
      <c r="D3255"/>
      <c r="DL3255"/>
      <c r="DM3255"/>
      <c r="DP3255" s="51"/>
      <c r="DQ3255"/>
    </row>
    <row r="3256" spans="3:121">
      <c r="C3256" s="51"/>
      <c r="D3256"/>
      <c r="DL3256"/>
      <c r="DM3256"/>
      <c r="DP3256" s="51"/>
      <c r="DQ3256"/>
    </row>
    <row r="3257" spans="3:121">
      <c r="C3257" s="51"/>
      <c r="D3257"/>
      <c r="DL3257"/>
      <c r="DM3257"/>
      <c r="DP3257" s="51"/>
      <c r="DQ3257"/>
    </row>
    <row r="3258" spans="3:121">
      <c r="C3258" s="51"/>
      <c r="D3258"/>
      <c r="DL3258"/>
      <c r="DM3258"/>
      <c r="DP3258" s="51"/>
      <c r="DQ3258"/>
    </row>
    <row r="3259" spans="3:121">
      <c r="C3259" s="51"/>
      <c r="D3259"/>
      <c r="DL3259"/>
      <c r="DM3259"/>
      <c r="DP3259" s="51"/>
      <c r="DQ3259"/>
    </row>
    <row r="3260" spans="3:121">
      <c r="C3260" s="51"/>
      <c r="D3260"/>
      <c r="DL3260"/>
      <c r="DM3260"/>
      <c r="DP3260" s="51"/>
      <c r="DQ3260"/>
    </row>
    <row r="3261" spans="3:121">
      <c r="C3261" s="51"/>
      <c r="D3261"/>
      <c r="DL3261"/>
      <c r="DM3261"/>
      <c r="DP3261" s="51"/>
      <c r="DQ3261"/>
    </row>
    <row r="3262" spans="3:121">
      <c r="C3262" s="51"/>
      <c r="D3262"/>
      <c r="DL3262"/>
      <c r="DM3262"/>
      <c r="DP3262" s="51"/>
      <c r="DQ3262"/>
    </row>
    <row r="3263" spans="3:121">
      <c r="C3263" s="51"/>
      <c r="D3263"/>
      <c r="DL3263"/>
      <c r="DM3263"/>
      <c r="DP3263" s="51"/>
      <c r="DQ3263"/>
    </row>
    <row r="3264" spans="3:121">
      <c r="C3264" s="51"/>
      <c r="D3264"/>
      <c r="DL3264"/>
      <c r="DM3264"/>
      <c r="DP3264" s="51"/>
      <c r="DQ3264"/>
    </row>
    <row r="3265" spans="3:121">
      <c r="C3265" s="51"/>
      <c r="D3265"/>
      <c r="DL3265"/>
      <c r="DM3265"/>
      <c r="DP3265" s="51"/>
      <c r="DQ3265"/>
    </row>
    <row r="3266" spans="3:121">
      <c r="C3266" s="51"/>
      <c r="D3266"/>
      <c r="DL3266"/>
      <c r="DM3266"/>
      <c r="DP3266" s="51"/>
      <c r="DQ3266"/>
    </row>
    <row r="3267" spans="3:121">
      <c r="C3267" s="51"/>
      <c r="D3267"/>
      <c r="DL3267"/>
      <c r="DM3267"/>
      <c r="DP3267" s="51"/>
      <c r="DQ3267"/>
    </row>
    <row r="3268" spans="3:121">
      <c r="C3268" s="51"/>
      <c r="D3268"/>
      <c r="DL3268"/>
      <c r="DM3268"/>
      <c r="DP3268" s="51"/>
      <c r="DQ3268"/>
    </row>
    <row r="3269" spans="3:121">
      <c r="C3269" s="51"/>
      <c r="D3269"/>
      <c r="DL3269"/>
      <c r="DM3269"/>
      <c r="DP3269" s="51"/>
      <c r="DQ3269"/>
    </row>
    <row r="3270" spans="3:121">
      <c r="C3270" s="51"/>
      <c r="D3270"/>
      <c r="DL3270"/>
      <c r="DM3270"/>
      <c r="DP3270" s="51"/>
      <c r="DQ3270"/>
    </row>
    <row r="3271" spans="3:121">
      <c r="C3271" s="51"/>
      <c r="D3271"/>
      <c r="DL3271"/>
      <c r="DM3271"/>
      <c r="DP3271" s="51"/>
      <c r="DQ3271"/>
    </row>
    <row r="3272" spans="3:121">
      <c r="C3272" s="51"/>
      <c r="D3272"/>
      <c r="DL3272"/>
      <c r="DM3272"/>
      <c r="DP3272" s="51"/>
      <c r="DQ3272"/>
    </row>
    <row r="3273" spans="3:121">
      <c r="C3273" s="51"/>
      <c r="D3273"/>
      <c r="DL3273"/>
      <c r="DM3273"/>
      <c r="DP3273" s="51"/>
      <c r="DQ3273"/>
    </row>
    <row r="3274" spans="3:121">
      <c r="C3274" s="51"/>
      <c r="D3274"/>
      <c r="DL3274"/>
      <c r="DM3274"/>
      <c r="DP3274" s="51"/>
      <c r="DQ3274"/>
    </row>
    <row r="3275" spans="3:121">
      <c r="C3275" s="51"/>
      <c r="D3275"/>
      <c r="DL3275"/>
      <c r="DM3275"/>
      <c r="DP3275" s="51"/>
      <c r="DQ3275"/>
    </row>
    <row r="3276" spans="3:121">
      <c r="C3276" s="51"/>
      <c r="D3276"/>
      <c r="DL3276"/>
      <c r="DM3276"/>
      <c r="DP3276" s="51"/>
      <c r="DQ3276"/>
    </row>
    <row r="3277" spans="3:121">
      <c r="C3277" s="51"/>
      <c r="D3277"/>
      <c r="DL3277"/>
      <c r="DM3277"/>
      <c r="DP3277" s="51"/>
      <c r="DQ3277"/>
    </row>
    <row r="3278" spans="3:121">
      <c r="C3278" s="51"/>
      <c r="D3278"/>
      <c r="DL3278"/>
      <c r="DM3278"/>
      <c r="DP3278" s="51"/>
      <c r="DQ3278"/>
    </row>
    <row r="3279" spans="3:121">
      <c r="C3279" s="51"/>
      <c r="D3279"/>
      <c r="DL3279"/>
      <c r="DM3279"/>
      <c r="DP3279" s="51"/>
      <c r="DQ3279"/>
    </row>
    <row r="3280" spans="3:121">
      <c r="C3280" s="51"/>
      <c r="D3280"/>
      <c r="DL3280"/>
      <c r="DM3280"/>
      <c r="DP3280" s="51"/>
      <c r="DQ3280"/>
    </row>
    <row r="3281" spans="3:121">
      <c r="C3281" s="51"/>
      <c r="D3281"/>
      <c r="DL3281"/>
      <c r="DM3281"/>
      <c r="DP3281" s="51"/>
      <c r="DQ3281"/>
    </row>
    <row r="3282" spans="3:121">
      <c r="C3282" s="51"/>
      <c r="D3282"/>
      <c r="DL3282"/>
      <c r="DM3282"/>
      <c r="DP3282" s="51"/>
      <c r="DQ3282"/>
    </row>
    <row r="3283" spans="3:121">
      <c r="C3283" s="51"/>
      <c r="D3283"/>
      <c r="DL3283"/>
      <c r="DM3283"/>
      <c r="DP3283" s="51"/>
      <c r="DQ3283"/>
    </row>
    <row r="3284" spans="3:121">
      <c r="C3284" s="51"/>
      <c r="D3284"/>
      <c r="DL3284"/>
      <c r="DM3284"/>
      <c r="DP3284" s="51"/>
      <c r="DQ3284"/>
    </row>
    <row r="3285" spans="3:121">
      <c r="C3285" s="51"/>
      <c r="D3285"/>
      <c r="DL3285"/>
      <c r="DM3285"/>
      <c r="DP3285" s="51"/>
      <c r="DQ3285"/>
    </row>
    <row r="3286" spans="3:121">
      <c r="C3286" s="51"/>
      <c r="D3286"/>
      <c r="DL3286"/>
      <c r="DM3286"/>
      <c r="DP3286" s="51"/>
      <c r="DQ3286"/>
    </row>
    <row r="3287" spans="3:121">
      <c r="C3287" s="51"/>
      <c r="D3287"/>
      <c r="DL3287"/>
      <c r="DM3287"/>
      <c r="DP3287" s="51"/>
      <c r="DQ3287"/>
    </row>
    <row r="3288" spans="3:121">
      <c r="C3288" s="51"/>
      <c r="D3288"/>
      <c r="DL3288"/>
      <c r="DM3288"/>
      <c r="DP3288" s="51"/>
      <c r="DQ3288"/>
    </row>
    <row r="3289" spans="3:121">
      <c r="C3289" s="51"/>
      <c r="D3289"/>
      <c r="DL3289"/>
      <c r="DM3289"/>
      <c r="DP3289" s="51"/>
      <c r="DQ3289"/>
    </row>
    <row r="3290" spans="3:121">
      <c r="C3290" s="51"/>
      <c r="D3290"/>
      <c r="DL3290"/>
      <c r="DM3290"/>
      <c r="DP3290" s="51"/>
      <c r="DQ3290"/>
    </row>
    <row r="3291" spans="3:121">
      <c r="C3291" s="51"/>
      <c r="D3291"/>
      <c r="DL3291"/>
      <c r="DM3291"/>
      <c r="DP3291" s="51"/>
      <c r="DQ3291"/>
    </row>
    <row r="3292" spans="3:121">
      <c r="C3292" s="51"/>
      <c r="D3292"/>
      <c r="DL3292"/>
      <c r="DM3292"/>
      <c r="DP3292" s="51"/>
      <c r="DQ3292"/>
    </row>
    <row r="3293" spans="3:121">
      <c r="C3293" s="51"/>
      <c r="D3293"/>
      <c r="DL3293"/>
      <c r="DM3293"/>
      <c r="DP3293" s="51"/>
      <c r="DQ3293"/>
    </row>
    <row r="3294" spans="3:121">
      <c r="C3294" s="51"/>
      <c r="D3294"/>
      <c r="DL3294"/>
      <c r="DM3294"/>
      <c r="DP3294" s="51"/>
      <c r="DQ3294"/>
    </row>
    <row r="3295" spans="3:121">
      <c r="C3295" s="51"/>
      <c r="D3295"/>
      <c r="DL3295"/>
      <c r="DM3295"/>
      <c r="DP3295" s="51"/>
      <c r="DQ3295"/>
    </row>
    <row r="3296" spans="3:121">
      <c r="C3296" s="51"/>
      <c r="D3296"/>
      <c r="DL3296"/>
      <c r="DM3296"/>
      <c r="DP3296" s="51"/>
      <c r="DQ3296"/>
    </row>
    <row r="3297" spans="3:121">
      <c r="C3297" s="51"/>
      <c r="D3297"/>
      <c r="DL3297"/>
      <c r="DM3297"/>
      <c r="DP3297" s="51"/>
      <c r="DQ3297"/>
    </row>
    <row r="3298" spans="3:121">
      <c r="C3298" s="51"/>
      <c r="D3298"/>
      <c r="DL3298"/>
      <c r="DM3298"/>
      <c r="DP3298" s="51"/>
      <c r="DQ3298"/>
    </row>
    <row r="3299" spans="3:121">
      <c r="C3299" s="51"/>
      <c r="D3299"/>
      <c r="DL3299"/>
      <c r="DM3299"/>
      <c r="DP3299" s="51"/>
      <c r="DQ3299"/>
    </row>
    <row r="3300" spans="3:121">
      <c r="C3300" s="51"/>
      <c r="D3300"/>
      <c r="DL3300"/>
      <c r="DM3300"/>
      <c r="DP3300" s="51"/>
      <c r="DQ3300"/>
    </row>
    <row r="3301" spans="3:121">
      <c r="C3301" s="51"/>
      <c r="D3301"/>
      <c r="DL3301"/>
      <c r="DM3301"/>
      <c r="DP3301" s="51"/>
      <c r="DQ3301"/>
    </row>
    <row r="3302" spans="3:121">
      <c r="C3302" s="51"/>
      <c r="D3302"/>
      <c r="DL3302"/>
      <c r="DM3302"/>
      <c r="DP3302" s="51"/>
      <c r="DQ3302"/>
    </row>
    <row r="3303" spans="3:121">
      <c r="C3303" s="51"/>
      <c r="D3303"/>
      <c r="DL3303"/>
      <c r="DM3303"/>
      <c r="DP3303" s="51"/>
      <c r="DQ3303"/>
    </row>
    <row r="3304" spans="3:121">
      <c r="C3304" s="51"/>
      <c r="D3304"/>
      <c r="DL3304"/>
      <c r="DM3304"/>
      <c r="DP3304" s="51"/>
      <c r="DQ3304"/>
    </row>
    <row r="3305" spans="3:121">
      <c r="C3305" s="51"/>
      <c r="D3305"/>
      <c r="DL3305"/>
      <c r="DM3305"/>
      <c r="DP3305" s="51"/>
      <c r="DQ3305"/>
    </row>
    <row r="3306" spans="3:121">
      <c r="C3306" s="51"/>
      <c r="D3306"/>
      <c r="DL3306"/>
      <c r="DM3306"/>
      <c r="DP3306" s="51"/>
      <c r="DQ3306"/>
    </row>
    <row r="3307" spans="3:121">
      <c r="C3307" s="51"/>
      <c r="D3307"/>
      <c r="DL3307"/>
      <c r="DM3307"/>
      <c r="DP3307" s="51"/>
      <c r="DQ3307"/>
    </row>
    <row r="3308" spans="3:121">
      <c r="C3308" s="51"/>
      <c r="D3308"/>
      <c r="DL3308"/>
      <c r="DM3308"/>
      <c r="DP3308" s="51"/>
      <c r="DQ3308"/>
    </row>
    <row r="3309" spans="3:121">
      <c r="C3309" s="51"/>
      <c r="D3309"/>
      <c r="DL3309"/>
      <c r="DM3309"/>
      <c r="DP3309" s="51"/>
      <c r="DQ3309"/>
    </row>
    <row r="3310" spans="3:121">
      <c r="C3310" s="51"/>
      <c r="D3310"/>
      <c r="DL3310"/>
      <c r="DM3310"/>
      <c r="DP3310" s="51"/>
      <c r="DQ3310"/>
    </row>
    <row r="3311" spans="3:121">
      <c r="C3311" s="51"/>
      <c r="D3311"/>
      <c r="DL3311"/>
      <c r="DM3311"/>
      <c r="DP3311" s="51"/>
      <c r="DQ3311"/>
    </row>
    <row r="3312" spans="3:121">
      <c r="C3312" s="51"/>
      <c r="D3312"/>
      <c r="DL3312"/>
      <c r="DM3312"/>
      <c r="DP3312" s="51"/>
      <c r="DQ3312"/>
    </row>
    <row r="3313" spans="3:121">
      <c r="C3313" s="51"/>
      <c r="D3313"/>
      <c r="DL3313"/>
      <c r="DM3313"/>
      <c r="DP3313" s="51"/>
      <c r="DQ3313"/>
    </row>
    <row r="3314" spans="3:121">
      <c r="C3314" s="51"/>
      <c r="D3314"/>
      <c r="DL3314"/>
      <c r="DM3314"/>
      <c r="DP3314" s="51"/>
      <c r="DQ3314"/>
    </row>
    <row r="3315" spans="3:121">
      <c r="C3315" s="51"/>
      <c r="D3315"/>
      <c r="DL3315"/>
      <c r="DM3315"/>
      <c r="DP3315" s="51"/>
      <c r="DQ3315"/>
    </row>
    <row r="3316" spans="3:121">
      <c r="C3316" s="51"/>
      <c r="D3316"/>
      <c r="DL3316"/>
      <c r="DM3316"/>
      <c r="DP3316" s="51"/>
      <c r="DQ3316"/>
    </row>
    <row r="3317" spans="3:121">
      <c r="C3317" s="51"/>
      <c r="D3317"/>
      <c r="DL3317"/>
      <c r="DM3317"/>
      <c r="DP3317" s="51"/>
      <c r="DQ3317"/>
    </row>
    <row r="3318" spans="3:121">
      <c r="C3318" s="51"/>
      <c r="D3318"/>
      <c r="DL3318"/>
      <c r="DM3318"/>
      <c r="DP3318" s="51"/>
      <c r="DQ3318"/>
    </row>
    <row r="3319" spans="3:121">
      <c r="C3319" s="51"/>
      <c r="D3319"/>
      <c r="DL3319"/>
      <c r="DM3319"/>
      <c r="DP3319" s="51"/>
      <c r="DQ3319"/>
    </row>
    <row r="3320" spans="3:121">
      <c r="C3320" s="51"/>
      <c r="D3320"/>
      <c r="DL3320"/>
      <c r="DM3320"/>
      <c r="DP3320" s="51"/>
      <c r="DQ3320"/>
    </row>
    <row r="3321" spans="3:121">
      <c r="C3321" s="51"/>
      <c r="D3321"/>
      <c r="DL3321"/>
      <c r="DM3321"/>
      <c r="DP3321" s="51"/>
      <c r="DQ3321"/>
    </row>
    <row r="3322" spans="3:121">
      <c r="C3322" s="51"/>
      <c r="D3322"/>
      <c r="DL3322"/>
      <c r="DM3322"/>
      <c r="DP3322" s="51"/>
      <c r="DQ3322"/>
    </row>
    <row r="3323" spans="3:121">
      <c r="C3323" s="51"/>
      <c r="D3323"/>
      <c r="DL3323"/>
      <c r="DM3323"/>
      <c r="DP3323" s="51"/>
      <c r="DQ3323"/>
    </row>
    <row r="3324" spans="3:121">
      <c r="C3324" s="51"/>
      <c r="D3324"/>
      <c r="DL3324"/>
      <c r="DM3324"/>
      <c r="DP3324" s="51"/>
      <c r="DQ3324"/>
    </row>
    <row r="3325" spans="3:121">
      <c r="C3325" s="51"/>
      <c r="D3325"/>
      <c r="DL3325"/>
      <c r="DM3325"/>
      <c r="DP3325" s="51"/>
      <c r="DQ3325"/>
    </row>
    <row r="3326" spans="3:121">
      <c r="C3326" s="51"/>
      <c r="D3326"/>
      <c r="DL3326"/>
      <c r="DM3326"/>
      <c r="DP3326" s="51"/>
      <c r="DQ3326"/>
    </row>
    <row r="3327" spans="3:121">
      <c r="C3327" s="51"/>
      <c r="D3327"/>
      <c r="DL3327"/>
      <c r="DM3327"/>
      <c r="DP3327" s="51"/>
      <c r="DQ3327"/>
    </row>
    <row r="3328" spans="3:121">
      <c r="C3328" s="51"/>
      <c r="D3328"/>
      <c r="DL3328"/>
      <c r="DM3328"/>
      <c r="DP3328" s="51"/>
      <c r="DQ3328"/>
    </row>
    <row r="3329" spans="3:121">
      <c r="C3329" s="51"/>
      <c r="D3329"/>
      <c r="DL3329"/>
      <c r="DM3329"/>
      <c r="DP3329" s="51"/>
      <c r="DQ3329"/>
    </row>
    <row r="3330" spans="3:121">
      <c r="C3330" s="51"/>
      <c r="D3330"/>
      <c r="DL3330"/>
      <c r="DM3330"/>
      <c r="DP3330" s="51"/>
      <c r="DQ3330"/>
    </row>
    <row r="3331" spans="3:121">
      <c r="C3331" s="51"/>
      <c r="D3331"/>
      <c r="DL3331"/>
      <c r="DM3331"/>
      <c r="DP3331" s="51"/>
      <c r="DQ3331"/>
    </row>
    <row r="3332" spans="3:121">
      <c r="C3332" s="51"/>
      <c r="D3332"/>
      <c r="DL3332"/>
      <c r="DM3332"/>
      <c r="DP3332" s="51"/>
      <c r="DQ3332"/>
    </row>
    <row r="3333" spans="3:121">
      <c r="C3333" s="51"/>
      <c r="D3333"/>
      <c r="DL3333"/>
      <c r="DM3333"/>
      <c r="DP3333" s="51"/>
      <c r="DQ3333"/>
    </row>
    <row r="3334" spans="3:121">
      <c r="C3334" s="51"/>
      <c r="D3334"/>
      <c r="DL3334"/>
      <c r="DM3334"/>
      <c r="DP3334" s="51"/>
      <c r="DQ3334"/>
    </row>
    <row r="3335" spans="3:121">
      <c r="C3335" s="51"/>
      <c r="D3335"/>
      <c r="DL3335"/>
      <c r="DM3335"/>
      <c r="DP3335" s="51"/>
      <c r="DQ3335"/>
    </row>
    <row r="3336" spans="3:121">
      <c r="C3336" s="51"/>
      <c r="D3336"/>
      <c r="DL3336"/>
      <c r="DM3336"/>
      <c r="DP3336" s="51"/>
      <c r="DQ3336"/>
    </row>
    <row r="3337" spans="3:121">
      <c r="C3337" s="51"/>
      <c r="D3337"/>
      <c r="DL3337"/>
      <c r="DM3337"/>
      <c r="DP3337" s="51"/>
      <c r="DQ3337"/>
    </row>
    <row r="3338" spans="3:121">
      <c r="C3338" s="51"/>
      <c r="D3338"/>
      <c r="DL3338"/>
      <c r="DM3338"/>
      <c r="DP3338" s="51"/>
      <c r="DQ3338"/>
    </row>
    <row r="3339" spans="3:121">
      <c r="C3339" s="51"/>
      <c r="D3339"/>
      <c r="DL3339"/>
      <c r="DM3339"/>
      <c r="DP3339" s="51"/>
      <c r="DQ3339"/>
    </row>
    <row r="3340" spans="3:121">
      <c r="C3340" s="51"/>
      <c r="D3340"/>
      <c r="DL3340"/>
      <c r="DM3340"/>
      <c r="DP3340" s="51"/>
      <c r="DQ3340"/>
    </row>
    <row r="3341" spans="3:121">
      <c r="C3341" s="51"/>
      <c r="D3341"/>
      <c r="DL3341"/>
      <c r="DM3341"/>
      <c r="DP3341" s="51"/>
      <c r="DQ3341"/>
    </row>
    <row r="3342" spans="3:121">
      <c r="C3342" s="51"/>
      <c r="D3342"/>
      <c r="DL3342"/>
      <c r="DM3342"/>
      <c r="DP3342" s="51"/>
      <c r="DQ3342"/>
    </row>
    <row r="3343" spans="3:121">
      <c r="C3343" s="51"/>
      <c r="D3343"/>
      <c r="DL3343"/>
      <c r="DM3343"/>
      <c r="DP3343" s="51"/>
      <c r="DQ3343"/>
    </row>
    <row r="3344" spans="3:121">
      <c r="C3344" s="51"/>
      <c r="D3344"/>
      <c r="DL3344"/>
      <c r="DM3344"/>
      <c r="DP3344" s="51"/>
      <c r="DQ3344"/>
    </row>
    <row r="3345" spans="3:121">
      <c r="C3345" s="51"/>
      <c r="D3345"/>
      <c r="DL3345"/>
      <c r="DM3345"/>
      <c r="DP3345" s="51"/>
      <c r="DQ3345"/>
    </row>
    <row r="3346" spans="3:121">
      <c r="C3346" s="51"/>
      <c r="D3346"/>
      <c r="DL3346"/>
      <c r="DM3346"/>
      <c r="DP3346" s="51"/>
      <c r="DQ3346"/>
    </row>
    <row r="3347" spans="3:121">
      <c r="C3347" s="51"/>
      <c r="D3347"/>
      <c r="DL3347"/>
      <c r="DM3347"/>
      <c r="DP3347" s="51"/>
      <c r="DQ3347"/>
    </row>
    <row r="3348" spans="3:121">
      <c r="C3348" s="51"/>
      <c r="D3348"/>
      <c r="DL3348"/>
      <c r="DM3348"/>
      <c r="DP3348" s="51"/>
      <c r="DQ3348"/>
    </row>
    <row r="3349" spans="3:121">
      <c r="C3349" s="51"/>
      <c r="D3349"/>
      <c r="DL3349"/>
      <c r="DM3349"/>
      <c r="DP3349" s="51"/>
      <c r="DQ3349"/>
    </row>
    <row r="3350" spans="3:121">
      <c r="C3350" s="51"/>
      <c r="D3350"/>
      <c r="DL3350"/>
      <c r="DM3350"/>
      <c r="DP3350" s="51"/>
      <c r="DQ3350"/>
    </row>
    <row r="3351" spans="3:121">
      <c r="C3351" s="51"/>
      <c r="D3351"/>
      <c r="DL3351"/>
      <c r="DM3351"/>
      <c r="DP3351" s="51"/>
      <c r="DQ3351"/>
    </row>
    <row r="3352" spans="3:121">
      <c r="C3352" s="51"/>
      <c r="D3352"/>
      <c r="DL3352"/>
      <c r="DM3352"/>
      <c r="DP3352" s="51"/>
      <c r="DQ3352"/>
    </row>
    <row r="3353" spans="3:121">
      <c r="C3353" s="51"/>
      <c r="D3353"/>
      <c r="DL3353"/>
      <c r="DM3353"/>
      <c r="DP3353" s="51"/>
      <c r="DQ3353"/>
    </row>
    <row r="3354" spans="3:121">
      <c r="C3354" s="51"/>
      <c r="D3354"/>
      <c r="DL3354"/>
      <c r="DM3354"/>
      <c r="DP3354" s="51"/>
      <c r="DQ3354"/>
    </row>
    <row r="3355" spans="3:121">
      <c r="C3355" s="51"/>
      <c r="D3355"/>
      <c r="DL3355"/>
      <c r="DM3355"/>
      <c r="DP3355" s="51"/>
      <c r="DQ3355"/>
    </row>
    <row r="3356" spans="3:121">
      <c r="C3356" s="51"/>
      <c r="D3356"/>
      <c r="DL3356"/>
      <c r="DM3356"/>
      <c r="DP3356" s="51"/>
      <c r="DQ3356"/>
    </row>
    <row r="3357" spans="3:121">
      <c r="C3357" s="51"/>
      <c r="D3357"/>
      <c r="DL3357"/>
      <c r="DM3357"/>
      <c r="DP3357" s="51"/>
      <c r="DQ3357"/>
    </row>
    <row r="3358" spans="3:121">
      <c r="C3358" s="51"/>
      <c r="D3358"/>
      <c r="DL3358"/>
      <c r="DM3358"/>
      <c r="DP3358" s="51"/>
      <c r="DQ3358"/>
    </row>
    <row r="3359" spans="3:121">
      <c r="C3359" s="51"/>
      <c r="D3359"/>
      <c r="DL3359"/>
      <c r="DM3359"/>
      <c r="DP3359" s="51"/>
      <c r="DQ3359"/>
    </row>
    <row r="3360" spans="3:121">
      <c r="C3360" s="51"/>
      <c r="D3360"/>
      <c r="DL3360"/>
      <c r="DM3360"/>
      <c r="DP3360" s="51"/>
      <c r="DQ3360"/>
    </row>
    <row r="3361" spans="3:121">
      <c r="C3361" s="51"/>
      <c r="D3361"/>
      <c r="DL3361"/>
      <c r="DM3361"/>
      <c r="DP3361" s="51"/>
      <c r="DQ3361"/>
    </row>
    <row r="3362" spans="3:121">
      <c r="C3362" s="51"/>
      <c r="D3362"/>
      <c r="DL3362"/>
      <c r="DM3362"/>
      <c r="DP3362" s="51"/>
      <c r="DQ3362"/>
    </row>
    <row r="3363" spans="3:121">
      <c r="C3363" s="51"/>
      <c r="D3363"/>
      <c r="DL3363"/>
      <c r="DM3363"/>
      <c r="DP3363" s="51"/>
      <c r="DQ3363"/>
    </row>
    <row r="3364" spans="3:121">
      <c r="C3364" s="51"/>
      <c r="D3364"/>
      <c r="DL3364"/>
      <c r="DM3364"/>
      <c r="DP3364" s="51"/>
      <c r="DQ3364"/>
    </row>
    <row r="3365" spans="3:121">
      <c r="C3365" s="51"/>
      <c r="D3365"/>
      <c r="DL3365"/>
      <c r="DM3365"/>
      <c r="DP3365" s="51"/>
      <c r="DQ3365"/>
    </row>
    <row r="3366" spans="3:121">
      <c r="C3366" s="51"/>
      <c r="D3366"/>
      <c r="DL3366"/>
      <c r="DM3366"/>
      <c r="DP3366" s="51"/>
      <c r="DQ3366"/>
    </row>
    <row r="3367" spans="3:121">
      <c r="C3367" s="51"/>
      <c r="D3367"/>
      <c r="DL3367"/>
      <c r="DM3367"/>
      <c r="DP3367" s="51"/>
      <c r="DQ3367"/>
    </row>
    <row r="3368" spans="3:121">
      <c r="C3368" s="51"/>
      <c r="D3368"/>
      <c r="DL3368"/>
      <c r="DM3368"/>
      <c r="DP3368" s="51"/>
      <c r="DQ3368"/>
    </row>
    <row r="3369" spans="3:121">
      <c r="C3369" s="51"/>
      <c r="D3369"/>
      <c r="DL3369"/>
      <c r="DM3369"/>
      <c r="DP3369" s="51"/>
      <c r="DQ3369"/>
    </row>
    <row r="3370" spans="3:121">
      <c r="C3370" s="51"/>
      <c r="D3370"/>
      <c r="DL3370"/>
      <c r="DM3370"/>
      <c r="DP3370" s="51"/>
      <c r="DQ3370"/>
    </row>
    <row r="3371" spans="3:121">
      <c r="C3371" s="51"/>
      <c r="D3371"/>
      <c r="DL3371"/>
      <c r="DM3371"/>
      <c r="DP3371" s="51"/>
      <c r="DQ3371"/>
    </row>
    <row r="3372" spans="3:121">
      <c r="C3372" s="51"/>
      <c r="D3372"/>
      <c r="DL3372"/>
      <c r="DM3372"/>
      <c r="DP3372" s="51"/>
      <c r="DQ3372"/>
    </row>
    <row r="3373" spans="3:121">
      <c r="C3373" s="51"/>
      <c r="D3373"/>
      <c r="DL3373"/>
      <c r="DM3373"/>
      <c r="DP3373" s="51"/>
      <c r="DQ3373"/>
    </row>
    <row r="3374" spans="3:121">
      <c r="C3374" s="51"/>
      <c r="D3374"/>
      <c r="DL3374"/>
      <c r="DM3374"/>
      <c r="DP3374" s="51"/>
      <c r="DQ3374"/>
    </row>
    <row r="3375" spans="3:121">
      <c r="C3375" s="51"/>
      <c r="D3375"/>
      <c r="DL3375"/>
      <c r="DM3375"/>
      <c r="DP3375" s="51"/>
      <c r="DQ3375"/>
    </row>
    <row r="3376" spans="3:121">
      <c r="C3376" s="51"/>
      <c r="D3376"/>
      <c r="DL3376"/>
      <c r="DM3376"/>
      <c r="DP3376" s="51"/>
      <c r="DQ3376"/>
    </row>
    <row r="3377" spans="3:121">
      <c r="C3377" s="51"/>
      <c r="D3377"/>
      <c r="DL3377"/>
      <c r="DM3377"/>
      <c r="DP3377" s="51"/>
      <c r="DQ3377"/>
    </row>
    <row r="3378" spans="3:121">
      <c r="C3378" s="51"/>
      <c r="D3378"/>
      <c r="DL3378"/>
      <c r="DM3378"/>
      <c r="DP3378" s="51"/>
      <c r="DQ3378"/>
    </row>
    <row r="3379" spans="3:121">
      <c r="C3379" s="51"/>
      <c r="D3379"/>
      <c r="DL3379"/>
      <c r="DM3379"/>
      <c r="DP3379" s="51"/>
      <c r="DQ3379"/>
    </row>
    <row r="3380" spans="3:121">
      <c r="C3380" s="51"/>
      <c r="D3380"/>
      <c r="DL3380"/>
      <c r="DM3380"/>
      <c r="DP3380" s="51"/>
      <c r="DQ3380"/>
    </row>
    <row r="3381" spans="3:121">
      <c r="C3381" s="51"/>
      <c r="D3381"/>
      <c r="DL3381"/>
      <c r="DM3381"/>
      <c r="DP3381" s="51"/>
      <c r="DQ3381"/>
    </row>
    <row r="3382" spans="3:121">
      <c r="C3382" s="51"/>
      <c r="D3382"/>
      <c r="DL3382"/>
      <c r="DM3382"/>
      <c r="DP3382" s="51"/>
      <c r="DQ3382"/>
    </row>
    <row r="3383" spans="3:121">
      <c r="C3383" s="51"/>
      <c r="D3383"/>
      <c r="DL3383"/>
      <c r="DM3383"/>
      <c r="DP3383" s="51"/>
      <c r="DQ3383"/>
    </row>
    <row r="3384" spans="3:121">
      <c r="C3384" s="51"/>
      <c r="D3384"/>
      <c r="DL3384"/>
      <c r="DM3384"/>
      <c r="DP3384" s="51"/>
      <c r="DQ3384"/>
    </row>
    <row r="3385" spans="3:121">
      <c r="C3385" s="51"/>
      <c r="D3385"/>
      <c r="DL3385"/>
      <c r="DM3385"/>
      <c r="DP3385" s="51"/>
      <c r="DQ3385"/>
    </row>
    <row r="3386" spans="3:121">
      <c r="C3386" s="51"/>
      <c r="D3386"/>
      <c r="DL3386"/>
      <c r="DM3386"/>
      <c r="DP3386" s="51"/>
      <c r="DQ3386"/>
    </row>
    <row r="3387" spans="3:121">
      <c r="C3387" s="51"/>
      <c r="D3387"/>
      <c r="DL3387"/>
      <c r="DM3387"/>
      <c r="DP3387" s="51"/>
      <c r="DQ3387"/>
    </row>
    <row r="3388" spans="3:121">
      <c r="C3388" s="51"/>
      <c r="D3388"/>
      <c r="DL3388"/>
      <c r="DM3388"/>
      <c r="DP3388" s="51"/>
      <c r="DQ3388"/>
    </row>
    <row r="3389" spans="3:121">
      <c r="C3389" s="51"/>
      <c r="D3389"/>
      <c r="DL3389"/>
      <c r="DM3389"/>
      <c r="DP3389" s="51"/>
      <c r="DQ3389"/>
    </row>
    <row r="3390" spans="3:121">
      <c r="C3390" s="51"/>
      <c r="D3390"/>
      <c r="DL3390"/>
      <c r="DM3390"/>
      <c r="DP3390" s="51"/>
      <c r="DQ3390"/>
    </row>
    <row r="3391" spans="3:121">
      <c r="C3391" s="51"/>
      <c r="D3391"/>
      <c r="DL3391"/>
      <c r="DM3391"/>
      <c r="DP3391" s="51"/>
      <c r="DQ3391"/>
    </row>
    <row r="3392" spans="3:121">
      <c r="C3392" s="51"/>
      <c r="D3392"/>
      <c r="DL3392"/>
      <c r="DM3392"/>
      <c r="DP3392" s="51"/>
      <c r="DQ3392"/>
    </row>
    <row r="3393" spans="3:121">
      <c r="C3393" s="51"/>
      <c r="D3393"/>
      <c r="DL3393"/>
      <c r="DM3393"/>
      <c r="DP3393" s="51"/>
      <c r="DQ3393"/>
    </row>
    <row r="3394" spans="3:121">
      <c r="C3394" s="51"/>
      <c r="D3394"/>
      <c r="DL3394"/>
      <c r="DM3394"/>
      <c r="DP3394" s="51"/>
      <c r="DQ3394"/>
    </row>
    <row r="3395" spans="3:121">
      <c r="C3395" s="51"/>
      <c r="D3395"/>
      <c r="DL3395"/>
      <c r="DM3395"/>
      <c r="DP3395" s="51"/>
      <c r="DQ3395"/>
    </row>
    <row r="3396" spans="3:121">
      <c r="C3396" s="51"/>
      <c r="D3396"/>
      <c r="DL3396"/>
      <c r="DM3396"/>
      <c r="DP3396" s="51"/>
      <c r="DQ3396"/>
    </row>
    <row r="3397" spans="3:121">
      <c r="C3397" s="51"/>
      <c r="D3397"/>
      <c r="DL3397"/>
      <c r="DM3397"/>
      <c r="DP3397" s="51"/>
      <c r="DQ3397"/>
    </row>
    <row r="3398" spans="3:121">
      <c r="C3398" s="51"/>
      <c r="D3398"/>
      <c r="DL3398"/>
      <c r="DM3398"/>
      <c r="DP3398" s="51"/>
      <c r="DQ3398"/>
    </row>
    <row r="3399" spans="3:121">
      <c r="C3399" s="51"/>
      <c r="D3399"/>
      <c r="DL3399"/>
      <c r="DM3399"/>
      <c r="DP3399" s="51"/>
      <c r="DQ3399"/>
    </row>
    <row r="3400" spans="3:121">
      <c r="C3400" s="51"/>
      <c r="D3400"/>
      <c r="DL3400"/>
      <c r="DM3400"/>
      <c r="DP3400" s="51"/>
      <c r="DQ3400"/>
    </row>
    <row r="3401" spans="3:121">
      <c r="C3401" s="51"/>
      <c r="D3401"/>
      <c r="DL3401"/>
      <c r="DM3401"/>
      <c r="DP3401" s="51"/>
      <c r="DQ3401"/>
    </row>
    <row r="3402" spans="3:121">
      <c r="C3402" s="51"/>
      <c r="D3402"/>
      <c r="DL3402"/>
      <c r="DM3402"/>
      <c r="DP3402" s="51"/>
      <c r="DQ3402"/>
    </row>
    <row r="3403" spans="3:121">
      <c r="C3403" s="51"/>
      <c r="D3403"/>
      <c r="DL3403"/>
      <c r="DM3403"/>
      <c r="DP3403" s="51"/>
      <c r="DQ3403"/>
    </row>
    <row r="3404" spans="3:121">
      <c r="C3404" s="51"/>
      <c r="D3404"/>
      <c r="DL3404"/>
      <c r="DM3404"/>
      <c r="DP3404" s="51"/>
      <c r="DQ3404"/>
    </row>
    <row r="3405" spans="3:121">
      <c r="C3405" s="51"/>
      <c r="D3405"/>
      <c r="DL3405"/>
      <c r="DM3405"/>
      <c r="DP3405" s="51"/>
      <c r="DQ3405"/>
    </row>
    <row r="3406" spans="3:121">
      <c r="C3406" s="51"/>
      <c r="D3406"/>
      <c r="DL3406"/>
      <c r="DM3406"/>
      <c r="DP3406" s="51"/>
      <c r="DQ3406"/>
    </row>
    <row r="3407" spans="3:121">
      <c r="C3407" s="51"/>
      <c r="D3407"/>
      <c r="DL3407"/>
      <c r="DM3407"/>
      <c r="DP3407" s="51"/>
      <c r="DQ3407"/>
    </row>
    <row r="3408" spans="3:121">
      <c r="C3408" s="51"/>
      <c r="D3408"/>
      <c r="DL3408"/>
      <c r="DM3408"/>
      <c r="DP3408" s="51"/>
      <c r="DQ3408"/>
    </row>
    <row r="3409" spans="3:121">
      <c r="C3409" s="51"/>
      <c r="D3409"/>
      <c r="DL3409"/>
      <c r="DM3409"/>
      <c r="DP3409" s="51"/>
      <c r="DQ3409"/>
    </row>
    <row r="3410" spans="3:121">
      <c r="C3410" s="51"/>
      <c r="D3410"/>
      <c r="DL3410"/>
      <c r="DM3410"/>
      <c r="DP3410" s="51"/>
      <c r="DQ3410"/>
    </row>
    <row r="3411" spans="3:121">
      <c r="C3411" s="51"/>
      <c r="D3411"/>
      <c r="DL3411"/>
      <c r="DM3411"/>
      <c r="DP3411" s="51"/>
      <c r="DQ3411"/>
    </row>
    <row r="3412" spans="3:121">
      <c r="C3412" s="51"/>
      <c r="D3412"/>
      <c r="DL3412"/>
      <c r="DM3412"/>
      <c r="DP3412" s="51"/>
      <c r="DQ3412"/>
    </row>
    <row r="3413" spans="3:121">
      <c r="C3413" s="51"/>
      <c r="D3413"/>
      <c r="DL3413"/>
      <c r="DM3413"/>
      <c r="DP3413" s="51"/>
      <c r="DQ3413"/>
    </row>
    <row r="3414" spans="3:121">
      <c r="C3414" s="51"/>
      <c r="D3414"/>
      <c r="DL3414"/>
      <c r="DM3414"/>
      <c r="DP3414" s="51"/>
      <c r="DQ3414"/>
    </row>
    <row r="3415" spans="3:121">
      <c r="C3415" s="51"/>
      <c r="D3415"/>
      <c r="DL3415"/>
      <c r="DM3415"/>
      <c r="DP3415" s="51"/>
      <c r="DQ3415"/>
    </row>
    <row r="3416" spans="3:121">
      <c r="C3416" s="51"/>
      <c r="D3416"/>
      <c r="DL3416"/>
      <c r="DM3416"/>
      <c r="DP3416" s="51"/>
      <c r="DQ3416"/>
    </row>
    <row r="3417" spans="3:121">
      <c r="C3417" s="51"/>
      <c r="D3417"/>
      <c r="DL3417"/>
      <c r="DM3417"/>
      <c r="DP3417" s="51"/>
      <c r="DQ3417"/>
    </row>
    <row r="3418" spans="3:121">
      <c r="C3418" s="51"/>
      <c r="D3418"/>
      <c r="DL3418"/>
      <c r="DM3418"/>
      <c r="DP3418" s="51"/>
      <c r="DQ3418"/>
    </row>
    <row r="3419" spans="3:121">
      <c r="C3419" s="51"/>
      <c r="D3419"/>
      <c r="DL3419"/>
      <c r="DM3419"/>
      <c r="DP3419" s="51"/>
      <c r="DQ3419"/>
    </row>
    <row r="3420" spans="3:121">
      <c r="C3420" s="51"/>
      <c r="D3420"/>
      <c r="DL3420"/>
      <c r="DM3420"/>
      <c r="DP3420" s="51"/>
      <c r="DQ3420"/>
    </row>
    <row r="3421" spans="3:121">
      <c r="C3421" s="51"/>
      <c r="D3421"/>
      <c r="DL3421"/>
      <c r="DM3421"/>
      <c r="DP3421" s="51"/>
      <c r="DQ3421"/>
    </row>
    <row r="3422" spans="3:121">
      <c r="C3422" s="51"/>
      <c r="D3422"/>
      <c r="DL3422"/>
      <c r="DM3422"/>
      <c r="DP3422" s="51"/>
      <c r="DQ3422"/>
    </row>
    <row r="3423" spans="3:121">
      <c r="C3423" s="51"/>
      <c r="D3423"/>
      <c r="DL3423"/>
      <c r="DM3423"/>
      <c r="DP3423" s="51"/>
      <c r="DQ3423"/>
    </row>
    <row r="3424" spans="3:121">
      <c r="C3424" s="51"/>
      <c r="D3424"/>
      <c r="DL3424"/>
      <c r="DM3424"/>
      <c r="DP3424" s="51"/>
      <c r="DQ3424"/>
    </row>
    <row r="3425" spans="3:121">
      <c r="C3425" s="51"/>
      <c r="D3425"/>
      <c r="DL3425"/>
      <c r="DM3425"/>
      <c r="DP3425" s="51"/>
      <c r="DQ3425"/>
    </row>
    <row r="3426" spans="3:121">
      <c r="C3426" s="51"/>
      <c r="D3426"/>
      <c r="DL3426"/>
      <c r="DM3426"/>
      <c r="DP3426" s="51"/>
      <c r="DQ3426"/>
    </row>
    <row r="3427" spans="3:121">
      <c r="C3427" s="51"/>
      <c r="D3427"/>
      <c r="DL3427"/>
      <c r="DM3427"/>
      <c r="DP3427" s="51"/>
      <c r="DQ3427"/>
    </row>
    <row r="3428" spans="3:121">
      <c r="C3428" s="51"/>
      <c r="D3428"/>
      <c r="DL3428"/>
      <c r="DM3428"/>
      <c r="DP3428" s="51"/>
      <c r="DQ3428"/>
    </row>
    <row r="3429" spans="3:121">
      <c r="C3429" s="51"/>
      <c r="D3429"/>
      <c r="DL3429"/>
      <c r="DM3429"/>
      <c r="DP3429" s="51"/>
      <c r="DQ3429"/>
    </row>
    <row r="3430" spans="3:121">
      <c r="C3430" s="51"/>
      <c r="D3430"/>
      <c r="DL3430"/>
      <c r="DM3430"/>
      <c r="DP3430" s="51"/>
      <c r="DQ3430"/>
    </row>
    <row r="3431" spans="3:121">
      <c r="C3431" s="51"/>
      <c r="D3431"/>
      <c r="DL3431"/>
      <c r="DM3431"/>
      <c r="DP3431" s="51"/>
      <c r="DQ3431"/>
    </row>
    <row r="3432" spans="3:121">
      <c r="C3432" s="51"/>
      <c r="D3432"/>
      <c r="DL3432"/>
      <c r="DM3432"/>
      <c r="DP3432" s="51"/>
      <c r="DQ3432"/>
    </row>
    <row r="3433" spans="3:121">
      <c r="C3433" s="51"/>
      <c r="D3433"/>
      <c r="DL3433"/>
      <c r="DM3433"/>
      <c r="DP3433" s="51"/>
      <c r="DQ3433"/>
    </row>
    <row r="3434" spans="3:121">
      <c r="C3434" s="51"/>
      <c r="D3434"/>
      <c r="DL3434"/>
      <c r="DM3434"/>
      <c r="DP3434" s="51"/>
      <c r="DQ3434"/>
    </row>
    <row r="3435" spans="3:121">
      <c r="C3435" s="51"/>
      <c r="D3435"/>
      <c r="DL3435"/>
      <c r="DM3435"/>
      <c r="DP3435" s="51"/>
      <c r="DQ3435"/>
    </row>
    <row r="3436" spans="3:121">
      <c r="C3436" s="51"/>
      <c r="D3436"/>
      <c r="DL3436"/>
      <c r="DM3436"/>
      <c r="DP3436" s="51"/>
      <c r="DQ3436"/>
    </row>
    <row r="3437" spans="3:121">
      <c r="C3437" s="51"/>
      <c r="D3437"/>
      <c r="DL3437"/>
      <c r="DM3437"/>
      <c r="DP3437" s="51"/>
      <c r="DQ3437"/>
    </row>
    <row r="3438" spans="3:121">
      <c r="C3438" s="51"/>
      <c r="D3438"/>
      <c r="DL3438"/>
      <c r="DM3438"/>
      <c r="DP3438" s="51"/>
      <c r="DQ3438"/>
    </row>
    <row r="3439" spans="3:121">
      <c r="C3439" s="51"/>
      <c r="D3439"/>
      <c r="DL3439"/>
      <c r="DM3439"/>
      <c r="DP3439" s="51"/>
      <c r="DQ3439"/>
    </row>
    <row r="3440" spans="3:121">
      <c r="C3440" s="51"/>
      <c r="D3440"/>
      <c r="DL3440"/>
      <c r="DM3440"/>
      <c r="DP3440" s="51"/>
      <c r="DQ3440"/>
    </row>
    <row r="3441" spans="3:121">
      <c r="C3441" s="51"/>
      <c r="D3441"/>
      <c r="DL3441"/>
      <c r="DM3441"/>
      <c r="DP3441" s="51"/>
      <c r="DQ3441"/>
    </row>
    <row r="3442" spans="3:121">
      <c r="C3442" s="51"/>
      <c r="D3442"/>
      <c r="DL3442"/>
      <c r="DM3442"/>
      <c r="DP3442" s="51"/>
      <c r="DQ3442"/>
    </row>
    <row r="3443" spans="3:121">
      <c r="C3443" s="51"/>
      <c r="D3443"/>
      <c r="DL3443"/>
      <c r="DM3443"/>
      <c r="DP3443" s="51"/>
      <c r="DQ3443"/>
    </row>
    <row r="3444" spans="3:121">
      <c r="C3444" s="51"/>
      <c r="D3444"/>
      <c r="DL3444"/>
      <c r="DM3444"/>
      <c r="DP3444" s="51"/>
      <c r="DQ3444"/>
    </row>
    <row r="3445" spans="3:121">
      <c r="C3445" s="51"/>
      <c r="D3445"/>
      <c r="DL3445"/>
      <c r="DM3445"/>
      <c r="DP3445" s="51"/>
      <c r="DQ3445"/>
    </row>
    <row r="3446" spans="3:121">
      <c r="C3446" s="51"/>
      <c r="D3446"/>
      <c r="DL3446"/>
      <c r="DM3446"/>
      <c r="DP3446" s="51"/>
      <c r="DQ3446"/>
    </row>
    <row r="3447" spans="3:121">
      <c r="C3447" s="51"/>
      <c r="D3447"/>
      <c r="DL3447"/>
      <c r="DM3447"/>
      <c r="DP3447" s="51"/>
      <c r="DQ3447"/>
    </row>
    <row r="3448" spans="3:121">
      <c r="C3448" s="51"/>
      <c r="D3448"/>
      <c r="DL3448"/>
      <c r="DM3448"/>
      <c r="DP3448" s="51"/>
      <c r="DQ3448"/>
    </row>
    <row r="3449" spans="3:121">
      <c r="C3449" s="51"/>
      <c r="D3449"/>
      <c r="DL3449"/>
      <c r="DM3449"/>
      <c r="DP3449" s="51"/>
      <c r="DQ3449"/>
    </row>
    <row r="3450" spans="3:121">
      <c r="C3450" s="51"/>
      <c r="D3450"/>
      <c r="DL3450"/>
      <c r="DM3450"/>
      <c r="DP3450" s="51"/>
      <c r="DQ3450"/>
    </row>
    <row r="3451" spans="3:121">
      <c r="C3451" s="51"/>
      <c r="D3451"/>
      <c r="DL3451"/>
      <c r="DM3451"/>
      <c r="DP3451" s="51"/>
      <c r="DQ3451"/>
    </row>
    <row r="3452" spans="3:121">
      <c r="C3452" s="51"/>
      <c r="D3452"/>
      <c r="DL3452"/>
      <c r="DM3452"/>
      <c r="DP3452" s="51"/>
      <c r="DQ3452"/>
    </row>
    <row r="3453" spans="3:121">
      <c r="C3453" s="51"/>
      <c r="D3453"/>
      <c r="DL3453"/>
      <c r="DM3453"/>
      <c r="DP3453" s="51"/>
      <c r="DQ3453"/>
    </row>
    <row r="3454" spans="3:121">
      <c r="C3454" s="51"/>
      <c r="D3454"/>
      <c r="DL3454"/>
      <c r="DM3454"/>
      <c r="DP3454" s="51"/>
      <c r="DQ3454"/>
    </row>
    <row r="3455" spans="3:121">
      <c r="C3455" s="51"/>
      <c r="D3455"/>
      <c r="DL3455"/>
      <c r="DM3455"/>
      <c r="DP3455" s="51"/>
      <c r="DQ3455"/>
    </row>
    <row r="3456" spans="3:121">
      <c r="C3456" s="51"/>
      <c r="D3456"/>
      <c r="DL3456"/>
      <c r="DM3456"/>
      <c r="DP3456" s="51"/>
      <c r="DQ3456"/>
    </row>
    <row r="3457" spans="3:121">
      <c r="C3457" s="51"/>
      <c r="D3457"/>
      <c r="DL3457"/>
      <c r="DM3457"/>
      <c r="DP3457" s="51"/>
      <c r="DQ3457"/>
    </row>
    <row r="3458" spans="3:121">
      <c r="C3458" s="51"/>
      <c r="D3458"/>
      <c r="DL3458"/>
      <c r="DM3458"/>
      <c r="DP3458" s="51"/>
      <c r="DQ3458"/>
    </row>
    <row r="3459" spans="3:121">
      <c r="C3459" s="51"/>
      <c r="D3459"/>
      <c r="DL3459"/>
      <c r="DM3459"/>
      <c r="DP3459" s="51"/>
      <c r="DQ3459"/>
    </row>
    <row r="3460" spans="3:121">
      <c r="C3460" s="51"/>
      <c r="D3460"/>
      <c r="DL3460"/>
      <c r="DM3460"/>
      <c r="DP3460" s="51"/>
      <c r="DQ3460"/>
    </row>
    <row r="3461" spans="3:121">
      <c r="C3461" s="51"/>
      <c r="D3461"/>
      <c r="DL3461"/>
      <c r="DM3461"/>
      <c r="DP3461" s="51"/>
      <c r="DQ3461"/>
    </row>
    <row r="3462" spans="3:121">
      <c r="C3462" s="51"/>
      <c r="D3462"/>
      <c r="DL3462"/>
      <c r="DM3462"/>
      <c r="DP3462" s="51"/>
      <c r="DQ3462"/>
    </row>
    <row r="3463" spans="3:121">
      <c r="C3463" s="51"/>
      <c r="D3463"/>
      <c r="DL3463"/>
      <c r="DM3463"/>
      <c r="DP3463" s="51"/>
      <c r="DQ3463"/>
    </row>
    <row r="3464" spans="3:121">
      <c r="C3464" s="51"/>
      <c r="D3464"/>
      <c r="DL3464"/>
      <c r="DM3464"/>
      <c r="DP3464" s="51"/>
      <c r="DQ3464"/>
    </row>
    <row r="3465" spans="3:121">
      <c r="C3465" s="51"/>
      <c r="D3465"/>
      <c r="DL3465"/>
      <c r="DM3465"/>
      <c r="DP3465" s="51"/>
      <c r="DQ3465"/>
    </row>
    <row r="3466" spans="3:121">
      <c r="C3466" s="51"/>
      <c r="D3466"/>
      <c r="DL3466"/>
      <c r="DM3466"/>
      <c r="DP3466" s="51"/>
      <c r="DQ3466"/>
    </row>
    <row r="3467" spans="3:121">
      <c r="C3467" s="51"/>
      <c r="D3467"/>
      <c r="DL3467"/>
      <c r="DM3467"/>
      <c r="DP3467" s="51"/>
      <c r="DQ3467"/>
    </row>
    <row r="3468" spans="3:121">
      <c r="C3468" s="51"/>
      <c r="D3468"/>
      <c r="DL3468"/>
      <c r="DM3468"/>
      <c r="DP3468" s="51"/>
      <c r="DQ3468"/>
    </row>
    <row r="3469" spans="3:121">
      <c r="C3469" s="51"/>
      <c r="D3469"/>
      <c r="DL3469"/>
      <c r="DM3469"/>
      <c r="DP3469" s="51"/>
      <c r="DQ3469"/>
    </row>
    <row r="3470" spans="3:121">
      <c r="C3470" s="51"/>
      <c r="D3470"/>
      <c r="DL3470"/>
      <c r="DM3470"/>
      <c r="DP3470" s="51"/>
      <c r="DQ3470"/>
    </row>
    <row r="3471" spans="3:121">
      <c r="C3471" s="51"/>
      <c r="D3471"/>
      <c r="DL3471"/>
      <c r="DM3471"/>
      <c r="DP3471" s="51"/>
      <c r="DQ3471"/>
    </row>
    <row r="3472" spans="3:121">
      <c r="C3472" s="51"/>
      <c r="D3472"/>
      <c r="DL3472"/>
      <c r="DM3472"/>
      <c r="DP3472" s="51"/>
      <c r="DQ3472"/>
    </row>
    <row r="3473" spans="3:121">
      <c r="C3473" s="51"/>
      <c r="D3473"/>
      <c r="DL3473"/>
      <c r="DM3473"/>
      <c r="DP3473" s="51"/>
      <c r="DQ3473"/>
    </row>
    <row r="3474" spans="3:121">
      <c r="C3474" s="51"/>
      <c r="D3474"/>
      <c r="DL3474"/>
      <c r="DM3474"/>
      <c r="DP3474" s="51"/>
      <c r="DQ3474"/>
    </row>
    <row r="3475" spans="3:121">
      <c r="C3475" s="51"/>
      <c r="D3475"/>
      <c r="DL3475"/>
      <c r="DM3475"/>
      <c r="DP3475" s="51"/>
      <c r="DQ3475"/>
    </row>
    <row r="3476" spans="3:121">
      <c r="C3476" s="51"/>
      <c r="D3476"/>
      <c r="DL3476"/>
      <c r="DM3476"/>
      <c r="DP3476" s="51"/>
      <c r="DQ3476"/>
    </row>
    <row r="3477" spans="3:121">
      <c r="C3477" s="51"/>
      <c r="D3477"/>
      <c r="DL3477"/>
      <c r="DM3477"/>
      <c r="DP3477" s="51"/>
      <c r="DQ3477"/>
    </row>
    <row r="3478" spans="3:121">
      <c r="C3478" s="51"/>
      <c r="D3478"/>
      <c r="DL3478"/>
      <c r="DM3478"/>
      <c r="DP3478" s="51"/>
      <c r="DQ3478"/>
    </row>
    <row r="3479" spans="3:121">
      <c r="C3479" s="51"/>
      <c r="D3479"/>
      <c r="DL3479"/>
      <c r="DM3479"/>
      <c r="DP3479" s="51"/>
      <c r="DQ3479"/>
    </row>
    <row r="3480" spans="3:121">
      <c r="C3480" s="51"/>
      <c r="D3480"/>
      <c r="DL3480"/>
      <c r="DM3480"/>
      <c r="DP3480" s="51"/>
      <c r="DQ3480"/>
    </row>
    <row r="3481" spans="3:121">
      <c r="C3481" s="51"/>
      <c r="D3481"/>
      <c r="DL3481"/>
      <c r="DM3481"/>
      <c r="DP3481" s="51"/>
      <c r="DQ3481"/>
    </row>
    <row r="3482" spans="3:121">
      <c r="C3482" s="51"/>
      <c r="D3482"/>
      <c r="DL3482"/>
      <c r="DM3482"/>
      <c r="DP3482" s="51"/>
      <c r="DQ3482"/>
    </row>
    <row r="3483" spans="3:121">
      <c r="C3483" s="51"/>
      <c r="D3483"/>
      <c r="DL3483"/>
      <c r="DM3483"/>
      <c r="DP3483" s="51"/>
      <c r="DQ3483"/>
    </row>
    <row r="3484" spans="3:121">
      <c r="C3484" s="51"/>
      <c r="D3484"/>
      <c r="DL3484"/>
      <c r="DM3484"/>
      <c r="DP3484" s="51"/>
      <c r="DQ3484"/>
    </row>
    <row r="3485" spans="3:121">
      <c r="C3485" s="51"/>
      <c r="D3485"/>
      <c r="DL3485"/>
      <c r="DM3485"/>
      <c r="DP3485" s="51"/>
      <c r="DQ3485"/>
    </row>
    <row r="3486" spans="3:121">
      <c r="C3486" s="51"/>
      <c r="D3486"/>
      <c r="DL3486"/>
      <c r="DM3486"/>
      <c r="DP3486" s="51"/>
      <c r="DQ3486"/>
    </row>
    <row r="3487" spans="3:121">
      <c r="C3487" s="51"/>
      <c r="D3487"/>
      <c r="DL3487"/>
      <c r="DM3487"/>
      <c r="DP3487" s="51"/>
      <c r="DQ3487"/>
    </row>
    <row r="3488" spans="3:121">
      <c r="C3488" s="51"/>
      <c r="D3488"/>
      <c r="DL3488"/>
      <c r="DM3488"/>
      <c r="DP3488" s="51"/>
      <c r="DQ3488"/>
    </row>
    <row r="3489" spans="3:121">
      <c r="C3489" s="51"/>
      <c r="D3489"/>
      <c r="DL3489"/>
      <c r="DM3489"/>
      <c r="DP3489" s="51"/>
      <c r="DQ3489"/>
    </row>
    <row r="3490" spans="3:121">
      <c r="C3490" s="51"/>
      <c r="D3490"/>
      <c r="DL3490"/>
      <c r="DM3490"/>
      <c r="DP3490" s="51"/>
      <c r="DQ3490"/>
    </row>
    <row r="3491" spans="3:121">
      <c r="C3491" s="51"/>
      <c r="D3491"/>
      <c r="DL3491"/>
      <c r="DM3491"/>
      <c r="DP3491" s="51"/>
      <c r="DQ3491"/>
    </row>
    <row r="3492" spans="3:121">
      <c r="C3492" s="51"/>
      <c r="D3492"/>
      <c r="DL3492"/>
      <c r="DM3492"/>
      <c r="DP3492" s="51"/>
      <c r="DQ3492"/>
    </row>
    <row r="3493" spans="3:121">
      <c r="C3493" s="51"/>
      <c r="D3493"/>
      <c r="DL3493"/>
      <c r="DM3493"/>
      <c r="DP3493" s="51"/>
      <c r="DQ3493"/>
    </row>
    <row r="3494" spans="3:121">
      <c r="C3494" s="51"/>
      <c r="D3494"/>
      <c r="DL3494"/>
      <c r="DM3494"/>
      <c r="DP3494" s="51"/>
      <c r="DQ3494"/>
    </row>
    <row r="3495" spans="3:121">
      <c r="C3495" s="51"/>
      <c r="D3495"/>
      <c r="DL3495"/>
      <c r="DM3495"/>
      <c r="DP3495" s="51"/>
      <c r="DQ3495"/>
    </row>
    <row r="3496" spans="3:121">
      <c r="C3496" s="51"/>
      <c r="D3496"/>
      <c r="DL3496"/>
      <c r="DM3496"/>
      <c r="DP3496" s="51"/>
      <c r="DQ3496"/>
    </row>
    <row r="3497" spans="3:121">
      <c r="C3497" s="51"/>
      <c r="D3497"/>
      <c r="DL3497"/>
      <c r="DM3497"/>
      <c r="DP3497" s="51"/>
      <c r="DQ3497"/>
    </row>
    <row r="3498" spans="3:121">
      <c r="C3498" s="51"/>
      <c r="D3498"/>
      <c r="DL3498"/>
      <c r="DM3498"/>
      <c r="DP3498" s="51"/>
      <c r="DQ3498"/>
    </row>
    <row r="3499" spans="3:121">
      <c r="C3499" s="51"/>
      <c r="D3499"/>
      <c r="DL3499"/>
      <c r="DM3499"/>
      <c r="DP3499" s="51"/>
      <c r="DQ3499"/>
    </row>
    <row r="3500" spans="3:121">
      <c r="C3500" s="51"/>
      <c r="D3500"/>
      <c r="DL3500"/>
      <c r="DM3500"/>
      <c r="DP3500" s="51"/>
      <c r="DQ3500"/>
    </row>
    <row r="3501" spans="3:121">
      <c r="C3501" s="51"/>
      <c r="D3501"/>
      <c r="DL3501"/>
      <c r="DM3501"/>
      <c r="DP3501" s="51"/>
      <c r="DQ3501"/>
    </row>
    <row r="3502" spans="3:121">
      <c r="C3502" s="51"/>
      <c r="D3502"/>
      <c r="DL3502"/>
      <c r="DM3502"/>
      <c r="DP3502" s="51"/>
      <c r="DQ3502"/>
    </row>
    <row r="3503" spans="3:121">
      <c r="C3503" s="51"/>
      <c r="D3503"/>
      <c r="DL3503"/>
      <c r="DM3503"/>
      <c r="DP3503" s="51"/>
      <c r="DQ3503"/>
    </row>
    <row r="3504" spans="3:121">
      <c r="C3504" s="51"/>
      <c r="D3504"/>
      <c r="DL3504"/>
      <c r="DM3504"/>
      <c r="DP3504" s="51"/>
      <c r="DQ3504"/>
    </row>
    <row r="3505" spans="3:121">
      <c r="C3505" s="51"/>
      <c r="D3505"/>
      <c r="DL3505"/>
      <c r="DM3505"/>
      <c r="DP3505" s="51"/>
      <c r="DQ3505"/>
    </row>
    <row r="3506" spans="3:121">
      <c r="C3506" s="51"/>
      <c r="D3506"/>
      <c r="DL3506"/>
      <c r="DM3506"/>
      <c r="DP3506" s="51"/>
      <c r="DQ3506"/>
    </row>
    <row r="3507" spans="3:121">
      <c r="C3507" s="51"/>
      <c r="D3507"/>
      <c r="DL3507"/>
      <c r="DM3507"/>
      <c r="DP3507" s="51"/>
      <c r="DQ3507"/>
    </row>
    <row r="3508" spans="3:121">
      <c r="C3508" s="51"/>
      <c r="D3508"/>
      <c r="DL3508"/>
      <c r="DM3508"/>
      <c r="DP3508" s="51"/>
      <c r="DQ3508"/>
    </row>
    <row r="3509" spans="3:121">
      <c r="C3509" s="51"/>
      <c r="D3509"/>
      <c r="DL3509"/>
      <c r="DM3509"/>
      <c r="DP3509" s="51"/>
      <c r="DQ3509"/>
    </row>
    <row r="3510" spans="3:121">
      <c r="C3510" s="51"/>
      <c r="D3510"/>
      <c r="DL3510"/>
      <c r="DM3510"/>
      <c r="DP3510" s="51"/>
      <c r="DQ3510"/>
    </row>
    <row r="3511" spans="3:121">
      <c r="C3511" s="51"/>
      <c r="D3511"/>
      <c r="DL3511"/>
      <c r="DM3511"/>
      <c r="DP3511" s="51"/>
      <c r="DQ3511"/>
    </row>
    <row r="3512" spans="3:121">
      <c r="C3512" s="51"/>
      <c r="D3512"/>
      <c r="DL3512"/>
      <c r="DM3512"/>
      <c r="DP3512" s="51"/>
      <c r="DQ3512"/>
    </row>
    <row r="3513" spans="3:121">
      <c r="C3513" s="51"/>
      <c r="D3513"/>
      <c r="DL3513"/>
      <c r="DM3513"/>
      <c r="DP3513" s="51"/>
      <c r="DQ3513"/>
    </row>
    <row r="3514" spans="3:121">
      <c r="C3514" s="51"/>
      <c r="D3514"/>
      <c r="DL3514"/>
      <c r="DM3514"/>
      <c r="DP3514" s="51"/>
      <c r="DQ3514"/>
    </row>
    <row r="3515" spans="3:121">
      <c r="C3515" s="51"/>
      <c r="D3515"/>
      <c r="DL3515"/>
      <c r="DM3515"/>
      <c r="DP3515" s="51"/>
      <c r="DQ3515"/>
    </row>
    <row r="3516" spans="3:121">
      <c r="C3516" s="51"/>
      <c r="D3516"/>
      <c r="DL3516"/>
      <c r="DM3516"/>
      <c r="DP3516" s="51"/>
      <c r="DQ3516"/>
    </row>
    <row r="3517" spans="3:121">
      <c r="C3517" s="51"/>
      <c r="D3517"/>
      <c r="DL3517"/>
      <c r="DM3517"/>
      <c r="DP3517" s="51"/>
      <c r="DQ3517"/>
    </row>
    <row r="3518" spans="3:121">
      <c r="C3518" s="51"/>
      <c r="D3518"/>
      <c r="DL3518"/>
      <c r="DM3518"/>
      <c r="DP3518" s="51"/>
      <c r="DQ3518"/>
    </row>
    <row r="3519" spans="3:121">
      <c r="C3519" s="51"/>
      <c r="D3519"/>
      <c r="DL3519"/>
      <c r="DM3519"/>
      <c r="DP3519" s="51"/>
      <c r="DQ3519"/>
    </row>
    <row r="3520" spans="3:121">
      <c r="C3520" s="51"/>
      <c r="D3520"/>
      <c r="DL3520"/>
      <c r="DM3520"/>
      <c r="DP3520" s="51"/>
      <c r="DQ3520"/>
    </row>
    <row r="3521" spans="3:121">
      <c r="C3521" s="51"/>
      <c r="D3521"/>
      <c r="DL3521"/>
      <c r="DM3521"/>
      <c r="DP3521" s="51"/>
      <c r="DQ3521"/>
    </row>
    <row r="3522" spans="3:121">
      <c r="C3522" s="51"/>
      <c r="D3522"/>
      <c r="DL3522"/>
      <c r="DM3522"/>
      <c r="DP3522" s="51"/>
      <c r="DQ3522"/>
    </row>
    <row r="3523" spans="3:121">
      <c r="C3523" s="51"/>
      <c r="D3523"/>
      <c r="DL3523"/>
      <c r="DM3523"/>
      <c r="DP3523" s="51"/>
      <c r="DQ3523"/>
    </row>
    <row r="3524" spans="3:121">
      <c r="C3524" s="51"/>
      <c r="D3524"/>
      <c r="DL3524"/>
      <c r="DM3524"/>
      <c r="DP3524" s="51"/>
      <c r="DQ3524"/>
    </row>
    <row r="3525" spans="3:121">
      <c r="C3525" s="51"/>
      <c r="D3525"/>
      <c r="DL3525"/>
      <c r="DM3525"/>
      <c r="DP3525" s="51"/>
      <c r="DQ3525"/>
    </row>
    <row r="3526" spans="3:121">
      <c r="C3526" s="51"/>
      <c r="D3526"/>
      <c r="DL3526"/>
      <c r="DM3526"/>
      <c r="DP3526" s="51"/>
      <c r="DQ3526"/>
    </row>
    <row r="3527" spans="3:121">
      <c r="C3527" s="51"/>
      <c r="D3527"/>
      <c r="DL3527"/>
      <c r="DM3527"/>
      <c r="DP3527" s="51"/>
      <c r="DQ3527"/>
    </row>
    <row r="3528" spans="3:121">
      <c r="C3528" s="51"/>
      <c r="D3528"/>
      <c r="DL3528"/>
      <c r="DM3528"/>
      <c r="DP3528" s="51"/>
      <c r="DQ3528"/>
    </row>
    <row r="3529" spans="3:121">
      <c r="C3529" s="51"/>
      <c r="D3529"/>
      <c r="DL3529"/>
      <c r="DM3529"/>
      <c r="DP3529" s="51"/>
      <c r="DQ3529"/>
    </row>
    <row r="3530" spans="3:121">
      <c r="C3530" s="51"/>
      <c r="D3530"/>
      <c r="DL3530"/>
      <c r="DM3530"/>
      <c r="DP3530" s="51"/>
      <c r="DQ3530"/>
    </row>
    <row r="3531" spans="3:121">
      <c r="C3531" s="51"/>
      <c r="D3531"/>
      <c r="DL3531"/>
      <c r="DM3531"/>
      <c r="DP3531" s="51"/>
      <c r="DQ3531"/>
    </row>
    <row r="3532" spans="3:121">
      <c r="C3532" s="51"/>
      <c r="D3532"/>
      <c r="DL3532"/>
      <c r="DM3532"/>
      <c r="DP3532" s="51"/>
      <c r="DQ3532"/>
    </row>
    <row r="3533" spans="3:121">
      <c r="C3533" s="51"/>
      <c r="D3533"/>
      <c r="DL3533"/>
      <c r="DM3533"/>
      <c r="DP3533" s="51"/>
      <c r="DQ3533"/>
    </row>
    <row r="3534" spans="3:121">
      <c r="C3534" s="51"/>
      <c r="D3534"/>
      <c r="DL3534"/>
      <c r="DM3534"/>
      <c r="DP3534" s="51"/>
      <c r="DQ3534"/>
    </row>
    <row r="3535" spans="3:121">
      <c r="C3535" s="51"/>
      <c r="D3535"/>
      <c r="DL3535"/>
      <c r="DM3535"/>
      <c r="DP3535" s="51"/>
      <c r="DQ3535"/>
    </row>
    <row r="3536" spans="3:121">
      <c r="C3536" s="51"/>
      <c r="D3536"/>
      <c r="DL3536"/>
      <c r="DM3536"/>
      <c r="DP3536" s="51"/>
      <c r="DQ3536"/>
    </row>
    <row r="3537" spans="3:121">
      <c r="C3537" s="51"/>
      <c r="D3537"/>
      <c r="DL3537"/>
      <c r="DM3537"/>
      <c r="DP3537" s="51"/>
      <c r="DQ3537"/>
    </row>
    <row r="3538" spans="3:121">
      <c r="C3538" s="51"/>
      <c r="D3538"/>
      <c r="DL3538"/>
      <c r="DM3538"/>
      <c r="DP3538" s="51"/>
      <c r="DQ3538"/>
    </row>
    <row r="3539" spans="3:121">
      <c r="C3539" s="51"/>
      <c r="D3539"/>
      <c r="DL3539"/>
      <c r="DM3539"/>
      <c r="DP3539" s="51"/>
      <c r="DQ3539"/>
    </row>
    <row r="3540" spans="3:121">
      <c r="C3540" s="51"/>
      <c r="D3540"/>
      <c r="DL3540"/>
      <c r="DM3540"/>
      <c r="DP3540" s="51"/>
      <c r="DQ3540"/>
    </row>
    <row r="3541" spans="3:121">
      <c r="C3541" s="51"/>
      <c r="D3541"/>
      <c r="DL3541"/>
      <c r="DM3541"/>
      <c r="DP3541" s="51"/>
      <c r="DQ3541"/>
    </row>
    <row r="3542" spans="3:121">
      <c r="C3542" s="51"/>
      <c r="D3542"/>
      <c r="DL3542"/>
      <c r="DM3542"/>
      <c r="DP3542" s="51"/>
      <c r="DQ3542"/>
    </row>
    <row r="3543" spans="3:121">
      <c r="C3543" s="51"/>
      <c r="D3543"/>
      <c r="DL3543"/>
      <c r="DM3543"/>
      <c r="DP3543" s="51"/>
      <c r="DQ3543"/>
    </row>
    <row r="3544" spans="3:121">
      <c r="C3544" s="51"/>
      <c r="D3544"/>
      <c r="DL3544"/>
      <c r="DM3544"/>
      <c r="DP3544" s="51"/>
      <c r="DQ3544"/>
    </row>
    <row r="3545" spans="3:121">
      <c r="C3545" s="51"/>
      <c r="D3545"/>
      <c r="DL3545"/>
      <c r="DM3545"/>
      <c r="DP3545" s="51"/>
      <c r="DQ3545"/>
    </row>
    <row r="3546" spans="3:121">
      <c r="C3546" s="51"/>
      <c r="D3546"/>
      <c r="DL3546"/>
      <c r="DM3546"/>
      <c r="DP3546" s="51"/>
      <c r="DQ3546"/>
    </row>
    <row r="3547" spans="3:121">
      <c r="C3547" s="51"/>
      <c r="D3547"/>
      <c r="DL3547"/>
      <c r="DM3547"/>
      <c r="DP3547" s="51"/>
      <c r="DQ3547"/>
    </row>
    <row r="3548" spans="3:121">
      <c r="C3548" s="51"/>
      <c r="D3548"/>
      <c r="DL3548"/>
      <c r="DM3548"/>
      <c r="DP3548" s="51"/>
      <c r="DQ3548"/>
    </row>
    <row r="3549" spans="3:121">
      <c r="C3549" s="51"/>
      <c r="D3549"/>
      <c r="DL3549"/>
      <c r="DM3549"/>
      <c r="DP3549" s="51"/>
      <c r="DQ3549"/>
    </row>
    <row r="3550" spans="3:121">
      <c r="C3550" s="51"/>
      <c r="D3550"/>
      <c r="DL3550"/>
      <c r="DM3550"/>
      <c r="DP3550" s="51"/>
      <c r="DQ3550"/>
    </row>
    <row r="3551" spans="3:121">
      <c r="C3551" s="51"/>
      <c r="D3551"/>
      <c r="DL3551"/>
      <c r="DM3551"/>
      <c r="DP3551" s="51"/>
      <c r="DQ3551"/>
    </row>
    <row r="3552" spans="3:121">
      <c r="C3552" s="51"/>
      <c r="D3552"/>
      <c r="DL3552"/>
      <c r="DM3552"/>
      <c r="DP3552" s="51"/>
      <c r="DQ3552"/>
    </row>
    <row r="3553" spans="3:121">
      <c r="C3553" s="51"/>
      <c r="D3553"/>
      <c r="DL3553"/>
      <c r="DM3553"/>
      <c r="DP3553" s="51"/>
      <c r="DQ3553"/>
    </row>
    <row r="3554" spans="3:121">
      <c r="C3554" s="51"/>
      <c r="D3554"/>
      <c r="DL3554"/>
      <c r="DM3554"/>
      <c r="DP3554" s="51"/>
      <c r="DQ3554"/>
    </row>
    <row r="3555" spans="3:121">
      <c r="C3555" s="51"/>
      <c r="D3555"/>
      <c r="DL3555"/>
      <c r="DM3555"/>
      <c r="DP3555" s="51"/>
      <c r="DQ3555"/>
    </row>
    <row r="3556" spans="3:121">
      <c r="C3556" s="51"/>
      <c r="D3556"/>
      <c r="DL3556"/>
      <c r="DM3556"/>
      <c r="DP3556" s="51"/>
      <c r="DQ3556"/>
    </row>
    <row r="3557" spans="3:121">
      <c r="C3557" s="51"/>
      <c r="D3557"/>
      <c r="DL3557"/>
      <c r="DM3557"/>
      <c r="DP3557" s="51"/>
      <c r="DQ3557"/>
    </row>
    <row r="3558" spans="3:121">
      <c r="C3558" s="51"/>
      <c r="D3558"/>
      <c r="DL3558"/>
      <c r="DM3558"/>
      <c r="DP3558" s="51"/>
      <c r="DQ3558"/>
    </row>
    <row r="3559" spans="3:121">
      <c r="C3559" s="51"/>
      <c r="D3559"/>
      <c r="DL3559"/>
      <c r="DM3559"/>
      <c r="DP3559" s="51"/>
      <c r="DQ3559"/>
    </row>
    <row r="3560" spans="3:121">
      <c r="C3560" s="51"/>
      <c r="D3560"/>
      <c r="DL3560"/>
      <c r="DM3560"/>
      <c r="DP3560" s="51"/>
      <c r="DQ3560"/>
    </row>
    <row r="3561" spans="3:121">
      <c r="C3561" s="51"/>
      <c r="D3561"/>
      <c r="DL3561"/>
      <c r="DM3561"/>
      <c r="DP3561" s="51"/>
      <c r="DQ3561"/>
    </row>
    <row r="3562" spans="3:121">
      <c r="C3562" s="51"/>
      <c r="D3562"/>
      <c r="DL3562"/>
      <c r="DM3562"/>
      <c r="DP3562" s="51"/>
      <c r="DQ3562"/>
    </row>
    <row r="3563" spans="3:121">
      <c r="C3563" s="51"/>
      <c r="D3563"/>
      <c r="DL3563"/>
      <c r="DM3563"/>
      <c r="DP3563" s="51"/>
      <c r="DQ3563"/>
    </row>
    <row r="3564" spans="3:121">
      <c r="C3564" s="51"/>
      <c r="D3564"/>
      <c r="DL3564"/>
      <c r="DM3564"/>
      <c r="DP3564" s="51"/>
      <c r="DQ3564"/>
    </row>
    <row r="3565" spans="3:121">
      <c r="C3565" s="51"/>
      <c r="D3565"/>
      <c r="DL3565"/>
      <c r="DM3565"/>
      <c r="DP3565" s="51"/>
      <c r="DQ3565"/>
    </row>
    <row r="3566" spans="3:121">
      <c r="C3566" s="51"/>
      <c r="D3566"/>
      <c r="DL3566"/>
      <c r="DM3566"/>
      <c r="DP3566" s="51"/>
      <c r="DQ3566"/>
    </row>
    <row r="3567" spans="3:121">
      <c r="C3567" s="51"/>
      <c r="D3567"/>
      <c r="DL3567"/>
      <c r="DM3567"/>
      <c r="DP3567" s="51"/>
      <c r="DQ3567"/>
    </row>
    <row r="3568" spans="3:121">
      <c r="C3568" s="51"/>
      <c r="D3568"/>
      <c r="DL3568"/>
      <c r="DM3568"/>
      <c r="DP3568" s="51"/>
      <c r="DQ3568"/>
    </row>
    <row r="3569" spans="3:121">
      <c r="C3569" s="51"/>
      <c r="D3569"/>
      <c r="DL3569"/>
      <c r="DM3569"/>
      <c r="DP3569" s="51"/>
      <c r="DQ3569"/>
    </row>
    <row r="3570" spans="3:121">
      <c r="C3570" s="51"/>
      <c r="D3570"/>
      <c r="DL3570"/>
      <c r="DM3570"/>
      <c r="DP3570" s="51"/>
      <c r="DQ3570"/>
    </row>
    <row r="3571" spans="3:121">
      <c r="C3571" s="51"/>
      <c r="D3571"/>
      <c r="DL3571"/>
      <c r="DM3571"/>
      <c r="DP3571" s="51"/>
      <c r="DQ3571"/>
    </row>
    <row r="3572" spans="3:121">
      <c r="C3572" s="51"/>
      <c r="D3572"/>
      <c r="DL3572"/>
      <c r="DM3572"/>
      <c r="DP3572" s="51"/>
      <c r="DQ3572"/>
    </row>
    <row r="3573" spans="3:121">
      <c r="C3573" s="51"/>
      <c r="D3573"/>
      <c r="DL3573"/>
      <c r="DM3573"/>
      <c r="DP3573" s="51"/>
      <c r="DQ3573"/>
    </row>
    <row r="3574" spans="3:121">
      <c r="C3574" s="51"/>
      <c r="D3574"/>
      <c r="DL3574"/>
      <c r="DM3574"/>
      <c r="DP3574" s="51"/>
      <c r="DQ3574"/>
    </row>
    <row r="3575" spans="3:121">
      <c r="C3575" s="51"/>
      <c r="D3575"/>
      <c r="DL3575"/>
      <c r="DM3575"/>
      <c r="DP3575" s="51"/>
      <c r="DQ3575"/>
    </row>
    <row r="3576" spans="3:121">
      <c r="C3576" s="51"/>
      <c r="D3576"/>
      <c r="DL3576"/>
      <c r="DM3576"/>
      <c r="DP3576" s="51"/>
      <c r="DQ3576"/>
    </row>
    <row r="3577" spans="3:121">
      <c r="C3577" s="51"/>
      <c r="D3577"/>
      <c r="DL3577"/>
      <c r="DM3577"/>
      <c r="DP3577" s="51"/>
      <c r="DQ3577"/>
    </row>
    <row r="3578" spans="3:121">
      <c r="C3578" s="51"/>
      <c r="D3578"/>
      <c r="DL3578"/>
      <c r="DM3578"/>
      <c r="DP3578" s="51"/>
      <c r="DQ3578"/>
    </row>
    <row r="3579" spans="3:121">
      <c r="C3579" s="51"/>
      <c r="D3579"/>
      <c r="DL3579"/>
      <c r="DM3579"/>
      <c r="DP3579" s="51"/>
      <c r="DQ3579"/>
    </row>
    <row r="3580" spans="3:121">
      <c r="C3580" s="51"/>
      <c r="D3580"/>
      <c r="DL3580"/>
      <c r="DM3580"/>
      <c r="DP3580" s="51"/>
      <c r="DQ3580"/>
    </row>
    <row r="3581" spans="3:121">
      <c r="C3581" s="51"/>
      <c r="D3581"/>
      <c r="DL3581"/>
      <c r="DM3581"/>
      <c r="DP3581" s="51"/>
      <c r="DQ3581"/>
    </row>
    <row r="3582" spans="3:121">
      <c r="C3582" s="51"/>
      <c r="D3582"/>
      <c r="DL3582"/>
      <c r="DM3582"/>
      <c r="DP3582" s="51"/>
      <c r="DQ3582"/>
    </row>
    <row r="3583" spans="3:121">
      <c r="C3583" s="51"/>
      <c r="D3583"/>
      <c r="DL3583"/>
      <c r="DM3583"/>
      <c r="DP3583" s="51"/>
      <c r="DQ3583"/>
    </row>
    <row r="3584" spans="3:121">
      <c r="C3584" s="51"/>
      <c r="D3584"/>
      <c r="DL3584"/>
      <c r="DM3584"/>
      <c r="DP3584" s="51"/>
      <c r="DQ3584"/>
    </row>
    <row r="3585" spans="3:121">
      <c r="C3585" s="51"/>
      <c r="D3585"/>
      <c r="DL3585"/>
      <c r="DM3585"/>
      <c r="DP3585" s="51"/>
      <c r="DQ3585"/>
    </row>
    <row r="3586" spans="3:121">
      <c r="C3586" s="51"/>
      <c r="D3586"/>
      <c r="DL3586"/>
      <c r="DM3586"/>
      <c r="DP3586" s="51"/>
      <c r="DQ3586"/>
    </row>
    <row r="3587" spans="3:121">
      <c r="C3587" s="51"/>
      <c r="D3587"/>
      <c r="DL3587"/>
      <c r="DM3587"/>
      <c r="DP3587" s="51"/>
      <c r="DQ3587"/>
    </row>
    <row r="3588" spans="3:121">
      <c r="C3588" s="51"/>
      <c r="D3588"/>
      <c r="DL3588"/>
      <c r="DM3588"/>
      <c r="DP3588" s="51"/>
      <c r="DQ3588"/>
    </row>
    <row r="3589" spans="3:121">
      <c r="C3589" s="51"/>
      <c r="D3589"/>
      <c r="DL3589"/>
      <c r="DM3589"/>
      <c r="DP3589" s="51"/>
      <c r="DQ3589"/>
    </row>
    <row r="3590" spans="3:121">
      <c r="C3590" s="51"/>
      <c r="D3590"/>
      <c r="DL3590"/>
      <c r="DM3590"/>
      <c r="DP3590" s="51"/>
      <c r="DQ3590"/>
    </row>
    <row r="3591" spans="3:121">
      <c r="C3591" s="51"/>
      <c r="D3591"/>
      <c r="DL3591"/>
      <c r="DM3591"/>
      <c r="DP3591" s="51"/>
      <c r="DQ3591"/>
    </row>
    <row r="3592" spans="3:121">
      <c r="C3592" s="51"/>
      <c r="D3592"/>
      <c r="DL3592"/>
      <c r="DM3592"/>
      <c r="DP3592" s="51"/>
      <c r="DQ3592"/>
    </row>
    <row r="3593" spans="3:121">
      <c r="C3593" s="51"/>
      <c r="D3593"/>
      <c r="DL3593"/>
      <c r="DM3593"/>
      <c r="DP3593" s="51"/>
      <c r="DQ3593"/>
    </row>
    <row r="3594" spans="3:121">
      <c r="C3594" s="51"/>
      <c r="D3594"/>
      <c r="DL3594"/>
      <c r="DM3594"/>
      <c r="DP3594" s="51"/>
      <c r="DQ3594"/>
    </row>
    <row r="3595" spans="3:121">
      <c r="C3595" s="51"/>
      <c r="D3595"/>
      <c r="DL3595"/>
      <c r="DM3595"/>
      <c r="DP3595" s="51"/>
      <c r="DQ3595"/>
    </row>
    <row r="3596" spans="3:121">
      <c r="C3596" s="51"/>
      <c r="D3596"/>
      <c r="DL3596"/>
      <c r="DM3596"/>
      <c r="DP3596" s="51"/>
      <c r="DQ3596"/>
    </row>
    <row r="3597" spans="3:121">
      <c r="C3597" s="51"/>
      <c r="D3597"/>
      <c r="DL3597"/>
      <c r="DM3597"/>
      <c r="DP3597" s="51"/>
      <c r="DQ3597"/>
    </row>
    <row r="3598" spans="3:121">
      <c r="C3598" s="51"/>
      <c r="D3598"/>
      <c r="DL3598"/>
      <c r="DM3598"/>
      <c r="DP3598" s="51"/>
      <c r="DQ3598"/>
    </row>
    <row r="3599" spans="3:121">
      <c r="C3599" s="51"/>
      <c r="D3599"/>
      <c r="DL3599"/>
      <c r="DM3599"/>
      <c r="DP3599" s="51"/>
      <c r="DQ3599"/>
    </row>
    <row r="3600" spans="3:121">
      <c r="C3600" s="51"/>
      <c r="D3600"/>
      <c r="DL3600"/>
      <c r="DM3600"/>
      <c r="DP3600" s="51"/>
      <c r="DQ3600"/>
    </row>
    <row r="3601" spans="3:121">
      <c r="C3601" s="51"/>
      <c r="D3601"/>
      <c r="DL3601"/>
      <c r="DM3601"/>
      <c r="DP3601" s="51"/>
      <c r="DQ3601"/>
    </row>
    <row r="3602" spans="3:121">
      <c r="C3602" s="51"/>
      <c r="D3602"/>
      <c r="DL3602"/>
      <c r="DM3602"/>
      <c r="DP3602" s="51"/>
      <c r="DQ3602"/>
    </row>
    <row r="3603" spans="3:121">
      <c r="C3603" s="51"/>
      <c r="D3603"/>
      <c r="DL3603"/>
      <c r="DM3603"/>
      <c r="DP3603" s="51"/>
      <c r="DQ3603"/>
    </row>
    <row r="3604" spans="3:121">
      <c r="C3604" s="51"/>
      <c r="D3604"/>
      <c r="DL3604"/>
      <c r="DM3604"/>
      <c r="DP3604" s="51"/>
      <c r="DQ3604"/>
    </row>
    <row r="3605" spans="3:121">
      <c r="C3605" s="51"/>
      <c r="D3605"/>
      <c r="DL3605"/>
      <c r="DM3605"/>
      <c r="DP3605" s="51"/>
      <c r="DQ3605"/>
    </row>
    <row r="3606" spans="3:121">
      <c r="C3606" s="51"/>
      <c r="D3606"/>
      <c r="DL3606"/>
      <c r="DM3606"/>
      <c r="DP3606" s="51"/>
      <c r="DQ3606"/>
    </row>
    <row r="3607" spans="3:121">
      <c r="C3607" s="51"/>
      <c r="D3607"/>
      <c r="DL3607"/>
      <c r="DM3607"/>
      <c r="DP3607" s="51"/>
      <c r="DQ3607"/>
    </row>
    <row r="3608" spans="3:121">
      <c r="C3608" s="51"/>
      <c r="D3608"/>
      <c r="DL3608"/>
      <c r="DM3608"/>
      <c r="DP3608" s="51"/>
      <c r="DQ3608"/>
    </row>
    <row r="3609" spans="3:121">
      <c r="C3609" s="51"/>
      <c r="D3609"/>
      <c r="DL3609"/>
      <c r="DM3609"/>
      <c r="DP3609" s="51"/>
      <c r="DQ3609"/>
    </row>
    <row r="3610" spans="3:121">
      <c r="C3610" s="51"/>
      <c r="D3610"/>
      <c r="DL3610"/>
      <c r="DM3610"/>
      <c r="DP3610" s="51"/>
      <c r="DQ3610"/>
    </row>
    <row r="3611" spans="3:121">
      <c r="C3611" s="51"/>
      <c r="D3611"/>
      <c r="DL3611"/>
      <c r="DM3611"/>
      <c r="DP3611" s="51"/>
      <c r="DQ3611"/>
    </row>
    <row r="3612" spans="3:121">
      <c r="C3612" s="51"/>
      <c r="D3612"/>
      <c r="DL3612"/>
      <c r="DM3612"/>
      <c r="DP3612" s="51"/>
      <c r="DQ3612"/>
    </row>
    <row r="3613" spans="3:121">
      <c r="C3613" s="51"/>
      <c r="D3613"/>
      <c r="DL3613"/>
      <c r="DM3613"/>
      <c r="DP3613" s="51"/>
      <c r="DQ3613"/>
    </row>
    <row r="3614" spans="3:121">
      <c r="C3614" s="51"/>
      <c r="D3614"/>
      <c r="DL3614"/>
      <c r="DM3614"/>
      <c r="DP3614" s="51"/>
      <c r="DQ3614"/>
    </row>
    <row r="3615" spans="3:121">
      <c r="C3615" s="51"/>
      <c r="D3615"/>
      <c r="DL3615"/>
      <c r="DM3615"/>
      <c r="DP3615" s="51"/>
      <c r="DQ3615"/>
    </row>
    <row r="3616" spans="3:121">
      <c r="C3616" s="51"/>
      <c r="D3616"/>
      <c r="DL3616"/>
      <c r="DM3616"/>
      <c r="DP3616" s="51"/>
      <c r="DQ3616"/>
    </row>
    <row r="3617" spans="3:121">
      <c r="C3617" s="51"/>
      <c r="D3617"/>
      <c r="DL3617"/>
      <c r="DM3617"/>
      <c r="DP3617" s="51"/>
      <c r="DQ3617"/>
    </row>
    <row r="3618" spans="3:121">
      <c r="C3618" s="51"/>
      <c r="D3618"/>
      <c r="DL3618"/>
      <c r="DM3618"/>
      <c r="DP3618" s="51"/>
      <c r="DQ3618"/>
    </row>
    <row r="3619" spans="3:121">
      <c r="C3619" s="51"/>
      <c r="D3619"/>
      <c r="DL3619"/>
      <c r="DM3619"/>
      <c r="DP3619" s="51"/>
      <c r="DQ3619"/>
    </row>
    <row r="3620" spans="3:121">
      <c r="C3620" s="51"/>
      <c r="D3620"/>
      <c r="DL3620"/>
      <c r="DM3620"/>
      <c r="DP3620" s="51"/>
      <c r="DQ3620"/>
    </row>
    <row r="3621" spans="3:121">
      <c r="C3621" s="51"/>
      <c r="D3621"/>
      <c r="DL3621"/>
      <c r="DM3621"/>
      <c r="DP3621" s="51"/>
      <c r="DQ3621"/>
    </row>
    <row r="3622" spans="3:121">
      <c r="C3622" s="51"/>
      <c r="D3622"/>
      <c r="DL3622"/>
      <c r="DM3622"/>
      <c r="DP3622" s="51"/>
      <c r="DQ3622"/>
    </row>
    <row r="3623" spans="3:121">
      <c r="C3623" s="51"/>
      <c r="D3623"/>
      <c r="DL3623"/>
      <c r="DM3623"/>
      <c r="DP3623" s="51"/>
      <c r="DQ3623"/>
    </row>
    <row r="3624" spans="3:121">
      <c r="C3624" s="51"/>
      <c r="D3624"/>
      <c r="DL3624"/>
      <c r="DM3624"/>
      <c r="DP3624" s="51"/>
      <c r="DQ3624"/>
    </row>
    <row r="3625" spans="3:121">
      <c r="C3625" s="51"/>
      <c r="D3625"/>
      <c r="DL3625"/>
      <c r="DM3625"/>
      <c r="DP3625" s="51"/>
      <c r="DQ3625"/>
    </row>
    <row r="3626" spans="3:121">
      <c r="C3626" s="51"/>
      <c r="D3626"/>
      <c r="DL3626"/>
      <c r="DM3626"/>
      <c r="DP3626" s="51"/>
      <c r="DQ3626"/>
    </row>
    <row r="3627" spans="3:121">
      <c r="C3627" s="51"/>
      <c r="D3627"/>
      <c r="DL3627"/>
      <c r="DM3627"/>
      <c r="DP3627" s="51"/>
      <c r="DQ3627"/>
    </row>
    <row r="3628" spans="3:121">
      <c r="C3628" s="51"/>
      <c r="D3628"/>
      <c r="DL3628"/>
      <c r="DM3628"/>
      <c r="DP3628" s="51"/>
      <c r="DQ3628"/>
    </row>
    <row r="3629" spans="3:121">
      <c r="C3629" s="51"/>
      <c r="D3629"/>
      <c r="DL3629"/>
      <c r="DM3629"/>
      <c r="DP3629" s="51"/>
      <c r="DQ3629"/>
    </row>
    <row r="3630" spans="3:121">
      <c r="C3630" s="51"/>
      <c r="D3630"/>
      <c r="DL3630"/>
      <c r="DM3630"/>
      <c r="DP3630" s="51"/>
      <c r="DQ3630"/>
    </row>
    <row r="3631" spans="3:121">
      <c r="C3631" s="51"/>
      <c r="D3631"/>
      <c r="DL3631"/>
      <c r="DM3631"/>
      <c r="DP3631" s="51"/>
      <c r="DQ3631"/>
    </row>
    <row r="3632" spans="3:121">
      <c r="C3632" s="51"/>
      <c r="D3632"/>
      <c r="DL3632"/>
      <c r="DM3632"/>
      <c r="DP3632" s="51"/>
      <c r="DQ3632"/>
    </row>
    <row r="3633" spans="3:121">
      <c r="C3633" s="51"/>
      <c r="D3633"/>
      <c r="DL3633"/>
      <c r="DM3633"/>
      <c r="DP3633" s="51"/>
      <c r="DQ3633"/>
    </row>
    <row r="3634" spans="3:121">
      <c r="C3634" s="51"/>
      <c r="D3634"/>
      <c r="DL3634"/>
      <c r="DM3634"/>
      <c r="DP3634" s="51"/>
      <c r="DQ3634"/>
    </row>
    <row r="3635" spans="3:121">
      <c r="C3635" s="51"/>
      <c r="D3635"/>
      <c r="DL3635"/>
      <c r="DM3635"/>
      <c r="DP3635" s="51"/>
      <c r="DQ3635"/>
    </row>
    <row r="3636" spans="3:121">
      <c r="C3636" s="51"/>
      <c r="D3636"/>
      <c r="DL3636"/>
      <c r="DM3636"/>
      <c r="DP3636" s="51"/>
      <c r="DQ3636"/>
    </row>
    <row r="3637" spans="3:121">
      <c r="C3637" s="51"/>
      <c r="D3637"/>
      <c r="DL3637"/>
      <c r="DM3637"/>
      <c r="DP3637" s="51"/>
      <c r="DQ3637"/>
    </row>
    <row r="3638" spans="3:121">
      <c r="C3638" s="51"/>
      <c r="D3638"/>
      <c r="DL3638"/>
      <c r="DM3638"/>
      <c r="DP3638" s="51"/>
      <c r="DQ3638"/>
    </row>
    <row r="3639" spans="3:121">
      <c r="C3639" s="51"/>
      <c r="D3639"/>
      <c r="DL3639"/>
      <c r="DM3639"/>
      <c r="DP3639" s="51"/>
      <c r="DQ3639"/>
    </row>
    <row r="3640" spans="3:121">
      <c r="C3640" s="51"/>
      <c r="D3640"/>
      <c r="DL3640"/>
      <c r="DM3640"/>
      <c r="DP3640" s="51"/>
      <c r="DQ3640"/>
    </row>
    <row r="3641" spans="3:121">
      <c r="C3641" s="51"/>
      <c r="D3641"/>
      <c r="DL3641"/>
      <c r="DM3641"/>
      <c r="DP3641" s="51"/>
      <c r="DQ3641"/>
    </row>
    <row r="3642" spans="3:121">
      <c r="C3642" s="51"/>
      <c r="D3642"/>
      <c r="DL3642"/>
      <c r="DM3642"/>
      <c r="DP3642" s="51"/>
      <c r="DQ3642"/>
    </row>
    <row r="3643" spans="3:121">
      <c r="C3643" s="51"/>
      <c r="D3643"/>
      <c r="DL3643"/>
      <c r="DM3643"/>
      <c r="DP3643" s="51"/>
      <c r="DQ3643"/>
    </row>
    <row r="3644" spans="3:121">
      <c r="C3644" s="51"/>
      <c r="D3644"/>
      <c r="DL3644"/>
      <c r="DM3644"/>
      <c r="DP3644" s="51"/>
      <c r="DQ3644"/>
    </row>
    <row r="3645" spans="3:121">
      <c r="C3645" s="51"/>
      <c r="D3645"/>
      <c r="DL3645"/>
      <c r="DM3645"/>
      <c r="DP3645" s="51"/>
      <c r="DQ3645"/>
    </row>
    <row r="3646" spans="3:121">
      <c r="C3646" s="51"/>
      <c r="D3646"/>
      <c r="DL3646"/>
      <c r="DM3646"/>
      <c r="DP3646" s="51"/>
      <c r="DQ3646"/>
    </row>
    <row r="3647" spans="3:121">
      <c r="C3647" s="51"/>
      <c r="D3647"/>
      <c r="DL3647"/>
      <c r="DM3647"/>
      <c r="DP3647" s="51"/>
      <c r="DQ3647"/>
    </row>
    <row r="3648" spans="3:121">
      <c r="C3648" s="51"/>
      <c r="D3648"/>
      <c r="DL3648"/>
      <c r="DM3648"/>
      <c r="DP3648" s="51"/>
      <c r="DQ3648"/>
    </row>
    <row r="3649" spans="3:121">
      <c r="C3649" s="51"/>
      <c r="D3649"/>
      <c r="DL3649"/>
      <c r="DM3649"/>
      <c r="DP3649" s="51"/>
      <c r="DQ3649"/>
    </row>
    <row r="3650" spans="3:121">
      <c r="C3650" s="51"/>
      <c r="D3650"/>
      <c r="DL3650"/>
      <c r="DM3650"/>
      <c r="DP3650" s="51"/>
      <c r="DQ3650"/>
    </row>
    <row r="3651" spans="3:121">
      <c r="C3651" s="51"/>
      <c r="D3651"/>
      <c r="DL3651"/>
      <c r="DM3651"/>
      <c r="DP3651" s="51"/>
      <c r="DQ3651"/>
    </row>
    <row r="3652" spans="3:121">
      <c r="C3652" s="51"/>
      <c r="D3652"/>
      <c r="DL3652"/>
      <c r="DM3652"/>
      <c r="DP3652" s="51"/>
      <c r="DQ3652"/>
    </row>
    <row r="3653" spans="3:121">
      <c r="C3653" s="51"/>
      <c r="D3653"/>
      <c r="DL3653"/>
      <c r="DM3653"/>
      <c r="DP3653" s="51"/>
      <c r="DQ3653"/>
    </row>
    <row r="3654" spans="3:121">
      <c r="C3654" s="51"/>
      <c r="D3654"/>
      <c r="DL3654"/>
      <c r="DM3654"/>
      <c r="DP3654" s="51"/>
      <c r="DQ3654"/>
    </row>
    <row r="3655" spans="3:121">
      <c r="C3655" s="51"/>
      <c r="D3655"/>
      <c r="DL3655"/>
      <c r="DM3655"/>
      <c r="DP3655" s="51"/>
      <c r="DQ3655"/>
    </row>
    <row r="3656" spans="3:121">
      <c r="C3656" s="51"/>
      <c r="D3656"/>
      <c r="DL3656"/>
      <c r="DM3656"/>
      <c r="DP3656" s="51"/>
      <c r="DQ3656"/>
    </row>
    <row r="3657" spans="3:121">
      <c r="C3657" s="51"/>
      <c r="D3657"/>
      <c r="DL3657"/>
      <c r="DM3657"/>
      <c r="DP3657" s="51"/>
      <c r="DQ3657"/>
    </row>
    <row r="3658" spans="3:121">
      <c r="C3658" s="51"/>
      <c r="D3658"/>
      <c r="DL3658"/>
      <c r="DM3658"/>
      <c r="DP3658" s="51"/>
      <c r="DQ3658"/>
    </row>
    <row r="3659" spans="3:121">
      <c r="C3659" s="51"/>
      <c r="D3659"/>
      <c r="DL3659"/>
      <c r="DM3659"/>
      <c r="DP3659" s="51"/>
      <c r="DQ3659"/>
    </row>
    <row r="3660" spans="3:121">
      <c r="C3660" s="51"/>
      <c r="D3660"/>
      <c r="DL3660"/>
      <c r="DM3660"/>
      <c r="DP3660" s="51"/>
      <c r="DQ3660"/>
    </row>
    <row r="3661" spans="3:121">
      <c r="C3661" s="51"/>
      <c r="D3661"/>
      <c r="DL3661"/>
      <c r="DM3661"/>
      <c r="DP3661" s="51"/>
      <c r="DQ3661"/>
    </row>
    <row r="3662" spans="3:121">
      <c r="C3662" s="51"/>
      <c r="D3662"/>
      <c r="DL3662"/>
      <c r="DM3662"/>
      <c r="DP3662" s="51"/>
      <c r="DQ3662"/>
    </row>
    <row r="3663" spans="3:121">
      <c r="C3663" s="51"/>
      <c r="D3663"/>
      <c r="DL3663"/>
      <c r="DM3663"/>
      <c r="DP3663" s="51"/>
      <c r="DQ3663"/>
    </row>
    <row r="3664" spans="3:121">
      <c r="C3664" s="51"/>
      <c r="D3664"/>
      <c r="DL3664"/>
      <c r="DM3664"/>
      <c r="DP3664" s="51"/>
      <c r="DQ3664"/>
    </row>
    <row r="3665" spans="3:121">
      <c r="C3665" s="51"/>
      <c r="D3665"/>
      <c r="DL3665"/>
      <c r="DM3665"/>
      <c r="DP3665" s="51"/>
      <c r="DQ3665"/>
    </row>
    <row r="3666" spans="3:121">
      <c r="C3666" s="51"/>
      <c r="D3666"/>
      <c r="DL3666"/>
      <c r="DM3666"/>
      <c r="DP3666" s="51"/>
      <c r="DQ3666"/>
    </row>
    <row r="3667" spans="3:121">
      <c r="C3667" s="51"/>
      <c r="D3667"/>
      <c r="DL3667"/>
      <c r="DM3667"/>
      <c r="DP3667" s="51"/>
      <c r="DQ3667"/>
    </row>
    <row r="3668" spans="3:121">
      <c r="C3668" s="51"/>
      <c r="D3668"/>
      <c r="DL3668"/>
      <c r="DM3668"/>
      <c r="DP3668" s="51"/>
      <c r="DQ3668"/>
    </row>
    <row r="3669" spans="3:121">
      <c r="C3669" s="51"/>
      <c r="D3669"/>
      <c r="DL3669"/>
      <c r="DM3669"/>
      <c r="DP3669" s="51"/>
      <c r="DQ3669"/>
    </row>
    <row r="3670" spans="3:121">
      <c r="C3670" s="51"/>
      <c r="D3670"/>
      <c r="DL3670"/>
      <c r="DM3670"/>
      <c r="DP3670" s="51"/>
      <c r="DQ3670"/>
    </row>
    <row r="3671" spans="3:121">
      <c r="C3671" s="51"/>
      <c r="D3671"/>
      <c r="DL3671"/>
      <c r="DM3671"/>
      <c r="DP3671" s="51"/>
      <c r="DQ3671"/>
    </row>
    <row r="3672" spans="3:121">
      <c r="C3672" s="51"/>
      <c r="D3672"/>
      <c r="DL3672"/>
      <c r="DM3672"/>
      <c r="DP3672" s="51"/>
      <c r="DQ3672"/>
    </row>
    <row r="3673" spans="3:121">
      <c r="C3673" s="51"/>
      <c r="D3673"/>
      <c r="DL3673"/>
      <c r="DM3673"/>
      <c r="DP3673" s="51"/>
      <c r="DQ3673"/>
    </row>
    <row r="3674" spans="3:121">
      <c r="C3674" s="51"/>
      <c r="D3674"/>
      <c r="DL3674"/>
      <c r="DM3674"/>
      <c r="DP3674" s="51"/>
      <c r="DQ3674"/>
    </row>
    <row r="3675" spans="3:121">
      <c r="C3675" s="51"/>
      <c r="D3675"/>
      <c r="DL3675"/>
      <c r="DM3675"/>
      <c r="DP3675" s="51"/>
      <c r="DQ3675"/>
    </row>
    <row r="3676" spans="3:121">
      <c r="C3676" s="51"/>
      <c r="D3676"/>
      <c r="DL3676"/>
      <c r="DM3676"/>
      <c r="DP3676" s="51"/>
      <c r="DQ3676"/>
    </row>
    <row r="3677" spans="3:121">
      <c r="C3677" s="51"/>
      <c r="D3677"/>
      <c r="DL3677"/>
      <c r="DM3677"/>
      <c r="DP3677" s="51"/>
      <c r="DQ3677"/>
    </row>
    <row r="3678" spans="3:121">
      <c r="C3678" s="51"/>
      <c r="D3678"/>
      <c r="DL3678"/>
      <c r="DM3678"/>
      <c r="DP3678" s="51"/>
      <c r="DQ3678"/>
    </row>
    <row r="3679" spans="3:121">
      <c r="C3679" s="51"/>
      <c r="D3679"/>
      <c r="DL3679"/>
      <c r="DM3679"/>
      <c r="DP3679" s="51"/>
      <c r="DQ3679"/>
    </row>
    <row r="3680" spans="3:121">
      <c r="C3680" s="51"/>
      <c r="D3680"/>
      <c r="DL3680"/>
      <c r="DM3680"/>
      <c r="DP3680" s="51"/>
      <c r="DQ3680"/>
    </row>
    <row r="3681" spans="3:121">
      <c r="C3681" s="51"/>
      <c r="D3681"/>
      <c r="DL3681"/>
      <c r="DM3681"/>
      <c r="DP3681" s="51"/>
      <c r="DQ3681"/>
    </row>
    <row r="3682" spans="3:121">
      <c r="C3682" s="51"/>
      <c r="D3682"/>
      <c r="DL3682"/>
      <c r="DM3682"/>
      <c r="DP3682" s="51"/>
      <c r="DQ3682"/>
    </row>
    <row r="3683" spans="3:121">
      <c r="C3683" s="51"/>
      <c r="D3683"/>
      <c r="DL3683"/>
      <c r="DM3683"/>
      <c r="DP3683" s="51"/>
      <c r="DQ3683"/>
    </row>
    <row r="3684" spans="3:121">
      <c r="C3684" s="51"/>
      <c r="D3684"/>
      <c r="DL3684"/>
      <c r="DM3684"/>
      <c r="DP3684" s="51"/>
      <c r="DQ3684"/>
    </row>
    <row r="3685" spans="3:121">
      <c r="C3685" s="51"/>
      <c r="D3685"/>
      <c r="DL3685"/>
      <c r="DM3685"/>
      <c r="DP3685" s="51"/>
      <c r="DQ3685"/>
    </row>
    <row r="3686" spans="3:121">
      <c r="C3686" s="51"/>
      <c r="D3686"/>
      <c r="DL3686"/>
      <c r="DM3686"/>
      <c r="DP3686" s="51"/>
      <c r="DQ3686"/>
    </row>
    <row r="3687" spans="3:121">
      <c r="C3687" s="51"/>
      <c r="D3687"/>
      <c r="DL3687"/>
      <c r="DM3687"/>
      <c r="DP3687" s="51"/>
      <c r="DQ3687"/>
    </row>
    <row r="3688" spans="3:121">
      <c r="C3688" s="51"/>
      <c r="D3688"/>
      <c r="DL3688"/>
      <c r="DM3688"/>
      <c r="DP3688" s="51"/>
      <c r="DQ3688"/>
    </row>
    <row r="3689" spans="3:121">
      <c r="C3689" s="51"/>
      <c r="D3689"/>
      <c r="DL3689"/>
      <c r="DM3689"/>
      <c r="DP3689" s="51"/>
      <c r="DQ3689"/>
    </row>
    <row r="3690" spans="3:121">
      <c r="C3690" s="51"/>
      <c r="D3690"/>
      <c r="DL3690"/>
      <c r="DM3690"/>
      <c r="DP3690" s="51"/>
      <c r="DQ3690"/>
    </row>
    <row r="3691" spans="3:121">
      <c r="C3691" s="51"/>
      <c r="D3691"/>
      <c r="DL3691"/>
      <c r="DM3691"/>
      <c r="DP3691" s="51"/>
      <c r="DQ3691"/>
    </row>
    <row r="3692" spans="3:121">
      <c r="C3692" s="51"/>
      <c r="D3692"/>
      <c r="DL3692"/>
      <c r="DM3692"/>
      <c r="DP3692" s="51"/>
      <c r="DQ3692"/>
    </row>
    <row r="3693" spans="3:121">
      <c r="C3693" s="51"/>
      <c r="D3693"/>
      <c r="DL3693"/>
      <c r="DM3693"/>
      <c r="DP3693" s="51"/>
      <c r="DQ3693"/>
    </row>
    <row r="3694" spans="3:121">
      <c r="C3694" s="51"/>
      <c r="D3694"/>
      <c r="DL3694"/>
      <c r="DM3694"/>
      <c r="DP3694" s="51"/>
      <c r="DQ3694"/>
    </row>
    <row r="3695" spans="3:121">
      <c r="C3695" s="51"/>
      <c r="D3695"/>
      <c r="DL3695"/>
      <c r="DM3695"/>
      <c r="DP3695" s="51"/>
      <c r="DQ3695"/>
    </row>
    <row r="3696" spans="3:121">
      <c r="C3696" s="51"/>
      <c r="D3696"/>
      <c r="DL3696"/>
      <c r="DM3696"/>
      <c r="DP3696" s="51"/>
      <c r="DQ3696"/>
    </row>
    <row r="3697" spans="3:121">
      <c r="C3697" s="51"/>
      <c r="D3697"/>
      <c r="DL3697"/>
      <c r="DM3697"/>
      <c r="DP3697" s="51"/>
      <c r="DQ3697"/>
    </row>
    <row r="3698" spans="3:121">
      <c r="C3698" s="51"/>
      <c r="D3698"/>
      <c r="DL3698"/>
      <c r="DM3698"/>
      <c r="DP3698" s="51"/>
      <c r="DQ3698"/>
    </row>
    <row r="3699" spans="3:121">
      <c r="C3699" s="51"/>
      <c r="D3699"/>
      <c r="DL3699"/>
      <c r="DM3699"/>
      <c r="DP3699" s="51"/>
      <c r="DQ3699"/>
    </row>
    <row r="3700" spans="3:121">
      <c r="C3700" s="51"/>
      <c r="D3700"/>
      <c r="DL3700"/>
      <c r="DM3700"/>
      <c r="DP3700" s="51"/>
      <c r="DQ3700"/>
    </row>
    <row r="3701" spans="3:121">
      <c r="C3701" s="51"/>
      <c r="D3701"/>
      <c r="DL3701"/>
      <c r="DM3701"/>
      <c r="DP3701" s="51"/>
      <c r="DQ3701"/>
    </row>
    <row r="3702" spans="3:121">
      <c r="C3702" s="51"/>
      <c r="D3702"/>
      <c r="DL3702"/>
      <c r="DM3702"/>
      <c r="DP3702" s="51"/>
      <c r="DQ3702"/>
    </row>
    <row r="3703" spans="3:121">
      <c r="C3703" s="51"/>
      <c r="D3703"/>
      <c r="DL3703"/>
      <c r="DM3703"/>
      <c r="DP3703" s="51"/>
      <c r="DQ3703"/>
    </row>
    <row r="3704" spans="3:121">
      <c r="C3704" s="51"/>
      <c r="D3704"/>
      <c r="DL3704"/>
      <c r="DM3704"/>
      <c r="DP3704" s="51"/>
      <c r="DQ3704"/>
    </row>
    <row r="3705" spans="3:121">
      <c r="C3705" s="51"/>
      <c r="D3705"/>
      <c r="DL3705"/>
      <c r="DM3705"/>
      <c r="DP3705" s="51"/>
      <c r="DQ3705"/>
    </row>
    <row r="3706" spans="3:121">
      <c r="C3706" s="51"/>
      <c r="D3706"/>
      <c r="DL3706"/>
      <c r="DM3706"/>
      <c r="DP3706" s="51"/>
      <c r="DQ3706"/>
    </row>
    <row r="3707" spans="3:121">
      <c r="C3707" s="51"/>
      <c r="D3707"/>
      <c r="DL3707"/>
      <c r="DM3707"/>
      <c r="DP3707" s="51"/>
      <c r="DQ3707"/>
    </row>
    <row r="3708" spans="3:121">
      <c r="C3708" s="51"/>
      <c r="D3708"/>
      <c r="DL3708"/>
      <c r="DM3708"/>
      <c r="DP3708" s="51"/>
      <c r="DQ3708"/>
    </row>
    <row r="3709" spans="3:121">
      <c r="C3709" s="51"/>
      <c r="D3709"/>
      <c r="DL3709"/>
      <c r="DM3709"/>
      <c r="DP3709" s="51"/>
      <c r="DQ3709"/>
    </row>
    <row r="3710" spans="3:121">
      <c r="C3710" s="51"/>
      <c r="D3710"/>
      <c r="DL3710"/>
      <c r="DM3710"/>
      <c r="DP3710" s="51"/>
      <c r="DQ3710"/>
    </row>
    <row r="3711" spans="3:121">
      <c r="C3711" s="51"/>
      <c r="D3711"/>
      <c r="DL3711"/>
      <c r="DM3711"/>
      <c r="DP3711" s="51"/>
      <c r="DQ3711"/>
    </row>
    <row r="3712" spans="3:121">
      <c r="C3712" s="51"/>
      <c r="D3712"/>
      <c r="DL3712"/>
      <c r="DM3712"/>
      <c r="DP3712" s="51"/>
      <c r="DQ3712"/>
    </row>
    <row r="3713" spans="3:121">
      <c r="C3713" s="51"/>
      <c r="D3713"/>
      <c r="DL3713"/>
      <c r="DM3713"/>
      <c r="DP3713" s="51"/>
      <c r="DQ3713"/>
    </row>
    <row r="3714" spans="3:121">
      <c r="C3714" s="51"/>
      <c r="D3714"/>
      <c r="DL3714"/>
      <c r="DM3714"/>
      <c r="DP3714" s="51"/>
      <c r="DQ3714"/>
    </row>
    <row r="3715" spans="3:121">
      <c r="C3715" s="51"/>
      <c r="D3715"/>
      <c r="DL3715"/>
      <c r="DM3715"/>
      <c r="DP3715" s="51"/>
      <c r="DQ3715"/>
    </row>
    <row r="3716" spans="3:121">
      <c r="C3716" s="51"/>
      <c r="D3716"/>
      <c r="DL3716"/>
      <c r="DM3716"/>
      <c r="DP3716" s="51"/>
      <c r="DQ3716"/>
    </row>
    <row r="3717" spans="3:121">
      <c r="C3717" s="51"/>
      <c r="D3717"/>
      <c r="DL3717"/>
      <c r="DM3717"/>
      <c r="DP3717" s="51"/>
      <c r="DQ3717"/>
    </row>
    <row r="3718" spans="3:121">
      <c r="C3718" s="51"/>
      <c r="D3718"/>
      <c r="DL3718"/>
      <c r="DM3718"/>
      <c r="DP3718" s="51"/>
      <c r="DQ3718"/>
    </row>
    <row r="3719" spans="3:121">
      <c r="C3719" s="51"/>
      <c r="D3719"/>
      <c r="DL3719"/>
      <c r="DM3719"/>
      <c r="DP3719" s="51"/>
      <c r="DQ3719"/>
    </row>
    <row r="3720" spans="3:121">
      <c r="C3720" s="51"/>
      <c r="D3720"/>
      <c r="DL3720"/>
      <c r="DM3720"/>
      <c r="DP3720" s="51"/>
      <c r="DQ3720"/>
    </row>
    <row r="3721" spans="3:121">
      <c r="C3721" s="51"/>
      <c r="D3721"/>
      <c r="DL3721"/>
      <c r="DM3721"/>
      <c r="DP3721" s="51"/>
      <c r="DQ3721"/>
    </row>
    <row r="3722" spans="3:121">
      <c r="C3722" s="51"/>
      <c r="D3722"/>
      <c r="DL3722"/>
      <c r="DM3722"/>
      <c r="DP3722" s="51"/>
      <c r="DQ3722"/>
    </row>
    <row r="3723" spans="3:121">
      <c r="C3723" s="51"/>
      <c r="D3723"/>
      <c r="DL3723"/>
      <c r="DM3723"/>
      <c r="DP3723" s="51"/>
      <c r="DQ3723"/>
    </row>
    <row r="3724" spans="3:121">
      <c r="C3724" s="51"/>
      <c r="D3724"/>
      <c r="DL3724"/>
      <c r="DM3724"/>
      <c r="DP3724" s="51"/>
      <c r="DQ3724"/>
    </row>
    <row r="3725" spans="3:121">
      <c r="C3725" s="51"/>
      <c r="D3725"/>
      <c r="DL3725"/>
      <c r="DM3725"/>
      <c r="DP3725" s="51"/>
      <c r="DQ3725"/>
    </row>
    <row r="3726" spans="3:121">
      <c r="C3726" s="51"/>
      <c r="D3726"/>
      <c r="DL3726"/>
      <c r="DM3726"/>
      <c r="DP3726" s="51"/>
      <c r="DQ3726"/>
    </row>
    <row r="3727" spans="3:121">
      <c r="C3727" s="51"/>
      <c r="D3727"/>
      <c r="DL3727"/>
      <c r="DM3727"/>
      <c r="DP3727" s="51"/>
      <c r="DQ3727"/>
    </row>
    <row r="3728" spans="3:121">
      <c r="C3728" s="51"/>
      <c r="D3728"/>
      <c r="DL3728"/>
      <c r="DM3728"/>
      <c r="DP3728" s="51"/>
      <c r="DQ3728"/>
    </row>
    <row r="3729" spans="3:121">
      <c r="C3729" s="51"/>
      <c r="D3729"/>
      <c r="DL3729"/>
      <c r="DM3729"/>
      <c r="DP3729" s="51"/>
      <c r="DQ3729"/>
    </row>
    <row r="3730" spans="3:121">
      <c r="C3730" s="51"/>
      <c r="D3730"/>
      <c r="DL3730"/>
      <c r="DM3730"/>
      <c r="DP3730" s="51"/>
      <c r="DQ3730"/>
    </row>
    <row r="3731" spans="3:121">
      <c r="C3731" s="51"/>
      <c r="D3731"/>
      <c r="DL3731"/>
      <c r="DM3731"/>
      <c r="DP3731" s="51"/>
      <c r="DQ3731"/>
    </row>
    <row r="3732" spans="3:121">
      <c r="C3732" s="51"/>
      <c r="D3732"/>
      <c r="DL3732"/>
      <c r="DM3732"/>
      <c r="DP3732" s="51"/>
      <c r="DQ3732"/>
    </row>
    <row r="3733" spans="3:121">
      <c r="C3733" s="51"/>
      <c r="D3733"/>
      <c r="DL3733"/>
      <c r="DM3733"/>
      <c r="DP3733" s="51"/>
      <c r="DQ3733"/>
    </row>
    <row r="3734" spans="3:121">
      <c r="C3734" s="51"/>
      <c r="D3734"/>
      <c r="DL3734"/>
      <c r="DM3734"/>
      <c r="DP3734" s="51"/>
      <c r="DQ3734"/>
    </row>
    <row r="3735" spans="3:121">
      <c r="C3735" s="51"/>
      <c r="D3735"/>
      <c r="DL3735"/>
      <c r="DM3735"/>
      <c r="DP3735" s="51"/>
      <c r="DQ3735"/>
    </row>
    <row r="3736" spans="3:121">
      <c r="C3736" s="51"/>
      <c r="D3736"/>
      <c r="DL3736"/>
      <c r="DM3736"/>
      <c r="DP3736" s="51"/>
      <c r="DQ3736"/>
    </row>
    <row r="3737" spans="3:121">
      <c r="C3737" s="51"/>
      <c r="D3737"/>
      <c r="DL3737"/>
      <c r="DM3737"/>
      <c r="DP3737" s="51"/>
      <c r="DQ3737"/>
    </row>
    <row r="3738" spans="3:121">
      <c r="C3738" s="51"/>
      <c r="D3738"/>
      <c r="DL3738"/>
      <c r="DM3738"/>
      <c r="DP3738" s="51"/>
      <c r="DQ3738"/>
    </row>
    <row r="3739" spans="3:121">
      <c r="C3739" s="51"/>
      <c r="D3739"/>
      <c r="DL3739"/>
      <c r="DM3739"/>
      <c r="DP3739" s="51"/>
      <c r="DQ3739"/>
    </row>
    <row r="3740" spans="3:121">
      <c r="C3740" s="51"/>
      <c r="D3740"/>
      <c r="DL3740"/>
      <c r="DM3740"/>
      <c r="DP3740" s="51"/>
      <c r="DQ3740"/>
    </row>
    <row r="3741" spans="3:121">
      <c r="C3741" s="51"/>
      <c r="D3741"/>
      <c r="DL3741"/>
      <c r="DM3741"/>
      <c r="DP3741" s="51"/>
      <c r="DQ3741"/>
    </row>
    <row r="3742" spans="3:121">
      <c r="C3742" s="51"/>
      <c r="D3742"/>
      <c r="DL3742"/>
      <c r="DM3742"/>
      <c r="DP3742" s="51"/>
      <c r="DQ3742"/>
    </row>
    <row r="3743" spans="3:121">
      <c r="C3743" s="51"/>
      <c r="D3743"/>
      <c r="DL3743"/>
      <c r="DM3743"/>
      <c r="DP3743" s="51"/>
      <c r="DQ3743"/>
    </row>
    <row r="3744" spans="3:121">
      <c r="C3744" s="51"/>
      <c r="D3744"/>
      <c r="DL3744"/>
      <c r="DM3744"/>
      <c r="DP3744" s="51"/>
      <c r="DQ3744"/>
    </row>
    <row r="3745" spans="3:121">
      <c r="C3745" s="51"/>
      <c r="D3745"/>
      <c r="DL3745"/>
      <c r="DM3745"/>
      <c r="DP3745" s="51"/>
      <c r="DQ3745"/>
    </row>
    <row r="3746" spans="3:121">
      <c r="C3746" s="51"/>
      <c r="D3746"/>
      <c r="DL3746"/>
      <c r="DM3746"/>
      <c r="DP3746" s="51"/>
      <c r="DQ3746"/>
    </row>
    <row r="3747" spans="3:121">
      <c r="C3747" s="51"/>
      <c r="D3747"/>
      <c r="DL3747"/>
      <c r="DM3747"/>
      <c r="DP3747" s="51"/>
      <c r="DQ3747"/>
    </row>
    <row r="3748" spans="3:121">
      <c r="C3748" s="51"/>
      <c r="D3748"/>
      <c r="DL3748"/>
      <c r="DM3748"/>
      <c r="DP3748" s="51"/>
      <c r="DQ3748"/>
    </row>
    <row r="3749" spans="3:121">
      <c r="C3749" s="51"/>
      <c r="D3749"/>
      <c r="DL3749"/>
      <c r="DM3749"/>
      <c r="DP3749" s="51"/>
      <c r="DQ3749"/>
    </row>
    <row r="3750" spans="3:121">
      <c r="C3750" s="51"/>
      <c r="D3750"/>
      <c r="DL3750"/>
      <c r="DM3750"/>
      <c r="DP3750" s="51"/>
      <c r="DQ3750"/>
    </row>
    <row r="3751" spans="3:121">
      <c r="C3751" s="51"/>
      <c r="D3751"/>
      <c r="DL3751"/>
      <c r="DM3751"/>
      <c r="DP3751" s="51"/>
      <c r="DQ3751"/>
    </row>
    <row r="3752" spans="3:121">
      <c r="C3752" s="51"/>
      <c r="D3752"/>
      <c r="DL3752"/>
      <c r="DM3752"/>
      <c r="DP3752" s="51"/>
      <c r="DQ3752"/>
    </row>
    <row r="3753" spans="3:121">
      <c r="C3753" s="51"/>
      <c r="D3753"/>
      <c r="DL3753"/>
      <c r="DM3753"/>
      <c r="DP3753" s="51"/>
      <c r="DQ3753"/>
    </row>
    <row r="3754" spans="3:121">
      <c r="C3754" s="51"/>
      <c r="D3754"/>
      <c r="DL3754"/>
      <c r="DM3754"/>
      <c r="DP3754" s="51"/>
      <c r="DQ3754"/>
    </row>
    <row r="3755" spans="3:121">
      <c r="C3755" s="51"/>
      <c r="D3755"/>
      <c r="DL3755"/>
      <c r="DM3755"/>
      <c r="DP3755" s="51"/>
      <c r="DQ3755"/>
    </row>
    <row r="3756" spans="3:121">
      <c r="C3756" s="51"/>
      <c r="D3756"/>
      <c r="DL3756"/>
      <c r="DM3756"/>
      <c r="DP3756" s="51"/>
      <c r="DQ3756"/>
    </row>
    <row r="3757" spans="3:121">
      <c r="C3757" s="51"/>
      <c r="D3757"/>
      <c r="DL3757"/>
      <c r="DM3757"/>
      <c r="DP3757" s="51"/>
      <c r="DQ3757"/>
    </row>
    <row r="3758" spans="3:121">
      <c r="C3758" s="51"/>
      <c r="D3758"/>
      <c r="DL3758"/>
      <c r="DM3758"/>
      <c r="DP3758" s="51"/>
      <c r="DQ3758"/>
    </row>
    <row r="3759" spans="3:121">
      <c r="C3759" s="51"/>
      <c r="D3759"/>
      <c r="DL3759"/>
      <c r="DM3759"/>
      <c r="DP3759" s="51"/>
      <c r="DQ3759"/>
    </row>
    <row r="3760" spans="3:121">
      <c r="C3760" s="51"/>
      <c r="D3760"/>
      <c r="DL3760"/>
      <c r="DM3760"/>
      <c r="DP3760" s="51"/>
      <c r="DQ3760"/>
    </row>
    <row r="3761" spans="3:121">
      <c r="C3761" s="51"/>
      <c r="D3761"/>
      <c r="DL3761"/>
      <c r="DM3761"/>
      <c r="DP3761" s="51"/>
      <c r="DQ3761"/>
    </row>
    <row r="3762" spans="3:121">
      <c r="C3762" s="51"/>
      <c r="D3762"/>
      <c r="DL3762"/>
      <c r="DM3762"/>
      <c r="DP3762" s="51"/>
      <c r="DQ3762"/>
    </row>
    <row r="3763" spans="3:121">
      <c r="C3763" s="51"/>
      <c r="D3763"/>
      <c r="DL3763"/>
      <c r="DM3763"/>
      <c r="DP3763" s="51"/>
      <c r="DQ3763"/>
    </row>
    <row r="3764" spans="3:121">
      <c r="C3764" s="51"/>
      <c r="D3764"/>
      <c r="DL3764"/>
      <c r="DM3764"/>
      <c r="DP3764" s="51"/>
      <c r="DQ3764"/>
    </row>
    <row r="3765" spans="3:121">
      <c r="C3765" s="51"/>
      <c r="D3765"/>
      <c r="DL3765"/>
      <c r="DM3765"/>
      <c r="DP3765" s="51"/>
      <c r="DQ3765"/>
    </row>
    <row r="3766" spans="3:121">
      <c r="C3766" s="51"/>
      <c r="D3766"/>
      <c r="DL3766"/>
      <c r="DM3766"/>
      <c r="DP3766" s="51"/>
      <c r="DQ3766"/>
    </row>
    <row r="3767" spans="3:121">
      <c r="C3767" s="51"/>
      <c r="D3767"/>
      <c r="DL3767"/>
      <c r="DM3767"/>
      <c r="DP3767" s="51"/>
      <c r="DQ3767"/>
    </row>
    <row r="3768" spans="3:121">
      <c r="C3768" s="51"/>
      <c r="D3768"/>
      <c r="DL3768"/>
      <c r="DM3768"/>
      <c r="DP3768" s="51"/>
      <c r="DQ3768"/>
    </row>
    <row r="3769" spans="3:121">
      <c r="C3769" s="51"/>
      <c r="D3769"/>
      <c r="DL3769"/>
      <c r="DM3769"/>
      <c r="DP3769" s="51"/>
      <c r="DQ3769"/>
    </row>
    <row r="3770" spans="3:121">
      <c r="C3770" s="51"/>
      <c r="D3770"/>
      <c r="DL3770"/>
      <c r="DM3770"/>
      <c r="DP3770" s="51"/>
      <c r="DQ3770"/>
    </row>
    <row r="3771" spans="3:121">
      <c r="C3771" s="51"/>
      <c r="D3771"/>
      <c r="DL3771"/>
      <c r="DM3771"/>
      <c r="DP3771" s="51"/>
      <c r="DQ3771"/>
    </row>
    <row r="3772" spans="3:121">
      <c r="C3772" s="51"/>
      <c r="D3772"/>
      <c r="DL3772"/>
      <c r="DM3772"/>
      <c r="DP3772" s="51"/>
      <c r="DQ3772"/>
    </row>
    <row r="3773" spans="3:121">
      <c r="C3773" s="51"/>
      <c r="D3773"/>
      <c r="DL3773"/>
      <c r="DM3773"/>
      <c r="DP3773" s="51"/>
      <c r="DQ3773"/>
    </row>
    <row r="3774" spans="3:121">
      <c r="C3774" s="51"/>
      <c r="D3774"/>
      <c r="DL3774"/>
      <c r="DM3774"/>
      <c r="DP3774" s="51"/>
      <c r="DQ3774"/>
    </row>
    <row r="3775" spans="3:121">
      <c r="C3775" s="51"/>
      <c r="D3775"/>
      <c r="DL3775"/>
      <c r="DM3775"/>
      <c r="DP3775" s="51"/>
      <c r="DQ3775"/>
    </row>
    <row r="3776" spans="3:121">
      <c r="C3776" s="51"/>
      <c r="D3776"/>
      <c r="DL3776"/>
      <c r="DM3776"/>
      <c r="DP3776" s="51"/>
      <c r="DQ3776"/>
    </row>
    <row r="3777" spans="3:121">
      <c r="C3777" s="51"/>
      <c r="D3777"/>
      <c r="DL3777"/>
      <c r="DM3777"/>
      <c r="DP3777" s="51"/>
      <c r="DQ3777"/>
    </row>
    <row r="3778" spans="3:121">
      <c r="C3778" s="51"/>
      <c r="D3778"/>
      <c r="DL3778"/>
      <c r="DM3778"/>
      <c r="DP3778" s="51"/>
      <c r="DQ3778"/>
    </row>
    <row r="3779" spans="3:121">
      <c r="C3779" s="51"/>
      <c r="D3779"/>
      <c r="DL3779"/>
      <c r="DM3779"/>
      <c r="DP3779" s="51"/>
      <c r="DQ3779"/>
    </row>
    <row r="3780" spans="3:121">
      <c r="C3780" s="51"/>
      <c r="D3780"/>
      <c r="DL3780"/>
      <c r="DM3780"/>
      <c r="DP3780" s="51"/>
      <c r="DQ3780"/>
    </row>
    <row r="3781" spans="3:121">
      <c r="C3781" s="51"/>
      <c r="D3781"/>
      <c r="DL3781"/>
      <c r="DM3781"/>
      <c r="DP3781" s="51"/>
      <c r="DQ3781"/>
    </row>
    <row r="3782" spans="3:121">
      <c r="C3782" s="51"/>
      <c r="D3782"/>
      <c r="DL3782"/>
      <c r="DM3782"/>
      <c r="DP3782" s="51"/>
      <c r="DQ3782"/>
    </row>
    <row r="3783" spans="3:121">
      <c r="C3783" s="51"/>
      <c r="D3783"/>
      <c r="DL3783"/>
      <c r="DM3783"/>
      <c r="DP3783" s="51"/>
      <c r="DQ3783"/>
    </row>
    <row r="3784" spans="3:121">
      <c r="C3784" s="51"/>
      <c r="D3784"/>
      <c r="DL3784"/>
      <c r="DM3784"/>
      <c r="DP3784" s="51"/>
      <c r="DQ3784"/>
    </row>
    <row r="3785" spans="3:121">
      <c r="C3785" s="51"/>
      <c r="D3785"/>
      <c r="DL3785"/>
      <c r="DM3785"/>
      <c r="DP3785" s="51"/>
      <c r="DQ3785"/>
    </row>
    <row r="3786" spans="3:121">
      <c r="C3786" s="51"/>
      <c r="D3786"/>
      <c r="DL3786"/>
      <c r="DM3786"/>
      <c r="DP3786" s="51"/>
      <c r="DQ3786"/>
    </row>
    <row r="3787" spans="3:121">
      <c r="C3787" s="51"/>
      <c r="D3787"/>
      <c r="DL3787"/>
      <c r="DM3787"/>
      <c r="DP3787" s="51"/>
      <c r="DQ3787"/>
    </row>
    <row r="3788" spans="3:121">
      <c r="C3788" s="51"/>
      <c r="D3788"/>
      <c r="DL3788"/>
      <c r="DM3788"/>
      <c r="DP3788" s="51"/>
      <c r="DQ3788"/>
    </row>
    <row r="3789" spans="3:121">
      <c r="C3789" s="51"/>
      <c r="D3789"/>
      <c r="DL3789"/>
      <c r="DM3789"/>
      <c r="DP3789" s="51"/>
      <c r="DQ3789"/>
    </row>
    <row r="3790" spans="3:121">
      <c r="C3790" s="51"/>
      <c r="D3790"/>
      <c r="DL3790"/>
      <c r="DM3790"/>
      <c r="DP3790" s="51"/>
      <c r="DQ3790"/>
    </row>
    <row r="3791" spans="3:121">
      <c r="C3791" s="51"/>
      <c r="D3791"/>
      <c r="DL3791"/>
      <c r="DM3791"/>
      <c r="DP3791" s="51"/>
      <c r="DQ3791"/>
    </row>
    <row r="3792" spans="3:121">
      <c r="C3792" s="51"/>
      <c r="D3792"/>
      <c r="DL3792"/>
      <c r="DM3792"/>
      <c r="DP3792" s="51"/>
      <c r="DQ3792"/>
    </row>
    <row r="3793" spans="3:121">
      <c r="C3793" s="51"/>
      <c r="D3793"/>
      <c r="DL3793"/>
      <c r="DM3793"/>
      <c r="DP3793" s="51"/>
      <c r="DQ3793"/>
    </row>
    <row r="3794" spans="3:121">
      <c r="C3794" s="51"/>
      <c r="D3794"/>
      <c r="DL3794"/>
      <c r="DM3794"/>
      <c r="DP3794" s="51"/>
      <c r="DQ3794"/>
    </row>
    <row r="3795" spans="3:121">
      <c r="C3795" s="51"/>
      <c r="D3795"/>
      <c r="DL3795"/>
      <c r="DM3795"/>
      <c r="DP3795" s="51"/>
      <c r="DQ3795"/>
    </row>
    <row r="3796" spans="3:121">
      <c r="C3796" s="51"/>
      <c r="D3796"/>
      <c r="DL3796"/>
      <c r="DM3796"/>
      <c r="DP3796" s="51"/>
      <c r="DQ3796"/>
    </row>
    <row r="3797" spans="3:121">
      <c r="C3797" s="51"/>
      <c r="D3797"/>
      <c r="DL3797"/>
      <c r="DM3797"/>
      <c r="DP3797" s="51"/>
      <c r="DQ3797"/>
    </row>
    <row r="3798" spans="3:121">
      <c r="C3798" s="51"/>
      <c r="D3798"/>
      <c r="DL3798"/>
      <c r="DM3798"/>
      <c r="DP3798" s="51"/>
      <c r="DQ3798"/>
    </row>
    <row r="3799" spans="3:121">
      <c r="C3799" s="51"/>
      <c r="D3799"/>
      <c r="DL3799"/>
      <c r="DM3799"/>
      <c r="DP3799" s="51"/>
      <c r="DQ3799"/>
    </row>
    <row r="3800" spans="3:121">
      <c r="C3800" s="51"/>
      <c r="D3800"/>
      <c r="DL3800"/>
      <c r="DM3800"/>
      <c r="DP3800" s="51"/>
      <c r="DQ3800"/>
    </row>
    <row r="3801" spans="3:121">
      <c r="C3801" s="51"/>
      <c r="D3801"/>
      <c r="DL3801"/>
      <c r="DM3801"/>
      <c r="DP3801" s="51"/>
      <c r="DQ3801"/>
    </row>
    <row r="3802" spans="3:121">
      <c r="C3802" s="51"/>
      <c r="D3802"/>
      <c r="DL3802"/>
      <c r="DM3802"/>
      <c r="DP3802" s="51"/>
      <c r="DQ3802"/>
    </row>
    <row r="3803" spans="3:121">
      <c r="C3803" s="51"/>
      <c r="D3803"/>
      <c r="DL3803"/>
      <c r="DM3803"/>
      <c r="DP3803" s="51"/>
      <c r="DQ3803"/>
    </row>
    <row r="3804" spans="3:121">
      <c r="C3804" s="51"/>
      <c r="D3804"/>
      <c r="DL3804"/>
      <c r="DM3804"/>
      <c r="DP3804" s="51"/>
      <c r="DQ3804"/>
    </row>
    <row r="3805" spans="3:121">
      <c r="C3805" s="51"/>
      <c r="D3805"/>
      <c r="DL3805"/>
      <c r="DM3805"/>
      <c r="DP3805" s="51"/>
      <c r="DQ3805"/>
    </row>
    <row r="3806" spans="3:121">
      <c r="C3806" s="51"/>
      <c r="D3806"/>
      <c r="DL3806"/>
      <c r="DM3806"/>
      <c r="DP3806" s="51"/>
      <c r="DQ3806"/>
    </row>
    <row r="3807" spans="3:121">
      <c r="C3807" s="51"/>
      <c r="D3807"/>
      <c r="DL3807"/>
      <c r="DM3807"/>
      <c r="DP3807" s="51"/>
      <c r="DQ3807"/>
    </row>
    <row r="3808" spans="3:121">
      <c r="C3808" s="51"/>
      <c r="D3808"/>
      <c r="DL3808"/>
      <c r="DM3808"/>
      <c r="DP3808" s="51"/>
      <c r="DQ3808"/>
    </row>
    <row r="3809" spans="3:121">
      <c r="C3809" s="51"/>
      <c r="D3809"/>
      <c r="DL3809"/>
      <c r="DM3809"/>
      <c r="DP3809" s="51"/>
      <c r="DQ3809"/>
    </row>
    <row r="3810" spans="3:121">
      <c r="C3810" s="51"/>
      <c r="D3810"/>
      <c r="DL3810"/>
      <c r="DM3810"/>
      <c r="DP3810" s="51"/>
      <c r="DQ3810"/>
    </row>
    <row r="3811" spans="3:121">
      <c r="C3811" s="51"/>
      <c r="D3811"/>
      <c r="DL3811"/>
      <c r="DM3811"/>
      <c r="DP3811" s="51"/>
      <c r="DQ3811"/>
    </row>
    <row r="3812" spans="3:121">
      <c r="C3812" s="51"/>
      <c r="D3812"/>
      <c r="DL3812"/>
      <c r="DM3812"/>
      <c r="DP3812" s="51"/>
      <c r="DQ3812"/>
    </row>
    <row r="3813" spans="3:121">
      <c r="C3813" s="51"/>
      <c r="D3813"/>
      <c r="DL3813"/>
      <c r="DM3813"/>
      <c r="DP3813" s="51"/>
      <c r="DQ3813"/>
    </row>
    <row r="3814" spans="3:121">
      <c r="C3814" s="51"/>
      <c r="D3814"/>
      <c r="DL3814"/>
      <c r="DM3814"/>
      <c r="DP3814" s="51"/>
      <c r="DQ3814"/>
    </row>
    <row r="3815" spans="3:121">
      <c r="C3815" s="51"/>
      <c r="D3815"/>
      <c r="DL3815"/>
      <c r="DM3815"/>
      <c r="DP3815" s="51"/>
      <c r="DQ3815"/>
    </row>
    <row r="3816" spans="3:121">
      <c r="C3816" s="51"/>
      <c r="D3816"/>
      <c r="DL3816"/>
      <c r="DM3816"/>
      <c r="DP3816" s="51"/>
      <c r="DQ3816"/>
    </row>
    <row r="3817" spans="3:121">
      <c r="C3817" s="51"/>
      <c r="D3817"/>
      <c r="DL3817"/>
      <c r="DM3817"/>
      <c r="DP3817" s="51"/>
      <c r="DQ3817"/>
    </row>
    <row r="3818" spans="3:121">
      <c r="C3818" s="51"/>
      <c r="D3818"/>
      <c r="DL3818"/>
      <c r="DM3818"/>
      <c r="DP3818" s="51"/>
      <c r="DQ3818"/>
    </row>
    <row r="3819" spans="3:121">
      <c r="C3819" s="51"/>
      <c r="D3819"/>
      <c r="DL3819"/>
      <c r="DM3819"/>
      <c r="DP3819" s="51"/>
      <c r="DQ3819"/>
    </row>
    <row r="3820" spans="3:121">
      <c r="C3820" s="51"/>
      <c r="D3820"/>
      <c r="DL3820"/>
      <c r="DM3820"/>
      <c r="DP3820" s="51"/>
      <c r="DQ3820"/>
    </row>
    <row r="3821" spans="3:121">
      <c r="C3821" s="51"/>
      <c r="D3821"/>
      <c r="DL3821"/>
      <c r="DM3821"/>
      <c r="DP3821" s="51"/>
      <c r="DQ3821"/>
    </row>
    <row r="3822" spans="3:121">
      <c r="C3822" s="51"/>
      <c r="D3822"/>
      <c r="DL3822"/>
      <c r="DM3822"/>
      <c r="DP3822" s="51"/>
      <c r="DQ3822"/>
    </row>
    <row r="3823" spans="3:121">
      <c r="C3823" s="51"/>
      <c r="D3823"/>
      <c r="DL3823"/>
      <c r="DM3823"/>
      <c r="DP3823" s="51"/>
      <c r="DQ3823"/>
    </row>
    <row r="3824" spans="3:121">
      <c r="C3824" s="51"/>
      <c r="D3824"/>
      <c r="DL3824"/>
      <c r="DM3824"/>
      <c r="DP3824" s="51"/>
      <c r="DQ3824"/>
    </row>
    <row r="3825" spans="3:121">
      <c r="C3825" s="51"/>
      <c r="D3825"/>
      <c r="DL3825"/>
      <c r="DM3825"/>
      <c r="DP3825" s="51"/>
      <c r="DQ3825"/>
    </row>
    <row r="3826" spans="3:121">
      <c r="C3826" s="51"/>
      <c r="D3826"/>
      <c r="DL3826"/>
      <c r="DM3826"/>
      <c r="DP3826" s="51"/>
      <c r="DQ3826"/>
    </row>
    <row r="3827" spans="3:121">
      <c r="C3827" s="51"/>
      <c r="D3827"/>
      <c r="DL3827"/>
      <c r="DM3827"/>
      <c r="DP3827" s="51"/>
      <c r="DQ3827"/>
    </row>
    <row r="3828" spans="3:121">
      <c r="C3828" s="51"/>
      <c r="D3828"/>
      <c r="DL3828"/>
      <c r="DM3828"/>
      <c r="DP3828" s="51"/>
      <c r="DQ3828"/>
    </row>
    <row r="3829" spans="3:121">
      <c r="C3829" s="51"/>
      <c r="D3829"/>
      <c r="DL3829"/>
      <c r="DM3829"/>
      <c r="DP3829" s="51"/>
      <c r="DQ3829"/>
    </row>
    <row r="3830" spans="3:121">
      <c r="C3830" s="51"/>
      <c r="D3830"/>
      <c r="DL3830"/>
      <c r="DM3830"/>
      <c r="DP3830" s="51"/>
      <c r="DQ3830"/>
    </row>
    <row r="3831" spans="3:121">
      <c r="C3831" s="51"/>
      <c r="D3831"/>
      <c r="DL3831"/>
      <c r="DM3831"/>
      <c r="DP3831" s="51"/>
      <c r="DQ3831"/>
    </row>
    <row r="3832" spans="3:121">
      <c r="C3832" s="51"/>
      <c r="D3832"/>
      <c r="DL3832"/>
      <c r="DM3832"/>
      <c r="DP3832" s="51"/>
      <c r="DQ3832"/>
    </row>
    <row r="3833" spans="3:121">
      <c r="C3833" s="51"/>
      <c r="D3833"/>
      <c r="DL3833"/>
      <c r="DM3833"/>
      <c r="DP3833" s="51"/>
      <c r="DQ3833"/>
    </row>
    <row r="3834" spans="3:121">
      <c r="C3834" s="51"/>
      <c r="D3834"/>
      <c r="DL3834"/>
      <c r="DM3834"/>
      <c r="DP3834" s="51"/>
      <c r="DQ3834"/>
    </row>
    <row r="3835" spans="3:121">
      <c r="C3835" s="51"/>
      <c r="D3835"/>
      <c r="DL3835"/>
      <c r="DM3835"/>
      <c r="DP3835" s="51"/>
      <c r="DQ3835"/>
    </row>
    <row r="3836" spans="3:121">
      <c r="C3836" s="51"/>
      <c r="D3836"/>
      <c r="DL3836"/>
      <c r="DM3836"/>
      <c r="DP3836" s="51"/>
      <c r="DQ3836"/>
    </row>
    <row r="3837" spans="3:121">
      <c r="C3837" s="51"/>
      <c r="D3837"/>
      <c r="DL3837"/>
      <c r="DM3837"/>
      <c r="DP3837" s="51"/>
      <c r="DQ3837"/>
    </row>
    <row r="3838" spans="3:121">
      <c r="C3838" s="51"/>
      <c r="D3838"/>
      <c r="DL3838"/>
      <c r="DM3838"/>
      <c r="DP3838" s="51"/>
      <c r="DQ3838"/>
    </row>
    <row r="3839" spans="3:121">
      <c r="C3839" s="51"/>
      <c r="D3839"/>
      <c r="DL3839"/>
      <c r="DM3839"/>
      <c r="DP3839" s="51"/>
      <c r="DQ3839"/>
    </row>
    <row r="3840" spans="3:121">
      <c r="C3840" s="51"/>
      <c r="D3840"/>
      <c r="DL3840"/>
      <c r="DM3840"/>
      <c r="DP3840" s="51"/>
      <c r="DQ3840"/>
    </row>
    <row r="3841" spans="3:121">
      <c r="C3841" s="51"/>
      <c r="D3841"/>
      <c r="DL3841"/>
      <c r="DM3841"/>
      <c r="DP3841" s="51"/>
      <c r="DQ3841"/>
    </row>
    <row r="3842" spans="3:121">
      <c r="C3842" s="51"/>
      <c r="D3842"/>
      <c r="DL3842"/>
      <c r="DM3842"/>
      <c r="DP3842" s="51"/>
      <c r="DQ3842"/>
    </row>
    <row r="3843" spans="3:121">
      <c r="C3843" s="51"/>
      <c r="D3843"/>
      <c r="DL3843"/>
      <c r="DM3843"/>
      <c r="DP3843" s="51"/>
      <c r="DQ3843"/>
    </row>
    <row r="3844" spans="3:121">
      <c r="C3844" s="51"/>
      <c r="D3844"/>
      <c r="DL3844"/>
      <c r="DM3844"/>
      <c r="DP3844" s="51"/>
      <c r="DQ3844"/>
    </row>
    <row r="3845" spans="3:121">
      <c r="C3845" s="51"/>
      <c r="D3845"/>
      <c r="DL3845"/>
      <c r="DM3845"/>
      <c r="DP3845" s="51"/>
      <c r="DQ3845"/>
    </row>
    <row r="3846" spans="3:121">
      <c r="C3846" s="51"/>
      <c r="D3846"/>
      <c r="DL3846"/>
      <c r="DM3846"/>
      <c r="DP3846" s="51"/>
      <c r="DQ3846"/>
    </row>
    <row r="3847" spans="3:121">
      <c r="C3847" s="51"/>
      <c r="D3847"/>
      <c r="DL3847"/>
      <c r="DM3847"/>
      <c r="DP3847" s="51"/>
      <c r="DQ3847"/>
    </row>
    <row r="3848" spans="3:121">
      <c r="C3848" s="51"/>
      <c r="D3848"/>
      <c r="DL3848"/>
      <c r="DM3848"/>
      <c r="DP3848" s="51"/>
      <c r="DQ3848"/>
    </row>
    <row r="3849" spans="3:121">
      <c r="C3849" s="51"/>
      <c r="D3849"/>
      <c r="DL3849"/>
      <c r="DM3849"/>
      <c r="DP3849" s="51"/>
      <c r="DQ3849"/>
    </row>
    <row r="3850" spans="3:121">
      <c r="C3850" s="51"/>
      <c r="D3850"/>
      <c r="DL3850"/>
      <c r="DM3850"/>
      <c r="DP3850" s="51"/>
      <c r="DQ3850"/>
    </row>
    <row r="3851" spans="3:121">
      <c r="C3851" s="51"/>
      <c r="D3851"/>
      <c r="DL3851"/>
      <c r="DM3851"/>
      <c r="DP3851" s="51"/>
      <c r="DQ3851"/>
    </row>
    <row r="3852" spans="3:121">
      <c r="C3852" s="51"/>
      <c r="D3852"/>
      <c r="DL3852"/>
      <c r="DM3852"/>
      <c r="DP3852" s="51"/>
      <c r="DQ3852"/>
    </row>
    <row r="3853" spans="3:121">
      <c r="C3853" s="51"/>
      <c r="D3853"/>
      <c r="DL3853"/>
      <c r="DM3853"/>
      <c r="DP3853" s="51"/>
      <c r="DQ3853"/>
    </row>
    <row r="3854" spans="3:121">
      <c r="C3854" s="51"/>
      <c r="D3854"/>
      <c r="DL3854"/>
      <c r="DM3854"/>
      <c r="DP3854" s="51"/>
      <c r="DQ3854"/>
    </row>
    <row r="3855" spans="3:121">
      <c r="C3855" s="51"/>
      <c r="D3855"/>
      <c r="DL3855"/>
      <c r="DM3855"/>
      <c r="DP3855" s="51"/>
      <c r="DQ3855"/>
    </row>
    <row r="3856" spans="3:121">
      <c r="C3856" s="51"/>
      <c r="D3856"/>
      <c r="DL3856"/>
      <c r="DM3856"/>
      <c r="DP3856" s="51"/>
      <c r="DQ3856"/>
    </row>
    <row r="3857" spans="3:121">
      <c r="C3857" s="51"/>
      <c r="D3857"/>
      <c r="DL3857"/>
      <c r="DM3857"/>
      <c r="DP3857" s="51"/>
      <c r="DQ3857"/>
    </row>
    <row r="3858" spans="3:121">
      <c r="C3858" s="51"/>
      <c r="D3858"/>
      <c r="DL3858"/>
      <c r="DM3858"/>
      <c r="DP3858" s="51"/>
      <c r="DQ3858"/>
    </row>
    <row r="3859" spans="3:121">
      <c r="C3859" s="51"/>
      <c r="D3859"/>
      <c r="DL3859"/>
      <c r="DM3859"/>
      <c r="DP3859" s="51"/>
      <c r="DQ3859"/>
    </row>
    <row r="3860" spans="3:121">
      <c r="C3860" s="51"/>
      <c r="D3860"/>
      <c r="DL3860"/>
      <c r="DM3860"/>
      <c r="DP3860" s="51"/>
      <c r="DQ3860"/>
    </row>
    <row r="3861" spans="3:121">
      <c r="C3861" s="51"/>
      <c r="D3861"/>
      <c r="DL3861"/>
      <c r="DM3861"/>
      <c r="DP3861" s="51"/>
      <c r="DQ3861"/>
    </row>
    <row r="3862" spans="3:121">
      <c r="C3862" s="51"/>
      <c r="D3862"/>
      <c r="DL3862"/>
      <c r="DM3862"/>
      <c r="DP3862" s="51"/>
      <c r="DQ3862"/>
    </row>
    <row r="3863" spans="3:121">
      <c r="C3863" s="51"/>
      <c r="D3863"/>
      <c r="DL3863"/>
      <c r="DM3863"/>
      <c r="DP3863" s="51"/>
      <c r="DQ3863"/>
    </row>
    <row r="3864" spans="3:121">
      <c r="C3864" s="51"/>
      <c r="D3864"/>
      <c r="DL3864"/>
      <c r="DM3864"/>
      <c r="DP3864" s="51"/>
      <c r="DQ3864"/>
    </row>
    <row r="3865" spans="3:121">
      <c r="C3865" s="51"/>
      <c r="D3865"/>
      <c r="DL3865"/>
      <c r="DM3865"/>
      <c r="DP3865" s="51"/>
      <c r="DQ3865"/>
    </row>
    <row r="3866" spans="3:121">
      <c r="C3866" s="51"/>
      <c r="D3866"/>
      <c r="DL3866"/>
      <c r="DM3866"/>
      <c r="DP3866" s="51"/>
      <c r="DQ3866"/>
    </row>
    <row r="3867" spans="3:121">
      <c r="C3867" s="51"/>
      <c r="D3867"/>
      <c r="DL3867"/>
      <c r="DM3867"/>
      <c r="DP3867" s="51"/>
      <c r="DQ3867"/>
    </row>
    <row r="3868" spans="3:121">
      <c r="C3868" s="51"/>
      <c r="D3868"/>
      <c r="DL3868"/>
      <c r="DM3868"/>
      <c r="DP3868" s="51"/>
      <c r="DQ3868"/>
    </row>
    <row r="3869" spans="3:121">
      <c r="C3869" s="51"/>
      <c r="D3869"/>
      <c r="DL3869"/>
      <c r="DM3869"/>
      <c r="DP3869" s="51"/>
      <c r="DQ3869"/>
    </row>
    <row r="3870" spans="3:121">
      <c r="C3870" s="51"/>
      <c r="D3870"/>
      <c r="DL3870"/>
      <c r="DM3870"/>
      <c r="DP3870" s="51"/>
      <c r="DQ3870"/>
    </row>
    <row r="3871" spans="3:121">
      <c r="C3871" s="51"/>
      <c r="D3871"/>
      <c r="DL3871"/>
      <c r="DM3871"/>
      <c r="DP3871" s="51"/>
      <c r="DQ3871"/>
    </row>
    <row r="3872" spans="3:121">
      <c r="C3872" s="51"/>
      <c r="D3872"/>
      <c r="DL3872"/>
      <c r="DM3872"/>
      <c r="DP3872" s="51"/>
      <c r="DQ3872"/>
    </row>
    <row r="3873" spans="3:121">
      <c r="C3873" s="51"/>
      <c r="D3873"/>
      <c r="DL3873"/>
      <c r="DM3873"/>
      <c r="DP3873" s="51"/>
      <c r="DQ3873"/>
    </row>
    <row r="3874" spans="3:121">
      <c r="C3874" s="51"/>
      <c r="D3874"/>
      <c r="DL3874"/>
      <c r="DM3874"/>
      <c r="DP3874" s="51"/>
      <c r="DQ3874"/>
    </row>
    <row r="3875" spans="3:121">
      <c r="C3875" s="51"/>
      <c r="D3875"/>
      <c r="DL3875"/>
      <c r="DM3875"/>
      <c r="DP3875" s="51"/>
      <c r="DQ3875"/>
    </row>
    <row r="3876" spans="3:121">
      <c r="C3876" s="51"/>
      <c r="D3876"/>
      <c r="DL3876"/>
      <c r="DM3876"/>
      <c r="DP3876" s="51"/>
      <c r="DQ3876"/>
    </row>
    <row r="3877" spans="3:121">
      <c r="C3877" s="51"/>
      <c r="D3877"/>
      <c r="DL3877"/>
      <c r="DM3877"/>
      <c r="DP3877" s="51"/>
      <c r="DQ3877"/>
    </row>
    <row r="3878" spans="3:121">
      <c r="C3878" s="51"/>
      <c r="D3878"/>
      <c r="DL3878"/>
      <c r="DM3878"/>
      <c r="DP3878" s="51"/>
      <c r="DQ3878"/>
    </row>
    <row r="3879" spans="3:121">
      <c r="C3879" s="51"/>
      <c r="D3879"/>
      <c r="DL3879"/>
      <c r="DM3879"/>
      <c r="DP3879" s="51"/>
      <c r="DQ3879"/>
    </row>
    <row r="3880" spans="3:121">
      <c r="C3880" s="51"/>
      <c r="D3880"/>
      <c r="DL3880"/>
      <c r="DM3880"/>
      <c r="DP3880" s="51"/>
      <c r="DQ3880"/>
    </row>
    <row r="3881" spans="3:121">
      <c r="C3881" s="51"/>
      <c r="D3881"/>
      <c r="DL3881"/>
      <c r="DM3881"/>
      <c r="DP3881" s="51"/>
      <c r="DQ3881"/>
    </row>
    <row r="3882" spans="3:121">
      <c r="C3882" s="51"/>
      <c r="D3882"/>
      <c r="DL3882"/>
      <c r="DM3882"/>
      <c r="DP3882" s="51"/>
      <c r="DQ3882"/>
    </row>
    <row r="3883" spans="3:121">
      <c r="C3883" s="51"/>
      <c r="D3883"/>
      <c r="DL3883"/>
      <c r="DM3883"/>
      <c r="DP3883" s="51"/>
      <c r="DQ3883"/>
    </row>
    <row r="3884" spans="3:121">
      <c r="C3884" s="51"/>
      <c r="D3884"/>
      <c r="DL3884"/>
      <c r="DM3884"/>
      <c r="DP3884" s="51"/>
      <c r="DQ3884"/>
    </row>
    <row r="3885" spans="3:121">
      <c r="C3885" s="51"/>
      <c r="D3885"/>
      <c r="DL3885"/>
      <c r="DM3885"/>
      <c r="DP3885" s="51"/>
      <c r="DQ3885"/>
    </row>
    <row r="3886" spans="3:121">
      <c r="C3886" s="51"/>
      <c r="D3886"/>
      <c r="DL3886"/>
      <c r="DM3886"/>
      <c r="DP3886" s="51"/>
      <c r="DQ3886"/>
    </row>
    <row r="3887" spans="3:121">
      <c r="C3887" s="51"/>
      <c r="D3887"/>
      <c r="DL3887"/>
      <c r="DM3887"/>
      <c r="DP3887" s="51"/>
      <c r="DQ3887"/>
    </row>
    <row r="3888" spans="3:121">
      <c r="C3888" s="51"/>
      <c r="D3888"/>
      <c r="DL3888"/>
      <c r="DM3888"/>
      <c r="DP3888" s="51"/>
      <c r="DQ3888"/>
    </row>
    <row r="3889" spans="3:121">
      <c r="C3889" s="51"/>
      <c r="D3889"/>
      <c r="DL3889"/>
      <c r="DM3889"/>
      <c r="DP3889" s="51"/>
      <c r="DQ3889"/>
    </row>
    <row r="3890" spans="3:121">
      <c r="C3890" s="51"/>
      <c r="D3890"/>
      <c r="DL3890"/>
      <c r="DM3890"/>
      <c r="DP3890" s="51"/>
      <c r="DQ3890"/>
    </row>
    <row r="3891" spans="3:121">
      <c r="C3891" s="51"/>
      <c r="D3891"/>
      <c r="DL3891"/>
      <c r="DM3891"/>
      <c r="DP3891" s="51"/>
      <c r="DQ3891"/>
    </row>
    <row r="3892" spans="3:121">
      <c r="C3892" s="51"/>
      <c r="D3892"/>
      <c r="DL3892"/>
      <c r="DM3892"/>
      <c r="DP3892" s="51"/>
      <c r="DQ3892"/>
    </row>
    <row r="3893" spans="3:121">
      <c r="C3893" s="51"/>
      <c r="D3893"/>
      <c r="DL3893"/>
      <c r="DM3893"/>
      <c r="DP3893" s="51"/>
      <c r="DQ3893"/>
    </row>
    <row r="3894" spans="3:121">
      <c r="C3894" s="51"/>
      <c r="D3894"/>
      <c r="DL3894"/>
      <c r="DM3894"/>
      <c r="DP3894" s="51"/>
      <c r="DQ3894"/>
    </row>
    <row r="3895" spans="3:121">
      <c r="C3895" s="51"/>
      <c r="D3895"/>
      <c r="DL3895"/>
      <c r="DM3895"/>
      <c r="DP3895" s="51"/>
      <c r="DQ3895"/>
    </row>
    <row r="3896" spans="3:121">
      <c r="C3896" s="51"/>
      <c r="D3896"/>
      <c r="DL3896"/>
      <c r="DM3896"/>
      <c r="DP3896" s="51"/>
      <c r="DQ3896"/>
    </row>
    <row r="3897" spans="3:121">
      <c r="C3897" s="51"/>
      <c r="D3897"/>
      <c r="DL3897"/>
      <c r="DM3897"/>
      <c r="DP3897" s="51"/>
      <c r="DQ3897"/>
    </row>
    <row r="3898" spans="3:121">
      <c r="C3898" s="51"/>
      <c r="D3898"/>
      <c r="DL3898"/>
      <c r="DM3898"/>
      <c r="DP3898" s="51"/>
      <c r="DQ3898"/>
    </row>
    <row r="3899" spans="3:121">
      <c r="C3899" s="51"/>
      <c r="D3899"/>
      <c r="DL3899"/>
      <c r="DM3899"/>
      <c r="DP3899" s="51"/>
      <c r="DQ3899"/>
    </row>
    <row r="3900" spans="3:121">
      <c r="C3900" s="51"/>
      <c r="D3900"/>
      <c r="DL3900"/>
      <c r="DM3900"/>
      <c r="DP3900" s="51"/>
      <c r="DQ3900"/>
    </row>
    <row r="3901" spans="3:121">
      <c r="C3901" s="51"/>
      <c r="D3901"/>
      <c r="DL3901"/>
      <c r="DM3901"/>
      <c r="DP3901" s="51"/>
      <c r="DQ3901"/>
    </row>
    <row r="3902" spans="3:121">
      <c r="C3902" s="51"/>
      <c r="D3902"/>
      <c r="DL3902"/>
      <c r="DM3902"/>
      <c r="DP3902" s="51"/>
      <c r="DQ3902"/>
    </row>
    <row r="3903" spans="3:121">
      <c r="C3903" s="51"/>
      <c r="D3903"/>
      <c r="DL3903"/>
      <c r="DM3903"/>
      <c r="DP3903" s="51"/>
      <c r="DQ3903"/>
    </row>
    <row r="3904" spans="3:121">
      <c r="C3904" s="51"/>
      <c r="D3904"/>
      <c r="DL3904"/>
      <c r="DM3904"/>
      <c r="DP3904" s="51"/>
      <c r="DQ3904"/>
    </row>
    <row r="3905" spans="3:121">
      <c r="C3905" s="51"/>
      <c r="D3905"/>
      <c r="DL3905"/>
      <c r="DM3905"/>
      <c r="DP3905" s="51"/>
      <c r="DQ3905"/>
    </row>
    <row r="3906" spans="3:121">
      <c r="C3906" s="51"/>
      <c r="D3906"/>
      <c r="DL3906"/>
      <c r="DM3906"/>
      <c r="DP3906" s="51"/>
      <c r="DQ3906"/>
    </row>
    <row r="3907" spans="3:121">
      <c r="C3907" s="51"/>
      <c r="D3907"/>
      <c r="DL3907"/>
      <c r="DM3907"/>
      <c r="DP3907" s="51"/>
      <c r="DQ3907"/>
    </row>
    <row r="3908" spans="3:121">
      <c r="C3908" s="51"/>
      <c r="D3908"/>
      <c r="DL3908"/>
      <c r="DM3908"/>
      <c r="DP3908" s="51"/>
      <c r="DQ3908"/>
    </row>
    <row r="3909" spans="3:121">
      <c r="C3909" s="51"/>
      <c r="D3909"/>
      <c r="DL3909"/>
      <c r="DM3909"/>
      <c r="DP3909" s="51"/>
      <c r="DQ3909"/>
    </row>
    <row r="3910" spans="3:121">
      <c r="C3910" s="51"/>
      <c r="D3910"/>
      <c r="DL3910"/>
      <c r="DM3910"/>
      <c r="DP3910" s="51"/>
      <c r="DQ3910"/>
    </row>
    <row r="3911" spans="3:121">
      <c r="C3911" s="51"/>
      <c r="D3911"/>
      <c r="DL3911"/>
      <c r="DM3911"/>
      <c r="DP3911" s="51"/>
      <c r="DQ3911"/>
    </row>
    <row r="3912" spans="3:121">
      <c r="C3912" s="51"/>
      <c r="D3912"/>
      <c r="DL3912"/>
      <c r="DM3912"/>
      <c r="DP3912" s="51"/>
      <c r="DQ3912"/>
    </row>
    <row r="3913" spans="3:121">
      <c r="C3913" s="51"/>
      <c r="D3913"/>
      <c r="DL3913"/>
      <c r="DM3913"/>
      <c r="DP3913" s="51"/>
      <c r="DQ3913"/>
    </row>
    <row r="3914" spans="3:121">
      <c r="C3914" s="51"/>
      <c r="D3914"/>
      <c r="DL3914"/>
      <c r="DM3914"/>
      <c r="DP3914" s="51"/>
      <c r="DQ3914"/>
    </row>
    <row r="3915" spans="3:121">
      <c r="C3915" s="51"/>
      <c r="D3915"/>
      <c r="DL3915"/>
      <c r="DM3915"/>
      <c r="DP3915" s="51"/>
      <c r="DQ3915"/>
    </row>
    <row r="3916" spans="3:121">
      <c r="C3916" s="51"/>
      <c r="D3916"/>
      <c r="DL3916"/>
      <c r="DM3916"/>
      <c r="DP3916" s="51"/>
      <c r="DQ3916"/>
    </row>
    <row r="3917" spans="3:121">
      <c r="C3917" s="51"/>
      <c r="D3917"/>
      <c r="DL3917"/>
      <c r="DM3917"/>
      <c r="DP3917" s="51"/>
      <c r="DQ3917"/>
    </row>
    <row r="3918" spans="3:121">
      <c r="C3918" s="51"/>
      <c r="D3918"/>
      <c r="DL3918"/>
      <c r="DM3918"/>
      <c r="DP3918" s="51"/>
      <c r="DQ3918"/>
    </row>
    <row r="3919" spans="3:121">
      <c r="C3919" s="51"/>
      <c r="D3919"/>
      <c r="DL3919"/>
      <c r="DM3919"/>
      <c r="DP3919" s="51"/>
      <c r="DQ3919"/>
    </row>
    <row r="3920" spans="3:121">
      <c r="C3920" s="51"/>
      <c r="D3920"/>
      <c r="DL3920"/>
      <c r="DM3920"/>
      <c r="DP3920" s="51"/>
      <c r="DQ3920"/>
    </row>
    <row r="3921" spans="3:121">
      <c r="C3921" s="51"/>
      <c r="D3921"/>
      <c r="DL3921"/>
      <c r="DM3921"/>
      <c r="DP3921" s="51"/>
      <c r="DQ3921"/>
    </row>
    <row r="3922" spans="3:121">
      <c r="C3922" s="51"/>
      <c r="D3922"/>
      <c r="DL3922"/>
      <c r="DM3922"/>
      <c r="DP3922" s="51"/>
      <c r="DQ3922"/>
    </row>
    <row r="3923" spans="3:121">
      <c r="C3923" s="51"/>
      <c r="D3923"/>
      <c r="DL3923"/>
      <c r="DM3923"/>
      <c r="DP3923" s="51"/>
      <c r="DQ3923"/>
    </row>
    <row r="3924" spans="3:121">
      <c r="C3924" s="51"/>
      <c r="D3924"/>
      <c r="DL3924"/>
      <c r="DM3924"/>
      <c r="DP3924" s="51"/>
      <c r="DQ3924"/>
    </row>
    <row r="3925" spans="3:121">
      <c r="C3925" s="51"/>
      <c r="D3925"/>
      <c r="DL3925"/>
      <c r="DM3925"/>
      <c r="DP3925" s="51"/>
      <c r="DQ3925"/>
    </row>
    <row r="3926" spans="3:121">
      <c r="C3926" s="51"/>
      <c r="D3926"/>
      <c r="DL3926"/>
      <c r="DM3926"/>
      <c r="DP3926" s="51"/>
      <c r="DQ3926"/>
    </row>
    <row r="3927" spans="3:121">
      <c r="C3927" s="51"/>
      <c r="D3927"/>
      <c r="DL3927"/>
      <c r="DM3927"/>
      <c r="DP3927" s="51"/>
      <c r="DQ3927"/>
    </row>
    <row r="3928" spans="3:121">
      <c r="C3928" s="51"/>
      <c r="D3928"/>
      <c r="DL3928"/>
      <c r="DM3928"/>
      <c r="DP3928" s="51"/>
      <c r="DQ3928"/>
    </row>
    <row r="3929" spans="3:121">
      <c r="C3929" s="51"/>
      <c r="D3929"/>
      <c r="DL3929"/>
      <c r="DM3929"/>
      <c r="DP3929" s="51"/>
      <c r="DQ3929"/>
    </row>
    <row r="3930" spans="3:121">
      <c r="C3930" s="51"/>
      <c r="D3930"/>
      <c r="DL3930"/>
      <c r="DM3930"/>
      <c r="DP3930" s="51"/>
      <c r="DQ3930"/>
    </row>
    <row r="3931" spans="3:121">
      <c r="C3931" s="51"/>
      <c r="D3931"/>
      <c r="DL3931"/>
      <c r="DM3931"/>
      <c r="DP3931" s="51"/>
      <c r="DQ3931"/>
    </row>
    <row r="3932" spans="3:121">
      <c r="C3932" s="51"/>
      <c r="D3932"/>
      <c r="DL3932"/>
      <c r="DM3932"/>
      <c r="DP3932" s="51"/>
      <c r="DQ3932"/>
    </row>
    <row r="3933" spans="3:121">
      <c r="C3933" s="51"/>
      <c r="D3933"/>
      <c r="DL3933"/>
      <c r="DM3933"/>
      <c r="DP3933" s="51"/>
      <c r="DQ3933"/>
    </row>
    <row r="3934" spans="3:121">
      <c r="C3934" s="51"/>
      <c r="D3934"/>
      <c r="DL3934"/>
      <c r="DM3934"/>
      <c r="DP3934" s="51"/>
      <c r="DQ3934"/>
    </row>
    <row r="3935" spans="3:121">
      <c r="C3935" s="51"/>
      <c r="D3935"/>
      <c r="DL3935"/>
      <c r="DM3935"/>
      <c r="DP3935" s="51"/>
      <c r="DQ3935"/>
    </row>
    <row r="3936" spans="3:121">
      <c r="C3936" s="51"/>
      <c r="D3936"/>
      <c r="DL3936"/>
      <c r="DM3936"/>
      <c r="DP3936" s="51"/>
      <c r="DQ3936"/>
    </row>
    <row r="3937" spans="3:121">
      <c r="C3937" s="51"/>
      <c r="D3937"/>
      <c r="DL3937"/>
      <c r="DM3937"/>
      <c r="DP3937" s="51"/>
      <c r="DQ3937"/>
    </row>
    <row r="3938" spans="3:121">
      <c r="C3938" s="51"/>
      <c r="D3938"/>
      <c r="DL3938"/>
      <c r="DM3938"/>
      <c r="DP3938" s="51"/>
      <c r="DQ3938"/>
    </row>
    <row r="3939" spans="3:121">
      <c r="C3939" s="51"/>
      <c r="D3939"/>
      <c r="DL3939"/>
      <c r="DM3939"/>
      <c r="DP3939" s="51"/>
      <c r="DQ3939"/>
    </row>
    <row r="3940" spans="3:121">
      <c r="C3940" s="51"/>
      <c r="D3940"/>
      <c r="DL3940"/>
      <c r="DM3940"/>
      <c r="DP3940" s="51"/>
      <c r="DQ3940"/>
    </row>
    <row r="3941" spans="3:121">
      <c r="C3941" s="51"/>
      <c r="D3941"/>
      <c r="DL3941"/>
      <c r="DM3941"/>
      <c r="DP3941" s="51"/>
      <c r="DQ3941"/>
    </row>
    <row r="3942" spans="3:121">
      <c r="C3942" s="51"/>
      <c r="D3942"/>
      <c r="DL3942"/>
      <c r="DM3942"/>
      <c r="DP3942" s="51"/>
      <c r="DQ3942"/>
    </row>
    <row r="3943" spans="3:121">
      <c r="C3943" s="51"/>
      <c r="D3943"/>
      <c r="DL3943"/>
      <c r="DM3943"/>
      <c r="DP3943" s="51"/>
      <c r="DQ3943"/>
    </row>
    <row r="3944" spans="3:121">
      <c r="C3944" s="51"/>
      <c r="D3944"/>
      <c r="DL3944"/>
      <c r="DM3944"/>
      <c r="DP3944" s="51"/>
      <c r="DQ3944"/>
    </row>
    <row r="3945" spans="3:121">
      <c r="C3945" s="51"/>
      <c r="D3945"/>
      <c r="DL3945"/>
      <c r="DM3945"/>
      <c r="DP3945" s="51"/>
      <c r="DQ3945"/>
    </row>
    <row r="3946" spans="3:121">
      <c r="C3946" s="51"/>
      <c r="D3946"/>
      <c r="DL3946"/>
      <c r="DM3946"/>
      <c r="DP3946" s="51"/>
      <c r="DQ3946"/>
    </row>
    <row r="3947" spans="3:121">
      <c r="C3947" s="51"/>
      <c r="D3947"/>
      <c r="DL3947"/>
      <c r="DM3947"/>
      <c r="DP3947" s="51"/>
      <c r="DQ3947"/>
    </row>
    <row r="3948" spans="3:121">
      <c r="C3948" s="51"/>
      <c r="D3948"/>
      <c r="DL3948"/>
      <c r="DM3948"/>
      <c r="DP3948" s="51"/>
      <c r="DQ3948"/>
    </row>
    <row r="3949" spans="3:121">
      <c r="C3949" s="51"/>
      <c r="D3949"/>
      <c r="DL3949"/>
      <c r="DM3949"/>
      <c r="DP3949" s="51"/>
      <c r="DQ3949"/>
    </row>
    <row r="3950" spans="3:121">
      <c r="C3950" s="51"/>
      <c r="D3950"/>
      <c r="DL3950"/>
      <c r="DM3950"/>
      <c r="DP3950" s="51"/>
      <c r="DQ3950"/>
    </row>
    <row r="3951" spans="3:121">
      <c r="C3951" s="51"/>
      <c r="D3951"/>
      <c r="DL3951"/>
      <c r="DM3951"/>
      <c r="DP3951" s="51"/>
      <c r="DQ3951"/>
    </row>
    <row r="3952" spans="3:121">
      <c r="C3952" s="51"/>
      <c r="D3952"/>
      <c r="DL3952"/>
      <c r="DM3952"/>
      <c r="DP3952" s="51"/>
      <c r="DQ3952"/>
    </row>
    <row r="3953" spans="3:121">
      <c r="C3953" s="51"/>
      <c r="D3953"/>
      <c r="DL3953"/>
      <c r="DM3953"/>
      <c r="DP3953" s="51"/>
      <c r="DQ3953"/>
    </row>
    <row r="3954" spans="3:121">
      <c r="C3954" s="51"/>
      <c r="D3954"/>
      <c r="DL3954"/>
      <c r="DM3954"/>
      <c r="DP3954" s="51"/>
      <c r="DQ3954"/>
    </row>
    <row r="3955" spans="3:121">
      <c r="C3955" s="51"/>
      <c r="D3955"/>
      <c r="DL3955"/>
      <c r="DM3955"/>
      <c r="DP3955" s="51"/>
      <c r="DQ3955"/>
    </row>
    <row r="3956" spans="3:121">
      <c r="C3956" s="51"/>
      <c r="D3956"/>
      <c r="DL3956"/>
      <c r="DM3956"/>
      <c r="DP3956" s="51"/>
      <c r="DQ3956"/>
    </row>
    <row r="3957" spans="3:121">
      <c r="C3957" s="51"/>
      <c r="D3957"/>
      <c r="DL3957"/>
      <c r="DM3957"/>
      <c r="DP3957" s="51"/>
      <c r="DQ3957"/>
    </row>
    <row r="3958" spans="3:121">
      <c r="C3958" s="51"/>
      <c r="D3958"/>
      <c r="DL3958"/>
      <c r="DM3958"/>
      <c r="DP3958" s="51"/>
      <c r="DQ3958"/>
    </row>
    <row r="3959" spans="3:121">
      <c r="C3959" s="51"/>
      <c r="D3959"/>
      <c r="DL3959"/>
      <c r="DM3959"/>
      <c r="DP3959" s="51"/>
      <c r="DQ3959"/>
    </row>
    <row r="3960" spans="3:121">
      <c r="C3960" s="51"/>
      <c r="D3960"/>
      <c r="DL3960"/>
      <c r="DM3960"/>
      <c r="DP3960" s="51"/>
      <c r="DQ3960"/>
    </row>
    <row r="3961" spans="3:121">
      <c r="C3961" s="51"/>
      <c r="D3961"/>
      <c r="DL3961"/>
      <c r="DM3961"/>
      <c r="DP3961" s="51"/>
      <c r="DQ3961"/>
    </row>
    <row r="3962" spans="3:121">
      <c r="C3962" s="51"/>
      <c r="D3962"/>
      <c r="DL3962"/>
      <c r="DM3962"/>
      <c r="DP3962" s="51"/>
      <c r="DQ3962"/>
    </row>
    <row r="3963" spans="3:121">
      <c r="C3963" s="51"/>
      <c r="D3963"/>
      <c r="DL3963"/>
      <c r="DM3963"/>
      <c r="DP3963" s="51"/>
      <c r="DQ3963"/>
    </row>
    <row r="3964" spans="3:121">
      <c r="C3964" s="51"/>
      <c r="D3964"/>
      <c r="DL3964"/>
      <c r="DM3964"/>
      <c r="DP3964" s="51"/>
      <c r="DQ3964"/>
    </row>
    <row r="3965" spans="3:121">
      <c r="C3965" s="51"/>
      <c r="D3965"/>
      <c r="DL3965"/>
      <c r="DM3965"/>
      <c r="DP3965" s="51"/>
      <c r="DQ3965"/>
    </row>
    <row r="3966" spans="3:121">
      <c r="C3966" s="51"/>
      <c r="D3966"/>
      <c r="DL3966"/>
      <c r="DM3966"/>
      <c r="DP3966" s="51"/>
      <c r="DQ3966"/>
    </row>
    <row r="3967" spans="3:121">
      <c r="C3967" s="51"/>
      <c r="D3967"/>
      <c r="DL3967"/>
      <c r="DM3967"/>
      <c r="DP3967" s="51"/>
      <c r="DQ3967"/>
    </row>
    <row r="3968" spans="3:121">
      <c r="C3968" s="51"/>
      <c r="D3968"/>
      <c r="DL3968"/>
      <c r="DM3968"/>
      <c r="DP3968" s="51"/>
      <c r="DQ3968"/>
    </row>
    <row r="3969" spans="3:121">
      <c r="C3969" s="51"/>
      <c r="D3969"/>
      <c r="DL3969"/>
      <c r="DM3969"/>
      <c r="DP3969" s="51"/>
      <c r="DQ3969"/>
    </row>
    <row r="3970" spans="3:121">
      <c r="C3970" s="51"/>
      <c r="D3970"/>
      <c r="DL3970"/>
      <c r="DM3970"/>
      <c r="DP3970" s="51"/>
      <c r="DQ3970"/>
    </row>
    <row r="3971" spans="3:121">
      <c r="C3971" s="51"/>
      <c r="D3971"/>
      <c r="DL3971"/>
      <c r="DM3971"/>
      <c r="DP3971" s="51"/>
      <c r="DQ3971"/>
    </row>
    <row r="3972" spans="3:121">
      <c r="C3972" s="51"/>
      <c r="D3972"/>
      <c r="DL3972"/>
      <c r="DM3972"/>
      <c r="DP3972" s="51"/>
      <c r="DQ3972"/>
    </row>
    <row r="3973" spans="3:121">
      <c r="C3973" s="51"/>
      <c r="D3973"/>
      <c r="DL3973"/>
      <c r="DM3973"/>
      <c r="DP3973" s="51"/>
      <c r="DQ3973"/>
    </row>
    <row r="3974" spans="3:121">
      <c r="C3974" s="51"/>
      <c r="D3974"/>
      <c r="DL3974"/>
      <c r="DM3974"/>
      <c r="DP3974" s="51"/>
      <c r="DQ3974"/>
    </row>
    <row r="3975" spans="3:121">
      <c r="C3975" s="51"/>
      <c r="D3975"/>
      <c r="DL3975"/>
      <c r="DM3975"/>
      <c r="DP3975" s="51"/>
      <c r="DQ3975"/>
    </row>
    <row r="3976" spans="3:121">
      <c r="C3976" s="51"/>
      <c r="D3976"/>
      <c r="DL3976"/>
      <c r="DM3976"/>
      <c r="DP3976" s="51"/>
      <c r="DQ3976"/>
    </row>
    <row r="3977" spans="3:121">
      <c r="C3977" s="51"/>
      <c r="D3977"/>
      <c r="DL3977"/>
      <c r="DM3977"/>
      <c r="DP3977" s="51"/>
      <c r="DQ3977"/>
    </row>
    <row r="3978" spans="3:121">
      <c r="C3978" s="51"/>
      <c r="D3978"/>
      <c r="DL3978"/>
      <c r="DM3978"/>
      <c r="DP3978" s="51"/>
      <c r="DQ3978"/>
    </row>
    <row r="3979" spans="3:121">
      <c r="C3979" s="51"/>
      <c r="D3979"/>
      <c r="DL3979"/>
      <c r="DM3979"/>
      <c r="DP3979" s="51"/>
      <c r="DQ3979"/>
    </row>
    <row r="3980" spans="3:121">
      <c r="C3980" s="51"/>
      <c r="D3980"/>
      <c r="DL3980"/>
      <c r="DM3980"/>
      <c r="DP3980" s="51"/>
      <c r="DQ3980"/>
    </row>
    <row r="3981" spans="3:121">
      <c r="C3981" s="51"/>
      <c r="D3981"/>
      <c r="DL3981"/>
      <c r="DM3981"/>
      <c r="DP3981" s="51"/>
      <c r="DQ3981"/>
    </row>
    <row r="3982" spans="3:121">
      <c r="C3982" s="51"/>
      <c r="D3982"/>
      <c r="DL3982"/>
      <c r="DM3982"/>
      <c r="DP3982" s="51"/>
      <c r="DQ3982"/>
    </row>
    <row r="3983" spans="3:121">
      <c r="C3983" s="51"/>
      <c r="D3983"/>
      <c r="DL3983"/>
      <c r="DM3983"/>
      <c r="DP3983" s="51"/>
      <c r="DQ3983"/>
    </row>
    <row r="3984" spans="3:121">
      <c r="C3984" s="51"/>
      <c r="D3984"/>
      <c r="DL3984"/>
      <c r="DM3984"/>
      <c r="DP3984" s="51"/>
      <c r="DQ3984"/>
    </row>
    <row r="3985" spans="3:121">
      <c r="C3985" s="51"/>
      <c r="D3985"/>
      <c r="DL3985"/>
      <c r="DM3985"/>
      <c r="DP3985" s="51"/>
      <c r="DQ3985"/>
    </row>
    <row r="3986" spans="3:121">
      <c r="C3986" s="51"/>
      <c r="D3986"/>
      <c r="DL3986"/>
      <c r="DM3986"/>
      <c r="DP3986" s="51"/>
      <c r="DQ3986"/>
    </row>
    <row r="3987" spans="3:121">
      <c r="C3987" s="51"/>
      <c r="D3987"/>
      <c r="DL3987"/>
      <c r="DM3987"/>
      <c r="DP3987" s="51"/>
      <c r="DQ3987"/>
    </row>
    <row r="3988" spans="3:121">
      <c r="C3988" s="51"/>
      <c r="D3988"/>
      <c r="DL3988"/>
      <c r="DM3988"/>
      <c r="DP3988" s="51"/>
      <c r="DQ3988"/>
    </row>
    <row r="3989" spans="3:121">
      <c r="C3989" s="51"/>
      <c r="D3989"/>
      <c r="DL3989"/>
      <c r="DM3989"/>
      <c r="DP3989" s="51"/>
      <c r="DQ3989"/>
    </row>
    <row r="3990" spans="3:121">
      <c r="C3990" s="51"/>
      <c r="D3990"/>
      <c r="DL3990"/>
      <c r="DM3990"/>
      <c r="DP3990" s="51"/>
      <c r="DQ3990"/>
    </row>
    <row r="3991" spans="3:121">
      <c r="C3991" s="51"/>
      <c r="D3991"/>
      <c r="DL3991"/>
      <c r="DM3991"/>
      <c r="DP3991" s="51"/>
      <c r="DQ3991"/>
    </row>
    <row r="3992" spans="3:121">
      <c r="C3992" s="51"/>
      <c r="D3992"/>
      <c r="DL3992"/>
      <c r="DM3992"/>
      <c r="DP3992" s="51"/>
      <c r="DQ3992"/>
    </row>
    <row r="3993" spans="3:121">
      <c r="C3993" s="51"/>
      <c r="D3993"/>
      <c r="DL3993"/>
      <c r="DM3993"/>
      <c r="DP3993" s="51"/>
      <c r="DQ3993"/>
    </row>
    <row r="3994" spans="3:121">
      <c r="C3994" s="51"/>
      <c r="D3994"/>
      <c r="DL3994"/>
      <c r="DM3994"/>
      <c r="DP3994" s="51"/>
      <c r="DQ3994"/>
    </row>
    <row r="3995" spans="3:121">
      <c r="C3995" s="51"/>
      <c r="D3995"/>
      <c r="DL3995"/>
      <c r="DM3995"/>
      <c r="DP3995" s="51"/>
      <c r="DQ3995"/>
    </row>
    <row r="3996" spans="3:121">
      <c r="C3996" s="51"/>
      <c r="D3996"/>
      <c r="DL3996"/>
      <c r="DM3996"/>
      <c r="DP3996" s="51"/>
      <c r="DQ3996"/>
    </row>
    <row r="3997" spans="3:121">
      <c r="C3997" s="51"/>
      <c r="D3997"/>
      <c r="DL3997"/>
      <c r="DM3997"/>
      <c r="DP3997" s="51"/>
      <c r="DQ3997"/>
    </row>
    <row r="3998" spans="3:121">
      <c r="C3998" s="51"/>
      <c r="D3998"/>
      <c r="DL3998"/>
      <c r="DM3998"/>
      <c r="DP3998" s="51"/>
      <c r="DQ3998"/>
    </row>
    <row r="3999" spans="3:121">
      <c r="C3999" s="51"/>
      <c r="D3999"/>
      <c r="DL3999"/>
      <c r="DM3999"/>
      <c r="DP3999" s="51"/>
      <c r="DQ3999"/>
    </row>
    <row r="4000" spans="3:121">
      <c r="C4000" s="51"/>
      <c r="D4000"/>
      <c r="DL4000"/>
      <c r="DM4000"/>
      <c r="DP4000" s="51"/>
      <c r="DQ4000"/>
    </row>
    <row r="4001" spans="3:121">
      <c r="C4001" s="51"/>
      <c r="D4001"/>
      <c r="DL4001"/>
      <c r="DM4001"/>
      <c r="DP4001" s="51"/>
      <c r="DQ4001"/>
    </row>
    <row r="4002" spans="3:121">
      <c r="C4002" s="51"/>
      <c r="D4002"/>
      <c r="DL4002"/>
      <c r="DM4002"/>
      <c r="DP4002" s="51"/>
      <c r="DQ4002"/>
    </row>
    <row r="4003" spans="3:121">
      <c r="C4003" s="51"/>
      <c r="D4003"/>
      <c r="DL4003"/>
      <c r="DM4003"/>
      <c r="DP4003" s="51"/>
      <c r="DQ4003"/>
    </row>
    <row r="4004" spans="3:121">
      <c r="C4004" s="51"/>
      <c r="D4004"/>
      <c r="DL4004"/>
      <c r="DM4004"/>
      <c r="DP4004" s="51"/>
      <c r="DQ4004"/>
    </row>
    <row r="4005" spans="3:121">
      <c r="C4005" s="51"/>
      <c r="D4005"/>
      <c r="DL4005"/>
      <c r="DM4005"/>
      <c r="DP4005" s="51"/>
      <c r="DQ4005"/>
    </row>
    <row r="4006" spans="3:121">
      <c r="C4006" s="51"/>
      <c r="D4006"/>
      <c r="DL4006"/>
      <c r="DM4006"/>
      <c r="DP4006" s="51"/>
      <c r="DQ4006"/>
    </row>
    <row r="4007" spans="3:121">
      <c r="C4007" s="51"/>
      <c r="D4007"/>
      <c r="DL4007"/>
      <c r="DM4007"/>
      <c r="DP4007" s="51"/>
      <c r="DQ4007"/>
    </row>
    <row r="4008" spans="3:121">
      <c r="C4008" s="51"/>
      <c r="D4008"/>
      <c r="DL4008"/>
      <c r="DM4008"/>
      <c r="DP4008" s="51"/>
      <c r="DQ4008"/>
    </row>
    <row r="4009" spans="3:121">
      <c r="C4009" s="51"/>
      <c r="D4009"/>
      <c r="DL4009"/>
      <c r="DM4009"/>
      <c r="DP4009" s="51"/>
      <c r="DQ4009"/>
    </row>
    <row r="4010" spans="3:121">
      <c r="C4010" s="51"/>
      <c r="D4010"/>
      <c r="DL4010"/>
      <c r="DM4010"/>
      <c r="DP4010" s="51"/>
      <c r="DQ4010"/>
    </row>
    <row r="4011" spans="3:121">
      <c r="C4011" s="51"/>
      <c r="D4011"/>
      <c r="DL4011"/>
      <c r="DM4011"/>
      <c r="DP4011" s="51"/>
      <c r="DQ4011"/>
    </row>
    <row r="4012" spans="3:121">
      <c r="C4012" s="51"/>
      <c r="D4012"/>
      <c r="DL4012"/>
      <c r="DM4012"/>
      <c r="DP4012" s="51"/>
      <c r="DQ4012"/>
    </row>
    <row r="4013" spans="3:121">
      <c r="C4013" s="51"/>
      <c r="D4013"/>
      <c r="DL4013"/>
      <c r="DM4013"/>
      <c r="DP4013" s="51"/>
      <c r="DQ4013"/>
    </row>
    <row r="4014" spans="3:121">
      <c r="C4014" s="51"/>
      <c r="D4014"/>
      <c r="DL4014"/>
      <c r="DM4014"/>
      <c r="DP4014" s="51"/>
      <c r="DQ4014"/>
    </row>
    <row r="4015" spans="3:121">
      <c r="C4015" s="51"/>
      <c r="D4015"/>
      <c r="DL4015"/>
      <c r="DM4015"/>
      <c r="DP4015" s="51"/>
      <c r="DQ4015"/>
    </row>
    <row r="4016" spans="3:121">
      <c r="C4016" s="51"/>
      <c r="D4016"/>
      <c r="DL4016"/>
      <c r="DM4016"/>
      <c r="DP4016" s="51"/>
      <c r="DQ4016"/>
    </row>
    <row r="4017" spans="3:121">
      <c r="C4017" s="51"/>
      <c r="D4017"/>
      <c r="DL4017"/>
      <c r="DM4017"/>
      <c r="DP4017" s="51"/>
      <c r="DQ4017"/>
    </row>
    <row r="4018" spans="3:121">
      <c r="C4018" s="51"/>
      <c r="D4018"/>
      <c r="DL4018"/>
      <c r="DM4018"/>
      <c r="DP4018" s="51"/>
      <c r="DQ4018"/>
    </row>
    <row r="4019" spans="3:121">
      <c r="C4019" s="51"/>
      <c r="D4019"/>
      <c r="DL4019"/>
      <c r="DM4019"/>
      <c r="DP4019" s="51"/>
      <c r="DQ4019"/>
    </row>
    <row r="4020" spans="3:121">
      <c r="C4020" s="51"/>
      <c r="D4020"/>
      <c r="DL4020"/>
      <c r="DM4020"/>
      <c r="DP4020" s="51"/>
      <c r="DQ4020"/>
    </row>
    <row r="4021" spans="3:121">
      <c r="C4021" s="51"/>
      <c r="D4021"/>
      <c r="DL4021"/>
      <c r="DM4021"/>
      <c r="DP4021" s="51"/>
      <c r="DQ4021"/>
    </row>
    <row r="4022" spans="3:121">
      <c r="C4022" s="51"/>
      <c r="D4022"/>
      <c r="DL4022"/>
      <c r="DM4022"/>
      <c r="DP4022" s="51"/>
      <c r="DQ4022"/>
    </row>
    <row r="4023" spans="3:121">
      <c r="C4023" s="51"/>
      <c r="D4023"/>
      <c r="DL4023"/>
      <c r="DM4023"/>
      <c r="DP4023" s="51"/>
      <c r="DQ4023"/>
    </row>
    <row r="4024" spans="3:121">
      <c r="C4024" s="51"/>
      <c r="D4024"/>
      <c r="DL4024"/>
      <c r="DM4024"/>
      <c r="DP4024" s="51"/>
      <c r="DQ4024"/>
    </row>
    <row r="4025" spans="3:121">
      <c r="C4025" s="51"/>
      <c r="D4025"/>
      <c r="DL4025"/>
      <c r="DM4025"/>
      <c r="DP4025" s="51"/>
      <c r="DQ4025"/>
    </row>
    <row r="4026" spans="3:121">
      <c r="C4026" s="51"/>
      <c r="D4026"/>
      <c r="DL4026"/>
      <c r="DM4026"/>
      <c r="DP4026" s="51"/>
      <c r="DQ4026"/>
    </row>
    <row r="4027" spans="3:121">
      <c r="C4027" s="51"/>
      <c r="D4027"/>
      <c r="DL4027"/>
      <c r="DM4027"/>
      <c r="DP4027" s="51"/>
      <c r="DQ4027"/>
    </row>
    <row r="4028" spans="3:121">
      <c r="C4028" s="51"/>
      <c r="D4028"/>
      <c r="DL4028"/>
      <c r="DM4028"/>
      <c r="DP4028" s="51"/>
      <c r="DQ4028"/>
    </row>
    <row r="4029" spans="3:121">
      <c r="C4029" s="51"/>
      <c r="D4029"/>
      <c r="DL4029"/>
      <c r="DM4029"/>
      <c r="DP4029" s="51"/>
      <c r="DQ4029"/>
    </row>
    <row r="4030" spans="3:121">
      <c r="C4030" s="51"/>
      <c r="D4030"/>
      <c r="DL4030"/>
      <c r="DM4030"/>
      <c r="DP4030" s="51"/>
      <c r="DQ4030"/>
    </row>
    <row r="4031" spans="3:121">
      <c r="C4031" s="51"/>
      <c r="D4031"/>
      <c r="DL4031"/>
      <c r="DM4031"/>
      <c r="DP4031" s="51"/>
      <c r="DQ4031"/>
    </row>
    <row r="4032" spans="3:121">
      <c r="C4032" s="51"/>
      <c r="D4032"/>
      <c r="DL4032"/>
      <c r="DM4032"/>
      <c r="DP4032" s="51"/>
      <c r="DQ4032"/>
    </row>
    <row r="4033" spans="3:121">
      <c r="C4033" s="51"/>
      <c r="D4033"/>
      <c r="DL4033"/>
      <c r="DM4033"/>
      <c r="DP4033" s="51"/>
      <c r="DQ4033"/>
    </row>
    <row r="4034" spans="3:121">
      <c r="C4034" s="51"/>
      <c r="D4034"/>
      <c r="DL4034"/>
      <c r="DM4034"/>
      <c r="DP4034" s="51"/>
      <c r="DQ4034"/>
    </row>
    <row r="4035" spans="3:121">
      <c r="C4035" s="51"/>
      <c r="D4035"/>
      <c r="DL4035"/>
      <c r="DM4035"/>
      <c r="DP4035" s="51"/>
      <c r="DQ4035"/>
    </row>
    <row r="4036" spans="3:121">
      <c r="C4036" s="51"/>
      <c r="D4036"/>
      <c r="DL4036"/>
      <c r="DM4036"/>
      <c r="DP4036" s="51"/>
      <c r="DQ4036"/>
    </row>
    <row r="4037" spans="3:121">
      <c r="C4037" s="51"/>
      <c r="D4037"/>
      <c r="DL4037"/>
      <c r="DM4037"/>
      <c r="DP4037" s="51"/>
      <c r="DQ4037"/>
    </row>
    <row r="4038" spans="3:121">
      <c r="C4038" s="51"/>
      <c r="D4038"/>
      <c r="DL4038"/>
      <c r="DM4038"/>
      <c r="DP4038" s="51"/>
      <c r="DQ4038"/>
    </row>
    <row r="4039" spans="3:121">
      <c r="C4039" s="51"/>
      <c r="D4039"/>
      <c r="DL4039"/>
      <c r="DM4039"/>
      <c r="DP4039" s="51"/>
      <c r="DQ4039"/>
    </row>
    <row r="4040" spans="3:121">
      <c r="C4040" s="51"/>
      <c r="D4040"/>
      <c r="DL4040"/>
      <c r="DM4040"/>
      <c r="DP4040" s="51"/>
      <c r="DQ4040"/>
    </row>
    <row r="4041" spans="3:121">
      <c r="C4041" s="51"/>
      <c r="D4041"/>
      <c r="DL4041"/>
      <c r="DM4041"/>
      <c r="DP4041" s="51"/>
      <c r="DQ4041"/>
    </row>
    <row r="4042" spans="3:121">
      <c r="C4042" s="51"/>
      <c r="D4042"/>
      <c r="DL4042"/>
      <c r="DM4042"/>
      <c r="DP4042" s="51"/>
      <c r="DQ4042"/>
    </row>
    <row r="4043" spans="3:121">
      <c r="C4043" s="51"/>
      <c r="D4043"/>
      <c r="DL4043"/>
      <c r="DM4043"/>
      <c r="DP4043" s="51"/>
      <c r="DQ4043"/>
    </row>
    <row r="4044" spans="3:121">
      <c r="C4044" s="51"/>
      <c r="D4044"/>
      <c r="DL4044"/>
      <c r="DM4044"/>
      <c r="DP4044" s="51"/>
      <c r="DQ4044"/>
    </row>
    <row r="4045" spans="3:121">
      <c r="C4045" s="51"/>
      <c r="D4045"/>
      <c r="DL4045"/>
      <c r="DM4045"/>
      <c r="DP4045" s="51"/>
      <c r="DQ4045"/>
    </row>
    <row r="4046" spans="3:121">
      <c r="C4046" s="51"/>
      <c r="D4046"/>
      <c r="DL4046"/>
      <c r="DM4046"/>
      <c r="DP4046" s="51"/>
      <c r="DQ4046"/>
    </row>
    <row r="4047" spans="3:121">
      <c r="C4047" s="51"/>
      <c r="D4047"/>
      <c r="DL4047"/>
      <c r="DM4047"/>
      <c r="DP4047" s="51"/>
      <c r="DQ4047"/>
    </row>
    <row r="4048" spans="3:121">
      <c r="C4048" s="51"/>
      <c r="D4048"/>
      <c r="DL4048"/>
      <c r="DM4048"/>
      <c r="DP4048" s="51"/>
      <c r="DQ4048"/>
    </row>
    <row r="4049" spans="3:121">
      <c r="C4049" s="51"/>
      <c r="D4049"/>
      <c r="DL4049"/>
      <c r="DM4049"/>
      <c r="DP4049" s="51"/>
      <c r="DQ4049"/>
    </row>
    <row r="4050" spans="3:121">
      <c r="C4050" s="51"/>
      <c r="D4050"/>
      <c r="DL4050"/>
      <c r="DM4050"/>
      <c r="DP4050" s="51"/>
      <c r="DQ4050"/>
    </row>
    <row r="4051" spans="3:121">
      <c r="C4051" s="51"/>
      <c r="D4051"/>
      <c r="DL4051"/>
      <c r="DM4051"/>
      <c r="DP4051" s="51"/>
      <c r="DQ4051"/>
    </row>
    <row r="4052" spans="3:121">
      <c r="C4052" s="51"/>
      <c r="D4052"/>
      <c r="DL4052"/>
      <c r="DM4052"/>
      <c r="DP4052" s="51"/>
      <c r="DQ4052"/>
    </row>
    <row r="4053" spans="3:121">
      <c r="C4053" s="51"/>
      <c r="D4053"/>
      <c r="DL4053"/>
      <c r="DM4053"/>
      <c r="DP4053" s="51"/>
      <c r="DQ4053"/>
    </row>
    <row r="4054" spans="3:121">
      <c r="C4054" s="51"/>
      <c r="D4054"/>
      <c r="DL4054"/>
      <c r="DM4054"/>
      <c r="DP4054" s="51"/>
      <c r="DQ4054"/>
    </row>
    <row r="4055" spans="3:121">
      <c r="C4055" s="51"/>
      <c r="D4055"/>
      <c r="DL4055"/>
      <c r="DM4055"/>
      <c r="DP4055" s="51"/>
      <c r="DQ4055"/>
    </row>
    <row r="4056" spans="3:121">
      <c r="C4056" s="51"/>
      <c r="D4056"/>
      <c r="DL4056"/>
      <c r="DM4056"/>
      <c r="DP4056" s="51"/>
      <c r="DQ4056"/>
    </row>
    <row r="4057" spans="3:121">
      <c r="C4057" s="51"/>
      <c r="D4057"/>
      <c r="DL4057"/>
      <c r="DM4057"/>
      <c r="DP4057" s="51"/>
      <c r="DQ4057"/>
    </row>
    <row r="4058" spans="3:121">
      <c r="C4058" s="51"/>
      <c r="D4058"/>
      <c r="DL4058"/>
      <c r="DM4058"/>
      <c r="DP4058" s="51"/>
      <c r="DQ4058"/>
    </row>
    <row r="4059" spans="3:121">
      <c r="C4059" s="51"/>
      <c r="D4059"/>
      <c r="DL4059"/>
      <c r="DM4059"/>
      <c r="DP4059" s="51"/>
      <c r="DQ4059"/>
    </row>
    <row r="4060" spans="3:121">
      <c r="C4060" s="51"/>
      <c r="D4060"/>
      <c r="DL4060"/>
      <c r="DM4060"/>
      <c r="DP4060" s="51"/>
      <c r="DQ4060"/>
    </row>
    <row r="4061" spans="3:121">
      <c r="C4061" s="51"/>
      <c r="D4061"/>
      <c r="DL4061"/>
      <c r="DM4061"/>
      <c r="DP4061" s="51"/>
      <c r="DQ4061"/>
    </row>
    <row r="4062" spans="3:121">
      <c r="C4062" s="51"/>
      <c r="D4062"/>
      <c r="DL4062"/>
      <c r="DM4062"/>
      <c r="DP4062" s="51"/>
      <c r="DQ4062"/>
    </row>
    <row r="4063" spans="3:121">
      <c r="C4063" s="51"/>
      <c r="D4063"/>
      <c r="DL4063"/>
      <c r="DM4063"/>
      <c r="DP4063" s="51"/>
      <c r="DQ4063"/>
    </row>
    <row r="4064" spans="3:121">
      <c r="C4064" s="51"/>
      <c r="D4064"/>
      <c r="DL4064"/>
      <c r="DM4064"/>
      <c r="DP4064" s="51"/>
      <c r="DQ4064"/>
    </row>
    <row r="4065" spans="3:121">
      <c r="C4065" s="51"/>
      <c r="D4065"/>
      <c r="DL4065"/>
      <c r="DM4065"/>
      <c r="DP4065" s="51"/>
      <c r="DQ4065"/>
    </row>
    <row r="4066" spans="3:121">
      <c r="C4066" s="51"/>
      <c r="D4066"/>
      <c r="DL4066"/>
      <c r="DM4066"/>
      <c r="DP4066" s="51"/>
      <c r="DQ4066"/>
    </row>
    <row r="4067" spans="3:121">
      <c r="C4067" s="51"/>
      <c r="D4067"/>
      <c r="DL4067"/>
      <c r="DM4067"/>
      <c r="DP4067" s="51"/>
      <c r="DQ4067"/>
    </row>
    <row r="4068" spans="3:121">
      <c r="C4068" s="51"/>
      <c r="D4068"/>
      <c r="DL4068"/>
      <c r="DM4068"/>
      <c r="DP4068" s="51"/>
      <c r="DQ4068"/>
    </row>
    <row r="4069" spans="3:121">
      <c r="C4069" s="51"/>
      <c r="D4069"/>
      <c r="DL4069"/>
      <c r="DM4069"/>
      <c r="DP4069" s="51"/>
      <c r="DQ4069"/>
    </row>
    <row r="4070" spans="3:121">
      <c r="C4070" s="51"/>
      <c r="D4070"/>
      <c r="DL4070"/>
      <c r="DM4070"/>
      <c r="DP4070" s="51"/>
      <c r="DQ4070"/>
    </row>
    <row r="4071" spans="3:121">
      <c r="C4071" s="51"/>
      <c r="D4071"/>
      <c r="DL4071"/>
      <c r="DM4071"/>
      <c r="DP4071" s="51"/>
      <c r="DQ4071"/>
    </row>
    <row r="4072" spans="3:121">
      <c r="C4072" s="51"/>
      <c r="D4072"/>
      <c r="DL4072"/>
      <c r="DM4072"/>
      <c r="DP4072" s="51"/>
      <c r="DQ4072"/>
    </row>
    <row r="4073" spans="3:121">
      <c r="C4073" s="51"/>
      <c r="D4073"/>
      <c r="DL4073"/>
      <c r="DM4073"/>
      <c r="DP4073" s="51"/>
      <c r="DQ4073"/>
    </row>
    <row r="4074" spans="3:121">
      <c r="C4074" s="51"/>
      <c r="D4074"/>
      <c r="DL4074"/>
      <c r="DM4074"/>
      <c r="DP4074" s="51"/>
      <c r="DQ4074"/>
    </row>
    <row r="4075" spans="3:121">
      <c r="C4075" s="51"/>
      <c r="D4075"/>
      <c r="DL4075"/>
      <c r="DM4075"/>
      <c r="DP4075" s="51"/>
      <c r="DQ4075"/>
    </row>
    <row r="4076" spans="3:121">
      <c r="C4076" s="51"/>
      <c r="D4076"/>
      <c r="DL4076"/>
      <c r="DM4076"/>
      <c r="DP4076" s="51"/>
      <c r="DQ4076"/>
    </row>
    <row r="4077" spans="3:121">
      <c r="C4077" s="51"/>
      <c r="D4077"/>
      <c r="DL4077"/>
      <c r="DM4077"/>
      <c r="DP4077" s="51"/>
      <c r="DQ4077"/>
    </row>
    <row r="4078" spans="3:121">
      <c r="C4078" s="51"/>
      <c r="D4078"/>
      <c r="DL4078"/>
      <c r="DM4078"/>
      <c r="DP4078" s="51"/>
      <c r="DQ4078"/>
    </row>
    <row r="4079" spans="3:121">
      <c r="C4079" s="51"/>
      <c r="D4079"/>
      <c r="DL4079"/>
      <c r="DM4079"/>
      <c r="DP4079" s="51"/>
      <c r="DQ4079"/>
    </row>
    <row r="4080" spans="3:121">
      <c r="C4080" s="51"/>
      <c r="D4080"/>
      <c r="DL4080"/>
      <c r="DM4080"/>
      <c r="DP4080" s="51"/>
      <c r="DQ4080"/>
    </row>
    <row r="4081" spans="3:121">
      <c r="C4081" s="51"/>
      <c r="D4081"/>
      <c r="DL4081"/>
      <c r="DM4081"/>
      <c r="DP4081" s="51"/>
      <c r="DQ4081"/>
    </row>
    <row r="4082" spans="3:121">
      <c r="C4082" s="51"/>
      <c r="D4082"/>
      <c r="DL4082"/>
      <c r="DM4082"/>
      <c r="DP4082" s="51"/>
      <c r="DQ4082"/>
    </row>
    <row r="4083" spans="3:121">
      <c r="C4083" s="51"/>
      <c r="D4083"/>
      <c r="DL4083"/>
      <c r="DM4083"/>
      <c r="DP4083" s="51"/>
      <c r="DQ4083"/>
    </row>
    <row r="4084" spans="3:121">
      <c r="C4084" s="51"/>
      <c r="D4084"/>
      <c r="DL4084"/>
      <c r="DM4084"/>
      <c r="DP4084" s="51"/>
      <c r="DQ4084"/>
    </row>
    <row r="4085" spans="3:121">
      <c r="C4085" s="51"/>
      <c r="D4085"/>
      <c r="DL4085"/>
      <c r="DM4085"/>
      <c r="DP4085" s="51"/>
      <c r="DQ4085"/>
    </row>
    <row r="4086" spans="3:121">
      <c r="C4086" s="51"/>
      <c r="D4086"/>
      <c r="DL4086"/>
      <c r="DM4086"/>
      <c r="DP4086" s="51"/>
      <c r="DQ4086"/>
    </row>
    <row r="4087" spans="3:121">
      <c r="C4087" s="51"/>
      <c r="D4087"/>
      <c r="DL4087"/>
      <c r="DM4087"/>
      <c r="DP4087" s="51"/>
      <c r="DQ4087"/>
    </row>
    <row r="4088" spans="3:121">
      <c r="C4088" s="51"/>
      <c r="D4088"/>
      <c r="DL4088"/>
      <c r="DM4088"/>
      <c r="DP4088" s="51"/>
      <c r="DQ4088"/>
    </row>
    <row r="4089" spans="3:121">
      <c r="C4089" s="51"/>
      <c r="D4089"/>
      <c r="DL4089"/>
      <c r="DM4089"/>
      <c r="DP4089" s="51"/>
      <c r="DQ4089"/>
    </row>
    <row r="4090" spans="3:121">
      <c r="C4090" s="51"/>
      <c r="D4090"/>
      <c r="DL4090"/>
      <c r="DM4090"/>
      <c r="DP4090" s="51"/>
      <c r="DQ4090"/>
    </row>
    <row r="4091" spans="3:121">
      <c r="C4091" s="51"/>
      <c r="D4091"/>
      <c r="DL4091"/>
      <c r="DM4091"/>
      <c r="DP4091" s="51"/>
      <c r="DQ4091"/>
    </row>
    <row r="4092" spans="3:121">
      <c r="C4092" s="51"/>
      <c r="D4092"/>
      <c r="DL4092"/>
      <c r="DM4092"/>
      <c r="DP4092" s="51"/>
      <c r="DQ4092"/>
    </row>
    <row r="4093" spans="3:121">
      <c r="C4093" s="51"/>
      <c r="D4093"/>
      <c r="DL4093"/>
      <c r="DM4093"/>
      <c r="DP4093" s="51"/>
      <c r="DQ4093"/>
    </row>
    <row r="4094" spans="3:121">
      <c r="C4094" s="51"/>
      <c r="D4094"/>
      <c r="DL4094"/>
      <c r="DM4094"/>
      <c r="DP4094" s="51"/>
      <c r="DQ4094"/>
    </row>
    <row r="4095" spans="3:121">
      <c r="C4095" s="51"/>
      <c r="D4095"/>
      <c r="DL4095"/>
      <c r="DM4095"/>
      <c r="DP4095" s="51"/>
      <c r="DQ4095"/>
    </row>
    <row r="4096" spans="3:121">
      <c r="C4096" s="51"/>
      <c r="D4096"/>
      <c r="DL4096"/>
      <c r="DM4096"/>
      <c r="DP4096" s="51"/>
      <c r="DQ4096"/>
    </row>
    <row r="4097" spans="3:121">
      <c r="C4097" s="51"/>
      <c r="D4097"/>
      <c r="DL4097"/>
      <c r="DM4097"/>
      <c r="DP4097" s="51"/>
      <c r="DQ4097"/>
    </row>
    <row r="4098" spans="3:121">
      <c r="C4098" s="51"/>
      <c r="D4098"/>
      <c r="DL4098"/>
      <c r="DM4098"/>
      <c r="DP4098" s="51"/>
      <c r="DQ4098"/>
    </row>
    <row r="4099" spans="3:121">
      <c r="C4099" s="51"/>
      <c r="D4099"/>
      <c r="DL4099"/>
      <c r="DM4099"/>
      <c r="DP4099" s="51"/>
      <c r="DQ4099"/>
    </row>
    <row r="4100" spans="3:121">
      <c r="C4100" s="51"/>
      <c r="D4100"/>
      <c r="DL4100"/>
      <c r="DM4100"/>
      <c r="DP4100" s="51"/>
      <c r="DQ4100"/>
    </row>
    <row r="4101" spans="3:121">
      <c r="C4101" s="51"/>
      <c r="D4101"/>
      <c r="DL4101"/>
      <c r="DM4101"/>
      <c r="DP4101" s="51"/>
      <c r="DQ4101"/>
    </row>
    <row r="4102" spans="3:121">
      <c r="C4102" s="51"/>
      <c r="D4102"/>
      <c r="DL4102"/>
      <c r="DM4102"/>
      <c r="DP4102" s="51"/>
      <c r="DQ4102"/>
    </row>
    <row r="4103" spans="3:121">
      <c r="C4103" s="51"/>
      <c r="D4103"/>
      <c r="DL4103"/>
      <c r="DM4103"/>
      <c r="DP4103" s="51"/>
      <c r="DQ4103"/>
    </row>
    <row r="4104" spans="3:121">
      <c r="C4104" s="51"/>
      <c r="D4104"/>
      <c r="DL4104"/>
      <c r="DM4104"/>
      <c r="DP4104" s="51"/>
      <c r="DQ4104"/>
    </row>
    <row r="4105" spans="3:121">
      <c r="C4105" s="51"/>
      <c r="D4105"/>
      <c r="DL4105"/>
      <c r="DM4105"/>
      <c r="DP4105" s="51"/>
      <c r="DQ4105"/>
    </row>
    <row r="4106" spans="3:121">
      <c r="C4106" s="51"/>
      <c r="D4106"/>
      <c r="DL4106"/>
      <c r="DM4106"/>
      <c r="DP4106" s="51"/>
      <c r="DQ4106"/>
    </row>
    <row r="4107" spans="3:121">
      <c r="C4107" s="51"/>
      <c r="D4107"/>
      <c r="DL4107"/>
      <c r="DM4107"/>
      <c r="DP4107" s="51"/>
      <c r="DQ4107"/>
    </row>
    <row r="4108" spans="3:121">
      <c r="C4108" s="51"/>
      <c r="D4108"/>
      <c r="DL4108"/>
      <c r="DM4108"/>
      <c r="DP4108" s="51"/>
      <c r="DQ4108"/>
    </row>
    <row r="4109" spans="3:121">
      <c r="C4109" s="51"/>
      <c r="D4109"/>
      <c r="DL4109"/>
      <c r="DM4109"/>
      <c r="DP4109" s="51"/>
      <c r="DQ4109"/>
    </row>
    <row r="4110" spans="3:121">
      <c r="C4110" s="51"/>
      <c r="D4110"/>
      <c r="DL4110"/>
      <c r="DM4110"/>
      <c r="DP4110" s="51"/>
      <c r="DQ4110"/>
    </row>
    <row r="4111" spans="3:121">
      <c r="C4111" s="51"/>
      <c r="D4111"/>
      <c r="DL4111"/>
      <c r="DM4111"/>
      <c r="DP4111" s="51"/>
      <c r="DQ4111"/>
    </row>
    <row r="4112" spans="3:121">
      <c r="C4112" s="51"/>
      <c r="D4112"/>
      <c r="DL4112"/>
      <c r="DM4112"/>
      <c r="DP4112" s="51"/>
      <c r="DQ4112"/>
    </row>
    <row r="4113" spans="3:121">
      <c r="C4113" s="51"/>
      <c r="D4113"/>
      <c r="DL4113"/>
      <c r="DM4113"/>
      <c r="DP4113" s="51"/>
      <c r="DQ4113"/>
    </row>
    <row r="4114" spans="3:121">
      <c r="C4114" s="51"/>
      <c r="D4114"/>
      <c r="DL4114"/>
      <c r="DM4114"/>
      <c r="DP4114" s="51"/>
      <c r="DQ4114"/>
    </row>
    <row r="4115" spans="3:121">
      <c r="C4115" s="51"/>
      <c r="D4115"/>
      <c r="DL4115"/>
      <c r="DM4115"/>
      <c r="DP4115" s="51"/>
      <c r="DQ4115"/>
    </row>
    <row r="4116" spans="3:121">
      <c r="C4116" s="51"/>
      <c r="D4116"/>
      <c r="DL4116"/>
      <c r="DM4116"/>
      <c r="DP4116" s="51"/>
      <c r="DQ4116"/>
    </row>
    <row r="4117" spans="3:121">
      <c r="C4117" s="51"/>
      <c r="D4117"/>
      <c r="DL4117"/>
      <c r="DM4117"/>
      <c r="DP4117" s="51"/>
      <c r="DQ4117"/>
    </row>
    <row r="4118" spans="3:121">
      <c r="C4118" s="51"/>
      <c r="D4118"/>
      <c r="DL4118"/>
      <c r="DM4118"/>
      <c r="DP4118" s="51"/>
      <c r="DQ4118"/>
    </row>
    <row r="4119" spans="3:121">
      <c r="C4119" s="51"/>
      <c r="D4119"/>
      <c r="DL4119"/>
      <c r="DM4119"/>
      <c r="DP4119" s="51"/>
      <c r="DQ4119"/>
    </row>
    <row r="4120" spans="3:121">
      <c r="C4120" s="51"/>
      <c r="D4120"/>
      <c r="DL4120"/>
      <c r="DM4120"/>
      <c r="DP4120" s="51"/>
      <c r="DQ4120"/>
    </row>
    <row r="4121" spans="3:121">
      <c r="C4121" s="51"/>
      <c r="D4121"/>
      <c r="DL4121"/>
      <c r="DM4121"/>
      <c r="DP4121" s="51"/>
      <c r="DQ4121"/>
    </row>
    <row r="4122" spans="3:121">
      <c r="C4122" s="51"/>
      <c r="D4122"/>
      <c r="DL4122"/>
      <c r="DM4122"/>
      <c r="DP4122" s="51"/>
      <c r="DQ4122"/>
    </row>
    <row r="4123" spans="3:121">
      <c r="C4123" s="51"/>
      <c r="D4123"/>
      <c r="DL4123"/>
      <c r="DM4123"/>
      <c r="DP4123" s="51"/>
      <c r="DQ4123"/>
    </row>
    <row r="4124" spans="3:121">
      <c r="C4124" s="51"/>
      <c r="D4124"/>
      <c r="DL4124"/>
      <c r="DM4124"/>
      <c r="DP4124" s="51"/>
      <c r="DQ4124"/>
    </row>
    <row r="4125" spans="3:121">
      <c r="C4125" s="51"/>
      <c r="D4125"/>
      <c r="DL4125"/>
      <c r="DM4125"/>
      <c r="DP4125" s="51"/>
      <c r="DQ4125"/>
    </row>
    <row r="4126" spans="3:121">
      <c r="C4126" s="51"/>
      <c r="D4126"/>
      <c r="DL4126"/>
      <c r="DM4126"/>
      <c r="DP4126" s="51"/>
      <c r="DQ4126"/>
    </row>
    <row r="4127" spans="3:121">
      <c r="C4127" s="51"/>
      <c r="D4127"/>
      <c r="DL4127"/>
      <c r="DM4127"/>
      <c r="DP4127" s="51"/>
      <c r="DQ4127"/>
    </row>
    <row r="4128" spans="3:121">
      <c r="C4128" s="51"/>
      <c r="D4128"/>
      <c r="DL4128"/>
      <c r="DM4128"/>
      <c r="DP4128" s="51"/>
      <c r="DQ4128"/>
    </row>
    <row r="4129" spans="3:121">
      <c r="C4129" s="51"/>
      <c r="D4129"/>
      <c r="DL4129"/>
      <c r="DM4129"/>
      <c r="DP4129" s="51"/>
      <c r="DQ4129"/>
    </row>
    <row r="4130" spans="3:121">
      <c r="C4130" s="51"/>
      <c r="D4130"/>
      <c r="DL4130"/>
      <c r="DM4130"/>
      <c r="DP4130" s="51"/>
      <c r="DQ4130"/>
    </row>
    <row r="4131" spans="3:121">
      <c r="C4131" s="51"/>
      <c r="D4131"/>
      <c r="DL4131"/>
      <c r="DM4131"/>
      <c r="DP4131" s="51"/>
      <c r="DQ4131"/>
    </row>
    <row r="4132" spans="3:121">
      <c r="C4132" s="51"/>
      <c r="D4132"/>
      <c r="DL4132"/>
      <c r="DM4132"/>
      <c r="DP4132" s="51"/>
      <c r="DQ4132"/>
    </row>
    <row r="4133" spans="3:121">
      <c r="C4133" s="51"/>
      <c r="D4133"/>
      <c r="DL4133"/>
      <c r="DM4133"/>
      <c r="DP4133" s="51"/>
      <c r="DQ4133"/>
    </row>
    <row r="4134" spans="3:121">
      <c r="C4134" s="51"/>
      <c r="D4134"/>
      <c r="DL4134"/>
      <c r="DM4134"/>
      <c r="DP4134" s="51"/>
      <c r="DQ4134"/>
    </row>
    <row r="4135" spans="3:121">
      <c r="C4135" s="51"/>
      <c r="D4135"/>
      <c r="DL4135"/>
      <c r="DM4135"/>
      <c r="DP4135" s="51"/>
      <c r="DQ4135"/>
    </row>
    <row r="4136" spans="3:121">
      <c r="C4136" s="51"/>
      <c r="D4136"/>
      <c r="DL4136"/>
      <c r="DM4136"/>
      <c r="DP4136" s="51"/>
      <c r="DQ4136"/>
    </row>
    <row r="4137" spans="3:121">
      <c r="C4137" s="51"/>
      <c r="D4137"/>
      <c r="DL4137"/>
      <c r="DM4137"/>
      <c r="DP4137" s="51"/>
      <c r="DQ4137"/>
    </row>
    <row r="4138" spans="3:121">
      <c r="C4138" s="51"/>
      <c r="D4138"/>
      <c r="DL4138"/>
      <c r="DM4138"/>
      <c r="DP4138" s="51"/>
      <c r="DQ4138"/>
    </row>
    <row r="4139" spans="3:121">
      <c r="C4139" s="51"/>
      <c r="D4139"/>
      <c r="DL4139"/>
      <c r="DM4139"/>
      <c r="DP4139" s="51"/>
      <c r="DQ4139"/>
    </row>
    <row r="4140" spans="3:121">
      <c r="C4140" s="51"/>
      <c r="D4140"/>
      <c r="DL4140"/>
      <c r="DM4140"/>
      <c r="DP4140" s="51"/>
      <c r="DQ4140"/>
    </row>
    <row r="4141" spans="3:121">
      <c r="C4141" s="51"/>
      <c r="D4141"/>
      <c r="DL4141"/>
      <c r="DM4141"/>
      <c r="DP4141" s="51"/>
      <c r="DQ4141"/>
    </row>
    <row r="4142" spans="3:121">
      <c r="C4142" s="51"/>
      <c r="D4142"/>
      <c r="DL4142"/>
      <c r="DM4142"/>
      <c r="DP4142" s="51"/>
      <c r="DQ4142"/>
    </row>
    <row r="4143" spans="3:121">
      <c r="C4143" s="51"/>
      <c r="D4143"/>
      <c r="DL4143"/>
      <c r="DM4143"/>
      <c r="DP4143" s="51"/>
      <c r="DQ4143"/>
    </row>
    <row r="4144" spans="3:121">
      <c r="C4144" s="51"/>
      <c r="D4144"/>
      <c r="DL4144"/>
      <c r="DM4144"/>
      <c r="DP4144" s="51"/>
      <c r="DQ4144"/>
    </row>
    <row r="4145" spans="3:121">
      <c r="C4145" s="51"/>
      <c r="D4145"/>
      <c r="DL4145"/>
      <c r="DM4145"/>
      <c r="DP4145" s="51"/>
      <c r="DQ4145"/>
    </row>
    <row r="4146" spans="3:121">
      <c r="C4146" s="51"/>
      <c r="D4146"/>
      <c r="DL4146"/>
      <c r="DM4146"/>
      <c r="DP4146" s="51"/>
      <c r="DQ4146"/>
    </row>
    <row r="4147" spans="3:121">
      <c r="C4147" s="51"/>
      <c r="D4147"/>
      <c r="DL4147"/>
      <c r="DM4147"/>
      <c r="DP4147" s="51"/>
      <c r="DQ4147"/>
    </row>
    <row r="4148" spans="3:121">
      <c r="C4148" s="51"/>
      <c r="D4148"/>
      <c r="DL4148"/>
      <c r="DM4148"/>
      <c r="DP4148" s="51"/>
      <c r="DQ4148"/>
    </row>
    <row r="4149" spans="3:121">
      <c r="C4149" s="51"/>
      <c r="D4149"/>
      <c r="DL4149"/>
      <c r="DM4149"/>
      <c r="DP4149" s="51"/>
      <c r="DQ4149"/>
    </row>
    <row r="4150" spans="3:121">
      <c r="C4150" s="51"/>
      <c r="D4150"/>
      <c r="DL4150"/>
      <c r="DM4150"/>
      <c r="DP4150" s="51"/>
      <c r="DQ4150"/>
    </row>
    <row r="4151" spans="3:121">
      <c r="C4151" s="51"/>
      <c r="D4151"/>
      <c r="DL4151"/>
      <c r="DM4151"/>
      <c r="DP4151" s="51"/>
      <c r="DQ4151"/>
    </row>
    <row r="4152" spans="3:121">
      <c r="C4152" s="51"/>
      <c r="D4152"/>
      <c r="DL4152"/>
      <c r="DM4152"/>
      <c r="DP4152" s="51"/>
      <c r="DQ4152"/>
    </row>
    <row r="4153" spans="3:121">
      <c r="C4153" s="51"/>
      <c r="D4153"/>
      <c r="DL4153"/>
      <c r="DM4153"/>
      <c r="DP4153" s="51"/>
      <c r="DQ4153"/>
    </row>
    <row r="4154" spans="3:121">
      <c r="C4154" s="51"/>
      <c r="D4154"/>
      <c r="DL4154"/>
      <c r="DM4154"/>
      <c r="DP4154" s="51"/>
      <c r="DQ4154"/>
    </row>
    <row r="4155" spans="3:121">
      <c r="C4155" s="51"/>
      <c r="D4155"/>
      <c r="DL4155"/>
      <c r="DM4155"/>
      <c r="DP4155" s="51"/>
      <c r="DQ4155"/>
    </row>
    <row r="4156" spans="3:121">
      <c r="C4156" s="51"/>
      <c r="D4156"/>
      <c r="DL4156"/>
      <c r="DM4156"/>
      <c r="DP4156" s="51"/>
      <c r="DQ4156"/>
    </row>
    <row r="4157" spans="3:121">
      <c r="C4157" s="51"/>
      <c r="D4157"/>
      <c r="DL4157"/>
      <c r="DM4157"/>
      <c r="DP4157" s="51"/>
      <c r="DQ4157"/>
    </row>
    <row r="4158" spans="3:121">
      <c r="C4158" s="51"/>
      <c r="D4158"/>
      <c r="DL4158"/>
      <c r="DM4158"/>
      <c r="DP4158" s="51"/>
      <c r="DQ4158"/>
    </row>
    <row r="4159" spans="3:121">
      <c r="C4159" s="51"/>
      <c r="D4159"/>
      <c r="DL4159"/>
      <c r="DM4159"/>
      <c r="DP4159" s="51"/>
      <c r="DQ4159"/>
    </row>
    <row r="4160" spans="3:121">
      <c r="C4160" s="51"/>
      <c r="D4160"/>
      <c r="DL4160"/>
      <c r="DM4160"/>
      <c r="DP4160" s="51"/>
      <c r="DQ4160"/>
    </row>
    <row r="4161" spans="3:121">
      <c r="C4161" s="51"/>
      <c r="D4161"/>
      <c r="DL4161"/>
      <c r="DM4161"/>
      <c r="DP4161" s="51"/>
      <c r="DQ4161"/>
    </row>
    <row r="4162" spans="3:121">
      <c r="C4162" s="51"/>
      <c r="D4162"/>
      <c r="DL4162"/>
      <c r="DM4162"/>
      <c r="DP4162" s="51"/>
      <c r="DQ4162"/>
    </row>
    <row r="4163" spans="3:121">
      <c r="C4163" s="51"/>
      <c r="D4163"/>
      <c r="DL4163"/>
      <c r="DM4163"/>
      <c r="DP4163" s="51"/>
      <c r="DQ4163"/>
    </row>
    <row r="4164" spans="3:121">
      <c r="C4164" s="51"/>
      <c r="D4164"/>
      <c r="DL4164"/>
      <c r="DM4164"/>
      <c r="DP4164" s="51"/>
      <c r="DQ4164"/>
    </row>
    <row r="4165" spans="3:121">
      <c r="C4165" s="51"/>
      <c r="D4165"/>
      <c r="DL4165"/>
      <c r="DM4165"/>
      <c r="DP4165" s="51"/>
      <c r="DQ4165"/>
    </row>
    <row r="4166" spans="3:121">
      <c r="C4166" s="51"/>
      <c r="D4166"/>
      <c r="DL4166"/>
      <c r="DM4166"/>
      <c r="DP4166" s="51"/>
      <c r="DQ4166"/>
    </row>
    <row r="4167" spans="3:121">
      <c r="C4167" s="51"/>
      <c r="D4167"/>
      <c r="DL4167"/>
      <c r="DM4167"/>
      <c r="DP4167" s="51"/>
      <c r="DQ4167"/>
    </row>
    <row r="4168" spans="3:121">
      <c r="C4168" s="51"/>
      <c r="D4168"/>
      <c r="DL4168"/>
      <c r="DM4168"/>
      <c r="DP4168" s="51"/>
      <c r="DQ4168"/>
    </row>
    <row r="4169" spans="3:121">
      <c r="C4169" s="51"/>
      <c r="D4169"/>
      <c r="DL4169"/>
      <c r="DM4169"/>
      <c r="DP4169" s="51"/>
      <c r="DQ4169"/>
    </row>
    <row r="4170" spans="3:121">
      <c r="C4170" s="51"/>
      <c r="D4170"/>
      <c r="DL4170"/>
      <c r="DM4170"/>
      <c r="DP4170" s="51"/>
      <c r="DQ4170"/>
    </row>
    <row r="4171" spans="3:121">
      <c r="C4171" s="51"/>
      <c r="D4171"/>
      <c r="DL4171"/>
      <c r="DM4171"/>
      <c r="DP4171" s="51"/>
      <c r="DQ4171"/>
    </row>
    <row r="4172" spans="3:121">
      <c r="C4172" s="51"/>
      <c r="D4172"/>
      <c r="DL4172"/>
      <c r="DM4172"/>
      <c r="DP4172" s="51"/>
      <c r="DQ4172"/>
    </row>
    <row r="4173" spans="3:121">
      <c r="C4173" s="51"/>
      <c r="D4173"/>
      <c r="DL4173"/>
      <c r="DM4173"/>
      <c r="DP4173" s="51"/>
      <c r="DQ4173"/>
    </row>
    <row r="4174" spans="3:121">
      <c r="C4174" s="51"/>
      <c r="D4174"/>
      <c r="DL4174"/>
      <c r="DM4174"/>
      <c r="DP4174" s="51"/>
      <c r="DQ4174"/>
    </row>
    <row r="4175" spans="3:121">
      <c r="C4175" s="51"/>
      <c r="D4175"/>
      <c r="DL4175"/>
      <c r="DM4175"/>
      <c r="DP4175" s="51"/>
      <c r="DQ4175"/>
    </row>
    <row r="4176" spans="3:121">
      <c r="C4176" s="51"/>
      <c r="D4176"/>
      <c r="DL4176"/>
      <c r="DM4176"/>
      <c r="DP4176" s="51"/>
      <c r="DQ4176"/>
    </row>
    <row r="4177" spans="3:121">
      <c r="C4177" s="51"/>
      <c r="D4177"/>
      <c r="DL4177"/>
      <c r="DM4177"/>
      <c r="DP4177" s="51"/>
      <c r="DQ4177"/>
    </row>
    <row r="4178" spans="3:121">
      <c r="C4178" s="51"/>
      <c r="D4178"/>
      <c r="DL4178"/>
      <c r="DM4178"/>
      <c r="DP4178" s="51"/>
      <c r="DQ4178"/>
    </row>
    <row r="4179" spans="3:121">
      <c r="C4179" s="51"/>
      <c r="D4179"/>
      <c r="DL4179"/>
      <c r="DM4179"/>
      <c r="DP4179" s="51"/>
      <c r="DQ4179"/>
    </row>
    <row r="4180" spans="3:121">
      <c r="C4180" s="51"/>
      <c r="D4180"/>
      <c r="DL4180"/>
      <c r="DM4180"/>
      <c r="DP4180" s="51"/>
      <c r="DQ4180"/>
    </row>
    <row r="4181" spans="3:121">
      <c r="C4181" s="51"/>
      <c r="D4181"/>
      <c r="DL4181"/>
      <c r="DM4181"/>
      <c r="DP4181" s="51"/>
      <c r="DQ4181"/>
    </row>
    <row r="4182" spans="3:121">
      <c r="C4182" s="51"/>
      <c r="D4182"/>
      <c r="DL4182"/>
      <c r="DM4182"/>
      <c r="DP4182" s="51"/>
      <c r="DQ4182"/>
    </row>
    <row r="4183" spans="3:121">
      <c r="C4183" s="51"/>
      <c r="D4183"/>
      <c r="DL4183"/>
      <c r="DM4183"/>
      <c r="DP4183" s="51"/>
      <c r="DQ4183"/>
    </row>
    <row r="4184" spans="3:121">
      <c r="C4184" s="51"/>
      <c r="D4184"/>
      <c r="DL4184"/>
      <c r="DM4184"/>
      <c r="DP4184" s="51"/>
      <c r="DQ4184"/>
    </row>
    <row r="4185" spans="3:121">
      <c r="C4185" s="51"/>
      <c r="D4185"/>
      <c r="DL4185"/>
      <c r="DM4185"/>
      <c r="DP4185" s="51"/>
      <c r="DQ4185"/>
    </row>
    <row r="4186" spans="3:121">
      <c r="C4186" s="51"/>
      <c r="D4186"/>
      <c r="DL4186"/>
      <c r="DM4186"/>
      <c r="DP4186" s="51"/>
      <c r="DQ4186"/>
    </row>
    <row r="4187" spans="3:121">
      <c r="C4187" s="51"/>
      <c r="D4187"/>
      <c r="DL4187"/>
      <c r="DM4187"/>
      <c r="DP4187" s="51"/>
      <c r="DQ4187"/>
    </row>
    <row r="4188" spans="3:121">
      <c r="C4188" s="51"/>
      <c r="D4188"/>
      <c r="DL4188"/>
      <c r="DM4188"/>
      <c r="DP4188" s="51"/>
      <c r="DQ4188"/>
    </row>
    <row r="4189" spans="3:121">
      <c r="C4189" s="51"/>
      <c r="D4189"/>
      <c r="DL4189"/>
      <c r="DM4189"/>
      <c r="DP4189" s="51"/>
      <c r="DQ4189"/>
    </row>
    <row r="4190" spans="3:121">
      <c r="C4190" s="51"/>
      <c r="D4190"/>
      <c r="DL4190"/>
      <c r="DM4190"/>
      <c r="DP4190" s="51"/>
      <c r="DQ4190"/>
    </row>
    <row r="4191" spans="3:121">
      <c r="C4191" s="51"/>
      <c r="D4191"/>
      <c r="DL4191"/>
      <c r="DM4191"/>
      <c r="DP4191" s="51"/>
      <c r="DQ4191"/>
    </row>
    <row r="4192" spans="3:121">
      <c r="C4192" s="51"/>
      <c r="D4192"/>
      <c r="DL4192"/>
      <c r="DM4192"/>
      <c r="DP4192" s="51"/>
      <c r="DQ4192"/>
    </row>
    <row r="4193" spans="3:121">
      <c r="C4193" s="51"/>
      <c r="D4193"/>
      <c r="DL4193"/>
      <c r="DM4193"/>
      <c r="DP4193" s="51"/>
      <c r="DQ4193"/>
    </row>
    <row r="4194" spans="3:121">
      <c r="C4194" s="51"/>
      <c r="D4194"/>
      <c r="DL4194"/>
      <c r="DM4194"/>
      <c r="DP4194" s="51"/>
      <c r="DQ4194"/>
    </row>
    <row r="4195" spans="3:121">
      <c r="C4195" s="51"/>
      <c r="D4195"/>
      <c r="DL4195"/>
      <c r="DM4195"/>
      <c r="DP4195" s="51"/>
      <c r="DQ4195"/>
    </row>
    <row r="4196" spans="3:121">
      <c r="C4196" s="51"/>
      <c r="D4196"/>
      <c r="DL4196"/>
      <c r="DM4196"/>
      <c r="DP4196" s="51"/>
      <c r="DQ4196"/>
    </row>
    <row r="4197" spans="3:121">
      <c r="C4197" s="51"/>
      <c r="D4197"/>
      <c r="DL4197"/>
      <c r="DM4197"/>
      <c r="DP4197" s="51"/>
      <c r="DQ4197"/>
    </row>
    <row r="4198" spans="3:121">
      <c r="C4198" s="51"/>
      <c r="D4198"/>
      <c r="DL4198"/>
      <c r="DM4198"/>
      <c r="DP4198" s="51"/>
      <c r="DQ4198"/>
    </row>
    <row r="4199" spans="3:121">
      <c r="C4199" s="51"/>
      <c r="D4199"/>
      <c r="DL4199"/>
      <c r="DM4199"/>
      <c r="DP4199" s="51"/>
      <c r="DQ4199"/>
    </row>
    <row r="4200" spans="3:121">
      <c r="C4200" s="51"/>
      <c r="D4200"/>
      <c r="DL4200"/>
      <c r="DM4200"/>
      <c r="DP4200" s="51"/>
      <c r="DQ4200"/>
    </row>
    <row r="4201" spans="3:121">
      <c r="C4201" s="51"/>
      <c r="D4201"/>
      <c r="DL4201"/>
      <c r="DM4201"/>
      <c r="DP4201" s="51"/>
      <c r="DQ4201"/>
    </row>
    <row r="4202" spans="3:121">
      <c r="C4202" s="51"/>
      <c r="D4202"/>
      <c r="DL4202"/>
      <c r="DM4202"/>
      <c r="DP4202" s="51"/>
      <c r="DQ4202"/>
    </row>
    <row r="4203" spans="3:121">
      <c r="C4203" s="51"/>
      <c r="D4203"/>
      <c r="DL4203"/>
      <c r="DM4203"/>
      <c r="DP4203" s="51"/>
      <c r="DQ4203"/>
    </row>
    <row r="4204" spans="3:121">
      <c r="C4204" s="51"/>
      <c r="D4204"/>
      <c r="DL4204"/>
      <c r="DM4204"/>
      <c r="DP4204" s="51"/>
      <c r="DQ4204"/>
    </row>
    <row r="4205" spans="3:121">
      <c r="C4205" s="51"/>
      <c r="D4205"/>
      <c r="DL4205"/>
      <c r="DM4205"/>
      <c r="DP4205" s="51"/>
      <c r="DQ4205"/>
    </row>
    <row r="4206" spans="3:121">
      <c r="C4206" s="51"/>
      <c r="D4206"/>
      <c r="DL4206"/>
      <c r="DM4206"/>
      <c r="DP4206" s="51"/>
      <c r="DQ4206"/>
    </row>
    <row r="4207" spans="3:121">
      <c r="C4207" s="51"/>
      <c r="D4207"/>
      <c r="DL4207"/>
      <c r="DM4207"/>
      <c r="DP4207" s="51"/>
      <c r="DQ4207"/>
    </row>
    <row r="4208" spans="3:121">
      <c r="C4208" s="51"/>
      <c r="D4208"/>
      <c r="DL4208"/>
      <c r="DM4208"/>
      <c r="DP4208" s="51"/>
      <c r="DQ4208"/>
    </row>
    <row r="4209" spans="3:121">
      <c r="C4209" s="51"/>
      <c r="D4209"/>
      <c r="DL4209"/>
      <c r="DM4209"/>
      <c r="DP4209" s="51"/>
      <c r="DQ4209"/>
    </row>
    <row r="4210" spans="3:121">
      <c r="C4210" s="51"/>
      <c r="D4210"/>
      <c r="DL4210"/>
      <c r="DM4210"/>
      <c r="DP4210" s="51"/>
      <c r="DQ4210"/>
    </row>
    <row r="4211" spans="3:121">
      <c r="C4211" s="51"/>
      <c r="D4211"/>
      <c r="DL4211"/>
      <c r="DM4211"/>
      <c r="DP4211" s="51"/>
      <c r="DQ4211"/>
    </row>
    <row r="4212" spans="3:121">
      <c r="C4212" s="51"/>
      <c r="D4212"/>
      <c r="DL4212"/>
      <c r="DM4212"/>
      <c r="DP4212" s="51"/>
      <c r="DQ4212"/>
    </row>
    <row r="4213" spans="3:121">
      <c r="C4213" s="51"/>
      <c r="D4213"/>
      <c r="DL4213"/>
      <c r="DM4213"/>
      <c r="DP4213" s="51"/>
      <c r="DQ4213"/>
    </row>
    <row r="4214" spans="3:121">
      <c r="C4214" s="51"/>
      <c r="D4214"/>
      <c r="DL4214"/>
      <c r="DM4214"/>
      <c r="DP4214" s="51"/>
      <c r="DQ4214"/>
    </row>
    <row r="4215" spans="3:121">
      <c r="C4215" s="51"/>
      <c r="D4215"/>
      <c r="DL4215"/>
      <c r="DM4215"/>
      <c r="DP4215" s="51"/>
      <c r="DQ4215"/>
    </row>
    <row r="4216" spans="3:121">
      <c r="C4216" s="51"/>
      <c r="D4216"/>
      <c r="DL4216"/>
      <c r="DM4216"/>
      <c r="DP4216" s="51"/>
      <c r="DQ4216"/>
    </row>
    <row r="4217" spans="3:121">
      <c r="C4217" s="51"/>
      <c r="D4217"/>
      <c r="DL4217"/>
      <c r="DM4217"/>
      <c r="DP4217" s="51"/>
      <c r="DQ4217"/>
    </row>
    <row r="4218" spans="3:121">
      <c r="C4218" s="51"/>
      <c r="D4218"/>
      <c r="DL4218"/>
      <c r="DM4218"/>
      <c r="DP4218" s="51"/>
      <c r="DQ4218"/>
    </row>
    <row r="4219" spans="3:121">
      <c r="C4219" s="51"/>
      <c r="D4219"/>
      <c r="DL4219"/>
      <c r="DM4219"/>
      <c r="DP4219" s="51"/>
      <c r="DQ4219"/>
    </row>
    <row r="4220" spans="3:121">
      <c r="C4220" s="51"/>
      <c r="D4220"/>
      <c r="DL4220"/>
      <c r="DM4220"/>
      <c r="DP4220" s="51"/>
      <c r="DQ4220"/>
    </row>
    <row r="4221" spans="3:121">
      <c r="C4221" s="51"/>
      <c r="D4221"/>
      <c r="DL4221"/>
      <c r="DM4221"/>
      <c r="DP4221" s="51"/>
      <c r="DQ4221"/>
    </row>
    <row r="4222" spans="3:121">
      <c r="C4222" s="51"/>
      <c r="D4222"/>
      <c r="DL4222"/>
      <c r="DM4222"/>
      <c r="DP4222" s="51"/>
      <c r="DQ4222"/>
    </row>
    <row r="4223" spans="3:121">
      <c r="C4223" s="51"/>
      <c r="D4223"/>
      <c r="DL4223"/>
      <c r="DM4223"/>
      <c r="DP4223" s="51"/>
      <c r="DQ4223"/>
    </row>
    <row r="4224" spans="3:121">
      <c r="C4224" s="51"/>
      <c r="D4224"/>
      <c r="DL4224"/>
      <c r="DM4224"/>
      <c r="DP4224" s="51"/>
      <c r="DQ4224"/>
    </row>
    <row r="4225" spans="3:121">
      <c r="C4225" s="51"/>
      <c r="D4225"/>
      <c r="DL4225"/>
      <c r="DM4225"/>
      <c r="DP4225" s="51"/>
      <c r="DQ4225"/>
    </row>
    <row r="4226" spans="3:121">
      <c r="C4226" s="51"/>
      <c r="D4226"/>
      <c r="DL4226"/>
      <c r="DM4226"/>
      <c r="DP4226" s="51"/>
      <c r="DQ4226"/>
    </row>
    <row r="4227" spans="3:121">
      <c r="C4227" s="51"/>
      <c r="D4227"/>
      <c r="DL4227"/>
      <c r="DM4227"/>
      <c r="DP4227" s="51"/>
      <c r="DQ4227"/>
    </row>
    <row r="4228" spans="3:121">
      <c r="C4228" s="51"/>
      <c r="D4228"/>
      <c r="DL4228"/>
      <c r="DM4228"/>
      <c r="DP4228" s="51"/>
      <c r="DQ4228"/>
    </row>
    <row r="4229" spans="3:121">
      <c r="C4229" s="51"/>
      <c r="D4229"/>
      <c r="DL4229"/>
      <c r="DM4229"/>
      <c r="DP4229" s="51"/>
      <c r="DQ4229"/>
    </row>
    <row r="4230" spans="3:121">
      <c r="C4230" s="51"/>
      <c r="D4230"/>
      <c r="DL4230"/>
      <c r="DM4230"/>
      <c r="DP4230" s="51"/>
      <c r="DQ4230"/>
    </row>
    <row r="4231" spans="3:121">
      <c r="C4231" s="51"/>
      <c r="D4231"/>
      <c r="DL4231"/>
      <c r="DM4231"/>
      <c r="DP4231" s="51"/>
      <c r="DQ4231"/>
    </row>
    <row r="4232" spans="3:121">
      <c r="C4232" s="51"/>
      <c r="D4232"/>
      <c r="DL4232"/>
      <c r="DM4232"/>
      <c r="DP4232" s="51"/>
      <c r="DQ4232"/>
    </row>
    <row r="4233" spans="3:121">
      <c r="C4233" s="51"/>
      <c r="D4233"/>
      <c r="DL4233"/>
      <c r="DM4233"/>
      <c r="DP4233" s="51"/>
      <c r="DQ4233"/>
    </row>
    <row r="4234" spans="3:121">
      <c r="C4234" s="51"/>
      <c r="D4234"/>
      <c r="DL4234"/>
      <c r="DM4234"/>
      <c r="DP4234" s="51"/>
      <c r="DQ4234"/>
    </row>
    <row r="4235" spans="3:121">
      <c r="C4235" s="51"/>
      <c r="D4235"/>
      <c r="DL4235"/>
      <c r="DM4235"/>
      <c r="DP4235" s="51"/>
      <c r="DQ4235"/>
    </row>
    <row r="4236" spans="3:121">
      <c r="C4236" s="51"/>
      <c r="D4236"/>
      <c r="DL4236"/>
      <c r="DM4236"/>
      <c r="DP4236" s="51"/>
      <c r="DQ4236"/>
    </row>
    <row r="4237" spans="3:121">
      <c r="C4237" s="51"/>
      <c r="D4237"/>
      <c r="DL4237"/>
      <c r="DM4237"/>
      <c r="DP4237" s="51"/>
      <c r="DQ4237"/>
    </row>
    <row r="4238" spans="3:121">
      <c r="C4238" s="51"/>
      <c r="D4238"/>
      <c r="DL4238"/>
      <c r="DM4238"/>
      <c r="DP4238" s="51"/>
      <c r="DQ4238"/>
    </row>
    <row r="4239" spans="3:121">
      <c r="C4239" s="51"/>
      <c r="D4239"/>
      <c r="DL4239"/>
      <c r="DM4239"/>
      <c r="DP4239" s="51"/>
      <c r="DQ4239"/>
    </row>
    <row r="4240" spans="3:121">
      <c r="C4240" s="51"/>
      <c r="D4240"/>
      <c r="DL4240"/>
      <c r="DM4240"/>
      <c r="DP4240" s="51"/>
      <c r="DQ4240"/>
    </row>
    <row r="4241" spans="3:121">
      <c r="C4241" s="51"/>
      <c r="D4241"/>
      <c r="DL4241"/>
      <c r="DM4241"/>
      <c r="DP4241" s="51"/>
      <c r="DQ4241"/>
    </row>
    <row r="4242" spans="3:121">
      <c r="C4242" s="51"/>
      <c r="D4242"/>
      <c r="DL4242"/>
      <c r="DM4242"/>
      <c r="DP4242" s="51"/>
      <c r="DQ4242"/>
    </row>
    <row r="4243" spans="3:121">
      <c r="C4243" s="51"/>
      <c r="D4243"/>
      <c r="DL4243"/>
      <c r="DM4243"/>
      <c r="DP4243" s="51"/>
      <c r="DQ4243"/>
    </row>
    <row r="4244" spans="3:121">
      <c r="C4244" s="51"/>
      <c r="D4244"/>
      <c r="DL4244"/>
      <c r="DM4244"/>
      <c r="DP4244" s="51"/>
      <c r="DQ4244"/>
    </row>
    <row r="4245" spans="3:121">
      <c r="C4245" s="51"/>
      <c r="D4245"/>
      <c r="DL4245"/>
      <c r="DM4245"/>
      <c r="DP4245" s="51"/>
      <c r="DQ4245"/>
    </row>
    <row r="4246" spans="3:121">
      <c r="C4246" s="51"/>
      <c r="D4246"/>
      <c r="DL4246"/>
      <c r="DM4246"/>
      <c r="DP4246" s="51"/>
      <c r="DQ4246"/>
    </row>
    <row r="4247" spans="3:121">
      <c r="C4247" s="51"/>
      <c r="D4247"/>
      <c r="DL4247"/>
      <c r="DM4247"/>
      <c r="DP4247" s="51"/>
      <c r="DQ4247"/>
    </row>
    <row r="4248" spans="3:121">
      <c r="C4248" s="51"/>
      <c r="D4248"/>
      <c r="DL4248"/>
      <c r="DM4248"/>
      <c r="DP4248" s="51"/>
      <c r="DQ4248"/>
    </row>
    <row r="4249" spans="3:121">
      <c r="C4249" s="51"/>
      <c r="D4249"/>
      <c r="DL4249"/>
      <c r="DM4249"/>
      <c r="DP4249" s="51"/>
      <c r="DQ4249"/>
    </row>
    <row r="4250" spans="3:121">
      <c r="C4250" s="51"/>
      <c r="D4250"/>
      <c r="DL4250"/>
      <c r="DM4250"/>
      <c r="DP4250" s="51"/>
      <c r="DQ4250"/>
    </row>
    <row r="4251" spans="3:121">
      <c r="C4251" s="51"/>
      <c r="D4251"/>
      <c r="DL4251"/>
      <c r="DM4251"/>
      <c r="DP4251" s="51"/>
      <c r="DQ4251"/>
    </row>
    <row r="4252" spans="3:121">
      <c r="C4252" s="51"/>
      <c r="D4252"/>
      <c r="DL4252"/>
      <c r="DM4252"/>
      <c r="DP4252" s="51"/>
      <c r="DQ4252"/>
    </row>
    <row r="4253" spans="3:121">
      <c r="C4253" s="51"/>
      <c r="D4253"/>
      <c r="DL4253"/>
      <c r="DM4253"/>
      <c r="DP4253" s="51"/>
      <c r="DQ4253"/>
    </row>
    <row r="4254" spans="3:121">
      <c r="C4254" s="51"/>
      <c r="D4254"/>
      <c r="DL4254"/>
      <c r="DM4254"/>
      <c r="DP4254" s="51"/>
      <c r="DQ4254"/>
    </row>
    <row r="4255" spans="3:121">
      <c r="C4255" s="51"/>
      <c r="D4255"/>
      <c r="DL4255"/>
      <c r="DM4255"/>
      <c r="DP4255" s="51"/>
      <c r="DQ4255"/>
    </row>
    <row r="4256" spans="3:121">
      <c r="C4256" s="51"/>
      <c r="D4256"/>
      <c r="DL4256"/>
      <c r="DM4256"/>
      <c r="DP4256" s="51"/>
      <c r="DQ4256"/>
    </row>
    <row r="4257" spans="3:121">
      <c r="C4257" s="51"/>
      <c r="D4257"/>
      <c r="DL4257"/>
      <c r="DM4257"/>
      <c r="DP4257" s="51"/>
      <c r="DQ4257"/>
    </row>
    <row r="4258" spans="3:121">
      <c r="C4258" s="51"/>
      <c r="D4258"/>
      <c r="DL4258"/>
      <c r="DM4258"/>
      <c r="DP4258" s="51"/>
      <c r="DQ4258"/>
    </row>
    <row r="4259" spans="3:121">
      <c r="C4259" s="51"/>
      <c r="D4259"/>
      <c r="DL4259"/>
      <c r="DM4259"/>
      <c r="DP4259" s="51"/>
      <c r="DQ4259"/>
    </row>
    <row r="4260" spans="3:121">
      <c r="C4260" s="51"/>
      <c r="D4260"/>
      <c r="DL4260"/>
      <c r="DM4260"/>
      <c r="DP4260" s="51"/>
      <c r="DQ4260"/>
    </row>
    <row r="4261" spans="3:121">
      <c r="C4261" s="51"/>
      <c r="D4261"/>
      <c r="DL4261"/>
      <c r="DM4261"/>
      <c r="DP4261" s="51"/>
      <c r="DQ4261"/>
    </row>
    <row r="4262" spans="3:121">
      <c r="C4262" s="51"/>
      <c r="D4262"/>
      <c r="DL4262"/>
      <c r="DM4262"/>
      <c r="DP4262" s="51"/>
      <c r="DQ4262"/>
    </row>
    <row r="4263" spans="3:121">
      <c r="C4263" s="51"/>
      <c r="D4263"/>
      <c r="DL4263"/>
      <c r="DM4263"/>
      <c r="DP4263" s="51"/>
      <c r="DQ4263"/>
    </row>
    <row r="4264" spans="3:121">
      <c r="C4264" s="51"/>
      <c r="D4264"/>
      <c r="DL4264"/>
      <c r="DM4264"/>
      <c r="DP4264" s="51"/>
      <c r="DQ4264"/>
    </row>
    <row r="4265" spans="3:121">
      <c r="C4265" s="51"/>
      <c r="D4265"/>
      <c r="DL4265"/>
      <c r="DM4265"/>
      <c r="DP4265" s="51"/>
      <c r="DQ4265"/>
    </row>
    <row r="4266" spans="3:121">
      <c r="C4266" s="51"/>
      <c r="D4266"/>
      <c r="DL4266"/>
      <c r="DM4266"/>
      <c r="DP4266" s="51"/>
      <c r="DQ4266"/>
    </row>
    <row r="4267" spans="3:121">
      <c r="C4267" s="51"/>
      <c r="D4267"/>
      <c r="DL4267"/>
      <c r="DM4267"/>
      <c r="DP4267" s="51"/>
      <c r="DQ4267"/>
    </row>
    <row r="4268" spans="3:121">
      <c r="C4268" s="51"/>
      <c r="D4268"/>
      <c r="DL4268"/>
      <c r="DM4268"/>
      <c r="DP4268" s="51"/>
      <c r="DQ4268"/>
    </row>
    <row r="4269" spans="3:121">
      <c r="C4269" s="51"/>
      <c r="D4269"/>
      <c r="DL4269"/>
      <c r="DM4269"/>
      <c r="DP4269" s="51"/>
      <c r="DQ4269"/>
    </row>
    <row r="4270" spans="3:121">
      <c r="C4270" s="51"/>
      <c r="D4270"/>
      <c r="DL4270"/>
      <c r="DM4270"/>
      <c r="DP4270" s="51"/>
      <c r="DQ4270"/>
    </row>
    <row r="4271" spans="3:121">
      <c r="C4271" s="51"/>
      <c r="D4271"/>
      <c r="DL4271"/>
      <c r="DM4271"/>
      <c r="DP4271" s="51"/>
      <c r="DQ4271"/>
    </row>
    <row r="4272" spans="3:121">
      <c r="C4272" s="51"/>
      <c r="D4272"/>
      <c r="DL4272"/>
      <c r="DM4272"/>
      <c r="DP4272" s="51"/>
      <c r="DQ4272"/>
    </row>
    <row r="4273" spans="3:121">
      <c r="C4273" s="51"/>
      <c r="D4273"/>
      <c r="DL4273"/>
      <c r="DM4273"/>
      <c r="DP4273" s="51"/>
      <c r="DQ4273"/>
    </row>
    <row r="4274" spans="3:121">
      <c r="C4274" s="51"/>
      <c r="D4274"/>
      <c r="DL4274"/>
      <c r="DM4274"/>
      <c r="DP4274" s="51"/>
      <c r="DQ4274"/>
    </row>
    <row r="4275" spans="3:121">
      <c r="C4275" s="51"/>
      <c r="D4275"/>
      <c r="DL4275"/>
      <c r="DM4275"/>
      <c r="DP4275" s="51"/>
      <c r="DQ4275"/>
    </row>
    <row r="4276" spans="3:121">
      <c r="C4276" s="51"/>
      <c r="D4276"/>
      <c r="DL4276"/>
      <c r="DM4276"/>
      <c r="DP4276" s="51"/>
      <c r="DQ4276"/>
    </row>
    <row r="4277" spans="3:121">
      <c r="C4277" s="51"/>
      <c r="D4277"/>
      <c r="DL4277"/>
      <c r="DM4277"/>
      <c r="DP4277" s="51"/>
      <c r="DQ4277"/>
    </row>
    <row r="4278" spans="3:121">
      <c r="C4278" s="51"/>
      <c r="D4278"/>
      <c r="DL4278"/>
      <c r="DM4278"/>
      <c r="DP4278" s="51"/>
      <c r="DQ4278"/>
    </row>
    <row r="4279" spans="3:121">
      <c r="C4279" s="51"/>
      <c r="D4279"/>
      <c r="DL4279"/>
      <c r="DM4279"/>
      <c r="DP4279" s="51"/>
      <c r="DQ4279"/>
    </row>
    <row r="4280" spans="3:121">
      <c r="C4280" s="51"/>
      <c r="D4280"/>
      <c r="DL4280"/>
      <c r="DM4280"/>
      <c r="DP4280" s="51"/>
      <c r="DQ4280"/>
    </row>
    <row r="4281" spans="3:121">
      <c r="C4281" s="51"/>
      <c r="D4281"/>
      <c r="DL4281"/>
      <c r="DM4281"/>
      <c r="DP4281" s="51"/>
      <c r="DQ4281"/>
    </row>
    <row r="4282" spans="3:121">
      <c r="C4282" s="51"/>
      <c r="D4282"/>
      <c r="DL4282"/>
      <c r="DM4282"/>
      <c r="DP4282" s="51"/>
      <c r="DQ4282"/>
    </row>
    <row r="4283" spans="3:121">
      <c r="C4283" s="51"/>
      <c r="D4283"/>
      <c r="DL4283"/>
      <c r="DM4283"/>
      <c r="DP4283" s="51"/>
      <c r="DQ4283"/>
    </row>
    <row r="4284" spans="3:121">
      <c r="C4284" s="51"/>
      <c r="D4284"/>
      <c r="DL4284"/>
      <c r="DM4284"/>
      <c r="DP4284" s="51"/>
      <c r="DQ4284"/>
    </row>
    <row r="4285" spans="3:121">
      <c r="C4285" s="51"/>
      <c r="D4285"/>
      <c r="DL4285"/>
      <c r="DM4285"/>
      <c r="DP4285" s="51"/>
      <c r="DQ4285"/>
    </row>
    <row r="4286" spans="3:121">
      <c r="C4286" s="51"/>
      <c r="D4286"/>
      <c r="DL4286"/>
      <c r="DM4286"/>
      <c r="DP4286" s="51"/>
      <c r="DQ4286"/>
    </row>
    <row r="4287" spans="3:121">
      <c r="C4287" s="51"/>
      <c r="D4287"/>
      <c r="DL4287"/>
      <c r="DM4287"/>
      <c r="DP4287" s="51"/>
      <c r="DQ4287"/>
    </row>
    <row r="4288" spans="3:121">
      <c r="C4288" s="51"/>
      <c r="D4288"/>
      <c r="DL4288"/>
      <c r="DM4288"/>
      <c r="DP4288" s="51"/>
      <c r="DQ4288"/>
    </row>
    <row r="4289" spans="3:121">
      <c r="C4289" s="51"/>
      <c r="D4289"/>
      <c r="DL4289"/>
      <c r="DM4289"/>
      <c r="DP4289" s="51"/>
      <c r="DQ4289"/>
    </row>
    <row r="4290" spans="3:121">
      <c r="C4290" s="51"/>
      <c r="D4290"/>
      <c r="DL4290"/>
      <c r="DM4290"/>
      <c r="DP4290" s="51"/>
      <c r="DQ4290"/>
    </row>
    <row r="4291" spans="3:121">
      <c r="C4291" s="51"/>
      <c r="D4291"/>
      <c r="DL4291"/>
      <c r="DM4291"/>
      <c r="DP4291" s="51"/>
      <c r="DQ4291"/>
    </row>
    <row r="4292" spans="3:121">
      <c r="C4292" s="51"/>
      <c r="D4292"/>
      <c r="DL4292"/>
      <c r="DM4292"/>
      <c r="DP4292" s="51"/>
      <c r="DQ4292"/>
    </row>
    <row r="4293" spans="3:121">
      <c r="C4293" s="51"/>
      <c r="D4293"/>
      <c r="DL4293"/>
      <c r="DM4293"/>
      <c r="DP4293" s="51"/>
      <c r="DQ4293"/>
    </row>
    <row r="4294" spans="3:121">
      <c r="C4294" s="51"/>
      <c r="D4294"/>
      <c r="DL4294"/>
      <c r="DM4294"/>
      <c r="DP4294" s="51"/>
      <c r="DQ4294"/>
    </row>
    <row r="4295" spans="3:121">
      <c r="C4295" s="51"/>
      <c r="D4295"/>
      <c r="DL4295"/>
      <c r="DM4295"/>
      <c r="DP4295" s="51"/>
      <c r="DQ4295"/>
    </row>
    <row r="4296" spans="3:121">
      <c r="C4296" s="51"/>
      <c r="D4296"/>
      <c r="DL4296"/>
      <c r="DM4296"/>
      <c r="DP4296" s="51"/>
      <c r="DQ4296"/>
    </row>
    <row r="4297" spans="3:121">
      <c r="C4297" s="51"/>
      <c r="D4297"/>
      <c r="DL4297"/>
      <c r="DM4297"/>
      <c r="DP4297" s="51"/>
      <c r="DQ4297"/>
    </row>
    <row r="4298" spans="3:121">
      <c r="C4298" s="51"/>
      <c r="D4298"/>
      <c r="DL4298"/>
      <c r="DM4298"/>
      <c r="DP4298" s="51"/>
      <c r="DQ4298"/>
    </row>
    <row r="4299" spans="3:121">
      <c r="C4299" s="51"/>
      <c r="D4299"/>
      <c r="DL4299"/>
      <c r="DM4299"/>
      <c r="DP4299" s="51"/>
      <c r="DQ4299"/>
    </row>
    <row r="4300" spans="3:121">
      <c r="C4300" s="51"/>
      <c r="D4300"/>
      <c r="DL4300"/>
      <c r="DM4300"/>
      <c r="DP4300" s="51"/>
      <c r="DQ4300"/>
    </row>
    <row r="4301" spans="3:121">
      <c r="C4301" s="51"/>
      <c r="D4301"/>
      <c r="DL4301"/>
      <c r="DM4301"/>
      <c r="DP4301" s="51"/>
      <c r="DQ4301"/>
    </row>
    <row r="4302" spans="3:121">
      <c r="C4302" s="51"/>
      <c r="D4302"/>
      <c r="DL4302"/>
      <c r="DM4302"/>
      <c r="DP4302" s="51"/>
      <c r="DQ4302"/>
    </row>
    <row r="4303" spans="3:121">
      <c r="C4303" s="51"/>
      <c r="D4303"/>
      <c r="DL4303"/>
      <c r="DM4303"/>
      <c r="DP4303" s="51"/>
      <c r="DQ4303"/>
    </row>
    <row r="4304" spans="3:121">
      <c r="C4304" s="51"/>
      <c r="D4304"/>
      <c r="DL4304"/>
      <c r="DM4304"/>
      <c r="DP4304" s="51"/>
      <c r="DQ4304"/>
    </row>
    <row r="4305" spans="3:121">
      <c r="C4305" s="51"/>
      <c r="D4305"/>
      <c r="DL4305"/>
      <c r="DM4305"/>
      <c r="DP4305" s="51"/>
      <c r="DQ4305"/>
    </row>
    <row r="4306" spans="3:121">
      <c r="C4306" s="51"/>
      <c r="D4306"/>
      <c r="DL4306"/>
      <c r="DM4306"/>
      <c r="DP4306" s="51"/>
      <c r="DQ4306"/>
    </row>
    <row r="4307" spans="3:121">
      <c r="C4307" s="51"/>
      <c r="D4307"/>
      <c r="DL4307"/>
      <c r="DM4307"/>
      <c r="DP4307" s="51"/>
      <c r="DQ4307"/>
    </row>
    <row r="4308" spans="3:121">
      <c r="C4308" s="51"/>
      <c r="D4308"/>
      <c r="DL4308"/>
      <c r="DM4308"/>
      <c r="DP4308" s="51"/>
      <c r="DQ4308"/>
    </row>
    <row r="4309" spans="3:121">
      <c r="C4309" s="51"/>
      <c r="D4309"/>
      <c r="DL4309"/>
      <c r="DM4309"/>
      <c r="DP4309" s="51"/>
      <c r="DQ4309"/>
    </row>
    <row r="4310" spans="3:121">
      <c r="C4310" s="51"/>
      <c r="D4310"/>
      <c r="DL4310"/>
      <c r="DM4310"/>
      <c r="DP4310" s="51"/>
      <c r="DQ4310"/>
    </row>
    <row r="4311" spans="3:121">
      <c r="C4311" s="51"/>
      <c r="D4311"/>
      <c r="DL4311"/>
      <c r="DM4311"/>
      <c r="DP4311" s="51"/>
      <c r="DQ4311"/>
    </row>
    <row r="4312" spans="3:121">
      <c r="C4312" s="51"/>
      <c r="D4312"/>
      <c r="DL4312"/>
      <c r="DM4312"/>
      <c r="DP4312" s="51"/>
      <c r="DQ4312"/>
    </row>
    <row r="4313" spans="3:121">
      <c r="C4313" s="51"/>
      <c r="D4313"/>
      <c r="DL4313"/>
      <c r="DM4313"/>
      <c r="DP4313" s="51"/>
      <c r="DQ4313"/>
    </row>
    <row r="4314" spans="3:121">
      <c r="C4314" s="51"/>
      <c r="D4314"/>
      <c r="DL4314"/>
      <c r="DM4314"/>
      <c r="DP4314" s="51"/>
      <c r="DQ4314"/>
    </row>
    <row r="4315" spans="3:121">
      <c r="C4315" s="51"/>
      <c r="D4315"/>
      <c r="DL4315"/>
      <c r="DM4315"/>
      <c r="DP4315" s="51"/>
      <c r="DQ4315"/>
    </row>
    <row r="4316" spans="3:121">
      <c r="C4316" s="51"/>
      <c r="D4316"/>
      <c r="DL4316"/>
      <c r="DM4316"/>
      <c r="DP4316" s="51"/>
      <c r="DQ4316"/>
    </row>
    <row r="4317" spans="3:121">
      <c r="C4317" s="51"/>
      <c r="D4317"/>
      <c r="DL4317"/>
      <c r="DM4317"/>
      <c r="DP4317" s="51"/>
      <c r="DQ4317"/>
    </row>
    <row r="4318" spans="3:121">
      <c r="C4318" s="51"/>
      <c r="D4318"/>
      <c r="DL4318"/>
      <c r="DM4318"/>
      <c r="DP4318" s="51"/>
      <c r="DQ4318"/>
    </row>
    <row r="4319" spans="3:121">
      <c r="C4319" s="51"/>
      <c r="D4319"/>
      <c r="DL4319"/>
      <c r="DM4319"/>
      <c r="DP4319" s="51"/>
      <c r="DQ4319"/>
    </row>
    <row r="4320" spans="3:121">
      <c r="C4320" s="51"/>
      <c r="D4320"/>
      <c r="DL4320"/>
      <c r="DM4320"/>
      <c r="DP4320" s="51"/>
      <c r="DQ4320"/>
    </row>
    <row r="4321" spans="3:121">
      <c r="C4321" s="51"/>
      <c r="D4321"/>
      <c r="DL4321"/>
      <c r="DM4321"/>
      <c r="DP4321" s="51"/>
      <c r="DQ4321"/>
    </row>
  </sheetData>
  <mergeCells count="20">
    <mergeCell ref="A2:A3"/>
    <mergeCell ref="E1:E3"/>
    <mergeCell ref="F1:F2"/>
    <mergeCell ref="H1:S1"/>
    <mergeCell ref="X1:AE1"/>
    <mergeCell ref="G1:G3"/>
    <mergeCell ref="DG1:DG3"/>
    <mergeCell ref="EV1:EZ1"/>
    <mergeCell ref="FC1:FM1"/>
    <mergeCell ref="FO1:FQ1"/>
    <mergeCell ref="FO2:FO3"/>
    <mergeCell ref="FP2:FP3"/>
    <mergeCell ref="DU1:EF1"/>
    <mergeCell ref="EI1:EP1"/>
    <mergeCell ref="BJ2:BJ3"/>
    <mergeCell ref="AS1:BC1"/>
    <mergeCell ref="BD1:BK1"/>
    <mergeCell ref="AJ1:AJ2"/>
    <mergeCell ref="AL1:AP1"/>
    <mergeCell ref="BI2:BI3"/>
  </mergeCells>
  <conditionalFormatting sqref="DL3">
    <cfRule type="cellIs" dxfId="134" priority="1" stopIfTrue="1" operator="equal">
      <formula>0</formula>
    </cfRule>
  </conditionalFormatting>
  <hyperlinks>
    <hyperlink ref="G1" location="Obsah!A1" display="Obsah"/>
    <hyperlink ref="DG1" location="Obsah!A1" display="Obsah"/>
  </hyperlink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H423"/>
  <sheetViews>
    <sheetView showGridLines="0" showRowColHeaders="0" workbookViewId="0">
      <pane ySplit="3" topLeftCell="A4" activePane="bottomLeft" state="frozen"/>
      <selection activeCell="E1" sqref="E1"/>
      <selection pane="bottomLeft" activeCell="G1" sqref="G1:H1"/>
    </sheetView>
  </sheetViews>
  <sheetFormatPr defaultRowHeight="12.75"/>
  <cols>
    <col min="1" max="2" width="8.7109375" customWidth="1"/>
    <col min="3" max="3" width="10.140625" customWidth="1"/>
  </cols>
  <sheetData>
    <row r="1" spans="1:8" ht="30" customHeight="1" thickBot="1">
      <c r="A1" s="698" t="s">
        <v>948</v>
      </c>
      <c r="B1" s="699"/>
      <c r="C1" s="699"/>
      <c r="D1" s="699"/>
      <c r="E1" s="699"/>
      <c r="F1" s="120"/>
      <c r="G1" s="659" t="s">
        <v>1095</v>
      </c>
      <c r="H1" s="660"/>
    </row>
    <row r="2" spans="1:8" ht="21" customHeight="1" thickBot="1">
      <c r="A2" s="696" t="s">
        <v>113</v>
      </c>
      <c r="B2" s="697"/>
      <c r="C2" s="697"/>
      <c r="D2" s="697"/>
      <c r="E2" s="219">
        <f>Statistika!B16</f>
        <v>43</v>
      </c>
      <c r="F2" s="120"/>
    </row>
    <row r="3" spans="1:8" ht="13.5" thickBot="1">
      <c r="A3" s="32" t="s">
        <v>8</v>
      </c>
      <c r="B3" s="22" t="s">
        <v>32</v>
      </c>
      <c r="C3" s="23" t="s">
        <v>51</v>
      </c>
      <c r="D3" s="121" t="s">
        <v>9</v>
      </c>
      <c r="E3" s="125" t="s">
        <v>32</v>
      </c>
      <c r="F3" s="124" t="s">
        <v>51</v>
      </c>
    </row>
    <row r="4" spans="1:8">
      <c r="A4" s="64" t="s">
        <v>106</v>
      </c>
      <c r="B4" s="65">
        <f>COUNTIF(Deník!$T$5:$T$638,A4)</f>
        <v>41</v>
      </c>
      <c r="C4" s="66">
        <f t="shared" ref="C4:C45" si="0">B4/$E$2</f>
        <v>0.95348837209302328</v>
      </c>
      <c r="D4" s="122" t="s">
        <v>52</v>
      </c>
      <c r="E4" s="65">
        <f>COUNTIF(Deník!$V$5:$V$638,D4)</f>
        <v>41</v>
      </c>
      <c r="F4" s="66">
        <f>E4/$E$2</f>
        <v>0.95348837209302328</v>
      </c>
    </row>
    <row r="5" spans="1:8">
      <c r="A5" s="64" t="s">
        <v>114</v>
      </c>
      <c r="B5" s="65">
        <f>COUNTIF(Deník!$T$5:$T$638,A5)</f>
        <v>40</v>
      </c>
      <c r="C5" s="66">
        <f t="shared" si="0"/>
        <v>0.93023255813953487</v>
      </c>
      <c r="D5" s="122" t="s">
        <v>53</v>
      </c>
      <c r="E5" s="65">
        <f>COUNTIF(Deník!$V$5:$V$638,D5)</f>
        <v>40</v>
      </c>
      <c r="F5" s="66">
        <f t="shared" ref="F5:F68" si="1">E5/$E$2</f>
        <v>0.93023255813953487</v>
      </c>
    </row>
    <row r="6" spans="1:8">
      <c r="A6" s="64" t="s">
        <v>115</v>
      </c>
      <c r="B6" s="65">
        <f>COUNTIF(Deník!$T$5:$T$638,A6)</f>
        <v>39</v>
      </c>
      <c r="C6" s="66">
        <f t="shared" si="0"/>
        <v>0.90697674418604646</v>
      </c>
      <c r="D6" s="122" t="s">
        <v>54</v>
      </c>
      <c r="E6" s="65">
        <f>COUNTIF(Deník!$V$5:$V$638,D6)</f>
        <v>40</v>
      </c>
      <c r="F6" s="66">
        <f t="shared" si="1"/>
        <v>0.93023255813953487</v>
      </c>
    </row>
    <row r="7" spans="1:8">
      <c r="A7" s="64" t="s">
        <v>116</v>
      </c>
      <c r="B7" s="65">
        <f>COUNTIF(Deník!$T$5:$T$638,A7)</f>
        <v>38</v>
      </c>
      <c r="C7" s="66">
        <f t="shared" si="0"/>
        <v>0.88372093023255816</v>
      </c>
      <c r="D7" s="122" t="s">
        <v>55</v>
      </c>
      <c r="E7" s="65">
        <f>COUNTIF(Deník!$V$5:$V$638,D7)</f>
        <v>40</v>
      </c>
      <c r="F7" s="66">
        <f t="shared" si="1"/>
        <v>0.93023255813953487</v>
      </c>
    </row>
    <row r="8" spans="1:8">
      <c r="A8" s="64" t="s">
        <v>117</v>
      </c>
      <c r="B8" s="65">
        <f>COUNTIF(Deník!$T$5:$T$638,A8)</f>
        <v>37</v>
      </c>
      <c r="C8" s="66">
        <f t="shared" si="0"/>
        <v>0.86046511627906974</v>
      </c>
      <c r="D8" s="122" t="s">
        <v>43</v>
      </c>
      <c r="E8" s="65">
        <f>COUNTIF(Deník!$V$5:$V$638,D8)</f>
        <v>37</v>
      </c>
      <c r="F8" s="66">
        <f t="shared" si="1"/>
        <v>0.86046511627906974</v>
      </c>
    </row>
    <row r="9" spans="1:8">
      <c r="A9" s="64" t="s">
        <v>118</v>
      </c>
      <c r="B9" s="65">
        <f>COUNTIF(Deník!$T$5:$T$638,A9)</f>
        <v>37</v>
      </c>
      <c r="C9" s="66">
        <f t="shared" si="0"/>
        <v>0.86046511627906974</v>
      </c>
      <c r="D9" s="122" t="s">
        <v>56</v>
      </c>
      <c r="E9" s="65">
        <f>COUNTIF(Deník!$V$5:$V$638,D9)</f>
        <v>37</v>
      </c>
      <c r="F9" s="66">
        <f t="shared" si="1"/>
        <v>0.86046511627906974</v>
      </c>
    </row>
    <row r="10" spans="1:8">
      <c r="A10" s="64" t="s">
        <v>119</v>
      </c>
      <c r="B10" s="65">
        <f>COUNTIF(Deník!$T$5:$T$638,A10)</f>
        <v>36</v>
      </c>
      <c r="C10" s="66">
        <f t="shared" si="0"/>
        <v>0.83720930232558144</v>
      </c>
      <c r="D10" s="122" t="s">
        <v>57</v>
      </c>
      <c r="E10" s="65">
        <f>COUNTIF(Deník!$V$5:$V$638,D10)</f>
        <v>37</v>
      </c>
      <c r="F10" s="66">
        <f t="shared" si="1"/>
        <v>0.86046511627906974</v>
      </c>
    </row>
    <row r="11" spans="1:8">
      <c r="A11" s="64" t="s">
        <v>104</v>
      </c>
      <c r="B11" s="65">
        <f>COUNTIF(Deník!$T$5:$T$638,A11)</f>
        <v>36</v>
      </c>
      <c r="C11" s="66">
        <f t="shared" si="0"/>
        <v>0.83720930232558144</v>
      </c>
      <c r="D11" s="122" t="s">
        <v>58</v>
      </c>
      <c r="E11" s="65">
        <f>COUNTIF(Deník!$V$5:$V$638,D11)</f>
        <v>35</v>
      </c>
      <c r="F11" s="66">
        <f t="shared" si="1"/>
        <v>0.81395348837209303</v>
      </c>
    </row>
    <row r="12" spans="1:8">
      <c r="A12" s="64" t="s">
        <v>120</v>
      </c>
      <c r="B12" s="65">
        <f>COUNTIF(Deník!$T$5:$T$638,A12)</f>
        <v>35</v>
      </c>
      <c r="C12" s="66">
        <f t="shared" si="0"/>
        <v>0.81395348837209303</v>
      </c>
      <c r="D12" s="122" t="s">
        <v>59</v>
      </c>
      <c r="E12" s="65">
        <f>COUNTIF(Deník!$V$5:$V$638,D12)</f>
        <v>34</v>
      </c>
      <c r="F12" s="66">
        <f t="shared" si="1"/>
        <v>0.79069767441860461</v>
      </c>
    </row>
    <row r="13" spans="1:8">
      <c r="A13" s="64" t="s">
        <v>121</v>
      </c>
      <c r="B13" s="65">
        <f>COUNTIF(Deník!$T$5:$T$638,A13)</f>
        <v>35</v>
      </c>
      <c r="C13" s="66">
        <f t="shared" si="0"/>
        <v>0.81395348837209303</v>
      </c>
      <c r="D13" s="122" t="s">
        <v>44</v>
      </c>
      <c r="E13" s="65">
        <f>COUNTIF(Deník!$V$5:$V$638,D13)</f>
        <v>33</v>
      </c>
      <c r="F13" s="66">
        <f t="shared" si="1"/>
        <v>0.76744186046511631</v>
      </c>
    </row>
    <row r="14" spans="1:8">
      <c r="A14" s="64" t="s">
        <v>122</v>
      </c>
      <c r="B14" s="65">
        <f>COUNTIF(Deník!$T$5:$T$638,A14)</f>
        <v>34</v>
      </c>
      <c r="C14" s="66">
        <f t="shared" si="0"/>
        <v>0.79069767441860461</v>
      </c>
      <c r="D14" s="122" t="s">
        <v>60</v>
      </c>
      <c r="E14" s="65">
        <f>COUNTIF(Deník!$V$5:$V$638,D14)</f>
        <v>31</v>
      </c>
      <c r="F14" s="66">
        <f t="shared" si="1"/>
        <v>0.72093023255813948</v>
      </c>
    </row>
    <row r="15" spans="1:8">
      <c r="A15" s="64" t="s">
        <v>123</v>
      </c>
      <c r="B15" s="65">
        <f>COUNTIF(Deník!$T$5:$T$638,A15)</f>
        <v>34</v>
      </c>
      <c r="C15" s="66">
        <f t="shared" si="0"/>
        <v>0.79069767441860461</v>
      </c>
      <c r="D15" s="122" t="s">
        <v>61</v>
      </c>
      <c r="E15" s="65">
        <f>COUNTIF(Deník!$V$5:$V$638,D15)</f>
        <v>30</v>
      </c>
      <c r="F15" s="66">
        <f t="shared" si="1"/>
        <v>0.69767441860465118</v>
      </c>
    </row>
    <row r="16" spans="1:8">
      <c r="A16" s="64" t="s">
        <v>124</v>
      </c>
      <c r="B16" s="65">
        <f>COUNTIF(Deník!$T$5:$T$638,A16)</f>
        <v>34</v>
      </c>
      <c r="C16" s="66">
        <f t="shared" si="0"/>
        <v>0.79069767441860461</v>
      </c>
      <c r="D16" s="122" t="s">
        <v>62</v>
      </c>
      <c r="E16" s="65">
        <f>COUNTIF(Deník!$V$5:$V$638,D16)</f>
        <v>30</v>
      </c>
      <c r="F16" s="66">
        <f t="shared" si="1"/>
        <v>0.69767441860465118</v>
      </c>
    </row>
    <row r="17" spans="1:6">
      <c r="A17" s="64" t="s">
        <v>125</v>
      </c>
      <c r="B17" s="65">
        <f>COUNTIF(Deník!$T$5:$T$638,A17)</f>
        <v>33</v>
      </c>
      <c r="C17" s="66">
        <f t="shared" si="0"/>
        <v>0.76744186046511631</v>
      </c>
      <c r="D17" s="122" t="s">
        <v>63</v>
      </c>
      <c r="E17" s="65">
        <f>COUNTIF(Deník!$V$5:$V$638,D17)</f>
        <v>29</v>
      </c>
      <c r="F17" s="66">
        <f t="shared" si="1"/>
        <v>0.67441860465116277</v>
      </c>
    </row>
    <row r="18" spans="1:6">
      <c r="A18" s="64" t="s">
        <v>126</v>
      </c>
      <c r="B18" s="65">
        <f>COUNTIF(Deník!$T$5:$T$638,A18)</f>
        <v>31</v>
      </c>
      <c r="C18" s="66">
        <f t="shared" si="0"/>
        <v>0.72093023255813948</v>
      </c>
      <c r="D18" s="122" t="s">
        <v>45</v>
      </c>
      <c r="E18" s="65">
        <f>COUNTIF(Deník!$V$5:$V$638,D18)</f>
        <v>29</v>
      </c>
      <c r="F18" s="66">
        <f t="shared" si="1"/>
        <v>0.67441860465116277</v>
      </c>
    </row>
    <row r="19" spans="1:6">
      <c r="A19" s="64" t="s">
        <v>127</v>
      </c>
      <c r="B19" s="65">
        <f>COUNTIF(Deník!$T$5:$T$638,A19)</f>
        <v>29</v>
      </c>
      <c r="C19" s="66">
        <f t="shared" si="0"/>
        <v>0.67441860465116277</v>
      </c>
      <c r="D19" s="122" t="s">
        <v>64</v>
      </c>
      <c r="E19" s="65">
        <f>COUNTIF(Deník!$V$5:$V$638,D19)</f>
        <v>29</v>
      </c>
      <c r="F19" s="66">
        <f t="shared" si="1"/>
        <v>0.67441860465116277</v>
      </c>
    </row>
    <row r="20" spans="1:6">
      <c r="A20" s="64" t="s">
        <v>128</v>
      </c>
      <c r="B20" s="65">
        <f>COUNTIF(Deník!$T$5:$T$638,A20)</f>
        <v>27</v>
      </c>
      <c r="C20" s="66">
        <f t="shared" si="0"/>
        <v>0.62790697674418605</v>
      </c>
      <c r="D20" s="122" t="s">
        <v>65</v>
      </c>
      <c r="E20" s="65">
        <f>COUNTIF(Deník!$V$5:$V$638,D20)</f>
        <v>29</v>
      </c>
      <c r="F20" s="66">
        <f t="shared" si="1"/>
        <v>0.67441860465116277</v>
      </c>
    </row>
    <row r="21" spans="1:6">
      <c r="A21" s="64" t="s">
        <v>129</v>
      </c>
      <c r="B21" s="65">
        <f>COUNTIF(Deník!$T$5:$T$638,A21)</f>
        <v>26</v>
      </c>
      <c r="C21" s="66">
        <f t="shared" si="0"/>
        <v>0.60465116279069764</v>
      </c>
      <c r="D21" s="122" t="s">
        <v>66</v>
      </c>
      <c r="E21" s="65">
        <f>COUNTIF(Deník!$V$5:$V$638,D21)</f>
        <v>29</v>
      </c>
      <c r="F21" s="66">
        <f t="shared" si="1"/>
        <v>0.67441860465116277</v>
      </c>
    </row>
    <row r="22" spans="1:6">
      <c r="A22" s="64" t="s">
        <v>130</v>
      </c>
      <c r="B22" s="65">
        <f>COUNTIF(Deník!$T$5:$T$638,A22)</f>
        <v>26</v>
      </c>
      <c r="C22" s="66">
        <f t="shared" si="0"/>
        <v>0.60465116279069764</v>
      </c>
      <c r="D22" s="122" t="s">
        <v>67</v>
      </c>
      <c r="E22" s="65">
        <f>COUNTIF(Deník!$V$5:$V$638,D22)</f>
        <v>29</v>
      </c>
      <c r="F22" s="66">
        <f t="shared" si="1"/>
        <v>0.67441860465116277</v>
      </c>
    </row>
    <row r="23" spans="1:6">
      <c r="A23" s="64" t="s">
        <v>131</v>
      </c>
      <c r="B23" s="65">
        <f>COUNTIF(Deník!$T$5:$T$638,A23)</f>
        <v>26</v>
      </c>
      <c r="C23" s="66">
        <f t="shared" si="0"/>
        <v>0.60465116279069764</v>
      </c>
      <c r="D23" s="122" t="s">
        <v>46</v>
      </c>
      <c r="E23" s="65">
        <f>COUNTIF(Deník!$V$5:$V$638,D23)</f>
        <v>28</v>
      </c>
      <c r="F23" s="66">
        <f t="shared" si="1"/>
        <v>0.65116279069767447</v>
      </c>
    </row>
    <row r="24" spans="1:6">
      <c r="A24" s="64" t="s">
        <v>132</v>
      </c>
      <c r="B24" s="65">
        <f>COUNTIF(Deník!$T$5:$T$638,A24)</f>
        <v>25</v>
      </c>
      <c r="C24" s="66">
        <f t="shared" si="0"/>
        <v>0.58139534883720934</v>
      </c>
      <c r="D24" s="122" t="s">
        <v>68</v>
      </c>
      <c r="E24" s="65">
        <f>COUNTIF(Deník!$V$5:$V$638,D24)</f>
        <v>27</v>
      </c>
      <c r="F24" s="66">
        <f t="shared" si="1"/>
        <v>0.62790697674418605</v>
      </c>
    </row>
    <row r="25" spans="1:6">
      <c r="A25" s="64" t="s">
        <v>133</v>
      </c>
      <c r="B25" s="65">
        <f>COUNTIF(Deník!$T$5:$T$638,A25)</f>
        <v>25</v>
      </c>
      <c r="C25" s="66">
        <f t="shared" si="0"/>
        <v>0.58139534883720934</v>
      </c>
      <c r="D25" s="122" t="s">
        <v>69</v>
      </c>
      <c r="E25" s="65">
        <f>COUNTIF(Deník!$V$5:$V$638,D25)</f>
        <v>27</v>
      </c>
      <c r="F25" s="66">
        <f t="shared" si="1"/>
        <v>0.62790697674418605</v>
      </c>
    </row>
    <row r="26" spans="1:6">
      <c r="A26" s="64" t="s">
        <v>134</v>
      </c>
      <c r="B26" s="65">
        <f>COUNTIF(Deník!$T$5:$T$638,A26)</f>
        <v>25</v>
      </c>
      <c r="C26" s="66">
        <f t="shared" si="0"/>
        <v>0.58139534883720934</v>
      </c>
      <c r="D26" s="122" t="s">
        <v>70</v>
      </c>
      <c r="E26" s="65">
        <f>COUNTIF(Deník!$V$5:$V$638,D26)</f>
        <v>27</v>
      </c>
      <c r="F26" s="66">
        <f t="shared" si="1"/>
        <v>0.62790697674418605</v>
      </c>
    </row>
    <row r="27" spans="1:6">
      <c r="A27" s="64" t="s">
        <v>135</v>
      </c>
      <c r="B27" s="65">
        <f>COUNTIF(Deník!$T$5:$T$638,A27)</f>
        <v>25</v>
      </c>
      <c r="C27" s="66">
        <f t="shared" si="0"/>
        <v>0.58139534883720934</v>
      </c>
      <c r="D27" s="122" t="s">
        <v>71</v>
      </c>
      <c r="E27" s="65">
        <f>COUNTIF(Deník!$V$5:$V$638,D27)</f>
        <v>27</v>
      </c>
      <c r="F27" s="66">
        <f t="shared" si="1"/>
        <v>0.62790697674418605</v>
      </c>
    </row>
    <row r="28" spans="1:6">
      <c r="A28" s="64" t="s">
        <v>136</v>
      </c>
      <c r="B28" s="65">
        <f>COUNTIF(Deník!$T$5:$T$638,A28)</f>
        <v>23</v>
      </c>
      <c r="C28" s="66">
        <f t="shared" si="0"/>
        <v>0.53488372093023251</v>
      </c>
      <c r="D28" s="122" t="s">
        <v>47</v>
      </c>
      <c r="E28" s="65">
        <f>COUNTIF(Deník!$V$5:$V$638,D28)</f>
        <v>27</v>
      </c>
      <c r="F28" s="66">
        <f t="shared" si="1"/>
        <v>0.62790697674418605</v>
      </c>
    </row>
    <row r="29" spans="1:6">
      <c r="A29" s="64" t="s">
        <v>137</v>
      </c>
      <c r="B29" s="65">
        <f>COUNTIF(Deník!$T$5:$T$638,A29)</f>
        <v>23</v>
      </c>
      <c r="C29" s="66">
        <f t="shared" si="0"/>
        <v>0.53488372093023251</v>
      </c>
      <c r="D29" s="122" t="s">
        <v>72</v>
      </c>
      <c r="E29" s="65">
        <f>COUNTIF(Deník!$V$5:$V$638,D29)</f>
        <v>26</v>
      </c>
      <c r="F29" s="66">
        <f t="shared" si="1"/>
        <v>0.60465116279069764</v>
      </c>
    </row>
    <row r="30" spans="1:6">
      <c r="A30" s="64" t="s">
        <v>138</v>
      </c>
      <c r="B30" s="65">
        <f>COUNTIF(Deník!$T$5:$T$638,A30)</f>
        <v>23</v>
      </c>
      <c r="C30" s="66">
        <f t="shared" si="0"/>
        <v>0.53488372093023251</v>
      </c>
      <c r="D30" s="122" t="s">
        <v>73</v>
      </c>
      <c r="E30" s="65">
        <f>COUNTIF(Deník!$V$5:$V$638,D30)</f>
        <v>25</v>
      </c>
      <c r="F30" s="66">
        <f t="shared" si="1"/>
        <v>0.58139534883720934</v>
      </c>
    </row>
    <row r="31" spans="1:6">
      <c r="A31" s="64" t="s">
        <v>139</v>
      </c>
      <c r="B31" s="65">
        <f>COUNTIF(Deník!$T$5:$T$638,A31)</f>
        <v>22</v>
      </c>
      <c r="C31" s="66">
        <f t="shared" si="0"/>
        <v>0.51162790697674421</v>
      </c>
      <c r="D31" s="122" t="s">
        <v>74</v>
      </c>
      <c r="E31" s="65">
        <f>COUNTIF(Deník!$V$5:$V$638,D31)</f>
        <v>24</v>
      </c>
      <c r="F31" s="66">
        <f t="shared" si="1"/>
        <v>0.55813953488372092</v>
      </c>
    </row>
    <row r="32" spans="1:6">
      <c r="A32" s="64" t="s">
        <v>140</v>
      </c>
      <c r="B32" s="65">
        <f>COUNTIF(Deník!$T$5:$T$638,A32)</f>
        <v>22</v>
      </c>
      <c r="C32" s="66">
        <f t="shared" si="0"/>
        <v>0.51162790697674421</v>
      </c>
      <c r="D32" s="122" t="s">
        <v>75</v>
      </c>
      <c r="E32" s="65">
        <f>COUNTIF(Deník!$V$5:$V$638,D32)</f>
        <v>24</v>
      </c>
      <c r="F32" s="66">
        <f t="shared" si="1"/>
        <v>0.55813953488372092</v>
      </c>
    </row>
    <row r="33" spans="1:6">
      <c r="A33" s="64" t="s">
        <v>141</v>
      </c>
      <c r="B33" s="65">
        <f>COUNTIF(Deník!$T$5:$T$638,A33)</f>
        <v>22</v>
      </c>
      <c r="C33" s="66">
        <f t="shared" si="0"/>
        <v>0.51162790697674421</v>
      </c>
      <c r="D33" s="122" t="s">
        <v>48</v>
      </c>
      <c r="E33" s="65">
        <f>COUNTIF(Deník!$V$5:$V$638,D33)</f>
        <v>24</v>
      </c>
      <c r="F33" s="66">
        <f t="shared" si="1"/>
        <v>0.55813953488372092</v>
      </c>
    </row>
    <row r="34" spans="1:6">
      <c r="A34" s="64" t="s">
        <v>142</v>
      </c>
      <c r="B34" s="65">
        <f>COUNTIF(Deník!$T$5:$T$638,A34)</f>
        <v>22</v>
      </c>
      <c r="C34" s="66">
        <f t="shared" si="0"/>
        <v>0.51162790697674421</v>
      </c>
      <c r="D34" s="122" t="s">
        <v>76</v>
      </c>
      <c r="E34" s="65">
        <f>COUNTIF(Deník!$V$5:$V$638,D34)</f>
        <v>24</v>
      </c>
      <c r="F34" s="66">
        <f t="shared" si="1"/>
        <v>0.55813953488372092</v>
      </c>
    </row>
    <row r="35" spans="1:6">
      <c r="A35" s="64" t="s">
        <v>143</v>
      </c>
      <c r="B35" s="65">
        <f>COUNTIF(Deník!$T$5:$T$638,A35)</f>
        <v>22</v>
      </c>
      <c r="C35" s="66">
        <f t="shared" si="0"/>
        <v>0.51162790697674421</v>
      </c>
      <c r="D35" s="122" t="s">
        <v>78</v>
      </c>
      <c r="E35" s="65">
        <f>COUNTIF(Deník!$V$5:$V$638,D35)</f>
        <v>24</v>
      </c>
      <c r="F35" s="66">
        <f t="shared" si="1"/>
        <v>0.55813953488372092</v>
      </c>
    </row>
    <row r="36" spans="1:6">
      <c r="A36" s="64" t="s">
        <v>144</v>
      </c>
      <c r="B36" s="65">
        <f>COUNTIF(Deník!$T$5:$T$638,A36)</f>
        <v>21</v>
      </c>
      <c r="C36" s="66">
        <f t="shared" si="0"/>
        <v>0.48837209302325579</v>
      </c>
      <c r="D36" s="122" t="s">
        <v>79</v>
      </c>
      <c r="E36" s="65">
        <f>COUNTIF(Deník!$V$5:$V$638,D36)</f>
        <v>24</v>
      </c>
      <c r="F36" s="66">
        <f t="shared" si="1"/>
        <v>0.55813953488372092</v>
      </c>
    </row>
    <row r="37" spans="1:6">
      <c r="A37" s="64" t="s">
        <v>145</v>
      </c>
      <c r="B37" s="65">
        <f>COUNTIF(Deník!$T$5:$T$638,A37)</f>
        <v>19</v>
      </c>
      <c r="C37" s="66">
        <f t="shared" si="0"/>
        <v>0.44186046511627908</v>
      </c>
      <c r="D37" s="122" t="s">
        <v>80</v>
      </c>
      <c r="E37" s="65">
        <f>COUNTIF(Deník!$V$5:$V$638,D37)</f>
        <v>24</v>
      </c>
      <c r="F37" s="66">
        <f t="shared" si="1"/>
        <v>0.55813953488372092</v>
      </c>
    </row>
    <row r="38" spans="1:6">
      <c r="A38" s="64" t="s">
        <v>146</v>
      </c>
      <c r="B38" s="65">
        <f>COUNTIF(Deník!$T$5:$T$638,A38)</f>
        <v>18</v>
      </c>
      <c r="C38" s="66">
        <f t="shared" si="0"/>
        <v>0.41860465116279072</v>
      </c>
      <c r="D38" s="122" t="s">
        <v>49</v>
      </c>
      <c r="E38" s="65">
        <f>COUNTIF(Deník!$V$5:$V$638,D38)</f>
        <v>23</v>
      </c>
      <c r="F38" s="66">
        <f t="shared" si="1"/>
        <v>0.53488372093023251</v>
      </c>
    </row>
    <row r="39" spans="1:6">
      <c r="A39" s="64" t="s">
        <v>147</v>
      </c>
      <c r="B39" s="65">
        <f>COUNTIF(Deník!$T$5:$T$638,A39)</f>
        <v>17</v>
      </c>
      <c r="C39" s="66">
        <f t="shared" si="0"/>
        <v>0.39534883720930231</v>
      </c>
      <c r="D39" s="122" t="s">
        <v>81</v>
      </c>
      <c r="E39" s="65">
        <f>COUNTIF(Deník!$V$5:$V$638,D39)</f>
        <v>20</v>
      </c>
      <c r="F39" s="66">
        <f t="shared" si="1"/>
        <v>0.46511627906976744</v>
      </c>
    </row>
    <row r="40" spans="1:6">
      <c r="A40" s="64" t="s">
        <v>148</v>
      </c>
      <c r="B40" s="65">
        <f>COUNTIF(Deník!$T$5:$T$638,A40)</f>
        <v>17</v>
      </c>
      <c r="C40" s="66">
        <f t="shared" si="0"/>
        <v>0.39534883720930231</v>
      </c>
      <c r="D40" s="122" t="s">
        <v>82</v>
      </c>
      <c r="E40" s="65">
        <f>COUNTIF(Deník!$V$5:$V$638,D40)</f>
        <v>20</v>
      </c>
      <c r="F40" s="66">
        <f t="shared" si="1"/>
        <v>0.46511627906976744</v>
      </c>
    </row>
    <row r="41" spans="1:6">
      <c r="A41" s="64" t="s">
        <v>149</v>
      </c>
      <c r="B41" s="65">
        <f>COUNTIF(Deník!$T$5:$T$638,A41)</f>
        <v>17</v>
      </c>
      <c r="C41" s="66">
        <f t="shared" si="0"/>
        <v>0.39534883720930231</v>
      </c>
      <c r="D41" s="122" t="s">
        <v>77</v>
      </c>
      <c r="E41" s="65">
        <f>COUNTIF(Deník!$V$5:$V$638,D41)</f>
        <v>20</v>
      </c>
      <c r="F41" s="66">
        <f t="shared" si="1"/>
        <v>0.46511627906976744</v>
      </c>
    </row>
    <row r="42" spans="1:6">
      <c r="A42" s="64" t="s">
        <v>150</v>
      </c>
      <c r="B42" s="65">
        <f>COUNTIF(Deník!$T$5:$T$638,A42)</f>
        <v>17</v>
      </c>
      <c r="C42" s="66">
        <f t="shared" si="0"/>
        <v>0.39534883720930231</v>
      </c>
      <c r="D42" s="122" t="s">
        <v>83</v>
      </c>
      <c r="E42" s="65">
        <f>COUNTIF(Deník!$V$5:$V$638,D42)</f>
        <v>19</v>
      </c>
      <c r="F42" s="66">
        <f t="shared" si="1"/>
        <v>0.44186046511627908</v>
      </c>
    </row>
    <row r="43" spans="1:6">
      <c r="A43" s="64" t="s">
        <v>151</v>
      </c>
      <c r="B43" s="65">
        <f>COUNTIF(Deník!$T$5:$T$638,A43)</f>
        <v>17</v>
      </c>
      <c r="C43" s="66">
        <f t="shared" si="0"/>
        <v>0.39534883720930231</v>
      </c>
      <c r="D43" s="122" t="s">
        <v>50</v>
      </c>
      <c r="E43" s="65">
        <f>COUNTIF(Deník!$V$5:$V$638,D43)</f>
        <v>18</v>
      </c>
      <c r="F43" s="66">
        <f t="shared" si="1"/>
        <v>0.41860465116279072</v>
      </c>
    </row>
    <row r="44" spans="1:6">
      <c r="A44" s="64" t="s">
        <v>152</v>
      </c>
      <c r="B44" s="65">
        <f>COUNTIF(Deník!$T$5:$T$638,A44)</f>
        <v>17</v>
      </c>
      <c r="C44" s="66">
        <f t="shared" si="0"/>
        <v>0.39534883720930231</v>
      </c>
      <c r="D44" s="122" t="s">
        <v>84</v>
      </c>
      <c r="E44" s="65">
        <f>COUNTIF(Deník!$V$5:$V$638,D44)</f>
        <v>17</v>
      </c>
      <c r="F44" s="66">
        <f t="shared" si="1"/>
        <v>0.39534883720930231</v>
      </c>
    </row>
    <row r="45" spans="1:6">
      <c r="A45" s="64" t="s">
        <v>153</v>
      </c>
      <c r="B45" s="65">
        <f>COUNTIF(Deník!$T$5:$T$638,A45)</f>
        <v>17</v>
      </c>
      <c r="C45" s="66">
        <f t="shared" si="0"/>
        <v>0.39534883720930231</v>
      </c>
      <c r="D45" s="122" t="s">
        <v>532</v>
      </c>
      <c r="E45" s="65">
        <f>COUNTIF(Deník!$V$5:$V$638,D45)</f>
        <v>17</v>
      </c>
      <c r="F45" s="66">
        <f t="shared" si="1"/>
        <v>0.39534883720930231</v>
      </c>
    </row>
    <row r="46" spans="1:6">
      <c r="A46" s="64" t="s">
        <v>154</v>
      </c>
      <c r="B46" s="65">
        <f>COUNTIF(Deník!$T$5:$T$638,A46)</f>
        <v>17</v>
      </c>
      <c r="C46" s="66">
        <f t="shared" ref="C46:C109" si="2">B46/$E$2</f>
        <v>0.39534883720930231</v>
      </c>
      <c r="D46" s="123" t="s">
        <v>533</v>
      </c>
      <c r="E46" s="65">
        <f>COUNTIF(Deník!$V$5:$V$638,D46)</f>
        <v>17</v>
      </c>
      <c r="F46" s="66">
        <f t="shared" si="1"/>
        <v>0.39534883720930231</v>
      </c>
    </row>
    <row r="47" spans="1:6">
      <c r="A47" s="64" t="s">
        <v>155</v>
      </c>
      <c r="B47" s="65">
        <f>COUNTIF(Deník!$T$5:$T$638,A47)</f>
        <v>17</v>
      </c>
      <c r="C47" s="66">
        <f t="shared" si="2"/>
        <v>0.39534883720930231</v>
      </c>
      <c r="D47" s="123" t="s">
        <v>534</v>
      </c>
      <c r="E47" s="65">
        <f>COUNTIF(Deník!$V$5:$V$638,D47)</f>
        <v>17</v>
      </c>
      <c r="F47" s="66">
        <f t="shared" si="1"/>
        <v>0.39534883720930231</v>
      </c>
    </row>
    <row r="48" spans="1:6">
      <c r="A48" s="64" t="s">
        <v>156</v>
      </c>
      <c r="B48" s="65">
        <f>COUNTIF(Deník!$T$5:$T$638,A48)</f>
        <v>16</v>
      </c>
      <c r="C48" s="66">
        <f t="shared" si="2"/>
        <v>0.37209302325581395</v>
      </c>
      <c r="D48" s="123" t="s">
        <v>535</v>
      </c>
      <c r="E48" s="65">
        <f>COUNTIF(Deník!$V$5:$V$638,D48)</f>
        <v>17</v>
      </c>
      <c r="F48" s="66">
        <f t="shared" si="1"/>
        <v>0.39534883720930231</v>
      </c>
    </row>
    <row r="49" spans="1:6">
      <c r="A49" s="64" t="s">
        <v>157</v>
      </c>
      <c r="B49" s="65">
        <f>COUNTIF(Deník!$T$5:$T$638,A49)</f>
        <v>16</v>
      </c>
      <c r="C49" s="66">
        <f t="shared" si="2"/>
        <v>0.37209302325581395</v>
      </c>
      <c r="D49" s="123" t="s">
        <v>536</v>
      </c>
      <c r="E49" s="65">
        <f>COUNTIF(Deník!$V$5:$V$638,D49)</f>
        <v>16</v>
      </c>
      <c r="F49" s="66">
        <f t="shared" si="1"/>
        <v>0.37209302325581395</v>
      </c>
    </row>
    <row r="50" spans="1:6">
      <c r="A50" s="64" t="s">
        <v>158</v>
      </c>
      <c r="B50" s="65">
        <f>COUNTIF(Deník!$T$5:$T$638,A50)</f>
        <v>16</v>
      </c>
      <c r="C50" s="66">
        <f t="shared" si="2"/>
        <v>0.37209302325581395</v>
      </c>
      <c r="D50" s="123" t="s">
        <v>537</v>
      </c>
      <c r="E50" s="65">
        <f>COUNTIF(Deník!$V$5:$V$638,D50)</f>
        <v>16</v>
      </c>
      <c r="F50" s="66">
        <f t="shared" si="1"/>
        <v>0.37209302325581395</v>
      </c>
    </row>
    <row r="51" spans="1:6">
      <c r="A51" s="64" t="s">
        <v>159</v>
      </c>
      <c r="B51" s="65">
        <f>COUNTIF(Deník!$T$5:$T$638,A51)</f>
        <v>16</v>
      </c>
      <c r="C51" s="66">
        <f t="shared" si="2"/>
        <v>0.37209302325581395</v>
      </c>
      <c r="D51" s="123" t="s">
        <v>538</v>
      </c>
      <c r="E51" s="65">
        <f>COUNTIF(Deník!$V$5:$V$638,D51)</f>
        <v>16</v>
      </c>
      <c r="F51" s="66">
        <f t="shared" si="1"/>
        <v>0.37209302325581395</v>
      </c>
    </row>
    <row r="52" spans="1:6">
      <c r="A52" s="64" t="s">
        <v>160</v>
      </c>
      <c r="B52" s="65">
        <f>COUNTIF(Deník!$T$5:$T$638,A52)</f>
        <v>16</v>
      </c>
      <c r="C52" s="66">
        <f t="shared" si="2"/>
        <v>0.37209302325581395</v>
      </c>
      <c r="D52" s="123" t="s">
        <v>539</v>
      </c>
      <c r="E52" s="65">
        <f>COUNTIF(Deník!$V$5:$V$638,D52)</f>
        <v>16</v>
      </c>
      <c r="F52" s="66">
        <f t="shared" si="1"/>
        <v>0.37209302325581395</v>
      </c>
    </row>
    <row r="53" spans="1:6">
      <c r="A53" s="64" t="s">
        <v>161</v>
      </c>
      <c r="B53" s="65">
        <f>COUNTIF(Deník!$T$5:$T$638,A53)</f>
        <v>16</v>
      </c>
      <c r="C53" s="66">
        <f t="shared" si="2"/>
        <v>0.37209302325581395</v>
      </c>
      <c r="D53" s="123" t="s">
        <v>540</v>
      </c>
      <c r="E53" s="65">
        <f>COUNTIF(Deník!$V$5:$V$638,D53)</f>
        <v>16</v>
      </c>
      <c r="F53" s="66">
        <f t="shared" si="1"/>
        <v>0.37209302325581395</v>
      </c>
    </row>
    <row r="54" spans="1:6">
      <c r="A54" s="64" t="s">
        <v>162</v>
      </c>
      <c r="B54" s="65">
        <f>COUNTIF(Deník!$T$5:$T$638,A54)</f>
        <v>15</v>
      </c>
      <c r="C54" s="66">
        <f t="shared" si="2"/>
        <v>0.34883720930232559</v>
      </c>
      <c r="D54" s="123" t="s">
        <v>541</v>
      </c>
      <c r="E54" s="65">
        <f>COUNTIF(Deník!$V$5:$V$638,D54)</f>
        <v>15</v>
      </c>
      <c r="F54" s="66">
        <f t="shared" si="1"/>
        <v>0.34883720930232559</v>
      </c>
    </row>
    <row r="55" spans="1:6">
      <c r="A55" s="64" t="s">
        <v>163</v>
      </c>
      <c r="B55" s="65">
        <f>COUNTIF(Deník!$T$5:$T$638,A55)</f>
        <v>15</v>
      </c>
      <c r="C55" s="66">
        <f t="shared" si="2"/>
        <v>0.34883720930232559</v>
      </c>
      <c r="D55" s="123" t="s">
        <v>542</v>
      </c>
      <c r="E55" s="65">
        <f>COUNTIF(Deník!$V$5:$V$638,D55)</f>
        <v>13</v>
      </c>
      <c r="F55" s="66">
        <f t="shared" si="1"/>
        <v>0.30232558139534882</v>
      </c>
    </row>
    <row r="56" spans="1:6">
      <c r="A56" s="64" t="s">
        <v>164</v>
      </c>
      <c r="B56" s="65">
        <f>COUNTIF(Deník!$T$5:$T$638,A56)</f>
        <v>15</v>
      </c>
      <c r="C56" s="66">
        <f t="shared" si="2"/>
        <v>0.34883720930232559</v>
      </c>
      <c r="D56" s="123" t="s">
        <v>543</v>
      </c>
      <c r="E56" s="65">
        <f>COUNTIF(Deník!$V$5:$V$638,D56)</f>
        <v>13</v>
      </c>
      <c r="F56" s="66">
        <f t="shared" si="1"/>
        <v>0.30232558139534882</v>
      </c>
    </row>
    <row r="57" spans="1:6">
      <c r="A57" s="64" t="s">
        <v>165</v>
      </c>
      <c r="B57" s="65">
        <f>COUNTIF(Deník!$T$5:$T$638,A57)</f>
        <v>15</v>
      </c>
      <c r="C57" s="66">
        <f t="shared" si="2"/>
        <v>0.34883720930232559</v>
      </c>
      <c r="D57" s="123" t="s">
        <v>544</v>
      </c>
      <c r="E57" s="65">
        <f>COUNTIF(Deník!$V$5:$V$638,D57)</f>
        <v>13</v>
      </c>
      <c r="F57" s="66">
        <f t="shared" si="1"/>
        <v>0.30232558139534882</v>
      </c>
    </row>
    <row r="58" spans="1:6">
      <c r="A58" s="64" t="s">
        <v>166</v>
      </c>
      <c r="B58" s="65">
        <f>COUNTIF(Deník!$T$5:$T$638,A58)</f>
        <v>15</v>
      </c>
      <c r="C58" s="66">
        <f t="shared" si="2"/>
        <v>0.34883720930232559</v>
      </c>
      <c r="D58" s="123" t="s">
        <v>545</v>
      </c>
      <c r="E58" s="65">
        <f>COUNTIF(Deník!$V$5:$V$638,D58)</f>
        <v>12</v>
      </c>
      <c r="F58" s="66">
        <f t="shared" si="1"/>
        <v>0.27906976744186046</v>
      </c>
    </row>
    <row r="59" spans="1:6">
      <c r="A59" s="64" t="s">
        <v>167</v>
      </c>
      <c r="B59" s="65">
        <f>COUNTIF(Deník!$T$5:$T$638,A59)</f>
        <v>14</v>
      </c>
      <c r="C59" s="66">
        <f t="shared" si="2"/>
        <v>0.32558139534883723</v>
      </c>
      <c r="D59" s="123" t="s">
        <v>546</v>
      </c>
      <c r="E59" s="65">
        <f>COUNTIF(Deník!$V$5:$V$638,D59)</f>
        <v>12</v>
      </c>
      <c r="F59" s="66">
        <f t="shared" si="1"/>
        <v>0.27906976744186046</v>
      </c>
    </row>
    <row r="60" spans="1:6">
      <c r="A60" s="64" t="s">
        <v>168</v>
      </c>
      <c r="B60" s="65">
        <f>COUNTIF(Deník!$T$5:$T$638,A60)</f>
        <v>13</v>
      </c>
      <c r="C60" s="66">
        <f t="shared" si="2"/>
        <v>0.30232558139534882</v>
      </c>
      <c r="D60" s="123" t="s">
        <v>547</v>
      </c>
      <c r="E60" s="65">
        <f>COUNTIF(Deník!$V$5:$V$638,D60)</f>
        <v>12</v>
      </c>
      <c r="F60" s="66">
        <f t="shared" si="1"/>
        <v>0.27906976744186046</v>
      </c>
    </row>
    <row r="61" spans="1:6">
      <c r="A61" s="64" t="s">
        <v>169</v>
      </c>
      <c r="B61" s="65">
        <f>COUNTIF(Deník!$T$5:$T$638,A61)</f>
        <v>13</v>
      </c>
      <c r="C61" s="66">
        <f t="shared" si="2"/>
        <v>0.30232558139534882</v>
      </c>
      <c r="D61" s="123" t="s">
        <v>548</v>
      </c>
      <c r="E61" s="65">
        <f>COUNTIF(Deník!$V$5:$V$638,D61)</f>
        <v>12</v>
      </c>
      <c r="F61" s="66">
        <f t="shared" si="1"/>
        <v>0.27906976744186046</v>
      </c>
    </row>
    <row r="62" spans="1:6">
      <c r="A62" s="64" t="s">
        <v>170</v>
      </c>
      <c r="B62" s="65">
        <f>COUNTIF(Deník!$T$5:$T$638,A62)</f>
        <v>13</v>
      </c>
      <c r="C62" s="66">
        <f t="shared" si="2"/>
        <v>0.30232558139534882</v>
      </c>
      <c r="D62" s="123" t="s">
        <v>549</v>
      </c>
      <c r="E62" s="65">
        <f>COUNTIF(Deník!$V$5:$V$638,D62)</f>
        <v>11</v>
      </c>
      <c r="F62" s="66">
        <f t="shared" si="1"/>
        <v>0.2558139534883721</v>
      </c>
    </row>
    <row r="63" spans="1:6">
      <c r="A63" s="64" t="s">
        <v>171</v>
      </c>
      <c r="B63" s="65">
        <f>COUNTIF(Deník!$T$5:$T$638,A63)</f>
        <v>13</v>
      </c>
      <c r="C63" s="66">
        <f t="shared" si="2"/>
        <v>0.30232558139534882</v>
      </c>
      <c r="D63" s="123" t="s">
        <v>550</v>
      </c>
      <c r="E63" s="65">
        <f>COUNTIF(Deník!$V$5:$V$638,D63)</f>
        <v>11</v>
      </c>
      <c r="F63" s="66">
        <f t="shared" si="1"/>
        <v>0.2558139534883721</v>
      </c>
    </row>
    <row r="64" spans="1:6">
      <c r="A64" s="64" t="s">
        <v>172</v>
      </c>
      <c r="B64" s="65">
        <f>COUNTIF(Deník!$T$5:$T$638,A64)</f>
        <v>13</v>
      </c>
      <c r="C64" s="66">
        <f t="shared" si="2"/>
        <v>0.30232558139534882</v>
      </c>
      <c r="D64" s="123" t="s">
        <v>551</v>
      </c>
      <c r="E64" s="65">
        <f>COUNTIF(Deník!$V$5:$V$638,D64)</f>
        <v>11</v>
      </c>
      <c r="F64" s="66">
        <f t="shared" si="1"/>
        <v>0.2558139534883721</v>
      </c>
    </row>
    <row r="65" spans="1:6">
      <c r="A65" s="64" t="s">
        <v>173</v>
      </c>
      <c r="B65" s="65">
        <f>COUNTIF(Deník!$T$5:$T$638,A65)</f>
        <v>13</v>
      </c>
      <c r="C65" s="66">
        <f t="shared" si="2"/>
        <v>0.30232558139534882</v>
      </c>
      <c r="D65" s="123" t="s">
        <v>552</v>
      </c>
      <c r="E65" s="65">
        <f>COUNTIF(Deník!$V$5:$V$638,D65)</f>
        <v>11</v>
      </c>
      <c r="F65" s="66">
        <f t="shared" si="1"/>
        <v>0.2558139534883721</v>
      </c>
    </row>
    <row r="66" spans="1:6">
      <c r="A66" s="64" t="s">
        <v>174</v>
      </c>
      <c r="B66" s="65">
        <f>COUNTIF(Deník!$T$5:$T$638,A66)</f>
        <v>12</v>
      </c>
      <c r="C66" s="66">
        <f t="shared" si="2"/>
        <v>0.27906976744186046</v>
      </c>
      <c r="D66" s="123" t="s">
        <v>553</v>
      </c>
      <c r="E66" s="65">
        <f>COUNTIF(Deník!$V$5:$V$638,D66)</f>
        <v>11</v>
      </c>
      <c r="F66" s="66">
        <f t="shared" si="1"/>
        <v>0.2558139534883721</v>
      </c>
    </row>
    <row r="67" spans="1:6">
      <c r="A67" s="64" t="s">
        <v>175</v>
      </c>
      <c r="B67" s="65">
        <f>COUNTIF(Deník!$T$5:$T$638,A67)</f>
        <v>11</v>
      </c>
      <c r="C67" s="66">
        <f t="shared" si="2"/>
        <v>0.2558139534883721</v>
      </c>
      <c r="D67" s="123" t="s">
        <v>554</v>
      </c>
      <c r="E67" s="65">
        <f>COUNTIF(Deník!$V$5:$V$638,D67)</f>
        <v>11</v>
      </c>
      <c r="F67" s="66">
        <f t="shared" si="1"/>
        <v>0.2558139534883721</v>
      </c>
    </row>
    <row r="68" spans="1:6">
      <c r="A68" s="64" t="s">
        <v>176</v>
      </c>
      <c r="B68" s="65">
        <f>COUNTIF(Deník!$T$5:$T$638,A68)</f>
        <v>11</v>
      </c>
      <c r="C68" s="66">
        <f t="shared" si="2"/>
        <v>0.2558139534883721</v>
      </c>
      <c r="D68" s="123" t="s">
        <v>555</v>
      </c>
      <c r="E68" s="65">
        <f>COUNTIF(Deník!$V$5:$V$638,D68)</f>
        <v>10</v>
      </c>
      <c r="F68" s="66">
        <f t="shared" si="1"/>
        <v>0.23255813953488372</v>
      </c>
    </row>
    <row r="69" spans="1:6">
      <c r="A69" s="64" t="s">
        <v>177</v>
      </c>
      <c r="B69" s="65">
        <f>COUNTIF(Deník!$T$5:$T$638,A69)</f>
        <v>10</v>
      </c>
      <c r="C69" s="66">
        <f t="shared" si="2"/>
        <v>0.23255813953488372</v>
      </c>
      <c r="D69" s="123" t="s">
        <v>556</v>
      </c>
      <c r="E69" s="65">
        <f>COUNTIF(Deník!$V$5:$V$638,D69)</f>
        <v>10</v>
      </c>
      <c r="F69" s="66">
        <f t="shared" ref="F69:F132" si="3">E69/$E$2</f>
        <v>0.23255813953488372</v>
      </c>
    </row>
    <row r="70" spans="1:6">
      <c r="A70" s="64" t="s">
        <v>178</v>
      </c>
      <c r="B70" s="65">
        <f>COUNTIF(Deník!$T$5:$T$638,A70)</f>
        <v>10</v>
      </c>
      <c r="C70" s="66">
        <f t="shared" si="2"/>
        <v>0.23255813953488372</v>
      </c>
      <c r="D70" s="123" t="s">
        <v>557</v>
      </c>
      <c r="E70" s="65">
        <f>COUNTIF(Deník!$V$5:$V$638,D70)</f>
        <v>10</v>
      </c>
      <c r="F70" s="66">
        <f t="shared" si="3"/>
        <v>0.23255813953488372</v>
      </c>
    </row>
    <row r="71" spans="1:6">
      <c r="A71" s="64" t="s">
        <v>179</v>
      </c>
      <c r="B71" s="65">
        <f>COUNTIF(Deník!$T$5:$T$638,A71)</f>
        <v>10</v>
      </c>
      <c r="C71" s="66">
        <f t="shared" si="2"/>
        <v>0.23255813953488372</v>
      </c>
      <c r="D71" s="123" t="s">
        <v>558</v>
      </c>
      <c r="E71" s="65">
        <f>COUNTIF(Deník!$V$5:$V$638,D71)</f>
        <v>10</v>
      </c>
      <c r="F71" s="66">
        <f t="shared" si="3"/>
        <v>0.23255813953488372</v>
      </c>
    </row>
    <row r="72" spans="1:6">
      <c r="A72" s="64" t="s">
        <v>180</v>
      </c>
      <c r="B72" s="65">
        <f>COUNTIF(Deník!$T$5:$T$638,A72)</f>
        <v>10</v>
      </c>
      <c r="C72" s="66">
        <f t="shared" si="2"/>
        <v>0.23255813953488372</v>
      </c>
      <c r="D72" s="123" t="s">
        <v>559</v>
      </c>
      <c r="E72" s="65">
        <f>COUNTIF(Deník!$V$5:$V$638,D72)</f>
        <v>10</v>
      </c>
      <c r="F72" s="66">
        <f t="shared" si="3"/>
        <v>0.23255813953488372</v>
      </c>
    </row>
    <row r="73" spans="1:6">
      <c r="A73" s="64" t="s">
        <v>181</v>
      </c>
      <c r="B73" s="65">
        <f>COUNTIF(Deník!$T$5:$T$638,A73)</f>
        <v>10</v>
      </c>
      <c r="C73" s="66">
        <f t="shared" si="2"/>
        <v>0.23255813953488372</v>
      </c>
      <c r="D73" s="123" t="s">
        <v>560</v>
      </c>
      <c r="E73" s="65">
        <f>COUNTIF(Deník!$V$5:$V$638,D73)</f>
        <v>10</v>
      </c>
      <c r="F73" s="66">
        <f t="shared" si="3"/>
        <v>0.23255813953488372</v>
      </c>
    </row>
    <row r="74" spans="1:6">
      <c r="A74" s="64" t="s">
        <v>182</v>
      </c>
      <c r="B74" s="65">
        <f>COUNTIF(Deník!$T$5:$T$638,A74)</f>
        <v>10</v>
      </c>
      <c r="C74" s="66">
        <f t="shared" si="2"/>
        <v>0.23255813953488372</v>
      </c>
      <c r="D74" s="123" t="s">
        <v>561</v>
      </c>
      <c r="E74" s="65">
        <f>COUNTIF(Deník!$V$5:$V$638,D74)</f>
        <v>10</v>
      </c>
      <c r="F74" s="66">
        <f t="shared" si="3"/>
        <v>0.23255813953488372</v>
      </c>
    </row>
    <row r="75" spans="1:6">
      <c r="A75" s="64" t="s">
        <v>183</v>
      </c>
      <c r="B75" s="65">
        <f>COUNTIF(Deník!$T$5:$T$638,A75)</f>
        <v>10</v>
      </c>
      <c r="C75" s="66">
        <f t="shared" si="2"/>
        <v>0.23255813953488372</v>
      </c>
      <c r="D75" s="123" t="s">
        <v>562</v>
      </c>
      <c r="E75" s="65">
        <f>COUNTIF(Deník!$V$5:$V$638,D75)</f>
        <v>10</v>
      </c>
      <c r="F75" s="66">
        <f t="shared" si="3"/>
        <v>0.23255813953488372</v>
      </c>
    </row>
    <row r="76" spans="1:6">
      <c r="A76" s="64" t="s">
        <v>184</v>
      </c>
      <c r="B76" s="65">
        <f>COUNTIF(Deník!$T$5:$T$638,A76)</f>
        <v>10</v>
      </c>
      <c r="C76" s="66">
        <f t="shared" si="2"/>
        <v>0.23255813953488372</v>
      </c>
      <c r="D76" s="123" t="s">
        <v>563</v>
      </c>
      <c r="E76" s="65">
        <f>COUNTIF(Deník!$V$5:$V$638,D76)</f>
        <v>10</v>
      </c>
      <c r="F76" s="66">
        <f t="shared" si="3"/>
        <v>0.23255813953488372</v>
      </c>
    </row>
    <row r="77" spans="1:6">
      <c r="A77" s="64" t="s">
        <v>185</v>
      </c>
      <c r="B77" s="65">
        <f>COUNTIF(Deník!$T$5:$T$638,A77)</f>
        <v>10</v>
      </c>
      <c r="C77" s="66">
        <f t="shared" si="2"/>
        <v>0.23255813953488372</v>
      </c>
      <c r="D77" s="123" t="s">
        <v>564</v>
      </c>
      <c r="E77" s="65">
        <f>COUNTIF(Deník!$V$5:$V$638,D77)</f>
        <v>10</v>
      </c>
      <c r="F77" s="66">
        <f t="shared" si="3"/>
        <v>0.23255813953488372</v>
      </c>
    </row>
    <row r="78" spans="1:6">
      <c r="A78" s="64" t="s">
        <v>186</v>
      </c>
      <c r="B78" s="65">
        <f>COUNTIF(Deník!$T$5:$T$638,A78)</f>
        <v>10</v>
      </c>
      <c r="C78" s="66">
        <f t="shared" si="2"/>
        <v>0.23255813953488372</v>
      </c>
      <c r="D78" s="123" t="s">
        <v>565</v>
      </c>
      <c r="E78" s="65">
        <f>COUNTIF(Deník!$V$5:$V$638,D78)</f>
        <v>10</v>
      </c>
      <c r="F78" s="66">
        <f t="shared" si="3"/>
        <v>0.23255813953488372</v>
      </c>
    </row>
    <row r="79" spans="1:6">
      <c r="A79" s="64" t="s">
        <v>187</v>
      </c>
      <c r="B79" s="65">
        <f>COUNTIF(Deník!$T$5:$T$638,A79)</f>
        <v>10</v>
      </c>
      <c r="C79" s="66">
        <f t="shared" si="2"/>
        <v>0.23255813953488372</v>
      </c>
      <c r="D79" s="123" t="s">
        <v>566</v>
      </c>
      <c r="E79" s="65">
        <f>COUNTIF(Deník!$V$5:$V$638,D79)</f>
        <v>10</v>
      </c>
      <c r="F79" s="66">
        <f t="shared" si="3"/>
        <v>0.23255813953488372</v>
      </c>
    </row>
    <row r="80" spans="1:6">
      <c r="A80" s="64" t="s">
        <v>188</v>
      </c>
      <c r="B80" s="65">
        <f>COUNTIF(Deník!$T$5:$T$638,A80)</f>
        <v>10</v>
      </c>
      <c r="C80" s="66">
        <f t="shared" si="2"/>
        <v>0.23255813953488372</v>
      </c>
      <c r="D80" s="123" t="s">
        <v>567</v>
      </c>
      <c r="E80" s="65">
        <f>COUNTIF(Deník!$V$5:$V$638,D80)</f>
        <v>10</v>
      </c>
      <c r="F80" s="66">
        <f t="shared" si="3"/>
        <v>0.23255813953488372</v>
      </c>
    </row>
    <row r="81" spans="1:6">
      <c r="A81" s="64" t="s">
        <v>189</v>
      </c>
      <c r="B81" s="65">
        <f>COUNTIF(Deník!$T$5:$T$638,A81)</f>
        <v>10</v>
      </c>
      <c r="C81" s="66">
        <f t="shared" si="2"/>
        <v>0.23255813953488372</v>
      </c>
      <c r="D81" s="123" t="s">
        <v>568</v>
      </c>
      <c r="E81" s="65">
        <f>COUNTIF(Deník!$V$5:$V$638,D81)</f>
        <v>10</v>
      </c>
      <c r="F81" s="66">
        <f t="shared" si="3"/>
        <v>0.23255813953488372</v>
      </c>
    </row>
    <row r="82" spans="1:6">
      <c r="A82" s="64" t="s">
        <v>190</v>
      </c>
      <c r="B82" s="65">
        <f>COUNTIF(Deník!$T$5:$T$638,A82)</f>
        <v>9</v>
      </c>
      <c r="C82" s="66">
        <f t="shared" si="2"/>
        <v>0.20930232558139536</v>
      </c>
      <c r="D82" s="123" t="s">
        <v>569</v>
      </c>
      <c r="E82" s="65">
        <f>COUNTIF(Deník!$V$5:$V$638,D82)</f>
        <v>10</v>
      </c>
      <c r="F82" s="66">
        <f t="shared" si="3"/>
        <v>0.23255813953488372</v>
      </c>
    </row>
    <row r="83" spans="1:6">
      <c r="A83" s="64" t="s">
        <v>191</v>
      </c>
      <c r="B83" s="65">
        <f>COUNTIF(Deník!$T$5:$T$638,A83)</f>
        <v>9</v>
      </c>
      <c r="C83" s="66">
        <f t="shared" si="2"/>
        <v>0.20930232558139536</v>
      </c>
      <c r="D83" s="123" t="s">
        <v>570</v>
      </c>
      <c r="E83" s="65">
        <f>COUNTIF(Deník!$V$5:$V$638,D83)</f>
        <v>10</v>
      </c>
      <c r="F83" s="66">
        <f t="shared" si="3"/>
        <v>0.23255813953488372</v>
      </c>
    </row>
    <row r="84" spans="1:6">
      <c r="A84" s="64" t="s">
        <v>192</v>
      </c>
      <c r="B84" s="65">
        <f>COUNTIF(Deník!$T$5:$T$638,A84)</f>
        <v>9</v>
      </c>
      <c r="C84" s="66">
        <f t="shared" si="2"/>
        <v>0.20930232558139536</v>
      </c>
      <c r="D84" s="123" t="s">
        <v>571</v>
      </c>
      <c r="E84" s="65">
        <f>COUNTIF(Deník!$V$5:$V$638,D84)</f>
        <v>10</v>
      </c>
      <c r="F84" s="66">
        <f t="shared" si="3"/>
        <v>0.23255813953488372</v>
      </c>
    </row>
    <row r="85" spans="1:6">
      <c r="A85" s="64" t="s">
        <v>193</v>
      </c>
      <c r="B85" s="65">
        <f>COUNTIF(Deník!$T$5:$T$638,A85)</f>
        <v>9</v>
      </c>
      <c r="C85" s="66">
        <f t="shared" si="2"/>
        <v>0.20930232558139536</v>
      </c>
      <c r="D85" s="123" t="s">
        <v>572</v>
      </c>
      <c r="E85" s="65">
        <f>COUNTIF(Deník!$V$5:$V$638,D85)</f>
        <v>10</v>
      </c>
      <c r="F85" s="66">
        <f t="shared" si="3"/>
        <v>0.23255813953488372</v>
      </c>
    </row>
    <row r="86" spans="1:6">
      <c r="A86" s="64" t="s">
        <v>194</v>
      </c>
      <c r="B86" s="65">
        <f>COUNTIF(Deník!$T$5:$T$638,A86)</f>
        <v>9</v>
      </c>
      <c r="C86" s="66">
        <f t="shared" si="2"/>
        <v>0.20930232558139536</v>
      </c>
      <c r="D86" s="123" t="s">
        <v>573</v>
      </c>
      <c r="E86" s="65">
        <f>COUNTIF(Deník!$V$5:$V$638,D86)</f>
        <v>9</v>
      </c>
      <c r="F86" s="66">
        <f t="shared" si="3"/>
        <v>0.20930232558139536</v>
      </c>
    </row>
    <row r="87" spans="1:6">
      <c r="A87" s="64" t="s">
        <v>195</v>
      </c>
      <c r="B87" s="65">
        <f>COUNTIF(Deník!$T$5:$T$638,A87)</f>
        <v>9</v>
      </c>
      <c r="C87" s="66">
        <f t="shared" si="2"/>
        <v>0.20930232558139536</v>
      </c>
      <c r="D87" s="123" t="s">
        <v>574</v>
      </c>
      <c r="E87" s="65">
        <f>COUNTIF(Deník!$V$5:$V$638,D87)</f>
        <v>9</v>
      </c>
      <c r="F87" s="66">
        <f t="shared" si="3"/>
        <v>0.20930232558139536</v>
      </c>
    </row>
    <row r="88" spans="1:6">
      <c r="A88" s="64" t="s">
        <v>196</v>
      </c>
      <c r="B88" s="65">
        <f>COUNTIF(Deník!$T$5:$T$638,A88)</f>
        <v>9</v>
      </c>
      <c r="C88" s="66">
        <f t="shared" si="2"/>
        <v>0.20930232558139536</v>
      </c>
      <c r="D88" s="123" t="s">
        <v>575</v>
      </c>
      <c r="E88" s="65">
        <f>COUNTIF(Deník!$V$5:$V$638,D88)</f>
        <v>9</v>
      </c>
      <c r="F88" s="66">
        <f t="shared" si="3"/>
        <v>0.20930232558139536</v>
      </c>
    </row>
    <row r="89" spans="1:6">
      <c r="A89" s="64" t="s">
        <v>197</v>
      </c>
      <c r="B89" s="65">
        <f>COUNTIF(Deník!$T$5:$T$638,A89)</f>
        <v>9</v>
      </c>
      <c r="C89" s="66">
        <f t="shared" si="2"/>
        <v>0.20930232558139536</v>
      </c>
      <c r="D89" s="123" t="s">
        <v>576</v>
      </c>
      <c r="E89" s="65">
        <f>COUNTIF(Deník!$V$5:$V$638,D89)</f>
        <v>9</v>
      </c>
      <c r="F89" s="66">
        <f t="shared" si="3"/>
        <v>0.20930232558139536</v>
      </c>
    </row>
    <row r="90" spans="1:6">
      <c r="A90" s="64" t="s">
        <v>198</v>
      </c>
      <c r="B90" s="65">
        <f>COUNTIF(Deník!$T$5:$T$638,A90)</f>
        <v>9</v>
      </c>
      <c r="C90" s="66">
        <f t="shared" si="2"/>
        <v>0.20930232558139536</v>
      </c>
      <c r="D90" s="123" t="s">
        <v>577</v>
      </c>
      <c r="E90" s="65">
        <f>COUNTIF(Deník!$V$5:$V$638,D90)</f>
        <v>8</v>
      </c>
      <c r="F90" s="66">
        <f t="shared" si="3"/>
        <v>0.18604651162790697</v>
      </c>
    </row>
    <row r="91" spans="1:6">
      <c r="A91" s="64" t="s">
        <v>199</v>
      </c>
      <c r="B91" s="65">
        <f>COUNTIF(Deník!$T$5:$T$638,A91)</f>
        <v>9</v>
      </c>
      <c r="C91" s="66">
        <f t="shared" si="2"/>
        <v>0.20930232558139536</v>
      </c>
      <c r="D91" s="123" t="s">
        <v>578</v>
      </c>
      <c r="E91" s="65">
        <f>COUNTIF(Deník!$V$5:$V$638,D91)</f>
        <v>8</v>
      </c>
      <c r="F91" s="66">
        <f t="shared" si="3"/>
        <v>0.18604651162790697</v>
      </c>
    </row>
    <row r="92" spans="1:6">
      <c r="A92" s="64" t="s">
        <v>200</v>
      </c>
      <c r="B92" s="65">
        <f>COUNTIF(Deník!$T$5:$T$638,A92)</f>
        <v>9</v>
      </c>
      <c r="C92" s="66">
        <f t="shared" si="2"/>
        <v>0.20930232558139536</v>
      </c>
      <c r="D92" s="123" t="s">
        <v>579</v>
      </c>
      <c r="E92" s="65">
        <f>COUNTIF(Deník!$V$5:$V$638,D92)</f>
        <v>8</v>
      </c>
      <c r="F92" s="66">
        <f t="shared" si="3"/>
        <v>0.18604651162790697</v>
      </c>
    </row>
    <row r="93" spans="1:6">
      <c r="A93" s="64" t="s">
        <v>201</v>
      </c>
      <c r="B93" s="65">
        <f>COUNTIF(Deník!$T$5:$T$638,A93)</f>
        <v>9</v>
      </c>
      <c r="C93" s="66">
        <f t="shared" si="2"/>
        <v>0.20930232558139536</v>
      </c>
      <c r="D93" s="123" t="s">
        <v>580</v>
      </c>
      <c r="E93" s="65">
        <f>COUNTIF(Deník!$V$5:$V$638,D93)</f>
        <v>8</v>
      </c>
      <c r="F93" s="66">
        <f t="shared" si="3"/>
        <v>0.18604651162790697</v>
      </c>
    </row>
    <row r="94" spans="1:6">
      <c r="A94" s="64" t="s">
        <v>202</v>
      </c>
      <c r="B94" s="65">
        <f>COUNTIF(Deník!$T$5:$T$638,A94)</f>
        <v>9</v>
      </c>
      <c r="C94" s="66">
        <f t="shared" si="2"/>
        <v>0.20930232558139536</v>
      </c>
      <c r="D94" s="123" t="s">
        <v>581</v>
      </c>
      <c r="E94" s="65">
        <f>COUNTIF(Deník!$V$5:$V$638,D94)</f>
        <v>8</v>
      </c>
      <c r="F94" s="66">
        <f t="shared" si="3"/>
        <v>0.18604651162790697</v>
      </c>
    </row>
    <row r="95" spans="1:6">
      <c r="A95" s="64" t="s">
        <v>203</v>
      </c>
      <c r="B95" s="65">
        <f>COUNTIF(Deník!$T$5:$T$638,A95)</f>
        <v>9</v>
      </c>
      <c r="C95" s="66">
        <f t="shared" si="2"/>
        <v>0.20930232558139536</v>
      </c>
      <c r="D95" s="123" t="s">
        <v>582</v>
      </c>
      <c r="E95" s="65">
        <f>COUNTIF(Deník!$V$5:$V$638,D95)</f>
        <v>8</v>
      </c>
      <c r="F95" s="66">
        <f t="shared" si="3"/>
        <v>0.18604651162790697</v>
      </c>
    </row>
    <row r="96" spans="1:6">
      <c r="A96" s="64" t="s">
        <v>204</v>
      </c>
      <c r="B96" s="65">
        <f>COUNTIF(Deník!$T$5:$T$638,A96)</f>
        <v>9</v>
      </c>
      <c r="C96" s="66">
        <f t="shared" si="2"/>
        <v>0.20930232558139536</v>
      </c>
      <c r="D96" s="123" t="s">
        <v>583</v>
      </c>
      <c r="E96" s="65">
        <f>COUNTIF(Deník!$V$5:$V$638,D96)</f>
        <v>8</v>
      </c>
      <c r="F96" s="66">
        <f t="shared" si="3"/>
        <v>0.18604651162790697</v>
      </c>
    </row>
    <row r="97" spans="1:6">
      <c r="A97" s="64" t="s">
        <v>205</v>
      </c>
      <c r="B97" s="65">
        <f>COUNTIF(Deník!$T$5:$T$638,A97)</f>
        <v>9</v>
      </c>
      <c r="C97" s="66">
        <f t="shared" si="2"/>
        <v>0.20930232558139536</v>
      </c>
      <c r="D97" s="123" t="s">
        <v>584</v>
      </c>
      <c r="E97" s="65">
        <f>COUNTIF(Deník!$V$5:$V$638,D97)</f>
        <v>8</v>
      </c>
      <c r="F97" s="66">
        <f t="shared" si="3"/>
        <v>0.18604651162790697</v>
      </c>
    </row>
    <row r="98" spans="1:6">
      <c r="A98" s="64" t="s">
        <v>206</v>
      </c>
      <c r="B98" s="65">
        <f>COUNTIF(Deník!$T$5:$T$638,A98)</f>
        <v>9</v>
      </c>
      <c r="C98" s="66">
        <f t="shared" si="2"/>
        <v>0.20930232558139536</v>
      </c>
      <c r="D98" s="123" t="s">
        <v>585</v>
      </c>
      <c r="E98" s="65">
        <f>COUNTIF(Deník!$V$5:$V$638,D98)</f>
        <v>8</v>
      </c>
      <c r="F98" s="66">
        <f t="shared" si="3"/>
        <v>0.18604651162790697</v>
      </c>
    </row>
    <row r="99" spans="1:6">
      <c r="A99" s="64" t="s">
        <v>207</v>
      </c>
      <c r="B99" s="65">
        <f>COUNTIF(Deník!$T$5:$T$638,A99)</f>
        <v>8</v>
      </c>
      <c r="C99" s="66">
        <f t="shared" si="2"/>
        <v>0.18604651162790697</v>
      </c>
      <c r="D99" s="123" t="s">
        <v>586</v>
      </c>
      <c r="E99" s="65">
        <f>COUNTIF(Deník!$V$5:$V$638,D99)</f>
        <v>8</v>
      </c>
      <c r="F99" s="66">
        <f t="shared" si="3"/>
        <v>0.18604651162790697</v>
      </c>
    </row>
    <row r="100" spans="1:6">
      <c r="A100" s="64" t="s">
        <v>208</v>
      </c>
      <c r="B100" s="65">
        <f>COUNTIF(Deník!$T$5:$T$638,A100)</f>
        <v>7</v>
      </c>
      <c r="C100" s="66">
        <f t="shared" si="2"/>
        <v>0.16279069767441862</v>
      </c>
      <c r="D100" s="123" t="s">
        <v>587</v>
      </c>
      <c r="E100" s="65">
        <f>COUNTIF(Deník!$V$5:$V$638,D100)</f>
        <v>8</v>
      </c>
      <c r="F100" s="66">
        <f t="shared" si="3"/>
        <v>0.18604651162790697</v>
      </c>
    </row>
    <row r="101" spans="1:6">
      <c r="A101" s="64" t="s">
        <v>209</v>
      </c>
      <c r="B101" s="65">
        <f>COUNTIF(Deník!$T$5:$T$638,A101)</f>
        <v>7</v>
      </c>
      <c r="C101" s="66">
        <f t="shared" si="2"/>
        <v>0.16279069767441862</v>
      </c>
      <c r="D101" s="123" t="s">
        <v>588</v>
      </c>
      <c r="E101" s="65">
        <f>COUNTIF(Deník!$V$5:$V$638,D101)</f>
        <v>8</v>
      </c>
      <c r="F101" s="66">
        <f t="shared" si="3"/>
        <v>0.18604651162790697</v>
      </c>
    </row>
    <row r="102" spans="1:6">
      <c r="A102" s="64" t="s">
        <v>210</v>
      </c>
      <c r="B102" s="65">
        <f>COUNTIF(Deník!$T$5:$T$638,A102)</f>
        <v>7</v>
      </c>
      <c r="C102" s="66">
        <f t="shared" si="2"/>
        <v>0.16279069767441862</v>
      </c>
      <c r="D102" s="123" t="s">
        <v>589</v>
      </c>
      <c r="E102" s="65">
        <f>COUNTIF(Deník!$V$5:$V$638,D102)</f>
        <v>8</v>
      </c>
      <c r="F102" s="66">
        <f t="shared" si="3"/>
        <v>0.18604651162790697</v>
      </c>
    </row>
    <row r="103" spans="1:6">
      <c r="A103" s="64" t="s">
        <v>211</v>
      </c>
      <c r="B103" s="65">
        <f>COUNTIF(Deník!$T$5:$T$638,A103)</f>
        <v>7</v>
      </c>
      <c r="C103" s="66">
        <f t="shared" si="2"/>
        <v>0.16279069767441862</v>
      </c>
      <c r="D103" s="123" t="s">
        <v>590</v>
      </c>
      <c r="E103" s="65">
        <f>COUNTIF(Deník!$V$5:$V$638,D103)</f>
        <v>8</v>
      </c>
      <c r="F103" s="66">
        <f t="shared" si="3"/>
        <v>0.18604651162790697</v>
      </c>
    </row>
    <row r="104" spans="1:6">
      <c r="A104" s="64" t="s">
        <v>212</v>
      </c>
      <c r="B104" s="65">
        <f>COUNTIF(Deník!$T$5:$T$638,A104)</f>
        <v>7</v>
      </c>
      <c r="C104" s="66">
        <f t="shared" si="2"/>
        <v>0.16279069767441862</v>
      </c>
      <c r="D104" s="123" t="s">
        <v>591</v>
      </c>
      <c r="E104" s="65">
        <f>COUNTIF(Deník!$V$5:$V$638,D104)</f>
        <v>8</v>
      </c>
      <c r="F104" s="66">
        <f t="shared" si="3"/>
        <v>0.18604651162790697</v>
      </c>
    </row>
    <row r="105" spans="1:6">
      <c r="A105" s="64" t="s">
        <v>213</v>
      </c>
      <c r="B105" s="65">
        <f>COUNTIF(Deník!$T$5:$T$638,A105)</f>
        <v>6</v>
      </c>
      <c r="C105" s="66">
        <f t="shared" si="2"/>
        <v>0.13953488372093023</v>
      </c>
      <c r="D105" s="123" t="s">
        <v>592</v>
      </c>
      <c r="E105" s="65">
        <f>COUNTIF(Deník!$V$5:$V$638,D105)</f>
        <v>8</v>
      </c>
      <c r="F105" s="66">
        <f t="shared" si="3"/>
        <v>0.18604651162790697</v>
      </c>
    </row>
    <row r="106" spans="1:6">
      <c r="A106" s="64" t="s">
        <v>214</v>
      </c>
      <c r="B106" s="65">
        <f>COUNTIF(Deník!$T$5:$T$638,A106)</f>
        <v>6</v>
      </c>
      <c r="C106" s="66">
        <f t="shared" si="2"/>
        <v>0.13953488372093023</v>
      </c>
      <c r="D106" s="123" t="s">
        <v>593</v>
      </c>
      <c r="E106" s="65">
        <f>COUNTIF(Deník!$V$5:$V$638,D106)</f>
        <v>8</v>
      </c>
      <c r="F106" s="66">
        <f t="shared" si="3"/>
        <v>0.18604651162790697</v>
      </c>
    </row>
    <row r="107" spans="1:6">
      <c r="A107" s="64" t="s">
        <v>215</v>
      </c>
      <c r="B107" s="65">
        <f>COUNTIF(Deník!$T$5:$T$638,A107)</f>
        <v>6</v>
      </c>
      <c r="C107" s="66">
        <f t="shared" si="2"/>
        <v>0.13953488372093023</v>
      </c>
      <c r="D107" s="123" t="s">
        <v>594</v>
      </c>
      <c r="E107" s="65">
        <f>COUNTIF(Deník!$V$5:$V$638,D107)</f>
        <v>8</v>
      </c>
      <c r="F107" s="66">
        <f t="shared" si="3"/>
        <v>0.18604651162790697</v>
      </c>
    </row>
    <row r="108" spans="1:6">
      <c r="A108" s="64" t="s">
        <v>216</v>
      </c>
      <c r="B108" s="65">
        <f>COUNTIF(Deník!$T$5:$T$638,A108)</f>
        <v>6</v>
      </c>
      <c r="C108" s="66">
        <f t="shared" si="2"/>
        <v>0.13953488372093023</v>
      </c>
      <c r="D108" s="123" t="s">
        <v>595</v>
      </c>
      <c r="E108" s="65">
        <f>COUNTIF(Deník!$V$5:$V$638,D108)</f>
        <v>8</v>
      </c>
      <c r="F108" s="66">
        <f t="shared" si="3"/>
        <v>0.18604651162790697</v>
      </c>
    </row>
    <row r="109" spans="1:6">
      <c r="A109" s="64" t="s">
        <v>217</v>
      </c>
      <c r="B109" s="65">
        <f>COUNTIF(Deník!$T$5:$T$638,A109)</f>
        <v>6</v>
      </c>
      <c r="C109" s="66">
        <f t="shared" si="2"/>
        <v>0.13953488372093023</v>
      </c>
      <c r="D109" s="123" t="s">
        <v>596</v>
      </c>
      <c r="E109" s="65">
        <f>COUNTIF(Deník!$V$5:$V$638,D109)</f>
        <v>8</v>
      </c>
      <c r="F109" s="66">
        <f t="shared" si="3"/>
        <v>0.18604651162790697</v>
      </c>
    </row>
    <row r="110" spans="1:6">
      <c r="A110" s="64" t="s">
        <v>218</v>
      </c>
      <c r="B110" s="65">
        <f>COUNTIF(Deník!$T$5:$T$638,A110)</f>
        <v>6</v>
      </c>
      <c r="C110" s="66">
        <f t="shared" ref="C110:C173" si="4">B110/$E$2</f>
        <v>0.13953488372093023</v>
      </c>
      <c r="D110" s="123" t="s">
        <v>597</v>
      </c>
      <c r="E110" s="65">
        <f>COUNTIF(Deník!$V$5:$V$638,D110)</f>
        <v>8</v>
      </c>
      <c r="F110" s="66">
        <f t="shared" si="3"/>
        <v>0.18604651162790697</v>
      </c>
    </row>
    <row r="111" spans="1:6">
      <c r="A111" s="64" t="s">
        <v>219</v>
      </c>
      <c r="B111" s="65">
        <f>COUNTIF(Deník!$T$5:$T$638,A111)</f>
        <v>6</v>
      </c>
      <c r="C111" s="66">
        <f t="shared" si="4"/>
        <v>0.13953488372093023</v>
      </c>
      <c r="D111" s="123" t="s">
        <v>598</v>
      </c>
      <c r="E111" s="65">
        <f>COUNTIF(Deník!$V$5:$V$638,D111)</f>
        <v>8</v>
      </c>
      <c r="F111" s="66">
        <f t="shared" si="3"/>
        <v>0.18604651162790697</v>
      </c>
    </row>
    <row r="112" spans="1:6">
      <c r="A112" s="64" t="s">
        <v>220</v>
      </c>
      <c r="B112" s="65">
        <f>COUNTIF(Deník!$T$5:$T$638,A112)</f>
        <v>6</v>
      </c>
      <c r="C112" s="66">
        <f t="shared" si="4"/>
        <v>0.13953488372093023</v>
      </c>
      <c r="D112" s="123" t="s">
        <v>599</v>
      </c>
      <c r="E112" s="65">
        <f>COUNTIF(Deník!$V$5:$V$638,D112)</f>
        <v>8</v>
      </c>
      <c r="F112" s="66">
        <f t="shared" si="3"/>
        <v>0.18604651162790697</v>
      </c>
    </row>
    <row r="113" spans="1:6">
      <c r="A113" s="64" t="s">
        <v>221</v>
      </c>
      <c r="B113" s="65">
        <f>COUNTIF(Deník!$T$5:$T$638,A113)</f>
        <v>6</v>
      </c>
      <c r="C113" s="66">
        <f t="shared" si="4"/>
        <v>0.13953488372093023</v>
      </c>
      <c r="D113" s="123" t="s">
        <v>600</v>
      </c>
      <c r="E113" s="65">
        <f>COUNTIF(Deník!$V$5:$V$638,D113)</f>
        <v>8</v>
      </c>
      <c r="F113" s="66">
        <f t="shared" si="3"/>
        <v>0.18604651162790697</v>
      </c>
    </row>
    <row r="114" spans="1:6">
      <c r="A114" s="64" t="s">
        <v>222</v>
      </c>
      <c r="B114" s="65">
        <f>COUNTIF(Deník!$T$5:$T$638,A114)</f>
        <v>6</v>
      </c>
      <c r="C114" s="66">
        <f t="shared" si="4"/>
        <v>0.13953488372093023</v>
      </c>
      <c r="D114" s="123" t="s">
        <v>601</v>
      </c>
      <c r="E114" s="65">
        <f>COUNTIF(Deník!$V$5:$V$638,D114)</f>
        <v>8</v>
      </c>
      <c r="F114" s="66">
        <f t="shared" si="3"/>
        <v>0.18604651162790697</v>
      </c>
    </row>
    <row r="115" spans="1:6">
      <c r="A115" s="64" t="s">
        <v>223</v>
      </c>
      <c r="B115" s="65">
        <f>COUNTIF(Deník!$T$5:$T$638,A115)</f>
        <v>6</v>
      </c>
      <c r="C115" s="66">
        <f t="shared" si="4"/>
        <v>0.13953488372093023</v>
      </c>
      <c r="D115" s="123" t="s">
        <v>602</v>
      </c>
      <c r="E115" s="65">
        <f>COUNTIF(Deník!$V$5:$V$638,D115)</f>
        <v>8</v>
      </c>
      <c r="F115" s="66">
        <f t="shared" si="3"/>
        <v>0.18604651162790697</v>
      </c>
    </row>
    <row r="116" spans="1:6">
      <c r="A116" s="64" t="s">
        <v>224</v>
      </c>
      <c r="B116" s="65">
        <f>COUNTIF(Deník!$T$5:$T$638,A116)</f>
        <v>6</v>
      </c>
      <c r="C116" s="66">
        <f t="shared" si="4"/>
        <v>0.13953488372093023</v>
      </c>
      <c r="D116" s="123" t="s">
        <v>603</v>
      </c>
      <c r="E116" s="65">
        <f>COUNTIF(Deník!$V$5:$V$638,D116)</f>
        <v>8</v>
      </c>
      <c r="F116" s="66">
        <f t="shared" si="3"/>
        <v>0.18604651162790697</v>
      </c>
    </row>
    <row r="117" spans="1:6">
      <c r="A117" s="64" t="s">
        <v>225</v>
      </c>
      <c r="B117" s="65">
        <f>COUNTIF(Deník!$T$5:$T$638,A117)</f>
        <v>6</v>
      </c>
      <c r="C117" s="66">
        <f t="shared" si="4"/>
        <v>0.13953488372093023</v>
      </c>
      <c r="D117" s="123" t="s">
        <v>604</v>
      </c>
      <c r="E117" s="65">
        <f>COUNTIF(Deník!$V$5:$V$638,D117)</f>
        <v>7</v>
      </c>
      <c r="F117" s="66">
        <f t="shared" si="3"/>
        <v>0.16279069767441862</v>
      </c>
    </row>
    <row r="118" spans="1:6">
      <c r="A118" s="64" t="s">
        <v>226</v>
      </c>
      <c r="B118" s="65">
        <f>COUNTIF(Deník!$T$5:$T$638,A118)</f>
        <v>6</v>
      </c>
      <c r="C118" s="66">
        <f t="shared" si="4"/>
        <v>0.13953488372093023</v>
      </c>
      <c r="D118" s="123" t="s">
        <v>605</v>
      </c>
      <c r="E118" s="65">
        <f>COUNTIF(Deník!$V$5:$V$638,D118)</f>
        <v>7</v>
      </c>
      <c r="F118" s="66">
        <f t="shared" si="3"/>
        <v>0.16279069767441862</v>
      </c>
    </row>
    <row r="119" spans="1:6">
      <c r="A119" s="64" t="s">
        <v>227</v>
      </c>
      <c r="B119" s="65">
        <f>COUNTIF(Deník!$T$5:$T$638,A119)</f>
        <v>6</v>
      </c>
      <c r="C119" s="66">
        <f t="shared" si="4"/>
        <v>0.13953488372093023</v>
      </c>
      <c r="D119" s="123" t="s">
        <v>606</v>
      </c>
      <c r="E119" s="65">
        <f>COUNTIF(Deník!$V$5:$V$638,D119)</f>
        <v>7</v>
      </c>
      <c r="F119" s="66">
        <f t="shared" si="3"/>
        <v>0.16279069767441862</v>
      </c>
    </row>
    <row r="120" spans="1:6">
      <c r="A120" s="64" t="s">
        <v>228</v>
      </c>
      <c r="B120" s="65">
        <f>COUNTIF(Deník!$T$5:$T$638,A120)</f>
        <v>6</v>
      </c>
      <c r="C120" s="66">
        <f t="shared" si="4"/>
        <v>0.13953488372093023</v>
      </c>
      <c r="D120" s="123" t="s">
        <v>607</v>
      </c>
      <c r="E120" s="65">
        <f>COUNTIF(Deník!$V$5:$V$638,D120)</f>
        <v>7</v>
      </c>
      <c r="F120" s="66">
        <f t="shared" si="3"/>
        <v>0.16279069767441862</v>
      </c>
    </row>
    <row r="121" spans="1:6">
      <c r="A121" s="64" t="s">
        <v>229</v>
      </c>
      <c r="B121" s="65">
        <f>COUNTIF(Deník!$T$5:$T$638,A121)</f>
        <v>6</v>
      </c>
      <c r="C121" s="66">
        <f t="shared" si="4"/>
        <v>0.13953488372093023</v>
      </c>
      <c r="D121" s="123" t="s">
        <v>608</v>
      </c>
      <c r="E121" s="65">
        <f>COUNTIF(Deník!$V$5:$V$638,D121)</f>
        <v>7</v>
      </c>
      <c r="F121" s="66">
        <f t="shared" si="3"/>
        <v>0.16279069767441862</v>
      </c>
    </row>
    <row r="122" spans="1:6">
      <c r="A122" s="64" t="s">
        <v>230</v>
      </c>
      <c r="B122" s="65">
        <f>COUNTIF(Deník!$T$5:$T$638,A122)</f>
        <v>6</v>
      </c>
      <c r="C122" s="66">
        <f t="shared" si="4"/>
        <v>0.13953488372093023</v>
      </c>
      <c r="D122" s="123" t="s">
        <v>609</v>
      </c>
      <c r="E122" s="65">
        <f>COUNTIF(Deník!$V$5:$V$638,D122)</f>
        <v>7</v>
      </c>
      <c r="F122" s="66">
        <f t="shared" si="3"/>
        <v>0.16279069767441862</v>
      </c>
    </row>
    <row r="123" spans="1:6">
      <c r="A123" s="64" t="s">
        <v>231</v>
      </c>
      <c r="B123" s="65">
        <f>COUNTIF(Deník!$T$5:$T$638,A123)</f>
        <v>6</v>
      </c>
      <c r="C123" s="66">
        <f t="shared" si="4"/>
        <v>0.13953488372093023</v>
      </c>
      <c r="D123" s="123" t="s">
        <v>610</v>
      </c>
      <c r="E123" s="65">
        <f>COUNTIF(Deník!$V$5:$V$638,D123)</f>
        <v>6</v>
      </c>
      <c r="F123" s="66">
        <f t="shared" si="3"/>
        <v>0.13953488372093023</v>
      </c>
    </row>
    <row r="124" spans="1:6">
      <c r="A124" s="64" t="s">
        <v>232</v>
      </c>
      <c r="B124" s="65">
        <f>COUNTIF(Deník!$T$5:$T$638,A124)</f>
        <v>6</v>
      </c>
      <c r="C124" s="66">
        <f t="shared" si="4"/>
        <v>0.13953488372093023</v>
      </c>
      <c r="D124" s="123" t="s">
        <v>611</v>
      </c>
      <c r="E124" s="65">
        <f>COUNTIF(Deník!$V$5:$V$638,D124)</f>
        <v>6</v>
      </c>
      <c r="F124" s="66">
        <f t="shared" si="3"/>
        <v>0.13953488372093023</v>
      </c>
    </row>
    <row r="125" spans="1:6">
      <c r="A125" s="64" t="s">
        <v>233</v>
      </c>
      <c r="B125" s="65">
        <f>COUNTIF(Deník!$T$5:$T$638,A125)</f>
        <v>6</v>
      </c>
      <c r="C125" s="66">
        <f t="shared" si="4"/>
        <v>0.13953488372093023</v>
      </c>
      <c r="D125" s="123" t="s">
        <v>612</v>
      </c>
      <c r="E125" s="65">
        <f>COUNTIF(Deník!$V$5:$V$638,D125)</f>
        <v>6</v>
      </c>
      <c r="F125" s="66">
        <f t="shared" si="3"/>
        <v>0.13953488372093023</v>
      </c>
    </row>
    <row r="126" spans="1:6">
      <c r="A126" s="64" t="s">
        <v>234</v>
      </c>
      <c r="B126" s="65">
        <f>COUNTIF(Deník!$T$5:$T$638,A126)</f>
        <v>6</v>
      </c>
      <c r="C126" s="66">
        <f t="shared" si="4"/>
        <v>0.13953488372093023</v>
      </c>
      <c r="D126" s="123" t="s">
        <v>613</v>
      </c>
      <c r="E126" s="65">
        <f>COUNTIF(Deník!$V$5:$V$638,D126)</f>
        <v>6</v>
      </c>
      <c r="F126" s="66">
        <f t="shared" si="3"/>
        <v>0.13953488372093023</v>
      </c>
    </row>
    <row r="127" spans="1:6">
      <c r="A127" s="64" t="s">
        <v>235</v>
      </c>
      <c r="B127" s="65">
        <f>COUNTIF(Deník!$T$5:$T$638,A127)</f>
        <v>6</v>
      </c>
      <c r="C127" s="66">
        <f t="shared" si="4"/>
        <v>0.13953488372093023</v>
      </c>
      <c r="D127" s="123" t="s">
        <v>614</v>
      </c>
      <c r="E127" s="65">
        <f>COUNTIF(Deník!$V$5:$V$638,D127)</f>
        <v>6</v>
      </c>
      <c r="F127" s="66">
        <f t="shared" si="3"/>
        <v>0.13953488372093023</v>
      </c>
    </row>
    <row r="128" spans="1:6">
      <c r="A128" s="64" t="s">
        <v>236</v>
      </c>
      <c r="B128" s="65">
        <f>COUNTIF(Deník!$T$5:$T$638,A128)</f>
        <v>6</v>
      </c>
      <c r="C128" s="66">
        <f t="shared" si="4"/>
        <v>0.13953488372093023</v>
      </c>
      <c r="D128" s="123" t="s">
        <v>615</v>
      </c>
      <c r="E128" s="65">
        <f>COUNTIF(Deník!$V$5:$V$638,D128)</f>
        <v>6</v>
      </c>
      <c r="F128" s="66">
        <f t="shared" si="3"/>
        <v>0.13953488372093023</v>
      </c>
    </row>
    <row r="129" spans="1:6">
      <c r="A129" s="64" t="s">
        <v>237</v>
      </c>
      <c r="B129" s="65">
        <f>COUNTIF(Deník!$T$5:$T$638,A129)</f>
        <v>6</v>
      </c>
      <c r="C129" s="66">
        <f t="shared" si="4"/>
        <v>0.13953488372093023</v>
      </c>
      <c r="D129" s="123" t="s">
        <v>616</v>
      </c>
      <c r="E129" s="65">
        <f>COUNTIF(Deník!$V$5:$V$638,D129)</f>
        <v>6</v>
      </c>
      <c r="F129" s="66">
        <f t="shared" si="3"/>
        <v>0.13953488372093023</v>
      </c>
    </row>
    <row r="130" spans="1:6">
      <c r="A130" s="64" t="s">
        <v>238</v>
      </c>
      <c r="B130" s="65">
        <f>COUNTIF(Deník!$T$5:$T$638,A130)</f>
        <v>6</v>
      </c>
      <c r="C130" s="66">
        <f t="shared" si="4"/>
        <v>0.13953488372093023</v>
      </c>
      <c r="D130" s="123" t="s">
        <v>617</v>
      </c>
      <c r="E130" s="65">
        <f>COUNTIF(Deník!$V$5:$V$638,D130)</f>
        <v>6</v>
      </c>
      <c r="F130" s="66">
        <f t="shared" si="3"/>
        <v>0.13953488372093023</v>
      </c>
    </row>
    <row r="131" spans="1:6">
      <c r="A131" s="64" t="s">
        <v>239</v>
      </c>
      <c r="B131" s="65">
        <f>COUNTIF(Deník!$T$5:$T$638,A131)</f>
        <v>6</v>
      </c>
      <c r="C131" s="66">
        <f t="shared" si="4"/>
        <v>0.13953488372093023</v>
      </c>
      <c r="D131" s="123" t="s">
        <v>618</v>
      </c>
      <c r="E131" s="65">
        <f>COUNTIF(Deník!$V$5:$V$638,D131)</f>
        <v>6</v>
      </c>
      <c r="F131" s="66">
        <f t="shared" si="3"/>
        <v>0.13953488372093023</v>
      </c>
    </row>
    <row r="132" spans="1:6">
      <c r="A132" s="64" t="s">
        <v>240</v>
      </c>
      <c r="B132" s="65">
        <f>COUNTIF(Deník!$T$5:$T$638,A132)</f>
        <v>6</v>
      </c>
      <c r="C132" s="66">
        <f t="shared" si="4"/>
        <v>0.13953488372093023</v>
      </c>
      <c r="D132" s="123" t="s">
        <v>619</v>
      </c>
      <c r="E132" s="65">
        <f>COUNTIF(Deník!$V$5:$V$638,D132)</f>
        <v>6</v>
      </c>
      <c r="F132" s="66">
        <f t="shared" si="3"/>
        <v>0.13953488372093023</v>
      </c>
    </row>
    <row r="133" spans="1:6">
      <c r="A133" s="64" t="s">
        <v>241</v>
      </c>
      <c r="B133" s="65">
        <f>COUNTIF(Deník!$T$5:$T$638,A133)</f>
        <v>6</v>
      </c>
      <c r="C133" s="66">
        <f t="shared" si="4"/>
        <v>0.13953488372093023</v>
      </c>
      <c r="D133" s="123" t="s">
        <v>620</v>
      </c>
      <c r="E133" s="65">
        <f>COUNTIF(Deník!$V$5:$V$638,D133)</f>
        <v>6</v>
      </c>
      <c r="F133" s="66">
        <f t="shared" ref="F133:F196" si="5">E133/$E$2</f>
        <v>0.13953488372093023</v>
      </c>
    </row>
    <row r="134" spans="1:6">
      <c r="A134" s="64" t="s">
        <v>242</v>
      </c>
      <c r="B134" s="65">
        <f>COUNTIF(Deník!$T$5:$T$638,A134)</f>
        <v>6</v>
      </c>
      <c r="C134" s="66">
        <f t="shared" si="4"/>
        <v>0.13953488372093023</v>
      </c>
      <c r="D134" s="123" t="s">
        <v>621</v>
      </c>
      <c r="E134" s="65">
        <f>COUNTIF(Deník!$V$5:$V$638,D134)</f>
        <v>6</v>
      </c>
      <c r="F134" s="66">
        <f t="shared" si="5"/>
        <v>0.13953488372093023</v>
      </c>
    </row>
    <row r="135" spans="1:6">
      <c r="A135" s="64" t="s">
        <v>243</v>
      </c>
      <c r="B135" s="65">
        <f>COUNTIF(Deník!$T$5:$T$638,A135)</f>
        <v>6</v>
      </c>
      <c r="C135" s="66">
        <f t="shared" si="4"/>
        <v>0.13953488372093023</v>
      </c>
      <c r="D135" s="123" t="s">
        <v>622</v>
      </c>
      <c r="E135" s="65">
        <f>COUNTIF(Deník!$V$5:$V$638,D135)</f>
        <v>6</v>
      </c>
      <c r="F135" s="66">
        <f t="shared" si="5"/>
        <v>0.13953488372093023</v>
      </c>
    </row>
    <row r="136" spans="1:6">
      <c r="A136" s="64" t="s">
        <v>244</v>
      </c>
      <c r="B136" s="65">
        <f>COUNTIF(Deník!$T$5:$T$638,A136)</f>
        <v>6</v>
      </c>
      <c r="C136" s="66">
        <f t="shared" si="4"/>
        <v>0.13953488372093023</v>
      </c>
      <c r="D136" s="123" t="s">
        <v>623</v>
      </c>
      <c r="E136" s="65">
        <f>COUNTIF(Deník!$V$5:$V$638,D136)</f>
        <v>6</v>
      </c>
      <c r="F136" s="66">
        <f t="shared" si="5"/>
        <v>0.13953488372093023</v>
      </c>
    </row>
    <row r="137" spans="1:6">
      <c r="A137" s="64" t="s">
        <v>245</v>
      </c>
      <c r="B137" s="65">
        <f>COUNTIF(Deník!$T$5:$T$638,A137)</f>
        <v>6</v>
      </c>
      <c r="C137" s="66">
        <f t="shared" si="4"/>
        <v>0.13953488372093023</v>
      </c>
      <c r="D137" s="123" t="s">
        <v>624</v>
      </c>
      <c r="E137" s="65">
        <f>COUNTIF(Deník!$V$5:$V$638,D137)</f>
        <v>6</v>
      </c>
      <c r="F137" s="66">
        <f t="shared" si="5"/>
        <v>0.13953488372093023</v>
      </c>
    </row>
    <row r="138" spans="1:6">
      <c r="A138" s="64" t="s">
        <v>246</v>
      </c>
      <c r="B138" s="65">
        <f>COUNTIF(Deník!$T$5:$T$638,A138)</f>
        <v>6</v>
      </c>
      <c r="C138" s="66">
        <f t="shared" si="4"/>
        <v>0.13953488372093023</v>
      </c>
      <c r="D138" s="123" t="s">
        <v>625</v>
      </c>
      <c r="E138" s="65">
        <f>COUNTIF(Deník!$V$5:$V$638,D138)</f>
        <v>6</v>
      </c>
      <c r="F138" s="66">
        <f t="shared" si="5"/>
        <v>0.13953488372093023</v>
      </c>
    </row>
    <row r="139" spans="1:6">
      <c r="A139" s="64" t="s">
        <v>247</v>
      </c>
      <c r="B139" s="65">
        <f>COUNTIF(Deník!$T$5:$T$638,A139)</f>
        <v>6</v>
      </c>
      <c r="C139" s="66">
        <f t="shared" si="4"/>
        <v>0.13953488372093023</v>
      </c>
      <c r="D139" s="123" t="s">
        <v>626</v>
      </c>
      <c r="E139" s="65">
        <f>COUNTIF(Deník!$V$5:$V$638,D139)</f>
        <v>6</v>
      </c>
      <c r="F139" s="66">
        <f t="shared" si="5"/>
        <v>0.13953488372093023</v>
      </c>
    </row>
    <row r="140" spans="1:6">
      <c r="A140" s="64" t="s">
        <v>248</v>
      </c>
      <c r="B140" s="65">
        <f>COUNTIF(Deník!$T$5:$T$638,A140)</f>
        <v>6</v>
      </c>
      <c r="C140" s="66">
        <f t="shared" si="4"/>
        <v>0.13953488372093023</v>
      </c>
      <c r="D140" s="123" t="s">
        <v>627</v>
      </c>
      <c r="E140" s="65">
        <f>COUNTIF(Deník!$V$5:$V$638,D140)</f>
        <v>6</v>
      </c>
      <c r="F140" s="66">
        <f t="shared" si="5"/>
        <v>0.13953488372093023</v>
      </c>
    </row>
    <row r="141" spans="1:6">
      <c r="A141" s="64" t="s">
        <v>249</v>
      </c>
      <c r="B141" s="65">
        <f>COUNTIF(Deník!$T$5:$T$638,A141)</f>
        <v>6</v>
      </c>
      <c r="C141" s="66">
        <f t="shared" si="4"/>
        <v>0.13953488372093023</v>
      </c>
      <c r="D141" s="123" t="s">
        <v>628</v>
      </c>
      <c r="E141" s="65">
        <f>COUNTIF(Deník!$V$5:$V$638,D141)</f>
        <v>6</v>
      </c>
      <c r="F141" s="66">
        <f t="shared" si="5"/>
        <v>0.13953488372093023</v>
      </c>
    </row>
    <row r="142" spans="1:6">
      <c r="A142" s="64" t="s">
        <v>250</v>
      </c>
      <c r="B142" s="65">
        <f>COUNTIF(Deník!$T$5:$T$638,A142)</f>
        <v>6</v>
      </c>
      <c r="C142" s="66">
        <f t="shared" si="4"/>
        <v>0.13953488372093023</v>
      </c>
      <c r="D142" s="123" t="s">
        <v>629</v>
      </c>
      <c r="E142" s="65">
        <f>COUNTIF(Deník!$V$5:$V$638,D142)</f>
        <v>6</v>
      </c>
      <c r="F142" s="66">
        <f t="shared" si="5"/>
        <v>0.13953488372093023</v>
      </c>
    </row>
    <row r="143" spans="1:6">
      <c r="A143" s="64" t="s">
        <v>251</v>
      </c>
      <c r="B143" s="65">
        <f>COUNTIF(Deník!$T$5:$T$638,A143)</f>
        <v>6</v>
      </c>
      <c r="C143" s="66">
        <f t="shared" si="4"/>
        <v>0.13953488372093023</v>
      </c>
      <c r="D143" s="123" t="s">
        <v>630</v>
      </c>
      <c r="E143" s="65">
        <f>COUNTIF(Deník!$V$5:$V$638,D143)</f>
        <v>6</v>
      </c>
      <c r="F143" s="66">
        <f t="shared" si="5"/>
        <v>0.13953488372093023</v>
      </c>
    </row>
    <row r="144" spans="1:6">
      <c r="A144" s="64" t="s">
        <v>252</v>
      </c>
      <c r="B144" s="65">
        <f>COUNTIF(Deník!$T$5:$T$638,A144)</f>
        <v>6</v>
      </c>
      <c r="C144" s="66">
        <f t="shared" si="4"/>
        <v>0.13953488372093023</v>
      </c>
      <c r="D144" s="123" t="s">
        <v>631</v>
      </c>
      <c r="E144" s="65">
        <f>COUNTIF(Deník!$V$5:$V$638,D144)</f>
        <v>6</v>
      </c>
      <c r="F144" s="66">
        <f t="shared" si="5"/>
        <v>0.13953488372093023</v>
      </c>
    </row>
    <row r="145" spans="1:6">
      <c r="A145" s="64" t="s">
        <v>253</v>
      </c>
      <c r="B145" s="65">
        <f>COUNTIF(Deník!$T$5:$T$638,A145)</f>
        <v>6</v>
      </c>
      <c r="C145" s="66">
        <f t="shared" si="4"/>
        <v>0.13953488372093023</v>
      </c>
      <c r="D145" s="123" t="s">
        <v>632</v>
      </c>
      <c r="E145" s="65">
        <f>COUNTIF(Deník!$V$5:$V$638,D145)</f>
        <v>6</v>
      </c>
      <c r="F145" s="66">
        <f t="shared" si="5"/>
        <v>0.13953488372093023</v>
      </c>
    </row>
    <row r="146" spans="1:6">
      <c r="A146" s="64" t="s">
        <v>254</v>
      </c>
      <c r="B146" s="65">
        <f>COUNTIF(Deník!$T$5:$T$638,A146)</f>
        <v>5</v>
      </c>
      <c r="C146" s="66">
        <f t="shared" si="4"/>
        <v>0.11627906976744186</v>
      </c>
      <c r="D146" s="123" t="s">
        <v>633</v>
      </c>
      <c r="E146" s="65">
        <f>COUNTIF(Deník!$V$5:$V$638,D146)</f>
        <v>6</v>
      </c>
      <c r="F146" s="66">
        <f t="shared" si="5"/>
        <v>0.13953488372093023</v>
      </c>
    </row>
    <row r="147" spans="1:6">
      <c r="A147" s="64" t="s">
        <v>255</v>
      </c>
      <c r="B147" s="65">
        <f>COUNTIF(Deník!$T$5:$T$638,A147)</f>
        <v>5</v>
      </c>
      <c r="C147" s="66">
        <f t="shared" si="4"/>
        <v>0.11627906976744186</v>
      </c>
      <c r="D147" s="123" t="s">
        <v>634</v>
      </c>
      <c r="E147" s="65">
        <f>COUNTIF(Deník!$V$5:$V$638,D147)</f>
        <v>6</v>
      </c>
      <c r="F147" s="66">
        <f t="shared" si="5"/>
        <v>0.13953488372093023</v>
      </c>
    </row>
    <row r="148" spans="1:6">
      <c r="A148" s="64" t="s">
        <v>256</v>
      </c>
      <c r="B148" s="65">
        <f>COUNTIF(Deník!$T$5:$T$638,A148)</f>
        <v>5</v>
      </c>
      <c r="C148" s="66">
        <f t="shared" si="4"/>
        <v>0.11627906976744186</v>
      </c>
      <c r="D148" s="123" t="s">
        <v>635</v>
      </c>
      <c r="E148" s="65">
        <f>COUNTIF(Deník!$V$5:$V$638,D148)</f>
        <v>6</v>
      </c>
      <c r="F148" s="66">
        <f t="shared" si="5"/>
        <v>0.13953488372093023</v>
      </c>
    </row>
    <row r="149" spans="1:6">
      <c r="A149" s="64" t="s">
        <v>257</v>
      </c>
      <c r="B149" s="65">
        <f>COUNTIF(Deník!$T$5:$T$638,A149)</f>
        <v>5</v>
      </c>
      <c r="C149" s="66">
        <f t="shared" si="4"/>
        <v>0.11627906976744186</v>
      </c>
      <c r="D149" s="123" t="s">
        <v>636</v>
      </c>
      <c r="E149" s="65">
        <f>COUNTIF(Deník!$V$5:$V$638,D149)</f>
        <v>6</v>
      </c>
      <c r="F149" s="66">
        <f t="shared" si="5"/>
        <v>0.13953488372093023</v>
      </c>
    </row>
    <row r="150" spans="1:6">
      <c r="A150" s="64" t="s">
        <v>258</v>
      </c>
      <c r="B150" s="65">
        <f>COUNTIF(Deník!$T$5:$T$638,A150)</f>
        <v>5</v>
      </c>
      <c r="C150" s="66">
        <f t="shared" si="4"/>
        <v>0.11627906976744186</v>
      </c>
      <c r="D150" s="123" t="s">
        <v>637</v>
      </c>
      <c r="E150" s="65">
        <f>COUNTIF(Deník!$V$5:$V$638,D150)</f>
        <v>6</v>
      </c>
      <c r="F150" s="66">
        <f t="shared" si="5"/>
        <v>0.13953488372093023</v>
      </c>
    </row>
    <row r="151" spans="1:6">
      <c r="A151" s="64" t="s">
        <v>259</v>
      </c>
      <c r="B151" s="65">
        <f>COUNTIF(Deník!$T$5:$T$638,A151)</f>
        <v>5</v>
      </c>
      <c r="C151" s="66">
        <f t="shared" si="4"/>
        <v>0.11627906976744186</v>
      </c>
      <c r="D151" s="123" t="s">
        <v>638</v>
      </c>
      <c r="E151" s="65">
        <f>COUNTIF(Deník!$V$5:$V$638,D151)</f>
        <v>6</v>
      </c>
      <c r="F151" s="66">
        <f t="shared" si="5"/>
        <v>0.13953488372093023</v>
      </c>
    </row>
    <row r="152" spans="1:6">
      <c r="A152" s="64" t="s">
        <v>260</v>
      </c>
      <c r="B152" s="65">
        <f>COUNTIF(Deník!$T$5:$T$638,A152)</f>
        <v>5</v>
      </c>
      <c r="C152" s="66">
        <f t="shared" si="4"/>
        <v>0.11627906976744186</v>
      </c>
      <c r="D152" s="123" t="s">
        <v>639</v>
      </c>
      <c r="E152" s="65">
        <f>COUNTIF(Deník!$V$5:$V$638,D152)</f>
        <v>5</v>
      </c>
      <c r="F152" s="66">
        <f t="shared" si="5"/>
        <v>0.11627906976744186</v>
      </c>
    </row>
    <row r="153" spans="1:6">
      <c r="A153" s="64" t="s">
        <v>261</v>
      </c>
      <c r="B153" s="65">
        <f>COUNTIF(Deník!$T$5:$T$638,A153)</f>
        <v>5</v>
      </c>
      <c r="C153" s="66">
        <f t="shared" si="4"/>
        <v>0.11627906976744186</v>
      </c>
      <c r="D153" s="123" t="s">
        <v>640</v>
      </c>
      <c r="E153" s="65">
        <f>COUNTIF(Deník!$V$5:$V$638,D153)</f>
        <v>5</v>
      </c>
      <c r="F153" s="66">
        <f t="shared" si="5"/>
        <v>0.11627906976744186</v>
      </c>
    </row>
    <row r="154" spans="1:6">
      <c r="A154" s="64" t="s">
        <v>262</v>
      </c>
      <c r="B154" s="65">
        <f>COUNTIF(Deník!$T$5:$T$638,A154)</f>
        <v>5</v>
      </c>
      <c r="C154" s="66">
        <f t="shared" si="4"/>
        <v>0.11627906976744186</v>
      </c>
      <c r="D154" s="123" t="s">
        <v>641</v>
      </c>
      <c r="E154" s="65">
        <f>COUNTIF(Deník!$V$5:$V$638,D154)</f>
        <v>5</v>
      </c>
      <c r="F154" s="66">
        <f t="shared" si="5"/>
        <v>0.11627906976744186</v>
      </c>
    </row>
    <row r="155" spans="1:6">
      <c r="A155" s="64" t="s">
        <v>263</v>
      </c>
      <c r="B155" s="65">
        <f>COUNTIF(Deník!$T$5:$T$638,A155)</f>
        <v>5</v>
      </c>
      <c r="C155" s="66">
        <f t="shared" si="4"/>
        <v>0.11627906976744186</v>
      </c>
      <c r="D155" s="123" t="s">
        <v>642</v>
      </c>
      <c r="E155" s="65">
        <f>COUNTIF(Deník!$V$5:$V$638,D155)</f>
        <v>5</v>
      </c>
      <c r="F155" s="66">
        <f t="shared" si="5"/>
        <v>0.11627906976744186</v>
      </c>
    </row>
    <row r="156" spans="1:6">
      <c r="A156" s="64" t="s">
        <v>264</v>
      </c>
      <c r="B156" s="65">
        <f>COUNTIF(Deník!$T$5:$T$638,A156)</f>
        <v>5</v>
      </c>
      <c r="C156" s="66">
        <f t="shared" si="4"/>
        <v>0.11627906976744186</v>
      </c>
      <c r="D156" s="123" t="s">
        <v>643</v>
      </c>
      <c r="E156" s="65">
        <f>COUNTIF(Deník!$V$5:$V$638,D156)</f>
        <v>5</v>
      </c>
      <c r="F156" s="66">
        <f t="shared" si="5"/>
        <v>0.11627906976744186</v>
      </c>
    </row>
    <row r="157" spans="1:6">
      <c r="A157" s="64" t="s">
        <v>265</v>
      </c>
      <c r="B157" s="65">
        <f>COUNTIF(Deník!$T$5:$T$638,A157)</f>
        <v>5</v>
      </c>
      <c r="C157" s="66">
        <f t="shared" si="4"/>
        <v>0.11627906976744186</v>
      </c>
      <c r="D157" s="123" t="s">
        <v>644</v>
      </c>
      <c r="E157" s="65">
        <f>COUNTIF(Deník!$V$5:$V$638,D157)</f>
        <v>5</v>
      </c>
      <c r="F157" s="66">
        <f t="shared" si="5"/>
        <v>0.11627906976744186</v>
      </c>
    </row>
    <row r="158" spans="1:6">
      <c r="A158" s="64" t="s">
        <v>266</v>
      </c>
      <c r="B158" s="65">
        <f>COUNTIF(Deník!$T$5:$T$638,A158)</f>
        <v>5</v>
      </c>
      <c r="C158" s="66">
        <f t="shared" si="4"/>
        <v>0.11627906976744186</v>
      </c>
      <c r="D158" s="123" t="s">
        <v>645</v>
      </c>
      <c r="E158" s="65">
        <f>COUNTIF(Deník!$V$5:$V$638,D158)</f>
        <v>5</v>
      </c>
      <c r="F158" s="66">
        <f t="shared" si="5"/>
        <v>0.11627906976744186</v>
      </c>
    </row>
    <row r="159" spans="1:6">
      <c r="A159" s="64" t="s">
        <v>267</v>
      </c>
      <c r="B159" s="65">
        <f>COUNTIF(Deník!$T$5:$T$638,A159)</f>
        <v>5</v>
      </c>
      <c r="C159" s="66">
        <f t="shared" si="4"/>
        <v>0.11627906976744186</v>
      </c>
      <c r="D159" s="123" t="s">
        <v>646</v>
      </c>
      <c r="E159" s="65">
        <f>COUNTIF(Deník!$V$5:$V$638,D159)</f>
        <v>5</v>
      </c>
      <c r="F159" s="66">
        <f t="shared" si="5"/>
        <v>0.11627906976744186</v>
      </c>
    </row>
    <row r="160" spans="1:6">
      <c r="A160" s="64" t="s">
        <v>268</v>
      </c>
      <c r="B160" s="65">
        <f>COUNTIF(Deník!$T$5:$T$638,A160)</f>
        <v>5</v>
      </c>
      <c r="C160" s="66">
        <f t="shared" si="4"/>
        <v>0.11627906976744186</v>
      </c>
      <c r="D160" s="123" t="s">
        <v>647</v>
      </c>
      <c r="E160" s="65">
        <f>COUNTIF(Deník!$V$5:$V$638,D160)</f>
        <v>4</v>
      </c>
      <c r="F160" s="66">
        <f t="shared" si="5"/>
        <v>9.3023255813953487E-2</v>
      </c>
    </row>
    <row r="161" spans="1:6">
      <c r="A161" s="64" t="s">
        <v>269</v>
      </c>
      <c r="B161" s="65">
        <f>COUNTIF(Deník!$T$5:$T$638,A161)</f>
        <v>5</v>
      </c>
      <c r="C161" s="66">
        <f t="shared" si="4"/>
        <v>0.11627906976744186</v>
      </c>
      <c r="D161" s="123" t="s">
        <v>648</v>
      </c>
      <c r="E161" s="65">
        <f>COUNTIF(Deník!$V$5:$V$638,D161)</f>
        <v>4</v>
      </c>
      <c r="F161" s="66">
        <f t="shared" si="5"/>
        <v>9.3023255813953487E-2</v>
      </c>
    </row>
    <row r="162" spans="1:6">
      <c r="A162" s="64" t="s">
        <v>270</v>
      </c>
      <c r="B162" s="65">
        <f>COUNTIF(Deník!$T$5:$T$638,A162)</f>
        <v>5</v>
      </c>
      <c r="C162" s="66">
        <f t="shared" si="4"/>
        <v>0.11627906976744186</v>
      </c>
      <c r="D162" s="123" t="s">
        <v>649</v>
      </c>
      <c r="E162" s="65">
        <f>COUNTIF(Deník!$V$5:$V$638,D162)</f>
        <v>4</v>
      </c>
      <c r="F162" s="66">
        <f t="shared" si="5"/>
        <v>9.3023255813953487E-2</v>
      </c>
    </row>
    <row r="163" spans="1:6">
      <c r="A163" s="64" t="s">
        <v>271</v>
      </c>
      <c r="B163" s="65">
        <f>COUNTIF(Deník!$T$5:$T$638,A163)</f>
        <v>5</v>
      </c>
      <c r="C163" s="66">
        <f t="shared" si="4"/>
        <v>0.11627906976744186</v>
      </c>
      <c r="D163" s="123" t="s">
        <v>650</v>
      </c>
      <c r="E163" s="65">
        <f>COUNTIF(Deník!$V$5:$V$638,D163)</f>
        <v>4</v>
      </c>
      <c r="F163" s="66">
        <f t="shared" si="5"/>
        <v>9.3023255813953487E-2</v>
      </c>
    </row>
    <row r="164" spans="1:6">
      <c r="A164" s="64" t="s">
        <v>272</v>
      </c>
      <c r="B164" s="65">
        <f>COUNTIF(Deník!$T$5:$T$638,A164)</f>
        <v>5</v>
      </c>
      <c r="C164" s="66">
        <f t="shared" si="4"/>
        <v>0.11627906976744186</v>
      </c>
      <c r="D164" s="123" t="s">
        <v>651</v>
      </c>
      <c r="E164" s="65">
        <f>COUNTIF(Deník!$V$5:$V$638,D164)</f>
        <v>4</v>
      </c>
      <c r="F164" s="66">
        <f t="shared" si="5"/>
        <v>9.3023255813953487E-2</v>
      </c>
    </row>
    <row r="165" spans="1:6">
      <c r="A165" s="64" t="s">
        <v>273</v>
      </c>
      <c r="B165" s="65">
        <f>COUNTIF(Deník!$T$5:$T$638,A165)</f>
        <v>5</v>
      </c>
      <c r="C165" s="66">
        <f t="shared" si="4"/>
        <v>0.11627906976744186</v>
      </c>
      <c r="D165" s="123" t="s">
        <v>652</v>
      </c>
      <c r="E165" s="65">
        <f>COUNTIF(Deník!$V$5:$V$638,D165)</f>
        <v>4</v>
      </c>
      <c r="F165" s="66">
        <f t="shared" si="5"/>
        <v>9.3023255813953487E-2</v>
      </c>
    </row>
    <row r="166" spans="1:6">
      <c r="A166" s="64" t="s">
        <v>274</v>
      </c>
      <c r="B166" s="65">
        <f>COUNTIF(Deník!$T$5:$T$638,A166)</f>
        <v>5</v>
      </c>
      <c r="C166" s="66">
        <f t="shared" si="4"/>
        <v>0.11627906976744186</v>
      </c>
      <c r="D166" s="123" t="s">
        <v>653</v>
      </c>
      <c r="E166" s="65">
        <f>COUNTIF(Deník!$V$5:$V$638,D166)</f>
        <v>4</v>
      </c>
      <c r="F166" s="66">
        <f t="shared" si="5"/>
        <v>9.3023255813953487E-2</v>
      </c>
    </row>
    <row r="167" spans="1:6">
      <c r="A167" s="64" t="s">
        <v>275</v>
      </c>
      <c r="B167" s="65">
        <f>COUNTIF(Deník!$T$5:$T$638,A167)</f>
        <v>5</v>
      </c>
      <c r="C167" s="66">
        <f t="shared" si="4"/>
        <v>0.11627906976744186</v>
      </c>
      <c r="D167" s="123" t="s">
        <v>654</v>
      </c>
      <c r="E167" s="65">
        <f>COUNTIF(Deník!$V$5:$V$638,D167)</f>
        <v>4</v>
      </c>
      <c r="F167" s="66">
        <f t="shared" si="5"/>
        <v>9.3023255813953487E-2</v>
      </c>
    </row>
    <row r="168" spans="1:6">
      <c r="A168" s="64" t="s">
        <v>276</v>
      </c>
      <c r="B168" s="65">
        <f>COUNTIF(Deník!$T$5:$T$638,A168)</f>
        <v>5</v>
      </c>
      <c r="C168" s="66">
        <f t="shared" si="4"/>
        <v>0.11627906976744186</v>
      </c>
      <c r="D168" s="123" t="s">
        <v>655</v>
      </c>
      <c r="E168" s="65">
        <f>COUNTIF(Deník!$V$5:$V$638,D168)</f>
        <v>4</v>
      </c>
      <c r="F168" s="66">
        <f t="shared" si="5"/>
        <v>9.3023255813953487E-2</v>
      </c>
    </row>
    <row r="169" spans="1:6">
      <c r="A169" s="64" t="s">
        <v>277</v>
      </c>
      <c r="B169" s="65">
        <f>COUNTIF(Deník!$T$5:$T$638,A169)</f>
        <v>5</v>
      </c>
      <c r="C169" s="66">
        <f t="shared" si="4"/>
        <v>0.11627906976744186</v>
      </c>
      <c r="D169" s="123" t="s">
        <v>656</v>
      </c>
      <c r="E169" s="65">
        <f>COUNTIF(Deník!$V$5:$V$638,D169)</f>
        <v>4</v>
      </c>
      <c r="F169" s="66">
        <f t="shared" si="5"/>
        <v>9.3023255813953487E-2</v>
      </c>
    </row>
    <row r="170" spans="1:6">
      <c r="A170" s="64" t="s">
        <v>278</v>
      </c>
      <c r="B170" s="65">
        <f>COUNTIF(Deník!$T$5:$T$638,A170)</f>
        <v>5</v>
      </c>
      <c r="C170" s="66">
        <f t="shared" si="4"/>
        <v>0.11627906976744186</v>
      </c>
      <c r="D170" s="123" t="s">
        <v>657</v>
      </c>
      <c r="E170" s="65">
        <f>COUNTIF(Deník!$V$5:$V$638,D170)</f>
        <v>4</v>
      </c>
      <c r="F170" s="66">
        <f t="shared" si="5"/>
        <v>9.3023255813953487E-2</v>
      </c>
    </row>
    <row r="171" spans="1:6">
      <c r="A171" s="64" t="s">
        <v>279</v>
      </c>
      <c r="B171" s="65">
        <f>COUNTIF(Deník!$T$5:$T$638,A171)</f>
        <v>5</v>
      </c>
      <c r="C171" s="66">
        <f t="shared" si="4"/>
        <v>0.11627906976744186</v>
      </c>
      <c r="D171" s="123" t="s">
        <v>658</v>
      </c>
      <c r="E171" s="65">
        <f>COUNTIF(Deník!$V$5:$V$638,D171)</f>
        <v>4</v>
      </c>
      <c r="F171" s="66">
        <f t="shared" si="5"/>
        <v>9.3023255813953487E-2</v>
      </c>
    </row>
    <row r="172" spans="1:6">
      <c r="A172" s="64" t="s">
        <v>280</v>
      </c>
      <c r="B172" s="65">
        <f>COUNTIF(Deník!$T$5:$T$638,A172)</f>
        <v>5</v>
      </c>
      <c r="C172" s="66">
        <f t="shared" si="4"/>
        <v>0.11627906976744186</v>
      </c>
      <c r="D172" s="123" t="s">
        <v>659</v>
      </c>
      <c r="E172" s="65">
        <f>COUNTIF(Deník!$V$5:$V$638,D172)</f>
        <v>4</v>
      </c>
      <c r="F172" s="66">
        <f t="shared" si="5"/>
        <v>9.3023255813953487E-2</v>
      </c>
    </row>
    <row r="173" spans="1:6">
      <c r="A173" s="64" t="s">
        <v>281</v>
      </c>
      <c r="B173" s="65">
        <f>COUNTIF(Deník!$T$5:$T$638,A173)</f>
        <v>5</v>
      </c>
      <c r="C173" s="66">
        <f t="shared" si="4"/>
        <v>0.11627906976744186</v>
      </c>
      <c r="D173" s="123" t="s">
        <v>660</v>
      </c>
      <c r="E173" s="65">
        <f>COUNTIF(Deník!$V$5:$V$638,D173)</f>
        <v>4</v>
      </c>
      <c r="F173" s="66">
        <f t="shared" si="5"/>
        <v>9.3023255813953487E-2</v>
      </c>
    </row>
    <row r="174" spans="1:6">
      <c r="A174" s="64" t="s">
        <v>282</v>
      </c>
      <c r="B174" s="65">
        <f>COUNTIF(Deník!$T$5:$T$638,A174)</f>
        <v>5</v>
      </c>
      <c r="C174" s="66">
        <f t="shared" ref="C174:C237" si="6">B174/$E$2</f>
        <v>0.11627906976744186</v>
      </c>
      <c r="D174" s="123" t="s">
        <v>661</v>
      </c>
      <c r="E174" s="65">
        <f>COUNTIF(Deník!$V$5:$V$638,D174)</f>
        <v>4</v>
      </c>
      <c r="F174" s="66">
        <f t="shared" si="5"/>
        <v>9.3023255813953487E-2</v>
      </c>
    </row>
    <row r="175" spans="1:6">
      <c r="A175" s="64" t="s">
        <v>283</v>
      </c>
      <c r="B175" s="65">
        <f>COUNTIF(Deník!$T$5:$T$638,A175)</f>
        <v>5</v>
      </c>
      <c r="C175" s="66">
        <f t="shared" si="6"/>
        <v>0.11627906976744186</v>
      </c>
      <c r="D175" s="123" t="s">
        <v>662</v>
      </c>
      <c r="E175" s="65">
        <f>COUNTIF(Deník!$V$5:$V$638,D175)</f>
        <v>4</v>
      </c>
      <c r="F175" s="66">
        <f t="shared" si="5"/>
        <v>9.3023255813953487E-2</v>
      </c>
    </row>
    <row r="176" spans="1:6">
      <c r="A176" s="64" t="s">
        <v>284</v>
      </c>
      <c r="B176" s="65">
        <f>COUNTIF(Deník!$T$5:$T$638,A176)</f>
        <v>5</v>
      </c>
      <c r="C176" s="66">
        <f t="shared" si="6"/>
        <v>0.11627906976744186</v>
      </c>
      <c r="D176" s="123" t="s">
        <v>663</v>
      </c>
      <c r="E176" s="65">
        <f>COUNTIF(Deník!$V$5:$V$638,D176)</f>
        <v>4</v>
      </c>
      <c r="F176" s="66">
        <f t="shared" si="5"/>
        <v>9.3023255813953487E-2</v>
      </c>
    </row>
    <row r="177" spans="1:6">
      <c r="A177" s="64" t="s">
        <v>285</v>
      </c>
      <c r="B177" s="65">
        <f>COUNTIF(Deník!$T$5:$T$638,A177)</f>
        <v>5</v>
      </c>
      <c r="C177" s="66">
        <f t="shared" si="6"/>
        <v>0.11627906976744186</v>
      </c>
      <c r="D177" s="123" t="s">
        <v>664</v>
      </c>
      <c r="E177" s="65">
        <f>COUNTIF(Deník!$V$5:$V$638,D177)</f>
        <v>4</v>
      </c>
      <c r="F177" s="66">
        <f t="shared" si="5"/>
        <v>9.3023255813953487E-2</v>
      </c>
    </row>
    <row r="178" spans="1:6">
      <c r="A178" s="64" t="s">
        <v>286</v>
      </c>
      <c r="B178" s="65">
        <f>COUNTIF(Deník!$T$5:$T$638,A178)</f>
        <v>5</v>
      </c>
      <c r="C178" s="66">
        <f t="shared" si="6"/>
        <v>0.11627906976744186</v>
      </c>
      <c r="D178" s="123" t="s">
        <v>665</v>
      </c>
      <c r="E178" s="65">
        <f>COUNTIF(Deník!$V$5:$V$638,D178)</f>
        <v>4</v>
      </c>
      <c r="F178" s="66">
        <f t="shared" si="5"/>
        <v>9.3023255813953487E-2</v>
      </c>
    </row>
    <row r="179" spans="1:6">
      <c r="A179" s="64" t="s">
        <v>287</v>
      </c>
      <c r="B179" s="65">
        <f>COUNTIF(Deník!$T$5:$T$638,A179)</f>
        <v>5</v>
      </c>
      <c r="C179" s="66">
        <f t="shared" si="6"/>
        <v>0.11627906976744186</v>
      </c>
      <c r="D179" s="123" t="s">
        <v>666</v>
      </c>
      <c r="E179" s="65">
        <f>COUNTIF(Deník!$V$5:$V$638,D179)</f>
        <v>3</v>
      </c>
      <c r="F179" s="66">
        <f t="shared" si="5"/>
        <v>6.9767441860465115E-2</v>
      </c>
    </row>
    <row r="180" spans="1:6">
      <c r="A180" s="64" t="s">
        <v>288</v>
      </c>
      <c r="B180" s="65">
        <f>COUNTIF(Deník!$T$5:$T$638,A180)</f>
        <v>5</v>
      </c>
      <c r="C180" s="66">
        <f t="shared" si="6"/>
        <v>0.11627906976744186</v>
      </c>
      <c r="D180" s="123" t="s">
        <v>667</v>
      </c>
      <c r="E180" s="65">
        <f>COUNTIF(Deník!$V$5:$V$638,D180)</f>
        <v>3</v>
      </c>
      <c r="F180" s="66">
        <f t="shared" si="5"/>
        <v>6.9767441860465115E-2</v>
      </c>
    </row>
    <row r="181" spans="1:6">
      <c r="A181" s="64" t="s">
        <v>289</v>
      </c>
      <c r="B181" s="65">
        <f>COUNTIF(Deník!$T$5:$T$638,A181)</f>
        <v>5</v>
      </c>
      <c r="C181" s="66">
        <f t="shared" si="6"/>
        <v>0.11627906976744186</v>
      </c>
      <c r="D181" s="123" t="s">
        <v>668</v>
      </c>
      <c r="E181" s="65">
        <f>COUNTIF(Deník!$V$5:$V$638,D181)</f>
        <v>3</v>
      </c>
      <c r="F181" s="66">
        <f t="shared" si="5"/>
        <v>6.9767441860465115E-2</v>
      </c>
    </row>
    <row r="182" spans="1:6">
      <c r="A182" s="64" t="s">
        <v>290</v>
      </c>
      <c r="B182" s="65">
        <f>COUNTIF(Deník!$T$5:$T$638,A182)</f>
        <v>5</v>
      </c>
      <c r="C182" s="66">
        <f t="shared" si="6"/>
        <v>0.11627906976744186</v>
      </c>
      <c r="D182" s="123" t="s">
        <v>669</v>
      </c>
      <c r="E182" s="65">
        <f>COUNTIF(Deník!$V$5:$V$638,D182)</f>
        <v>3</v>
      </c>
      <c r="F182" s="66">
        <f t="shared" si="5"/>
        <v>6.9767441860465115E-2</v>
      </c>
    </row>
    <row r="183" spans="1:6">
      <c r="A183" s="64" t="s">
        <v>291</v>
      </c>
      <c r="B183" s="65">
        <f>COUNTIF(Deník!$T$5:$T$638,A183)</f>
        <v>5</v>
      </c>
      <c r="C183" s="66">
        <f t="shared" si="6"/>
        <v>0.11627906976744186</v>
      </c>
      <c r="D183" s="123" t="s">
        <v>670</v>
      </c>
      <c r="E183" s="65">
        <f>COUNTIF(Deník!$V$5:$V$638,D183)</f>
        <v>3</v>
      </c>
      <c r="F183" s="66">
        <f t="shared" si="5"/>
        <v>6.9767441860465115E-2</v>
      </c>
    </row>
    <row r="184" spans="1:6">
      <c r="A184" s="64" t="s">
        <v>292</v>
      </c>
      <c r="B184" s="65">
        <f>COUNTIF(Deník!$T$5:$T$638,A184)</f>
        <v>5</v>
      </c>
      <c r="C184" s="66">
        <f t="shared" si="6"/>
        <v>0.11627906976744186</v>
      </c>
      <c r="D184" s="123" t="s">
        <v>671</v>
      </c>
      <c r="E184" s="65">
        <f>COUNTIF(Deník!$V$5:$V$638,D184)</f>
        <v>3</v>
      </c>
      <c r="F184" s="66">
        <f t="shared" si="5"/>
        <v>6.9767441860465115E-2</v>
      </c>
    </row>
    <row r="185" spans="1:6">
      <c r="A185" s="64" t="s">
        <v>293</v>
      </c>
      <c r="B185" s="65">
        <f>COUNTIF(Deník!$T$5:$T$638,A185)</f>
        <v>5</v>
      </c>
      <c r="C185" s="66">
        <f t="shared" si="6"/>
        <v>0.11627906976744186</v>
      </c>
      <c r="D185" s="123" t="s">
        <v>672</v>
      </c>
      <c r="E185" s="65">
        <f>COUNTIF(Deník!$V$5:$V$638,D185)</f>
        <v>3</v>
      </c>
      <c r="F185" s="66">
        <f t="shared" si="5"/>
        <v>6.9767441860465115E-2</v>
      </c>
    </row>
    <row r="186" spans="1:6">
      <c r="A186" s="64" t="s">
        <v>294</v>
      </c>
      <c r="B186" s="65">
        <f>COUNTIF(Deník!$T$5:$T$638,A186)</f>
        <v>4</v>
      </c>
      <c r="C186" s="66">
        <f t="shared" si="6"/>
        <v>9.3023255813953487E-2</v>
      </c>
      <c r="D186" s="123" t="s">
        <v>673</v>
      </c>
      <c r="E186" s="65">
        <f>COUNTIF(Deník!$V$5:$V$638,D186)</f>
        <v>2</v>
      </c>
      <c r="F186" s="66">
        <f t="shared" si="5"/>
        <v>4.6511627906976744E-2</v>
      </c>
    </row>
    <row r="187" spans="1:6">
      <c r="A187" s="64" t="s">
        <v>295</v>
      </c>
      <c r="B187" s="65">
        <f>COUNTIF(Deník!$T$5:$T$638,A187)</f>
        <v>4</v>
      </c>
      <c r="C187" s="66">
        <f t="shared" si="6"/>
        <v>9.3023255813953487E-2</v>
      </c>
      <c r="D187" s="123" t="s">
        <v>674</v>
      </c>
      <c r="E187" s="65">
        <f>COUNTIF(Deník!$V$5:$V$638,D187)</f>
        <v>1</v>
      </c>
      <c r="F187" s="66">
        <f t="shared" si="5"/>
        <v>2.3255813953488372E-2</v>
      </c>
    </row>
    <row r="188" spans="1:6">
      <c r="A188" s="64" t="s">
        <v>296</v>
      </c>
      <c r="B188" s="65">
        <f>COUNTIF(Deník!$T$5:$T$638,A188)</f>
        <v>4</v>
      </c>
      <c r="C188" s="66">
        <f t="shared" si="6"/>
        <v>9.3023255813953487E-2</v>
      </c>
      <c r="D188" s="123" t="s">
        <v>675</v>
      </c>
      <c r="E188" s="65">
        <f>COUNTIF(Deník!$V$5:$V$638,D188)</f>
        <v>1</v>
      </c>
      <c r="F188" s="66">
        <f t="shared" si="5"/>
        <v>2.3255813953488372E-2</v>
      </c>
    </row>
    <row r="189" spans="1:6">
      <c r="A189" s="64" t="s">
        <v>297</v>
      </c>
      <c r="B189" s="65">
        <f>COUNTIF(Deník!$T$5:$T$638,A189)</f>
        <v>4</v>
      </c>
      <c r="C189" s="66">
        <f t="shared" si="6"/>
        <v>9.3023255813953487E-2</v>
      </c>
      <c r="D189" s="123" t="s">
        <v>676</v>
      </c>
      <c r="E189" s="65">
        <f>COUNTIF(Deník!$V$5:$V$638,D189)</f>
        <v>1</v>
      </c>
      <c r="F189" s="66">
        <f t="shared" si="5"/>
        <v>2.3255813953488372E-2</v>
      </c>
    </row>
    <row r="190" spans="1:6">
      <c r="A190" s="64" t="s">
        <v>298</v>
      </c>
      <c r="B190" s="65">
        <f>COUNTIF(Deník!$T$5:$T$638,A190)</f>
        <v>4</v>
      </c>
      <c r="C190" s="66">
        <f t="shared" si="6"/>
        <v>9.3023255813953487E-2</v>
      </c>
      <c r="D190" s="123" t="s">
        <v>677</v>
      </c>
      <c r="E190" s="65">
        <f>COUNTIF(Deník!$V$5:$V$638,D190)</f>
        <v>1</v>
      </c>
      <c r="F190" s="66">
        <f t="shared" si="5"/>
        <v>2.3255813953488372E-2</v>
      </c>
    </row>
    <row r="191" spans="1:6">
      <c r="A191" s="64" t="s">
        <v>299</v>
      </c>
      <c r="B191" s="65">
        <f>COUNTIF(Deník!$T$5:$T$638,A191)</f>
        <v>4</v>
      </c>
      <c r="C191" s="66">
        <f t="shared" si="6"/>
        <v>9.3023255813953487E-2</v>
      </c>
      <c r="D191" s="123" t="s">
        <v>678</v>
      </c>
      <c r="E191" s="65">
        <f>COUNTIF(Deník!$V$5:$V$638,D191)</f>
        <v>1</v>
      </c>
      <c r="F191" s="66">
        <f t="shared" si="5"/>
        <v>2.3255813953488372E-2</v>
      </c>
    </row>
    <row r="192" spans="1:6">
      <c r="A192" s="64" t="s">
        <v>300</v>
      </c>
      <c r="B192" s="65">
        <f>COUNTIF(Deník!$T$5:$T$638,A192)</f>
        <v>3</v>
      </c>
      <c r="C192" s="66">
        <f t="shared" si="6"/>
        <v>6.9767441860465115E-2</v>
      </c>
      <c r="D192" s="123" t="s">
        <v>679</v>
      </c>
      <c r="E192" s="65">
        <f>COUNTIF(Deník!$V$5:$V$638,D192)</f>
        <v>1</v>
      </c>
      <c r="F192" s="66">
        <f t="shared" si="5"/>
        <v>2.3255813953488372E-2</v>
      </c>
    </row>
    <row r="193" spans="1:6">
      <c r="A193" s="64" t="s">
        <v>301</v>
      </c>
      <c r="B193" s="65">
        <f>COUNTIF(Deník!$T$5:$T$638,A193)</f>
        <v>3</v>
      </c>
      <c r="C193" s="66">
        <f t="shared" si="6"/>
        <v>6.9767441860465115E-2</v>
      </c>
      <c r="D193" s="123" t="s">
        <v>680</v>
      </c>
      <c r="E193" s="65">
        <f>COUNTIF(Deník!$V$5:$V$638,D193)</f>
        <v>1</v>
      </c>
      <c r="F193" s="66">
        <f t="shared" si="5"/>
        <v>2.3255813953488372E-2</v>
      </c>
    </row>
    <row r="194" spans="1:6">
      <c r="A194" s="64" t="s">
        <v>302</v>
      </c>
      <c r="B194" s="65">
        <f>COUNTIF(Deník!$T$5:$T$638,A194)</f>
        <v>3</v>
      </c>
      <c r="C194" s="66">
        <f t="shared" si="6"/>
        <v>6.9767441860465115E-2</v>
      </c>
      <c r="D194" s="123" t="s">
        <v>681</v>
      </c>
      <c r="E194" s="65">
        <f>COUNTIF(Deník!$V$5:$V$638,D194)</f>
        <v>1</v>
      </c>
      <c r="F194" s="66">
        <f t="shared" si="5"/>
        <v>2.3255813953488372E-2</v>
      </c>
    </row>
    <row r="195" spans="1:6">
      <c r="A195" s="64" t="s">
        <v>303</v>
      </c>
      <c r="B195" s="65">
        <f>COUNTIF(Deník!$T$5:$T$638,A195)</f>
        <v>3</v>
      </c>
      <c r="C195" s="66">
        <f t="shared" si="6"/>
        <v>6.9767441860465115E-2</v>
      </c>
      <c r="D195" s="123" t="s">
        <v>682</v>
      </c>
      <c r="E195" s="65">
        <f>COUNTIF(Deník!$V$5:$V$638,D195)</f>
        <v>1</v>
      </c>
      <c r="F195" s="66">
        <f t="shared" si="5"/>
        <v>2.3255813953488372E-2</v>
      </c>
    </row>
    <row r="196" spans="1:6">
      <c r="A196" s="64" t="s">
        <v>304</v>
      </c>
      <c r="B196" s="65">
        <f>COUNTIF(Deník!$T$5:$T$638,A196)</f>
        <v>3</v>
      </c>
      <c r="C196" s="66">
        <f t="shared" si="6"/>
        <v>6.9767441860465115E-2</v>
      </c>
      <c r="D196" s="123" t="s">
        <v>683</v>
      </c>
      <c r="E196" s="65">
        <f>COUNTIF(Deník!$V$5:$V$638,D196)</f>
        <v>1</v>
      </c>
      <c r="F196" s="66">
        <f t="shared" si="5"/>
        <v>2.3255813953488372E-2</v>
      </c>
    </row>
    <row r="197" spans="1:6">
      <c r="A197" s="64" t="s">
        <v>305</v>
      </c>
      <c r="B197" s="65">
        <f>COUNTIF(Deník!$T$5:$T$638,A197)</f>
        <v>3</v>
      </c>
      <c r="C197" s="66">
        <f t="shared" si="6"/>
        <v>6.9767441860465115E-2</v>
      </c>
      <c r="D197" s="123" t="s">
        <v>684</v>
      </c>
      <c r="E197" s="65">
        <f>COUNTIF(Deník!$V$5:$V$638,D197)</f>
        <v>1</v>
      </c>
      <c r="F197" s="66">
        <f t="shared" ref="F197:F260" si="7">E197/$E$2</f>
        <v>2.3255813953488372E-2</v>
      </c>
    </row>
    <row r="198" spans="1:6">
      <c r="A198" s="64" t="s">
        <v>306</v>
      </c>
      <c r="B198" s="65">
        <f>COUNTIF(Deník!$T$5:$T$638,A198)</f>
        <v>3</v>
      </c>
      <c r="C198" s="66">
        <f t="shared" si="6"/>
        <v>6.9767441860465115E-2</v>
      </c>
      <c r="D198" s="123" t="s">
        <v>685</v>
      </c>
      <c r="E198" s="65">
        <f>COUNTIF(Deník!$V$5:$V$638,D198)</f>
        <v>1</v>
      </c>
      <c r="F198" s="66">
        <f t="shared" si="7"/>
        <v>2.3255813953488372E-2</v>
      </c>
    </row>
    <row r="199" spans="1:6">
      <c r="A199" s="64" t="s">
        <v>307</v>
      </c>
      <c r="B199" s="65">
        <f>COUNTIF(Deník!$T$5:$T$638,A199)</f>
        <v>2</v>
      </c>
      <c r="C199" s="66">
        <f t="shared" si="6"/>
        <v>4.6511627906976744E-2</v>
      </c>
      <c r="D199" s="123" t="s">
        <v>686</v>
      </c>
      <c r="E199" s="65">
        <f>COUNTIF(Deník!$V$5:$V$638,D199)</f>
        <v>0</v>
      </c>
      <c r="F199" s="66">
        <f t="shared" si="7"/>
        <v>0</v>
      </c>
    </row>
    <row r="200" spans="1:6">
      <c r="A200" s="64" t="s">
        <v>308</v>
      </c>
      <c r="B200" s="65">
        <f>COUNTIF(Deník!$T$5:$T$638,A200)</f>
        <v>2</v>
      </c>
      <c r="C200" s="66">
        <f t="shared" si="6"/>
        <v>4.6511627906976744E-2</v>
      </c>
      <c r="D200" s="123" t="s">
        <v>687</v>
      </c>
      <c r="E200" s="65">
        <f>COUNTIF(Deník!$V$5:$V$638,D200)</f>
        <v>0</v>
      </c>
      <c r="F200" s="66">
        <f t="shared" si="7"/>
        <v>0</v>
      </c>
    </row>
    <row r="201" spans="1:6">
      <c r="A201" s="64" t="s">
        <v>309</v>
      </c>
      <c r="B201" s="65">
        <f>COUNTIF(Deník!$T$5:$T$638,A201)</f>
        <v>2</v>
      </c>
      <c r="C201" s="66">
        <f t="shared" si="6"/>
        <v>4.6511627906976744E-2</v>
      </c>
      <c r="D201" s="123" t="s">
        <v>688</v>
      </c>
      <c r="E201" s="65">
        <f>COUNTIF(Deník!$V$5:$V$638,D201)</f>
        <v>0</v>
      </c>
      <c r="F201" s="66">
        <f t="shared" si="7"/>
        <v>0</v>
      </c>
    </row>
    <row r="202" spans="1:6">
      <c r="A202" s="64" t="s">
        <v>310</v>
      </c>
      <c r="B202" s="65">
        <f>COUNTIF(Deník!$T$5:$T$638,A202)</f>
        <v>0</v>
      </c>
      <c r="C202" s="66">
        <f t="shared" si="6"/>
        <v>0</v>
      </c>
      <c r="D202" s="123" t="s">
        <v>689</v>
      </c>
      <c r="E202" s="65">
        <f>COUNTIF(Deník!$V$5:$V$638,D202)</f>
        <v>0</v>
      </c>
      <c r="F202" s="66">
        <f t="shared" si="7"/>
        <v>0</v>
      </c>
    </row>
    <row r="203" spans="1:6">
      <c r="A203" s="64" t="s">
        <v>311</v>
      </c>
      <c r="B203" s="65">
        <f>COUNTIF(Deník!$T$5:$T$638,A203)</f>
        <v>0</v>
      </c>
      <c r="C203" s="66">
        <f t="shared" si="6"/>
        <v>0</v>
      </c>
      <c r="D203" s="123" t="s">
        <v>690</v>
      </c>
      <c r="E203" s="65">
        <f>COUNTIF(Deník!$V$5:$V$638,D203)</f>
        <v>0</v>
      </c>
      <c r="F203" s="66">
        <f t="shared" si="7"/>
        <v>0</v>
      </c>
    </row>
    <row r="204" spans="1:6">
      <c r="A204" s="64" t="s">
        <v>312</v>
      </c>
      <c r="B204" s="65">
        <f>COUNTIF(Deník!$T$5:$T$638,A204)</f>
        <v>0</v>
      </c>
      <c r="C204" s="66">
        <f t="shared" si="6"/>
        <v>0</v>
      </c>
      <c r="D204" s="123" t="s">
        <v>691</v>
      </c>
      <c r="E204" s="65">
        <f>COUNTIF(Deník!$V$5:$V$638,D204)</f>
        <v>0</v>
      </c>
      <c r="F204" s="66">
        <f t="shared" si="7"/>
        <v>0</v>
      </c>
    </row>
    <row r="205" spans="1:6">
      <c r="A205" s="64" t="s">
        <v>313</v>
      </c>
      <c r="B205" s="65">
        <f>COUNTIF(Deník!$T$5:$T$638,A205)</f>
        <v>0</v>
      </c>
      <c r="C205" s="66">
        <f t="shared" si="6"/>
        <v>0</v>
      </c>
      <c r="D205" s="123" t="s">
        <v>692</v>
      </c>
      <c r="E205" s="65">
        <f>COUNTIF(Deník!$V$5:$V$638,D205)</f>
        <v>0</v>
      </c>
      <c r="F205" s="66">
        <f t="shared" si="7"/>
        <v>0</v>
      </c>
    </row>
    <row r="206" spans="1:6">
      <c r="A206" s="64" t="s">
        <v>314</v>
      </c>
      <c r="B206" s="65">
        <f>COUNTIF(Deník!$T$5:$T$638,A206)</f>
        <v>0</v>
      </c>
      <c r="C206" s="66">
        <f t="shared" si="6"/>
        <v>0</v>
      </c>
      <c r="D206" s="123" t="s">
        <v>693</v>
      </c>
      <c r="E206" s="65">
        <f>COUNTIF(Deník!$V$5:$V$638,D206)</f>
        <v>0</v>
      </c>
      <c r="F206" s="66">
        <f t="shared" si="7"/>
        <v>0</v>
      </c>
    </row>
    <row r="207" spans="1:6">
      <c r="A207" s="64" t="s">
        <v>315</v>
      </c>
      <c r="B207" s="65">
        <f>COUNTIF(Deník!$T$5:$T$638,A207)</f>
        <v>0</v>
      </c>
      <c r="C207" s="66">
        <f t="shared" si="6"/>
        <v>0</v>
      </c>
      <c r="D207" s="123" t="s">
        <v>694</v>
      </c>
      <c r="E207" s="65">
        <f>COUNTIF(Deník!$V$5:$V$638,D207)</f>
        <v>0</v>
      </c>
      <c r="F207" s="66">
        <f t="shared" si="7"/>
        <v>0</v>
      </c>
    </row>
    <row r="208" spans="1:6">
      <c r="A208" s="64" t="s">
        <v>316</v>
      </c>
      <c r="B208" s="65">
        <f>COUNTIF(Deník!$T$5:$T$638,A208)</f>
        <v>0</v>
      </c>
      <c r="C208" s="66">
        <f t="shared" si="6"/>
        <v>0</v>
      </c>
      <c r="D208" s="123" t="s">
        <v>695</v>
      </c>
      <c r="E208" s="65">
        <f>COUNTIF(Deník!$V$5:$V$638,D208)</f>
        <v>0</v>
      </c>
      <c r="F208" s="66">
        <f t="shared" si="7"/>
        <v>0</v>
      </c>
    </row>
    <row r="209" spans="1:6">
      <c r="A209" s="64" t="s">
        <v>317</v>
      </c>
      <c r="B209" s="65">
        <f>COUNTIF(Deník!$T$5:$T$638,A209)</f>
        <v>0</v>
      </c>
      <c r="C209" s="66">
        <f t="shared" si="6"/>
        <v>0</v>
      </c>
      <c r="D209" s="123" t="s">
        <v>696</v>
      </c>
      <c r="E209" s="65">
        <f>COUNTIF(Deník!$V$5:$V$638,D209)</f>
        <v>0</v>
      </c>
      <c r="F209" s="66">
        <f t="shared" si="7"/>
        <v>0</v>
      </c>
    </row>
    <row r="210" spans="1:6">
      <c r="A210" s="64" t="s">
        <v>318</v>
      </c>
      <c r="B210" s="65">
        <f>COUNTIF(Deník!$T$5:$T$638,A210)</f>
        <v>0</v>
      </c>
      <c r="C210" s="66">
        <f t="shared" si="6"/>
        <v>0</v>
      </c>
      <c r="D210" s="123" t="s">
        <v>697</v>
      </c>
      <c r="E210" s="65">
        <f>COUNTIF(Deník!$V$5:$V$638,D210)</f>
        <v>0</v>
      </c>
      <c r="F210" s="66">
        <f t="shared" si="7"/>
        <v>0</v>
      </c>
    </row>
    <row r="211" spans="1:6">
      <c r="A211" s="64" t="s">
        <v>319</v>
      </c>
      <c r="B211" s="65">
        <f>COUNTIF(Deník!$T$5:$T$638,A211)</f>
        <v>0</v>
      </c>
      <c r="C211" s="66">
        <f t="shared" si="6"/>
        <v>0</v>
      </c>
      <c r="D211" s="123" t="s">
        <v>698</v>
      </c>
      <c r="E211" s="65">
        <f>COUNTIF(Deník!$V$5:$V$638,D211)</f>
        <v>0</v>
      </c>
      <c r="F211" s="66">
        <f t="shared" si="7"/>
        <v>0</v>
      </c>
    </row>
    <row r="212" spans="1:6">
      <c r="A212" s="64" t="s">
        <v>320</v>
      </c>
      <c r="B212" s="65">
        <f>COUNTIF(Deník!$T$5:$T$638,A212)</f>
        <v>0</v>
      </c>
      <c r="C212" s="66">
        <f t="shared" si="6"/>
        <v>0</v>
      </c>
      <c r="D212" s="123" t="s">
        <v>699</v>
      </c>
      <c r="E212" s="65">
        <f>COUNTIF(Deník!$V$5:$V$638,D212)</f>
        <v>0</v>
      </c>
      <c r="F212" s="66">
        <f t="shared" si="7"/>
        <v>0</v>
      </c>
    </row>
    <row r="213" spans="1:6">
      <c r="A213" s="64" t="s">
        <v>321</v>
      </c>
      <c r="B213" s="65">
        <f>COUNTIF(Deník!$T$5:$T$638,A213)</f>
        <v>0</v>
      </c>
      <c r="C213" s="66">
        <f t="shared" si="6"/>
        <v>0</v>
      </c>
      <c r="D213" s="123" t="s">
        <v>700</v>
      </c>
      <c r="E213" s="65">
        <f>COUNTIF(Deník!$V$5:$V$638,D213)</f>
        <v>0</v>
      </c>
      <c r="F213" s="66">
        <f t="shared" si="7"/>
        <v>0</v>
      </c>
    </row>
    <row r="214" spans="1:6">
      <c r="A214" s="64" t="s">
        <v>322</v>
      </c>
      <c r="B214" s="65">
        <f>COUNTIF(Deník!$T$5:$T$638,A214)</f>
        <v>0</v>
      </c>
      <c r="C214" s="66">
        <f t="shared" si="6"/>
        <v>0</v>
      </c>
      <c r="D214" s="123" t="s">
        <v>701</v>
      </c>
      <c r="E214" s="65">
        <f>COUNTIF(Deník!$V$5:$V$638,D214)</f>
        <v>0</v>
      </c>
      <c r="F214" s="66">
        <f t="shared" si="7"/>
        <v>0</v>
      </c>
    </row>
    <row r="215" spans="1:6">
      <c r="A215" s="64" t="s">
        <v>323</v>
      </c>
      <c r="B215" s="65">
        <f>COUNTIF(Deník!$T$5:$T$638,A215)</f>
        <v>0</v>
      </c>
      <c r="C215" s="66">
        <f t="shared" si="6"/>
        <v>0</v>
      </c>
      <c r="D215" s="123" t="s">
        <v>702</v>
      </c>
      <c r="E215" s="65">
        <f>COUNTIF(Deník!$V$5:$V$638,D215)</f>
        <v>0</v>
      </c>
      <c r="F215" s="66">
        <f t="shared" si="7"/>
        <v>0</v>
      </c>
    </row>
    <row r="216" spans="1:6">
      <c r="A216" s="64" t="s">
        <v>324</v>
      </c>
      <c r="B216" s="65">
        <f>COUNTIF(Deník!$T$5:$T$638,A216)</f>
        <v>0</v>
      </c>
      <c r="C216" s="66">
        <f t="shared" si="6"/>
        <v>0</v>
      </c>
      <c r="D216" s="123" t="s">
        <v>703</v>
      </c>
      <c r="E216" s="65">
        <f>COUNTIF(Deník!$V$5:$V$638,D216)</f>
        <v>0</v>
      </c>
      <c r="F216" s="66">
        <f t="shared" si="7"/>
        <v>0</v>
      </c>
    </row>
    <row r="217" spans="1:6">
      <c r="A217" s="64" t="s">
        <v>325</v>
      </c>
      <c r="B217" s="65">
        <f>COUNTIF(Deník!$T$5:$T$638,A217)</f>
        <v>0</v>
      </c>
      <c r="C217" s="66">
        <f t="shared" si="6"/>
        <v>0</v>
      </c>
      <c r="D217" s="123" t="s">
        <v>704</v>
      </c>
      <c r="E217" s="65">
        <f>COUNTIF(Deník!$V$5:$V$638,D217)</f>
        <v>0</v>
      </c>
      <c r="F217" s="66">
        <f t="shared" si="7"/>
        <v>0</v>
      </c>
    </row>
    <row r="218" spans="1:6">
      <c r="A218" s="64" t="s">
        <v>326</v>
      </c>
      <c r="B218" s="65">
        <f>COUNTIF(Deník!$T$5:$T$638,A218)</f>
        <v>0</v>
      </c>
      <c r="C218" s="66">
        <f t="shared" si="6"/>
        <v>0</v>
      </c>
      <c r="D218" s="123" t="s">
        <v>705</v>
      </c>
      <c r="E218" s="65">
        <f>COUNTIF(Deník!$V$5:$V$638,D218)</f>
        <v>0</v>
      </c>
      <c r="F218" s="66">
        <f t="shared" si="7"/>
        <v>0</v>
      </c>
    </row>
    <row r="219" spans="1:6">
      <c r="A219" s="64" t="s">
        <v>327</v>
      </c>
      <c r="B219" s="65">
        <f>COUNTIF(Deník!$T$5:$T$638,A219)</f>
        <v>0</v>
      </c>
      <c r="C219" s="66">
        <f t="shared" si="6"/>
        <v>0</v>
      </c>
      <c r="D219" s="123" t="s">
        <v>706</v>
      </c>
      <c r="E219" s="65">
        <f>COUNTIF(Deník!$V$5:$V$638,D219)</f>
        <v>0</v>
      </c>
      <c r="F219" s="66">
        <f t="shared" si="7"/>
        <v>0</v>
      </c>
    </row>
    <row r="220" spans="1:6">
      <c r="A220" s="64" t="s">
        <v>328</v>
      </c>
      <c r="B220" s="65">
        <f>COUNTIF(Deník!$T$5:$T$638,A220)</f>
        <v>0</v>
      </c>
      <c r="C220" s="66">
        <f t="shared" si="6"/>
        <v>0</v>
      </c>
      <c r="D220" s="123" t="s">
        <v>707</v>
      </c>
      <c r="E220" s="65">
        <f>COUNTIF(Deník!$V$5:$V$638,D220)</f>
        <v>0</v>
      </c>
      <c r="F220" s="66">
        <f t="shared" si="7"/>
        <v>0</v>
      </c>
    </row>
    <row r="221" spans="1:6">
      <c r="A221" s="64" t="s">
        <v>329</v>
      </c>
      <c r="B221" s="65">
        <f>COUNTIF(Deník!$T$5:$T$638,A221)</f>
        <v>0</v>
      </c>
      <c r="C221" s="66">
        <f t="shared" si="6"/>
        <v>0</v>
      </c>
      <c r="D221" s="123" t="s">
        <v>708</v>
      </c>
      <c r="E221" s="65">
        <f>COUNTIF(Deník!$V$5:$V$638,D221)</f>
        <v>0</v>
      </c>
      <c r="F221" s="66">
        <f t="shared" si="7"/>
        <v>0</v>
      </c>
    </row>
    <row r="222" spans="1:6">
      <c r="A222" s="64" t="s">
        <v>330</v>
      </c>
      <c r="B222" s="65">
        <f>COUNTIF(Deník!$T$5:$T$638,A222)</f>
        <v>0</v>
      </c>
      <c r="C222" s="66">
        <f t="shared" si="6"/>
        <v>0</v>
      </c>
      <c r="D222" s="123" t="s">
        <v>709</v>
      </c>
      <c r="E222" s="65">
        <f>COUNTIF(Deník!$V$5:$V$638,D222)</f>
        <v>0</v>
      </c>
      <c r="F222" s="66">
        <f t="shared" si="7"/>
        <v>0</v>
      </c>
    </row>
    <row r="223" spans="1:6">
      <c r="A223" s="64" t="s">
        <v>331</v>
      </c>
      <c r="B223" s="65">
        <f>COUNTIF(Deník!$T$5:$T$638,A223)</f>
        <v>0</v>
      </c>
      <c r="C223" s="66">
        <f t="shared" si="6"/>
        <v>0</v>
      </c>
      <c r="D223" s="123" t="s">
        <v>710</v>
      </c>
      <c r="E223" s="65">
        <f>COUNTIF(Deník!$V$5:$V$638,D223)</f>
        <v>0</v>
      </c>
      <c r="F223" s="66">
        <f t="shared" si="7"/>
        <v>0</v>
      </c>
    </row>
    <row r="224" spans="1:6">
      <c r="A224" s="64" t="s">
        <v>332</v>
      </c>
      <c r="B224" s="65">
        <f>COUNTIF(Deník!$T$5:$T$638,A224)</f>
        <v>0</v>
      </c>
      <c r="C224" s="66">
        <f t="shared" si="6"/>
        <v>0</v>
      </c>
      <c r="D224" s="123" t="s">
        <v>711</v>
      </c>
      <c r="E224" s="65">
        <f>COUNTIF(Deník!$V$5:$V$638,D224)</f>
        <v>0</v>
      </c>
      <c r="F224" s="66">
        <f t="shared" si="7"/>
        <v>0</v>
      </c>
    </row>
    <row r="225" spans="1:6">
      <c r="A225" s="64" t="s">
        <v>333</v>
      </c>
      <c r="B225" s="65">
        <f>COUNTIF(Deník!$T$5:$T$638,A225)</f>
        <v>0</v>
      </c>
      <c r="C225" s="66">
        <f t="shared" si="6"/>
        <v>0</v>
      </c>
      <c r="D225" s="123" t="s">
        <v>712</v>
      </c>
      <c r="E225" s="65">
        <f>COUNTIF(Deník!$V$5:$V$638,D225)</f>
        <v>0</v>
      </c>
      <c r="F225" s="66">
        <f t="shared" si="7"/>
        <v>0</v>
      </c>
    </row>
    <row r="226" spans="1:6">
      <c r="A226" s="64" t="s">
        <v>334</v>
      </c>
      <c r="B226" s="65">
        <f>COUNTIF(Deník!$T$5:$T$638,A226)</f>
        <v>0</v>
      </c>
      <c r="C226" s="66">
        <f t="shared" si="6"/>
        <v>0</v>
      </c>
      <c r="D226" s="123" t="s">
        <v>713</v>
      </c>
      <c r="E226" s="65">
        <f>COUNTIF(Deník!$V$5:$V$638,D226)</f>
        <v>0</v>
      </c>
      <c r="F226" s="66">
        <f t="shared" si="7"/>
        <v>0</v>
      </c>
    </row>
    <row r="227" spans="1:6">
      <c r="A227" s="64" t="s">
        <v>335</v>
      </c>
      <c r="B227" s="65">
        <f>COUNTIF(Deník!$T$5:$T$638,A227)</f>
        <v>0</v>
      </c>
      <c r="C227" s="66">
        <f t="shared" si="6"/>
        <v>0</v>
      </c>
      <c r="D227" s="123" t="s">
        <v>714</v>
      </c>
      <c r="E227" s="65">
        <f>COUNTIF(Deník!$V$5:$V$638,D227)</f>
        <v>0</v>
      </c>
      <c r="F227" s="66">
        <f t="shared" si="7"/>
        <v>0</v>
      </c>
    </row>
    <row r="228" spans="1:6">
      <c r="A228" s="64" t="s">
        <v>336</v>
      </c>
      <c r="B228" s="65">
        <f>COUNTIF(Deník!$T$5:$T$638,A228)</f>
        <v>0</v>
      </c>
      <c r="C228" s="66">
        <f t="shared" si="6"/>
        <v>0</v>
      </c>
      <c r="D228" s="123" t="s">
        <v>715</v>
      </c>
      <c r="E228" s="65">
        <f>COUNTIF(Deník!$V$5:$V$638,D228)</f>
        <v>0</v>
      </c>
      <c r="F228" s="66">
        <f t="shared" si="7"/>
        <v>0</v>
      </c>
    </row>
    <row r="229" spans="1:6">
      <c r="A229" s="64" t="s">
        <v>337</v>
      </c>
      <c r="B229" s="65">
        <f>COUNTIF(Deník!$T$5:$T$638,A229)</f>
        <v>0</v>
      </c>
      <c r="C229" s="66">
        <f t="shared" si="6"/>
        <v>0</v>
      </c>
      <c r="D229" s="123" t="s">
        <v>716</v>
      </c>
      <c r="E229" s="65">
        <f>COUNTIF(Deník!$V$5:$V$638,D229)</f>
        <v>0</v>
      </c>
      <c r="F229" s="66">
        <f t="shared" si="7"/>
        <v>0</v>
      </c>
    </row>
    <row r="230" spans="1:6">
      <c r="A230" s="64" t="s">
        <v>338</v>
      </c>
      <c r="B230" s="65">
        <f>COUNTIF(Deník!$T$5:$T$638,A230)</f>
        <v>0</v>
      </c>
      <c r="C230" s="66">
        <f t="shared" si="6"/>
        <v>0</v>
      </c>
      <c r="D230" s="123" t="s">
        <v>717</v>
      </c>
      <c r="E230" s="65">
        <f>COUNTIF(Deník!$V$5:$V$638,D230)</f>
        <v>0</v>
      </c>
      <c r="F230" s="66">
        <f t="shared" si="7"/>
        <v>0</v>
      </c>
    </row>
    <row r="231" spans="1:6">
      <c r="A231" s="64" t="s">
        <v>339</v>
      </c>
      <c r="B231" s="65">
        <f>COUNTIF(Deník!$T$5:$T$638,A231)</f>
        <v>0</v>
      </c>
      <c r="C231" s="66">
        <f t="shared" si="6"/>
        <v>0</v>
      </c>
      <c r="D231" s="123" t="s">
        <v>718</v>
      </c>
      <c r="E231" s="65">
        <f>COUNTIF(Deník!$V$5:$V$638,D231)</f>
        <v>0</v>
      </c>
      <c r="F231" s="66">
        <f t="shared" si="7"/>
        <v>0</v>
      </c>
    </row>
    <row r="232" spans="1:6">
      <c r="A232" s="64" t="s">
        <v>340</v>
      </c>
      <c r="B232" s="65">
        <f>COUNTIF(Deník!$T$5:$T$638,A232)</f>
        <v>0</v>
      </c>
      <c r="C232" s="66">
        <f t="shared" si="6"/>
        <v>0</v>
      </c>
      <c r="D232" s="123" t="s">
        <v>719</v>
      </c>
      <c r="E232" s="65">
        <f>COUNTIF(Deník!$V$5:$V$638,D232)</f>
        <v>0</v>
      </c>
      <c r="F232" s="66">
        <f t="shared" si="7"/>
        <v>0</v>
      </c>
    </row>
    <row r="233" spans="1:6">
      <c r="A233" s="64" t="s">
        <v>341</v>
      </c>
      <c r="B233" s="65">
        <f>COUNTIF(Deník!$T$5:$T$638,A233)</f>
        <v>0</v>
      </c>
      <c r="C233" s="66">
        <f t="shared" si="6"/>
        <v>0</v>
      </c>
      <c r="D233" s="123" t="s">
        <v>720</v>
      </c>
      <c r="E233" s="65">
        <f>COUNTIF(Deník!$V$5:$V$638,D233)</f>
        <v>0</v>
      </c>
      <c r="F233" s="66">
        <f t="shared" si="7"/>
        <v>0</v>
      </c>
    </row>
    <row r="234" spans="1:6">
      <c r="A234" s="64" t="s">
        <v>342</v>
      </c>
      <c r="B234" s="65">
        <f>COUNTIF(Deník!$T$5:$T$638,A234)</f>
        <v>0</v>
      </c>
      <c r="C234" s="66">
        <f t="shared" si="6"/>
        <v>0</v>
      </c>
      <c r="D234" s="123" t="s">
        <v>721</v>
      </c>
      <c r="E234" s="65">
        <f>COUNTIF(Deník!$V$5:$V$638,D234)</f>
        <v>0</v>
      </c>
      <c r="F234" s="66">
        <f t="shared" si="7"/>
        <v>0</v>
      </c>
    </row>
    <row r="235" spans="1:6">
      <c r="A235" s="64" t="s">
        <v>343</v>
      </c>
      <c r="B235" s="65">
        <f>COUNTIF(Deník!$T$5:$T$638,A235)</f>
        <v>0</v>
      </c>
      <c r="C235" s="66">
        <f t="shared" si="6"/>
        <v>0</v>
      </c>
      <c r="D235" s="123" t="s">
        <v>722</v>
      </c>
      <c r="E235" s="65">
        <f>COUNTIF(Deník!$V$5:$V$638,D235)</f>
        <v>0</v>
      </c>
      <c r="F235" s="66">
        <f t="shared" si="7"/>
        <v>0</v>
      </c>
    </row>
    <row r="236" spans="1:6">
      <c r="A236" s="64" t="s">
        <v>344</v>
      </c>
      <c r="B236" s="65">
        <f>COUNTIF(Deník!$T$5:$T$638,A236)</f>
        <v>0</v>
      </c>
      <c r="C236" s="66">
        <f t="shared" si="6"/>
        <v>0</v>
      </c>
      <c r="D236" s="123" t="s">
        <v>723</v>
      </c>
      <c r="E236" s="65">
        <f>COUNTIF(Deník!$V$5:$V$638,D236)</f>
        <v>0</v>
      </c>
      <c r="F236" s="66">
        <f t="shared" si="7"/>
        <v>0</v>
      </c>
    </row>
    <row r="237" spans="1:6">
      <c r="A237" s="64" t="s">
        <v>345</v>
      </c>
      <c r="B237" s="65">
        <f>COUNTIF(Deník!$T$5:$T$638,A237)</f>
        <v>0</v>
      </c>
      <c r="C237" s="66">
        <f t="shared" si="6"/>
        <v>0</v>
      </c>
      <c r="D237" s="123" t="s">
        <v>724</v>
      </c>
      <c r="E237" s="65">
        <f>COUNTIF(Deník!$V$5:$V$638,D237)</f>
        <v>0</v>
      </c>
      <c r="F237" s="66">
        <f t="shared" si="7"/>
        <v>0</v>
      </c>
    </row>
    <row r="238" spans="1:6">
      <c r="A238" s="64" t="s">
        <v>346</v>
      </c>
      <c r="B238" s="65">
        <f>COUNTIF(Deník!$T$5:$T$638,A238)</f>
        <v>0</v>
      </c>
      <c r="C238" s="66">
        <f t="shared" ref="C238:C301" si="8">B238/$E$2</f>
        <v>0</v>
      </c>
      <c r="D238" s="123" t="s">
        <v>725</v>
      </c>
      <c r="E238" s="65">
        <f>COUNTIF(Deník!$V$5:$V$638,D238)</f>
        <v>0</v>
      </c>
      <c r="F238" s="66">
        <f t="shared" si="7"/>
        <v>0</v>
      </c>
    </row>
    <row r="239" spans="1:6">
      <c r="A239" s="64" t="s">
        <v>347</v>
      </c>
      <c r="B239" s="65">
        <f>COUNTIF(Deník!$T$5:$T$638,A239)</f>
        <v>0</v>
      </c>
      <c r="C239" s="66">
        <f t="shared" si="8"/>
        <v>0</v>
      </c>
      <c r="D239" s="123" t="s">
        <v>726</v>
      </c>
      <c r="E239" s="65">
        <f>COUNTIF(Deník!$V$5:$V$638,D239)</f>
        <v>0</v>
      </c>
      <c r="F239" s="66">
        <f t="shared" si="7"/>
        <v>0</v>
      </c>
    </row>
    <row r="240" spans="1:6">
      <c r="A240" s="64" t="s">
        <v>348</v>
      </c>
      <c r="B240" s="65">
        <f>COUNTIF(Deník!$T$5:$T$638,A240)</f>
        <v>0</v>
      </c>
      <c r="C240" s="66">
        <f t="shared" si="8"/>
        <v>0</v>
      </c>
      <c r="D240" s="123" t="s">
        <v>727</v>
      </c>
      <c r="E240" s="65">
        <f>COUNTIF(Deník!$V$5:$V$638,D240)</f>
        <v>0</v>
      </c>
      <c r="F240" s="66">
        <f t="shared" si="7"/>
        <v>0</v>
      </c>
    </row>
    <row r="241" spans="1:6">
      <c r="A241" s="64" t="s">
        <v>349</v>
      </c>
      <c r="B241" s="65">
        <f>COUNTIF(Deník!$T$5:$T$638,A241)</f>
        <v>0</v>
      </c>
      <c r="C241" s="66">
        <f t="shared" si="8"/>
        <v>0</v>
      </c>
      <c r="D241" s="123" t="s">
        <v>728</v>
      </c>
      <c r="E241" s="65">
        <f>COUNTIF(Deník!$V$5:$V$638,D241)</f>
        <v>0</v>
      </c>
      <c r="F241" s="66">
        <f t="shared" si="7"/>
        <v>0</v>
      </c>
    </row>
    <row r="242" spans="1:6">
      <c r="A242" s="64" t="s">
        <v>350</v>
      </c>
      <c r="B242" s="65">
        <f>COUNTIF(Deník!$T$5:$T$638,A242)</f>
        <v>0</v>
      </c>
      <c r="C242" s="66">
        <f t="shared" si="8"/>
        <v>0</v>
      </c>
      <c r="D242" s="123" t="s">
        <v>729</v>
      </c>
      <c r="E242" s="65">
        <f>COUNTIF(Deník!$V$5:$V$638,D242)</f>
        <v>0</v>
      </c>
      <c r="F242" s="66">
        <f t="shared" si="7"/>
        <v>0</v>
      </c>
    </row>
    <row r="243" spans="1:6">
      <c r="A243" s="64" t="s">
        <v>351</v>
      </c>
      <c r="B243" s="65">
        <f>COUNTIF(Deník!$T$5:$T$638,A243)</f>
        <v>0</v>
      </c>
      <c r="C243" s="66">
        <f t="shared" si="8"/>
        <v>0</v>
      </c>
      <c r="D243" s="123" t="s">
        <v>730</v>
      </c>
      <c r="E243" s="65">
        <f>COUNTIF(Deník!$V$5:$V$638,D243)</f>
        <v>0</v>
      </c>
      <c r="F243" s="66">
        <f t="shared" si="7"/>
        <v>0</v>
      </c>
    </row>
    <row r="244" spans="1:6">
      <c r="A244" s="64" t="s">
        <v>352</v>
      </c>
      <c r="B244" s="65">
        <f>COUNTIF(Deník!$T$5:$T$638,A244)</f>
        <v>0</v>
      </c>
      <c r="C244" s="66">
        <f t="shared" si="8"/>
        <v>0</v>
      </c>
      <c r="D244" s="123" t="s">
        <v>731</v>
      </c>
      <c r="E244" s="65">
        <f>COUNTIF(Deník!$V$5:$V$638,D244)</f>
        <v>0</v>
      </c>
      <c r="F244" s="66">
        <f t="shared" si="7"/>
        <v>0</v>
      </c>
    </row>
    <row r="245" spans="1:6">
      <c r="A245" s="64" t="s">
        <v>353</v>
      </c>
      <c r="B245" s="65">
        <f>COUNTIF(Deník!$T$5:$T$638,A245)</f>
        <v>0</v>
      </c>
      <c r="C245" s="66">
        <f t="shared" si="8"/>
        <v>0</v>
      </c>
      <c r="D245" s="123" t="s">
        <v>732</v>
      </c>
      <c r="E245" s="65">
        <f>COUNTIF(Deník!$V$5:$V$638,D245)</f>
        <v>0</v>
      </c>
      <c r="F245" s="66">
        <f t="shared" si="7"/>
        <v>0</v>
      </c>
    </row>
    <row r="246" spans="1:6">
      <c r="A246" s="64" t="s">
        <v>354</v>
      </c>
      <c r="B246" s="65">
        <f>COUNTIF(Deník!$T$5:$T$638,A246)</f>
        <v>0</v>
      </c>
      <c r="C246" s="66">
        <f t="shared" si="8"/>
        <v>0</v>
      </c>
      <c r="D246" s="123" t="s">
        <v>733</v>
      </c>
      <c r="E246" s="65">
        <f>COUNTIF(Deník!$V$5:$V$638,D246)</f>
        <v>0</v>
      </c>
      <c r="F246" s="66">
        <f t="shared" si="7"/>
        <v>0</v>
      </c>
    </row>
    <row r="247" spans="1:6">
      <c r="A247" s="64" t="s">
        <v>355</v>
      </c>
      <c r="B247" s="65">
        <f>COUNTIF(Deník!$T$5:$T$638,A247)</f>
        <v>0</v>
      </c>
      <c r="C247" s="66">
        <f t="shared" si="8"/>
        <v>0</v>
      </c>
      <c r="D247" s="123" t="s">
        <v>734</v>
      </c>
      <c r="E247" s="65">
        <f>COUNTIF(Deník!$V$5:$V$638,D247)</f>
        <v>0</v>
      </c>
      <c r="F247" s="66">
        <f t="shared" si="7"/>
        <v>0</v>
      </c>
    </row>
    <row r="248" spans="1:6">
      <c r="A248" s="64" t="s">
        <v>356</v>
      </c>
      <c r="B248" s="65">
        <f>COUNTIF(Deník!$T$5:$T$638,A248)</f>
        <v>0</v>
      </c>
      <c r="C248" s="66">
        <f t="shared" si="8"/>
        <v>0</v>
      </c>
      <c r="D248" s="123" t="s">
        <v>735</v>
      </c>
      <c r="E248" s="65">
        <f>COUNTIF(Deník!$V$5:$V$638,D248)</f>
        <v>0</v>
      </c>
      <c r="F248" s="66">
        <f t="shared" si="7"/>
        <v>0</v>
      </c>
    </row>
    <row r="249" spans="1:6">
      <c r="A249" s="64" t="s">
        <v>357</v>
      </c>
      <c r="B249" s="65">
        <f>COUNTIF(Deník!$T$5:$T$638,A249)</f>
        <v>0</v>
      </c>
      <c r="C249" s="66">
        <f t="shared" si="8"/>
        <v>0</v>
      </c>
      <c r="D249" s="123" t="s">
        <v>736</v>
      </c>
      <c r="E249" s="65">
        <f>COUNTIF(Deník!$V$5:$V$638,D249)</f>
        <v>0</v>
      </c>
      <c r="F249" s="66">
        <f t="shared" si="7"/>
        <v>0</v>
      </c>
    </row>
    <row r="250" spans="1:6">
      <c r="A250" s="64" t="s">
        <v>358</v>
      </c>
      <c r="B250" s="65">
        <f>COUNTIF(Deník!$T$5:$T$638,A250)</f>
        <v>0</v>
      </c>
      <c r="C250" s="66">
        <f t="shared" si="8"/>
        <v>0</v>
      </c>
      <c r="D250" s="123" t="s">
        <v>737</v>
      </c>
      <c r="E250" s="65">
        <f>COUNTIF(Deník!$V$5:$V$638,D250)</f>
        <v>0</v>
      </c>
      <c r="F250" s="66">
        <f t="shared" si="7"/>
        <v>0</v>
      </c>
    </row>
    <row r="251" spans="1:6">
      <c r="A251" s="64" t="s">
        <v>359</v>
      </c>
      <c r="B251" s="65">
        <f>COUNTIF(Deník!$T$5:$T$638,A251)</f>
        <v>0</v>
      </c>
      <c r="C251" s="66">
        <f t="shared" si="8"/>
        <v>0</v>
      </c>
      <c r="D251" s="123" t="s">
        <v>738</v>
      </c>
      <c r="E251" s="65">
        <f>COUNTIF(Deník!$V$5:$V$638,D251)</f>
        <v>0</v>
      </c>
      <c r="F251" s="66">
        <f t="shared" si="7"/>
        <v>0</v>
      </c>
    </row>
    <row r="252" spans="1:6">
      <c r="A252" s="64" t="s">
        <v>360</v>
      </c>
      <c r="B252" s="65">
        <f>COUNTIF(Deník!$T$5:$T$638,A252)</f>
        <v>0</v>
      </c>
      <c r="C252" s="66">
        <f t="shared" si="8"/>
        <v>0</v>
      </c>
      <c r="D252" s="123" t="s">
        <v>739</v>
      </c>
      <c r="E252" s="65">
        <f>COUNTIF(Deník!$V$5:$V$638,D252)</f>
        <v>0</v>
      </c>
      <c r="F252" s="66">
        <f t="shared" si="7"/>
        <v>0</v>
      </c>
    </row>
    <row r="253" spans="1:6">
      <c r="A253" s="64" t="s">
        <v>361</v>
      </c>
      <c r="B253" s="65">
        <f>COUNTIF(Deník!$T$5:$T$638,A253)</f>
        <v>0</v>
      </c>
      <c r="C253" s="66">
        <f t="shared" si="8"/>
        <v>0</v>
      </c>
      <c r="D253" s="123" t="s">
        <v>740</v>
      </c>
      <c r="E253" s="65">
        <f>COUNTIF(Deník!$V$5:$V$638,D253)</f>
        <v>0</v>
      </c>
      <c r="F253" s="66">
        <f t="shared" si="7"/>
        <v>0</v>
      </c>
    </row>
    <row r="254" spans="1:6">
      <c r="A254" s="64" t="s">
        <v>362</v>
      </c>
      <c r="B254" s="65">
        <f>COUNTIF(Deník!$T$5:$T$638,A254)</f>
        <v>0</v>
      </c>
      <c r="C254" s="66">
        <f t="shared" si="8"/>
        <v>0</v>
      </c>
      <c r="D254" s="123" t="s">
        <v>741</v>
      </c>
      <c r="E254" s="65">
        <f>COUNTIF(Deník!$V$5:$V$638,D254)</f>
        <v>0</v>
      </c>
      <c r="F254" s="66">
        <f t="shared" si="7"/>
        <v>0</v>
      </c>
    </row>
    <row r="255" spans="1:6">
      <c r="A255" s="64" t="s">
        <v>363</v>
      </c>
      <c r="B255" s="65">
        <f>COUNTIF(Deník!$T$5:$T$638,A255)</f>
        <v>0</v>
      </c>
      <c r="C255" s="66">
        <f t="shared" si="8"/>
        <v>0</v>
      </c>
      <c r="D255" s="123" t="s">
        <v>742</v>
      </c>
      <c r="E255" s="65">
        <f>COUNTIF(Deník!$V$5:$V$638,D255)</f>
        <v>0</v>
      </c>
      <c r="F255" s="66">
        <f t="shared" si="7"/>
        <v>0</v>
      </c>
    </row>
    <row r="256" spans="1:6">
      <c r="A256" s="64" t="s">
        <v>364</v>
      </c>
      <c r="B256" s="65">
        <f>COUNTIF(Deník!$T$5:$T$638,A256)</f>
        <v>0</v>
      </c>
      <c r="C256" s="66">
        <f t="shared" si="8"/>
        <v>0</v>
      </c>
      <c r="D256" s="123" t="s">
        <v>743</v>
      </c>
      <c r="E256" s="65">
        <f>COUNTIF(Deník!$V$5:$V$638,D256)</f>
        <v>0</v>
      </c>
      <c r="F256" s="66">
        <f t="shared" si="7"/>
        <v>0</v>
      </c>
    </row>
    <row r="257" spans="1:6">
      <c r="A257" s="64" t="s">
        <v>365</v>
      </c>
      <c r="B257" s="65">
        <f>COUNTIF(Deník!$T$5:$T$638,A257)</f>
        <v>0</v>
      </c>
      <c r="C257" s="66">
        <f t="shared" si="8"/>
        <v>0</v>
      </c>
      <c r="D257" s="123" t="s">
        <v>744</v>
      </c>
      <c r="E257" s="65">
        <f>COUNTIF(Deník!$V$5:$V$638,D257)</f>
        <v>0</v>
      </c>
      <c r="F257" s="66">
        <f t="shared" si="7"/>
        <v>0</v>
      </c>
    </row>
    <row r="258" spans="1:6">
      <c r="A258" s="64" t="s">
        <v>366</v>
      </c>
      <c r="B258" s="65">
        <f>COUNTIF(Deník!$T$5:$T$638,A258)</f>
        <v>0</v>
      </c>
      <c r="C258" s="66">
        <f t="shared" si="8"/>
        <v>0</v>
      </c>
      <c r="D258" s="123" t="s">
        <v>745</v>
      </c>
      <c r="E258" s="65">
        <f>COUNTIF(Deník!$V$5:$V$638,D258)</f>
        <v>0</v>
      </c>
      <c r="F258" s="66">
        <f t="shared" si="7"/>
        <v>0</v>
      </c>
    </row>
    <row r="259" spans="1:6">
      <c r="A259" s="64" t="s">
        <v>367</v>
      </c>
      <c r="B259" s="65">
        <f>COUNTIF(Deník!$T$5:$T$638,A259)</f>
        <v>0</v>
      </c>
      <c r="C259" s="66">
        <f t="shared" si="8"/>
        <v>0</v>
      </c>
      <c r="D259" s="123" t="s">
        <v>746</v>
      </c>
      <c r="E259" s="65">
        <f>COUNTIF(Deník!$V$5:$V$638,D259)</f>
        <v>0</v>
      </c>
      <c r="F259" s="66">
        <f t="shared" si="7"/>
        <v>0</v>
      </c>
    </row>
    <row r="260" spans="1:6">
      <c r="A260" s="64" t="s">
        <v>368</v>
      </c>
      <c r="B260" s="65">
        <f>COUNTIF(Deník!$T$5:$T$638,A260)</f>
        <v>0</v>
      </c>
      <c r="C260" s="66">
        <f t="shared" si="8"/>
        <v>0</v>
      </c>
      <c r="D260" s="123" t="s">
        <v>747</v>
      </c>
      <c r="E260" s="65">
        <f>COUNTIF(Deník!$V$5:$V$638,D260)</f>
        <v>0</v>
      </c>
      <c r="F260" s="66">
        <f t="shared" si="7"/>
        <v>0</v>
      </c>
    </row>
    <row r="261" spans="1:6">
      <c r="A261" s="64" t="s">
        <v>369</v>
      </c>
      <c r="B261" s="65">
        <f>COUNTIF(Deník!$T$5:$T$638,A261)</f>
        <v>0</v>
      </c>
      <c r="C261" s="66">
        <f t="shared" si="8"/>
        <v>0</v>
      </c>
      <c r="D261" s="123" t="s">
        <v>748</v>
      </c>
      <c r="E261" s="65">
        <f>COUNTIF(Deník!$V$5:$V$638,D261)</f>
        <v>0</v>
      </c>
      <c r="F261" s="66">
        <f t="shared" ref="F261:F324" si="9">E261/$E$2</f>
        <v>0</v>
      </c>
    </row>
    <row r="262" spans="1:6">
      <c r="A262" s="64" t="s">
        <v>370</v>
      </c>
      <c r="B262" s="65">
        <f>COUNTIF(Deník!$T$5:$T$638,A262)</f>
        <v>0</v>
      </c>
      <c r="C262" s="66">
        <f t="shared" si="8"/>
        <v>0</v>
      </c>
      <c r="D262" s="123" t="s">
        <v>749</v>
      </c>
      <c r="E262" s="65">
        <f>COUNTIF(Deník!$V$5:$V$638,D262)</f>
        <v>0</v>
      </c>
      <c r="F262" s="66">
        <f t="shared" si="9"/>
        <v>0</v>
      </c>
    </row>
    <row r="263" spans="1:6">
      <c r="A263" s="64" t="s">
        <v>371</v>
      </c>
      <c r="B263" s="65">
        <f>COUNTIF(Deník!$T$5:$T$638,A263)</f>
        <v>0</v>
      </c>
      <c r="C263" s="66">
        <f t="shared" si="8"/>
        <v>0</v>
      </c>
      <c r="D263" s="123" t="s">
        <v>750</v>
      </c>
      <c r="E263" s="65">
        <f>COUNTIF(Deník!$V$5:$V$638,D263)</f>
        <v>0</v>
      </c>
      <c r="F263" s="66">
        <f t="shared" si="9"/>
        <v>0</v>
      </c>
    </row>
    <row r="264" spans="1:6">
      <c r="A264" s="64" t="s">
        <v>372</v>
      </c>
      <c r="B264" s="65">
        <f>COUNTIF(Deník!$T$5:$T$638,A264)</f>
        <v>0</v>
      </c>
      <c r="C264" s="66">
        <f t="shared" si="8"/>
        <v>0</v>
      </c>
      <c r="D264" s="123" t="s">
        <v>751</v>
      </c>
      <c r="E264" s="65">
        <f>COUNTIF(Deník!$V$5:$V$638,D264)</f>
        <v>0</v>
      </c>
      <c r="F264" s="66">
        <f t="shared" si="9"/>
        <v>0</v>
      </c>
    </row>
    <row r="265" spans="1:6">
      <c r="A265" s="64" t="s">
        <v>373</v>
      </c>
      <c r="B265" s="65">
        <f>COUNTIF(Deník!$T$5:$T$638,A265)</f>
        <v>0</v>
      </c>
      <c r="C265" s="66">
        <f t="shared" si="8"/>
        <v>0</v>
      </c>
      <c r="D265" s="123" t="s">
        <v>752</v>
      </c>
      <c r="E265" s="65">
        <f>COUNTIF(Deník!$V$5:$V$638,D265)</f>
        <v>0</v>
      </c>
      <c r="F265" s="66">
        <f t="shared" si="9"/>
        <v>0</v>
      </c>
    </row>
    <row r="266" spans="1:6">
      <c r="A266" s="64" t="s">
        <v>374</v>
      </c>
      <c r="B266" s="65">
        <f>COUNTIF(Deník!$T$5:$T$638,A266)</f>
        <v>0</v>
      </c>
      <c r="C266" s="66">
        <f t="shared" si="8"/>
        <v>0</v>
      </c>
      <c r="D266" s="123" t="s">
        <v>753</v>
      </c>
      <c r="E266" s="65">
        <f>COUNTIF(Deník!$V$5:$V$638,D266)</f>
        <v>0</v>
      </c>
      <c r="F266" s="66">
        <f t="shared" si="9"/>
        <v>0</v>
      </c>
    </row>
    <row r="267" spans="1:6">
      <c r="A267" s="64" t="s">
        <v>375</v>
      </c>
      <c r="B267" s="65">
        <f>COUNTIF(Deník!$T$5:$T$638,A267)</f>
        <v>0</v>
      </c>
      <c r="C267" s="66">
        <f t="shared" si="8"/>
        <v>0</v>
      </c>
      <c r="D267" s="123" t="s">
        <v>754</v>
      </c>
      <c r="E267" s="65">
        <f>COUNTIF(Deník!$V$5:$V$638,D267)</f>
        <v>0</v>
      </c>
      <c r="F267" s="66">
        <f t="shared" si="9"/>
        <v>0</v>
      </c>
    </row>
    <row r="268" spans="1:6">
      <c r="A268" s="64" t="s">
        <v>376</v>
      </c>
      <c r="B268" s="65">
        <f>COUNTIF(Deník!$T$5:$T$638,A268)</f>
        <v>0</v>
      </c>
      <c r="C268" s="66">
        <f t="shared" si="8"/>
        <v>0</v>
      </c>
      <c r="D268" s="123" t="s">
        <v>755</v>
      </c>
      <c r="E268" s="65">
        <f>COUNTIF(Deník!$V$5:$V$638,D268)</f>
        <v>0</v>
      </c>
      <c r="F268" s="66">
        <f t="shared" si="9"/>
        <v>0</v>
      </c>
    </row>
    <row r="269" spans="1:6">
      <c r="A269" s="64" t="s">
        <v>377</v>
      </c>
      <c r="B269" s="65">
        <f>COUNTIF(Deník!$T$5:$T$638,A269)</f>
        <v>0</v>
      </c>
      <c r="C269" s="66">
        <f t="shared" si="8"/>
        <v>0</v>
      </c>
      <c r="D269" s="123" t="s">
        <v>756</v>
      </c>
      <c r="E269" s="65">
        <f>COUNTIF(Deník!$V$5:$V$638,D269)</f>
        <v>0</v>
      </c>
      <c r="F269" s="66">
        <f t="shared" si="9"/>
        <v>0</v>
      </c>
    </row>
    <row r="270" spans="1:6">
      <c r="A270" s="64" t="s">
        <v>378</v>
      </c>
      <c r="B270" s="65">
        <f>COUNTIF(Deník!$T$5:$T$638,A270)</f>
        <v>0</v>
      </c>
      <c r="C270" s="66">
        <f t="shared" si="8"/>
        <v>0</v>
      </c>
      <c r="D270" s="123" t="s">
        <v>757</v>
      </c>
      <c r="E270" s="65">
        <f>COUNTIF(Deník!$V$5:$V$638,D270)</f>
        <v>0</v>
      </c>
      <c r="F270" s="66">
        <f t="shared" si="9"/>
        <v>0</v>
      </c>
    </row>
    <row r="271" spans="1:6">
      <c r="A271" s="64" t="s">
        <v>379</v>
      </c>
      <c r="B271" s="65">
        <f>COUNTIF(Deník!$T$5:$T$638,A271)</f>
        <v>0</v>
      </c>
      <c r="C271" s="66">
        <f t="shared" si="8"/>
        <v>0</v>
      </c>
      <c r="D271" s="123" t="s">
        <v>758</v>
      </c>
      <c r="E271" s="65">
        <f>COUNTIF(Deník!$V$5:$V$638,D271)</f>
        <v>0</v>
      </c>
      <c r="F271" s="66">
        <f t="shared" si="9"/>
        <v>0</v>
      </c>
    </row>
    <row r="272" spans="1:6">
      <c r="A272" s="64" t="s">
        <v>380</v>
      </c>
      <c r="B272" s="65">
        <f>COUNTIF(Deník!$T$5:$T$638,A272)</f>
        <v>0</v>
      </c>
      <c r="C272" s="66">
        <f t="shared" si="8"/>
        <v>0</v>
      </c>
      <c r="D272" s="123" t="s">
        <v>759</v>
      </c>
      <c r="E272" s="65">
        <f>COUNTIF(Deník!$V$5:$V$638,D272)</f>
        <v>0</v>
      </c>
      <c r="F272" s="66">
        <f t="shared" si="9"/>
        <v>0</v>
      </c>
    </row>
    <row r="273" spans="1:6">
      <c r="A273" s="64" t="s">
        <v>381</v>
      </c>
      <c r="B273" s="65">
        <f>COUNTIF(Deník!$T$5:$T$638,A273)</f>
        <v>0</v>
      </c>
      <c r="C273" s="66">
        <f t="shared" si="8"/>
        <v>0</v>
      </c>
      <c r="D273" s="123" t="s">
        <v>760</v>
      </c>
      <c r="E273" s="65">
        <f>COUNTIF(Deník!$V$5:$V$638,D273)</f>
        <v>0</v>
      </c>
      <c r="F273" s="66">
        <f t="shared" si="9"/>
        <v>0</v>
      </c>
    </row>
    <row r="274" spans="1:6">
      <c r="A274" s="64" t="s">
        <v>382</v>
      </c>
      <c r="B274" s="65">
        <f>COUNTIF(Deník!$T$5:$T$638,A274)</f>
        <v>0</v>
      </c>
      <c r="C274" s="66">
        <f t="shared" si="8"/>
        <v>0</v>
      </c>
      <c r="D274" s="123" t="s">
        <v>761</v>
      </c>
      <c r="E274" s="65">
        <f>COUNTIF(Deník!$V$5:$V$638,D274)</f>
        <v>0</v>
      </c>
      <c r="F274" s="66">
        <f t="shared" si="9"/>
        <v>0</v>
      </c>
    </row>
    <row r="275" spans="1:6">
      <c r="A275" s="64" t="s">
        <v>383</v>
      </c>
      <c r="B275" s="65">
        <f>COUNTIF(Deník!$T$5:$T$638,A275)</f>
        <v>0</v>
      </c>
      <c r="C275" s="66">
        <f t="shared" si="8"/>
        <v>0</v>
      </c>
      <c r="D275" s="123" t="s">
        <v>762</v>
      </c>
      <c r="E275" s="65">
        <f>COUNTIF(Deník!$V$5:$V$638,D275)</f>
        <v>0</v>
      </c>
      <c r="F275" s="66">
        <f t="shared" si="9"/>
        <v>0</v>
      </c>
    </row>
    <row r="276" spans="1:6">
      <c r="A276" s="64" t="s">
        <v>384</v>
      </c>
      <c r="B276" s="65">
        <f>COUNTIF(Deník!$T$5:$T$638,A276)</f>
        <v>0</v>
      </c>
      <c r="C276" s="66">
        <f t="shared" si="8"/>
        <v>0</v>
      </c>
      <c r="D276" s="123" t="s">
        <v>763</v>
      </c>
      <c r="E276" s="65">
        <f>COUNTIF(Deník!$V$5:$V$638,D276)</f>
        <v>0</v>
      </c>
      <c r="F276" s="66">
        <f t="shared" si="9"/>
        <v>0</v>
      </c>
    </row>
    <row r="277" spans="1:6">
      <c r="A277" s="64" t="s">
        <v>385</v>
      </c>
      <c r="B277" s="65">
        <f>COUNTIF(Deník!$T$5:$T$638,A277)</f>
        <v>0</v>
      </c>
      <c r="C277" s="66">
        <f t="shared" si="8"/>
        <v>0</v>
      </c>
      <c r="D277" s="123" t="s">
        <v>764</v>
      </c>
      <c r="E277" s="65">
        <f>COUNTIF(Deník!$V$5:$V$638,D277)</f>
        <v>0</v>
      </c>
      <c r="F277" s="66">
        <f t="shared" si="9"/>
        <v>0</v>
      </c>
    </row>
    <row r="278" spans="1:6">
      <c r="A278" s="64" t="s">
        <v>386</v>
      </c>
      <c r="B278" s="65">
        <f>COUNTIF(Deník!$T$5:$T$638,A278)</f>
        <v>0</v>
      </c>
      <c r="C278" s="66">
        <f t="shared" si="8"/>
        <v>0</v>
      </c>
      <c r="D278" s="123" t="s">
        <v>765</v>
      </c>
      <c r="E278" s="65">
        <f>COUNTIF(Deník!$V$5:$V$638,D278)</f>
        <v>0</v>
      </c>
      <c r="F278" s="66">
        <f t="shared" si="9"/>
        <v>0</v>
      </c>
    </row>
    <row r="279" spans="1:6">
      <c r="A279" s="64" t="s">
        <v>387</v>
      </c>
      <c r="B279" s="65">
        <f>COUNTIF(Deník!$T$5:$T$638,A279)</f>
        <v>0</v>
      </c>
      <c r="C279" s="66">
        <f t="shared" si="8"/>
        <v>0</v>
      </c>
      <c r="D279" s="123" t="s">
        <v>766</v>
      </c>
      <c r="E279" s="65">
        <f>COUNTIF(Deník!$V$5:$V$638,D279)</f>
        <v>0</v>
      </c>
      <c r="F279" s="66">
        <f t="shared" si="9"/>
        <v>0</v>
      </c>
    </row>
    <row r="280" spans="1:6">
      <c r="A280" s="64" t="s">
        <v>388</v>
      </c>
      <c r="B280" s="65">
        <f>COUNTIF(Deník!$T$5:$T$638,A280)</f>
        <v>0</v>
      </c>
      <c r="C280" s="66">
        <f t="shared" si="8"/>
        <v>0</v>
      </c>
      <c r="D280" s="123" t="s">
        <v>767</v>
      </c>
      <c r="E280" s="65">
        <f>COUNTIF(Deník!$V$5:$V$638,D280)</f>
        <v>0</v>
      </c>
      <c r="F280" s="66">
        <f t="shared" si="9"/>
        <v>0</v>
      </c>
    </row>
    <row r="281" spans="1:6">
      <c r="A281" s="64" t="s">
        <v>389</v>
      </c>
      <c r="B281" s="65">
        <f>COUNTIF(Deník!$T$5:$T$638,A281)</f>
        <v>0</v>
      </c>
      <c r="C281" s="66">
        <f t="shared" si="8"/>
        <v>0</v>
      </c>
      <c r="D281" s="123" t="s">
        <v>768</v>
      </c>
      <c r="E281" s="65">
        <f>COUNTIF(Deník!$V$5:$V$638,D281)</f>
        <v>0</v>
      </c>
      <c r="F281" s="66">
        <f t="shared" si="9"/>
        <v>0</v>
      </c>
    </row>
    <row r="282" spans="1:6">
      <c r="A282" s="64" t="s">
        <v>390</v>
      </c>
      <c r="B282" s="65">
        <f>COUNTIF(Deník!$T$5:$T$638,A282)</f>
        <v>0</v>
      </c>
      <c r="C282" s="66">
        <f t="shared" si="8"/>
        <v>0</v>
      </c>
      <c r="D282" s="123" t="s">
        <v>769</v>
      </c>
      <c r="E282" s="65">
        <f>COUNTIF(Deník!$V$5:$V$638,D282)</f>
        <v>0</v>
      </c>
      <c r="F282" s="66">
        <f t="shared" si="9"/>
        <v>0</v>
      </c>
    </row>
    <row r="283" spans="1:6">
      <c r="A283" s="64" t="s">
        <v>391</v>
      </c>
      <c r="B283" s="65">
        <f>COUNTIF(Deník!$T$5:$T$638,A283)</f>
        <v>0</v>
      </c>
      <c r="C283" s="66">
        <f t="shared" si="8"/>
        <v>0</v>
      </c>
      <c r="D283" s="123" t="s">
        <v>770</v>
      </c>
      <c r="E283" s="65">
        <f>COUNTIF(Deník!$V$5:$V$638,D283)</f>
        <v>0</v>
      </c>
      <c r="F283" s="66">
        <f t="shared" si="9"/>
        <v>0</v>
      </c>
    </row>
    <row r="284" spans="1:6">
      <c r="A284" s="64" t="s">
        <v>392</v>
      </c>
      <c r="B284" s="65">
        <f>COUNTIF(Deník!$T$5:$T$638,A284)</f>
        <v>0</v>
      </c>
      <c r="C284" s="66">
        <f t="shared" si="8"/>
        <v>0</v>
      </c>
      <c r="D284" s="123" t="s">
        <v>771</v>
      </c>
      <c r="E284" s="65">
        <f>COUNTIF(Deník!$V$5:$V$638,D284)</f>
        <v>0</v>
      </c>
      <c r="F284" s="66">
        <f t="shared" si="9"/>
        <v>0</v>
      </c>
    </row>
    <row r="285" spans="1:6">
      <c r="A285" s="64" t="s">
        <v>393</v>
      </c>
      <c r="B285" s="65">
        <f>COUNTIF(Deník!$T$5:$T$638,A285)</f>
        <v>0</v>
      </c>
      <c r="C285" s="66">
        <f t="shared" si="8"/>
        <v>0</v>
      </c>
      <c r="D285" s="123" t="s">
        <v>772</v>
      </c>
      <c r="E285" s="65">
        <f>COUNTIF(Deník!$V$5:$V$638,D285)</f>
        <v>0</v>
      </c>
      <c r="F285" s="66">
        <f t="shared" si="9"/>
        <v>0</v>
      </c>
    </row>
    <row r="286" spans="1:6">
      <c r="A286" s="64" t="s">
        <v>394</v>
      </c>
      <c r="B286" s="65">
        <f>COUNTIF(Deník!$T$5:$T$638,A286)</f>
        <v>0</v>
      </c>
      <c r="C286" s="66">
        <f t="shared" si="8"/>
        <v>0</v>
      </c>
      <c r="D286" s="123" t="s">
        <v>773</v>
      </c>
      <c r="E286" s="65">
        <f>COUNTIF(Deník!$V$5:$V$638,D286)</f>
        <v>0</v>
      </c>
      <c r="F286" s="66">
        <f t="shared" si="9"/>
        <v>0</v>
      </c>
    </row>
    <row r="287" spans="1:6">
      <c r="A287" s="64" t="s">
        <v>395</v>
      </c>
      <c r="B287" s="65">
        <f>COUNTIF(Deník!$T$5:$T$638,A287)</f>
        <v>0</v>
      </c>
      <c r="C287" s="66">
        <f t="shared" si="8"/>
        <v>0</v>
      </c>
      <c r="D287" s="123" t="s">
        <v>774</v>
      </c>
      <c r="E287" s="65">
        <f>COUNTIF(Deník!$V$5:$V$638,D287)</f>
        <v>0</v>
      </c>
      <c r="F287" s="66">
        <f t="shared" si="9"/>
        <v>0</v>
      </c>
    </row>
    <row r="288" spans="1:6">
      <c r="A288" s="64" t="s">
        <v>396</v>
      </c>
      <c r="B288" s="65">
        <f>COUNTIF(Deník!$T$5:$T$638,A288)</f>
        <v>0</v>
      </c>
      <c r="C288" s="66">
        <f t="shared" si="8"/>
        <v>0</v>
      </c>
      <c r="D288" s="123" t="s">
        <v>775</v>
      </c>
      <c r="E288" s="65">
        <f>COUNTIF(Deník!$V$5:$V$638,D288)</f>
        <v>0</v>
      </c>
      <c r="F288" s="66">
        <f t="shared" si="9"/>
        <v>0</v>
      </c>
    </row>
    <row r="289" spans="1:6">
      <c r="A289" s="64" t="s">
        <v>397</v>
      </c>
      <c r="B289" s="65">
        <f>COUNTIF(Deník!$T$5:$T$638,A289)</f>
        <v>0</v>
      </c>
      <c r="C289" s="66">
        <f t="shared" si="8"/>
        <v>0</v>
      </c>
      <c r="D289" s="123" t="s">
        <v>776</v>
      </c>
      <c r="E289" s="65">
        <f>COUNTIF(Deník!$V$5:$V$638,D289)</f>
        <v>0</v>
      </c>
      <c r="F289" s="66">
        <f t="shared" si="9"/>
        <v>0</v>
      </c>
    </row>
    <row r="290" spans="1:6">
      <c r="A290" s="64" t="s">
        <v>398</v>
      </c>
      <c r="B290" s="65">
        <f>COUNTIF(Deník!$T$5:$T$638,A290)</f>
        <v>0</v>
      </c>
      <c r="C290" s="66">
        <f t="shared" si="8"/>
        <v>0</v>
      </c>
      <c r="D290" s="123" t="s">
        <v>777</v>
      </c>
      <c r="E290" s="65">
        <f>COUNTIF(Deník!$V$5:$V$638,D290)</f>
        <v>0</v>
      </c>
      <c r="F290" s="66">
        <f t="shared" si="9"/>
        <v>0</v>
      </c>
    </row>
    <row r="291" spans="1:6">
      <c r="A291" s="64" t="s">
        <v>399</v>
      </c>
      <c r="B291" s="65">
        <f>COUNTIF(Deník!$T$5:$T$638,A291)</f>
        <v>0</v>
      </c>
      <c r="C291" s="66">
        <f t="shared" si="8"/>
        <v>0</v>
      </c>
      <c r="D291" s="123" t="s">
        <v>778</v>
      </c>
      <c r="E291" s="65">
        <f>COUNTIF(Deník!$V$5:$V$638,D291)</f>
        <v>0</v>
      </c>
      <c r="F291" s="66">
        <f t="shared" si="9"/>
        <v>0</v>
      </c>
    </row>
    <row r="292" spans="1:6">
      <c r="A292" s="64" t="s">
        <v>400</v>
      </c>
      <c r="B292" s="65">
        <f>COUNTIF(Deník!$T$5:$T$638,A292)</f>
        <v>0</v>
      </c>
      <c r="C292" s="66">
        <f t="shared" si="8"/>
        <v>0</v>
      </c>
      <c r="D292" s="123" t="s">
        <v>779</v>
      </c>
      <c r="E292" s="65">
        <f>COUNTIF(Deník!$V$5:$V$638,D292)</f>
        <v>0</v>
      </c>
      <c r="F292" s="66">
        <f t="shared" si="9"/>
        <v>0</v>
      </c>
    </row>
    <row r="293" spans="1:6">
      <c r="A293" s="64" t="s">
        <v>401</v>
      </c>
      <c r="B293" s="65">
        <f>COUNTIF(Deník!$T$5:$T$638,A293)</f>
        <v>0</v>
      </c>
      <c r="C293" s="66">
        <f t="shared" si="8"/>
        <v>0</v>
      </c>
      <c r="D293" s="123" t="s">
        <v>780</v>
      </c>
      <c r="E293" s="65">
        <f>COUNTIF(Deník!$V$5:$V$638,D293)</f>
        <v>0</v>
      </c>
      <c r="F293" s="66">
        <f t="shared" si="9"/>
        <v>0</v>
      </c>
    </row>
    <row r="294" spans="1:6">
      <c r="A294" s="64" t="s">
        <v>402</v>
      </c>
      <c r="B294" s="65">
        <f>COUNTIF(Deník!$T$5:$T$638,A294)</f>
        <v>0</v>
      </c>
      <c r="C294" s="66">
        <f t="shared" si="8"/>
        <v>0</v>
      </c>
      <c r="D294" s="123" t="s">
        <v>781</v>
      </c>
      <c r="E294" s="65">
        <f>COUNTIF(Deník!$V$5:$V$638,D294)</f>
        <v>0</v>
      </c>
      <c r="F294" s="66">
        <f t="shared" si="9"/>
        <v>0</v>
      </c>
    </row>
    <row r="295" spans="1:6">
      <c r="A295" s="64" t="s">
        <v>403</v>
      </c>
      <c r="B295" s="65">
        <f>COUNTIF(Deník!$T$5:$T$638,A295)</f>
        <v>0</v>
      </c>
      <c r="C295" s="66">
        <f t="shared" si="8"/>
        <v>0</v>
      </c>
      <c r="D295" s="123" t="s">
        <v>782</v>
      </c>
      <c r="E295" s="65">
        <f>COUNTIF(Deník!$V$5:$V$638,D295)</f>
        <v>0</v>
      </c>
      <c r="F295" s="66">
        <f t="shared" si="9"/>
        <v>0</v>
      </c>
    </row>
    <row r="296" spans="1:6">
      <c r="A296" s="64" t="s">
        <v>404</v>
      </c>
      <c r="B296" s="65">
        <f>COUNTIF(Deník!$T$5:$T$638,A296)</f>
        <v>0</v>
      </c>
      <c r="C296" s="66">
        <f t="shared" si="8"/>
        <v>0</v>
      </c>
      <c r="D296" s="123" t="s">
        <v>783</v>
      </c>
      <c r="E296" s="65">
        <f>COUNTIF(Deník!$V$5:$V$638,D296)</f>
        <v>0</v>
      </c>
      <c r="F296" s="66">
        <f t="shared" si="9"/>
        <v>0</v>
      </c>
    </row>
    <row r="297" spans="1:6">
      <c r="A297" s="64" t="s">
        <v>405</v>
      </c>
      <c r="B297" s="65">
        <f>COUNTIF(Deník!$T$5:$T$638,A297)</f>
        <v>0</v>
      </c>
      <c r="C297" s="66">
        <f t="shared" si="8"/>
        <v>0</v>
      </c>
      <c r="D297" s="123" t="s">
        <v>784</v>
      </c>
      <c r="E297" s="65">
        <f>COUNTIF(Deník!$V$5:$V$638,D297)</f>
        <v>0</v>
      </c>
      <c r="F297" s="66">
        <f t="shared" si="9"/>
        <v>0</v>
      </c>
    </row>
    <row r="298" spans="1:6">
      <c r="A298" s="64" t="s">
        <v>406</v>
      </c>
      <c r="B298" s="65">
        <f>COUNTIF(Deník!$T$5:$T$638,A298)</f>
        <v>0</v>
      </c>
      <c r="C298" s="66">
        <f t="shared" si="8"/>
        <v>0</v>
      </c>
      <c r="D298" s="123" t="s">
        <v>785</v>
      </c>
      <c r="E298" s="65">
        <f>COUNTIF(Deník!$V$5:$V$638,D298)</f>
        <v>0</v>
      </c>
      <c r="F298" s="66">
        <f t="shared" si="9"/>
        <v>0</v>
      </c>
    </row>
    <row r="299" spans="1:6">
      <c r="A299" s="64" t="s">
        <v>407</v>
      </c>
      <c r="B299" s="65">
        <f>COUNTIF(Deník!$T$5:$T$638,A299)</f>
        <v>0</v>
      </c>
      <c r="C299" s="66">
        <f t="shared" si="8"/>
        <v>0</v>
      </c>
      <c r="D299" s="123" t="s">
        <v>786</v>
      </c>
      <c r="E299" s="65">
        <f>COUNTIF(Deník!$V$5:$V$638,D299)</f>
        <v>0</v>
      </c>
      <c r="F299" s="66">
        <f t="shared" si="9"/>
        <v>0</v>
      </c>
    </row>
    <row r="300" spans="1:6">
      <c r="A300" s="64" t="s">
        <v>408</v>
      </c>
      <c r="B300" s="65">
        <f>COUNTIF(Deník!$T$5:$T$638,A300)</f>
        <v>0</v>
      </c>
      <c r="C300" s="66">
        <f t="shared" si="8"/>
        <v>0</v>
      </c>
      <c r="D300" s="123" t="s">
        <v>787</v>
      </c>
      <c r="E300" s="65">
        <f>COUNTIF(Deník!$V$5:$V$638,D300)</f>
        <v>0</v>
      </c>
      <c r="F300" s="66">
        <f t="shared" si="9"/>
        <v>0</v>
      </c>
    </row>
    <row r="301" spans="1:6">
      <c r="A301" s="64" t="s">
        <v>409</v>
      </c>
      <c r="B301" s="65">
        <f>COUNTIF(Deník!$T$5:$T$638,A301)</f>
        <v>0</v>
      </c>
      <c r="C301" s="66">
        <f t="shared" si="8"/>
        <v>0</v>
      </c>
      <c r="D301" s="123" t="s">
        <v>788</v>
      </c>
      <c r="E301" s="65">
        <f>COUNTIF(Deník!$V$5:$V$638,D301)</f>
        <v>0</v>
      </c>
      <c r="F301" s="66">
        <f t="shared" si="9"/>
        <v>0</v>
      </c>
    </row>
    <row r="302" spans="1:6">
      <c r="A302" s="64" t="s">
        <v>410</v>
      </c>
      <c r="B302" s="65">
        <f>COUNTIF(Deník!$T$5:$T$638,A302)</f>
        <v>0</v>
      </c>
      <c r="C302" s="66">
        <f t="shared" ref="C302:C365" si="10">B302/$E$2</f>
        <v>0</v>
      </c>
      <c r="D302" s="123" t="s">
        <v>789</v>
      </c>
      <c r="E302" s="65">
        <f>COUNTIF(Deník!$V$5:$V$638,D302)</f>
        <v>0</v>
      </c>
      <c r="F302" s="66">
        <f t="shared" si="9"/>
        <v>0</v>
      </c>
    </row>
    <row r="303" spans="1:6">
      <c r="A303" s="64" t="s">
        <v>411</v>
      </c>
      <c r="B303" s="65">
        <f>COUNTIF(Deník!$T$5:$T$638,A303)</f>
        <v>0</v>
      </c>
      <c r="C303" s="66">
        <f t="shared" si="10"/>
        <v>0</v>
      </c>
      <c r="D303" s="123" t="s">
        <v>790</v>
      </c>
      <c r="E303" s="65">
        <f>COUNTIF(Deník!$V$5:$V$638,D303)</f>
        <v>0</v>
      </c>
      <c r="F303" s="66">
        <f t="shared" si="9"/>
        <v>0</v>
      </c>
    </row>
    <row r="304" spans="1:6">
      <c r="A304" s="64" t="s">
        <v>412</v>
      </c>
      <c r="B304" s="65">
        <f>COUNTIF(Deník!$T$5:$T$638,A304)</f>
        <v>0</v>
      </c>
      <c r="C304" s="66">
        <f t="shared" si="10"/>
        <v>0</v>
      </c>
      <c r="D304" s="123" t="s">
        <v>791</v>
      </c>
      <c r="E304" s="65">
        <f>COUNTIF(Deník!$V$5:$V$638,D304)</f>
        <v>0</v>
      </c>
      <c r="F304" s="66">
        <f t="shared" si="9"/>
        <v>0</v>
      </c>
    </row>
    <row r="305" spans="1:6">
      <c r="A305" s="64" t="s">
        <v>413</v>
      </c>
      <c r="B305" s="65">
        <f>COUNTIF(Deník!$T$5:$T$638,A305)</f>
        <v>0</v>
      </c>
      <c r="C305" s="66">
        <f t="shared" si="10"/>
        <v>0</v>
      </c>
      <c r="D305" s="123" t="s">
        <v>792</v>
      </c>
      <c r="E305" s="65">
        <f>COUNTIF(Deník!$V$5:$V$638,D305)</f>
        <v>0</v>
      </c>
      <c r="F305" s="66">
        <f t="shared" si="9"/>
        <v>0</v>
      </c>
    </row>
    <row r="306" spans="1:6">
      <c r="A306" s="64" t="s">
        <v>414</v>
      </c>
      <c r="B306" s="65">
        <f>COUNTIF(Deník!$T$5:$T$638,A306)</f>
        <v>0</v>
      </c>
      <c r="C306" s="66">
        <f t="shared" si="10"/>
        <v>0</v>
      </c>
      <c r="D306" s="123" t="s">
        <v>793</v>
      </c>
      <c r="E306" s="65">
        <f>COUNTIF(Deník!$V$5:$V$638,D306)</f>
        <v>0</v>
      </c>
      <c r="F306" s="66">
        <f t="shared" si="9"/>
        <v>0</v>
      </c>
    </row>
    <row r="307" spans="1:6">
      <c r="A307" s="64" t="s">
        <v>415</v>
      </c>
      <c r="B307" s="65">
        <f>COUNTIF(Deník!$T$5:$T$638,A307)</f>
        <v>0</v>
      </c>
      <c r="C307" s="66">
        <f t="shared" si="10"/>
        <v>0</v>
      </c>
      <c r="D307" s="123" t="s">
        <v>794</v>
      </c>
      <c r="E307" s="65">
        <f>COUNTIF(Deník!$V$5:$V$638,D307)</f>
        <v>0</v>
      </c>
      <c r="F307" s="66">
        <f t="shared" si="9"/>
        <v>0</v>
      </c>
    </row>
    <row r="308" spans="1:6">
      <c r="A308" s="64" t="s">
        <v>416</v>
      </c>
      <c r="B308" s="65">
        <f>COUNTIF(Deník!$T$5:$T$638,A308)</f>
        <v>0</v>
      </c>
      <c r="C308" s="66">
        <f t="shared" si="10"/>
        <v>0</v>
      </c>
      <c r="D308" s="123" t="s">
        <v>795</v>
      </c>
      <c r="E308" s="65">
        <f>COUNTIF(Deník!$V$5:$V$638,D308)</f>
        <v>0</v>
      </c>
      <c r="F308" s="66">
        <f t="shared" si="9"/>
        <v>0</v>
      </c>
    </row>
    <row r="309" spans="1:6">
      <c r="A309" s="64" t="s">
        <v>417</v>
      </c>
      <c r="B309" s="65">
        <f>COUNTIF(Deník!$T$5:$T$638,A309)</f>
        <v>0</v>
      </c>
      <c r="C309" s="66">
        <f t="shared" si="10"/>
        <v>0</v>
      </c>
      <c r="D309" s="123" t="s">
        <v>796</v>
      </c>
      <c r="E309" s="65">
        <f>COUNTIF(Deník!$V$5:$V$638,D309)</f>
        <v>0</v>
      </c>
      <c r="F309" s="66">
        <f t="shared" si="9"/>
        <v>0</v>
      </c>
    </row>
    <row r="310" spans="1:6">
      <c r="A310" s="64" t="s">
        <v>418</v>
      </c>
      <c r="B310" s="65">
        <f>COUNTIF(Deník!$T$5:$T$638,A310)</f>
        <v>0</v>
      </c>
      <c r="C310" s="66">
        <f t="shared" si="10"/>
        <v>0</v>
      </c>
      <c r="D310" s="123" t="s">
        <v>797</v>
      </c>
      <c r="E310" s="65">
        <f>COUNTIF(Deník!$V$5:$V$638,D310)</f>
        <v>0</v>
      </c>
      <c r="F310" s="66">
        <f t="shared" si="9"/>
        <v>0</v>
      </c>
    </row>
    <row r="311" spans="1:6">
      <c r="A311" s="64" t="s">
        <v>419</v>
      </c>
      <c r="B311" s="65">
        <f>COUNTIF(Deník!$T$5:$T$638,A311)</f>
        <v>0</v>
      </c>
      <c r="C311" s="66">
        <f t="shared" si="10"/>
        <v>0</v>
      </c>
      <c r="D311" s="123" t="s">
        <v>798</v>
      </c>
      <c r="E311" s="65">
        <f>COUNTIF(Deník!$V$5:$V$638,D311)</f>
        <v>0</v>
      </c>
      <c r="F311" s="66">
        <f t="shared" si="9"/>
        <v>0</v>
      </c>
    </row>
    <row r="312" spans="1:6">
      <c r="A312" s="64" t="s">
        <v>420</v>
      </c>
      <c r="B312" s="65">
        <f>COUNTIF(Deník!$T$5:$T$638,A312)</f>
        <v>0</v>
      </c>
      <c r="C312" s="66">
        <f t="shared" si="10"/>
        <v>0</v>
      </c>
      <c r="D312" s="123" t="s">
        <v>799</v>
      </c>
      <c r="E312" s="65">
        <f>COUNTIF(Deník!$V$5:$V$638,D312)</f>
        <v>0</v>
      </c>
      <c r="F312" s="66">
        <f t="shared" si="9"/>
        <v>0</v>
      </c>
    </row>
    <row r="313" spans="1:6">
      <c r="A313" s="64" t="s">
        <v>421</v>
      </c>
      <c r="B313" s="65">
        <f>COUNTIF(Deník!$T$5:$T$638,A313)</f>
        <v>0</v>
      </c>
      <c r="C313" s="66">
        <f t="shared" si="10"/>
        <v>0</v>
      </c>
      <c r="D313" s="123" t="s">
        <v>800</v>
      </c>
      <c r="E313" s="65">
        <f>COUNTIF(Deník!$V$5:$V$638,D313)</f>
        <v>0</v>
      </c>
      <c r="F313" s="66">
        <f t="shared" si="9"/>
        <v>0</v>
      </c>
    </row>
    <row r="314" spans="1:6">
      <c r="A314" s="64" t="s">
        <v>422</v>
      </c>
      <c r="B314" s="65">
        <f>COUNTIF(Deník!$T$5:$T$638,A314)</f>
        <v>0</v>
      </c>
      <c r="C314" s="66">
        <f t="shared" si="10"/>
        <v>0</v>
      </c>
      <c r="D314" s="123" t="s">
        <v>801</v>
      </c>
      <c r="E314" s="65">
        <f>COUNTIF(Deník!$V$5:$V$638,D314)</f>
        <v>0</v>
      </c>
      <c r="F314" s="66">
        <f t="shared" si="9"/>
        <v>0</v>
      </c>
    </row>
    <row r="315" spans="1:6">
      <c r="A315" s="64" t="s">
        <v>423</v>
      </c>
      <c r="B315" s="65">
        <f>COUNTIF(Deník!$T$5:$T$638,A315)</f>
        <v>0</v>
      </c>
      <c r="C315" s="66">
        <f t="shared" si="10"/>
        <v>0</v>
      </c>
      <c r="D315" s="123" t="s">
        <v>802</v>
      </c>
      <c r="E315" s="65">
        <f>COUNTIF(Deník!$V$5:$V$638,D315)</f>
        <v>0</v>
      </c>
      <c r="F315" s="66">
        <f t="shared" si="9"/>
        <v>0</v>
      </c>
    </row>
    <row r="316" spans="1:6">
      <c r="A316" s="64" t="s">
        <v>424</v>
      </c>
      <c r="B316" s="65">
        <f>COUNTIF(Deník!$T$5:$T$638,A316)</f>
        <v>0</v>
      </c>
      <c r="C316" s="66">
        <f t="shared" si="10"/>
        <v>0</v>
      </c>
      <c r="D316" s="123" t="s">
        <v>803</v>
      </c>
      <c r="E316" s="65">
        <f>COUNTIF(Deník!$V$5:$V$638,D316)</f>
        <v>0</v>
      </c>
      <c r="F316" s="66">
        <f t="shared" si="9"/>
        <v>0</v>
      </c>
    </row>
    <row r="317" spans="1:6">
      <c r="A317" s="64" t="s">
        <v>425</v>
      </c>
      <c r="B317" s="65">
        <f>COUNTIF(Deník!$T$5:$T$638,A317)</f>
        <v>0</v>
      </c>
      <c r="C317" s="66">
        <f t="shared" si="10"/>
        <v>0</v>
      </c>
      <c r="D317" s="123" t="s">
        <v>804</v>
      </c>
      <c r="E317" s="65">
        <f>COUNTIF(Deník!$V$5:$V$638,D317)</f>
        <v>0</v>
      </c>
      <c r="F317" s="66">
        <f t="shared" si="9"/>
        <v>0</v>
      </c>
    </row>
    <row r="318" spans="1:6">
      <c r="A318" s="64" t="s">
        <v>426</v>
      </c>
      <c r="B318" s="65">
        <f>COUNTIF(Deník!$T$5:$T$638,A318)</f>
        <v>0</v>
      </c>
      <c r="C318" s="66">
        <f t="shared" si="10"/>
        <v>0</v>
      </c>
      <c r="D318" s="123" t="s">
        <v>805</v>
      </c>
      <c r="E318" s="65">
        <f>COUNTIF(Deník!$V$5:$V$638,D318)</f>
        <v>0</v>
      </c>
      <c r="F318" s="66">
        <f t="shared" si="9"/>
        <v>0</v>
      </c>
    </row>
    <row r="319" spans="1:6">
      <c r="A319" s="64" t="s">
        <v>427</v>
      </c>
      <c r="B319" s="65">
        <f>COUNTIF(Deník!$T$5:$T$638,A319)</f>
        <v>0</v>
      </c>
      <c r="C319" s="66">
        <f t="shared" si="10"/>
        <v>0</v>
      </c>
      <c r="D319" s="123" t="s">
        <v>806</v>
      </c>
      <c r="E319" s="65">
        <f>COUNTIF(Deník!$V$5:$V$638,D319)</f>
        <v>0</v>
      </c>
      <c r="F319" s="66">
        <f t="shared" si="9"/>
        <v>0</v>
      </c>
    </row>
    <row r="320" spans="1:6">
      <c r="A320" s="64" t="s">
        <v>428</v>
      </c>
      <c r="B320" s="65">
        <f>COUNTIF(Deník!$T$5:$T$638,A320)</f>
        <v>0</v>
      </c>
      <c r="C320" s="66">
        <f t="shared" si="10"/>
        <v>0</v>
      </c>
      <c r="D320" s="123" t="s">
        <v>807</v>
      </c>
      <c r="E320" s="65">
        <f>COUNTIF(Deník!$V$5:$V$638,D320)</f>
        <v>0</v>
      </c>
      <c r="F320" s="66">
        <f t="shared" si="9"/>
        <v>0</v>
      </c>
    </row>
    <row r="321" spans="1:6">
      <c r="A321" s="64" t="s">
        <v>429</v>
      </c>
      <c r="B321" s="65">
        <f>COUNTIF(Deník!$T$5:$T$638,A321)</f>
        <v>0</v>
      </c>
      <c r="C321" s="66">
        <f t="shared" si="10"/>
        <v>0</v>
      </c>
      <c r="D321" s="123" t="s">
        <v>808</v>
      </c>
      <c r="E321" s="65">
        <f>COUNTIF(Deník!$V$5:$V$638,D321)</f>
        <v>0</v>
      </c>
      <c r="F321" s="66">
        <f t="shared" si="9"/>
        <v>0</v>
      </c>
    </row>
    <row r="322" spans="1:6">
      <c r="A322" s="64" t="s">
        <v>430</v>
      </c>
      <c r="B322" s="65">
        <f>COUNTIF(Deník!$T$5:$T$638,A322)</f>
        <v>0</v>
      </c>
      <c r="C322" s="66">
        <f t="shared" si="10"/>
        <v>0</v>
      </c>
      <c r="D322" s="123" t="s">
        <v>809</v>
      </c>
      <c r="E322" s="65">
        <f>COUNTIF(Deník!$V$5:$V$638,D322)</f>
        <v>0</v>
      </c>
      <c r="F322" s="66">
        <f t="shared" si="9"/>
        <v>0</v>
      </c>
    </row>
    <row r="323" spans="1:6">
      <c r="A323" s="64" t="s">
        <v>431</v>
      </c>
      <c r="B323" s="65">
        <f>COUNTIF(Deník!$T$5:$T$638,A323)</f>
        <v>0</v>
      </c>
      <c r="C323" s="66">
        <f t="shared" si="10"/>
        <v>0</v>
      </c>
      <c r="D323" s="123" t="s">
        <v>810</v>
      </c>
      <c r="E323" s="65">
        <f>COUNTIF(Deník!$V$5:$V$638,D323)</f>
        <v>0</v>
      </c>
      <c r="F323" s="66">
        <f t="shared" si="9"/>
        <v>0</v>
      </c>
    </row>
    <row r="324" spans="1:6">
      <c r="A324" s="64" t="s">
        <v>432</v>
      </c>
      <c r="B324" s="65">
        <f>COUNTIF(Deník!$T$5:$T$638,A324)</f>
        <v>0</v>
      </c>
      <c r="C324" s="66">
        <f t="shared" si="10"/>
        <v>0</v>
      </c>
      <c r="D324" s="123" t="s">
        <v>811</v>
      </c>
      <c r="E324" s="65">
        <f>COUNTIF(Deník!$V$5:$V$638,D324)</f>
        <v>0</v>
      </c>
      <c r="F324" s="66">
        <f t="shared" si="9"/>
        <v>0</v>
      </c>
    </row>
    <row r="325" spans="1:6">
      <c r="A325" s="64" t="s">
        <v>433</v>
      </c>
      <c r="B325" s="65">
        <f>COUNTIF(Deník!$T$5:$T$638,A325)</f>
        <v>0</v>
      </c>
      <c r="C325" s="66">
        <f t="shared" si="10"/>
        <v>0</v>
      </c>
      <c r="D325" s="123" t="s">
        <v>812</v>
      </c>
      <c r="E325" s="65">
        <f>COUNTIF(Deník!$V$5:$V$638,D325)</f>
        <v>0</v>
      </c>
      <c r="F325" s="66">
        <f t="shared" ref="F325:F388" si="11">E325/$E$2</f>
        <v>0</v>
      </c>
    </row>
    <row r="326" spans="1:6">
      <c r="A326" s="64" t="s">
        <v>434</v>
      </c>
      <c r="B326" s="65">
        <f>COUNTIF(Deník!$T$5:$T$638,A326)</f>
        <v>0</v>
      </c>
      <c r="C326" s="66">
        <f t="shared" si="10"/>
        <v>0</v>
      </c>
      <c r="D326" s="123" t="s">
        <v>813</v>
      </c>
      <c r="E326" s="65">
        <f>COUNTIF(Deník!$V$5:$V$638,D326)</f>
        <v>0</v>
      </c>
      <c r="F326" s="66">
        <f t="shared" si="11"/>
        <v>0</v>
      </c>
    </row>
    <row r="327" spans="1:6">
      <c r="A327" s="64" t="s">
        <v>435</v>
      </c>
      <c r="B327" s="65">
        <f>COUNTIF(Deník!$T$5:$T$638,A327)</f>
        <v>0</v>
      </c>
      <c r="C327" s="66">
        <f t="shared" si="10"/>
        <v>0</v>
      </c>
      <c r="D327" s="123" t="s">
        <v>814</v>
      </c>
      <c r="E327" s="65">
        <f>COUNTIF(Deník!$V$5:$V$638,D327)</f>
        <v>0</v>
      </c>
      <c r="F327" s="66">
        <f t="shared" si="11"/>
        <v>0</v>
      </c>
    </row>
    <row r="328" spans="1:6">
      <c r="A328" s="64" t="s">
        <v>436</v>
      </c>
      <c r="B328" s="65">
        <f>COUNTIF(Deník!$T$5:$T$638,A328)</f>
        <v>0</v>
      </c>
      <c r="C328" s="66">
        <f t="shared" si="10"/>
        <v>0</v>
      </c>
      <c r="D328" s="123" t="s">
        <v>815</v>
      </c>
      <c r="E328" s="65">
        <f>COUNTIF(Deník!$V$5:$V$638,D328)</f>
        <v>0</v>
      </c>
      <c r="F328" s="66">
        <f t="shared" si="11"/>
        <v>0</v>
      </c>
    </row>
    <row r="329" spans="1:6">
      <c r="A329" s="64" t="s">
        <v>437</v>
      </c>
      <c r="B329" s="65">
        <f>COUNTIF(Deník!$T$5:$T$638,A329)</f>
        <v>0</v>
      </c>
      <c r="C329" s="66">
        <f t="shared" si="10"/>
        <v>0</v>
      </c>
      <c r="D329" s="123" t="s">
        <v>816</v>
      </c>
      <c r="E329" s="65">
        <f>COUNTIF(Deník!$V$5:$V$638,D329)</f>
        <v>0</v>
      </c>
      <c r="F329" s="66">
        <f t="shared" si="11"/>
        <v>0</v>
      </c>
    </row>
    <row r="330" spans="1:6">
      <c r="A330" s="64" t="s">
        <v>438</v>
      </c>
      <c r="B330" s="65">
        <f>COUNTIF(Deník!$T$5:$T$638,A330)</f>
        <v>0</v>
      </c>
      <c r="C330" s="66">
        <f t="shared" si="10"/>
        <v>0</v>
      </c>
      <c r="D330" s="123" t="s">
        <v>817</v>
      </c>
      <c r="E330" s="65">
        <f>COUNTIF(Deník!$V$5:$V$638,D330)</f>
        <v>0</v>
      </c>
      <c r="F330" s="66">
        <f t="shared" si="11"/>
        <v>0</v>
      </c>
    </row>
    <row r="331" spans="1:6">
      <c r="A331" s="64" t="s">
        <v>439</v>
      </c>
      <c r="B331" s="65">
        <f>COUNTIF(Deník!$T$5:$T$638,A331)</f>
        <v>0</v>
      </c>
      <c r="C331" s="66">
        <f t="shared" si="10"/>
        <v>0</v>
      </c>
      <c r="D331" s="123" t="s">
        <v>818</v>
      </c>
      <c r="E331" s="65">
        <f>COUNTIF(Deník!$V$5:$V$638,D331)</f>
        <v>0</v>
      </c>
      <c r="F331" s="66">
        <f t="shared" si="11"/>
        <v>0</v>
      </c>
    </row>
    <row r="332" spans="1:6">
      <c r="A332" s="64" t="s">
        <v>440</v>
      </c>
      <c r="B332" s="65">
        <f>COUNTIF(Deník!$T$5:$T$638,A332)</f>
        <v>0</v>
      </c>
      <c r="C332" s="66">
        <f t="shared" si="10"/>
        <v>0</v>
      </c>
      <c r="D332" s="123" t="s">
        <v>819</v>
      </c>
      <c r="E332" s="65">
        <f>COUNTIF(Deník!$V$5:$V$638,D332)</f>
        <v>0</v>
      </c>
      <c r="F332" s="66">
        <f t="shared" si="11"/>
        <v>0</v>
      </c>
    </row>
    <row r="333" spans="1:6">
      <c r="A333" s="64" t="s">
        <v>441</v>
      </c>
      <c r="B333" s="65">
        <f>COUNTIF(Deník!$T$5:$T$638,A333)</f>
        <v>0</v>
      </c>
      <c r="C333" s="66">
        <f t="shared" si="10"/>
        <v>0</v>
      </c>
      <c r="D333" s="123" t="s">
        <v>820</v>
      </c>
      <c r="E333" s="65">
        <f>COUNTIF(Deník!$V$5:$V$638,D333)</f>
        <v>0</v>
      </c>
      <c r="F333" s="66">
        <f t="shared" si="11"/>
        <v>0</v>
      </c>
    </row>
    <row r="334" spans="1:6">
      <c r="A334" s="64" t="s">
        <v>442</v>
      </c>
      <c r="B334" s="65">
        <f>COUNTIF(Deník!$T$5:$T$638,A334)</f>
        <v>0</v>
      </c>
      <c r="C334" s="66">
        <f t="shared" si="10"/>
        <v>0</v>
      </c>
      <c r="D334" s="123" t="s">
        <v>821</v>
      </c>
      <c r="E334" s="65">
        <f>COUNTIF(Deník!$V$5:$V$638,D334)</f>
        <v>0</v>
      </c>
      <c r="F334" s="66">
        <f t="shared" si="11"/>
        <v>0</v>
      </c>
    </row>
    <row r="335" spans="1:6">
      <c r="A335" s="64" t="s">
        <v>443</v>
      </c>
      <c r="B335" s="65">
        <f>COUNTIF(Deník!$T$5:$T$638,A335)</f>
        <v>0</v>
      </c>
      <c r="C335" s="66">
        <f t="shared" si="10"/>
        <v>0</v>
      </c>
      <c r="D335" s="123" t="s">
        <v>822</v>
      </c>
      <c r="E335" s="65">
        <f>COUNTIF(Deník!$V$5:$V$638,D335)</f>
        <v>0</v>
      </c>
      <c r="F335" s="66">
        <f t="shared" si="11"/>
        <v>0</v>
      </c>
    </row>
    <row r="336" spans="1:6">
      <c r="A336" s="64" t="s">
        <v>444</v>
      </c>
      <c r="B336" s="65">
        <f>COUNTIF(Deník!$T$5:$T$638,A336)</f>
        <v>0</v>
      </c>
      <c r="C336" s="66">
        <f t="shared" si="10"/>
        <v>0</v>
      </c>
      <c r="D336" s="123" t="s">
        <v>823</v>
      </c>
      <c r="E336" s="65">
        <f>COUNTIF(Deník!$V$5:$V$638,D336)</f>
        <v>0</v>
      </c>
      <c r="F336" s="66">
        <f t="shared" si="11"/>
        <v>0</v>
      </c>
    </row>
    <row r="337" spans="1:6">
      <c r="A337" s="64" t="s">
        <v>445</v>
      </c>
      <c r="B337" s="65">
        <f>COUNTIF(Deník!$T$5:$T$638,A337)</f>
        <v>0</v>
      </c>
      <c r="C337" s="66">
        <f t="shared" si="10"/>
        <v>0</v>
      </c>
      <c r="D337" s="123" t="s">
        <v>824</v>
      </c>
      <c r="E337" s="65">
        <f>COUNTIF(Deník!$V$5:$V$638,D337)</f>
        <v>0</v>
      </c>
      <c r="F337" s="66">
        <f t="shared" si="11"/>
        <v>0</v>
      </c>
    </row>
    <row r="338" spans="1:6">
      <c r="A338" s="64" t="s">
        <v>446</v>
      </c>
      <c r="B338" s="65">
        <f>COUNTIF(Deník!$T$5:$T$638,A338)</f>
        <v>0</v>
      </c>
      <c r="C338" s="66">
        <f t="shared" si="10"/>
        <v>0</v>
      </c>
      <c r="D338" s="123" t="s">
        <v>825</v>
      </c>
      <c r="E338" s="65">
        <f>COUNTIF(Deník!$V$5:$V$638,D338)</f>
        <v>0</v>
      </c>
      <c r="F338" s="66">
        <f t="shared" si="11"/>
        <v>0</v>
      </c>
    </row>
    <row r="339" spans="1:6">
      <c r="A339" s="64" t="s">
        <v>447</v>
      </c>
      <c r="B339" s="65">
        <f>COUNTIF(Deník!$T$5:$T$638,A339)</f>
        <v>0</v>
      </c>
      <c r="C339" s="66">
        <f t="shared" si="10"/>
        <v>0</v>
      </c>
      <c r="D339" s="123" t="s">
        <v>826</v>
      </c>
      <c r="E339" s="65">
        <f>COUNTIF(Deník!$V$5:$V$638,D339)</f>
        <v>0</v>
      </c>
      <c r="F339" s="66">
        <f t="shared" si="11"/>
        <v>0</v>
      </c>
    </row>
    <row r="340" spans="1:6">
      <c r="A340" s="64" t="s">
        <v>448</v>
      </c>
      <c r="B340" s="65">
        <f>COUNTIF(Deník!$T$5:$T$638,A340)</f>
        <v>0</v>
      </c>
      <c r="C340" s="66">
        <f t="shared" si="10"/>
        <v>0</v>
      </c>
      <c r="D340" s="123" t="s">
        <v>827</v>
      </c>
      <c r="E340" s="65">
        <f>COUNTIF(Deník!$V$5:$V$638,D340)</f>
        <v>0</v>
      </c>
      <c r="F340" s="66">
        <f t="shared" si="11"/>
        <v>0</v>
      </c>
    </row>
    <row r="341" spans="1:6">
      <c r="A341" s="64" t="s">
        <v>449</v>
      </c>
      <c r="B341" s="65">
        <f>COUNTIF(Deník!$T$5:$T$638,A341)</f>
        <v>0</v>
      </c>
      <c r="C341" s="66">
        <f t="shared" si="10"/>
        <v>0</v>
      </c>
      <c r="D341" s="123" t="s">
        <v>828</v>
      </c>
      <c r="E341" s="65">
        <f>COUNTIF(Deník!$V$5:$V$638,D341)</f>
        <v>0</v>
      </c>
      <c r="F341" s="66">
        <f t="shared" si="11"/>
        <v>0</v>
      </c>
    </row>
    <row r="342" spans="1:6">
      <c r="A342" s="64" t="s">
        <v>450</v>
      </c>
      <c r="B342" s="65">
        <f>COUNTIF(Deník!$T$5:$T$638,A342)</f>
        <v>0</v>
      </c>
      <c r="C342" s="66">
        <f t="shared" si="10"/>
        <v>0</v>
      </c>
      <c r="D342" s="123" t="s">
        <v>829</v>
      </c>
      <c r="E342" s="65">
        <f>COUNTIF(Deník!$V$5:$V$638,D342)</f>
        <v>0</v>
      </c>
      <c r="F342" s="66">
        <f t="shared" si="11"/>
        <v>0</v>
      </c>
    </row>
    <row r="343" spans="1:6">
      <c r="A343" s="64" t="s">
        <v>451</v>
      </c>
      <c r="B343" s="65">
        <f>COUNTIF(Deník!$T$5:$T$638,A343)</f>
        <v>0</v>
      </c>
      <c r="C343" s="66">
        <f t="shared" si="10"/>
        <v>0</v>
      </c>
      <c r="D343" s="123" t="s">
        <v>830</v>
      </c>
      <c r="E343" s="65">
        <f>COUNTIF(Deník!$V$5:$V$638,D343)</f>
        <v>0</v>
      </c>
      <c r="F343" s="66">
        <f t="shared" si="11"/>
        <v>0</v>
      </c>
    </row>
    <row r="344" spans="1:6">
      <c r="A344" s="64" t="s">
        <v>452</v>
      </c>
      <c r="B344" s="65">
        <f>COUNTIF(Deník!$T$5:$T$638,A344)</f>
        <v>0</v>
      </c>
      <c r="C344" s="66">
        <f t="shared" si="10"/>
        <v>0</v>
      </c>
      <c r="D344" s="123" t="s">
        <v>831</v>
      </c>
      <c r="E344" s="65">
        <f>COUNTIF(Deník!$V$5:$V$638,D344)</f>
        <v>0</v>
      </c>
      <c r="F344" s="66">
        <f t="shared" si="11"/>
        <v>0</v>
      </c>
    </row>
    <row r="345" spans="1:6">
      <c r="A345" s="64" t="s">
        <v>453</v>
      </c>
      <c r="B345" s="65">
        <f>COUNTIF(Deník!$T$5:$T$638,A345)</f>
        <v>0</v>
      </c>
      <c r="C345" s="66">
        <f t="shared" si="10"/>
        <v>0</v>
      </c>
      <c r="D345" s="123" t="s">
        <v>832</v>
      </c>
      <c r="E345" s="65">
        <f>COUNTIF(Deník!$V$5:$V$638,D345)</f>
        <v>0</v>
      </c>
      <c r="F345" s="66">
        <f t="shared" si="11"/>
        <v>0</v>
      </c>
    </row>
    <row r="346" spans="1:6">
      <c r="A346" s="64" t="s">
        <v>454</v>
      </c>
      <c r="B346" s="65">
        <f>COUNTIF(Deník!$T$5:$T$638,A346)</f>
        <v>0</v>
      </c>
      <c r="C346" s="66">
        <f t="shared" si="10"/>
        <v>0</v>
      </c>
      <c r="D346" s="123" t="s">
        <v>833</v>
      </c>
      <c r="E346" s="65">
        <f>COUNTIF(Deník!$V$5:$V$638,D346)</f>
        <v>0</v>
      </c>
      <c r="F346" s="66">
        <f t="shared" si="11"/>
        <v>0</v>
      </c>
    </row>
    <row r="347" spans="1:6">
      <c r="A347" s="64" t="s">
        <v>455</v>
      </c>
      <c r="B347" s="65">
        <f>COUNTIF(Deník!$T$5:$T$638,A347)</f>
        <v>0</v>
      </c>
      <c r="C347" s="66">
        <f t="shared" si="10"/>
        <v>0</v>
      </c>
      <c r="D347" s="123" t="s">
        <v>834</v>
      </c>
      <c r="E347" s="65">
        <f>COUNTIF(Deník!$V$5:$V$638,D347)</f>
        <v>0</v>
      </c>
      <c r="F347" s="66">
        <f t="shared" si="11"/>
        <v>0</v>
      </c>
    </row>
    <row r="348" spans="1:6">
      <c r="A348" s="64" t="s">
        <v>456</v>
      </c>
      <c r="B348" s="65">
        <f>COUNTIF(Deník!$T$5:$T$638,A348)</f>
        <v>0</v>
      </c>
      <c r="C348" s="66">
        <f t="shared" si="10"/>
        <v>0</v>
      </c>
      <c r="D348" s="123" t="s">
        <v>835</v>
      </c>
      <c r="E348" s="65">
        <f>COUNTIF(Deník!$V$5:$V$638,D348)</f>
        <v>0</v>
      </c>
      <c r="F348" s="66">
        <f t="shared" si="11"/>
        <v>0</v>
      </c>
    </row>
    <row r="349" spans="1:6">
      <c r="A349" s="64" t="s">
        <v>457</v>
      </c>
      <c r="B349" s="65">
        <f>COUNTIF(Deník!$T$5:$T$638,A349)</f>
        <v>0</v>
      </c>
      <c r="C349" s="66">
        <f t="shared" si="10"/>
        <v>0</v>
      </c>
      <c r="D349" s="123" t="s">
        <v>836</v>
      </c>
      <c r="E349" s="65">
        <f>COUNTIF(Deník!$V$5:$V$638,D349)</f>
        <v>0</v>
      </c>
      <c r="F349" s="66">
        <f t="shared" si="11"/>
        <v>0</v>
      </c>
    </row>
    <row r="350" spans="1:6">
      <c r="A350" s="64" t="s">
        <v>458</v>
      </c>
      <c r="B350" s="65">
        <f>COUNTIF(Deník!$T$5:$T$638,A350)</f>
        <v>0</v>
      </c>
      <c r="C350" s="66">
        <f t="shared" si="10"/>
        <v>0</v>
      </c>
      <c r="D350" s="123" t="s">
        <v>837</v>
      </c>
      <c r="E350" s="65">
        <f>COUNTIF(Deník!$V$5:$V$638,D350)</f>
        <v>0</v>
      </c>
      <c r="F350" s="66">
        <f t="shared" si="11"/>
        <v>0</v>
      </c>
    </row>
    <row r="351" spans="1:6">
      <c r="A351" s="64" t="s">
        <v>459</v>
      </c>
      <c r="B351" s="65">
        <f>COUNTIF(Deník!$T$5:$T$638,A351)</f>
        <v>0</v>
      </c>
      <c r="C351" s="66">
        <f t="shared" si="10"/>
        <v>0</v>
      </c>
      <c r="D351" s="123" t="s">
        <v>838</v>
      </c>
      <c r="E351" s="65">
        <f>COUNTIF(Deník!$V$5:$V$638,D351)</f>
        <v>0</v>
      </c>
      <c r="F351" s="66">
        <f t="shared" si="11"/>
        <v>0</v>
      </c>
    </row>
    <row r="352" spans="1:6">
      <c r="A352" s="64" t="s">
        <v>460</v>
      </c>
      <c r="B352" s="65">
        <f>COUNTIF(Deník!$T$5:$T$638,A352)</f>
        <v>0</v>
      </c>
      <c r="C352" s="66">
        <f t="shared" si="10"/>
        <v>0</v>
      </c>
      <c r="D352" s="123" t="s">
        <v>839</v>
      </c>
      <c r="E352" s="65">
        <f>COUNTIF(Deník!$V$5:$V$638,D352)</f>
        <v>0</v>
      </c>
      <c r="F352" s="66">
        <f t="shared" si="11"/>
        <v>0</v>
      </c>
    </row>
    <row r="353" spans="1:6">
      <c r="A353" s="64" t="s">
        <v>461</v>
      </c>
      <c r="B353" s="65">
        <f>COUNTIF(Deník!$T$5:$T$638,A353)</f>
        <v>0</v>
      </c>
      <c r="C353" s="66">
        <f t="shared" si="10"/>
        <v>0</v>
      </c>
      <c r="D353" s="123" t="s">
        <v>840</v>
      </c>
      <c r="E353" s="65">
        <f>COUNTIF(Deník!$V$5:$V$638,D353)</f>
        <v>0</v>
      </c>
      <c r="F353" s="66">
        <f t="shared" si="11"/>
        <v>0</v>
      </c>
    </row>
    <row r="354" spans="1:6">
      <c r="A354" s="64" t="s">
        <v>462</v>
      </c>
      <c r="B354" s="65">
        <f>COUNTIF(Deník!$T$5:$T$638,A354)</f>
        <v>0</v>
      </c>
      <c r="C354" s="66">
        <f t="shared" si="10"/>
        <v>0</v>
      </c>
      <c r="D354" s="123" t="s">
        <v>841</v>
      </c>
      <c r="E354" s="65">
        <f>COUNTIF(Deník!$V$5:$V$638,D354)</f>
        <v>0</v>
      </c>
      <c r="F354" s="66">
        <f t="shared" si="11"/>
        <v>0</v>
      </c>
    </row>
    <row r="355" spans="1:6">
      <c r="A355" s="64" t="s">
        <v>463</v>
      </c>
      <c r="B355" s="65">
        <f>COUNTIF(Deník!$T$5:$T$638,A355)</f>
        <v>0</v>
      </c>
      <c r="C355" s="66">
        <f t="shared" si="10"/>
        <v>0</v>
      </c>
      <c r="D355" s="123" t="s">
        <v>842</v>
      </c>
      <c r="E355" s="65">
        <f>COUNTIF(Deník!$V$5:$V$638,D355)</f>
        <v>0</v>
      </c>
      <c r="F355" s="66">
        <f t="shared" si="11"/>
        <v>0</v>
      </c>
    </row>
    <row r="356" spans="1:6">
      <c r="A356" s="64" t="s">
        <v>464</v>
      </c>
      <c r="B356" s="65">
        <f>COUNTIF(Deník!$T$5:$T$638,A356)</f>
        <v>0</v>
      </c>
      <c r="C356" s="66">
        <f t="shared" si="10"/>
        <v>0</v>
      </c>
      <c r="D356" s="123" t="s">
        <v>843</v>
      </c>
      <c r="E356" s="65">
        <f>COUNTIF(Deník!$V$5:$V$638,D356)</f>
        <v>0</v>
      </c>
      <c r="F356" s="66">
        <f t="shared" si="11"/>
        <v>0</v>
      </c>
    </row>
    <row r="357" spans="1:6">
      <c r="A357" s="64" t="s">
        <v>465</v>
      </c>
      <c r="B357" s="65">
        <f>COUNTIF(Deník!$T$5:$T$638,A357)</f>
        <v>0</v>
      </c>
      <c r="C357" s="66">
        <f t="shared" si="10"/>
        <v>0</v>
      </c>
      <c r="D357" s="123" t="s">
        <v>844</v>
      </c>
      <c r="E357" s="65">
        <f>COUNTIF(Deník!$V$5:$V$638,D357)</f>
        <v>0</v>
      </c>
      <c r="F357" s="66">
        <f t="shared" si="11"/>
        <v>0</v>
      </c>
    </row>
    <row r="358" spans="1:6">
      <c r="A358" s="64" t="s">
        <v>466</v>
      </c>
      <c r="B358" s="65">
        <f>COUNTIF(Deník!$T$5:$T$638,A358)</f>
        <v>0</v>
      </c>
      <c r="C358" s="66">
        <f t="shared" si="10"/>
        <v>0</v>
      </c>
      <c r="D358" s="123" t="s">
        <v>845</v>
      </c>
      <c r="E358" s="65">
        <f>COUNTIF(Deník!$V$5:$V$638,D358)</f>
        <v>0</v>
      </c>
      <c r="F358" s="66">
        <f t="shared" si="11"/>
        <v>0</v>
      </c>
    </row>
    <row r="359" spans="1:6">
      <c r="A359" s="64" t="s">
        <v>467</v>
      </c>
      <c r="B359" s="65">
        <f>COUNTIF(Deník!$T$5:$T$638,A359)</f>
        <v>0</v>
      </c>
      <c r="C359" s="66">
        <f t="shared" si="10"/>
        <v>0</v>
      </c>
      <c r="D359" s="123" t="s">
        <v>846</v>
      </c>
      <c r="E359" s="65">
        <f>COUNTIF(Deník!$V$5:$V$638,D359)</f>
        <v>0</v>
      </c>
      <c r="F359" s="66">
        <f t="shared" si="11"/>
        <v>0</v>
      </c>
    </row>
    <row r="360" spans="1:6">
      <c r="A360" s="64" t="s">
        <v>468</v>
      </c>
      <c r="B360" s="65">
        <f>COUNTIF(Deník!$T$5:$T$638,A360)</f>
        <v>0</v>
      </c>
      <c r="C360" s="66">
        <f t="shared" si="10"/>
        <v>0</v>
      </c>
      <c r="D360" s="123" t="s">
        <v>847</v>
      </c>
      <c r="E360" s="65">
        <f>COUNTIF(Deník!$V$5:$V$638,D360)</f>
        <v>0</v>
      </c>
      <c r="F360" s="66">
        <f t="shared" si="11"/>
        <v>0</v>
      </c>
    </row>
    <row r="361" spans="1:6">
      <c r="A361" s="64" t="s">
        <v>469</v>
      </c>
      <c r="B361" s="65">
        <f>COUNTIF(Deník!$T$5:$T$638,A361)</f>
        <v>0</v>
      </c>
      <c r="C361" s="66">
        <f t="shared" si="10"/>
        <v>0</v>
      </c>
      <c r="D361" s="123" t="s">
        <v>848</v>
      </c>
      <c r="E361" s="65">
        <f>COUNTIF(Deník!$V$5:$V$638,D361)</f>
        <v>0</v>
      </c>
      <c r="F361" s="66">
        <f t="shared" si="11"/>
        <v>0</v>
      </c>
    </row>
    <row r="362" spans="1:6">
      <c r="A362" s="64" t="s">
        <v>470</v>
      </c>
      <c r="B362" s="65">
        <f>COUNTIF(Deník!$T$5:$T$638,A362)</f>
        <v>0</v>
      </c>
      <c r="C362" s="66">
        <f t="shared" si="10"/>
        <v>0</v>
      </c>
      <c r="D362" s="123" t="s">
        <v>849</v>
      </c>
      <c r="E362" s="65">
        <f>COUNTIF(Deník!$V$5:$V$638,D362)</f>
        <v>0</v>
      </c>
      <c r="F362" s="66">
        <f t="shared" si="11"/>
        <v>0</v>
      </c>
    </row>
    <row r="363" spans="1:6">
      <c r="A363" s="64" t="s">
        <v>471</v>
      </c>
      <c r="B363" s="65">
        <f>COUNTIF(Deník!$T$5:$T$638,A363)</f>
        <v>0</v>
      </c>
      <c r="C363" s="66">
        <f t="shared" si="10"/>
        <v>0</v>
      </c>
      <c r="D363" s="123" t="s">
        <v>850</v>
      </c>
      <c r="E363" s="65">
        <f>COUNTIF(Deník!$V$5:$V$638,D363)</f>
        <v>0</v>
      </c>
      <c r="F363" s="66">
        <f t="shared" si="11"/>
        <v>0</v>
      </c>
    </row>
    <row r="364" spans="1:6">
      <c r="A364" s="64" t="s">
        <v>472</v>
      </c>
      <c r="B364" s="65">
        <f>COUNTIF(Deník!$T$5:$T$638,A364)</f>
        <v>0</v>
      </c>
      <c r="C364" s="66">
        <f t="shared" si="10"/>
        <v>0</v>
      </c>
      <c r="D364" s="123" t="s">
        <v>851</v>
      </c>
      <c r="E364" s="65">
        <f>COUNTIF(Deník!$V$5:$V$638,D364)</f>
        <v>0</v>
      </c>
      <c r="F364" s="66">
        <f t="shared" si="11"/>
        <v>0</v>
      </c>
    </row>
    <row r="365" spans="1:6">
      <c r="A365" s="64" t="s">
        <v>473</v>
      </c>
      <c r="B365" s="65">
        <f>COUNTIF(Deník!$T$5:$T$638,A365)</f>
        <v>0</v>
      </c>
      <c r="C365" s="66">
        <f t="shared" si="10"/>
        <v>0</v>
      </c>
      <c r="D365" s="123" t="s">
        <v>852</v>
      </c>
      <c r="E365" s="65">
        <f>COUNTIF(Deník!$V$5:$V$638,D365)</f>
        <v>0</v>
      </c>
      <c r="F365" s="66">
        <f t="shared" si="11"/>
        <v>0</v>
      </c>
    </row>
    <row r="366" spans="1:6">
      <c r="A366" s="64" t="s">
        <v>474</v>
      </c>
      <c r="B366" s="65">
        <f>COUNTIF(Deník!$T$5:$T$638,A366)</f>
        <v>0</v>
      </c>
      <c r="C366" s="66">
        <f t="shared" ref="C366:C423" si="12">B366/$E$2</f>
        <v>0</v>
      </c>
      <c r="D366" s="123" t="s">
        <v>853</v>
      </c>
      <c r="E366" s="65">
        <f>COUNTIF(Deník!$V$5:$V$638,D366)</f>
        <v>0</v>
      </c>
      <c r="F366" s="66">
        <f t="shared" si="11"/>
        <v>0</v>
      </c>
    </row>
    <row r="367" spans="1:6">
      <c r="A367" s="64" t="s">
        <v>475</v>
      </c>
      <c r="B367" s="65">
        <f>COUNTIF(Deník!$T$5:$T$638,A367)</f>
        <v>0</v>
      </c>
      <c r="C367" s="66">
        <f t="shared" si="12"/>
        <v>0</v>
      </c>
      <c r="D367" s="123" t="s">
        <v>854</v>
      </c>
      <c r="E367" s="65">
        <f>COUNTIF(Deník!$V$5:$V$638,D367)</f>
        <v>0</v>
      </c>
      <c r="F367" s="66">
        <f t="shared" si="11"/>
        <v>0</v>
      </c>
    </row>
    <row r="368" spans="1:6">
      <c r="A368" s="64" t="s">
        <v>476</v>
      </c>
      <c r="B368" s="65">
        <f>COUNTIF(Deník!$T$5:$T$638,A368)</f>
        <v>0</v>
      </c>
      <c r="C368" s="66">
        <f t="shared" si="12"/>
        <v>0</v>
      </c>
      <c r="D368" s="123" t="s">
        <v>855</v>
      </c>
      <c r="E368" s="65">
        <f>COUNTIF(Deník!$V$5:$V$638,D368)</f>
        <v>0</v>
      </c>
      <c r="F368" s="66">
        <f t="shared" si="11"/>
        <v>0</v>
      </c>
    </row>
    <row r="369" spans="1:6">
      <c r="A369" s="64" t="s">
        <v>477</v>
      </c>
      <c r="B369" s="65">
        <f>COUNTIF(Deník!$T$5:$T$638,A369)</f>
        <v>0</v>
      </c>
      <c r="C369" s="66">
        <f t="shared" si="12"/>
        <v>0</v>
      </c>
      <c r="D369" s="123" t="s">
        <v>856</v>
      </c>
      <c r="E369" s="65">
        <f>COUNTIF(Deník!$V$5:$V$638,D369)</f>
        <v>0</v>
      </c>
      <c r="F369" s="66">
        <f t="shared" si="11"/>
        <v>0</v>
      </c>
    </row>
    <row r="370" spans="1:6">
      <c r="A370" s="64" t="s">
        <v>478</v>
      </c>
      <c r="B370" s="65">
        <f>COUNTIF(Deník!$T$5:$T$638,A370)</f>
        <v>0</v>
      </c>
      <c r="C370" s="66">
        <f t="shared" si="12"/>
        <v>0</v>
      </c>
      <c r="D370" s="123" t="s">
        <v>857</v>
      </c>
      <c r="E370" s="65">
        <f>COUNTIF(Deník!$V$5:$V$638,D370)</f>
        <v>0</v>
      </c>
      <c r="F370" s="66">
        <f t="shared" si="11"/>
        <v>0</v>
      </c>
    </row>
    <row r="371" spans="1:6">
      <c r="A371" s="64" t="s">
        <v>479</v>
      </c>
      <c r="B371" s="65">
        <f>COUNTIF(Deník!$T$5:$T$638,A371)</f>
        <v>0</v>
      </c>
      <c r="C371" s="66">
        <f t="shared" si="12"/>
        <v>0</v>
      </c>
      <c r="D371" s="123" t="s">
        <v>858</v>
      </c>
      <c r="E371" s="65">
        <f>COUNTIF(Deník!$V$5:$V$638,D371)</f>
        <v>0</v>
      </c>
      <c r="F371" s="66">
        <f t="shared" si="11"/>
        <v>0</v>
      </c>
    </row>
    <row r="372" spans="1:6">
      <c r="A372" s="64" t="s">
        <v>480</v>
      </c>
      <c r="B372" s="65">
        <f>COUNTIF(Deník!$T$5:$T$638,A372)</f>
        <v>0</v>
      </c>
      <c r="C372" s="66">
        <f t="shared" si="12"/>
        <v>0</v>
      </c>
      <c r="D372" s="123" t="s">
        <v>859</v>
      </c>
      <c r="E372" s="65">
        <f>COUNTIF(Deník!$V$5:$V$638,D372)</f>
        <v>0</v>
      </c>
      <c r="F372" s="66">
        <f t="shared" si="11"/>
        <v>0</v>
      </c>
    </row>
    <row r="373" spans="1:6">
      <c r="A373" s="64" t="s">
        <v>481</v>
      </c>
      <c r="B373" s="65">
        <f>COUNTIF(Deník!$T$5:$T$638,A373)</f>
        <v>0</v>
      </c>
      <c r="C373" s="66">
        <f t="shared" si="12"/>
        <v>0</v>
      </c>
      <c r="D373" s="123" t="s">
        <v>860</v>
      </c>
      <c r="E373" s="65">
        <f>COUNTIF(Deník!$V$5:$V$638,D373)</f>
        <v>0</v>
      </c>
      <c r="F373" s="66">
        <f t="shared" si="11"/>
        <v>0</v>
      </c>
    </row>
    <row r="374" spans="1:6">
      <c r="A374" s="64" t="s">
        <v>482</v>
      </c>
      <c r="B374" s="65">
        <f>COUNTIF(Deník!$T$5:$T$638,A374)</f>
        <v>0</v>
      </c>
      <c r="C374" s="66">
        <f t="shared" si="12"/>
        <v>0</v>
      </c>
      <c r="D374" s="123" t="s">
        <v>861</v>
      </c>
      <c r="E374" s="65">
        <f>COUNTIF(Deník!$V$5:$V$638,D374)</f>
        <v>0</v>
      </c>
      <c r="F374" s="66">
        <f t="shared" si="11"/>
        <v>0</v>
      </c>
    </row>
    <row r="375" spans="1:6">
      <c r="A375" s="64" t="s">
        <v>483</v>
      </c>
      <c r="B375" s="65">
        <f>COUNTIF(Deník!$T$5:$T$638,A375)</f>
        <v>0</v>
      </c>
      <c r="C375" s="66">
        <f t="shared" si="12"/>
        <v>0</v>
      </c>
      <c r="D375" s="123" t="s">
        <v>862</v>
      </c>
      <c r="E375" s="65">
        <f>COUNTIF(Deník!$V$5:$V$638,D375)</f>
        <v>0</v>
      </c>
      <c r="F375" s="66">
        <f t="shared" si="11"/>
        <v>0</v>
      </c>
    </row>
    <row r="376" spans="1:6">
      <c r="A376" s="64" t="s">
        <v>484</v>
      </c>
      <c r="B376" s="65">
        <f>COUNTIF(Deník!$T$5:$T$638,A376)</f>
        <v>0</v>
      </c>
      <c r="C376" s="66">
        <f t="shared" si="12"/>
        <v>0</v>
      </c>
      <c r="D376" s="123" t="s">
        <v>863</v>
      </c>
      <c r="E376" s="65">
        <f>COUNTIF(Deník!$V$5:$V$638,D376)</f>
        <v>0</v>
      </c>
      <c r="F376" s="66">
        <f t="shared" si="11"/>
        <v>0</v>
      </c>
    </row>
    <row r="377" spans="1:6">
      <c r="A377" s="64" t="s">
        <v>485</v>
      </c>
      <c r="B377" s="65">
        <f>COUNTIF(Deník!$T$5:$T$638,A377)</f>
        <v>0</v>
      </c>
      <c r="C377" s="66">
        <f t="shared" si="12"/>
        <v>0</v>
      </c>
      <c r="D377" s="123" t="s">
        <v>864</v>
      </c>
      <c r="E377" s="65">
        <f>COUNTIF(Deník!$V$5:$V$638,D377)</f>
        <v>0</v>
      </c>
      <c r="F377" s="66">
        <f t="shared" si="11"/>
        <v>0</v>
      </c>
    </row>
    <row r="378" spans="1:6">
      <c r="A378" s="64" t="s">
        <v>486</v>
      </c>
      <c r="B378" s="65">
        <f>COUNTIF(Deník!$T$5:$T$638,A378)</f>
        <v>0</v>
      </c>
      <c r="C378" s="66">
        <f t="shared" si="12"/>
        <v>0</v>
      </c>
      <c r="D378" s="123" t="s">
        <v>865</v>
      </c>
      <c r="E378" s="65">
        <f>COUNTIF(Deník!$V$5:$V$638,D378)</f>
        <v>0</v>
      </c>
      <c r="F378" s="66">
        <f t="shared" si="11"/>
        <v>0</v>
      </c>
    </row>
    <row r="379" spans="1:6">
      <c r="A379" s="64" t="s">
        <v>487</v>
      </c>
      <c r="B379" s="65">
        <f>COUNTIF(Deník!$T$5:$T$638,A379)</f>
        <v>0</v>
      </c>
      <c r="C379" s="66">
        <f t="shared" si="12"/>
        <v>0</v>
      </c>
      <c r="D379" s="123" t="s">
        <v>866</v>
      </c>
      <c r="E379" s="65">
        <f>COUNTIF(Deník!$V$5:$V$638,D379)</f>
        <v>0</v>
      </c>
      <c r="F379" s="66">
        <f t="shared" si="11"/>
        <v>0</v>
      </c>
    </row>
    <row r="380" spans="1:6">
      <c r="A380" s="64" t="s">
        <v>488</v>
      </c>
      <c r="B380" s="65">
        <f>COUNTIF(Deník!$T$5:$T$638,A380)</f>
        <v>0</v>
      </c>
      <c r="C380" s="66">
        <f t="shared" si="12"/>
        <v>0</v>
      </c>
      <c r="D380" s="123" t="s">
        <v>867</v>
      </c>
      <c r="E380" s="65">
        <f>COUNTIF(Deník!$V$5:$V$638,D380)</f>
        <v>0</v>
      </c>
      <c r="F380" s="66">
        <f t="shared" si="11"/>
        <v>0</v>
      </c>
    </row>
    <row r="381" spans="1:6">
      <c r="A381" s="64" t="s">
        <v>489</v>
      </c>
      <c r="B381" s="65">
        <f>COUNTIF(Deník!$T$5:$T$638,A381)</f>
        <v>0</v>
      </c>
      <c r="C381" s="66">
        <f t="shared" si="12"/>
        <v>0</v>
      </c>
      <c r="D381" s="123" t="s">
        <v>868</v>
      </c>
      <c r="E381" s="65">
        <f>COUNTIF(Deník!$V$5:$V$638,D381)</f>
        <v>0</v>
      </c>
      <c r="F381" s="66">
        <f t="shared" si="11"/>
        <v>0</v>
      </c>
    </row>
    <row r="382" spans="1:6">
      <c r="A382" s="64" t="s">
        <v>490</v>
      </c>
      <c r="B382" s="65">
        <f>COUNTIF(Deník!$T$5:$T$638,A382)</f>
        <v>0</v>
      </c>
      <c r="C382" s="66">
        <f t="shared" si="12"/>
        <v>0</v>
      </c>
      <c r="D382" s="123" t="s">
        <v>869</v>
      </c>
      <c r="E382" s="65">
        <f>COUNTIF(Deník!$V$5:$V$638,D382)</f>
        <v>0</v>
      </c>
      <c r="F382" s="66">
        <f t="shared" si="11"/>
        <v>0</v>
      </c>
    </row>
    <row r="383" spans="1:6">
      <c r="A383" s="64" t="s">
        <v>491</v>
      </c>
      <c r="B383" s="65">
        <f>COUNTIF(Deník!$T$5:$T$638,A383)</f>
        <v>0</v>
      </c>
      <c r="C383" s="66">
        <f t="shared" si="12"/>
        <v>0</v>
      </c>
      <c r="D383" s="123" t="s">
        <v>870</v>
      </c>
      <c r="E383" s="65">
        <f>COUNTIF(Deník!$V$5:$V$638,D383)</f>
        <v>0</v>
      </c>
      <c r="F383" s="66">
        <f t="shared" si="11"/>
        <v>0</v>
      </c>
    </row>
    <row r="384" spans="1:6">
      <c r="A384" s="64" t="s">
        <v>492</v>
      </c>
      <c r="B384" s="65">
        <f>COUNTIF(Deník!$T$5:$T$638,A384)</f>
        <v>0</v>
      </c>
      <c r="C384" s="66">
        <f t="shared" si="12"/>
        <v>0</v>
      </c>
      <c r="D384" s="123" t="s">
        <v>871</v>
      </c>
      <c r="E384" s="65">
        <f>COUNTIF(Deník!$V$5:$V$638,D384)</f>
        <v>0</v>
      </c>
      <c r="F384" s="66">
        <f t="shared" si="11"/>
        <v>0</v>
      </c>
    </row>
    <row r="385" spans="1:6">
      <c r="A385" s="64" t="s">
        <v>493</v>
      </c>
      <c r="B385" s="65">
        <f>COUNTIF(Deník!$T$5:$T$638,A385)</f>
        <v>0</v>
      </c>
      <c r="C385" s="66">
        <f t="shared" si="12"/>
        <v>0</v>
      </c>
      <c r="D385" s="123" t="s">
        <v>872</v>
      </c>
      <c r="E385" s="65">
        <f>COUNTIF(Deník!$V$5:$V$638,D385)</f>
        <v>0</v>
      </c>
      <c r="F385" s="66">
        <f t="shared" si="11"/>
        <v>0</v>
      </c>
    </row>
    <row r="386" spans="1:6">
      <c r="A386" s="64" t="s">
        <v>494</v>
      </c>
      <c r="B386" s="65">
        <f>COUNTIF(Deník!$T$5:$T$638,A386)</f>
        <v>0</v>
      </c>
      <c r="C386" s="66">
        <f t="shared" si="12"/>
        <v>0</v>
      </c>
      <c r="D386" s="123" t="s">
        <v>873</v>
      </c>
      <c r="E386" s="65">
        <f>COUNTIF(Deník!$V$5:$V$638,D386)</f>
        <v>0</v>
      </c>
      <c r="F386" s="66">
        <f t="shared" si="11"/>
        <v>0</v>
      </c>
    </row>
    <row r="387" spans="1:6">
      <c r="A387" s="64" t="s">
        <v>495</v>
      </c>
      <c r="B387" s="65">
        <f>COUNTIF(Deník!$T$5:$T$638,A387)</f>
        <v>0</v>
      </c>
      <c r="C387" s="66">
        <f t="shared" si="12"/>
        <v>0</v>
      </c>
      <c r="D387" s="123" t="s">
        <v>874</v>
      </c>
      <c r="E387" s="65">
        <f>COUNTIF(Deník!$V$5:$V$638,D387)</f>
        <v>0</v>
      </c>
      <c r="F387" s="66">
        <f t="shared" si="11"/>
        <v>0</v>
      </c>
    </row>
    <row r="388" spans="1:6">
      <c r="A388" s="64" t="s">
        <v>496</v>
      </c>
      <c r="B388" s="65">
        <f>COUNTIF(Deník!$T$5:$T$638,A388)</f>
        <v>0</v>
      </c>
      <c r="C388" s="66">
        <f t="shared" si="12"/>
        <v>0</v>
      </c>
      <c r="D388" s="123" t="s">
        <v>875</v>
      </c>
      <c r="E388" s="65">
        <f>COUNTIF(Deník!$V$5:$V$638,D388)</f>
        <v>0</v>
      </c>
      <c r="F388" s="66">
        <f t="shared" si="11"/>
        <v>0</v>
      </c>
    </row>
    <row r="389" spans="1:6">
      <c r="A389" s="64" t="s">
        <v>497</v>
      </c>
      <c r="B389" s="65">
        <f>COUNTIF(Deník!$T$5:$T$638,A389)</f>
        <v>0</v>
      </c>
      <c r="C389" s="66">
        <f t="shared" si="12"/>
        <v>0</v>
      </c>
      <c r="D389" s="123" t="s">
        <v>876</v>
      </c>
      <c r="E389" s="65">
        <f>COUNTIF(Deník!$V$5:$V$638,D389)</f>
        <v>0</v>
      </c>
      <c r="F389" s="66">
        <f t="shared" ref="F389:F423" si="13">E389/$E$2</f>
        <v>0</v>
      </c>
    </row>
    <row r="390" spans="1:6">
      <c r="A390" s="64" t="s">
        <v>498</v>
      </c>
      <c r="B390" s="65">
        <f>COUNTIF(Deník!$T$5:$T$638,A390)</f>
        <v>0</v>
      </c>
      <c r="C390" s="66">
        <f t="shared" si="12"/>
        <v>0</v>
      </c>
      <c r="D390" s="123" t="s">
        <v>877</v>
      </c>
      <c r="E390" s="65">
        <f>COUNTIF(Deník!$V$5:$V$638,D390)</f>
        <v>0</v>
      </c>
      <c r="F390" s="66">
        <f t="shared" si="13"/>
        <v>0</v>
      </c>
    </row>
    <row r="391" spans="1:6">
      <c r="A391" s="64" t="s">
        <v>499</v>
      </c>
      <c r="B391" s="65">
        <f>COUNTIF(Deník!$T$5:$T$638,A391)</f>
        <v>0</v>
      </c>
      <c r="C391" s="66">
        <f t="shared" si="12"/>
        <v>0</v>
      </c>
      <c r="D391" s="123" t="s">
        <v>878</v>
      </c>
      <c r="E391" s="65">
        <f>COUNTIF(Deník!$V$5:$V$638,D391)</f>
        <v>0</v>
      </c>
      <c r="F391" s="66">
        <f t="shared" si="13"/>
        <v>0</v>
      </c>
    </row>
    <row r="392" spans="1:6">
      <c r="A392" s="64" t="s">
        <v>500</v>
      </c>
      <c r="B392" s="65">
        <f>COUNTIF(Deník!$T$5:$T$638,A392)</f>
        <v>0</v>
      </c>
      <c r="C392" s="66">
        <f t="shared" si="12"/>
        <v>0</v>
      </c>
      <c r="D392" s="123" t="s">
        <v>879</v>
      </c>
      <c r="E392" s="65">
        <f>COUNTIF(Deník!$V$5:$V$638,D392)</f>
        <v>0</v>
      </c>
      <c r="F392" s="66">
        <f t="shared" si="13"/>
        <v>0</v>
      </c>
    </row>
    <row r="393" spans="1:6">
      <c r="A393" s="64" t="s">
        <v>501</v>
      </c>
      <c r="B393" s="65">
        <f>COUNTIF(Deník!$T$5:$T$638,A393)</f>
        <v>0</v>
      </c>
      <c r="C393" s="66">
        <f t="shared" si="12"/>
        <v>0</v>
      </c>
      <c r="D393" s="123" t="s">
        <v>880</v>
      </c>
      <c r="E393" s="65">
        <f>COUNTIF(Deník!$V$5:$V$638,D393)</f>
        <v>0</v>
      </c>
      <c r="F393" s="66">
        <f t="shared" si="13"/>
        <v>0</v>
      </c>
    </row>
    <row r="394" spans="1:6">
      <c r="A394" s="64" t="s">
        <v>502</v>
      </c>
      <c r="B394" s="65">
        <f>COUNTIF(Deník!$T$5:$T$638,A394)</f>
        <v>0</v>
      </c>
      <c r="C394" s="66">
        <f t="shared" si="12"/>
        <v>0</v>
      </c>
      <c r="D394" s="123" t="s">
        <v>881</v>
      </c>
      <c r="E394" s="65">
        <f>COUNTIF(Deník!$V$5:$V$638,D394)</f>
        <v>0</v>
      </c>
      <c r="F394" s="66">
        <f t="shared" si="13"/>
        <v>0</v>
      </c>
    </row>
    <row r="395" spans="1:6">
      <c r="A395" s="64" t="s">
        <v>503</v>
      </c>
      <c r="B395" s="65">
        <f>COUNTIF(Deník!$T$5:$T$638,A395)</f>
        <v>0</v>
      </c>
      <c r="C395" s="66">
        <f t="shared" si="12"/>
        <v>0</v>
      </c>
      <c r="D395" s="123" t="s">
        <v>882</v>
      </c>
      <c r="E395" s="65">
        <f>COUNTIF(Deník!$V$5:$V$638,D395)</f>
        <v>0</v>
      </c>
      <c r="F395" s="66">
        <f t="shared" si="13"/>
        <v>0</v>
      </c>
    </row>
    <row r="396" spans="1:6">
      <c r="A396" s="64" t="s">
        <v>504</v>
      </c>
      <c r="B396" s="65">
        <f>COUNTIF(Deník!$T$5:$T$638,A396)</f>
        <v>0</v>
      </c>
      <c r="C396" s="66">
        <f t="shared" si="12"/>
        <v>0</v>
      </c>
      <c r="D396" s="123" t="s">
        <v>883</v>
      </c>
      <c r="E396" s="65">
        <f>COUNTIF(Deník!$V$5:$V$638,D396)</f>
        <v>0</v>
      </c>
      <c r="F396" s="66">
        <f t="shared" si="13"/>
        <v>0</v>
      </c>
    </row>
    <row r="397" spans="1:6">
      <c r="A397" s="64" t="s">
        <v>505</v>
      </c>
      <c r="B397" s="65">
        <f>COUNTIF(Deník!$T$5:$T$638,A397)</f>
        <v>0</v>
      </c>
      <c r="C397" s="66">
        <f t="shared" si="12"/>
        <v>0</v>
      </c>
      <c r="D397" s="123" t="s">
        <v>884</v>
      </c>
      <c r="E397" s="65">
        <f>COUNTIF(Deník!$V$5:$V$638,D397)</f>
        <v>0</v>
      </c>
      <c r="F397" s="66">
        <f t="shared" si="13"/>
        <v>0</v>
      </c>
    </row>
    <row r="398" spans="1:6">
      <c r="A398" s="64" t="s">
        <v>506</v>
      </c>
      <c r="B398" s="65">
        <f>COUNTIF(Deník!$T$5:$T$638,A398)</f>
        <v>0</v>
      </c>
      <c r="C398" s="66">
        <f t="shared" si="12"/>
        <v>0</v>
      </c>
      <c r="D398" s="123" t="s">
        <v>885</v>
      </c>
      <c r="E398" s="65">
        <f>COUNTIF(Deník!$V$5:$V$638,D398)</f>
        <v>0</v>
      </c>
      <c r="F398" s="66">
        <f t="shared" si="13"/>
        <v>0</v>
      </c>
    </row>
    <row r="399" spans="1:6">
      <c r="A399" s="64" t="s">
        <v>507</v>
      </c>
      <c r="B399" s="65">
        <f>COUNTIF(Deník!$T$5:$T$638,A399)</f>
        <v>0</v>
      </c>
      <c r="C399" s="66">
        <f t="shared" si="12"/>
        <v>0</v>
      </c>
      <c r="D399" s="123" t="s">
        <v>886</v>
      </c>
      <c r="E399" s="65">
        <f>COUNTIF(Deník!$V$5:$V$638,D399)</f>
        <v>0</v>
      </c>
      <c r="F399" s="66">
        <f t="shared" si="13"/>
        <v>0</v>
      </c>
    </row>
    <row r="400" spans="1:6">
      <c r="A400" s="64" t="s">
        <v>508</v>
      </c>
      <c r="B400" s="65">
        <f>COUNTIF(Deník!$T$5:$T$638,A400)</f>
        <v>0</v>
      </c>
      <c r="C400" s="66">
        <f t="shared" si="12"/>
        <v>0</v>
      </c>
      <c r="D400" s="123" t="s">
        <v>887</v>
      </c>
      <c r="E400" s="65">
        <f>COUNTIF(Deník!$V$5:$V$638,D400)</f>
        <v>0</v>
      </c>
      <c r="F400" s="66">
        <f t="shared" si="13"/>
        <v>0</v>
      </c>
    </row>
    <row r="401" spans="1:6">
      <c r="A401" s="64" t="s">
        <v>509</v>
      </c>
      <c r="B401" s="65">
        <f>COUNTIF(Deník!$T$5:$T$638,A401)</f>
        <v>0</v>
      </c>
      <c r="C401" s="66">
        <f t="shared" si="12"/>
        <v>0</v>
      </c>
      <c r="D401" s="123" t="s">
        <v>888</v>
      </c>
      <c r="E401" s="65">
        <f>COUNTIF(Deník!$V$5:$V$638,D401)</f>
        <v>0</v>
      </c>
      <c r="F401" s="66">
        <f t="shared" si="13"/>
        <v>0</v>
      </c>
    </row>
    <row r="402" spans="1:6">
      <c r="A402" s="64" t="s">
        <v>510</v>
      </c>
      <c r="B402" s="65">
        <f>COUNTIF(Deník!$T$5:$T$638,A402)</f>
        <v>0</v>
      </c>
      <c r="C402" s="66">
        <f t="shared" si="12"/>
        <v>0</v>
      </c>
      <c r="D402" s="123" t="s">
        <v>889</v>
      </c>
      <c r="E402" s="65">
        <f>COUNTIF(Deník!$V$5:$V$638,D402)</f>
        <v>0</v>
      </c>
      <c r="F402" s="66">
        <f t="shared" si="13"/>
        <v>0</v>
      </c>
    </row>
    <row r="403" spans="1:6">
      <c r="A403" s="64" t="s">
        <v>511</v>
      </c>
      <c r="B403" s="65">
        <f>COUNTIF(Deník!$T$5:$T$638,A403)</f>
        <v>0</v>
      </c>
      <c r="C403" s="66">
        <f t="shared" si="12"/>
        <v>0</v>
      </c>
      <c r="D403" s="123" t="s">
        <v>890</v>
      </c>
      <c r="E403" s="65">
        <f>COUNTIF(Deník!$V$5:$V$638,D403)</f>
        <v>0</v>
      </c>
      <c r="F403" s="66">
        <f t="shared" si="13"/>
        <v>0</v>
      </c>
    </row>
    <row r="404" spans="1:6">
      <c r="A404" s="64" t="s">
        <v>512</v>
      </c>
      <c r="B404" s="65">
        <f>COUNTIF(Deník!$T$5:$T$638,A404)</f>
        <v>0</v>
      </c>
      <c r="C404" s="66">
        <f t="shared" si="12"/>
        <v>0</v>
      </c>
      <c r="D404" s="123" t="s">
        <v>891</v>
      </c>
      <c r="E404" s="65">
        <f>COUNTIF(Deník!$V$5:$V$638,D404)</f>
        <v>0</v>
      </c>
      <c r="F404" s="66">
        <f t="shared" si="13"/>
        <v>0</v>
      </c>
    </row>
    <row r="405" spans="1:6">
      <c r="A405" s="64" t="s">
        <v>513</v>
      </c>
      <c r="B405" s="65">
        <f>COUNTIF(Deník!$T$5:$T$638,A405)</f>
        <v>0</v>
      </c>
      <c r="C405" s="66">
        <f t="shared" si="12"/>
        <v>0</v>
      </c>
      <c r="D405" s="123" t="s">
        <v>892</v>
      </c>
      <c r="E405" s="65">
        <f>COUNTIF(Deník!$V$5:$V$638,D405)</f>
        <v>0</v>
      </c>
      <c r="F405" s="66">
        <f t="shared" si="13"/>
        <v>0</v>
      </c>
    </row>
    <row r="406" spans="1:6">
      <c r="A406" s="64" t="s">
        <v>514</v>
      </c>
      <c r="B406" s="65">
        <f>COUNTIF(Deník!$T$5:$T$638,A406)</f>
        <v>0</v>
      </c>
      <c r="C406" s="66">
        <f t="shared" si="12"/>
        <v>0</v>
      </c>
      <c r="D406" s="123" t="s">
        <v>893</v>
      </c>
      <c r="E406" s="65">
        <f>COUNTIF(Deník!$V$5:$V$638,D406)</f>
        <v>0</v>
      </c>
      <c r="F406" s="66">
        <f t="shared" si="13"/>
        <v>0</v>
      </c>
    </row>
    <row r="407" spans="1:6">
      <c r="A407" s="64" t="s">
        <v>515</v>
      </c>
      <c r="B407" s="65">
        <f>COUNTIF(Deník!$T$5:$T$638,A407)</f>
        <v>0</v>
      </c>
      <c r="C407" s="66">
        <f t="shared" si="12"/>
        <v>0</v>
      </c>
      <c r="D407" s="123" t="s">
        <v>894</v>
      </c>
      <c r="E407" s="65">
        <f>COUNTIF(Deník!$V$5:$V$638,D407)</f>
        <v>0</v>
      </c>
      <c r="F407" s="66">
        <f t="shared" si="13"/>
        <v>0</v>
      </c>
    </row>
    <row r="408" spans="1:6">
      <c r="A408" s="64" t="s">
        <v>516</v>
      </c>
      <c r="B408" s="65">
        <f>COUNTIF(Deník!$T$5:$T$638,A408)</f>
        <v>0</v>
      </c>
      <c r="C408" s="66">
        <f t="shared" si="12"/>
        <v>0</v>
      </c>
      <c r="D408" s="123" t="s">
        <v>895</v>
      </c>
      <c r="E408" s="65">
        <f>COUNTIF(Deník!$V$5:$V$638,D408)</f>
        <v>0</v>
      </c>
      <c r="F408" s="66">
        <f t="shared" si="13"/>
        <v>0</v>
      </c>
    </row>
    <row r="409" spans="1:6">
      <c r="A409" s="64" t="s">
        <v>517</v>
      </c>
      <c r="B409" s="65">
        <f>COUNTIF(Deník!$T$5:$T$638,A409)</f>
        <v>0</v>
      </c>
      <c r="C409" s="66">
        <f t="shared" si="12"/>
        <v>0</v>
      </c>
      <c r="D409" s="123" t="s">
        <v>896</v>
      </c>
      <c r="E409" s="65">
        <f>COUNTIF(Deník!$V$5:$V$638,D409)</f>
        <v>0</v>
      </c>
      <c r="F409" s="66">
        <f t="shared" si="13"/>
        <v>0</v>
      </c>
    </row>
    <row r="410" spans="1:6">
      <c r="A410" s="64" t="s">
        <v>518</v>
      </c>
      <c r="B410" s="65">
        <f>COUNTIF(Deník!$T$5:$T$638,A410)</f>
        <v>0</v>
      </c>
      <c r="C410" s="66">
        <f t="shared" si="12"/>
        <v>0</v>
      </c>
      <c r="D410" s="123" t="s">
        <v>897</v>
      </c>
      <c r="E410" s="65">
        <f>COUNTIF(Deník!$V$5:$V$638,D410)</f>
        <v>0</v>
      </c>
      <c r="F410" s="66">
        <f t="shared" si="13"/>
        <v>0</v>
      </c>
    </row>
    <row r="411" spans="1:6">
      <c r="A411" s="64" t="s">
        <v>519</v>
      </c>
      <c r="B411" s="65">
        <f>COUNTIF(Deník!$T$5:$T$638,A411)</f>
        <v>0</v>
      </c>
      <c r="C411" s="66">
        <f t="shared" si="12"/>
        <v>0</v>
      </c>
      <c r="D411" s="123" t="s">
        <v>898</v>
      </c>
      <c r="E411" s="65">
        <f>COUNTIF(Deník!$V$5:$V$638,D411)</f>
        <v>0</v>
      </c>
      <c r="F411" s="66">
        <f t="shared" si="13"/>
        <v>0</v>
      </c>
    </row>
    <row r="412" spans="1:6">
      <c r="A412" s="64" t="s">
        <v>520</v>
      </c>
      <c r="B412" s="65">
        <f>COUNTIF(Deník!$T$5:$T$638,A412)</f>
        <v>0</v>
      </c>
      <c r="C412" s="66">
        <f t="shared" si="12"/>
        <v>0</v>
      </c>
      <c r="D412" s="123" t="s">
        <v>899</v>
      </c>
      <c r="E412" s="65">
        <f>COUNTIF(Deník!$V$5:$V$638,D412)</f>
        <v>0</v>
      </c>
      <c r="F412" s="66">
        <f t="shared" si="13"/>
        <v>0</v>
      </c>
    </row>
    <row r="413" spans="1:6">
      <c r="A413" s="64" t="s">
        <v>521</v>
      </c>
      <c r="B413" s="65">
        <f>COUNTIF(Deník!$T$5:$T$638,A413)</f>
        <v>0</v>
      </c>
      <c r="C413" s="66">
        <f t="shared" si="12"/>
        <v>0</v>
      </c>
      <c r="D413" s="123" t="s">
        <v>900</v>
      </c>
      <c r="E413" s="65">
        <f>COUNTIF(Deník!$V$5:$V$638,D413)</f>
        <v>0</v>
      </c>
      <c r="F413" s="66">
        <f t="shared" si="13"/>
        <v>0</v>
      </c>
    </row>
    <row r="414" spans="1:6">
      <c r="A414" s="64" t="s">
        <v>522</v>
      </c>
      <c r="B414" s="65">
        <f>COUNTIF(Deník!$T$5:$T$638,A414)</f>
        <v>0</v>
      </c>
      <c r="C414" s="66">
        <f t="shared" si="12"/>
        <v>0</v>
      </c>
      <c r="D414" s="123" t="s">
        <v>901</v>
      </c>
      <c r="E414" s="65">
        <f>COUNTIF(Deník!$V$5:$V$638,D414)</f>
        <v>0</v>
      </c>
      <c r="F414" s="66">
        <f t="shared" si="13"/>
        <v>0</v>
      </c>
    </row>
    <row r="415" spans="1:6">
      <c r="A415" s="64" t="s">
        <v>523</v>
      </c>
      <c r="B415" s="65">
        <f>COUNTIF(Deník!$T$5:$T$638,A415)</f>
        <v>0</v>
      </c>
      <c r="C415" s="66">
        <f t="shared" si="12"/>
        <v>0</v>
      </c>
      <c r="D415" s="123" t="s">
        <v>902</v>
      </c>
      <c r="E415" s="65">
        <f>COUNTIF(Deník!$V$5:$V$638,D415)</f>
        <v>0</v>
      </c>
      <c r="F415" s="66">
        <f t="shared" si="13"/>
        <v>0</v>
      </c>
    </row>
    <row r="416" spans="1:6">
      <c r="A416" s="64" t="s">
        <v>524</v>
      </c>
      <c r="B416" s="65">
        <f>COUNTIF(Deník!$T$5:$T$638,A416)</f>
        <v>0</v>
      </c>
      <c r="C416" s="66">
        <f t="shared" si="12"/>
        <v>0</v>
      </c>
      <c r="D416" s="123" t="s">
        <v>903</v>
      </c>
      <c r="E416" s="65">
        <f>COUNTIF(Deník!$V$5:$V$638,D416)</f>
        <v>0</v>
      </c>
      <c r="F416" s="66">
        <f t="shared" si="13"/>
        <v>0</v>
      </c>
    </row>
    <row r="417" spans="1:6">
      <c r="A417" s="64" t="s">
        <v>525</v>
      </c>
      <c r="B417" s="65">
        <f>COUNTIF(Deník!$T$5:$T$638,A417)</f>
        <v>0</v>
      </c>
      <c r="C417" s="66">
        <f t="shared" si="12"/>
        <v>0</v>
      </c>
      <c r="D417" s="123" t="s">
        <v>904</v>
      </c>
      <c r="E417" s="65">
        <f>COUNTIF(Deník!$V$5:$V$638,D417)</f>
        <v>0</v>
      </c>
      <c r="F417" s="66">
        <f t="shared" si="13"/>
        <v>0</v>
      </c>
    </row>
    <row r="418" spans="1:6">
      <c r="A418" s="64" t="s">
        <v>526</v>
      </c>
      <c r="B418" s="65">
        <f>COUNTIF(Deník!$T$5:$T$638,A418)</f>
        <v>0</v>
      </c>
      <c r="C418" s="66">
        <f t="shared" si="12"/>
        <v>0</v>
      </c>
      <c r="D418" s="123" t="s">
        <v>905</v>
      </c>
      <c r="E418" s="65">
        <f>COUNTIF(Deník!$V$5:$V$638,D418)</f>
        <v>0</v>
      </c>
      <c r="F418" s="66">
        <f t="shared" si="13"/>
        <v>0</v>
      </c>
    </row>
    <row r="419" spans="1:6">
      <c r="A419" s="64" t="s">
        <v>527</v>
      </c>
      <c r="B419" s="65">
        <f>COUNTIF(Deník!$T$5:$T$638,A419)</f>
        <v>0</v>
      </c>
      <c r="C419" s="66">
        <f t="shared" si="12"/>
        <v>0</v>
      </c>
      <c r="D419" s="123" t="s">
        <v>906</v>
      </c>
      <c r="E419" s="65">
        <f>COUNTIF(Deník!$V$5:$V$638,D419)</f>
        <v>0</v>
      </c>
      <c r="F419" s="66">
        <f t="shared" si="13"/>
        <v>0</v>
      </c>
    </row>
    <row r="420" spans="1:6">
      <c r="A420" s="64" t="s">
        <v>528</v>
      </c>
      <c r="B420" s="65">
        <f>COUNTIF(Deník!$T$5:$T$638,A420)</f>
        <v>0</v>
      </c>
      <c r="C420" s="66">
        <f t="shared" si="12"/>
        <v>0</v>
      </c>
      <c r="D420" s="123" t="s">
        <v>907</v>
      </c>
      <c r="E420" s="65">
        <f>COUNTIF(Deník!$V$5:$V$638,D420)</f>
        <v>0</v>
      </c>
      <c r="F420" s="66">
        <f t="shared" si="13"/>
        <v>0</v>
      </c>
    </row>
    <row r="421" spans="1:6">
      <c r="A421" s="64" t="s">
        <v>529</v>
      </c>
      <c r="B421" s="65">
        <f>COUNTIF(Deník!$T$5:$T$638,A421)</f>
        <v>0</v>
      </c>
      <c r="C421" s="66">
        <f t="shared" si="12"/>
        <v>0</v>
      </c>
      <c r="D421" s="123" t="s">
        <v>908</v>
      </c>
      <c r="E421" s="65">
        <f>COUNTIF(Deník!$V$5:$V$638,D421)</f>
        <v>0</v>
      </c>
      <c r="F421" s="66">
        <f t="shared" si="13"/>
        <v>0</v>
      </c>
    </row>
    <row r="422" spans="1:6">
      <c r="A422" s="64" t="s">
        <v>530</v>
      </c>
      <c r="B422" s="65">
        <f>COUNTIF(Deník!$T$5:$T$638,A422)</f>
        <v>0</v>
      </c>
      <c r="C422" s="66">
        <f t="shared" si="12"/>
        <v>0</v>
      </c>
      <c r="D422" s="123" t="s">
        <v>909</v>
      </c>
      <c r="E422" s="65">
        <f>COUNTIF(Deník!$V$5:$V$638,D422)</f>
        <v>0</v>
      </c>
      <c r="F422" s="66">
        <f t="shared" si="13"/>
        <v>0</v>
      </c>
    </row>
    <row r="423" spans="1:6">
      <c r="A423" s="64" t="s">
        <v>531</v>
      </c>
      <c r="B423" s="65">
        <f>COUNTIF(Deník!$T$5:$T$638,A423)</f>
        <v>0</v>
      </c>
      <c r="C423" s="66">
        <f t="shared" si="12"/>
        <v>0</v>
      </c>
      <c r="D423" s="123" t="s">
        <v>910</v>
      </c>
      <c r="E423" s="65">
        <f>COUNTIF(Deník!$V$5:$V$638,D423)</f>
        <v>0</v>
      </c>
      <c r="F423" s="66">
        <f t="shared" si="13"/>
        <v>0</v>
      </c>
    </row>
  </sheetData>
  <mergeCells count="3">
    <mergeCell ref="A2:D2"/>
    <mergeCell ref="A1:E1"/>
    <mergeCell ref="G1:H1"/>
  </mergeCells>
  <hyperlinks>
    <hyperlink ref="G1:H1" location="Obsah!A1" display="Obsah!A1"/>
  </hyperlinks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T206"/>
  <sheetViews>
    <sheetView showGridLines="0" showRowColHeaders="0" workbookViewId="0"/>
  </sheetViews>
  <sheetFormatPr defaultRowHeight="12.75"/>
  <cols>
    <col min="1" max="1" width="16.42578125" style="267" bestFit="1" customWidth="1"/>
    <col min="2" max="2" width="13.28515625" style="267" bestFit="1" customWidth="1"/>
    <col min="3" max="3" width="9.140625" style="266"/>
    <col min="4" max="4" width="9.140625" style="267"/>
    <col min="5" max="5" width="12.85546875" style="267" customWidth="1"/>
    <col min="6" max="6" width="13.28515625" style="267" customWidth="1"/>
    <col min="7" max="7" width="13.140625" style="267" customWidth="1"/>
    <col min="8" max="8" width="13" style="267" customWidth="1"/>
    <col min="9" max="15" width="9.140625" style="267"/>
    <col min="16" max="16" width="4.28515625" style="267" customWidth="1"/>
    <col min="17" max="17" width="22.85546875" style="267" customWidth="1"/>
    <col min="18" max="18" width="22" style="267" customWidth="1"/>
    <col min="19" max="19" width="24.28515625" style="267" customWidth="1"/>
    <col min="20" max="16384" width="9.140625" style="267"/>
  </cols>
  <sheetData>
    <row r="1" spans="1:19" ht="28.5" customHeight="1">
      <c r="A1" s="297" t="s">
        <v>1095</v>
      </c>
    </row>
    <row r="2" spans="1:19" ht="12.75" customHeight="1">
      <c r="A2" s="274" t="s">
        <v>1064</v>
      </c>
      <c r="B2" s="265">
        <v>100000</v>
      </c>
      <c r="R2" s="700" t="s">
        <v>1074</v>
      </c>
      <c r="S2" s="700"/>
    </row>
    <row r="3" spans="1:19" ht="13.5" customHeight="1">
      <c r="A3" s="274" t="s">
        <v>1065</v>
      </c>
      <c r="B3" s="268">
        <v>1.4999999999999999E-2</v>
      </c>
      <c r="R3" s="700"/>
      <c r="S3" s="700"/>
    </row>
    <row r="4" spans="1:19" ht="16.5">
      <c r="A4" s="274" t="s">
        <v>1066</v>
      </c>
      <c r="B4" s="269">
        <v>200</v>
      </c>
    </row>
    <row r="6" spans="1:19" ht="16.5">
      <c r="A6" s="274" t="s">
        <v>1067</v>
      </c>
      <c r="B6" s="274" t="s">
        <v>1064</v>
      </c>
      <c r="C6" s="275" t="s">
        <v>1068</v>
      </c>
      <c r="Q6" s="274" t="s">
        <v>1075</v>
      </c>
      <c r="R6" s="269">
        <v>800</v>
      </c>
    </row>
    <row r="7" spans="1:19" ht="16.5">
      <c r="A7" s="267">
        <v>1</v>
      </c>
      <c r="B7" s="270">
        <f>B2</f>
        <v>100000</v>
      </c>
      <c r="C7" s="266">
        <f t="shared" ref="C7:C70" si="0">IF((B7 * $B$3)&lt;$B$4,$B$4,(B7*$B$3))</f>
        <v>1500</v>
      </c>
      <c r="Q7" s="274" t="s">
        <v>1076</v>
      </c>
      <c r="R7" s="269">
        <v>1600</v>
      </c>
    </row>
    <row r="8" spans="1:19" ht="16.5">
      <c r="A8" s="267">
        <v>2</v>
      </c>
      <c r="B8" s="270">
        <f t="shared" ref="B8:B71" si="1">B7-C7</f>
        <v>98500</v>
      </c>
      <c r="C8" s="266">
        <f t="shared" si="0"/>
        <v>1477.5</v>
      </c>
      <c r="Q8" s="274" t="s">
        <v>1077</v>
      </c>
      <c r="R8" s="269">
        <v>800</v>
      </c>
    </row>
    <row r="9" spans="1:19" ht="16.5">
      <c r="A9" s="267">
        <v>3</v>
      </c>
      <c r="B9" s="270">
        <f t="shared" si="1"/>
        <v>97022.5</v>
      </c>
      <c r="C9" s="266">
        <f t="shared" si="0"/>
        <v>1455.3374999999999</v>
      </c>
      <c r="Q9" s="274" t="s">
        <v>1078</v>
      </c>
      <c r="R9" s="280">
        <v>0.5</v>
      </c>
      <c r="S9" s="281" t="s">
        <v>1079</v>
      </c>
    </row>
    <row r="10" spans="1:19" ht="16.5">
      <c r="A10" s="267">
        <v>4</v>
      </c>
      <c r="B10" s="270">
        <f t="shared" si="1"/>
        <v>95567.162500000006</v>
      </c>
      <c r="C10" s="266">
        <f t="shared" si="0"/>
        <v>1433.5074374999999</v>
      </c>
      <c r="Q10" s="274" t="s">
        <v>1080</v>
      </c>
      <c r="R10" s="280">
        <v>0.3</v>
      </c>
    </row>
    <row r="11" spans="1:19" ht="16.5">
      <c r="A11" s="267">
        <v>5</v>
      </c>
      <c r="B11" s="270">
        <f t="shared" si="1"/>
        <v>94133.655062500009</v>
      </c>
      <c r="C11" s="266">
        <f t="shared" si="0"/>
        <v>1412.0048259375001</v>
      </c>
      <c r="Q11" s="274"/>
      <c r="R11" s="282">
        <f>(R10*R7)*100</f>
        <v>48000</v>
      </c>
    </row>
    <row r="12" spans="1:19" ht="16.5">
      <c r="A12" s="267">
        <v>6</v>
      </c>
      <c r="B12" s="270">
        <f t="shared" si="1"/>
        <v>92721.650236562506</v>
      </c>
      <c r="C12" s="266">
        <f t="shared" si="0"/>
        <v>1390.8247535484375</v>
      </c>
      <c r="Q12" s="274" t="s">
        <v>1081</v>
      </c>
      <c r="R12" s="265">
        <f>(R9*R6)*100</f>
        <v>40000</v>
      </c>
    </row>
    <row r="13" spans="1:19" ht="16.5">
      <c r="A13" s="267">
        <v>7</v>
      </c>
      <c r="B13" s="270">
        <f t="shared" si="1"/>
        <v>91330.825483014065</v>
      </c>
      <c r="C13" s="266">
        <f t="shared" si="0"/>
        <v>1369.9623822452108</v>
      </c>
      <c r="Q13" s="274" t="s">
        <v>1012</v>
      </c>
      <c r="R13" s="265">
        <f>(((100-(R10*100))*R8)) + (((100-(R9*100))*R8))</f>
        <v>96000</v>
      </c>
    </row>
    <row r="14" spans="1:19" ht="16.5">
      <c r="A14" s="267">
        <v>8</v>
      </c>
      <c r="B14" s="270">
        <f t="shared" si="1"/>
        <v>89960.863100768853</v>
      </c>
      <c r="C14" s="266">
        <f t="shared" si="0"/>
        <v>1349.4129465115327</v>
      </c>
      <c r="Q14" s="274" t="s">
        <v>1042</v>
      </c>
      <c r="R14" s="514">
        <f>R11+R12-R13</f>
        <v>-8000</v>
      </c>
    </row>
    <row r="15" spans="1:19">
      <c r="A15" s="267">
        <v>9</v>
      </c>
      <c r="B15" s="270">
        <f t="shared" si="1"/>
        <v>88611.450154257327</v>
      </c>
      <c r="C15" s="266">
        <f t="shared" si="0"/>
        <v>1329.1717523138598</v>
      </c>
    </row>
    <row r="16" spans="1:19">
      <c r="A16" s="267">
        <v>10</v>
      </c>
      <c r="B16" s="270">
        <f t="shared" si="1"/>
        <v>87282.278401943462</v>
      </c>
      <c r="C16" s="266">
        <f t="shared" si="0"/>
        <v>1309.234176029152</v>
      </c>
    </row>
    <row r="17" spans="1:20">
      <c r="A17" s="267">
        <v>11</v>
      </c>
      <c r="B17" s="270">
        <f t="shared" si="1"/>
        <v>85973.044225914316</v>
      </c>
      <c r="C17" s="266">
        <f t="shared" si="0"/>
        <v>1289.5956633887147</v>
      </c>
      <c r="Q17" s="512"/>
    </row>
    <row r="18" spans="1:20">
      <c r="A18" s="267">
        <v>12</v>
      </c>
      <c r="B18" s="270">
        <f t="shared" si="1"/>
        <v>84683.448562525606</v>
      </c>
      <c r="C18" s="266">
        <f t="shared" si="0"/>
        <v>1270.2517284378841</v>
      </c>
      <c r="R18" s="701" t="s">
        <v>1082</v>
      </c>
      <c r="S18" s="701"/>
    </row>
    <row r="19" spans="1:20">
      <c r="A19" s="267">
        <v>13</v>
      </c>
      <c r="B19" s="270">
        <f t="shared" si="1"/>
        <v>83413.196834087721</v>
      </c>
      <c r="C19" s="266">
        <f t="shared" si="0"/>
        <v>1251.1979525113159</v>
      </c>
      <c r="R19" s="701"/>
      <c r="S19" s="701"/>
    </row>
    <row r="20" spans="1:20">
      <c r="A20" s="267">
        <v>14</v>
      </c>
      <c r="B20" s="270">
        <f t="shared" si="1"/>
        <v>82161.998881576408</v>
      </c>
      <c r="C20" s="266">
        <f t="shared" si="0"/>
        <v>1232.4299832236461</v>
      </c>
      <c r="R20" s="701"/>
      <c r="S20" s="701"/>
    </row>
    <row r="21" spans="1:20">
      <c r="A21" s="267">
        <v>15</v>
      </c>
      <c r="B21" s="270">
        <f t="shared" si="1"/>
        <v>80929.568898352765</v>
      </c>
      <c r="C21" s="266">
        <f t="shared" si="0"/>
        <v>1213.9435334752914</v>
      </c>
    </row>
    <row r="22" spans="1:20">
      <c r="A22" s="267">
        <v>16</v>
      </c>
      <c r="B22" s="270">
        <f t="shared" si="1"/>
        <v>79715.625364877473</v>
      </c>
      <c r="C22" s="266">
        <f t="shared" si="0"/>
        <v>1195.734380473162</v>
      </c>
    </row>
    <row r="23" spans="1:20" ht="16.5">
      <c r="A23" s="267">
        <v>17</v>
      </c>
      <c r="B23" s="270">
        <f t="shared" si="1"/>
        <v>78519.890984404308</v>
      </c>
      <c r="C23" s="266">
        <f t="shared" si="0"/>
        <v>1177.7983647660647</v>
      </c>
      <c r="Q23" s="274" t="s">
        <v>1083</v>
      </c>
      <c r="R23" s="286">
        <v>1300</v>
      </c>
    </row>
    <row r="24" spans="1:20" ht="16.5">
      <c r="A24" s="267">
        <v>18</v>
      </c>
      <c r="B24" s="270">
        <f t="shared" si="1"/>
        <v>77342.09261963825</v>
      </c>
      <c r="C24" s="266">
        <f t="shared" si="0"/>
        <v>1160.1313892945736</v>
      </c>
      <c r="Q24" s="274" t="s">
        <v>1084</v>
      </c>
      <c r="R24" s="286">
        <v>1000</v>
      </c>
    </row>
    <row r="25" spans="1:20" ht="16.5">
      <c r="A25" s="267">
        <v>19</v>
      </c>
      <c r="B25" s="270">
        <f t="shared" si="1"/>
        <v>76181.961230343673</v>
      </c>
      <c r="C25" s="266">
        <f t="shared" si="0"/>
        <v>1142.7294184551552</v>
      </c>
      <c r="Q25" s="274" t="s">
        <v>1085</v>
      </c>
      <c r="R25" s="287">
        <v>0.4</v>
      </c>
      <c r="T25" s="267" t="s">
        <v>1086</v>
      </c>
    </row>
    <row r="26" spans="1:20">
      <c r="A26" s="267">
        <v>20</v>
      </c>
      <c r="B26" s="270">
        <f t="shared" si="1"/>
        <v>75039.231811888516</v>
      </c>
      <c r="C26" s="266">
        <f t="shared" si="0"/>
        <v>1125.5884771783276</v>
      </c>
      <c r="S26" s="288" t="s">
        <v>1087</v>
      </c>
      <c r="T26" s="289"/>
    </row>
    <row r="27" spans="1:20" ht="16.5">
      <c r="A27" s="267">
        <v>21</v>
      </c>
      <c r="B27" s="270">
        <f t="shared" si="1"/>
        <v>73913.643334710185</v>
      </c>
      <c r="C27" s="266">
        <f t="shared" si="0"/>
        <v>1108.7046500206527</v>
      </c>
      <c r="Q27" s="274" t="s">
        <v>1088</v>
      </c>
      <c r="R27" s="286">
        <f>100*(R23*R25)</f>
        <v>52000</v>
      </c>
    </row>
    <row r="28" spans="1:20" ht="16.5">
      <c r="A28" s="267">
        <v>22</v>
      </c>
      <c r="B28" s="270">
        <f t="shared" si="1"/>
        <v>72804.938684689536</v>
      </c>
      <c r="C28" s="266">
        <f t="shared" si="0"/>
        <v>1092.0740802703431</v>
      </c>
      <c r="Q28" s="274" t="s">
        <v>1012</v>
      </c>
      <c r="R28" s="286">
        <f>100*R24*(1-R25)</f>
        <v>60000</v>
      </c>
    </row>
    <row r="29" spans="1:20" ht="16.5">
      <c r="A29" s="267">
        <v>23</v>
      </c>
      <c r="B29" s="270">
        <f t="shared" si="1"/>
        <v>71712.864604419199</v>
      </c>
      <c r="C29" s="266">
        <f t="shared" si="0"/>
        <v>1075.692969066288</v>
      </c>
      <c r="Q29" s="274" t="s">
        <v>1042</v>
      </c>
      <c r="R29" s="513">
        <f>R27-R28</f>
        <v>-8000</v>
      </c>
    </row>
    <row r="30" spans="1:20">
      <c r="A30" s="267">
        <v>24</v>
      </c>
      <c r="B30" s="270">
        <f t="shared" si="1"/>
        <v>70637.171635352905</v>
      </c>
      <c r="C30" s="266">
        <f t="shared" si="0"/>
        <v>1059.5575745302936</v>
      </c>
      <c r="Q30" s="290"/>
    </row>
    <row r="31" spans="1:20">
      <c r="A31" s="267">
        <v>25</v>
      </c>
      <c r="B31" s="270">
        <f t="shared" si="1"/>
        <v>69577.614060822612</v>
      </c>
      <c r="C31" s="266">
        <f t="shared" si="0"/>
        <v>1043.6642109123391</v>
      </c>
      <c r="Q31" s="290"/>
    </row>
    <row r="32" spans="1:20">
      <c r="A32" s="267">
        <v>26</v>
      </c>
      <c r="B32" s="270">
        <f t="shared" si="1"/>
        <v>68533.949849910277</v>
      </c>
      <c r="C32" s="266">
        <f t="shared" si="0"/>
        <v>1028.0092477486542</v>
      </c>
    </row>
    <row r="33" spans="1:8">
      <c r="A33" s="267">
        <v>27</v>
      </c>
      <c r="B33" s="270">
        <f t="shared" si="1"/>
        <v>67505.940602161631</v>
      </c>
      <c r="C33" s="266">
        <f t="shared" si="0"/>
        <v>1012.5891090324244</v>
      </c>
    </row>
    <row r="34" spans="1:8">
      <c r="A34" s="267">
        <v>28</v>
      </c>
      <c r="B34" s="270">
        <f t="shared" si="1"/>
        <v>66493.351493129201</v>
      </c>
      <c r="C34" s="266">
        <f t="shared" si="0"/>
        <v>997.40027239693802</v>
      </c>
    </row>
    <row r="35" spans="1:8" ht="18.75">
      <c r="A35" s="267">
        <v>29</v>
      </c>
      <c r="B35" s="270">
        <f t="shared" si="1"/>
        <v>65495.951220732262</v>
      </c>
      <c r="C35" s="266">
        <f t="shared" si="0"/>
        <v>982.43926831098395</v>
      </c>
      <c r="E35" s="276" t="s">
        <v>1069</v>
      </c>
      <c r="F35" s="277">
        <v>0.55000000000000004</v>
      </c>
      <c r="G35" s="276" t="s">
        <v>1070</v>
      </c>
      <c r="H35" s="277">
        <f>1-F35</f>
        <v>0.44999999999999996</v>
      </c>
    </row>
    <row r="36" spans="1:8" ht="18.75">
      <c r="A36" s="267">
        <v>30</v>
      </c>
      <c r="B36" s="270">
        <f t="shared" si="1"/>
        <v>64513.511952421279</v>
      </c>
      <c r="C36" s="266">
        <f t="shared" si="0"/>
        <v>967.70267928631915</v>
      </c>
      <c r="E36" s="276" t="s">
        <v>1071</v>
      </c>
      <c r="F36" s="278">
        <v>1000</v>
      </c>
      <c r="G36" s="276" t="s">
        <v>1072</v>
      </c>
      <c r="H36" s="279">
        <v>500</v>
      </c>
    </row>
    <row r="37" spans="1:8">
      <c r="A37" s="267">
        <v>31</v>
      </c>
      <c r="B37" s="270">
        <f t="shared" si="1"/>
        <v>63545.809273134961</v>
      </c>
      <c r="C37" s="266">
        <f t="shared" si="0"/>
        <v>953.18713909702433</v>
      </c>
      <c r="E37"/>
      <c r="F37"/>
      <c r="G37"/>
      <c r="H37"/>
    </row>
    <row r="38" spans="1:8">
      <c r="A38" s="267">
        <v>32</v>
      </c>
      <c r="B38" s="270">
        <f t="shared" si="1"/>
        <v>62592.622134037934</v>
      </c>
      <c r="C38" s="266">
        <f t="shared" si="0"/>
        <v>938.88933201056898</v>
      </c>
      <c r="E38"/>
      <c r="F38"/>
      <c r="G38"/>
      <c r="H38"/>
    </row>
    <row r="39" spans="1:8" ht="19.5">
      <c r="A39" s="267">
        <v>33</v>
      </c>
      <c r="B39" s="270">
        <f t="shared" si="1"/>
        <v>61653.732802027364</v>
      </c>
      <c r="C39" s="266">
        <f t="shared" si="0"/>
        <v>924.80599203041038</v>
      </c>
      <c r="E39" s="284" t="s">
        <v>998</v>
      </c>
      <c r="F39" s="283">
        <f>($F$35*$F$36)-($H$35*$H$36)</f>
        <v>325</v>
      </c>
      <c r="G39" s="285" t="s">
        <v>1073</v>
      </c>
      <c r="H39" s="276">
        <f>$F$36/$H$36</f>
        <v>2</v>
      </c>
    </row>
    <row r="40" spans="1:8">
      <c r="A40" s="267">
        <v>34</v>
      </c>
      <c r="B40" s="270">
        <f t="shared" si="1"/>
        <v>60728.926809996956</v>
      </c>
      <c r="C40" s="266">
        <f t="shared" si="0"/>
        <v>910.93390214995429</v>
      </c>
    </row>
    <row r="41" spans="1:8">
      <c r="A41" s="267">
        <v>35</v>
      </c>
      <c r="B41" s="270">
        <f t="shared" si="1"/>
        <v>59817.992907847001</v>
      </c>
      <c r="C41" s="266">
        <f t="shared" si="0"/>
        <v>897.26989361770495</v>
      </c>
    </row>
    <row r="42" spans="1:8">
      <c r="A42" s="267">
        <v>36</v>
      </c>
      <c r="B42" s="270">
        <f t="shared" si="1"/>
        <v>58920.723014229297</v>
      </c>
      <c r="C42" s="266">
        <f t="shared" si="0"/>
        <v>883.81084521343939</v>
      </c>
    </row>
    <row r="43" spans="1:8">
      <c r="A43" s="267">
        <v>37</v>
      </c>
      <c r="B43" s="270">
        <f t="shared" si="1"/>
        <v>58036.912169015857</v>
      </c>
      <c r="C43" s="266">
        <f t="shared" si="0"/>
        <v>870.55368253523784</v>
      </c>
    </row>
    <row r="44" spans="1:8">
      <c r="A44" s="267">
        <v>38</v>
      </c>
      <c r="B44" s="270">
        <f t="shared" si="1"/>
        <v>57166.358486480618</v>
      </c>
      <c r="C44" s="266">
        <f t="shared" si="0"/>
        <v>857.49537729720919</v>
      </c>
    </row>
    <row r="45" spans="1:8">
      <c r="A45" s="267">
        <v>39</v>
      </c>
      <c r="B45" s="270">
        <f t="shared" si="1"/>
        <v>56308.86310918341</v>
      </c>
      <c r="C45" s="266">
        <f t="shared" si="0"/>
        <v>844.63294663775116</v>
      </c>
    </row>
    <row r="46" spans="1:8">
      <c r="A46" s="267">
        <v>40</v>
      </c>
      <c r="B46" s="270">
        <f t="shared" si="1"/>
        <v>55464.23016254566</v>
      </c>
      <c r="C46" s="266">
        <f t="shared" si="0"/>
        <v>831.96345243818485</v>
      </c>
    </row>
    <row r="47" spans="1:8">
      <c r="A47" s="267">
        <v>41</v>
      </c>
      <c r="B47" s="270">
        <f t="shared" si="1"/>
        <v>54632.266710107477</v>
      </c>
      <c r="C47" s="266">
        <f t="shared" si="0"/>
        <v>819.48400065161206</v>
      </c>
    </row>
    <row r="48" spans="1:8">
      <c r="A48" s="267">
        <v>42</v>
      </c>
      <c r="B48" s="270">
        <f t="shared" si="1"/>
        <v>53812.782709455867</v>
      </c>
      <c r="C48" s="266">
        <f t="shared" si="0"/>
        <v>807.19174064183801</v>
      </c>
    </row>
    <row r="49" spans="1:3">
      <c r="A49" s="267">
        <v>43</v>
      </c>
      <c r="B49" s="270">
        <f t="shared" si="1"/>
        <v>53005.590968814031</v>
      </c>
      <c r="C49" s="266">
        <f t="shared" si="0"/>
        <v>795.08386453221044</v>
      </c>
    </row>
    <row r="50" spans="1:3">
      <c r="A50" s="267">
        <v>44</v>
      </c>
      <c r="B50" s="270">
        <f t="shared" si="1"/>
        <v>52210.507104281824</v>
      </c>
      <c r="C50" s="266">
        <f t="shared" si="0"/>
        <v>783.15760656422731</v>
      </c>
    </row>
    <row r="51" spans="1:3">
      <c r="A51" s="267">
        <v>45</v>
      </c>
      <c r="B51" s="270">
        <f t="shared" si="1"/>
        <v>51427.349497717594</v>
      </c>
      <c r="C51" s="266">
        <f t="shared" si="0"/>
        <v>771.41024246576387</v>
      </c>
    </row>
    <row r="52" spans="1:3">
      <c r="A52" s="267">
        <v>46</v>
      </c>
      <c r="B52" s="270">
        <f t="shared" si="1"/>
        <v>50655.939255251833</v>
      </c>
      <c r="C52" s="266">
        <f t="shared" si="0"/>
        <v>759.83908882877745</v>
      </c>
    </row>
    <row r="53" spans="1:3">
      <c r="A53" s="267">
        <v>47</v>
      </c>
      <c r="B53" s="270">
        <f t="shared" si="1"/>
        <v>49896.100166423057</v>
      </c>
      <c r="C53" s="266">
        <f t="shared" si="0"/>
        <v>748.44150249634583</v>
      </c>
    </row>
    <row r="54" spans="1:3">
      <c r="A54" s="267">
        <v>48</v>
      </c>
      <c r="B54" s="270">
        <f t="shared" si="1"/>
        <v>49147.658663926712</v>
      </c>
      <c r="C54" s="266">
        <f t="shared" si="0"/>
        <v>737.21487995890061</v>
      </c>
    </row>
    <row r="55" spans="1:3">
      <c r="A55" s="267">
        <v>49</v>
      </c>
      <c r="B55" s="270">
        <f t="shared" si="1"/>
        <v>48410.443783967814</v>
      </c>
      <c r="C55" s="266">
        <f t="shared" si="0"/>
        <v>726.1566567595172</v>
      </c>
    </row>
    <row r="56" spans="1:3">
      <c r="A56" s="267">
        <v>50</v>
      </c>
      <c r="B56" s="270">
        <f t="shared" si="1"/>
        <v>47684.287127208299</v>
      </c>
      <c r="C56" s="266">
        <f t="shared" si="0"/>
        <v>715.26430690812447</v>
      </c>
    </row>
    <row r="57" spans="1:3">
      <c r="A57" s="267">
        <v>51</v>
      </c>
      <c r="B57" s="270">
        <f t="shared" si="1"/>
        <v>46969.022820300175</v>
      </c>
      <c r="C57" s="266">
        <f t="shared" si="0"/>
        <v>704.53534230450259</v>
      </c>
    </row>
    <row r="58" spans="1:3">
      <c r="A58" s="267">
        <v>52</v>
      </c>
      <c r="B58" s="270">
        <f t="shared" si="1"/>
        <v>46264.487477995674</v>
      </c>
      <c r="C58" s="266">
        <f t="shared" si="0"/>
        <v>693.9673121699351</v>
      </c>
    </row>
    <row r="59" spans="1:3">
      <c r="A59" s="267">
        <v>53</v>
      </c>
      <c r="B59" s="270">
        <f t="shared" si="1"/>
        <v>45570.520165825736</v>
      </c>
      <c r="C59" s="266">
        <f t="shared" si="0"/>
        <v>683.55780248738597</v>
      </c>
    </row>
    <row r="60" spans="1:3">
      <c r="A60" s="267">
        <v>54</v>
      </c>
      <c r="B60" s="270">
        <f t="shared" si="1"/>
        <v>44886.962363338353</v>
      </c>
      <c r="C60" s="266">
        <f t="shared" si="0"/>
        <v>673.30443545007529</v>
      </c>
    </row>
    <row r="61" spans="1:3">
      <c r="A61" s="267">
        <v>55</v>
      </c>
      <c r="B61" s="270">
        <f t="shared" si="1"/>
        <v>44213.657927888278</v>
      </c>
      <c r="C61" s="266">
        <f t="shared" si="0"/>
        <v>663.20486891832411</v>
      </c>
    </row>
    <row r="62" spans="1:3">
      <c r="A62" s="267">
        <v>56</v>
      </c>
      <c r="B62" s="270">
        <f t="shared" si="1"/>
        <v>43550.453058969957</v>
      </c>
      <c r="C62" s="266">
        <f t="shared" si="0"/>
        <v>653.25679588454932</v>
      </c>
    </row>
    <row r="63" spans="1:3">
      <c r="A63" s="267">
        <v>57</v>
      </c>
      <c r="B63" s="270">
        <f t="shared" si="1"/>
        <v>42897.19626308541</v>
      </c>
      <c r="C63" s="266">
        <f t="shared" si="0"/>
        <v>643.45794394628115</v>
      </c>
    </row>
    <row r="64" spans="1:3">
      <c r="A64" s="267">
        <v>58</v>
      </c>
      <c r="B64" s="270">
        <f t="shared" si="1"/>
        <v>42253.738319139127</v>
      </c>
      <c r="C64" s="266">
        <f t="shared" si="0"/>
        <v>633.80607478708691</v>
      </c>
    </row>
    <row r="65" spans="1:5">
      <c r="A65" s="267">
        <v>59</v>
      </c>
      <c r="B65" s="270">
        <f t="shared" si="1"/>
        <v>41619.932244352043</v>
      </c>
      <c r="C65" s="266">
        <f t="shared" si="0"/>
        <v>624.29898366528062</v>
      </c>
    </row>
    <row r="66" spans="1:5">
      <c r="A66" s="267">
        <v>60</v>
      </c>
      <c r="B66" s="270">
        <f t="shared" si="1"/>
        <v>40995.633260686765</v>
      </c>
      <c r="C66" s="266">
        <f t="shared" si="0"/>
        <v>614.9344989103015</v>
      </c>
    </row>
    <row r="67" spans="1:5">
      <c r="A67" s="267">
        <v>61</v>
      </c>
      <c r="B67" s="270">
        <f t="shared" si="1"/>
        <v>40380.698761776461</v>
      </c>
      <c r="C67" s="266">
        <f t="shared" si="0"/>
        <v>605.71048142664688</v>
      </c>
    </row>
    <row r="68" spans="1:5">
      <c r="A68" s="267">
        <v>62</v>
      </c>
      <c r="B68" s="270">
        <f t="shared" si="1"/>
        <v>39774.988280349811</v>
      </c>
      <c r="C68" s="266">
        <f t="shared" si="0"/>
        <v>596.62482420524714</v>
      </c>
    </row>
    <row r="69" spans="1:5">
      <c r="A69" s="267">
        <v>63</v>
      </c>
      <c r="B69" s="270">
        <f t="shared" si="1"/>
        <v>39178.363456144565</v>
      </c>
      <c r="C69" s="266">
        <f t="shared" si="0"/>
        <v>587.6754518421684</v>
      </c>
    </row>
    <row r="70" spans="1:5">
      <c r="A70" s="267">
        <v>64</v>
      </c>
      <c r="B70" s="270">
        <f t="shared" si="1"/>
        <v>38590.688004302399</v>
      </c>
      <c r="C70" s="266">
        <f t="shared" si="0"/>
        <v>578.86032006453593</v>
      </c>
    </row>
    <row r="71" spans="1:5">
      <c r="A71" s="267">
        <v>65</v>
      </c>
      <c r="B71" s="270">
        <f t="shared" si="1"/>
        <v>38011.827684237862</v>
      </c>
      <c r="C71" s="266">
        <f t="shared" ref="C71:C134" si="2">IF((B71 * $B$3)&lt;$B$4,$B$4,(B71*$B$3))</f>
        <v>570.17741526356792</v>
      </c>
    </row>
    <row r="72" spans="1:5">
      <c r="A72" s="267">
        <v>66</v>
      </c>
      <c r="B72" s="270">
        <f t="shared" ref="B72:B135" si="3">B71-C71</f>
        <v>37441.650268974292</v>
      </c>
      <c r="C72" s="266">
        <f t="shared" si="2"/>
        <v>561.6247540346144</v>
      </c>
    </row>
    <row r="73" spans="1:5">
      <c r="A73" s="267">
        <v>67</v>
      </c>
      <c r="B73" s="270">
        <f t="shared" si="3"/>
        <v>36880.025514939676</v>
      </c>
      <c r="C73" s="266">
        <f t="shared" si="2"/>
        <v>553.20038272409511</v>
      </c>
    </row>
    <row r="74" spans="1:5">
      <c r="A74" s="267">
        <v>68</v>
      </c>
      <c r="B74" s="270">
        <f t="shared" si="3"/>
        <v>36326.825132215585</v>
      </c>
      <c r="C74" s="266">
        <f t="shared" si="2"/>
        <v>544.90237698323381</v>
      </c>
    </row>
    <row r="75" spans="1:5">
      <c r="A75" s="267">
        <v>69</v>
      </c>
      <c r="B75" s="270">
        <f t="shared" si="3"/>
        <v>35781.92275523235</v>
      </c>
      <c r="C75" s="266">
        <f t="shared" si="2"/>
        <v>536.72884132848526</v>
      </c>
    </row>
    <row r="76" spans="1:5">
      <c r="A76" s="267">
        <v>70</v>
      </c>
      <c r="B76" s="270">
        <f t="shared" si="3"/>
        <v>35245.193913903866</v>
      </c>
      <c r="C76" s="266">
        <f t="shared" si="2"/>
        <v>528.67790870855799</v>
      </c>
    </row>
    <row r="77" spans="1:5">
      <c r="A77" s="271">
        <v>71</v>
      </c>
      <c r="B77" s="272">
        <f t="shared" si="3"/>
        <v>34716.516005195306</v>
      </c>
      <c r="C77" s="273">
        <f t="shared" si="2"/>
        <v>520.74774007792962</v>
      </c>
      <c r="E77"/>
    </row>
    <row r="78" spans="1:5">
      <c r="A78" s="267">
        <v>72</v>
      </c>
      <c r="B78" s="270">
        <f t="shared" si="3"/>
        <v>34195.768265117375</v>
      </c>
      <c r="C78" s="266">
        <f t="shared" si="2"/>
        <v>512.93652397676055</v>
      </c>
    </row>
    <row r="79" spans="1:5">
      <c r="A79" s="267">
        <v>73</v>
      </c>
      <c r="B79" s="270">
        <f t="shared" si="3"/>
        <v>33682.831741140617</v>
      </c>
      <c r="C79" s="266">
        <f t="shared" si="2"/>
        <v>505.24247611710922</v>
      </c>
    </row>
    <row r="80" spans="1:5">
      <c r="A80" s="267">
        <v>74</v>
      </c>
      <c r="B80" s="270">
        <f t="shared" si="3"/>
        <v>33177.589265023511</v>
      </c>
      <c r="C80" s="266">
        <f t="shared" si="2"/>
        <v>497.66383897535263</v>
      </c>
    </row>
    <row r="81" spans="1:3">
      <c r="A81" s="267">
        <v>75</v>
      </c>
      <c r="B81" s="270">
        <f t="shared" si="3"/>
        <v>32679.925426048158</v>
      </c>
      <c r="C81" s="266">
        <f t="shared" si="2"/>
        <v>490.19888139072236</v>
      </c>
    </row>
    <row r="82" spans="1:3">
      <c r="A82" s="267">
        <v>76</v>
      </c>
      <c r="B82" s="270">
        <f t="shared" si="3"/>
        <v>32189.726544657435</v>
      </c>
      <c r="C82" s="266">
        <f t="shared" si="2"/>
        <v>482.84589816986153</v>
      </c>
    </row>
    <row r="83" spans="1:3">
      <c r="A83" s="267">
        <v>77</v>
      </c>
      <c r="B83" s="270">
        <f t="shared" si="3"/>
        <v>31706.880646487574</v>
      </c>
      <c r="C83" s="266">
        <f t="shared" si="2"/>
        <v>475.60320969731362</v>
      </c>
    </row>
    <row r="84" spans="1:3">
      <c r="A84" s="267">
        <v>78</v>
      </c>
      <c r="B84" s="270">
        <f t="shared" si="3"/>
        <v>31231.27743679026</v>
      </c>
      <c r="C84" s="266">
        <f t="shared" si="2"/>
        <v>468.46916155185386</v>
      </c>
    </row>
    <row r="85" spans="1:3">
      <c r="A85" s="267">
        <v>79</v>
      </c>
      <c r="B85" s="270">
        <f t="shared" si="3"/>
        <v>30762.808275238407</v>
      </c>
      <c r="C85" s="266">
        <f t="shared" si="2"/>
        <v>461.4421241285761</v>
      </c>
    </row>
    <row r="86" spans="1:3">
      <c r="A86" s="267">
        <v>80</v>
      </c>
      <c r="B86" s="270">
        <f t="shared" si="3"/>
        <v>30301.366151109833</v>
      </c>
      <c r="C86" s="266">
        <f t="shared" si="2"/>
        <v>454.52049226664747</v>
      </c>
    </row>
    <row r="87" spans="1:3">
      <c r="A87" s="267">
        <v>81</v>
      </c>
      <c r="B87" s="270">
        <f t="shared" si="3"/>
        <v>29846.845658843184</v>
      </c>
      <c r="C87" s="266">
        <f t="shared" si="2"/>
        <v>447.70268488264776</v>
      </c>
    </row>
    <row r="88" spans="1:3">
      <c r="A88" s="267">
        <v>82</v>
      </c>
      <c r="B88" s="270">
        <f t="shared" si="3"/>
        <v>29399.142973960537</v>
      </c>
      <c r="C88" s="266">
        <f t="shared" si="2"/>
        <v>440.98714460940806</v>
      </c>
    </row>
    <row r="89" spans="1:3">
      <c r="A89" s="267">
        <v>83</v>
      </c>
      <c r="B89" s="270">
        <f t="shared" si="3"/>
        <v>28958.15582935113</v>
      </c>
      <c r="C89" s="266">
        <f t="shared" si="2"/>
        <v>434.3723374402669</v>
      </c>
    </row>
    <row r="90" spans="1:3">
      <c r="A90" s="267">
        <v>84</v>
      </c>
      <c r="B90" s="270">
        <f t="shared" si="3"/>
        <v>28523.783491910865</v>
      </c>
      <c r="C90" s="266">
        <f t="shared" si="2"/>
        <v>427.85675237866297</v>
      </c>
    </row>
    <row r="91" spans="1:3">
      <c r="A91" s="267">
        <v>85</v>
      </c>
      <c r="B91" s="270">
        <f t="shared" si="3"/>
        <v>28095.926739532202</v>
      </c>
      <c r="C91" s="266">
        <f t="shared" si="2"/>
        <v>421.43890109298303</v>
      </c>
    </row>
    <row r="92" spans="1:3">
      <c r="A92" s="267">
        <v>86</v>
      </c>
      <c r="B92" s="270">
        <f t="shared" si="3"/>
        <v>27674.487838439218</v>
      </c>
      <c r="C92" s="266">
        <f t="shared" si="2"/>
        <v>415.11731757658828</v>
      </c>
    </row>
    <row r="93" spans="1:3">
      <c r="A93" s="267">
        <v>87</v>
      </c>
      <c r="B93" s="270">
        <f t="shared" si="3"/>
        <v>27259.370520862631</v>
      </c>
      <c r="C93" s="266">
        <f t="shared" si="2"/>
        <v>408.89055781293945</v>
      </c>
    </row>
    <row r="94" spans="1:3">
      <c r="A94" s="267">
        <v>88</v>
      </c>
      <c r="B94" s="270">
        <f t="shared" si="3"/>
        <v>26850.479963049693</v>
      </c>
      <c r="C94" s="266">
        <f t="shared" si="2"/>
        <v>402.75719944574536</v>
      </c>
    </row>
    <row r="95" spans="1:3">
      <c r="A95" s="267">
        <v>89</v>
      </c>
      <c r="B95" s="270">
        <f t="shared" si="3"/>
        <v>26447.722763603946</v>
      </c>
      <c r="C95" s="266">
        <f t="shared" si="2"/>
        <v>396.71584145405916</v>
      </c>
    </row>
    <row r="96" spans="1:3">
      <c r="A96" s="267">
        <v>90</v>
      </c>
      <c r="B96" s="270">
        <f t="shared" si="3"/>
        <v>26051.006922149885</v>
      </c>
      <c r="C96" s="266">
        <f t="shared" si="2"/>
        <v>390.76510383224826</v>
      </c>
    </row>
    <row r="97" spans="1:3">
      <c r="A97" s="267">
        <v>91</v>
      </c>
      <c r="B97" s="270">
        <f t="shared" si="3"/>
        <v>25660.241818317638</v>
      </c>
      <c r="C97" s="266">
        <f t="shared" si="2"/>
        <v>384.90362727476457</v>
      </c>
    </row>
    <row r="98" spans="1:3">
      <c r="A98" s="267">
        <v>92</v>
      </c>
      <c r="B98" s="270">
        <f t="shared" si="3"/>
        <v>25275.338191042872</v>
      </c>
      <c r="C98" s="266">
        <f t="shared" si="2"/>
        <v>379.13007286564306</v>
      </c>
    </row>
    <row r="99" spans="1:3">
      <c r="A99" s="267">
        <v>93</v>
      </c>
      <c r="B99" s="270">
        <f t="shared" si="3"/>
        <v>24896.20811817723</v>
      </c>
      <c r="C99" s="266">
        <f t="shared" si="2"/>
        <v>373.44312177265846</v>
      </c>
    </row>
    <row r="100" spans="1:3">
      <c r="A100" s="267">
        <v>94</v>
      </c>
      <c r="B100" s="270">
        <f t="shared" si="3"/>
        <v>24522.76499640457</v>
      </c>
      <c r="C100" s="266">
        <f t="shared" si="2"/>
        <v>367.84147494606856</v>
      </c>
    </row>
    <row r="101" spans="1:3">
      <c r="A101" s="267">
        <v>95</v>
      </c>
      <c r="B101" s="270">
        <f t="shared" si="3"/>
        <v>24154.923521458502</v>
      </c>
      <c r="C101" s="266">
        <f t="shared" si="2"/>
        <v>362.32385282187749</v>
      </c>
    </row>
    <row r="102" spans="1:3">
      <c r="A102" s="267">
        <v>96</v>
      </c>
      <c r="B102" s="270">
        <f t="shared" si="3"/>
        <v>23792.599668636623</v>
      </c>
      <c r="C102" s="266">
        <f t="shared" si="2"/>
        <v>356.88899502954933</v>
      </c>
    </row>
    <row r="103" spans="1:3">
      <c r="A103" s="267">
        <v>97</v>
      </c>
      <c r="B103" s="270">
        <f t="shared" si="3"/>
        <v>23435.710673607075</v>
      </c>
      <c r="C103" s="266">
        <f t="shared" si="2"/>
        <v>351.53566010410611</v>
      </c>
    </row>
    <row r="104" spans="1:3">
      <c r="A104" s="267">
        <v>98</v>
      </c>
      <c r="B104" s="270">
        <f t="shared" si="3"/>
        <v>23084.175013502969</v>
      </c>
      <c r="C104" s="266">
        <f t="shared" si="2"/>
        <v>346.26262520254454</v>
      </c>
    </row>
    <row r="105" spans="1:3">
      <c r="A105" s="267">
        <v>99</v>
      </c>
      <c r="B105" s="270">
        <f t="shared" si="3"/>
        <v>22737.912388300425</v>
      </c>
      <c r="C105" s="266">
        <f t="shared" si="2"/>
        <v>341.06868582450636</v>
      </c>
    </row>
    <row r="106" spans="1:3">
      <c r="A106" s="267">
        <v>100</v>
      </c>
      <c r="B106" s="270">
        <f t="shared" si="3"/>
        <v>22396.843702475919</v>
      </c>
      <c r="C106" s="266">
        <f t="shared" si="2"/>
        <v>335.95265553713875</v>
      </c>
    </row>
    <row r="107" spans="1:3">
      <c r="A107" s="267">
        <v>101</v>
      </c>
      <c r="B107" s="270">
        <f t="shared" si="3"/>
        <v>22060.891046938781</v>
      </c>
      <c r="C107" s="266">
        <f t="shared" si="2"/>
        <v>330.91336570408168</v>
      </c>
    </row>
    <row r="108" spans="1:3">
      <c r="A108" s="267">
        <v>102</v>
      </c>
      <c r="B108" s="270">
        <f t="shared" si="3"/>
        <v>21729.977681234701</v>
      </c>
      <c r="C108" s="266">
        <f t="shared" si="2"/>
        <v>325.94966521852052</v>
      </c>
    </row>
    <row r="109" spans="1:3">
      <c r="A109" s="267">
        <v>103</v>
      </c>
      <c r="B109" s="270">
        <f t="shared" si="3"/>
        <v>21404.028016016182</v>
      </c>
      <c r="C109" s="266">
        <f t="shared" si="2"/>
        <v>321.06042024024271</v>
      </c>
    </row>
    <row r="110" spans="1:3">
      <c r="A110" s="267">
        <v>104</v>
      </c>
      <c r="B110" s="270">
        <f t="shared" si="3"/>
        <v>21082.967595775939</v>
      </c>
      <c r="C110" s="266">
        <f t="shared" si="2"/>
        <v>316.24451393663907</v>
      </c>
    </row>
    <row r="111" spans="1:3">
      <c r="A111" s="267">
        <v>105</v>
      </c>
      <c r="B111" s="270">
        <f t="shared" si="3"/>
        <v>20766.7230818393</v>
      </c>
      <c r="C111" s="266">
        <f t="shared" si="2"/>
        <v>311.50084622758948</v>
      </c>
    </row>
    <row r="112" spans="1:3">
      <c r="A112" s="267">
        <v>106</v>
      </c>
      <c r="B112" s="270">
        <f t="shared" si="3"/>
        <v>20455.222235611709</v>
      </c>
      <c r="C112" s="266">
        <f t="shared" si="2"/>
        <v>306.82833353417561</v>
      </c>
    </row>
    <row r="113" spans="1:3">
      <c r="A113" s="267">
        <v>107</v>
      </c>
      <c r="B113" s="270">
        <f t="shared" si="3"/>
        <v>20148.393902077532</v>
      </c>
      <c r="C113" s="266">
        <f t="shared" si="2"/>
        <v>302.22590853116299</v>
      </c>
    </row>
    <row r="114" spans="1:3">
      <c r="A114" s="267">
        <v>108</v>
      </c>
      <c r="B114" s="270">
        <f t="shared" si="3"/>
        <v>19846.167993546369</v>
      </c>
      <c r="C114" s="266">
        <f t="shared" si="2"/>
        <v>297.69251990319555</v>
      </c>
    </row>
    <row r="115" spans="1:3">
      <c r="A115" s="267">
        <v>109</v>
      </c>
      <c r="B115" s="270">
        <f t="shared" si="3"/>
        <v>19548.475473643175</v>
      </c>
      <c r="C115" s="266">
        <f t="shared" si="2"/>
        <v>293.22713210464764</v>
      </c>
    </row>
    <row r="116" spans="1:3">
      <c r="A116" s="267">
        <v>110</v>
      </c>
      <c r="B116" s="270">
        <f t="shared" si="3"/>
        <v>19255.248341538529</v>
      </c>
      <c r="C116" s="266">
        <f t="shared" si="2"/>
        <v>288.8287251230779</v>
      </c>
    </row>
    <row r="117" spans="1:3">
      <c r="A117" s="267">
        <v>111</v>
      </c>
      <c r="B117" s="270">
        <f t="shared" si="3"/>
        <v>18966.419616415449</v>
      </c>
      <c r="C117" s="266">
        <f t="shared" si="2"/>
        <v>284.49629424623174</v>
      </c>
    </row>
    <row r="118" spans="1:3">
      <c r="A118" s="267">
        <v>112</v>
      </c>
      <c r="B118" s="270">
        <f t="shared" si="3"/>
        <v>18681.923322169216</v>
      </c>
      <c r="C118" s="266">
        <f t="shared" si="2"/>
        <v>280.22884983253823</v>
      </c>
    </row>
    <row r="119" spans="1:3">
      <c r="A119" s="267">
        <v>113</v>
      </c>
      <c r="B119" s="270">
        <f t="shared" si="3"/>
        <v>18401.694472336676</v>
      </c>
      <c r="C119" s="266">
        <f t="shared" si="2"/>
        <v>276.02541708505015</v>
      </c>
    </row>
    <row r="120" spans="1:3">
      <c r="A120" s="267">
        <v>114</v>
      </c>
      <c r="B120" s="270">
        <f t="shared" si="3"/>
        <v>18125.669055251627</v>
      </c>
      <c r="C120" s="266">
        <f t="shared" si="2"/>
        <v>271.88503582877439</v>
      </c>
    </row>
    <row r="121" spans="1:3">
      <c r="A121" s="267">
        <v>115</v>
      </c>
      <c r="B121" s="270">
        <f t="shared" si="3"/>
        <v>17853.784019422852</v>
      </c>
      <c r="C121" s="266">
        <f t="shared" si="2"/>
        <v>267.80676029134275</v>
      </c>
    </row>
    <row r="122" spans="1:3">
      <c r="A122" s="267">
        <v>116</v>
      </c>
      <c r="B122" s="270">
        <f t="shared" si="3"/>
        <v>17585.977259131509</v>
      </c>
      <c r="C122" s="266">
        <f t="shared" si="2"/>
        <v>263.78965888697263</v>
      </c>
    </row>
    <row r="123" spans="1:3">
      <c r="A123" s="267">
        <v>117</v>
      </c>
      <c r="B123" s="270">
        <f t="shared" si="3"/>
        <v>17322.187600244535</v>
      </c>
      <c r="C123" s="266">
        <f t="shared" si="2"/>
        <v>259.83281400366803</v>
      </c>
    </row>
    <row r="124" spans="1:3">
      <c r="A124" s="267">
        <v>118</v>
      </c>
      <c r="B124" s="270">
        <f t="shared" si="3"/>
        <v>17062.354786240867</v>
      </c>
      <c r="C124" s="266">
        <f t="shared" si="2"/>
        <v>255.93532179361299</v>
      </c>
    </row>
    <row r="125" spans="1:3">
      <c r="A125" s="267">
        <v>119</v>
      </c>
      <c r="B125" s="270">
        <f t="shared" si="3"/>
        <v>16806.419464447255</v>
      </c>
      <c r="C125" s="266">
        <f t="shared" si="2"/>
        <v>252.09629196670883</v>
      </c>
    </row>
    <row r="126" spans="1:3">
      <c r="A126" s="267">
        <v>120</v>
      </c>
      <c r="B126" s="270">
        <f t="shared" si="3"/>
        <v>16554.323172480548</v>
      </c>
      <c r="C126" s="266">
        <f t="shared" si="2"/>
        <v>248.31484758720822</v>
      </c>
    </row>
    <row r="127" spans="1:3">
      <c r="A127" s="267">
        <v>121</v>
      </c>
      <c r="B127" s="270">
        <f t="shared" si="3"/>
        <v>16306.008324893341</v>
      </c>
      <c r="C127" s="266">
        <f t="shared" si="2"/>
        <v>244.5901248734001</v>
      </c>
    </row>
    <row r="128" spans="1:3">
      <c r="A128" s="267">
        <v>122</v>
      </c>
      <c r="B128" s="270">
        <f t="shared" si="3"/>
        <v>16061.41820001994</v>
      </c>
      <c r="C128" s="266">
        <f t="shared" si="2"/>
        <v>240.9212730002991</v>
      </c>
    </row>
    <row r="129" spans="1:3">
      <c r="A129" s="267">
        <v>123</v>
      </c>
      <c r="B129" s="270">
        <f t="shared" si="3"/>
        <v>15820.496927019642</v>
      </c>
      <c r="C129" s="266">
        <f t="shared" si="2"/>
        <v>237.30745390529461</v>
      </c>
    </row>
    <row r="130" spans="1:3">
      <c r="A130" s="267">
        <v>124</v>
      </c>
      <c r="B130" s="270">
        <f t="shared" si="3"/>
        <v>15583.189473114347</v>
      </c>
      <c r="C130" s="266">
        <f t="shared" si="2"/>
        <v>233.7478420967152</v>
      </c>
    </row>
    <row r="131" spans="1:3">
      <c r="A131" s="267">
        <v>125</v>
      </c>
      <c r="B131" s="270">
        <f t="shared" si="3"/>
        <v>15349.441631017633</v>
      </c>
      <c r="C131" s="266">
        <f t="shared" si="2"/>
        <v>230.24162446526449</v>
      </c>
    </row>
    <row r="132" spans="1:3">
      <c r="A132" s="267">
        <v>126</v>
      </c>
      <c r="B132" s="270">
        <f t="shared" si="3"/>
        <v>15119.200006552368</v>
      </c>
      <c r="C132" s="266">
        <f t="shared" si="2"/>
        <v>226.78800009828552</v>
      </c>
    </row>
    <row r="133" spans="1:3">
      <c r="A133" s="267">
        <v>127</v>
      </c>
      <c r="B133" s="270">
        <f t="shared" si="3"/>
        <v>14892.412006454082</v>
      </c>
      <c r="C133" s="266">
        <f t="shared" si="2"/>
        <v>223.38618009681122</v>
      </c>
    </row>
    <row r="134" spans="1:3">
      <c r="A134" s="267">
        <v>128</v>
      </c>
      <c r="B134" s="270">
        <f t="shared" si="3"/>
        <v>14669.02582635727</v>
      </c>
      <c r="C134" s="266">
        <f t="shared" si="2"/>
        <v>220.03538739535904</v>
      </c>
    </row>
    <row r="135" spans="1:3">
      <c r="A135" s="267">
        <v>129</v>
      </c>
      <c r="B135" s="270">
        <f t="shared" si="3"/>
        <v>14448.990438961911</v>
      </c>
      <c r="C135" s="266">
        <f t="shared" ref="C135:C198" si="4">IF((B135 * $B$3)&lt;$B$4,$B$4,(B135*$B$3))</f>
        <v>216.73485658442866</v>
      </c>
    </row>
    <row r="136" spans="1:3">
      <c r="A136" s="267">
        <v>130</v>
      </c>
      <c r="B136" s="270">
        <f t="shared" ref="B136:B199" si="5">B135-C135</f>
        <v>14232.255582377482</v>
      </c>
      <c r="C136" s="266">
        <f t="shared" si="4"/>
        <v>213.48383373566222</v>
      </c>
    </row>
    <row r="137" spans="1:3">
      <c r="A137" s="267">
        <v>131</v>
      </c>
      <c r="B137" s="270">
        <f t="shared" si="5"/>
        <v>14018.771748641821</v>
      </c>
      <c r="C137" s="266">
        <f t="shared" si="4"/>
        <v>210.28157622962729</v>
      </c>
    </row>
    <row r="138" spans="1:3">
      <c r="A138" s="267">
        <v>132</v>
      </c>
      <c r="B138" s="270">
        <f t="shared" si="5"/>
        <v>13808.490172412194</v>
      </c>
      <c r="C138" s="266">
        <f t="shared" si="4"/>
        <v>207.12735258618289</v>
      </c>
    </row>
    <row r="139" spans="1:3">
      <c r="A139" s="267">
        <v>133</v>
      </c>
      <c r="B139" s="270">
        <f t="shared" si="5"/>
        <v>13601.36281982601</v>
      </c>
      <c r="C139" s="266">
        <f t="shared" si="4"/>
        <v>204.02044229739013</v>
      </c>
    </row>
    <row r="140" spans="1:3">
      <c r="A140" s="267">
        <v>134</v>
      </c>
      <c r="B140" s="270">
        <f t="shared" si="5"/>
        <v>13397.342377528621</v>
      </c>
      <c r="C140" s="266">
        <f t="shared" si="4"/>
        <v>200.9601356629293</v>
      </c>
    </row>
    <row r="141" spans="1:3">
      <c r="A141" s="267">
        <v>135</v>
      </c>
      <c r="B141" s="270">
        <f t="shared" si="5"/>
        <v>13196.382241865691</v>
      </c>
      <c r="C141" s="266">
        <f t="shared" si="4"/>
        <v>200</v>
      </c>
    </row>
    <row r="142" spans="1:3">
      <c r="A142" s="267">
        <v>136</v>
      </c>
      <c r="B142" s="270">
        <f t="shared" si="5"/>
        <v>12996.382241865691</v>
      </c>
      <c r="C142" s="266">
        <f t="shared" si="4"/>
        <v>200</v>
      </c>
    </row>
    <row r="143" spans="1:3">
      <c r="A143" s="267">
        <v>137</v>
      </c>
      <c r="B143" s="270">
        <f t="shared" si="5"/>
        <v>12796.382241865691</v>
      </c>
      <c r="C143" s="266">
        <f t="shared" si="4"/>
        <v>200</v>
      </c>
    </row>
    <row r="144" spans="1:3">
      <c r="A144" s="267">
        <v>138</v>
      </c>
      <c r="B144" s="270">
        <f t="shared" si="5"/>
        <v>12596.382241865691</v>
      </c>
      <c r="C144" s="266">
        <f t="shared" si="4"/>
        <v>200</v>
      </c>
    </row>
    <row r="145" spans="1:3">
      <c r="A145" s="267">
        <v>139</v>
      </c>
      <c r="B145" s="270">
        <f t="shared" si="5"/>
        <v>12396.382241865691</v>
      </c>
      <c r="C145" s="266">
        <f t="shared" si="4"/>
        <v>200</v>
      </c>
    </row>
    <row r="146" spans="1:3">
      <c r="A146" s="267">
        <v>140</v>
      </c>
      <c r="B146" s="270">
        <f t="shared" si="5"/>
        <v>12196.382241865691</v>
      </c>
      <c r="C146" s="266">
        <f t="shared" si="4"/>
        <v>200</v>
      </c>
    </row>
    <row r="147" spans="1:3">
      <c r="A147" s="267">
        <v>141</v>
      </c>
      <c r="B147" s="270">
        <f t="shared" si="5"/>
        <v>11996.382241865691</v>
      </c>
      <c r="C147" s="266">
        <f t="shared" si="4"/>
        <v>200</v>
      </c>
    </row>
    <row r="148" spans="1:3">
      <c r="A148" s="267">
        <v>142</v>
      </c>
      <c r="B148" s="270">
        <f t="shared" si="5"/>
        <v>11796.382241865691</v>
      </c>
      <c r="C148" s="266">
        <f t="shared" si="4"/>
        <v>200</v>
      </c>
    </row>
    <row r="149" spans="1:3">
      <c r="A149" s="267">
        <v>143</v>
      </c>
      <c r="B149" s="270">
        <f t="shared" si="5"/>
        <v>11596.382241865691</v>
      </c>
      <c r="C149" s="266">
        <f t="shared" si="4"/>
        <v>200</v>
      </c>
    </row>
    <row r="150" spans="1:3">
      <c r="A150" s="267">
        <v>144</v>
      </c>
      <c r="B150" s="270">
        <f t="shared" si="5"/>
        <v>11396.382241865691</v>
      </c>
      <c r="C150" s="266">
        <f t="shared" si="4"/>
        <v>200</v>
      </c>
    </row>
    <row r="151" spans="1:3">
      <c r="A151" s="267">
        <v>145</v>
      </c>
      <c r="B151" s="270">
        <f t="shared" si="5"/>
        <v>11196.382241865691</v>
      </c>
      <c r="C151" s="266">
        <f t="shared" si="4"/>
        <v>200</v>
      </c>
    </row>
    <row r="152" spans="1:3">
      <c r="A152" s="267">
        <v>146</v>
      </c>
      <c r="B152" s="270">
        <f t="shared" si="5"/>
        <v>10996.382241865691</v>
      </c>
      <c r="C152" s="266">
        <f t="shared" si="4"/>
        <v>200</v>
      </c>
    </row>
    <row r="153" spans="1:3">
      <c r="A153" s="267">
        <v>147</v>
      </c>
      <c r="B153" s="270">
        <f t="shared" si="5"/>
        <v>10796.382241865691</v>
      </c>
      <c r="C153" s="266">
        <f t="shared" si="4"/>
        <v>200</v>
      </c>
    </row>
    <row r="154" spans="1:3">
      <c r="A154" s="267">
        <v>148</v>
      </c>
      <c r="B154" s="270">
        <f t="shared" si="5"/>
        <v>10596.382241865691</v>
      </c>
      <c r="C154" s="266">
        <f t="shared" si="4"/>
        <v>200</v>
      </c>
    </row>
    <row r="155" spans="1:3">
      <c r="A155" s="267">
        <v>149</v>
      </c>
      <c r="B155" s="270">
        <f t="shared" si="5"/>
        <v>10396.382241865691</v>
      </c>
      <c r="C155" s="266">
        <f t="shared" si="4"/>
        <v>200</v>
      </c>
    </row>
    <row r="156" spans="1:3">
      <c r="A156" s="267">
        <v>150</v>
      </c>
      <c r="B156" s="270">
        <f t="shared" si="5"/>
        <v>10196.382241865691</v>
      </c>
      <c r="C156" s="266">
        <f t="shared" si="4"/>
        <v>200</v>
      </c>
    </row>
    <row r="157" spans="1:3">
      <c r="A157" s="267">
        <v>151</v>
      </c>
      <c r="B157" s="270">
        <f t="shared" si="5"/>
        <v>9996.382241865691</v>
      </c>
      <c r="C157" s="266">
        <f t="shared" si="4"/>
        <v>200</v>
      </c>
    </row>
    <row r="158" spans="1:3">
      <c r="A158" s="267">
        <v>152</v>
      </c>
      <c r="B158" s="270">
        <f t="shared" si="5"/>
        <v>9796.382241865691</v>
      </c>
      <c r="C158" s="266">
        <f t="shared" si="4"/>
        <v>200</v>
      </c>
    </row>
    <row r="159" spans="1:3">
      <c r="A159" s="267">
        <v>153</v>
      </c>
      <c r="B159" s="270">
        <f t="shared" si="5"/>
        <v>9596.382241865691</v>
      </c>
      <c r="C159" s="266">
        <f t="shared" si="4"/>
        <v>200</v>
      </c>
    </row>
    <row r="160" spans="1:3">
      <c r="A160" s="267">
        <v>154</v>
      </c>
      <c r="B160" s="270">
        <f t="shared" si="5"/>
        <v>9396.382241865691</v>
      </c>
      <c r="C160" s="266">
        <f t="shared" si="4"/>
        <v>200</v>
      </c>
    </row>
    <row r="161" spans="1:3">
      <c r="A161" s="267">
        <v>155</v>
      </c>
      <c r="B161" s="270">
        <f t="shared" si="5"/>
        <v>9196.382241865691</v>
      </c>
      <c r="C161" s="266">
        <f t="shared" si="4"/>
        <v>200</v>
      </c>
    </row>
    <row r="162" spans="1:3">
      <c r="A162" s="267">
        <v>156</v>
      </c>
      <c r="B162" s="270">
        <f t="shared" si="5"/>
        <v>8996.382241865691</v>
      </c>
      <c r="C162" s="266">
        <f t="shared" si="4"/>
        <v>200</v>
      </c>
    </row>
    <row r="163" spans="1:3">
      <c r="A163" s="267">
        <v>157</v>
      </c>
      <c r="B163" s="270">
        <f t="shared" si="5"/>
        <v>8796.382241865691</v>
      </c>
      <c r="C163" s="266">
        <f t="shared" si="4"/>
        <v>200</v>
      </c>
    </row>
    <row r="164" spans="1:3">
      <c r="A164" s="267">
        <v>158</v>
      </c>
      <c r="B164" s="270">
        <f t="shared" si="5"/>
        <v>8596.382241865691</v>
      </c>
      <c r="C164" s="266">
        <f t="shared" si="4"/>
        <v>200</v>
      </c>
    </row>
    <row r="165" spans="1:3">
      <c r="A165" s="267">
        <v>159</v>
      </c>
      <c r="B165" s="270">
        <f t="shared" si="5"/>
        <v>8396.382241865691</v>
      </c>
      <c r="C165" s="266">
        <f t="shared" si="4"/>
        <v>200</v>
      </c>
    </row>
    <row r="166" spans="1:3">
      <c r="A166" s="267">
        <v>160</v>
      </c>
      <c r="B166" s="270">
        <f t="shared" si="5"/>
        <v>8196.382241865691</v>
      </c>
      <c r="C166" s="266">
        <f t="shared" si="4"/>
        <v>200</v>
      </c>
    </row>
    <row r="167" spans="1:3">
      <c r="A167" s="267">
        <v>161</v>
      </c>
      <c r="B167" s="270">
        <f t="shared" si="5"/>
        <v>7996.382241865691</v>
      </c>
      <c r="C167" s="266">
        <f t="shared" si="4"/>
        <v>200</v>
      </c>
    </row>
    <row r="168" spans="1:3">
      <c r="A168" s="267">
        <v>162</v>
      </c>
      <c r="B168" s="270">
        <f t="shared" si="5"/>
        <v>7796.382241865691</v>
      </c>
      <c r="C168" s="266">
        <f t="shared" si="4"/>
        <v>200</v>
      </c>
    </row>
    <row r="169" spans="1:3">
      <c r="A169" s="267">
        <v>163</v>
      </c>
      <c r="B169" s="270">
        <f t="shared" si="5"/>
        <v>7596.382241865691</v>
      </c>
      <c r="C169" s="266">
        <f t="shared" si="4"/>
        <v>200</v>
      </c>
    </row>
    <row r="170" spans="1:3">
      <c r="A170" s="267">
        <v>164</v>
      </c>
      <c r="B170" s="270">
        <f t="shared" si="5"/>
        <v>7396.382241865691</v>
      </c>
      <c r="C170" s="266">
        <f t="shared" si="4"/>
        <v>200</v>
      </c>
    </row>
    <row r="171" spans="1:3">
      <c r="A171" s="267">
        <v>165</v>
      </c>
      <c r="B171" s="270">
        <f t="shared" si="5"/>
        <v>7196.382241865691</v>
      </c>
      <c r="C171" s="266">
        <f t="shared" si="4"/>
        <v>200</v>
      </c>
    </row>
    <row r="172" spans="1:3">
      <c r="A172" s="267">
        <v>166</v>
      </c>
      <c r="B172" s="270">
        <f t="shared" si="5"/>
        <v>6996.382241865691</v>
      </c>
      <c r="C172" s="266">
        <f t="shared" si="4"/>
        <v>200</v>
      </c>
    </row>
    <row r="173" spans="1:3">
      <c r="A173" s="267">
        <v>167</v>
      </c>
      <c r="B173" s="270">
        <f t="shared" si="5"/>
        <v>6796.382241865691</v>
      </c>
      <c r="C173" s="266">
        <f t="shared" si="4"/>
        <v>200</v>
      </c>
    </row>
    <row r="174" spans="1:3">
      <c r="A174" s="267">
        <v>168</v>
      </c>
      <c r="B174" s="270">
        <f t="shared" si="5"/>
        <v>6596.382241865691</v>
      </c>
      <c r="C174" s="266">
        <f t="shared" si="4"/>
        <v>200</v>
      </c>
    </row>
    <row r="175" spans="1:3">
      <c r="A175" s="267">
        <v>169</v>
      </c>
      <c r="B175" s="270">
        <f t="shared" si="5"/>
        <v>6396.382241865691</v>
      </c>
      <c r="C175" s="266">
        <f t="shared" si="4"/>
        <v>200</v>
      </c>
    </row>
    <row r="176" spans="1:3">
      <c r="A176" s="267">
        <v>170</v>
      </c>
      <c r="B176" s="270">
        <f t="shared" si="5"/>
        <v>6196.382241865691</v>
      </c>
      <c r="C176" s="266">
        <f t="shared" si="4"/>
        <v>200</v>
      </c>
    </row>
    <row r="177" spans="1:3">
      <c r="A177" s="267">
        <v>171</v>
      </c>
      <c r="B177" s="270">
        <f t="shared" si="5"/>
        <v>5996.382241865691</v>
      </c>
      <c r="C177" s="266">
        <f t="shared" si="4"/>
        <v>200</v>
      </c>
    </row>
    <row r="178" spans="1:3">
      <c r="A178" s="267">
        <v>172</v>
      </c>
      <c r="B178" s="270">
        <f t="shared" si="5"/>
        <v>5796.382241865691</v>
      </c>
      <c r="C178" s="266">
        <f t="shared" si="4"/>
        <v>200</v>
      </c>
    </row>
    <row r="179" spans="1:3">
      <c r="A179" s="267">
        <v>173</v>
      </c>
      <c r="B179" s="270">
        <f t="shared" si="5"/>
        <v>5596.382241865691</v>
      </c>
      <c r="C179" s="266">
        <f t="shared" si="4"/>
        <v>200</v>
      </c>
    </row>
    <row r="180" spans="1:3">
      <c r="A180" s="267">
        <v>174</v>
      </c>
      <c r="B180" s="270">
        <f t="shared" si="5"/>
        <v>5396.382241865691</v>
      </c>
      <c r="C180" s="266">
        <f t="shared" si="4"/>
        <v>200</v>
      </c>
    </row>
    <row r="181" spans="1:3">
      <c r="A181" s="267">
        <v>175</v>
      </c>
      <c r="B181" s="270">
        <f t="shared" si="5"/>
        <v>5196.382241865691</v>
      </c>
      <c r="C181" s="266">
        <f t="shared" si="4"/>
        <v>200</v>
      </c>
    </row>
    <row r="182" spans="1:3">
      <c r="A182" s="267">
        <v>176</v>
      </c>
      <c r="B182" s="270">
        <f t="shared" si="5"/>
        <v>4996.382241865691</v>
      </c>
      <c r="C182" s="266">
        <f t="shared" si="4"/>
        <v>200</v>
      </c>
    </row>
    <row r="183" spans="1:3">
      <c r="A183" s="267">
        <v>177</v>
      </c>
      <c r="B183" s="270">
        <f t="shared" si="5"/>
        <v>4796.382241865691</v>
      </c>
      <c r="C183" s="266">
        <f t="shared" si="4"/>
        <v>200</v>
      </c>
    </row>
    <row r="184" spans="1:3">
      <c r="A184" s="267">
        <v>178</v>
      </c>
      <c r="B184" s="270">
        <f t="shared" si="5"/>
        <v>4596.382241865691</v>
      </c>
      <c r="C184" s="266">
        <f t="shared" si="4"/>
        <v>200</v>
      </c>
    </row>
    <row r="185" spans="1:3">
      <c r="A185" s="267">
        <v>179</v>
      </c>
      <c r="B185" s="270">
        <f t="shared" si="5"/>
        <v>4396.382241865691</v>
      </c>
      <c r="C185" s="266">
        <f t="shared" si="4"/>
        <v>200</v>
      </c>
    </row>
    <row r="186" spans="1:3">
      <c r="A186" s="267">
        <v>180</v>
      </c>
      <c r="B186" s="270">
        <f t="shared" si="5"/>
        <v>4196.382241865691</v>
      </c>
      <c r="C186" s="266">
        <f t="shared" si="4"/>
        <v>200</v>
      </c>
    </row>
    <row r="187" spans="1:3">
      <c r="A187" s="267">
        <v>181</v>
      </c>
      <c r="B187" s="270">
        <f t="shared" si="5"/>
        <v>3996.382241865691</v>
      </c>
      <c r="C187" s="266">
        <f t="shared" si="4"/>
        <v>200</v>
      </c>
    </row>
    <row r="188" spans="1:3">
      <c r="A188" s="267">
        <v>182</v>
      </c>
      <c r="B188" s="270">
        <f t="shared" si="5"/>
        <v>3796.382241865691</v>
      </c>
      <c r="C188" s="266">
        <f t="shared" si="4"/>
        <v>200</v>
      </c>
    </row>
    <row r="189" spans="1:3">
      <c r="A189" s="267">
        <v>183</v>
      </c>
      <c r="B189" s="270">
        <f t="shared" si="5"/>
        <v>3596.382241865691</v>
      </c>
      <c r="C189" s="266">
        <f t="shared" si="4"/>
        <v>200</v>
      </c>
    </row>
    <row r="190" spans="1:3">
      <c r="A190" s="267">
        <v>184</v>
      </c>
      <c r="B190" s="270">
        <f t="shared" si="5"/>
        <v>3396.382241865691</v>
      </c>
      <c r="C190" s="266">
        <f t="shared" si="4"/>
        <v>200</v>
      </c>
    </row>
    <row r="191" spans="1:3">
      <c r="A191" s="267">
        <v>185</v>
      </c>
      <c r="B191" s="270">
        <f t="shared" si="5"/>
        <v>3196.382241865691</v>
      </c>
      <c r="C191" s="266">
        <f t="shared" si="4"/>
        <v>200</v>
      </c>
    </row>
    <row r="192" spans="1:3">
      <c r="A192" s="267">
        <v>186</v>
      </c>
      <c r="B192" s="270">
        <f t="shared" si="5"/>
        <v>2996.382241865691</v>
      </c>
      <c r="C192" s="266">
        <f t="shared" si="4"/>
        <v>200</v>
      </c>
    </row>
    <row r="193" spans="1:3">
      <c r="A193" s="267">
        <v>187</v>
      </c>
      <c r="B193" s="270">
        <f t="shared" si="5"/>
        <v>2796.382241865691</v>
      </c>
      <c r="C193" s="266">
        <f t="shared" si="4"/>
        <v>200</v>
      </c>
    </row>
    <row r="194" spans="1:3">
      <c r="A194" s="267">
        <v>188</v>
      </c>
      <c r="B194" s="270">
        <f t="shared" si="5"/>
        <v>2596.382241865691</v>
      </c>
      <c r="C194" s="266">
        <f t="shared" si="4"/>
        <v>200</v>
      </c>
    </row>
    <row r="195" spans="1:3">
      <c r="A195" s="267">
        <v>189</v>
      </c>
      <c r="B195" s="270">
        <f t="shared" si="5"/>
        <v>2396.382241865691</v>
      </c>
      <c r="C195" s="266">
        <f t="shared" si="4"/>
        <v>200</v>
      </c>
    </row>
    <row r="196" spans="1:3">
      <c r="A196" s="267">
        <v>190</v>
      </c>
      <c r="B196" s="270">
        <f t="shared" si="5"/>
        <v>2196.382241865691</v>
      </c>
      <c r="C196" s="266">
        <f t="shared" si="4"/>
        <v>200</v>
      </c>
    </row>
    <row r="197" spans="1:3">
      <c r="A197" s="267">
        <v>191</v>
      </c>
      <c r="B197" s="270">
        <f t="shared" si="5"/>
        <v>1996.382241865691</v>
      </c>
      <c r="C197" s="266">
        <f t="shared" si="4"/>
        <v>200</v>
      </c>
    </row>
    <row r="198" spans="1:3">
      <c r="A198" s="267">
        <v>192</v>
      </c>
      <c r="B198" s="270">
        <f t="shared" si="5"/>
        <v>1796.382241865691</v>
      </c>
      <c r="C198" s="266">
        <f t="shared" si="4"/>
        <v>200</v>
      </c>
    </row>
    <row r="199" spans="1:3">
      <c r="A199" s="267">
        <v>193</v>
      </c>
      <c r="B199" s="270">
        <f t="shared" si="5"/>
        <v>1596.382241865691</v>
      </c>
      <c r="C199" s="266">
        <f t="shared" ref="C199:C206" si="6">IF((B199 * $B$3)&lt;$B$4,$B$4,(B199*$B$3))</f>
        <v>200</v>
      </c>
    </row>
    <row r="200" spans="1:3">
      <c r="A200" s="267">
        <v>194</v>
      </c>
      <c r="B200" s="270">
        <f t="shared" ref="B200:B206" si="7">B199-C199</f>
        <v>1396.382241865691</v>
      </c>
      <c r="C200" s="266">
        <f t="shared" si="6"/>
        <v>200</v>
      </c>
    </row>
    <row r="201" spans="1:3">
      <c r="A201" s="267">
        <v>195</v>
      </c>
      <c r="B201" s="270">
        <f t="shared" si="7"/>
        <v>1196.382241865691</v>
      </c>
      <c r="C201" s="266">
        <f t="shared" si="6"/>
        <v>200</v>
      </c>
    </row>
    <row r="202" spans="1:3">
      <c r="A202" s="267">
        <v>196</v>
      </c>
      <c r="B202" s="270">
        <f t="shared" si="7"/>
        <v>996.38224186569096</v>
      </c>
      <c r="C202" s="266">
        <f t="shared" si="6"/>
        <v>200</v>
      </c>
    </row>
    <row r="203" spans="1:3">
      <c r="A203" s="267">
        <v>197</v>
      </c>
      <c r="B203" s="270">
        <f t="shared" si="7"/>
        <v>796.38224186569096</v>
      </c>
      <c r="C203" s="266">
        <f t="shared" si="6"/>
        <v>200</v>
      </c>
    </row>
    <row r="204" spans="1:3">
      <c r="A204" s="267">
        <v>198</v>
      </c>
      <c r="B204" s="270">
        <f t="shared" si="7"/>
        <v>596.38224186569096</v>
      </c>
      <c r="C204" s="266">
        <f t="shared" si="6"/>
        <v>200</v>
      </c>
    </row>
    <row r="205" spans="1:3">
      <c r="A205" s="267">
        <v>199</v>
      </c>
      <c r="B205" s="270">
        <f t="shared" si="7"/>
        <v>396.38224186569096</v>
      </c>
      <c r="C205" s="266">
        <f t="shared" si="6"/>
        <v>200</v>
      </c>
    </row>
    <row r="206" spans="1:3">
      <c r="A206" s="267">
        <v>200</v>
      </c>
      <c r="B206" s="270">
        <f t="shared" si="7"/>
        <v>196.38224186569096</v>
      </c>
      <c r="C206" s="266">
        <f t="shared" si="6"/>
        <v>200</v>
      </c>
    </row>
  </sheetData>
  <mergeCells count="2">
    <mergeCell ref="R2:S3"/>
    <mergeCell ref="R18:S20"/>
  </mergeCells>
  <conditionalFormatting sqref="F39">
    <cfRule type="cellIs" dxfId="133" priority="1" operator="greaterThan">
      <formula>0</formula>
    </cfRule>
    <cfRule type="cellIs" dxfId="132" priority="2" operator="lessThan">
      <formula>0</formula>
    </cfRule>
  </conditionalFormatting>
  <hyperlinks>
    <hyperlink ref="A1" location="Obsah!A1" display="Obsah"/>
  </hyperlinks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R281"/>
  <sheetViews>
    <sheetView showGridLines="0" workbookViewId="0">
      <pane ySplit="1" topLeftCell="A252" activePane="bottomLeft" state="frozen"/>
      <selection pane="bottomLeft" sqref="A1:B1"/>
    </sheetView>
  </sheetViews>
  <sheetFormatPr defaultRowHeight="21.75" customHeight="1"/>
  <cols>
    <col min="1" max="1" width="4.28515625" customWidth="1"/>
    <col min="2" max="2" width="9.85546875" customWidth="1"/>
    <col min="3" max="3" width="12.85546875" customWidth="1"/>
    <col min="4" max="4" width="10.28515625" customWidth="1"/>
    <col min="5" max="5" width="13.42578125" customWidth="1"/>
    <col min="6" max="6" width="16.85546875" customWidth="1"/>
    <col min="7" max="7" width="13.85546875" customWidth="1"/>
    <col min="8" max="8" width="52.140625" customWidth="1"/>
    <col min="9" max="9" width="13.42578125" customWidth="1"/>
    <col min="10" max="10" width="13.5703125" customWidth="1"/>
    <col min="11" max="11" width="18.42578125" customWidth="1"/>
    <col min="12" max="12" width="10.140625" customWidth="1"/>
    <col min="13" max="13" width="34" customWidth="1"/>
    <col min="14" max="15" width="8.140625" customWidth="1"/>
    <col min="16" max="16" width="19.28515625" customWidth="1"/>
    <col min="17" max="17" width="7" customWidth="1"/>
  </cols>
  <sheetData>
    <row r="1" spans="1:18" ht="21.75" customHeight="1">
      <c r="A1" s="739" t="s">
        <v>1095</v>
      </c>
      <c r="B1" s="740"/>
      <c r="C1" s="381" t="s">
        <v>1223</v>
      </c>
      <c r="D1" s="241"/>
      <c r="E1" s="243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</row>
    <row r="2" spans="1:18" ht="21.75" customHeight="1">
      <c r="A2" s="313"/>
      <c r="B2" s="313"/>
      <c r="C2" s="386"/>
      <c r="D2" s="387"/>
      <c r="E2" s="388"/>
      <c r="F2" s="387"/>
      <c r="G2" s="387"/>
      <c r="H2" s="387"/>
      <c r="I2" s="387"/>
      <c r="J2" s="387"/>
      <c r="K2" s="387"/>
      <c r="L2" s="387"/>
      <c r="M2" s="387"/>
      <c r="N2" s="426"/>
      <c r="O2" s="387"/>
      <c r="P2" s="387"/>
      <c r="Q2" s="387"/>
      <c r="R2" s="87"/>
    </row>
    <row r="3" spans="1:18" ht="21.75" customHeight="1">
      <c r="B3" s="608" t="s">
        <v>1224</v>
      </c>
      <c r="C3" s="378">
        <v>42157</v>
      </c>
      <c r="D3" s="376" t="s">
        <v>1225</v>
      </c>
      <c r="E3" s="377" t="s">
        <v>19</v>
      </c>
      <c r="F3" s="376" t="s">
        <v>1262</v>
      </c>
      <c r="G3" s="380" t="s">
        <v>1249</v>
      </c>
      <c r="H3" s="589" t="s">
        <v>1337</v>
      </c>
      <c r="I3" s="376" t="s">
        <v>1251</v>
      </c>
      <c r="J3" s="384">
        <v>85</v>
      </c>
      <c r="K3" s="376" t="s">
        <v>1252</v>
      </c>
      <c r="L3" s="384">
        <v>278</v>
      </c>
      <c r="M3" s="379" t="s">
        <v>1253</v>
      </c>
      <c r="N3" s="384" t="str">
        <f>IF(J3&gt;0,IF(L3&gt;(J3+5),"No","OK"),"")</f>
        <v>No</v>
      </c>
      <c r="O3" s="384">
        <f>IF(L3-J3&gt;0,L3-J3,"")</f>
        <v>193</v>
      </c>
      <c r="P3" s="379" t="s">
        <v>1181</v>
      </c>
      <c r="Q3" s="385" t="s">
        <v>1186</v>
      </c>
    </row>
    <row r="4" spans="1:18" ht="21.75" customHeight="1">
      <c r="B4" s="733" t="s">
        <v>1226</v>
      </c>
      <c r="C4" s="734"/>
      <c r="D4" s="708" t="s">
        <v>1248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602"/>
    </row>
    <row r="5" spans="1:18" ht="21.75" customHeight="1">
      <c r="B5" s="735"/>
      <c r="C5" s="736"/>
      <c r="D5" s="705"/>
      <c r="E5" s="706"/>
      <c r="F5" s="706"/>
      <c r="G5" s="706"/>
      <c r="H5" s="706"/>
      <c r="I5" s="706"/>
      <c r="J5" s="706"/>
      <c r="K5" s="706"/>
      <c r="L5" s="706"/>
      <c r="M5" s="706"/>
      <c r="N5" s="706"/>
      <c r="O5" s="706"/>
      <c r="P5" s="706"/>
      <c r="Q5" s="615"/>
    </row>
    <row r="6" spans="1:18" ht="21.75" customHeight="1">
      <c r="B6" s="737"/>
      <c r="C6" s="738"/>
      <c r="D6" s="702"/>
      <c r="E6" s="703"/>
      <c r="F6" s="703"/>
      <c r="G6" s="703"/>
      <c r="H6" s="703"/>
      <c r="I6" s="703"/>
      <c r="J6" s="703"/>
      <c r="K6" s="703"/>
      <c r="L6" s="703"/>
      <c r="M6" s="703"/>
      <c r="N6" s="703"/>
      <c r="O6" s="703"/>
      <c r="P6" s="703"/>
      <c r="Q6" s="603"/>
    </row>
    <row r="7" spans="1:18" ht="21.75" customHeight="1">
      <c r="B7" s="731" t="s">
        <v>1250</v>
      </c>
      <c r="C7" s="732"/>
      <c r="D7" s="711"/>
      <c r="E7" s="712"/>
      <c r="F7" s="712"/>
      <c r="G7" s="712"/>
      <c r="H7" s="712"/>
      <c r="I7" s="712"/>
      <c r="J7" s="712"/>
      <c r="K7" s="712"/>
      <c r="L7" s="712"/>
      <c r="M7" s="712"/>
      <c r="N7" s="712"/>
      <c r="O7" s="712"/>
      <c r="P7" s="712"/>
      <c r="Q7" s="605"/>
    </row>
    <row r="8" spans="1:18" ht="21.75" customHeight="1">
      <c r="B8" s="733" t="s">
        <v>1227</v>
      </c>
      <c r="C8" s="734"/>
      <c r="D8" s="719" t="s">
        <v>1254</v>
      </c>
      <c r="E8" s="720"/>
      <c r="F8" s="720"/>
      <c r="G8" s="720"/>
      <c r="H8" s="725"/>
      <c r="I8" s="713" t="s">
        <v>1228</v>
      </c>
      <c r="J8" s="719" t="s">
        <v>1257</v>
      </c>
      <c r="K8" s="720"/>
      <c r="L8" s="720"/>
      <c r="M8" s="720"/>
      <c r="N8" s="720"/>
      <c r="O8" s="720"/>
      <c r="P8" s="720"/>
      <c r="Q8" s="602"/>
    </row>
    <row r="9" spans="1:18" ht="21.75" customHeight="1">
      <c r="B9" s="735"/>
      <c r="C9" s="736"/>
      <c r="D9" s="726" t="s">
        <v>1255</v>
      </c>
      <c r="E9" s="727"/>
      <c r="F9" s="727"/>
      <c r="G9" s="727"/>
      <c r="H9" s="728"/>
      <c r="I9" s="714"/>
      <c r="J9" s="721" t="s">
        <v>1258</v>
      </c>
      <c r="K9" s="722"/>
      <c r="L9" s="722"/>
      <c r="M9" s="722"/>
      <c r="N9" s="722"/>
      <c r="O9" s="722"/>
      <c r="P9" s="722"/>
      <c r="Q9" s="615"/>
    </row>
    <row r="10" spans="1:18" ht="21.75" customHeight="1">
      <c r="B10" s="735"/>
      <c r="C10" s="736"/>
      <c r="D10" s="721" t="s">
        <v>1256</v>
      </c>
      <c r="E10" s="722"/>
      <c r="F10" s="722"/>
      <c r="G10" s="722"/>
      <c r="H10" s="729"/>
      <c r="I10" s="714"/>
      <c r="J10" s="721"/>
      <c r="K10" s="722"/>
      <c r="L10" s="722"/>
      <c r="M10" s="722"/>
      <c r="N10" s="722"/>
      <c r="O10" s="722"/>
      <c r="P10" s="722"/>
      <c r="Q10" s="615"/>
    </row>
    <row r="11" spans="1:18" ht="21.75" customHeight="1">
      <c r="B11" s="735"/>
      <c r="C11" s="736"/>
      <c r="D11" s="721"/>
      <c r="E11" s="722"/>
      <c r="F11" s="722"/>
      <c r="G11" s="722"/>
      <c r="H11" s="729"/>
      <c r="I11" s="714"/>
      <c r="J11" s="721"/>
      <c r="K11" s="722"/>
      <c r="L11" s="722"/>
      <c r="M11" s="722"/>
      <c r="N11" s="722"/>
      <c r="O11" s="722"/>
      <c r="P11" s="722"/>
      <c r="Q11" s="615"/>
    </row>
    <row r="12" spans="1:18" ht="21.75" customHeight="1">
      <c r="B12" s="735"/>
      <c r="C12" s="736"/>
      <c r="D12" s="721"/>
      <c r="E12" s="722"/>
      <c r="F12" s="722"/>
      <c r="G12" s="722"/>
      <c r="H12" s="729"/>
      <c r="I12" s="714"/>
      <c r="J12" s="721"/>
      <c r="K12" s="722"/>
      <c r="L12" s="722"/>
      <c r="M12" s="722"/>
      <c r="N12" s="722"/>
      <c r="O12" s="722"/>
      <c r="P12" s="722"/>
      <c r="Q12" s="615"/>
    </row>
    <row r="13" spans="1:18" ht="21.75" customHeight="1">
      <c r="B13" s="735"/>
      <c r="C13" s="736"/>
      <c r="D13" s="721"/>
      <c r="E13" s="722"/>
      <c r="F13" s="722"/>
      <c r="G13" s="722"/>
      <c r="H13" s="729"/>
      <c r="I13" s="714"/>
      <c r="J13" s="721"/>
      <c r="K13" s="722"/>
      <c r="L13" s="722"/>
      <c r="M13" s="722"/>
      <c r="N13" s="722"/>
      <c r="O13" s="722"/>
      <c r="P13" s="722"/>
      <c r="Q13" s="615"/>
    </row>
    <row r="14" spans="1:18" ht="21.75" customHeight="1">
      <c r="B14" s="737"/>
      <c r="C14" s="738"/>
      <c r="D14" s="723"/>
      <c r="E14" s="724"/>
      <c r="F14" s="724"/>
      <c r="G14" s="724"/>
      <c r="H14" s="730"/>
      <c r="I14" s="715"/>
      <c r="J14" s="723"/>
      <c r="K14" s="724"/>
      <c r="L14" s="724"/>
      <c r="M14" s="724"/>
      <c r="N14" s="724"/>
      <c r="O14" s="724"/>
      <c r="P14" s="724"/>
      <c r="Q14" s="603"/>
    </row>
    <row r="15" spans="1:18" ht="21.75" customHeight="1">
      <c r="B15" s="733" t="s">
        <v>1229</v>
      </c>
      <c r="C15" s="734"/>
      <c r="D15" s="719" t="s">
        <v>1259</v>
      </c>
      <c r="E15" s="720"/>
      <c r="F15" s="720"/>
      <c r="G15" s="720"/>
      <c r="H15" s="725"/>
      <c r="I15" s="719"/>
      <c r="J15" s="720"/>
      <c r="K15" s="720"/>
      <c r="L15" s="720"/>
      <c r="M15" s="720"/>
      <c r="N15" s="720"/>
      <c r="O15" s="720"/>
      <c r="P15" s="720"/>
      <c r="Q15" s="602"/>
    </row>
    <row r="16" spans="1:18" ht="21.75" customHeight="1">
      <c r="B16" s="735"/>
      <c r="C16" s="736"/>
      <c r="D16" s="721" t="s">
        <v>1268</v>
      </c>
      <c r="E16" s="722"/>
      <c r="F16" s="722"/>
      <c r="G16" s="722"/>
      <c r="H16" s="729"/>
      <c r="I16" s="721"/>
      <c r="J16" s="722"/>
      <c r="K16" s="722"/>
      <c r="L16" s="722"/>
      <c r="M16" s="722"/>
      <c r="N16" s="722"/>
      <c r="O16" s="722"/>
      <c r="P16" s="722"/>
      <c r="Q16" s="615"/>
    </row>
    <row r="17" spans="2:17" ht="21.75" customHeight="1">
      <c r="B17" s="735"/>
      <c r="C17" s="736"/>
      <c r="D17" s="721" t="s">
        <v>1260</v>
      </c>
      <c r="E17" s="722"/>
      <c r="F17" s="722"/>
      <c r="G17" s="722"/>
      <c r="H17" s="729"/>
      <c r="I17" s="721"/>
      <c r="J17" s="722"/>
      <c r="K17" s="722"/>
      <c r="L17" s="722"/>
      <c r="M17" s="722"/>
      <c r="N17" s="722"/>
      <c r="O17" s="722"/>
      <c r="P17" s="722"/>
      <c r="Q17" s="615"/>
    </row>
    <row r="18" spans="2:17" ht="21.75" customHeight="1">
      <c r="B18" s="735"/>
      <c r="C18" s="736"/>
      <c r="D18" s="721" t="s">
        <v>1261</v>
      </c>
      <c r="E18" s="722"/>
      <c r="F18" s="722"/>
      <c r="G18" s="722"/>
      <c r="H18" s="729"/>
      <c r="I18" s="721"/>
      <c r="J18" s="722"/>
      <c r="K18" s="722"/>
      <c r="L18" s="722"/>
      <c r="M18" s="722"/>
      <c r="N18" s="722"/>
      <c r="O18" s="722"/>
      <c r="P18" s="722"/>
      <c r="Q18" s="615"/>
    </row>
    <row r="19" spans="2:17" ht="21.75" customHeight="1">
      <c r="B19" s="735"/>
      <c r="C19" s="736"/>
      <c r="D19" s="721" t="s">
        <v>1265</v>
      </c>
      <c r="E19" s="722"/>
      <c r="F19" s="722"/>
      <c r="G19" s="722"/>
      <c r="H19" s="729"/>
      <c r="I19" s="721"/>
      <c r="J19" s="722"/>
      <c r="K19" s="722"/>
      <c r="L19" s="722"/>
      <c r="M19" s="722"/>
      <c r="N19" s="722"/>
      <c r="O19" s="722"/>
      <c r="P19" s="722"/>
      <c r="Q19" s="615"/>
    </row>
    <row r="20" spans="2:17" ht="21.75" customHeight="1">
      <c r="B20" s="735"/>
      <c r="C20" s="736"/>
      <c r="D20" s="721" t="s">
        <v>1266</v>
      </c>
      <c r="E20" s="722"/>
      <c r="F20" s="722"/>
      <c r="G20" s="722"/>
      <c r="H20" s="729"/>
      <c r="I20" s="721"/>
      <c r="J20" s="722"/>
      <c r="K20" s="722"/>
      <c r="L20" s="722"/>
      <c r="M20" s="722"/>
      <c r="N20" s="722"/>
      <c r="O20" s="722"/>
      <c r="P20" s="722"/>
      <c r="Q20" s="615"/>
    </row>
    <row r="21" spans="2:17" ht="21.75" customHeight="1">
      <c r="B21" s="737"/>
      <c r="C21" s="738"/>
      <c r="D21" s="723" t="s">
        <v>1267</v>
      </c>
      <c r="E21" s="724"/>
      <c r="F21" s="724"/>
      <c r="G21" s="724"/>
      <c r="H21" s="730"/>
      <c r="I21" s="723"/>
      <c r="J21" s="724"/>
      <c r="K21" s="724"/>
      <c r="L21" s="724"/>
      <c r="M21" s="724"/>
      <c r="N21" s="724"/>
      <c r="O21" s="724"/>
      <c r="P21" s="724"/>
      <c r="Q21" s="603"/>
    </row>
    <row r="22" spans="2:17" ht="21.75" customHeight="1">
      <c r="B22" s="379"/>
      <c r="C22" s="379"/>
      <c r="D22" s="604"/>
      <c r="E22" s="604"/>
      <c r="F22" s="604"/>
      <c r="G22" s="604"/>
      <c r="H22" s="604"/>
      <c r="I22" s="604"/>
      <c r="J22" s="604"/>
      <c r="K22" s="604"/>
      <c r="L22" s="604"/>
      <c r="M22" s="604"/>
      <c r="N22" s="604"/>
      <c r="O22" s="604"/>
      <c r="P22" s="604"/>
      <c r="Q22" s="604"/>
    </row>
    <row r="23" spans="2:17" ht="21.75" customHeight="1">
      <c r="B23" s="608" t="s">
        <v>1224</v>
      </c>
      <c r="C23" s="378">
        <v>42158</v>
      </c>
      <c r="D23" s="376" t="s">
        <v>1225</v>
      </c>
      <c r="E23" s="377" t="s">
        <v>19</v>
      </c>
      <c r="F23" s="376" t="s">
        <v>1262</v>
      </c>
      <c r="G23" s="380" t="s">
        <v>1280</v>
      </c>
      <c r="H23" s="589" t="s">
        <v>1337</v>
      </c>
      <c r="I23" s="376" t="s">
        <v>1251</v>
      </c>
      <c r="J23" s="384">
        <v>105</v>
      </c>
      <c r="K23" s="376" t="s">
        <v>1252</v>
      </c>
      <c r="L23" s="384">
        <v>206</v>
      </c>
      <c r="M23" s="379" t="s">
        <v>1253</v>
      </c>
      <c r="N23" s="384" t="str">
        <f>IF(J23&gt;0,IF(L23&gt;(J23+5),"No","OK"),"")</f>
        <v>No</v>
      </c>
      <c r="O23" s="384">
        <f>IF(L23-J23&gt;0,L23-J23,"")</f>
        <v>101</v>
      </c>
      <c r="P23" s="379" t="s">
        <v>1181</v>
      </c>
      <c r="Q23" s="385" t="s">
        <v>1183</v>
      </c>
    </row>
    <row r="24" spans="2:17" ht="21.75" customHeight="1">
      <c r="B24" s="733" t="s">
        <v>1226</v>
      </c>
      <c r="C24" s="734"/>
      <c r="D24" s="708" t="s">
        <v>1279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09"/>
      <c r="Q24" s="602"/>
    </row>
    <row r="25" spans="2:17" ht="21.75" customHeight="1">
      <c r="B25" s="735"/>
      <c r="C25" s="736"/>
      <c r="D25" s="705"/>
      <c r="E25" s="706"/>
      <c r="F25" s="706"/>
      <c r="G25" s="706"/>
      <c r="H25" s="706"/>
      <c r="I25" s="706"/>
      <c r="J25" s="706"/>
      <c r="K25" s="706"/>
      <c r="L25" s="706"/>
      <c r="M25" s="706"/>
      <c r="N25" s="706"/>
      <c r="O25" s="706"/>
      <c r="P25" s="706"/>
      <c r="Q25" s="615"/>
    </row>
    <row r="26" spans="2:17" ht="21.75" customHeight="1">
      <c r="B26" s="737"/>
      <c r="C26" s="738"/>
      <c r="D26" s="702"/>
      <c r="E26" s="703"/>
      <c r="F26" s="703"/>
      <c r="G26" s="703"/>
      <c r="H26" s="703"/>
      <c r="I26" s="703"/>
      <c r="J26" s="703"/>
      <c r="K26" s="703"/>
      <c r="L26" s="703"/>
      <c r="M26" s="703"/>
      <c r="N26" s="703"/>
      <c r="O26" s="703"/>
      <c r="P26" s="703"/>
      <c r="Q26" s="603"/>
    </row>
    <row r="27" spans="2:17" ht="21.75" customHeight="1">
      <c r="B27" s="731" t="s">
        <v>1250</v>
      </c>
      <c r="C27" s="732"/>
      <c r="D27" s="711" t="s">
        <v>1269</v>
      </c>
      <c r="E27" s="712"/>
      <c r="F27" s="712"/>
      <c r="G27" s="712"/>
      <c r="H27" s="712"/>
      <c r="I27" s="712"/>
      <c r="J27" s="712"/>
      <c r="K27" s="712"/>
      <c r="L27" s="712"/>
      <c r="M27" s="712"/>
      <c r="N27" s="712"/>
      <c r="O27" s="712"/>
      <c r="P27" s="712"/>
      <c r="Q27" s="605"/>
    </row>
    <row r="28" spans="2:17" ht="21.75" customHeight="1">
      <c r="B28" s="733" t="s">
        <v>1227</v>
      </c>
      <c r="C28" s="734"/>
      <c r="D28" s="708" t="s">
        <v>1281</v>
      </c>
      <c r="E28" s="709"/>
      <c r="F28" s="709"/>
      <c r="G28" s="709"/>
      <c r="H28" s="710"/>
      <c r="I28" s="713" t="s">
        <v>1228</v>
      </c>
      <c r="J28" s="708" t="s">
        <v>1282</v>
      </c>
      <c r="K28" s="709"/>
      <c r="L28" s="709"/>
      <c r="M28" s="709"/>
      <c r="N28" s="709"/>
      <c r="O28" s="709"/>
      <c r="P28" s="709"/>
      <c r="Q28" s="602"/>
    </row>
    <row r="29" spans="2:17" ht="21.75" customHeight="1">
      <c r="B29" s="735"/>
      <c r="C29" s="736"/>
      <c r="D29" s="716" t="s">
        <v>1283</v>
      </c>
      <c r="E29" s="717"/>
      <c r="F29" s="717"/>
      <c r="G29" s="717"/>
      <c r="H29" s="718"/>
      <c r="I29" s="714"/>
      <c r="J29" s="705"/>
      <c r="K29" s="706"/>
      <c r="L29" s="706"/>
      <c r="M29" s="706"/>
      <c r="N29" s="706"/>
      <c r="O29" s="706"/>
      <c r="P29" s="706"/>
      <c r="Q29" s="615"/>
    </row>
    <row r="30" spans="2:17" ht="21.75" customHeight="1">
      <c r="B30" s="735"/>
      <c r="C30" s="736"/>
      <c r="D30" s="705" t="s">
        <v>1284</v>
      </c>
      <c r="E30" s="706"/>
      <c r="F30" s="706"/>
      <c r="G30" s="706"/>
      <c r="H30" s="707"/>
      <c r="I30" s="714"/>
      <c r="J30" s="705"/>
      <c r="K30" s="706"/>
      <c r="L30" s="706"/>
      <c r="M30" s="706"/>
      <c r="N30" s="706"/>
      <c r="O30" s="706"/>
      <c r="P30" s="706"/>
      <c r="Q30" s="615"/>
    </row>
    <row r="31" spans="2:17" ht="21.75" customHeight="1">
      <c r="B31" s="735"/>
      <c r="C31" s="736"/>
      <c r="D31" s="705"/>
      <c r="E31" s="706"/>
      <c r="F31" s="706"/>
      <c r="G31" s="706"/>
      <c r="H31" s="707"/>
      <c r="I31" s="714"/>
      <c r="J31" s="705"/>
      <c r="K31" s="706"/>
      <c r="L31" s="706"/>
      <c r="M31" s="706"/>
      <c r="N31" s="706"/>
      <c r="O31" s="706"/>
      <c r="P31" s="706"/>
      <c r="Q31" s="615"/>
    </row>
    <row r="32" spans="2:17" ht="21.75" customHeight="1">
      <c r="B32" s="735"/>
      <c r="C32" s="736"/>
      <c r="D32" s="705"/>
      <c r="E32" s="706"/>
      <c r="F32" s="706"/>
      <c r="G32" s="706"/>
      <c r="H32" s="707"/>
      <c r="I32" s="714"/>
      <c r="J32" s="705"/>
      <c r="K32" s="706"/>
      <c r="L32" s="706"/>
      <c r="M32" s="706"/>
      <c r="N32" s="706"/>
      <c r="O32" s="706"/>
      <c r="P32" s="706"/>
      <c r="Q32" s="615"/>
    </row>
    <row r="33" spans="2:17" ht="21.75" customHeight="1">
      <c r="B33" s="735"/>
      <c r="C33" s="736"/>
      <c r="D33" s="705"/>
      <c r="E33" s="706"/>
      <c r="F33" s="706"/>
      <c r="G33" s="706"/>
      <c r="H33" s="707"/>
      <c r="I33" s="714"/>
      <c r="J33" s="705"/>
      <c r="K33" s="706"/>
      <c r="L33" s="706"/>
      <c r="M33" s="706"/>
      <c r="N33" s="706"/>
      <c r="O33" s="706"/>
      <c r="P33" s="706"/>
      <c r="Q33" s="615"/>
    </row>
    <row r="34" spans="2:17" ht="21.75" customHeight="1">
      <c r="B34" s="737"/>
      <c r="C34" s="738"/>
      <c r="D34" s="702"/>
      <c r="E34" s="703"/>
      <c r="F34" s="703"/>
      <c r="G34" s="703"/>
      <c r="H34" s="704"/>
      <c r="I34" s="715"/>
      <c r="J34" s="702"/>
      <c r="K34" s="703"/>
      <c r="L34" s="703"/>
      <c r="M34" s="703"/>
      <c r="N34" s="703"/>
      <c r="O34" s="703"/>
      <c r="P34" s="703"/>
      <c r="Q34" s="603"/>
    </row>
    <row r="35" spans="2:17" ht="21.75" customHeight="1">
      <c r="B35" s="733" t="s">
        <v>1229</v>
      </c>
      <c r="C35" s="734"/>
      <c r="D35" s="708" t="s">
        <v>1388</v>
      </c>
      <c r="E35" s="709"/>
      <c r="F35" s="709"/>
      <c r="G35" s="709"/>
      <c r="H35" s="710"/>
      <c r="I35" s="708"/>
      <c r="J35" s="709"/>
      <c r="K35" s="709"/>
      <c r="L35" s="709"/>
      <c r="M35" s="709"/>
      <c r="N35" s="709"/>
      <c r="O35" s="709"/>
      <c r="P35" s="709"/>
      <c r="Q35" s="602"/>
    </row>
    <row r="36" spans="2:17" ht="21.75" customHeight="1">
      <c r="B36" s="735"/>
      <c r="C36" s="736"/>
      <c r="D36" s="705" t="s">
        <v>1389</v>
      </c>
      <c r="E36" s="706"/>
      <c r="F36" s="706"/>
      <c r="G36" s="706"/>
      <c r="H36" s="707"/>
      <c r="I36" s="705"/>
      <c r="J36" s="706"/>
      <c r="K36" s="706"/>
      <c r="L36" s="706"/>
      <c r="M36" s="706"/>
      <c r="N36" s="706"/>
      <c r="O36" s="706"/>
      <c r="P36" s="706"/>
      <c r="Q36" s="615"/>
    </row>
    <row r="37" spans="2:17" ht="21.75" customHeight="1">
      <c r="B37" s="735"/>
      <c r="C37" s="736"/>
      <c r="D37" s="705"/>
      <c r="E37" s="706"/>
      <c r="F37" s="706"/>
      <c r="G37" s="706"/>
      <c r="H37" s="707"/>
      <c r="I37" s="705"/>
      <c r="J37" s="706"/>
      <c r="K37" s="706"/>
      <c r="L37" s="706"/>
      <c r="M37" s="706"/>
      <c r="N37" s="706"/>
      <c r="O37" s="706"/>
      <c r="P37" s="706"/>
      <c r="Q37" s="615"/>
    </row>
    <row r="38" spans="2:17" ht="21.75" customHeight="1">
      <c r="B38" s="735"/>
      <c r="C38" s="736"/>
      <c r="D38" s="705"/>
      <c r="E38" s="706"/>
      <c r="F38" s="706"/>
      <c r="G38" s="706"/>
      <c r="H38" s="707"/>
      <c r="I38" s="705"/>
      <c r="J38" s="706"/>
      <c r="K38" s="706"/>
      <c r="L38" s="706"/>
      <c r="M38" s="706"/>
      <c r="N38" s="706"/>
      <c r="O38" s="706"/>
      <c r="P38" s="706"/>
      <c r="Q38" s="615"/>
    </row>
    <row r="39" spans="2:17" ht="21.75" customHeight="1">
      <c r="B39" s="735"/>
      <c r="C39" s="736"/>
      <c r="D39" s="705"/>
      <c r="E39" s="706"/>
      <c r="F39" s="706"/>
      <c r="G39" s="706"/>
      <c r="H39" s="707"/>
      <c r="I39" s="705"/>
      <c r="J39" s="706"/>
      <c r="K39" s="706"/>
      <c r="L39" s="706"/>
      <c r="M39" s="706"/>
      <c r="N39" s="706"/>
      <c r="O39" s="706"/>
      <c r="P39" s="706"/>
      <c r="Q39" s="615"/>
    </row>
    <row r="40" spans="2:17" ht="21.75" customHeight="1">
      <c r="B40" s="735"/>
      <c r="C40" s="736"/>
      <c r="D40" s="705"/>
      <c r="E40" s="706"/>
      <c r="F40" s="706"/>
      <c r="G40" s="706"/>
      <c r="H40" s="707"/>
      <c r="I40" s="705"/>
      <c r="J40" s="706"/>
      <c r="K40" s="706"/>
      <c r="L40" s="706"/>
      <c r="M40" s="706"/>
      <c r="N40" s="706"/>
      <c r="O40" s="706"/>
      <c r="P40" s="706"/>
      <c r="Q40" s="615"/>
    </row>
    <row r="41" spans="2:17" ht="21.75" customHeight="1">
      <c r="B41" s="737"/>
      <c r="C41" s="738"/>
      <c r="D41" s="702"/>
      <c r="E41" s="703"/>
      <c r="F41" s="703"/>
      <c r="G41" s="703"/>
      <c r="H41" s="704"/>
      <c r="I41" s="702"/>
      <c r="J41" s="703"/>
      <c r="K41" s="703"/>
      <c r="L41" s="703"/>
      <c r="M41" s="703"/>
      <c r="N41" s="703"/>
      <c r="O41" s="703"/>
      <c r="P41" s="703"/>
      <c r="Q41" s="603"/>
    </row>
    <row r="43" spans="2:17" ht="21.75" customHeight="1">
      <c r="B43" s="608" t="s">
        <v>1224</v>
      </c>
      <c r="C43" s="378">
        <v>42158</v>
      </c>
      <c r="D43" s="376" t="s">
        <v>1225</v>
      </c>
      <c r="E43" s="377" t="s">
        <v>21</v>
      </c>
      <c r="F43" s="376" t="s">
        <v>1262</v>
      </c>
      <c r="G43" s="380" t="s">
        <v>1249</v>
      </c>
      <c r="H43" s="589" t="s">
        <v>1337</v>
      </c>
      <c r="I43" s="376" t="s">
        <v>1251</v>
      </c>
      <c r="J43" s="384">
        <v>82</v>
      </c>
      <c r="K43" s="376" t="s">
        <v>1252</v>
      </c>
      <c r="L43" s="384">
        <v>89</v>
      </c>
      <c r="M43" s="379" t="s">
        <v>1253</v>
      </c>
      <c r="N43" s="384" t="str">
        <f>IF(J43&gt;0,IF(L43&gt;(J43+5),"No","OK"),"")</f>
        <v>No</v>
      </c>
      <c r="O43" s="384">
        <f>IF(L43-J43&gt;0,L43-J43,"")</f>
        <v>7</v>
      </c>
      <c r="P43" s="379" t="s">
        <v>1181</v>
      </c>
      <c r="Q43" s="385" t="s">
        <v>1186</v>
      </c>
    </row>
    <row r="44" spans="2:17" ht="21.75" customHeight="1">
      <c r="B44" s="733" t="s">
        <v>1226</v>
      </c>
      <c r="C44" s="734"/>
      <c r="D44" s="708" t="s">
        <v>1285</v>
      </c>
      <c r="E44" s="709"/>
      <c r="F44" s="709"/>
      <c r="G44" s="709"/>
      <c r="H44" s="709"/>
      <c r="I44" s="709"/>
      <c r="J44" s="709"/>
      <c r="K44" s="709"/>
      <c r="L44" s="709"/>
      <c r="M44" s="709"/>
      <c r="N44" s="709"/>
      <c r="O44" s="709"/>
      <c r="P44" s="709"/>
      <c r="Q44" s="602"/>
    </row>
    <row r="45" spans="2:17" ht="21.75" customHeight="1">
      <c r="B45" s="735"/>
      <c r="C45" s="736"/>
      <c r="D45" s="705"/>
      <c r="E45" s="706"/>
      <c r="F45" s="706"/>
      <c r="G45" s="706"/>
      <c r="H45" s="706"/>
      <c r="I45" s="706"/>
      <c r="J45" s="706"/>
      <c r="K45" s="706"/>
      <c r="L45" s="706"/>
      <c r="M45" s="706"/>
      <c r="N45" s="706"/>
      <c r="O45" s="706"/>
      <c r="P45" s="706"/>
      <c r="Q45" s="615"/>
    </row>
    <row r="46" spans="2:17" ht="21.75" customHeight="1">
      <c r="B46" s="737"/>
      <c r="C46" s="738"/>
      <c r="D46" s="702"/>
      <c r="E46" s="703"/>
      <c r="F46" s="703"/>
      <c r="G46" s="703"/>
      <c r="H46" s="703"/>
      <c r="I46" s="703"/>
      <c r="J46" s="703"/>
      <c r="K46" s="703"/>
      <c r="L46" s="703"/>
      <c r="M46" s="703"/>
      <c r="N46" s="703"/>
      <c r="O46" s="703"/>
      <c r="P46" s="703"/>
      <c r="Q46" s="603"/>
    </row>
    <row r="47" spans="2:17" ht="21.75" customHeight="1">
      <c r="B47" s="731" t="s">
        <v>1250</v>
      </c>
      <c r="C47" s="732"/>
      <c r="D47" s="711" t="s">
        <v>1270</v>
      </c>
      <c r="E47" s="712"/>
      <c r="F47" s="712"/>
      <c r="G47" s="712"/>
      <c r="H47" s="712"/>
      <c r="I47" s="712"/>
      <c r="J47" s="712"/>
      <c r="K47" s="712"/>
      <c r="L47" s="712"/>
      <c r="M47" s="712"/>
      <c r="N47" s="712"/>
      <c r="O47" s="712"/>
      <c r="P47" s="712"/>
      <c r="Q47" s="605"/>
    </row>
    <row r="48" spans="2:17" ht="21.75" customHeight="1">
      <c r="B48" s="733" t="s">
        <v>1227</v>
      </c>
      <c r="C48" s="734"/>
      <c r="D48" s="708" t="s">
        <v>1295</v>
      </c>
      <c r="E48" s="709"/>
      <c r="F48" s="709"/>
      <c r="G48" s="709"/>
      <c r="H48" s="710"/>
      <c r="I48" s="713" t="s">
        <v>1228</v>
      </c>
      <c r="J48" s="708" t="s">
        <v>1287</v>
      </c>
      <c r="K48" s="709"/>
      <c r="L48" s="709"/>
      <c r="M48" s="709"/>
      <c r="N48" s="709"/>
      <c r="O48" s="709"/>
      <c r="P48" s="709"/>
      <c r="Q48" s="602"/>
    </row>
    <row r="49" spans="2:17" ht="21.75" customHeight="1">
      <c r="B49" s="735"/>
      <c r="C49" s="736"/>
      <c r="D49" s="716" t="s">
        <v>1286</v>
      </c>
      <c r="E49" s="717"/>
      <c r="F49" s="717"/>
      <c r="G49" s="717"/>
      <c r="H49" s="718"/>
      <c r="I49" s="714"/>
      <c r="J49" s="705"/>
      <c r="K49" s="706"/>
      <c r="L49" s="706"/>
      <c r="M49" s="706"/>
      <c r="N49" s="706"/>
      <c r="O49" s="706"/>
      <c r="P49" s="706"/>
      <c r="Q49" s="615"/>
    </row>
    <row r="50" spans="2:17" ht="21.75" customHeight="1">
      <c r="B50" s="735"/>
      <c r="C50" s="736"/>
      <c r="D50" s="705"/>
      <c r="E50" s="706"/>
      <c r="F50" s="706"/>
      <c r="G50" s="706"/>
      <c r="H50" s="707"/>
      <c r="I50" s="714"/>
      <c r="J50" s="705"/>
      <c r="K50" s="706"/>
      <c r="L50" s="706"/>
      <c r="M50" s="706"/>
      <c r="N50" s="706"/>
      <c r="O50" s="706"/>
      <c r="P50" s="706"/>
      <c r="Q50" s="615"/>
    </row>
    <row r="51" spans="2:17" ht="21.75" customHeight="1">
      <c r="B51" s="735"/>
      <c r="C51" s="736"/>
      <c r="D51" s="705"/>
      <c r="E51" s="706"/>
      <c r="F51" s="706"/>
      <c r="G51" s="706"/>
      <c r="H51" s="707"/>
      <c r="I51" s="714"/>
      <c r="J51" s="705"/>
      <c r="K51" s="706"/>
      <c r="L51" s="706"/>
      <c r="M51" s="706"/>
      <c r="N51" s="706"/>
      <c r="O51" s="706"/>
      <c r="P51" s="706"/>
      <c r="Q51" s="615"/>
    </row>
    <row r="52" spans="2:17" ht="21.75" customHeight="1">
      <c r="B52" s="735"/>
      <c r="C52" s="736"/>
      <c r="D52" s="705"/>
      <c r="E52" s="706"/>
      <c r="F52" s="706"/>
      <c r="G52" s="706"/>
      <c r="H52" s="707"/>
      <c r="I52" s="714"/>
      <c r="J52" s="705"/>
      <c r="K52" s="706"/>
      <c r="L52" s="706"/>
      <c r="M52" s="706"/>
      <c r="N52" s="706"/>
      <c r="O52" s="706"/>
      <c r="P52" s="706"/>
      <c r="Q52" s="615"/>
    </row>
    <row r="53" spans="2:17" ht="21.75" customHeight="1">
      <c r="B53" s="735"/>
      <c r="C53" s="736"/>
      <c r="D53" s="705"/>
      <c r="E53" s="706"/>
      <c r="F53" s="706"/>
      <c r="G53" s="706"/>
      <c r="H53" s="707"/>
      <c r="I53" s="714"/>
      <c r="J53" s="705"/>
      <c r="K53" s="706"/>
      <c r="L53" s="706"/>
      <c r="M53" s="706"/>
      <c r="N53" s="706"/>
      <c r="O53" s="706"/>
      <c r="P53" s="706"/>
      <c r="Q53" s="615"/>
    </row>
    <row r="54" spans="2:17" ht="21.75" customHeight="1">
      <c r="B54" s="737"/>
      <c r="C54" s="738"/>
      <c r="D54" s="702"/>
      <c r="E54" s="703"/>
      <c r="F54" s="703"/>
      <c r="G54" s="703"/>
      <c r="H54" s="704"/>
      <c r="I54" s="715"/>
      <c r="J54" s="702"/>
      <c r="K54" s="703"/>
      <c r="L54" s="703"/>
      <c r="M54" s="703"/>
      <c r="N54" s="703"/>
      <c r="O54" s="703"/>
      <c r="P54" s="703"/>
      <c r="Q54" s="603"/>
    </row>
    <row r="55" spans="2:17" ht="21.75" customHeight="1">
      <c r="B55" s="733" t="s">
        <v>1229</v>
      </c>
      <c r="C55" s="734"/>
      <c r="D55" s="708" t="s">
        <v>1296</v>
      </c>
      <c r="E55" s="709"/>
      <c r="F55" s="709"/>
      <c r="G55" s="709"/>
      <c r="H55" s="710"/>
      <c r="I55" s="708"/>
      <c r="J55" s="709"/>
      <c r="K55" s="709"/>
      <c r="L55" s="709"/>
      <c r="M55" s="709"/>
      <c r="N55" s="709"/>
      <c r="O55" s="709"/>
      <c r="P55" s="709"/>
      <c r="Q55" s="602"/>
    </row>
    <row r="56" spans="2:17" ht="21.75" customHeight="1">
      <c r="B56" s="735"/>
      <c r="C56" s="736"/>
      <c r="D56" s="705" t="s">
        <v>1297</v>
      </c>
      <c r="E56" s="706"/>
      <c r="F56" s="706"/>
      <c r="G56" s="706"/>
      <c r="H56" s="707"/>
      <c r="I56" s="705"/>
      <c r="J56" s="706"/>
      <c r="K56" s="706"/>
      <c r="L56" s="706"/>
      <c r="M56" s="706"/>
      <c r="N56" s="706"/>
      <c r="O56" s="706"/>
      <c r="P56" s="706"/>
      <c r="Q56" s="615"/>
    </row>
    <row r="57" spans="2:17" ht="21.75" customHeight="1">
      <c r="B57" s="735"/>
      <c r="C57" s="736"/>
      <c r="D57" s="705"/>
      <c r="E57" s="706"/>
      <c r="F57" s="706"/>
      <c r="G57" s="706"/>
      <c r="H57" s="707"/>
      <c r="I57" s="705"/>
      <c r="J57" s="706"/>
      <c r="K57" s="706"/>
      <c r="L57" s="706"/>
      <c r="M57" s="706"/>
      <c r="N57" s="706"/>
      <c r="O57" s="706"/>
      <c r="P57" s="706"/>
      <c r="Q57" s="615"/>
    </row>
    <row r="58" spans="2:17" ht="21.75" customHeight="1">
      <c r="B58" s="735"/>
      <c r="C58" s="736"/>
      <c r="D58" s="705"/>
      <c r="E58" s="706"/>
      <c r="F58" s="706"/>
      <c r="G58" s="706"/>
      <c r="H58" s="707"/>
      <c r="I58" s="705"/>
      <c r="J58" s="706"/>
      <c r="K58" s="706"/>
      <c r="L58" s="706"/>
      <c r="M58" s="706"/>
      <c r="N58" s="706"/>
      <c r="O58" s="706"/>
      <c r="P58" s="706"/>
      <c r="Q58" s="615"/>
    </row>
    <row r="59" spans="2:17" ht="21.75" customHeight="1">
      <c r="B59" s="735"/>
      <c r="C59" s="736"/>
      <c r="D59" s="705"/>
      <c r="E59" s="706"/>
      <c r="F59" s="706"/>
      <c r="G59" s="706"/>
      <c r="H59" s="707"/>
      <c r="I59" s="705"/>
      <c r="J59" s="706"/>
      <c r="K59" s="706"/>
      <c r="L59" s="706"/>
      <c r="M59" s="706"/>
      <c r="N59" s="706"/>
      <c r="O59" s="706"/>
      <c r="P59" s="706"/>
      <c r="Q59" s="615"/>
    </row>
    <row r="60" spans="2:17" ht="21.75" customHeight="1">
      <c r="B60" s="735"/>
      <c r="C60" s="736"/>
      <c r="D60" s="705"/>
      <c r="E60" s="706"/>
      <c r="F60" s="706"/>
      <c r="G60" s="706"/>
      <c r="H60" s="707"/>
      <c r="I60" s="705"/>
      <c r="J60" s="706"/>
      <c r="K60" s="706"/>
      <c r="L60" s="706"/>
      <c r="M60" s="706"/>
      <c r="N60" s="706"/>
      <c r="O60" s="706"/>
      <c r="P60" s="706"/>
      <c r="Q60" s="615"/>
    </row>
    <row r="61" spans="2:17" ht="21.75" customHeight="1">
      <c r="B61" s="737"/>
      <c r="C61" s="738"/>
      <c r="D61" s="702"/>
      <c r="E61" s="703"/>
      <c r="F61" s="703"/>
      <c r="G61" s="703"/>
      <c r="H61" s="704"/>
      <c r="I61" s="702"/>
      <c r="J61" s="703"/>
      <c r="K61" s="703"/>
      <c r="L61" s="703"/>
      <c r="M61" s="703"/>
      <c r="N61" s="703"/>
      <c r="O61" s="703"/>
      <c r="P61" s="703"/>
      <c r="Q61" s="603"/>
    </row>
    <row r="63" spans="2:17" ht="21.75" customHeight="1">
      <c r="B63" s="608" t="s">
        <v>1224</v>
      </c>
      <c r="C63" s="378">
        <v>42159</v>
      </c>
      <c r="D63" s="376" t="s">
        <v>1225</v>
      </c>
      <c r="E63" s="377" t="s">
        <v>19</v>
      </c>
      <c r="F63" s="376" t="s">
        <v>1262</v>
      </c>
      <c r="G63" s="380" t="s">
        <v>1280</v>
      </c>
      <c r="H63" s="589" t="s">
        <v>1337</v>
      </c>
      <c r="I63" s="376" t="s">
        <v>1251</v>
      </c>
      <c r="J63" s="384">
        <v>132</v>
      </c>
      <c r="K63" s="376" t="s">
        <v>1252</v>
      </c>
      <c r="L63" s="384">
        <v>150</v>
      </c>
      <c r="M63" s="379" t="s">
        <v>1253</v>
      </c>
      <c r="N63" s="384" t="str">
        <f>IF(J63&gt;0,IF(L63&gt;(J63+5),"No","OK"),"")</f>
        <v>No</v>
      </c>
      <c r="O63" s="384">
        <f>IF(L63-J63&gt;0,L63-J63,"")</f>
        <v>18</v>
      </c>
      <c r="P63" s="379" t="s">
        <v>1181</v>
      </c>
      <c r="Q63" s="385"/>
    </row>
    <row r="64" spans="2:17" ht="21.75" customHeight="1">
      <c r="B64" s="733" t="s">
        <v>1226</v>
      </c>
      <c r="C64" s="734"/>
      <c r="D64" s="708" t="s">
        <v>1309</v>
      </c>
      <c r="E64" s="709"/>
      <c r="F64" s="709"/>
      <c r="G64" s="709"/>
      <c r="H64" s="709"/>
      <c r="I64" s="709"/>
      <c r="J64" s="709"/>
      <c r="K64" s="709"/>
      <c r="L64" s="709"/>
      <c r="M64" s="709"/>
      <c r="N64" s="709"/>
      <c r="O64" s="709"/>
      <c r="P64" s="709"/>
      <c r="Q64" s="602"/>
    </row>
    <row r="65" spans="2:17" ht="21.75" customHeight="1">
      <c r="B65" s="735"/>
      <c r="C65" s="736"/>
      <c r="D65" s="705" t="s">
        <v>1312</v>
      </c>
      <c r="E65" s="706"/>
      <c r="F65" s="706"/>
      <c r="G65" s="706"/>
      <c r="H65" s="706"/>
      <c r="I65" s="706"/>
      <c r="J65" s="706"/>
      <c r="K65" s="706"/>
      <c r="L65" s="706"/>
      <c r="M65" s="706"/>
      <c r="N65" s="706"/>
      <c r="O65" s="706"/>
      <c r="P65" s="706"/>
      <c r="Q65" s="615"/>
    </row>
    <row r="66" spans="2:17" ht="21.75" customHeight="1">
      <c r="B66" s="737"/>
      <c r="C66" s="738"/>
      <c r="D66" s="702"/>
      <c r="E66" s="703"/>
      <c r="F66" s="703"/>
      <c r="G66" s="703"/>
      <c r="H66" s="703"/>
      <c r="I66" s="703"/>
      <c r="J66" s="703"/>
      <c r="K66" s="703"/>
      <c r="L66" s="703"/>
      <c r="M66" s="703"/>
      <c r="N66" s="703"/>
      <c r="O66" s="703"/>
      <c r="P66" s="703"/>
      <c r="Q66" s="603"/>
    </row>
    <row r="67" spans="2:17" ht="21.75" customHeight="1">
      <c r="B67" s="731" t="s">
        <v>1250</v>
      </c>
      <c r="C67" s="732"/>
      <c r="D67" s="711"/>
      <c r="E67" s="712"/>
      <c r="F67" s="712"/>
      <c r="G67" s="712"/>
      <c r="H67" s="712"/>
      <c r="I67" s="712"/>
      <c r="J67" s="712"/>
      <c r="K67" s="712"/>
      <c r="L67" s="712"/>
      <c r="M67" s="712"/>
      <c r="N67" s="712"/>
      <c r="O67" s="712"/>
      <c r="P67" s="712"/>
      <c r="Q67" s="605"/>
    </row>
    <row r="68" spans="2:17" ht="21.75" customHeight="1">
      <c r="B68" s="733" t="s">
        <v>1227</v>
      </c>
      <c r="C68" s="734"/>
      <c r="D68" s="708"/>
      <c r="E68" s="709"/>
      <c r="F68" s="709"/>
      <c r="G68" s="709"/>
      <c r="H68" s="710"/>
      <c r="I68" s="713" t="s">
        <v>1228</v>
      </c>
      <c r="J68" s="708"/>
      <c r="K68" s="709"/>
      <c r="L68" s="709"/>
      <c r="M68" s="709"/>
      <c r="N68" s="709"/>
      <c r="O68" s="709"/>
      <c r="P68" s="709"/>
      <c r="Q68" s="602"/>
    </row>
    <row r="69" spans="2:17" ht="21.75" customHeight="1">
      <c r="B69" s="735"/>
      <c r="C69" s="736"/>
      <c r="D69" s="716"/>
      <c r="E69" s="717"/>
      <c r="F69" s="717"/>
      <c r="G69" s="717"/>
      <c r="H69" s="718"/>
      <c r="I69" s="714"/>
      <c r="J69" s="705"/>
      <c r="K69" s="706"/>
      <c r="L69" s="706"/>
      <c r="M69" s="706"/>
      <c r="N69" s="706"/>
      <c r="O69" s="706"/>
      <c r="P69" s="706"/>
      <c r="Q69" s="615"/>
    </row>
    <row r="70" spans="2:17" ht="21.75" customHeight="1">
      <c r="B70" s="735"/>
      <c r="C70" s="736"/>
      <c r="D70" s="705"/>
      <c r="E70" s="706"/>
      <c r="F70" s="706"/>
      <c r="G70" s="706"/>
      <c r="H70" s="707"/>
      <c r="I70" s="714"/>
      <c r="J70" s="705"/>
      <c r="K70" s="706"/>
      <c r="L70" s="706"/>
      <c r="M70" s="706"/>
      <c r="N70" s="706"/>
      <c r="O70" s="706"/>
      <c r="P70" s="706"/>
      <c r="Q70" s="615"/>
    </row>
    <row r="71" spans="2:17" ht="21.75" customHeight="1">
      <c r="B71" s="735"/>
      <c r="C71" s="736"/>
      <c r="D71" s="705"/>
      <c r="E71" s="706"/>
      <c r="F71" s="706"/>
      <c r="G71" s="706"/>
      <c r="H71" s="707"/>
      <c r="I71" s="714"/>
      <c r="J71" s="705"/>
      <c r="K71" s="706"/>
      <c r="L71" s="706"/>
      <c r="M71" s="706"/>
      <c r="N71" s="706"/>
      <c r="O71" s="706"/>
      <c r="P71" s="706"/>
      <c r="Q71" s="615"/>
    </row>
    <row r="72" spans="2:17" ht="21.75" customHeight="1">
      <c r="B72" s="735"/>
      <c r="C72" s="736"/>
      <c r="D72" s="705"/>
      <c r="E72" s="706"/>
      <c r="F72" s="706"/>
      <c r="G72" s="706"/>
      <c r="H72" s="707"/>
      <c r="I72" s="714"/>
      <c r="J72" s="705"/>
      <c r="K72" s="706"/>
      <c r="L72" s="706"/>
      <c r="M72" s="706"/>
      <c r="N72" s="706"/>
      <c r="O72" s="706"/>
      <c r="P72" s="706"/>
      <c r="Q72" s="615"/>
    </row>
    <row r="73" spans="2:17" ht="21.75" customHeight="1">
      <c r="B73" s="735"/>
      <c r="C73" s="736"/>
      <c r="D73" s="705"/>
      <c r="E73" s="706"/>
      <c r="F73" s="706"/>
      <c r="G73" s="706"/>
      <c r="H73" s="707"/>
      <c r="I73" s="714"/>
      <c r="J73" s="705"/>
      <c r="K73" s="706"/>
      <c r="L73" s="706"/>
      <c r="M73" s="706"/>
      <c r="N73" s="706"/>
      <c r="O73" s="706"/>
      <c r="P73" s="706"/>
      <c r="Q73" s="615"/>
    </row>
    <row r="74" spans="2:17" ht="21.75" customHeight="1">
      <c r="B74" s="737"/>
      <c r="C74" s="738"/>
      <c r="D74" s="702"/>
      <c r="E74" s="703"/>
      <c r="F74" s="703"/>
      <c r="G74" s="703"/>
      <c r="H74" s="704"/>
      <c r="I74" s="715"/>
      <c r="J74" s="702"/>
      <c r="K74" s="703"/>
      <c r="L74" s="703"/>
      <c r="M74" s="703"/>
      <c r="N74" s="703"/>
      <c r="O74" s="703"/>
      <c r="P74" s="703"/>
      <c r="Q74" s="603"/>
    </row>
    <row r="75" spans="2:17" ht="21.75" customHeight="1">
      <c r="B75" s="733" t="s">
        <v>1229</v>
      </c>
      <c r="C75" s="734"/>
      <c r="D75" s="708" t="s">
        <v>1310</v>
      </c>
      <c r="E75" s="709"/>
      <c r="F75" s="709"/>
      <c r="G75" s="709"/>
      <c r="H75" s="710"/>
      <c r="I75" s="708"/>
      <c r="J75" s="709"/>
      <c r="K75" s="709"/>
      <c r="L75" s="709"/>
      <c r="M75" s="709"/>
      <c r="N75" s="709"/>
      <c r="O75" s="709"/>
      <c r="P75" s="709"/>
      <c r="Q75" s="602"/>
    </row>
    <row r="76" spans="2:17" ht="21.75" customHeight="1">
      <c r="B76" s="735"/>
      <c r="C76" s="736"/>
      <c r="D76" s="705" t="s">
        <v>1311</v>
      </c>
      <c r="E76" s="706"/>
      <c r="F76" s="706"/>
      <c r="G76" s="706"/>
      <c r="H76" s="707"/>
      <c r="I76" s="705"/>
      <c r="J76" s="706"/>
      <c r="K76" s="706"/>
      <c r="L76" s="706"/>
      <c r="M76" s="706"/>
      <c r="N76" s="706"/>
      <c r="O76" s="706"/>
      <c r="P76" s="706"/>
      <c r="Q76" s="615"/>
    </row>
    <row r="77" spans="2:17" ht="21.75" customHeight="1">
      <c r="B77" s="735"/>
      <c r="C77" s="736"/>
      <c r="D77" s="705"/>
      <c r="E77" s="706"/>
      <c r="F77" s="706"/>
      <c r="G77" s="706"/>
      <c r="H77" s="707"/>
      <c r="I77" s="705"/>
      <c r="J77" s="706"/>
      <c r="K77" s="706"/>
      <c r="L77" s="706"/>
      <c r="M77" s="706"/>
      <c r="N77" s="706"/>
      <c r="O77" s="706"/>
      <c r="P77" s="706"/>
      <c r="Q77" s="615"/>
    </row>
    <row r="78" spans="2:17" ht="21.75" customHeight="1">
      <c r="B78" s="735"/>
      <c r="C78" s="736"/>
      <c r="D78" s="705"/>
      <c r="E78" s="706"/>
      <c r="F78" s="706"/>
      <c r="G78" s="706"/>
      <c r="H78" s="707"/>
      <c r="I78" s="705"/>
      <c r="J78" s="706"/>
      <c r="K78" s="706"/>
      <c r="L78" s="706"/>
      <c r="M78" s="706"/>
      <c r="N78" s="706"/>
      <c r="O78" s="706"/>
      <c r="P78" s="706"/>
      <c r="Q78" s="615"/>
    </row>
    <row r="79" spans="2:17" ht="21.75" customHeight="1">
      <c r="B79" s="735"/>
      <c r="C79" s="736"/>
      <c r="D79" s="705"/>
      <c r="E79" s="706"/>
      <c r="F79" s="706"/>
      <c r="G79" s="706"/>
      <c r="H79" s="707"/>
      <c r="I79" s="705"/>
      <c r="J79" s="706"/>
      <c r="K79" s="706"/>
      <c r="L79" s="706"/>
      <c r="M79" s="706"/>
      <c r="N79" s="706"/>
      <c r="O79" s="706"/>
      <c r="P79" s="706"/>
      <c r="Q79" s="615"/>
    </row>
    <row r="80" spans="2:17" ht="21.75" customHeight="1">
      <c r="B80" s="735"/>
      <c r="C80" s="736"/>
      <c r="D80" s="705"/>
      <c r="E80" s="706"/>
      <c r="F80" s="706"/>
      <c r="G80" s="706"/>
      <c r="H80" s="707"/>
      <c r="I80" s="705"/>
      <c r="J80" s="706"/>
      <c r="K80" s="706"/>
      <c r="L80" s="706"/>
      <c r="M80" s="706"/>
      <c r="N80" s="706"/>
      <c r="O80" s="706"/>
      <c r="P80" s="706"/>
      <c r="Q80" s="615"/>
    </row>
    <row r="81" spans="2:17" ht="21.75" customHeight="1">
      <c r="B81" s="737"/>
      <c r="C81" s="738"/>
      <c r="D81" s="702"/>
      <c r="E81" s="703"/>
      <c r="F81" s="703"/>
      <c r="G81" s="703"/>
      <c r="H81" s="704"/>
      <c r="I81" s="702"/>
      <c r="J81" s="703"/>
      <c r="K81" s="703"/>
      <c r="L81" s="703"/>
      <c r="M81" s="703"/>
      <c r="N81" s="703"/>
      <c r="O81" s="703"/>
      <c r="P81" s="703"/>
      <c r="Q81" s="603"/>
    </row>
    <row r="83" spans="2:17" ht="21.75" customHeight="1">
      <c r="B83" s="608" t="s">
        <v>1224</v>
      </c>
      <c r="C83" s="378">
        <v>42160</v>
      </c>
      <c r="D83" s="376" t="s">
        <v>1225</v>
      </c>
      <c r="E83" s="377" t="s">
        <v>19</v>
      </c>
      <c r="F83" s="376" t="s">
        <v>1262</v>
      </c>
      <c r="G83" s="380" t="s">
        <v>1280</v>
      </c>
      <c r="H83" s="589" t="s">
        <v>1337</v>
      </c>
      <c r="I83" s="376" t="s">
        <v>1251</v>
      </c>
      <c r="J83" s="384">
        <v>125</v>
      </c>
      <c r="K83" s="376" t="s">
        <v>1252</v>
      </c>
      <c r="L83" s="384">
        <v>231</v>
      </c>
      <c r="M83" s="379" t="s">
        <v>1253</v>
      </c>
      <c r="N83" s="384" t="str">
        <f>IF(J83&gt;0,IF(L83&gt;(J83+5),"No","OK"),"")</f>
        <v>No</v>
      </c>
      <c r="O83" s="384">
        <f>IF(L83-J83&gt;0,L83-J83,"")</f>
        <v>106</v>
      </c>
      <c r="P83" s="379" t="s">
        <v>1181</v>
      </c>
      <c r="Q83" s="385" t="s">
        <v>1183</v>
      </c>
    </row>
    <row r="84" spans="2:17" ht="21.75" customHeight="1">
      <c r="B84" s="733" t="s">
        <v>1226</v>
      </c>
      <c r="C84" s="734"/>
      <c r="D84" s="708" t="s">
        <v>1325</v>
      </c>
      <c r="E84" s="709"/>
      <c r="F84" s="709"/>
      <c r="G84" s="709"/>
      <c r="H84" s="709"/>
      <c r="I84" s="709"/>
      <c r="J84" s="709"/>
      <c r="K84" s="709"/>
      <c r="L84" s="709"/>
      <c r="M84" s="709"/>
      <c r="N84" s="709"/>
      <c r="O84" s="709"/>
      <c r="P84" s="709"/>
      <c r="Q84" s="602"/>
    </row>
    <row r="85" spans="2:17" ht="21.75" customHeight="1">
      <c r="B85" s="735"/>
      <c r="C85" s="736"/>
      <c r="D85" s="705" t="s">
        <v>1324</v>
      </c>
      <c r="E85" s="706"/>
      <c r="F85" s="706"/>
      <c r="G85" s="706"/>
      <c r="H85" s="706"/>
      <c r="I85" s="706"/>
      <c r="J85" s="706"/>
      <c r="K85" s="706"/>
      <c r="L85" s="706"/>
      <c r="M85" s="706"/>
      <c r="N85" s="706"/>
      <c r="O85" s="706"/>
      <c r="P85" s="706"/>
      <c r="Q85" s="615"/>
    </row>
    <row r="86" spans="2:17" ht="21.75" customHeight="1">
      <c r="B86" s="737"/>
      <c r="C86" s="738"/>
      <c r="D86" s="702"/>
      <c r="E86" s="703"/>
      <c r="F86" s="703"/>
      <c r="G86" s="703"/>
      <c r="H86" s="703"/>
      <c r="I86" s="703"/>
      <c r="J86" s="703"/>
      <c r="K86" s="703"/>
      <c r="L86" s="703"/>
      <c r="M86" s="703"/>
      <c r="N86" s="703"/>
      <c r="O86" s="703"/>
      <c r="P86" s="703"/>
      <c r="Q86" s="603"/>
    </row>
    <row r="87" spans="2:17" ht="21.75" customHeight="1">
      <c r="B87" s="731" t="s">
        <v>1250</v>
      </c>
      <c r="C87" s="732"/>
      <c r="D87" s="711" t="s">
        <v>1323</v>
      </c>
      <c r="E87" s="712"/>
      <c r="F87" s="712"/>
      <c r="G87" s="712"/>
      <c r="H87" s="712"/>
      <c r="I87" s="712"/>
      <c r="J87" s="712"/>
      <c r="K87" s="712"/>
      <c r="L87" s="712"/>
      <c r="M87" s="712"/>
      <c r="N87" s="712"/>
      <c r="O87" s="712"/>
      <c r="P87" s="712"/>
      <c r="Q87" s="605"/>
    </row>
    <row r="88" spans="2:17" ht="30" customHeight="1">
      <c r="B88" s="733" t="s">
        <v>1227</v>
      </c>
      <c r="C88" s="734"/>
      <c r="D88" s="708" t="s">
        <v>1326</v>
      </c>
      <c r="E88" s="709"/>
      <c r="F88" s="709"/>
      <c r="G88" s="709"/>
      <c r="H88" s="710"/>
      <c r="I88" s="713" t="s">
        <v>1228</v>
      </c>
      <c r="J88" s="708" t="s">
        <v>1328</v>
      </c>
      <c r="K88" s="709"/>
      <c r="L88" s="709"/>
      <c r="M88" s="709"/>
      <c r="N88" s="709"/>
      <c r="O88" s="709"/>
      <c r="P88" s="709"/>
      <c r="Q88" s="602"/>
    </row>
    <row r="89" spans="2:17" ht="21.75" customHeight="1">
      <c r="B89" s="735"/>
      <c r="C89" s="736"/>
      <c r="D89" s="716" t="s">
        <v>1327</v>
      </c>
      <c r="E89" s="717"/>
      <c r="F89" s="717"/>
      <c r="G89" s="717"/>
      <c r="H89" s="718"/>
      <c r="I89" s="714"/>
      <c r="J89" s="705"/>
      <c r="K89" s="706"/>
      <c r="L89" s="706"/>
      <c r="M89" s="706"/>
      <c r="N89" s="706"/>
      <c r="O89" s="706"/>
      <c r="P89" s="706"/>
      <c r="Q89" s="615"/>
    </row>
    <row r="90" spans="2:17" ht="21.75" customHeight="1">
      <c r="B90" s="735"/>
      <c r="C90" s="736"/>
      <c r="D90" s="705"/>
      <c r="E90" s="706"/>
      <c r="F90" s="706"/>
      <c r="G90" s="706"/>
      <c r="H90" s="707"/>
      <c r="I90" s="714"/>
      <c r="J90" s="705"/>
      <c r="K90" s="706"/>
      <c r="L90" s="706"/>
      <c r="M90" s="706"/>
      <c r="N90" s="706"/>
      <c r="O90" s="706"/>
      <c r="P90" s="706"/>
      <c r="Q90" s="615"/>
    </row>
    <row r="91" spans="2:17" ht="21.75" customHeight="1">
      <c r="B91" s="735"/>
      <c r="C91" s="736"/>
      <c r="D91" s="705"/>
      <c r="E91" s="706"/>
      <c r="F91" s="706"/>
      <c r="G91" s="706"/>
      <c r="H91" s="707"/>
      <c r="I91" s="714"/>
      <c r="J91" s="705"/>
      <c r="K91" s="706"/>
      <c r="L91" s="706"/>
      <c r="M91" s="706"/>
      <c r="N91" s="706"/>
      <c r="O91" s="706"/>
      <c r="P91" s="706"/>
      <c r="Q91" s="615"/>
    </row>
    <row r="92" spans="2:17" ht="21.75" customHeight="1">
      <c r="B92" s="735"/>
      <c r="C92" s="736"/>
      <c r="D92" s="705"/>
      <c r="E92" s="706"/>
      <c r="F92" s="706"/>
      <c r="G92" s="706"/>
      <c r="H92" s="707"/>
      <c r="I92" s="714"/>
      <c r="J92" s="705"/>
      <c r="K92" s="706"/>
      <c r="L92" s="706"/>
      <c r="M92" s="706"/>
      <c r="N92" s="706"/>
      <c r="O92" s="706"/>
      <c r="P92" s="706"/>
      <c r="Q92" s="615"/>
    </row>
    <row r="93" spans="2:17" ht="21.75" customHeight="1">
      <c r="B93" s="735"/>
      <c r="C93" s="736"/>
      <c r="D93" s="705"/>
      <c r="E93" s="706"/>
      <c r="F93" s="706"/>
      <c r="G93" s="706"/>
      <c r="H93" s="707"/>
      <c r="I93" s="714"/>
      <c r="J93" s="705"/>
      <c r="K93" s="706"/>
      <c r="L93" s="706"/>
      <c r="M93" s="706"/>
      <c r="N93" s="706"/>
      <c r="O93" s="706"/>
      <c r="P93" s="706"/>
      <c r="Q93" s="615"/>
    </row>
    <row r="94" spans="2:17" ht="21.75" customHeight="1">
      <c r="B94" s="737"/>
      <c r="C94" s="738"/>
      <c r="D94" s="702"/>
      <c r="E94" s="703"/>
      <c r="F94" s="703"/>
      <c r="G94" s="703"/>
      <c r="H94" s="704"/>
      <c r="I94" s="715"/>
      <c r="J94" s="702"/>
      <c r="K94" s="703"/>
      <c r="L94" s="703"/>
      <c r="M94" s="703"/>
      <c r="N94" s="703"/>
      <c r="O94" s="703"/>
      <c r="P94" s="703"/>
      <c r="Q94" s="603"/>
    </row>
    <row r="95" spans="2:17" ht="21.75" customHeight="1">
      <c r="B95" s="733" t="s">
        <v>1229</v>
      </c>
      <c r="C95" s="734"/>
      <c r="D95" s="708" t="s">
        <v>1331</v>
      </c>
      <c r="E95" s="709"/>
      <c r="F95" s="709"/>
      <c r="G95" s="709"/>
      <c r="H95" s="710"/>
      <c r="I95" s="708"/>
      <c r="J95" s="709"/>
      <c r="K95" s="709"/>
      <c r="L95" s="709"/>
      <c r="M95" s="709"/>
      <c r="N95" s="709"/>
      <c r="O95" s="709"/>
      <c r="P95" s="709"/>
      <c r="Q95" s="602"/>
    </row>
    <row r="96" spans="2:17" ht="21.75" customHeight="1">
      <c r="B96" s="735"/>
      <c r="C96" s="736"/>
      <c r="D96" s="705" t="s">
        <v>1332</v>
      </c>
      <c r="E96" s="706"/>
      <c r="F96" s="706"/>
      <c r="G96" s="706"/>
      <c r="H96" s="707"/>
      <c r="I96" s="705"/>
      <c r="J96" s="706"/>
      <c r="K96" s="706"/>
      <c r="L96" s="706"/>
      <c r="M96" s="706"/>
      <c r="N96" s="706"/>
      <c r="O96" s="706"/>
      <c r="P96" s="706"/>
      <c r="Q96" s="615"/>
    </row>
    <row r="97" spans="2:17" ht="21.75" customHeight="1">
      <c r="B97" s="735"/>
      <c r="C97" s="736"/>
      <c r="D97" s="705" t="s">
        <v>1333</v>
      </c>
      <c r="E97" s="706"/>
      <c r="F97" s="706"/>
      <c r="G97" s="706"/>
      <c r="H97" s="707"/>
      <c r="I97" s="705"/>
      <c r="J97" s="706"/>
      <c r="K97" s="706"/>
      <c r="L97" s="706"/>
      <c r="M97" s="706"/>
      <c r="N97" s="706"/>
      <c r="O97" s="706"/>
      <c r="P97" s="706"/>
      <c r="Q97" s="615"/>
    </row>
    <row r="98" spans="2:17" ht="21.75" customHeight="1">
      <c r="B98" s="735"/>
      <c r="C98" s="736"/>
      <c r="D98" s="705"/>
      <c r="E98" s="706"/>
      <c r="F98" s="706"/>
      <c r="G98" s="706"/>
      <c r="H98" s="707"/>
      <c r="I98" s="705"/>
      <c r="J98" s="706"/>
      <c r="K98" s="706"/>
      <c r="L98" s="706"/>
      <c r="M98" s="706"/>
      <c r="N98" s="706"/>
      <c r="O98" s="706"/>
      <c r="P98" s="706"/>
      <c r="Q98" s="615"/>
    </row>
    <row r="99" spans="2:17" ht="21.75" customHeight="1">
      <c r="B99" s="735"/>
      <c r="C99" s="736"/>
      <c r="D99" s="705"/>
      <c r="E99" s="706"/>
      <c r="F99" s="706"/>
      <c r="G99" s="706"/>
      <c r="H99" s="707"/>
      <c r="I99" s="705"/>
      <c r="J99" s="706"/>
      <c r="K99" s="706"/>
      <c r="L99" s="706"/>
      <c r="M99" s="706"/>
      <c r="N99" s="706"/>
      <c r="O99" s="706"/>
      <c r="P99" s="706"/>
      <c r="Q99" s="615"/>
    </row>
    <row r="100" spans="2:17" ht="21.75" customHeight="1">
      <c r="B100" s="735"/>
      <c r="C100" s="736"/>
      <c r="D100" s="705"/>
      <c r="E100" s="706"/>
      <c r="F100" s="706"/>
      <c r="G100" s="706"/>
      <c r="H100" s="707"/>
      <c r="I100" s="705"/>
      <c r="J100" s="706"/>
      <c r="K100" s="706"/>
      <c r="L100" s="706"/>
      <c r="M100" s="706"/>
      <c r="N100" s="706"/>
      <c r="O100" s="706"/>
      <c r="P100" s="706"/>
      <c r="Q100" s="615"/>
    </row>
    <row r="101" spans="2:17" ht="21.75" customHeight="1">
      <c r="B101" s="737"/>
      <c r="C101" s="738"/>
      <c r="D101" s="702"/>
      <c r="E101" s="703"/>
      <c r="F101" s="703"/>
      <c r="G101" s="703"/>
      <c r="H101" s="704"/>
      <c r="I101" s="702"/>
      <c r="J101" s="703"/>
      <c r="K101" s="703"/>
      <c r="L101" s="703"/>
      <c r="M101" s="703"/>
      <c r="N101" s="703"/>
      <c r="O101" s="703"/>
      <c r="P101" s="703"/>
      <c r="Q101" s="603"/>
    </row>
    <row r="103" spans="2:17" ht="21.75" customHeight="1">
      <c r="B103" s="608" t="s">
        <v>1224</v>
      </c>
      <c r="C103" s="378">
        <v>42160</v>
      </c>
      <c r="D103" s="376" t="s">
        <v>1225</v>
      </c>
      <c r="E103" s="377" t="s">
        <v>21</v>
      </c>
      <c r="F103" s="376" t="s">
        <v>1262</v>
      </c>
      <c r="G103" s="380" t="s">
        <v>1280</v>
      </c>
      <c r="H103" s="589" t="s">
        <v>1337</v>
      </c>
      <c r="I103" s="376" t="s">
        <v>1251</v>
      </c>
      <c r="J103" s="384">
        <v>72</v>
      </c>
      <c r="K103" s="376" t="s">
        <v>1252</v>
      </c>
      <c r="L103" s="384">
        <v>150</v>
      </c>
      <c r="M103" s="379" t="s">
        <v>1253</v>
      </c>
      <c r="N103" s="384" t="str">
        <f>IF(J103&gt;0,IF(L103&gt;(J103+5),"No","OK"),"")</f>
        <v>No</v>
      </c>
      <c r="O103" s="384">
        <f>IF(L103-J103&gt;0,L103-J103,"")</f>
        <v>78</v>
      </c>
      <c r="P103" s="379" t="s">
        <v>1181</v>
      </c>
      <c r="Q103" s="385" t="s">
        <v>1183</v>
      </c>
    </row>
    <row r="104" spans="2:17" ht="21.75" customHeight="1">
      <c r="B104" s="733" t="s">
        <v>1226</v>
      </c>
      <c r="C104" s="734"/>
      <c r="D104" s="708" t="s">
        <v>1329</v>
      </c>
      <c r="E104" s="709"/>
      <c r="F104" s="709"/>
      <c r="G104" s="709"/>
      <c r="H104" s="709"/>
      <c r="I104" s="709"/>
      <c r="J104" s="709"/>
      <c r="K104" s="709"/>
      <c r="L104" s="709"/>
      <c r="M104" s="709"/>
      <c r="N104" s="709"/>
      <c r="O104" s="709"/>
      <c r="P104" s="709"/>
      <c r="Q104" s="602"/>
    </row>
    <row r="105" spans="2:17" ht="21.75" customHeight="1">
      <c r="B105" s="735"/>
      <c r="C105" s="736"/>
      <c r="D105" s="705"/>
      <c r="E105" s="706"/>
      <c r="F105" s="706"/>
      <c r="G105" s="706"/>
      <c r="H105" s="706"/>
      <c r="I105" s="706"/>
      <c r="J105" s="706"/>
      <c r="K105" s="706"/>
      <c r="L105" s="706"/>
      <c r="M105" s="706"/>
      <c r="N105" s="706"/>
      <c r="O105" s="706"/>
      <c r="P105" s="706"/>
      <c r="Q105" s="615"/>
    </row>
    <row r="106" spans="2:17" ht="21.75" customHeight="1">
      <c r="B106" s="737"/>
      <c r="C106" s="738"/>
      <c r="D106" s="702"/>
      <c r="E106" s="703"/>
      <c r="F106" s="703"/>
      <c r="G106" s="703"/>
      <c r="H106" s="703"/>
      <c r="I106" s="703"/>
      <c r="J106" s="703"/>
      <c r="K106" s="703"/>
      <c r="L106" s="703"/>
      <c r="M106" s="703"/>
      <c r="N106" s="703"/>
      <c r="O106" s="703"/>
      <c r="P106" s="703"/>
      <c r="Q106" s="603"/>
    </row>
    <row r="107" spans="2:17" ht="21.75" customHeight="1">
      <c r="B107" s="731" t="s">
        <v>1250</v>
      </c>
      <c r="C107" s="732"/>
      <c r="D107" s="711" t="s">
        <v>1323</v>
      </c>
      <c r="E107" s="712"/>
      <c r="F107" s="712"/>
      <c r="G107" s="712"/>
      <c r="H107" s="712"/>
      <c r="I107" s="712"/>
      <c r="J107" s="712"/>
      <c r="K107" s="712"/>
      <c r="L107" s="712"/>
      <c r="M107" s="712"/>
      <c r="N107" s="712"/>
      <c r="O107" s="712"/>
      <c r="P107" s="712"/>
      <c r="Q107" s="605"/>
    </row>
    <row r="108" spans="2:17" ht="21.75" customHeight="1">
      <c r="B108" s="733" t="s">
        <v>1227</v>
      </c>
      <c r="C108" s="734"/>
      <c r="D108" s="708" t="s">
        <v>1330</v>
      </c>
      <c r="E108" s="709"/>
      <c r="F108" s="709"/>
      <c r="G108" s="709"/>
      <c r="H108" s="710"/>
      <c r="I108" s="713" t="s">
        <v>1228</v>
      </c>
      <c r="J108" s="708" t="s">
        <v>1334</v>
      </c>
      <c r="K108" s="709"/>
      <c r="L108" s="709"/>
      <c r="M108" s="709"/>
      <c r="N108" s="709"/>
      <c r="O108" s="709"/>
      <c r="P108" s="709"/>
      <c r="Q108" s="602"/>
    </row>
    <row r="109" spans="2:17" ht="21.75" customHeight="1">
      <c r="B109" s="735"/>
      <c r="C109" s="736"/>
      <c r="D109" s="716"/>
      <c r="E109" s="717"/>
      <c r="F109" s="717"/>
      <c r="G109" s="717"/>
      <c r="H109" s="718"/>
      <c r="I109" s="714"/>
      <c r="J109" s="705"/>
      <c r="K109" s="706"/>
      <c r="L109" s="706"/>
      <c r="M109" s="706"/>
      <c r="N109" s="706"/>
      <c r="O109" s="706"/>
      <c r="P109" s="706"/>
      <c r="Q109" s="615"/>
    </row>
    <row r="110" spans="2:17" ht="21.75" customHeight="1">
      <c r="B110" s="735"/>
      <c r="C110" s="736"/>
      <c r="D110" s="705"/>
      <c r="E110" s="706"/>
      <c r="F110" s="706"/>
      <c r="G110" s="706"/>
      <c r="H110" s="707"/>
      <c r="I110" s="714"/>
      <c r="J110" s="705"/>
      <c r="K110" s="706"/>
      <c r="L110" s="706"/>
      <c r="M110" s="706"/>
      <c r="N110" s="706"/>
      <c r="O110" s="706"/>
      <c r="P110" s="706"/>
      <c r="Q110" s="615"/>
    </row>
    <row r="111" spans="2:17" ht="21.75" customHeight="1">
      <c r="B111" s="735"/>
      <c r="C111" s="736"/>
      <c r="D111" s="705"/>
      <c r="E111" s="706"/>
      <c r="F111" s="706"/>
      <c r="G111" s="706"/>
      <c r="H111" s="707"/>
      <c r="I111" s="714"/>
      <c r="J111" s="705"/>
      <c r="K111" s="706"/>
      <c r="L111" s="706"/>
      <c r="M111" s="706"/>
      <c r="N111" s="706"/>
      <c r="O111" s="706"/>
      <c r="P111" s="706"/>
      <c r="Q111" s="615"/>
    </row>
    <row r="112" spans="2:17" ht="21.75" customHeight="1">
      <c r="B112" s="735"/>
      <c r="C112" s="736"/>
      <c r="D112" s="705"/>
      <c r="E112" s="706"/>
      <c r="F112" s="706"/>
      <c r="G112" s="706"/>
      <c r="H112" s="707"/>
      <c r="I112" s="714"/>
      <c r="J112" s="705"/>
      <c r="K112" s="706"/>
      <c r="L112" s="706"/>
      <c r="M112" s="706"/>
      <c r="N112" s="706"/>
      <c r="O112" s="706"/>
      <c r="P112" s="706"/>
      <c r="Q112" s="615"/>
    </row>
    <row r="113" spans="2:17" ht="21.75" customHeight="1">
      <c r="B113" s="735"/>
      <c r="C113" s="736"/>
      <c r="D113" s="705"/>
      <c r="E113" s="706"/>
      <c r="F113" s="706"/>
      <c r="G113" s="706"/>
      <c r="H113" s="707"/>
      <c r="I113" s="714"/>
      <c r="J113" s="705"/>
      <c r="K113" s="706"/>
      <c r="L113" s="706"/>
      <c r="M113" s="706"/>
      <c r="N113" s="706"/>
      <c r="O113" s="706"/>
      <c r="P113" s="706"/>
      <c r="Q113" s="615"/>
    </row>
    <row r="114" spans="2:17" ht="21.75" customHeight="1">
      <c r="B114" s="737"/>
      <c r="C114" s="738"/>
      <c r="D114" s="702"/>
      <c r="E114" s="703"/>
      <c r="F114" s="703"/>
      <c r="G114" s="703"/>
      <c r="H114" s="704"/>
      <c r="I114" s="715"/>
      <c r="J114" s="702"/>
      <c r="K114" s="703"/>
      <c r="L114" s="703"/>
      <c r="M114" s="703"/>
      <c r="N114" s="703"/>
      <c r="O114" s="703"/>
      <c r="P114" s="703"/>
      <c r="Q114" s="603"/>
    </row>
    <row r="115" spans="2:17" ht="21.75" customHeight="1">
      <c r="B115" s="733" t="s">
        <v>1229</v>
      </c>
      <c r="C115" s="734"/>
      <c r="D115" s="708" t="s">
        <v>1335</v>
      </c>
      <c r="E115" s="709"/>
      <c r="F115" s="709"/>
      <c r="G115" s="709"/>
      <c r="H115" s="710"/>
      <c r="I115" s="708"/>
      <c r="J115" s="709"/>
      <c r="K115" s="709"/>
      <c r="L115" s="709"/>
      <c r="M115" s="709"/>
      <c r="N115" s="709"/>
      <c r="O115" s="709"/>
      <c r="P115" s="709"/>
      <c r="Q115" s="602"/>
    </row>
    <row r="116" spans="2:17" ht="21.75" customHeight="1">
      <c r="B116" s="735"/>
      <c r="C116" s="736"/>
      <c r="D116" s="705" t="s">
        <v>1336</v>
      </c>
      <c r="E116" s="706"/>
      <c r="F116" s="706"/>
      <c r="G116" s="706"/>
      <c r="H116" s="707"/>
      <c r="I116" s="705"/>
      <c r="J116" s="706"/>
      <c r="K116" s="706"/>
      <c r="L116" s="706"/>
      <c r="M116" s="706"/>
      <c r="N116" s="706"/>
      <c r="O116" s="706"/>
      <c r="P116" s="706"/>
      <c r="Q116" s="615"/>
    </row>
    <row r="117" spans="2:17" ht="21.75" customHeight="1">
      <c r="B117" s="735"/>
      <c r="C117" s="736"/>
      <c r="D117" s="705"/>
      <c r="E117" s="706"/>
      <c r="F117" s="706"/>
      <c r="G117" s="706"/>
      <c r="H117" s="707"/>
      <c r="I117" s="705"/>
      <c r="J117" s="706"/>
      <c r="K117" s="706"/>
      <c r="L117" s="706"/>
      <c r="M117" s="706"/>
      <c r="N117" s="706"/>
      <c r="O117" s="706"/>
      <c r="P117" s="706"/>
      <c r="Q117" s="615"/>
    </row>
    <row r="118" spans="2:17" ht="21.75" customHeight="1">
      <c r="B118" s="735"/>
      <c r="C118" s="736"/>
      <c r="D118" s="705"/>
      <c r="E118" s="706"/>
      <c r="F118" s="706"/>
      <c r="G118" s="706"/>
      <c r="H118" s="707"/>
      <c r="I118" s="705"/>
      <c r="J118" s="706"/>
      <c r="K118" s="706"/>
      <c r="L118" s="706"/>
      <c r="M118" s="706"/>
      <c r="N118" s="706"/>
      <c r="O118" s="706"/>
      <c r="P118" s="706"/>
      <c r="Q118" s="615"/>
    </row>
    <row r="119" spans="2:17" ht="21.75" customHeight="1">
      <c r="B119" s="735"/>
      <c r="C119" s="736"/>
      <c r="D119" s="705"/>
      <c r="E119" s="706"/>
      <c r="F119" s="706"/>
      <c r="G119" s="706"/>
      <c r="H119" s="707"/>
      <c r="I119" s="705"/>
      <c r="J119" s="706"/>
      <c r="K119" s="706"/>
      <c r="L119" s="706"/>
      <c r="M119" s="706"/>
      <c r="N119" s="706"/>
      <c r="O119" s="706"/>
      <c r="P119" s="706"/>
      <c r="Q119" s="615"/>
    </row>
    <row r="120" spans="2:17" ht="21.75" customHeight="1">
      <c r="B120" s="735"/>
      <c r="C120" s="736"/>
      <c r="D120" s="705"/>
      <c r="E120" s="706"/>
      <c r="F120" s="706"/>
      <c r="G120" s="706"/>
      <c r="H120" s="707"/>
      <c r="I120" s="705"/>
      <c r="J120" s="706"/>
      <c r="K120" s="706"/>
      <c r="L120" s="706"/>
      <c r="M120" s="706"/>
      <c r="N120" s="706"/>
      <c r="O120" s="706"/>
      <c r="P120" s="706"/>
      <c r="Q120" s="615"/>
    </row>
    <row r="121" spans="2:17" ht="21.75" customHeight="1">
      <c r="B121" s="737"/>
      <c r="C121" s="738"/>
      <c r="D121" s="702"/>
      <c r="E121" s="703"/>
      <c r="F121" s="703"/>
      <c r="G121" s="703"/>
      <c r="H121" s="704"/>
      <c r="I121" s="702"/>
      <c r="J121" s="703"/>
      <c r="K121" s="703"/>
      <c r="L121" s="703"/>
      <c r="M121" s="703"/>
      <c r="N121" s="703"/>
      <c r="O121" s="703"/>
      <c r="P121" s="703"/>
      <c r="Q121" s="603"/>
    </row>
    <row r="123" spans="2:17" ht="21.75" customHeight="1">
      <c r="B123" s="608" t="s">
        <v>1224</v>
      </c>
      <c r="C123" s="378">
        <v>42163</v>
      </c>
      <c r="D123" s="376" t="s">
        <v>1225</v>
      </c>
      <c r="E123" s="377" t="s">
        <v>19</v>
      </c>
      <c r="F123" s="376" t="s">
        <v>1262</v>
      </c>
      <c r="G123" s="380" t="s">
        <v>1249</v>
      </c>
      <c r="H123" s="589" t="s">
        <v>1337</v>
      </c>
      <c r="I123" s="376" t="s">
        <v>1251</v>
      </c>
      <c r="J123" s="384">
        <v>154</v>
      </c>
      <c r="K123" s="376" t="s">
        <v>1252</v>
      </c>
      <c r="L123" s="384">
        <v>211</v>
      </c>
      <c r="M123" s="379" t="s">
        <v>1253</v>
      </c>
      <c r="N123" s="384" t="str">
        <f>IF(J123&gt;0,IF(L123&gt;(J123+5),"No","OK"),"")</f>
        <v>No</v>
      </c>
      <c r="O123" s="384">
        <f>IF(L123-J123&gt;0,L123-J123,"")</f>
        <v>57</v>
      </c>
      <c r="P123" s="379" t="s">
        <v>1181</v>
      </c>
      <c r="Q123" s="385" t="s">
        <v>1184</v>
      </c>
    </row>
    <row r="124" spans="2:17" ht="21.75" customHeight="1">
      <c r="B124" s="733" t="s">
        <v>1226</v>
      </c>
      <c r="C124" s="734"/>
      <c r="D124" s="719" t="s">
        <v>1390</v>
      </c>
      <c r="E124" s="720"/>
      <c r="F124" s="720"/>
      <c r="G124" s="720"/>
      <c r="H124" s="720"/>
      <c r="I124" s="720"/>
      <c r="J124" s="720"/>
      <c r="K124" s="720"/>
      <c r="L124" s="720"/>
      <c r="M124" s="720"/>
      <c r="N124" s="720"/>
      <c r="O124" s="720"/>
      <c r="P124" s="720"/>
      <c r="Q124" s="602"/>
    </row>
    <row r="125" spans="2:17" ht="21.75" customHeight="1">
      <c r="B125" s="735"/>
      <c r="C125" s="736"/>
      <c r="D125" s="721"/>
      <c r="E125" s="722"/>
      <c r="F125" s="722"/>
      <c r="G125" s="722"/>
      <c r="H125" s="722"/>
      <c r="I125" s="722"/>
      <c r="J125" s="722"/>
      <c r="K125" s="722"/>
      <c r="L125" s="722"/>
      <c r="M125" s="722"/>
      <c r="N125" s="722"/>
      <c r="O125" s="722"/>
      <c r="P125" s="722"/>
      <c r="Q125" s="615"/>
    </row>
    <row r="126" spans="2:17" ht="21.75" customHeight="1">
      <c r="B126" s="737"/>
      <c r="C126" s="738"/>
      <c r="D126" s="723"/>
      <c r="E126" s="724"/>
      <c r="F126" s="724"/>
      <c r="G126" s="724"/>
      <c r="H126" s="724"/>
      <c r="I126" s="724"/>
      <c r="J126" s="724"/>
      <c r="K126" s="724"/>
      <c r="L126" s="724"/>
      <c r="M126" s="724"/>
      <c r="N126" s="724"/>
      <c r="O126" s="724"/>
      <c r="P126" s="724"/>
      <c r="Q126" s="603"/>
    </row>
    <row r="127" spans="2:17" ht="21.75" customHeight="1">
      <c r="B127" s="731" t="s">
        <v>1250</v>
      </c>
      <c r="C127" s="732"/>
      <c r="D127" s="711"/>
      <c r="E127" s="712"/>
      <c r="F127" s="712"/>
      <c r="G127" s="712"/>
      <c r="H127" s="712"/>
      <c r="I127" s="712"/>
      <c r="J127" s="712"/>
      <c r="K127" s="712"/>
      <c r="L127" s="712"/>
      <c r="M127" s="712"/>
      <c r="N127" s="712"/>
      <c r="O127" s="712"/>
      <c r="P127" s="712"/>
      <c r="Q127" s="605"/>
    </row>
    <row r="128" spans="2:17" ht="21.75" customHeight="1">
      <c r="B128" s="733" t="s">
        <v>1227</v>
      </c>
      <c r="C128" s="734"/>
      <c r="D128" s="708" t="s">
        <v>1391</v>
      </c>
      <c r="E128" s="709"/>
      <c r="F128" s="709"/>
      <c r="G128" s="709"/>
      <c r="H128" s="710"/>
      <c r="I128" s="713" t="s">
        <v>1228</v>
      </c>
      <c r="J128" s="708" t="s">
        <v>1392</v>
      </c>
      <c r="K128" s="709"/>
      <c r="L128" s="709"/>
      <c r="M128" s="709"/>
      <c r="N128" s="709"/>
      <c r="O128" s="709"/>
      <c r="P128" s="709"/>
      <c r="Q128" s="602"/>
    </row>
    <row r="129" spans="2:17" ht="21.75" customHeight="1">
      <c r="B129" s="735"/>
      <c r="C129" s="736"/>
      <c r="D129" s="716" t="s">
        <v>1393</v>
      </c>
      <c r="E129" s="717"/>
      <c r="F129" s="717"/>
      <c r="G129" s="717"/>
      <c r="H129" s="718"/>
      <c r="I129" s="714"/>
      <c r="J129" s="705"/>
      <c r="K129" s="706"/>
      <c r="L129" s="706"/>
      <c r="M129" s="706"/>
      <c r="N129" s="706"/>
      <c r="O129" s="706"/>
      <c r="P129" s="706"/>
      <c r="Q129" s="615"/>
    </row>
    <row r="130" spans="2:17" ht="21.75" customHeight="1">
      <c r="B130" s="735"/>
      <c r="C130" s="736"/>
      <c r="D130" s="705" t="s">
        <v>1394</v>
      </c>
      <c r="E130" s="706"/>
      <c r="F130" s="706"/>
      <c r="G130" s="706"/>
      <c r="H130" s="707"/>
      <c r="I130" s="714"/>
      <c r="J130" s="705"/>
      <c r="K130" s="706"/>
      <c r="L130" s="706"/>
      <c r="M130" s="706"/>
      <c r="N130" s="706"/>
      <c r="O130" s="706"/>
      <c r="P130" s="706"/>
      <c r="Q130" s="615"/>
    </row>
    <row r="131" spans="2:17" ht="21.75" customHeight="1">
      <c r="B131" s="735"/>
      <c r="C131" s="736"/>
      <c r="D131" s="705"/>
      <c r="E131" s="706"/>
      <c r="F131" s="706"/>
      <c r="G131" s="706"/>
      <c r="H131" s="707"/>
      <c r="I131" s="714"/>
      <c r="J131" s="705"/>
      <c r="K131" s="706"/>
      <c r="L131" s="706"/>
      <c r="M131" s="706"/>
      <c r="N131" s="706"/>
      <c r="O131" s="706"/>
      <c r="P131" s="706"/>
      <c r="Q131" s="615"/>
    </row>
    <row r="132" spans="2:17" ht="21.75" customHeight="1">
      <c r="B132" s="735"/>
      <c r="C132" s="736"/>
      <c r="D132" s="705"/>
      <c r="E132" s="706"/>
      <c r="F132" s="706"/>
      <c r="G132" s="706"/>
      <c r="H132" s="707"/>
      <c r="I132" s="714"/>
      <c r="J132" s="705"/>
      <c r="K132" s="706"/>
      <c r="L132" s="706"/>
      <c r="M132" s="706"/>
      <c r="N132" s="706"/>
      <c r="O132" s="706"/>
      <c r="P132" s="706"/>
      <c r="Q132" s="615"/>
    </row>
    <row r="133" spans="2:17" ht="21.75" customHeight="1">
      <c r="B133" s="735"/>
      <c r="C133" s="736"/>
      <c r="D133" s="705"/>
      <c r="E133" s="706"/>
      <c r="F133" s="706"/>
      <c r="G133" s="706"/>
      <c r="H133" s="707"/>
      <c r="I133" s="714"/>
      <c r="J133" s="705"/>
      <c r="K133" s="706"/>
      <c r="L133" s="706"/>
      <c r="M133" s="706"/>
      <c r="N133" s="706"/>
      <c r="O133" s="706"/>
      <c r="P133" s="706"/>
      <c r="Q133" s="615"/>
    </row>
    <row r="134" spans="2:17" ht="21.75" customHeight="1">
      <c r="B134" s="737"/>
      <c r="C134" s="738"/>
      <c r="D134" s="702"/>
      <c r="E134" s="703"/>
      <c r="F134" s="703"/>
      <c r="G134" s="703"/>
      <c r="H134" s="704"/>
      <c r="I134" s="715"/>
      <c r="J134" s="702"/>
      <c r="K134" s="703"/>
      <c r="L134" s="703"/>
      <c r="M134" s="703"/>
      <c r="N134" s="703"/>
      <c r="O134" s="703"/>
      <c r="P134" s="703"/>
      <c r="Q134" s="603"/>
    </row>
    <row r="135" spans="2:17" ht="28.5" customHeight="1">
      <c r="B135" s="733" t="s">
        <v>1229</v>
      </c>
      <c r="C135" s="734"/>
      <c r="D135" s="708" t="s">
        <v>1400</v>
      </c>
      <c r="E135" s="709"/>
      <c r="F135" s="709"/>
      <c r="G135" s="709"/>
      <c r="H135" s="710"/>
      <c r="I135" s="708"/>
      <c r="J135" s="709"/>
      <c r="K135" s="709"/>
      <c r="L135" s="709"/>
      <c r="M135" s="709"/>
      <c r="N135" s="709"/>
      <c r="O135" s="709"/>
      <c r="P135" s="709"/>
      <c r="Q135" s="602"/>
    </row>
    <row r="136" spans="2:17" ht="21.75" customHeight="1">
      <c r="B136" s="735"/>
      <c r="C136" s="736"/>
      <c r="D136" s="705"/>
      <c r="E136" s="706"/>
      <c r="F136" s="706"/>
      <c r="G136" s="706"/>
      <c r="H136" s="707"/>
      <c r="I136" s="705"/>
      <c r="J136" s="706"/>
      <c r="K136" s="706"/>
      <c r="L136" s="706"/>
      <c r="M136" s="706"/>
      <c r="N136" s="706"/>
      <c r="O136" s="706"/>
      <c r="P136" s="706"/>
      <c r="Q136" s="615"/>
    </row>
    <row r="137" spans="2:17" ht="21.75" customHeight="1">
      <c r="B137" s="735"/>
      <c r="C137" s="736"/>
      <c r="D137" s="705"/>
      <c r="E137" s="706"/>
      <c r="F137" s="706"/>
      <c r="G137" s="706"/>
      <c r="H137" s="707"/>
      <c r="I137" s="705"/>
      <c r="J137" s="706"/>
      <c r="K137" s="706"/>
      <c r="L137" s="706"/>
      <c r="M137" s="706"/>
      <c r="N137" s="706"/>
      <c r="O137" s="706"/>
      <c r="P137" s="706"/>
      <c r="Q137" s="615"/>
    </row>
    <row r="138" spans="2:17" ht="21.75" customHeight="1">
      <c r="B138" s="735"/>
      <c r="C138" s="736"/>
      <c r="D138" s="705"/>
      <c r="E138" s="706"/>
      <c r="F138" s="706"/>
      <c r="G138" s="706"/>
      <c r="H138" s="707"/>
      <c r="I138" s="705"/>
      <c r="J138" s="706"/>
      <c r="K138" s="706"/>
      <c r="L138" s="706"/>
      <c r="M138" s="706"/>
      <c r="N138" s="706"/>
      <c r="O138" s="706"/>
      <c r="P138" s="706"/>
      <c r="Q138" s="615"/>
    </row>
    <row r="139" spans="2:17" ht="21.75" customHeight="1">
      <c r="B139" s="735"/>
      <c r="C139" s="736"/>
      <c r="D139" s="705"/>
      <c r="E139" s="706"/>
      <c r="F139" s="706"/>
      <c r="G139" s="706"/>
      <c r="H139" s="707"/>
      <c r="I139" s="705"/>
      <c r="J139" s="706"/>
      <c r="K139" s="706"/>
      <c r="L139" s="706"/>
      <c r="M139" s="706"/>
      <c r="N139" s="706"/>
      <c r="O139" s="706"/>
      <c r="P139" s="706"/>
      <c r="Q139" s="615"/>
    </row>
    <row r="140" spans="2:17" ht="21.75" customHeight="1">
      <c r="B140" s="735"/>
      <c r="C140" s="736"/>
      <c r="D140" s="705"/>
      <c r="E140" s="706"/>
      <c r="F140" s="706"/>
      <c r="G140" s="706"/>
      <c r="H140" s="707"/>
      <c r="I140" s="705"/>
      <c r="J140" s="706"/>
      <c r="K140" s="706"/>
      <c r="L140" s="706"/>
      <c r="M140" s="706"/>
      <c r="N140" s="706"/>
      <c r="O140" s="706"/>
      <c r="P140" s="706"/>
      <c r="Q140" s="615"/>
    </row>
    <row r="141" spans="2:17" ht="21.75" customHeight="1">
      <c r="B141" s="737"/>
      <c r="C141" s="738"/>
      <c r="D141" s="702"/>
      <c r="E141" s="703"/>
      <c r="F141" s="703"/>
      <c r="G141" s="703"/>
      <c r="H141" s="704"/>
      <c r="I141" s="702"/>
      <c r="J141" s="703"/>
      <c r="K141" s="703"/>
      <c r="L141" s="703"/>
      <c r="M141" s="703"/>
      <c r="N141" s="703"/>
      <c r="O141" s="703"/>
      <c r="P141" s="703"/>
      <c r="Q141" s="603"/>
    </row>
    <row r="143" spans="2:17" ht="21.75" customHeight="1">
      <c r="B143" s="608" t="s">
        <v>1224</v>
      </c>
      <c r="C143" s="378">
        <v>42163</v>
      </c>
      <c r="D143" s="376" t="s">
        <v>1225</v>
      </c>
      <c r="E143" s="377" t="s">
        <v>21</v>
      </c>
      <c r="F143" s="376" t="s">
        <v>1262</v>
      </c>
      <c r="G143" s="380" t="s">
        <v>1280</v>
      </c>
      <c r="H143" s="589" t="s">
        <v>1337</v>
      </c>
      <c r="I143" s="376" t="s">
        <v>1251</v>
      </c>
      <c r="J143" s="384">
        <v>92</v>
      </c>
      <c r="K143" s="376" t="s">
        <v>1252</v>
      </c>
      <c r="L143" s="384">
        <v>139</v>
      </c>
      <c r="M143" s="379" t="s">
        <v>1253</v>
      </c>
      <c r="N143" s="384" t="str">
        <f>IF(J143&gt;0,IF(L143&gt;(J143+5),"No","OK"),"")</f>
        <v>No</v>
      </c>
      <c r="O143" s="384">
        <f>IF(L143-J143&gt;0,L143-J143,"")</f>
        <v>47</v>
      </c>
      <c r="P143" s="379" t="s">
        <v>1181</v>
      </c>
      <c r="Q143" s="385" t="s">
        <v>1184</v>
      </c>
    </row>
    <row r="144" spans="2:17" ht="21.75" customHeight="1">
      <c r="B144" s="733" t="s">
        <v>1226</v>
      </c>
      <c r="C144" s="734"/>
      <c r="D144" s="719" t="s">
        <v>1395</v>
      </c>
      <c r="E144" s="720"/>
      <c r="F144" s="720"/>
      <c r="G144" s="720"/>
      <c r="H144" s="720"/>
      <c r="I144" s="720"/>
      <c r="J144" s="720"/>
      <c r="K144" s="720"/>
      <c r="L144" s="720"/>
      <c r="M144" s="720"/>
      <c r="N144" s="720"/>
      <c r="O144" s="720"/>
      <c r="P144" s="720"/>
      <c r="Q144" s="602"/>
    </row>
    <row r="145" spans="2:17" ht="21.75" customHeight="1">
      <c r="B145" s="735"/>
      <c r="C145" s="736"/>
      <c r="D145" s="721"/>
      <c r="E145" s="722"/>
      <c r="F145" s="722"/>
      <c r="G145" s="722"/>
      <c r="H145" s="722"/>
      <c r="I145" s="722"/>
      <c r="J145" s="722"/>
      <c r="K145" s="722"/>
      <c r="L145" s="722"/>
      <c r="M145" s="722"/>
      <c r="N145" s="722"/>
      <c r="O145" s="722"/>
      <c r="P145" s="722"/>
      <c r="Q145" s="615"/>
    </row>
    <row r="146" spans="2:17" ht="21.75" customHeight="1">
      <c r="B146" s="737"/>
      <c r="C146" s="738"/>
      <c r="D146" s="723"/>
      <c r="E146" s="724"/>
      <c r="F146" s="724"/>
      <c r="G146" s="724"/>
      <c r="H146" s="724"/>
      <c r="I146" s="724"/>
      <c r="J146" s="724"/>
      <c r="K146" s="724"/>
      <c r="L146" s="724"/>
      <c r="M146" s="724"/>
      <c r="N146" s="724"/>
      <c r="O146" s="724"/>
      <c r="P146" s="724"/>
      <c r="Q146" s="603"/>
    </row>
    <row r="147" spans="2:17" ht="21.75" customHeight="1">
      <c r="B147" s="731" t="s">
        <v>1250</v>
      </c>
      <c r="C147" s="732"/>
      <c r="D147" s="711"/>
      <c r="E147" s="712"/>
      <c r="F147" s="712"/>
      <c r="G147" s="712"/>
      <c r="H147" s="712"/>
      <c r="I147" s="712"/>
      <c r="J147" s="712"/>
      <c r="K147" s="712"/>
      <c r="L147" s="712"/>
      <c r="M147" s="712"/>
      <c r="N147" s="712"/>
      <c r="O147" s="712"/>
      <c r="P147" s="712"/>
      <c r="Q147" s="605"/>
    </row>
    <row r="148" spans="2:17" ht="21.75" customHeight="1">
      <c r="B148" s="733" t="s">
        <v>1227</v>
      </c>
      <c r="C148" s="734"/>
      <c r="D148" s="708" t="s">
        <v>1396</v>
      </c>
      <c r="E148" s="709"/>
      <c r="F148" s="709"/>
      <c r="G148" s="709"/>
      <c r="H148" s="710"/>
      <c r="I148" s="713" t="s">
        <v>1228</v>
      </c>
      <c r="J148" s="708" t="s">
        <v>1397</v>
      </c>
      <c r="K148" s="709"/>
      <c r="L148" s="709"/>
      <c r="M148" s="709"/>
      <c r="N148" s="709"/>
      <c r="O148" s="709"/>
      <c r="P148" s="709"/>
      <c r="Q148" s="602"/>
    </row>
    <row r="149" spans="2:17" ht="21.75" customHeight="1">
      <c r="B149" s="735"/>
      <c r="C149" s="736"/>
      <c r="D149" s="716"/>
      <c r="E149" s="717"/>
      <c r="F149" s="717"/>
      <c r="G149" s="717"/>
      <c r="H149" s="718"/>
      <c r="I149" s="714"/>
      <c r="J149" s="705"/>
      <c r="K149" s="706"/>
      <c r="L149" s="706"/>
      <c r="M149" s="706"/>
      <c r="N149" s="706"/>
      <c r="O149" s="706"/>
      <c r="P149" s="706"/>
      <c r="Q149" s="615"/>
    </row>
    <row r="150" spans="2:17" ht="21.75" customHeight="1">
      <c r="B150" s="735"/>
      <c r="C150" s="736"/>
      <c r="D150" s="705"/>
      <c r="E150" s="706"/>
      <c r="F150" s="706"/>
      <c r="G150" s="706"/>
      <c r="H150" s="707"/>
      <c r="I150" s="714"/>
      <c r="J150" s="705"/>
      <c r="K150" s="706"/>
      <c r="L150" s="706"/>
      <c r="M150" s="706"/>
      <c r="N150" s="706"/>
      <c r="O150" s="706"/>
      <c r="P150" s="706"/>
      <c r="Q150" s="615"/>
    </row>
    <row r="151" spans="2:17" ht="21.75" customHeight="1">
      <c r="B151" s="735"/>
      <c r="C151" s="736"/>
      <c r="D151" s="705"/>
      <c r="E151" s="706"/>
      <c r="F151" s="706"/>
      <c r="G151" s="706"/>
      <c r="H151" s="707"/>
      <c r="I151" s="714"/>
      <c r="J151" s="705"/>
      <c r="K151" s="706"/>
      <c r="L151" s="706"/>
      <c r="M151" s="706"/>
      <c r="N151" s="706"/>
      <c r="O151" s="706"/>
      <c r="P151" s="706"/>
      <c r="Q151" s="615"/>
    </row>
    <row r="152" spans="2:17" ht="21.75" customHeight="1">
      <c r="B152" s="735"/>
      <c r="C152" s="736"/>
      <c r="D152" s="705"/>
      <c r="E152" s="706"/>
      <c r="F152" s="706"/>
      <c r="G152" s="706"/>
      <c r="H152" s="707"/>
      <c r="I152" s="714"/>
      <c r="J152" s="705"/>
      <c r="K152" s="706"/>
      <c r="L152" s="706"/>
      <c r="M152" s="706"/>
      <c r="N152" s="706"/>
      <c r="O152" s="706"/>
      <c r="P152" s="706"/>
      <c r="Q152" s="615"/>
    </row>
    <row r="153" spans="2:17" ht="21.75" customHeight="1">
      <c r="B153" s="735"/>
      <c r="C153" s="736"/>
      <c r="D153" s="705"/>
      <c r="E153" s="706"/>
      <c r="F153" s="706"/>
      <c r="G153" s="706"/>
      <c r="H153" s="707"/>
      <c r="I153" s="714"/>
      <c r="J153" s="705"/>
      <c r="K153" s="706"/>
      <c r="L153" s="706"/>
      <c r="M153" s="706"/>
      <c r="N153" s="706"/>
      <c r="O153" s="706"/>
      <c r="P153" s="706"/>
      <c r="Q153" s="615"/>
    </row>
    <row r="154" spans="2:17" ht="21.75" customHeight="1">
      <c r="B154" s="737"/>
      <c r="C154" s="738"/>
      <c r="D154" s="702"/>
      <c r="E154" s="703"/>
      <c r="F154" s="703"/>
      <c r="G154" s="703"/>
      <c r="H154" s="704"/>
      <c r="I154" s="715"/>
      <c r="J154" s="702"/>
      <c r="K154" s="703"/>
      <c r="L154" s="703"/>
      <c r="M154" s="703"/>
      <c r="N154" s="703"/>
      <c r="O154" s="703"/>
      <c r="P154" s="703"/>
      <c r="Q154" s="603"/>
    </row>
    <row r="155" spans="2:17" ht="21.75" customHeight="1">
      <c r="B155" s="733" t="s">
        <v>1229</v>
      </c>
      <c r="C155" s="734"/>
      <c r="D155" s="708" t="s">
        <v>1398</v>
      </c>
      <c r="E155" s="709"/>
      <c r="F155" s="709"/>
      <c r="G155" s="709"/>
      <c r="H155" s="710"/>
      <c r="I155" s="708"/>
      <c r="J155" s="709"/>
      <c r="K155" s="709"/>
      <c r="L155" s="709"/>
      <c r="M155" s="709"/>
      <c r="N155" s="709"/>
      <c r="O155" s="709"/>
      <c r="P155" s="709"/>
      <c r="Q155" s="602"/>
    </row>
    <row r="156" spans="2:17" ht="21.75" customHeight="1">
      <c r="B156" s="735"/>
      <c r="C156" s="736"/>
      <c r="D156" s="705" t="s">
        <v>1399</v>
      </c>
      <c r="E156" s="706"/>
      <c r="F156" s="706"/>
      <c r="G156" s="706"/>
      <c r="H156" s="707"/>
      <c r="I156" s="705"/>
      <c r="J156" s="706"/>
      <c r="K156" s="706"/>
      <c r="L156" s="706"/>
      <c r="M156" s="706"/>
      <c r="N156" s="706"/>
      <c r="O156" s="706"/>
      <c r="P156" s="706"/>
      <c r="Q156" s="615"/>
    </row>
    <row r="157" spans="2:17" ht="21.75" customHeight="1">
      <c r="B157" s="735"/>
      <c r="C157" s="736"/>
      <c r="D157" s="705"/>
      <c r="E157" s="706"/>
      <c r="F157" s="706"/>
      <c r="G157" s="706"/>
      <c r="H157" s="707"/>
      <c r="I157" s="705"/>
      <c r="J157" s="706"/>
      <c r="K157" s="706"/>
      <c r="L157" s="706"/>
      <c r="M157" s="706"/>
      <c r="N157" s="706"/>
      <c r="O157" s="706"/>
      <c r="P157" s="706"/>
      <c r="Q157" s="615"/>
    </row>
    <row r="158" spans="2:17" ht="21.75" customHeight="1">
      <c r="B158" s="735"/>
      <c r="C158" s="736"/>
      <c r="D158" s="705"/>
      <c r="E158" s="706"/>
      <c r="F158" s="706"/>
      <c r="G158" s="706"/>
      <c r="H158" s="707"/>
      <c r="I158" s="705"/>
      <c r="J158" s="706"/>
      <c r="K158" s="706"/>
      <c r="L158" s="706"/>
      <c r="M158" s="706"/>
      <c r="N158" s="706"/>
      <c r="O158" s="706"/>
      <c r="P158" s="706"/>
      <c r="Q158" s="615"/>
    </row>
    <row r="159" spans="2:17" ht="21.75" customHeight="1">
      <c r="B159" s="735"/>
      <c r="C159" s="736"/>
      <c r="D159" s="705"/>
      <c r="E159" s="706"/>
      <c r="F159" s="706"/>
      <c r="G159" s="706"/>
      <c r="H159" s="707"/>
      <c r="I159" s="705"/>
      <c r="J159" s="706"/>
      <c r="K159" s="706"/>
      <c r="L159" s="706"/>
      <c r="M159" s="706"/>
      <c r="N159" s="706"/>
      <c r="O159" s="706"/>
      <c r="P159" s="706"/>
      <c r="Q159" s="615"/>
    </row>
    <row r="160" spans="2:17" ht="21.75" customHeight="1">
      <c r="B160" s="735"/>
      <c r="C160" s="736"/>
      <c r="D160" s="705"/>
      <c r="E160" s="706"/>
      <c r="F160" s="706"/>
      <c r="G160" s="706"/>
      <c r="H160" s="707"/>
      <c r="I160" s="705"/>
      <c r="J160" s="706"/>
      <c r="K160" s="706"/>
      <c r="L160" s="706"/>
      <c r="M160" s="706"/>
      <c r="N160" s="706"/>
      <c r="O160" s="706"/>
      <c r="P160" s="706"/>
      <c r="Q160" s="615"/>
    </row>
    <row r="161" spans="2:17" ht="21.75" customHeight="1">
      <c r="B161" s="737"/>
      <c r="C161" s="738"/>
      <c r="D161" s="702"/>
      <c r="E161" s="703"/>
      <c r="F161" s="703"/>
      <c r="G161" s="703"/>
      <c r="H161" s="704"/>
      <c r="I161" s="702"/>
      <c r="J161" s="703"/>
      <c r="K161" s="703"/>
      <c r="L161" s="703"/>
      <c r="M161" s="703"/>
      <c r="N161" s="703"/>
      <c r="O161" s="703"/>
      <c r="P161" s="703"/>
      <c r="Q161" s="603"/>
    </row>
    <row r="163" spans="2:17" ht="21.75" customHeight="1">
      <c r="B163" s="614" t="s">
        <v>1224</v>
      </c>
      <c r="C163" s="378">
        <v>42013</v>
      </c>
      <c r="D163" s="376" t="s">
        <v>1225</v>
      </c>
      <c r="E163" s="377" t="s">
        <v>19</v>
      </c>
      <c r="F163" s="376" t="s">
        <v>1262</v>
      </c>
      <c r="G163" s="380" t="s">
        <v>1302</v>
      </c>
      <c r="H163" s="589" t="s">
        <v>1337</v>
      </c>
      <c r="I163" s="376" t="s">
        <v>1251</v>
      </c>
      <c r="J163" s="384">
        <v>169</v>
      </c>
      <c r="K163" s="376" t="s">
        <v>1252</v>
      </c>
      <c r="L163" s="384">
        <v>131</v>
      </c>
      <c r="M163" s="379" t="s">
        <v>1253</v>
      </c>
      <c r="N163" s="384" t="str">
        <f>IF(J163&gt;0,IF(L163&gt;(J163+5),"No","OK"),"")</f>
        <v>OK</v>
      </c>
      <c r="O163" s="384" t="str">
        <f>IF(L163-J163&gt;0,L163-J163,"")</f>
        <v/>
      </c>
      <c r="P163" s="379" t="s">
        <v>1181</v>
      </c>
      <c r="Q163" s="385" t="s">
        <v>1183</v>
      </c>
    </row>
    <row r="164" spans="2:17" ht="21.75" customHeight="1">
      <c r="B164" s="733" t="s">
        <v>1226</v>
      </c>
      <c r="C164" s="734"/>
      <c r="D164" s="719" t="s">
        <v>1402</v>
      </c>
      <c r="E164" s="720"/>
      <c r="F164" s="720"/>
      <c r="G164" s="720"/>
      <c r="H164" s="720"/>
      <c r="I164" s="720"/>
      <c r="J164" s="720"/>
      <c r="K164" s="720"/>
      <c r="L164" s="720"/>
      <c r="M164" s="720"/>
      <c r="N164" s="720"/>
      <c r="O164" s="720"/>
      <c r="P164" s="720"/>
      <c r="Q164" s="616"/>
    </row>
    <row r="165" spans="2:17" ht="21.75" customHeight="1">
      <c r="B165" s="735"/>
      <c r="C165" s="736"/>
      <c r="D165" s="721"/>
      <c r="E165" s="722"/>
      <c r="F165" s="722"/>
      <c r="G165" s="722"/>
      <c r="H165" s="722"/>
      <c r="I165" s="722"/>
      <c r="J165" s="722"/>
      <c r="K165" s="722"/>
      <c r="L165" s="722"/>
      <c r="M165" s="722"/>
      <c r="N165" s="722"/>
      <c r="O165" s="722"/>
      <c r="P165" s="722"/>
      <c r="Q165" s="617"/>
    </row>
    <row r="166" spans="2:17" ht="21.75" customHeight="1">
      <c r="B166" s="737"/>
      <c r="C166" s="738"/>
      <c r="D166" s="723"/>
      <c r="E166" s="724"/>
      <c r="F166" s="724"/>
      <c r="G166" s="724"/>
      <c r="H166" s="724"/>
      <c r="I166" s="724"/>
      <c r="J166" s="724"/>
      <c r="K166" s="724"/>
      <c r="L166" s="724"/>
      <c r="M166" s="724"/>
      <c r="N166" s="724"/>
      <c r="O166" s="724"/>
      <c r="P166" s="724"/>
      <c r="Q166" s="618"/>
    </row>
    <row r="167" spans="2:17" ht="21.75" customHeight="1">
      <c r="B167" s="731" t="s">
        <v>1250</v>
      </c>
      <c r="C167" s="732"/>
      <c r="D167" s="711"/>
      <c r="E167" s="712"/>
      <c r="F167" s="712"/>
      <c r="G167" s="712"/>
      <c r="H167" s="712"/>
      <c r="I167" s="712"/>
      <c r="J167" s="712"/>
      <c r="K167" s="712"/>
      <c r="L167" s="712"/>
      <c r="M167" s="712"/>
      <c r="N167" s="712"/>
      <c r="O167" s="712"/>
      <c r="P167" s="712"/>
      <c r="Q167" s="605"/>
    </row>
    <row r="168" spans="2:17" ht="21.75" customHeight="1">
      <c r="B168" s="733" t="s">
        <v>1227</v>
      </c>
      <c r="C168" s="734"/>
      <c r="D168" s="708" t="s">
        <v>1403</v>
      </c>
      <c r="E168" s="709"/>
      <c r="F168" s="709"/>
      <c r="G168" s="709"/>
      <c r="H168" s="710"/>
      <c r="I168" s="713" t="s">
        <v>1228</v>
      </c>
      <c r="J168" s="708" t="s">
        <v>1404</v>
      </c>
      <c r="K168" s="709"/>
      <c r="L168" s="709"/>
      <c r="M168" s="709"/>
      <c r="N168" s="709"/>
      <c r="O168" s="709"/>
      <c r="P168" s="709"/>
      <c r="Q168" s="616"/>
    </row>
    <row r="169" spans="2:17" ht="21.75" customHeight="1">
      <c r="B169" s="735"/>
      <c r="C169" s="736"/>
      <c r="D169" s="716" t="s">
        <v>1405</v>
      </c>
      <c r="E169" s="717"/>
      <c r="F169" s="717"/>
      <c r="G169" s="717"/>
      <c r="H169" s="718"/>
      <c r="I169" s="714"/>
      <c r="J169" s="705"/>
      <c r="K169" s="706"/>
      <c r="L169" s="706"/>
      <c r="M169" s="706"/>
      <c r="N169" s="706"/>
      <c r="O169" s="706"/>
      <c r="P169" s="706"/>
      <c r="Q169" s="617"/>
    </row>
    <row r="170" spans="2:17" ht="21.75" customHeight="1">
      <c r="B170" s="735"/>
      <c r="C170" s="736"/>
      <c r="D170" s="705"/>
      <c r="E170" s="706"/>
      <c r="F170" s="706"/>
      <c r="G170" s="706"/>
      <c r="H170" s="707"/>
      <c r="I170" s="714"/>
      <c r="J170" s="705"/>
      <c r="K170" s="706"/>
      <c r="L170" s="706"/>
      <c r="M170" s="706"/>
      <c r="N170" s="706"/>
      <c r="O170" s="706"/>
      <c r="P170" s="706"/>
      <c r="Q170" s="617"/>
    </row>
    <row r="171" spans="2:17" ht="21.75" customHeight="1">
      <c r="B171" s="735"/>
      <c r="C171" s="736"/>
      <c r="D171" s="705"/>
      <c r="E171" s="706"/>
      <c r="F171" s="706"/>
      <c r="G171" s="706"/>
      <c r="H171" s="707"/>
      <c r="I171" s="714"/>
      <c r="J171" s="705"/>
      <c r="K171" s="706"/>
      <c r="L171" s="706"/>
      <c r="M171" s="706"/>
      <c r="N171" s="706"/>
      <c r="O171" s="706"/>
      <c r="P171" s="706"/>
      <c r="Q171" s="617"/>
    </row>
    <row r="172" spans="2:17" ht="21.75" customHeight="1">
      <c r="B172" s="735"/>
      <c r="C172" s="736"/>
      <c r="D172" s="705"/>
      <c r="E172" s="706"/>
      <c r="F172" s="706"/>
      <c r="G172" s="706"/>
      <c r="H172" s="707"/>
      <c r="I172" s="714"/>
      <c r="J172" s="705"/>
      <c r="K172" s="706"/>
      <c r="L172" s="706"/>
      <c r="M172" s="706"/>
      <c r="N172" s="706"/>
      <c r="O172" s="706"/>
      <c r="P172" s="706"/>
      <c r="Q172" s="617"/>
    </row>
    <row r="173" spans="2:17" ht="21.75" customHeight="1">
      <c r="B173" s="735"/>
      <c r="C173" s="736"/>
      <c r="D173" s="705"/>
      <c r="E173" s="706"/>
      <c r="F173" s="706"/>
      <c r="G173" s="706"/>
      <c r="H173" s="707"/>
      <c r="I173" s="714"/>
      <c r="J173" s="705"/>
      <c r="K173" s="706"/>
      <c r="L173" s="706"/>
      <c r="M173" s="706"/>
      <c r="N173" s="706"/>
      <c r="O173" s="706"/>
      <c r="P173" s="706"/>
      <c r="Q173" s="617"/>
    </row>
    <row r="174" spans="2:17" ht="21.75" customHeight="1">
      <c r="B174" s="737"/>
      <c r="C174" s="738"/>
      <c r="D174" s="702"/>
      <c r="E174" s="703"/>
      <c r="F174" s="703"/>
      <c r="G174" s="703"/>
      <c r="H174" s="704"/>
      <c r="I174" s="715"/>
      <c r="J174" s="702"/>
      <c r="K174" s="703"/>
      <c r="L174" s="703"/>
      <c r="M174" s="703"/>
      <c r="N174" s="703"/>
      <c r="O174" s="703"/>
      <c r="P174" s="703"/>
      <c r="Q174" s="618"/>
    </row>
    <row r="175" spans="2:17" ht="21.75" customHeight="1">
      <c r="B175" s="733" t="s">
        <v>1229</v>
      </c>
      <c r="C175" s="734"/>
      <c r="D175" s="708" t="s">
        <v>1411</v>
      </c>
      <c r="E175" s="709"/>
      <c r="F175" s="709"/>
      <c r="G175" s="709"/>
      <c r="H175" s="710"/>
      <c r="I175" s="708"/>
      <c r="J175" s="709"/>
      <c r="K175" s="709"/>
      <c r="L175" s="709"/>
      <c r="M175" s="709"/>
      <c r="N175" s="709"/>
      <c r="O175" s="709"/>
      <c r="P175" s="709"/>
      <c r="Q175" s="616"/>
    </row>
    <row r="176" spans="2:17" ht="21.75" customHeight="1">
      <c r="B176" s="735"/>
      <c r="C176" s="736"/>
      <c r="D176" s="705" t="s">
        <v>1412</v>
      </c>
      <c r="E176" s="706"/>
      <c r="F176" s="706"/>
      <c r="G176" s="706"/>
      <c r="H176" s="707"/>
      <c r="I176" s="705"/>
      <c r="J176" s="706"/>
      <c r="K176" s="706"/>
      <c r="L176" s="706"/>
      <c r="M176" s="706"/>
      <c r="N176" s="706"/>
      <c r="O176" s="706"/>
      <c r="P176" s="706"/>
      <c r="Q176" s="617"/>
    </row>
    <row r="177" spans="2:17" ht="21.75" customHeight="1">
      <c r="B177" s="735"/>
      <c r="C177" s="736"/>
      <c r="D177" s="705" t="s">
        <v>1413</v>
      </c>
      <c r="E177" s="706"/>
      <c r="F177" s="706"/>
      <c r="G177" s="706"/>
      <c r="H177" s="707"/>
      <c r="I177" s="705"/>
      <c r="J177" s="706"/>
      <c r="K177" s="706"/>
      <c r="L177" s="706"/>
      <c r="M177" s="706"/>
      <c r="N177" s="706"/>
      <c r="O177" s="706"/>
      <c r="P177" s="706"/>
      <c r="Q177" s="617"/>
    </row>
    <row r="178" spans="2:17" ht="21.75" customHeight="1">
      <c r="B178" s="735"/>
      <c r="C178" s="736"/>
      <c r="D178" s="705"/>
      <c r="E178" s="706"/>
      <c r="F178" s="706"/>
      <c r="G178" s="706"/>
      <c r="H178" s="707"/>
      <c r="I178" s="705"/>
      <c r="J178" s="706"/>
      <c r="K178" s="706"/>
      <c r="L178" s="706"/>
      <c r="M178" s="706"/>
      <c r="N178" s="706"/>
      <c r="O178" s="706"/>
      <c r="P178" s="706"/>
      <c r="Q178" s="617"/>
    </row>
    <row r="179" spans="2:17" ht="21.75" customHeight="1">
      <c r="B179" s="735"/>
      <c r="C179" s="736"/>
      <c r="D179" s="705"/>
      <c r="E179" s="706"/>
      <c r="F179" s="706"/>
      <c r="G179" s="706"/>
      <c r="H179" s="707"/>
      <c r="I179" s="705"/>
      <c r="J179" s="706"/>
      <c r="K179" s="706"/>
      <c r="L179" s="706"/>
      <c r="M179" s="706"/>
      <c r="N179" s="706"/>
      <c r="O179" s="706"/>
      <c r="P179" s="706"/>
      <c r="Q179" s="617"/>
    </row>
    <row r="180" spans="2:17" ht="21.75" customHeight="1">
      <c r="B180" s="735"/>
      <c r="C180" s="736"/>
      <c r="D180" s="705"/>
      <c r="E180" s="706"/>
      <c r="F180" s="706"/>
      <c r="G180" s="706"/>
      <c r="H180" s="707"/>
      <c r="I180" s="705"/>
      <c r="J180" s="706"/>
      <c r="K180" s="706"/>
      <c r="L180" s="706"/>
      <c r="M180" s="706"/>
      <c r="N180" s="706"/>
      <c r="O180" s="706"/>
      <c r="P180" s="706"/>
      <c r="Q180" s="617"/>
    </row>
    <row r="181" spans="2:17" ht="21.75" customHeight="1">
      <c r="B181" s="737"/>
      <c r="C181" s="738"/>
      <c r="D181" s="702"/>
      <c r="E181" s="703"/>
      <c r="F181" s="703"/>
      <c r="G181" s="703"/>
      <c r="H181" s="704"/>
      <c r="I181" s="702"/>
      <c r="J181" s="703"/>
      <c r="K181" s="703"/>
      <c r="L181" s="703"/>
      <c r="M181" s="703"/>
      <c r="N181" s="703"/>
      <c r="O181" s="703"/>
      <c r="P181" s="703"/>
      <c r="Q181" s="618"/>
    </row>
    <row r="183" spans="2:17" ht="21.75" customHeight="1">
      <c r="B183" s="614" t="s">
        <v>1224</v>
      </c>
      <c r="C183" s="378">
        <v>42013</v>
      </c>
      <c r="D183" s="376" t="s">
        <v>1225</v>
      </c>
      <c r="E183" s="377" t="s">
        <v>21</v>
      </c>
      <c r="F183" s="376" t="s">
        <v>1262</v>
      </c>
      <c r="G183" s="380" t="s">
        <v>1302</v>
      </c>
      <c r="H183" s="589" t="s">
        <v>1337</v>
      </c>
      <c r="I183" s="376" t="s">
        <v>1251</v>
      </c>
      <c r="J183" s="384">
        <v>95</v>
      </c>
      <c r="K183" s="376" t="s">
        <v>1252</v>
      </c>
      <c r="L183" s="384">
        <v>88</v>
      </c>
      <c r="M183" s="379" t="s">
        <v>1253</v>
      </c>
      <c r="N183" s="384" t="str">
        <f>IF(J183&gt;0,IF(L183&gt;(J183+5),"No","OK"),"")</f>
        <v>OK</v>
      </c>
      <c r="O183" s="384" t="str">
        <f>IF(L183-J183&gt;0,L183-J183,"")</f>
        <v/>
      </c>
      <c r="P183" s="379" t="s">
        <v>1181</v>
      </c>
      <c r="Q183" s="385" t="s">
        <v>1183</v>
      </c>
    </row>
    <row r="184" spans="2:17" ht="21.75" customHeight="1">
      <c r="B184" s="733" t="s">
        <v>1226</v>
      </c>
      <c r="C184" s="734"/>
      <c r="D184" s="719" t="s">
        <v>1451</v>
      </c>
      <c r="E184" s="720"/>
      <c r="F184" s="720"/>
      <c r="G184" s="720"/>
      <c r="H184" s="720"/>
      <c r="I184" s="720"/>
      <c r="J184" s="720"/>
      <c r="K184" s="720"/>
      <c r="L184" s="720"/>
      <c r="M184" s="720"/>
      <c r="N184" s="720"/>
      <c r="O184" s="720"/>
      <c r="P184" s="720"/>
      <c r="Q184" s="616"/>
    </row>
    <row r="185" spans="2:17" ht="21.75" customHeight="1">
      <c r="B185" s="735"/>
      <c r="C185" s="736"/>
      <c r="D185" s="721"/>
      <c r="E185" s="722"/>
      <c r="F185" s="722"/>
      <c r="G185" s="722"/>
      <c r="H185" s="722"/>
      <c r="I185" s="722"/>
      <c r="J185" s="722"/>
      <c r="K185" s="722"/>
      <c r="L185" s="722"/>
      <c r="M185" s="722"/>
      <c r="N185" s="722"/>
      <c r="O185" s="722"/>
      <c r="P185" s="722"/>
      <c r="Q185" s="617"/>
    </row>
    <row r="186" spans="2:17" ht="21.75" customHeight="1">
      <c r="B186" s="737"/>
      <c r="C186" s="738"/>
      <c r="D186" s="723"/>
      <c r="E186" s="724"/>
      <c r="F186" s="724"/>
      <c r="G186" s="724"/>
      <c r="H186" s="724"/>
      <c r="I186" s="724"/>
      <c r="J186" s="724"/>
      <c r="K186" s="724"/>
      <c r="L186" s="724"/>
      <c r="M186" s="724"/>
      <c r="N186" s="724"/>
      <c r="O186" s="724"/>
      <c r="P186" s="724"/>
      <c r="Q186" s="618"/>
    </row>
    <row r="187" spans="2:17" ht="21.75" customHeight="1">
      <c r="B187" s="731" t="s">
        <v>1250</v>
      </c>
      <c r="C187" s="732"/>
      <c r="D187" s="711"/>
      <c r="E187" s="712"/>
      <c r="F187" s="712"/>
      <c r="G187" s="712"/>
      <c r="H187" s="712"/>
      <c r="I187" s="712"/>
      <c r="J187" s="712"/>
      <c r="K187" s="712"/>
      <c r="L187" s="712"/>
      <c r="M187" s="712"/>
      <c r="N187" s="712"/>
      <c r="O187" s="712"/>
      <c r="P187" s="712"/>
      <c r="Q187" s="605"/>
    </row>
    <row r="188" spans="2:17" ht="21.75" customHeight="1">
      <c r="B188" s="733" t="s">
        <v>1227</v>
      </c>
      <c r="C188" s="734"/>
      <c r="D188" s="708" t="s">
        <v>1406</v>
      </c>
      <c r="E188" s="709"/>
      <c r="F188" s="709"/>
      <c r="G188" s="709"/>
      <c r="H188" s="710"/>
      <c r="I188" s="713" t="s">
        <v>1228</v>
      </c>
      <c r="J188" s="708" t="s">
        <v>1408</v>
      </c>
      <c r="K188" s="709"/>
      <c r="L188" s="709"/>
      <c r="M188" s="709"/>
      <c r="N188" s="709"/>
      <c r="O188" s="709"/>
      <c r="P188" s="709"/>
      <c r="Q188" s="616"/>
    </row>
    <row r="189" spans="2:17" ht="21.75" customHeight="1">
      <c r="B189" s="735"/>
      <c r="C189" s="736"/>
      <c r="D189" s="716" t="s">
        <v>1407</v>
      </c>
      <c r="E189" s="717"/>
      <c r="F189" s="717"/>
      <c r="G189" s="717"/>
      <c r="H189" s="718"/>
      <c r="I189" s="714"/>
      <c r="J189" s="705"/>
      <c r="K189" s="706"/>
      <c r="L189" s="706"/>
      <c r="M189" s="706"/>
      <c r="N189" s="706"/>
      <c r="O189" s="706"/>
      <c r="P189" s="706"/>
      <c r="Q189" s="617"/>
    </row>
    <row r="190" spans="2:17" ht="21.75" customHeight="1">
      <c r="B190" s="735"/>
      <c r="C190" s="736"/>
      <c r="D190" s="705"/>
      <c r="E190" s="706"/>
      <c r="F190" s="706"/>
      <c r="G190" s="706"/>
      <c r="H190" s="707"/>
      <c r="I190" s="714"/>
      <c r="J190" s="705"/>
      <c r="K190" s="706"/>
      <c r="L190" s="706"/>
      <c r="M190" s="706"/>
      <c r="N190" s="706"/>
      <c r="O190" s="706"/>
      <c r="P190" s="706"/>
      <c r="Q190" s="617"/>
    </row>
    <row r="191" spans="2:17" ht="21.75" customHeight="1">
      <c r="B191" s="735"/>
      <c r="C191" s="736"/>
      <c r="D191" s="705"/>
      <c r="E191" s="706"/>
      <c r="F191" s="706"/>
      <c r="G191" s="706"/>
      <c r="H191" s="707"/>
      <c r="I191" s="714"/>
      <c r="J191" s="705"/>
      <c r="K191" s="706"/>
      <c r="L191" s="706"/>
      <c r="M191" s="706"/>
      <c r="N191" s="706"/>
      <c r="O191" s="706"/>
      <c r="P191" s="706"/>
      <c r="Q191" s="617"/>
    </row>
    <row r="192" spans="2:17" ht="21.75" customHeight="1">
      <c r="B192" s="735"/>
      <c r="C192" s="736"/>
      <c r="D192" s="705"/>
      <c r="E192" s="706"/>
      <c r="F192" s="706"/>
      <c r="G192" s="706"/>
      <c r="H192" s="707"/>
      <c r="I192" s="714"/>
      <c r="J192" s="705"/>
      <c r="K192" s="706"/>
      <c r="L192" s="706"/>
      <c r="M192" s="706"/>
      <c r="N192" s="706"/>
      <c r="O192" s="706"/>
      <c r="P192" s="706"/>
      <c r="Q192" s="617"/>
    </row>
    <row r="193" spans="2:17" ht="21.75" customHeight="1">
      <c r="B193" s="735"/>
      <c r="C193" s="736"/>
      <c r="D193" s="705"/>
      <c r="E193" s="706"/>
      <c r="F193" s="706"/>
      <c r="G193" s="706"/>
      <c r="H193" s="707"/>
      <c r="I193" s="714"/>
      <c r="J193" s="705"/>
      <c r="K193" s="706"/>
      <c r="L193" s="706"/>
      <c r="M193" s="706"/>
      <c r="N193" s="706"/>
      <c r="O193" s="706"/>
      <c r="P193" s="706"/>
      <c r="Q193" s="617"/>
    </row>
    <row r="194" spans="2:17" ht="21.75" customHeight="1">
      <c r="B194" s="737"/>
      <c r="C194" s="738"/>
      <c r="D194" s="702"/>
      <c r="E194" s="703"/>
      <c r="F194" s="703"/>
      <c r="G194" s="703"/>
      <c r="H194" s="704"/>
      <c r="I194" s="715"/>
      <c r="J194" s="702"/>
      <c r="K194" s="703"/>
      <c r="L194" s="703"/>
      <c r="M194" s="703"/>
      <c r="N194" s="703"/>
      <c r="O194" s="703"/>
      <c r="P194" s="703"/>
      <c r="Q194" s="618"/>
    </row>
    <row r="195" spans="2:17" ht="21.75" customHeight="1">
      <c r="B195" s="733" t="s">
        <v>1229</v>
      </c>
      <c r="C195" s="734"/>
      <c r="D195" s="708" t="s">
        <v>1452</v>
      </c>
      <c r="E195" s="709"/>
      <c r="F195" s="709"/>
      <c r="G195" s="709"/>
      <c r="H195" s="710"/>
      <c r="I195" s="708"/>
      <c r="J195" s="709"/>
      <c r="K195" s="709"/>
      <c r="L195" s="709"/>
      <c r="M195" s="709"/>
      <c r="N195" s="709"/>
      <c r="O195" s="709"/>
      <c r="P195" s="709"/>
      <c r="Q195" s="616"/>
    </row>
    <row r="196" spans="2:17" ht="21.75" customHeight="1">
      <c r="B196" s="735"/>
      <c r="C196" s="736"/>
      <c r="D196" s="705" t="s">
        <v>1414</v>
      </c>
      <c r="E196" s="706"/>
      <c r="F196" s="706"/>
      <c r="G196" s="706"/>
      <c r="H196" s="707"/>
      <c r="I196" s="705"/>
      <c r="J196" s="706"/>
      <c r="K196" s="706"/>
      <c r="L196" s="706"/>
      <c r="M196" s="706"/>
      <c r="N196" s="706"/>
      <c r="O196" s="706"/>
      <c r="P196" s="706"/>
      <c r="Q196" s="617"/>
    </row>
    <row r="197" spans="2:17" ht="21.75" customHeight="1">
      <c r="B197" s="735"/>
      <c r="C197" s="736"/>
      <c r="D197" s="705"/>
      <c r="E197" s="706"/>
      <c r="F197" s="706"/>
      <c r="G197" s="706"/>
      <c r="H197" s="707"/>
      <c r="I197" s="705"/>
      <c r="J197" s="706"/>
      <c r="K197" s="706"/>
      <c r="L197" s="706"/>
      <c r="M197" s="706"/>
      <c r="N197" s="706"/>
      <c r="O197" s="706"/>
      <c r="P197" s="706"/>
      <c r="Q197" s="617"/>
    </row>
    <row r="198" spans="2:17" ht="21.75" customHeight="1">
      <c r="B198" s="735"/>
      <c r="C198" s="736"/>
      <c r="D198" s="705"/>
      <c r="E198" s="706"/>
      <c r="F198" s="706"/>
      <c r="G198" s="706"/>
      <c r="H198" s="707"/>
      <c r="I198" s="705"/>
      <c r="J198" s="706"/>
      <c r="K198" s="706"/>
      <c r="L198" s="706"/>
      <c r="M198" s="706"/>
      <c r="N198" s="706"/>
      <c r="O198" s="706"/>
      <c r="P198" s="706"/>
      <c r="Q198" s="617"/>
    </row>
    <row r="199" spans="2:17" ht="21.75" customHeight="1">
      <c r="B199" s="735"/>
      <c r="C199" s="736"/>
      <c r="D199" s="705"/>
      <c r="E199" s="706"/>
      <c r="F199" s="706"/>
      <c r="G199" s="706"/>
      <c r="H199" s="707"/>
      <c r="I199" s="705"/>
      <c r="J199" s="706"/>
      <c r="K199" s="706"/>
      <c r="L199" s="706"/>
      <c r="M199" s="706"/>
      <c r="N199" s="706"/>
      <c r="O199" s="706"/>
      <c r="P199" s="706"/>
      <c r="Q199" s="617"/>
    </row>
    <row r="200" spans="2:17" ht="21.75" customHeight="1">
      <c r="B200" s="735"/>
      <c r="C200" s="736"/>
      <c r="D200" s="705"/>
      <c r="E200" s="706"/>
      <c r="F200" s="706"/>
      <c r="G200" s="706"/>
      <c r="H200" s="707"/>
      <c r="I200" s="705"/>
      <c r="J200" s="706"/>
      <c r="K200" s="706"/>
      <c r="L200" s="706"/>
      <c r="M200" s="706"/>
      <c r="N200" s="706"/>
      <c r="O200" s="706"/>
      <c r="P200" s="706"/>
      <c r="Q200" s="617"/>
    </row>
    <row r="201" spans="2:17" ht="21.75" customHeight="1">
      <c r="B201" s="737"/>
      <c r="C201" s="738"/>
      <c r="D201" s="702"/>
      <c r="E201" s="703"/>
      <c r="F201" s="703"/>
      <c r="G201" s="703"/>
      <c r="H201" s="704"/>
      <c r="I201" s="702"/>
      <c r="J201" s="703"/>
      <c r="K201" s="703"/>
      <c r="L201" s="703"/>
      <c r="M201" s="703"/>
      <c r="N201" s="703"/>
      <c r="O201" s="703"/>
      <c r="P201" s="703"/>
      <c r="Q201" s="618"/>
    </row>
    <row r="203" spans="2:17" ht="21.75" customHeight="1">
      <c r="B203" s="614" t="s">
        <v>1224</v>
      </c>
      <c r="C203" s="378">
        <v>42165</v>
      </c>
      <c r="D203" s="376" t="s">
        <v>1225</v>
      </c>
      <c r="E203" s="377" t="s">
        <v>19</v>
      </c>
      <c r="F203" s="376" t="s">
        <v>1262</v>
      </c>
      <c r="G203" s="380" t="s">
        <v>1280</v>
      </c>
      <c r="H203" s="589" t="s">
        <v>1337</v>
      </c>
      <c r="I203" s="376" t="s">
        <v>1251</v>
      </c>
      <c r="J203" s="384">
        <v>152</v>
      </c>
      <c r="K203" s="376" t="s">
        <v>1252</v>
      </c>
      <c r="L203" s="384">
        <v>102</v>
      </c>
      <c r="M203" s="379" t="s">
        <v>1253</v>
      </c>
      <c r="N203" s="384" t="str">
        <f>IF(J203&gt;0,IF(L203&gt;(J203+5),"No","OK"),"")</f>
        <v>OK</v>
      </c>
      <c r="O203" s="384" t="str">
        <f>IF(L203-J203&gt;0,L203-J203,"")</f>
        <v/>
      </c>
      <c r="P203" s="379" t="s">
        <v>1181</v>
      </c>
      <c r="Q203" s="385"/>
    </row>
    <row r="204" spans="2:17" ht="21.75" customHeight="1">
      <c r="B204" s="733" t="s">
        <v>1226</v>
      </c>
      <c r="C204" s="734"/>
      <c r="D204" s="719" t="s">
        <v>1416</v>
      </c>
      <c r="E204" s="720"/>
      <c r="F204" s="720"/>
      <c r="G204" s="720"/>
      <c r="H204" s="720"/>
      <c r="I204" s="720"/>
      <c r="J204" s="720"/>
      <c r="K204" s="720"/>
      <c r="L204" s="720"/>
      <c r="M204" s="720"/>
      <c r="N204" s="720"/>
      <c r="O204" s="720"/>
      <c r="P204" s="720"/>
      <c r="Q204" s="616"/>
    </row>
    <row r="205" spans="2:17" ht="21.75" customHeight="1">
      <c r="B205" s="735"/>
      <c r="C205" s="736"/>
      <c r="D205" s="721"/>
      <c r="E205" s="722"/>
      <c r="F205" s="722"/>
      <c r="G205" s="722"/>
      <c r="H205" s="722"/>
      <c r="I205" s="722"/>
      <c r="J205" s="722"/>
      <c r="K205" s="722"/>
      <c r="L205" s="722"/>
      <c r="M205" s="722"/>
      <c r="N205" s="722"/>
      <c r="O205" s="722"/>
      <c r="P205" s="722"/>
      <c r="Q205" s="617"/>
    </row>
    <row r="206" spans="2:17" ht="21.75" customHeight="1">
      <c r="B206" s="737"/>
      <c r="C206" s="738"/>
      <c r="D206" s="723"/>
      <c r="E206" s="724"/>
      <c r="F206" s="724"/>
      <c r="G206" s="724"/>
      <c r="H206" s="724"/>
      <c r="I206" s="724"/>
      <c r="J206" s="724"/>
      <c r="K206" s="724"/>
      <c r="L206" s="724"/>
      <c r="M206" s="724"/>
      <c r="N206" s="724"/>
      <c r="O206" s="724"/>
      <c r="P206" s="724"/>
      <c r="Q206" s="618"/>
    </row>
    <row r="207" spans="2:17" ht="21.75" customHeight="1">
      <c r="B207" s="731" t="s">
        <v>1250</v>
      </c>
      <c r="C207" s="732"/>
      <c r="D207" s="711" t="s">
        <v>1415</v>
      </c>
      <c r="E207" s="712"/>
      <c r="F207" s="712"/>
      <c r="G207" s="712"/>
      <c r="H207" s="712"/>
      <c r="I207" s="712"/>
      <c r="J207" s="712"/>
      <c r="K207" s="712"/>
      <c r="L207" s="712"/>
      <c r="M207" s="712"/>
      <c r="N207" s="712"/>
      <c r="O207" s="712"/>
      <c r="P207" s="712"/>
      <c r="Q207" s="605"/>
    </row>
    <row r="208" spans="2:17" ht="21.75" customHeight="1">
      <c r="B208" s="733" t="s">
        <v>1227</v>
      </c>
      <c r="C208" s="734"/>
      <c r="D208" s="708" t="s">
        <v>1417</v>
      </c>
      <c r="E208" s="709"/>
      <c r="F208" s="709"/>
      <c r="G208" s="709"/>
      <c r="H208" s="710"/>
      <c r="I208" s="713" t="s">
        <v>1228</v>
      </c>
      <c r="J208" s="708" t="s">
        <v>1419</v>
      </c>
      <c r="K208" s="709"/>
      <c r="L208" s="709"/>
      <c r="M208" s="709"/>
      <c r="N208" s="709"/>
      <c r="O208" s="709"/>
      <c r="P208" s="709"/>
      <c r="Q208" s="616"/>
    </row>
    <row r="209" spans="2:17" ht="21.75" customHeight="1">
      <c r="B209" s="735"/>
      <c r="C209" s="736"/>
      <c r="D209" s="716" t="s">
        <v>1418</v>
      </c>
      <c r="E209" s="717"/>
      <c r="F209" s="717"/>
      <c r="G209" s="717"/>
      <c r="H209" s="718"/>
      <c r="I209" s="714"/>
      <c r="J209" s="705"/>
      <c r="K209" s="706"/>
      <c r="L209" s="706"/>
      <c r="M209" s="706"/>
      <c r="N209" s="706"/>
      <c r="O209" s="706"/>
      <c r="P209" s="706"/>
      <c r="Q209" s="617"/>
    </row>
    <row r="210" spans="2:17" ht="21.75" customHeight="1">
      <c r="B210" s="735"/>
      <c r="C210" s="736"/>
      <c r="D210" s="705"/>
      <c r="E210" s="706"/>
      <c r="F210" s="706"/>
      <c r="G210" s="706"/>
      <c r="H210" s="707"/>
      <c r="I210" s="714"/>
      <c r="J210" s="705"/>
      <c r="K210" s="706"/>
      <c r="L210" s="706"/>
      <c r="M210" s="706"/>
      <c r="N210" s="706"/>
      <c r="O210" s="706"/>
      <c r="P210" s="706"/>
      <c r="Q210" s="617"/>
    </row>
    <row r="211" spans="2:17" ht="21.75" customHeight="1">
      <c r="B211" s="735"/>
      <c r="C211" s="736"/>
      <c r="D211" s="705"/>
      <c r="E211" s="706"/>
      <c r="F211" s="706"/>
      <c r="G211" s="706"/>
      <c r="H211" s="707"/>
      <c r="I211" s="714"/>
      <c r="J211" s="705"/>
      <c r="K211" s="706"/>
      <c r="L211" s="706"/>
      <c r="M211" s="706"/>
      <c r="N211" s="706"/>
      <c r="O211" s="706"/>
      <c r="P211" s="706"/>
      <c r="Q211" s="617"/>
    </row>
    <row r="212" spans="2:17" ht="21.75" customHeight="1">
      <c r="B212" s="735"/>
      <c r="C212" s="736"/>
      <c r="D212" s="705"/>
      <c r="E212" s="706"/>
      <c r="F212" s="706"/>
      <c r="G212" s="706"/>
      <c r="H212" s="707"/>
      <c r="I212" s="714"/>
      <c r="J212" s="705"/>
      <c r="K212" s="706"/>
      <c r="L212" s="706"/>
      <c r="M212" s="706"/>
      <c r="N212" s="706"/>
      <c r="O212" s="706"/>
      <c r="P212" s="706"/>
      <c r="Q212" s="617"/>
    </row>
    <row r="213" spans="2:17" ht="21.75" customHeight="1">
      <c r="B213" s="735"/>
      <c r="C213" s="736"/>
      <c r="D213" s="705"/>
      <c r="E213" s="706"/>
      <c r="F213" s="706"/>
      <c r="G213" s="706"/>
      <c r="H213" s="707"/>
      <c r="I213" s="714"/>
      <c r="J213" s="705"/>
      <c r="K213" s="706"/>
      <c r="L213" s="706"/>
      <c r="M213" s="706"/>
      <c r="N213" s="706"/>
      <c r="O213" s="706"/>
      <c r="P213" s="706"/>
      <c r="Q213" s="617"/>
    </row>
    <row r="214" spans="2:17" ht="21.75" customHeight="1">
      <c r="B214" s="737"/>
      <c r="C214" s="738"/>
      <c r="D214" s="702"/>
      <c r="E214" s="703"/>
      <c r="F214" s="703"/>
      <c r="G214" s="703"/>
      <c r="H214" s="704"/>
      <c r="I214" s="715"/>
      <c r="J214" s="702"/>
      <c r="K214" s="703"/>
      <c r="L214" s="703"/>
      <c r="M214" s="703"/>
      <c r="N214" s="703"/>
      <c r="O214" s="703"/>
      <c r="P214" s="703"/>
      <c r="Q214" s="618"/>
    </row>
    <row r="215" spans="2:17" ht="21.75" customHeight="1">
      <c r="B215" s="733" t="s">
        <v>1229</v>
      </c>
      <c r="C215" s="734"/>
      <c r="D215" s="708"/>
      <c r="E215" s="709"/>
      <c r="F215" s="709"/>
      <c r="G215" s="709"/>
      <c r="H215" s="710"/>
      <c r="I215" s="708"/>
      <c r="J215" s="709"/>
      <c r="K215" s="709"/>
      <c r="L215" s="709"/>
      <c r="M215" s="709"/>
      <c r="N215" s="709"/>
      <c r="O215" s="709"/>
      <c r="P215" s="709"/>
      <c r="Q215" s="616"/>
    </row>
    <row r="216" spans="2:17" ht="21.75" customHeight="1">
      <c r="B216" s="735"/>
      <c r="C216" s="736"/>
      <c r="D216" s="705"/>
      <c r="E216" s="706"/>
      <c r="F216" s="706"/>
      <c r="G216" s="706"/>
      <c r="H216" s="707"/>
      <c r="I216" s="705"/>
      <c r="J216" s="706"/>
      <c r="K216" s="706"/>
      <c r="L216" s="706"/>
      <c r="M216" s="706"/>
      <c r="N216" s="706"/>
      <c r="O216" s="706"/>
      <c r="P216" s="706"/>
      <c r="Q216" s="617"/>
    </row>
    <row r="217" spans="2:17" ht="21.75" customHeight="1">
      <c r="B217" s="735"/>
      <c r="C217" s="736"/>
      <c r="D217" s="705"/>
      <c r="E217" s="706"/>
      <c r="F217" s="706"/>
      <c r="G217" s="706"/>
      <c r="H217" s="707"/>
      <c r="I217" s="705"/>
      <c r="J217" s="706"/>
      <c r="K217" s="706"/>
      <c r="L217" s="706"/>
      <c r="M217" s="706"/>
      <c r="N217" s="706"/>
      <c r="O217" s="706"/>
      <c r="P217" s="706"/>
      <c r="Q217" s="617"/>
    </row>
    <row r="218" spans="2:17" ht="21.75" customHeight="1">
      <c r="B218" s="735"/>
      <c r="C218" s="736"/>
      <c r="D218" s="705"/>
      <c r="E218" s="706"/>
      <c r="F218" s="706"/>
      <c r="G218" s="706"/>
      <c r="H218" s="707"/>
      <c r="I218" s="705"/>
      <c r="J218" s="706"/>
      <c r="K218" s="706"/>
      <c r="L218" s="706"/>
      <c r="M218" s="706"/>
      <c r="N218" s="706"/>
      <c r="O218" s="706"/>
      <c r="P218" s="706"/>
      <c r="Q218" s="617"/>
    </row>
    <row r="219" spans="2:17" ht="21.75" customHeight="1">
      <c r="B219" s="735"/>
      <c r="C219" s="736"/>
      <c r="D219" s="705"/>
      <c r="E219" s="706"/>
      <c r="F219" s="706"/>
      <c r="G219" s="706"/>
      <c r="H219" s="707"/>
      <c r="I219" s="705"/>
      <c r="J219" s="706"/>
      <c r="K219" s="706"/>
      <c r="L219" s="706"/>
      <c r="M219" s="706"/>
      <c r="N219" s="706"/>
      <c r="O219" s="706"/>
      <c r="P219" s="706"/>
      <c r="Q219" s="617"/>
    </row>
    <row r="220" spans="2:17" ht="21.75" customHeight="1">
      <c r="B220" s="735"/>
      <c r="C220" s="736"/>
      <c r="D220" s="705"/>
      <c r="E220" s="706"/>
      <c r="F220" s="706"/>
      <c r="G220" s="706"/>
      <c r="H220" s="707"/>
      <c r="I220" s="705"/>
      <c r="J220" s="706"/>
      <c r="K220" s="706"/>
      <c r="L220" s="706"/>
      <c r="M220" s="706"/>
      <c r="N220" s="706"/>
      <c r="O220" s="706"/>
      <c r="P220" s="706"/>
      <c r="Q220" s="617"/>
    </row>
    <row r="221" spans="2:17" ht="21.75" customHeight="1">
      <c r="B221" s="737"/>
      <c r="C221" s="738"/>
      <c r="D221" s="702"/>
      <c r="E221" s="703"/>
      <c r="F221" s="703"/>
      <c r="G221" s="703"/>
      <c r="H221" s="704"/>
      <c r="I221" s="702"/>
      <c r="J221" s="703"/>
      <c r="K221" s="703"/>
      <c r="L221" s="703"/>
      <c r="M221" s="703"/>
      <c r="N221" s="703"/>
      <c r="O221" s="703"/>
      <c r="P221" s="703"/>
      <c r="Q221" s="618"/>
    </row>
    <row r="223" spans="2:17" ht="21.75" customHeight="1">
      <c r="B223" s="614" t="s">
        <v>1224</v>
      </c>
      <c r="C223" s="378">
        <v>42165</v>
      </c>
      <c r="D223" s="376" t="s">
        <v>1225</v>
      </c>
      <c r="E223" s="377" t="s">
        <v>21</v>
      </c>
      <c r="F223" s="376" t="s">
        <v>1262</v>
      </c>
      <c r="G223" s="380" t="s">
        <v>1249</v>
      </c>
      <c r="H223" s="589" t="s">
        <v>1337</v>
      </c>
      <c r="I223" s="376" t="s">
        <v>1251</v>
      </c>
      <c r="J223" s="384">
        <v>124</v>
      </c>
      <c r="K223" s="376" t="s">
        <v>1252</v>
      </c>
      <c r="L223" s="384">
        <v>216</v>
      </c>
      <c r="M223" s="379" t="s">
        <v>1253</v>
      </c>
      <c r="N223" s="384" t="str">
        <f>IF(J223&gt;0,IF(L223&gt;(J223+5),"No","OK"),"")</f>
        <v>No</v>
      </c>
      <c r="O223" s="384">
        <f>IF(L223-J223&gt;0,L223-J223,"")</f>
        <v>92</v>
      </c>
      <c r="P223" s="379" t="s">
        <v>1181</v>
      </c>
      <c r="Q223" s="385"/>
    </row>
    <row r="224" spans="2:17" ht="21.75" customHeight="1">
      <c r="B224" s="733" t="s">
        <v>1226</v>
      </c>
      <c r="C224" s="734"/>
      <c r="D224" s="719" t="s">
        <v>1420</v>
      </c>
      <c r="E224" s="720"/>
      <c r="F224" s="720"/>
      <c r="G224" s="720"/>
      <c r="H224" s="720"/>
      <c r="I224" s="720"/>
      <c r="J224" s="720"/>
      <c r="K224" s="720"/>
      <c r="L224" s="720"/>
      <c r="M224" s="720"/>
      <c r="N224" s="720"/>
      <c r="O224" s="720"/>
      <c r="P224" s="720"/>
      <c r="Q224" s="616"/>
    </row>
    <row r="225" spans="2:17" ht="21.75" customHeight="1">
      <c r="B225" s="735"/>
      <c r="C225" s="736"/>
      <c r="D225" s="721"/>
      <c r="E225" s="722"/>
      <c r="F225" s="722"/>
      <c r="G225" s="722"/>
      <c r="H225" s="722"/>
      <c r="I225" s="722"/>
      <c r="J225" s="722"/>
      <c r="K225" s="722"/>
      <c r="L225" s="722"/>
      <c r="M225" s="722"/>
      <c r="N225" s="722"/>
      <c r="O225" s="722"/>
      <c r="P225" s="722"/>
      <c r="Q225" s="617"/>
    </row>
    <row r="226" spans="2:17" ht="21.75" customHeight="1">
      <c r="B226" s="737"/>
      <c r="C226" s="738"/>
      <c r="D226" s="723"/>
      <c r="E226" s="724"/>
      <c r="F226" s="724"/>
      <c r="G226" s="724"/>
      <c r="H226" s="724"/>
      <c r="I226" s="724"/>
      <c r="J226" s="724"/>
      <c r="K226" s="724"/>
      <c r="L226" s="724"/>
      <c r="M226" s="724"/>
      <c r="N226" s="724"/>
      <c r="O226" s="724"/>
      <c r="P226" s="724"/>
      <c r="Q226" s="618"/>
    </row>
    <row r="227" spans="2:17" ht="21.75" customHeight="1">
      <c r="B227" s="731" t="s">
        <v>1250</v>
      </c>
      <c r="C227" s="732"/>
      <c r="D227" s="711"/>
      <c r="E227" s="712"/>
      <c r="F227" s="712"/>
      <c r="G227" s="712"/>
      <c r="H227" s="712"/>
      <c r="I227" s="712"/>
      <c r="J227" s="712"/>
      <c r="K227" s="712"/>
      <c r="L227" s="712"/>
      <c r="M227" s="712"/>
      <c r="N227" s="712"/>
      <c r="O227" s="712"/>
      <c r="P227" s="712"/>
      <c r="Q227" s="605"/>
    </row>
    <row r="228" spans="2:17" ht="21.75" customHeight="1">
      <c r="B228" s="733" t="s">
        <v>1227</v>
      </c>
      <c r="C228" s="734"/>
      <c r="D228" s="708" t="s">
        <v>1421</v>
      </c>
      <c r="E228" s="709"/>
      <c r="F228" s="709"/>
      <c r="G228" s="709"/>
      <c r="H228" s="710"/>
      <c r="I228" s="713" t="s">
        <v>1228</v>
      </c>
      <c r="J228" s="708" t="s">
        <v>1422</v>
      </c>
      <c r="K228" s="709"/>
      <c r="L228" s="709"/>
      <c r="M228" s="709"/>
      <c r="N228" s="709"/>
      <c r="O228" s="709"/>
      <c r="P228" s="709"/>
      <c r="Q228" s="616"/>
    </row>
    <row r="229" spans="2:17" ht="21.75" customHeight="1">
      <c r="B229" s="735"/>
      <c r="C229" s="736"/>
      <c r="D229" s="716"/>
      <c r="E229" s="717"/>
      <c r="F229" s="717"/>
      <c r="G229" s="717"/>
      <c r="H229" s="718"/>
      <c r="I229" s="714"/>
      <c r="J229" s="705"/>
      <c r="K229" s="706"/>
      <c r="L229" s="706"/>
      <c r="M229" s="706"/>
      <c r="N229" s="706"/>
      <c r="O229" s="706"/>
      <c r="P229" s="706"/>
      <c r="Q229" s="617"/>
    </row>
    <row r="230" spans="2:17" ht="21.75" customHeight="1">
      <c r="B230" s="735"/>
      <c r="C230" s="736"/>
      <c r="D230" s="705"/>
      <c r="E230" s="706"/>
      <c r="F230" s="706"/>
      <c r="G230" s="706"/>
      <c r="H230" s="707"/>
      <c r="I230" s="714"/>
      <c r="J230" s="705"/>
      <c r="K230" s="706"/>
      <c r="L230" s="706"/>
      <c r="M230" s="706"/>
      <c r="N230" s="706"/>
      <c r="O230" s="706"/>
      <c r="P230" s="706"/>
      <c r="Q230" s="617"/>
    </row>
    <row r="231" spans="2:17" ht="21.75" customHeight="1">
      <c r="B231" s="735"/>
      <c r="C231" s="736"/>
      <c r="D231" s="705"/>
      <c r="E231" s="706"/>
      <c r="F231" s="706"/>
      <c r="G231" s="706"/>
      <c r="H231" s="707"/>
      <c r="I231" s="714"/>
      <c r="J231" s="705"/>
      <c r="K231" s="706"/>
      <c r="L231" s="706"/>
      <c r="M231" s="706"/>
      <c r="N231" s="706"/>
      <c r="O231" s="706"/>
      <c r="P231" s="706"/>
      <c r="Q231" s="617"/>
    </row>
    <row r="232" spans="2:17" ht="21.75" customHeight="1">
      <c r="B232" s="735"/>
      <c r="C232" s="736"/>
      <c r="D232" s="705"/>
      <c r="E232" s="706"/>
      <c r="F232" s="706"/>
      <c r="G232" s="706"/>
      <c r="H232" s="707"/>
      <c r="I232" s="714"/>
      <c r="J232" s="705"/>
      <c r="K232" s="706"/>
      <c r="L232" s="706"/>
      <c r="M232" s="706"/>
      <c r="N232" s="706"/>
      <c r="O232" s="706"/>
      <c r="P232" s="706"/>
      <c r="Q232" s="617"/>
    </row>
    <row r="233" spans="2:17" ht="21.75" customHeight="1">
      <c r="B233" s="735"/>
      <c r="C233" s="736"/>
      <c r="D233" s="705"/>
      <c r="E233" s="706"/>
      <c r="F233" s="706"/>
      <c r="G233" s="706"/>
      <c r="H233" s="707"/>
      <c r="I233" s="714"/>
      <c r="J233" s="705"/>
      <c r="K233" s="706"/>
      <c r="L233" s="706"/>
      <c r="M233" s="706"/>
      <c r="N233" s="706"/>
      <c r="O233" s="706"/>
      <c r="P233" s="706"/>
      <c r="Q233" s="617"/>
    </row>
    <row r="234" spans="2:17" ht="21.75" customHeight="1">
      <c r="B234" s="737"/>
      <c r="C234" s="738"/>
      <c r="D234" s="702"/>
      <c r="E234" s="703"/>
      <c r="F234" s="703"/>
      <c r="G234" s="703"/>
      <c r="H234" s="704"/>
      <c r="I234" s="715"/>
      <c r="J234" s="702"/>
      <c r="K234" s="703"/>
      <c r="L234" s="703"/>
      <c r="M234" s="703"/>
      <c r="N234" s="703"/>
      <c r="O234" s="703"/>
      <c r="P234" s="703"/>
      <c r="Q234" s="618"/>
    </row>
    <row r="235" spans="2:17" ht="21.75" customHeight="1">
      <c r="B235" s="733" t="s">
        <v>1229</v>
      </c>
      <c r="C235" s="734"/>
      <c r="D235" s="708"/>
      <c r="E235" s="709"/>
      <c r="F235" s="709"/>
      <c r="G235" s="709"/>
      <c r="H235" s="710"/>
      <c r="I235" s="708"/>
      <c r="J235" s="709"/>
      <c r="K235" s="709"/>
      <c r="L235" s="709"/>
      <c r="M235" s="709"/>
      <c r="N235" s="709"/>
      <c r="O235" s="709"/>
      <c r="P235" s="709"/>
      <c r="Q235" s="616"/>
    </row>
    <row r="236" spans="2:17" ht="21.75" customHeight="1">
      <c r="B236" s="735"/>
      <c r="C236" s="736"/>
      <c r="D236" s="705"/>
      <c r="E236" s="706"/>
      <c r="F236" s="706"/>
      <c r="G236" s="706"/>
      <c r="H236" s="707"/>
      <c r="I236" s="705"/>
      <c r="J236" s="706"/>
      <c r="K236" s="706"/>
      <c r="L236" s="706"/>
      <c r="M236" s="706"/>
      <c r="N236" s="706"/>
      <c r="O236" s="706"/>
      <c r="P236" s="706"/>
      <c r="Q236" s="617"/>
    </row>
    <row r="237" spans="2:17" ht="21.75" customHeight="1">
      <c r="B237" s="735"/>
      <c r="C237" s="736"/>
      <c r="D237" s="705"/>
      <c r="E237" s="706"/>
      <c r="F237" s="706"/>
      <c r="G237" s="706"/>
      <c r="H237" s="707"/>
      <c r="I237" s="705"/>
      <c r="J237" s="706"/>
      <c r="K237" s="706"/>
      <c r="L237" s="706"/>
      <c r="M237" s="706"/>
      <c r="N237" s="706"/>
      <c r="O237" s="706"/>
      <c r="P237" s="706"/>
      <c r="Q237" s="617"/>
    </row>
    <row r="238" spans="2:17" ht="21.75" customHeight="1">
      <c r="B238" s="735"/>
      <c r="C238" s="736"/>
      <c r="D238" s="705"/>
      <c r="E238" s="706"/>
      <c r="F238" s="706"/>
      <c r="G238" s="706"/>
      <c r="H238" s="707"/>
      <c r="I238" s="705"/>
      <c r="J238" s="706"/>
      <c r="K238" s="706"/>
      <c r="L238" s="706"/>
      <c r="M238" s="706"/>
      <c r="N238" s="706"/>
      <c r="O238" s="706"/>
      <c r="P238" s="706"/>
      <c r="Q238" s="617"/>
    </row>
    <row r="239" spans="2:17" ht="21.75" customHeight="1">
      <c r="B239" s="735"/>
      <c r="C239" s="736"/>
      <c r="D239" s="705"/>
      <c r="E239" s="706"/>
      <c r="F239" s="706"/>
      <c r="G239" s="706"/>
      <c r="H239" s="707"/>
      <c r="I239" s="705"/>
      <c r="J239" s="706"/>
      <c r="K239" s="706"/>
      <c r="L239" s="706"/>
      <c r="M239" s="706"/>
      <c r="N239" s="706"/>
      <c r="O239" s="706"/>
      <c r="P239" s="706"/>
      <c r="Q239" s="617"/>
    </row>
    <row r="240" spans="2:17" ht="21.75" customHeight="1">
      <c r="B240" s="735"/>
      <c r="C240" s="736"/>
      <c r="D240" s="705"/>
      <c r="E240" s="706"/>
      <c r="F240" s="706"/>
      <c r="G240" s="706"/>
      <c r="H240" s="707"/>
      <c r="I240" s="705"/>
      <c r="J240" s="706"/>
      <c r="K240" s="706"/>
      <c r="L240" s="706"/>
      <c r="M240" s="706"/>
      <c r="N240" s="706"/>
      <c r="O240" s="706"/>
      <c r="P240" s="706"/>
      <c r="Q240" s="617"/>
    </row>
    <row r="241" spans="2:17" ht="21.75" customHeight="1">
      <c r="B241" s="737"/>
      <c r="C241" s="738"/>
      <c r="D241" s="702"/>
      <c r="E241" s="703"/>
      <c r="F241" s="703"/>
      <c r="G241" s="703"/>
      <c r="H241" s="704"/>
      <c r="I241" s="702"/>
      <c r="J241" s="703"/>
      <c r="K241" s="703"/>
      <c r="L241" s="703"/>
      <c r="M241" s="703"/>
      <c r="N241" s="703"/>
      <c r="O241" s="703"/>
      <c r="P241" s="703"/>
      <c r="Q241" s="618"/>
    </row>
    <row r="243" spans="2:17" ht="21.75" customHeight="1">
      <c r="B243" s="614" t="s">
        <v>1224</v>
      </c>
      <c r="C243" s="378">
        <v>42174</v>
      </c>
      <c r="D243" s="376" t="s">
        <v>1225</v>
      </c>
      <c r="E243" s="377" t="s">
        <v>19</v>
      </c>
      <c r="F243" s="376" t="s">
        <v>1262</v>
      </c>
      <c r="G243" s="380" t="s">
        <v>1249</v>
      </c>
      <c r="H243" s="589" t="s">
        <v>1337</v>
      </c>
      <c r="I243" s="376" t="s">
        <v>1251</v>
      </c>
      <c r="J243" s="384">
        <v>102</v>
      </c>
      <c r="K243" s="376" t="s">
        <v>1252</v>
      </c>
      <c r="L243" s="384">
        <v>106</v>
      </c>
      <c r="M243" s="379" t="s">
        <v>1253</v>
      </c>
      <c r="N243" s="384" t="str">
        <f>IF(J243&gt;0,IF(L243&gt;(J243+5),"No","OK"),"")</f>
        <v>OK</v>
      </c>
      <c r="O243" s="384">
        <f>IF(L243-J243&gt;0,L243-J243,"")</f>
        <v>4</v>
      </c>
      <c r="P243" s="379" t="s">
        <v>1181</v>
      </c>
      <c r="Q243" s="385" t="s">
        <v>1183</v>
      </c>
    </row>
    <row r="244" spans="2:17" ht="21.75" customHeight="1">
      <c r="B244" s="733" t="s">
        <v>1226</v>
      </c>
      <c r="C244" s="734"/>
      <c r="D244" s="719" t="s">
        <v>1423</v>
      </c>
      <c r="E244" s="720"/>
      <c r="F244" s="720"/>
      <c r="G244" s="720"/>
      <c r="H244" s="720"/>
      <c r="I244" s="720"/>
      <c r="J244" s="720"/>
      <c r="K244" s="720"/>
      <c r="L244" s="720"/>
      <c r="M244" s="720"/>
      <c r="N244" s="720"/>
      <c r="O244" s="720"/>
      <c r="P244" s="720"/>
      <c r="Q244" s="616"/>
    </row>
    <row r="245" spans="2:17" ht="21.75" customHeight="1">
      <c r="B245" s="735"/>
      <c r="C245" s="736"/>
      <c r="D245" s="721"/>
      <c r="E245" s="722"/>
      <c r="F245" s="722"/>
      <c r="G245" s="722"/>
      <c r="H245" s="722"/>
      <c r="I245" s="722"/>
      <c r="J245" s="722"/>
      <c r="K245" s="722"/>
      <c r="L245" s="722"/>
      <c r="M245" s="722"/>
      <c r="N245" s="722"/>
      <c r="O245" s="722"/>
      <c r="P245" s="722"/>
      <c r="Q245" s="617"/>
    </row>
    <row r="246" spans="2:17" ht="21.75" customHeight="1">
      <c r="B246" s="737"/>
      <c r="C246" s="738"/>
      <c r="D246" s="723"/>
      <c r="E246" s="724"/>
      <c r="F246" s="724"/>
      <c r="G246" s="724"/>
      <c r="H246" s="724"/>
      <c r="I246" s="724"/>
      <c r="J246" s="724"/>
      <c r="K246" s="724"/>
      <c r="L246" s="724"/>
      <c r="M246" s="724"/>
      <c r="N246" s="724"/>
      <c r="O246" s="724"/>
      <c r="P246" s="724"/>
      <c r="Q246" s="618"/>
    </row>
    <row r="247" spans="2:17" ht="21.75" customHeight="1">
      <c r="B247" s="731" t="s">
        <v>1250</v>
      </c>
      <c r="C247" s="732"/>
      <c r="D247" s="711"/>
      <c r="E247" s="712"/>
      <c r="F247" s="712"/>
      <c r="G247" s="712"/>
      <c r="H247" s="712"/>
      <c r="I247" s="712"/>
      <c r="J247" s="712"/>
      <c r="K247" s="712"/>
      <c r="L247" s="712"/>
      <c r="M247" s="712"/>
      <c r="N247" s="712"/>
      <c r="O247" s="712"/>
      <c r="P247" s="712"/>
      <c r="Q247" s="605"/>
    </row>
    <row r="248" spans="2:17" ht="21.75" customHeight="1">
      <c r="B248" s="733" t="s">
        <v>1227</v>
      </c>
      <c r="C248" s="734"/>
      <c r="D248" s="708" t="s">
        <v>1424</v>
      </c>
      <c r="E248" s="709"/>
      <c r="F248" s="709"/>
      <c r="G248" s="709"/>
      <c r="H248" s="710"/>
      <c r="I248" s="713" t="s">
        <v>1228</v>
      </c>
      <c r="J248" s="708" t="s">
        <v>1427</v>
      </c>
      <c r="K248" s="709"/>
      <c r="L248" s="709"/>
      <c r="M248" s="709"/>
      <c r="N248" s="709"/>
      <c r="O248" s="709"/>
      <c r="P248" s="709"/>
      <c r="Q248" s="616"/>
    </row>
    <row r="249" spans="2:17" ht="21.75" customHeight="1">
      <c r="B249" s="735"/>
      <c r="C249" s="736"/>
      <c r="D249" s="716" t="s">
        <v>1425</v>
      </c>
      <c r="E249" s="717"/>
      <c r="F249" s="717"/>
      <c r="G249" s="717"/>
      <c r="H249" s="718"/>
      <c r="I249" s="714"/>
      <c r="J249" s="705"/>
      <c r="K249" s="706"/>
      <c r="L249" s="706"/>
      <c r="M249" s="706"/>
      <c r="N249" s="706"/>
      <c r="O249" s="706"/>
      <c r="P249" s="706"/>
      <c r="Q249" s="617"/>
    </row>
    <row r="250" spans="2:17" ht="21.75" customHeight="1">
      <c r="B250" s="735"/>
      <c r="C250" s="736"/>
      <c r="D250" s="705" t="s">
        <v>1426</v>
      </c>
      <c r="E250" s="706"/>
      <c r="F250" s="706"/>
      <c r="G250" s="706"/>
      <c r="H250" s="707"/>
      <c r="I250" s="714"/>
      <c r="J250" s="705"/>
      <c r="K250" s="706"/>
      <c r="L250" s="706"/>
      <c r="M250" s="706"/>
      <c r="N250" s="706"/>
      <c r="O250" s="706"/>
      <c r="P250" s="706"/>
      <c r="Q250" s="617"/>
    </row>
    <row r="251" spans="2:17" ht="21.75" customHeight="1">
      <c r="B251" s="735"/>
      <c r="C251" s="736"/>
      <c r="D251" s="705" t="s">
        <v>1428</v>
      </c>
      <c r="E251" s="706"/>
      <c r="F251" s="706"/>
      <c r="G251" s="706"/>
      <c r="H251" s="707"/>
      <c r="I251" s="714"/>
      <c r="J251" s="705"/>
      <c r="K251" s="706"/>
      <c r="L251" s="706"/>
      <c r="M251" s="706"/>
      <c r="N251" s="706"/>
      <c r="O251" s="706"/>
      <c r="P251" s="706"/>
      <c r="Q251" s="617"/>
    </row>
    <row r="252" spans="2:17" ht="21.75" customHeight="1">
      <c r="B252" s="735"/>
      <c r="C252" s="736"/>
      <c r="D252" s="705"/>
      <c r="E252" s="706"/>
      <c r="F252" s="706"/>
      <c r="G252" s="706"/>
      <c r="H252" s="707"/>
      <c r="I252" s="714"/>
      <c r="J252" s="705"/>
      <c r="K252" s="706"/>
      <c r="L252" s="706"/>
      <c r="M252" s="706"/>
      <c r="N252" s="706"/>
      <c r="O252" s="706"/>
      <c r="P252" s="706"/>
      <c r="Q252" s="617"/>
    </row>
    <row r="253" spans="2:17" ht="21.75" customHeight="1">
      <c r="B253" s="735"/>
      <c r="C253" s="736"/>
      <c r="D253" s="705"/>
      <c r="E253" s="706"/>
      <c r="F253" s="706"/>
      <c r="G253" s="706"/>
      <c r="H253" s="707"/>
      <c r="I253" s="714"/>
      <c r="J253" s="705"/>
      <c r="K253" s="706"/>
      <c r="L253" s="706"/>
      <c r="M253" s="706"/>
      <c r="N253" s="706"/>
      <c r="O253" s="706"/>
      <c r="P253" s="706"/>
      <c r="Q253" s="617"/>
    </row>
    <row r="254" spans="2:17" ht="21.75" customHeight="1">
      <c r="B254" s="737"/>
      <c r="C254" s="738"/>
      <c r="D254" s="702"/>
      <c r="E254" s="703"/>
      <c r="F254" s="703"/>
      <c r="G254" s="703"/>
      <c r="H254" s="704"/>
      <c r="I254" s="715"/>
      <c r="J254" s="702"/>
      <c r="K254" s="703"/>
      <c r="L254" s="703"/>
      <c r="M254" s="703"/>
      <c r="N254" s="703"/>
      <c r="O254" s="703"/>
      <c r="P254" s="703"/>
      <c r="Q254" s="618"/>
    </row>
    <row r="255" spans="2:17" ht="21.75" customHeight="1">
      <c r="B255" s="733" t="s">
        <v>1229</v>
      </c>
      <c r="C255" s="734"/>
      <c r="D255" s="708" t="s">
        <v>1440</v>
      </c>
      <c r="E255" s="709"/>
      <c r="F255" s="709"/>
      <c r="G255" s="709"/>
      <c r="H255" s="710"/>
      <c r="I255" s="708"/>
      <c r="J255" s="709"/>
      <c r="K255" s="709"/>
      <c r="L255" s="709"/>
      <c r="M255" s="709"/>
      <c r="N255" s="709"/>
      <c r="O255" s="709"/>
      <c r="P255" s="709"/>
      <c r="Q255" s="616"/>
    </row>
    <row r="256" spans="2:17" ht="21.75" customHeight="1">
      <c r="B256" s="735"/>
      <c r="C256" s="736"/>
      <c r="D256" s="705"/>
      <c r="E256" s="706"/>
      <c r="F256" s="706"/>
      <c r="G256" s="706"/>
      <c r="H256" s="707"/>
      <c r="I256" s="705"/>
      <c r="J256" s="706"/>
      <c r="K256" s="706"/>
      <c r="L256" s="706"/>
      <c r="M256" s="706"/>
      <c r="N256" s="706"/>
      <c r="O256" s="706"/>
      <c r="P256" s="706"/>
      <c r="Q256" s="617"/>
    </row>
    <row r="257" spans="2:17" ht="21.75" customHeight="1">
      <c r="B257" s="735"/>
      <c r="C257" s="736"/>
      <c r="D257" s="705"/>
      <c r="E257" s="706"/>
      <c r="F257" s="706"/>
      <c r="G257" s="706"/>
      <c r="H257" s="707"/>
      <c r="I257" s="705"/>
      <c r="J257" s="706"/>
      <c r="K257" s="706"/>
      <c r="L257" s="706"/>
      <c r="M257" s="706"/>
      <c r="N257" s="706"/>
      <c r="O257" s="706"/>
      <c r="P257" s="706"/>
      <c r="Q257" s="617"/>
    </row>
    <row r="258" spans="2:17" ht="21.75" customHeight="1">
      <c r="B258" s="735"/>
      <c r="C258" s="736"/>
      <c r="D258" s="705"/>
      <c r="E258" s="706"/>
      <c r="F258" s="706"/>
      <c r="G258" s="706"/>
      <c r="H258" s="707"/>
      <c r="I258" s="705"/>
      <c r="J258" s="706"/>
      <c r="K258" s="706"/>
      <c r="L258" s="706"/>
      <c r="M258" s="706"/>
      <c r="N258" s="706"/>
      <c r="O258" s="706"/>
      <c r="P258" s="706"/>
      <c r="Q258" s="617"/>
    </row>
    <row r="259" spans="2:17" ht="21.75" customHeight="1">
      <c r="B259" s="735"/>
      <c r="C259" s="736"/>
      <c r="D259" s="705"/>
      <c r="E259" s="706"/>
      <c r="F259" s="706"/>
      <c r="G259" s="706"/>
      <c r="H259" s="707"/>
      <c r="I259" s="705"/>
      <c r="J259" s="706"/>
      <c r="K259" s="706"/>
      <c r="L259" s="706"/>
      <c r="M259" s="706"/>
      <c r="N259" s="706"/>
      <c r="O259" s="706"/>
      <c r="P259" s="706"/>
      <c r="Q259" s="617"/>
    </row>
    <row r="260" spans="2:17" ht="21.75" customHeight="1">
      <c r="B260" s="735"/>
      <c r="C260" s="736"/>
      <c r="D260" s="705"/>
      <c r="E260" s="706"/>
      <c r="F260" s="706"/>
      <c r="G260" s="706"/>
      <c r="H260" s="707"/>
      <c r="I260" s="705"/>
      <c r="J260" s="706"/>
      <c r="K260" s="706"/>
      <c r="L260" s="706"/>
      <c r="M260" s="706"/>
      <c r="N260" s="706"/>
      <c r="O260" s="706"/>
      <c r="P260" s="706"/>
      <c r="Q260" s="617"/>
    </row>
    <row r="261" spans="2:17" ht="21.75" customHeight="1">
      <c r="B261" s="737"/>
      <c r="C261" s="738"/>
      <c r="D261" s="702"/>
      <c r="E261" s="703"/>
      <c r="F261" s="703"/>
      <c r="G261" s="703"/>
      <c r="H261" s="704"/>
      <c r="I261" s="702"/>
      <c r="J261" s="703"/>
      <c r="K261" s="703"/>
      <c r="L261" s="703"/>
      <c r="M261" s="703"/>
      <c r="N261" s="703"/>
      <c r="O261" s="703"/>
      <c r="P261" s="703"/>
      <c r="Q261" s="618"/>
    </row>
    <row r="263" spans="2:17" ht="21.75" customHeight="1">
      <c r="B263" s="614" t="s">
        <v>1224</v>
      </c>
      <c r="C263" s="378">
        <v>42174</v>
      </c>
      <c r="D263" s="376" t="s">
        <v>1225</v>
      </c>
      <c r="E263" s="377" t="s">
        <v>21</v>
      </c>
      <c r="F263" s="376" t="s">
        <v>1262</v>
      </c>
      <c r="G263" s="380" t="s">
        <v>1280</v>
      </c>
      <c r="H263" s="589" t="s">
        <v>1337</v>
      </c>
      <c r="I263" s="376" t="s">
        <v>1251</v>
      </c>
      <c r="J263" s="384">
        <v>66</v>
      </c>
      <c r="K263" s="376" t="s">
        <v>1252</v>
      </c>
      <c r="L263" s="384">
        <v>66</v>
      </c>
      <c r="M263" s="379" t="s">
        <v>1253</v>
      </c>
      <c r="N263" s="384" t="str">
        <f>IF(J263&gt;0,IF(L263&gt;(J263+5),"No","OK"),"")</f>
        <v>OK</v>
      </c>
      <c r="O263" s="384" t="str">
        <f>IF(L263-J263&gt;0,L263-J263,"")</f>
        <v/>
      </c>
      <c r="P263" s="379" t="s">
        <v>1181</v>
      </c>
      <c r="Q263" s="385" t="s">
        <v>1186</v>
      </c>
    </row>
    <row r="264" spans="2:17" ht="21.75" customHeight="1">
      <c r="B264" s="733" t="s">
        <v>1226</v>
      </c>
      <c r="C264" s="734"/>
      <c r="D264" s="719" t="s">
        <v>1430</v>
      </c>
      <c r="E264" s="720"/>
      <c r="F264" s="720"/>
      <c r="G264" s="720"/>
      <c r="H264" s="720"/>
      <c r="I264" s="720"/>
      <c r="J264" s="720"/>
      <c r="K264" s="720"/>
      <c r="L264" s="720"/>
      <c r="M264" s="720"/>
      <c r="N264" s="720"/>
      <c r="O264" s="720"/>
      <c r="P264" s="720"/>
      <c r="Q264" s="616"/>
    </row>
    <row r="265" spans="2:17" ht="21.75" customHeight="1">
      <c r="B265" s="735"/>
      <c r="C265" s="736"/>
      <c r="D265" s="721"/>
      <c r="E265" s="722"/>
      <c r="F265" s="722"/>
      <c r="G265" s="722"/>
      <c r="H265" s="722"/>
      <c r="I265" s="722"/>
      <c r="J265" s="722"/>
      <c r="K265" s="722"/>
      <c r="L265" s="722"/>
      <c r="M265" s="722"/>
      <c r="N265" s="722"/>
      <c r="O265" s="722"/>
      <c r="P265" s="722"/>
      <c r="Q265" s="617"/>
    </row>
    <row r="266" spans="2:17" ht="21.75" customHeight="1">
      <c r="B266" s="737"/>
      <c r="C266" s="738"/>
      <c r="D266" s="723"/>
      <c r="E266" s="724"/>
      <c r="F266" s="724"/>
      <c r="G266" s="724"/>
      <c r="H266" s="724"/>
      <c r="I266" s="724"/>
      <c r="J266" s="724"/>
      <c r="K266" s="724"/>
      <c r="L266" s="724"/>
      <c r="M266" s="724"/>
      <c r="N266" s="724"/>
      <c r="O266" s="724"/>
      <c r="P266" s="724"/>
      <c r="Q266" s="618"/>
    </row>
    <row r="267" spans="2:17" ht="21.75" customHeight="1">
      <c r="B267" s="731" t="s">
        <v>1250</v>
      </c>
      <c r="C267" s="732"/>
      <c r="D267" s="741" t="s">
        <v>1429</v>
      </c>
      <c r="E267" s="742"/>
      <c r="F267" s="742"/>
      <c r="G267" s="742"/>
      <c r="H267" s="742"/>
      <c r="I267" s="742"/>
      <c r="J267" s="742"/>
      <c r="K267" s="742"/>
      <c r="L267" s="742"/>
      <c r="M267" s="742"/>
      <c r="N267" s="742"/>
      <c r="O267" s="742"/>
      <c r="P267" s="742"/>
      <c r="Q267" s="605"/>
    </row>
    <row r="268" spans="2:17" ht="21.75" customHeight="1">
      <c r="B268" s="733" t="s">
        <v>1227</v>
      </c>
      <c r="C268" s="734"/>
      <c r="D268" s="708" t="s">
        <v>1431</v>
      </c>
      <c r="E268" s="709"/>
      <c r="F268" s="709"/>
      <c r="G268" s="709"/>
      <c r="H268" s="710"/>
      <c r="I268" s="713" t="s">
        <v>1228</v>
      </c>
      <c r="J268" s="708" t="s">
        <v>1432</v>
      </c>
      <c r="K268" s="709"/>
      <c r="L268" s="709"/>
      <c r="M268" s="709"/>
      <c r="N268" s="709"/>
      <c r="O268" s="709"/>
      <c r="P268" s="709"/>
      <c r="Q268" s="616"/>
    </row>
    <row r="269" spans="2:17" ht="21.75" customHeight="1">
      <c r="B269" s="735"/>
      <c r="C269" s="736"/>
      <c r="D269" s="716"/>
      <c r="E269" s="717"/>
      <c r="F269" s="717"/>
      <c r="G269" s="717"/>
      <c r="H269" s="718"/>
      <c r="I269" s="714"/>
      <c r="J269" s="705"/>
      <c r="K269" s="706"/>
      <c r="L269" s="706"/>
      <c r="M269" s="706"/>
      <c r="N269" s="706"/>
      <c r="O269" s="706"/>
      <c r="P269" s="706"/>
      <c r="Q269" s="617"/>
    </row>
    <row r="270" spans="2:17" ht="21.75" customHeight="1">
      <c r="B270" s="735"/>
      <c r="C270" s="736"/>
      <c r="D270" s="705"/>
      <c r="E270" s="706"/>
      <c r="F270" s="706"/>
      <c r="G270" s="706"/>
      <c r="H270" s="707"/>
      <c r="I270" s="714"/>
      <c r="J270" s="705"/>
      <c r="K270" s="706"/>
      <c r="L270" s="706"/>
      <c r="M270" s="706"/>
      <c r="N270" s="706"/>
      <c r="O270" s="706"/>
      <c r="P270" s="706"/>
      <c r="Q270" s="617"/>
    </row>
    <row r="271" spans="2:17" ht="21.75" customHeight="1">
      <c r="B271" s="735"/>
      <c r="C271" s="736"/>
      <c r="D271" s="705"/>
      <c r="E271" s="706"/>
      <c r="F271" s="706"/>
      <c r="G271" s="706"/>
      <c r="H271" s="707"/>
      <c r="I271" s="714"/>
      <c r="J271" s="705"/>
      <c r="K271" s="706"/>
      <c r="L271" s="706"/>
      <c r="M271" s="706"/>
      <c r="N271" s="706"/>
      <c r="O271" s="706"/>
      <c r="P271" s="706"/>
      <c r="Q271" s="617"/>
    </row>
    <row r="272" spans="2:17" ht="21.75" customHeight="1">
      <c r="B272" s="735"/>
      <c r="C272" s="736"/>
      <c r="D272" s="705"/>
      <c r="E272" s="706"/>
      <c r="F272" s="706"/>
      <c r="G272" s="706"/>
      <c r="H272" s="707"/>
      <c r="I272" s="714"/>
      <c r="J272" s="705"/>
      <c r="K272" s="706"/>
      <c r="L272" s="706"/>
      <c r="M272" s="706"/>
      <c r="N272" s="706"/>
      <c r="O272" s="706"/>
      <c r="P272" s="706"/>
      <c r="Q272" s="617"/>
    </row>
    <row r="273" spans="2:17" ht="21.75" customHeight="1">
      <c r="B273" s="735"/>
      <c r="C273" s="736"/>
      <c r="D273" s="705"/>
      <c r="E273" s="706"/>
      <c r="F273" s="706"/>
      <c r="G273" s="706"/>
      <c r="H273" s="707"/>
      <c r="I273" s="714"/>
      <c r="J273" s="705"/>
      <c r="K273" s="706"/>
      <c r="L273" s="706"/>
      <c r="M273" s="706"/>
      <c r="N273" s="706"/>
      <c r="O273" s="706"/>
      <c r="P273" s="706"/>
      <c r="Q273" s="617"/>
    </row>
    <row r="274" spans="2:17" ht="21.75" customHeight="1">
      <c r="B274" s="737"/>
      <c r="C274" s="738"/>
      <c r="D274" s="702"/>
      <c r="E274" s="703"/>
      <c r="F274" s="703"/>
      <c r="G274" s="703"/>
      <c r="H274" s="704"/>
      <c r="I274" s="715"/>
      <c r="J274" s="702"/>
      <c r="K274" s="703"/>
      <c r="L274" s="703"/>
      <c r="M274" s="703"/>
      <c r="N274" s="703"/>
      <c r="O274" s="703"/>
      <c r="P274" s="703"/>
      <c r="Q274" s="618"/>
    </row>
    <row r="275" spans="2:17" ht="21.75" customHeight="1">
      <c r="B275" s="733" t="s">
        <v>1229</v>
      </c>
      <c r="C275" s="734"/>
      <c r="D275" s="708" t="s">
        <v>1441</v>
      </c>
      <c r="E275" s="709"/>
      <c r="F275" s="709"/>
      <c r="G275" s="709"/>
      <c r="H275" s="710"/>
      <c r="I275" s="708"/>
      <c r="J275" s="709"/>
      <c r="K275" s="709"/>
      <c r="L275" s="709"/>
      <c r="M275" s="709"/>
      <c r="N275" s="709"/>
      <c r="O275" s="709"/>
      <c r="P275" s="709"/>
      <c r="Q275" s="616"/>
    </row>
    <row r="276" spans="2:17" ht="21.75" customHeight="1">
      <c r="B276" s="735"/>
      <c r="C276" s="736"/>
      <c r="D276" s="705" t="s">
        <v>1442</v>
      </c>
      <c r="E276" s="706"/>
      <c r="F276" s="706"/>
      <c r="G276" s="706"/>
      <c r="H276" s="707"/>
      <c r="I276" s="705"/>
      <c r="J276" s="706"/>
      <c r="K276" s="706"/>
      <c r="L276" s="706"/>
      <c r="M276" s="706"/>
      <c r="N276" s="706"/>
      <c r="O276" s="706"/>
      <c r="P276" s="706"/>
      <c r="Q276" s="617"/>
    </row>
    <row r="277" spans="2:17" ht="21.75" customHeight="1">
      <c r="B277" s="735"/>
      <c r="C277" s="736"/>
      <c r="D277" s="705"/>
      <c r="E277" s="706"/>
      <c r="F277" s="706"/>
      <c r="G277" s="706"/>
      <c r="H277" s="707"/>
      <c r="I277" s="705"/>
      <c r="J277" s="706"/>
      <c r="K277" s="706"/>
      <c r="L277" s="706"/>
      <c r="M277" s="706"/>
      <c r="N277" s="706"/>
      <c r="O277" s="706"/>
      <c r="P277" s="706"/>
      <c r="Q277" s="617"/>
    </row>
    <row r="278" spans="2:17" ht="21.75" customHeight="1">
      <c r="B278" s="735"/>
      <c r="C278" s="736"/>
      <c r="D278" s="705"/>
      <c r="E278" s="706"/>
      <c r="F278" s="706"/>
      <c r="G278" s="706"/>
      <c r="H278" s="707"/>
      <c r="I278" s="705"/>
      <c r="J278" s="706"/>
      <c r="K278" s="706"/>
      <c r="L278" s="706"/>
      <c r="M278" s="706"/>
      <c r="N278" s="706"/>
      <c r="O278" s="706"/>
      <c r="P278" s="706"/>
      <c r="Q278" s="617"/>
    </row>
    <row r="279" spans="2:17" ht="21.75" customHeight="1">
      <c r="B279" s="735"/>
      <c r="C279" s="736"/>
      <c r="D279" s="705"/>
      <c r="E279" s="706"/>
      <c r="F279" s="706"/>
      <c r="G279" s="706"/>
      <c r="H279" s="707"/>
      <c r="I279" s="705"/>
      <c r="J279" s="706"/>
      <c r="K279" s="706"/>
      <c r="L279" s="706"/>
      <c r="M279" s="706"/>
      <c r="N279" s="706"/>
      <c r="O279" s="706"/>
      <c r="P279" s="706"/>
      <c r="Q279" s="617"/>
    </row>
    <row r="280" spans="2:17" ht="21.75" customHeight="1">
      <c r="B280" s="735"/>
      <c r="C280" s="736"/>
      <c r="D280" s="705"/>
      <c r="E280" s="706"/>
      <c r="F280" s="706"/>
      <c r="G280" s="706"/>
      <c r="H280" s="707"/>
      <c r="I280" s="705"/>
      <c r="J280" s="706"/>
      <c r="K280" s="706"/>
      <c r="L280" s="706"/>
      <c r="M280" s="706"/>
      <c r="N280" s="706"/>
      <c r="O280" s="706"/>
      <c r="P280" s="706"/>
      <c r="Q280" s="617"/>
    </row>
    <row r="281" spans="2:17" ht="21.75" customHeight="1">
      <c r="B281" s="737"/>
      <c r="C281" s="738"/>
      <c r="D281" s="702"/>
      <c r="E281" s="703"/>
      <c r="F281" s="703"/>
      <c r="G281" s="703"/>
      <c r="H281" s="704"/>
      <c r="I281" s="702"/>
      <c r="J281" s="703"/>
      <c r="K281" s="703"/>
      <c r="L281" s="703"/>
      <c r="M281" s="703"/>
      <c r="N281" s="703"/>
      <c r="O281" s="703"/>
      <c r="P281" s="703"/>
      <c r="Q281" s="618"/>
    </row>
  </sheetData>
  <mergeCells count="491">
    <mergeCell ref="D280:H280"/>
    <mergeCell ref="I280:P280"/>
    <mergeCell ref="D281:H281"/>
    <mergeCell ref="I281:P281"/>
    <mergeCell ref="D275:H275"/>
    <mergeCell ref="I275:P275"/>
    <mergeCell ref="D276:H276"/>
    <mergeCell ref="I276:P276"/>
    <mergeCell ref="D277:H277"/>
    <mergeCell ref="I277:P277"/>
    <mergeCell ref="D278:H278"/>
    <mergeCell ref="I278:P278"/>
    <mergeCell ref="D279:H279"/>
    <mergeCell ref="I279:P279"/>
    <mergeCell ref="D260:H260"/>
    <mergeCell ref="I260:P260"/>
    <mergeCell ref="D261:H261"/>
    <mergeCell ref="I261:P261"/>
    <mergeCell ref="D264:P266"/>
    <mergeCell ref="D267:P267"/>
    <mergeCell ref="D268:H268"/>
    <mergeCell ref="I268:I274"/>
    <mergeCell ref="J268:P268"/>
    <mergeCell ref="D269:H269"/>
    <mergeCell ref="J269:P269"/>
    <mergeCell ref="D270:H270"/>
    <mergeCell ref="J270:P270"/>
    <mergeCell ref="D271:H271"/>
    <mergeCell ref="J271:P271"/>
    <mergeCell ref="D272:H272"/>
    <mergeCell ref="J272:P272"/>
    <mergeCell ref="D273:H273"/>
    <mergeCell ref="J273:P273"/>
    <mergeCell ref="D274:H274"/>
    <mergeCell ref="J274:P274"/>
    <mergeCell ref="D255:H255"/>
    <mergeCell ref="I255:P255"/>
    <mergeCell ref="D256:H256"/>
    <mergeCell ref="I256:P256"/>
    <mergeCell ref="D257:H257"/>
    <mergeCell ref="I257:P257"/>
    <mergeCell ref="D258:H258"/>
    <mergeCell ref="I258:P258"/>
    <mergeCell ref="D259:H259"/>
    <mergeCell ref="I259:P259"/>
    <mergeCell ref="D240:H240"/>
    <mergeCell ref="I240:P240"/>
    <mergeCell ref="D241:H241"/>
    <mergeCell ref="I241:P241"/>
    <mergeCell ref="D244:P246"/>
    <mergeCell ref="D247:P247"/>
    <mergeCell ref="D248:H248"/>
    <mergeCell ref="I248:I254"/>
    <mergeCell ref="J248:P248"/>
    <mergeCell ref="D249:H249"/>
    <mergeCell ref="J249:P249"/>
    <mergeCell ref="D250:H250"/>
    <mergeCell ref="J250:P250"/>
    <mergeCell ref="D251:H251"/>
    <mergeCell ref="J251:P251"/>
    <mergeCell ref="D252:H252"/>
    <mergeCell ref="J252:P252"/>
    <mergeCell ref="D253:H253"/>
    <mergeCell ref="J253:P253"/>
    <mergeCell ref="D254:H254"/>
    <mergeCell ref="J254:P254"/>
    <mergeCell ref="D235:H235"/>
    <mergeCell ref="I235:P235"/>
    <mergeCell ref="D236:H236"/>
    <mergeCell ref="I236:P236"/>
    <mergeCell ref="D237:H237"/>
    <mergeCell ref="I237:P237"/>
    <mergeCell ref="D238:H238"/>
    <mergeCell ref="I238:P238"/>
    <mergeCell ref="D239:H239"/>
    <mergeCell ref="I239:P239"/>
    <mergeCell ref="D220:H220"/>
    <mergeCell ref="I220:P220"/>
    <mergeCell ref="D221:H221"/>
    <mergeCell ref="I221:P221"/>
    <mergeCell ref="D224:P226"/>
    <mergeCell ref="D227:P227"/>
    <mergeCell ref="D228:H228"/>
    <mergeCell ref="I228:I234"/>
    <mergeCell ref="J228:P228"/>
    <mergeCell ref="D229:H229"/>
    <mergeCell ref="J229:P229"/>
    <mergeCell ref="D230:H230"/>
    <mergeCell ref="J230:P230"/>
    <mergeCell ref="D231:H231"/>
    <mergeCell ref="J231:P231"/>
    <mergeCell ref="D232:H232"/>
    <mergeCell ref="J232:P232"/>
    <mergeCell ref="D233:H233"/>
    <mergeCell ref="J233:P233"/>
    <mergeCell ref="D234:H234"/>
    <mergeCell ref="J234:P234"/>
    <mergeCell ref="D215:H215"/>
    <mergeCell ref="I215:P215"/>
    <mergeCell ref="D216:H216"/>
    <mergeCell ref="I216:P216"/>
    <mergeCell ref="D217:H217"/>
    <mergeCell ref="I217:P217"/>
    <mergeCell ref="D218:H218"/>
    <mergeCell ref="I218:P218"/>
    <mergeCell ref="D219:H219"/>
    <mergeCell ref="I219:P219"/>
    <mergeCell ref="D200:H200"/>
    <mergeCell ref="I200:P200"/>
    <mergeCell ref="D201:H201"/>
    <mergeCell ref="I201:P201"/>
    <mergeCell ref="D204:P206"/>
    <mergeCell ref="D207:P207"/>
    <mergeCell ref="D208:H208"/>
    <mergeCell ref="I208:I214"/>
    <mergeCell ref="J208:P208"/>
    <mergeCell ref="D209:H209"/>
    <mergeCell ref="J209:P209"/>
    <mergeCell ref="D210:H210"/>
    <mergeCell ref="J210:P210"/>
    <mergeCell ref="D211:H211"/>
    <mergeCell ref="J211:P211"/>
    <mergeCell ref="D212:H212"/>
    <mergeCell ref="J212:P212"/>
    <mergeCell ref="D213:H213"/>
    <mergeCell ref="J213:P213"/>
    <mergeCell ref="D214:H214"/>
    <mergeCell ref="J214:P214"/>
    <mergeCell ref="D195:H195"/>
    <mergeCell ref="I195:P195"/>
    <mergeCell ref="D196:H196"/>
    <mergeCell ref="I196:P196"/>
    <mergeCell ref="D197:H197"/>
    <mergeCell ref="I197:P197"/>
    <mergeCell ref="D198:H198"/>
    <mergeCell ref="I198:P198"/>
    <mergeCell ref="D199:H199"/>
    <mergeCell ref="I199:P199"/>
    <mergeCell ref="D180:H180"/>
    <mergeCell ref="I180:P180"/>
    <mergeCell ref="D181:H181"/>
    <mergeCell ref="I181:P181"/>
    <mergeCell ref="D184:P186"/>
    <mergeCell ref="D187:P187"/>
    <mergeCell ref="D188:H188"/>
    <mergeCell ref="I188:I194"/>
    <mergeCell ref="J188:P188"/>
    <mergeCell ref="D189:H189"/>
    <mergeCell ref="J189:P189"/>
    <mergeCell ref="D190:H190"/>
    <mergeCell ref="J190:P190"/>
    <mergeCell ref="D191:H191"/>
    <mergeCell ref="J191:P191"/>
    <mergeCell ref="D192:H192"/>
    <mergeCell ref="J192:P192"/>
    <mergeCell ref="D193:H193"/>
    <mergeCell ref="J193:P193"/>
    <mergeCell ref="D194:H194"/>
    <mergeCell ref="J194:P194"/>
    <mergeCell ref="D175:H175"/>
    <mergeCell ref="I175:P175"/>
    <mergeCell ref="D176:H176"/>
    <mergeCell ref="I176:P176"/>
    <mergeCell ref="D177:H177"/>
    <mergeCell ref="I177:P177"/>
    <mergeCell ref="D178:H178"/>
    <mergeCell ref="I178:P178"/>
    <mergeCell ref="D179:H179"/>
    <mergeCell ref="I179:P179"/>
    <mergeCell ref="J168:P168"/>
    <mergeCell ref="J169:P169"/>
    <mergeCell ref="J170:P170"/>
    <mergeCell ref="J171:P171"/>
    <mergeCell ref="J172:P172"/>
    <mergeCell ref="J173:P173"/>
    <mergeCell ref="J174:P174"/>
    <mergeCell ref="D169:H169"/>
    <mergeCell ref="D170:H170"/>
    <mergeCell ref="D171:H171"/>
    <mergeCell ref="D172:H172"/>
    <mergeCell ref="D173:H173"/>
    <mergeCell ref="D174:H174"/>
    <mergeCell ref="I168:I174"/>
    <mergeCell ref="B4:C6"/>
    <mergeCell ref="B7:C7"/>
    <mergeCell ref="B15:C21"/>
    <mergeCell ref="B8:C14"/>
    <mergeCell ref="A1:B1"/>
    <mergeCell ref="D168:H168"/>
    <mergeCell ref="D164:P166"/>
    <mergeCell ref="D167:P167"/>
    <mergeCell ref="B47:C47"/>
    <mergeCell ref="B48:C54"/>
    <mergeCell ref="B64:C66"/>
    <mergeCell ref="B55:C61"/>
    <mergeCell ref="B67:C67"/>
    <mergeCell ref="B44:C46"/>
    <mergeCell ref="B24:C26"/>
    <mergeCell ref="B27:C27"/>
    <mergeCell ref="B28:C34"/>
    <mergeCell ref="B35:C41"/>
    <mergeCell ref="B104:C106"/>
    <mergeCell ref="B95:C101"/>
    <mergeCell ref="B107:C107"/>
    <mergeCell ref="B108:C114"/>
    <mergeCell ref="B124:C126"/>
    <mergeCell ref="B115:C121"/>
    <mergeCell ref="B68:C74"/>
    <mergeCell ref="B84:C86"/>
    <mergeCell ref="B75:C81"/>
    <mergeCell ref="B87:C87"/>
    <mergeCell ref="B88:C94"/>
    <mergeCell ref="B148:C154"/>
    <mergeCell ref="B164:C166"/>
    <mergeCell ref="B155:C161"/>
    <mergeCell ref="B167:C167"/>
    <mergeCell ref="B168:C174"/>
    <mergeCell ref="B127:C127"/>
    <mergeCell ref="B128:C134"/>
    <mergeCell ref="B144:C146"/>
    <mergeCell ref="B135:C141"/>
    <mergeCell ref="B147:C147"/>
    <mergeCell ref="B207:C207"/>
    <mergeCell ref="B208:C214"/>
    <mergeCell ref="B224:C226"/>
    <mergeCell ref="B215:C221"/>
    <mergeCell ref="B227:C227"/>
    <mergeCell ref="B184:C186"/>
    <mergeCell ref="B175:C181"/>
    <mergeCell ref="B187:C187"/>
    <mergeCell ref="B188:C194"/>
    <mergeCell ref="B204:C206"/>
    <mergeCell ref="B195:C201"/>
    <mergeCell ref="B264:C266"/>
    <mergeCell ref="B255:C261"/>
    <mergeCell ref="B267:C267"/>
    <mergeCell ref="B268:C274"/>
    <mergeCell ref="B275:C281"/>
    <mergeCell ref="B228:C234"/>
    <mergeCell ref="B244:C246"/>
    <mergeCell ref="B235:C241"/>
    <mergeCell ref="B247:C247"/>
    <mergeCell ref="B248:C254"/>
    <mergeCell ref="J14:P14"/>
    <mergeCell ref="D15:H15"/>
    <mergeCell ref="I15:P15"/>
    <mergeCell ref="D16:H16"/>
    <mergeCell ref="I16:P16"/>
    <mergeCell ref="D20:H20"/>
    <mergeCell ref="I20:P20"/>
    <mergeCell ref="D21:H21"/>
    <mergeCell ref="I21:P21"/>
    <mergeCell ref="D24:P26"/>
    <mergeCell ref="D17:H17"/>
    <mergeCell ref="I17:P17"/>
    <mergeCell ref="D18:H18"/>
    <mergeCell ref="I18:P18"/>
    <mergeCell ref="D19:H19"/>
    <mergeCell ref="I19:P19"/>
    <mergeCell ref="D4:P6"/>
    <mergeCell ref="D7:P7"/>
    <mergeCell ref="D8:H8"/>
    <mergeCell ref="I8:I14"/>
    <mergeCell ref="J8:P8"/>
    <mergeCell ref="D9:H9"/>
    <mergeCell ref="J9:P9"/>
    <mergeCell ref="D10:H10"/>
    <mergeCell ref="J10:P10"/>
    <mergeCell ref="D11:H11"/>
    <mergeCell ref="J11:P11"/>
    <mergeCell ref="D12:H12"/>
    <mergeCell ref="J12:P12"/>
    <mergeCell ref="D13:H13"/>
    <mergeCell ref="J13:P13"/>
    <mergeCell ref="D14:H14"/>
    <mergeCell ref="D27:P27"/>
    <mergeCell ref="D28:H28"/>
    <mergeCell ref="I28:I34"/>
    <mergeCell ref="J28:P28"/>
    <mergeCell ref="D29:H29"/>
    <mergeCell ref="J29:P29"/>
    <mergeCell ref="D30:H30"/>
    <mergeCell ref="J30:P30"/>
    <mergeCell ref="D31:H31"/>
    <mergeCell ref="J31:P31"/>
    <mergeCell ref="D32:H32"/>
    <mergeCell ref="J32:P32"/>
    <mergeCell ref="D33:H33"/>
    <mergeCell ref="J33:P33"/>
    <mergeCell ref="D34:H34"/>
    <mergeCell ref="J34:P34"/>
    <mergeCell ref="D38:H38"/>
    <mergeCell ref="I38:P38"/>
    <mergeCell ref="D39:H39"/>
    <mergeCell ref="I39:P39"/>
    <mergeCell ref="D40:H40"/>
    <mergeCell ref="I40:P40"/>
    <mergeCell ref="D35:H35"/>
    <mergeCell ref="I35:P35"/>
    <mergeCell ref="D36:H36"/>
    <mergeCell ref="I36:P36"/>
    <mergeCell ref="D37:H37"/>
    <mergeCell ref="I37:P37"/>
    <mergeCell ref="J53:P53"/>
    <mergeCell ref="D54:H54"/>
    <mergeCell ref="J54:P54"/>
    <mergeCell ref="D55:H55"/>
    <mergeCell ref="I55:P55"/>
    <mergeCell ref="D41:H41"/>
    <mergeCell ref="I41:P41"/>
    <mergeCell ref="D44:P46"/>
    <mergeCell ref="D47:P47"/>
    <mergeCell ref="D48:H48"/>
    <mergeCell ref="I48:I54"/>
    <mergeCell ref="J48:P48"/>
    <mergeCell ref="D49:H49"/>
    <mergeCell ref="J49:P49"/>
    <mergeCell ref="D50:H50"/>
    <mergeCell ref="J50:P50"/>
    <mergeCell ref="D51:H51"/>
    <mergeCell ref="J51:P51"/>
    <mergeCell ref="D52:H52"/>
    <mergeCell ref="J52:P52"/>
    <mergeCell ref="D53:H53"/>
    <mergeCell ref="D59:H59"/>
    <mergeCell ref="I59:P59"/>
    <mergeCell ref="D60:H60"/>
    <mergeCell ref="I60:P60"/>
    <mergeCell ref="D61:H61"/>
    <mergeCell ref="I61:P61"/>
    <mergeCell ref="D56:H56"/>
    <mergeCell ref="I56:P56"/>
    <mergeCell ref="D57:H57"/>
    <mergeCell ref="I57:P57"/>
    <mergeCell ref="D58:H58"/>
    <mergeCell ref="I58:P58"/>
    <mergeCell ref="J74:P74"/>
    <mergeCell ref="D75:H75"/>
    <mergeCell ref="I75:P75"/>
    <mergeCell ref="D76:H76"/>
    <mergeCell ref="I76:P76"/>
    <mergeCell ref="D64:P66"/>
    <mergeCell ref="D67:P67"/>
    <mergeCell ref="D68:H68"/>
    <mergeCell ref="I68:I74"/>
    <mergeCell ref="J68:P68"/>
    <mergeCell ref="D69:H69"/>
    <mergeCell ref="J69:P69"/>
    <mergeCell ref="D70:H70"/>
    <mergeCell ref="J70:P70"/>
    <mergeCell ref="D71:H71"/>
    <mergeCell ref="J71:P71"/>
    <mergeCell ref="D72:H72"/>
    <mergeCell ref="J72:P72"/>
    <mergeCell ref="D73:H73"/>
    <mergeCell ref="J73:P73"/>
    <mergeCell ref="D74:H74"/>
    <mergeCell ref="D80:H80"/>
    <mergeCell ref="I80:P80"/>
    <mergeCell ref="D81:H81"/>
    <mergeCell ref="I81:P81"/>
    <mergeCell ref="D84:P86"/>
    <mergeCell ref="D77:H77"/>
    <mergeCell ref="I77:P77"/>
    <mergeCell ref="D78:H78"/>
    <mergeCell ref="I78:P78"/>
    <mergeCell ref="D79:H79"/>
    <mergeCell ref="I79:P79"/>
    <mergeCell ref="D87:P87"/>
    <mergeCell ref="D88:H88"/>
    <mergeCell ref="I88:I94"/>
    <mergeCell ref="J88:P88"/>
    <mergeCell ref="D89:H89"/>
    <mergeCell ref="J89:P89"/>
    <mergeCell ref="D90:H90"/>
    <mergeCell ref="J90:P90"/>
    <mergeCell ref="D91:H91"/>
    <mergeCell ref="J91:P91"/>
    <mergeCell ref="D92:H92"/>
    <mergeCell ref="J92:P92"/>
    <mergeCell ref="D93:H93"/>
    <mergeCell ref="J93:P93"/>
    <mergeCell ref="D94:H94"/>
    <mergeCell ref="J94:P94"/>
    <mergeCell ref="D98:H98"/>
    <mergeCell ref="I98:P98"/>
    <mergeCell ref="D99:H99"/>
    <mergeCell ref="I99:P99"/>
    <mergeCell ref="D100:H100"/>
    <mergeCell ref="I100:P100"/>
    <mergeCell ref="D95:H95"/>
    <mergeCell ref="I95:P95"/>
    <mergeCell ref="D96:H96"/>
    <mergeCell ref="I96:P96"/>
    <mergeCell ref="D97:H97"/>
    <mergeCell ref="I97:P97"/>
    <mergeCell ref="J113:P113"/>
    <mergeCell ref="D114:H114"/>
    <mergeCell ref="J114:P114"/>
    <mergeCell ref="D115:H115"/>
    <mergeCell ref="I115:P115"/>
    <mergeCell ref="D101:H101"/>
    <mergeCell ref="I101:P101"/>
    <mergeCell ref="D104:P106"/>
    <mergeCell ref="D107:P107"/>
    <mergeCell ref="D108:H108"/>
    <mergeCell ref="I108:I114"/>
    <mergeCell ref="J108:P108"/>
    <mergeCell ref="D109:H109"/>
    <mergeCell ref="J109:P109"/>
    <mergeCell ref="D110:H110"/>
    <mergeCell ref="J110:P110"/>
    <mergeCell ref="D111:H111"/>
    <mergeCell ref="J111:P111"/>
    <mergeCell ref="D112:H112"/>
    <mergeCell ref="J112:P112"/>
    <mergeCell ref="D113:H113"/>
    <mergeCell ref="D119:H119"/>
    <mergeCell ref="I119:P119"/>
    <mergeCell ref="D120:H120"/>
    <mergeCell ref="I120:P120"/>
    <mergeCell ref="D121:H121"/>
    <mergeCell ref="I121:P121"/>
    <mergeCell ref="D116:H116"/>
    <mergeCell ref="I116:P116"/>
    <mergeCell ref="D117:H117"/>
    <mergeCell ref="I117:P117"/>
    <mergeCell ref="D118:H118"/>
    <mergeCell ref="I118:P118"/>
    <mergeCell ref="J134:P134"/>
    <mergeCell ref="D135:H135"/>
    <mergeCell ref="I135:P135"/>
    <mergeCell ref="D136:H136"/>
    <mergeCell ref="I136:P136"/>
    <mergeCell ref="D124:P126"/>
    <mergeCell ref="D127:P127"/>
    <mergeCell ref="D128:H128"/>
    <mergeCell ref="I128:I134"/>
    <mergeCell ref="J128:P128"/>
    <mergeCell ref="D129:H129"/>
    <mergeCell ref="J129:P129"/>
    <mergeCell ref="D130:H130"/>
    <mergeCell ref="J130:P130"/>
    <mergeCell ref="D131:H131"/>
    <mergeCell ref="J131:P131"/>
    <mergeCell ref="D132:H132"/>
    <mergeCell ref="J132:P132"/>
    <mergeCell ref="D133:H133"/>
    <mergeCell ref="J133:P133"/>
    <mergeCell ref="D134:H134"/>
    <mergeCell ref="D140:H140"/>
    <mergeCell ref="I140:P140"/>
    <mergeCell ref="D141:H141"/>
    <mergeCell ref="I141:P141"/>
    <mergeCell ref="D144:P146"/>
    <mergeCell ref="D137:H137"/>
    <mergeCell ref="I137:P137"/>
    <mergeCell ref="D138:H138"/>
    <mergeCell ref="I138:P138"/>
    <mergeCell ref="D139:H139"/>
    <mergeCell ref="I139:P139"/>
    <mergeCell ref="D147:P147"/>
    <mergeCell ref="D148:H148"/>
    <mergeCell ref="I148:I154"/>
    <mergeCell ref="J148:P148"/>
    <mergeCell ref="D149:H149"/>
    <mergeCell ref="J149:P149"/>
    <mergeCell ref="D150:H150"/>
    <mergeCell ref="J150:P150"/>
    <mergeCell ref="D151:H151"/>
    <mergeCell ref="J151:P151"/>
    <mergeCell ref="D152:H152"/>
    <mergeCell ref="J152:P152"/>
    <mergeCell ref="D153:H153"/>
    <mergeCell ref="J153:P153"/>
    <mergeCell ref="D154:H154"/>
    <mergeCell ref="J154:P154"/>
    <mergeCell ref="D161:H161"/>
    <mergeCell ref="I161:P161"/>
    <mergeCell ref="D158:H158"/>
    <mergeCell ref="I158:P158"/>
    <mergeCell ref="D159:H159"/>
    <mergeCell ref="I159:P159"/>
    <mergeCell ref="D160:H160"/>
    <mergeCell ref="I160:P160"/>
    <mergeCell ref="D155:H155"/>
    <mergeCell ref="I155:P155"/>
    <mergeCell ref="D156:H156"/>
    <mergeCell ref="I156:P156"/>
    <mergeCell ref="D157:H157"/>
    <mergeCell ref="I157:P157"/>
  </mergeCells>
  <conditionalFormatting sqref="G43">
    <cfRule type="containsText" dxfId="131" priority="132" operator="containsText" text="SHORT">
      <formula>NOT(ISERROR(SEARCH("SHORT",G43)))</formula>
    </cfRule>
    <cfRule type="containsText" dxfId="130" priority="131" operator="containsText" text="LONG">
      <formula>NOT(ISERROR(SEARCH("LONG",G43)))</formula>
    </cfRule>
  </conditionalFormatting>
  <conditionalFormatting sqref="N43">
    <cfRule type="containsText" dxfId="129" priority="130" operator="containsText" text="No">
      <formula>NOT(ISERROR(SEARCH("No",N43)))</formula>
    </cfRule>
    <cfRule type="containsText" dxfId="128" priority="129" operator="containsText" text="Ok">
      <formula>NOT(ISERROR(SEARCH("Ok",N43)))</formula>
    </cfRule>
  </conditionalFormatting>
  <conditionalFormatting sqref="G63">
    <cfRule type="containsText" dxfId="127" priority="127" operator="containsText" text="LONG">
      <formula>NOT(ISERROR(SEARCH("LONG",G63)))</formula>
    </cfRule>
    <cfRule type="containsText" dxfId="126" priority="128" operator="containsText" text="SHORT">
      <formula>NOT(ISERROR(SEARCH("SHORT",G63)))</formula>
    </cfRule>
  </conditionalFormatting>
  <conditionalFormatting sqref="N63">
    <cfRule type="containsText" dxfId="125" priority="125" operator="containsText" text="Ok">
      <formula>NOT(ISERROR(SEARCH("Ok",N63)))</formula>
    </cfRule>
    <cfRule type="containsText" dxfId="124" priority="126" operator="containsText" text="No">
      <formula>NOT(ISERROR(SEARCH("No",N63)))</formula>
    </cfRule>
  </conditionalFormatting>
  <conditionalFormatting sqref="G83">
    <cfRule type="containsText" dxfId="123" priority="123" operator="containsText" text="LONG">
      <formula>NOT(ISERROR(SEARCH("LONG",G83)))</formula>
    </cfRule>
    <cfRule type="containsText" dxfId="122" priority="124" operator="containsText" text="SHORT">
      <formula>NOT(ISERROR(SEARCH("SHORT",G83)))</formula>
    </cfRule>
  </conditionalFormatting>
  <conditionalFormatting sqref="N83">
    <cfRule type="containsText" dxfId="121" priority="121" operator="containsText" text="Ok">
      <formula>NOT(ISERROR(SEARCH("Ok",N83)))</formula>
    </cfRule>
    <cfRule type="containsText" dxfId="120" priority="122" operator="containsText" text="No">
      <formula>NOT(ISERROR(SEARCH("No",N83)))</formula>
    </cfRule>
  </conditionalFormatting>
  <conditionalFormatting sqref="G103">
    <cfRule type="containsText" dxfId="119" priority="119" operator="containsText" text="LONG">
      <formula>NOT(ISERROR(SEARCH("LONG",G103)))</formula>
    </cfRule>
    <cfRule type="containsText" dxfId="118" priority="120" operator="containsText" text="SHORT">
      <formula>NOT(ISERROR(SEARCH("SHORT",G103)))</formula>
    </cfRule>
  </conditionalFormatting>
  <conditionalFormatting sqref="N103">
    <cfRule type="containsText" dxfId="117" priority="117" operator="containsText" text="Ok">
      <formula>NOT(ISERROR(SEARCH("Ok",N103)))</formula>
    </cfRule>
    <cfRule type="containsText" dxfId="116" priority="118" operator="containsText" text="No">
      <formula>NOT(ISERROR(SEARCH("No",N103)))</formula>
    </cfRule>
  </conditionalFormatting>
  <conditionalFormatting sqref="G123">
    <cfRule type="containsText" dxfId="115" priority="115" operator="containsText" text="LONG">
      <formula>NOT(ISERROR(SEARCH("LONG",G123)))</formula>
    </cfRule>
    <cfRule type="containsText" dxfId="114" priority="116" operator="containsText" text="SHORT">
      <formula>NOT(ISERROR(SEARCH("SHORT",G123)))</formula>
    </cfRule>
  </conditionalFormatting>
  <conditionalFormatting sqref="N123">
    <cfRule type="containsText" dxfId="113" priority="113" operator="containsText" text="Ok">
      <formula>NOT(ISERROR(SEARCH("Ok",N123)))</formula>
    </cfRule>
    <cfRule type="containsText" dxfId="112" priority="114" operator="containsText" text="No">
      <formula>NOT(ISERROR(SEARCH("No",N123)))</formula>
    </cfRule>
  </conditionalFormatting>
  <conditionalFormatting sqref="G143">
    <cfRule type="containsText" dxfId="111" priority="111" operator="containsText" text="LONG">
      <formula>NOT(ISERROR(SEARCH("LONG",G143)))</formula>
    </cfRule>
    <cfRule type="containsText" dxfId="110" priority="112" operator="containsText" text="SHORT">
      <formula>NOT(ISERROR(SEARCH("SHORT",G143)))</formula>
    </cfRule>
  </conditionalFormatting>
  <conditionalFormatting sqref="N143">
    <cfRule type="containsText" dxfId="109" priority="109" operator="containsText" text="Ok">
      <formula>NOT(ISERROR(SEARCH("Ok",N143)))</formula>
    </cfRule>
    <cfRule type="containsText" dxfId="108" priority="110" operator="containsText" text="No">
      <formula>NOT(ISERROR(SEARCH("No",N143)))</formula>
    </cfRule>
  </conditionalFormatting>
  <conditionalFormatting sqref="G163">
    <cfRule type="containsText" dxfId="107" priority="107" operator="containsText" text="LONG">
      <formula>NOT(ISERROR(SEARCH("LONG",G163)))</formula>
    </cfRule>
    <cfRule type="containsText" dxfId="106" priority="108" operator="containsText" text="SHORT">
      <formula>NOT(ISERROR(SEARCH("SHORT",G163)))</formula>
    </cfRule>
  </conditionalFormatting>
  <conditionalFormatting sqref="N163">
    <cfRule type="containsText" dxfId="105" priority="105" operator="containsText" text="Ok">
      <formula>NOT(ISERROR(SEARCH("Ok",N163)))</formula>
    </cfRule>
    <cfRule type="containsText" dxfId="104" priority="106" operator="containsText" text="No">
      <formula>NOT(ISERROR(SEARCH("No",N163)))</formula>
    </cfRule>
  </conditionalFormatting>
  <conditionalFormatting sqref="G183">
    <cfRule type="containsText" dxfId="103" priority="103" operator="containsText" text="LONG">
      <formula>NOT(ISERROR(SEARCH("LONG",G183)))</formula>
    </cfRule>
    <cfRule type="containsText" dxfId="102" priority="104" operator="containsText" text="SHORT">
      <formula>NOT(ISERROR(SEARCH("SHORT",G183)))</formula>
    </cfRule>
  </conditionalFormatting>
  <conditionalFormatting sqref="N183">
    <cfRule type="containsText" dxfId="101" priority="101" operator="containsText" text="Ok">
      <formula>NOT(ISERROR(SEARCH("Ok",N183)))</formula>
    </cfRule>
    <cfRule type="containsText" dxfId="100" priority="102" operator="containsText" text="No">
      <formula>NOT(ISERROR(SEARCH("No",N183)))</formula>
    </cfRule>
  </conditionalFormatting>
  <conditionalFormatting sqref="G203">
    <cfRule type="containsText" dxfId="99" priority="99" operator="containsText" text="LONG">
      <formula>NOT(ISERROR(SEARCH("LONG",G203)))</formula>
    </cfRule>
    <cfRule type="containsText" dxfId="98" priority="100" operator="containsText" text="SHORT">
      <formula>NOT(ISERROR(SEARCH("SHORT",G203)))</formula>
    </cfRule>
  </conditionalFormatting>
  <conditionalFormatting sqref="N203">
    <cfRule type="containsText" dxfId="97" priority="97" operator="containsText" text="Ok">
      <formula>NOT(ISERROR(SEARCH("Ok",N203)))</formula>
    </cfRule>
    <cfRule type="containsText" dxfId="96" priority="98" operator="containsText" text="No">
      <formula>NOT(ISERROR(SEARCH("No",N203)))</formula>
    </cfRule>
  </conditionalFormatting>
  <conditionalFormatting sqref="G223">
    <cfRule type="containsText" dxfId="95" priority="95" operator="containsText" text="LONG">
      <formula>NOT(ISERROR(SEARCH("LONG",G223)))</formula>
    </cfRule>
    <cfRule type="containsText" dxfId="94" priority="96" operator="containsText" text="SHORT">
      <formula>NOT(ISERROR(SEARCH("SHORT",G223)))</formula>
    </cfRule>
  </conditionalFormatting>
  <conditionalFormatting sqref="N223">
    <cfRule type="containsText" dxfId="93" priority="93" operator="containsText" text="Ok">
      <formula>NOT(ISERROR(SEARCH("Ok",N223)))</formula>
    </cfRule>
    <cfRule type="containsText" dxfId="92" priority="94" operator="containsText" text="No">
      <formula>NOT(ISERROR(SEARCH("No",N223)))</formula>
    </cfRule>
  </conditionalFormatting>
  <conditionalFormatting sqref="G243">
    <cfRule type="containsText" dxfId="91" priority="91" operator="containsText" text="LONG">
      <formula>NOT(ISERROR(SEARCH("LONG",G243)))</formula>
    </cfRule>
    <cfRule type="containsText" dxfId="90" priority="92" operator="containsText" text="SHORT">
      <formula>NOT(ISERROR(SEARCH("SHORT",G243)))</formula>
    </cfRule>
  </conditionalFormatting>
  <conditionalFormatting sqref="N243">
    <cfRule type="containsText" dxfId="89" priority="89" operator="containsText" text="Ok">
      <formula>NOT(ISERROR(SEARCH("Ok",N243)))</formula>
    </cfRule>
    <cfRule type="containsText" dxfId="88" priority="90" operator="containsText" text="No">
      <formula>NOT(ISERROR(SEARCH("No",N243)))</formula>
    </cfRule>
  </conditionalFormatting>
  <conditionalFormatting sqref="G263">
    <cfRule type="containsText" dxfId="87" priority="87" operator="containsText" text="LONG">
      <formula>NOT(ISERROR(SEARCH("LONG",G263)))</formula>
    </cfRule>
    <cfRule type="containsText" dxfId="86" priority="88" operator="containsText" text="SHORT">
      <formula>NOT(ISERROR(SEARCH("SHORT",G263)))</formula>
    </cfRule>
  </conditionalFormatting>
  <conditionalFormatting sqref="N263">
    <cfRule type="containsText" dxfId="85" priority="85" operator="containsText" text="Ok">
      <formula>NOT(ISERROR(SEARCH("Ok",N263)))</formula>
    </cfRule>
    <cfRule type="containsText" dxfId="84" priority="86" operator="containsText" text="No">
      <formula>NOT(ISERROR(SEARCH("No",N263)))</formula>
    </cfRule>
  </conditionalFormatting>
  <conditionalFormatting sqref="G163">
    <cfRule type="containsText" dxfId="83" priority="83" operator="containsText" text="LONG">
      <formula>NOT(ISERROR(SEARCH("LONG",G163)))</formula>
    </cfRule>
    <cfRule type="containsText" dxfId="82" priority="84" operator="containsText" text="SHORT">
      <formula>NOT(ISERROR(SEARCH("SHORT",G163)))</formula>
    </cfRule>
  </conditionalFormatting>
  <conditionalFormatting sqref="N163">
    <cfRule type="containsText" dxfId="81" priority="81" operator="containsText" text="Ok">
      <formula>NOT(ISERROR(SEARCH("Ok",N163)))</formula>
    </cfRule>
    <cfRule type="containsText" dxfId="80" priority="82" operator="containsText" text="No">
      <formula>NOT(ISERROR(SEARCH("No",N163)))</formula>
    </cfRule>
  </conditionalFormatting>
  <conditionalFormatting sqref="G183">
    <cfRule type="containsText" dxfId="79" priority="79" operator="containsText" text="LONG">
      <formula>NOT(ISERROR(SEARCH("LONG",G183)))</formula>
    </cfRule>
    <cfRule type="containsText" dxfId="78" priority="80" operator="containsText" text="SHORT">
      <formula>NOT(ISERROR(SEARCH("SHORT",G183)))</formula>
    </cfRule>
  </conditionalFormatting>
  <conditionalFormatting sqref="N183">
    <cfRule type="containsText" dxfId="77" priority="77" operator="containsText" text="Ok">
      <formula>NOT(ISERROR(SEARCH("Ok",N183)))</formula>
    </cfRule>
    <cfRule type="containsText" dxfId="76" priority="78" operator="containsText" text="No">
      <formula>NOT(ISERROR(SEARCH("No",N183)))</formula>
    </cfRule>
  </conditionalFormatting>
  <conditionalFormatting sqref="G183">
    <cfRule type="containsText" dxfId="75" priority="75" operator="containsText" text="LONG">
      <formula>NOT(ISERROR(SEARCH("LONG",G183)))</formula>
    </cfRule>
    <cfRule type="containsText" dxfId="74" priority="76" operator="containsText" text="SHORT">
      <formula>NOT(ISERROR(SEARCH("SHORT",G183)))</formula>
    </cfRule>
  </conditionalFormatting>
  <conditionalFormatting sqref="N183">
    <cfRule type="containsText" dxfId="73" priority="73" operator="containsText" text="Ok">
      <formula>NOT(ISERROR(SEARCH("Ok",N183)))</formula>
    </cfRule>
    <cfRule type="containsText" dxfId="72" priority="74" operator="containsText" text="No">
      <formula>NOT(ISERROR(SEARCH("No",N183)))</formula>
    </cfRule>
  </conditionalFormatting>
  <conditionalFormatting sqref="G203">
    <cfRule type="containsText" dxfId="71" priority="71" operator="containsText" text="LONG">
      <formula>NOT(ISERROR(SEARCH("LONG",G203)))</formula>
    </cfRule>
    <cfRule type="containsText" dxfId="70" priority="72" operator="containsText" text="SHORT">
      <formula>NOT(ISERROR(SEARCH("SHORT",G203)))</formula>
    </cfRule>
  </conditionalFormatting>
  <conditionalFormatting sqref="N203">
    <cfRule type="containsText" dxfId="69" priority="69" operator="containsText" text="Ok">
      <formula>NOT(ISERROR(SEARCH("Ok",N203)))</formula>
    </cfRule>
    <cfRule type="containsText" dxfId="68" priority="70" operator="containsText" text="No">
      <formula>NOT(ISERROR(SEARCH("No",N203)))</formula>
    </cfRule>
  </conditionalFormatting>
  <conditionalFormatting sqref="G203">
    <cfRule type="containsText" dxfId="67" priority="67" operator="containsText" text="LONG">
      <formula>NOT(ISERROR(SEARCH("LONG",G203)))</formula>
    </cfRule>
    <cfRule type="containsText" dxfId="66" priority="68" operator="containsText" text="SHORT">
      <formula>NOT(ISERROR(SEARCH("SHORT",G203)))</formula>
    </cfRule>
  </conditionalFormatting>
  <conditionalFormatting sqref="N203">
    <cfRule type="containsText" dxfId="65" priority="65" operator="containsText" text="Ok">
      <formula>NOT(ISERROR(SEARCH("Ok",N203)))</formula>
    </cfRule>
    <cfRule type="containsText" dxfId="64" priority="66" operator="containsText" text="No">
      <formula>NOT(ISERROR(SEARCH("No",N203)))</formula>
    </cfRule>
  </conditionalFormatting>
  <conditionalFormatting sqref="G203">
    <cfRule type="containsText" dxfId="63" priority="63" operator="containsText" text="LONG">
      <formula>NOT(ISERROR(SEARCH("LONG",G203)))</formula>
    </cfRule>
    <cfRule type="containsText" dxfId="62" priority="64" operator="containsText" text="SHORT">
      <formula>NOT(ISERROR(SEARCH("SHORT",G203)))</formula>
    </cfRule>
  </conditionalFormatting>
  <conditionalFormatting sqref="N203">
    <cfRule type="containsText" dxfId="61" priority="61" operator="containsText" text="Ok">
      <formula>NOT(ISERROR(SEARCH("Ok",N203)))</formula>
    </cfRule>
    <cfRule type="containsText" dxfId="60" priority="62" operator="containsText" text="No">
      <formula>NOT(ISERROR(SEARCH("No",N203)))</formula>
    </cfRule>
  </conditionalFormatting>
  <conditionalFormatting sqref="G223">
    <cfRule type="containsText" dxfId="59" priority="59" operator="containsText" text="LONG">
      <formula>NOT(ISERROR(SEARCH("LONG",G223)))</formula>
    </cfRule>
    <cfRule type="containsText" dxfId="58" priority="60" operator="containsText" text="SHORT">
      <formula>NOT(ISERROR(SEARCH("SHORT",G223)))</formula>
    </cfRule>
  </conditionalFormatting>
  <conditionalFormatting sqref="N223">
    <cfRule type="containsText" dxfId="57" priority="57" operator="containsText" text="Ok">
      <formula>NOT(ISERROR(SEARCH("Ok",N223)))</formula>
    </cfRule>
    <cfRule type="containsText" dxfId="56" priority="58" operator="containsText" text="No">
      <formula>NOT(ISERROR(SEARCH("No",N223)))</formula>
    </cfRule>
  </conditionalFormatting>
  <conditionalFormatting sqref="G223">
    <cfRule type="containsText" dxfId="55" priority="55" operator="containsText" text="LONG">
      <formula>NOT(ISERROR(SEARCH("LONG",G223)))</formula>
    </cfRule>
    <cfRule type="containsText" dxfId="54" priority="56" operator="containsText" text="SHORT">
      <formula>NOT(ISERROR(SEARCH("SHORT",G223)))</formula>
    </cfRule>
  </conditionalFormatting>
  <conditionalFormatting sqref="N223">
    <cfRule type="containsText" dxfId="53" priority="53" operator="containsText" text="Ok">
      <formula>NOT(ISERROR(SEARCH("Ok",N223)))</formula>
    </cfRule>
    <cfRule type="containsText" dxfId="52" priority="54" operator="containsText" text="No">
      <formula>NOT(ISERROR(SEARCH("No",N223)))</formula>
    </cfRule>
  </conditionalFormatting>
  <conditionalFormatting sqref="G223">
    <cfRule type="containsText" dxfId="51" priority="51" operator="containsText" text="LONG">
      <formula>NOT(ISERROR(SEARCH("LONG",G223)))</formula>
    </cfRule>
    <cfRule type="containsText" dxfId="50" priority="52" operator="containsText" text="SHORT">
      <formula>NOT(ISERROR(SEARCH("SHORT",G223)))</formula>
    </cfRule>
  </conditionalFormatting>
  <conditionalFormatting sqref="N223">
    <cfRule type="containsText" dxfId="49" priority="49" operator="containsText" text="Ok">
      <formula>NOT(ISERROR(SEARCH("Ok",N223)))</formula>
    </cfRule>
    <cfRule type="containsText" dxfId="48" priority="50" operator="containsText" text="No">
      <formula>NOT(ISERROR(SEARCH("No",N223)))</formula>
    </cfRule>
  </conditionalFormatting>
  <conditionalFormatting sqref="G223">
    <cfRule type="containsText" dxfId="47" priority="47" operator="containsText" text="LONG">
      <formula>NOT(ISERROR(SEARCH("LONG",G223)))</formula>
    </cfRule>
    <cfRule type="containsText" dxfId="46" priority="48" operator="containsText" text="SHORT">
      <formula>NOT(ISERROR(SEARCH("SHORT",G223)))</formula>
    </cfRule>
  </conditionalFormatting>
  <conditionalFormatting sqref="N223">
    <cfRule type="containsText" dxfId="45" priority="45" operator="containsText" text="Ok">
      <formula>NOT(ISERROR(SEARCH("Ok",N223)))</formula>
    </cfRule>
    <cfRule type="containsText" dxfId="44" priority="46" operator="containsText" text="No">
      <formula>NOT(ISERROR(SEARCH("No",N223)))</formula>
    </cfRule>
  </conditionalFormatting>
  <conditionalFormatting sqref="G243">
    <cfRule type="containsText" dxfId="43" priority="43" operator="containsText" text="LONG">
      <formula>NOT(ISERROR(SEARCH("LONG",G243)))</formula>
    </cfRule>
    <cfRule type="containsText" dxfId="42" priority="44" operator="containsText" text="SHORT">
      <formula>NOT(ISERROR(SEARCH("SHORT",G243)))</formula>
    </cfRule>
  </conditionalFormatting>
  <conditionalFormatting sqref="N243">
    <cfRule type="containsText" dxfId="41" priority="41" operator="containsText" text="Ok">
      <formula>NOT(ISERROR(SEARCH("Ok",N243)))</formula>
    </cfRule>
    <cfRule type="containsText" dxfId="40" priority="42" operator="containsText" text="No">
      <formula>NOT(ISERROR(SEARCH("No",N243)))</formula>
    </cfRule>
  </conditionalFormatting>
  <conditionalFormatting sqref="G243">
    <cfRule type="containsText" dxfId="39" priority="39" operator="containsText" text="LONG">
      <formula>NOT(ISERROR(SEARCH("LONG",G243)))</formula>
    </cfRule>
    <cfRule type="containsText" dxfId="38" priority="40" operator="containsText" text="SHORT">
      <formula>NOT(ISERROR(SEARCH("SHORT",G243)))</formula>
    </cfRule>
  </conditionalFormatting>
  <conditionalFormatting sqref="N243">
    <cfRule type="containsText" dxfId="37" priority="37" operator="containsText" text="Ok">
      <formula>NOT(ISERROR(SEARCH("Ok",N243)))</formula>
    </cfRule>
    <cfRule type="containsText" dxfId="36" priority="38" operator="containsText" text="No">
      <formula>NOT(ISERROR(SEARCH("No",N243)))</formula>
    </cfRule>
  </conditionalFormatting>
  <conditionalFormatting sqref="G243">
    <cfRule type="containsText" dxfId="35" priority="35" operator="containsText" text="LONG">
      <formula>NOT(ISERROR(SEARCH("LONG",G243)))</formula>
    </cfRule>
    <cfRule type="containsText" dxfId="34" priority="36" operator="containsText" text="SHORT">
      <formula>NOT(ISERROR(SEARCH("SHORT",G243)))</formula>
    </cfRule>
  </conditionalFormatting>
  <conditionalFormatting sqref="N243">
    <cfRule type="containsText" dxfId="33" priority="33" operator="containsText" text="Ok">
      <formula>NOT(ISERROR(SEARCH("Ok",N243)))</formula>
    </cfRule>
    <cfRule type="containsText" dxfId="32" priority="34" operator="containsText" text="No">
      <formula>NOT(ISERROR(SEARCH("No",N243)))</formula>
    </cfRule>
  </conditionalFormatting>
  <conditionalFormatting sqref="G243">
    <cfRule type="containsText" dxfId="31" priority="31" operator="containsText" text="LONG">
      <formula>NOT(ISERROR(SEARCH("LONG",G243)))</formula>
    </cfRule>
    <cfRule type="containsText" dxfId="30" priority="32" operator="containsText" text="SHORT">
      <formula>NOT(ISERROR(SEARCH("SHORT",G243)))</formula>
    </cfRule>
  </conditionalFormatting>
  <conditionalFormatting sqref="N243">
    <cfRule type="containsText" dxfId="29" priority="29" operator="containsText" text="Ok">
      <formula>NOT(ISERROR(SEARCH("Ok",N243)))</formula>
    </cfRule>
    <cfRule type="containsText" dxfId="28" priority="30" operator="containsText" text="No">
      <formula>NOT(ISERROR(SEARCH("No",N243)))</formula>
    </cfRule>
  </conditionalFormatting>
  <conditionalFormatting sqref="G243">
    <cfRule type="containsText" dxfId="27" priority="27" operator="containsText" text="LONG">
      <formula>NOT(ISERROR(SEARCH("LONG",G243)))</formula>
    </cfRule>
    <cfRule type="containsText" dxfId="26" priority="28" operator="containsText" text="SHORT">
      <formula>NOT(ISERROR(SEARCH("SHORT",G243)))</formula>
    </cfRule>
  </conditionalFormatting>
  <conditionalFormatting sqref="N243">
    <cfRule type="containsText" dxfId="25" priority="25" operator="containsText" text="Ok">
      <formula>NOT(ISERROR(SEARCH("Ok",N243)))</formula>
    </cfRule>
    <cfRule type="containsText" dxfId="24" priority="26" operator="containsText" text="No">
      <formula>NOT(ISERROR(SEARCH("No",N243)))</formula>
    </cfRule>
  </conditionalFormatting>
  <conditionalFormatting sqref="G263">
    <cfRule type="containsText" dxfId="23" priority="23" operator="containsText" text="LONG">
      <formula>NOT(ISERROR(SEARCH("LONG",G263)))</formula>
    </cfRule>
    <cfRule type="containsText" dxfId="22" priority="24" operator="containsText" text="SHORT">
      <formula>NOT(ISERROR(SEARCH("SHORT",G263)))</formula>
    </cfRule>
  </conditionalFormatting>
  <conditionalFormatting sqref="N263">
    <cfRule type="containsText" dxfId="21" priority="21" operator="containsText" text="Ok">
      <formula>NOT(ISERROR(SEARCH("Ok",N263)))</formula>
    </cfRule>
    <cfRule type="containsText" dxfId="20" priority="22" operator="containsText" text="No">
      <formula>NOT(ISERROR(SEARCH("No",N263)))</formula>
    </cfRule>
  </conditionalFormatting>
  <conditionalFormatting sqref="G263">
    <cfRule type="containsText" dxfId="19" priority="19" operator="containsText" text="LONG">
      <formula>NOT(ISERROR(SEARCH("LONG",G263)))</formula>
    </cfRule>
    <cfRule type="containsText" dxfId="18" priority="20" operator="containsText" text="SHORT">
      <formula>NOT(ISERROR(SEARCH("SHORT",G263)))</formula>
    </cfRule>
  </conditionalFormatting>
  <conditionalFormatting sqref="N263">
    <cfRule type="containsText" dxfId="17" priority="17" operator="containsText" text="Ok">
      <formula>NOT(ISERROR(SEARCH("Ok",N263)))</formula>
    </cfRule>
    <cfRule type="containsText" dxfId="16" priority="18" operator="containsText" text="No">
      <formula>NOT(ISERROR(SEARCH("No",N263)))</formula>
    </cfRule>
  </conditionalFormatting>
  <conditionalFormatting sqref="G263">
    <cfRule type="containsText" dxfId="15" priority="15" operator="containsText" text="LONG">
      <formula>NOT(ISERROR(SEARCH("LONG",G263)))</formula>
    </cfRule>
    <cfRule type="containsText" dxfId="14" priority="16" operator="containsText" text="SHORT">
      <formula>NOT(ISERROR(SEARCH("SHORT",G263)))</formula>
    </cfRule>
  </conditionalFormatting>
  <conditionalFormatting sqref="N263">
    <cfRule type="containsText" dxfId="13" priority="13" operator="containsText" text="Ok">
      <formula>NOT(ISERROR(SEARCH("Ok",N263)))</formula>
    </cfRule>
    <cfRule type="containsText" dxfId="12" priority="14" operator="containsText" text="No">
      <formula>NOT(ISERROR(SEARCH("No",N263)))</formula>
    </cfRule>
  </conditionalFormatting>
  <conditionalFormatting sqref="G263">
    <cfRule type="containsText" dxfId="11" priority="11" operator="containsText" text="LONG">
      <formula>NOT(ISERROR(SEARCH("LONG",G263)))</formula>
    </cfRule>
    <cfRule type="containsText" dxfId="10" priority="12" operator="containsText" text="SHORT">
      <formula>NOT(ISERROR(SEARCH("SHORT",G263)))</formula>
    </cfRule>
  </conditionalFormatting>
  <conditionalFormatting sqref="N263">
    <cfRule type="containsText" dxfId="9" priority="9" operator="containsText" text="Ok">
      <formula>NOT(ISERROR(SEARCH("Ok",N263)))</formula>
    </cfRule>
    <cfRule type="containsText" dxfId="8" priority="10" operator="containsText" text="No">
      <formula>NOT(ISERROR(SEARCH("No",N263)))</formula>
    </cfRule>
  </conditionalFormatting>
  <conditionalFormatting sqref="G263">
    <cfRule type="containsText" dxfId="7" priority="7" operator="containsText" text="LONG">
      <formula>NOT(ISERROR(SEARCH("LONG",G263)))</formula>
    </cfRule>
    <cfRule type="containsText" dxfId="6" priority="8" operator="containsText" text="SHORT">
      <formula>NOT(ISERROR(SEARCH("SHORT",G263)))</formula>
    </cfRule>
  </conditionalFormatting>
  <conditionalFormatting sqref="N263">
    <cfRule type="containsText" dxfId="5" priority="5" operator="containsText" text="Ok">
      <formula>NOT(ISERROR(SEARCH("Ok",N263)))</formula>
    </cfRule>
    <cfRule type="containsText" dxfId="4" priority="6" operator="containsText" text="No">
      <formula>NOT(ISERROR(SEARCH("No",N263)))</formula>
    </cfRule>
  </conditionalFormatting>
  <conditionalFormatting sqref="G263">
    <cfRule type="containsText" dxfId="3" priority="3" operator="containsText" text="LONG">
      <formula>NOT(ISERROR(SEARCH("LONG",G263)))</formula>
    </cfRule>
    <cfRule type="containsText" dxfId="2" priority="4" operator="containsText" text="SHORT">
      <formula>NOT(ISERROR(SEARCH("SHORT",G263)))</formula>
    </cfRule>
  </conditionalFormatting>
  <conditionalFormatting sqref="N263">
    <cfRule type="containsText" dxfId="1" priority="1" operator="containsText" text="Ok">
      <formula>NOT(ISERROR(SEARCH("Ok",N263)))</formula>
    </cfRule>
    <cfRule type="containsText" dxfId="0" priority="2" operator="containsText" text="No">
      <formula>NOT(ISERROR(SEARCH("No",N263)))</formula>
    </cfRule>
  </conditionalFormatting>
  <dataValidations count="4">
    <dataValidation type="list" allowBlank="1" showInputMessage="1" showErrorMessage="1" sqref="E243 E263 E163 E183 E203 E223">
      <formula1>Statistika!$F$63:$F$70</formula1>
    </dataValidation>
    <dataValidation type="list" allowBlank="1" showInputMessage="1" showErrorMessage="1" sqref="G243 G263 G163 G183 G203 G223 G3 G23 G43 G63 G83 G103 G123 G143">
      <formula1>"LONG,SHORT,Range"</formula1>
    </dataValidation>
    <dataValidation type="list" allowBlank="1" showInputMessage="1" showErrorMessage="1" sqref="Q243 Q263 Q163 Q183 Q203 Q223 Q3 Q23 Q43 Q63 Q83 Q103 Q123 Q143">
      <formula1>"A,B,C,D"</formula1>
    </dataValidation>
    <dataValidation type="list" allowBlank="1" showInputMessage="1" showErrorMessage="1" sqref="E3 E23 E43 E63 E83 E103 E123 E143">
      <formula1>[2]Statistika!$F$63:$F$70</formula1>
    </dataValidation>
  </dataValidations>
  <hyperlinks>
    <hyperlink ref="A1" location="Obsah!A1" display="Obsah!A1"/>
  </hyperlinks>
  <pageMargins left="0.7" right="0.7" top="0.78740157499999996" bottom="0.78740157499999996" header="0.3" footer="0.3"/>
  <pageSetup paperSize="9" orientation="portrait" verticalDpi="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20"/>
  <sheetViews>
    <sheetView showGridLines="0" showRowColHeaders="0" workbookViewId="0">
      <selection sqref="A1:B1"/>
    </sheetView>
  </sheetViews>
  <sheetFormatPr defaultRowHeight="12.75"/>
  <cols>
    <col min="1" max="1" width="4.140625" customWidth="1"/>
    <col min="2" max="2" width="8.140625" customWidth="1"/>
    <col min="3" max="3" width="14.5703125" customWidth="1"/>
    <col min="4" max="4" width="63.140625" customWidth="1"/>
  </cols>
  <sheetData>
    <row r="1" spans="1:4" ht="26.25">
      <c r="A1" s="739" t="s">
        <v>1095</v>
      </c>
      <c r="B1" s="740"/>
    </row>
    <row r="3" spans="1:4" ht="9.75" customHeight="1"/>
    <row r="4" spans="1:4" ht="21.75" customHeight="1">
      <c r="B4" s="368"/>
      <c r="C4" s="370" t="s">
        <v>1222</v>
      </c>
      <c r="D4" s="369"/>
    </row>
    <row r="5" spans="1:4" ht="15" customHeight="1">
      <c r="B5" s="371" t="s">
        <v>1204</v>
      </c>
      <c r="C5" s="372" t="s">
        <v>1205</v>
      </c>
      <c r="D5" s="363" t="s">
        <v>1208</v>
      </c>
    </row>
    <row r="6" spans="1:4" ht="15" customHeight="1">
      <c r="B6" s="373"/>
      <c r="C6" s="374" t="s">
        <v>1205</v>
      </c>
      <c r="D6" s="364" t="s">
        <v>1218</v>
      </c>
    </row>
    <row r="7" spans="1:4" ht="15" customHeight="1">
      <c r="B7" s="373"/>
      <c r="C7" s="374"/>
      <c r="D7" s="364" t="s">
        <v>1209</v>
      </c>
    </row>
    <row r="8" spans="1:4" ht="15" customHeight="1">
      <c r="B8" s="373"/>
      <c r="C8" s="374"/>
      <c r="D8" s="364"/>
    </row>
    <row r="9" spans="1:4" ht="15" customHeight="1">
      <c r="B9" s="373" t="s">
        <v>1206</v>
      </c>
      <c r="C9" s="374" t="s">
        <v>1212</v>
      </c>
      <c r="D9" s="364" t="s">
        <v>1210</v>
      </c>
    </row>
    <row r="10" spans="1:4" ht="15" customHeight="1">
      <c r="B10" s="373"/>
      <c r="C10" s="374"/>
      <c r="D10" s="364" t="s">
        <v>1459</v>
      </c>
    </row>
    <row r="11" spans="1:4" ht="15" customHeight="1">
      <c r="B11" s="373"/>
      <c r="C11" s="374"/>
      <c r="D11" s="364" t="s">
        <v>1211</v>
      </c>
    </row>
    <row r="12" spans="1:4" ht="15" customHeight="1">
      <c r="B12" s="373"/>
      <c r="C12" s="374"/>
      <c r="D12" s="364"/>
    </row>
    <row r="13" spans="1:4" ht="15" customHeight="1">
      <c r="B13" s="373" t="s">
        <v>1207</v>
      </c>
      <c r="C13" s="374" t="s">
        <v>1216</v>
      </c>
      <c r="D13" s="364" t="s">
        <v>1217</v>
      </c>
    </row>
    <row r="14" spans="1:4" ht="15" customHeight="1">
      <c r="B14" s="373"/>
      <c r="C14" s="374"/>
      <c r="D14" s="364"/>
    </row>
    <row r="15" spans="1:4" ht="15" customHeight="1">
      <c r="B15" s="373" t="s">
        <v>1215</v>
      </c>
      <c r="C15" s="374" t="s">
        <v>1213</v>
      </c>
      <c r="D15" s="364" t="s">
        <v>1214</v>
      </c>
    </row>
    <row r="16" spans="1:4" ht="15" customHeight="1">
      <c r="B16" s="373"/>
      <c r="C16" s="374"/>
      <c r="D16" s="364" t="s">
        <v>1460</v>
      </c>
    </row>
    <row r="17" spans="2:4" ht="15" customHeight="1">
      <c r="B17" s="373"/>
      <c r="C17" s="374"/>
      <c r="D17" s="364" t="s">
        <v>1211</v>
      </c>
    </row>
    <row r="18" spans="2:4" ht="15" customHeight="1">
      <c r="B18" s="373"/>
      <c r="C18" s="374"/>
      <c r="D18" s="364"/>
    </row>
    <row r="19" spans="2:4" ht="15" customHeight="1">
      <c r="B19" s="373" t="s">
        <v>1219</v>
      </c>
      <c r="C19" s="374" t="s">
        <v>1220</v>
      </c>
      <c r="D19" s="364" t="s">
        <v>1221</v>
      </c>
    </row>
    <row r="20" spans="2:4">
      <c r="B20" s="365"/>
      <c r="C20" s="367"/>
      <c r="D20" s="366"/>
    </row>
  </sheetData>
  <mergeCells count="1">
    <mergeCell ref="A1:B1"/>
  </mergeCells>
  <hyperlinks>
    <hyperlink ref="A1" location="Obsah!A1" display="Obsah!A1"/>
  </hyperlink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1"/>
  <sheetViews>
    <sheetView showRowColHeaders="0" workbookViewId="0">
      <selection sqref="A1:B1"/>
    </sheetView>
  </sheetViews>
  <sheetFormatPr defaultRowHeight="12.75"/>
  <sheetData>
    <row r="1" spans="1:2" ht="26.25">
      <c r="A1" s="739" t="s">
        <v>1095</v>
      </c>
      <c r="B1" s="740"/>
    </row>
  </sheetData>
  <mergeCells count="1">
    <mergeCell ref="A1:B1"/>
  </mergeCells>
  <hyperlinks>
    <hyperlink ref="A1" location="Obsah!A1" display="Obsah!A1"/>
  </hyperlink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E21"/>
  <sheetViews>
    <sheetView showGridLines="0" showRowColHeaders="0" workbookViewId="0">
      <selection sqref="A1:B1"/>
    </sheetView>
  </sheetViews>
  <sheetFormatPr defaultRowHeight="12.75"/>
  <cols>
    <col min="2" max="2" width="23.5703125" customWidth="1"/>
    <col min="3" max="3" width="12.28515625" customWidth="1"/>
    <col min="4" max="4" width="11.42578125" customWidth="1"/>
  </cols>
  <sheetData>
    <row r="1" spans="1:5" ht="26.25">
      <c r="A1" s="739" t="s">
        <v>1095</v>
      </c>
      <c r="B1" s="740"/>
      <c r="D1" t="s">
        <v>1168</v>
      </c>
      <c r="E1" s="341">
        <v>25</v>
      </c>
    </row>
    <row r="3" spans="1:5" ht="29.25" customHeight="1">
      <c r="B3" s="300" t="s">
        <v>19</v>
      </c>
    </row>
    <row r="5" spans="1:5">
      <c r="B5" t="s">
        <v>1166</v>
      </c>
      <c r="C5" s="340">
        <v>10</v>
      </c>
      <c r="D5">
        <f>$E$1*$C$5</f>
        <v>250</v>
      </c>
    </row>
    <row r="6" spans="1:5">
      <c r="B6" t="s">
        <v>1167</v>
      </c>
      <c r="C6">
        <v>1.6</v>
      </c>
    </row>
    <row r="7" spans="1:5">
      <c r="B7" t="s">
        <v>1167</v>
      </c>
      <c r="C7" s="340">
        <f>C5*C6</f>
        <v>16</v>
      </c>
      <c r="D7">
        <f>D5*C6</f>
        <v>400</v>
      </c>
    </row>
    <row r="11" spans="1:5">
      <c r="B11" t="s">
        <v>1196</v>
      </c>
    </row>
    <row r="12" spans="1:5">
      <c r="B12" t="s">
        <v>1197</v>
      </c>
    </row>
    <row r="13" spans="1:5">
      <c r="B13" t="s">
        <v>1198</v>
      </c>
    </row>
    <row r="15" spans="1:5">
      <c r="B15" t="s">
        <v>1199</v>
      </c>
    </row>
    <row r="16" spans="1:5">
      <c r="B16" t="s">
        <v>1200</v>
      </c>
    </row>
    <row r="18" spans="2:2">
      <c r="B18" t="s">
        <v>1201</v>
      </c>
    </row>
    <row r="20" spans="2:2">
      <c r="B20" t="s">
        <v>1202</v>
      </c>
    </row>
    <row r="21" spans="2:2">
      <c r="B21" t="s">
        <v>1203</v>
      </c>
    </row>
  </sheetData>
  <mergeCells count="1">
    <mergeCell ref="A1:B1"/>
  </mergeCells>
  <hyperlinks>
    <hyperlink ref="A1" location="Obsah!A1" display="Obsah!A1"/>
  </hyperlink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D7E5F5"/>
  </sheetPr>
  <dimension ref="A1:FR4322"/>
  <sheetViews>
    <sheetView showGridLines="0" zoomScaleSheetLayoutView="100" workbookViewId="0">
      <pane ySplit="4" topLeftCell="A5" activePane="bottomLeft" state="frozen"/>
      <selection activeCell="E1" sqref="E1"/>
      <selection pane="bottomLeft" sqref="A1:B1"/>
    </sheetView>
  </sheetViews>
  <sheetFormatPr defaultColWidth="11.5703125" defaultRowHeight="12.75"/>
  <cols>
    <col min="1" max="1" width="9.42578125" style="4" customWidth="1"/>
    <col min="2" max="3" width="11.5703125" style="544" customWidth="1"/>
    <col min="4" max="4" width="8.140625" style="544" customWidth="1"/>
    <col min="5" max="5" width="11.5703125" style="5" customWidth="1"/>
    <col min="6" max="6" width="8.7109375" style="53" customWidth="1"/>
    <col min="7" max="7" width="9.5703125" style="544" customWidth="1"/>
    <col min="8" max="8" width="6.42578125" style="544" bestFit="1" customWidth="1"/>
    <col min="9" max="9" width="6.42578125" style="544" customWidth="1"/>
    <col min="10" max="10" width="8.140625" style="6" customWidth="1"/>
    <col min="11" max="12" width="10.42578125" style="567" customWidth="1"/>
    <col min="13" max="13" width="10.7109375" style="567" customWidth="1"/>
    <col min="14" max="14" width="9.28515625" style="583" customWidth="1"/>
    <col min="15" max="15" width="10.7109375" style="567" customWidth="1"/>
    <col min="16" max="16" width="9.42578125" style="583" bestFit="1" customWidth="1"/>
    <col min="17" max="17" width="8.28515625" style="584" customWidth="1"/>
    <col min="18" max="18" width="10.140625" style="19" customWidth="1"/>
    <col min="19" max="19" width="10.42578125" style="585" customWidth="1"/>
    <col min="20" max="20" width="7.28515625" style="585" bestFit="1" customWidth="1"/>
    <col min="21" max="21" width="10.42578125" style="585" customWidth="1"/>
    <col min="22" max="22" width="6.7109375" style="586" customWidth="1"/>
    <col min="23" max="23" width="12.5703125" style="587" customWidth="1"/>
    <col min="24" max="24" width="12.85546875" style="587" customWidth="1"/>
    <col min="25" max="25" width="13.140625" style="587" customWidth="1"/>
    <col min="26" max="28" width="12.85546875" style="587" customWidth="1"/>
    <col min="29" max="29" width="22.42578125" style="587" customWidth="1"/>
    <col min="30" max="30" width="23.42578125" style="587" customWidth="1"/>
    <col min="31" max="31" width="12.5703125" style="6" customWidth="1"/>
    <col min="32" max="32" width="69.42578125" style="349" customWidth="1"/>
    <col min="33" max="33" width="11.5703125" style="1"/>
    <col min="34" max="34" width="9.85546875" style="1" customWidth="1"/>
    <col min="35" max="35" width="13.85546875" style="1" customWidth="1"/>
    <col min="36" max="37" width="16.7109375" style="1" customWidth="1"/>
    <col min="38" max="42" width="11.42578125" style="1" customWidth="1"/>
    <col min="43" max="48" width="7.7109375" style="1" customWidth="1"/>
    <col min="49" max="49" width="9.7109375" style="1" customWidth="1"/>
    <col min="50" max="53" width="7.7109375" style="1" customWidth="1"/>
    <col min="54" max="58" width="9.140625" style="1" customWidth="1"/>
    <col min="59" max="59" width="7.42578125" style="1" customWidth="1"/>
    <col min="60" max="205" width="9.140625" style="1" customWidth="1"/>
    <col min="206" max="16384" width="11.5703125" style="1"/>
  </cols>
  <sheetData>
    <row r="1" spans="1:174" s="549" customFormat="1" ht="27.75" customHeight="1" thickTop="1" thickBot="1">
      <c r="A1" s="644" t="s">
        <v>1095</v>
      </c>
      <c r="B1" s="645"/>
      <c r="C1" s="35"/>
      <c r="D1" s="35"/>
      <c r="E1" s="34"/>
      <c r="F1" s="34"/>
      <c r="G1" s="35"/>
      <c r="H1" s="35"/>
      <c r="I1" s="35"/>
      <c r="J1" s="35"/>
      <c r="K1" s="34"/>
      <c r="L1" s="545"/>
      <c r="M1" s="34"/>
      <c r="N1" s="546"/>
      <c r="O1" s="35"/>
      <c r="P1" s="547"/>
      <c r="Q1" s="35"/>
      <c r="R1" s="597"/>
      <c r="S1" s="545"/>
      <c r="T1" s="598" t="s">
        <v>1352</v>
      </c>
      <c r="U1" s="545"/>
      <c r="V1" s="548"/>
      <c r="W1" s="548"/>
      <c r="X1" s="548"/>
      <c r="Y1" s="548"/>
      <c r="Z1" s="548"/>
      <c r="AA1" s="548"/>
      <c r="AB1" s="548"/>
      <c r="AC1" s="548"/>
      <c r="AD1" s="548"/>
      <c r="AE1" s="35"/>
      <c r="AF1" s="37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</row>
    <row r="2" spans="1:174" s="550" customFormat="1" ht="10.5" customHeight="1" thickBot="1">
      <c r="A2" s="539" t="s">
        <v>1354</v>
      </c>
      <c r="B2" s="539" t="s">
        <v>1355</v>
      </c>
      <c r="C2" s="539" t="s">
        <v>1356</v>
      </c>
      <c r="D2" s="539" t="s">
        <v>1357</v>
      </c>
      <c r="E2" s="539" t="s">
        <v>1358</v>
      </c>
      <c r="F2" s="539" t="s">
        <v>1359</v>
      </c>
      <c r="G2" s="539" t="s">
        <v>1360</v>
      </c>
      <c r="H2" s="539" t="s">
        <v>1361</v>
      </c>
      <c r="I2" s="539" t="s">
        <v>1362</v>
      </c>
      <c r="J2" s="539" t="s">
        <v>1363</v>
      </c>
      <c r="K2" s="539" t="s">
        <v>1364</v>
      </c>
      <c r="L2" s="539" t="s">
        <v>1365</v>
      </c>
      <c r="M2" s="539" t="s">
        <v>1366</v>
      </c>
      <c r="N2" s="539" t="s">
        <v>1367</v>
      </c>
      <c r="O2" s="539" t="s">
        <v>1368</v>
      </c>
      <c r="P2" s="539" t="s">
        <v>1369</v>
      </c>
      <c r="Q2" s="539" t="s">
        <v>1370</v>
      </c>
      <c r="R2" s="539" t="s">
        <v>1371</v>
      </c>
      <c r="S2" s="539" t="s">
        <v>1372</v>
      </c>
      <c r="T2" s="539" t="s">
        <v>1373</v>
      </c>
      <c r="U2" s="539" t="s">
        <v>1374</v>
      </c>
      <c r="V2" s="539" t="s">
        <v>1375</v>
      </c>
      <c r="W2" s="539" t="s">
        <v>1376</v>
      </c>
      <c r="X2" s="539" t="s">
        <v>1377</v>
      </c>
      <c r="Y2" s="539" t="s">
        <v>1378</v>
      </c>
      <c r="Z2" s="539" t="s">
        <v>1379</v>
      </c>
      <c r="AA2" s="539" t="s">
        <v>1380</v>
      </c>
      <c r="AB2" s="539" t="s">
        <v>1381</v>
      </c>
      <c r="AC2" s="539" t="s">
        <v>1382</v>
      </c>
      <c r="AD2" s="539" t="s">
        <v>1383</v>
      </c>
      <c r="AE2" s="539" t="s">
        <v>1384</v>
      </c>
      <c r="AF2" s="539" t="s">
        <v>1385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</row>
    <row r="3" spans="1:174" s="553" customFormat="1" ht="12.75" customHeight="1">
      <c r="A3" s="531" t="s">
        <v>4</v>
      </c>
      <c r="B3" s="41" t="s">
        <v>1313</v>
      </c>
      <c r="C3" s="532" t="s">
        <v>110</v>
      </c>
      <c r="D3" s="551"/>
      <c r="E3" s="533" t="s">
        <v>112</v>
      </c>
      <c r="F3" s="552"/>
      <c r="G3" s="190" t="s">
        <v>94</v>
      </c>
      <c r="H3" s="41" t="s">
        <v>1318</v>
      </c>
      <c r="I3" s="41" t="s">
        <v>11</v>
      </c>
      <c r="J3" s="41" t="s">
        <v>1319</v>
      </c>
      <c r="K3" s="40" t="s">
        <v>12</v>
      </c>
      <c r="L3" s="40" t="s">
        <v>13</v>
      </c>
      <c r="M3" s="40" t="s">
        <v>5</v>
      </c>
      <c r="N3" s="534" t="s">
        <v>1314</v>
      </c>
      <c r="O3" s="40" t="s">
        <v>6</v>
      </c>
      <c r="P3" s="534" t="s">
        <v>1315</v>
      </c>
      <c r="Q3" s="39" t="s">
        <v>42</v>
      </c>
      <c r="R3" s="535" t="s">
        <v>964</v>
      </c>
      <c r="S3" s="336" t="s">
        <v>1321</v>
      </c>
      <c r="T3" s="551"/>
      <c r="U3" s="335" t="s">
        <v>1322</v>
      </c>
      <c r="V3" s="551"/>
      <c r="W3" s="106" t="s">
        <v>1316</v>
      </c>
      <c r="X3" s="536" t="s">
        <v>1341</v>
      </c>
      <c r="Y3" s="106" t="s">
        <v>928</v>
      </c>
      <c r="Z3" s="106" t="s">
        <v>929</v>
      </c>
      <c r="AA3" s="106" t="s">
        <v>930</v>
      </c>
      <c r="AB3" s="536" t="s">
        <v>1317</v>
      </c>
      <c r="AC3" s="619" t="s">
        <v>989</v>
      </c>
      <c r="AD3" s="619" t="s">
        <v>989</v>
      </c>
      <c r="AE3" s="41" t="s">
        <v>1180</v>
      </c>
      <c r="AF3" s="537" t="s">
        <v>103</v>
      </c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</row>
    <row r="4" spans="1:174" s="9" customFormat="1" ht="14.25" customHeight="1" thickBot="1">
      <c r="A4" s="554"/>
      <c r="B4" s="541"/>
      <c r="C4" s="186" t="s">
        <v>17</v>
      </c>
      <c r="D4" s="187" t="s">
        <v>111</v>
      </c>
      <c r="E4" s="188" t="s">
        <v>17</v>
      </c>
      <c r="F4" s="189" t="s">
        <v>111</v>
      </c>
      <c r="G4" s="540" t="s">
        <v>85</v>
      </c>
      <c r="H4" s="541"/>
      <c r="I4" s="541"/>
      <c r="J4" s="588" t="s">
        <v>3</v>
      </c>
      <c r="K4" s="541"/>
      <c r="L4" s="541"/>
      <c r="M4" s="541"/>
      <c r="N4" s="541"/>
      <c r="O4" s="541"/>
      <c r="P4" s="541"/>
      <c r="Q4" s="541"/>
      <c r="R4" s="588" t="s">
        <v>1320</v>
      </c>
      <c r="S4" s="42" t="s">
        <v>8</v>
      </c>
      <c r="T4" s="43" t="s">
        <v>16</v>
      </c>
      <c r="U4" s="42" t="s">
        <v>9</v>
      </c>
      <c r="V4" s="44" t="s">
        <v>16</v>
      </c>
      <c r="W4" s="541"/>
      <c r="X4" s="588" t="s">
        <v>1302</v>
      </c>
      <c r="Y4" s="541"/>
      <c r="Z4" s="541"/>
      <c r="AA4" s="541"/>
      <c r="AB4" s="541"/>
      <c r="AC4" s="620" t="s">
        <v>12</v>
      </c>
      <c r="AD4" s="620" t="s">
        <v>13</v>
      </c>
      <c r="AE4" s="621"/>
      <c r="AF4" s="538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</row>
    <row r="5" spans="1:174">
      <c r="A5" s="38">
        <v>6060165</v>
      </c>
      <c r="B5" s="10" t="s">
        <v>20</v>
      </c>
      <c r="C5" s="555">
        <v>42150</v>
      </c>
      <c r="D5" s="556">
        <v>0.48819444444444443</v>
      </c>
      <c r="E5" s="555">
        <v>42150</v>
      </c>
      <c r="F5" s="28">
        <v>0.61319444444444449</v>
      </c>
      <c r="G5" s="557">
        <f>IF(E5&lt;&gt;"",(E5+F5)-(C5+D5),"")</f>
        <v>0.125</v>
      </c>
      <c r="H5" s="558">
        <v>0.2</v>
      </c>
      <c r="I5" s="542" t="s">
        <v>966</v>
      </c>
      <c r="J5" s="10" t="s">
        <v>965</v>
      </c>
      <c r="K5" s="559">
        <v>1.53942</v>
      </c>
      <c r="L5" s="559">
        <v>1.53894</v>
      </c>
      <c r="M5" s="559">
        <v>1.5421</v>
      </c>
      <c r="N5" s="560">
        <f>IF($B5=Statistika!$F$63,'Help-list'!$BD4*'Help-list'!$V$6,IF($B5=Statistika!$F$64,'Help-list'!$BD4*'Help-list'!$V$7,IF($B5=Statistika!$F$65,'Help-list'!$BD4*'Help-list'!$V$8,IF($B5=Statistika!$F$66,'Help-list'!$BD4*'Help-list'!$V$9,IF($B5=Statistika!$F$67,'Help-list'!$BD4*'Help-list'!$V$10,IF($B5=Statistika!$F$68,'Help-list'!$BD4*'Help-list'!$V$11,IF($B5=Statistika!$F$69,'Help-list'!$BD4*'Help-list'!$V$12,IF($B5=Statistika!$F$70,'Help-list'!$BD4*'Help-list'!$V$13,""))))))))</f>
        <v>26.800000000000157</v>
      </c>
      <c r="O5" s="559">
        <v>1.5308999999999999</v>
      </c>
      <c r="P5" s="561">
        <f>IF($B5=Statistika!$F$63,'Help-list'!$BE4*'Help-list'!$V$6,IF($B5=Statistika!$F$64,'Help-list'!$BE4*'Help-list'!$V$7,IF($B5=Statistika!$F$65,'Help-list'!$BE4*'Help-list'!$V$8,IF($B5=Statistika!$F$66,'Help-list'!$BE4*'Help-list'!$V$9,IF($B5=Statistika!$F$67,'Help-list'!$BE4*'Help-list'!$V$10,IF($B5=Statistika!$F$68,'Help-list'!$BE4*'Help-list'!$V$11,IF($B5=Statistika!$F$69,'Help-list'!$BE4*'Help-list'!$V$12,IF($B5=Statistika!$F$70,'Help-list'!$BE4*'Help-list'!$V$13,""))))))))</f>
        <v>85.200000000000827</v>
      </c>
      <c r="Q5" s="562">
        <f>IF(IFERROR(P5/N5,0),P5/N5,"")</f>
        <v>3.1791044776119524</v>
      </c>
      <c r="R5" s="563">
        <f>IF($B5=Statistika!$F$63,'Help-list'!$BF4*'Help-list'!$V$6,IF($B5=Statistika!$F$64,'Help-list'!$BF4*'Help-list'!$V$7,IF($B5=Statistika!$F$65,'Help-list'!$BF4*'Help-list'!$V$8,IF($B5=Statistika!$F$66,'Help-list'!$BF4*'Help-list'!$V$9,IF($B5=Statistika!$F$67,'Help-list'!$BF4*'Help-list'!$V$10,IF($B5=Statistika!$F$68,'Help-list'!$BF4*'Help-list'!$V$11,IF($B5=Statistika!$F$69,'Help-list'!$BF4*'Help-list'!$V$12,IF($B5=Statistika!$F$70,'Help-list'!$BF4*'Help-list'!$V$13,""))))))))</f>
        <v>4.8000000000003595</v>
      </c>
      <c r="S5" s="564">
        <v>1.54189</v>
      </c>
      <c r="T5" s="565">
        <f>IF($B5=Statistika!$F$63,'Help-list'!$BG4*'Help-list'!$V$6,IF($B5=Statistika!$F$64,'Help-list'!$BG4*'Help-list'!$V$7,IF($B5=Statistika!$F$65,'Help-list'!$BG4*'Help-list'!$V$8,IF($B5=Statistika!$F$66,'Help-list'!$BG4*'Help-list'!$V$9,IF($B5=Statistika!$F$67,'Help-list'!$BG4*'Help-list'!$V$10,IF($B5=Statistika!$F$68,'Help-list'!$BG4*'Help-list'!$V$11,IF($B5=Statistika!$F$69,'Help-list'!$BG4*'Help-list'!$V$12,IF($B5=Statistika!$F$70,'Help-list'!$BG4*'Help-list'!$V$13,""))))))))</f>
        <v>-24.699999999999722</v>
      </c>
      <c r="U5" s="564">
        <v>1.5359</v>
      </c>
      <c r="V5" s="565">
        <f>IF($B5=Statistika!$F$63,'Help-list'!$BH4*'Help-list'!$V$6,IF($B5=Statistika!$F$64,'Help-list'!$BH4*'Help-list'!$V$7,IF($B5=Statistika!$F$65,'Help-list'!$BH4*'Help-list'!$V$8,IF($B5=Statistika!$F$66,'Help-list'!$BH4*'Help-list'!$V$9,IF($B5=Statistika!$F$67,'Help-list'!$BH4*'Help-list'!$V$10,IF($B5=Statistika!$F$68,'Help-list'!$BH4*'Help-list'!$V$11,IF($B5=Statistika!$F$69,'Help-list'!$BH4*'Help-list'!$V$12,IF($B5=Statistika!$F$70,'Help-list'!$BH4*'Help-list'!$V$13,""))))))))</f>
        <v>35.199999999999676</v>
      </c>
      <c r="W5" s="566">
        <v>241.3</v>
      </c>
      <c r="X5" s="567"/>
      <c r="Y5" s="567" t="s">
        <v>1292</v>
      </c>
      <c r="Z5" s="567"/>
      <c r="AA5" s="567"/>
      <c r="AB5" s="567" t="s">
        <v>985</v>
      </c>
      <c r="AC5" s="567" t="s">
        <v>1006</v>
      </c>
      <c r="AD5" s="567" t="s">
        <v>1035</v>
      </c>
      <c r="AE5" s="347"/>
      <c r="AF5" s="568"/>
    </row>
    <row r="6" spans="1:174">
      <c r="A6" s="38">
        <v>6061039</v>
      </c>
      <c r="B6" s="10" t="s">
        <v>21</v>
      </c>
      <c r="C6" s="555">
        <v>42150</v>
      </c>
      <c r="D6" s="556">
        <v>0.61388888888888882</v>
      </c>
      <c r="E6" s="555">
        <v>42150</v>
      </c>
      <c r="F6" s="16">
        <v>0.61597222222222225</v>
      </c>
      <c r="G6" s="557">
        <f t="shared" ref="G6:G24" si="0">IF(E6&lt;&gt;"",(E6+F6)-(C6+D6),"")</f>
        <v>2.0833333328482695E-3</v>
      </c>
      <c r="H6" s="558">
        <v>0.2</v>
      </c>
      <c r="I6" s="542" t="s">
        <v>973</v>
      </c>
      <c r="J6" s="10" t="s">
        <v>965</v>
      </c>
      <c r="K6" s="567">
        <v>122.97</v>
      </c>
      <c r="L6" s="567">
        <v>123.121</v>
      </c>
      <c r="M6" s="559">
        <v>123.121</v>
      </c>
      <c r="N6" s="560">
        <f>IF($B6=Statistika!$F$63,'Help-list'!$BD5*'Help-list'!$V$6,IF($B6=Statistika!$F$64,'Help-list'!$BD5*'Help-list'!$V$7,IF($B6=Statistika!$F$65,'Help-list'!$BD5*'Help-list'!$V$8,IF($B6=Statistika!$F$66,'Help-list'!$BD5*'Help-list'!$V$9,IF($B6=Statistika!$F$67,'Help-list'!$BD5*'Help-list'!$V$10,IF($B6=Statistika!$F$68,'Help-list'!$BD5*'Help-list'!$V$11,IF($B6=Statistika!$F$69,'Help-list'!$BD5*'Help-list'!$V$12,IF($B6=Statistika!$F$70,'Help-list'!$BD5*'Help-list'!$V$13,""))))))))</f>
        <v>15.099999999999625</v>
      </c>
      <c r="O6" s="559">
        <v>122.70399999999999</v>
      </c>
      <c r="P6" s="561">
        <f>IF($B6=Statistika!$F$63,'Help-list'!$BE5*'Help-list'!$V$6,IF($B6=Statistika!$F$64,'Help-list'!$BE5*'Help-list'!$V$7,IF($B6=Statistika!$F$65,'Help-list'!$BE5*'Help-list'!$V$8,IF($B6=Statistika!$F$66,'Help-list'!$BE5*'Help-list'!$V$9,IF($B6=Statistika!$F$67,'Help-list'!$BE5*'Help-list'!$V$10,IF($B6=Statistika!$F$68,'Help-list'!$BE5*'Help-list'!$V$11,IF($B6=Statistika!$F$69,'Help-list'!$BE5*'Help-list'!$V$12,IF($B6=Statistika!$F$70,'Help-list'!$BE5*'Help-list'!$V$13,""))))))))</f>
        <v>26.600000000000534</v>
      </c>
      <c r="Q6" s="562">
        <f t="shared" ref="Q6:Q69" si="1">IF(IFERROR(P6/N6,0),P6/N6,"")</f>
        <v>1.7615894039735891</v>
      </c>
      <c r="R6" s="563">
        <f>IF($B6=Statistika!$F$63,'Help-list'!$BF5*'Help-list'!$V$6,IF($B6=Statistika!$F$64,'Help-list'!$BF5*'Help-list'!$V$7,IF($B6=Statistika!$F$65,'Help-list'!$BF5*'Help-list'!$V$8,IF($B6=Statistika!$F$66,'Help-list'!$BF5*'Help-list'!$V$9,IF($B6=Statistika!$F$67,'Help-list'!$BF5*'Help-list'!$V$10,IF($B6=Statistika!$F$68,'Help-list'!$BF5*'Help-list'!$V$11,IF($B6=Statistika!$F$69,'Help-list'!$BF5*'Help-list'!$V$12,IF($B6=Statistika!$F$70,'Help-list'!$BF5*'Help-list'!$V$13,""))))))))</f>
        <v>-15.099999999999625</v>
      </c>
      <c r="S6" s="564">
        <v>123.316</v>
      </c>
      <c r="T6" s="565">
        <f>IF($B6=Statistika!$F$63,'Help-list'!$BG5*'Help-list'!$V$6,IF($B6=Statistika!$F$64,'Help-list'!$BG5*'Help-list'!$V$7,IF($B6=Statistika!$F$65,'Help-list'!$BG5*'Help-list'!$V$8,IF($B6=Statistika!$F$66,'Help-list'!$BG5*'Help-list'!$V$9,IF($B6=Statistika!$F$67,'Help-list'!$BG5*'Help-list'!$V$10,IF($B6=Statistika!$F$68,'Help-list'!$BG5*'Help-list'!$V$11,IF($B6=Statistika!$F$69,'Help-list'!$BG5*'Help-list'!$V$12,IF($B6=Statistika!$F$70,'Help-list'!$BG5*'Help-list'!$V$13,""))))))))</f>
        <v>-34.600000000000364</v>
      </c>
      <c r="U6" s="564">
        <v>122.926</v>
      </c>
      <c r="V6" s="565">
        <f>IF($B6=Statistika!$F$63,'Help-list'!$BH5*'Help-list'!$V$6,IF($B6=Statistika!$F$64,'Help-list'!$BH5*'Help-list'!$V$7,IF($B6=Statistika!$F$65,'Help-list'!$BH5*'Help-list'!$V$8,IF($B6=Statistika!$F$66,'Help-list'!$BH5*'Help-list'!$V$9,IF($B6=Statistika!$F$67,'Help-list'!$BH5*'Help-list'!$V$10,IF($B6=Statistika!$F$68,'Help-list'!$BH5*'Help-list'!$V$11,IF($B6=Statistika!$F$69,'Help-list'!$BH5*'Help-list'!$V$12,IF($B6=Statistika!$F$70,'Help-list'!$BH5*'Help-list'!$V$13,""))))))))</f>
        <v>4.399999999999693</v>
      </c>
      <c r="W6" s="566">
        <v>-925.16</v>
      </c>
      <c r="X6" s="567"/>
      <c r="Y6" s="567" t="s">
        <v>1292</v>
      </c>
      <c r="Z6" s="567"/>
      <c r="AA6" s="567"/>
      <c r="AB6" s="567" t="s">
        <v>980</v>
      </c>
      <c r="AC6" s="567" t="s">
        <v>1009</v>
      </c>
      <c r="AD6" s="567" t="s">
        <v>1034</v>
      </c>
      <c r="AE6" s="347"/>
      <c r="AF6" s="568"/>
    </row>
    <row r="7" spans="1:174">
      <c r="A7" s="38">
        <v>6061880</v>
      </c>
      <c r="B7" s="10" t="s">
        <v>21</v>
      </c>
      <c r="C7" s="555">
        <v>42150</v>
      </c>
      <c r="D7" s="556">
        <v>0.71250000000000002</v>
      </c>
      <c r="E7" s="555">
        <v>42150</v>
      </c>
      <c r="F7" s="16">
        <v>0.71736111111111101</v>
      </c>
      <c r="G7" s="557">
        <f t="shared" si="0"/>
        <v>4.8611111124046147E-3</v>
      </c>
      <c r="H7" s="558">
        <v>0.1</v>
      </c>
      <c r="I7" s="542" t="s">
        <v>973</v>
      </c>
      <c r="J7" s="10" t="s">
        <v>965</v>
      </c>
      <c r="K7" s="567">
        <v>122.96599999999999</v>
      </c>
      <c r="L7" s="567">
        <v>122.96</v>
      </c>
      <c r="M7" s="559">
        <v>123.119</v>
      </c>
      <c r="N7" s="560">
        <f>IF($B7=Statistika!$F$63,'Help-list'!$BD6*'Help-list'!$V$6,IF($B7=Statistika!$F$64,'Help-list'!$BD6*'Help-list'!$V$7,IF($B7=Statistika!$F$65,'Help-list'!$BD6*'Help-list'!$V$8,IF($B7=Statistika!$F$66,'Help-list'!$BD6*'Help-list'!$V$9,IF($B7=Statistika!$F$67,'Help-list'!$BD6*'Help-list'!$V$10,IF($B7=Statistika!$F$68,'Help-list'!$BD6*'Help-list'!$V$11,IF($B7=Statistika!$F$69,'Help-list'!$BD6*'Help-list'!$V$12,IF($B7=Statistika!$F$70,'Help-list'!$BD6*'Help-list'!$V$13,""))))))))</f>
        <v>15.30000000000058</v>
      </c>
      <c r="O7" s="559">
        <v>122.776</v>
      </c>
      <c r="P7" s="561">
        <f>IF($B7=Statistika!$F$63,'Help-list'!$BE6*'Help-list'!$V$6,IF($B7=Statistika!$F$64,'Help-list'!$BE6*'Help-list'!$V$7,IF($B7=Statistika!$F$65,'Help-list'!$BE6*'Help-list'!$V$8,IF($B7=Statistika!$F$66,'Help-list'!$BE6*'Help-list'!$V$9,IF($B7=Statistika!$F$67,'Help-list'!$BE6*'Help-list'!$V$10,IF($B7=Statistika!$F$68,'Help-list'!$BE6*'Help-list'!$V$11,IF($B7=Statistika!$F$69,'Help-list'!$BE6*'Help-list'!$V$12,IF($B7=Statistika!$F$70,'Help-list'!$BE6*'Help-list'!$V$13,""))))))))</f>
        <v>18.999999999999773</v>
      </c>
      <c r="Q7" s="562">
        <f t="shared" si="1"/>
        <v>1.2418300653594152</v>
      </c>
      <c r="R7" s="563">
        <f>IF($B7=Statistika!$F$63,'Help-list'!$BF6*'Help-list'!$V$6,IF($B7=Statistika!$F$64,'Help-list'!$BF6*'Help-list'!$V$7,IF($B7=Statistika!$F$65,'Help-list'!$BF6*'Help-list'!$V$8,IF($B7=Statistika!$F$66,'Help-list'!$BF6*'Help-list'!$V$9,IF($B7=Statistika!$F$67,'Help-list'!$BF6*'Help-list'!$V$10,IF($B7=Statistika!$F$68,'Help-list'!$BF6*'Help-list'!$V$11,IF($B7=Statistika!$F$69,'Help-list'!$BF6*'Help-list'!$V$12,IF($B7=Statistika!$F$70,'Help-list'!$BF6*'Help-list'!$V$13,""))))))))</f>
        <v>0.60000000000002274</v>
      </c>
      <c r="S7" s="564">
        <v>123.304</v>
      </c>
      <c r="T7" s="565">
        <f>IF($B7=Statistika!$F$63,'Help-list'!$BG6*'Help-list'!$V$6,IF($B7=Statistika!$F$64,'Help-list'!$BG6*'Help-list'!$V$7,IF($B7=Statistika!$F$65,'Help-list'!$BG6*'Help-list'!$V$8,IF($B7=Statistika!$F$66,'Help-list'!$BG6*'Help-list'!$V$9,IF($B7=Statistika!$F$67,'Help-list'!$BG6*'Help-list'!$V$10,IF($B7=Statistika!$F$68,'Help-list'!$BG6*'Help-list'!$V$11,IF($B7=Statistika!$F$69,'Help-list'!$BG6*'Help-list'!$V$12,IF($B7=Statistika!$F$70,'Help-list'!$BG6*'Help-list'!$V$13,""))))))))</f>
        <v>-33.800000000000807</v>
      </c>
      <c r="U7" s="564">
        <v>122.77200000000001</v>
      </c>
      <c r="V7" s="565">
        <f>IF($B7=Statistika!$F$63,'Help-list'!$BH6*'Help-list'!$V$6,IF($B7=Statistika!$F$64,'Help-list'!$BH6*'Help-list'!$V$7,IF($B7=Statistika!$F$65,'Help-list'!$BH6*'Help-list'!$V$8,IF($B7=Statistika!$F$66,'Help-list'!$BH6*'Help-list'!$V$9,IF($B7=Statistika!$F$67,'Help-list'!$BH6*'Help-list'!$V$10,IF($B7=Statistika!$F$68,'Help-list'!$BH6*'Help-list'!$V$11,IF($B7=Statistika!$F$69,'Help-list'!$BH6*'Help-list'!$V$12,IF($B7=Statistika!$F$70,'Help-list'!$BH6*'Help-list'!$V$13,""))))))))</f>
        <v>19.39999999999884</v>
      </c>
      <c r="W7" s="566">
        <v>36.869999999999997</v>
      </c>
      <c r="X7" s="567"/>
      <c r="Y7" s="567" t="s">
        <v>1292</v>
      </c>
      <c r="Z7" s="567"/>
      <c r="AA7" s="567"/>
      <c r="AB7" s="567" t="s">
        <v>0</v>
      </c>
      <c r="AC7" s="567" t="s">
        <v>1010</v>
      </c>
      <c r="AD7" s="567" t="s">
        <v>1035</v>
      </c>
      <c r="AE7" s="347"/>
      <c r="AF7" s="568"/>
    </row>
    <row r="8" spans="1:174">
      <c r="A8" s="38">
        <v>6061968</v>
      </c>
      <c r="B8" s="10" t="s">
        <v>23</v>
      </c>
      <c r="C8" s="555">
        <v>42150</v>
      </c>
      <c r="D8" s="556">
        <v>0.73125000000000007</v>
      </c>
      <c r="E8" s="555">
        <v>42150</v>
      </c>
      <c r="F8" s="28">
        <v>0.74444444444444446</v>
      </c>
      <c r="G8" s="557">
        <f t="shared" si="0"/>
        <v>1.3194444443797693E-2</v>
      </c>
      <c r="H8" s="558">
        <v>0.2</v>
      </c>
      <c r="I8" s="542" t="s">
        <v>973</v>
      </c>
      <c r="J8" s="10" t="s">
        <v>974</v>
      </c>
      <c r="K8" s="559">
        <v>2105.35</v>
      </c>
      <c r="L8" s="559">
        <v>2102.65</v>
      </c>
      <c r="M8" s="559">
        <v>2102.8000000000002</v>
      </c>
      <c r="N8" s="560">
        <f>IF($B8=Statistika!$F$63,'Help-list'!$BD7*'Help-list'!$V$6,IF($B8=Statistika!$F$64,'Help-list'!$BD7*'Help-list'!$V$7,IF($B8=Statistika!$F$65,'Help-list'!$BD7*'Help-list'!$V$8,IF($B8=Statistika!$F$66,'Help-list'!$BD7*'Help-list'!$V$9,IF($B8=Statistika!$F$67,'Help-list'!$BD7*'Help-list'!$V$10,IF($B8=Statistika!$F$68,'Help-list'!$BD7*'Help-list'!$V$11,IF($B8=Statistika!$F$69,'Help-list'!$BD7*'Help-list'!$V$12,IF($B8=Statistika!$F$70,'Help-list'!$BD7*'Help-list'!$V$13,""))))))))</f>
        <v>25.499999999997272</v>
      </c>
      <c r="O8" s="559">
        <v>2112.8000000000002</v>
      </c>
      <c r="P8" s="561">
        <f>IF($B8=Statistika!$F$63,'Help-list'!$BE7*'Help-list'!$V$6,IF($B8=Statistika!$F$64,'Help-list'!$BE7*'Help-list'!$V$7,IF($B8=Statistika!$F$65,'Help-list'!$BE7*'Help-list'!$V$8,IF($B8=Statistika!$F$66,'Help-list'!$BE7*'Help-list'!$V$9,IF($B8=Statistika!$F$67,'Help-list'!$BE7*'Help-list'!$V$10,IF($B8=Statistika!$F$68,'Help-list'!$BE7*'Help-list'!$V$11,IF($B8=Statistika!$F$69,'Help-list'!$BE7*'Help-list'!$V$12,IF($B8=Statistika!$F$70,'Help-list'!$BE7*'Help-list'!$V$13,""))))))))</f>
        <v>74.500000000002728</v>
      </c>
      <c r="Q8" s="562">
        <f t="shared" si="1"/>
        <v>2.9215686274513999</v>
      </c>
      <c r="R8" s="563">
        <f>IF($B8=Statistika!$F$63,'Help-list'!$BF7*'Help-list'!$V$6,IF($B8=Statistika!$F$64,'Help-list'!$BF7*'Help-list'!$V$7,IF($B8=Statistika!$F$65,'Help-list'!$BF7*'Help-list'!$V$8,IF($B8=Statistika!$F$66,'Help-list'!$BF7*'Help-list'!$V$9,IF($B8=Statistika!$F$67,'Help-list'!$BF7*'Help-list'!$V$10,IF($B8=Statistika!$F$68,'Help-list'!$BF7*'Help-list'!$V$11,IF($B8=Statistika!$F$69,'Help-list'!$BF7*'Help-list'!$V$12,IF($B8=Statistika!$F$70,'Help-list'!$BF7*'Help-list'!$V$13,""))))))))</f>
        <v>-26.999999999998181</v>
      </c>
      <c r="S8" s="564">
        <v>2095.67</v>
      </c>
      <c r="T8" s="565">
        <f>IF($B8=Statistika!$F$63,'Help-list'!$BG7*'Help-list'!$V$6,IF($B8=Statistika!$F$64,'Help-list'!$BG7*'Help-list'!$V$7,IF($B8=Statistika!$F$65,'Help-list'!$BG7*'Help-list'!$V$8,IF($B8=Statistika!$F$66,'Help-list'!$BG7*'Help-list'!$V$9,IF($B8=Statistika!$F$67,'Help-list'!$BG7*'Help-list'!$V$10,IF($B8=Statistika!$F$68,'Help-list'!$BG7*'Help-list'!$V$11,IF($B8=Statistika!$F$69,'Help-list'!$BG7*'Help-list'!$V$12,IF($B8=Statistika!$F$70,'Help-list'!$BG7*'Help-list'!$V$13,""))))))))</f>
        <v>-96.799999999998363</v>
      </c>
      <c r="U8" s="564">
        <v>2117.34</v>
      </c>
      <c r="V8" s="565">
        <f>IF($B8=Statistika!$F$63,'Help-list'!$BH7*'Help-list'!$V$6,IF($B8=Statistika!$F$64,'Help-list'!$BH7*'Help-list'!$V$7,IF($B8=Statistika!$F$65,'Help-list'!$BH7*'Help-list'!$V$8,IF($B8=Statistika!$F$66,'Help-list'!$BH7*'Help-list'!$V$9,IF($B8=Statistika!$F$67,'Help-list'!$BH7*'Help-list'!$V$10,IF($B8=Statistika!$F$68,'Help-list'!$BH7*'Help-list'!$V$11,IF($B8=Statistika!$F$69,'Help-list'!$BH7*'Help-list'!$V$12,IF($B8=Statistika!$F$70,'Help-list'!$BH7*'Help-list'!$V$13,""))))))))</f>
        <v>119.90000000000236</v>
      </c>
      <c r="W8" s="566">
        <v>-1359.18</v>
      </c>
      <c r="X8" s="567"/>
      <c r="Y8" s="567" t="s">
        <v>1292</v>
      </c>
      <c r="Z8" s="567"/>
      <c r="AA8" s="567"/>
      <c r="AB8" s="567"/>
      <c r="AC8" s="567"/>
      <c r="AD8" s="567"/>
      <c r="AE8" s="347"/>
      <c r="AF8" s="568"/>
    </row>
    <row r="9" spans="1:174">
      <c r="A9" s="38">
        <v>6064736</v>
      </c>
      <c r="B9" s="10" t="s">
        <v>21</v>
      </c>
      <c r="C9" s="555">
        <v>42151</v>
      </c>
      <c r="D9" s="556">
        <v>0.48819444444444443</v>
      </c>
      <c r="E9" s="555">
        <v>42151</v>
      </c>
      <c r="F9" s="28">
        <v>0.51666666666666672</v>
      </c>
      <c r="G9" s="557">
        <f t="shared" si="0"/>
        <v>2.8472222227719612E-2</v>
      </c>
      <c r="H9" s="558">
        <v>0.3</v>
      </c>
      <c r="I9" s="542" t="s">
        <v>973</v>
      </c>
      <c r="J9" s="10" t="s">
        <v>974</v>
      </c>
      <c r="K9" s="559">
        <v>123.411</v>
      </c>
      <c r="L9" s="559">
        <v>123.511</v>
      </c>
      <c r="M9" s="559">
        <v>123.16</v>
      </c>
      <c r="N9" s="560">
        <f>IF($B9=Statistika!$F$63,'Help-list'!$BD8*'Help-list'!$V$6,IF($B9=Statistika!$F$64,'Help-list'!$BD8*'Help-list'!$V$7,IF($B9=Statistika!$F$65,'Help-list'!$BD8*'Help-list'!$V$8,IF($B9=Statistika!$F$66,'Help-list'!$BD8*'Help-list'!$V$9,IF($B9=Statistika!$F$67,'Help-list'!$BD8*'Help-list'!$V$10,IF($B9=Statistika!$F$68,'Help-list'!$BD8*'Help-list'!$V$11,IF($B9=Statistika!$F$69,'Help-list'!$BD8*'Help-list'!$V$12,IF($B9=Statistika!$F$70,'Help-list'!$BD8*'Help-list'!$V$13,""))))))))</f>
        <v>25.100000000000477</v>
      </c>
      <c r="O9" s="559">
        <v>123.938</v>
      </c>
      <c r="P9" s="561">
        <f>IF($B9=Statistika!$F$63,'Help-list'!$BE8*'Help-list'!$V$6,IF($B9=Statistika!$F$64,'Help-list'!$BE8*'Help-list'!$V$7,IF($B9=Statistika!$F$65,'Help-list'!$BE8*'Help-list'!$V$8,IF($B9=Statistika!$F$66,'Help-list'!$BE8*'Help-list'!$V$9,IF($B9=Statistika!$F$67,'Help-list'!$BE8*'Help-list'!$V$10,IF($B9=Statistika!$F$68,'Help-list'!$BE8*'Help-list'!$V$11,IF($B9=Statistika!$F$69,'Help-list'!$BE8*'Help-list'!$V$12,IF($B9=Statistika!$F$70,'Help-list'!$BE8*'Help-list'!$V$13,""))))))))</f>
        <v>52.700000000000102</v>
      </c>
      <c r="Q9" s="562">
        <f t="shared" si="1"/>
        <v>2.0996015936254619</v>
      </c>
      <c r="R9" s="563">
        <f>IF($B9=Statistika!$F$63,'Help-list'!$BF8*'Help-list'!$V$6,IF($B9=Statistika!$F$64,'Help-list'!$BF8*'Help-list'!$V$7,IF($B9=Statistika!$F$65,'Help-list'!$BF8*'Help-list'!$V$8,IF($B9=Statistika!$F$66,'Help-list'!$BF8*'Help-list'!$V$9,IF($B9=Statistika!$F$67,'Help-list'!$BF8*'Help-list'!$V$10,IF($B9=Statistika!$F$68,'Help-list'!$BF8*'Help-list'!$V$11,IF($B9=Statistika!$F$69,'Help-list'!$BF8*'Help-list'!$V$12,IF($B9=Statistika!$F$70,'Help-list'!$BF8*'Help-list'!$V$13,""))))))))</f>
        <v>9.9999999999994316</v>
      </c>
      <c r="S9" s="564">
        <v>123.39400000000001</v>
      </c>
      <c r="T9" s="565">
        <f>IF($B9=Statistika!$F$63,'Help-list'!$BG8*'Help-list'!$V$6,IF($B9=Statistika!$F$64,'Help-list'!$BG8*'Help-list'!$V$7,IF($B9=Statistika!$F$65,'Help-list'!$BG8*'Help-list'!$V$8,IF($B9=Statistika!$F$66,'Help-list'!$BG8*'Help-list'!$V$9,IF($B9=Statistika!$F$67,'Help-list'!$BG8*'Help-list'!$V$10,IF($B9=Statistika!$F$68,'Help-list'!$BG8*'Help-list'!$V$11,IF($B9=Statistika!$F$69,'Help-list'!$BG8*'Help-list'!$V$12,IF($B9=Statistika!$F$70,'Help-list'!$BG8*'Help-list'!$V$13,""))))))))</f>
        <v>-1.6999999999995907</v>
      </c>
      <c r="U9" s="564">
        <v>123.869</v>
      </c>
      <c r="V9" s="565">
        <f>IF($B9=Statistika!$F$63,'Help-list'!$BH8*'Help-list'!$V$6,IF($B9=Statistika!$F$64,'Help-list'!$BH8*'Help-list'!$V$7,IF($B9=Statistika!$F$65,'Help-list'!$BH8*'Help-list'!$V$8,IF($B9=Statistika!$F$66,'Help-list'!$BH8*'Help-list'!$V$9,IF($B9=Statistika!$F$67,'Help-list'!$BH8*'Help-list'!$V$10,IF($B9=Statistika!$F$68,'Help-list'!$BH8*'Help-list'!$V$11,IF($B9=Statistika!$F$69,'Help-list'!$BH8*'Help-list'!$V$12,IF($B9=Statistika!$F$70,'Help-list'!$BH8*'Help-list'!$V$13,""))))))))</f>
        <v>45.799999999999841</v>
      </c>
      <c r="W9" s="566">
        <v>406.98</v>
      </c>
      <c r="X9" s="567"/>
      <c r="Y9" s="567" t="s">
        <v>1292</v>
      </c>
      <c r="Z9" s="567"/>
      <c r="AA9" s="567"/>
      <c r="AB9" s="567"/>
      <c r="AC9" s="567"/>
      <c r="AD9" s="567" t="s">
        <v>1293</v>
      </c>
      <c r="AE9" s="347"/>
      <c r="AF9" s="568"/>
    </row>
    <row r="10" spans="1:174">
      <c r="A10" s="38">
        <v>6065543</v>
      </c>
      <c r="B10" s="10" t="s">
        <v>20</v>
      </c>
      <c r="C10" s="555">
        <v>42151</v>
      </c>
      <c r="D10" s="556">
        <v>0.59444444444444444</v>
      </c>
      <c r="E10" s="555">
        <v>42151</v>
      </c>
      <c r="F10" s="28">
        <v>0.63541666666666663</v>
      </c>
      <c r="G10" s="557">
        <f t="shared" si="0"/>
        <v>4.0972222217533272E-2</v>
      </c>
      <c r="H10" s="558">
        <v>0.2</v>
      </c>
      <c r="I10" s="542" t="s">
        <v>966</v>
      </c>
      <c r="J10" s="10" t="s">
        <v>965</v>
      </c>
      <c r="K10" s="559">
        <v>1.5351699999999999</v>
      </c>
      <c r="L10" s="559">
        <v>1.53261</v>
      </c>
      <c r="M10" s="559">
        <v>1.53766</v>
      </c>
      <c r="N10" s="560">
        <f>IF($B10=Statistika!$F$63,'Help-list'!$BD9*'Help-list'!$V$6,IF($B10=Statistika!$F$64,'Help-list'!$BD9*'Help-list'!$V$7,IF($B10=Statistika!$F$65,'Help-list'!$BD9*'Help-list'!$V$8,IF($B10=Statistika!$F$66,'Help-list'!$BD9*'Help-list'!$V$9,IF($B10=Statistika!$F$67,'Help-list'!$BD9*'Help-list'!$V$10,IF($B10=Statistika!$F$68,'Help-list'!$BD9*'Help-list'!$V$11,IF($B10=Statistika!$F$69,'Help-list'!$BD9*'Help-list'!$V$12,IF($B10=Statistika!$F$70,'Help-list'!$BD9*'Help-list'!$V$13,""))))))))</f>
        <v>24.900000000001032</v>
      </c>
      <c r="O10" s="559">
        <v>1.5289299999999999</v>
      </c>
      <c r="P10" s="561">
        <f>IF($B10=Statistika!$F$63,'Help-list'!$BE9*'Help-list'!$V$6,IF($B10=Statistika!$F$64,'Help-list'!$BE9*'Help-list'!$V$7,IF($B10=Statistika!$F$65,'Help-list'!$BE9*'Help-list'!$V$8,IF($B10=Statistika!$F$66,'Help-list'!$BE9*'Help-list'!$V$9,IF($B10=Statistika!$F$67,'Help-list'!$BE9*'Help-list'!$V$10,IF($B10=Statistika!$F$68,'Help-list'!$BE9*'Help-list'!$V$11,IF($B10=Statistika!$F$69,'Help-list'!$BE9*'Help-list'!$V$12,IF($B10=Statistika!$F$70,'Help-list'!$BE9*'Help-list'!$V$13,""))))))))</f>
        <v>62.400000000000233</v>
      </c>
      <c r="Q10" s="562">
        <f t="shared" si="1"/>
        <v>2.5060240963854477</v>
      </c>
      <c r="R10" s="563">
        <f>IF($B10=Statistika!$F$63,'Help-list'!$BF9*'Help-list'!$V$6,IF($B10=Statistika!$F$64,'Help-list'!$BF9*'Help-list'!$V$7,IF($B10=Statistika!$F$65,'Help-list'!$BF9*'Help-list'!$V$8,IF($B10=Statistika!$F$66,'Help-list'!$BF9*'Help-list'!$V$9,IF($B10=Statistika!$F$67,'Help-list'!$BF9*'Help-list'!$V$10,IF($B10=Statistika!$F$68,'Help-list'!$BF9*'Help-list'!$V$11,IF($B10=Statistika!$F$69,'Help-list'!$BF9*'Help-list'!$V$12,IF($B10=Statistika!$F$70,'Help-list'!$BF9*'Help-list'!$V$13,""))))))))</f>
        <v>25.599999999998957</v>
      </c>
      <c r="S10" s="564">
        <v>1.53664</v>
      </c>
      <c r="T10" s="565">
        <f>IF($B10=Statistika!$F$63,'Help-list'!$BG9*'Help-list'!$V$6,IF($B10=Statistika!$F$64,'Help-list'!$BG9*'Help-list'!$V$7,IF($B10=Statistika!$F$65,'Help-list'!$BG9*'Help-list'!$V$8,IF($B10=Statistika!$F$66,'Help-list'!$BG9*'Help-list'!$V$9,IF($B10=Statistika!$F$67,'Help-list'!$BG9*'Help-list'!$V$10,IF($B10=Statistika!$F$68,'Help-list'!$BG9*'Help-list'!$V$11,IF($B10=Statistika!$F$69,'Help-list'!$BG9*'Help-list'!$V$12,IF($B10=Statistika!$F$70,'Help-list'!$BG9*'Help-list'!$V$13,""))))))))</f>
        <v>-14.700000000000824</v>
      </c>
      <c r="U10" s="564">
        <v>1.5299700000000001</v>
      </c>
      <c r="V10" s="565">
        <f>IF($B10=Statistika!$F$63,'Help-list'!$BH9*'Help-list'!$V$6,IF($B10=Statistika!$F$64,'Help-list'!$BH9*'Help-list'!$V$7,IF($B10=Statistika!$F$65,'Help-list'!$BH9*'Help-list'!$V$8,IF($B10=Statistika!$F$66,'Help-list'!$BH9*'Help-list'!$V$9,IF($B10=Statistika!$F$67,'Help-list'!$BH9*'Help-list'!$V$10,IF($B10=Statistika!$F$68,'Help-list'!$BH9*'Help-list'!$V$11,IF($B10=Statistika!$F$69,'Help-list'!$BH9*'Help-list'!$V$12,IF($B10=Statistika!$F$70,'Help-list'!$BH9*'Help-list'!$V$13,""))))))))</f>
        <v>51.999999999998714</v>
      </c>
      <c r="W10" s="566">
        <v>648.22</v>
      </c>
      <c r="X10" s="567"/>
      <c r="Y10" s="567" t="s">
        <v>1292</v>
      </c>
      <c r="Z10" s="567"/>
      <c r="AA10" s="567"/>
      <c r="AB10" s="567"/>
      <c r="AC10" s="567"/>
      <c r="AD10" s="567"/>
      <c r="AE10" s="347">
        <v>1</v>
      </c>
      <c r="AF10" s="569" t="s">
        <v>975</v>
      </c>
    </row>
    <row r="11" spans="1:174">
      <c r="A11" s="38">
        <v>6068273</v>
      </c>
      <c r="B11" s="10" t="s">
        <v>23</v>
      </c>
      <c r="C11" s="555">
        <v>42151</v>
      </c>
      <c r="D11" s="556">
        <v>0.91736111111111107</v>
      </c>
      <c r="E11" s="555">
        <v>42152</v>
      </c>
      <c r="F11" s="28">
        <v>0.43055555555555558</v>
      </c>
      <c r="G11" s="557">
        <f t="shared" si="0"/>
        <v>0.51319444444379769</v>
      </c>
      <c r="H11" s="558">
        <v>0.2</v>
      </c>
      <c r="I11" s="542" t="s">
        <v>977</v>
      </c>
      <c r="J11" s="10" t="s">
        <v>965</v>
      </c>
      <c r="K11" s="559">
        <v>2119.9</v>
      </c>
      <c r="L11" s="559">
        <v>2119.1</v>
      </c>
      <c r="M11" s="559">
        <v>2124.9499999999998</v>
      </c>
      <c r="N11" s="560">
        <f>IF($B11=Statistika!$F$63,'Help-list'!$BD10*'Help-list'!$V$6,IF($B11=Statistika!$F$64,'Help-list'!$BD10*'Help-list'!$V$7,IF($B11=Statistika!$F$65,'Help-list'!$BD10*'Help-list'!$V$8,IF($B11=Statistika!$F$66,'Help-list'!$BD10*'Help-list'!$V$9,IF($B11=Statistika!$F$67,'Help-list'!$BD10*'Help-list'!$V$10,IF($B11=Statistika!$F$68,'Help-list'!$BD10*'Help-list'!$V$11,IF($B11=Statistika!$F$69,'Help-list'!$BD10*'Help-list'!$V$12,IF($B11=Statistika!$F$70,'Help-list'!$BD10*'Help-list'!$V$13,""))))))))</f>
        <v>50.499999999997272</v>
      </c>
      <c r="O11" s="559">
        <v>2109.29</v>
      </c>
      <c r="P11" s="561">
        <f>IF($B11=Statistika!$F$63,'Help-list'!$BE10*'Help-list'!$V$6,IF($B11=Statistika!$F$64,'Help-list'!$BE10*'Help-list'!$V$7,IF($B11=Statistika!$F$65,'Help-list'!$BE10*'Help-list'!$V$8,IF($B11=Statistika!$F$66,'Help-list'!$BE10*'Help-list'!$V$9,IF($B11=Statistika!$F$67,'Help-list'!$BE10*'Help-list'!$V$10,IF($B11=Statistika!$F$68,'Help-list'!$BE10*'Help-list'!$V$11,IF($B11=Statistika!$F$69,'Help-list'!$BE10*'Help-list'!$V$12,IF($B11=Statistika!$F$70,'Help-list'!$BE10*'Help-list'!$V$13,""))))))))</f>
        <v>106.10000000000127</v>
      </c>
      <c r="Q11" s="562">
        <f t="shared" si="1"/>
        <v>2.1009900990100396</v>
      </c>
      <c r="R11" s="563">
        <f>IF($B11=Statistika!$F$63,'Help-list'!$BF10*'Help-list'!$V$6,IF($B11=Statistika!$F$64,'Help-list'!$BF10*'Help-list'!$V$7,IF($B11=Statistika!$F$65,'Help-list'!$BF10*'Help-list'!$V$8,IF($B11=Statistika!$F$66,'Help-list'!$BF10*'Help-list'!$V$9,IF($B11=Statistika!$F$67,'Help-list'!$BF10*'Help-list'!$V$10,IF($B11=Statistika!$F$68,'Help-list'!$BF10*'Help-list'!$V$11,IF($B11=Statistika!$F$69,'Help-list'!$BF10*'Help-list'!$V$12,IF($B11=Statistika!$F$70,'Help-list'!$BF10*'Help-list'!$V$13,""))))))))</f>
        <v>8.000000000001819</v>
      </c>
      <c r="S11" s="564">
        <v>2121.31</v>
      </c>
      <c r="T11" s="565">
        <f>IF($B11=Statistika!$F$63,'Help-list'!$BG10*'Help-list'!$V$6,IF($B11=Statistika!$F$64,'Help-list'!$BG10*'Help-list'!$V$7,IF($B11=Statistika!$F$65,'Help-list'!$BG10*'Help-list'!$V$8,IF($B11=Statistika!$F$66,'Help-list'!$BG10*'Help-list'!$V$9,IF($B11=Statistika!$F$67,'Help-list'!$BG10*'Help-list'!$V$10,IF($B11=Statistika!$F$68,'Help-list'!$BG10*'Help-list'!$V$11,IF($B11=Statistika!$F$69,'Help-list'!$BG10*'Help-list'!$V$12,IF($B11=Statistika!$F$70,'Help-list'!$BG10*'Help-list'!$V$13,""))))))))</f>
        <v>-14.099999999998545</v>
      </c>
      <c r="U11" s="564">
        <v>2114.87</v>
      </c>
      <c r="V11" s="565">
        <f>IF($B11=Statistika!$F$63,'Help-list'!$BH10*'Help-list'!$V$6,IF($B11=Statistika!$F$64,'Help-list'!$BH10*'Help-list'!$V$7,IF($B11=Statistika!$F$65,'Help-list'!$BH10*'Help-list'!$V$8,IF($B11=Statistika!$F$66,'Help-list'!$BH10*'Help-list'!$V$9,IF($B11=Statistika!$F$67,'Help-list'!$BH10*'Help-list'!$V$10,IF($B11=Statistika!$F$68,'Help-list'!$BH10*'Help-list'!$V$11,IF($B11=Statistika!$F$69,'Help-list'!$BH10*'Help-list'!$V$12,IF($B11=Statistika!$F$70,'Help-list'!$BH10*'Help-list'!$V$13,""))))))))</f>
        <v>50.300000000002001</v>
      </c>
      <c r="W11" s="566">
        <v>200.82</v>
      </c>
      <c r="X11" s="567"/>
      <c r="Y11" s="567" t="s">
        <v>925</v>
      </c>
      <c r="Z11" s="567"/>
      <c r="AA11" s="567"/>
      <c r="AB11" s="567"/>
      <c r="AC11" s="567"/>
      <c r="AD11" s="567"/>
      <c r="AE11" s="347"/>
      <c r="AF11" s="568"/>
    </row>
    <row r="12" spans="1:174">
      <c r="A12" s="38">
        <v>6070729</v>
      </c>
      <c r="B12" s="10" t="s">
        <v>20</v>
      </c>
      <c r="C12" s="555">
        <v>42152</v>
      </c>
      <c r="D12" s="556">
        <v>0.53749999999999998</v>
      </c>
      <c r="E12" s="555">
        <v>42152</v>
      </c>
      <c r="F12" s="28">
        <v>0.56736111111111109</v>
      </c>
      <c r="G12" s="557">
        <f t="shared" si="0"/>
        <v>2.9861111113859806E-2</v>
      </c>
      <c r="H12" s="558">
        <v>0.2</v>
      </c>
      <c r="I12" s="542" t="s">
        <v>973</v>
      </c>
      <c r="J12" s="10" t="s">
        <v>965</v>
      </c>
      <c r="K12" s="559">
        <v>1.5285200000000001</v>
      </c>
      <c r="L12" s="559">
        <v>1.5283800000000001</v>
      </c>
      <c r="M12" s="559">
        <v>1.53179</v>
      </c>
      <c r="N12" s="560">
        <f>IF($B12=Statistika!$F$63,'Help-list'!$BD11*'Help-list'!$V$6,IF($B12=Statistika!$F$64,'Help-list'!$BD11*'Help-list'!$V$7,IF($B12=Statistika!$F$65,'Help-list'!$BD11*'Help-list'!$V$8,IF($B12=Statistika!$F$66,'Help-list'!$BD11*'Help-list'!$V$9,IF($B12=Statistika!$F$67,'Help-list'!$BD11*'Help-list'!$V$10,IF($B12=Statistika!$F$68,'Help-list'!$BD11*'Help-list'!$V$11,IF($B12=Statistika!$F$69,'Help-list'!$BD11*'Help-list'!$V$12,IF($B12=Statistika!$F$70,'Help-list'!$BD11*'Help-list'!$V$13,""))))))))</f>
        <v>32.699999999998838</v>
      </c>
      <c r="O12" s="559">
        <v>1.5210999999999999</v>
      </c>
      <c r="P12" s="561">
        <f>IF($B12=Statistika!$F$63,'Help-list'!$BE11*'Help-list'!$V$6,IF($B12=Statistika!$F$64,'Help-list'!$BE11*'Help-list'!$V$7,IF($B12=Statistika!$F$65,'Help-list'!$BE11*'Help-list'!$V$8,IF($B12=Statistika!$F$66,'Help-list'!$BE11*'Help-list'!$V$9,IF($B12=Statistika!$F$67,'Help-list'!$BE11*'Help-list'!$V$10,IF($B12=Statistika!$F$68,'Help-list'!$BE11*'Help-list'!$V$11,IF($B12=Statistika!$F$69,'Help-list'!$BE11*'Help-list'!$V$12,IF($B12=Statistika!$F$70,'Help-list'!$BE11*'Help-list'!$V$13,""))))))))</f>
        <v>74.200000000002035</v>
      </c>
      <c r="Q12" s="562">
        <f t="shared" si="1"/>
        <v>2.2691131498472377</v>
      </c>
      <c r="R12" s="563">
        <f>IF($B12=Statistika!$F$63,'Help-list'!$BF11*'Help-list'!$V$6,IF($B12=Statistika!$F$64,'Help-list'!$BF11*'Help-list'!$V$7,IF($B12=Statistika!$F$65,'Help-list'!$BF11*'Help-list'!$V$8,IF($B12=Statistika!$F$66,'Help-list'!$BF11*'Help-list'!$V$9,IF($B12=Statistika!$F$67,'Help-list'!$BF11*'Help-list'!$V$10,IF($B12=Statistika!$F$68,'Help-list'!$BF11*'Help-list'!$V$11,IF($B12=Statistika!$F$69,'Help-list'!$BF11*'Help-list'!$V$12,IF($B12=Statistika!$F$70,'Help-list'!$BF11*'Help-list'!$V$13,""))))))))</f>
        <v>1.4000000000002899</v>
      </c>
      <c r="S12" s="564">
        <v>1.5293699999999999</v>
      </c>
      <c r="T12" s="565">
        <f>IF($B12=Statistika!$F$63,'Help-list'!$BG11*'Help-list'!$V$6,IF($B12=Statistika!$F$64,'Help-list'!$BG11*'Help-list'!$V$7,IF($B12=Statistika!$F$65,'Help-list'!$BG11*'Help-list'!$V$8,IF($B12=Statistika!$F$66,'Help-list'!$BG11*'Help-list'!$V$9,IF($B12=Statistika!$F$67,'Help-list'!$BG11*'Help-list'!$V$10,IF($B12=Statistika!$F$68,'Help-list'!$BG11*'Help-list'!$V$11,IF($B12=Statistika!$F$69,'Help-list'!$BG11*'Help-list'!$V$12,IF($B12=Statistika!$F$70,'Help-list'!$BG11*'Help-list'!$V$13,""))))))))</f>
        <v>-8.4999999999979536</v>
      </c>
      <c r="U12" s="564">
        <v>1.5265</v>
      </c>
      <c r="V12" s="565">
        <f>IF($B12=Statistika!$F$63,'Help-list'!$BH11*'Help-list'!$V$6,IF($B12=Statistika!$F$64,'Help-list'!$BH11*'Help-list'!$V$7,IF($B12=Statistika!$F$65,'Help-list'!$BH11*'Help-list'!$V$8,IF($B12=Statistika!$F$66,'Help-list'!$BH11*'Help-list'!$V$9,IF($B12=Statistika!$F$67,'Help-list'!$BH11*'Help-list'!$V$10,IF($B12=Statistika!$F$68,'Help-list'!$BH11*'Help-list'!$V$11,IF($B12=Statistika!$F$69,'Help-list'!$BH11*'Help-list'!$V$12,IF($B12=Statistika!$F$70,'Help-list'!$BH11*'Help-list'!$V$13,""))))))))</f>
        <v>20.200000000001328</v>
      </c>
      <c r="W12" s="566">
        <v>70.59</v>
      </c>
      <c r="X12" s="567"/>
      <c r="Y12" s="567" t="s">
        <v>920</v>
      </c>
      <c r="Z12" s="567" t="s">
        <v>1292</v>
      </c>
      <c r="AA12" s="567"/>
      <c r="AB12" s="567"/>
      <c r="AC12" s="567"/>
      <c r="AD12" s="567"/>
      <c r="AE12" s="347"/>
      <c r="AF12" s="569" t="s">
        <v>987</v>
      </c>
    </row>
    <row r="13" spans="1:174">
      <c r="A13" s="38">
        <v>6074799</v>
      </c>
      <c r="B13" s="10" t="s">
        <v>22</v>
      </c>
      <c r="C13" s="555">
        <v>42153</v>
      </c>
      <c r="D13" s="556">
        <v>0.41736111111111113</v>
      </c>
      <c r="E13" s="555">
        <v>42153</v>
      </c>
      <c r="F13" s="28">
        <v>0.4513888888888889</v>
      </c>
      <c r="G13" s="557">
        <f t="shared" si="0"/>
        <v>3.4027777779556345E-2</v>
      </c>
      <c r="H13" s="558">
        <v>0.1</v>
      </c>
      <c r="I13" s="542"/>
      <c r="J13" s="10" t="s">
        <v>965</v>
      </c>
      <c r="K13" s="559">
        <v>11523.5</v>
      </c>
      <c r="L13" s="559">
        <v>11573.5</v>
      </c>
      <c r="M13" s="559">
        <v>11573.5</v>
      </c>
      <c r="N13" s="560">
        <f>IF($B13=Statistika!$F$63,'Help-list'!$BD12*'Help-list'!$V$6,IF($B13=Statistika!$F$64,'Help-list'!$BD12*'Help-list'!$V$7,IF($B13=Statistika!$F$65,'Help-list'!$BD12*'Help-list'!$V$8,IF($B13=Statistika!$F$66,'Help-list'!$BD12*'Help-list'!$V$9,IF($B13=Statistika!$F$67,'Help-list'!$BD12*'Help-list'!$V$10,IF($B13=Statistika!$F$68,'Help-list'!$BD12*'Help-list'!$V$11,IF($B13=Statistika!$F$69,'Help-list'!$BD12*'Help-list'!$V$12,IF($B13=Statistika!$F$70,'Help-list'!$BD12*'Help-list'!$V$13,""))))))))</f>
        <v>50</v>
      </c>
      <c r="O13" s="559">
        <v>11423.5</v>
      </c>
      <c r="P13" s="561">
        <f>IF($B13=Statistika!$F$63,'Help-list'!$BE12*'Help-list'!$V$6,IF($B13=Statistika!$F$64,'Help-list'!$BE12*'Help-list'!$V$7,IF($B13=Statistika!$F$65,'Help-list'!$BE12*'Help-list'!$V$8,IF($B13=Statistika!$F$66,'Help-list'!$BE12*'Help-list'!$V$9,IF($B13=Statistika!$F$67,'Help-list'!$BE12*'Help-list'!$V$10,IF($B13=Statistika!$F$68,'Help-list'!$BE12*'Help-list'!$V$11,IF($B13=Statistika!$F$69,'Help-list'!$BE12*'Help-list'!$V$12,IF($B13=Statistika!$F$70,'Help-list'!$BE12*'Help-list'!$V$13,""))))))))</f>
        <v>100</v>
      </c>
      <c r="Q13" s="562">
        <f t="shared" si="1"/>
        <v>2</v>
      </c>
      <c r="R13" s="563">
        <f>IF($B13=Statistika!$F$63,'Help-list'!$BF12*'Help-list'!$V$6,IF($B13=Statistika!$F$64,'Help-list'!$BF12*'Help-list'!$V$7,IF($B13=Statistika!$F$65,'Help-list'!$BF12*'Help-list'!$V$8,IF($B13=Statistika!$F$66,'Help-list'!$BF12*'Help-list'!$V$9,IF($B13=Statistika!$F$67,'Help-list'!$BF12*'Help-list'!$V$10,IF($B13=Statistika!$F$68,'Help-list'!$BF12*'Help-list'!$V$11,IF($B13=Statistika!$F$69,'Help-list'!$BF12*'Help-list'!$V$12,IF($B13=Statistika!$F$70,'Help-list'!$BF12*'Help-list'!$V$13,""))))))))</f>
        <v>-50</v>
      </c>
      <c r="S13" s="564">
        <v>11666.2</v>
      </c>
      <c r="T13" s="565">
        <f>IF($B13=Statistika!$F$63,'Help-list'!$BG12*'Help-list'!$V$6,IF($B13=Statistika!$F$64,'Help-list'!$BG12*'Help-list'!$V$7,IF($B13=Statistika!$F$65,'Help-list'!$BG12*'Help-list'!$V$8,IF($B13=Statistika!$F$66,'Help-list'!$BG12*'Help-list'!$V$9,IF($B13=Statistika!$F$67,'Help-list'!$BG12*'Help-list'!$V$10,IF($B13=Statistika!$F$68,'Help-list'!$BG12*'Help-list'!$V$11,IF($B13=Statistika!$F$69,'Help-list'!$BG12*'Help-list'!$V$12,IF($B13=Statistika!$F$70,'Help-list'!$BG12*'Help-list'!$V$13,""))))))))</f>
        <v>-142.70000000000073</v>
      </c>
      <c r="U13" s="564">
        <v>11348.1</v>
      </c>
      <c r="V13" s="565">
        <f>IF($B13=Statistika!$F$63,'Help-list'!$BH12*'Help-list'!$V$6,IF($B13=Statistika!$F$64,'Help-list'!$BH12*'Help-list'!$V$7,IF($B13=Statistika!$F$65,'Help-list'!$BH12*'Help-list'!$V$8,IF($B13=Statistika!$F$66,'Help-list'!$BH12*'Help-list'!$V$9,IF($B13=Statistika!$F$67,'Help-list'!$BH12*'Help-list'!$V$10,IF($B13=Statistika!$F$68,'Help-list'!$BH12*'Help-list'!$V$11,IF($B13=Statistika!$F$69,'Help-list'!$BH12*'Help-list'!$V$12,IF($B13=Statistika!$F$70,'Help-list'!$BH12*'Help-list'!$V$13,""))))))))</f>
        <v>175.39999999999964</v>
      </c>
      <c r="W13" s="566">
        <v>-1369.5</v>
      </c>
      <c r="X13" s="567"/>
      <c r="Y13" s="567" t="s">
        <v>1292</v>
      </c>
      <c r="Z13" s="567" t="s">
        <v>923</v>
      </c>
      <c r="AA13" s="567"/>
      <c r="AB13" s="567" t="s">
        <v>0</v>
      </c>
      <c r="AC13" s="567" t="s">
        <v>1007</v>
      </c>
      <c r="AD13" s="567"/>
      <c r="AE13" s="347"/>
      <c r="AF13" s="568"/>
    </row>
    <row r="14" spans="1:174">
      <c r="A14" s="38">
        <v>6075354</v>
      </c>
      <c r="B14" s="10" t="s">
        <v>19</v>
      </c>
      <c r="C14" s="555">
        <v>42153</v>
      </c>
      <c r="D14" s="556">
        <v>0.51944444444444449</v>
      </c>
      <c r="E14" s="555">
        <v>42153</v>
      </c>
      <c r="F14" s="28">
        <v>0.6118055555555556</v>
      </c>
      <c r="G14" s="557">
        <f t="shared" si="0"/>
        <v>9.2361111113859806E-2</v>
      </c>
      <c r="H14" s="558">
        <v>0.2</v>
      </c>
      <c r="I14" s="542"/>
      <c r="J14" s="10" t="s">
        <v>965</v>
      </c>
      <c r="K14" s="559">
        <v>1.09704</v>
      </c>
      <c r="L14" s="559">
        <v>1.09992</v>
      </c>
      <c r="M14" s="559">
        <v>1.09992</v>
      </c>
      <c r="N14" s="560">
        <f>IF($B14=Statistika!$F$63,'Help-list'!$BD13*'Help-list'!$V$6,IF($B14=Statistika!$F$64,'Help-list'!$BD13*'Help-list'!$V$7,IF($B14=Statistika!$F$65,'Help-list'!$BD13*'Help-list'!$V$8,IF($B14=Statistika!$F$66,'Help-list'!$BD13*'Help-list'!$V$9,IF($B14=Statistika!$F$67,'Help-list'!$BD13*'Help-list'!$V$10,IF($B14=Statistika!$F$68,'Help-list'!$BD13*'Help-list'!$V$11,IF($B14=Statistika!$F$69,'Help-list'!$BD13*'Help-list'!$V$12,IF($B14=Statistika!$F$70,'Help-list'!$BD13*'Help-list'!$V$13,""))))))))</f>
        <v>28.799999999999937</v>
      </c>
      <c r="O14" s="559">
        <v>1.0931999999999999</v>
      </c>
      <c r="P14" s="561">
        <f>IF($B14=Statistika!$F$63,'Help-list'!$BE13*'Help-list'!$V$6,IF($B14=Statistika!$F$64,'Help-list'!$BE13*'Help-list'!$V$7,IF($B14=Statistika!$F$65,'Help-list'!$BE13*'Help-list'!$V$8,IF($B14=Statistika!$F$66,'Help-list'!$BE13*'Help-list'!$V$9,IF($B14=Statistika!$F$67,'Help-list'!$BE13*'Help-list'!$V$10,IF($B14=Statistika!$F$68,'Help-list'!$BE13*'Help-list'!$V$11,IF($B14=Statistika!$F$69,'Help-list'!$BE13*'Help-list'!$V$12,IF($B14=Statistika!$F$70,'Help-list'!$BE13*'Help-list'!$V$13,""))))))))</f>
        <v>38.400000000000659</v>
      </c>
      <c r="Q14" s="562">
        <f t="shared" si="1"/>
        <v>1.3333333333333592</v>
      </c>
      <c r="R14" s="563">
        <f>IF($B14=Statistika!$F$63,'Help-list'!$BF13*'Help-list'!$V$6,IF($B14=Statistika!$F$64,'Help-list'!$BF13*'Help-list'!$V$7,IF($B14=Statistika!$F$65,'Help-list'!$BF13*'Help-list'!$V$8,IF($B14=Statistika!$F$66,'Help-list'!$BF13*'Help-list'!$V$9,IF($B14=Statistika!$F$67,'Help-list'!$BF13*'Help-list'!$V$10,IF($B14=Statistika!$F$68,'Help-list'!$BF13*'Help-list'!$V$11,IF($B14=Statistika!$F$69,'Help-list'!$BF13*'Help-list'!$V$12,IF($B14=Statistika!$F$70,'Help-list'!$BF13*'Help-list'!$V$13,""))))))))</f>
        <v>-28.799999999999937</v>
      </c>
      <c r="S14" s="564">
        <v>1.1005799999999999</v>
      </c>
      <c r="T14" s="565">
        <f>IF($B14=Statistika!$F$63,'Help-list'!$BG13*'Help-list'!$V$6,IF($B14=Statistika!$F$64,'Help-list'!$BG13*'Help-list'!$V$7,IF($B14=Statistika!$F$65,'Help-list'!$BG13*'Help-list'!$V$8,IF($B14=Statistika!$F$66,'Help-list'!$BG13*'Help-list'!$V$9,IF($B14=Statistika!$F$67,'Help-list'!$BG13*'Help-list'!$V$10,IF($B14=Statistika!$F$68,'Help-list'!$BG13*'Help-list'!$V$11,IF($B14=Statistika!$F$69,'Help-list'!$BG13*'Help-list'!$V$12,IF($B14=Statistika!$F$70,'Help-list'!$BG13*'Help-list'!$V$13,""))))))))</f>
        <v>-35.399999999998769</v>
      </c>
      <c r="U14" s="564">
        <v>1.0930500000000001</v>
      </c>
      <c r="V14" s="565">
        <f>IF($B14=Statistika!$F$63,'Help-list'!$BH13*'Help-list'!$V$6,IF($B14=Statistika!$F$64,'Help-list'!$BH13*'Help-list'!$V$7,IF($B14=Statistika!$F$65,'Help-list'!$BH13*'Help-list'!$V$8,IF($B14=Statistika!$F$66,'Help-list'!$BH13*'Help-list'!$V$9,IF($B14=Statistika!$F$67,'Help-list'!$BH13*'Help-list'!$V$10,IF($B14=Statistika!$F$68,'Help-list'!$BH13*'Help-list'!$V$11,IF($B14=Statistika!$F$69,'Help-list'!$BH13*'Help-list'!$V$12,IF($B14=Statistika!$F$70,'Help-list'!$BH13*'Help-list'!$V$13,""))))))))</f>
        <v>39.89999999999938</v>
      </c>
      <c r="W14" s="566">
        <v>-1076.58</v>
      </c>
      <c r="X14" s="567" t="s">
        <v>1300</v>
      </c>
      <c r="Y14" s="567" t="s">
        <v>1292</v>
      </c>
      <c r="Z14" s="567" t="s">
        <v>923</v>
      </c>
      <c r="AA14" s="567"/>
      <c r="AB14" s="567" t="s">
        <v>0</v>
      </c>
      <c r="AC14" s="567"/>
      <c r="AD14" s="567"/>
      <c r="AE14" s="347"/>
      <c r="AF14" s="569" t="s">
        <v>1178</v>
      </c>
    </row>
    <row r="15" spans="1:174">
      <c r="A15" s="38">
        <v>6086395</v>
      </c>
      <c r="B15" s="10" t="s">
        <v>19</v>
      </c>
      <c r="C15" s="555">
        <v>42157</v>
      </c>
      <c r="D15" s="556">
        <v>0.6381944444444444</v>
      </c>
      <c r="E15" s="555">
        <v>42157</v>
      </c>
      <c r="F15" s="28">
        <v>0.65902777777777777</v>
      </c>
      <c r="G15" s="557">
        <f t="shared" si="0"/>
        <v>2.0833333335758653E-2</v>
      </c>
      <c r="H15" s="558">
        <v>0.2</v>
      </c>
      <c r="I15" s="542" t="s">
        <v>1263</v>
      </c>
      <c r="J15" s="10" t="s">
        <v>965</v>
      </c>
      <c r="K15" s="559">
        <v>1.11368</v>
      </c>
      <c r="L15" s="559">
        <v>1.11361</v>
      </c>
      <c r="M15" s="559">
        <v>1.1162000000000001</v>
      </c>
      <c r="N15" s="560">
        <f>IF($B15=Statistika!$F$63,'Help-list'!$BD14*'Help-list'!$V$6,IF($B15=Statistika!$F$64,'Help-list'!$BD14*'Help-list'!$V$7,IF($B15=Statistika!$F$65,'Help-list'!$BD14*'Help-list'!$V$8,IF($B15=Statistika!$F$66,'Help-list'!$BD14*'Help-list'!$V$9,IF($B15=Statistika!$F$67,'Help-list'!$BD14*'Help-list'!$V$10,IF($B15=Statistika!$F$68,'Help-list'!$BD14*'Help-list'!$V$11,IF($B15=Statistika!$F$69,'Help-list'!$BD14*'Help-list'!$V$12,IF($B15=Statistika!$F$70,'Help-list'!$BD14*'Help-list'!$V$13,""))))))))</f>
        <v>25.200000000000777</v>
      </c>
      <c r="O15" s="559">
        <v>1.10619</v>
      </c>
      <c r="P15" s="561">
        <f>IF($B15=Statistika!$F$63,'Help-list'!$BE14*'Help-list'!$V$6,IF($B15=Statistika!$F$64,'Help-list'!$BE14*'Help-list'!$V$7,IF($B15=Statistika!$F$65,'Help-list'!$BE14*'Help-list'!$V$8,IF($B15=Statistika!$F$66,'Help-list'!$BE14*'Help-list'!$V$9,IF($B15=Statistika!$F$67,'Help-list'!$BE14*'Help-list'!$V$10,IF($B15=Statistika!$F$68,'Help-list'!$BE14*'Help-list'!$V$11,IF($B15=Statistika!$F$69,'Help-list'!$BE14*'Help-list'!$V$12,IF($B15=Statistika!$F$70,'Help-list'!$BE14*'Help-list'!$V$13,""))))))))</f>
        <v>74.899999999999963</v>
      </c>
      <c r="Q15" s="562">
        <f t="shared" si="1"/>
        <v>2.9722222222221291</v>
      </c>
      <c r="R15" s="563">
        <f>IF($B15=Statistika!$F$63,'Help-list'!$BF14*'Help-list'!$V$6,IF($B15=Statistika!$F$64,'Help-list'!$BF14*'Help-list'!$V$7,IF($B15=Statistika!$F$65,'Help-list'!$BF14*'Help-list'!$V$8,IF($B15=Statistika!$F$66,'Help-list'!$BF14*'Help-list'!$V$9,IF($B15=Statistika!$F$67,'Help-list'!$BF14*'Help-list'!$V$10,IF($B15=Statistika!$F$68,'Help-list'!$BF14*'Help-list'!$V$11,IF($B15=Statistika!$F$69,'Help-list'!$BF14*'Help-list'!$V$12,IF($B15=Statistika!$F$70,'Help-list'!$BF14*'Help-list'!$V$13,""))))))))</f>
        <v>0.70000000000014495</v>
      </c>
      <c r="S15" s="564">
        <v>1.11937</v>
      </c>
      <c r="T15" s="565">
        <f>IF($B15=Statistika!$F$63,'Help-list'!$BG14*'Help-list'!$V$6,IF($B15=Statistika!$F$64,'Help-list'!$BG14*'Help-list'!$V$7,IF($B15=Statistika!$F$65,'Help-list'!$BG14*'Help-list'!$V$8,IF($B15=Statistika!$F$66,'Help-list'!$BG14*'Help-list'!$V$9,IF($B15=Statistika!$F$67,'Help-list'!$BG14*'Help-list'!$V$10,IF($B15=Statistika!$F$68,'Help-list'!$BG14*'Help-list'!$V$11,IF($B15=Statistika!$F$69,'Help-list'!$BG14*'Help-list'!$V$12,IF($B15=Statistika!$F$70,'Help-list'!$BG14*'Help-list'!$V$13,""))))))))</f>
        <v>-56.899999999999729</v>
      </c>
      <c r="U15" s="564">
        <v>1.1102700000000001</v>
      </c>
      <c r="V15" s="565">
        <f>IF($B15=Statistika!$F$63,'Help-list'!$BH14*'Help-list'!$V$6,IF($B15=Statistika!$F$64,'Help-list'!$BH14*'Help-list'!$V$7,IF($B15=Statistika!$F$65,'Help-list'!$BH14*'Help-list'!$V$8,IF($B15=Statistika!$F$66,'Help-list'!$BH14*'Help-list'!$V$9,IF($B15=Statistika!$F$67,'Help-list'!$BH14*'Help-list'!$V$10,IF($B15=Statistika!$F$68,'Help-list'!$BH14*'Help-list'!$V$11,IF($B15=Statistika!$F$69,'Help-list'!$BH14*'Help-list'!$V$12,IF($B15=Statistika!$F$70,'Help-list'!$BH14*'Help-list'!$V$13,""))))))))</f>
        <v>34.099999999999127</v>
      </c>
      <c r="W15" s="566">
        <v>34.53</v>
      </c>
      <c r="X15" s="567" t="s">
        <v>1300</v>
      </c>
      <c r="Y15" s="567" t="s">
        <v>925</v>
      </c>
      <c r="Z15" s="567"/>
      <c r="AA15" s="567"/>
      <c r="AB15" s="567" t="s">
        <v>981</v>
      </c>
      <c r="AC15" s="567"/>
      <c r="AD15" s="567"/>
      <c r="AE15" s="347">
        <v>3</v>
      </c>
      <c r="AF15" s="568"/>
    </row>
    <row r="16" spans="1:174">
      <c r="A16" s="38">
        <v>6088706</v>
      </c>
      <c r="B16" s="10" t="s">
        <v>19</v>
      </c>
      <c r="C16" s="555">
        <v>42158</v>
      </c>
      <c r="D16" s="556">
        <v>0.38194444444444442</v>
      </c>
      <c r="E16" s="555">
        <v>42158</v>
      </c>
      <c r="F16" s="28">
        <v>0.39444444444444443</v>
      </c>
      <c r="G16" s="557">
        <f t="shared" si="0"/>
        <v>1.2499999997089617E-2</v>
      </c>
      <c r="H16" s="558">
        <v>0.3</v>
      </c>
      <c r="I16" s="542" t="s">
        <v>1288</v>
      </c>
      <c r="J16" s="10" t="s">
        <v>965</v>
      </c>
      <c r="K16" s="559">
        <v>1.1129599999999999</v>
      </c>
      <c r="L16" s="559">
        <v>1.1144700000000001</v>
      </c>
      <c r="M16" s="559">
        <v>1.11446</v>
      </c>
      <c r="N16" s="560">
        <f>IF($B16=Statistika!$F$63,'Help-list'!$BD15*'Help-list'!$V$6,IF($B16=Statistika!$F$64,'Help-list'!$BD15*'Help-list'!$V$7,IF($B16=Statistika!$F$65,'Help-list'!$BD15*'Help-list'!$V$8,IF($B16=Statistika!$F$66,'Help-list'!$BD15*'Help-list'!$V$9,IF($B16=Statistika!$F$67,'Help-list'!$BD15*'Help-list'!$V$10,IF($B16=Statistika!$F$68,'Help-list'!$BD15*'Help-list'!$V$11,IF($B16=Statistika!$F$69,'Help-list'!$BD15*'Help-list'!$V$12,IF($B16=Statistika!$F$70,'Help-list'!$BD15*'Help-list'!$V$13,""))))))))</f>
        <v>15.000000000000568</v>
      </c>
      <c r="O16" s="559">
        <v>1.1099600000000001</v>
      </c>
      <c r="P16" s="561">
        <f>IF($B16=Statistika!$F$63,'Help-list'!$BE15*'Help-list'!$V$6,IF($B16=Statistika!$F$64,'Help-list'!$BE15*'Help-list'!$V$7,IF($B16=Statistika!$F$65,'Help-list'!$BE15*'Help-list'!$V$8,IF($B16=Statistika!$F$66,'Help-list'!$BE15*'Help-list'!$V$9,IF($B16=Statistika!$F$67,'Help-list'!$BE15*'Help-list'!$V$10,IF($B16=Statistika!$F$68,'Help-list'!$BE15*'Help-list'!$V$11,IF($B16=Statistika!$F$69,'Help-list'!$BE15*'Help-list'!$V$12,IF($B16=Statistika!$F$70,'Help-list'!$BE15*'Help-list'!$V$13,""))))))))</f>
        <v>29.999999999998916</v>
      </c>
      <c r="Q16" s="562">
        <f t="shared" si="1"/>
        <v>1.9999999999998519</v>
      </c>
      <c r="R16" s="563">
        <f>IF($B16=Statistika!$F$63,'Help-list'!$BF15*'Help-list'!$V$6,IF($B16=Statistika!$F$64,'Help-list'!$BF15*'Help-list'!$V$7,IF($B16=Statistika!$F$65,'Help-list'!$BF15*'Help-list'!$V$8,IF($B16=Statistika!$F$66,'Help-list'!$BF15*'Help-list'!$V$9,IF($B16=Statistika!$F$67,'Help-list'!$BF15*'Help-list'!$V$10,IF($B16=Statistika!$F$68,'Help-list'!$BF15*'Help-list'!$V$11,IF($B16=Statistika!$F$69,'Help-list'!$BF15*'Help-list'!$V$12,IF($B16=Statistika!$F$70,'Help-list'!$BF15*'Help-list'!$V$13,""))))))))</f>
        <v>-15.100000000001224</v>
      </c>
      <c r="S16" s="564">
        <v>1.11629</v>
      </c>
      <c r="T16" s="565">
        <f>IF($B16=Statistika!$F$63,'Help-list'!$BG15*'Help-list'!$V$6,IF($B16=Statistika!$F$64,'Help-list'!$BG15*'Help-list'!$V$7,IF($B16=Statistika!$F$65,'Help-list'!$BG15*'Help-list'!$V$8,IF($B16=Statistika!$F$66,'Help-list'!$BG15*'Help-list'!$V$9,IF($B16=Statistika!$F$67,'Help-list'!$BG15*'Help-list'!$V$10,IF($B16=Statistika!$F$68,'Help-list'!$BG15*'Help-list'!$V$11,IF($B16=Statistika!$F$69,'Help-list'!$BG15*'Help-list'!$V$12,IF($B16=Statistika!$F$70,'Help-list'!$BG15*'Help-list'!$V$13,""))))))))</f>
        <v>-33.300000000000551</v>
      </c>
      <c r="U16" s="564">
        <v>1.1102399999999999</v>
      </c>
      <c r="V16" s="565">
        <f>IF($B16=Statistika!$F$63,'Help-list'!$BH15*'Help-list'!$V$6,IF($B16=Statistika!$F$64,'Help-list'!$BH15*'Help-list'!$V$7,IF($B16=Statistika!$F$65,'Help-list'!$BH15*'Help-list'!$V$8,IF($B16=Statistika!$F$66,'Help-list'!$BH15*'Help-list'!$V$9,IF($B16=Statistika!$F$67,'Help-list'!$BH15*'Help-list'!$V$10,IF($B16=Statistika!$F$68,'Help-list'!$BH15*'Help-list'!$V$11,IF($B16=Statistika!$F$69,'Help-list'!$BH15*'Help-list'!$V$12,IF($B16=Statistika!$F$70,'Help-list'!$BH15*'Help-list'!$V$13,""))))))))</f>
        <v>27.200000000000557</v>
      </c>
      <c r="W16" s="566">
        <v>-1117.5</v>
      </c>
      <c r="X16" s="567" t="s">
        <v>1301</v>
      </c>
      <c r="Y16" s="567" t="s">
        <v>1292</v>
      </c>
      <c r="Z16" s="567"/>
      <c r="AA16" s="567"/>
      <c r="AB16" s="567" t="s">
        <v>0</v>
      </c>
      <c r="AC16" s="567" t="s">
        <v>1294</v>
      </c>
      <c r="AD16" s="567"/>
      <c r="AE16" s="347">
        <v>1</v>
      </c>
      <c r="AF16" s="569" t="s">
        <v>1289</v>
      </c>
    </row>
    <row r="17" spans="1:32">
      <c r="A17" s="38">
        <v>6090566</v>
      </c>
      <c r="B17" s="10" t="s">
        <v>19</v>
      </c>
      <c r="C17" s="555">
        <v>42158</v>
      </c>
      <c r="D17" s="556">
        <v>0.4465277777777778</v>
      </c>
      <c r="E17" s="555">
        <v>42158</v>
      </c>
      <c r="F17" s="28">
        <v>0.48680555555555555</v>
      </c>
      <c r="G17" s="557">
        <f t="shared" si="0"/>
        <v>4.0277777778101154E-2</v>
      </c>
      <c r="H17" s="558">
        <v>0.2</v>
      </c>
      <c r="I17" s="542" t="s">
        <v>1288</v>
      </c>
      <c r="J17" s="10" t="s">
        <v>965</v>
      </c>
      <c r="K17" s="559">
        <v>1.1129</v>
      </c>
      <c r="L17" s="559">
        <v>1.1128</v>
      </c>
      <c r="M17" s="559">
        <v>1.1153999999999999</v>
      </c>
      <c r="N17" s="560">
        <f>IF($B17=Statistika!$F$63,'Help-list'!$BD16*'Help-list'!$V$6,IF($B17=Statistika!$F$64,'Help-list'!$BD16*'Help-list'!$V$7,IF($B17=Statistika!$F$65,'Help-list'!$BD16*'Help-list'!$V$8,IF($B17=Statistika!$F$66,'Help-list'!$BD16*'Help-list'!$V$9,IF($B17=Statistika!$F$67,'Help-list'!$BD16*'Help-list'!$V$10,IF($B17=Statistika!$F$68,'Help-list'!$BD16*'Help-list'!$V$11,IF($B17=Statistika!$F$69,'Help-list'!$BD16*'Help-list'!$V$12,IF($B17=Statistika!$F$70,'Help-list'!$BD16*'Help-list'!$V$13,""))))))))</f>
        <v>24.999999999999467</v>
      </c>
      <c r="O17" s="559">
        <v>1.10762</v>
      </c>
      <c r="P17" s="561">
        <f>IF($B17=Statistika!$F$63,'Help-list'!$BE16*'Help-list'!$V$6,IF($B17=Statistika!$F$64,'Help-list'!$BE16*'Help-list'!$V$7,IF($B17=Statistika!$F$65,'Help-list'!$BE16*'Help-list'!$V$8,IF($B17=Statistika!$F$66,'Help-list'!$BE16*'Help-list'!$V$9,IF($B17=Statistika!$F$67,'Help-list'!$BE16*'Help-list'!$V$10,IF($B17=Statistika!$F$68,'Help-list'!$BE16*'Help-list'!$V$11,IF($B17=Statistika!$F$69,'Help-list'!$BE16*'Help-list'!$V$12,IF($B17=Statistika!$F$70,'Help-list'!$BE16*'Help-list'!$V$13,""))))))))</f>
        <v>52.799999999999514</v>
      </c>
      <c r="Q17" s="562">
        <f t="shared" si="1"/>
        <v>2.1120000000000254</v>
      </c>
      <c r="R17" s="563">
        <f>IF($B17=Statistika!$F$63,'Help-list'!$BF16*'Help-list'!$V$6,IF($B17=Statistika!$F$64,'Help-list'!$BF16*'Help-list'!$V$7,IF($B17=Statistika!$F$65,'Help-list'!$BF16*'Help-list'!$V$8,IF($B17=Statistika!$F$66,'Help-list'!$BF16*'Help-list'!$V$9,IF($B17=Statistika!$F$67,'Help-list'!$BF16*'Help-list'!$V$10,IF($B17=Statistika!$F$68,'Help-list'!$BF16*'Help-list'!$V$11,IF($B17=Statistika!$F$69,'Help-list'!$BF16*'Help-list'!$V$12,IF($B17=Statistika!$F$70,'Help-list'!$BF16*'Help-list'!$V$13,""))))))))</f>
        <v>0.99999999999988987</v>
      </c>
      <c r="S17" s="564">
        <v>1.11399</v>
      </c>
      <c r="T17" s="565">
        <f>IF($B17=Statistika!$F$63,'Help-list'!$BG16*'Help-list'!$V$6,IF($B17=Statistika!$F$64,'Help-list'!$BG16*'Help-list'!$V$7,IF($B17=Statistika!$F$65,'Help-list'!$BG16*'Help-list'!$V$8,IF($B17=Statistika!$F$66,'Help-list'!$BG16*'Help-list'!$V$9,IF($B17=Statistika!$F$67,'Help-list'!$BG16*'Help-list'!$V$10,IF($B17=Statistika!$F$68,'Help-list'!$BG16*'Help-list'!$V$11,IF($B17=Statistika!$F$69,'Help-list'!$BG16*'Help-list'!$V$12,IF($B17=Statistika!$F$70,'Help-list'!$BG16*'Help-list'!$V$13,""))))))))</f>
        <v>-10.900000000000354</v>
      </c>
      <c r="U17" s="564">
        <v>1.1102399999999999</v>
      </c>
      <c r="V17" s="565">
        <f>IF($B17=Statistika!$F$63,'Help-list'!$BH16*'Help-list'!$V$6,IF($B17=Statistika!$F$64,'Help-list'!$BH16*'Help-list'!$V$7,IF($B17=Statistika!$F$65,'Help-list'!$BH16*'Help-list'!$V$8,IF($B17=Statistika!$F$66,'Help-list'!$BH16*'Help-list'!$V$9,IF($B17=Statistika!$F$67,'Help-list'!$BH16*'Help-list'!$V$10,IF($B17=Statistika!$F$68,'Help-list'!$BH16*'Help-list'!$V$11,IF($B17=Statistika!$F$69,'Help-list'!$BH16*'Help-list'!$V$12,IF($B17=Statistika!$F$70,'Help-list'!$BH16*'Help-list'!$V$13,""))))))))</f>
        <v>26.600000000001067</v>
      </c>
      <c r="W17" s="566">
        <v>49.4</v>
      </c>
      <c r="X17" s="567" t="s">
        <v>1301</v>
      </c>
      <c r="Y17" s="567" t="s">
        <v>1292</v>
      </c>
      <c r="Z17" s="567"/>
      <c r="AA17" s="567"/>
      <c r="AB17" s="567" t="s">
        <v>980</v>
      </c>
      <c r="AC17" s="567" t="s">
        <v>1010</v>
      </c>
      <c r="AD17" s="567"/>
      <c r="AE17" s="347">
        <v>5</v>
      </c>
      <c r="AF17" s="569" t="s">
        <v>1307</v>
      </c>
    </row>
    <row r="18" spans="1:32">
      <c r="A18" s="38">
        <v>6092041</v>
      </c>
      <c r="B18" s="10" t="s">
        <v>19</v>
      </c>
      <c r="C18" s="555">
        <v>42158</v>
      </c>
      <c r="D18" s="556">
        <v>0.59305555555555556</v>
      </c>
      <c r="E18" s="555">
        <v>42158</v>
      </c>
      <c r="F18" s="28">
        <v>0.59375</v>
      </c>
      <c r="G18" s="557">
        <f t="shared" si="0"/>
        <v>6.944444467080757E-4</v>
      </c>
      <c r="H18" s="558">
        <v>0.3</v>
      </c>
      <c r="I18" s="542" t="s">
        <v>1288</v>
      </c>
      <c r="J18" s="10" t="s">
        <v>974</v>
      </c>
      <c r="K18" s="559">
        <v>1.1135200000000001</v>
      </c>
      <c r="L18" s="559">
        <v>1.1119699999999999</v>
      </c>
      <c r="M18" s="559">
        <v>1.11202</v>
      </c>
      <c r="N18" s="560">
        <f>IF($B18=Statistika!$F$63,'Help-list'!$BD17*'Help-list'!$V$6,IF($B18=Statistika!$F$64,'Help-list'!$BD17*'Help-list'!$V$7,IF($B18=Statistika!$F$65,'Help-list'!$BD17*'Help-list'!$V$8,IF($B18=Statistika!$F$66,'Help-list'!$BD17*'Help-list'!$V$9,IF($B18=Statistika!$F$67,'Help-list'!$BD17*'Help-list'!$V$10,IF($B18=Statistika!$F$68,'Help-list'!$BD17*'Help-list'!$V$11,IF($B18=Statistika!$F$69,'Help-list'!$BD17*'Help-list'!$V$12,IF($B18=Statistika!$F$70,'Help-list'!$BD17*'Help-list'!$V$13,""))))))))</f>
        <v>15.000000000000568</v>
      </c>
      <c r="O18" s="559">
        <v>1.11652</v>
      </c>
      <c r="P18" s="561">
        <f>IF($B18=Statistika!$F$63,'Help-list'!$BE17*'Help-list'!$V$6,IF($B18=Statistika!$F$64,'Help-list'!$BE17*'Help-list'!$V$7,IF($B18=Statistika!$F$65,'Help-list'!$BE17*'Help-list'!$V$8,IF($B18=Statistika!$F$66,'Help-list'!$BE17*'Help-list'!$V$9,IF($B18=Statistika!$F$67,'Help-list'!$BE17*'Help-list'!$V$10,IF($B18=Statistika!$F$68,'Help-list'!$BE17*'Help-list'!$V$11,IF($B18=Statistika!$F$69,'Help-list'!$BE17*'Help-list'!$V$12,IF($B18=Statistika!$F$70,'Help-list'!$BE17*'Help-list'!$V$13,""))))))))</f>
        <v>29.999999999998916</v>
      </c>
      <c r="Q18" s="562">
        <f t="shared" si="1"/>
        <v>1.9999999999998519</v>
      </c>
      <c r="R18" s="563">
        <f>IF($B18=Statistika!$F$63,'Help-list'!$BF17*'Help-list'!$V$6,IF($B18=Statistika!$F$64,'Help-list'!$BF17*'Help-list'!$V$7,IF($B18=Statistika!$F$65,'Help-list'!$BF17*'Help-list'!$V$8,IF($B18=Statistika!$F$66,'Help-list'!$BF17*'Help-list'!$V$9,IF($B18=Statistika!$F$67,'Help-list'!$BF17*'Help-list'!$V$10,IF($B18=Statistika!$F$68,'Help-list'!$BF17*'Help-list'!$V$11,IF($B18=Statistika!$F$69,'Help-list'!$BF17*'Help-list'!$V$12,IF($B18=Statistika!$F$70,'Help-list'!$BF17*'Help-list'!$V$13,""))))))))</f>
        <v>-15.500000000001624</v>
      </c>
      <c r="S18" s="564">
        <v>1.10795</v>
      </c>
      <c r="T18" s="565">
        <f>IF($B18=Statistika!$F$63,'Help-list'!$BG17*'Help-list'!$V$6,IF($B18=Statistika!$F$64,'Help-list'!$BG17*'Help-list'!$V$7,IF($B18=Statistika!$F$65,'Help-list'!$BG17*'Help-list'!$V$8,IF($B18=Statistika!$F$66,'Help-list'!$BG17*'Help-list'!$V$9,IF($B18=Statistika!$F$67,'Help-list'!$BG17*'Help-list'!$V$10,IF($B18=Statistika!$F$68,'Help-list'!$BG17*'Help-list'!$V$11,IF($B18=Statistika!$F$69,'Help-list'!$BG17*'Help-list'!$V$12,IF($B18=Statistika!$F$70,'Help-list'!$BG17*'Help-list'!$V$13,""))))))))</f>
        <v>-55.700000000000749</v>
      </c>
      <c r="U18" s="564">
        <v>1.1283799999999999</v>
      </c>
      <c r="V18" s="565">
        <f>IF($B18=Statistika!$F$63,'Help-list'!$BH17*'Help-list'!$V$6,IF($B18=Statistika!$F$64,'Help-list'!$BH17*'Help-list'!$V$7,IF($B18=Statistika!$F$65,'Help-list'!$BH17*'Help-list'!$V$8,IF($B18=Statistika!$F$66,'Help-list'!$BH17*'Help-list'!$V$9,IF($B18=Statistika!$F$67,'Help-list'!$BH17*'Help-list'!$V$10,IF($B18=Statistika!$F$68,'Help-list'!$BH17*'Help-list'!$V$11,IF($B18=Statistika!$F$69,'Help-list'!$BH17*'Help-list'!$V$12,IF($B18=Statistika!$F$70,'Help-list'!$BH17*'Help-list'!$V$13,""))))))))</f>
        <v>148.59999999999874</v>
      </c>
      <c r="W18" s="566">
        <v>-1147.4000000000001</v>
      </c>
      <c r="X18" s="567" t="s">
        <v>1300</v>
      </c>
      <c r="Y18" s="567" t="s">
        <v>931</v>
      </c>
      <c r="Z18" s="567"/>
      <c r="AA18" s="567"/>
      <c r="AB18" s="567" t="s">
        <v>0</v>
      </c>
      <c r="AC18" s="567" t="s">
        <v>1293</v>
      </c>
      <c r="AD18" s="567"/>
      <c r="AE18" s="347">
        <v>4</v>
      </c>
      <c r="AF18" s="569" t="s">
        <v>1306</v>
      </c>
    </row>
    <row r="19" spans="1:32">
      <c r="A19" s="38">
        <v>6092069</v>
      </c>
      <c r="B19" s="10" t="s">
        <v>19</v>
      </c>
      <c r="C19" s="555">
        <v>42158</v>
      </c>
      <c r="D19" s="556">
        <v>0.61805555555555558</v>
      </c>
      <c r="E19" s="555">
        <v>42158</v>
      </c>
      <c r="F19" s="28">
        <v>0.62083333333333335</v>
      </c>
      <c r="G19" s="557">
        <f t="shared" si="0"/>
        <v>2.7777777795563452E-3</v>
      </c>
      <c r="H19" s="558">
        <v>0.3</v>
      </c>
      <c r="I19" s="542" t="s">
        <v>1288</v>
      </c>
      <c r="J19" s="10" t="s">
        <v>965</v>
      </c>
      <c r="K19" s="559">
        <v>1.1083099999999999</v>
      </c>
      <c r="L19" s="559">
        <v>1.10981</v>
      </c>
      <c r="M19" s="559">
        <v>1.10981</v>
      </c>
      <c r="N19" s="560">
        <f>IF($B19=Statistika!$F$63,'Help-list'!$BD18*'Help-list'!$V$6,IF($B19=Statistika!$F$64,'Help-list'!$BD18*'Help-list'!$V$7,IF($B19=Statistika!$F$65,'Help-list'!$BD18*'Help-list'!$V$8,IF($B19=Statistika!$F$66,'Help-list'!$BD18*'Help-list'!$V$9,IF($B19=Statistika!$F$67,'Help-list'!$BD18*'Help-list'!$V$10,IF($B19=Statistika!$F$68,'Help-list'!$BD18*'Help-list'!$V$11,IF($B19=Statistika!$F$69,'Help-list'!$BD18*'Help-list'!$V$12,IF($B19=Statistika!$F$70,'Help-list'!$BD18*'Help-list'!$V$13,""))))))))</f>
        <v>15.000000000000568</v>
      </c>
      <c r="O19" s="559">
        <v>1.1015900000000001</v>
      </c>
      <c r="P19" s="561">
        <f>IF($B19=Statistika!$F$63,'Help-list'!$BE18*'Help-list'!$V$6,IF($B19=Statistika!$F$64,'Help-list'!$BE18*'Help-list'!$V$7,IF($B19=Statistika!$F$65,'Help-list'!$BE18*'Help-list'!$V$8,IF($B19=Statistika!$F$66,'Help-list'!$BE18*'Help-list'!$V$9,IF($B19=Statistika!$F$67,'Help-list'!$BE18*'Help-list'!$V$10,IF($B19=Statistika!$F$68,'Help-list'!$BE18*'Help-list'!$V$11,IF($B19=Statistika!$F$69,'Help-list'!$BE18*'Help-list'!$V$12,IF($B19=Statistika!$F$70,'Help-list'!$BE18*'Help-list'!$V$13,""))))))))</f>
        <v>67.199999999998369</v>
      </c>
      <c r="Q19" s="562">
        <f t="shared" si="1"/>
        <v>4.4799999999997215</v>
      </c>
      <c r="R19" s="563">
        <f>IF($B19=Statistika!$F$63,'Help-list'!$BF18*'Help-list'!$V$6,IF($B19=Statistika!$F$64,'Help-list'!$BF18*'Help-list'!$V$7,IF($B19=Statistika!$F$65,'Help-list'!$BF18*'Help-list'!$V$8,IF($B19=Statistika!$F$66,'Help-list'!$BF18*'Help-list'!$V$9,IF($B19=Statistika!$F$67,'Help-list'!$BF18*'Help-list'!$V$10,IF($B19=Statistika!$F$68,'Help-list'!$BF18*'Help-list'!$V$11,IF($B19=Statistika!$F$69,'Help-list'!$BF18*'Help-list'!$V$12,IF($B19=Statistika!$F$70,'Help-list'!$BF18*'Help-list'!$V$13,""))))))))</f>
        <v>-15.000000000000568</v>
      </c>
      <c r="S19" s="564">
        <v>1.1281600000000001</v>
      </c>
      <c r="T19" s="565">
        <f>IF($B19=Statistika!$F$63,'Help-list'!$BG18*'Help-list'!$V$6,IF($B19=Statistika!$F$64,'Help-list'!$BG18*'Help-list'!$V$7,IF($B19=Statistika!$F$65,'Help-list'!$BG18*'Help-list'!$V$8,IF($B19=Statistika!$F$66,'Help-list'!$BG18*'Help-list'!$V$9,IF($B19=Statistika!$F$67,'Help-list'!$BG18*'Help-list'!$V$10,IF($B19=Statistika!$F$68,'Help-list'!$BG18*'Help-list'!$V$11,IF($B19=Statistika!$F$69,'Help-list'!$BG18*'Help-list'!$V$12,IF($B19=Statistika!$F$70,'Help-list'!$BG18*'Help-list'!$V$13,""))))))))</f>
        <v>-198.50000000000145</v>
      </c>
      <c r="U19" s="564">
        <v>1.1079000000000001</v>
      </c>
      <c r="V19" s="565">
        <f>IF($B19=Statistika!$F$63,'Help-list'!$BH18*'Help-list'!$V$6,IF($B19=Statistika!$F$64,'Help-list'!$BH18*'Help-list'!$V$7,IF($B19=Statistika!$F$65,'Help-list'!$BH18*'Help-list'!$V$8,IF($B19=Statistika!$F$66,'Help-list'!$BH18*'Help-list'!$V$9,IF($B19=Statistika!$F$67,'Help-list'!$BH18*'Help-list'!$V$10,IF($B19=Statistika!$F$68,'Help-list'!$BH18*'Help-list'!$V$11,IF($B19=Statistika!$F$69,'Help-list'!$BH18*'Help-list'!$V$12,IF($B19=Statistika!$F$70,'Help-list'!$BH18*'Help-list'!$V$13,""))))))))</f>
        <v>4.0999999999979941</v>
      </c>
      <c r="W19" s="566">
        <v>-1143.33</v>
      </c>
      <c r="X19" s="567" t="s">
        <v>1301</v>
      </c>
      <c r="Y19" s="567" t="s">
        <v>931</v>
      </c>
      <c r="Z19" s="567"/>
      <c r="AA19" s="567"/>
      <c r="AB19" s="567" t="s">
        <v>0</v>
      </c>
      <c r="AC19" s="567" t="s">
        <v>1006</v>
      </c>
      <c r="AD19" s="567" t="s">
        <v>1293</v>
      </c>
      <c r="AE19" s="347">
        <v>5</v>
      </c>
      <c r="AF19" s="568"/>
    </row>
    <row r="20" spans="1:32">
      <c r="A20" s="38">
        <v>6096652</v>
      </c>
      <c r="B20" s="10" t="s">
        <v>19</v>
      </c>
      <c r="C20" s="555">
        <v>42159</v>
      </c>
      <c r="D20" s="556">
        <v>0.58888888888888891</v>
      </c>
      <c r="E20" s="555">
        <v>42159</v>
      </c>
      <c r="F20" s="28">
        <v>0.62569444444444444</v>
      </c>
      <c r="G20" s="557">
        <f t="shared" si="0"/>
        <v>3.680555555911269E-2</v>
      </c>
      <c r="H20" s="558">
        <v>0.2</v>
      </c>
      <c r="I20" s="542" t="s">
        <v>1288</v>
      </c>
      <c r="J20" s="10" t="s">
        <v>965</v>
      </c>
      <c r="K20" s="559">
        <v>1.1315900000000001</v>
      </c>
      <c r="L20" s="559">
        <v>1.1286499999999999</v>
      </c>
      <c r="M20" s="559">
        <v>1.13385</v>
      </c>
      <c r="N20" s="560">
        <f>IF($B20=Statistika!$F$63,'Help-list'!$BD19*'Help-list'!$V$6,IF($B20=Statistika!$F$64,'Help-list'!$BD19*'Help-list'!$V$7,IF($B20=Statistika!$F$65,'Help-list'!$BD19*'Help-list'!$V$8,IF($B20=Statistika!$F$66,'Help-list'!$BD19*'Help-list'!$V$9,IF($B20=Statistika!$F$67,'Help-list'!$BD19*'Help-list'!$V$10,IF($B20=Statistika!$F$68,'Help-list'!$BD19*'Help-list'!$V$11,IF($B20=Statistika!$F$69,'Help-list'!$BD19*'Help-list'!$V$12,IF($B20=Statistika!$F$70,'Help-list'!$BD19*'Help-list'!$V$13,""))))))))</f>
        <v>22.599999999999287</v>
      </c>
      <c r="O20" s="559">
        <v>1.1286499999999999</v>
      </c>
      <c r="P20" s="561">
        <f>IF($B20=Statistika!$F$63,'Help-list'!$BE19*'Help-list'!$V$6,IF($B20=Statistika!$F$64,'Help-list'!$BE19*'Help-list'!$V$7,IF($B20=Statistika!$F$65,'Help-list'!$BE19*'Help-list'!$V$8,IF($B20=Statistika!$F$66,'Help-list'!$BE19*'Help-list'!$V$9,IF($B20=Statistika!$F$67,'Help-list'!$BE19*'Help-list'!$V$10,IF($B20=Statistika!$F$68,'Help-list'!$BE19*'Help-list'!$V$11,IF($B20=Statistika!$F$69,'Help-list'!$BE19*'Help-list'!$V$12,IF($B20=Statistika!$F$70,'Help-list'!$BE19*'Help-list'!$V$13,""))))))))</f>
        <v>29.400000000001647</v>
      </c>
      <c r="Q20" s="562">
        <f t="shared" si="1"/>
        <v>1.3008849557523263</v>
      </c>
      <c r="R20" s="563">
        <f>IF($B20=Statistika!$F$63,'Help-list'!$BF19*'Help-list'!$V$6,IF($B20=Statistika!$F$64,'Help-list'!$BF19*'Help-list'!$V$7,IF($B20=Statistika!$F$65,'Help-list'!$BF19*'Help-list'!$V$8,IF($B20=Statistika!$F$66,'Help-list'!$BF19*'Help-list'!$V$9,IF($B20=Statistika!$F$67,'Help-list'!$BF19*'Help-list'!$V$10,IF($B20=Statistika!$F$68,'Help-list'!$BF19*'Help-list'!$V$11,IF($B20=Statistika!$F$69,'Help-list'!$BF19*'Help-list'!$V$12,IF($B20=Statistika!$F$70,'Help-list'!$BF19*'Help-list'!$V$13,""))))))))</f>
        <v>29.400000000001647</v>
      </c>
      <c r="S20" s="564">
        <v>1.1332800000000001</v>
      </c>
      <c r="T20" s="565">
        <f>IF($B20=Statistika!$F$63,'Help-list'!$BG19*'Help-list'!$V$6,IF($B20=Statistika!$F$64,'Help-list'!$BG19*'Help-list'!$V$7,IF($B20=Statistika!$F$65,'Help-list'!$BG19*'Help-list'!$V$8,IF($B20=Statistika!$F$66,'Help-list'!$BG19*'Help-list'!$V$9,IF($B20=Statistika!$F$67,'Help-list'!$BG19*'Help-list'!$V$10,IF($B20=Statistika!$F$68,'Help-list'!$BG19*'Help-list'!$V$11,IF($B20=Statistika!$F$69,'Help-list'!$BG19*'Help-list'!$V$12,IF($B20=Statistika!$F$70,'Help-list'!$BG19*'Help-list'!$V$13,""))))))))</f>
        <v>-16.899999999999693</v>
      </c>
      <c r="U20" s="564">
        <v>1.1280699999999999</v>
      </c>
      <c r="V20" s="565">
        <f>IF($B20=Statistika!$F$63,'Help-list'!$BH19*'Help-list'!$V$6,IF($B20=Statistika!$F$64,'Help-list'!$BH19*'Help-list'!$V$7,IF($B20=Statistika!$F$65,'Help-list'!$BH19*'Help-list'!$V$8,IF($B20=Statistika!$F$66,'Help-list'!$BH19*'Help-list'!$V$9,IF($B20=Statistika!$F$67,'Help-list'!$BH19*'Help-list'!$V$10,IF($B20=Statistika!$F$68,'Help-list'!$BH19*'Help-list'!$V$11,IF($B20=Statistika!$F$69,'Help-list'!$BH19*'Help-list'!$V$12,IF($B20=Statistika!$F$70,'Help-list'!$BH19*'Help-list'!$V$13,""))))))))</f>
        <v>35.200000000001893</v>
      </c>
      <c r="W20" s="566">
        <v>1431.43</v>
      </c>
      <c r="X20" s="567" t="s">
        <v>1301</v>
      </c>
      <c r="Y20" s="567" t="s">
        <v>954</v>
      </c>
      <c r="Z20" s="567" t="s">
        <v>923</v>
      </c>
      <c r="AA20" s="567"/>
      <c r="AB20" s="567" t="s">
        <v>982</v>
      </c>
      <c r="AC20" s="567"/>
      <c r="AD20" s="567"/>
      <c r="AE20" s="347">
        <v>2</v>
      </c>
      <c r="AF20" s="569" t="s">
        <v>1308</v>
      </c>
    </row>
    <row r="21" spans="1:32">
      <c r="A21" s="38">
        <v>6101739</v>
      </c>
      <c r="B21" s="10" t="s">
        <v>20</v>
      </c>
      <c r="C21" s="555">
        <v>42160</v>
      </c>
      <c r="D21" s="556">
        <v>0.62638888888888888</v>
      </c>
      <c r="E21" s="555">
        <v>42160</v>
      </c>
      <c r="F21" s="28">
        <v>0.68958333333333333</v>
      </c>
      <c r="G21" s="557">
        <f t="shared" si="0"/>
        <v>6.3194444446708076E-2</v>
      </c>
      <c r="H21" s="558">
        <v>0.1</v>
      </c>
      <c r="I21" s="542" t="s">
        <v>1288</v>
      </c>
      <c r="J21" s="10" t="s">
        <v>965</v>
      </c>
      <c r="K21" s="559">
        <v>1.52233</v>
      </c>
      <c r="L21" s="559">
        <v>1.5255399999999999</v>
      </c>
      <c r="M21" s="559">
        <v>1.5255399999999999</v>
      </c>
      <c r="N21" s="560">
        <f>IF($B21=Statistika!$F$63,'Help-list'!$BD20*'Help-list'!$V$6,IF($B21=Statistika!$F$64,'Help-list'!$BD20*'Help-list'!$V$7,IF($B21=Statistika!$F$65,'Help-list'!$BD20*'Help-list'!$V$8,IF($B21=Statistika!$F$66,'Help-list'!$BD20*'Help-list'!$V$9,IF($B21=Statistika!$F$67,'Help-list'!$BD20*'Help-list'!$V$10,IF($B21=Statistika!$F$68,'Help-list'!$BD20*'Help-list'!$V$11,IF($B21=Statistika!$F$69,'Help-list'!$BD20*'Help-list'!$V$12,IF($B21=Statistika!$F$70,'Help-list'!$BD20*'Help-list'!$V$13,""))))))))</f>
        <v>32.099999999999355</v>
      </c>
      <c r="O21" s="559">
        <v>1.5182199999999999</v>
      </c>
      <c r="P21" s="561">
        <f>IF($B21=Statistika!$F$63,'Help-list'!$BE20*'Help-list'!$V$6,IF($B21=Statistika!$F$64,'Help-list'!$BE20*'Help-list'!$V$7,IF($B21=Statistika!$F$65,'Help-list'!$BE20*'Help-list'!$V$8,IF($B21=Statistika!$F$66,'Help-list'!$BE20*'Help-list'!$V$9,IF($B21=Statistika!$F$67,'Help-list'!$BE20*'Help-list'!$V$10,IF($B21=Statistika!$F$68,'Help-list'!$BE20*'Help-list'!$V$11,IF($B21=Statistika!$F$69,'Help-list'!$BE20*'Help-list'!$V$12,IF($B21=Statistika!$F$70,'Help-list'!$BE20*'Help-list'!$V$13,""))))))))</f>
        <v>41.100000000000577</v>
      </c>
      <c r="Q21" s="562">
        <f t="shared" si="1"/>
        <v>1.2803738317757447</v>
      </c>
      <c r="R21" s="563">
        <f>IF($B21=Statistika!$F$63,'Help-list'!$BF20*'Help-list'!$V$6,IF($B21=Statistika!$F$64,'Help-list'!$BF20*'Help-list'!$V$7,IF($B21=Statistika!$F$65,'Help-list'!$BF20*'Help-list'!$V$8,IF($B21=Statistika!$F$66,'Help-list'!$BF20*'Help-list'!$V$9,IF($B21=Statistika!$F$67,'Help-list'!$BF20*'Help-list'!$V$10,IF($B21=Statistika!$F$68,'Help-list'!$BF20*'Help-list'!$V$11,IF($B21=Statistika!$F$69,'Help-list'!$BF20*'Help-list'!$V$12,IF($B21=Statistika!$F$70,'Help-list'!$BF20*'Help-list'!$V$13,""))))))))</f>
        <v>-32.099999999999355</v>
      </c>
      <c r="S21" s="564">
        <v>1.5239499999999999</v>
      </c>
      <c r="T21" s="565">
        <f>IF($B21=Statistika!$F$63,'Help-list'!$BG20*'Help-list'!$V$6,IF($B21=Statistika!$F$64,'Help-list'!$BG20*'Help-list'!$V$7,IF($B21=Statistika!$F$65,'Help-list'!$BG20*'Help-list'!$V$8,IF($B21=Statistika!$F$66,'Help-list'!$BG20*'Help-list'!$V$9,IF($B21=Statistika!$F$67,'Help-list'!$BG20*'Help-list'!$V$10,IF($B21=Statistika!$F$68,'Help-list'!$BG20*'Help-list'!$V$11,IF($B21=Statistika!$F$69,'Help-list'!$BG20*'Help-list'!$V$12,IF($B21=Statistika!$F$70,'Help-list'!$BG20*'Help-list'!$V$13,""))))))))</f>
        <v>-16.199999999999548</v>
      </c>
      <c r="U21" s="564">
        <v>1.5187900000000001</v>
      </c>
      <c r="V21" s="565">
        <f>IF($B21=Statistika!$F$63,'Help-list'!$BH20*'Help-list'!$V$6,IF($B21=Statistika!$F$64,'Help-list'!$BH20*'Help-list'!$V$7,IF($B21=Statistika!$F$65,'Help-list'!$BH20*'Help-list'!$V$8,IF($B21=Statistika!$F$66,'Help-list'!$BH20*'Help-list'!$V$9,IF($B21=Statistika!$F$67,'Help-list'!$BH20*'Help-list'!$V$10,IF($B21=Statistika!$F$68,'Help-list'!$BH20*'Help-list'!$V$11,IF($B21=Statistika!$F$69,'Help-list'!$BH20*'Help-list'!$V$12,IF($B21=Statistika!$F$70,'Help-list'!$BH20*'Help-list'!$V$13,""))))))))</f>
        <v>35.399999999998769</v>
      </c>
      <c r="W21" s="566">
        <v>-792.33</v>
      </c>
      <c r="X21" s="567" t="s">
        <v>1300</v>
      </c>
      <c r="Y21" s="567" t="s">
        <v>931</v>
      </c>
      <c r="Z21" s="567"/>
      <c r="AA21" s="567"/>
      <c r="AB21" s="567" t="s">
        <v>0</v>
      </c>
      <c r="AC21" s="567"/>
      <c r="AD21" s="567" t="s">
        <v>1340</v>
      </c>
      <c r="AE21" s="347">
        <v>4</v>
      </c>
      <c r="AF21" s="569" t="s">
        <v>1339</v>
      </c>
    </row>
    <row r="22" spans="1:32">
      <c r="A22" s="38">
        <v>6108984</v>
      </c>
      <c r="B22" s="10" t="s">
        <v>19</v>
      </c>
      <c r="C22" s="555">
        <v>42163</v>
      </c>
      <c r="D22" s="556">
        <v>0.67013888888888884</v>
      </c>
      <c r="E22" s="555">
        <v>42163</v>
      </c>
      <c r="F22" s="28">
        <v>0.68055555555555547</v>
      </c>
      <c r="G22" s="557">
        <f t="shared" si="0"/>
        <v>1.0416666664241347E-2</v>
      </c>
      <c r="H22" s="558">
        <v>0.2</v>
      </c>
      <c r="I22" s="542" t="s">
        <v>1288</v>
      </c>
      <c r="J22" s="10" t="s">
        <v>965</v>
      </c>
      <c r="K22" s="559">
        <v>1.1192500000000001</v>
      </c>
      <c r="L22" s="559">
        <v>1.12185</v>
      </c>
      <c r="M22" s="559">
        <v>1.12185</v>
      </c>
      <c r="N22" s="560">
        <f>IF($B22=Statistika!$F$63,'Help-list'!$BD21*'Help-list'!$V$6,IF($B22=Statistika!$F$64,'Help-list'!$BD21*'Help-list'!$V$7,IF($B22=Statistika!$F$65,'Help-list'!$BD21*'Help-list'!$V$8,IF($B22=Statistika!$F$66,'Help-list'!$BD21*'Help-list'!$V$9,IF($B22=Statistika!$F$67,'Help-list'!$BD21*'Help-list'!$V$10,IF($B22=Statistika!$F$68,'Help-list'!$BD21*'Help-list'!$V$11,IF($B22=Statistika!$F$69,'Help-list'!$BD21*'Help-list'!$V$12,IF($B22=Statistika!$F$70,'Help-list'!$BD21*'Help-list'!$V$13,""))))))))</f>
        <v>25.999999999999357</v>
      </c>
      <c r="O22" s="559">
        <v>1.11588</v>
      </c>
      <c r="P22" s="561">
        <f>IF($B22=Statistika!$F$63,'Help-list'!$BE21*'Help-list'!$V$6,IF($B22=Statistika!$F$64,'Help-list'!$BE21*'Help-list'!$V$7,IF($B22=Statistika!$F$65,'Help-list'!$BE21*'Help-list'!$V$8,IF($B22=Statistika!$F$66,'Help-list'!$BE21*'Help-list'!$V$9,IF($B22=Statistika!$F$67,'Help-list'!$BE21*'Help-list'!$V$10,IF($B22=Statistika!$F$68,'Help-list'!$BE21*'Help-list'!$V$11,IF($B22=Statistika!$F$69,'Help-list'!$BE21*'Help-list'!$V$12,IF($B22=Statistika!$F$70,'Help-list'!$BE21*'Help-list'!$V$13,""))))))))</f>
        <v>33.700000000000955</v>
      </c>
      <c r="Q22" s="562">
        <f t="shared" si="1"/>
        <v>1.296153846153915</v>
      </c>
      <c r="R22" s="563">
        <f>IF($B22=Statistika!$F$63,'Help-list'!$BF21*'Help-list'!$V$6,IF($B22=Statistika!$F$64,'Help-list'!$BF21*'Help-list'!$V$7,IF($B22=Statistika!$F$65,'Help-list'!$BF21*'Help-list'!$V$8,IF($B22=Statistika!$F$66,'Help-list'!$BF21*'Help-list'!$V$9,IF($B22=Statistika!$F$67,'Help-list'!$BF21*'Help-list'!$V$10,IF($B22=Statistika!$F$68,'Help-list'!$BF21*'Help-list'!$V$11,IF($B22=Statistika!$F$69,'Help-list'!$BF21*'Help-list'!$V$12,IF($B22=Statistika!$F$70,'Help-list'!$BF21*'Help-list'!$V$13,""))))))))</f>
        <v>-25.999999999999357</v>
      </c>
      <c r="S22" s="564">
        <v>1.1293800000000001</v>
      </c>
      <c r="T22" s="565">
        <f>IF($B22=Statistika!$F$63,'Help-list'!$BG21*'Help-list'!$V$6,IF($B22=Statistika!$F$64,'Help-list'!$BG21*'Help-list'!$V$7,IF($B22=Statistika!$F$65,'Help-list'!$BG21*'Help-list'!$V$8,IF($B22=Statistika!$F$66,'Help-list'!$BG21*'Help-list'!$V$9,IF($B22=Statistika!$F$67,'Help-list'!$BG21*'Help-list'!$V$10,IF($B22=Statistika!$F$68,'Help-list'!$BG21*'Help-list'!$V$11,IF($B22=Statistika!$F$69,'Help-list'!$BG21*'Help-list'!$V$12,IF($B22=Statistika!$F$70,'Help-list'!$BG21*'Help-list'!$V$13,""))))))))</f>
        <v>-101.29999999999973</v>
      </c>
      <c r="U22" s="564">
        <v>1.11825</v>
      </c>
      <c r="V22" s="565">
        <f>IF($B22=Statistika!$F$63,'Help-list'!$BH21*'Help-list'!$V$6,IF($B22=Statistika!$F$64,'Help-list'!$BH21*'Help-list'!$V$7,IF($B22=Statistika!$F$65,'Help-list'!$BH21*'Help-list'!$V$8,IF($B22=Statistika!$F$66,'Help-list'!$BH21*'Help-list'!$V$9,IF($B22=Statistika!$F$67,'Help-list'!$BH21*'Help-list'!$V$10,IF($B22=Statistika!$F$68,'Help-list'!$BH21*'Help-list'!$V$11,IF($B22=Statistika!$F$69,'Help-list'!$BH21*'Help-list'!$V$12,IF($B22=Statistika!$F$70,'Help-list'!$BH21*'Help-list'!$V$13,""))))))))</f>
        <v>10.000000000001119</v>
      </c>
      <c r="W22" s="566">
        <v>-1272.23</v>
      </c>
      <c r="X22" s="567" t="s">
        <v>1301</v>
      </c>
      <c r="Y22" s="567" t="s">
        <v>969</v>
      </c>
      <c r="Z22" s="567"/>
      <c r="AA22" s="567"/>
      <c r="AB22" s="567" t="s">
        <v>0</v>
      </c>
      <c r="AC22" s="567" t="s">
        <v>1006</v>
      </c>
      <c r="AD22" s="567"/>
      <c r="AE22" s="347">
        <v>5</v>
      </c>
      <c r="AF22" s="569" t="s">
        <v>1401</v>
      </c>
    </row>
    <row r="23" spans="1:32">
      <c r="A23" s="38">
        <v>6112294</v>
      </c>
      <c r="B23" s="10" t="s">
        <v>22</v>
      </c>
      <c r="C23" s="555">
        <v>42164</v>
      </c>
      <c r="D23" s="556">
        <v>0.38958333333333334</v>
      </c>
      <c r="E23" s="555">
        <v>42164</v>
      </c>
      <c r="F23" s="28">
        <v>0.4381944444444445</v>
      </c>
      <c r="G23" s="557">
        <f t="shared" si="0"/>
        <v>4.8611111116770189E-2</v>
      </c>
      <c r="H23" s="558">
        <v>0.1</v>
      </c>
      <c r="I23" s="542" t="s">
        <v>1263</v>
      </c>
      <c r="J23" s="10" t="s">
        <v>974</v>
      </c>
      <c r="K23" s="559">
        <v>11059</v>
      </c>
      <c r="L23" s="559">
        <v>11003.2</v>
      </c>
      <c r="M23" s="559">
        <v>11003.2</v>
      </c>
      <c r="N23" s="560">
        <f>IF($B23=Statistika!$F$63,'Help-list'!$BD22*'Help-list'!$V$6,IF($B23=Statistika!$F$64,'Help-list'!$BD22*'Help-list'!$V$7,IF($B23=Statistika!$F$65,'Help-list'!$BD22*'Help-list'!$V$8,IF($B23=Statistika!$F$66,'Help-list'!$BD22*'Help-list'!$V$9,IF($B23=Statistika!$F$67,'Help-list'!$BD22*'Help-list'!$V$10,IF($B23=Statistika!$F$68,'Help-list'!$BD22*'Help-list'!$V$11,IF($B23=Statistika!$F$69,'Help-list'!$BD22*'Help-list'!$V$12,IF($B23=Statistika!$F$70,'Help-list'!$BD22*'Help-list'!$V$13,""))))))))</f>
        <v>55.799999999999272</v>
      </c>
      <c r="O23" s="559">
        <v>11203.3</v>
      </c>
      <c r="P23" s="561">
        <f>IF($B23=Statistika!$F$63,'Help-list'!$BE22*'Help-list'!$V$6,IF($B23=Statistika!$F$64,'Help-list'!$BE22*'Help-list'!$V$7,IF($B23=Statistika!$F$65,'Help-list'!$BE22*'Help-list'!$V$8,IF($B23=Statistika!$F$66,'Help-list'!$BE22*'Help-list'!$V$9,IF($B23=Statistika!$F$67,'Help-list'!$BE22*'Help-list'!$V$10,IF($B23=Statistika!$F$68,'Help-list'!$BE22*'Help-list'!$V$11,IF($B23=Statistika!$F$69,'Help-list'!$BE22*'Help-list'!$V$12,IF($B23=Statistika!$F$70,'Help-list'!$BE22*'Help-list'!$V$13,""))))))))</f>
        <v>144.29999999999927</v>
      </c>
      <c r="Q23" s="562">
        <f t="shared" si="1"/>
        <v>2.5860215053763649</v>
      </c>
      <c r="R23" s="563">
        <f>IF($B23=Statistika!$F$63,'Help-list'!$BF22*'Help-list'!$V$6,IF($B23=Statistika!$F$64,'Help-list'!$BF22*'Help-list'!$V$7,IF($B23=Statistika!$F$65,'Help-list'!$BF22*'Help-list'!$V$8,IF($B23=Statistika!$F$66,'Help-list'!$BF22*'Help-list'!$V$9,IF($B23=Statistika!$F$67,'Help-list'!$BF22*'Help-list'!$V$10,IF($B23=Statistika!$F$68,'Help-list'!$BF22*'Help-list'!$V$11,IF($B23=Statistika!$F$69,'Help-list'!$BF22*'Help-list'!$V$12,IF($B23=Statistika!$F$70,'Help-list'!$BF22*'Help-list'!$V$13,""))))))))</f>
        <v>-55.799999999999272</v>
      </c>
      <c r="S23" s="564">
        <v>10860.6</v>
      </c>
      <c r="T23" s="565">
        <f>IF($B23=Statistika!$F$63,'Help-list'!$BG22*'Help-list'!$V$6,IF($B23=Statistika!$F$64,'Help-list'!$BG22*'Help-list'!$V$7,IF($B23=Statistika!$F$65,'Help-list'!$BG22*'Help-list'!$V$8,IF($B23=Statistika!$F$66,'Help-list'!$BG22*'Help-list'!$V$9,IF($B23=Statistika!$F$67,'Help-list'!$BG22*'Help-list'!$V$10,IF($B23=Statistika!$F$68,'Help-list'!$BG22*'Help-list'!$V$11,IF($B23=Statistika!$F$69,'Help-list'!$BG22*'Help-list'!$V$12,IF($B23=Statistika!$F$70,'Help-list'!$BG22*'Help-list'!$V$13,""))))))))</f>
        <v>-198.39999999999964</v>
      </c>
      <c r="U23" s="564">
        <v>11069.3</v>
      </c>
      <c r="V23" s="565">
        <f>IF($B23=Statistika!$F$63,'Help-list'!$BH22*'Help-list'!$V$6,IF($B23=Statistika!$F$64,'Help-list'!$BH22*'Help-list'!$V$7,IF($B23=Statistika!$F$65,'Help-list'!$BH22*'Help-list'!$V$8,IF($B23=Statistika!$F$66,'Help-list'!$BH22*'Help-list'!$V$9,IF($B23=Statistika!$F$67,'Help-list'!$BH22*'Help-list'!$V$10,IF($B23=Statistika!$F$68,'Help-list'!$BH22*'Help-list'!$V$11,IF($B23=Statistika!$F$69,'Help-list'!$BH22*'Help-list'!$V$12,IF($B23=Statistika!$F$70,'Help-list'!$BH22*'Help-list'!$V$13,""))))))))</f>
        <v>10.299999999999272</v>
      </c>
      <c r="W23" s="566">
        <v>-1532.89</v>
      </c>
      <c r="X23" s="567" t="s">
        <v>1301</v>
      </c>
      <c r="Y23" s="567" t="s">
        <v>1292</v>
      </c>
      <c r="Z23" s="567" t="s">
        <v>969</v>
      </c>
      <c r="AA23" s="567"/>
      <c r="AB23" s="567" t="s">
        <v>0</v>
      </c>
      <c r="AC23" s="567"/>
      <c r="AD23" s="567"/>
      <c r="AE23" s="347"/>
      <c r="AF23" s="569" t="s">
        <v>1410</v>
      </c>
    </row>
    <row r="24" spans="1:32">
      <c r="A24" s="38">
        <v>6112297</v>
      </c>
      <c r="B24" s="10" t="s">
        <v>22</v>
      </c>
      <c r="C24" s="555">
        <v>42164</v>
      </c>
      <c r="D24" s="556">
        <v>0.38958333333333334</v>
      </c>
      <c r="E24" s="555">
        <v>42164</v>
      </c>
      <c r="F24" s="28">
        <v>0.4381944444444445</v>
      </c>
      <c r="G24" s="557">
        <f t="shared" si="0"/>
        <v>4.8611111116770189E-2</v>
      </c>
      <c r="H24" s="558">
        <v>0.1</v>
      </c>
      <c r="I24" s="542" t="s">
        <v>1263</v>
      </c>
      <c r="J24" s="10" t="s">
        <v>974</v>
      </c>
      <c r="K24" s="559">
        <v>11056</v>
      </c>
      <c r="L24" s="559">
        <v>11002.7</v>
      </c>
      <c r="M24" s="559">
        <v>11002.7</v>
      </c>
      <c r="N24" s="560">
        <f>IF($B24=Statistika!$F$63,'Help-list'!$BD23*'Help-list'!$V$6,IF($B24=Statistika!$F$64,'Help-list'!$BD23*'Help-list'!$V$7,IF($B24=Statistika!$F$65,'Help-list'!$BD23*'Help-list'!$V$8,IF($B24=Statistika!$F$66,'Help-list'!$BD23*'Help-list'!$V$9,IF($B24=Statistika!$F$67,'Help-list'!$BD23*'Help-list'!$V$10,IF($B24=Statistika!$F$68,'Help-list'!$BD23*'Help-list'!$V$11,IF($B24=Statistika!$F$69,'Help-list'!$BD23*'Help-list'!$V$12,IF($B24=Statistika!$F$70,'Help-list'!$BD23*'Help-list'!$V$13,""))))))))</f>
        <v>53.299999999999272</v>
      </c>
      <c r="O24" s="559">
        <v>11119.4</v>
      </c>
      <c r="P24" s="561">
        <f>IF($B24=Statistika!$F$63,'Help-list'!$BE23*'Help-list'!$V$6,IF($B24=Statistika!$F$64,'Help-list'!$BE23*'Help-list'!$V$7,IF($B24=Statistika!$F$65,'Help-list'!$BE23*'Help-list'!$V$8,IF($B24=Statistika!$F$66,'Help-list'!$BE23*'Help-list'!$V$9,IF($B24=Statistika!$F$67,'Help-list'!$BE23*'Help-list'!$V$10,IF($B24=Statistika!$F$68,'Help-list'!$BE23*'Help-list'!$V$11,IF($B24=Statistika!$F$69,'Help-list'!$BE23*'Help-list'!$V$12,IF($B24=Statistika!$F$70,'Help-list'!$BE23*'Help-list'!$V$13,""))))))))</f>
        <v>63.399999999999636</v>
      </c>
      <c r="Q24" s="562">
        <f t="shared" si="1"/>
        <v>1.1894934333958818</v>
      </c>
      <c r="R24" s="563">
        <f>IF($B24=Statistika!$F$63,'Help-list'!$BF23*'Help-list'!$V$6,IF($B24=Statistika!$F$64,'Help-list'!$BF23*'Help-list'!$V$7,IF($B24=Statistika!$F$65,'Help-list'!$BF23*'Help-list'!$V$8,IF($B24=Statistika!$F$66,'Help-list'!$BF23*'Help-list'!$V$9,IF($B24=Statistika!$F$67,'Help-list'!$BF23*'Help-list'!$V$10,IF($B24=Statistika!$F$68,'Help-list'!$BF23*'Help-list'!$V$11,IF($B24=Statistika!$F$69,'Help-list'!$BF23*'Help-list'!$V$12,IF($B24=Statistika!$F$70,'Help-list'!$BF23*'Help-list'!$V$13,""))))))))</f>
        <v>-53.299999999999272</v>
      </c>
      <c r="S24" s="564">
        <v>10860.6</v>
      </c>
      <c r="T24" s="565">
        <f>IF($B24=Statistika!$F$63,'Help-list'!$BG23*'Help-list'!$V$6,IF($B24=Statistika!$F$64,'Help-list'!$BG23*'Help-list'!$V$7,IF($B24=Statistika!$F$65,'Help-list'!$BG23*'Help-list'!$V$8,IF($B24=Statistika!$F$66,'Help-list'!$BG23*'Help-list'!$V$9,IF($B24=Statistika!$F$67,'Help-list'!$BG23*'Help-list'!$V$10,IF($B24=Statistika!$F$68,'Help-list'!$BG23*'Help-list'!$V$11,IF($B24=Statistika!$F$69,'Help-list'!$BG23*'Help-list'!$V$12,IF($B24=Statistika!$F$70,'Help-list'!$BG23*'Help-list'!$V$13,""))))))))</f>
        <v>-195.39999999999964</v>
      </c>
      <c r="U24" s="564">
        <v>11069.3</v>
      </c>
      <c r="V24" s="565">
        <f>IF($B24=Statistika!$F$63,'Help-list'!$BH23*'Help-list'!$V$6,IF($B24=Statistika!$F$64,'Help-list'!$BH23*'Help-list'!$V$7,IF($B24=Statistika!$F$65,'Help-list'!$BH23*'Help-list'!$V$8,IF($B24=Statistika!$F$66,'Help-list'!$BH23*'Help-list'!$V$9,IF($B24=Statistika!$F$67,'Help-list'!$BH23*'Help-list'!$V$10,IF($B24=Statistika!$F$68,'Help-list'!$BH23*'Help-list'!$V$11,IF($B24=Statistika!$F$69,'Help-list'!$BH23*'Help-list'!$V$12,IF($B24=Statistika!$F$70,'Help-list'!$BH23*'Help-list'!$V$13,""))))))))</f>
        <v>13.299999999999272</v>
      </c>
      <c r="W24" s="566">
        <v>-1464.46</v>
      </c>
      <c r="X24" s="567" t="s">
        <v>1301</v>
      </c>
      <c r="Y24" s="567" t="s">
        <v>969</v>
      </c>
      <c r="Z24" s="567" t="s">
        <v>1292</v>
      </c>
      <c r="AA24" s="567"/>
      <c r="AB24" s="567" t="s">
        <v>0</v>
      </c>
      <c r="AC24" s="567"/>
      <c r="AD24" s="567"/>
      <c r="AE24" s="347"/>
      <c r="AF24" s="568"/>
    </row>
    <row r="25" spans="1:32">
      <c r="A25" s="38">
        <v>6112312</v>
      </c>
      <c r="B25" s="10" t="s">
        <v>19</v>
      </c>
      <c r="C25" s="555">
        <v>42164</v>
      </c>
      <c r="D25" s="556">
        <v>0.39166666666666666</v>
      </c>
      <c r="E25" s="555">
        <v>42164</v>
      </c>
      <c r="F25" s="28">
        <v>0.4152777777777778</v>
      </c>
      <c r="G25" s="557">
        <f>IF(E25&lt;&gt;"",(E25+F25)-(C25+D25),"")</f>
        <v>2.361111110803904E-2</v>
      </c>
      <c r="H25" s="558">
        <v>0.1</v>
      </c>
      <c r="I25" s="542" t="s">
        <v>1288</v>
      </c>
      <c r="J25" s="10" t="s">
        <v>965</v>
      </c>
      <c r="K25" s="559">
        <v>1.1265700000000001</v>
      </c>
      <c r="L25" s="559">
        <v>1.1290800000000001</v>
      </c>
      <c r="M25" s="559">
        <v>1.1290800000000001</v>
      </c>
      <c r="N25" s="560">
        <f>IF($B25=Statistika!$F$63,'Help-list'!$BD24*'Help-list'!$V$6,IF($B25=Statistika!$F$64,'Help-list'!$BD24*'Help-list'!$V$7,IF($B25=Statistika!$F$65,'Help-list'!$BD24*'Help-list'!$V$8,IF($B25=Statistika!$F$66,'Help-list'!$BD24*'Help-list'!$V$9,IF($B25=Statistika!$F$67,'Help-list'!$BD24*'Help-list'!$V$10,IF($B25=Statistika!$F$68,'Help-list'!$BD24*'Help-list'!$V$11,IF($B25=Statistika!$F$69,'Help-list'!$BD24*'Help-list'!$V$12,IF($B25=Statistika!$F$70,'Help-list'!$BD24*'Help-list'!$V$13,""))))))))</f>
        <v>25.100000000000122</v>
      </c>
      <c r="O25" s="559">
        <v>1.12246</v>
      </c>
      <c r="P25" s="561">
        <f>IF($B25=Statistika!$F$63,'Help-list'!$BE24*'Help-list'!$V$6,IF($B25=Statistika!$F$64,'Help-list'!$BE24*'Help-list'!$V$7,IF($B25=Statistika!$F$65,'Help-list'!$BE24*'Help-list'!$V$8,IF($B25=Statistika!$F$66,'Help-list'!$BE24*'Help-list'!$V$9,IF($B25=Statistika!$F$67,'Help-list'!$BE24*'Help-list'!$V$10,IF($B25=Statistika!$F$68,'Help-list'!$BE24*'Help-list'!$V$11,IF($B25=Statistika!$F$69,'Help-list'!$BE24*'Help-list'!$V$12,IF($B25=Statistika!$F$70,'Help-list'!$BE24*'Help-list'!$V$13,""))))))))</f>
        <v>41.100000000000577</v>
      </c>
      <c r="Q25" s="562">
        <f t="shared" si="1"/>
        <v>1.6374501992032022</v>
      </c>
      <c r="R25" s="563">
        <f>IF($B25=Statistika!$F$63,'Help-list'!$BF24*'Help-list'!$V$6,IF($B25=Statistika!$F$64,'Help-list'!$BF24*'Help-list'!$V$7,IF($B25=Statistika!$F$65,'Help-list'!$BF24*'Help-list'!$V$8,IF($B25=Statistika!$F$66,'Help-list'!$BF24*'Help-list'!$V$9,IF($B25=Statistika!$F$67,'Help-list'!$BF24*'Help-list'!$V$10,IF($B25=Statistika!$F$68,'Help-list'!$BF24*'Help-list'!$V$11,IF($B25=Statistika!$F$69,'Help-list'!$BF24*'Help-list'!$V$12,IF($B25=Statistika!$F$70,'Help-list'!$BF24*'Help-list'!$V$13,""))))))))</f>
        <v>-25.100000000000122</v>
      </c>
      <c r="S25" s="564">
        <v>1.1309800000000001</v>
      </c>
      <c r="T25" s="565">
        <f>IF($B25=Statistika!$F$63,'Help-list'!$BG24*'Help-list'!$V$6,IF($B25=Statistika!$F$64,'Help-list'!$BG24*'Help-list'!$V$7,IF($B25=Statistika!$F$65,'Help-list'!$BG24*'Help-list'!$V$8,IF($B25=Statistika!$F$66,'Help-list'!$BG24*'Help-list'!$V$9,IF($B25=Statistika!$F$67,'Help-list'!$BG24*'Help-list'!$V$10,IF($B25=Statistika!$F$68,'Help-list'!$BG24*'Help-list'!$V$11,IF($B25=Statistika!$F$69,'Help-list'!$BG24*'Help-list'!$V$12,IF($B25=Statistika!$F$70,'Help-list'!$BG24*'Help-list'!$V$13,""))))))))</f>
        <v>-44.10000000000025</v>
      </c>
      <c r="U25" s="564">
        <v>1.12138</v>
      </c>
      <c r="V25" s="565">
        <f>IF($B25=Statistika!$F$63,'Help-list'!$BH24*'Help-list'!$V$6,IF($B25=Statistika!$F$64,'Help-list'!$BH24*'Help-list'!$V$7,IF($B25=Statistika!$F$65,'Help-list'!$BH24*'Help-list'!$V$8,IF($B25=Statistika!$F$66,'Help-list'!$BH24*'Help-list'!$V$9,IF($B25=Statistika!$F$67,'Help-list'!$BH24*'Help-list'!$V$10,IF($B25=Statistika!$F$68,'Help-list'!$BH24*'Help-list'!$V$11,IF($B25=Statistika!$F$69,'Help-list'!$BH24*'Help-list'!$V$12,IF($B25=Statistika!$F$70,'Help-list'!$BH24*'Help-list'!$V$13,""))))))))</f>
        <v>51.900000000000276</v>
      </c>
      <c r="W25" s="566">
        <v>-609.35</v>
      </c>
      <c r="X25" s="567" t="s">
        <v>1301</v>
      </c>
      <c r="Y25" s="567" t="s">
        <v>969</v>
      </c>
      <c r="Z25" s="567" t="s">
        <v>1292</v>
      </c>
      <c r="AA25" s="567"/>
      <c r="AB25" s="567" t="s">
        <v>0</v>
      </c>
      <c r="AC25" s="567" t="s">
        <v>1007</v>
      </c>
      <c r="AD25" s="567"/>
      <c r="AE25" s="347">
        <v>3</v>
      </c>
      <c r="AF25" s="569" t="s">
        <v>1409</v>
      </c>
    </row>
    <row r="26" spans="1:32">
      <c r="A26" s="38">
        <v>6142755</v>
      </c>
      <c r="B26" s="10" t="s">
        <v>19</v>
      </c>
      <c r="C26" s="555">
        <v>42170</v>
      </c>
      <c r="D26" s="556">
        <v>0.30902777777777779</v>
      </c>
      <c r="E26" s="555">
        <v>42170</v>
      </c>
      <c r="F26" s="28">
        <v>0.375</v>
      </c>
      <c r="G26" s="557">
        <f t="shared" ref="G26:G88" si="2">IF(E26&lt;&gt;"",(E26+F26)-(C26+D26),"")</f>
        <v>6.5972222218988463E-2</v>
      </c>
      <c r="H26" s="558">
        <v>0.1</v>
      </c>
      <c r="I26" s="542" t="s">
        <v>973</v>
      </c>
      <c r="J26" s="10" t="s">
        <v>965</v>
      </c>
      <c r="K26" s="559">
        <v>1.11955</v>
      </c>
      <c r="L26" s="559">
        <v>1.12395</v>
      </c>
      <c r="M26" s="559">
        <v>1.12395</v>
      </c>
      <c r="N26" s="560">
        <f>IF($B26=Statistika!$F$63,'Help-list'!$BD25*'Help-list'!$V$6,IF($B26=Statistika!$F$64,'Help-list'!$BD25*'Help-list'!$V$7,IF($B26=Statistika!$F$65,'Help-list'!$BD25*'Help-list'!$V$8,IF($B26=Statistika!$F$66,'Help-list'!$BD25*'Help-list'!$V$9,IF($B26=Statistika!$F$67,'Help-list'!$BD25*'Help-list'!$V$10,IF($B26=Statistika!$F$68,'Help-list'!$BD25*'Help-list'!$V$11,IF($B26=Statistika!$F$69,'Help-list'!$BD25*'Help-list'!$V$12,IF($B26=Statistika!$F$70,'Help-list'!$BD25*'Help-list'!$V$13,""))))))))</f>
        <v>43.999999999999595</v>
      </c>
      <c r="O26" s="559">
        <v>1.11456</v>
      </c>
      <c r="P26" s="561">
        <f>IF($B26=Statistika!$F$63,'Help-list'!$BE25*'Help-list'!$V$6,IF($B26=Statistika!$F$64,'Help-list'!$BE25*'Help-list'!$V$7,IF($B26=Statistika!$F$65,'Help-list'!$BE25*'Help-list'!$V$8,IF($B26=Statistika!$F$66,'Help-list'!$BE25*'Help-list'!$V$9,IF($B26=Statistika!$F$67,'Help-list'!$BE25*'Help-list'!$V$10,IF($B26=Statistika!$F$68,'Help-list'!$BE25*'Help-list'!$V$11,IF($B26=Statistika!$F$69,'Help-list'!$BE25*'Help-list'!$V$12,IF($B26=Statistika!$F$70,'Help-list'!$BE25*'Help-list'!$V$13,""))))))))</f>
        <v>49.900000000000503</v>
      </c>
      <c r="Q26" s="562">
        <f t="shared" si="1"/>
        <v>1.134090909090931</v>
      </c>
      <c r="R26" s="563">
        <f>IF($B26=Statistika!$F$63,'Help-list'!$BF25*'Help-list'!$V$6,IF($B26=Statistika!$F$64,'Help-list'!$BF25*'Help-list'!$V$7,IF($B26=Statistika!$F$65,'Help-list'!$BF25*'Help-list'!$V$8,IF($B26=Statistika!$F$66,'Help-list'!$BF25*'Help-list'!$V$9,IF($B26=Statistika!$F$67,'Help-list'!$BF25*'Help-list'!$V$10,IF($B26=Statistika!$F$68,'Help-list'!$BF25*'Help-list'!$V$11,IF($B26=Statistika!$F$69,'Help-list'!$BF25*'Help-list'!$V$12,IF($B26=Statistika!$F$70,'Help-list'!$BF25*'Help-list'!$V$13,""))))))))</f>
        <v>-43.999999999999595</v>
      </c>
      <c r="S26" s="564">
        <v>1.12592</v>
      </c>
      <c r="T26" s="565">
        <f>IF($B26=Statistika!$F$63,'Help-list'!$BG25*'Help-list'!$V$6,IF($B26=Statistika!$F$64,'Help-list'!$BG25*'Help-list'!$V$7,IF($B26=Statistika!$F$65,'Help-list'!$BG25*'Help-list'!$V$8,IF($B26=Statistika!$F$66,'Help-list'!$BG25*'Help-list'!$V$9,IF($B26=Statistika!$F$67,'Help-list'!$BG25*'Help-list'!$V$10,IF($B26=Statistika!$F$68,'Help-list'!$BG25*'Help-list'!$V$11,IF($B26=Statistika!$F$69,'Help-list'!$BG25*'Help-list'!$V$12,IF($B26=Statistika!$F$70,'Help-list'!$BG25*'Help-list'!$V$13,""))))))))</f>
        <v>-63.699999999999868</v>
      </c>
      <c r="U26" s="564">
        <v>1.1188499999999999</v>
      </c>
      <c r="V26" s="565">
        <f>IF($B26=Statistika!$F$63,'Help-list'!$BH25*'Help-list'!$V$6,IF($B26=Statistika!$F$64,'Help-list'!$BH25*'Help-list'!$V$7,IF($B26=Statistika!$F$65,'Help-list'!$BH25*'Help-list'!$V$8,IF($B26=Statistika!$F$66,'Help-list'!$BH25*'Help-list'!$V$9,IF($B26=Statistika!$F$67,'Help-list'!$BH25*'Help-list'!$V$10,IF($B26=Statistika!$F$68,'Help-list'!$BH25*'Help-list'!$V$11,IF($B26=Statistika!$F$69,'Help-list'!$BH25*'Help-list'!$V$12,IF($B26=Statistika!$F$70,'Help-list'!$BH25*'Help-list'!$V$13,""))))))))</f>
        <v>7.0000000000014495</v>
      </c>
      <c r="W26" s="566">
        <v>-1069.47</v>
      </c>
      <c r="X26" s="567" t="s">
        <v>1300</v>
      </c>
      <c r="Y26" s="567" t="s">
        <v>969</v>
      </c>
      <c r="Z26" s="567"/>
      <c r="AA26" s="567"/>
      <c r="AB26" s="567" t="s">
        <v>0</v>
      </c>
      <c r="AC26" s="567" t="s">
        <v>1032</v>
      </c>
      <c r="AD26" s="567"/>
      <c r="AE26" s="347">
        <v>5</v>
      </c>
      <c r="AF26" s="568"/>
    </row>
    <row r="27" spans="1:32">
      <c r="A27" s="38">
        <v>6144943</v>
      </c>
      <c r="B27" s="10" t="s">
        <v>19</v>
      </c>
      <c r="C27" s="555">
        <v>42170</v>
      </c>
      <c r="D27" s="556">
        <v>0.49791666666666662</v>
      </c>
      <c r="E27" s="555">
        <v>42170</v>
      </c>
      <c r="F27" s="28">
        <v>0.60416666666666663</v>
      </c>
      <c r="G27" s="557">
        <f t="shared" si="2"/>
        <v>0.10624999999708962</v>
      </c>
      <c r="H27" s="558">
        <v>0.1</v>
      </c>
      <c r="I27" s="542" t="s">
        <v>973</v>
      </c>
      <c r="J27" s="10" t="s">
        <v>965</v>
      </c>
      <c r="K27" s="559">
        <v>1.1214599999999999</v>
      </c>
      <c r="L27" s="559">
        <v>1.1238300000000001</v>
      </c>
      <c r="M27" s="559">
        <v>1.1238300000000001</v>
      </c>
      <c r="N27" s="560">
        <f>IF($B27=Statistika!$F$63,'Help-list'!$BD26*'Help-list'!$V$6,IF($B27=Statistika!$F$64,'Help-list'!$BD26*'Help-list'!$V$7,IF($B27=Statistika!$F$65,'Help-list'!$BD26*'Help-list'!$V$8,IF($B27=Statistika!$F$66,'Help-list'!$BD26*'Help-list'!$V$9,IF($B27=Statistika!$F$67,'Help-list'!$BD26*'Help-list'!$V$10,IF($B27=Statistika!$F$68,'Help-list'!$BD26*'Help-list'!$V$11,IF($B27=Statistika!$F$69,'Help-list'!$BD26*'Help-list'!$V$12,IF($B27=Statistika!$F$70,'Help-list'!$BD26*'Help-list'!$V$13,""))))))))</f>
        <v>23.700000000002053</v>
      </c>
      <c r="O27" s="559">
        <v>1.1173500000000001</v>
      </c>
      <c r="P27" s="561">
        <f>IF($B27=Statistika!$F$63,'Help-list'!$BE26*'Help-list'!$V$6,IF($B27=Statistika!$F$64,'Help-list'!$BE26*'Help-list'!$V$7,IF($B27=Statistika!$F$65,'Help-list'!$BE26*'Help-list'!$V$8,IF($B27=Statistika!$F$66,'Help-list'!$BE26*'Help-list'!$V$9,IF($B27=Statistika!$F$67,'Help-list'!$BE26*'Help-list'!$V$10,IF($B27=Statistika!$F$68,'Help-list'!$BE26*'Help-list'!$V$11,IF($B27=Statistika!$F$69,'Help-list'!$BE26*'Help-list'!$V$12,IF($B27=Statistika!$F$70,'Help-list'!$BE26*'Help-list'!$V$13,""))))))))</f>
        <v>41.09999999999836</v>
      </c>
      <c r="Q27" s="562">
        <f t="shared" si="1"/>
        <v>1.734177215189654</v>
      </c>
      <c r="R27" s="563">
        <f>IF($B27=Statistika!$F$63,'Help-list'!$BF26*'Help-list'!$V$6,IF($B27=Statistika!$F$64,'Help-list'!$BF26*'Help-list'!$V$7,IF($B27=Statistika!$F$65,'Help-list'!$BF26*'Help-list'!$V$8,IF($B27=Statistika!$F$66,'Help-list'!$BF26*'Help-list'!$V$9,IF($B27=Statistika!$F$67,'Help-list'!$BF26*'Help-list'!$V$10,IF($B27=Statistika!$F$68,'Help-list'!$BF26*'Help-list'!$V$11,IF($B27=Statistika!$F$69,'Help-list'!$BF26*'Help-list'!$V$12,IF($B27=Statistika!$F$70,'Help-list'!$BF26*'Help-list'!$V$13,""))))))))</f>
        <v>-23.700000000002053</v>
      </c>
      <c r="S27" s="564">
        <v>1.1292800000000001</v>
      </c>
      <c r="T27" s="565">
        <f>IF($B27=Statistika!$F$63,'Help-list'!$BG26*'Help-list'!$V$6,IF($B27=Statistika!$F$64,'Help-list'!$BG26*'Help-list'!$V$7,IF($B27=Statistika!$F$65,'Help-list'!$BG26*'Help-list'!$V$8,IF($B27=Statistika!$F$66,'Help-list'!$BG26*'Help-list'!$V$9,IF($B27=Statistika!$F$67,'Help-list'!$BG26*'Help-list'!$V$10,IF($B27=Statistika!$F$68,'Help-list'!$BG26*'Help-list'!$V$11,IF($B27=Statistika!$F$69,'Help-list'!$BG26*'Help-list'!$V$12,IF($B27=Statistika!$F$70,'Help-list'!$BG26*'Help-list'!$V$13,""))))))))</f>
        <v>-78.200000000001609</v>
      </c>
      <c r="U27" s="564">
        <v>1.1203399999999999</v>
      </c>
      <c r="V27" s="565">
        <f>IF($B27=Statistika!$F$63,'Help-list'!$BH26*'Help-list'!$V$6,IF($B27=Statistika!$F$64,'Help-list'!$BH26*'Help-list'!$V$7,IF($B27=Statistika!$F$65,'Help-list'!$BH26*'Help-list'!$V$8,IF($B27=Statistika!$F$66,'Help-list'!$BH26*'Help-list'!$V$9,IF($B27=Statistika!$F$67,'Help-list'!$BH26*'Help-list'!$V$10,IF($B27=Statistika!$F$68,'Help-list'!$BH26*'Help-list'!$V$11,IF($B27=Statistika!$F$69,'Help-list'!$BH26*'Help-list'!$V$12,IF($B27=Statistika!$F$70,'Help-list'!$BH26*'Help-list'!$V$13,""))))))))</f>
        <v>11.200000000000099</v>
      </c>
      <c r="W27" s="566">
        <v>-580.51</v>
      </c>
      <c r="X27" s="567" t="s">
        <v>1300</v>
      </c>
      <c r="Y27" s="567" t="s">
        <v>969</v>
      </c>
      <c r="Z27" s="567"/>
      <c r="AA27" s="567"/>
      <c r="AB27" s="567" t="s">
        <v>0</v>
      </c>
      <c r="AC27" s="567" t="s">
        <v>1032</v>
      </c>
      <c r="AD27" s="567"/>
      <c r="AE27" s="347">
        <v>4</v>
      </c>
      <c r="AF27" s="568"/>
    </row>
    <row r="28" spans="1:32">
      <c r="A28" s="38">
        <v>6186764</v>
      </c>
      <c r="B28" s="10" t="s">
        <v>20</v>
      </c>
      <c r="C28" s="555">
        <v>42178</v>
      </c>
      <c r="D28" s="556">
        <v>0.58263888888888882</v>
      </c>
      <c r="E28" s="555">
        <v>42178</v>
      </c>
      <c r="F28" s="28">
        <v>0.77986111111111101</v>
      </c>
      <c r="G28" s="557">
        <f t="shared" si="2"/>
        <v>0.19722222222480923</v>
      </c>
      <c r="H28" s="558">
        <v>0.1</v>
      </c>
      <c r="I28" s="542" t="s">
        <v>977</v>
      </c>
      <c r="J28" s="10" t="s">
        <v>965</v>
      </c>
      <c r="K28" s="559">
        <v>1.5772999999999999</v>
      </c>
      <c r="L28" s="559">
        <v>1.57138</v>
      </c>
      <c r="M28" s="559">
        <v>1.5822799999999999</v>
      </c>
      <c r="N28" s="560">
        <f>IF($B28=Statistika!$F$63,'Help-list'!$BD27*'Help-list'!$V$6,IF($B28=Statistika!$F$64,'Help-list'!$BD27*'Help-list'!$V$7,IF($B28=Statistika!$F$65,'Help-list'!$BD27*'Help-list'!$V$8,IF($B28=Statistika!$F$66,'Help-list'!$BD27*'Help-list'!$V$9,IF($B28=Statistika!$F$67,'Help-list'!$BD27*'Help-list'!$V$10,IF($B28=Statistika!$F$68,'Help-list'!$BD27*'Help-list'!$V$11,IF($B28=Statistika!$F$69,'Help-list'!$BD27*'Help-list'!$V$12,IF($B28=Statistika!$F$70,'Help-list'!$BD27*'Help-list'!$V$13,""))))))))</f>
        <v>49.799999999999841</v>
      </c>
      <c r="O28" s="559">
        <v>1.56813</v>
      </c>
      <c r="P28" s="561">
        <f>IF($B28=Statistika!$F$63,'Help-list'!$BE27*'Help-list'!$V$6,IF($B28=Statistika!$F$64,'Help-list'!$BE27*'Help-list'!$V$7,IF($B28=Statistika!$F$65,'Help-list'!$BE27*'Help-list'!$V$8,IF($B28=Statistika!$F$66,'Help-list'!$BE27*'Help-list'!$V$9,IF($B28=Statistika!$F$67,'Help-list'!$BE27*'Help-list'!$V$10,IF($B28=Statistika!$F$68,'Help-list'!$BE27*'Help-list'!$V$11,IF($B28=Statistika!$F$69,'Help-list'!$BE27*'Help-list'!$V$12,IF($B28=Statistika!$F$70,'Help-list'!$BE27*'Help-list'!$V$13,""))))))))</f>
        <v>91.699999999999008</v>
      </c>
      <c r="Q28" s="562">
        <f t="shared" si="1"/>
        <v>1.8413654618473756</v>
      </c>
      <c r="R28" s="563">
        <f>IF($B28=Statistika!$F$63,'Help-list'!$BF27*'Help-list'!$V$6,IF($B28=Statistika!$F$64,'Help-list'!$BF27*'Help-list'!$V$7,IF($B28=Statistika!$F$65,'Help-list'!$BF27*'Help-list'!$V$8,IF($B28=Statistika!$F$66,'Help-list'!$BF27*'Help-list'!$V$9,IF($B28=Statistika!$F$67,'Help-list'!$BF27*'Help-list'!$V$10,IF($B28=Statistika!$F$68,'Help-list'!$BF27*'Help-list'!$V$11,IF($B28=Statistika!$F$69,'Help-list'!$BF27*'Help-list'!$V$12,IF($B28=Statistika!$F$70,'Help-list'!$BF27*'Help-list'!$V$13,""))))))))</f>
        <v>59.19999999999925</v>
      </c>
      <c r="S28" s="564">
        <v>1.5786800000000001</v>
      </c>
      <c r="T28" s="565">
        <f>IF($B28=Statistika!$F$63,'Help-list'!$BG27*'Help-list'!$V$6,IF($B28=Statistika!$F$64,'Help-list'!$BG27*'Help-list'!$V$7,IF($B28=Statistika!$F$65,'Help-list'!$BG27*'Help-list'!$V$8,IF($B28=Statistika!$F$66,'Help-list'!$BG27*'Help-list'!$V$9,IF($B28=Statistika!$F$67,'Help-list'!$BG27*'Help-list'!$V$10,IF($B28=Statistika!$F$68,'Help-list'!$BG27*'Help-list'!$V$11,IF($B28=Statistika!$F$69,'Help-list'!$BG27*'Help-list'!$V$12,IF($B28=Statistika!$F$70,'Help-list'!$BG27*'Help-list'!$V$13,""))))))))</f>
        <v>-13.800000000001589</v>
      </c>
      <c r="U28" s="564">
        <v>1.5708800000000001</v>
      </c>
      <c r="V28" s="565">
        <f>IF($B28=Statistika!$F$63,'Help-list'!$BH27*'Help-list'!$V$6,IF($B28=Statistika!$F$64,'Help-list'!$BH27*'Help-list'!$V$7,IF($B28=Statistika!$F$65,'Help-list'!$BH27*'Help-list'!$V$8,IF($B28=Statistika!$F$66,'Help-list'!$BH27*'Help-list'!$V$9,IF($B28=Statistika!$F$67,'Help-list'!$BH27*'Help-list'!$V$10,IF($B28=Statistika!$F$68,'Help-list'!$BH27*'Help-list'!$V$11,IF($B28=Statistika!$F$69,'Help-list'!$BH27*'Help-list'!$V$12,IF($B28=Statistika!$F$70,'Help-list'!$BH27*'Help-list'!$V$13,""))))))))</f>
        <v>64.19999999999871</v>
      </c>
      <c r="W28" s="566">
        <v>1462.4</v>
      </c>
      <c r="X28" s="567" t="s">
        <v>1300</v>
      </c>
      <c r="Y28" s="567" t="s">
        <v>954</v>
      </c>
      <c r="Z28" s="567" t="s">
        <v>969</v>
      </c>
      <c r="AA28" s="567"/>
      <c r="AB28" s="567" t="s">
        <v>986</v>
      </c>
      <c r="AC28" s="567"/>
      <c r="AD28" s="567"/>
      <c r="AE28" s="347">
        <v>2</v>
      </c>
      <c r="AF28" s="569" t="s">
        <v>1447</v>
      </c>
    </row>
    <row r="29" spans="1:32">
      <c r="A29" s="38">
        <v>6195863</v>
      </c>
      <c r="B29" s="10" t="s">
        <v>19</v>
      </c>
      <c r="C29" s="555">
        <v>42179</v>
      </c>
      <c r="D29" s="556">
        <v>0.82847222222222217</v>
      </c>
      <c r="E29" s="555">
        <v>42179</v>
      </c>
      <c r="F29" s="28">
        <v>0.94930555555555562</v>
      </c>
      <c r="G29" s="557">
        <f t="shared" si="2"/>
        <v>0.12083333333430346</v>
      </c>
      <c r="H29" s="558">
        <v>0.1</v>
      </c>
      <c r="I29" s="542" t="s">
        <v>1448</v>
      </c>
      <c r="J29" s="10" t="s">
        <v>965</v>
      </c>
      <c r="K29" s="559">
        <v>1.12114</v>
      </c>
      <c r="L29" s="559">
        <v>1.1211</v>
      </c>
      <c r="M29" s="559">
        <v>1.1237999999999999</v>
      </c>
      <c r="N29" s="560">
        <f>IF($B29=Statistika!$F$63,'Help-list'!$BD28*'Help-list'!$V$6,IF($B29=Statistika!$F$64,'Help-list'!$BD28*'Help-list'!$V$7,IF($B29=Statistika!$F$65,'Help-list'!$BD28*'Help-list'!$V$8,IF($B29=Statistika!$F$66,'Help-list'!$BD28*'Help-list'!$V$9,IF($B29=Statistika!$F$67,'Help-list'!$BD28*'Help-list'!$V$10,IF($B29=Statistika!$F$68,'Help-list'!$BD28*'Help-list'!$V$11,IF($B29=Statistika!$F$69,'Help-list'!$BD28*'Help-list'!$V$12,IF($B29=Statistika!$F$70,'Help-list'!$BD28*'Help-list'!$V$13,""))))))))</f>
        <v>26.599999999998847</v>
      </c>
      <c r="O29" s="559">
        <v>1.11842</v>
      </c>
      <c r="P29" s="561">
        <f>IF($B29=Statistika!$F$63,'Help-list'!$BE28*'Help-list'!$V$6,IF($B29=Statistika!$F$64,'Help-list'!$BE28*'Help-list'!$V$7,IF($B29=Statistika!$F$65,'Help-list'!$BE28*'Help-list'!$V$8,IF($B29=Statistika!$F$66,'Help-list'!$BE28*'Help-list'!$V$9,IF($B29=Statistika!$F$67,'Help-list'!$BE28*'Help-list'!$V$10,IF($B29=Statistika!$F$68,'Help-list'!$BE28*'Help-list'!$V$11,IF($B29=Statistika!$F$69,'Help-list'!$BE28*'Help-list'!$V$12,IF($B29=Statistika!$F$70,'Help-list'!$BE28*'Help-list'!$V$13,""))))))))</f>
        <v>27.200000000000557</v>
      </c>
      <c r="Q29" s="562">
        <f t="shared" si="1"/>
        <v>1.0225563909775088</v>
      </c>
      <c r="R29" s="563">
        <f>IF($B29=Statistika!$F$63,'Help-list'!$BF28*'Help-list'!$V$6,IF($B29=Statistika!$F$64,'Help-list'!$BF28*'Help-list'!$V$7,IF($B29=Statistika!$F$65,'Help-list'!$BF28*'Help-list'!$V$8,IF($B29=Statistika!$F$66,'Help-list'!$BF28*'Help-list'!$V$9,IF($B29=Statistika!$F$67,'Help-list'!$BF28*'Help-list'!$V$10,IF($B29=Statistika!$F$68,'Help-list'!$BF28*'Help-list'!$V$11,IF($B29=Statistika!$F$69,'Help-list'!$BF28*'Help-list'!$V$12,IF($B29=Statistika!$F$70,'Help-list'!$BF28*'Help-list'!$V$13,""))))))))</f>
        <v>0.40000000000040004</v>
      </c>
      <c r="S29" s="564">
        <v>1.1226499999999999</v>
      </c>
      <c r="T29" s="565">
        <f>IF($B29=Statistika!$F$63,'Help-list'!$BG28*'Help-list'!$V$6,IF($B29=Statistika!$F$64,'Help-list'!$BG28*'Help-list'!$V$7,IF($B29=Statistika!$F$65,'Help-list'!$BG28*'Help-list'!$V$8,IF($B29=Statistika!$F$66,'Help-list'!$BG28*'Help-list'!$V$9,IF($B29=Statistika!$F$67,'Help-list'!$BG28*'Help-list'!$V$10,IF($B29=Statistika!$F$68,'Help-list'!$BG28*'Help-list'!$V$11,IF($B29=Statistika!$F$69,'Help-list'!$BG28*'Help-list'!$V$12,IF($B29=Statistika!$F$70,'Help-list'!$BG28*'Help-list'!$V$13,""))))))))</f>
        <v>-15.099999999999003</v>
      </c>
      <c r="U29" s="564">
        <v>1.11568</v>
      </c>
      <c r="V29" s="565">
        <f>IF($B29=Statistika!$F$63,'Help-list'!$BH28*'Help-list'!$V$6,IF($B29=Statistika!$F$64,'Help-list'!$BH28*'Help-list'!$V$7,IF($B29=Statistika!$F$65,'Help-list'!$BH28*'Help-list'!$V$8,IF($B29=Statistika!$F$66,'Help-list'!$BH28*'Help-list'!$V$9,IF($B29=Statistika!$F$67,'Help-list'!$BH28*'Help-list'!$V$10,IF($B29=Statistika!$F$68,'Help-list'!$BH28*'Help-list'!$V$11,IF($B29=Statistika!$F$69,'Help-list'!$BH28*'Help-list'!$V$12,IF($B29=Statistika!$F$70,'Help-list'!$BH28*'Help-list'!$V$13,""))))))))</f>
        <v>54.600000000000207</v>
      </c>
      <c r="W29" s="566">
        <v>9.73</v>
      </c>
      <c r="X29" s="567" t="s">
        <v>1300</v>
      </c>
      <c r="Y29" s="567" t="s">
        <v>923</v>
      </c>
      <c r="Z29" s="567" t="s">
        <v>969</v>
      </c>
      <c r="AA29" s="567"/>
      <c r="AB29" s="567" t="s">
        <v>978</v>
      </c>
      <c r="AC29" s="567"/>
      <c r="AD29" s="567"/>
      <c r="AE29" s="347">
        <v>2</v>
      </c>
      <c r="AF29" s="569" t="s">
        <v>1449</v>
      </c>
    </row>
    <row r="30" spans="1:32">
      <c r="A30" s="38">
        <v>6197840</v>
      </c>
      <c r="B30" s="10" t="s">
        <v>21</v>
      </c>
      <c r="C30" s="555">
        <v>42180</v>
      </c>
      <c r="D30" s="556">
        <v>0.47361111111111115</v>
      </c>
      <c r="E30" s="555">
        <v>42180</v>
      </c>
      <c r="F30" s="28">
        <v>0.51388888888888895</v>
      </c>
      <c r="G30" s="557">
        <f t="shared" si="2"/>
        <v>4.0277777778101154E-2</v>
      </c>
      <c r="H30" s="558">
        <v>0.1</v>
      </c>
      <c r="I30" s="542" t="s">
        <v>966</v>
      </c>
      <c r="J30" s="10" t="s">
        <v>965</v>
      </c>
      <c r="K30" s="559">
        <v>123.57</v>
      </c>
      <c r="L30" s="559">
        <v>123.57</v>
      </c>
      <c r="M30" s="559">
        <v>124.004</v>
      </c>
      <c r="N30" s="560">
        <f>IF($B30=Statistika!$F$63,'Help-list'!$BD29*'Help-list'!$V$6,IF($B30=Statistika!$F$64,'Help-list'!$BD29*'Help-list'!$V$7,IF($B30=Statistika!$F$65,'Help-list'!$BD29*'Help-list'!$V$8,IF($B30=Statistika!$F$66,'Help-list'!$BD29*'Help-list'!$V$9,IF($B30=Statistika!$F$67,'Help-list'!$BD29*'Help-list'!$V$10,IF($B30=Statistika!$F$68,'Help-list'!$BD29*'Help-list'!$V$11,IF($B30=Statistika!$F$69,'Help-list'!$BD29*'Help-list'!$V$12,IF($B30=Statistika!$F$70,'Help-list'!$BD29*'Help-list'!$V$13,""))))))))</f>
        <v>43.400000000001171</v>
      </c>
      <c r="O30" s="559">
        <v>122.798</v>
      </c>
      <c r="P30" s="561">
        <f>IF($B30=Statistika!$F$63,'Help-list'!$BE29*'Help-list'!$V$6,IF($B30=Statistika!$F$64,'Help-list'!$BE29*'Help-list'!$V$7,IF($B30=Statistika!$F$65,'Help-list'!$BE29*'Help-list'!$V$8,IF($B30=Statistika!$F$66,'Help-list'!$BE29*'Help-list'!$V$9,IF($B30=Statistika!$F$67,'Help-list'!$BE29*'Help-list'!$V$10,IF($B30=Statistika!$F$68,'Help-list'!$BE29*'Help-list'!$V$11,IF($B30=Statistika!$F$69,'Help-list'!$BE29*'Help-list'!$V$12,IF($B30=Statistika!$F$70,'Help-list'!$BE29*'Help-list'!$V$13,""))))))))</f>
        <v>77.199999999999136</v>
      </c>
      <c r="Q30" s="562">
        <f t="shared" si="1"/>
        <v>1.7788018433179045</v>
      </c>
      <c r="R30" s="563">
        <f>IF($B30=Statistika!$F$63,'Help-list'!$BF29*'Help-list'!$V$6,IF($B30=Statistika!$F$64,'Help-list'!$BF29*'Help-list'!$V$7,IF($B30=Statistika!$F$65,'Help-list'!$BF29*'Help-list'!$V$8,IF($B30=Statistika!$F$66,'Help-list'!$BF29*'Help-list'!$V$9,IF($B30=Statistika!$F$67,'Help-list'!$BF29*'Help-list'!$V$10,IF($B30=Statistika!$F$68,'Help-list'!$BF29*'Help-list'!$V$11,IF($B30=Statistika!$F$69,'Help-list'!$BF29*'Help-list'!$V$12,IF($B30=Statistika!$F$70,'Help-list'!$BF29*'Help-list'!$V$13,""))))))))</f>
        <v>0</v>
      </c>
      <c r="S30" s="564">
        <v>123.59</v>
      </c>
      <c r="T30" s="565">
        <f>IF($B30=Statistika!$F$63,'Help-list'!$BG29*'Help-list'!$V$6,IF($B30=Statistika!$F$64,'Help-list'!$BG29*'Help-list'!$V$7,IF($B30=Statistika!$F$65,'Help-list'!$BG29*'Help-list'!$V$8,IF($B30=Statistika!$F$66,'Help-list'!$BG29*'Help-list'!$V$9,IF($B30=Statistika!$F$67,'Help-list'!$BG29*'Help-list'!$V$10,IF($B30=Statistika!$F$68,'Help-list'!$BG29*'Help-list'!$V$11,IF($B30=Statistika!$F$69,'Help-list'!$BG29*'Help-list'!$V$12,IF($B30=Statistika!$F$70,'Help-list'!$BG29*'Help-list'!$V$13,""))))))))</f>
        <v>-2.0000000000010232</v>
      </c>
      <c r="U30" s="564">
        <v>123.31100000000001</v>
      </c>
      <c r="V30" s="565">
        <f>IF($B30=Statistika!$F$63,'Help-list'!$BH29*'Help-list'!$V$6,IF($B30=Statistika!$F$64,'Help-list'!$BH29*'Help-list'!$V$7,IF($B30=Statistika!$F$65,'Help-list'!$BH29*'Help-list'!$V$8,IF($B30=Statistika!$F$66,'Help-list'!$BH29*'Help-list'!$V$9,IF($B30=Statistika!$F$67,'Help-list'!$BH29*'Help-list'!$V$10,IF($B30=Statistika!$F$68,'Help-list'!$BH29*'Help-list'!$V$11,IF($B30=Statistika!$F$69,'Help-list'!$BH29*'Help-list'!$V$12,IF($B30=Statistika!$F$70,'Help-list'!$BH29*'Help-list'!$V$13,""))))))))</f>
        <v>25.899999999998613</v>
      </c>
      <c r="W30" s="566">
        <v>0</v>
      </c>
      <c r="X30" s="567" t="s">
        <v>1300</v>
      </c>
      <c r="Y30" s="567" t="s">
        <v>1290</v>
      </c>
      <c r="Z30" s="567" t="s">
        <v>923</v>
      </c>
      <c r="AA30" s="567" t="s">
        <v>969</v>
      </c>
      <c r="AB30" s="567" t="s">
        <v>981</v>
      </c>
      <c r="AC30" s="567"/>
      <c r="AD30" s="567"/>
      <c r="AE30" s="347"/>
      <c r="AF30" s="568"/>
    </row>
    <row r="31" spans="1:32">
      <c r="A31" s="38">
        <v>6206683</v>
      </c>
      <c r="B31" s="10" t="s">
        <v>19</v>
      </c>
      <c r="C31" s="555">
        <v>42184</v>
      </c>
      <c r="D31" s="556">
        <v>0.4777777777777778</v>
      </c>
      <c r="E31" s="555">
        <v>42184</v>
      </c>
      <c r="F31" s="28">
        <v>0.68402777777777779</v>
      </c>
      <c r="G31" s="557">
        <f t="shared" si="2"/>
        <v>0.20625000000291038</v>
      </c>
      <c r="H31" s="558">
        <v>0.1</v>
      </c>
      <c r="I31" s="542" t="s">
        <v>977</v>
      </c>
      <c r="J31" s="10" t="s">
        <v>965</v>
      </c>
      <c r="K31" s="559">
        <v>1.10863</v>
      </c>
      <c r="L31" s="559">
        <v>1.11646</v>
      </c>
      <c r="M31" s="559">
        <v>1.11646</v>
      </c>
      <c r="N31" s="560">
        <f>IF($B31=Statistika!$F$63,'Help-list'!$BD30*'Help-list'!$V$6,IF($B31=Statistika!$F$64,'Help-list'!$BD30*'Help-list'!$V$7,IF($B31=Statistika!$F$65,'Help-list'!$BD30*'Help-list'!$V$8,IF($B31=Statistika!$F$66,'Help-list'!$BD30*'Help-list'!$V$9,IF($B31=Statistika!$F$67,'Help-list'!$BD30*'Help-list'!$V$10,IF($B31=Statistika!$F$68,'Help-list'!$BD30*'Help-list'!$V$11,IF($B31=Statistika!$F$69,'Help-list'!$BD30*'Help-list'!$V$12,IF($B31=Statistika!$F$70,'Help-list'!$BD30*'Help-list'!$V$13,""))))))))</f>
        <v>78.30000000000004</v>
      </c>
      <c r="O31" s="559">
        <v>1.06806</v>
      </c>
      <c r="P31" s="561">
        <f>IF($B31=Statistika!$F$63,'Help-list'!$BE30*'Help-list'!$V$6,IF($B31=Statistika!$F$64,'Help-list'!$BE30*'Help-list'!$V$7,IF($B31=Statistika!$F$65,'Help-list'!$BE30*'Help-list'!$V$8,IF($B31=Statistika!$F$66,'Help-list'!$BE30*'Help-list'!$V$9,IF($B31=Statistika!$F$67,'Help-list'!$BE30*'Help-list'!$V$10,IF($B31=Statistika!$F$68,'Help-list'!$BE30*'Help-list'!$V$11,IF($B31=Statistika!$F$69,'Help-list'!$BE30*'Help-list'!$V$12,IF($B31=Statistika!$F$70,'Help-list'!$BE30*'Help-list'!$V$13,""))))))))</f>
        <v>405.69999999999993</v>
      </c>
      <c r="Q31" s="562">
        <f t="shared" si="1"/>
        <v>5.1813537675606609</v>
      </c>
      <c r="R31" s="563">
        <f>IF($B31=Statistika!$F$63,'Help-list'!$BF30*'Help-list'!$V$6,IF($B31=Statistika!$F$64,'Help-list'!$BF30*'Help-list'!$V$7,IF($B31=Statistika!$F$65,'Help-list'!$BF30*'Help-list'!$V$8,IF($B31=Statistika!$F$66,'Help-list'!$BF30*'Help-list'!$V$9,IF($B31=Statistika!$F$67,'Help-list'!$BF30*'Help-list'!$V$10,IF($B31=Statistika!$F$68,'Help-list'!$BF30*'Help-list'!$V$11,IF($B31=Statistika!$F$69,'Help-list'!$BF30*'Help-list'!$V$12,IF($B31=Statistika!$F$70,'Help-list'!$BF30*'Help-list'!$V$13,""))))))))</f>
        <v>-78.30000000000004</v>
      </c>
      <c r="S31" s="564">
        <v>1.12744</v>
      </c>
      <c r="T31" s="565">
        <f>IF($B31=Statistika!$F$63,'Help-list'!$BG30*'Help-list'!$V$6,IF($B31=Statistika!$F$64,'Help-list'!$BG30*'Help-list'!$V$7,IF($B31=Statistika!$F$65,'Help-list'!$BG30*'Help-list'!$V$8,IF($B31=Statistika!$F$66,'Help-list'!$BG30*'Help-list'!$V$9,IF($B31=Statistika!$F$67,'Help-list'!$BG30*'Help-list'!$V$10,IF($B31=Statistika!$F$68,'Help-list'!$BG30*'Help-list'!$V$11,IF($B31=Statistika!$F$69,'Help-list'!$BG30*'Help-list'!$V$12,IF($B31=Statistika!$F$70,'Help-list'!$BG30*'Help-list'!$V$13,""))))))))</f>
        <v>-188.09999999999994</v>
      </c>
      <c r="U31" s="564">
        <v>1.10816</v>
      </c>
      <c r="V31" s="565">
        <f>IF($B31=Statistika!$F$63,'Help-list'!$BH30*'Help-list'!$V$6,IF($B31=Statistika!$F$64,'Help-list'!$BH30*'Help-list'!$V$7,IF($B31=Statistika!$F$65,'Help-list'!$BH30*'Help-list'!$V$8,IF($B31=Statistika!$F$66,'Help-list'!$BH30*'Help-list'!$V$9,IF($B31=Statistika!$F$67,'Help-list'!$BH30*'Help-list'!$V$10,IF($B31=Statistika!$F$68,'Help-list'!$BH30*'Help-list'!$V$11,IF($B31=Statistika!$F$69,'Help-list'!$BH30*'Help-list'!$V$12,IF($B31=Statistika!$F$70,'Help-list'!$BH30*'Help-list'!$V$13,""))))))))</f>
        <v>4.6999999999997044</v>
      </c>
      <c r="W31" s="566">
        <v>-1913.96</v>
      </c>
      <c r="X31" s="567" t="s">
        <v>1300</v>
      </c>
      <c r="Y31" s="567" t="s">
        <v>969</v>
      </c>
      <c r="Z31" s="567"/>
      <c r="AA31" s="567"/>
      <c r="AB31" s="567" t="s">
        <v>0</v>
      </c>
      <c r="AC31" s="567"/>
      <c r="AD31" s="567"/>
      <c r="AE31" s="347">
        <v>4</v>
      </c>
      <c r="AF31" s="568"/>
    </row>
    <row r="32" spans="1:32">
      <c r="A32" s="38">
        <v>6206806</v>
      </c>
      <c r="B32" s="10" t="s">
        <v>20</v>
      </c>
      <c r="C32" s="555">
        <v>42184</v>
      </c>
      <c r="D32" s="556">
        <v>0.52708333333333335</v>
      </c>
      <c r="E32" s="555">
        <v>42184</v>
      </c>
      <c r="F32" s="28">
        <v>0.62013888888888891</v>
      </c>
      <c r="G32" s="557">
        <f t="shared" si="2"/>
        <v>9.3055555553291924E-2</v>
      </c>
      <c r="H32" s="558">
        <v>0.1</v>
      </c>
      <c r="I32" s="542" t="s">
        <v>977</v>
      </c>
      <c r="J32" s="10" t="s">
        <v>965</v>
      </c>
      <c r="K32" s="559">
        <v>1.56908</v>
      </c>
      <c r="L32" s="559">
        <v>1.57447</v>
      </c>
      <c r="M32" s="559">
        <v>1.57447</v>
      </c>
      <c r="N32" s="560">
        <f>IF($B32=Statistika!$F$63,'Help-list'!$BD31*'Help-list'!$V$6,IF($B32=Statistika!$F$64,'Help-list'!$BD31*'Help-list'!$V$7,IF($B32=Statistika!$F$65,'Help-list'!$BD31*'Help-list'!$V$8,IF($B32=Statistika!$F$66,'Help-list'!$BD31*'Help-list'!$V$9,IF($B32=Statistika!$F$67,'Help-list'!$BD31*'Help-list'!$V$10,IF($B32=Statistika!$F$68,'Help-list'!$BD31*'Help-list'!$V$11,IF($B32=Statistika!$F$69,'Help-list'!$BD31*'Help-list'!$V$12,IF($B32=Statistika!$F$70,'Help-list'!$BD31*'Help-list'!$V$13,""))))))))</f>
        <v>53.900000000000063</v>
      </c>
      <c r="O32" s="559">
        <v>1.5633900000000001</v>
      </c>
      <c r="P32" s="561">
        <f>IF($B32=Statistika!$F$63,'Help-list'!$BE31*'Help-list'!$V$6,IF($B32=Statistika!$F$64,'Help-list'!$BE31*'Help-list'!$V$7,IF($B32=Statistika!$F$65,'Help-list'!$BE31*'Help-list'!$V$8,IF($B32=Statistika!$F$66,'Help-list'!$BE31*'Help-list'!$V$9,IF($B32=Statistika!$F$67,'Help-list'!$BE31*'Help-list'!$V$10,IF($B32=Statistika!$F$68,'Help-list'!$BE31*'Help-list'!$V$11,IF($B32=Statistika!$F$69,'Help-list'!$BE31*'Help-list'!$V$12,IF($B32=Statistika!$F$70,'Help-list'!$BE31*'Help-list'!$V$13,""))))))))</f>
        <v>56.899999999999729</v>
      </c>
      <c r="Q32" s="562">
        <f t="shared" si="1"/>
        <v>1.0556586270871922</v>
      </c>
      <c r="R32" s="563">
        <f>IF($B32=Statistika!$F$63,'Help-list'!$BF31*'Help-list'!$V$6,IF($B32=Statistika!$F$64,'Help-list'!$BF31*'Help-list'!$V$7,IF($B32=Statistika!$F$65,'Help-list'!$BF31*'Help-list'!$V$8,IF($B32=Statistika!$F$66,'Help-list'!$BF31*'Help-list'!$V$9,IF($B32=Statistika!$F$67,'Help-list'!$BF31*'Help-list'!$V$10,IF($B32=Statistika!$F$68,'Help-list'!$BF31*'Help-list'!$V$11,IF($B32=Statistika!$F$69,'Help-list'!$BF31*'Help-list'!$V$12,IF($B32=Statistika!$F$70,'Help-list'!$BF31*'Help-list'!$V$13,""))))))))</f>
        <v>-53.900000000000063</v>
      </c>
      <c r="S32" s="564">
        <v>1.5786500000000001</v>
      </c>
      <c r="T32" s="565">
        <f>IF($B32=Statistika!$F$63,'Help-list'!$BG31*'Help-list'!$V$6,IF($B32=Statistika!$F$64,'Help-list'!$BG31*'Help-list'!$V$7,IF($B32=Statistika!$F$65,'Help-list'!$BG31*'Help-list'!$V$8,IF($B32=Statistika!$F$66,'Help-list'!$BG31*'Help-list'!$V$9,IF($B32=Statistika!$F$67,'Help-list'!$BG31*'Help-list'!$V$10,IF($B32=Statistika!$F$68,'Help-list'!$BG31*'Help-list'!$V$11,IF($B32=Statistika!$F$69,'Help-list'!$BG31*'Help-list'!$V$12,IF($B32=Statistika!$F$70,'Help-list'!$BG31*'Help-list'!$V$13,""))))))))</f>
        <v>-95.700000000000784</v>
      </c>
      <c r="U32" s="564">
        <v>1.5683499999999999</v>
      </c>
      <c r="V32" s="565">
        <f>IF($B32=Statistika!$F$63,'Help-list'!$BH31*'Help-list'!$V$6,IF($B32=Statistika!$F$64,'Help-list'!$BH31*'Help-list'!$V$7,IF($B32=Statistika!$F$65,'Help-list'!$BH31*'Help-list'!$V$8,IF($B32=Statistika!$F$66,'Help-list'!$BH31*'Help-list'!$V$9,IF($B32=Statistika!$F$67,'Help-list'!$BH31*'Help-list'!$V$10,IF($B32=Statistika!$F$68,'Help-list'!$BH31*'Help-list'!$V$11,IF($B32=Statistika!$F$69,'Help-list'!$BH31*'Help-list'!$V$12,IF($B32=Statistika!$F$70,'Help-list'!$BH31*'Help-list'!$V$13,""))))))))</f>
        <v>7.3000000000011944</v>
      </c>
      <c r="W32" s="566">
        <v>-1319.79</v>
      </c>
      <c r="X32" s="567" t="s">
        <v>1300</v>
      </c>
      <c r="Y32" s="567" t="s">
        <v>969</v>
      </c>
      <c r="Z32" s="567"/>
      <c r="AA32" s="567"/>
      <c r="AB32" s="567" t="s">
        <v>0</v>
      </c>
      <c r="AC32" s="567"/>
      <c r="AD32" s="567"/>
      <c r="AE32" s="347">
        <v>4</v>
      </c>
      <c r="AF32" s="568"/>
    </row>
    <row r="33" spans="1:32">
      <c r="A33" s="38">
        <v>6209999</v>
      </c>
      <c r="B33" s="10" t="s">
        <v>20</v>
      </c>
      <c r="C33" s="555">
        <v>42184</v>
      </c>
      <c r="D33" s="556">
        <v>0.74097222222222225</v>
      </c>
      <c r="E33" s="555">
        <v>42185</v>
      </c>
      <c r="F33" s="28">
        <v>0.61319444444444449</v>
      </c>
      <c r="G33" s="557">
        <f t="shared" si="2"/>
        <v>0.87222222222044365</v>
      </c>
      <c r="H33" s="558">
        <v>0.1</v>
      </c>
      <c r="I33" s="542" t="s">
        <v>977</v>
      </c>
      <c r="J33" s="10" t="s">
        <v>965</v>
      </c>
      <c r="K33" s="559">
        <v>1.5769500000000001</v>
      </c>
      <c r="L33" s="559">
        <v>1.5747</v>
      </c>
      <c r="M33" s="559">
        <v>1.57955</v>
      </c>
      <c r="N33" s="560">
        <f>IF($B33=Statistika!$F$63,'Help-list'!$BD32*'Help-list'!$V$6,IF($B33=Statistika!$F$64,'Help-list'!$BD32*'Help-list'!$V$7,IF($B33=Statistika!$F$65,'Help-list'!$BD32*'Help-list'!$V$8,IF($B33=Statistika!$F$66,'Help-list'!$BD32*'Help-list'!$V$9,IF($B33=Statistika!$F$67,'Help-list'!$BD32*'Help-list'!$V$10,IF($B33=Statistika!$F$68,'Help-list'!$BD32*'Help-list'!$V$11,IF($B33=Statistika!$F$69,'Help-list'!$BD32*'Help-list'!$V$12,IF($B33=Statistika!$F$70,'Help-list'!$BD32*'Help-list'!$V$13,""))))))))</f>
        <v>25.999999999999357</v>
      </c>
      <c r="O33" s="559">
        <v>1.5694999999999999</v>
      </c>
      <c r="P33" s="561">
        <f>IF($B33=Statistika!$F$63,'Help-list'!$BE32*'Help-list'!$V$6,IF($B33=Statistika!$F$64,'Help-list'!$BE32*'Help-list'!$V$7,IF($B33=Statistika!$F$65,'Help-list'!$BE32*'Help-list'!$V$8,IF($B33=Statistika!$F$66,'Help-list'!$BE32*'Help-list'!$V$9,IF($B33=Statistika!$F$67,'Help-list'!$BE32*'Help-list'!$V$10,IF($B33=Statistika!$F$68,'Help-list'!$BE32*'Help-list'!$V$11,IF($B33=Statistika!$F$69,'Help-list'!$BE32*'Help-list'!$V$12,IF($B33=Statistika!$F$70,'Help-list'!$BE32*'Help-list'!$V$13,""))))))))</f>
        <v>74.500000000001791</v>
      </c>
      <c r="Q33" s="562">
        <f t="shared" si="1"/>
        <v>2.8653846153847553</v>
      </c>
      <c r="R33" s="563">
        <f>IF($B33=Statistika!$F$63,'Help-list'!$BF32*'Help-list'!$V$6,IF($B33=Statistika!$F$64,'Help-list'!$BF32*'Help-list'!$V$7,IF($B33=Statistika!$F$65,'Help-list'!$BF32*'Help-list'!$V$8,IF($B33=Statistika!$F$66,'Help-list'!$BF32*'Help-list'!$V$9,IF($B33=Statistika!$F$67,'Help-list'!$BF32*'Help-list'!$V$10,IF($B33=Statistika!$F$68,'Help-list'!$BF32*'Help-list'!$V$11,IF($B33=Statistika!$F$69,'Help-list'!$BF32*'Help-list'!$V$12,IF($B33=Statistika!$F$70,'Help-list'!$BF32*'Help-list'!$V$13,""))))))))</f>
        <v>22.500000000000853</v>
      </c>
      <c r="S33" s="564">
        <v>1.5786500000000001</v>
      </c>
      <c r="T33" s="565">
        <f>IF($B33=Statistika!$F$63,'Help-list'!$BG32*'Help-list'!$V$6,IF($B33=Statistika!$F$64,'Help-list'!$BG32*'Help-list'!$V$7,IF($B33=Statistika!$F$65,'Help-list'!$BG32*'Help-list'!$V$8,IF($B33=Statistika!$F$66,'Help-list'!$BG32*'Help-list'!$V$9,IF($B33=Statistika!$F$67,'Help-list'!$BG32*'Help-list'!$V$10,IF($B33=Statistika!$F$68,'Help-list'!$BG32*'Help-list'!$V$11,IF($B33=Statistika!$F$69,'Help-list'!$BG32*'Help-list'!$V$12,IF($B33=Statistika!$F$70,'Help-list'!$BG32*'Help-list'!$V$13,""))))))))</f>
        <v>-17.000000000000348</v>
      </c>
      <c r="U33" s="564">
        <v>1.55874</v>
      </c>
      <c r="V33" s="565">
        <f>IF($B33=Statistika!$F$63,'Help-list'!$BH32*'Help-list'!$V$6,IF($B33=Statistika!$F$64,'Help-list'!$BH32*'Help-list'!$V$7,IF($B33=Statistika!$F$65,'Help-list'!$BH32*'Help-list'!$V$8,IF($B33=Statistika!$F$66,'Help-list'!$BH32*'Help-list'!$V$9,IF($B33=Statistika!$F$67,'Help-list'!$BH32*'Help-list'!$V$10,IF($B33=Statistika!$F$68,'Help-list'!$BH32*'Help-list'!$V$11,IF($B33=Statistika!$F$69,'Help-list'!$BH32*'Help-list'!$V$12,IF($B33=Statistika!$F$70,'Help-list'!$BH32*'Help-list'!$V$13,""))))))))</f>
        <v>182.10000000000059</v>
      </c>
      <c r="W33" s="566">
        <v>547.65</v>
      </c>
      <c r="X33" s="567" t="s">
        <v>1300</v>
      </c>
      <c r="Y33" s="567" t="s">
        <v>1291</v>
      </c>
      <c r="Z33" s="567" t="s">
        <v>969</v>
      </c>
      <c r="AA33" s="567"/>
      <c r="AB33" s="567" t="s">
        <v>982</v>
      </c>
      <c r="AC33" s="567"/>
      <c r="AD33" s="567"/>
      <c r="AE33" s="347">
        <v>2</v>
      </c>
      <c r="AF33" s="568"/>
    </row>
    <row r="34" spans="1:32">
      <c r="A34" s="38">
        <v>6217669</v>
      </c>
      <c r="B34" s="10" t="s">
        <v>96</v>
      </c>
      <c r="C34" s="555">
        <v>42185</v>
      </c>
      <c r="D34" s="556">
        <v>0.78680555555555554</v>
      </c>
      <c r="E34" s="555">
        <v>42185</v>
      </c>
      <c r="F34" s="28">
        <v>0.80555555555555547</v>
      </c>
      <c r="G34" s="557">
        <f t="shared" si="2"/>
        <v>1.8749999995634425E-2</v>
      </c>
      <c r="H34" s="558">
        <v>0.3</v>
      </c>
      <c r="I34" s="542" t="s">
        <v>973</v>
      </c>
      <c r="J34" s="10" t="s">
        <v>965</v>
      </c>
      <c r="K34" s="559">
        <v>1174.2</v>
      </c>
      <c r="L34" s="559">
        <v>1172.1099999999999</v>
      </c>
      <c r="M34" s="559">
        <v>1175.9000000000001</v>
      </c>
      <c r="N34" s="560">
        <f>IF($B34=Statistika!$F$63,'Help-list'!$BD33*'Help-list'!$V$6,IF($B34=Statistika!$F$64,'Help-list'!$BD33*'Help-list'!$V$7,IF($B34=Statistika!$F$65,'Help-list'!$BD33*'Help-list'!$V$8,IF($B34=Statistika!$F$66,'Help-list'!$BD33*'Help-list'!$V$9,IF($B34=Statistika!$F$67,'Help-list'!$BD33*'Help-list'!$V$10,IF($B34=Statistika!$F$68,'Help-list'!$BD33*'Help-list'!$V$11,IF($B34=Statistika!$F$69,'Help-list'!$BD33*'Help-list'!$V$12,IF($B34=Statistika!$F$70,'Help-list'!$BD33*'Help-list'!$V$13,""))))))))</f>
        <v>17.000000000000455</v>
      </c>
      <c r="O34" s="559">
        <v>1172.1099999999999</v>
      </c>
      <c r="P34" s="561">
        <f>IF($B34=Statistika!$F$63,'Help-list'!$BE33*'Help-list'!$V$6,IF($B34=Statistika!$F$64,'Help-list'!$BE33*'Help-list'!$V$7,IF($B34=Statistika!$F$65,'Help-list'!$BE33*'Help-list'!$V$8,IF($B34=Statistika!$F$66,'Help-list'!$BE33*'Help-list'!$V$9,IF($B34=Statistika!$F$67,'Help-list'!$BE33*'Help-list'!$V$10,IF($B34=Statistika!$F$68,'Help-list'!$BE33*'Help-list'!$V$11,IF($B34=Statistika!$F$69,'Help-list'!$BE33*'Help-list'!$V$12,IF($B34=Statistika!$F$70,'Help-list'!$BE33*'Help-list'!$V$13,""))))))))</f>
        <v>20.900000000001455</v>
      </c>
      <c r="Q34" s="562">
        <f t="shared" si="1"/>
        <v>1.2294117647059351</v>
      </c>
      <c r="R34" s="563">
        <f>IF($B34=Statistika!$F$63,'Help-list'!$BF33*'Help-list'!$V$6,IF($B34=Statistika!$F$64,'Help-list'!$BF33*'Help-list'!$V$7,IF($B34=Statistika!$F$65,'Help-list'!$BF33*'Help-list'!$V$8,IF($B34=Statistika!$F$66,'Help-list'!$BF33*'Help-list'!$V$9,IF($B34=Statistika!$F$67,'Help-list'!$BF33*'Help-list'!$V$10,IF($B34=Statistika!$F$68,'Help-list'!$BF33*'Help-list'!$V$11,IF($B34=Statistika!$F$69,'Help-list'!$BF33*'Help-list'!$V$12,IF($B34=Statistika!$F$70,'Help-list'!$BF33*'Help-list'!$V$13,""))))))))</f>
        <v>20.900000000001455</v>
      </c>
      <c r="S34" s="564">
        <v>1174.81</v>
      </c>
      <c r="T34" s="565">
        <f>IF($B34=Statistika!$F$63,'Help-list'!$BG33*'Help-list'!$V$6,IF($B34=Statistika!$F$64,'Help-list'!$BG33*'Help-list'!$V$7,IF($B34=Statistika!$F$65,'Help-list'!$BG33*'Help-list'!$V$8,IF($B34=Statistika!$F$66,'Help-list'!$BG33*'Help-list'!$V$9,IF($B34=Statistika!$F$67,'Help-list'!$BG33*'Help-list'!$V$10,IF($B34=Statistika!$F$68,'Help-list'!$BG33*'Help-list'!$V$11,IF($B34=Statistika!$F$69,'Help-list'!$BG33*'Help-list'!$V$12,IF($B34=Statistika!$F$70,'Help-list'!$BG33*'Help-list'!$V$13,""))))))))</f>
        <v>-6.0999999999989996</v>
      </c>
      <c r="U34" s="564">
        <v>1170.19</v>
      </c>
      <c r="V34" s="565">
        <f>IF($B34=Statistika!$F$63,'Help-list'!$BH33*'Help-list'!$V$6,IF($B34=Statistika!$F$64,'Help-list'!$BH33*'Help-list'!$V$7,IF($B34=Statistika!$F$65,'Help-list'!$BH33*'Help-list'!$V$8,IF($B34=Statistika!$F$66,'Help-list'!$BH33*'Help-list'!$V$9,IF($B34=Statistika!$F$67,'Help-list'!$BH33*'Help-list'!$V$10,IF($B34=Statistika!$F$68,'Help-list'!$BH33*'Help-list'!$V$11,IF($B34=Statistika!$F$69,'Help-list'!$BH33*'Help-list'!$V$12,IF($B34=Statistika!$F$70,'Help-list'!$BH33*'Help-list'!$V$13,""))))))))</f>
        <v>40.099999999999909</v>
      </c>
      <c r="W34" s="566">
        <v>765.38</v>
      </c>
      <c r="X34" s="567" t="s">
        <v>1300</v>
      </c>
      <c r="Y34" s="567" t="s">
        <v>925</v>
      </c>
      <c r="Z34" s="567" t="s">
        <v>969</v>
      </c>
      <c r="AA34" s="567"/>
      <c r="AB34" s="567" t="s">
        <v>982</v>
      </c>
      <c r="AC34" s="567"/>
      <c r="AD34" s="567"/>
      <c r="AE34" s="347"/>
      <c r="AF34" s="568"/>
    </row>
    <row r="35" spans="1:32">
      <c r="A35" s="38">
        <v>6228693</v>
      </c>
      <c r="B35" s="10" t="s">
        <v>19</v>
      </c>
      <c r="C35" s="555">
        <v>42190</v>
      </c>
      <c r="D35" s="556">
        <v>0.99791666666666667</v>
      </c>
      <c r="E35" s="555">
        <v>42191</v>
      </c>
      <c r="F35" s="28">
        <v>5.2777777777777778E-2</v>
      </c>
      <c r="G35" s="557">
        <f t="shared" si="2"/>
        <v>5.486111110803904E-2</v>
      </c>
      <c r="H35" s="558">
        <v>0.1</v>
      </c>
      <c r="I35" s="542" t="s">
        <v>1263</v>
      </c>
      <c r="J35" s="10" t="s">
        <v>974</v>
      </c>
      <c r="K35" s="559">
        <v>1.0980399999999999</v>
      </c>
      <c r="L35" s="559">
        <v>1.1036900000000001</v>
      </c>
      <c r="M35" s="559">
        <v>1.09545</v>
      </c>
      <c r="N35" s="560">
        <f>IF($B35=Statistika!$F$63,'Help-list'!$BD34*'Help-list'!$V$6,IF($B35=Statistika!$F$64,'Help-list'!$BD34*'Help-list'!$V$7,IF($B35=Statistika!$F$65,'Help-list'!$BD34*'Help-list'!$V$8,IF($B35=Statistika!$F$66,'Help-list'!$BD34*'Help-list'!$V$9,IF($B35=Statistika!$F$67,'Help-list'!$BD34*'Help-list'!$V$10,IF($B35=Statistika!$F$68,'Help-list'!$BD34*'Help-list'!$V$11,IF($B35=Statistika!$F$69,'Help-list'!$BD34*'Help-list'!$V$12,IF($B35=Statistika!$F$70,'Help-list'!$BD34*'Help-list'!$V$13,""))))))))</f>
        <v>25.899999999998702</v>
      </c>
      <c r="O35" s="559">
        <v>1.1036900000000001</v>
      </c>
      <c r="P35" s="561">
        <f>IF($B35=Statistika!$F$63,'Help-list'!$BE34*'Help-list'!$V$6,IF($B35=Statistika!$F$64,'Help-list'!$BE34*'Help-list'!$V$7,IF($B35=Statistika!$F$65,'Help-list'!$BE34*'Help-list'!$V$8,IF($B35=Statistika!$F$66,'Help-list'!$BE34*'Help-list'!$V$9,IF($B35=Statistika!$F$67,'Help-list'!$BE34*'Help-list'!$V$10,IF($B35=Statistika!$F$68,'Help-list'!$BE34*'Help-list'!$V$11,IF($B35=Statistika!$F$69,'Help-list'!$BE34*'Help-list'!$V$12,IF($B35=Statistika!$F$70,'Help-list'!$BE34*'Help-list'!$V$13,""))))))))</f>
        <v>56.500000000001549</v>
      </c>
      <c r="Q35" s="562">
        <f t="shared" si="1"/>
        <v>2.1814671814673505</v>
      </c>
      <c r="R35" s="563">
        <f>IF($B35=Statistika!$F$63,'Help-list'!$BF34*'Help-list'!$V$6,IF($B35=Statistika!$F$64,'Help-list'!$BF34*'Help-list'!$V$7,IF($B35=Statistika!$F$65,'Help-list'!$BF34*'Help-list'!$V$8,IF($B35=Statistika!$F$66,'Help-list'!$BF34*'Help-list'!$V$9,IF($B35=Statistika!$F$67,'Help-list'!$BF34*'Help-list'!$V$10,IF($B35=Statistika!$F$68,'Help-list'!$BF34*'Help-list'!$V$11,IF($B35=Statistika!$F$69,'Help-list'!$BF34*'Help-list'!$V$12,IF($B35=Statistika!$F$70,'Help-list'!$BF34*'Help-list'!$V$13,""))))))))</f>
        <v>56.500000000001549</v>
      </c>
      <c r="S35" s="564">
        <v>1.0976999999999999</v>
      </c>
      <c r="T35" s="565">
        <f>IF($B35=Statistika!$F$63,'Help-list'!$BG34*'Help-list'!$V$6,IF($B35=Statistika!$F$64,'Help-list'!$BG34*'Help-list'!$V$7,IF($B35=Statistika!$F$65,'Help-list'!$BG34*'Help-list'!$V$8,IF($B35=Statistika!$F$66,'Help-list'!$BG34*'Help-list'!$V$9,IF($B35=Statistika!$F$67,'Help-list'!$BG34*'Help-list'!$V$10,IF($B35=Statistika!$F$68,'Help-list'!$BG34*'Help-list'!$V$11,IF($B35=Statistika!$F$69,'Help-list'!$BG34*'Help-list'!$V$12,IF($B35=Statistika!$F$70,'Help-list'!$BG34*'Help-list'!$V$13,""))))))))</f>
        <v>-3.4000000000000696</v>
      </c>
      <c r="U35" s="564">
        <v>1.1093900000000001</v>
      </c>
      <c r="V35" s="565">
        <f>IF($B35=Statistika!$F$63,'Help-list'!$BH34*'Help-list'!$V$6,IF($B35=Statistika!$F$64,'Help-list'!$BH34*'Help-list'!$V$7,IF($B35=Statistika!$F$65,'Help-list'!$BH34*'Help-list'!$V$8,IF($B35=Statistika!$F$66,'Help-list'!$BH34*'Help-list'!$V$9,IF($B35=Statistika!$F$67,'Help-list'!$BH34*'Help-list'!$V$10,IF($B35=Statistika!$F$68,'Help-list'!$BH34*'Help-list'!$V$11,IF($B35=Statistika!$F$69,'Help-list'!$BH34*'Help-list'!$V$12,IF($B35=Statistika!$F$70,'Help-list'!$BH34*'Help-list'!$V$13,""))))))))</f>
        <v>113.50000000000193</v>
      </c>
      <c r="W35" s="566">
        <v>1385.21</v>
      </c>
      <c r="X35" s="567" t="s">
        <v>1300</v>
      </c>
      <c r="Y35" s="567" t="s">
        <v>954</v>
      </c>
      <c r="Z35" s="567"/>
      <c r="AA35" s="567"/>
      <c r="AB35" s="567" t="s">
        <v>982</v>
      </c>
      <c r="AC35" s="567"/>
      <c r="AD35" s="567"/>
      <c r="AE35" s="347"/>
      <c r="AF35" s="568"/>
    </row>
    <row r="36" spans="1:32">
      <c r="A36" s="38">
        <v>6229930</v>
      </c>
      <c r="B36" s="10" t="s">
        <v>22</v>
      </c>
      <c r="C36" s="555">
        <v>42191</v>
      </c>
      <c r="D36" s="556">
        <v>0.37708333333333338</v>
      </c>
      <c r="E36" s="555">
        <v>42191</v>
      </c>
      <c r="F36" s="28">
        <v>0.48819444444444443</v>
      </c>
      <c r="G36" s="557">
        <f t="shared" si="2"/>
        <v>0.11111111110949423</v>
      </c>
      <c r="H36" s="558">
        <v>0.1</v>
      </c>
      <c r="I36" s="542" t="s">
        <v>1263</v>
      </c>
      <c r="J36" s="10" t="s">
        <v>974</v>
      </c>
      <c r="K36" s="559">
        <v>10839</v>
      </c>
      <c r="L36" s="559">
        <v>10979.6</v>
      </c>
      <c r="M36" s="559">
        <v>10734.4</v>
      </c>
      <c r="N36" s="560">
        <f>IF($B36=Statistika!$F$63,'Help-list'!$BD35*'Help-list'!$V$6,IF($B36=Statistika!$F$64,'Help-list'!$BD35*'Help-list'!$V$7,IF($B36=Statistika!$F$65,'Help-list'!$BD35*'Help-list'!$V$8,IF($B36=Statistika!$F$66,'Help-list'!$BD35*'Help-list'!$V$9,IF($B36=Statistika!$F$67,'Help-list'!$BD35*'Help-list'!$V$10,IF($B36=Statistika!$F$68,'Help-list'!$BD35*'Help-list'!$V$11,IF($B36=Statistika!$F$69,'Help-list'!$BD35*'Help-list'!$V$12,IF($B36=Statistika!$F$70,'Help-list'!$BD35*'Help-list'!$V$13,""))))))))</f>
        <v>104.60000000000036</v>
      </c>
      <c r="O36" s="559">
        <v>10979.6</v>
      </c>
      <c r="P36" s="561">
        <f>IF($B36=Statistika!$F$63,'Help-list'!$BE35*'Help-list'!$V$6,IF($B36=Statistika!$F$64,'Help-list'!$BE35*'Help-list'!$V$7,IF($B36=Statistika!$F$65,'Help-list'!$BE35*'Help-list'!$V$8,IF($B36=Statistika!$F$66,'Help-list'!$BE35*'Help-list'!$V$9,IF($B36=Statistika!$F$67,'Help-list'!$BE35*'Help-list'!$V$10,IF($B36=Statistika!$F$68,'Help-list'!$BE35*'Help-list'!$V$11,IF($B36=Statistika!$F$69,'Help-list'!$BE35*'Help-list'!$V$12,IF($B36=Statistika!$F$70,'Help-list'!$BE35*'Help-list'!$V$13,""))))))))</f>
        <v>140.60000000000036</v>
      </c>
      <c r="Q36" s="562">
        <f t="shared" si="1"/>
        <v>1.3441682600382396</v>
      </c>
      <c r="R36" s="563">
        <f>IF($B36=Statistika!$F$63,'Help-list'!$BF35*'Help-list'!$V$6,IF($B36=Statistika!$F$64,'Help-list'!$BF35*'Help-list'!$V$7,IF($B36=Statistika!$F$65,'Help-list'!$BF35*'Help-list'!$V$8,IF($B36=Statistika!$F$66,'Help-list'!$BF35*'Help-list'!$V$9,IF($B36=Statistika!$F$67,'Help-list'!$BF35*'Help-list'!$V$10,IF($B36=Statistika!$F$68,'Help-list'!$BF35*'Help-list'!$V$11,IF($B36=Statistika!$F$69,'Help-list'!$BF35*'Help-list'!$V$12,IF($B36=Statistika!$F$70,'Help-list'!$BF35*'Help-list'!$V$13,""))))))))</f>
        <v>140.60000000000036</v>
      </c>
      <c r="S36" s="564">
        <v>10814.9</v>
      </c>
      <c r="T36" s="565">
        <f>IF($B36=Statistika!$F$63,'Help-list'!$BG35*'Help-list'!$V$6,IF($B36=Statistika!$F$64,'Help-list'!$BG35*'Help-list'!$V$7,IF($B36=Statistika!$F$65,'Help-list'!$BG35*'Help-list'!$V$8,IF($B36=Statistika!$F$66,'Help-list'!$BG35*'Help-list'!$V$9,IF($B36=Statistika!$F$67,'Help-list'!$BG35*'Help-list'!$V$10,IF($B36=Statistika!$F$68,'Help-list'!$BG35*'Help-list'!$V$11,IF($B36=Statistika!$F$69,'Help-list'!$BG35*'Help-list'!$V$12,IF($B36=Statistika!$F$70,'Help-list'!$BG35*'Help-list'!$V$13,""))))))))</f>
        <v>-24.100000000000364</v>
      </c>
      <c r="U36" s="564">
        <v>10995.6</v>
      </c>
      <c r="V36" s="565">
        <f>IF($B36=Statistika!$F$63,'Help-list'!$BH35*'Help-list'!$V$6,IF($B36=Statistika!$F$64,'Help-list'!$BH35*'Help-list'!$V$7,IF($B36=Statistika!$F$65,'Help-list'!$BH35*'Help-list'!$V$8,IF($B36=Statistika!$F$66,'Help-list'!$BH35*'Help-list'!$V$9,IF($B36=Statistika!$F$67,'Help-list'!$BH35*'Help-list'!$V$10,IF($B36=Statistika!$F$68,'Help-list'!$BH35*'Help-list'!$V$11,IF($B36=Statistika!$F$69,'Help-list'!$BH35*'Help-list'!$V$12,IF($B36=Statistika!$F$70,'Help-list'!$BH35*'Help-list'!$V$13,""))))))))</f>
        <v>156.60000000000036</v>
      </c>
      <c r="W36" s="566">
        <v>3813.49</v>
      </c>
      <c r="X36" s="567" t="s">
        <v>1301</v>
      </c>
      <c r="Y36" s="567" t="s">
        <v>954</v>
      </c>
      <c r="Z36" s="567"/>
      <c r="AA36" s="567"/>
      <c r="AB36" s="567" t="s">
        <v>982</v>
      </c>
      <c r="AC36" s="567"/>
      <c r="AD36" s="567"/>
      <c r="AE36" s="347"/>
      <c r="AF36" s="568"/>
    </row>
    <row r="37" spans="1:32">
      <c r="A37" s="38">
        <v>6233296</v>
      </c>
      <c r="B37" s="10" t="s">
        <v>20</v>
      </c>
      <c r="C37" s="555">
        <v>42191</v>
      </c>
      <c r="D37" s="556">
        <v>0.70486111111111116</v>
      </c>
      <c r="E37" s="555">
        <v>42191</v>
      </c>
      <c r="F37" s="28">
        <v>0.73888888888888893</v>
      </c>
      <c r="G37" s="557">
        <f t="shared" si="2"/>
        <v>3.4027777779556345E-2</v>
      </c>
      <c r="H37" s="558">
        <v>0.1</v>
      </c>
      <c r="I37" s="542" t="s">
        <v>1263</v>
      </c>
      <c r="J37" s="10" t="s">
        <v>965</v>
      </c>
      <c r="K37" s="559">
        <v>1.55949</v>
      </c>
      <c r="L37" s="559">
        <v>1.56189</v>
      </c>
      <c r="M37" s="559">
        <v>1.56189</v>
      </c>
      <c r="N37" s="560">
        <f>IF($B37=Statistika!$F$63,'Help-list'!$BD36*'Help-list'!$V$6,IF($B37=Statistika!$F$64,'Help-list'!$BD36*'Help-list'!$V$7,IF($B37=Statistika!$F$65,'Help-list'!$BD36*'Help-list'!$V$8,IF($B37=Statistika!$F$66,'Help-list'!$BD36*'Help-list'!$V$9,IF($B37=Statistika!$F$67,'Help-list'!$BD36*'Help-list'!$V$10,IF($B37=Statistika!$F$68,'Help-list'!$BD36*'Help-list'!$V$11,IF($B37=Statistika!$F$69,'Help-list'!$BD36*'Help-list'!$V$12,IF($B37=Statistika!$F$70,'Help-list'!$BD36*'Help-list'!$V$13,""))))))))</f>
        <v>23.999999999999577</v>
      </c>
      <c r="O37" s="559">
        <v>1.5569500000000001</v>
      </c>
      <c r="P37" s="561">
        <f>IF($B37=Statistika!$F$63,'Help-list'!$BE36*'Help-list'!$V$6,IF($B37=Statistika!$F$64,'Help-list'!$BE36*'Help-list'!$V$7,IF($B37=Statistika!$F$65,'Help-list'!$BE36*'Help-list'!$V$8,IF($B37=Statistika!$F$66,'Help-list'!$BE36*'Help-list'!$V$9,IF($B37=Statistika!$F$67,'Help-list'!$BE36*'Help-list'!$V$10,IF($B37=Statistika!$F$68,'Help-list'!$BE36*'Help-list'!$V$11,IF($B37=Statistika!$F$69,'Help-list'!$BE36*'Help-list'!$V$12,IF($B37=Statistika!$F$70,'Help-list'!$BE36*'Help-list'!$V$13,""))))))))</f>
        <v>25.399999999999867</v>
      </c>
      <c r="Q37" s="562">
        <f t="shared" si="1"/>
        <v>1.0583333333333464</v>
      </c>
      <c r="R37" s="563">
        <f>IF($B37=Statistika!$F$63,'Help-list'!$BF36*'Help-list'!$V$6,IF($B37=Statistika!$F$64,'Help-list'!$BF36*'Help-list'!$V$7,IF($B37=Statistika!$F$65,'Help-list'!$BF36*'Help-list'!$V$8,IF($B37=Statistika!$F$66,'Help-list'!$BF36*'Help-list'!$V$9,IF($B37=Statistika!$F$67,'Help-list'!$BF36*'Help-list'!$V$10,IF($B37=Statistika!$F$68,'Help-list'!$BF36*'Help-list'!$V$11,IF($B37=Statistika!$F$69,'Help-list'!$BF36*'Help-list'!$V$12,IF($B37=Statistika!$F$70,'Help-list'!$BF36*'Help-list'!$V$13,""))))))))</f>
        <v>-23.999999999999577</v>
      </c>
      <c r="S37" s="564">
        <v>1.5627899999999999</v>
      </c>
      <c r="T37" s="565">
        <f>IF($B37=Statistika!$F$63,'Help-list'!$BG36*'Help-list'!$V$6,IF($B37=Statistika!$F$64,'Help-list'!$BG36*'Help-list'!$V$7,IF($B37=Statistika!$F$65,'Help-list'!$BG36*'Help-list'!$V$8,IF($B37=Statistika!$F$66,'Help-list'!$BG36*'Help-list'!$V$9,IF($B37=Statistika!$F$67,'Help-list'!$BG36*'Help-list'!$V$10,IF($B37=Statistika!$F$68,'Help-list'!$BG36*'Help-list'!$V$11,IF($B37=Statistika!$F$69,'Help-list'!$BG36*'Help-list'!$V$12,IF($B37=Statistika!$F$70,'Help-list'!$BG36*'Help-list'!$V$13,""))))))))</f>
        <v>-32.999999999998586</v>
      </c>
      <c r="U37" s="564">
        <v>1.5411900000000001</v>
      </c>
      <c r="V37" s="565">
        <f>IF($B37=Statistika!$F$63,'Help-list'!$BH36*'Help-list'!$V$6,IF($B37=Statistika!$F$64,'Help-list'!$BH36*'Help-list'!$V$7,IF($B37=Statistika!$F$65,'Help-list'!$BH36*'Help-list'!$V$8,IF($B37=Statistika!$F$66,'Help-list'!$BH36*'Help-list'!$V$9,IF($B37=Statistika!$F$67,'Help-list'!$BH36*'Help-list'!$V$10,IF($B37=Statistika!$F$68,'Help-list'!$BH36*'Help-list'!$V$11,IF($B37=Statistika!$F$69,'Help-list'!$BH36*'Help-list'!$V$12,IF($B37=Statistika!$F$70,'Help-list'!$BH36*'Help-list'!$V$13,""))))))))</f>
        <v>182.99999999999983</v>
      </c>
      <c r="W37" s="566">
        <v>-588.89</v>
      </c>
      <c r="X37" s="567" t="s">
        <v>1300</v>
      </c>
      <c r="Y37" s="567" t="s">
        <v>954</v>
      </c>
      <c r="Z37" s="567"/>
      <c r="AA37" s="567"/>
      <c r="AB37" s="567" t="s">
        <v>0</v>
      </c>
      <c r="AC37" s="567"/>
      <c r="AD37" s="567"/>
      <c r="AE37" s="347"/>
      <c r="AF37" s="568"/>
    </row>
    <row r="38" spans="1:32">
      <c r="A38" s="38">
        <v>6233667</v>
      </c>
      <c r="B38" s="10" t="s">
        <v>20</v>
      </c>
      <c r="C38" s="555">
        <v>42191</v>
      </c>
      <c r="D38" s="556">
        <v>0.74513888888888891</v>
      </c>
      <c r="E38" s="555">
        <v>42191</v>
      </c>
      <c r="F38" s="28">
        <v>0.86458333333333337</v>
      </c>
      <c r="G38" s="557">
        <f t="shared" si="2"/>
        <v>0.11944444444816327</v>
      </c>
      <c r="H38" s="558">
        <v>0.1</v>
      </c>
      <c r="I38" s="542" t="s">
        <v>1263</v>
      </c>
      <c r="J38" s="10" t="s">
        <v>965</v>
      </c>
      <c r="K38" s="559">
        <v>1.5607500000000001</v>
      </c>
      <c r="L38" s="559">
        <v>1.5606</v>
      </c>
      <c r="M38" s="559">
        <v>1.5643499999999999</v>
      </c>
      <c r="N38" s="560">
        <f>IF($B38=Statistika!$F$63,'Help-list'!$BD37*'Help-list'!$V$6,IF($B38=Statistika!$F$64,'Help-list'!$BD37*'Help-list'!$V$7,IF($B38=Statistika!$F$65,'Help-list'!$BD37*'Help-list'!$V$8,IF($B38=Statistika!$F$66,'Help-list'!$BD37*'Help-list'!$V$9,IF($B38=Statistika!$F$67,'Help-list'!$BD37*'Help-list'!$V$10,IF($B38=Statistika!$F$68,'Help-list'!$BD37*'Help-list'!$V$11,IF($B38=Statistika!$F$69,'Help-list'!$BD37*'Help-list'!$V$12,IF($B38=Statistika!$F$70,'Help-list'!$BD37*'Help-list'!$V$13,""))))))))</f>
        <v>35.999999999998252</v>
      </c>
      <c r="O38" s="559">
        <v>1.5569500000000001</v>
      </c>
      <c r="P38" s="561">
        <f>IF($B38=Statistika!$F$63,'Help-list'!$BE37*'Help-list'!$V$6,IF($B38=Statistika!$F$64,'Help-list'!$BE37*'Help-list'!$V$7,IF($B38=Statistika!$F$65,'Help-list'!$BE37*'Help-list'!$V$8,IF($B38=Statistika!$F$66,'Help-list'!$BE37*'Help-list'!$V$9,IF($B38=Statistika!$F$67,'Help-list'!$BE37*'Help-list'!$V$10,IF($B38=Statistika!$F$68,'Help-list'!$BE37*'Help-list'!$V$11,IF($B38=Statistika!$F$69,'Help-list'!$BE37*'Help-list'!$V$12,IF($B38=Statistika!$F$70,'Help-list'!$BE37*'Help-list'!$V$13,""))))))))</f>
        <v>38.000000000000256</v>
      </c>
      <c r="Q38" s="562">
        <f t="shared" si="1"/>
        <v>1.055555555555614</v>
      </c>
      <c r="R38" s="563">
        <f>IF($B38=Statistika!$F$63,'Help-list'!$BF37*'Help-list'!$V$6,IF($B38=Statistika!$F$64,'Help-list'!$BF37*'Help-list'!$V$7,IF($B38=Statistika!$F$65,'Help-list'!$BF37*'Help-list'!$V$8,IF($B38=Statistika!$F$66,'Help-list'!$BF37*'Help-list'!$V$9,IF($B38=Statistika!$F$67,'Help-list'!$BF37*'Help-list'!$V$10,IF($B38=Statistika!$F$68,'Help-list'!$BF37*'Help-list'!$V$11,IF($B38=Statistika!$F$69,'Help-list'!$BF37*'Help-list'!$V$12,IF($B38=Statistika!$F$70,'Help-list'!$BF37*'Help-list'!$V$13,""))))))))</f>
        <v>1.500000000000945</v>
      </c>
      <c r="S38" s="564">
        <v>1.5627899999999999</v>
      </c>
      <c r="T38" s="565">
        <f>IF($B38=Statistika!$F$63,'Help-list'!$BG37*'Help-list'!$V$6,IF($B38=Statistika!$F$64,'Help-list'!$BG37*'Help-list'!$V$7,IF($B38=Statistika!$F$65,'Help-list'!$BG37*'Help-list'!$V$8,IF($B38=Statistika!$F$66,'Help-list'!$BG37*'Help-list'!$V$9,IF($B38=Statistika!$F$67,'Help-list'!$BG37*'Help-list'!$V$10,IF($B38=Statistika!$F$68,'Help-list'!$BG37*'Help-list'!$V$11,IF($B38=Statistika!$F$69,'Help-list'!$BG37*'Help-list'!$V$12,IF($B38=Statistika!$F$70,'Help-list'!$BG37*'Help-list'!$V$13,""))))))))</f>
        <v>-20.399999999998197</v>
      </c>
      <c r="U38" s="564">
        <v>1.5411900000000001</v>
      </c>
      <c r="V38" s="565">
        <f>IF($B38=Statistika!$F$63,'Help-list'!$BH37*'Help-list'!$V$6,IF($B38=Statistika!$F$64,'Help-list'!$BH37*'Help-list'!$V$7,IF($B38=Statistika!$F$65,'Help-list'!$BH37*'Help-list'!$V$8,IF($B38=Statistika!$F$66,'Help-list'!$BH37*'Help-list'!$V$9,IF($B38=Statistika!$F$67,'Help-list'!$BH37*'Help-list'!$V$10,IF($B38=Statistika!$F$68,'Help-list'!$BH37*'Help-list'!$V$11,IF($B38=Statistika!$F$69,'Help-list'!$BH37*'Help-list'!$V$12,IF($B38=Statistika!$F$70,'Help-list'!$BH37*'Help-list'!$V$13,""))))))))</f>
        <v>195.60000000000022</v>
      </c>
      <c r="W38" s="566">
        <v>36.94</v>
      </c>
      <c r="X38" s="567" t="s">
        <v>1300</v>
      </c>
      <c r="Y38" s="567" t="s">
        <v>969</v>
      </c>
      <c r="Z38" s="567"/>
      <c r="AA38" s="567"/>
      <c r="AB38" s="567" t="s">
        <v>986</v>
      </c>
      <c r="AC38" s="567"/>
      <c r="AD38" s="567"/>
      <c r="AE38" s="347"/>
      <c r="AF38" s="568"/>
    </row>
    <row r="39" spans="1:32">
      <c r="A39" s="38">
        <v>6235374</v>
      </c>
      <c r="B39" s="10" t="s">
        <v>20</v>
      </c>
      <c r="C39" s="555">
        <v>42192</v>
      </c>
      <c r="D39" s="556">
        <v>0.37361111111111112</v>
      </c>
      <c r="E39" s="555">
        <v>42192</v>
      </c>
      <c r="F39" s="28">
        <v>0.3888888888888889</v>
      </c>
      <c r="G39" s="557">
        <f t="shared" si="2"/>
        <v>1.5277777776645962E-2</v>
      </c>
      <c r="H39" s="558">
        <v>0.1</v>
      </c>
      <c r="I39" s="542" t="s">
        <v>1263</v>
      </c>
      <c r="J39" s="10" t="s">
        <v>974</v>
      </c>
      <c r="K39" s="559">
        <v>1.5569200000000001</v>
      </c>
      <c r="L39" s="559">
        <v>1.5555000000000001</v>
      </c>
      <c r="M39" s="559">
        <v>1.5555000000000001</v>
      </c>
      <c r="N39" s="560">
        <f>IF($B39=Statistika!$F$63,'Help-list'!$BD38*'Help-list'!$V$6,IF($B39=Statistika!$F$64,'Help-list'!$BD38*'Help-list'!$V$7,IF($B39=Statistika!$F$65,'Help-list'!$BD38*'Help-list'!$V$8,IF($B39=Statistika!$F$66,'Help-list'!$BD38*'Help-list'!$V$9,IF($B39=Statistika!$F$67,'Help-list'!$BD38*'Help-list'!$V$10,IF($B39=Statistika!$F$68,'Help-list'!$BD38*'Help-list'!$V$11,IF($B39=Statistika!$F$69,'Help-list'!$BD38*'Help-list'!$V$12,IF($B39=Statistika!$F$70,'Help-list'!$BD38*'Help-list'!$V$13,""))))))))</f>
        <v>14.199999999999768</v>
      </c>
      <c r="O39" s="559">
        <v>1.5589999999999999</v>
      </c>
      <c r="P39" s="561">
        <f>IF($B39=Statistika!$F$63,'Help-list'!$BE38*'Help-list'!$V$6,IF($B39=Statistika!$F$64,'Help-list'!$BE38*'Help-list'!$V$7,IF($B39=Statistika!$F$65,'Help-list'!$BE38*'Help-list'!$V$8,IF($B39=Statistika!$F$66,'Help-list'!$BE38*'Help-list'!$V$9,IF($B39=Statistika!$F$67,'Help-list'!$BE38*'Help-list'!$V$10,IF($B39=Statistika!$F$68,'Help-list'!$BE38*'Help-list'!$V$11,IF($B39=Statistika!$F$69,'Help-list'!$BE38*'Help-list'!$V$12,IF($B39=Statistika!$F$70,'Help-list'!$BE38*'Help-list'!$V$13,""))))))))</f>
        <v>20.799999999998597</v>
      </c>
      <c r="Q39" s="562">
        <f t="shared" si="1"/>
        <v>1.4647887323942914</v>
      </c>
      <c r="R39" s="563">
        <f>IF($B39=Statistika!$F$63,'Help-list'!$BF38*'Help-list'!$V$6,IF($B39=Statistika!$F$64,'Help-list'!$BF38*'Help-list'!$V$7,IF($B39=Statistika!$F$65,'Help-list'!$BF38*'Help-list'!$V$8,IF($B39=Statistika!$F$66,'Help-list'!$BF38*'Help-list'!$V$9,IF($B39=Statistika!$F$67,'Help-list'!$BF38*'Help-list'!$V$10,IF($B39=Statistika!$F$68,'Help-list'!$BF38*'Help-list'!$V$11,IF($B39=Statistika!$F$69,'Help-list'!$BF38*'Help-list'!$V$12,IF($B39=Statistika!$F$70,'Help-list'!$BF38*'Help-list'!$V$13,""))))))))</f>
        <v>-14.199999999999768</v>
      </c>
      <c r="S39" s="564">
        <v>1.53871</v>
      </c>
      <c r="T39" s="565">
        <f>IF($B39=Statistika!$F$63,'Help-list'!$BG38*'Help-list'!$V$6,IF($B39=Statistika!$F$64,'Help-list'!$BG38*'Help-list'!$V$7,IF($B39=Statistika!$F$65,'Help-list'!$BG38*'Help-list'!$V$8,IF($B39=Statistika!$F$66,'Help-list'!$BG38*'Help-list'!$V$9,IF($B39=Statistika!$F$67,'Help-list'!$BG38*'Help-list'!$V$10,IF($B39=Statistika!$F$68,'Help-list'!$BG38*'Help-list'!$V$11,IF($B39=Statistika!$F$69,'Help-list'!$BG38*'Help-list'!$V$12,IF($B39=Statistika!$F$70,'Help-list'!$BG38*'Help-list'!$V$13,""))))))))</f>
        <v>-182.10000000000059</v>
      </c>
      <c r="U39" s="564">
        <v>1.5570999999999999</v>
      </c>
      <c r="V39" s="565">
        <f>IF($B39=Statistika!$F$63,'Help-list'!$BH38*'Help-list'!$V$6,IF($B39=Statistika!$F$64,'Help-list'!$BH38*'Help-list'!$V$7,IF($B39=Statistika!$F$65,'Help-list'!$BH38*'Help-list'!$V$8,IF($B39=Statistika!$F$66,'Help-list'!$BH38*'Help-list'!$V$9,IF($B39=Statistika!$F$67,'Help-list'!$BH38*'Help-list'!$V$10,IF($B39=Statistika!$F$68,'Help-list'!$BH38*'Help-list'!$V$11,IF($B39=Statistika!$F$69,'Help-list'!$BH38*'Help-list'!$V$12,IF($B39=Statistika!$F$70,'Help-list'!$BH38*'Help-list'!$V$13,""))))))))</f>
        <v>1.7999999999984695</v>
      </c>
      <c r="W39" s="566">
        <v>-349.35</v>
      </c>
      <c r="X39" s="567" t="s">
        <v>1301</v>
      </c>
      <c r="Y39" s="567" t="s">
        <v>954</v>
      </c>
      <c r="Z39" s="567"/>
      <c r="AA39" s="567"/>
      <c r="AB39" s="567" t="s">
        <v>0</v>
      </c>
      <c r="AC39" s="567"/>
      <c r="AD39" s="567"/>
      <c r="AE39" s="347"/>
      <c r="AF39" s="568"/>
    </row>
    <row r="40" spans="1:32">
      <c r="A40" s="38">
        <v>6238898</v>
      </c>
      <c r="B40" s="10" t="s">
        <v>21</v>
      </c>
      <c r="C40" s="555">
        <v>42192</v>
      </c>
      <c r="D40" s="556">
        <v>0.78263888888888899</v>
      </c>
      <c r="E40" s="555">
        <v>42192</v>
      </c>
      <c r="F40" s="28">
        <v>0.88680555555555562</v>
      </c>
      <c r="G40" s="557">
        <f t="shared" si="2"/>
        <v>0.10416666667151731</v>
      </c>
      <c r="H40" s="558">
        <v>0.3</v>
      </c>
      <c r="I40" s="542" t="s">
        <v>977</v>
      </c>
      <c r="J40" s="10" t="s">
        <v>974</v>
      </c>
      <c r="K40" s="559">
        <v>122.256</v>
      </c>
      <c r="L40" s="559">
        <v>122.51</v>
      </c>
      <c r="M40" s="559">
        <v>122.01</v>
      </c>
      <c r="N40" s="560">
        <f>IF($B40=Statistika!$F$63,'Help-list'!$BD39*'Help-list'!$V$6,IF($B40=Statistika!$F$64,'Help-list'!$BD39*'Help-list'!$V$7,IF($B40=Statistika!$F$65,'Help-list'!$BD39*'Help-list'!$V$8,IF($B40=Statistika!$F$66,'Help-list'!$BD39*'Help-list'!$V$9,IF($B40=Statistika!$F$67,'Help-list'!$BD39*'Help-list'!$V$10,IF($B40=Statistika!$F$68,'Help-list'!$BD39*'Help-list'!$V$11,IF($B40=Statistika!$F$69,'Help-list'!$BD39*'Help-list'!$V$12,IF($B40=Statistika!$F$70,'Help-list'!$BD39*'Help-list'!$V$13,""))))))))</f>
        <v>24.599999999999511</v>
      </c>
      <c r="O40" s="559">
        <v>122.51</v>
      </c>
      <c r="P40" s="561">
        <f>IF($B40=Statistika!$F$63,'Help-list'!$BE39*'Help-list'!$V$6,IF($B40=Statistika!$F$64,'Help-list'!$BE39*'Help-list'!$V$7,IF($B40=Statistika!$F$65,'Help-list'!$BE39*'Help-list'!$V$8,IF($B40=Statistika!$F$66,'Help-list'!$BE39*'Help-list'!$V$9,IF($B40=Statistika!$F$67,'Help-list'!$BE39*'Help-list'!$V$10,IF($B40=Statistika!$F$68,'Help-list'!$BE39*'Help-list'!$V$11,IF($B40=Statistika!$F$69,'Help-list'!$BE39*'Help-list'!$V$12,IF($B40=Statistika!$F$70,'Help-list'!$BE39*'Help-list'!$V$13,""))))))))</f>
        <v>25.400000000000489</v>
      </c>
      <c r="Q40" s="562">
        <f t="shared" si="1"/>
        <v>1.0325203252032924</v>
      </c>
      <c r="R40" s="563">
        <f>IF($B40=Statistika!$F$63,'Help-list'!$BF39*'Help-list'!$V$6,IF($B40=Statistika!$F$64,'Help-list'!$BF39*'Help-list'!$V$7,IF($B40=Statistika!$F$65,'Help-list'!$BF39*'Help-list'!$V$8,IF($B40=Statistika!$F$66,'Help-list'!$BF39*'Help-list'!$V$9,IF($B40=Statistika!$F$67,'Help-list'!$BF39*'Help-list'!$V$10,IF($B40=Statistika!$F$68,'Help-list'!$BF39*'Help-list'!$V$11,IF($B40=Statistika!$F$69,'Help-list'!$BF39*'Help-list'!$V$12,IF($B40=Statistika!$F$70,'Help-list'!$BF39*'Help-list'!$V$13,""))))))))</f>
        <v>25.400000000000489</v>
      </c>
      <c r="S40" s="564">
        <v>122.21</v>
      </c>
      <c r="T40" s="565">
        <f>IF($B40=Statistika!$F$63,'Help-list'!$BG39*'Help-list'!$V$6,IF($B40=Statistika!$F$64,'Help-list'!$BG39*'Help-list'!$V$7,IF($B40=Statistika!$F$65,'Help-list'!$BG39*'Help-list'!$V$8,IF($B40=Statistika!$F$66,'Help-list'!$BG39*'Help-list'!$V$9,IF($B40=Statistika!$F$67,'Help-list'!$BG39*'Help-list'!$V$10,IF($B40=Statistika!$F$68,'Help-list'!$BG39*'Help-list'!$V$11,IF($B40=Statistika!$F$69,'Help-list'!$BG39*'Help-list'!$V$12,IF($B40=Statistika!$F$70,'Help-list'!$BG39*'Help-list'!$V$13,""))))))))</f>
        <v>-4.600000000000648</v>
      </c>
      <c r="U40" s="564">
        <v>122.64400000000001</v>
      </c>
      <c r="V40" s="565">
        <f>IF($B40=Statistika!$F$63,'Help-list'!$BH39*'Help-list'!$V$6,IF($B40=Statistika!$F$64,'Help-list'!$BH39*'Help-list'!$V$7,IF($B40=Statistika!$F$65,'Help-list'!$BH39*'Help-list'!$V$8,IF($B40=Statistika!$F$66,'Help-list'!$BH39*'Help-list'!$V$9,IF($B40=Statistika!$F$67,'Help-list'!$BH39*'Help-list'!$V$10,IF($B40=Statistika!$F$68,'Help-list'!$BH39*'Help-list'!$V$11,IF($B40=Statistika!$F$69,'Help-list'!$BH39*'Help-list'!$V$12,IF($B40=Statistika!$F$70,'Help-list'!$BH39*'Help-list'!$V$13,""))))))))</f>
        <v>38.800000000000523</v>
      </c>
      <c r="W40" s="566">
        <v>1533</v>
      </c>
      <c r="X40" s="567" t="s">
        <v>1301</v>
      </c>
      <c r="Y40" s="567" t="s">
        <v>925</v>
      </c>
      <c r="Z40" s="567" t="s">
        <v>969</v>
      </c>
      <c r="AA40" s="567"/>
      <c r="AB40" s="567" t="s">
        <v>982</v>
      </c>
      <c r="AC40" s="567"/>
      <c r="AD40" s="567"/>
      <c r="AE40" s="347"/>
      <c r="AF40" s="568"/>
    </row>
    <row r="41" spans="1:32">
      <c r="A41" s="38">
        <v>6246322</v>
      </c>
      <c r="B41" s="10" t="s">
        <v>21</v>
      </c>
      <c r="C41" s="555">
        <v>42193</v>
      </c>
      <c r="D41" s="556">
        <v>0.93125000000000002</v>
      </c>
      <c r="E41" s="555">
        <v>42194</v>
      </c>
      <c r="F41" s="28">
        <v>0.28541666666666665</v>
      </c>
      <c r="G41" s="557">
        <f t="shared" si="2"/>
        <v>0.35416666666424135</v>
      </c>
      <c r="H41" s="558">
        <v>0.1</v>
      </c>
      <c r="I41" s="542" t="s">
        <v>977</v>
      </c>
      <c r="J41" s="10" t="s">
        <v>974</v>
      </c>
      <c r="K41" s="559">
        <v>120.735</v>
      </c>
      <c r="L41" s="559">
        <v>121.285</v>
      </c>
      <c r="M41" s="559">
        <v>120.235</v>
      </c>
      <c r="N41" s="560">
        <f>IF($B41=Statistika!$F$63,'Help-list'!$BD40*'Help-list'!$V$6,IF($B41=Statistika!$F$64,'Help-list'!$BD40*'Help-list'!$V$7,IF($B41=Statistika!$F$65,'Help-list'!$BD40*'Help-list'!$V$8,IF($B41=Statistika!$F$66,'Help-list'!$BD40*'Help-list'!$V$9,IF($B41=Statistika!$F$67,'Help-list'!$BD40*'Help-list'!$V$10,IF($B41=Statistika!$F$68,'Help-list'!$BD40*'Help-list'!$V$11,IF($B41=Statistika!$F$69,'Help-list'!$BD40*'Help-list'!$V$12,IF($B41=Statistika!$F$70,'Help-list'!$BD40*'Help-list'!$V$13,""))))))))</f>
        <v>50</v>
      </c>
      <c r="O41" s="559">
        <v>121.285</v>
      </c>
      <c r="P41" s="561">
        <f>IF($B41=Statistika!$F$63,'Help-list'!$BE40*'Help-list'!$V$6,IF($B41=Statistika!$F$64,'Help-list'!$BE40*'Help-list'!$V$7,IF($B41=Statistika!$F$65,'Help-list'!$BE40*'Help-list'!$V$8,IF($B41=Statistika!$F$66,'Help-list'!$BE40*'Help-list'!$V$9,IF($B41=Statistika!$F$67,'Help-list'!$BE40*'Help-list'!$V$10,IF($B41=Statistika!$F$68,'Help-list'!$BE40*'Help-list'!$V$11,IF($B41=Statistika!$F$69,'Help-list'!$BE40*'Help-list'!$V$12,IF($B41=Statistika!$F$70,'Help-list'!$BE40*'Help-list'!$V$13,""))))))))</f>
        <v>54.999999999999716</v>
      </c>
      <c r="Q41" s="562">
        <f t="shared" si="1"/>
        <v>1.0999999999999943</v>
      </c>
      <c r="R41" s="563">
        <f>IF($B41=Statistika!$F$63,'Help-list'!$BF40*'Help-list'!$V$6,IF($B41=Statistika!$F$64,'Help-list'!$BF40*'Help-list'!$V$7,IF($B41=Statistika!$F$65,'Help-list'!$BF40*'Help-list'!$V$8,IF($B41=Statistika!$F$66,'Help-list'!$BF40*'Help-list'!$V$9,IF($B41=Statistika!$F$67,'Help-list'!$BF40*'Help-list'!$V$10,IF($B41=Statistika!$F$68,'Help-list'!$BF40*'Help-list'!$V$11,IF($B41=Statistika!$F$69,'Help-list'!$BF40*'Help-list'!$V$12,IF($B41=Statistika!$F$70,'Help-list'!$BF40*'Help-list'!$V$13,""))))))))</f>
        <v>54.999999999999716</v>
      </c>
      <c r="S41" s="564">
        <v>120.456</v>
      </c>
      <c r="T41" s="565">
        <f>IF($B41=Statistika!$F$63,'Help-list'!$BG40*'Help-list'!$V$6,IF($B41=Statistika!$F$64,'Help-list'!$BG40*'Help-list'!$V$7,IF($B41=Statistika!$F$65,'Help-list'!$BG40*'Help-list'!$V$8,IF($B41=Statistika!$F$66,'Help-list'!$BG40*'Help-list'!$V$9,IF($B41=Statistika!$F$67,'Help-list'!$BG40*'Help-list'!$V$10,IF($B41=Statistika!$F$68,'Help-list'!$BG40*'Help-list'!$V$11,IF($B41=Statistika!$F$69,'Help-list'!$BG40*'Help-list'!$V$12,IF($B41=Statistika!$F$70,'Help-list'!$BG40*'Help-list'!$V$13,""))))))))</f>
        <v>-27.899999999999636</v>
      </c>
      <c r="U41" s="564">
        <v>121.557</v>
      </c>
      <c r="V41" s="565">
        <f>IF($B41=Statistika!$F$63,'Help-list'!$BH40*'Help-list'!$V$6,IF($B41=Statistika!$F$64,'Help-list'!$BH40*'Help-list'!$V$7,IF($B41=Statistika!$F$65,'Help-list'!$BH40*'Help-list'!$V$8,IF($B41=Statistika!$F$66,'Help-list'!$BH40*'Help-list'!$V$9,IF($B41=Statistika!$F$67,'Help-list'!$BH40*'Help-list'!$V$10,IF($B41=Statistika!$F$68,'Help-list'!$BH40*'Help-list'!$V$11,IF($B41=Statistika!$F$69,'Help-list'!$BH40*'Help-list'!$V$12,IF($B41=Statistika!$F$70,'Help-list'!$BH40*'Help-list'!$V$13,""))))))))</f>
        <v>82.200000000000273</v>
      </c>
      <c r="W41" s="566">
        <v>1111</v>
      </c>
      <c r="X41" s="567" t="s">
        <v>1301</v>
      </c>
      <c r="Y41" s="567" t="s">
        <v>925</v>
      </c>
      <c r="Z41" s="567" t="s">
        <v>969</v>
      </c>
      <c r="AA41" s="567"/>
      <c r="AB41" s="567" t="s">
        <v>982</v>
      </c>
      <c r="AC41" s="567"/>
      <c r="AD41" s="567" t="s">
        <v>1033</v>
      </c>
      <c r="AE41" s="347">
        <v>3</v>
      </c>
      <c r="AF41" s="569" t="s">
        <v>1450</v>
      </c>
    </row>
    <row r="42" spans="1:32">
      <c r="A42" s="38">
        <v>6257167</v>
      </c>
      <c r="B42" s="10" t="s">
        <v>21</v>
      </c>
      <c r="C42" s="555">
        <v>42198</v>
      </c>
      <c r="D42" s="556">
        <v>0.40277777777777773</v>
      </c>
      <c r="E42" s="555">
        <v>42199</v>
      </c>
      <c r="F42" s="28">
        <v>0.65069444444444446</v>
      </c>
      <c r="G42" s="557">
        <f t="shared" si="2"/>
        <v>1.2479166666598758</v>
      </c>
      <c r="H42" s="558">
        <v>0.1</v>
      </c>
      <c r="I42" s="542" t="s">
        <v>977</v>
      </c>
      <c r="J42" s="10" t="s">
        <v>965</v>
      </c>
      <c r="K42" s="559">
        <v>123.23099999999999</v>
      </c>
      <c r="L42" s="559">
        <v>123.226</v>
      </c>
      <c r="M42" s="559">
        <v>123.726</v>
      </c>
      <c r="N42" s="560">
        <f>IF($B42=Statistika!$F$63,'Help-list'!$BD41*'Help-list'!$V$6,IF($B42=Statistika!$F$64,'Help-list'!$BD41*'Help-list'!$V$7,IF($B42=Statistika!$F$65,'Help-list'!$BD41*'Help-list'!$V$8,IF($B42=Statistika!$F$66,'Help-list'!$BD41*'Help-list'!$V$9,IF($B42=Statistika!$F$67,'Help-list'!$BD41*'Help-list'!$V$10,IF($B42=Statistika!$F$68,'Help-list'!$BD41*'Help-list'!$V$11,IF($B42=Statistika!$F$69,'Help-list'!$BD41*'Help-list'!$V$12,IF($B42=Statistika!$F$70,'Help-list'!$BD41*'Help-list'!$V$13,""))))))))</f>
        <v>49.500000000000455</v>
      </c>
      <c r="O42" s="559">
        <v>122.66200000000001</v>
      </c>
      <c r="P42" s="561">
        <f>IF($B42=Statistika!$F$63,'Help-list'!$BE41*'Help-list'!$V$6,IF($B42=Statistika!$F$64,'Help-list'!$BE41*'Help-list'!$V$7,IF($B42=Statistika!$F$65,'Help-list'!$BE41*'Help-list'!$V$8,IF($B42=Statistika!$F$66,'Help-list'!$BE41*'Help-list'!$V$9,IF($B42=Statistika!$F$67,'Help-list'!$BE41*'Help-list'!$V$10,IF($B42=Statistika!$F$68,'Help-list'!$BE41*'Help-list'!$V$11,IF($B42=Statistika!$F$69,'Help-list'!$BE41*'Help-list'!$V$12,IF($B42=Statistika!$F$70,'Help-list'!$BE41*'Help-list'!$V$13,""))))))))</f>
        <v>56.89999999999884</v>
      </c>
      <c r="Q42" s="562">
        <f t="shared" si="1"/>
        <v>1.1494949494949156</v>
      </c>
      <c r="R42" s="563">
        <f>IF($B42=Statistika!$F$63,'Help-list'!$BF41*'Help-list'!$V$6,IF($B42=Statistika!$F$64,'Help-list'!$BF41*'Help-list'!$V$7,IF($B42=Statistika!$F$65,'Help-list'!$BF41*'Help-list'!$V$8,IF($B42=Statistika!$F$66,'Help-list'!$BF41*'Help-list'!$V$9,IF($B42=Statistika!$F$67,'Help-list'!$BF41*'Help-list'!$V$10,IF($B42=Statistika!$F$68,'Help-list'!$BF41*'Help-list'!$V$11,IF($B42=Statistika!$F$69,'Help-list'!$BF41*'Help-list'!$V$12,IF($B42=Statistika!$F$70,'Help-list'!$BF41*'Help-list'!$V$13,""))))))))</f>
        <v>0.49999999999954525</v>
      </c>
      <c r="S42" s="564">
        <v>122.928</v>
      </c>
      <c r="T42" s="565">
        <f>IF($B42=Statistika!$F$63,'Help-list'!$BG41*'Help-list'!$V$6,IF($B42=Statistika!$F$64,'Help-list'!$BG41*'Help-list'!$V$7,IF($B42=Statistika!$F$65,'Help-list'!$BG41*'Help-list'!$V$8,IF($B42=Statistika!$F$66,'Help-list'!$BG41*'Help-list'!$V$9,IF($B42=Statistika!$F$67,'Help-list'!$BG41*'Help-list'!$V$10,IF($B42=Statistika!$F$68,'Help-list'!$BG41*'Help-list'!$V$11,IF($B42=Statistika!$F$69,'Help-list'!$BG41*'Help-list'!$V$12,IF($B42=Statistika!$F$70,'Help-list'!$BG41*'Help-list'!$V$13,""))))))))</f>
        <v>30.299999999999727</v>
      </c>
      <c r="U42" s="564">
        <v>123.717</v>
      </c>
      <c r="V42" s="565">
        <f>IF($B42=Statistika!$F$63,'Help-list'!$BH41*'Help-list'!$V$6,IF($B42=Statistika!$F$64,'Help-list'!$BH41*'Help-list'!$V$7,IF($B42=Statistika!$F$65,'Help-list'!$BH41*'Help-list'!$V$8,IF($B42=Statistika!$F$66,'Help-list'!$BH41*'Help-list'!$V$9,IF($B42=Statistika!$F$67,'Help-list'!$BH41*'Help-list'!$V$10,IF($B42=Statistika!$F$68,'Help-list'!$BH41*'Help-list'!$V$11,IF($B42=Statistika!$F$69,'Help-list'!$BH41*'Help-list'!$V$12,IF($B42=Statistika!$F$70,'Help-list'!$BH41*'Help-list'!$V$13,""))))))))</f>
        <v>-48.600000000000421</v>
      </c>
      <c r="W42" s="566">
        <v>9.9499999999999993</v>
      </c>
      <c r="X42" s="567" t="s">
        <v>1301</v>
      </c>
      <c r="Y42" s="567" t="s">
        <v>954</v>
      </c>
      <c r="Z42" s="567" t="s">
        <v>969</v>
      </c>
      <c r="AA42" s="567"/>
      <c r="AB42" s="567" t="s">
        <v>980</v>
      </c>
      <c r="AC42" s="567" t="s">
        <v>1006</v>
      </c>
      <c r="AD42" s="567"/>
      <c r="AE42" s="347"/>
      <c r="AF42" s="568"/>
    </row>
    <row r="43" spans="1:32">
      <c r="A43" s="38">
        <v>6256482</v>
      </c>
      <c r="B43" s="10" t="s">
        <v>20</v>
      </c>
      <c r="C43" s="555">
        <v>42198</v>
      </c>
      <c r="D43" s="556">
        <v>0.40277777777777773</v>
      </c>
      <c r="E43" s="555">
        <v>42198</v>
      </c>
      <c r="F43" s="28">
        <v>0.42499999999999999</v>
      </c>
      <c r="G43" s="557">
        <f t="shared" ref="G43:G47" si="3">IF(E43&lt;&gt;"",(E43+F43)-(C43+D43),"")</f>
        <v>2.2222222221898846E-2</v>
      </c>
      <c r="H43" s="558">
        <v>0.1</v>
      </c>
      <c r="I43" s="542" t="s">
        <v>977</v>
      </c>
      <c r="J43" s="10" t="s">
        <v>965</v>
      </c>
      <c r="K43" s="559">
        <v>1.5537099999999999</v>
      </c>
      <c r="L43" s="559">
        <v>1.5536099999999999</v>
      </c>
      <c r="M43" s="559">
        <v>1.5566199999999999</v>
      </c>
      <c r="N43" s="560">
        <f>IF($B43=Statistika!$F$63,'Help-list'!$BD42*'Help-list'!$V$6,IF($B43=Statistika!$F$64,'Help-list'!$BD42*'Help-list'!$V$7,IF($B43=Statistika!$F$65,'Help-list'!$BD42*'Help-list'!$V$8,IF($B43=Statistika!$F$66,'Help-list'!$BD42*'Help-list'!$V$9,IF($B43=Statistika!$F$67,'Help-list'!$BD42*'Help-list'!$V$10,IF($B43=Statistika!$F$68,'Help-list'!$BD42*'Help-list'!$V$11,IF($B43=Statistika!$F$69,'Help-list'!$BD42*'Help-list'!$V$12,IF($B43=Statistika!$F$70,'Help-list'!$BD42*'Help-list'!$V$13,""))))))))</f>
        <v>29.099999999999682</v>
      </c>
      <c r="O43" s="559">
        <v>1.5500700000000001</v>
      </c>
      <c r="P43" s="561">
        <f>IF($B43=Statistika!$F$63,'Help-list'!$BE42*'Help-list'!$V$6,IF($B43=Statistika!$F$64,'Help-list'!$BE42*'Help-list'!$V$7,IF($B43=Statistika!$F$65,'Help-list'!$BE42*'Help-list'!$V$8,IF($B43=Statistika!$F$66,'Help-list'!$BE42*'Help-list'!$V$9,IF($B43=Statistika!$F$67,'Help-list'!$BE42*'Help-list'!$V$10,IF($B43=Statistika!$F$68,'Help-list'!$BE42*'Help-list'!$V$11,IF($B43=Statistika!$F$69,'Help-list'!$BE42*'Help-list'!$V$12,IF($B43=Statistika!$F$70,'Help-list'!$BE42*'Help-list'!$V$13,""))))))))</f>
        <v>36.399999999998656</v>
      </c>
      <c r="Q43" s="562">
        <f t="shared" ref="Q43:Q47" si="4">IF(IFERROR(P43/N43,0),P43/N43,"")</f>
        <v>1.2508591065291772</v>
      </c>
      <c r="R43" s="563">
        <f>IF($B43=Statistika!$F$63,'Help-list'!$BF42*'Help-list'!$V$6,IF($B43=Statistika!$F$64,'Help-list'!$BF42*'Help-list'!$V$7,IF($B43=Statistika!$F$65,'Help-list'!$BF42*'Help-list'!$V$8,IF($B43=Statistika!$F$66,'Help-list'!$BF42*'Help-list'!$V$9,IF($B43=Statistika!$F$67,'Help-list'!$BF42*'Help-list'!$V$10,IF($B43=Statistika!$F$68,'Help-list'!$BF42*'Help-list'!$V$11,IF($B43=Statistika!$F$69,'Help-list'!$BF42*'Help-list'!$V$12,IF($B43=Statistika!$F$70,'Help-list'!$BF42*'Help-list'!$V$13,""))))))))</f>
        <v>0.99999999999988987</v>
      </c>
      <c r="S43" s="564">
        <v>1.5588</v>
      </c>
      <c r="T43" s="565">
        <f>IF($B43=Statistika!$F$63,'Help-list'!$BG42*'Help-list'!$V$6,IF($B43=Statistika!$F$64,'Help-list'!$BG42*'Help-list'!$V$7,IF($B43=Statistika!$F$65,'Help-list'!$BG42*'Help-list'!$V$8,IF($B43=Statistika!$F$66,'Help-list'!$BG42*'Help-list'!$V$9,IF($B43=Statistika!$F$67,'Help-list'!$BG42*'Help-list'!$V$10,IF($B43=Statistika!$F$68,'Help-list'!$BG42*'Help-list'!$V$11,IF($B43=Statistika!$F$69,'Help-list'!$BG42*'Help-list'!$V$12,IF($B43=Statistika!$F$70,'Help-list'!$BG42*'Help-list'!$V$13,""))))))))</f>
        <v>-50.900000000000389</v>
      </c>
      <c r="U43" s="564">
        <v>1.54508</v>
      </c>
      <c r="V43" s="565">
        <f>IF($B43=Statistika!$F$63,'Help-list'!$BH42*'Help-list'!$V$6,IF($B43=Statistika!$F$64,'Help-list'!$BH42*'Help-list'!$V$7,IF($B43=Statistika!$F$65,'Help-list'!$BH42*'Help-list'!$V$8,IF($B43=Statistika!$F$66,'Help-list'!$BH42*'Help-list'!$V$9,IF($B43=Statistika!$F$67,'Help-list'!$BH42*'Help-list'!$V$10,IF($B43=Statistika!$F$68,'Help-list'!$BH42*'Help-list'!$V$11,IF($B43=Statistika!$F$69,'Help-list'!$BH42*'Help-list'!$V$12,IF($B43=Statistika!$F$70,'Help-list'!$BH42*'Help-list'!$V$13,""))))))))</f>
        <v>86.299999999999159</v>
      </c>
      <c r="W43" s="566">
        <v>24.49</v>
      </c>
      <c r="X43" s="567" t="s">
        <v>1301</v>
      </c>
      <c r="Y43" s="567" t="s">
        <v>933</v>
      </c>
      <c r="Z43" s="567" t="s">
        <v>969</v>
      </c>
      <c r="AA43" s="567"/>
      <c r="AB43" s="567" t="s">
        <v>0</v>
      </c>
      <c r="AC43" s="567" t="s">
        <v>1006</v>
      </c>
      <c r="AD43" s="567"/>
      <c r="AE43" s="347"/>
      <c r="AF43" s="568"/>
    </row>
    <row r="44" spans="1:32">
      <c r="A44" s="38">
        <v>6258097</v>
      </c>
      <c r="B44" s="10" t="s">
        <v>96</v>
      </c>
      <c r="C44" s="555">
        <v>42198</v>
      </c>
      <c r="D44" s="556">
        <v>0.5229166666666667</v>
      </c>
      <c r="E44" s="555">
        <v>42198</v>
      </c>
      <c r="F44" s="28">
        <v>0.59027777777777779</v>
      </c>
      <c r="G44" s="557">
        <f t="shared" si="3"/>
        <v>6.7361111112404615E-2</v>
      </c>
      <c r="H44" s="558">
        <v>0.1</v>
      </c>
      <c r="I44" s="542" t="s">
        <v>977</v>
      </c>
      <c r="J44" s="10" t="s">
        <v>974</v>
      </c>
      <c r="K44" s="559">
        <v>1155.8</v>
      </c>
      <c r="L44" s="559">
        <v>1153.5999999999999</v>
      </c>
      <c r="M44" s="559">
        <v>1153.68</v>
      </c>
      <c r="N44" s="560">
        <f>IF($B44=Statistika!$F$63,'Help-list'!$BD43*'Help-list'!$V$6,IF($B44=Statistika!$F$64,'Help-list'!$BD43*'Help-list'!$V$7,IF($B44=Statistika!$F$65,'Help-list'!$BD43*'Help-list'!$V$8,IF($B44=Statistika!$F$66,'Help-list'!$BD43*'Help-list'!$V$9,IF($B44=Statistika!$F$67,'Help-list'!$BD43*'Help-list'!$V$10,IF($B44=Statistika!$F$68,'Help-list'!$BD43*'Help-list'!$V$11,IF($B44=Statistika!$F$69,'Help-list'!$BD43*'Help-list'!$V$12,IF($B44=Statistika!$F$70,'Help-list'!$BD43*'Help-list'!$V$13,""))))))))</f>
        <v>21.199999999998909</v>
      </c>
      <c r="O44" s="559">
        <v>1158.97</v>
      </c>
      <c r="P44" s="561">
        <f>IF($B44=Statistika!$F$63,'Help-list'!$BE43*'Help-list'!$V$6,IF($B44=Statistika!$F$64,'Help-list'!$BE43*'Help-list'!$V$7,IF($B44=Statistika!$F$65,'Help-list'!$BE43*'Help-list'!$V$8,IF($B44=Statistika!$F$66,'Help-list'!$BE43*'Help-list'!$V$9,IF($B44=Statistika!$F$67,'Help-list'!$BE43*'Help-list'!$V$10,IF($B44=Statistika!$F$68,'Help-list'!$BE43*'Help-list'!$V$11,IF($B44=Statistika!$F$69,'Help-list'!$BE43*'Help-list'!$V$12,IF($B44=Statistika!$F$70,'Help-list'!$BE43*'Help-list'!$V$13,""))))))))</f>
        <v>31.700000000000728</v>
      </c>
      <c r="Q44" s="562">
        <f t="shared" si="4"/>
        <v>1.4952830188680357</v>
      </c>
      <c r="R44" s="563">
        <f>IF($B44=Statistika!$F$63,'Help-list'!$BF43*'Help-list'!$V$6,IF($B44=Statistika!$F$64,'Help-list'!$BF43*'Help-list'!$V$7,IF($B44=Statistika!$F$65,'Help-list'!$BF43*'Help-list'!$V$8,IF($B44=Statistika!$F$66,'Help-list'!$BF43*'Help-list'!$V$9,IF($B44=Statistika!$F$67,'Help-list'!$BF43*'Help-list'!$V$10,IF($B44=Statistika!$F$68,'Help-list'!$BF43*'Help-list'!$V$11,IF($B44=Statistika!$F$69,'Help-list'!$BF43*'Help-list'!$V$12,IF($B44=Statistika!$F$70,'Help-list'!$BF43*'Help-list'!$V$13,""))))))))</f>
        <v>-22.000000000000455</v>
      </c>
      <c r="S44" s="564">
        <v>1149.5999999999999</v>
      </c>
      <c r="T44" s="565">
        <f>IF($B44=Statistika!$F$63,'Help-list'!$BG43*'Help-list'!$V$6,IF($B44=Statistika!$F$64,'Help-list'!$BG43*'Help-list'!$V$7,IF($B44=Statistika!$F$65,'Help-list'!$BG43*'Help-list'!$V$8,IF($B44=Statistika!$F$66,'Help-list'!$BG43*'Help-list'!$V$9,IF($B44=Statistika!$F$67,'Help-list'!$BG43*'Help-list'!$V$10,IF($B44=Statistika!$F$68,'Help-list'!$BG43*'Help-list'!$V$11,IF($B44=Statistika!$F$69,'Help-list'!$BG43*'Help-list'!$V$12,IF($B44=Statistika!$F$70,'Help-list'!$BG43*'Help-list'!$V$13,""))))))))</f>
        <v>-62.000000000000455</v>
      </c>
      <c r="U44" s="564">
        <v>1156.72</v>
      </c>
      <c r="V44" s="565">
        <f>IF($B44=Statistika!$F$63,'Help-list'!$BH43*'Help-list'!$V$6,IF($B44=Statistika!$F$64,'Help-list'!$BH43*'Help-list'!$V$7,IF($B44=Statistika!$F$65,'Help-list'!$BH43*'Help-list'!$V$8,IF($B44=Statistika!$F$66,'Help-list'!$BH43*'Help-list'!$V$9,IF($B44=Statistika!$F$67,'Help-list'!$BH43*'Help-list'!$V$10,IF($B44=Statistika!$F$68,'Help-list'!$BH43*'Help-list'!$V$11,IF($B44=Statistika!$F$69,'Help-list'!$BH43*'Help-list'!$V$12,IF($B44=Statistika!$F$70,'Help-list'!$BH43*'Help-list'!$V$13,""))))))))</f>
        <v>9.2000000000007276</v>
      </c>
      <c r="W44" s="566">
        <v>-269.83</v>
      </c>
      <c r="X44" s="567" t="s">
        <v>1301</v>
      </c>
      <c r="Y44" s="567" t="s">
        <v>954</v>
      </c>
      <c r="Z44" s="567" t="s">
        <v>969</v>
      </c>
      <c r="AA44" s="567"/>
      <c r="AB44" s="567" t="s">
        <v>981</v>
      </c>
      <c r="AC44" s="567"/>
      <c r="AD44" s="567" t="s">
        <v>1035</v>
      </c>
      <c r="AE44" s="347">
        <v>3</v>
      </c>
      <c r="AF44" s="568"/>
    </row>
    <row r="45" spans="1:32">
      <c r="A45" s="38">
        <v>6264054</v>
      </c>
      <c r="B45" s="10" t="s">
        <v>20</v>
      </c>
      <c r="C45" s="555">
        <v>42199</v>
      </c>
      <c r="D45" s="556">
        <v>0.58750000000000002</v>
      </c>
      <c r="E45" s="555">
        <v>42199</v>
      </c>
      <c r="F45" s="28">
        <v>0.60416666666666663</v>
      </c>
      <c r="G45" s="557">
        <f t="shared" si="3"/>
        <v>1.6666666662786156E-2</v>
      </c>
      <c r="H45" s="558">
        <v>0.1</v>
      </c>
      <c r="I45" s="542" t="s">
        <v>977</v>
      </c>
      <c r="J45" s="10" t="s">
        <v>965</v>
      </c>
      <c r="K45" s="559">
        <v>1.55653</v>
      </c>
      <c r="L45" s="559">
        <v>1.5618399999999999</v>
      </c>
      <c r="M45" s="559">
        <v>1.5615300000000001</v>
      </c>
      <c r="N45" s="560">
        <f>IF($B45=Statistika!$F$63,'Help-list'!$BD44*'Help-list'!$V$6,IF($B45=Statistika!$F$64,'Help-list'!$BD44*'Help-list'!$V$7,IF($B45=Statistika!$F$65,'Help-list'!$BD44*'Help-list'!$V$8,IF($B45=Statistika!$F$66,'Help-list'!$BD44*'Help-list'!$V$9,IF($B45=Statistika!$F$67,'Help-list'!$BD44*'Help-list'!$V$10,IF($B45=Statistika!$F$68,'Help-list'!$BD44*'Help-list'!$V$11,IF($B45=Statistika!$F$69,'Help-list'!$BD44*'Help-list'!$V$12,IF($B45=Statistika!$F$70,'Help-list'!$BD44*'Help-list'!$V$13,""))))))))</f>
        <v>50.000000000001151</v>
      </c>
      <c r="O45" s="559">
        <v>1.5503100000000001</v>
      </c>
      <c r="P45" s="561">
        <f>IF($B45=Statistika!$F$63,'Help-list'!$BE44*'Help-list'!$V$6,IF($B45=Statistika!$F$64,'Help-list'!$BE44*'Help-list'!$V$7,IF($B45=Statistika!$F$65,'Help-list'!$BE44*'Help-list'!$V$8,IF($B45=Statistika!$F$66,'Help-list'!$BE44*'Help-list'!$V$9,IF($B45=Statistika!$F$67,'Help-list'!$BE44*'Help-list'!$V$10,IF($B45=Statistika!$F$68,'Help-list'!$BE44*'Help-list'!$V$11,IF($B45=Statistika!$F$69,'Help-list'!$BE44*'Help-list'!$V$12,IF($B45=Statistika!$F$70,'Help-list'!$BE44*'Help-list'!$V$13,""))))))))</f>
        <v>62.199999999998923</v>
      </c>
      <c r="Q45" s="562">
        <f t="shared" si="4"/>
        <v>1.2439999999999498</v>
      </c>
      <c r="R45" s="563">
        <f>IF($B45=Statistika!$F$63,'Help-list'!$BF44*'Help-list'!$V$6,IF($B45=Statistika!$F$64,'Help-list'!$BF44*'Help-list'!$V$7,IF($B45=Statistika!$F$65,'Help-list'!$BF44*'Help-list'!$V$8,IF($B45=Statistika!$F$66,'Help-list'!$BF44*'Help-list'!$V$9,IF($B45=Statistika!$F$67,'Help-list'!$BF44*'Help-list'!$V$10,IF($B45=Statistika!$F$68,'Help-list'!$BF44*'Help-list'!$V$11,IF($B45=Statistika!$F$69,'Help-list'!$BF44*'Help-list'!$V$12,IF($B45=Statistika!$F$70,'Help-list'!$BF44*'Help-list'!$V$13,""))))))))</f>
        <v>-53.099999999999255</v>
      </c>
      <c r="S45" s="564">
        <v>1.5630900000000001</v>
      </c>
      <c r="T45" s="565">
        <f>IF($B45=Statistika!$F$63,'Help-list'!$BG44*'Help-list'!$V$6,IF($B45=Statistika!$F$64,'Help-list'!$BG44*'Help-list'!$V$7,IF($B45=Statistika!$F$65,'Help-list'!$BG44*'Help-list'!$V$8,IF($B45=Statistika!$F$66,'Help-list'!$BG44*'Help-list'!$V$9,IF($B45=Statistika!$F$67,'Help-list'!$BG44*'Help-list'!$V$10,IF($B45=Statistika!$F$68,'Help-list'!$BG44*'Help-list'!$V$11,IF($B45=Statistika!$F$69,'Help-list'!$BG44*'Help-list'!$V$12,IF($B45=Statistika!$F$70,'Help-list'!$BG44*'Help-list'!$V$13,""))))))))</f>
        <v>-65.600000000001216</v>
      </c>
      <c r="U45" s="564">
        <v>1.5557000000000001</v>
      </c>
      <c r="V45" s="565">
        <f>IF($B45=Statistika!$F$63,'Help-list'!$BH44*'Help-list'!$V$6,IF($B45=Statistika!$F$64,'Help-list'!$BH44*'Help-list'!$V$7,IF($B45=Statistika!$F$65,'Help-list'!$BH44*'Help-list'!$V$8,IF($B45=Statistika!$F$66,'Help-list'!$BH44*'Help-list'!$V$9,IF($B45=Statistika!$F$67,'Help-list'!$BH44*'Help-list'!$V$10,IF($B45=Statistika!$F$68,'Help-list'!$BH44*'Help-list'!$V$11,IF($B45=Statistika!$F$69,'Help-list'!$BH44*'Help-list'!$V$12,IF($B45=Statistika!$F$70,'Help-list'!$BH44*'Help-list'!$V$13,""))))))))</f>
        <v>8.2999999999988638</v>
      </c>
      <c r="W45" s="566">
        <v>-1299.19</v>
      </c>
      <c r="X45" s="567" t="s">
        <v>1301</v>
      </c>
      <c r="Y45" s="567" t="s">
        <v>954</v>
      </c>
      <c r="Z45" s="567"/>
      <c r="AA45" s="567"/>
      <c r="AB45" s="567" t="s">
        <v>0</v>
      </c>
      <c r="AC45" s="567" t="s">
        <v>1010</v>
      </c>
      <c r="AD45" s="567"/>
      <c r="AE45" s="347">
        <v>4</v>
      </c>
      <c r="AF45" s="568"/>
    </row>
    <row r="46" spans="1:32">
      <c r="A46" s="38">
        <v>6264210</v>
      </c>
      <c r="B46" s="10" t="s">
        <v>20</v>
      </c>
      <c r="C46" s="555">
        <v>42199</v>
      </c>
      <c r="D46" s="556">
        <v>0.60486111111111118</v>
      </c>
      <c r="E46" s="555">
        <v>42199</v>
      </c>
      <c r="F46" s="28">
        <v>0.67569444444444438</v>
      </c>
      <c r="G46" s="557">
        <f t="shared" si="3"/>
        <v>7.0833333331393078E-2</v>
      </c>
      <c r="H46" s="558">
        <v>0.1</v>
      </c>
      <c r="I46" s="542" t="s">
        <v>977</v>
      </c>
      <c r="J46" s="10" t="s">
        <v>965</v>
      </c>
      <c r="K46" s="559">
        <v>1.5615699999999999</v>
      </c>
      <c r="L46" s="559">
        <v>1.55657</v>
      </c>
      <c r="M46" s="559">
        <v>1.5666100000000001</v>
      </c>
      <c r="N46" s="560">
        <f>IF($B46=Statistika!$F$63,'Help-list'!$BD45*'Help-list'!$V$6,IF($B46=Statistika!$F$64,'Help-list'!$BD45*'Help-list'!$V$7,IF($B46=Statistika!$F$65,'Help-list'!$BD45*'Help-list'!$V$8,IF($B46=Statistika!$F$66,'Help-list'!$BD45*'Help-list'!$V$9,IF($B46=Statistika!$F$67,'Help-list'!$BD45*'Help-list'!$V$10,IF($B46=Statistika!$F$68,'Help-list'!$BD45*'Help-list'!$V$11,IF($B46=Statistika!$F$69,'Help-list'!$BD45*'Help-list'!$V$12,IF($B46=Statistika!$F$70,'Help-list'!$BD45*'Help-list'!$V$13,""))))))))</f>
        <v>50.400000000001555</v>
      </c>
      <c r="O46" s="559">
        <v>1.5515699999999999</v>
      </c>
      <c r="P46" s="561">
        <f>IF($B46=Statistika!$F$63,'Help-list'!$BE45*'Help-list'!$V$6,IF($B46=Statistika!$F$64,'Help-list'!$BE45*'Help-list'!$V$7,IF($B46=Statistika!$F$65,'Help-list'!$BE45*'Help-list'!$V$8,IF($B46=Statistika!$F$66,'Help-list'!$BE45*'Help-list'!$V$9,IF($B46=Statistika!$F$67,'Help-list'!$BE45*'Help-list'!$V$10,IF($B46=Statistika!$F$68,'Help-list'!$BE45*'Help-list'!$V$11,IF($B46=Statistika!$F$69,'Help-list'!$BE45*'Help-list'!$V$12,IF($B46=Statistika!$F$70,'Help-list'!$BE45*'Help-list'!$V$13,""))))))))</f>
        <v>100.00000000000009</v>
      </c>
      <c r="Q46" s="562">
        <f t="shared" si="4"/>
        <v>1.9841269841269247</v>
      </c>
      <c r="R46" s="563">
        <f>IF($B46=Statistika!$F$63,'Help-list'!$BF45*'Help-list'!$V$6,IF($B46=Statistika!$F$64,'Help-list'!$BF45*'Help-list'!$V$7,IF($B46=Statistika!$F$65,'Help-list'!$BF45*'Help-list'!$V$8,IF($B46=Statistika!$F$66,'Help-list'!$BF45*'Help-list'!$V$9,IF($B46=Statistika!$F$67,'Help-list'!$BF45*'Help-list'!$V$10,IF($B46=Statistika!$F$68,'Help-list'!$BF45*'Help-list'!$V$11,IF($B46=Statistika!$F$69,'Help-list'!$BF45*'Help-list'!$V$12,IF($B46=Statistika!$F$70,'Help-list'!$BF45*'Help-list'!$V$13,""))))))))</f>
        <v>49.999999999998934</v>
      </c>
      <c r="S46" s="564">
        <v>1.5630900000000001</v>
      </c>
      <c r="T46" s="565">
        <f>IF($B46=Statistika!$F$63,'Help-list'!$BG45*'Help-list'!$V$6,IF($B46=Statistika!$F$64,'Help-list'!$BG45*'Help-list'!$V$7,IF($B46=Statistika!$F$65,'Help-list'!$BG45*'Help-list'!$V$8,IF($B46=Statistika!$F$66,'Help-list'!$BG45*'Help-list'!$V$9,IF($B46=Statistika!$F$67,'Help-list'!$BG45*'Help-list'!$V$10,IF($B46=Statistika!$F$68,'Help-list'!$BG45*'Help-list'!$V$11,IF($B46=Statistika!$F$69,'Help-list'!$BG45*'Help-list'!$V$12,IF($B46=Statistika!$F$70,'Help-list'!$BG45*'Help-list'!$V$13,""))))))))</f>
        <v>-15.200000000001879</v>
      </c>
      <c r="U46" s="564">
        <v>1.5557000000000001</v>
      </c>
      <c r="V46" s="565">
        <f>IF($B46=Statistika!$F$63,'Help-list'!$BH45*'Help-list'!$V$6,IF($B46=Statistika!$F$64,'Help-list'!$BH45*'Help-list'!$V$7,IF($B46=Statistika!$F$65,'Help-list'!$BH45*'Help-list'!$V$8,IF($B46=Statistika!$F$66,'Help-list'!$BH45*'Help-list'!$V$9,IF($B46=Statistika!$F$67,'Help-list'!$BH45*'Help-list'!$V$10,IF($B46=Statistika!$F$68,'Help-list'!$BH45*'Help-list'!$V$11,IF($B46=Statistika!$F$69,'Help-list'!$BH45*'Help-list'!$V$12,IF($B46=Statistika!$F$70,'Help-list'!$BH45*'Help-list'!$V$13,""))))))))</f>
        <v>58.699999999998198</v>
      </c>
      <c r="W46" s="566">
        <v>1228.55</v>
      </c>
      <c r="X46" s="567" t="s">
        <v>1301</v>
      </c>
      <c r="Y46" s="567" t="s">
        <v>969</v>
      </c>
      <c r="Z46" s="567"/>
      <c r="AA46" s="567"/>
      <c r="AB46" s="567" t="s">
        <v>982</v>
      </c>
      <c r="AC46" s="567"/>
      <c r="AD46" s="567"/>
      <c r="AE46" s="347">
        <v>3</v>
      </c>
      <c r="AF46" s="568"/>
    </row>
    <row r="47" spans="1:32">
      <c r="A47" s="38"/>
      <c r="B47" s="10"/>
      <c r="C47" s="555"/>
      <c r="D47" s="556"/>
      <c r="E47" s="555"/>
      <c r="F47" s="28"/>
      <c r="G47" s="557" t="str">
        <f t="shared" si="3"/>
        <v/>
      </c>
      <c r="H47" s="558"/>
      <c r="I47" s="542"/>
      <c r="J47" s="10"/>
      <c r="K47" s="559"/>
      <c r="L47" s="559"/>
      <c r="M47" s="559"/>
      <c r="N47" s="560" t="str">
        <f>IF($B47=Statistika!$F$63,'Help-list'!$BD46*'Help-list'!$V$6,IF($B47=Statistika!$F$64,'Help-list'!$BD46*'Help-list'!$V$7,IF($B47=Statistika!$F$65,'Help-list'!$BD46*'Help-list'!$V$8,IF($B47=Statistika!$F$66,'Help-list'!$BD46*'Help-list'!$V$9,IF($B47=Statistika!$F$67,'Help-list'!$BD46*'Help-list'!$V$10,IF($B47=Statistika!$F$68,'Help-list'!$BD46*'Help-list'!$V$11,IF($B47=Statistika!$F$69,'Help-list'!$BD46*'Help-list'!$V$12,IF($B47=Statistika!$F$70,'Help-list'!$BD46*'Help-list'!$V$13,""))))))))</f>
        <v/>
      </c>
      <c r="O47" s="559"/>
      <c r="P47" s="561" t="str">
        <f>IF($B47=Statistika!$F$63,'Help-list'!$BE46*'Help-list'!$V$6,IF($B47=Statistika!$F$64,'Help-list'!$BE46*'Help-list'!$V$7,IF($B47=Statistika!$F$65,'Help-list'!$BE46*'Help-list'!$V$8,IF($B47=Statistika!$F$66,'Help-list'!$BE46*'Help-list'!$V$9,IF($B47=Statistika!$F$67,'Help-list'!$BE46*'Help-list'!$V$10,IF($B47=Statistika!$F$68,'Help-list'!$BE46*'Help-list'!$V$11,IF($B47=Statistika!$F$69,'Help-list'!$BE46*'Help-list'!$V$12,IF($B47=Statistika!$F$70,'Help-list'!$BE46*'Help-list'!$V$13,""))))))))</f>
        <v/>
      </c>
      <c r="Q47" s="562" t="str">
        <f t="shared" si="4"/>
        <v/>
      </c>
      <c r="R47" s="563" t="str">
        <f>IF($B47=Statistika!$F$63,'Help-list'!$BF46*'Help-list'!$V$6,IF($B47=Statistika!$F$64,'Help-list'!$BF46*'Help-list'!$V$7,IF($B47=Statistika!$F$65,'Help-list'!$BF46*'Help-list'!$V$8,IF($B47=Statistika!$F$66,'Help-list'!$BF46*'Help-list'!$V$9,IF($B47=Statistika!$F$67,'Help-list'!$BF46*'Help-list'!$V$10,IF($B47=Statistika!$F$68,'Help-list'!$BF46*'Help-list'!$V$11,IF($B47=Statistika!$F$69,'Help-list'!$BF46*'Help-list'!$V$12,IF($B47=Statistika!$F$70,'Help-list'!$BF46*'Help-list'!$V$13,""))))))))</f>
        <v/>
      </c>
      <c r="S47" s="564"/>
      <c r="T47" s="565" t="str">
        <f>IF($B47=Statistika!$F$63,'Help-list'!$BG46*'Help-list'!$V$6,IF($B47=Statistika!$F$64,'Help-list'!$BG46*'Help-list'!$V$7,IF($B47=Statistika!$F$65,'Help-list'!$BG46*'Help-list'!$V$8,IF($B47=Statistika!$F$66,'Help-list'!$BG46*'Help-list'!$V$9,IF($B47=Statistika!$F$67,'Help-list'!$BG46*'Help-list'!$V$10,IF($B47=Statistika!$F$68,'Help-list'!$BG46*'Help-list'!$V$11,IF($B47=Statistika!$F$69,'Help-list'!$BG46*'Help-list'!$V$12,IF($B47=Statistika!$F$70,'Help-list'!$BG46*'Help-list'!$V$13,""))))))))</f>
        <v/>
      </c>
      <c r="U47" s="564"/>
      <c r="V47" s="565" t="str">
        <f>IF($B47=Statistika!$F$63,'Help-list'!$BH46*'Help-list'!$V$6,IF($B47=Statistika!$F$64,'Help-list'!$BH46*'Help-list'!$V$7,IF($B47=Statistika!$F$65,'Help-list'!$BH46*'Help-list'!$V$8,IF($B47=Statistika!$F$66,'Help-list'!$BH46*'Help-list'!$V$9,IF($B47=Statistika!$F$67,'Help-list'!$BH46*'Help-list'!$V$10,IF($B47=Statistika!$F$68,'Help-list'!$BH46*'Help-list'!$V$11,IF($B47=Statistika!$F$69,'Help-list'!$BH46*'Help-list'!$V$12,IF($B47=Statistika!$F$70,'Help-list'!$BH46*'Help-list'!$V$13,""))))))))</f>
        <v/>
      </c>
      <c r="W47" s="566"/>
      <c r="X47" s="567"/>
      <c r="Y47" s="567"/>
      <c r="Z47" s="567"/>
      <c r="AA47" s="567"/>
      <c r="AB47" s="567"/>
      <c r="AC47" s="567"/>
      <c r="AD47" s="567"/>
      <c r="AE47" s="347"/>
      <c r="AF47" s="568"/>
    </row>
    <row r="48" spans="1:32">
      <c r="A48" s="38"/>
      <c r="B48" s="10"/>
      <c r="C48" s="555"/>
      <c r="D48" s="556"/>
      <c r="E48" s="555"/>
      <c r="F48" s="28"/>
      <c r="G48" s="557" t="str">
        <f t="shared" si="2"/>
        <v/>
      </c>
      <c r="H48" s="558"/>
      <c r="I48" s="542"/>
      <c r="J48" s="10"/>
      <c r="K48" s="559"/>
      <c r="L48" s="559"/>
      <c r="M48" s="559"/>
      <c r="N48" s="560" t="str">
        <f>IF($B48=Statistika!$F$63,'Help-list'!$BD47*'Help-list'!$V$6,IF($B48=Statistika!$F$64,'Help-list'!$BD47*'Help-list'!$V$7,IF($B48=Statistika!$F$65,'Help-list'!$BD47*'Help-list'!$V$8,IF($B48=Statistika!$F$66,'Help-list'!$BD47*'Help-list'!$V$9,IF($B48=Statistika!$F$67,'Help-list'!$BD47*'Help-list'!$V$10,IF($B48=Statistika!$F$68,'Help-list'!$BD47*'Help-list'!$V$11,IF($B48=Statistika!$F$69,'Help-list'!$BD47*'Help-list'!$V$12,IF($B48=Statistika!$F$70,'Help-list'!$BD47*'Help-list'!$V$13,""))))))))</f>
        <v/>
      </c>
      <c r="O48" s="559"/>
      <c r="P48" s="561" t="str">
        <f>IF($B48=Statistika!$F$63,'Help-list'!$BE47*'Help-list'!$V$6,IF($B48=Statistika!$F$64,'Help-list'!$BE47*'Help-list'!$V$7,IF($B48=Statistika!$F$65,'Help-list'!$BE47*'Help-list'!$V$8,IF($B48=Statistika!$F$66,'Help-list'!$BE47*'Help-list'!$V$9,IF($B48=Statistika!$F$67,'Help-list'!$BE47*'Help-list'!$V$10,IF($B48=Statistika!$F$68,'Help-list'!$BE47*'Help-list'!$V$11,IF($B48=Statistika!$F$69,'Help-list'!$BE47*'Help-list'!$V$12,IF($B48=Statistika!$F$70,'Help-list'!$BE47*'Help-list'!$V$13,""))))))))</f>
        <v/>
      </c>
      <c r="Q48" s="562" t="str">
        <f t="shared" si="1"/>
        <v/>
      </c>
      <c r="R48" s="563" t="str">
        <f>IF($B48=Statistika!$F$63,'Help-list'!$BF47*'Help-list'!$V$6,IF($B48=Statistika!$F$64,'Help-list'!$BF47*'Help-list'!$V$7,IF($B48=Statistika!$F$65,'Help-list'!$BF47*'Help-list'!$V$8,IF($B48=Statistika!$F$66,'Help-list'!$BF47*'Help-list'!$V$9,IF($B48=Statistika!$F$67,'Help-list'!$BF47*'Help-list'!$V$10,IF($B48=Statistika!$F$68,'Help-list'!$BF47*'Help-list'!$V$11,IF($B48=Statistika!$F$69,'Help-list'!$BF47*'Help-list'!$V$12,IF($B48=Statistika!$F$70,'Help-list'!$BF47*'Help-list'!$V$13,""))))))))</f>
        <v/>
      </c>
      <c r="S48" s="564"/>
      <c r="T48" s="565" t="str">
        <f>IF($B48=Statistika!$F$63,'Help-list'!$BG47*'Help-list'!$V$6,IF($B48=Statistika!$F$64,'Help-list'!$BG47*'Help-list'!$V$7,IF($B48=Statistika!$F$65,'Help-list'!$BG47*'Help-list'!$V$8,IF($B48=Statistika!$F$66,'Help-list'!$BG47*'Help-list'!$V$9,IF($B48=Statistika!$F$67,'Help-list'!$BG47*'Help-list'!$V$10,IF($B48=Statistika!$F$68,'Help-list'!$BG47*'Help-list'!$V$11,IF($B48=Statistika!$F$69,'Help-list'!$BG47*'Help-list'!$V$12,IF($B48=Statistika!$F$70,'Help-list'!$BG47*'Help-list'!$V$13,""))))))))</f>
        <v/>
      </c>
      <c r="U48" s="564"/>
      <c r="V48" s="565" t="str">
        <f>IF($B48=Statistika!$F$63,'Help-list'!$BH47*'Help-list'!$V$6,IF($B48=Statistika!$F$64,'Help-list'!$BH47*'Help-list'!$V$7,IF($B48=Statistika!$F$65,'Help-list'!$BH47*'Help-list'!$V$8,IF($B48=Statistika!$F$66,'Help-list'!$BH47*'Help-list'!$V$9,IF($B48=Statistika!$F$67,'Help-list'!$BH47*'Help-list'!$V$10,IF($B48=Statistika!$F$68,'Help-list'!$BH47*'Help-list'!$V$11,IF($B48=Statistika!$F$69,'Help-list'!$BH47*'Help-list'!$V$12,IF($B48=Statistika!$F$70,'Help-list'!$BH47*'Help-list'!$V$13,""))))))))</f>
        <v/>
      </c>
      <c r="W48" s="566"/>
      <c r="X48" s="567"/>
      <c r="Y48" s="567"/>
      <c r="Z48" s="567"/>
      <c r="AA48" s="567"/>
      <c r="AB48" s="567"/>
      <c r="AC48" s="567"/>
      <c r="AD48" s="567"/>
      <c r="AE48" s="347"/>
      <c r="AF48" s="568"/>
    </row>
    <row r="49" spans="1:32">
      <c r="A49" s="38"/>
      <c r="B49" s="10"/>
      <c r="C49" s="555"/>
      <c r="D49" s="556"/>
      <c r="E49" s="555"/>
      <c r="F49" s="28"/>
      <c r="G49" s="557" t="str">
        <f t="shared" si="2"/>
        <v/>
      </c>
      <c r="H49" s="558"/>
      <c r="I49" s="542"/>
      <c r="J49" s="10"/>
      <c r="K49" s="559"/>
      <c r="L49" s="559"/>
      <c r="M49" s="559"/>
      <c r="N49" s="560" t="str">
        <f>IF($B49=Statistika!$F$63,'Help-list'!$BD48*'Help-list'!$V$6,IF($B49=Statistika!$F$64,'Help-list'!$BD48*'Help-list'!$V$7,IF($B49=Statistika!$F$65,'Help-list'!$BD48*'Help-list'!$V$8,IF($B49=Statistika!$F$66,'Help-list'!$BD48*'Help-list'!$V$9,IF($B49=Statistika!$F$67,'Help-list'!$BD48*'Help-list'!$V$10,IF($B49=Statistika!$F$68,'Help-list'!$BD48*'Help-list'!$V$11,IF($B49=Statistika!$F$69,'Help-list'!$BD48*'Help-list'!$V$12,IF($B49=Statistika!$F$70,'Help-list'!$BD48*'Help-list'!$V$13,""))))))))</f>
        <v/>
      </c>
      <c r="O49" s="559"/>
      <c r="P49" s="561" t="str">
        <f>IF($B49=Statistika!$F$63,'Help-list'!$BE48*'Help-list'!$V$6,IF($B49=Statistika!$F$64,'Help-list'!$BE48*'Help-list'!$V$7,IF($B49=Statistika!$F$65,'Help-list'!$BE48*'Help-list'!$V$8,IF($B49=Statistika!$F$66,'Help-list'!$BE48*'Help-list'!$V$9,IF($B49=Statistika!$F$67,'Help-list'!$BE48*'Help-list'!$V$10,IF($B49=Statistika!$F$68,'Help-list'!$BE48*'Help-list'!$V$11,IF($B49=Statistika!$F$69,'Help-list'!$BE48*'Help-list'!$V$12,IF($B49=Statistika!$F$70,'Help-list'!$BE48*'Help-list'!$V$13,""))))))))</f>
        <v/>
      </c>
      <c r="Q49" s="562" t="str">
        <f t="shared" si="1"/>
        <v/>
      </c>
      <c r="R49" s="563" t="str">
        <f>IF($B49=Statistika!$F$63,'Help-list'!$BF48*'Help-list'!$V$6,IF($B49=Statistika!$F$64,'Help-list'!$BF48*'Help-list'!$V$7,IF($B49=Statistika!$F$65,'Help-list'!$BF48*'Help-list'!$V$8,IF($B49=Statistika!$F$66,'Help-list'!$BF48*'Help-list'!$V$9,IF($B49=Statistika!$F$67,'Help-list'!$BF48*'Help-list'!$V$10,IF($B49=Statistika!$F$68,'Help-list'!$BF48*'Help-list'!$V$11,IF($B49=Statistika!$F$69,'Help-list'!$BF48*'Help-list'!$V$12,IF($B49=Statistika!$F$70,'Help-list'!$BF48*'Help-list'!$V$13,""))))))))</f>
        <v/>
      </c>
      <c r="S49" s="564"/>
      <c r="T49" s="565" t="str">
        <f>IF($B49=Statistika!$F$63,'Help-list'!$BG48*'Help-list'!$V$6,IF($B49=Statistika!$F$64,'Help-list'!$BG48*'Help-list'!$V$7,IF($B49=Statistika!$F$65,'Help-list'!$BG48*'Help-list'!$V$8,IF($B49=Statistika!$F$66,'Help-list'!$BG48*'Help-list'!$V$9,IF($B49=Statistika!$F$67,'Help-list'!$BG48*'Help-list'!$V$10,IF($B49=Statistika!$F$68,'Help-list'!$BG48*'Help-list'!$V$11,IF($B49=Statistika!$F$69,'Help-list'!$BG48*'Help-list'!$V$12,IF($B49=Statistika!$F$70,'Help-list'!$BG48*'Help-list'!$V$13,""))))))))</f>
        <v/>
      </c>
      <c r="U49" s="564"/>
      <c r="V49" s="565" t="str">
        <f>IF($B49=Statistika!$F$63,'Help-list'!$BH48*'Help-list'!$V$6,IF($B49=Statistika!$F$64,'Help-list'!$BH48*'Help-list'!$V$7,IF($B49=Statistika!$F$65,'Help-list'!$BH48*'Help-list'!$V$8,IF($B49=Statistika!$F$66,'Help-list'!$BH48*'Help-list'!$V$9,IF($B49=Statistika!$F$67,'Help-list'!$BH48*'Help-list'!$V$10,IF($B49=Statistika!$F$68,'Help-list'!$BH48*'Help-list'!$V$11,IF($B49=Statistika!$F$69,'Help-list'!$BH48*'Help-list'!$V$12,IF($B49=Statistika!$F$70,'Help-list'!$BH48*'Help-list'!$V$13,""))))))))</f>
        <v/>
      </c>
      <c r="W49" s="566"/>
      <c r="X49" s="567"/>
      <c r="Y49" s="567"/>
      <c r="Z49" s="567"/>
      <c r="AA49" s="567"/>
      <c r="AB49" s="567"/>
      <c r="AC49" s="567"/>
      <c r="AD49" s="567"/>
      <c r="AE49" s="347"/>
      <c r="AF49" s="568"/>
    </row>
    <row r="50" spans="1:32">
      <c r="A50" s="38"/>
      <c r="B50" s="10"/>
      <c r="C50" s="555"/>
      <c r="D50" s="556"/>
      <c r="E50" s="555"/>
      <c r="F50" s="28"/>
      <c r="G50" s="557" t="str">
        <f t="shared" si="2"/>
        <v/>
      </c>
      <c r="H50" s="558"/>
      <c r="I50" s="542"/>
      <c r="J50" s="10"/>
      <c r="K50" s="559"/>
      <c r="L50" s="559"/>
      <c r="M50" s="559"/>
      <c r="N50" s="560" t="str">
        <f>IF($B50=Statistika!$F$63,'Help-list'!$BD49*'Help-list'!$V$6,IF($B50=Statistika!$F$64,'Help-list'!$BD49*'Help-list'!$V$7,IF($B50=Statistika!$F$65,'Help-list'!$BD49*'Help-list'!$V$8,IF($B50=Statistika!$F$66,'Help-list'!$BD49*'Help-list'!$V$9,IF($B50=Statistika!$F$67,'Help-list'!$BD49*'Help-list'!$V$10,IF($B50=Statistika!$F$68,'Help-list'!$BD49*'Help-list'!$V$11,IF($B50=Statistika!$F$69,'Help-list'!$BD49*'Help-list'!$V$12,IF($B50=Statistika!$F$70,'Help-list'!$BD49*'Help-list'!$V$13,""))))))))</f>
        <v/>
      </c>
      <c r="O50" s="559"/>
      <c r="P50" s="561" t="str">
        <f>IF($B50=Statistika!$F$63,'Help-list'!$BE49*'Help-list'!$V$6,IF($B50=Statistika!$F$64,'Help-list'!$BE49*'Help-list'!$V$7,IF($B50=Statistika!$F$65,'Help-list'!$BE49*'Help-list'!$V$8,IF($B50=Statistika!$F$66,'Help-list'!$BE49*'Help-list'!$V$9,IF($B50=Statistika!$F$67,'Help-list'!$BE49*'Help-list'!$V$10,IF($B50=Statistika!$F$68,'Help-list'!$BE49*'Help-list'!$V$11,IF($B50=Statistika!$F$69,'Help-list'!$BE49*'Help-list'!$V$12,IF($B50=Statistika!$F$70,'Help-list'!$BE49*'Help-list'!$V$13,""))))))))</f>
        <v/>
      </c>
      <c r="Q50" s="562" t="str">
        <f t="shared" si="1"/>
        <v/>
      </c>
      <c r="R50" s="563" t="str">
        <f>IF($B50=Statistika!$F$63,'Help-list'!$BF49*'Help-list'!$V$6,IF($B50=Statistika!$F$64,'Help-list'!$BF49*'Help-list'!$V$7,IF($B50=Statistika!$F$65,'Help-list'!$BF49*'Help-list'!$V$8,IF($B50=Statistika!$F$66,'Help-list'!$BF49*'Help-list'!$V$9,IF($B50=Statistika!$F$67,'Help-list'!$BF49*'Help-list'!$V$10,IF($B50=Statistika!$F$68,'Help-list'!$BF49*'Help-list'!$V$11,IF($B50=Statistika!$F$69,'Help-list'!$BF49*'Help-list'!$V$12,IF($B50=Statistika!$F$70,'Help-list'!$BF49*'Help-list'!$V$13,""))))))))</f>
        <v/>
      </c>
      <c r="S50" s="564"/>
      <c r="T50" s="565" t="str">
        <f>IF($B50=Statistika!$F$63,'Help-list'!$BG49*'Help-list'!$V$6,IF($B50=Statistika!$F$64,'Help-list'!$BG49*'Help-list'!$V$7,IF($B50=Statistika!$F$65,'Help-list'!$BG49*'Help-list'!$V$8,IF($B50=Statistika!$F$66,'Help-list'!$BG49*'Help-list'!$V$9,IF($B50=Statistika!$F$67,'Help-list'!$BG49*'Help-list'!$V$10,IF($B50=Statistika!$F$68,'Help-list'!$BG49*'Help-list'!$V$11,IF($B50=Statistika!$F$69,'Help-list'!$BG49*'Help-list'!$V$12,IF($B50=Statistika!$F$70,'Help-list'!$BG49*'Help-list'!$V$13,""))))))))</f>
        <v/>
      </c>
      <c r="U50" s="564"/>
      <c r="V50" s="565" t="str">
        <f>IF($B50=Statistika!$F$63,'Help-list'!$BH49*'Help-list'!$V$6,IF($B50=Statistika!$F$64,'Help-list'!$BH49*'Help-list'!$V$7,IF($B50=Statistika!$F$65,'Help-list'!$BH49*'Help-list'!$V$8,IF($B50=Statistika!$F$66,'Help-list'!$BH49*'Help-list'!$V$9,IF($B50=Statistika!$F$67,'Help-list'!$BH49*'Help-list'!$V$10,IF($B50=Statistika!$F$68,'Help-list'!$BH49*'Help-list'!$V$11,IF($B50=Statistika!$F$69,'Help-list'!$BH49*'Help-list'!$V$12,IF($B50=Statistika!$F$70,'Help-list'!$BH49*'Help-list'!$V$13,""))))))))</f>
        <v/>
      </c>
      <c r="W50" s="566"/>
      <c r="X50" s="567"/>
      <c r="Y50" s="567"/>
      <c r="Z50" s="567"/>
      <c r="AA50" s="567"/>
      <c r="AB50" s="567"/>
      <c r="AC50" s="567"/>
      <c r="AD50" s="567"/>
      <c r="AE50" s="347"/>
      <c r="AF50" s="568"/>
    </row>
    <row r="51" spans="1:32">
      <c r="A51" s="38"/>
      <c r="B51" s="10"/>
      <c r="C51" s="555"/>
      <c r="D51" s="556"/>
      <c r="E51" s="555"/>
      <c r="F51" s="28"/>
      <c r="G51" s="557" t="str">
        <f t="shared" si="2"/>
        <v/>
      </c>
      <c r="H51" s="558"/>
      <c r="I51" s="542"/>
      <c r="J51" s="10"/>
      <c r="K51" s="559"/>
      <c r="L51" s="559"/>
      <c r="M51" s="559"/>
      <c r="N51" s="560" t="str">
        <f>IF($B51=Statistika!$F$63,'Help-list'!$BD50*'Help-list'!$V$6,IF($B51=Statistika!$F$64,'Help-list'!$BD50*'Help-list'!$V$7,IF($B51=Statistika!$F$65,'Help-list'!$BD50*'Help-list'!$V$8,IF($B51=Statistika!$F$66,'Help-list'!$BD50*'Help-list'!$V$9,IF($B51=Statistika!$F$67,'Help-list'!$BD50*'Help-list'!$V$10,IF($B51=Statistika!$F$68,'Help-list'!$BD50*'Help-list'!$V$11,IF($B51=Statistika!$F$69,'Help-list'!$BD50*'Help-list'!$V$12,IF($B51=Statistika!$F$70,'Help-list'!$BD50*'Help-list'!$V$13,""))))))))</f>
        <v/>
      </c>
      <c r="O51" s="559"/>
      <c r="P51" s="561" t="str">
        <f>IF($B51=Statistika!$F$63,'Help-list'!$BE50*'Help-list'!$V$6,IF($B51=Statistika!$F$64,'Help-list'!$BE50*'Help-list'!$V$7,IF($B51=Statistika!$F$65,'Help-list'!$BE50*'Help-list'!$V$8,IF($B51=Statistika!$F$66,'Help-list'!$BE50*'Help-list'!$V$9,IF($B51=Statistika!$F$67,'Help-list'!$BE50*'Help-list'!$V$10,IF($B51=Statistika!$F$68,'Help-list'!$BE50*'Help-list'!$V$11,IF($B51=Statistika!$F$69,'Help-list'!$BE50*'Help-list'!$V$12,IF($B51=Statistika!$F$70,'Help-list'!$BE50*'Help-list'!$V$13,""))))))))</f>
        <v/>
      </c>
      <c r="Q51" s="562" t="str">
        <f t="shared" si="1"/>
        <v/>
      </c>
      <c r="R51" s="563" t="str">
        <f>IF($B51=Statistika!$F$63,'Help-list'!$BF50*'Help-list'!$V$6,IF($B51=Statistika!$F$64,'Help-list'!$BF50*'Help-list'!$V$7,IF($B51=Statistika!$F$65,'Help-list'!$BF50*'Help-list'!$V$8,IF($B51=Statistika!$F$66,'Help-list'!$BF50*'Help-list'!$V$9,IF($B51=Statistika!$F$67,'Help-list'!$BF50*'Help-list'!$V$10,IF($B51=Statistika!$F$68,'Help-list'!$BF50*'Help-list'!$V$11,IF($B51=Statistika!$F$69,'Help-list'!$BF50*'Help-list'!$V$12,IF($B51=Statistika!$F$70,'Help-list'!$BF50*'Help-list'!$V$13,""))))))))</f>
        <v/>
      </c>
      <c r="S51" s="564"/>
      <c r="T51" s="565" t="str">
        <f>IF($B51=Statistika!$F$63,'Help-list'!$BG50*'Help-list'!$V$6,IF($B51=Statistika!$F$64,'Help-list'!$BG50*'Help-list'!$V$7,IF($B51=Statistika!$F$65,'Help-list'!$BG50*'Help-list'!$V$8,IF($B51=Statistika!$F$66,'Help-list'!$BG50*'Help-list'!$V$9,IF($B51=Statistika!$F$67,'Help-list'!$BG50*'Help-list'!$V$10,IF($B51=Statistika!$F$68,'Help-list'!$BG50*'Help-list'!$V$11,IF($B51=Statistika!$F$69,'Help-list'!$BG50*'Help-list'!$V$12,IF($B51=Statistika!$F$70,'Help-list'!$BG50*'Help-list'!$V$13,""))))))))</f>
        <v/>
      </c>
      <c r="U51" s="564"/>
      <c r="V51" s="565" t="str">
        <f>IF($B51=Statistika!$F$63,'Help-list'!$BH50*'Help-list'!$V$6,IF($B51=Statistika!$F$64,'Help-list'!$BH50*'Help-list'!$V$7,IF($B51=Statistika!$F$65,'Help-list'!$BH50*'Help-list'!$V$8,IF($B51=Statistika!$F$66,'Help-list'!$BH50*'Help-list'!$V$9,IF($B51=Statistika!$F$67,'Help-list'!$BH50*'Help-list'!$V$10,IF($B51=Statistika!$F$68,'Help-list'!$BH50*'Help-list'!$V$11,IF($B51=Statistika!$F$69,'Help-list'!$BH50*'Help-list'!$V$12,IF($B51=Statistika!$F$70,'Help-list'!$BH50*'Help-list'!$V$13,""))))))))</f>
        <v/>
      </c>
      <c r="W51" s="566"/>
      <c r="X51" s="567"/>
      <c r="Y51" s="567"/>
      <c r="Z51" s="567"/>
      <c r="AA51" s="567"/>
      <c r="AB51" s="567"/>
      <c r="AC51" s="567"/>
      <c r="AD51" s="567"/>
      <c r="AE51" s="347"/>
      <c r="AF51" s="568"/>
    </row>
    <row r="52" spans="1:32">
      <c r="A52" s="38"/>
      <c r="B52" s="10"/>
      <c r="C52" s="555"/>
      <c r="D52" s="556"/>
      <c r="E52" s="555"/>
      <c r="F52" s="28"/>
      <c r="G52" s="557" t="str">
        <f t="shared" si="2"/>
        <v/>
      </c>
      <c r="H52" s="558"/>
      <c r="I52" s="542"/>
      <c r="J52" s="10"/>
      <c r="K52" s="559"/>
      <c r="L52" s="559"/>
      <c r="M52" s="559"/>
      <c r="N52" s="560" t="str">
        <f>IF($B52=Statistika!$F$63,'Help-list'!$BD51*'Help-list'!$V$6,IF($B52=Statistika!$F$64,'Help-list'!$BD51*'Help-list'!$V$7,IF($B52=Statistika!$F$65,'Help-list'!$BD51*'Help-list'!$V$8,IF($B52=Statistika!$F$66,'Help-list'!$BD51*'Help-list'!$V$9,IF($B52=Statistika!$F$67,'Help-list'!$BD51*'Help-list'!$V$10,IF($B52=Statistika!$F$68,'Help-list'!$BD51*'Help-list'!$V$11,IF($B52=Statistika!$F$69,'Help-list'!$BD51*'Help-list'!$V$12,IF($B52=Statistika!$F$70,'Help-list'!$BD51*'Help-list'!$V$13,""))))))))</f>
        <v/>
      </c>
      <c r="O52" s="559"/>
      <c r="P52" s="561" t="str">
        <f>IF($B52=Statistika!$F$63,'Help-list'!$BE51*'Help-list'!$V$6,IF($B52=Statistika!$F$64,'Help-list'!$BE51*'Help-list'!$V$7,IF($B52=Statistika!$F$65,'Help-list'!$BE51*'Help-list'!$V$8,IF($B52=Statistika!$F$66,'Help-list'!$BE51*'Help-list'!$V$9,IF($B52=Statistika!$F$67,'Help-list'!$BE51*'Help-list'!$V$10,IF($B52=Statistika!$F$68,'Help-list'!$BE51*'Help-list'!$V$11,IF($B52=Statistika!$F$69,'Help-list'!$BE51*'Help-list'!$V$12,IF($B52=Statistika!$F$70,'Help-list'!$BE51*'Help-list'!$V$13,""))))))))</f>
        <v/>
      </c>
      <c r="Q52" s="562" t="str">
        <f t="shared" si="1"/>
        <v/>
      </c>
      <c r="R52" s="563" t="str">
        <f>IF($B52=Statistika!$F$63,'Help-list'!$BF51*'Help-list'!$V$6,IF($B52=Statistika!$F$64,'Help-list'!$BF51*'Help-list'!$V$7,IF($B52=Statistika!$F$65,'Help-list'!$BF51*'Help-list'!$V$8,IF($B52=Statistika!$F$66,'Help-list'!$BF51*'Help-list'!$V$9,IF($B52=Statistika!$F$67,'Help-list'!$BF51*'Help-list'!$V$10,IF($B52=Statistika!$F$68,'Help-list'!$BF51*'Help-list'!$V$11,IF($B52=Statistika!$F$69,'Help-list'!$BF51*'Help-list'!$V$12,IF($B52=Statistika!$F$70,'Help-list'!$BF51*'Help-list'!$V$13,""))))))))</f>
        <v/>
      </c>
      <c r="S52" s="564"/>
      <c r="T52" s="565" t="str">
        <f>IF($B52=Statistika!$F$63,'Help-list'!$BG51*'Help-list'!$V$6,IF($B52=Statistika!$F$64,'Help-list'!$BG51*'Help-list'!$V$7,IF($B52=Statistika!$F$65,'Help-list'!$BG51*'Help-list'!$V$8,IF($B52=Statistika!$F$66,'Help-list'!$BG51*'Help-list'!$V$9,IF($B52=Statistika!$F$67,'Help-list'!$BG51*'Help-list'!$V$10,IF($B52=Statistika!$F$68,'Help-list'!$BG51*'Help-list'!$V$11,IF($B52=Statistika!$F$69,'Help-list'!$BG51*'Help-list'!$V$12,IF($B52=Statistika!$F$70,'Help-list'!$BG51*'Help-list'!$V$13,""))))))))</f>
        <v/>
      </c>
      <c r="U52" s="564"/>
      <c r="V52" s="565" t="str">
        <f>IF($B52=Statistika!$F$63,'Help-list'!$BH51*'Help-list'!$V$6,IF($B52=Statistika!$F$64,'Help-list'!$BH51*'Help-list'!$V$7,IF($B52=Statistika!$F$65,'Help-list'!$BH51*'Help-list'!$V$8,IF($B52=Statistika!$F$66,'Help-list'!$BH51*'Help-list'!$V$9,IF($B52=Statistika!$F$67,'Help-list'!$BH51*'Help-list'!$V$10,IF($B52=Statistika!$F$68,'Help-list'!$BH51*'Help-list'!$V$11,IF($B52=Statistika!$F$69,'Help-list'!$BH51*'Help-list'!$V$12,IF($B52=Statistika!$F$70,'Help-list'!$BH51*'Help-list'!$V$13,""))))))))</f>
        <v/>
      </c>
      <c r="W52" s="566"/>
      <c r="X52" s="567"/>
      <c r="Y52" s="567"/>
      <c r="Z52" s="567"/>
      <c r="AA52" s="567"/>
      <c r="AB52" s="567"/>
      <c r="AC52" s="567"/>
      <c r="AD52" s="567"/>
      <c r="AE52" s="347"/>
      <c r="AF52" s="568"/>
    </row>
    <row r="53" spans="1:32">
      <c r="A53" s="38"/>
      <c r="B53" s="10"/>
      <c r="C53" s="555"/>
      <c r="D53" s="556"/>
      <c r="E53" s="555"/>
      <c r="F53" s="28"/>
      <c r="G53" s="557" t="str">
        <f t="shared" si="2"/>
        <v/>
      </c>
      <c r="H53" s="558"/>
      <c r="I53" s="542"/>
      <c r="J53" s="10"/>
      <c r="K53" s="559"/>
      <c r="L53" s="559"/>
      <c r="M53" s="559"/>
      <c r="N53" s="560" t="str">
        <f>IF($B53=Statistika!$F$63,'Help-list'!$BD52*'Help-list'!$V$6,IF($B53=Statistika!$F$64,'Help-list'!$BD52*'Help-list'!$V$7,IF($B53=Statistika!$F$65,'Help-list'!$BD52*'Help-list'!$V$8,IF($B53=Statistika!$F$66,'Help-list'!$BD52*'Help-list'!$V$9,IF($B53=Statistika!$F$67,'Help-list'!$BD52*'Help-list'!$V$10,IF($B53=Statistika!$F$68,'Help-list'!$BD52*'Help-list'!$V$11,IF($B53=Statistika!$F$69,'Help-list'!$BD52*'Help-list'!$V$12,IF($B53=Statistika!$F$70,'Help-list'!$BD52*'Help-list'!$V$13,""))))))))</f>
        <v/>
      </c>
      <c r="O53" s="559"/>
      <c r="P53" s="561" t="str">
        <f>IF($B53=Statistika!$F$63,'Help-list'!$BE52*'Help-list'!$V$6,IF($B53=Statistika!$F$64,'Help-list'!$BE52*'Help-list'!$V$7,IF($B53=Statistika!$F$65,'Help-list'!$BE52*'Help-list'!$V$8,IF($B53=Statistika!$F$66,'Help-list'!$BE52*'Help-list'!$V$9,IF($B53=Statistika!$F$67,'Help-list'!$BE52*'Help-list'!$V$10,IF($B53=Statistika!$F$68,'Help-list'!$BE52*'Help-list'!$V$11,IF($B53=Statistika!$F$69,'Help-list'!$BE52*'Help-list'!$V$12,IF($B53=Statistika!$F$70,'Help-list'!$BE52*'Help-list'!$V$13,""))))))))</f>
        <v/>
      </c>
      <c r="Q53" s="562" t="str">
        <f t="shared" si="1"/>
        <v/>
      </c>
      <c r="R53" s="563" t="str">
        <f>IF($B53=Statistika!$F$63,'Help-list'!$BF52*'Help-list'!$V$6,IF($B53=Statistika!$F$64,'Help-list'!$BF52*'Help-list'!$V$7,IF($B53=Statistika!$F$65,'Help-list'!$BF52*'Help-list'!$V$8,IF($B53=Statistika!$F$66,'Help-list'!$BF52*'Help-list'!$V$9,IF($B53=Statistika!$F$67,'Help-list'!$BF52*'Help-list'!$V$10,IF($B53=Statistika!$F$68,'Help-list'!$BF52*'Help-list'!$V$11,IF($B53=Statistika!$F$69,'Help-list'!$BF52*'Help-list'!$V$12,IF($B53=Statistika!$F$70,'Help-list'!$BF52*'Help-list'!$V$13,""))))))))</f>
        <v/>
      </c>
      <c r="S53" s="564"/>
      <c r="T53" s="565" t="str">
        <f>IF($B53=Statistika!$F$63,'Help-list'!$BG52*'Help-list'!$V$6,IF($B53=Statistika!$F$64,'Help-list'!$BG52*'Help-list'!$V$7,IF($B53=Statistika!$F$65,'Help-list'!$BG52*'Help-list'!$V$8,IF($B53=Statistika!$F$66,'Help-list'!$BG52*'Help-list'!$V$9,IF($B53=Statistika!$F$67,'Help-list'!$BG52*'Help-list'!$V$10,IF($B53=Statistika!$F$68,'Help-list'!$BG52*'Help-list'!$V$11,IF($B53=Statistika!$F$69,'Help-list'!$BG52*'Help-list'!$V$12,IF($B53=Statistika!$F$70,'Help-list'!$BG52*'Help-list'!$V$13,""))))))))</f>
        <v/>
      </c>
      <c r="U53" s="564"/>
      <c r="V53" s="565" t="str">
        <f>IF($B53=Statistika!$F$63,'Help-list'!$BH52*'Help-list'!$V$6,IF($B53=Statistika!$F$64,'Help-list'!$BH52*'Help-list'!$V$7,IF($B53=Statistika!$F$65,'Help-list'!$BH52*'Help-list'!$V$8,IF($B53=Statistika!$F$66,'Help-list'!$BH52*'Help-list'!$V$9,IF($B53=Statistika!$F$67,'Help-list'!$BH52*'Help-list'!$V$10,IF($B53=Statistika!$F$68,'Help-list'!$BH52*'Help-list'!$V$11,IF($B53=Statistika!$F$69,'Help-list'!$BH52*'Help-list'!$V$12,IF($B53=Statistika!$F$70,'Help-list'!$BH52*'Help-list'!$V$13,""))))))))</f>
        <v/>
      </c>
      <c r="W53" s="566"/>
      <c r="X53" s="567"/>
      <c r="Y53" s="567"/>
      <c r="Z53" s="567"/>
      <c r="AA53" s="567"/>
      <c r="AB53" s="567"/>
      <c r="AC53" s="567"/>
      <c r="AD53" s="567"/>
      <c r="AE53" s="347"/>
      <c r="AF53" s="568"/>
    </row>
    <row r="54" spans="1:32">
      <c r="A54" s="38"/>
      <c r="B54" s="10"/>
      <c r="C54" s="555"/>
      <c r="D54" s="556"/>
      <c r="E54" s="555"/>
      <c r="F54" s="28"/>
      <c r="G54" s="557" t="str">
        <f t="shared" si="2"/>
        <v/>
      </c>
      <c r="H54" s="558"/>
      <c r="I54" s="542"/>
      <c r="J54" s="10"/>
      <c r="K54" s="559"/>
      <c r="L54" s="559"/>
      <c r="M54" s="559"/>
      <c r="N54" s="560" t="str">
        <f>IF($B54=Statistika!$F$63,'Help-list'!$BD53*'Help-list'!$V$6,IF($B54=Statistika!$F$64,'Help-list'!$BD53*'Help-list'!$V$7,IF($B54=Statistika!$F$65,'Help-list'!$BD53*'Help-list'!$V$8,IF($B54=Statistika!$F$66,'Help-list'!$BD53*'Help-list'!$V$9,IF($B54=Statistika!$F$67,'Help-list'!$BD53*'Help-list'!$V$10,IF($B54=Statistika!$F$68,'Help-list'!$BD53*'Help-list'!$V$11,IF($B54=Statistika!$F$69,'Help-list'!$BD53*'Help-list'!$V$12,IF($B54=Statistika!$F$70,'Help-list'!$BD53*'Help-list'!$V$13,""))))))))</f>
        <v/>
      </c>
      <c r="O54" s="559"/>
      <c r="P54" s="561" t="str">
        <f>IF($B54=Statistika!$F$63,'Help-list'!$BE53*'Help-list'!$V$6,IF($B54=Statistika!$F$64,'Help-list'!$BE53*'Help-list'!$V$7,IF($B54=Statistika!$F$65,'Help-list'!$BE53*'Help-list'!$V$8,IF($B54=Statistika!$F$66,'Help-list'!$BE53*'Help-list'!$V$9,IF($B54=Statistika!$F$67,'Help-list'!$BE53*'Help-list'!$V$10,IF($B54=Statistika!$F$68,'Help-list'!$BE53*'Help-list'!$V$11,IF($B54=Statistika!$F$69,'Help-list'!$BE53*'Help-list'!$V$12,IF($B54=Statistika!$F$70,'Help-list'!$BE53*'Help-list'!$V$13,""))))))))</f>
        <v/>
      </c>
      <c r="Q54" s="562" t="str">
        <f t="shared" si="1"/>
        <v/>
      </c>
      <c r="R54" s="563" t="str">
        <f>IF($B54=Statistika!$F$63,'Help-list'!$BF53*'Help-list'!$V$6,IF($B54=Statistika!$F$64,'Help-list'!$BF53*'Help-list'!$V$7,IF($B54=Statistika!$F$65,'Help-list'!$BF53*'Help-list'!$V$8,IF($B54=Statistika!$F$66,'Help-list'!$BF53*'Help-list'!$V$9,IF($B54=Statistika!$F$67,'Help-list'!$BF53*'Help-list'!$V$10,IF($B54=Statistika!$F$68,'Help-list'!$BF53*'Help-list'!$V$11,IF($B54=Statistika!$F$69,'Help-list'!$BF53*'Help-list'!$V$12,IF($B54=Statistika!$F$70,'Help-list'!$BF53*'Help-list'!$V$13,""))))))))</f>
        <v/>
      </c>
      <c r="S54" s="564"/>
      <c r="T54" s="565" t="str">
        <f>IF($B54=Statistika!$F$63,'Help-list'!$BG53*'Help-list'!$V$6,IF($B54=Statistika!$F$64,'Help-list'!$BG53*'Help-list'!$V$7,IF($B54=Statistika!$F$65,'Help-list'!$BG53*'Help-list'!$V$8,IF($B54=Statistika!$F$66,'Help-list'!$BG53*'Help-list'!$V$9,IF($B54=Statistika!$F$67,'Help-list'!$BG53*'Help-list'!$V$10,IF($B54=Statistika!$F$68,'Help-list'!$BG53*'Help-list'!$V$11,IF($B54=Statistika!$F$69,'Help-list'!$BG53*'Help-list'!$V$12,IF($B54=Statistika!$F$70,'Help-list'!$BG53*'Help-list'!$V$13,""))))))))</f>
        <v/>
      </c>
      <c r="U54" s="564"/>
      <c r="V54" s="565" t="str">
        <f>IF($B54=Statistika!$F$63,'Help-list'!$BH53*'Help-list'!$V$6,IF($B54=Statistika!$F$64,'Help-list'!$BH53*'Help-list'!$V$7,IF($B54=Statistika!$F$65,'Help-list'!$BH53*'Help-list'!$V$8,IF($B54=Statistika!$F$66,'Help-list'!$BH53*'Help-list'!$V$9,IF($B54=Statistika!$F$67,'Help-list'!$BH53*'Help-list'!$V$10,IF($B54=Statistika!$F$68,'Help-list'!$BH53*'Help-list'!$V$11,IF($B54=Statistika!$F$69,'Help-list'!$BH53*'Help-list'!$V$12,IF($B54=Statistika!$F$70,'Help-list'!$BH53*'Help-list'!$V$13,""))))))))</f>
        <v/>
      </c>
      <c r="W54" s="566"/>
      <c r="X54" s="567"/>
      <c r="Y54" s="567"/>
      <c r="Z54" s="567"/>
      <c r="AA54" s="567"/>
      <c r="AB54" s="567"/>
      <c r="AC54" s="567"/>
      <c r="AD54" s="567"/>
      <c r="AE54" s="347"/>
      <c r="AF54" s="568"/>
    </row>
    <row r="55" spans="1:32">
      <c r="A55" s="38"/>
      <c r="B55" s="10"/>
      <c r="C55" s="555"/>
      <c r="D55" s="556"/>
      <c r="E55" s="555"/>
      <c r="F55" s="28"/>
      <c r="G55" s="557" t="str">
        <f t="shared" si="2"/>
        <v/>
      </c>
      <c r="H55" s="558"/>
      <c r="I55" s="542"/>
      <c r="J55" s="10"/>
      <c r="K55" s="559"/>
      <c r="L55" s="559"/>
      <c r="M55" s="559"/>
      <c r="N55" s="560" t="str">
        <f>IF($B55=Statistika!$F$63,'Help-list'!$BD54*'Help-list'!$V$6,IF($B55=Statistika!$F$64,'Help-list'!$BD54*'Help-list'!$V$7,IF($B55=Statistika!$F$65,'Help-list'!$BD54*'Help-list'!$V$8,IF($B55=Statistika!$F$66,'Help-list'!$BD54*'Help-list'!$V$9,IF($B55=Statistika!$F$67,'Help-list'!$BD54*'Help-list'!$V$10,IF($B55=Statistika!$F$68,'Help-list'!$BD54*'Help-list'!$V$11,IF($B55=Statistika!$F$69,'Help-list'!$BD54*'Help-list'!$V$12,IF($B55=Statistika!$F$70,'Help-list'!$BD54*'Help-list'!$V$13,""))))))))</f>
        <v/>
      </c>
      <c r="O55" s="559"/>
      <c r="P55" s="561" t="str">
        <f>IF($B55=Statistika!$F$63,'Help-list'!$BE54*'Help-list'!$V$6,IF($B55=Statistika!$F$64,'Help-list'!$BE54*'Help-list'!$V$7,IF($B55=Statistika!$F$65,'Help-list'!$BE54*'Help-list'!$V$8,IF($B55=Statistika!$F$66,'Help-list'!$BE54*'Help-list'!$V$9,IF($B55=Statistika!$F$67,'Help-list'!$BE54*'Help-list'!$V$10,IF($B55=Statistika!$F$68,'Help-list'!$BE54*'Help-list'!$V$11,IF($B55=Statistika!$F$69,'Help-list'!$BE54*'Help-list'!$V$12,IF($B55=Statistika!$F$70,'Help-list'!$BE54*'Help-list'!$V$13,""))))))))</f>
        <v/>
      </c>
      <c r="Q55" s="562" t="str">
        <f t="shared" si="1"/>
        <v/>
      </c>
      <c r="R55" s="563" t="str">
        <f>IF($B55=Statistika!$F$63,'Help-list'!$BF54*'Help-list'!$V$6,IF($B55=Statistika!$F$64,'Help-list'!$BF54*'Help-list'!$V$7,IF($B55=Statistika!$F$65,'Help-list'!$BF54*'Help-list'!$V$8,IF($B55=Statistika!$F$66,'Help-list'!$BF54*'Help-list'!$V$9,IF($B55=Statistika!$F$67,'Help-list'!$BF54*'Help-list'!$V$10,IF($B55=Statistika!$F$68,'Help-list'!$BF54*'Help-list'!$V$11,IF($B55=Statistika!$F$69,'Help-list'!$BF54*'Help-list'!$V$12,IF($B55=Statistika!$F$70,'Help-list'!$BF54*'Help-list'!$V$13,""))))))))</f>
        <v/>
      </c>
      <c r="S55" s="564"/>
      <c r="T55" s="565" t="str">
        <f>IF($B55=Statistika!$F$63,'Help-list'!$BG54*'Help-list'!$V$6,IF($B55=Statistika!$F$64,'Help-list'!$BG54*'Help-list'!$V$7,IF($B55=Statistika!$F$65,'Help-list'!$BG54*'Help-list'!$V$8,IF($B55=Statistika!$F$66,'Help-list'!$BG54*'Help-list'!$V$9,IF($B55=Statistika!$F$67,'Help-list'!$BG54*'Help-list'!$V$10,IF($B55=Statistika!$F$68,'Help-list'!$BG54*'Help-list'!$V$11,IF($B55=Statistika!$F$69,'Help-list'!$BG54*'Help-list'!$V$12,IF($B55=Statistika!$F$70,'Help-list'!$BG54*'Help-list'!$V$13,""))))))))</f>
        <v/>
      </c>
      <c r="U55" s="564"/>
      <c r="V55" s="565" t="str">
        <f>IF($B55=Statistika!$F$63,'Help-list'!$BH54*'Help-list'!$V$6,IF($B55=Statistika!$F$64,'Help-list'!$BH54*'Help-list'!$V$7,IF($B55=Statistika!$F$65,'Help-list'!$BH54*'Help-list'!$V$8,IF($B55=Statistika!$F$66,'Help-list'!$BH54*'Help-list'!$V$9,IF($B55=Statistika!$F$67,'Help-list'!$BH54*'Help-list'!$V$10,IF($B55=Statistika!$F$68,'Help-list'!$BH54*'Help-list'!$V$11,IF($B55=Statistika!$F$69,'Help-list'!$BH54*'Help-list'!$V$12,IF($B55=Statistika!$F$70,'Help-list'!$BH54*'Help-list'!$V$13,""))))))))</f>
        <v/>
      </c>
      <c r="W55" s="566"/>
      <c r="X55" s="567"/>
      <c r="Y55" s="567"/>
      <c r="Z55" s="567"/>
      <c r="AA55" s="567"/>
      <c r="AB55" s="567"/>
      <c r="AC55" s="567"/>
      <c r="AD55" s="567"/>
      <c r="AE55" s="347"/>
      <c r="AF55" s="568"/>
    </row>
    <row r="56" spans="1:32">
      <c r="A56" s="38"/>
      <c r="B56" s="10"/>
      <c r="C56" s="555"/>
      <c r="D56" s="556"/>
      <c r="E56" s="555"/>
      <c r="F56" s="28"/>
      <c r="G56" s="557" t="str">
        <f t="shared" si="2"/>
        <v/>
      </c>
      <c r="H56" s="558"/>
      <c r="I56" s="542"/>
      <c r="J56" s="10"/>
      <c r="K56" s="559"/>
      <c r="L56" s="559"/>
      <c r="M56" s="559"/>
      <c r="N56" s="560" t="str">
        <f>IF($B56=Statistika!$F$63,'Help-list'!$BD55*'Help-list'!$V$6,IF($B56=Statistika!$F$64,'Help-list'!$BD55*'Help-list'!$V$7,IF($B56=Statistika!$F$65,'Help-list'!$BD55*'Help-list'!$V$8,IF($B56=Statistika!$F$66,'Help-list'!$BD55*'Help-list'!$V$9,IF($B56=Statistika!$F$67,'Help-list'!$BD55*'Help-list'!$V$10,IF($B56=Statistika!$F$68,'Help-list'!$BD55*'Help-list'!$V$11,IF($B56=Statistika!$F$69,'Help-list'!$BD55*'Help-list'!$V$12,IF($B56=Statistika!$F$70,'Help-list'!$BD55*'Help-list'!$V$13,""))))))))</f>
        <v/>
      </c>
      <c r="O56" s="559"/>
      <c r="P56" s="561" t="str">
        <f>IF($B56=Statistika!$F$63,'Help-list'!$BE55*'Help-list'!$V$6,IF($B56=Statistika!$F$64,'Help-list'!$BE55*'Help-list'!$V$7,IF($B56=Statistika!$F$65,'Help-list'!$BE55*'Help-list'!$V$8,IF($B56=Statistika!$F$66,'Help-list'!$BE55*'Help-list'!$V$9,IF($B56=Statistika!$F$67,'Help-list'!$BE55*'Help-list'!$V$10,IF($B56=Statistika!$F$68,'Help-list'!$BE55*'Help-list'!$V$11,IF($B56=Statistika!$F$69,'Help-list'!$BE55*'Help-list'!$V$12,IF($B56=Statistika!$F$70,'Help-list'!$BE55*'Help-list'!$V$13,""))))))))</f>
        <v/>
      </c>
      <c r="Q56" s="562" t="str">
        <f t="shared" si="1"/>
        <v/>
      </c>
      <c r="R56" s="563" t="str">
        <f>IF($B56=Statistika!$F$63,'Help-list'!$BF55*'Help-list'!$V$6,IF($B56=Statistika!$F$64,'Help-list'!$BF55*'Help-list'!$V$7,IF($B56=Statistika!$F$65,'Help-list'!$BF55*'Help-list'!$V$8,IF($B56=Statistika!$F$66,'Help-list'!$BF55*'Help-list'!$V$9,IF($B56=Statistika!$F$67,'Help-list'!$BF55*'Help-list'!$V$10,IF($B56=Statistika!$F$68,'Help-list'!$BF55*'Help-list'!$V$11,IF($B56=Statistika!$F$69,'Help-list'!$BF55*'Help-list'!$V$12,IF($B56=Statistika!$F$70,'Help-list'!$BF55*'Help-list'!$V$13,""))))))))</f>
        <v/>
      </c>
      <c r="S56" s="564"/>
      <c r="T56" s="565" t="str">
        <f>IF($B56=Statistika!$F$63,'Help-list'!$BG55*'Help-list'!$V$6,IF($B56=Statistika!$F$64,'Help-list'!$BG55*'Help-list'!$V$7,IF($B56=Statistika!$F$65,'Help-list'!$BG55*'Help-list'!$V$8,IF($B56=Statistika!$F$66,'Help-list'!$BG55*'Help-list'!$V$9,IF($B56=Statistika!$F$67,'Help-list'!$BG55*'Help-list'!$V$10,IF($B56=Statistika!$F$68,'Help-list'!$BG55*'Help-list'!$V$11,IF($B56=Statistika!$F$69,'Help-list'!$BG55*'Help-list'!$V$12,IF($B56=Statistika!$F$70,'Help-list'!$BG55*'Help-list'!$V$13,""))))))))</f>
        <v/>
      </c>
      <c r="U56" s="564"/>
      <c r="V56" s="565" t="str">
        <f>IF($B56=Statistika!$F$63,'Help-list'!$BH55*'Help-list'!$V$6,IF($B56=Statistika!$F$64,'Help-list'!$BH55*'Help-list'!$V$7,IF($B56=Statistika!$F$65,'Help-list'!$BH55*'Help-list'!$V$8,IF($B56=Statistika!$F$66,'Help-list'!$BH55*'Help-list'!$V$9,IF($B56=Statistika!$F$67,'Help-list'!$BH55*'Help-list'!$V$10,IF($B56=Statistika!$F$68,'Help-list'!$BH55*'Help-list'!$V$11,IF($B56=Statistika!$F$69,'Help-list'!$BH55*'Help-list'!$V$12,IF($B56=Statistika!$F$70,'Help-list'!$BH55*'Help-list'!$V$13,""))))))))</f>
        <v/>
      </c>
      <c r="W56" s="566"/>
      <c r="X56" s="567"/>
      <c r="Y56" s="567"/>
      <c r="Z56" s="567"/>
      <c r="AA56" s="567"/>
      <c r="AB56" s="567"/>
      <c r="AC56" s="567"/>
      <c r="AD56" s="567"/>
      <c r="AE56" s="347"/>
      <c r="AF56" s="568"/>
    </row>
    <row r="57" spans="1:32">
      <c r="A57" s="38"/>
      <c r="B57" s="10"/>
      <c r="C57" s="555"/>
      <c r="D57" s="556"/>
      <c r="E57" s="555"/>
      <c r="F57" s="28"/>
      <c r="G57" s="557" t="str">
        <f t="shared" si="2"/>
        <v/>
      </c>
      <c r="H57" s="558"/>
      <c r="I57" s="542"/>
      <c r="J57" s="10"/>
      <c r="K57" s="559"/>
      <c r="L57" s="559"/>
      <c r="M57" s="559"/>
      <c r="N57" s="560" t="str">
        <f>IF($B57=Statistika!$F$63,'Help-list'!$BD56*'Help-list'!$V$6,IF($B57=Statistika!$F$64,'Help-list'!$BD56*'Help-list'!$V$7,IF($B57=Statistika!$F$65,'Help-list'!$BD56*'Help-list'!$V$8,IF($B57=Statistika!$F$66,'Help-list'!$BD56*'Help-list'!$V$9,IF($B57=Statistika!$F$67,'Help-list'!$BD56*'Help-list'!$V$10,IF($B57=Statistika!$F$68,'Help-list'!$BD56*'Help-list'!$V$11,IF($B57=Statistika!$F$69,'Help-list'!$BD56*'Help-list'!$V$12,IF($B57=Statistika!$F$70,'Help-list'!$BD56*'Help-list'!$V$13,""))))))))</f>
        <v/>
      </c>
      <c r="O57" s="559"/>
      <c r="P57" s="561" t="str">
        <f>IF($B57=Statistika!$F$63,'Help-list'!$BE56*'Help-list'!$V$6,IF($B57=Statistika!$F$64,'Help-list'!$BE56*'Help-list'!$V$7,IF($B57=Statistika!$F$65,'Help-list'!$BE56*'Help-list'!$V$8,IF($B57=Statistika!$F$66,'Help-list'!$BE56*'Help-list'!$V$9,IF($B57=Statistika!$F$67,'Help-list'!$BE56*'Help-list'!$V$10,IF($B57=Statistika!$F$68,'Help-list'!$BE56*'Help-list'!$V$11,IF($B57=Statistika!$F$69,'Help-list'!$BE56*'Help-list'!$V$12,IF($B57=Statistika!$F$70,'Help-list'!$BE56*'Help-list'!$V$13,""))))))))</f>
        <v/>
      </c>
      <c r="Q57" s="562" t="str">
        <f t="shared" si="1"/>
        <v/>
      </c>
      <c r="R57" s="563" t="str">
        <f>IF($B57=Statistika!$F$63,'Help-list'!$BF56*'Help-list'!$V$6,IF($B57=Statistika!$F$64,'Help-list'!$BF56*'Help-list'!$V$7,IF($B57=Statistika!$F$65,'Help-list'!$BF56*'Help-list'!$V$8,IF($B57=Statistika!$F$66,'Help-list'!$BF56*'Help-list'!$V$9,IF($B57=Statistika!$F$67,'Help-list'!$BF56*'Help-list'!$V$10,IF($B57=Statistika!$F$68,'Help-list'!$BF56*'Help-list'!$V$11,IF($B57=Statistika!$F$69,'Help-list'!$BF56*'Help-list'!$V$12,IF($B57=Statistika!$F$70,'Help-list'!$BF56*'Help-list'!$V$13,""))))))))</f>
        <v/>
      </c>
      <c r="S57" s="564"/>
      <c r="T57" s="565" t="str">
        <f>IF($B57=Statistika!$F$63,'Help-list'!$BG56*'Help-list'!$V$6,IF($B57=Statistika!$F$64,'Help-list'!$BG56*'Help-list'!$V$7,IF($B57=Statistika!$F$65,'Help-list'!$BG56*'Help-list'!$V$8,IF($B57=Statistika!$F$66,'Help-list'!$BG56*'Help-list'!$V$9,IF($B57=Statistika!$F$67,'Help-list'!$BG56*'Help-list'!$V$10,IF($B57=Statistika!$F$68,'Help-list'!$BG56*'Help-list'!$V$11,IF($B57=Statistika!$F$69,'Help-list'!$BG56*'Help-list'!$V$12,IF($B57=Statistika!$F$70,'Help-list'!$BG56*'Help-list'!$V$13,""))))))))</f>
        <v/>
      </c>
      <c r="U57" s="564"/>
      <c r="V57" s="565" t="str">
        <f>IF($B57=Statistika!$F$63,'Help-list'!$BH56*'Help-list'!$V$6,IF($B57=Statistika!$F$64,'Help-list'!$BH56*'Help-list'!$V$7,IF($B57=Statistika!$F$65,'Help-list'!$BH56*'Help-list'!$V$8,IF($B57=Statistika!$F$66,'Help-list'!$BH56*'Help-list'!$V$9,IF($B57=Statistika!$F$67,'Help-list'!$BH56*'Help-list'!$V$10,IF($B57=Statistika!$F$68,'Help-list'!$BH56*'Help-list'!$V$11,IF($B57=Statistika!$F$69,'Help-list'!$BH56*'Help-list'!$V$12,IF($B57=Statistika!$F$70,'Help-list'!$BH56*'Help-list'!$V$13,""))))))))</f>
        <v/>
      </c>
      <c r="W57" s="566"/>
      <c r="X57" s="567"/>
      <c r="Y57" s="567"/>
      <c r="Z57" s="567"/>
      <c r="AA57" s="567"/>
      <c r="AB57" s="567"/>
      <c r="AC57" s="567"/>
      <c r="AD57" s="567"/>
      <c r="AE57" s="347"/>
      <c r="AF57" s="568"/>
    </row>
    <row r="58" spans="1:32">
      <c r="A58" s="38"/>
      <c r="B58" s="10"/>
      <c r="C58" s="555"/>
      <c r="D58" s="556"/>
      <c r="E58" s="555"/>
      <c r="F58" s="28"/>
      <c r="G58" s="557" t="str">
        <f t="shared" si="2"/>
        <v/>
      </c>
      <c r="H58" s="558"/>
      <c r="I58" s="542"/>
      <c r="J58" s="10"/>
      <c r="K58" s="559"/>
      <c r="L58" s="559"/>
      <c r="M58" s="559"/>
      <c r="N58" s="560" t="str">
        <f>IF($B58=Statistika!$F$63,'Help-list'!$BD57*'Help-list'!$V$6,IF($B58=Statistika!$F$64,'Help-list'!$BD57*'Help-list'!$V$7,IF($B58=Statistika!$F$65,'Help-list'!$BD57*'Help-list'!$V$8,IF($B58=Statistika!$F$66,'Help-list'!$BD57*'Help-list'!$V$9,IF($B58=Statistika!$F$67,'Help-list'!$BD57*'Help-list'!$V$10,IF($B58=Statistika!$F$68,'Help-list'!$BD57*'Help-list'!$V$11,IF($B58=Statistika!$F$69,'Help-list'!$BD57*'Help-list'!$V$12,IF($B58=Statistika!$F$70,'Help-list'!$BD57*'Help-list'!$V$13,""))))))))</f>
        <v/>
      </c>
      <c r="O58" s="559"/>
      <c r="P58" s="561" t="str">
        <f>IF($B58=Statistika!$F$63,'Help-list'!$BE57*'Help-list'!$V$6,IF($B58=Statistika!$F$64,'Help-list'!$BE57*'Help-list'!$V$7,IF($B58=Statistika!$F$65,'Help-list'!$BE57*'Help-list'!$V$8,IF($B58=Statistika!$F$66,'Help-list'!$BE57*'Help-list'!$V$9,IF($B58=Statistika!$F$67,'Help-list'!$BE57*'Help-list'!$V$10,IF($B58=Statistika!$F$68,'Help-list'!$BE57*'Help-list'!$V$11,IF($B58=Statistika!$F$69,'Help-list'!$BE57*'Help-list'!$V$12,IF($B58=Statistika!$F$70,'Help-list'!$BE57*'Help-list'!$V$13,""))))))))</f>
        <v/>
      </c>
      <c r="Q58" s="562" t="str">
        <f t="shared" si="1"/>
        <v/>
      </c>
      <c r="R58" s="563" t="str">
        <f>IF($B58=Statistika!$F$63,'Help-list'!$BF57*'Help-list'!$V$6,IF($B58=Statistika!$F$64,'Help-list'!$BF57*'Help-list'!$V$7,IF($B58=Statistika!$F$65,'Help-list'!$BF57*'Help-list'!$V$8,IF($B58=Statistika!$F$66,'Help-list'!$BF57*'Help-list'!$V$9,IF($B58=Statistika!$F$67,'Help-list'!$BF57*'Help-list'!$V$10,IF($B58=Statistika!$F$68,'Help-list'!$BF57*'Help-list'!$V$11,IF($B58=Statistika!$F$69,'Help-list'!$BF57*'Help-list'!$V$12,IF($B58=Statistika!$F$70,'Help-list'!$BF57*'Help-list'!$V$13,""))))))))</f>
        <v/>
      </c>
      <c r="S58" s="564"/>
      <c r="T58" s="565" t="str">
        <f>IF($B58=Statistika!$F$63,'Help-list'!$BG57*'Help-list'!$V$6,IF($B58=Statistika!$F$64,'Help-list'!$BG57*'Help-list'!$V$7,IF($B58=Statistika!$F$65,'Help-list'!$BG57*'Help-list'!$V$8,IF($B58=Statistika!$F$66,'Help-list'!$BG57*'Help-list'!$V$9,IF($B58=Statistika!$F$67,'Help-list'!$BG57*'Help-list'!$V$10,IF($B58=Statistika!$F$68,'Help-list'!$BG57*'Help-list'!$V$11,IF($B58=Statistika!$F$69,'Help-list'!$BG57*'Help-list'!$V$12,IF($B58=Statistika!$F$70,'Help-list'!$BG57*'Help-list'!$V$13,""))))))))</f>
        <v/>
      </c>
      <c r="U58" s="564"/>
      <c r="V58" s="565" t="str">
        <f>IF($B58=Statistika!$F$63,'Help-list'!$BH57*'Help-list'!$V$6,IF($B58=Statistika!$F$64,'Help-list'!$BH57*'Help-list'!$V$7,IF($B58=Statistika!$F$65,'Help-list'!$BH57*'Help-list'!$V$8,IF($B58=Statistika!$F$66,'Help-list'!$BH57*'Help-list'!$V$9,IF($B58=Statistika!$F$67,'Help-list'!$BH57*'Help-list'!$V$10,IF($B58=Statistika!$F$68,'Help-list'!$BH57*'Help-list'!$V$11,IF($B58=Statistika!$F$69,'Help-list'!$BH57*'Help-list'!$V$12,IF($B58=Statistika!$F$70,'Help-list'!$BH57*'Help-list'!$V$13,""))))))))</f>
        <v/>
      </c>
      <c r="W58" s="566"/>
      <c r="X58" s="567"/>
      <c r="Y58" s="567"/>
      <c r="Z58" s="567"/>
      <c r="AA58" s="567"/>
      <c r="AB58" s="567"/>
      <c r="AC58" s="567"/>
      <c r="AD58" s="567"/>
      <c r="AE58" s="347"/>
      <c r="AF58" s="568"/>
    </row>
    <row r="59" spans="1:32">
      <c r="A59" s="38"/>
      <c r="B59" s="10"/>
      <c r="C59" s="555"/>
      <c r="D59" s="556"/>
      <c r="E59" s="555"/>
      <c r="F59" s="28"/>
      <c r="G59" s="557" t="str">
        <f t="shared" si="2"/>
        <v/>
      </c>
      <c r="H59" s="558"/>
      <c r="I59" s="542"/>
      <c r="J59" s="10"/>
      <c r="K59" s="559"/>
      <c r="L59" s="559"/>
      <c r="M59" s="559"/>
      <c r="N59" s="560" t="str">
        <f>IF($B59=Statistika!$F$63,'Help-list'!$BD58*'Help-list'!$V$6,IF($B59=Statistika!$F$64,'Help-list'!$BD58*'Help-list'!$V$7,IF($B59=Statistika!$F$65,'Help-list'!$BD58*'Help-list'!$V$8,IF($B59=Statistika!$F$66,'Help-list'!$BD58*'Help-list'!$V$9,IF($B59=Statistika!$F$67,'Help-list'!$BD58*'Help-list'!$V$10,IF($B59=Statistika!$F$68,'Help-list'!$BD58*'Help-list'!$V$11,IF($B59=Statistika!$F$69,'Help-list'!$BD58*'Help-list'!$V$12,IF($B59=Statistika!$F$70,'Help-list'!$BD58*'Help-list'!$V$13,""))))))))</f>
        <v/>
      </c>
      <c r="O59" s="559"/>
      <c r="P59" s="561" t="str">
        <f>IF($B59=Statistika!$F$63,'Help-list'!$BE58*'Help-list'!$V$6,IF($B59=Statistika!$F$64,'Help-list'!$BE58*'Help-list'!$V$7,IF($B59=Statistika!$F$65,'Help-list'!$BE58*'Help-list'!$V$8,IF($B59=Statistika!$F$66,'Help-list'!$BE58*'Help-list'!$V$9,IF($B59=Statistika!$F$67,'Help-list'!$BE58*'Help-list'!$V$10,IF($B59=Statistika!$F$68,'Help-list'!$BE58*'Help-list'!$V$11,IF($B59=Statistika!$F$69,'Help-list'!$BE58*'Help-list'!$V$12,IF($B59=Statistika!$F$70,'Help-list'!$BE58*'Help-list'!$V$13,""))))))))</f>
        <v/>
      </c>
      <c r="Q59" s="562" t="str">
        <f t="shared" si="1"/>
        <v/>
      </c>
      <c r="R59" s="563" t="str">
        <f>IF($B59=Statistika!$F$63,'Help-list'!$BF58*'Help-list'!$V$6,IF($B59=Statistika!$F$64,'Help-list'!$BF58*'Help-list'!$V$7,IF($B59=Statistika!$F$65,'Help-list'!$BF58*'Help-list'!$V$8,IF($B59=Statistika!$F$66,'Help-list'!$BF58*'Help-list'!$V$9,IF($B59=Statistika!$F$67,'Help-list'!$BF58*'Help-list'!$V$10,IF($B59=Statistika!$F$68,'Help-list'!$BF58*'Help-list'!$V$11,IF($B59=Statistika!$F$69,'Help-list'!$BF58*'Help-list'!$V$12,IF($B59=Statistika!$F$70,'Help-list'!$BF58*'Help-list'!$V$13,""))))))))</f>
        <v/>
      </c>
      <c r="S59" s="564"/>
      <c r="T59" s="565" t="str">
        <f>IF($B59=Statistika!$F$63,'Help-list'!$BG58*'Help-list'!$V$6,IF($B59=Statistika!$F$64,'Help-list'!$BG58*'Help-list'!$V$7,IF($B59=Statistika!$F$65,'Help-list'!$BG58*'Help-list'!$V$8,IF($B59=Statistika!$F$66,'Help-list'!$BG58*'Help-list'!$V$9,IF($B59=Statistika!$F$67,'Help-list'!$BG58*'Help-list'!$V$10,IF($B59=Statistika!$F$68,'Help-list'!$BG58*'Help-list'!$V$11,IF($B59=Statistika!$F$69,'Help-list'!$BG58*'Help-list'!$V$12,IF($B59=Statistika!$F$70,'Help-list'!$BG58*'Help-list'!$V$13,""))))))))</f>
        <v/>
      </c>
      <c r="U59" s="564"/>
      <c r="V59" s="565" t="str">
        <f>IF($B59=Statistika!$F$63,'Help-list'!$BH58*'Help-list'!$V$6,IF($B59=Statistika!$F$64,'Help-list'!$BH58*'Help-list'!$V$7,IF($B59=Statistika!$F$65,'Help-list'!$BH58*'Help-list'!$V$8,IF($B59=Statistika!$F$66,'Help-list'!$BH58*'Help-list'!$V$9,IF($B59=Statistika!$F$67,'Help-list'!$BH58*'Help-list'!$V$10,IF($B59=Statistika!$F$68,'Help-list'!$BH58*'Help-list'!$V$11,IF($B59=Statistika!$F$69,'Help-list'!$BH58*'Help-list'!$V$12,IF($B59=Statistika!$F$70,'Help-list'!$BH58*'Help-list'!$V$13,""))))))))</f>
        <v/>
      </c>
      <c r="W59" s="566"/>
      <c r="X59" s="567"/>
      <c r="Y59" s="567"/>
      <c r="Z59" s="567"/>
      <c r="AA59" s="567"/>
      <c r="AB59" s="567"/>
      <c r="AC59" s="567"/>
      <c r="AD59" s="567"/>
      <c r="AE59" s="347"/>
      <c r="AF59" s="568"/>
    </row>
    <row r="60" spans="1:32">
      <c r="A60" s="38"/>
      <c r="B60" s="10"/>
      <c r="C60" s="555"/>
      <c r="D60" s="556"/>
      <c r="E60" s="555"/>
      <c r="F60" s="28"/>
      <c r="G60" s="557" t="str">
        <f t="shared" si="2"/>
        <v/>
      </c>
      <c r="H60" s="558"/>
      <c r="I60" s="542"/>
      <c r="J60" s="10"/>
      <c r="K60" s="559"/>
      <c r="L60" s="559"/>
      <c r="M60" s="559"/>
      <c r="N60" s="560" t="str">
        <f>IF($B60=Statistika!$F$63,'Help-list'!$BD59*'Help-list'!$V$6,IF($B60=Statistika!$F$64,'Help-list'!$BD59*'Help-list'!$V$7,IF($B60=Statistika!$F$65,'Help-list'!$BD59*'Help-list'!$V$8,IF($B60=Statistika!$F$66,'Help-list'!$BD59*'Help-list'!$V$9,IF($B60=Statistika!$F$67,'Help-list'!$BD59*'Help-list'!$V$10,IF($B60=Statistika!$F$68,'Help-list'!$BD59*'Help-list'!$V$11,IF($B60=Statistika!$F$69,'Help-list'!$BD59*'Help-list'!$V$12,IF($B60=Statistika!$F$70,'Help-list'!$BD59*'Help-list'!$V$13,""))))))))</f>
        <v/>
      </c>
      <c r="O60" s="559"/>
      <c r="P60" s="561" t="str">
        <f>IF($B60=Statistika!$F$63,'Help-list'!$BE59*'Help-list'!$V$6,IF($B60=Statistika!$F$64,'Help-list'!$BE59*'Help-list'!$V$7,IF($B60=Statistika!$F$65,'Help-list'!$BE59*'Help-list'!$V$8,IF($B60=Statistika!$F$66,'Help-list'!$BE59*'Help-list'!$V$9,IF($B60=Statistika!$F$67,'Help-list'!$BE59*'Help-list'!$V$10,IF($B60=Statistika!$F$68,'Help-list'!$BE59*'Help-list'!$V$11,IF($B60=Statistika!$F$69,'Help-list'!$BE59*'Help-list'!$V$12,IF($B60=Statistika!$F$70,'Help-list'!$BE59*'Help-list'!$V$13,""))))))))</f>
        <v/>
      </c>
      <c r="Q60" s="562" t="str">
        <f t="shared" si="1"/>
        <v/>
      </c>
      <c r="R60" s="563" t="str">
        <f>IF($B60=Statistika!$F$63,'Help-list'!$BF59*'Help-list'!$V$6,IF($B60=Statistika!$F$64,'Help-list'!$BF59*'Help-list'!$V$7,IF($B60=Statistika!$F$65,'Help-list'!$BF59*'Help-list'!$V$8,IF($B60=Statistika!$F$66,'Help-list'!$BF59*'Help-list'!$V$9,IF($B60=Statistika!$F$67,'Help-list'!$BF59*'Help-list'!$V$10,IF($B60=Statistika!$F$68,'Help-list'!$BF59*'Help-list'!$V$11,IF($B60=Statistika!$F$69,'Help-list'!$BF59*'Help-list'!$V$12,IF($B60=Statistika!$F$70,'Help-list'!$BF59*'Help-list'!$V$13,""))))))))</f>
        <v/>
      </c>
      <c r="S60" s="564"/>
      <c r="T60" s="565" t="str">
        <f>IF($B60=Statistika!$F$63,'Help-list'!$BG59*'Help-list'!$V$6,IF($B60=Statistika!$F$64,'Help-list'!$BG59*'Help-list'!$V$7,IF($B60=Statistika!$F$65,'Help-list'!$BG59*'Help-list'!$V$8,IF($B60=Statistika!$F$66,'Help-list'!$BG59*'Help-list'!$V$9,IF($B60=Statistika!$F$67,'Help-list'!$BG59*'Help-list'!$V$10,IF($B60=Statistika!$F$68,'Help-list'!$BG59*'Help-list'!$V$11,IF($B60=Statistika!$F$69,'Help-list'!$BG59*'Help-list'!$V$12,IF($B60=Statistika!$F$70,'Help-list'!$BG59*'Help-list'!$V$13,""))))))))</f>
        <v/>
      </c>
      <c r="U60" s="564"/>
      <c r="V60" s="565" t="str">
        <f>IF($B60=Statistika!$F$63,'Help-list'!$BH59*'Help-list'!$V$6,IF($B60=Statistika!$F$64,'Help-list'!$BH59*'Help-list'!$V$7,IF($B60=Statistika!$F$65,'Help-list'!$BH59*'Help-list'!$V$8,IF($B60=Statistika!$F$66,'Help-list'!$BH59*'Help-list'!$V$9,IF($B60=Statistika!$F$67,'Help-list'!$BH59*'Help-list'!$V$10,IF($B60=Statistika!$F$68,'Help-list'!$BH59*'Help-list'!$V$11,IF($B60=Statistika!$F$69,'Help-list'!$BH59*'Help-list'!$V$12,IF($B60=Statistika!$F$70,'Help-list'!$BH59*'Help-list'!$V$13,""))))))))</f>
        <v/>
      </c>
      <c r="W60" s="566"/>
      <c r="X60" s="567"/>
      <c r="Y60" s="567"/>
      <c r="Z60" s="567"/>
      <c r="AA60" s="567"/>
      <c r="AB60" s="567"/>
      <c r="AC60" s="567"/>
      <c r="AD60" s="567"/>
      <c r="AE60" s="347"/>
      <c r="AF60" s="568"/>
    </row>
    <row r="61" spans="1:32">
      <c r="A61" s="38"/>
      <c r="B61" s="10"/>
      <c r="C61" s="555"/>
      <c r="D61" s="556"/>
      <c r="E61" s="555"/>
      <c r="F61" s="28"/>
      <c r="G61" s="557" t="str">
        <f t="shared" si="2"/>
        <v/>
      </c>
      <c r="H61" s="558"/>
      <c r="I61" s="542"/>
      <c r="J61" s="10"/>
      <c r="K61" s="559"/>
      <c r="L61" s="559"/>
      <c r="M61" s="559"/>
      <c r="N61" s="560" t="str">
        <f>IF($B61=Statistika!$F$63,'Help-list'!$BD60*'Help-list'!$V$6,IF($B61=Statistika!$F$64,'Help-list'!$BD60*'Help-list'!$V$7,IF($B61=Statistika!$F$65,'Help-list'!$BD60*'Help-list'!$V$8,IF($B61=Statistika!$F$66,'Help-list'!$BD60*'Help-list'!$V$9,IF($B61=Statistika!$F$67,'Help-list'!$BD60*'Help-list'!$V$10,IF($B61=Statistika!$F$68,'Help-list'!$BD60*'Help-list'!$V$11,IF($B61=Statistika!$F$69,'Help-list'!$BD60*'Help-list'!$V$12,IF($B61=Statistika!$F$70,'Help-list'!$BD60*'Help-list'!$V$13,""))))))))</f>
        <v/>
      </c>
      <c r="O61" s="559"/>
      <c r="P61" s="561" t="str">
        <f>IF($B61=Statistika!$F$63,'Help-list'!$BE60*'Help-list'!$V$6,IF($B61=Statistika!$F$64,'Help-list'!$BE60*'Help-list'!$V$7,IF($B61=Statistika!$F$65,'Help-list'!$BE60*'Help-list'!$V$8,IF($B61=Statistika!$F$66,'Help-list'!$BE60*'Help-list'!$V$9,IF($B61=Statistika!$F$67,'Help-list'!$BE60*'Help-list'!$V$10,IF($B61=Statistika!$F$68,'Help-list'!$BE60*'Help-list'!$V$11,IF($B61=Statistika!$F$69,'Help-list'!$BE60*'Help-list'!$V$12,IF($B61=Statistika!$F$70,'Help-list'!$BE60*'Help-list'!$V$13,""))))))))</f>
        <v/>
      </c>
      <c r="Q61" s="562" t="str">
        <f t="shared" si="1"/>
        <v/>
      </c>
      <c r="R61" s="563" t="str">
        <f>IF($B61=Statistika!$F$63,'Help-list'!$BF60*'Help-list'!$V$6,IF($B61=Statistika!$F$64,'Help-list'!$BF60*'Help-list'!$V$7,IF($B61=Statistika!$F$65,'Help-list'!$BF60*'Help-list'!$V$8,IF($B61=Statistika!$F$66,'Help-list'!$BF60*'Help-list'!$V$9,IF($B61=Statistika!$F$67,'Help-list'!$BF60*'Help-list'!$V$10,IF($B61=Statistika!$F$68,'Help-list'!$BF60*'Help-list'!$V$11,IF($B61=Statistika!$F$69,'Help-list'!$BF60*'Help-list'!$V$12,IF($B61=Statistika!$F$70,'Help-list'!$BF60*'Help-list'!$V$13,""))))))))</f>
        <v/>
      </c>
      <c r="S61" s="564"/>
      <c r="T61" s="565" t="str">
        <f>IF($B61=Statistika!$F$63,'Help-list'!$BG60*'Help-list'!$V$6,IF($B61=Statistika!$F$64,'Help-list'!$BG60*'Help-list'!$V$7,IF($B61=Statistika!$F$65,'Help-list'!$BG60*'Help-list'!$V$8,IF($B61=Statistika!$F$66,'Help-list'!$BG60*'Help-list'!$V$9,IF($B61=Statistika!$F$67,'Help-list'!$BG60*'Help-list'!$V$10,IF($B61=Statistika!$F$68,'Help-list'!$BG60*'Help-list'!$V$11,IF($B61=Statistika!$F$69,'Help-list'!$BG60*'Help-list'!$V$12,IF($B61=Statistika!$F$70,'Help-list'!$BG60*'Help-list'!$V$13,""))))))))</f>
        <v/>
      </c>
      <c r="U61" s="564"/>
      <c r="V61" s="565" t="str">
        <f>IF($B61=Statistika!$F$63,'Help-list'!$BH60*'Help-list'!$V$6,IF($B61=Statistika!$F$64,'Help-list'!$BH60*'Help-list'!$V$7,IF($B61=Statistika!$F$65,'Help-list'!$BH60*'Help-list'!$V$8,IF($B61=Statistika!$F$66,'Help-list'!$BH60*'Help-list'!$V$9,IF($B61=Statistika!$F$67,'Help-list'!$BH60*'Help-list'!$V$10,IF($B61=Statistika!$F$68,'Help-list'!$BH60*'Help-list'!$V$11,IF($B61=Statistika!$F$69,'Help-list'!$BH60*'Help-list'!$V$12,IF($B61=Statistika!$F$70,'Help-list'!$BH60*'Help-list'!$V$13,""))))))))</f>
        <v/>
      </c>
      <c r="W61" s="566"/>
      <c r="X61" s="567"/>
      <c r="Y61" s="567"/>
      <c r="Z61" s="567"/>
      <c r="AA61" s="567"/>
      <c r="AB61" s="567"/>
      <c r="AC61" s="567"/>
      <c r="AD61" s="567"/>
      <c r="AE61" s="347"/>
      <c r="AF61" s="568"/>
    </row>
    <row r="62" spans="1:32">
      <c r="A62" s="38"/>
      <c r="B62" s="10"/>
      <c r="C62" s="555"/>
      <c r="D62" s="556"/>
      <c r="E62" s="555"/>
      <c r="F62" s="28"/>
      <c r="G62" s="557" t="str">
        <f t="shared" si="2"/>
        <v/>
      </c>
      <c r="H62" s="558"/>
      <c r="I62" s="542"/>
      <c r="J62" s="10"/>
      <c r="K62" s="559"/>
      <c r="L62" s="559"/>
      <c r="M62" s="559"/>
      <c r="N62" s="560" t="str">
        <f>IF($B62=Statistika!$F$63,'Help-list'!$BD61*'Help-list'!$V$6,IF($B62=Statistika!$F$64,'Help-list'!$BD61*'Help-list'!$V$7,IF($B62=Statistika!$F$65,'Help-list'!$BD61*'Help-list'!$V$8,IF($B62=Statistika!$F$66,'Help-list'!$BD61*'Help-list'!$V$9,IF($B62=Statistika!$F$67,'Help-list'!$BD61*'Help-list'!$V$10,IF($B62=Statistika!$F$68,'Help-list'!$BD61*'Help-list'!$V$11,IF($B62=Statistika!$F$69,'Help-list'!$BD61*'Help-list'!$V$12,IF($B62=Statistika!$F$70,'Help-list'!$BD61*'Help-list'!$V$13,""))))))))</f>
        <v/>
      </c>
      <c r="O62" s="559"/>
      <c r="P62" s="561" t="str">
        <f>IF($B62=Statistika!$F$63,'Help-list'!$BE61*'Help-list'!$V$6,IF($B62=Statistika!$F$64,'Help-list'!$BE61*'Help-list'!$V$7,IF($B62=Statistika!$F$65,'Help-list'!$BE61*'Help-list'!$V$8,IF($B62=Statistika!$F$66,'Help-list'!$BE61*'Help-list'!$V$9,IF($B62=Statistika!$F$67,'Help-list'!$BE61*'Help-list'!$V$10,IF($B62=Statistika!$F$68,'Help-list'!$BE61*'Help-list'!$V$11,IF($B62=Statistika!$F$69,'Help-list'!$BE61*'Help-list'!$V$12,IF($B62=Statistika!$F$70,'Help-list'!$BE61*'Help-list'!$V$13,""))))))))</f>
        <v/>
      </c>
      <c r="Q62" s="562" t="str">
        <f t="shared" si="1"/>
        <v/>
      </c>
      <c r="R62" s="563" t="str">
        <f>IF($B62=Statistika!$F$63,'Help-list'!$BF61*'Help-list'!$V$6,IF($B62=Statistika!$F$64,'Help-list'!$BF61*'Help-list'!$V$7,IF($B62=Statistika!$F$65,'Help-list'!$BF61*'Help-list'!$V$8,IF($B62=Statistika!$F$66,'Help-list'!$BF61*'Help-list'!$V$9,IF($B62=Statistika!$F$67,'Help-list'!$BF61*'Help-list'!$V$10,IF($B62=Statistika!$F$68,'Help-list'!$BF61*'Help-list'!$V$11,IF($B62=Statistika!$F$69,'Help-list'!$BF61*'Help-list'!$V$12,IF($B62=Statistika!$F$70,'Help-list'!$BF61*'Help-list'!$V$13,""))))))))</f>
        <v/>
      </c>
      <c r="S62" s="564"/>
      <c r="T62" s="565" t="str">
        <f>IF($B62=Statistika!$F$63,'Help-list'!$BG61*'Help-list'!$V$6,IF($B62=Statistika!$F$64,'Help-list'!$BG61*'Help-list'!$V$7,IF($B62=Statistika!$F$65,'Help-list'!$BG61*'Help-list'!$V$8,IF($B62=Statistika!$F$66,'Help-list'!$BG61*'Help-list'!$V$9,IF($B62=Statistika!$F$67,'Help-list'!$BG61*'Help-list'!$V$10,IF($B62=Statistika!$F$68,'Help-list'!$BG61*'Help-list'!$V$11,IF($B62=Statistika!$F$69,'Help-list'!$BG61*'Help-list'!$V$12,IF($B62=Statistika!$F$70,'Help-list'!$BG61*'Help-list'!$V$13,""))))))))</f>
        <v/>
      </c>
      <c r="U62" s="564"/>
      <c r="V62" s="565" t="str">
        <f>IF($B62=Statistika!$F$63,'Help-list'!$BH61*'Help-list'!$V$6,IF($B62=Statistika!$F$64,'Help-list'!$BH61*'Help-list'!$V$7,IF($B62=Statistika!$F$65,'Help-list'!$BH61*'Help-list'!$V$8,IF($B62=Statistika!$F$66,'Help-list'!$BH61*'Help-list'!$V$9,IF($B62=Statistika!$F$67,'Help-list'!$BH61*'Help-list'!$V$10,IF($B62=Statistika!$F$68,'Help-list'!$BH61*'Help-list'!$V$11,IF($B62=Statistika!$F$69,'Help-list'!$BH61*'Help-list'!$V$12,IF($B62=Statistika!$F$70,'Help-list'!$BH61*'Help-list'!$V$13,""))))))))</f>
        <v/>
      </c>
      <c r="W62" s="566"/>
      <c r="X62" s="567"/>
      <c r="Y62" s="567"/>
      <c r="Z62" s="567"/>
      <c r="AA62" s="567"/>
      <c r="AB62" s="567"/>
      <c r="AC62" s="567"/>
      <c r="AD62" s="567"/>
      <c r="AE62" s="347"/>
      <c r="AF62" s="568"/>
    </row>
    <row r="63" spans="1:32">
      <c r="A63" s="38"/>
      <c r="B63" s="10"/>
      <c r="C63" s="555"/>
      <c r="D63" s="556"/>
      <c r="E63" s="555"/>
      <c r="F63" s="28"/>
      <c r="G63" s="557" t="str">
        <f t="shared" si="2"/>
        <v/>
      </c>
      <c r="H63" s="558"/>
      <c r="I63" s="542"/>
      <c r="J63" s="10"/>
      <c r="K63" s="559"/>
      <c r="L63" s="559"/>
      <c r="M63" s="559"/>
      <c r="N63" s="560" t="str">
        <f>IF($B63=Statistika!$F$63,'Help-list'!$BD62*'Help-list'!$V$6,IF($B63=Statistika!$F$64,'Help-list'!$BD62*'Help-list'!$V$7,IF($B63=Statistika!$F$65,'Help-list'!$BD62*'Help-list'!$V$8,IF($B63=Statistika!$F$66,'Help-list'!$BD62*'Help-list'!$V$9,IF($B63=Statistika!$F$67,'Help-list'!$BD62*'Help-list'!$V$10,IF($B63=Statistika!$F$68,'Help-list'!$BD62*'Help-list'!$V$11,IF($B63=Statistika!$F$69,'Help-list'!$BD62*'Help-list'!$V$12,IF($B63=Statistika!$F$70,'Help-list'!$BD62*'Help-list'!$V$13,""))))))))</f>
        <v/>
      </c>
      <c r="O63" s="559"/>
      <c r="P63" s="561" t="str">
        <f>IF($B63=Statistika!$F$63,'Help-list'!$BE62*'Help-list'!$V$6,IF($B63=Statistika!$F$64,'Help-list'!$BE62*'Help-list'!$V$7,IF($B63=Statistika!$F$65,'Help-list'!$BE62*'Help-list'!$V$8,IF($B63=Statistika!$F$66,'Help-list'!$BE62*'Help-list'!$V$9,IF($B63=Statistika!$F$67,'Help-list'!$BE62*'Help-list'!$V$10,IF($B63=Statistika!$F$68,'Help-list'!$BE62*'Help-list'!$V$11,IF($B63=Statistika!$F$69,'Help-list'!$BE62*'Help-list'!$V$12,IF($B63=Statistika!$F$70,'Help-list'!$BE62*'Help-list'!$V$13,""))))))))</f>
        <v/>
      </c>
      <c r="Q63" s="562" t="str">
        <f t="shared" si="1"/>
        <v/>
      </c>
      <c r="R63" s="563" t="str">
        <f>IF($B63=Statistika!$F$63,'Help-list'!$BF62*'Help-list'!$V$6,IF($B63=Statistika!$F$64,'Help-list'!$BF62*'Help-list'!$V$7,IF($B63=Statistika!$F$65,'Help-list'!$BF62*'Help-list'!$V$8,IF($B63=Statistika!$F$66,'Help-list'!$BF62*'Help-list'!$V$9,IF($B63=Statistika!$F$67,'Help-list'!$BF62*'Help-list'!$V$10,IF($B63=Statistika!$F$68,'Help-list'!$BF62*'Help-list'!$V$11,IF($B63=Statistika!$F$69,'Help-list'!$BF62*'Help-list'!$V$12,IF($B63=Statistika!$F$70,'Help-list'!$BF62*'Help-list'!$V$13,""))))))))</f>
        <v/>
      </c>
      <c r="S63" s="564"/>
      <c r="T63" s="565" t="str">
        <f>IF($B63=Statistika!$F$63,'Help-list'!$BG62*'Help-list'!$V$6,IF($B63=Statistika!$F$64,'Help-list'!$BG62*'Help-list'!$V$7,IF($B63=Statistika!$F$65,'Help-list'!$BG62*'Help-list'!$V$8,IF($B63=Statistika!$F$66,'Help-list'!$BG62*'Help-list'!$V$9,IF($B63=Statistika!$F$67,'Help-list'!$BG62*'Help-list'!$V$10,IF($B63=Statistika!$F$68,'Help-list'!$BG62*'Help-list'!$V$11,IF($B63=Statistika!$F$69,'Help-list'!$BG62*'Help-list'!$V$12,IF($B63=Statistika!$F$70,'Help-list'!$BG62*'Help-list'!$V$13,""))))))))</f>
        <v/>
      </c>
      <c r="U63" s="564"/>
      <c r="V63" s="565" t="str">
        <f>IF($B63=Statistika!$F$63,'Help-list'!$BH62*'Help-list'!$V$6,IF($B63=Statistika!$F$64,'Help-list'!$BH62*'Help-list'!$V$7,IF($B63=Statistika!$F$65,'Help-list'!$BH62*'Help-list'!$V$8,IF($B63=Statistika!$F$66,'Help-list'!$BH62*'Help-list'!$V$9,IF($B63=Statistika!$F$67,'Help-list'!$BH62*'Help-list'!$V$10,IF($B63=Statistika!$F$68,'Help-list'!$BH62*'Help-list'!$V$11,IF($B63=Statistika!$F$69,'Help-list'!$BH62*'Help-list'!$V$12,IF($B63=Statistika!$F$70,'Help-list'!$BH62*'Help-list'!$V$13,""))))))))</f>
        <v/>
      </c>
      <c r="W63" s="566"/>
      <c r="X63" s="567"/>
      <c r="Y63" s="567"/>
      <c r="Z63" s="567"/>
      <c r="AA63" s="567"/>
      <c r="AB63" s="567"/>
      <c r="AC63" s="567"/>
      <c r="AD63" s="567"/>
      <c r="AE63" s="347"/>
      <c r="AF63" s="568"/>
    </row>
    <row r="64" spans="1:32">
      <c r="A64" s="38"/>
      <c r="B64" s="10"/>
      <c r="C64" s="555"/>
      <c r="D64" s="556"/>
      <c r="E64" s="555"/>
      <c r="F64" s="28"/>
      <c r="G64" s="557" t="str">
        <f t="shared" si="2"/>
        <v/>
      </c>
      <c r="H64" s="558"/>
      <c r="I64" s="542"/>
      <c r="J64" s="10"/>
      <c r="K64" s="559"/>
      <c r="L64" s="559"/>
      <c r="M64" s="559"/>
      <c r="N64" s="560" t="str">
        <f>IF($B64=Statistika!$F$63,'Help-list'!$BD63*'Help-list'!$V$6,IF($B64=Statistika!$F$64,'Help-list'!$BD63*'Help-list'!$V$7,IF($B64=Statistika!$F$65,'Help-list'!$BD63*'Help-list'!$V$8,IF($B64=Statistika!$F$66,'Help-list'!$BD63*'Help-list'!$V$9,IF($B64=Statistika!$F$67,'Help-list'!$BD63*'Help-list'!$V$10,IF($B64=Statistika!$F$68,'Help-list'!$BD63*'Help-list'!$V$11,IF($B64=Statistika!$F$69,'Help-list'!$BD63*'Help-list'!$V$12,IF($B64=Statistika!$F$70,'Help-list'!$BD63*'Help-list'!$V$13,""))))))))</f>
        <v/>
      </c>
      <c r="O64" s="559"/>
      <c r="P64" s="561" t="str">
        <f>IF($B64=Statistika!$F$63,'Help-list'!$BE63*'Help-list'!$V$6,IF($B64=Statistika!$F$64,'Help-list'!$BE63*'Help-list'!$V$7,IF($B64=Statistika!$F$65,'Help-list'!$BE63*'Help-list'!$V$8,IF($B64=Statistika!$F$66,'Help-list'!$BE63*'Help-list'!$V$9,IF($B64=Statistika!$F$67,'Help-list'!$BE63*'Help-list'!$V$10,IF($B64=Statistika!$F$68,'Help-list'!$BE63*'Help-list'!$V$11,IF($B64=Statistika!$F$69,'Help-list'!$BE63*'Help-list'!$V$12,IF($B64=Statistika!$F$70,'Help-list'!$BE63*'Help-list'!$V$13,""))))))))</f>
        <v/>
      </c>
      <c r="Q64" s="562" t="str">
        <f t="shared" si="1"/>
        <v/>
      </c>
      <c r="R64" s="563" t="str">
        <f>IF($B64=Statistika!$F$63,'Help-list'!$BF63*'Help-list'!$V$6,IF($B64=Statistika!$F$64,'Help-list'!$BF63*'Help-list'!$V$7,IF($B64=Statistika!$F$65,'Help-list'!$BF63*'Help-list'!$V$8,IF($B64=Statistika!$F$66,'Help-list'!$BF63*'Help-list'!$V$9,IF($B64=Statistika!$F$67,'Help-list'!$BF63*'Help-list'!$V$10,IF($B64=Statistika!$F$68,'Help-list'!$BF63*'Help-list'!$V$11,IF($B64=Statistika!$F$69,'Help-list'!$BF63*'Help-list'!$V$12,IF($B64=Statistika!$F$70,'Help-list'!$BF63*'Help-list'!$V$13,""))))))))</f>
        <v/>
      </c>
      <c r="S64" s="564"/>
      <c r="T64" s="565" t="str">
        <f>IF($B64=Statistika!$F$63,'Help-list'!$BG63*'Help-list'!$V$6,IF($B64=Statistika!$F$64,'Help-list'!$BG63*'Help-list'!$V$7,IF($B64=Statistika!$F$65,'Help-list'!$BG63*'Help-list'!$V$8,IF($B64=Statistika!$F$66,'Help-list'!$BG63*'Help-list'!$V$9,IF($B64=Statistika!$F$67,'Help-list'!$BG63*'Help-list'!$V$10,IF($B64=Statistika!$F$68,'Help-list'!$BG63*'Help-list'!$V$11,IF($B64=Statistika!$F$69,'Help-list'!$BG63*'Help-list'!$V$12,IF($B64=Statistika!$F$70,'Help-list'!$BG63*'Help-list'!$V$13,""))))))))</f>
        <v/>
      </c>
      <c r="U64" s="564"/>
      <c r="V64" s="565" t="str">
        <f>IF($B64=Statistika!$F$63,'Help-list'!$BH63*'Help-list'!$V$6,IF($B64=Statistika!$F$64,'Help-list'!$BH63*'Help-list'!$V$7,IF($B64=Statistika!$F$65,'Help-list'!$BH63*'Help-list'!$V$8,IF($B64=Statistika!$F$66,'Help-list'!$BH63*'Help-list'!$V$9,IF($B64=Statistika!$F$67,'Help-list'!$BH63*'Help-list'!$V$10,IF($B64=Statistika!$F$68,'Help-list'!$BH63*'Help-list'!$V$11,IF($B64=Statistika!$F$69,'Help-list'!$BH63*'Help-list'!$V$12,IF($B64=Statistika!$F$70,'Help-list'!$BH63*'Help-list'!$V$13,""))))))))</f>
        <v/>
      </c>
      <c r="W64" s="566"/>
      <c r="X64" s="567"/>
      <c r="Y64" s="567"/>
      <c r="Z64" s="567"/>
      <c r="AA64" s="567"/>
      <c r="AB64" s="567"/>
      <c r="AC64" s="567"/>
      <c r="AD64" s="567"/>
      <c r="AE64" s="347"/>
      <c r="AF64" s="568"/>
    </row>
    <row r="65" spans="1:32">
      <c r="A65" s="38"/>
      <c r="B65" s="10"/>
      <c r="C65" s="555"/>
      <c r="D65" s="556"/>
      <c r="E65" s="555"/>
      <c r="F65" s="28"/>
      <c r="G65" s="557" t="str">
        <f t="shared" si="2"/>
        <v/>
      </c>
      <c r="H65" s="558"/>
      <c r="I65" s="542"/>
      <c r="J65" s="10"/>
      <c r="K65" s="559"/>
      <c r="L65" s="559"/>
      <c r="M65" s="559"/>
      <c r="N65" s="560" t="str">
        <f>IF($B65=Statistika!$F$63,'Help-list'!$BD64*'Help-list'!$V$6,IF($B65=Statistika!$F$64,'Help-list'!$BD64*'Help-list'!$V$7,IF($B65=Statistika!$F$65,'Help-list'!$BD64*'Help-list'!$V$8,IF($B65=Statistika!$F$66,'Help-list'!$BD64*'Help-list'!$V$9,IF($B65=Statistika!$F$67,'Help-list'!$BD64*'Help-list'!$V$10,IF($B65=Statistika!$F$68,'Help-list'!$BD64*'Help-list'!$V$11,IF($B65=Statistika!$F$69,'Help-list'!$BD64*'Help-list'!$V$12,IF($B65=Statistika!$F$70,'Help-list'!$BD64*'Help-list'!$V$13,""))))))))</f>
        <v/>
      </c>
      <c r="O65" s="559"/>
      <c r="P65" s="561" t="str">
        <f>IF($B65=Statistika!$F$63,'Help-list'!$BE64*'Help-list'!$V$6,IF($B65=Statistika!$F$64,'Help-list'!$BE64*'Help-list'!$V$7,IF($B65=Statistika!$F$65,'Help-list'!$BE64*'Help-list'!$V$8,IF($B65=Statistika!$F$66,'Help-list'!$BE64*'Help-list'!$V$9,IF($B65=Statistika!$F$67,'Help-list'!$BE64*'Help-list'!$V$10,IF($B65=Statistika!$F$68,'Help-list'!$BE64*'Help-list'!$V$11,IF($B65=Statistika!$F$69,'Help-list'!$BE64*'Help-list'!$V$12,IF($B65=Statistika!$F$70,'Help-list'!$BE64*'Help-list'!$V$13,""))))))))</f>
        <v/>
      </c>
      <c r="Q65" s="562" t="str">
        <f t="shared" si="1"/>
        <v/>
      </c>
      <c r="R65" s="563" t="str">
        <f>IF($B65=Statistika!$F$63,'Help-list'!$BF64*'Help-list'!$V$6,IF($B65=Statistika!$F$64,'Help-list'!$BF64*'Help-list'!$V$7,IF($B65=Statistika!$F$65,'Help-list'!$BF64*'Help-list'!$V$8,IF($B65=Statistika!$F$66,'Help-list'!$BF64*'Help-list'!$V$9,IF($B65=Statistika!$F$67,'Help-list'!$BF64*'Help-list'!$V$10,IF($B65=Statistika!$F$68,'Help-list'!$BF64*'Help-list'!$V$11,IF($B65=Statistika!$F$69,'Help-list'!$BF64*'Help-list'!$V$12,IF($B65=Statistika!$F$70,'Help-list'!$BF64*'Help-list'!$V$13,""))))))))</f>
        <v/>
      </c>
      <c r="S65" s="564"/>
      <c r="T65" s="565" t="str">
        <f>IF($B65=Statistika!$F$63,'Help-list'!$BG64*'Help-list'!$V$6,IF($B65=Statistika!$F$64,'Help-list'!$BG64*'Help-list'!$V$7,IF($B65=Statistika!$F$65,'Help-list'!$BG64*'Help-list'!$V$8,IF($B65=Statistika!$F$66,'Help-list'!$BG64*'Help-list'!$V$9,IF($B65=Statistika!$F$67,'Help-list'!$BG64*'Help-list'!$V$10,IF($B65=Statistika!$F$68,'Help-list'!$BG64*'Help-list'!$V$11,IF($B65=Statistika!$F$69,'Help-list'!$BG64*'Help-list'!$V$12,IF($B65=Statistika!$F$70,'Help-list'!$BG64*'Help-list'!$V$13,""))))))))</f>
        <v/>
      </c>
      <c r="U65" s="564"/>
      <c r="V65" s="565" t="str">
        <f>IF($B65=Statistika!$F$63,'Help-list'!$BH64*'Help-list'!$V$6,IF($B65=Statistika!$F$64,'Help-list'!$BH64*'Help-list'!$V$7,IF($B65=Statistika!$F$65,'Help-list'!$BH64*'Help-list'!$V$8,IF($B65=Statistika!$F$66,'Help-list'!$BH64*'Help-list'!$V$9,IF($B65=Statistika!$F$67,'Help-list'!$BH64*'Help-list'!$V$10,IF($B65=Statistika!$F$68,'Help-list'!$BH64*'Help-list'!$V$11,IF($B65=Statistika!$F$69,'Help-list'!$BH64*'Help-list'!$V$12,IF($B65=Statistika!$F$70,'Help-list'!$BH64*'Help-list'!$V$13,""))))))))</f>
        <v/>
      </c>
      <c r="W65" s="566"/>
      <c r="X65" s="567"/>
      <c r="Y65" s="567"/>
      <c r="Z65" s="567"/>
      <c r="AA65" s="567"/>
      <c r="AB65" s="567"/>
      <c r="AC65" s="567"/>
      <c r="AD65" s="567"/>
      <c r="AE65" s="347"/>
      <c r="AF65" s="568"/>
    </row>
    <row r="66" spans="1:32">
      <c r="A66" s="38"/>
      <c r="B66" s="10"/>
      <c r="C66" s="555"/>
      <c r="D66" s="556"/>
      <c r="E66" s="555"/>
      <c r="F66" s="28"/>
      <c r="G66" s="557" t="str">
        <f t="shared" si="2"/>
        <v/>
      </c>
      <c r="H66" s="558"/>
      <c r="I66" s="542"/>
      <c r="J66" s="10"/>
      <c r="K66" s="559"/>
      <c r="L66" s="559"/>
      <c r="M66" s="559"/>
      <c r="N66" s="560" t="str">
        <f>IF($B66=Statistika!$F$63,'Help-list'!$BD65*'Help-list'!$V$6,IF($B66=Statistika!$F$64,'Help-list'!$BD65*'Help-list'!$V$7,IF($B66=Statistika!$F$65,'Help-list'!$BD65*'Help-list'!$V$8,IF($B66=Statistika!$F$66,'Help-list'!$BD65*'Help-list'!$V$9,IF($B66=Statistika!$F$67,'Help-list'!$BD65*'Help-list'!$V$10,IF($B66=Statistika!$F$68,'Help-list'!$BD65*'Help-list'!$V$11,IF($B66=Statistika!$F$69,'Help-list'!$BD65*'Help-list'!$V$12,IF($B66=Statistika!$F$70,'Help-list'!$BD65*'Help-list'!$V$13,""))))))))</f>
        <v/>
      </c>
      <c r="O66" s="559"/>
      <c r="P66" s="561" t="str">
        <f>IF($B66=Statistika!$F$63,'Help-list'!$BE65*'Help-list'!$V$6,IF($B66=Statistika!$F$64,'Help-list'!$BE65*'Help-list'!$V$7,IF($B66=Statistika!$F$65,'Help-list'!$BE65*'Help-list'!$V$8,IF($B66=Statistika!$F$66,'Help-list'!$BE65*'Help-list'!$V$9,IF($B66=Statistika!$F$67,'Help-list'!$BE65*'Help-list'!$V$10,IF($B66=Statistika!$F$68,'Help-list'!$BE65*'Help-list'!$V$11,IF($B66=Statistika!$F$69,'Help-list'!$BE65*'Help-list'!$V$12,IF($B66=Statistika!$F$70,'Help-list'!$BE65*'Help-list'!$V$13,""))))))))</f>
        <v/>
      </c>
      <c r="Q66" s="562" t="str">
        <f t="shared" si="1"/>
        <v/>
      </c>
      <c r="R66" s="563" t="str">
        <f>IF($B66=Statistika!$F$63,'Help-list'!$BF65*'Help-list'!$V$6,IF($B66=Statistika!$F$64,'Help-list'!$BF65*'Help-list'!$V$7,IF($B66=Statistika!$F$65,'Help-list'!$BF65*'Help-list'!$V$8,IF($B66=Statistika!$F$66,'Help-list'!$BF65*'Help-list'!$V$9,IF($B66=Statistika!$F$67,'Help-list'!$BF65*'Help-list'!$V$10,IF($B66=Statistika!$F$68,'Help-list'!$BF65*'Help-list'!$V$11,IF($B66=Statistika!$F$69,'Help-list'!$BF65*'Help-list'!$V$12,IF($B66=Statistika!$F$70,'Help-list'!$BF65*'Help-list'!$V$13,""))))))))</f>
        <v/>
      </c>
      <c r="S66" s="564"/>
      <c r="T66" s="565" t="str">
        <f>IF($B66=Statistika!$F$63,'Help-list'!$BG65*'Help-list'!$V$6,IF($B66=Statistika!$F$64,'Help-list'!$BG65*'Help-list'!$V$7,IF($B66=Statistika!$F$65,'Help-list'!$BG65*'Help-list'!$V$8,IF($B66=Statistika!$F$66,'Help-list'!$BG65*'Help-list'!$V$9,IF($B66=Statistika!$F$67,'Help-list'!$BG65*'Help-list'!$V$10,IF($B66=Statistika!$F$68,'Help-list'!$BG65*'Help-list'!$V$11,IF($B66=Statistika!$F$69,'Help-list'!$BG65*'Help-list'!$V$12,IF($B66=Statistika!$F$70,'Help-list'!$BG65*'Help-list'!$V$13,""))))))))</f>
        <v/>
      </c>
      <c r="U66" s="564"/>
      <c r="V66" s="565" t="str">
        <f>IF($B66=Statistika!$F$63,'Help-list'!$BH65*'Help-list'!$V$6,IF($B66=Statistika!$F$64,'Help-list'!$BH65*'Help-list'!$V$7,IF($B66=Statistika!$F$65,'Help-list'!$BH65*'Help-list'!$V$8,IF($B66=Statistika!$F$66,'Help-list'!$BH65*'Help-list'!$V$9,IF($B66=Statistika!$F$67,'Help-list'!$BH65*'Help-list'!$V$10,IF($B66=Statistika!$F$68,'Help-list'!$BH65*'Help-list'!$V$11,IF($B66=Statistika!$F$69,'Help-list'!$BH65*'Help-list'!$V$12,IF($B66=Statistika!$F$70,'Help-list'!$BH65*'Help-list'!$V$13,""))))))))</f>
        <v/>
      </c>
      <c r="W66" s="566"/>
      <c r="X66" s="567"/>
      <c r="Y66" s="567"/>
      <c r="Z66" s="567"/>
      <c r="AA66" s="567"/>
      <c r="AB66" s="567"/>
      <c r="AC66" s="567"/>
      <c r="AD66" s="567"/>
      <c r="AE66" s="347"/>
      <c r="AF66" s="568"/>
    </row>
    <row r="67" spans="1:32">
      <c r="A67" s="38"/>
      <c r="B67" s="10"/>
      <c r="C67" s="555"/>
      <c r="D67" s="556"/>
      <c r="E67" s="555"/>
      <c r="F67" s="28"/>
      <c r="G67" s="557" t="str">
        <f t="shared" si="2"/>
        <v/>
      </c>
      <c r="H67" s="558"/>
      <c r="I67" s="542"/>
      <c r="J67" s="10"/>
      <c r="K67" s="559"/>
      <c r="L67" s="559"/>
      <c r="M67" s="559"/>
      <c r="N67" s="560" t="str">
        <f>IF($B67=Statistika!$F$63,'Help-list'!$BD66*'Help-list'!$V$6,IF($B67=Statistika!$F$64,'Help-list'!$BD66*'Help-list'!$V$7,IF($B67=Statistika!$F$65,'Help-list'!$BD66*'Help-list'!$V$8,IF($B67=Statistika!$F$66,'Help-list'!$BD66*'Help-list'!$V$9,IF($B67=Statistika!$F$67,'Help-list'!$BD66*'Help-list'!$V$10,IF($B67=Statistika!$F$68,'Help-list'!$BD66*'Help-list'!$V$11,IF($B67=Statistika!$F$69,'Help-list'!$BD66*'Help-list'!$V$12,IF($B67=Statistika!$F$70,'Help-list'!$BD66*'Help-list'!$V$13,""))))))))</f>
        <v/>
      </c>
      <c r="O67" s="559"/>
      <c r="P67" s="561" t="str">
        <f>IF($B67=Statistika!$F$63,'Help-list'!$BE66*'Help-list'!$V$6,IF($B67=Statistika!$F$64,'Help-list'!$BE66*'Help-list'!$V$7,IF($B67=Statistika!$F$65,'Help-list'!$BE66*'Help-list'!$V$8,IF($B67=Statistika!$F$66,'Help-list'!$BE66*'Help-list'!$V$9,IF($B67=Statistika!$F$67,'Help-list'!$BE66*'Help-list'!$V$10,IF($B67=Statistika!$F$68,'Help-list'!$BE66*'Help-list'!$V$11,IF($B67=Statistika!$F$69,'Help-list'!$BE66*'Help-list'!$V$12,IF($B67=Statistika!$F$70,'Help-list'!$BE66*'Help-list'!$V$13,""))))))))</f>
        <v/>
      </c>
      <c r="Q67" s="562" t="str">
        <f t="shared" si="1"/>
        <v/>
      </c>
      <c r="R67" s="563" t="str">
        <f>IF($B67=Statistika!$F$63,'Help-list'!$BF66*'Help-list'!$V$6,IF($B67=Statistika!$F$64,'Help-list'!$BF66*'Help-list'!$V$7,IF($B67=Statistika!$F$65,'Help-list'!$BF66*'Help-list'!$V$8,IF($B67=Statistika!$F$66,'Help-list'!$BF66*'Help-list'!$V$9,IF($B67=Statistika!$F$67,'Help-list'!$BF66*'Help-list'!$V$10,IF($B67=Statistika!$F$68,'Help-list'!$BF66*'Help-list'!$V$11,IF($B67=Statistika!$F$69,'Help-list'!$BF66*'Help-list'!$V$12,IF($B67=Statistika!$F$70,'Help-list'!$BF66*'Help-list'!$V$13,""))))))))</f>
        <v/>
      </c>
      <c r="S67" s="564"/>
      <c r="T67" s="565" t="str">
        <f>IF($B67=Statistika!$F$63,'Help-list'!$BG66*'Help-list'!$V$6,IF($B67=Statistika!$F$64,'Help-list'!$BG66*'Help-list'!$V$7,IF($B67=Statistika!$F$65,'Help-list'!$BG66*'Help-list'!$V$8,IF($B67=Statistika!$F$66,'Help-list'!$BG66*'Help-list'!$V$9,IF($B67=Statistika!$F$67,'Help-list'!$BG66*'Help-list'!$V$10,IF($B67=Statistika!$F$68,'Help-list'!$BG66*'Help-list'!$V$11,IF($B67=Statistika!$F$69,'Help-list'!$BG66*'Help-list'!$V$12,IF($B67=Statistika!$F$70,'Help-list'!$BG66*'Help-list'!$V$13,""))))))))</f>
        <v/>
      </c>
      <c r="U67" s="564"/>
      <c r="V67" s="565" t="str">
        <f>IF($B67=Statistika!$F$63,'Help-list'!$BH66*'Help-list'!$V$6,IF($B67=Statistika!$F$64,'Help-list'!$BH66*'Help-list'!$V$7,IF($B67=Statistika!$F$65,'Help-list'!$BH66*'Help-list'!$V$8,IF($B67=Statistika!$F$66,'Help-list'!$BH66*'Help-list'!$V$9,IF($B67=Statistika!$F$67,'Help-list'!$BH66*'Help-list'!$V$10,IF($B67=Statistika!$F$68,'Help-list'!$BH66*'Help-list'!$V$11,IF($B67=Statistika!$F$69,'Help-list'!$BH66*'Help-list'!$V$12,IF($B67=Statistika!$F$70,'Help-list'!$BH66*'Help-list'!$V$13,""))))))))</f>
        <v/>
      </c>
      <c r="W67" s="566"/>
      <c r="X67" s="567"/>
      <c r="Y67" s="567"/>
      <c r="Z67" s="567"/>
      <c r="AA67" s="567"/>
      <c r="AB67" s="567"/>
      <c r="AC67" s="567"/>
      <c r="AD67" s="567"/>
      <c r="AE67" s="347"/>
      <c r="AF67" s="568"/>
    </row>
    <row r="68" spans="1:32">
      <c r="A68" s="38"/>
      <c r="B68" s="10"/>
      <c r="C68" s="555"/>
      <c r="D68" s="556"/>
      <c r="E68" s="555"/>
      <c r="F68" s="28"/>
      <c r="G68" s="557" t="str">
        <f t="shared" si="2"/>
        <v/>
      </c>
      <c r="H68" s="558"/>
      <c r="I68" s="542"/>
      <c r="J68" s="10"/>
      <c r="K68" s="559"/>
      <c r="L68" s="559"/>
      <c r="M68" s="559"/>
      <c r="N68" s="560" t="str">
        <f>IF($B68=Statistika!$F$63,'Help-list'!$BD67*'Help-list'!$V$6,IF($B68=Statistika!$F$64,'Help-list'!$BD67*'Help-list'!$V$7,IF($B68=Statistika!$F$65,'Help-list'!$BD67*'Help-list'!$V$8,IF($B68=Statistika!$F$66,'Help-list'!$BD67*'Help-list'!$V$9,IF($B68=Statistika!$F$67,'Help-list'!$BD67*'Help-list'!$V$10,IF($B68=Statistika!$F$68,'Help-list'!$BD67*'Help-list'!$V$11,IF($B68=Statistika!$F$69,'Help-list'!$BD67*'Help-list'!$V$12,IF($B68=Statistika!$F$70,'Help-list'!$BD67*'Help-list'!$V$13,""))))))))</f>
        <v/>
      </c>
      <c r="O68" s="559"/>
      <c r="P68" s="561" t="str">
        <f>IF($B68=Statistika!$F$63,'Help-list'!$BE67*'Help-list'!$V$6,IF($B68=Statistika!$F$64,'Help-list'!$BE67*'Help-list'!$V$7,IF($B68=Statistika!$F$65,'Help-list'!$BE67*'Help-list'!$V$8,IF($B68=Statistika!$F$66,'Help-list'!$BE67*'Help-list'!$V$9,IF($B68=Statistika!$F$67,'Help-list'!$BE67*'Help-list'!$V$10,IF($B68=Statistika!$F$68,'Help-list'!$BE67*'Help-list'!$V$11,IF($B68=Statistika!$F$69,'Help-list'!$BE67*'Help-list'!$V$12,IF($B68=Statistika!$F$70,'Help-list'!$BE67*'Help-list'!$V$13,""))))))))</f>
        <v/>
      </c>
      <c r="Q68" s="562" t="str">
        <f t="shared" si="1"/>
        <v/>
      </c>
      <c r="R68" s="563" t="str">
        <f>IF($B68=Statistika!$F$63,'Help-list'!$BF67*'Help-list'!$V$6,IF($B68=Statistika!$F$64,'Help-list'!$BF67*'Help-list'!$V$7,IF($B68=Statistika!$F$65,'Help-list'!$BF67*'Help-list'!$V$8,IF($B68=Statistika!$F$66,'Help-list'!$BF67*'Help-list'!$V$9,IF($B68=Statistika!$F$67,'Help-list'!$BF67*'Help-list'!$V$10,IF($B68=Statistika!$F$68,'Help-list'!$BF67*'Help-list'!$V$11,IF($B68=Statistika!$F$69,'Help-list'!$BF67*'Help-list'!$V$12,IF($B68=Statistika!$F$70,'Help-list'!$BF67*'Help-list'!$V$13,""))))))))</f>
        <v/>
      </c>
      <c r="S68" s="564"/>
      <c r="T68" s="565" t="str">
        <f>IF($B68=Statistika!$F$63,'Help-list'!$BG67*'Help-list'!$V$6,IF($B68=Statistika!$F$64,'Help-list'!$BG67*'Help-list'!$V$7,IF($B68=Statistika!$F$65,'Help-list'!$BG67*'Help-list'!$V$8,IF($B68=Statistika!$F$66,'Help-list'!$BG67*'Help-list'!$V$9,IF($B68=Statistika!$F$67,'Help-list'!$BG67*'Help-list'!$V$10,IF($B68=Statistika!$F$68,'Help-list'!$BG67*'Help-list'!$V$11,IF($B68=Statistika!$F$69,'Help-list'!$BG67*'Help-list'!$V$12,IF($B68=Statistika!$F$70,'Help-list'!$BG67*'Help-list'!$V$13,""))))))))</f>
        <v/>
      </c>
      <c r="U68" s="564"/>
      <c r="V68" s="565" t="str">
        <f>IF($B68=Statistika!$F$63,'Help-list'!$BH67*'Help-list'!$V$6,IF($B68=Statistika!$F$64,'Help-list'!$BH67*'Help-list'!$V$7,IF($B68=Statistika!$F$65,'Help-list'!$BH67*'Help-list'!$V$8,IF($B68=Statistika!$F$66,'Help-list'!$BH67*'Help-list'!$V$9,IF($B68=Statistika!$F$67,'Help-list'!$BH67*'Help-list'!$V$10,IF($B68=Statistika!$F$68,'Help-list'!$BH67*'Help-list'!$V$11,IF($B68=Statistika!$F$69,'Help-list'!$BH67*'Help-list'!$V$12,IF($B68=Statistika!$F$70,'Help-list'!$BH67*'Help-list'!$V$13,""))))))))</f>
        <v/>
      </c>
      <c r="W68" s="566"/>
      <c r="X68" s="567"/>
      <c r="Y68" s="567"/>
      <c r="Z68" s="567"/>
      <c r="AA68" s="567"/>
      <c r="AB68" s="567"/>
      <c r="AC68" s="567"/>
      <c r="AD68" s="567"/>
      <c r="AE68" s="347"/>
      <c r="AF68" s="568"/>
    </row>
    <row r="69" spans="1:32">
      <c r="A69" s="38"/>
      <c r="B69" s="10"/>
      <c r="C69" s="555"/>
      <c r="D69" s="556"/>
      <c r="E69" s="555"/>
      <c r="F69" s="28"/>
      <c r="G69" s="557" t="str">
        <f t="shared" si="2"/>
        <v/>
      </c>
      <c r="H69" s="558"/>
      <c r="I69" s="542"/>
      <c r="J69" s="10"/>
      <c r="K69" s="559"/>
      <c r="L69" s="559"/>
      <c r="M69" s="559"/>
      <c r="N69" s="560" t="str">
        <f>IF($B69=Statistika!$F$63,'Help-list'!$BD68*'Help-list'!$V$6,IF($B69=Statistika!$F$64,'Help-list'!$BD68*'Help-list'!$V$7,IF($B69=Statistika!$F$65,'Help-list'!$BD68*'Help-list'!$V$8,IF($B69=Statistika!$F$66,'Help-list'!$BD68*'Help-list'!$V$9,IF($B69=Statistika!$F$67,'Help-list'!$BD68*'Help-list'!$V$10,IF($B69=Statistika!$F$68,'Help-list'!$BD68*'Help-list'!$V$11,IF($B69=Statistika!$F$69,'Help-list'!$BD68*'Help-list'!$V$12,IF($B69=Statistika!$F$70,'Help-list'!$BD68*'Help-list'!$V$13,""))))))))</f>
        <v/>
      </c>
      <c r="O69" s="559"/>
      <c r="P69" s="561" t="str">
        <f>IF($B69=Statistika!$F$63,'Help-list'!$BE68*'Help-list'!$V$6,IF($B69=Statistika!$F$64,'Help-list'!$BE68*'Help-list'!$V$7,IF($B69=Statistika!$F$65,'Help-list'!$BE68*'Help-list'!$V$8,IF($B69=Statistika!$F$66,'Help-list'!$BE68*'Help-list'!$V$9,IF($B69=Statistika!$F$67,'Help-list'!$BE68*'Help-list'!$V$10,IF($B69=Statistika!$F$68,'Help-list'!$BE68*'Help-list'!$V$11,IF($B69=Statistika!$F$69,'Help-list'!$BE68*'Help-list'!$V$12,IF($B69=Statistika!$F$70,'Help-list'!$BE68*'Help-list'!$V$13,""))))))))</f>
        <v/>
      </c>
      <c r="Q69" s="562" t="str">
        <f t="shared" si="1"/>
        <v/>
      </c>
      <c r="R69" s="563" t="str">
        <f>IF($B69=Statistika!$F$63,'Help-list'!$BF68*'Help-list'!$V$6,IF($B69=Statistika!$F$64,'Help-list'!$BF68*'Help-list'!$V$7,IF($B69=Statistika!$F$65,'Help-list'!$BF68*'Help-list'!$V$8,IF($B69=Statistika!$F$66,'Help-list'!$BF68*'Help-list'!$V$9,IF($B69=Statistika!$F$67,'Help-list'!$BF68*'Help-list'!$V$10,IF($B69=Statistika!$F$68,'Help-list'!$BF68*'Help-list'!$V$11,IF($B69=Statistika!$F$69,'Help-list'!$BF68*'Help-list'!$V$12,IF($B69=Statistika!$F$70,'Help-list'!$BF68*'Help-list'!$V$13,""))))))))</f>
        <v/>
      </c>
      <c r="S69" s="564"/>
      <c r="T69" s="565" t="str">
        <f>IF($B69=Statistika!$F$63,'Help-list'!$BG68*'Help-list'!$V$6,IF($B69=Statistika!$F$64,'Help-list'!$BG68*'Help-list'!$V$7,IF($B69=Statistika!$F$65,'Help-list'!$BG68*'Help-list'!$V$8,IF($B69=Statistika!$F$66,'Help-list'!$BG68*'Help-list'!$V$9,IF($B69=Statistika!$F$67,'Help-list'!$BG68*'Help-list'!$V$10,IF($B69=Statistika!$F$68,'Help-list'!$BG68*'Help-list'!$V$11,IF($B69=Statistika!$F$69,'Help-list'!$BG68*'Help-list'!$V$12,IF($B69=Statistika!$F$70,'Help-list'!$BG68*'Help-list'!$V$13,""))))))))</f>
        <v/>
      </c>
      <c r="U69" s="564"/>
      <c r="V69" s="565" t="str">
        <f>IF($B69=Statistika!$F$63,'Help-list'!$BH68*'Help-list'!$V$6,IF($B69=Statistika!$F$64,'Help-list'!$BH68*'Help-list'!$V$7,IF($B69=Statistika!$F$65,'Help-list'!$BH68*'Help-list'!$V$8,IF($B69=Statistika!$F$66,'Help-list'!$BH68*'Help-list'!$V$9,IF($B69=Statistika!$F$67,'Help-list'!$BH68*'Help-list'!$V$10,IF($B69=Statistika!$F$68,'Help-list'!$BH68*'Help-list'!$V$11,IF($B69=Statistika!$F$69,'Help-list'!$BH68*'Help-list'!$V$12,IF($B69=Statistika!$F$70,'Help-list'!$BH68*'Help-list'!$V$13,""))))))))</f>
        <v/>
      </c>
      <c r="W69" s="566"/>
      <c r="X69" s="567"/>
      <c r="Y69" s="567"/>
      <c r="Z69" s="567"/>
      <c r="AA69" s="567"/>
      <c r="AB69" s="567"/>
      <c r="AC69" s="567"/>
      <c r="AD69" s="567"/>
      <c r="AE69" s="347"/>
      <c r="AF69" s="568"/>
    </row>
    <row r="70" spans="1:32">
      <c r="A70" s="38"/>
      <c r="B70" s="10"/>
      <c r="C70" s="555"/>
      <c r="D70" s="556"/>
      <c r="E70" s="555"/>
      <c r="F70" s="28"/>
      <c r="G70" s="557" t="str">
        <f t="shared" si="2"/>
        <v/>
      </c>
      <c r="H70" s="558"/>
      <c r="I70" s="542"/>
      <c r="J70" s="10"/>
      <c r="K70" s="559"/>
      <c r="L70" s="559"/>
      <c r="M70" s="559"/>
      <c r="N70" s="560" t="str">
        <f>IF($B70=Statistika!$F$63,'Help-list'!$BD69*'Help-list'!$V$6,IF($B70=Statistika!$F$64,'Help-list'!$BD69*'Help-list'!$V$7,IF($B70=Statistika!$F$65,'Help-list'!$BD69*'Help-list'!$V$8,IF($B70=Statistika!$F$66,'Help-list'!$BD69*'Help-list'!$V$9,IF($B70=Statistika!$F$67,'Help-list'!$BD69*'Help-list'!$V$10,IF($B70=Statistika!$F$68,'Help-list'!$BD69*'Help-list'!$V$11,IF($B70=Statistika!$F$69,'Help-list'!$BD69*'Help-list'!$V$12,IF($B70=Statistika!$F$70,'Help-list'!$BD69*'Help-list'!$V$13,""))))))))</f>
        <v/>
      </c>
      <c r="O70" s="559"/>
      <c r="P70" s="561" t="str">
        <f>IF($B70=Statistika!$F$63,'Help-list'!$BE69*'Help-list'!$V$6,IF($B70=Statistika!$F$64,'Help-list'!$BE69*'Help-list'!$V$7,IF($B70=Statistika!$F$65,'Help-list'!$BE69*'Help-list'!$V$8,IF($B70=Statistika!$F$66,'Help-list'!$BE69*'Help-list'!$V$9,IF($B70=Statistika!$F$67,'Help-list'!$BE69*'Help-list'!$V$10,IF($B70=Statistika!$F$68,'Help-list'!$BE69*'Help-list'!$V$11,IF($B70=Statistika!$F$69,'Help-list'!$BE69*'Help-list'!$V$12,IF($B70=Statistika!$F$70,'Help-list'!$BE69*'Help-list'!$V$13,""))))))))</f>
        <v/>
      </c>
      <c r="Q70" s="562" t="str">
        <f t="shared" ref="Q70:Q133" si="5">IF(IFERROR(P70/N70,0),P70/N70,"")</f>
        <v/>
      </c>
      <c r="R70" s="563" t="str">
        <f>IF($B70=Statistika!$F$63,'Help-list'!$BF69*'Help-list'!$V$6,IF($B70=Statistika!$F$64,'Help-list'!$BF69*'Help-list'!$V$7,IF($B70=Statistika!$F$65,'Help-list'!$BF69*'Help-list'!$V$8,IF($B70=Statistika!$F$66,'Help-list'!$BF69*'Help-list'!$V$9,IF($B70=Statistika!$F$67,'Help-list'!$BF69*'Help-list'!$V$10,IF($B70=Statistika!$F$68,'Help-list'!$BF69*'Help-list'!$V$11,IF($B70=Statistika!$F$69,'Help-list'!$BF69*'Help-list'!$V$12,IF($B70=Statistika!$F$70,'Help-list'!$BF69*'Help-list'!$V$13,""))))))))</f>
        <v/>
      </c>
      <c r="S70" s="564"/>
      <c r="T70" s="565" t="str">
        <f>IF($B70=Statistika!$F$63,'Help-list'!$BG69*'Help-list'!$V$6,IF($B70=Statistika!$F$64,'Help-list'!$BG69*'Help-list'!$V$7,IF($B70=Statistika!$F$65,'Help-list'!$BG69*'Help-list'!$V$8,IF($B70=Statistika!$F$66,'Help-list'!$BG69*'Help-list'!$V$9,IF($B70=Statistika!$F$67,'Help-list'!$BG69*'Help-list'!$V$10,IF($B70=Statistika!$F$68,'Help-list'!$BG69*'Help-list'!$V$11,IF($B70=Statistika!$F$69,'Help-list'!$BG69*'Help-list'!$V$12,IF($B70=Statistika!$F$70,'Help-list'!$BG69*'Help-list'!$V$13,""))))))))</f>
        <v/>
      </c>
      <c r="U70" s="564"/>
      <c r="V70" s="565" t="str">
        <f>IF($B70=Statistika!$F$63,'Help-list'!$BH69*'Help-list'!$V$6,IF($B70=Statistika!$F$64,'Help-list'!$BH69*'Help-list'!$V$7,IF($B70=Statistika!$F$65,'Help-list'!$BH69*'Help-list'!$V$8,IF($B70=Statistika!$F$66,'Help-list'!$BH69*'Help-list'!$V$9,IF($B70=Statistika!$F$67,'Help-list'!$BH69*'Help-list'!$V$10,IF($B70=Statistika!$F$68,'Help-list'!$BH69*'Help-list'!$V$11,IF($B70=Statistika!$F$69,'Help-list'!$BH69*'Help-list'!$V$12,IF($B70=Statistika!$F$70,'Help-list'!$BH69*'Help-list'!$V$13,""))))))))</f>
        <v/>
      </c>
      <c r="W70" s="566"/>
      <c r="X70" s="567"/>
      <c r="Y70" s="567"/>
      <c r="Z70" s="567"/>
      <c r="AA70" s="567"/>
      <c r="AB70" s="567"/>
      <c r="AC70" s="567"/>
      <c r="AD70" s="567"/>
      <c r="AE70" s="347"/>
      <c r="AF70" s="568"/>
    </row>
    <row r="71" spans="1:32">
      <c r="A71" s="38"/>
      <c r="B71" s="10"/>
      <c r="C71" s="555"/>
      <c r="D71" s="556"/>
      <c r="E71" s="555"/>
      <c r="F71" s="28"/>
      <c r="G71" s="557" t="str">
        <f t="shared" si="2"/>
        <v/>
      </c>
      <c r="H71" s="558"/>
      <c r="I71" s="542"/>
      <c r="J71" s="10"/>
      <c r="K71" s="559"/>
      <c r="L71" s="559"/>
      <c r="M71" s="559"/>
      <c r="N71" s="560" t="str">
        <f>IF($B71=Statistika!$F$63,'Help-list'!$BD70*'Help-list'!$V$6,IF($B71=Statistika!$F$64,'Help-list'!$BD70*'Help-list'!$V$7,IF($B71=Statistika!$F$65,'Help-list'!$BD70*'Help-list'!$V$8,IF($B71=Statistika!$F$66,'Help-list'!$BD70*'Help-list'!$V$9,IF($B71=Statistika!$F$67,'Help-list'!$BD70*'Help-list'!$V$10,IF($B71=Statistika!$F$68,'Help-list'!$BD70*'Help-list'!$V$11,IF($B71=Statistika!$F$69,'Help-list'!$BD70*'Help-list'!$V$12,IF($B71=Statistika!$F$70,'Help-list'!$BD70*'Help-list'!$V$13,""))))))))</f>
        <v/>
      </c>
      <c r="O71" s="559"/>
      <c r="P71" s="561" t="str">
        <f>IF($B71=Statistika!$F$63,'Help-list'!$BE70*'Help-list'!$V$6,IF($B71=Statistika!$F$64,'Help-list'!$BE70*'Help-list'!$V$7,IF($B71=Statistika!$F$65,'Help-list'!$BE70*'Help-list'!$V$8,IF($B71=Statistika!$F$66,'Help-list'!$BE70*'Help-list'!$V$9,IF($B71=Statistika!$F$67,'Help-list'!$BE70*'Help-list'!$V$10,IF($B71=Statistika!$F$68,'Help-list'!$BE70*'Help-list'!$V$11,IF($B71=Statistika!$F$69,'Help-list'!$BE70*'Help-list'!$V$12,IF($B71=Statistika!$F$70,'Help-list'!$BE70*'Help-list'!$V$13,""))))))))</f>
        <v/>
      </c>
      <c r="Q71" s="562" t="str">
        <f t="shared" si="5"/>
        <v/>
      </c>
      <c r="R71" s="563" t="str">
        <f>IF($B71=Statistika!$F$63,'Help-list'!$BF70*'Help-list'!$V$6,IF($B71=Statistika!$F$64,'Help-list'!$BF70*'Help-list'!$V$7,IF($B71=Statistika!$F$65,'Help-list'!$BF70*'Help-list'!$V$8,IF($B71=Statistika!$F$66,'Help-list'!$BF70*'Help-list'!$V$9,IF($B71=Statistika!$F$67,'Help-list'!$BF70*'Help-list'!$V$10,IF($B71=Statistika!$F$68,'Help-list'!$BF70*'Help-list'!$V$11,IF($B71=Statistika!$F$69,'Help-list'!$BF70*'Help-list'!$V$12,IF($B71=Statistika!$F$70,'Help-list'!$BF70*'Help-list'!$V$13,""))))))))</f>
        <v/>
      </c>
      <c r="S71" s="564"/>
      <c r="T71" s="565" t="str">
        <f>IF($B71=Statistika!$F$63,'Help-list'!$BG70*'Help-list'!$V$6,IF($B71=Statistika!$F$64,'Help-list'!$BG70*'Help-list'!$V$7,IF($B71=Statistika!$F$65,'Help-list'!$BG70*'Help-list'!$V$8,IF($B71=Statistika!$F$66,'Help-list'!$BG70*'Help-list'!$V$9,IF($B71=Statistika!$F$67,'Help-list'!$BG70*'Help-list'!$V$10,IF($B71=Statistika!$F$68,'Help-list'!$BG70*'Help-list'!$V$11,IF($B71=Statistika!$F$69,'Help-list'!$BG70*'Help-list'!$V$12,IF($B71=Statistika!$F$70,'Help-list'!$BG70*'Help-list'!$V$13,""))))))))</f>
        <v/>
      </c>
      <c r="U71" s="564"/>
      <c r="V71" s="565" t="str">
        <f>IF($B71=Statistika!$F$63,'Help-list'!$BH70*'Help-list'!$V$6,IF($B71=Statistika!$F$64,'Help-list'!$BH70*'Help-list'!$V$7,IF($B71=Statistika!$F$65,'Help-list'!$BH70*'Help-list'!$V$8,IF($B71=Statistika!$F$66,'Help-list'!$BH70*'Help-list'!$V$9,IF($B71=Statistika!$F$67,'Help-list'!$BH70*'Help-list'!$V$10,IF($B71=Statistika!$F$68,'Help-list'!$BH70*'Help-list'!$V$11,IF($B71=Statistika!$F$69,'Help-list'!$BH70*'Help-list'!$V$12,IF($B71=Statistika!$F$70,'Help-list'!$BH70*'Help-list'!$V$13,""))))))))</f>
        <v/>
      </c>
      <c r="W71" s="566"/>
      <c r="X71" s="567"/>
      <c r="Y71" s="567"/>
      <c r="Z71" s="567"/>
      <c r="AA71" s="567"/>
      <c r="AB71" s="567"/>
      <c r="AC71" s="567"/>
      <c r="AD71" s="567"/>
      <c r="AE71" s="347"/>
      <c r="AF71" s="568"/>
    </row>
    <row r="72" spans="1:32">
      <c r="A72" s="38"/>
      <c r="B72" s="10"/>
      <c r="C72" s="555"/>
      <c r="D72" s="556"/>
      <c r="E72" s="555"/>
      <c r="F72" s="28"/>
      <c r="G72" s="557" t="str">
        <f t="shared" si="2"/>
        <v/>
      </c>
      <c r="H72" s="558"/>
      <c r="I72" s="542"/>
      <c r="J72" s="10"/>
      <c r="K72" s="559"/>
      <c r="L72" s="559"/>
      <c r="M72" s="559"/>
      <c r="N72" s="560" t="str">
        <f>IF($B72=Statistika!$F$63,'Help-list'!$BD71*'Help-list'!$V$6,IF($B72=Statistika!$F$64,'Help-list'!$BD71*'Help-list'!$V$7,IF($B72=Statistika!$F$65,'Help-list'!$BD71*'Help-list'!$V$8,IF($B72=Statistika!$F$66,'Help-list'!$BD71*'Help-list'!$V$9,IF($B72=Statistika!$F$67,'Help-list'!$BD71*'Help-list'!$V$10,IF($B72=Statistika!$F$68,'Help-list'!$BD71*'Help-list'!$V$11,IF($B72=Statistika!$F$69,'Help-list'!$BD71*'Help-list'!$V$12,IF($B72=Statistika!$F$70,'Help-list'!$BD71*'Help-list'!$V$13,""))))))))</f>
        <v/>
      </c>
      <c r="O72" s="559"/>
      <c r="P72" s="561" t="str">
        <f>IF($B72=Statistika!$F$63,'Help-list'!$BE71*'Help-list'!$V$6,IF($B72=Statistika!$F$64,'Help-list'!$BE71*'Help-list'!$V$7,IF($B72=Statistika!$F$65,'Help-list'!$BE71*'Help-list'!$V$8,IF($B72=Statistika!$F$66,'Help-list'!$BE71*'Help-list'!$V$9,IF($B72=Statistika!$F$67,'Help-list'!$BE71*'Help-list'!$V$10,IF($B72=Statistika!$F$68,'Help-list'!$BE71*'Help-list'!$V$11,IF($B72=Statistika!$F$69,'Help-list'!$BE71*'Help-list'!$V$12,IF($B72=Statistika!$F$70,'Help-list'!$BE71*'Help-list'!$V$13,""))))))))</f>
        <v/>
      </c>
      <c r="Q72" s="562" t="str">
        <f t="shared" si="5"/>
        <v/>
      </c>
      <c r="R72" s="563" t="str">
        <f>IF($B72=Statistika!$F$63,'Help-list'!$BF71*'Help-list'!$V$6,IF($B72=Statistika!$F$64,'Help-list'!$BF71*'Help-list'!$V$7,IF($B72=Statistika!$F$65,'Help-list'!$BF71*'Help-list'!$V$8,IF($B72=Statistika!$F$66,'Help-list'!$BF71*'Help-list'!$V$9,IF($B72=Statistika!$F$67,'Help-list'!$BF71*'Help-list'!$V$10,IF($B72=Statistika!$F$68,'Help-list'!$BF71*'Help-list'!$V$11,IF($B72=Statistika!$F$69,'Help-list'!$BF71*'Help-list'!$V$12,IF($B72=Statistika!$F$70,'Help-list'!$BF71*'Help-list'!$V$13,""))))))))</f>
        <v/>
      </c>
      <c r="S72" s="564"/>
      <c r="T72" s="565" t="str">
        <f>IF($B72=Statistika!$F$63,'Help-list'!$BG71*'Help-list'!$V$6,IF($B72=Statistika!$F$64,'Help-list'!$BG71*'Help-list'!$V$7,IF($B72=Statistika!$F$65,'Help-list'!$BG71*'Help-list'!$V$8,IF($B72=Statistika!$F$66,'Help-list'!$BG71*'Help-list'!$V$9,IF($B72=Statistika!$F$67,'Help-list'!$BG71*'Help-list'!$V$10,IF($B72=Statistika!$F$68,'Help-list'!$BG71*'Help-list'!$V$11,IF($B72=Statistika!$F$69,'Help-list'!$BG71*'Help-list'!$V$12,IF($B72=Statistika!$F$70,'Help-list'!$BG71*'Help-list'!$V$13,""))))))))</f>
        <v/>
      </c>
      <c r="U72" s="564"/>
      <c r="V72" s="565" t="str">
        <f>IF($B72=Statistika!$F$63,'Help-list'!$BH71*'Help-list'!$V$6,IF($B72=Statistika!$F$64,'Help-list'!$BH71*'Help-list'!$V$7,IF($B72=Statistika!$F$65,'Help-list'!$BH71*'Help-list'!$V$8,IF($B72=Statistika!$F$66,'Help-list'!$BH71*'Help-list'!$V$9,IF($B72=Statistika!$F$67,'Help-list'!$BH71*'Help-list'!$V$10,IF($B72=Statistika!$F$68,'Help-list'!$BH71*'Help-list'!$V$11,IF($B72=Statistika!$F$69,'Help-list'!$BH71*'Help-list'!$V$12,IF($B72=Statistika!$F$70,'Help-list'!$BH71*'Help-list'!$V$13,""))))))))</f>
        <v/>
      </c>
      <c r="W72" s="566"/>
      <c r="X72" s="567"/>
      <c r="Y72" s="567"/>
      <c r="Z72" s="567"/>
      <c r="AA72" s="567"/>
      <c r="AB72" s="567"/>
      <c r="AC72" s="567"/>
      <c r="AD72" s="567"/>
      <c r="AE72" s="347"/>
      <c r="AF72" s="568"/>
    </row>
    <row r="73" spans="1:32">
      <c r="A73" s="38"/>
      <c r="B73" s="10"/>
      <c r="C73" s="555"/>
      <c r="D73" s="556"/>
      <c r="E73" s="555"/>
      <c r="F73" s="28"/>
      <c r="G73" s="557" t="str">
        <f t="shared" si="2"/>
        <v/>
      </c>
      <c r="H73" s="558"/>
      <c r="I73" s="542"/>
      <c r="J73" s="10"/>
      <c r="K73" s="559"/>
      <c r="L73" s="559"/>
      <c r="M73" s="559"/>
      <c r="N73" s="560" t="str">
        <f>IF($B73=Statistika!$F$63,'Help-list'!$BD72*'Help-list'!$V$6,IF($B73=Statistika!$F$64,'Help-list'!$BD72*'Help-list'!$V$7,IF($B73=Statistika!$F$65,'Help-list'!$BD72*'Help-list'!$V$8,IF($B73=Statistika!$F$66,'Help-list'!$BD72*'Help-list'!$V$9,IF($B73=Statistika!$F$67,'Help-list'!$BD72*'Help-list'!$V$10,IF($B73=Statistika!$F$68,'Help-list'!$BD72*'Help-list'!$V$11,IF($B73=Statistika!$F$69,'Help-list'!$BD72*'Help-list'!$V$12,IF($B73=Statistika!$F$70,'Help-list'!$BD72*'Help-list'!$V$13,""))))))))</f>
        <v/>
      </c>
      <c r="O73" s="559"/>
      <c r="P73" s="561" t="str">
        <f>IF($B73=Statistika!$F$63,'Help-list'!$BE72*'Help-list'!$V$6,IF($B73=Statistika!$F$64,'Help-list'!$BE72*'Help-list'!$V$7,IF($B73=Statistika!$F$65,'Help-list'!$BE72*'Help-list'!$V$8,IF($B73=Statistika!$F$66,'Help-list'!$BE72*'Help-list'!$V$9,IF($B73=Statistika!$F$67,'Help-list'!$BE72*'Help-list'!$V$10,IF($B73=Statistika!$F$68,'Help-list'!$BE72*'Help-list'!$V$11,IF($B73=Statistika!$F$69,'Help-list'!$BE72*'Help-list'!$V$12,IF($B73=Statistika!$F$70,'Help-list'!$BE72*'Help-list'!$V$13,""))))))))</f>
        <v/>
      </c>
      <c r="Q73" s="562" t="str">
        <f t="shared" si="5"/>
        <v/>
      </c>
      <c r="R73" s="563" t="str">
        <f>IF($B73=Statistika!$F$63,'Help-list'!$BF72*'Help-list'!$V$6,IF($B73=Statistika!$F$64,'Help-list'!$BF72*'Help-list'!$V$7,IF($B73=Statistika!$F$65,'Help-list'!$BF72*'Help-list'!$V$8,IF($B73=Statistika!$F$66,'Help-list'!$BF72*'Help-list'!$V$9,IF($B73=Statistika!$F$67,'Help-list'!$BF72*'Help-list'!$V$10,IF($B73=Statistika!$F$68,'Help-list'!$BF72*'Help-list'!$V$11,IF($B73=Statistika!$F$69,'Help-list'!$BF72*'Help-list'!$V$12,IF($B73=Statistika!$F$70,'Help-list'!$BF72*'Help-list'!$V$13,""))))))))</f>
        <v/>
      </c>
      <c r="S73" s="564"/>
      <c r="T73" s="565" t="str">
        <f>IF($B73=Statistika!$F$63,'Help-list'!$BG72*'Help-list'!$V$6,IF($B73=Statistika!$F$64,'Help-list'!$BG72*'Help-list'!$V$7,IF($B73=Statistika!$F$65,'Help-list'!$BG72*'Help-list'!$V$8,IF($B73=Statistika!$F$66,'Help-list'!$BG72*'Help-list'!$V$9,IF($B73=Statistika!$F$67,'Help-list'!$BG72*'Help-list'!$V$10,IF($B73=Statistika!$F$68,'Help-list'!$BG72*'Help-list'!$V$11,IF($B73=Statistika!$F$69,'Help-list'!$BG72*'Help-list'!$V$12,IF($B73=Statistika!$F$70,'Help-list'!$BG72*'Help-list'!$V$13,""))))))))</f>
        <v/>
      </c>
      <c r="U73" s="564"/>
      <c r="V73" s="565" t="str">
        <f>IF($B73=Statistika!$F$63,'Help-list'!$BH72*'Help-list'!$V$6,IF($B73=Statistika!$F$64,'Help-list'!$BH72*'Help-list'!$V$7,IF($B73=Statistika!$F$65,'Help-list'!$BH72*'Help-list'!$V$8,IF($B73=Statistika!$F$66,'Help-list'!$BH72*'Help-list'!$V$9,IF($B73=Statistika!$F$67,'Help-list'!$BH72*'Help-list'!$V$10,IF($B73=Statistika!$F$68,'Help-list'!$BH72*'Help-list'!$V$11,IF($B73=Statistika!$F$69,'Help-list'!$BH72*'Help-list'!$V$12,IF($B73=Statistika!$F$70,'Help-list'!$BH72*'Help-list'!$V$13,""))))))))</f>
        <v/>
      </c>
      <c r="W73" s="566"/>
      <c r="X73" s="567"/>
      <c r="Y73" s="567"/>
      <c r="Z73" s="567"/>
      <c r="AA73" s="567"/>
      <c r="AB73" s="567"/>
      <c r="AC73" s="567"/>
      <c r="AD73" s="567"/>
      <c r="AE73" s="347"/>
      <c r="AF73" s="568"/>
    </row>
    <row r="74" spans="1:32">
      <c r="A74" s="38"/>
      <c r="B74" s="10"/>
      <c r="C74" s="555"/>
      <c r="D74" s="556"/>
      <c r="E74" s="555"/>
      <c r="F74" s="28"/>
      <c r="G74" s="557" t="str">
        <f t="shared" si="2"/>
        <v/>
      </c>
      <c r="H74" s="558"/>
      <c r="I74" s="542"/>
      <c r="J74" s="10"/>
      <c r="K74" s="559"/>
      <c r="L74" s="559"/>
      <c r="M74" s="559"/>
      <c r="N74" s="560" t="str">
        <f>IF($B74=Statistika!$F$63,'Help-list'!$BD73*'Help-list'!$V$6,IF($B74=Statistika!$F$64,'Help-list'!$BD73*'Help-list'!$V$7,IF($B74=Statistika!$F$65,'Help-list'!$BD73*'Help-list'!$V$8,IF($B74=Statistika!$F$66,'Help-list'!$BD73*'Help-list'!$V$9,IF($B74=Statistika!$F$67,'Help-list'!$BD73*'Help-list'!$V$10,IF($B74=Statistika!$F$68,'Help-list'!$BD73*'Help-list'!$V$11,IF($B74=Statistika!$F$69,'Help-list'!$BD73*'Help-list'!$V$12,IF($B74=Statistika!$F$70,'Help-list'!$BD73*'Help-list'!$V$13,""))))))))</f>
        <v/>
      </c>
      <c r="O74" s="559"/>
      <c r="P74" s="561" t="str">
        <f>IF($B74=Statistika!$F$63,'Help-list'!$BE73*'Help-list'!$V$6,IF($B74=Statistika!$F$64,'Help-list'!$BE73*'Help-list'!$V$7,IF($B74=Statistika!$F$65,'Help-list'!$BE73*'Help-list'!$V$8,IF($B74=Statistika!$F$66,'Help-list'!$BE73*'Help-list'!$V$9,IF($B74=Statistika!$F$67,'Help-list'!$BE73*'Help-list'!$V$10,IF($B74=Statistika!$F$68,'Help-list'!$BE73*'Help-list'!$V$11,IF($B74=Statistika!$F$69,'Help-list'!$BE73*'Help-list'!$V$12,IF($B74=Statistika!$F$70,'Help-list'!$BE73*'Help-list'!$V$13,""))))))))</f>
        <v/>
      </c>
      <c r="Q74" s="562" t="str">
        <f t="shared" si="5"/>
        <v/>
      </c>
      <c r="R74" s="563" t="str">
        <f>IF($B74=Statistika!$F$63,'Help-list'!$BF73*'Help-list'!$V$6,IF($B74=Statistika!$F$64,'Help-list'!$BF73*'Help-list'!$V$7,IF($B74=Statistika!$F$65,'Help-list'!$BF73*'Help-list'!$V$8,IF($B74=Statistika!$F$66,'Help-list'!$BF73*'Help-list'!$V$9,IF($B74=Statistika!$F$67,'Help-list'!$BF73*'Help-list'!$V$10,IF($B74=Statistika!$F$68,'Help-list'!$BF73*'Help-list'!$V$11,IF($B74=Statistika!$F$69,'Help-list'!$BF73*'Help-list'!$V$12,IF($B74=Statistika!$F$70,'Help-list'!$BF73*'Help-list'!$V$13,""))))))))</f>
        <v/>
      </c>
      <c r="S74" s="564"/>
      <c r="T74" s="565" t="str">
        <f>IF($B74=Statistika!$F$63,'Help-list'!$BG73*'Help-list'!$V$6,IF($B74=Statistika!$F$64,'Help-list'!$BG73*'Help-list'!$V$7,IF($B74=Statistika!$F$65,'Help-list'!$BG73*'Help-list'!$V$8,IF($B74=Statistika!$F$66,'Help-list'!$BG73*'Help-list'!$V$9,IF($B74=Statistika!$F$67,'Help-list'!$BG73*'Help-list'!$V$10,IF($B74=Statistika!$F$68,'Help-list'!$BG73*'Help-list'!$V$11,IF($B74=Statistika!$F$69,'Help-list'!$BG73*'Help-list'!$V$12,IF($B74=Statistika!$F$70,'Help-list'!$BG73*'Help-list'!$V$13,""))))))))</f>
        <v/>
      </c>
      <c r="U74" s="564"/>
      <c r="V74" s="565" t="str">
        <f>IF($B74=Statistika!$F$63,'Help-list'!$BH73*'Help-list'!$V$6,IF($B74=Statistika!$F$64,'Help-list'!$BH73*'Help-list'!$V$7,IF($B74=Statistika!$F$65,'Help-list'!$BH73*'Help-list'!$V$8,IF($B74=Statistika!$F$66,'Help-list'!$BH73*'Help-list'!$V$9,IF($B74=Statistika!$F$67,'Help-list'!$BH73*'Help-list'!$V$10,IF($B74=Statistika!$F$68,'Help-list'!$BH73*'Help-list'!$V$11,IF($B74=Statistika!$F$69,'Help-list'!$BH73*'Help-list'!$V$12,IF($B74=Statistika!$F$70,'Help-list'!$BH73*'Help-list'!$V$13,""))))))))</f>
        <v/>
      </c>
      <c r="W74" s="566"/>
      <c r="X74" s="567"/>
      <c r="Y74" s="567"/>
      <c r="Z74" s="567"/>
      <c r="AA74" s="567"/>
      <c r="AB74" s="567"/>
      <c r="AC74" s="567"/>
      <c r="AD74" s="567"/>
      <c r="AE74" s="347"/>
      <c r="AF74" s="568"/>
    </row>
    <row r="75" spans="1:32">
      <c r="A75" s="38"/>
      <c r="B75" s="10"/>
      <c r="C75" s="555"/>
      <c r="D75" s="556"/>
      <c r="E75" s="555"/>
      <c r="F75" s="28"/>
      <c r="G75" s="557" t="str">
        <f t="shared" si="2"/>
        <v/>
      </c>
      <c r="H75" s="558"/>
      <c r="I75" s="542"/>
      <c r="J75" s="10"/>
      <c r="K75" s="559"/>
      <c r="L75" s="559"/>
      <c r="M75" s="559"/>
      <c r="N75" s="560" t="str">
        <f>IF($B75=Statistika!$F$63,'Help-list'!$BD74*'Help-list'!$V$6,IF($B75=Statistika!$F$64,'Help-list'!$BD74*'Help-list'!$V$7,IF($B75=Statistika!$F$65,'Help-list'!$BD74*'Help-list'!$V$8,IF($B75=Statistika!$F$66,'Help-list'!$BD74*'Help-list'!$V$9,IF($B75=Statistika!$F$67,'Help-list'!$BD74*'Help-list'!$V$10,IF($B75=Statistika!$F$68,'Help-list'!$BD74*'Help-list'!$V$11,IF($B75=Statistika!$F$69,'Help-list'!$BD74*'Help-list'!$V$12,IF($B75=Statistika!$F$70,'Help-list'!$BD74*'Help-list'!$V$13,""))))))))</f>
        <v/>
      </c>
      <c r="O75" s="559"/>
      <c r="P75" s="561" t="str">
        <f>IF($B75=Statistika!$F$63,'Help-list'!$BE74*'Help-list'!$V$6,IF($B75=Statistika!$F$64,'Help-list'!$BE74*'Help-list'!$V$7,IF($B75=Statistika!$F$65,'Help-list'!$BE74*'Help-list'!$V$8,IF($B75=Statistika!$F$66,'Help-list'!$BE74*'Help-list'!$V$9,IF($B75=Statistika!$F$67,'Help-list'!$BE74*'Help-list'!$V$10,IF($B75=Statistika!$F$68,'Help-list'!$BE74*'Help-list'!$V$11,IF($B75=Statistika!$F$69,'Help-list'!$BE74*'Help-list'!$V$12,IF($B75=Statistika!$F$70,'Help-list'!$BE74*'Help-list'!$V$13,""))))))))</f>
        <v/>
      </c>
      <c r="Q75" s="562" t="str">
        <f t="shared" si="5"/>
        <v/>
      </c>
      <c r="R75" s="563" t="str">
        <f>IF($B75=Statistika!$F$63,'Help-list'!$BF74*'Help-list'!$V$6,IF($B75=Statistika!$F$64,'Help-list'!$BF74*'Help-list'!$V$7,IF($B75=Statistika!$F$65,'Help-list'!$BF74*'Help-list'!$V$8,IF($B75=Statistika!$F$66,'Help-list'!$BF74*'Help-list'!$V$9,IF($B75=Statistika!$F$67,'Help-list'!$BF74*'Help-list'!$V$10,IF($B75=Statistika!$F$68,'Help-list'!$BF74*'Help-list'!$V$11,IF($B75=Statistika!$F$69,'Help-list'!$BF74*'Help-list'!$V$12,IF($B75=Statistika!$F$70,'Help-list'!$BF74*'Help-list'!$V$13,""))))))))</f>
        <v/>
      </c>
      <c r="S75" s="564"/>
      <c r="T75" s="565" t="str">
        <f>IF($B75=Statistika!$F$63,'Help-list'!$BG74*'Help-list'!$V$6,IF($B75=Statistika!$F$64,'Help-list'!$BG74*'Help-list'!$V$7,IF($B75=Statistika!$F$65,'Help-list'!$BG74*'Help-list'!$V$8,IF($B75=Statistika!$F$66,'Help-list'!$BG74*'Help-list'!$V$9,IF($B75=Statistika!$F$67,'Help-list'!$BG74*'Help-list'!$V$10,IF($B75=Statistika!$F$68,'Help-list'!$BG74*'Help-list'!$V$11,IF($B75=Statistika!$F$69,'Help-list'!$BG74*'Help-list'!$V$12,IF($B75=Statistika!$F$70,'Help-list'!$BG74*'Help-list'!$V$13,""))))))))</f>
        <v/>
      </c>
      <c r="U75" s="564"/>
      <c r="V75" s="565" t="str">
        <f>IF($B75=Statistika!$F$63,'Help-list'!$BH74*'Help-list'!$V$6,IF($B75=Statistika!$F$64,'Help-list'!$BH74*'Help-list'!$V$7,IF($B75=Statistika!$F$65,'Help-list'!$BH74*'Help-list'!$V$8,IF($B75=Statistika!$F$66,'Help-list'!$BH74*'Help-list'!$V$9,IF($B75=Statistika!$F$67,'Help-list'!$BH74*'Help-list'!$V$10,IF($B75=Statistika!$F$68,'Help-list'!$BH74*'Help-list'!$V$11,IF($B75=Statistika!$F$69,'Help-list'!$BH74*'Help-list'!$V$12,IF($B75=Statistika!$F$70,'Help-list'!$BH74*'Help-list'!$V$13,""))))))))</f>
        <v/>
      </c>
      <c r="W75" s="566"/>
      <c r="X75" s="567"/>
      <c r="Y75" s="567"/>
      <c r="Z75" s="567"/>
      <c r="AA75" s="567"/>
      <c r="AB75" s="567"/>
      <c r="AC75" s="567"/>
      <c r="AD75" s="567"/>
      <c r="AE75" s="347"/>
      <c r="AF75" s="568"/>
    </row>
    <row r="76" spans="1:32">
      <c r="A76" s="38"/>
      <c r="B76" s="10"/>
      <c r="C76" s="555"/>
      <c r="D76" s="556"/>
      <c r="E76" s="555"/>
      <c r="F76" s="28"/>
      <c r="G76" s="557" t="str">
        <f t="shared" si="2"/>
        <v/>
      </c>
      <c r="H76" s="558"/>
      <c r="I76" s="542"/>
      <c r="J76" s="10"/>
      <c r="K76" s="559"/>
      <c r="L76" s="559"/>
      <c r="M76" s="559"/>
      <c r="N76" s="560" t="str">
        <f>IF($B76=Statistika!$F$63,'Help-list'!$BD75*'Help-list'!$V$6,IF($B76=Statistika!$F$64,'Help-list'!$BD75*'Help-list'!$V$7,IF($B76=Statistika!$F$65,'Help-list'!$BD75*'Help-list'!$V$8,IF($B76=Statistika!$F$66,'Help-list'!$BD75*'Help-list'!$V$9,IF($B76=Statistika!$F$67,'Help-list'!$BD75*'Help-list'!$V$10,IF($B76=Statistika!$F$68,'Help-list'!$BD75*'Help-list'!$V$11,IF($B76=Statistika!$F$69,'Help-list'!$BD75*'Help-list'!$V$12,IF($B76=Statistika!$F$70,'Help-list'!$BD75*'Help-list'!$V$13,""))))))))</f>
        <v/>
      </c>
      <c r="O76" s="559"/>
      <c r="P76" s="561" t="str">
        <f>IF($B76=Statistika!$F$63,'Help-list'!$BE75*'Help-list'!$V$6,IF($B76=Statistika!$F$64,'Help-list'!$BE75*'Help-list'!$V$7,IF($B76=Statistika!$F$65,'Help-list'!$BE75*'Help-list'!$V$8,IF($B76=Statistika!$F$66,'Help-list'!$BE75*'Help-list'!$V$9,IF($B76=Statistika!$F$67,'Help-list'!$BE75*'Help-list'!$V$10,IF($B76=Statistika!$F$68,'Help-list'!$BE75*'Help-list'!$V$11,IF($B76=Statistika!$F$69,'Help-list'!$BE75*'Help-list'!$V$12,IF($B76=Statistika!$F$70,'Help-list'!$BE75*'Help-list'!$V$13,""))))))))</f>
        <v/>
      </c>
      <c r="Q76" s="562" t="str">
        <f t="shared" si="5"/>
        <v/>
      </c>
      <c r="R76" s="563" t="str">
        <f>IF($B76=Statistika!$F$63,'Help-list'!$BF75*'Help-list'!$V$6,IF($B76=Statistika!$F$64,'Help-list'!$BF75*'Help-list'!$V$7,IF($B76=Statistika!$F$65,'Help-list'!$BF75*'Help-list'!$V$8,IF($B76=Statistika!$F$66,'Help-list'!$BF75*'Help-list'!$V$9,IF($B76=Statistika!$F$67,'Help-list'!$BF75*'Help-list'!$V$10,IF($B76=Statistika!$F$68,'Help-list'!$BF75*'Help-list'!$V$11,IF($B76=Statistika!$F$69,'Help-list'!$BF75*'Help-list'!$V$12,IF($B76=Statistika!$F$70,'Help-list'!$BF75*'Help-list'!$V$13,""))))))))</f>
        <v/>
      </c>
      <c r="S76" s="564"/>
      <c r="T76" s="565" t="str">
        <f>IF($B76=Statistika!$F$63,'Help-list'!$BG75*'Help-list'!$V$6,IF($B76=Statistika!$F$64,'Help-list'!$BG75*'Help-list'!$V$7,IF($B76=Statistika!$F$65,'Help-list'!$BG75*'Help-list'!$V$8,IF($B76=Statistika!$F$66,'Help-list'!$BG75*'Help-list'!$V$9,IF($B76=Statistika!$F$67,'Help-list'!$BG75*'Help-list'!$V$10,IF($B76=Statistika!$F$68,'Help-list'!$BG75*'Help-list'!$V$11,IF($B76=Statistika!$F$69,'Help-list'!$BG75*'Help-list'!$V$12,IF($B76=Statistika!$F$70,'Help-list'!$BG75*'Help-list'!$V$13,""))))))))</f>
        <v/>
      </c>
      <c r="U76" s="564"/>
      <c r="V76" s="565" t="str">
        <f>IF($B76=Statistika!$F$63,'Help-list'!$BH75*'Help-list'!$V$6,IF($B76=Statistika!$F$64,'Help-list'!$BH75*'Help-list'!$V$7,IF($B76=Statistika!$F$65,'Help-list'!$BH75*'Help-list'!$V$8,IF($B76=Statistika!$F$66,'Help-list'!$BH75*'Help-list'!$V$9,IF($B76=Statistika!$F$67,'Help-list'!$BH75*'Help-list'!$V$10,IF($B76=Statistika!$F$68,'Help-list'!$BH75*'Help-list'!$V$11,IF($B76=Statistika!$F$69,'Help-list'!$BH75*'Help-list'!$V$12,IF($B76=Statistika!$F$70,'Help-list'!$BH75*'Help-list'!$V$13,""))))))))</f>
        <v/>
      </c>
      <c r="W76" s="566"/>
      <c r="X76" s="567"/>
      <c r="Y76" s="567"/>
      <c r="Z76" s="567"/>
      <c r="AA76" s="567"/>
      <c r="AB76" s="567"/>
      <c r="AC76" s="567"/>
      <c r="AD76" s="567"/>
      <c r="AE76" s="347"/>
      <c r="AF76" s="568"/>
    </row>
    <row r="77" spans="1:32">
      <c r="A77" s="38"/>
      <c r="B77" s="10"/>
      <c r="C77" s="555"/>
      <c r="D77" s="556"/>
      <c r="E77" s="555"/>
      <c r="F77" s="28"/>
      <c r="G77" s="557" t="str">
        <f t="shared" si="2"/>
        <v/>
      </c>
      <c r="H77" s="558"/>
      <c r="I77" s="542"/>
      <c r="J77" s="10"/>
      <c r="K77" s="559"/>
      <c r="L77" s="559"/>
      <c r="M77" s="559"/>
      <c r="N77" s="560" t="str">
        <f>IF($B77=Statistika!$F$63,'Help-list'!$BD76*'Help-list'!$V$6,IF($B77=Statistika!$F$64,'Help-list'!$BD76*'Help-list'!$V$7,IF($B77=Statistika!$F$65,'Help-list'!$BD76*'Help-list'!$V$8,IF($B77=Statistika!$F$66,'Help-list'!$BD76*'Help-list'!$V$9,IF($B77=Statistika!$F$67,'Help-list'!$BD76*'Help-list'!$V$10,IF($B77=Statistika!$F$68,'Help-list'!$BD76*'Help-list'!$V$11,IF($B77=Statistika!$F$69,'Help-list'!$BD76*'Help-list'!$V$12,IF($B77=Statistika!$F$70,'Help-list'!$BD76*'Help-list'!$V$13,""))))))))</f>
        <v/>
      </c>
      <c r="O77" s="559"/>
      <c r="P77" s="561" t="str">
        <f>IF($B77=Statistika!$F$63,'Help-list'!$BE76*'Help-list'!$V$6,IF($B77=Statistika!$F$64,'Help-list'!$BE76*'Help-list'!$V$7,IF($B77=Statistika!$F$65,'Help-list'!$BE76*'Help-list'!$V$8,IF($B77=Statistika!$F$66,'Help-list'!$BE76*'Help-list'!$V$9,IF($B77=Statistika!$F$67,'Help-list'!$BE76*'Help-list'!$V$10,IF($B77=Statistika!$F$68,'Help-list'!$BE76*'Help-list'!$V$11,IF($B77=Statistika!$F$69,'Help-list'!$BE76*'Help-list'!$V$12,IF($B77=Statistika!$F$70,'Help-list'!$BE76*'Help-list'!$V$13,""))))))))</f>
        <v/>
      </c>
      <c r="Q77" s="562" t="str">
        <f t="shared" si="5"/>
        <v/>
      </c>
      <c r="R77" s="563" t="str">
        <f>IF($B77=Statistika!$F$63,'Help-list'!$BF76*'Help-list'!$V$6,IF($B77=Statistika!$F$64,'Help-list'!$BF76*'Help-list'!$V$7,IF($B77=Statistika!$F$65,'Help-list'!$BF76*'Help-list'!$V$8,IF($B77=Statistika!$F$66,'Help-list'!$BF76*'Help-list'!$V$9,IF($B77=Statistika!$F$67,'Help-list'!$BF76*'Help-list'!$V$10,IF($B77=Statistika!$F$68,'Help-list'!$BF76*'Help-list'!$V$11,IF($B77=Statistika!$F$69,'Help-list'!$BF76*'Help-list'!$V$12,IF($B77=Statistika!$F$70,'Help-list'!$BF76*'Help-list'!$V$13,""))))))))</f>
        <v/>
      </c>
      <c r="S77" s="564"/>
      <c r="T77" s="565" t="str">
        <f>IF($B77=Statistika!$F$63,'Help-list'!$BG76*'Help-list'!$V$6,IF($B77=Statistika!$F$64,'Help-list'!$BG76*'Help-list'!$V$7,IF($B77=Statistika!$F$65,'Help-list'!$BG76*'Help-list'!$V$8,IF($B77=Statistika!$F$66,'Help-list'!$BG76*'Help-list'!$V$9,IF($B77=Statistika!$F$67,'Help-list'!$BG76*'Help-list'!$V$10,IF($B77=Statistika!$F$68,'Help-list'!$BG76*'Help-list'!$V$11,IF($B77=Statistika!$F$69,'Help-list'!$BG76*'Help-list'!$V$12,IF($B77=Statistika!$F$70,'Help-list'!$BG76*'Help-list'!$V$13,""))))))))</f>
        <v/>
      </c>
      <c r="U77" s="564"/>
      <c r="V77" s="565" t="str">
        <f>IF($B77=Statistika!$F$63,'Help-list'!$BH76*'Help-list'!$V$6,IF($B77=Statistika!$F$64,'Help-list'!$BH76*'Help-list'!$V$7,IF($B77=Statistika!$F$65,'Help-list'!$BH76*'Help-list'!$V$8,IF($B77=Statistika!$F$66,'Help-list'!$BH76*'Help-list'!$V$9,IF($B77=Statistika!$F$67,'Help-list'!$BH76*'Help-list'!$V$10,IF($B77=Statistika!$F$68,'Help-list'!$BH76*'Help-list'!$V$11,IF($B77=Statistika!$F$69,'Help-list'!$BH76*'Help-list'!$V$12,IF($B77=Statistika!$F$70,'Help-list'!$BH76*'Help-list'!$V$13,""))))))))</f>
        <v/>
      </c>
      <c r="W77" s="566"/>
      <c r="X77" s="567"/>
      <c r="Y77" s="567"/>
      <c r="Z77" s="567"/>
      <c r="AA77" s="567"/>
      <c r="AB77" s="567"/>
      <c r="AC77" s="567"/>
      <c r="AD77" s="567"/>
      <c r="AE77" s="347"/>
      <c r="AF77" s="568"/>
    </row>
    <row r="78" spans="1:32">
      <c r="A78" s="38"/>
      <c r="B78" s="10"/>
      <c r="C78" s="555"/>
      <c r="D78" s="556"/>
      <c r="E78" s="555"/>
      <c r="F78" s="28"/>
      <c r="G78" s="557" t="str">
        <f t="shared" si="2"/>
        <v/>
      </c>
      <c r="H78" s="558"/>
      <c r="I78" s="542"/>
      <c r="J78" s="10"/>
      <c r="K78" s="559"/>
      <c r="L78" s="559"/>
      <c r="M78" s="559"/>
      <c r="N78" s="560" t="str">
        <f>IF($B78=Statistika!$F$63,'Help-list'!$BD77*'Help-list'!$V$6,IF($B78=Statistika!$F$64,'Help-list'!$BD77*'Help-list'!$V$7,IF($B78=Statistika!$F$65,'Help-list'!$BD77*'Help-list'!$V$8,IF($B78=Statistika!$F$66,'Help-list'!$BD77*'Help-list'!$V$9,IF($B78=Statistika!$F$67,'Help-list'!$BD77*'Help-list'!$V$10,IF($B78=Statistika!$F$68,'Help-list'!$BD77*'Help-list'!$V$11,IF($B78=Statistika!$F$69,'Help-list'!$BD77*'Help-list'!$V$12,IF($B78=Statistika!$F$70,'Help-list'!$BD77*'Help-list'!$V$13,""))))))))</f>
        <v/>
      </c>
      <c r="O78" s="559"/>
      <c r="P78" s="561" t="str">
        <f>IF($B78=Statistika!$F$63,'Help-list'!$BE77*'Help-list'!$V$6,IF($B78=Statistika!$F$64,'Help-list'!$BE77*'Help-list'!$V$7,IF($B78=Statistika!$F$65,'Help-list'!$BE77*'Help-list'!$V$8,IF($B78=Statistika!$F$66,'Help-list'!$BE77*'Help-list'!$V$9,IF($B78=Statistika!$F$67,'Help-list'!$BE77*'Help-list'!$V$10,IF($B78=Statistika!$F$68,'Help-list'!$BE77*'Help-list'!$V$11,IF($B78=Statistika!$F$69,'Help-list'!$BE77*'Help-list'!$V$12,IF($B78=Statistika!$F$70,'Help-list'!$BE77*'Help-list'!$V$13,""))))))))</f>
        <v/>
      </c>
      <c r="Q78" s="562" t="str">
        <f t="shared" si="5"/>
        <v/>
      </c>
      <c r="R78" s="563" t="str">
        <f>IF($B78=Statistika!$F$63,'Help-list'!$BF77*'Help-list'!$V$6,IF($B78=Statistika!$F$64,'Help-list'!$BF77*'Help-list'!$V$7,IF($B78=Statistika!$F$65,'Help-list'!$BF77*'Help-list'!$V$8,IF($B78=Statistika!$F$66,'Help-list'!$BF77*'Help-list'!$V$9,IF($B78=Statistika!$F$67,'Help-list'!$BF77*'Help-list'!$V$10,IF($B78=Statistika!$F$68,'Help-list'!$BF77*'Help-list'!$V$11,IF($B78=Statistika!$F$69,'Help-list'!$BF77*'Help-list'!$V$12,IF($B78=Statistika!$F$70,'Help-list'!$BF77*'Help-list'!$V$13,""))))))))</f>
        <v/>
      </c>
      <c r="S78" s="564"/>
      <c r="T78" s="565" t="str">
        <f>IF($B78=Statistika!$F$63,'Help-list'!$BG77*'Help-list'!$V$6,IF($B78=Statistika!$F$64,'Help-list'!$BG77*'Help-list'!$V$7,IF($B78=Statistika!$F$65,'Help-list'!$BG77*'Help-list'!$V$8,IF($B78=Statistika!$F$66,'Help-list'!$BG77*'Help-list'!$V$9,IF($B78=Statistika!$F$67,'Help-list'!$BG77*'Help-list'!$V$10,IF($B78=Statistika!$F$68,'Help-list'!$BG77*'Help-list'!$V$11,IF($B78=Statistika!$F$69,'Help-list'!$BG77*'Help-list'!$V$12,IF($B78=Statistika!$F$70,'Help-list'!$BG77*'Help-list'!$V$13,""))))))))</f>
        <v/>
      </c>
      <c r="U78" s="564"/>
      <c r="V78" s="565" t="str">
        <f>IF($B78=Statistika!$F$63,'Help-list'!$BH77*'Help-list'!$V$6,IF($B78=Statistika!$F$64,'Help-list'!$BH77*'Help-list'!$V$7,IF($B78=Statistika!$F$65,'Help-list'!$BH77*'Help-list'!$V$8,IF($B78=Statistika!$F$66,'Help-list'!$BH77*'Help-list'!$V$9,IF($B78=Statistika!$F$67,'Help-list'!$BH77*'Help-list'!$V$10,IF($B78=Statistika!$F$68,'Help-list'!$BH77*'Help-list'!$V$11,IF($B78=Statistika!$F$69,'Help-list'!$BH77*'Help-list'!$V$12,IF($B78=Statistika!$F$70,'Help-list'!$BH77*'Help-list'!$V$13,""))))))))</f>
        <v/>
      </c>
      <c r="W78" s="566"/>
      <c r="X78" s="567"/>
      <c r="Y78" s="567"/>
      <c r="Z78" s="567"/>
      <c r="AA78" s="567"/>
      <c r="AB78" s="567"/>
      <c r="AC78" s="567"/>
      <c r="AD78" s="567"/>
      <c r="AE78" s="347"/>
      <c r="AF78" s="568"/>
    </row>
    <row r="79" spans="1:32">
      <c r="A79" s="38"/>
      <c r="B79" s="10"/>
      <c r="C79" s="555"/>
      <c r="D79" s="556"/>
      <c r="E79" s="555"/>
      <c r="F79" s="28"/>
      <c r="G79" s="557" t="str">
        <f t="shared" si="2"/>
        <v/>
      </c>
      <c r="H79" s="558"/>
      <c r="I79" s="542"/>
      <c r="J79" s="10"/>
      <c r="K79" s="559"/>
      <c r="L79" s="559"/>
      <c r="M79" s="559"/>
      <c r="N79" s="560" t="str">
        <f>IF($B79=Statistika!$F$63,'Help-list'!$BD78*'Help-list'!$V$6,IF($B79=Statistika!$F$64,'Help-list'!$BD78*'Help-list'!$V$7,IF($B79=Statistika!$F$65,'Help-list'!$BD78*'Help-list'!$V$8,IF($B79=Statistika!$F$66,'Help-list'!$BD78*'Help-list'!$V$9,IF($B79=Statistika!$F$67,'Help-list'!$BD78*'Help-list'!$V$10,IF($B79=Statistika!$F$68,'Help-list'!$BD78*'Help-list'!$V$11,IF($B79=Statistika!$F$69,'Help-list'!$BD78*'Help-list'!$V$12,IF($B79=Statistika!$F$70,'Help-list'!$BD78*'Help-list'!$V$13,""))))))))</f>
        <v/>
      </c>
      <c r="O79" s="559"/>
      <c r="P79" s="561" t="str">
        <f>IF($B79=Statistika!$F$63,'Help-list'!$BE78*'Help-list'!$V$6,IF($B79=Statistika!$F$64,'Help-list'!$BE78*'Help-list'!$V$7,IF($B79=Statistika!$F$65,'Help-list'!$BE78*'Help-list'!$V$8,IF($B79=Statistika!$F$66,'Help-list'!$BE78*'Help-list'!$V$9,IF($B79=Statistika!$F$67,'Help-list'!$BE78*'Help-list'!$V$10,IF($B79=Statistika!$F$68,'Help-list'!$BE78*'Help-list'!$V$11,IF($B79=Statistika!$F$69,'Help-list'!$BE78*'Help-list'!$V$12,IF($B79=Statistika!$F$70,'Help-list'!$BE78*'Help-list'!$V$13,""))))))))</f>
        <v/>
      </c>
      <c r="Q79" s="562" t="str">
        <f t="shared" si="5"/>
        <v/>
      </c>
      <c r="R79" s="563" t="str">
        <f>IF($B79=Statistika!$F$63,'Help-list'!$BF78*'Help-list'!$V$6,IF($B79=Statistika!$F$64,'Help-list'!$BF78*'Help-list'!$V$7,IF($B79=Statistika!$F$65,'Help-list'!$BF78*'Help-list'!$V$8,IF($B79=Statistika!$F$66,'Help-list'!$BF78*'Help-list'!$V$9,IF($B79=Statistika!$F$67,'Help-list'!$BF78*'Help-list'!$V$10,IF($B79=Statistika!$F$68,'Help-list'!$BF78*'Help-list'!$V$11,IF($B79=Statistika!$F$69,'Help-list'!$BF78*'Help-list'!$V$12,IF($B79=Statistika!$F$70,'Help-list'!$BF78*'Help-list'!$V$13,""))))))))</f>
        <v/>
      </c>
      <c r="S79" s="564"/>
      <c r="T79" s="565" t="str">
        <f>IF($B79=Statistika!$F$63,'Help-list'!$BG78*'Help-list'!$V$6,IF($B79=Statistika!$F$64,'Help-list'!$BG78*'Help-list'!$V$7,IF($B79=Statistika!$F$65,'Help-list'!$BG78*'Help-list'!$V$8,IF($B79=Statistika!$F$66,'Help-list'!$BG78*'Help-list'!$V$9,IF($B79=Statistika!$F$67,'Help-list'!$BG78*'Help-list'!$V$10,IF($B79=Statistika!$F$68,'Help-list'!$BG78*'Help-list'!$V$11,IF($B79=Statistika!$F$69,'Help-list'!$BG78*'Help-list'!$V$12,IF($B79=Statistika!$F$70,'Help-list'!$BG78*'Help-list'!$V$13,""))))))))</f>
        <v/>
      </c>
      <c r="U79" s="564"/>
      <c r="V79" s="565" t="str">
        <f>IF($B79=Statistika!$F$63,'Help-list'!$BH78*'Help-list'!$V$6,IF($B79=Statistika!$F$64,'Help-list'!$BH78*'Help-list'!$V$7,IF($B79=Statistika!$F$65,'Help-list'!$BH78*'Help-list'!$V$8,IF($B79=Statistika!$F$66,'Help-list'!$BH78*'Help-list'!$V$9,IF($B79=Statistika!$F$67,'Help-list'!$BH78*'Help-list'!$V$10,IF($B79=Statistika!$F$68,'Help-list'!$BH78*'Help-list'!$V$11,IF($B79=Statistika!$F$69,'Help-list'!$BH78*'Help-list'!$V$12,IF($B79=Statistika!$F$70,'Help-list'!$BH78*'Help-list'!$V$13,""))))))))</f>
        <v/>
      </c>
      <c r="W79" s="566"/>
      <c r="X79" s="567"/>
      <c r="Y79" s="567"/>
      <c r="Z79" s="567"/>
      <c r="AA79" s="567"/>
      <c r="AB79" s="567"/>
      <c r="AC79" s="567"/>
      <c r="AD79" s="567"/>
      <c r="AE79" s="347"/>
      <c r="AF79" s="568"/>
    </row>
    <row r="80" spans="1:32">
      <c r="A80" s="38"/>
      <c r="B80" s="10"/>
      <c r="C80" s="555"/>
      <c r="D80" s="556"/>
      <c r="E80" s="555"/>
      <c r="F80" s="28"/>
      <c r="G80" s="557" t="str">
        <f t="shared" si="2"/>
        <v/>
      </c>
      <c r="H80" s="558"/>
      <c r="I80" s="542"/>
      <c r="J80" s="10"/>
      <c r="K80" s="559"/>
      <c r="L80" s="559"/>
      <c r="M80" s="559"/>
      <c r="N80" s="560" t="str">
        <f>IF($B80=Statistika!$F$63,'Help-list'!$BD79*'Help-list'!$V$6,IF($B80=Statistika!$F$64,'Help-list'!$BD79*'Help-list'!$V$7,IF($B80=Statistika!$F$65,'Help-list'!$BD79*'Help-list'!$V$8,IF($B80=Statistika!$F$66,'Help-list'!$BD79*'Help-list'!$V$9,IF($B80=Statistika!$F$67,'Help-list'!$BD79*'Help-list'!$V$10,IF($B80=Statistika!$F$68,'Help-list'!$BD79*'Help-list'!$V$11,IF($B80=Statistika!$F$69,'Help-list'!$BD79*'Help-list'!$V$12,IF($B80=Statistika!$F$70,'Help-list'!$BD79*'Help-list'!$V$13,""))))))))</f>
        <v/>
      </c>
      <c r="O80" s="559"/>
      <c r="P80" s="561" t="str">
        <f>IF($B80=Statistika!$F$63,'Help-list'!$BE79*'Help-list'!$V$6,IF($B80=Statistika!$F$64,'Help-list'!$BE79*'Help-list'!$V$7,IF($B80=Statistika!$F$65,'Help-list'!$BE79*'Help-list'!$V$8,IF($B80=Statistika!$F$66,'Help-list'!$BE79*'Help-list'!$V$9,IF($B80=Statistika!$F$67,'Help-list'!$BE79*'Help-list'!$V$10,IF($B80=Statistika!$F$68,'Help-list'!$BE79*'Help-list'!$V$11,IF($B80=Statistika!$F$69,'Help-list'!$BE79*'Help-list'!$V$12,IF($B80=Statistika!$F$70,'Help-list'!$BE79*'Help-list'!$V$13,""))))))))</f>
        <v/>
      </c>
      <c r="Q80" s="562" t="str">
        <f t="shared" si="5"/>
        <v/>
      </c>
      <c r="R80" s="563" t="str">
        <f>IF($B80=Statistika!$F$63,'Help-list'!$BF79*'Help-list'!$V$6,IF($B80=Statistika!$F$64,'Help-list'!$BF79*'Help-list'!$V$7,IF($B80=Statistika!$F$65,'Help-list'!$BF79*'Help-list'!$V$8,IF($B80=Statistika!$F$66,'Help-list'!$BF79*'Help-list'!$V$9,IF($B80=Statistika!$F$67,'Help-list'!$BF79*'Help-list'!$V$10,IF($B80=Statistika!$F$68,'Help-list'!$BF79*'Help-list'!$V$11,IF($B80=Statistika!$F$69,'Help-list'!$BF79*'Help-list'!$V$12,IF($B80=Statistika!$F$70,'Help-list'!$BF79*'Help-list'!$V$13,""))))))))</f>
        <v/>
      </c>
      <c r="S80" s="564"/>
      <c r="T80" s="565" t="str">
        <f>IF($B80=Statistika!$F$63,'Help-list'!$BG79*'Help-list'!$V$6,IF($B80=Statistika!$F$64,'Help-list'!$BG79*'Help-list'!$V$7,IF($B80=Statistika!$F$65,'Help-list'!$BG79*'Help-list'!$V$8,IF($B80=Statistika!$F$66,'Help-list'!$BG79*'Help-list'!$V$9,IF($B80=Statistika!$F$67,'Help-list'!$BG79*'Help-list'!$V$10,IF($B80=Statistika!$F$68,'Help-list'!$BG79*'Help-list'!$V$11,IF($B80=Statistika!$F$69,'Help-list'!$BG79*'Help-list'!$V$12,IF($B80=Statistika!$F$70,'Help-list'!$BG79*'Help-list'!$V$13,""))))))))</f>
        <v/>
      </c>
      <c r="U80" s="564"/>
      <c r="V80" s="565" t="str">
        <f>IF($B80=Statistika!$F$63,'Help-list'!$BH79*'Help-list'!$V$6,IF($B80=Statistika!$F$64,'Help-list'!$BH79*'Help-list'!$V$7,IF($B80=Statistika!$F$65,'Help-list'!$BH79*'Help-list'!$V$8,IF($B80=Statistika!$F$66,'Help-list'!$BH79*'Help-list'!$V$9,IF($B80=Statistika!$F$67,'Help-list'!$BH79*'Help-list'!$V$10,IF($B80=Statistika!$F$68,'Help-list'!$BH79*'Help-list'!$V$11,IF($B80=Statistika!$F$69,'Help-list'!$BH79*'Help-list'!$V$12,IF($B80=Statistika!$F$70,'Help-list'!$BH79*'Help-list'!$V$13,""))))))))</f>
        <v/>
      </c>
      <c r="W80" s="566"/>
      <c r="X80" s="567"/>
      <c r="Y80" s="567"/>
      <c r="Z80" s="567"/>
      <c r="AA80" s="567"/>
      <c r="AB80" s="567"/>
      <c r="AC80" s="567"/>
      <c r="AD80" s="567"/>
      <c r="AE80" s="347"/>
      <c r="AF80" s="568"/>
    </row>
    <row r="81" spans="1:32">
      <c r="A81" s="38"/>
      <c r="B81" s="10"/>
      <c r="C81" s="555"/>
      <c r="D81" s="556"/>
      <c r="E81" s="555"/>
      <c r="F81" s="28"/>
      <c r="G81" s="557" t="str">
        <f t="shared" si="2"/>
        <v/>
      </c>
      <c r="H81" s="558"/>
      <c r="I81" s="542"/>
      <c r="J81" s="10"/>
      <c r="K81" s="559"/>
      <c r="L81" s="559"/>
      <c r="M81" s="559"/>
      <c r="N81" s="560" t="str">
        <f>IF($B81=Statistika!$F$63,'Help-list'!$BD80*'Help-list'!$V$6,IF($B81=Statistika!$F$64,'Help-list'!$BD80*'Help-list'!$V$7,IF($B81=Statistika!$F$65,'Help-list'!$BD80*'Help-list'!$V$8,IF($B81=Statistika!$F$66,'Help-list'!$BD80*'Help-list'!$V$9,IF($B81=Statistika!$F$67,'Help-list'!$BD80*'Help-list'!$V$10,IF($B81=Statistika!$F$68,'Help-list'!$BD80*'Help-list'!$V$11,IF($B81=Statistika!$F$69,'Help-list'!$BD80*'Help-list'!$V$12,IF($B81=Statistika!$F$70,'Help-list'!$BD80*'Help-list'!$V$13,""))))))))</f>
        <v/>
      </c>
      <c r="O81" s="559"/>
      <c r="P81" s="561" t="str">
        <f>IF($B81=Statistika!$F$63,'Help-list'!$BE80*'Help-list'!$V$6,IF($B81=Statistika!$F$64,'Help-list'!$BE80*'Help-list'!$V$7,IF($B81=Statistika!$F$65,'Help-list'!$BE80*'Help-list'!$V$8,IF($B81=Statistika!$F$66,'Help-list'!$BE80*'Help-list'!$V$9,IF($B81=Statistika!$F$67,'Help-list'!$BE80*'Help-list'!$V$10,IF($B81=Statistika!$F$68,'Help-list'!$BE80*'Help-list'!$V$11,IF($B81=Statistika!$F$69,'Help-list'!$BE80*'Help-list'!$V$12,IF($B81=Statistika!$F$70,'Help-list'!$BE80*'Help-list'!$V$13,""))))))))</f>
        <v/>
      </c>
      <c r="Q81" s="562" t="str">
        <f t="shared" si="5"/>
        <v/>
      </c>
      <c r="R81" s="563" t="str">
        <f>IF($B81=Statistika!$F$63,'Help-list'!$BF80*'Help-list'!$V$6,IF($B81=Statistika!$F$64,'Help-list'!$BF80*'Help-list'!$V$7,IF($B81=Statistika!$F$65,'Help-list'!$BF80*'Help-list'!$V$8,IF($B81=Statistika!$F$66,'Help-list'!$BF80*'Help-list'!$V$9,IF($B81=Statistika!$F$67,'Help-list'!$BF80*'Help-list'!$V$10,IF($B81=Statistika!$F$68,'Help-list'!$BF80*'Help-list'!$V$11,IF($B81=Statistika!$F$69,'Help-list'!$BF80*'Help-list'!$V$12,IF($B81=Statistika!$F$70,'Help-list'!$BF80*'Help-list'!$V$13,""))))))))</f>
        <v/>
      </c>
      <c r="S81" s="564"/>
      <c r="T81" s="565" t="str">
        <f>IF($B81=Statistika!$F$63,'Help-list'!$BG80*'Help-list'!$V$6,IF($B81=Statistika!$F$64,'Help-list'!$BG80*'Help-list'!$V$7,IF($B81=Statistika!$F$65,'Help-list'!$BG80*'Help-list'!$V$8,IF($B81=Statistika!$F$66,'Help-list'!$BG80*'Help-list'!$V$9,IF($B81=Statistika!$F$67,'Help-list'!$BG80*'Help-list'!$V$10,IF($B81=Statistika!$F$68,'Help-list'!$BG80*'Help-list'!$V$11,IF($B81=Statistika!$F$69,'Help-list'!$BG80*'Help-list'!$V$12,IF($B81=Statistika!$F$70,'Help-list'!$BG80*'Help-list'!$V$13,""))))))))</f>
        <v/>
      </c>
      <c r="U81" s="564"/>
      <c r="V81" s="565" t="str">
        <f>IF($B81=Statistika!$F$63,'Help-list'!$BH80*'Help-list'!$V$6,IF($B81=Statistika!$F$64,'Help-list'!$BH80*'Help-list'!$V$7,IF($B81=Statistika!$F$65,'Help-list'!$BH80*'Help-list'!$V$8,IF($B81=Statistika!$F$66,'Help-list'!$BH80*'Help-list'!$V$9,IF($B81=Statistika!$F$67,'Help-list'!$BH80*'Help-list'!$V$10,IF($B81=Statistika!$F$68,'Help-list'!$BH80*'Help-list'!$V$11,IF($B81=Statistika!$F$69,'Help-list'!$BH80*'Help-list'!$V$12,IF($B81=Statistika!$F$70,'Help-list'!$BH80*'Help-list'!$V$13,""))))))))</f>
        <v/>
      </c>
      <c r="W81" s="566"/>
      <c r="X81" s="567"/>
      <c r="Y81" s="567"/>
      <c r="Z81" s="567"/>
      <c r="AA81" s="567"/>
      <c r="AB81" s="567"/>
      <c r="AC81" s="567"/>
      <c r="AD81" s="567"/>
      <c r="AE81" s="347"/>
      <c r="AF81" s="568"/>
    </row>
    <row r="82" spans="1:32">
      <c r="A82" s="38"/>
      <c r="B82" s="10"/>
      <c r="C82" s="555"/>
      <c r="D82" s="556"/>
      <c r="E82" s="555"/>
      <c r="F82" s="28"/>
      <c r="G82" s="557" t="str">
        <f t="shared" si="2"/>
        <v/>
      </c>
      <c r="H82" s="558"/>
      <c r="I82" s="542"/>
      <c r="J82" s="10"/>
      <c r="K82" s="559"/>
      <c r="L82" s="559"/>
      <c r="M82" s="559"/>
      <c r="N82" s="560" t="str">
        <f>IF($B82=Statistika!$F$63,'Help-list'!$BD81*'Help-list'!$V$6,IF($B82=Statistika!$F$64,'Help-list'!$BD81*'Help-list'!$V$7,IF($B82=Statistika!$F$65,'Help-list'!$BD81*'Help-list'!$V$8,IF($B82=Statistika!$F$66,'Help-list'!$BD81*'Help-list'!$V$9,IF($B82=Statistika!$F$67,'Help-list'!$BD81*'Help-list'!$V$10,IF($B82=Statistika!$F$68,'Help-list'!$BD81*'Help-list'!$V$11,IF($B82=Statistika!$F$69,'Help-list'!$BD81*'Help-list'!$V$12,IF($B82=Statistika!$F$70,'Help-list'!$BD81*'Help-list'!$V$13,""))))))))</f>
        <v/>
      </c>
      <c r="O82" s="559"/>
      <c r="P82" s="561" t="str">
        <f>IF($B82=Statistika!$F$63,'Help-list'!$BE81*'Help-list'!$V$6,IF($B82=Statistika!$F$64,'Help-list'!$BE81*'Help-list'!$V$7,IF($B82=Statistika!$F$65,'Help-list'!$BE81*'Help-list'!$V$8,IF($B82=Statistika!$F$66,'Help-list'!$BE81*'Help-list'!$V$9,IF($B82=Statistika!$F$67,'Help-list'!$BE81*'Help-list'!$V$10,IF($B82=Statistika!$F$68,'Help-list'!$BE81*'Help-list'!$V$11,IF($B82=Statistika!$F$69,'Help-list'!$BE81*'Help-list'!$V$12,IF($B82=Statistika!$F$70,'Help-list'!$BE81*'Help-list'!$V$13,""))))))))</f>
        <v/>
      </c>
      <c r="Q82" s="562" t="str">
        <f t="shared" si="5"/>
        <v/>
      </c>
      <c r="R82" s="563" t="str">
        <f>IF($B82=Statistika!$F$63,'Help-list'!$BF81*'Help-list'!$V$6,IF($B82=Statistika!$F$64,'Help-list'!$BF81*'Help-list'!$V$7,IF($B82=Statistika!$F$65,'Help-list'!$BF81*'Help-list'!$V$8,IF($B82=Statistika!$F$66,'Help-list'!$BF81*'Help-list'!$V$9,IF($B82=Statistika!$F$67,'Help-list'!$BF81*'Help-list'!$V$10,IF($B82=Statistika!$F$68,'Help-list'!$BF81*'Help-list'!$V$11,IF($B82=Statistika!$F$69,'Help-list'!$BF81*'Help-list'!$V$12,IF($B82=Statistika!$F$70,'Help-list'!$BF81*'Help-list'!$V$13,""))))))))</f>
        <v/>
      </c>
      <c r="S82" s="564"/>
      <c r="T82" s="565" t="str">
        <f>IF($B82=Statistika!$F$63,'Help-list'!$BG81*'Help-list'!$V$6,IF($B82=Statistika!$F$64,'Help-list'!$BG81*'Help-list'!$V$7,IF($B82=Statistika!$F$65,'Help-list'!$BG81*'Help-list'!$V$8,IF($B82=Statistika!$F$66,'Help-list'!$BG81*'Help-list'!$V$9,IF($B82=Statistika!$F$67,'Help-list'!$BG81*'Help-list'!$V$10,IF($B82=Statistika!$F$68,'Help-list'!$BG81*'Help-list'!$V$11,IF($B82=Statistika!$F$69,'Help-list'!$BG81*'Help-list'!$V$12,IF($B82=Statistika!$F$70,'Help-list'!$BG81*'Help-list'!$V$13,""))))))))</f>
        <v/>
      </c>
      <c r="U82" s="564"/>
      <c r="V82" s="565" t="str">
        <f>IF($B82=Statistika!$F$63,'Help-list'!$BH81*'Help-list'!$V$6,IF($B82=Statistika!$F$64,'Help-list'!$BH81*'Help-list'!$V$7,IF($B82=Statistika!$F$65,'Help-list'!$BH81*'Help-list'!$V$8,IF($B82=Statistika!$F$66,'Help-list'!$BH81*'Help-list'!$V$9,IF($B82=Statistika!$F$67,'Help-list'!$BH81*'Help-list'!$V$10,IF($B82=Statistika!$F$68,'Help-list'!$BH81*'Help-list'!$V$11,IF($B82=Statistika!$F$69,'Help-list'!$BH81*'Help-list'!$V$12,IF($B82=Statistika!$F$70,'Help-list'!$BH81*'Help-list'!$V$13,""))))))))</f>
        <v/>
      </c>
      <c r="W82" s="566"/>
      <c r="X82" s="567"/>
      <c r="Y82" s="567"/>
      <c r="Z82" s="567"/>
      <c r="AA82" s="567"/>
      <c r="AB82" s="567"/>
      <c r="AC82" s="567"/>
      <c r="AD82" s="567"/>
      <c r="AE82" s="347"/>
      <c r="AF82" s="568"/>
    </row>
    <row r="83" spans="1:32">
      <c r="A83" s="38"/>
      <c r="B83" s="10"/>
      <c r="C83" s="555"/>
      <c r="D83" s="556"/>
      <c r="E83" s="555"/>
      <c r="F83" s="28"/>
      <c r="G83" s="557" t="str">
        <f t="shared" si="2"/>
        <v/>
      </c>
      <c r="H83" s="558"/>
      <c r="I83" s="542"/>
      <c r="J83" s="10"/>
      <c r="K83" s="559"/>
      <c r="L83" s="559"/>
      <c r="M83" s="559"/>
      <c r="N83" s="560" t="str">
        <f>IF($B83=Statistika!$F$63,'Help-list'!$BD82*'Help-list'!$V$6,IF($B83=Statistika!$F$64,'Help-list'!$BD82*'Help-list'!$V$7,IF($B83=Statistika!$F$65,'Help-list'!$BD82*'Help-list'!$V$8,IF($B83=Statistika!$F$66,'Help-list'!$BD82*'Help-list'!$V$9,IF($B83=Statistika!$F$67,'Help-list'!$BD82*'Help-list'!$V$10,IF($B83=Statistika!$F$68,'Help-list'!$BD82*'Help-list'!$V$11,IF($B83=Statistika!$F$69,'Help-list'!$BD82*'Help-list'!$V$12,IF($B83=Statistika!$F$70,'Help-list'!$BD82*'Help-list'!$V$13,""))))))))</f>
        <v/>
      </c>
      <c r="O83" s="559"/>
      <c r="P83" s="561" t="str">
        <f>IF($B83=Statistika!$F$63,'Help-list'!$BE82*'Help-list'!$V$6,IF($B83=Statistika!$F$64,'Help-list'!$BE82*'Help-list'!$V$7,IF($B83=Statistika!$F$65,'Help-list'!$BE82*'Help-list'!$V$8,IF($B83=Statistika!$F$66,'Help-list'!$BE82*'Help-list'!$V$9,IF($B83=Statistika!$F$67,'Help-list'!$BE82*'Help-list'!$V$10,IF($B83=Statistika!$F$68,'Help-list'!$BE82*'Help-list'!$V$11,IF($B83=Statistika!$F$69,'Help-list'!$BE82*'Help-list'!$V$12,IF($B83=Statistika!$F$70,'Help-list'!$BE82*'Help-list'!$V$13,""))))))))</f>
        <v/>
      </c>
      <c r="Q83" s="562" t="str">
        <f t="shared" si="5"/>
        <v/>
      </c>
      <c r="R83" s="563" t="str">
        <f>IF($B83=Statistika!$F$63,'Help-list'!$BF82*'Help-list'!$V$6,IF($B83=Statistika!$F$64,'Help-list'!$BF82*'Help-list'!$V$7,IF($B83=Statistika!$F$65,'Help-list'!$BF82*'Help-list'!$V$8,IF($B83=Statistika!$F$66,'Help-list'!$BF82*'Help-list'!$V$9,IF($B83=Statistika!$F$67,'Help-list'!$BF82*'Help-list'!$V$10,IF($B83=Statistika!$F$68,'Help-list'!$BF82*'Help-list'!$V$11,IF($B83=Statistika!$F$69,'Help-list'!$BF82*'Help-list'!$V$12,IF($B83=Statistika!$F$70,'Help-list'!$BF82*'Help-list'!$V$13,""))))))))</f>
        <v/>
      </c>
      <c r="S83" s="564"/>
      <c r="T83" s="565" t="str">
        <f>IF($B83=Statistika!$F$63,'Help-list'!$BG82*'Help-list'!$V$6,IF($B83=Statistika!$F$64,'Help-list'!$BG82*'Help-list'!$V$7,IF($B83=Statistika!$F$65,'Help-list'!$BG82*'Help-list'!$V$8,IF($B83=Statistika!$F$66,'Help-list'!$BG82*'Help-list'!$V$9,IF($B83=Statistika!$F$67,'Help-list'!$BG82*'Help-list'!$V$10,IF($B83=Statistika!$F$68,'Help-list'!$BG82*'Help-list'!$V$11,IF($B83=Statistika!$F$69,'Help-list'!$BG82*'Help-list'!$V$12,IF($B83=Statistika!$F$70,'Help-list'!$BG82*'Help-list'!$V$13,""))))))))</f>
        <v/>
      </c>
      <c r="U83" s="564"/>
      <c r="V83" s="565" t="str">
        <f>IF($B83=Statistika!$F$63,'Help-list'!$BH82*'Help-list'!$V$6,IF($B83=Statistika!$F$64,'Help-list'!$BH82*'Help-list'!$V$7,IF($B83=Statistika!$F$65,'Help-list'!$BH82*'Help-list'!$V$8,IF($B83=Statistika!$F$66,'Help-list'!$BH82*'Help-list'!$V$9,IF($B83=Statistika!$F$67,'Help-list'!$BH82*'Help-list'!$V$10,IF($B83=Statistika!$F$68,'Help-list'!$BH82*'Help-list'!$V$11,IF($B83=Statistika!$F$69,'Help-list'!$BH82*'Help-list'!$V$12,IF($B83=Statistika!$F$70,'Help-list'!$BH82*'Help-list'!$V$13,""))))))))</f>
        <v/>
      </c>
      <c r="W83" s="566"/>
      <c r="X83" s="567"/>
      <c r="Y83" s="567"/>
      <c r="Z83" s="567"/>
      <c r="AA83" s="567"/>
      <c r="AB83" s="567"/>
      <c r="AC83" s="567"/>
      <c r="AD83" s="567"/>
      <c r="AE83" s="347"/>
      <c r="AF83" s="568"/>
    </row>
    <row r="84" spans="1:32">
      <c r="A84" s="38"/>
      <c r="B84" s="10"/>
      <c r="C84" s="555"/>
      <c r="D84" s="556"/>
      <c r="E84" s="555"/>
      <c r="F84" s="28"/>
      <c r="G84" s="557" t="str">
        <f t="shared" si="2"/>
        <v/>
      </c>
      <c r="H84" s="558"/>
      <c r="I84" s="542"/>
      <c r="J84" s="10"/>
      <c r="K84" s="559"/>
      <c r="L84" s="559"/>
      <c r="M84" s="559"/>
      <c r="N84" s="560" t="str">
        <f>IF($B84=Statistika!$F$63,'Help-list'!$BD83*'Help-list'!$V$6,IF($B84=Statistika!$F$64,'Help-list'!$BD83*'Help-list'!$V$7,IF($B84=Statistika!$F$65,'Help-list'!$BD83*'Help-list'!$V$8,IF($B84=Statistika!$F$66,'Help-list'!$BD83*'Help-list'!$V$9,IF($B84=Statistika!$F$67,'Help-list'!$BD83*'Help-list'!$V$10,IF($B84=Statistika!$F$68,'Help-list'!$BD83*'Help-list'!$V$11,IF($B84=Statistika!$F$69,'Help-list'!$BD83*'Help-list'!$V$12,IF($B84=Statistika!$F$70,'Help-list'!$BD83*'Help-list'!$V$13,""))))))))</f>
        <v/>
      </c>
      <c r="O84" s="559"/>
      <c r="P84" s="561" t="str">
        <f>IF($B84=Statistika!$F$63,'Help-list'!$BE83*'Help-list'!$V$6,IF($B84=Statistika!$F$64,'Help-list'!$BE83*'Help-list'!$V$7,IF($B84=Statistika!$F$65,'Help-list'!$BE83*'Help-list'!$V$8,IF($B84=Statistika!$F$66,'Help-list'!$BE83*'Help-list'!$V$9,IF($B84=Statistika!$F$67,'Help-list'!$BE83*'Help-list'!$V$10,IF($B84=Statistika!$F$68,'Help-list'!$BE83*'Help-list'!$V$11,IF($B84=Statistika!$F$69,'Help-list'!$BE83*'Help-list'!$V$12,IF($B84=Statistika!$F$70,'Help-list'!$BE83*'Help-list'!$V$13,""))))))))</f>
        <v/>
      </c>
      <c r="Q84" s="562" t="str">
        <f t="shared" si="5"/>
        <v/>
      </c>
      <c r="R84" s="563" t="str">
        <f>IF($B84=Statistika!$F$63,'Help-list'!$BF83*'Help-list'!$V$6,IF($B84=Statistika!$F$64,'Help-list'!$BF83*'Help-list'!$V$7,IF($B84=Statistika!$F$65,'Help-list'!$BF83*'Help-list'!$V$8,IF($B84=Statistika!$F$66,'Help-list'!$BF83*'Help-list'!$V$9,IF($B84=Statistika!$F$67,'Help-list'!$BF83*'Help-list'!$V$10,IF($B84=Statistika!$F$68,'Help-list'!$BF83*'Help-list'!$V$11,IF($B84=Statistika!$F$69,'Help-list'!$BF83*'Help-list'!$V$12,IF($B84=Statistika!$F$70,'Help-list'!$BF83*'Help-list'!$V$13,""))))))))</f>
        <v/>
      </c>
      <c r="S84" s="564"/>
      <c r="T84" s="565" t="str">
        <f>IF($B84=Statistika!$F$63,'Help-list'!$BG83*'Help-list'!$V$6,IF($B84=Statistika!$F$64,'Help-list'!$BG83*'Help-list'!$V$7,IF($B84=Statistika!$F$65,'Help-list'!$BG83*'Help-list'!$V$8,IF($B84=Statistika!$F$66,'Help-list'!$BG83*'Help-list'!$V$9,IF($B84=Statistika!$F$67,'Help-list'!$BG83*'Help-list'!$V$10,IF($B84=Statistika!$F$68,'Help-list'!$BG83*'Help-list'!$V$11,IF($B84=Statistika!$F$69,'Help-list'!$BG83*'Help-list'!$V$12,IF($B84=Statistika!$F$70,'Help-list'!$BG83*'Help-list'!$V$13,""))))))))</f>
        <v/>
      </c>
      <c r="U84" s="564"/>
      <c r="V84" s="565" t="str">
        <f>IF($B84=Statistika!$F$63,'Help-list'!$BH83*'Help-list'!$V$6,IF($B84=Statistika!$F$64,'Help-list'!$BH83*'Help-list'!$V$7,IF($B84=Statistika!$F$65,'Help-list'!$BH83*'Help-list'!$V$8,IF($B84=Statistika!$F$66,'Help-list'!$BH83*'Help-list'!$V$9,IF($B84=Statistika!$F$67,'Help-list'!$BH83*'Help-list'!$V$10,IF($B84=Statistika!$F$68,'Help-list'!$BH83*'Help-list'!$V$11,IF($B84=Statistika!$F$69,'Help-list'!$BH83*'Help-list'!$V$12,IF($B84=Statistika!$F$70,'Help-list'!$BH83*'Help-list'!$V$13,""))))))))</f>
        <v/>
      </c>
      <c r="W84" s="566"/>
      <c r="X84" s="567"/>
      <c r="Y84" s="567"/>
      <c r="Z84" s="567"/>
      <c r="AA84" s="567"/>
      <c r="AB84" s="567"/>
      <c r="AC84" s="567"/>
      <c r="AD84" s="567"/>
      <c r="AE84" s="347"/>
      <c r="AF84" s="568"/>
    </row>
    <row r="85" spans="1:32">
      <c r="A85" s="38"/>
      <c r="B85" s="10"/>
      <c r="C85" s="555"/>
      <c r="D85" s="556"/>
      <c r="E85" s="555"/>
      <c r="F85" s="28"/>
      <c r="G85" s="557" t="str">
        <f t="shared" si="2"/>
        <v/>
      </c>
      <c r="H85" s="558"/>
      <c r="I85" s="542"/>
      <c r="J85" s="10"/>
      <c r="K85" s="559"/>
      <c r="L85" s="559"/>
      <c r="M85" s="559"/>
      <c r="N85" s="560" t="str">
        <f>IF($B85=Statistika!$F$63,'Help-list'!$BD84*'Help-list'!$V$6,IF($B85=Statistika!$F$64,'Help-list'!$BD84*'Help-list'!$V$7,IF($B85=Statistika!$F$65,'Help-list'!$BD84*'Help-list'!$V$8,IF($B85=Statistika!$F$66,'Help-list'!$BD84*'Help-list'!$V$9,IF($B85=Statistika!$F$67,'Help-list'!$BD84*'Help-list'!$V$10,IF($B85=Statistika!$F$68,'Help-list'!$BD84*'Help-list'!$V$11,IF($B85=Statistika!$F$69,'Help-list'!$BD84*'Help-list'!$V$12,IF($B85=Statistika!$F$70,'Help-list'!$BD84*'Help-list'!$V$13,""))))))))</f>
        <v/>
      </c>
      <c r="O85" s="559"/>
      <c r="P85" s="561" t="str">
        <f>IF($B85=Statistika!$F$63,'Help-list'!$BE84*'Help-list'!$V$6,IF($B85=Statistika!$F$64,'Help-list'!$BE84*'Help-list'!$V$7,IF($B85=Statistika!$F$65,'Help-list'!$BE84*'Help-list'!$V$8,IF($B85=Statistika!$F$66,'Help-list'!$BE84*'Help-list'!$V$9,IF($B85=Statistika!$F$67,'Help-list'!$BE84*'Help-list'!$V$10,IF($B85=Statistika!$F$68,'Help-list'!$BE84*'Help-list'!$V$11,IF($B85=Statistika!$F$69,'Help-list'!$BE84*'Help-list'!$V$12,IF($B85=Statistika!$F$70,'Help-list'!$BE84*'Help-list'!$V$13,""))))))))</f>
        <v/>
      </c>
      <c r="Q85" s="562" t="str">
        <f t="shared" si="5"/>
        <v/>
      </c>
      <c r="R85" s="563" t="str">
        <f>IF($B85=Statistika!$F$63,'Help-list'!$BF84*'Help-list'!$V$6,IF($B85=Statistika!$F$64,'Help-list'!$BF84*'Help-list'!$V$7,IF($B85=Statistika!$F$65,'Help-list'!$BF84*'Help-list'!$V$8,IF($B85=Statistika!$F$66,'Help-list'!$BF84*'Help-list'!$V$9,IF($B85=Statistika!$F$67,'Help-list'!$BF84*'Help-list'!$V$10,IF($B85=Statistika!$F$68,'Help-list'!$BF84*'Help-list'!$V$11,IF($B85=Statistika!$F$69,'Help-list'!$BF84*'Help-list'!$V$12,IF($B85=Statistika!$F$70,'Help-list'!$BF84*'Help-list'!$V$13,""))))))))</f>
        <v/>
      </c>
      <c r="S85" s="564"/>
      <c r="T85" s="565" t="str">
        <f>IF($B85=Statistika!$F$63,'Help-list'!$BG84*'Help-list'!$V$6,IF($B85=Statistika!$F$64,'Help-list'!$BG84*'Help-list'!$V$7,IF($B85=Statistika!$F$65,'Help-list'!$BG84*'Help-list'!$V$8,IF($B85=Statistika!$F$66,'Help-list'!$BG84*'Help-list'!$V$9,IF($B85=Statistika!$F$67,'Help-list'!$BG84*'Help-list'!$V$10,IF($B85=Statistika!$F$68,'Help-list'!$BG84*'Help-list'!$V$11,IF($B85=Statistika!$F$69,'Help-list'!$BG84*'Help-list'!$V$12,IF($B85=Statistika!$F$70,'Help-list'!$BG84*'Help-list'!$V$13,""))))))))</f>
        <v/>
      </c>
      <c r="U85" s="564"/>
      <c r="V85" s="565" t="str">
        <f>IF($B85=Statistika!$F$63,'Help-list'!$BH84*'Help-list'!$V$6,IF($B85=Statistika!$F$64,'Help-list'!$BH84*'Help-list'!$V$7,IF($B85=Statistika!$F$65,'Help-list'!$BH84*'Help-list'!$V$8,IF($B85=Statistika!$F$66,'Help-list'!$BH84*'Help-list'!$V$9,IF($B85=Statistika!$F$67,'Help-list'!$BH84*'Help-list'!$V$10,IF($B85=Statistika!$F$68,'Help-list'!$BH84*'Help-list'!$V$11,IF($B85=Statistika!$F$69,'Help-list'!$BH84*'Help-list'!$V$12,IF($B85=Statistika!$F$70,'Help-list'!$BH84*'Help-list'!$V$13,""))))))))</f>
        <v/>
      </c>
      <c r="W85" s="566"/>
      <c r="X85" s="567"/>
      <c r="Y85" s="567"/>
      <c r="Z85" s="567"/>
      <c r="AA85" s="567"/>
      <c r="AB85" s="567"/>
      <c r="AC85" s="567"/>
      <c r="AD85" s="567"/>
      <c r="AE85" s="347"/>
      <c r="AF85" s="568"/>
    </row>
    <row r="86" spans="1:32">
      <c r="A86" s="38"/>
      <c r="B86" s="10"/>
      <c r="C86" s="555"/>
      <c r="D86" s="556"/>
      <c r="E86" s="555"/>
      <c r="F86" s="28"/>
      <c r="G86" s="557" t="str">
        <f t="shared" si="2"/>
        <v/>
      </c>
      <c r="H86" s="558"/>
      <c r="I86" s="542"/>
      <c r="J86" s="10"/>
      <c r="K86" s="559"/>
      <c r="L86" s="559"/>
      <c r="M86" s="559"/>
      <c r="N86" s="560" t="str">
        <f>IF($B86=Statistika!$F$63,'Help-list'!$BD85*'Help-list'!$V$6,IF($B86=Statistika!$F$64,'Help-list'!$BD85*'Help-list'!$V$7,IF($B86=Statistika!$F$65,'Help-list'!$BD85*'Help-list'!$V$8,IF($B86=Statistika!$F$66,'Help-list'!$BD85*'Help-list'!$V$9,IF($B86=Statistika!$F$67,'Help-list'!$BD85*'Help-list'!$V$10,IF($B86=Statistika!$F$68,'Help-list'!$BD85*'Help-list'!$V$11,IF($B86=Statistika!$F$69,'Help-list'!$BD85*'Help-list'!$V$12,IF($B86=Statistika!$F$70,'Help-list'!$BD85*'Help-list'!$V$13,""))))))))</f>
        <v/>
      </c>
      <c r="O86" s="559"/>
      <c r="P86" s="561" t="str">
        <f>IF($B86=Statistika!$F$63,'Help-list'!$BE85*'Help-list'!$V$6,IF($B86=Statistika!$F$64,'Help-list'!$BE85*'Help-list'!$V$7,IF($B86=Statistika!$F$65,'Help-list'!$BE85*'Help-list'!$V$8,IF($B86=Statistika!$F$66,'Help-list'!$BE85*'Help-list'!$V$9,IF($B86=Statistika!$F$67,'Help-list'!$BE85*'Help-list'!$V$10,IF($B86=Statistika!$F$68,'Help-list'!$BE85*'Help-list'!$V$11,IF($B86=Statistika!$F$69,'Help-list'!$BE85*'Help-list'!$V$12,IF($B86=Statistika!$F$70,'Help-list'!$BE85*'Help-list'!$V$13,""))))))))</f>
        <v/>
      </c>
      <c r="Q86" s="562" t="str">
        <f t="shared" si="5"/>
        <v/>
      </c>
      <c r="R86" s="563" t="str">
        <f>IF($B86=Statistika!$F$63,'Help-list'!$BF85*'Help-list'!$V$6,IF($B86=Statistika!$F$64,'Help-list'!$BF85*'Help-list'!$V$7,IF($B86=Statistika!$F$65,'Help-list'!$BF85*'Help-list'!$V$8,IF($B86=Statistika!$F$66,'Help-list'!$BF85*'Help-list'!$V$9,IF($B86=Statistika!$F$67,'Help-list'!$BF85*'Help-list'!$V$10,IF($B86=Statistika!$F$68,'Help-list'!$BF85*'Help-list'!$V$11,IF($B86=Statistika!$F$69,'Help-list'!$BF85*'Help-list'!$V$12,IF($B86=Statistika!$F$70,'Help-list'!$BF85*'Help-list'!$V$13,""))))))))</f>
        <v/>
      </c>
      <c r="S86" s="564"/>
      <c r="T86" s="565" t="str">
        <f>IF($B86=Statistika!$F$63,'Help-list'!$BG85*'Help-list'!$V$6,IF($B86=Statistika!$F$64,'Help-list'!$BG85*'Help-list'!$V$7,IF($B86=Statistika!$F$65,'Help-list'!$BG85*'Help-list'!$V$8,IF($B86=Statistika!$F$66,'Help-list'!$BG85*'Help-list'!$V$9,IF($B86=Statistika!$F$67,'Help-list'!$BG85*'Help-list'!$V$10,IF($B86=Statistika!$F$68,'Help-list'!$BG85*'Help-list'!$V$11,IF($B86=Statistika!$F$69,'Help-list'!$BG85*'Help-list'!$V$12,IF($B86=Statistika!$F$70,'Help-list'!$BG85*'Help-list'!$V$13,""))))))))</f>
        <v/>
      </c>
      <c r="U86" s="564"/>
      <c r="V86" s="565" t="str">
        <f>IF($B86=Statistika!$F$63,'Help-list'!$BH85*'Help-list'!$V$6,IF($B86=Statistika!$F$64,'Help-list'!$BH85*'Help-list'!$V$7,IF($B86=Statistika!$F$65,'Help-list'!$BH85*'Help-list'!$V$8,IF($B86=Statistika!$F$66,'Help-list'!$BH85*'Help-list'!$V$9,IF($B86=Statistika!$F$67,'Help-list'!$BH85*'Help-list'!$V$10,IF($B86=Statistika!$F$68,'Help-list'!$BH85*'Help-list'!$V$11,IF($B86=Statistika!$F$69,'Help-list'!$BH85*'Help-list'!$V$12,IF($B86=Statistika!$F$70,'Help-list'!$BH85*'Help-list'!$V$13,""))))))))</f>
        <v/>
      </c>
      <c r="W86" s="566"/>
      <c r="X86" s="567"/>
      <c r="Y86" s="567"/>
      <c r="Z86" s="567"/>
      <c r="AA86" s="567"/>
      <c r="AB86" s="567"/>
      <c r="AC86" s="567"/>
      <c r="AD86" s="567"/>
      <c r="AE86" s="347"/>
      <c r="AF86" s="568"/>
    </row>
    <row r="87" spans="1:32">
      <c r="A87" s="38"/>
      <c r="B87" s="10"/>
      <c r="C87" s="555"/>
      <c r="D87" s="556"/>
      <c r="E87" s="555"/>
      <c r="F87" s="28"/>
      <c r="G87" s="557" t="str">
        <f t="shared" si="2"/>
        <v/>
      </c>
      <c r="H87" s="558"/>
      <c r="I87" s="542"/>
      <c r="J87" s="10"/>
      <c r="K87" s="559"/>
      <c r="L87" s="559"/>
      <c r="M87" s="559"/>
      <c r="N87" s="560" t="str">
        <f>IF($B87=Statistika!$F$63,'Help-list'!$BD86*'Help-list'!$V$6,IF($B87=Statistika!$F$64,'Help-list'!$BD86*'Help-list'!$V$7,IF($B87=Statistika!$F$65,'Help-list'!$BD86*'Help-list'!$V$8,IF($B87=Statistika!$F$66,'Help-list'!$BD86*'Help-list'!$V$9,IF($B87=Statistika!$F$67,'Help-list'!$BD86*'Help-list'!$V$10,IF($B87=Statistika!$F$68,'Help-list'!$BD86*'Help-list'!$V$11,IF($B87=Statistika!$F$69,'Help-list'!$BD86*'Help-list'!$V$12,IF($B87=Statistika!$F$70,'Help-list'!$BD86*'Help-list'!$V$13,""))))))))</f>
        <v/>
      </c>
      <c r="O87" s="559"/>
      <c r="P87" s="561" t="str">
        <f>IF($B87=Statistika!$F$63,'Help-list'!$BE86*'Help-list'!$V$6,IF($B87=Statistika!$F$64,'Help-list'!$BE86*'Help-list'!$V$7,IF($B87=Statistika!$F$65,'Help-list'!$BE86*'Help-list'!$V$8,IF($B87=Statistika!$F$66,'Help-list'!$BE86*'Help-list'!$V$9,IF($B87=Statistika!$F$67,'Help-list'!$BE86*'Help-list'!$V$10,IF($B87=Statistika!$F$68,'Help-list'!$BE86*'Help-list'!$V$11,IF($B87=Statistika!$F$69,'Help-list'!$BE86*'Help-list'!$V$12,IF($B87=Statistika!$F$70,'Help-list'!$BE86*'Help-list'!$V$13,""))))))))</f>
        <v/>
      </c>
      <c r="Q87" s="562" t="str">
        <f t="shared" si="5"/>
        <v/>
      </c>
      <c r="R87" s="563" t="str">
        <f>IF($B87=Statistika!$F$63,'Help-list'!$BF86*'Help-list'!$V$6,IF($B87=Statistika!$F$64,'Help-list'!$BF86*'Help-list'!$V$7,IF($B87=Statistika!$F$65,'Help-list'!$BF86*'Help-list'!$V$8,IF($B87=Statistika!$F$66,'Help-list'!$BF86*'Help-list'!$V$9,IF($B87=Statistika!$F$67,'Help-list'!$BF86*'Help-list'!$V$10,IF($B87=Statistika!$F$68,'Help-list'!$BF86*'Help-list'!$V$11,IF($B87=Statistika!$F$69,'Help-list'!$BF86*'Help-list'!$V$12,IF($B87=Statistika!$F$70,'Help-list'!$BF86*'Help-list'!$V$13,""))))))))</f>
        <v/>
      </c>
      <c r="S87" s="564"/>
      <c r="T87" s="565" t="str">
        <f>IF($B87=Statistika!$F$63,'Help-list'!$BG86*'Help-list'!$V$6,IF($B87=Statistika!$F$64,'Help-list'!$BG86*'Help-list'!$V$7,IF($B87=Statistika!$F$65,'Help-list'!$BG86*'Help-list'!$V$8,IF($B87=Statistika!$F$66,'Help-list'!$BG86*'Help-list'!$V$9,IF($B87=Statistika!$F$67,'Help-list'!$BG86*'Help-list'!$V$10,IF($B87=Statistika!$F$68,'Help-list'!$BG86*'Help-list'!$V$11,IF($B87=Statistika!$F$69,'Help-list'!$BG86*'Help-list'!$V$12,IF($B87=Statistika!$F$70,'Help-list'!$BG86*'Help-list'!$V$13,""))))))))</f>
        <v/>
      </c>
      <c r="U87" s="564"/>
      <c r="V87" s="565" t="str">
        <f>IF($B87=Statistika!$F$63,'Help-list'!$BH86*'Help-list'!$V$6,IF($B87=Statistika!$F$64,'Help-list'!$BH86*'Help-list'!$V$7,IF($B87=Statistika!$F$65,'Help-list'!$BH86*'Help-list'!$V$8,IF($B87=Statistika!$F$66,'Help-list'!$BH86*'Help-list'!$V$9,IF($B87=Statistika!$F$67,'Help-list'!$BH86*'Help-list'!$V$10,IF($B87=Statistika!$F$68,'Help-list'!$BH86*'Help-list'!$V$11,IF($B87=Statistika!$F$69,'Help-list'!$BH86*'Help-list'!$V$12,IF($B87=Statistika!$F$70,'Help-list'!$BH86*'Help-list'!$V$13,""))))))))</f>
        <v/>
      </c>
      <c r="W87" s="566"/>
      <c r="X87" s="567"/>
      <c r="Y87" s="567"/>
      <c r="Z87" s="567"/>
      <c r="AA87" s="567"/>
      <c r="AB87" s="567"/>
      <c r="AC87" s="567"/>
      <c r="AD87" s="567"/>
      <c r="AE87" s="347"/>
      <c r="AF87" s="568"/>
    </row>
    <row r="88" spans="1:32">
      <c r="A88" s="38"/>
      <c r="B88" s="10"/>
      <c r="C88" s="555"/>
      <c r="D88" s="556"/>
      <c r="E88" s="555"/>
      <c r="F88" s="28"/>
      <c r="G88" s="557" t="str">
        <f t="shared" si="2"/>
        <v/>
      </c>
      <c r="H88" s="558"/>
      <c r="I88" s="542"/>
      <c r="J88" s="10"/>
      <c r="K88" s="559"/>
      <c r="L88" s="559"/>
      <c r="M88" s="559"/>
      <c r="N88" s="560" t="str">
        <f>IF($B88=Statistika!$F$63,'Help-list'!$BD87*'Help-list'!$V$6,IF($B88=Statistika!$F$64,'Help-list'!$BD87*'Help-list'!$V$7,IF($B88=Statistika!$F$65,'Help-list'!$BD87*'Help-list'!$V$8,IF($B88=Statistika!$F$66,'Help-list'!$BD87*'Help-list'!$V$9,IF($B88=Statistika!$F$67,'Help-list'!$BD87*'Help-list'!$V$10,IF($B88=Statistika!$F$68,'Help-list'!$BD87*'Help-list'!$V$11,IF($B88=Statistika!$F$69,'Help-list'!$BD87*'Help-list'!$V$12,IF($B88=Statistika!$F$70,'Help-list'!$BD87*'Help-list'!$V$13,""))))))))</f>
        <v/>
      </c>
      <c r="O88" s="559"/>
      <c r="P88" s="561" t="str">
        <f>IF($B88=Statistika!$F$63,'Help-list'!$BE87*'Help-list'!$V$6,IF($B88=Statistika!$F$64,'Help-list'!$BE87*'Help-list'!$V$7,IF($B88=Statistika!$F$65,'Help-list'!$BE87*'Help-list'!$V$8,IF($B88=Statistika!$F$66,'Help-list'!$BE87*'Help-list'!$V$9,IF($B88=Statistika!$F$67,'Help-list'!$BE87*'Help-list'!$V$10,IF($B88=Statistika!$F$68,'Help-list'!$BE87*'Help-list'!$V$11,IF($B88=Statistika!$F$69,'Help-list'!$BE87*'Help-list'!$V$12,IF($B88=Statistika!$F$70,'Help-list'!$BE87*'Help-list'!$V$13,""))))))))</f>
        <v/>
      </c>
      <c r="Q88" s="562" t="str">
        <f t="shared" si="5"/>
        <v/>
      </c>
      <c r="R88" s="563" t="str">
        <f>IF($B88=Statistika!$F$63,'Help-list'!$BF87*'Help-list'!$V$6,IF($B88=Statistika!$F$64,'Help-list'!$BF87*'Help-list'!$V$7,IF($B88=Statistika!$F$65,'Help-list'!$BF87*'Help-list'!$V$8,IF($B88=Statistika!$F$66,'Help-list'!$BF87*'Help-list'!$V$9,IF($B88=Statistika!$F$67,'Help-list'!$BF87*'Help-list'!$V$10,IF($B88=Statistika!$F$68,'Help-list'!$BF87*'Help-list'!$V$11,IF($B88=Statistika!$F$69,'Help-list'!$BF87*'Help-list'!$V$12,IF($B88=Statistika!$F$70,'Help-list'!$BF87*'Help-list'!$V$13,""))))))))</f>
        <v/>
      </c>
      <c r="S88" s="564"/>
      <c r="T88" s="565" t="str">
        <f>IF($B88=Statistika!$F$63,'Help-list'!$BG87*'Help-list'!$V$6,IF($B88=Statistika!$F$64,'Help-list'!$BG87*'Help-list'!$V$7,IF($B88=Statistika!$F$65,'Help-list'!$BG87*'Help-list'!$V$8,IF($B88=Statistika!$F$66,'Help-list'!$BG87*'Help-list'!$V$9,IF($B88=Statistika!$F$67,'Help-list'!$BG87*'Help-list'!$V$10,IF($B88=Statistika!$F$68,'Help-list'!$BG87*'Help-list'!$V$11,IF($B88=Statistika!$F$69,'Help-list'!$BG87*'Help-list'!$V$12,IF($B88=Statistika!$F$70,'Help-list'!$BG87*'Help-list'!$V$13,""))))))))</f>
        <v/>
      </c>
      <c r="U88" s="564"/>
      <c r="V88" s="565" t="str">
        <f>IF($B88=Statistika!$F$63,'Help-list'!$BH87*'Help-list'!$V$6,IF($B88=Statistika!$F$64,'Help-list'!$BH87*'Help-list'!$V$7,IF($B88=Statistika!$F$65,'Help-list'!$BH87*'Help-list'!$V$8,IF($B88=Statistika!$F$66,'Help-list'!$BH87*'Help-list'!$V$9,IF($B88=Statistika!$F$67,'Help-list'!$BH87*'Help-list'!$V$10,IF($B88=Statistika!$F$68,'Help-list'!$BH87*'Help-list'!$V$11,IF($B88=Statistika!$F$69,'Help-list'!$BH87*'Help-list'!$V$12,IF($B88=Statistika!$F$70,'Help-list'!$BH87*'Help-list'!$V$13,""))))))))</f>
        <v/>
      </c>
      <c r="W88" s="566"/>
      <c r="X88" s="567"/>
      <c r="Y88" s="567"/>
      <c r="Z88" s="567"/>
      <c r="AA88" s="567"/>
      <c r="AB88" s="567"/>
      <c r="AC88" s="567"/>
      <c r="AD88" s="567"/>
      <c r="AE88" s="347"/>
      <c r="AF88" s="568"/>
    </row>
    <row r="89" spans="1:32">
      <c r="A89" s="38"/>
      <c r="B89" s="10"/>
      <c r="C89" s="555"/>
      <c r="D89" s="556"/>
      <c r="E89" s="555"/>
      <c r="F89" s="28"/>
      <c r="G89" s="557" t="str">
        <f t="shared" ref="G89:G152" si="6">IF(E89&lt;&gt;"",(E89+F89)-(C89+D89),"")</f>
        <v/>
      </c>
      <c r="H89" s="558"/>
      <c r="I89" s="542"/>
      <c r="J89" s="10"/>
      <c r="K89" s="559"/>
      <c r="L89" s="559"/>
      <c r="M89" s="559"/>
      <c r="N89" s="560" t="str">
        <f>IF($B89=Statistika!$F$63,'Help-list'!$BD88*'Help-list'!$V$6,IF($B89=Statistika!$F$64,'Help-list'!$BD88*'Help-list'!$V$7,IF($B89=Statistika!$F$65,'Help-list'!$BD88*'Help-list'!$V$8,IF($B89=Statistika!$F$66,'Help-list'!$BD88*'Help-list'!$V$9,IF($B89=Statistika!$F$67,'Help-list'!$BD88*'Help-list'!$V$10,IF($B89=Statistika!$F$68,'Help-list'!$BD88*'Help-list'!$V$11,IF($B89=Statistika!$F$69,'Help-list'!$BD88*'Help-list'!$V$12,IF($B89=Statistika!$F$70,'Help-list'!$BD88*'Help-list'!$V$13,""))))))))</f>
        <v/>
      </c>
      <c r="O89" s="559"/>
      <c r="P89" s="561" t="str">
        <f>IF($B89=Statistika!$F$63,'Help-list'!$BE88*'Help-list'!$V$6,IF($B89=Statistika!$F$64,'Help-list'!$BE88*'Help-list'!$V$7,IF($B89=Statistika!$F$65,'Help-list'!$BE88*'Help-list'!$V$8,IF($B89=Statistika!$F$66,'Help-list'!$BE88*'Help-list'!$V$9,IF($B89=Statistika!$F$67,'Help-list'!$BE88*'Help-list'!$V$10,IF($B89=Statistika!$F$68,'Help-list'!$BE88*'Help-list'!$V$11,IF($B89=Statistika!$F$69,'Help-list'!$BE88*'Help-list'!$V$12,IF($B89=Statistika!$F$70,'Help-list'!$BE88*'Help-list'!$V$13,""))))))))</f>
        <v/>
      </c>
      <c r="Q89" s="562" t="str">
        <f t="shared" si="5"/>
        <v/>
      </c>
      <c r="R89" s="563" t="str">
        <f>IF($B89=Statistika!$F$63,'Help-list'!$BF88*'Help-list'!$V$6,IF($B89=Statistika!$F$64,'Help-list'!$BF88*'Help-list'!$V$7,IF($B89=Statistika!$F$65,'Help-list'!$BF88*'Help-list'!$V$8,IF($B89=Statistika!$F$66,'Help-list'!$BF88*'Help-list'!$V$9,IF($B89=Statistika!$F$67,'Help-list'!$BF88*'Help-list'!$V$10,IF($B89=Statistika!$F$68,'Help-list'!$BF88*'Help-list'!$V$11,IF($B89=Statistika!$F$69,'Help-list'!$BF88*'Help-list'!$V$12,IF($B89=Statistika!$F$70,'Help-list'!$BF88*'Help-list'!$V$13,""))))))))</f>
        <v/>
      </c>
      <c r="S89" s="564"/>
      <c r="T89" s="565" t="str">
        <f>IF($B89=Statistika!$F$63,'Help-list'!$BG88*'Help-list'!$V$6,IF($B89=Statistika!$F$64,'Help-list'!$BG88*'Help-list'!$V$7,IF($B89=Statistika!$F$65,'Help-list'!$BG88*'Help-list'!$V$8,IF($B89=Statistika!$F$66,'Help-list'!$BG88*'Help-list'!$V$9,IF($B89=Statistika!$F$67,'Help-list'!$BG88*'Help-list'!$V$10,IF($B89=Statistika!$F$68,'Help-list'!$BG88*'Help-list'!$V$11,IF($B89=Statistika!$F$69,'Help-list'!$BG88*'Help-list'!$V$12,IF($B89=Statistika!$F$70,'Help-list'!$BG88*'Help-list'!$V$13,""))))))))</f>
        <v/>
      </c>
      <c r="U89" s="564"/>
      <c r="V89" s="565" t="str">
        <f>IF($B89=Statistika!$F$63,'Help-list'!$BH88*'Help-list'!$V$6,IF($B89=Statistika!$F$64,'Help-list'!$BH88*'Help-list'!$V$7,IF($B89=Statistika!$F$65,'Help-list'!$BH88*'Help-list'!$V$8,IF($B89=Statistika!$F$66,'Help-list'!$BH88*'Help-list'!$V$9,IF($B89=Statistika!$F$67,'Help-list'!$BH88*'Help-list'!$V$10,IF($B89=Statistika!$F$68,'Help-list'!$BH88*'Help-list'!$V$11,IF($B89=Statistika!$F$69,'Help-list'!$BH88*'Help-list'!$V$12,IF($B89=Statistika!$F$70,'Help-list'!$BH88*'Help-list'!$V$13,""))))))))</f>
        <v/>
      </c>
      <c r="W89" s="566"/>
      <c r="X89" s="567"/>
      <c r="Y89" s="567"/>
      <c r="Z89" s="567"/>
      <c r="AA89" s="567"/>
      <c r="AB89" s="567"/>
      <c r="AC89" s="567"/>
      <c r="AD89" s="567"/>
      <c r="AE89" s="347"/>
      <c r="AF89" s="568"/>
    </row>
    <row r="90" spans="1:32">
      <c r="A90" s="38"/>
      <c r="B90" s="10"/>
      <c r="C90" s="555"/>
      <c r="D90" s="556"/>
      <c r="E90" s="555"/>
      <c r="F90" s="28"/>
      <c r="G90" s="557" t="str">
        <f t="shared" si="6"/>
        <v/>
      </c>
      <c r="H90" s="558"/>
      <c r="I90" s="542"/>
      <c r="J90" s="10"/>
      <c r="K90" s="559"/>
      <c r="L90" s="559"/>
      <c r="M90" s="559"/>
      <c r="N90" s="560" t="str">
        <f>IF($B90=Statistika!$F$63,'Help-list'!$BD89*'Help-list'!$V$6,IF($B90=Statistika!$F$64,'Help-list'!$BD89*'Help-list'!$V$7,IF($B90=Statistika!$F$65,'Help-list'!$BD89*'Help-list'!$V$8,IF($B90=Statistika!$F$66,'Help-list'!$BD89*'Help-list'!$V$9,IF($B90=Statistika!$F$67,'Help-list'!$BD89*'Help-list'!$V$10,IF($B90=Statistika!$F$68,'Help-list'!$BD89*'Help-list'!$V$11,IF($B90=Statistika!$F$69,'Help-list'!$BD89*'Help-list'!$V$12,IF($B90=Statistika!$F$70,'Help-list'!$BD89*'Help-list'!$V$13,""))))))))</f>
        <v/>
      </c>
      <c r="O90" s="559"/>
      <c r="P90" s="561" t="str">
        <f>IF($B90=Statistika!$F$63,'Help-list'!$BE89*'Help-list'!$V$6,IF($B90=Statistika!$F$64,'Help-list'!$BE89*'Help-list'!$V$7,IF($B90=Statistika!$F$65,'Help-list'!$BE89*'Help-list'!$V$8,IF($B90=Statistika!$F$66,'Help-list'!$BE89*'Help-list'!$V$9,IF($B90=Statistika!$F$67,'Help-list'!$BE89*'Help-list'!$V$10,IF($B90=Statistika!$F$68,'Help-list'!$BE89*'Help-list'!$V$11,IF($B90=Statistika!$F$69,'Help-list'!$BE89*'Help-list'!$V$12,IF($B90=Statistika!$F$70,'Help-list'!$BE89*'Help-list'!$V$13,""))))))))</f>
        <v/>
      </c>
      <c r="Q90" s="562" t="str">
        <f t="shared" si="5"/>
        <v/>
      </c>
      <c r="R90" s="563" t="str">
        <f>IF($B90=Statistika!$F$63,'Help-list'!$BF89*'Help-list'!$V$6,IF($B90=Statistika!$F$64,'Help-list'!$BF89*'Help-list'!$V$7,IF($B90=Statistika!$F$65,'Help-list'!$BF89*'Help-list'!$V$8,IF($B90=Statistika!$F$66,'Help-list'!$BF89*'Help-list'!$V$9,IF($B90=Statistika!$F$67,'Help-list'!$BF89*'Help-list'!$V$10,IF($B90=Statistika!$F$68,'Help-list'!$BF89*'Help-list'!$V$11,IF($B90=Statistika!$F$69,'Help-list'!$BF89*'Help-list'!$V$12,IF($B90=Statistika!$F$70,'Help-list'!$BF89*'Help-list'!$V$13,""))))))))</f>
        <v/>
      </c>
      <c r="S90" s="564"/>
      <c r="T90" s="565" t="str">
        <f>IF($B90=Statistika!$F$63,'Help-list'!$BG89*'Help-list'!$V$6,IF($B90=Statistika!$F$64,'Help-list'!$BG89*'Help-list'!$V$7,IF($B90=Statistika!$F$65,'Help-list'!$BG89*'Help-list'!$V$8,IF($B90=Statistika!$F$66,'Help-list'!$BG89*'Help-list'!$V$9,IF($B90=Statistika!$F$67,'Help-list'!$BG89*'Help-list'!$V$10,IF($B90=Statistika!$F$68,'Help-list'!$BG89*'Help-list'!$V$11,IF($B90=Statistika!$F$69,'Help-list'!$BG89*'Help-list'!$V$12,IF($B90=Statistika!$F$70,'Help-list'!$BG89*'Help-list'!$V$13,""))))))))</f>
        <v/>
      </c>
      <c r="U90" s="564"/>
      <c r="V90" s="565" t="str">
        <f>IF($B90=Statistika!$F$63,'Help-list'!$BH89*'Help-list'!$V$6,IF($B90=Statistika!$F$64,'Help-list'!$BH89*'Help-list'!$V$7,IF($B90=Statistika!$F$65,'Help-list'!$BH89*'Help-list'!$V$8,IF($B90=Statistika!$F$66,'Help-list'!$BH89*'Help-list'!$V$9,IF($B90=Statistika!$F$67,'Help-list'!$BH89*'Help-list'!$V$10,IF($B90=Statistika!$F$68,'Help-list'!$BH89*'Help-list'!$V$11,IF($B90=Statistika!$F$69,'Help-list'!$BH89*'Help-list'!$V$12,IF($B90=Statistika!$F$70,'Help-list'!$BH89*'Help-list'!$V$13,""))))))))</f>
        <v/>
      </c>
      <c r="W90" s="566"/>
      <c r="X90" s="567"/>
      <c r="Y90" s="567"/>
      <c r="Z90" s="567"/>
      <c r="AA90" s="567"/>
      <c r="AB90" s="567"/>
      <c r="AC90" s="567"/>
      <c r="AD90" s="567"/>
      <c r="AE90" s="347"/>
      <c r="AF90" s="568"/>
    </row>
    <row r="91" spans="1:32">
      <c r="A91" s="38"/>
      <c r="B91" s="10"/>
      <c r="C91" s="555"/>
      <c r="D91" s="556"/>
      <c r="E91" s="555"/>
      <c r="F91" s="28"/>
      <c r="G91" s="557" t="str">
        <f t="shared" si="6"/>
        <v/>
      </c>
      <c r="H91" s="558"/>
      <c r="I91" s="542"/>
      <c r="J91" s="10"/>
      <c r="K91" s="559"/>
      <c r="L91" s="559"/>
      <c r="M91" s="559"/>
      <c r="N91" s="560" t="str">
        <f>IF($B91=Statistika!$F$63,'Help-list'!$BD90*'Help-list'!$V$6,IF($B91=Statistika!$F$64,'Help-list'!$BD90*'Help-list'!$V$7,IF($B91=Statistika!$F$65,'Help-list'!$BD90*'Help-list'!$V$8,IF($B91=Statistika!$F$66,'Help-list'!$BD90*'Help-list'!$V$9,IF($B91=Statistika!$F$67,'Help-list'!$BD90*'Help-list'!$V$10,IF($B91=Statistika!$F$68,'Help-list'!$BD90*'Help-list'!$V$11,IF($B91=Statistika!$F$69,'Help-list'!$BD90*'Help-list'!$V$12,IF($B91=Statistika!$F$70,'Help-list'!$BD90*'Help-list'!$V$13,""))))))))</f>
        <v/>
      </c>
      <c r="O91" s="559"/>
      <c r="P91" s="561" t="str">
        <f>IF($B91=Statistika!$F$63,'Help-list'!$BE90*'Help-list'!$V$6,IF($B91=Statistika!$F$64,'Help-list'!$BE90*'Help-list'!$V$7,IF($B91=Statistika!$F$65,'Help-list'!$BE90*'Help-list'!$V$8,IF($B91=Statistika!$F$66,'Help-list'!$BE90*'Help-list'!$V$9,IF($B91=Statistika!$F$67,'Help-list'!$BE90*'Help-list'!$V$10,IF($B91=Statistika!$F$68,'Help-list'!$BE90*'Help-list'!$V$11,IF($B91=Statistika!$F$69,'Help-list'!$BE90*'Help-list'!$V$12,IF($B91=Statistika!$F$70,'Help-list'!$BE90*'Help-list'!$V$13,""))))))))</f>
        <v/>
      </c>
      <c r="Q91" s="562" t="str">
        <f t="shared" si="5"/>
        <v/>
      </c>
      <c r="R91" s="563" t="str">
        <f>IF($B91=Statistika!$F$63,'Help-list'!$BF90*'Help-list'!$V$6,IF($B91=Statistika!$F$64,'Help-list'!$BF90*'Help-list'!$V$7,IF($B91=Statistika!$F$65,'Help-list'!$BF90*'Help-list'!$V$8,IF($B91=Statistika!$F$66,'Help-list'!$BF90*'Help-list'!$V$9,IF($B91=Statistika!$F$67,'Help-list'!$BF90*'Help-list'!$V$10,IF($B91=Statistika!$F$68,'Help-list'!$BF90*'Help-list'!$V$11,IF($B91=Statistika!$F$69,'Help-list'!$BF90*'Help-list'!$V$12,IF($B91=Statistika!$F$70,'Help-list'!$BF90*'Help-list'!$V$13,""))))))))</f>
        <v/>
      </c>
      <c r="S91" s="564"/>
      <c r="T91" s="565" t="str">
        <f>IF($B91=Statistika!$F$63,'Help-list'!$BG90*'Help-list'!$V$6,IF($B91=Statistika!$F$64,'Help-list'!$BG90*'Help-list'!$V$7,IF($B91=Statistika!$F$65,'Help-list'!$BG90*'Help-list'!$V$8,IF($B91=Statistika!$F$66,'Help-list'!$BG90*'Help-list'!$V$9,IF($B91=Statistika!$F$67,'Help-list'!$BG90*'Help-list'!$V$10,IF($B91=Statistika!$F$68,'Help-list'!$BG90*'Help-list'!$V$11,IF($B91=Statistika!$F$69,'Help-list'!$BG90*'Help-list'!$V$12,IF($B91=Statistika!$F$70,'Help-list'!$BG90*'Help-list'!$V$13,""))))))))</f>
        <v/>
      </c>
      <c r="U91" s="564"/>
      <c r="V91" s="565" t="str">
        <f>IF($B91=Statistika!$F$63,'Help-list'!$BH90*'Help-list'!$V$6,IF($B91=Statistika!$F$64,'Help-list'!$BH90*'Help-list'!$V$7,IF($B91=Statistika!$F$65,'Help-list'!$BH90*'Help-list'!$V$8,IF($B91=Statistika!$F$66,'Help-list'!$BH90*'Help-list'!$V$9,IF($B91=Statistika!$F$67,'Help-list'!$BH90*'Help-list'!$V$10,IF($B91=Statistika!$F$68,'Help-list'!$BH90*'Help-list'!$V$11,IF($B91=Statistika!$F$69,'Help-list'!$BH90*'Help-list'!$V$12,IF($B91=Statistika!$F$70,'Help-list'!$BH90*'Help-list'!$V$13,""))))))))</f>
        <v/>
      </c>
      <c r="W91" s="566"/>
      <c r="X91" s="567"/>
      <c r="Y91" s="567"/>
      <c r="Z91" s="567"/>
      <c r="AA91" s="567"/>
      <c r="AB91" s="567"/>
      <c r="AC91" s="567"/>
      <c r="AD91" s="567"/>
      <c r="AE91" s="347"/>
      <c r="AF91" s="568"/>
    </row>
    <row r="92" spans="1:32">
      <c r="A92" s="38"/>
      <c r="B92" s="10"/>
      <c r="C92" s="555"/>
      <c r="D92" s="556"/>
      <c r="E92" s="555"/>
      <c r="F92" s="28"/>
      <c r="G92" s="557" t="str">
        <f t="shared" si="6"/>
        <v/>
      </c>
      <c r="H92" s="558"/>
      <c r="I92" s="542"/>
      <c r="J92" s="10"/>
      <c r="K92" s="559"/>
      <c r="L92" s="559"/>
      <c r="M92" s="559"/>
      <c r="N92" s="560" t="str">
        <f>IF($B92=Statistika!$F$63,'Help-list'!$BD91*'Help-list'!$V$6,IF($B92=Statistika!$F$64,'Help-list'!$BD91*'Help-list'!$V$7,IF($B92=Statistika!$F$65,'Help-list'!$BD91*'Help-list'!$V$8,IF($B92=Statistika!$F$66,'Help-list'!$BD91*'Help-list'!$V$9,IF($B92=Statistika!$F$67,'Help-list'!$BD91*'Help-list'!$V$10,IF($B92=Statistika!$F$68,'Help-list'!$BD91*'Help-list'!$V$11,IF($B92=Statistika!$F$69,'Help-list'!$BD91*'Help-list'!$V$12,IF($B92=Statistika!$F$70,'Help-list'!$BD91*'Help-list'!$V$13,""))))))))</f>
        <v/>
      </c>
      <c r="O92" s="559"/>
      <c r="P92" s="561" t="str">
        <f>IF($B92=Statistika!$F$63,'Help-list'!$BE91*'Help-list'!$V$6,IF($B92=Statistika!$F$64,'Help-list'!$BE91*'Help-list'!$V$7,IF($B92=Statistika!$F$65,'Help-list'!$BE91*'Help-list'!$V$8,IF($B92=Statistika!$F$66,'Help-list'!$BE91*'Help-list'!$V$9,IF($B92=Statistika!$F$67,'Help-list'!$BE91*'Help-list'!$V$10,IF($B92=Statistika!$F$68,'Help-list'!$BE91*'Help-list'!$V$11,IF($B92=Statistika!$F$69,'Help-list'!$BE91*'Help-list'!$V$12,IF($B92=Statistika!$F$70,'Help-list'!$BE91*'Help-list'!$V$13,""))))))))</f>
        <v/>
      </c>
      <c r="Q92" s="562" t="str">
        <f t="shared" si="5"/>
        <v/>
      </c>
      <c r="R92" s="563" t="str">
        <f>IF($B92=Statistika!$F$63,'Help-list'!$BF91*'Help-list'!$V$6,IF($B92=Statistika!$F$64,'Help-list'!$BF91*'Help-list'!$V$7,IF($B92=Statistika!$F$65,'Help-list'!$BF91*'Help-list'!$V$8,IF($B92=Statistika!$F$66,'Help-list'!$BF91*'Help-list'!$V$9,IF($B92=Statistika!$F$67,'Help-list'!$BF91*'Help-list'!$V$10,IF($B92=Statistika!$F$68,'Help-list'!$BF91*'Help-list'!$V$11,IF($B92=Statistika!$F$69,'Help-list'!$BF91*'Help-list'!$V$12,IF($B92=Statistika!$F$70,'Help-list'!$BF91*'Help-list'!$V$13,""))))))))</f>
        <v/>
      </c>
      <c r="S92" s="564"/>
      <c r="T92" s="565" t="str">
        <f>IF($B92=Statistika!$F$63,'Help-list'!$BG91*'Help-list'!$V$6,IF($B92=Statistika!$F$64,'Help-list'!$BG91*'Help-list'!$V$7,IF($B92=Statistika!$F$65,'Help-list'!$BG91*'Help-list'!$V$8,IF($B92=Statistika!$F$66,'Help-list'!$BG91*'Help-list'!$V$9,IF($B92=Statistika!$F$67,'Help-list'!$BG91*'Help-list'!$V$10,IF($B92=Statistika!$F$68,'Help-list'!$BG91*'Help-list'!$V$11,IF($B92=Statistika!$F$69,'Help-list'!$BG91*'Help-list'!$V$12,IF($B92=Statistika!$F$70,'Help-list'!$BG91*'Help-list'!$V$13,""))))))))</f>
        <v/>
      </c>
      <c r="U92" s="564"/>
      <c r="V92" s="565" t="str">
        <f>IF($B92=Statistika!$F$63,'Help-list'!$BH91*'Help-list'!$V$6,IF($B92=Statistika!$F$64,'Help-list'!$BH91*'Help-list'!$V$7,IF($B92=Statistika!$F$65,'Help-list'!$BH91*'Help-list'!$V$8,IF($B92=Statistika!$F$66,'Help-list'!$BH91*'Help-list'!$V$9,IF($B92=Statistika!$F$67,'Help-list'!$BH91*'Help-list'!$V$10,IF($B92=Statistika!$F$68,'Help-list'!$BH91*'Help-list'!$V$11,IF($B92=Statistika!$F$69,'Help-list'!$BH91*'Help-list'!$V$12,IF($B92=Statistika!$F$70,'Help-list'!$BH91*'Help-list'!$V$13,""))))))))</f>
        <v/>
      </c>
      <c r="W92" s="566"/>
      <c r="X92" s="567"/>
      <c r="Y92" s="567"/>
      <c r="Z92" s="567"/>
      <c r="AA92" s="567"/>
      <c r="AB92" s="567"/>
      <c r="AC92" s="567"/>
      <c r="AD92" s="567"/>
      <c r="AE92" s="347"/>
      <c r="AF92" s="568"/>
    </row>
    <row r="93" spans="1:32">
      <c r="A93" s="38"/>
      <c r="B93" s="10"/>
      <c r="C93" s="555"/>
      <c r="D93" s="556"/>
      <c r="E93" s="555"/>
      <c r="F93" s="28"/>
      <c r="G93" s="557" t="str">
        <f t="shared" si="6"/>
        <v/>
      </c>
      <c r="H93" s="558"/>
      <c r="I93" s="542"/>
      <c r="J93" s="10"/>
      <c r="K93" s="559"/>
      <c r="L93" s="559"/>
      <c r="M93" s="559"/>
      <c r="N93" s="560" t="str">
        <f>IF($B93=Statistika!$F$63,'Help-list'!$BD92*'Help-list'!$V$6,IF($B93=Statistika!$F$64,'Help-list'!$BD92*'Help-list'!$V$7,IF($B93=Statistika!$F$65,'Help-list'!$BD92*'Help-list'!$V$8,IF($B93=Statistika!$F$66,'Help-list'!$BD92*'Help-list'!$V$9,IF($B93=Statistika!$F$67,'Help-list'!$BD92*'Help-list'!$V$10,IF($B93=Statistika!$F$68,'Help-list'!$BD92*'Help-list'!$V$11,IF($B93=Statistika!$F$69,'Help-list'!$BD92*'Help-list'!$V$12,IF($B93=Statistika!$F$70,'Help-list'!$BD92*'Help-list'!$V$13,""))))))))</f>
        <v/>
      </c>
      <c r="O93" s="559"/>
      <c r="P93" s="561" t="str">
        <f>IF($B93=Statistika!$F$63,'Help-list'!$BE92*'Help-list'!$V$6,IF($B93=Statistika!$F$64,'Help-list'!$BE92*'Help-list'!$V$7,IF($B93=Statistika!$F$65,'Help-list'!$BE92*'Help-list'!$V$8,IF($B93=Statistika!$F$66,'Help-list'!$BE92*'Help-list'!$V$9,IF($B93=Statistika!$F$67,'Help-list'!$BE92*'Help-list'!$V$10,IF($B93=Statistika!$F$68,'Help-list'!$BE92*'Help-list'!$V$11,IF($B93=Statistika!$F$69,'Help-list'!$BE92*'Help-list'!$V$12,IF($B93=Statistika!$F$70,'Help-list'!$BE92*'Help-list'!$V$13,""))))))))</f>
        <v/>
      </c>
      <c r="Q93" s="562" t="str">
        <f t="shared" si="5"/>
        <v/>
      </c>
      <c r="R93" s="563" t="str">
        <f>IF($B93=Statistika!$F$63,'Help-list'!$BF92*'Help-list'!$V$6,IF($B93=Statistika!$F$64,'Help-list'!$BF92*'Help-list'!$V$7,IF($B93=Statistika!$F$65,'Help-list'!$BF92*'Help-list'!$V$8,IF($B93=Statistika!$F$66,'Help-list'!$BF92*'Help-list'!$V$9,IF($B93=Statistika!$F$67,'Help-list'!$BF92*'Help-list'!$V$10,IF($B93=Statistika!$F$68,'Help-list'!$BF92*'Help-list'!$V$11,IF($B93=Statistika!$F$69,'Help-list'!$BF92*'Help-list'!$V$12,IF($B93=Statistika!$F$70,'Help-list'!$BF92*'Help-list'!$V$13,""))))))))</f>
        <v/>
      </c>
      <c r="S93" s="564"/>
      <c r="T93" s="565" t="str">
        <f>IF($B93=Statistika!$F$63,'Help-list'!$BG92*'Help-list'!$V$6,IF($B93=Statistika!$F$64,'Help-list'!$BG92*'Help-list'!$V$7,IF($B93=Statistika!$F$65,'Help-list'!$BG92*'Help-list'!$V$8,IF($B93=Statistika!$F$66,'Help-list'!$BG92*'Help-list'!$V$9,IF($B93=Statistika!$F$67,'Help-list'!$BG92*'Help-list'!$V$10,IF($B93=Statistika!$F$68,'Help-list'!$BG92*'Help-list'!$V$11,IF($B93=Statistika!$F$69,'Help-list'!$BG92*'Help-list'!$V$12,IF($B93=Statistika!$F$70,'Help-list'!$BG92*'Help-list'!$V$13,""))))))))</f>
        <v/>
      </c>
      <c r="U93" s="564"/>
      <c r="V93" s="565" t="str">
        <f>IF($B93=Statistika!$F$63,'Help-list'!$BH92*'Help-list'!$V$6,IF($B93=Statistika!$F$64,'Help-list'!$BH92*'Help-list'!$V$7,IF($B93=Statistika!$F$65,'Help-list'!$BH92*'Help-list'!$V$8,IF($B93=Statistika!$F$66,'Help-list'!$BH92*'Help-list'!$V$9,IF($B93=Statistika!$F$67,'Help-list'!$BH92*'Help-list'!$V$10,IF($B93=Statistika!$F$68,'Help-list'!$BH92*'Help-list'!$V$11,IF($B93=Statistika!$F$69,'Help-list'!$BH92*'Help-list'!$V$12,IF($B93=Statistika!$F$70,'Help-list'!$BH92*'Help-list'!$V$13,""))))))))</f>
        <v/>
      </c>
      <c r="W93" s="566"/>
      <c r="X93" s="567"/>
      <c r="Y93" s="567"/>
      <c r="Z93" s="567"/>
      <c r="AA93" s="567"/>
      <c r="AB93" s="567"/>
      <c r="AC93" s="567"/>
      <c r="AD93" s="567"/>
      <c r="AE93" s="347"/>
      <c r="AF93" s="568"/>
    </row>
    <row r="94" spans="1:32">
      <c r="A94" s="38"/>
      <c r="B94" s="10"/>
      <c r="C94" s="555"/>
      <c r="D94" s="556"/>
      <c r="E94" s="555"/>
      <c r="F94" s="28"/>
      <c r="G94" s="557" t="str">
        <f t="shared" si="6"/>
        <v/>
      </c>
      <c r="H94" s="558"/>
      <c r="I94" s="542"/>
      <c r="J94" s="10"/>
      <c r="K94" s="559"/>
      <c r="L94" s="559"/>
      <c r="M94" s="559"/>
      <c r="N94" s="560" t="str">
        <f>IF($B94=Statistika!$F$63,'Help-list'!$BD93*'Help-list'!$V$6,IF($B94=Statistika!$F$64,'Help-list'!$BD93*'Help-list'!$V$7,IF($B94=Statistika!$F$65,'Help-list'!$BD93*'Help-list'!$V$8,IF($B94=Statistika!$F$66,'Help-list'!$BD93*'Help-list'!$V$9,IF($B94=Statistika!$F$67,'Help-list'!$BD93*'Help-list'!$V$10,IF($B94=Statistika!$F$68,'Help-list'!$BD93*'Help-list'!$V$11,IF($B94=Statistika!$F$69,'Help-list'!$BD93*'Help-list'!$V$12,IF($B94=Statistika!$F$70,'Help-list'!$BD93*'Help-list'!$V$13,""))))))))</f>
        <v/>
      </c>
      <c r="O94" s="559"/>
      <c r="P94" s="561" t="str">
        <f>IF($B94=Statistika!$F$63,'Help-list'!$BE93*'Help-list'!$V$6,IF($B94=Statistika!$F$64,'Help-list'!$BE93*'Help-list'!$V$7,IF($B94=Statistika!$F$65,'Help-list'!$BE93*'Help-list'!$V$8,IF($B94=Statistika!$F$66,'Help-list'!$BE93*'Help-list'!$V$9,IF($B94=Statistika!$F$67,'Help-list'!$BE93*'Help-list'!$V$10,IF($B94=Statistika!$F$68,'Help-list'!$BE93*'Help-list'!$V$11,IF($B94=Statistika!$F$69,'Help-list'!$BE93*'Help-list'!$V$12,IF($B94=Statistika!$F$70,'Help-list'!$BE93*'Help-list'!$V$13,""))))))))</f>
        <v/>
      </c>
      <c r="Q94" s="562" t="str">
        <f t="shared" si="5"/>
        <v/>
      </c>
      <c r="R94" s="563" t="str">
        <f>IF($B94=Statistika!$F$63,'Help-list'!$BF93*'Help-list'!$V$6,IF($B94=Statistika!$F$64,'Help-list'!$BF93*'Help-list'!$V$7,IF($B94=Statistika!$F$65,'Help-list'!$BF93*'Help-list'!$V$8,IF($B94=Statistika!$F$66,'Help-list'!$BF93*'Help-list'!$V$9,IF($B94=Statistika!$F$67,'Help-list'!$BF93*'Help-list'!$V$10,IF($B94=Statistika!$F$68,'Help-list'!$BF93*'Help-list'!$V$11,IF($B94=Statistika!$F$69,'Help-list'!$BF93*'Help-list'!$V$12,IF($B94=Statistika!$F$70,'Help-list'!$BF93*'Help-list'!$V$13,""))))))))</f>
        <v/>
      </c>
      <c r="S94" s="564"/>
      <c r="T94" s="565" t="str">
        <f>IF($B94=Statistika!$F$63,'Help-list'!$BG93*'Help-list'!$V$6,IF($B94=Statistika!$F$64,'Help-list'!$BG93*'Help-list'!$V$7,IF($B94=Statistika!$F$65,'Help-list'!$BG93*'Help-list'!$V$8,IF($B94=Statistika!$F$66,'Help-list'!$BG93*'Help-list'!$V$9,IF($B94=Statistika!$F$67,'Help-list'!$BG93*'Help-list'!$V$10,IF($B94=Statistika!$F$68,'Help-list'!$BG93*'Help-list'!$V$11,IF($B94=Statistika!$F$69,'Help-list'!$BG93*'Help-list'!$V$12,IF($B94=Statistika!$F$70,'Help-list'!$BG93*'Help-list'!$V$13,""))))))))</f>
        <v/>
      </c>
      <c r="U94" s="564"/>
      <c r="V94" s="565" t="str">
        <f>IF($B94=Statistika!$F$63,'Help-list'!$BH93*'Help-list'!$V$6,IF($B94=Statistika!$F$64,'Help-list'!$BH93*'Help-list'!$V$7,IF($B94=Statistika!$F$65,'Help-list'!$BH93*'Help-list'!$V$8,IF($B94=Statistika!$F$66,'Help-list'!$BH93*'Help-list'!$V$9,IF($B94=Statistika!$F$67,'Help-list'!$BH93*'Help-list'!$V$10,IF($B94=Statistika!$F$68,'Help-list'!$BH93*'Help-list'!$V$11,IF($B94=Statistika!$F$69,'Help-list'!$BH93*'Help-list'!$V$12,IF($B94=Statistika!$F$70,'Help-list'!$BH93*'Help-list'!$V$13,""))))))))</f>
        <v/>
      </c>
      <c r="W94" s="566"/>
      <c r="X94" s="567"/>
      <c r="Y94" s="567"/>
      <c r="Z94" s="567"/>
      <c r="AA94" s="567"/>
      <c r="AB94" s="567"/>
      <c r="AC94" s="567"/>
      <c r="AD94" s="567"/>
      <c r="AE94" s="347"/>
      <c r="AF94" s="568"/>
    </row>
    <row r="95" spans="1:32">
      <c r="A95" s="38"/>
      <c r="B95" s="10"/>
      <c r="C95" s="555"/>
      <c r="D95" s="556"/>
      <c r="E95" s="555"/>
      <c r="F95" s="28"/>
      <c r="G95" s="557" t="str">
        <f t="shared" si="6"/>
        <v/>
      </c>
      <c r="H95" s="558"/>
      <c r="I95" s="542"/>
      <c r="J95" s="10"/>
      <c r="K95" s="559"/>
      <c r="L95" s="559"/>
      <c r="M95" s="559"/>
      <c r="N95" s="560" t="str">
        <f>IF($B95=Statistika!$F$63,'Help-list'!$BD94*'Help-list'!$V$6,IF($B95=Statistika!$F$64,'Help-list'!$BD94*'Help-list'!$V$7,IF($B95=Statistika!$F$65,'Help-list'!$BD94*'Help-list'!$V$8,IF($B95=Statistika!$F$66,'Help-list'!$BD94*'Help-list'!$V$9,IF($B95=Statistika!$F$67,'Help-list'!$BD94*'Help-list'!$V$10,IF($B95=Statistika!$F$68,'Help-list'!$BD94*'Help-list'!$V$11,IF($B95=Statistika!$F$69,'Help-list'!$BD94*'Help-list'!$V$12,IF($B95=Statistika!$F$70,'Help-list'!$BD94*'Help-list'!$V$13,""))))))))</f>
        <v/>
      </c>
      <c r="O95" s="559"/>
      <c r="P95" s="561" t="str">
        <f>IF($B95=Statistika!$F$63,'Help-list'!$BE94*'Help-list'!$V$6,IF($B95=Statistika!$F$64,'Help-list'!$BE94*'Help-list'!$V$7,IF($B95=Statistika!$F$65,'Help-list'!$BE94*'Help-list'!$V$8,IF($B95=Statistika!$F$66,'Help-list'!$BE94*'Help-list'!$V$9,IF($B95=Statistika!$F$67,'Help-list'!$BE94*'Help-list'!$V$10,IF($B95=Statistika!$F$68,'Help-list'!$BE94*'Help-list'!$V$11,IF($B95=Statistika!$F$69,'Help-list'!$BE94*'Help-list'!$V$12,IF($B95=Statistika!$F$70,'Help-list'!$BE94*'Help-list'!$V$13,""))))))))</f>
        <v/>
      </c>
      <c r="Q95" s="562" t="str">
        <f t="shared" si="5"/>
        <v/>
      </c>
      <c r="R95" s="563" t="str">
        <f>IF($B95=Statistika!$F$63,'Help-list'!$BF94*'Help-list'!$V$6,IF($B95=Statistika!$F$64,'Help-list'!$BF94*'Help-list'!$V$7,IF($B95=Statistika!$F$65,'Help-list'!$BF94*'Help-list'!$V$8,IF($B95=Statistika!$F$66,'Help-list'!$BF94*'Help-list'!$V$9,IF($B95=Statistika!$F$67,'Help-list'!$BF94*'Help-list'!$V$10,IF($B95=Statistika!$F$68,'Help-list'!$BF94*'Help-list'!$V$11,IF($B95=Statistika!$F$69,'Help-list'!$BF94*'Help-list'!$V$12,IF($B95=Statistika!$F$70,'Help-list'!$BF94*'Help-list'!$V$13,""))))))))</f>
        <v/>
      </c>
      <c r="S95" s="564"/>
      <c r="T95" s="565" t="str">
        <f>IF($B95=Statistika!$F$63,'Help-list'!$BG94*'Help-list'!$V$6,IF($B95=Statistika!$F$64,'Help-list'!$BG94*'Help-list'!$V$7,IF($B95=Statistika!$F$65,'Help-list'!$BG94*'Help-list'!$V$8,IF($B95=Statistika!$F$66,'Help-list'!$BG94*'Help-list'!$V$9,IF($B95=Statistika!$F$67,'Help-list'!$BG94*'Help-list'!$V$10,IF($B95=Statistika!$F$68,'Help-list'!$BG94*'Help-list'!$V$11,IF($B95=Statistika!$F$69,'Help-list'!$BG94*'Help-list'!$V$12,IF($B95=Statistika!$F$70,'Help-list'!$BG94*'Help-list'!$V$13,""))))))))</f>
        <v/>
      </c>
      <c r="U95" s="564"/>
      <c r="V95" s="565" t="str">
        <f>IF($B95=Statistika!$F$63,'Help-list'!$BH94*'Help-list'!$V$6,IF($B95=Statistika!$F$64,'Help-list'!$BH94*'Help-list'!$V$7,IF($B95=Statistika!$F$65,'Help-list'!$BH94*'Help-list'!$V$8,IF($B95=Statistika!$F$66,'Help-list'!$BH94*'Help-list'!$V$9,IF($B95=Statistika!$F$67,'Help-list'!$BH94*'Help-list'!$V$10,IF($B95=Statistika!$F$68,'Help-list'!$BH94*'Help-list'!$V$11,IF($B95=Statistika!$F$69,'Help-list'!$BH94*'Help-list'!$V$12,IF($B95=Statistika!$F$70,'Help-list'!$BH94*'Help-list'!$V$13,""))))))))</f>
        <v/>
      </c>
      <c r="W95" s="566"/>
      <c r="X95" s="567"/>
      <c r="Y95" s="567"/>
      <c r="Z95" s="567"/>
      <c r="AA95" s="567"/>
      <c r="AB95" s="567"/>
      <c r="AC95" s="567"/>
      <c r="AD95" s="567"/>
      <c r="AE95" s="347"/>
      <c r="AF95" s="568"/>
    </row>
    <row r="96" spans="1:32">
      <c r="A96" s="38"/>
      <c r="B96" s="10"/>
      <c r="C96" s="555"/>
      <c r="D96" s="556"/>
      <c r="E96" s="555"/>
      <c r="F96" s="28"/>
      <c r="G96" s="557" t="str">
        <f t="shared" si="6"/>
        <v/>
      </c>
      <c r="H96" s="558"/>
      <c r="I96" s="542"/>
      <c r="J96" s="10"/>
      <c r="K96" s="559"/>
      <c r="L96" s="559"/>
      <c r="M96" s="559"/>
      <c r="N96" s="560" t="str">
        <f>IF($B96=Statistika!$F$63,'Help-list'!$BD95*'Help-list'!$V$6,IF($B96=Statistika!$F$64,'Help-list'!$BD95*'Help-list'!$V$7,IF($B96=Statistika!$F$65,'Help-list'!$BD95*'Help-list'!$V$8,IF($B96=Statistika!$F$66,'Help-list'!$BD95*'Help-list'!$V$9,IF($B96=Statistika!$F$67,'Help-list'!$BD95*'Help-list'!$V$10,IF($B96=Statistika!$F$68,'Help-list'!$BD95*'Help-list'!$V$11,IF($B96=Statistika!$F$69,'Help-list'!$BD95*'Help-list'!$V$12,IF($B96=Statistika!$F$70,'Help-list'!$BD95*'Help-list'!$V$13,""))))))))</f>
        <v/>
      </c>
      <c r="O96" s="559"/>
      <c r="P96" s="561" t="str">
        <f>IF($B96=Statistika!$F$63,'Help-list'!$BE95*'Help-list'!$V$6,IF($B96=Statistika!$F$64,'Help-list'!$BE95*'Help-list'!$V$7,IF($B96=Statistika!$F$65,'Help-list'!$BE95*'Help-list'!$V$8,IF($B96=Statistika!$F$66,'Help-list'!$BE95*'Help-list'!$V$9,IF($B96=Statistika!$F$67,'Help-list'!$BE95*'Help-list'!$V$10,IF($B96=Statistika!$F$68,'Help-list'!$BE95*'Help-list'!$V$11,IF($B96=Statistika!$F$69,'Help-list'!$BE95*'Help-list'!$V$12,IF($B96=Statistika!$F$70,'Help-list'!$BE95*'Help-list'!$V$13,""))))))))</f>
        <v/>
      </c>
      <c r="Q96" s="562" t="str">
        <f t="shared" si="5"/>
        <v/>
      </c>
      <c r="R96" s="563" t="str">
        <f>IF($B96=Statistika!$F$63,'Help-list'!$BF95*'Help-list'!$V$6,IF($B96=Statistika!$F$64,'Help-list'!$BF95*'Help-list'!$V$7,IF($B96=Statistika!$F$65,'Help-list'!$BF95*'Help-list'!$V$8,IF($B96=Statistika!$F$66,'Help-list'!$BF95*'Help-list'!$V$9,IF($B96=Statistika!$F$67,'Help-list'!$BF95*'Help-list'!$V$10,IF($B96=Statistika!$F$68,'Help-list'!$BF95*'Help-list'!$V$11,IF($B96=Statistika!$F$69,'Help-list'!$BF95*'Help-list'!$V$12,IF($B96=Statistika!$F$70,'Help-list'!$BF95*'Help-list'!$V$13,""))))))))</f>
        <v/>
      </c>
      <c r="S96" s="564"/>
      <c r="T96" s="565" t="str">
        <f>IF($B96=Statistika!$F$63,'Help-list'!$BG95*'Help-list'!$V$6,IF($B96=Statistika!$F$64,'Help-list'!$BG95*'Help-list'!$V$7,IF($B96=Statistika!$F$65,'Help-list'!$BG95*'Help-list'!$V$8,IF($B96=Statistika!$F$66,'Help-list'!$BG95*'Help-list'!$V$9,IF($B96=Statistika!$F$67,'Help-list'!$BG95*'Help-list'!$V$10,IF($B96=Statistika!$F$68,'Help-list'!$BG95*'Help-list'!$V$11,IF($B96=Statistika!$F$69,'Help-list'!$BG95*'Help-list'!$V$12,IF($B96=Statistika!$F$70,'Help-list'!$BG95*'Help-list'!$V$13,""))))))))</f>
        <v/>
      </c>
      <c r="U96" s="564"/>
      <c r="V96" s="565" t="str">
        <f>IF($B96=Statistika!$F$63,'Help-list'!$BH95*'Help-list'!$V$6,IF($B96=Statistika!$F$64,'Help-list'!$BH95*'Help-list'!$V$7,IF($B96=Statistika!$F$65,'Help-list'!$BH95*'Help-list'!$V$8,IF($B96=Statistika!$F$66,'Help-list'!$BH95*'Help-list'!$V$9,IF($B96=Statistika!$F$67,'Help-list'!$BH95*'Help-list'!$V$10,IF($B96=Statistika!$F$68,'Help-list'!$BH95*'Help-list'!$V$11,IF($B96=Statistika!$F$69,'Help-list'!$BH95*'Help-list'!$V$12,IF($B96=Statistika!$F$70,'Help-list'!$BH95*'Help-list'!$V$13,""))))))))</f>
        <v/>
      </c>
      <c r="W96" s="566"/>
      <c r="X96" s="567"/>
      <c r="Y96" s="567"/>
      <c r="Z96" s="567"/>
      <c r="AA96" s="567"/>
      <c r="AB96" s="567"/>
      <c r="AC96" s="567"/>
      <c r="AD96" s="567"/>
      <c r="AE96" s="347"/>
      <c r="AF96" s="568"/>
    </row>
    <row r="97" spans="1:32">
      <c r="A97" s="38"/>
      <c r="B97" s="10"/>
      <c r="C97" s="555"/>
      <c r="D97" s="556"/>
      <c r="E97" s="555"/>
      <c r="F97" s="28"/>
      <c r="G97" s="557" t="str">
        <f t="shared" si="6"/>
        <v/>
      </c>
      <c r="H97" s="558"/>
      <c r="I97" s="542"/>
      <c r="J97" s="10"/>
      <c r="K97" s="559"/>
      <c r="L97" s="559"/>
      <c r="M97" s="559"/>
      <c r="N97" s="560" t="str">
        <f>IF($B97=Statistika!$F$63,'Help-list'!$BD96*'Help-list'!$V$6,IF($B97=Statistika!$F$64,'Help-list'!$BD96*'Help-list'!$V$7,IF($B97=Statistika!$F$65,'Help-list'!$BD96*'Help-list'!$V$8,IF($B97=Statistika!$F$66,'Help-list'!$BD96*'Help-list'!$V$9,IF($B97=Statistika!$F$67,'Help-list'!$BD96*'Help-list'!$V$10,IF($B97=Statistika!$F$68,'Help-list'!$BD96*'Help-list'!$V$11,IF($B97=Statistika!$F$69,'Help-list'!$BD96*'Help-list'!$V$12,IF($B97=Statistika!$F$70,'Help-list'!$BD96*'Help-list'!$V$13,""))))))))</f>
        <v/>
      </c>
      <c r="O97" s="559"/>
      <c r="P97" s="561" t="str">
        <f>IF($B97=Statistika!$F$63,'Help-list'!$BE96*'Help-list'!$V$6,IF($B97=Statistika!$F$64,'Help-list'!$BE96*'Help-list'!$V$7,IF($B97=Statistika!$F$65,'Help-list'!$BE96*'Help-list'!$V$8,IF($B97=Statistika!$F$66,'Help-list'!$BE96*'Help-list'!$V$9,IF($B97=Statistika!$F$67,'Help-list'!$BE96*'Help-list'!$V$10,IF($B97=Statistika!$F$68,'Help-list'!$BE96*'Help-list'!$V$11,IF($B97=Statistika!$F$69,'Help-list'!$BE96*'Help-list'!$V$12,IF($B97=Statistika!$F$70,'Help-list'!$BE96*'Help-list'!$V$13,""))))))))</f>
        <v/>
      </c>
      <c r="Q97" s="562" t="str">
        <f t="shared" si="5"/>
        <v/>
      </c>
      <c r="R97" s="563" t="str">
        <f>IF($B97=Statistika!$F$63,'Help-list'!$BF96*'Help-list'!$V$6,IF($B97=Statistika!$F$64,'Help-list'!$BF96*'Help-list'!$V$7,IF($B97=Statistika!$F$65,'Help-list'!$BF96*'Help-list'!$V$8,IF($B97=Statistika!$F$66,'Help-list'!$BF96*'Help-list'!$V$9,IF($B97=Statistika!$F$67,'Help-list'!$BF96*'Help-list'!$V$10,IF($B97=Statistika!$F$68,'Help-list'!$BF96*'Help-list'!$V$11,IF($B97=Statistika!$F$69,'Help-list'!$BF96*'Help-list'!$V$12,IF($B97=Statistika!$F$70,'Help-list'!$BF96*'Help-list'!$V$13,""))))))))</f>
        <v/>
      </c>
      <c r="S97" s="564"/>
      <c r="T97" s="565" t="str">
        <f>IF($B97=Statistika!$F$63,'Help-list'!$BG96*'Help-list'!$V$6,IF($B97=Statistika!$F$64,'Help-list'!$BG96*'Help-list'!$V$7,IF($B97=Statistika!$F$65,'Help-list'!$BG96*'Help-list'!$V$8,IF($B97=Statistika!$F$66,'Help-list'!$BG96*'Help-list'!$V$9,IF($B97=Statistika!$F$67,'Help-list'!$BG96*'Help-list'!$V$10,IF($B97=Statistika!$F$68,'Help-list'!$BG96*'Help-list'!$V$11,IF($B97=Statistika!$F$69,'Help-list'!$BG96*'Help-list'!$V$12,IF($B97=Statistika!$F$70,'Help-list'!$BG96*'Help-list'!$V$13,""))))))))</f>
        <v/>
      </c>
      <c r="U97" s="564"/>
      <c r="V97" s="565" t="str">
        <f>IF($B97=Statistika!$F$63,'Help-list'!$BH96*'Help-list'!$V$6,IF($B97=Statistika!$F$64,'Help-list'!$BH96*'Help-list'!$V$7,IF($B97=Statistika!$F$65,'Help-list'!$BH96*'Help-list'!$V$8,IF($B97=Statistika!$F$66,'Help-list'!$BH96*'Help-list'!$V$9,IF($B97=Statistika!$F$67,'Help-list'!$BH96*'Help-list'!$V$10,IF($B97=Statistika!$F$68,'Help-list'!$BH96*'Help-list'!$V$11,IF($B97=Statistika!$F$69,'Help-list'!$BH96*'Help-list'!$V$12,IF($B97=Statistika!$F$70,'Help-list'!$BH96*'Help-list'!$V$13,""))))))))</f>
        <v/>
      </c>
      <c r="W97" s="566"/>
      <c r="X97" s="567"/>
      <c r="Y97" s="567"/>
      <c r="Z97" s="567"/>
      <c r="AA97" s="567"/>
      <c r="AB97" s="567"/>
      <c r="AC97" s="567"/>
      <c r="AD97" s="567"/>
      <c r="AE97" s="347"/>
      <c r="AF97" s="568"/>
    </row>
    <row r="98" spans="1:32">
      <c r="A98" s="38"/>
      <c r="B98" s="10"/>
      <c r="C98" s="555"/>
      <c r="D98" s="556"/>
      <c r="E98" s="555"/>
      <c r="F98" s="28"/>
      <c r="G98" s="557" t="str">
        <f t="shared" si="6"/>
        <v/>
      </c>
      <c r="H98" s="558"/>
      <c r="I98" s="542"/>
      <c r="J98" s="10"/>
      <c r="K98" s="559"/>
      <c r="L98" s="559"/>
      <c r="M98" s="559"/>
      <c r="N98" s="560" t="str">
        <f>IF($B98=Statistika!$F$63,'Help-list'!$BD97*'Help-list'!$V$6,IF($B98=Statistika!$F$64,'Help-list'!$BD97*'Help-list'!$V$7,IF($B98=Statistika!$F$65,'Help-list'!$BD97*'Help-list'!$V$8,IF($B98=Statistika!$F$66,'Help-list'!$BD97*'Help-list'!$V$9,IF($B98=Statistika!$F$67,'Help-list'!$BD97*'Help-list'!$V$10,IF($B98=Statistika!$F$68,'Help-list'!$BD97*'Help-list'!$V$11,IF($B98=Statistika!$F$69,'Help-list'!$BD97*'Help-list'!$V$12,IF($B98=Statistika!$F$70,'Help-list'!$BD97*'Help-list'!$V$13,""))))))))</f>
        <v/>
      </c>
      <c r="O98" s="559"/>
      <c r="P98" s="561" t="str">
        <f>IF($B98=Statistika!$F$63,'Help-list'!$BE97*'Help-list'!$V$6,IF($B98=Statistika!$F$64,'Help-list'!$BE97*'Help-list'!$V$7,IF($B98=Statistika!$F$65,'Help-list'!$BE97*'Help-list'!$V$8,IF($B98=Statistika!$F$66,'Help-list'!$BE97*'Help-list'!$V$9,IF($B98=Statistika!$F$67,'Help-list'!$BE97*'Help-list'!$V$10,IF($B98=Statistika!$F$68,'Help-list'!$BE97*'Help-list'!$V$11,IF($B98=Statistika!$F$69,'Help-list'!$BE97*'Help-list'!$V$12,IF($B98=Statistika!$F$70,'Help-list'!$BE97*'Help-list'!$V$13,""))))))))</f>
        <v/>
      </c>
      <c r="Q98" s="562" t="str">
        <f t="shared" si="5"/>
        <v/>
      </c>
      <c r="R98" s="563" t="str">
        <f>IF($B98=Statistika!$F$63,'Help-list'!$BF97*'Help-list'!$V$6,IF($B98=Statistika!$F$64,'Help-list'!$BF97*'Help-list'!$V$7,IF($B98=Statistika!$F$65,'Help-list'!$BF97*'Help-list'!$V$8,IF($B98=Statistika!$F$66,'Help-list'!$BF97*'Help-list'!$V$9,IF($B98=Statistika!$F$67,'Help-list'!$BF97*'Help-list'!$V$10,IF($B98=Statistika!$F$68,'Help-list'!$BF97*'Help-list'!$V$11,IF($B98=Statistika!$F$69,'Help-list'!$BF97*'Help-list'!$V$12,IF($B98=Statistika!$F$70,'Help-list'!$BF97*'Help-list'!$V$13,""))))))))</f>
        <v/>
      </c>
      <c r="S98" s="564"/>
      <c r="T98" s="565" t="str">
        <f>IF($B98=Statistika!$F$63,'Help-list'!$BG97*'Help-list'!$V$6,IF($B98=Statistika!$F$64,'Help-list'!$BG97*'Help-list'!$V$7,IF($B98=Statistika!$F$65,'Help-list'!$BG97*'Help-list'!$V$8,IF($B98=Statistika!$F$66,'Help-list'!$BG97*'Help-list'!$V$9,IF($B98=Statistika!$F$67,'Help-list'!$BG97*'Help-list'!$V$10,IF($B98=Statistika!$F$68,'Help-list'!$BG97*'Help-list'!$V$11,IF($B98=Statistika!$F$69,'Help-list'!$BG97*'Help-list'!$V$12,IF($B98=Statistika!$F$70,'Help-list'!$BG97*'Help-list'!$V$13,""))))))))</f>
        <v/>
      </c>
      <c r="U98" s="564"/>
      <c r="V98" s="565" t="str">
        <f>IF($B98=Statistika!$F$63,'Help-list'!$BH97*'Help-list'!$V$6,IF($B98=Statistika!$F$64,'Help-list'!$BH97*'Help-list'!$V$7,IF($B98=Statistika!$F$65,'Help-list'!$BH97*'Help-list'!$V$8,IF($B98=Statistika!$F$66,'Help-list'!$BH97*'Help-list'!$V$9,IF($B98=Statistika!$F$67,'Help-list'!$BH97*'Help-list'!$V$10,IF($B98=Statistika!$F$68,'Help-list'!$BH97*'Help-list'!$V$11,IF($B98=Statistika!$F$69,'Help-list'!$BH97*'Help-list'!$V$12,IF($B98=Statistika!$F$70,'Help-list'!$BH97*'Help-list'!$V$13,""))))))))</f>
        <v/>
      </c>
      <c r="W98" s="566"/>
      <c r="X98" s="567"/>
      <c r="Y98" s="567"/>
      <c r="Z98" s="567"/>
      <c r="AA98" s="567"/>
      <c r="AB98" s="567"/>
      <c r="AC98" s="567"/>
      <c r="AD98" s="567"/>
      <c r="AE98" s="347"/>
      <c r="AF98" s="568"/>
    </row>
    <row r="99" spans="1:32">
      <c r="A99" s="38"/>
      <c r="B99" s="10"/>
      <c r="C99" s="555"/>
      <c r="D99" s="556"/>
      <c r="E99" s="555"/>
      <c r="F99" s="28"/>
      <c r="G99" s="557" t="str">
        <f t="shared" si="6"/>
        <v/>
      </c>
      <c r="H99" s="558"/>
      <c r="I99" s="542"/>
      <c r="J99" s="10"/>
      <c r="K99" s="559"/>
      <c r="L99" s="559"/>
      <c r="M99" s="559"/>
      <c r="N99" s="560" t="str">
        <f>IF($B99=Statistika!$F$63,'Help-list'!$BD98*'Help-list'!$V$6,IF($B99=Statistika!$F$64,'Help-list'!$BD98*'Help-list'!$V$7,IF($B99=Statistika!$F$65,'Help-list'!$BD98*'Help-list'!$V$8,IF($B99=Statistika!$F$66,'Help-list'!$BD98*'Help-list'!$V$9,IF($B99=Statistika!$F$67,'Help-list'!$BD98*'Help-list'!$V$10,IF($B99=Statistika!$F$68,'Help-list'!$BD98*'Help-list'!$V$11,IF($B99=Statistika!$F$69,'Help-list'!$BD98*'Help-list'!$V$12,IF($B99=Statistika!$F$70,'Help-list'!$BD98*'Help-list'!$V$13,""))))))))</f>
        <v/>
      </c>
      <c r="O99" s="559"/>
      <c r="P99" s="561" t="str">
        <f>IF($B99=Statistika!$F$63,'Help-list'!$BE98*'Help-list'!$V$6,IF($B99=Statistika!$F$64,'Help-list'!$BE98*'Help-list'!$V$7,IF($B99=Statistika!$F$65,'Help-list'!$BE98*'Help-list'!$V$8,IF($B99=Statistika!$F$66,'Help-list'!$BE98*'Help-list'!$V$9,IF($B99=Statistika!$F$67,'Help-list'!$BE98*'Help-list'!$V$10,IF($B99=Statistika!$F$68,'Help-list'!$BE98*'Help-list'!$V$11,IF($B99=Statistika!$F$69,'Help-list'!$BE98*'Help-list'!$V$12,IF($B99=Statistika!$F$70,'Help-list'!$BE98*'Help-list'!$V$13,""))))))))</f>
        <v/>
      </c>
      <c r="Q99" s="562" t="str">
        <f t="shared" si="5"/>
        <v/>
      </c>
      <c r="R99" s="563" t="str">
        <f>IF($B99=Statistika!$F$63,'Help-list'!$BF98*'Help-list'!$V$6,IF($B99=Statistika!$F$64,'Help-list'!$BF98*'Help-list'!$V$7,IF($B99=Statistika!$F$65,'Help-list'!$BF98*'Help-list'!$V$8,IF($B99=Statistika!$F$66,'Help-list'!$BF98*'Help-list'!$V$9,IF($B99=Statistika!$F$67,'Help-list'!$BF98*'Help-list'!$V$10,IF($B99=Statistika!$F$68,'Help-list'!$BF98*'Help-list'!$V$11,IF($B99=Statistika!$F$69,'Help-list'!$BF98*'Help-list'!$V$12,IF($B99=Statistika!$F$70,'Help-list'!$BF98*'Help-list'!$V$13,""))))))))</f>
        <v/>
      </c>
      <c r="S99" s="564"/>
      <c r="T99" s="565" t="str">
        <f>IF($B99=Statistika!$F$63,'Help-list'!$BG98*'Help-list'!$V$6,IF($B99=Statistika!$F$64,'Help-list'!$BG98*'Help-list'!$V$7,IF($B99=Statistika!$F$65,'Help-list'!$BG98*'Help-list'!$V$8,IF($B99=Statistika!$F$66,'Help-list'!$BG98*'Help-list'!$V$9,IF($B99=Statistika!$F$67,'Help-list'!$BG98*'Help-list'!$V$10,IF($B99=Statistika!$F$68,'Help-list'!$BG98*'Help-list'!$V$11,IF($B99=Statistika!$F$69,'Help-list'!$BG98*'Help-list'!$V$12,IF($B99=Statistika!$F$70,'Help-list'!$BG98*'Help-list'!$V$13,""))))))))</f>
        <v/>
      </c>
      <c r="U99" s="564"/>
      <c r="V99" s="565" t="str">
        <f>IF($B99=Statistika!$F$63,'Help-list'!$BH98*'Help-list'!$V$6,IF($B99=Statistika!$F$64,'Help-list'!$BH98*'Help-list'!$V$7,IF($B99=Statistika!$F$65,'Help-list'!$BH98*'Help-list'!$V$8,IF($B99=Statistika!$F$66,'Help-list'!$BH98*'Help-list'!$V$9,IF($B99=Statistika!$F$67,'Help-list'!$BH98*'Help-list'!$V$10,IF($B99=Statistika!$F$68,'Help-list'!$BH98*'Help-list'!$V$11,IF($B99=Statistika!$F$69,'Help-list'!$BH98*'Help-list'!$V$12,IF($B99=Statistika!$F$70,'Help-list'!$BH98*'Help-list'!$V$13,""))))))))</f>
        <v/>
      </c>
      <c r="W99" s="566"/>
      <c r="X99" s="567"/>
      <c r="Y99" s="567"/>
      <c r="Z99" s="567"/>
      <c r="AA99" s="567"/>
      <c r="AB99" s="567"/>
      <c r="AC99" s="567"/>
      <c r="AD99" s="567"/>
      <c r="AE99" s="347"/>
      <c r="AF99" s="568"/>
    </row>
    <row r="100" spans="1:32">
      <c r="A100" s="38"/>
      <c r="B100" s="10"/>
      <c r="C100" s="555"/>
      <c r="D100" s="556"/>
      <c r="E100" s="555"/>
      <c r="F100" s="28"/>
      <c r="G100" s="557" t="str">
        <f t="shared" si="6"/>
        <v/>
      </c>
      <c r="H100" s="558"/>
      <c r="I100" s="542"/>
      <c r="J100" s="10"/>
      <c r="K100" s="559"/>
      <c r="L100" s="559"/>
      <c r="M100" s="559"/>
      <c r="N100" s="560" t="str">
        <f>IF($B100=Statistika!$F$63,'Help-list'!$BD99*'Help-list'!$V$6,IF($B100=Statistika!$F$64,'Help-list'!$BD99*'Help-list'!$V$7,IF($B100=Statistika!$F$65,'Help-list'!$BD99*'Help-list'!$V$8,IF($B100=Statistika!$F$66,'Help-list'!$BD99*'Help-list'!$V$9,IF($B100=Statistika!$F$67,'Help-list'!$BD99*'Help-list'!$V$10,IF($B100=Statistika!$F$68,'Help-list'!$BD99*'Help-list'!$V$11,IF($B100=Statistika!$F$69,'Help-list'!$BD99*'Help-list'!$V$12,IF($B100=Statistika!$F$70,'Help-list'!$BD99*'Help-list'!$V$13,""))))))))</f>
        <v/>
      </c>
      <c r="O100" s="559"/>
      <c r="P100" s="561" t="str">
        <f>IF($B100=Statistika!$F$63,'Help-list'!$BE99*'Help-list'!$V$6,IF($B100=Statistika!$F$64,'Help-list'!$BE99*'Help-list'!$V$7,IF($B100=Statistika!$F$65,'Help-list'!$BE99*'Help-list'!$V$8,IF($B100=Statistika!$F$66,'Help-list'!$BE99*'Help-list'!$V$9,IF($B100=Statistika!$F$67,'Help-list'!$BE99*'Help-list'!$V$10,IF($B100=Statistika!$F$68,'Help-list'!$BE99*'Help-list'!$V$11,IF($B100=Statistika!$F$69,'Help-list'!$BE99*'Help-list'!$V$12,IF($B100=Statistika!$F$70,'Help-list'!$BE99*'Help-list'!$V$13,""))))))))</f>
        <v/>
      </c>
      <c r="Q100" s="562" t="str">
        <f t="shared" si="5"/>
        <v/>
      </c>
      <c r="R100" s="563" t="str">
        <f>IF($B100=Statistika!$F$63,'Help-list'!$BF99*'Help-list'!$V$6,IF($B100=Statistika!$F$64,'Help-list'!$BF99*'Help-list'!$V$7,IF($B100=Statistika!$F$65,'Help-list'!$BF99*'Help-list'!$V$8,IF($B100=Statistika!$F$66,'Help-list'!$BF99*'Help-list'!$V$9,IF($B100=Statistika!$F$67,'Help-list'!$BF99*'Help-list'!$V$10,IF($B100=Statistika!$F$68,'Help-list'!$BF99*'Help-list'!$V$11,IF($B100=Statistika!$F$69,'Help-list'!$BF99*'Help-list'!$V$12,IF($B100=Statistika!$F$70,'Help-list'!$BF99*'Help-list'!$V$13,""))))))))</f>
        <v/>
      </c>
      <c r="S100" s="564"/>
      <c r="T100" s="565" t="str">
        <f>IF($B100=Statistika!$F$63,'Help-list'!$BG99*'Help-list'!$V$6,IF($B100=Statistika!$F$64,'Help-list'!$BG99*'Help-list'!$V$7,IF($B100=Statistika!$F$65,'Help-list'!$BG99*'Help-list'!$V$8,IF($B100=Statistika!$F$66,'Help-list'!$BG99*'Help-list'!$V$9,IF($B100=Statistika!$F$67,'Help-list'!$BG99*'Help-list'!$V$10,IF($B100=Statistika!$F$68,'Help-list'!$BG99*'Help-list'!$V$11,IF($B100=Statistika!$F$69,'Help-list'!$BG99*'Help-list'!$V$12,IF($B100=Statistika!$F$70,'Help-list'!$BG99*'Help-list'!$V$13,""))))))))</f>
        <v/>
      </c>
      <c r="U100" s="564"/>
      <c r="V100" s="565" t="str">
        <f>IF($B100=Statistika!$F$63,'Help-list'!$BH99*'Help-list'!$V$6,IF($B100=Statistika!$F$64,'Help-list'!$BH99*'Help-list'!$V$7,IF($B100=Statistika!$F$65,'Help-list'!$BH99*'Help-list'!$V$8,IF($B100=Statistika!$F$66,'Help-list'!$BH99*'Help-list'!$V$9,IF($B100=Statistika!$F$67,'Help-list'!$BH99*'Help-list'!$V$10,IF($B100=Statistika!$F$68,'Help-list'!$BH99*'Help-list'!$V$11,IF($B100=Statistika!$F$69,'Help-list'!$BH99*'Help-list'!$V$12,IF($B100=Statistika!$F$70,'Help-list'!$BH99*'Help-list'!$V$13,""))))))))</f>
        <v/>
      </c>
      <c r="W100" s="566"/>
      <c r="X100" s="567"/>
      <c r="Y100" s="567"/>
      <c r="Z100" s="567"/>
      <c r="AA100" s="567"/>
      <c r="AB100" s="567"/>
      <c r="AC100" s="567"/>
      <c r="AD100" s="567"/>
      <c r="AE100" s="347"/>
      <c r="AF100" s="568"/>
    </row>
    <row r="101" spans="1:32">
      <c r="A101" s="38"/>
      <c r="B101" s="10"/>
      <c r="C101" s="555"/>
      <c r="D101" s="556"/>
      <c r="E101" s="555"/>
      <c r="F101" s="28"/>
      <c r="G101" s="557" t="str">
        <f t="shared" si="6"/>
        <v/>
      </c>
      <c r="H101" s="558"/>
      <c r="I101" s="542"/>
      <c r="J101" s="10"/>
      <c r="K101" s="559"/>
      <c r="L101" s="559"/>
      <c r="M101" s="559"/>
      <c r="N101" s="560" t="str">
        <f>IF($B101=Statistika!$F$63,'Help-list'!$BD100*'Help-list'!$V$6,IF($B101=Statistika!$F$64,'Help-list'!$BD100*'Help-list'!$V$7,IF($B101=Statistika!$F$65,'Help-list'!$BD100*'Help-list'!$V$8,IF($B101=Statistika!$F$66,'Help-list'!$BD100*'Help-list'!$V$9,IF($B101=Statistika!$F$67,'Help-list'!$BD100*'Help-list'!$V$10,IF($B101=Statistika!$F$68,'Help-list'!$BD100*'Help-list'!$V$11,IF($B101=Statistika!$F$69,'Help-list'!$BD100*'Help-list'!$V$12,IF($B101=Statistika!$F$70,'Help-list'!$BD100*'Help-list'!$V$13,""))))))))</f>
        <v/>
      </c>
      <c r="O101" s="559"/>
      <c r="P101" s="561" t="str">
        <f>IF($B101=Statistika!$F$63,'Help-list'!$BE100*'Help-list'!$V$6,IF($B101=Statistika!$F$64,'Help-list'!$BE100*'Help-list'!$V$7,IF($B101=Statistika!$F$65,'Help-list'!$BE100*'Help-list'!$V$8,IF($B101=Statistika!$F$66,'Help-list'!$BE100*'Help-list'!$V$9,IF($B101=Statistika!$F$67,'Help-list'!$BE100*'Help-list'!$V$10,IF($B101=Statistika!$F$68,'Help-list'!$BE100*'Help-list'!$V$11,IF($B101=Statistika!$F$69,'Help-list'!$BE100*'Help-list'!$V$12,IF($B101=Statistika!$F$70,'Help-list'!$BE100*'Help-list'!$V$13,""))))))))</f>
        <v/>
      </c>
      <c r="Q101" s="562" t="str">
        <f t="shared" si="5"/>
        <v/>
      </c>
      <c r="R101" s="563" t="str">
        <f>IF($B101=Statistika!$F$63,'Help-list'!$BF100*'Help-list'!$V$6,IF($B101=Statistika!$F$64,'Help-list'!$BF100*'Help-list'!$V$7,IF($B101=Statistika!$F$65,'Help-list'!$BF100*'Help-list'!$V$8,IF($B101=Statistika!$F$66,'Help-list'!$BF100*'Help-list'!$V$9,IF($B101=Statistika!$F$67,'Help-list'!$BF100*'Help-list'!$V$10,IF($B101=Statistika!$F$68,'Help-list'!$BF100*'Help-list'!$V$11,IF($B101=Statistika!$F$69,'Help-list'!$BF100*'Help-list'!$V$12,IF($B101=Statistika!$F$70,'Help-list'!$BF100*'Help-list'!$V$13,""))))))))</f>
        <v/>
      </c>
      <c r="S101" s="564"/>
      <c r="T101" s="565" t="str">
        <f>IF($B101=Statistika!$F$63,'Help-list'!$BG100*'Help-list'!$V$6,IF($B101=Statistika!$F$64,'Help-list'!$BG100*'Help-list'!$V$7,IF($B101=Statistika!$F$65,'Help-list'!$BG100*'Help-list'!$V$8,IF($B101=Statistika!$F$66,'Help-list'!$BG100*'Help-list'!$V$9,IF($B101=Statistika!$F$67,'Help-list'!$BG100*'Help-list'!$V$10,IF($B101=Statistika!$F$68,'Help-list'!$BG100*'Help-list'!$V$11,IF($B101=Statistika!$F$69,'Help-list'!$BG100*'Help-list'!$V$12,IF($B101=Statistika!$F$70,'Help-list'!$BG100*'Help-list'!$V$13,""))))))))</f>
        <v/>
      </c>
      <c r="U101" s="564"/>
      <c r="V101" s="565" t="str">
        <f>IF($B101=Statistika!$F$63,'Help-list'!$BH100*'Help-list'!$V$6,IF($B101=Statistika!$F$64,'Help-list'!$BH100*'Help-list'!$V$7,IF($B101=Statistika!$F$65,'Help-list'!$BH100*'Help-list'!$V$8,IF($B101=Statistika!$F$66,'Help-list'!$BH100*'Help-list'!$V$9,IF($B101=Statistika!$F$67,'Help-list'!$BH100*'Help-list'!$V$10,IF($B101=Statistika!$F$68,'Help-list'!$BH100*'Help-list'!$V$11,IF($B101=Statistika!$F$69,'Help-list'!$BH100*'Help-list'!$V$12,IF($B101=Statistika!$F$70,'Help-list'!$BH100*'Help-list'!$V$13,""))))))))</f>
        <v/>
      </c>
      <c r="W101" s="566"/>
      <c r="X101" s="567"/>
      <c r="Y101" s="567"/>
      <c r="Z101" s="567"/>
      <c r="AA101" s="567"/>
      <c r="AB101" s="567"/>
      <c r="AC101" s="567"/>
      <c r="AD101" s="567"/>
      <c r="AE101" s="347"/>
      <c r="AF101" s="568"/>
    </row>
    <row r="102" spans="1:32">
      <c r="A102" s="38"/>
      <c r="B102" s="10"/>
      <c r="C102" s="555"/>
      <c r="D102" s="556"/>
      <c r="E102" s="555"/>
      <c r="F102" s="28"/>
      <c r="G102" s="557" t="str">
        <f t="shared" si="6"/>
        <v/>
      </c>
      <c r="H102" s="558"/>
      <c r="I102" s="542"/>
      <c r="J102" s="10"/>
      <c r="K102" s="559"/>
      <c r="L102" s="559"/>
      <c r="M102" s="559"/>
      <c r="N102" s="560" t="str">
        <f>IF($B102=Statistika!$F$63,'Help-list'!$BD101*'Help-list'!$V$6,IF($B102=Statistika!$F$64,'Help-list'!$BD101*'Help-list'!$V$7,IF($B102=Statistika!$F$65,'Help-list'!$BD101*'Help-list'!$V$8,IF($B102=Statistika!$F$66,'Help-list'!$BD101*'Help-list'!$V$9,IF($B102=Statistika!$F$67,'Help-list'!$BD101*'Help-list'!$V$10,IF($B102=Statistika!$F$68,'Help-list'!$BD101*'Help-list'!$V$11,IF($B102=Statistika!$F$69,'Help-list'!$BD101*'Help-list'!$V$12,IF($B102=Statistika!$F$70,'Help-list'!$BD101*'Help-list'!$V$13,""))))))))</f>
        <v/>
      </c>
      <c r="O102" s="559"/>
      <c r="P102" s="561" t="str">
        <f>IF($B102=Statistika!$F$63,'Help-list'!$BE101*'Help-list'!$V$6,IF($B102=Statistika!$F$64,'Help-list'!$BE101*'Help-list'!$V$7,IF($B102=Statistika!$F$65,'Help-list'!$BE101*'Help-list'!$V$8,IF($B102=Statistika!$F$66,'Help-list'!$BE101*'Help-list'!$V$9,IF($B102=Statistika!$F$67,'Help-list'!$BE101*'Help-list'!$V$10,IF($B102=Statistika!$F$68,'Help-list'!$BE101*'Help-list'!$V$11,IF($B102=Statistika!$F$69,'Help-list'!$BE101*'Help-list'!$V$12,IF($B102=Statistika!$F$70,'Help-list'!$BE101*'Help-list'!$V$13,""))))))))</f>
        <v/>
      </c>
      <c r="Q102" s="562" t="str">
        <f t="shared" si="5"/>
        <v/>
      </c>
      <c r="R102" s="563" t="str">
        <f>IF($B102=Statistika!$F$63,'Help-list'!$BF101*'Help-list'!$V$6,IF($B102=Statistika!$F$64,'Help-list'!$BF101*'Help-list'!$V$7,IF($B102=Statistika!$F$65,'Help-list'!$BF101*'Help-list'!$V$8,IF($B102=Statistika!$F$66,'Help-list'!$BF101*'Help-list'!$V$9,IF($B102=Statistika!$F$67,'Help-list'!$BF101*'Help-list'!$V$10,IF($B102=Statistika!$F$68,'Help-list'!$BF101*'Help-list'!$V$11,IF($B102=Statistika!$F$69,'Help-list'!$BF101*'Help-list'!$V$12,IF($B102=Statistika!$F$70,'Help-list'!$BF101*'Help-list'!$V$13,""))))))))</f>
        <v/>
      </c>
      <c r="S102" s="564"/>
      <c r="T102" s="565" t="str">
        <f>IF($B102=Statistika!$F$63,'Help-list'!$BG101*'Help-list'!$V$6,IF($B102=Statistika!$F$64,'Help-list'!$BG101*'Help-list'!$V$7,IF($B102=Statistika!$F$65,'Help-list'!$BG101*'Help-list'!$V$8,IF($B102=Statistika!$F$66,'Help-list'!$BG101*'Help-list'!$V$9,IF($B102=Statistika!$F$67,'Help-list'!$BG101*'Help-list'!$V$10,IF($B102=Statistika!$F$68,'Help-list'!$BG101*'Help-list'!$V$11,IF($B102=Statistika!$F$69,'Help-list'!$BG101*'Help-list'!$V$12,IF($B102=Statistika!$F$70,'Help-list'!$BG101*'Help-list'!$V$13,""))))))))</f>
        <v/>
      </c>
      <c r="U102" s="564"/>
      <c r="V102" s="565" t="str">
        <f>IF($B102=Statistika!$F$63,'Help-list'!$BH101*'Help-list'!$V$6,IF($B102=Statistika!$F$64,'Help-list'!$BH101*'Help-list'!$V$7,IF($B102=Statistika!$F$65,'Help-list'!$BH101*'Help-list'!$V$8,IF($B102=Statistika!$F$66,'Help-list'!$BH101*'Help-list'!$V$9,IF($B102=Statistika!$F$67,'Help-list'!$BH101*'Help-list'!$V$10,IF($B102=Statistika!$F$68,'Help-list'!$BH101*'Help-list'!$V$11,IF($B102=Statistika!$F$69,'Help-list'!$BH101*'Help-list'!$V$12,IF($B102=Statistika!$F$70,'Help-list'!$BH101*'Help-list'!$V$13,""))))))))</f>
        <v/>
      </c>
      <c r="W102" s="566"/>
      <c r="X102" s="567"/>
      <c r="Y102" s="567"/>
      <c r="Z102" s="567"/>
      <c r="AA102" s="567"/>
      <c r="AB102" s="567"/>
      <c r="AC102" s="567"/>
      <c r="AD102" s="567"/>
      <c r="AE102" s="347"/>
      <c r="AF102" s="568"/>
    </row>
    <row r="103" spans="1:32">
      <c r="A103" s="38"/>
      <c r="B103" s="10"/>
      <c r="C103" s="555"/>
      <c r="D103" s="556"/>
      <c r="E103" s="555"/>
      <c r="F103" s="28"/>
      <c r="G103" s="557" t="str">
        <f t="shared" si="6"/>
        <v/>
      </c>
      <c r="H103" s="558"/>
      <c r="I103" s="542"/>
      <c r="J103" s="10"/>
      <c r="K103" s="559"/>
      <c r="L103" s="559"/>
      <c r="M103" s="559"/>
      <c r="N103" s="560" t="str">
        <f>IF($B103=Statistika!$F$63,'Help-list'!$BD102*'Help-list'!$V$6,IF($B103=Statistika!$F$64,'Help-list'!$BD102*'Help-list'!$V$7,IF($B103=Statistika!$F$65,'Help-list'!$BD102*'Help-list'!$V$8,IF($B103=Statistika!$F$66,'Help-list'!$BD102*'Help-list'!$V$9,IF($B103=Statistika!$F$67,'Help-list'!$BD102*'Help-list'!$V$10,IF($B103=Statistika!$F$68,'Help-list'!$BD102*'Help-list'!$V$11,IF($B103=Statistika!$F$69,'Help-list'!$BD102*'Help-list'!$V$12,IF($B103=Statistika!$F$70,'Help-list'!$BD102*'Help-list'!$V$13,""))))))))</f>
        <v/>
      </c>
      <c r="O103" s="559"/>
      <c r="P103" s="561" t="str">
        <f>IF($B103=Statistika!$F$63,'Help-list'!$BE102*'Help-list'!$V$6,IF($B103=Statistika!$F$64,'Help-list'!$BE102*'Help-list'!$V$7,IF($B103=Statistika!$F$65,'Help-list'!$BE102*'Help-list'!$V$8,IF($B103=Statistika!$F$66,'Help-list'!$BE102*'Help-list'!$V$9,IF($B103=Statistika!$F$67,'Help-list'!$BE102*'Help-list'!$V$10,IF($B103=Statistika!$F$68,'Help-list'!$BE102*'Help-list'!$V$11,IF($B103=Statistika!$F$69,'Help-list'!$BE102*'Help-list'!$V$12,IF($B103=Statistika!$F$70,'Help-list'!$BE102*'Help-list'!$V$13,""))))))))</f>
        <v/>
      </c>
      <c r="Q103" s="562" t="str">
        <f t="shared" si="5"/>
        <v/>
      </c>
      <c r="R103" s="563" t="str">
        <f>IF($B103=Statistika!$F$63,'Help-list'!$BF102*'Help-list'!$V$6,IF($B103=Statistika!$F$64,'Help-list'!$BF102*'Help-list'!$V$7,IF($B103=Statistika!$F$65,'Help-list'!$BF102*'Help-list'!$V$8,IF($B103=Statistika!$F$66,'Help-list'!$BF102*'Help-list'!$V$9,IF($B103=Statistika!$F$67,'Help-list'!$BF102*'Help-list'!$V$10,IF($B103=Statistika!$F$68,'Help-list'!$BF102*'Help-list'!$V$11,IF($B103=Statistika!$F$69,'Help-list'!$BF102*'Help-list'!$V$12,IF($B103=Statistika!$F$70,'Help-list'!$BF102*'Help-list'!$V$13,""))))))))</f>
        <v/>
      </c>
      <c r="S103" s="564"/>
      <c r="T103" s="565" t="str">
        <f>IF($B103=Statistika!$F$63,'Help-list'!$BG102*'Help-list'!$V$6,IF($B103=Statistika!$F$64,'Help-list'!$BG102*'Help-list'!$V$7,IF($B103=Statistika!$F$65,'Help-list'!$BG102*'Help-list'!$V$8,IF($B103=Statistika!$F$66,'Help-list'!$BG102*'Help-list'!$V$9,IF($B103=Statistika!$F$67,'Help-list'!$BG102*'Help-list'!$V$10,IF($B103=Statistika!$F$68,'Help-list'!$BG102*'Help-list'!$V$11,IF($B103=Statistika!$F$69,'Help-list'!$BG102*'Help-list'!$V$12,IF($B103=Statistika!$F$70,'Help-list'!$BG102*'Help-list'!$V$13,""))))))))</f>
        <v/>
      </c>
      <c r="U103" s="564"/>
      <c r="V103" s="565" t="str">
        <f>IF($B103=Statistika!$F$63,'Help-list'!$BH102*'Help-list'!$V$6,IF($B103=Statistika!$F$64,'Help-list'!$BH102*'Help-list'!$V$7,IF($B103=Statistika!$F$65,'Help-list'!$BH102*'Help-list'!$V$8,IF($B103=Statistika!$F$66,'Help-list'!$BH102*'Help-list'!$V$9,IF($B103=Statistika!$F$67,'Help-list'!$BH102*'Help-list'!$V$10,IF($B103=Statistika!$F$68,'Help-list'!$BH102*'Help-list'!$V$11,IF($B103=Statistika!$F$69,'Help-list'!$BH102*'Help-list'!$V$12,IF($B103=Statistika!$F$70,'Help-list'!$BH102*'Help-list'!$V$13,""))))))))</f>
        <v/>
      </c>
      <c r="W103" s="566"/>
      <c r="X103" s="567"/>
      <c r="Y103" s="567"/>
      <c r="Z103" s="567"/>
      <c r="AA103" s="567"/>
      <c r="AB103" s="567"/>
      <c r="AC103" s="567"/>
      <c r="AD103" s="567"/>
      <c r="AE103" s="347"/>
      <c r="AF103" s="568"/>
    </row>
    <row r="104" spans="1:32">
      <c r="A104" s="38"/>
      <c r="B104" s="10"/>
      <c r="C104" s="555"/>
      <c r="D104" s="556"/>
      <c r="E104" s="555"/>
      <c r="F104" s="28"/>
      <c r="G104" s="557" t="str">
        <f t="shared" si="6"/>
        <v/>
      </c>
      <c r="H104" s="558"/>
      <c r="I104" s="542"/>
      <c r="J104" s="10"/>
      <c r="K104" s="559"/>
      <c r="L104" s="559"/>
      <c r="M104" s="559"/>
      <c r="N104" s="560" t="str">
        <f>IF($B104=Statistika!$F$63,'Help-list'!$BD103*'Help-list'!$V$6,IF($B104=Statistika!$F$64,'Help-list'!$BD103*'Help-list'!$V$7,IF($B104=Statistika!$F$65,'Help-list'!$BD103*'Help-list'!$V$8,IF($B104=Statistika!$F$66,'Help-list'!$BD103*'Help-list'!$V$9,IF($B104=Statistika!$F$67,'Help-list'!$BD103*'Help-list'!$V$10,IF($B104=Statistika!$F$68,'Help-list'!$BD103*'Help-list'!$V$11,IF($B104=Statistika!$F$69,'Help-list'!$BD103*'Help-list'!$V$12,IF($B104=Statistika!$F$70,'Help-list'!$BD103*'Help-list'!$V$13,""))))))))</f>
        <v/>
      </c>
      <c r="O104" s="559"/>
      <c r="P104" s="561" t="str">
        <f>IF($B104=Statistika!$F$63,'Help-list'!$BE103*'Help-list'!$V$6,IF($B104=Statistika!$F$64,'Help-list'!$BE103*'Help-list'!$V$7,IF($B104=Statistika!$F$65,'Help-list'!$BE103*'Help-list'!$V$8,IF($B104=Statistika!$F$66,'Help-list'!$BE103*'Help-list'!$V$9,IF($B104=Statistika!$F$67,'Help-list'!$BE103*'Help-list'!$V$10,IF($B104=Statistika!$F$68,'Help-list'!$BE103*'Help-list'!$V$11,IF($B104=Statistika!$F$69,'Help-list'!$BE103*'Help-list'!$V$12,IF($B104=Statistika!$F$70,'Help-list'!$BE103*'Help-list'!$V$13,""))))))))</f>
        <v/>
      </c>
      <c r="Q104" s="562" t="str">
        <f t="shared" si="5"/>
        <v/>
      </c>
      <c r="R104" s="563" t="str">
        <f>IF($B104=Statistika!$F$63,'Help-list'!$BF103*'Help-list'!$V$6,IF($B104=Statistika!$F$64,'Help-list'!$BF103*'Help-list'!$V$7,IF($B104=Statistika!$F$65,'Help-list'!$BF103*'Help-list'!$V$8,IF($B104=Statistika!$F$66,'Help-list'!$BF103*'Help-list'!$V$9,IF($B104=Statistika!$F$67,'Help-list'!$BF103*'Help-list'!$V$10,IF($B104=Statistika!$F$68,'Help-list'!$BF103*'Help-list'!$V$11,IF($B104=Statistika!$F$69,'Help-list'!$BF103*'Help-list'!$V$12,IF($B104=Statistika!$F$70,'Help-list'!$BF103*'Help-list'!$V$13,""))))))))</f>
        <v/>
      </c>
      <c r="S104" s="564"/>
      <c r="T104" s="565" t="str">
        <f>IF($B104=Statistika!$F$63,'Help-list'!$BG103*'Help-list'!$V$6,IF($B104=Statistika!$F$64,'Help-list'!$BG103*'Help-list'!$V$7,IF($B104=Statistika!$F$65,'Help-list'!$BG103*'Help-list'!$V$8,IF($B104=Statistika!$F$66,'Help-list'!$BG103*'Help-list'!$V$9,IF($B104=Statistika!$F$67,'Help-list'!$BG103*'Help-list'!$V$10,IF($B104=Statistika!$F$68,'Help-list'!$BG103*'Help-list'!$V$11,IF($B104=Statistika!$F$69,'Help-list'!$BG103*'Help-list'!$V$12,IF($B104=Statistika!$F$70,'Help-list'!$BG103*'Help-list'!$V$13,""))))))))</f>
        <v/>
      </c>
      <c r="U104" s="564"/>
      <c r="V104" s="565" t="str">
        <f>IF($B104=Statistika!$F$63,'Help-list'!$BH103*'Help-list'!$V$6,IF($B104=Statistika!$F$64,'Help-list'!$BH103*'Help-list'!$V$7,IF($B104=Statistika!$F$65,'Help-list'!$BH103*'Help-list'!$V$8,IF($B104=Statistika!$F$66,'Help-list'!$BH103*'Help-list'!$V$9,IF($B104=Statistika!$F$67,'Help-list'!$BH103*'Help-list'!$V$10,IF($B104=Statistika!$F$68,'Help-list'!$BH103*'Help-list'!$V$11,IF($B104=Statistika!$F$69,'Help-list'!$BH103*'Help-list'!$V$12,IF($B104=Statistika!$F$70,'Help-list'!$BH103*'Help-list'!$V$13,""))))))))</f>
        <v/>
      </c>
      <c r="W104" s="566"/>
      <c r="X104" s="567"/>
      <c r="Y104" s="567"/>
      <c r="Z104" s="567"/>
      <c r="AA104" s="567"/>
      <c r="AB104" s="567"/>
      <c r="AC104" s="567"/>
      <c r="AD104" s="567"/>
      <c r="AE104" s="347"/>
      <c r="AF104" s="568"/>
    </row>
    <row r="105" spans="1:32">
      <c r="A105" s="38"/>
      <c r="B105" s="10"/>
      <c r="C105" s="555"/>
      <c r="D105" s="556"/>
      <c r="E105" s="555"/>
      <c r="F105" s="28"/>
      <c r="G105" s="557" t="str">
        <f t="shared" si="6"/>
        <v/>
      </c>
      <c r="H105" s="558"/>
      <c r="I105" s="542"/>
      <c r="J105" s="10"/>
      <c r="K105" s="559"/>
      <c r="L105" s="559"/>
      <c r="M105" s="559"/>
      <c r="N105" s="560" t="str">
        <f>IF($B105=Statistika!$F$63,'Help-list'!$BD104*'Help-list'!$V$6,IF($B105=Statistika!$F$64,'Help-list'!$BD104*'Help-list'!$V$7,IF($B105=Statistika!$F$65,'Help-list'!$BD104*'Help-list'!$V$8,IF($B105=Statistika!$F$66,'Help-list'!$BD104*'Help-list'!$V$9,IF($B105=Statistika!$F$67,'Help-list'!$BD104*'Help-list'!$V$10,IF($B105=Statistika!$F$68,'Help-list'!$BD104*'Help-list'!$V$11,IF($B105=Statistika!$F$69,'Help-list'!$BD104*'Help-list'!$V$12,IF($B105=Statistika!$F$70,'Help-list'!$BD104*'Help-list'!$V$13,""))))))))</f>
        <v/>
      </c>
      <c r="O105" s="559"/>
      <c r="P105" s="561" t="str">
        <f>IF($B105=Statistika!$F$63,'Help-list'!$BE104*'Help-list'!$V$6,IF($B105=Statistika!$F$64,'Help-list'!$BE104*'Help-list'!$V$7,IF($B105=Statistika!$F$65,'Help-list'!$BE104*'Help-list'!$V$8,IF($B105=Statistika!$F$66,'Help-list'!$BE104*'Help-list'!$V$9,IF($B105=Statistika!$F$67,'Help-list'!$BE104*'Help-list'!$V$10,IF($B105=Statistika!$F$68,'Help-list'!$BE104*'Help-list'!$V$11,IF($B105=Statistika!$F$69,'Help-list'!$BE104*'Help-list'!$V$12,IF($B105=Statistika!$F$70,'Help-list'!$BE104*'Help-list'!$V$13,""))))))))</f>
        <v/>
      </c>
      <c r="Q105" s="562" t="str">
        <f t="shared" si="5"/>
        <v/>
      </c>
      <c r="R105" s="563" t="str">
        <f>IF($B105=Statistika!$F$63,'Help-list'!$BF104*'Help-list'!$V$6,IF($B105=Statistika!$F$64,'Help-list'!$BF104*'Help-list'!$V$7,IF($B105=Statistika!$F$65,'Help-list'!$BF104*'Help-list'!$V$8,IF($B105=Statistika!$F$66,'Help-list'!$BF104*'Help-list'!$V$9,IF($B105=Statistika!$F$67,'Help-list'!$BF104*'Help-list'!$V$10,IF($B105=Statistika!$F$68,'Help-list'!$BF104*'Help-list'!$V$11,IF($B105=Statistika!$F$69,'Help-list'!$BF104*'Help-list'!$V$12,IF($B105=Statistika!$F$70,'Help-list'!$BF104*'Help-list'!$V$13,""))))))))</f>
        <v/>
      </c>
      <c r="S105" s="564"/>
      <c r="T105" s="565" t="str">
        <f>IF($B105=Statistika!$F$63,'Help-list'!$BG104*'Help-list'!$V$6,IF($B105=Statistika!$F$64,'Help-list'!$BG104*'Help-list'!$V$7,IF($B105=Statistika!$F$65,'Help-list'!$BG104*'Help-list'!$V$8,IF($B105=Statistika!$F$66,'Help-list'!$BG104*'Help-list'!$V$9,IF($B105=Statistika!$F$67,'Help-list'!$BG104*'Help-list'!$V$10,IF($B105=Statistika!$F$68,'Help-list'!$BG104*'Help-list'!$V$11,IF($B105=Statistika!$F$69,'Help-list'!$BG104*'Help-list'!$V$12,IF($B105=Statistika!$F$70,'Help-list'!$BG104*'Help-list'!$V$13,""))))))))</f>
        <v/>
      </c>
      <c r="U105" s="564"/>
      <c r="V105" s="565" t="str">
        <f>IF($B105=Statistika!$F$63,'Help-list'!$BH104*'Help-list'!$V$6,IF($B105=Statistika!$F$64,'Help-list'!$BH104*'Help-list'!$V$7,IF($B105=Statistika!$F$65,'Help-list'!$BH104*'Help-list'!$V$8,IF($B105=Statistika!$F$66,'Help-list'!$BH104*'Help-list'!$V$9,IF($B105=Statistika!$F$67,'Help-list'!$BH104*'Help-list'!$V$10,IF($B105=Statistika!$F$68,'Help-list'!$BH104*'Help-list'!$V$11,IF($B105=Statistika!$F$69,'Help-list'!$BH104*'Help-list'!$V$12,IF($B105=Statistika!$F$70,'Help-list'!$BH104*'Help-list'!$V$13,""))))))))</f>
        <v/>
      </c>
      <c r="W105" s="566"/>
      <c r="X105" s="567"/>
      <c r="Y105" s="567"/>
      <c r="Z105" s="567"/>
      <c r="AA105" s="567"/>
      <c r="AB105" s="567"/>
      <c r="AC105" s="567"/>
      <c r="AD105" s="567"/>
      <c r="AE105" s="347"/>
      <c r="AF105" s="568"/>
    </row>
    <row r="106" spans="1:32">
      <c r="A106" s="38"/>
      <c r="B106" s="10"/>
      <c r="C106" s="555"/>
      <c r="D106" s="556"/>
      <c r="E106" s="555"/>
      <c r="F106" s="28"/>
      <c r="G106" s="557" t="str">
        <f t="shared" si="6"/>
        <v/>
      </c>
      <c r="H106" s="558"/>
      <c r="I106" s="542"/>
      <c r="J106" s="10"/>
      <c r="K106" s="559"/>
      <c r="L106" s="559"/>
      <c r="M106" s="559"/>
      <c r="N106" s="560" t="str">
        <f>IF($B106=Statistika!$F$63,'Help-list'!$BD105*'Help-list'!$V$6,IF($B106=Statistika!$F$64,'Help-list'!$BD105*'Help-list'!$V$7,IF($B106=Statistika!$F$65,'Help-list'!$BD105*'Help-list'!$V$8,IF($B106=Statistika!$F$66,'Help-list'!$BD105*'Help-list'!$V$9,IF($B106=Statistika!$F$67,'Help-list'!$BD105*'Help-list'!$V$10,IF($B106=Statistika!$F$68,'Help-list'!$BD105*'Help-list'!$V$11,IF($B106=Statistika!$F$69,'Help-list'!$BD105*'Help-list'!$V$12,IF($B106=Statistika!$F$70,'Help-list'!$BD105*'Help-list'!$V$13,""))))))))</f>
        <v/>
      </c>
      <c r="O106" s="559"/>
      <c r="P106" s="561" t="str">
        <f>IF($B106=Statistika!$F$63,'Help-list'!$BE105*'Help-list'!$V$6,IF($B106=Statistika!$F$64,'Help-list'!$BE105*'Help-list'!$V$7,IF($B106=Statistika!$F$65,'Help-list'!$BE105*'Help-list'!$V$8,IF($B106=Statistika!$F$66,'Help-list'!$BE105*'Help-list'!$V$9,IF($B106=Statistika!$F$67,'Help-list'!$BE105*'Help-list'!$V$10,IF($B106=Statistika!$F$68,'Help-list'!$BE105*'Help-list'!$V$11,IF($B106=Statistika!$F$69,'Help-list'!$BE105*'Help-list'!$V$12,IF($B106=Statistika!$F$70,'Help-list'!$BE105*'Help-list'!$V$13,""))))))))</f>
        <v/>
      </c>
      <c r="Q106" s="562" t="str">
        <f t="shared" si="5"/>
        <v/>
      </c>
      <c r="R106" s="563" t="str">
        <f>IF($B106=Statistika!$F$63,'Help-list'!$BF105*'Help-list'!$V$6,IF($B106=Statistika!$F$64,'Help-list'!$BF105*'Help-list'!$V$7,IF($B106=Statistika!$F$65,'Help-list'!$BF105*'Help-list'!$V$8,IF($B106=Statistika!$F$66,'Help-list'!$BF105*'Help-list'!$V$9,IF($B106=Statistika!$F$67,'Help-list'!$BF105*'Help-list'!$V$10,IF($B106=Statistika!$F$68,'Help-list'!$BF105*'Help-list'!$V$11,IF($B106=Statistika!$F$69,'Help-list'!$BF105*'Help-list'!$V$12,IF($B106=Statistika!$F$70,'Help-list'!$BF105*'Help-list'!$V$13,""))))))))</f>
        <v/>
      </c>
      <c r="S106" s="564"/>
      <c r="T106" s="565" t="str">
        <f>IF($B106=Statistika!$F$63,'Help-list'!$BG105*'Help-list'!$V$6,IF($B106=Statistika!$F$64,'Help-list'!$BG105*'Help-list'!$V$7,IF($B106=Statistika!$F$65,'Help-list'!$BG105*'Help-list'!$V$8,IF($B106=Statistika!$F$66,'Help-list'!$BG105*'Help-list'!$V$9,IF($B106=Statistika!$F$67,'Help-list'!$BG105*'Help-list'!$V$10,IF($B106=Statistika!$F$68,'Help-list'!$BG105*'Help-list'!$V$11,IF($B106=Statistika!$F$69,'Help-list'!$BG105*'Help-list'!$V$12,IF($B106=Statistika!$F$70,'Help-list'!$BG105*'Help-list'!$V$13,""))))))))</f>
        <v/>
      </c>
      <c r="U106" s="564"/>
      <c r="V106" s="565" t="str">
        <f>IF($B106=Statistika!$F$63,'Help-list'!$BH105*'Help-list'!$V$6,IF($B106=Statistika!$F$64,'Help-list'!$BH105*'Help-list'!$V$7,IF($B106=Statistika!$F$65,'Help-list'!$BH105*'Help-list'!$V$8,IF($B106=Statistika!$F$66,'Help-list'!$BH105*'Help-list'!$V$9,IF($B106=Statistika!$F$67,'Help-list'!$BH105*'Help-list'!$V$10,IF($B106=Statistika!$F$68,'Help-list'!$BH105*'Help-list'!$V$11,IF($B106=Statistika!$F$69,'Help-list'!$BH105*'Help-list'!$V$12,IF($B106=Statistika!$F$70,'Help-list'!$BH105*'Help-list'!$V$13,""))))))))</f>
        <v/>
      </c>
      <c r="W106" s="566"/>
      <c r="X106" s="567"/>
      <c r="Y106" s="567"/>
      <c r="Z106" s="567"/>
      <c r="AA106" s="567"/>
      <c r="AB106" s="567"/>
      <c r="AC106" s="567"/>
      <c r="AD106" s="567"/>
      <c r="AE106" s="347"/>
      <c r="AF106" s="568"/>
    </row>
    <row r="107" spans="1:32">
      <c r="A107" s="38"/>
      <c r="B107" s="10"/>
      <c r="C107" s="555"/>
      <c r="D107" s="556"/>
      <c r="E107" s="555"/>
      <c r="F107" s="28"/>
      <c r="G107" s="557" t="str">
        <f t="shared" si="6"/>
        <v/>
      </c>
      <c r="H107" s="558"/>
      <c r="I107" s="542"/>
      <c r="J107" s="10"/>
      <c r="K107" s="559"/>
      <c r="L107" s="559"/>
      <c r="M107" s="559"/>
      <c r="N107" s="560" t="str">
        <f>IF($B107=Statistika!$F$63,'Help-list'!$BD106*'Help-list'!$V$6,IF($B107=Statistika!$F$64,'Help-list'!$BD106*'Help-list'!$V$7,IF($B107=Statistika!$F$65,'Help-list'!$BD106*'Help-list'!$V$8,IF($B107=Statistika!$F$66,'Help-list'!$BD106*'Help-list'!$V$9,IF($B107=Statistika!$F$67,'Help-list'!$BD106*'Help-list'!$V$10,IF($B107=Statistika!$F$68,'Help-list'!$BD106*'Help-list'!$V$11,IF($B107=Statistika!$F$69,'Help-list'!$BD106*'Help-list'!$V$12,IF($B107=Statistika!$F$70,'Help-list'!$BD106*'Help-list'!$V$13,""))))))))</f>
        <v/>
      </c>
      <c r="O107" s="559"/>
      <c r="P107" s="561" t="str">
        <f>IF($B107=Statistika!$F$63,'Help-list'!$BE106*'Help-list'!$V$6,IF($B107=Statistika!$F$64,'Help-list'!$BE106*'Help-list'!$V$7,IF($B107=Statistika!$F$65,'Help-list'!$BE106*'Help-list'!$V$8,IF($B107=Statistika!$F$66,'Help-list'!$BE106*'Help-list'!$V$9,IF($B107=Statistika!$F$67,'Help-list'!$BE106*'Help-list'!$V$10,IF($B107=Statistika!$F$68,'Help-list'!$BE106*'Help-list'!$V$11,IF($B107=Statistika!$F$69,'Help-list'!$BE106*'Help-list'!$V$12,IF($B107=Statistika!$F$70,'Help-list'!$BE106*'Help-list'!$V$13,""))))))))</f>
        <v/>
      </c>
      <c r="Q107" s="562" t="str">
        <f t="shared" si="5"/>
        <v/>
      </c>
      <c r="R107" s="563" t="str">
        <f>IF($B107=Statistika!$F$63,'Help-list'!$BF106*'Help-list'!$V$6,IF($B107=Statistika!$F$64,'Help-list'!$BF106*'Help-list'!$V$7,IF($B107=Statistika!$F$65,'Help-list'!$BF106*'Help-list'!$V$8,IF($B107=Statistika!$F$66,'Help-list'!$BF106*'Help-list'!$V$9,IF($B107=Statistika!$F$67,'Help-list'!$BF106*'Help-list'!$V$10,IF($B107=Statistika!$F$68,'Help-list'!$BF106*'Help-list'!$V$11,IF($B107=Statistika!$F$69,'Help-list'!$BF106*'Help-list'!$V$12,IF($B107=Statistika!$F$70,'Help-list'!$BF106*'Help-list'!$V$13,""))))))))</f>
        <v/>
      </c>
      <c r="S107" s="564"/>
      <c r="T107" s="565" t="str">
        <f>IF($B107=Statistika!$F$63,'Help-list'!$BG106*'Help-list'!$V$6,IF($B107=Statistika!$F$64,'Help-list'!$BG106*'Help-list'!$V$7,IF($B107=Statistika!$F$65,'Help-list'!$BG106*'Help-list'!$V$8,IF($B107=Statistika!$F$66,'Help-list'!$BG106*'Help-list'!$V$9,IF($B107=Statistika!$F$67,'Help-list'!$BG106*'Help-list'!$V$10,IF($B107=Statistika!$F$68,'Help-list'!$BG106*'Help-list'!$V$11,IF($B107=Statistika!$F$69,'Help-list'!$BG106*'Help-list'!$V$12,IF($B107=Statistika!$F$70,'Help-list'!$BG106*'Help-list'!$V$13,""))))))))</f>
        <v/>
      </c>
      <c r="U107" s="564"/>
      <c r="V107" s="565" t="str">
        <f>IF($B107=Statistika!$F$63,'Help-list'!$BH106*'Help-list'!$V$6,IF($B107=Statistika!$F$64,'Help-list'!$BH106*'Help-list'!$V$7,IF($B107=Statistika!$F$65,'Help-list'!$BH106*'Help-list'!$V$8,IF($B107=Statistika!$F$66,'Help-list'!$BH106*'Help-list'!$V$9,IF($B107=Statistika!$F$67,'Help-list'!$BH106*'Help-list'!$V$10,IF($B107=Statistika!$F$68,'Help-list'!$BH106*'Help-list'!$V$11,IF($B107=Statistika!$F$69,'Help-list'!$BH106*'Help-list'!$V$12,IF($B107=Statistika!$F$70,'Help-list'!$BH106*'Help-list'!$V$13,""))))))))</f>
        <v/>
      </c>
      <c r="W107" s="566"/>
      <c r="X107" s="567"/>
      <c r="Y107" s="567"/>
      <c r="Z107" s="567"/>
      <c r="AA107" s="567"/>
      <c r="AB107" s="567"/>
      <c r="AC107" s="567"/>
      <c r="AD107" s="567"/>
      <c r="AE107" s="347"/>
      <c r="AF107" s="568"/>
    </row>
    <row r="108" spans="1:32">
      <c r="A108" s="38"/>
      <c r="B108" s="10"/>
      <c r="C108" s="555"/>
      <c r="D108" s="556"/>
      <c r="E108" s="555"/>
      <c r="F108" s="28"/>
      <c r="G108" s="557" t="str">
        <f t="shared" si="6"/>
        <v/>
      </c>
      <c r="H108" s="558"/>
      <c r="I108" s="542"/>
      <c r="J108" s="10"/>
      <c r="K108" s="559"/>
      <c r="L108" s="559"/>
      <c r="M108" s="559"/>
      <c r="N108" s="560" t="str">
        <f>IF($B108=Statistika!$F$63,'Help-list'!$BD107*'Help-list'!$V$6,IF($B108=Statistika!$F$64,'Help-list'!$BD107*'Help-list'!$V$7,IF($B108=Statistika!$F$65,'Help-list'!$BD107*'Help-list'!$V$8,IF($B108=Statistika!$F$66,'Help-list'!$BD107*'Help-list'!$V$9,IF($B108=Statistika!$F$67,'Help-list'!$BD107*'Help-list'!$V$10,IF($B108=Statistika!$F$68,'Help-list'!$BD107*'Help-list'!$V$11,IF($B108=Statistika!$F$69,'Help-list'!$BD107*'Help-list'!$V$12,IF($B108=Statistika!$F$70,'Help-list'!$BD107*'Help-list'!$V$13,""))))))))</f>
        <v/>
      </c>
      <c r="O108" s="559"/>
      <c r="P108" s="561" t="str">
        <f>IF($B108=Statistika!$F$63,'Help-list'!$BE107*'Help-list'!$V$6,IF($B108=Statistika!$F$64,'Help-list'!$BE107*'Help-list'!$V$7,IF($B108=Statistika!$F$65,'Help-list'!$BE107*'Help-list'!$V$8,IF($B108=Statistika!$F$66,'Help-list'!$BE107*'Help-list'!$V$9,IF($B108=Statistika!$F$67,'Help-list'!$BE107*'Help-list'!$V$10,IF($B108=Statistika!$F$68,'Help-list'!$BE107*'Help-list'!$V$11,IF($B108=Statistika!$F$69,'Help-list'!$BE107*'Help-list'!$V$12,IF($B108=Statistika!$F$70,'Help-list'!$BE107*'Help-list'!$V$13,""))))))))</f>
        <v/>
      </c>
      <c r="Q108" s="562" t="str">
        <f t="shared" si="5"/>
        <v/>
      </c>
      <c r="R108" s="563" t="str">
        <f>IF($B108=Statistika!$F$63,'Help-list'!$BF107*'Help-list'!$V$6,IF($B108=Statistika!$F$64,'Help-list'!$BF107*'Help-list'!$V$7,IF($B108=Statistika!$F$65,'Help-list'!$BF107*'Help-list'!$V$8,IF($B108=Statistika!$F$66,'Help-list'!$BF107*'Help-list'!$V$9,IF($B108=Statistika!$F$67,'Help-list'!$BF107*'Help-list'!$V$10,IF($B108=Statistika!$F$68,'Help-list'!$BF107*'Help-list'!$V$11,IF($B108=Statistika!$F$69,'Help-list'!$BF107*'Help-list'!$V$12,IF($B108=Statistika!$F$70,'Help-list'!$BF107*'Help-list'!$V$13,""))))))))</f>
        <v/>
      </c>
      <c r="S108" s="564"/>
      <c r="T108" s="565" t="str">
        <f>IF($B108=Statistika!$F$63,'Help-list'!$BG107*'Help-list'!$V$6,IF($B108=Statistika!$F$64,'Help-list'!$BG107*'Help-list'!$V$7,IF($B108=Statistika!$F$65,'Help-list'!$BG107*'Help-list'!$V$8,IF($B108=Statistika!$F$66,'Help-list'!$BG107*'Help-list'!$V$9,IF($B108=Statistika!$F$67,'Help-list'!$BG107*'Help-list'!$V$10,IF($B108=Statistika!$F$68,'Help-list'!$BG107*'Help-list'!$V$11,IF($B108=Statistika!$F$69,'Help-list'!$BG107*'Help-list'!$V$12,IF($B108=Statistika!$F$70,'Help-list'!$BG107*'Help-list'!$V$13,""))))))))</f>
        <v/>
      </c>
      <c r="U108" s="564"/>
      <c r="V108" s="565" t="str">
        <f>IF($B108=Statistika!$F$63,'Help-list'!$BH107*'Help-list'!$V$6,IF($B108=Statistika!$F$64,'Help-list'!$BH107*'Help-list'!$V$7,IF($B108=Statistika!$F$65,'Help-list'!$BH107*'Help-list'!$V$8,IF($B108=Statistika!$F$66,'Help-list'!$BH107*'Help-list'!$V$9,IF($B108=Statistika!$F$67,'Help-list'!$BH107*'Help-list'!$V$10,IF($B108=Statistika!$F$68,'Help-list'!$BH107*'Help-list'!$V$11,IF($B108=Statistika!$F$69,'Help-list'!$BH107*'Help-list'!$V$12,IF($B108=Statistika!$F$70,'Help-list'!$BH107*'Help-list'!$V$13,""))))))))</f>
        <v/>
      </c>
      <c r="W108" s="566"/>
      <c r="X108" s="567"/>
      <c r="Y108" s="567"/>
      <c r="Z108" s="567"/>
      <c r="AA108" s="567"/>
      <c r="AB108" s="567"/>
      <c r="AC108" s="567"/>
      <c r="AD108" s="567"/>
      <c r="AE108" s="347"/>
      <c r="AF108" s="568"/>
    </row>
    <row r="109" spans="1:32">
      <c r="A109" s="38"/>
      <c r="B109" s="10"/>
      <c r="C109" s="555"/>
      <c r="D109" s="556"/>
      <c r="E109" s="555"/>
      <c r="F109" s="28"/>
      <c r="G109" s="557" t="str">
        <f t="shared" si="6"/>
        <v/>
      </c>
      <c r="H109" s="558"/>
      <c r="I109" s="542"/>
      <c r="J109" s="10"/>
      <c r="K109" s="559"/>
      <c r="L109" s="559"/>
      <c r="M109" s="559"/>
      <c r="N109" s="560" t="str">
        <f>IF($B109=Statistika!$F$63,'Help-list'!$BD108*'Help-list'!$V$6,IF($B109=Statistika!$F$64,'Help-list'!$BD108*'Help-list'!$V$7,IF($B109=Statistika!$F$65,'Help-list'!$BD108*'Help-list'!$V$8,IF($B109=Statistika!$F$66,'Help-list'!$BD108*'Help-list'!$V$9,IF($B109=Statistika!$F$67,'Help-list'!$BD108*'Help-list'!$V$10,IF($B109=Statistika!$F$68,'Help-list'!$BD108*'Help-list'!$V$11,IF($B109=Statistika!$F$69,'Help-list'!$BD108*'Help-list'!$V$12,IF($B109=Statistika!$F$70,'Help-list'!$BD108*'Help-list'!$V$13,""))))))))</f>
        <v/>
      </c>
      <c r="O109" s="559"/>
      <c r="P109" s="561" t="str">
        <f>IF($B109=Statistika!$F$63,'Help-list'!$BE108*'Help-list'!$V$6,IF($B109=Statistika!$F$64,'Help-list'!$BE108*'Help-list'!$V$7,IF($B109=Statistika!$F$65,'Help-list'!$BE108*'Help-list'!$V$8,IF($B109=Statistika!$F$66,'Help-list'!$BE108*'Help-list'!$V$9,IF($B109=Statistika!$F$67,'Help-list'!$BE108*'Help-list'!$V$10,IF($B109=Statistika!$F$68,'Help-list'!$BE108*'Help-list'!$V$11,IF($B109=Statistika!$F$69,'Help-list'!$BE108*'Help-list'!$V$12,IF($B109=Statistika!$F$70,'Help-list'!$BE108*'Help-list'!$V$13,""))))))))</f>
        <v/>
      </c>
      <c r="Q109" s="562" t="str">
        <f t="shared" si="5"/>
        <v/>
      </c>
      <c r="R109" s="563" t="str">
        <f>IF($B109=Statistika!$F$63,'Help-list'!$BF108*'Help-list'!$V$6,IF($B109=Statistika!$F$64,'Help-list'!$BF108*'Help-list'!$V$7,IF($B109=Statistika!$F$65,'Help-list'!$BF108*'Help-list'!$V$8,IF($B109=Statistika!$F$66,'Help-list'!$BF108*'Help-list'!$V$9,IF($B109=Statistika!$F$67,'Help-list'!$BF108*'Help-list'!$V$10,IF($B109=Statistika!$F$68,'Help-list'!$BF108*'Help-list'!$V$11,IF($B109=Statistika!$F$69,'Help-list'!$BF108*'Help-list'!$V$12,IF($B109=Statistika!$F$70,'Help-list'!$BF108*'Help-list'!$V$13,""))))))))</f>
        <v/>
      </c>
      <c r="S109" s="564"/>
      <c r="T109" s="565" t="str">
        <f>IF($B109=Statistika!$F$63,'Help-list'!$BG108*'Help-list'!$V$6,IF($B109=Statistika!$F$64,'Help-list'!$BG108*'Help-list'!$V$7,IF($B109=Statistika!$F$65,'Help-list'!$BG108*'Help-list'!$V$8,IF($B109=Statistika!$F$66,'Help-list'!$BG108*'Help-list'!$V$9,IF($B109=Statistika!$F$67,'Help-list'!$BG108*'Help-list'!$V$10,IF($B109=Statistika!$F$68,'Help-list'!$BG108*'Help-list'!$V$11,IF($B109=Statistika!$F$69,'Help-list'!$BG108*'Help-list'!$V$12,IF($B109=Statistika!$F$70,'Help-list'!$BG108*'Help-list'!$V$13,""))))))))</f>
        <v/>
      </c>
      <c r="U109" s="564"/>
      <c r="V109" s="565" t="str">
        <f>IF($B109=Statistika!$F$63,'Help-list'!$BH108*'Help-list'!$V$6,IF($B109=Statistika!$F$64,'Help-list'!$BH108*'Help-list'!$V$7,IF($B109=Statistika!$F$65,'Help-list'!$BH108*'Help-list'!$V$8,IF($B109=Statistika!$F$66,'Help-list'!$BH108*'Help-list'!$V$9,IF($B109=Statistika!$F$67,'Help-list'!$BH108*'Help-list'!$V$10,IF($B109=Statistika!$F$68,'Help-list'!$BH108*'Help-list'!$V$11,IF($B109=Statistika!$F$69,'Help-list'!$BH108*'Help-list'!$V$12,IF($B109=Statistika!$F$70,'Help-list'!$BH108*'Help-list'!$V$13,""))))))))</f>
        <v/>
      </c>
      <c r="W109" s="566"/>
      <c r="X109" s="567"/>
      <c r="Y109" s="567"/>
      <c r="Z109" s="567"/>
      <c r="AA109" s="567"/>
      <c r="AB109" s="567"/>
      <c r="AC109" s="567"/>
      <c r="AD109" s="567"/>
      <c r="AE109" s="347"/>
      <c r="AF109" s="568"/>
    </row>
    <row r="110" spans="1:32">
      <c r="A110" s="38"/>
      <c r="B110" s="10"/>
      <c r="C110" s="555"/>
      <c r="D110" s="556"/>
      <c r="E110" s="555"/>
      <c r="F110" s="28"/>
      <c r="G110" s="557" t="str">
        <f t="shared" si="6"/>
        <v/>
      </c>
      <c r="H110" s="558"/>
      <c r="I110" s="542"/>
      <c r="J110" s="10"/>
      <c r="K110" s="559"/>
      <c r="L110" s="559"/>
      <c r="M110" s="559"/>
      <c r="N110" s="560" t="str">
        <f>IF($B110=Statistika!$F$63,'Help-list'!$BD109*'Help-list'!$V$6,IF($B110=Statistika!$F$64,'Help-list'!$BD109*'Help-list'!$V$7,IF($B110=Statistika!$F$65,'Help-list'!$BD109*'Help-list'!$V$8,IF($B110=Statistika!$F$66,'Help-list'!$BD109*'Help-list'!$V$9,IF($B110=Statistika!$F$67,'Help-list'!$BD109*'Help-list'!$V$10,IF($B110=Statistika!$F$68,'Help-list'!$BD109*'Help-list'!$V$11,IF($B110=Statistika!$F$69,'Help-list'!$BD109*'Help-list'!$V$12,IF($B110=Statistika!$F$70,'Help-list'!$BD109*'Help-list'!$V$13,""))))))))</f>
        <v/>
      </c>
      <c r="O110" s="559"/>
      <c r="P110" s="561" t="str">
        <f>IF($B110=Statistika!$F$63,'Help-list'!$BE109*'Help-list'!$V$6,IF($B110=Statistika!$F$64,'Help-list'!$BE109*'Help-list'!$V$7,IF($B110=Statistika!$F$65,'Help-list'!$BE109*'Help-list'!$V$8,IF($B110=Statistika!$F$66,'Help-list'!$BE109*'Help-list'!$V$9,IF($B110=Statistika!$F$67,'Help-list'!$BE109*'Help-list'!$V$10,IF($B110=Statistika!$F$68,'Help-list'!$BE109*'Help-list'!$V$11,IF($B110=Statistika!$F$69,'Help-list'!$BE109*'Help-list'!$V$12,IF($B110=Statistika!$F$70,'Help-list'!$BE109*'Help-list'!$V$13,""))))))))</f>
        <v/>
      </c>
      <c r="Q110" s="562" t="str">
        <f t="shared" si="5"/>
        <v/>
      </c>
      <c r="R110" s="563" t="str">
        <f>IF($B110=Statistika!$F$63,'Help-list'!$BF109*'Help-list'!$V$6,IF($B110=Statistika!$F$64,'Help-list'!$BF109*'Help-list'!$V$7,IF($B110=Statistika!$F$65,'Help-list'!$BF109*'Help-list'!$V$8,IF($B110=Statistika!$F$66,'Help-list'!$BF109*'Help-list'!$V$9,IF($B110=Statistika!$F$67,'Help-list'!$BF109*'Help-list'!$V$10,IF($B110=Statistika!$F$68,'Help-list'!$BF109*'Help-list'!$V$11,IF($B110=Statistika!$F$69,'Help-list'!$BF109*'Help-list'!$V$12,IF($B110=Statistika!$F$70,'Help-list'!$BF109*'Help-list'!$V$13,""))))))))</f>
        <v/>
      </c>
      <c r="S110" s="564"/>
      <c r="T110" s="565" t="str">
        <f>IF($B110=Statistika!$F$63,'Help-list'!$BG109*'Help-list'!$V$6,IF($B110=Statistika!$F$64,'Help-list'!$BG109*'Help-list'!$V$7,IF($B110=Statistika!$F$65,'Help-list'!$BG109*'Help-list'!$V$8,IF($B110=Statistika!$F$66,'Help-list'!$BG109*'Help-list'!$V$9,IF($B110=Statistika!$F$67,'Help-list'!$BG109*'Help-list'!$V$10,IF($B110=Statistika!$F$68,'Help-list'!$BG109*'Help-list'!$V$11,IF($B110=Statistika!$F$69,'Help-list'!$BG109*'Help-list'!$V$12,IF($B110=Statistika!$F$70,'Help-list'!$BG109*'Help-list'!$V$13,""))))))))</f>
        <v/>
      </c>
      <c r="U110" s="564"/>
      <c r="V110" s="565" t="str">
        <f>IF($B110=Statistika!$F$63,'Help-list'!$BH109*'Help-list'!$V$6,IF($B110=Statistika!$F$64,'Help-list'!$BH109*'Help-list'!$V$7,IF($B110=Statistika!$F$65,'Help-list'!$BH109*'Help-list'!$V$8,IF($B110=Statistika!$F$66,'Help-list'!$BH109*'Help-list'!$V$9,IF($B110=Statistika!$F$67,'Help-list'!$BH109*'Help-list'!$V$10,IF($B110=Statistika!$F$68,'Help-list'!$BH109*'Help-list'!$V$11,IF($B110=Statistika!$F$69,'Help-list'!$BH109*'Help-list'!$V$12,IF($B110=Statistika!$F$70,'Help-list'!$BH109*'Help-list'!$V$13,""))))))))</f>
        <v/>
      </c>
      <c r="W110" s="566"/>
      <c r="X110" s="567"/>
      <c r="Y110" s="567"/>
      <c r="Z110" s="567"/>
      <c r="AA110" s="567"/>
      <c r="AB110" s="567"/>
      <c r="AC110" s="567"/>
      <c r="AD110" s="567"/>
      <c r="AE110" s="347"/>
      <c r="AF110" s="568"/>
    </row>
    <row r="111" spans="1:32">
      <c r="A111" s="38"/>
      <c r="B111" s="10"/>
      <c r="C111" s="555"/>
      <c r="D111" s="556"/>
      <c r="E111" s="555"/>
      <c r="F111" s="28"/>
      <c r="G111" s="557" t="str">
        <f t="shared" si="6"/>
        <v/>
      </c>
      <c r="H111" s="558"/>
      <c r="I111" s="542"/>
      <c r="J111" s="10"/>
      <c r="K111" s="559"/>
      <c r="L111" s="559"/>
      <c r="M111" s="559"/>
      <c r="N111" s="560" t="str">
        <f>IF($B111=Statistika!$F$63,'Help-list'!$BD110*'Help-list'!$V$6,IF($B111=Statistika!$F$64,'Help-list'!$BD110*'Help-list'!$V$7,IF($B111=Statistika!$F$65,'Help-list'!$BD110*'Help-list'!$V$8,IF($B111=Statistika!$F$66,'Help-list'!$BD110*'Help-list'!$V$9,IF($B111=Statistika!$F$67,'Help-list'!$BD110*'Help-list'!$V$10,IF($B111=Statistika!$F$68,'Help-list'!$BD110*'Help-list'!$V$11,IF($B111=Statistika!$F$69,'Help-list'!$BD110*'Help-list'!$V$12,IF($B111=Statistika!$F$70,'Help-list'!$BD110*'Help-list'!$V$13,""))))))))</f>
        <v/>
      </c>
      <c r="O111" s="559"/>
      <c r="P111" s="561" t="str">
        <f>IF($B111=Statistika!$F$63,'Help-list'!$BE110*'Help-list'!$V$6,IF($B111=Statistika!$F$64,'Help-list'!$BE110*'Help-list'!$V$7,IF($B111=Statistika!$F$65,'Help-list'!$BE110*'Help-list'!$V$8,IF($B111=Statistika!$F$66,'Help-list'!$BE110*'Help-list'!$V$9,IF($B111=Statistika!$F$67,'Help-list'!$BE110*'Help-list'!$V$10,IF($B111=Statistika!$F$68,'Help-list'!$BE110*'Help-list'!$V$11,IF($B111=Statistika!$F$69,'Help-list'!$BE110*'Help-list'!$V$12,IF($B111=Statistika!$F$70,'Help-list'!$BE110*'Help-list'!$V$13,""))))))))</f>
        <v/>
      </c>
      <c r="Q111" s="562" t="str">
        <f t="shared" si="5"/>
        <v/>
      </c>
      <c r="R111" s="563" t="str">
        <f>IF($B111=Statistika!$F$63,'Help-list'!$BF110*'Help-list'!$V$6,IF($B111=Statistika!$F$64,'Help-list'!$BF110*'Help-list'!$V$7,IF($B111=Statistika!$F$65,'Help-list'!$BF110*'Help-list'!$V$8,IF($B111=Statistika!$F$66,'Help-list'!$BF110*'Help-list'!$V$9,IF($B111=Statistika!$F$67,'Help-list'!$BF110*'Help-list'!$V$10,IF($B111=Statistika!$F$68,'Help-list'!$BF110*'Help-list'!$V$11,IF($B111=Statistika!$F$69,'Help-list'!$BF110*'Help-list'!$V$12,IF($B111=Statistika!$F$70,'Help-list'!$BF110*'Help-list'!$V$13,""))))))))</f>
        <v/>
      </c>
      <c r="S111" s="564"/>
      <c r="T111" s="565" t="str">
        <f>IF($B111=Statistika!$F$63,'Help-list'!$BG110*'Help-list'!$V$6,IF($B111=Statistika!$F$64,'Help-list'!$BG110*'Help-list'!$V$7,IF($B111=Statistika!$F$65,'Help-list'!$BG110*'Help-list'!$V$8,IF($B111=Statistika!$F$66,'Help-list'!$BG110*'Help-list'!$V$9,IF($B111=Statistika!$F$67,'Help-list'!$BG110*'Help-list'!$V$10,IF($B111=Statistika!$F$68,'Help-list'!$BG110*'Help-list'!$V$11,IF($B111=Statistika!$F$69,'Help-list'!$BG110*'Help-list'!$V$12,IF($B111=Statistika!$F$70,'Help-list'!$BG110*'Help-list'!$V$13,""))))))))</f>
        <v/>
      </c>
      <c r="U111" s="564"/>
      <c r="V111" s="565" t="str">
        <f>IF($B111=Statistika!$F$63,'Help-list'!$BH110*'Help-list'!$V$6,IF($B111=Statistika!$F$64,'Help-list'!$BH110*'Help-list'!$V$7,IF($B111=Statistika!$F$65,'Help-list'!$BH110*'Help-list'!$V$8,IF($B111=Statistika!$F$66,'Help-list'!$BH110*'Help-list'!$V$9,IF($B111=Statistika!$F$67,'Help-list'!$BH110*'Help-list'!$V$10,IF($B111=Statistika!$F$68,'Help-list'!$BH110*'Help-list'!$V$11,IF($B111=Statistika!$F$69,'Help-list'!$BH110*'Help-list'!$V$12,IF($B111=Statistika!$F$70,'Help-list'!$BH110*'Help-list'!$V$13,""))))))))</f>
        <v/>
      </c>
      <c r="W111" s="566"/>
      <c r="X111" s="567"/>
      <c r="Y111" s="567"/>
      <c r="Z111" s="567"/>
      <c r="AA111" s="567"/>
      <c r="AB111" s="567"/>
      <c r="AC111" s="567"/>
      <c r="AD111" s="567"/>
      <c r="AE111" s="347"/>
      <c r="AF111" s="568"/>
    </row>
    <row r="112" spans="1:32">
      <c r="A112" s="38"/>
      <c r="B112" s="10"/>
      <c r="C112" s="555"/>
      <c r="D112" s="556"/>
      <c r="E112" s="555"/>
      <c r="F112" s="28"/>
      <c r="G112" s="557" t="str">
        <f t="shared" si="6"/>
        <v/>
      </c>
      <c r="H112" s="558"/>
      <c r="I112" s="542"/>
      <c r="J112" s="10"/>
      <c r="K112" s="559"/>
      <c r="L112" s="559"/>
      <c r="M112" s="559"/>
      <c r="N112" s="560" t="str">
        <f>IF($B112=Statistika!$F$63,'Help-list'!$BD111*'Help-list'!$V$6,IF($B112=Statistika!$F$64,'Help-list'!$BD111*'Help-list'!$V$7,IF($B112=Statistika!$F$65,'Help-list'!$BD111*'Help-list'!$V$8,IF($B112=Statistika!$F$66,'Help-list'!$BD111*'Help-list'!$V$9,IF($B112=Statistika!$F$67,'Help-list'!$BD111*'Help-list'!$V$10,IF($B112=Statistika!$F$68,'Help-list'!$BD111*'Help-list'!$V$11,IF($B112=Statistika!$F$69,'Help-list'!$BD111*'Help-list'!$V$12,IF($B112=Statistika!$F$70,'Help-list'!$BD111*'Help-list'!$V$13,""))))))))</f>
        <v/>
      </c>
      <c r="O112" s="559"/>
      <c r="P112" s="561" t="str">
        <f>IF($B112=Statistika!$F$63,'Help-list'!$BE111*'Help-list'!$V$6,IF($B112=Statistika!$F$64,'Help-list'!$BE111*'Help-list'!$V$7,IF($B112=Statistika!$F$65,'Help-list'!$BE111*'Help-list'!$V$8,IF($B112=Statistika!$F$66,'Help-list'!$BE111*'Help-list'!$V$9,IF($B112=Statistika!$F$67,'Help-list'!$BE111*'Help-list'!$V$10,IF($B112=Statistika!$F$68,'Help-list'!$BE111*'Help-list'!$V$11,IF($B112=Statistika!$F$69,'Help-list'!$BE111*'Help-list'!$V$12,IF($B112=Statistika!$F$70,'Help-list'!$BE111*'Help-list'!$V$13,""))))))))</f>
        <v/>
      </c>
      <c r="Q112" s="562" t="str">
        <f t="shared" si="5"/>
        <v/>
      </c>
      <c r="R112" s="563" t="str">
        <f>IF($B112=Statistika!$F$63,'Help-list'!$BF111*'Help-list'!$V$6,IF($B112=Statistika!$F$64,'Help-list'!$BF111*'Help-list'!$V$7,IF($B112=Statistika!$F$65,'Help-list'!$BF111*'Help-list'!$V$8,IF($B112=Statistika!$F$66,'Help-list'!$BF111*'Help-list'!$V$9,IF($B112=Statistika!$F$67,'Help-list'!$BF111*'Help-list'!$V$10,IF($B112=Statistika!$F$68,'Help-list'!$BF111*'Help-list'!$V$11,IF($B112=Statistika!$F$69,'Help-list'!$BF111*'Help-list'!$V$12,IF($B112=Statistika!$F$70,'Help-list'!$BF111*'Help-list'!$V$13,""))))))))</f>
        <v/>
      </c>
      <c r="S112" s="564"/>
      <c r="T112" s="565" t="str">
        <f>IF($B112=Statistika!$F$63,'Help-list'!$BG111*'Help-list'!$V$6,IF($B112=Statistika!$F$64,'Help-list'!$BG111*'Help-list'!$V$7,IF($B112=Statistika!$F$65,'Help-list'!$BG111*'Help-list'!$V$8,IF($B112=Statistika!$F$66,'Help-list'!$BG111*'Help-list'!$V$9,IF($B112=Statistika!$F$67,'Help-list'!$BG111*'Help-list'!$V$10,IF($B112=Statistika!$F$68,'Help-list'!$BG111*'Help-list'!$V$11,IF($B112=Statistika!$F$69,'Help-list'!$BG111*'Help-list'!$V$12,IF($B112=Statistika!$F$70,'Help-list'!$BG111*'Help-list'!$V$13,""))))))))</f>
        <v/>
      </c>
      <c r="U112" s="564"/>
      <c r="V112" s="565" t="str">
        <f>IF($B112=Statistika!$F$63,'Help-list'!$BH111*'Help-list'!$V$6,IF($B112=Statistika!$F$64,'Help-list'!$BH111*'Help-list'!$V$7,IF($B112=Statistika!$F$65,'Help-list'!$BH111*'Help-list'!$V$8,IF($B112=Statistika!$F$66,'Help-list'!$BH111*'Help-list'!$V$9,IF($B112=Statistika!$F$67,'Help-list'!$BH111*'Help-list'!$V$10,IF($B112=Statistika!$F$68,'Help-list'!$BH111*'Help-list'!$V$11,IF($B112=Statistika!$F$69,'Help-list'!$BH111*'Help-list'!$V$12,IF($B112=Statistika!$F$70,'Help-list'!$BH111*'Help-list'!$V$13,""))))))))</f>
        <v/>
      </c>
      <c r="W112" s="566"/>
      <c r="X112" s="567"/>
      <c r="Y112" s="567"/>
      <c r="Z112" s="567"/>
      <c r="AA112" s="567"/>
      <c r="AB112" s="567"/>
      <c r="AC112" s="567"/>
      <c r="AD112" s="567"/>
      <c r="AE112" s="347"/>
      <c r="AF112" s="568"/>
    </row>
    <row r="113" spans="1:32">
      <c r="A113" s="38"/>
      <c r="B113" s="10"/>
      <c r="C113" s="555"/>
      <c r="D113" s="556"/>
      <c r="E113" s="555"/>
      <c r="F113" s="28"/>
      <c r="G113" s="557" t="str">
        <f t="shared" si="6"/>
        <v/>
      </c>
      <c r="H113" s="558"/>
      <c r="I113" s="542"/>
      <c r="J113" s="10"/>
      <c r="K113" s="559"/>
      <c r="L113" s="559"/>
      <c r="M113" s="559"/>
      <c r="N113" s="560" t="str">
        <f>IF($B113=Statistika!$F$63,'Help-list'!$BD112*'Help-list'!$V$6,IF($B113=Statistika!$F$64,'Help-list'!$BD112*'Help-list'!$V$7,IF($B113=Statistika!$F$65,'Help-list'!$BD112*'Help-list'!$V$8,IF($B113=Statistika!$F$66,'Help-list'!$BD112*'Help-list'!$V$9,IF($B113=Statistika!$F$67,'Help-list'!$BD112*'Help-list'!$V$10,IF($B113=Statistika!$F$68,'Help-list'!$BD112*'Help-list'!$V$11,IF($B113=Statistika!$F$69,'Help-list'!$BD112*'Help-list'!$V$12,IF($B113=Statistika!$F$70,'Help-list'!$BD112*'Help-list'!$V$13,""))))))))</f>
        <v/>
      </c>
      <c r="O113" s="559"/>
      <c r="P113" s="561" t="str">
        <f>IF($B113=Statistika!$F$63,'Help-list'!$BE112*'Help-list'!$V$6,IF($B113=Statistika!$F$64,'Help-list'!$BE112*'Help-list'!$V$7,IF($B113=Statistika!$F$65,'Help-list'!$BE112*'Help-list'!$V$8,IF($B113=Statistika!$F$66,'Help-list'!$BE112*'Help-list'!$V$9,IF($B113=Statistika!$F$67,'Help-list'!$BE112*'Help-list'!$V$10,IF($B113=Statistika!$F$68,'Help-list'!$BE112*'Help-list'!$V$11,IF($B113=Statistika!$F$69,'Help-list'!$BE112*'Help-list'!$V$12,IF($B113=Statistika!$F$70,'Help-list'!$BE112*'Help-list'!$V$13,""))))))))</f>
        <v/>
      </c>
      <c r="Q113" s="562" t="str">
        <f t="shared" si="5"/>
        <v/>
      </c>
      <c r="R113" s="563" t="str">
        <f>IF($B113=Statistika!$F$63,'Help-list'!$BF112*'Help-list'!$V$6,IF($B113=Statistika!$F$64,'Help-list'!$BF112*'Help-list'!$V$7,IF($B113=Statistika!$F$65,'Help-list'!$BF112*'Help-list'!$V$8,IF($B113=Statistika!$F$66,'Help-list'!$BF112*'Help-list'!$V$9,IF($B113=Statistika!$F$67,'Help-list'!$BF112*'Help-list'!$V$10,IF($B113=Statistika!$F$68,'Help-list'!$BF112*'Help-list'!$V$11,IF($B113=Statistika!$F$69,'Help-list'!$BF112*'Help-list'!$V$12,IF($B113=Statistika!$F$70,'Help-list'!$BF112*'Help-list'!$V$13,""))))))))</f>
        <v/>
      </c>
      <c r="S113" s="564"/>
      <c r="T113" s="565" t="str">
        <f>IF($B113=Statistika!$F$63,'Help-list'!$BG112*'Help-list'!$V$6,IF($B113=Statistika!$F$64,'Help-list'!$BG112*'Help-list'!$V$7,IF($B113=Statistika!$F$65,'Help-list'!$BG112*'Help-list'!$V$8,IF($B113=Statistika!$F$66,'Help-list'!$BG112*'Help-list'!$V$9,IF($B113=Statistika!$F$67,'Help-list'!$BG112*'Help-list'!$V$10,IF($B113=Statistika!$F$68,'Help-list'!$BG112*'Help-list'!$V$11,IF($B113=Statistika!$F$69,'Help-list'!$BG112*'Help-list'!$V$12,IF($B113=Statistika!$F$70,'Help-list'!$BG112*'Help-list'!$V$13,""))))))))</f>
        <v/>
      </c>
      <c r="U113" s="564"/>
      <c r="V113" s="565" t="str">
        <f>IF($B113=Statistika!$F$63,'Help-list'!$BH112*'Help-list'!$V$6,IF($B113=Statistika!$F$64,'Help-list'!$BH112*'Help-list'!$V$7,IF($B113=Statistika!$F$65,'Help-list'!$BH112*'Help-list'!$V$8,IF($B113=Statistika!$F$66,'Help-list'!$BH112*'Help-list'!$V$9,IF($B113=Statistika!$F$67,'Help-list'!$BH112*'Help-list'!$V$10,IF($B113=Statistika!$F$68,'Help-list'!$BH112*'Help-list'!$V$11,IF($B113=Statistika!$F$69,'Help-list'!$BH112*'Help-list'!$V$12,IF($B113=Statistika!$F$70,'Help-list'!$BH112*'Help-list'!$V$13,""))))))))</f>
        <v/>
      </c>
      <c r="W113" s="566"/>
      <c r="X113" s="567"/>
      <c r="Y113" s="567"/>
      <c r="Z113" s="567"/>
      <c r="AA113" s="567"/>
      <c r="AB113" s="567"/>
      <c r="AC113" s="567"/>
      <c r="AD113" s="567"/>
      <c r="AE113" s="347"/>
      <c r="AF113" s="568"/>
    </row>
    <row r="114" spans="1:32">
      <c r="A114" s="38"/>
      <c r="B114" s="10"/>
      <c r="C114" s="555"/>
      <c r="D114" s="556"/>
      <c r="E114" s="555"/>
      <c r="F114" s="28"/>
      <c r="G114" s="557" t="str">
        <f t="shared" si="6"/>
        <v/>
      </c>
      <c r="H114" s="558"/>
      <c r="I114" s="542"/>
      <c r="J114" s="10"/>
      <c r="K114" s="559"/>
      <c r="L114" s="559"/>
      <c r="M114" s="559"/>
      <c r="N114" s="560" t="str">
        <f>IF($B114=Statistika!$F$63,'Help-list'!$BD113*'Help-list'!$V$6,IF($B114=Statistika!$F$64,'Help-list'!$BD113*'Help-list'!$V$7,IF($B114=Statistika!$F$65,'Help-list'!$BD113*'Help-list'!$V$8,IF($B114=Statistika!$F$66,'Help-list'!$BD113*'Help-list'!$V$9,IF($B114=Statistika!$F$67,'Help-list'!$BD113*'Help-list'!$V$10,IF($B114=Statistika!$F$68,'Help-list'!$BD113*'Help-list'!$V$11,IF($B114=Statistika!$F$69,'Help-list'!$BD113*'Help-list'!$V$12,IF($B114=Statistika!$F$70,'Help-list'!$BD113*'Help-list'!$V$13,""))))))))</f>
        <v/>
      </c>
      <c r="O114" s="559"/>
      <c r="P114" s="561" t="str">
        <f>IF($B114=Statistika!$F$63,'Help-list'!$BE113*'Help-list'!$V$6,IF($B114=Statistika!$F$64,'Help-list'!$BE113*'Help-list'!$V$7,IF($B114=Statistika!$F$65,'Help-list'!$BE113*'Help-list'!$V$8,IF($B114=Statistika!$F$66,'Help-list'!$BE113*'Help-list'!$V$9,IF($B114=Statistika!$F$67,'Help-list'!$BE113*'Help-list'!$V$10,IF($B114=Statistika!$F$68,'Help-list'!$BE113*'Help-list'!$V$11,IF($B114=Statistika!$F$69,'Help-list'!$BE113*'Help-list'!$V$12,IF($B114=Statistika!$F$70,'Help-list'!$BE113*'Help-list'!$V$13,""))))))))</f>
        <v/>
      </c>
      <c r="Q114" s="562" t="str">
        <f t="shared" si="5"/>
        <v/>
      </c>
      <c r="R114" s="563" t="str">
        <f>IF($B114=Statistika!$F$63,'Help-list'!$BF113*'Help-list'!$V$6,IF($B114=Statistika!$F$64,'Help-list'!$BF113*'Help-list'!$V$7,IF($B114=Statistika!$F$65,'Help-list'!$BF113*'Help-list'!$V$8,IF($B114=Statistika!$F$66,'Help-list'!$BF113*'Help-list'!$V$9,IF($B114=Statistika!$F$67,'Help-list'!$BF113*'Help-list'!$V$10,IF($B114=Statistika!$F$68,'Help-list'!$BF113*'Help-list'!$V$11,IF($B114=Statistika!$F$69,'Help-list'!$BF113*'Help-list'!$V$12,IF($B114=Statistika!$F$70,'Help-list'!$BF113*'Help-list'!$V$13,""))))))))</f>
        <v/>
      </c>
      <c r="S114" s="564"/>
      <c r="T114" s="565" t="str">
        <f>IF($B114=Statistika!$F$63,'Help-list'!$BG113*'Help-list'!$V$6,IF($B114=Statistika!$F$64,'Help-list'!$BG113*'Help-list'!$V$7,IF($B114=Statistika!$F$65,'Help-list'!$BG113*'Help-list'!$V$8,IF($B114=Statistika!$F$66,'Help-list'!$BG113*'Help-list'!$V$9,IF($B114=Statistika!$F$67,'Help-list'!$BG113*'Help-list'!$V$10,IF($B114=Statistika!$F$68,'Help-list'!$BG113*'Help-list'!$V$11,IF($B114=Statistika!$F$69,'Help-list'!$BG113*'Help-list'!$V$12,IF($B114=Statistika!$F$70,'Help-list'!$BG113*'Help-list'!$V$13,""))))))))</f>
        <v/>
      </c>
      <c r="U114" s="564"/>
      <c r="V114" s="565" t="str">
        <f>IF($B114=Statistika!$F$63,'Help-list'!$BH113*'Help-list'!$V$6,IF($B114=Statistika!$F$64,'Help-list'!$BH113*'Help-list'!$V$7,IF($B114=Statistika!$F$65,'Help-list'!$BH113*'Help-list'!$V$8,IF($B114=Statistika!$F$66,'Help-list'!$BH113*'Help-list'!$V$9,IF($B114=Statistika!$F$67,'Help-list'!$BH113*'Help-list'!$V$10,IF($B114=Statistika!$F$68,'Help-list'!$BH113*'Help-list'!$V$11,IF($B114=Statistika!$F$69,'Help-list'!$BH113*'Help-list'!$V$12,IF($B114=Statistika!$F$70,'Help-list'!$BH113*'Help-list'!$V$13,""))))))))</f>
        <v/>
      </c>
      <c r="W114" s="566"/>
      <c r="X114" s="567"/>
      <c r="Y114" s="567"/>
      <c r="Z114" s="567"/>
      <c r="AA114" s="567"/>
      <c r="AB114" s="567"/>
      <c r="AC114" s="567"/>
      <c r="AD114" s="567"/>
      <c r="AE114" s="347"/>
      <c r="AF114" s="568"/>
    </row>
    <row r="115" spans="1:32">
      <c r="A115" s="38"/>
      <c r="B115" s="10"/>
      <c r="C115" s="555"/>
      <c r="D115" s="556"/>
      <c r="E115" s="555"/>
      <c r="F115" s="28"/>
      <c r="G115" s="557" t="str">
        <f t="shared" si="6"/>
        <v/>
      </c>
      <c r="H115" s="558"/>
      <c r="I115" s="542"/>
      <c r="J115" s="10"/>
      <c r="K115" s="559"/>
      <c r="L115" s="559"/>
      <c r="M115" s="559"/>
      <c r="N115" s="560" t="str">
        <f>IF($B115=Statistika!$F$63,'Help-list'!$BD114*'Help-list'!$V$6,IF($B115=Statistika!$F$64,'Help-list'!$BD114*'Help-list'!$V$7,IF($B115=Statistika!$F$65,'Help-list'!$BD114*'Help-list'!$V$8,IF($B115=Statistika!$F$66,'Help-list'!$BD114*'Help-list'!$V$9,IF($B115=Statistika!$F$67,'Help-list'!$BD114*'Help-list'!$V$10,IF($B115=Statistika!$F$68,'Help-list'!$BD114*'Help-list'!$V$11,IF($B115=Statistika!$F$69,'Help-list'!$BD114*'Help-list'!$V$12,IF($B115=Statistika!$F$70,'Help-list'!$BD114*'Help-list'!$V$13,""))))))))</f>
        <v/>
      </c>
      <c r="O115" s="559"/>
      <c r="P115" s="561" t="str">
        <f>IF($B115=Statistika!$F$63,'Help-list'!$BE114*'Help-list'!$V$6,IF($B115=Statistika!$F$64,'Help-list'!$BE114*'Help-list'!$V$7,IF($B115=Statistika!$F$65,'Help-list'!$BE114*'Help-list'!$V$8,IF($B115=Statistika!$F$66,'Help-list'!$BE114*'Help-list'!$V$9,IF($B115=Statistika!$F$67,'Help-list'!$BE114*'Help-list'!$V$10,IF($B115=Statistika!$F$68,'Help-list'!$BE114*'Help-list'!$V$11,IF($B115=Statistika!$F$69,'Help-list'!$BE114*'Help-list'!$V$12,IF($B115=Statistika!$F$70,'Help-list'!$BE114*'Help-list'!$V$13,""))))))))</f>
        <v/>
      </c>
      <c r="Q115" s="562" t="str">
        <f t="shared" si="5"/>
        <v/>
      </c>
      <c r="R115" s="563" t="str">
        <f>IF($B115=Statistika!$F$63,'Help-list'!$BF114*'Help-list'!$V$6,IF($B115=Statistika!$F$64,'Help-list'!$BF114*'Help-list'!$V$7,IF($B115=Statistika!$F$65,'Help-list'!$BF114*'Help-list'!$V$8,IF($B115=Statistika!$F$66,'Help-list'!$BF114*'Help-list'!$V$9,IF($B115=Statistika!$F$67,'Help-list'!$BF114*'Help-list'!$V$10,IF($B115=Statistika!$F$68,'Help-list'!$BF114*'Help-list'!$V$11,IF($B115=Statistika!$F$69,'Help-list'!$BF114*'Help-list'!$V$12,IF($B115=Statistika!$F$70,'Help-list'!$BF114*'Help-list'!$V$13,""))))))))</f>
        <v/>
      </c>
      <c r="S115" s="564"/>
      <c r="T115" s="565" t="str">
        <f>IF($B115=Statistika!$F$63,'Help-list'!$BG114*'Help-list'!$V$6,IF($B115=Statistika!$F$64,'Help-list'!$BG114*'Help-list'!$V$7,IF($B115=Statistika!$F$65,'Help-list'!$BG114*'Help-list'!$V$8,IF($B115=Statistika!$F$66,'Help-list'!$BG114*'Help-list'!$V$9,IF($B115=Statistika!$F$67,'Help-list'!$BG114*'Help-list'!$V$10,IF($B115=Statistika!$F$68,'Help-list'!$BG114*'Help-list'!$V$11,IF($B115=Statistika!$F$69,'Help-list'!$BG114*'Help-list'!$V$12,IF($B115=Statistika!$F$70,'Help-list'!$BG114*'Help-list'!$V$13,""))))))))</f>
        <v/>
      </c>
      <c r="U115" s="564"/>
      <c r="V115" s="565" t="str">
        <f>IF($B115=Statistika!$F$63,'Help-list'!$BH114*'Help-list'!$V$6,IF($B115=Statistika!$F$64,'Help-list'!$BH114*'Help-list'!$V$7,IF($B115=Statistika!$F$65,'Help-list'!$BH114*'Help-list'!$V$8,IF($B115=Statistika!$F$66,'Help-list'!$BH114*'Help-list'!$V$9,IF($B115=Statistika!$F$67,'Help-list'!$BH114*'Help-list'!$V$10,IF($B115=Statistika!$F$68,'Help-list'!$BH114*'Help-list'!$V$11,IF($B115=Statistika!$F$69,'Help-list'!$BH114*'Help-list'!$V$12,IF($B115=Statistika!$F$70,'Help-list'!$BH114*'Help-list'!$V$13,""))))))))</f>
        <v/>
      </c>
      <c r="W115" s="566"/>
      <c r="X115" s="567"/>
      <c r="Y115" s="567"/>
      <c r="Z115" s="567"/>
      <c r="AA115" s="567"/>
      <c r="AB115" s="567"/>
      <c r="AC115" s="567"/>
      <c r="AD115" s="567"/>
      <c r="AE115" s="347"/>
      <c r="AF115" s="568"/>
    </row>
    <row r="116" spans="1:32">
      <c r="A116" s="38"/>
      <c r="B116" s="10"/>
      <c r="C116" s="555"/>
      <c r="D116" s="556"/>
      <c r="E116" s="555"/>
      <c r="F116" s="28"/>
      <c r="G116" s="557" t="str">
        <f t="shared" si="6"/>
        <v/>
      </c>
      <c r="H116" s="558"/>
      <c r="I116" s="542"/>
      <c r="J116" s="10"/>
      <c r="K116" s="559"/>
      <c r="L116" s="559"/>
      <c r="M116" s="559"/>
      <c r="N116" s="560" t="str">
        <f>IF($B116=Statistika!$F$63,'Help-list'!$BD115*'Help-list'!$V$6,IF($B116=Statistika!$F$64,'Help-list'!$BD115*'Help-list'!$V$7,IF($B116=Statistika!$F$65,'Help-list'!$BD115*'Help-list'!$V$8,IF($B116=Statistika!$F$66,'Help-list'!$BD115*'Help-list'!$V$9,IF($B116=Statistika!$F$67,'Help-list'!$BD115*'Help-list'!$V$10,IF($B116=Statistika!$F$68,'Help-list'!$BD115*'Help-list'!$V$11,IF($B116=Statistika!$F$69,'Help-list'!$BD115*'Help-list'!$V$12,IF($B116=Statistika!$F$70,'Help-list'!$BD115*'Help-list'!$V$13,""))))))))</f>
        <v/>
      </c>
      <c r="O116" s="559"/>
      <c r="P116" s="561" t="str">
        <f>IF($B116=Statistika!$F$63,'Help-list'!$BE115*'Help-list'!$V$6,IF($B116=Statistika!$F$64,'Help-list'!$BE115*'Help-list'!$V$7,IF($B116=Statistika!$F$65,'Help-list'!$BE115*'Help-list'!$V$8,IF($B116=Statistika!$F$66,'Help-list'!$BE115*'Help-list'!$V$9,IF($B116=Statistika!$F$67,'Help-list'!$BE115*'Help-list'!$V$10,IF($B116=Statistika!$F$68,'Help-list'!$BE115*'Help-list'!$V$11,IF($B116=Statistika!$F$69,'Help-list'!$BE115*'Help-list'!$V$12,IF($B116=Statistika!$F$70,'Help-list'!$BE115*'Help-list'!$V$13,""))))))))</f>
        <v/>
      </c>
      <c r="Q116" s="562" t="str">
        <f t="shared" si="5"/>
        <v/>
      </c>
      <c r="R116" s="563" t="str">
        <f>IF($B116=Statistika!$F$63,'Help-list'!$BF115*'Help-list'!$V$6,IF($B116=Statistika!$F$64,'Help-list'!$BF115*'Help-list'!$V$7,IF($B116=Statistika!$F$65,'Help-list'!$BF115*'Help-list'!$V$8,IF($B116=Statistika!$F$66,'Help-list'!$BF115*'Help-list'!$V$9,IF($B116=Statistika!$F$67,'Help-list'!$BF115*'Help-list'!$V$10,IF($B116=Statistika!$F$68,'Help-list'!$BF115*'Help-list'!$V$11,IF($B116=Statistika!$F$69,'Help-list'!$BF115*'Help-list'!$V$12,IF($B116=Statistika!$F$70,'Help-list'!$BF115*'Help-list'!$V$13,""))))))))</f>
        <v/>
      </c>
      <c r="S116" s="564"/>
      <c r="T116" s="565" t="str">
        <f>IF($B116=Statistika!$F$63,'Help-list'!$BG115*'Help-list'!$V$6,IF($B116=Statistika!$F$64,'Help-list'!$BG115*'Help-list'!$V$7,IF($B116=Statistika!$F$65,'Help-list'!$BG115*'Help-list'!$V$8,IF($B116=Statistika!$F$66,'Help-list'!$BG115*'Help-list'!$V$9,IF($B116=Statistika!$F$67,'Help-list'!$BG115*'Help-list'!$V$10,IF($B116=Statistika!$F$68,'Help-list'!$BG115*'Help-list'!$V$11,IF($B116=Statistika!$F$69,'Help-list'!$BG115*'Help-list'!$V$12,IF($B116=Statistika!$F$70,'Help-list'!$BG115*'Help-list'!$V$13,""))))))))</f>
        <v/>
      </c>
      <c r="U116" s="564"/>
      <c r="V116" s="565" t="str">
        <f>IF($B116=Statistika!$F$63,'Help-list'!$BH115*'Help-list'!$V$6,IF($B116=Statistika!$F$64,'Help-list'!$BH115*'Help-list'!$V$7,IF($B116=Statistika!$F$65,'Help-list'!$BH115*'Help-list'!$V$8,IF($B116=Statistika!$F$66,'Help-list'!$BH115*'Help-list'!$V$9,IF($B116=Statistika!$F$67,'Help-list'!$BH115*'Help-list'!$V$10,IF($B116=Statistika!$F$68,'Help-list'!$BH115*'Help-list'!$V$11,IF($B116=Statistika!$F$69,'Help-list'!$BH115*'Help-list'!$V$12,IF($B116=Statistika!$F$70,'Help-list'!$BH115*'Help-list'!$V$13,""))))))))</f>
        <v/>
      </c>
      <c r="W116" s="566"/>
      <c r="X116" s="567"/>
      <c r="Y116" s="567"/>
      <c r="Z116" s="567"/>
      <c r="AA116" s="567"/>
      <c r="AB116" s="567"/>
      <c r="AC116" s="567"/>
      <c r="AD116" s="567"/>
      <c r="AE116" s="347"/>
      <c r="AF116" s="568"/>
    </row>
    <row r="117" spans="1:32">
      <c r="A117" s="38"/>
      <c r="B117" s="10"/>
      <c r="C117" s="555"/>
      <c r="D117" s="556"/>
      <c r="E117" s="555"/>
      <c r="F117" s="28"/>
      <c r="G117" s="557" t="str">
        <f t="shared" si="6"/>
        <v/>
      </c>
      <c r="H117" s="558"/>
      <c r="I117" s="542"/>
      <c r="J117" s="10"/>
      <c r="K117" s="559"/>
      <c r="L117" s="559"/>
      <c r="M117" s="559"/>
      <c r="N117" s="560" t="str">
        <f>IF($B117=Statistika!$F$63,'Help-list'!$BD116*'Help-list'!$V$6,IF($B117=Statistika!$F$64,'Help-list'!$BD116*'Help-list'!$V$7,IF($B117=Statistika!$F$65,'Help-list'!$BD116*'Help-list'!$V$8,IF($B117=Statistika!$F$66,'Help-list'!$BD116*'Help-list'!$V$9,IF($B117=Statistika!$F$67,'Help-list'!$BD116*'Help-list'!$V$10,IF($B117=Statistika!$F$68,'Help-list'!$BD116*'Help-list'!$V$11,IF($B117=Statistika!$F$69,'Help-list'!$BD116*'Help-list'!$V$12,IF($B117=Statistika!$F$70,'Help-list'!$BD116*'Help-list'!$V$13,""))))))))</f>
        <v/>
      </c>
      <c r="O117" s="559"/>
      <c r="P117" s="561" t="str">
        <f>IF($B117=Statistika!$F$63,'Help-list'!$BE116*'Help-list'!$V$6,IF($B117=Statistika!$F$64,'Help-list'!$BE116*'Help-list'!$V$7,IF($B117=Statistika!$F$65,'Help-list'!$BE116*'Help-list'!$V$8,IF($B117=Statistika!$F$66,'Help-list'!$BE116*'Help-list'!$V$9,IF($B117=Statistika!$F$67,'Help-list'!$BE116*'Help-list'!$V$10,IF($B117=Statistika!$F$68,'Help-list'!$BE116*'Help-list'!$V$11,IF($B117=Statistika!$F$69,'Help-list'!$BE116*'Help-list'!$V$12,IF($B117=Statistika!$F$70,'Help-list'!$BE116*'Help-list'!$V$13,""))))))))</f>
        <v/>
      </c>
      <c r="Q117" s="562" t="str">
        <f t="shared" si="5"/>
        <v/>
      </c>
      <c r="R117" s="563" t="str">
        <f>IF($B117=Statistika!$F$63,'Help-list'!$BF116*'Help-list'!$V$6,IF($B117=Statistika!$F$64,'Help-list'!$BF116*'Help-list'!$V$7,IF($B117=Statistika!$F$65,'Help-list'!$BF116*'Help-list'!$V$8,IF($B117=Statistika!$F$66,'Help-list'!$BF116*'Help-list'!$V$9,IF($B117=Statistika!$F$67,'Help-list'!$BF116*'Help-list'!$V$10,IF($B117=Statistika!$F$68,'Help-list'!$BF116*'Help-list'!$V$11,IF($B117=Statistika!$F$69,'Help-list'!$BF116*'Help-list'!$V$12,IF($B117=Statistika!$F$70,'Help-list'!$BF116*'Help-list'!$V$13,""))))))))</f>
        <v/>
      </c>
      <c r="S117" s="564"/>
      <c r="T117" s="565" t="str">
        <f>IF($B117=Statistika!$F$63,'Help-list'!$BG116*'Help-list'!$V$6,IF($B117=Statistika!$F$64,'Help-list'!$BG116*'Help-list'!$V$7,IF($B117=Statistika!$F$65,'Help-list'!$BG116*'Help-list'!$V$8,IF($B117=Statistika!$F$66,'Help-list'!$BG116*'Help-list'!$V$9,IF($B117=Statistika!$F$67,'Help-list'!$BG116*'Help-list'!$V$10,IF($B117=Statistika!$F$68,'Help-list'!$BG116*'Help-list'!$V$11,IF($B117=Statistika!$F$69,'Help-list'!$BG116*'Help-list'!$V$12,IF($B117=Statistika!$F$70,'Help-list'!$BG116*'Help-list'!$V$13,""))))))))</f>
        <v/>
      </c>
      <c r="U117" s="564"/>
      <c r="V117" s="565" t="str">
        <f>IF($B117=Statistika!$F$63,'Help-list'!$BH116*'Help-list'!$V$6,IF($B117=Statistika!$F$64,'Help-list'!$BH116*'Help-list'!$V$7,IF($B117=Statistika!$F$65,'Help-list'!$BH116*'Help-list'!$V$8,IF($B117=Statistika!$F$66,'Help-list'!$BH116*'Help-list'!$V$9,IF($B117=Statistika!$F$67,'Help-list'!$BH116*'Help-list'!$V$10,IF($B117=Statistika!$F$68,'Help-list'!$BH116*'Help-list'!$V$11,IF($B117=Statistika!$F$69,'Help-list'!$BH116*'Help-list'!$V$12,IF($B117=Statistika!$F$70,'Help-list'!$BH116*'Help-list'!$V$13,""))))))))</f>
        <v/>
      </c>
      <c r="W117" s="566"/>
      <c r="X117" s="567"/>
      <c r="Y117" s="567"/>
      <c r="Z117" s="567"/>
      <c r="AA117" s="567"/>
      <c r="AB117" s="567"/>
      <c r="AC117" s="567"/>
      <c r="AD117" s="567"/>
      <c r="AE117" s="347"/>
      <c r="AF117" s="568"/>
    </row>
    <row r="118" spans="1:32">
      <c r="A118" s="38"/>
      <c r="B118" s="10"/>
      <c r="C118" s="555"/>
      <c r="D118" s="556"/>
      <c r="E118" s="555"/>
      <c r="F118" s="28"/>
      <c r="G118" s="557" t="str">
        <f t="shared" si="6"/>
        <v/>
      </c>
      <c r="H118" s="558"/>
      <c r="I118" s="542"/>
      <c r="J118" s="10"/>
      <c r="K118" s="559"/>
      <c r="L118" s="559"/>
      <c r="M118" s="559"/>
      <c r="N118" s="560" t="str">
        <f>IF($B118=Statistika!$F$63,'Help-list'!$BD117*'Help-list'!$V$6,IF($B118=Statistika!$F$64,'Help-list'!$BD117*'Help-list'!$V$7,IF($B118=Statistika!$F$65,'Help-list'!$BD117*'Help-list'!$V$8,IF($B118=Statistika!$F$66,'Help-list'!$BD117*'Help-list'!$V$9,IF($B118=Statistika!$F$67,'Help-list'!$BD117*'Help-list'!$V$10,IF($B118=Statistika!$F$68,'Help-list'!$BD117*'Help-list'!$V$11,IF($B118=Statistika!$F$69,'Help-list'!$BD117*'Help-list'!$V$12,IF($B118=Statistika!$F$70,'Help-list'!$BD117*'Help-list'!$V$13,""))))))))</f>
        <v/>
      </c>
      <c r="O118" s="559"/>
      <c r="P118" s="561" t="str">
        <f>IF($B118=Statistika!$F$63,'Help-list'!$BE117*'Help-list'!$V$6,IF($B118=Statistika!$F$64,'Help-list'!$BE117*'Help-list'!$V$7,IF($B118=Statistika!$F$65,'Help-list'!$BE117*'Help-list'!$V$8,IF($B118=Statistika!$F$66,'Help-list'!$BE117*'Help-list'!$V$9,IF($B118=Statistika!$F$67,'Help-list'!$BE117*'Help-list'!$V$10,IF($B118=Statistika!$F$68,'Help-list'!$BE117*'Help-list'!$V$11,IF($B118=Statistika!$F$69,'Help-list'!$BE117*'Help-list'!$V$12,IF($B118=Statistika!$F$70,'Help-list'!$BE117*'Help-list'!$V$13,""))))))))</f>
        <v/>
      </c>
      <c r="Q118" s="562" t="str">
        <f t="shared" si="5"/>
        <v/>
      </c>
      <c r="R118" s="563" t="str">
        <f>IF($B118=Statistika!$F$63,'Help-list'!$BF117*'Help-list'!$V$6,IF($B118=Statistika!$F$64,'Help-list'!$BF117*'Help-list'!$V$7,IF($B118=Statistika!$F$65,'Help-list'!$BF117*'Help-list'!$V$8,IF($B118=Statistika!$F$66,'Help-list'!$BF117*'Help-list'!$V$9,IF($B118=Statistika!$F$67,'Help-list'!$BF117*'Help-list'!$V$10,IF($B118=Statistika!$F$68,'Help-list'!$BF117*'Help-list'!$V$11,IF($B118=Statistika!$F$69,'Help-list'!$BF117*'Help-list'!$V$12,IF($B118=Statistika!$F$70,'Help-list'!$BF117*'Help-list'!$V$13,""))))))))</f>
        <v/>
      </c>
      <c r="S118" s="564"/>
      <c r="T118" s="565" t="str">
        <f>IF($B118=Statistika!$F$63,'Help-list'!$BG117*'Help-list'!$V$6,IF($B118=Statistika!$F$64,'Help-list'!$BG117*'Help-list'!$V$7,IF($B118=Statistika!$F$65,'Help-list'!$BG117*'Help-list'!$V$8,IF($B118=Statistika!$F$66,'Help-list'!$BG117*'Help-list'!$V$9,IF($B118=Statistika!$F$67,'Help-list'!$BG117*'Help-list'!$V$10,IF($B118=Statistika!$F$68,'Help-list'!$BG117*'Help-list'!$V$11,IF($B118=Statistika!$F$69,'Help-list'!$BG117*'Help-list'!$V$12,IF($B118=Statistika!$F$70,'Help-list'!$BG117*'Help-list'!$V$13,""))))))))</f>
        <v/>
      </c>
      <c r="U118" s="564"/>
      <c r="V118" s="565" t="str">
        <f>IF($B118=Statistika!$F$63,'Help-list'!$BH117*'Help-list'!$V$6,IF($B118=Statistika!$F$64,'Help-list'!$BH117*'Help-list'!$V$7,IF($B118=Statistika!$F$65,'Help-list'!$BH117*'Help-list'!$V$8,IF($B118=Statistika!$F$66,'Help-list'!$BH117*'Help-list'!$V$9,IF($B118=Statistika!$F$67,'Help-list'!$BH117*'Help-list'!$V$10,IF($B118=Statistika!$F$68,'Help-list'!$BH117*'Help-list'!$V$11,IF($B118=Statistika!$F$69,'Help-list'!$BH117*'Help-list'!$V$12,IF($B118=Statistika!$F$70,'Help-list'!$BH117*'Help-list'!$V$13,""))))))))</f>
        <v/>
      </c>
      <c r="W118" s="566"/>
      <c r="X118" s="567"/>
      <c r="Y118" s="567"/>
      <c r="Z118" s="567"/>
      <c r="AA118" s="567"/>
      <c r="AB118" s="567"/>
      <c r="AC118" s="567"/>
      <c r="AD118" s="567"/>
      <c r="AE118" s="347"/>
      <c r="AF118" s="568"/>
    </row>
    <row r="119" spans="1:32">
      <c r="A119" s="38"/>
      <c r="B119" s="10"/>
      <c r="C119" s="555"/>
      <c r="D119" s="556"/>
      <c r="E119" s="555"/>
      <c r="F119" s="28"/>
      <c r="G119" s="557" t="str">
        <f t="shared" si="6"/>
        <v/>
      </c>
      <c r="H119" s="558"/>
      <c r="I119" s="542"/>
      <c r="J119" s="10"/>
      <c r="K119" s="559"/>
      <c r="L119" s="559"/>
      <c r="M119" s="559"/>
      <c r="N119" s="560" t="str">
        <f>IF($B119=Statistika!$F$63,'Help-list'!$BD118*'Help-list'!$V$6,IF($B119=Statistika!$F$64,'Help-list'!$BD118*'Help-list'!$V$7,IF($B119=Statistika!$F$65,'Help-list'!$BD118*'Help-list'!$V$8,IF($B119=Statistika!$F$66,'Help-list'!$BD118*'Help-list'!$V$9,IF($B119=Statistika!$F$67,'Help-list'!$BD118*'Help-list'!$V$10,IF($B119=Statistika!$F$68,'Help-list'!$BD118*'Help-list'!$V$11,IF($B119=Statistika!$F$69,'Help-list'!$BD118*'Help-list'!$V$12,IF($B119=Statistika!$F$70,'Help-list'!$BD118*'Help-list'!$V$13,""))))))))</f>
        <v/>
      </c>
      <c r="O119" s="559"/>
      <c r="P119" s="561" t="str">
        <f>IF($B119=Statistika!$F$63,'Help-list'!$BE118*'Help-list'!$V$6,IF($B119=Statistika!$F$64,'Help-list'!$BE118*'Help-list'!$V$7,IF($B119=Statistika!$F$65,'Help-list'!$BE118*'Help-list'!$V$8,IF($B119=Statistika!$F$66,'Help-list'!$BE118*'Help-list'!$V$9,IF($B119=Statistika!$F$67,'Help-list'!$BE118*'Help-list'!$V$10,IF($B119=Statistika!$F$68,'Help-list'!$BE118*'Help-list'!$V$11,IF($B119=Statistika!$F$69,'Help-list'!$BE118*'Help-list'!$V$12,IF($B119=Statistika!$F$70,'Help-list'!$BE118*'Help-list'!$V$13,""))))))))</f>
        <v/>
      </c>
      <c r="Q119" s="562" t="str">
        <f t="shared" si="5"/>
        <v/>
      </c>
      <c r="R119" s="563" t="str">
        <f>IF($B119=Statistika!$F$63,'Help-list'!$BF118*'Help-list'!$V$6,IF($B119=Statistika!$F$64,'Help-list'!$BF118*'Help-list'!$V$7,IF($B119=Statistika!$F$65,'Help-list'!$BF118*'Help-list'!$V$8,IF($B119=Statistika!$F$66,'Help-list'!$BF118*'Help-list'!$V$9,IF($B119=Statistika!$F$67,'Help-list'!$BF118*'Help-list'!$V$10,IF($B119=Statistika!$F$68,'Help-list'!$BF118*'Help-list'!$V$11,IF($B119=Statistika!$F$69,'Help-list'!$BF118*'Help-list'!$V$12,IF($B119=Statistika!$F$70,'Help-list'!$BF118*'Help-list'!$V$13,""))))))))</f>
        <v/>
      </c>
      <c r="S119" s="564"/>
      <c r="T119" s="565" t="str">
        <f>IF($B119=Statistika!$F$63,'Help-list'!$BG118*'Help-list'!$V$6,IF($B119=Statistika!$F$64,'Help-list'!$BG118*'Help-list'!$V$7,IF($B119=Statistika!$F$65,'Help-list'!$BG118*'Help-list'!$V$8,IF($B119=Statistika!$F$66,'Help-list'!$BG118*'Help-list'!$V$9,IF($B119=Statistika!$F$67,'Help-list'!$BG118*'Help-list'!$V$10,IF($B119=Statistika!$F$68,'Help-list'!$BG118*'Help-list'!$V$11,IF($B119=Statistika!$F$69,'Help-list'!$BG118*'Help-list'!$V$12,IF($B119=Statistika!$F$70,'Help-list'!$BG118*'Help-list'!$V$13,""))))))))</f>
        <v/>
      </c>
      <c r="U119" s="564"/>
      <c r="V119" s="565" t="str">
        <f>IF($B119=Statistika!$F$63,'Help-list'!$BH118*'Help-list'!$V$6,IF($B119=Statistika!$F$64,'Help-list'!$BH118*'Help-list'!$V$7,IF($B119=Statistika!$F$65,'Help-list'!$BH118*'Help-list'!$V$8,IF($B119=Statistika!$F$66,'Help-list'!$BH118*'Help-list'!$V$9,IF($B119=Statistika!$F$67,'Help-list'!$BH118*'Help-list'!$V$10,IF($B119=Statistika!$F$68,'Help-list'!$BH118*'Help-list'!$V$11,IF($B119=Statistika!$F$69,'Help-list'!$BH118*'Help-list'!$V$12,IF($B119=Statistika!$F$70,'Help-list'!$BH118*'Help-list'!$V$13,""))))))))</f>
        <v/>
      </c>
      <c r="W119" s="566"/>
      <c r="X119" s="567"/>
      <c r="Y119" s="567"/>
      <c r="Z119" s="567"/>
      <c r="AA119" s="567"/>
      <c r="AB119" s="567"/>
      <c r="AC119" s="567"/>
      <c r="AD119" s="567"/>
      <c r="AE119" s="347"/>
      <c r="AF119" s="568"/>
    </row>
    <row r="120" spans="1:32">
      <c r="A120" s="38"/>
      <c r="B120" s="10"/>
      <c r="C120" s="555"/>
      <c r="D120" s="556"/>
      <c r="E120" s="555"/>
      <c r="F120" s="28"/>
      <c r="G120" s="557" t="str">
        <f t="shared" si="6"/>
        <v/>
      </c>
      <c r="H120" s="558"/>
      <c r="I120" s="542"/>
      <c r="J120" s="10"/>
      <c r="K120" s="559"/>
      <c r="L120" s="559"/>
      <c r="M120" s="559"/>
      <c r="N120" s="560" t="str">
        <f>IF($B120=Statistika!$F$63,'Help-list'!$BD119*'Help-list'!$V$6,IF($B120=Statistika!$F$64,'Help-list'!$BD119*'Help-list'!$V$7,IF($B120=Statistika!$F$65,'Help-list'!$BD119*'Help-list'!$V$8,IF($B120=Statistika!$F$66,'Help-list'!$BD119*'Help-list'!$V$9,IF($B120=Statistika!$F$67,'Help-list'!$BD119*'Help-list'!$V$10,IF($B120=Statistika!$F$68,'Help-list'!$BD119*'Help-list'!$V$11,IF($B120=Statistika!$F$69,'Help-list'!$BD119*'Help-list'!$V$12,IF($B120=Statistika!$F$70,'Help-list'!$BD119*'Help-list'!$V$13,""))))))))</f>
        <v/>
      </c>
      <c r="O120" s="559"/>
      <c r="P120" s="561" t="str">
        <f>IF($B120=Statistika!$F$63,'Help-list'!$BE119*'Help-list'!$V$6,IF($B120=Statistika!$F$64,'Help-list'!$BE119*'Help-list'!$V$7,IF($B120=Statistika!$F$65,'Help-list'!$BE119*'Help-list'!$V$8,IF($B120=Statistika!$F$66,'Help-list'!$BE119*'Help-list'!$V$9,IF($B120=Statistika!$F$67,'Help-list'!$BE119*'Help-list'!$V$10,IF($B120=Statistika!$F$68,'Help-list'!$BE119*'Help-list'!$V$11,IF($B120=Statistika!$F$69,'Help-list'!$BE119*'Help-list'!$V$12,IF($B120=Statistika!$F$70,'Help-list'!$BE119*'Help-list'!$V$13,""))))))))</f>
        <v/>
      </c>
      <c r="Q120" s="562" t="str">
        <f t="shared" si="5"/>
        <v/>
      </c>
      <c r="R120" s="563" t="str">
        <f>IF($B120=Statistika!$F$63,'Help-list'!$BF119*'Help-list'!$V$6,IF($B120=Statistika!$F$64,'Help-list'!$BF119*'Help-list'!$V$7,IF($B120=Statistika!$F$65,'Help-list'!$BF119*'Help-list'!$V$8,IF($B120=Statistika!$F$66,'Help-list'!$BF119*'Help-list'!$V$9,IF($B120=Statistika!$F$67,'Help-list'!$BF119*'Help-list'!$V$10,IF($B120=Statistika!$F$68,'Help-list'!$BF119*'Help-list'!$V$11,IF($B120=Statistika!$F$69,'Help-list'!$BF119*'Help-list'!$V$12,IF($B120=Statistika!$F$70,'Help-list'!$BF119*'Help-list'!$V$13,""))))))))</f>
        <v/>
      </c>
      <c r="S120" s="564"/>
      <c r="T120" s="565" t="str">
        <f>IF($B120=Statistika!$F$63,'Help-list'!$BG119*'Help-list'!$V$6,IF($B120=Statistika!$F$64,'Help-list'!$BG119*'Help-list'!$V$7,IF($B120=Statistika!$F$65,'Help-list'!$BG119*'Help-list'!$V$8,IF($B120=Statistika!$F$66,'Help-list'!$BG119*'Help-list'!$V$9,IF($B120=Statistika!$F$67,'Help-list'!$BG119*'Help-list'!$V$10,IF($B120=Statistika!$F$68,'Help-list'!$BG119*'Help-list'!$V$11,IF($B120=Statistika!$F$69,'Help-list'!$BG119*'Help-list'!$V$12,IF($B120=Statistika!$F$70,'Help-list'!$BG119*'Help-list'!$V$13,""))))))))</f>
        <v/>
      </c>
      <c r="U120" s="564"/>
      <c r="V120" s="565" t="str">
        <f>IF($B120=Statistika!$F$63,'Help-list'!$BH119*'Help-list'!$V$6,IF($B120=Statistika!$F$64,'Help-list'!$BH119*'Help-list'!$V$7,IF($B120=Statistika!$F$65,'Help-list'!$BH119*'Help-list'!$V$8,IF($B120=Statistika!$F$66,'Help-list'!$BH119*'Help-list'!$V$9,IF($B120=Statistika!$F$67,'Help-list'!$BH119*'Help-list'!$V$10,IF($B120=Statistika!$F$68,'Help-list'!$BH119*'Help-list'!$V$11,IF($B120=Statistika!$F$69,'Help-list'!$BH119*'Help-list'!$V$12,IF($B120=Statistika!$F$70,'Help-list'!$BH119*'Help-list'!$V$13,""))))))))</f>
        <v/>
      </c>
      <c r="W120" s="566"/>
      <c r="X120" s="567"/>
      <c r="Y120" s="567"/>
      <c r="Z120" s="567"/>
      <c r="AA120" s="567"/>
      <c r="AB120" s="567"/>
      <c r="AC120" s="567"/>
      <c r="AD120" s="567"/>
      <c r="AE120" s="347"/>
      <c r="AF120" s="568"/>
    </row>
    <row r="121" spans="1:32">
      <c r="A121" s="38"/>
      <c r="B121" s="10"/>
      <c r="C121" s="555"/>
      <c r="D121" s="556"/>
      <c r="E121" s="555"/>
      <c r="F121" s="28"/>
      <c r="G121" s="557" t="str">
        <f t="shared" si="6"/>
        <v/>
      </c>
      <c r="H121" s="558"/>
      <c r="I121" s="542"/>
      <c r="J121" s="10"/>
      <c r="K121" s="559"/>
      <c r="L121" s="559"/>
      <c r="M121" s="559"/>
      <c r="N121" s="560" t="str">
        <f>IF($B121=Statistika!$F$63,'Help-list'!$BD120*'Help-list'!$V$6,IF($B121=Statistika!$F$64,'Help-list'!$BD120*'Help-list'!$V$7,IF($B121=Statistika!$F$65,'Help-list'!$BD120*'Help-list'!$V$8,IF($B121=Statistika!$F$66,'Help-list'!$BD120*'Help-list'!$V$9,IF($B121=Statistika!$F$67,'Help-list'!$BD120*'Help-list'!$V$10,IF($B121=Statistika!$F$68,'Help-list'!$BD120*'Help-list'!$V$11,IF($B121=Statistika!$F$69,'Help-list'!$BD120*'Help-list'!$V$12,IF($B121=Statistika!$F$70,'Help-list'!$BD120*'Help-list'!$V$13,""))))))))</f>
        <v/>
      </c>
      <c r="O121" s="559"/>
      <c r="P121" s="561" t="str">
        <f>IF($B121=Statistika!$F$63,'Help-list'!$BE120*'Help-list'!$V$6,IF($B121=Statistika!$F$64,'Help-list'!$BE120*'Help-list'!$V$7,IF($B121=Statistika!$F$65,'Help-list'!$BE120*'Help-list'!$V$8,IF($B121=Statistika!$F$66,'Help-list'!$BE120*'Help-list'!$V$9,IF($B121=Statistika!$F$67,'Help-list'!$BE120*'Help-list'!$V$10,IF($B121=Statistika!$F$68,'Help-list'!$BE120*'Help-list'!$V$11,IF($B121=Statistika!$F$69,'Help-list'!$BE120*'Help-list'!$V$12,IF($B121=Statistika!$F$70,'Help-list'!$BE120*'Help-list'!$V$13,""))))))))</f>
        <v/>
      </c>
      <c r="Q121" s="562" t="str">
        <f t="shared" si="5"/>
        <v/>
      </c>
      <c r="R121" s="563" t="str">
        <f>IF($B121=Statistika!$F$63,'Help-list'!$BF120*'Help-list'!$V$6,IF($B121=Statistika!$F$64,'Help-list'!$BF120*'Help-list'!$V$7,IF($B121=Statistika!$F$65,'Help-list'!$BF120*'Help-list'!$V$8,IF($B121=Statistika!$F$66,'Help-list'!$BF120*'Help-list'!$V$9,IF($B121=Statistika!$F$67,'Help-list'!$BF120*'Help-list'!$V$10,IF($B121=Statistika!$F$68,'Help-list'!$BF120*'Help-list'!$V$11,IF($B121=Statistika!$F$69,'Help-list'!$BF120*'Help-list'!$V$12,IF($B121=Statistika!$F$70,'Help-list'!$BF120*'Help-list'!$V$13,""))))))))</f>
        <v/>
      </c>
      <c r="S121" s="564"/>
      <c r="T121" s="565" t="str">
        <f>IF($B121=Statistika!$F$63,'Help-list'!$BG120*'Help-list'!$V$6,IF($B121=Statistika!$F$64,'Help-list'!$BG120*'Help-list'!$V$7,IF($B121=Statistika!$F$65,'Help-list'!$BG120*'Help-list'!$V$8,IF($B121=Statistika!$F$66,'Help-list'!$BG120*'Help-list'!$V$9,IF($B121=Statistika!$F$67,'Help-list'!$BG120*'Help-list'!$V$10,IF($B121=Statistika!$F$68,'Help-list'!$BG120*'Help-list'!$V$11,IF($B121=Statistika!$F$69,'Help-list'!$BG120*'Help-list'!$V$12,IF($B121=Statistika!$F$70,'Help-list'!$BG120*'Help-list'!$V$13,""))))))))</f>
        <v/>
      </c>
      <c r="U121" s="564"/>
      <c r="V121" s="565" t="str">
        <f>IF($B121=Statistika!$F$63,'Help-list'!$BH120*'Help-list'!$V$6,IF($B121=Statistika!$F$64,'Help-list'!$BH120*'Help-list'!$V$7,IF($B121=Statistika!$F$65,'Help-list'!$BH120*'Help-list'!$V$8,IF($B121=Statistika!$F$66,'Help-list'!$BH120*'Help-list'!$V$9,IF($B121=Statistika!$F$67,'Help-list'!$BH120*'Help-list'!$V$10,IF($B121=Statistika!$F$68,'Help-list'!$BH120*'Help-list'!$V$11,IF($B121=Statistika!$F$69,'Help-list'!$BH120*'Help-list'!$V$12,IF($B121=Statistika!$F$70,'Help-list'!$BH120*'Help-list'!$V$13,""))))))))</f>
        <v/>
      </c>
      <c r="W121" s="566"/>
      <c r="X121" s="567"/>
      <c r="Y121" s="567"/>
      <c r="Z121" s="567"/>
      <c r="AA121" s="567"/>
      <c r="AB121" s="567"/>
      <c r="AC121" s="567"/>
      <c r="AD121" s="567"/>
      <c r="AE121" s="347"/>
      <c r="AF121" s="568"/>
    </row>
    <row r="122" spans="1:32">
      <c r="A122" s="38"/>
      <c r="B122" s="10"/>
      <c r="C122" s="555"/>
      <c r="D122" s="556"/>
      <c r="E122" s="555"/>
      <c r="F122" s="28"/>
      <c r="G122" s="557" t="str">
        <f t="shared" si="6"/>
        <v/>
      </c>
      <c r="H122" s="558"/>
      <c r="I122" s="542"/>
      <c r="J122" s="10"/>
      <c r="K122" s="559"/>
      <c r="L122" s="559"/>
      <c r="M122" s="559"/>
      <c r="N122" s="560" t="str">
        <f>IF($B122=Statistika!$F$63,'Help-list'!$BD121*'Help-list'!$V$6,IF($B122=Statistika!$F$64,'Help-list'!$BD121*'Help-list'!$V$7,IF($B122=Statistika!$F$65,'Help-list'!$BD121*'Help-list'!$V$8,IF($B122=Statistika!$F$66,'Help-list'!$BD121*'Help-list'!$V$9,IF($B122=Statistika!$F$67,'Help-list'!$BD121*'Help-list'!$V$10,IF($B122=Statistika!$F$68,'Help-list'!$BD121*'Help-list'!$V$11,IF($B122=Statistika!$F$69,'Help-list'!$BD121*'Help-list'!$V$12,IF($B122=Statistika!$F$70,'Help-list'!$BD121*'Help-list'!$V$13,""))))))))</f>
        <v/>
      </c>
      <c r="O122" s="559"/>
      <c r="P122" s="561" t="str">
        <f>IF($B122=Statistika!$F$63,'Help-list'!$BE121*'Help-list'!$V$6,IF($B122=Statistika!$F$64,'Help-list'!$BE121*'Help-list'!$V$7,IF($B122=Statistika!$F$65,'Help-list'!$BE121*'Help-list'!$V$8,IF($B122=Statistika!$F$66,'Help-list'!$BE121*'Help-list'!$V$9,IF($B122=Statistika!$F$67,'Help-list'!$BE121*'Help-list'!$V$10,IF($B122=Statistika!$F$68,'Help-list'!$BE121*'Help-list'!$V$11,IF($B122=Statistika!$F$69,'Help-list'!$BE121*'Help-list'!$V$12,IF($B122=Statistika!$F$70,'Help-list'!$BE121*'Help-list'!$V$13,""))))))))</f>
        <v/>
      </c>
      <c r="Q122" s="562" t="str">
        <f t="shared" si="5"/>
        <v/>
      </c>
      <c r="R122" s="563" t="str">
        <f>IF($B122=Statistika!$F$63,'Help-list'!$BF121*'Help-list'!$V$6,IF($B122=Statistika!$F$64,'Help-list'!$BF121*'Help-list'!$V$7,IF($B122=Statistika!$F$65,'Help-list'!$BF121*'Help-list'!$V$8,IF($B122=Statistika!$F$66,'Help-list'!$BF121*'Help-list'!$V$9,IF($B122=Statistika!$F$67,'Help-list'!$BF121*'Help-list'!$V$10,IF($B122=Statistika!$F$68,'Help-list'!$BF121*'Help-list'!$V$11,IF($B122=Statistika!$F$69,'Help-list'!$BF121*'Help-list'!$V$12,IF($B122=Statistika!$F$70,'Help-list'!$BF121*'Help-list'!$V$13,""))))))))</f>
        <v/>
      </c>
      <c r="S122" s="564"/>
      <c r="T122" s="565" t="str">
        <f>IF($B122=Statistika!$F$63,'Help-list'!$BG121*'Help-list'!$V$6,IF($B122=Statistika!$F$64,'Help-list'!$BG121*'Help-list'!$V$7,IF($B122=Statistika!$F$65,'Help-list'!$BG121*'Help-list'!$V$8,IF($B122=Statistika!$F$66,'Help-list'!$BG121*'Help-list'!$V$9,IF($B122=Statistika!$F$67,'Help-list'!$BG121*'Help-list'!$V$10,IF($B122=Statistika!$F$68,'Help-list'!$BG121*'Help-list'!$V$11,IF($B122=Statistika!$F$69,'Help-list'!$BG121*'Help-list'!$V$12,IF($B122=Statistika!$F$70,'Help-list'!$BG121*'Help-list'!$V$13,""))))))))</f>
        <v/>
      </c>
      <c r="U122" s="564"/>
      <c r="V122" s="565" t="str">
        <f>IF($B122=Statistika!$F$63,'Help-list'!$BH121*'Help-list'!$V$6,IF($B122=Statistika!$F$64,'Help-list'!$BH121*'Help-list'!$V$7,IF($B122=Statistika!$F$65,'Help-list'!$BH121*'Help-list'!$V$8,IF($B122=Statistika!$F$66,'Help-list'!$BH121*'Help-list'!$V$9,IF($B122=Statistika!$F$67,'Help-list'!$BH121*'Help-list'!$V$10,IF($B122=Statistika!$F$68,'Help-list'!$BH121*'Help-list'!$V$11,IF($B122=Statistika!$F$69,'Help-list'!$BH121*'Help-list'!$V$12,IF($B122=Statistika!$F$70,'Help-list'!$BH121*'Help-list'!$V$13,""))))))))</f>
        <v/>
      </c>
      <c r="W122" s="566"/>
      <c r="X122" s="567"/>
      <c r="Y122" s="567"/>
      <c r="Z122" s="567"/>
      <c r="AA122" s="567"/>
      <c r="AB122" s="567"/>
      <c r="AC122" s="567"/>
      <c r="AD122" s="567"/>
      <c r="AE122" s="347"/>
      <c r="AF122" s="568"/>
    </row>
    <row r="123" spans="1:32">
      <c r="A123" s="38"/>
      <c r="B123" s="10"/>
      <c r="C123" s="555"/>
      <c r="D123" s="556"/>
      <c r="E123" s="555"/>
      <c r="F123" s="28"/>
      <c r="G123" s="557" t="str">
        <f t="shared" si="6"/>
        <v/>
      </c>
      <c r="H123" s="558"/>
      <c r="I123" s="542"/>
      <c r="J123" s="10"/>
      <c r="K123" s="559"/>
      <c r="L123" s="559"/>
      <c r="M123" s="559"/>
      <c r="N123" s="560" t="str">
        <f>IF($B123=Statistika!$F$63,'Help-list'!$BD122*'Help-list'!$V$6,IF($B123=Statistika!$F$64,'Help-list'!$BD122*'Help-list'!$V$7,IF($B123=Statistika!$F$65,'Help-list'!$BD122*'Help-list'!$V$8,IF($B123=Statistika!$F$66,'Help-list'!$BD122*'Help-list'!$V$9,IF($B123=Statistika!$F$67,'Help-list'!$BD122*'Help-list'!$V$10,IF($B123=Statistika!$F$68,'Help-list'!$BD122*'Help-list'!$V$11,IF($B123=Statistika!$F$69,'Help-list'!$BD122*'Help-list'!$V$12,IF($B123=Statistika!$F$70,'Help-list'!$BD122*'Help-list'!$V$13,""))))))))</f>
        <v/>
      </c>
      <c r="O123" s="559"/>
      <c r="P123" s="561" t="str">
        <f>IF($B123=Statistika!$F$63,'Help-list'!$BE122*'Help-list'!$V$6,IF($B123=Statistika!$F$64,'Help-list'!$BE122*'Help-list'!$V$7,IF($B123=Statistika!$F$65,'Help-list'!$BE122*'Help-list'!$V$8,IF($B123=Statistika!$F$66,'Help-list'!$BE122*'Help-list'!$V$9,IF($B123=Statistika!$F$67,'Help-list'!$BE122*'Help-list'!$V$10,IF($B123=Statistika!$F$68,'Help-list'!$BE122*'Help-list'!$V$11,IF($B123=Statistika!$F$69,'Help-list'!$BE122*'Help-list'!$V$12,IF($B123=Statistika!$F$70,'Help-list'!$BE122*'Help-list'!$V$13,""))))))))</f>
        <v/>
      </c>
      <c r="Q123" s="562" t="str">
        <f t="shared" si="5"/>
        <v/>
      </c>
      <c r="R123" s="563" t="str">
        <f>IF($B123=Statistika!$F$63,'Help-list'!$BF122*'Help-list'!$V$6,IF($B123=Statistika!$F$64,'Help-list'!$BF122*'Help-list'!$V$7,IF($B123=Statistika!$F$65,'Help-list'!$BF122*'Help-list'!$V$8,IF($B123=Statistika!$F$66,'Help-list'!$BF122*'Help-list'!$V$9,IF($B123=Statistika!$F$67,'Help-list'!$BF122*'Help-list'!$V$10,IF($B123=Statistika!$F$68,'Help-list'!$BF122*'Help-list'!$V$11,IF($B123=Statistika!$F$69,'Help-list'!$BF122*'Help-list'!$V$12,IF($B123=Statistika!$F$70,'Help-list'!$BF122*'Help-list'!$V$13,""))))))))</f>
        <v/>
      </c>
      <c r="S123" s="564"/>
      <c r="T123" s="565" t="str">
        <f>IF($B123=Statistika!$F$63,'Help-list'!$BG122*'Help-list'!$V$6,IF($B123=Statistika!$F$64,'Help-list'!$BG122*'Help-list'!$V$7,IF($B123=Statistika!$F$65,'Help-list'!$BG122*'Help-list'!$V$8,IF($B123=Statistika!$F$66,'Help-list'!$BG122*'Help-list'!$V$9,IF($B123=Statistika!$F$67,'Help-list'!$BG122*'Help-list'!$V$10,IF($B123=Statistika!$F$68,'Help-list'!$BG122*'Help-list'!$V$11,IF($B123=Statistika!$F$69,'Help-list'!$BG122*'Help-list'!$V$12,IF($B123=Statistika!$F$70,'Help-list'!$BG122*'Help-list'!$V$13,""))))))))</f>
        <v/>
      </c>
      <c r="U123" s="564"/>
      <c r="V123" s="565" t="str">
        <f>IF($B123=Statistika!$F$63,'Help-list'!$BH122*'Help-list'!$V$6,IF($B123=Statistika!$F$64,'Help-list'!$BH122*'Help-list'!$V$7,IF($B123=Statistika!$F$65,'Help-list'!$BH122*'Help-list'!$V$8,IF($B123=Statistika!$F$66,'Help-list'!$BH122*'Help-list'!$V$9,IF($B123=Statistika!$F$67,'Help-list'!$BH122*'Help-list'!$V$10,IF($B123=Statistika!$F$68,'Help-list'!$BH122*'Help-list'!$V$11,IF($B123=Statistika!$F$69,'Help-list'!$BH122*'Help-list'!$V$12,IF($B123=Statistika!$F$70,'Help-list'!$BH122*'Help-list'!$V$13,""))))))))</f>
        <v/>
      </c>
      <c r="W123" s="566"/>
      <c r="X123" s="567"/>
      <c r="Y123" s="567"/>
      <c r="Z123" s="567"/>
      <c r="AA123" s="567"/>
      <c r="AB123" s="567"/>
      <c r="AC123" s="567"/>
      <c r="AD123" s="567"/>
      <c r="AE123" s="347"/>
      <c r="AF123" s="568"/>
    </row>
    <row r="124" spans="1:32">
      <c r="A124" s="38"/>
      <c r="B124" s="10"/>
      <c r="C124" s="555"/>
      <c r="D124" s="556"/>
      <c r="E124" s="555"/>
      <c r="F124" s="28"/>
      <c r="G124" s="557" t="str">
        <f t="shared" si="6"/>
        <v/>
      </c>
      <c r="H124" s="558"/>
      <c r="I124" s="542"/>
      <c r="J124" s="10"/>
      <c r="K124" s="559"/>
      <c r="L124" s="559"/>
      <c r="M124" s="559"/>
      <c r="N124" s="560" t="str">
        <f>IF($B124=Statistika!$F$63,'Help-list'!$BD123*'Help-list'!$V$6,IF($B124=Statistika!$F$64,'Help-list'!$BD123*'Help-list'!$V$7,IF($B124=Statistika!$F$65,'Help-list'!$BD123*'Help-list'!$V$8,IF($B124=Statistika!$F$66,'Help-list'!$BD123*'Help-list'!$V$9,IF($B124=Statistika!$F$67,'Help-list'!$BD123*'Help-list'!$V$10,IF($B124=Statistika!$F$68,'Help-list'!$BD123*'Help-list'!$V$11,IF($B124=Statistika!$F$69,'Help-list'!$BD123*'Help-list'!$V$12,IF($B124=Statistika!$F$70,'Help-list'!$BD123*'Help-list'!$V$13,""))))))))</f>
        <v/>
      </c>
      <c r="O124" s="559"/>
      <c r="P124" s="561" t="str">
        <f>IF($B124=Statistika!$F$63,'Help-list'!$BE123*'Help-list'!$V$6,IF($B124=Statistika!$F$64,'Help-list'!$BE123*'Help-list'!$V$7,IF($B124=Statistika!$F$65,'Help-list'!$BE123*'Help-list'!$V$8,IF($B124=Statistika!$F$66,'Help-list'!$BE123*'Help-list'!$V$9,IF($B124=Statistika!$F$67,'Help-list'!$BE123*'Help-list'!$V$10,IF($B124=Statistika!$F$68,'Help-list'!$BE123*'Help-list'!$V$11,IF($B124=Statistika!$F$69,'Help-list'!$BE123*'Help-list'!$V$12,IF($B124=Statistika!$F$70,'Help-list'!$BE123*'Help-list'!$V$13,""))))))))</f>
        <v/>
      </c>
      <c r="Q124" s="562" t="str">
        <f t="shared" si="5"/>
        <v/>
      </c>
      <c r="R124" s="563" t="str">
        <f>IF($B124=Statistika!$F$63,'Help-list'!$BF123*'Help-list'!$V$6,IF($B124=Statistika!$F$64,'Help-list'!$BF123*'Help-list'!$V$7,IF($B124=Statistika!$F$65,'Help-list'!$BF123*'Help-list'!$V$8,IF($B124=Statistika!$F$66,'Help-list'!$BF123*'Help-list'!$V$9,IF($B124=Statistika!$F$67,'Help-list'!$BF123*'Help-list'!$V$10,IF($B124=Statistika!$F$68,'Help-list'!$BF123*'Help-list'!$V$11,IF($B124=Statistika!$F$69,'Help-list'!$BF123*'Help-list'!$V$12,IF($B124=Statistika!$F$70,'Help-list'!$BF123*'Help-list'!$V$13,""))))))))</f>
        <v/>
      </c>
      <c r="S124" s="564"/>
      <c r="T124" s="565" t="str">
        <f>IF($B124=Statistika!$F$63,'Help-list'!$BG123*'Help-list'!$V$6,IF($B124=Statistika!$F$64,'Help-list'!$BG123*'Help-list'!$V$7,IF($B124=Statistika!$F$65,'Help-list'!$BG123*'Help-list'!$V$8,IF($B124=Statistika!$F$66,'Help-list'!$BG123*'Help-list'!$V$9,IF($B124=Statistika!$F$67,'Help-list'!$BG123*'Help-list'!$V$10,IF($B124=Statistika!$F$68,'Help-list'!$BG123*'Help-list'!$V$11,IF($B124=Statistika!$F$69,'Help-list'!$BG123*'Help-list'!$V$12,IF($B124=Statistika!$F$70,'Help-list'!$BG123*'Help-list'!$V$13,""))))))))</f>
        <v/>
      </c>
      <c r="U124" s="564"/>
      <c r="V124" s="565" t="str">
        <f>IF($B124=Statistika!$F$63,'Help-list'!$BH123*'Help-list'!$V$6,IF($B124=Statistika!$F$64,'Help-list'!$BH123*'Help-list'!$V$7,IF($B124=Statistika!$F$65,'Help-list'!$BH123*'Help-list'!$V$8,IF($B124=Statistika!$F$66,'Help-list'!$BH123*'Help-list'!$V$9,IF($B124=Statistika!$F$67,'Help-list'!$BH123*'Help-list'!$V$10,IF($B124=Statistika!$F$68,'Help-list'!$BH123*'Help-list'!$V$11,IF($B124=Statistika!$F$69,'Help-list'!$BH123*'Help-list'!$V$12,IF($B124=Statistika!$F$70,'Help-list'!$BH123*'Help-list'!$V$13,""))))))))</f>
        <v/>
      </c>
      <c r="W124" s="566"/>
      <c r="X124" s="567"/>
      <c r="Y124" s="567"/>
      <c r="Z124" s="567"/>
      <c r="AA124" s="567"/>
      <c r="AB124" s="567"/>
      <c r="AC124" s="567"/>
      <c r="AD124" s="567"/>
      <c r="AE124" s="347"/>
      <c r="AF124" s="568"/>
    </row>
    <row r="125" spans="1:32">
      <c r="A125" s="38"/>
      <c r="B125" s="10"/>
      <c r="C125" s="555"/>
      <c r="D125" s="556"/>
      <c r="E125" s="555"/>
      <c r="F125" s="28"/>
      <c r="G125" s="557" t="str">
        <f t="shared" si="6"/>
        <v/>
      </c>
      <c r="H125" s="558"/>
      <c r="I125" s="542"/>
      <c r="J125" s="10"/>
      <c r="K125" s="559"/>
      <c r="L125" s="559"/>
      <c r="M125" s="559"/>
      <c r="N125" s="560" t="str">
        <f>IF($B125=Statistika!$F$63,'Help-list'!$BD124*'Help-list'!$V$6,IF($B125=Statistika!$F$64,'Help-list'!$BD124*'Help-list'!$V$7,IF($B125=Statistika!$F$65,'Help-list'!$BD124*'Help-list'!$V$8,IF($B125=Statistika!$F$66,'Help-list'!$BD124*'Help-list'!$V$9,IF($B125=Statistika!$F$67,'Help-list'!$BD124*'Help-list'!$V$10,IF($B125=Statistika!$F$68,'Help-list'!$BD124*'Help-list'!$V$11,IF($B125=Statistika!$F$69,'Help-list'!$BD124*'Help-list'!$V$12,IF($B125=Statistika!$F$70,'Help-list'!$BD124*'Help-list'!$V$13,""))))))))</f>
        <v/>
      </c>
      <c r="O125" s="559"/>
      <c r="P125" s="561" t="str">
        <f>IF($B125=Statistika!$F$63,'Help-list'!$BE124*'Help-list'!$V$6,IF($B125=Statistika!$F$64,'Help-list'!$BE124*'Help-list'!$V$7,IF($B125=Statistika!$F$65,'Help-list'!$BE124*'Help-list'!$V$8,IF($B125=Statistika!$F$66,'Help-list'!$BE124*'Help-list'!$V$9,IF($B125=Statistika!$F$67,'Help-list'!$BE124*'Help-list'!$V$10,IF($B125=Statistika!$F$68,'Help-list'!$BE124*'Help-list'!$V$11,IF($B125=Statistika!$F$69,'Help-list'!$BE124*'Help-list'!$V$12,IF($B125=Statistika!$F$70,'Help-list'!$BE124*'Help-list'!$V$13,""))))))))</f>
        <v/>
      </c>
      <c r="Q125" s="562" t="str">
        <f t="shared" si="5"/>
        <v/>
      </c>
      <c r="R125" s="563" t="str">
        <f>IF($B125=Statistika!$F$63,'Help-list'!$BF124*'Help-list'!$V$6,IF($B125=Statistika!$F$64,'Help-list'!$BF124*'Help-list'!$V$7,IF($B125=Statistika!$F$65,'Help-list'!$BF124*'Help-list'!$V$8,IF($B125=Statistika!$F$66,'Help-list'!$BF124*'Help-list'!$V$9,IF($B125=Statistika!$F$67,'Help-list'!$BF124*'Help-list'!$V$10,IF($B125=Statistika!$F$68,'Help-list'!$BF124*'Help-list'!$V$11,IF($B125=Statistika!$F$69,'Help-list'!$BF124*'Help-list'!$V$12,IF($B125=Statistika!$F$70,'Help-list'!$BF124*'Help-list'!$V$13,""))))))))</f>
        <v/>
      </c>
      <c r="S125" s="564"/>
      <c r="T125" s="565" t="str">
        <f>IF($B125=Statistika!$F$63,'Help-list'!$BG124*'Help-list'!$V$6,IF($B125=Statistika!$F$64,'Help-list'!$BG124*'Help-list'!$V$7,IF($B125=Statistika!$F$65,'Help-list'!$BG124*'Help-list'!$V$8,IF($B125=Statistika!$F$66,'Help-list'!$BG124*'Help-list'!$V$9,IF($B125=Statistika!$F$67,'Help-list'!$BG124*'Help-list'!$V$10,IF($B125=Statistika!$F$68,'Help-list'!$BG124*'Help-list'!$V$11,IF($B125=Statistika!$F$69,'Help-list'!$BG124*'Help-list'!$V$12,IF($B125=Statistika!$F$70,'Help-list'!$BG124*'Help-list'!$V$13,""))))))))</f>
        <v/>
      </c>
      <c r="U125" s="564"/>
      <c r="V125" s="565" t="str">
        <f>IF($B125=Statistika!$F$63,'Help-list'!$BH124*'Help-list'!$V$6,IF($B125=Statistika!$F$64,'Help-list'!$BH124*'Help-list'!$V$7,IF($B125=Statistika!$F$65,'Help-list'!$BH124*'Help-list'!$V$8,IF($B125=Statistika!$F$66,'Help-list'!$BH124*'Help-list'!$V$9,IF($B125=Statistika!$F$67,'Help-list'!$BH124*'Help-list'!$V$10,IF($B125=Statistika!$F$68,'Help-list'!$BH124*'Help-list'!$V$11,IF($B125=Statistika!$F$69,'Help-list'!$BH124*'Help-list'!$V$12,IF($B125=Statistika!$F$70,'Help-list'!$BH124*'Help-list'!$V$13,""))))))))</f>
        <v/>
      </c>
      <c r="W125" s="566"/>
      <c r="X125" s="567"/>
      <c r="Y125" s="567"/>
      <c r="Z125" s="567"/>
      <c r="AA125" s="567"/>
      <c r="AB125" s="567"/>
      <c r="AC125" s="567"/>
      <c r="AD125" s="567"/>
      <c r="AE125" s="347"/>
      <c r="AF125" s="568"/>
    </row>
    <row r="126" spans="1:32">
      <c r="A126" s="38"/>
      <c r="B126" s="10"/>
      <c r="C126" s="555"/>
      <c r="D126" s="556"/>
      <c r="E126" s="555"/>
      <c r="F126" s="28"/>
      <c r="G126" s="557" t="str">
        <f t="shared" si="6"/>
        <v/>
      </c>
      <c r="H126" s="558"/>
      <c r="I126" s="542"/>
      <c r="J126" s="10"/>
      <c r="K126" s="559"/>
      <c r="L126" s="559"/>
      <c r="M126" s="559"/>
      <c r="N126" s="560" t="str">
        <f>IF($B126=Statistika!$F$63,'Help-list'!$BD125*'Help-list'!$V$6,IF($B126=Statistika!$F$64,'Help-list'!$BD125*'Help-list'!$V$7,IF($B126=Statistika!$F$65,'Help-list'!$BD125*'Help-list'!$V$8,IF($B126=Statistika!$F$66,'Help-list'!$BD125*'Help-list'!$V$9,IF($B126=Statistika!$F$67,'Help-list'!$BD125*'Help-list'!$V$10,IF($B126=Statistika!$F$68,'Help-list'!$BD125*'Help-list'!$V$11,IF($B126=Statistika!$F$69,'Help-list'!$BD125*'Help-list'!$V$12,IF($B126=Statistika!$F$70,'Help-list'!$BD125*'Help-list'!$V$13,""))))))))</f>
        <v/>
      </c>
      <c r="O126" s="559"/>
      <c r="P126" s="561" t="str">
        <f>IF($B126=Statistika!$F$63,'Help-list'!$BE125*'Help-list'!$V$6,IF($B126=Statistika!$F$64,'Help-list'!$BE125*'Help-list'!$V$7,IF($B126=Statistika!$F$65,'Help-list'!$BE125*'Help-list'!$V$8,IF($B126=Statistika!$F$66,'Help-list'!$BE125*'Help-list'!$V$9,IF($B126=Statistika!$F$67,'Help-list'!$BE125*'Help-list'!$V$10,IF($B126=Statistika!$F$68,'Help-list'!$BE125*'Help-list'!$V$11,IF($B126=Statistika!$F$69,'Help-list'!$BE125*'Help-list'!$V$12,IF($B126=Statistika!$F$70,'Help-list'!$BE125*'Help-list'!$V$13,""))))))))</f>
        <v/>
      </c>
      <c r="Q126" s="562" t="str">
        <f t="shared" si="5"/>
        <v/>
      </c>
      <c r="R126" s="563" t="str">
        <f>IF($B126=Statistika!$F$63,'Help-list'!$BF125*'Help-list'!$V$6,IF($B126=Statistika!$F$64,'Help-list'!$BF125*'Help-list'!$V$7,IF($B126=Statistika!$F$65,'Help-list'!$BF125*'Help-list'!$V$8,IF($B126=Statistika!$F$66,'Help-list'!$BF125*'Help-list'!$V$9,IF($B126=Statistika!$F$67,'Help-list'!$BF125*'Help-list'!$V$10,IF($B126=Statistika!$F$68,'Help-list'!$BF125*'Help-list'!$V$11,IF($B126=Statistika!$F$69,'Help-list'!$BF125*'Help-list'!$V$12,IF($B126=Statistika!$F$70,'Help-list'!$BF125*'Help-list'!$V$13,""))))))))</f>
        <v/>
      </c>
      <c r="S126" s="564"/>
      <c r="T126" s="565" t="str">
        <f>IF($B126=Statistika!$F$63,'Help-list'!$BG125*'Help-list'!$V$6,IF($B126=Statistika!$F$64,'Help-list'!$BG125*'Help-list'!$V$7,IF($B126=Statistika!$F$65,'Help-list'!$BG125*'Help-list'!$V$8,IF($B126=Statistika!$F$66,'Help-list'!$BG125*'Help-list'!$V$9,IF($B126=Statistika!$F$67,'Help-list'!$BG125*'Help-list'!$V$10,IF($B126=Statistika!$F$68,'Help-list'!$BG125*'Help-list'!$V$11,IF($B126=Statistika!$F$69,'Help-list'!$BG125*'Help-list'!$V$12,IF($B126=Statistika!$F$70,'Help-list'!$BG125*'Help-list'!$V$13,""))))))))</f>
        <v/>
      </c>
      <c r="U126" s="564"/>
      <c r="V126" s="565" t="str">
        <f>IF($B126=Statistika!$F$63,'Help-list'!$BH125*'Help-list'!$V$6,IF($B126=Statistika!$F$64,'Help-list'!$BH125*'Help-list'!$V$7,IF($B126=Statistika!$F$65,'Help-list'!$BH125*'Help-list'!$V$8,IF($B126=Statistika!$F$66,'Help-list'!$BH125*'Help-list'!$V$9,IF($B126=Statistika!$F$67,'Help-list'!$BH125*'Help-list'!$V$10,IF($B126=Statistika!$F$68,'Help-list'!$BH125*'Help-list'!$V$11,IF($B126=Statistika!$F$69,'Help-list'!$BH125*'Help-list'!$V$12,IF($B126=Statistika!$F$70,'Help-list'!$BH125*'Help-list'!$V$13,""))))))))</f>
        <v/>
      </c>
      <c r="W126" s="566"/>
      <c r="X126" s="567"/>
      <c r="Y126" s="567"/>
      <c r="Z126" s="567"/>
      <c r="AA126" s="567"/>
      <c r="AB126" s="567"/>
      <c r="AC126" s="567"/>
      <c r="AD126" s="567"/>
      <c r="AE126" s="347"/>
      <c r="AF126" s="568"/>
    </row>
    <row r="127" spans="1:32">
      <c r="A127" s="38"/>
      <c r="B127" s="10"/>
      <c r="C127" s="555"/>
      <c r="D127" s="556"/>
      <c r="E127" s="555"/>
      <c r="F127" s="28"/>
      <c r="G127" s="557" t="str">
        <f t="shared" si="6"/>
        <v/>
      </c>
      <c r="H127" s="558"/>
      <c r="I127" s="542"/>
      <c r="J127" s="10"/>
      <c r="K127" s="559"/>
      <c r="L127" s="559"/>
      <c r="M127" s="559"/>
      <c r="N127" s="560" t="str">
        <f>IF($B127=Statistika!$F$63,'Help-list'!$BD126*'Help-list'!$V$6,IF($B127=Statistika!$F$64,'Help-list'!$BD126*'Help-list'!$V$7,IF($B127=Statistika!$F$65,'Help-list'!$BD126*'Help-list'!$V$8,IF($B127=Statistika!$F$66,'Help-list'!$BD126*'Help-list'!$V$9,IF($B127=Statistika!$F$67,'Help-list'!$BD126*'Help-list'!$V$10,IF($B127=Statistika!$F$68,'Help-list'!$BD126*'Help-list'!$V$11,IF($B127=Statistika!$F$69,'Help-list'!$BD126*'Help-list'!$V$12,IF($B127=Statistika!$F$70,'Help-list'!$BD126*'Help-list'!$V$13,""))))))))</f>
        <v/>
      </c>
      <c r="O127" s="559"/>
      <c r="P127" s="561" t="str">
        <f>IF($B127=Statistika!$F$63,'Help-list'!$BE126*'Help-list'!$V$6,IF($B127=Statistika!$F$64,'Help-list'!$BE126*'Help-list'!$V$7,IF($B127=Statistika!$F$65,'Help-list'!$BE126*'Help-list'!$V$8,IF($B127=Statistika!$F$66,'Help-list'!$BE126*'Help-list'!$V$9,IF($B127=Statistika!$F$67,'Help-list'!$BE126*'Help-list'!$V$10,IF($B127=Statistika!$F$68,'Help-list'!$BE126*'Help-list'!$V$11,IF($B127=Statistika!$F$69,'Help-list'!$BE126*'Help-list'!$V$12,IF($B127=Statistika!$F$70,'Help-list'!$BE126*'Help-list'!$V$13,""))))))))</f>
        <v/>
      </c>
      <c r="Q127" s="562" t="str">
        <f t="shared" si="5"/>
        <v/>
      </c>
      <c r="R127" s="563" t="str">
        <f>IF($B127=Statistika!$F$63,'Help-list'!$BF126*'Help-list'!$V$6,IF($B127=Statistika!$F$64,'Help-list'!$BF126*'Help-list'!$V$7,IF($B127=Statistika!$F$65,'Help-list'!$BF126*'Help-list'!$V$8,IF($B127=Statistika!$F$66,'Help-list'!$BF126*'Help-list'!$V$9,IF($B127=Statistika!$F$67,'Help-list'!$BF126*'Help-list'!$V$10,IF($B127=Statistika!$F$68,'Help-list'!$BF126*'Help-list'!$V$11,IF($B127=Statistika!$F$69,'Help-list'!$BF126*'Help-list'!$V$12,IF($B127=Statistika!$F$70,'Help-list'!$BF126*'Help-list'!$V$13,""))))))))</f>
        <v/>
      </c>
      <c r="S127" s="564"/>
      <c r="T127" s="565" t="str">
        <f>IF($B127=Statistika!$F$63,'Help-list'!$BG126*'Help-list'!$V$6,IF($B127=Statistika!$F$64,'Help-list'!$BG126*'Help-list'!$V$7,IF($B127=Statistika!$F$65,'Help-list'!$BG126*'Help-list'!$V$8,IF($B127=Statistika!$F$66,'Help-list'!$BG126*'Help-list'!$V$9,IF($B127=Statistika!$F$67,'Help-list'!$BG126*'Help-list'!$V$10,IF($B127=Statistika!$F$68,'Help-list'!$BG126*'Help-list'!$V$11,IF($B127=Statistika!$F$69,'Help-list'!$BG126*'Help-list'!$V$12,IF($B127=Statistika!$F$70,'Help-list'!$BG126*'Help-list'!$V$13,""))))))))</f>
        <v/>
      </c>
      <c r="U127" s="564"/>
      <c r="V127" s="565" t="str">
        <f>IF($B127=Statistika!$F$63,'Help-list'!$BH126*'Help-list'!$V$6,IF($B127=Statistika!$F$64,'Help-list'!$BH126*'Help-list'!$V$7,IF($B127=Statistika!$F$65,'Help-list'!$BH126*'Help-list'!$V$8,IF($B127=Statistika!$F$66,'Help-list'!$BH126*'Help-list'!$V$9,IF($B127=Statistika!$F$67,'Help-list'!$BH126*'Help-list'!$V$10,IF($B127=Statistika!$F$68,'Help-list'!$BH126*'Help-list'!$V$11,IF($B127=Statistika!$F$69,'Help-list'!$BH126*'Help-list'!$V$12,IF($B127=Statistika!$F$70,'Help-list'!$BH126*'Help-list'!$V$13,""))))))))</f>
        <v/>
      </c>
      <c r="W127" s="566"/>
      <c r="X127" s="567"/>
      <c r="Y127" s="567"/>
      <c r="Z127" s="567"/>
      <c r="AA127" s="567"/>
      <c r="AB127" s="567"/>
      <c r="AC127" s="567"/>
      <c r="AD127" s="567"/>
      <c r="AE127" s="347"/>
      <c r="AF127" s="568"/>
    </row>
    <row r="128" spans="1:32">
      <c r="A128" s="38"/>
      <c r="B128" s="10"/>
      <c r="C128" s="555"/>
      <c r="D128" s="556"/>
      <c r="E128" s="555"/>
      <c r="F128" s="28"/>
      <c r="G128" s="557" t="str">
        <f t="shared" si="6"/>
        <v/>
      </c>
      <c r="H128" s="558"/>
      <c r="I128" s="542"/>
      <c r="J128" s="10"/>
      <c r="K128" s="559"/>
      <c r="L128" s="559"/>
      <c r="M128" s="559"/>
      <c r="N128" s="560" t="str">
        <f>IF($B128=Statistika!$F$63,'Help-list'!$BD127*'Help-list'!$V$6,IF($B128=Statistika!$F$64,'Help-list'!$BD127*'Help-list'!$V$7,IF($B128=Statistika!$F$65,'Help-list'!$BD127*'Help-list'!$V$8,IF($B128=Statistika!$F$66,'Help-list'!$BD127*'Help-list'!$V$9,IF($B128=Statistika!$F$67,'Help-list'!$BD127*'Help-list'!$V$10,IF($B128=Statistika!$F$68,'Help-list'!$BD127*'Help-list'!$V$11,IF($B128=Statistika!$F$69,'Help-list'!$BD127*'Help-list'!$V$12,IF($B128=Statistika!$F$70,'Help-list'!$BD127*'Help-list'!$V$13,""))))))))</f>
        <v/>
      </c>
      <c r="O128" s="559"/>
      <c r="P128" s="561" t="str">
        <f>IF($B128=Statistika!$F$63,'Help-list'!$BE127*'Help-list'!$V$6,IF($B128=Statistika!$F$64,'Help-list'!$BE127*'Help-list'!$V$7,IF($B128=Statistika!$F$65,'Help-list'!$BE127*'Help-list'!$V$8,IF($B128=Statistika!$F$66,'Help-list'!$BE127*'Help-list'!$V$9,IF($B128=Statistika!$F$67,'Help-list'!$BE127*'Help-list'!$V$10,IF($B128=Statistika!$F$68,'Help-list'!$BE127*'Help-list'!$V$11,IF($B128=Statistika!$F$69,'Help-list'!$BE127*'Help-list'!$V$12,IF($B128=Statistika!$F$70,'Help-list'!$BE127*'Help-list'!$V$13,""))))))))</f>
        <v/>
      </c>
      <c r="Q128" s="562" t="str">
        <f t="shared" si="5"/>
        <v/>
      </c>
      <c r="R128" s="563" t="str">
        <f>IF($B128=Statistika!$F$63,'Help-list'!$BF127*'Help-list'!$V$6,IF($B128=Statistika!$F$64,'Help-list'!$BF127*'Help-list'!$V$7,IF($B128=Statistika!$F$65,'Help-list'!$BF127*'Help-list'!$V$8,IF($B128=Statistika!$F$66,'Help-list'!$BF127*'Help-list'!$V$9,IF($B128=Statistika!$F$67,'Help-list'!$BF127*'Help-list'!$V$10,IF($B128=Statistika!$F$68,'Help-list'!$BF127*'Help-list'!$V$11,IF($B128=Statistika!$F$69,'Help-list'!$BF127*'Help-list'!$V$12,IF($B128=Statistika!$F$70,'Help-list'!$BF127*'Help-list'!$V$13,""))))))))</f>
        <v/>
      </c>
      <c r="S128" s="564"/>
      <c r="T128" s="565" t="str">
        <f>IF($B128=Statistika!$F$63,'Help-list'!$BG127*'Help-list'!$V$6,IF($B128=Statistika!$F$64,'Help-list'!$BG127*'Help-list'!$V$7,IF($B128=Statistika!$F$65,'Help-list'!$BG127*'Help-list'!$V$8,IF($B128=Statistika!$F$66,'Help-list'!$BG127*'Help-list'!$V$9,IF($B128=Statistika!$F$67,'Help-list'!$BG127*'Help-list'!$V$10,IF($B128=Statistika!$F$68,'Help-list'!$BG127*'Help-list'!$V$11,IF($B128=Statistika!$F$69,'Help-list'!$BG127*'Help-list'!$V$12,IF($B128=Statistika!$F$70,'Help-list'!$BG127*'Help-list'!$V$13,""))))))))</f>
        <v/>
      </c>
      <c r="U128" s="564"/>
      <c r="V128" s="565" t="str">
        <f>IF($B128=Statistika!$F$63,'Help-list'!$BH127*'Help-list'!$V$6,IF($B128=Statistika!$F$64,'Help-list'!$BH127*'Help-list'!$V$7,IF($B128=Statistika!$F$65,'Help-list'!$BH127*'Help-list'!$V$8,IF($B128=Statistika!$F$66,'Help-list'!$BH127*'Help-list'!$V$9,IF($B128=Statistika!$F$67,'Help-list'!$BH127*'Help-list'!$V$10,IF($B128=Statistika!$F$68,'Help-list'!$BH127*'Help-list'!$V$11,IF($B128=Statistika!$F$69,'Help-list'!$BH127*'Help-list'!$V$12,IF($B128=Statistika!$F$70,'Help-list'!$BH127*'Help-list'!$V$13,""))))))))</f>
        <v/>
      </c>
      <c r="W128" s="566"/>
      <c r="X128" s="567"/>
      <c r="Y128" s="567"/>
      <c r="Z128" s="567"/>
      <c r="AA128" s="567"/>
      <c r="AB128" s="567"/>
      <c r="AC128" s="567"/>
      <c r="AD128" s="567"/>
      <c r="AE128" s="347"/>
      <c r="AF128" s="568"/>
    </row>
    <row r="129" spans="1:32">
      <c r="A129" s="38"/>
      <c r="B129" s="10"/>
      <c r="C129" s="555"/>
      <c r="D129" s="556"/>
      <c r="E129" s="555"/>
      <c r="F129" s="28"/>
      <c r="G129" s="557" t="str">
        <f t="shared" si="6"/>
        <v/>
      </c>
      <c r="H129" s="558"/>
      <c r="I129" s="542"/>
      <c r="J129" s="10"/>
      <c r="K129" s="559"/>
      <c r="L129" s="559"/>
      <c r="M129" s="559"/>
      <c r="N129" s="560" t="str">
        <f>IF($B129=Statistika!$F$63,'Help-list'!$BD128*'Help-list'!$V$6,IF($B129=Statistika!$F$64,'Help-list'!$BD128*'Help-list'!$V$7,IF($B129=Statistika!$F$65,'Help-list'!$BD128*'Help-list'!$V$8,IF($B129=Statistika!$F$66,'Help-list'!$BD128*'Help-list'!$V$9,IF($B129=Statistika!$F$67,'Help-list'!$BD128*'Help-list'!$V$10,IF($B129=Statistika!$F$68,'Help-list'!$BD128*'Help-list'!$V$11,IF($B129=Statistika!$F$69,'Help-list'!$BD128*'Help-list'!$V$12,IF($B129=Statistika!$F$70,'Help-list'!$BD128*'Help-list'!$V$13,""))))))))</f>
        <v/>
      </c>
      <c r="O129" s="559"/>
      <c r="P129" s="561" t="str">
        <f>IF($B129=Statistika!$F$63,'Help-list'!$BE128*'Help-list'!$V$6,IF($B129=Statistika!$F$64,'Help-list'!$BE128*'Help-list'!$V$7,IF($B129=Statistika!$F$65,'Help-list'!$BE128*'Help-list'!$V$8,IF($B129=Statistika!$F$66,'Help-list'!$BE128*'Help-list'!$V$9,IF($B129=Statistika!$F$67,'Help-list'!$BE128*'Help-list'!$V$10,IF($B129=Statistika!$F$68,'Help-list'!$BE128*'Help-list'!$V$11,IF($B129=Statistika!$F$69,'Help-list'!$BE128*'Help-list'!$V$12,IF($B129=Statistika!$F$70,'Help-list'!$BE128*'Help-list'!$V$13,""))))))))</f>
        <v/>
      </c>
      <c r="Q129" s="562" t="str">
        <f t="shared" si="5"/>
        <v/>
      </c>
      <c r="R129" s="563" t="str">
        <f>IF($B129=Statistika!$F$63,'Help-list'!$BF128*'Help-list'!$V$6,IF($B129=Statistika!$F$64,'Help-list'!$BF128*'Help-list'!$V$7,IF($B129=Statistika!$F$65,'Help-list'!$BF128*'Help-list'!$V$8,IF($B129=Statistika!$F$66,'Help-list'!$BF128*'Help-list'!$V$9,IF($B129=Statistika!$F$67,'Help-list'!$BF128*'Help-list'!$V$10,IF($B129=Statistika!$F$68,'Help-list'!$BF128*'Help-list'!$V$11,IF($B129=Statistika!$F$69,'Help-list'!$BF128*'Help-list'!$V$12,IF($B129=Statistika!$F$70,'Help-list'!$BF128*'Help-list'!$V$13,""))))))))</f>
        <v/>
      </c>
      <c r="S129" s="564"/>
      <c r="T129" s="565" t="str">
        <f>IF($B129=Statistika!$F$63,'Help-list'!$BG128*'Help-list'!$V$6,IF($B129=Statistika!$F$64,'Help-list'!$BG128*'Help-list'!$V$7,IF($B129=Statistika!$F$65,'Help-list'!$BG128*'Help-list'!$V$8,IF($B129=Statistika!$F$66,'Help-list'!$BG128*'Help-list'!$V$9,IF($B129=Statistika!$F$67,'Help-list'!$BG128*'Help-list'!$V$10,IF($B129=Statistika!$F$68,'Help-list'!$BG128*'Help-list'!$V$11,IF($B129=Statistika!$F$69,'Help-list'!$BG128*'Help-list'!$V$12,IF($B129=Statistika!$F$70,'Help-list'!$BG128*'Help-list'!$V$13,""))))))))</f>
        <v/>
      </c>
      <c r="U129" s="564"/>
      <c r="V129" s="565" t="str">
        <f>IF($B129=Statistika!$F$63,'Help-list'!$BH128*'Help-list'!$V$6,IF($B129=Statistika!$F$64,'Help-list'!$BH128*'Help-list'!$V$7,IF($B129=Statistika!$F$65,'Help-list'!$BH128*'Help-list'!$V$8,IF($B129=Statistika!$F$66,'Help-list'!$BH128*'Help-list'!$V$9,IF($B129=Statistika!$F$67,'Help-list'!$BH128*'Help-list'!$V$10,IF($B129=Statistika!$F$68,'Help-list'!$BH128*'Help-list'!$V$11,IF($B129=Statistika!$F$69,'Help-list'!$BH128*'Help-list'!$V$12,IF($B129=Statistika!$F$70,'Help-list'!$BH128*'Help-list'!$V$13,""))))))))</f>
        <v/>
      </c>
      <c r="W129" s="566"/>
      <c r="X129" s="567"/>
      <c r="Y129" s="567"/>
      <c r="Z129" s="567"/>
      <c r="AA129" s="567"/>
      <c r="AB129" s="567"/>
      <c r="AC129" s="567"/>
      <c r="AD129" s="567"/>
      <c r="AE129" s="347"/>
      <c r="AF129" s="568"/>
    </row>
    <row r="130" spans="1:32">
      <c r="A130" s="38"/>
      <c r="B130" s="10"/>
      <c r="C130" s="555"/>
      <c r="D130" s="556"/>
      <c r="E130" s="555"/>
      <c r="F130" s="28"/>
      <c r="G130" s="557" t="str">
        <f t="shared" si="6"/>
        <v/>
      </c>
      <c r="H130" s="558"/>
      <c r="I130" s="542"/>
      <c r="J130" s="10"/>
      <c r="K130" s="559"/>
      <c r="L130" s="559"/>
      <c r="M130" s="559"/>
      <c r="N130" s="560" t="str">
        <f>IF($B130=Statistika!$F$63,'Help-list'!$BD129*'Help-list'!$V$6,IF($B130=Statistika!$F$64,'Help-list'!$BD129*'Help-list'!$V$7,IF($B130=Statistika!$F$65,'Help-list'!$BD129*'Help-list'!$V$8,IF($B130=Statistika!$F$66,'Help-list'!$BD129*'Help-list'!$V$9,IF($B130=Statistika!$F$67,'Help-list'!$BD129*'Help-list'!$V$10,IF($B130=Statistika!$F$68,'Help-list'!$BD129*'Help-list'!$V$11,IF($B130=Statistika!$F$69,'Help-list'!$BD129*'Help-list'!$V$12,IF($B130=Statistika!$F$70,'Help-list'!$BD129*'Help-list'!$V$13,""))))))))</f>
        <v/>
      </c>
      <c r="O130" s="559"/>
      <c r="P130" s="561" t="str">
        <f>IF($B130=Statistika!$F$63,'Help-list'!$BE129*'Help-list'!$V$6,IF($B130=Statistika!$F$64,'Help-list'!$BE129*'Help-list'!$V$7,IF($B130=Statistika!$F$65,'Help-list'!$BE129*'Help-list'!$V$8,IF($B130=Statistika!$F$66,'Help-list'!$BE129*'Help-list'!$V$9,IF($B130=Statistika!$F$67,'Help-list'!$BE129*'Help-list'!$V$10,IF($B130=Statistika!$F$68,'Help-list'!$BE129*'Help-list'!$V$11,IF($B130=Statistika!$F$69,'Help-list'!$BE129*'Help-list'!$V$12,IF($B130=Statistika!$F$70,'Help-list'!$BE129*'Help-list'!$V$13,""))))))))</f>
        <v/>
      </c>
      <c r="Q130" s="562" t="str">
        <f t="shared" si="5"/>
        <v/>
      </c>
      <c r="R130" s="563" t="str">
        <f>IF($B130=Statistika!$F$63,'Help-list'!$BF129*'Help-list'!$V$6,IF($B130=Statistika!$F$64,'Help-list'!$BF129*'Help-list'!$V$7,IF($B130=Statistika!$F$65,'Help-list'!$BF129*'Help-list'!$V$8,IF($B130=Statistika!$F$66,'Help-list'!$BF129*'Help-list'!$V$9,IF($B130=Statistika!$F$67,'Help-list'!$BF129*'Help-list'!$V$10,IF($B130=Statistika!$F$68,'Help-list'!$BF129*'Help-list'!$V$11,IF($B130=Statistika!$F$69,'Help-list'!$BF129*'Help-list'!$V$12,IF($B130=Statistika!$F$70,'Help-list'!$BF129*'Help-list'!$V$13,""))))))))</f>
        <v/>
      </c>
      <c r="S130" s="564"/>
      <c r="T130" s="565" t="str">
        <f>IF($B130=Statistika!$F$63,'Help-list'!$BG129*'Help-list'!$V$6,IF($B130=Statistika!$F$64,'Help-list'!$BG129*'Help-list'!$V$7,IF($B130=Statistika!$F$65,'Help-list'!$BG129*'Help-list'!$V$8,IF($B130=Statistika!$F$66,'Help-list'!$BG129*'Help-list'!$V$9,IF($B130=Statistika!$F$67,'Help-list'!$BG129*'Help-list'!$V$10,IF($B130=Statistika!$F$68,'Help-list'!$BG129*'Help-list'!$V$11,IF($B130=Statistika!$F$69,'Help-list'!$BG129*'Help-list'!$V$12,IF($B130=Statistika!$F$70,'Help-list'!$BG129*'Help-list'!$V$13,""))))))))</f>
        <v/>
      </c>
      <c r="U130" s="564"/>
      <c r="V130" s="565" t="str">
        <f>IF($B130=Statistika!$F$63,'Help-list'!$BH129*'Help-list'!$V$6,IF($B130=Statistika!$F$64,'Help-list'!$BH129*'Help-list'!$V$7,IF($B130=Statistika!$F$65,'Help-list'!$BH129*'Help-list'!$V$8,IF($B130=Statistika!$F$66,'Help-list'!$BH129*'Help-list'!$V$9,IF($B130=Statistika!$F$67,'Help-list'!$BH129*'Help-list'!$V$10,IF($B130=Statistika!$F$68,'Help-list'!$BH129*'Help-list'!$V$11,IF($B130=Statistika!$F$69,'Help-list'!$BH129*'Help-list'!$V$12,IF($B130=Statistika!$F$70,'Help-list'!$BH129*'Help-list'!$V$13,""))))))))</f>
        <v/>
      </c>
      <c r="W130" s="566"/>
      <c r="X130" s="567"/>
      <c r="Y130" s="567"/>
      <c r="Z130" s="567"/>
      <c r="AA130" s="567"/>
      <c r="AB130" s="567"/>
      <c r="AC130" s="567"/>
      <c r="AD130" s="567"/>
      <c r="AE130" s="347"/>
      <c r="AF130" s="568"/>
    </row>
    <row r="131" spans="1:32">
      <c r="A131" s="38"/>
      <c r="B131" s="10"/>
      <c r="C131" s="555"/>
      <c r="D131" s="556"/>
      <c r="E131" s="555"/>
      <c r="F131" s="28"/>
      <c r="G131" s="557" t="str">
        <f t="shared" si="6"/>
        <v/>
      </c>
      <c r="H131" s="558"/>
      <c r="I131" s="542"/>
      <c r="J131" s="10"/>
      <c r="K131" s="559"/>
      <c r="L131" s="559"/>
      <c r="M131" s="559"/>
      <c r="N131" s="560" t="str">
        <f>IF($B131=Statistika!$F$63,'Help-list'!$BD130*'Help-list'!$V$6,IF($B131=Statistika!$F$64,'Help-list'!$BD130*'Help-list'!$V$7,IF($B131=Statistika!$F$65,'Help-list'!$BD130*'Help-list'!$V$8,IF($B131=Statistika!$F$66,'Help-list'!$BD130*'Help-list'!$V$9,IF($B131=Statistika!$F$67,'Help-list'!$BD130*'Help-list'!$V$10,IF($B131=Statistika!$F$68,'Help-list'!$BD130*'Help-list'!$V$11,IF($B131=Statistika!$F$69,'Help-list'!$BD130*'Help-list'!$V$12,IF($B131=Statistika!$F$70,'Help-list'!$BD130*'Help-list'!$V$13,""))))))))</f>
        <v/>
      </c>
      <c r="O131" s="559"/>
      <c r="P131" s="561" t="str">
        <f>IF($B131=Statistika!$F$63,'Help-list'!$BE130*'Help-list'!$V$6,IF($B131=Statistika!$F$64,'Help-list'!$BE130*'Help-list'!$V$7,IF($B131=Statistika!$F$65,'Help-list'!$BE130*'Help-list'!$V$8,IF($B131=Statistika!$F$66,'Help-list'!$BE130*'Help-list'!$V$9,IF($B131=Statistika!$F$67,'Help-list'!$BE130*'Help-list'!$V$10,IF($B131=Statistika!$F$68,'Help-list'!$BE130*'Help-list'!$V$11,IF($B131=Statistika!$F$69,'Help-list'!$BE130*'Help-list'!$V$12,IF($B131=Statistika!$F$70,'Help-list'!$BE130*'Help-list'!$V$13,""))))))))</f>
        <v/>
      </c>
      <c r="Q131" s="562" t="str">
        <f t="shared" si="5"/>
        <v/>
      </c>
      <c r="R131" s="563" t="str">
        <f>IF($B131=Statistika!$F$63,'Help-list'!$BF130*'Help-list'!$V$6,IF($B131=Statistika!$F$64,'Help-list'!$BF130*'Help-list'!$V$7,IF($B131=Statistika!$F$65,'Help-list'!$BF130*'Help-list'!$V$8,IF($B131=Statistika!$F$66,'Help-list'!$BF130*'Help-list'!$V$9,IF($B131=Statistika!$F$67,'Help-list'!$BF130*'Help-list'!$V$10,IF($B131=Statistika!$F$68,'Help-list'!$BF130*'Help-list'!$V$11,IF($B131=Statistika!$F$69,'Help-list'!$BF130*'Help-list'!$V$12,IF($B131=Statistika!$F$70,'Help-list'!$BF130*'Help-list'!$V$13,""))))))))</f>
        <v/>
      </c>
      <c r="S131" s="564"/>
      <c r="T131" s="565" t="str">
        <f>IF($B131=Statistika!$F$63,'Help-list'!$BG130*'Help-list'!$V$6,IF($B131=Statistika!$F$64,'Help-list'!$BG130*'Help-list'!$V$7,IF($B131=Statistika!$F$65,'Help-list'!$BG130*'Help-list'!$V$8,IF($B131=Statistika!$F$66,'Help-list'!$BG130*'Help-list'!$V$9,IF($B131=Statistika!$F$67,'Help-list'!$BG130*'Help-list'!$V$10,IF($B131=Statistika!$F$68,'Help-list'!$BG130*'Help-list'!$V$11,IF($B131=Statistika!$F$69,'Help-list'!$BG130*'Help-list'!$V$12,IF($B131=Statistika!$F$70,'Help-list'!$BG130*'Help-list'!$V$13,""))))))))</f>
        <v/>
      </c>
      <c r="U131" s="564"/>
      <c r="V131" s="565" t="str">
        <f>IF($B131=Statistika!$F$63,'Help-list'!$BH130*'Help-list'!$V$6,IF($B131=Statistika!$F$64,'Help-list'!$BH130*'Help-list'!$V$7,IF($B131=Statistika!$F$65,'Help-list'!$BH130*'Help-list'!$V$8,IF($B131=Statistika!$F$66,'Help-list'!$BH130*'Help-list'!$V$9,IF($B131=Statistika!$F$67,'Help-list'!$BH130*'Help-list'!$V$10,IF($B131=Statistika!$F$68,'Help-list'!$BH130*'Help-list'!$V$11,IF($B131=Statistika!$F$69,'Help-list'!$BH130*'Help-list'!$V$12,IF($B131=Statistika!$F$70,'Help-list'!$BH130*'Help-list'!$V$13,""))))))))</f>
        <v/>
      </c>
      <c r="W131" s="566"/>
      <c r="X131" s="567"/>
      <c r="Y131" s="567"/>
      <c r="Z131" s="567"/>
      <c r="AA131" s="567"/>
      <c r="AB131" s="567"/>
      <c r="AC131" s="567"/>
      <c r="AD131" s="567"/>
      <c r="AE131" s="347"/>
      <c r="AF131" s="568"/>
    </row>
    <row r="132" spans="1:32">
      <c r="A132" s="38"/>
      <c r="B132" s="10"/>
      <c r="C132" s="555"/>
      <c r="D132" s="556"/>
      <c r="E132" s="555"/>
      <c r="F132" s="28"/>
      <c r="G132" s="557" t="str">
        <f t="shared" si="6"/>
        <v/>
      </c>
      <c r="H132" s="558"/>
      <c r="I132" s="542"/>
      <c r="J132" s="10"/>
      <c r="K132" s="559"/>
      <c r="L132" s="559"/>
      <c r="M132" s="559"/>
      <c r="N132" s="560" t="str">
        <f>IF($B132=Statistika!$F$63,'Help-list'!$BD131*'Help-list'!$V$6,IF($B132=Statistika!$F$64,'Help-list'!$BD131*'Help-list'!$V$7,IF($B132=Statistika!$F$65,'Help-list'!$BD131*'Help-list'!$V$8,IF($B132=Statistika!$F$66,'Help-list'!$BD131*'Help-list'!$V$9,IF($B132=Statistika!$F$67,'Help-list'!$BD131*'Help-list'!$V$10,IF($B132=Statistika!$F$68,'Help-list'!$BD131*'Help-list'!$V$11,IF($B132=Statistika!$F$69,'Help-list'!$BD131*'Help-list'!$V$12,IF($B132=Statistika!$F$70,'Help-list'!$BD131*'Help-list'!$V$13,""))))))))</f>
        <v/>
      </c>
      <c r="O132" s="559"/>
      <c r="P132" s="561" t="str">
        <f>IF($B132=Statistika!$F$63,'Help-list'!$BE131*'Help-list'!$V$6,IF($B132=Statistika!$F$64,'Help-list'!$BE131*'Help-list'!$V$7,IF($B132=Statistika!$F$65,'Help-list'!$BE131*'Help-list'!$V$8,IF($B132=Statistika!$F$66,'Help-list'!$BE131*'Help-list'!$V$9,IF($B132=Statistika!$F$67,'Help-list'!$BE131*'Help-list'!$V$10,IF($B132=Statistika!$F$68,'Help-list'!$BE131*'Help-list'!$V$11,IF($B132=Statistika!$F$69,'Help-list'!$BE131*'Help-list'!$V$12,IF($B132=Statistika!$F$70,'Help-list'!$BE131*'Help-list'!$V$13,""))))))))</f>
        <v/>
      </c>
      <c r="Q132" s="562" t="str">
        <f t="shared" si="5"/>
        <v/>
      </c>
      <c r="R132" s="563" t="str">
        <f>IF($B132=Statistika!$F$63,'Help-list'!$BF131*'Help-list'!$V$6,IF($B132=Statistika!$F$64,'Help-list'!$BF131*'Help-list'!$V$7,IF($B132=Statistika!$F$65,'Help-list'!$BF131*'Help-list'!$V$8,IF($B132=Statistika!$F$66,'Help-list'!$BF131*'Help-list'!$V$9,IF($B132=Statistika!$F$67,'Help-list'!$BF131*'Help-list'!$V$10,IF($B132=Statistika!$F$68,'Help-list'!$BF131*'Help-list'!$V$11,IF($B132=Statistika!$F$69,'Help-list'!$BF131*'Help-list'!$V$12,IF($B132=Statistika!$F$70,'Help-list'!$BF131*'Help-list'!$V$13,""))))))))</f>
        <v/>
      </c>
      <c r="S132" s="564"/>
      <c r="T132" s="565" t="str">
        <f>IF($B132=Statistika!$F$63,'Help-list'!$BG131*'Help-list'!$V$6,IF($B132=Statistika!$F$64,'Help-list'!$BG131*'Help-list'!$V$7,IF($B132=Statistika!$F$65,'Help-list'!$BG131*'Help-list'!$V$8,IF($B132=Statistika!$F$66,'Help-list'!$BG131*'Help-list'!$V$9,IF($B132=Statistika!$F$67,'Help-list'!$BG131*'Help-list'!$V$10,IF($B132=Statistika!$F$68,'Help-list'!$BG131*'Help-list'!$V$11,IF($B132=Statistika!$F$69,'Help-list'!$BG131*'Help-list'!$V$12,IF($B132=Statistika!$F$70,'Help-list'!$BG131*'Help-list'!$V$13,""))))))))</f>
        <v/>
      </c>
      <c r="U132" s="564"/>
      <c r="V132" s="565" t="str">
        <f>IF($B132=Statistika!$F$63,'Help-list'!$BH131*'Help-list'!$V$6,IF($B132=Statistika!$F$64,'Help-list'!$BH131*'Help-list'!$V$7,IF($B132=Statistika!$F$65,'Help-list'!$BH131*'Help-list'!$V$8,IF($B132=Statistika!$F$66,'Help-list'!$BH131*'Help-list'!$V$9,IF($B132=Statistika!$F$67,'Help-list'!$BH131*'Help-list'!$V$10,IF($B132=Statistika!$F$68,'Help-list'!$BH131*'Help-list'!$V$11,IF($B132=Statistika!$F$69,'Help-list'!$BH131*'Help-list'!$V$12,IF($B132=Statistika!$F$70,'Help-list'!$BH131*'Help-list'!$V$13,""))))))))</f>
        <v/>
      </c>
      <c r="W132" s="566"/>
      <c r="X132" s="567"/>
      <c r="Y132" s="567"/>
      <c r="Z132" s="567"/>
      <c r="AA132" s="567"/>
      <c r="AB132" s="567"/>
      <c r="AC132" s="567"/>
      <c r="AD132" s="567"/>
      <c r="AE132" s="347"/>
      <c r="AF132" s="568"/>
    </row>
    <row r="133" spans="1:32">
      <c r="A133" s="38"/>
      <c r="B133" s="10"/>
      <c r="C133" s="555"/>
      <c r="D133" s="556"/>
      <c r="E133" s="555"/>
      <c r="F133" s="28"/>
      <c r="G133" s="557" t="str">
        <f t="shared" si="6"/>
        <v/>
      </c>
      <c r="H133" s="558"/>
      <c r="I133" s="542"/>
      <c r="J133" s="10"/>
      <c r="K133" s="559"/>
      <c r="L133" s="559"/>
      <c r="M133" s="559"/>
      <c r="N133" s="560" t="str">
        <f>IF($B133=Statistika!$F$63,'Help-list'!$BD132*'Help-list'!$V$6,IF($B133=Statistika!$F$64,'Help-list'!$BD132*'Help-list'!$V$7,IF($B133=Statistika!$F$65,'Help-list'!$BD132*'Help-list'!$V$8,IF($B133=Statistika!$F$66,'Help-list'!$BD132*'Help-list'!$V$9,IF($B133=Statistika!$F$67,'Help-list'!$BD132*'Help-list'!$V$10,IF($B133=Statistika!$F$68,'Help-list'!$BD132*'Help-list'!$V$11,IF($B133=Statistika!$F$69,'Help-list'!$BD132*'Help-list'!$V$12,IF($B133=Statistika!$F$70,'Help-list'!$BD132*'Help-list'!$V$13,""))))))))</f>
        <v/>
      </c>
      <c r="O133" s="559"/>
      <c r="P133" s="561" t="str">
        <f>IF($B133=Statistika!$F$63,'Help-list'!$BE132*'Help-list'!$V$6,IF($B133=Statistika!$F$64,'Help-list'!$BE132*'Help-list'!$V$7,IF($B133=Statistika!$F$65,'Help-list'!$BE132*'Help-list'!$V$8,IF($B133=Statistika!$F$66,'Help-list'!$BE132*'Help-list'!$V$9,IF($B133=Statistika!$F$67,'Help-list'!$BE132*'Help-list'!$V$10,IF($B133=Statistika!$F$68,'Help-list'!$BE132*'Help-list'!$V$11,IF($B133=Statistika!$F$69,'Help-list'!$BE132*'Help-list'!$V$12,IF($B133=Statistika!$F$70,'Help-list'!$BE132*'Help-list'!$V$13,""))))))))</f>
        <v/>
      </c>
      <c r="Q133" s="562" t="str">
        <f t="shared" si="5"/>
        <v/>
      </c>
      <c r="R133" s="563" t="str">
        <f>IF($B133=Statistika!$F$63,'Help-list'!$BF132*'Help-list'!$V$6,IF($B133=Statistika!$F$64,'Help-list'!$BF132*'Help-list'!$V$7,IF($B133=Statistika!$F$65,'Help-list'!$BF132*'Help-list'!$V$8,IF($B133=Statistika!$F$66,'Help-list'!$BF132*'Help-list'!$V$9,IF($B133=Statistika!$F$67,'Help-list'!$BF132*'Help-list'!$V$10,IF($B133=Statistika!$F$68,'Help-list'!$BF132*'Help-list'!$V$11,IF($B133=Statistika!$F$69,'Help-list'!$BF132*'Help-list'!$V$12,IF($B133=Statistika!$F$70,'Help-list'!$BF132*'Help-list'!$V$13,""))))))))</f>
        <v/>
      </c>
      <c r="S133" s="564"/>
      <c r="T133" s="565" t="str">
        <f>IF($B133=Statistika!$F$63,'Help-list'!$BG132*'Help-list'!$V$6,IF($B133=Statistika!$F$64,'Help-list'!$BG132*'Help-list'!$V$7,IF($B133=Statistika!$F$65,'Help-list'!$BG132*'Help-list'!$V$8,IF($B133=Statistika!$F$66,'Help-list'!$BG132*'Help-list'!$V$9,IF($B133=Statistika!$F$67,'Help-list'!$BG132*'Help-list'!$V$10,IF($B133=Statistika!$F$68,'Help-list'!$BG132*'Help-list'!$V$11,IF($B133=Statistika!$F$69,'Help-list'!$BG132*'Help-list'!$V$12,IF($B133=Statistika!$F$70,'Help-list'!$BG132*'Help-list'!$V$13,""))))))))</f>
        <v/>
      </c>
      <c r="U133" s="564"/>
      <c r="V133" s="565" t="str">
        <f>IF($B133=Statistika!$F$63,'Help-list'!$BH132*'Help-list'!$V$6,IF($B133=Statistika!$F$64,'Help-list'!$BH132*'Help-list'!$V$7,IF($B133=Statistika!$F$65,'Help-list'!$BH132*'Help-list'!$V$8,IF($B133=Statistika!$F$66,'Help-list'!$BH132*'Help-list'!$V$9,IF($B133=Statistika!$F$67,'Help-list'!$BH132*'Help-list'!$V$10,IF($B133=Statistika!$F$68,'Help-list'!$BH132*'Help-list'!$V$11,IF($B133=Statistika!$F$69,'Help-list'!$BH132*'Help-list'!$V$12,IF($B133=Statistika!$F$70,'Help-list'!$BH132*'Help-list'!$V$13,""))))))))</f>
        <v/>
      </c>
      <c r="W133" s="566"/>
      <c r="X133" s="567"/>
      <c r="Y133" s="567"/>
      <c r="Z133" s="567"/>
      <c r="AA133" s="567"/>
      <c r="AB133" s="567"/>
      <c r="AC133" s="567"/>
      <c r="AD133" s="567"/>
      <c r="AE133" s="347"/>
      <c r="AF133" s="568"/>
    </row>
    <row r="134" spans="1:32">
      <c r="A134" s="38"/>
      <c r="B134" s="10"/>
      <c r="C134" s="555"/>
      <c r="D134" s="556"/>
      <c r="E134" s="555"/>
      <c r="F134" s="28"/>
      <c r="G134" s="557" t="str">
        <f t="shared" si="6"/>
        <v/>
      </c>
      <c r="H134" s="558"/>
      <c r="I134" s="542"/>
      <c r="J134" s="10"/>
      <c r="K134" s="559"/>
      <c r="L134" s="559"/>
      <c r="M134" s="559"/>
      <c r="N134" s="560" t="str">
        <f>IF($B134=Statistika!$F$63,'Help-list'!$BD133*'Help-list'!$V$6,IF($B134=Statistika!$F$64,'Help-list'!$BD133*'Help-list'!$V$7,IF($B134=Statistika!$F$65,'Help-list'!$BD133*'Help-list'!$V$8,IF($B134=Statistika!$F$66,'Help-list'!$BD133*'Help-list'!$V$9,IF($B134=Statistika!$F$67,'Help-list'!$BD133*'Help-list'!$V$10,IF($B134=Statistika!$F$68,'Help-list'!$BD133*'Help-list'!$V$11,IF($B134=Statistika!$F$69,'Help-list'!$BD133*'Help-list'!$V$12,IF($B134=Statistika!$F$70,'Help-list'!$BD133*'Help-list'!$V$13,""))))))))</f>
        <v/>
      </c>
      <c r="O134" s="559"/>
      <c r="P134" s="561" t="str">
        <f>IF($B134=Statistika!$F$63,'Help-list'!$BE133*'Help-list'!$V$6,IF($B134=Statistika!$F$64,'Help-list'!$BE133*'Help-list'!$V$7,IF($B134=Statistika!$F$65,'Help-list'!$BE133*'Help-list'!$V$8,IF($B134=Statistika!$F$66,'Help-list'!$BE133*'Help-list'!$V$9,IF($B134=Statistika!$F$67,'Help-list'!$BE133*'Help-list'!$V$10,IF($B134=Statistika!$F$68,'Help-list'!$BE133*'Help-list'!$V$11,IF($B134=Statistika!$F$69,'Help-list'!$BE133*'Help-list'!$V$12,IF($B134=Statistika!$F$70,'Help-list'!$BE133*'Help-list'!$V$13,""))))))))</f>
        <v/>
      </c>
      <c r="Q134" s="562" t="str">
        <f t="shared" ref="Q134:Q197" si="7">IF(IFERROR(P134/N134,0),P134/N134,"")</f>
        <v/>
      </c>
      <c r="R134" s="563" t="str">
        <f>IF($B134=Statistika!$F$63,'Help-list'!$BF133*'Help-list'!$V$6,IF($B134=Statistika!$F$64,'Help-list'!$BF133*'Help-list'!$V$7,IF($B134=Statistika!$F$65,'Help-list'!$BF133*'Help-list'!$V$8,IF($B134=Statistika!$F$66,'Help-list'!$BF133*'Help-list'!$V$9,IF($B134=Statistika!$F$67,'Help-list'!$BF133*'Help-list'!$V$10,IF($B134=Statistika!$F$68,'Help-list'!$BF133*'Help-list'!$V$11,IF($B134=Statistika!$F$69,'Help-list'!$BF133*'Help-list'!$V$12,IF($B134=Statistika!$F$70,'Help-list'!$BF133*'Help-list'!$V$13,""))))))))</f>
        <v/>
      </c>
      <c r="S134" s="564"/>
      <c r="T134" s="565" t="str">
        <f>IF($B134=Statistika!$F$63,'Help-list'!$BG133*'Help-list'!$V$6,IF($B134=Statistika!$F$64,'Help-list'!$BG133*'Help-list'!$V$7,IF($B134=Statistika!$F$65,'Help-list'!$BG133*'Help-list'!$V$8,IF($B134=Statistika!$F$66,'Help-list'!$BG133*'Help-list'!$V$9,IF($B134=Statistika!$F$67,'Help-list'!$BG133*'Help-list'!$V$10,IF($B134=Statistika!$F$68,'Help-list'!$BG133*'Help-list'!$V$11,IF($B134=Statistika!$F$69,'Help-list'!$BG133*'Help-list'!$V$12,IF($B134=Statistika!$F$70,'Help-list'!$BG133*'Help-list'!$V$13,""))))))))</f>
        <v/>
      </c>
      <c r="U134" s="564"/>
      <c r="V134" s="565" t="str">
        <f>IF($B134=Statistika!$F$63,'Help-list'!$BH133*'Help-list'!$V$6,IF($B134=Statistika!$F$64,'Help-list'!$BH133*'Help-list'!$V$7,IF($B134=Statistika!$F$65,'Help-list'!$BH133*'Help-list'!$V$8,IF($B134=Statistika!$F$66,'Help-list'!$BH133*'Help-list'!$V$9,IF($B134=Statistika!$F$67,'Help-list'!$BH133*'Help-list'!$V$10,IF($B134=Statistika!$F$68,'Help-list'!$BH133*'Help-list'!$V$11,IF($B134=Statistika!$F$69,'Help-list'!$BH133*'Help-list'!$V$12,IF($B134=Statistika!$F$70,'Help-list'!$BH133*'Help-list'!$V$13,""))))))))</f>
        <v/>
      </c>
      <c r="W134" s="566"/>
      <c r="X134" s="567"/>
      <c r="Y134" s="567"/>
      <c r="Z134" s="567"/>
      <c r="AA134" s="567"/>
      <c r="AB134" s="567"/>
      <c r="AC134" s="567"/>
      <c r="AD134" s="567"/>
      <c r="AE134" s="347"/>
      <c r="AF134" s="568"/>
    </row>
    <row r="135" spans="1:32">
      <c r="A135" s="38"/>
      <c r="B135" s="10"/>
      <c r="C135" s="555"/>
      <c r="D135" s="556"/>
      <c r="E135" s="555"/>
      <c r="F135" s="28"/>
      <c r="G135" s="557" t="str">
        <f t="shared" si="6"/>
        <v/>
      </c>
      <c r="H135" s="558"/>
      <c r="I135" s="542"/>
      <c r="J135" s="10"/>
      <c r="K135" s="559"/>
      <c r="L135" s="559"/>
      <c r="M135" s="559"/>
      <c r="N135" s="560" t="str">
        <f>IF($B135=Statistika!$F$63,'Help-list'!$BD134*'Help-list'!$V$6,IF($B135=Statistika!$F$64,'Help-list'!$BD134*'Help-list'!$V$7,IF($B135=Statistika!$F$65,'Help-list'!$BD134*'Help-list'!$V$8,IF($B135=Statistika!$F$66,'Help-list'!$BD134*'Help-list'!$V$9,IF($B135=Statistika!$F$67,'Help-list'!$BD134*'Help-list'!$V$10,IF($B135=Statistika!$F$68,'Help-list'!$BD134*'Help-list'!$V$11,IF($B135=Statistika!$F$69,'Help-list'!$BD134*'Help-list'!$V$12,IF($B135=Statistika!$F$70,'Help-list'!$BD134*'Help-list'!$V$13,""))))))))</f>
        <v/>
      </c>
      <c r="O135" s="559"/>
      <c r="P135" s="561" t="str">
        <f>IF($B135=Statistika!$F$63,'Help-list'!$BE134*'Help-list'!$V$6,IF($B135=Statistika!$F$64,'Help-list'!$BE134*'Help-list'!$V$7,IF($B135=Statistika!$F$65,'Help-list'!$BE134*'Help-list'!$V$8,IF($B135=Statistika!$F$66,'Help-list'!$BE134*'Help-list'!$V$9,IF($B135=Statistika!$F$67,'Help-list'!$BE134*'Help-list'!$V$10,IF($B135=Statistika!$F$68,'Help-list'!$BE134*'Help-list'!$V$11,IF($B135=Statistika!$F$69,'Help-list'!$BE134*'Help-list'!$V$12,IF($B135=Statistika!$F$70,'Help-list'!$BE134*'Help-list'!$V$13,""))))))))</f>
        <v/>
      </c>
      <c r="Q135" s="562" t="str">
        <f t="shared" si="7"/>
        <v/>
      </c>
      <c r="R135" s="563" t="str">
        <f>IF($B135=Statistika!$F$63,'Help-list'!$BF134*'Help-list'!$V$6,IF($B135=Statistika!$F$64,'Help-list'!$BF134*'Help-list'!$V$7,IF($B135=Statistika!$F$65,'Help-list'!$BF134*'Help-list'!$V$8,IF($B135=Statistika!$F$66,'Help-list'!$BF134*'Help-list'!$V$9,IF($B135=Statistika!$F$67,'Help-list'!$BF134*'Help-list'!$V$10,IF($B135=Statistika!$F$68,'Help-list'!$BF134*'Help-list'!$V$11,IF($B135=Statistika!$F$69,'Help-list'!$BF134*'Help-list'!$V$12,IF($B135=Statistika!$F$70,'Help-list'!$BF134*'Help-list'!$V$13,""))))))))</f>
        <v/>
      </c>
      <c r="S135" s="564"/>
      <c r="T135" s="565" t="str">
        <f>IF($B135=Statistika!$F$63,'Help-list'!$BG134*'Help-list'!$V$6,IF($B135=Statistika!$F$64,'Help-list'!$BG134*'Help-list'!$V$7,IF($B135=Statistika!$F$65,'Help-list'!$BG134*'Help-list'!$V$8,IF($B135=Statistika!$F$66,'Help-list'!$BG134*'Help-list'!$V$9,IF($B135=Statistika!$F$67,'Help-list'!$BG134*'Help-list'!$V$10,IF($B135=Statistika!$F$68,'Help-list'!$BG134*'Help-list'!$V$11,IF($B135=Statistika!$F$69,'Help-list'!$BG134*'Help-list'!$V$12,IF($B135=Statistika!$F$70,'Help-list'!$BG134*'Help-list'!$V$13,""))))))))</f>
        <v/>
      </c>
      <c r="U135" s="564"/>
      <c r="V135" s="565" t="str">
        <f>IF($B135=Statistika!$F$63,'Help-list'!$BH134*'Help-list'!$V$6,IF($B135=Statistika!$F$64,'Help-list'!$BH134*'Help-list'!$V$7,IF($B135=Statistika!$F$65,'Help-list'!$BH134*'Help-list'!$V$8,IF($B135=Statistika!$F$66,'Help-list'!$BH134*'Help-list'!$V$9,IF($B135=Statistika!$F$67,'Help-list'!$BH134*'Help-list'!$V$10,IF($B135=Statistika!$F$68,'Help-list'!$BH134*'Help-list'!$V$11,IF($B135=Statistika!$F$69,'Help-list'!$BH134*'Help-list'!$V$12,IF($B135=Statistika!$F$70,'Help-list'!$BH134*'Help-list'!$V$13,""))))))))</f>
        <v/>
      </c>
      <c r="W135" s="566"/>
      <c r="X135" s="567"/>
      <c r="Y135" s="567"/>
      <c r="Z135" s="567"/>
      <c r="AA135" s="567"/>
      <c r="AB135" s="567"/>
      <c r="AC135" s="567"/>
      <c r="AD135" s="567"/>
      <c r="AE135" s="347"/>
      <c r="AF135" s="568"/>
    </row>
    <row r="136" spans="1:32">
      <c r="A136" s="38"/>
      <c r="B136" s="10"/>
      <c r="C136" s="555"/>
      <c r="D136" s="556"/>
      <c r="E136" s="555"/>
      <c r="F136" s="28"/>
      <c r="G136" s="557" t="str">
        <f t="shared" si="6"/>
        <v/>
      </c>
      <c r="H136" s="558"/>
      <c r="I136" s="542"/>
      <c r="J136" s="10"/>
      <c r="K136" s="559"/>
      <c r="L136" s="559"/>
      <c r="M136" s="559"/>
      <c r="N136" s="560" t="str">
        <f>IF($B136=Statistika!$F$63,'Help-list'!$BD135*'Help-list'!$V$6,IF($B136=Statistika!$F$64,'Help-list'!$BD135*'Help-list'!$V$7,IF($B136=Statistika!$F$65,'Help-list'!$BD135*'Help-list'!$V$8,IF($B136=Statistika!$F$66,'Help-list'!$BD135*'Help-list'!$V$9,IF($B136=Statistika!$F$67,'Help-list'!$BD135*'Help-list'!$V$10,IF($B136=Statistika!$F$68,'Help-list'!$BD135*'Help-list'!$V$11,IF($B136=Statistika!$F$69,'Help-list'!$BD135*'Help-list'!$V$12,IF($B136=Statistika!$F$70,'Help-list'!$BD135*'Help-list'!$V$13,""))))))))</f>
        <v/>
      </c>
      <c r="O136" s="559"/>
      <c r="P136" s="561" t="str">
        <f>IF($B136=Statistika!$F$63,'Help-list'!$BE135*'Help-list'!$V$6,IF($B136=Statistika!$F$64,'Help-list'!$BE135*'Help-list'!$V$7,IF($B136=Statistika!$F$65,'Help-list'!$BE135*'Help-list'!$V$8,IF($B136=Statistika!$F$66,'Help-list'!$BE135*'Help-list'!$V$9,IF($B136=Statistika!$F$67,'Help-list'!$BE135*'Help-list'!$V$10,IF($B136=Statistika!$F$68,'Help-list'!$BE135*'Help-list'!$V$11,IF($B136=Statistika!$F$69,'Help-list'!$BE135*'Help-list'!$V$12,IF($B136=Statistika!$F$70,'Help-list'!$BE135*'Help-list'!$V$13,""))))))))</f>
        <v/>
      </c>
      <c r="Q136" s="562" t="str">
        <f t="shared" si="7"/>
        <v/>
      </c>
      <c r="R136" s="563" t="str">
        <f>IF($B136=Statistika!$F$63,'Help-list'!$BF135*'Help-list'!$V$6,IF($B136=Statistika!$F$64,'Help-list'!$BF135*'Help-list'!$V$7,IF($B136=Statistika!$F$65,'Help-list'!$BF135*'Help-list'!$V$8,IF($B136=Statistika!$F$66,'Help-list'!$BF135*'Help-list'!$V$9,IF($B136=Statistika!$F$67,'Help-list'!$BF135*'Help-list'!$V$10,IF($B136=Statistika!$F$68,'Help-list'!$BF135*'Help-list'!$V$11,IF($B136=Statistika!$F$69,'Help-list'!$BF135*'Help-list'!$V$12,IF($B136=Statistika!$F$70,'Help-list'!$BF135*'Help-list'!$V$13,""))))))))</f>
        <v/>
      </c>
      <c r="S136" s="564"/>
      <c r="T136" s="565" t="str">
        <f>IF($B136=Statistika!$F$63,'Help-list'!$BG135*'Help-list'!$V$6,IF($B136=Statistika!$F$64,'Help-list'!$BG135*'Help-list'!$V$7,IF($B136=Statistika!$F$65,'Help-list'!$BG135*'Help-list'!$V$8,IF($B136=Statistika!$F$66,'Help-list'!$BG135*'Help-list'!$V$9,IF($B136=Statistika!$F$67,'Help-list'!$BG135*'Help-list'!$V$10,IF($B136=Statistika!$F$68,'Help-list'!$BG135*'Help-list'!$V$11,IF($B136=Statistika!$F$69,'Help-list'!$BG135*'Help-list'!$V$12,IF($B136=Statistika!$F$70,'Help-list'!$BG135*'Help-list'!$V$13,""))))))))</f>
        <v/>
      </c>
      <c r="U136" s="564"/>
      <c r="V136" s="565" t="str">
        <f>IF($B136=Statistika!$F$63,'Help-list'!$BH135*'Help-list'!$V$6,IF($B136=Statistika!$F$64,'Help-list'!$BH135*'Help-list'!$V$7,IF($B136=Statistika!$F$65,'Help-list'!$BH135*'Help-list'!$V$8,IF($B136=Statistika!$F$66,'Help-list'!$BH135*'Help-list'!$V$9,IF($B136=Statistika!$F$67,'Help-list'!$BH135*'Help-list'!$V$10,IF($B136=Statistika!$F$68,'Help-list'!$BH135*'Help-list'!$V$11,IF($B136=Statistika!$F$69,'Help-list'!$BH135*'Help-list'!$V$12,IF($B136=Statistika!$F$70,'Help-list'!$BH135*'Help-list'!$V$13,""))))))))</f>
        <v/>
      </c>
      <c r="W136" s="566"/>
      <c r="X136" s="567"/>
      <c r="Y136" s="567"/>
      <c r="Z136" s="567"/>
      <c r="AA136" s="567"/>
      <c r="AB136" s="567"/>
      <c r="AC136" s="567"/>
      <c r="AD136" s="567"/>
      <c r="AE136" s="347"/>
      <c r="AF136" s="568"/>
    </row>
    <row r="137" spans="1:32">
      <c r="A137" s="38"/>
      <c r="B137" s="10"/>
      <c r="C137" s="555"/>
      <c r="D137" s="556"/>
      <c r="E137" s="555"/>
      <c r="F137" s="28"/>
      <c r="G137" s="557" t="str">
        <f t="shared" si="6"/>
        <v/>
      </c>
      <c r="H137" s="558"/>
      <c r="I137" s="542"/>
      <c r="J137" s="10"/>
      <c r="K137" s="559"/>
      <c r="L137" s="559"/>
      <c r="M137" s="559"/>
      <c r="N137" s="560" t="str">
        <f>IF($B137=Statistika!$F$63,'Help-list'!$BD136*'Help-list'!$V$6,IF($B137=Statistika!$F$64,'Help-list'!$BD136*'Help-list'!$V$7,IF($B137=Statistika!$F$65,'Help-list'!$BD136*'Help-list'!$V$8,IF($B137=Statistika!$F$66,'Help-list'!$BD136*'Help-list'!$V$9,IF($B137=Statistika!$F$67,'Help-list'!$BD136*'Help-list'!$V$10,IF($B137=Statistika!$F$68,'Help-list'!$BD136*'Help-list'!$V$11,IF($B137=Statistika!$F$69,'Help-list'!$BD136*'Help-list'!$V$12,IF($B137=Statistika!$F$70,'Help-list'!$BD136*'Help-list'!$V$13,""))))))))</f>
        <v/>
      </c>
      <c r="O137" s="559"/>
      <c r="P137" s="561" t="str">
        <f>IF($B137=Statistika!$F$63,'Help-list'!$BE136*'Help-list'!$V$6,IF($B137=Statistika!$F$64,'Help-list'!$BE136*'Help-list'!$V$7,IF($B137=Statistika!$F$65,'Help-list'!$BE136*'Help-list'!$V$8,IF($B137=Statistika!$F$66,'Help-list'!$BE136*'Help-list'!$V$9,IF($B137=Statistika!$F$67,'Help-list'!$BE136*'Help-list'!$V$10,IF($B137=Statistika!$F$68,'Help-list'!$BE136*'Help-list'!$V$11,IF($B137=Statistika!$F$69,'Help-list'!$BE136*'Help-list'!$V$12,IF($B137=Statistika!$F$70,'Help-list'!$BE136*'Help-list'!$V$13,""))))))))</f>
        <v/>
      </c>
      <c r="Q137" s="562" t="str">
        <f t="shared" si="7"/>
        <v/>
      </c>
      <c r="R137" s="563" t="str">
        <f>IF($B137=Statistika!$F$63,'Help-list'!$BF136*'Help-list'!$V$6,IF($B137=Statistika!$F$64,'Help-list'!$BF136*'Help-list'!$V$7,IF($B137=Statistika!$F$65,'Help-list'!$BF136*'Help-list'!$V$8,IF($B137=Statistika!$F$66,'Help-list'!$BF136*'Help-list'!$V$9,IF($B137=Statistika!$F$67,'Help-list'!$BF136*'Help-list'!$V$10,IF($B137=Statistika!$F$68,'Help-list'!$BF136*'Help-list'!$V$11,IF($B137=Statistika!$F$69,'Help-list'!$BF136*'Help-list'!$V$12,IF($B137=Statistika!$F$70,'Help-list'!$BF136*'Help-list'!$V$13,""))))))))</f>
        <v/>
      </c>
      <c r="S137" s="564"/>
      <c r="T137" s="565" t="str">
        <f>IF($B137=Statistika!$F$63,'Help-list'!$BG136*'Help-list'!$V$6,IF($B137=Statistika!$F$64,'Help-list'!$BG136*'Help-list'!$V$7,IF($B137=Statistika!$F$65,'Help-list'!$BG136*'Help-list'!$V$8,IF($B137=Statistika!$F$66,'Help-list'!$BG136*'Help-list'!$V$9,IF($B137=Statistika!$F$67,'Help-list'!$BG136*'Help-list'!$V$10,IF($B137=Statistika!$F$68,'Help-list'!$BG136*'Help-list'!$V$11,IF($B137=Statistika!$F$69,'Help-list'!$BG136*'Help-list'!$V$12,IF($B137=Statistika!$F$70,'Help-list'!$BG136*'Help-list'!$V$13,""))))))))</f>
        <v/>
      </c>
      <c r="U137" s="564"/>
      <c r="V137" s="565" t="str">
        <f>IF($B137=Statistika!$F$63,'Help-list'!$BH136*'Help-list'!$V$6,IF($B137=Statistika!$F$64,'Help-list'!$BH136*'Help-list'!$V$7,IF($B137=Statistika!$F$65,'Help-list'!$BH136*'Help-list'!$V$8,IF($B137=Statistika!$F$66,'Help-list'!$BH136*'Help-list'!$V$9,IF($B137=Statistika!$F$67,'Help-list'!$BH136*'Help-list'!$V$10,IF($B137=Statistika!$F$68,'Help-list'!$BH136*'Help-list'!$V$11,IF($B137=Statistika!$F$69,'Help-list'!$BH136*'Help-list'!$V$12,IF($B137=Statistika!$F$70,'Help-list'!$BH136*'Help-list'!$V$13,""))))))))</f>
        <v/>
      </c>
      <c r="W137" s="566"/>
      <c r="X137" s="567"/>
      <c r="Y137" s="567"/>
      <c r="Z137" s="567"/>
      <c r="AA137" s="567"/>
      <c r="AB137" s="567"/>
      <c r="AC137" s="567"/>
      <c r="AD137" s="567"/>
      <c r="AE137" s="347"/>
      <c r="AF137" s="568"/>
    </row>
    <row r="138" spans="1:32">
      <c r="A138" s="38"/>
      <c r="B138" s="10"/>
      <c r="C138" s="555"/>
      <c r="D138" s="556"/>
      <c r="E138" s="555"/>
      <c r="F138" s="28"/>
      <c r="G138" s="557" t="str">
        <f t="shared" si="6"/>
        <v/>
      </c>
      <c r="H138" s="558"/>
      <c r="I138" s="542"/>
      <c r="J138" s="10"/>
      <c r="K138" s="559"/>
      <c r="L138" s="559"/>
      <c r="M138" s="559"/>
      <c r="N138" s="560" t="str">
        <f>IF($B138=Statistika!$F$63,'Help-list'!$BD137*'Help-list'!$V$6,IF($B138=Statistika!$F$64,'Help-list'!$BD137*'Help-list'!$V$7,IF($B138=Statistika!$F$65,'Help-list'!$BD137*'Help-list'!$V$8,IF($B138=Statistika!$F$66,'Help-list'!$BD137*'Help-list'!$V$9,IF($B138=Statistika!$F$67,'Help-list'!$BD137*'Help-list'!$V$10,IF($B138=Statistika!$F$68,'Help-list'!$BD137*'Help-list'!$V$11,IF($B138=Statistika!$F$69,'Help-list'!$BD137*'Help-list'!$V$12,IF($B138=Statistika!$F$70,'Help-list'!$BD137*'Help-list'!$V$13,""))))))))</f>
        <v/>
      </c>
      <c r="O138" s="559"/>
      <c r="P138" s="561" t="str">
        <f>IF($B138=Statistika!$F$63,'Help-list'!$BE137*'Help-list'!$V$6,IF($B138=Statistika!$F$64,'Help-list'!$BE137*'Help-list'!$V$7,IF($B138=Statistika!$F$65,'Help-list'!$BE137*'Help-list'!$V$8,IF($B138=Statistika!$F$66,'Help-list'!$BE137*'Help-list'!$V$9,IF($B138=Statistika!$F$67,'Help-list'!$BE137*'Help-list'!$V$10,IF($B138=Statistika!$F$68,'Help-list'!$BE137*'Help-list'!$V$11,IF($B138=Statistika!$F$69,'Help-list'!$BE137*'Help-list'!$V$12,IF($B138=Statistika!$F$70,'Help-list'!$BE137*'Help-list'!$V$13,""))))))))</f>
        <v/>
      </c>
      <c r="Q138" s="562" t="str">
        <f t="shared" si="7"/>
        <v/>
      </c>
      <c r="R138" s="563" t="str">
        <f>IF($B138=Statistika!$F$63,'Help-list'!$BF137*'Help-list'!$V$6,IF($B138=Statistika!$F$64,'Help-list'!$BF137*'Help-list'!$V$7,IF($B138=Statistika!$F$65,'Help-list'!$BF137*'Help-list'!$V$8,IF($B138=Statistika!$F$66,'Help-list'!$BF137*'Help-list'!$V$9,IF($B138=Statistika!$F$67,'Help-list'!$BF137*'Help-list'!$V$10,IF($B138=Statistika!$F$68,'Help-list'!$BF137*'Help-list'!$V$11,IF($B138=Statistika!$F$69,'Help-list'!$BF137*'Help-list'!$V$12,IF($B138=Statistika!$F$70,'Help-list'!$BF137*'Help-list'!$V$13,""))))))))</f>
        <v/>
      </c>
      <c r="S138" s="564"/>
      <c r="T138" s="565" t="str">
        <f>IF($B138=Statistika!$F$63,'Help-list'!$BG137*'Help-list'!$V$6,IF($B138=Statistika!$F$64,'Help-list'!$BG137*'Help-list'!$V$7,IF($B138=Statistika!$F$65,'Help-list'!$BG137*'Help-list'!$V$8,IF($B138=Statistika!$F$66,'Help-list'!$BG137*'Help-list'!$V$9,IF($B138=Statistika!$F$67,'Help-list'!$BG137*'Help-list'!$V$10,IF($B138=Statistika!$F$68,'Help-list'!$BG137*'Help-list'!$V$11,IF($B138=Statistika!$F$69,'Help-list'!$BG137*'Help-list'!$V$12,IF($B138=Statistika!$F$70,'Help-list'!$BG137*'Help-list'!$V$13,""))))))))</f>
        <v/>
      </c>
      <c r="U138" s="564"/>
      <c r="V138" s="565" t="str">
        <f>IF($B138=Statistika!$F$63,'Help-list'!$BH137*'Help-list'!$V$6,IF($B138=Statistika!$F$64,'Help-list'!$BH137*'Help-list'!$V$7,IF($B138=Statistika!$F$65,'Help-list'!$BH137*'Help-list'!$V$8,IF($B138=Statistika!$F$66,'Help-list'!$BH137*'Help-list'!$V$9,IF($B138=Statistika!$F$67,'Help-list'!$BH137*'Help-list'!$V$10,IF($B138=Statistika!$F$68,'Help-list'!$BH137*'Help-list'!$V$11,IF($B138=Statistika!$F$69,'Help-list'!$BH137*'Help-list'!$V$12,IF($B138=Statistika!$F$70,'Help-list'!$BH137*'Help-list'!$V$13,""))))))))</f>
        <v/>
      </c>
      <c r="W138" s="566"/>
      <c r="X138" s="567"/>
      <c r="Y138" s="567"/>
      <c r="Z138" s="567"/>
      <c r="AA138" s="567"/>
      <c r="AB138" s="567"/>
      <c r="AC138" s="567"/>
      <c r="AD138" s="567"/>
      <c r="AE138" s="347"/>
      <c r="AF138" s="568"/>
    </row>
    <row r="139" spans="1:32">
      <c r="A139" s="38"/>
      <c r="B139" s="10"/>
      <c r="C139" s="555"/>
      <c r="D139" s="556"/>
      <c r="E139" s="555"/>
      <c r="F139" s="28"/>
      <c r="G139" s="557" t="str">
        <f t="shared" si="6"/>
        <v/>
      </c>
      <c r="H139" s="558"/>
      <c r="I139" s="542"/>
      <c r="J139" s="10"/>
      <c r="K139" s="559"/>
      <c r="L139" s="559"/>
      <c r="M139" s="559"/>
      <c r="N139" s="560" t="str">
        <f>IF($B139=Statistika!$F$63,'Help-list'!$BD138*'Help-list'!$V$6,IF($B139=Statistika!$F$64,'Help-list'!$BD138*'Help-list'!$V$7,IF($B139=Statistika!$F$65,'Help-list'!$BD138*'Help-list'!$V$8,IF($B139=Statistika!$F$66,'Help-list'!$BD138*'Help-list'!$V$9,IF($B139=Statistika!$F$67,'Help-list'!$BD138*'Help-list'!$V$10,IF($B139=Statistika!$F$68,'Help-list'!$BD138*'Help-list'!$V$11,IF($B139=Statistika!$F$69,'Help-list'!$BD138*'Help-list'!$V$12,IF($B139=Statistika!$F$70,'Help-list'!$BD138*'Help-list'!$V$13,""))))))))</f>
        <v/>
      </c>
      <c r="O139" s="559"/>
      <c r="P139" s="561" t="str">
        <f>IF($B139=Statistika!$F$63,'Help-list'!$BE138*'Help-list'!$V$6,IF($B139=Statistika!$F$64,'Help-list'!$BE138*'Help-list'!$V$7,IF($B139=Statistika!$F$65,'Help-list'!$BE138*'Help-list'!$V$8,IF($B139=Statistika!$F$66,'Help-list'!$BE138*'Help-list'!$V$9,IF($B139=Statistika!$F$67,'Help-list'!$BE138*'Help-list'!$V$10,IF($B139=Statistika!$F$68,'Help-list'!$BE138*'Help-list'!$V$11,IF($B139=Statistika!$F$69,'Help-list'!$BE138*'Help-list'!$V$12,IF($B139=Statistika!$F$70,'Help-list'!$BE138*'Help-list'!$V$13,""))))))))</f>
        <v/>
      </c>
      <c r="Q139" s="562" t="str">
        <f t="shared" si="7"/>
        <v/>
      </c>
      <c r="R139" s="563" t="str">
        <f>IF($B139=Statistika!$F$63,'Help-list'!$BF138*'Help-list'!$V$6,IF($B139=Statistika!$F$64,'Help-list'!$BF138*'Help-list'!$V$7,IF($B139=Statistika!$F$65,'Help-list'!$BF138*'Help-list'!$V$8,IF($B139=Statistika!$F$66,'Help-list'!$BF138*'Help-list'!$V$9,IF($B139=Statistika!$F$67,'Help-list'!$BF138*'Help-list'!$V$10,IF($B139=Statistika!$F$68,'Help-list'!$BF138*'Help-list'!$V$11,IF($B139=Statistika!$F$69,'Help-list'!$BF138*'Help-list'!$V$12,IF($B139=Statistika!$F$70,'Help-list'!$BF138*'Help-list'!$V$13,""))))))))</f>
        <v/>
      </c>
      <c r="S139" s="564"/>
      <c r="T139" s="565" t="str">
        <f>IF($B139=Statistika!$F$63,'Help-list'!$BG138*'Help-list'!$V$6,IF($B139=Statistika!$F$64,'Help-list'!$BG138*'Help-list'!$V$7,IF($B139=Statistika!$F$65,'Help-list'!$BG138*'Help-list'!$V$8,IF($B139=Statistika!$F$66,'Help-list'!$BG138*'Help-list'!$V$9,IF($B139=Statistika!$F$67,'Help-list'!$BG138*'Help-list'!$V$10,IF($B139=Statistika!$F$68,'Help-list'!$BG138*'Help-list'!$V$11,IF($B139=Statistika!$F$69,'Help-list'!$BG138*'Help-list'!$V$12,IF($B139=Statistika!$F$70,'Help-list'!$BG138*'Help-list'!$V$13,""))))))))</f>
        <v/>
      </c>
      <c r="U139" s="564"/>
      <c r="V139" s="565" t="str">
        <f>IF($B139=Statistika!$F$63,'Help-list'!$BH138*'Help-list'!$V$6,IF($B139=Statistika!$F$64,'Help-list'!$BH138*'Help-list'!$V$7,IF($B139=Statistika!$F$65,'Help-list'!$BH138*'Help-list'!$V$8,IF($B139=Statistika!$F$66,'Help-list'!$BH138*'Help-list'!$V$9,IF($B139=Statistika!$F$67,'Help-list'!$BH138*'Help-list'!$V$10,IF($B139=Statistika!$F$68,'Help-list'!$BH138*'Help-list'!$V$11,IF($B139=Statistika!$F$69,'Help-list'!$BH138*'Help-list'!$V$12,IF($B139=Statistika!$F$70,'Help-list'!$BH138*'Help-list'!$V$13,""))))))))</f>
        <v/>
      </c>
      <c r="W139" s="566"/>
      <c r="X139" s="567"/>
      <c r="Y139" s="567"/>
      <c r="Z139" s="567"/>
      <c r="AA139" s="567"/>
      <c r="AB139" s="567"/>
      <c r="AC139" s="567"/>
      <c r="AD139" s="567"/>
      <c r="AE139" s="347"/>
      <c r="AF139" s="568"/>
    </row>
    <row r="140" spans="1:32">
      <c r="A140" s="38"/>
      <c r="B140" s="10"/>
      <c r="C140" s="555"/>
      <c r="D140" s="556"/>
      <c r="E140" s="555"/>
      <c r="F140" s="28"/>
      <c r="G140" s="557" t="str">
        <f t="shared" si="6"/>
        <v/>
      </c>
      <c r="H140" s="558"/>
      <c r="I140" s="542"/>
      <c r="J140" s="10"/>
      <c r="K140" s="559"/>
      <c r="L140" s="559"/>
      <c r="M140" s="559"/>
      <c r="N140" s="560" t="str">
        <f>IF($B140=Statistika!$F$63,'Help-list'!$BD139*'Help-list'!$V$6,IF($B140=Statistika!$F$64,'Help-list'!$BD139*'Help-list'!$V$7,IF($B140=Statistika!$F$65,'Help-list'!$BD139*'Help-list'!$V$8,IF($B140=Statistika!$F$66,'Help-list'!$BD139*'Help-list'!$V$9,IF($B140=Statistika!$F$67,'Help-list'!$BD139*'Help-list'!$V$10,IF($B140=Statistika!$F$68,'Help-list'!$BD139*'Help-list'!$V$11,IF($B140=Statistika!$F$69,'Help-list'!$BD139*'Help-list'!$V$12,IF($B140=Statistika!$F$70,'Help-list'!$BD139*'Help-list'!$V$13,""))))))))</f>
        <v/>
      </c>
      <c r="O140" s="559"/>
      <c r="P140" s="561" t="str">
        <f>IF($B140=Statistika!$F$63,'Help-list'!$BE139*'Help-list'!$V$6,IF($B140=Statistika!$F$64,'Help-list'!$BE139*'Help-list'!$V$7,IF($B140=Statistika!$F$65,'Help-list'!$BE139*'Help-list'!$V$8,IF($B140=Statistika!$F$66,'Help-list'!$BE139*'Help-list'!$V$9,IF($B140=Statistika!$F$67,'Help-list'!$BE139*'Help-list'!$V$10,IF($B140=Statistika!$F$68,'Help-list'!$BE139*'Help-list'!$V$11,IF($B140=Statistika!$F$69,'Help-list'!$BE139*'Help-list'!$V$12,IF($B140=Statistika!$F$70,'Help-list'!$BE139*'Help-list'!$V$13,""))))))))</f>
        <v/>
      </c>
      <c r="Q140" s="562" t="str">
        <f t="shared" si="7"/>
        <v/>
      </c>
      <c r="R140" s="563" t="str">
        <f>IF($B140=Statistika!$F$63,'Help-list'!$BF139*'Help-list'!$V$6,IF($B140=Statistika!$F$64,'Help-list'!$BF139*'Help-list'!$V$7,IF($B140=Statistika!$F$65,'Help-list'!$BF139*'Help-list'!$V$8,IF($B140=Statistika!$F$66,'Help-list'!$BF139*'Help-list'!$V$9,IF($B140=Statistika!$F$67,'Help-list'!$BF139*'Help-list'!$V$10,IF($B140=Statistika!$F$68,'Help-list'!$BF139*'Help-list'!$V$11,IF($B140=Statistika!$F$69,'Help-list'!$BF139*'Help-list'!$V$12,IF($B140=Statistika!$F$70,'Help-list'!$BF139*'Help-list'!$V$13,""))))))))</f>
        <v/>
      </c>
      <c r="S140" s="564"/>
      <c r="T140" s="565" t="str">
        <f>IF($B140=Statistika!$F$63,'Help-list'!$BG139*'Help-list'!$V$6,IF($B140=Statistika!$F$64,'Help-list'!$BG139*'Help-list'!$V$7,IF($B140=Statistika!$F$65,'Help-list'!$BG139*'Help-list'!$V$8,IF($B140=Statistika!$F$66,'Help-list'!$BG139*'Help-list'!$V$9,IF($B140=Statistika!$F$67,'Help-list'!$BG139*'Help-list'!$V$10,IF($B140=Statistika!$F$68,'Help-list'!$BG139*'Help-list'!$V$11,IF($B140=Statistika!$F$69,'Help-list'!$BG139*'Help-list'!$V$12,IF($B140=Statistika!$F$70,'Help-list'!$BG139*'Help-list'!$V$13,""))))))))</f>
        <v/>
      </c>
      <c r="U140" s="564"/>
      <c r="V140" s="565" t="str">
        <f>IF($B140=Statistika!$F$63,'Help-list'!$BH139*'Help-list'!$V$6,IF($B140=Statistika!$F$64,'Help-list'!$BH139*'Help-list'!$V$7,IF($B140=Statistika!$F$65,'Help-list'!$BH139*'Help-list'!$V$8,IF($B140=Statistika!$F$66,'Help-list'!$BH139*'Help-list'!$V$9,IF($B140=Statistika!$F$67,'Help-list'!$BH139*'Help-list'!$V$10,IF($B140=Statistika!$F$68,'Help-list'!$BH139*'Help-list'!$V$11,IF($B140=Statistika!$F$69,'Help-list'!$BH139*'Help-list'!$V$12,IF($B140=Statistika!$F$70,'Help-list'!$BH139*'Help-list'!$V$13,""))))))))</f>
        <v/>
      </c>
      <c r="W140" s="566"/>
      <c r="X140" s="567"/>
      <c r="Y140" s="567"/>
      <c r="Z140" s="567"/>
      <c r="AA140" s="567"/>
      <c r="AB140" s="567"/>
      <c r="AC140" s="567"/>
      <c r="AD140" s="567"/>
      <c r="AE140" s="347"/>
      <c r="AF140" s="568"/>
    </row>
    <row r="141" spans="1:32">
      <c r="A141" s="38"/>
      <c r="B141" s="10"/>
      <c r="C141" s="555"/>
      <c r="D141" s="556"/>
      <c r="E141" s="555"/>
      <c r="F141" s="28"/>
      <c r="G141" s="557" t="str">
        <f t="shared" si="6"/>
        <v/>
      </c>
      <c r="H141" s="558"/>
      <c r="I141" s="542"/>
      <c r="J141" s="10"/>
      <c r="K141" s="559"/>
      <c r="L141" s="559"/>
      <c r="M141" s="559"/>
      <c r="N141" s="560" t="str">
        <f>IF($B141=Statistika!$F$63,'Help-list'!$BD140*'Help-list'!$V$6,IF($B141=Statistika!$F$64,'Help-list'!$BD140*'Help-list'!$V$7,IF($B141=Statistika!$F$65,'Help-list'!$BD140*'Help-list'!$V$8,IF($B141=Statistika!$F$66,'Help-list'!$BD140*'Help-list'!$V$9,IF($B141=Statistika!$F$67,'Help-list'!$BD140*'Help-list'!$V$10,IF($B141=Statistika!$F$68,'Help-list'!$BD140*'Help-list'!$V$11,IF($B141=Statistika!$F$69,'Help-list'!$BD140*'Help-list'!$V$12,IF($B141=Statistika!$F$70,'Help-list'!$BD140*'Help-list'!$V$13,""))))))))</f>
        <v/>
      </c>
      <c r="O141" s="559"/>
      <c r="P141" s="561" t="str">
        <f>IF($B141=Statistika!$F$63,'Help-list'!$BE140*'Help-list'!$V$6,IF($B141=Statistika!$F$64,'Help-list'!$BE140*'Help-list'!$V$7,IF($B141=Statistika!$F$65,'Help-list'!$BE140*'Help-list'!$V$8,IF($B141=Statistika!$F$66,'Help-list'!$BE140*'Help-list'!$V$9,IF($B141=Statistika!$F$67,'Help-list'!$BE140*'Help-list'!$V$10,IF($B141=Statistika!$F$68,'Help-list'!$BE140*'Help-list'!$V$11,IF($B141=Statistika!$F$69,'Help-list'!$BE140*'Help-list'!$V$12,IF($B141=Statistika!$F$70,'Help-list'!$BE140*'Help-list'!$V$13,""))))))))</f>
        <v/>
      </c>
      <c r="Q141" s="562" t="str">
        <f t="shared" si="7"/>
        <v/>
      </c>
      <c r="R141" s="563" t="str">
        <f>IF($B141=Statistika!$F$63,'Help-list'!$BF140*'Help-list'!$V$6,IF($B141=Statistika!$F$64,'Help-list'!$BF140*'Help-list'!$V$7,IF($B141=Statistika!$F$65,'Help-list'!$BF140*'Help-list'!$V$8,IF($B141=Statistika!$F$66,'Help-list'!$BF140*'Help-list'!$V$9,IF($B141=Statistika!$F$67,'Help-list'!$BF140*'Help-list'!$V$10,IF($B141=Statistika!$F$68,'Help-list'!$BF140*'Help-list'!$V$11,IF($B141=Statistika!$F$69,'Help-list'!$BF140*'Help-list'!$V$12,IF($B141=Statistika!$F$70,'Help-list'!$BF140*'Help-list'!$V$13,""))))))))</f>
        <v/>
      </c>
      <c r="S141" s="564"/>
      <c r="T141" s="565" t="str">
        <f>IF($B141=Statistika!$F$63,'Help-list'!$BG140*'Help-list'!$V$6,IF($B141=Statistika!$F$64,'Help-list'!$BG140*'Help-list'!$V$7,IF($B141=Statistika!$F$65,'Help-list'!$BG140*'Help-list'!$V$8,IF($B141=Statistika!$F$66,'Help-list'!$BG140*'Help-list'!$V$9,IF($B141=Statistika!$F$67,'Help-list'!$BG140*'Help-list'!$V$10,IF($B141=Statistika!$F$68,'Help-list'!$BG140*'Help-list'!$V$11,IF($B141=Statistika!$F$69,'Help-list'!$BG140*'Help-list'!$V$12,IF($B141=Statistika!$F$70,'Help-list'!$BG140*'Help-list'!$V$13,""))))))))</f>
        <v/>
      </c>
      <c r="U141" s="564"/>
      <c r="V141" s="565" t="str">
        <f>IF($B141=Statistika!$F$63,'Help-list'!$BH140*'Help-list'!$V$6,IF($B141=Statistika!$F$64,'Help-list'!$BH140*'Help-list'!$V$7,IF($B141=Statistika!$F$65,'Help-list'!$BH140*'Help-list'!$V$8,IF($B141=Statistika!$F$66,'Help-list'!$BH140*'Help-list'!$V$9,IF($B141=Statistika!$F$67,'Help-list'!$BH140*'Help-list'!$V$10,IF($B141=Statistika!$F$68,'Help-list'!$BH140*'Help-list'!$V$11,IF($B141=Statistika!$F$69,'Help-list'!$BH140*'Help-list'!$V$12,IF($B141=Statistika!$F$70,'Help-list'!$BH140*'Help-list'!$V$13,""))))))))</f>
        <v/>
      </c>
      <c r="W141" s="566"/>
      <c r="X141" s="567"/>
      <c r="Y141" s="567"/>
      <c r="Z141" s="567"/>
      <c r="AA141" s="567"/>
      <c r="AB141" s="567"/>
      <c r="AC141" s="567"/>
      <c r="AD141" s="567"/>
      <c r="AE141" s="347"/>
      <c r="AF141" s="568"/>
    </row>
    <row r="142" spans="1:32">
      <c r="A142" s="38"/>
      <c r="B142" s="10"/>
      <c r="C142" s="555"/>
      <c r="D142" s="556"/>
      <c r="E142" s="555"/>
      <c r="F142" s="28"/>
      <c r="G142" s="557" t="str">
        <f t="shared" si="6"/>
        <v/>
      </c>
      <c r="H142" s="558"/>
      <c r="I142" s="542"/>
      <c r="J142" s="10"/>
      <c r="K142" s="559"/>
      <c r="L142" s="559"/>
      <c r="M142" s="559"/>
      <c r="N142" s="560" t="str">
        <f>IF($B142=Statistika!$F$63,'Help-list'!$BD141*'Help-list'!$V$6,IF($B142=Statistika!$F$64,'Help-list'!$BD141*'Help-list'!$V$7,IF($B142=Statistika!$F$65,'Help-list'!$BD141*'Help-list'!$V$8,IF($B142=Statistika!$F$66,'Help-list'!$BD141*'Help-list'!$V$9,IF($B142=Statistika!$F$67,'Help-list'!$BD141*'Help-list'!$V$10,IF($B142=Statistika!$F$68,'Help-list'!$BD141*'Help-list'!$V$11,IF($B142=Statistika!$F$69,'Help-list'!$BD141*'Help-list'!$V$12,IF($B142=Statistika!$F$70,'Help-list'!$BD141*'Help-list'!$V$13,""))))))))</f>
        <v/>
      </c>
      <c r="O142" s="559"/>
      <c r="P142" s="561" t="str">
        <f>IF($B142=Statistika!$F$63,'Help-list'!$BE141*'Help-list'!$V$6,IF($B142=Statistika!$F$64,'Help-list'!$BE141*'Help-list'!$V$7,IF($B142=Statistika!$F$65,'Help-list'!$BE141*'Help-list'!$V$8,IF($B142=Statistika!$F$66,'Help-list'!$BE141*'Help-list'!$V$9,IF($B142=Statistika!$F$67,'Help-list'!$BE141*'Help-list'!$V$10,IF($B142=Statistika!$F$68,'Help-list'!$BE141*'Help-list'!$V$11,IF($B142=Statistika!$F$69,'Help-list'!$BE141*'Help-list'!$V$12,IF($B142=Statistika!$F$70,'Help-list'!$BE141*'Help-list'!$V$13,""))))))))</f>
        <v/>
      </c>
      <c r="Q142" s="562" t="str">
        <f t="shared" si="7"/>
        <v/>
      </c>
      <c r="R142" s="563" t="str">
        <f>IF($B142=Statistika!$F$63,'Help-list'!$BF141*'Help-list'!$V$6,IF($B142=Statistika!$F$64,'Help-list'!$BF141*'Help-list'!$V$7,IF($B142=Statistika!$F$65,'Help-list'!$BF141*'Help-list'!$V$8,IF($B142=Statistika!$F$66,'Help-list'!$BF141*'Help-list'!$V$9,IF($B142=Statistika!$F$67,'Help-list'!$BF141*'Help-list'!$V$10,IF($B142=Statistika!$F$68,'Help-list'!$BF141*'Help-list'!$V$11,IF($B142=Statistika!$F$69,'Help-list'!$BF141*'Help-list'!$V$12,IF($B142=Statistika!$F$70,'Help-list'!$BF141*'Help-list'!$V$13,""))))))))</f>
        <v/>
      </c>
      <c r="S142" s="564"/>
      <c r="T142" s="565" t="str">
        <f>IF($B142=Statistika!$F$63,'Help-list'!$BG141*'Help-list'!$V$6,IF($B142=Statistika!$F$64,'Help-list'!$BG141*'Help-list'!$V$7,IF($B142=Statistika!$F$65,'Help-list'!$BG141*'Help-list'!$V$8,IF($B142=Statistika!$F$66,'Help-list'!$BG141*'Help-list'!$V$9,IF($B142=Statistika!$F$67,'Help-list'!$BG141*'Help-list'!$V$10,IF($B142=Statistika!$F$68,'Help-list'!$BG141*'Help-list'!$V$11,IF($B142=Statistika!$F$69,'Help-list'!$BG141*'Help-list'!$V$12,IF($B142=Statistika!$F$70,'Help-list'!$BG141*'Help-list'!$V$13,""))))))))</f>
        <v/>
      </c>
      <c r="U142" s="564"/>
      <c r="V142" s="565" t="str">
        <f>IF($B142=Statistika!$F$63,'Help-list'!$BH141*'Help-list'!$V$6,IF($B142=Statistika!$F$64,'Help-list'!$BH141*'Help-list'!$V$7,IF($B142=Statistika!$F$65,'Help-list'!$BH141*'Help-list'!$V$8,IF($B142=Statistika!$F$66,'Help-list'!$BH141*'Help-list'!$V$9,IF($B142=Statistika!$F$67,'Help-list'!$BH141*'Help-list'!$V$10,IF($B142=Statistika!$F$68,'Help-list'!$BH141*'Help-list'!$V$11,IF($B142=Statistika!$F$69,'Help-list'!$BH141*'Help-list'!$V$12,IF($B142=Statistika!$F$70,'Help-list'!$BH141*'Help-list'!$V$13,""))))))))</f>
        <v/>
      </c>
      <c r="W142" s="566"/>
      <c r="X142" s="567"/>
      <c r="Y142" s="567"/>
      <c r="Z142" s="567"/>
      <c r="AA142" s="567"/>
      <c r="AB142" s="567"/>
      <c r="AC142" s="567"/>
      <c r="AD142" s="567"/>
      <c r="AE142" s="347"/>
      <c r="AF142" s="568"/>
    </row>
    <row r="143" spans="1:32">
      <c r="A143" s="38"/>
      <c r="B143" s="10"/>
      <c r="C143" s="555"/>
      <c r="D143" s="556"/>
      <c r="E143" s="555"/>
      <c r="F143" s="28"/>
      <c r="G143" s="557" t="str">
        <f t="shared" si="6"/>
        <v/>
      </c>
      <c r="H143" s="558"/>
      <c r="I143" s="542"/>
      <c r="J143" s="10"/>
      <c r="K143" s="559"/>
      <c r="L143" s="559"/>
      <c r="M143" s="559"/>
      <c r="N143" s="560" t="str">
        <f>IF($B143=Statistika!$F$63,'Help-list'!$BD142*'Help-list'!$V$6,IF($B143=Statistika!$F$64,'Help-list'!$BD142*'Help-list'!$V$7,IF($B143=Statistika!$F$65,'Help-list'!$BD142*'Help-list'!$V$8,IF($B143=Statistika!$F$66,'Help-list'!$BD142*'Help-list'!$V$9,IF($B143=Statistika!$F$67,'Help-list'!$BD142*'Help-list'!$V$10,IF($B143=Statistika!$F$68,'Help-list'!$BD142*'Help-list'!$V$11,IF($B143=Statistika!$F$69,'Help-list'!$BD142*'Help-list'!$V$12,IF($B143=Statistika!$F$70,'Help-list'!$BD142*'Help-list'!$V$13,""))))))))</f>
        <v/>
      </c>
      <c r="O143" s="559"/>
      <c r="P143" s="561" t="str">
        <f>IF($B143=Statistika!$F$63,'Help-list'!$BE142*'Help-list'!$V$6,IF($B143=Statistika!$F$64,'Help-list'!$BE142*'Help-list'!$V$7,IF($B143=Statistika!$F$65,'Help-list'!$BE142*'Help-list'!$V$8,IF($B143=Statistika!$F$66,'Help-list'!$BE142*'Help-list'!$V$9,IF($B143=Statistika!$F$67,'Help-list'!$BE142*'Help-list'!$V$10,IF($B143=Statistika!$F$68,'Help-list'!$BE142*'Help-list'!$V$11,IF($B143=Statistika!$F$69,'Help-list'!$BE142*'Help-list'!$V$12,IF($B143=Statistika!$F$70,'Help-list'!$BE142*'Help-list'!$V$13,""))))))))</f>
        <v/>
      </c>
      <c r="Q143" s="562" t="str">
        <f t="shared" si="7"/>
        <v/>
      </c>
      <c r="R143" s="563" t="str">
        <f>IF($B143=Statistika!$F$63,'Help-list'!$BF142*'Help-list'!$V$6,IF($B143=Statistika!$F$64,'Help-list'!$BF142*'Help-list'!$V$7,IF($B143=Statistika!$F$65,'Help-list'!$BF142*'Help-list'!$V$8,IF($B143=Statistika!$F$66,'Help-list'!$BF142*'Help-list'!$V$9,IF($B143=Statistika!$F$67,'Help-list'!$BF142*'Help-list'!$V$10,IF($B143=Statistika!$F$68,'Help-list'!$BF142*'Help-list'!$V$11,IF($B143=Statistika!$F$69,'Help-list'!$BF142*'Help-list'!$V$12,IF($B143=Statistika!$F$70,'Help-list'!$BF142*'Help-list'!$V$13,""))))))))</f>
        <v/>
      </c>
      <c r="S143" s="564"/>
      <c r="T143" s="565" t="str">
        <f>IF($B143=Statistika!$F$63,'Help-list'!$BG142*'Help-list'!$V$6,IF($B143=Statistika!$F$64,'Help-list'!$BG142*'Help-list'!$V$7,IF($B143=Statistika!$F$65,'Help-list'!$BG142*'Help-list'!$V$8,IF($B143=Statistika!$F$66,'Help-list'!$BG142*'Help-list'!$V$9,IF($B143=Statistika!$F$67,'Help-list'!$BG142*'Help-list'!$V$10,IF($B143=Statistika!$F$68,'Help-list'!$BG142*'Help-list'!$V$11,IF($B143=Statistika!$F$69,'Help-list'!$BG142*'Help-list'!$V$12,IF($B143=Statistika!$F$70,'Help-list'!$BG142*'Help-list'!$V$13,""))))))))</f>
        <v/>
      </c>
      <c r="U143" s="564"/>
      <c r="V143" s="565" t="str">
        <f>IF($B143=Statistika!$F$63,'Help-list'!$BH142*'Help-list'!$V$6,IF($B143=Statistika!$F$64,'Help-list'!$BH142*'Help-list'!$V$7,IF($B143=Statistika!$F$65,'Help-list'!$BH142*'Help-list'!$V$8,IF($B143=Statistika!$F$66,'Help-list'!$BH142*'Help-list'!$V$9,IF($B143=Statistika!$F$67,'Help-list'!$BH142*'Help-list'!$V$10,IF($B143=Statistika!$F$68,'Help-list'!$BH142*'Help-list'!$V$11,IF($B143=Statistika!$F$69,'Help-list'!$BH142*'Help-list'!$V$12,IF($B143=Statistika!$F$70,'Help-list'!$BH142*'Help-list'!$V$13,""))))))))</f>
        <v/>
      </c>
      <c r="W143" s="566"/>
      <c r="X143" s="567"/>
      <c r="Y143" s="567"/>
      <c r="Z143" s="567"/>
      <c r="AA143" s="567"/>
      <c r="AB143" s="567"/>
      <c r="AC143" s="567"/>
      <c r="AD143" s="567"/>
      <c r="AE143" s="347"/>
      <c r="AF143" s="568"/>
    </row>
    <row r="144" spans="1:32">
      <c r="A144" s="38"/>
      <c r="B144" s="10"/>
      <c r="C144" s="555"/>
      <c r="D144" s="556"/>
      <c r="E144" s="555"/>
      <c r="F144" s="28"/>
      <c r="G144" s="557" t="str">
        <f t="shared" si="6"/>
        <v/>
      </c>
      <c r="H144" s="558"/>
      <c r="I144" s="542"/>
      <c r="J144" s="10"/>
      <c r="K144" s="559"/>
      <c r="L144" s="559"/>
      <c r="M144" s="559"/>
      <c r="N144" s="560" t="str">
        <f>IF($B144=Statistika!$F$63,'Help-list'!$BD143*'Help-list'!$V$6,IF($B144=Statistika!$F$64,'Help-list'!$BD143*'Help-list'!$V$7,IF($B144=Statistika!$F$65,'Help-list'!$BD143*'Help-list'!$V$8,IF($B144=Statistika!$F$66,'Help-list'!$BD143*'Help-list'!$V$9,IF($B144=Statistika!$F$67,'Help-list'!$BD143*'Help-list'!$V$10,IF($B144=Statistika!$F$68,'Help-list'!$BD143*'Help-list'!$V$11,IF($B144=Statistika!$F$69,'Help-list'!$BD143*'Help-list'!$V$12,IF($B144=Statistika!$F$70,'Help-list'!$BD143*'Help-list'!$V$13,""))))))))</f>
        <v/>
      </c>
      <c r="O144" s="559"/>
      <c r="P144" s="561" t="str">
        <f>IF($B144=Statistika!$F$63,'Help-list'!$BE143*'Help-list'!$V$6,IF($B144=Statistika!$F$64,'Help-list'!$BE143*'Help-list'!$V$7,IF($B144=Statistika!$F$65,'Help-list'!$BE143*'Help-list'!$V$8,IF($B144=Statistika!$F$66,'Help-list'!$BE143*'Help-list'!$V$9,IF($B144=Statistika!$F$67,'Help-list'!$BE143*'Help-list'!$V$10,IF($B144=Statistika!$F$68,'Help-list'!$BE143*'Help-list'!$V$11,IF($B144=Statistika!$F$69,'Help-list'!$BE143*'Help-list'!$V$12,IF($B144=Statistika!$F$70,'Help-list'!$BE143*'Help-list'!$V$13,""))))))))</f>
        <v/>
      </c>
      <c r="Q144" s="562" t="str">
        <f t="shared" si="7"/>
        <v/>
      </c>
      <c r="R144" s="563" t="str">
        <f>IF($B144=Statistika!$F$63,'Help-list'!$BF143*'Help-list'!$V$6,IF($B144=Statistika!$F$64,'Help-list'!$BF143*'Help-list'!$V$7,IF($B144=Statistika!$F$65,'Help-list'!$BF143*'Help-list'!$V$8,IF($B144=Statistika!$F$66,'Help-list'!$BF143*'Help-list'!$V$9,IF($B144=Statistika!$F$67,'Help-list'!$BF143*'Help-list'!$V$10,IF($B144=Statistika!$F$68,'Help-list'!$BF143*'Help-list'!$V$11,IF($B144=Statistika!$F$69,'Help-list'!$BF143*'Help-list'!$V$12,IF($B144=Statistika!$F$70,'Help-list'!$BF143*'Help-list'!$V$13,""))))))))</f>
        <v/>
      </c>
      <c r="S144" s="564"/>
      <c r="T144" s="565" t="str">
        <f>IF($B144=Statistika!$F$63,'Help-list'!$BG143*'Help-list'!$V$6,IF($B144=Statistika!$F$64,'Help-list'!$BG143*'Help-list'!$V$7,IF($B144=Statistika!$F$65,'Help-list'!$BG143*'Help-list'!$V$8,IF($B144=Statistika!$F$66,'Help-list'!$BG143*'Help-list'!$V$9,IF($B144=Statistika!$F$67,'Help-list'!$BG143*'Help-list'!$V$10,IF($B144=Statistika!$F$68,'Help-list'!$BG143*'Help-list'!$V$11,IF($B144=Statistika!$F$69,'Help-list'!$BG143*'Help-list'!$V$12,IF($B144=Statistika!$F$70,'Help-list'!$BG143*'Help-list'!$V$13,""))))))))</f>
        <v/>
      </c>
      <c r="U144" s="564"/>
      <c r="V144" s="565" t="str">
        <f>IF($B144=Statistika!$F$63,'Help-list'!$BH143*'Help-list'!$V$6,IF($B144=Statistika!$F$64,'Help-list'!$BH143*'Help-list'!$V$7,IF($B144=Statistika!$F$65,'Help-list'!$BH143*'Help-list'!$V$8,IF($B144=Statistika!$F$66,'Help-list'!$BH143*'Help-list'!$V$9,IF($B144=Statistika!$F$67,'Help-list'!$BH143*'Help-list'!$V$10,IF($B144=Statistika!$F$68,'Help-list'!$BH143*'Help-list'!$V$11,IF($B144=Statistika!$F$69,'Help-list'!$BH143*'Help-list'!$V$12,IF($B144=Statistika!$F$70,'Help-list'!$BH143*'Help-list'!$V$13,""))))))))</f>
        <v/>
      </c>
      <c r="W144" s="566"/>
      <c r="X144" s="567"/>
      <c r="Y144" s="567"/>
      <c r="Z144" s="567"/>
      <c r="AA144" s="567"/>
      <c r="AB144" s="567"/>
      <c r="AC144" s="567"/>
      <c r="AD144" s="567"/>
      <c r="AE144" s="347"/>
      <c r="AF144" s="568"/>
    </row>
    <row r="145" spans="1:32">
      <c r="A145" s="38"/>
      <c r="B145" s="10"/>
      <c r="C145" s="555"/>
      <c r="D145" s="556"/>
      <c r="E145" s="555"/>
      <c r="F145" s="28"/>
      <c r="G145" s="557" t="str">
        <f t="shared" si="6"/>
        <v/>
      </c>
      <c r="H145" s="558"/>
      <c r="I145" s="542"/>
      <c r="J145" s="10"/>
      <c r="K145" s="559"/>
      <c r="L145" s="559"/>
      <c r="M145" s="559"/>
      <c r="N145" s="560" t="str">
        <f>IF($B145=Statistika!$F$63,'Help-list'!$BD144*'Help-list'!$V$6,IF($B145=Statistika!$F$64,'Help-list'!$BD144*'Help-list'!$V$7,IF($B145=Statistika!$F$65,'Help-list'!$BD144*'Help-list'!$V$8,IF($B145=Statistika!$F$66,'Help-list'!$BD144*'Help-list'!$V$9,IF($B145=Statistika!$F$67,'Help-list'!$BD144*'Help-list'!$V$10,IF($B145=Statistika!$F$68,'Help-list'!$BD144*'Help-list'!$V$11,IF($B145=Statistika!$F$69,'Help-list'!$BD144*'Help-list'!$V$12,IF($B145=Statistika!$F$70,'Help-list'!$BD144*'Help-list'!$V$13,""))))))))</f>
        <v/>
      </c>
      <c r="O145" s="559"/>
      <c r="P145" s="561" t="str">
        <f>IF($B145=Statistika!$F$63,'Help-list'!$BE144*'Help-list'!$V$6,IF($B145=Statistika!$F$64,'Help-list'!$BE144*'Help-list'!$V$7,IF($B145=Statistika!$F$65,'Help-list'!$BE144*'Help-list'!$V$8,IF($B145=Statistika!$F$66,'Help-list'!$BE144*'Help-list'!$V$9,IF($B145=Statistika!$F$67,'Help-list'!$BE144*'Help-list'!$V$10,IF($B145=Statistika!$F$68,'Help-list'!$BE144*'Help-list'!$V$11,IF($B145=Statistika!$F$69,'Help-list'!$BE144*'Help-list'!$V$12,IF($B145=Statistika!$F$70,'Help-list'!$BE144*'Help-list'!$V$13,""))))))))</f>
        <v/>
      </c>
      <c r="Q145" s="562" t="str">
        <f t="shared" si="7"/>
        <v/>
      </c>
      <c r="R145" s="563" t="str">
        <f>IF($B145=Statistika!$F$63,'Help-list'!$BF144*'Help-list'!$V$6,IF($B145=Statistika!$F$64,'Help-list'!$BF144*'Help-list'!$V$7,IF($B145=Statistika!$F$65,'Help-list'!$BF144*'Help-list'!$V$8,IF($B145=Statistika!$F$66,'Help-list'!$BF144*'Help-list'!$V$9,IF($B145=Statistika!$F$67,'Help-list'!$BF144*'Help-list'!$V$10,IF($B145=Statistika!$F$68,'Help-list'!$BF144*'Help-list'!$V$11,IF($B145=Statistika!$F$69,'Help-list'!$BF144*'Help-list'!$V$12,IF($B145=Statistika!$F$70,'Help-list'!$BF144*'Help-list'!$V$13,""))))))))</f>
        <v/>
      </c>
      <c r="S145" s="564"/>
      <c r="T145" s="565" t="str">
        <f>IF($B145=Statistika!$F$63,'Help-list'!$BG144*'Help-list'!$V$6,IF($B145=Statistika!$F$64,'Help-list'!$BG144*'Help-list'!$V$7,IF($B145=Statistika!$F$65,'Help-list'!$BG144*'Help-list'!$V$8,IF($B145=Statistika!$F$66,'Help-list'!$BG144*'Help-list'!$V$9,IF($B145=Statistika!$F$67,'Help-list'!$BG144*'Help-list'!$V$10,IF($B145=Statistika!$F$68,'Help-list'!$BG144*'Help-list'!$V$11,IF($B145=Statistika!$F$69,'Help-list'!$BG144*'Help-list'!$V$12,IF($B145=Statistika!$F$70,'Help-list'!$BG144*'Help-list'!$V$13,""))))))))</f>
        <v/>
      </c>
      <c r="U145" s="564"/>
      <c r="V145" s="565" t="str">
        <f>IF($B145=Statistika!$F$63,'Help-list'!$BH144*'Help-list'!$V$6,IF($B145=Statistika!$F$64,'Help-list'!$BH144*'Help-list'!$V$7,IF($B145=Statistika!$F$65,'Help-list'!$BH144*'Help-list'!$V$8,IF($B145=Statistika!$F$66,'Help-list'!$BH144*'Help-list'!$V$9,IF($B145=Statistika!$F$67,'Help-list'!$BH144*'Help-list'!$V$10,IF($B145=Statistika!$F$68,'Help-list'!$BH144*'Help-list'!$V$11,IF($B145=Statistika!$F$69,'Help-list'!$BH144*'Help-list'!$V$12,IF($B145=Statistika!$F$70,'Help-list'!$BH144*'Help-list'!$V$13,""))))))))</f>
        <v/>
      </c>
      <c r="W145" s="566"/>
      <c r="X145" s="567"/>
      <c r="Y145" s="567"/>
      <c r="Z145" s="567"/>
      <c r="AA145" s="567"/>
      <c r="AB145" s="567"/>
      <c r="AC145" s="567"/>
      <c r="AD145" s="567"/>
      <c r="AE145" s="347"/>
      <c r="AF145" s="568"/>
    </row>
    <row r="146" spans="1:32">
      <c r="A146" s="38"/>
      <c r="B146" s="10"/>
      <c r="C146" s="555"/>
      <c r="D146" s="556"/>
      <c r="E146" s="555"/>
      <c r="F146" s="28"/>
      <c r="G146" s="557" t="str">
        <f t="shared" si="6"/>
        <v/>
      </c>
      <c r="H146" s="558"/>
      <c r="I146" s="542"/>
      <c r="J146" s="10"/>
      <c r="K146" s="559"/>
      <c r="L146" s="559"/>
      <c r="M146" s="559"/>
      <c r="N146" s="560" t="str">
        <f>IF($B146=Statistika!$F$63,'Help-list'!$BD145*'Help-list'!$V$6,IF($B146=Statistika!$F$64,'Help-list'!$BD145*'Help-list'!$V$7,IF($B146=Statistika!$F$65,'Help-list'!$BD145*'Help-list'!$V$8,IF($B146=Statistika!$F$66,'Help-list'!$BD145*'Help-list'!$V$9,IF($B146=Statistika!$F$67,'Help-list'!$BD145*'Help-list'!$V$10,IF($B146=Statistika!$F$68,'Help-list'!$BD145*'Help-list'!$V$11,IF($B146=Statistika!$F$69,'Help-list'!$BD145*'Help-list'!$V$12,IF($B146=Statistika!$F$70,'Help-list'!$BD145*'Help-list'!$V$13,""))))))))</f>
        <v/>
      </c>
      <c r="O146" s="559"/>
      <c r="P146" s="561" t="str">
        <f>IF($B146=Statistika!$F$63,'Help-list'!$BE145*'Help-list'!$V$6,IF($B146=Statistika!$F$64,'Help-list'!$BE145*'Help-list'!$V$7,IF($B146=Statistika!$F$65,'Help-list'!$BE145*'Help-list'!$V$8,IF($B146=Statistika!$F$66,'Help-list'!$BE145*'Help-list'!$V$9,IF($B146=Statistika!$F$67,'Help-list'!$BE145*'Help-list'!$V$10,IF($B146=Statistika!$F$68,'Help-list'!$BE145*'Help-list'!$V$11,IF($B146=Statistika!$F$69,'Help-list'!$BE145*'Help-list'!$V$12,IF($B146=Statistika!$F$70,'Help-list'!$BE145*'Help-list'!$V$13,""))))))))</f>
        <v/>
      </c>
      <c r="Q146" s="562" t="str">
        <f t="shared" si="7"/>
        <v/>
      </c>
      <c r="R146" s="563" t="str">
        <f>IF($B146=Statistika!$F$63,'Help-list'!$BF145*'Help-list'!$V$6,IF($B146=Statistika!$F$64,'Help-list'!$BF145*'Help-list'!$V$7,IF($B146=Statistika!$F$65,'Help-list'!$BF145*'Help-list'!$V$8,IF($B146=Statistika!$F$66,'Help-list'!$BF145*'Help-list'!$V$9,IF($B146=Statistika!$F$67,'Help-list'!$BF145*'Help-list'!$V$10,IF($B146=Statistika!$F$68,'Help-list'!$BF145*'Help-list'!$V$11,IF($B146=Statistika!$F$69,'Help-list'!$BF145*'Help-list'!$V$12,IF($B146=Statistika!$F$70,'Help-list'!$BF145*'Help-list'!$V$13,""))))))))</f>
        <v/>
      </c>
      <c r="S146" s="564"/>
      <c r="T146" s="565" t="str">
        <f>IF($B146=Statistika!$F$63,'Help-list'!$BG145*'Help-list'!$V$6,IF($B146=Statistika!$F$64,'Help-list'!$BG145*'Help-list'!$V$7,IF($B146=Statistika!$F$65,'Help-list'!$BG145*'Help-list'!$V$8,IF($B146=Statistika!$F$66,'Help-list'!$BG145*'Help-list'!$V$9,IF($B146=Statistika!$F$67,'Help-list'!$BG145*'Help-list'!$V$10,IF($B146=Statistika!$F$68,'Help-list'!$BG145*'Help-list'!$V$11,IF($B146=Statistika!$F$69,'Help-list'!$BG145*'Help-list'!$V$12,IF($B146=Statistika!$F$70,'Help-list'!$BG145*'Help-list'!$V$13,""))))))))</f>
        <v/>
      </c>
      <c r="U146" s="564"/>
      <c r="V146" s="565" t="str">
        <f>IF($B146=Statistika!$F$63,'Help-list'!$BH145*'Help-list'!$V$6,IF($B146=Statistika!$F$64,'Help-list'!$BH145*'Help-list'!$V$7,IF($B146=Statistika!$F$65,'Help-list'!$BH145*'Help-list'!$V$8,IF($B146=Statistika!$F$66,'Help-list'!$BH145*'Help-list'!$V$9,IF($B146=Statistika!$F$67,'Help-list'!$BH145*'Help-list'!$V$10,IF($B146=Statistika!$F$68,'Help-list'!$BH145*'Help-list'!$V$11,IF($B146=Statistika!$F$69,'Help-list'!$BH145*'Help-list'!$V$12,IF($B146=Statistika!$F$70,'Help-list'!$BH145*'Help-list'!$V$13,""))))))))</f>
        <v/>
      </c>
      <c r="W146" s="566"/>
      <c r="X146" s="567"/>
      <c r="Y146" s="567"/>
      <c r="Z146" s="567"/>
      <c r="AA146" s="567"/>
      <c r="AB146" s="567"/>
      <c r="AC146" s="567"/>
      <c r="AD146" s="567"/>
      <c r="AE146" s="347"/>
      <c r="AF146" s="568"/>
    </row>
    <row r="147" spans="1:32">
      <c r="A147" s="38"/>
      <c r="B147" s="10"/>
      <c r="C147" s="555"/>
      <c r="D147" s="556"/>
      <c r="E147" s="555"/>
      <c r="F147" s="28"/>
      <c r="G147" s="557" t="str">
        <f t="shared" si="6"/>
        <v/>
      </c>
      <c r="H147" s="558"/>
      <c r="I147" s="542"/>
      <c r="J147" s="10"/>
      <c r="K147" s="559"/>
      <c r="L147" s="559"/>
      <c r="M147" s="559"/>
      <c r="N147" s="560" t="str">
        <f>IF($B147=Statistika!$F$63,'Help-list'!$BD146*'Help-list'!$V$6,IF($B147=Statistika!$F$64,'Help-list'!$BD146*'Help-list'!$V$7,IF($B147=Statistika!$F$65,'Help-list'!$BD146*'Help-list'!$V$8,IF($B147=Statistika!$F$66,'Help-list'!$BD146*'Help-list'!$V$9,IF($B147=Statistika!$F$67,'Help-list'!$BD146*'Help-list'!$V$10,IF($B147=Statistika!$F$68,'Help-list'!$BD146*'Help-list'!$V$11,IF($B147=Statistika!$F$69,'Help-list'!$BD146*'Help-list'!$V$12,IF($B147=Statistika!$F$70,'Help-list'!$BD146*'Help-list'!$V$13,""))))))))</f>
        <v/>
      </c>
      <c r="O147" s="559"/>
      <c r="P147" s="561" t="str">
        <f>IF($B147=Statistika!$F$63,'Help-list'!$BE146*'Help-list'!$V$6,IF($B147=Statistika!$F$64,'Help-list'!$BE146*'Help-list'!$V$7,IF($B147=Statistika!$F$65,'Help-list'!$BE146*'Help-list'!$V$8,IF($B147=Statistika!$F$66,'Help-list'!$BE146*'Help-list'!$V$9,IF($B147=Statistika!$F$67,'Help-list'!$BE146*'Help-list'!$V$10,IF($B147=Statistika!$F$68,'Help-list'!$BE146*'Help-list'!$V$11,IF($B147=Statistika!$F$69,'Help-list'!$BE146*'Help-list'!$V$12,IF($B147=Statistika!$F$70,'Help-list'!$BE146*'Help-list'!$V$13,""))))))))</f>
        <v/>
      </c>
      <c r="Q147" s="562" t="str">
        <f t="shared" si="7"/>
        <v/>
      </c>
      <c r="R147" s="563" t="str">
        <f>IF($B147=Statistika!$F$63,'Help-list'!$BF146*'Help-list'!$V$6,IF($B147=Statistika!$F$64,'Help-list'!$BF146*'Help-list'!$V$7,IF($B147=Statistika!$F$65,'Help-list'!$BF146*'Help-list'!$V$8,IF($B147=Statistika!$F$66,'Help-list'!$BF146*'Help-list'!$V$9,IF($B147=Statistika!$F$67,'Help-list'!$BF146*'Help-list'!$V$10,IF($B147=Statistika!$F$68,'Help-list'!$BF146*'Help-list'!$V$11,IF($B147=Statistika!$F$69,'Help-list'!$BF146*'Help-list'!$V$12,IF($B147=Statistika!$F$70,'Help-list'!$BF146*'Help-list'!$V$13,""))))))))</f>
        <v/>
      </c>
      <c r="S147" s="564"/>
      <c r="T147" s="565" t="str">
        <f>IF($B147=Statistika!$F$63,'Help-list'!$BG146*'Help-list'!$V$6,IF($B147=Statistika!$F$64,'Help-list'!$BG146*'Help-list'!$V$7,IF($B147=Statistika!$F$65,'Help-list'!$BG146*'Help-list'!$V$8,IF($B147=Statistika!$F$66,'Help-list'!$BG146*'Help-list'!$V$9,IF($B147=Statistika!$F$67,'Help-list'!$BG146*'Help-list'!$V$10,IF($B147=Statistika!$F$68,'Help-list'!$BG146*'Help-list'!$V$11,IF($B147=Statistika!$F$69,'Help-list'!$BG146*'Help-list'!$V$12,IF($B147=Statistika!$F$70,'Help-list'!$BG146*'Help-list'!$V$13,""))))))))</f>
        <v/>
      </c>
      <c r="U147" s="564"/>
      <c r="V147" s="565" t="str">
        <f>IF($B147=Statistika!$F$63,'Help-list'!$BH146*'Help-list'!$V$6,IF($B147=Statistika!$F$64,'Help-list'!$BH146*'Help-list'!$V$7,IF($B147=Statistika!$F$65,'Help-list'!$BH146*'Help-list'!$V$8,IF($B147=Statistika!$F$66,'Help-list'!$BH146*'Help-list'!$V$9,IF($B147=Statistika!$F$67,'Help-list'!$BH146*'Help-list'!$V$10,IF($B147=Statistika!$F$68,'Help-list'!$BH146*'Help-list'!$V$11,IF($B147=Statistika!$F$69,'Help-list'!$BH146*'Help-list'!$V$12,IF($B147=Statistika!$F$70,'Help-list'!$BH146*'Help-list'!$V$13,""))))))))</f>
        <v/>
      </c>
      <c r="W147" s="566"/>
      <c r="X147" s="567"/>
      <c r="Y147" s="567"/>
      <c r="Z147" s="567"/>
      <c r="AA147" s="567"/>
      <c r="AB147" s="567"/>
      <c r="AC147" s="567"/>
      <c r="AD147" s="567"/>
      <c r="AE147" s="347"/>
      <c r="AF147" s="568"/>
    </row>
    <row r="148" spans="1:32">
      <c r="A148" s="38"/>
      <c r="B148" s="10"/>
      <c r="C148" s="555"/>
      <c r="D148" s="556"/>
      <c r="E148" s="555"/>
      <c r="F148" s="28"/>
      <c r="G148" s="557" t="str">
        <f t="shared" si="6"/>
        <v/>
      </c>
      <c r="H148" s="558"/>
      <c r="I148" s="542"/>
      <c r="J148" s="10"/>
      <c r="K148" s="559"/>
      <c r="L148" s="559"/>
      <c r="M148" s="559"/>
      <c r="N148" s="560" t="str">
        <f>IF($B148=Statistika!$F$63,'Help-list'!$BD147*'Help-list'!$V$6,IF($B148=Statistika!$F$64,'Help-list'!$BD147*'Help-list'!$V$7,IF($B148=Statistika!$F$65,'Help-list'!$BD147*'Help-list'!$V$8,IF($B148=Statistika!$F$66,'Help-list'!$BD147*'Help-list'!$V$9,IF($B148=Statistika!$F$67,'Help-list'!$BD147*'Help-list'!$V$10,IF($B148=Statistika!$F$68,'Help-list'!$BD147*'Help-list'!$V$11,IF($B148=Statistika!$F$69,'Help-list'!$BD147*'Help-list'!$V$12,IF($B148=Statistika!$F$70,'Help-list'!$BD147*'Help-list'!$V$13,""))))))))</f>
        <v/>
      </c>
      <c r="O148" s="559"/>
      <c r="P148" s="561" t="str">
        <f>IF($B148=Statistika!$F$63,'Help-list'!$BE147*'Help-list'!$V$6,IF($B148=Statistika!$F$64,'Help-list'!$BE147*'Help-list'!$V$7,IF($B148=Statistika!$F$65,'Help-list'!$BE147*'Help-list'!$V$8,IF($B148=Statistika!$F$66,'Help-list'!$BE147*'Help-list'!$V$9,IF($B148=Statistika!$F$67,'Help-list'!$BE147*'Help-list'!$V$10,IF($B148=Statistika!$F$68,'Help-list'!$BE147*'Help-list'!$V$11,IF($B148=Statistika!$F$69,'Help-list'!$BE147*'Help-list'!$V$12,IF($B148=Statistika!$F$70,'Help-list'!$BE147*'Help-list'!$V$13,""))))))))</f>
        <v/>
      </c>
      <c r="Q148" s="562" t="str">
        <f t="shared" si="7"/>
        <v/>
      </c>
      <c r="R148" s="563" t="str">
        <f>IF($B148=Statistika!$F$63,'Help-list'!$BF147*'Help-list'!$V$6,IF($B148=Statistika!$F$64,'Help-list'!$BF147*'Help-list'!$V$7,IF($B148=Statistika!$F$65,'Help-list'!$BF147*'Help-list'!$V$8,IF($B148=Statistika!$F$66,'Help-list'!$BF147*'Help-list'!$V$9,IF($B148=Statistika!$F$67,'Help-list'!$BF147*'Help-list'!$V$10,IF($B148=Statistika!$F$68,'Help-list'!$BF147*'Help-list'!$V$11,IF($B148=Statistika!$F$69,'Help-list'!$BF147*'Help-list'!$V$12,IF($B148=Statistika!$F$70,'Help-list'!$BF147*'Help-list'!$V$13,""))))))))</f>
        <v/>
      </c>
      <c r="S148" s="564"/>
      <c r="T148" s="565" t="str">
        <f>IF($B148=Statistika!$F$63,'Help-list'!$BG147*'Help-list'!$V$6,IF($B148=Statistika!$F$64,'Help-list'!$BG147*'Help-list'!$V$7,IF($B148=Statistika!$F$65,'Help-list'!$BG147*'Help-list'!$V$8,IF($B148=Statistika!$F$66,'Help-list'!$BG147*'Help-list'!$V$9,IF($B148=Statistika!$F$67,'Help-list'!$BG147*'Help-list'!$V$10,IF($B148=Statistika!$F$68,'Help-list'!$BG147*'Help-list'!$V$11,IF($B148=Statistika!$F$69,'Help-list'!$BG147*'Help-list'!$V$12,IF($B148=Statistika!$F$70,'Help-list'!$BG147*'Help-list'!$V$13,""))))))))</f>
        <v/>
      </c>
      <c r="U148" s="564"/>
      <c r="V148" s="565" t="str">
        <f>IF($B148=Statistika!$F$63,'Help-list'!$BH147*'Help-list'!$V$6,IF($B148=Statistika!$F$64,'Help-list'!$BH147*'Help-list'!$V$7,IF($B148=Statistika!$F$65,'Help-list'!$BH147*'Help-list'!$V$8,IF($B148=Statistika!$F$66,'Help-list'!$BH147*'Help-list'!$V$9,IF($B148=Statistika!$F$67,'Help-list'!$BH147*'Help-list'!$V$10,IF($B148=Statistika!$F$68,'Help-list'!$BH147*'Help-list'!$V$11,IF($B148=Statistika!$F$69,'Help-list'!$BH147*'Help-list'!$V$12,IF($B148=Statistika!$F$70,'Help-list'!$BH147*'Help-list'!$V$13,""))))))))</f>
        <v/>
      </c>
      <c r="W148" s="566"/>
      <c r="X148" s="567"/>
      <c r="Y148" s="567"/>
      <c r="Z148" s="567"/>
      <c r="AA148" s="567"/>
      <c r="AB148" s="567"/>
      <c r="AC148" s="567"/>
      <c r="AD148" s="567"/>
      <c r="AE148" s="347"/>
      <c r="AF148" s="568"/>
    </row>
    <row r="149" spans="1:32">
      <c r="A149" s="38"/>
      <c r="B149" s="10"/>
      <c r="C149" s="555"/>
      <c r="D149" s="556"/>
      <c r="E149" s="555"/>
      <c r="F149" s="28"/>
      <c r="G149" s="557" t="str">
        <f t="shared" si="6"/>
        <v/>
      </c>
      <c r="H149" s="558"/>
      <c r="I149" s="542"/>
      <c r="J149" s="10"/>
      <c r="K149" s="559"/>
      <c r="L149" s="559"/>
      <c r="M149" s="559"/>
      <c r="N149" s="560" t="str">
        <f>IF($B149=Statistika!$F$63,'Help-list'!$BD148*'Help-list'!$V$6,IF($B149=Statistika!$F$64,'Help-list'!$BD148*'Help-list'!$V$7,IF($B149=Statistika!$F$65,'Help-list'!$BD148*'Help-list'!$V$8,IF($B149=Statistika!$F$66,'Help-list'!$BD148*'Help-list'!$V$9,IF($B149=Statistika!$F$67,'Help-list'!$BD148*'Help-list'!$V$10,IF($B149=Statistika!$F$68,'Help-list'!$BD148*'Help-list'!$V$11,IF($B149=Statistika!$F$69,'Help-list'!$BD148*'Help-list'!$V$12,IF($B149=Statistika!$F$70,'Help-list'!$BD148*'Help-list'!$V$13,""))))))))</f>
        <v/>
      </c>
      <c r="O149" s="559"/>
      <c r="P149" s="561" t="str">
        <f>IF($B149=Statistika!$F$63,'Help-list'!$BE148*'Help-list'!$V$6,IF($B149=Statistika!$F$64,'Help-list'!$BE148*'Help-list'!$V$7,IF($B149=Statistika!$F$65,'Help-list'!$BE148*'Help-list'!$V$8,IF($B149=Statistika!$F$66,'Help-list'!$BE148*'Help-list'!$V$9,IF($B149=Statistika!$F$67,'Help-list'!$BE148*'Help-list'!$V$10,IF($B149=Statistika!$F$68,'Help-list'!$BE148*'Help-list'!$V$11,IF($B149=Statistika!$F$69,'Help-list'!$BE148*'Help-list'!$V$12,IF($B149=Statistika!$F$70,'Help-list'!$BE148*'Help-list'!$V$13,""))))))))</f>
        <v/>
      </c>
      <c r="Q149" s="562" t="str">
        <f t="shared" si="7"/>
        <v/>
      </c>
      <c r="R149" s="563" t="str">
        <f>IF($B149=Statistika!$F$63,'Help-list'!$BF148*'Help-list'!$V$6,IF($B149=Statistika!$F$64,'Help-list'!$BF148*'Help-list'!$V$7,IF($B149=Statistika!$F$65,'Help-list'!$BF148*'Help-list'!$V$8,IF($B149=Statistika!$F$66,'Help-list'!$BF148*'Help-list'!$V$9,IF($B149=Statistika!$F$67,'Help-list'!$BF148*'Help-list'!$V$10,IF($B149=Statistika!$F$68,'Help-list'!$BF148*'Help-list'!$V$11,IF($B149=Statistika!$F$69,'Help-list'!$BF148*'Help-list'!$V$12,IF($B149=Statistika!$F$70,'Help-list'!$BF148*'Help-list'!$V$13,""))))))))</f>
        <v/>
      </c>
      <c r="S149" s="564"/>
      <c r="T149" s="565" t="str">
        <f>IF($B149=Statistika!$F$63,'Help-list'!$BG148*'Help-list'!$V$6,IF($B149=Statistika!$F$64,'Help-list'!$BG148*'Help-list'!$V$7,IF($B149=Statistika!$F$65,'Help-list'!$BG148*'Help-list'!$V$8,IF($B149=Statistika!$F$66,'Help-list'!$BG148*'Help-list'!$V$9,IF($B149=Statistika!$F$67,'Help-list'!$BG148*'Help-list'!$V$10,IF($B149=Statistika!$F$68,'Help-list'!$BG148*'Help-list'!$V$11,IF($B149=Statistika!$F$69,'Help-list'!$BG148*'Help-list'!$V$12,IF($B149=Statistika!$F$70,'Help-list'!$BG148*'Help-list'!$V$13,""))))))))</f>
        <v/>
      </c>
      <c r="U149" s="564"/>
      <c r="V149" s="565" t="str">
        <f>IF($B149=Statistika!$F$63,'Help-list'!$BH148*'Help-list'!$V$6,IF($B149=Statistika!$F$64,'Help-list'!$BH148*'Help-list'!$V$7,IF($B149=Statistika!$F$65,'Help-list'!$BH148*'Help-list'!$V$8,IF($B149=Statistika!$F$66,'Help-list'!$BH148*'Help-list'!$V$9,IF($B149=Statistika!$F$67,'Help-list'!$BH148*'Help-list'!$V$10,IF($B149=Statistika!$F$68,'Help-list'!$BH148*'Help-list'!$V$11,IF($B149=Statistika!$F$69,'Help-list'!$BH148*'Help-list'!$V$12,IF($B149=Statistika!$F$70,'Help-list'!$BH148*'Help-list'!$V$13,""))))))))</f>
        <v/>
      </c>
      <c r="W149" s="566"/>
      <c r="X149" s="567"/>
      <c r="Y149" s="567"/>
      <c r="Z149" s="567"/>
      <c r="AA149" s="567"/>
      <c r="AB149" s="567"/>
      <c r="AC149" s="567"/>
      <c r="AD149" s="567"/>
      <c r="AE149" s="347"/>
      <c r="AF149" s="568"/>
    </row>
    <row r="150" spans="1:32">
      <c r="A150" s="38"/>
      <c r="B150" s="10"/>
      <c r="C150" s="555"/>
      <c r="D150" s="556"/>
      <c r="E150" s="555"/>
      <c r="F150" s="28"/>
      <c r="G150" s="557" t="str">
        <f t="shared" si="6"/>
        <v/>
      </c>
      <c r="H150" s="558"/>
      <c r="I150" s="542"/>
      <c r="J150" s="10"/>
      <c r="K150" s="559"/>
      <c r="L150" s="559"/>
      <c r="M150" s="559"/>
      <c r="N150" s="560" t="str">
        <f>IF($B150=Statistika!$F$63,'Help-list'!$BD149*'Help-list'!$V$6,IF($B150=Statistika!$F$64,'Help-list'!$BD149*'Help-list'!$V$7,IF($B150=Statistika!$F$65,'Help-list'!$BD149*'Help-list'!$V$8,IF($B150=Statistika!$F$66,'Help-list'!$BD149*'Help-list'!$V$9,IF($B150=Statistika!$F$67,'Help-list'!$BD149*'Help-list'!$V$10,IF($B150=Statistika!$F$68,'Help-list'!$BD149*'Help-list'!$V$11,IF($B150=Statistika!$F$69,'Help-list'!$BD149*'Help-list'!$V$12,IF($B150=Statistika!$F$70,'Help-list'!$BD149*'Help-list'!$V$13,""))))))))</f>
        <v/>
      </c>
      <c r="O150" s="559"/>
      <c r="P150" s="561" t="str">
        <f>IF($B150=Statistika!$F$63,'Help-list'!$BE149*'Help-list'!$V$6,IF($B150=Statistika!$F$64,'Help-list'!$BE149*'Help-list'!$V$7,IF($B150=Statistika!$F$65,'Help-list'!$BE149*'Help-list'!$V$8,IF($B150=Statistika!$F$66,'Help-list'!$BE149*'Help-list'!$V$9,IF($B150=Statistika!$F$67,'Help-list'!$BE149*'Help-list'!$V$10,IF($B150=Statistika!$F$68,'Help-list'!$BE149*'Help-list'!$V$11,IF($B150=Statistika!$F$69,'Help-list'!$BE149*'Help-list'!$V$12,IF($B150=Statistika!$F$70,'Help-list'!$BE149*'Help-list'!$V$13,""))))))))</f>
        <v/>
      </c>
      <c r="Q150" s="562" t="str">
        <f t="shared" si="7"/>
        <v/>
      </c>
      <c r="R150" s="563" t="str">
        <f>IF($B150=Statistika!$F$63,'Help-list'!$BF149*'Help-list'!$V$6,IF($B150=Statistika!$F$64,'Help-list'!$BF149*'Help-list'!$V$7,IF($B150=Statistika!$F$65,'Help-list'!$BF149*'Help-list'!$V$8,IF($B150=Statistika!$F$66,'Help-list'!$BF149*'Help-list'!$V$9,IF($B150=Statistika!$F$67,'Help-list'!$BF149*'Help-list'!$V$10,IF($B150=Statistika!$F$68,'Help-list'!$BF149*'Help-list'!$V$11,IF($B150=Statistika!$F$69,'Help-list'!$BF149*'Help-list'!$V$12,IF($B150=Statistika!$F$70,'Help-list'!$BF149*'Help-list'!$V$13,""))))))))</f>
        <v/>
      </c>
      <c r="S150" s="564"/>
      <c r="T150" s="565" t="str">
        <f>IF($B150=Statistika!$F$63,'Help-list'!$BG149*'Help-list'!$V$6,IF($B150=Statistika!$F$64,'Help-list'!$BG149*'Help-list'!$V$7,IF($B150=Statistika!$F$65,'Help-list'!$BG149*'Help-list'!$V$8,IF($B150=Statistika!$F$66,'Help-list'!$BG149*'Help-list'!$V$9,IF($B150=Statistika!$F$67,'Help-list'!$BG149*'Help-list'!$V$10,IF($B150=Statistika!$F$68,'Help-list'!$BG149*'Help-list'!$V$11,IF($B150=Statistika!$F$69,'Help-list'!$BG149*'Help-list'!$V$12,IF($B150=Statistika!$F$70,'Help-list'!$BG149*'Help-list'!$V$13,""))))))))</f>
        <v/>
      </c>
      <c r="U150" s="564"/>
      <c r="V150" s="565" t="str">
        <f>IF($B150=Statistika!$F$63,'Help-list'!$BH149*'Help-list'!$V$6,IF($B150=Statistika!$F$64,'Help-list'!$BH149*'Help-list'!$V$7,IF($B150=Statistika!$F$65,'Help-list'!$BH149*'Help-list'!$V$8,IF($B150=Statistika!$F$66,'Help-list'!$BH149*'Help-list'!$V$9,IF($B150=Statistika!$F$67,'Help-list'!$BH149*'Help-list'!$V$10,IF($B150=Statistika!$F$68,'Help-list'!$BH149*'Help-list'!$V$11,IF($B150=Statistika!$F$69,'Help-list'!$BH149*'Help-list'!$V$12,IF($B150=Statistika!$F$70,'Help-list'!$BH149*'Help-list'!$V$13,""))))))))</f>
        <v/>
      </c>
      <c r="W150" s="566"/>
      <c r="X150" s="567"/>
      <c r="Y150" s="567"/>
      <c r="Z150" s="567"/>
      <c r="AA150" s="567"/>
      <c r="AB150" s="567"/>
      <c r="AC150" s="567"/>
      <c r="AD150" s="567"/>
      <c r="AE150" s="347"/>
      <c r="AF150" s="568"/>
    </row>
    <row r="151" spans="1:32">
      <c r="A151" s="38"/>
      <c r="B151" s="10"/>
      <c r="C151" s="555"/>
      <c r="D151" s="556"/>
      <c r="E151" s="555"/>
      <c r="F151" s="28"/>
      <c r="G151" s="557" t="str">
        <f t="shared" si="6"/>
        <v/>
      </c>
      <c r="H151" s="558"/>
      <c r="I151" s="542"/>
      <c r="J151" s="10"/>
      <c r="K151" s="559"/>
      <c r="L151" s="559"/>
      <c r="M151" s="559"/>
      <c r="N151" s="560" t="str">
        <f>IF($B151=Statistika!$F$63,'Help-list'!$BD150*'Help-list'!$V$6,IF($B151=Statistika!$F$64,'Help-list'!$BD150*'Help-list'!$V$7,IF($B151=Statistika!$F$65,'Help-list'!$BD150*'Help-list'!$V$8,IF($B151=Statistika!$F$66,'Help-list'!$BD150*'Help-list'!$V$9,IF($B151=Statistika!$F$67,'Help-list'!$BD150*'Help-list'!$V$10,IF($B151=Statistika!$F$68,'Help-list'!$BD150*'Help-list'!$V$11,IF($B151=Statistika!$F$69,'Help-list'!$BD150*'Help-list'!$V$12,IF($B151=Statistika!$F$70,'Help-list'!$BD150*'Help-list'!$V$13,""))))))))</f>
        <v/>
      </c>
      <c r="O151" s="559"/>
      <c r="P151" s="561" t="str">
        <f>IF($B151=Statistika!$F$63,'Help-list'!$BE150*'Help-list'!$V$6,IF($B151=Statistika!$F$64,'Help-list'!$BE150*'Help-list'!$V$7,IF($B151=Statistika!$F$65,'Help-list'!$BE150*'Help-list'!$V$8,IF($B151=Statistika!$F$66,'Help-list'!$BE150*'Help-list'!$V$9,IF($B151=Statistika!$F$67,'Help-list'!$BE150*'Help-list'!$V$10,IF($B151=Statistika!$F$68,'Help-list'!$BE150*'Help-list'!$V$11,IF($B151=Statistika!$F$69,'Help-list'!$BE150*'Help-list'!$V$12,IF($B151=Statistika!$F$70,'Help-list'!$BE150*'Help-list'!$V$13,""))))))))</f>
        <v/>
      </c>
      <c r="Q151" s="562" t="str">
        <f t="shared" si="7"/>
        <v/>
      </c>
      <c r="R151" s="563" t="str">
        <f>IF($B151=Statistika!$F$63,'Help-list'!$BF150*'Help-list'!$V$6,IF($B151=Statistika!$F$64,'Help-list'!$BF150*'Help-list'!$V$7,IF($B151=Statistika!$F$65,'Help-list'!$BF150*'Help-list'!$V$8,IF($B151=Statistika!$F$66,'Help-list'!$BF150*'Help-list'!$V$9,IF($B151=Statistika!$F$67,'Help-list'!$BF150*'Help-list'!$V$10,IF($B151=Statistika!$F$68,'Help-list'!$BF150*'Help-list'!$V$11,IF($B151=Statistika!$F$69,'Help-list'!$BF150*'Help-list'!$V$12,IF($B151=Statistika!$F$70,'Help-list'!$BF150*'Help-list'!$V$13,""))))))))</f>
        <v/>
      </c>
      <c r="S151" s="564"/>
      <c r="T151" s="565" t="str">
        <f>IF($B151=Statistika!$F$63,'Help-list'!$BG150*'Help-list'!$V$6,IF($B151=Statistika!$F$64,'Help-list'!$BG150*'Help-list'!$V$7,IF($B151=Statistika!$F$65,'Help-list'!$BG150*'Help-list'!$V$8,IF($B151=Statistika!$F$66,'Help-list'!$BG150*'Help-list'!$V$9,IF($B151=Statistika!$F$67,'Help-list'!$BG150*'Help-list'!$V$10,IF($B151=Statistika!$F$68,'Help-list'!$BG150*'Help-list'!$V$11,IF($B151=Statistika!$F$69,'Help-list'!$BG150*'Help-list'!$V$12,IF($B151=Statistika!$F$70,'Help-list'!$BG150*'Help-list'!$V$13,""))))))))</f>
        <v/>
      </c>
      <c r="U151" s="564"/>
      <c r="V151" s="565" t="str">
        <f>IF($B151=Statistika!$F$63,'Help-list'!$BH150*'Help-list'!$V$6,IF($B151=Statistika!$F$64,'Help-list'!$BH150*'Help-list'!$V$7,IF($B151=Statistika!$F$65,'Help-list'!$BH150*'Help-list'!$V$8,IF($B151=Statistika!$F$66,'Help-list'!$BH150*'Help-list'!$V$9,IF($B151=Statistika!$F$67,'Help-list'!$BH150*'Help-list'!$V$10,IF($B151=Statistika!$F$68,'Help-list'!$BH150*'Help-list'!$V$11,IF($B151=Statistika!$F$69,'Help-list'!$BH150*'Help-list'!$V$12,IF($B151=Statistika!$F$70,'Help-list'!$BH150*'Help-list'!$V$13,""))))))))</f>
        <v/>
      </c>
      <c r="W151" s="566"/>
      <c r="X151" s="567"/>
      <c r="Y151" s="567"/>
      <c r="Z151" s="567"/>
      <c r="AA151" s="567"/>
      <c r="AB151" s="567"/>
      <c r="AC151" s="567"/>
      <c r="AD151" s="567"/>
      <c r="AE151" s="347"/>
      <c r="AF151" s="568"/>
    </row>
    <row r="152" spans="1:32">
      <c r="A152" s="38"/>
      <c r="B152" s="10"/>
      <c r="C152" s="555"/>
      <c r="D152" s="556"/>
      <c r="E152" s="555"/>
      <c r="F152" s="28"/>
      <c r="G152" s="557" t="str">
        <f t="shared" si="6"/>
        <v/>
      </c>
      <c r="H152" s="558"/>
      <c r="I152" s="542"/>
      <c r="J152" s="10"/>
      <c r="K152" s="559"/>
      <c r="L152" s="559"/>
      <c r="M152" s="559"/>
      <c r="N152" s="560" t="str">
        <f>IF($B152=Statistika!$F$63,'Help-list'!$BD151*'Help-list'!$V$6,IF($B152=Statistika!$F$64,'Help-list'!$BD151*'Help-list'!$V$7,IF($B152=Statistika!$F$65,'Help-list'!$BD151*'Help-list'!$V$8,IF($B152=Statistika!$F$66,'Help-list'!$BD151*'Help-list'!$V$9,IF($B152=Statistika!$F$67,'Help-list'!$BD151*'Help-list'!$V$10,IF($B152=Statistika!$F$68,'Help-list'!$BD151*'Help-list'!$V$11,IF($B152=Statistika!$F$69,'Help-list'!$BD151*'Help-list'!$V$12,IF($B152=Statistika!$F$70,'Help-list'!$BD151*'Help-list'!$V$13,""))))))))</f>
        <v/>
      </c>
      <c r="O152" s="559"/>
      <c r="P152" s="561" t="str">
        <f>IF($B152=Statistika!$F$63,'Help-list'!$BE151*'Help-list'!$V$6,IF($B152=Statistika!$F$64,'Help-list'!$BE151*'Help-list'!$V$7,IF($B152=Statistika!$F$65,'Help-list'!$BE151*'Help-list'!$V$8,IF($B152=Statistika!$F$66,'Help-list'!$BE151*'Help-list'!$V$9,IF($B152=Statistika!$F$67,'Help-list'!$BE151*'Help-list'!$V$10,IF($B152=Statistika!$F$68,'Help-list'!$BE151*'Help-list'!$V$11,IF($B152=Statistika!$F$69,'Help-list'!$BE151*'Help-list'!$V$12,IF($B152=Statistika!$F$70,'Help-list'!$BE151*'Help-list'!$V$13,""))))))))</f>
        <v/>
      </c>
      <c r="Q152" s="562" t="str">
        <f t="shared" si="7"/>
        <v/>
      </c>
      <c r="R152" s="563" t="str">
        <f>IF($B152=Statistika!$F$63,'Help-list'!$BF151*'Help-list'!$V$6,IF($B152=Statistika!$F$64,'Help-list'!$BF151*'Help-list'!$V$7,IF($B152=Statistika!$F$65,'Help-list'!$BF151*'Help-list'!$V$8,IF($B152=Statistika!$F$66,'Help-list'!$BF151*'Help-list'!$V$9,IF($B152=Statistika!$F$67,'Help-list'!$BF151*'Help-list'!$V$10,IF($B152=Statistika!$F$68,'Help-list'!$BF151*'Help-list'!$V$11,IF($B152=Statistika!$F$69,'Help-list'!$BF151*'Help-list'!$V$12,IF($B152=Statistika!$F$70,'Help-list'!$BF151*'Help-list'!$V$13,""))))))))</f>
        <v/>
      </c>
      <c r="S152" s="564"/>
      <c r="T152" s="565" t="str">
        <f>IF($B152=Statistika!$F$63,'Help-list'!$BG151*'Help-list'!$V$6,IF($B152=Statistika!$F$64,'Help-list'!$BG151*'Help-list'!$V$7,IF($B152=Statistika!$F$65,'Help-list'!$BG151*'Help-list'!$V$8,IF($B152=Statistika!$F$66,'Help-list'!$BG151*'Help-list'!$V$9,IF($B152=Statistika!$F$67,'Help-list'!$BG151*'Help-list'!$V$10,IF($B152=Statistika!$F$68,'Help-list'!$BG151*'Help-list'!$V$11,IF($B152=Statistika!$F$69,'Help-list'!$BG151*'Help-list'!$V$12,IF($B152=Statistika!$F$70,'Help-list'!$BG151*'Help-list'!$V$13,""))))))))</f>
        <v/>
      </c>
      <c r="U152" s="564"/>
      <c r="V152" s="565" t="str">
        <f>IF($B152=Statistika!$F$63,'Help-list'!$BH151*'Help-list'!$V$6,IF($B152=Statistika!$F$64,'Help-list'!$BH151*'Help-list'!$V$7,IF($B152=Statistika!$F$65,'Help-list'!$BH151*'Help-list'!$V$8,IF($B152=Statistika!$F$66,'Help-list'!$BH151*'Help-list'!$V$9,IF($B152=Statistika!$F$67,'Help-list'!$BH151*'Help-list'!$V$10,IF($B152=Statistika!$F$68,'Help-list'!$BH151*'Help-list'!$V$11,IF($B152=Statistika!$F$69,'Help-list'!$BH151*'Help-list'!$V$12,IF($B152=Statistika!$F$70,'Help-list'!$BH151*'Help-list'!$V$13,""))))))))</f>
        <v/>
      </c>
      <c r="W152" s="566"/>
      <c r="X152" s="567"/>
      <c r="Y152" s="567"/>
      <c r="Z152" s="567"/>
      <c r="AA152" s="567"/>
      <c r="AB152" s="567"/>
      <c r="AC152" s="567"/>
      <c r="AD152" s="567"/>
      <c r="AE152" s="347"/>
      <c r="AF152" s="568"/>
    </row>
    <row r="153" spans="1:32">
      <c r="A153" s="38"/>
      <c r="B153" s="10"/>
      <c r="C153" s="555"/>
      <c r="D153" s="556"/>
      <c r="E153" s="555"/>
      <c r="F153" s="28"/>
      <c r="G153" s="557" t="str">
        <f t="shared" ref="G153:G216" si="8">IF(E153&lt;&gt;"",(E153+F153)-(C153+D153),"")</f>
        <v/>
      </c>
      <c r="H153" s="558"/>
      <c r="I153" s="542"/>
      <c r="J153" s="10"/>
      <c r="K153" s="559"/>
      <c r="L153" s="559"/>
      <c r="M153" s="559"/>
      <c r="N153" s="560" t="str">
        <f>IF($B153=Statistika!$F$63,'Help-list'!$BD152*'Help-list'!$V$6,IF($B153=Statistika!$F$64,'Help-list'!$BD152*'Help-list'!$V$7,IF($B153=Statistika!$F$65,'Help-list'!$BD152*'Help-list'!$V$8,IF($B153=Statistika!$F$66,'Help-list'!$BD152*'Help-list'!$V$9,IF($B153=Statistika!$F$67,'Help-list'!$BD152*'Help-list'!$V$10,IF($B153=Statistika!$F$68,'Help-list'!$BD152*'Help-list'!$V$11,IF($B153=Statistika!$F$69,'Help-list'!$BD152*'Help-list'!$V$12,IF($B153=Statistika!$F$70,'Help-list'!$BD152*'Help-list'!$V$13,""))))))))</f>
        <v/>
      </c>
      <c r="O153" s="559"/>
      <c r="P153" s="561" t="str">
        <f>IF($B153=Statistika!$F$63,'Help-list'!$BE152*'Help-list'!$V$6,IF($B153=Statistika!$F$64,'Help-list'!$BE152*'Help-list'!$V$7,IF($B153=Statistika!$F$65,'Help-list'!$BE152*'Help-list'!$V$8,IF($B153=Statistika!$F$66,'Help-list'!$BE152*'Help-list'!$V$9,IF($B153=Statistika!$F$67,'Help-list'!$BE152*'Help-list'!$V$10,IF($B153=Statistika!$F$68,'Help-list'!$BE152*'Help-list'!$V$11,IF($B153=Statistika!$F$69,'Help-list'!$BE152*'Help-list'!$V$12,IF($B153=Statistika!$F$70,'Help-list'!$BE152*'Help-list'!$V$13,""))))))))</f>
        <v/>
      </c>
      <c r="Q153" s="562" t="str">
        <f t="shared" si="7"/>
        <v/>
      </c>
      <c r="R153" s="563" t="str">
        <f>IF($B153=Statistika!$F$63,'Help-list'!$BF152*'Help-list'!$V$6,IF($B153=Statistika!$F$64,'Help-list'!$BF152*'Help-list'!$V$7,IF($B153=Statistika!$F$65,'Help-list'!$BF152*'Help-list'!$V$8,IF($B153=Statistika!$F$66,'Help-list'!$BF152*'Help-list'!$V$9,IF($B153=Statistika!$F$67,'Help-list'!$BF152*'Help-list'!$V$10,IF($B153=Statistika!$F$68,'Help-list'!$BF152*'Help-list'!$V$11,IF($B153=Statistika!$F$69,'Help-list'!$BF152*'Help-list'!$V$12,IF($B153=Statistika!$F$70,'Help-list'!$BF152*'Help-list'!$V$13,""))))))))</f>
        <v/>
      </c>
      <c r="S153" s="564"/>
      <c r="T153" s="565" t="str">
        <f>IF($B153=Statistika!$F$63,'Help-list'!$BG152*'Help-list'!$V$6,IF($B153=Statistika!$F$64,'Help-list'!$BG152*'Help-list'!$V$7,IF($B153=Statistika!$F$65,'Help-list'!$BG152*'Help-list'!$V$8,IF($B153=Statistika!$F$66,'Help-list'!$BG152*'Help-list'!$V$9,IF($B153=Statistika!$F$67,'Help-list'!$BG152*'Help-list'!$V$10,IF($B153=Statistika!$F$68,'Help-list'!$BG152*'Help-list'!$V$11,IF($B153=Statistika!$F$69,'Help-list'!$BG152*'Help-list'!$V$12,IF($B153=Statistika!$F$70,'Help-list'!$BG152*'Help-list'!$V$13,""))))))))</f>
        <v/>
      </c>
      <c r="U153" s="564"/>
      <c r="V153" s="565" t="str">
        <f>IF($B153=Statistika!$F$63,'Help-list'!$BH152*'Help-list'!$V$6,IF($B153=Statistika!$F$64,'Help-list'!$BH152*'Help-list'!$V$7,IF($B153=Statistika!$F$65,'Help-list'!$BH152*'Help-list'!$V$8,IF($B153=Statistika!$F$66,'Help-list'!$BH152*'Help-list'!$V$9,IF($B153=Statistika!$F$67,'Help-list'!$BH152*'Help-list'!$V$10,IF($B153=Statistika!$F$68,'Help-list'!$BH152*'Help-list'!$V$11,IF($B153=Statistika!$F$69,'Help-list'!$BH152*'Help-list'!$V$12,IF($B153=Statistika!$F$70,'Help-list'!$BH152*'Help-list'!$V$13,""))))))))</f>
        <v/>
      </c>
      <c r="W153" s="566"/>
      <c r="X153" s="567"/>
      <c r="Y153" s="567"/>
      <c r="Z153" s="567"/>
      <c r="AA153" s="567"/>
      <c r="AB153" s="567"/>
      <c r="AC153" s="567"/>
      <c r="AD153" s="567"/>
      <c r="AE153" s="347"/>
      <c r="AF153" s="568"/>
    </row>
    <row r="154" spans="1:32">
      <c r="A154" s="38"/>
      <c r="B154" s="10"/>
      <c r="C154" s="555"/>
      <c r="D154" s="556"/>
      <c r="E154" s="555"/>
      <c r="F154" s="28"/>
      <c r="G154" s="557" t="str">
        <f t="shared" si="8"/>
        <v/>
      </c>
      <c r="H154" s="558"/>
      <c r="I154" s="542"/>
      <c r="J154" s="10"/>
      <c r="K154" s="559"/>
      <c r="L154" s="559"/>
      <c r="M154" s="559"/>
      <c r="N154" s="560" t="str">
        <f>IF($B154=Statistika!$F$63,'Help-list'!$BD153*'Help-list'!$V$6,IF($B154=Statistika!$F$64,'Help-list'!$BD153*'Help-list'!$V$7,IF($B154=Statistika!$F$65,'Help-list'!$BD153*'Help-list'!$V$8,IF($B154=Statistika!$F$66,'Help-list'!$BD153*'Help-list'!$V$9,IF($B154=Statistika!$F$67,'Help-list'!$BD153*'Help-list'!$V$10,IF($B154=Statistika!$F$68,'Help-list'!$BD153*'Help-list'!$V$11,IF($B154=Statistika!$F$69,'Help-list'!$BD153*'Help-list'!$V$12,IF($B154=Statistika!$F$70,'Help-list'!$BD153*'Help-list'!$V$13,""))))))))</f>
        <v/>
      </c>
      <c r="O154" s="559"/>
      <c r="P154" s="561" t="str">
        <f>IF($B154=Statistika!$F$63,'Help-list'!$BE153*'Help-list'!$V$6,IF($B154=Statistika!$F$64,'Help-list'!$BE153*'Help-list'!$V$7,IF($B154=Statistika!$F$65,'Help-list'!$BE153*'Help-list'!$V$8,IF($B154=Statistika!$F$66,'Help-list'!$BE153*'Help-list'!$V$9,IF($B154=Statistika!$F$67,'Help-list'!$BE153*'Help-list'!$V$10,IF($B154=Statistika!$F$68,'Help-list'!$BE153*'Help-list'!$V$11,IF($B154=Statistika!$F$69,'Help-list'!$BE153*'Help-list'!$V$12,IF($B154=Statistika!$F$70,'Help-list'!$BE153*'Help-list'!$V$13,""))))))))</f>
        <v/>
      </c>
      <c r="Q154" s="562" t="str">
        <f t="shared" si="7"/>
        <v/>
      </c>
      <c r="R154" s="563" t="str">
        <f>IF($B154=Statistika!$F$63,'Help-list'!$BF153*'Help-list'!$V$6,IF($B154=Statistika!$F$64,'Help-list'!$BF153*'Help-list'!$V$7,IF($B154=Statistika!$F$65,'Help-list'!$BF153*'Help-list'!$V$8,IF($B154=Statistika!$F$66,'Help-list'!$BF153*'Help-list'!$V$9,IF($B154=Statistika!$F$67,'Help-list'!$BF153*'Help-list'!$V$10,IF($B154=Statistika!$F$68,'Help-list'!$BF153*'Help-list'!$V$11,IF($B154=Statistika!$F$69,'Help-list'!$BF153*'Help-list'!$V$12,IF($B154=Statistika!$F$70,'Help-list'!$BF153*'Help-list'!$V$13,""))))))))</f>
        <v/>
      </c>
      <c r="S154" s="564"/>
      <c r="T154" s="565" t="str">
        <f>IF($B154=Statistika!$F$63,'Help-list'!$BG153*'Help-list'!$V$6,IF($B154=Statistika!$F$64,'Help-list'!$BG153*'Help-list'!$V$7,IF($B154=Statistika!$F$65,'Help-list'!$BG153*'Help-list'!$V$8,IF($B154=Statistika!$F$66,'Help-list'!$BG153*'Help-list'!$V$9,IF($B154=Statistika!$F$67,'Help-list'!$BG153*'Help-list'!$V$10,IF($B154=Statistika!$F$68,'Help-list'!$BG153*'Help-list'!$V$11,IF($B154=Statistika!$F$69,'Help-list'!$BG153*'Help-list'!$V$12,IF($B154=Statistika!$F$70,'Help-list'!$BG153*'Help-list'!$V$13,""))))))))</f>
        <v/>
      </c>
      <c r="U154" s="564"/>
      <c r="V154" s="565" t="str">
        <f>IF($B154=Statistika!$F$63,'Help-list'!$BH153*'Help-list'!$V$6,IF($B154=Statistika!$F$64,'Help-list'!$BH153*'Help-list'!$V$7,IF($B154=Statistika!$F$65,'Help-list'!$BH153*'Help-list'!$V$8,IF($B154=Statistika!$F$66,'Help-list'!$BH153*'Help-list'!$V$9,IF($B154=Statistika!$F$67,'Help-list'!$BH153*'Help-list'!$V$10,IF($B154=Statistika!$F$68,'Help-list'!$BH153*'Help-list'!$V$11,IF($B154=Statistika!$F$69,'Help-list'!$BH153*'Help-list'!$V$12,IF($B154=Statistika!$F$70,'Help-list'!$BH153*'Help-list'!$V$13,""))))))))</f>
        <v/>
      </c>
      <c r="W154" s="566"/>
      <c r="X154" s="567"/>
      <c r="Y154" s="567"/>
      <c r="Z154" s="567"/>
      <c r="AA154" s="567"/>
      <c r="AB154" s="567"/>
      <c r="AC154" s="567"/>
      <c r="AD154" s="567"/>
      <c r="AE154" s="347"/>
      <c r="AF154" s="568"/>
    </row>
    <row r="155" spans="1:32">
      <c r="A155" s="38"/>
      <c r="B155" s="10"/>
      <c r="C155" s="555"/>
      <c r="D155" s="556"/>
      <c r="E155" s="555"/>
      <c r="F155" s="28"/>
      <c r="G155" s="557" t="str">
        <f t="shared" si="8"/>
        <v/>
      </c>
      <c r="H155" s="558"/>
      <c r="I155" s="542"/>
      <c r="J155" s="10"/>
      <c r="K155" s="559"/>
      <c r="L155" s="559"/>
      <c r="M155" s="559"/>
      <c r="N155" s="560" t="str">
        <f>IF($B155=Statistika!$F$63,'Help-list'!$BD154*'Help-list'!$V$6,IF($B155=Statistika!$F$64,'Help-list'!$BD154*'Help-list'!$V$7,IF($B155=Statistika!$F$65,'Help-list'!$BD154*'Help-list'!$V$8,IF($B155=Statistika!$F$66,'Help-list'!$BD154*'Help-list'!$V$9,IF($B155=Statistika!$F$67,'Help-list'!$BD154*'Help-list'!$V$10,IF($B155=Statistika!$F$68,'Help-list'!$BD154*'Help-list'!$V$11,IF($B155=Statistika!$F$69,'Help-list'!$BD154*'Help-list'!$V$12,IF($B155=Statistika!$F$70,'Help-list'!$BD154*'Help-list'!$V$13,""))))))))</f>
        <v/>
      </c>
      <c r="O155" s="559"/>
      <c r="P155" s="561" t="str">
        <f>IF($B155=Statistika!$F$63,'Help-list'!$BE154*'Help-list'!$V$6,IF($B155=Statistika!$F$64,'Help-list'!$BE154*'Help-list'!$V$7,IF($B155=Statistika!$F$65,'Help-list'!$BE154*'Help-list'!$V$8,IF($B155=Statistika!$F$66,'Help-list'!$BE154*'Help-list'!$V$9,IF($B155=Statistika!$F$67,'Help-list'!$BE154*'Help-list'!$V$10,IF($B155=Statistika!$F$68,'Help-list'!$BE154*'Help-list'!$V$11,IF($B155=Statistika!$F$69,'Help-list'!$BE154*'Help-list'!$V$12,IF($B155=Statistika!$F$70,'Help-list'!$BE154*'Help-list'!$V$13,""))))))))</f>
        <v/>
      </c>
      <c r="Q155" s="562" t="str">
        <f t="shared" si="7"/>
        <v/>
      </c>
      <c r="R155" s="563" t="str">
        <f>IF($B155=Statistika!$F$63,'Help-list'!$BF154*'Help-list'!$V$6,IF($B155=Statistika!$F$64,'Help-list'!$BF154*'Help-list'!$V$7,IF($B155=Statistika!$F$65,'Help-list'!$BF154*'Help-list'!$V$8,IF($B155=Statistika!$F$66,'Help-list'!$BF154*'Help-list'!$V$9,IF($B155=Statistika!$F$67,'Help-list'!$BF154*'Help-list'!$V$10,IF($B155=Statistika!$F$68,'Help-list'!$BF154*'Help-list'!$V$11,IF($B155=Statistika!$F$69,'Help-list'!$BF154*'Help-list'!$V$12,IF($B155=Statistika!$F$70,'Help-list'!$BF154*'Help-list'!$V$13,""))))))))</f>
        <v/>
      </c>
      <c r="S155" s="564"/>
      <c r="T155" s="565" t="str">
        <f>IF($B155=Statistika!$F$63,'Help-list'!$BG154*'Help-list'!$V$6,IF($B155=Statistika!$F$64,'Help-list'!$BG154*'Help-list'!$V$7,IF($B155=Statistika!$F$65,'Help-list'!$BG154*'Help-list'!$V$8,IF($B155=Statistika!$F$66,'Help-list'!$BG154*'Help-list'!$V$9,IF($B155=Statistika!$F$67,'Help-list'!$BG154*'Help-list'!$V$10,IF($B155=Statistika!$F$68,'Help-list'!$BG154*'Help-list'!$V$11,IF($B155=Statistika!$F$69,'Help-list'!$BG154*'Help-list'!$V$12,IF($B155=Statistika!$F$70,'Help-list'!$BG154*'Help-list'!$V$13,""))))))))</f>
        <v/>
      </c>
      <c r="U155" s="564"/>
      <c r="V155" s="565" t="str">
        <f>IF($B155=Statistika!$F$63,'Help-list'!$BH154*'Help-list'!$V$6,IF($B155=Statistika!$F$64,'Help-list'!$BH154*'Help-list'!$V$7,IF($B155=Statistika!$F$65,'Help-list'!$BH154*'Help-list'!$V$8,IF($B155=Statistika!$F$66,'Help-list'!$BH154*'Help-list'!$V$9,IF($B155=Statistika!$F$67,'Help-list'!$BH154*'Help-list'!$V$10,IF($B155=Statistika!$F$68,'Help-list'!$BH154*'Help-list'!$V$11,IF($B155=Statistika!$F$69,'Help-list'!$BH154*'Help-list'!$V$12,IF($B155=Statistika!$F$70,'Help-list'!$BH154*'Help-list'!$V$13,""))))))))</f>
        <v/>
      </c>
      <c r="W155" s="566"/>
      <c r="X155" s="567"/>
      <c r="Y155" s="567"/>
      <c r="Z155" s="567"/>
      <c r="AA155" s="567"/>
      <c r="AB155" s="567"/>
      <c r="AC155" s="567"/>
      <c r="AD155" s="567"/>
      <c r="AE155" s="347"/>
      <c r="AF155" s="568"/>
    </row>
    <row r="156" spans="1:32">
      <c r="A156" s="38"/>
      <c r="B156" s="10"/>
      <c r="C156" s="555"/>
      <c r="D156" s="556"/>
      <c r="E156" s="555"/>
      <c r="F156" s="28"/>
      <c r="G156" s="557" t="str">
        <f t="shared" si="8"/>
        <v/>
      </c>
      <c r="H156" s="558"/>
      <c r="I156" s="542"/>
      <c r="J156" s="10"/>
      <c r="K156" s="559"/>
      <c r="L156" s="559"/>
      <c r="M156" s="559"/>
      <c r="N156" s="560" t="str">
        <f>IF($B156=Statistika!$F$63,'Help-list'!$BD155*'Help-list'!$V$6,IF($B156=Statistika!$F$64,'Help-list'!$BD155*'Help-list'!$V$7,IF($B156=Statistika!$F$65,'Help-list'!$BD155*'Help-list'!$V$8,IF($B156=Statistika!$F$66,'Help-list'!$BD155*'Help-list'!$V$9,IF($B156=Statistika!$F$67,'Help-list'!$BD155*'Help-list'!$V$10,IF($B156=Statistika!$F$68,'Help-list'!$BD155*'Help-list'!$V$11,IF($B156=Statistika!$F$69,'Help-list'!$BD155*'Help-list'!$V$12,IF($B156=Statistika!$F$70,'Help-list'!$BD155*'Help-list'!$V$13,""))))))))</f>
        <v/>
      </c>
      <c r="O156" s="559"/>
      <c r="P156" s="561" t="str">
        <f>IF($B156=Statistika!$F$63,'Help-list'!$BE155*'Help-list'!$V$6,IF($B156=Statistika!$F$64,'Help-list'!$BE155*'Help-list'!$V$7,IF($B156=Statistika!$F$65,'Help-list'!$BE155*'Help-list'!$V$8,IF($B156=Statistika!$F$66,'Help-list'!$BE155*'Help-list'!$V$9,IF($B156=Statistika!$F$67,'Help-list'!$BE155*'Help-list'!$V$10,IF($B156=Statistika!$F$68,'Help-list'!$BE155*'Help-list'!$V$11,IF($B156=Statistika!$F$69,'Help-list'!$BE155*'Help-list'!$V$12,IF($B156=Statistika!$F$70,'Help-list'!$BE155*'Help-list'!$V$13,""))))))))</f>
        <v/>
      </c>
      <c r="Q156" s="562" t="str">
        <f t="shared" si="7"/>
        <v/>
      </c>
      <c r="R156" s="563" t="str">
        <f>IF($B156=Statistika!$F$63,'Help-list'!$BF155*'Help-list'!$V$6,IF($B156=Statistika!$F$64,'Help-list'!$BF155*'Help-list'!$V$7,IF($B156=Statistika!$F$65,'Help-list'!$BF155*'Help-list'!$V$8,IF($B156=Statistika!$F$66,'Help-list'!$BF155*'Help-list'!$V$9,IF($B156=Statistika!$F$67,'Help-list'!$BF155*'Help-list'!$V$10,IF($B156=Statistika!$F$68,'Help-list'!$BF155*'Help-list'!$V$11,IF($B156=Statistika!$F$69,'Help-list'!$BF155*'Help-list'!$V$12,IF($B156=Statistika!$F$70,'Help-list'!$BF155*'Help-list'!$V$13,""))))))))</f>
        <v/>
      </c>
      <c r="S156" s="564"/>
      <c r="T156" s="565" t="str">
        <f>IF($B156=Statistika!$F$63,'Help-list'!$BG155*'Help-list'!$V$6,IF($B156=Statistika!$F$64,'Help-list'!$BG155*'Help-list'!$V$7,IF($B156=Statistika!$F$65,'Help-list'!$BG155*'Help-list'!$V$8,IF($B156=Statistika!$F$66,'Help-list'!$BG155*'Help-list'!$V$9,IF($B156=Statistika!$F$67,'Help-list'!$BG155*'Help-list'!$V$10,IF($B156=Statistika!$F$68,'Help-list'!$BG155*'Help-list'!$V$11,IF($B156=Statistika!$F$69,'Help-list'!$BG155*'Help-list'!$V$12,IF($B156=Statistika!$F$70,'Help-list'!$BG155*'Help-list'!$V$13,""))))))))</f>
        <v/>
      </c>
      <c r="U156" s="564"/>
      <c r="V156" s="565" t="str">
        <f>IF($B156=Statistika!$F$63,'Help-list'!$BH155*'Help-list'!$V$6,IF($B156=Statistika!$F$64,'Help-list'!$BH155*'Help-list'!$V$7,IF($B156=Statistika!$F$65,'Help-list'!$BH155*'Help-list'!$V$8,IF($B156=Statistika!$F$66,'Help-list'!$BH155*'Help-list'!$V$9,IF($B156=Statistika!$F$67,'Help-list'!$BH155*'Help-list'!$V$10,IF($B156=Statistika!$F$68,'Help-list'!$BH155*'Help-list'!$V$11,IF($B156=Statistika!$F$69,'Help-list'!$BH155*'Help-list'!$V$12,IF($B156=Statistika!$F$70,'Help-list'!$BH155*'Help-list'!$V$13,""))))))))</f>
        <v/>
      </c>
      <c r="W156" s="566"/>
      <c r="X156" s="567"/>
      <c r="Y156" s="567"/>
      <c r="Z156" s="567"/>
      <c r="AA156" s="567"/>
      <c r="AB156" s="567"/>
      <c r="AC156" s="567"/>
      <c r="AD156" s="567"/>
      <c r="AE156" s="347"/>
      <c r="AF156" s="568"/>
    </row>
    <row r="157" spans="1:32">
      <c r="A157" s="38"/>
      <c r="B157" s="10"/>
      <c r="C157" s="555"/>
      <c r="D157" s="556"/>
      <c r="E157" s="555"/>
      <c r="F157" s="28"/>
      <c r="G157" s="557" t="str">
        <f t="shared" si="8"/>
        <v/>
      </c>
      <c r="H157" s="558"/>
      <c r="I157" s="542"/>
      <c r="J157" s="10"/>
      <c r="K157" s="559"/>
      <c r="L157" s="559"/>
      <c r="M157" s="559"/>
      <c r="N157" s="560" t="str">
        <f>IF($B157=Statistika!$F$63,'Help-list'!$BD156*'Help-list'!$V$6,IF($B157=Statistika!$F$64,'Help-list'!$BD156*'Help-list'!$V$7,IF($B157=Statistika!$F$65,'Help-list'!$BD156*'Help-list'!$V$8,IF($B157=Statistika!$F$66,'Help-list'!$BD156*'Help-list'!$V$9,IF($B157=Statistika!$F$67,'Help-list'!$BD156*'Help-list'!$V$10,IF($B157=Statistika!$F$68,'Help-list'!$BD156*'Help-list'!$V$11,IF($B157=Statistika!$F$69,'Help-list'!$BD156*'Help-list'!$V$12,IF($B157=Statistika!$F$70,'Help-list'!$BD156*'Help-list'!$V$13,""))))))))</f>
        <v/>
      </c>
      <c r="O157" s="559"/>
      <c r="P157" s="561" t="str">
        <f>IF($B157=Statistika!$F$63,'Help-list'!$BE156*'Help-list'!$V$6,IF($B157=Statistika!$F$64,'Help-list'!$BE156*'Help-list'!$V$7,IF($B157=Statistika!$F$65,'Help-list'!$BE156*'Help-list'!$V$8,IF($B157=Statistika!$F$66,'Help-list'!$BE156*'Help-list'!$V$9,IF($B157=Statistika!$F$67,'Help-list'!$BE156*'Help-list'!$V$10,IF($B157=Statistika!$F$68,'Help-list'!$BE156*'Help-list'!$V$11,IF($B157=Statistika!$F$69,'Help-list'!$BE156*'Help-list'!$V$12,IF($B157=Statistika!$F$70,'Help-list'!$BE156*'Help-list'!$V$13,""))))))))</f>
        <v/>
      </c>
      <c r="Q157" s="562" t="str">
        <f t="shared" si="7"/>
        <v/>
      </c>
      <c r="R157" s="563" t="str">
        <f>IF($B157=Statistika!$F$63,'Help-list'!$BF156*'Help-list'!$V$6,IF($B157=Statistika!$F$64,'Help-list'!$BF156*'Help-list'!$V$7,IF($B157=Statistika!$F$65,'Help-list'!$BF156*'Help-list'!$V$8,IF($B157=Statistika!$F$66,'Help-list'!$BF156*'Help-list'!$V$9,IF($B157=Statistika!$F$67,'Help-list'!$BF156*'Help-list'!$V$10,IF($B157=Statistika!$F$68,'Help-list'!$BF156*'Help-list'!$V$11,IF($B157=Statistika!$F$69,'Help-list'!$BF156*'Help-list'!$V$12,IF($B157=Statistika!$F$70,'Help-list'!$BF156*'Help-list'!$V$13,""))))))))</f>
        <v/>
      </c>
      <c r="S157" s="564"/>
      <c r="T157" s="565" t="str">
        <f>IF($B157=Statistika!$F$63,'Help-list'!$BG156*'Help-list'!$V$6,IF($B157=Statistika!$F$64,'Help-list'!$BG156*'Help-list'!$V$7,IF($B157=Statistika!$F$65,'Help-list'!$BG156*'Help-list'!$V$8,IF($B157=Statistika!$F$66,'Help-list'!$BG156*'Help-list'!$V$9,IF($B157=Statistika!$F$67,'Help-list'!$BG156*'Help-list'!$V$10,IF($B157=Statistika!$F$68,'Help-list'!$BG156*'Help-list'!$V$11,IF($B157=Statistika!$F$69,'Help-list'!$BG156*'Help-list'!$V$12,IF($B157=Statistika!$F$70,'Help-list'!$BG156*'Help-list'!$V$13,""))))))))</f>
        <v/>
      </c>
      <c r="U157" s="564"/>
      <c r="V157" s="565" t="str">
        <f>IF($B157=Statistika!$F$63,'Help-list'!$BH156*'Help-list'!$V$6,IF($B157=Statistika!$F$64,'Help-list'!$BH156*'Help-list'!$V$7,IF($B157=Statistika!$F$65,'Help-list'!$BH156*'Help-list'!$V$8,IF($B157=Statistika!$F$66,'Help-list'!$BH156*'Help-list'!$V$9,IF($B157=Statistika!$F$67,'Help-list'!$BH156*'Help-list'!$V$10,IF($B157=Statistika!$F$68,'Help-list'!$BH156*'Help-list'!$V$11,IF($B157=Statistika!$F$69,'Help-list'!$BH156*'Help-list'!$V$12,IF($B157=Statistika!$F$70,'Help-list'!$BH156*'Help-list'!$V$13,""))))))))</f>
        <v/>
      </c>
      <c r="W157" s="566"/>
      <c r="X157" s="567"/>
      <c r="Y157" s="567"/>
      <c r="Z157" s="567"/>
      <c r="AA157" s="567"/>
      <c r="AB157" s="567"/>
      <c r="AC157" s="567"/>
      <c r="AD157" s="567"/>
      <c r="AE157" s="347"/>
      <c r="AF157" s="568"/>
    </row>
    <row r="158" spans="1:32">
      <c r="A158" s="38"/>
      <c r="B158" s="10"/>
      <c r="C158" s="555"/>
      <c r="D158" s="556"/>
      <c r="E158" s="555"/>
      <c r="F158" s="28"/>
      <c r="G158" s="557" t="str">
        <f t="shared" si="8"/>
        <v/>
      </c>
      <c r="H158" s="558"/>
      <c r="I158" s="542"/>
      <c r="J158" s="10"/>
      <c r="K158" s="559"/>
      <c r="L158" s="559"/>
      <c r="M158" s="559"/>
      <c r="N158" s="560" t="str">
        <f>IF($B158=Statistika!$F$63,'Help-list'!$BD157*'Help-list'!$V$6,IF($B158=Statistika!$F$64,'Help-list'!$BD157*'Help-list'!$V$7,IF($B158=Statistika!$F$65,'Help-list'!$BD157*'Help-list'!$V$8,IF($B158=Statistika!$F$66,'Help-list'!$BD157*'Help-list'!$V$9,IF($B158=Statistika!$F$67,'Help-list'!$BD157*'Help-list'!$V$10,IF($B158=Statistika!$F$68,'Help-list'!$BD157*'Help-list'!$V$11,IF($B158=Statistika!$F$69,'Help-list'!$BD157*'Help-list'!$V$12,IF($B158=Statistika!$F$70,'Help-list'!$BD157*'Help-list'!$V$13,""))))))))</f>
        <v/>
      </c>
      <c r="O158" s="559"/>
      <c r="P158" s="561" t="str">
        <f>IF($B158=Statistika!$F$63,'Help-list'!$BE157*'Help-list'!$V$6,IF($B158=Statistika!$F$64,'Help-list'!$BE157*'Help-list'!$V$7,IF($B158=Statistika!$F$65,'Help-list'!$BE157*'Help-list'!$V$8,IF($B158=Statistika!$F$66,'Help-list'!$BE157*'Help-list'!$V$9,IF($B158=Statistika!$F$67,'Help-list'!$BE157*'Help-list'!$V$10,IF($B158=Statistika!$F$68,'Help-list'!$BE157*'Help-list'!$V$11,IF($B158=Statistika!$F$69,'Help-list'!$BE157*'Help-list'!$V$12,IF($B158=Statistika!$F$70,'Help-list'!$BE157*'Help-list'!$V$13,""))))))))</f>
        <v/>
      </c>
      <c r="Q158" s="562" t="str">
        <f t="shared" si="7"/>
        <v/>
      </c>
      <c r="R158" s="563" t="str">
        <f>IF($B158=Statistika!$F$63,'Help-list'!$BF157*'Help-list'!$V$6,IF($B158=Statistika!$F$64,'Help-list'!$BF157*'Help-list'!$V$7,IF($B158=Statistika!$F$65,'Help-list'!$BF157*'Help-list'!$V$8,IF($B158=Statistika!$F$66,'Help-list'!$BF157*'Help-list'!$V$9,IF($B158=Statistika!$F$67,'Help-list'!$BF157*'Help-list'!$V$10,IF($B158=Statistika!$F$68,'Help-list'!$BF157*'Help-list'!$V$11,IF($B158=Statistika!$F$69,'Help-list'!$BF157*'Help-list'!$V$12,IF($B158=Statistika!$F$70,'Help-list'!$BF157*'Help-list'!$V$13,""))))))))</f>
        <v/>
      </c>
      <c r="S158" s="564"/>
      <c r="T158" s="565" t="str">
        <f>IF($B158=Statistika!$F$63,'Help-list'!$BG157*'Help-list'!$V$6,IF($B158=Statistika!$F$64,'Help-list'!$BG157*'Help-list'!$V$7,IF($B158=Statistika!$F$65,'Help-list'!$BG157*'Help-list'!$V$8,IF($B158=Statistika!$F$66,'Help-list'!$BG157*'Help-list'!$V$9,IF($B158=Statistika!$F$67,'Help-list'!$BG157*'Help-list'!$V$10,IF($B158=Statistika!$F$68,'Help-list'!$BG157*'Help-list'!$V$11,IF($B158=Statistika!$F$69,'Help-list'!$BG157*'Help-list'!$V$12,IF($B158=Statistika!$F$70,'Help-list'!$BG157*'Help-list'!$V$13,""))))))))</f>
        <v/>
      </c>
      <c r="U158" s="564"/>
      <c r="V158" s="565" t="str">
        <f>IF($B158=Statistika!$F$63,'Help-list'!$BH157*'Help-list'!$V$6,IF($B158=Statistika!$F$64,'Help-list'!$BH157*'Help-list'!$V$7,IF($B158=Statistika!$F$65,'Help-list'!$BH157*'Help-list'!$V$8,IF($B158=Statistika!$F$66,'Help-list'!$BH157*'Help-list'!$V$9,IF($B158=Statistika!$F$67,'Help-list'!$BH157*'Help-list'!$V$10,IF($B158=Statistika!$F$68,'Help-list'!$BH157*'Help-list'!$V$11,IF($B158=Statistika!$F$69,'Help-list'!$BH157*'Help-list'!$V$12,IF($B158=Statistika!$F$70,'Help-list'!$BH157*'Help-list'!$V$13,""))))))))</f>
        <v/>
      </c>
      <c r="W158" s="566"/>
      <c r="X158" s="567"/>
      <c r="Y158" s="567"/>
      <c r="Z158" s="567"/>
      <c r="AA158" s="567"/>
      <c r="AB158" s="567"/>
      <c r="AC158" s="567"/>
      <c r="AD158" s="567"/>
      <c r="AE158" s="347"/>
      <c r="AF158" s="568"/>
    </row>
    <row r="159" spans="1:32">
      <c r="A159" s="38"/>
      <c r="B159" s="10"/>
      <c r="C159" s="555"/>
      <c r="D159" s="556"/>
      <c r="E159" s="555"/>
      <c r="F159" s="28"/>
      <c r="G159" s="557" t="str">
        <f t="shared" si="8"/>
        <v/>
      </c>
      <c r="H159" s="558"/>
      <c r="I159" s="542"/>
      <c r="J159" s="10"/>
      <c r="K159" s="559"/>
      <c r="L159" s="559"/>
      <c r="M159" s="559"/>
      <c r="N159" s="560" t="str">
        <f>IF($B159=Statistika!$F$63,'Help-list'!$BD158*'Help-list'!$V$6,IF($B159=Statistika!$F$64,'Help-list'!$BD158*'Help-list'!$V$7,IF($B159=Statistika!$F$65,'Help-list'!$BD158*'Help-list'!$V$8,IF($B159=Statistika!$F$66,'Help-list'!$BD158*'Help-list'!$V$9,IF($B159=Statistika!$F$67,'Help-list'!$BD158*'Help-list'!$V$10,IF($B159=Statistika!$F$68,'Help-list'!$BD158*'Help-list'!$V$11,IF($B159=Statistika!$F$69,'Help-list'!$BD158*'Help-list'!$V$12,IF($B159=Statistika!$F$70,'Help-list'!$BD158*'Help-list'!$V$13,""))))))))</f>
        <v/>
      </c>
      <c r="O159" s="559"/>
      <c r="P159" s="561" t="str">
        <f>IF($B159=Statistika!$F$63,'Help-list'!$BE158*'Help-list'!$V$6,IF($B159=Statistika!$F$64,'Help-list'!$BE158*'Help-list'!$V$7,IF($B159=Statistika!$F$65,'Help-list'!$BE158*'Help-list'!$V$8,IF($B159=Statistika!$F$66,'Help-list'!$BE158*'Help-list'!$V$9,IF($B159=Statistika!$F$67,'Help-list'!$BE158*'Help-list'!$V$10,IF($B159=Statistika!$F$68,'Help-list'!$BE158*'Help-list'!$V$11,IF($B159=Statistika!$F$69,'Help-list'!$BE158*'Help-list'!$V$12,IF($B159=Statistika!$F$70,'Help-list'!$BE158*'Help-list'!$V$13,""))))))))</f>
        <v/>
      </c>
      <c r="Q159" s="562" t="str">
        <f t="shared" si="7"/>
        <v/>
      </c>
      <c r="R159" s="563" t="str">
        <f>IF($B159=Statistika!$F$63,'Help-list'!$BF158*'Help-list'!$V$6,IF($B159=Statistika!$F$64,'Help-list'!$BF158*'Help-list'!$V$7,IF($B159=Statistika!$F$65,'Help-list'!$BF158*'Help-list'!$V$8,IF($B159=Statistika!$F$66,'Help-list'!$BF158*'Help-list'!$V$9,IF($B159=Statistika!$F$67,'Help-list'!$BF158*'Help-list'!$V$10,IF($B159=Statistika!$F$68,'Help-list'!$BF158*'Help-list'!$V$11,IF($B159=Statistika!$F$69,'Help-list'!$BF158*'Help-list'!$V$12,IF($B159=Statistika!$F$70,'Help-list'!$BF158*'Help-list'!$V$13,""))))))))</f>
        <v/>
      </c>
      <c r="S159" s="564"/>
      <c r="T159" s="565" t="str">
        <f>IF($B159=Statistika!$F$63,'Help-list'!$BG158*'Help-list'!$V$6,IF($B159=Statistika!$F$64,'Help-list'!$BG158*'Help-list'!$V$7,IF($B159=Statistika!$F$65,'Help-list'!$BG158*'Help-list'!$V$8,IF($B159=Statistika!$F$66,'Help-list'!$BG158*'Help-list'!$V$9,IF($B159=Statistika!$F$67,'Help-list'!$BG158*'Help-list'!$V$10,IF($B159=Statistika!$F$68,'Help-list'!$BG158*'Help-list'!$V$11,IF($B159=Statistika!$F$69,'Help-list'!$BG158*'Help-list'!$V$12,IF($B159=Statistika!$F$70,'Help-list'!$BG158*'Help-list'!$V$13,""))))))))</f>
        <v/>
      </c>
      <c r="U159" s="564"/>
      <c r="V159" s="565" t="str">
        <f>IF($B159=Statistika!$F$63,'Help-list'!$BH158*'Help-list'!$V$6,IF($B159=Statistika!$F$64,'Help-list'!$BH158*'Help-list'!$V$7,IF($B159=Statistika!$F$65,'Help-list'!$BH158*'Help-list'!$V$8,IF($B159=Statistika!$F$66,'Help-list'!$BH158*'Help-list'!$V$9,IF($B159=Statistika!$F$67,'Help-list'!$BH158*'Help-list'!$V$10,IF($B159=Statistika!$F$68,'Help-list'!$BH158*'Help-list'!$V$11,IF($B159=Statistika!$F$69,'Help-list'!$BH158*'Help-list'!$V$12,IF($B159=Statistika!$F$70,'Help-list'!$BH158*'Help-list'!$V$13,""))))))))</f>
        <v/>
      </c>
      <c r="W159" s="566"/>
      <c r="X159" s="567"/>
      <c r="Y159" s="567"/>
      <c r="Z159" s="567"/>
      <c r="AA159" s="567"/>
      <c r="AB159" s="567"/>
      <c r="AC159" s="567"/>
      <c r="AD159" s="567"/>
      <c r="AE159" s="347"/>
      <c r="AF159" s="568"/>
    </row>
    <row r="160" spans="1:32">
      <c r="A160" s="38"/>
      <c r="B160" s="10"/>
      <c r="C160" s="555"/>
      <c r="D160" s="556"/>
      <c r="E160" s="555"/>
      <c r="F160" s="28"/>
      <c r="G160" s="557" t="str">
        <f t="shared" si="8"/>
        <v/>
      </c>
      <c r="H160" s="558"/>
      <c r="I160" s="542"/>
      <c r="J160" s="10"/>
      <c r="K160" s="559"/>
      <c r="L160" s="559"/>
      <c r="M160" s="559"/>
      <c r="N160" s="560" t="str">
        <f>IF($B160=Statistika!$F$63,'Help-list'!$BD159*'Help-list'!$V$6,IF($B160=Statistika!$F$64,'Help-list'!$BD159*'Help-list'!$V$7,IF($B160=Statistika!$F$65,'Help-list'!$BD159*'Help-list'!$V$8,IF($B160=Statistika!$F$66,'Help-list'!$BD159*'Help-list'!$V$9,IF($B160=Statistika!$F$67,'Help-list'!$BD159*'Help-list'!$V$10,IF($B160=Statistika!$F$68,'Help-list'!$BD159*'Help-list'!$V$11,IF($B160=Statistika!$F$69,'Help-list'!$BD159*'Help-list'!$V$12,IF($B160=Statistika!$F$70,'Help-list'!$BD159*'Help-list'!$V$13,""))))))))</f>
        <v/>
      </c>
      <c r="O160" s="559"/>
      <c r="P160" s="561" t="str">
        <f>IF($B160=Statistika!$F$63,'Help-list'!$BE159*'Help-list'!$V$6,IF($B160=Statistika!$F$64,'Help-list'!$BE159*'Help-list'!$V$7,IF($B160=Statistika!$F$65,'Help-list'!$BE159*'Help-list'!$V$8,IF($B160=Statistika!$F$66,'Help-list'!$BE159*'Help-list'!$V$9,IF($B160=Statistika!$F$67,'Help-list'!$BE159*'Help-list'!$V$10,IF($B160=Statistika!$F$68,'Help-list'!$BE159*'Help-list'!$V$11,IF($B160=Statistika!$F$69,'Help-list'!$BE159*'Help-list'!$V$12,IF($B160=Statistika!$F$70,'Help-list'!$BE159*'Help-list'!$V$13,""))))))))</f>
        <v/>
      </c>
      <c r="Q160" s="562" t="str">
        <f t="shared" si="7"/>
        <v/>
      </c>
      <c r="R160" s="563" t="str">
        <f>IF($B160=Statistika!$F$63,'Help-list'!$BF159*'Help-list'!$V$6,IF($B160=Statistika!$F$64,'Help-list'!$BF159*'Help-list'!$V$7,IF($B160=Statistika!$F$65,'Help-list'!$BF159*'Help-list'!$V$8,IF($B160=Statistika!$F$66,'Help-list'!$BF159*'Help-list'!$V$9,IF($B160=Statistika!$F$67,'Help-list'!$BF159*'Help-list'!$V$10,IF($B160=Statistika!$F$68,'Help-list'!$BF159*'Help-list'!$V$11,IF($B160=Statistika!$F$69,'Help-list'!$BF159*'Help-list'!$V$12,IF($B160=Statistika!$F$70,'Help-list'!$BF159*'Help-list'!$V$13,""))))))))</f>
        <v/>
      </c>
      <c r="S160" s="564"/>
      <c r="T160" s="565" t="str">
        <f>IF($B160=Statistika!$F$63,'Help-list'!$BG159*'Help-list'!$V$6,IF($B160=Statistika!$F$64,'Help-list'!$BG159*'Help-list'!$V$7,IF($B160=Statistika!$F$65,'Help-list'!$BG159*'Help-list'!$V$8,IF($B160=Statistika!$F$66,'Help-list'!$BG159*'Help-list'!$V$9,IF($B160=Statistika!$F$67,'Help-list'!$BG159*'Help-list'!$V$10,IF($B160=Statistika!$F$68,'Help-list'!$BG159*'Help-list'!$V$11,IF($B160=Statistika!$F$69,'Help-list'!$BG159*'Help-list'!$V$12,IF($B160=Statistika!$F$70,'Help-list'!$BG159*'Help-list'!$V$13,""))))))))</f>
        <v/>
      </c>
      <c r="U160" s="564"/>
      <c r="V160" s="565" t="str">
        <f>IF($B160=Statistika!$F$63,'Help-list'!$BH159*'Help-list'!$V$6,IF($B160=Statistika!$F$64,'Help-list'!$BH159*'Help-list'!$V$7,IF($B160=Statistika!$F$65,'Help-list'!$BH159*'Help-list'!$V$8,IF($B160=Statistika!$F$66,'Help-list'!$BH159*'Help-list'!$V$9,IF($B160=Statistika!$F$67,'Help-list'!$BH159*'Help-list'!$V$10,IF($B160=Statistika!$F$68,'Help-list'!$BH159*'Help-list'!$V$11,IF($B160=Statistika!$F$69,'Help-list'!$BH159*'Help-list'!$V$12,IF($B160=Statistika!$F$70,'Help-list'!$BH159*'Help-list'!$V$13,""))))))))</f>
        <v/>
      </c>
      <c r="W160" s="566"/>
      <c r="X160" s="567"/>
      <c r="Y160" s="567"/>
      <c r="Z160" s="567"/>
      <c r="AA160" s="567"/>
      <c r="AB160" s="567"/>
      <c r="AC160" s="567"/>
      <c r="AD160" s="567"/>
      <c r="AE160" s="347"/>
      <c r="AF160" s="568"/>
    </row>
    <row r="161" spans="1:32">
      <c r="A161" s="38"/>
      <c r="B161" s="10"/>
      <c r="C161" s="555"/>
      <c r="D161" s="556"/>
      <c r="E161" s="555"/>
      <c r="F161" s="28"/>
      <c r="G161" s="557" t="str">
        <f t="shared" si="8"/>
        <v/>
      </c>
      <c r="H161" s="558"/>
      <c r="I161" s="542"/>
      <c r="J161" s="10"/>
      <c r="K161" s="559"/>
      <c r="L161" s="559"/>
      <c r="M161" s="559"/>
      <c r="N161" s="560" t="str">
        <f>IF($B161=Statistika!$F$63,'Help-list'!$BD160*'Help-list'!$V$6,IF($B161=Statistika!$F$64,'Help-list'!$BD160*'Help-list'!$V$7,IF($B161=Statistika!$F$65,'Help-list'!$BD160*'Help-list'!$V$8,IF($B161=Statistika!$F$66,'Help-list'!$BD160*'Help-list'!$V$9,IF($B161=Statistika!$F$67,'Help-list'!$BD160*'Help-list'!$V$10,IF($B161=Statistika!$F$68,'Help-list'!$BD160*'Help-list'!$V$11,IF($B161=Statistika!$F$69,'Help-list'!$BD160*'Help-list'!$V$12,IF($B161=Statistika!$F$70,'Help-list'!$BD160*'Help-list'!$V$13,""))))))))</f>
        <v/>
      </c>
      <c r="O161" s="559"/>
      <c r="P161" s="561" t="str">
        <f>IF($B161=Statistika!$F$63,'Help-list'!$BE160*'Help-list'!$V$6,IF($B161=Statistika!$F$64,'Help-list'!$BE160*'Help-list'!$V$7,IF($B161=Statistika!$F$65,'Help-list'!$BE160*'Help-list'!$V$8,IF($B161=Statistika!$F$66,'Help-list'!$BE160*'Help-list'!$V$9,IF($B161=Statistika!$F$67,'Help-list'!$BE160*'Help-list'!$V$10,IF($B161=Statistika!$F$68,'Help-list'!$BE160*'Help-list'!$V$11,IF($B161=Statistika!$F$69,'Help-list'!$BE160*'Help-list'!$V$12,IF($B161=Statistika!$F$70,'Help-list'!$BE160*'Help-list'!$V$13,""))))))))</f>
        <v/>
      </c>
      <c r="Q161" s="562" t="str">
        <f t="shared" si="7"/>
        <v/>
      </c>
      <c r="R161" s="563" t="str">
        <f>IF($B161=Statistika!$F$63,'Help-list'!$BF160*'Help-list'!$V$6,IF($B161=Statistika!$F$64,'Help-list'!$BF160*'Help-list'!$V$7,IF($B161=Statistika!$F$65,'Help-list'!$BF160*'Help-list'!$V$8,IF($B161=Statistika!$F$66,'Help-list'!$BF160*'Help-list'!$V$9,IF($B161=Statistika!$F$67,'Help-list'!$BF160*'Help-list'!$V$10,IF($B161=Statistika!$F$68,'Help-list'!$BF160*'Help-list'!$V$11,IF($B161=Statistika!$F$69,'Help-list'!$BF160*'Help-list'!$V$12,IF($B161=Statistika!$F$70,'Help-list'!$BF160*'Help-list'!$V$13,""))))))))</f>
        <v/>
      </c>
      <c r="S161" s="564"/>
      <c r="T161" s="565" t="str">
        <f>IF($B161=Statistika!$F$63,'Help-list'!$BG160*'Help-list'!$V$6,IF($B161=Statistika!$F$64,'Help-list'!$BG160*'Help-list'!$V$7,IF($B161=Statistika!$F$65,'Help-list'!$BG160*'Help-list'!$V$8,IF($B161=Statistika!$F$66,'Help-list'!$BG160*'Help-list'!$V$9,IF($B161=Statistika!$F$67,'Help-list'!$BG160*'Help-list'!$V$10,IF($B161=Statistika!$F$68,'Help-list'!$BG160*'Help-list'!$V$11,IF($B161=Statistika!$F$69,'Help-list'!$BG160*'Help-list'!$V$12,IF($B161=Statistika!$F$70,'Help-list'!$BG160*'Help-list'!$V$13,""))))))))</f>
        <v/>
      </c>
      <c r="U161" s="564"/>
      <c r="V161" s="565" t="str">
        <f>IF($B161=Statistika!$F$63,'Help-list'!$BH160*'Help-list'!$V$6,IF($B161=Statistika!$F$64,'Help-list'!$BH160*'Help-list'!$V$7,IF($B161=Statistika!$F$65,'Help-list'!$BH160*'Help-list'!$V$8,IF($B161=Statistika!$F$66,'Help-list'!$BH160*'Help-list'!$V$9,IF($B161=Statistika!$F$67,'Help-list'!$BH160*'Help-list'!$V$10,IF($B161=Statistika!$F$68,'Help-list'!$BH160*'Help-list'!$V$11,IF($B161=Statistika!$F$69,'Help-list'!$BH160*'Help-list'!$V$12,IF($B161=Statistika!$F$70,'Help-list'!$BH160*'Help-list'!$V$13,""))))))))</f>
        <v/>
      </c>
      <c r="W161" s="566"/>
      <c r="X161" s="567"/>
      <c r="Y161" s="567"/>
      <c r="Z161" s="567"/>
      <c r="AA161" s="567"/>
      <c r="AB161" s="567"/>
      <c r="AC161" s="567"/>
      <c r="AD161" s="567"/>
      <c r="AE161" s="347"/>
      <c r="AF161" s="568"/>
    </row>
    <row r="162" spans="1:32">
      <c r="A162" s="38"/>
      <c r="B162" s="10"/>
      <c r="C162" s="555"/>
      <c r="D162" s="556"/>
      <c r="E162" s="555"/>
      <c r="F162" s="28"/>
      <c r="G162" s="557" t="str">
        <f t="shared" si="8"/>
        <v/>
      </c>
      <c r="H162" s="558"/>
      <c r="I162" s="542"/>
      <c r="J162" s="10"/>
      <c r="K162" s="559"/>
      <c r="L162" s="559"/>
      <c r="M162" s="559"/>
      <c r="N162" s="560" t="str">
        <f>IF($B162=Statistika!$F$63,'Help-list'!$BD161*'Help-list'!$V$6,IF($B162=Statistika!$F$64,'Help-list'!$BD161*'Help-list'!$V$7,IF($B162=Statistika!$F$65,'Help-list'!$BD161*'Help-list'!$V$8,IF($B162=Statistika!$F$66,'Help-list'!$BD161*'Help-list'!$V$9,IF($B162=Statistika!$F$67,'Help-list'!$BD161*'Help-list'!$V$10,IF($B162=Statistika!$F$68,'Help-list'!$BD161*'Help-list'!$V$11,IF($B162=Statistika!$F$69,'Help-list'!$BD161*'Help-list'!$V$12,IF($B162=Statistika!$F$70,'Help-list'!$BD161*'Help-list'!$V$13,""))))))))</f>
        <v/>
      </c>
      <c r="O162" s="559"/>
      <c r="P162" s="561" t="str">
        <f>IF($B162=Statistika!$F$63,'Help-list'!$BE161*'Help-list'!$V$6,IF($B162=Statistika!$F$64,'Help-list'!$BE161*'Help-list'!$V$7,IF($B162=Statistika!$F$65,'Help-list'!$BE161*'Help-list'!$V$8,IF($B162=Statistika!$F$66,'Help-list'!$BE161*'Help-list'!$V$9,IF($B162=Statistika!$F$67,'Help-list'!$BE161*'Help-list'!$V$10,IF($B162=Statistika!$F$68,'Help-list'!$BE161*'Help-list'!$V$11,IF($B162=Statistika!$F$69,'Help-list'!$BE161*'Help-list'!$V$12,IF($B162=Statistika!$F$70,'Help-list'!$BE161*'Help-list'!$V$13,""))))))))</f>
        <v/>
      </c>
      <c r="Q162" s="562" t="str">
        <f t="shared" si="7"/>
        <v/>
      </c>
      <c r="R162" s="563" t="str">
        <f>IF($B162=Statistika!$F$63,'Help-list'!$BF161*'Help-list'!$V$6,IF($B162=Statistika!$F$64,'Help-list'!$BF161*'Help-list'!$V$7,IF($B162=Statistika!$F$65,'Help-list'!$BF161*'Help-list'!$V$8,IF($B162=Statistika!$F$66,'Help-list'!$BF161*'Help-list'!$V$9,IF($B162=Statistika!$F$67,'Help-list'!$BF161*'Help-list'!$V$10,IF($B162=Statistika!$F$68,'Help-list'!$BF161*'Help-list'!$V$11,IF($B162=Statistika!$F$69,'Help-list'!$BF161*'Help-list'!$V$12,IF($B162=Statistika!$F$70,'Help-list'!$BF161*'Help-list'!$V$13,""))))))))</f>
        <v/>
      </c>
      <c r="S162" s="564"/>
      <c r="T162" s="565" t="str">
        <f>IF($B162=Statistika!$F$63,'Help-list'!$BG161*'Help-list'!$V$6,IF($B162=Statistika!$F$64,'Help-list'!$BG161*'Help-list'!$V$7,IF($B162=Statistika!$F$65,'Help-list'!$BG161*'Help-list'!$V$8,IF($B162=Statistika!$F$66,'Help-list'!$BG161*'Help-list'!$V$9,IF($B162=Statistika!$F$67,'Help-list'!$BG161*'Help-list'!$V$10,IF($B162=Statistika!$F$68,'Help-list'!$BG161*'Help-list'!$V$11,IF($B162=Statistika!$F$69,'Help-list'!$BG161*'Help-list'!$V$12,IF($B162=Statistika!$F$70,'Help-list'!$BG161*'Help-list'!$V$13,""))))))))</f>
        <v/>
      </c>
      <c r="U162" s="564"/>
      <c r="V162" s="565" t="str">
        <f>IF($B162=Statistika!$F$63,'Help-list'!$BH161*'Help-list'!$V$6,IF($B162=Statistika!$F$64,'Help-list'!$BH161*'Help-list'!$V$7,IF($B162=Statistika!$F$65,'Help-list'!$BH161*'Help-list'!$V$8,IF($B162=Statistika!$F$66,'Help-list'!$BH161*'Help-list'!$V$9,IF($B162=Statistika!$F$67,'Help-list'!$BH161*'Help-list'!$V$10,IF($B162=Statistika!$F$68,'Help-list'!$BH161*'Help-list'!$V$11,IF($B162=Statistika!$F$69,'Help-list'!$BH161*'Help-list'!$V$12,IF($B162=Statistika!$F$70,'Help-list'!$BH161*'Help-list'!$V$13,""))))))))</f>
        <v/>
      </c>
      <c r="W162" s="566"/>
      <c r="X162" s="567"/>
      <c r="Y162" s="567"/>
      <c r="Z162" s="567"/>
      <c r="AA162" s="567"/>
      <c r="AB162" s="567"/>
      <c r="AC162" s="567"/>
      <c r="AD162" s="567"/>
      <c r="AE162" s="347"/>
      <c r="AF162" s="568"/>
    </row>
    <row r="163" spans="1:32">
      <c r="A163" s="38"/>
      <c r="B163" s="10"/>
      <c r="C163" s="555"/>
      <c r="D163" s="556"/>
      <c r="E163" s="555"/>
      <c r="F163" s="28"/>
      <c r="G163" s="557" t="str">
        <f t="shared" si="8"/>
        <v/>
      </c>
      <c r="H163" s="558"/>
      <c r="I163" s="542"/>
      <c r="J163" s="10"/>
      <c r="K163" s="559"/>
      <c r="L163" s="559"/>
      <c r="M163" s="559"/>
      <c r="N163" s="560" t="str">
        <f>IF($B163=Statistika!$F$63,'Help-list'!$BD162*'Help-list'!$V$6,IF($B163=Statistika!$F$64,'Help-list'!$BD162*'Help-list'!$V$7,IF($B163=Statistika!$F$65,'Help-list'!$BD162*'Help-list'!$V$8,IF($B163=Statistika!$F$66,'Help-list'!$BD162*'Help-list'!$V$9,IF($B163=Statistika!$F$67,'Help-list'!$BD162*'Help-list'!$V$10,IF($B163=Statistika!$F$68,'Help-list'!$BD162*'Help-list'!$V$11,IF($B163=Statistika!$F$69,'Help-list'!$BD162*'Help-list'!$V$12,IF($B163=Statistika!$F$70,'Help-list'!$BD162*'Help-list'!$V$13,""))))))))</f>
        <v/>
      </c>
      <c r="O163" s="559"/>
      <c r="P163" s="561" t="str">
        <f>IF($B163=Statistika!$F$63,'Help-list'!$BE162*'Help-list'!$V$6,IF($B163=Statistika!$F$64,'Help-list'!$BE162*'Help-list'!$V$7,IF($B163=Statistika!$F$65,'Help-list'!$BE162*'Help-list'!$V$8,IF($B163=Statistika!$F$66,'Help-list'!$BE162*'Help-list'!$V$9,IF($B163=Statistika!$F$67,'Help-list'!$BE162*'Help-list'!$V$10,IF($B163=Statistika!$F$68,'Help-list'!$BE162*'Help-list'!$V$11,IF($B163=Statistika!$F$69,'Help-list'!$BE162*'Help-list'!$V$12,IF($B163=Statistika!$F$70,'Help-list'!$BE162*'Help-list'!$V$13,""))))))))</f>
        <v/>
      </c>
      <c r="Q163" s="562" t="str">
        <f t="shared" si="7"/>
        <v/>
      </c>
      <c r="R163" s="563" t="str">
        <f>IF($B163=Statistika!$F$63,'Help-list'!$BF162*'Help-list'!$V$6,IF($B163=Statistika!$F$64,'Help-list'!$BF162*'Help-list'!$V$7,IF($B163=Statistika!$F$65,'Help-list'!$BF162*'Help-list'!$V$8,IF($B163=Statistika!$F$66,'Help-list'!$BF162*'Help-list'!$V$9,IF($B163=Statistika!$F$67,'Help-list'!$BF162*'Help-list'!$V$10,IF($B163=Statistika!$F$68,'Help-list'!$BF162*'Help-list'!$V$11,IF($B163=Statistika!$F$69,'Help-list'!$BF162*'Help-list'!$V$12,IF($B163=Statistika!$F$70,'Help-list'!$BF162*'Help-list'!$V$13,""))))))))</f>
        <v/>
      </c>
      <c r="S163" s="564"/>
      <c r="T163" s="565" t="str">
        <f>IF($B163=Statistika!$F$63,'Help-list'!$BG162*'Help-list'!$V$6,IF($B163=Statistika!$F$64,'Help-list'!$BG162*'Help-list'!$V$7,IF($B163=Statistika!$F$65,'Help-list'!$BG162*'Help-list'!$V$8,IF($B163=Statistika!$F$66,'Help-list'!$BG162*'Help-list'!$V$9,IF($B163=Statistika!$F$67,'Help-list'!$BG162*'Help-list'!$V$10,IF($B163=Statistika!$F$68,'Help-list'!$BG162*'Help-list'!$V$11,IF($B163=Statistika!$F$69,'Help-list'!$BG162*'Help-list'!$V$12,IF($B163=Statistika!$F$70,'Help-list'!$BG162*'Help-list'!$V$13,""))))))))</f>
        <v/>
      </c>
      <c r="U163" s="564"/>
      <c r="V163" s="565" t="str">
        <f>IF($B163=Statistika!$F$63,'Help-list'!$BH162*'Help-list'!$V$6,IF($B163=Statistika!$F$64,'Help-list'!$BH162*'Help-list'!$V$7,IF($B163=Statistika!$F$65,'Help-list'!$BH162*'Help-list'!$V$8,IF($B163=Statistika!$F$66,'Help-list'!$BH162*'Help-list'!$V$9,IF($B163=Statistika!$F$67,'Help-list'!$BH162*'Help-list'!$V$10,IF($B163=Statistika!$F$68,'Help-list'!$BH162*'Help-list'!$V$11,IF($B163=Statistika!$F$69,'Help-list'!$BH162*'Help-list'!$V$12,IF($B163=Statistika!$F$70,'Help-list'!$BH162*'Help-list'!$V$13,""))))))))</f>
        <v/>
      </c>
      <c r="W163" s="566"/>
      <c r="X163" s="567"/>
      <c r="Y163" s="567"/>
      <c r="Z163" s="567"/>
      <c r="AA163" s="567"/>
      <c r="AB163" s="567"/>
      <c r="AC163" s="567"/>
      <c r="AD163" s="567"/>
      <c r="AE163" s="347"/>
      <c r="AF163" s="568"/>
    </row>
    <row r="164" spans="1:32">
      <c r="A164" s="38"/>
      <c r="B164" s="10"/>
      <c r="C164" s="555"/>
      <c r="D164" s="556"/>
      <c r="E164" s="555"/>
      <c r="F164" s="28"/>
      <c r="G164" s="557" t="str">
        <f t="shared" si="8"/>
        <v/>
      </c>
      <c r="H164" s="558"/>
      <c r="I164" s="542"/>
      <c r="J164" s="10"/>
      <c r="K164" s="559"/>
      <c r="L164" s="559"/>
      <c r="M164" s="559"/>
      <c r="N164" s="560" t="str">
        <f>IF($B164=Statistika!$F$63,'Help-list'!$BD163*'Help-list'!$V$6,IF($B164=Statistika!$F$64,'Help-list'!$BD163*'Help-list'!$V$7,IF($B164=Statistika!$F$65,'Help-list'!$BD163*'Help-list'!$V$8,IF($B164=Statistika!$F$66,'Help-list'!$BD163*'Help-list'!$V$9,IF($B164=Statistika!$F$67,'Help-list'!$BD163*'Help-list'!$V$10,IF($B164=Statistika!$F$68,'Help-list'!$BD163*'Help-list'!$V$11,IF($B164=Statistika!$F$69,'Help-list'!$BD163*'Help-list'!$V$12,IF($B164=Statistika!$F$70,'Help-list'!$BD163*'Help-list'!$V$13,""))))))))</f>
        <v/>
      </c>
      <c r="O164" s="559"/>
      <c r="P164" s="561" t="str">
        <f>IF($B164=Statistika!$F$63,'Help-list'!$BE163*'Help-list'!$V$6,IF($B164=Statistika!$F$64,'Help-list'!$BE163*'Help-list'!$V$7,IF($B164=Statistika!$F$65,'Help-list'!$BE163*'Help-list'!$V$8,IF($B164=Statistika!$F$66,'Help-list'!$BE163*'Help-list'!$V$9,IF($B164=Statistika!$F$67,'Help-list'!$BE163*'Help-list'!$V$10,IF($B164=Statistika!$F$68,'Help-list'!$BE163*'Help-list'!$V$11,IF($B164=Statistika!$F$69,'Help-list'!$BE163*'Help-list'!$V$12,IF($B164=Statistika!$F$70,'Help-list'!$BE163*'Help-list'!$V$13,""))))))))</f>
        <v/>
      </c>
      <c r="Q164" s="562" t="str">
        <f t="shared" si="7"/>
        <v/>
      </c>
      <c r="R164" s="563" t="str">
        <f>IF($B164=Statistika!$F$63,'Help-list'!$BF163*'Help-list'!$V$6,IF($B164=Statistika!$F$64,'Help-list'!$BF163*'Help-list'!$V$7,IF($B164=Statistika!$F$65,'Help-list'!$BF163*'Help-list'!$V$8,IF($B164=Statistika!$F$66,'Help-list'!$BF163*'Help-list'!$V$9,IF($B164=Statistika!$F$67,'Help-list'!$BF163*'Help-list'!$V$10,IF($B164=Statistika!$F$68,'Help-list'!$BF163*'Help-list'!$V$11,IF($B164=Statistika!$F$69,'Help-list'!$BF163*'Help-list'!$V$12,IF($B164=Statistika!$F$70,'Help-list'!$BF163*'Help-list'!$V$13,""))))))))</f>
        <v/>
      </c>
      <c r="S164" s="564"/>
      <c r="T164" s="565" t="str">
        <f>IF($B164=Statistika!$F$63,'Help-list'!$BG163*'Help-list'!$V$6,IF($B164=Statistika!$F$64,'Help-list'!$BG163*'Help-list'!$V$7,IF($B164=Statistika!$F$65,'Help-list'!$BG163*'Help-list'!$V$8,IF($B164=Statistika!$F$66,'Help-list'!$BG163*'Help-list'!$V$9,IF($B164=Statistika!$F$67,'Help-list'!$BG163*'Help-list'!$V$10,IF($B164=Statistika!$F$68,'Help-list'!$BG163*'Help-list'!$V$11,IF($B164=Statistika!$F$69,'Help-list'!$BG163*'Help-list'!$V$12,IF($B164=Statistika!$F$70,'Help-list'!$BG163*'Help-list'!$V$13,""))))))))</f>
        <v/>
      </c>
      <c r="U164" s="564"/>
      <c r="V164" s="565" t="str">
        <f>IF($B164=Statistika!$F$63,'Help-list'!$BH163*'Help-list'!$V$6,IF($B164=Statistika!$F$64,'Help-list'!$BH163*'Help-list'!$V$7,IF($B164=Statistika!$F$65,'Help-list'!$BH163*'Help-list'!$V$8,IF($B164=Statistika!$F$66,'Help-list'!$BH163*'Help-list'!$V$9,IF($B164=Statistika!$F$67,'Help-list'!$BH163*'Help-list'!$V$10,IF($B164=Statistika!$F$68,'Help-list'!$BH163*'Help-list'!$V$11,IF($B164=Statistika!$F$69,'Help-list'!$BH163*'Help-list'!$V$12,IF($B164=Statistika!$F$70,'Help-list'!$BH163*'Help-list'!$V$13,""))))))))</f>
        <v/>
      </c>
      <c r="W164" s="566"/>
      <c r="X164" s="567"/>
      <c r="Y164" s="567"/>
      <c r="Z164" s="567"/>
      <c r="AA164" s="567"/>
      <c r="AB164" s="567"/>
      <c r="AC164" s="567"/>
      <c r="AD164" s="567"/>
      <c r="AE164" s="347"/>
      <c r="AF164" s="568"/>
    </row>
    <row r="165" spans="1:32">
      <c r="A165" s="38"/>
      <c r="B165" s="10"/>
      <c r="C165" s="555"/>
      <c r="D165" s="556"/>
      <c r="E165" s="555"/>
      <c r="F165" s="28"/>
      <c r="G165" s="557" t="str">
        <f t="shared" si="8"/>
        <v/>
      </c>
      <c r="H165" s="558"/>
      <c r="I165" s="542"/>
      <c r="J165" s="10"/>
      <c r="K165" s="559"/>
      <c r="L165" s="559"/>
      <c r="M165" s="559"/>
      <c r="N165" s="560" t="str">
        <f>IF($B165=Statistika!$F$63,'Help-list'!$BD164*'Help-list'!$V$6,IF($B165=Statistika!$F$64,'Help-list'!$BD164*'Help-list'!$V$7,IF($B165=Statistika!$F$65,'Help-list'!$BD164*'Help-list'!$V$8,IF($B165=Statistika!$F$66,'Help-list'!$BD164*'Help-list'!$V$9,IF($B165=Statistika!$F$67,'Help-list'!$BD164*'Help-list'!$V$10,IF($B165=Statistika!$F$68,'Help-list'!$BD164*'Help-list'!$V$11,IF($B165=Statistika!$F$69,'Help-list'!$BD164*'Help-list'!$V$12,IF($B165=Statistika!$F$70,'Help-list'!$BD164*'Help-list'!$V$13,""))))))))</f>
        <v/>
      </c>
      <c r="O165" s="559"/>
      <c r="P165" s="561" t="str">
        <f>IF($B165=Statistika!$F$63,'Help-list'!$BE164*'Help-list'!$V$6,IF($B165=Statistika!$F$64,'Help-list'!$BE164*'Help-list'!$V$7,IF($B165=Statistika!$F$65,'Help-list'!$BE164*'Help-list'!$V$8,IF($B165=Statistika!$F$66,'Help-list'!$BE164*'Help-list'!$V$9,IF($B165=Statistika!$F$67,'Help-list'!$BE164*'Help-list'!$V$10,IF($B165=Statistika!$F$68,'Help-list'!$BE164*'Help-list'!$V$11,IF($B165=Statistika!$F$69,'Help-list'!$BE164*'Help-list'!$V$12,IF($B165=Statistika!$F$70,'Help-list'!$BE164*'Help-list'!$V$13,""))))))))</f>
        <v/>
      </c>
      <c r="Q165" s="562" t="str">
        <f t="shared" si="7"/>
        <v/>
      </c>
      <c r="R165" s="563" t="str">
        <f>IF($B165=Statistika!$F$63,'Help-list'!$BF164*'Help-list'!$V$6,IF($B165=Statistika!$F$64,'Help-list'!$BF164*'Help-list'!$V$7,IF($B165=Statistika!$F$65,'Help-list'!$BF164*'Help-list'!$V$8,IF($B165=Statistika!$F$66,'Help-list'!$BF164*'Help-list'!$V$9,IF($B165=Statistika!$F$67,'Help-list'!$BF164*'Help-list'!$V$10,IF($B165=Statistika!$F$68,'Help-list'!$BF164*'Help-list'!$V$11,IF($B165=Statistika!$F$69,'Help-list'!$BF164*'Help-list'!$V$12,IF($B165=Statistika!$F$70,'Help-list'!$BF164*'Help-list'!$V$13,""))))))))</f>
        <v/>
      </c>
      <c r="S165" s="564"/>
      <c r="T165" s="565" t="str">
        <f>IF($B165=Statistika!$F$63,'Help-list'!$BG164*'Help-list'!$V$6,IF($B165=Statistika!$F$64,'Help-list'!$BG164*'Help-list'!$V$7,IF($B165=Statistika!$F$65,'Help-list'!$BG164*'Help-list'!$V$8,IF($B165=Statistika!$F$66,'Help-list'!$BG164*'Help-list'!$V$9,IF($B165=Statistika!$F$67,'Help-list'!$BG164*'Help-list'!$V$10,IF($B165=Statistika!$F$68,'Help-list'!$BG164*'Help-list'!$V$11,IF($B165=Statistika!$F$69,'Help-list'!$BG164*'Help-list'!$V$12,IF($B165=Statistika!$F$70,'Help-list'!$BG164*'Help-list'!$V$13,""))))))))</f>
        <v/>
      </c>
      <c r="U165" s="564"/>
      <c r="V165" s="565" t="str">
        <f>IF($B165=Statistika!$F$63,'Help-list'!$BH164*'Help-list'!$V$6,IF($B165=Statistika!$F$64,'Help-list'!$BH164*'Help-list'!$V$7,IF($B165=Statistika!$F$65,'Help-list'!$BH164*'Help-list'!$V$8,IF($B165=Statistika!$F$66,'Help-list'!$BH164*'Help-list'!$V$9,IF($B165=Statistika!$F$67,'Help-list'!$BH164*'Help-list'!$V$10,IF($B165=Statistika!$F$68,'Help-list'!$BH164*'Help-list'!$V$11,IF($B165=Statistika!$F$69,'Help-list'!$BH164*'Help-list'!$V$12,IF($B165=Statistika!$F$70,'Help-list'!$BH164*'Help-list'!$V$13,""))))))))</f>
        <v/>
      </c>
      <c r="W165" s="566"/>
      <c r="X165" s="567"/>
      <c r="Y165" s="567"/>
      <c r="Z165" s="567"/>
      <c r="AA165" s="567"/>
      <c r="AB165" s="567"/>
      <c r="AC165" s="567"/>
      <c r="AD165" s="567"/>
      <c r="AE165" s="347"/>
      <c r="AF165" s="568"/>
    </row>
    <row r="166" spans="1:32">
      <c r="A166" s="38"/>
      <c r="B166" s="10"/>
      <c r="C166" s="555"/>
      <c r="D166" s="556"/>
      <c r="E166" s="555"/>
      <c r="F166" s="28"/>
      <c r="G166" s="557" t="str">
        <f t="shared" si="8"/>
        <v/>
      </c>
      <c r="H166" s="558"/>
      <c r="I166" s="542"/>
      <c r="J166" s="10"/>
      <c r="K166" s="559"/>
      <c r="L166" s="559"/>
      <c r="M166" s="559"/>
      <c r="N166" s="560" t="str">
        <f>IF($B166=Statistika!$F$63,'Help-list'!$BD165*'Help-list'!$V$6,IF($B166=Statistika!$F$64,'Help-list'!$BD165*'Help-list'!$V$7,IF($B166=Statistika!$F$65,'Help-list'!$BD165*'Help-list'!$V$8,IF($B166=Statistika!$F$66,'Help-list'!$BD165*'Help-list'!$V$9,IF($B166=Statistika!$F$67,'Help-list'!$BD165*'Help-list'!$V$10,IF($B166=Statistika!$F$68,'Help-list'!$BD165*'Help-list'!$V$11,IF($B166=Statistika!$F$69,'Help-list'!$BD165*'Help-list'!$V$12,IF($B166=Statistika!$F$70,'Help-list'!$BD165*'Help-list'!$V$13,""))))))))</f>
        <v/>
      </c>
      <c r="O166" s="559"/>
      <c r="P166" s="561" t="str">
        <f>IF($B166=Statistika!$F$63,'Help-list'!$BE165*'Help-list'!$V$6,IF($B166=Statistika!$F$64,'Help-list'!$BE165*'Help-list'!$V$7,IF($B166=Statistika!$F$65,'Help-list'!$BE165*'Help-list'!$V$8,IF($B166=Statistika!$F$66,'Help-list'!$BE165*'Help-list'!$V$9,IF($B166=Statistika!$F$67,'Help-list'!$BE165*'Help-list'!$V$10,IF($B166=Statistika!$F$68,'Help-list'!$BE165*'Help-list'!$V$11,IF($B166=Statistika!$F$69,'Help-list'!$BE165*'Help-list'!$V$12,IF($B166=Statistika!$F$70,'Help-list'!$BE165*'Help-list'!$V$13,""))))))))</f>
        <v/>
      </c>
      <c r="Q166" s="562" t="str">
        <f t="shared" si="7"/>
        <v/>
      </c>
      <c r="R166" s="563" t="str">
        <f>IF($B166=Statistika!$F$63,'Help-list'!$BF165*'Help-list'!$V$6,IF($B166=Statistika!$F$64,'Help-list'!$BF165*'Help-list'!$V$7,IF($B166=Statistika!$F$65,'Help-list'!$BF165*'Help-list'!$V$8,IF($B166=Statistika!$F$66,'Help-list'!$BF165*'Help-list'!$V$9,IF($B166=Statistika!$F$67,'Help-list'!$BF165*'Help-list'!$V$10,IF($B166=Statistika!$F$68,'Help-list'!$BF165*'Help-list'!$V$11,IF($B166=Statistika!$F$69,'Help-list'!$BF165*'Help-list'!$V$12,IF($B166=Statistika!$F$70,'Help-list'!$BF165*'Help-list'!$V$13,""))))))))</f>
        <v/>
      </c>
      <c r="S166" s="564"/>
      <c r="T166" s="565" t="str">
        <f>IF($B166=Statistika!$F$63,'Help-list'!$BG165*'Help-list'!$V$6,IF($B166=Statistika!$F$64,'Help-list'!$BG165*'Help-list'!$V$7,IF($B166=Statistika!$F$65,'Help-list'!$BG165*'Help-list'!$V$8,IF($B166=Statistika!$F$66,'Help-list'!$BG165*'Help-list'!$V$9,IF($B166=Statistika!$F$67,'Help-list'!$BG165*'Help-list'!$V$10,IF($B166=Statistika!$F$68,'Help-list'!$BG165*'Help-list'!$V$11,IF($B166=Statistika!$F$69,'Help-list'!$BG165*'Help-list'!$V$12,IF($B166=Statistika!$F$70,'Help-list'!$BG165*'Help-list'!$V$13,""))))))))</f>
        <v/>
      </c>
      <c r="U166" s="564"/>
      <c r="V166" s="565" t="str">
        <f>IF($B166=Statistika!$F$63,'Help-list'!$BH165*'Help-list'!$V$6,IF($B166=Statistika!$F$64,'Help-list'!$BH165*'Help-list'!$V$7,IF($B166=Statistika!$F$65,'Help-list'!$BH165*'Help-list'!$V$8,IF($B166=Statistika!$F$66,'Help-list'!$BH165*'Help-list'!$V$9,IF($B166=Statistika!$F$67,'Help-list'!$BH165*'Help-list'!$V$10,IF($B166=Statistika!$F$68,'Help-list'!$BH165*'Help-list'!$V$11,IF($B166=Statistika!$F$69,'Help-list'!$BH165*'Help-list'!$V$12,IF($B166=Statistika!$F$70,'Help-list'!$BH165*'Help-list'!$V$13,""))))))))</f>
        <v/>
      </c>
      <c r="W166" s="566"/>
      <c r="X166" s="567"/>
      <c r="Y166" s="567"/>
      <c r="Z166" s="567"/>
      <c r="AA166" s="567"/>
      <c r="AB166" s="567"/>
      <c r="AC166" s="567"/>
      <c r="AD166" s="567"/>
      <c r="AE166" s="347"/>
      <c r="AF166" s="568"/>
    </row>
    <row r="167" spans="1:32">
      <c r="A167" s="38"/>
      <c r="B167" s="10"/>
      <c r="C167" s="555"/>
      <c r="D167" s="556"/>
      <c r="E167" s="555"/>
      <c r="F167" s="28"/>
      <c r="G167" s="557" t="str">
        <f t="shared" si="8"/>
        <v/>
      </c>
      <c r="H167" s="558"/>
      <c r="I167" s="542"/>
      <c r="J167" s="10"/>
      <c r="K167" s="559"/>
      <c r="L167" s="559"/>
      <c r="M167" s="559"/>
      <c r="N167" s="560" t="str">
        <f>IF($B167=Statistika!$F$63,'Help-list'!$BD166*'Help-list'!$V$6,IF($B167=Statistika!$F$64,'Help-list'!$BD166*'Help-list'!$V$7,IF($B167=Statistika!$F$65,'Help-list'!$BD166*'Help-list'!$V$8,IF($B167=Statistika!$F$66,'Help-list'!$BD166*'Help-list'!$V$9,IF($B167=Statistika!$F$67,'Help-list'!$BD166*'Help-list'!$V$10,IF($B167=Statistika!$F$68,'Help-list'!$BD166*'Help-list'!$V$11,IF($B167=Statistika!$F$69,'Help-list'!$BD166*'Help-list'!$V$12,IF($B167=Statistika!$F$70,'Help-list'!$BD166*'Help-list'!$V$13,""))))))))</f>
        <v/>
      </c>
      <c r="O167" s="559"/>
      <c r="P167" s="561" t="str">
        <f>IF($B167=Statistika!$F$63,'Help-list'!$BE166*'Help-list'!$V$6,IF($B167=Statistika!$F$64,'Help-list'!$BE166*'Help-list'!$V$7,IF($B167=Statistika!$F$65,'Help-list'!$BE166*'Help-list'!$V$8,IF($B167=Statistika!$F$66,'Help-list'!$BE166*'Help-list'!$V$9,IF($B167=Statistika!$F$67,'Help-list'!$BE166*'Help-list'!$V$10,IF($B167=Statistika!$F$68,'Help-list'!$BE166*'Help-list'!$V$11,IF($B167=Statistika!$F$69,'Help-list'!$BE166*'Help-list'!$V$12,IF($B167=Statistika!$F$70,'Help-list'!$BE166*'Help-list'!$V$13,""))))))))</f>
        <v/>
      </c>
      <c r="Q167" s="562" t="str">
        <f t="shared" si="7"/>
        <v/>
      </c>
      <c r="R167" s="563" t="str">
        <f>IF($B167=Statistika!$F$63,'Help-list'!$BF166*'Help-list'!$V$6,IF($B167=Statistika!$F$64,'Help-list'!$BF166*'Help-list'!$V$7,IF($B167=Statistika!$F$65,'Help-list'!$BF166*'Help-list'!$V$8,IF($B167=Statistika!$F$66,'Help-list'!$BF166*'Help-list'!$V$9,IF($B167=Statistika!$F$67,'Help-list'!$BF166*'Help-list'!$V$10,IF($B167=Statistika!$F$68,'Help-list'!$BF166*'Help-list'!$V$11,IF($B167=Statistika!$F$69,'Help-list'!$BF166*'Help-list'!$V$12,IF($B167=Statistika!$F$70,'Help-list'!$BF166*'Help-list'!$V$13,""))))))))</f>
        <v/>
      </c>
      <c r="S167" s="564"/>
      <c r="T167" s="565" t="str">
        <f>IF($B167=Statistika!$F$63,'Help-list'!$BG166*'Help-list'!$V$6,IF($B167=Statistika!$F$64,'Help-list'!$BG166*'Help-list'!$V$7,IF($B167=Statistika!$F$65,'Help-list'!$BG166*'Help-list'!$V$8,IF($B167=Statistika!$F$66,'Help-list'!$BG166*'Help-list'!$V$9,IF($B167=Statistika!$F$67,'Help-list'!$BG166*'Help-list'!$V$10,IF($B167=Statistika!$F$68,'Help-list'!$BG166*'Help-list'!$V$11,IF($B167=Statistika!$F$69,'Help-list'!$BG166*'Help-list'!$V$12,IF($B167=Statistika!$F$70,'Help-list'!$BG166*'Help-list'!$V$13,""))))))))</f>
        <v/>
      </c>
      <c r="U167" s="564"/>
      <c r="V167" s="565" t="str">
        <f>IF($B167=Statistika!$F$63,'Help-list'!$BH166*'Help-list'!$V$6,IF($B167=Statistika!$F$64,'Help-list'!$BH166*'Help-list'!$V$7,IF($B167=Statistika!$F$65,'Help-list'!$BH166*'Help-list'!$V$8,IF($B167=Statistika!$F$66,'Help-list'!$BH166*'Help-list'!$V$9,IF($B167=Statistika!$F$67,'Help-list'!$BH166*'Help-list'!$V$10,IF($B167=Statistika!$F$68,'Help-list'!$BH166*'Help-list'!$V$11,IF($B167=Statistika!$F$69,'Help-list'!$BH166*'Help-list'!$V$12,IF($B167=Statistika!$F$70,'Help-list'!$BH166*'Help-list'!$V$13,""))))))))</f>
        <v/>
      </c>
      <c r="W167" s="566"/>
      <c r="X167" s="567"/>
      <c r="Y167" s="567"/>
      <c r="Z167" s="567"/>
      <c r="AA167" s="567"/>
      <c r="AB167" s="567"/>
      <c r="AC167" s="567"/>
      <c r="AD167" s="567"/>
      <c r="AE167" s="347"/>
      <c r="AF167" s="568"/>
    </row>
    <row r="168" spans="1:32">
      <c r="A168" s="38"/>
      <c r="B168" s="10"/>
      <c r="C168" s="555"/>
      <c r="D168" s="556"/>
      <c r="E168" s="555"/>
      <c r="F168" s="28"/>
      <c r="G168" s="557" t="str">
        <f t="shared" si="8"/>
        <v/>
      </c>
      <c r="H168" s="558"/>
      <c r="I168" s="542"/>
      <c r="J168" s="10"/>
      <c r="K168" s="559"/>
      <c r="L168" s="559"/>
      <c r="M168" s="559"/>
      <c r="N168" s="560" t="str">
        <f>IF($B168=Statistika!$F$63,'Help-list'!$BD167*'Help-list'!$V$6,IF($B168=Statistika!$F$64,'Help-list'!$BD167*'Help-list'!$V$7,IF($B168=Statistika!$F$65,'Help-list'!$BD167*'Help-list'!$V$8,IF($B168=Statistika!$F$66,'Help-list'!$BD167*'Help-list'!$V$9,IF($B168=Statistika!$F$67,'Help-list'!$BD167*'Help-list'!$V$10,IF($B168=Statistika!$F$68,'Help-list'!$BD167*'Help-list'!$V$11,IF($B168=Statistika!$F$69,'Help-list'!$BD167*'Help-list'!$V$12,IF($B168=Statistika!$F$70,'Help-list'!$BD167*'Help-list'!$V$13,""))))))))</f>
        <v/>
      </c>
      <c r="O168" s="559"/>
      <c r="P168" s="561" t="str">
        <f>IF($B168=Statistika!$F$63,'Help-list'!$BE167*'Help-list'!$V$6,IF($B168=Statistika!$F$64,'Help-list'!$BE167*'Help-list'!$V$7,IF($B168=Statistika!$F$65,'Help-list'!$BE167*'Help-list'!$V$8,IF($B168=Statistika!$F$66,'Help-list'!$BE167*'Help-list'!$V$9,IF($B168=Statistika!$F$67,'Help-list'!$BE167*'Help-list'!$V$10,IF($B168=Statistika!$F$68,'Help-list'!$BE167*'Help-list'!$V$11,IF($B168=Statistika!$F$69,'Help-list'!$BE167*'Help-list'!$V$12,IF($B168=Statistika!$F$70,'Help-list'!$BE167*'Help-list'!$V$13,""))))))))</f>
        <v/>
      </c>
      <c r="Q168" s="562" t="str">
        <f t="shared" si="7"/>
        <v/>
      </c>
      <c r="R168" s="563" t="str">
        <f>IF($B168=Statistika!$F$63,'Help-list'!$BF167*'Help-list'!$V$6,IF($B168=Statistika!$F$64,'Help-list'!$BF167*'Help-list'!$V$7,IF($B168=Statistika!$F$65,'Help-list'!$BF167*'Help-list'!$V$8,IF($B168=Statistika!$F$66,'Help-list'!$BF167*'Help-list'!$V$9,IF($B168=Statistika!$F$67,'Help-list'!$BF167*'Help-list'!$V$10,IF($B168=Statistika!$F$68,'Help-list'!$BF167*'Help-list'!$V$11,IF($B168=Statistika!$F$69,'Help-list'!$BF167*'Help-list'!$V$12,IF($B168=Statistika!$F$70,'Help-list'!$BF167*'Help-list'!$V$13,""))))))))</f>
        <v/>
      </c>
      <c r="S168" s="564"/>
      <c r="T168" s="565" t="str">
        <f>IF($B168=Statistika!$F$63,'Help-list'!$BG167*'Help-list'!$V$6,IF($B168=Statistika!$F$64,'Help-list'!$BG167*'Help-list'!$V$7,IF($B168=Statistika!$F$65,'Help-list'!$BG167*'Help-list'!$V$8,IF($B168=Statistika!$F$66,'Help-list'!$BG167*'Help-list'!$V$9,IF($B168=Statistika!$F$67,'Help-list'!$BG167*'Help-list'!$V$10,IF($B168=Statistika!$F$68,'Help-list'!$BG167*'Help-list'!$V$11,IF($B168=Statistika!$F$69,'Help-list'!$BG167*'Help-list'!$V$12,IF($B168=Statistika!$F$70,'Help-list'!$BG167*'Help-list'!$V$13,""))))))))</f>
        <v/>
      </c>
      <c r="U168" s="564"/>
      <c r="V168" s="565" t="str">
        <f>IF($B168=Statistika!$F$63,'Help-list'!$BH167*'Help-list'!$V$6,IF($B168=Statistika!$F$64,'Help-list'!$BH167*'Help-list'!$V$7,IF($B168=Statistika!$F$65,'Help-list'!$BH167*'Help-list'!$V$8,IF($B168=Statistika!$F$66,'Help-list'!$BH167*'Help-list'!$V$9,IF($B168=Statistika!$F$67,'Help-list'!$BH167*'Help-list'!$V$10,IF($B168=Statistika!$F$68,'Help-list'!$BH167*'Help-list'!$V$11,IF($B168=Statistika!$F$69,'Help-list'!$BH167*'Help-list'!$V$12,IF($B168=Statistika!$F$70,'Help-list'!$BH167*'Help-list'!$V$13,""))))))))</f>
        <v/>
      </c>
      <c r="W168" s="566"/>
      <c r="X168" s="567"/>
      <c r="Y168" s="567"/>
      <c r="Z168" s="567"/>
      <c r="AA168" s="567"/>
      <c r="AB168" s="567"/>
      <c r="AC168" s="567"/>
      <c r="AD168" s="567"/>
      <c r="AE168" s="347"/>
      <c r="AF168" s="568"/>
    </row>
    <row r="169" spans="1:32">
      <c r="A169" s="38"/>
      <c r="B169" s="10"/>
      <c r="C169" s="555"/>
      <c r="D169" s="556"/>
      <c r="E169" s="555"/>
      <c r="F169" s="28"/>
      <c r="G169" s="557" t="str">
        <f t="shared" si="8"/>
        <v/>
      </c>
      <c r="H169" s="558"/>
      <c r="I169" s="542"/>
      <c r="J169" s="10"/>
      <c r="K169" s="559"/>
      <c r="L169" s="559"/>
      <c r="M169" s="559"/>
      <c r="N169" s="560" t="str">
        <f>IF($B169=Statistika!$F$63,'Help-list'!$BD168*'Help-list'!$V$6,IF($B169=Statistika!$F$64,'Help-list'!$BD168*'Help-list'!$V$7,IF($B169=Statistika!$F$65,'Help-list'!$BD168*'Help-list'!$V$8,IF($B169=Statistika!$F$66,'Help-list'!$BD168*'Help-list'!$V$9,IF($B169=Statistika!$F$67,'Help-list'!$BD168*'Help-list'!$V$10,IF($B169=Statistika!$F$68,'Help-list'!$BD168*'Help-list'!$V$11,IF($B169=Statistika!$F$69,'Help-list'!$BD168*'Help-list'!$V$12,IF($B169=Statistika!$F$70,'Help-list'!$BD168*'Help-list'!$V$13,""))))))))</f>
        <v/>
      </c>
      <c r="O169" s="559"/>
      <c r="P169" s="561" t="str">
        <f>IF($B169=Statistika!$F$63,'Help-list'!$BE168*'Help-list'!$V$6,IF($B169=Statistika!$F$64,'Help-list'!$BE168*'Help-list'!$V$7,IF($B169=Statistika!$F$65,'Help-list'!$BE168*'Help-list'!$V$8,IF($B169=Statistika!$F$66,'Help-list'!$BE168*'Help-list'!$V$9,IF($B169=Statistika!$F$67,'Help-list'!$BE168*'Help-list'!$V$10,IF($B169=Statistika!$F$68,'Help-list'!$BE168*'Help-list'!$V$11,IF($B169=Statistika!$F$69,'Help-list'!$BE168*'Help-list'!$V$12,IF($B169=Statistika!$F$70,'Help-list'!$BE168*'Help-list'!$V$13,""))))))))</f>
        <v/>
      </c>
      <c r="Q169" s="562" t="str">
        <f t="shared" si="7"/>
        <v/>
      </c>
      <c r="R169" s="563" t="str">
        <f>IF($B169=Statistika!$F$63,'Help-list'!$BF168*'Help-list'!$V$6,IF($B169=Statistika!$F$64,'Help-list'!$BF168*'Help-list'!$V$7,IF($B169=Statistika!$F$65,'Help-list'!$BF168*'Help-list'!$V$8,IF($B169=Statistika!$F$66,'Help-list'!$BF168*'Help-list'!$V$9,IF($B169=Statistika!$F$67,'Help-list'!$BF168*'Help-list'!$V$10,IF($B169=Statistika!$F$68,'Help-list'!$BF168*'Help-list'!$V$11,IF($B169=Statistika!$F$69,'Help-list'!$BF168*'Help-list'!$V$12,IF($B169=Statistika!$F$70,'Help-list'!$BF168*'Help-list'!$V$13,""))))))))</f>
        <v/>
      </c>
      <c r="S169" s="564"/>
      <c r="T169" s="565" t="str">
        <f>IF($B169=Statistika!$F$63,'Help-list'!$BG168*'Help-list'!$V$6,IF($B169=Statistika!$F$64,'Help-list'!$BG168*'Help-list'!$V$7,IF($B169=Statistika!$F$65,'Help-list'!$BG168*'Help-list'!$V$8,IF($B169=Statistika!$F$66,'Help-list'!$BG168*'Help-list'!$V$9,IF($B169=Statistika!$F$67,'Help-list'!$BG168*'Help-list'!$V$10,IF($B169=Statistika!$F$68,'Help-list'!$BG168*'Help-list'!$V$11,IF($B169=Statistika!$F$69,'Help-list'!$BG168*'Help-list'!$V$12,IF($B169=Statistika!$F$70,'Help-list'!$BG168*'Help-list'!$V$13,""))))))))</f>
        <v/>
      </c>
      <c r="U169" s="564"/>
      <c r="V169" s="565" t="str">
        <f>IF($B169=Statistika!$F$63,'Help-list'!$BH168*'Help-list'!$V$6,IF($B169=Statistika!$F$64,'Help-list'!$BH168*'Help-list'!$V$7,IF($B169=Statistika!$F$65,'Help-list'!$BH168*'Help-list'!$V$8,IF($B169=Statistika!$F$66,'Help-list'!$BH168*'Help-list'!$V$9,IF($B169=Statistika!$F$67,'Help-list'!$BH168*'Help-list'!$V$10,IF($B169=Statistika!$F$68,'Help-list'!$BH168*'Help-list'!$V$11,IF($B169=Statistika!$F$69,'Help-list'!$BH168*'Help-list'!$V$12,IF($B169=Statistika!$F$70,'Help-list'!$BH168*'Help-list'!$V$13,""))))))))</f>
        <v/>
      </c>
      <c r="W169" s="566"/>
      <c r="X169" s="567"/>
      <c r="Y169" s="567"/>
      <c r="Z169" s="567"/>
      <c r="AA169" s="567"/>
      <c r="AB169" s="567"/>
      <c r="AC169" s="567"/>
      <c r="AD169" s="567"/>
      <c r="AE169" s="347"/>
      <c r="AF169" s="568"/>
    </row>
    <row r="170" spans="1:32">
      <c r="A170" s="38"/>
      <c r="B170" s="10"/>
      <c r="C170" s="555"/>
      <c r="D170" s="556"/>
      <c r="E170" s="555"/>
      <c r="F170" s="28"/>
      <c r="G170" s="557" t="str">
        <f t="shared" si="8"/>
        <v/>
      </c>
      <c r="H170" s="558"/>
      <c r="I170" s="542"/>
      <c r="J170" s="10"/>
      <c r="K170" s="559"/>
      <c r="L170" s="559"/>
      <c r="M170" s="559"/>
      <c r="N170" s="560" t="str">
        <f>IF($B170=Statistika!$F$63,'Help-list'!$BD169*'Help-list'!$V$6,IF($B170=Statistika!$F$64,'Help-list'!$BD169*'Help-list'!$V$7,IF($B170=Statistika!$F$65,'Help-list'!$BD169*'Help-list'!$V$8,IF($B170=Statistika!$F$66,'Help-list'!$BD169*'Help-list'!$V$9,IF($B170=Statistika!$F$67,'Help-list'!$BD169*'Help-list'!$V$10,IF($B170=Statistika!$F$68,'Help-list'!$BD169*'Help-list'!$V$11,IF($B170=Statistika!$F$69,'Help-list'!$BD169*'Help-list'!$V$12,IF($B170=Statistika!$F$70,'Help-list'!$BD169*'Help-list'!$V$13,""))))))))</f>
        <v/>
      </c>
      <c r="O170" s="559"/>
      <c r="P170" s="561" t="str">
        <f>IF($B170=Statistika!$F$63,'Help-list'!$BE169*'Help-list'!$V$6,IF($B170=Statistika!$F$64,'Help-list'!$BE169*'Help-list'!$V$7,IF($B170=Statistika!$F$65,'Help-list'!$BE169*'Help-list'!$V$8,IF($B170=Statistika!$F$66,'Help-list'!$BE169*'Help-list'!$V$9,IF($B170=Statistika!$F$67,'Help-list'!$BE169*'Help-list'!$V$10,IF($B170=Statistika!$F$68,'Help-list'!$BE169*'Help-list'!$V$11,IF($B170=Statistika!$F$69,'Help-list'!$BE169*'Help-list'!$V$12,IF($B170=Statistika!$F$70,'Help-list'!$BE169*'Help-list'!$V$13,""))))))))</f>
        <v/>
      </c>
      <c r="Q170" s="562" t="str">
        <f t="shared" si="7"/>
        <v/>
      </c>
      <c r="R170" s="563" t="str">
        <f>IF($B170=Statistika!$F$63,'Help-list'!$BF169*'Help-list'!$V$6,IF($B170=Statistika!$F$64,'Help-list'!$BF169*'Help-list'!$V$7,IF($B170=Statistika!$F$65,'Help-list'!$BF169*'Help-list'!$V$8,IF($B170=Statistika!$F$66,'Help-list'!$BF169*'Help-list'!$V$9,IF($B170=Statistika!$F$67,'Help-list'!$BF169*'Help-list'!$V$10,IF($B170=Statistika!$F$68,'Help-list'!$BF169*'Help-list'!$V$11,IF($B170=Statistika!$F$69,'Help-list'!$BF169*'Help-list'!$V$12,IF($B170=Statistika!$F$70,'Help-list'!$BF169*'Help-list'!$V$13,""))))))))</f>
        <v/>
      </c>
      <c r="S170" s="564"/>
      <c r="T170" s="565" t="str">
        <f>IF($B170=Statistika!$F$63,'Help-list'!$BG169*'Help-list'!$V$6,IF($B170=Statistika!$F$64,'Help-list'!$BG169*'Help-list'!$V$7,IF($B170=Statistika!$F$65,'Help-list'!$BG169*'Help-list'!$V$8,IF($B170=Statistika!$F$66,'Help-list'!$BG169*'Help-list'!$V$9,IF($B170=Statistika!$F$67,'Help-list'!$BG169*'Help-list'!$V$10,IF($B170=Statistika!$F$68,'Help-list'!$BG169*'Help-list'!$V$11,IF($B170=Statistika!$F$69,'Help-list'!$BG169*'Help-list'!$V$12,IF($B170=Statistika!$F$70,'Help-list'!$BG169*'Help-list'!$V$13,""))))))))</f>
        <v/>
      </c>
      <c r="U170" s="564"/>
      <c r="V170" s="565" t="str">
        <f>IF($B170=Statistika!$F$63,'Help-list'!$BH169*'Help-list'!$V$6,IF($B170=Statistika!$F$64,'Help-list'!$BH169*'Help-list'!$V$7,IF($B170=Statistika!$F$65,'Help-list'!$BH169*'Help-list'!$V$8,IF($B170=Statistika!$F$66,'Help-list'!$BH169*'Help-list'!$V$9,IF($B170=Statistika!$F$67,'Help-list'!$BH169*'Help-list'!$V$10,IF($B170=Statistika!$F$68,'Help-list'!$BH169*'Help-list'!$V$11,IF($B170=Statistika!$F$69,'Help-list'!$BH169*'Help-list'!$V$12,IF($B170=Statistika!$F$70,'Help-list'!$BH169*'Help-list'!$V$13,""))))))))</f>
        <v/>
      </c>
      <c r="W170" s="566"/>
      <c r="X170" s="567"/>
      <c r="Y170" s="567"/>
      <c r="Z170" s="567"/>
      <c r="AA170" s="567"/>
      <c r="AB170" s="567"/>
      <c r="AC170" s="567"/>
      <c r="AD170" s="567"/>
      <c r="AE170" s="347"/>
      <c r="AF170" s="568"/>
    </row>
    <row r="171" spans="1:32">
      <c r="A171" s="38"/>
      <c r="B171" s="10"/>
      <c r="C171" s="555"/>
      <c r="D171" s="556"/>
      <c r="E171" s="555"/>
      <c r="F171" s="28"/>
      <c r="G171" s="557" t="str">
        <f t="shared" si="8"/>
        <v/>
      </c>
      <c r="H171" s="558"/>
      <c r="I171" s="542"/>
      <c r="J171" s="10"/>
      <c r="K171" s="559"/>
      <c r="L171" s="559"/>
      <c r="M171" s="559"/>
      <c r="N171" s="560" t="str">
        <f>IF($B171=Statistika!$F$63,'Help-list'!$BD170*'Help-list'!$V$6,IF($B171=Statistika!$F$64,'Help-list'!$BD170*'Help-list'!$V$7,IF($B171=Statistika!$F$65,'Help-list'!$BD170*'Help-list'!$V$8,IF($B171=Statistika!$F$66,'Help-list'!$BD170*'Help-list'!$V$9,IF($B171=Statistika!$F$67,'Help-list'!$BD170*'Help-list'!$V$10,IF($B171=Statistika!$F$68,'Help-list'!$BD170*'Help-list'!$V$11,IF($B171=Statistika!$F$69,'Help-list'!$BD170*'Help-list'!$V$12,IF($B171=Statistika!$F$70,'Help-list'!$BD170*'Help-list'!$V$13,""))))))))</f>
        <v/>
      </c>
      <c r="O171" s="559"/>
      <c r="P171" s="561" t="str">
        <f>IF($B171=Statistika!$F$63,'Help-list'!$BE170*'Help-list'!$V$6,IF($B171=Statistika!$F$64,'Help-list'!$BE170*'Help-list'!$V$7,IF($B171=Statistika!$F$65,'Help-list'!$BE170*'Help-list'!$V$8,IF($B171=Statistika!$F$66,'Help-list'!$BE170*'Help-list'!$V$9,IF($B171=Statistika!$F$67,'Help-list'!$BE170*'Help-list'!$V$10,IF($B171=Statistika!$F$68,'Help-list'!$BE170*'Help-list'!$V$11,IF($B171=Statistika!$F$69,'Help-list'!$BE170*'Help-list'!$V$12,IF($B171=Statistika!$F$70,'Help-list'!$BE170*'Help-list'!$V$13,""))))))))</f>
        <v/>
      </c>
      <c r="Q171" s="562" t="str">
        <f t="shared" si="7"/>
        <v/>
      </c>
      <c r="R171" s="563" t="str">
        <f>IF($B171=Statistika!$F$63,'Help-list'!$BF170*'Help-list'!$V$6,IF($B171=Statistika!$F$64,'Help-list'!$BF170*'Help-list'!$V$7,IF($B171=Statistika!$F$65,'Help-list'!$BF170*'Help-list'!$V$8,IF($B171=Statistika!$F$66,'Help-list'!$BF170*'Help-list'!$V$9,IF($B171=Statistika!$F$67,'Help-list'!$BF170*'Help-list'!$V$10,IF($B171=Statistika!$F$68,'Help-list'!$BF170*'Help-list'!$V$11,IF($B171=Statistika!$F$69,'Help-list'!$BF170*'Help-list'!$V$12,IF($B171=Statistika!$F$70,'Help-list'!$BF170*'Help-list'!$V$13,""))))))))</f>
        <v/>
      </c>
      <c r="S171" s="564"/>
      <c r="T171" s="565" t="str">
        <f>IF($B171=Statistika!$F$63,'Help-list'!$BG170*'Help-list'!$V$6,IF($B171=Statistika!$F$64,'Help-list'!$BG170*'Help-list'!$V$7,IF($B171=Statistika!$F$65,'Help-list'!$BG170*'Help-list'!$V$8,IF($B171=Statistika!$F$66,'Help-list'!$BG170*'Help-list'!$V$9,IF($B171=Statistika!$F$67,'Help-list'!$BG170*'Help-list'!$V$10,IF($B171=Statistika!$F$68,'Help-list'!$BG170*'Help-list'!$V$11,IF($B171=Statistika!$F$69,'Help-list'!$BG170*'Help-list'!$V$12,IF($B171=Statistika!$F$70,'Help-list'!$BG170*'Help-list'!$V$13,""))))))))</f>
        <v/>
      </c>
      <c r="U171" s="564"/>
      <c r="V171" s="565" t="str">
        <f>IF($B171=Statistika!$F$63,'Help-list'!$BH170*'Help-list'!$V$6,IF($B171=Statistika!$F$64,'Help-list'!$BH170*'Help-list'!$V$7,IF($B171=Statistika!$F$65,'Help-list'!$BH170*'Help-list'!$V$8,IF($B171=Statistika!$F$66,'Help-list'!$BH170*'Help-list'!$V$9,IF($B171=Statistika!$F$67,'Help-list'!$BH170*'Help-list'!$V$10,IF($B171=Statistika!$F$68,'Help-list'!$BH170*'Help-list'!$V$11,IF($B171=Statistika!$F$69,'Help-list'!$BH170*'Help-list'!$V$12,IF($B171=Statistika!$F$70,'Help-list'!$BH170*'Help-list'!$V$13,""))))))))</f>
        <v/>
      </c>
      <c r="W171" s="566"/>
      <c r="X171" s="567"/>
      <c r="Y171" s="567"/>
      <c r="Z171" s="567"/>
      <c r="AA171" s="567"/>
      <c r="AB171" s="567"/>
      <c r="AC171" s="567"/>
      <c r="AD171" s="567"/>
      <c r="AE171" s="347"/>
      <c r="AF171" s="568"/>
    </row>
    <row r="172" spans="1:32">
      <c r="A172" s="38"/>
      <c r="B172" s="10"/>
      <c r="C172" s="555"/>
      <c r="D172" s="556"/>
      <c r="E172" s="555"/>
      <c r="F172" s="28"/>
      <c r="G172" s="557" t="str">
        <f t="shared" si="8"/>
        <v/>
      </c>
      <c r="H172" s="558"/>
      <c r="I172" s="542"/>
      <c r="J172" s="10"/>
      <c r="K172" s="559"/>
      <c r="L172" s="559"/>
      <c r="M172" s="559"/>
      <c r="N172" s="560" t="str">
        <f>IF($B172=Statistika!$F$63,'Help-list'!$BD171*'Help-list'!$V$6,IF($B172=Statistika!$F$64,'Help-list'!$BD171*'Help-list'!$V$7,IF($B172=Statistika!$F$65,'Help-list'!$BD171*'Help-list'!$V$8,IF($B172=Statistika!$F$66,'Help-list'!$BD171*'Help-list'!$V$9,IF($B172=Statistika!$F$67,'Help-list'!$BD171*'Help-list'!$V$10,IF($B172=Statistika!$F$68,'Help-list'!$BD171*'Help-list'!$V$11,IF($B172=Statistika!$F$69,'Help-list'!$BD171*'Help-list'!$V$12,IF($B172=Statistika!$F$70,'Help-list'!$BD171*'Help-list'!$V$13,""))))))))</f>
        <v/>
      </c>
      <c r="O172" s="559"/>
      <c r="P172" s="561" t="str">
        <f>IF($B172=Statistika!$F$63,'Help-list'!$BE171*'Help-list'!$V$6,IF($B172=Statistika!$F$64,'Help-list'!$BE171*'Help-list'!$V$7,IF($B172=Statistika!$F$65,'Help-list'!$BE171*'Help-list'!$V$8,IF($B172=Statistika!$F$66,'Help-list'!$BE171*'Help-list'!$V$9,IF($B172=Statistika!$F$67,'Help-list'!$BE171*'Help-list'!$V$10,IF($B172=Statistika!$F$68,'Help-list'!$BE171*'Help-list'!$V$11,IF($B172=Statistika!$F$69,'Help-list'!$BE171*'Help-list'!$V$12,IF($B172=Statistika!$F$70,'Help-list'!$BE171*'Help-list'!$V$13,""))))))))</f>
        <v/>
      </c>
      <c r="Q172" s="562" t="str">
        <f t="shared" si="7"/>
        <v/>
      </c>
      <c r="R172" s="563" t="str">
        <f>IF($B172=Statistika!$F$63,'Help-list'!$BF171*'Help-list'!$V$6,IF($B172=Statistika!$F$64,'Help-list'!$BF171*'Help-list'!$V$7,IF($B172=Statistika!$F$65,'Help-list'!$BF171*'Help-list'!$V$8,IF($B172=Statistika!$F$66,'Help-list'!$BF171*'Help-list'!$V$9,IF($B172=Statistika!$F$67,'Help-list'!$BF171*'Help-list'!$V$10,IF($B172=Statistika!$F$68,'Help-list'!$BF171*'Help-list'!$V$11,IF($B172=Statistika!$F$69,'Help-list'!$BF171*'Help-list'!$V$12,IF($B172=Statistika!$F$70,'Help-list'!$BF171*'Help-list'!$V$13,""))))))))</f>
        <v/>
      </c>
      <c r="S172" s="564"/>
      <c r="T172" s="565" t="str">
        <f>IF($B172=Statistika!$F$63,'Help-list'!$BG171*'Help-list'!$V$6,IF($B172=Statistika!$F$64,'Help-list'!$BG171*'Help-list'!$V$7,IF($B172=Statistika!$F$65,'Help-list'!$BG171*'Help-list'!$V$8,IF($B172=Statistika!$F$66,'Help-list'!$BG171*'Help-list'!$V$9,IF($B172=Statistika!$F$67,'Help-list'!$BG171*'Help-list'!$V$10,IF($B172=Statistika!$F$68,'Help-list'!$BG171*'Help-list'!$V$11,IF($B172=Statistika!$F$69,'Help-list'!$BG171*'Help-list'!$V$12,IF($B172=Statistika!$F$70,'Help-list'!$BG171*'Help-list'!$V$13,""))))))))</f>
        <v/>
      </c>
      <c r="U172" s="564"/>
      <c r="V172" s="565" t="str">
        <f>IF($B172=Statistika!$F$63,'Help-list'!$BH171*'Help-list'!$V$6,IF($B172=Statistika!$F$64,'Help-list'!$BH171*'Help-list'!$V$7,IF($B172=Statistika!$F$65,'Help-list'!$BH171*'Help-list'!$V$8,IF($B172=Statistika!$F$66,'Help-list'!$BH171*'Help-list'!$V$9,IF($B172=Statistika!$F$67,'Help-list'!$BH171*'Help-list'!$V$10,IF($B172=Statistika!$F$68,'Help-list'!$BH171*'Help-list'!$V$11,IF($B172=Statistika!$F$69,'Help-list'!$BH171*'Help-list'!$V$12,IF($B172=Statistika!$F$70,'Help-list'!$BH171*'Help-list'!$V$13,""))))))))</f>
        <v/>
      </c>
      <c r="W172" s="566"/>
      <c r="X172" s="567"/>
      <c r="Y172" s="567"/>
      <c r="Z172" s="567"/>
      <c r="AA172" s="567"/>
      <c r="AB172" s="567"/>
      <c r="AC172" s="567"/>
      <c r="AD172" s="567"/>
      <c r="AE172" s="347"/>
      <c r="AF172" s="568"/>
    </row>
    <row r="173" spans="1:32">
      <c r="A173" s="38"/>
      <c r="B173" s="10"/>
      <c r="C173" s="555"/>
      <c r="D173" s="556"/>
      <c r="E173" s="555"/>
      <c r="F173" s="28"/>
      <c r="G173" s="557" t="str">
        <f t="shared" si="8"/>
        <v/>
      </c>
      <c r="H173" s="558"/>
      <c r="I173" s="542"/>
      <c r="J173" s="10"/>
      <c r="K173" s="559"/>
      <c r="L173" s="559"/>
      <c r="M173" s="559"/>
      <c r="N173" s="560" t="str">
        <f>IF($B173=Statistika!$F$63,'Help-list'!$BD172*'Help-list'!$V$6,IF($B173=Statistika!$F$64,'Help-list'!$BD172*'Help-list'!$V$7,IF($B173=Statistika!$F$65,'Help-list'!$BD172*'Help-list'!$V$8,IF($B173=Statistika!$F$66,'Help-list'!$BD172*'Help-list'!$V$9,IF($B173=Statistika!$F$67,'Help-list'!$BD172*'Help-list'!$V$10,IF($B173=Statistika!$F$68,'Help-list'!$BD172*'Help-list'!$V$11,IF($B173=Statistika!$F$69,'Help-list'!$BD172*'Help-list'!$V$12,IF($B173=Statistika!$F$70,'Help-list'!$BD172*'Help-list'!$V$13,""))))))))</f>
        <v/>
      </c>
      <c r="O173" s="559"/>
      <c r="P173" s="561" t="str">
        <f>IF($B173=Statistika!$F$63,'Help-list'!$BE172*'Help-list'!$V$6,IF($B173=Statistika!$F$64,'Help-list'!$BE172*'Help-list'!$V$7,IF($B173=Statistika!$F$65,'Help-list'!$BE172*'Help-list'!$V$8,IF($B173=Statistika!$F$66,'Help-list'!$BE172*'Help-list'!$V$9,IF($B173=Statistika!$F$67,'Help-list'!$BE172*'Help-list'!$V$10,IF($B173=Statistika!$F$68,'Help-list'!$BE172*'Help-list'!$V$11,IF($B173=Statistika!$F$69,'Help-list'!$BE172*'Help-list'!$V$12,IF($B173=Statistika!$F$70,'Help-list'!$BE172*'Help-list'!$V$13,""))))))))</f>
        <v/>
      </c>
      <c r="Q173" s="562" t="str">
        <f t="shared" si="7"/>
        <v/>
      </c>
      <c r="R173" s="563" t="str">
        <f>IF($B173=Statistika!$F$63,'Help-list'!$BF172*'Help-list'!$V$6,IF($B173=Statistika!$F$64,'Help-list'!$BF172*'Help-list'!$V$7,IF($B173=Statistika!$F$65,'Help-list'!$BF172*'Help-list'!$V$8,IF($B173=Statistika!$F$66,'Help-list'!$BF172*'Help-list'!$V$9,IF($B173=Statistika!$F$67,'Help-list'!$BF172*'Help-list'!$V$10,IF($B173=Statistika!$F$68,'Help-list'!$BF172*'Help-list'!$V$11,IF($B173=Statistika!$F$69,'Help-list'!$BF172*'Help-list'!$V$12,IF($B173=Statistika!$F$70,'Help-list'!$BF172*'Help-list'!$V$13,""))))))))</f>
        <v/>
      </c>
      <c r="S173" s="564"/>
      <c r="T173" s="565" t="str">
        <f>IF($B173=Statistika!$F$63,'Help-list'!$BG172*'Help-list'!$V$6,IF($B173=Statistika!$F$64,'Help-list'!$BG172*'Help-list'!$V$7,IF($B173=Statistika!$F$65,'Help-list'!$BG172*'Help-list'!$V$8,IF($B173=Statistika!$F$66,'Help-list'!$BG172*'Help-list'!$V$9,IF($B173=Statistika!$F$67,'Help-list'!$BG172*'Help-list'!$V$10,IF($B173=Statistika!$F$68,'Help-list'!$BG172*'Help-list'!$V$11,IF($B173=Statistika!$F$69,'Help-list'!$BG172*'Help-list'!$V$12,IF($B173=Statistika!$F$70,'Help-list'!$BG172*'Help-list'!$V$13,""))))))))</f>
        <v/>
      </c>
      <c r="U173" s="564"/>
      <c r="V173" s="565" t="str">
        <f>IF($B173=Statistika!$F$63,'Help-list'!$BH172*'Help-list'!$V$6,IF($B173=Statistika!$F$64,'Help-list'!$BH172*'Help-list'!$V$7,IF($B173=Statistika!$F$65,'Help-list'!$BH172*'Help-list'!$V$8,IF($B173=Statistika!$F$66,'Help-list'!$BH172*'Help-list'!$V$9,IF($B173=Statistika!$F$67,'Help-list'!$BH172*'Help-list'!$V$10,IF($B173=Statistika!$F$68,'Help-list'!$BH172*'Help-list'!$V$11,IF($B173=Statistika!$F$69,'Help-list'!$BH172*'Help-list'!$V$12,IF($B173=Statistika!$F$70,'Help-list'!$BH172*'Help-list'!$V$13,""))))))))</f>
        <v/>
      </c>
      <c r="W173" s="566"/>
      <c r="X173" s="567"/>
      <c r="Y173" s="567"/>
      <c r="Z173" s="567"/>
      <c r="AA173" s="567"/>
      <c r="AB173" s="567"/>
      <c r="AC173" s="567"/>
      <c r="AD173" s="567"/>
      <c r="AE173" s="347"/>
      <c r="AF173" s="568"/>
    </row>
    <row r="174" spans="1:32">
      <c r="A174" s="38"/>
      <c r="B174" s="10"/>
      <c r="C174" s="555"/>
      <c r="D174" s="556"/>
      <c r="E174" s="555"/>
      <c r="F174" s="28"/>
      <c r="G174" s="557" t="str">
        <f t="shared" si="8"/>
        <v/>
      </c>
      <c r="H174" s="558"/>
      <c r="I174" s="542"/>
      <c r="J174" s="10"/>
      <c r="K174" s="559"/>
      <c r="L174" s="559"/>
      <c r="M174" s="559"/>
      <c r="N174" s="560" t="str">
        <f>IF($B174=Statistika!$F$63,'Help-list'!$BD173*'Help-list'!$V$6,IF($B174=Statistika!$F$64,'Help-list'!$BD173*'Help-list'!$V$7,IF($B174=Statistika!$F$65,'Help-list'!$BD173*'Help-list'!$V$8,IF($B174=Statistika!$F$66,'Help-list'!$BD173*'Help-list'!$V$9,IF($B174=Statistika!$F$67,'Help-list'!$BD173*'Help-list'!$V$10,IF($B174=Statistika!$F$68,'Help-list'!$BD173*'Help-list'!$V$11,IF($B174=Statistika!$F$69,'Help-list'!$BD173*'Help-list'!$V$12,IF($B174=Statistika!$F$70,'Help-list'!$BD173*'Help-list'!$V$13,""))))))))</f>
        <v/>
      </c>
      <c r="O174" s="559"/>
      <c r="P174" s="561" t="str">
        <f>IF($B174=Statistika!$F$63,'Help-list'!$BE173*'Help-list'!$V$6,IF($B174=Statistika!$F$64,'Help-list'!$BE173*'Help-list'!$V$7,IF($B174=Statistika!$F$65,'Help-list'!$BE173*'Help-list'!$V$8,IF($B174=Statistika!$F$66,'Help-list'!$BE173*'Help-list'!$V$9,IF($B174=Statistika!$F$67,'Help-list'!$BE173*'Help-list'!$V$10,IF($B174=Statistika!$F$68,'Help-list'!$BE173*'Help-list'!$V$11,IF($B174=Statistika!$F$69,'Help-list'!$BE173*'Help-list'!$V$12,IF($B174=Statistika!$F$70,'Help-list'!$BE173*'Help-list'!$V$13,""))))))))</f>
        <v/>
      </c>
      <c r="Q174" s="562" t="str">
        <f t="shared" si="7"/>
        <v/>
      </c>
      <c r="R174" s="563" t="str">
        <f>IF($B174=Statistika!$F$63,'Help-list'!$BF173*'Help-list'!$V$6,IF($B174=Statistika!$F$64,'Help-list'!$BF173*'Help-list'!$V$7,IF($B174=Statistika!$F$65,'Help-list'!$BF173*'Help-list'!$V$8,IF($B174=Statistika!$F$66,'Help-list'!$BF173*'Help-list'!$V$9,IF($B174=Statistika!$F$67,'Help-list'!$BF173*'Help-list'!$V$10,IF($B174=Statistika!$F$68,'Help-list'!$BF173*'Help-list'!$V$11,IF($B174=Statistika!$F$69,'Help-list'!$BF173*'Help-list'!$V$12,IF($B174=Statistika!$F$70,'Help-list'!$BF173*'Help-list'!$V$13,""))))))))</f>
        <v/>
      </c>
      <c r="S174" s="564"/>
      <c r="T174" s="565" t="str">
        <f>IF($B174=Statistika!$F$63,'Help-list'!$BG173*'Help-list'!$V$6,IF($B174=Statistika!$F$64,'Help-list'!$BG173*'Help-list'!$V$7,IF($B174=Statistika!$F$65,'Help-list'!$BG173*'Help-list'!$V$8,IF($B174=Statistika!$F$66,'Help-list'!$BG173*'Help-list'!$V$9,IF($B174=Statistika!$F$67,'Help-list'!$BG173*'Help-list'!$V$10,IF($B174=Statistika!$F$68,'Help-list'!$BG173*'Help-list'!$V$11,IF($B174=Statistika!$F$69,'Help-list'!$BG173*'Help-list'!$V$12,IF($B174=Statistika!$F$70,'Help-list'!$BG173*'Help-list'!$V$13,""))))))))</f>
        <v/>
      </c>
      <c r="U174" s="564"/>
      <c r="V174" s="565" t="str">
        <f>IF($B174=Statistika!$F$63,'Help-list'!$BH173*'Help-list'!$V$6,IF($B174=Statistika!$F$64,'Help-list'!$BH173*'Help-list'!$V$7,IF($B174=Statistika!$F$65,'Help-list'!$BH173*'Help-list'!$V$8,IF($B174=Statistika!$F$66,'Help-list'!$BH173*'Help-list'!$V$9,IF($B174=Statistika!$F$67,'Help-list'!$BH173*'Help-list'!$V$10,IF($B174=Statistika!$F$68,'Help-list'!$BH173*'Help-list'!$V$11,IF($B174=Statistika!$F$69,'Help-list'!$BH173*'Help-list'!$V$12,IF($B174=Statistika!$F$70,'Help-list'!$BH173*'Help-list'!$V$13,""))))))))</f>
        <v/>
      </c>
      <c r="W174" s="566"/>
      <c r="X174" s="567"/>
      <c r="Y174" s="567"/>
      <c r="Z174" s="567"/>
      <c r="AA174" s="567"/>
      <c r="AB174" s="567"/>
      <c r="AC174" s="567"/>
      <c r="AD174" s="567"/>
      <c r="AE174" s="347"/>
      <c r="AF174" s="568"/>
    </row>
    <row r="175" spans="1:32">
      <c r="A175" s="38"/>
      <c r="B175" s="10"/>
      <c r="C175" s="555"/>
      <c r="D175" s="556"/>
      <c r="E175" s="555"/>
      <c r="F175" s="28"/>
      <c r="G175" s="557" t="str">
        <f t="shared" si="8"/>
        <v/>
      </c>
      <c r="H175" s="558"/>
      <c r="I175" s="542"/>
      <c r="J175" s="10"/>
      <c r="K175" s="559"/>
      <c r="L175" s="559"/>
      <c r="M175" s="559"/>
      <c r="N175" s="560" t="str">
        <f>IF($B175=Statistika!$F$63,'Help-list'!$BD174*'Help-list'!$V$6,IF($B175=Statistika!$F$64,'Help-list'!$BD174*'Help-list'!$V$7,IF($B175=Statistika!$F$65,'Help-list'!$BD174*'Help-list'!$V$8,IF($B175=Statistika!$F$66,'Help-list'!$BD174*'Help-list'!$V$9,IF($B175=Statistika!$F$67,'Help-list'!$BD174*'Help-list'!$V$10,IF($B175=Statistika!$F$68,'Help-list'!$BD174*'Help-list'!$V$11,IF($B175=Statistika!$F$69,'Help-list'!$BD174*'Help-list'!$V$12,IF($B175=Statistika!$F$70,'Help-list'!$BD174*'Help-list'!$V$13,""))))))))</f>
        <v/>
      </c>
      <c r="O175" s="559"/>
      <c r="P175" s="561" t="str">
        <f>IF($B175=Statistika!$F$63,'Help-list'!$BE174*'Help-list'!$V$6,IF($B175=Statistika!$F$64,'Help-list'!$BE174*'Help-list'!$V$7,IF($B175=Statistika!$F$65,'Help-list'!$BE174*'Help-list'!$V$8,IF($B175=Statistika!$F$66,'Help-list'!$BE174*'Help-list'!$V$9,IF($B175=Statistika!$F$67,'Help-list'!$BE174*'Help-list'!$V$10,IF($B175=Statistika!$F$68,'Help-list'!$BE174*'Help-list'!$V$11,IF($B175=Statistika!$F$69,'Help-list'!$BE174*'Help-list'!$V$12,IF($B175=Statistika!$F$70,'Help-list'!$BE174*'Help-list'!$V$13,""))))))))</f>
        <v/>
      </c>
      <c r="Q175" s="562" t="str">
        <f t="shared" si="7"/>
        <v/>
      </c>
      <c r="R175" s="563" t="str">
        <f>IF($B175=Statistika!$F$63,'Help-list'!$BF174*'Help-list'!$V$6,IF($B175=Statistika!$F$64,'Help-list'!$BF174*'Help-list'!$V$7,IF($B175=Statistika!$F$65,'Help-list'!$BF174*'Help-list'!$V$8,IF($B175=Statistika!$F$66,'Help-list'!$BF174*'Help-list'!$V$9,IF($B175=Statistika!$F$67,'Help-list'!$BF174*'Help-list'!$V$10,IF($B175=Statistika!$F$68,'Help-list'!$BF174*'Help-list'!$V$11,IF($B175=Statistika!$F$69,'Help-list'!$BF174*'Help-list'!$V$12,IF($B175=Statistika!$F$70,'Help-list'!$BF174*'Help-list'!$V$13,""))))))))</f>
        <v/>
      </c>
      <c r="S175" s="564"/>
      <c r="T175" s="565" t="str">
        <f>IF($B175=Statistika!$F$63,'Help-list'!$BG174*'Help-list'!$V$6,IF($B175=Statistika!$F$64,'Help-list'!$BG174*'Help-list'!$V$7,IF($B175=Statistika!$F$65,'Help-list'!$BG174*'Help-list'!$V$8,IF($B175=Statistika!$F$66,'Help-list'!$BG174*'Help-list'!$V$9,IF($B175=Statistika!$F$67,'Help-list'!$BG174*'Help-list'!$V$10,IF($B175=Statistika!$F$68,'Help-list'!$BG174*'Help-list'!$V$11,IF($B175=Statistika!$F$69,'Help-list'!$BG174*'Help-list'!$V$12,IF($B175=Statistika!$F$70,'Help-list'!$BG174*'Help-list'!$V$13,""))))))))</f>
        <v/>
      </c>
      <c r="U175" s="564"/>
      <c r="V175" s="565" t="str">
        <f>IF($B175=Statistika!$F$63,'Help-list'!$BH174*'Help-list'!$V$6,IF($B175=Statistika!$F$64,'Help-list'!$BH174*'Help-list'!$V$7,IF($B175=Statistika!$F$65,'Help-list'!$BH174*'Help-list'!$V$8,IF($B175=Statistika!$F$66,'Help-list'!$BH174*'Help-list'!$V$9,IF($B175=Statistika!$F$67,'Help-list'!$BH174*'Help-list'!$V$10,IF($B175=Statistika!$F$68,'Help-list'!$BH174*'Help-list'!$V$11,IF($B175=Statistika!$F$69,'Help-list'!$BH174*'Help-list'!$V$12,IF($B175=Statistika!$F$70,'Help-list'!$BH174*'Help-list'!$V$13,""))))))))</f>
        <v/>
      </c>
      <c r="W175" s="566"/>
      <c r="X175" s="567"/>
      <c r="Y175" s="567"/>
      <c r="Z175" s="567"/>
      <c r="AA175" s="567"/>
      <c r="AB175" s="567"/>
      <c r="AC175" s="567"/>
      <c r="AD175" s="567"/>
      <c r="AE175" s="347"/>
      <c r="AF175" s="568"/>
    </row>
    <row r="176" spans="1:32">
      <c r="A176" s="38"/>
      <c r="B176" s="10"/>
      <c r="C176" s="555"/>
      <c r="D176" s="556"/>
      <c r="E176" s="555"/>
      <c r="F176" s="28"/>
      <c r="G176" s="557" t="str">
        <f t="shared" si="8"/>
        <v/>
      </c>
      <c r="H176" s="558"/>
      <c r="I176" s="542"/>
      <c r="J176" s="10"/>
      <c r="K176" s="559"/>
      <c r="L176" s="559"/>
      <c r="M176" s="559"/>
      <c r="N176" s="560" t="str">
        <f>IF($B176=Statistika!$F$63,'Help-list'!$BD175*'Help-list'!$V$6,IF($B176=Statistika!$F$64,'Help-list'!$BD175*'Help-list'!$V$7,IF($B176=Statistika!$F$65,'Help-list'!$BD175*'Help-list'!$V$8,IF($B176=Statistika!$F$66,'Help-list'!$BD175*'Help-list'!$V$9,IF($B176=Statistika!$F$67,'Help-list'!$BD175*'Help-list'!$V$10,IF($B176=Statistika!$F$68,'Help-list'!$BD175*'Help-list'!$V$11,IF($B176=Statistika!$F$69,'Help-list'!$BD175*'Help-list'!$V$12,IF($B176=Statistika!$F$70,'Help-list'!$BD175*'Help-list'!$V$13,""))))))))</f>
        <v/>
      </c>
      <c r="O176" s="559"/>
      <c r="P176" s="561" t="str">
        <f>IF($B176=Statistika!$F$63,'Help-list'!$BE175*'Help-list'!$V$6,IF($B176=Statistika!$F$64,'Help-list'!$BE175*'Help-list'!$V$7,IF($B176=Statistika!$F$65,'Help-list'!$BE175*'Help-list'!$V$8,IF($B176=Statistika!$F$66,'Help-list'!$BE175*'Help-list'!$V$9,IF($B176=Statistika!$F$67,'Help-list'!$BE175*'Help-list'!$V$10,IF($B176=Statistika!$F$68,'Help-list'!$BE175*'Help-list'!$V$11,IF($B176=Statistika!$F$69,'Help-list'!$BE175*'Help-list'!$V$12,IF($B176=Statistika!$F$70,'Help-list'!$BE175*'Help-list'!$V$13,""))))))))</f>
        <v/>
      </c>
      <c r="Q176" s="562" t="str">
        <f t="shared" si="7"/>
        <v/>
      </c>
      <c r="R176" s="563" t="str">
        <f>IF($B176=Statistika!$F$63,'Help-list'!$BF175*'Help-list'!$V$6,IF($B176=Statistika!$F$64,'Help-list'!$BF175*'Help-list'!$V$7,IF($B176=Statistika!$F$65,'Help-list'!$BF175*'Help-list'!$V$8,IF($B176=Statistika!$F$66,'Help-list'!$BF175*'Help-list'!$V$9,IF($B176=Statistika!$F$67,'Help-list'!$BF175*'Help-list'!$V$10,IF($B176=Statistika!$F$68,'Help-list'!$BF175*'Help-list'!$V$11,IF($B176=Statistika!$F$69,'Help-list'!$BF175*'Help-list'!$V$12,IF($B176=Statistika!$F$70,'Help-list'!$BF175*'Help-list'!$V$13,""))))))))</f>
        <v/>
      </c>
      <c r="S176" s="564"/>
      <c r="T176" s="565" t="str">
        <f>IF($B176=Statistika!$F$63,'Help-list'!$BG175*'Help-list'!$V$6,IF($B176=Statistika!$F$64,'Help-list'!$BG175*'Help-list'!$V$7,IF($B176=Statistika!$F$65,'Help-list'!$BG175*'Help-list'!$V$8,IF($B176=Statistika!$F$66,'Help-list'!$BG175*'Help-list'!$V$9,IF($B176=Statistika!$F$67,'Help-list'!$BG175*'Help-list'!$V$10,IF($B176=Statistika!$F$68,'Help-list'!$BG175*'Help-list'!$V$11,IF($B176=Statistika!$F$69,'Help-list'!$BG175*'Help-list'!$V$12,IF($B176=Statistika!$F$70,'Help-list'!$BG175*'Help-list'!$V$13,""))))))))</f>
        <v/>
      </c>
      <c r="U176" s="564"/>
      <c r="V176" s="565" t="str">
        <f>IF($B176=Statistika!$F$63,'Help-list'!$BH175*'Help-list'!$V$6,IF($B176=Statistika!$F$64,'Help-list'!$BH175*'Help-list'!$V$7,IF($B176=Statistika!$F$65,'Help-list'!$BH175*'Help-list'!$V$8,IF($B176=Statistika!$F$66,'Help-list'!$BH175*'Help-list'!$V$9,IF($B176=Statistika!$F$67,'Help-list'!$BH175*'Help-list'!$V$10,IF($B176=Statistika!$F$68,'Help-list'!$BH175*'Help-list'!$V$11,IF($B176=Statistika!$F$69,'Help-list'!$BH175*'Help-list'!$V$12,IF($B176=Statistika!$F$70,'Help-list'!$BH175*'Help-list'!$V$13,""))))))))</f>
        <v/>
      </c>
      <c r="W176" s="566"/>
      <c r="X176" s="567"/>
      <c r="Y176" s="567"/>
      <c r="Z176" s="567"/>
      <c r="AA176" s="567"/>
      <c r="AB176" s="567"/>
      <c r="AC176" s="567"/>
      <c r="AD176" s="567"/>
      <c r="AE176" s="347"/>
      <c r="AF176" s="568"/>
    </row>
    <row r="177" spans="1:32">
      <c r="A177" s="38"/>
      <c r="B177" s="10"/>
      <c r="C177" s="555"/>
      <c r="D177" s="556"/>
      <c r="E177" s="555"/>
      <c r="F177" s="28"/>
      <c r="G177" s="557" t="str">
        <f t="shared" si="8"/>
        <v/>
      </c>
      <c r="H177" s="558"/>
      <c r="I177" s="542"/>
      <c r="J177" s="10"/>
      <c r="K177" s="559"/>
      <c r="L177" s="559"/>
      <c r="M177" s="559"/>
      <c r="N177" s="560" t="str">
        <f>IF($B177=Statistika!$F$63,'Help-list'!$BD176*'Help-list'!$V$6,IF($B177=Statistika!$F$64,'Help-list'!$BD176*'Help-list'!$V$7,IF($B177=Statistika!$F$65,'Help-list'!$BD176*'Help-list'!$V$8,IF($B177=Statistika!$F$66,'Help-list'!$BD176*'Help-list'!$V$9,IF($B177=Statistika!$F$67,'Help-list'!$BD176*'Help-list'!$V$10,IF($B177=Statistika!$F$68,'Help-list'!$BD176*'Help-list'!$V$11,IF($B177=Statistika!$F$69,'Help-list'!$BD176*'Help-list'!$V$12,IF($B177=Statistika!$F$70,'Help-list'!$BD176*'Help-list'!$V$13,""))))))))</f>
        <v/>
      </c>
      <c r="O177" s="559"/>
      <c r="P177" s="561" t="str">
        <f>IF($B177=Statistika!$F$63,'Help-list'!$BE176*'Help-list'!$V$6,IF($B177=Statistika!$F$64,'Help-list'!$BE176*'Help-list'!$V$7,IF($B177=Statistika!$F$65,'Help-list'!$BE176*'Help-list'!$V$8,IF($B177=Statistika!$F$66,'Help-list'!$BE176*'Help-list'!$V$9,IF($B177=Statistika!$F$67,'Help-list'!$BE176*'Help-list'!$V$10,IF($B177=Statistika!$F$68,'Help-list'!$BE176*'Help-list'!$V$11,IF($B177=Statistika!$F$69,'Help-list'!$BE176*'Help-list'!$V$12,IF($B177=Statistika!$F$70,'Help-list'!$BE176*'Help-list'!$V$13,""))))))))</f>
        <v/>
      </c>
      <c r="Q177" s="562" t="str">
        <f t="shared" si="7"/>
        <v/>
      </c>
      <c r="R177" s="563" t="str">
        <f>IF($B177=Statistika!$F$63,'Help-list'!$BF176*'Help-list'!$V$6,IF($B177=Statistika!$F$64,'Help-list'!$BF176*'Help-list'!$V$7,IF($B177=Statistika!$F$65,'Help-list'!$BF176*'Help-list'!$V$8,IF($B177=Statistika!$F$66,'Help-list'!$BF176*'Help-list'!$V$9,IF($B177=Statistika!$F$67,'Help-list'!$BF176*'Help-list'!$V$10,IF($B177=Statistika!$F$68,'Help-list'!$BF176*'Help-list'!$V$11,IF($B177=Statistika!$F$69,'Help-list'!$BF176*'Help-list'!$V$12,IF($B177=Statistika!$F$70,'Help-list'!$BF176*'Help-list'!$V$13,""))))))))</f>
        <v/>
      </c>
      <c r="S177" s="564"/>
      <c r="T177" s="565" t="str">
        <f>IF($B177=Statistika!$F$63,'Help-list'!$BG176*'Help-list'!$V$6,IF($B177=Statistika!$F$64,'Help-list'!$BG176*'Help-list'!$V$7,IF($B177=Statistika!$F$65,'Help-list'!$BG176*'Help-list'!$V$8,IF($B177=Statistika!$F$66,'Help-list'!$BG176*'Help-list'!$V$9,IF($B177=Statistika!$F$67,'Help-list'!$BG176*'Help-list'!$V$10,IF($B177=Statistika!$F$68,'Help-list'!$BG176*'Help-list'!$V$11,IF($B177=Statistika!$F$69,'Help-list'!$BG176*'Help-list'!$V$12,IF($B177=Statistika!$F$70,'Help-list'!$BG176*'Help-list'!$V$13,""))))))))</f>
        <v/>
      </c>
      <c r="U177" s="564"/>
      <c r="V177" s="565" t="str">
        <f>IF($B177=Statistika!$F$63,'Help-list'!$BH176*'Help-list'!$V$6,IF($B177=Statistika!$F$64,'Help-list'!$BH176*'Help-list'!$V$7,IF($B177=Statistika!$F$65,'Help-list'!$BH176*'Help-list'!$V$8,IF($B177=Statistika!$F$66,'Help-list'!$BH176*'Help-list'!$V$9,IF($B177=Statistika!$F$67,'Help-list'!$BH176*'Help-list'!$V$10,IF($B177=Statistika!$F$68,'Help-list'!$BH176*'Help-list'!$V$11,IF($B177=Statistika!$F$69,'Help-list'!$BH176*'Help-list'!$V$12,IF($B177=Statistika!$F$70,'Help-list'!$BH176*'Help-list'!$V$13,""))))))))</f>
        <v/>
      </c>
      <c r="W177" s="566"/>
      <c r="X177" s="567"/>
      <c r="Y177" s="567"/>
      <c r="Z177" s="567"/>
      <c r="AA177" s="567"/>
      <c r="AB177" s="567"/>
      <c r="AC177" s="567"/>
      <c r="AD177" s="567"/>
      <c r="AE177" s="347"/>
      <c r="AF177" s="568"/>
    </row>
    <row r="178" spans="1:32">
      <c r="A178" s="38"/>
      <c r="B178" s="10"/>
      <c r="C178" s="555"/>
      <c r="D178" s="556"/>
      <c r="E178" s="555"/>
      <c r="F178" s="28"/>
      <c r="G178" s="557" t="str">
        <f t="shared" si="8"/>
        <v/>
      </c>
      <c r="H178" s="558"/>
      <c r="I178" s="542"/>
      <c r="J178" s="10"/>
      <c r="K178" s="559"/>
      <c r="L178" s="559"/>
      <c r="M178" s="559"/>
      <c r="N178" s="560" t="str">
        <f>IF($B178=Statistika!$F$63,'Help-list'!$BD177*'Help-list'!$V$6,IF($B178=Statistika!$F$64,'Help-list'!$BD177*'Help-list'!$V$7,IF($B178=Statistika!$F$65,'Help-list'!$BD177*'Help-list'!$V$8,IF($B178=Statistika!$F$66,'Help-list'!$BD177*'Help-list'!$V$9,IF($B178=Statistika!$F$67,'Help-list'!$BD177*'Help-list'!$V$10,IF($B178=Statistika!$F$68,'Help-list'!$BD177*'Help-list'!$V$11,IF($B178=Statistika!$F$69,'Help-list'!$BD177*'Help-list'!$V$12,IF($B178=Statistika!$F$70,'Help-list'!$BD177*'Help-list'!$V$13,""))))))))</f>
        <v/>
      </c>
      <c r="O178" s="559"/>
      <c r="P178" s="561" t="str">
        <f>IF($B178=Statistika!$F$63,'Help-list'!$BE177*'Help-list'!$V$6,IF($B178=Statistika!$F$64,'Help-list'!$BE177*'Help-list'!$V$7,IF($B178=Statistika!$F$65,'Help-list'!$BE177*'Help-list'!$V$8,IF($B178=Statistika!$F$66,'Help-list'!$BE177*'Help-list'!$V$9,IF($B178=Statistika!$F$67,'Help-list'!$BE177*'Help-list'!$V$10,IF($B178=Statistika!$F$68,'Help-list'!$BE177*'Help-list'!$V$11,IF($B178=Statistika!$F$69,'Help-list'!$BE177*'Help-list'!$V$12,IF($B178=Statistika!$F$70,'Help-list'!$BE177*'Help-list'!$V$13,""))))))))</f>
        <v/>
      </c>
      <c r="Q178" s="562" t="str">
        <f t="shared" si="7"/>
        <v/>
      </c>
      <c r="R178" s="563" t="str">
        <f>IF($B178=Statistika!$F$63,'Help-list'!$BF177*'Help-list'!$V$6,IF($B178=Statistika!$F$64,'Help-list'!$BF177*'Help-list'!$V$7,IF($B178=Statistika!$F$65,'Help-list'!$BF177*'Help-list'!$V$8,IF($B178=Statistika!$F$66,'Help-list'!$BF177*'Help-list'!$V$9,IF($B178=Statistika!$F$67,'Help-list'!$BF177*'Help-list'!$V$10,IF($B178=Statistika!$F$68,'Help-list'!$BF177*'Help-list'!$V$11,IF($B178=Statistika!$F$69,'Help-list'!$BF177*'Help-list'!$V$12,IF($B178=Statistika!$F$70,'Help-list'!$BF177*'Help-list'!$V$13,""))))))))</f>
        <v/>
      </c>
      <c r="S178" s="564"/>
      <c r="T178" s="565" t="str">
        <f>IF($B178=Statistika!$F$63,'Help-list'!$BG177*'Help-list'!$V$6,IF($B178=Statistika!$F$64,'Help-list'!$BG177*'Help-list'!$V$7,IF($B178=Statistika!$F$65,'Help-list'!$BG177*'Help-list'!$V$8,IF($B178=Statistika!$F$66,'Help-list'!$BG177*'Help-list'!$V$9,IF($B178=Statistika!$F$67,'Help-list'!$BG177*'Help-list'!$V$10,IF($B178=Statistika!$F$68,'Help-list'!$BG177*'Help-list'!$V$11,IF($B178=Statistika!$F$69,'Help-list'!$BG177*'Help-list'!$V$12,IF($B178=Statistika!$F$70,'Help-list'!$BG177*'Help-list'!$V$13,""))))))))</f>
        <v/>
      </c>
      <c r="U178" s="564"/>
      <c r="V178" s="565" t="str">
        <f>IF($B178=Statistika!$F$63,'Help-list'!$BH177*'Help-list'!$V$6,IF($B178=Statistika!$F$64,'Help-list'!$BH177*'Help-list'!$V$7,IF($B178=Statistika!$F$65,'Help-list'!$BH177*'Help-list'!$V$8,IF($B178=Statistika!$F$66,'Help-list'!$BH177*'Help-list'!$V$9,IF($B178=Statistika!$F$67,'Help-list'!$BH177*'Help-list'!$V$10,IF($B178=Statistika!$F$68,'Help-list'!$BH177*'Help-list'!$V$11,IF($B178=Statistika!$F$69,'Help-list'!$BH177*'Help-list'!$V$12,IF($B178=Statistika!$F$70,'Help-list'!$BH177*'Help-list'!$V$13,""))))))))</f>
        <v/>
      </c>
      <c r="W178" s="566"/>
      <c r="X178" s="567"/>
      <c r="Y178" s="567"/>
      <c r="Z178" s="567"/>
      <c r="AA178" s="567"/>
      <c r="AB178" s="567"/>
      <c r="AC178" s="567"/>
      <c r="AD178" s="567"/>
      <c r="AE178" s="347"/>
      <c r="AF178" s="568"/>
    </row>
    <row r="179" spans="1:32">
      <c r="A179" s="38"/>
      <c r="B179" s="10"/>
      <c r="C179" s="555"/>
      <c r="D179" s="556"/>
      <c r="E179" s="555"/>
      <c r="F179" s="28"/>
      <c r="G179" s="557" t="str">
        <f t="shared" si="8"/>
        <v/>
      </c>
      <c r="H179" s="558"/>
      <c r="I179" s="542"/>
      <c r="J179" s="10"/>
      <c r="K179" s="559"/>
      <c r="L179" s="559"/>
      <c r="M179" s="559"/>
      <c r="N179" s="560" t="str">
        <f>IF($B179=Statistika!$F$63,'Help-list'!$BD178*'Help-list'!$V$6,IF($B179=Statistika!$F$64,'Help-list'!$BD178*'Help-list'!$V$7,IF($B179=Statistika!$F$65,'Help-list'!$BD178*'Help-list'!$V$8,IF($B179=Statistika!$F$66,'Help-list'!$BD178*'Help-list'!$V$9,IF($B179=Statistika!$F$67,'Help-list'!$BD178*'Help-list'!$V$10,IF($B179=Statistika!$F$68,'Help-list'!$BD178*'Help-list'!$V$11,IF($B179=Statistika!$F$69,'Help-list'!$BD178*'Help-list'!$V$12,IF($B179=Statistika!$F$70,'Help-list'!$BD178*'Help-list'!$V$13,""))))))))</f>
        <v/>
      </c>
      <c r="O179" s="559"/>
      <c r="P179" s="561" t="str">
        <f>IF($B179=Statistika!$F$63,'Help-list'!$BE178*'Help-list'!$V$6,IF($B179=Statistika!$F$64,'Help-list'!$BE178*'Help-list'!$V$7,IF($B179=Statistika!$F$65,'Help-list'!$BE178*'Help-list'!$V$8,IF($B179=Statistika!$F$66,'Help-list'!$BE178*'Help-list'!$V$9,IF($B179=Statistika!$F$67,'Help-list'!$BE178*'Help-list'!$V$10,IF($B179=Statistika!$F$68,'Help-list'!$BE178*'Help-list'!$V$11,IF($B179=Statistika!$F$69,'Help-list'!$BE178*'Help-list'!$V$12,IF($B179=Statistika!$F$70,'Help-list'!$BE178*'Help-list'!$V$13,""))))))))</f>
        <v/>
      </c>
      <c r="Q179" s="562" t="str">
        <f t="shared" si="7"/>
        <v/>
      </c>
      <c r="R179" s="563" t="str">
        <f>IF($B179=Statistika!$F$63,'Help-list'!$BF178*'Help-list'!$V$6,IF($B179=Statistika!$F$64,'Help-list'!$BF178*'Help-list'!$V$7,IF($B179=Statistika!$F$65,'Help-list'!$BF178*'Help-list'!$V$8,IF($B179=Statistika!$F$66,'Help-list'!$BF178*'Help-list'!$V$9,IF($B179=Statistika!$F$67,'Help-list'!$BF178*'Help-list'!$V$10,IF($B179=Statistika!$F$68,'Help-list'!$BF178*'Help-list'!$V$11,IF($B179=Statistika!$F$69,'Help-list'!$BF178*'Help-list'!$V$12,IF($B179=Statistika!$F$70,'Help-list'!$BF178*'Help-list'!$V$13,""))))))))</f>
        <v/>
      </c>
      <c r="S179" s="564"/>
      <c r="T179" s="565" t="str">
        <f>IF($B179=Statistika!$F$63,'Help-list'!$BG178*'Help-list'!$V$6,IF($B179=Statistika!$F$64,'Help-list'!$BG178*'Help-list'!$V$7,IF($B179=Statistika!$F$65,'Help-list'!$BG178*'Help-list'!$V$8,IF($B179=Statistika!$F$66,'Help-list'!$BG178*'Help-list'!$V$9,IF($B179=Statistika!$F$67,'Help-list'!$BG178*'Help-list'!$V$10,IF($B179=Statistika!$F$68,'Help-list'!$BG178*'Help-list'!$V$11,IF($B179=Statistika!$F$69,'Help-list'!$BG178*'Help-list'!$V$12,IF($B179=Statistika!$F$70,'Help-list'!$BG178*'Help-list'!$V$13,""))))))))</f>
        <v/>
      </c>
      <c r="U179" s="564"/>
      <c r="V179" s="565" t="str">
        <f>IF($B179=Statistika!$F$63,'Help-list'!$BH178*'Help-list'!$V$6,IF($B179=Statistika!$F$64,'Help-list'!$BH178*'Help-list'!$V$7,IF($B179=Statistika!$F$65,'Help-list'!$BH178*'Help-list'!$V$8,IF($B179=Statistika!$F$66,'Help-list'!$BH178*'Help-list'!$V$9,IF($B179=Statistika!$F$67,'Help-list'!$BH178*'Help-list'!$V$10,IF($B179=Statistika!$F$68,'Help-list'!$BH178*'Help-list'!$V$11,IF($B179=Statistika!$F$69,'Help-list'!$BH178*'Help-list'!$V$12,IF($B179=Statistika!$F$70,'Help-list'!$BH178*'Help-list'!$V$13,""))))))))</f>
        <v/>
      </c>
      <c r="W179" s="566"/>
      <c r="X179" s="567"/>
      <c r="Y179" s="567"/>
      <c r="Z179" s="567"/>
      <c r="AA179" s="567"/>
      <c r="AB179" s="567"/>
      <c r="AC179" s="567"/>
      <c r="AD179" s="567"/>
      <c r="AE179" s="347"/>
      <c r="AF179" s="568"/>
    </row>
    <row r="180" spans="1:32">
      <c r="A180" s="38"/>
      <c r="B180" s="10"/>
      <c r="C180" s="555"/>
      <c r="D180" s="556"/>
      <c r="E180" s="555"/>
      <c r="F180" s="28"/>
      <c r="G180" s="557" t="str">
        <f t="shared" si="8"/>
        <v/>
      </c>
      <c r="H180" s="558"/>
      <c r="I180" s="542"/>
      <c r="J180" s="10"/>
      <c r="K180" s="559"/>
      <c r="L180" s="559"/>
      <c r="M180" s="559"/>
      <c r="N180" s="560" t="str">
        <f>IF($B180=Statistika!$F$63,'Help-list'!$BD179*'Help-list'!$V$6,IF($B180=Statistika!$F$64,'Help-list'!$BD179*'Help-list'!$V$7,IF($B180=Statistika!$F$65,'Help-list'!$BD179*'Help-list'!$V$8,IF($B180=Statistika!$F$66,'Help-list'!$BD179*'Help-list'!$V$9,IF($B180=Statistika!$F$67,'Help-list'!$BD179*'Help-list'!$V$10,IF($B180=Statistika!$F$68,'Help-list'!$BD179*'Help-list'!$V$11,IF($B180=Statistika!$F$69,'Help-list'!$BD179*'Help-list'!$V$12,IF($B180=Statistika!$F$70,'Help-list'!$BD179*'Help-list'!$V$13,""))))))))</f>
        <v/>
      </c>
      <c r="O180" s="559"/>
      <c r="P180" s="561" t="str">
        <f>IF($B180=Statistika!$F$63,'Help-list'!$BE179*'Help-list'!$V$6,IF($B180=Statistika!$F$64,'Help-list'!$BE179*'Help-list'!$V$7,IF($B180=Statistika!$F$65,'Help-list'!$BE179*'Help-list'!$V$8,IF($B180=Statistika!$F$66,'Help-list'!$BE179*'Help-list'!$V$9,IF($B180=Statistika!$F$67,'Help-list'!$BE179*'Help-list'!$V$10,IF($B180=Statistika!$F$68,'Help-list'!$BE179*'Help-list'!$V$11,IF($B180=Statistika!$F$69,'Help-list'!$BE179*'Help-list'!$V$12,IF($B180=Statistika!$F$70,'Help-list'!$BE179*'Help-list'!$V$13,""))))))))</f>
        <v/>
      </c>
      <c r="Q180" s="562" t="str">
        <f t="shared" si="7"/>
        <v/>
      </c>
      <c r="R180" s="563" t="str">
        <f>IF($B180=Statistika!$F$63,'Help-list'!$BF179*'Help-list'!$V$6,IF($B180=Statistika!$F$64,'Help-list'!$BF179*'Help-list'!$V$7,IF($B180=Statistika!$F$65,'Help-list'!$BF179*'Help-list'!$V$8,IF($B180=Statistika!$F$66,'Help-list'!$BF179*'Help-list'!$V$9,IF($B180=Statistika!$F$67,'Help-list'!$BF179*'Help-list'!$V$10,IF($B180=Statistika!$F$68,'Help-list'!$BF179*'Help-list'!$V$11,IF($B180=Statistika!$F$69,'Help-list'!$BF179*'Help-list'!$V$12,IF($B180=Statistika!$F$70,'Help-list'!$BF179*'Help-list'!$V$13,""))))))))</f>
        <v/>
      </c>
      <c r="S180" s="564"/>
      <c r="T180" s="565" t="str">
        <f>IF($B180=Statistika!$F$63,'Help-list'!$BG179*'Help-list'!$V$6,IF($B180=Statistika!$F$64,'Help-list'!$BG179*'Help-list'!$V$7,IF($B180=Statistika!$F$65,'Help-list'!$BG179*'Help-list'!$V$8,IF($B180=Statistika!$F$66,'Help-list'!$BG179*'Help-list'!$V$9,IF($B180=Statistika!$F$67,'Help-list'!$BG179*'Help-list'!$V$10,IF($B180=Statistika!$F$68,'Help-list'!$BG179*'Help-list'!$V$11,IF($B180=Statistika!$F$69,'Help-list'!$BG179*'Help-list'!$V$12,IF($B180=Statistika!$F$70,'Help-list'!$BG179*'Help-list'!$V$13,""))))))))</f>
        <v/>
      </c>
      <c r="U180" s="564"/>
      <c r="V180" s="565" t="str">
        <f>IF($B180=Statistika!$F$63,'Help-list'!$BH179*'Help-list'!$V$6,IF($B180=Statistika!$F$64,'Help-list'!$BH179*'Help-list'!$V$7,IF($B180=Statistika!$F$65,'Help-list'!$BH179*'Help-list'!$V$8,IF($B180=Statistika!$F$66,'Help-list'!$BH179*'Help-list'!$V$9,IF($B180=Statistika!$F$67,'Help-list'!$BH179*'Help-list'!$V$10,IF($B180=Statistika!$F$68,'Help-list'!$BH179*'Help-list'!$V$11,IF($B180=Statistika!$F$69,'Help-list'!$BH179*'Help-list'!$V$12,IF($B180=Statistika!$F$70,'Help-list'!$BH179*'Help-list'!$V$13,""))))))))</f>
        <v/>
      </c>
      <c r="W180" s="566"/>
      <c r="X180" s="567"/>
      <c r="Y180" s="567"/>
      <c r="Z180" s="567"/>
      <c r="AA180" s="567"/>
      <c r="AB180" s="567"/>
      <c r="AC180" s="567"/>
      <c r="AD180" s="567"/>
      <c r="AE180" s="347"/>
      <c r="AF180" s="568"/>
    </row>
    <row r="181" spans="1:32">
      <c r="A181" s="38"/>
      <c r="B181" s="10"/>
      <c r="C181" s="555"/>
      <c r="D181" s="556"/>
      <c r="E181" s="555"/>
      <c r="F181" s="28"/>
      <c r="G181" s="557" t="str">
        <f t="shared" si="8"/>
        <v/>
      </c>
      <c r="H181" s="558"/>
      <c r="I181" s="542"/>
      <c r="J181" s="10"/>
      <c r="K181" s="559"/>
      <c r="L181" s="559"/>
      <c r="M181" s="559"/>
      <c r="N181" s="560" t="str">
        <f>IF($B181=Statistika!$F$63,'Help-list'!$BD180*'Help-list'!$V$6,IF($B181=Statistika!$F$64,'Help-list'!$BD180*'Help-list'!$V$7,IF($B181=Statistika!$F$65,'Help-list'!$BD180*'Help-list'!$V$8,IF($B181=Statistika!$F$66,'Help-list'!$BD180*'Help-list'!$V$9,IF($B181=Statistika!$F$67,'Help-list'!$BD180*'Help-list'!$V$10,IF($B181=Statistika!$F$68,'Help-list'!$BD180*'Help-list'!$V$11,IF($B181=Statistika!$F$69,'Help-list'!$BD180*'Help-list'!$V$12,IF($B181=Statistika!$F$70,'Help-list'!$BD180*'Help-list'!$V$13,""))))))))</f>
        <v/>
      </c>
      <c r="O181" s="559"/>
      <c r="P181" s="561" t="str">
        <f>IF($B181=Statistika!$F$63,'Help-list'!$BE180*'Help-list'!$V$6,IF($B181=Statistika!$F$64,'Help-list'!$BE180*'Help-list'!$V$7,IF($B181=Statistika!$F$65,'Help-list'!$BE180*'Help-list'!$V$8,IF($B181=Statistika!$F$66,'Help-list'!$BE180*'Help-list'!$V$9,IF($B181=Statistika!$F$67,'Help-list'!$BE180*'Help-list'!$V$10,IF($B181=Statistika!$F$68,'Help-list'!$BE180*'Help-list'!$V$11,IF($B181=Statistika!$F$69,'Help-list'!$BE180*'Help-list'!$V$12,IF($B181=Statistika!$F$70,'Help-list'!$BE180*'Help-list'!$V$13,""))))))))</f>
        <v/>
      </c>
      <c r="Q181" s="562" t="str">
        <f t="shared" si="7"/>
        <v/>
      </c>
      <c r="R181" s="563" t="str">
        <f>IF($B181=Statistika!$F$63,'Help-list'!$BF180*'Help-list'!$V$6,IF($B181=Statistika!$F$64,'Help-list'!$BF180*'Help-list'!$V$7,IF($B181=Statistika!$F$65,'Help-list'!$BF180*'Help-list'!$V$8,IF($B181=Statistika!$F$66,'Help-list'!$BF180*'Help-list'!$V$9,IF($B181=Statistika!$F$67,'Help-list'!$BF180*'Help-list'!$V$10,IF($B181=Statistika!$F$68,'Help-list'!$BF180*'Help-list'!$V$11,IF($B181=Statistika!$F$69,'Help-list'!$BF180*'Help-list'!$V$12,IF($B181=Statistika!$F$70,'Help-list'!$BF180*'Help-list'!$V$13,""))))))))</f>
        <v/>
      </c>
      <c r="S181" s="564"/>
      <c r="T181" s="565" t="str">
        <f>IF($B181=Statistika!$F$63,'Help-list'!$BG180*'Help-list'!$V$6,IF($B181=Statistika!$F$64,'Help-list'!$BG180*'Help-list'!$V$7,IF($B181=Statistika!$F$65,'Help-list'!$BG180*'Help-list'!$V$8,IF($B181=Statistika!$F$66,'Help-list'!$BG180*'Help-list'!$V$9,IF($B181=Statistika!$F$67,'Help-list'!$BG180*'Help-list'!$V$10,IF($B181=Statistika!$F$68,'Help-list'!$BG180*'Help-list'!$V$11,IF($B181=Statistika!$F$69,'Help-list'!$BG180*'Help-list'!$V$12,IF($B181=Statistika!$F$70,'Help-list'!$BG180*'Help-list'!$V$13,""))))))))</f>
        <v/>
      </c>
      <c r="U181" s="564"/>
      <c r="V181" s="565" t="str">
        <f>IF($B181=Statistika!$F$63,'Help-list'!$BH180*'Help-list'!$V$6,IF($B181=Statistika!$F$64,'Help-list'!$BH180*'Help-list'!$V$7,IF($B181=Statistika!$F$65,'Help-list'!$BH180*'Help-list'!$V$8,IF($B181=Statistika!$F$66,'Help-list'!$BH180*'Help-list'!$V$9,IF($B181=Statistika!$F$67,'Help-list'!$BH180*'Help-list'!$V$10,IF($B181=Statistika!$F$68,'Help-list'!$BH180*'Help-list'!$V$11,IF($B181=Statistika!$F$69,'Help-list'!$BH180*'Help-list'!$V$12,IF($B181=Statistika!$F$70,'Help-list'!$BH180*'Help-list'!$V$13,""))))))))</f>
        <v/>
      </c>
      <c r="W181" s="566"/>
      <c r="X181" s="567"/>
      <c r="Y181" s="567"/>
      <c r="Z181" s="567"/>
      <c r="AA181" s="567"/>
      <c r="AB181" s="567"/>
      <c r="AC181" s="567"/>
      <c r="AD181" s="567"/>
      <c r="AE181" s="347"/>
      <c r="AF181" s="568"/>
    </row>
    <row r="182" spans="1:32">
      <c r="A182" s="38"/>
      <c r="B182" s="10"/>
      <c r="C182" s="555"/>
      <c r="D182" s="556"/>
      <c r="E182" s="555"/>
      <c r="F182" s="28"/>
      <c r="G182" s="557" t="str">
        <f t="shared" si="8"/>
        <v/>
      </c>
      <c r="H182" s="558"/>
      <c r="I182" s="542"/>
      <c r="J182" s="10"/>
      <c r="K182" s="559"/>
      <c r="L182" s="559"/>
      <c r="M182" s="559"/>
      <c r="N182" s="560" t="str">
        <f>IF($B182=Statistika!$F$63,'Help-list'!$BD181*'Help-list'!$V$6,IF($B182=Statistika!$F$64,'Help-list'!$BD181*'Help-list'!$V$7,IF($B182=Statistika!$F$65,'Help-list'!$BD181*'Help-list'!$V$8,IF($B182=Statistika!$F$66,'Help-list'!$BD181*'Help-list'!$V$9,IF($B182=Statistika!$F$67,'Help-list'!$BD181*'Help-list'!$V$10,IF($B182=Statistika!$F$68,'Help-list'!$BD181*'Help-list'!$V$11,IF($B182=Statistika!$F$69,'Help-list'!$BD181*'Help-list'!$V$12,IF($B182=Statistika!$F$70,'Help-list'!$BD181*'Help-list'!$V$13,""))))))))</f>
        <v/>
      </c>
      <c r="O182" s="559"/>
      <c r="P182" s="561" t="str">
        <f>IF($B182=Statistika!$F$63,'Help-list'!$BE181*'Help-list'!$V$6,IF($B182=Statistika!$F$64,'Help-list'!$BE181*'Help-list'!$V$7,IF($B182=Statistika!$F$65,'Help-list'!$BE181*'Help-list'!$V$8,IF($B182=Statistika!$F$66,'Help-list'!$BE181*'Help-list'!$V$9,IF($B182=Statistika!$F$67,'Help-list'!$BE181*'Help-list'!$V$10,IF($B182=Statistika!$F$68,'Help-list'!$BE181*'Help-list'!$V$11,IF($B182=Statistika!$F$69,'Help-list'!$BE181*'Help-list'!$V$12,IF($B182=Statistika!$F$70,'Help-list'!$BE181*'Help-list'!$V$13,""))))))))</f>
        <v/>
      </c>
      <c r="Q182" s="562" t="str">
        <f t="shared" si="7"/>
        <v/>
      </c>
      <c r="R182" s="563" t="str">
        <f>IF($B182=Statistika!$F$63,'Help-list'!$BF181*'Help-list'!$V$6,IF($B182=Statistika!$F$64,'Help-list'!$BF181*'Help-list'!$V$7,IF($B182=Statistika!$F$65,'Help-list'!$BF181*'Help-list'!$V$8,IF($B182=Statistika!$F$66,'Help-list'!$BF181*'Help-list'!$V$9,IF($B182=Statistika!$F$67,'Help-list'!$BF181*'Help-list'!$V$10,IF($B182=Statistika!$F$68,'Help-list'!$BF181*'Help-list'!$V$11,IF($B182=Statistika!$F$69,'Help-list'!$BF181*'Help-list'!$V$12,IF($B182=Statistika!$F$70,'Help-list'!$BF181*'Help-list'!$V$13,""))))))))</f>
        <v/>
      </c>
      <c r="S182" s="564"/>
      <c r="T182" s="565" t="str">
        <f>IF($B182=Statistika!$F$63,'Help-list'!$BG181*'Help-list'!$V$6,IF($B182=Statistika!$F$64,'Help-list'!$BG181*'Help-list'!$V$7,IF($B182=Statistika!$F$65,'Help-list'!$BG181*'Help-list'!$V$8,IF($B182=Statistika!$F$66,'Help-list'!$BG181*'Help-list'!$V$9,IF($B182=Statistika!$F$67,'Help-list'!$BG181*'Help-list'!$V$10,IF($B182=Statistika!$F$68,'Help-list'!$BG181*'Help-list'!$V$11,IF($B182=Statistika!$F$69,'Help-list'!$BG181*'Help-list'!$V$12,IF($B182=Statistika!$F$70,'Help-list'!$BG181*'Help-list'!$V$13,""))))))))</f>
        <v/>
      </c>
      <c r="U182" s="564"/>
      <c r="V182" s="565" t="str">
        <f>IF($B182=Statistika!$F$63,'Help-list'!$BH181*'Help-list'!$V$6,IF($B182=Statistika!$F$64,'Help-list'!$BH181*'Help-list'!$V$7,IF($B182=Statistika!$F$65,'Help-list'!$BH181*'Help-list'!$V$8,IF($B182=Statistika!$F$66,'Help-list'!$BH181*'Help-list'!$V$9,IF($B182=Statistika!$F$67,'Help-list'!$BH181*'Help-list'!$V$10,IF($B182=Statistika!$F$68,'Help-list'!$BH181*'Help-list'!$V$11,IF($B182=Statistika!$F$69,'Help-list'!$BH181*'Help-list'!$V$12,IF($B182=Statistika!$F$70,'Help-list'!$BH181*'Help-list'!$V$13,""))))))))</f>
        <v/>
      </c>
      <c r="W182" s="566"/>
      <c r="X182" s="567"/>
      <c r="Y182" s="567"/>
      <c r="Z182" s="567"/>
      <c r="AA182" s="567"/>
      <c r="AB182" s="567"/>
      <c r="AC182" s="567"/>
      <c r="AD182" s="567"/>
      <c r="AE182" s="347"/>
      <c r="AF182" s="568"/>
    </row>
    <row r="183" spans="1:32">
      <c r="A183" s="38"/>
      <c r="B183" s="10"/>
      <c r="C183" s="555"/>
      <c r="D183" s="556"/>
      <c r="E183" s="555"/>
      <c r="F183" s="28"/>
      <c r="G183" s="557" t="str">
        <f t="shared" si="8"/>
        <v/>
      </c>
      <c r="H183" s="558"/>
      <c r="I183" s="542"/>
      <c r="J183" s="10"/>
      <c r="K183" s="559"/>
      <c r="L183" s="559"/>
      <c r="M183" s="559"/>
      <c r="N183" s="560" t="str">
        <f>IF($B183=Statistika!$F$63,'Help-list'!$BD182*'Help-list'!$V$6,IF($B183=Statistika!$F$64,'Help-list'!$BD182*'Help-list'!$V$7,IF($B183=Statistika!$F$65,'Help-list'!$BD182*'Help-list'!$V$8,IF($B183=Statistika!$F$66,'Help-list'!$BD182*'Help-list'!$V$9,IF($B183=Statistika!$F$67,'Help-list'!$BD182*'Help-list'!$V$10,IF($B183=Statistika!$F$68,'Help-list'!$BD182*'Help-list'!$V$11,IF($B183=Statistika!$F$69,'Help-list'!$BD182*'Help-list'!$V$12,IF($B183=Statistika!$F$70,'Help-list'!$BD182*'Help-list'!$V$13,""))))))))</f>
        <v/>
      </c>
      <c r="O183" s="559"/>
      <c r="P183" s="561" t="str">
        <f>IF($B183=Statistika!$F$63,'Help-list'!$BE182*'Help-list'!$V$6,IF($B183=Statistika!$F$64,'Help-list'!$BE182*'Help-list'!$V$7,IF($B183=Statistika!$F$65,'Help-list'!$BE182*'Help-list'!$V$8,IF($B183=Statistika!$F$66,'Help-list'!$BE182*'Help-list'!$V$9,IF($B183=Statistika!$F$67,'Help-list'!$BE182*'Help-list'!$V$10,IF($B183=Statistika!$F$68,'Help-list'!$BE182*'Help-list'!$V$11,IF($B183=Statistika!$F$69,'Help-list'!$BE182*'Help-list'!$V$12,IF($B183=Statistika!$F$70,'Help-list'!$BE182*'Help-list'!$V$13,""))))))))</f>
        <v/>
      </c>
      <c r="Q183" s="562" t="str">
        <f t="shared" si="7"/>
        <v/>
      </c>
      <c r="R183" s="563" t="str">
        <f>IF($B183=Statistika!$F$63,'Help-list'!$BF182*'Help-list'!$V$6,IF($B183=Statistika!$F$64,'Help-list'!$BF182*'Help-list'!$V$7,IF($B183=Statistika!$F$65,'Help-list'!$BF182*'Help-list'!$V$8,IF($B183=Statistika!$F$66,'Help-list'!$BF182*'Help-list'!$V$9,IF($B183=Statistika!$F$67,'Help-list'!$BF182*'Help-list'!$V$10,IF($B183=Statistika!$F$68,'Help-list'!$BF182*'Help-list'!$V$11,IF($B183=Statistika!$F$69,'Help-list'!$BF182*'Help-list'!$V$12,IF($B183=Statistika!$F$70,'Help-list'!$BF182*'Help-list'!$V$13,""))))))))</f>
        <v/>
      </c>
      <c r="S183" s="564"/>
      <c r="T183" s="565" t="str">
        <f>IF($B183=Statistika!$F$63,'Help-list'!$BG182*'Help-list'!$V$6,IF($B183=Statistika!$F$64,'Help-list'!$BG182*'Help-list'!$V$7,IF($B183=Statistika!$F$65,'Help-list'!$BG182*'Help-list'!$V$8,IF($B183=Statistika!$F$66,'Help-list'!$BG182*'Help-list'!$V$9,IF($B183=Statistika!$F$67,'Help-list'!$BG182*'Help-list'!$V$10,IF($B183=Statistika!$F$68,'Help-list'!$BG182*'Help-list'!$V$11,IF($B183=Statistika!$F$69,'Help-list'!$BG182*'Help-list'!$V$12,IF($B183=Statistika!$F$70,'Help-list'!$BG182*'Help-list'!$V$13,""))))))))</f>
        <v/>
      </c>
      <c r="U183" s="564"/>
      <c r="V183" s="565" t="str">
        <f>IF($B183=Statistika!$F$63,'Help-list'!$BH182*'Help-list'!$V$6,IF($B183=Statistika!$F$64,'Help-list'!$BH182*'Help-list'!$V$7,IF($B183=Statistika!$F$65,'Help-list'!$BH182*'Help-list'!$V$8,IF($B183=Statistika!$F$66,'Help-list'!$BH182*'Help-list'!$V$9,IF($B183=Statistika!$F$67,'Help-list'!$BH182*'Help-list'!$V$10,IF($B183=Statistika!$F$68,'Help-list'!$BH182*'Help-list'!$V$11,IF($B183=Statistika!$F$69,'Help-list'!$BH182*'Help-list'!$V$12,IF($B183=Statistika!$F$70,'Help-list'!$BH182*'Help-list'!$V$13,""))))))))</f>
        <v/>
      </c>
      <c r="W183" s="566"/>
      <c r="X183" s="567"/>
      <c r="Y183" s="567"/>
      <c r="Z183" s="567"/>
      <c r="AA183" s="567"/>
      <c r="AB183" s="567"/>
      <c r="AC183" s="567"/>
      <c r="AD183" s="567"/>
      <c r="AE183" s="347"/>
      <c r="AF183" s="568"/>
    </row>
    <row r="184" spans="1:32">
      <c r="A184" s="38"/>
      <c r="B184" s="10"/>
      <c r="C184" s="555"/>
      <c r="D184" s="556"/>
      <c r="E184" s="555"/>
      <c r="F184" s="28"/>
      <c r="G184" s="557" t="str">
        <f t="shared" si="8"/>
        <v/>
      </c>
      <c r="H184" s="558"/>
      <c r="I184" s="542"/>
      <c r="J184" s="10"/>
      <c r="K184" s="559"/>
      <c r="L184" s="559"/>
      <c r="M184" s="559"/>
      <c r="N184" s="560" t="str">
        <f>IF($B184=Statistika!$F$63,'Help-list'!$BD183*'Help-list'!$V$6,IF($B184=Statistika!$F$64,'Help-list'!$BD183*'Help-list'!$V$7,IF($B184=Statistika!$F$65,'Help-list'!$BD183*'Help-list'!$V$8,IF($B184=Statistika!$F$66,'Help-list'!$BD183*'Help-list'!$V$9,IF($B184=Statistika!$F$67,'Help-list'!$BD183*'Help-list'!$V$10,IF($B184=Statistika!$F$68,'Help-list'!$BD183*'Help-list'!$V$11,IF($B184=Statistika!$F$69,'Help-list'!$BD183*'Help-list'!$V$12,IF($B184=Statistika!$F$70,'Help-list'!$BD183*'Help-list'!$V$13,""))))))))</f>
        <v/>
      </c>
      <c r="O184" s="559"/>
      <c r="P184" s="561" t="str">
        <f>IF($B184=Statistika!$F$63,'Help-list'!$BE183*'Help-list'!$V$6,IF($B184=Statistika!$F$64,'Help-list'!$BE183*'Help-list'!$V$7,IF($B184=Statistika!$F$65,'Help-list'!$BE183*'Help-list'!$V$8,IF($B184=Statistika!$F$66,'Help-list'!$BE183*'Help-list'!$V$9,IF($B184=Statistika!$F$67,'Help-list'!$BE183*'Help-list'!$V$10,IF($B184=Statistika!$F$68,'Help-list'!$BE183*'Help-list'!$V$11,IF($B184=Statistika!$F$69,'Help-list'!$BE183*'Help-list'!$V$12,IF($B184=Statistika!$F$70,'Help-list'!$BE183*'Help-list'!$V$13,""))))))))</f>
        <v/>
      </c>
      <c r="Q184" s="562" t="str">
        <f t="shared" si="7"/>
        <v/>
      </c>
      <c r="R184" s="563" t="str">
        <f>IF($B184=Statistika!$F$63,'Help-list'!$BF183*'Help-list'!$V$6,IF($B184=Statistika!$F$64,'Help-list'!$BF183*'Help-list'!$V$7,IF($B184=Statistika!$F$65,'Help-list'!$BF183*'Help-list'!$V$8,IF($B184=Statistika!$F$66,'Help-list'!$BF183*'Help-list'!$V$9,IF($B184=Statistika!$F$67,'Help-list'!$BF183*'Help-list'!$V$10,IF($B184=Statistika!$F$68,'Help-list'!$BF183*'Help-list'!$V$11,IF($B184=Statistika!$F$69,'Help-list'!$BF183*'Help-list'!$V$12,IF($B184=Statistika!$F$70,'Help-list'!$BF183*'Help-list'!$V$13,""))))))))</f>
        <v/>
      </c>
      <c r="S184" s="564"/>
      <c r="T184" s="565" t="str">
        <f>IF($B184=Statistika!$F$63,'Help-list'!$BG183*'Help-list'!$V$6,IF($B184=Statistika!$F$64,'Help-list'!$BG183*'Help-list'!$V$7,IF($B184=Statistika!$F$65,'Help-list'!$BG183*'Help-list'!$V$8,IF($B184=Statistika!$F$66,'Help-list'!$BG183*'Help-list'!$V$9,IF($B184=Statistika!$F$67,'Help-list'!$BG183*'Help-list'!$V$10,IF($B184=Statistika!$F$68,'Help-list'!$BG183*'Help-list'!$V$11,IF($B184=Statistika!$F$69,'Help-list'!$BG183*'Help-list'!$V$12,IF($B184=Statistika!$F$70,'Help-list'!$BG183*'Help-list'!$V$13,""))))))))</f>
        <v/>
      </c>
      <c r="U184" s="564"/>
      <c r="V184" s="565" t="str">
        <f>IF($B184=Statistika!$F$63,'Help-list'!$BH183*'Help-list'!$V$6,IF($B184=Statistika!$F$64,'Help-list'!$BH183*'Help-list'!$V$7,IF($B184=Statistika!$F$65,'Help-list'!$BH183*'Help-list'!$V$8,IF($B184=Statistika!$F$66,'Help-list'!$BH183*'Help-list'!$V$9,IF($B184=Statistika!$F$67,'Help-list'!$BH183*'Help-list'!$V$10,IF($B184=Statistika!$F$68,'Help-list'!$BH183*'Help-list'!$V$11,IF($B184=Statistika!$F$69,'Help-list'!$BH183*'Help-list'!$V$12,IF($B184=Statistika!$F$70,'Help-list'!$BH183*'Help-list'!$V$13,""))))))))</f>
        <v/>
      </c>
      <c r="W184" s="566"/>
      <c r="X184" s="567"/>
      <c r="Y184" s="567"/>
      <c r="Z184" s="567"/>
      <c r="AA184" s="567"/>
      <c r="AB184" s="567"/>
      <c r="AC184" s="567"/>
      <c r="AD184" s="567"/>
      <c r="AE184" s="347"/>
      <c r="AF184" s="568"/>
    </row>
    <row r="185" spans="1:32">
      <c r="A185" s="38"/>
      <c r="B185" s="10"/>
      <c r="C185" s="555"/>
      <c r="D185" s="556"/>
      <c r="E185" s="555"/>
      <c r="F185" s="28"/>
      <c r="G185" s="557" t="str">
        <f t="shared" si="8"/>
        <v/>
      </c>
      <c r="H185" s="558"/>
      <c r="I185" s="542"/>
      <c r="J185" s="10"/>
      <c r="K185" s="559"/>
      <c r="L185" s="559"/>
      <c r="M185" s="559"/>
      <c r="N185" s="560" t="str">
        <f>IF($B185=Statistika!$F$63,'Help-list'!$BD184*'Help-list'!$V$6,IF($B185=Statistika!$F$64,'Help-list'!$BD184*'Help-list'!$V$7,IF($B185=Statistika!$F$65,'Help-list'!$BD184*'Help-list'!$V$8,IF($B185=Statistika!$F$66,'Help-list'!$BD184*'Help-list'!$V$9,IF($B185=Statistika!$F$67,'Help-list'!$BD184*'Help-list'!$V$10,IF($B185=Statistika!$F$68,'Help-list'!$BD184*'Help-list'!$V$11,IF($B185=Statistika!$F$69,'Help-list'!$BD184*'Help-list'!$V$12,IF($B185=Statistika!$F$70,'Help-list'!$BD184*'Help-list'!$V$13,""))))))))</f>
        <v/>
      </c>
      <c r="O185" s="559"/>
      <c r="P185" s="561" t="str">
        <f>IF($B185=Statistika!$F$63,'Help-list'!$BE184*'Help-list'!$V$6,IF($B185=Statistika!$F$64,'Help-list'!$BE184*'Help-list'!$V$7,IF($B185=Statistika!$F$65,'Help-list'!$BE184*'Help-list'!$V$8,IF($B185=Statistika!$F$66,'Help-list'!$BE184*'Help-list'!$V$9,IF($B185=Statistika!$F$67,'Help-list'!$BE184*'Help-list'!$V$10,IF($B185=Statistika!$F$68,'Help-list'!$BE184*'Help-list'!$V$11,IF($B185=Statistika!$F$69,'Help-list'!$BE184*'Help-list'!$V$12,IF($B185=Statistika!$F$70,'Help-list'!$BE184*'Help-list'!$V$13,""))))))))</f>
        <v/>
      </c>
      <c r="Q185" s="562" t="str">
        <f t="shared" si="7"/>
        <v/>
      </c>
      <c r="R185" s="563" t="str">
        <f>IF($B185=Statistika!$F$63,'Help-list'!$BF184*'Help-list'!$V$6,IF($B185=Statistika!$F$64,'Help-list'!$BF184*'Help-list'!$V$7,IF($B185=Statistika!$F$65,'Help-list'!$BF184*'Help-list'!$V$8,IF($B185=Statistika!$F$66,'Help-list'!$BF184*'Help-list'!$V$9,IF($B185=Statistika!$F$67,'Help-list'!$BF184*'Help-list'!$V$10,IF($B185=Statistika!$F$68,'Help-list'!$BF184*'Help-list'!$V$11,IF($B185=Statistika!$F$69,'Help-list'!$BF184*'Help-list'!$V$12,IF($B185=Statistika!$F$70,'Help-list'!$BF184*'Help-list'!$V$13,""))))))))</f>
        <v/>
      </c>
      <c r="S185" s="564"/>
      <c r="T185" s="565" t="str">
        <f>IF($B185=Statistika!$F$63,'Help-list'!$BG184*'Help-list'!$V$6,IF($B185=Statistika!$F$64,'Help-list'!$BG184*'Help-list'!$V$7,IF($B185=Statistika!$F$65,'Help-list'!$BG184*'Help-list'!$V$8,IF($B185=Statistika!$F$66,'Help-list'!$BG184*'Help-list'!$V$9,IF($B185=Statistika!$F$67,'Help-list'!$BG184*'Help-list'!$V$10,IF($B185=Statistika!$F$68,'Help-list'!$BG184*'Help-list'!$V$11,IF($B185=Statistika!$F$69,'Help-list'!$BG184*'Help-list'!$V$12,IF($B185=Statistika!$F$70,'Help-list'!$BG184*'Help-list'!$V$13,""))))))))</f>
        <v/>
      </c>
      <c r="U185" s="564"/>
      <c r="V185" s="565" t="str">
        <f>IF($B185=Statistika!$F$63,'Help-list'!$BH184*'Help-list'!$V$6,IF($B185=Statistika!$F$64,'Help-list'!$BH184*'Help-list'!$V$7,IF($B185=Statistika!$F$65,'Help-list'!$BH184*'Help-list'!$V$8,IF($B185=Statistika!$F$66,'Help-list'!$BH184*'Help-list'!$V$9,IF($B185=Statistika!$F$67,'Help-list'!$BH184*'Help-list'!$V$10,IF($B185=Statistika!$F$68,'Help-list'!$BH184*'Help-list'!$V$11,IF($B185=Statistika!$F$69,'Help-list'!$BH184*'Help-list'!$V$12,IF($B185=Statistika!$F$70,'Help-list'!$BH184*'Help-list'!$V$13,""))))))))</f>
        <v/>
      </c>
      <c r="W185" s="566"/>
      <c r="X185" s="567"/>
      <c r="Y185" s="567"/>
      <c r="Z185" s="567"/>
      <c r="AA185" s="567"/>
      <c r="AB185" s="567"/>
      <c r="AC185" s="567"/>
      <c r="AD185" s="567"/>
      <c r="AE185" s="347"/>
      <c r="AF185" s="568"/>
    </row>
    <row r="186" spans="1:32">
      <c r="A186" s="38"/>
      <c r="B186" s="10"/>
      <c r="C186" s="555"/>
      <c r="D186" s="556"/>
      <c r="E186" s="555"/>
      <c r="F186" s="28"/>
      <c r="G186" s="557" t="str">
        <f t="shared" si="8"/>
        <v/>
      </c>
      <c r="H186" s="558"/>
      <c r="I186" s="542"/>
      <c r="J186" s="10"/>
      <c r="K186" s="559"/>
      <c r="L186" s="559"/>
      <c r="M186" s="559"/>
      <c r="N186" s="560" t="str">
        <f>IF($B186=Statistika!$F$63,'Help-list'!$BD185*'Help-list'!$V$6,IF($B186=Statistika!$F$64,'Help-list'!$BD185*'Help-list'!$V$7,IF($B186=Statistika!$F$65,'Help-list'!$BD185*'Help-list'!$V$8,IF($B186=Statistika!$F$66,'Help-list'!$BD185*'Help-list'!$V$9,IF($B186=Statistika!$F$67,'Help-list'!$BD185*'Help-list'!$V$10,IF($B186=Statistika!$F$68,'Help-list'!$BD185*'Help-list'!$V$11,IF($B186=Statistika!$F$69,'Help-list'!$BD185*'Help-list'!$V$12,IF($B186=Statistika!$F$70,'Help-list'!$BD185*'Help-list'!$V$13,""))))))))</f>
        <v/>
      </c>
      <c r="O186" s="559"/>
      <c r="P186" s="561" t="str">
        <f>IF($B186=Statistika!$F$63,'Help-list'!$BE185*'Help-list'!$V$6,IF($B186=Statistika!$F$64,'Help-list'!$BE185*'Help-list'!$V$7,IF($B186=Statistika!$F$65,'Help-list'!$BE185*'Help-list'!$V$8,IF($B186=Statistika!$F$66,'Help-list'!$BE185*'Help-list'!$V$9,IF($B186=Statistika!$F$67,'Help-list'!$BE185*'Help-list'!$V$10,IF($B186=Statistika!$F$68,'Help-list'!$BE185*'Help-list'!$V$11,IF($B186=Statistika!$F$69,'Help-list'!$BE185*'Help-list'!$V$12,IF($B186=Statistika!$F$70,'Help-list'!$BE185*'Help-list'!$V$13,""))))))))</f>
        <v/>
      </c>
      <c r="Q186" s="562" t="str">
        <f t="shared" si="7"/>
        <v/>
      </c>
      <c r="R186" s="563" t="str">
        <f>IF($B186=Statistika!$F$63,'Help-list'!$BF185*'Help-list'!$V$6,IF($B186=Statistika!$F$64,'Help-list'!$BF185*'Help-list'!$V$7,IF($B186=Statistika!$F$65,'Help-list'!$BF185*'Help-list'!$V$8,IF($B186=Statistika!$F$66,'Help-list'!$BF185*'Help-list'!$V$9,IF($B186=Statistika!$F$67,'Help-list'!$BF185*'Help-list'!$V$10,IF($B186=Statistika!$F$68,'Help-list'!$BF185*'Help-list'!$V$11,IF($B186=Statistika!$F$69,'Help-list'!$BF185*'Help-list'!$V$12,IF($B186=Statistika!$F$70,'Help-list'!$BF185*'Help-list'!$V$13,""))))))))</f>
        <v/>
      </c>
      <c r="S186" s="564"/>
      <c r="T186" s="565" t="str">
        <f>IF($B186=Statistika!$F$63,'Help-list'!$BG185*'Help-list'!$V$6,IF($B186=Statistika!$F$64,'Help-list'!$BG185*'Help-list'!$V$7,IF($B186=Statistika!$F$65,'Help-list'!$BG185*'Help-list'!$V$8,IF($B186=Statistika!$F$66,'Help-list'!$BG185*'Help-list'!$V$9,IF($B186=Statistika!$F$67,'Help-list'!$BG185*'Help-list'!$V$10,IF($B186=Statistika!$F$68,'Help-list'!$BG185*'Help-list'!$V$11,IF($B186=Statistika!$F$69,'Help-list'!$BG185*'Help-list'!$V$12,IF($B186=Statistika!$F$70,'Help-list'!$BG185*'Help-list'!$V$13,""))))))))</f>
        <v/>
      </c>
      <c r="U186" s="564"/>
      <c r="V186" s="565" t="str">
        <f>IF($B186=Statistika!$F$63,'Help-list'!$BH185*'Help-list'!$V$6,IF($B186=Statistika!$F$64,'Help-list'!$BH185*'Help-list'!$V$7,IF($B186=Statistika!$F$65,'Help-list'!$BH185*'Help-list'!$V$8,IF($B186=Statistika!$F$66,'Help-list'!$BH185*'Help-list'!$V$9,IF($B186=Statistika!$F$67,'Help-list'!$BH185*'Help-list'!$V$10,IF($B186=Statistika!$F$68,'Help-list'!$BH185*'Help-list'!$V$11,IF($B186=Statistika!$F$69,'Help-list'!$BH185*'Help-list'!$V$12,IF($B186=Statistika!$F$70,'Help-list'!$BH185*'Help-list'!$V$13,""))))))))</f>
        <v/>
      </c>
      <c r="W186" s="566"/>
      <c r="X186" s="567"/>
      <c r="Y186" s="567"/>
      <c r="Z186" s="567"/>
      <c r="AA186" s="567"/>
      <c r="AB186" s="567"/>
      <c r="AC186" s="567"/>
      <c r="AD186" s="567"/>
      <c r="AE186" s="347"/>
      <c r="AF186" s="568"/>
    </row>
    <row r="187" spans="1:32">
      <c r="A187" s="38"/>
      <c r="B187" s="10"/>
      <c r="C187" s="555"/>
      <c r="D187" s="556"/>
      <c r="E187" s="555"/>
      <c r="F187" s="28"/>
      <c r="G187" s="557" t="str">
        <f t="shared" si="8"/>
        <v/>
      </c>
      <c r="H187" s="558"/>
      <c r="I187" s="542"/>
      <c r="J187" s="10"/>
      <c r="K187" s="559"/>
      <c r="L187" s="559"/>
      <c r="M187" s="559"/>
      <c r="N187" s="560" t="str">
        <f>IF($B187=Statistika!$F$63,'Help-list'!$BD186*'Help-list'!$V$6,IF($B187=Statistika!$F$64,'Help-list'!$BD186*'Help-list'!$V$7,IF($B187=Statistika!$F$65,'Help-list'!$BD186*'Help-list'!$V$8,IF($B187=Statistika!$F$66,'Help-list'!$BD186*'Help-list'!$V$9,IF($B187=Statistika!$F$67,'Help-list'!$BD186*'Help-list'!$V$10,IF($B187=Statistika!$F$68,'Help-list'!$BD186*'Help-list'!$V$11,IF($B187=Statistika!$F$69,'Help-list'!$BD186*'Help-list'!$V$12,IF($B187=Statistika!$F$70,'Help-list'!$BD186*'Help-list'!$V$13,""))))))))</f>
        <v/>
      </c>
      <c r="O187" s="559"/>
      <c r="P187" s="561" t="str">
        <f>IF($B187=Statistika!$F$63,'Help-list'!$BE186*'Help-list'!$V$6,IF($B187=Statistika!$F$64,'Help-list'!$BE186*'Help-list'!$V$7,IF($B187=Statistika!$F$65,'Help-list'!$BE186*'Help-list'!$V$8,IF($B187=Statistika!$F$66,'Help-list'!$BE186*'Help-list'!$V$9,IF($B187=Statistika!$F$67,'Help-list'!$BE186*'Help-list'!$V$10,IF($B187=Statistika!$F$68,'Help-list'!$BE186*'Help-list'!$V$11,IF($B187=Statistika!$F$69,'Help-list'!$BE186*'Help-list'!$V$12,IF($B187=Statistika!$F$70,'Help-list'!$BE186*'Help-list'!$V$13,""))))))))</f>
        <v/>
      </c>
      <c r="Q187" s="562" t="str">
        <f t="shared" si="7"/>
        <v/>
      </c>
      <c r="R187" s="563" t="str">
        <f>IF($B187=Statistika!$F$63,'Help-list'!$BF186*'Help-list'!$V$6,IF($B187=Statistika!$F$64,'Help-list'!$BF186*'Help-list'!$V$7,IF($B187=Statistika!$F$65,'Help-list'!$BF186*'Help-list'!$V$8,IF($B187=Statistika!$F$66,'Help-list'!$BF186*'Help-list'!$V$9,IF($B187=Statistika!$F$67,'Help-list'!$BF186*'Help-list'!$V$10,IF($B187=Statistika!$F$68,'Help-list'!$BF186*'Help-list'!$V$11,IF($B187=Statistika!$F$69,'Help-list'!$BF186*'Help-list'!$V$12,IF($B187=Statistika!$F$70,'Help-list'!$BF186*'Help-list'!$V$13,""))))))))</f>
        <v/>
      </c>
      <c r="S187" s="564"/>
      <c r="T187" s="565" t="str">
        <f>IF($B187=Statistika!$F$63,'Help-list'!$BG186*'Help-list'!$V$6,IF($B187=Statistika!$F$64,'Help-list'!$BG186*'Help-list'!$V$7,IF($B187=Statistika!$F$65,'Help-list'!$BG186*'Help-list'!$V$8,IF($B187=Statistika!$F$66,'Help-list'!$BG186*'Help-list'!$V$9,IF($B187=Statistika!$F$67,'Help-list'!$BG186*'Help-list'!$V$10,IF($B187=Statistika!$F$68,'Help-list'!$BG186*'Help-list'!$V$11,IF($B187=Statistika!$F$69,'Help-list'!$BG186*'Help-list'!$V$12,IF($B187=Statistika!$F$70,'Help-list'!$BG186*'Help-list'!$V$13,""))))))))</f>
        <v/>
      </c>
      <c r="U187" s="564"/>
      <c r="V187" s="565" t="str">
        <f>IF($B187=Statistika!$F$63,'Help-list'!$BH186*'Help-list'!$V$6,IF($B187=Statistika!$F$64,'Help-list'!$BH186*'Help-list'!$V$7,IF($B187=Statistika!$F$65,'Help-list'!$BH186*'Help-list'!$V$8,IF($B187=Statistika!$F$66,'Help-list'!$BH186*'Help-list'!$V$9,IF($B187=Statistika!$F$67,'Help-list'!$BH186*'Help-list'!$V$10,IF($B187=Statistika!$F$68,'Help-list'!$BH186*'Help-list'!$V$11,IF($B187=Statistika!$F$69,'Help-list'!$BH186*'Help-list'!$V$12,IF($B187=Statistika!$F$70,'Help-list'!$BH186*'Help-list'!$V$13,""))))))))</f>
        <v/>
      </c>
      <c r="W187" s="566"/>
      <c r="X187" s="567"/>
      <c r="Y187" s="567"/>
      <c r="Z187" s="567"/>
      <c r="AA187" s="567"/>
      <c r="AB187" s="567"/>
      <c r="AC187" s="567"/>
      <c r="AD187" s="567"/>
      <c r="AE187" s="347"/>
      <c r="AF187" s="568"/>
    </row>
    <row r="188" spans="1:32">
      <c r="A188" s="38"/>
      <c r="B188" s="10"/>
      <c r="C188" s="555"/>
      <c r="D188" s="556"/>
      <c r="E188" s="555"/>
      <c r="F188" s="28"/>
      <c r="G188" s="557" t="str">
        <f t="shared" si="8"/>
        <v/>
      </c>
      <c r="H188" s="558"/>
      <c r="I188" s="542"/>
      <c r="J188" s="10"/>
      <c r="K188" s="559"/>
      <c r="L188" s="559"/>
      <c r="M188" s="559"/>
      <c r="N188" s="560" t="str">
        <f>IF($B188=Statistika!$F$63,'Help-list'!$BD187*'Help-list'!$V$6,IF($B188=Statistika!$F$64,'Help-list'!$BD187*'Help-list'!$V$7,IF($B188=Statistika!$F$65,'Help-list'!$BD187*'Help-list'!$V$8,IF($B188=Statistika!$F$66,'Help-list'!$BD187*'Help-list'!$V$9,IF($B188=Statistika!$F$67,'Help-list'!$BD187*'Help-list'!$V$10,IF($B188=Statistika!$F$68,'Help-list'!$BD187*'Help-list'!$V$11,IF($B188=Statistika!$F$69,'Help-list'!$BD187*'Help-list'!$V$12,IF($B188=Statistika!$F$70,'Help-list'!$BD187*'Help-list'!$V$13,""))))))))</f>
        <v/>
      </c>
      <c r="O188" s="559"/>
      <c r="P188" s="561" t="str">
        <f>IF($B188=Statistika!$F$63,'Help-list'!$BE187*'Help-list'!$V$6,IF($B188=Statistika!$F$64,'Help-list'!$BE187*'Help-list'!$V$7,IF($B188=Statistika!$F$65,'Help-list'!$BE187*'Help-list'!$V$8,IF($B188=Statistika!$F$66,'Help-list'!$BE187*'Help-list'!$V$9,IF($B188=Statistika!$F$67,'Help-list'!$BE187*'Help-list'!$V$10,IF($B188=Statistika!$F$68,'Help-list'!$BE187*'Help-list'!$V$11,IF($B188=Statistika!$F$69,'Help-list'!$BE187*'Help-list'!$V$12,IF($B188=Statistika!$F$70,'Help-list'!$BE187*'Help-list'!$V$13,""))))))))</f>
        <v/>
      </c>
      <c r="Q188" s="562" t="str">
        <f t="shared" si="7"/>
        <v/>
      </c>
      <c r="R188" s="563" t="str">
        <f>IF($B188=Statistika!$F$63,'Help-list'!$BF187*'Help-list'!$V$6,IF($B188=Statistika!$F$64,'Help-list'!$BF187*'Help-list'!$V$7,IF($B188=Statistika!$F$65,'Help-list'!$BF187*'Help-list'!$V$8,IF($B188=Statistika!$F$66,'Help-list'!$BF187*'Help-list'!$V$9,IF($B188=Statistika!$F$67,'Help-list'!$BF187*'Help-list'!$V$10,IF($B188=Statistika!$F$68,'Help-list'!$BF187*'Help-list'!$V$11,IF($B188=Statistika!$F$69,'Help-list'!$BF187*'Help-list'!$V$12,IF($B188=Statistika!$F$70,'Help-list'!$BF187*'Help-list'!$V$13,""))))))))</f>
        <v/>
      </c>
      <c r="S188" s="564"/>
      <c r="T188" s="565" t="str">
        <f>IF($B188=Statistika!$F$63,'Help-list'!$BG187*'Help-list'!$V$6,IF($B188=Statistika!$F$64,'Help-list'!$BG187*'Help-list'!$V$7,IF($B188=Statistika!$F$65,'Help-list'!$BG187*'Help-list'!$V$8,IF($B188=Statistika!$F$66,'Help-list'!$BG187*'Help-list'!$V$9,IF($B188=Statistika!$F$67,'Help-list'!$BG187*'Help-list'!$V$10,IF($B188=Statistika!$F$68,'Help-list'!$BG187*'Help-list'!$V$11,IF($B188=Statistika!$F$69,'Help-list'!$BG187*'Help-list'!$V$12,IF($B188=Statistika!$F$70,'Help-list'!$BG187*'Help-list'!$V$13,""))))))))</f>
        <v/>
      </c>
      <c r="U188" s="564"/>
      <c r="V188" s="565" t="str">
        <f>IF($B188=Statistika!$F$63,'Help-list'!$BH187*'Help-list'!$V$6,IF($B188=Statistika!$F$64,'Help-list'!$BH187*'Help-list'!$V$7,IF($B188=Statistika!$F$65,'Help-list'!$BH187*'Help-list'!$V$8,IF($B188=Statistika!$F$66,'Help-list'!$BH187*'Help-list'!$V$9,IF($B188=Statistika!$F$67,'Help-list'!$BH187*'Help-list'!$V$10,IF($B188=Statistika!$F$68,'Help-list'!$BH187*'Help-list'!$V$11,IF($B188=Statistika!$F$69,'Help-list'!$BH187*'Help-list'!$V$12,IF($B188=Statistika!$F$70,'Help-list'!$BH187*'Help-list'!$V$13,""))))))))</f>
        <v/>
      </c>
      <c r="W188" s="566"/>
      <c r="X188" s="567"/>
      <c r="Y188" s="567"/>
      <c r="Z188" s="567"/>
      <c r="AA188" s="567"/>
      <c r="AB188" s="567"/>
      <c r="AC188" s="567"/>
      <c r="AD188" s="567"/>
      <c r="AE188" s="347"/>
      <c r="AF188" s="568"/>
    </row>
    <row r="189" spans="1:32">
      <c r="A189" s="38"/>
      <c r="B189" s="10"/>
      <c r="C189" s="555"/>
      <c r="D189" s="556"/>
      <c r="E189" s="555"/>
      <c r="F189" s="28"/>
      <c r="G189" s="557" t="str">
        <f t="shared" si="8"/>
        <v/>
      </c>
      <c r="H189" s="558"/>
      <c r="I189" s="542"/>
      <c r="J189" s="10"/>
      <c r="K189" s="559"/>
      <c r="L189" s="559"/>
      <c r="M189" s="559"/>
      <c r="N189" s="560" t="str">
        <f>IF($B189=Statistika!$F$63,'Help-list'!$BD188*'Help-list'!$V$6,IF($B189=Statistika!$F$64,'Help-list'!$BD188*'Help-list'!$V$7,IF($B189=Statistika!$F$65,'Help-list'!$BD188*'Help-list'!$V$8,IF($B189=Statistika!$F$66,'Help-list'!$BD188*'Help-list'!$V$9,IF($B189=Statistika!$F$67,'Help-list'!$BD188*'Help-list'!$V$10,IF($B189=Statistika!$F$68,'Help-list'!$BD188*'Help-list'!$V$11,IF($B189=Statistika!$F$69,'Help-list'!$BD188*'Help-list'!$V$12,IF($B189=Statistika!$F$70,'Help-list'!$BD188*'Help-list'!$V$13,""))))))))</f>
        <v/>
      </c>
      <c r="O189" s="559"/>
      <c r="P189" s="561" t="str">
        <f>IF($B189=Statistika!$F$63,'Help-list'!$BE188*'Help-list'!$V$6,IF($B189=Statistika!$F$64,'Help-list'!$BE188*'Help-list'!$V$7,IF($B189=Statistika!$F$65,'Help-list'!$BE188*'Help-list'!$V$8,IF($B189=Statistika!$F$66,'Help-list'!$BE188*'Help-list'!$V$9,IF($B189=Statistika!$F$67,'Help-list'!$BE188*'Help-list'!$V$10,IF($B189=Statistika!$F$68,'Help-list'!$BE188*'Help-list'!$V$11,IF($B189=Statistika!$F$69,'Help-list'!$BE188*'Help-list'!$V$12,IF($B189=Statistika!$F$70,'Help-list'!$BE188*'Help-list'!$V$13,""))))))))</f>
        <v/>
      </c>
      <c r="Q189" s="562" t="str">
        <f t="shared" si="7"/>
        <v/>
      </c>
      <c r="R189" s="563" t="str">
        <f>IF($B189=Statistika!$F$63,'Help-list'!$BF188*'Help-list'!$V$6,IF($B189=Statistika!$F$64,'Help-list'!$BF188*'Help-list'!$V$7,IF($B189=Statistika!$F$65,'Help-list'!$BF188*'Help-list'!$V$8,IF($B189=Statistika!$F$66,'Help-list'!$BF188*'Help-list'!$V$9,IF($B189=Statistika!$F$67,'Help-list'!$BF188*'Help-list'!$V$10,IF($B189=Statistika!$F$68,'Help-list'!$BF188*'Help-list'!$V$11,IF($B189=Statistika!$F$69,'Help-list'!$BF188*'Help-list'!$V$12,IF($B189=Statistika!$F$70,'Help-list'!$BF188*'Help-list'!$V$13,""))))))))</f>
        <v/>
      </c>
      <c r="S189" s="564"/>
      <c r="T189" s="565" t="str">
        <f>IF($B189=Statistika!$F$63,'Help-list'!$BG188*'Help-list'!$V$6,IF($B189=Statistika!$F$64,'Help-list'!$BG188*'Help-list'!$V$7,IF($B189=Statistika!$F$65,'Help-list'!$BG188*'Help-list'!$V$8,IF($B189=Statistika!$F$66,'Help-list'!$BG188*'Help-list'!$V$9,IF($B189=Statistika!$F$67,'Help-list'!$BG188*'Help-list'!$V$10,IF($B189=Statistika!$F$68,'Help-list'!$BG188*'Help-list'!$V$11,IF($B189=Statistika!$F$69,'Help-list'!$BG188*'Help-list'!$V$12,IF($B189=Statistika!$F$70,'Help-list'!$BG188*'Help-list'!$V$13,""))))))))</f>
        <v/>
      </c>
      <c r="U189" s="564"/>
      <c r="V189" s="565" t="str">
        <f>IF($B189=Statistika!$F$63,'Help-list'!$BH188*'Help-list'!$V$6,IF($B189=Statistika!$F$64,'Help-list'!$BH188*'Help-list'!$V$7,IF($B189=Statistika!$F$65,'Help-list'!$BH188*'Help-list'!$V$8,IF($B189=Statistika!$F$66,'Help-list'!$BH188*'Help-list'!$V$9,IF($B189=Statistika!$F$67,'Help-list'!$BH188*'Help-list'!$V$10,IF($B189=Statistika!$F$68,'Help-list'!$BH188*'Help-list'!$V$11,IF($B189=Statistika!$F$69,'Help-list'!$BH188*'Help-list'!$V$12,IF($B189=Statistika!$F$70,'Help-list'!$BH188*'Help-list'!$V$13,""))))))))</f>
        <v/>
      </c>
      <c r="W189" s="566"/>
      <c r="X189" s="567"/>
      <c r="Y189" s="567"/>
      <c r="Z189" s="567"/>
      <c r="AA189" s="567"/>
      <c r="AB189" s="567"/>
      <c r="AC189" s="567"/>
      <c r="AD189" s="567"/>
      <c r="AE189" s="347"/>
      <c r="AF189" s="568"/>
    </row>
    <row r="190" spans="1:32">
      <c r="A190" s="38"/>
      <c r="B190" s="10"/>
      <c r="C190" s="555"/>
      <c r="D190" s="556"/>
      <c r="E190" s="555"/>
      <c r="F190" s="28"/>
      <c r="G190" s="557" t="str">
        <f t="shared" si="8"/>
        <v/>
      </c>
      <c r="H190" s="558"/>
      <c r="I190" s="542"/>
      <c r="J190" s="10"/>
      <c r="K190" s="559"/>
      <c r="L190" s="559"/>
      <c r="M190" s="559"/>
      <c r="N190" s="560" t="str">
        <f>IF($B190=Statistika!$F$63,'Help-list'!$BD189*'Help-list'!$V$6,IF($B190=Statistika!$F$64,'Help-list'!$BD189*'Help-list'!$V$7,IF($B190=Statistika!$F$65,'Help-list'!$BD189*'Help-list'!$V$8,IF($B190=Statistika!$F$66,'Help-list'!$BD189*'Help-list'!$V$9,IF($B190=Statistika!$F$67,'Help-list'!$BD189*'Help-list'!$V$10,IF($B190=Statistika!$F$68,'Help-list'!$BD189*'Help-list'!$V$11,IF($B190=Statistika!$F$69,'Help-list'!$BD189*'Help-list'!$V$12,IF($B190=Statistika!$F$70,'Help-list'!$BD189*'Help-list'!$V$13,""))))))))</f>
        <v/>
      </c>
      <c r="O190" s="559"/>
      <c r="P190" s="561" t="str">
        <f>IF($B190=Statistika!$F$63,'Help-list'!$BE189*'Help-list'!$V$6,IF($B190=Statistika!$F$64,'Help-list'!$BE189*'Help-list'!$V$7,IF($B190=Statistika!$F$65,'Help-list'!$BE189*'Help-list'!$V$8,IF($B190=Statistika!$F$66,'Help-list'!$BE189*'Help-list'!$V$9,IF($B190=Statistika!$F$67,'Help-list'!$BE189*'Help-list'!$V$10,IF($B190=Statistika!$F$68,'Help-list'!$BE189*'Help-list'!$V$11,IF($B190=Statistika!$F$69,'Help-list'!$BE189*'Help-list'!$V$12,IF($B190=Statistika!$F$70,'Help-list'!$BE189*'Help-list'!$V$13,""))))))))</f>
        <v/>
      </c>
      <c r="Q190" s="562" t="str">
        <f t="shared" si="7"/>
        <v/>
      </c>
      <c r="R190" s="563" t="str">
        <f>IF($B190=Statistika!$F$63,'Help-list'!$BF189*'Help-list'!$V$6,IF($B190=Statistika!$F$64,'Help-list'!$BF189*'Help-list'!$V$7,IF($B190=Statistika!$F$65,'Help-list'!$BF189*'Help-list'!$V$8,IF($B190=Statistika!$F$66,'Help-list'!$BF189*'Help-list'!$V$9,IF($B190=Statistika!$F$67,'Help-list'!$BF189*'Help-list'!$V$10,IF($B190=Statistika!$F$68,'Help-list'!$BF189*'Help-list'!$V$11,IF($B190=Statistika!$F$69,'Help-list'!$BF189*'Help-list'!$V$12,IF($B190=Statistika!$F$70,'Help-list'!$BF189*'Help-list'!$V$13,""))))))))</f>
        <v/>
      </c>
      <c r="S190" s="564"/>
      <c r="T190" s="565" t="str">
        <f>IF($B190=Statistika!$F$63,'Help-list'!$BG189*'Help-list'!$V$6,IF($B190=Statistika!$F$64,'Help-list'!$BG189*'Help-list'!$V$7,IF($B190=Statistika!$F$65,'Help-list'!$BG189*'Help-list'!$V$8,IF($B190=Statistika!$F$66,'Help-list'!$BG189*'Help-list'!$V$9,IF($B190=Statistika!$F$67,'Help-list'!$BG189*'Help-list'!$V$10,IF($B190=Statistika!$F$68,'Help-list'!$BG189*'Help-list'!$V$11,IF($B190=Statistika!$F$69,'Help-list'!$BG189*'Help-list'!$V$12,IF($B190=Statistika!$F$70,'Help-list'!$BG189*'Help-list'!$V$13,""))))))))</f>
        <v/>
      </c>
      <c r="U190" s="564"/>
      <c r="V190" s="565" t="str">
        <f>IF($B190=Statistika!$F$63,'Help-list'!$BH189*'Help-list'!$V$6,IF($B190=Statistika!$F$64,'Help-list'!$BH189*'Help-list'!$V$7,IF($B190=Statistika!$F$65,'Help-list'!$BH189*'Help-list'!$V$8,IF($B190=Statistika!$F$66,'Help-list'!$BH189*'Help-list'!$V$9,IF($B190=Statistika!$F$67,'Help-list'!$BH189*'Help-list'!$V$10,IF($B190=Statistika!$F$68,'Help-list'!$BH189*'Help-list'!$V$11,IF($B190=Statistika!$F$69,'Help-list'!$BH189*'Help-list'!$V$12,IF($B190=Statistika!$F$70,'Help-list'!$BH189*'Help-list'!$V$13,""))))))))</f>
        <v/>
      </c>
      <c r="W190" s="566"/>
      <c r="X190" s="567"/>
      <c r="Y190" s="567"/>
      <c r="Z190" s="567"/>
      <c r="AA190" s="567"/>
      <c r="AB190" s="567"/>
      <c r="AC190" s="567"/>
      <c r="AD190" s="567"/>
      <c r="AE190" s="347"/>
      <c r="AF190" s="568"/>
    </row>
    <row r="191" spans="1:32">
      <c r="A191" s="38"/>
      <c r="B191" s="10"/>
      <c r="C191" s="555"/>
      <c r="D191" s="556"/>
      <c r="E191" s="555"/>
      <c r="F191" s="28"/>
      <c r="G191" s="557" t="str">
        <f t="shared" si="8"/>
        <v/>
      </c>
      <c r="H191" s="558"/>
      <c r="I191" s="542"/>
      <c r="J191" s="10"/>
      <c r="K191" s="559"/>
      <c r="L191" s="559"/>
      <c r="M191" s="559"/>
      <c r="N191" s="560" t="str">
        <f>IF($B191=Statistika!$F$63,'Help-list'!$BD190*'Help-list'!$V$6,IF($B191=Statistika!$F$64,'Help-list'!$BD190*'Help-list'!$V$7,IF($B191=Statistika!$F$65,'Help-list'!$BD190*'Help-list'!$V$8,IF($B191=Statistika!$F$66,'Help-list'!$BD190*'Help-list'!$V$9,IF($B191=Statistika!$F$67,'Help-list'!$BD190*'Help-list'!$V$10,IF($B191=Statistika!$F$68,'Help-list'!$BD190*'Help-list'!$V$11,IF($B191=Statistika!$F$69,'Help-list'!$BD190*'Help-list'!$V$12,IF($B191=Statistika!$F$70,'Help-list'!$BD190*'Help-list'!$V$13,""))))))))</f>
        <v/>
      </c>
      <c r="O191" s="559"/>
      <c r="P191" s="561" t="str">
        <f>IF($B191=Statistika!$F$63,'Help-list'!$BE190*'Help-list'!$V$6,IF($B191=Statistika!$F$64,'Help-list'!$BE190*'Help-list'!$V$7,IF($B191=Statistika!$F$65,'Help-list'!$BE190*'Help-list'!$V$8,IF($B191=Statistika!$F$66,'Help-list'!$BE190*'Help-list'!$V$9,IF($B191=Statistika!$F$67,'Help-list'!$BE190*'Help-list'!$V$10,IF($B191=Statistika!$F$68,'Help-list'!$BE190*'Help-list'!$V$11,IF($B191=Statistika!$F$69,'Help-list'!$BE190*'Help-list'!$V$12,IF($B191=Statistika!$F$70,'Help-list'!$BE190*'Help-list'!$V$13,""))))))))</f>
        <v/>
      </c>
      <c r="Q191" s="562" t="str">
        <f t="shared" si="7"/>
        <v/>
      </c>
      <c r="R191" s="563" t="str">
        <f>IF($B191=Statistika!$F$63,'Help-list'!$BF190*'Help-list'!$V$6,IF($B191=Statistika!$F$64,'Help-list'!$BF190*'Help-list'!$V$7,IF($B191=Statistika!$F$65,'Help-list'!$BF190*'Help-list'!$V$8,IF($B191=Statistika!$F$66,'Help-list'!$BF190*'Help-list'!$V$9,IF($B191=Statistika!$F$67,'Help-list'!$BF190*'Help-list'!$V$10,IF($B191=Statistika!$F$68,'Help-list'!$BF190*'Help-list'!$V$11,IF($B191=Statistika!$F$69,'Help-list'!$BF190*'Help-list'!$V$12,IF($B191=Statistika!$F$70,'Help-list'!$BF190*'Help-list'!$V$13,""))))))))</f>
        <v/>
      </c>
      <c r="S191" s="564"/>
      <c r="T191" s="565" t="str">
        <f>IF($B191=Statistika!$F$63,'Help-list'!$BG190*'Help-list'!$V$6,IF($B191=Statistika!$F$64,'Help-list'!$BG190*'Help-list'!$V$7,IF($B191=Statistika!$F$65,'Help-list'!$BG190*'Help-list'!$V$8,IF($B191=Statistika!$F$66,'Help-list'!$BG190*'Help-list'!$V$9,IF($B191=Statistika!$F$67,'Help-list'!$BG190*'Help-list'!$V$10,IF($B191=Statistika!$F$68,'Help-list'!$BG190*'Help-list'!$V$11,IF($B191=Statistika!$F$69,'Help-list'!$BG190*'Help-list'!$V$12,IF($B191=Statistika!$F$70,'Help-list'!$BG190*'Help-list'!$V$13,""))))))))</f>
        <v/>
      </c>
      <c r="U191" s="564"/>
      <c r="V191" s="565" t="str">
        <f>IF($B191=Statistika!$F$63,'Help-list'!$BH190*'Help-list'!$V$6,IF($B191=Statistika!$F$64,'Help-list'!$BH190*'Help-list'!$V$7,IF($B191=Statistika!$F$65,'Help-list'!$BH190*'Help-list'!$V$8,IF($B191=Statistika!$F$66,'Help-list'!$BH190*'Help-list'!$V$9,IF($B191=Statistika!$F$67,'Help-list'!$BH190*'Help-list'!$V$10,IF($B191=Statistika!$F$68,'Help-list'!$BH190*'Help-list'!$V$11,IF($B191=Statistika!$F$69,'Help-list'!$BH190*'Help-list'!$V$12,IF($B191=Statistika!$F$70,'Help-list'!$BH190*'Help-list'!$V$13,""))))))))</f>
        <v/>
      </c>
      <c r="W191" s="566"/>
      <c r="X191" s="567"/>
      <c r="Y191" s="567"/>
      <c r="Z191" s="567"/>
      <c r="AA191" s="567"/>
      <c r="AB191" s="567"/>
      <c r="AC191" s="567"/>
      <c r="AD191" s="567"/>
      <c r="AE191" s="347"/>
      <c r="AF191" s="568"/>
    </row>
    <row r="192" spans="1:32">
      <c r="A192" s="38"/>
      <c r="B192" s="10"/>
      <c r="C192" s="555"/>
      <c r="D192" s="556"/>
      <c r="E192" s="555"/>
      <c r="F192" s="28"/>
      <c r="G192" s="557" t="str">
        <f t="shared" si="8"/>
        <v/>
      </c>
      <c r="H192" s="558"/>
      <c r="I192" s="542"/>
      <c r="J192" s="10"/>
      <c r="K192" s="559"/>
      <c r="L192" s="559"/>
      <c r="M192" s="559"/>
      <c r="N192" s="560" t="str">
        <f>IF($B192=Statistika!$F$63,'Help-list'!$BD191*'Help-list'!$V$6,IF($B192=Statistika!$F$64,'Help-list'!$BD191*'Help-list'!$V$7,IF($B192=Statistika!$F$65,'Help-list'!$BD191*'Help-list'!$V$8,IF($B192=Statistika!$F$66,'Help-list'!$BD191*'Help-list'!$V$9,IF($B192=Statistika!$F$67,'Help-list'!$BD191*'Help-list'!$V$10,IF($B192=Statistika!$F$68,'Help-list'!$BD191*'Help-list'!$V$11,IF($B192=Statistika!$F$69,'Help-list'!$BD191*'Help-list'!$V$12,IF($B192=Statistika!$F$70,'Help-list'!$BD191*'Help-list'!$V$13,""))))))))</f>
        <v/>
      </c>
      <c r="O192" s="559"/>
      <c r="P192" s="561" t="str">
        <f>IF($B192=Statistika!$F$63,'Help-list'!$BE191*'Help-list'!$V$6,IF($B192=Statistika!$F$64,'Help-list'!$BE191*'Help-list'!$V$7,IF($B192=Statistika!$F$65,'Help-list'!$BE191*'Help-list'!$V$8,IF($B192=Statistika!$F$66,'Help-list'!$BE191*'Help-list'!$V$9,IF($B192=Statistika!$F$67,'Help-list'!$BE191*'Help-list'!$V$10,IF($B192=Statistika!$F$68,'Help-list'!$BE191*'Help-list'!$V$11,IF($B192=Statistika!$F$69,'Help-list'!$BE191*'Help-list'!$V$12,IF($B192=Statistika!$F$70,'Help-list'!$BE191*'Help-list'!$V$13,""))))))))</f>
        <v/>
      </c>
      <c r="Q192" s="562" t="str">
        <f t="shared" si="7"/>
        <v/>
      </c>
      <c r="R192" s="563" t="str">
        <f>IF($B192=Statistika!$F$63,'Help-list'!$BF191*'Help-list'!$V$6,IF($B192=Statistika!$F$64,'Help-list'!$BF191*'Help-list'!$V$7,IF($B192=Statistika!$F$65,'Help-list'!$BF191*'Help-list'!$V$8,IF($B192=Statistika!$F$66,'Help-list'!$BF191*'Help-list'!$V$9,IF($B192=Statistika!$F$67,'Help-list'!$BF191*'Help-list'!$V$10,IF($B192=Statistika!$F$68,'Help-list'!$BF191*'Help-list'!$V$11,IF($B192=Statistika!$F$69,'Help-list'!$BF191*'Help-list'!$V$12,IF($B192=Statistika!$F$70,'Help-list'!$BF191*'Help-list'!$V$13,""))))))))</f>
        <v/>
      </c>
      <c r="S192" s="564"/>
      <c r="T192" s="565" t="str">
        <f>IF($B192=Statistika!$F$63,'Help-list'!$BG191*'Help-list'!$V$6,IF($B192=Statistika!$F$64,'Help-list'!$BG191*'Help-list'!$V$7,IF($B192=Statistika!$F$65,'Help-list'!$BG191*'Help-list'!$V$8,IF($B192=Statistika!$F$66,'Help-list'!$BG191*'Help-list'!$V$9,IF($B192=Statistika!$F$67,'Help-list'!$BG191*'Help-list'!$V$10,IF($B192=Statistika!$F$68,'Help-list'!$BG191*'Help-list'!$V$11,IF($B192=Statistika!$F$69,'Help-list'!$BG191*'Help-list'!$V$12,IF($B192=Statistika!$F$70,'Help-list'!$BG191*'Help-list'!$V$13,""))))))))</f>
        <v/>
      </c>
      <c r="U192" s="564"/>
      <c r="V192" s="565" t="str">
        <f>IF($B192=Statistika!$F$63,'Help-list'!$BH191*'Help-list'!$V$6,IF($B192=Statistika!$F$64,'Help-list'!$BH191*'Help-list'!$V$7,IF($B192=Statistika!$F$65,'Help-list'!$BH191*'Help-list'!$V$8,IF($B192=Statistika!$F$66,'Help-list'!$BH191*'Help-list'!$V$9,IF($B192=Statistika!$F$67,'Help-list'!$BH191*'Help-list'!$V$10,IF($B192=Statistika!$F$68,'Help-list'!$BH191*'Help-list'!$V$11,IF($B192=Statistika!$F$69,'Help-list'!$BH191*'Help-list'!$V$12,IF($B192=Statistika!$F$70,'Help-list'!$BH191*'Help-list'!$V$13,""))))))))</f>
        <v/>
      </c>
      <c r="W192" s="566"/>
      <c r="X192" s="567"/>
      <c r="Y192" s="567"/>
      <c r="Z192" s="567"/>
      <c r="AA192" s="567"/>
      <c r="AB192" s="567"/>
      <c r="AC192" s="567"/>
      <c r="AD192" s="567"/>
      <c r="AE192" s="347"/>
      <c r="AF192" s="568"/>
    </row>
    <row r="193" spans="1:32">
      <c r="A193" s="38"/>
      <c r="B193" s="10"/>
      <c r="C193" s="555"/>
      <c r="D193" s="556"/>
      <c r="E193" s="555"/>
      <c r="F193" s="28"/>
      <c r="G193" s="557" t="str">
        <f t="shared" si="8"/>
        <v/>
      </c>
      <c r="H193" s="558"/>
      <c r="I193" s="542"/>
      <c r="J193" s="10"/>
      <c r="K193" s="559"/>
      <c r="L193" s="559"/>
      <c r="M193" s="559"/>
      <c r="N193" s="560" t="str">
        <f>IF($B193=Statistika!$F$63,'Help-list'!$BD192*'Help-list'!$V$6,IF($B193=Statistika!$F$64,'Help-list'!$BD192*'Help-list'!$V$7,IF($B193=Statistika!$F$65,'Help-list'!$BD192*'Help-list'!$V$8,IF($B193=Statistika!$F$66,'Help-list'!$BD192*'Help-list'!$V$9,IF($B193=Statistika!$F$67,'Help-list'!$BD192*'Help-list'!$V$10,IF($B193=Statistika!$F$68,'Help-list'!$BD192*'Help-list'!$V$11,IF($B193=Statistika!$F$69,'Help-list'!$BD192*'Help-list'!$V$12,IF($B193=Statistika!$F$70,'Help-list'!$BD192*'Help-list'!$V$13,""))))))))</f>
        <v/>
      </c>
      <c r="O193" s="559"/>
      <c r="P193" s="561" t="str">
        <f>IF($B193=Statistika!$F$63,'Help-list'!$BE192*'Help-list'!$V$6,IF($B193=Statistika!$F$64,'Help-list'!$BE192*'Help-list'!$V$7,IF($B193=Statistika!$F$65,'Help-list'!$BE192*'Help-list'!$V$8,IF($B193=Statistika!$F$66,'Help-list'!$BE192*'Help-list'!$V$9,IF($B193=Statistika!$F$67,'Help-list'!$BE192*'Help-list'!$V$10,IF($B193=Statistika!$F$68,'Help-list'!$BE192*'Help-list'!$V$11,IF($B193=Statistika!$F$69,'Help-list'!$BE192*'Help-list'!$V$12,IF($B193=Statistika!$F$70,'Help-list'!$BE192*'Help-list'!$V$13,""))))))))</f>
        <v/>
      </c>
      <c r="Q193" s="562" t="str">
        <f t="shared" si="7"/>
        <v/>
      </c>
      <c r="R193" s="563" t="str">
        <f>IF($B193=Statistika!$F$63,'Help-list'!$BF192*'Help-list'!$V$6,IF($B193=Statistika!$F$64,'Help-list'!$BF192*'Help-list'!$V$7,IF($B193=Statistika!$F$65,'Help-list'!$BF192*'Help-list'!$V$8,IF($B193=Statistika!$F$66,'Help-list'!$BF192*'Help-list'!$V$9,IF($B193=Statistika!$F$67,'Help-list'!$BF192*'Help-list'!$V$10,IF($B193=Statistika!$F$68,'Help-list'!$BF192*'Help-list'!$V$11,IF($B193=Statistika!$F$69,'Help-list'!$BF192*'Help-list'!$V$12,IF($B193=Statistika!$F$70,'Help-list'!$BF192*'Help-list'!$V$13,""))))))))</f>
        <v/>
      </c>
      <c r="S193" s="564"/>
      <c r="T193" s="565" t="str">
        <f>IF($B193=Statistika!$F$63,'Help-list'!$BG192*'Help-list'!$V$6,IF($B193=Statistika!$F$64,'Help-list'!$BG192*'Help-list'!$V$7,IF($B193=Statistika!$F$65,'Help-list'!$BG192*'Help-list'!$V$8,IF($B193=Statistika!$F$66,'Help-list'!$BG192*'Help-list'!$V$9,IF($B193=Statistika!$F$67,'Help-list'!$BG192*'Help-list'!$V$10,IF($B193=Statistika!$F$68,'Help-list'!$BG192*'Help-list'!$V$11,IF($B193=Statistika!$F$69,'Help-list'!$BG192*'Help-list'!$V$12,IF($B193=Statistika!$F$70,'Help-list'!$BG192*'Help-list'!$V$13,""))))))))</f>
        <v/>
      </c>
      <c r="U193" s="564"/>
      <c r="V193" s="565" t="str">
        <f>IF($B193=Statistika!$F$63,'Help-list'!$BH192*'Help-list'!$V$6,IF($B193=Statistika!$F$64,'Help-list'!$BH192*'Help-list'!$V$7,IF($B193=Statistika!$F$65,'Help-list'!$BH192*'Help-list'!$V$8,IF($B193=Statistika!$F$66,'Help-list'!$BH192*'Help-list'!$V$9,IF($B193=Statistika!$F$67,'Help-list'!$BH192*'Help-list'!$V$10,IF($B193=Statistika!$F$68,'Help-list'!$BH192*'Help-list'!$V$11,IF($B193=Statistika!$F$69,'Help-list'!$BH192*'Help-list'!$V$12,IF($B193=Statistika!$F$70,'Help-list'!$BH192*'Help-list'!$V$13,""))))))))</f>
        <v/>
      </c>
      <c r="W193" s="566"/>
      <c r="X193" s="567"/>
      <c r="Y193" s="567"/>
      <c r="Z193" s="567"/>
      <c r="AA193" s="567"/>
      <c r="AB193" s="567"/>
      <c r="AC193" s="567"/>
      <c r="AD193" s="567"/>
      <c r="AE193" s="347"/>
      <c r="AF193" s="568"/>
    </row>
    <row r="194" spans="1:32">
      <c r="A194" s="38"/>
      <c r="B194" s="10"/>
      <c r="C194" s="555"/>
      <c r="D194" s="556"/>
      <c r="E194" s="555"/>
      <c r="F194" s="28"/>
      <c r="G194" s="557" t="str">
        <f t="shared" si="8"/>
        <v/>
      </c>
      <c r="H194" s="558"/>
      <c r="I194" s="542"/>
      <c r="J194" s="10"/>
      <c r="K194" s="559"/>
      <c r="L194" s="559"/>
      <c r="M194" s="559"/>
      <c r="N194" s="560" t="str">
        <f>IF($B194=Statistika!$F$63,'Help-list'!$BD193*'Help-list'!$V$6,IF($B194=Statistika!$F$64,'Help-list'!$BD193*'Help-list'!$V$7,IF($B194=Statistika!$F$65,'Help-list'!$BD193*'Help-list'!$V$8,IF($B194=Statistika!$F$66,'Help-list'!$BD193*'Help-list'!$V$9,IF($B194=Statistika!$F$67,'Help-list'!$BD193*'Help-list'!$V$10,IF($B194=Statistika!$F$68,'Help-list'!$BD193*'Help-list'!$V$11,IF($B194=Statistika!$F$69,'Help-list'!$BD193*'Help-list'!$V$12,IF($B194=Statistika!$F$70,'Help-list'!$BD193*'Help-list'!$V$13,""))))))))</f>
        <v/>
      </c>
      <c r="O194" s="559"/>
      <c r="P194" s="561" t="str">
        <f>IF($B194=Statistika!$F$63,'Help-list'!$BE193*'Help-list'!$V$6,IF($B194=Statistika!$F$64,'Help-list'!$BE193*'Help-list'!$V$7,IF($B194=Statistika!$F$65,'Help-list'!$BE193*'Help-list'!$V$8,IF($B194=Statistika!$F$66,'Help-list'!$BE193*'Help-list'!$V$9,IF($B194=Statistika!$F$67,'Help-list'!$BE193*'Help-list'!$V$10,IF($B194=Statistika!$F$68,'Help-list'!$BE193*'Help-list'!$V$11,IF($B194=Statistika!$F$69,'Help-list'!$BE193*'Help-list'!$V$12,IF($B194=Statistika!$F$70,'Help-list'!$BE193*'Help-list'!$V$13,""))))))))</f>
        <v/>
      </c>
      <c r="Q194" s="562" t="str">
        <f t="shared" si="7"/>
        <v/>
      </c>
      <c r="R194" s="563" t="str">
        <f>IF($B194=Statistika!$F$63,'Help-list'!$BF193*'Help-list'!$V$6,IF($B194=Statistika!$F$64,'Help-list'!$BF193*'Help-list'!$V$7,IF($B194=Statistika!$F$65,'Help-list'!$BF193*'Help-list'!$V$8,IF($B194=Statistika!$F$66,'Help-list'!$BF193*'Help-list'!$V$9,IF($B194=Statistika!$F$67,'Help-list'!$BF193*'Help-list'!$V$10,IF($B194=Statistika!$F$68,'Help-list'!$BF193*'Help-list'!$V$11,IF($B194=Statistika!$F$69,'Help-list'!$BF193*'Help-list'!$V$12,IF($B194=Statistika!$F$70,'Help-list'!$BF193*'Help-list'!$V$13,""))))))))</f>
        <v/>
      </c>
      <c r="S194" s="564"/>
      <c r="T194" s="565" t="str">
        <f>IF($B194=Statistika!$F$63,'Help-list'!$BG193*'Help-list'!$V$6,IF($B194=Statistika!$F$64,'Help-list'!$BG193*'Help-list'!$V$7,IF($B194=Statistika!$F$65,'Help-list'!$BG193*'Help-list'!$V$8,IF($B194=Statistika!$F$66,'Help-list'!$BG193*'Help-list'!$V$9,IF($B194=Statistika!$F$67,'Help-list'!$BG193*'Help-list'!$V$10,IF($B194=Statistika!$F$68,'Help-list'!$BG193*'Help-list'!$V$11,IF($B194=Statistika!$F$69,'Help-list'!$BG193*'Help-list'!$V$12,IF($B194=Statistika!$F$70,'Help-list'!$BG193*'Help-list'!$V$13,""))))))))</f>
        <v/>
      </c>
      <c r="U194" s="564"/>
      <c r="V194" s="565" t="str">
        <f>IF($B194=Statistika!$F$63,'Help-list'!$BH193*'Help-list'!$V$6,IF($B194=Statistika!$F$64,'Help-list'!$BH193*'Help-list'!$V$7,IF($B194=Statistika!$F$65,'Help-list'!$BH193*'Help-list'!$V$8,IF($B194=Statistika!$F$66,'Help-list'!$BH193*'Help-list'!$V$9,IF($B194=Statistika!$F$67,'Help-list'!$BH193*'Help-list'!$V$10,IF($B194=Statistika!$F$68,'Help-list'!$BH193*'Help-list'!$V$11,IF($B194=Statistika!$F$69,'Help-list'!$BH193*'Help-list'!$V$12,IF($B194=Statistika!$F$70,'Help-list'!$BH193*'Help-list'!$V$13,""))))))))</f>
        <v/>
      </c>
      <c r="W194" s="566"/>
      <c r="X194" s="567"/>
      <c r="Y194" s="567"/>
      <c r="Z194" s="567"/>
      <c r="AA194" s="567"/>
      <c r="AB194" s="567"/>
      <c r="AC194" s="567"/>
      <c r="AD194" s="567"/>
      <c r="AE194" s="347"/>
      <c r="AF194" s="568"/>
    </row>
    <row r="195" spans="1:32">
      <c r="A195" s="38"/>
      <c r="B195" s="10"/>
      <c r="C195" s="555"/>
      <c r="D195" s="556"/>
      <c r="E195" s="555"/>
      <c r="F195" s="28"/>
      <c r="G195" s="557" t="str">
        <f t="shared" si="8"/>
        <v/>
      </c>
      <c r="H195" s="558"/>
      <c r="I195" s="542"/>
      <c r="J195" s="10"/>
      <c r="K195" s="559"/>
      <c r="L195" s="559"/>
      <c r="M195" s="559"/>
      <c r="N195" s="560" t="str">
        <f>IF($B195=Statistika!$F$63,'Help-list'!$BD194*'Help-list'!$V$6,IF($B195=Statistika!$F$64,'Help-list'!$BD194*'Help-list'!$V$7,IF($B195=Statistika!$F$65,'Help-list'!$BD194*'Help-list'!$V$8,IF($B195=Statistika!$F$66,'Help-list'!$BD194*'Help-list'!$V$9,IF($B195=Statistika!$F$67,'Help-list'!$BD194*'Help-list'!$V$10,IF($B195=Statistika!$F$68,'Help-list'!$BD194*'Help-list'!$V$11,IF($B195=Statistika!$F$69,'Help-list'!$BD194*'Help-list'!$V$12,IF($B195=Statistika!$F$70,'Help-list'!$BD194*'Help-list'!$V$13,""))))))))</f>
        <v/>
      </c>
      <c r="O195" s="559"/>
      <c r="P195" s="561" t="str">
        <f>IF($B195=Statistika!$F$63,'Help-list'!$BE194*'Help-list'!$V$6,IF($B195=Statistika!$F$64,'Help-list'!$BE194*'Help-list'!$V$7,IF($B195=Statistika!$F$65,'Help-list'!$BE194*'Help-list'!$V$8,IF($B195=Statistika!$F$66,'Help-list'!$BE194*'Help-list'!$V$9,IF($B195=Statistika!$F$67,'Help-list'!$BE194*'Help-list'!$V$10,IF($B195=Statistika!$F$68,'Help-list'!$BE194*'Help-list'!$V$11,IF($B195=Statistika!$F$69,'Help-list'!$BE194*'Help-list'!$V$12,IF($B195=Statistika!$F$70,'Help-list'!$BE194*'Help-list'!$V$13,""))))))))</f>
        <v/>
      </c>
      <c r="Q195" s="562" t="str">
        <f t="shared" si="7"/>
        <v/>
      </c>
      <c r="R195" s="563" t="str">
        <f>IF($B195=Statistika!$F$63,'Help-list'!$BF194*'Help-list'!$V$6,IF($B195=Statistika!$F$64,'Help-list'!$BF194*'Help-list'!$V$7,IF($B195=Statistika!$F$65,'Help-list'!$BF194*'Help-list'!$V$8,IF($B195=Statistika!$F$66,'Help-list'!$BF194*'Help-list'!$V$9,IF($B195=Statistika!$F$67,'Help-list'!$BF194*'Help-list'!$V$10,IF($B195=Statistika!$F$68,'Help-list'!$BF194*'Help-list'!$V$11,IF($B195=Statistika!$F$69,'Help-list'!$BF194*'Help-list'!$V$12,IF($B195=Statistika!$F$70,'Help-list'!$BF194*'Help-list'!$V$13,""))))))))</f>
        <v/>
      </c>
      <c r="S195" s="564"/>
      <c r="T195" s="565" t="str">
        <f>IF($B195=Statistika!$F$63,'Help-list'!$BG194*'Help-list'!$V$6,IF($B195=Statistika!$F$64,'Help-list'!$BG194*'Help-list'!$V$7,IF($B195=Statistika!$F$65,'Help-list'!$BG194*'Help-list'!$V$8,IF($B195=Statistika!$F$66,'Help-list'!$BG194*'Help-list'!$V$9,IF($B195=Statistika!$F$67,'Help-list'!$BG194*'Help-list'!$V$10,IF($B195=Statistika!$F$68,'Help-list'!$BG194*'Help-list'!$V$11,IF($B195=Statistika!$F$69,'Help-list'!$BG194*'Help-list'!$V$12,IF($B195=Statistika!$F$70,'Help-list'!$BG194*'Help-list'!$V$13,""))))))))</f>
        <v/>
      </c>
      <c r="U195" s="564"/>
      <c r="V195" s="565" t="str">
        <f>IF($B195=Statistika!$F$63,'Help-list'!$BH194*'Help-list'!$V$6,IF($B195=Statistika!$F$64,'Help-list'!$BH194*'Help-list'!$V$7,IF($B195=Statistika!$F$65,'Help-list'!$BH194*'Help-list'!$V$8,IF($B195=Statistika!$F$66,'Help-list'!$BH194*'Help-list'!$V$9,IF($B195=Statistika!$F$67,'Help-list'!$BH194*'Help-list'!$V$10,IF($B195=Statistika!$F$68,'Help-list'!$BH194*'Help-list'!$V$11,IF($B195=Statistika!$F$69,'Help-list'!$BH194*'Help-list'!$V$12,IF($B195=Statistika!$F$70,'Help-list'!$BH194*'Help-list'!$V$13,""))))))))</f>
        <v/>
      </c>
      <c r="W195" s="566"/>
      <c r="X195" s="567"/>
      <c r="Y195" s="567"/>
      <c r="Z195" s="567"/>
      <c r="AA195" s="567"/>
      <c r="AB195" s="567"/>
      <c r="AC195" s="567"/>
      <c r="AD195" s="567"/>
      <c r="AE195" s="347"/>
      <c r="AF195" s="568"/>
    </row>
    <row r="196" spans="1:32">
      <c r="A196" s="38"/>
      <c r="B196" s="10"/>
      <c r="C196" s="555"/>
      <c r="D196" s="556"/>
      <c r="E196" s="555"/>
      <c r="F196" s="28"/>
      <c r="G196" s="557" t="str">
        <f t="shared" si="8"/>
        <v/>
      </c>
      <c r="H196" s="558"/>
      <c r="I196" s="542"/>
      <c r="J196" s="10"/>
      <c r="K196" s="559"/>
      <c r="L196" s="559"/>
      <c r="M196" s="559"/>
      <c r="N196" s="560" t="str">
        <f>IF($B196=Statistika!$F$63,'Help-list'!$BD195*'Help-list'!$V$6,IF($B196=Statistika!$F$64,'Help-list'!$BD195*'Help-list'!$V$7,IF($B196=Statistika!$F$65,'Help-list'!$BD195*'Help-list'!$V$8,IF($B196=Statistika!$F$66,'Help-list'!$BD195*'Help-list'!$V$9,IF($B196=Statistika!$F$67,'Help-list'!$BD195*'Help-list'!$V$10,IF($B196=Statistika!$F$68,'Help-list'!$BD195*'Help-list'!$V$11,IF($B196=Statistika!$F$69,'Help-list'!$BD195*'Help-list'!$V$12,IF($B196=Statistika!$F$70,'Help-list'!$BD195*'Help-list'!$V$13,""))))))))</f>
        <v/>
      </c>
      <c r="O196" s="559"/>
      <c r="P196" s="561" t="str">
        <f>IF($B196=Statistika!$F$63,'Help-list'!$BE195*'Help-list'!$V$6,IF($B196=Statistika!$F$64,'Help-list'!$BE195*'Help-list'!$V$7,IF($B196=Statistika!$F$65,'Help-list'!$BE195*'Help-list'!$V$8,IF($B196=Statistika!$F$66,'Help-list'!$BE195*'Help-list'!$V$9,IF($B196=Statistika!$F$67,'Help-list'!$BE195*'Help-list'!$V$10,IF($B196=Statistika!$F$68,'Help-list'!$BE195*'Help-list'!$V$11,IF($B196=Statistika!$F$69,'Help-list'!$BE195*'Help-list'!$V$12,IF($B196=Statistika!$F$70,'Help-list'!$BE195*'Help-list'!$V$13,""))))))))</f>
        <v/>
      </c>
      <c r="Q196" s="562" t="str">
        <f t="shared" si="7"/>
        <v/>
      </c>
      <c r="R196" s="563" t="str">
        <f>IF($B196=Statistika!$F$63,'Help-list'!$BF195*'Help-list'!$V$6,IF($B196=Statistika!$F$64,'Help-list'!$BF195*'Help-list'!$V$7,IF($B196=Statistika!$F$65,'Help-list'!$BF195*'Help-list'!$V$8,IF($B196=Statistika!$F$66,'Help-list'!$BF195*'Help-list'!$V$9,IF($B196=Statistika!$F$67,'Help-list'!$BF195*'Help-list'!$V$10,IF($B196=Statistika!$F$68,'Help-list'!$BF195*'Help-list'!$V$11,IF($B196=Statistika!$F$69,'Help-list'!$BF195*'Help-list'!$V$12,IF($B196=Statistika!$F$70,'Help-list'!$BF195*'Help-list'!$V$13,""))))))))</f>
        <v/>
      </c>
      <c r="S196" s="564"/>
      <c r="T196" s="565" t="str">
        <f>IF($B196=Statistika!$F$63,'Help-list'!$BG195*'Help-list'!$V$6,IF($B196=Statistika!$F$64,'Help-list'!$BG195*'Help-list'!$V$7,IF($B196=Statistika!$F$65,'Help-list'!$BG195*'Help-list'!$V$8,IF($B196=Statistika!$F$66,'Help-list'!$BG195*'Help-list'!$V$9,IF($B196=Statistika!$F$67,'Help-list'!$BG195*'Help-list'!$V$10,IF($B196=Statistika!$F$68,'Help-list'!$BG195*'Help-list'!$V$11,IF($B196=Statistika!$F$69,'Help-list'!$BG195*'Help-list'!$V$12,IF($B196=Statistika!$F$70,'Help-list'!$BG195*'Help-list'!$V$13,""))))))))</f>
        <v/>
      </c>
      <c r="U196" s="564"/>
      <c r="V196" s="565" t="str">
        <f>IF($B196=Statistika!$F$63,'Help-list'!$BH195*'Help-list'!$V$6,IF($B196=Statistika!$F$64,'Help-list'!$BH195*'Help-list'!$V$7,IF($B196=Statistika!$F$65,'Help-list'!$BH195*'Help-list'!$V$8,IF($B196=Statistika!$F$66,'Help-list'!$BH195*'Help-list'!$V$9,IF($B196=Statistika!$F$67,'Help-list'!$BH195*'Help-list'!$V$10,IF($B196=Statistika!$F$68,'Help-list'!$BH195*'Help-list'!$V$11,IF($B196=Statistika!$F$69,'Help-list'!$BH195*'Help-list'!$V$12,IF($B196=Statistika!$F$70,'Help-list'!$BH195*'Help-list'!$V$13,""))))))))</f>
        <v/>
      </c>
      <c r="W196" s="566"/>
      <c r="X196" s="567"/>
      <c r="Y196" s="567"/>
      <c r="Z196" s="567"/>
      <c r="AA196" s="567"/>
      <c r="AB196" s="567"/>
      <c r="AC196" s="567"/>
      <c r="AD196" s="567"/>
      <c r="AE196" s="347"/>
      <c r="AF196" s="568"/>
    </row>
    <row r="197" spans="1:32">
      <c r="A197" s="38"/>
      <c r="B197" s="10"/>
      <c r="C197" s="555"/>
      <c r="D197" s="556"/>
      <c r="E197" s="555"/>
      <c r="F197" s="28"/>
      <c r="G197" s="557" t="str">
        <f t="shared" si="8"/>
        <v/>
      </c>
      <c r="H197" s="558"/>
      <c r="I197" s="542"/>
      <c r="J197" s="10"/>
      <c r="K197" s="559"/>
      <c r="L197" s="559"/>
      <c r="M197" s="559"/>
      <c r="N197" s="560" t="str">
        <f>IF($B197=Statistika!$F$63,'Help-list'!$BD196*'Help-list'!$V$6,IF($B197=Statistika!$F$64,'Help-list'!$BD196*'Help-list'!$V$7,IF($B197=Statistika!$F$65,'Help-list'!$BD196*'Help-list'!$V$8,IF($B197=Statistika!$F$66,'Help-list'!$BD196*'Help-list'!$V$9,IF($B197=Statistika!$F$67,'Help-list'!$BD196*'Help-list'!$V$10,IF($B197=Statistika!$F$68,'Help-list'!$BD196*'Help-list'!$V$11,IF($B197=Statistika!$F$69,'Help-list'!$BD196*'Help-list'!$V$12,IF($B197=Statistika!$F$70,'Help-list'!$BD196*'Help-list'!$V$13,""))))))))</f>
        <v/>
      </c>
      <c r="O197" s="559"/>
      <c r="P197" s="561" t="str">
        <f>IF($B197=Statistika!$F$63,'Help-list'!$BE196*'Help-list'!$V$6,IF($B197=Statistika!$F$64,'Help-list'!$BE196*'Help-list'!$V$7,IF($B197=Statistika!$F$65,'Help-list'!$BE196*'Help-list'!$V$8,IF($B197=Statistika!$F$66,'Help-list'!$BE196*'Help-list'!$V$9,IF($B197=Statistika!$F$67,'Help-list'!$BE196*'Help-list'!$V$10,IF($B197=Statistika!$F$68,'Help-list'!$BE196*'Help-list'!$V$11,IF($B197=Statistika!$F$69,'Help-list'!$BE196*'Help-list'!$V$12,IF($B197=Statistika!$F$70,'Help-list'!$BE196*'Help-list'!$V$13,""))))))))</f>
        <v/>
      </c>
      <c r="Q197" s="562" t="str">
        <f t="shared" si="7"/>
        <v/>
      </c>
      <c r="R197" s="563" t="str">
        <f>IF($B197=Statistika!$F$63,'Help-list'!$BF196*'Help-list'!$V$6,IF($B197=Statistika!$F$64,'Help-list'!$BF196*'Help-list'!$V$7,IF($B197=Statistika!$F$65,'Help-list'!$BF196*'Help-list'!$V$8,IF($B197=Statistika!$F$66,'Help-list'!$BF196*'Help-list'!$V$9,IF($B197=Statistika!$F$67,'Help-list'!$BF196*'Help-list'!$V$10,IF($B197=Statistika!$F$68,'Help-list'!$BF196*'Help-list'!$V$11,IF($B197=Statistika!$F$69,'Help-list'!$BF196*'Help-list'!$V$12,IF($B197=Statistika!$F$70,'Help-list'!$BF196*'Help-list'!$V$13,""))))))))</f>
        <v/>
      </c>
      <c r="S197" s="564"/>
      <c r="T197" s="565" t="str">
        <f>IF($B197=Statistika!$F$63,'Help-list'!$BG196*'Help-list'!$V$6,IF($B197=Statistika!$F$64,'Help-list'!$BG196*'Help-list'!$V$7,IF($B197=Statistika!$F$65,'Help-list'!$BG196*'Help-list'!$V$8,IF($B197=Statistika!$F$66,'Help-list'!$BG196*'Help-list'!$V$9,IF($B197=Statistika!$F$67,'Help-list'!$BG196*'Help-list'!$V$10,IF($B197=Statistika!$F$68,'Help-list'!$BG196*'Help-list'!$V$11,IF($B197=Statistika!$F$69,'Help-list'!$BG196*'Help-list'!$V$12,IF($B197=Statistika!$F$70,'Help-list'!$BG196*'Help-list'!$V$13,""))))))))</f>
        <v/>
      </c>
      <c r="U197" s="564"/>
      <c r="V197" s="565" t="str">
        <f>IF($B197=Statistika!$F$63,'Help-list'!$BH196*'Help-list'!$V$6,IF($B197=Statistika!$F$64,'Help-list'!$BH196*'Help-list'!$V$7,IF($B197=Statistika!$F$65,'Help-list'!$BH196*'Help-list'!$V$8,IF($B197=Statistika!$F$66,'Help-list'!$BH196*'Help-list'!$V$9,IF($B197=Statistika!$F$67,'Help-list'!$BH196*'Help-list'!$V$10,IF($B197=Statistika!$F$68,'Help-list'!$BH196*'Help-list'!$V$11,IF($B197=Statistika!$F$69,'Help-list'!$BH196*'Help-list'!$V$12,IF($B197=Statistika!$F$70,'Help-list'!$BH196*'Help-list'!$V$13,""))))))))</f>
        <v/>
      </c>
      <c r="W197" s="566"/>
      <c r="X197" s="567"/>
      <c r="Y197" s="567"/>
      <c r="Z197" s="567"/>
      <c r="AA197" s="567"/>
      <c r="AB197" s="567"/>
      <c r="AC197" s="567"/>
      <c r="AD197" s="567"/>
      <c r="AE197" s="347"/>
      <c r="AF197" s="568"/>
    </row>
    <row r="198" spans="1:32">
      <c r="A198" s="38"/>
      <c r="B198" s="10"/>
      <c r="C198" s="555"/>
      <c r="D198" s="556"/>
      <c r="E198" s="555"/>
      <c r="F198" s="28"/>
      <c r="G198" s="557" t="str">
        <f t="shared" si="8"/>
        <v/>
      </c>
      <c r="H198" s="558"/>
      <c r="I198" s="542"/>
      <c r="J198" s="10"/>
      <c r="K198" s="559"/>
      <c r="L198" s="559"/>
      <c r="M198" s="559"/>
      <c r="N198" s="560" t="str">
        <f>IF($B198=Statistika!$F$63,'Help-list'!$BD197*'Help-list'!$V$6,IF($B198=Statistika!$F$64,'Help-list'!$BD197*'Help-list'!$V$7,IF($B198=Statistika!$F$65,'Help-list'!$BD197*'Help-list'!$V$8,IF($B198=Statistika!$F$66,'Help-list'!$BD197*'Help-list'!$V$9,IF($B198=Statistika!$F$67,'Help-list'!$BD197*'Help-list'!$V$10,IF($B198=Statistika!$F$68,'Help-list'!$BD197*'Help-list'!$V$11,IF($B198=Statistika!$F$69,'Help-list'!$BD197*'Help-list'!$V$12,IF($B198=Statistika!$F$70,'Help-list'!$BD197*'Help-list'!$V$13,""))))))))</f>
        <v/>
      </c>
      <c r="O198" s="559"/>
      <c r="P198" s="561" t="str">
        <f>IF($B198=Statistika!$F$63,'Help-list'!$BE197*'Help-list'!$V$6,IF($B198=Statistika!$F$64,'Help-list'!$BE197*'Help-list'!$V$7,IF($B198=Statistika!$F$65,'Help-list'!$BE197*'Help-list'!$V$8,IF($B198=Statistika!$F$66,'Help-list'!$BE197*'Help-list'!$V$9,IF($B198=Statistika!$F$67,'Help-list'!$BE197*'Help-list'!$V$10,IF($B198=Statistika!$F$68,'Help-list'!$BE197*'Help-list'!$V$11,IF($B198=Statistika!$F$69,'Help-list'!$BE197*'Help-list'!$V$12,IF($B198=Statistika!$F$70,'Help-list'!$BE197*'Help-list'!$V$13,""))))))))</f>
        <v/>
      </c>
      <c r="Q198" s="562" t="str">
        <f t="shared" ref="Q198:Q261" si="9">IF(IFERROR(P198/N198,0),P198/N198,"")</f>
        <v/>
      </c>
      <c r="R198" s="563" t="str">
        <f>IF($B198=Statistika!$F$63,'Help-list'!$BF197*'Help-list'!$V$6,IF($B198=Statistika!$F$64,'Help-list'!$BF197*'Help-list'!$V$7,IF($B198=Statistika!$F$65,'Help-list'!$BF197*'Help-list'!$V$8,IF($B198=Statistika!$F$66,'Help-list'!$BF197*'Help-list'!$V$9,IF($B198=Statistika!$F$67,'Help-list'!$BF197*'Help-list'!$V$10,IF($B198=Statistika!$F$68,'Help-list'!$BF197*'Help-list'!$V$11,IF($B198=Statistika!$F$69,'Help-list'!$BF197*'Help-list'!$V$12,IF($B198=Statistika!$F$70,'Help-list'!$BF197*'Help-list'!$V$13,""))))))))</f>
        <v/>
      </c>
      <c r="S198" s="564"/>
      <c r="T198" s="565" t="str">
        <f>IF($B198=Statistika!$F$63,'Help-list'!$BG197*'Help-list'!$V$6,IF($B198=Statistika!$F$64,'Help-list'!$BG197*'Help-list'!$V$7,IF($B198=Statistika!$F$65,'Help-list'!$BG197*'Help-list'!$V$8,IF($B198=Statistika!$F$66,'Help-list'!$BG197*'Help-list'!$V$9,IF($B198=Statistika!$F$67,'Help-list'!$BG197*'Help-list'!$V$10,IF($B198=Statistika!$F$68,'Help-list'!$BG197*'Help-list'!$V$11,IF($B198=Statistika!$F$69,'Help-list'!$BG197*'Help-list'!$V$12,IF($B198=Statistika!$F$70,'Help-list'!$BG197*'Help-list'!$V$13,""))))))))</f>
        <v/>
      </c>
      <c r="U198" s="564"/>
      <c r="V198" s="565" t="str">
        <f>IF($B198=Statistika!$F$63,'Help-list'!$BH197*'Help-list'!$V$6,IF($B198=Statistika!$F$64,'Help-list'!$BH197*'Help-list'!$V$7,IF($B198=Statistika!$F$65,'Help-list'!$BH197*'Help-list'!$V$8,IF($B198=Statistika!$F$66,'Help-list'!$BH197*'Help-list'!$V$9,IF($B198=Statistika!$F$67,'Help-list'!$BH197*'Help-list'!$V$10,IF($B198=Statistika!$F$68,'Help-list'!$BH197*'Help-list'!$V$11,IF($B198=Statistika!$F$69,'Help-list'!$BH197*'Help-list'!$V$12,IF($B198=Statistika!$F$70,'Help-list'!$BH197*'Help-list'!$V$13,""))))))))</f>
        <v/>
      </c>
      <c r="W198" s="566"/>
      <c r="X198" s="567"/>
      <c r="Y198" s="567"/>
      <c r="Z198" s="567"/>
      <c r="AA198" s="567"/>
      <c r="AB198" s="567"/>
      <c r="AC198" s="567"/>
      <c r="AD198" s="567"/>
      <c r="AE198" s="347"/>
      <c r="AF198" s="568"/>
    </row>
    <row r="199" spans="1:32">
      <c r="A199" s="38"/>
      <c r="B199" s="10"/>
      <c r="C199" s="555"/>
      <c r="D199" s="556"/>
      <c r="E199" s="555"/>
      <c r="F199" s="28"/>
      <c r="G199" s="557" t="str">
        <f t="shared" si="8"/>
        <v/>
      </c>
      <c r="H199" s="558"/>
      <c r="I199" s="542"/>
      <c r="J199" s="10"/>
      <c r="K199" s="559"/>
      <c r="L199" s="559"/>
      <c r="M199" s="559"/>
      <c r="N199" s="560" t="str">
        <f>IF($B199=Statistika!$F$63,'Help-list'!$BD198*'Help-list'!$V$6,IF($B199=Statistika!$F$64,'Help-list'!$BD198*'Help-list'!$V$7,IF($B199=Statistika!$F$65,'Help-list'!$BD198*'Help-list'!$V$8,IF($B199=Statistika!$F$66,'Help-list'!$BD198*'Help-list'!$V$9,IF($B199=Statistika!$F$67,'Help-list'!$BD198*'Help-list'!$V$10,IF($B199=Statistika!$F$68,'Help-list'!$BD198*'Help-list'!$V$11,IF($B199=Statistika!$F$69,'Help-list'!$BD198*'Help-list'!$V$12,IF($B199=Statistika!$F$70,'Help-list'!$BD198*'Help-list'!$V$13,""))))))))</f>
        <v/>
      </c>
      <c r="O199" s="559"/>
      <c r="P199" s="561" t="str">
        <f>IF($B199=Statistika!$F$63,'Help-list'!$BE198*'Help-list'!$V$6,IF($B199=Statistika!$F$64,'Help-list'!$BE198*'Help-list'!$V$7,IF($B199=Statistika!$F$65,'Help-list'!$BE198*'Help-list'!$V$8,IF($B199=Statistika!$F$66,'Help-list'!$BE198*'Help-list'!$V$9,IF($B199=Statistika!$F$67,'Help-list'!$BE198*'Help-list'!$V$10,IF($B199=Statistika!$F$68,'Help-list'!$BE198*'Help-list'!$V$11,IF($B199=Statistika!$F$69,'Help-list'!$BE198*'Help-list'!$V$12,IF($B199=Statistika!$F$70,'Help-list'!$BE198*'Help-list'!$V$13,""))))))))</f>
        <v/>
      </c>
      <c r="Q199" s="562" t="str">
        <f t="shared" si="9"/>
        <v/>
      </c>
      <c r="R199" s="563" t="str">
        <f>IF($B199=Statistika!$F$63,'Help-list'!$BF198*'Help-list'!$V$6,IF($B199=Statistika!$F$64,'Help-list'!$BF198*'Help-list'!$V$7,IF($B199=Statistika!$F$65,'Help-list'!$BF198*'Help-list'!$V$8,IF($B199=Statistika!$F$66,'Help-list'!$BF198*'Help-list'!$V$9,IF($B199=Statistika!$F$67,'Help-list'!$BF198*'Help-list'!$V$10,IF($B199=Statistika!$F$68,'Help-list'!$BF198*'Help-list'!$V$11,IF($B199=Statistika!$F$69,'Help-list'!$BF198*'Help-list'!$V$12,IF($B199=Statistika!$F$70,'Help-list'!$BF198*'Help-list'!$V$13,""))))))))</f>
        <v/>
      </c>
      <c r="S199" s="564"/>
      <c r="T199" s="565" t="str">
        <f>IF($B199=Statistika!$F$63,'Help-list'!$BG198*'Help-list'!$V$6,IF($B199=Statistika!$F$64,'Help-list'!$BG198*'Help-list'!$V$7,IF($B199=Statistika!$F$65,'Help-list'!$BG198*'Help-list'!$V$8,IF($B199=Statistika!$F$66,'Help-list'!$BG198*'Help-list'!$V$9,IF($B199=Statistika!$F$67,'Help-list'!$BG198*'Help-list'!$V$10,IF($B199=Statistika!$F$68,'Help-list'!$BG198*'Help-list'!$V$11,IF($B199=Statistika!$F$69,'Help-list'!$BG198*'Help-list'!$V$12,IF($B199=Statistika!$F$70,'Help-list'!$BG198*'Help-list'!$V$13,""))))))))</f>
        <v/>
      </c>
      <c r="U199" s="564"/>
      <c r="V199" s="565" t="str">
        <f>IF($B199=Statistika!$F$63,'Help-list'!$BH198*'Help-list'!$V$6,IF($B199=Statistika!$F$64,'Help-list'!$BH198*'Help-list'!$V$7,IF($B199=Statistika!$F$65,'Help-list'!$BH198*'Help-list'!$V$8,IF($B199=Statistika!$F$66,'Help-list'!$BH198*'Help-list'!$V$9,IF($B199=Statistika!$F$67,'Help-list'!$BH198*'Help-list'!$V$10,IF($B199=Statistika!$F$68,'Help-list'!$BH198*'Help-list'!$V$11,IF($B199=Statistika!$F$69,'Help-list'!$BH198*'Help-list'!$V$12,IF($B199=Statistika!$F$70,'Help-list'!$BH198*'Help-list'!$V$13,""))))))))</f>
        <v/>
      </c>
      <c r="W199" s="566"/>
      <c r="X199" s="567"/>
      <c r="Y199" s="567"/>
      <c r="Z199" s="567"/>
      <c r="AA199" s="567"/>
      <c r="AB199" s="567"/>
      <c r="AC199" s="567"/>
      <c r="AD199" s="567"/>
      <c r="AE199" s="347"/>
      <c r="AF199" s="568"/>
    </row>
    <row r="200" spans="1:32">
      <c r="A200" s="38"/>
      <c r="B200" s="10"/>
      <c r="C200" s="555"/>
      <c r="D200" s="556"/>
      <c r="E200" s="555"/>
      <c r="F200" s="28"/>
      <c r="G200" s="557" t="str">
        <f t="shared" si="8"/>
        <v/>
      </c>
      <c r="H200" s="558"/>
      <c r="I200" s="542"/>
      <c r="J200" s="10"/>
      <c r="K200" s="559"/>
      <c r="L200" s="559"/>
      <c r="M200" s="559"/>
      <c r="N200" s="560" t="str">
        <f>IF($B200=Statistika!$F$63,'Help-list'!$BD199*'Help-list'!$V$6,IF($B200=Statistika!$F$64,'Help-list'!$BD199*'Help-list'!$V$7,IF($B200=Statistika!$F$65,'Help-list'!$BD199*'Help-list'!$V$8,IF($B200=Statistika!$F$66,'Help-list'!$BD199*'Help-list'!$V$9,IF($B200=Statistika!$F$67,'Help-list'!$BD199*'Help-list'!$V$10,IF($B200=Statistika!$F$68,'Help-list'!$BD199*'Help-list'!$V$11,IF($B200=Statistika!$F$69,'Help-list'!$BD199*'Help-list'!$V$12,IF($B200=Statistika!$F$70,'Help-list'!$BD199*'Help-list'!$V$13,""))))))))</f>
        <v/>
      </c>
      <c r="O200" s="559"/>
      <c r="P200" s="561" t="str">
        <f>IF($B200=Statistika!$F$63,'Help-list'!$BE199*'Help-list'!$V$6,IF($B200=Statistika!$F$64,'Help-list'!$BE199*'Help-list'!$V$7,IF($B200=Statistika!$F$65,'Help-list'!$BE199*'Help-list'!$V$8,IF($B200=Statistika!$F$66,'Help-list'!$BE199*'Help-list'!$V$9,IF($B200=Statistika!$F$67,'Help-list'!$BE199*'Help-list'!$V$10,IF($B200=Statistika!$F$68,'Help-list'!$BE199*'Help-list'!$V$11,IF($B200=Statistika!$F$69,'Help-list'!$BE199*'Help-list'!$V$12,IF($B200=Statistika!$F$70,'Help-list'!$BE199*'Help-list'!$V$13,""))))))))</f>
        <v/>
      </c>
      <c r="Q200" s="562" t="str">
        <f t="shared" si="9"/>
        <v/>
      </c>
      <c r="R200" s="563" t="str">
        <f>IF($B200=Statistika!$F$63,'Help-list'!$BF199*'Help-list'!$V$6,IF($B200=Statistika!$F$64,'Help-list'!$BF199*'Help-list'!$V$7,IF($B200=Statistika!$F$65,'Help-list'!$BF199*'Help-list'!$V$8,IF($B200=Statistika!$F$66,'Help-list'!$BF199*'Help-list'!$V$9,IF($B200=Statistika!$F$67,'Help-list'!$BF199*'Help-list'!$V$10,IF($B200=Statistika!$F$68,'Help-list'!$BF199*'Help-list'!$V$11,IF($B200=Statistika!$F$69,'Help-list'!$BF199*'Help-list'!$V$12,IF($B200=Statistika!$F$70,'Help-list'!$BF199*'Help-list'!$V$13,""))))))))</f>
        <v/>
      </c>
      <c r="S200" s="564"/>
      <c r="T200" s="565" t="str">
        <f>IF($B200=Statistika!$F$63,'Help-list'!$BG199*'Help-list'!$V$6,IF($B200=Statistika!$F$64,'Help-list'!$BG199*'Help-list'!$V$7,IF($B200=Statistika!$F$65,'Help-list'!$BG199*'Help-list'!$V$8,IF($B200=Statistika!$F$66,'Help-list'!$BG199*'Help-list'!$V$9,IF($B200=Statistika!$F$67,'Help-list'!$BG199*'Help-list'!$V$10,IF($B200=Statistika!$F$68,'Help-list'!$BG199*'Help-list'!$V$11,IF($B200=Statistika!$F$69,'Help-list'!$BG199*'Help-list'!$V$12,IF($B200=Statistika!$F$70,'Help-list'!$BG199*'Help-list'!$V$13,""))))))))</f>
        <v/>
      </c>
      <c r="U200" s="564"/>
      <c r="V200" s="565" t="str">
        <f>IF($B200=Statistika!$F$63,'Help-list'!$BH199*'Help-list'!$V$6,IF($B200=Statistika!$F$64,'Help-list'!$BH199*'Help-list'!$V$7,IF($B200=Statistika!$F$65,'Help-list'!$BH199*'Help-list'!$V$8,IF($B200=Statistika!$F$66,'Help-list'!$BH199*'Help-list'!$V$9,IF($B200=Statistika!$F$67,'Help-list'!$BH199*'Help-list'!$V$10,IF($B200=Statistika!$F$68,'Help-list'!$BH199*'Help-list'!$V$11,IF($B200=Statistika!$F$69,'Help-list'!$BH199*'Help-list'!$V$12,IF($B200=Statistika!$F$70,'Help-list'!$BH199*'Help-list'!$V$13,""))))))))</f>
        <v/>
      </c>
      <c r="W200" s="566"/>
      <c r="X200" s="567"/>
      <c r="Y200" s="567"/>
      <c r="Z200" s="567"/>
      <c r="AA200" s="567"/>
      <c r="AB200" s="567"/>
      <c r="AC200" s="567"/>
      <c r="AD200" s="567"/>
      <c r="AE200" s="347"/>
      <c r="AF200" s="568"/>
    </row>
    <row r="201" spans="1:32">
      <c r="A201" s="38"/>
      <c r="B201" s="10"/>
      <c r="C201" s="555"/>
      <c r="D201" s="556"/>
      <c r="E201" s="555"/>
      <c r="F201" s="28"/>
      <c r="G201" s="557" t="str">
        <f t="shared" si="8"/>
        <v/>
      </c>
      <c r="H201" s="558"/>
      <c r="I201" s="542"/>
      <c r="J201" s="10"/>
      <c r="K201" s="559"/>
      <c r="L201" s="559"/>
      <c r="M201" s="559"/>
      <c r="N201" s="560" t="str">
        <f>IF($B201=Statistika!$F$63,'Help-list'!$BD200*'Help-list'!$V$6,IF($B201=Statistika!$F$64,'Help-list'!$BD200*'Help-list'!$V$7,IF($B201=Statistika!$F$65,'Help-list'!$BD200*'Help-list'!$V$8,IF($B201=Statistika!$F$66,'Help-list'!$BD200*'Help-list'!$V$9,IF($B201=Statistika!$F$67,'Help-list'!$BD200*'Help-list'!$V$10,IF($B201=Statistika!$F$68,'Help-list'!$BD200*'Help-list'!$V$11,IF($B201=Statistika!$F$69,'Help-list'!$BD200*'Help-list'!$V$12,IF($B201=Statistika!$F$70,'Help-list'!$BD200*'Help-list'!$V$13,""))))))))</f>
        <v/>
      </c>
      <c r="O201" s="559"/>
      <c r="P201" s="561" t="str">
        <f>IF($B201=Statistika!$F$63,'Help-list'!$BE200*'Help-list'!$V$6,IF($B201=Statistika!$F$64,'Help-list'!$BE200*'Help-list'!$V$7,IF($B201=Statistika!$F$65,'Help-list'!$BE200*'Help-list'!$V$8,IF($B201=Statistika!$F$66,'Help-list'!$BE200*'Help-list'!$V$9,IF($B201=Statistika!$F$67,'Help-list'!$BE200*'Help-list'!$V$10,IF($B201=Statistika!$F$68,'Help-list'!$BE200*'Help-list'!$V$11,IF($B201=Statistika!$F$69,'Help-list'!$BE200*'Help-list'!$V$12,IF($B201=Statistika!$F$70,'Help-list'!$BE200*'Help-list'!$V$13,""))))))))</f>
        <v/>
      </c>
      <c r="Q201" s="562" t="str">
        <f t="shared" si="9"/>
        <v/>
      </c>
      <c r="R201" s="563" t="str">
        <f>IF($B201=Statistika!$F$63,'Help-list'!$BF200*'Help-list'!$V$6,IF($B201=Statistika!$F$64,'Help-list'!$BF200*'Help-list'!$V$7,IF($B201=Statistika!$F$65,'Help-list'!$BF200*'Help-list'!$V$8,IF($B201=Statistika!$F$66,'Help-list'!$BF200*'Help-list'!$V$9,IF($B201=Statistika!$F$67,'Help-list'!$BF200*'Help-list'!$V$10,IF($B201=Statistika!$F$68,'Help-list'!$BF200*'Help-list'!$V$11,IF($B201=Statistika!$F$69,'Help-list'!$BF200*'Help-list'!$V$12,IF($B201=Statistika!$F$70,'Help-list'!$BF200*'Help-list'!$V$13,""))))))))</f>
        <v/>
      </c>
      <c r="S201" s="564"/>
      <c r="T201" s="565" t="str">
        <f>IF($B201=Statistika!$F$63,'Help-list'!$BG200*'Help-list'!$V$6,IF($B201=Statistika!$F$64,'Help-list'!$BG200*'Help-list'!$V$7,IF($B201=Statistika!$F$65,'Help-list'!$BG200*'Help-list'!$V$8,IF($B201=Statistika!$F$66,'Help-list'!$BG200*'Help-list'!$V$9,IF($B201=Statistika!$F$67,'Help-list'!$BG200*'Help-list'!$V$10,IF($B201=Statistika!$F$68,'Help-list'!$BG200*'Help-list'!$V$11,IF($B201=Statistika!$F$69,'Help-list'!$BG200*'Help-list'!$V$12,IF($B201=Statistika!$F$70,'Help-list'!$BG200*'Help-list'!$V$13,""))))))))</f>
        <v/>
      </c>
      <c r="U201" s="564"/>
      <c r="V201" s="565" t="str">
        <f>IF($B201=Statistika!$F$63,'Help-list'!$BH200*'Help-list'!$V$6,IF($B201=Statistika!$F$64,'Help-list'!$BH200*'Help-list'!$V$7,IF($B201=Statistika!$F$65,'Help-list'!$BH200*'Help-list'!$V$8,IF($B201=Statistika!$F$66,'Help-list'!$BH200*'Help-list'!$V$9,IF($B201=Statistika!$F$67,'Help-list'!$BH200*'Help-list'!$V$10,IF($B201=Statistika!$F$68,'Help-list'!$BH200*'Help-list'!$V$11,IF($B201=Statistika!$F$69,'Help-list'!$BH200*'Help-list'!$V$12,IF($B201=Statistika!$F$70,'Help-list'!$BH200*'Help-list'!$V$13,""))))))))</f>
        <v/>
      </c>
      <c r="W201" s="566"/>
      <c r="X201" s="567"/>
      <c r="Y201" s="567"/>
      <c r="Z201" s="567"/>
      <c r="AA201" s="567"/>
      <c r="AB201" s="567"/>
      <c r="AC201" s="567"/>
      <c r="AD201" s="567"/>
      <c r="AE201" s="347"/>
      <c r="AF201" s="568"/>
    </row>
    <row r="202" spans="1:32">
      <c r="A202" s="38"/>
      <c r="B202" s="10"/>
      <c r="C202" s="555"/>
      <c r="D202" s="556"/>
      <c r="E202" s="555"/>
      <c r="F202" s="28"/>
      <c r="G202" s="557" t="str">
        <f t="shared" si="8"/>
        <v/>
      </c>
      <c r="H202" s="558"/>
      <c r="I202" s="542"/>
      <c r="J202" s="10"/>
      <c r="K202" s="559"/>
      <c r="L202" s="559"/>
      <c r="M202" s="559"/>
      <c r="N202" s="560" t="str">
        <f>IF($B202=Statistika!$F$63,'Help-list'!$BD201*'Help-list'!$V$6,IF($B202=Statistika!$F$64,'Help-list'!$BD201*'Help-list'!$V$7,IF($B202=Statistika!$F$65,'Help-list'!$BD201*'Help-list'!$V$8,IF($B202=Statistika!$F$66,'Help-list'!$BD201*'Help-list'!$V$9,IF($B202=Statistika!$F$67,'Help-list'!$BD201*'Help-list'!$V$10,IF($B202=Statistika!$F$68,'Help-list'!$BD201*'Help-list'!$V$11,IF($B202=Statistika!$F$69,'Help-list'!$BD201*'Help-list'!$V$12,IF($B202=Statistika!$F$70,'Help-list'!$BD201*'Help-list'!$V$13,""))))))))</f>
        <v/>
      </c>
      <c r="O202" s="559"/>
      <c r="P202" s="561" t="str">
        <f>IF($B202=Statistika!$F$63,'Help-list'!$BE201*'Help-list'!$V$6,IF($B202=Statistika!$F$64,'Help-list'!$BE201*'Help-list'!$V$7,IF($B202=Statistika!$F$65,'Help-list'!$BE201*'Help-list'!$V$8,IF($B202=Statistika!$F$66,'Help-list'!$BE201*'Help-list'!$V$9,IF($B202=Statistika!$F$67,'Help-list'!$BE201*'Help-list'!$V$10,IF($B202=Statistika!$F$68,'Help-list'!$BE201*'Help-list'!$V$11,IF($B202=Statistika!$F$69,'Help-list'!$BE201*'Help-list'!$V$12,IF($B202=Statistika!$F$70,'Help-list'!$BE201*'Help-list'!$V$13,""))))))))</f>
        <v/>
      </c>
      <c r="Q202" s="562" t="str">
        <f t="shared" si="9"/>
        <v/>
      </c>
      <c r="R202" s="563" t="str">
        <f>IF($B202=Statistika!$F$63,'Help-list'!$BF201*'Help-list'!$V$6,IF($B202=Statistika!$F$64,'Help-list'!$BF201*'Help-list'!$V$7,IF($B202=Statistika!$F$65,'Help-list'!$BF201*'Help-list'!$V$8,IF($B202=Statistika!$F$66,'Help-list'!$BF201*'Help-list'!$V$9,IF($B202=Statistika!$F$67,'Help-list'!$BF201*'Help-list'!$V$10,IF($B202=Statistika!$F$68,'Help-list'!$BF201*'Help-list'!$V$11,IF($B202=Statistika!$F$69,'Help-list'!$BF201*'Help-list'!$V$12,IF($B202=Statistika!$F$70,'Help-list'!$BF201*'Help-list'!$V$13,""))))))))</f>
        <v/>
      </c>
      <c r="S202" s="564"/>
      <c r="T202" s="565" t="str">
        <f>IF($B202=Statistika!$F$63,'Help-list'!$BG201*'Help-list'!$V$6,IF($B202=Statistika!$F$64,'Help-list'!$BG201*'Help-list'!$V$7,IF($B202=Statistika!$F$65,'Help-list'!$BG201*'Help-list'!$V$8,IF($B202=Statistika!$F$66,'Help-list'!$BG201*'Help-list'!$V$9,IF($B202=Statistika!$F$67,'Help-list'!$BG201*'Help-list'!$V$10,IF($B202=Statistika!$F$68,'Help-list'!$BG201*'Help-list'!$V$11,IF($B202=Statistika!$F$69,'Help-list'!$BG201*'Help-list'!$V$12,IF($B202=Statistika!$F$70,'Help-list'!$BG201*'Help-list'!$V$13,""))))))))</f>
        <v/>
      </c>
      <c r="U202" s="564"/>
      <c r="V202" s="565" t="str">
        <f>IF($B202=Statistika!$F$63,'Help-list'!$BH201*'Help-list'!$V$6,IF($B202=Statistika!$F$64,'Help-list'!$BH201*'Help-list'!$V$7,IF($B202=Statistika!$F$65,'Help-list'!$BH201*'Help-list'!$V$8,IF($B202=Statistika!$F$66,'Help-list'!$BH201*'Help-list'!$V$9,IF($B202=Statistika!$F$67,'Help-list'!$BH201*'Help-list'!$V$10,IF($B202=Statistika!$F$68,'Help-list'!$BH201*'Help-list'!$V$11,IF($B202=Statistika!$F$69,'Help-list'!$BH201*'Help-list'!$V$12,IF($B202=Statistika!$F$70,'Help-list'!$BH201*'Help-list'!$V$13,""))))))))</f>
        <v/>
      </c>
      <c r="W202" s="566"/>
      <c r="X202" s="567"/>
      <c r="Y202" s="567"/>
      <c r="Z202" s="567"/>
      <c r="AA202" s="567"/>
      <c r="AB202" s="567"/>
      <c r="AC202" s="567"/>
      <c r="AD202" s="567"/>
      <c r="AE202" s="347"/>
      <c r="AF202" s="568"/>
    </row>
    <row r="203" spans="1:32">
      <c r="A203" s="38"/>
      <c r="B203" s="10"/>
      <c r="C203" s="555"/>
      <c r="D203" s="556"/>
      <c r="E203" s="555"/>
      <c r="F203" s="28"/>
      <c r="G203" s="557" t="str">
        <f t="shared" si="8"/>
        <v/>
      </c>
      <c r="H203" s="558"/>
      <c r="I203" s="542"/>
      <c r="J203" s="10"/>
      <c r="K203" s="559"/>
      <c r="L203" s="559"/>
      <c r="M203" s="559"/>
      <c r="N203" s="560" t="str">
        <f>IF($B203=Statistika!$F$63,'Help-list'!$BD202*'Help-list'!$V$6,IF($B203=Statistika!$F$64,'Help-list'!$BD202*'Help-list'!$V$7,IF($B203=Statistika!$F$65,'Help-list'!$BD202*'Help-list'!$V$8,IF($B203=Statistika!$F$66,'Help-list'!$BD202*'Help-list'!$V$9,IF($B203=Statistika!$F$67,'Help-list'!$BD202*'Help-list'!$V$10,IF($B203=Statistika!$F$68,'Help-list'!$BD202*'Help-list'!$V$11,IF($B203=Statistika!$F$69,'Help-list'!$BD202*'Help-list'!$V$12,IF($B203=Statistika!$F$70,'Help-list'!$BD202*'Help-list'!$V$13,""))))))))</f>
        <v/>
      </c>
      <c r="O203" s="559"/>
      <c r="P203" s="561" t="str">
        <f>IF($B203=Statistika!$F$63,'Help-list'!$BE202*'Help-list'!$V$6,IF($B203=Statistika!$F$64,'Help-list'!$BE202*'Help-list'!$V$7,IF($B203=Statistika!$F$65,'Help-list'!$BE202*'Help-list'!$V$8,IF($B203=Statistika!$F$66,'Help-list'!$BE202*'Help-list'!$V$9,IF($B203=Statistika!$F$67,'Help-list'!$BE202*'Help-list'!$V$10,IF($B203=Statistika!$F$68,'Help-list'!$BE202*'Help-list'!$V$11,IF($B203=Statistika!$F$69,'Help-list'!$BE202*'Help-list'!$V$12,IF($B203=Statistika!$F$70,'Help-list'!$BE202*'Help-list'!$V$13,""))))))))</f>
        <v/>
      </c>
      <c r="Q203" s="562" t="str">
        <f t="shared" si="9"/>
        <v/>
      </c>
      <c r="R203" s="563" t="str">
        <f>IF($B203=Statistika!$F$63,'Help-list'!$BF202*'Help-list'!$V$6,IF($B203=Statistika!$F$64,'Help-list'!$BF202*'Help-list'!$V$7,IF($B203=Statistika!$F$65,'Help-list'!$BF202*'Help-list'!$V$8,IF($B203=Statistika!$F$66,'Help-list'!$BF202*'Help-list'!$V$9,IF($B203=Statistika!$F$67,'Help-list'!$BF202*'Help-list'!$V$10,IF($B203=Statistika!$F$68,'Help-list'!$BF202*'Help-list'!$V$11,IF($B203=Statistika!$F$69,'Help-list'!$BF202*'Help-list'!$V$12,IF($B203=Statistika!$F$70,'Help-list'!$BF202*'Help-list'!$V$13,""))))))))</f>
        <v/>
      </c>
      <c r="S203" s="564"/>
      <c r="T203" s="565" t="str">
        <f>IF($B203=Statistika!$F$63,'Help-list'!$BG202*'Help-list'!$V$6,IF($B203=Statistika!$F$64,'Help-list'!$BG202*'Help-list'!$V$7,IF($B203=Statistika!$F$65,'Help-list'!$BG202*'Help-list'!$V$8,IF($B203=Statistika!$F$66,'Help-list'!$BG202*'Help-list'!$V$9,IF($B203=Statistika!$F$67,'Help-list'!$BG202*'Help-list'!$V$10,IF($B203=Statistika!$F$68,'Help-list'!$BG202*'Help-list'!$V$11,IF($B203=Statistika!$F$69,'Help-list'!$BG202*'Help-list'!$V$12,IF($B203=Statistika!$F$70,'Help-list'!$BG202*'Help-list'!$V$13,""))))))))</f>
        <v/>
      </c>
      <c r="U203" s="564"/>
      <c r="V203" s="565" t="str">
        <f>IF($B203=Statistika!$F$63,'Help-list'!$BH202*'Help-list'!$V$6,IF($B203=Statistika!$F$64,'Help-list'!$BH202*'Help-list'!$V$7,IF($B203=Statistika!$F$65,'Help-list'!$BH202*'Help-list'!$V$8,IF($B203=Statistika!$F$66,'Help-list'!$BH202*'Help-list'!$V$9,IF($B203=Statistika!$F$67,'Help-list'!$BH202*'Help-list'!$V$10,IF($B203=Statistika!$F$68,'Help-list'!$BH202*'Help-list'!$V$11,IF($B203=Statistika!$F$69,'Help-list'!$BH202*'Help-list'!$V$12,IF($B203=Statistika!$F$70,'Help-list'!$BH202*'Help-list'!$V$13,""))))))))</f>
        <v/>
      </c>
      <c r="W203" s="566"/>
      <c r="X203" s="567"/>
      <c r="Y203" s="567"/>
      <c r="Z203" s="567"/>
      <c r="AA203" s="567"/>
      <c r="AB203" s="567"/>
      <c r="AC203" s="567"/>
      <c r="AD203" s="567"/>
      <c r="AE203" s="347"/>
      <c r="AF203" s="568"/>
    </row>
    <row r="204" spans="1:32">
      <c r="A204" s="38"/>
      <c r="B204" s="10"/>
      <c r="C204" s="555"/>
      <c r="D204" s="556"/>
      <c r="E204" s="555"/>
      <c r="F204" s="28"/>
      <c r="G204" s="557" t="str">
        <f t="shared" si="8"/>
        <v/>
      </c>
      <c r="H204" s="558"/>
      <c r="I204" s="542"/>
      <c r="J204" s="10"/>
      <c r="K204" s="559"/>
      <c r="L204" s="559"/>
      <c r="M204" s="559"/>
      <c r="N204" s="560" t="str">
        <f>IF($B204=Statistika!$F$63,'Help-list'!$BD203*'Help-list'!$V$6,IF($B204=Statistika!$F$64,'Help-list'!$BD203*'Help-list'!$V$7,IF($B204=Statistika!$F$65,'Help-list'!$BD203*'Help-list'!$V$8,IF($B204=Statistika!$F$66,'Help-list'!$BD203*'Help-list'!$V$9,IF($B204=Statistika!$F$67,'Help-list'!$BD203*'Help-list'!$V$10,IF($B204=Statistika!$F$68,'Help-list'!$BD203*'Help-list'!$V$11,IF($B204=Statistika!$F$69,'Help-list'!$BD203*'Help-list'!$V$12,IF($B204=Statistika!$F$70,'Help-list'!$BD203*'Help-list'!$V$13,""))))))))</f>
        <v/>
      </c>
      <c r="O204" s="559"/>
      <c r="P204" s="561" t="str">
        <f>IF($B204=Statistika!$F$63,'Help-list'!$BE203*'Help-list'!$V$6,IF($B204=Statistika!$F$64,'Help-list'!$BE203*'Help-list'!$V$7,IF($B204=Statistika!$F$65,'Help-list'!$BE203*'Help-list'!$V$8,IF($B204=Statistika!$F$66,'Help-list'!$BE203*'Help-list'!$V$9,IF($B204=Statistika!$F$67,'Help-list'!$BE203*'Help-list'!$V$10,IF($B204=Statistika!$F$68,'Help-list'!$BE203*'Help-list'!$V$11,IF($B204=Statistika!$F$69,'Help-list'!$BE203*'Help-list'!$V$12,IF($B204=Statistika!$F$70,'Help-list'!$BE203*'Help-list'!$V$13,""))))))))</f>
        <v/>
      </c>
      <c r="Q204" s="562" t="str">
        <f t="shared" si="9"/>
        <v/>
      </c>
      <c r="R204" s="563" t="str">
        <f>IF($B204=Statistika!$F$63,'Help-list'!$BF203*'Help-list'!$V$6,IF($B204=Statistika!$F$64,'Help-list'!$BF203*'Help-list'!$V$7,IF($B204=Statistika!$F$65,'Help-list'!$BF203*'Help-list'!$V$8,IF($B204=Statistika!$F$66,'Help-list'!$BF203*'Help-list'!$V$9,IF($B204=Statistika!$F$67,'Help-list'!$BF203*'Help-list'!$V$10,IF($B204=Statistika!$F$68,'Help-list'!$BF203*'Help-list'!$V$11,IF($B204=Statistika!$F$69,'Help-list'!$BF203*'Help-list'!$V$12,IF($B204=Statistika!$F$70,'Help-list'!$BF203*'Help-list'!$V$13,""))))))))</f>
        <v/>
      </c>
      <c r="S204" s="564"/>
      <c r="T204" s="565" t="str">
        <f>IF($B204=Statistika!$F$63,'Help-list'!$BG203*'Help-list'!$V$6,IF($B204=Statistika!$F$64,'Help-list'!$BG203*'Help-list'!$V$7,IF($B204=Statistika!$F$65,'Help-list'!$BG203*'Help-list'!$V$8,IF($B204=Statistika!$F$66,'Help-list'!$BG203*'Help-list'!$V$9,IF($B204=Statistika!$F$67,'Help-list'!$BG203*'Help-list'!$V$10,IF($B204=Statistika!$F$68,'Help-list'!$BG203*'Help-list'!$V$11,IF($B204=Statistika!$F$69,'Help-list'!$BG203*'Help-list'!$V$12,IF($B204=Statistika!$F$70,'Help-list'!$BG203*'Help-list'!$V$13,""))))))))</f>
        <v/>
      </c>
      <c r="U204" s="564"/>
      <c r="V204" s="565" t="str">
        <f>IF($B204=Statistika!$F$63,'Help-list'!$BH203*'Help-list'!$V$6,IF($B204=Statistika!$F$64,'Help-list'!$BH203*'Help-list'!$V$7,IF($B204=Statistika!$F$65,'Help-list'!$BH203*'Help-list'!$V$8,IF($B204=Statistika!$F$66,'Help-list'!$BH203*'Help-list'!$V$9,IF($B204=Statistika!$F$67,'Help-list'!$BH203*'Help-list'!$V$10,IF($B204=Statistika!$F$68,'Help-list'!$BH203*'Help-list'!$V$11,IF($B204=Statistika!$F$69,'Help-list'!$BH203*'Help-list'!$V$12,IF($B204=Statistika!$F$70,'Help-list'!$BH203*'Help-list'!$V$13,""))))))))</f>
        <v/>
      </c>
      <c r="W204" s="566"/>
      <c r="X204" s="567"/>
      <c r="Y204" s="567"/>
      <c r="Z204" s="567"/>
      <c r="AA204" s="567"/>
      <c r="AB204" s="567"/>
      <c r="AC204" s="567"/>
      <c r="AD204" s="567"/>
      <c r="AE204" s="347"/>
      <c r="AF204" s="568"/>
    </row>
    <row r="205" spans="1:32">
      <c r="A205" s="38"/>
      <c r="B205" s="10"/>
      <c r="C205" s="555"/>
      <c r="D205" s="556"/>
      <c r="E205" s="555"/>
      <c r="F205" s="28"/>
      <c r="G205" s="557" t="str">
        <f t="shared" si="8"/>
        <v/>
      </c>
      <c r="H205" s="558"/>
      <c r="I205" s="542"/>
      <c r="J205" s="10"/>
      <c r="K205" s="559"/>
      <c r="L205" s="559"/>
      <c r="M205" s="559"/>
      <c r="N205" s="560" t="str">
        <f>IF($B205=Statistika!$F$63,'Help-list'!$BD204*'Help-list'!$V$6,IF($B205=Statistika!$F$64,'Help-list'!$BD204*'Help-list'!$V$7,IF($B205=Statistika!$F$65,'Help-list'!$BD204*'Help-list'!$V$8,IF($B205=Statistika!$F$66,'Help-list'!$BD204*'Help-list'!$V$9,IF($B205=Statistika!$F$67,'Help-list'!$BD204*'Help-list'!$V$10,IF($B205=Statistika!$F$68,'Help-list'!$BD204*'Help-list'!$V$11,IF($B205=Statistika!$F$69,'Help-list'!$BD204*'Help-list'!$V$12,IF($B205=Statistika!$F$70,'Help-list'!$BD204*'Help-list'!$V$13,""))))))))</f>
        <v/>
      </c>
      <c r="O205" s="559"/>
      <c r="P205" s="561" t="str">
        <f>IF($B205=Statistika!$F$63,'Help-list'!$BE204*'Help-list'!$V$6,IF($B205=Statistika!$F$64,'Help-list'!$BE204*'Help-list'!$V$7,IF($B205=Statistika!$F$65,'Help-list'!$BE204*'Help-list'!$V$8,IF($B205=Statistika!$F$66,'Help-list'!$BE204*'Help-list'!$V$9,IF($B205=Statistika!$F$67,'Help-list'!$BE204*'Help-list'!$V$10,IF($B205=Statistika!$F$68,'Help-list'!$BE204*'Help-list'!$V$11,IF($B205=Statistika!$F$69,'Help-list'!$BE204*'Help-list'!$V$12,IF($B205=Statistika!$F$70,'Help-list'!$BE204*'Help-list'!$V$13,""))))))))</f>
        <v/>
      </c>
      <c r="Q205" s="562" t="str">
        <f t="shared" si="9"/>
        <v/>
      </c>
      <c r="R205" s="563" t="str">
        <f>IF($B205=Statistika!$F$63,'Help-list'!$BF204*'Help-list'!$V$6,IF($B205=Statistika!$F$64,'Help-list'!$BF204*'Help-list'!$V$7,IF($B205=Statistika!$F$65,'Help-list'!$BF204*'Help-list'!$V$8,IF($B205=Statistika!$F$66,'Help-list'!$BF204*'Help-list'!$V$9,IF($B205=Statistika!$F$67,'Help-list'!$BF204*'Help-list'!$V$10,IF($B205=Statistika!$F$68,'Help-list'!$BF204*'Help-list'!$V$11,IF($B205=Statistika!$F$69,'Help-list'!$BF204*'Help-list'!$V$12,IF($B205=Statistika!$F$70,'Help-list'!$BF204*'Help-list'!$V$13,""))))))))</f>
        <v/>
      </c>
      <c r="S205" s="564"/>
      <c r="T205" s="565" t="str">
        <f>IF($B205=Statistika!$F$63,'Help-list'!$BG204*'Help-list'!$V$6,IF($B205=Statistika!$F$64,'Help-list'!$BG204*'Help-list'!$V$7,IF($B205=Statistika!$F$65,'Help-list'!$BG204*'Help-list'!$V$8,IF($B205=Statistika!$F$66,'Help-list'!$BG204*'Help-list'!$V$9,IF($B205=Statistika!$F$67,'Help-list'!$BG204*'Help-list'!$V$10,IF($B205=Statistika!$F$68,'Help-list'!$BG204*'Help-list'!$V$11,IF($B205=Statistika!$F$69,'Help-list'!$BG204*'Help-list'!$V$12,IF($B205=Statistika!$F$70,'Help-list'!$BG204*'Help-list'!$V$13,""))))))))</f>
        <v/>
      </c>
      <c r="U205" s="564"/>
      <c r="V205" s="565" t="str">
        <f>IF($B205=Statistika!$F$63,'Help-list'!$BH204*'Help-list'!$V$6,IF($B205=Statistika!$F$64,'Help-list'!$BH204*'Help-list'!$V$7,IF($B205=Statistika!$F$65,'Help-list'!$BH204*'Help-list'!$V$8,IF($B205=Statistika!$F$66,'Help-list'!$BH204*'Help-list'!$V$9,IF($B205=Statistika!$F$67,'Help-list'!$BH204*'Help-list'!$V$10,IF($B205=Statistika!$F$68,'Help-list'!$BH204*'Help-list'!$V$11,IF($B205=Statistika!$F$69,'Help-list'!$BH204*'Help-list'!$V$12,IF($B205=Statistika!$F$70,'Help-list'!$BH204*'Help-list'!$V$13,""))))))))</f>
        <v/>
      </c>
      <c r="W205" s="566"/>
      <c r="X205" s="567"/>
      <c r="Y205" s="567"/>
      <c r="Z205" s="567"/>
      <c r="AA205" s="567"/>
      <c r="AB205" s="567"/>
      <c r="AC205" s="567"/>
      <c r="AD205" s="567"/>
      <c r="AE205" s="347"/>
      <c r="AF205" s="568"/>
    </row>
    <row r="206" spans="1:32">
      <c r="A206" s="38"/>
      <c r="B206" s="10"/>
      <c r="C206" s="555"/>
      <c r="D206" s="556"/>
      <c r="E206" s="555"/>
      <c r="F206" s="28"/>
      <c r="G206" s="557" t="str">
        <f t="shared" si="8"/>
        <v/>
      </c>
      <c r="H206" s="558"/>
      <c r="I206" s="542"/>
      <c r="J206" s="10"/>
      <c r="K206" s="559"/>
      <c r="L206" s="559"/>
      <c r="M206" s="559"/>
      <c r="N206" s="560" t="str">
        <f>IF($B206=Statistika!$F$63,'Help-list'!$BD205*'Help-list'!$V$6,IF($B206=Statistika!$F$64,'Help-list'!$BD205*'Help-list'!$V$7,IF($B206=Statistika!$F$65,'Help-list'!$BD205*'Help-list'!$V$8,IF($B206=Statistika!$F$66,'Help-list'!$BD205*'Help-list'!$V$9,IF($B206=Statistika!$F$67,'Help-list'!$BD205*'Help-list'!$V$10,IF($B206=Statistika!$F$68,'Help-list'!$BD205*'Help-list'!$V$11,IF($B206=Statistika!$F$69,'Help-list'!$BD205*'Help-list'!$V$12,IF($B206=Statistika!$F$70,'Help-list'!$BD205*'Help-list'!$V$13,""))))))))</f>
        <v/>
      </c>
      <c r="O206" s="559"/>
      <c r="P206" s="561" t="str">
        <f>IF($B206=Statistika!$F$63,'Help-list'!$BE205*'Help-list'!$V$6,IF($B206=Statistika!$F$64,'Help-list'!$BE205*'Help-list'!$V$7,IF($B206=Statistika!$F$65,'Help-list'!$BE205*'Help-list'!$V$8,IF($B206=Statistika!$F$66,'Help-list'!$BE205*'Help-list'!$V$9,IF($B206=Statistika!$F$67,'Help-list'!$BE205*'Help-list'!$V$10,IF($B206=Statistika!$F$68,'Help-list'!$BE205*'Help-list'!$V$11,IF($B206=Statistika!$F$69,'Help-list'!$BE205*'Help-list'!$V$12,IF($B206=Statistika!$F$70,'Help-list'!$BE205*'Help-list'!$V$13,""))))))))</f>
        <v/>
      </c>
      <c r="Q206" s="562" t="str">
        <f t="shared" si="9"/>
        <v/>
      </c>
      <c r="R206" s="563" t="str">
        <f>IF($B206=Statistika!$F$63,'Help-list'!$BF205*'Help-list'!$V$6,IF($B206=Statistika!$F$64,'Help-list'!$BF205*'Help-list'!$V$7,IF($B206=Statistika!$F$65,'Help-list'!$BF205*'Help-list'!$V$8,IF($B206=Statistika!$F$66,'Help-list'!$BF205*'Help-list'!$V$9,IF($B206=Statistika!$F$67,'Help-list'!$BF205*'Help-list'!$V$10,IF($B206=Statistika!$F$68,'Help-list'!$BF205*'Help-list'!$V$11,IF($B206=Statistika!$F$69,'Help-list'!$BF205*'Help-list'!$V$12,IF($B206=Statistika!$F$70,'Help-list'!$BF205*'Help-list'!$V$13,""))))))))</f>
        <v/>
      </c>
      <c r="S206" s="564"/>
      <c r="T206" s="565" t="str">
        <f>IF($B206=Statistika!$F$63,'Help-list'!$BG205*'Help-list'!$V$6,IF($B206=Statistika!$F$64,'Help-list'!$BG205*'Help-list'!$V$7,IF($B206=Statistika!$F$65,'Help-list'!$BG205*'Help-list'!$V$8,IF($B206=Statistika!$F$66,'Help-list'!$BG205*'Help-list'!$V$9,IF($B206=Statistika!$F$67,'Help-list'!$BG205*'Help-list'!$V$10,IF($B206=Statistika!$F$68,'Help-list'!$BG205*'Help-list'!$V$11,IF($B206=Statistika!$F$69,'Help-list'!$BG205*'Help-list'!$V$12,IF($B206=Statistika!$F$70,'Help-list'!$BG205*'Help-list'!$V$13,""))))))))</f>
        <v/>
      </c>
      <c r="U206" s="564"/>
      <c r="V206" s="565" t="str">
        <f>IF($B206=Statistika!$F$63,'Help-list'!$BH205*'Help-list'!$V$6,IF($B206=Statistika!$F$64,'Help-list'!$BH205*'Help-list'!$V$7,IF($B206=Statistika!$F$65,'Help-list'!$BH205*'Help-list'!$V$8,IF($B206=Statistika!$F$66,'Help-list'!$BH205*'Help-list'!$V$9,IF($B206=Statistika!$F$67,'Help-list'!$BH205*'Help-list'!$V$10,IF($B206=Statistika!$F$68,'Help-list'!$BH205*'Help-list'!$V$11,IF($B206=Statistika!$F$69,'Help-list'!$BH205*'Help-list'!$V$12,IF($B206=Statistika!$F$70,'Help-list'!$BH205*'Help-list'!$V$13,""))))))))</f>
        <v/>
      </c>
      <c r="W206" s="566"/>
      <c r="X206" s="567"/>
      <c r="Y206" s="567"/>
      <c r="Z206" s="567"/>
      <c r="AA206" s="567"/>
      <c r="AB206" s="567"/>
      <c r="AC206" s="567"/>
      <c r="AD206" s="567"/>
      <c r="AE206" s="347"/>
      <c r="AF206" s="568"/>
    </row>
    <row r="207" spans="1:32">
      <c r="A207" s="38"/>
      <c r="B207" s="10"/>
      <c r="C207" s="555"/>
      <c r="D207" s="556"/>
      <c r="E207" s="555"/>
      <c r="F207" s="28"/>
      <c r="G207" s="557" t="str">
        <f t="shared" si="8"/>
        <v/>
      </c>
      <c r="H207" s="558"/>
      <c r="I207" s="542"/>
      <c r="J207" s="10"/>
      <c r="K207" s="559"/>
      <c r="L207" s="559"/>
      <c r="M207" s="559"/>
      <c r="N207" s="560" t="str">
        <f>IF($B207=Statistika!$F$63,'Help-list'!$BD206*'Help-list'!$V$6,IF($B207=Statistika!$F$64,'Help-list'!$BD206*'Help-list'!$V$7,IF($B207=Statistika!$F$65,'Help-list'!$BD206*'Help-list'!$V$8,IF($B207=Statistika!$F$66,'Help-list'!$BD206*'Help-list'!$V$9,IF($B207=Statistika!$F$67,'Help-list'!$BD206*'Help-list'!$V$10,IF($B207=Statistika!$F$68,'Help-list'!$BD206*'Help-list'!$V$11,IF($B207=Statistika!$F$69,'Help-list'!$BD206*'Help-list'!$V$12,IF($B207=Statistika!$F$70,'Help-list'!$BD206*'Help-list'!$V$13,""))))))))</f>
        <v/>
      </c>
      <c r="O207" s="559"/>
      <c r="P207" s="561" t="str">
        <f>IF($B207=Statistika!$F$63,'Help-list'!$BE206*'Help-list'!$V$6,IF($B207=Statistika!$F$64,'Help-list'!$BE206*'Help-list'!$V$7,IF($B207=Statistika!$F$65,'Help-list'!$BE206*'Help-list'!$V$8,IF($B207=Statistika!$F$66,'Help-list'!$BE206*'Help-list'!$V$9,IF($B207=Statistika!$F$67,'Help-list'!$BE206*'Help-list'!$V$10,IF($B207=Statistika!$F$68,'Help-list'!$BE206*'Help-list'!$V$11,IF($B207=Statistika!$F$69,'Help-list'!$BE206*'Help-list'!$V$12,IF($B207=Statistika!$F$70,'Help-list'!$BE206*'Help-list'!$V$13,""))))))))</f>
        <v/>
      </c>
      <c r="Q207" s="562" t="str">
        <f t="shared" si="9"/>
        <v/>
      </c>
      <c r="R207" s="563" t="str">
        <f>IF($B207=Statistika!$F$63,'Help-list'!$BF206*'Help-list'!$V$6,IF($B207=Statistika!$F$64,'Help-list'!$BF206*'Help-list'!$V$7,IF($B207=Statistika!$F$65,'Help-list'!$BF206*'Help-list'!$V$8,IF($B207=Statistika!$F$66,'Help-list'!$BF206*'Help-list'!$V$9,IF($B207=Statistika!$F$67,'Help-list'!$BF206*'Help-list'!$V$10,IF($B207=Statistika!$F$68,'Help-list'!$BF206*'Help-list'!$V$11,IF($B207=Statistika!$F$69,'Help-list'!$BF206*'Help-list'!$V$12,IF($B207=Statistika!$F$70,'Help-list'!$BF206*'Help-list'!$V$13,""))))))))</f>
        <v/>
      </c>
      <c r="S207" s="564"/>
      <c r="T207" s="565" t="str">
        <f>IF($B207=Statistika!$F$63,'Help-list'!$BG206*'Help-list'!$V$6,IF($B207=Statistika!$F$64,'Help-list'!$BG206*'Help-list'!$V$7,IF($B207=Statistika!$F$65,'Help-list'!$BG206*'Help-list'!$V$8,IF($B207=Statistika!$F$66,'Help-list'!$BG206*'Help-list'!$V$9,IF($B207=Statistika!$F$67,'Help-list'!$BG206*'Help-list'!$V$10,IF($B207=Statistika!$F$68,'Help-list'!$BG206*'Help-list'!$V$11,IF($B207=Statistika!$F$69,'Help-list'!$BG206*'Help-list'!$V$12,IF($B207=Statistika!$F$70,'Help-list'!$BG206*'Help-list'!$V$13,""))))))))</f>
        <v/>
      </c>
      <c r="U207" s="564"/>
      <c r="V207" s="565" t="str">
        <f>IF($B207=Statistika!$F$63,'Help-list'!$BH206*'Help-list'!$V$6,IF($B207=Statistika!$F$64,'Help-list'!$BH206*'Help-list'!$V$7,IF($B207=Statistika!$F$65,'Help-list'!$BH206*'Help-list'!$V$8,IF($B207=Statistika!$F$66,'Help-list'!$BH206*'Help-list'!$V$9,IF($B207=Statistika!$F$67,'Help-list'!$BH206*'Help-list'!$V$10,IF($B207=Statistika!$F$68,'Help-list'!$BH206*'Help-list'!$V$11,IF($B207=Statistika!$F$69,'Help-list'!$BH206*'Help-list'!$V$12,IF($B207=Statistika!$F$70,'Help-list'!$BH206*'Help-list'!$V$13,""))))))))</f>
        <v/>
      </c>
      <c r="W207" s="566"/>
      <c r="X207" s="567"/>
      <c r="Y207" s="567"/>
      <c r="Z207" s="567"/>
      <c r="AA207" s="567"/>
      <c r="AB207" s="567"/>
      <c r="AC207" s="567"/>
      <c r="AD207" s="567"/>
      <c r="AE207" s="347"/>
      <c r="AF207" s="568"/>
    </row>
    <row r="208" spans="1:32">
      <c r="A208" s="38"/>
      <c r="B208" s="10"/>
      <c r="C208" s="555"/>
      <c r="D208" s="556"/>
      <c r="E208" s="555"/>
      <c r="F208" s="28"/>
      <c r="G208" s="557" t="str">
        <f t="shared" si="8"/>
        <v/>
      </c>
      <c r="H208" s="558"/>
      <c r="I208" s="542"/>
      <c r="J208" s="10"/>
      <c r="K208" s="559"/>
      <c r="L208" s="559"/>
      <c r="M208" s="559"/>
      <c r="N208" s="560" t="str">
        <f>IF($B208=Statistika!$F$63,'Help-list'!$BD207*'Help-list'!$V$6,IF($B208=Statistika!$F$64,'Help-list'!$BD207*'Help-list'!$V$7,IF($B208=Statistika!$F$65,'Help-list'!$BD207*'Help-list'!$V$8,IF($B208=Statistika!$F$66,'Help-list'!$BD207*'Help-list'!$V$9,IF($B208=Statistika!$F$67,'Help-list'!$BD207*'Help-list'!$V$10,IF($B208=Statistika!$F$68,'Help-list'!$BD207*'Help-list'!$V$11,IF($B208=Statistika!$F$69,'Help-list'!$BD207*'Help-list'!$V$12,IF($B208=Statistika!$F$70,'Help-list'!$BD207*'Help-list'!$V$13,""))))))))</f>
        <v/>
      </c>
      <c r="O208" s="559"/>
      <c r="P208" s="561" t="str">
        <f>IF($B208=Statistika!$F$63,'Help-list'!$BE207*'Help-list'!$V$6,IF($B208=Statistika!$F$64,'Help-list'!$BE207*'Help-list'!$V$7,IF($B208=Statistika!$F$65,'Help-list'!$BE207*'Help-list'!$V$8,IF($B208=Statistika!$F$66,'Help-list'!$BE207*'Help-list'!$V$9,IF($B208=Statistika!$F$67,'Help-list'!$BE207*'Help-list'!$V$10,IF($B208=Statistika!$F$68,'Help-list'!$BE207*'Help-list'!$V$11,IF($B208=Statistika!$F$69,'Help-list'!$BE207*'Help-list'!$V$12,IF($B208=Statistika!$F$70,'Help-list'!$BE207*'Help-list'!$V$13,""))))))))</f>
        <v/>
      </c>
      <c r="Q208" s="562" t="str">
        <f t="shared" si="9"/>
        <v/>
      </c>
      <c r="R208" s="563" t="str">
        <f>IF($B208=Statistika!$F$63,'Help-list'!$BF207*'Help-list'!$V$6,IF($B208=Statistika!$F$64,'Help-list'!$BF207*'Help-list'!$V$7,IF($B208=Statistika!$F$65,'Help-list'!$BF207*'Help-list'!$V$8,IF($B208=Statistika!$F$66,'Help-list'!$BF207*'Help-list'!$V$9,IF($B208=Statistika!$F$67,'Help-list'!$BF207*'Help-list'!$V$10,IF($B208=Statistika!$F$68,'Help-list'!$BF207*'Help-list'!$V$11,IF($B208=Statistika!$F$69,'Help-list'!$BF207*'Help-list'!$V$12,IF($B208=Statistika!$F$70,'Help-list'!$BF207*'Help-list'!$V$13,""))))))))</f>
        <v/>
      </c>
      <c r="S208" s="564"/>
      <c r="T208" s="565" t="str">
        <f>IF($B208=Statistika!$F$63,'Help-list'!$BG207*'Help-list'!$V$6,IF($B208=Statistika!$F$64,'Help-list'!$BG207*'Help-list'!$V$7,IF($B208=Statistika!$F$65,'Help-list'!$BG207*'Help-list'!$V$8,IF($B208=Statistika!$F$66,'Help-list'!$BG207*'Help-list'!$V$9,IF($B208=Statistika!$F$67,'Help-list'!$BG207*'Help-list'!$V$10,IF($B208=Statistika!$F$68,'Help-list'!$BG207*'Help-list'!$V$11,IF($B208=Statistika!$F$69,'Help-list'!$BG207*'Help-list'!$V$12,IF($B208=Statistika!$F$70,'Help-list'!$BG207*'Help-list'!$V$13,""))))))))</f>
        <v/>
      </c>
      <c r="U208" s="564"/>
      <c r="V208" s="565" t="str">
        <f>IF($B208=Statistika!$F$63,'Help-list'!$BH207*'Help-list'!$V$6,IF($B208=Statistika!$F$64,'Help-list'!$BH207*'Help-list'!$V$7,IF($B208=Statistika!$F$65,'Help-list'!$BH207*'Help-list'!$V$8,IF($B208=Statistika!$F$66,'Help-list'!$BH207*'Help-list'!$V$9,IF($B208=Statistika!$F$67,'Help-list'!$BH207*'Help-list'!$V$10,IF($B208=Statistika!$F$68,'Help-list'!$BH207*'Help-list'!$V$11,IF($B208=Statistika!$F$69,'Help-list'!$BH207*'Help-list'!$V$12,IF($B208=Statistika!$F$70,'Help-list'!$BH207*'Help-list'!$V$13,""))))))))</f>
        <v/>
      </c>
      <c r="W208" s="566"/>
      <c r="X208" s="567"/>
      <c r="Y208" s="567"/>
      <c r="Z208" s="567"/>
      <c r="AA208" s="567"/>
      <c r="AB208" s="567"/>
      <c r="AC208" s="567"/>
      <c r="AD208" s="567"/>
      <c r="AE208" s="347"/>
      <c r="AF208" s="568"/>
    </row>
    <row r="209" spans="1:32">
      <c r="A209" s="38"/>
      <c r="B209" s="10"/>
      <c r="C209" s="555"/>
      <c r="D209" s="556"/>
      <c r="E209" s="555"/>
      <c r="F209" s="28"/>
      <c r="G209" s="557" t="str">
        <f t="shared" si="8"/>
        <v/>
      </c>
      <c r="H209" s="558"/>
      <c r="I209" s="542"/>
      <c r="J209" s="10"/>
      <c r="K209" s="559"/>
      <c r="L209" s="559"/>
      <c r="M209" s="559"/>
      <c r="N209" s="560" t="str">
        <f>IF($B209=Statistika!$F$63,'Help-list'!$BD208*'Help-list'!$V$6,IF($B209=Statistika!$F$64,'Help-list'!$BD208*'Help-list'!$V$7,IF($B209=Statistika!$F$65,'Help-list'!$BD208*'Help-list'!$V$8,IF($B209=Statistika!$F$66,'Help-list'!$BD208*'Help-list'!$V$9,IF($B209=Statistika!$F$67,'Help-list'!$BD208*'Help-list'!$V$10,IF($B209=Statistika!$F$68,'Help-list'!$BD208*'Help-list'!$V$11,IF($B209=Statistika!$F$69,'Help-list'!$BD208*'Help-list'!$V$12,IF($B209=Statistika!$F$70,'Help-list'!$BD208*'Help-list'!$V$13,""))))))))</f>
        <v/>
      </c>
      <c r="O209" s="559"/>
      <c r="P209" s="561" t="str">
        <f>IF($B209=Statistika!$F$63,'Help-list'!$BE208*'Help-list'!$V$6,IF($B209=Statistika!$F$64,'Help-list'!$BE208*'Help-list'!$V$7,IF($B209=Statistika!$F$65,'Help-list'!$BE208*'Help-list'!$V$8,IF($B209=Statistika!$F$66,'Help-list'!$BE208*'Help-list'!$V$9,IF($B209=Statistika!$F$67,'Help-list'!$BE208*'Help-list'!$V$10,IF($B209=Statistika!$F$68,'Help-list'!$BE208*'Help-list'!$V$11,IF($B209=Statistika!$F$69,'Help-list'!$BE208*'Help-list'!$V$12,IF($B209=Statistika!$F$70,'Help-list'!$BE208*'Help-list'!$V$13,""))))))))</f>
        <v/>
      </c>
      <c r="Q209" s="562" t="str">
        <f t="shared" si="9"/>
        <v/>
      </c>
      <c r="R209" s="563" t="str">
        <f>IF($B209=Statistika!$F$63,'Help-list'!$BF208*'Help-list'!$V$6,IF($B209=Statistika!$F$64,'Help-list'!$BF208*'Help-list'!$V$7,IF($B209=Statistika!$F$65,'Help-list'!$BF208*'Help-list'!$V$8,IF($B209=Statistika!$F$66,'Help-list'!$BF208*'Help-list'!$V$9,IF($B209=Statistika!$F$67,'Help-list'!$BF208*'Help-list'!$V$10,IF($B209=Statistika!$F$68,'Help-list'!$BF208*'Help-list'!$V$11,IF($B209=Statistika!$F$69,'Help-list'!$BF208*'Help-list'!$V$12,IF($B209=Statistika!$F$70,'Help-list'!$BF208*'Help-list'!$V$13,""))))))))</f>
        <v/>
      </c>
      <c r="S209" s="564"/>
      <c r="T209" s="565" t="str">
        <f>IF($B209=Statistika!$F$63,'Help-list'!$BG208*'Help-list'!$V$6,IF($B209=Statistika!$F$64,'Help-list'!$BG208*'Help-list'!$V$7,IF($B209=Statistika!$F$65,'Help-list'!$BG208*'Help-list'!$V$8,IF($B209=Statistika!$F$66,'Help-list'!$BG208*'Help-list'!$V$9,IF($B209=Statistika!$F$67,'Help-list'!$BG208*'Help-list'!$V$10,IF($B209=Statistika!$F$68,'Help-list'!$BG208*'Help-list'!$V$11,IF($B209=Statistika!$F$69,'Help-list'!$BG208*'Help-list'!$V$12,IF($B209=Statistika!$F$70,'Help-list'!$BG208*'Help-list'!$V$13,""))))))))</f>
        <v/>
      </c>
      <c r="U209" s="564"/>
      <c r="V209" s="565" t="str">
        <f>IF($B209=Statistika!$F$63,'Help-list'!$BH208*'Help-list'!$V$6,IF($B209=Statistika!$F$64,'Help-list'!$BH208*'Help-list'!$V$7,IF($B209=Statistika!$F$65,'Help-list'!$BH208*'Help-list'!$V$8,IF($B209=Statistika!$F$66,'Help-list'!$BH208*'Help-list'!$V$9,IF($B209=Statistika!$F$67,'Help-list'!$BH208*'Help-list'!$V$10,IF($B209=Statistika!$F$68,'Help-list'!$BH208*'Help-list'!$V$11,IF($B209=Statistika!$F$69,'Help-list'!$BH208*'Help-list'!$V$12,IF($B209=Statistika!$F$70,'Help-list'!$BH208*'Help-list'!$V$13,""))))))))</f>
        <v/>
      </c>
      <c r="W209" s="566"/>
      <c r="X209" s="567"/>
      <c r="Y209" s="567"/>
      <c r="Z209" s="567"/>
      <c r="AA209" s="567"/>
      <c r="AB209" s="567"/>
      <c r="AC209" s="567"/>
      <c r="AD209" s="567"/>
      <c r="AE209" s="347"/>
      <c r="AF209" s="568"/>
    </row>
    <row r="210" spans="1:32">
      <c r="A210" s="38"/>
      <c r="B210" s="10"/>
      <c r="C210" s="555"/>
      <c r="D210" s="556"/>
      <c r="E210" s="555"/>
      <c r="F210" s="28"/>
      <c r="G210" s="557" t="str">
        <f t="shared" si="8"/>
        <v/>
      </c>
      <c r="H210" s="558"/>
      <c r="I210" s="542"/>
      <c r="J210" s="10"/>
      <c r="K210" s="559"/>
      <c r="L210" s="559"/>
      <c r="M210" s="559"/>
      <c r="N210" s="560" t="str">
        <f>IF($B210=Statistika!$F$63,'Help-list'!$BD209*'Help-list'!$V$6,IF($B210=Statistika!$F$64,'Help-list'!$BD209*'Help-list'!$V$7,IF($B210=Statistika!$F$65,'Help-list'!$BD209*'Help-list'!$V$8,IF($B210=Statistika!$F$66,'Help-list'!$BD209*'Help-list'!$V$9,IF($B210=Statistika!$F$67,'Help-list'!$BD209*'Help-list'!$V$10,IF($B210=Statistika!$F$68,'Help-list'!$BD209*'Help-list'!$V$11,IF($B210=Statistika!$F$69,'Help-list'!$BD209*'Help-list'!$V$12,IF($B210=Statistika!$F$70,'Help-list'!$BD209*'Help-list'!$V$13,""))))))))</f>
        <v/>
      </c>
      <c r="O210" s="559"/>
      <c r="P210" s="561" t="str">
        <f>IF($B210=Statistika!$F$63,'Help-list'!$BE209*'Help-list'!$V$6,IF($B210=Statistika!$F$64,'Help-list'!$BE209*'Help-list'!$V$7,IF($B210=Statistika!$F$65,'Help-list'!$BE209*'Help-list'!$V$8,IF($B210=Statistika!$F$66,'Help-list'!$BE209*'Help-list'!$V$9,IF($B210=Statistika!$F$67,'Help-list'!$BE209*'Help-list'!$V$10,IF($B210=Statistika!$F$68,'Help-list'!$BE209*'Help-list'!$V$11,IF($B210=Statistika!$F$69,'Help-list'!$BE209*'Help-list'!$V$12,IF($B210=Statistika!$F$70,'Help-list'!$BE209*'Help-list'!$V$13,""))))))))</f>
        <v/>
      </c>
      <c r="Q210" s="562" t="str">
        <f t="shared" si="9"/>
        <v/>
      </c>
      <c r="R210" s="563" t="str">
        <f>IF($B210=Statistika!$F$63,'Help-list'!$BF209*'Help-list'!$V$6,IF($B210=Statistika!$F$64,'Help-list'!$BF209*'Help-list'!$V$7,IF($B210=Statistika!$F$65,'Help-list'!$BF209*'Help-list'!$V$8,IF($B210=Statistika!$F$66,'Help-list'!$BF209*'Help-list'!$V$9,IF($B210=Statistika!$F$67,'Help-list'!$BF209*'Help-list'!$V$10,IF($B210=Statistika!$F$68,'Help-list'!$BF209*'Help-list'!$V$11,IF($B210=Statistika!$F$69,'Help-list'!$BF209*'Help-list'!$V$12,IF($B210=Statistika!$F$70,'Help-list'!$BF209*'Help-list'!$V$13,""))))))))</f>
        <v/>
      </c>
      <c r="S210" s="564"/>
      <c r="T210" s="565" t="str">
        <f>IF($B210=Statistika!$F$63,'Help-list'!$BG209*'Help-list'!$V$6,IF($B210=Statistika!$F$64,'Help-list'!$BG209*'Help-list'!$V$7,IF($B210=Statistika!$F$65,'Help-list'!$BG209*'Help-list'!$V$8,IF($B210=Statistika!$F$66,'Help-list'!$BG209*'Help-list'!$V$9,IF($B210=Statistika!$F$67,'Help-list'!$BG209*'Help-list'!$V$10,IF($B210=Statistika!$F$68,'Help-list'!$BG209*'Help-list'!$V$11,IF($B210=Statistika!$F$69,'Help-list'!$BG209*'Help-list'!$V$12,IF($B210=Statistika!$F$70,'Help-list'!$BG209*'Help-list'!$V$13,""))))))))</f>
        <v/>
      </c>
      <c r="U210" s="564"/>
      <c r="V210" s="565" t="str">
        <f>IF($B210=Statistika!$F$63,'Help-list'!$BH209*'Help-list'!$V$6,IF($B210=Statistika!$F$64,'Help-list'!$BH209*'Help-list'!$V$7,IF($B210=Statistika!$F$65,'Help-list'!$BH209*'Help-list'!$V$8,IF($B210=Statistika!$F$66,'Help-list'!$BH209*'Help-list'!$V$9,IF($B210=Statistika!$F$67,'Help-list'!$BH209*'Help-list'!$V$10,IF($B210=Statistika!$F$68,'Help-list'!$BH209*'Help-list'!$V$11,IF($B210=Statistika!$F$69,'Help-list'!$BH209*'Help-list'!$V$12,IF($B210=Statistika!$F$70,'Help-list'!$BH209*'Help-list'!$V$13,""))))))))</f>
        <v/>
      </c>
      <c r="W210" s="566"/>
      <c r="X210" s="567"/>
      <c r="Y210" s="567"/>
      <c r="Z210" s="567"/>
      <c r="AA210" s="567"/>
      <c r="AB210" s="567"/>
      <c r="AC210" s="567"/>
      <c r="AD210" s="567"/>
      <c r="AE210" s="347"/>
      <c r="AF210" s="568"/>
    </row>
    <row r="211" spans="1:32">
      <c r="A211" s="38"/>
      <c r="B211" s="10"/>
      <c r="C211" s="555"/>
      <c r="D211" s="556"/>
      <c r="E211" s="555"/>
      <c r="F211" s="28"/>
      <c r="G211" s="557" t="str">
        <f t="shared" si="8"/>
        <v/>
      </c>
      <c r="H211" s="558"/>
      <c r="I211" s="542"/>
      <c r="J211" s="10"/>
      <c r="K211" s="559"/>
      <c r="L211" s="559"/>
      <c r="M211" s="559"/>
      <c r="N211" s="560" t="str">
        <f>IF($B211=Statistika!$F$63,'Help-list'!$BD210*'Help-list'!$V$6,IF($B211=Statistika!$F$64,'Help-list'!$BD210*'Help-list'!$V$7,IF($B211=Statistika!$F$65,'Help-list'!$BD210*'Help-list'!$V$8,IF($B211=Statistika!$F$66,'Help-list'!$BD210*'Help-list'!$V$9,IF($B211=Statistika!$F$67,'Help-list'!$BD210*'Help-list'!$V$10,IF($B211=Statistika!$F$68,'Help-list'!$BD210*'Help-list'!$V$11,IF($B211=Statistika!$F$69,'Help-list'!$BD210*'Help-list'!$V$12,IF($B211=Statistika!$F$70,'Help-list'!$BD210*'Help-list'!$V$13,""))))))))</f>
        <v/>
      </c>
      <c r="O211" s="559"/>
      <c r="P211" s="561" t="str">
        <f>IF($B211=Statistika!$F$63,'Help-list'!$BE210*'Help-list'!$V$6,IF($B211=Statistika!$F$64,'Help-list'!$BE210*'Help-list'!$V$7,IF($B211=Statistika!$F$65,'Help-list'!$BE210*'Help-list'!$V$8,IF($B211=Statistika!$F$66,'Help-list'!$BE210*'Help-list'!$V$9,IF($B211=Statistika!$F$67,'Help-list'!$BE210*'Help-list'!$V$10,IF($B211=Statistika!$F$68,'Help-list'!$BE210*'Help-list'!$V$11,IF($B211=Statistika!$F$69,'Help-list'!$BE210*'Help-list'!$V$12,IF($B211=Statistika!$F$70,'Help-list'!$BE210*'Help-list'!$V$13,""))))))))</f>
        <v/>
      </c>
      <c r="Q211" s="562" t="str">
        <f t="shared" si="9"/>
        <v/>
      </c>
      <c r="R211" s="563" t="str">
        <f>IF($B211=Statistika!$F$63,'Help-list'!$BF210*'Help-list'!$V$6,IF($B211=Statistika!$F$64,'Help-list'!$BF210*'Help-list'!$V$7,IF($B211=Statistika!$F$65,'Help-list'!$BF210*'Help-list'!$V$8,IF($B211=Statistika!$F$66,'Help-list'!$BF210*'Help-list'!$V$9,IF($B211=Statistika!$F$67,'Help-list'!$BF210*'Help-list'!$V$10,IF($B211=Statistika!$F$68,'Help-list'!$BF210*'Help-list'!$V$11,IF($B211=Statistika!$F$69,'Help-list'!$BF210*'Help-list'!$V$12,IF($B211=Statistika!$F$70,'Help-list'!$BF210*'Help-list'!$V$13,""))))))))</f>
        <v/>
      </c>
      <c r="S211" s="564"/>
      <c r="T211" s="565" t="str">
        <f>IF($B211=Statistika!$F$63,'Help-list'!$BG210*'Help-list'!$V$6,IF($B211=Statistika!$F$64,'Help-list'!$BG210*'Help-list'!$V$7,IF($B211=Statistika!$F$65,'Help-list'!$BG210*'Help-list'!$V$8,IF($B211=Statistika!$F$66,'Help-list'!$BG210*'Help-list'!$V$9,IF($B211=Statistika!$F$67,'Help-list'!$BG210*'Help-list'!$V$10,IF($B211=Statistika!$F$68,'Help-list'!$BG210*'Help-list'!$V$11,IF($B211=Statistika!$F$69,'Help-list'!$BG210*'Help-list'!$V$12,IF($B211=Statistika!$F$70,'Help-list'!$BG210*'Help-list'!$V$13,""))))))))</f>
        <v/>
      </c>
      <c r="U211" s="564"/>
      <c r="V211" s="565" t="str">
        <f>IF($B211=Statistika!$F$63,'Help-list'!$BH210*'Help-list'!$V$6,IF($B211=Statistika!$F$64,'Help-list'!$BH210*'Help-list'!$V$7,IF($B211=Statistika!$F$65,'Help-list'!$BH210*'Help-list'!$V$8,IF($B211=Statistika!$F$66,'Help-list'!$BH210*'Help-list'!$V$9,IF($B211=Statistika!$F$67,'Help-list'!$BH210*'Help-list'!$V$10,IF($B211=Statistika!$F$68,'Help-list'!$BH210*'Help-list'!$V$11,IF($B211=Statistika!$F$69,'Help-list'!$BH210*'Help-list'!$V$12,IF($B211=Statistika!$F$70,'Help-list'!$BH210*'Help-list'!$V$13,""))))))))</f>
        <v/>
      </c>
      <c r="W211" s="566"/>
      <c r="X211" s="567"/>
      <c r="Y211" s="567"/>
      <c r="Z211" s="567"/>
      <c r="AA211" s="567"/>
      <c r="AB211" s="567"/>
      <c r="AC211" s="567"/>
      <c r="AD211" s="567"/>
      <c r="AE211" s="347"/>
      <c r="AF211" s="568"/>
    </row>
    <row r="212" spans="1:32">
      <c r="A212" s="38"/>
      <c r="B212" s="10"/>
      <c r="C212" s="555"/>
      <c r="D212" s="556"/>
      <c r="E212" s="555"/>
      <c r="F212" s="28"/>
      <c r="G212" s="557" t="str">
        <f t="shared" si="8"/>
        <v/>
      </c>
      <c r="H212" s="558"/>
      <c r="I212" s="542"/>
      <c r="J212" s="10"/>
      <c r="K212" s="559"/>
      <c r="L212" s="559"/>
      <c r="M212" s="559"/>
      <c r="N212" s="560" t="str">
        <f>IF($B212=Statistika!$F$63,'Help-list'!$BD211*'Help-list'!$V$6,IF($B212=Statistika!$F$64,'Help-list'!$BD211*'Help-list'!$V$7,IF($B212=Statistika!$F$65,'Help-list'!$BD211*'Help-list'!$V$8,IF($B212=Statistika!$F$66,'Help-list'!$BD211*'Help-list'!$V$9,IF($B212=Statistika!$F$67,'Help-list'!$BD211*'Help-list'!$V$10,IF($B212=Statistika!$F$68,'Help-list'!$BD211*'Help-list'!$V$11,IF($B212=Statistika!$F$69,'Help-list'!$BD211*'Help-list'!$V$12,IF($B212=Statistika!$F$70,'Help-list'!$BD211*'Help-list'!$V$13,""))))))))</f>
        <v/>
      </c>
      <c r="O212" s="559"/>
      <c r="P212" s="561" t="str">
        <f>IF($B212=Statistika!$F$63,'Help-list'!$BE211*'Help-list'!$V$6,IF($B212=Statistika!$F$64,'Help-list'!$BE211*'Help-list'!$V$7,IF($B212=Statistika!$F$65,'Help-list'!$BE211*'Help-list'!$V$8,IF($B212=Statistika!$F$66,'Help-list'!$BE211*'Help-list'!$V$9,IF($B212=Statistika!$F$67,'Help-list'!$BE211*'Help-list'!$V$10,IF($B212=Statistika!$F$68,'Help-list'!$BE211*'Help-list'!$V$11,IF($B212=Statistika!$F$69,'Help-list'!$BE211*'Help-list'!$V$12,IF($B212=Statistika!$F$70,'Help-list'!$BE211*'Help-list'!$V$13,""))))))))</f>
        <v/>
      </c>
      <c r="Q212" s="562" t="str">
        <f t="shared" si="9"/>
        <v/>
      </c>
      <c r="R212" s="563" t="str">
        <f>IF($B212=Statistika!$F$63,'Help-list'!$BF211*'Help-list'!$V$6,IF($B212=Statistika!$F$64,'Help-list'!$BF211*'Help-list'!$V$7,IF($B212=Statistika!$F$65,'Help-list'!$BF211*'Help-list'!$V$8,IF($B212=Statistika!$F$66,'Help-list'!$BF211*'Help-list'!$V$9,IF($B212=Statistika!$F$67,'Help-list'!$BF211*'Help-list'!$V$10,IF($B212=Statistika!$F$68,'Help-list'!$BF211*'Help-list'!$V$11,IF($B212=Statistika!$F$69,'Help-list'!$BF211*'Help-list'!$V$12,IF($B212=Statistika!$F$70,'Help-list'!$BF211*'Help-list'!$V$13,""))))))))</f>
        <v/>
      </c>
      <c r="S212" s="564"/>
      <c r="T212" s="565" t="str">
        <f>IF($B212=Statistika!$F$63,'Help-list'!$BG211*'Help-list'!$V$6,IF($B212=Statistika!$F$64,'Help-list'!$BG211*'Help-list'!$V$7,IF($B212=Statistika!$F$65,'Help-list'!$BG211*'Help-list'!$V$8,IF($B212=Statistika!$F$66,'Help-list'!$BG211*'Help-list'!$V$9,IF($B212=Statistika!$F$67,'Help-list'!$BG211*'Help-list'!$V$10,IF($B212=Statistika!$F$68,'Help-list'!$BG211*'Help-list'!$V$11,IF($B212=Statistika!$F$69,'Help-list'!$BG211*'Help-list'!$V$12,IF($B212=Statistika!$F$70,'Help-list'!$BG211*'Help-list'!$V$13,""))))))))</f>
        <v/>
      </c>
      <c r="U212" s="564"/>
      <c r="V212" s="565" t="str">
        <f>IF($B212=Statistika!$F$63,'Help-list'!$BH211*'Help-list'!$V$6,IF($B212=Statistika!$F$64,'Help-list'!$BH211*'Help-list'!$V$7,IF($B212=Statistika!$F$65,'Help-list'!$BH211*'Help-list'!$V$8,IF($B212=Statistika!$F$66,'Help-list'!$BH211*'Help-list'!$V$9,IF($B212=Statistika!$F$67,'Help-list'!$BH211*'Help-list'!$V$10,IF($B212=Statistika!$F$68,'Help-list'!$BH211*'Help-list'!$V$11,IF($B212=Statistika!$F$69,'Help-list'!$BH211*'Help-list'!$V$12,IF($B212=Statistika!$F$70,'Help-list'!$BH211*'Help-list'!$V$13,""))))))))</f>
        <v/>
      </c>
      <c r="W212" s="566"/>
      <c r="X212" s="567"/>
      <c r="Y212" s="567"/>
      <c r="Z212" s="567"/>
      <c r="AA212" s="567"/>
      <c r="AB212" s="567"/>
      <c r="AC212" s="567"/>
      <c r="AD212" s="567"/>
      <c r="AE212" s="347"/>
      <c r="AF212" s="568"/>
    </row>
    <row r="213" spans="1:32">
      <c r="A213" s="38"/>
      <c r="B213" s="10"/>
      <c r="C213" s="555"/>
      <c r="D213" s="556"/>
      <c r="E213" s="555"/>
      <c r="F213" s="28"/>
      <c r="G213" s="557" t="str">
        <f t="shared" si="8"/>
        <v/>
      </c>
      <c r="H213" s="558"/>
      <c r="I213" s="542"/>
      <c r="J213" s="10"/>
      <c r="K213" s="559"/>
      <c r="L213" s="559"/>
      <c r="M213" s="559"/>
      <c r="N213" s="560" t="str">
        <f>IF($B213=Statistika!$F$63,'Help-list'!$BD212*'Help-list'!$V$6,IF($B213=Statistika!$F$64,'Help-list'!$BD212*'Help-list'!$V$7,IF($B213=Statistika!$F$65,'Help-list'!$BD212*'Help-list'!$V$8,IF($B213=Statistika!$F$66,'Help-list'!$BD212*'Help-list'!$V$9,IF($B213=Statistika!$F$67,'Help-list'!$BD212*'Help-list'!$V$10,IF($B213=Statistika!$F$68,'Help-list'!$BD212*'Help-list'!$V$11,IF($B213=Statistika!$F$69,'Help-list'!$BD212*'Help-list'!$V$12,IF($B213=Statistika!$F$70,'Help-list'!$BD212*'Help-list'!$V$13,""))))))))</f>
        <v/>
      </c>
      <c r="O213" s="559"/>
      <c r="P213" s="561" t="str">
        <f>IF($B213=Statistika!$F$63,'Help-list'!$BE212*'Help-list'!$V$6,IF($B213=Statistika!$F$64,'Help-list'!$BE212*'Help-list'!$V$7,IF($B213=Statistika!$F$65,'Help-list'!$BE212*'Help-list'!$V$8,IF($B213=Statistika!$F$66,'Help-list'!$BE212*'Help-list'!$V$9,IF($B213=Statistika!$F$67,'Help-list'!$BE212*'Help-list'!$V$10,IF($B213=Statistika!$F$68,'Help-list'!$BE212*'Help-list'!$V$11,IF($B213=Statistika!$F$69,'Help-list'!$BE212*'Help-list'!$V$12,IF($B213=Statistika!$F$70,'Help-list'!$BE212*'Help-list'!$V$13,""))))))))</f>
        <v/>
      </c>
      <c r="Q213" s="562" t="str">
        <f t="shared" si="9"/>
        <v/>
      </c>
      <c r="R213" s="563" t="str">
        <f>IF($B213=Statistika!$F$63,'Help-list'!$BF212*'Help-list'!$V$6,IF($B213=Statistika!$F$64,'Help-list'!$BF212*'Help-list'!$V$7,IF($B213=Statistika!$F$65,'Help-list'!$BF212*'Help-list'!$V$8,IF($B213=Statistika!$F$66,'Help-list'!$BF212*'Help-list'!$V$9,IF($B213=Statistika!$F$67,'Help-list'!$BF212*'Help-list'!$V$10,IF($B213=Statistika!$F$68,'Help-list'!$BF212*'Help-list'!$V$11,IF($B213=Statistika!$F$69,'Help-list'!$BF212*'Help-list'!$V$12,IF($B213=Statistika!$F$70,'Help-list'!$BF212*'Help-list'!$V$13,""))))))))</f>
        <v/>
      </c>
      <c r="S213" s="564"/>
      <c r="T213" s="565" t="str">
        <f>IF($B213=Statistika!$F$63,'Help-list'!$BG212*'Help-list'!$V$6,IF($B213=Statistika!$F$64,'Help-list'!$BG212*'Help-list'!$V$7,IF($B213=Statistika!$F$65,'Help-list'!$BG212*'Help-list'!$V$8,IF($B213=Statistika!$F$66,'Help-list'!$BG212*'Help-list'!$V$9,IF($B213=Statistika!$F$67,'Help-list'!$BG212*'Help-list'!$V$10,IF($B213=Statistika!$F$68,'Help-list'!$BG212*'Help-list'!$V$11,IF($B213=Statistika!$F$69,'Help-list'!$BG212*'Help-list'!$V$12,IF($B213=Statistika!$F$70,'Help-list'!$BG212*'Help-list'!$V$13,""))))))))</f>
        <v/>
      </c>
      <c r="U213" s="564"/>
      <c r="V213" s="565" t="str">
        <f>IF($B213=Statistika!$F$63,'Help-list'!$BH212*'Help-list'!$V$6,IF($B213=Statistika!$F$64,'Help-list'!$BH212*'Help-list'!$V$7,IF($B213=Statistika!$F$65,'Help-list'!$BH212*'Help-list'!$V$8,IF($B213=Statistika!$F$66,'Help-list'!$BH212*'Help-list'!$V$9,IF($B213=Statistika!$F$67,'Help-list'!$BH212*'Help-list'!$V$10,IF($B213=Statistika!$F$68,'Help-list'!$BH212*'Help-list'!$V$11,IF($B213=Statistika!$F$69,'Help-list'!$BH212*'Help-list'!$V$12,IF($B213=Statistika!$F$70,'Help-list'!$BH212*'Help-list'!$V$13,""))))))))</f>
        <v/>
      </c>
      <c r="W213" s="566"/>
      <c r="X213" s="567"/>
      <c r="Y213" s="567"/>
      <c r="Z213" s="567"/>
      <c r="AA213" s="567"/>
      <c r="AB213" s="567"/>
      <c r="AC213" s="567"/>
      <c r="AD213" s="567"/>
      <c r="AE213" s="347"/>
      <c r="AF213" s="568"/>
    </row>
    <row r="214" spans="1:32">
      <c r="A214" s="38"/>
      <c r="B214" s="10"/>
      <c r="C214" s="555"/>
      <c r="D214" s="556"/>
      <c r="E214" s="555"/>
      <c r="F214" s="28"/>
      <c r="G214" s="557" t="str">
        <f t="shared" si="8"/>
        <v/>
      </c>
      <c r="H214" s="558"/>
      <c r="I214" s="542"/>
      <c r="J214" s="10"/>
      <c r="K214" s="559"/>
      <c r="L214" s="559"/>
      <c r="M214" s="559"/>
      <c r="N214" s="560" t="str">
        <f>IF($B214=Statistika!$F$63,'Help-list'!$BD213*'Help-list'!$V$6,IF($B214=Statistika!$F$64,'Help-list'!$BD213*'Help-list'!$V$7,IF($B214=Statistika!$F$65,'Help-list'!$BD213*'Help-list'!$V$8,IF($B214=Statistika!$F$66,'Help-list'!$BD213*'Help-list'!$V$9,IF($B214=Statistika!$F$67,'Help-list'!$BD213*'Help-list'!$V$10,IF($B214=Statistika!$F$68,'Help-list'!$BD213*'Help-list'!$V$11,IF($B214=Statistika!$F$69,'Help-list'!$BD213*'Help-list'!$V$12,IF($B214=Statistika!$F$70,'Help-list'!$BD213*'Help-list'!$V$13,""))))))))</f>
        <v/>
      </c>
      <c r="O214" s="559"/>
      <c r="P214" s="561" t="str">
        <f>IF($B214=Statistika!$F$63,'Help-list'!$BE213*'Help-list'!$V$6,IF($B214=Statistika!$F$64,'Help-list'!$BE213*'Help-list'!$V$7,IF($B214=Statistika!$F$65,'Help-list'!$BE213*'Help-list'!$V$8,IF($B214=Statistika!$F$66,'Help-list'!$BE213*'Help-list'!$V$9,IF($B214=Statistika!$F$67,'Help-list'!$BE213*'Help-list'!$V$10,IF($B214=Statistika!$F$68,'Help-list'!$BE213*'Help-list'!$V$11,IF($B214=Statistika!$F$69,'Help-list'!$BE213*'Help-list'!$V$12,IF($B214=Statistika!$F$70,'Help-list'!$BE213*'Help-list'!$V$13,""))))))))</f>
        <v/>
      </c>
      <c r="Q214" s="562" t="str">
        <f t="shared" si="9"/>
        <v/>
      </c>
      <c r="R214" s="563" t="str">
        <f>IF($B214=Statistika!$F$63,'Help-list'!$BF213*'Help-list'!$V$6,IF($B214=Statistika!$F$64,'Help-list'!$BF213*'Help-list'!$V$7,IF($B214=Statistika!$F$65,'Help-list'!$BF213*'Help-list'!$V$8,IF($B214=Statistika!$F$66,'Help-list'!$BF213*'Help-list'!$V$9,IF($B214=Statistika!$F$67,'Help-list'!$BF213*'Help-list'!$V$10,IF($B214=Statistika!$F$68,'Help-list'!$BF213*'Help-list'!$V$11,IF($B214=Statistika!$F$69,'Help-list'!$BF213*'Help-list'!$V$12,IF($B214=Statistika!$F$70,'Help-list'!$BF213*'Help-list'!$V$13,""))))))))</f>
        <v/>
      </c>
      <c r="S214" s="564"/>
      <c r="T214" s="565" t="str">
        <f>IF($B214=Statistika!$F$63,'Help-list'!$BG213*'Help-list'!$V$6,IF($B214=Statistika!$F$64,'Help-list'!$BG213*'Help-list'!$V$7,IF($B214=Statistika!$F$65,'Help-list'!$BG213*'Help-list'!$V$8,IF($B214=Statistika!$F$66,'Help-list'!$BG213*'Help-list'!$V$9,IF($B214=Statistika!$F$67,'Help-list'!$BG213*'Help-list'!$V$10,IF($B214=Statistika!$F$68,'Help-list'!$BG213*'Help-list'!$V$11,IF($B214=Statistika!$F$69,'Help-list'!$BG213*'Help-list'!$V$12,IF($B214=Statistika!$F$70,'Help-list'!$BG213*'Help-list'!$V$13,""))))))))</f>
        <v/>
      </c>
      <c r="U214" s="564"/>
      <c r="V214" s="565" t="str">
        <f>IF($B214=Statistika!$F$63,'Help-list'!$BH213*'Help-list'!$V$6,IF($B214=Statistika!$F$64,'Help-list'!$BH213*'Help-list'!$V$7,IF($B214=Statistika!$F$65,'Help-list'!$BH213*'Help-list'!$V$8,IF($B214=Statistika!$F$66,'Help-list'!$BH213*'Help-list'!$V$9,IF($B214=Statistika!$F$67,'Help-list'!$BH213*'Help-list'!$V$10,IF($B214=Statistika!$F$68,'Help-list'!$BH213*'Help-list'!$V$11,IF($B214=Statistika!$F$69,'Help-list'!$BH213*'Help-list'!$V$12,IF($B214=Statistika!$F$70,'Help-list'!$BH213*'Help-list'!$V$13,""))))))))</f>
        <v/>
      </c>
      <c r="W214" s="566"/>
      <c r="X214" s="567"/>
      <c r="Y214" s="567"/>
      <c r="Z214" s="567"/>
      <c r="AA214" s="567"/>
      <c r="AB214" s="567"/>
      <c r="AC214" s="567"/>
      <c r="AD214" s="567"/>
      <c r="AE214" s="347"/>
      <c r="AF214" s="568"/>
    </row>
    <row r="215" spans="1:32">
      <c r="A215" s="38"/>
      <c r="B215" s="10"/>
      <c r="C215" s="555"/>
      <c r="D215" s="556"/>
      <c r="E215" s="555"/>
      <c r="F215" s="28"/>
      <c r="G215" s="557" t="str">
        <f t="shared" si="8"/>
        <v/>
      </c>
      <c r="H215" s="558"/>
      <c r="I215" s="542"/>
      <c r="J215" s="10"/>
      <c r="K215" s="559"/>
      <c r="L215" s="559"/>
      <c r="M215" s="559"/>
      <c r="N215" s="560" t="str">
        <f>IF($B215=Statistika!$F$63,'Help-list'!$BD214*'Help-list'!$V$6,IF($B215=Statistika!$F$64,'Help-list'!$BD214*'Help-list'!$V$7,IF($B215=Statistika!$F$65,'Help-list'!$BD214*'Help-list'!$V$8,IF($B215=Statistika!$F$66,'Help-list'!$BD214*'Help-list'!$V$9,IF($B215=Statistika!$F$67,'Help-list'!$BD214*'Help-list'!$V$10,IF($B215=Statistika!$F$68,'Help-list'!$BD214*'Help-list'!$V$11,IF($B215=Statistika!$F$69,'Help-list'!$BD214*'Help-list'!$V$12,IF($B215=Statistika!$F$70,'Help-list'!$BD214*'Help-list'!$V$13,""))))))))</f>
        <v/>
      </c>
      <c r="O215" s="559"/>
      <c r="P215" s="561" t="str">
        <f>IF($B215=Statistika!$F$63,'Help-list'!$BE214*'Help-list'!$V$6,IF($B215=Statistika!$F$64,'Help-list'!$BE214*'Help-list'!$V$7,IF($B215=Statistika!$F$65,'Help-list'!$BE214*'Help-list'!$V$8,IF($B215=Statistika!$F$66,'Help-list'!$BE214*'Help-list'!$V$9,IF($B215=Statistika!$F$67,'Help-list'!$BE214*'Help-list'!$V$10,IF($B215=Statistika!$F$68,'Help-list'!$BE214*'Help-list'!$V$11,IF($B215=Statistika!$F$69,'Help-list'!$BE214*'Help-list'!$V$12,IF($B215=Statistika!$F$70,'Help-list'!$BE214*'Help-list'!$V$13,""))))))))</f>
        <v/>
      </c>
      <c r="Q215" s="562" t="str">
        <f t="shared" si="9"/>
        <v/>
      </c>
      <c r="R215" s="563" t="str">
        <f>IF($B215=Statistika!$F$63,'Help-list'!$BF214*'Help-list'!$V$6,IF($B215=Statistika!$F$64,'Help-list'!$BF214*'Help-list'!$V$7,IF($B215=Statistika!$F$65,'Help-list'!$BF214*'Help-list'!$V$8,IF($B215=Statistika!$F$66,'Help-list'!$BF214*'Help-list'!$V$9,IF($B215=Statistika!$F$67,'Help-list'!$BF214*'Help-list'!$V$10,IF($B215=Statistika!$F$68,'Help-list'!$BF214*'Help-list'!$V$11,IF($B215=Statistika!$F$69,'Help-list'!$BF214*'Help-list'!$V$12,IF($B215=Statistika!$F$70,'Help-list'!$BF214*'Help-list'!$V$13,""))))))))</f>
        <v/>
      </c>
      <c r="S215" s="564"/>
      <c r="T215" s="565" t="str">
        <f>IF($B215=Statistika!$F$63,'Help-list'!$BG214*'Help-list'!$V$6,IF($B215=Statistika!$F$64,'Help-list'!$BG214*'Help-list'!$V$7,IF($B215=Statistika!$F$65,'Help-list'!$BG214*'Help-list'!$V$8,IF($B215=Statistika!$F$66,'Help-list'!$BG214*'Help-list'!$V$9,IF($B215=Statistika!$F$67,'Help-list'!$BG214*'Help-list'!$V$10,IF($B215=Statistika!$F$68,'Help-list'!$BG214*'Help-list'!$V$11,IF($B215=Statistika!$F$69,'Help-list'!$BG214*'Help-list'!$V$12,IF($B215=Statistika!$F$70,'Help-list'!$BG214*'Help-list'!$V$13,""))))))))</f>
        <v/>
      </c>
      <c r="U215" s="564"/>
      <c r="V215" s="565" t="str">
        <f>IF($B215=Statistika!$F$63,'Help-list'!$BH214*'Help-list'!$V$6,IF($B215=Statistika!$F$64,'Help-list'!$BH214*'Help-list'!$V$7,IF($B215=Statistika!$F$65,'Help-list'!$BH214*'Help-list'!$V$8,IF($B215=Statistika!$F$66,'Help-list'!$BH214*'Help-list'!$V$9,IF($B215=Statistika!$F$67,'Help-list'!$BH214*'Help-list'!$V$10,IF($B215=Statistika!$F$68,'Help-list'!$BH214*'Help-list'!$V$11,IF($B215=Statistika!$F$69,'Help-list'!$BH214*'Help-list'!$V$12,IF($B215=Statistika!$F$70,'Help-list'!$BH214*'Help-list'!$V$13,""))))))))</f>
        <v/>
      </c>
      <c r="W215" s="566"/>
      <c r="X215" s="567"/>
      <c r="Y215" s="567"/>
      <c r="Z215" s="567"/>
      <c r="AA215" s="567"/>
      <c r="AB215" s="567"/>
      <c r="AC215" s="567"/>
      <c r="AD215" s="567"/>
      <c r="AE215" s="347"/>
      <c r="AF215" s="568"/>
    </row>
    <row r="216" spans="1:32">
      <c r="A216" s="38"/>
      <c r="B216" s="10"/>
      <c r="C216" s="555"/>
      <c r="D216" s="556"/>
      <c r="E216" s="555"/>
      <c r="F216" s="28"/>
      <c r="G216" s="557" t="str">
        <f t="shared" si="8"/>
        <v/>
      </c>
      <c r="H216" s="558"/>
      <c r="I216" s="542"/>
      <c r="J216" s="10"/>
      <c r="K216" s="559"/>
      <c r="L216" s="559"/>
      <c r="M216" s="559"/>
      <c r="N216" s="560" t="str">
        <f>IF($B216=Statistika!$F$63,'Help-list'!$BD215*'Help-list'!$V$6,IF($B216=Statistika!$F$64,'Help-list'!$BD215*'Help-list'!$V$7,IF($B216=Statistika!$F$65,'Help-list'!$BD215*'Help-list'!$V$8,IF($B216=Statistika!$F$66,'Help-list'!$BD215*'Help-list'!$V$9,IF($B216=Statistika!$F$67,'Help-list'!$BD215*'Help-list'!$V$10,IF($B216=Statistika!$F$68,'Help-list'!$BD215*'Help-list'!$V$11,IF($B216=Statistika!$F$69,'Help-list'!$BD215*'Help-list'!$V$12,IF($B216=Statistika!$F$70,'Help-list'!$BD215*'Help-list'!$V$13,""))))))))</f>
        <v/>
      </c>
      <c r="O216" s="559"/>
      <c r="P216" s="561" t="str">
        <f>IF($B216=Statistika!$F$63,'Help-list'!$BE215*'Help-list'!$V$6,IF($B216=Statistika!$F$64,'Help-list'!$BE215*'Help-list'!$V$7,IF($B216=Statistika!$F$65,'Help-list'!$BE215*'Help-list'!$V$8,IF($B216=Statistika!$F$66,'Help-list'!$BE215*'Help-list'!$V$9,IF($B216=Statistika!$F$67,'Help-list'!$BE215*'Help-list'!$V$10,IF($B216=Statistika!$F$68,'Help-list'!$BE215*'Help-list'!$V$11,IF($B216=Statistika!$F$69,'Help-list'!$BE215*'Help-list'!$V$12,IF($B216=Statistika!$F$70,'Help-list'!$BE215*'Help-list'!$V$13,""))))))))</f>
        <v/>
      </c>
      <c r="Q216" s="562" t="str">
        <f t="shared" si="9"/>
        <v/>
      </c>
      <c r="R216" s="563" t="str">
        <f>IF($B216=Statistika!$F$63,'Help-list'!$BF215*'Help-list'!$V$6,IF($B216=Statistika!$F$64,'Help-list'!$BF215*'Help-list'!$V$7,IF($B216=Statistika!$F$65,'Help-list'!$BF215*'Help-list'!$V$8,IF($B216=Statistika!$F$66,'Help-list'!$BF215*'Help-list'!$V$9,IF($B216=Statistika!$F$67,'Help-list'!$BF215*'Help-list'!$V$10,IF($B216=Statistika!$F$68,'Help-list'!$BF215*'Help-list'!$V$11,IF($B216=Statistika!$F$69,'Help-list'!$BF215*'Help-list'!$V$12,IF($B216=Statistika!$F$70,'Help-list'!$BF215*'Help-list'!$V$13,""))))))))</f>
        <v/>
      </c>
      <c r="S216" s="564"/>
      <c r="T216" s="565" t="str">
        <f>IF($B216=Statistika!$F$63,'Help-list'!$BG215*'Help-list'!$V$6,IF($B216=Statistika!$F$64,'Help-list'!$BG215*'Help-list'!$V$7,IF($B216=Statistika!$F$65,'Help-list'!$BG215*'Help-list'!$V$8,IF($B216=Statistika!$F$66,'Help-list'!$BG215*'Help-list'!$V$9,IF($B216=Statistika!$F$67,'Help-list'!$BG215*'Help-list'!$V$10,IF($B216=Statistika!$F$68,'Help-list'!$BG215*'Help-list'!$V$11,IF($B216=Statistika!$F$69,'Help-list'!$BG215*'Help-list'!$V$12,IF($B216=Statistika!$F$70,'Help-list'!$BG215*'Help-list'!$V$13,""))))))))</f>
        <v/>
      </c>
      <c r="U216" s="564"/>
      <c r="V216" s="565" t="str">
        <f>IF($B216=Statistika!$F$63,'Help-list'!$BH215*'Help-list'!$V$6,IF($B216=Statistika!$F$64,'Help-list'!$BH215*'Help-list'!$V$7,IF($B216=Statistika!$F$65,'Help-list'!$BH215*'Help-list'!$V$8,IF($B216=Statistika!$F$66,'Help-list'!$BH215*'Help-list'!$V$9,IF($B216=Statistika!$F$67,'Help-list'!$BH215*'Help-list'!$V$10,IF($B216=Statistika!$F$68,'Help-list'!$BH215*'Help-list'!$V$11,IF($B216=Statistika!$F$69,'Help-list'!$BH215*'Help-list'!$V$12,IF($B216=Statistika!$F$70,'Help-list'!$BH215*'Help-list'!$V$13,""))))))))</f>
        <v/>
      </c>
      <c r="W216" s="566"/>
      <c r="X216" s="567"/>
      <c r="Y216" s="567"/>
      <c r="Z216" s="567"/>
      <c r="AA216" s="567"/>
      <c r="AB216" s="567"/>
      <c r="AC216" s="567"/>
      <c r="AD216" s="567"/>
      <c r="AE216" s="347"/>
      <c r="AF216" s="568"/>
    </row>
    <row r="217" spans="1:32">
      <c r="A217" s="38"/>
      <c r="B217" s="10"/>
      <c r="C217" s="555"/>
      <c r="D217" s="556"/>
      <c r="E217" s="555"/>
      <c r="F217" s="28"/>
      <c r="G217" s="557" t="str">
        <f t="shared" ref="G217:G280" si="10">IF(E217&lt;&gt;"",(E217+F217)-(C217+D217),"")</f>
        <v/>
      </c>
      <c r="H217" s="558"/>
      <c r="I217" s="542"/>
      <c r="J217" s="10"/>
      <c r="K217" s="559"/>
      <c r="L217" s="559"/>
      <c r="M217" s="559"/>
      <c r="N217" s="560" t="str">
        <f>IF($B217=Statistika!$F$63,'Help-list'!$BD216*'Help-list'!$V$6,IF($B217=Statistika!$F$64,'Help-list'!$BD216*'Help-list'!$V$7,IF($B217=Statistika!$F$65,'Help-list'!$BD216*'Help-list'!$V$8,IF($B217=Statistika!$F$66,'Help-list'!$BD216*'Help-list'!$V$9,IF($B217=Statistika!$F$67,'Help-list'!$BD216*'Help-list'!$V$10,IF($B217=Statistika!$F$68,'Help-list'!$BD216*'Help-list'!$V$11,IF($B217=Statistika!$F$69,'Help-list'!$BD216*'Help-list'!$V$12,IF($B217=Statistika!$F$70,'Help-list'!$BD216*'Help-list'!$V$13,""))))))))</f>
        <v/>
      </c>
      <c r="O217" s="559"/>
      <c r="P217" s="561" t="str">
        <f>IF($B217=Statistika!$F$63,'Help-list'!$BE216*'Help-list'!$V$6,IF($B217=Statistika!$F$64,'Help-list'!$BE216*'Help-list'!$V$7,IF($B217=Statistika!$F$65,'Help-list'!$BE216*'Help-list'!$V$8,IF($B217=Statistika!$F$66,'Help-list'!$BE216*'Help-list'!$V$9,IF($B217=Statistika!$F$67,'Help-list'!$BE216*'Help-list'!$V$10,IF($B217=Statistika!$F$68,'Help-list'!$BE216*'Help-list'!$V$11,IF($B217=Statistika!$F$69,'Help-list'!$BE216*'Help-list'!$V$12,IF($B217=Statistika!$F$70,'Help-list'!$BE216*'Help-list'!$V$13,""))))))))</f>
        <v/>
      </c>
      <c r="Q217" s="562" t="str">
        <f t="shared" si="9"/>
        <v/>
      </c>
      <c r="R217" s="563" t="str">
        <f>IF($B217=Statistika!$F$63,'Help-list'!$BF216*'Help-list'!$V$6,IF($B217=Statistika!$F$64,'Help-list'!$BF216*'Help-list'!$V$7,IF($B217=Statistika!$F$65,'Help-list'!$BF216*'Help-list'!$V$8,IF($B217=Statistika!$F$66,'Help-list'!$BF216*'Help-list'!$V$9,IF($B217=Statistika!$F$67,'Help-list'!$BF216*'Help-list'!$V$10,IF($B217=Statistika!$F$68,'Help-list'!$BF216*'Help-list'!$V$11,IF($B217=Statistika!$F$69,'Help-list'!$BF216*'Help-list'!$V$12,IF($B217=Statistika!$F$70,'Help-list'!$BF216*'Help-list'!$V$13,""))))))))</f>
        <v/>
      </c>
      <c r="S217" s="564"/>
      <c r="T217" s="565" t="str">
        <f>IF($B217=Statistika!$F$63,'Help-list'!$BG216*'Help-list'!$V$6,IF($B217=Statistika!$F$64,'Help-list'!$BG216*'Help-list'!$V$7,IF($B217=Statistika!$F$65,'Help-list'!$BG216*'Help-list'!$V$8,IF($B217=Statistika!$F$66,'Help-list'!$BG216*'Help-list'!$V$9,IF($B217=Statistika!$F$67,'Help-list'!$BG216*'Help-list'!$V$10,IF($B217=Statistika!$F$68,'Help-list'!$BG216*'Help-list'!$V$11,IF($B217=Statistika!$F$69,'Help-list'!$BG216*'Help-list'!$V$12,IF($B217=Statistika!$F$70,'Help-list'!$BG216*'Help-list'!$V$13,""))))))))</f>
        <v/>
      </c>
      <c r="U217" s="564"/>
      <c r="V217" s="565" t="str">
        <f>IF($B217=Statistika!$F$63,'Help-list'!$BH216*'Help-list'!$V$6,IF($B217=Statistika!$F$64,'Help-list'!$BH216*'Help-list'!$V$7,IF($B217=Statistika!$F$65,'Help-list'!$BH216*'Help-list'!$V$8,IF($B217=Statistika!$F$66,'Help-list'!$BH216*'Help-list'!$V$9,IF($B217=Statistika!$F$67,'Help-list'!$BH216*'Help-list'!$V$10,IF($B217=Statistika!$F$68,'Help-list'!$BH216*'Help-list'!$V$11,IF($B217=Statistika!$F$69,'Help-list'!$BH216*'Help-list'!$V$12,IF($B217=Statistika!$F$70,'Help-list'!$BH216*'Help-list'!$V$13,""))))))))</f>
        <v/>
      </c>
      <c r="W217" s="566"/>
      <c r="X217" s="567"/>
      <c r="Y217" s="567"/>
      <c r="Z217" s="567"/>
      <c r="AA217" s="567"/>
      <c r="AB217" s="567"/>
      <c r="AC217" s="567"/>
      <c r="AD217" s="567"/>
      <c r="AE217" s="347"/>
      <c r="AF217" s="568"/>
    </row>
    <row r="218" spans="1:32">
      <c r="A218" s="38"/>
      <c r="B218" s="10"/>
      <c r="C218" s="555"/>
      <c r="D218" s="556"/>
      <c r="E218" s="555"/>
      <c r="F218" s="28"/>
      <c r="G218" s="557" t="str">
        <f t="shared" si="10"/>
        <v/>
      </c>
      <c r="H218" s="558"/>
      <c r="I218" s="542"/>
      <c r="J218" s="10"/>
      <c r="K218" s="559"/>
      <c r="L218" s="559"/>
      <c r="M218" s="559"/>
      <c r="N218" s="560" t="str">
        <f>IF($B218=Statistika!$F$63,'Help-list'!$BD217*'Help-list'!$V$6,IF($B218=Statistika!$F$64,'Help-list'!$BD217*'Help-list'!$V$7,IF($B218=Statistika!$F$65,'Help-list'!$BD217*'Help-list'!$V$8,IF($B218=Statistika!$F$66,'Help-list'!$BD217*'Help-list'!$V$9,IF($B218=Statistika!$F$67,'Help-list'!$BD217*'Help-list'!$V$10,IF($B218=Statistika!$F$68,'Help-list'!$BD217*'Help-list'!$V$11,IF($B218=Statistika!$F$69,'Help-list'!$BD217*'Help-list'!$V$12,IF($B218=Statistika!$F$70,'Help-list'!$BD217*'Help-list'!$V$13,""))))))))</f>
        <v/>
      </c>
      <c r="O218" s="559"/>
      <c r="P218" s="561" t="str">
        <f>IF($B218=Statistika!$F$63,'Help-list'!$BE217*'Help-list'!$V$6,IF($B218=Statistika!$F$64,'Help-list'!$BE217*'Help-list'!$V$7,IF($B218=Statistika!$F$65,'Help-list'!$BE217*'Help-list'!$V$8,IF($B218=Statistika!$F$66,'Help-list'!$BE217*'Help-list'!$V$9,IF($B218=Statistika!$F$67,'Help-list'!$BE217*'Help-list'!$V$10,IF($B218=Statistika!$F$68,'Help-list'!$BE217*'Help-list'!$V$11,IF($B218=Statistika!$F$69,'Help-list'!$BE217*'Help-list'!$V$12,IF($B218=Statistika!$F$70,'Help-list'!$BE217*'Help-list'!$V$13,""))))))))</f>
        <v/>
      </c>
      <c r="Q218" s="562" t="str">
        <f t="shared" si="9"/>
        <v/>
      </c>
      <c r="R218" s="563" t="str">
        <f>IF($B218=Statistika!$F$63,'Help-list'!$BF217*'Help-list'!$V$6,IF($B218=Statistika!$F$64,'Help-list'!$BF217*'Help-list'!$V$7,IF($B218=Statistika!$F$65,'Help-list'!$BF217*'Help-list'!$V$8,IF($B218=Statistika!$F$66,'Help-list'!$BF217*'Help-list'!$V$9,IF($B218=Statistika!$F$67,'Help-list'!$BF217*'Help-list'!$V$10,IF($B218=Statistika!$F$68,'Help-list'!$BF217*'Help-list'!$V$11,IF($B218=Statistika!$F$69,'Help-list'!$BF217*'Help-list'!$V$12,IF($B218=Statistika!$F$70,'Help-list'!$BF217*'Help-list'!$V$13,""))))))))</f>
        <v/>
      </c>
      <c r="S218" s="564"/>
      <c r="T218" s="565" t="str">
        <f>IF($B218=Statistika!$F$63,'Help-list'!$BG217*'Help-list'!$V$6,IF($B218=Statistika!$F$64,'Help-list'!$BG217*'Help-list'!$V$7,IF($B218=Statistika!$F$65,'Help-list'!$BG217*'Help-list'!$V$8,IF($B218=Statistika!$F$66,'Help-list'!$BG217*'Help-list'!$V$9,IF($B218=Statistika!$F$67,'Help-list'!$BG217*'Help-list'!$V$10,IF($B218=Statistika!$F$68,'Help-list'!$BG217*'Help-list'!$V$11,IF($B218=Statistika!$F$69,'Help-list'!$BG217*'Help-list'!$V$12,IF($B218=Statistika!$F$70,'Help-list'!$BG217*'Help-list'!$V$13,""))))))))</f>
        <v/>
      </c>
      <c r="U218" s="564"/>
      <c r="V218" s="565" t="str">
        <f>IF($B218=Statistika!$F$63,'Help-list'!$BH217*'Help-list'!$V$6,IF($B218=Statistika!$F$64,'Help-list'!$BH217*'Help-list'!$V$7,IF($B218=Statistika!$F$65,'Help-list'!$BH217*'Help-list'!$V$8,IF($B218=Statistika!$F$66,'Help-list'!$BH217*'Help-list'!$V$9,IF($B218=Statistika!$F$67,'Help-list'!$BH217*'Help-list'!$V$10,IF($B218=Statistika!$F$68,'Help-list'!$BH217*'Help-list'!$V$11,IF($B218=Statistika!$F$69,'Help-list'!$BH217*'Help-list'!$V$12,IF($B218=Statistika!$F$70,'Help-list'!$BH217*'Help-list'!$V$13,""))))))))</f>
        <v/>
      </c>
      <c r="W218" s="566"/>
      <c r="X218" s="567"/>
      <c r="Y218" s="567"/>
      <c r="Z218" s="567"/>
      <c r="AA218" s="567"/>
      <c r="AB218" s="567"/>
      <c r="AC218" s="567"/>
      <c r="AD218" s="567"/>
      <c r="AE218" s="347"/>
      <c r="AF218" s="568"/>
    </row>
    <row r="219" spans="1:32">
      <c r="A219" s="38"/>
      <c r="B219" s="10"/>
      <c r="C219" s="555"/>
      <c r="D219" s="556"/>
      <c r="E219" s="555"/>
      <c r="F219" s="28"/>
      <c r="G219" s="557" t="str">
        <f t="shared" si="10"/>
        <v/>
      </c>
      <c r="H219" s="558"/>
      <c r="I219" s="542"/>
      <c r="J219" s="10"/>
      <c r="K219" s="559"/>
      <c r="L219" s="559"/>
      <c r="M219" s="559"/>
      <c r="N219" s="560" t="str">
        <f>IF($B219=Statistika!$F$63,'Help-list'!$BD218*'Help-list'!$V$6,IF($B219=Statistika!$F$64,'Help-list'!$BD218*'Help-list'!$V$7,IF($B219=Statistika!$F$65,'Help-list'!$BD218*'Help-list'!$V$8,IF($B219=Statistika!$F$66,'Help-list'!$BD218*'Help-list'!$V$9,IF($B219=Statistika!$F$67,'Help-list'!$BD218*'Help-list'!$V$10,IF($B219=Statistika!$F$68,'Help-list'!$BD218*'Help-list'!$V$11,IF($B219=Statistika!$F$69,'Help-list'!$BD218*'Help-list'!$V$12,IF($B219=Statistika!$F$70,'Help-list'!$BD218*'Help-list'!$V$13,""))))))))</f>
        <v/>
      </c>
      <c r="O219" s="559"/>
      <c r="P219" s="561" t="str">
        <f>IF($B219=Statistika!$F$63,'Help-list'!$BE218*'Help-list'!$V$6,IF($B219=Statistika!$F$64,'Help-list'!$BE218*'Help-list'!$V$7,IF($B219=Statistika!$F$65,'Help-list'!$BE218*'Help-list'!$V$8,IF($B219=Statistika!$F$66,'Help-list'!$BE218*'Help-list'!$V$9,IF($B219=Statistika!$F$67,'Help-list'!$BE218*'Help-list'!$V$10,IF($B219=Statistika!$F$68,'Help-list'!$BE218*'Help-list'!$V$11,IF($B219=Statistika!$F$69,'Help-list'!$BE218*'Help-list'!$V$12,IF($B219=Statistika!$F$70,'Help-list'!$BE218*'Help-list'!$V$13,""))))))))</f>
        <v/>
      </c>
      <c r="Q219" s="562" t="str">
        <f t="shared" si="9"/>
        <v/>
      </c>
      <c r="R219" s="563" t="str">
        <f>IF($B219=Statistika!$F$63,'Help-list'!$BF218*'Help-list'!$V$6,IF($B219=Statistika!$F$64,'Help-list'!$BF218*'Help-list'!$V$7,IF($B219=Statistika!$F$65,'Help-list'!$BF218*'Help-list'!$V$8,IF($B219=Statistika!$F$66,'Help-list'!$BF218*'Help-list'!$V$9,IF($B219=Statistika!$F$67,'Help-list'!$BF218*'Help-list'!$V$10,IF($B219=Statistika!$F$68,'Help-list'!$BF218*'Help-list'!$V$11,IF($B219=Statistika!$F$69,'Help-list'!$BF218*'Help-list'!$V$12,IF($B219=Statistika!$F$70,'Help-list'!$BF218*'Help-list'!$V$13,""))))))))</f>
        <v/>
      </c>
      <c r="S219" s="564"/>
      <c r="T219" s="565" t="str">
        <f>IF($B219=Statistika!$F$63,'Help-list'!$BG218*'Help-list'!$V$6,IF($B219=Statistika!$F$64,'Help-list'!$BG218*'Help-list'!$V$7,IF($B219=Statistika!$F$65,'Help-list'!$BG218*'Help-list'!$V$8,IF($B219=Statistika!$F$66,'Help-list'!$BG218*'Help-list'!$V$9,IF($B219=Statistika!$F$67,'Help-list'!$BG218*'Help-list'!$V$10,IF($B219=Statistika!$F$68,'Help-list'!$BG218*'Help-list'!$V$11,IF($B219=Statistika!$F$69,'Help-list'!$BG218*'Help-list'!$V$12,IF($B219=Statistika!$F$70,'Help-list'!$BG218*'Help-list'!$V$13,""))))))))</f>
        <v/>
      </c>
      <c r="U219" s="564"/>
      <c r="V219" s="565" t="str">
        <f>IF($B219=Statistika!$F$63,'Help-list'!$BH218*'Help-list'!$V$6,IF($B219=Statistika!$F$64,'Help-list'!$BH218*'Help-list'!$V$7,IF($B219=Statistika!$F$65,'Help-list'!$BH218*'Help-list'!$V$8,IF($B219=Statistika!$F$66,'Help-list'!$BH218*'Help-list'!$V$9,IF($B219=Statistika!$F$67,'Help-list'!$BH218*'Help-list'!$V$10,IF($B219=Statistika!$F$68,'Help-list'!$BH218*'Help-list'!$V$11,IF($B219=Statistika!$F$69,'Help-list'!$BH218*'Help-list'!$V$12,IF($B219=Statistika!$F$70,'Help-list'!$BH218*'Help-list'!$V$13,""))))))))</f>
        <v/>
      </c>
      <c r="W219" s="566"/>
      <c r="X219" s="567"/>
      <c r="Y219" s="567"/>
      <c r="Z219" s="567"/>
      <c r="AA219" s="567"/>
      <c r="AB219" s="567"/>
      <c r="AC219" s="567"/>
      <c r="AD219" s="567"/>
      <c r="AE219" s="347"/>
      <c r="AF219" s="568"/>
    </row>
    <row r="220" spans="1:32">
      <c r="A220" s="38"/>
      <c r="B220" s="10"/>
      <c r="C220" s="555"/>
      <c r="D220" s="556"/>
      <c r="E220" s="555"/>
      <c r="F220" s="28"/>
      <c r="G220" s="557" t="str">
        <f t="shared" si="10"/>
        <v/>
      </c>
      <c r="H220" s="558"/>
      <c r="I220" s="542"/>
      <c r="J220" s="10"/>
      <c r="K220" s="559"/>
      <c r="L220" s="559"/>
      <c r="M220" s="559"/>
      <c r="N220" s="560" t="str">
        <f>IF($B220=Statistika!$F$63,'Help-list'!$BD219*'Help-list'!$V$6,IF($B220=Statistika!$F$64,'Help-list'!$BD219*'Help-list'!$V$7,IF($B220=Statistika!$F$65,'Help-list'!$BD219*'Help-list'!$V$8,IF($B220=Statistika!$F$66,'Help-list'!$BD219*'Help-list'!$V$9,IF($B220=Statistika!$F$67,'Help-list'!$BD219*'Help-list'!$V$10,IF($B220=Statistika!$F$68,'Help-list'!$BD219*'Help-list'!$V$11,IF($B220=Statistika!$F$69,'Help-list'!$BD219*'Help-list'!$V$12,IF($B220=Statistika!$F$70,'Help-list'!$BD219*'Help-list'!$V$13,""))))))))</f>
        <v/>
      </c>
      <c r="O220" s="559"/>
      <c r="P220" s="561" t="str">
        <f>IF($B220=Statistika!$F$63,'Help-list'!$BE219*'Help-list'!$V$6,IF($B220=Statistika!$F$64,'Help-list'!$BE219*'Help-list'!$V$7,IF($B220=Statistika!$F$65,'Help-list'!$BE219*'Help-list'!$V$8,IF($B220=Statistika!$F$66,'Help-list'!$BE219*'Help-list'!$V$9,IF($B220=Statistika!$F$67,'Help-list'!$BE219*'Help-list'!$V$10,IF($B220=Statistika!$F$68,'Help-list'!$BE219*'Help-list'!$V$11,IF($B220=Statistika!$F$69,'Help-list'!$BE219*'Help-list'!$V$12,IF($B220=Statistika!$F$70,'Help-list'!$BE219*'Help-list'!$V$13,""))))))))</f>
        <v/>
      </c>
      <c r="Q220" s="562" t="str">
        <f t="shared" si="9"/>
        <v/>
      </c>
      <c r="R220" s="563" t="str">
        <f>IF($B220=Statistika!$F$63,'Help-list'!$BF219*'Help-list'!$V$6,IF($B220=Statistika!$F$64,'Help-list'!$BF219*'Help-list'!$V$7,IF($B220=Statistika!$F$65,'Help-list'!$BF219*'Help-list'!$V$8,IF($B220=Statistika!$F$66,'Help-list'!$BF219*'Help-list'!$V$9,IF($B220=Statistika!$F$67,'Help-list'!$BF219*'Help-list'!$V$10,IF($B220=Statistika!$F$68,'Help-list'!$BF219*'Help-list'!$V$11,IF($B220=Statistika!$F$69,'Help-list'!$BF219*'Help-list'!$V$12,IF($B220=Statistika!$F$70,'Help-list'!$BF219*'Help-list'!$V$13,""))))))))</f>
        <v/>
      </c>
      <c r="S220" s="564"/>
      <c r="T220" s="565" t="str">
        <f>IF($B220=Statistika!$F$63,'Help-list'!$BG219*'Help-list'!$V$6,IF($B220=Statistika!$F$64,'Help-list'!$BG219*'Help-list'!$V$7,IF($B220=Statistika!$F$65,'Help-list'!$BG219*'Help-list'!$V$8,IF($B220=Statistika!$F$66,'Help-list'!$BG219*'Help-list'!$V$9,IF($B220=Statistika!$F$67,'Help-list'!$BG219*'Help-list'!$V$10,IF($B220=Statistika!$F$68,'Help-list'!$BG219*'Help-list'!$V$11,IF($B220=Statistika!$F$69,'Help-list'!$BG219*'Help-list'!$V$12,IF($B220=Statistika!$F$70,'Help-list'!$BG219*'Help-list'!$V$13,""))))))))</f>
        <v/>
      </c>
      <c r="U220" s="564"/>
      <c r="V220" s="565" t="str">
        <f>IF($B220=Statistika!$F$63,'Help-list'!$BH219*'Help-list'!$V$6,IF($B220=Statistika!$F$64,'Help-list'!$BH219*'Help-list'!$V$7,IF($B220=Statistika!$F$65,'Help-list'!$BH219*'Help-list'!$V$8,IF($B220=Statistika!$F$66,'Help-list'!$BH219*'Help-list'!$V$9,IF($B220=Statistika!$F$67,'Help-list'!$BH219*'Help-list'!$V$10,IF($B220=Statistika!$F$68,'Help-list'!$BH219*'Help-list'!$V$11,IF($B220=Statistika!$F$69,'Help-list'!$BH219*'Help-list'!$V$12,IF($B220=Statistika!$F$70,'Help-list'!$BH219*'Help-list'!$V$13,""))))))))</f>
        <v/>
      </c>
      <c r="W220" s="566"/>
      <c r="X220" s="567"/>
      <c r="Y220" s="567"/>
      <c r="Z220" s="567"/>
      <c r="AA220" s="567"/>
      <c r="AB220" s="567"/>
      <c r="AC220" s="567"/>
      <c r="AD220" s="567"/>
      <c r="AE220" s="347"/>
      <c r="AF220" s="568"/>
    </row>
    <row r="221" spans="1:32">
      <c r="A221" s="38"/>
      <c r="B221" s="10"/>
      <c r="C221" s="555"/>
      <c r="D221" s="556"/>
      <c r="E221" s="555"/>
      <c r="F221" s="28"/>
      <c r="G221" s="557" t="str">
        <f t="shared" si="10"/>
        <v/>
      </c>
      <c r="H221" s="558"/>
      <c r="I221" s="542"/>
      <c r="J221" s="10"/>
      <c r="K221" s="559"/>
      <c r="L221" s="559"/>
      <c r="M221" s="559"/>
      <c r="N221" s="560" t="str">
        <f>IF($B221=Statistika!$F$63,'Help-list'!$BD220*'Help-list'!$V$6,IF($B221=Statistika!$F$64,'Help-list'!$BD220*'Help-list'!$V$7,IF($B221=Statistika!$F$65,'Help-list'!$BD220*'Help-list'!$V$8,IF($B221=Statistika!$F$66,'Help-list'!$BD220*'Help-list'!$V$9,IF($B221=Statistika!$F$67,'Help-list'!$BD220*'Help-list'!$V$10,IF($B221=Statistika!$F$68,'Help-list'!$BD220*'Help-list'!$V$11,IF($B221=Statistika!$F$69,'Help-list'!$BD220*'Help-list'!$V$12,IF($B221=Statistika!$F$70,'Help-list'!$BD220*'Help-list'!$V$13,""))))))))</f>
        <v/>
      </c>
      <c r="O221" s="559"/>
      <c r="P221" s="561" t="str">
        <f>IF($B221=Statistika!$F$63,'Help-list'!$BE220*'Help-list'!$V$6,IF($B221=Statistika!$F$64,'Help-list'!$BE220*'Help-list'!$V$7,IF($B221=Statistika!$F$65,'Help-list'!$BE220*'Help-list'!$V$8,IF($B221=Statistika!$F$66,'Help-list'!$BE220*'Help-list'!$V$9,IF($B221=Statistika!$F$67,'Help-list'!$BE220*'Help-list'!$V$10,IF($B221=Statistika!$F$68,'Help-list'!$BE220*'Help-list'!$V$11,IF($B221=Statistika!$F$69,'Help-list'!$BE220*'Help-list'!$V$12,IF($B221=Statistika!$F$70,'Help-list'!$BE220*'Help-list'!$V$13,""))))))))</f>
        <v/>
      </c>
      <c r="Q221" s="562" t="str">
        <f t="shared" si="9"/>
        <v/>
      </c>
      <c r="R221" s="563" t="str">
        <f>IF($B221=Statistika!$F$63,'Help-list'!$BF220*'Help-list'!$V$6,IF($B221=Statistika!$F$64,'Help-list'!$BF220*'Help-list'!$V$7,IF($B221=Statistika!$F$65,'Help-list'!$BF220*'Help-list'!$V$8,IF($B221=Statistika!$F$66,'Help-list'!$BF220*'Help-list'!$V$9,IF($B221=Statistika!$F$67,'Help-list'!$BF220*'Help-list'!$V$10,IF($B221=Statistika!$F$68,'Help-list'!$BF220*'Help-list'!$V$11,IF($B221=Statistika!$F$69,'Help-list'!$BF220*'Help-list'!$V$12,IF($B221=Statistika!$F$70,'Help-list'!$BF220*'Help-list'!$V$13,""))))))))</f>
        <v/>
      </c>
      <c r="S221" s="564"/>
      <c r="T221" s="565" t="str">
        <f>IF($B221=Statistika!$F$63,'Help-list'!$BG220*'Help-list'!$V$6,IF($B221=Statistika!$F$64,'Help-list'!$BG220*'Help-list'!$V$7,IF($B221=Statistika!$F$65,'Help-list'!$BG220*'Help-list'!$V$8,IF($B221=Statistika!$F$66,'Help-list'!$BG220*'Help-list'!$V$9,IF($B221=Statistika!$F$67,'Help-list'!$BG220*'Help-list'!$V$10,IF($B221=Statistika!$F$68,'Help-list'!$BG220*'Help-list'!$V$11,IF($B221=Statistika!$F$69,'Help-list'!$BG220*'Help-list'!$V$12,IF($B221=Statistika!$F$70,'Help-list'!$BG220*'Help-list'!$V$13,""))))))))</f>
        <v/>
      </c>
      <c r="U221" s="564"/>
      <c r="V221" s="565" t="str">
        <f>IF($B221=Statistika!$F$63,'Help-list'!$BH220*'Help-list'!$V$6,IF($B221=Statistika!$F$64,'Help-list'!$BH220*'Help-list'!$V$7,IF($B221=Statistika!$F$65,'Help-list'!$BH220*'Help-list'!$V$8,IF($B221=Statistika!$F$66,'Help-list'!$BH220*'Help-list'!$V$9,IF($B221=Statistika!$F$67,'Help-list'!$BH220*'Help-list'!$V$10,IF($B221=Statistika!$F$68,'Help-list'!$BH220*'Help-list'!$V$11,IF($B221=Statistika!$F$69,'Help-list'!$BH220*'Help-list'!$V$12,IF($B221=Statistika!$F$70,'Help-list'!$BH220*'Help-list'!$V$13,""))))))))</f>
        <v/>
      </c>
      <c r="W221" s="566"/>
      <c r="X221" s="567"/>
      <c r="Y221" s="567"/>
      <c r="Z221" s="567"/>
      <c r="AA221" s="567"/>
      <c r="AB221" s="567"/>
      <c r="AC221" s="567"/>
      <c r="AD221" s="567"/>
      <c r="AE221" s="347"/>
      <c r="AF221" s="568"/>
    </row>
    <row r="222" spans="1:32">
      <c r="A222" s="38"/>
      <c r="B222" s="10"/>
      <c r="C222" s="555"/>
      <c r="D222" s="556"/>
      <c r="E222" s="555"/>
      <c r="F222" s="28"/>
      <c r="G222" s="557" t="str">
        <f t="shared" si="10"/>
        <v/>
      </c>
      <c r="H222" s="558"/>
      <c r="I222" s="542"/>
      <c r="J222" s="10"/>
      <c r="K222" s="559"/>
      <c r="L222" s="559"/>
      <c r="M222" s="559"/>
      <c r="N222" s="560" t="str">
        <f>IF($B222=Statistika!$F$63,'Help-list'!$BD221*'Help-list'!$V$6,IF($B222=Statistika!$F$64,'Help-list'!$BD221*'Help-list'!$V$7,IF($B222=Statistika!$F$65,'Help-list'!$BD221*'Help-list'!$V$8,IF($B222=Statistika!$F$66,'Help-list'!$BD221*'Help-list'!$V$9,IF($B222=Statistika!$F$67,'Help-list'!$BD221*'Help-list'!$V$10,IF($B222=Statistika!$F$68,'Help-list'!$BD221*'Help-list'!$V$11,IF($B222=Statistika!$F$69,'Help-list'!$BD221*'Help-list'!$V$12,IF($B222=Statistika!$F$70,'Help-list'!$BD221*'Help-list'!$V$13,""))))))))</f>
        <v/>
      </c>
      <c r="O222" s="559"/>
      <c r="P222" s="561" t="str">
        <f>IF($B222=Statistika!$F$63,'Help-list'!$BE221*'Help-list'!$V$6,IF($B222=Statistika!$F$64,'Help-list'!$BE221*'Help-list'!$V$7,IF($B222=Statistika!$F$65,'Help-list'!$BE221*'Help-list'!$V$8,IF($B222=Statistika!$F$66,'Help-list'!$BE221*'Help-list'!$V$9,IF($B222=Statistika!$F$67,'Help-list'!$BE221*'Help-list'!$V$10,IF($B222=Statistika!$F$68,'Help-list'!$BE221*'Help-list'!$V$11,IF($B222=Statistika!$F$69,'Help-list'!$BE221*'Help-list'!$V$12,IF($B222=Statistika!$F$70,'Help-list'!$BE221*'Help-list'!$V$13,""))))))))</f>
        <v/>
      </c>
      <c r="Q222" s="562" t="str">
        <f t="shared" si="9"/>
        <v/>
      </c>
      <c r="R222" s="563" t="str">
        <f>IF($B222=Statistika!$F$63,'Help-list'!$BF221*'Help-list'!$V$6,IF($B222=Statistika!$F$64,'Help-list'!$BF221*'Help-list'!$V$7,IF($B222=Statistika!$F$65,'Help-list'!$BF221*'Help-list'!$V$8,IF($B222=Statistika!$F$66,'Help-list'!$BF221*'Help-list'!$V$9,IF($B222=Statistika!$F$67,'Help-list'!$BF221*'Help-list'!$V$10,IF($B222=Statistika!$F$68,'Help-list'!$BF221*'Help-list'!$V$11,IF($B222=Statistika!$F$69,'Help-list'!$BF221*'Help-list'!$V$12,IF($B222=Statistika!$F$70,'Help-list'!$BF221*'Help-list'!$V$13,""))))))))</f>
        <v/>
      </c>
      <c r="S222" s="564"/>
      <c r="T222" s="565" t="str">
        <f>IF($B222=Statistika!$F$63,'Help-list'!$BG221*'Help-list'!$V$6,IF($B222=Statistika!$F$64,'Help-list'!$BG221*'Help-list'!$V$7,IF($B222=Statistika!$F$65,'Help-list'!$BG221*'Help-list'!$V$8,IF($B222=Statistika!$F$66,'Help-list'!$BG221*'Help-list'!$V$9,IF($B222=Statistika!$F$67,'Help-list'!$BG221*'Help-list'!$V$10,IF($B222=Statistika!$F$68,'Help-list'!$BG221*'Help-list'!$V$11,IF($B222=Statistika!$F$69,'Help-list'!$BG221*'Help-list'!$V$12,IF($B222=Statistika!$F$70,'Help-list'!$BG221*'Help-list'!$V$13,""))))))))</f>
        <v/>
      </c>
      <c r="U222" s="564"/>
      <c r="V222" s="565" t="str">
        <f>IF($B222=Statistika!$F$63,'Help-list'!$BH221*'Help-list'!$V$6,IF($B222=Statistika!$F$64,'Help-list'!$BH221*'Help-list'!$V$7,IF($B222=Statistika!$F$65,'Help-list'!$BH221*'Help-list'!$V$8,IF($B222=Statistika!$F$66,'Help-list'!$BH221*'Help-list'!$V$9,IF($B222=Statistika!$F$67,'Help-list'!$BH221*'Help-list'!$V$10,IF($B222=Statistika!$F$68,'Help-list'!$BH221*'Help-list'!$V$11,IF($B222=Statistika!$F$69,'Help-list'!$BH221*'Help-list'!$V$12,IF($B222=Statistika!$F$70,'Help-list'!$BH221*'Help-list'!$V$13,""))))))))</f>
        <v/>
      </c>
      <c r="W222" s="566"/>
      <c r="X222" s="567"/>
      <c r="Y222" s="567"/>
      <c r="Z222" s="567"/>
      <c r="AA222" s="567"/>
      <c r="AB222" s="567"/>
      <c r="AC222" s="567"/>
      <c r="AD222" s="567"/>
      <c r="AE222" s="347"/>
      <c r="AF222" s="568"/>
    </row>
    <row r="223" spans="1:32">
      <c r="A223" s="38"/>
      <c r="B223" s="10"/>
      <c r="C223" s="555"/>
      <c r="D223" s="556"/>
      <c r="E223" s="555"/>
      <c r="F223" s="28"/>
      <c r="G223" s="557" t="str">
        <f t="shared" si="10"/>
        <v/>
      </c>
      <c r="H223" s="558"/>
      <c r="I223" s="542"/>
      <c r="J223" s="10"/>
      <c r="K223" s="559"/>
      <c r="L223" s="559"/>
      <c r="M223" s="559"/>
      <c r="N223" s="560" t="str">
        <f>IF($B223=Statistika!$F$63,'Help-list'!$BD222*'Help-list'!$V$6,IF($B223=Statistika!$F$64,'Help-list'!$BD222*'Help-list'!$V$7,IF($B223=Statistika!$F$65,'Help-list'!$BD222*'Help-list'!$V$8,IF($B223=Statistika!$F$66,'Help-list'!$BD222*'Help-list'!$V$9,IF($B223=Statistika!$F$67,'Help-list'!$BD222*'Help-list'!$V$10,IF($B223=Statistika!$F$68,'Help-list'!$BD222*'Help-list'!$V$11,IF($B223=Statistika!$F$69,'Help-list'!$BD222*'Help-list'!$V$12,IF($B223=Statistika!$F$70,'Help-list'!$BD222*'Help-list'!$V$13,""))))))))</f>
        <v/>
      </c>
      <c r="O223" s="559"/>
      <c r="P223" s="561" t="str">
        <f>IF($B223=Statistika!$F$63,'Help-list'!$BE222*'Help-list'!$V$6,IF($B223=Statistika!$F$64,'Help-list'!$BE222*'Help-list'!$V$7,IF($B223=Statistika!$F$65,'Help-list'!$BE222*'Help-list'!$V$8,IF($B223=Statistika!$F$66,'Help-list'!$BE222*'Help-list'!$V$9,IF($B223=Statistika!$F$67,'Help-list'!$BE222*'Help-list'!$V$10,IF($B223=Statistika!$F$68,'Help-list'!$BE222*'Help-list'!$V$11,IF($B223=Statistika!$F$69,'Help-list'!$BE222*'Help-list'!$V$12,IF($B223=Statistika!$F$70,'Help-list'!$BE222*'Help-list'!$V$13,""))))))))</f>
        <v/>
      </c>
      <c r="Q223" s="562" t="str">
        <f t="shared" si="9"/>
        <v/>
      </c>
      <c r="R223" s="563" t="str">
        <f>IF($B223=Statistika!$F$63,'Help-list'!$BF222*'Help-list'!$V$6,IF($B223=Statistika!$F$64,'Help-list'!$BF222*'Help-list'!$V$7,IF($B223=Statistika!$F$65,'Help-list'!$BF222*'Help-list'!$V$8,IF($B223=Statistika!$F$66,'Help-list'!$BF222*'Help-list'!$V$9,IF($B223=Statistika!$F$67,'Help-list'!$BF222*'Help-list'!$V$10,IF($B223=Statistika!$F$68,'Help-list'!$BF222*'Help-list'!$V$11,IF($B223=Statistika!$F$69,'Help-list'!$BF222*'Help-list'!$V$12,IF($B223=Statistika!$F$70,'Help-list'!$BF222*'Help-list'!$V$13,""))))))))</f>
        <v/>
      </c>
      <c r="S223" s="564"/>
      <c r="T223" s="565" t="str">
        <f>IF($B223=Statistika!$F$63,'Help-list'!$BG222*'Help-list'!$V$6,IF($B223=Statistika!$F$64,'Help-list'!$BG222*'Help-list'!$V$7,IF($B223=Statistika!$F$65,'Help-list'!$BG222*'Help-list'!$V$8,IF($B223=Statistika!$F$66,'Help-list'!$BG222*'Help-list'!$V$9,IF($B223=Statistika!$F$67,'Help-list'!$BG222*'Help-list'!$V$10,IF($B223=Statistika!$F$68,'Help-list'!$BG222*'Help-list'!$V$11,IF($B223=Statistika!$F$69,'Help-list'!$BG222*'Help-list'!$V$12,IF($B223=Statistika!$F$70,'Help-list'!$BG222*'Help-list'!$V$13,""))))))))</f>
        <v/>
      </c>
      <c r="U223" s="564"/>
      <c r="V223" s="565" t="str">
        <f>IF($B223=Statistika!$F$63,'Help-list'!$BH222*'Help-list'!$V$6,IF($B223=Statistika!$F$64,'Help-list'!$BH222*'Help-list'!$V$7,IF($B223=Statistika!$F$65,'Help-list'!$BH222*'Help-list'!$V$8,IF($B223=Statistika!$F$66,'Help-list'!$BH222*'Help-list'!$V$9,IF($B223=Statistika!$F$67,'Help-list'!$BH222*'Help-list'!$V$10,IF($B223=Statistika!$F$68,'Help-list'!$BH222*'Help-list'!$V$11,IF($B223=Statistika!$F$69,'Help-list'!$BH222*'Help-list'!$V$12,IF($B223=Statistika!$F$70,'Help-list'!$BH222*'Help-list'!$V$13,""))))))))</f>
        <v/>
      </c>
      <c r="W223" s="566"/>
      <c r="X223" s="567"/>
      <c r="Y223" s="567"/>
      <c r="Z223" s="567"/>
      <c r="AA223" s="567"/>
      <c r="AB223" s="567"/>
      <c r="AC223" s="567"/>
      <c r="AD223" s="567"/>
      <c r="AE223" s="347"/>
      <c r="AF223" s="568"/>
    </row>
    <row r="224" spans="1:32">
      <c r="A224" s="38"/>
      <c r="B224" s="10"/>
      <c r="C224" s="555"/>
      <c r="D224" s="556"/>
      <c r="E224" s="555"/>
      <c r="F224" s="28"/>
      <c r="G224" s="557" t="str">
        <f t="shared" si="10"/>
        <v/>
      </c>
      <c r="H224" s="558"/>
      <c r="I224" s="542"/>
      <c r="J224" s="10"/>
      <c r="K224" s="559"/>
      <c r="L224" s="559"/>
      <c r="M224" s="559"/>
      <c r="N224" s="560" t="str">
        <f>IF($B224=Statistika!$F$63,'Help-list'!$BD223*'Help-list'!$V$6,IF($B224=Statistika!$F$64,'Help-list'!$BD223*'Help-list'!$V$7,IF($B224=Statistika!$F$65,'Help-list'!$BD223*'Help-list'!$V$8,IF($B224=Statistika!$F$66,'Help-list'!$BD223*'Help-list'!$V$9,IF($B224=Statistika!$F$67,'Help-list'!$BD223*'Help-list'!$V$10,IF($B224=Statistika!$F$68,'Help-list'!$BD223*'Help-list'!$V$11,IF($B224=Statistika!$F$69,'Help-list'!$BD223*'Help-list'!$V$12,IF($B224=Statistika!$F$70,'Help-list'!$BD223*'Help-list'!$V$13,""))))))))</f>
        <v/>
      </c>
      <c r="O224" s="559"/>
      <c r="P224" s="561" t="str">
        <f>IF($B224=Statistika!$F$63,'Help-list'!$BE223*'Help-list'!$V$6,IF($B224=Statistika!$F$64,'Help-list'!$BE223*'Help-list'!$V$7,IF($B224=Statistika!$F$65,'Help-list'!$BE223*'Help-list'!$V$8,IF($B224=Statistika!$F$66,'Help-list'!$BE223*'Help-list'!$V$9,IF($B224=Statistika!$F$67,'Help-list'!$BE223*'Help-list'!$V$10,IF($B224=Statistika!$F$68,'Help-list'!$BE223*'Help-list'!$V$11,IF($B224=Statistika!$F$69,'Help-list'!$BE223*'Help-list'!$V$12,IF($B224=Statistika!$F$70,'Help-list'!$BE223*'Help-list'!$V$13,""))))))))</f>
        <v/>
      </c>
      <c r="Q224" s="562" t="str">
        <f t="shared" si="9"/>
        <v/>
      </c>
      <c r="R224" s="563" t="str">
        <f>IF($B224=Statistika!$F$63,'Help-list'!$BF223*'Help-list'!$V$6,IF($B224=Statistika!$F$64,'Help-list'!$BF223*'Help-list'!$V$7,IF($B224=Statistika!$F$65,'Help-list'!$BF223*'Help-list'!$V$8,IF($B224=Statistika!$F$66,'Help-list'!$BF223*'Help-list'!$V$9,IF($B224=Statistika!$F$67,'Help-list'!$BF223*'Help-list'!$V$10,IF($B224=Statistika!$F$68,'Help-list'!$BF223*'Help-list'!$V$11,IF($B224=Statistika!$F$69,'Help-list'!$BF223*'Help-list'!$V$12,IF($B224=Statistika!$F$70,'Help-list'!$BF223*'Help-list'!$V$13,""))))))))</f>
        <v/>
      </c>
      <c r="S224" s="564"/>
      <c r="T224" s="565" t="str">
        <f>IF($B224=Statistika!$F$63,'Help-list'!$BG223*'Help-list'!$V$6,IF($B224=Statistika!$F$64,'Help-list'!$BG223*'Help-list'!$V$7,IF($B224=Statistika!$F$65,'Help-list'!$BG223*'Help-list'!$V$8,IF($B224=Statistika!$F$66,'Help-list'!$BG223*'Help-list'!$V$9,IF($B224=Statistika!$F$67,'Help-list'!$BG223*'Help-list'!$V$10,IF($B224=Statistika!$F$68,'Help-list'!$BG223*'Help-list'!$V$11,IF($B224=Statistika!$F$69,'Help-list'!$BG223*'Help-list'!$V$12,IF($B224=Statistika!$F$70,'Help-list'!$BG223*'Help-list'!$V$13,""))))))))</f>
        <v/>
      </c>
      <c r="U224" s="564"/>
      <c r="V224" s="565" t="str">
        <f>IF($B224=Statistika!$F$63,'Help-list'!$BH223*'Help-list'!$V$6,IF($B224=Statistika!$F$64,'Help-list'!$BH223*'Help-list'!$V$7,IF($B224=Statistika!$F$65,'Help-list'!$BH223*'Help-list'!$V$8,IF($B224=Statistika!$F$66,'Help-list'!$BH223*'Help-list'!$V$9,IF($B224=Statistika!$F$67,'Help-list'!$BH223*'Help-list'!$V$10,IF($B224=Statistika!$F$68,'Help-list'!$BH223*'Help-list'!$V$11,IF($B224=Statistika!$F$69,'Help-list'!$BH223*'Help-list'!$V$12,IF($B224=Statistika!$F$70,'Help-list'!$BH223*'Help-list'!$V$13,""))))))))</f>
        <v/>
      </c>
      <c r="W224" s="566"/>
      <c r="X224" s="567"/>
      <c r="Y224" s="567"/>
      <c r="Z224" s="567"/>
      <c r="AA224" s="567"/>
      <c r="AB224" s="567"/>
      <c r="AC224" s="567"/>
      <c r="AD224" s="567"/>
      <c r="AE224" s="347"/>
      <c r="AF224" s="568"/>
    </row>
    <row r="225" spans="1:32">
      <c r="A225" s="38"/>
      <c r="B225" s="10"/>
      <c r="C225" s="555"/>
      <c r="D225" s="556"/>
      <c r="E225" s="555"/>
      <c r="F225" s="28"/>
      <c r="G225" s="557" t="str">
        <f t="shared" si="10"/>
        <v/>
      </c>
      <c r="H225" s="558"/>
      <c r="I225" s="542"/>
      <c r="J225" s="10"/>
      <c r="K225" s="559"/>
      <c r="L225" s="559"/>
      <c r="M225" s="559"/>
      <c r="N225" s="560" t="str">
        <f>IF($B225=Statistika!$F$63,'Help-list'!$BD224*'Help-list'!$V$6,IF($B225=Statistika!$F$64,'Help-list'!$BD224*'Help-list'!$V$7,IF($B225=Statistika!$F$65,'Help-list'!$BD224*'Help-list'!$V$8,IF($B225=Statistika!$F$66,'Help-list'!$BD224*'Help-list'!$V$9,IF($B225=Statistika!$F$67,'Help-list'!$BD224*'Help-list'!$V$10,IF($B225=Statistika!$F$68,'Help-list'!$BD224*'Help-list'!$V$11,IF($B225=Statistika!$F$69,'Help-list'!$BD224*'Help-list'!$V$12,IF($B225=Statistika!$F$70,'Help-list'!$BD224*'Help-list'!$V$13,""))))))))</f>
        <v/>
      </c>
      <c r="O225" s="559"/>
      <c r="P225" s="561" t="str">
        <f>IF($B225=Statistika!$F$63,'Help-list'!$BE224*'Help-list'!$V$6,IF($B225=Statistika!$F$64,'Help-list'!$BE224*'Help-list'!$V$7,IF($B225=Statistika!$F$65,'Help-list'!$BE224*'Help-list'!$V$8,IF($B225=Statistika!$F$66,'Help-list'!$BE224*'Help-list'!$V$9,IF($B225=Statistika!$F$67,'Help-list'!$BE224*'Help-list'!$V$10,IF($B225=Statistika!$F$68,'Help-list'!$BE224*'Help-list'!$V$11,IF($B225=Statistika!$F$69,'Help-list'!$BE224*'Help-list'!$V$12,IF($B225=Statistika!$F$70,'Help-list'!$BE224*'Help-list'!$V$13,""))))))))</f>
        <v/>
      </c>
      <c r="Q225" s="562" t="str">
        <f t="shared" si="9"/>
        <v/>
      </c>
      <c r="R225" s="563" t="str">
        <f>IF($B225=Statistika!$F$63,'Help-list'!$BF224*'Help-list'!$V$6,IF($B225=Statistika!$F$64,'Help-list'!$BF224*'Help-list'!$V$7,IF($B225=Statistika!$F$65,'Help-list'!$BF224*'Help-list'!$V$8,IF($B225=Statistika!$F$66,'Help-list'!$BF224*'Help-list'!$V$9,IF($B225=Statistika!$F$67,'Help-list'!$BF224*'Help-list'!$V$10,IF($B225=Statistika!$F$68,'Help-list'!$BF224*'Help-list'!$V$11,IF($B225=Statistika!$F$69,'Help-list'!$BF224*'Help-list'!$V$12,IF($B225=Statistika!$F$70,'Help-list'!$BF224*'Help-list'!$V$13,""))))))))</f>
        <v/>
      </c>
      <c r="S225" s="564"/>
      <c r="T225" s="565" t="str">
        <f>IF($B225=Statistika!$F$63,'Help-list'!$BG224*'Help-list'!$V$6,IF($B225=Statistika!$F$64,'Help-list'!$BG224*'Help-list'!$V$7,IF($B225=Statistika!$F$65,'Help-list'!$BG224*'Help-list'!$V$8,IF($B225=Statistika!$F$66,'Help-list'!$BG224*'Help-list'!$V$9,IF($B225=Statistika!$F$67,'Help-list'!$BG224*'Help-list'!$V$10,IF($B225=Statistika!$F$68,'Help-list'!$BG224*'Help-list'!$V$11,IF($B225=Statistika!$F$69,'Help-list'!$BG224*'Help-list'!$V$12,IF($B225=Statistika!$F$70,'Help-list'!$BG224*'Help-list'!$V$13,""))))))))</f>
        <v/>
      </c>
      <c r="U225" s="564"/>
      <c r="V225" s="565" t="str">
        <f>IF($B225=Statistika!$F$63,'Help-list'!$BH224*'Help-list'!$V$6,IF($B225=Statistika!$F$64,'Help-list'!$BH224*'Help-list'!$V$7,IF($B225=Statistika!$F$65,'Help-list'!$BH224*'Help-list'!$V$8,IF($B225=Statistika!$F$66,'Help-list'!$BH224*'Help-list'!$V$9,IF($B225=Statistika!$F$67,'Help-list'!$BH224*'Help-list'!$V$10,IF($B225=Statistika!$F$68,'Help-list'!$BH224*'Help-list'!$V$11,IF($B225=Statistika!$F$69,'Help-list'!$BH224*'Help-list'!$V$12,IF($B225=Statistika!$F$70,'Help-list'!$BH224*'Help-list'!$V$13,""))))))))</f>
        <v/>
      </c>
      <c r="W225" s="566"/>
      <c r="X225" s="567"/>
      <c r="Y225" s="567"/>
      <c r="Z225" s="567"/>
      <c r="AA225" s="567"/>
      <c r="AB225" s="567"/>
      <c r="AC225" s="567"/>
      <c r="AD225" s="567"/>
      <c r="AE225" s="347"/>
      <c r="AF225" s="568"/>
    </row>
    <row r="226" spans="1:32">
      <c r="A226" s="38"/>
      <c r="B226" s="10"/>
      <c r="C226" s="555"/>
      <c r="D226" s="556"/>
      <c r="E226" s="555"/>
      <c r="F226" s="28"/>
      <c r="G226" s="557" t="str">
        <f t="shared" si="10"/>
        <v/>
      </c>
      <c r="H226" s="558"/>
      <c r="I226" s="542"/>
      <c r="J226" s="10"/>
      <c r="K226" s="559"/>
      <c r="L226" s="559"/>
      <c r="M226" s="559"/>
      <c r="N226" s="560" t="str">
        <f>IF($B226=Statistika!$F$63,'Help-list'!$BD225*'Help-list'!$V$6,IF($B226=Statistika!$F$64,'Help-list'!$BD225*'Help-list'!$V$7,IF($B226=Statistika!$F$65,'Help-list'!$BD225*'Help-list'!$V$8,IF($B226=Statistika!$F$66,'Help-list'!$BD225*'Help-list'!$V$9,IF($B226=Statistika!$F$67,'Help-list'!$BD225*'Help-list'!$V$10,IF($B226=Statistika!$F$68,'Help-list'!$BD225*'Help-list'!$V$11,IF($B226=Statistika!$F$69,'Help-list'!$BD225*'Help-list'!$V$12,IF($B226=Statistika!$F$70,'Help-list'!$BD225*'Help-list'!$V$13,""))))))))</f>
        <v/>
      </c>
      <c r="O226" s="559"/>
      <c r="P226" s="561" t="str">
        <f>IF($B226=Statistika!$F$63,'Help-list'!$BE225*'Help-list'!$V$6,IF($B226=Statistika!$F$64,'Help-list'!$BE225*'Help-list'!$V$7,IF($B226=Statistika!$F$65,'Help-list'!$BE225*'Help-list'!$V$8,IF($B226=Statistika!$F$66,'Help-list'!$BE225*'Help-list'!$V$9,IF($B226=Statistika!$F$67,'Help-list'!$BE225*'Help-list'!$V$10,IF($B226=Statistika!$F$68,'Help-list'!$BE225*'Help-list'!$V$11,IF($B226=Statistika!$F$69,'Help-list'!$BE225*'Help-list'!$V$12,IF($B226=Statistika!$F$70,'Help-list'!$BE225*'Help-list'!$V$13,""))))))))</f>
        <v/>
      </c>
      <c r="Q226" s="562" t="str">
        <f t="shared" si="9"/>
        <v/>
      </c>
      <c r="R226" s="563" t="str">
        <f>IF($B226=Statistika!$F$63,'Help-list'!$BF225*'Help-list'!$V$6,IF($B226=Statistika!$F$64,'Help-list'!$BF225*'Help-list'!$V$7,IF($B226=Statistika!$F$65,'Help-list'!$BF225*'Help-list'!$V$8,IF($B226=Statistika!$F$66,'Help-list'!$BF225*'Help-list'!$V$9,IF($B226=Statistika!$F$67,'Help-list'!$BF225*'Help-list'!$V$10,IF($B226=Statistika!$F$68,'Help-list'!$BF225*'Help-list'!$V$11,IF($B226=Statistika!$F$69,'Help-list'!$BF225*'Help-list'!$V$12,IF($B226=Statistika!$F$70,'Help-list'!$BF225*'Help-list'!$V$13,""))))))))</f>
        <v/>
      </c>
      <c r="S226" s="564"/>
      <c r="T226" s="565" t="str">
        <f>IF($B226=Statistika!$F$63,'Help-list'!$BG225*'Help-list'!$V$6,IF($B226=Statistika!$F$64,'Help-list'!$BG225*'Help-list'!$V$7,IF($B226=Statistika!$F$65,'Help-list'!$BG225*'Help-list'!$V$8,IF($B226=Statistika!$F$66,'Help-list'!$BG225*'Help-list'!$V$9,IF($B226=Statistika!$F$67,'Help-list'!$BG225*'Help-list'!$V$10,IF($B226=Statistika!$F$68,'Help-list'!$BG225*'Help-list'!$V$11,IF($B226=Statistika!$F$69,'Help-list'!$BG225*'Help-list'!$V$12,IF($B226=Statistika!$F$70,'Help-list'!$BG225*'Help-list'!$V$13,""))))))))</f>
        <v/>
      </c>
      <c r="U226" s="564"/>
      <c r="V226" s="565" t="str">
        <f>IF($B226=Statistika!$F$63,'Help-list'!$BH225*'Help-list'!$V$6,IF($B226=Statistika!$F$64,'Help-list'!$BH225*'Help-list'!$V$7,IF($B226=Statistika!$F$65,'Help-list'!$BH225*'Help-list'!$V$8,IF($B226=Statistika!$F$66,'Help-list'!$BH225*'Help-list'!$V$9,IF($B226=Statistika!$F$67,'Help-list'!$BH225*'Help-list'!$V$10,IF($B226=Statistika!$F$68,'Help-list'!$BH225*'Help-list'!$V$11,IF($B226=Statistika!$F$69,'Help-list'!$BH225*'Help-list'!$V$12,IF($B226=Statistika!$F$70,'Help-list'!$BH225*'Help-list'!$V$13,""))))))))</f>
        <v/>
      </c>
      <c r="W226" s="566"/>
      <c r="X226" s="567"/>
      <c r="Y226" s="567"/>
      <c r="Z226" s="567"/>
      <c r="AA226" s="567"/>
      <c r="AB226" s="567"/>
      <c r="AC226" s="567"/>
      <c r="AD226" s="567"/>
      <c r="AE226" s="347"/>
      <c r="AF226" s="568"/>
    </row>
    <row r="227" spans="1:32">
      <c r="A227" s="38"/>
      <c r="B227" s="10"/>
      <c r="C227" s="555"/>
      <c r="D227" s="556"/>
      <c r="E227" s="555"/>
      <c r="F227" s="28"/>
      <c r="G227" s="557" t="str">
        <f t="shared" si="10"/>
        <v/>
      </c>
      <c r="H227" s="558"/>
      <c r="I227" s="542"/>
      <c r="J227" s="10"/>
      <c r="K227" s="559"/>
      <c r="L227" s="559"/>
      <c r="M227" s="559"/>
      <c r="N227" s="560" t="str">
        <f>IF($B227=Statistika!$F$63,'Help-list'!$BD226*'Help-list'!$V$6,IF($B227=Statistika!$F$64,'Help-list'!$BD226*'Help-list'!$V$7,IF($B227=Statistika!$F$65,'Help-list'!$BD226*'Help-list'!$V$8,IF($B227=Statistika!$F$66,'Help-list'!$BD226*'Help-list'!$V$9,IF($B227=Statistika!$F$67,'Help-list'!$BD226*'Help-list'!$V$10,IF($B227=Statistika!$F$68,'Help-list'!$BD226*'Help-list'!$V$11,IF($B227=Statistika!$F$69,'Help-list'!$BD226*'Help-list'!$V$12,IF($B227=Statistika!$F$70,'Help-list'!$BD226*'Help-list'!$V$13,""))))))))</f>
        <v/>
      </c>
      <c r="O227" s="559"/>
      <c r="P227" s="561" t="str">
        <f>IF($B227=Statistika!$F$63,'Help-list'!$BE226*'Help-list'!$V$6,IF($B227=Statistika!$F$64,'Help-list'!$BE226*'Help-list'!$V$7,IF($B227=Statistika!$F$65,'Help-list'!$BE226*'Help-list'!$V$8,IF($B227=Statistika!$F$66,'Help-list'!$BE226*'Help-list'!$V$9,IF($B227=Statistika!$F$67,'Help-list'!$BE226*'Help-list'!$V$10,IF($B227=Statistika!$F$68,'Help-list'!$BE226*'Help-list'!$V$11,IF($B227=Statistika!$F$69,'Help-list'!$BE226*'Help-list'!$V$12,IF($B227=Statistika!$F$70,'Help-list'!$BE226*'Help-list'!$V$13,""))))))))</f>
        <v/>
      </c>
      <c r="Q227" s="562" t="str">
        <f t="shared" si="9"/>
        <v/>
      </c>
      <c r="R227" s="563" t="str">
        <f>IF($B227=Statistika!$F$63,'Help-list'!$BF226*'Help-list'!$V$6,IF($B227=Statistika!$F$64,'Help-list'!$BF226*'Help-list'!$V$7,IF($B227=Statistika!$F$65,'Help-list'!$BF226*'Help-list'!$V$8,IF($B227=Statistika!$F$66,'Help-list'!$BF226*'Help-list'!$V$9,IF($B227=Statistika!$F$67,'Help-list'!$BF226*'Help-list'!$V$10,IF($B227=Statistika!$F$68,'Help-list'!$BF226*'Help-list'!$V$11,IF($B227=Statistika!$F$69,'Help-list'!$BF226*'Help-list'!$V$12,IF($B227=Statistika!$F$70,'Help-list'!$BF226*'Help-list'!$V$13,""))))))))</f>
        <v/>
      </c>
      <c r="S227" s="564"/>
      <c r="T227" s="565" t="str">
        <f>IF($B227=Statistika!$F$63,'Help-list'!$BG226*'Help-list'!$V$6,IF($B227=Statistika!$F$64,'Help-list'!$BG226*'Help-list'!$V$7,IF($B227=Statistika!$F$65,'Help-list'!$BG226*'Help-list'!$V$8,IF($B227=Statistika!$F$66,'Help-list'!$BG226*'Help-list'!$V$9,IF($B227=Statistika!$F$67,'Help-list'!$BG226*'Help-list'!$V$10,IF($B227=Statistika!$F$68,'Help-list'!$BG226*'Help-list'!$V$11,IF($B227=Statistika!$F$69,'Help-list'!$BG226*'Help-list'!$V$12,IF($B227=Statistika!$F$70,'Help-list'!$BG226*'Help-list'!$V$13,""))))))))</f>
        <v/>
      </c>
      <c r="U227" s="564"/>
      <c r="V227" s="565" t="str">
        <f>IF($B227=Statistika!$F$63,'Help-list'!$BH226*'Help-list'!$V$6,IF($B227=Statistika!$F$64,'Help-list'!$BH226*'Help-list'!$V$7,IF($B227=Statistika!$F$65,'Help-list'!$BH226*'Help-list'!$V$8,IF($B227=Statistika!$F$66,'Help-list'!$BH226*'Help-list'!$V$9,IF($B227=Statistika!$F$67,'Help-list'!$BH226*'Help-list'!$V$10,IF($B227=Statistika!$F$68,'Help-list'!$BH226*'Help-list'!$V$11,IF($B227=Statistika!$F$69,'Help-list'!$BH226*'Help-list'!$V$12,IF($B227=Statistika!$F$70,'Help-list'!$BH226*'Help-list'!$V$13,""))))))))</f>
        <v/>
      </c>
      <c r="W227" s="566"/>
      <c r="X227" s="567"/>
      <c r="Y227" s="567"/>
      <c r="Z227" s="567"/>
      <c r="AA227" s="567"/>
      <c r="AB227" s="567"/>
      <c r="AC227" s="567"/>
      <c r="AD227" s="567"/>
      <c r="AE227" s="347"/>
      <c r="AF227" s="568"/>
    </row>
    <row r="228" spans="1:32">
      <c r="A228" s="38"/>
      <c r="B228" s="10"/>
      <c r="C228" s="555"/>
      <c r="D228" s="556"/>
      <c r="E228" s="555"/>
      <c r="F228" s="28"/>
      <c r="G228" s="557" t="str">
        <f t="shared" si="10"/>
        <v/>
      </c>
      <c r="H228" s="558"/>
      <c r="I228" s="542"/>
      <c r="J228" s="10"/>
      <c r="K228" s="559"/>
      <c r="L228" s="559"/>
      <c r="M228" s="559"/>
      <c r="N228" s="560" t="str">
        <f>IF($B228=Statistika!$F$63,'Help-list'!$BD227*'Help-list'!$V$6,IF($B228=Statistika!$F$64,'Help-list'!$BD227*'Help-list'!$V$7,IF($B228=Statistika!$F$65,'Help-list'!$BD227*'Help-list'!$V$8,IF($B228=Statistika!$F$66,'Help-list'!$BD227*'Help-list'!$V$9,IF($B228=Statistika!$F$67,'Help-list'!$BD227*'Help-list'!$V$10,IF($B228=Statistika!$F$68,'Help-list'!$BD227*'Help-list'!$V$11,IF($B228=Statistika!$F$69,'Help-list'!$BD227*'Help-list'!$V$12,IF($B228=Statistika!$F$70,'Help-list'!$BD227*'Help-list'!$V$13,""))))))))</f>
        <v/>
      </c>
      <c r="O228" s="559"/>
      <c r="P228" s="561" t="str">
        <f>IF($B228=Statistika!$F$63,'Help-list'!$BE227*'Help-list'!$V$6,IF($B228=Statistika!$F$64,'Help-list'!$BE227*'Help-list'!$V$7,IF($B228=Statistika!$F$65,'Help-list'!$BE227*'Help-list'!$V$8,IF($B228=Statistika!$F$66,'Help-list'!$BE227*'Help-list'!$V$9,IF($B228=Statistika!$F$67,'Help-list'!$BE227*'Help-list'!$V$10,IF($B228=Statistika!$F$68,'Help-list'!$BE227*'Help-list'!$V$11,IF($B228=Statistika!$F$69,'Help-list'!$BE227*'Help-list'!$V$12,IF($B228=Statistika!$F$70,'Help-list'!$BE227*'Help-list'!$V$13,""))))))))</f>
        <v/>
      </c>
      <c r="Q228" s="562" t="str">
        <f t="shared" si="9"/>
        <v/>
      </c>
      <c r="R228" s="563" t="str">
        <f>IF($B228=Statistika!$F$63,'Help-list'!$BF227*'Help-list'!$V$6,IF($B228=Statistika!$F$64,'Help-list'!$BF227*'Help-list'!$V$7,IF($B228=Statistika!$F$65,'Help-list'!$BF227*'Help-list'!$V$8,IF($B228=Statistika!$F$66,'Help-list'!$BF227*'Help-list'!$V$9,IF($B228=Statistika!$F$67,'Help-list'!$BF227*'Help-list'!$V$10,IF($B228=Statistika!$F$68,'Help-list'!$BF227*'Help-list'!$V$11,IF($B228=Statistika!$F$69,'Help-list'!$BF227*'Help-list'!$V$12,IF($B228=Statistika!$F$70,'Help-list'!$BF227*'Help-list'!$V$13,""))))))))</f>
        <v/>
      </c>
      <c r="S228" s="564"/>
      <c r="T228" s="565" t="str">
        <f>IF($B228=Statistika!$F$63,'Help-list'!$BG227*'Help-list'!$V$6,IF($B228=Statistika!$F$64,'Help-list'!$BG227*'Help-list'!$V$7,IF($B228=Statistika!$F$65,'Help-list'!$BG227*'Help-list'!$V$8,IF($B228=Statistika!$F$66,'Help-list'!$BG227*'Help-list'!$V$9,IF($B228=Statistika!$F$67,'Help-list'!$BG227*'Help-list'!$V$10,IF($B228=Statistika!$F$68,'Help-list'!$BG227*'Help-list'!$V$11,IF($B228=Statistika!$F$69,'Help-list'!$BG227*'Help-list'!$V$12,IF($B228=Statistika!$F$70,'Help-list'!$BG227*'Help-list'!$V$13,""))))))))</f>
        <v/>
      </c>
      <c r="U228" s="564"/>
      <c r="V228" s="565" t="str">
        <f>IF($B228=Statistika!$F$63,'Help-list'!$BH227*'Help-list'!$V$6,IF($B228=Statistika!$F$64,'Help-list'!$BH227*'Help-list'!$V$7,IF($B228=Statistika!$F$65,'Help-list'!$BH227*'Help-list'!$V$8,IF($B228=Statistika!$F$66,'Help-list'!$BH227*'Help-list'!$V$9,IF($B228=Statistika!$F$67,'Help-list'!$BH227*'Help-list'!$V$10,IF($B228=Statistika!$F$68,'Help-list'!$BH227*'Help-list'!$V$11,IF($B228=Statistika!$F$69,'Help-list'!$BH227*'Help-list'!$V$12,IF($B228=Statistika!$F$70,'Help-list'!$BH227*'Help-list'!$V$13,""))))))))</f>
        <v/>
      </c>
      <c r="W228" s="566"/>
      <c r="X228" s="567"/>
      <c r="Y228" s="567"/>
      <c r="Z228" s="567"/>
      <c r="AA228" s="567"/>
      <c r="AB228" s="567"/>
      <c r="AC228" s="567"/>
      <c r="AD228" s="567"/>
      <c r="AE228" s="347"/>
      <c r="AF228" s="568"/>
    </row>
    <row r="229" spans="1:32">
      <c r="A229" s="38"/>
      <c r="B229" s="10"/>
      <c r="C229" s="555"/>
      <c r="D229" s="556"/>
      <c r="E229" s="555"/>
      <c r="F229" s="28"/>
      <c r="G229" s="557" t="str">
        <f t="shared" si="10"/>
        <v/>
      </c>
      <c r="H229" s="558"/>
      <c r="I229" s="542"/>
      <c r="J229" s="10"/>
      <c r="K229" s="559"/>
      <c r="L229" s="559"/>
      <c r="M229" s="559"/>
      <c r="N229" s="560" t="str">
        <f>IF($B229=Statistika!$F$63,'Help-list'!$BD228*'Help-list'!$V$6,IF($B229=Statistika!$F$64,'Help-list'!$BD228*'Help-list'!$V$7,IF($B229=Statistika!$F$65,'Help-list'!$BD228*'Help-list'!$V$8,IF($B229=Statistika!$F$66,'Help-list'!$BD228*'Help-list'!$V$9,IF($B229=Statistika!$F$67,'Help-list'!$BD228*'Help-list'!$V$10,IF($B229=Statistika!$F$68,'Help-list'!$BD228*'Help-list'!$V$11,IF($B229=Statistika!$F$69,'Help-list'!$BD228*'Help-list'!$V$12,IF($B229=Statistika!$F$70,'Help-list'!$BD228*'Help-list'!$V$13,""))))))))</f>
        <v/>
      </c>
      <c r="O229" s="559"/>
      <c r="P229" s="561" t="str">
        <f>IF($B229=Statistika!$F$63,'Help-list'!$BE228*'Help-list'!$V$6,IF($B229=Statistika!$F$64,'Help-list'!$BE228*'Help-list'!$V$7,IF($B229=Statistika!$F$65,'Help-list'!$BE228*'Help-list'!$V$8,IF($B229=Statistika!$F$66,'Help-list'!$BE228*'Help-list'!$V$9,IF($B229=Statistika!$F$67,'Help-list'!$BE228*'Help-list'!$V$10,IF($B229=Statistika!$F$68,'Help-list'!$BE228*'Help-list'!$V$11,IF($B229=Statistika!$F$69,'Help-list'!$BE228*'Help-list'!$V$12,IF($B229=Statistika!$F$70,'Help-list'!$BE228*'Help-list'!$V$13,""))))))))</f>
        <v/>
      </c>
      <c r="Q229" s="562" t="str">
        <f t="shared" si="9"/>
        <v/>
      </c>
      <c r="R229" s="563" t="str">
        <f>IF($B229=Statistika!$F$63,'Help-list'!$BF228*'Help-list'!$V$6,IF($B229=Statistika!$F$64,'Help-list'!$BF228*'Help-list'!$V$7,IF($B229=Statistika!$F$65,'Help-list'!$BF228*'Help-list'!$V$8,IF($B229=Statistika!$F$66,'Help-list'!$BF228*'Help-list'!$V$9,IF($B229=Statistika!$F$67,'Help-list'!$BF228*'Help-list'!$V$10,IF($B229=Statistika!$F$68,'Help-list'!$BF228*'Help-list'!$V$11,IF($B229=Statistika!$F$69,'Help-list'!$BF228*'Help-list'!$V$12,IF($B229=Statistika!$F$70,'Help-list'!$BF228*'Help-list'!$V$13,""))))))))</f>
        <v/>
      </c>
      <c r="S229" s="564"/>
      <c r="T229" s="565" t="str">
        <f>IF($B229=Statistika!$F$63,'Help-list'!$BG228*'Help-list'!$V$6,IF($B229=Statistika!$F$64,'Help-list'!$BG228*'Help-list'!$V$7,IF($B229=Statistika!$F$65,'Help-list'!$BG228*'Help-list'!$V$8,IF($B229=Statistika!$F$66,'Help-list'!$BG228*'Help-list'!$V$9,IF($B229=Statistika!$F$67,'Help-list'!$BG228*'Help-list'!$V$10,IF($B229=Statistika!$F$68,'Help-list'!$BG228*'Help-list'!$V$11,IF($B229=Statistika!$F$69,'Help-list'!$BG228*'Help-list'!$V$12,IF($B229=Statistika!$F$70,'Help-list'!$BG228*'Help-list'!$V$13,""))))))))</f>
        <v/>
      </c>
      <c r="U229" s="564"/>
      <c r="V229" s="565" t="str">
        <f>IF($B229=Statistika!$F$63,'Help-list'!$BH228*'Help-list'!$V$6,IF($B229=Statistika!$F$64,'Help-list'!$BH228*'Help-list'!$V$7,IF($B229=Statistika!$F$65,'Help-list'!$BH228*'Help-list'!$V$8,IF($B229=Statistika!$F$66,'Help-list'!$BH228*'Help-list'!$V$9,IF($B229=Statistika!$F$67,'Help-list'!$BH228*'Help-list'!$V$10,IF($B229=Statistika!$F$68,'Help-list'!$BH228*'Help-list'!$V$11,IF($B229=Statistika!$F$69,'Help-list'!$BH228*'Help-list'!$V$12,IF($B229=Statistika!$F$70,'Help-list'!$BH228*'Help-list'!$V$13,""))))))))</f>
        <v/>
      </c>
      <c r="W229" s="566"/>
      <c r="X229" s="567"/>
      <c r="Y229" s="567"/>
      <c r="Z229" s="567"/>
      <c r="AA229" s="567"/>
      <c r="AB229" s="567"/>
      <c r="AC229" s="567"/>
      <c r="AD229" s="567"/>
      <c r="AE229" s="347"/>
      <c r="AF229" s="568"/>
    </row>
    <row r="230" spans="1:32">
      <c r="A230" s="38"/>
      <c r="B230" s="10"/>
      <c r="C230" s="555"/>
      <c r="D230" s="556"/>
      <c r="E230" s="555"/>
      <c r="F230" s="28"/>
      <c r="G230" s="557" t="str">
        <f t="shared" si="10"/>
        <v/>
      </c>
      <c r="H230" s="558"/>
      <c r="I230" s="542"/>
      <c r="J230" s="10"/>
      <c r="K230" s="559"/>
      <c r="L230" s="559"/>
      <c r="M230" s="559"/>
      <c r="N230" s="560" t="str">
        <f>IF($B230=Statistika!$F$63,'Help-list'!$BD229*'Help-list'!$V$6,IF($B230=Statistika!$F$64,'Help-list'!$BD229*'Help-list'!$V$7,IF($B230=Statistika!$F$65,'Help-list'!$BD229*'Help-list'!$V$8,IF($B230=Statistika!$F$66,'Help-list'!$BD229*'Help-list'!$V$9,IF($B230=Statistika!$F$67,'Help-list'!$BD229*'Help-list'!$V$10,IF($B230=Statistika!$F$68,'Help-list'!$BD229*'Help-list'!$V$11,IF($B230=Statistika!$F$69,'Help-list'!$BD229*'Help-list'!$V$12,IF($B230=Statistika!$F$70,'Help-list'!$BD229*'Help-list'!$V$13,""))))))))</f>
        <v/>
      </c>
      <c r="O230" s="559"/>
      <c r="P230" s="561" t="str">
        <f>IF($B230=Statistika!$F$63,'Help-list'!$BE229*'Help-list'!$V$6,IF($B230=Statistika!$F$64,'Help-list'!$BE229*'Help-list'!$V$7,IF($B230=Statistika!$F$65,'Help-list'!$BE229*'Help-list'!$V$8,IF($B230=Statistika!$F$66,'Help-list'!$BE229*'Help-list'!$V$9,IF($B230=Statistika!$F$67,'Help-list'!$BE229*'Help-list'!$V$10,IF($B230=Statistika!$F$68,'Help-list'!$BE229*'Help-list'!$V$11,IF($B230=Statistika!$F$69,'Help-list'!$BE229*'Help-list'!$V$12,IF($B230=Statistika!$F$70,'Help-list'!$BE229*'Help-list'!$V$13,""))))))))</f>
        <v/>
      </c>
      <c r="Q230" s="562" t="str">
        <f t="shared" si="9"/>
        <v/>
      </c>
      <c r="R230" s="563" t="str">
        <f>IF($B230=Statistika!$F$63,'Help-list'!$BF229*'Help-list'!$V$6,IF($B230=Statistika!$F$64,'Help-list'!$BF229*'Help-list'!$V$7,IF($B230=Statistika!$F$65,'Help-list'!$BF229*'Help-list'!$V$8,IF($B230=Statistika!$F$66,'Help-list'!$BF229*'Help-list'!$V$9,IF($B230=Statistika!$F$67,'Help-list'!$BF229*'Help-list'!$V$10,IF($B230=Statistika!$F$68,'Help-list'!$BF229*'Help-list'!$V$11,IF($B230=Statistika!$F$69,'Help-list'!$BF229*'Help-list'!$V$12,IF($B230=Statistika!$F$70,'Help-list'!$BF229*'Help-list'!$V$13,""))))))))</f>
        <v/>
      </c>
      <c r="S230" s="564"/>
      <c r="T230" s="565" t="str">
        <f>IF($B230=Statistika!$F$63,'Help-list'!$BG229*'Help-list'!$V$6,IF($B230=Statistika!$F$64,'Help-list'!$BG229*'Help-list'!$V$7,IF($B230=Statistika!$F$65,'Help-list'!$BG229*'Help-list'!$V$8,IF($B230=Statistika!$F$66,'Help-list'!$BG229*'Help-list'!$V$9,IF($B230=Statistika!$F$67,'Help-list'!$BG229*'Help-list'!$V$10,IF($B230=Statistika!$F$68,'Help-list'!$BG229*'Help-list'!$V$11,IF($B230=Statistika!$F$69,'Help-list'!$BG229*'Help-list'!$V$12,IF($B230=Statistika!$F$70,'Help-list'!$BG229*'Help-list'!$V$13,""))))))))</f>
        <v/>
      </c>
      <c r="U230" s="564"/>
      <c r="V230" s="565" t="str">
        <f>IF($B230=Statistika!$F$63,'Help-list'!$BH229*'Help-list'!$V$6,IF($B230=Statistika!$F$64,'Help-list'!$BH229*'Help-list'!$V$7,IF($B230=Statistika!$F$65,'Help-list'!$BH229*'Help-list'!$V$8,IF($B230=Statistika!$F$66,'Help-list'!$BH229*'Help-list'!$V$9,IF($B230=Statistika!$F$67,'Help-list'!$BH229*'Help-list'!$V$10,IF($B230=Statistika!$F$68,'Help-list'!$BH229*'Help-list'!$V$11,IF($B230=Statistika!$F$69,'Help-list'!$BH229*'Help-list'!$V$12,IF($B230=Statistika!$F$70,'Help-list'!$BH229*'Help-list'!$V$13,""))))))))</f>
        <v/>
      </c>
      <c r="W230" s="566"/>
      <c r="X230" s="567"/>
      <c r="Y230" s="567"/>
      <c r="Z230" s="567"/>
      <c r="AA230" s="567"/>
      <c r="AB230" s="567"/>
      <c r="AC230" s="567"/>
      <c r="AD230" s="567"/>
      <c r="AE230" s="347"/>
      <c r="AF230" s="568"/>
    </row>
    <row r="231" spans="1:32">
      <c r="A231" s="38"/>
      <c r="B231" s="10"/>
      <c r="C231" s="555"/>
      <c r="D231" s="556"/>
      <c r="E231" s="555"/>
      <c r="F231" s="28"/>
      <c r="G231" s="557" t="str">
        <f t="shared" si="10"/>
        <v/>
      </c>
      <c r="H231" s="558"/>
      <c r="I231" s="542"/>
      <c r="J231" s="10"/>
      <c r="K231" s="559"/>
      <c r="L231" s="559"/>
      <c r="M231" s="559"/>
      <c r="N231" s="560" t="str">
        <f>IF($B231=Statistika!$F$63,'Help-list'!$BD230*'Help-list'!$V$6,IF($B231=Statistika!$F$64,'Help-list'!$BD230*'Help-list'!$V$7,IF($B231=Statistika!$F$65,'Help-list'!$BD230*'Help-list'!$V$8,IF($B231=Statistika!$F$66,'Help-list'!$BD230*'Help-list'!$V$9,IF($B231=Statistika!$F$67,'Help-list'!$BD230*'Help-list'!$V$10,IF($B231=Statistika!$F$68,'Help-list'!$BD230*'Help-list'!$V$11,IF($B231=Statistika!$F$69,'Help-list'!$BD230*'Help-list'!$V$12,IF($B231=Statistika!$F$70,'Help-list'!$BD230*'Help-list'!$V$13,""))))))))</f>
        <v/>
      </c>
      <c r="O231" s="559"/>
      <c r="P231" s="561" t="str">
        <f>IF($B231=Statistika!$F$63,'Help-list'!$BE230*'Help-list'!$V$6,IF($B231=Statistika!$F$64,'Help-list'!$BE230*'Help-list'!$V$7,IF($B231=Statistika!$F$65,'Help-list'!$BE230*'Help-list'!$V$8,IF($B231=Statistika!$F$66,'Help-list'!$BE230*'Help-list'!$V$9,IF($B231=Statistika!$F$67,'Help-list'!$BE230*'Help-list'!$V$10,IF($B231=Statistika!$F$68,'Help-list'!$BE230*'Help-list'!$V$11,IF($B231=Statistika!$F$69,'Help-list'!$BE230*'Help-list'!$V$12,IF($B231=Statistika!$F$70,'Help-list'!$BE230*'Help-list'!$V$13,""))))))))</f>
        <v/>
      </c>
      <c r="Q231" s="562" t="str">
        <f t="shared" si="9"/>
        <v/>
      </c>
      <c r="R231" s="563" t="str">
        <f>IF($B231=Statistika!$F$63,'Help-list'!$BF230*'Help-list'!$V$6,IF($B231=Statistika!$F$64,'Help-list'!$BF230*'Help-list'!$V$7,IF($B231=Statistika!$F$65,'Help-list'!$BF230*'Help-list'!$V$8,IF($B231=Statistika!$F$66,'Help-list'!$BF230*'Help-list'!$V$9,IF($B231=Statistika!$F$67,'Help-list'!$BF230*'Help-list'!$V$10,IF($B231=Statistika!$F$68,'Help-list'!$BF230*'Help-list'!$V$11,IF($B231=Statistika!$F$69,'Help-list'!$BF230*'Help-list'!$V$12,IF($B231=Statistika!$F$70,'Help-list'!$BF230*'Help-list'!$V$13,""))))))))</f>
        <v/>
      </c>
      <c r="S231" s="564"/>
      <c r="T231" s="565" t="str">
        <f>IF($B231=Statistika!$F$63,'Help-list'!$BG230*'Help-list'!$V$6,IF($B231=Statistika!$F$64,'Help-list'!$BG230*'Help-list'!$V$7,IF($B231=Statistika!$F$65,'Help-list'!$BG230*'Help-list'!$V$8,IF($B231=Statistika!$F$66,'Help-list'!$BG230*'Help-list'!$V$9,IF($B231=Statistika!$F$67,'Help-list'!$BG230*'Help-list'!$V$10,IF($B231=Statistika!$F$68,'Help-list'!$BG230*'Help-list'!$V$11,IF($B231=Statistika!$F$69,'Help-list'!$BG230*'Help-list'!$V$12,IF($B231=Statistika!$F$70,'Help-list'!$BG230*'Help-list'!$V$13,""))))))))</f>
        <v/>
      </c>
      <c r="U231" s="564"/>
      <c r="V231" s="565" t="str">
        <f>IF($B231=Statistika!$F$63,'Help-list'!$BH230*'Help-list'!$V$6,IF($B231=Statistika!$F$64,'Help-list'!$BH230*'Help-list'!$V$7,IF($B231=Statistika!$F$65,'Help-list'!$BH230*'Help-list'!$V$8,IF($B231=Statistika!$F$66,'Help-list'!$BH230*'Help-list'!$V$9,IF($B231=Statistika!$F$67,'Help-list'!$BH230*'Help-list'!$V$10,IF($B231=Statistika!$F$68,'Help-list'!$BH230*'Help-list'!$V$11,IF($B231=Statistika!$F$69,'Help-list'!$BH230*'Help-list'!$V$12,IF($B231=Statistika!$F$70,'Help-list'!$BH230*'Help-list'!$V$13,""))))))))</f>
        <v/>
      </c>
      <c r="W231" s="566"/>
      <c r="X231" s="567"/>
      <c r="Y231" s="567"/>
      <c r="Z231" s="567"/>
      <c r="AA231" s="567"/>
      <c r="AB231" s="567"/>
      <c r="AC231" s="567"/>
      <c r="AD231" s="567"/>
      <c r="AE231" s="347"/>
      <c r="AF231" s="568"/>
    </row>
    <row r="232" spans="1:32">
      <c r="A232" s="38"/>
      <c r="B232" s="10"/>
      <c r="C232" s="555"/>
      <c r="D232" s="556"/>
      <c r="E232" s="555"/>
      <c r="F232" s="28"/>
      <c r="G232" s="557" t="str">
        <f t="shared" si="10"/>
        <v/>
      </c>
      <c r="H232" s="558"/>
      <c r="I232" s="542"/>
      <c r="J232" s="10"/>
      <c r="K232" s="559"/>
      <c r="L232" s="559"/>
      <c r="M232" s="559"/>
      <c r="N232" s="560" t="str">
        <f>IF($B232=Statistika!$F$63,'Help-list'!$BD231*'Help-list'!$V$6,IF($B232=Statistika!$F$64,'Help-list'!$BD231*'Help-list'!$V$7,IF($B232=Statistika!$F$65,'Help-list'!$BD231*'Help-list'!$V$8,IF($B232=Statistika!$F$66,'Help-list'!$BD231*'Help-list'!$V$9,IF($B232=Statistika!$F$67,'Help-list'!$BD231*'Help-list'!$V$10,IF($B232=Statistika!$F$68,'Help-list'!$BD231*'Help-list'!$V$11,IF($B232=Statistika!$F$69,'Help-list'!$BD231*'Help-list'!$V$12,IF($B232=Statistika!$F$70,'Help-list'!$BD231*'Help-list'!$V$13,""))))))))</f>
        <v/>
      </c>
      <c r="O232" s="559"/>
      <c r="P232" s="561" t="str">
        <f>IF($B232=Statistika!$F$63,'Help-list'!$BE231*'Help-list'!$V$6,IF($B232=Statistika!$F$64,'Help-list'!$BE231*'Help-list'!$V$7,IF($B232=Statistika!$F$65,'Help-list'!$BE231*'Help-list'!$V$8,IF($B232=Statistika!$F$66,'Help-list'!$BE231*'Help-list'!$V$9,IF($B232=Statistika!$F$67,'Help-list'!$BE231*'Help-list'!$V$10,IF($B232=Statistika!$F$68,'Help-list'!$BE231*'Help-list'!$V$11,IF($B232=Statistika!$F$69,'Help-list'!$BE231*'Help-list'!$V$12,IF($B232=Statistika!$F$70,'Help-list'!$BE231*'Help-list'!$V$13,""))))))))</f>
        <v/>
      </c>
      <c r="Q232" s="562" t="str">
        <f t="shared" si="9"/>
        <v/>
      </c>
      <c r="R232" s="563" t="str">
        <f>IF($B232=Statistika!$F$63,'Help-list'!$BF231*'Help-list'!$V$6,IF($B232=Statistika!$F$64,'Help-list'!$BF231*'Help-list'!$V$7,IF($B232=Statistika!$F$65,'Help-list'!$BF231*'Help-list'!$V$8,IF($B232=Statistika!$F$66,'Help-list'!$BF231*'Help-list'!$V$9,IF($B232=Statistika!$F$67,'Help-list'!$BF231*'Help-list'!$V$10,IF($B232=Statistika!$F$68,'Help-list'!$BF231*'Help-list'!$V$11,IF($B232=Statistika!$F$69,'Help-list'!$BF231*'Help-list'!$V$12,IF($B232=Statistika!$F$70,'Help-list'!$BF231*'Help-list'!$V$13,""))))))))</f>
        <v/>
      </c>
      <c r="S232" s="564"/>
      <c r="T232" s="565" t="str">
        <f>IF($B232=Statistika!$F$63,'Help-list'!$BG231*'Help-list'!$V$6,IF($B232=Statistika!$F$64,'Help-list'!$BG231*'Help-list'!$V$7,IF($B232=Statistika!$F$65,'Help-list'!$BG231*'Help-list'!$V$8,IF($B232=Statistika!$F$66,'Help-list'!$BG231*'Help-list'!$V$9,IF($B232=Statistika!$F$67,'Help-list'!$BG231*'Help-list'!$V$10,IF($B232=Statistika!$F$68,'Help-list'!$BG231*'Help-list'!$V$11,IF($B232=Statistika!$F$69,'Help-list'!$BG231*'Help-list'!$V$12,IF($B232=Statistika!$F$70,'Help-list'!$BG231*'Help-list'!$V$13,""))))))))</f>
        <v/>
      </c>
      <c r="U232" s="564"/>
      <c r="V232" s="565" t="str">
        <f>IF($B232=Statistika!$F$63,'Help-list'!$BH231*'Help-list'!$V$6,IF($B232=Statistika!$F$64,'Help-list'!$BH231*'Help-list'!$V$7,IF($B232=Statistika!$F$65,'Help-list'!$BH231*'Help-list'!$V$8,IF($B232=Statistika!$F$66,'Help-list'!$BH231*'Help-list'!$V$9,IF($B232=Statistika!$F$67,'Help-list'!$BH231*'Help-list'!$V$10,IF($B232=Statistika!$F$68,'Help-list'!$BH231*'Help-list'!$V$11,IF($B232=Statistika!$F$69,'Help-list'!$BH231*'Help-list'!$V$12,IF($B232=Statistika!$F$70,'Help-list'!$BH231*'Help-list'!$V$13,""))))))))</f>
        <v/>
      </c>
      <c r="W232" s="566"/>
      <c r="X232" s="567"/>
      <c r="Y232" s="567"/>
      <c r="Z232" s="567"/>
      <c r="AA232" s="567"/>
      <c r="AB232" s="567"/>
      <c r="AC232" s="567"/>
      <c r="AD232" s="567"/>
      <c r="AE232" s="347"/>
      <c r="AF232" s="568"/>
    </row>
    <row r="233" spans="1:32">
      <c r="A233" s="38"/>
      <c r="B233" s="10"/>
      <c r="C233" s="555"/>
      <c r="D233" s="556"/>
      <c r="E233" s="555"/>
      <c r="F233" s="28"/>
      <c r="G233" s="557" t="str">
        <f t="shared" si="10"/>
        <v/>
      </c>
      <c r="H233" s="558"/>
      <c r="I233" s="542"/>
      <c r="J233" s="10"/>
      <c r="K233" s="559"/>
      <c r="L233" s="559"/>
      <c r="M233" s="559"/>
      <c r="N233" s="560" t="str">
        <f>IF($B233=Statistika!$F$63,'Help-list'!$BD232*'Help-list'!$V$6,IF($B233=Statistika!$F$64,'Help-list'!$BD232*'Help-list'!$V$7,IF($B233=Statistika!$F$65,'Help-list'!$BD232*'Help-list'!$V$8,IF($B233=Statistika!$F$66,'Help-list'!$BD232*'Help-list'!$V$9,IF($B233=Statistika!$F$67,'Help-list'!$BD232*'Help-list'!$V$10,IF($B233=Statistika!$F$68,'Help-list'!$BD232*'Help-list'!$V$11,IF($B233=Statistika!$F$69,'Help-list'!$BD232*'Help-list'!$V$12,IF($B233=Statistika!$F$70,'Help-list'!$BD232*'Help-list'!$V$13,""))))))))</f>
        <v/>
      </c>
      <c r="O233" s="559"/>
      <c r="P233" s="561" t="str">
        <f>IF($B233=Statistika!$F$63,'Help-list'!$BE232*'Help-list'!$V$6,IF($B233=Statistika!$F$64,'Help-list'!$BE232*'Help-list'!$V$7,IF($B233=Statistika!$F$65,'Help-list'!$BE232*'Help-list'!$V$8,IF($B233=Statistika!$F$66,'Help-list'!$BE232*'Help-list'!$V$9,IF($B233=Statistika!$F$67,'Help-list'!$BE232*'Help-list'!$V$10,IF($B233=Statistika!$F$68,'Help-list'!$BE232*'Help-list'!$V$11,IF($B233=Statistika!$F$69,'Help-list'!$BE232*'Help-list'!$V$12,IF($B233=Statistika!$F$70,'Help-list'!$BE232*'Help-list'!$V$13,""))))))))</f>
        <v/>
      </c>
      <c r="Q233" s="562" t="str">
        <f t="shared" si="9"/>
        <v/>
      </c>
      <c r="R233" s="563" t="str">
        <f>IF($B233=Statistika!$F$63,'Help-list'!$BF232*'Help-list'!$V$6,IF($B233=Statistika!$F$64,'Help-list'!$BF232*'Help-list'!$V$7,IF($B233=Statistika!$F$65,'Help-list'!$BF232*'Help-list'!$V$8,IF($B233=Statistika!$F$66,'Help-list'!$BF232*'Help-list'!$V$9,IF($B233=Statistika!$F$67,'Help-list'!$BF232*'Help-list'!$V$10,IF($B233=Statistika!$F$68,'Help-list'!$BF232*'Help-list'!$V$11,IF($B233=Statistika!$F$69,'Help-list'!$BF232*'Help-list'!$V$12,IF($B233=Statistika!$F$70,'Help-list'!$BF232*'Help-list'!$V$13,""))))))))</f>
        <v/>
      </c>
      <c r="S233" s="564"/>
      <c r="T233" s="565" t="str">
        <f>IF($B233=Statistika!$F$63,'Help-list'!$BG232*'Help-list'!$V$6,IF($B233=Statistika!$F$64,'Help-list'!$BG232*'Help-list'!$V$7,IF($B233=Statistika!$F$65,'Help-list'!$BG232*'Help-list'!$V$8,IF($B233=Statistika!$F$66,'Help-list'!$BG232*'Help-list'!$V$9,IF($B233=Statistika!$F$67,'Help-list'!$BG232*'Help-list'!$V$10,IF($B233=Statistika!$F$68,'Help-list'!$BG232*'Help-list'!$V$11,IF($B233=Statistika!$F$69,'Help-list'!$BG232*'Help-list'!$V$12,IF($B233=Statistika!$F$70,'Help-list'!$BG232*'Help-list'!$V$13,""))))))))</f>
        <v/>
      </c>
      <c r="U233" s="564"/>
      <c r="V233" s="565" t="str">
        <f>IF($B233=Statistika!$F$63,'Help-list'!$BH232*'Help-list'!$V$6,IF($B233=Statistika!$F$64,'Help-list'!$BH232*'Help-list'!$V$7,IF($B233=Statistika!$F$65,'Help-list'!$BH232*'Help-list'!$V$8,IF($B233=Statistika!$F$66,'Help-list'!$BH232*'Help-list'!$V$9,IF($B233=Statistika!$F$67,'Help-list'!$BH232*'Help-list'!$V$10,IF($B233=Statistika!$F$68,'Help-list'!$BH232*'Help-list'!$V$11,IF($B233=Statistika!$F$69,'Help-list'!$BH232*'Help-list'!$V$12,IF($B233=Statistika!$F$70,'Help-list'!$BH232*'Help-list'!$V$13,""))))))))</f>
        <v/>
      </c>
      <c r="W233" s="566"/>
      <c r="X233" s="567"/>
      <c r="Y233" s="567"/>
      <c r="Z233" s="567"/>
      <c r="AA233" s="567"/>
      <c r="AB233" s="567"/>
      <c r="AC233" s="567"/>
      <c r="AD233" s="567"/>
      <c r="AE233" s="347"/>
      <c r="AF233" s="568"/>
    </row>
    <row r="234" spans="1:32">
      <c r="A234" s="38"/>
      <c r="B234" s="10"/>
      <c r="C234" s="555"/>
      <c r="D234" s="556"/>
      <c r="E234" s="555"/>
      <c r="F234" s="28"/>
      <c r="G234" s="557" t="str">
        <f t="shared" si="10"/>
        <v/>
      </c>
      <c r="H234" s="558"/>
      <c r="I234" s="542"/>
      <c r="J234" s="10"/>
      <c r="K234" s="559"/>
      <c r="L234" s="559"/>
      <c r="M234" s="559"/>
      <c r="N234" s="560" t="str">
        <f>IF($B234=Statistika!$F$63,'Help-list'!$BD233*'Help-list'!$V$6,IF($B234=Statistika!$F$64,'Help-list'!$BD233*'Help-list'!$V$7,IF($B234=Statistika!$F$65,'Help-list'!$BD233*'Help-list'!$V$8,IF($B234=Statistika!$F$66,'Help-list'!$BD233*'Help-list'!$V$9,IF($B234=Statistika!$F$67,'Help-list'!$BD233*'Help-list'!$V$10,IF($B234=Statistika!$F$68,'Help-list'!$BD233*'Help-list'!$V$11,IF($B234=Statistika!$F$69,'Help-list'!$BD233*'Help-list'!$V$12,IF($B234=Statistika!$F$70,'Help-list'!$BD233*'Help-list'!$V$13,""))))))))</f>
        <v/>
      </c>
      <c r="O234" s="559"/>
      <c r="P234" s="561" t="str">
        <f>IF($B234=Statistika!$F$63,'Help-list'!$BE233*'Help-list'!$V$6,IF($B234=Statistika!$F$64,'Help-list'!$BE233*'Help-list'!$V$7,IF($B234=Statistika!$F$65,'Help-list'!$BE233*'Help-list'!$V$8,IF($B234=Statistika!$F$66,'Help-list'!$BE233*'Help-list'!$V$9,IF($B234=Statistika!$F$67,'Help-list'!$BE233*'Help-list'!$V$10,IF($B234=Statistika!$F$68,'Help-list'!$BE233*'Help-list'!$V$11,IF($B234=Statistika!$F$69,'Help-list'!$BE233*'Help-list'!$V$12,IF($B234=Statistika!$F$70,'Help-list'!$BE233*'Help-list'!$V$13,""))))))))</f>
        <v/>
      </c>
      <c r="Q234" s="562" t="str">
        <f t="shared" si="9"/>
        <v/>
      </c>
      <c r="R234" s="563" t="str">
        <f>IF($B234=Statistika!$F$63,'Help-list'!$BF233*'Help-list'!$V$6,IF($B234=Statistika!$F$64,'Help-list'!$BF233*'Help-list'!$V$7,IF($B234=Statistika!$F$65,'Help-list'!$BF233*'Help-list'!$V$8,IF($B234=Statistika!$F$66,'Help-list'!$BF233*'Help-list'!$V$9,IF($B234=Statistika!$F$67,'Help-list'!$BF233*'Help-list'!$V$10,IF($B234=Statistika!$F$68,'Help-list'!$BF233*'Help-list'!$V$11,IF($B234=Statistika!$F$69,'Help-list'!$BF233*'Help-list'!$V$12,IF($B234=Statistika!$F$70,'Help-list'!$BF233*'Help-list'!$V$13,""))))))))</f>
        <v/>
      </c>
      <c r="S234" s="564"/>
      <c r="T234" s="565" t="str">
        <f>IF($B234=Statistika!$F$63,'Help-list'!$BG233*'Help-list'!$V$6,IF($B234=Statistika!$F$64,'Help-list'!$BG233*'Help-list'!$V$7,IF($B234=Statistika!$F$65,'Help-list'!$BG233*'Help-list'!$V$8,IF($B234=Statistika!$F$66,'Help-list'!$BG233*'Help-list'!$V$9,IF($B234=Statistika!$F$67,'Help-list'!$BG233*'Help-list'!$V$10,IF($B234=Statistika!$F$68,'Help-list'!$BG233*'Help-list'!$V$11,IF($B234=Statistika!$F$69,'Help-list'!$BG233*'Help-list'!$V$12,IF($B234=Statistika!$F$70,'Help-list'!$BG233*'Help-list'!$V$13,""))))))))</f>
        <v/>
      </c>
      <c r="U234" s="564"/>
      <c r="V234" s="565" t="str">
        <f>IF($B234=Statistika!$F$63,'Help-list'!$BH233*'Help-list'!$V$6,IF($B234=Statistika!$F$64,'Help-list'!$BH233*'Help-list'!$V$7,IF($B234=Statistika!$F$65,'Help-list'!$BH233*'Help-list'!$V$8,IF($B234=Statistika!$F$66,'Help-list'!$BH233*'Help-list'!$V$9,IF($B234=Statistika!$F$67,'Help-list'!$BH233*'Help-list'!$V$10,IF($B234=Statistika!$F$68,'Help-list'!$BH233*'Help-list'!$V$11,IF($B234=Statistika!$F$69,'Help-list'!$BH233*'Help-list'!$V$12,IF($B234=Statistika!$F$70,'Help-list'!$BH233*'Help-list'!$V$13,""))))))))</f>
        <v/>
      </c>
      <c r="W234" s="566"/>
      <c r="X234" s="567"/>
      <c r="Y234" s="567"/>
      <c r="Z234" s="567"/>
      <c r="AA234" s="567"/>
      <c r="AB234" s="567"/>
      <c r="AC234" s="567"/>
      <c r="AD234" s="567"/>
      <c r="AE234" s="347"/>
      <c r="AF234" s="568"/>
    </row>
    <row r="235" spans="1:32">
      <c r="A235" s="38"/>
      <c r="B235" s="10"/>
      <c r="C235" s="555"/>
      <c r="D235" s="556"/>
      <c r="E235" s="555"/>
      <c r="F235" s="28"/>
      <c r="G235" s="557" t="str">
        <f t="shared" si="10"/>
        <v/>
      </c>
      <c r="H235" s="558"/>
      <c r="I235" s="542"/>
      <c r="J235" s="10"/>
      <c r="K235" s="559"/>
      <c r="L235" s="559"/>
      <c r="M235" s="559"/>
      <c r="N235" s="560" t="str">
        <f>IF($B235=Statistika!$F$63,'Help-list'!$BD234*'Help-list'!$V$6,IF($B235=Statistika!$F$64,'Help-list'!$BD234*'Help-list'!$V$7,IF($B235=Statistika!$F$65,'Help-list'!$BD234*'Help-list'!$V$8,IF($B235=Statistika!$F$66,'Help-list'!$BD234*'Help-list'!$V$9,IF($B235=Statistika!$F$67,'Help-list'!$BD234*'Help-list'!$V$10,IF($B235=Statistika!$F$68,'Help-list'!$BD234*'Help-list'!$V$11,IF($B235=Statistika!$F$69,'Help-list'!$BD234*'Help-list'!$V$12,IF($B235=Statistika!$F$70,'Help-list'!$BD234*'Help-list'!$V$13,""))))))))</f>
        <v/>
      </c>
      <c r="O235" s="559"/>
      <c r="P235" s="561" t="str">
        <f>IF($B235=Statistika!$F$63,'Help-list'!$BE234*'Help-list'!$V$6,IF($B235=Statistika!$F$64,'Help-list'!$BE234*'Help-list'!$V$7,IF($B235=Statistika!$F$65,'Help-list'!$BE234*'Help-list'!$V$8,IF($B235=Statistika!$F$66,'Help-list'!$BE234*'Help-list'!$V$9,IF($B235=Statistika!$F$67,'Help-list'!$BE234*'Help-list'!$V$10,IF($B235=Statistika!$F$68,'Help-list'!$BE234*'Help-list'!$V$11,IF($B235=Statistika!$F$69,'Help-list'!$BE234*'Help-list'!$V$12,IF($B235=Statistika!$F$70,'Help-list'!$BE234*'Help-list'!$V$13,""))))))))</f>
        <v/>
      </c>
      <c r="Q235" s="562" t="str">
        <f t="shared" si="9"/>
        <v/>
      </c>
      <c r="R235" s="563" t="str">
        <f>IF($B235=Statistika!$F$63,'Help-list'!$BF234*'Help-list'!$V$6,IF($B235=Statistika!$F$64,'Help-list'!$BF234*'Help-list'!$V$7,IF($B235=Statistika!$F$65,'Help-list'!$BF234*'Help-list'!$V$8,IF($B235=Statistika!$F$66,'Help-list'!$BF234*'Help-list'!$V$9,IF($B235=Statistika!$F$67,'Help-list'!$BF234*'Help-list'!$V$10,IF($B235=Statistika!$F$68,'Help-list'!$BF234*'Help-list'!$V$11,IF($B235=Statistika!$F$69,'Help-list'!$BF234*'Help-list'!$V$12,IF($B235=Statistika!$F$70,'Help-list'!$BF234*'Help-list'!$V$13,""))))))))</f>
        <v/>
      </c>
      <c r="S235" s="564"/>
      <c r="T235" s="565" t="str">
        <f>IF($B235=Statistika!$F$63,'Help-list'!$BG234*'Help-list'!$V$6,IF($B235=Statistika!$F$64,'Help-list'!$BG234*'Help-list'!$V$7,IF($B235=Statistika!$F$65,'Help-list'!$BG234*'Help-list'!$V$8,IF($B235=Statistika!$F$66,'Help-list'!$BG234*'Help-list'!$V$9,IF($B235=Statistika!$F$67,'Help-list'!$BG234*'Help-list'!$V$10,IF($B235=Statistika!$F$68,'Help-list'!$BG234*'Help-list'!$V$11,IF($B235=Statistika!$F$69,'Help-list'!$BG234*'Help-list'!$V$12,IF($B235=Statistika!$F$70,'Help-list'!$BG234*'Help-list'!$V$13,""))))))))</f>
        <v/>
      </c>
      <c r="U235" s="564"/>
      <c r="V235" s="565" t="str">
        <f>IF($B235=Statistika!$F$63,'Help-list'!$BH234*'Help-list'!$V$6,IF($B235=Statistika!$F$64,'Help-list'!$BH234*'Help-list'!$V$7,IF($B235=Statistika!$F$65,'Help-list'!$BH234*'Help-list'!$V$8,IF($B235=Statistika!$F$66,'Help-list'!$BH234*'Help-list'!$V$9,IF($B235=Statistika!$F$67,'Help-list'!$BH234*'Help-list'!$V$10,IF($B235=Statistika!$F$68,'Help-list'!$BH234*'Help-list'!$V$11,IF($B235=Statistika!$F$69,'Help-list'!$BH234*'Help-list'!$V$12,IF($B235=Statistika!$F$70,'Help-list'!$BH234*'Help-list'!$V$13,""))))))))</f>
        <v/>
      </c>
      <c r="W235" s="566"/>
      <c r="X235" s="567"/>
      <c r="Y235" s="567"/>
      <c r="Z235" s="567"/>
      <c r="AA235" s="567"/>
      <c r="AB235" s="567"/>
      <c r="AC235" s="567"/>
      <c r="AD235" s="567"/>
      <c r="AE235" s="347"/>
      <c r="AF235" s="568"/>
    </row>
    <row r="236" spans="1:32">
      <c r="A236" s="38"/>
      <c r="B236" s="10"/>
      <c r="C236" s="555"/>
      <c r="D236" s="556"/>
      <c r="E236" s="555"/>
      <c r="F236" s="28"/>
      <c r="G236" s="557" t="str">
        <f t="shared" si="10"/>
        <v/>
      </c>
      <c r="H236" s="558"/>
      <c r="I236" s="542"/>
      <c r="J236" s="10"/>
      <c r="K236" s="559"/>
      <c r="L236" s="559"/>
      <c r="M236" s="559"/>
      <c r="N236" s="560" t="str">
        <f>IF($B236=Statistika!$F$63,'Help-list'!$BD235*'Help-list'!$V$6,IF($B236=Statistika!$F$64,'Help-list'!$BD235*'Help-list'!$V$7,IF($B236=Statistika!$F$65,'Help-list'!$BD235*'Help-list'!$V$8,IF($B236=Statistika!$F$66,'Help-list'!$BD235*'Help-list'!$V$9,IF($B236=Statistika!$F$67,'Help-list'!$BD235*'Help-list'!$V$10,IF($B236=Statistika!$F$68,'Help-list'!$BD235*'Help-list'!$V$11,IF($B236=Statistika!$F$69,'Help-list'!$BD235*'Help-list'!$V$12,IF($B236=Statistika!$F$70,'Help-list'!$BD235*'Help-list'!$V$13,""))))))))</f>
        <v/>
      </c>
      <c r="O236" s="559"/>
      <c r="P236" s="561" t="str">
        <f>IF($B236=Statistika!$F$63,'Help-list'!$BE235*'Help-list'!$V$6,IF($B236=Statistika!$F$64,'Help-list'!$BE235*'Help-list'!$V$7,IF($B236=Statistika!$F$65,'Help-list'!$BE235*'Help-list'!$V$8,IF($B236=Statistika!$F$66,'Help-list'!$BE235*'Help-list'!$V$9,IF($B236=Statistika!$F$67,'Help-list'!$BE235*'Help-list'!$V$10,IF($B236=Statistika!$F$68,'Help-list'!$BE235*'Help-list'!$V$11,IF($B236=Statistika!$F$69,'Help-list'!$BE235*'Help-list'!$V$12,IF($B236=Statistika!$F$70,'Help-list'!$BE235*'Help-list'!$V$13,""))))))))</f>
        <v/>
      </c>
      <c r="Q236" s="562" t="str">
        <f t="shared" si="9"/>
        <v/>
      </c>
      <c r="R236" s="563" t="str">
        <f>IF($B236=Statistika!$F$63,'Help-list'!$BF235*'Help-list'!$V$6,IF($B236=Statistika!$F$64,'Help-list'!$BF235*'Help-list'!$V$7,IF($B236=Statistika!$F$65,'Help-list'!$BF235*'Help-list'!$V$8,IF($B236=Statistika!$F$66,'Help-list'!$BF235*'Help-list'!$V$9,IF($B236=Statistika!$F$67,'Help-list'!$BF235*'Help-list'!$V$10,IF($B236=Statistika!$F$68,'Help-list'!$BF235*'Help-list'!$V$11,IF($B236=Statistika!$F$69,'Help-list'!$BF235*'Help-list'!$V$12,IF($B236=Statistika!$F$70,'Help-list'!$BF235*'Help-list'!$V$13,""))))))))</f>
        <v/>
      </c>
      <c r="S236" s="564"/>
      <c r="T236" s="565" t="str">
        <f>IF($B236=Statistika!$F$63,'Help-list'!$BG235*'Help-list'!$V$6,IF($B236=Statistika!$F$64,'Help-list'!$BG235*'Help-list'!$V$7,IF($B236=Statistika!$F$65,'Help-list'!$BG235*'Help-list'!$V$8,IF($B236=Statistika!$F$66,'Help-list'!$BG235*'Help-list'!$V$9,IF($B236=Statistika!$F$67,'Help-list'!$BG235*'Help-list'!$V$10,IF($B236=Statistika!$F$68,'Help-list'!$BG235*'Help-list'!$V$11,IF($B236=Statistika!$F$69,'Help-list'!$BG235*'Help-list'!$V$12,IF($B236=Statistika!$F$70,'Help-list'!$BG235*'Help-list'!$V$13,""))))))))</f>
        <v/>
      </c>
      <c r="U236" s="564"/>
      <c r="V236" s="565" t="str">
        <f>IF($B236=Statistika!$F$63,'Help-list'!$BH235*'Help-list'!$V$6,IF($B236=Statistika!$F$64,'Help-list'!$BH235*'Help-list'!$V$7,IF($B236=Statistika!$F$65,'Help-list'!$BH235*'Help-list'!$V$8,IF($B236=Statistika!$F$66,'Help-list'!$BH235*'Help-list'!$V$9,IF($B236=Statistika!$F$67,'Help-list'!$BH235*'Help-list'!$V$10,IF($B236=Statistika!$F$68,'Help-list'!$BH235*'Help-list'!$V$11,IF($B236=Statistika!$F$69,'Help-list'!$BH235*'Help-list'!$V$12,IF($B236=Statistika!$F$70,'Help-list'!$BH235*'Help-list'!$V$13,""))))))))</f>
        <v/>
      </c>
      <c r="W236" s="566"/>
      <c r="X236" s="567"/>
      <c r="Y236" s="567"/>
      <c r="Z236" s="567"/>
      <c r="AA236" s="567"/>
      <c r="AB236" s="567"/>
      <c r="AC236" s="567"/>
      <c r="AD236" s="567"/>
      <c r="AE236" s="347"/>
      <c r="AF236" s="568"/>
    </row>
    <row r="237" spans="1:32">
      <c r="A237" s="38"/>
      <c r="B237" s="10"/>
      <c r="C237" s="555"/>
      <c r="D237" s="556"/>
      <c r="E237" s="555"/>
      <c r="F237" s="28"/>
      <c r="G237" s="557" t="str">
        <f t="shared" si="10"/>
        <v/>
      </c>
      <c r="H237" s="558"/>
      <c r="I237" s="542"/>
      <c r="J237" s="10"/>
      <c r="K237" s="559"/>
      <c r="L237" s="559"/>
      <c r="M237" s="559"/>
      <c r="N237" s="560" t="str">
        <f>IF($B237=Statistika!$F$63,'Help-list'!$BD236*'Help-list'!$V$6,IF($B237=Statistika!$F$64,'Help-list'!$BD236*'Help-list'!$V$7,IF($B237=Statistika!$F$65,'Help-list'!$BD236*'Help-list'!$V$8,IF($B237=Statistika!$F$66,'Help-list'!$BD236*'Help-list'!$V$9,IF($B237=Statistika!$F$67,'Help-list'!$BD236*'Help-list'!$V$10,IF($B237=Statistika!$F$68,'Help-list'!$BD236*'Help-list'!$V$11,IF($B237=Statistika!$F$69,'Help-list'!$BD236*'Help-list'!$V$12,IF($B237=Statistika!$F$70,'Help-list'!$BD236*'Help-list'!$V$13,""))))))))</f>
        <v/>
      </c>
      <c r="O237" s="559"/>
      <c r="P237" s="561" t="str">
        <f>IF($B237=Statistika!$F$63,'Help-list'!$BE236*'Help-list'!$V$6,IF($B237=Statistika!$F$64,'Help-list'!$BE236*'Help-list'!$V$7,IF($B237=Statistika!$F$65,'Help-list'!$BE236*'Help-list'!$V$8,IF($B237=Statistika!$F$66,'Help-list'!$BE236*'Help-list'!$V$9,IF($B237=Statistika!$F$67,'Help-list'!$BE236*'Help-list'!$V$10,IF($B237=Statistika!$F$68,'Help-list'!$BE236*'Help-list'!$V$11,IF($B237=Statistika!$F$69,'Help-list'!$BE236*'Help-list'!$V$12,IF($B237=Statistika!$F$70,'Help-list'!$BE236*'Help-list'!$V$13,""))))))))</f>
        <v/>
      </c>
      <c r="Q237" s="562" t="str">
        <f t="shared" si="9"/>
        <v/>
      </c>
      <c r="R237" s="563" t="str">
        <f>IF($B237=Statistika!$F$63,'Help-list'!$BF236*'Help-list'!$V$6,IF($B237=Statistika!$F$64,'Help-list'!$BF236*'Help-list'!$V$7,IF($B237=Statistika!$F$65,'Help-list'!$BF236*'Help-list'!$V$8,IF($B237=Statistika!$F$66,'Help-list'!$BF236*'Help-list'!$V$9,IF($B237=Statistika!$F$67,'Help-list'!$BF236*'Help-list'!$V$10,IF($B237=Statistika!$F$68,'Help-list'!$BF236*'Help-list'!$V$11,IF($B237=Statistika!$F$69,'Help-list'!$BF236*'Help-list'!$V$12,IF($B237=Statistika!$F$70,'Help-list'!$BF236*'Help-list'!$V$13,""))))))))</f>
        <v/>
      </c>
      <c r="S237" s="564"/>
      <c r="T237" s="565" t="str">
        <f>IF($B237=Statistika!$F$63,'Help-list'!$BG236*'Help-list'!$V$6,IF($B237=Statistika!$F$64,'Help-list'!$BG236*'Help-list'!$V$7,IF($B237=Statistika!$F$65,'Help-list'!$BG236*'Help-list'!$V$8,IF($B237=Statistika!$F$66,'Help-list'!$BG236*'Help-list'!$V$9,IF($B237=Statistika!$F$67,'Help-list'!$BG236*'Help-list'!$V$10,IF($B237=Statistika!$F$68,'Help-list'!$BG236*'Help-list'!$V$11,IF($B237=Statistika!$F$69,'Help-list'!$BG236*'Help-list'!$V$12,IF($B237=Statistika!$F$70,'Help-list'!$BG236*'Help-list'!$V$13,""))))))))</f>
        <v/>
      </c>
      <c r="U237" s="564"/>
      <c r="V237" s="565" t="str">
        <f>IF($B237=Statistika!$F$63,'Help-list'!$BH236*'Help-list'!$V$6,IF($B237=Statistika!$F$64,'Help-list'!$BH236*'Help-list'!$V$7,IF($B237=Statistika!$F$65,'Help-list'!$BH236*'Help-list'!$V$8,IF($B237=Statistika!$F$66,'Help-list'!$BH236*'Help-list'!$V$9,IF($B237=Statistika!$F$67,'Help-list'!$BH236*'Help-list'!$V$10,IF($B237=Statistika!$F$68,'Help-list'!$BH236*'Help-list'!$V$11,IF($B237=Statistika!$F$69,'Help-list'!$BH236*'Help-list'!$V$12,IF($B237=Statistika!$F$70,'Help-list'!$BH236*'Help-list'!$V$13,""))))))))</f>
        <v/>
      </c>
      <c r="W237" s="566"/>
      <c r="X237" s="567"/>
      <c r="Y237" s="567"/>
      <c r="Z237" s="567"/>
      <c r="AA237" s="567"/>
      <c r="AB237" s="567"/>
      <c r="AC237" s="567"/>
      <c r="AD237" s="567"/>
      <c r="AE237" s="347"/>
      <c r="AF237" s="568"/>
    </row>
    <row r="238" spans="1:32">
      <c r="A238" s="38"/>
      <c r="B238" s="10"/>
      <c r="C238" s="555"/>
      <c r="D238" s="556"/>
      <c r="E238" s="555"/>
      <c r="F238" s="28"/>
      <c r="G238" s="557" t="str">
        <f t="shared" si="10"/>
        <v/>
      </c>
      <c r="H238" s="558"/>
      <c r="I238" s="542"/>
      <c r="J238" s="10"/>
      <c r="K238" s="559"/>
      <c r="L238" s="559"/>
      <c r="M238" s="559"/>
      <c r="N238" s="560" t="str">
        <f>IF($B238=Statistika!$F$63,'Help-list'!$BD237*'Help-list'!$V$6,IF($B238=Statistika!$F$64,'Help-list'!$BD237*'Help-list'!$V$7,IF($B238=Statistika!$F$65,'Help-list'!$BD237*'Help-list'!$V$8,IF($B238=Statistika!$F$66,'Help-list'!$BD237*'Help-list'!$V$9,IF($B238=Statistika!$F$67,'Help-list'!$BD237*'Help-list'!$V$10,IF($B238=Statistika!$F$68,'Help-list'!$BD237*'Help-list'!$V$11,IF($B238=Statistika!$F$69,'Help-list'!$BD237*'Help-list'!$V$12,IF($B238=Statistika!$F$70,'Help-list'!$BD237*'Help-list'!$V$13,""))))))))</f>
        <v/>
      </c>
      <c r="O238" s="559"/>
      <c r="P238" s="561" t="str">
        <f>IF($B238=Statistika!$F$63,'Help-list'!$BE237*'Help-list'!$V$6,IF($B238=Statistika!$F$64,'Help-list'!$BE237*'Help-list'!$V$7,IF($B238=Statistika!$F$65,'Help-list'!$BE237*'Help-list'!$V$8,IF($B238=Statistika!$F$66,'Help-list'!$BE237*'Help-list'!$V$9,IF($B238=Statistika!$F$67,'Help-list'!$BE237*'Help-list'!$V$10,IF($B238=Statistika!$F$68,'Help-list'!$BE237*'Help-list'!$V$11,IF($B238=Statistika!$F$69,'Help-list'!$BE237*'Help-list'!$V$12,IF($B238=Statistika!$F$70,'Help-list'!$BE237*'Help-list'!$V$13,""))))))))</f>
        <v/>
      </c>
      <c r="Q238" s="562" t="str">
        <f t="shared" si="9"/>
        <v/>
      </c>
      <c r="R238" s="563" t="str">
        <f>IF($B238=Statistika!$F$63,'Help-list'!$BF237*'Help-list'!$V$6,IF($B238=Statistika!$F$64,'Help-list'!$BF237*'Help-list'!$V$7,IF($B238=Statistika!$F$65,'Help-list'!$BF237*'Help-list'!$V$8,IF($B238=Statistika!$F$66,'Help-list'!$BF237*'Help-list'!$V$9,IF($B238=Statistika!$F$67,'Help-list'!$BF237*'Help-list'!$V$10,IF($B238=Statistika!$F$68,'Help-list'!$BF237*'Help-list'!$V$11,IF($B238=Statistika!$F$69,'Help-list'!$BF237*'Help-list'!$V$12,IF($B238=Statistika!$F$70,'Help-list'!$BF237*'Help-list'!$V$13,""))))))))</f>
        <v/>
      </c>
      <c r="S238" s="564"/>
      <c r="T238" s="565" t="str">
        <f>IF($B238=Statistika!$F$63,'Help-list'!$BG237*'Help-list'!$V$6,IF($B238=Statistika!$F$64,'Help-list'!$BG237*'Help-list'!$V$7,IF($B238=Statistika!$F$65,'Help-list'!$BG237*'Help-list'!$V$8,IF($B238=Statistika!$F$66,'Help-list'!$BG237*'Help-list'!$V$9,IF($B238=Statistika!$F$67,'Help-list'!$BG237*'Help-list'!$V$10,IF($B238=Statistika!$F$68,'Help-list'!$BG237*'Help-list'!$V$11,IF($B238=Statistika!$F$69,'Help-list'!$BG237*'Help-list'!$V$12,IF($B238=Statistika!$F$70,'Help-list'!$BG237*'Help-list'!$V$13,""))))))))</f>
        <v/>
      </c>
      <c r="U238" s="564"/>
      <c r="V238" s="565" t="str">
        <f>IF($B238=Statistika!$F$63,'Help-list'!$BH237*'Help-list'!$V$6,IF($B238=Statistika!$F$64,'Help-list'!$BH237*'Help-list'!$V$7,IF($B238=Statistika!$F$65,'Help-list'!$BH237*'Help-list'!$V$8,IF($B238=Statistika!$F$66,'Help-list'!$BH237*'Help-list'!$V$9,IF($B238=Statistika!$F$67,'Help-list'!$BH237*'Help-list'!$V$10,IF($B238=Statistika!$F$68,'Help-list'!$BH237*'Help-list'!$V$11,IF($B238=Statistika!$F$69,'Help-list'!$BH237*'Help-list'!$V$12,IF($B238=Statistika!$F$70,'Help-list'!$BH237*'Help-list'!$V$13,""))))))))</f>
        <v/>
      </c>
      <c r="W238" s="566"/>
      <c r="X238" s="567"/>
      <c r="Y238" s="567"/>
      <c r="Z238" s="567"/>
      <c r="AA238" s="567"/>
      <c r="AB238" s="567"/>
      <c r="AC238" s="567"/>
      <c r="AD238" s="567"/>
      <c r="AE238" s="347"/>
      <c r="AF238" s="568"/>
    </row>
    <row r="239" spans="1:32">
      <c r="A239" s="38"/>
      <c r="B239" s="10"/>
      <c r="C239" s="555"/>
      <c r="D239" s="556"/>
      <c r="E239" s="555"/>
      <c r="F239" s="28"/>
      <c r="G239" s="557" t="str">
        <f t="shared" si="10"/>
        <v/>
      </c>
      <c r="H239" s="558"/>
      <c r="I239" s="542"/>
      <c r="J239" s="10"/>
      <c r="K239" s="559"/>
      <c r="L239" s="559"/>
      <c r="M239" s="559"/>
      <c r="N239" s="560" t="str">
        <f>IF($B239=Statistika!$F$63,'Help-list'!$BD238*'Help-list'!$V$6,IF($B239=Statistika!$F$64,'Help-list'!$BD238*'Help-list'!$V$7,IF($B239=Statistika!$F$65,'Help-list'!$BD238*'Help-list'!$V$8,IF($B239=Statistika!$F$66,'Help-list'!$BD238*'Help-list'!$V$9,IF($B239=Statistika!$F$67,'Help-list'!$BD238*'Help-list'!$V$10,IF($B239=Statistika!$F$68,'Help-list'!$BD238*'Help-list'!$V$11,IF($B239=Statistika!$F$69,'Help-list'!$BD238*'Help-list'!$V$12,IF($B239=Statistika!$F$70,'Help-list'!$BD238*'Help-list'!$V$13,""))))))))</f>
        <v/>
      </c>
      <c r="O239" s="559"/>
      <c r="P239" s="561" t="str">
        <f>IF($B239=Statistika!$F$63,'Help-list'!$BE238*'Help-list'!$V$6,IF($B239=Statistika!$F$64,'Help-list'!$BE238*'Help-list'!$V$7,IF($B239=Statistika!$F$65,'Help-list'!$BE238*'Help-list'!$V$8,IF($B239=Statistika!$F$66,'Help-list'!$BE238*'Help-list'!$V$9,IF($B239=Statistika!$F$67,'Help-list'!$BE238*'Help-list'!$V$10,IF($B239=Statistika!$F$68,'Help-list'!$BE238*'Help-list'!$V$11,IF($B239=Statistika!$F$69,'Help-list'!$BE238*'Help-list'!$V$12,IF($B239=Statistika!$F$70,'Help-list'!$BE238*'Help-list'!$V$13,""))))))))</f>
        <v/>
      </c>
      <c r="Q239" s="562" t="str">
        <f t="shared" si="9"/>
        <v/>
      </c>
      <c r="R239" s="563" t="str">
        <f>IF($B239=Statistika!$F$63,'Help-list'!$BF238*'Help-list'!$V$6,IF($B239=Statistika!$F$64,'Help-list'!$BF238*'Help-list'!$V$7,IF($B239=Statistika!$F$65,'Help-list'!$BF238*'Help-list'!$V$8,IF($B239=Statistika!$F$66,'Help-list'!$BF238*'Help-list'!$V$9,IF($B239=Statistika!$F$67,'Help-list'!$BF238*'Help-list'!$V$10,IF($B239=Statistika!$F$68,'Help-list'!$BF238*'Help-list'!$V$11,IF($B239=Statistika!$F$69,'Help-list'!$BF238*'Help-list'!$V$12,IF($B239=Statistika!$F$70,'Help-list'!$BF238*'Help-list'!$V$13,""))))))))</f>
        <v/>
      </c>
      <c r="S239" s="564"/>
      <c r="T239" s="565" t="str">
        <f>IF($B239=Statistika!$F$63,'Help-list'!$BG238*'Help-list'!$V$6,IF($B239=Statistika!$F$64,'Help-list'!$BG238*'Help-list'!$V$7,IF($B239=Statistika!$F$65,'Help-list'!$BG238*'Help-list'!$V$8,IF($B239=Statistika!$F$66,'Help-list'!$BG238*'Help-list'!$V$9,IF($B239=Statistika!$F$67,'Help-list'!$BG238*'Help-list'!$V$10,IF($B239=Statistika!$F$68,'Help-list'!$BG238*'Help-list'!$V$11,IF($B239=Statistika!$F$69,'Help-list'!$BG238*'Help-list'!$V$12,IF($B239=Statistika!$F$70,'Help-list'!$BG238*'Help-list'!$V$13,""))))))))</f>
        <v/>
      </c>
      <c r="U239" s="564"/>
      <c r="V239" s="565" t="str">
        <f>IF($B239=Statistika!$F$63,'Help-list'!$BH238*'Help-list'!$V$6,IF($B239=Statistika!$F$64,'Help-list'!$BH238*'Help-list'!$V$7,IF($B239=Statistika!$F$65,'Help-list'!$BH238*'Help-list'!$V$8,IF($B239=Statistika!$F$66,'Help-list'!$BH238*'Help-list'!$V$9,IF($B239=Statistika!$F$67,'Help-list'!$BH238*'Help-list'!$V$10,IF($B239=Statistika!$F$68,'Help-list'!$BH238*'Help-list'!$V$11,IF($B239=Statistika!$F$69,'Help-list'!$BH238*'Help-list'!$V$12,IF($B239=Statistika!$F$70,'Help-list'!$BH238*'Help-list'!$V$13,""))))))))</f>
        <v/>
      </c>
      <c r="W239" s="566"/>
      <c r="X239" s="567"/>
      <c r="Y239" s="567"/>
      <c r="Z239" s="567"/>
      <c r="AA239" s="567"/>
      <c r="AB239" s="567"/>
      <c r="AC239" s="567"/>
      <c r="AD239" s="567"/>
      <c r="AE239" s="347"/>
      <c r="AF239" s="568"/>
    </row>
    <row r="240" spans="1:32">
      <c r="A240" s="38"/>
      <c r="B240" s="10"/>
      <c r="C240" s="555"/>
      <c r="D240" s="556"/>
      <c r="E240" s="555"/>
      <c r="F240" s="28"/>
      <c r="G240" s="557" t="str">
        <f t="shared" si="10"/>
        <v/>
      </c>
      <c r="H240" s="558"/>
      <c r="I240" s="542"/>
      <c r="J240" s="10"/>
      <c r="K240" s="559"/>
      <c r="L240" s="559"/>
      <c r="M240" s="559"/>
      <c r="N240" s="560" t="str">
        <f>IF($B240=Statistika!$F$63,'Help-list'!$BD239*'Help-list'!$V$6,IF($B240=Statistika!$F$64,'Help-list'!$BD239*'Help-list'!$V$7,IF($B240=Statistika!$F$65,'Help-list'!$BD239*'Help-list'!$V$8,IF($B240=Statistika!$F$66,'Help-list'!$BD239*'Help-list'!$V$9,IF($B240=Statistika!$F$67,'Help-list'!$BD239*'Help-list'!$V$10,IF($B240=Statistika!$F$68,'Help-list'!$BD239*'Help-list'!$V$11,IF($B240=Statistika!$F$69,'Help-list'!$BD239*'Help-list'!$V$12,IF($B240=Statistika!$F$70,'Help-list'!$BD239*'Help-list'!$V$13,""))))))))</f>
        <v/>
      </c>
      <c r="O240" s="559"/>
      <c r="P240" s="561" t="str">
        <f>IF($B240=Statistika!$F$63,'Help-list'!$BE239*'Help-list'!$V$6,IF($B240=Statistika!$F$64,'Help-list'!$BE239*'Help-list'!$V$7,IF($B240=Statistika!$F$65,'Help-list'!$BE239*'Help-list'!$V$8,IF($B240=Statistika!$F$66,'Help-list'!$BE239*'Help-list'!$V$9,IF($B240=Statistika!$F$67,'Help-list'!$BE239*'Help-list'!$V$10,IF($B240=Statistika!$F$68,'Help-list'!$BE239*'Help-list'!$V$11,IF($B240=Statistika!$F$69,'Help-list'!$BE239*'Help-list'!$V$12,IF($B240=Statistika!$F$70,'Help-list'!$BE239*'Help-list'!$V$13,""))))))))</f>
        <v/>
      </c>
      <c r="Q240" s="562" t="str">
        <f t="shared" si="9"/>
        <v/>
      </c>
      <c r="R240" s="563" t="str">
        <f>IF($B240=Statistika!$F$63,'Help-list'!$BF239*'Help-list'!$V$6,IF($B240=Statistika!$F$64,'Help-list'!$BF239*'Help-list'!$V$7,IF($B240=Statistika!$F$65,'Help-list'!$BF239*'Help-list'!$V$8,IF($B240=Statistika!$F$66,'Help-list'!$BF239*'Help-list'!$V$9,IF($B240=Statistika!$F$67,'Help-list'!$BF239*'Help-list'!$V$10,IF($B240=Statistika!$F$68,'Help-list'!$BF239*'Help-list'!$V$11,IF($B240=Statistika!$F$69,'Help-list'!$BF239*'Help-list'!$V$12,IF($B240=Statistika!$F$70,'Help-list'!$BF239*'Help-list'!$V$13,""))))))))</f>
        <v/>
      </c>
      <c r="S240" s="564"/>
      <c r="T240" s="565" t="str">
        <f>IF($B240=Statistika!$F$63,'Help-list'!$BG239*'Help-list'!$V$6,IF($B240=Statistika!$F$64,'Help-list'!$BG239*'Help-list'!$V$7,IF($B240=Statistika!$F$65,'Help-list'!$BG239*'Help-list'!$V$8,IF($B240=Statistika!$F$66,'Help-list'!$BG239*'Help-list'!$V$9,IF($B240=Statistika!$F$67,'Help-list'!$BG239*'Help-list'!$V$10,IF($B240=Statistika!$F$68,'Help-list'!$BG239*'Help-list'!$V$11,IF($B240=Statistika!$F$69,'Help-list'!$BG239*'Help-list'!$V$12,IF($B240=Statistika!$F$70,'Help-list'!$BG239*'Help-list'!$V$13,""))))))))</f>
        <v/>
      </c>
      <c r="U240" s="564"/>
      <c r="V240" s="565" t="str">
        <f>IF($B240=Statistika!$F$63,'Help-list'!$BH239*'Help-list'!$V$6,IF($B240=Statistika!$F$64,'Help-list'!$BH239*'Help-list'!$V$7,IF($B240=Statistika!$F$65,'Help-list'!$BH239*'Help-list'!$V$8,IF($B240=Statistika!$F$66,'Help-list'!$BH239*'Help-list'!$V$9,IF($B240=Statistika!$F$67,'Help-list'!$BH239*'Help-list'!$V$10,IF($B240=Statistika!$F$68,'Help-list'!$BH239*'Help-list'!$V$11,IF($B240=Statistika!$F$69,'Help-list'!$BH239*'Help-list'!$V$12,IF($B240=Statistika!$F$70,'Help-list'!$BH239*'Help-list'!$V$13,""))))))))</f>
        <v/>
      </c>
      <c r="W240" s="566"/>
      <c r="X240" s="567"/>
      <c r="Y240" s="567"/>
      <c r="Z240" s="567"/>
      <c r="AA240" s="567"/>
      <c r="AB240" s="567"/>
      <c r="AC240" s="567"/>
      <c r="AD240" s="567"/>
      <c r="AE240" s="347"/>
      <c r="AF240" s="568"/>
    </row>
    <row r="241" spans="1:32">
      <c r="A241" s="38"/>
      <c r="B241" s="10"/>
      <c r="C241" s="555"/>
      <c r="D241" s="556"/>
      <c r="E241" s="555"/>
      <c r="F241" s="28"/>
      <c r="G241" s="557" t="str">
        <f t="shared" si="10"/>
        <v/>
      </c>
      <c r="H241" s="558"/>
      <c r="I241" s="542"/>
      <c r="J241" s="10"/>
      <c r="K241" s="559"/>
      <c r="L241" s="559"/>
      <c r="M241" s="559"/>
      <c r="N241" s="560" t="str">
        <f>IF($B241=Statistika!$F$63,'Help-list'!$BD240*'Help-list'!$V$6,IF($B241=Statistika!$F$64,'Help-list'!$BD240*'Help-list'!$V$7,IF($B241=Statistika!$F$65,'Help-list'!$BD240*'Help-list'!$V$8,IF($B241=Statistika!$F$66,'Help-list'!$BD240*'Help-list'!$V$9,IF($B241=Statistika!$F$67,'Help-list'!$BD240*'Help-list'!$V$10,IF($B241=Statistika!$F$68,'Help-list'!$BD240*'Help-list'!$V$11,IF($B241=Statistika!$F$69,'Help-list'!$BD240*'Help-list'!$V$12,IF($B241=Statistika!$F$70,'Help-list'!$BD240*'Help-list'!$V$13,""))))))))</f>
        <v/>
      </c>
      <c r="O241" s="559"/>
      <c r="P241" s="561" t="str">
        <f>IF($B241=Statistika!$F$63,'Help-list'!$BE240*'Help-list'!$V$6,IF($B241=Statistika!$F$64,'Help-list'!$BE240*'Help-list'!$V$7,IF($B241=Statistika!$F$65,'Help-list'!$BE240*'Help-list'!$V$8,IF($B241=Statistika!$F$66,'Help-list'!$BE240*'Help-list'!$V$9,IF($B241=Statistika!$F$67,'Help-list'!$BE240*'Help-list'!$V$10,IF($B241=Statistika!$F$68,'Help-list'!$BE240*'Help-list'!$V$11,IF($B241=Statistika!$F$69,'Help-list'!$BE240*'Help-list'!$V$12,IF($B241=Statistika!$F$70,'Help-list'!$BE240*'Help-list'!$V$13,""))))))))</f>
        <v/>
      </c>
      <c r="Q241" s="562" t="str">
        <f t="shared" si="9"/>
        <v/>
      </c>
      <c r="R241" s="563" t="str">
        <f>IF($B241=Statistika!$F$63,'Help-list'!$BF240*'Help-list'!$V$6,IF($B241=Statistika!$F$64,'Help-list'!$BF240*'Help-list'!$V$7,IF($B241=Statistika!$F$65,'Help-list'!$BF240*'Help-list'!$V$8,IF($B241=Statistika!$F$66,'Help-list'!$BF240*'Help-list'!$V$9,IF($B241=Statistika!$F$67,'Help-list'!$BF240*'Help-list'!$V$10,IF($B241=Statistika!$F$68,'Help-list'!$BF240*'Help-list'!$V$11,IF($B241=Statistika!$F$69,'Help-list'!$BF240*'Help-list'!$V$12,IF($B241=Statistika!$F$70,'Help-list'!$BF240*'Help-list'!$V$13,""))))))))</f>
        <v/>
      </c>
      <c r="S241" s="564"/>
      <c r="T241" s="565" t="str">
        <f>IF($B241=Statistika!$F$63,'Help-list'!$BG240*'Help-list'!$V$6,IF($B241=Statistika!$F$64,'Help-list'!$BG240*'Help-list'!$V$7,IF($B241=Statistika!$F$65,'Help-list'!$BG240*'Help-list'!$V$8,IF($B241=Statistika!$F$66,'Help-list'!$BG240*'Help-list'!$V$9,IF($B241=Statistika!$F$67,'Help-list'!$BG240*'Help-list'!$V$10,IF($B241=Statistika!$F$68,'Help-list'!$BG240*'Help-list'!$V$11,IF($B241=Statistika!$F$69,'Help-list'!$BG240*'Help-list'!$V$12,IF($B241=Statistika!$F$70,'Help-list'!$BG240*'Help-list'!$V$13,""))))))))</f>
        <v/>
      </c>
      <c r="U241" s="564"/>
      <c r="V241" s="565" t="str">
        <f>IF($B241=Statistika!$F$63,'Help-list'!$BH240*'Help-list'!$V$6,IF($B241=Statistika!$F$64,'Help-list'!$BH240*'Help-list'!$V$7,IF($B241=Statistika!$F$65,'Help-list'!$BH240*'Help-list'!$V$8,IF($B241=Statistika!$F$66,'Help-list'!$BH240*'Help-list'!$V$9,IF($B241=Statistika!$F$67,'Help-list'!$BH240*'Help-list'!$V$10,IF($B241=Statistika!$F$68,'Help-list'!$BH240*'Help-list'!$V$11,IF($B241=Statistika!$F$69,'Help-list'!$BH240*'Help-list'!$V$12,IF($B241=Statistika!$F$70,'Help-list'!$BH240*'Help-list'!$V$13,""))))))))</f>
        <v/>
      </c>
      <c r="W241" s="566"/>
      <c r="X241" s="567"/>
      <c r="Y241" s="567"/>
      <c r="Z241" s="567"/>
      <c r="AA241" s="567"/>
      <c r="AB241" s="567"/>
      <c r="AC241" s="567"/>
      <c r="AD241" s="567"/>
      <c r="AE241" s="347"/>
      <c r="AF241" s="568"/>
    </row>
    <row r="242" spans="1:32">
      <c r="A242" s="38"/>
      <c r="B242" s="10"/>
      <c r="C242" s="555"/>
      <c r="D242" s="556"/>
      <c r="E242" s="555"/>
      <c r="F242" s="28"/>
      <c r="G242" s="557" t="str">
        <f t="shared" si="10"/>
        <v/>
      </c>
      <c r="H242" s="558"/>
      <c r="I242" s="542"/>
      <c r="J242" s="10"/>
      <c r="K242" s="559"/>
      <c r="L242" s="559"/>
      <c r="M242" s="559"/>
      <c r="N242" s="560" t="str">
        <f>IF($B242=Statistika!$F$63,'Help-list'!$BD241*'Help-list'!$V$6,IF($B242=Statistika!$F$64,'Help-list'!$BD241*'Help-list'!$V$7,IF($B242=Statistika!$F$65,'Help-list'!$BD241*'Help-list'!$V$8,IF($B242=Statistika!$F$66,'Help-list'!$BD241*'Help-list'!$V$9,IF($B242=Statistika!$F$67,'Help-list'!$BD241*'Help-list'!$V$10,IF($B242=Statistika!$F$68,'Help-list'!$BD241*'Help-list'!$V$11,IF($B242=Statistika!$F$69,'Help-list'!$BD241*'Help-list'!$V$12,IF($B242=Statistika!$F$70,'Help-list'!$BD241*'Help-list'!$V$13,""))))))))</f>
        <v/>
      </c>
      <c r="O242" s="559"/>
      <c r="P242" s="561" t="str">
        <f>IF($B242=Statistika!$F$63,'Help-list'!$BE241*'Help-list'!$V$6,IF($B242=Statistika!$F$64,'Help-list'!$BE241*'Help-list'!$V$7,IF($B242=Statistika!$F$65,'Help-list'!$BE241*'Help-list'!$V$8,IF($B242=Statistika!$F$66,'Help-list'!$BE241*'Help-list'!$V$9,IF($B242=Statistika!$F$67,'Help-list'!$BE241*'Help-list'!$V$10,IF($B242=Statistika!$F$68,'Help-list'!$BE241*'Help-list'!$V$11,IF($B242=Statistika!$F$69,'Help-list'!$BE241*'Help-list'!$V$12,IF($B242=Statistika!$F$70,'Help-list'!$BE241*'Help-list'!$V$13,""))))))))</f>
        <v/>
      </c>
      <c r="Q242" s="562" t="str">
        <f t="shared" si="9"/>
        <v/>
      </c>
      <c r="R242" s="563" t="str">
        <f>IF($B242=Statistika!$F$63,'Help-list'!$BF241*'Help-list'!$V$6,IF($B242=Statistika!$F$64,'Help-list'!$BF241*'Help-list'!$V$7,IF($B242=Statistika!$F$65,'Help-list'!$BF241*'Help-list'!$V$8,IF($B242=Statistika!$F$66,'Help-list'!$BF241*'Help-list'!$V$9,IF($B242=Statistika!$F$67,'Help-list'!$BF241*'Help-list'!$V$10,IF($B242=Statistika!$F$68,'Help-list'!$BF241*'Help-list'!$V$11,IF($B242=Statistika!$F$69,'Help-list'!$BF241*'Help-list'!$V$12,IF($B242=Statistika!$F$70,'Help-list'!$BF241*'Help-list'!$V$13,""))))))))</f>
        <v/>
      </c>
      <c r="S242" s="564"/>
      <c r="T242" s="565" t="str">
        <f>IF($B242=Statistika!$F$63,'Help-list'!$BG241*'Help-list'!$V$6,IF($B242=Statistika!$F$64,'Help-list'!$BG241*'Help-list'!$V$7,IF($B242=Statistika!$F$65,'Help-list'!$BG241*'Help-list'!$V$8,IF($B242=Statistika!$F$66,'Help-list'!$BG241*'Help-list'!$V$9,IF($B242=Statistika!$F$67,'Help-list'!$BG241*'Help-list'!$V$10,IF($B242=Statistika!$F$68,'Help-list'!$BG241*'Help-list'!$V$11,IF($B242=Statistika!$F$69,'Help-list'!$BG241*'Help-list'!$V$12,IF($B242=Statistika!$F$70,'Help-list'!$BG241*'Help-list'!$V$13,""))))))))</f>
        <v/>
      </c>
      <c r="U242" s="564"/>
      <c r="V242" s="565" t="str">
        <f>IF($B242=Statistika!$F$63,'Help-list'!$BH241*'Help-list'!$V$6,IF($B242=Statistika!$F$64,'Help-list'!$BH241*'Help-list'!$V$7,IF($B242=Statistika!$F$65,'Help-list'!$BH241*'Help-list'!$V$8,IF($B242=Statistika!$F$66,'Help-list'!$BH241*'Help-list'!$V$9,IF($B242=Statistika!$F$67,'Help-list'!$BH241*'Help-list'!$V$10,IF($B242=Statistika!$F$68,'Help-list'!$BH241*'Help-list'!$V$11,IF($B242=Statistika!$F$69,'Help-list'!$BH241*'Help-list'!$V$12,IF($B242=Statistika!$F$70,'Help-list'!$BH241*'Help-list'!$V$13,""))))))))</f>
        <v/>
      </c>
      <c r="W242" s="566"/>
      <c r="X242" s="567"/>
      <c r="Y242" s="567"/>
      <c r="Z242" s="567"/>
      <c r="AA242" s="567"/>
      <c r="AB242" s="567"/>
      <c r="AC242" s="567"/>
      <c r="AD242" s="567"/>
      <c r="AE242" s="347"/>
      <c r="AF242" s="568"/>
    </row>
    <row r="243" spans="1:32">
      <c r="A243" s="38"/>
      <c r="B243" s="10"/>
      <c r="C243" s="555"/>
      <c r="D243" s="556"/>
      <c r="E243" s="555"/>
      <c r="F243" s="28"/>
      <c r="G243" s="557" t="str">
        <f t="shared" si="10"/>
        <v/>
      </c>
      <c r="H243" s="558"/>
      <c r="I243" s="542"/>
      <c r="J243" s="10"/>
      <c r="K243" s="559"/>
      <c r="L243" s="559"/>
      <c r="M243" s="559"/>
      <c r="N243" s="560" t="str">
        <f>IF($B243=Statistika!$F$63,'Help-list'!$BD242*'Help-list'!$V$6,IF($B243=Statistika!$F$64,'Help-list'!$BD242*'Help-list'!$V$7,IF($B243=Statistika!$F$65,'Help-list'!$BD242*'Help-list'!$V$8,IF($B243=Statistika!$F$66,'Help-list'!$BD242*'Help-list'!$V$9,IF($B243=Statistika!$F$67,'Help-list'!$BD242*'Help-list'!$V$10,IF($B243=Statistika!$F$68,'Help-list'!$BD242*'Help-list'!$V$11,IF($B243=Statistika!$F$69,'Help-list'!$BD242*'Help-list'!$V$12,IF($B243=Statistika!$F$70,'Help-list'!$BD242*'Help-list'!$V$13,""))))))))</f>
        <v/>
      </c>
      <c r="O243" s="559"/>
      <c r="P243" s="561" t="str">
        <f>IF($B243=Statistika!$F$63,'Help-list'!$BE242*'Help-list'!$V$6,IF($B243=Statistika!$F$64,'Help-list'!$BE242*'Help-list'!$V$7,IF($B243=Statistika!$F$65,'Help-list'!$BE242*'Help-list'!$V$8,IF($B243=Statistika!$F$66,'Help-list'!$BE242*'Help-list'!$V$9,IF($B243=Statistika!$F$67,'Help-list'!$BE242*'Help-list'!$V$10,IF($B243=Statistika!$F$68,'Help-list'!$BE242*'Help-list'!$V$11,IF($B243=Statistika!$F$69,'Help-list'!$BE242*'Help-list'!$V$12,IF($B243=Statistika!$F$70,'Help-list'!$BE242*'Help-list'!$V$13,""))))))))</f>
        <v/>
      </c>
      <c r="Q243" s="562" t="str">
        <f t="shared" si="9"/>
        <v/>
      </c>
      <c r="R243" s="563" t="str">
        <f>IF($B243=Statistika!$F$63,'Help-list'!$BF242*'Help-list'!$V$6,IF($B243=Statistika!$F$64,'Help-list'!$BF242*'Help-list'!$V$7,IF($B243=Statistika!$F$65,'Help-list'!$BF242*'Help-list'!$V$8,IF($B243=Statistika!$F$66,'Help-list'!$BF242*'Help-list'!$V$9,IF($B243=Statistika!$F$67,'Help-list'!$BF242*'Help-list'!$V$10,IF($B243=Statistika!$F$68,'Help-list'!$BF242*'Help-list'!$V$11,IF($B243=Statistika!$F$69,'Help-list'!$BF242*'Help-list'!$V$12,IF($B243=Statistika!$F$70,'Help-list'!$BF242*'Help-list'!$V$13,""))))))))</f>
        <v/>
      </c>
      <c r="S243" s="564"/>
      <c r="T243" s="565" t="str">
        <f>IF($B243=Statistika!$F$63,'Help-list'!$BG242*'Help-list'!$V$6,IF($B243=Statistika!$F$64,'Help-list'!$BG242*'Help-list'!$V$7,IF($B243=Statistika!$F$65,'Help-list'!$BG242*'Help-list'!$V$8,IF($B243=Statistika!$F$66,'Help-list'!$BG242*'Help-list'!$V$9,IF($B243=Statistika!$F$67,'Help-list'!$BG242*'Help-list'!$V$10,IF($B243=Statistika!$F$68,'Help-list'!$BG242*'Help-list'!$V$11,IF($B243=Statistika!$F$69,'Help-list'!$BG242*'Help-list'!$V$12,IF($B243=Statistika!$F$70,'Help-list'!$BG242*'Help-list'!$V$13,""))))))))</f>
        <v/>
      </c>
      <c r="U243" s="564"/>
      <c r="V243" s="565" t="str">
        <f>IF($B243=Statistika!$F$63,'Help-list'!$BH242*'Help-list'!$V$6,IF($B243=Statistika!$F$64,'Help-list'!$BH242*'Help-list'!$V$7,IF($B243=Statistika!$F$65,'Help-list'!$BH242*'Help-list'!$V$8,IF($B243=Statistika!$F$66,'Help-list'!$BH242*'Help-list'!$V$9,IF($B243=Statistika!$F$67,'Help-list'!$BH242*'Help-list'!$V$10,IF($B243=Statistika!$F$68,'Help-list'!$BH242*'Help-list'!$V$11,IF($B243=Statistika!$F$69,'Help-list'!$BH242*'Help-list'!$V$12,IF($B243=Statistika!$F$70,'Help-list'!$BH242*'Help-list'!$V$13,""))))))))</f>
        <v/>
      </c>
      <c r="W243" s="566"/>
      <c r="X243" s="567"/>
      <c r="Y243" s="567"/>
      <c r="Z243" s="567"/>
      <c r="AA243" s="567"/>
      <c r="AB243" s="567"/>
      <c r="AC243" s="567"/>
      <c r="AD243" s="567"/>
      <c r="AE243" s="347"/>
      <c r="AF243" s="568"/>
    </row>
    <row r="244" spans="1:32">
      <c r="A244" s="38"/>
      <c r="B244" s="10"/>
      <c r="C244" s="555"/>
      <c r="D244" s="556"/>
      <c r="E244" s="555"/>
      <c r="F244" s="28"/>
      <c r="G244" s="557" t="str">
        <f t="shared" si="10"/>
        <v/>
      </c>
      <c r="H244" s="558"/>
      <c r="I244" s="542"/>
      <c r="J244" s="10"/>
      <c r="K244" s="559"/>
      <c r="L244" s="559"/>
      <c r="M244" s="559"/>
      <c r="N244" s="560" t="str">
        <f>IF($B244=Statistika!$F$63,'Help-list'!$BD243*'Help-list'!$V$6,IF($B244=Statistika!$F$64,'Help-list'!$BD243*'Help-list'!$V$7,IF($B244=Statistika!$F$65,'Help-list'!$BD243*'Help-list'!$V$8,IF($B244=Statistika!$F$66,'Help-list'!$BD243*'Help-list'!$V$9,IF($B244=Statistika!$F$67,'Help-list'!$BD243*'Help-list'!$V$10,IF($B244=Statistika!$F$68,'Help-list'!$BD243*'Help-list'!$V$11,IF($B244=Statistika!$F$69,'Help-list'!$BD243*'Help-list'!$V$12,IF($B244=Statistika!$F$70,'Help-list'!$BD243*'Help-list'!$V$13,""))))))))</f>
        <v/>
      </c>
      <c r="O244" s="559"/>
      <c r="P244" s="561" t="str">
        <f>IF($B244=Statistika!$F$63,'Help-list'!$BE243*'Help-list'!$V$6,IF($B244=Statistika!$F$64,'Help-list'!$BE243*'Help-list'!$V$7,IF($B244=Statistika!$F$65,'Help-list'!$BE243*'Help-list'!$V$8,IF($B244=Statistika!$F$66,'Help-list'!$BE243*'Help-list'!$V$9,IF($B244=Statistika!$F$67,'Help-list'!$BE243*'Help-list'!$V$10,IF($B244=Statistika!$F$68,'Help-list'!$BE243*'Help-list'!$V$11,IF($B244=Statistika!$F$69,'Help-list'!$BE243*'Help-list'!$V$12,IF($B244=Statistika!$F$70,'Help-list'!$BE243*'Help-list'!$V$13,""))))))))</f>
        <v/>
      </c>
      <c r="Q244" s="562" t="str">
        <f t="shared" si="9"/>
        <v/>
      </c>
      <c r="R244" s="563" t="str">
        <f>IF($B244=Statistika!$F$63,'Help-list'!$BF243*'Help-list'!$V$6,IF($B244=Statistika!$F$64,'Help-list'!$BF243*'Help-list'!$V$7,IF($B244=Statistika!$F$65,'Help-list'!$BF243*'Help-list'!$V$8,IF($B244=Statistika!$F$66,'Help-list'!$BF243*'Help-list'!$V$9,IF($B244=Statistika!$F$67,'Help-list'!$BF243*'Help-list'!$V$10,IF($B244=Statistika!$F$68,'Help-list'!$BF243*'Help-list'!$V$11,IF($B244=Statistika!$F$69,'Help-list'!$BF243*'Help-list'!$V$12,IF($B244=Statistika!$F$70,'Help-list'!$BF243*'Help-list'!$V$13,""))))))))</f>
        <v/>
      </c>
      <c r="S244" s="564"/>
      <c r="T244" s="565" t="str">
        <f>IF($B244=Statistika!$F$63,'Help-list'!$BG243*'Help-list'!$V$6,IF($B244=Statistika!$F$64,'Help-list'!$BG243*'Help-list'!$V$7,IF($B244=Statistika!$F$65,'Help-list'!$BG243*'Help-list'!$V$8,IF($B244=Statistika!$F$66,'Help-list'!$BG243*'Help-list'!$V$9,IF($B244=Statistika!$F$67,'Help-list'!$BG243*'Help-list'!$V$10,IF($B244=Statistika!$F$68,'Help-list'!$BG243*'Help-list'!$V$11,IF($B244=Statistika!$F$69,'Help-list'!$BG243*'Help-list'!$V$12,IF($B244=Statistika!$F$70,'Help-list'!$BG243*'Help-list'!$V$13,""))))))))</f>
        <v/>
      </c>
      <c r="U244" s="564"/>
      <c r="V244" s="565" t="str">
        <f>IF($B244=Statistika!$F$63,'Help-list'!$BH243*'Help-list'!$V$6,IF($B244=Statistika!$F$64,'Help-list'!$BH243*'Help-list'!$V$7,IF($B244=Statistika!$F$65,'Help-list'!$BH243*'Help-list'!$V$8,IF($B244=Statistika!$F$66,'Help-list'!$BH243*'Help-list'!$V$9,IF($B244=Statistika!$F$67,'Help-list'!$BH243*'Help-list'!$V$10,IF($B244=Statistika!$F$68,'Help-list'!$BH243*'Help-list'!$V$11,IF($B244=Statistika!$F$69,'Help-list'!$BH243*'Help-list'!$V$12,IF($B244=Statistika!$F$70,'Help-list'!$BH243*'Help-list'!$V$13,""))))))))</f>
        <v/>
      </c>
      <c r="W244" s="566"/>
      <c r="X244" s="567"/>
      <c r="Y244" s="567"/>
      <c r="Z244" s="567"/>
      <c r="AA244" s="567"/>
      <c r="AB244" s="567"/>
      <c r="AC244" s="567"/>
      <c r="AD244" s="567"/>
      <c r="AE244" s="347"/>
      <c r="AF244" s="568"/>
    </row>
    <row r="245" spans="1:32">
      <c r="A245" s="38"/>
      <c r="B245" s="10"/>
      <c r="C245" s="555"/>
      <c r="D245" s="556"/>
      <c r="E245" s="555"/>
      <c r="F245" s="28"/>
      <c r="G245" s="557" t="str">
        <f t="shared" si="10"/>
        <v/>
      </c>
      <c r="H245" s="558"/>
      <c r="I245" s="542"/>
      <c r="J245" s="10"/>
      <c r="K245" s="559"/>
      <c r="L245" s="559"/>
      <c r="M245" s="559"/>
      <c r="N245" s="560" t="str">
        <f>IF($B245=Statistika!$F$63,'Help-list'!$BD244*'Help-list'!$V$6,IF($B245=Statistika!$F$64,'Help-list'!$BD244*'Help-list'!$V$7,IF($B245=Statistika!$F$65,'Help-list'!$BD244*'Help-list'!$V$8,IF($B245=Statistika!$F$66,'Help-list'!$BD244*'Help-list'!$V$9,IF($B245=Statistika!$F$67,'Help-list'!$BD244*'Help-list'!$V$10,IF($B245=Statistika!$F$68,'Help-list'!$BD244*'Help-list'!$V$11,IF($B245=Statistika!$F$69,'Help-list'!$BD244*'Help-list'!$V$12,IF($B245=Statistika!$F$70,'Help-list'!$BD244*'Help-list'!$V$13,""))))))))</f>
        <v/>
      </c>
      <c r="O245" s="559"/>
      <c r="P245" s="561" t="str">
        <f>IF($B245=Statistika!$F$63,'Help-list'!$BE244*'Help-list'!$V$6,IF($B245=Statistika!$F$64,'Help-list'!$BE244*'Help-list'!$V$7,IF($B245=Statistika!$F$65,'Help-list'!$BE244*'Help-list'!$V$8,IF($B245=Statistika!$F$66,'Help-list'!$BE244*'Help-list'!$V$9,IF($B245=Statistika!$F$67,'Help-list'!$BE244*'Help-list'!$V$10,IF($B245=Statistika!$F$68,'Help-list'!$BE244*'Help-list'!$V$11,IF($B245=Statistika!$F$69,'Help-list'!$BE244*'Help-list'!$V$12,IF($B245=Statistika!$F$70,'Help-list'!$BE244*'Help-list'!$V$13,""))))))))</f>
        <v/>
      </c>
      <c r="Q245" s="562" t="str">
        <f t="shared" si="9"/>
        <v/>
      </c>
      <c r="R245" s="563" t="str">
        <f>IF($B245=Statistika!$F$63,'Help-list'!$BF244*'Help-list'!$V$6,IF($B245=Statistika!$F$64,'Help-list'!$BF244*'Help-list'!$V$7,IF($B245=Statistika!$F$65,'Help-list'!$BF244*'Help-list'!$V$8,IF($B245=Statistika!$F$66,'Help-list'!$BF244*'Help-list'!$V$9,IF($B245=Statistika!$F$67,'Help-list'!$BF244*'Help-list'!$V$10,IF($B245=Statistika!$F$68,'Help-list'!$BF244*'Help-list'!$V$11,IF($B245=Statistika!$F$69,'Help-list'!$BF244*'Help-list'!$V$12,IF($B245=Statistika!$F$70,'Help-list'!$BF244*'Help-list'!$V$13,""))))))))</f>
        <v/>
      </c>
      <c r="S245" s="564"/>
      <c r="T245" s="565" t="str">
        <f>IF($B245=Statistika!$F$63,'Help-list'!$BG244*'Help-list'!$V$6,IF($B245=Statistika!$F$64,'Help-list'!$BG244*'Help-list'!$V$7,IF($B245=Statistika!$F$65,'Help-list'!$BG244*'Help-list'!$V$8,IF($B245=Statistika!$F$66,'Help-list'!$BG244*'Help-list'!$V$9,IF($B245=Statistika!$F$67,'Help-list'!$BG244*'Help-list'!$V$10,IF($B245=Statistika!$F$68,'Help-list'!$BG244*'Help-list'!$V$11,IF($B245=Statistika!$F$69,'Help-list'!$BG244*'Help-list'!$V$12,IF($B245=Statistika!$F$70,'Help-list'!$BG244*'Help-list'!$V$13,""))))))))</f>
        <v/>
      </c>
      <c r="U245" s="564"/>
      <c r="V245" s="565" t="str">
        <f>IF($B245=Statistika!$F$63,'Help-list'!$BH244*'Help-list'!$V$6,IF($B245=Statistika!$F$64,'Help-list'!$BH244*'Help-list'!$V$7,IF($B245=Statistika!$F$65,'Help-list'!$BH244*'Help-list'!$V$8,IF($B245=Statistika!$F$66,'Help-list'!$BH244*'Help-list'!$V$9,IF($B245=Statistika!$F$67,'Help-list'!$BH244*'Help-list'!$V$10,IF($B245=Statistika!$F$68,'Help-list'!$BH244*'Help-list'!$V$11,IF($B245=Statistika!$F$69,'Help-list'!$BH244*'Help-list'!$V$12,IF($B245=Statistika!$F$70,'Help-list'!$BH244*'Help-list'!$V$13,""))))))))</f>
        <v/>
      </c>
      <c r="W245" s="566"/>
      <c r="X245" s="567"/>
      <c r="Y245" s="567"/>
      <c r="Z245" s="567"/>
      <c r="AA245" s="567"/>
      <c r="AB245" s="567"/>
      <c r="AC245" s="567"/>
      <c r="AD245" s="567"/>
      <c r="AE245" s="347"/>
      <c r="AF245" s="568"/>
    </row>
    <row r="246" spans="1:32">
      <c r="A246" s="38"/>
      <c r="B246" s="10"/>
      <c r="C246" s="555"/>
      <c r="D246" s="556"/>
      <c r="E246" s="555"/>
      <c r="F246" s="28"/>
      <c r="G246" s="557" t="str">
        <f t="shared" si="10"/>
        <v/>
      </c>
      <c r="H246" s="558"/>
      <c r="I246" s="542"/>
      <c r="J246" s="10"/>
      <c r="K246" s="559"/>
      <c r="L246" s="559"/>
      <c r="M246" s="559"/>
      <c r="N246" s="560" t="str">
        <f>IF($B246=Statistika!$F$63,'Help-list'!$BD245*'Help-list'!$V$6,IF($B246=Statistika!$F$64,'Help-list'!$BD245*'Help-list'!$V$7,IF($B246=Statistika!$F$65,'Help-list'!$BD245*'Help-list'!$V$8,IF($B246=Statistika!$F$66,'Help-list'!$BD245*'Help-list'!$V$9,IF($B246=Statistika!$F$67,'Help-list'!$BD245*'Help-list'!$V$10,IF($B246=Statistika!$F$68,'Help-list'!$BD245*'Help-list'!$V$11,IF($B246=Statistika!$F$69,'Help-list'!$BD245*'Help-list'!$V$12,IF($B246=Statistika!$F$70,'Help-list'!$BD245*'Help-list'!$V$13,""))))))))</f>
        <v/>
      </c>
      <c r="O246" s="559"/>
      <c r="P246" s="561" t="str">
        <f>IF($B246=Statistika!$F$63,'Help-list'!$BE245*'Help-list'!$V$6,IF($B246=Statistika!$F$64,'Help-list'!$BE245*'Help-list'!$V$7,IF($B246=Statistika!$F$65,'Help-list'!$BE245*'Help-list'!$V$8,IF($B246=Statistika!$F$66,'Help-list'!$BE245*'Help-list'!$V$9,IF($B246=Statistika!$F$67,'Help-list'!$BE245*'Help-list'!$V$10,IF($B246=Statistika!$F$68,'Help-list'!$BE245*'Help-list'!$V$11,IF($B246=Statistika!$F$69,'Help-list'!$BE245*'Help-list'!$V$12,IF($B246=Statistika!$F$70,'Help-list'!$BE245*'Help-list'!$V$13,""))))))))</f>
        <v/>
      </c>
      <c r="Q246" s="562" t="str">
        <f t="shared" si="9"/>
        <v/>
      </c>
      <c r="R246" s="563" t="str">
        <f>IF($B246=Statistika!$F$63,'Help-list'!$BF245*'Help-list'!$V$6,IF($B246=Statistika!$F$64,'Help-list'!$BF245*'Help-list'!$V$7,IF($B246=Statistika!$F$65,'Help-list'!$BF245*'Help-list'!$V$8,IF($B246=Statistika!$F$66,'Help-list'!$BF245*'Help-list'!$V$9,IF($B246=Statistika!$F$67,'Help-list'!$BF245*'Help-list'!$V$10,IF($B246=Statistika!$F$68,'Help-list'!$BF245*'Help-list'!$V$11,IF($B246=Statistika!$F$69,'Help-list'!$BF245*'Help-list'!$V$12,IF($B246=Statistika!$F$70,'Help-list'!$BF245*'Help-list'!$V$13,""))))))))</f>
        <v/>
      </c>
      <c r="S246" s="564"/>
      <c r="T246" s="565" t="str">
        <f>IF($B246=Statistika!$F$63,'Help-list'!$BG245*'Help-list'!$V$6,IF($B246=Statistika!$F$64,'Help-list'!$BG245*'Help-list'!$V$7,IF($B246=Statistika!$F$65,'Help-list'!$BG245*'Help-list'!$V$8,IF($B246=Statistika!$F$66,'Help-list'!$BG245*'Help-list'!$V$9,IF($B246=Statistika!$F$67,'Help-list'!$BG245*'Help-list'!$V$10,IF($B246=Statistika!$F$68,'Help-list'!$BG245*'Help-list'!$V$11,IF($B246=Statistika!$F$69,'Help-list'!$BG245*'Help-list'!$V$12,IF($B246=Statistika!$F$70,'Help-list'!$BG245*'Help-list'!$V$13,""))))))))</f>
        <v/>
      </c>
      <c r="U246" s="564"/>
      <c r="V246" s="565" t="str">
        <f>IF($B246=Statistika!$F$63,'Help-list'!$BH245*'Help-list'!$V$6,IF($B246=Statistika!$F$64,'Help-list'!$BH245*'Help-list'!$V$7,IF($B246=Statistika!$F$65,'Help-list'!$BH245*'Help-list'!$V$8,IF($B246=Statistika!$F$66,'Help-list'!$BH245*'Help-list'!$V$9,IF($B246=Statistika!$F$67,'Help-list'!$BH245*'Help-list'!$V$10,IF($B246=Statistika!$F$68,'Help-list'!$BH245*'Help-list'!$V$11,IF($B246=Statistika!$F$69,'Help-list'!$BH245*'Help-list'!$V$12,IF($B246=Statistika!$F$70,'Help-list'!$BH245*'Help-list'!$V$13,""))))))))</f>
        <v/>
      </c>
      <c r="W246" s="566"/>
      <c r="X246" s="567"/>
      <c r="Y246" s="567"/>
      <c r="Z246" s="567"/>
      <c r="AA246" s="567"/>
      <c r="AB246" s="567"/>
      <c r="AC246" s="567"/>
      <c r="AD246" s="567"/>
      <c r="AE246" s="347"/>
      <c r="AF246" s="568"/>
    </row>
    <row r="247" spans="1:32">
      <c r="A247" s="38"/>
      <c r="B247" s="10"/>
      <c r="C247" s="555"/>
      <c r="D247" s="556"/>
      <c r="E247" s="555"/>
      <c r="F247" s="28"/>
      <c r="G247" s="557" t="str">
        <f t="shared" si="10"/>
        <v/>
      </c>
      <c r="H247" s="558"/>
      <c r="I247" s="542"/>
      <c r="J247" s="10"/>
      <c r="K247" s="559"/>
      <c r="L247" s="559"/>
      <c r="M247" s="559"/>
      <c r="N247" s="560" t="str">
        <f>IF($B247=Statistika!$F$63,'Help-list'!$BD246*'Help-list'!$V$6,IF($B247=Statistika!$F$64,'Help-list'!$BD246*'Help-list'!$V$7,IF($B247=Statistika!$F$65,'Help-list'!$BD246*'Help-list'!$V$8,IF($B247=Statistika!$F$66,'Help-list'!$BD246*'Help-list'!$V$9,IF($B247=Statistika!$F$67,'Help-list'!$BD246*'Help-list'!$V$10,IF($B247=Statistika!$F$68,'Help-list'!$BD246*'Help-list'!$V$11,IF($B247=Statistika!$F$69,'Help-list'!$BD246*'Help-list'!$V$12,IF($B247=Statistika!$F$70,'Help-list'!$BD246*'Help-list'!$V$13,""))))))))</f>
        <v/>
      </c>
      <c r="O247" s="559"/>
      <c r="P247" s="561" t="str">
        <f>IF($B247=Statistika!$F$63,'Help-list'!$BE246*'Help-list'!$V$6,IF($B247=Statistika!$F$64,'Help-list'!$BE246*'Help-list'!$V$7,IF($B247=Statistika!$F$65,'Help-list'!$BE246*'Help-list'!$V$8,IF($B247=Statistika!$F$66,'Help-list'!$BE246*'Help-list'!$V$9,IF($B247=Statistika!$F$67,'Help-list'!$BE246*'Help-list'!$V$10,IF($B247=Statistika!$F$68,'Help-list'!$BE246*'Help-list'!$V$11,IF($B247=Statistika!$F$69,'Help-list'!$BE246*'Help-list'!$V$12,IF($B247=Statistika!$F$70,'Help-list'!$BE246*'Help-list'!$V$13,""))))))))</f>
        <v/>
      </c>
      <c r="Q247" s="562" t="str">
        <f t="shared" si="9"/>
        <v/>
      </c>
      <c r="R247" s="563" t="str">
        <f>IF($B247=Statistika!$F$63,'Help-list'!$BF246*'Help-list'!$V$6,IF($B247=Statistika!$F$64,'Help-list'!$BF246*'Help-list'!$V$7,IF($B247=Statistika!$F$65,'Help-list'!$BF246*'Help-list'!$V$8,IF($B247=Statistika!$F$66,'Help-list'!$BF246*'Help-list'!$V$9,IF($B247=Statistika!$F$67,'Help-list'!$BF246*'Help-list'!$V$10,IF($B247=Statistika!$F$68,'Help-list'!$BF246*'Help-list'!$V$11,IF($B247=Statistika!$F$69,'Help-list'!$BF246*'Help-list'!$V$12,IF($B247=Statistika!$F$70,'Help-list'!$BF246*'Help-list'!$V$13,""))))))))</f>
        <v/>
      </c>
      <c r="S247" s="564"/>
      <c r="T247" s="565" t="str">
        <f>IF($B247=Statistika!$F$63,'Help-list'!$BG246*'Help-list'!$V$6,IF($B247=Statistika!$F$64,'Help-list'!$BG246*'Help-list'!$V$7,IF($B247=Statistika!$F$65,'Help-list'!$BG246*'Help-list'!$V$8,IF($B247=Statistika!$F$66,'Help-list'!$BG246*'Help-list'!$V$9,IF($B247=Statistika!$F$67,'Help-list'!$BG246*'Help-list'!$V$10,IF($B247=Statistika!$F$68,'Help-list'!$BG246*'Help-list'!$V$11,IF($B247=Statistika!$F$69,'Help-list'!$BG246*'Help-list'!$V$12,IF($B247=Statistika!$F$70,'Help-list'!$BG246*'Help-list'!$V$13,""))))))))</f>
        <v/>
      </c>
      <c r="U247" s="564"/>
      <c r="V247" s="565" t="str">
        <f>IF($B247=Statistika!$F$63,'Help-list'!$BH246*'Help-list'!$V$6,IF($B247=Statistika!$F$64,'Help-list'!$BH246*'Help-list'!$V$7,IF($B247=Statistika!$F$65,'Help-list'!$BH246*'Help-list'!$V$8,IF($B247=Statistika!$F$66,'Help-list'!$BH246*'Help-list'!$V$9,IF($B247=Statistika!$F$67,'Help-list'!$BH246*'Help-list'!$V$10,IF($B247=Statistika!$F$68,'Help-list'!$BH246*'Help-list'!$V$11,IF($B247=Statistika!$F$69,'Help-list'!$BH246*'Help-list'!$V$12,IF($B247=Statistika!$F$70,'Help-list'!$BH246*'Help-list'!$V$13,""))))))))</f>
        <v/>
      </c>
      <c r="W247" s="566"/>
      <c r="X247" s="567"/>
      <c r="Y247" s="567"/>
      <c r="Z247" s="567"/>
      <c r="AA247" s="567"/>
      <c r="AB247" s="567"/>
      <c r="AC247" s="567"/>
      <c r="AD247" s="567"/>
      <c r="AE247" s="347"/>
      <c r="AF247" s="568"/>
    </row>
    <row r="248" spans="1:32">
      <c r="A248" s="38"/>
      <c r="B248" s="10"/>
      <c r="C248" s="555"/>
      <c r="D248" s="556"/>
      <c r="E248" s="555"/>
      <c r="F248" s="28"/>
      <c r="G248" s="557" t="str">
        <f t="shared" si="10"/>
        <v/>
      </c>
      <c r="H248" s="558"/>
      <c r="I248" s="542"/>
      <c r="J248" s="10"/>
      <c r="K248" s="559"/>
      <c r="L248" s="559"/>
      <c r="M248" s="559"/>
      <c r="N248" s="560" t="str">
        <f>IF($B248=Statistika!$F$63,'Help-list'!$BD247*'Help-list'!$V$6,IF($B248=Statistika!$F$64,'Help-list'!$BD247*'Help-list'!$V$7,IF($B248=Statistika!$F$65,'Help-list'!$BD247*'Help-list'!$V$8,IF($B248=Statistika!$F$66,'Help-list'!$BD247*'Help-list'!$V$9,IF($B248=Statistika!$F$67,'Help-list'!$BD247*'Help-list'!$V$10,IF($B248=Statistika!$F$68,'Help-list'!$BD247*'Help-list'!$V$11,IF($B248=Statistika!$F$69,'Help-list'!$BD247*'Help-list'!$V$12,IF($B248=Statistika!$F$70,'Help-list'!$BD247*'Help-list'!$V$13,""))))))))</f>
        <v/>
      </c>
      <c r="O248" s="559"/>
      <c r="P248" s="561" t="str">
        <f>IF($B248=Statistika!$F$63,'Help-list'!$BE247*'Help-list'!$V$6,IF($B248=Statistika!$F$64,'Help-list'!$BE247*'Help-list'!$V$7,IF($B248=Statistika!$F$65,'Help-list'!$BE247*'Help-list'!$V$8,IF($B248=Statistika!$F$66,'Help-list'!$BE247*'Help-list'!$V$9,IF($B248=Statistika!$F$67,'Help-list'!$BE247*'Help-list'!$V$10,IF($B248=Statistika!$F$68,'Help-list'!$BE247*'Help-list'!$V$11,IF($B248=Statistika!$F$69,'Help-list'!$BE247*'Help-list'!$V$12,IF($B248=Statistika!$F$70,'Help-list'!$BE247*'Help-list'!$V$13,""))))))))</f>
        <v/>
      </c>
      <c r="Q248" s="562" t="str">
        <f t="shared" si="9"/>
        <v/>
      </c>
      <c r="R248" s="563" t="str">
        <f>IF($B248=Statistika!$F$63,'Help-list'!$BF247*'Help-list'!$V$6,IF($B248=Statistika!$F$64,'Help-list'!$BF247*'Help-list'!$V$7,IF($B248=Statistika!$F$65,'Help-list'!$BF247*'Help-list'!$V$8,IF($B248=Statistika!$F$66,'Help-list'!$BF247*'Help-list'!$V$9,IF($B248=Statistika!$F$67,'Help-list'!$BF247*'Help-list'!$V$10,IF($B248=Statistika!$F$68,'Help-list'!$BF247*'Help-list'!$V$11,IF($B248=Statistika!$F$69,'Help-list'!$BF247*'Help-list'!$V$12,IF($B248=Statistika!$F$70,'Help-list'!$BF247*'Help-list'!$V$13,""))))))))</f>
        <v/>
      </c>
      <c r="S248" s="564"/>
      <c r="T248" s="565" t="str">
        <f>IF($B248=Statistika!$F$63,'Help-list'!$BG247*'Help-list'!$V$6,IF($B248=Statistika!$F$64,'Help-list'!$BG247*'Help-list'!$V$7,IF($B248=Statistika!$F$65,'Help-list'!$BG247*'Help-list'!$V$8,IF($B248=Statistika!$F$66,'Help-list'!$BG247*'Help-list'!$V$9,IF($B248=Statistika!$F$67,'Help-list'!$BG247*'Help-list'!$V$10,IF($B248=Statistika!$F$68,'Help-list'!$BG247*'Help-list'!$V$11,IF($B248=Statistika!$F$69,'Help-list'!$BG247*'Help-list'!$V$12,IF($B248=Statistika!$F$70,'Help-list'!$BG247*'Help-list'!$V$13,""))))))))</f>
        <v/>
      </c>
      <c r="U248" s="564"/>
      <c r="V248" s="565" t="str">
        <f>IF($B248=Statistika!$F$63,'Help-list'!$BH247*'Help-list'!$V$6,IF($B248=Statistika!$F$64,'Help-list'!$BH247*'Help-list'!$V$7,IF($B248=Statistika!$F$65,'Help-list'!$BH247*'Help-list'!$V$8,IF($B248=Statistika!$F$66,'Help-list'!$BH247*'Help-list'!$V$9,IF($B248=Statistika!$F$67,'Help-list'!$BH247*'Help-list'!$V$10,IF($B248=Statistika!$F$68,'Help-list'!$BH247*'Help-list'!$V$11,IF($B248=Statistika!$F$69,'Help-list'!$BH247*'Help-list'!$V$12,IF($B248=Statistika!$F$70,'Help-list'!$BH247*'Help-list'!$V$13,""))))))))</f>
        <v/>
      </c>
      <c r="W248" s="566"/>
      <c r="X248" s="567"/>
      <c r="Y248" s="567"/>
      <c r="Z248" s="567"/>
      <c r="AA248" s="567"/>
      <c r="AB248" s="567"/>
      <c r="AC248" s="567"/>
      <c r="AD248" s="567"/>
      <c r="AE248" s="347"/>
      <c r="AF248" s="568"/>
    </row>
    <row r="249" spans="1:32">
      <c r="A249" s="38"/>
      <c r="B249" s="10"/>
      <c r="C249" s="555"/>
      <c r="D249" s="556"/>
      <c r="E249" s="555"/>
      <c r="F249" s="28"/>
      <c r="G249" s="557" t="str">
        <f t="shared" si="10"/>
        <v/>
      </c>
      <c r="H249" s="558"/>
      <c r="I249" s="542"/>
      <c r="J249" s="10"/>
      <c r="K249" s="559"/>
      <c r="L249" s="559"/>
      <c r="M249" s="559"/>
      <c r="N249" s="560" t="str">
        <f>IF($B249=Statistika!$F$63,'Help-list'!$BD248*'Help-list'!$V$6,IF($B249=Statistika!$F$64,'Help-list'!$BD248*'Help-list'!$V$7,IF($B249=Statistika!$F$65,'Help-list'!$BD248*'Help-list'!$V$8,IF($B249=Statistika!$F$66,'Help-list'!$BD248*'Help-list'!$V$9,IF($B249=Statistika!$F$67,'Help-list'!$BD248*'Help-list'!$V$10,IF($B249=Statistika!$F$68,'Help-list'!$BD248*'Help-list'!$V$11,IF($B249=Statistika!$F$69,'Help-list'!$BD248*'Help-list'!$V$12,IF($B249=Statistika!$F$70,'Help-list'!$BD248*'Help-list'!$V$13,""))))))))</f>
        <v/>
      </c>
      <c r="O249" s="559"/>
      <c r="P249" s="561" t="str">
        <f>IF($B249=Statistika!$F$63,'Help-list'!$BE248*'Help-list'!$V$6,IF($B249=Statistika!$F$64,'Help-list'!$BE248*'Help-list'!$V$7,IF($B249=Statistika!$F$65,'Help-list'!$BE248*'Help-list'!$V$8,IF($B249=Statistika!$F$66,'Help-list'!$BE248*'Help-list'!$V$9,IF($B249=Statistika!$F$67,'Help-list'!$BE248*'Help-list'!$V$10,IF($B249=Statistika!$F$68,'Help-list'!$BE248*'Help-list'!$V$11,IF($B249=Statistika!$F$69,'Help-list'!$BE248*'Help-list'!$V$12,IF($B249=Statistika!$F$70,'Help-list'!$BE248*'Help-list'!$V$13,""))))))))</f>
        <v/>
      </c>
      <c r="Q249" s="562" t="str">
        <f t="shared" si="9"/>
        <v/>
      </c>
      <c r="R249" s="563" t="str">
        <f>IF($B249=Statistika!$F$63,'Help-list'!$BF248*'Help-list'!$V$6,IF($B249=Statistika!$F$64,'Help-list'!$BF248*'Help-list'!$V$7,IF($B249=Statistika!$F$65,'Help-list'!$BF248*'Help-list'!$V$8,IF($B249=Statistika!$F$66,'Help-list'!$BF248*'Help-list'!$V$9,IF($B249=Statistika!$F$67,'Help-list'!$BF248*'Help-list'!$V$10,IF($B249=Statistika!$F$68,'Help-list'!$BF248*'Help-list'!$V$11,IF($B249=Statistika!$F$69,'Help-list'!$BF248*'Help-list'!$V$12,IF($B249=Statistika!$F$70,'Help-list'!$BF248*'Help-list'!$V$13,""))))))))</f>
        <v/>
      </c>
      <c r="S249" s="564"/>
      <c r="T249" s="565" t="str">
        <f>IF($B249=Statistika!$F$63,'Help-list'!$BG248*'Help-list'!$V$6,IF($B249=Statistika!$F$64,'Help-list'!$BG248*'Help-list'!$V$7,IF($B249=Statistika!$F$65,'Help-list'!$BG248*'Help-list'!$V$8,IF($B249=Statistika!$F$66,'Help-list'!$BG248*'Help-list'!$V$9,IF($B249=Statistika!$F$67,'Help-list'!$BG248*'Help-list'!$V$10,IF($B249=Statistika!$F$68,'Help-list'!$BG248*'Help-list'!$V$11,IF($B249=Statistika!$F$69,'Help-list'!$BG248*'Help-list'!$V$12,IF($B249=Statistika!$F$70,'Help-list'!$BG248*'Help-list'!$V$13,""))))))))</f>
        <v/>
      </c>
      <c r="U249" s="564"/>
      <c r="V249" s="565" t="str">
        <f>IF($B249=Statistika!$F$63,'Help-list'!$BH248*'Help-list'!$V$6,IF($B249=Statistika!$F$64,'Help-list'!$BH248*'Help-list'!$V$7,IF($B249=Statistika!$F$65,'Help-list'!$BH248*'Help-list'!$V$8,IF($B249=Statistika!$F$66,'Help-list'!$BH248*'Help-list'!$V$9,IF($B249=Statistika!$F$67,'Help-list'!$BH248*'Help-list'!$V$10,IF($B249=Statistika!$F$68,'Help-list'!$BH248*'Help-list'!$V$11,IF($B249=Statistika!$F$69,'Help-list'!$BH248*'Help-list'!$V$12,IF($B249=Statistika!$F$70,'Help-list'!$BH248*'Help-list'!$V$13,""))))))))</f>
        <v/>
      </c>
      <c r="W249" s="566"/>
      <c r="X249" s="567"/>
      <c r="Y249" s="567"/>
      <c r="Z249" s="567"/>
      <c r="AA249" s="567"/>
      <c r="AB249" s="567"/>
      <c r="AC249" s="567"/>
      <c r="AD249" s="567"/>
      <c r="AE249" s="347"/>
      <c r="AF249" s="568"/>
    </row>
    <row r="250" spans="1:32">
      <c r="A250" s="38"/>
      <c r="B250" s="10"/>
      <c r="C250" s="555"/>
      <c r="D250" s="556"/>
      <c r="E250" s="555"/>
      <c r="F250" s="28"/>
      <c r="G250" s="557" t="str">
        <f t="shared" si="10"/>
        <v/>
      </c>
      <c r="H250" s="558"/>
      <c r="I250" s="542"/>
      <c r="J250" s="10"/>
      <c r="K250" s="559"/>
      <c r="L250" s="559"/>
      <c r="M250" s="559"/>
      <c r="N250" s="560" t="str">
        <f>IF($B250=Statistika!$F$63,'Help-list'!$BD249*'Help-list'!$V$6,IF($B250=Statistika!$F$64,'Help-list'!$BD249*'Help-list'!$V$7,IF($B250=Statistika!$F$65,'Help-list'!$BD249*'Help-list'!$V$8,IF($B250=Statistika!$F$66,'Help-list'!$BD249*'Help-list'!$V$9,IF($B250=Statistika!$F$67,'Help-list'!$BD249*'Help-list'!$V$10,IF($B250=Statistika!$F$68,'Help-list'!$BD249*'Help-list'!$V$11,IF($B250=Statistika!$F$69,'Help-list'!$BD249*'Help-list'!$V$12,IF($B250=Statistika!$F$70,'Help-list'!$BD249*'Help-list'!$V$13,""))))))))</f>
        <v/>
      </c>
      <c r="O250" s="559"/>
      <c r="P250" s="561" t="str">
        <f>IF($B250=Statistika!$F$63,'Help-list'!$BE249*'Help-list'!$V$6,IF($B250=Statistika!$F$64,'Help-list'!$BE249*'Help-list'!$V$7,IF($B250=Statistika!$F$65,'Help-list'!$BE249*'Help-list'!$V$8,IF($B250=Statistika!$F$66,'Help-list'!$BE249*'Help-list'!$V$9,IF($B250=Statistika!$F$67,'Help-list'!$BE249*'Help-list'!$V$10,IF($B250=Statistika!$F$68,'Help-list'!$BE249*'Help-list'!$V$11,IF($B250=Statistika!$F$69,'Help-list'!$BE249*'Help-list'!$V$12,IF($B250=Statistika!$F$70,'Help-list'!$BE249*'Help-list'!$V$13,""))))))))</f>
        <v/>
      </c>
      <c r="Q250" s="562" t="str">
        <f t="shared" si="9"/>
        <v/>
      </c>
      <c r="R250" s="563" t="str">
        <f>IF($B250=Statistika!$F$63,'Help-list'!$BF249*'Help-list'!$V$6,IF($B250=Statistika!$F$64,'Help-list'!$BF249*'Help-list'!$V$7,IF($B250=Statistika!$F$65,'Help-list'!$BF249*'Help-list'!$V$8,IF($B250=Statistika!$F$66,'Help-list'!$BF249*'Help-list'!$V$9,IF($B250=Statistika!$F$67,'Help-list'!$BF249*'Help-list'!$V$10,IF($B250=Statistika!$F$68,'Help-list'!$BF249*'Help-list'!$V$11,IF($B250=Statistika!$F$69,'Help-list'!$BF249*'Help-list'!$V$12,IF($B250=Statistika!$F$70,'Help-list'!$BF249*'Help-list'!$V$13,""))))))))</f>
        <v/>
      </c>
      <c r="S250" s="564"/>
      <c r="T250" s="565" t="str">
        <f>IF($B250=Statistika!$F$63,'Help-list'!$BG249*'Help-list'!$V$6,IF($B250=Statistika!$F$64,'Help-list'!$BG249*'Help-list'!$V$7,IF($B250=Statistika!$F$65,'Help-list'!$BG249*'Help-list'!$V$8,IF($B250=Statistika!$F$66,'Help-list'!$BG249*'Help-list'!$V$9,IF($B250=Statistika!$F$67,'Help-list'!$BG249*'Help-list'!$V$10,IF($B250=Statistika!$F$68,'Help-list'!$BG249*'Help-list'!$V$11,IF($B250=Statistika!$F$69,'Help-list'!$BG249*'Help-list'!$V$12,IF($B250=Statistika!$F$70,'Help-list'!$BG249*'Help-list'!$V$13,""))))))))</f>
        <v/>
      </c>
      <c r="U250" s="564"/>
      <c r="V250" s="565" t="str">
        <f>IF($B250=Statistika!$F$63,'Help-list'!$BH249*'Help-list'!$V$6,IF($B250=Statistika!$F$64,'Help-list'!$BH249*'Help-list'!$V$7,IF($B250=Statistika!$F$65,'Help-list'!$BH249*'Help-list'!$V$8,IF($B250=Statistika!$F$66,'Help-list'!$BH249*'Help-list'!$V$9,IF($B250=Statistika!$F$67,'Help-list'!$BH249*'Help-list'!$V$10,IF($B250=Statistika!$F$68,'Help-list'!$BH249*'Help-list'!$V$11,IF($B250=Statistika!$F$69,'Help-list'!$BH249*'Help-list'!$V$12,IF($B250=Statistika!$F$70,'Help-list'!$BH249*'Help-list'!$V$13,""))))))))</f>
        <v/>
      </c>
      <c r="W250" s="566"/>
      <c r="X250" s="567"/>
      <c r="Y250" s="567"/>
      <c r="Z250" s="567"/>
      <c r="AA250" s="567"/>
      <c r="AB250" s="567"/>
      <c r="AC250" s="567"/>
      <c r="AD250" s="567"/>
      <c r="AE250" s="347"/>
      <c r="AF250" s="568"/>
    </row>
    <row r="251" spans="1:32">
      <c r="A251" s="38"/>
      <c r="B251" s="10"/>
      <c r="C251" s="555"/>
      <c r="D251" s="556"/>
      <c r="E251" s="555"/>
      <c r="F251" s="28"/>
      <c r="G251" s="557" t="str">
        <f t="shared" si="10"/>
        <v/>
      </c>
      <c r="H251" s="558"/>
      <c r="I251" s="542"/>
      <c r="J251" s="10"/>
      <c r="K251" s="559"/>
      <c r="L251" s="559"/>
      <c r="M251" s="559"/>
      <c r="N251" s="560" t="str">
        <f>IF($B251=Statistika!$F$63,'Help-list'!$BD250*'Help-list'!$V$6,IF($B251=Statistika!$F$64,'Help-list'!$BD250*'Help-list'!$V$7,IF($B251=Statistika!$F$65,'Help-list'!$BD250*'Help-list'!$V$8,IF($B251=Statistika!$F$66,'Help-list'!$BD250*'Help-list'!$V$9,IF($B251=Statistika!$F$67,'Help-list'!$BD250*'Help-list'!$V$10,IF($B251=Statistika!$F$68,'Help-list'!$BD250*'Help-list'!$V$11,IF($B251=Statistika!$F$69,'Help-list'!$BD250*'Help-list'!$V$12,IF($B251=Statistika!$F$70,'Help-list'!$BD250*'Help-list'!$V$13,""))))))))</f>
        <v/>
      </c>
      <c r="O251" s="559"/>
      <c r="P251" s="561" t="str">
        <f>IF($B251=Statistika!$F$63,'Help-list'!$BE250*'Help-list'!$V$6,IF($B251=Statistika!$F$64,'Help-list'!$BE250*'Help-list'!$V$7,IF($B251=Statistika!$F$65,'Help-list'!$BE250*'Help-list'!$V$8,IF($B251=Statistika!$F$66,'Help-list'!$BE250*'Help-list'!$V$9,IF($B251=Statistika!$F$67,'Help-list'!$BE250*'Help-list'!$V$10,IF($B251=Statistika!$F$68,'Help-list'!$BE250*'Help-list'!$V$11,IF($B251=Statistika!$F$69,'Help-list'!$BE250*'Help-list'!$V$12,IF($B251=Statistika!$F$70,'Help-list'!$BE250*'Help-list'!$V$13,""))))))))</f>
        <v/>
      </c>
      <c r="Q251" s="562" t="str">
        <f t="shared" si="9"/>
        <v/>
      </c>
      <c r="R251" s="563" t="str">
        <f>IF($B251=Statistika!$F$63,'Help-list'!$BF250*'Help-list'!$V$6,IF($B251=Statistika!$F$64,'Help-list'!$BF250*'Help-list'!$V$7,IF($B251=Statistika!$F$65,'Help-list'!$BF250*'Help-list'!$V$8,IF($B251=Statistika!$F$66,'Help-list'!$BF250*'Help-list'!$V$9,IF($B251=Statistika!$F$67,'Help-list'!$BF250*'Help-list'!$V$10,IF($B251=Statistika!$F$68,'Help-list'!$BF250*'Help-list'!$V$11,IF($B251=Statistika!$F$69,'Help-list'!$BF250*'Help-list'!$V$12,IF($B251=Statistika!$F$70,'Help-list'!$BF250*'Help-list'!$V$13,""))))))))</f>
        <v/>
      </c>
      <c r="S251" s="564"/>
      <c r="T251" s="565" t="str">
        <f>IF($B251=Statistika!$F$63,'Help-list'!$BG250*'Help-list'!$V$6,IF($B251=Statistika!$F$64,'Help-list'!$BG250*'Help-list'!$V$7,IF($B251=Statistika!$F$65,'Help-list'!$BG250*'Help-list'!$V$8,IF($B251=Statistika!$F$66,'Help-list'!$BG250*'Help-list'!$V$9,IF($B251=Statistika!$F$67,'Help-list'!$BG250*'Help-list'!$V$10,IF($B251=Statistika!$F$68,'Help-list'!$BG250*'Help-list'!$V$11,IF($B251=Statistika!$F$69,'Help-list'!$BG250*'Help-list'!$V$12,IF($B251=Statistika!$F$70,'Help-list'!$BG250*'Help-list'!$V$13,""))))))))</f>
        <v/>
      </c>
      <c r="U251" s="564"/>
      <c r="V251" s="565" t="str">
        <f>IF($B251=Statistika!$F$63,'Help-list'!$BH250*'Help-list'!$V$6,IF($B251=Statistika!$F$64,'Help-list'!$BH250*'Help-list'!$V$7,IF($B251=Statistika!$F$65,'Help-list'!$BH250*'Help-list'!$V$8,IF($B251=Statistika!$F$66,'Help-list'!$BH250*'Help-list'!$V$9,IF($B251=Statistika!$F$67,'Help-list'!$BH250*'Help-list'!$V$10,IF($B251=Statistika!$F$68,'Help-list'!$BH250*'Help-list'!$V$11,IF($B251=Statistika!$F$69,'Help-list'!$BH250*'Help-list'!$V$12,IF($B251=Statistika!$F$70,'Help-list'!$BH250*'Help-list'!$V$13,""))))))))</f>
        <v/>
      </c>
      <c r="W251" s="566"/>
      <c r="X251" s="567"/>
      <c r="Y251" s="567"/>
      <c r="Z251" s="567"/>
      <c r="AA251" s="567"/>
      <c r="AB251" s="567"/>
      <c r="AC251" s="567"/>
      <c r="AD251" s="567"/>
      <c r="AE251" s="347"/>
      <c r="AF251" s="568"/>
    </row>
    <row r="252" spans="1:32">
      <c r="A252" s="38"/>
      <c r="B252" s="10"/>
      <c r="C252" s="555"/>
      <c r="D252" s="556"/>
      <c r="E252" s="555"/>
      <c r="F252" s="28"/>
      <c r="G252" s="557" t="str">
        <f t="shared" si="10"/>
        <v/>
      </c>
      <c r="H252" s="558"/>
      <c r="I252" s="542"/>
      <c r="J252" s="10"/>
      <c r="K252" s="559"/>
      <c r="L252" s="559"/>
      <c r="M252" s="559"/>
      <c r="N252" s="560" t="str">
        <f>IF($B252=Statistika!$F$63,'Help-list'!$BD251*'Help-list'!$V$6,IF($B252=Statistika!$F$64,'Help-list'!$BD251*'Help-list'!$V$7,IF($B252=Statistika!$F$65,'Help-list'!$BD251*'Help-list'!$V$8,IF($B252=Statistika!$F$66,'Help-list'!$BD251*'Help-list'!$V$9,IF($B252=Statistika!$F$67,'Help-list'!$BD251*'Help-list'!$V$10,IF($B252=Statistika!$F$68,'Help-list'!$BD251*'Help-list'!$V$11,IF($B252=Statistika!$F$69,'Help-list'!$BD251*'Help-list'!$V$12,IF($B252=Statistika!$F$70,'Help-list'!$BD251*'Help-list'!$V$13,""))))))))</f>
        <v/>
      </c>
      <c r="O252" s="559"/>
      <c r="P252" s="561" t="str">
        <f>IF($B252=Statistika!$F$63,'Help-list'!$BE251*'Help-list'!$V$6,IF($B252=Statistika!$F$64,'Help-list'!$BE251*'Help-list'!$V$7,IF($B252=Statistika!$F$65,'Help-list'!$BE251*'Help-list'!$V$8,IF($B252=Statistika!$F$66,'Help-list'!$BE251*'Help-list'!$V$9,IF($B252=Statistika!$F$67,'Help-list'!$BE251*'Help-list'!$V$10,IF($B252=Statistika!$F$68,'Help-list'!$BE251*'Help-list'!$V$11,IF($B252=Statistika!$F$69,'Help-list'!$BE251*'Help-list'!$V$12,IF($B252=Statistika!$F$70,'Help-list'!$BE251*'Help-list'!$V$13,""))))))))</f>
        <v/>
      </c>
      <c r="Q252" s="562" t="str">
        <f t="shared" si="9"/>
        <v/>
      </c>
      <c r="R252" s="563" t="str">
        <f>IF($B252=Statistika!$F$63,'Help-list'!$BF251*'Help-list'!$V$6,IF($B252=Statistika!$F$64,'Help-list'!$BF251*'Help-list'!$V$7,IF($B252=Statistika!$F$65,'Help-list'!$BF251*'Help-list'!$V$8,IF($B252=Statistika!$F$66,'Help-list'!$BF251*'Help-list'!$V$9,IF($B252=Statistika!$F$67,'Help-list'!$BF251*'Help-list'!$V$10,IF($B252=Statistika!$F$68,'Help-list'!$BF251*'Help-list'!$V$11,IF($B252=Statistika!$F$69,'Help-list'!$BF251*'Help-list'!$V$12,IF($B252=Statistika!$F$70,'Help-list'!$BF251*'Help-list'!$V$13,""))))))))</f>
        <v/>
      </c>
      <c r="S252" s="564"/>
      <c r="T252" s="565" t="str">
        <f>IF($B252=Statistika!$F$63,'Help-list'!$BG251*'Help-list'!$V$6,IF($B252=Statistika!$F$64,'Help-list'!$BG251*'Help-list'!$V$7,IF($B252=Statistika!$F$65,'Help-list'!$BG251*'Help-list'!$V$8,IF($B252=Statistika!$F$66,'Help-list'!$BG251*'Help-list'!$V$9,IF($B252=Statistika!$F$67,'Help-list'!$BG251*'Help-list'!$V$10,IF($B252=Statistika!$F$68,'Help-list'!$BG251*'Help-list'!$V$11,IF($B252=Statistika!$F$69,'Help-list'!$BG251*'Help-list'!$V$12,IF($B252=Statistika!$F$70,'Help-list'!$BG251*'Help-list'!$V$13,""))))))))</f>
        <v/>
      </c>
      <c r="U252" s="564"/>
      <c r="V252" s="565" t="str">
        <f>IF($B252=Statistika!$F$63,'Help-list'!$BH251*'Help-list'!$V$6,IF($B252=Statistika!$F$64,'Help-list'!$BH251*'Help-list'!$V$7,IF($B252=Statistika!$F$65,'Help-list'!$BH251*'Help-list'!$V$8,IF($B252=Statistika!$F$66,'Help-list'!$BH251*'Help-list'!$V$9,IF($B252=Statistika!$F$67,'Help-list'!$BH251*'Help-list'!$V$10,IF($B252=Statistika!$F$68,'Help-list'!$BH251*'Help-list'!$V$11,IF($B252=Statistika!$F$69,'Help-list'!$BH251*'Help-list'!$V$12,IF($B252=Statistika!$F$70,'Help-list'!$BH251*'Help-list'!$V$13,""))))))))</f>
        <v/>
      </c>
      <c r="W252" s="566"/>
      <c r="X252" s="567"/>
      <c r="Y252" s="567"/>
      <c r="Z252" s="567"/>
      <c r="AA252" s="567"/>
      <c r="AB252" s="567"/>
      <c r="AC252" s="567"/>
      <c r="AD252" s="567"/>
      <c r="AE252" s="347"/>
      <c r="AF252" s="568"/>
    </row>
    <row r="253" spans="1:32">
      <c r="A253" s="38"/>
      <c r="B253" s="10"/>
      <c r="C253" s="555"/>
      <c r="D253" s="556"/>
      <c r="E253" s="555"/>
      <c r="F253" s="28"/>
      <c r="G253" s="557" t="str">
        <f t="shared" si="10"/>
        <v/>
      </c>
      <c r="H253" s="558"/>
      <c r="I253" s="542"/>
      <c r="J253" s="10"/>
      <c r="K253" s="559"/>
      <c r="L253" s="559"/>
      <c r="M253" s="559"/>
      <c r="N253" s="560" t="str">
        <f>IF($B253=Statistika!$F$63,'Help-list'!$BD252*'Help-list'!$V$6,IF($B253=Statistika!$F$64,'Help-list'!$BD252*'Help-list'!$V$7,IF($B253=Statistika!$F$65,'Help-list'!$BD252*'Help-list'!$V$8,IF($B253=Statistika!$F$66,'Help-list'!$BD252*'Help-list'!$V$9,IF($B253=Statistika!$F$67,'Help-list'!$BD252*'Help-list'!$V$10,IF($B253=Statistika!$F$68,'Help-list'!$BD252*'Help-list'!$V$11,IF($B253=Statistika!$F$69,'Help-list'!$BD252*'Help-list'!$V$12,IF($B253=Statistika!$F$70,'Help-list'!$BD252*'Help-list'!$V$13,""))))))))</f>
        <v/>
      </c>
      <c r="O253" s="559"/>
      <c r="P253" s="561" t="str">
        <f>IF($B253=Statistika!$F$63,'Help-list'!$BE252*'Help-list'!$V$6,IF($B253=Statistika!$F$64,'Help-list'!$BE252*'Help-list'!$V$7,IF($B253=Statistika!$F$65,'Help-list'!$BE252*'Help-list'!$V$8,IF($B253=Statistika!$F$66,'Help-list'!$BE252*'Help-list'!$V$9,IF($B253=Statistika!$F$67,'Help-list'!$BE252*'Help-list'!$V$10,IF($B253=Statistika!$F$68,'Help-list'!$BE252*'Help-list'!$V$11,IF($B253=Statistika!$F$69,'Help-list'!$BE252*'Help-list'!$V$12,IF($B253=Statistika!$F$70,'Help-list'!$BE252*'Help-list'!$V$13,""))))))))</f>
        <v/>
      </c>
      <c r="Q253" s="562" t="str">
        <f t="shared" si="9"/>
        <v/>
      </c>
      <c r="R253" s="563" t="str">
        <f>IF($B253=Statistika!$F$63,'Help-list'!$BF252*'Help-list'!$V$6,IF($B253=Statistika!$F$64,'Help-list'!$BF252*'Help-list'!$V$7,IF($B253=Statistika!$F$65,'Help-list'!$BF252*'Help-list'!$V$8,IF($B253=Statistika!$F$66,'Help-list'!$BF252*'Help-list'!$V$9,IF($B253=Statistika!$F$67,'Help-list'!$BF252*'Help-list'!$V$10,IF($B253=Statistika!$F$68,'Help-list'!$BF252*'Help-list'!$V$11,IF($B253=Statistika!$F$69,'Help-list'!$BF252*'Help-list'!$V$12,IF($B253=Statistika!$F$70,'Help-list'!$BF252*'Help-list'!$V$13,""))))))))</f>
        <v/>
      </c>
      <c r="S253" s="564"/>
      <c r="T253" s="565" t="str">
        <f>IF($B253=Statistika!$F$63,'Help-list'!$BG252*'Help-list'!$V$6,IF($B253=Statistika!$F$64,'Help-list'!$BG252*'Help-list'!$V$7,IF($B253=Statistika!$F$65,'Help-list'!$BG252*'Help-list'!$V$8,IF($B253=Statistika!$F$66,'Help-list'!$BG252*'Help-list'!$V$9,IF($B253=Statistika!$F$67,'Help-list'!$BG252*'Help-list'!$V$10,IF($B253=Statistika!$F$68,'Help-list'!$BG252*'Help-list'!$V$11,IF($B253=Statistika!$F$69,'Help-list'!$BG252*'Help-list'!$V$12,IF($B253=Statistika!$F$70,'Help-list'!$BG252*'Help-list'!$V$13,""))))))))</f>
        <v/>
      </c>
      <c r="U253" s="564"/>
      <c r="V253" s="565" t="str">
        <f>IF($B253=Statistika!$F$63,'Help-list'!$BH252*'Help-list'!$V$6,IF($B253=Statistika!$F$64,'Help-list'!$BH252*'Help-list'!$V$7,IF($B253=Statistika!$F$65,'Help-list'!$BH252*'Help-list'!$V$8,IF($B253=Statistika!$F$66,'Help-list'!$BH252*'Help-list'!$V$9,IF($B253=Statistika!$F$67,'Help-list'!$BH252*'Help-list'!$V$10,IF($B253=Statistika!$F$68,'Help-list'!$BH252*'Help-list'!$V$11,IF($B253=Statistika!$F$69,'Help-list'!$BH252*'Help-list'!$V$12,IF($B253=Statistika!$F$70,'Help-list'!$BH252*'Help-list'!$V$13,""))))))))</f>
        <v/>
      </c>
      <c r="W253" s="566"/>
      <c r="X253" s="567"/>
      <c r="Y253" s="567"/>
      <c r="Z253" s="567"/>
      <c r="AA253" s="567"/>
      <c r="AB253" s="567"/>
      <c r="AC253" s="567"/>
      <c r="AD253" s="567"/>
      <c r="AE253" s="347"/>
      <c r="AF253" s="568"/>
    </row>
    <row r="254" spans="1:32">
      <c r="A254" s="38"/>
      <c r="B254" s="10"/>
      <c r="C254" s="555"/>
      <c r="D254" s="556"/>
      <c r="E254" s="555"/>
      <c r="F254" s="28"/>
      <c r="G254" s="557" t="str">
        <f t="shared" si="10"/>
        <v/>
      </c>
      <c r="H254" s="558"/>
      <c r="I254" s="542"/>
      <c r="J254" s="10"/>
      <c r="K254" s="559"/>
      <c r="L254" s="559"/>
      <c r="M254" s="559"/>
      <c r="N254" s="560" t="str">
        <f>IF($B254=Statistika!$F$63,'Help-list'!$BD253*'Help-list'!$V$6,IF($B254=Statistika!$F$64,'Help-list'!$BD253*'Help-list'!$V$7,IF($B254=Statistika!$F$65,'Help-list'!$BD253*'Help-list'!$V$8,IF($B254=Statistika!$F$66,'Help-list'!$BD253*'Help-list'!$V$9,IF($B254=Statistika!$F$67,'Help-list'!$BD253*'Help-list'!$V$10,IF($B254=Statistika!$F$68,'Help-list'!$BD253*'Help-list'!$V$11,IF($B254=Statistika!$F$69,'Help-list'!$BD253*'Help-list'!$V$12,IF($B254=Statistika!$F$70,'Help-list'!$BD253*'Help-list'!$V$13,""))))))))</f>
        <v/>
      </c>
      <c r="O254" s="559"/>
      <c r="P254" s="561" t="str">
        <f>IF($B254=Statistika!$F$63,'Help-list'!$BE253*'Help-list'!$V$6,IF($B254=Statistika!$F$64,'Help-list'!$BE253*'Help-list'!$V$7,IF($B254=Statistika!$F$65,'Help-list'!$BE253*'Help-list'!$V$8,IF($B254=Statistika!$F$66,'Help-list'!$BE253*'Help-list'!$V$9,IF($B254=Statistika!$F$67,'Help-list'!$BE253*'Help-list'!$V$10,IF($B254=Statistika!$F$68,'Help-list'!$BE253*'Help-list'!$V$11,IF($B254=Statistika!$F$69,'Help-list'!$BE253*'Help-list'!$V$12,IF($B254=Statistika!$F$70,'Help-list'!$BE253*'Help-list'!$V$13,""))))))))</f>
        <v/>
      </c>
      <c r="Q254" s="562" t="str">
        <f t="shared" si="9"/>
        <v/>
      </c>
      <c r="R254" s="563" t="str">
        <f>IF($B254=Statistika!$F$63,'Help-list'!$BF253*'Help-list'!$V$6,IF($B254=Statistika!$F$64,'Help-list'!$BF253*'Help-list'!$V$7,IF($B254=Statistika!$F$65,'Help-list'!$BF253*'Help-list'!$V$8,IF($B254=Statistika!$F$66,'Help-list'!$BF253*'Help-list'!$V$9,IF($B254=Statistika!$F$67,'Help-list'!$BF253*'Help-list'!$V$10,IF($B254=Statistika!$F$68,'Help-list'!$BF253*'Help-list'!$V$11,IF($B254=Statistika!$F$69,'Help-list'!$BF253*'Help-list'!$V$12,IF($B254=Statistika!$F$70,'Help-list'!$BF253*'Help-list'!$V$13,""))))))))</f>
        <v/>
      </c>
      <c r="S254" s="564"/>
      <c r="T254" s="565" t="str">
        <f>IF($B254=Statistika!$F$63,'Help-list'!$BG253*'Help-list'!$V$6,IF($B254=Statistika!$F$64,'Help-list'!$BG253*'Help-list'!$V$7,IF($B254=Statistika!$F$65,'Help-list'!$BG253*'Help-list'!$V$8,IF($B254=Statistika!$F$66,'Help-list'!$BG253*'Help-list'!$V$9,IF($B254=Statistika!$F$67,'Help-list'!$BG253*'Help-list'!$V$10,IF($B254=Statistika!$F$68,'Help-list'!$BG253*'Help-list'!$V$11,IF($B254=Statistika!$F$69,'Help-list'!$BG253*'Help-list'!$V$12,IF($B254=Statistika!$F$70,'Help-list'!$BG253*'Help-list'!$V$13,""))))))))</f>
        <v/>
      </c>
      <c r="U254" s="564"/>
      <c r="V254" s="565" t="str">
        <f>IF($B254=Statistika!$F$63,'Help-list'!$BH253*'Help-list'!$V$6,IF($B254=Statistika!$F$64,'Help-list'!$BH253*'Help-list'!$V$7,IF($B254=Statistika!$F$65,'Help-list'!$BH253*'Help-list'!$V$8,IF($B254=Statistika!$F$66,'Help-list'!$BH253*'Help-list'!$V$9,IF($B254=Statistika!$F$67,'Help-list'!$BH253*'Help-list'!$V$10,IF($B254=Statistika!$F$68,'Help-list'!$BH253*'Help-list'!$V$11,IF($B254=Statistika!$F$69,'Help-list'!$BH253*'Help-list'!$V$12,IF($B254=Statistika!$F$70,'Help-list'!$BH253*'Help-list'!$V$13,""))))))))</f>
        <v/>
      </c>
      <c r="W254" s="566"/>
      <c r="X254" s="567"/>
      <c r="Y254" s="567"/>
      <c r="Z254" s="567"/>
      <c r="AA254" s="567"/>
      <c r="AB254" s="567"/>
      <c r="AC254" s="567"/>
      <c r="AD254" s="567"/>
      <c r="AE254" s="347"/>
      <c r="AF254" s="568"/>
    </row>
    <row r="255" spans="1:32">
      <c r="A255" s="38"/>
      <c r="B255" s="10"/>
      <c r="C255" s="555"/>
      <c r="D255" s="556"/>
      <c r="E255" s="555"/>
      <c r="F255" s="28"/>
      <c r="G255" s="557" t="str">
        <f t="shared" si="10"/>
        <v/>
      </c>
      <c r="H255" s="558"/>
      <c r="I255" s="542"/>
      <c r="J255" s="10"/>
      <c r="K255" s="559"/>
      <c r="L255" s="559"/>
      <c r="M255" s="559"/>
      <c r="N255" s="560" t="str">
        <f>IF($B255=Statistika!$F$63,'Help-list'!$BD254*'Help-list'!$V$6,IF($B255=Statistika!$F$64,'Help-list'!$BD254*'Help-list'!$V$7,IF($B255=Statistika!$F$65,'Help-list'!$BD254*'Help-list'!$V$8,IF($B255=Statistika!$F$66,'Help-list'!$BD254*'Help-list'!$V$9,IF($B255=Statistika!$F$67,'Help-list'!$BD254*'Help-list'!$V$10,IF($B255=Statistika!$F$68,'Help-list'!$BD254*'Help-list'!$V$11,IF($B255=Statistika!$F$69,'Help-list'!$BD254*'Help-list'!$V$12,IF($B255=Statistika!$F$70,'Help-list'!$BD254*'Help-list'!$V$13,""))))))))</f>
        <v/>
      </c>
      <c r="O255" s="559"/>
      <c r="P255" s="561" t="str">
        <f>IF($B255=Statistika!$F$63,'Help-list'!$BE254*'Help-list'!$V$6,IF($B255=Statistika!$F$64,'Help-list'!$BE254*'Help-list'!$V$7,IF($B255=Statistika!$F$65,'Help-list'!$BE254*'Help-list'!$V$8,IF($B255=Statistika!$F$66,'Help-list'!$BE254*'Help-list'!$V$9,IF($B255=Statistika!$F$67,'Help-list'!$BE254*'Help-list'!$V$10,IF($B255=Statistika!$F$68,'Help-list'!$BE254*'Help-list'!$V$11,IF($B255=Statistika!$F$69,'Help-list'!$BE254*'Help-list'!$V$12,IF($B255=Statistika!$F$70,'Help-list'!$BE254*'Help-list'!$V$13,""))))))))</f>
        <v/>
      </c>
      <c r="Q255" s="562" t="str">
        <f t="shared" si="9"/>
        <v/>
      </c>
      <c r="R255" s="563" t="str">
        <f>IF($B255=Statistika!$F$63,'Help-list'!$BF254*'Help-list'!$V$6,IF($B255=Statistika!$F$64,'Help-list'!$BF254*'Help-list'!$V$7,IF($B255=Statistika!$F$65,'Help-list'!$BF254*'Help-list'!$V$8,IF($B255=Statistika!$F$66,'Help-list'!$BF254*'Help-list'!$V$9,IF($B255=Statistika!$F$67,'Help-list'!$BF254*'Help-list'!$V$10,IF($B255=Statistika!$F$68,'Help-list'!$BF254*'Help-list'!$V$11,IF($B255=Statistika!$F$69,'Help-list'!$BF254*'Help-list'!$V$12,IF($B255=Statistika!$F$70,'Help-list'!$BF254*'Help-list'!$V$13,""))))))))</f>
        <v/>
      </c>
      <c r="S255" s="564"/>
      <c r="T255" s="565" t="str">
        <f>IF($B255=Statistika!$F$63,'Help-list'!$BG254*'Help-list'!$V$6,IF($B255=Statistika!$F$64,'Help-list'!$BG254*'Help-list'!$V$7,IF($B255=Statistika!$F$65,'Help-list'!$BG254*'Help-list'!$V$8,IF($B255=Statistika!$F$66,'Help-list'!$BG254*'Help-list'!$V$9,IF($B255=Statistika!$F$67,'Help-list'!$BG254*'Help-list'!$V$10,IF($B255=Statistika!$F$68,'Help-list'!$BG254*'Help-list'!$V$11,IF($B255=Statistika!$F$69,'Help-list'!$BG254*'Help-list'!$V$12,IF($B255=Statistika!$F$70,'Help-list'!$BG254*'Help-list'!$V$13,""))))))))</f>
        <v/>
      </c>
      <c r="U255" s="564"/>
      <c r="V255" s="565" t="str">
        <f>IF($B255=Statistika!$F$63,'Help-list'!$BH254*'Help-list'!$V$6,IF($B255=Statistika!$F$64,'Help-list'!$BH254*'Help-list'!$V$7,IF($B255=Statistika!$F$65,'Help-list'!$BH254*'Help-list'!$V$8,IF($B255=Statistika!$F$66,'Help-list'!$BH254*'Help-list'!$V$9,IF($B255=Statistika!$F$67,'Help-list'!$BH254*'Help-list'!$V$10,IF($B255=Statistika!$F$68,'Help-list'!$BH254*'Help-list'!$V$11,IF($B255=Statistika!$F$69,'Help-list'!$BH254*'Help-list'!$V$12,IF($B255=Statistika!$F$70,'Help-list'!$BH254*'Help-list'!$V$13,""))))))))</f>
        <v/>
      </c>
      <c r="W255" s="566"/>
      <c r="X255" s="567"/>
      <c r="Y255" s="567"/>
      <c r="Z255" s="567"/>
      <c r="AA255" s="567"/>
      <c r="AB255" s="567"/>
      <c r="AC255" s="567"/>
      <c r="AD255" s="567"/>
      <c r="AE255" s="347"/>
      <c r="AF255" s="568"/>
    </row>
    <row r="256" spans="1:32">
      <c r="A256" s="38"/>
      <c r="B256" s="10"/>
      <c r="C256" s="555"/>
      <c r="D256" s="556"/>
      <c r="E256" s="555"/>
      <c r="F256" s="28"/>
      <c r="G256" s="557" t="str">
        <f t="shared" si="10"/>
        <v/>
      </c>
      <c r="H256" s="558"/>
      <c r="I256" s="542"/>
      <c r="J256" s="10"/>
      <c r="K256" s="559"/>
      <c r="L256" s="559"/>
      <c r="M256" s="559"/>
      <c r="N256" s="560" t="str">
        <f>IF($B256=Statistika!$F$63,'Help-list'!$BD255*'Help-list'!$V$6,IF($B256=Statistika!$F$64,'Help-list'!$BD255*'Help-list'!$V$7,IF($B256=Statistika!$F$65,'Help-list'!$BD255*'Help-list'!$V$8,IF($B256=Statistika!$F$66,'Help-list'!$BD255*'Help-list'!$V$9,IF($B256=Statistika!$F$67,'Help-list'!$BD255*'Help-list'!$V$10,IF($B256=Statistika!$F$68,'Help-list'!$BD255*'Help-list'!$V$11,IF($B256=Statistika!$F$69,'Help-list'!$BD255*'Help-list'!$V$12,IF($B256=Statistika!$F$70,'Help-list'!$BD255*'Help-list'!$V$13,""))))))))</f>
        <v/>
      </c>
      <c r="O256" s="559"/>
      <c r="P256" s="561" t="str">
        <f>IF($B256=Statistika!$F$63,'Help-list'!$BE255*'Help-list'!$V$6,IF($B256=Statistika!$F$64,'Help-list'!$BE255*'Help-list'!$V$7,IF($B256=Statistika!$F$65,'Help-list'!$BE255*'Help-list'!$V$8,IF($B256=Statistika!$F$66,'Help-list'!$BE255*'Help-list'!$V$9,IF($B256=Statistika!$F$67,'Help-list'!$BE255*'Help-list'!$V$10,IF($B256=Statistika!$F$68,'Help-list'!$BE255*'Help-list'!$V$11,IF($B256=Statistika!$F$69,'Help-list'!$BE255*'Help-list'!$V$12,IF($B256=Statistika!$F$70,'Help-list'!$BE255*'Help-list'!$V$13,""))))))))</f>
        <v/>
      </c>
      <c r="Q256" s="562" t="str">
        <f t="shared" si="9"/>
        <v/>
      </c>
      <c r="R256" s="563" t="str">
        <f>IF($B256=Statistika!$F$63,'Help-list'!$BF255*'Help-list'!$V$6,IF($B256=Statistika!$F$64,'Help-list'!$BF255*'Help-list'!$V$7,IF($B256=Statistika!$F$65,'Help-list'!$BF255*'Help-list'!$V$8,IF($B256=Statistika!$F$66,'Help-list'!$BF255*'Help-list'!$V$9,IF($B256=Statistika!$F$67,'Help-list'!$BF255*'Help-list'!$V$10,IF($B256=Statistika!$F$68,'Help-list'!$BF255*'Help-list'!$V$11,IF($B256=Statistika!$F$69,'Help-list'!$BF255*'Help-list'!$V$12,IF($B256=Statistika!$F$70,'Help-list'!$BF255*'Help-list'!$V$13,""))))))))</f>
        <v/>
      </c>
      <c r="S256" s="564"/>
      <c r="T256" s="565" t="str">
        <f>IF($B256=Statistika!$F$63,'Help-list'!$BG255*'Help-list'!$V$6,IF($B256=Statistika!$F$64,'Help-list'!$BG255*'Help-list'!$V$7,IF($B256=Statistika!$F$65,'Help-list'!$BG255*'Help-list'!$V$8,IF($B256=Statistika!$F$66,'Help-list'!$BG255*'Help-list'!$V$9,IF($B256=Statistika!$F$67,'Help-list'!$BG255*'Help-list'!$V$10,IF($B256=Statistika!$F$68,'Help-list'!$BG255*'Help-list'!$V$11,IF($B256=Statistika!$F$69,'Help-list'!$BG255*'Help-list'!$V$12,IF($B256=Statistika!$F$70,'Help-list'!$BG255*'Help-list'!$V$13,""))))))))</f>
        <v/>
      </c>
      <c r="U256" s="564"/>
      <c r="V256" s="565" t="str">
        <f>IF($B256=Statistika!$F$63,'Help-list'!$BH255*'Help-list'!$V$6,IF($B256=Statistika!$F$64,'Help-list'!$BH255*'Help-list'!$V$7,IF($B256=Statistika!$F$65,'Help-list'!$BH255*'Help-list'!$V$8,IF($B256=Statistika!$F$66,'Help-list'!$BH255*'Help-list'!$V$9,IF($B256=Statistika!$F$67,'Help-list'!$BH255*'Help-list'!$V$10,IF($B256=Statistika!$F$68,'Help-list'!$BH255*'Help-list'!$V$11,IF($B256=Statistika!$F$69,'Help-list'!$BH255*'Help-list'!$V$12,IF($B256=Statistika!$F$70,'Help-list'!$BH255*'Help-list'!$V$13,""))))))))</f>
        <v/>
      </c>
      <c r="W256" s="566"/>
      <c r="X256" s="567"/>
      <c r="Y256" s="567"/>
      <c r="Z256" s="567"/>
      <c r="AA256" s="567"/>
      <c r="AB256" s="567"/>
      <c r="AC256" s="567"/>
      <c r="AD256" s="567"/>
      <c r="AE256" s="347"/>
      <c r="AF256" s="568"/>
    </row>
    <row r="257" spans="1:32">
      <c r="A257" s="38"/>
      <c r="B257" s="10"/>
      <c r="C257" s="555"/>
      <c r="D257" s="556"/>
      <c r="E257" s="555"/>
      <c r="F257" s="28"/>
      <c r="G257" s="557" t="str">
        <f t="shared" si="10"/>
        <v/>
      </c>
      <c r="H257" s="558"/>
      <c r="I257" s="542"/>
      <c r="J257" s="10"/>
      <c r="K257" s="559"/>
      <c r="L257" s="559"/>
      <c r="M257" s="559"/>
      <c r="N257" s="560" t="str">
        <f>IF($B257=Statistika!$F$63,'Help-list'!$BD256*'Help-list'!$V$6,IF($B257=Statistika!$F$64,'Help-list'!$BD256*'Help-list'!$V$7,IF($B257=Statistika!$F$65,'Help-list'!$BD256*'Help-list'!$V$8,IF($B257=Statistika!$F$66,'Help-list'!$BD256*'Help-list'!$V$9,IF($B257=Statistika!$F$67,'Help-list'!$BD256*'Help-list'!$V$10,IF($B257=Statistika!$F$68,'Help-list'!$BD256*'Help-list'!$V$11,IF($B257=Statistika!$F$69,'Help-list'!$BD256*'Help-list'!$V$12,IF($B257=Statistika!$F$70,'Help-list'!$BD256*'Help-list'!$V$13,""))))))))</f>
        <v/>
      </c>
      <c r="O257" s="559"/>
      <c r="P257" s="561" t="str">
        <f>IF($B257=Statistika!$F$63,'Help-list'!$BE256*'Help-list'!$V$6,IF($B257=Statistika!$F$64,'Help-list'!$BE256*'Help-list'!$V$7,IF($B257=Statistika!$F$65,'Help-list'!$BE256*'Help-list'!$V$8,IF($B257=Statistika!$F$66,'Help-list'!$BE256*'Help-list'!$V$9,IF($B257=Statistika!$F$67,'Help-list'!$BE256*'Help-list'!$V$10,IF($B257=Statistika!$F$68,'Help-list'!$BE256*'Help-list'!$V$11,IF($B257=Statistika!$F$69,'Help-list'!$BE256*'Help-list'!$V$12,IF($B257=Statistika!$F$70,'Help-list'!$BE256*'Help-list'!$V$13,""))))))))</f>
        <v/>
      </c>
      <c r="Q257" s="562" t="str">
        <f t="shared" si="9"/>
        <v/>
      </c>
      <c r="R257" s="563" t="str">
        <f>IF($B257=Statistika!$F$63,'Help-list'!$BF256*'Help-list'!$V$6,IF($B257=Statistika!$F$64,'Help-list'!$BF256*'Help-list'!$V$7,IF($B257=Statistika!$F$65,'Help-list'!$BF256*'Help-list'!$V$8,IF($B257=Statistika!$F$66,'Help-list'!$BF256*'Help-list'!$V$9,IF($B257=Statistika!$F$67,'Help-list'!$BF256*'Help-list'!$V$10,IF($B257=Statistika!$F$68,'Help-list'!$BF256*'Help-list'!$V$11,IF($B257=Statistika!$F$69,'Help-list'!$BF256*'Help-list'!$V$12,IF($B257=Statistika!$F$70,'Help-list'!$BF256*'Help-list'!$V$13,""))))))))</f>
        <v/>
      </c>
      <c r="S257" s="564"/>
      <c r="T257" s="565" t="str">
        <f>IF($B257=Statistika!$F$63,'Help-list'!$BG256*'Help-list'!$V$6,IF($B257=Statistika!$F$64,'Help-list'!$BG256*'Help-list'!$V$7,IF($B257=Statistika!$F$65,'Help-list'!$BG256*'Help-list'!$V$8,IF($B257=Statistika!$F$66,'Help-list'!$BG256*'Help-list'!$V$9,IF($B257=Statistika!$F$67,'Help-list'!$BG256*'Help-list'!$V$10,IF($B257=Statistika!$F$68,'Help-list'!$BG256*'Help-list'!$V$11,IF($B257=Statistika!$F$69,'Help-list'!$BG256*'Help-list'!$V$12,IF($B257=Statistika!$F$70,'Help-list'!$BG256*'Help-list'!$V$13,""))))))))</f>
        <v/>
      </c>
      <c r="U257" s="564"/>
      <c r="V257" s="565" t="str">
        <f>IF($B257=Statistika!$F$63,'Help-list'!$BH256*'Help-list'!$V$6,IF($B257=Statistika!$F$64,'Help-list'!$BH256*'Help-list'!$V$7,IF($B257=Statistika!$F$65,'Help-list'!$BH256*'Help-list'!$V$8,IF($B257=Statistika!$F$66,'Help-list'!$BH256*'Help-list'!$V$9,IF($B257=Statistika!$F$67,'Help-list'!$BH256*'Help-list'!$V$10,IF($B257=Statistika!$F$68,'Help-list'!$BH256*'Help-list'!$V$11,IF($B257=Statistika!$F$69,'Help-list'!$BH256*'Help-list'!$V$12,IF($B257=Statistika!$F$70,'Help-list'!$BH256*'Help-list'!$V$13,""))))))))</f>
        <v/>
      </c>
      <c r="W257" s="566"/>
      <c r="X257" s="567"/>
      <c r="Y257" s="567"/>
      <c r="Z257" s="567"/>
      <c r="AA257" s="567"/>
      <c r="AB257" s="567"/>
      <c r="AC257" s="567"/>
      <c r="AD257" s="567"/>
      <c r="AE257" s="347"/>
      <c r="AF257" s="568"/>
    </row>
    <row r="258" spans="1:32">
      <c r="A258" s="38"/>
      <c r="B258" s="10"/>
      <c r="C258" s="555"/>
      <c r="D258" s="556"/>
      <c r="E258" s="555"/>
      <c r="F258" s="28"/>
      <c r="G258" s="557" t="str">
        <f t="shared" si="10"/>
        <v/>
      </c>
      <c r="H258" s="558"/>
      <c r="I258" s="542"/>
      <c r="J258" s="10"/>
      <c r="K258" s="559"/>
      <c r="L258" s="559"/>
      <c r="M258" s="559"/>
      <c r="N258" s="560" t="str">
        <f>IF($B258=Statistika!$F$63,'Help-list'!$BD257*'Help-list'!$V$6,IF($B258=Statistika!$F$64,'Help-list'!$BD257*'Help-list'!$V$7,IF($B258=Statistika!$F$65,'Help-list'!$BD257*'Help-list'!$V$8,IF($B258=Statistika!$F$66,'Help-list'!$BD257*'Help-list'!$V$9,IF($B258=Statistika!$F$67,'Help-list'!$BD257*'Help-list'!$V$10,IF($B258=Statistika!$F$68,'Help-list'!$BD257*'Help-list'!$V$11,IF($B258=Statistika!$F$69,'Help-list'!$BD257*'Help-list'!$V$12,IF($B258=Statistika!$F$70,'Help-list'!$BD257*'Help-list'!$V$13,""))))))))</f>
        <v/>
      </c>
      <c r="O258" s="559"/>
      <c r="P258" s="561" t="str">
        <f>IF($B258=Statistika!$F$63,'Help-list'!$BE257*'Help-list'!$V$6,IF($B258=Statistika!$F$64,'Help-list'!$BE257*'Help-list'!$V$7,IF($B258=Statistika!$F$65,'Help-list'!$BE257*'Help-list'!$V$8,IF($B258=Statistika!$F$66,'Help-list'!$BE257*'Help-list'!$V$9,IF($B258=Statistika!$F$67,'Help-list'!$BE257*'Help-list'!$V$10,IF($B258=Statistika!$F$68,'Help-list'!$BE257*'Help-list'!$V$11,IF($B258=Statistika!$F$69,'Help-list'!$BE257*'Help-list'!$V$12,IF($B258=Statistika!$F$70,'Help-list'!$BE257*'Help-list'!$V$13,""))))))))</f>
        <v/>
      </c>
      <c r="Q258" s="562" t="str">
        <f t="shared" si="9"/>
        <v/>
      </c>
      <c r="R258" s="563" t="str">
        <f>IF($B258=Statistika!$F$63,'Help-list'!$BF257*'Help-list'!$V$6,IF($B258=Statistika!$F$64,'Help-list'!$BF257*'Help-list'!$V$7,IF($B258=Statistika!$F$65,'Help-list'!$BF257*'Help-list'!$V$8,IF($B258=Statistika!$F$66,'Help-list'!$BF257*'Help-list'!$V$9,IF($B258=Statistika!$F$67,'Help-list'!$BF257*'Help-list'!$V$10,IF($B258=Statistika!$F$68,'Help-list'!$BF257*'Help-list'!$V$11,IF($B258=Statistika!$F$69,'Help-list'!$BF257*'Help-list'!$V$12,IF($B258=Statistika!$F$70,'Help-list'!$BF257*'Help-list'!$V$13,""))))))))</f>
        <v/>
      </c>
      <c r="S258" s="564"/>
      <c r="T258" s="565" t="str">
        <f>IF($B258=Statistika!$F$63,'Help-list'!$BG257*'Help-list'!$V$6,IF($B258=Statistika!$F$64,'Help-list'!$BG257*'Help-list'!$V$7,IF($B258=Statistika!$F$65,'Help-list'!$BG257*'Help-list'!$V$8,IF($B258=Statistika!$F$66,'Help-list'!$BG257*'Help-list'!$V$9,IF($B258=Statistika!$F$67,'Help-list'!$BG257*'Help-list'!$V$10,IF($B258=Statistika!$F$68,'Help-list'!$BG257*'Help-list'!$V$11,IF($B258=Statistika!$F$69,'Help-list'!$BG257*'Help-list'!$V$12,IF($B258=Statistika!$F$70,'Help-list'!$BG257*'Help-list'!$V$13,""))))))))</f>
        <v/>
      </c>
      <c r="U258" s="564"/>
      <c r="V258" s="565" t="str">
        <f>IF($B258=Statistika!$F$63,'Help-list'!$BH257*'Help-list'!$V$6,IF($B258=Statistika!$F$64,'Help-list'!$BH257*'Help-list'!$V$7,IF($B258=Statistika!$F$65,'Help-list'!$BH257*'Help-list'!$V$8,IF($B258=Statistika!$F$66,'Help-list'!$BH257*'Help-list'!$V$9,IF($B258=Statistika!$F$67,'Help-list'!$BH257*'Help-list'!$V$10,IF($B258=Statistika!$F$68,'Help-list'!$BH257*'Help-list'!$V$11,IF($B258=Statistika!$F$69,'Help-list'!$BH257*'Help-list'!$V$12,IF($B258=Statistika!$F$70,'Help-list'!$BH257*'Help-list'!$V$13,""))))))))</f>
        <v/>
      </c>
      <c r="W258" s="566"/>
      <c r="X258" s="567"/>
      <c r="Y258" s="567"/>
      <c r="Z258" s="567"/>
      <c r="AA258" s="567"/>
      <c r="AB258" s="567"/>
      <c r="AC258" s="567"/>
      <c r="AD258" s="567"/>
      <c r="AE258" s="347"/>
      <c r="AF258" s="568"/>
    </row>
    <row r="259" spans="1:32">
      <c r="A259" s="38"/>
      <c r="B259" s="10"/>
      <c r="C259" s="555"/>
      <c r="D259" s="556"/>
      <c r="E259" s="555"/>
      <c r="F259" s="28"/>
      <c r="G259" s="557" t="str">
        <f t="shared" si="10"/>
        <v/>
      </c>
      <c r="H259" s="558"/>
      <c r="I259" s="542"/>
      <c r="J259" s="10"/>
      <c r="K259" s="559"/>
      <c r="L259" s="559"/>
      <c r="M259" s="559"/>
      <c r="N259" s="560" t="str">
        <f>IF($B259=Statistika!$F$63,'Help-list'!$BD258*'Help-list'!$V$6,IF($B259=Statistika!$F$64,'Help-list'!$BD258*'Help-list'!$V$7,IF($B259=Statistika!$F$65,'Help-list'!$BD258*'Help-list'!$V$8,IF($B259=Statistika!$F$66,'Help-list'!$BD258*'Help-list'!$V$9,IF($B259=Statistika!$F$67,'Help-list'!$BD258*'Help-list'!$V$10,IF($B259=Statistika!$F$68,'Help-list'!$BD258*'Help-list'!$V$11,IF($B259=Statistika!$F$69,'Help-list'!$BD258*'Help-list'!$V$12,IF($B259=Statistika!$F$70,'Help-list'!$BD258*'Help-list'!$V$13,""))))))))</f>
        <v/>
      </c>
      <c r="O259" s="559"/>
      <c r="P259" s="561" t="str">
        <f>IF($B259=Statistika!$F$63,'Help-list'!$BE258*'Help-list'!$V$6,IF($B259=Statistika!$F$64,'Help-list'!$BE258*'Help-list'!$V$7,IF($B259=Statistika!$F$65,'Help-list'!$BE258*'Help-list'!$V$8,IF($B259=Statistika!$F$66,'Help-list'!$BE258*'Help-list'!$V$9,IF($B259=Statistika!$F$67,'Help-list'!$BE258*'Help-list'!$V$10,IF($B259=Statistika!$F$68,'Help-list'!$BE258*'Help-list'!$V$11,IF($B259=Statistika!$F$69,'Help-list'!$BE258*'Help-list'!$V$12,IF($B259=Statistika!$F$70,'Help-list'!$BE258*'Help-list'!$V$13,""))))))))</f>
        <v/>
      </c>
      <c r="Q259" s="562" t="str">
        <f t="shared" si="9"/>
        <v/>
      </c>
      <c r="R259" s="563" t="str">
        <f>IF($B259=Statistika!$F$63,'Help-list'!$BF258*'Help-list'!$V$6,IF($B259=Statistika!$F$64,'Help-list'!$BF258*'Help-list'!$V$7,IF($B259=Statistika!$F$65,'Help-list'!$BF258*'Help-list'!$V$8,IF($B259=Statistika!$F$66,'Help-list'!$BF258*'Help-list'!$V$9,IF($B259=Statistika!$F$67,'Help-list'!$BF258*'Help-list'!$V$10,IF($B259=Statistika!$F$68,'Help-list'!$BF258*'Help-list'!$V$11,IF($B259=Statistika!$F$69,'Help-list'!$BF258*'Help-list'!$V$12,IF($B259=Statistika!$F$70,'Help-list'!$BF258*'Help-list'!$V$13,""))))))))</f>
        <v/>
      </c>
      <c r="S259" s="564"/>
      <c r="T259" s="565" t="str">
        <f>IF($B259=Statistika!$F$63,'Help-list'!$BG258*'Help-list'!$V$6,IF($B259=Statistika!$F$64,'Help-list'!$BG258*'Help-list'!$V$7,IF($B259=Statistika!$F$65,'Help-list'!$BG258*'Help-list'!$V$8,IF($B259=Statistika!$F$66,'Help-list'!$BG258*'Help-list'!$V$9,IF($B259=Statistika!$F$67,'Help-list'!$BG258*'Help-list'!$V$10,IF($B259=Statistika!$F$68,'Help-list'!$BG258*'Help-list'!$V$11,IF($B259=Statistika!$F$69,'Help-list'!$BG258*'Help-list'!$V$12,IF($B259=Statistika!$F$70,'Help-list'!$BG258*'Help-list'!$V$13,""))))))))</f>
        <v/>
      </c>
      <c r="U259" s="564"/>
      <c r="V259" s="565" t="str">
        <f>IF($B259=Statistika!$F$63,'Help-list'!$BH258*'Help-list'!$V$6,IF($B259=Statistika!$F$64,'Help-list'!$BH258*'Help-list'!$V$7,IF($B259=Statistika!$F$65,'Help-list'!$BH258*'Help-list'!$V$8,IF($B259=Statistika!$F$66,'Help-list'!$BH258*'Help-list'!$V$9,IF($B259=Statistika!$F$67,'Help-list'!$BH258*'Help-list'!$V$10,IF($B259=Statistika!$F$68,'Help-list'!$BH258*'Help-list'!$V$11,IF($B259=Statistika!$F$69,'Help-list'!$BH258*'Help-list'!$V$12,IF($B259=Statistika!$F$70,'Help-list'!$BH258*'Help-list'!$V$13,""))))))))</f>
        <v/>
      </c>
      <c r="W259" s="566"/>
      <c r="X259" s="567"/>
      <c r="Y259" s="567"/>
      <c r="Z259" s="567"/>
      <c r="AA259" s="567"/>
      <c r="AB259" s="567"/>
      <c r="AC259" s="567"/>
      <c r="AD259" s="567"/>
      <c r="AE259" s="347"/>
      <c r="AF259" s="568"/>
    </row>
    <row r="260" spans="1:32">
      <c r="A260" s="38"/>
      <c r="B260" s="10"/>
      <c r="C260" s="555"/>
      <c r="D260" s="556"/>
      <c r="E260" s="555"/>
      <c r="F260" s="28"/>
      <c r="G260" s="557" t="str">
        <f t="shared" si="10"/>
        <v/>
      </c>
      <c r="H260" s="558"/>
      <c r="I260" s="542"/>
      <c r="J260" s="10"/>
      <c r="K260" s="559"/>
      <c r="L260" s="559"/>
      <c r="M260" s="559"/>
      <c r="N260" s="560" t="str">
        <f>IF($B260=Statistika!$F$63,'Help-list'!$BD259*'Help-list'!$V$6,IF($B260=Statistika!$F$64,'Help-list'!$BD259*'Help-list'!$V$7,IF($B260=Statistika!$F$65,'Help-list'!$BD259*'Help-list'!$V$8,IF($B260=Statistika!$F$66,'Help-list'!$BD259*'Help-list'!$V$9,IF($B260=Statistika!$F$67,'Help-list'!$BD259*'Help-list'!$V$10,IF($B260=Statistika!$F$68,'Help-list'!$BD259*'Help-list'!$V$11,IF($B260=Statistika!$F$69,'Help-list'!$BD259*'Help-list'!$V$12,IF($B260=Statistika!$F$70,'Help-list'!$BD259*'Help-list'!$V$13,""))))))))</f>
        <v/>
      </c>
      <c r="O260" s="559"/>
      <c r="P260" s="561" t="str">
        <f>IF($B260=Statistika!$F$63,'Help-list'!$BE259*'Help-list'!$V$6,IF($B260=Statistika!$F$64,'Help-list'!$BE259*'Help-list'!$V$7,IF($B260=Statistika!$F$65,'Help-list'!$BE259*'Help-list'!$V$8,IF($B260=Statistika!$F$66,'Help-list'!$BE259*'Help-list'!$V$9,IF($B260=Statistika!$F$67,'Help-list'!$BE259*'Help-list'!$V$10,IF($B260=Statistika!$F$68,'Help-list'!$BE259*'Help-list'!$V$11,IF($B260=Statistika!$F$69,'Help-list'!$BE259*'Help-list'!$V$12,IF($B260=Statistika!$F$70,'Help-list'!$BE259*'Help-list'!$V$13,""))))))))</f>
        <v/>
      </c>
      <c r="Q260" s="562" t="str">
        <f t="shared" si="9"/>
        <v/>
      </c>
      <c r="R260" s="563" t="str">
        <f>IF($B260=Statistika!$F$63,'Help-list'!$BF259*'Help-list'!$V$6,IF($B260=Statistika!$F$64,'Help-list'!$BF259*'Help-list'!$V$7,IF($B260=Statistika!$F$65,'Help-list'!$BF259*'Help-list'!$V$8,IF($B260=Statistika!$F$66,'Help-list'!$BF259*'Help-list'!$V$9,IF($B260=Statistika!$F$67,'Help-list'!$BF259*'Help-list'!$V$10,IF($B260=Statistika!$F$68,'Help-list'!$BF259*'Help-list'!$V$11,IF($B260=Statistika!$F$69,'Help-list'!$BF259*'Help-list'!$V$12,IF($B260=Statistika!$F$70,'Help-list'!$BF259*'Help-list'!$V$13,""))))))))</f>
        <v/>
      </c>
      <c r="S260" s="564"/>
      <c r="T260" s="565" t="str">
        <f>IF($B260=Statistika!$F$63,'Help-list'!$BG259*'Help-list'!$V$6,IF($B260=Statistika!$F$64,'Help-list'!$BG259*'Help-list'!$V$7,IF($B260=Statistika!$F$65,'Help-list'!$BG259*'Help-list'!$V$8,IF($B260=Statistika!$F$66,'Help-list'!$BG259*'Help-list'!$V$9,IF($B260=Statistika!$F$67,'Help-list'!$BG259*'Help-list'!$V$10,IF($B260=Statistika!$F$68,'Help-list'!$BG259*'Help-list'!$V$11,IF($B260=Statistika!$F$69,'Help-list'!$BG259*'Help-list'!$V$12,IF($B260=Statistika!$F$70,'Help-list'!$BG259*'Help-list'!$V$13,""))))))))</f>
        <v/>
      </c>
      <c r="U260" s="564"/>
      <c r="V260" s="565" t="str">
        <f>IF($B260=Statistika!$F$63,'Help-list'!$BH259*'Help-list'!$V$6,IF($B260=Statistika!$F$64,'Help-list'!$BH259*'Help-list'!$V$7,IF($B260=Statistika!$F$65,'Help-list'!$BH259*'Help-list'!$V$8,IF($B260=Statistika!$F$66,'Help-list'!$BH259*'Help-list'!$V$9,IF($B260=Statistika!$F$67,'Help-list'!$BH259*'Help-list'!$V$10,IF($B260=Statistika!$F$68,'Help-list'!$BH259*'Help-list'!$V$11,IF($B260=Statistika!$F$69,'Help-list'!$BH259*'Help-list'!$V$12,IF($B260=Statistika!$F$70,'Help-list'!$BH259*'Help-list'!$V$13,""))))))))</f>
        <v/>
      </c>
      <c r="W260" s="566"/>
      <c r="X260" s="567"/>
      <c r="Y260" s="567"/>
      <c r="Z260" s="567"/>
      <c r="AA260" s="567"/>
      <c r="AB260" s="567"/>
      <c r="AC260" s="567"/>
      <c r="AD260" s="567"/>
      <c r="AE260" s="347"/>
      <c r="AF260" s="568"/>
    </row>
    <row r="261" spans="1:32">
      <c r="A261" s="38"/>
      <c r="B261" s="10"/>
      <c r="C261" s="555"/>
      <c r="D261" s="556"/>
      <c r="E261" s="555"/>
      <c r="F261" s="28"/>
      <c r="G261" s="557" t="str">
        <f t="shared" si="10"/>
        <v/>
      </c>
      <c r="H261" s="558"/>
      <c r="I261" s="542"/>
      <c r="J261" s="10"/>
      <c r="K261" s="559"/>
      <c r="L261" s="559"/>
      <c r="M261" s="559"/>
      <c r="N261" s="560" t="str">
        <f>IF($B261=Statistika!$F$63,'Help-list'!$BD260*'Help-list'!$V$6,IF($B261=Statistika!$F$64,'Help-list'!$BD260*'Help-list'!$V$7,IF($B261=Statistika!$F$65,'Help-list'!$BD260*'Help-list'!$V$8,IF($B261=Statistika!$F$66,'Help-list'!$BD260*'Help-list'!$V$9,IF($B261=Statistika!$F$67,'Help-list'!$BD260*'Help-list'!$V$10,IF($B261=Statistika!$F$68,'Help-list'!$BD260*'Help-list'!$V$11,IF($B261=Statistika!$F$69,'Help-list'!$BD260*'Help-list'!$V$12,IF($B261=Statistika!$F$70,'Help-list'!$BD260*'Help-list'!$V$13,""))))))))</f>
        <v/>
      </c>
      <c r="O261" s="559"/>
      <c r="P261" s="561" t="str">
        <f>IF($B261=Statistika!$F$63,'Help-list'!$BE260*'Help-list'!$V$6,IF($B261=Statistika!$F$64,'Help-list'!$BE260*'Help-list'!$V$7,IF($B261=Statistika!$F$65,'Help-list'!$BE260*'Help-list'!$V$8,IF($B261=Statistika!$F$66,'Help-list'!$BE260*'Help-list'!$V$9,IF($B261=Statistika!$F$67,'Help-list'!$BE260*'Help-list'!$V$10,IF($B261=Statistika!$F$68,'Help-list'!$BE260*'Help-list'!$V$11,IF($B261=Statistika!$F$69,'Help-list'!$BE260*'Help-list'!$V$12,IF($B261=Statistika!$F$70,'Help-list'!$BE260*'Help-list'!$V$13,""))))))))</f>
        <v/>
      </c>
      <c r="Q261" s="562" t="str">
        <f t="shared" si="9"/>
        <v/>
      </c>
      <c r="R261" s="563" t="str">
        <f>IF($B261=Statistika!$F$63,'Help-list'!$BF260*'Help-list'!$V$6,IF($B261=Statistika!$F$64,'Help-list'!$BF260*'Help-list'!$V$7,IF($B261=Statistika!$F$65,'Help-list'!$BF260*'Help-list'!$V$8,IF($B261=Statistika!$F$66,'Help-list'!$BF260*'Help-list'!$V$9,IF($B261=Statistika!$F$67,'Help-list'!$BF260*'Help-list'!$V$10,IF($B261=Statistika!$F$68,'Help-list'!$BF260*'Help-list'!$V$11,IF($B261=Statistika!$F$69,'Help-list'!$BF260*'Help-list'!$V$12,IF($B261=Statistika!$F$70,'Help-list'!$BF260*'Help-list'!$V$13,""))))))))</f>
        <v/>
      </c>
      <c r="S261" s="564"/>
      <c r="T261" s="565" t="str">
        <f>IF($B261=Statistika!$F$63,'Help-list'!$BG260*'Help-list'!$V$6,IF($B261=Statistika!$F$64,'Help-list'!$BG260*'Help-list'!$V$7,IF($B261=Statistika!$F$65,'Help-list'!$BG260*'Help-list'!$V$8,IF($B261=Statistika!$F$66,'Help-list'!$BG260*'Help-list'!$V$9,IF($B261=Statistika!$F$67,'Help-list'!$BG260*'Help-list'!$V$10,IF($B261=Statistika!$F$68,'Help-list'!$BG260*'Help-list'!$V$11,IF($B261=Statistika!$F$69,'Help-list'!$BG260*'Help-list'!$V$12,IF($B261=Statistika!$F$70,'Help-list'!$BG260*'Help-list'!$V$13,""))))))))</f>
        <v/>
      </c>
      <c r="U261" s="564"/>
      <c r="V261" s="565" t="str">
        <f>IF($B261=Statistika!$F$63,'Help-list'!$BH260*'Help-list'!$V$6,IF($B261=Statistika!$F$64,'Help-list'!$BH260*'Help-list'!$V$7,IF($B261=Statistika!$F$65,'Help-list'!$BH260*'Help-list'!$V$8,IF($B261=Statistika!$F$66,'Help-list'!$BH260*'Help-list'!$V$9,IF($B261=Statistika!$F$67,'Help-list'!$BH260*'Help-list'!$V$10,IF($B261=Statistika!$F$68,'Help-list'!$BH260*'Help-list'!$V$11,IF($B261=Statistika!$F$69,'Help-list'!$BH260*'Help-list'!$V$12,IF($B261=Statistika!$F$70,'Help-list'!$BH260*'Help-list'!$V$13,""))))))))</f>
        <v/>
      </c>
      <c r="W261" s="566"/>
      <c r="X261" s="567"/>
      <c r="Y261" s="567"/>
      <c r="Z261" s="567"/>
      <c r="AA261" s="567"/>
      <c r="AB261" s="567"/>
      <c r="AC261" s="567"/>
      <c r="AD261" s="567"/>
      <c r="AE261" s="347"/>
      <c r="AF261" s="568"/>
    </row>
    <row r="262" spans="1:32">
      <c r="A262" s="38"/>
      <c r="B262" s="10"/>
      <c r="C262" s="555"/>
      <c r="D262" s="556"/>
      <c r="E262" s="555"/>
      <c r="F262" s="28"/>
      <c r="G262" s="557" t="str">
        <f t="shared" si="10"/>
        <v/>
      </c>
      <c r="H262" s="558"/>
      <c r="I262" s="542"/>
      <c r="J262" s="10"/>
      <c r="K262" s="559"/>
      <c r="L262" s="559"/>
      <c r="M262" s="559"/>
      <c r="N262" s="560" t="str">
        <f>IF($B262=Statistika!$F$63,'Help-list'!$BD261*'Help-list'!$V$6,IF($B262=Statistika!$F$64,'Help-list'!$BD261*'Help-list'!$V$7,IF($B262=Statistika!$F$65,'Help-list'!$BD261*'Help-list'!$V$8,IF($B262=Statistika!$F$66,'Help-list'!$BD261*'Help-list'!$V$9,IF($B262=Statistika!$F$67,'Help-list'!$BD261*'Help-list'!$V$10,IF($B262=Statistika!$F$68,'Help-list'!$BD261*'Help-list'!$V$11,IF($B262=Statistika!$F$69,'Help-list'!$BD261*'Help-list'!$V$12,IF($B262=Statistika!$F$70,'Help-list'!$BD261*'Help-list'!$V$13,""))))))))</f>
        <v/>
      </c>
      <c r="O262" s="559"/>
      <c r="P262" s="561" t="str">
        <f>IF($B262=Statistika!$F$63,'Help-list'!$BE261*'Help-list'!$V$6,IF($B262=Statistika!$F$64,'Help-list'!$BE261*'Help-list'!$V$7,IF($B262=Statistika!$F$65,'Help-list'!$BE261*'Help-list'!$V$8,IF($B262=Statistika!$F$66,'Help-list'!$BE261*'Help-list'!$V$9,IF($B262=Statistika!$F$67,'Help-list'!$BE261*'Help-list'!$V$10,IF($B262=Statistika!$F$68,'Help-list'!$BE261*'Help-list'!$V$11,IF($B262=Statistika!$F$69,'Help-list'!$BE261*'Help-list'!$V$12,IF($B262=Statistika!$F$70,'Help-list'!$BE261*'Help-list'!$V$13,""))))))))</f>
        <v/>
      </c>
      <c r="Q262" s="562" t="str">
        <f t="shared" ref="Q262:Q325" si="11">IF(IFERROR(P262/N262,0),P262/N262,"")</f>
        <v/>
      </c>
      <c r="R262" s="563" t="str">
        <f>IF($B262=Statistika!$F$63,'Help-list'!$BF261*'Help-list'!$V$6,IF($B262=Statistika!$F$64,'Help-list'!$BF261*'Help-list'!$V$7,IF($B262=Statistika!$F$65,'Help-list'!$BF261*'Help-list'!$V$8,IF($B262=Statistika!$F$66,'Help-list'!$BF261*'Help-list'!$V$9,IF($B262=Statistika!$F$67,'Help-list'!$BF261*'Help-list'!$V$10,IF($B262=Statistika!$F$68,'Help-list'!$BF261*'Help-list'!$V$11,IF($B262=Statistika!$F$69,'Help-list'!$BF261*'Help-list'!$V$12,IF($B262=Statistika!$F$70,'Help-list'!$BF261*'Help-list'!$V$13,""))))))))</f>
        <v/>
      </c>
      <c r="S262" s="564"/>
      <c r="T262" s="565" t="str">
        <f>IF($B262=Statistika!$F$63,'Help-list'!$BG261*'Help-list'!$V$6,IF($B262=Statistika!$F$64,'Help-list'!$BG261*'Help-list'!$V$7,IF($B262=Statistika!$F$65,'Help-list'!$BG261*'Help-list'!$V$8,IF($B262=Statistika!$F$66,'Help-list'!$BG261*'Help-list'!$V$9,IF($B262=Statistika!$F$67,'Help-list'!$BG261*'Help-list'!$V$10,IF($B262=Statistika!$F$68,'Help-list'!$BG261*'Help-list'!$V$11,IF($B262=Statistika!$F$69,'Help-list'!$BG261*'Help-list'!$V$12,IF($B262=Statistika!$F$70,'Help-list'!$BG261*'Help-list'!$V$13,""))))))))</f>
        <v/>
      </c>
      <c r="U262" s="564"/>
      <c r="V262" s="565" t="str">
        <f>IF($B262=Statistika!$F$63,'Help-list'!$BH261*'Help-list'!$V$6,IF($B262=Statistika!$F$64,'Help-list'!$BH261*'Help-list'!$V$7,IF($B262=Statistika!$F$65,'Help-list'!$BH261*'Help-list'!$V$8,IF($B262=Statistika!$F$66,'Help-list'!$BH261*'Help-list'!$V$9,IF($B262=Statistika!$F$67,'Help-list'!$BH261*'Help-list'!$V$10,IF($B262=Statistika!$F$68,'Help-list'!$BH261*'Help-list'!$V$11,IF($B262=Statistika!$F$69,'Help-list'!$BH261*'Help-list'!$V$12,IF($B262=Statistika!$F$70,'Help-list'!$BH261*'Help-list'!$V$13,""))))))))</f>
        <v/>
      </c>
      <c r="W262" s="566"/>
      <c r="X262" s="567"/>
      <c r="Y262" s="567"/>
      <c r="Z262" s="567"/>
      <c r="AA262" s="567"/>
      <c r="AB262" s="567"/>
      <c r="AC262" s="567"/>
      <c r="AD262" s="567"/>
      <c r="AE262" s="347"/>
      <c r="AF262" s="568"/>
    </row>
    <row r="263" spans="1:32">
      <c r="A263" s="38"/>
      <c r="B263" s="10"/>
      <c r="C263" s="555"/>
      <c r="D263" s="556"/>
      <c r="E263" s="555"/>
      <c r="F263" s="28"/>
      <c r="G263" s="557" t="str">
        <f t="shared" si="10"/>
        <v/>
      </c>
      <c r="H263" s="558"/>
      <c r="I263" s="542"/>
      <c r="J263" s="10"/>
      <c r="K263" s="559"/>
      <c r="L263" s="559"/>
      <c r="M263" s="559"/>
      <c r="N263" s="560" t="str">
        <f>IF($B263=Statistika!$F$63,'Help-list'!$BD262*'Help-list'!$V$6,IF($B263=Statistika!$F$64,'Help-list'!$BD262*'Help-list'!$V$7,IF($B263=Statistika!$F$65,'Help-list'!$BD262*'Help-list'!$V$8,IF($B263=Statistika!$F$66,'Help-list'!$BD262*'Help-list'!$V$9,IF($B263=Statistika!$F$67,'Help-list'!$BD262*'Help-list'!$V$10,IF($B263=Statistika!$F$68,'Help-list'!$BD262*'Help-list'!$V$11,IF($B263=Statistika!$F$69,'Help-list'!$BD262*'Help-list'!$V$12,IF($B263=Statistika!$F$70,'Help-list'!$BD262*'Help-list'!$V$13,""))))))))</f>
        <v/>
      </c>
      <c r="O263" s="559"/>
      <c r="P263" s="561" t="str">
        <f>IF($B263=Statistika!$F$63,'Help-list'!$BE262*'Help-list'!$V$6,IF($B263=Statistika!$F$64,'Help-list'!$BE262*'Help-list'!$V$7,IF($B263=Statistika!$F$65,'Help-list'!$BE262*'Help-list'!$V$8,IF($B263=Statistika!$F$66,'Help-list'!$BE262*'Help-list'!$V$9,IF($B263=Statistika!$F$67,'Help-list'!$BE262*'Help-list'!$V$10,IF($B263=Statistika!$F$68,'Help-list'!$BE262*'Help-list'!$V$11,IF($B263=Statistika!$F$69,'Help-list'!$BE262*'Help-list'!$V$12,IF($B263=Statistika!$F$70,'Help-list'!$BE262*'Help-list'!$V$13,""))))))))</f>
        <v/>
      </c>
      <c r="Q263" s="562" t="str">
        <f t="shared" si="11"/>
        <v/>
      </c>
      <c r="R263" s="563" t="str">
        <f>IF($B263=Statistika!$F$63,'Help-list'!$BF262*'Help-list'!$V$6,IF($B263=Statistika!$F$64,'Help-list'!$BF262*'Help-list'!$V$7,IF($B263=Statistika!$F$65,'Help-list'!$BF262*'Help-list'!$V$8,IF($B263=Statistika!$F$66,'Help-list'!$BF262*'Help-list'!$V$9,IF($B263=Statistika!$F$67,'Help-list'!$BF262*'Help-list'!$V$10,IF($B263=Statistika!$F$68,'Help-list'!$BF262*'Help-list'!$V$11,IF($B263=Statistika!$F$69,'Help-list'!$BF262*'Help-list'!$V$12,IF($B263=Statistika!$F$70,'Help-list'!$BF262*'Help-list'!$V$13,""))))))))</f>
        <v/>
      </c>
      <c r="S263" s="564"/>
      <c r="T263" s="565" t="str">
        <f>IF($B263=Statistika!$F$63,'Help-list'!$BG262*'Help-list'!$V$6,IF($B263=Statistika!$F$64,'Help-list'!$BG262*'Help-list'!$V$7,IF($B263=Statistika!$F$65,'Help-list'!$BG262*'Help-list'!$V$8,IF($B263=Statistika!$F$66,'Help-list'!$BG262*'Help-list'!$V$9,IF($B263=Statistika!$F$67,'Help-list'!$BG262*'Help-list'!$V$10,IF($B263=Statistika!$F$68,'Help-list'!$BG262*'Help-list'!$V$11,IF($B263=Statistika!$F$69,'Help-list'!$BG262*'Help-list'!$V$12,IF($B263=Statistika!$F$70,'Help-list'!$BG262*'Help-list'!$V$13,""))))))))</f>
        <v/>
      </c>
      <c r="U263" s="564"/>
      <c r="V263" s="565" t="str">
        <f>IF($B263=Statistika!$F$63,'Help-list'!$BH262*'Help-list'!$V$6,IF($B263=Statistika!$F$64,'Help-list'!$BH262*'Help-list'!$V$7,IF($B263=Statistika!$F$65,'Help-list'!$BH262*'Help-list'!$V$8,IF($B263=Statistika!$F$66,'Help-list'!$BH262*'Help-list'!$V$9,IF($B263=Statistika!$F$67,'Help-list'!$BH262*'Help-list'!$V$10,IF($B263=Statistika!$F$68,'Help-list'!$BH262*'Help-list'!$V$11,IF($B263=Statistika!$F$69,'Help-list'!$BH262*'Help-list'!$V$12,IF($B263=Statistika!$F$70,'Help-list'!$BH262*'Help-list'!$V$13,""))))))))</f>
        <v/>
      </c>
      <c r="W263" s="566"/>
      <c r="X263" s="567"/>
      <c r="Y263" s="567"/>
      <c r="Z263" s="567"/>
      <c r="AA263" s="567"/>
      <c r="AB263" s="567"/>
      <c r="AC263" s="567"/>
      <c r="AD263" s="567"/>
      <c r="AE263" s="347"/>
      <c r="AF263" s="568"/>
    </row>
    <row r="264" spans="1:32">
      <c r="A264" s="38"/>
      <c r="B264" s="10"/>
      <c r="C264" s="555"/>
      <c r="D264" s="556"/>
      <c r="E264" s="555"/>
      <c r="F264" s="28"/>
      <c r="G264" s="557" t="str">
        <f t="shared" si="10"/>
        <v/>
      </c>
      <c r="H264" s="558"/>
      <c r="I264" s="542"/>
      <c r="J264" s="10"/>
      <c r="K264" s="559"/>
      <c r="L264" s="559"/>
      <c r="M264" s="559"/>
      <c r="N264" s="560" t="str">
        <f>IF($B264=Statistika!$F$63,'Help-list'!$BD263*'Help-list'!$V$6,IF($B264=Statistika!$F$64,'Help-list'!$BD263*'Help-list'!$V$7,IF($B264=Statistika!$F$65,'Help-list'!$BD263*'Help-list'!$V$8,IF($B264=Statistika!$F$66,'Help-list'!$BD263*'Help-list'!$V$9,IF($B264=Statistika!$F$67,'Help-list'!$BD263*'Help-list'!$V$10,IF($B264=Statistika!$F$68,'Help-list'!$BD263*'Help-list'!$V$11,IF($B264=Statistika!$F$69,'Help-list'!$BD263*'Help-list'!$V$12,IF($B264=Statistika!$F$70,'Help-list'!$BD263*'Help-list'!$V$13,""))))))))</f>
        <v/>
      </c>
      <c r="O264" s="559"/>
      <c r="P264" s="561" t="str">
        <f>IF($B264=Statistika!$F$63,'Help-list'!$BE263*'Help-list'!$V$6,IF($B264=Statistika!$F$64,'Help-list'!$BE263*'Help-list'!$V$7,IF($B264=Statistika!$F$65,'Help-list'!$BE263*'Help-list'!$V$8,IF($B264=Statistika!$F$66,'Help-list'!$BE263*'Help-list'!$V$9,IF($B264=Statistika!$F$67,'Help-list'!$BE263*'Help-list'!$V$10,IF($B264=Statistika!$F$68,'Help-list'!$BE263*'Help-list'!$V$11,IF($B264=Statistika!$F$69,'Help-list'!$BE263*'Help-list'!$V$12,IF($B264=Statistika!$F$70,'Help-list'!$BE263*'Help-list'!$V$13,""))))))))</f>
        <v/>
      </c>
      <c r="Q264" s="562" t="str">
        <f t="shared" si="11"/>
        <v/>
      </c>
      <c r="R264" s="563" t="str">
        <f>IF($B264=Statistika!$F$63,'Help-list'!$BF263*'Help-list'!$V$6,IF($B264=Statistika!$F$64,'Help-list'!$BF263*'Help-list'!$V$7,IF($B264=Statistika!$F$65,'Help-list'!$BF263*'Help-list'!$V$8,IF($B264=Statistika!$F$66,'Help-list'!$BF263*'Help-list'!$V$9,IF($B264=Statistika!$F$67,'Help-list'!$BF263*'Help-list'!$V$10,IF($B264=Statistika!$F$68,'Help-list'!$BF263*'Help-list'!$V$11,IF($B264=Statistika!$F$69,'Help-list'!$BF263*'Help-list'!$V$12,IF($B264=Statistika!$F$70,'Help-list'!$BF263*'Help-list'!$V$13,""))))))))</f>
        <v/>
      </c>
      <c r="S264" s="564"/>
      <c r="T264" s="565" t="str">
        <f>IF($B264=Statistika!$F$63,'Help-list'!$BG263*'Help-list'!$V$6,IF($B264=Statistika!$F$64,'Help-list'!$BG263*'Help-list'!$V$7,IF($B264=Statistika!$F$65,'Help-list'!$BG263*'Help-list'!$V$8,IF($B264=Statistika!$F$66,'Help-list'!$BG263*'Help-list'!$V$9,IF($B264=Statistika!$F$67,'Help-list'!$BG263*'Help-list'!$V$10,IF($B264=Statistika!$F$68,'Help-list'!$BG263*'Help-list'!$V$11,IF($B264=Statistika!$F$69,'Help-list'!$BG263*'Help-list'!$V$12,IF($B264=Statistika!$F$70,'Help-list'!$BG263*'Help-list'!$V$13,""))))))))</f>
        <v/>
      </c>
      <c r="U264" s="564"/>
      <c r="V264" s="565" t="str">
        <f>IF($B264=Statistika!$F$63,'Help-list'!$BH263*'Help-list'!$V$6,IF($B264=Statistika!$F$64,'Help-list'!$BH263*'Help-list'!$V$7,IF($B264=Statistika!$F$65,'Help-list'!$BH263*'Help-list'!$V$8,IF($B264=Statistika!$F$66,'Help-list'!$BH263*'Help-list'!$V$9,IF($B264=Statistika!$F$67,'Help-list'!$BH263*'Help-list'!$V$10,IF($B264=Statistika!$F$68,'Help-list'!$BH263*'Help-list'!$V$11,IF($B264=Statistika!$F$69,'Help-list'!$BH263*'Help-list'!$V$12,IF($B264=Statistika!$F$70,'Help-list'!$BH263*'Help-list'!$V$13,""))))))))</f>
        <v/>
      </c>
      <c r="W264" s="566"/>
      <c r="X264" s="567"/>
      <c r="Y264" s="567"/>
      <c r="Z264" s="567"/>
      <c r="AA264" s="567"/>
      <c r="AB264" s="567"/>
      <c r="AC264" s="567"/>
      <c r="AD264" s="567"/>
      <c r="AE264" s="347"/>
      <c r="AF264" s="568"/>
    </row>
    <row r="265" spans="1:32">
      <c r="A265" s="38"/>
      <c r="B265" s="10"/>
      <c r="C265" s="555"/>
      <c r="D265" s="556"/>
      <c r="E265" s="555"/>
      <c r="F265" s="28"/>
      <c r="G265" s="557" t="str">
        <f t="shared" si="10"/>
        <v/>
      </c>
      <c r="H265" s="558"/>
      <c r="I265" s="542"/>
      <c r="J265" s="10"/>
      <c r="K265" s="559"/>
      <c r="L265" s="559"/>
      <c r="M265" s="559"/>
      <c r="N265" s="560" t="str">
        <f>IF($B265=Statistika!$F$63,'Help-list'!$BD264*'Help-list'!$V$6,IF($B265=Statistika!$F$64,'Help-list'!$BD264*'Help-list'!$V$7,IF($B265=Statistika!$F$65,'Help-list'!$BD264*'Help-list'!$V$8,IF($B265=Statistika!$F$66,'Help-list'!$BD264*'Help-list'!$V$9,IF($B265=Statistika!$F$67,'Help-list'!$BD264*'Help-list'!$V$10,IF($B265=Statistika!$F$68,'Help-list'!$BD264*'Help-list'!$V$11,IF($B265=Statistika!$F$69,'Help-list'!$BD264*'Help-list'!$V$12,IF($B265=Statistika!$F$70,'Help-list'!$BD264*'Help-list'!$V$13,""))))))))</f>
        <v/>
      </c>
      <c r="O265" s="559"/>
      <c r="P265" s="561" t="str">
        <f>IF($B265=Statistika!$F$63,'Help-list'!$BE264*'Help-list'!$V$6,IF($B265=Statistika!$F$64,'Help-list'!$BE264*'Help-list'!$V$7,IF($B265=Statistika!$F$65,'Help-list'!$BE264*'Help-list'!$V$8,IF($B265=Statistika!$F$66,'Help-list'!$BE264*'Help-list'!$V$9,IF($B265=Statistika!$F$67,'Help-list'!$BE264*'Help-list'!$V$10,IF($B265=Statistika!$F$68,'Help-list'!$BE264*'Help-list'!$V$11,IF($B265=Statistika!$F$69,'Help-list'!$BE264*'Help-list'!$V$12,IF($B265=Statistika!$F$70,'Help-list'!$BE264*'Help-list'!$V$13,""))))))))</f>
        <v/>
      </c>
      <c r="Q265" s="562" t="str">
        <f t="shared" si="11"/>
        <v/>
      </c>
      <c r="R265" s="563" t="str">
        <f>IF($B265=Statistika!$F$63,'Help-list'!$BF264*'Help-list'!$V$6,IF($B265=Statistika!$F$64,'Help-list'!$BF264*'Help-list'!$V$7,IF($B265=Statistika!$F$65,'Help-list'!$BF264*'Help-list'!$V$8,IF($B265=Statistika!$F$66,'Help-list'!$BF264*'Help-list'!$V$9,IF($B265=Statistika!$F$67,'Help-list'!$BF264*'Help-list'!$V$10,IF($B265=Statistika!$F$68,'Help-list'!$BF264*'Help-list'!$V$11,IF($B265=Statistika!$F$69,'Help-list'!$BF264*'Help-list'!$V$12,IF($B265=Statistika!$F$70,'Help-list'!$BF264*'Help-list'!$V$13,""))))))))</f>
        <v/>
      </c>
      <c r="S265" s="564"/>
      <c r="T265" s="565" t="str">
        <f>IF($B265=Statistika!$F$63,'Help-list'!$BG264*'Help-list'!$V$6,IF($B265=Statistika!$F$64,'Help-list'!$BG264*'Help-list'!$V$7,IF($B265=Statistika!$F$65,'Help-list'!$BG264*'Help-list'!$V$8,IF($B265=Statistika!$F$66,'Help-list'!$BG264*'Help-list'!$V$9,IF($B265=Statistika!$F$67,'Help-list'!$BG264*'Help-list'!$V$10,IF($B265=Statistika!$F$68,'Help-list'!$BG264*'Help-list'!$V$11,IF($B265=Statistika!$F$69,'Help-list'!$BG264*'Help-list'!$V$12,IF($B265=Statistika!$F$70,'Help-list'!$BG264*'Help-list'!$V$13,""))))))))</f>
        <v/>
      </c>
      <c r="U265" s="564"/>
      <c r="V265" s="565" t="str">
        <f>IF($B265=Statistika!$F$63,'Help-list'!$BH264*'Help-list'!$V$6,IF($B265=Statistika!$F$64,'Help-list'!$BH264*'Help-list'!$V$7,IF($B265=Statistika!$F$65,'Help-list'!$BH264*'Help-list'!$V$8,IF($B265=Statistika!$F$66,'Help-list'!$BH264*'Help-list'!$V$9,IF($B265=Statistika!$F$67,'Help-list'!$BH264*'Help-list'!$V$10,IF($B265=Statistika!$F$68,'Help-list'!$BH264*'Help-list'!$V$11,IF($B265=Statistika!$F$69,'Help-list'!$BH264*'Help-list'!$V$12,IF($B265=Statistika!$F$70,'Help-list'!$BH264*'Help-list'!$V$13,""))))))))</f>
        <v/>
      </c>
      <c r="W265" s="566"/>
      <c r="X265" s="567"/>
      <c r="Y265" s="567"/>
      <c r="Z265" s="567"/>
      <c r="AA265" s="567"/>
      <c r="AB265" s="567"/>
      <c r="AC265" s="567"/>
      <c r="AD265" s="567"/>
      <c r="AE265" s="347"/>
      <c r="AF265" s="568"/>
    </row>
    <row r="266" spans="1:32">
      <c r="A266" s="38"/>
      <c r="B266" s="10"/>
      <c r="C266" s="555"/>
      <c r="D266" s="556"/>
      <c r="E266" s="555"/>
      <c r="F266" s="28"/>
      <c r="G266" s="557" t="str">
        <f t="shared" si="10"/>
        <v/>
      </c>
      <c r="H266" s="558"/>
      <c r="I266" s="542"/>
      <c r="J266" s="10"/>
      <c r="K266" s="559"/>
      <c r="L266" s="559"/>
      <c r="M266" s="559"/>
      <c r="N266" s="560" t="str">
        <f>IF($B266=Statistika!$F$63,'Help-list'!$BD265*'Help-list'!$V$6,IF($B266=Statistika!$F$64,'Help-list'!$BD265*'Help-list'!$V$7,IF($B266=Statistika!$F$65,'Help-list'!$BD265*'Help-list'!$V$8,IF($B266=Statistika!$F$66,'Help-list'!$BD265*'Help-list'!$V$9,IF($B266=Statistika!$F$67,'Help-list'!$BD265*'Help-list'!$V$10,IF($B266=Statistika!$F$68,'Help-list'!$BD265*'Help-list'!$V$11,IF($B266=Statistika!$F$69,'Help-list'!$BD265*'Help-list'!$V$12,IF($B266=Statistika!$F$70,'Help-list'!$BD265*'Help-list'!$V$13,""))))))))</f>
        <v/>
      </c>
      <c r="O266" s="559"/>
      <c r="P266" s="561" t="str">
        <f>IF($B266=Statistika!$F$63,'Help-list'!$BE265*'Help-list'!$V$6,IF($B266=Statistika!$F$64,'Help-list'!$BE265*'Help-list'!$V$7,IF($B266=Statistika!$F$65,'Help-list'!$BE265*'Help-list'!$V$8,IF($B266=Statistika!$F$66,'Help-list'!$BE265*'Help-list'!$V$9,IF($B266=Statistika!$F$67,'Help-list'!$BE265*'Help-list'!$V$10,IF($B266=Statistika!$F$68,'Help-list'!$BE265*'Help-list'!$V$11,IF($B266=Statistika!$F$69,'Help-list'!$BE265*'Help-list'!$V$12,IF($B266=Statistika!$F$70,'Help-list'!$BE265*'Help-list'!$V$13,""))))))))</f>
        <v/>
      </c>
      <c r="Q266" s="562" t="str">
        <f t="shared" si="11"/>
        <v/>
      </c>
      <c r="R266" s="563" t="str">
        <f>IF($B266=Statistika!$F$63,'Help-list'!$BF265*'Help-list'!$V$6,IF($B266=Statistika!$F$64,'Help-list'!$BF265*'Help-list'!$V$7,IF($B266=Statistika!$F$65,'Help-list'!$BF265*'Help-list'!$V$8,IF($B266=Statistika!$F$66,'Help-list'!$BF265*'Help-list'!$V$9,IF($B266=Statistika!$F$67,'Help-list'!$BF265*'Help-list'!$V$10,IF($B266=Statistika!$F$68,'Help-list'!$BF265*'Help-list'!$V$11,IF($B266=Statistika!$F$69,'Help-list'!$BF265*'Help-list'!$V$12,IF($B266=Statistika!$F$70,'Help-list'!$BF265*'Help-list'!$V$13,""))))))))</f>
        <v/>
      </c>
      <c r="S266" s="564"/>
      <c r="T266" s="565" t="str">
        <f>IF($B266=Statistika!$F$63,'Help-list'!$BG265*'Help-list'!$V$6,IF($B266=Statistika!$F$64,'Help-list'!$BG265*'Help-list'!$V$7,IF($B266=Statistika!$F$65,'Help-list'!$BG265*'Help-list'!$V$8,IF($B266=Statistika!$F$66,'Help-list'!$BG265*'Help-list'!$V$9,IF($B266=Statistika!$F$67,'Help-list'!$BG265*'Help-list'!$V$10,IF($B266=Statistika!$F$68,'Help-list'!$BG265*'Help-list'!$V$11,IF($B266=Statistika!$F$69,'Help-list'!$BG265*'Help-list'!$V$12,IF($B266=Statistika!$F$70,'Help-list'!$BG265*'Help-list'!$V$13,""))))))))</f>
        <v/>
      </c>
      <c r="U266" s="564"/>
      <c r="V266" s="565" t="str">
        <f>IF($B266=Statistika!$F$63,'Help-list'!$BH265*'Help-list'!$V$6,IF($B266=Statistika!$F$64,'Help-list'!$BH265*'Help-list'!$V$7,IF($B266=Statistika!$F$65,'Help-list'!$BH265*'Help-list'!$V$8,IF($B266=Statistika!$F$66,'Help-list'!$BH265*'Help-list'!$V$9,IF($B266=Statistika!$F$67,'Help-list'!$BH265*'Help-list'!$V$10,IF($B266=Statistika!$F$68,'Help-list'!$BH265*'Help-list'!$V$11,IF($B266=Statistika!$F$69,'Help-list'!$BH265*'Help-list'!$V$12,IF($B266=Statistika!$F$70,'Help-list'!$BH265*'Help-list'!$V$13,""))))))))</f>
        <v/>
      </c>
      <c r="W266" s="566"/>
      <c r="X266" s="567"/>
      <c r="Y266" s="567"/>
      <c r="Z266" s="567"/>
      <c r="AA266" s="567"/>
      <c r="AB266" s="567"/>
      <c r="AC266" s="567"/>
      <c r="AD266" s="567"/>
      <c r="AE266" s="347"/>
      <c r="AF266" s="568"/>
    </row>
    <row r="267" spans="1:32">
      <c r="A267" s="38"/>
      <c r="B267" s="10"/>
      <c r="C267" s="555"/>
      <c r="D267" s="556"/>
      <c r="E267" s="555"/>
      <c r="F267" s="28"/>
      <c r="G267" s="557" t="str">
        <f t="shared" si="10"/>
        <v/>
      </c>
      <c r="H267" s="558"/>
      <c r="I267" s="542"/>
      <c r="J267" s="10"/>
      <c r="K267" s="559"/>
      <c r="L267" s="559"/>
      <c r="M267" s="559"/>
      <c r="N267" s="560" t="str">
        <f>IF($B267=Statistika!$F$63,'Help-list'!$BD266*'Help-list'!$V$6,IF($B267=Statistika!$F$64,'Help-list'!$BD266*'Help-list'!$V$7,IF($B267=Statistika!$F$65,'Help-list'!$BD266*'Help-list'!$V$8,IF($B267=Statistika!$F$66,'Help-list'!$BD266*'Help-list'!$V$9,IF($B267=Statistika!$F$67,'Help-list'!$BD266*'Help-list'!$V$10,IF($B267=Statistika!$F$68,'Help-list'!$BD266*'Help-list'!$V$11,IF($B267=Statistika!$F$69,'Help-list'!$BD266*'Help-list'!$V$12,IF($B267=Statistika!$F$70,'Help-list'!$BD266*'Help-list'!$V$13,""))))))))</f>
        <v/>
      </c>
      <c r="O267" s="559"/>
      <c r="P267" s="561" t="str">
        <f>IF($B267=Statistika!$F$63,'Help-list'!$BE266*'Help-list'!$V$6,IF($B267=Statistika!$F$64,'Help-list'!$BE266*'Help-list'!$V$7,IF($B267=Statistika!$F$65,'Help-list'!$BE266*'Help-list'!$V$8,IF($B267=Statistika!$F$66,'Help-list'!$BE266*'Help-list'!$V$9,IF($B267=Statistika!$F$67,'Help-list'!$BE266*'Help-list'!$V$10,IF($B267=Statistika!$F$68,'Help-list'!$BE266*'Help-list'!$V$11,IF($B267=Statistika!$F$69,'Help-list'!$BE266*'Help-list'!$V$12,IF($B267=Statistika!$F$70,'Help-list'!$BE266*'Help-list'!$V$13,""))))))))</f>
        <v/>
      </c>
      <c r="Q267" s="562" t="str">
        <f t="shared" si="11"/>
        <v/>
      </c>
      <c r="R267" s="563" t="str">
        <f>IF($B267=Statistika!$F$63,'Help-list'!$BF266*'Help-list'!$V$6,IF($B267=Statistika!$F$64,'Help-list'!$BF266*'Help-list'!$V$7,IF($B267=Statistika!$F$65,'Help-list'!$BF266*'Help-list'!$V$8,IF($B267=Statistika!$F$66,'Help-list'!$BF266*'Help-list'!$V$9,IF($B267=Statistika!$F$67,'Help-list'!$BF266*'Help-list'!$V$10,IF($B267=Statistika!$F$68,'Help-list'!$BF266*'Help-list'!$V$11,IF($B267=Statistika!$F$69,'Help-list'!$BF266*'Help-list'!$V$12,IF($B267=Statistika!$F$70,'Help-list'!$BF266*'Help-list'!$V$13,""))))))))</f>
        <v/>
      </c>
      <c r="S267" s="564"/>
      <c r="T267" s="565" t="str">
        <f>IF($B267=Statistika!$F$63,'Help-list'!$BG266*'Help-list'!$V$6,IF($B267=Statistika!$F$64,'Help-list'!$BG266*'Help-list'!$V$7,IF($B267=Statistika!$F$65,'Help-list'!$BG266*'Help-list'!$V$8,IF($B267=Statistika!$F$66,'Help-list'!$BG266*'Help-list'!$V$9,IF($B267=Statistika!$F$67,'Help-list'!$BG266*'Help-list'!$V$10,IF($B267=Statistika!$F$68,'Help-list'!$BG266*'Help-list'!$V$11,IF($B267=Statistika!$F$69,'Help-list'!$BG266*'Help-list'!$V$12,IF($B267=Statistika!$F$70,'Help-list'!$BG266*'Help-list'!$V$13,""))))))))</f>
        <v/>
      </c>
      <c r="U267" s="564"/>
      <c r="V267" s="565" t="str">
        <f>IF($B267=Statistika!$F$63,'Help-list'!$BH266*'Help-list'!$V$6,IF($B267=Statistika!$F$64,'Help-list'!$BH266*'Help-list'!$V$7,IF($B267=Statistika!$F$65,'Help-list'!$BH266*'Help-list'!$V$8,IF($B267=Statistika!$F$66,'Help-list'!$BH266*'Help-list'!$V$9,IF($B267=Statistika!$F$67,'Help-list'!$BH266*'Help-list'!$V$10,IF($B267=Statistika!$F$68,'Help-list'!$BH266*'Help-list'!$V$11,IF($B267=Statistika!$F$69,'Help-list'!$BH266*'Help-list'!$V$12,IF($B267=Statistika!$F$70,'Help-list'!$BH266*'Help-list'!$V$13,""))))))))</f>
        <v/>
      </c>
      <c r="W267" s="566"/>
      <c r="X267" s="567"/>
      <c r="Y267" s="567"/>
      <c r="Z267" s="567"/>
      <c r="AA267" s="567"/>
      <c r="AB267" s="567"/>
      <c r="AC267" s="567"/>
      <c r="AD267" s="567"/>
      <c r="AE267" s="347"/>
      <c r="AF267" s="568"/>
    </row>
    <row r="268" spans="1:32">
      <c r="A268" s="38"/>
      <c r="B268" s="10"/>
      <c r="C268" s="555"/>
      <c r="D268" s="556"/>
      <c r="E268" s="555"/>
      <c r="F268" s="28"/>
      <c r="G268" s="557" t="str">
        <f t="shared" si="10"/>
        <v/>
      </c>
      <c r="H268" s="558"/>
      <c r="I268" s="542"/>
      <c r="J268" s="10"/>
      <c r="K268" s="559"/>
      <c r="L268" s="559"/>
      <c r="M268" s="559"/>
      <c r="N268" s="560" t="str">
        <f>IF($B268=Statistika!$F$63,'Help-list'!$BD267*'Help-list'!$V$6,IF($B268=Statistika!$F$64,'Help-list'!$BD267*'Help-list'!$V$7,IF($B268=Statistika!$F$65,'Help-list'!$BD267*'Help-list'!$V$8,IF($B268=Statistika!$F$66,'Help-list'!$BD267*'Help-list'!$V$9,IF($B268=Statistika!$F$67,'Help-list'!$BD267*'Help-list'!$V$10,IF($B268=Statistika!$F$68,'Help-list'!$BD267*'Help-list'!$V$11,IF($B268=Statistika!$F$69,'Help-list'!$BD267*'Help-list'!$V$12,IF($B268=Statistika!$F$70,'Help-list'!$BD267*'Help-list'!$V$13,""))))))))</f>
        <v/>
      </c>
      <c r="O268" s="559"/>
      <c r="P268" s="561" t="str">
        <f>IF($B268=Statistika!$F$63,'Help-list'!$BE267*'Help-list'!$V$6,IF($B268=Statistika!$F$64,'Help-list'!$BE267*'Help-list'!$V$7,IF($B268=Statistika!$F$65,'Help-list'!$BE267*'Help-list'!$V$8,IF($B268=Statistika!$F$66,'Help-list'!$BE267*'Help-list'!$V$9,IF($B268=Statistika!$F$67,'Help-list'!$BE267*'Help-list'!$V$10,IF($B268=Statistika!$F$68,'Help-list'!$BE267*'Help-list'!$V$11,IF($B268=Statistika!$F$69,'Help-list'!$BE267*'Help-list'!$V$12,IF($B268=Statistika!$F$70,'Help-list'!$BE267*'Help-list'!$V$13,""))))))))</f>
        <v/>
      </c>
      <c r="Q268" s="562" t="str">
        <f t="shared" si="11"/>
        <v/>
      </c>
      <c r="R268" s="563" t="str">
        <f>IF($B268=Statistika!$F$63,'Help-list'!$BF267*'Help-list'!$V$6,IF($B268=Statistika!$F$64,'Help-list'!$BF267*'Help-list'!$V$7,IF($B268=Statistika!$F$65,'Help-list'!$BF267*'Help-list'!$V$8,IF($B268=Statistika!$F$66,'Help-list'!$BF267*'Help-list'!$V$9,IF($B268=Statistika!$F$67,'Help-list'!$BF267*'Help-list'!$V$10,IF($B268=Statistika!$F$68,'Help-list'!$BF267*'Help-list'!$V$11,IF($B268=Statistika!$F$69,'Help-list'!$BF267*'Help-list'!$V$12,IF($B268=Statistika!$F$70,'Help-list'!$BF267*'Help-list'!$V$13,""))))))))</f>
        <v/>
      </c>
      <c r="S268" s="564"/>
      <c r="T268" s="565" t="str">
        <f>IF($B268=Statistika!$F$63,'Help-list'!$BG267*'Help-list'!$V$6,IF($B268=Statistika!$F$64,'Help-list'!$BG267*'Help-list'!$V$7,IF($B268=Statistika!$F$65,'Help-list'!$BG267*'Help-list'!$V$8,IF($B268=Statistika!$F$66,'Help-list'!$BG267*'Help-list'!$V$9,IF($B268=Statistika!$F$67,'Help-list'!$BG267*'Help-list'!$V$10,IF($B268=Statistika!$F$68,'Help-list'!$BG267*'Help-list'!$V$11,IF($B268=Statistika!$F$69,'Help-list'!$BG267*'Help-list'!$V$12,IF($B268=Statistika!$F$70,'Help-list'!$BG267*'Help-list'!$V$13,""))))))))</f>
        <v/>
      </c>
      <c r="U268" s="564"/>
      <c r="V268" s="565" t="str">
        <f>IF($B268=Statistika!$F$63,'Help-list'!$BH267*'Help-list'!$V$6,IF($B268=Statistika!$F$64,'Help-list'!$BH267*'Help-list'!$V$7,IF($B268=Statistika!$F$65,'Help-list'!$BH267*'Help-list'!$V$8,IF($B268=Statistika!$F$66,'Help-list'!$BH267*'Help-list'!$V$9,IF($B268=Statistika!$F$67,'Help-list'!$BH267*'Help-list'!$V$10,IF($B268=Statistika!$F$68,'Help-list'!$BH267*'Help-list'!$V$11,IF($B268=Statistika!$F$69,'Help-list'!$BH267*'Help-list'!$V$12,IF($B268=Statistika!$F$70,'Help-list'!$BH267*'Help-list'!$V$13,""))))))))</f>
        <v/>
      </c>
      <c r="W268" s="566"/>
      <c r="X268" s="567"/>
      <c r="Y268" s="567"/>
      <c r="Z268" s="567"/>
      <c r="AA268" s="567"/>
      <c r="AB268" s="567"/>
      <c r="AC268" s="567"/>
      <c r="AD268" s="567"/>
      <c r="AE268" s="347"/>
      <c r="AF268" s="568"/>
    </row>
    <row r="269" spans="1:32">
      <c r="A269" s="38"/>
      <c r="B269" s="10"/>
      <c r="C269" s="555"/>
      <c r="D269" s="556"/>
      <c r="E269" s="555"/>
      <c r="F269" s="28"/>
      <c r="G269" s="557" t="str">
        <f t="shared" si="10"/>
        <v/>
      </c>
      <c r="H269" s="558"/>
      <c r="I269" s="542"/>
      <c r="J269" s="10"/>
      <c r="K269" s="559"/>
      <c r="L269" s="559"/>
      <c r="M269" s="559"/>
      <c r="N269" s="560" t="str">
        <f>IF($B269=Statistika!$F$63,'Help-list'!$BD268*'Help-list'!$V$6,IF($B269=Statistika!$F$64,'Help-list'!$BD268*'Help-list'!$V$7,IF($B269=Statistika!$F$65,'Help-list'!$BD268*'Help-list'!$V$8,IF($B269=Statistika!$F$66,'Help-list'!$BD268*'Help-list'!$V$9,IF($B269=Statistika!$F$67,'Help-list'!$BD268*'Help-list'!$V$10,IF($B269=Statistika!$F$68,'Help-list'!$BD268*'Help-list'!$V$11,IF($B269=Statistika!$F$69,'Help-list'!$BD268*'Help-list'!$V$12,IF($B269=Statistika!$F$70,'Help-list'!$BD268*'Help-list'!$V$13,""))))))))</f>
        <v/>
      </c>
      <c r="O269" s="559"/>
      <c r="P269" s="561" t="str">
        <f>IF($B269=Statistika!$F$63,'Help-list'!$BE268*'Help-list'!$V$6,IF($B269=Statistika!$F$64,'Help-list'!$BE268*'Help-list'!$V$7,IF($B269=Statistika!$F$65,'Help-list'!$BE268*'Help-list'!$V$8,IF($B269=Statistika!$F$66,'Help-list'!$BE268*'Help-list'!$V$9,IF($B269=Statistika!$F$67,'Help-list'!$BE268*'Help-list'!$V$10,IF($B269=Statistika!$F$68,'Help-list'!$BE268*'Help-list'!$V$11,IF($B269=Statistika!$F$69,'Help-list'!$BE268*'Help-list'!$V$12,IF($B269=Statistika!$F$70,'Help-list'!$BE268*'Help-list'!$V$13,""))))))))</f>
        <v/>
      </c>
      <c r="Q269" s="562" t="str">
        <f t="shared" si="11"/>
        <v/>
      </c>
      <c r="R269" s="563" t="str">
        <f>IF($B269=Statistika!$F$63,'Help-list'!$BF268*'Help-list'!$V$6,IF($B269=Statistika!$F$64,'Help-list'!$BF268*'Help-list'!$V$7,IF($B269=Statistika!$F$65,'Help-list'!$BF268*'Help-list'!$V$8,IF($B269=Statistika!$F$66,'Help-list'!$BF268*'Help-list'!$V$9,IF($B269=Statistika!$F$67,'Help-list'!$BF268*'Help-list'!$V$10,IF($B269=Statistika!$F$68,'Help-list'!$BF268*'Help-list'!$V$11,IF($B269=Statistika!$F$69,'Help-list'!$BF268*'Help-list'!$V$12,IF($B269=Statistika!$F$70,'Help-list'!$BF268*'Help-list'!$V$13,""))))))))</f>
        <v/>
      </c>
      <c r="S269" s="564"/>
      <c r="T269" s="565" t="str">
        <f>IF($B269=Statistika!$F$63,'Help-list'!$BG268*'Help-list'!$V$6,IF($B269=Statistika!$F$64,'Help-list'!$BG268*'Help-list'!$V$7,IF($B269=Statistika!$F$65,'Help-list'!$BG268*'Help-list'!$V$8,IF($B269=Statistika!$F$66,'Help-list'!$BG268*'Help-list'!$V$9,IF($B269=Statistika!$F$67,'Help-list'!$BG268*'Help-list'!$V$10,IF($B269=Statistika!$F$68,'Help-list'!$BG268*'Help-list'!$V$11,IF($B269=Statistika!$F$69,'Help-list'!$BG268*'Help-list'!$V$12,IF($B269=Statistika!$F$70,'Help-list'!$BG268*'Help-list'!$V$13,""))))))))</f>
        <v/>
      </c>
      <c r="U269" s="564"/>
      <c r="V269" s="565" t="str">
        <f>IF($B269=Statistika!$F$63,'Help-list'!$BH268*'Help-list'!$V$6,IF($B269=Statistika!$F$64,'Help-list'!$BH268*'Help-list'!$V$7,IF($B269=Statistika!$F$65,'Help-list'!$BH268*'Help-list'!$V$8,IF($B269=Statistika!$F$66,'Help-list'!$BH268*'Help-list'!$V$9,IF($B269=Statistika!$F$67,'Help-list'!$BH268*'Help-list'!$V$10,IF($B269=Statistika!$F$68,'Help-list'!$BH268*'Help-list'!$V$11,IF($B269=Statistika!$F$69,'Help-list'!$BH268*'Help-list'!$V$12,IF($B269=Statistika!$F$70,'Help-list'!$BH268*'Help-list'!$V$13,""))))))))</f>
        <v/>
      </c>
      <c r="W269" s="566"/>
      <c r="X269" s="567"/>
      <c r="Y269" s="567"/>
      <c r="Z269" s="567"/>
      <c r="AA269" s="567"/>
      <c r="AB269" s="567"/>
      <c r="AC269" s="567"/>
      <c r="AD269" s="567"/>
      <c r="AE269" s="347"/>
      <c r="AF269" s="568"/>
    </row>
    <row r="270" spans="1:32">
      <c r="A270" s="38"/>
      <c r="B270" s="10"/>
      <c r="C270" s="555"/>
      <c r="D270" s="556"/>
      <c r="E270" s="555"/>
      <c r="F270" s="28"/>
      <c r="G270" s="557" t="str">
        <f t="shared" si="10"/>
        <v/>
      </c>
      <c r="H270" s="558"/>
      <c r="I270" s="542"/>
      <c r="J270" s="10"/>
      <c r="K270" s="559"/>
      <c r="L270" s="559"/>
      <c r="M270" s="559"/>
      <c r="N270" s="560" t="str">
        <f>IF($B270=Statistika!$F$63,'Help-list'!$BD269*'Help-list'!$V$6,IF($B270=Statistika!$F$64,'Help-list'!$BD269*'Help-list'!$V$7,IF($B270=Statistika!$F$65,'Help-list'!$BD269*'Help-list'!$V$8,IF($B270=Statistika!$F$66,'Help-list'!$BD269*'Help-list'!$V$9,IF($B270=Statistika!$F$67,'Help-list'!$BD269*'Help-list'!$V$10,IF($B270=Statistika!$F$68,'Help-list'!$BD269*'Help-list'!$V$11,IF($B270=Statistika!$F$69,'Help-list'!$BD269*'Help-list'!$V$12,IF($B270=Statistika!$F$70,'Help-list'!$BD269*'Help-list'!$V$13,""))))))))</f>
        <v/>
      </c>
      <c r="O270" s="559"/>
      <c r="P270" s="561" t="str">
        <f>IF($B270=Statistika!$F$63,'Help-list'!$BE269*'Help-list'!$V$6,IF($B270=Statistika!$F$64,'Help-list'!$BE269*'Help-list'!$V$7,IF($B270=Statistika!$F$65,'Help-list'!$BE269*'Help-list'!$V$8,IF($B270=Statistika!$F$66,'Help-list'!$BE269*'Help-list'!$V$9,IF($B270=Statistika!$F$67,'Help-list'!$BE269*'Help-list'!$V$10,IF($B270=Statistika!$F$68,'Help-list'!$BE269*'Help-list'!$V$11,IF($B270=Statistika!$F$69,'Help-list'!$BE269*'Help-list'!$V$12,IF($B270=Statistika!$F$70,'Help-list'!$BE269*'Help-list'!$V$13,""))))))))</f>
        <v/>
      </c>
      <c r="Q270" s="562" t="str">
        <f t="shared" si="11"/>
        <v/>
      </c>
      <c r="R270" s="563" t="str">
        <f>IF($B270=Statistika!$F$63,'Help-list'!$BF269*'Help-list'!$V$6,IF($B270=Statistika!$F$64,'Help-list'!$BF269*'Help-list'!$V$7,IF($B270=Statistika!$F$65,'Help-list'!$BF269*'Help-list'!$V$8,IF($B270=Statistika!$F$66,'Help-list'!$BF269*'Help-list'!$V$9,IF($B270=Statistika!$F$67,'Help-list'!$BF269*'Help-list'!$V$10,IF($B270=Statistika!$F$68,'Help-list'!$BF269*'Help-list'!$V$11,IF($B270=Statistika!$F$69,'Help-list'!$BF269*'Help-list'!$V$12,IF($B270=Statistika!$F$70,'Help-list'!$BF269*'Help-list'!$V$13,""))))))))</f>
        <v/>
      </c>
      <c r="S270" s="564"/>
      <c r="T270" s="565" t="str">
        <f>IF($B270=Statistika!$F$63,'Help-list'!$BG269*'Help-list'!$V$6,IF($B270=Statistika!$F$64,'Help-list'!$BG269*'Help-list'!$V$7,IF($B270=Statistika!$F$65,'Help-list'!$BG269*'Help-list'!$V$8,IF($B270=Statistika!$F$66,'Help-list'!$BG269*'Help-list'!$V$9,IF($B270=Statistika!$F$67,'Help-list'!$BG269*'Help-list'!$V$10,IF($B270=Statistika!$F$68,'Help-list'!$BG269*'Help-list'!$V$11,IF($B270=Statistika!$F$69,'Help-list'!$BG269*'Help-list'!$V$12,IF($B270=Statistika!$F$70,'Help-list'!$BG269*'Help-list'!$V$13,""))))))))</f>
        <v/>
      </c>
      <c r="U270" s="564"/>
      <c r="V270" s="565" t="str">
        <f>IF($B270=Statistika!$F$63,'Help-list'!$BH269*'Help-list'!$V$6,IF($B270=Statistika!$F$64,'Help-list'!$BH269*'Help-list'!$V$7,IF($B270=Statistika!$F$65,'Help-list'!$BH269*'Help-list'!$V$8,IF($B270=Statistika!$F$66,'Help-list'!$BH269*'Help-list'!$V$9,IF($B270=Statistika!$F$67,'Help-list'!$BH269*'Help-list'!$V$10,IF($B270=Statistika!$F$68,'Help-list'!$BH269*'Help-list'!$V$11,IF($B270=Statistika!$F$69,'Help-list'!$BH269*'Help-list'!$V$12,IF($B270=Statistika!$F$70,'Help-list'!$BH269*'Help-list'!$V$13,""))))))))</f>
        <v/>
      </c>
      <c r="W270" s="566"/>
      <c r="X270" s="567"/>
      <c r="Y270" s="567"/>
      <c r="Z270" s="567"/>
      <c r="AA270" s="567"/>
      <c r="AB270" s="567"/>
      <c r="AC270" s="567"/>
      <c r="AD270" s="567"/>
      <c r="AE270" s="347"/>
      <c r="AF270" s="568"/>
    </row>
    <row r="271" spans="1:32">
      <c r="A271" s="38"/>
      <c r="B271" s="10"/>
      <c r="C271" s="555"/>
      <c r="D271" s="556"/>
      <c r="E271" s="555"/>
      <c r="F271" s="28"/>
      <c r="G271" s="557" t="str">
        <f t="shared" si="10"/>
        <v/>
      </c>
      <c r="H271" s="558"/>
      <c r="I271" s="542"/>
      <c r="J271" s="10"/>
      <c r="K271" s="559"/>
      <c r="L271" s="559"/>
      <c r="M271" s="559"/>
      <c r="N271" s="560" t="str">
        <f>IF($B271=Statistika!$F$63,'Help-list'!$BD270*'Help-list'!$V$6,IF($B271=Statistika!$F$64,'Help-list'!$BD270*'Help-list'!$V$7,IF($B271=Statistika!$F$65,'Help-list'!$BD270*'Help-list'!$V$8,IF($B271=Statistika!$F$66,'Help-list'!$BD270*'Help-list'!$V$9,IF($B271=Statistika!$F$67,'Help-list'!$BD270*'Help-list'!$V$10,IF($B271=Statistika!$F$68,'Help-list'!$BD270*'Help-list'!$V$11,IF($B271=Statistika!$F$69,'Help-list'!$BD270*'Help-list'!$V$12,IF($B271=Statistika!$F$70,'Help-list'!$BD270*'Help-list'!$V$13,""))))))))</f>
        <v/>
      </c>
      <c r="O271" s="559"/>
      <c r="P271" s="561" t="str">
        <f>IF($B271=Statistika!$F$63,'Help-list'!$BE270*'Help-list'!$V$6,IF($B271=Statistika!$F$64,'Help-list'!$BE270*'Help-list'!$V$7,IF($B271=Statistika!$F$65,'Help-list'!$BE270*'Help-list'!$V$8,IF($B271=Statistika!$F$66,'Help-list'!$BE270*'Help-list'!$V$9,IF($B271=Statistika!$F$67,'Help-list'!$BE270*'Help-list'!$V$10,IF($B271=Statistika!$F$68,'Help-list'!$BE270*'Help-list'!$V$11,IF($B271=Statistika!$F$69,'Help-list'!$BE270*'Help-list'!$V$12,IF($B271=Statistika!$F$70,'Help-list'!$BE270*'Help-list'!$V$13,""))))))))</f>
        <v/>
      </c>
      <c r="Q271" s="562" t="str">
        <f t="shared" si="11"/>
        <v/>
      </c>
      <c r="R271" s="563" t="str">
        <f>IF($B271=Statistika!$F$63,'Help-list'!$BF270*'Help-list'!$V$6,IF($B271=Statistika!$F$64,'Help-list'!$BF270*'Help-list'!$V$7,IF($B271=Statistika!$F$65,'Help-list'!$BF270*'Help-list'!$V$8,IF($B271=Statistika!$F$66,'Help-list'!$BF270*'Help-list'!$V$9,IF($B271=Statistika!$F$67,'Help-list'!$BF270*'Help-list'!$V$10,IF($B271=Statistika!$F$68,'Help-list'!$BF270*'Help-list'!$V$11,IF($B271=Statistika!$F$69,'Help-list'!$BF270*'Help-list'!$V$12,IF($B271=Statistika!$F$70,'Help-list'!$BF270*'Help-list'!$V$13,""))))))))</f>
        <v/>
      </c>
      <c r="S271" s="564"/>
      <c r="T271" s="565" t="str">
        <f>IF($B271=Statistika!$F$63,'Help-list'!$BG270*'Help-list'!$V$6,IF($B271=Statistika!$F$64,'Help-list'!$BG270*'Help-list'!$V$7,IF($B271=Statistika!$F$65,'Help-list'!$BG270*'Help-list'!$V$8,IF($B271=Statistika!$F$66,'Help-list'!$BG270*'Help-list'!$V$9,IF($B271=Statistika!$F$67,'Help-list'!$BG270*'Help-list'!$V$10,IF($B271=Statistika!$F$68,'Help-list'!$BG270*'Help-list'!$V$11,IF($B271=Statistika!$F$69,'Help-list'!$BG270*'Help-list'!$V$12,IF($B271=Statistika!$F$70,'Help-list'!$BG270*'Help-list'!$V$13,""))))))))</f>
        <v/>
      </c>
      <c r="U271" s="564"/>
      <c r="V271" s="565" t="str">
        <f>IF($B271=Statistika!$F$63,'Help-list'!$BH270*'Help-list'!$V$6,IF($B271=Statistika!$F$64,'Help-list'!$BH270*'Help-list'!$V$7,IF($B271=Statistika!$F$65,'Help-list'!$BH270*'Help-list'!$V$8,IF($B271=Statistika!$F$66,'Help-list'!$BH270*'Help-list'!$V$9,IF($B271=Statistika!$F$67,'Help-list'!$BH270*'Help-list'!$V$10,IF($B271=Statistika!$F$68,'Help-list'!$BH270*'Help-list'!$V$11,IF($B271=Statistika!$F$69,'Help-list'!$BH270*'Help-list'!$V$12,IF($B271=Statistika!$F$70,'Help-list'!$BH270*'Help-list'!$V$13,""))))))))</f>
        <v/>
      </c>
      <c r="W271" s="566"/>
      <c r="X271" s="567"/>
      <c r="Y271" s="567"/>
      <c r="Z271" s="567"/>
      <c r="AA271" s="567"/>
      <c r="AB271" s="567"/>
      <c r="AC271" s="567"/>
      <c r="AD271" s="567"/>
      <c r="AE271" s="347"/>
      <c r="AF271" s="568"/>
    </row>
    <row r="272" spans="1:32">
      <c r="A272" s="38"/>
      <c r="B272" s="10"/>
      <c r="C272" s="555"/>
      <c r="D272" s="556"/>
      <c r="E272" s="555"/>
      <c r="F272" s="28"/>
      <c r="G272" s="557" t="str">
        <f t="shared" si="10"/>
        <v/>
      </c>
      <c r="H272" s="558"/>
      <c r="I272" s="542"/>
      <c r="J272" s="10"/>
      <c r="K272" s="559"/>
      <c r="L272" s="559"/>
      <c r="M272" s="559"/>
      <c r="N272" s="560" t="str">
        <f>IF($B272=Statistika!$F$63,'Help-list'!$BD271*'Help-list'!$V$6,IF($B272=Statistika!$F$64,'Help-list'!$BD271*'Help-list'!$V$7,IF($B272=Statistika!$F$65,'Help-list'!$BD271*'Help-list'!$V$8,IF($B272=Statistika!$F$66,'Help-list'!$BD271*'Help-list'!$V$9,IF($B272=Statistika!$F$67,'Help-list'!$BD271*'Help-list'!$V$10,IF($B272=Statistika!$F$68,'Help-list'!$BD271*'Help-list'!$V$11,IF($B272=Statistika!$F$69,'Help-list'!$BD271*'Help-list'!$V$12,IF($B272=Statistika!$F$70,'Help-list'!$BD271*'Help-list'!$V$13,""))))))))</f>
        <v/>
      </c>
      <c r="O272" s="559"/>
      <c r="P272" s="561" t="str">
        <f>IF($B272=Statistika!$F$63,'Help-list'!$BE271*'Help-list'!$V$6,IF($B272=Statistika!$F$64,'Help-list'!$BE271*'Help-list'!$V$7,IF($B272=Statistika!$F$65,'Help-list'!$BE271*'Help-list'!$V$8,IF($B272=Statistika!$F$66,'Help-list'!$BE271*'Help-list'!$V$9,IF($B272=Statistika!$F$67,'Help-list'!$BE271*'Help-list'!$V$10,IF($B272=Statistika!$F$68,'Help-list'!$BE271*'Help-list'!$V$11,IF($B272=Statistika!$F$69,'Help-list'!$BE271*'Help-list'!$V$12,IF($B272=Statistika!$F$70,'Help-list'!$BE271*'Help-list'!$V$13,""))))))))</f>
        <v/>
      </c>
      <c r="Q272" s="562" t="str">
        <f t="shared" si="11"/>
        <v/>
      </c>
      <c r="R272" s="563" t="str">
        <f>IF($B272=Statistika!$F$63,'Help-list'!$BF271*'Help-list'!$V$6,IF($B272=Statistika!$F$64,'Help-list'!$BF271*'Help-list'!$V$7,IF($B272=Statistika!$F$65,'Help-list'!$BF271*'Help-list'!$V$8,IF($B272=Statistika!$F$66,'Help-list'!$BF271*'Help-list'!$V$9,IF($B272=Statistika!$F$67,'Help-list'!$BF271*'Help-list'!$V$10,IF($B272=Statistika!$F$68,'Help-list'!$BF271*'Help-list'!$V$11,IF($B272=Statistika!$F$69,'Help-list'!$BF271*'Help-list'!$V$12,IF($B272=Statistika!$F$70,'Help-list'!$BF271*'Help-list'!$V$13,""))))))))</f>
        <v/>
      </c>
      <c r="S272" s="564"/>
      <c r="T272" s="565" t="str">
        <f>IF($B272=Statistika!$F$63,'Help-list'!$BG271*'Help-list'!$V$6,IF($B272=Statistika!$F$64,'Help-list'!$BG271*'Help-list'!$V$7,IF($B272=Statistika!$F$65,'Help-list'!$BG271*'Help-list'!$V$8,IF($B272=Statistika!$F$66,'Help-list'!$BG271*'Help-list'!$V$9,IF($B272=Statistika!$F$67,'Help-list'!$BG271*'Help-list'!$V$10,IF($B272=Statistika!$F$68,'Help-list'!$BG271*'Help-list'!$V$11,IF($B272=Statistika!$F$69,'Help-list'!$BG271*'Help-list'!$V$12,IF($B272=Statistika!$F$70,'Help-list'!$BG271*'Help-list'!$V$13,""))))))))</f>
        <v/>
      </c>
      <c r="U272" s="564"/>
      <c r="V272" s="565" t="str">
        <f>IF($B272=Statistika!$F$63,'Help-list'!$BH271*'Help-list'!$V$6,IF($B272=Statistika!$F$64,'Help-list'!$BH271*'Help-list'!$V$7,IF($B272=Statistika!$F$65,'Help-list'!$BH271*'Help-list'!$V$8,IF($B272=Statistika!$F$66,'Help-list'!$BH271*'Help-list'!$V$9,IF($B272=Statistika!$F$67,'Help-list'!$BH271*'Help-list'!$V$10,IF($B272=Statistika!$F$68,'Help-list'!$BH271*'Help-list'!$V$11,IF($B272=Statistika!$F$69,'Help-list'!$BH271*'Help-list'!$V$12,IF($B272=Statistika!$F$70,'Help-list'!$BH271*'Help-list'!$V$13,""))))))))</f>
        <v/>
      </c>
      <c r="W272" s="566"/>
      <c r="X272" s="567"/>
      <c r="Y272" s="567"/>
      <c r="Z272" s="567"/>
      <c r="AA272" s="567"/>
      <c r="AB272" s="567"/>
      <c r="AC272" s="567"/>
      <c r="AD272" s="567"/>
      <c r="AE272" s="347"/>
      <c r="AF272" s="568"/>
    </row>
    <row r="273" spans="1:32">
      <c r="A273" s="38"/>
      <c r="B273" s="10"/>
      <c r="C273" s="555"/>
      <c r="D273" s="556"/>
      <c r="E273" s="555"/>
      <c r="F273" s="28"/>
      <c r="G273" s="557" t="str">
        <f t="shared" si="10"/>
        <v/>
      </c>
      <c r="H273" s="558"/>
      <c r="I273" s="542"/>
      <c r="J273" s="10"/>
      <c r="K273" s="559"/>
      <c r="L273" s="559"/>
      <c r="M273" s="559"/>
      <c r="N273" s="560" t="str">
        <f>IF($B273=Statistika!$F$63,'Help-list'!$BD272*'Help-list'!$V$6,IF($B273=Statistika!$F$64,'Help-list'!$BD272*'Help-list'!$V$7,IF($B273=Statistika!$F$65,'Help-list'!$BD272*'Help-list'!$V$8,IF($B273=Statistika!$F$66,'Help-list'!$BD272*'Help-list'!$V$9,IF($B273=Statistika!$F$67,'Help-list'!$BD272*'Help-list'!$V$10,IF($B273=Statistika!$F$68,'Help-list'!$BD272*'Help-list'!$V$11,IF($B273=Statistika!$F$69,'Help-list'!$BD272*'Help-list'!$V$12,IF($B273=Statistika!$F$70,'Help-list'!$BD272*'Help-list'!$V$13,""))))))))</f>
        <v/>
      </c>
      <c r="O273" s="559"/>
      <c r="P273" s="561" t="str">
        <f>IF($B273=Statistika!$F$63,'Help-list'!$BE272*'Help-list'!$V$6,IF($B273=Statistika!$F$64,'Help-list'!$BE272*'Help-list'!$V$7,IF($B273=Statistika!$F$65,'Help-list'!$BE272*'Help-list'!$V$8,IF($B273=Statistika!$F$66,'Help-list'!$BE272*'Help-list'!$V$9,IF($B273=Statistika!$F$67,'Help-list'!$BE272*'Help-list'!$V$10,IF($B273=Statistika!$F$68,'Help-list'!$BE272*'Help-list'!$V$11,IF($B273=Statistika!$F$69,'Help-list'!$BE272*'Help-list'!$V$12,IF($B273=Statistika!$F$70,'Help-list'!$BE272*'Help-list'!$V$13,""))))))))</f>
        <v/>
      </c>
      <c r="Q273" s="562" t="str">
        <f t="shared" si="11"/>
        <v/>
      </c>
      <c r="R273" s="563" t="str">
        <f>IF($B273=Statistika!$F$63,'Help-list'!$BF272*'Help-list'!$V$6,IF($B273=Statistika!$F$64,'Help-list'!$BF272*'Help-list'!$V$7,IF($B273=Statistika!$F$65,'Help-list'!$BF272*'Help-list'!$V$8,IF($B273=Statistika!$F$66,'Help-list'!$BF272*'Help-list'!$V$9,IF($B273=Statistika!$F$67,'Help-list'!$BF272*'Help-list'!$V$10,IF($B273=Statistika!$F$68,'Help-list'!$BF272*'Help-list'!$V$11,IF($B273=Statistika!$F$69,'Help-list'!$BF272*'Help-list'!$V$12,IF($B273=Statistika!$F$70,'Help-list'!$BF272*'Help-list'!$V$13,""))))))))</f>
        <v/>
      </c>
      <c r="S273" s="564"/>
      <c r="T273" s="565" t="str">
        <f>IF($B273=Statistika!$F$63,'Help-list'!$BG272*'Help-list'!$V$6,IF($B273=Statistika!$F$64,'Help-list'!$BG272*'Help-list'!$V$7,IF($B273=Statistika!$F$65,'Help-list'!$BG272*'Help-list'!$V$8,IF($B273=Statistika!$F$66,'Help-list'!$BG272*'Help-list'!$V$9,IF($B273=Statistika!$F$67,'Help-list'!$BG272*'Help-list'!$V$10,IF($B273=Statistika!$F$68,'Help-list'!$BG272*'Help-list'!$V$11,IF($B273=Statistika!$F$69,'Help-list'!$BG272*'Help-list'!$V$12,IF($B273=Statistika!$F$70,'Help-list'!$BG272*'Help-list'!$V$13,""))))))))</f>
        <v/>
      </c>
      <c r="U273" s="564"/>
      <c r="V273" s="565" t="str">
        <f>IF($B273=Statistika!$F$63,'Help-list'!$BH272*'Help-list'!$V$6,IF($B273=Statistika!$F$64,'Help-list'!$BH272*'Help-list'!$V$7,IF($B273=Statistika!$F$65,'Help-list'!$BH272*'Help-list'!$V$8,IF($B273=Statistika!$F$66,'Help-list'!$BH272*'Help-list'!$V$9,IF($B273=Statistika!$F$67,'Help-list'!$BH272*'Help-list'!$V$10,IF($B273=Statistika!$F$68,'Help-list'!$BH272*'Help-list'!$V$11,IF($B273=Statistika!$F$69,'Help-list'!$BH272*'Help-list'!$V$12,IF($B273=Statistika!$F$70,'Help-list'!$BH272*'Help-list'!$V$13,""))))))))</f>
        <v/>
      </c>
      <c r="W273" s="566"/>
      <c r="X273" s="567"/>
      <c r="Y273" s="567"/>
      <c r="Z273" s="567"/>
      <c r="AA273" s="567"/>
      <c r="AB273" s="567"/>
      <c r="AC273" s="567"/>
      <c r="AD273" s="567"/>
      <c r="AE273" s="347"/>
      <c r="AF273" s="568"/>
    </row>
    <row r="274" spans="1:32">
      <c r="A274" s="38"/>
      <c r="B274" s="10"/>
      <c r="C274" s="555"/>
      <c r="D274" s="556"/>
      <c r="E274" s="555"/>
      <c r="F274" s="28"/>
      <c r="G274" s="557" t="str">
        <f t="shared" si="10"/>
        <v/>
      </c>
      <c r="H274" s="558"/>
      <c r="I274" s="542"/>
      <c r="J274" s="10"/>
      <c r="K274" s="559"/>
      <c r="L274" s="559"/>
      <c r="M274" s="559"/>
      <c r="N274" s="560" t="str">
        <f>IF($B274=Statistika!$F$63,'Help-list'!$BD273*'Help-list'!$V$6,IF($B274=Statistika!$F$64,'Help-list'!$BD273*'Help-list'!$V$7,IF($B274=Statistika!$F$65,'Help-list'!$BD273*'Help-list'!$V$8,IF($B274=Statistika!$F$66,'Help-list'!$BD273*'Help-list'!$V$9,IF($B274=Statistika!$F$67,'Help-list'!$BD273*'Help-list'!$V$10,IF($B274=Statistika!$F$68,'Help-list'!$BD273*'Help-list'!$V$11,IF($B274=Statistika!$F$69,'Help-list'!$BD273*'Help-list'!$V$12,IF($B274=Statistika!$F$70,'Help-list'!$BD273*'Help-list'!$V$13,""))))))))</f>
        <v/>
      </c>
      <c r="O274" s="559"/>
      <c r="P274" s="561" t="str">
        <f>IF($B274=Statistika!$F$63,'Help-list'!$BE273*'Help-list'!$V$6,IF($B274=Statistika!$F$64,'Help-list'!$BE273*'Help-list'!$V$7,IF($B274=Statistika!$F$65,'Help-list'!$BE273*'Help-list'!$V$8,IF($B274=Statistika!$F$66,'Help-list'!$BE273*'Help-list'!$V$9,IF($B274=Statistika!$F$67,'Help-list'!$BE273*'Help-list'!$V$10,IF($B274=Statistika!$F$68,'Help-list'!$BE273*'Help-list'!$V$11,IF($B274=Statistika!$F$69,'Help-list'!$BE273*'Help-list'!$V$12,IF($B274=Statistika!$F$70,'Help-list'!$BE273*'Help-list'!$V$13,""))))))))</f>
        <v/>
      </c>
      <c r="Q274" s="562" t="str">
        <f t="shared" si="11"/>
        <v/>
      </c>
      <c r="R274" s="563" t="str">
        <f>IF($B274=Statistika!$F$63,'Help-list'!$BF273*'Help-list'!$V$6,IF($B274=Statistika!$F$64,'Help-list'!$BF273*'Help-list'!$V$7,IF($B274=Statistika!$F$65,'Help-list'!$BF273*'Help-list'!$V$8,IF($B274=Statistika!$F$66,'Help-list'!$BF273*'Help-list'!$V$9,IF($B274=Statistika!$F$67,'Help-list'!$BF273*'Help-list'!$V$10,IF($B274=Statistika!$F$68,'Help-list'!$BF273*'Help-list'!$V$11,IF($B274=Statistika!$F$69,'Help-list'!$BF273*'Help-list'!$V$12,IF($B274=Statistika!$F$70,'Help-list'!$BF273*'Help-list'!$V$13,""))))))))</f>
        <v/>
      </c>
      <c r="S274" s="564"/>
      <c r="T274" s="565" t="str">
        <f>IF($B274=Statistika!$F$63,'Help-list'!$BG273*'Help-list'!$V$6,IF($B274=Statistika!$F$64,'Help-list'!$BG273*'Help-list'!$V$7,IF($B274=Statistika!$F$65,'Help-list'!$BG273*'Help-list'!$V$8,IF($B274=Statistika!$F$66,'Help-list'!$BG273*'Help-list'!$V$9,IF($B274=Statistika!$F$67,'Help-list'!$BG273*'Help-list'!$V$10,IF($B274=Statistika!$F$68,'Help-list'!$BG273*'Help-list'!$V$11,IF($B274=Statistika!$F$69,'Help-list'!$BG273*'Help-list'!$V$12,IF($B274=Statistika!$F$70,'Help-list'!$BG273*'Help-list'!$V$13,""))))))))</f>
        <v/>
      </c>
      <c r="U274" s="564"/>
      <c r="V274" s="565" t="str">
        <f>IF($B274=Statistika!$F$63,'Help-list'!$BH273*'Help-list'!$V$6,IF($B274=Statistika!$F$64,'Help-list'!$BH273*'Help-list'!$V$7,IF($B274=Statistika!$F$65,'Help-list'!$BH273*'Help-list'!$V$8,IF($B274=Statistika!$F$66,'Help-list'!$BH273*'Help-list'!$V$9,IF($B274=Statistika!$F$67,'Help-list'!$BH273*'Help-list'!$V$10,IF($B274=Statistika!$F$68,'Help-list'!$BH273*'Help-list'!$V$11,IF($B274=Statistika!$F$69,'Help-list'!$BH273*'Help-list'!$V$12,IF($B274=Statistika!$F$70,'Help-list'!$BH273*'Help-list'!$V$13,""))))))))</f>
        <v/>
      </c>
      <c r="W274" s="566"/>
      <c r="X274" s="567"/>
      <c r="Y274" s="567"/>
      <c r="Z274" s="567"/>
      <c r="AA274" s="567"/>
      <c r="AB274" s="567"/>
      <c r="AC274" s="567"/>
      <c r="AD274" s="567"/>
      <c r="AE274" s="347"/>
      <c r="AF274" s="568"/>
    </row>
    <row r="275" spans="1:32">
      <c r="A275" s="38"/>
      <c r="B275" s="10"/>
      <c r="C275" s="555"/>
      <c r="D275" s="556"/>
      <c r="E275" s="555"/>
      <c r="F275" s="28"/>
      <c r="G275" s="557" t="str">
        <f t="shared" si="10"/>
        <v/>
      </c>
      <c r="H275" s="558"/>
      <c r="I275" s="542"/>
      <c r="J275" s="10"/>
      <c r="K275" s="559"/>
      <c r="L275" s="559"/>
      <c r="M275" s="559"/>
      <c r="N275" s="560" t="str">
        <f>IF($B275=Statistika!$F$63,'Help-list'!$BD274*'Help-list'!$V$6,IF($B275=Statistika!$F$64,'Help-list'!$BD274*'Help-list'!$V$7,IF($B275=Statistika!$F$65,'Help-list'!$BD274*'Help-list'!$V$8,IF($B275=Statistika!$F$66,'Help-list'!$BD274*'Help-list'!$V$9,IF($B275=Statistika!$F$67,'Help-list'!$BD274*'Help-list'!$V$10,IF($B275=Statistika!$F$68,'Help-list'!$BD274*'Help-list'!$V$11,IF($B275=Statistika!$F$69,'Help-list'!$BD274*'Help-list'!$V$12,IF($B275=Statistika!$F$70,'Help-list'!$BD274*'Help-list'!$V$13,""))))))))</f>
        <v/>
      </c>
      <c r="O275" s="559"/>
      <c r="P275" s="561" t="str">
        <f>IF($B275=Statistika!$F$63,'Help-list'!$BE274*'Help-list'!$V$6,IF($B275=Statistika!$F$64,'Help-list'!$BE274*'Help-list'!$V$7,IF($B275=Statistika!$F$65,'Help-list'!$BE274*'Help-list'!$V$8,IF($B275=Statistika!$F$66,'Help-list'!$BE274*'Help-list'!$V$9,IF($B275=Statistika!$F$67,'Help-list'!$BE274*'Help-list'!$V$10,IF($B275=Statistika!$F$68,'Help-list'!$BE274*'Help-list'!$V$11,IF($B275=Statistika!$F$69,'Help-list'!$BE274*'Help-list'!$V$12,IF($B275=Statistika!$F$70,'Help-list'!$BE274*'Help-list'!$V$13,""))))))))</f>
        <v/>
      </c>
      <c r="Q275" s="562" t="str">
        <f t="shared" si="11"/>
        <v/>
      </c>
      <c r="R275" s="563" t="str">
        <f>IF($B275=Statistika!$F$63,'Help-list'!$BF274*'Help-list'!$V$6,IF($B275=Statistika!$F$64,'Help-list'!$BF274*'Help-list'!$V$7,IF($B275=Statistika!$F$65,'Help-list'!$BF274*'Help-list'!$V$8,IF($B275=Statistika!$F$66,'Help-list'!$BF274*'Help-list'!$V$9,IF($B275=Statistika!$F$67,'Help-list'!$BF274*'Help-list'!$V$10,IF($B275=Statistika!$F$68,'Help-list'!$BF274*'Help-list'!$V$11,IF($B275=Statistika!$F$69,'Help-list'!$BF274*'Help-list'!$V$12,IF($B275=Statistika!$F$70,'Help-list'!$BF274*'Help-list'!$V$13,""))))))))</f>
        <v/>
      </c>
      <c r="S275" s="564"/>
      <c r="T275" s="565" t="str">
        <f>IF($B275=Statistika!$F$63,'Help-list'!$BG274*'Help-list'!$V$6,IF($B275=Statistika!$F$64,'Help-list'!$BG274*'Help-list'!$V$7,IF($B275=Statistika!$F$65,'Help-list'!$BG274*'Help-list'!$V$8,IF($B275=Statistika!$F$66,'Help-list'!$BG274*'Help-list'!$V$9,IF($B275=Statistika!$F$67,'Help-list'!$BG274*'Help-list'!$V$10,IF($B275=Statistika!$F$68,'Help-list'!$BG274*'Help-list'!$V$11,IF($B275=Statistika!$F$69,'Help-list'!$BG274*'Help-list'!$V$12,IF($B275=Statistika!$F$70,'Help-list'!$BG274*'Help-list'!$V$13,""))))))))</f>
        <v/>
      </c>
      <c r="U275" s="564"/>
      <c r="V275" s="565" t="str">
        <f>IF($B275=Statistika!$F$63,'Help-list'!$BH274*'Help-list'!$V$6,IF($B275=Statistika!$F$64,'Help-list'!$BH274*'Help-list'!$V$7,IF($B275=Statistika!$F$65,'Help-list'!$BH274*'Help-list'!$V$8,IF($B275=Statistika!$F$66,'Help-list'!$BH274*'Help-list'!$V$9,IF($B275=Statistika!$F$67,'Help-list'!$BH274*'Help-list'!$V$10,IF($B275=Statistika!$F$68,'Help-list'!$BH274*'Help-list'!$V$11,IF($B275=Statistika!$F$69,'Help-list'!$BH274*'Help-list'!$V$12,IF($B275=Statistika!$F$70,'Help-list'!$BH274*'Help-list'!$V$13,""))))))))</f>
        <v/>
      </c>
      <c r="W275" s="566"/>
      <c r="X275" s="567"/>
      <c r="Y275" s="567"/>
      <c r="Z275" s="567"/>
      <c r="AA275" s="567"/>
      <c r="AB275" s="567"/>
      <c r="AC275" s="567"/>
      <c r="AD275" s="567"/>
      <c r="AE275" s="347"/>
      <c r="AF275" s="568"/>
    </row>
    <row r="276" spans="1:32">
      <c r="A276" s="38"/>
      <c r="B276" s="10"/>
      <c r="C276" s="555"/>
      <c r="D276" s="556"/>
      <c r="E276" s="555"/>
      <c r="F276" s="28"/>
      <c r="G276" s="557" t="str">
        <f t="shared" si="10"/>
        <v/>
      </c>
      <c r="H276" s="558"/>
      <c r="I276" s="542"/>
      <c r="J276" s="10"/>
      <c r="K276" s="559"/>
      <c r="L276" s="559"/>
      <c r="M276" s="559"/>
      <c r="N276" s="560" t="str">
        <f>IF($B276=Statistika!$F$63,'Help-list'!$BD275*'Help-list'!$V$6,IF($B276=Statistika!$F$64,'Help-list'!$BD275*'Help-list'!$V$7,IF($B276=Statistika!$F$65,'Help-list'!$BD275*'Help-list'!$V$8,IF($B276=Statistika!$F$66,'Help-list'!$BD275*'Help-list'!$V$9,IF($B276=Statistika!$F$67,'Help-list'!$BD275*'Help-list'!$V$10,IF($B276=Statistika!$F$68,'Help-list'!$BD275*'Help-list'!$V$11,IF($B276=Statistika!$F$69,'Help-list'!$BD275*'Help-list'!$V$12,IF($B276=Statistika!$F$70,'Help-list'!$BD275*'Help-list'!$V$13,""))))))))</f>
        <v/>
      </c>
      <c r="O276" s="559"/>
      <c r="P276" s="561" t="str">
        <f>IF($B276=Statistika!$F$63,'Help-list'!$BE275*'Help-list'!$V$6,IF($B276=Statistika!$F$64,'Help-list'!$BE275*'Help-list'!$V$7,IF($B276=Statistika!$F$65,'Help-list'!$BE275*'Help-list'!$V$8,IF($B276=Statistika!$F$66,'Help-list'!$BE275*'Help-list'!$V$9,IF($B276=Statistika!$F$67,'Help-list'!$BE275*'Help-list'!$V$10,IF($B276=Statistika!$F$68,'Help-list'!$BE275*'Help-list'!$V$11,IF($B276=Statistika!$F$69,'Help-list'!$BE275*'Help-list'!$V$12,IF($B276=Statistika!$F$70,'Help-list'!$BE275*'Help-list'!$V$13,""))))))))</f>
        <v/>
      </c>
      <c r="Q276" s="562" t="str">
        <f t="shared" si="11"/>
        <v/>
      </c>
      <c r="R276" s="563" t="str">
        <f>IF($B276=Statistika!$F$63,'Help-list'!$BF275*'Help-list'!$V$6,IF($B276=Statistika!$F$64,'Help-list'!$BF275*'Help-list'!$V$7,IF($B276=Statistika!$F$65,'Help-list'!$BF275*'Help-list'!$V$8,IF($B276=Statistika!$F$66,'Help-list'!$BF275*'Help-list'!$V$9,IF($B276=Statistika!$F$67,'Help-list'!$BF275*'Help-list'!$V$10,IF($B276=Statistika!$F$68,'Help-list'!$BF275*'Help-list'!$V$11,IF($B276=Statistika!$F$69,'Help-list'!$BF275*'Help-list'!$V$12,IF($B276=Statistika!$F$70,'Help-list'!$BF275*'Help-list'!$V$13,""))))))))</f>
        <v/>
      </c>
      <c r="S276" s="564"/>
      <c r="T276" s="565" t="str">
        <f>IF($B276=Statistika!$F$63,'Help-list'!$BG275*'Help-list'!$V$6,IF($B276=Statistika!$F$64,'Help-list'!$BG275*'Help-list'!$V$7,IF($B276=Statistika!$F$65,'Help-list'!$BG275*'Help-list'!$V$8,IF($B276=Statistika!$F$66,'Help-list'!$BG275*'Help-list'!$V$9,IF($B276=Statistika!$F$67,'Help-list'!$BG275*'Help-list'!$V$10,IF($B276=Statistika!$F$68,'Help-list'!$BG275*'Help-list'!$V$11,IF($B276=Statistika!$F$69,'Help-list'!$BG275*'Help-list'!$V$12,IF($B276=Statistika!$F$70,'Help-list'!$BG275*'Help-list'!$V$13,""))))))))</f>
        <v/>
      </c>
      <c r="U276" s="564"/>
      <c r="V276" s="565" t="str">
        <f>IF($B276=Statistika!$F$63,'Help-list'!$BH275*'Help-list'!$V$6,IF($B276=Statistika!$F$64,'Help-list'!$BH275*'Help-list'!$V$7,IF($B276=Statistika!$F$65,'Help-list'!$BH275*'Help-list'!$V$8,IF($B276=Statistika!$F$66,'Help-list'!$BH275*'Help-list'!$V$9,IF($B276=Statistika!$F$67,'Help-list'!$BH275*'Help-list'!$V$10,IF($B276=Statistika!$F$68,'Help-list'!$BH275*'Help-list'!$V$11,IF($B276=Statistika!$F$69,'Help-list'!$BH275*'Help-list'!$V$12,IF($B276=Statistika!$F$70,'Help-list'!$BH275*'Help-list'!$V$13,""))))))))</f>
        <v/>
      </c>
      <c r="W276" s="566"/>
      <c r="X276" s="567"/>
      <c r="Y276" s="567"/>
      <c r="Z276" s="567"/>
      <c r="AA276" s="567"/>
      <c r="AB276" s="567"/>
      <c r="AC276" s="567"/>
      <c r="AD276" s="567"/>
      <c r="AE276" s="347"/>
      <c r="AF276" s="568"/>
    </row>
    <row r="277" spans="1:32">
      <c r="A277" s="38"/>
      <c r="B277" s="10"/>
      <c r="C277" s="555"/>
      <c r="D277" s="556"/>
      <c r="E277" s="555"/>
      <c r="F277" s="28"/>
      <c r="G277" s="557" t="str">
        <f t="shared" si="10"/>
        <v/>
      </c>
      <c r="H277" s="558"/>
      <c r="I277" s="542"/>
      <c r="J277" s="10"/>
      <c r="K277" s="559"/>
      <c r="L277" s="559"/>
      <c r="M277" s="559"/>
      <c r="N277" s="560" t="str">
        <f>IF($B277=Statistika!$F$63,'Help-list'!$BD276*'Help-list'!$V$6,IF($B277=Statistika!$F$64,'Help-list'!$BD276*'Help-list'!$V$7,IF($B277=Statistika!$F$65,'Help-list'!$BD276*'Help-list'!$V$8,IF($B277=Statistika!$F$66,'Help-list'!$BD276*'Help-list'!$V$9,IF($B277=Statistika!$F$67,'Help-list'!$BD276*'Help-list'!$V$10,IF($B277=Statistika!$F$68,'Help-list'!$BD276*'Help-list'!$V$11,IF($B277=Statistika!$F$69,'Help-list'!$BD276*'Help-list'!$V$12,IF($B277=Statistika!$F$70,'Help-list'!$BD276*'Help-list'!$V$13,""))))))))</f>
        <v/>
      </c>
      <c r="O277" s="559"/>
      <c r="P277" s="561" t="str">
        <f>IF($B277=Statistika!$F$63,'Help-list'!$BE276*'Help-list'!$V$6,IF($B277=Statistika!$F$64,'Help-list'!$BE276*'Help-list'!$V$7,IF($B277=Statistika!$F$65,'Help-list'!$BE276*'Help-list'!$V$8,IF($B277=Statistika!$F$66,'Help-list'!$BE276*'Help-list'!$V$9,IF($B277=Statistika!$F$67,'Help-list'!$BE276*'Help-list'!$V$10,IF($B277=Statistika!$F$68,'Help-list'!$BE276*'Help-list'!$V$11,IF($B277=Statistika!$F$69,'Help-list'!$BE276*'Help-list'!$V$12,IF($B277=Statistika!$F$70,'Help-list'!$BE276*'Help-list'!$V$13,""))))))))</f>
        <v/>
      </c>
      <c r="Q277" s="562" t="str">
        <f t="shared" si="11"/>
        <v/>
      </c>
      <c r="R277" s="563" t="str">
        <f>IF($B277=Statistika!$F$63,'Help-list'!$BF276*'Help-list'!$V$6,IF($B277=Statistika!$F$64,'Help-list'!$BF276*'Help-list'!$V$7,IF($B277=Statistika!$F$65,'Help-list'!$BF276*'Help-list'!$V$8,IF($B277=Statistika!$F$66,'Help-list'!$BF276*'Help-list'!$V$9,IF($B277=Statistika!$F$67,'Help-list'!$BF276*'Help-list'!$V$10,IF($B277=Statistika!$F$68,'Help-list'!$BF276*'Help-list'!$V$11,IF($B277=Statistika!$F$69,'Help-list'!$BF276*'Help-list'!$V$12,IF($B277=Statistika!$F$70,'Help-list'!$BF276*'Help-list'!$V$13,""))))))))</f>
        <v/>
      </c>
      <c r="S277" s="564"/>
      <c r="T277" s="565" t="str">
        <f>IF($B277=Statistika!$F$63,'Help-list'!$BG276*'Help-list'!$V$6,IF($B277=Statistika!$F$64,'Help-list'!$BG276*'Help-list'!$V$7,IF($B277=Statistika!$F$65,'Help-list'!$BG276*'Help-list'!$V$8,IF($B277=Statistika!$F$66,'Help-list'!$BG276*'Help-list'!$V$9,IF($B277=Statistika!$F$67,'Help-list'!$BG276*'Help-list'!$V$10,IF($B277=Statistika!$F$68,'Help-list'!$BG276*'Help-list'!$V$11,IF($B277=Statistika!$F$69,'Help-list'!$BG276*'Help-list'!$V$12,IF($B277=Statistika!$F$70,'Help-list'!$BG276*'Help-list'!$V$13,""))))))))</f>
        <v/>
      </c>
      <c r="U277" s="564"/>
      <c r="V277" s="565" t="str">
        <f>IF($B277=Statistika!$F$63,'Help-list'!$BH276*'Help-list'!$V$6,IF($B277=Statistika!$F$64,'Help-list'!$BH276*'Help-list'!$V$7,IF($B277=Statistika!$F$65,'Help-list'!$BH276*'Help-list'!$V$8,IF($B277=Statistika!$F$66,'Help-list'!$BH276*'Help-list'!$V$9,IF($B277=Statistika!$F$67,'Help-list'!$BH276*'Help-list'!$V$10,IF($B277=Statistika!$F$68,'Help-list'!$BH276*'Help-list'!$V$11,IF($B277=Statistika!$F$69,'Help-list'!$BH276*'Help-list'!$V$12,IF($B277=Statistika!$F$70,'Help-list'!$BH276*'Help-list'!$V$13,""))))))))</f>
        <v/>
      </c>
      <c r="W277" s="566"/>
      <c r="X277" s="567"/>
      <c r="Y277" s="567"/>
      <c r="Z277" s="567"/>
      <c r="AA277" s="567"/>
      <c r="AB277" s="567"/>
      <c r="AC277" s="567"/>
      <c r="AD277" s="567"/>
      <c r="AE277" s="347"/>
      <c r="AF277" s="568"/>
    </row>
    <row r="278" spans="1:32">
      <c r="A278" s="38"/>
      <c r="B278" s="10"/>
      <c r="C278" s="555"/>
      <c r="D278" s="556"/>
      <c r="E278" s="555"/>
      <c r="F278" s="28"/>
      <c r="G278" s="557" t="str">
        <f t="shared" si="10"/>
        <v/>
      </c>
      <c r="H278" s="558"/>
      <c r="I278" s="542"/>
      <c r="J278" s="10"/>
      <c r="K278" s="559"/>
      <c r="L278" s="559"/>
      <c r="M278" s="559"/>
      <c r="N278" s="560" t="str">
        <f>IF($B278=Statistika!$F$63,'Help-list'!$BD277*'Help-list'!$V$6,IF($B278=Statistika!$F$64,'Help-list'!$BD277*'Help-list'!$V$7,IF($B278=Statistika!$F$65,'Help-list'!$BD277*'Help-list'!$V$8,IF($B278=Statistika!$F$66,'Help-list'!$BD277*'Help-list'!$V$9,IF($B278=Statistika!$F$67,'Help-list'!$BD277*'Help-list'!$V$10,IF($B278=Statistika!$F$68,'Help-list'!$BD277*'Help-list'!$V$11,IF($B278=Statistika!$F$69,'Help-list'!$BD277*'Help-list'!$V$12,IF($B278=Statistika!$F$70,'Help-list'!$BD277*'Help-list'!$V$13,""))))))))</f>
        <v/>
      </c>
      <c r="O278" s="559"/>
      <c r="P278" s="561" t="str">
        <f>IF($B278=Statistika!$F$63,'Help-list'!$BE277*'Help-list'!$V$6,IF($B278=Statistika!$F$64,'Help-list'!$BE277*'Help-list'!$V$7,IF($B278=Statistika!$F$65,'Help-list'!$BE277*'Help-list'!$V$8,IF($B278=Statistika!$F$66,'Help-list'!$BE277*'Help-list'!$V$9,IF($B278=Statistika!$F$67,'Help-list'!$BE277*'Help-list'!$V$10,IF($B278=Statistika!$F$68,'Help-list'!$BE277*'Help-list'!$V$11,IF($B278=Statistika!$F$69,'Help-list'!$BE277*'Help-list'!$V$12,IF($B278=Statistika!$F$70,'Help-list'!$BE277*'Help-list'!$V$13,""))))))))</f>
        <v/>
      </c>
      <c r="Q278" s="562" t="str">
        <f t="shared" si="11"/>
        <v/>
      </c>
      <c r="R278" s="563" t="str">
        <f>IF($B278=Statistika!$F$63,'Help-list'!$BF277*'Help-list'!$V$6,IF($B278=Statistika!$F$64,'Help-list'!$BF277*'Help-list'!$V$7,IF($B278=Statistika!$F$65,'Help-list'!$BF277*'Help-list'!$V$8,IF($B278=Statistika!$F$66,'Help-list'!$BF277*'Help-list'!$V$9,IF($B278=Statistika!$F$67,'Help-list'!$BF277*'Help-list'!$V$10,IF($B278=Statistika!$F$68,'Help-list'!$BF277*'Help-list'!$V$11,IF($B278=Statistika!$F$69,'Help-list'!$BF277*'Help-list'!$V$12,IF($B278=Statistika!$F$70,'Help-list'!$BF277*'Help-list'!$V$13,""))))))))</f>
        <v/>
      </c>
      <c r="S278" s="564"/>
      <c r="T278" s="565" t="str">
        <f>IF($B278=Statistika!$F$63,'Help-list'!$BG277*'Help-list'!$V$6,IF($B278=Statistika!$F$64,'Help-list'!$BG277*'Help-list'!$V$7,IF($B278=Statistika!$F$65,'Help-list'!$BG277*'Help-list'!$V$8,IF($B278=Statistika!$F$66,'Help-list'!$BG277*'Help-list'!$V$9,IF($B278=Statistika!$F$67,'Help-list'!$BG277*'Help-list'!$V$10,IF($B278=Statistika!$F$68,'Help-list'!$BG277*'Help-list'!$V$11,IF($B278=Statistika!$F$69,'Help-list'!$BG277*'Help-list'!$V$12,IF($B278=Statistika!$F$70,'Help-list'!$BG277*'Help-list'!$V$13,""))))))))</f>
        <v/>
      </c>
      <c r="U278" s="564"/>
      <c r="V278" s="565" t="str">
        <f>IF($B278=Statistika!$F$63,'Help-list'!$BH277*'Help-list'!$V$6,IF($B278=Statistika!$F$64,'Help-list'!$BH277*'Help-list'!$V$7,IF($B278=Statistika!$F$65,'Help-list'!$BH277*'Help-list'!$V$8,IF($B278=Statistika!$F$66,'Help-list'!$BH277*'Help-list'!$V$9,IF($B278=Statistika!$F$67,'Help-list'!$BH277*'Help-list'!$V$10,IF($B278=Statistika!$F$68,'Help-list'!$BH277*'Help-list'!$V$11,IF($B278=Statistika!$F$69,'Help-list'!$BH277*'Help-list'!$V$12,IF($B278=Statistika!$F$70,'Help-list'!$BH277*'Help-list'!$V$13,""))))))))</f>
        <v/>
      </c>
      <c r="W278" s="566"/>
      <c r="X278" s="567"/>
      <c r="Y278" s="567"/>
      <c r="Z278" s="567"/>
      <c r="AA278" s="567"/>
      <c r="AB278" s="567"/>
      <c r="AC278" s="567"/>
      <c r="AD278" s="567"/>
      <c r="AE278" s="347"/>
      <c r="AF278" s="568"/>
    </row>
    <row r="279" spans="1:32">
      <c r="A279" s="38"/>
      <c r="B279" s="10"/>
      <c r="C279" s="555"/>
      <c r="D279" s="556"/>
      <c r="E279" s="555"/>
      <c r="F279" s="28"/>
      <c r="G279" s="557" t="str">
        <f t="shared" si="10"/>
        <v/>
      </c>
      <c r="H279" s="558"/>
      <c r="I279" s="542"/>
      <c r="J279" s="10"/>
      <c r="K279" s="559"/>
      <c r="L279" s="559"/>
      <c r="M279" s="559"/>
      <c r="N279" s="560" t="str">
        <f>IF($B279=Statistika!$F$63,'Help-list'!$BD278*'Help-list'!$V$6,IF($B279=Statistika!$F$64,'Help-list'!$BD278*'Help-list'!$V$7,IF($B279=Statistika!$F$65,'Help-list'!$BD278*'Help-list'!$V$8,IF($B279=Statistika!$F$66,'Help-list'!$BD278*'Help-list'!$V$9,IF($B279=Statistika!$F$67,'Help-list'!$BD278*'Help-list'!$V$10,IF($B279=Statistika!$F$68,'Help-list'!$BD278*'Help-list'!$V$11,IF($B279=Statistika!$F$69,'Help-list'!$BD278*'Help-list'!$V$12,IF($B279=Statistika!$F$70,'Help-list'!$BD278*'Help-list'!$V$13,""))))))))</f>
        <v/>
      </c>
      <c r="O279" s="559"/>
      <c r="P279" s="561" t="str">
        <f>IF($B279=Statistika!$F$63,'Help-list'!$BE278*'Help-list'!$V$6,IF($B279=Statistika!$F$64,'Help-list'!$BE278*'Help-list'!$V$7,IF($B279=Statistika!$F$65,'Help-list'!$BE278*'Help-list'!$V$8,IF($B279=Statistika!$F$66,'Help-list'!$BE278*'Help-list'!$V$9,IF($B279=Statistika!$F$67,'Help-list'!$BE278*'Help-list'!$V$10,IF($B279=Statistika!$F$68,'Help-list'!$BE278*'Help-list'!$V$11,IF($B279=Statistika!$F$69,'Help-list'!$BE278*'Help-list'!$V$12,IF($B279=Statistika!$F$70,'Help-list'!$BE278*'Help-list'!$V$13,""))))))))</f>
        <v/>
      </c>
      <c r="Q279" s="562" t="str">
        <f t="shared" si="11"/>
        <v/>
      </c>
      <c r="R279" s="563" t="str">
        <f>IF($B279=Statistika!$F$63,'Help-list'!$BF278*'Help-list'!$V$6,IF($B279=Statistika!$F$64,'Help-list'!$BF278*'Help-list'!$V$7,IF($B279=Statistika!$F$65,'Help-list'!$BF278*'Help-list'!$V$8,IF($B279=Statistika!$F$66,'Help-list'!$BF278*'Help-list'!$V$9,IF($B279=Statistika!$F$67,'Help-list'!$BF278*'Help-list'!$V$10,IF($B279=Statistika!$F$68,'Help-list'!$BF278*'Help-list'!$V$11,IF($B279=Statistika!$F$69,'Help-list'!$BF278*'Help-list'!$V$12,IF($B279=Statistika!$F$70,'Help-list'!$BF278*'Help-list'!$V$13,""))))))))</f>
        <v/>
      </c>
      <c r="S279" s="564"/>
      <c r="T279" s="565" t="str">
        <f>IF($B279=Statistika!$F$63,'Help-list'!$BG278*'Help-list'!$V$6,IF($B279=Statistika!$F$64,'Help-list'!$BG278*'Help-list'!$V$7,IF($B279=Statistika!$F$65,'Help-list'!$BG278*'Help-list'!$V$8,IF($B279=Statistika!$F$66,'Help-list'!$BG278*'Help-list'!$V$9,IF($B279=Statistika!$F$67,'Help-list'!$BG278*'Help-list'!$V$10,IF($B279=Statistika!$F$68,'Help-list'!$BG278*'Help-list'!$V$11,IF($B279=Statistika!$F$69,'Help-list'!$BG278*'Help-list'!$V$12,IF($B279=Statistika!$F$70,'Help-list'!$BG278*'Help-list'!$V$13,""))))))))</f>
        <v/>
      </c>
      <c r="U279" s="564"/>
      <c r="V279" s="565" t="str">
        <f>IF($B279=Statistika!$F$63,'Help-list'!$BH278*'Help-list'!$V$6,IF($B279=Statistika!$F$64,'Help-list'!$BH278*'Help-list'!$V$7,IF($B279=Statistika!$F$65,'Help-list'!$BH278*'Help-list'!$V$8,IF($B279=Statistika!$F$66,'Help-list'!$BH278*'Help-list'!$V$9,IF($B279=Statistika!$F$67,'Help-list'!$BH278*'Help-list'!$V$10,IF($B279=Statistika!$F$68,'Help-list'!$BH278*'Help-list'!$V$11,IF($B279=Statistika!$F$69,'Help-list'!$BH278*'Help-list'!$V$12,IF($B279=Statistika!$F$70,'Help-list'!$BH278*'Help-list'!$V$13,""))))))))</f>
        <v/>
      </c>
      <c r="W279" s="566"/>
      <c r="X279" s="567"/>
      <c r="Y279" s="567"/>
      <c r="Z279" s="567"/>
      <c r="AA279" s="567"/>
      <c r="AB279" s="567"/>
      <c r="AC279" s="567"/>
      <c r="AD279" s="567"/>
      <c r="AE279" s="347"/>
      <c r="AF279" s="568"/>
    </row>
    <row r="280" spans="1:32">
      <c r="A280" s="38"/>
      <c r="B280" s="10"/>
      <c r="C280" s="555"/>
      <c r="D280" s="556"/>
      <c r="E280" s="555"/>
      <c r="F280" s="28"/>
      <c r="G280" s="557" t="str">
        <f t="shared" si="10"/>
        <v/>
      </c>
      <c r="H280" s="558"/>
      <c r="I280" s="542"/>
      <c r="J280" s="10"/>
      <c r="K280" s="559"/>
      <c r="L280" s="559"/>
      <c r="M280" s="559"/>
      <c r="N280" s="560" t="str">
        <f>IF($B280=Statistika!$F$63,'Help-list'!$BD279*'Help-list'!$V$6,IF($B280=Statistika!$F$64,'Help-list'!$BD279*'Help-list'!$V$7,IF($B280=Statistika!$F$65,'Help-list'!$BD279*'Help-list'!$V$8,IF($B280=Statistika!$F$66,'Help-list'!$BD279*'Help-list'!$V$9,IF($B280=Statistika!$F$67,'Help-list'!$BD279*'Help-list'!$V$10,IF($B280=Statistika!$F$68,'Help-list'!$BD279*'Help-list'!$V$11,IF($B280=Statistika!$F$69,'Help-list'!$BD279*'Help-list'!$V$12,IF($B280=Statistika!$F$70,'Help-list'!$BD279*'Help-list'!$V$13,""))))))))</f>
        <v/>
      </c>
      <c r="O280" s="559"/>
      <c r="P280" s="561" t="str">
        <f>IF($B280=Statistika!$F$63,'Help-list'!$BE279*'Help-list'!$V$6,IF($B280=Statistika!$F$64,'Help-list'!$BE279*'Help-list'!$V$7,IF($B280=Statistika!$F$65,'Help-list'!$BE279*'Help-list'!$V$8,IF($B280=Statistika!$F$66,'Help-list'!$BE279*'Help-list'!$V$9,IF($B280=Statistika!$F$67,'Help-list'!$BE279*'Help-list'!$V$10,IF($B280=Statistika!$F$68,'Help-list'!$BE279*'Help-list'!$V$11,IF($B280=Statistika!$F$69,'Help-list'!$BE279*'Help-list'!$V$12,IF($B280=Statistika!$F$70,'Help-list'!$BE279*'Help-list'!$V$13,""))))))))</f>
        <v/>
      </c>
      <c r="Q280" s="562" t="str">
        <f t="shared" si="11"/>
        <v/>
      </c>
      <c r="R280" s="563" t="str">
        <f>IF($B280=Statistika!$F$63,'Help-list'!$BF279*'Help-list'!$V$6,IF($B280=Statistika!$F$64,'Help-list'!$BF279*'Help-list'!$V$7,IF($B280=Statistika!$F$65,'Help-list'!$BF279*'Help-list'!$V$8,IF($B280=Statistika!$F$66,'Help-list'!$BF279*'Help-list'!$V$9,IF($B280=Statistika!$F$67,'Help-list'!$BF279*'Help-list'!$V$10,IF($B280=Statistika!$F$68,'Help-list'!$BF279*'Help-list'!$V$11,IF($B280=Statistika!$F$69,'Help-list'!$BF279*'Help-list'!$V$12,IF($B280=Statistika!$F$70,'Help-list'!$BF279*'Help-list'!$V$13,""))))))))</f>
        <v/>
      </c>
      <c r="S280" s="564"/>
      <c r="T280" s="565" t="str">
        <f>IF($B280=Statistika!$F$63,'Help-list'!$BG279*'Help-list'!$V$6,IF($B280=Statistika!$F$64,'Help-list'!$BG279*'Help-list'!$V$7,IF($B280=Statistika!$F$65,'Help-list'!$BG279*'Help-list'!$V$8,IF($B280=Statistika!$F$66,'Help-list'!$BG279*'Help-list'!$V$9,IF($B280=Statistika!$F$67,'Help-list'!$BG279*'Help-list'!$V$10,IF($B280=Statistika!$F$68,'Help-list'!$BG279*'Help-list'!$V$11,IF($B280=Statistika!$F$69,'Help-list'!$BG279*'Help-list'!$V$12,IF($B280=Statistika!$F$70,'Help-list'!$BG279*'Help-list'!$V$13,""))))))))</f>
        <v/>
      </c>
      <c r="U280" s="564"/>
      <c r="V280" s="565" t="str">
        <f>IF($B280=Statistika!$F$63,'Help-list'!$BH279*'Help-list'!$V$6,IF($B280=Statistika!$F$64,'Help-list'!$BH279*'Help-list'!$V$7,IF($B280=Statistika!$F$65,'Help-list'!$BH279*'Help-list'!$V$8,IF($B280=Statistika!$F$66,'Help-list'!$BH279*'Help-list'!$V$9,IF($B280=Statistika!$F$67,'Help-list'!$BH279*'Help-list'!$V$10,IF($B280=Statistika!$F$68,'Help-list'!$BH279*'Help-list'!$V$11,IF($B280=Statistika!$F$69,'Help-list'!$BH279*'Help-list'!$V$12,IF($B280=Statistika!$F$70,'Help-list'!$BH279*'Help-list'!$V$13,""))))))))</f>
        <v/>
      </c>
      <c r="W280" s="566"/>
      <c r="X280" s="567"/>
      <c r="Y280" s="567"/>
      <c r="Z280" s="567"/>
      <c r="AA280" s="567"/>
      <c r="AB280" s="567"/>
      <c r="AC280" s="567"/>
      <c r="AD280" s="567"/>
      <c r="AE280" s="347"/>
      <c r="AF280" s="568"/>
    </row>
    <row r="281" spans="1:32">
      <c r="A281" s="38"/>
      <c r="B281" s="10"/>
      <c r="C281" s="555"/>
      <c r="D281" s="556"/>
      <c r="E281" s="555"/>
      <c r="F281" s="28"/>
      <c r="G281" s="557" t="str">
        <f t="shared" ref="G281:G344" si="12">IF(E281&lt;&gt;"",(E281+F281)-(C281+D281),"")</f>
        <v/>
      </c>
      <c r="H281" s="558"/>
      <c r="I281" s="542"/>
      <c r="J281" s="10"/>
      <c r="K281" s="559"/>
      <c r="L281" s="559"/>
      <c r="M281" s="559"/>
      <c r="N281" s="560" t="str">
        <f>IF($B281=Statistika!$F$63,'Help-list'!$BD280*'Help-list'!$V$6,IF($B281=Statistika!$F$64,'Help-list'!$BD280*'Help-list'!$V$7,IF($B281=Statistika!$F$65,'Help-list'!$BD280*'Help-list'!$V$8,IF($B281=Statistika!$F$66,'Help-list'!$BD280*'Help-list'!$V$9,IF($B281=Statistika!$F$67,'Help-list'!$BD280*'Help-list'!$V$10,IF($B281=Statistika!$F$68,'Help-list'!$BD280*'Help-list'!$V$11,IF($B281=Statistika!$F$69,'Help-list'!$BD280*'Help-list'!$V$12,IF($B281=Statistika!$F$70,'Help-list'!$BD280*'Help-list'!$V$13,""))))))))</f>
        <v/>
      </c>
      <c r="O281" s="559"/>
      <c r="P281" s="561" t="str">
        <f>IF($B281=Statistika!$F$63,'Help-list'!$BE280*'Help-list'!$V$6,IF($B281=Statistika!$F$64,'Help-list'!$BE280*'Help-list'!$V$7,IF($B281=Statistika!$F$65,'Help-list'!$BE280*'Help-list'!$V$8,IF($B281=Statistika!$F$66,'Help-list'!$BE280*'Help-list'!$V$9,IF($B281=Statistika!$F$67,'Help-list'!$BE280*'Help-list'!$V$10,IF($B281=Statistika!$F$68,'Help-list'!$BE280*'Help-list'!$V$11,IF($B281=Statistika!$F$69,'Help-list'!$BE280*'Help-list'!$V$12,IF($B281=Statistika!$F$70,'Help-list'!$BE280*'Help-list'!$V$13,""))))))))</f>
        <v/>
      </c>
      <c r="Q281" s="562" t="str">
        <f t="shared" si="11"/>
        <v/>
      </c>
      <c r="R281" s="563" t="str">
        <f>IF($B281=Statistika!$F$63,'Help-list'!$BF280*'Help-list'!$V$6,IF($B281=Statistika!$F$64,'Help-list'!$BF280*'Help-list'!$V$7,IF($B281=Statistika!$F$65,'Help-list'!$BF280*'Help-list'!$V$8,IF($B281=Statistika!$F$66,'Help-list'!$BF280*'Help-list'!$V$9,IF($B281=Statistika!$F$67,'Help-list'!$BF280*'Help-list'!$V$10,IF($B281=Statistika!$F$68,'Help-list'!$BF280*'Help-list'!$V$11,IF($B281=Statistika!$F$69,'Help-list'!$BF280*'Help-list'!$V$12,IF($B281=Statistika!$F$70,'Help-list'!$BF280*'Help-list'!$V$13,""))))))))</f>
        <v/>
      </c>
      <c r="S281" s="564"/>
      <c r="T281" s="565" t="str">
        <f>IF($B281=Statistika!$F$63,'Help-list'!$BG280*'Help-list'!$V$6,IF($B281=Statistika!$F$64,'Help-list'!$BG280*'Help-list'!$V$7,IF($B281=Statistika!$F$65,'Help-list'!$BG280*'Help-list'!$V$8,IF($B281=Statistika!$F$66,'Help-list'!$BG280*'Help-list'!$V$9,IF($B281=Statistika!$F$67,'Help-list'!$BG280*'Help-list'!$V$10,IF($B281=Statistika!$F$68,'Help-list'!$BG280*'Help-list'!$V$11,IF($B281=Statistika!$F$69,'Help-list'!$BG280*'Help-list'!$V$12,IF($B281=Statistika!$F$70,'Help-list'!$BG280*'Help-list'!$V$13,""))))))))</f>
        <v/>
      </c>
      <c r="U281" s="564"/>
      <c r="V281" s="565" t="str">
        <f>IF($B281=Statistika!$F$63,'Help-list'!$BH280*'Help-list'!$V$6,IF($B281=Statistika!$F$64,'Help-list'!$BH280*'Help-list'!$V$7,IF($B281=Statistika!$F$65,'Help-list'!$BH280*'Help-list'!$V$8,IF($B281=Statistika!$F$66,'Help-list'!$BH280*'Help-list'!$V$9,IF($B281=Statistika!$F$67,'Help-list'!$BH280*'Help-list'!$V$10,IF($B281=Statistika!$F$68,'Help-list'!$BH280*'Help-list'!$V$11,IF($B281=Statistika!$F$69,'Help-list'!$BH280*'Help-list'!$V$12,IF($B281=Statistika!$F$70,'Help-list'!$BH280*'Help-list'!$V$13,""))))))))</f>
        <v/>
      </c>
      <c r="W281" s="566"/>
      <c r="X281" s="567"/>
      <c r="Y281" s="567"/>
      <c r="Z281" s="567"/>
      <c r="AA281" s="567"/>
      <c r="AB281" s="567"/>
      <c r="AC281" s="567"/>
      <c r="AD281" s="567"/>
      <c r="AE281" s="347"/>
      <c r="AF281" s="568"/>
    </row>
    <row r="282" spans="1:32">
      <c r="A282" s="38"/>
      <c r="B282" s="10"/>
      <c r="C282" s="555"/>
      <c r="D282" s="556"/>
      <c r="E282" s="555"/>
      <c r="F282" s="28"/>
      <c r="G282" s="557" t="str">
        <f t="shared" si="12"/>
        <v/>
      </c>
      <c r="H282" s="558"/>
      <c r="I282" s="542"/>
      <c r="J282" s="10"/>
      <c r="K282" s="559"/>
      <c r="L282" s="559"/>
      <c r="M282" s="559"/>
      <c r="N282" s="560" t="str">
        <f>IF($B282=Statistika!$F$63,'Help-list'!$BD281*'Help-list'!$V$6,IF($B282=Statistika!$F$64,'Help-list'!$BD281*'Help-list'!$V$7,IF($B282=Statistika!$F$65,'Help-list'!$BD281*'Help-list'!$V$8,IF($B282=Statistika!$F$66,'Help-list'!$BD281*'Help-list'!$V$9,IF($B282=Statistika!$F$67,'Help-list'!$BD281*'Help-list'!$V$10,IF($B282=Statistika!$F$68,'Help-list'!$BD281*'Help-list'!$V$11,IF($B282=Statistika!$F$69,'Help-list'!$BD281*'Help-list'!$V$12,IF($B282=Statistika!$F$70,'Help-list'!$BD281*'Help-list'!$V$13,""))))))))</f>
        <v/>
      </c>
      <c r="O282" s="559"/>
      <c r="P282" s="561" t="str">
        <f>IF($B282=Statistika!$F$63,'Help-list'!$BE281*'Help-list'!$V$6,IF($B282=Statistika!$F$64,'Help-list'!$BE281*'Help-list'!$V$7,IF($B282=Statistika!$F$65,'Help-list'!$BE281*'Help-list'!$V$8,IF($B282=Statistika!$F$66,'Help-list'!$BE281*'Help-list'!$V$9,IF($B282=Statistika!$F$67,'Help-list'!$BE281*'Help-list'!$V$10,IF($B282=Statistika!$F$68,'Help-list'!$BE281*'Help-list'!$V$11,IF($B282=Statistika!$F$69,'Help-list'!$BE281*'Help-list'!$V$12,IF($B282=Statistika!$F$70,'Help-list'!$BE281*'Help-list'!$V$13,""))))))))</f>
        <v/>
      </c>
      <c r="Q282" s="562" t="str">
        <f t="shared" si="11"/>
        <v/>
      </c>
      <c r="R282" s="563" t="str">
        <f>IF($B282=Statistika!$F$63,'Help-list'!$BF281*'Help-list'!$V$6,IF($B282=Statistika!$F$64,'Help-list'!$BF281*'Help-list'!$V$7,IF($B282=Statistika!$F$65,'Help-list'!$BF281*'Help-list'!$V$8,IF($B282=Statistika!$F$66,'Help-list'!$BF281*'Help-list'!$V$9,IF($B282=Statistika!$F$67,'Help-list'!$BF281*'Help-list'!$V$10,IF($B282=Statistika!$F$68,'Help-list'!$BF281*'Help-list'!$V$11,IF($B282=Statistika!$F$69,'Help-list'!$BF281*'Help-list'!$V$12,IF($B282=Statistika!$F$70,'Help-list'!$BF281*'Help-list'!$V$13,""))))))))</f>
        <v/>
      </c>
      <c r="S282" s="564"/>
      <c r="T282" s="565" t="str">
        <f>IF($B282=Statistika!$F$63,'Help-list'!$BG281*'Help-list'!$V$6,IF($B282=Statistika!$F$64,'Help-list'!$BG281*'Help-list'!$V$7,IF($B282=Statistika!$F$65,'Help-list'!$BG281*'Help-list'!$V$8,IF($B282=Statistika!$F$66,'Help-list'!$BG281*'Help-list'!$V$9,IF($B282=Statistika!$F$67,'Help-list'!$BG281*'Help-list'!$V$10,IF($B282=Statistika!$F$68,'Help-list'!$BG281*'Help-list'!$V$11,IF($B282=Statistika!$F$69,'Help-list'!$BG281*'Help-list'!$V$12,IF($B282=Statistika!$F$70,'Help-list'!$BG281*'Help-list'!$V$13,""))))))))</f>
        <v/>
      </c>
      <c r="U282" s="564"/>
      <c r="V282" s="565" t="str">
        <f>IF($B282=Statistika!$F$63,'Help-list'!$BH281*'Help-list'!$V$6,IF($B282=Statistika!$F$64,'Help-list'!$BH281*'Help-list'!$V$7,IF($B282=Statistika!$F$65,'Help-list'!$BH281*'Help-list'!$V$8,IF($B282=Statistika!$F$66,'Help-list'!$BH281*'Help-list'!$V$9,IF($B282=Statistika!$F$67,'Help-list'!$BH281*'Help-list'!$V$10,IF($B282=Statistika!$F$68,'Help-list'!$BH281*'Help-list'!$V$11,IF($B282=Statistika!$F$69,'Help-list'!$BH281*'Help-list'!$V$12,IF($B282=Statistika!$F$70,'Help-list'!$BH281*'Help-list'!$V$13,""))))))))</f>
        <v/>
      </c>
      <c r="W282" s="566"/>
      <c r="X282" s="567"/>
      <c r="Y282" s="567"/>
      <c r="Z282" s="567"/>
      <c r="AA282" s="567"/>
      <c r="AB282" s="567"/>
      <c r="AC282" s="567"/>
      <c r="AD282" s="567"/>
      <c r="AE282" s="347"/>
      <c r="AF282" s="568"/>
    </row>
    <row r="283" spans="1:32">
      <c r="A283" s="38"/>
      <c r="B283" s="10"/>
      <c r="C283" s="555"/>
      <c r="D283" s="556"/>
      <c r="E283" s="555"/>
      <c r="F283" s="28"/>
      <c r="G283" s="557" t="str">
        <f t="shared" si="12"/>
        <v/>
      </c>
      <c r="H283" s="558"/>
      <c r="I283" s="542"/>
      <c r="J283" s="10"/>
      <c r="K283" s="559"/>
      <c r="L283" s="559"/>
      <c r="M283" s="559"/>
      <c r="N283" s="560" t="str">
        <f>IF($B283=Statistika!$F$63,'Help-list'!$BD282*'Help-list'!$V$6,IF($B283=Statistika!$F$64,'Help-list'!$BD282*'Help-list'!$V$7,IF($B283=Statistika!$F$65,'Help-list'!$BD282*'Help-list'!$V$8,IF($B283=Statistika!$F$66,'Help-list'!$BD282*'Help-list'!$V$9,IF($B283=Statistika!$F$67,'Help-list'!$BD282*'Help-list'!$V$10,IF($B283=Statistika!$F$68,'Help-list'!$BD282*'Help-list'!$V$11,IF($B283=Statistika!$F$69,'Help-list'!$BD282*'Help-list'!$V$12,IF($B283=Statistika!$F$70,'Help-list'!$BD282*'Help-list'!$V$13,""))))))))</f>
        <v/>
      </c>
      <c r="O283" s="559"/>
      <c r="P283" s="561" t="str">
        <f>IF($B283=Statistika!$F$63,'Help-list'!$BE282*'Help-list'!$V$6,IF($B283=Statistika!$F$64,'Help-list'!$BE282*'Help-list'!$V$7,IF($B283=Statistika!$F$65,'Help-list'!$BE282*'Help-list'!$V$8,IF($B283=Statistika!$F$66,'Help-list'!$BE282*'Help-list'!$V$9,IF($B283=Statistika!$F$67,'Help-list'!$BE282*'Help-list'!$V$10,IF($B283=Statistika!$F$68,'Help-list'!$BE282*'Help-list'!$V$11,IF($B283=Statistika!$F$69,'Help-list'!$BE282*'Help-list'!$V$12,IF($B283=Statistika!$F$70,'Help-list'!$BE282*'Help-list'!$V$13,""))))))))</f>
        <v/>
      </c>
      <c r="Q283" s="562" t="str">
        <f t="shared" si="11"/>
        <v/>
      </c>
      <c r="R283" s="563" t="str">
        <f>IF($B283=Statistika!$F$63,'Help-list'!$BF282*'Help-list'!$V$6,IF($B283=Statistika!$F$64,'Help-list'!$BF282*'Help-list'!$V$7,IF($B283=Statistika!$F$65,'Help-list'!$BF282*'Help-list'!$V$8,IF($B283=Statistika!$F$66,'Help-list'!$BF282*'Help-list'!$V$9,IF($B283=Statistika!$F$67,'Help-list'!$BF282*'Help-list'!$V$10,IF($B283=Statistika!$F$68,'Help-list'!$BF282*'Help-list'!$V$11,IF($B283=Statistika!$F$69,'Help-list'!$BF282*'Help-list'!$V$12,IF($B283=Statistika!$F$70,'Help-list'!$BF282*'Help-list'!$V$13,""))))))))</f>
        <v/>
      </c>
      <c r="S283" s="564"/>
      <c r="T283" s="565" t="str">
        <f>IF($B283=Statistika!$F$63,'Help-list'!$BG282*'Help-list'!$V$6,IF($B283=Statistika!$F$64,'Help-list'!$BG282*'Help-list'!$V$7,IF($B283=Statistika!$F$65,'Help-list'!$BG282*'Help-list'!$V$8,IF($B283=Statistika!$F$66,'Help-list'!$BG282*'Help-list'!$V$9,IF($B283=Statistika!$F$67,'Help-list'!$BG282*'Help-list'!$V$10,IF($B283=Statistika!$F$68,'Help-list'!$BG282*'Help-list'!$V$11,IF($B283=Statistika!$F$69,'Help-list'!$BG282*'Help-list'!$V$12,IF($B283=Statistika!$F$70,'Help-list'!$BG282*'Help-list'!$V$13,""))))))))</f>
        <v/>
      </c>
      <c r="U283" s="564"/>
      <c r="V283" s="565" t="str">
        <f>IF($B283=Statistika!$F$63,'Help-list'!$BH282*'Help-list'!$V$6,IF($B283=Statistika!$F$64,'Help-list'!$BH282*'Help-list'!$V$7,IF($B283=Statistika!$F$65,'Help-list'!$BH282*'Help-list'!$V$8,IF($B283=Statistika!$F$66,'Help-list'!$BH282*'Help-list'!$V$9,IF($B283=Statistika!$F$67,'Help-list'!$BH282*'Help-list'!$V$10,IF($B283=Statistika!$F$68,'Help-list'!$BH282*'Help-list'!$V$11,IF($B283=Statistika!$F$69,'Help-list'!$BH282*'Help-list'!$V$12,IF($B283=Statistika!$F$70,'Help-list'!$BH282*'Help-list'!$V$13,""))))))))</f>
        <v/>
      </c>
      <c r="W283" s="566"/>
      <c r="X283" s="567"/>
      <c r="Y283" s="567"/>
      <c r="Z283" s="567"/>
      <c r="AA283" s="567"/>
      <c r="AB283" s="567"/>
      <c r="AC283" s="567"/>
      <c r="AD283" s="567"/>
      <c r="AE283" s="347"/>
      <c r="AF283" s="568"/>
    </row>
    <row r="284" spans="1:32">
      <c r="A284" s="38"/>
      <c r="B284" s="10"/>
      <c r="C284" s="555"/>
      <c r="D284" s="556"/>
      <c r="E284" s="555"/>
      <c r="F284" s="28"/>
      <c r="G284" s="557" t="str">
        <f t="shared" si="12"/>
        <v/>
      </c>
      <c r="H284" s="558"/>
      <c r="I284" s="542"/>
      <c r="J284" s="10"/>
      <c r="K284" s="559"/>
      <c r="L284" s="559"/>
      <c r="M284" s="559"/>
      <c r="N284" s="560" t="str">
        <f>IF($B284=Statistika!$F$63,'Help-list'!$BD283*'Help-list'!$V$6,IF($B284=Statistika!$F$64,'Help-list'!$BD283*'Help-list'!$V$7,IF($B284=Statistika!$F$65,'Help-list'!$BD283*'Help-list'!$V$8,IF($B284=Statistika!$F$66,'Help-list'!$BD283*'Help-list'!$V$9,IF($B284=Statistika!$F$67,'Help-list'!$BD283*'Help-list'!$V$10,IF($B284=Statistika!$F$68,'Help-list'!$BD283*'Help-list'!$V$11,IF($B284=Statistika!$F$69,'Help-list'!$BD283*'Help-list'!$V$12,IF($B284=Statistika!$F$70,'Help-list'!$BD283*'Help-list'!$V$13,""))))))))</f>
        <v/>
      </c>
      <c r="O284" s="559"/>
      <c r="P284" s="561" t="str">
        <f>IF($B284=Statistika!$F$63,'Help-list'!$BE283*'Help-list'!$V$6,IF($B284=Statistika!$F$64,'Help-list'!$BE283*'Help-list'!$V$7,IF($B284=Statistika!$F$65,'Help-list'!$BE283*'Help-list'!$V$8,IF($B284=Statistika!$F$66,'Help-list'!$BE283*'Help-list'!$V$9,IF($B284=Statistika!$F$67,'Help-list'!$BE283*'Help-list'!$V$10,IF($B284=Statistika!$F$68,'Help-list'!$BE283*'Help-list'!$V$11,IF($B284=Statistika!$F$69,'Help-list'!$BE283*'Help-list'!$V$12,IF($B284=Statistika!$F$70,'Help-list'!$BE283*'Help-list'!$V$13,""))))))))</f>
        <v/>
      </c>
      <c r="Q284" s="562" t="str">
        <f t="shared" si="11"/>
        <v/>
      </c>
      <c r="R284" s="563" t="str">
        <f>IF($B284=Statistika!$F$63,'Help-list'!$BF283*'Help-list'!$V$6,IF($B284=Statistika!$F$64,'Help-list'!$BF283*'Help-list'!$V$7,IF($B284=Statistika!$F$65,'Help-list'!$BF283*'Help-list'!$V$8,IF($B284=Statistika!$F$66,'Help-list'!$BF283*'Help-list'!$V$9,IF($B284=Statistika!$F$67,'Help-list'!$BF283*'Help-list'!$V$10,IF($B284=Statistika!$F$68,'Help-list'!$BF283*'Help-list'!$V$11,IF($B284=Statistika!$F$69,'Help-list'!$BF283*'Help-list'!$V$12,IF($B284=Statistika!$F$70,'Help-list'!$BF283*'Help-list'!$V$13,""))))))))</f>
        <v/>
      </c>
      <c r="S284" s="564"/>
      <c r="T284" s="565" t="str">
        <f>IF($B284=Statistika!$F$63,'Help-list'!$BG283*'Help-list'!$V$6,IF($B284=Statistika!$F$64,'Help-list'!$BG283*'Help-list'!$V$7,IF($B284=Statistika!$F$65,'Help-list'!$BG283*'Help-list'!$V$8,IF($B284=Statistika!$F$66,'Help-list'!$BG283*'Help-list'!$V$9,IF($B284=Statistika!$F$67,'Help-list'!$BG283*'Help-list'!$V$10,IF($B284=Statistika!$F$68,'Help-list'!$BG283*'Help-list'!$V$11,IF($B284=Statistika!$F$69,'Help-list'!$BG283*'Help-list'!$V$12,IF($B284=Statistika!$F$70,'Help-list'!$BG283*'Help-list'!$V$13,""))))))))</f>
        <v/>
      </c>
      <c r="U284" s="564"/>
      <c r="V284" s="565" t="str">
        <f>IF($B284=Statistika!$F$63,'Help-list'!$BH283*'Help-list'!$V$6,IF($B284=Statistika!$F$64,'Help-list'!$BH283*'Help-list'!$V$7,IF($B284=Statistika!$F$65,'Help-list'!$BH283*'Help-list'!$V$8,IF($B284=Statistika!$F$66,'Help-list'!$BH283*'Help-list'!$V$9,IF($B284=Statistika!$F$67,'Help-list'!$BH283*'Help-list'!$V$10,IF($B284=Statistika!$F$68,'Help-list'!$BH283*'Help-list'!$V$11,IF($B284=Statistika!$F$69,'Help-list'!$BH283*'Help-list'!$V$12,IF($B284=Statistika!$F$70,'Help-list'!$BH283*'Help-list'!$V$13,""))))))))</f>
        <v/>
      </c>
      <c r="W284" s="566"/>
      <c r="X284" s="567"/>
      <c r="Y284" s="567"/>
      <c r="Z284" s="567"/>
      <c r="AA284" s="567"/>
      <c r="AB284" s="567"/>
      <c r="AC284" s="567"/>
      <c r="AD284" s="567"/>
      <c r="AE284" s="347"/>
      <c r="AF284" s="568"/>
    </row>
    <row r="285" spans="1:32">
      <c r="A285" s="38"/>
      <c r="B285" s="10"/>
      <c r="C285" s="555"/>
      <c r="D285" s="556"/>
      <c r="E285" s="555"/>
      <c r="F285" s="28"/>
      <c r="G285" s="557" t="str">
        <f t="shared" si="12"/>
        <v/>
      </c>
      <c r="H285" s="558"/>
      <c r="I285" s="542"/>
      <c r="J285" s="10"/>
      <c r="K285" s="559"/>
      <c r="L285" s="559"/>
      <c r="M285" s="559"/>
      <c r="N285" s="560" t="str">
        <f>IF($B285=Statistika!$F$63,'Help-list'!$BD284*'Help-list'!$V$6,IF($B285=Statistika!$F$64,'Help-list'!$BD284*'Help-list'!$V$7,IF($B285=Statistika!$F$65,'Help-list'!$BD284*'Help-list'!$V$8,IF($B285=Statistika!$F$66,'Help-list'!$BD284*'Help-list'!$V$9,IF($B285=Statistika!$F$67,'Help-list'!$BD284*'Help-list'!$V$10,IF($B285=Statistika!$F$68,'Help-list'!$BD284*'Help-list'!$V$11,IF($B285=Statistika!$F$69,'Help-list'!$BD284*'Help-list'!$V$12,IF($B285=Statistika!$F$70,'Help-list'!$BD284*'Help-list'!$V$13,""))))))))</f>
        <v/>
      </c>
      <c r="O285" s="559"/>
      <c r="P285" s="561" t="str">
        <f>IF($B285=Statistika!$F$63,'Help-list'!$BE284*'Help-list'!$V$6,IF($B285=Statistika!$F$64,'Help-list'!$BE284*'Help-list'!$V$7,IF($B285=Statistika!$F$65,'Help-list'!$BE284*'Help-list'!$V$8,IF($B285=Statistika!$F$66,'Help-list'!$BE284*'Help-list'!$V$9,IF($B285=Statistika!$F$67,'Help-list'!$BE284*'Help-list'!$V$10,IF($B285=Statistika!$F$68,'Help-list'!$BE284*'Help-list'!$V$11,IF($B285=Statistika!$F$69,'Help-list'!$BE284*'Help-list'!$V$12,IF($B285=Statistika!$F$70,'Help-list'!$BE284*'Help-list'!$V$13,""))))))))</f>
        <v/>
      </c>
      <c r="Q285" s="562" t="str">
        <f t="shared" si="11"/>
        <v/>
      </c>
      <c r="R285" s="563" t="str">
        <f>IF($B285=Statistika!$F$63,'Help-list'!$BF284*'Help-list'!$V$6,IF($B285=Statistika!$F$64,'Help-list'!$BF284*'Help-list'!$V$7,IF($B285=Statistika!$F$65,'Help-list'!$BF284*'Help-list'!$V$8,IF($B285=Statistika!$F$66,'Help-list'!$BF284*'Help-list'!$V$9,IF($B285=Statistika!$F$67,'Help-list'!$BF284*'Help-list'!$V$10,IF($B285=Statistika!$F$68,'Help-list'!$BF284*'Help-list'!$V$11,IF($B285=Statistika!$F$69,'Help-list'!$BF284*'Help-list'!$V$12,IF($B285=Statistika!$F$70,'Help-list'!$BF284*'Help-list'!$V$13,""))))))))</f>
        <v/>
      </c>
      <c r="S285" s="564"/>
      <c r="T285" s="565" t="str">
        <f>IF($B285=Statistika!$F$63,'Help-list'!$BG284*'Help-list'!$V$6,IF($B285=Statistika!$F$64,'Help-list'!$BG284*'Help-list'!$V$7,IF($B285=Statistika!$F$65,'Help-list'!$BG284*'Help-list'!$V$8,IF($B285=Statistika!$F$66,'Help-list'!$BG284*'Help-list'!$V$9,IF($B285=Statistika!$F$67,'Help-list'!$BG284*'Help-list'!$V$10,IF($B285=Statistika!$F$68,'Help-list'!$BG284*'Help-list'!$V$11,IF($B285=Statistika!$F$69,'Help-list'!$BG284*'Help-list'!$V$12,IF($B285=Statistika!$F$70,'Help-list'!$BG284*'Help-list'!$V$13,""))))))))</f>
        <v/>
      </c>
      <c r="U285" s="564"/>
      <c r="V285" s="565" t="str">
        <f>IF($B285=Statistika!$F$63,'Help-list'!$BH284*'Help-list'!$V$6,IF($B285=Statistika!$F$64,'Help-list'!$BH284*'Help-list'!$V$7,IF($B285=Statistika!$F$65,'Help-list'!$BH284*'Help-list'!$V$8,IF($B285=Statistika!$F$66,'Help-list'!$BH284*'Help-list'!$V$9,IF($B285=Statistika!$F$67,'Help-list'!$BH284*'Help-list'!$V$10,IF($B285=Statistika!$F$68,'Help-list'!$BH284*'Help-list'!$V$11,IF($B285=Statistika!$F$69,'Help-list'!$BH284*'Help-list'!$V$12,IF($B285=Statistika!$F$70,'Help-list'!$BH284*'Help-list'!$V$13,""))))))))</f>
        <v/>
      </c>
      <c r="W285" s="566"/>
      <c r="X285" s="567"/>
      <c r="Y285" s="567"/>
      <c r="Z285" s="567"/>
      <c r="AA285" s="567"/>
      <c r="AB285" s="567"/>
      <c r="AC285" s="567"/>
      <c r="AD285" s="567"/>
      <c r="AE285" s="347"/>
      <c r="AF285" s="568"/>
    </row>
    <row r="286" spans="1:32">
      <c r="A286" s="38"/>
      <c r="B286" s="10"/>
      <c r="C286" s="555"/>
      <c r="D286" s="556"/>
      <c r="E286" s="555"/>
      <c r="F286" s="28"/>
      <c r="G286" s="557" t="str">
        <f t="shared" si="12"/>
        <v/>
      </c>
      <c r="H286" s="558"/>
      <c r="I286" s="542"/>
      <c r="J286" s="10"/>
      <c r="K286" s="559"/>
      <c r="L286" s="559"/>
      <c r="M286" s="559"/>
      <c r="N286" s="560" t="str">
        <f>IF($B286=Statistika!$F$63,'Help-list'!$BD285*'Help-list'!$V$6,IF($B286=Statistika!$F$64,'Help-list'!$BD285*'Help-list'!$V$7,IF($B286=Statistika!$F$65,'Help-list'!$BD285*'Help-list'!$V$8,IF($B286=Statistika!$F$66,'Help-list'!$BD285*'Help-list'!$V$9,IF($B286=Statistika!$F$67,'Help-list'!$BD285*'Help-list'!$V$10,IF($B286=Statistika!$F$68,'Help-list'!$BD285*'Help-list'!$V$11,IF($B286=Statistika!$F$69,'Help-list'!$BD285*'Help-list'!$V$12,IF($B286=Statistika!$F$70,'Help-list'!$BD285*'Help-list'!$V$13,""))))))))</f>
        <v/>
      </c>
      <c r="O286" s="559"/>
      <c r="P286" s="561" t="str">
        <f>IF($B286=Statistika!$F$63,'Help-list'!$BE285*'Help-list'!$V$6,IF($B286=Statistika!$F$64,'Help-list'!$BE285*'Help-list'!$V$7,IF($B286=Statistika!$F$65,'Help-list'!$BE285*'Help-list'!$V$8,IF($B286=Statistika!$F$66,'Help-list'!$BE285*'Help-list'!$V$9,IF($B286=Statistika!$F$67,'Help-list'!$BE285*'Help-list'!$V$10,IF($B286=Statistika!$F$68,'Help-list'!$BE285*'Help-list'!$V$11,IF($B286=Statistika!$F$69,'Help-list'!$BE285*'Help-list'!$V$12,IF($B286=Statistika!$F$70,'Help-list'!$BE285*'Help-list'!$V$13,""))))))))</f>
        <v/>
      </c>
      <c r="Q286" s="562" t="str">
        <f t="shared" si="11"/>
        <v/>
      </c>
      <c r="R286" s="563" t="str">
        <f>IF($B286=Statistika!$F$63,'Help-list'!$BF285*'Help-list'!$V$6,IF($B286=Statistika!$F$64,'Help-list'!$BF285*'Help-list'!$V$7,IF($B286=Statistika!$F$65,'Help-list'!$BF285*'Help-list'!$V$8,IF($B286=Statistika!$F$66,'Help-list'!$BF285*'Help-list'!$V$9,IF($B286=Statistika!$F$67,'Help-list'!$BF285*'Help-list'!$V$10,IF($B286=Statistika!$F$68,'Help-list'!$BF285*'Help-list'!$V$11,IF($B286=Statistika!$F$69,'Help-list'!$BF285*'Help-list'!$V$12,IF($B286=Statistika!$F$70,'Help-list'!$BF285*'Help-list'!$V$13,""))))))))</f>
        <v/>
      </c>
      <c r="S286" s="564"/>
      <c r="T286" s="565" t="str">
        <f>IF($B286=Statistika!$F$63,'Help-list'!$BG285*'Help-list'!$V$6,IF($B286=Statistika!$F$64,'Help-list'!$BG285*'Help-list'!$V$7,IF($B286=Statistika!$F$65,'Help-list'!$BG285*'Help-list'!$V$8,IF($B286=Statistika!$F$66,'Help-list'!$BG285*'Help-list'!$V$9,IF($B286=Statistika!$F$67,'Help-list'!$BG285*'Help-list'!$V$10,IF($B286=Statistika!$F$68,'Help-list'!$BG285*'Help-list'!$V$11,IF($B286=Statistika!$F$69,'Help-list'!$BG285*'Help-list'!$V$12,IF($B286=Statistika!$F$70,'Help-list'!$BG285*'Help-list'!$V$13,""))))))))</f>
        <v/>
      </c>
      <c r="U286" s="564"/>
      <c r="V286" s="565" t="str">
        <f>IF($B286=Statistika!$F$63,'Help-list'!$BH285*'Help-list'!$V$6,IF($B286=Statistika!$F$64,'Help-list'!$BH285*'Help-list'!$V$7,IF($B286=Statistika!$F$65,'Help-list'!$BH285*'Help-list'!$V$8,IF($B286=Statistika!$F$66,'Help-list'!$BH285*'Help-list'!$V$9,IF($B286=Statistika!$F$67,'Help-list'!$BH285*'Help-list'!$V$10,IF($B286=Statistika!$F$68,'Help-list'!$BH285*'Help-list'!$V$11,IF($B286=Statistika!$F$69,'Help-list'!$BH285*'Help-list'!$V$12,IF($B286=Statistika!$F$70,'Help-list'!$BH285*'Help-list'!$V$13,""))))))))</f>
        <v/>
      </c>
      <c r="W286" s="566"/>
      <c r="X286" s="567"/>
      <c r="Y286" s="567"/>
      <c r="Z286" s="567"/>
      <c r="AA286" s="567"/>
      <c r="AB286" s="567"/>
      <c r="AC286" s="567"/>
      <c r="AD286" s="567"/>
      <c r="AE286" s="347"/>
      <c r="AF286" s="568"/>
    </row>
    <row r="287" spans="1:32">
      <c r="A287" s="38"/>
      <c r="B287" s="10"/>
      <c r="C287" s="555"/>
      <c r="D287" s="556"/>
      <c r="E287" s="555"/>
      <c r="F287" s="28"/>
      <c r="G287" s="557" t="str">
        <f t="shared" si="12"/>
        <v/>
      </c>
      <c r="H287" s="558"/>
      <c r="I287" s="542"/>
      <c r="J287" s="10"/>
      <c r="K287" s="559"/>
      <c r="L287" s="559"/>
      <c r="M287" s="559"/>
      <c r="N287" s="560" t="str">
        <f>IF($B287=Statistika!$F$63,'Help-list'!$BD286*'Help-list'!$V$6,IF($B287=Statistika!$F$64,'Help-list'!$BD286*'Help-list'!$V$7,IF($B287=Statistika!$F$65,'Help-list'!$BD286*'Help-list'!$V$8,IF($B287=Statistika!$F$66,'Help-list'!$BD286*'Help-list'!$V$9,IF($B287=Statistika!$F$67,'Help-list'!$BD286*'Help-list'!$V$10,IF($B287=Statistika!$F$68,'Help-list'!$BD286*'Help-list'!$V$11,IF($B287=Statistika!$F$69,'Help-list'!$BD286*'Help-list'!$V$12,IF($B287=Statistika!$F$70,'Help-list'!$BD286*'Help-list'!$V$13,""))))))))</f>
        <v/>
      </c>
      <c r="O287" s="559"/>
      <c r="P287" s="561" t="str">
        <f>IF($B287=Statistika!$F$63,'Help-list'!$BE286*'Help-list'!$V$6,IF($B287=Statistika!$F$64,'Help-list'!$BE286*'Help-list'!$V$7,IF($B287=Statistika!$F$65,'Help-list'!$BE286*'Help-list'!$V$8,IF($B287=Statistika!$F$66,'Help-list'!$BE286*'Help-list'!$V$9,IF($B287=Statistika!$F$67,'Help-list'!$BE286*'Help-list'!$V$10,IF($B287=Statistika!$F$68,'Help-list'!$BE286*'Help-list'!$V$11,IF($B287=Statistika!$F$69,'Help-list'!$BE286*'Help-list'!$V$12,IF($B287=Statistika!$F$70,'Help-list'!$BE286*'Help-list'!$V$13,""))))))))</f>
        <v/>
      </c>
      <c r="Q287" s="562" t="str">
        <f t="shared" si="11"/>
        <v/>
      </c>
      <c r="R287" s="563" t="str">
        <f>IF($B287=Statistika!$F$63,'Help-list'!$BF286*'Help-list'!$V$6,IF($B287=Statistika!$F$64,'Help-list'!$BF286*'Help-list'!$V$7,IF($B287=Statistika!$F$65,'Help-list'!$BF286*'Help-list'!$V$8,IF($B287=Statistika!$F$66,'Help-list'!$BF286*'Help-list'!$V$9,IF($B287=Statistika!$F$67,'Help-list'!$BF286*'Help-list'!$V$10,IF($B287=Statistika!$F$68,'Help-list'!$BF286*'Help-list'!$V$11,IF($B287=Statistika!$F$69,'Help-list'!$BF286*'Help-list'!$V$12,IF($B287=Statistika!$F$70,'Help-list'!$BF286*'Help-list'!$V$13,""))))))))</f>
        <v/>
      </c>
      <c r="S287" s="564"/>
      <c r="T287" s="565" t="str">
        <f>IF($B287=Statistika!$F$63,'Help-list'!$BG286*'Help-list'!$V$6,IF($B287=Statistika!$F$64,'Help-list'!$BG286*'Help-list'!$V$7,IF($B287=Statistika!$F$65,'Help-list'!$BG286*'Help-list'!$V$8,IF($B287=Statistika!$F$66,'Help-list'!$BG286*'Help-list'!$V$9,IF($B287=Statistika!$F$67,'Help-list'!$BG286*'Help-list'!$V$10,IF($B287=Statistika!$F$68,'Help-list'!$BG286*'Help-list'!$V$11,IF($B287=Statistika!$F$69,'Help-list'!$BG286*'Help-list'!$V$12,IF($B287=Statistika!$F$70,'Help-list'!$BG286*'Help-list'!$V$13,""))))))))</f>
        <v/>
      </c>
      <c r="U287" s="564"/>
      <c r="V287" s="565" t="str">
        <f>IF($B287=Statistika!$F$63,'Help-list'!$BH286*'Help-list'!$V$6,IF($B287=Statistika!$F$64,'Help-list'!$BH286*'Help-list'!$V$7,IF($B287=Statistika!$F$65,'Help-list'!$BH286*'Help-list'!$V$8,IF($B287=Statistika!$F$66,'Help-list'!$BH286*'Help-list'!$V$9,IF($B287=Statistika!$F$67,'Help-list'!$BH286*'Help-list'!$V$10,IF($B287=Statistika!$F$68,'Help-list'!$BH286*'Help-list'!$V$11,IF($B287=Statistika!$F$69,'Help-list'!$BH286*'Help-list'!$V$12,IF($B287=Statistika!$F$70,'Help-list'!$BH286*'Help-list'!$V$13,""))))))))</f>
        <v/>
      </c>
      <c r="W287" s="566"/>
      <c r="X287" s="567"/>
      <c r="Y287" s="567"/>
      <c r="Z287" s="567"/>
      <c r="AA287" s="567"/>
      <c r="AB287" s="567"/>
      <c r="AC287" s="567"/>
      <c r="AD287" s="567"/>
      <c r="AE287" s="347"/>
      <c r="AF287" s="568"/>
    </row>
    <row r="288" spans="1:32">
      <c r="A288" s="38"/>
      <c r="B288" s="10"/>
      <c r="C288" s="555"/>
      <c r="D288" s="556"/>
      <c r="E288" s="555"/>
      <c r="F288" s="28"/>
      <c r="G288" s="557" t="str">
        <f t="shared" si="12"/>
        <v/>
      </c>
      <c r="H288" s="558"/>
      <c r="I288" s="542"/>
      <c r="J288" s="10"/>
      <c r="K288" s="559"/>
      <c r="L288" s="559"/>
      <c r="M288" s="559"/>
      <c r="N288" s="560" t="str">
        <f>IF($B288=Statistika!$F$63,'Help-list'!$BD287*'Help-list'!$V$6,IF($B288=Statistika!$F$64,'Help-list'!$BD287*'Help-list'!$V$7,IF($B288=Statistika!$F$65,'Help-list'!$BD287*'Help-list'!$V$8,IF($B288=Statistika!$F$66,'Help-list'!$BD287*'Help-list'!$V$9,IF($B288=Statistika!$F$67,'Help-list'!$BD287*'Help-list'!$V$10,IF($B288=Statistika!$F$68,'Help-list'!$BD287*'Help-list'!$V$11,IF($B288=Statistika!$F$69,'Help-list'!$BD287*'Help-list'!$V$12,IF($B288=Statistika!$F$70,'Help-list'!$BD287*'Help-list'!$V$13,""))))))))</f>
        <v/>
      </c>
      <c r="O288" s="559"/>
      <c r="P288" s="561" t="str">
        <f>IF($B288=Statistika!$F$63,'Help-list'!$BE287*'Help-list'!$V$6,IF($B288=Statistika!$F$64,'Help-list'!$BE287*'Help-list'!$V$7,IF($B288=Statistika!$F$65,'Help-list'!$BE287*'Help-list'!$V$8,IF($B288=Statistika!$F$66,'Help-list'!$BE287*'Help-list'!$V$9,IF($B288=Statistika!$F$67,'Help-list'!$BE287*'Help-list'!$V$10,IF($B288=Statistika!$F$68,'Help-list'!$BE287*'Help-list'!$V$11,IF($B288=Statistika!$F$69,'Help-list'!$BE287*'Help-list'!$V$12,IF($B288=Statistika!$F$70,'Help-list'!$BE287*'Help-list'!$V$13,""))))))))</f>
        <v/>
      </c>
      <c r="Q288" s="562" t="str">
        <f t="shared" si="11"/>
        <v/>
      </c>
      <c r="R288" s="563" t="str">
        <f>IF($B288=Statistika!$F$63,'Help-list'!$BF287*'Help-list'!$V$6,IF($B288=Statistika!$F$64,'Help-list'!$BF287*'Help-list'!$V$7,IF($B288=Statistika!$F$65,'Help-list'!$BF287*'Help-list'!$V$8,IF($B288=Statistika!$F$66,'Help-list'!$BF287*'Help-list'!$V$9,IF($B288=Statistika!$F$67,'Help-list'!$BF287*'Help-list'!$V$10,IF($B288=Statistika!$F$68,'Help-list'!$BF287*'Help-list'!$V$11,IF($B288=Statistika!$F$69,'Help-list'!$BF287*'Help-list'!$V$12,IF($B288=Statistika!$F$70,'Help-list'!$BF287*'Help-list'!$V$13,""))))))))</f>
        <v/>
      </c>
      <c r="S288" s="564"/>
      <c r="T288" s="565" t="str">
        <f>IF($B288=Statistika!$F$63,'Help-list'!$BG287*'Help-list'!$V$6,IF($B288=Statistika!$F$64,'Help-list'!$BG287*'Help-list'!$V$7,IF($B288=Statistika!$F$65,'Help-list'!$BG287*'Help-list'!$V$8,IF($B288=Statistika!$F$66,'Help-list'!$BG287*'Help-list'!$V$9,IF($B288=Statistika!$F$67,'Help-list'!$BG287*'Help-list'!$V$10,IF($B288=Statistika!$F$68,'Help-list'!$BG287*'Help-list'!$V$11,IF($B288=Statistika!$F$69,'Help-list'!$BG287*'Help-list'!$V$12,IF($B288=Statistika!$F$70,'Help-list'!$BG287*'Help-list'!$V$13,""))))))))</f>
        <v/>
      </c>
      <c r="U288" s="564"/>
      <c r="V288" s="565" t="str">
        <f>IF($B288=Statistika!$F$63,'Help-list'!$BH287*'Help-list'!$V$6,IF($B288=Statistika!$F$64,'Help-list'!$BH287*'Help-list'!$V$7,IF($B288=Statistika!$F$65,'Help-list'!$BH287*'Help-list'!$V$8,IF($B288=Statistika!$F$66,'Help-list'!$BH287*'Help-list'!$V$9,IF($B288=Statistika!$F$67,'Help-list'!$BH287*'Help-list'!$V$10,IF($B288=Statistika!$F$68,'Help-list'!$BH287*'Help-list'!$V$11,IF($B288=Statistika!$F$69,'Help-list'!$BH287*'Help-list'!$V$12,IF($B288=Statistika!$F$70,'Help-list'!$BH287*'Help-list'!$V$13,""))))))))</f>
        <v/>
      </c>
      <c r="W288" s="566"/>
      <c r="X288" s="567"/>
      <c r="Y288" s="567"/>
      <c r="Z288" s="567"/>
      <c r="AA288" s="567"/>
      <c r="AB288" s="567"/>
      <c r="AC288" s="567"/>
      <c r="AD288" s="567"/>
      <c r="AE288" s="347"/>
      <c r="AF288" s="568"/>
    </row>
    <row r="289" spans="1:32">
      <c r="A289" s="38"/>
      <c r="B289" s="10"/>
      <c r="C289" s="555"/>
      <c r="D289" s="556"/>
      <c r="E289" s="555"/>
      <c r="F289" s="28"/>
      <c r="G289" s="557" t="str">
        <f t="shared" si="12"/>
        <v/>
      </c>
      <c r="H289" s="558"/>
      <c r="I289" s="542"/>
      <c r="J289" s="10"/>
      <c r="K289" s="559"/>
      <c r="L289" s="559"/>
      <c r="M289" s="559"/>
      <c r="N289" s="560" t="str">
        <f>IF($B289=Statistika!$F$63,'Help-list'!$BD288*'Help-list'!$V$6,IF($B289=Statistika!$F$64,'Help-list'!$BD288*'Help-list'!$V$7,IF($B289=Statistika!$F$65,'Help-list'!$BD288*'Help-list'!$V$8,IF($B289=Statistika!$F$66,'Help-list'!$BD288*'Help-list'!$V$9,IF($B289=Statistika!$F$67,'Help-list'!$BD288*'Help-list'!$V$10,IF($B289=Statistika!$F$68,'Help-list'!$BD288*'Help-list'!$V$11,IF($B289=Statistika!$F$69,'Help-list'!$BD288*'Help-list'!$V$12,IF($B289=Statistika!$F$70,'Help-list'!$BD288*'Help-list'!$V$13,""))))))))</f>
        <v/>
      </c>
      <c r="O289" s="559"/>
      <c r="P289" s="561" t="str">
        <f>IF($B289=Statistika!$F$63,'Help-list'!$BE288*'Help-list'!$V$6,IF($B289=Statistika!$F$64,'Help-list'!$BE288*'Help-list'!$V$7,IF($B289=Statistika!$F$65,'Help-list'!$BE288*'Help-list'!$V$8,IF($B289=Statistika!$F$66,'Help-list'!$BE288*'Help-list'!$V$9,IF($B289=Statistika!$F$67,'Help-list'!$BE288*'Help-list'!$V$10,IF($B289=Statistika!$F$68,'Help-list'!$BE288*'Help-list'!$V$11,IF($B289=Statistika!$F$69,'Help-list'!$BE288*'Help-list'!$V$12,IF($B289=Statistika!$F$70,'Help-list'!$BE288*'Help-list'!$V$13,""))))))))</f>
        <v/>
      </c>
      <c r="Q289" s="562" t="str">
        <f t="shared" si="11"/>
        <v/>
      </c>
      <c r="R289" s="563" t="str">
        <f>IF($B289=Statistika!$F$63,'Help-list'!$BF288*'Help-list'!$V$6,IF($B289=Statistika!$F$64,'Help-list'!$BF288*'Help-list'!$V$7,IF($B289=Statistika!$F$65,'Help-list'!$BF288*'Help-list'!$V$8,IF($B289=Statistika!$F$66,'Help-list'!$BF288*'Help-list'!$V$9,IF($B289=Statistika!$F$67,'Help-list'!$BF288*'Help-list'!$V$10,IF($B289=Statistika!$F$68,'Help-list'!$BF288*'Help-list'!$V$11,IF($B289=Statistika!$F$69,'Help-list'!$BF288*'Help-list'!$V$12,IF($B289=Statistika!$F$70,'Help-list'!$BF288*'Help-list'!$V$13,""))))))))</f>
        <v/>
      </c>
      <c r="S289" s="564"/>
      <c r="T289" s="565" t="str">
        <f>IF($B289=Statistika!$F$63,'Help-list'!$BG288*'Help-list'!$V$6,IF($B289=Statistika!$F$64,'Help-list'!$BG288*'Help-list'!$V$7,IF($B289=Statistika!$F$65,'Help-list'!$BG288*'Help-list'!$V$8,IF($B289=Statistika!$F$66,'Help-list'!$BG288*'Help-list'!$V$9,IF($B289=Statistika!$F$67,'Help-list'!$BG288*'Help-list'!$V$10,IF($B289=Statistika!$F$68,'Help-list'!$BG288*'Help-list'!$V$11,IF($B289=Statistika!$F$69,'Help-list'!$BG288*'Help-list'!$V$12,IF($B289=Statistika!$F$70,'Help-list'!$BG288*'Help-list'!$V$13,""))))))))</f>
        <v/>
      </c>
      <c r="U289" s="564"/>
      <c r="V289" s="565" t="str">
        <f>IF($B289=Statistika!$F$63,'Help-list'!$BH288*'Help-list'!$V$6,IF($B289=Statistika!$F$64,'Help-list'!$BH288*'Help-list'!$V$7,IF($B289=Statistika!$F$65,'Help-list'!$BH288*'Help-list'!$V$8,IF($B289=Statistika!$F$66,'Help-list'!$BH288*'Help-list'!$V$9,IF($B289=Statistika!$F$67,'Help-list'!$BH288*'Help-list'!$V$10,IF($B289=Statistika!$F$68,'Help-list'!$BH288*'Help-list'!$V$11,IF($B289=Statistika!$F$69,'Help-list'!$BH288*'Help-list'!$V$12,IF($B289=Statistika!$F$70,'Help-list'!$BH288*'Help-list'!$V$13,""))))))))</f>
        <v/>
      </c>
      <c r="W289" s="566"/>
      <c r="X289" s="567"/>
      <c r="Y289" s="567"/>
      <c r="Z289" s="567"/>
      <c r="AA289" s="567"/>
      <c r="AB289" s="567"/>
      <c r="AC289" s="567"/>
      <c r="AD289" s="567"/>
      <c r="AE289" s="347"/>
      <c r="AF289" s="568"/>
    </row>
    <row r="290" spans="1:32">
      <c r="A290" s="38"/>
      <c r="B290" s="10"/>
      <c r="C290" s="555"/>
      <c r="D290" s="556"/>
      <c r="E290" s="555"/>
      <c r="F290" s="28"/>
      <c r="G290" s="557" t="str">
        <f t="shared" si="12"/>
        <v/>
      </c>
      <c r="H290" s="558"/>
      <c r="I290" s="542"/>
      <c r="J290" s="10"/>
      <c r="K290" s="559"/>
      <c r="L290" s="559"/>
      <c r="M290" s="559"/>
      <c r="N290" s="560" t="str">
        <f>IF($B290=Statistika!$F$63,'Help-list'!$BD289*'Help-list'!$V$6,IF($B290=Statistika!$F$64,'Help-list'!$BD289*'Help-list'!$V$7,IF($B290=Statistika!$F$65,'Help-list'!$BD289*'Help-list'!$V$8,IF($B290=Statistika!$F$66,'Help-list'!$BD289*'Help-list'!$V$9,IF($B290=Statistika!$F$67,'Help-list'!$BD289*'Help-list'!$V$10,IF($B290=Statistika!$F$68,'Help-list'!$BD289*'Help-list'!$V$11,IF($B290=Statistika!$F$69,'Help-list'!$BD289*'Help-list'!$V$12,IF($B290=Statistika!$F$70,'Help-list'!$BD289*'Help-list'!$V$13,""))))))))</f>
        <v/>
      </c>
      <c r="O290" s="559"/>
      <c r="P290" s="561" t="str">
        <f>IF($B290=Statistika!$F$63,'Help-list'!$BE289*'Help-list'!$V$6,IF($B290=Statistika!$F$64,'Help-list'!$BE289*'Help-list'!$V$7,IF($B290=Statistika!$F$65,'Help-list'!$BE289*'Help-list'!$V$8,IF($B290=Statistika!$F$66,'Help-list'!$BE289*'Help-list'!$V$9,IF($B290=Statistika!$F$67,'Help-list'!$BE289*'Help-list'!$V$10,IF($B290=Statistika!$F$68,'Help-list'!$BE289*'Help-list'!$V$11,IF($B290=Statistika!$F$69,'Help-list'!$BE289*'Help-list'!$V$12,IF($B290=Statistika!$F$70,'Help-list'!$BE289*'Help-list'!$V$13,""))))))))</f>
        <v/>
      </c>
      <c r="Q290" s="562" t="str">
        <f t="shared" si="11"/>
        <v/>
      </c>
      <c r="R290" s="563" t="str">
        <f>IF($B290=Statistika!$F$63,'Help-list'!$BF289*'Help-list'!$V$6,IF($B290=Statistika!$F$64,'Help-list'!$BF289*'Help-list'!$V$7,IF($B290=Statistika!$F$65,'Help-list'!$BF289*'Help-list'!$V$8,IF($B290=Statistika!$F$66,'Help-list'!$BF289*'Help-list'!$V$9,IF($B290=Statistika!$F$67,'Help-list'!$BF289*'Help-list'!$V$10,IF($B290=Statistika!$F$68,'Help-list'!$BF289*'Help-list'!$V$11,IF($B290=Statistika!$F$69,'Help-list'!$BF289*'Help-list'!$V$12,IF($B290=Statistika!$F$70,'Help-list'!$BF289*'Help-list'!$V$13,""))))))))</f>
        <v/>
      </c>
      <c r="S290" s="564"/>
      <c r="T290" s="565" t="str">
        <f>IF($B290=Statistika!$F$63,'Help-list'!$BG289*'Help-list'!$V$6,IF($B290=Statistika!$F$64,'Help-list'!$BG289*'Help-list'!$V$7,IF($B290=Statistika!$F$65,'Help-list'!$BG289*'Help-list'!$V$8,IF($B290=Statistika!$F$66,'Help-list'!$BG289*'Help-list'!$V$9,IF($B290=Statistika!$F$67,'Help-list'!$BG289*'Help-list'!$V$10,IF($B290=Statistika!$F$68,'Help-list'!$BG289*'Help-list'!$V$11,IF($B290=Statistika!$F$69,'Help-list'!$BG289*'Help-list'!$V$12,IF($B290=Statistika!$F$70,'Help-list'!$BG289*'Help-list'!$V$13,""))))))))</f>
        <v/>
      </c>
      <c r="U290" s="564"/>
      <c r="V290" s="565" t="str">
        <f>IF($B290=Statistika!$F$63,'Help-list'!$BH289*'Help-list'!$V$6,IF($B290=Statistika!$F$64,'Help-list'!$BH289*'Help-list'!$V$7,IF($B290=Statistika!$F$65,'Help-list'!$BH289*'Help-list'!$V$8,IF($B290=Statistika!$F$66,'Help-list'!$BH289*'Help-list'!$V$9,IF($B290=Statistika!$F$67,'Help-list'!$BH289*'Help-list'!$V$10,IF($B290=Statistika!$F$68,'Help-list'!$BH289*'Help-list'!$V$11,IF($B290=Statistika!$F$69,'Help-list'!$BH289*'Help-list'!$V$12,IF($B290=Statistika!$F$70,'Help-list'!$BH289*'Help-list'!$V$13,""))))))))</f>
        <v/>
      </c>
      <c r="W290" s="566"/>
      <c r="X290" s="567"/>
      <c r="Y290" s="567"/>
      <c r="Z290" s="567"/>
      <c r="AA290" s="567"/>
      <c r="AB290" s="567"/>
      <c r="AC290" s="567"/>
      <c r="AD290" s="567"/>
      <c r="AE290" s="347"/>
      <c r="AF290" s="568"/>
    </row>
    <row r="291" spans="1:32">
      <c r="A291" s="38"/>
      <c r="B291" s="10"/>
      <c r="C291" s="555"/>
      <c r="D291" s="556"/>
      <c r="E291" s="555"/>
      <c r="F291" s="28"/>
      <c r="G291" s="557" t="str">
        <f t="shared" si="12"/>
        <v/>
      </c>
      <c r="H291" s="558"/>
      <c r="I291" s="542"/>
      <c r="J291" s="10"/>
      <c r="K291" s="559"/>
      <c r="L291" s="559"/>
      <c r="M291" s="559"/>
      <c r="N291" s="560" t="str">
        <f>IF($B291=Statistika!$F$63,'Help-list'!$BD290*'Help-list'!$V$6,IF($B291=Statistika!$F$64,'Help-list'!$BD290*'Help-list'!$V$7,IF($B291=Statistika!$F$65,'Help-list'!$BD290*'Help-list'!$V$8,IF($B291=Statistika!$F$66,'Help-list'!$BD290*'Help-list'!$V$9,IF($B291=Statistika!$F$67,'Help-list'!$BD290*'Help-list'!$V$10,IF($B291=Statistika!$F$68,'Help-list'!$BD290*'Help-list'!$V$11,IF($B291=Statistika!$F$69,'Help-list'!$BD290*'Help-list'!$V$12,IF($B291=Statistika!$F$70,'Help-list'!$BD290*'Help-list'!$V$13,""))))))))</f>
        <v/>
      </c>
      <c r="O291" s="559"/>
      <c r="P291" s="561" t="str">
        <f>IF($B291=Statistika!$F$63,'Help-list'!$BE290*'Help-list'!$V$6,IF($B291=Statistika!$F$64,'Help-list'!$BE290*'Help-list'!$V$7,IF($B291=Statistika!$F$65,'Help-list'!$BE290*'Help-list'!$V$8,IF($B291=Statistika!$F$66,'Help-list'!$BE290*'Help-list'!$V$9,IF($B291=Statistika!$F$67,'Help-list'!$BE290*'Help-list'!$V$10,IF($B291=Statistika!$F$68,'Help-list'!$BE290*'Help-list'!$V$11,IF($B291=Statistika!$F$69,'Help-list'!$BE290*'Help-list'!$V$12,IF($B291=Statistika!$F$70,'Help-list'!$BE290*'Help-list'!$V$13,""))))))))</f>
        <v/>
      </c>
      <c r="Q291" s="562" t="str">
        <f t="shared" si="11"/>
        <v/>
      </c>
      <c r="R291" s="563" t="str">
        <f>IF($B291=Statistika!$F$63,'Help-list'!$BF290*'Help-list'!$V$6,IF($B291=Statistika!$F$64,'Help-list'!$BF290*'Help-list'!$V$7,IF($B291=Statistika!$F$65,'Help-list'!$BF290*'Help-list'!$V$8,IF($B291=Statistika!$F$66,'Help-list'!$BF290*'Help-list'!$V$9,IF($B291=Statistika!$F$67,'Help-list'!$BF290*'Help-list'!$V$10,IF($B291=Statistika!$F$68,'Help-list'!$BF290*'Help-list'!$V$11,IF($B291=Statistika!$F$69,'Help-list'!$BF290*'Help-list'!$V$12,IF($B291=Statistika!$F$70,'Help-list'!$BF290*'Help-list'!$V$13,""))))))))</f>
        <v/>
      </c>
      <c r="S291" s="564"/>
      <c r="T291" s="565" t="str">
        <f>IF($B291=Statistika!$F$63,'Help-list'!$BG290*'Help-list'!$V$6,IF($B291=Statistika!$F$64,'Help-list'!$BG290*'Help-list'!$V$7,IF($B291=Statistika!$F$65,'Help-list'!$BG290*'Help-list'!$V$8,IF($B291=Statistika!$F$66,'Help-list'!$BG290*'Help-list'!$V$9,IF($B291=Statistika!$F$67,'Help-list'!$BG290*'Help-list'!$V$10,IF($B291=Statistika!$F$68,'Help-list'!$BG290*'Help-list'!$V$11,IF($B291=Statistika!$F$69,'Help-list'!$BG290*'Help-list'!$V$12,IF($B291=Statistika!$F$70,'Help-list'!$BG290*'Help-list'!$V$13,""))))))))</f>
        <v/>
      </c>
      <c r="U291" s="564"/>
      <c r="V291" s="565" t="str">
        <f>IF($B291=Statistika!$F$63,'Help-list'!$BH290*'Help-list'!$V$6,IF($B291=Statistika!$F$64,'Help-list'!$BH290*'Help-list'!$V$7,IF($B291=Statistika!$F$65,'Help-list'!$BH290*'Help-list'!$V$8,IF($B291=Statistika!$F$66,'Help-list'!$BH290*'Help-list'!$V$9,IF($B291=Statistika!$F$67,'Help-list'!$BH290*'Help-list'!$V$10,IF($B291=Statistika!$F$68,'Help-list'!$BH290*'Help-list'!$V$11,IF($B291=Statistika!$F$69,'Help-list'!$BH290*'Help-list'!$V$12,IF($B291=Statistika!$F$70,'Help-list'!$BH290*'Help-list'!$V$13,""))))))))</f>
        <v/>
      </c>
      <c r="W291" s="566"/>
      <c r="X291" s="567"/>
      <c r="Y291" s="567"/>
      <c r="Z291" s="567"/>
      <c r="AA291" s="567"/>
      <c r="AB291" s="567"/>
      <c r="AC291" s="567"/>
      <c r="AD291" s="567"/>
      <c r="AE291" s="347"/>
      <c r="AF291" s="568"/>
    </row>
    <row r="292" spans="1:32">
      <c r="A292" s="38"/>
      <c r="B292" s="10"/>
      <c r="C292" s="555"/>
      <c r="D292" s="556"/>
      <c r="E292" s="555"/>
      <c r="F292" s="28"/>
      <c r="G292" s="557" t="str">
        <f t="shared" si="12"/>
        <v/>
      </c>
      <c r="H292" s="558"/>
      <c r="I292" s="542"/>
      <c r="J292" s="10"/>
      <c r="K292" s="559"/>
      <c r="L292" s="559"/>
      <c r="M292" s="559"/>
      <c r="N292" s="560" t="str">
        <f>IF($B292=Statistika!$F$63,'Help-list'!$BD291*'Help-list'!$V$6,IF($B292=Statistika!$F$64,'Help-list'!$BD291*'Help-list'!$V$7,IF($B292=Statistika!$F$65,'Help-list'!$BD291*'Help-list'!$V$8,IF($B292=Statistika!$F$66,'Help-list'!$BD291*'Help-list'!$V$9,IF($B292=Statistika!$F$67,'Help-list'!$BD291*'Help-list'!$V$10,IF($B292=Statistika!$F$68,'Help-list'!$BD291*'Help-list'!$V$11,IF($B292=Statistika!$F$69,'Help-list'!$BD291*'Help-list'!$V$12,IF($B292=Statistika!$F$70,'Help-list'!$BD291*'Help-list'!$V$13,""))))))))</f>
        <v/>
      </c>
      <c r="O292" s="559"/>
      <c r="P292" s="561" t="str">
        <f>IF($B292=Statistika!$F$63,'Help-list'!$BE291*'Help-list'!$V$6,IF($B292=Statistika!$F$64,'Help-list'!$BE291*'Help-list'!$V$7,IF($B292=Statistika!$F$65,'Help-list'!$BE291*'Help-list'!$V$8,IF($B292=Statistika!$F$66,'Help-list'!$BE291*'Help-list'!$V$9,IF($B292=Statistika!$F$67,'Help-list'!$BE291*'Help-list'!$V$10,IF($B292=Statistika!$F$68,'Help-list'!$BE291*'Help-list'!$V$11,IF($B292=Statistika!$F$69,'Help-list'!$BE291*'Help-list'!$V$12,IF($B292=Statistika!$F$70,'Help-list'!$BE291*'Help-list'!$V$13,""))))))))</f>
        <v/>
      </c>
      <c r="Q292" s="562" t="str">
        <f t="shared" si="11"/>
        <v/>
      </c>
      <c r="R292" s="563" t="str">
        <f>IF($B292=Statistika!$F$63,'Help-list'!$BF291*'Help-list'!$V$6,IF($B292=Statistika!$F$64,'Help-list'!$BF291*'Help-list'!$V$7,IF($B292=Statistika!$F$65,'Help-list'!$BF291*'Help-list'!$V$8,IF($B292=Statistika!$F$66,'Help-list'!$BF291*'Help-list'!$V$9,IF($B292=Statistika!$F$67,'Help-list'!$BF291*'Help-list'!$V$10,IF($B292=Statistika!$F$68,'Help-list'!$BF291*'Help-list'!$V$11,IF($B292=Statistika!$F$69,'Help-list'!$BF291*'Help-list'!$V$12,IF($B292=Statistika!$F$70,'Help-list'!$BF291*'Help-list'!$V$13,""))))))))</f>
        <v/>
      </c>
      <c r="S292" s="564"/>
      <c r="T292" s="565" t="str">
        <f>IF($B292=Statistika!$F$63,'Help-list'!$BG291*'Help-list'!$V$6,IF($B292=Statistika!$F$64,'Help-list'!$BG291*'Help-list'!$V$7,IF($B292=Statistika!$F$65,'Help-list'!$BG291*'Help-list'!$V$8,IF($B292=Statistika!$F$66,'Help-list'!$BG291*'Help-list'!$V$9,IF($B292=Statistika!$F$67,'Help-list'!$BG291*'Help-list'!$V$10,IF($B292=Statistika!$F$68,'Help-list'!$BG291*'Help-list'!$V$11,IF($B292=Statistika!$F$69,'Help-list'!$BG291*'Help-list'!$V$12,IF($B292=Statistika!$F$70,'Help-list'!$BG291*'Help-list'!$V$13,""))))))))</f>
        <v/>
      </c>
      <c r="U292" s="564"/>
      <c r="V292" s="565" t="str">
        <f>IF($B292=Statistika!$F$63,'Help-list'!$BH291*'Help-list'!$V$6,IF($B292=Statistika!$F$64,'Help-list'!$BH291*'Help-list'!$V$7,IF($B292=Statistika!$F$65,'Help-list'!$BH291*'Help-list'!$V$8,IF($B292=Statistika!$F$66,'Help-list'!$BH291*'Help-list'!$V$9,IF($B292=Statistika!$F$67,'Help-list'!$BH291*'Help-list'!$V$10,IF($B292=Statistika!$F$68,'Help-list'!$BH291*'Help-list'!$V$11,IF($B292=Statistika!$F$69,'Help-list'!$BH291*'Help-list'!$V$12,IF($B292=Statistika!$F$70,'Help-list'!$BH291*'Help-list'!$V$13,""))))))))</f>
        <v/>
      </c>
      <c r="W292" s="566"/>
      <c r="X292" s="567"/>
      <c r="Y292" s="567"/>
      <c r="Z292" s="567"/>
      <c r="AA292" s="567"/>
      <c r="AB292" s="567"/>
      <c r="AC292" s="567"/>
      <c r="AD292" s="567"/>
      <c r="AE292" s="347"/>
      <c r="AF292" s="568"/>
    </row>
    <row r="293" spans="1:32">
      <c r="A293" s="38"/>
      <c r="B293" s="10"/>
      <c r="C293" s="555"/>
      <c r="D293" s="556"/>
      <c r="E293" s="555"/>
      <c r="F293" s="28"/>
      <c r="G293" s="557" t="str">
        <f t="shared" si="12"/>
        <v/>
      </c>
      <c r="H293" s="558"/>
      <c r="I293" s="542"/>
      <c r="J293" s="10"/>
      <c r="K293" s="559"/>
      <c r="L293" s="559"/>
      <c r="M293" s="559"/>
      <c r="N293" s="560" t="str">
        <f>IF($B293=Statistika!$F$63,'Help-list'!$BD292*'Help-list'!$V$6,IF($B293=Statistika!$F$64,'Help-list'!$BD292*'Help-list'!$V$7,IF($B293=Statistika!$F$65,'Help-list'!$BD292*'Help-list'!$V$8,IF($B293=Statistika!$F$66,'Help-list'!$BD292*'Help-list'!$V$9,IF($B293=Statistika!$F$67,'Help-list'!$BD292*'Help-list'!$V$10,IF($B293=Statistika!$F$68,'Help-list'!$BD292*'Help-list'!$V$11,IF($B293=Statistika!$F$69,'Help-list'!$BD292*'Help-list'!$V$12,IF($B293=Statistika!$F$70,'Help-list'!$BD292*'Help-list'!$V$13,""))))))))</f>
        <v/>
      </c>
      <c r="O293" s="559"/>
      <c r="P293" s="561" t="str">
        <f>IF($B293=Statistika!$F$63,'Help-list'!$BE292*'Help-list'!$V$6,IF($B293=Statistika!$F$64,'Help-list'!$BE292*'Help-list'!$V$7,IF($B293=Statistika!$F$65,'Help-list'!$BE292*'Help-list'!$V$8,IF($B293=Statistika!$F$66,'Help-list'!$BE292*'Help-list'!$V$9,IF($B293=Statistika!$F$67,'Help-list'!$BE292*'Help-list'!$V$10,IF($B293=Statistika!$F$68,'Help-list'!$BE292*'Help-list'!$V$11,IF($B293=Statistika!$F$69,'Help-list'!$BE292*'Help-list'!$V$12,IF($B293=Statistika!$F$70,'Help-list'!$BE292*'Help-list'!$V$13,""))))))))</f>
        <v/>
      </c>
      <c r="Q293" s="562" t="str">
        <f t="shared" si="11"/>
        <v/>
      </c>
      <c r="R293" s="563" t="str">
        <f>IF($B293=Statistika!$F$63,'Help-list'!$BF292*'Help-list'!$V$6,IF($B293=Statistika!$F$64,'Help-list'!$BF292*'Help-list'!$V$7,IF($B293=Statistika!$F$65,'Help-list'!$BF292*'Help-list'!$V$8,IF($B293=Statistika!$F$66,'Help-list'!$BF292*'Help-list'!$V$9,IF($B293=Statistika!$F$67,'Help-list'!$BF292*'Help-list'!$V$10,IF($B293=Statistika!$F$68,'Help-list'!$BF292*'Help-list'!$V$11,IF($B293=Statistika!$F$69,'Help-list'!$BF292*'Help-list'!$V$12,IF($B293=Statistika!$F$70,'Help-list'!$BF292*'Help-list'!$V$13,""))))))))</f>
        <v/>
      </c>
      <c r="S293" s="564"/>
      <c r="T293" s="565" t="str">
        <f>IF($B293=Statistika!$F$63,'Help-list'!$BG292*'Help-list'!$V$6,IF($B293=Statistika!$F$64,'Help-list'!$BG292*'Help-list'!$V$7,IF($B293=Statistika!$F$65,'Help-list'!$BG292*'Help-list'!$V$8,IF($B293=Statistika!$F$66,'Help-list'!$BG292*'Help-list'!$V$9,IF($B293=Statistika!$F$67,'Help-list'!$BG292*'Help-list'!$V$10,IF($B293=Statistika!$F$68,'Help-list'!$BG292*'Help-list'!$V$11,IF($B293=Statistika!$F$69,'Help-list'!$BG292*'Help-list'!$V$12,IF($B293=Statistika!$F$70,'Help-list'!$BG292*'Help-list'!$V$13,""))))))))</f>
        <v/>
      </c>
      <c r="U293" s="564"/>
      <c r="V293" s="565" t="str">
        <f>IF($B293=Statistika!$F$63,'Help-list'!$BH292*'Help-list'!$V$6,IF($B293=Statistika!$F$64,'Help-list'!$BH292*'Help-list'!$V$7,IF($B293=Statistika!$F$65,'Help-list'!$BH292*'Help-list'!$V$8,IF($B293=Statistika!$F$66,'Help-list'!$BH292*'Help-list'!$V$9,IF($B293=Statistika!$F$67,'Help-list'!$BH292*'Help-list'!$V$10,IF($B293=Statistika!$F$68,'Help-list'!$BH292*'Help-list'!$V$11,IF($B293=Statistika!$F$69,'Help-list'!$BH292*'Help-list'!$V$12,IF($B293=Statistika!$F$70,'Help-list'!$BH292*'Help-list'!$V$13,""))))))))</f>
        <v/>
      </c>
      <c r="W293" s="566"/>
      <c r="X293" s="567"/>
      <c r="Y293" s="567"/>
      <c r="Z293" s="567"/>
      <c r="AA293" s="567"/>
      <c r="AB293" s="567"/>
      <c r="AC293" s="567"/>
      <c r="AD293" s="567"/>
      <c r="AE293" s="347"/>
      <c r="AF293" s="568"/>
    </row>
    <row r="294" spans="1:32">
      <c r="A294" s="38"/>
      <c r="B294" s="10"/>
      <c r="C294" s="555"/>
      <c r="D294" s="556"/>
      <c r="E294" s="555"/>
      <c r="F294" s="28"/>
      <c r="G294" s="557" t="str">
        <f t="shared" si="12"/>
        <v/>
      </c>
      <c r="H294" s="558"/>
      <c r="I294" s="542"/>
      <c r="J294" s="10"/>
      <c r="K294" s="559"/>
      <c r="L294" s="559"/>
      <c r="M294" s="559"/>
      <c r="N294" s="560" t="str">
        <f>IF($B294=Statistika!$F$63,'Help-list'!$BD293*'Help-list'!$V$6,IF($B294=Statistika!$F$64,'Help-list'!$BD293*'Help-list'!$V$7,IF($B294=Statistika!$F$65,'Help-list'!$BD293*'Help-list'!$V$8,IF($B294=Statistika!$F$66,'Help-list'!$BD293*'Help-list'!$V$9,IF($B294=Statistika!$F$67,'Help-list'!$BD293*'Help-list'!$V$10,IF($B294=Statistika!$F$68,'Help-list'!$BD293*'Help-list'!$V$11,IF($B294=Statistika!$F$69,'Help-list'!$BD293*'Help-list'!$V$12,IF($B294=Statistika!$F$70,'Help-list'!$BD293*'Help-list'!$V$13,""))))))))</f>
        <v/>
      </c>
      <c r="O294" s="559"/>
      <c r="P294" s="561" t="str">
        <f>IF($B294=Statistika!$F$63,'Help-list'!$BE293*'Help-list'!$V$6,IF($B294=Statistika!$F$64,'Help-list'!$BE293*'Help-list'!$V$7,IF($B294=Statistika!$F$65,'Help-list'!$BE293*'Help-list'!$V$8,IF($B294=Statistika!$F$66,'Help-list'!$BE293*'Help-list'!$V$9,IF($B294=Statistika!$F$67,'Help-list'!$BE293*'Help-list'!$V$10,IF($B294=Statistika!$F$68,'Help-list'!$BE293*'Help-list'!$V$11,IF($B294=Statistika!$F$69,'Help-list'!$BE293*'Help-list'!$V$12,IF($B294=Statistika!$F$70,'Help-list'!$BE293*'Help-list'!$V$13,""))))))))</f>
        <v/>
      </c>
      <c r="Q294" s="562" t="str">
        <f t="shared" si="11"/>
        <v/>
      </c>
      <c r="R294" s="563" t="str">
        <f>IF($B294=Statistika!$F$63,'Help-list'!$BF293*'Help-list'!$V$6,IF($B294=Statistika!$F$64,'Help-list'!$BF293*'Help-list'!$V$7,IF($B294=Statistika!$F$65,'Help-list'!$BF293*'Help-list'!$V$8,IF($B294=Statistika!$F$66,'Help-list'!$BF293*'Help-list'!$V$9,IF($B294=Statistika!$F$67,'Help-list'!$BF293*'Help-list'!$V$10,IF($B294=Statistika!$F$68,'Help-list'!$BF293*'Help-list'!$V$11,IF($B294=Statistika!$F$69,'Help-list'!$BF293*'Help-list'!$V$12,IF($B294=Statistika!$F$70,'Help-list'!$BF293*'Help-list'!$V$13,""))))))))</f>
        <v/>
      </c>
      <c r="S294" s="564"/>
      <c r="T294" s="565" t="str">
        <f>IF($B294=Statistika!$F$63,'Help-list'!$BG293*'Help-list'!$V$6,IF($B294=Statistika!$F$64,'Help-list'!$BG293*'Help-list'!$V$7,IF($B294=Statistika!$F$65,'Help-list'!$BG293*'Help-list'!$V$8,IF($B294=Statistika!$F$66,'Help-list'!$BG293*'Help-list'!$V$9,IF($B294=Statistika!$F$67,'Help-list'!$BG293*'Help-list'!$V$10,IF($B294=Statistika!$F$68,'Help-list'!$BG293*'Help-list'!$V$11,IF($B294=Statistika!$F$69,'Help-list'!$BG293*'Help-list'!$V$12,IF($B294=Statistika!$F$70,'Help-list'!$BG293*'Help-list'!$V$13,""))))))))</f>
        <v/>
      </c>
      <c r="U294" s="564"/>
      <c r="V294" s="565" t="str">
        <f>IF($B294=Statistika!$F$63,'Help-list'!$BH293*'Help-list'!$V$6,IF($B294=Statistika!$F$64,'Help-list'!$BH293*'Help-list'!$V$7,IF($B294=Statistika!$F$65,'Help-list'!$BH293*'Help-list'!$V$8,IF($B294=Statistika!$F$66,'Help-list'!$BH293*'Help-list'!$V$9,IF($B294=Statistika!$F$67,'Help-list'!$BH293*'Help-list'!$V$10,IF($B294=Statistika!$F$68,'Help-list'!$BH293*'Help-list'!$V$11,IF($B294=Statistika!$F$69,'Help-list'!$BH293*'Help-list'!$V$12,IF($B294=Statistika!$F$70,'Help-list'!$BH293*'Help-list'!$V$13,""))))))))</f>
        <v/>
      </c>
      <c r="W294" s="566"/>
      <c r="X294" s="567"/>
      <c r="Y294" s="567"/>
      <c r="Z294" s="567"/>
      <c r="AA294" s="567"/>
      <c r="AB294" s="567"/>
      <c r="AC294" s="567"/>
      <c r="AD294" s="567"/>
      <c r="AE294" s="347"/>
      <c r="AF294" s="568"/>
    </row>
    <row r="295" spans="1:32">
      <c r="A295" s="38"/>
      <c r="B295" s="10"/>
      <c r="C295" s="555"/>
      <c r="D295" s="556"/>
      <c r="E295" s="555"/>
      <c r="F295" s="28"/>
      <c r="G295" s="557" t="str">
        <f t="shared" si="12"/>
        <v/>
      </c>
      <c r="H295" s="558"/>
      <c r="I295" s="542"/>
      <c r="J295" s="10"/>
      <c r="K295" s="559"/>
      <c r="L295" s="559"/>
      <c r="M295" s="559"/>
      <c r="N295" s="560" t="str">
        <f>IF($B295=Statistika!$F$63,'Help-list'!$BD294*'Help-list'!$V$6,IF($B295=Statistika!$F$64,'Help-list'!$BD294*'Help-list'!$V$7,IF($B295=Statistika!$F$65,'Help-list'!$BD294*'Help-list'!$V$8,IF($B295=Statistika!$F$66,'Help-list'!$BD294*'Help-list'!$V$9,IF($B295=Statistika!$F$67,'Help-list'!$BD294*'Help-list'!$V$10,IF($B295=Statistika!$F$68,'Help-list'!$BD294*'Help-list'!$V$11,IF($B295=Statistika!$F$69,'Help-list'!$BD294*'Help-list'!$V$12,IF($B295=Statistika!$F$70,'Help-list'!$BD294*'Help-list'!$V$13,""))))))))</f>
        <v/>
      </c>
      <c r="O295" s="559"/>
      <c r="P295" s="561" t="str">
        <f>IF($B295=Statistika!$F$63,'Help-list'!$BE294*'Help-list'!$V$6,IF($B295=Statistika!$F$64,'Help-list'!$BE294*'Help-list'!$V$7,IF($B295=Statistika!$F$65,'Help-list'!$BE294*'Help-list'!$V$8,IF($B295=Statistika!$F$66,'Help-list'!$BE294*'Help-list'!$V$9,IF($B295=Statistika!$F$67,'Help-list'!$BE294*'Help-list'!$V$10,IF($B295=Statistika!$F$68,'Help-list'!$BE294*'Help-list'!$V$11,IF($B295=Statistika!$F$69,'Help-list'!$BE294*'Help-list'!$V$12,IF($B295=Statistika!$F$70,'Help-list'!$BE294*'Help-list'!$V$13,""))))))))</f>
        <v/>
      </c>
      <c r="Q295" s="562" t="str">
        <f t="shared" si="11"/>
        <v/>
      </c>
      <c r="R295" s="563" t="str">
        <f>IF($B295=Statistika!$F$63,'Help-list'!$BF294*'Help-list'!$V$6,IF($B295=Statistika!$F$64,'Help-list'!$BF294*'Help-list'!$V$7,IF($B295=Statistika!$F$65,'Help-list'!$BF294*'Help-list'!$V$8,IF($B295=Statistika!$F$66,'Help-list'!$BF294*'Help-list'!$V$9,IF($B295=Statistika!$F$67,'Help-list'!$BF294*'Help-list'!$V$10,IF($B295=Statistika!$F$68,'Help-list'!$BF294*'Help-list'!$V$11,IF($B295=Statistika!$F$69,'Help-list'!$BF294*'Help-list'!$V$12,IF($B295=Statistika!$F$70,'Help-list'!$BF294*'Help-list'!$V$13,""))))))))</f>
        <v/>
      </c>
      <c r="S295" s="564"/>
      <c r="T295" s="565" t="str">
        <f>IF($B295=Statistika!$F$63,'Help-list'!$BG294*'Help-list'!$V$6,IF($B295=Statistika!$F$64,'Help-list'!$BG294*'Help-list'!$V$7,IF($B295=Statistika!$F$65,'Help-list'!$BG294*'Help-list'!$V$8,IF($B295=Statistika!$F$66,'Help-list'!$BG294*'Help-list'!$V$9,IF($B295=Statistika!$F$67,'Help-list'!$BG294*'Help-list'!$V$10,IF($B295=Statistika!$F$68,'Help-list'!$BG294*'Help-list'!$V$11,IF($B295=Statistika!$F$69,'Help-list'!$BG294*'Help-list'!$V$12,IF($B295=Statistika!$F$70,'Help-list'!$BG294*'Help-list'!$V$13,""))))))))</f>
        <v/>
      </c>
      <c r="U295" s="564"/>
      <c r="V295" s="565" t="str">
        <f>IF($B295=Statistika!$F$63,'Help-list'!$BH294*'Help-list'!$V$6,IF($B295=Statistika!$F$64,'Help-list'!$BH294*'Help-list'!$V$7,IF($B295=Statistika!$F$65,'Help-list'!$BH294*'Help-list'!$V$8,IF($B295=Statistika!$F$66,'Help-list'!$BH294*'Help-list'!$V$9,IF($B295=Statistika!$F$67,'Help-list'!$BH294*'Help-list'!$V$10,IF($B295=Statistika!$F$68,'Help-list'!$BH294*'Help-list'!$V$11,IF($B295=Statistika!$F$69,'Help-list'!$BH294*'Help-list'!$V$12,IF($B295=Statistika!$F$70,'Help-list'!$BH294*'Help-list'!$V$13,""))))))))</f>
        <v/>
      </c>
      <c r="W295" s="566"/>
      <c r="X295" s="567"/>
      <c r="Y295" s="567"/>
      <c r="Z295" s="567"/>
      <c r="AA295" s="567"/>
      <c r="AB295" s="567"/>
      <c r="AC295" s="567"/>
      <c r="AD295" s="567"/>
      <c r="AE295" s="347"/>
      <c r="AF295" s="568"/>
    </row>
    <row r="296" spans="1:32">
      <c r="A296" s="38"/>
      <c r="B296" s="10"/>
      <c r="C296" s="555"/>
      <c r="D296" s="556"/>
      <c r="E296" s="555"/>
      <c r="F296" s="28"/>
      <c r="G296" s="557" t="str">
        <f t="shared" si="12"/>
        <v/>
      </c>
      <c r="H296" s="558"/>
      <c r="I296" s="542"/>
      <c r="J296" s="10"/>
      <c r="K296" s="559"/>
      <c r="L296" s="559"/>
      <c r="M296" s="559"/>
      <c r="N296" s="560" t="str">
        <f>IF($B296=Statistika!$F$63,'Help-list'!$BD295*'Help-list'!$V$6,IF($B296=Statistika!$F$64,'Help-list'!$BD295*'Help-list'!$V$7,IF($B296=Statistika!$F$65,'Help-list'!$BD295*'Help-list'!$V$8,IF($B296=Statistika!$F$66,'Help-list'!$BD295*'Help-list'!$V$9,IF($B296=Statistika!$F$67,'Help-list'!$BD295*'Help-list'!$V$10,IF($B296=Statistika!$F$68,'Help-list'!$BD295*'Help-list'!$V$11,IF($B296=Statistika!$F$69,'Help-list'!$BD295*'Help-list'!$V$12,IF($B296=Statistika!$F$70,'Help-list'!$BD295*'Help-list'!$V$13,""))))))))</f>
        <v/>
      </c>
      <c r="O296" s="559"/>
      <c r="P296" s="561" t="str">
        <f>IF($B296=Statistika!$F$63,'Help-list'!$BE295*'Help-list'!$V$6,IF($B296=Statistika!$F$64,'Help-list'!$BE295*'Help-list'!$V$7,IF($B296=Statistika!$F$65,'Help-list'!$BE295*'Help-list'!$V$8,IF($B296=Statistika!$F$66,'Help-list'!$BE295*'Help-list'!$V$9,IF($B296=Statistika!$F$67,'Help-list'!$BE295*'Help-list'!$V$10,IF($B296=Statistika!$F$68,'Help-list'!$BE295*'Help-list'!$V$11,IF($B296=Statistika!$F$69,'Help-list'!$BE295*'Help-list'!$V$12,IF($B296=Statistika!$F$70,'Help-list'!$BE295*'Help-list'!$V$13,""))))))))</f>
        <v/>
      </c>
      <c r="Q296" s="562" t="str">
        <f t="shared" si="11"/>
        <v/>
      </c>
      <c r="R296" s="563" t="str">
        <f>IF($B296=Statistika!$F$63,'Help-list'!$BF295*'Help-list'!$V$6,IF($B296=Statistika!$F$64,'Help-list'!$BF295*'Help-list'!$V$7,IF($B296=Statistika!$F$65,'Help-list'!$BF295*'Help-list'!$V$8,IF($B296=Statistika!$F$66,'Help-list'!$BF295*'Help-list'!$V$9,IF($B296=Statistika!$F$67,'Help-list'!$BF295*'Help-list'!$V$10,IF($B296=Statistika!$F$68,'Help-list'!$BF295*'Help-list'!$V$11,IF($B296=Statistika!$F$69,'Help-list'!$BF295*'Help-list'!$V$12,IF($B296=Statistika!$F$70,'Help-list'!$BF295*'Help-list'!$V$13,""))))))))</f>
        <v/>
      </c>
      <c r="S296" s="564"/>
      <c r="T296" s="565" t="str">
        <f>IF($B296=Statistika!$F$63,'Help-list'!$BG295*'Help-list'!$V$6,IF($B296=Statistika!$F$64,'Help-list'!$BG295*'Help-list'!$V$7,IF($B296=Statistika!$F$65,'Help-list'!$BG295*'Help-list'!$V$8,IF($B296=Statistika!$F$66,'Help-list'!$BG295*'Help-list'!$V$9,IF($B296=Statistika!$F$67,'Help-list'!$BG295*'Help-list'!$V$10,IF($B296=Statistika!$F$68,'Help-list'!$BG295*'Help-list'!$V$11,IF($B296=Statistika!$F$69,'Help-list'!$BG295*'Help-list'!$V$12,IF($B296=Statistika!$F$70,'Help-list'!$BG295*'Help-list'!$V$13,""))))))))</f>
        <v/>
      </c>
      <c r="U296" s="564"/>
      <c r="V296" s="565" t="str">
        <f>IF($B296=Statistika!$F$63,'Help-list'!$BH295*'Help-list'!$V$6,IF($B296=Statistika!$F$64,'Help-list'!$BH295*'Help-list'!$V$7,IF($B296=Statistika!$F$65,'Help-list'!$BH295*'Help-list'!$V$8,IF($B296=Statistika!$F$66,'Help-list'!$BH295*'Help-list'!$V$9,IF($B296=Statistika!$F$67,'Help-list'!$BH295*'Help-list'!$V$10,IF($B296=Statistika!$F$68,'Help-list'!$BH295*'Help-list'!$V$11,IF($B296=Statistika!$F$69,'Help-list'!$BH295*'Help-list'!$V$12,IF($B296=Statistika!$F$70,'Help-list'!$BH295*'Help-list'!$V$13,""))))))))</f>
        <v/>
      </c>
      <c r="W296" s="566"/>
      <c r="X296" s="567"/>
      <c r="Y296" s="567"/>
      <c r="Z296" s="567"/>
      <c r="AA296" s="567"/>
      <c r="AB296" s="567"/>
      <c r="AC296" s="567"/>
      <c r="AD296" s="567"/>
      <c r="AE296" s="347"/>
      <c r="AF296" s="568"/>
    </row>
    <row r="297" spans="1:32">
      <c r="A297" s="38"/>
      <c r="B297" s="10"/>
      <c r="C297" s="555"/>
      <c r="D297" s="556"/>
      <c r="E297" s="555"/>
      <c r="F297" s="28"/>
      <c r="G297" s="557" t="str">
        <f t="shared" si="12"/>
        <v/>
      </c>
      <c r="H297" s="558"/>
      <c r="I297" s="542"/>
      <c r="J297" s="10"/>
      <c r="K297" s="559"/>
      <c r="L297" s="559"/>
      <c r="M297" s="559"/>
      <c r="N297" s="560" t="str">
        <f>IF($B297=Statistika!$F$63,'Help-list'!$BD296*'Help-list'!$V$6,IF($B297=Statistika!$F$64,'Help-list'!$BD296*'Help-list'!$V$7,IF($B297=Statistika!$F$65,'Help-list'!$BD296*'Help-list'!$V$8,IF($B297=Statistika!$F$66,'Help-list'!$BD296*'Help-list'!$V$9,IF($B297=Statistika!$F$67,'Help-list'!$BD296*'Help-list'!$V$10,IF($B297=Statistika!$F$68,'Help-list'!$BD296*'Help-list'!$V$11,IF($B297=Statistika!$F$69,'Help-list'!$BD296*'Help-list'!$V$12,IF($B297=Statistika!$F$70,'Help-list'!$BD296*'Help-list'!$V$13,""))))))))</f>
        <v/>
      </c>
      <c r="O297" s="559"/>
      <c r="P297" s="561" t="str">
        <f>IF($B297=Statistika!$F$63,'Help-list'!$BE296*'Help-list'!$V$6,IF($B297=Statistika!$F$64,'Help-list'!$BE296*'Help-list'!$V$7,IF($B297=Statistika!$F$65,'Help-list'!$BE296*'Help-list'!$V$8,IF($B297=Statistika!$F$66,'Help-list'!$BE296*'Help-list'!$V$9,IF($B297=Statistika!$F$67,'Help-list'!$BE296*'Help-list'!$V$10,IF($B297=Statistika!$F$68,'Help-list'!$BE296*'Help-list'!$V$11,IF($B297=Statistika!$F$69,'Help-list'!$BE296*'Help-list'!$V$12,IF($B297=Statistika!$F$70,'Help-list'!$BE296*'Help-list'!$V$13,""))))))))</f>
        <v/>
      </c>
      <c r="Q297" s="562" t="str">
        <f t="shared" si="11"/>
        <v/>
      </c>
      <c r="R297" s="563" t="str">
        <f>IF($B297=Statistika!$F$63,'Help-list'!$BF296*'Help-list'!$V$6,IF($B297=Statistika!$F$64,'Help-list'!$BF296*'Help-list'!$V$7,IF($B297=Statistika!$F$65,'Help-list'!$BF296*'Help-list'!$V$8,IF($B297=Statistika!$F$66,'Help-list'!$BF296*'Help-list'!$V$9,IF($B297=Statistika!$F$67,'Help-list'!$BF296*'Help-list'!$V$10,IF($B297=Statistika!$F$68,'Help-list'!$BF296*'Help-list'!$V$11,IF($B297=Statistika!$F$69,'Help-list'!$BF296*'Help-list'!$V$12,IF($B297=Statistika!$F$70,'Help-list'!$BF296*'Help-list'!$V$13,""))))))))</f>
        <v/>
      </c>
      <c r="S297" s="564"/>
      <c r="T297" s="565" t="str">
        <f>IF($B297=Statistika!$F$63,'Help-list'!$BG296*'Help-list'!$V$6,IF($B297=Statistika!$F$64,'Help-list'!$BG296*'Help-list'!$V$7,IF($B297=Statistika!$F$65,'Help-list'!$BG296*'Help-list'!$V$8,IF($B297=Statistika!$F$66,'Help-list'!$BG296*'Help-list'!$V$9,IF($B297=Statistika!$F$67,'Help-list'!$BG296*'Help-list'!$V$10,IF($B297=Statistika!$F$68,'Help-list'!$BG296*'Help-list'!$V$11,IF($B297=Statistika!$F$69,'Help-list'!$BG296*'Help-list'!$V$12,IF($B297=Statistika!$F$70,'Help-list'!$BG296*'Help-list'!$V$13,""))))))))</f>
        <v/>
      </c>
      <c r="U297" s="564"/>
      <c r="V297" s="565" t="str">
        <f>IF($B297=Statistika!$F$63,'Help-list'!$BH296*'Help-list'!$V$6,IF($B297=Statistika!$F$64,'Help-list'!$BH296*'Help-list'!$V$7,IF($B297=Statistika!$F$65,'Help-list'!$BH296*'Help-list'!$V$8,IF($B297=Statistika!$F$66,'Help-list'!$BH296*'Help-list'!$V$9,IF($B297=Statistika!$F$67,'Help-list'!$BH296*'Help-list'!$V$10,IF($B297=Statistika!$F$68,'Help-list'!$BH296*'Help-list'!$V$11,IF($B297=Statistika!$F$69,'Help-list'!$BH296*'Help-list'!$V$12,IF($B297=Statistika!$F$70,'Help-list'!$BH296*'Help-list'!$V$13,""))))))))</f>
        <v/>
      </c>
      <c r="W297" s="566"/>
      <c r="X297" s="567"/>
      <c r="Y297" s="567"/>
      <c r="Z297" s="567"/>
      <c r="AA297" s="567"/>
      <c r="AB297" s="567"/>
      <c r="AC297" s="567"/>
      <c r="AD297" s="567"/>
      <c r="AE297" s="347"/>
      <c r="AF297" s="568"/>
    </row>
    <row r="298" spans="1:32">
      <c r="A298" s="38"/>
      <c r="B298" s="10"/>
      <c r="C298" s="555"/>
      <c r="D298" s="556"/>
      <c r="E298" s="555"/>
      <c r="F298" s="28"/>
      <c r="G298" s="557" t="str">
        <f t="shared" si="12"/>
        <v/>
      </c>
      <c r="H298" s="558"/>
      <c r="I298" s="542"/>
      <c r="J298" s="10"/>
      <c r="K298" s="559"/>
      <c r="L298" s="559"/>
      <c r="M298" s="559"/>
      <c r="N298" s="560" t="str">
        <f>IF($B298=Statistika!$F$63,'Help-list'!$BD297*'Help-list'!$V$6,IF($B298=Statistika!$F$64,'Help-list'!$BD297*'Help-list'!$V$7,IF($B298=Statistika!$F$65,'Help-list'!$BD297*'Help-list'!$V$8,IF($B298=Statistika!$F$66,'Help-list'!$BD297*'Help-list'!$V$9,IF($B298=Statistika!$F$67,'Help-list'!$BD297*'Help-list'!$V$10,IF($B298=Statistika!$F$68,'Help-list'!$BD297*'Help-list'!$V$11,IF($B298=Statistika!$F$69,'Help-list'!$BD297*'Help-list'!$V$12,IF($B298=Statistika!$F$70,'Help-list'!$BD297*'Help-list'!$V$13,""))))))))</f>
        <v/>
      </c>
      <c r="O298" s="559"/>
      <c r="P298" s="561" t="str">
        <f>IF($B298=Statistika!$F$63,'Help-list'!$BE297*'Help-list'!$V$6,IF($B298=Statistika!$F$64,'Help-list'!$BE297*'Help-list'!$V$7,IF($B298=Statistika!$F$65,'Help-list'!$BE297*'Help-list'!$V$8,IF($B298=Statistika!$F$66,'Help-list'!$BE297*'Help-list'!$V$9,IF($B298=Statistika!$F$67,'Help-list'!$BE297*'Help-list'!$V$10,IF($B298=Statistika!$F$68,'Help-list'!$BE297*'Help-list'!$V$11,IF($B298=Statistika!$F$69,'Help-list'!$BE297*'Help-list'!$V$12,IF($B298=Statistika!$F$70,'Help-list'!$BE297*'Help-list'!$V$13,""))))))))</f>
        <v/>
      </c>
      <c r="Q298" s="562" t="str">
        <f t="shared" si="11"/>
        <v/>
      </c>
      <c r="R298" s="563" t="str">
        <f>IF($B298=Statistika!$F$63,'Help-list'!$BF297*'Help-list'!$V$6,IF($B298=Statistika!$F$64,'Help-list'!$BF297*'Help-list'!$V$7,IF($B298=Statistika!$F$65,'Help-list'!$BF297*'Help-list'!$V$8,IF($B298=Statistika!$F$66,'Help-list'!$BF297*'Help-list'!$V$9,IF($B298=Statistika!$F$67,'Help-list'!$BF297*'Help-list'!$V$10,IF($B298=Statistika!$F$68,'Help-list'!$BF297*'Help-list'!$V$11,IF($B298=Statistika!$F$69,'Help-list'!$BF297*'Help-list'!$V$12,IF($B298=Statistika!$F$70,'Help-list'!$BF297*'Help-list'!$V$13,""))))))))</f>
        <v/>
      </c>
      <c r="S298" s="564"/>
      <c r="T298" s="565" t="str">
        <f>IF($B298=Statistika!$F$63,'Help-list'!$BG297*'Help-list'!$V$6,IF($B298=Statistika!$F$64,'Help-list'!$BG297*'Help-list'!$V$7,IF($B298=Statistika!$F$65,'Help-list'!$BG297*'Help-list'!$V$8,IF($B298=Statistika!$F$66,'Help-list'!$BG297*'Help-list'!$V$9,IF($B298=Statistika!$F$67,'Help-list'!$BG297*'Help-list'!$V$10,IF($B298=Statistika!$F$68,'Help-list'!$BG297*'Help-list'!$V$11,IF($B298=Statistika!$F$69,'Help-list'!$BG297*'Help-list'!$V$12,IF($B298=Statistika!$F$70,'Help-list'!$BG297*'Help-list'!$V$13,""))))))))</f>
        <v/>
      </c>
      <c r="U298" s="564"/>
      <c r="V298" s="565" t="str">
        <f>IF($B298=Statistika!$F$63,'Help-list'!$BH297*'Help-list'!$V$6,IF($B298=Statistika!$F$64,'Help-list'!$BH297*'Help-list'!$V$7,IF($B298=Statistika!$F$65,'Help-list'!$BH297*'Help-list'!$V$8,IF($B298=Statistika!$F$66,'Help-list'!$BH297*'Help-list'!$V$9,IF($B298=Statistika!$F$67,'Help-list'!$BH297*'Help-list'!$V$10,IF($B298=Statistika!$F$68,'Help-list'!$BH297*'Help-list'!$V$11,IF($B298=Statistika!$F$69,'Help-list'!$BH297*'Help-list'!$V$12,IF($B298=Statistika!$F$70,'Help-list'!$BH297*'Help-list'!$V$13,""))))))))</f>
        <v/>
      </c>
      <c r="W298" s="566"/>
      <c r="X298" s="567"/>
      <c r="Y298" s="567"/>
      <c r="Z298" s="567"/>
      <c r="AA298" s="567"/>
      <c r="AB298" s="567"/>
      <c r="AC298" s="567"/>
      <c r="AD298" s="567"/>
      <c r="AE298" s="347"/>
      <c r="AF298" s="568"/>
    </row>
    <row r="299" spans="1:32">
      <c r="A299" s="38"/>
      <c r="B299" s="10"/>
      <c r="C299" s="555"/>
      <c r="D299" s="556"/>
      <c r="E299" s="555"/>
      <c r="F299" s="28"/>
      <c r="G299" s="557" t="str">
        <f t="shared" si="12"/>
        <v/>
      </c>
      <c r="H299" s="558"/>
      <c r="I299" s="542"/>
      <c r="J299" s="10"/>
      <c r="K299" s="559"/>
      <c r="L299" s="559"/>
      <c r="M299" s="559"/>
      <c r="N299" s="560" t="str">
        <f>IF($B299=Statistika!$F$63,'Help-list'!$BD298*'Help-list'!$V$6,IF($B299=Statistika!$F$64,'Help-list'!$BD298*'Help-list'!$V$7,IF($B299=Statistika!$F$65,'Help-list'!$BD298*'Help-list'!$V$8,IF($B299=Statistika!$F$66,'Help-list'!$BD298*'Help-list'!$V$9,IF($B299=Statistika!$F$67,'Help-list'!$BD298*'Help-list'!$V$10,IF($B299=Statistika!$F$68,'Help-list'!$BD298*'Help-list'!$V$11,IF($B299=Statistika!$F$69,'Help-list'!$BD298*'Help-list'!$V$12,IF($B299=Statistika!$F$70,'Help-list'!$BD298*'Help-list'!$V$13,""))))))))</f>
        <v/>
      </c>
      <c r="O299" s="559"/>
      <c r="P299" s="561" t="str">
        <f>IF($B299=Statistika!$F$63,'Help-list'!$BE298*'Help-list'!$V$6,IF($B299=Statistika!$F$64,'Help-list'!$BE298*'Help-list'!$V$7,IF($B299=Statistika!$F$65,'Help-list'!$BE298*'Help-list'!$V$8,IF($B299=Statistika!$F$66,'Help-list'!$BE298*'Help-list'!$V$9,IF($B299=Statistika!$F$67,'Help-list'!$BE298*'Help-list'!$V$10,IF($B299=Statistika!$F$68,'Help-list'!$BE298*'Help-list'!$V$11,IF($B299=Statistika!$F$69,'Help-list'!$BE298*'Help-list'!$V$12,IF($B299=Statistika!$F$70,'Help-list'!$BE298*'Help-list'!$V$13,""))))))))</f>
        <v/>
      </c>
      <c r="Q299" s="562" t="str">
        <f t="shared" si="11"/>
        <v/>
      </c>
      <c r="R299" s="563" t="str">
        <f>IF($B299=Statistika!$F$63,'Help-list'!$BF298*'Help-list'!$V$6,IF($B299=Statistika!$F$64,'Help-list'!$BF298*'Help-list'!$V$7,IF($B299=Statistika!$F$65,'Help-list'!$BF298*'Help-list'!$V$8,IF($B299=Statistika!$F$66,'Help-list'!$BF298*'Help-list'!$V$9,IF($B299=Statistika!$F$67,'Help-list'!$BF298*'Help-list'!$V$10,IF($B299=Statistika!$F$68,'Help-list'!$BF298*'Help-list'!$V$11,IF($B299=Statistika!$F$69,'Help-list'!$BF298*'Help-list'!$V$12,IF($B299=Statistika!$F$70,'Help-list'!$BF298*'Help-list'!$V$13,""))))))))</f>
        <v/>
      </c>
      <c r="S299" s="564"/>
      <c r="T299" s="565" t="str">
        <f>IF($B299=Statistika!$F$63,'Help-list'!$BG298*'Help-list'!$V$6,IF($B299=Statistika!$F$64,'Help-list'!$BG298*'Help-list'!$V$7,IF($B299=Statistika!$F$65,'Help-list'!$BG298*'Help-list'!$V$8,IF($B299=Statistika!$F$66,'Help-list'!$BG298*'Help-list'!$V$9,IF($B299=Statistika!$F$67,'Help-list'!$BG298*'Help-list'!$V$10,IF($B299=Statistika!$F$68,'Help-list'!$BG298*'Help-list'!$V$11,IF($B299=Statistika!$F$69,'Help-list'!$BG298*'Help-list'!$V$12,IF($B299=Statistika!$F$70,'Help-list'!$BG298*'Help-list'!$V$13,""))))))))</f>
        <v/>
      </c>
      <c r="U299" s="564"/>
      <c r="V299" s="565" t="str">
        <f>IF($B299=Statistika!$F$63,'Help-list'!$BH298*'Help-list'!$V$6,IF($B299=Statistika!$F$64,'Help-list'!$BH298*'Help-list'!$V$7,IF($B299=Statistika!$F$65,'Help-list'!$BH298*'Help-list'!$V$8,IF($B299=Statistika!$F$66,'Help-list'!$BH298*'Help-list'!$V$9,IF($B299=Statistika!$F$67,'Help-list'!$BH298*'Help-list'!$V$10,IF($B299=Statistika!$F$68,'Help-list'!$BH298*'Help-list'!$V$11,IF($B299=Statistika!$F$69,'Help-list'!$BH298*'Help-list'!$V$12,IF($B299=Statistika!$F$70,'Help-list'!$BH298*'Help-list'!$V$13,""))))))))</f>
        <v/>
      </c>
      <c r="W299" s="566"/>
      <c r="X299" s="567"/>
      <c r="Y299" s="567"/>
      <c r="Z299" s="567"/>
      <c r="AA299" s="567"/>
      <c r="AB299" s="567"/>
      <c r="AC299" s="567"/>
      <c r="AD299" s="567"/>
      <c r="AE299" s="347"/>
      <c r="AF299" s="568"/>
    </row>
    <row r="300" spans="1:32">
      <c r="A300" s="38"/>
      <c r="B300" s="10"/>
      <c r="C300" s="555"/>
      <c r="D300" s="556"/>
      <c r="E300" s="555"/>
      <c r="F300" s="28"/>
      <c r="G300" s="557" t="str">
        <f t="shared" si="12"/>
        <v/>
      </c>
      <c r="H300" s="558"/>
      <c r="I300" s="542"/>
      <c r="J300" s="10"/>
      <c r="K300" s="559"/>
      <c r="L300" s="559"/>
      <c r="M300" s="559"/>
      <c r="N300" s="560" t="str">
        <f>IF($B300=Statistika!$F$63,'Help-list'!$BD299*'Help-list'!$V$6,IF($B300=Statistika!$F$64,'Help-list'!$BD299*'Help-list'!$V$7,IF($B300=Statistika!$F$65,'Help-list'!$BD299*'Help-list'!$V$8,IF($B300=Statistika!$F$66,'Help-list'!$BD299*'Help-list'!$V$9,IF($B300=Statistika!$F$67,'Help-list'!$BD299*'Help-list'!$V$10,IF($B300=Statistika!$F$68,'Help-list'!$BD299*'Help-list'!$V$11,IF($B300=Statistika!$F$69,'Help-list'!$BD299*'Help-list'!$V$12,IF($B300=Statistika!$F$70,'Help-list'!$BD299*'Help-list'!$V$13,""))))))))</f>
        <v/>
      </c>
      <c r="O300" s="559"/>
      <c r="P300" s="561" t="str">
        <f>IF($B300=Statistika!$F$63,'Help-list'!$BE299*'Help-list'!$V$6,IF($B300=Statistika!$F$64,'Help-list'!$BE299*'Help-list'!$V$7,IF($B300=Statistika!$F$65,'Help-list'!$BE299*'Help-list'!$V$8,IF($B300=Statistika!$F$66,'Help-list'!$BE299*'Help-list'!$V$9,IF($B300=Statistika!$F$67,'Help-list'!$BE299*'Help-list'!$V$10,IF($B300=Statistika!$F$68,'Help-list'!$BE299*'Help-list'!$V$11,IF($B300=Statistika!$F$69,'Help-list'!$BE299*'Help-list'!$V$12,IF($B300=Statistika!$F$70,'Help-list'!$BE299*'Help-list'!$V$13,""))))))))</f>
        <v/>
      </c>
      <c r="Q300" s="562" t="str">
        <f t="shared" si="11"/>
        <v/>
      </c>
      <c r="R300" s="563" t="str">
        <f>IF($B300=Statistika!$F$63,'Help-list'!$BF299*'Help-list'!$V$6,IF($B300=Statistika!$F$64,'Help-list'!$BF299*'Help-list'!$V$7,IF($B300=Statistika!$F$65,'Help-list'!$BF299*'Help-list'!$V$8,IF($B300=Statistika!$F$66,'Help-list'!$BF299*'Help-list'!$V$9,IF($B300=Statistika!$F$67,'Help-list'!$BF299*'Help-list'!$V$10,IF($B300=Statistika!$F$68,'Help-list'!$BF299*'Help-list'!$V$11,IF($B300=Statistika!$F$69,'Help-list'!$BF299*'Help-list'!$V$12,IF($B300=Statistika!$F$70,'Help-list'!$BF299*'Help-list'!$V$13,""))))))))</f>
        <v/>
      </c>
      <c r="S300" s="564"/>
      <c r="T300" s="565" t="str">
        <f>IF($B300=Statistika!$F$63,'Help-list'!$BG299*'Help-list'!$V$6,IF($B300=Statistika!$F$64,'Help-list'!$BG299*'Help-list'!$V$7,IF($B300=Statistika!$F$65,'Help-list'!$BG299*'Help-list'!$V$8,IF($B300=Statistika!$F$66,'Help-list'!$BG299*'Help-list'!$V$9,IF($B300=Statistika!$F$67,'Help-list'!$BG299*'Help-list'!$V$10,IF($B300=Statistika!$F$68,'Help-list'!$BG299*'Help-list'!$V$11,IF($B300=Statistika!$F$69,'Help-list'!$BG299*'Help-list'!$V$12,IF($B300=Statistika!$F$70,'Help-list'!$BG299*'Help-list'!$V$13,""))))))))</f>
        <v/>
      </c>
      <c r="U300" s="564"/>
      <c r="V300" s="565" t="str">
        <f>IF($B300=Statistika!$F$63,'Help-list'!$BH299*'Help-list'!$V$6,IF($B300=Statistika!$F$64,'Help-list'!$BH299*'Help-list'!$V$7,IF($B300=Statistika!$F$65,'Help-list'!$BH299*'Help-list'!$V$8,IF($B300=Statistika!$F$66,'Help-list'!$BH299*'Help-list'!$V$9,IF($B300=Statistika!$F$67,'Help-list'!$BH299*'Help-list'!$V$10,IF($B300=Statistika!$F$68,'Help-list'!$BH299*'Help-list'!$V$11,IF($B300=Statistika!$F$69,'Help-list'!$BH299*'Help-list'!$V$12,IF($B300=Statistika!$F$70,'Help-list'!$BH299*'Help-list'!$V$13,""))))))))</f>
        <v/>
      </c>
      <c r="W300" s="566"/>
      <c r="X300" s="567"/>
      <c r="Y300" s="567"/>
      <c r="Z300" s="567"/>
      <c r="AA300" s="567"/>
      <c r="AB300" s="567"/>
      <c r="AC300" s="567"/>
      <c r="AD300" s="567"/>
      <c r="AE300" s="347"/>
      <c r="AF300" s="568"/>
    </row>
    <row r="301" spans="1:32">
      <c r="A301" s="38"/>
      <c r="B301" s="10"/>
      <c r="C301" s="555"/>
      <c r="D301" s="556"/>
      <c r="E301" s="555"/>
      <c r="F301" s="28"/>
      <c r="G301" s="557" t="str">
        <f t="shared" si="12"/>
        <v/>
      </c>
      <c r="H301" s="558"/>
      <c r="I301" s="542"/>
      <c r="J301" s="10"/>
      <c r="K301" s="559"/>
      <c r="L301" s="559"/>
      <c r="M301" s="559"/>
      <c r="N301" s="560" t="str">
        <f>IF($B301=Statistika!$F$63,'Help-list'!$BD300*'Help-list'!$V$6,IF($B301=Statistika!$F$64,'Help-list'!$BD300*'Help-list'!$V$7,IF($B301=Statistika!$F$65,'Help-list'!$BD300*'Help-list'!$V$8,IF($B301=Statistika!$F$66,'Help-list'!$BD300*'Help-list'!$V$9,IF($B301=Statistika!$F$67,'Help-list'!$BD300*'Help-list'!$V$10,IF($B301=Statistika!$F$68,'Help-list'!$BD300*'Help-list'!$V$11,IF($B301=Statistika!$F$69,'Help-list'!$BD300*'Help-list'!$V$12,IF($B301=Statistika!$F$70,'Help-list'!$BD300*'Help-list'!$V$13,""))))))))</f>
        <v/>
      </c>
      <c r="O301" s="559"/>
      <c r="P301" s="561" t="str">
        <f>IF($B301=Statistika!$F$63,'Help-list'!$BE300*'Help-list'!$V$6,IF($B301=Statistika!$F$64,'Help-list'!$BE300*'Help-list'!$V$7,IF($B301=Statistika!$F$65,'Help-list'!$BE300*'Help-list'!$V$8,IF($B301=Statistika!$F$66,'Help-list'!$BE300*'Help-list'!$V$9,IF($B301=Statistika!$F$67,'Help-list'!$BE300*'Help-list'!$V$10,IF($B301=Statistika!$F$68,'Help-list'!$BE300*'Help-list'!$V$11,IF($B301=Statistika!$F$69,'Help-list'!$BE300*'Help-list'!$V$12,IF($B301=Statistika!$F$70,'Help-list'!$BE300*'Help-list'!$V$13,""))))))))</f>
        <v/>
      </c>
      <c r="Q301" s="562" t="str">
        <f t="shared" si="11"/>
        <v/>
      </c>
      <c r="R301" s="563" t="str">
        <f>IF($B301=Statistika!$F$63,'Help-list'!$BF300*'Help-list'!$V$6,IF($B301=Statistika!$F$64,'Help-list'!$BF300*'Help-list'!$V$7,IF($B301=Statistika!$F$65,'Help-list'!$BF300*'Help-list'!$V$8,IF($B301=Statistika!$F$66,'Help-list'!$BF300*'Help-list'!$V$9,IF($B301=Statistika!$F$67,'Help-list'!$BF300*'Help-list'!$V$10,IF($B301=Statistika!$F$68,'Help-list'!$BF300*'Help-list'!$V$11,IF($B301=Statistika!$F$69,'Help-list'!$BF300*'Help-list'!$V$12,IF($B301=Statistika!$F$70,'Help-list'!$BF300*'Help-list'!$V$13,""))))))))</f>
        <v/>
      </c>
      <c r="S301" s="564"/>
      <c r="T301" s="565" t="str">
        <f>IF($B301=Statistika!$F$63,'Help-list'!$BG300*'Help-list'!$V$6,IF($B301=Statistika!$F$64,'Help-list'!$BG300*'Help-list'!$V$7,IF($B301=Statistika!$F$65,'Help-list'!$BG300*'Help-list'!$V$8,IF($B301=Statistika!$F$66,'Help-list'!$BG300*'Help-list'!$V$9,IF($B301=Statistika!$F$67,'Help-list'!$BG300*'Help-list'!$V$10,IF($B301=Statistika!$F$68,'Help-list'!$BG300*'Help-list'!$V$11,IF($B301=Statistika!$F$69,'Help-list'!$BG300*'Help-list'!$V$12,IF($B301=Statistika!$F$70,'Help-list'!$BG300*'Help-list'!$V$13,""))))))))</f>
        <v/>
      </c>
      <c r="U301" s="564"/>
      <c r="V301" s="565" t="str">
        <f>IF($B301=Statistika!$F$63,'Help-list'!$BH300*'Help-list'!$V$6,IF($B301=Statistika!$F$64,'Help-list'!$BH300*'Help-list'!$V$7,IF($B301=Statistika!$F$65,'Help-list'!$BH300*'Help-list'!$V$8,IF($B301=Statistika!$F$66,'Help-list'!$BH300*'Help-list'!$V$9,IF($B301=Statistika!$F$67,'Help-list'!$BH300*'Help-list'!$V$10,IF($B301=Statistika!$F$68,'Help-list'!$BH300*'Help-list'!$V$11,IF($B301=Statistika!$F$69,'Help-list'!$BH300*'Help-list'!$V$12,IF($B301=Statistika!$F$70,'Help-list'!$BH300*'Help-list'!$V$13,""))))))))</f>
        <v/>
      </c>
      <c r="W301" s="566"/>
      <c r="X301" s="567"/>
      <c r="Y301" s="567"/>
      <c r="Z301" s="567"/>
      <c r="AA301" s="567"/>
      <c r="AB301" s="567"/>
      <c r="AC301" s="567"/>
      <c r="AD301" s="567"/>
      <c r="AE301" s="347"/>
      <c r="AF301" s="568"/>
    </row>
    <row r="302" spans="1:32">
      <c r="A302" s="38"/>
      <c r="B302" s="10"/>
      <c r="C302" s="555"/>
      <c r="D302" s="556"/>
      <c r="E302" s="555"/>
      <c r="F302" s="28"/>
      <c r="G302" s="557" t="str">
        <f t="shared" si="12"/>
        <v/>
      </c>
      <c r="H302" s="558"/>
      <c r="I302" s="542"/>
      <c r="J302" s="10"/>
      <c r="K302" s="559"/>
      <c r="L302" s="559"/>
      <c r="M302" s="559"/>
      <c r="N302" s="560" t="str">
        <f>IF($B302=Statistika!$F$63,'Help-list'!$BD301*'Help-list'!$V$6,IF($B302=Statistika!$F$64,'Help-list'!$BD301*'Help-list'!$V$7,IF($B302=Statistika!$F$65,'Help-list'!$BD301*'Help-list'!$V$8,IF($B302=Statistika!$F$66,'Help-list'!$BD301*'Help-list'!$V$9,IF($B302=Statistika!$F$67,'Help-list'!$BD301*'Help-list'!$V$10,IF($B302=Statistika!$F$68,'Help-list'!$BD301*'Help-list'!$V$11,IF($B302=Statistika!$F$69,'Help-list'!$BD301*'Help-list'!$V$12,IF($B302=Statistika!$F$70,'Help-list'!$BD301*'Help-list'!$V$13,""))))))))</f>
        <v/>
      </c>
      <c r="O302" s="559"/>
      <c r="P302" s="561" t="str">
        <f>IF($B302=Statistika!$F$63,'Help-list'!$BE301*'Help-list'!$V$6,IF($B302=Statistika!$F$64,'Help-list'!$BE301*'Help-list'!$V$7,IF($B302=Statistika!$F$65,'Help-list'!$BE301*'Help-list'!$V$8,IF($B302=Statistika!$F$66,'Help-list'!$BE301*'Help-list'!$V$9,IF($B302=Statistika!$F$67,'Help-list'!$BE301*'Help-list'!$V$10,IF($B302=Statistika!$F$68,'Help-list'!$BE301*'Help-list'!$V$11,IF($B302=Statistika!$F$69,'Help-list'!$BE301*'Help-list'!$V$12,IF($B302=Statistika!$F$70,'Help-list'!$BE301*'Help-list'!$V$13,""))))))))</f>
        <v/>
      </c>
      <c r="Q302" s="562" t="str">
        <f t="shared" si="11"/>
        <v/>
      </c>
      <c r="R302" s="563" t="str">
        <f>IF($B302=Statistika!$F$63,'Help-list'!$BF301*'Help-list'!$V$6,IF($B302=Statistika!$F$64,'Help-list'!$BF301*'Help-list'!$V$7,IF($B302=Statistika!$F$65,'Help-list'!$BF301*'Help-list'!$V$8,IF($B302=Statistika!$F$66,'Help-list'!$BF301*'Help-list'!$V$9,IF($B302=Statistika!$F$67,'Help-list'!$BF301*'Help-list'!$V$10,IF($B302=Statistika!$F$68,'Help-list'!$BF301*'Help-list'!$V$11,IF($B302=Statistika!$F$69,'Help-list'!$BF301*'Help-list'!$V$12,IF($B302=Statistika!$F$70,'Help-list'!$BF301*'Help-list'!$V$13,""))))))))</f>
        <v/>
      </c>
      <c r="S302" s="564"/>
      <c r="T302" s="565" t="str">
        <f>IF($B302=Statistika!$F$63,'Help-list'!$BG301*'Help-list'!$V$6,IF($B302=Statistika!$F$64,'Help-list'!$BG301*'Help-list'!$V$7,IF($B302=Statistika!$F$65,'Help-list'!$BG301*'Help-list'!$V$8,IF($B302=Statistika!$F$66,'Help-list'!$BG301*'Help-list'!$V$9,IF($B302=Statistika!$F$67,'Help-list'!$BG301*'Help-list'!$V$10,IF($B302=Statistika!$F$68,'Help-list'!$BG301*'Help-list'!$V$11,IF($B302=Statistika!$F$69,'Help-list'!$BG301*'Help-list'!$V$12,IF($B302=Statistika!$F$70,'Help-list'!$BG301*'Help-list'!$V$13,""))))))))</f>
        <v/>
      </c>
      <c r="U302" s="564"/>
      <c r="V302" s="565" t="str">
        <f>IF($B302=Statistika!$F$63,'Help-list'!$BH301*'Help-list'!$V$6,IF($B302=Statistika!$F$64,'Help-list'!$BH301*'Help-list'!$V$7,IF($B302=Statistika!$F$65,'Help-list'!$BH301*'Help-list'!$V$8,IF($B302=Statistika!$F$66,'Help-list'!$BH301*'Help-list'!$V$9,IF($B302=Statistika!$F$67,'Help-list'!$BH301*'Help-list'!$V$10,IF($B302=Statistika!$F$68,'Help-list'!$BH301*'Help-list'!$V$11,IF($B302=Statistika!$F$69,'Help-list'!$BH301*'Help-list'!$V$12,IF($B302=Statistika!$F$70,'Help-list'!$BH301*'Help-list'!$V$13,""))))))))</f>
        <v/>
      </c>
      <c r="W302" s="566"/>
      <c r="X302" s="567"/>
      <c r="Y302" s="567"/>
      <c r="Z302" s="567"/>
      <c r="AA302" s="567"/>
      <c r="AB302" s="567"/>
      <c r="AC302" s="567"/>
      <c r="AD302" s="567"/>
      <c r="AE302" s="347"/>
      <c r="AF302" s="568"/>
    </row>
    <row r="303" spans="1:32">
      <c r="A303" s="38"/>
      <c r="B303" s="10"/>
      <c r="C303" s="555"/>
      <c r="D303" s="556"/>
      <c r="E303" s="555"/>
      <c r="F303" s="28"/>
      <c r="G303" s="557" t="str">
        <f t="shared" si="12"/>
        <v/>
      </c>
      <c r="H303" s="558"/>
      <c r="I303" s="542"/>
      <c r="J303" s="10"/>
      <c r="K303" s="559"/>
      <c r="L303" s="559"/>
      <c r="M303" s="559"/>
      <c r="N303" s="560" t="str">
        <f>IF($B303=Statistika!$F$63,'Help-list'!$BD302*'Help-list'!$V$6,IF($B303=Statistika!$F$64,'Help-list'!$BD302*'Help-list'!$V$7,IF($B303=Statistika!$F$65,'Help-list'!$BD302*'Help-list'!$V$8,IF($B303=Statistika!$F$66,'Help-list'!$BD302*'Help-list'!$V$9,IF($B303=Statistika!$F$67,'Help-list'!$BD302*'Help-list'!$V$10,IF($B303=Statistika!$F$68,'Help-list'!$BD302*'Help-list'!$V$11,IF($B303=Statistika!$F$69,'Help-list'!$BD302*'Help-list'!$V$12,IF($B303=Statistika!$F$70,'Help-list'!$BD302*'Help-list'!$V$13,""))))))))</f>
        <v/>
      </c>
      <c r="O303" s="559"/>
      <c r="P303" s="561" t="str">
        <f>IF($B303=Statistika!$F$63,'Help-list'!$BE302*'Help-list'!$V$6,IF($B303=Statistika!$F$64,'Help-list'!$BE302*'Help-list'!$V$7,IF($B303=Statistika!$F$65,'Help-list'!$BE302*'Help-list'!$V$8,IF($B303=Statistika!$F$66,'Help-list'!$BE302*'Help-list'!$V$9,IF($B303=Statistika!$F$67,'Help-list'!$BE302*'Help-list'!$V$10,IF($B303=Statistika!$F$68,'Help-list'!$BE302*'Help-list'!$V$11,IF($B303=Statistika!$F$69,'Help-list'!$BE302*'Help-list'!$V$12,IF($B303=Statistika!$F$70,'Help-list'!$BE302*'Help-list'!$V$13,""))))))))</f>
        <v/>
      </c>
      <c r="Q303" s="562" t="str">
        <f t="shared" si="11"/>
        <v/>
      </c>
      <c r="R303" s="563" t="str">
        <f>IF($B303=Statistika!$F$63,'Help-list'!$BF302*'Help-list'!$V$6,IF($B303=Statistika!$F$64,'Help-list'!$BF302*'Help-list'!$V$7,IF($B303=Statistika!$F$65,'Help-list'!$BF302*'Help-list'!$V$8,IF($B303=Statistika!$F$66,'Help-list'!$BF302*'Help-list'!$V$9,IF($B303=Statistika!$F$67,'Help-list'!$BF302*'Help-list'!$V$10,IF($B303=Statistika!$F$68,'Help-list'!$BF302*'Help-list'!$V$11,IF($B303=Statistika!$F$69,'Help-list'!$BF302*'Help-list'!$V$12,IF($B303=Statistika!$F$70,'Help-list'!$BF302*'Help-list'!$V$13,""))))))))</f>
        <v/>
      </c>
      <c r="S303" s="564"/>
      <c r="T303" s="565" t="str">
        <f>IF($B303=Statistika!$F$63,'Help-list'!$BG302*'Help-list'!$V$6,IF($B303=Statistika!$F$64,'Help-list'!$BG302*'Help-list'!$V$7,IF($B303=Statistika!$F$65,'Help-list'!$BG302*'Help-list'!$V$8,IF($B303=Statistika!$F$66,'Help-list'!$BG302*'Help-list'!$V$9,IF($B303=Statistika!$F$67,'Help-list'!$BG302*'Help-list'!$V$10,IF($B303=Statistika!$F$68,'Help-list'!$BG302*'Help-list'!$V$11,IF($B303=Statistika!$F$69,'Help-list'!$BG302*'Help-list'!$V$12,IF($B303=Statistika!$F$70,'Help-list'!$BG302*'Help-list'!$V$13,""))))))))</f>
        <v/>
      </c>
      <c r="U303" s="564"/>
      <c r="V303" s="565" t="str">
        <f>IF($B303=Statistika!$F$63,'Help-list'!$BH302*'Help-list'!$V$6,IF($B303=Statistika!$F$64,'Help-list'!$BH302*'Help-list'!$V$7,IF($B303=Statistika!$F$65,'Help-list'!$BH302*'Help-list'!$V$8,IF($B303=Statistika!$F$66,'Help-list'!$BH302*'Help-list'!$V$9,IF($B303=Statistika!$F$67,'Help-list'!$BH302*'Help-list'!$V$10,IF($B303=Statistika!$F$68,'Help-list'!$BH302*'Help-list'!$V$11,IF($B303=Statistika!$F$69,'Help-list'!$BH302*'Help-list'!$V$12,IF($B303=Statistika!$F$70,'Help-list'!$BH302*'Help-list'!$V$13,""))))))))</f>
        <v/>
      </c>
      <c r="W303" s="566"/>
      <c r="X303" s="567"/>
      <c r="Y303" s="567"/>
      <c r="Z303" s="567"/>
      <c r="AA303" s="567"/>
      <c r="AB303" s="567"/>
      <c r="AC303" s="567"/>
      <c r="AD303" s="567"/>
      <c r="AE303" s="347"/>
      <c r="AF303" s="568"/>
    </row>
    <row r="304" spans="1:32">
      <c r="A304" s="38"/>
      <c r="B304" s="10"/>
      <c r="C304" s="555"/>
      <c r="D304" s="556"/>
      <c r="E304" s="555"/>
      <c r="F304" s="28"/>
      <c r="G304" s="557" t="str">
        <f t="shared" si="12"/>
        <v/>
      </c>
      <c r="H304" s="558"/>
      <c r="I304" s="542"/>
      <c r="J304" s="10"/>
      <c r="K304" s="559"/>
      <c r="L304" s="559"/>
      <c r="M304" s="559"/>
      <c r="N304" s="560" t="str">
        <f>IF($B304=Statistika!$F$63,'Help-list'!$BD303*'Help-list'!$V$6,IF($B304=Statistika!$F$64,'Help-list'!$BD303*'Help-list'!$V$7,IF($B304=Statistika!$F$65,'Help-list'!$BD303*'Help-list'!$V$8,IF($B304=Statistika!$F$66,'Help-list'!$BD303*'Help-list'!$V$9,IF($B304=Statistika!$F$67,'Help-list'!$BD303*'Help-list'!$V$10,IF($B304=Statistika!$F$68,'Help-list'!$BD303*'Help-list'!$V$11,IF($B304=Statistika!$F$69,'Help-list'!$BD303*'Help-list'!$V$12,IF($B304=Statistika!$F$70,'Help-list'!$BD303*'Help-list'!$V$13,""))))))))</f>
        <v/>
      </c>
      <c r="O304" s="559"/>
      <c r="P304" s="561" t="str">
        <f>IF($B304=Statistika!$F$63,'Help-list'!$BE303*'Help-list'!$V$6,IF($B304=Statistika!$F$64,'Help-list'!$BE303*'Help-list'!$V$7,IF($B304=Statistika!$F$65,'Help-list'!$BE303*'Help-list'!$V$8,IF($B304=Statistika!$F$66,'Help-list'!$BE303*'Help-list'!$V$9,IF($B304=Statistika!$F$67,'Help-list'!$BE303*'Help-list'!$V$10,IF($B304=Statistika!$F$68,'Help-list'!$BE303*'Help-list'!$V$11,IF($B304=Statistika!$F$69,'Help-list'!$BE303*'Help-list'!$V$12,IF($B304=Statistika!$F$70,'Help-list'!$BE303*'Help-list'!$V$13,""))))))))</f>
        <v/>
      </c>
      <c r="Q304" s="562" t="str">
        <f t="shared" si="11"/>
        <v/>
      </c>
      <c r="R304" s="563" t="str">
        <f>IF($B304=Statistika!$F$63,'Help-list'!$BF303*'Help-list'!$V$6,IF($B304=Statistika!$F$64,'Help-list'!$BF303*'Help-list'!$V$7,IF($B304=Statistika!$F$65,'Help-list'!$BF303*'Help-list'!$V$8,IF($B304=Statistika!$F$66,'Help-list'!$BF303*'Help-list'!$V$9,IF($B304=Statistika!$F$67,'Help-list'!$BF303*'Help-list'!$V$10,IF($B304=Statistika!$F$68,'Help-list'!$BF303*'Help-list'!$V$11,IF($B304=Statistika!$F$69,'Help-list'!$BF303*'Help-list'!$V$12,IF($B304=Statistika!$F$70,'Help-list'!$BF303*'Help-list'!$V$13,""))))))))</f>
        <v/>
      </c>
      <c r="S304" s="564"/>
      <c r="T304" s="565" t="str">
        <f>IF($B304=Statistika!$F$63,'Help-list'!$BG303*'Help-list'!$V$6,IF($B304=Statistika!$F$64,'Help-list'!$BG303*'Help-list'!$V$7,IF($B304=Statistika!$F$65,'Help-list'!$BG303*'Help-list'!$V$8,IF($B304=Statistika!$F$66,'Help-list'!$BG303*'Help-list'!$V$9,IF($B304=Statistika!$F$67,'Help-list'!$BG303*'Help-list'!$V$10,IF($B304=Statistika!$F$68,'Help-list'!$BG303*'Help-list'!$V$11,IF($B304=Statistika!$F$69,'Help-list'!$BG303*'Help-list'!$V$12,IF($B304=Statistika!$F$70,'Help-list'!$BG303*'Help-list'!$V$13,""))))))))</f>
        <v/>
      </c>
      <c r="U304" s="564"/>
      <c r="V304" s="565" t="str">
        <f>IF($B304=Statistika!$F$63,'Help-list'!$BH303*'Help-list'!$V$6,IF($B304=Statistika!$F$64,'Help-list'!$BH303*'Help-list'!$V$7,IF($B304=Statistika!$F$65,'Help-list'!$BH303*'Help-list'!$V$8,IF($B304=Statistika!$F$66,'Help-list'!$BH303*'Help-list'!$V$9,IF($B304=Statistika!$F$67,'Help-list'!$BH303*'Help-list'!$V$10,IF($B304=Statistika!$F$68,'Help-list'!$BH303*'Help-list'!$V$11,IF($B304=Statistika!$F$69,'Help-list'!$BH303*'Help-list'!$V$12,IF($B304=Statistika!$F$70,'Help-list'!$BH303*'Help-list'!$V$13,""))))))))</f>
        <v/>
      </c>
      <c r="W304" s="566"/>
      <c r="X304" s="567"/>
      <c r="Y304" s="567"/>
      <c r="Z304" s="567"/>
      <c r="AA304" s="567"/>
      <c r="AB304" s="567"/>
      <c r="AC304" s="567"/>
      <c r="AD304" s="567"/>
      <c r="AE304" s="347"/>
      <c r="AF304" s="568"/>
    </row>
    <row r="305" spans="1:32">
      <c r="A305" s="38"/>
      <c r="B305" s="10"/>
      <c r="C305" s="555"/>
      <c r="D305" s="556"/>
      <c r="E305" s="555"/>
      <c r="F305" s="28"/>
      <c r="G305" s="557" t="str">
        <f t="shared" si="12"/>
        <v/>
      </c>
      <c r="H305" s="558"/>
      <c r="I305" s="542"/>
      <c r="J305" s="10"/>
      <c r="K305" s="559"/>
      <c r="L305" s="559"/>
      <c r="M305" s="559"/>
      <c r="N305" s="560" t="str">
        <f>IF($B305=Statistika!$F$63,'Help-list'!$BD304*'Help-list'!$V$6,IF($B305=Statistika!$F$64,'Help-list'!$BD304*'Help-list'!$V$7,IF($B305=Statistika!$F$65,'Help-list'!$BD304*'Help-list'!$V$8,IF($B305=Statistika!$F$66,'Help-list'!$BD304*'Help-list'!$V$9,IF($B305=Statistika!$F$67,'Help-list'!$BD304*'Help-list'!$V$10,IF($B305=Statistika!$F$68,'Help-list'!$BD304*'Help-list'!$V$11,IF($B305=Statistika!$F$69,'Help-list'!$BD304*'Help-list'!$V$12,IF($B305=Statistika!$F$70,'Help-list'!$BD304*'Help-list'!$V$13,""))))))))</f>
        <v/>
      </c>
      <c r="O305" s="559"/>
      <c r="P305" s="561" t="str">
        <f>IF($B305=Statistika!$F$63,'Help-list'!$BE304*'Help-list'!$V$6,IF($B305=Statistika!$F$64,'Help-list'!$BE304*'Help-list'!$V$7,IF($B305=Statistika!$F$65,'Help-list'!$BE304*'Help-list'!$V$8,IF($B305=Statistika!$F$66,'Help-list'!$BE304*'Help-list'!$V$9,IF($B305=Statistika!$F$67,'Help-list'!$BE304*'Help-list'!$V$10,IF($B305=Statistika!$F$68,'Help-list'!$BE304*'Help-list'!$V$11,IF($B305=Statistika!$F$69,'Help-list'!$BE304*'Help-list'!$V$12,IF($B305=Statistika!$F$70,'Help-list'!$BE304*'Help-list'!$V$13,""))))))))</f>
        <v/>
      </c>
      <c r="Q305" s="562" t="str">
        <f t="shared" si="11"/>
        <v/>
      </c>
      <c r="R305" s="563" t="str">
        <f>IF($B305=Statistika!$F$63,'Help-list'!$BF304*'Help-list'!$V$6,IF($B305=Statistika!$F$64,'Help-list'!$BF304*'Help-list'!$V$7,IF($B305=Statistika!$F$65,'Help-list'!$BF304*'Help-list'!$V$8,IF($B305=Statistika!$F$66,'Help-list'!$BF304*'Help-list'!$V$9,IF($B305=Statistika!$F$67,'Help-list'!$BF304*'Help-list'!$V$10,IF($B305=Statistika!$F$68,'Help-list'!$BF304*'Help-list'!$V$11,IF($B305=Statistika!$F$69,'Help-list'!$BF304*'Help-list'!$V$12,IF($B305=Statistika!$F$70,'Help-list'!$BF304*'Help-list'!$V$13,""))))))))</f>
        <v/>
      </c>
      <c r="S305" s="564"/>
      <c r="T305" s="565" t="str">
        <f>IF($B305=Statistika!$F$63,'Help-list'!$BG304*'Help-list'!$V$6,IF($B305=Statistika!$F$64,'Help-list'!$BG304*'Help-list'!$V$7,IF($B305=Statistika!$F$65,'Help-list'!$BG304*'Help-list'!$V$8,IF($B305=Statistika!$F$66,'Help-list'!$BG304*'Help-list'!$V$9,IF($B305=Statistika!$F$67,'Help-list'!$BG304*'Help-list'!$V$10,IF($B305=Statistika!$F$68,'Help-list'!$BG304*'Help-list'!$V$11,IF($B305=Statistika!$F$69,'Help-list'!$BG304*'Help-list'!$V$12,IF($B305=Statistika!$F$70,'Help-list'!$BG304*'Help-list'!$V$13,""))))))))</f>
        <v/>
      </c>
      <c r="U305" s="564"/>
      <c r="V305" s="565" t="str">
        <f>IF($B305=Statistika!$F$63,'Help-list'!$BH304*'Help-list'!$V$6,IF($B305=Statistika!$F$64,'Help-list'!$BH304*'Help-list'!$V$7,IF($B305=Statistika!$F$65,'Help-list'!$BH304*'Help-list'!$V$8,IF($B305=Statistika!$F$66,'Help-list'!$BH304*'Help-list'!$V$9,IF($B305=Statistika!$F$67,'Help-list'!$BH304*'Help-list'!$V$10,IF($B305=Statistika!$F$68,'Help-list'!$BH304*'Help-list'!$V$11,IF($B305=Statistika!$F$69,'Help-list'!$BH304*'Help-list'!$V$12,IF($B305=Statistika!$F$70,'Help-list'!$BH304*'Help-list'!$V$13,""))))))))</f>
        <v/>
      </c>
      <c r="W305" s="566"/>
      <c r="X305" s="567"/>
      <c r="Y305" s="567"/>
      <c r="Z305" s="567"/>
      <c r="AA305" s="567"/>
      <c r="AB305" s="567"/>
      <c r="AC305" s="567"/>
      <c r="AD305" s="567"/>
      <c r="AE305" s="347"/>
      <c r="AF305" s="568"/>
    </row>
    <row r="306" spans="1:32">
      <c r="A306" s="38"/>
      <c r="B306" s="10"/>
      <c r="C306" s="555"/>
      <c r="D306" s="556"/>
      <c r="E306" s="555"/>
      <c r="F306" s="28"/>
      <c r="G306" s="557" t="str">
        <f t="shared" si="12"/>
        <v/>
      </c>
      <c r="H306" s="558"/>
      <c r="I306" s="542"/>
      <c r="J306" s="10"/>
      <c r="K306" s="559"/>
      <c r="L306" s="559"/>
      <c r="M306" s="559"/>
      <c r="N306" s="560" t="str">
        <f>IF($B306=Statistika!$F$63,'Help-list'!$BD305*'Help-list'!$V$6,IF($B306=Statistika!$F$64,'Help-list'!$BD305*'Help-list'!$V$7,IF($B306=Statistika!$F$65,'Help-list'!$BD305*'Help-list'!$V$8,IF($B306=Statistika!$F$66,'Help-list'!$BD305*'Help-list'!$V$9,IF($B306=Statistika!$F$67,'Help-list'!$BD305*'Help-list'!$V$10,IF($B306=Statistika!$F$68,'Help-list'!$BD305*'Help-list'!$V$11,IF($B306=Statistika!$F$69,'Help-list'!$BD305*'Help-list'!$V$12,IF($B306=Statistika!$F$70,'Help-list'!$BD305*'Help-list'!$V$13,""))))))))</f>
        <v/>
      </c>
      <c r="O306" s="559"/>
      <c r="P306" s="561" t="str">
        <f>IF($B306=Statistika!$F$63,'Help-list'!$BE305*'Help-list'!$V$6,IF($B306=Statistika!$F$64,'Help-list'!$BE305*'Help-list'!$V$7,IF($B306=Statistika!$F$65,'Help-list'!$BE305*'Help-list'!$V$8,IF($B306=Statistika!$F$66,'Help-list'!$BE305*'Help-list'!$V$9,IF($B306=Statistika!$F$67,'Help-list'!$BE305*'Help-list'!$V$10,IF($B306=Statistika!$F$68,'Help-list'!$BE305*'Help-list'!$V$11,IF($B306=Statistika!$F$69,'Help-list'!$BE305*'Help-list'!$V$12,IF($B306=Statistika!$F$70,'Help-list'!$BE305*'Help-list'!$V$13,""))))))))</f>
        <v/>
      </c>
      <c r="Q306" s="562" t="str">
        <f t="shared" si="11"/>
        <v/>
      </c>
      <c r="R306" s="563" t="str">
        <f>IF($B306=Statistika!$F$63,'Help-list'!$BF305*'Help-list'!$V$6,IF($B306=Statistika!$F$64,'Help-list'!$BF305*'Help-list'!$V$7,IF($B306=Statistika!$F$65,'Help-list'!$BF305*'Help-list'!$V$8,IF($B306=Statistika!$F$66,'Help-list'!$BF305*'Help-list'!$V$9,IF($B306=Statistika!$F$67,'Help-list'!$BF305*'Help-list'!$V$10,IF($B306=Statistika!$F$68,'Help-list'!$BF305*'Help-list'!$V$11,IF($B306=Statistika!$F$69,'Help-list'!$BF305*'Help-list'!$V$12,IF($B306=Statistika!$F$70,'Help-list'!$BF305*'Help-list'!$V$13,""))))))))</f>
        <v/>
      </c>
      <c r="S306" s="564"/>
      <c r="T306" s="565" t="str">
        <f>IF($B306=Statistika!$F$63,'Help-list'!$BG305*'Help-list'!$V$6,IF($B306=Statistika!$F$64,'Help-list'!$BG305*'Help-list'!$V$7,IF($B306=Statistika!$F$65,'Help-list'!$BG305*'Help-list'!$V$8,IF($B306=Statistika!$F$66,'Help-list'!$BG305*'Help-list'!$V$9,IF($B306=Statistika!$F$67,'Help-list'!$BG305*'Help-list'!$V$10,IF($B306=Statistika!$F$68,'Help-list'!$BG305*'Help-list'!$V$11,IF($B306=Statistika!$F$69,'Help-list'!$BG305*'Help-list'!$V$12,IF($B306=Statistika!$F$70,'Help-list'!$BG305*'Help-list'!$V$13,""))))))))</f>
        <v/>
      </c>
      <c r="U306" s="564"/>
      <c r="V306" s="565" t="str">
        <f>IF($B306=Statistika!$F$63,'Help-list'!$BH305*'Help-list'!$V$6,IF($B306=Statistika!$F$64,'Help-list'!$BH305*'Help-list'!$V$7,IF($B306=Statistika!$F$65,'Help-list'!$BH305*'Help-list'!$V$8,IF($B306=Statistika!$F$66,'Help-list'!$BH305*'Help-list'!$V$9,IF($B306=Statistika!$F$67,'Help-list'!$BH305*'Help-list'!$V$10,IF($B306=Statistika!$F$68,'Help-list'!$BH305*'Help-list'!$V$11,IF($B306=Statistika!$F$69,'Help-list'!$BH305*'Help-list'!$V$12,IF($B306=Statistika!$F$70,'Help-list'!$BH305*'Help-list'!$V$13,""))))))))</f>
        <v/>
      </c>
      <c r="W306" s="566"/>
      <c r="X306" s="567"/>
      <c r="Y306" s="567"/>
      <c r="Z306" s="567"/>
      <c r="AA306" s="567"/>
      <c r="AB306" s="567"/>
      <c r="AC306" s="567"/>
      <c r="AD306" s="567"/>
      <c r="AE306" s="347"/>
      <c r="AF306" s="568"/>
    </row>
    <row r="307" spans="1:32">
      <c r="A307" s="38"/>
      <c r="B307" s="10"/>
      <c r="C307" s="555"/>
      <c r="D307" s="556"/>
      <c r="E307" s="555"/>
      <c r="F307" s="28"/>
      <c r="G307" s="557" t="str">
        <f t="shared" si="12"/>
        <v/>
      </c>
      <c r="H307" s="558"/>
      <c r="I307" s="542"/>
      <c r="J307" s="10"/>
      <c r="K307" s="559"/>
      <c r="L307" s="559"/>
      <c r="M307" s="559"/>
      <c r="N307" s="560" t="str">
        <f>IF($B307=Statistika!$F$63,'Help-list'!$BD306*'Help-list'!$V$6,IF($B307=Statistika!$F$64,'Help-list'!$BD306*'Help-list'!$V$7,IF($B307=Statistika!$F$65,'Help-list'!$BD306*'Help-list'!$V$8,IF($B307=Statistika!$F$66,'Help-list'!$BD306*'Help-list'!$V$9,IF($B307=Statistika!$F$67,'Help-list'!$BD306*'Help-list'!$V$10,IF($B307=Statistika!$F$68,'Help-list'!$BD306*'Help-list'!$V$11,IF($B307=Statistika!$F$69,'Help-list'!$BD306*'Help-list'!$V$12,IF($B307=Statistika!$F$70,'Help-list'!$BD306*'Help-list'!$V$13,""))))))))</f>
        <v/>
      </c>
      <c r="O307" s="559"/>
      <c r="P307" s="561" t="str">
        <f>IF($B307=Statistika!$F$63,'Help-list'!$BE306*'Help-list'!$V$6,IF($B307=Statistika!$F$64,'Help-list'!$BE306*'Help-list'!$V$7,IF($B307=Statistika!$F$65,'Help-list'!$BE306*'Help-list'!$V$8,IF($B307=Statistika!$F$66,'Help-list'!$BE306*'Help-list'!$V$9,IF($B307=Statistika!$F$67,'Help-list'!$BE306*'Help-list'!$V$10,IF($B307=Statistika!$F$68,'Help-list'!$BE306*'Help-list'!$V$11,IF($B307=Statistika!$F$69,'Help-list'!$BE306*'Help-list'!$V$12,IF($B307=Statistika!$F$70,'Help-list'!$BE306*'Help-list'!$V$13,""))))))))</f>
        <v/>
      </c>
      <c r="Q307" s="562" t="str">
        <f t="shared" si="11"/>
        <v/>
      </c>
      <c r="R307" s="563" t="str">
        <f>IF($B307=Statistika!$F$63,'Help-list'!$BF306*'Help-list'!$V$6,IF($B307=Statistika!$F$64,'Help-list'!$BF306*'Help-list'!$V$7,IF($B307=Statistika!$F$65,'Help-list'!$BF306*'Help-list'!$V$8,IF($B307=Statistika!$F$66,'Help-list'!$BF306*'Help-list'!$V$9,IF($B307=Statistika!$F$67,'Help-list'!$BF306*'Help-list'!$V$10,IF($B307=Statistika!$F$68,'Help-list'!$BF306*'Help-list'!$V$11,IF($B307=Statistika!$F$69,'Help-list'!$BF306*'Help-list'!$V$12,IF($B307=Statistika!$F$70,'Help-list'!$BF306*'Help-list'!$V$13,""))))))))</f>
        <v/>
      </c>
      <c r="S307" s="564"/>
      <c r="T307" s="565" t="str">
        <f>IF($B307=Statistika!$F$63,'Help-list'!$BG306*'Help-list'!$V$6,IF($B307=Statistika!$F$64,'Help-list'!$BG306*'Help-list'!$V$7,IF($B307=Statistika!$F$65,'Help-list'!$BG306*'Help-list'!$V$8,IF($B307=Statistika!$F$66,'Help-list'!$BG306*'Help-list'!$V$9,IF($B307=Statistika!$F$67,'Help-list'!$BG306*'Help-list'!$V$10,IF($B307=Statistika!$F$68,'Help-list'!$BG306*'Help-list'!$V$11,IF($B307=Statistika!$F$69,'Help-list'!$BG306*'Help-list'!$V$12,IF($B307=Statistika!$F$70,'Help-list'!$BG306*'Help-list'!$V$13,""))))))))</f>
        <v/>
      </c>
      <c r="U307" s="564"/>
      <c r="V307" s="565" t="str">
        <f>IF($B307=Statistika!$F$63,'Help-list'!$BH306*'Help-list'!$V$6,IF($B307=Statistika!$F$64,'Help-list'!$BH306*'Help-list'!$V$7,IF($B307=Statistika!$F$65,'Help-list'!$BH306*'Help-list'!$V$8,IF($B307=Statistika!$F$66,'Help-list'!$BH306*'Help-list'!$V$9,IF($B307=Statistika!$F$67,'Help-list'!$BH306*'Help-list'!$V$10,IF($B307=Statistika!$F$68,'Help-list'!$BH306*'Help-list'!$V$11,IF($B307=Statistika!$F$69,'Help-list'!$BH306*'Help-list'!$V$12,IF($B307=Statistika!$F$70,'Help-list'!$BH306*'Help-list'!$V$13,""))))))))</f>
        <v/>
      </c>
      <c r="W307" s="566"/>
      <c r="X307" s="567"/>
      <c r="Y307" s="567"/>
      <c r="Z307" s="567"/>
      <c r="AA307" s="567"/>
      <c r="AB307" s="567"/>
      <c r="AC307" s="567"/>
      <c r="AD307" s="567"/>
      <c r="AE307" s="347"/>
      <c r="AF307" s="568"/>
    </row>
    <row r="308" spans="1:32">
      <c r="A308" s="38"/>
      <c r="B308" s="10"/>
      <c r="C308" s="555"/>
      <c r="D308" s="556"/>
      <c r="E308" s="555"/>
      <c r="F308" s="28"/>
      <c r="G308" s="557" t="str">
        <f t="shared" si="12"/>
        <v/>
      </c>
      <c r="H308" s="558"/>
      <c r="I308" s="542"/>
      <c r="J308" s="10"/>
      <c r="K308" s="559"/>
      <c r="L308" s="559"/>
      <c r="M308" s="559"/>
      <c r="N308" s="560" t="str">
        <f>IF($B308=Statistika!$F$63,'Help-list'!$BD307*'Help-list'!$V$6,IF($B308=Statistika!$F$64,'Help-list'!$BD307*'Help-list'!$V$7,IF($B308=Statistika!$F$65,'Help-list'!$BD307*'Help-list'!$V$8,IF($B308=Statistika!$F$66,'Help-list'!$BD307*'Help-list'!$V$9,IF($B308=Statistika!$F$67,'Help-list'!$BD307*'Help-list'!$V$10,IF($B308=Statistika!$F$68,'Help-list'!$BD307*'Help-list'!$V$11,IF($B308=Statistika!$F$69,'Help-list'!$BD307*'Help-list'!$V$12,IF($B308=Statistika!$F$70,'Help-list'!$BD307*'Help-list'!$V$13,""))))))))</f>
        <v/>
      </c>
      <c r="O308" s="559"/>
      <c r="P308" s="561" t="str">
        <f>IF($B308=Statistika!$F$63,'Help-list'!$BE307*'Help-list'!$V$6,IF($B308=Statistika!$F$64,'Help-list'!$BE307*'Help-list'!$V$7,IF($B308=Statistika!$F$65,'Help-list'!$BE307*'Help-list'!$V$8,IF($B308=Statistika!$F$66,'Help-list'!$BE307*'Help-list'!$V$9,IF($B308=Statistika!$F$67,'Help-list'!$BE307*'Help-list'!$V$10,IF($B308=Statistika!$F$68,'Help-list'!$BE307*'Help-list'!$V$11,IF($B308=Statistika!$F$69,'Help-list'!$BE307*'Help-list'!$V$12,IF($B308=Statistika!$F$70,'Help-list'!$BE307*'Help-list'!$V$13,""))))))))</f>
        <v/>
      </c>
      <c r="Q308" s="562" t="str">
        <f t="shared" si="11"/>
        <v/>
      </c>
      <c r="R308" s="563" t="str">
        <f>IF($B308=Statistika!$F$63,'Help-list'!$BF307*'Help-list'!$V$6,IF($B308=Statistika!$F$64,'Help-list'!$BF307*'Help-list'!$V$7,IF($B308=Statistika!$F$65,'Help-list'!$BF307*'Help-list'!$V$8,IF($B308=Statistika!$F$66,'Help-list'!$BF307*'Help-list'!$V$9,IF($B308=Statistika!$F$67,'Help-list'!$BF307*'Help-list'!$V$10,IF($B308=Statistika!$F$68,'Help-list'!$BF307*'Help-list'!$V$11,IF($B308=Statistika!$F$69,'Help-list'!$BF307*'Help-list'!$V$12,IF($B308=Statistika!$F$70,'Help-list'!$BF307*'Help-list'!$V$13,""))))))))</f>
        <v/>
      </c>
      <c r="S308" s="564"/>
      <c r="T308" s="565" t="str">
        <f>IF($B308=Statistika!$F$63,'Help-list'!$BG307*'Help-list'!$V$6,IF($B308=Statistika!$F$64,'Help-list'!$BG307*'Help-list'!$V$7,IF($B308=Statistika!$F$65,'Help-list'!$BG307*'Help-list'!$V$8,IF($B308=Statistika!$F$66,'Help-list'!$BG307*'Help-list'!$V$9,IF($B308=Statistika!$F$67,'Help-list'!$BG307*'Help-list'!$V$10,IF($B308=Statistika!$F$68,'Help-list'!$BG307*'Help-list'!$V$11,IF($B308=Statistika!$F$69,'Help-list'!$BG307*'Help-list'!$V$12,IF($B308=Statistika!$F$70,'Help-list'!$BG307*'Help-list'!$V$13,""))))))))</f>
        <v/>
      </c>
      <c r="U308" s="564"/>
      <c r="V308" s="565" t="str">
        <f>IF($B308=Statistika!$F$63,'Help-list'!$BH307*'Help-list'!$V$6,IF($B308=Statistika!$F$64,'Help-list'!$BH307*'Help-list'!$V$7,IF($B308=Statistika!$F$65,'Help-list'!$BH307*'Help-list'!$V$8,IF($B308=Statistika!$F$66,'Help-list'!$BH307*'Help-list'!$V$9,IF($B308=Statistika!$F$67,'Help-list'!$BH307*'Help-list'!$V$10,IF($B308=Statistika!$F$68,'Help-list'!$BH307*'Help-list'!$V$11,IF($B308=Statistika!$F$69,'Help-list'!$BH307*'Help-list'!$V$12,IF($B308=Statistika!$F$70,'Help-list'!$BH307*'Help-list'!$V$13,""))))))))</f>
        <v/>
      </c>
      <c r="W308" s="566"/>
      <c r="X308" s="567"/>
      <c r="Y308" s="567"/>
      <c r="Z308" s="567"/>
      <c r="AA308" s="567"/>
      <c r="AB308" s="567"/>
      <c r="AC308" s="567"/>
      <c r="AD308" s="567"/>
      <c r="AE308" s="347"/>
      <c r="AF308" s="568"/>
    </row>
    <row r="309" spans="1:32">
      <c r="A309" s="38"/>
      <c r="B309" s="10"/>
      <c r="C309" s="555"/>
      <c r="D309" s="556"/>
      <c r="E309" s="555"/>
      <c r="F309" s="28"/>
      <c r="G309" s="557" t="str">
        <f t="shared" si="12"/>
        <v/>
      </c>
      <c r="H309" s="558"/>
      <c r="I309" s="542"/>
      <c r="J309" s="10"/>
      <c r="K309" s="559"/>
      <c r="L309" s="559"/>
      <c r="M309" s="559"/>
      <c r="N309" s="560" t="str">
        <f>IF($B309=Statistika!$F$63,'Help-list'!$BD308*'Help-list'!$V$6,IF($B309=Statistika!$F$64,'Help-list'!$BD308*'Help-list'!$V$7,IF($B309=Statistika!$F$65,'Help-list'!$BD308*'Help-list'!$V$8,IF($B309=Statistika!$F$66,'Help-list'!$BD308*'Help-list'!$V$9,IF($B309=Statistika!$F$67,'Help-list'!$BD308*'Help-list'!$V$10,IF($B309=Statistika!$F$68,'Help-list'!$BD308*'Help-list'!$V$11,IF($B309=Statistika!$F$69,'Help-list'!$BD308*'Help-list'!$V$12,IF($B309=Statistika!$F$70,'Help-list'!$BD308*'Help-list'!$V$13,""))))))))</f>
        <v/>
      </c>
      <c r="O309" s="559"/>
      <c r="P309" s="561" t="str">
        <f>IF($B309=Statistika!$F$63,'Help-list'!$BE308*'Help-list'!$V$6,IF($B309=Statistika!$F$64,'Help-list'!$BE308*'Help-list'!$V$7,IF($B309=Statistika!$F$65,'Help-list'!$BE308*'Help-list'!$V$8,IF($B309=Statistika!$F$66,'Help-list'!$BE308*'Help-list'!$V$9,IF($B309=Statistika!$F$67,'Help-list'!$BE308*'Help-list'!$V$10,IF($B309=Statistika!$F$68,'Help-list'!$BE308*'Help-list'!$V$11,IF($B309=Statistika!$F$69,'Help-list'!$BE308*'Help-list'!$V$12,IF($B309=Statistika!$F$70,'Help-list'!$BE308*'Help-list'!$V$13,""))))))))</f>
        <v/>
      </c>
      <c r="Q309" s="562" t="str">
        <f t="shared" si="11"/>
        <v/>
      </c>
      <c r="R309" s="563" t="str">
        <f>IF($B309=Statistika!$F$63,'Help-list'!$BF308*'Help-list'!$V$6,IF($B309=Statistika!$F$64,'Help-list'!$BF308*'Help-list'!$V$7,IF($B309=Statistika!$F$65,'Help-list'!$BF308*'Help-list'!$V$8,IF($B309=Statistika!$F$66,'Help-list'!$BF308*'Help-list'!$V$9,IF($B309=Statistika!$F$67,'Help-list'!$BF308*'Help-list'!$V$10,IF($B309=Statistika!$F$68,'Help-list'!$BF308*'Help-list'!$V$11,IF($B309=Statistika!$F$69,'Help-list'!$BF308*'Help-list'!$V$12,IF($B309=Statistika!$F$70,'Help-list'!$BF308*'Help-list'!$V$13,""))))))))</f>
        <v/>
      </c>
      <c r="S309" s="564"/>
      <c r="T309" s="565" t="str">
        <f>IF($B309=Statistika!$F$63,'Help-list'!$BG308*'Help-list'!$V$6,IF($B309=Statistika!$F$64,'Help-list'!$BG308*'Help-list'!$V$7,IF($B309=Statistika!$F$65,'Help-list'!$BG308*'Help-list'!$V$8,IF($B309=Statistika!$F$66,'Help-list'!$BG308*'Help-list'!$V$9,IF($B309=Statistika!$F$67,'Help-list'!$BG308*'Help-list'!$V$10,IF($B309=Statistika!$F$68,'Help-list'!$BG308*'Help-list'!$V$11,IF($B309=Statistika!$F$69,'Help-list'!$BG308*'Help-list'!$V$12,IF($B309=Statistika!$F$70,'Help-list'!$BG308*'Help-list'!$V$13,""))))))))</f>
        <v/>
      </c>
      <c r="U309" s="564"/>
      <c r="V309" s="565" t="str">
        <f>IF($B309=Statistika!$F$63,'Help-list'!$BH308*'Help-list'!$V$6,IF($B309=Statistika!$F$64,'Help-list'!$BH308*'Help-list'!$V$7,IF($B309=Statistika!$F$65,'Help-list'!$BH308*'Help-list'!$V$8,IF($B309=Statistika!$F$66,'Help-list'!$BH308*'Help-list'!$V$9,IF($B309=Statistika!$F$67,'Help-list'!$BH308*'Help-list'!$V$10,IF($B309=Statistika!$F$68,'Help-list'!$BH308*'Help-list'!$V$11,IF($B309=Statistika!$F$69,'Help-list'!$BH308*'Help-list'!$V$12,IF($B309=Statistika!$F$70,'Help-list'!$BH308*'Help-list'!$V$13,""))))))))</f>
        <v/>
      </c>
      <c r="W309" s="566"/>
      <c r="X309" s="567"/>
      <c r="Y309" s="567"/>
      <c r="Z309" s="567"/>
      <c r="AA309" s="567"/>
      <c r="AB309" s="567"/>
      <c r="AC309" s="567"/>
      <c r="AD309" s="567"/>
      <c r="AE309" s="347"/>
      <c r="AF309" s="568"/>
    </row>
    <row r="310" spans="1:32">
      <c r="A310" s="38"/>
      <c r="B310" s="10"/>
      <c r="C310" s="555"/>
      <c r="D310" s="556"/>
      <c r="E310" s="555"/>
      <c r="F310" s="28"/>
      <c r="G310" s="557" t="str">
        <f t="shared" si="12"/>
        <v/>
      </c>
      <c r="H310" s="558"/>
      <c r="I310" s="542"/>
      <c r="J310" s="10"/>
      <c r="K310" s="559"/>
      <c r="L310" s="559"/>
      <c r="M310" s="559"/>
      <c r="N310" s="560" t="str">
        <f>IF($B310=Statistika!$F$63,'Help-list'!$BD309*'Help-list'!$V$6,IF($B310=Statistika!$F$64,'Help-list'!$BD309*'Help-list'!$V$7,IF($B310=Statistika!$F$65,'Help-list'!$BD309*'Help-list'!$V$8,IF($B310=Statistika!$F$66,'Help-list'!$BD309*'Help-list'!$V$9,IF($B310=Statistika!$F$67,'Help-list'!$BD309*'Help-list'!$V$10,IF($B310=Statistika!$F$68,'Help-list'!$BD309*'Help-list'!$V$11,IF($B310=Statistika!$F$69,'Help-list'!$BD309*'Help-list'!$V$12,IF($B310=Statistika!$F$70,'Help-list'!$BD309*'Help-list'!$V$13,""))))))))</f>
        <v/>
      </c>
      <c r="O310" s="559"/>
      <c r="P310" s="561" t="str">
        <f>IF($B310=Statistika!$F$63,'Help-list'!$BE309*'Help-list'!$V$6,IF($B310=Statistika!$F$64,'Help-list'!$BE309*'Help-list'!$V$7,IF($B310=Statistika!$F$65,'Help-list'!$BE309*'Help-list'!$V$8,IF($B310=Statistika!$F$66,'Help-list'!$BE309*'Help-list'!$V$9,IF($B310=Statistika!$F$67,'Help-list'!$BE309*'Help-list'!$V$10,IF($B310=Statistika!$F$68,'Help-list'!$BE309*'Help-list'!$V$11,IF($B310=Statistika!$F$69,'Help-list'!$BE309*'Help-list'!$V$12,IF($B310=Statistika!$F$70,'Help-list'!$BE309*'Help-list'!$V$13,""))))))))</f>
        <v/>
      </c>
      <c r="Q310" s="562" t="str">
        <f t="shared" si="11"/>
        <v/>
      </c>
      <c r="R310" s="563" t="str">
        <f>IF($B310=Statistika!$F$63,'Help-list'!$BF309*'Help-list'!$V$6,IF($B310=Statistika!$F$64,'Help-list'!$BF309*'Help-list'!$V$7,IF($B310=Statistika!$F$65,'Help-list'!$BF309*'Help-list'!$V$8,IF($B310=Statistika!$F$66,'Help-list'!$BF309*'Help-list'!$V$9,IF($B310=Statistika!$F$67,'Help-list'!$BF309*'Help-list'!$V$10,IF($B310=Statistika!$F$68,'Help-list'!$BF309*'Help-list'!$V$11,IF($B310=Statistika!$F$69,'Help-list'!$BF309*'Help-list'!$V$12,IF($B310=Statistika!$F$70,'Help-list'!$BF309*'Help-list'!$V$13,""))))))))</f>
        <v/>
      </c>
      <c r="S310" s="564"/>
      <c r="T310" s="565" t="str">
        <f>IF($B310=Statistika!$F$63,'Help-list'!$BG309*'Help-list'!$V$6,IF($B310=Statistika!$F$64,'Help-list'!$BG309*'Help-list'!$V$7,IF($B310=Statistika!$F$65,'Help-list'!$BG309*'Help-list'!$V$8,IF($B310=Statistika!$F$66,'Help-list'!$BG309*'Help-list'!$V$9,IF($B310=Statistika!$F$67,'Help-list'!$BG309*'Help-list'!$V$10,IF($B310=Statistika!$F$68,'Help-list'!$BG309*'Help-list'!$V$11,IF($B310=Statistika!$F$69,'Help-list'!$BG309*'Help-list'!$V$12,IF($B310=Statistika!$F$70,'Help-list'!$BG309*'Help-list'!$V$13,""))))))))</f>
        <v/>
      </c>
      <c r="U310" s="564"/>
      <c r="V310" s="565" t="str">
        <f>IF($B310=Statistika!$F$63,'Help-list'!$BH309*'Help-list'!$V$6,IF($B310=Statistika!$F$64,'Help-list'!$BH309*'Help-list'!$V$7,IF($B310=Statistika!$F$65,'Help-list'!$BH309*'Help-list'!$V$8,IF($B310=Statistika!$F$66,'Help-list'!$BH309*'Help-list'!$V$9,IF($B310=Statistika!$F$67,'Help-list'!$BH309*'Help-list'!$V$10,IF($B310=Statistika!$F$68,'Help-list'!$BH309*'Help-list'!$V$11,IF($B310=Statistika!$F$69,'Help-list'!$BH309*'Help-list'!$V$12,IF($B310=Statistika!$F$70,'Help-list'!$BH309*'Help-list'!$V$13,""))))))))</f>
        <v/>
      </c>
      <c r="W310" s="566"/>
      <c r="X310" s="567"/>
      <c r="Y310" s="567"/>
      <c r="Z310" s="567"/>
      <c r="AA310" s="567"/>
      <c r="AB310" s="567"/>
      <c r="AC310" s="567"/>
      <c r="AD310" s="567"/>
      <c r="AE310" s="347"/>
      <c r="AF310" s="568"/>
    </row>
    <row r="311" spans="1:32">
      <c r="A311" s="38"/>
      <c r="B311" s="10"/>
      <c r="C311" s="555"/>
      <c r="D311" s="556"/>
      <c r="E311" s="555"/>
      <c r="F311" s="28"/>
      <c r="G311" s="557" t="str">
        <f t="shared" si="12"/>
        <v/>
      </c>
      <c r="H311" s="558"/>
      <c r="I311" s="542"/>
      <c r="J311" s="10"/>
      <c r="K311" s="559"/>
      <c r="L311" s="559"/>
      <c r="M311" s="559"/>
      <c r="N311" s="560" t="str">
        <f>IF($B311=Statistika!$F$63,'Help-list'!$BD310*'Help-list'!$V$6,IF($B311=Statistika!$F$64,'Help-list'!$BD310*'Help-list'!$V$7,IF($B311=Statistika!$F$65,'Help-list'!$BD310*'Help-list'!$V$8,IF($B311=Statistika!$F$66,'Help-list'!$BD310*'Help-list'!$V$9,IF($B311=Statistika!$F$67,'Help-list'!$BD310*'Help-list'!$V$10,IF($B311=Statistika!$F$68,'Help-list'!$BD310*'Help-list'!$V$11,IF($B311=Statistika!$F$69,'Help-list'!$BD310*'Help-list'!$V$12,IF($B311=Statistika!$F$70,'Help-list'!$BD310*'Help-list'!$V$13,""))))))))</f>
        <v/>
      </c>
      <c r="O311" s="559"/>
      <c r="P311" s="561" t="str">
        <f>IF($B311=Statistika!$F$63,'Help-list'!$BE310*'Help-list'!$V$6,IF($B311=Statistika!$F$64,'Help-list'!$BE310*'Help-list'!$V$7,IF($B311=Statistika!$F$65,'Help-list'!$BE310*'Help-list'!$V$8,IF($B311=Statistika!$F$66,'Help-list'!$BE310*'Help-list'!$V$9,IF($B311=Statistika!$F$67,'Help-list'!$BE310*'Help-list'!$V$10,IF($B311=Statistika!$F$68,'Help-list'!$BE310*'Help-list'!$V$11,IF($B311=Statistika!$F$69,'Help-list'!$BE310*'Help-list'!$V$12,IF($B311=Statistika!$F$70,'Help-list'!$BE310*'Help-list'!$V$13,""))))))))</f>
        <v/>
      </c>
      <c r="Q311" s="562" t="str">
        <f t="shared" si="11"/>
        <v/>
      </c>
      <c r="R311" s="563" t="str">
        <f>IF($B311=Statistika!$F$63,'Help-list'!$BF310*'Help-list'!$V$6,IF($B311=Statistika!$F$64,'Help-list'!$BF310*'Help-list'!$V$7,IF($B311=Statistika!$F$65,'Help-list'!$BF310*'Help-list'!$V$8,IF($B311=Statistika!$F$66,'Help-list'!$BF310*'Help-list'!$V$9,IF($B311=Statistika!$F$67,'Help-list'!$BF310*'Help-list'!$V$10,IF($B311=Statistika!$F$68,'Help-list'!$BF310*'Help-list'!$V$11,IF($B311=Statistika!$F$69,'Help-list'!$BF310*'Help-list'!$V$12,IF($B311=Statistika!$F$70,'Help-list'!$BF310*'Help-list'!$V$13,""))))))))</f>
        <v/>
      </c>
      <c r="S311" s="564"/>
      <c r="T311" s="565" t="str">
        <f>IF($B311=Statistika!$F$63,'Help-list'!$BG310*'Help-list'!$V$6,IF($B311=Statistika!$F$64,'Help-list'!$BG310*'Help-list'!$V$7,IF($B311=Statistika!$F$65,'Help-list'!$BG310*'Help-list'!$V$8,IF($B311=Statistika!$F$66,'Help-list'!$BG310*'Help-list'!$V$9,IF($B311=Statistika!$F$67,'Help-list'!$BG310*'Help-list'!$V$10,IF($B311=Statistika!$F$68,'Help-list'!$BG310*'Help-list'!$V$11,IF($B311=Statistika!$F$69,'Help-list'!$BG310*'Help-list'!$V$12,IF($B311=Statistika!$F$70,'Help-list'!$BG310*'Help-list'!$V$13,""))))))))</f>
        <v/>
      </c>
      <c r="U311" s="564"/>
      <c r="V311" s="565" t="str">
        <f>IF($B311=Statistika!$F$63,'Help-list'!$BH310*'Help-list'!$V$6,IF($B311=Statistika!$F$64,'Help-list'!$BH310*'Help-list'!$V$7,IF($B311=Statistika!$F$65,'Help-list'!$BH310*'Help-list'!$V$8,IF($B311=Statistika!$F$66,'Help-list'!$BH310*'Help-list'!$V$9,IF($B311=Statistika!$F$67,'Help-list'!$BH310*'Help-list'!$V$10,IF($B311=Statistika!$F$68,'Help-list'!$BH310*'Help-list'!$V$11,IF($B311=Statistika!$F$69,'Help-list'!$BH310*'Help-list'!$V$12,IF($B311=Statistika!$F$70,'Help-list'!$BH310*'Help-list'!$V$13,""))))))))</f>
        <v/>
      </c>
      <c r="W311" s="566"/>
      <c r="X311" s="567"/>
      <c r="Y311" s="567"/>
      <c r="Z311" s="567"/>
      <c r="AA311" s="567"/>
      <c r="AB311" s="567"/>
      <c r="AC311" s="567"/>
      <c r="AD311" s="567"/>
      <c r="AE311" s="347"/>
      <c r="AF311" s="568"/>
    </row>
    <row r="312" spans="1:32">
      <c r="A312" s="38"/>
      <c r="B312" s="10"/>
      <c r="C312" s="555"/>
      <c r="D312" s="556"/>
      <c r="E312" s="555"/>
      <c r="F312" s="28"/>
      <c r="G312" s="557" t="str">
        <f t="shared" si="12"/>
        <v/>
      </c>
      <c r="H312" s="558"/>
      <c r="I312" s="542"/>
      <c r="J312" s="10"/>
      <c r="K312" s="559"/>
      <c r="L312" s="559"/>
      <c r="M312" s="559"/>
      <c r="N312" s="560" t="str">
        <f>IF($B312=Statistika!$F$63,'Help-list'!$BD311*'Help-list'!$V$6,IF($B312=Statistika!$F$64,'Help-list'!$BD311*'Help-list'!$V$7,IF($B312=Statistika!$F$65,'Help-list'!$BD311*'Help-list'!$V$8,IF($B312=Statistika!$F$66,'Help-list'!$BD311*'Help-list'!$V$9,IF($B312=Statistika!$F$67,'Help-list'!$BD311*'Help-list'!$V$10,IF($B312=Statistika!$F$68,'Help-list'!$BD311*'Help-list'!$V$11,IF($B312=Statistika!$F$69,'Help-list'!$BD311*'Help-list'!$V$12,IF($B312=Statistika!$F$70,'Help-list'!$BD311*'Help-list'!$V$13,""))))))))</f>
        <v/>
      </c>
      <c r="O312" s="559"/>
      <c r="P312" s="561" t="str">
        <f>IF($B312=Statistika!$F$63,'Help-list'!$BE311*'Help-list'!$V$6,IF($B312=Statistika!$F$64,'Help-list'!$BE311*'Help-list'!$V$7,IF($B312=Statistika!$F$65,'Help-list'!$BE311*'Help-list'!$V$8,IF($B312=Statistika!$F$66,'Help-list'!$BE311*'Help-list'!$V$9,IF($B312=Statistika!$F$67,'Help-list'!$BE311*'Help-list'!$V$10,IF($B312=Statistika!$F$68,'Help-list'!$BE311*'Help-list'!$V$11,IF($B312=Statistika!$F$69,'Help-list'!$BE311*'Help-list'!$V$12,IF($B312=Statistika!$F$70,'Help-list'!$BE311*'Help-list'!$V$13,""))))))))</f>
        <v/>
      </c>
      <c r="Q312" s="562" t="str">
        <f t="shared" si="11"/>
        <v/>
      </c>
      <c r="R312" s="563" t="str">
        <f>IF($B312=Statistika!$F$63,'Help-list'!$BF311*'Help-list'!$V$6,IF($B312=Statistika!$F$64,'Help-list'!$BF311*'Help-list'!$V$7,IF($B312=Statistika!$F$65,'Help-list'!$BF311*'Help-list'!$V$8,IF($B312=Statistika!$F$66,'Help-list'!$BF311*'Help-list'!$V$9,IF($B312=Statistika!$F$67,'Help-list'!$BF311*'Help-list'!$V$10,IF($B312=Statistika!$F$68,'Help-list'!$BF311*'Help-list'!$V$11,IF($B312=Statistika!$F$69,'Help-list'!$BF311*'Help-list'!$V$12,IF($B312=Statistika!$F$70,'Help-list'!$BF311*'Help-list'!$V$13,""))))))))</f>
        <v/>
      </c>
      <c r="S312" s="564"/>
      <c r="T312" s="565" t="str">
        <f>IF($B312=Statistika!$F$63,'Help-list'!$BG311*'Help-list'!$V$6,IF($B312=Statistika!$F$64,'Help-list'!$BG311*'Help-list'!$V$7,IF($B312=Statistika!$F$65,'Help-list'!$BG311*'Help-list'!$V$8,IF($B312=Statistika!$F$66,'Help-list'!$BG311*'Help-list'!$V$9,IF($B312=Statistika!$F$67,'Help-list'!$BG311*'Help-list'!$V$10,IF($B312=Statistika!$F$68,'Help-list'!$BG311*'Help-list'!$V$11,IF($B312=Statistika!$F$69,'Help-list'!$BG311*'Help-list'!$V$12,IF($B312=Statistika!$F$70,'Help-list'!$BG311*'Help-list'!$V$13,""))))))))</f>
        <v/>
      </c>
      <c r="U312" s="564"/>
      <c r="V312" s="565" t="str">
        <f>IF($B312=Statistika!$F$63,'Help-list'!$BH311*'Help-list'!$V$6,IF($B312=Statistika!$F$64,'Help-list'!$BH311*'Help-list'!$V$7,IF($B312=Statistika!$F$65,'Help-list'!$BH311*'Help-list'!$V$8,IF($B312=Statistika!$F$66,'Help-list'!$BH311*'Help-list'!$V$9,IF($B312=Statistika!$F$67,'Help-list'!$BH311*'Help-list'!$V$10,IF($B312=Statistika!$F$68,'Help-list'!$BH311*'Help-list'!$V$11,IF($B312=Statistika!$F$69,'Help-list'!$BH311*'Help-list'!$V$12,IF($B312=Statistika!$F$70,'Help-list'!$BH311*'Help-list'!$V$13,""))))))))</f>
        <v/>
      </c>
      <c r="W312" s="566"/>
      <c r="X312" s="567"/>
      <c r="Y312" s="567"/>
      <c r="Z312" s="567"/>
      <c r="AA312" s="567"/>
      <c r="AB312" s="567"/>
      <c r="AC312" s="567"/>
      <c r="AD312" s="567"/>
      <c r="AE312" s="347"/>
      <c r="AF312" s="568"/>
    </row>
    <row r="313" spans="1:32">
      <c r="A313" s="38"/>
      <c r="B313" s="10"/>
      <c r="C313" s="555"/>
      <c r="D313" s="556"/>
      <c r="E313" s="555"/>
      <c r="F313" s="28"/>
      <c r="G313" s="557" t="str">
        <f t="shared" si="12"/>
        <v/>
      </c>
      <c r="H313" s="558"/>
      <c r="I313" s="542"/>
      <c r="J313" s="10"/>
      <c r="K313" s="559"/>
      <c r="L313" s="559"/>
      <c r="M313" s="559"/>
      <c r="N313" s="560" t="str">
        <f>IF($B313=Statistika!$F$63,'Help-list'!$BD312*'Help-list'!$V$6,IF($B313=Statistika!$F$64,'Help-list'!$BD312*'Help-list'!$V$7,IF($B313=Statistika!$F$65,'Help-list'!$BD312*'Help-list'!$V$8,IF($B313=Statistika!$F$66,'Help-list'!$BD312*'Help-list'!$V$9,IF($B313=Statistika!$F$67,'Help-list'!$BD312*'Help-list'!$V$10,IF($B313=Statistika!$F$68,'Help-list'!$BD312*'Help-list'!$V$11,IF($B313=Statistika!$F$69,'Help-list'!$BD312*'Help-list'!$V$12,IF($B313=Statistika!$F$70,'Help-list'!$BD312*'Help-list'!$V$13,""))))))))</f>
        <v/>
      </c>
      <c r="O313" s="559"/>
      <c r="P313" s="561" t="str">
        <f>IF($B313=Statistika!$F$63,'Help-list'!$BE312*'Help-list'!$V$6,IF($B313=Statistika!$F$64,'Help-list'!$BE312*'Help-list'!$V$7,IF($B313=Statistika!$F$65,'Help-list'!$BE312*'Help-list'!$V$8,IF($B313=Statistika!$F$66,'Help-list'!$BE312*'Help-list'!$V$9,IF($B313=Statistika!$F$67,'Help-list'!$BE312*'Help-list'!$V$10,IF($B313=Statistika!$F$68,'Help-list'!$BE312*'Help-list'!$V$11,IF($B313=Statistika!$F$69,'Help-list'!$BE312*'Help-list'!$V$12,IF($B313=Statistika!$F$70,'Help-list'!$BE312*'Help-list'!$V$13,""))))))))</f>
        <v/>
      </c>
      <c r="Q313" s="562" t="str">
        <f t="shared" si="11"/>
        <v/>
      </c>
      <c r="R313" s="563" t="str">
        <f>IF($B313=Statistika!$F$63,'Help-list'!$BF312*'Help-list'!$V$6,IF($B313=Statistika!$F$64,'Help-list'!$BF312*'Help-list'!$V$7,IF($B313=Statistika!$F$65,'Help-list'!$BF312*'Help-list'!$V$8,IF($B313=Statistika!$F$66,'Help-list'!$BF312*'Help-list'!$V$9,IF($B313=Statistika!$F$67,'Help-list'!$BF312*'Help-list'!$V$10,IF($B313=Statistika!$F$68,'Help-list'!$BF312*'Help-list'!$V$11,IF($B313=Statistika!$F$69,'Help-list'!$BF312*'Help-list'!$V$12,IF($B313=Statistika!$F$70,'Help-list'!$BF312*'Help-list'!$V$13,""))))))))</f>
        <v/>
      </c>
      <c r="S313" s="564"/>
      <c r="T313" s="565" t="str">
        <f>IF($B313=Statistika!$F$63,'Help-list'!$BG312*'Help-list'!$V$6,IF($B313=Statistika!$F$64,'Help-list'!$BG312*'Help-list'!$V$7,IF($B313=Statistika!$F$65,'Help-list'!$BG312*'Help-list'!$V$8,IF($B313=Statistika!$F$66,'Help-list'!$BG312*'Help-list'!$V$9,IF($B313=Statistika!$F$67,'Help-list'!$BG312*'Help-list'!$V$10,IF($B313=Statistika!$F$68,'Help-list'!$BG312*'Help-list'!$V$11,IF($B313=Statistika!$F$69,'Help-list'!$BG312*'Help-list'!$V$12,IF($B313=Statistika!$F$70,'Help-list'!$BG312*'Help-list'!$V$13,""))))))))</f>
        <v/>
      </c>
      <c r="U313" s="564"/>
      <c r="V313" s="565" t="str">
        <f>IF($B313=Statistika!$F$63,'Help-list'!$BH312*'Help-list'!$V$6,IF($B313=Statistika!$F$64,'Help-list'!$BH312*'Help-list'!$V$7,IF($B313=Statistika!$F$65,'Help-list'!$BH312*'Help-list'!$V$8,IF($B313=Statistika!$F$66,'Help-list'!$BH312*'Help-list'!$V$9,IF($B313=Statistika!$F$67,'Help-list'!$BH312*'Help-list'!$V$10,IF($B313=Statistika!$F$68,'Help-list'!$BH312*'Help-list'!$V$11,IF($B313=Statistika!$F$69,'Help-list'!$BH312*'Help-list'!$V$12,IF($B313=Statistika!$F$70,'Help-list'!$BH312*'Help-list'!$V$13,""))))))))</f>
        <v/>
      </c>
      <c r="W313" s="566"/>
      <c r="X313" s="567"/>
      <c r="Y313" s="567"/>
      <c r="Z313" s="567"/>
      <c r="AA313" s="567"/>
      <c r="AB313" s="567"/>
      <c r="AC313" s="567"/>
      <c r="AD313" s="567"/>
      <c r="AE313" s="347"/>
      <c r="AF313" s="568"/>
    </row>
    <row r="314" spans="1:32">
      <c r="A314" s="38"/>
      <c r="B314" s="10"/>
      <c r="C314" s="555"/>
      <c r="D314" s="556"/>
      <c r="E314" s="555"/>
      <c r="F314" s="28"/>
      <c r="G314" s="557" t="str">
        <f t="shared" si="12"/>
        <v/>
      </c>
      <c r="H314" s="558"/>
      <c r="I314" s="542"/>
      <c r="J314" s="10"/>
      <c r="K314" s="559"/>
      <c r="L314" s="559"/>
      <c r="M314" s="559"/>
      <c r="N314" s="560" t="str">
        <f>IF($B314=Statistika!$F$63,'Help-list'!$BD313*'Help-list'!$V$6,IF($B314=Statistika!$F$64,'Help-list'!$BD313*'Help-list'!$V$7,IF($B314=Statistika!$F$65,'Help-list'!$BD313*'Help-list'!$V$8,IF($B314=Statistika!$F$66,'Help-list'!$BD313*'Help-list'!$V$9,IF($B314=Statistika!$F$67,'Help-list'!$BD313*'Help-list'!$V$10,IF($B314=Statistika!$F$68,'Help-list'!$BD313*'Help-list'!$V$11,IF($B314=Statistika!$F$69,'Help-list'!$BD313*'Help-list'!$V$12,IF($B314=Statistika!$F$70,'Help-list'!$BD313*'Help-list'!$V$13,""))))))))</f>
        <v/>
      </c>
      <c r="O314" s="559"/>
      <c r="P314" s="561" t="str">
        <f>IF($B314=Statistika!$F$63,'Help-list'!$BE313*'Help-list'!$V$6,IF($B314=Statistika!$F$64,'Help-list'!$BE313*'Help-list'!$V$7,IF($B314=Statistika!$F$65,'Help-list'!$BE313*'Help-list'!$V$8,IF($B314=Statistika!$F$66,'Help-list'!$BE313*'Help-list'!$V$9,IF($B314=Statistika!$F$67,'Help-list'!$BE313*'Help-list'!$V$10,IF($B314=Statistika!$F$68,'Help-list'!$BE313*'Help-list'!$V$11,IF($B314=Statistika!$F$69,'Help-list'!$BE313*'Help-list'!$V$12,IF($B314=Statistika!$F$70,'Help-list'!$BE313*'Help-list'!$V$13,""))))))))</f>
        <v/>
      </c>
      <c r="Q314" s="562" t="str">
        <f t="shared" si="11"/>
        <v/>
      </c>
      <c r="R314" s="563" t="str">
        <f>IF($B314=Statistika!$F$63,'Help-list'!$BF313*'Help-list'!$V$6,IF($B314=Statistika!$F$64,'Help-list'!$BF313*'Help-list'!$V$7,IF($B314=Statistika!$F$65,'Help-list'!$BF313*'Help-list'!$V$8,IF($B314=Statistika!$F$66,'Help-list'!$BF313*'Help-list'!$V$9,IF($B314=Statistika!$F$67,'Help-list'!$BF313*'Help-list'!$V$10,IF($B314=Statistika!$F$68,'Help-list'!$BF313*'Help-list'!$V$11,IF($B314=Statistika!$F$69,'Help-list'!$BF313*'Help-list'!$V$12,IF($B314=Statistika!$F$70,'Help-list'!$BF313*'Help-list'!$V$13,""))))))))</f>
        <v/>
      </c>
      <c r="S314" s="564"/>
      <c r="T314" s="565" t="str">
        <f>IF($B314=Statistika!$F$63,'Help-list'!$BG313*'Help-list'!$V$6,IF($B314=Statistika!$F$64,'Help-list'!$BG313*'Help-list'!$V$7,IF($B314=Statistika!$F$65,'Help-list'!$BG313*'Help-list'!$V$8,IF($B314=Statistika!$F$66,'Help-list'!$BG313*'Help-list'!$V$9,IF($B314=Statistika!$F$67,'Help-list'!$BG313*'Help-list'!$V$10,IF($B314=Statistika!$F$68,'Help-list'!$BG313*'Help-list'!$V$11,IF($B314=Statistika!$F$69,'Help-list'!$BG313*'Help-list'!$V$12,IF($B314=Statistika!$F$70,'Help-list'!$BG313*'Help-list'!$V$13,""))))))))</f>
        <v/>
      </c>
      <c r="U314" s="564"/>
      <c r="V314" s="565" t="str">
        <f>IF($B314=Statistika!$F$63,'Help-list'!$BH313*'Help-list'!$V$6,IF($B314=Statistika!$F$64,'Help-list'!$BH313*'Help-list'!$V$7,IF($B314=Statistika!$F$65,'Help-list'!$BH313*'Help-list'!$V$8,IF($B314=Statistika!$F$66,'Help-list'!$BH313*'Help-list'!$V$9,IF($B314=Statistika!$F$67,'Help-list'!$BH313*'Help-list'!$V$10,IF($B314=Statistika!$F$68,'Help-list'!$BH313*'Help-list'!$V$11,IF($B314=Statistika!$F$69,'Help-list'!$BH313*'Help-list'!$V$12,IF($B314=Statistika!$F$70,'Help-list'!$BH313*'Help-list'!$V$13,""))))))))</f>
        <v/>
      </c>
      <c r="W314" s="566"/>
      <c r="X314" s="567"/>
      <c r="Y314" s="567"/>
      <c r="Z314" s="567"/>
      <c r="AA314" s="567"/>
      <c r="AB314" s="567"/>
      <c r="AC314" s="567"/>
      <c r="AD314" s="567"/>
      <c r="AE314" s="347"/>
      <c r="AF314" s="568"/>
    </row>
    <row r="315" spans="1:32">
      <c r="A315" s="38"/>
      <c r="B315" s="10"/>
      <c r="C315" s="555"/>
      <c r="D315" s="556"/>
      <c r="E315" s="555"/>
      <c r="F315" s="28"/>
      <c r="G315" s="557" t="str">
        <f t="shared" si="12"/>
        <v/>
      </c>
      <c r="H315" s="558"/>
      <c r="I315" s="542"/>
      <c r="J315" s="10"/>
      <c r="K315" s="559"/>
      <c r="L315" s="559"/>
      <c r="M315" s="559"/>
      <c r="N315" s="560" t="str">
        <f>IF($B315=Statistika!$F$63,'Help-list'!$BD314*'Help-list'!$V$6,IF($B315=Statistika!$F$64,'Help-list'!$BD314*'Help-list'!$V$7,IF($B315=Statistika!$F$65,'Help-list'!$BD314*'Help-list'!$V$8,IF($B315=Statistika!$F$66,'Help-list'!$BD314*'Help-list'!$V$9,IF($B315=Statistika!$F$67,'Help-list'!$BD314*'Help-list'!$V$10,IF($B315=Statistika!$F$68,'Help-list'!$BD314*'Help-list'!$V$11,IF($B315=Statistika!$F$69,'Help-list'!$BD314*'Help-list'!$V$12,IF($B315=Statistika!$F$70,'Help-list'!$BD314*'Help-list'!$V$13,""))))))))</f>
        <v/>
      </c>
      <c r="O315" s="559"/>
      <c r="P315" s="561" t="str">
        <f>IF($B315=Statistika!$F$63,'Help-list'!$BE314*'Help-list'!$V$6,IF($B315=Statistika!$F$64,'Help-list'!$BE314*'Help-list'!$V$7,IF($B315=Statistika!$F$65,'Help-list'!$BE314*'Help-list'!$V$8,IF($B315=Statistika!$F$66,'Help-list'!$BE314*'Help-list'!$V$9,IF($B315=Statistika!$F$67,'Help-list'!$BE314*'Help-list'!$V$10,IF($B315=Statistika!$F$68,'Help-list'!$BE314*'Help-list'!$V$11,IF($B315=Statistika!$F$69,'Help-list'!$BE314*'Help-list'!$V$12,IF($B315=Statistika!$F$70,'Help-list'!$BE314*'Help-list'!$V$13,""))))))))</f>
        <v/>
      </c>
      <c r="Q315" s="562" t="str">
        <f t="shared" si="11"/>
        <v/>
      </c>
      <c r="R315" s="563" t="str">
        <f>IF($B315=Statistika!$F$63,'Help-list'!$BF314*'Help-list'!$V$6,IF($B315=Statistika!$F$64,'Help-list'!$BF314*'Help-list'!$V$7,IF($B315=Statistika!$F$65,'Help-list'!$BF314*'Help-list'!$V$8,IF($B315=Statistika!$F$66,'Help-list'!$BF314*'Help-list'!$V$9,IF($B315=Statistika!$F$67,'Help-list'!$BF314*'Help-list'!$V$10,IF($B315=Statistika!$F$68,'Help-list'!$BF314*'Help-list'!$V$11,IF($B315=Statistika!$F$69,'Help-list'!$BF314*'Help-list'!$V$12,IF($B315=Statistika!$F$70,'Help-list'!$BF314*'Help-list'!$V$13,""))))))))</f>
        <v/>
      </c>
      <c r="S315" s="564"/>
      <c r="T315" s="565" t="str">
        <f>IF($B315=Statistika!$F$63,'Help-list'!$BG314*'Help-list'!$V$6,IF($B315=Statistika!$F$64,'Help-list'!$BG314*'Help-list'!$V$7,IF($B315=Statistika!$F$65,'Help-list'!$BG314*'Help-list'!$V$8,IF($B315=Statistika!$F$66,'Help-list'!$BG314*'Help-list'!$V$9,IF($B315=Statistika!$F$67,'Help-list'!$BG314*'Help-list'!$V$10,IF($B315=Statistika!$F$68,'Help-list'!$BG314*'Help-list'!$V$11,IF($B315=Statistika!$F$69,'Help-list'!$BG314*'Help-list'!$V$12,IF($B315=Statistika!$F$70,'Help-list'!$BG314*'Help-list'!$V$13,""))))))))</f>
        <v/>
      </c>
      <c r="U315" s="564"/>
      <c r="V315" s="565" t="str">
        <f>IF($B315=Statistika!$F$63,'Help-list'!$BH314*'Help-list'!$V$6,IF($B315=Statistika!$F$64,'Help-list'!$BH314*'Help-list'!$V$7,IF($B315=Statistika!$F$65,'Help-list'!$BH314*'Help-list'!$V$8,IF($B315=Statistika!$F$66,'Help-list'!$BH314*'Help-list'!$V$9,IF($B315=Statistika!$F$67,'Help-list'!$BH314*'Help-list'!$V$10,IF($B315=Statistika!$F$68,'Help-list'!$BH314*'Help-list'!$V$11,IF($B315=Statistika!$F$69,'Help-list'!$BH314*'Help-list'!$V$12,IF($B315=Statistika!$F$70,'Help-list'!$BH314*'Help-list'!$V$13,""))))))))</f>
        <v/>
      </c>
      <c r="W315" s="566"/>
      <c r="X315" s="567"/>
      <c r="Y315" s="567"/>
      <c r="Z315" s="567"/>
      <c r="AA315" s="567"/>
      <c r="AB315" s="567"/>
      <c r="AC315" s="567"/>
      <c r="AD315" s="567"/>
      <c r="AE315" s="347"/>
      <c r="AF315" s="568"/>
    </row>
    <row r="316" spans="1:32">
      <c r="A316" s="38"/>
      <c r="B316" s="10"/>
      <c r="C316" s="555"/>
      <c r="D316" s="556"/>
      <c r="E316" s="555"/>
      <c r="F316" s="28"/>
      <c r="G316" s="557" t="str">
        <f t="shared" si="12"/>
        <v/>
      </c>
      <c r="H316" s="558"/>
      <c r="I316" s="542"/>
      <c r="J316" s="10"/>
      <c r="K316" s="559"/>
      <c r="L316" s="559"/>
      <c r="M316" s="559"/>
      <c r="N316" s="560" t="str">
        <f>IF($B316=Statistika!$F$63,'Help-list'!$BD315*'Help-list'!$V$6,IF($B316=Statistika!$F$64,'Help-list'!$BD315*'Help-list'!$V$7,IF($B316=Statistika!$F$65,'Help-list'!$BD315*'Help-list'!$V$8,IF($B316=Statistika!$F$66,'Help-list'!$BD315*'Help-list'!$V$9,IF($B316=Statistika!$F$67,'Help-list'!$BD315*'Help-list'!$V$10,IF($B316=Statistika!$F$68,'Help-list'!$BD315*'Help-list'!$V$11,IF($B316=Statistika!$F$69,'Help-list'!$BD315*'Help-list'!$V$12,IF($B316=Statistika!$F$70,'Help-list'!$BD315*'Help-list'!$V$13,""))))))))</f>
        <v/>
      </c>
      <c r="O316" s="559"/>
      <c r="P316" s="561" t="str">
        <f>IF($B316=Statistika!$F$63,'Help-list'!$BE315*'Help-list'!$V$6,IF($B316=Statistika!$F$64,'Help-list'!$BE315*'Help-list'!$V$7,IF($B316=Statistika!$F$65,'Help-list'!$BE315*'Help-list'!$V$8,IF($B316=Statistika!$F$66,'Help-list'!$BE315*'Help-list'!$V$9,IF($B316=Statistika!$F$67,'Help-list'!$BE315*'Help-list'!$V$10,IF($B316=Statistika!$F$68,'Help-list'!$BE315*'Help-list'!$V$11,IF($B316=Statistika!$F$69,'Help-list'!$BE315*'Help-list'!$V$12,IF($B316=Statistika!$F$70,'Help-list'!$BE315*'Help-list'!$V$13,""))))))))</f>
        <v/>
      </c>
      <c r="Q316" s="562" t="str">
        <f t="shared" si="11"/>
        <v/>
      </c>
      <c r="R316" s="563" t="str">
        <f>IF($B316=Statistika!$F$63,'Help-list'!$BF315*'Help-list'!$V$6,IF($B316=Statistika!$F$64,'Help-list'!$BF315*'Help-list'!$V$7,IF($B316=Statistika!$F$65,'Help-list'!$BF315*'Help-list'!$V$8,IF($B316=Statistika!$F$66,'Help-list'!$BF315*'Help-list'!$V$9,IF($B316=Statistika!$F$67,'Help-list'!$BF315*'Help-list'!$V$10,IF($B316=Statistika!$F$68,'Help-list'!$BF315*'Help-list'!$V$11,IF($B316=Statistika!$F$69,'Help-list'!$BF315*'Help-list'!$V$12,IF($B316=Statistika!$F$70,'Help-list'!$BF315*'Help-list'!$V$13,""))))))))</f>
        <v/>
      </c>
      <c r="S316" s="564"/>
      <c r="T316" s="565" t="str">
        <f>IF($B316=Statistika!$F$63,'Help-list'!$BG315*'Help-list'!$V$6,IF($B316=Statistika!$F$64,'Help-list'!$BG315*'Help-list'!$V$7,IF($B316=Statistika!$F$65,'Help-list'!$BG315*'Help-list'!$V$8,IF($B316=Statistika!$F$66,'Help-list'!$BG315*'Help-list'!$V$9,IF($B316=Statistika!$F$67,'Help-list'!$BG315*'Help-list'!$V$10,IF($B316=Statistika!$F$68,'Help-list'!$BG315*'Help-list'!$V$11,IF($B316=Statistika!$F$69,'Help-list'!$BG315*'Help-list'!$V$12,IF($B316=Statistika!$F$70,'Help-list'!$BG315*'Help-list'!$V$13,""))))))))</f>
        <v/>
      </c>
      <c r="U316" s="564"/>
      <c r="V316" s="565" t="str">
        <f>IF($B316=Statistika!$F$63,'Help-list'!$BH315*'Help-list'!$V$6,IF($B316=Statistika!$F$64,'Help-list'!$BH315*'Help-list'!$V$7,IF($B316=Statistika!$F$65,'Help-list'!$BH315*'Help-list'!$V$8,IF($B316=Statistika!$F$66,'Help-list'!$BH315*'Help-list'!$V$9,IF($B316=Statistika!$F$67,'Help-list'!$BH315*'Help-list'!$V$10,IF($B316=Statistika!$F$68,'Help-list'!$BH315*'Help-list'!$V$11,IF($B316=Statistika!$F$69,'Help-list'!$BH315*'Help-list'!$V$12,IF($B316=Statistika!$F$70,'Help-list'!$BH315*'Help-list'!$V$13,""))))))))</f>
        <v/>
      </c>
      <c r="W316" s="566"/>
      <c r="X316" s="567"/>
      <c r="Y316" s="567"/>
      <c r="Z316" s="567"/>
      <c r="AA316" s="567"/>
      <c r="AB316" s="567"/>
      <c r="AC316" s="567"/>
      <c r="AD316" s="567"/>
      <c r="AE316" s="347"/>
      <c r="AF316" s="568"/>
    </row>
    <row r="317" spans="1:32">
      <c r="A317" s="38"/>
      <c r="B317" s="10"/>
      <c r="C317" s="555"/>
      <c r="D317" s="556"/>
      <c r="E317" s="555"/>
      <c r="F317" s="28"/>
      <c r="G317" s="557" t="str">
        <f t="shared" si="12"/>
        <v/>
      </c>
      <c r="H317" s="558"/>
      <c r="I317" s="542"/>
      <c r="J317" s="10"/>
      <c r="K317" s="559"/>
      <c r="L317" s="559"/>
      <c r="M317" s="559"/>
      <c r="N317" s="560" t="str">
        <f>IF($B317=Statistika!$F$63,'Help-list'!$BD316*'Help-list'!$V$6,IF($B317=Statistika!$F$64,'Help-list'!$BD316*'Help-list'!$V$7,IF($B317=Statistika!$F$65,'Help-list'!$BD316*'Help-list'!$V$8,IF($B317=Statistika!$F$66,'Help-list'!$BD316*'Help-list'!$V$9,IF($B317=Statistika!$F$67,'Help-list'!$BD316*'Help-list'!$V$10,IF($B317=Statistika!$F$68,'Help-list'!$BD316*'Help-list'!$V$11,IF($B317=Statistika!$F$69,'Help-list'!$BD316*'Help-list'!$V$12,IF($B317=Statistika!$F$70,'Help-list'!$BD316*'Help-list'!$V$13,""))))))))</f>
        <v/>
      </c>
      <c r="O317" s="559"/>
      <c r="P317" s="561" t="str">
        <f>IF($B317=Statistika!$F$63,'Help-list'!$BE316*'Help-list'!$V$6,IF($B317=Statistika!$F$64,'Help-list'!$BE316*'Help-list'!$V$7,IF($B317=Statistika!$F$65,'Help-list'!$BE316*'Help-list'!$V$8,IF($B317=Statistika!$F$66,'Help-list'!$BE316*'Help-list'!$V$9,IF($B317=Statistika!$F$67,'Help-list'!$BE316*'Help-list'!$V$10,IF($B317=Statistika!$F$68,'Help-list'!$BE316*'Help-list'!$V$11,IF($B317=Statistika!$F$69,'Help-list'!$BE316*'Help-list'!$V$12,IF($B317=Statistika!$F$70,'Help-list'!$BE316*'Help-list'!$V$13,""))))))))</f>
        <v/>
      </c>
      <c r="Q317" s="562" t="str">
        <f t="shared" si="11"/>
        <v/>
      </c>
      <c r="R317" s="563" t="str">
        <f>IF($B317=Statistika!$F$63,'Help-list'!$BF316*'Help-list'!$V$6,IF($B317=Statistika!$F$64,'Help-list'!$BF316*'Help-list'!$V$7,IF($B317=Statistika!$F$65,'Help-list'!$BF316*'Help-list'!$V$8,IF($B317=Statistika!$F$66,'Help-list'!$BF316*'Help-list'!$V$9,IF($B317=Statistika!$F$67,'Help-list'!$BF316*'Help-list'!$V$10,IF($B317=Statistika!$F$68,'Help-list'!$BF316*'Help-list'!$V$11,IF($B317=Statistika!$F$69,'Help-list'!$BF316*'Help-list'!$V$12,IF($B317=Statistika!$F$70,'Help-list'!$BF316*'Help-list'!$V$13,""))))))))</f>
        <v/>
      </c>
      <c r="S317" s="564"/>
      <c r="T317" s="565" t="str">
        <f>IF($B317=Statistika!$F$63,'Help-list'!$BG316*'Help-list'!$V$6,IF($B317=Statistika!$F$64,'Help-list'!$BG316*'Help-list'!$V$7,IF($B317=Statistika!$F$65,'Help-list'!$BG316*'Help-list'!$V$8,IF($B317=Statistika!$F$66,'Help-list'!$BG316*'Help-list'!$V$9,IF($B317=Statistika!$F$67,'Help-list'!$BG316*'Help-list'!$V$10,IF($B317=Statistika!$F$68,'Help-list'!$BG316*'Help-list'!$V$11,IF($B317=Statistika!$F$69,'Help-list'!$BG316*'Help-list'!$V$12,IF($B317=Statistika!$F$70,'Help-list'!$BG316*'Help-list'!$V$13,""))))))))</f>
        <v/>
      </c>
      <c r="U317" s="564"/>
      <c r="V317" s="565" t="str">
        <f>IF($B317=Statistika!$F$63,'Help-list'!$BH316*'Help-list'!$V$6,IF($B317=Statistika!$F$64,'Help-list'!$BH316*'Help-list'!$V$7,IF($B317=Statistika!$F$65,'Help-list'!$BH316*'Help-list'!$V$8,IF($B317=Statistika!$F$66,'Help-list'!$BH316*'Help-list'!$V$9,IF($B317=Statistika!$F$67,'Help-list'!$BH316*'Help-list'!$V$10,IF($B317=Statistika!$F$68,'Help-list'!$BH316*'Help-list'!$V$11,IF($B317=Statistika!$F$69,'Help-list'!$BH316*'Help-list'!$V$12,IF($B317=Statistika!$F$70,'Help-list'!$BH316*'Help-list'!$V$13,""))))))))</f>
        <v/>
      </c>
      <c r="W317" s="566"/>
      <c r="X317" s="567"/>
      <c r="Y317" s="567"/>
      <c r="Z317" s="567"/>
      <c r="AA317" s="567"/>
      <c r="AB317" s="567"/>
      <c r="AC317" s="567"/>
      <c r="AD317" s="567"/>
      <c r="AE317" s="347"/>
      <c r="AF317" s="568"/>
    </row>
    <row r="318" spans="1:32">
      <c r="A318" s="38"/>
      <c r="B318" s="10"/>
      <c r="C318" s="555"/>
      <c r="D318" s="556"/>
      <c r="E318" s="555"/>
      <c r="F318" s="28"/>
      <c r="G318" s="557" t="str">
        <f t="shared" si="12"/>
        <v/>
      </c>
      <c r="H318" s="558"/>
      <c r="I318" s="542"/>
      <c r="J318" s="10"/>
      <c r="K318" s="559"/>
      <c r="L318" s="559"/>
      <c r="M318" s="559"/>
      <c r="N318" s="560" t="str">
        <f>IF($B318=Statistika!$F$63,'Help-list'!$BD317*'Help-list'!$V$6,IF($B318=Statistika!$F$64,'Help-list'!$BD317*'Help-list'!$V$7,IF($B318=Statistika!$F$65,'Help-list'!$BD317*'Help-list'!$V$8,IF($B318=Statistika!$F$66,'Help-list'!$BD317*'Help-list'!$V$9,IF($B318=Statistika!$F$67,'Help-list'!$BD317*'Help-list'!$V$10,IF($B318=Statistika!$F$68,'Help-list'!$BD317*'Help-list'!$V$11,IF($B318=Statistika!$F$69,'Help-list'!$BD317*'Help-list'!$V$12,IF($B318=Statistika!$F$70,'Help-list'!$BD317*'Help-list'!$V$13,""))))))))</f>
        <v/>
      </c>
      <c r="O318" s="559"/>
      <c r="P318" s="561" t="str">
        <f>IF($B318=Statistika!$F$63,'Help-list'!$BE317*'Help-list'!$V$6,IF($B318=Statistika!$F$64,'Help-list'!$BE317*'Help-list'!$V$7,IF($B318=Statistika!$F$65,'Help-list'!$BE317*'Help-list'!$V$8,IF($B318=Statistika!$F$66,'Help-list'!$BE317*'Help-list'!$V$9,IF($B318=Statistika!$F$67,'Help-list'!$BE317*'Help-list'!$V$10,IF($B318=Statistika!$F$68,'Help-list'!$BE317*'Help-list'!$V$11,IF($B318=Statistika!$F$69,'Help-list'!$BE317*'Help-list'!$V$12,IF($B318=Statistika!$F$70,'Help-list'!$BE317*'Help-list'!$V$13,""))))))))</f>
        <v/>
      </c>
      <c r="Q318" s="562" t="str">
        <f t="shared" si="11"/>
        <v/>
      </c>
      <c r="R318" s="563" t="str">
        <f>IF($B318=Statistika!$F$63,'Help-list'!$BF317*'Help-list'!$V$6,IF($B318=Statistika!$F$64,'Help-list'!$BF317*'Help-list'!$V$7,IF($B318=Statistika!$F$65,'Help-list'!$BF317*'Help-list'!$V$8,IF($B318=Statistika!$F$66,'Help-list'!$BF317*'Help-list'!$V$9,IF($B318=Statistika!$F$67,'Help-list'!$BF317*'Help-list'!$V$10,IF($B318=Statistika!$F$68,'Help-list'!$BF317*'Help-list'!$V$11,IF($B318=Statistika!$F$69,'Help-list'!$BF317*'Help-list'!$V$12,IF($B318=Statistika!$F$70,'Help-list'!$BF317*'Help-list'!$V$13,""))))))))</f>
        <v/>
      </c>
      <c r="S318" s="564"/>
      <c r="T318" s="565" t="str">
        <f>IF($B318=Statistika!$F$63,'Help-list'!$BG317*'Help-list'!$V$6,IF($B318=Statistika!$F$64,'Help-list'!$BG317*'Help-list'!$V$7,IF($B318=Statistika!$F$65,'Help-list'!$BG317*'Help-list'!$V$8,IF($B318=Statistika!$F$66,'Help-list'!$BG317*'Help-list'!$V$9,IF($B318=Statistika!$F$67,'Help-list'!$BG317*'Help-list'!$V$10,IF($B318=Statistika!$F$68,'Help-list'!$BG317*'Help-list'!$V$11,IF($B318=Statistika!$F$69,'Help-list'!$BG317*'Help-list'!$V$12,IF($B318=Statistika!$F$70,'Help-list'!$BG317*'Help-list'!$V$13,""))))))))</f>
        <v/>
      </c>
      <c r="U318" s="564"/>
      <c r="V318" s="565" t="str">
        <f>IF($B318=Statistika!$F$63,'Help-list'!$BH317*'Help-list'!$V$6,IF($B318=Statistika!$F$64,'Help-list'!$BH317*'Help-list'!$V$7,IF($B318=Statistika!$F$65,'Help-list'!$BH317*'Help-list'!$V$8,IF($B318=Statistika!$F$66,'Help-list'!$BH317*'Help-list'!$V$9,IF($B318=Statistika!$F$67,'Help-list'!$BH317*'Help-list'!$V$10,IF($B318=Statistika!$F$68,'Help-list'!$BH317*'Help-list'!$V$11,IF($B318=Statistika!$F$69,'Help-list'!$BH317*'Help-list'!$V$12,IF($B318=Statistika!$F$70,'Help-list'!$BH317*'Help-list'!$V$13,""))))))))</f>
        <v/>
      </c>
      <c r="W318" s="566"/>
      <c r="X318" s="567"/>
      <c r="Y318" s="567"/>
      <c r="Z318" s="567"/>
      <c r="AA318" s="567"/>
      <c r="AB318" s="567"/>
      <c r="AC318" s="567"/>
      <c r="AD318" s="567"/>
      <c r="AE318" s="347"/>
      <c r="AF318" s="568"/>
    </row>
    <row r="319" spans="1:32">
      <c r="A319" s="38"/>
      <c r="B319" s="10"/>
      <c r="C319" s="555"/>
      <c r="D319" s="556"/>
      <c r="E319" s="555"/>
      <c r="F319" s="28"/>
      <c r="G319" s="557" t="str">
        <f t="shared" si="12"/>
        <v/>
      </c>
      <c r="H319" s="558"/>
      <c r="I319" s="542"/>
      <c r="J319" s="10"/>
      <c r="K319" s="559"/>
      <c r="L319" s="559"/>
      <c r="M319" s="559"/>
      <c r="N319" s="560" t="str">
        <f>IF($B319=Statistika!$F$63,'Help-list'!$BD318*'Help-list'!$V$6,IF($B319=Statistika!$F$64,'Help-list'!$BD318*'Help-list'!$V$7,IF($B319=Statistika!$F$65,'Help-list'!$BD318*'Help-list'!$V$8,IF($B319=Statistika!$F$66,'Help-list'!$BD318*'Help-list'!$V$9,IF($B319=Statistika!$F$67,'Help-list'!$BD318*'Help-list'!$V$10,IF($B319=Statistika!$F$68,'Help-list'!$BD318*'Help-list'!$V$11,IF($B319=Statistika!$F$69,'Help-list'!$BD318*'Help-list'!$V$12,IF($B319=Statistika!$F$70,'Help-list'!$BD318*'Help-list'!$V$13,""))))))))</f>
        <v/>
      </c>
      <c r="O319" s="559"/>
      <c r="P319" s="561" t="str">
        <f>IF($B319=Statistika!$F$63,'Help-list'!$BE318*'Help-list'!$V$6,IF($B319=Statistika!$F$64,'Help-list'!$BE318*'Help-list'!$V$7,IF($B319=Statistika!$F$65,'Help-list'!$BE318*'Help-list'!$V$8,IF($B319=Statistika!$F$66,'Help-list'!$BE318*'Help-list'!$V$9,IF($B319=Statistika!$F$67,'Help-list'!$BE318*'Help-list'!$V$10,IF($B319=Statistika!$F$68,'Help-list'!$BE318*'Help-list'!$V$11,IF($B319=Statistika!$F$69,'Help-list'!$BE318*'Help-list'!$V$12,IF($B319=Statistika!$F$70,'Help-list'!$BE318*'Help-list'!$V$13,""))))))))</f>
        <v/>
      </c>
      <c r="Q319" s="562" t="str">
        <f t="shared" si="11"/>
        <v/>
      </c>
      <c r="R319" s="563" t="str">
        <f>IF($B319=Statistika!$F$63,'Help-list'!$BF318*'Help-list'!$V$6,IF($B319=Statistika!$F$64,'Help-list'!$BF318*'Help-list'!$V$7,IF($B319=Statistika!$F$65,'Help-list'!$BF318*'Help-list'!$V$8,IF($B319=Statistika!$F$66,'Help-list'!$BF318*'Help-list'!$V$9,IF($B319=Statistika!$F$67,'Help-list'!$BF318*'Help-list'!$V$10,IF($B319=Statistika!$F$68,'Help-list'!$BF318*'Help-list'!$V$11,IF($B319=Statistika!$F$69,'Help-list'!$BF318*'Help-list'!$V$12,IF($B319=Statistika!$F$70,'Help-list'!$BF318*'Help-list'!$V$13,""))))))))</f>
        <v/>
      </c>
      <c r="S319" s="564"/>
      <c r="T319" s="565" t="str">
        <f>IF($B319=Statistika!$F$63,'Help-list'!$BG318*'Help-list'!$V$6,IF($B319=Statistika!$F$64,'Help-list'!$BG318*'Help-list'!$V$7,IF($B319=Statistika!$F$65,'Help-list'!$BG318*'Help-list'!$V$8,IF($B319=Statistika!$F$66,'Help-list'!$BG318*'Help-list'!$V$9,IF($B319=Statistika!$F$67,'Help-list'!$BG318*'Help-list'!$V$10,IF($B319=Statistika!$F$68,'Help-list'!$BG318*'Help-list'!$V$11,IF($B319=Statistika!$F$69,'Help-list'!$BG318*'Help-list'!$V$12,IF($B319=Statistika!$F$70,'Help-list'!$BG318*'Help-list'!$V$13,""))))))))</f>
        <v/>
      </c>
      <c r="U319" s="564"/>
      <c r="V319" s="565" t="str">
        <f>IF($B319=Statistika!$F$63,'Help-list'!$BH318*'Help-list'!$V$6,IF($B319=Statistika!$F$64,'Help-list'!$BH318*'Help-list'!$V$7,IF($B319=Statistika!$F$65,'Help-list'!$BH318*'Help-list'!$V$8,IF($B319=Statistika!$F$66,'Help-list'!$BH318*'Help-list'!$V$9,IF($B319=Statistika!$F$67,'Help-list'!$BH318*'Help-list'!$V$10,IF($B319=Statistika!$F$68,'Help-list'!$BH318*'Help-list'!$V$11,IF($B319=Statistika!$F$69,'Help-list'!$BH318*'Help-list'!$V$12,IF($B319=Statistika!$F$70,'Help-list'!$BH318*'Help-list'!$V$13,""))))))))</f>
        <v/>
      </c>
      <c r="W319" s="566"/>
      <c r="X319" s="567"/>
      <c r="Y319" s="567"/>
      <c r="Z319" s="567"/>
      <c r="AA319" s="567"/>
      <c r="AB319" s="567"/>
      <c r="AC319" s="567"/>
      <c r="AD319" s="567"/>
      <c r="AE319" s="347"/>
      <c r="AF319" s="568"/>
    </row>
    <row r="320" spans="1:32">
      <c r="A320" s="38"/>
      <c r="B320" s="10"/>
      <c r="C320" s="555"/>
      <c r="D320" s="556"/>
      <c r="E320" s="555"/>
      <c r="F320" s="28"/>
      <c r="G320" s="557" t="str">
        <f t="shared" si="12"/>
        <v/>
      </c>
      <c r="H320" s="558"/>
      <c r="I320" s="542"/>
      <c r="J320" s="10"/>
      <c r="K320" s="559"/>
      <c r="L320" s="559"/>
      <c r="M320" s="559"/>
      <c r="N320" s="560" t="str">
        <f>IF($B320=Statistika!$F$63,'Help-list'!$BD319*'Help-list'!$V$6,IF($B320=Statistika!$F$64,'Help-list'!$BD319*'Help-list'!$V$7,IF($B320=Statistika!$F$65,'Help-list'!$BD319*'Help-list'!$V$8,IF($B320=Statistika!$F$66,'Help-list'!$BD319*'Help-list'!$V$9,IF($B320=Statistika!$F$67,'Help-list'!$BD319*'Help-list'!$V$10,IF($B320=Statistika!$F$68,'Help-list'!$BD319*'Help-list'!$V$11,IF($B320=Statistika!$F$69,'Help-list'!$BD319*'Help-list'!$V$12,IF($B320=Statistika!$F$70,'Help-list'!$BD319*'Help-list'!$V$13,""))))))))</f>
        <v/>
      </c>
      <c r="O320" s="559"/>
      <c r="P320" s="561" t="str">
        <f>IF($B320=Statistika!$F$63,'Help-list'!$BE319*'Help-list'!$V$6,IF($B320=Statistika!$F$64,'Help-list'!$BE319*'Help-list'!$V$7,IF($B320=Statistika!$F$65,'Help-list'!$BE319*'Help-list'!$V$8,IF($B320=Statistika!$F$66,'Help-list'!$BE319*'Help-list'!$V$9,IF($B320=Statistika!$F$67,'Help-list'!$BE319*'Help-list'!$V$10,IF($B320=Statistika!$F$68,'Help-list'!$BE319*'Help-list'!$V$11,IF($B320=Statistika!$F$69,'Help-list'!$BE319*'Help-list'!$V$12,IF($B320=Statistika!$F$70,'Help-list'!$BE319*'Help-list'!$V$13,""))))))))</f>
        <v/>
      </c>
      <c r="Q320" s="562" t="str">
        <f t="shared" si="11"/>
        <v/>
      </c>
      <c r="R320" s="563" t="str">
        <f>IF($B320=Statistika!$F$63,'Help-list'!$BF319*'Help-list'!$V$6,IF($B320=Statistika!$F$64,'Help-list'!$BF319*'Help-list'!$V$7,IF($B320=Statistika!$F$65,'Help-list'!$BF319*'Help-list'!$V$8,IF($B320=Statistika!$F$66,'Help-list'!$BF319*'Help-list'!$V$9,IF($B320=Statistika!$F$67,'Help-list'!$BF319*'Help-list'!$V$10,IF($B320=Statistika!$F$68,'Help-list'!$BF319*'Help-list'!$V$11,IF($B320=Statistika!$F$69,'Help-list'!$BF319*'Help-list'!$V$12,IF($B320=Statistika!$F$70,'Help-list'!$BF319*'Help-list'!$V$13,""))))))))</f>
        <v/>
      </c>
      <c r="S320" s="564"/>
      <c r="T320" s="565" t="str">
        <f>IF($B320=Statistika!$F$63,'Help-list'!$BG319*'Help-list'!$V$6,IF($B320=Statistika!$F$64,'Help-list'!$BG319*'Help-list'!$V$7,IF($B320=Statistika!$F$65,'Help-list'!$BG319*'Help-list'!$V$8,IF($B320=Statistika!$F$66,'Help-list'!$BG319*'Help-list'!$V$9,IF($B320=Statistika!$F$67,'Help-list'!$BG319*'Help-list'!$V$10,IF($B320=Statistika!$F$68,'Help-list'!$BG319*'Help-list'!$V$11,IF($B320=Statistika!$F$69,'Help-list'!$BG319*'Help-list'!$V$12,IF($B320=Statistika!$F$70,'Help-list'!$BG319*'Help-list'!$V$13,""))))))))</f>
        <v/>
      </c>
      <c r="U320" s="564"/>
      <c r="V320" s="565" t="str">
        <f>IF($B320=Statistika!$F$63,'Help-list'!$BH319*'Help-list'!$V$6,IF($B320=Statistika!$F$64,'Help-list'!$BH319*'Help-list'!$V$7,IF($B320=Statistika!$F$65,'Help-list'!$BH319*'Help-list'!$V$8,IF($B320=Statistika!$F$66,'Help-list'!$BH319*'Help-list'!$V$9,IF($B320=Statistika!$F$67,'Help-list'!$BH319*'Help-list'!$V$10,IF($B320=Statistika!$F$68,'Help-list'!$BH319*'Help-list'!$V$11,IF($B320=Statistika!$F$69,'Help-list'!$BH319*'Help-list'!$V$12,IF($B320=Statistika!$F$70,'Help-list'!$BH319*'Help-list'!$V$13,""))))))))</f>
        <v/>
      </c>
      <c r="W320" s="566"/>
      <c r="X320" s="567"/>
      <c r="Y320" s="567"/>
      <c r="Z320" s="567"/>
      <c r="AA320" s="567"/>
      <c r="AB320" s="567"/>
      <c r="AC320" s="567"/>
      <c r="AD320" s="567"/>
      <c r="AE320" s="347"/>
      <c r="AF320" s="568"/>
    </row>
    <row r="321" spans="1:32">
      <c r="A321" s="38"/>
      <c r="B321" s="10"/>
      <c r="C321" s="555"/>
      <c r="D321" s="556"/>
      <c r="E321" s="555"/>
      <c r="F321" s="28"/>
      <c r="G321" s="557" t="str">
        <f t="shared" si="12"/>
        <v/>
      </c>
      <c r="H321" s="558"/>
      <c r="I321" s="542"/>
      <c r="J321" s="10"/>
      <c r="K321" s="559"/>
      <c r="L321" s="559"/>
      <c r="M321" s="559"/>
      <c r="N321" s="560" t="str">
        <f>IF($B321=Statistika!$F$63,'Help-list'!$BD320*'Help-list'!$V$6,IF($B321=Statistika!$F$64,'Help-list'!$BD320*'Help-list'!$V$7,IF($B321=Statistika!$F$65,'Help-list'!$BD320*'Help-list'!$V$8,IF($B321=Statistika!$F$66,'Help-list'!$BD320*'Help-list'!$V$9,IF($B321=Statistika!$F$67,'Help-list'!$BD320*'Help-list'!$V$10,IF($B321=Statistika!$F$68,'Help-list'!$BD320*'Help-list'!$V$11,IF($B321=Statistika!$F$69,'Help-list'!$BD320*'Help-list'!$V$12,IF($B321=Statistika!$F$70,'Help-list'!$BD320*'Help-list'!$V$13,""))))))))</f>
        <v/>
      </c>
      <c r="O321" s="559"/>
      <c r="P321" s="561" t="str">
        <f>IF($B321=Statistika!$F$63,'Help-list'!$BE320*'Help-list'!$V$6,IF($B321=Statistika!$F$64,'Help-list'!$BE320*'Help-list'!$V$7,IF($B321=Statistika!$F$65,'Help-list'!$BE320*'Help-list'!$V$8,IF($B321=Statistika!$F$66,'Help-list'!$BE320*'Help-list'!$V$9,IF($B321=Statistika!$F$67,'Help-list'!$BE320*'Help-list'!$V$10,IF($B321=Statistika!$F$68,'Help-list'!$BE320*'Help-list'!$V$11,IF($B321=Statistika!$F$69,'Help-list'!$BE320*'Help-list'!$V$12,IF($B321=Statistika!$F$70,'Help-list'!$BE320*'Help-list'!$V$13,""))))))))</f>
        <v/>
      </c>
      <c r="Q321" s="562" t="str">
        <f t="shared" si="11"/>
        <v/>
      </c>
      <c r="R321" s="563" t="str">
        <f>IF($B321=Statistika!$F$63,'Help-list'!$BF320*'Help-list'!$V$6,IF($B321=Statistika!$F$64,'Help-list'!$BF320*'Help-list'!$V$7,IF($B321=Statistika!$F$65,'Help-list'!$BF320*'Help-list'!$V$8,IF($B321=Statistika!$F$66,'Help-list'!$BF320*'Help-list'!$V$9,IF($B321=Statistika!$F$67,'Help-list'!$BF320*'Help-list'!$V$10,IF($B321=Statistika!$F$68,'Help-list'!$BF320*'Help-list'!$V$11,IF($B321=Statistika!$F$69,'Help-list'!$BF320*'Help-list'!$V$12,IF($B321=Statistika!$F$70,'Help-list'!$BF320*'Help-list'!$V$13,""))))))))</f>
        <v/>
      </c>
      <c r="S321" s="564"/>
      <c r="T321" s="565" t="str">
        <f>IF($B321=Statistika!$F$63,'Help-list'!$BG320*'Help-list'!$V$6,IF($B321=Statistika!$F$64,'Help-list'!$BG320*'Help-list'!$V$7,IF($B321=Statistika!$F$65,'Help-list'!$BG320*'Help-list'!$V$8,IF($B321=Statistika!$F$66,'Help-list'!$BG320*'Help-list'!$V$9,IF($B321=Statistika!$F$67,'Help-list'!$BG320*'Help-list'!$V$10,IF($B321=Statistika!$F$68,'Help-list'!$BG320*'Help-list'!$V$11,IF($B321=Statistika!$F$69,'Help-list'!$BG320*'Help-list'!$V$12,IF($B321=Statistika!$F$70,'Help-list'!$BG320*'Help-list'!$V$13,""))))))))</f>
        <v/>
      </c>
      <c r="U321" s="564"/>
      <c r="V321" s="565" t="str">
        <f>IF($B321=Statistika!$F$63,'Help-list'!$BH320*'Help-list'!$V$6,IF($B321=Statistika!$F$64,'Help-list'!$BH320*'Help-list'!$V$7,IF($B321=Statistika!$F$65,'Help-list'!$BH320*'Help-list'!$V$8,IF($B321=Statistika!$F$66,'Help-list'!$BH320*'Help-list'!$V$9,IF($B321=Statistika!$F$67,'Help-list'!$BH320*'Help-list'!$V$10,IF($B321=Statistika!$F$68,'Help-list'!$BH320*'Help-list'!$V$11,IF($B321=Statistika!$F$69,'Help-list'!$BH320*'Help-list'!$V$12,IF($B321=Statistika!$F$70,'Help-list'!$BH320*'Help-list'!$V$13,""))))))))</f>
        <v/>
      </c>
      <c r="W321" s="566"/>
      <c r="X321" s="567"/>
      <c r="Y321" s="567"/>
      <c r="Z321" s="567"/>
      <c r="AA321" s="567"/>
      <c r="AB321" s="567"/>
      <c r="AC321" s="567"/>
      <c r="AD321" s="567"/>
      <c r="AE321" s="347"/>
      <c r="AF321" s="568"/>
    </row>
    <row r="322" spans="1:32">
      <c r="A322" s="38"/>
      <c r="B322" s="10"/>
      <c r="C322" s="555"/>
      <c r="D322" s="556"/>
      <c r="E322" s="555"/>
      <c r="F322" s="28"/>
      <c r="G322" s="557" t="str">
        <f t="shared" si="12"/>
        <v/>
      </c>
      <c r="H322" s="558"/>
      <c r="I322" s="542"/>
      <c r="J322" s="10"/>
      <c r="K322" s="559"/>
      <c r="L322" s="559"/>
      <c r="M322" s="559"/>
      <c r="N322" s="560" t="str">
        <f>IF($B322=Statistika!$F$63,'Help-list'!$BD321*'Help-list'!$V$6,IF($B322=Statistika!$F$64,'Help-list'!$BD321*'Help-list'!$V$7,IF($B322=Statistika!$F$65,'Help-list'!$BD321*'Help-list'!$V$8,IF($B322=Statistika!$F$66,'Help-list'!$BD321*'Help-list'!$V$9,IF($B322=Statistika!$F$67,'Help-list'!$BD321*'Help-list'!$V$10,IF($B322=Statistika!$F$68,'Help-list'!$BD321*'Help-list'!$V$11,IF($B322=Statistika!$F$69,'Help-list'!$BD321*'Help-list'!$V$12,IF($B322=Statistika!$F$70,'Help-list'!$BD321*'Help-list'!$V$13,""))))))))</f>
        <v/>
      </c>
      <c r="O322" s="559"/>
      <c r="P322" s="561" t="str">
        <f>IF($B322=Statistika!$F$63,'Help-list'!$BE321*'Help-list'!$V$6,IF($B322=Statistika!$F$64,'Help-list'!$BE321*'Help-list'!$V$7,IF($B322=Statistika!$F$65,'Help-list'!$BE321*'Help-list'!$V$8,IF($B322=Statistika!$F$66,'Help-list'!$BE321*'Help-list'!$V$9,IF($B322=Statistika!$F$67,'Help-list'!$BE321*'Help-list'!$V$10,IF($B322=Statistika!$F$68,'Help-list'!$BE321*'Help-list'!$V$11,IF($B322=Statistika!$F$69,'Help-list'!$BE321*'Help-list'!$V$12,IF($B322=Statistika!$F$70,'Help-list'!$BE321*'Help-list'!$V$13,""))))))))</f>
        <v/>
      </c>
      <c r="Q322" s="562" t="str">
        <f t="shared" si="11"/>
        <v/>
      </c>
      <c r="R322" s="563" t="str">
        <f>IF($B322=Statistika!$F$63,'Help-list'!$BF321*'Help-list'!$V$6,IF($B322=Statistika!$F$64,'Help-list'!$BF321*'Help-list'!$V$7,IF($B322=Statistika!$F$65,'Help-list'!$BF321*'Help-list'!$V$8,IF($B322=Statistika!$F$66,'Help-list'!$BF321*'Help-list'!$V$9,IF($B322=Statistika!$F$67,'Help-list'!$BF321*'Help-list'!$V$10,IF($B322=Statistika!$F$68,'Help-list'!$BF321*'Help-list'!$V$11,IF($B322=Statistika!$F$69,'Help-list'!$BF321*'Help-list'!$V$12,IF($B322=Statistika!$F$70,'Help-list'!$BF321*'Help-list'!$V$13,""))))))))</f>
        <v/>
      </c>
      <c r="S322" s="564"/>
      <c r="T322" s="565" t="str">
        <f>IF($B322=Statistika!$F$63,'Help-list'!$BG321*'Help-list'!$V$6,IF($B322=Statistika!$F$64,'Help-list'!$BG321*'Help-list'!$V$7,IF($B322=Statistika!$F$65,'Help-list'!$BG321*'Help-list'!$V$8,IF($B322=Statistika!$F$66,'Help-list'!$BG321*'Help-list'!$V$9,IF($B322=Statistika!$F$67,'Help-list'!$BG321*'Help-list'!$V$10,IF($B322=Statistika!$F$68,'Help-list'!$BG321*'Help-list'!$V$11,IF($B322=Statistika!$F$69,'Help-list'!$BG321*'Help-list'!$V$12,IF($B322=Statistika!$F$70,'Help-list'!$BG321*'Help-list'!$V$13,""))))))))</f>
        <v/>
      </c>
      <c r="U322" s="564"/>
      <c r="V322" s="565" t="str">
        <f>IF($B322=Statistika!$F$63,'Help-list'!$BH321*'Help-list'!$V$6,IF($B322=Statistika!$F$64,'Help-list'!$BH321*'Help-list'!$V$7,IF($B322=Statistika!$F$65,'Help-list'!$BH321*'Help-list'!$V$8,IF($B322=Statistika!$F$66,'Help-list'!$BH321*'Help-list'!$V$9,IF($B322=Statistika!$F$67,'Help-list'!$BH321*'Help-list'!$V$10,IF($B322=Statistika!$F$68,'Help-list'!$BH321*'Help-list'!$V$11,IF($B322=Statistika!$F$69,'Help-list'!$BH321*'Help-list'!$V$12,IF($B322=Statistika!$F$70,'Help-list'!$BH321*'Help-list'!$V$13,""))))))))</f>
        <v/>
      </c>
      <c r="W322" s="566"/>
      <c r="X322" s="567"/>
      <c r="Y322" s="567"/>
      <c r="Z322" s="567"/>
      <c r="AA322" s="567"/>
      <c r="AB322" s="567"/>
      <c r="AC322" s="567"/>
      <c r="AD322" s="567"/>
      <c r="AE322" s="347"/>
      <c r="AF322" s="568"/>
    </row>
    <row r="323" spans="1:32">
      <c r="A323" s="38"/>
      <c r="B323" s="10"/>
      <c r="C323" s="555"/>
      <c r="D323" s="556"/>
      <c r="E323" s="555"/>
      <c r="F323" s="28"/>
      <c r="G323" s="557" t="str">
        <f t="shared" si="12"/>
        <v/>
      </c>
      <c r="H323" s="558"/>
      <c r="I323" s="542"/>
      <c r="J323" s="10"/>
      <c r="K323" s="559"/>
      <c r="L323" s="559"/>
      <c r="M323" s="559"/>
      <c r="N323" s="560" t="str">
        <f>IF($B323=Statistika!$F$63,'Help-list'!$BD322*'Help-list'!$V$6,IF($B323=Statistika!$F$64,'Help-list'!$BD322*'Help-list'!$V$7,IF($B323=Statistika!$F$65,'Help-list'!$BD322*'Help-list'!$V$8,IF($B323=Statistika!$F$66,'Help-list'!$BD322*'Help-list'!$V$9,IF($B323=Statistika!$F$67,'Help-list'!$BD322*'Help-list'!$V$10,IF($B323=Statistika!$F$68,'Help-list'!$BD322*'Help-list'!$V$11,IF($B323=Statistika!$F$69,'Help-list'!$BD322*'Help-list'!$V$12,IF($B323=Statistika!$F$70,'Help-list'!$BD322*'Help-list'!$V$13,""))))))))</f>
        <v/>
      </c>
      <c r="O323" s="559"/>
      <c r="P323" s="561" t="str">
        <f>IF($B323=Statistika!$F$63,'Help-list'!$BE322*'Help-list'!$V$6,IF($B323=Statistika!$F$64,'Help-list'!$BE322*'Help-list'!$V$7,IF($B323=Statistika!$F$65,'Help-list'!$BE322*'Help-list'!$V$8,IF($B323=Statistika!$F$66,'Help-list'!$BE322*'Help-list'!$V$9,IF($B323=Statistika!$F$67,'Help-list'!$BE322*'Help-list'!$V$10,IF($B323=Statistika!$F$68,'Help-list'!$BE322*'Help-list'!$V$11,IF($B323=Statistika!$F$69,'Help-list'!$BE322*'Help-list'!$V$12,IF($B323=Statistika!$F$70,'Help-list'!$BE322*'Help-list'!$V$13,""))))))))</f>
        <v/>
      </c>
      <c r="Q323" s="562" t="str">
        <f t="shared" si="11"/>
        <v/>
      </c>
      <c r="R323" s="563" t="str">
        <f>IF($B323=Statistika!$F$63,'Help-list'!$BF322*'Help-list'!$V$6,IF($B323=Statistika!$F$64,'Help-list'!$BF322*'Help-list'!$V$7,IF($B323=Statistika!$F$65,'Help-list'!$BF322*'Help-list'!$V$8,IF($B323=Statistika!$F$66,'Help-list'!$BF322*'Help-list'!$V$9,IF($B323=Statistika!$F$67,'Help-list'!$BF322*'Help-list'!$V$10,IF($B323=Statistika!$F$68,'Help-list'!$BF322*'Help-list'!$V$11,IF($B323=Statistika!$F$69,'Help-list'!$BF322*'Help-list'!$V$12,IF($B323=Statistika!$F$70,'Help-list'!$BF322*'Help-list'!$V$13,""))))))))</f>
        <v/>
      </c>
      <c r="S323" s="564"/>
      <c r="T323" s="565" t="str">
        <f>IF($B323=Statistika!$F$63,'Help-list'!$BG322*'Help-list'!$V$6,IF($B323=Statistika!$F$64,'Help-list'!$BG322*'Help-list'!$V$7,IF($B323=Statistika!$F$65,'Help-list'!$BG322*'Help-list'!$V$8,IF($B323=Statistika!$F$66,'Help-list'!$BG322*'Help-list'!$V$9,IF($B323=Statistika!$F$67,'Help-list'!$BG322*'Help-list'!$V$10,IF($B323=Statistika!$F$68,'Help-list'!$BG322*'Help-list'!$V$11,IF($B323=Statistika!$F$69,'Help-list'!$BG322*'Help-list'!$V$12,IF($B323=Statistika!$F$70,'Help-list'!$BG322*'Help-list'!$V$13,""))))))))</f>
        <v/>
      </c>
      <c r="U323" s="564"/>
      <c r="V323" s="565" t="str">
        <f>IF($B323=Statistika!$F$63,'Help-list'!$BH322*'Help-list'!$V$6,IF($B323=Statistika!$F$64,'Help-list'!$BH322*'Help-list'!$V$7,IF($B323=Statistika!$F$65,'Help-list'!$BH322*'Help-list'!$V$8,IF($B323=Statistika!$F$66,'Help-list'!$BH322*'Help-list'!$V$9,IF($B323=Statistika!$F$67,'Help-list'!$BH322*'Help-list'!$V$10,IF($B323=Statistika!$F$68,'Help-list'!$BH322*'Help-list'!$V$11,IF($B323=Statistika!$F$69,'Help-list'!$BH322*'Help-list'!$V$12,IF($B323=Statistika!$F$70,'Help-list'!$BH322*'Help-list'!$V$13,""))))))))</f>
        <v/>
      </c>
      <c r="W323" s="566"/>
      <c r="X323" s="567"/>
      <c r="Y323" s="567"/>
      <c r="Z323" s="567"/>
      <c r="AA323" s="567"/>
      <c r="AB323" s="567"/>
      <c r="AC323" s="567"/>
      <c r="AD323" s="567"/>
      <c r="AE323" s="347"/>
      <c r="AF323" s="568"/>
    </row>
    <row r="324" spans="1:32">
      <c r="A324" s="38"/>
      <c r="B324" s="10"/>
      <c r="C324" s="555"/>
      <c r="D324" s="556"/>
      <c r="E324" s="555"/>
      <c r="F324" s="28"/>
      <c r="G324" s="557" t="str">
        <f t="shared" si="12"/>
        <v/>
      </c>
      <c r="H324" s="558"/>
      <c r="I324" s="542"/>
      <c r="J324" s="10"/>
      <c r="K324" s="559"/>
      <c r="L324" s="559"/>
      <c r="M324" s="559"/>
      <c r="N324" s="560" t="str">
        <f>IF($B324=Statistika!$F$63,'Help-list'!$BD323*'Help-list'!$V$6,IF($B324=Statistika!$F$64,'Help-list'!$BD323*'Help-list'!$V$7,IF($B324=Statistika!$F$65,'Help-list'!$BD323*'Help-list'!$V$8,IF($B324=Statistika!$F$66,'Help-list'!$BD323*'Help-list'!$V$9,IF($B324=Statistika!$F$67,'Help-list'!$BD323*'Help-list'!$V$10,IF($B324=Statistika!$F$68,'Help-list'!$BD323*'Help-list'!$V$11,IF($B324=Statistika!$F$69,'Help-list'!$BD323*'Help-list'!$V$12,IF($B324=Statistika!$F$70,'Help-list'!$BD323*'Help-list'!$V$13,""))))))))</f>
        <v/>
      </c>
      <c r="O324" s="559"/>
      <c r="P324" s="561" t="str">
        <f>IF($B324=Statistika!$F$63,'Help-list'!$BE323*'Help-list'!$V$6,IF($B324=Statistika!$F$64,'Help-list'!$BE323*'Help-list'!$V$7,IF($B324=Statistika!$F$65,'Help-list'!$BE323*'Help-list'!$V$8,IF($B324=Statistika!$F$66,'Help-list'!$BE323*'Help-list'!$V$9,IF($B324=Statistika!$F$67,'Help-list'!$BE323*'Help-list'!$V$10,IF($B324=Statistika!$F$68,'Help-list'!$BE323*'Help-list'!$V$11,IF($B324=Statistika!$F$69,'Help-list'!$BE323*'Help-list'!$V$12,IF($B324=Statistika!$F$70,'Help-list'!$BE323*'Help-list'!$V$13,""))))))))</f>
        <v/>
      </c>
      <c r="Q324" s="562" t="str">
        <f t="shared" si="11"/>
        <v/>
      </c>
      <c r="R324" s="563" t="str">
        <f>IF($B324=Statistika!$F$63,'Help-list'!$BF323*'Help-list'!$V$6,IF($B324=Statistika!$F$64,'Help-list'!$BF323*'Help-list'!$V$7,IF($B324=Statistika!$F$65,'Help-list'!$BF323*'Help-list'!$V$8,IF($B324=Statistika!$F$66,'Help-list'!$BF323*'Help-list'!$V$9,IF($B324=Statistika!$F$67,'Help-list'!$BF323*'Help-list'!$V$10,IF($B324=Statistika!$F$68,'Help-list'!$BF323*'Help-list'!$V$11,IF($B324=Statistika!$F$69,'Help-list'!$BF323*'Help-list'!$V$12,IF($B324=Statistika!$F$70,'Help-list'!$BF323*'Help-list'!$V$13,""))))))))</f>
        <v/>
      </c>
      <c r="S324" s="564"/>
      <c r="T324" s="565" t="str">
        <f>IF($B324=Statistika!$F$63,'Help-list'!$BG323*'Help-list'!$V$6,IF($B324=Statistika!$F$64,'Help-list'!$BG323*'Help-list'!$V$7,IF($B324=Statistika!$F$65,'Help-list'!$BG323*'Help-list'!$V$8,IF($B324=Statistika!$F$66,'Help-list'!$BG323*'Help-list'!$V$9,IF($B324=Statistika!$F$67,'Help-list'!$BG323*'Help-list'!$V$10,IF($B324=Statistika!$F$68,'Help-list'!$BG323*'Help-list'!$V$11,IF($B324=Statistika!$F$69,'Help-list'!$BG323*'Help-list'!$V$12,IF($B324=Statistika!$F$70,'Help-list'!$BG323*'Help-list'!$V$13,""))))))))</f>
        <v/>
      </c>
      <c r="U324" s="564"/>
      <c r="V324" s="565" t="str">
        <f>IF($B324=Statistika!$F$63,'Help-list'!$BH323*'Help-list'!$V$6,IF($B324=Statistika!$F$64,'Help-list'!$BH323*'Help-list'!$V$7,IF($B324=Statistika!$F$65,'Help-list'!$BH323*'Help-list'!$V$8,IF($B324=Statistika!$F$66,'Help-list'!$BH323*'Help-list'!$V$9,IF($B324=Statistika!$F$67,'Help-list'!$BH323*'Help-list'!$V$10,IF($B324=Statistika!$F$68,'Help-list'!$BH323*'Help-list'!$V$11,IF($B324=Statistika!$F$69,'Help-list'!$BH323*'Help-list'!$V$12,IF($B324=Statistika!$F$70,'Help-list'!$BH323*'Help-list'!$V$13,""))))))))</f>
        <v/>
      </c>
      <c r="W324" s="566"/>
      <c r="X324" s="567"/>
      <c r="Y324" s="567"/>
      <c r="Z324" s="567"/>
      <c r="AA324" s="567"/>
      <c r="AB324" s="567"/>
      <c r="AC324" s="567"/>
      <c r="AD324" s="567"/>
      <c r="AE324" s="347"/>
      <c r="AF324" s="568"/>
    </row>
    <row r="325" spans="1:32">
      <c r="A325" s="38"/>
      <c r="B325" s="10"/>
      <c r="C325" s="555"/>
      <c r="D325" s="556"/>
      <c r="E325" s="555"/>
      <c r="F325" s="28"/>
      <c r="G325" s="557" t="str">
        <f t="shared" si="12"/>
        <v/>
      </c>
      <c r="H325" s="558"/>
      <c r="I325" s="542"/>
      <c r="J325" s="10"/>
      <c r="K325" s="559"/>
      <c r="L325" s="559"/>
      <c r="M325" s="559"/>
      <c r="N325" s="560" t="str">
        <f>IF($B325=Statistika!$F$63,'Help-list'!$BD324*'Help-list'!$V$6,IF($B325=Statistika!$F$64,'Help-list'!$BD324*'Help-list'!$V$7,IF($B325=Statistika!$F$65,'Help-list'!$BD324*'Help-list'!$V$8,IF($B325=Statistika!$F$66,'Help-list'!$BD324*'Help-list'!$V$9,IF($B325=Statistika!$F$67,'Help-list'!$BD324*'Help-list'!$V$10,IF($B325=Statistika!$F$68,'Help-list'!$BD324*'Help-list'!$V$11,IF($B325=Statistika!$F$69,'Help-list'!$BD324*'Help-list'!$V$12,IF($B325=Statistika!$F$70,'Help-list'!$BD324*'Help-list'!$V$13,""))))))))</f>
        <v/>
      </c>
      <c r="O325" s="559"/>
      <c r="P325" s="561" t="str">
        <f>IF($B325=Statistika!$F$63,'Help-list'!$BE324*'Help-list'!$V$6,IF($B325=Statistika!$F$64,'Help-list'!$BE324*'Help-list'!$V$7,IF($B325=Statistika!$F$65,'Help-list'!$BE324*'Help-list'!$V$8,IF($B325=Statistika!$F$66,'Help-list'!$BE324*'Help-list'!$V$9,IF($B325=Statistika!$F$67,'Help-list'!$BE324*'Help-list'!$V$10,IF($B325=Statistika!$F$68,'Help-list'!$BE324*'Help-list'!$V$11,IF($B325=Statistika!$F$69,'Help-list'!$BE324*'Help-list'!$V$12,IF($B325=Statistika!$F$70,'Help-list'!$BE324*'Help-list'!$V$13,""))))))))</f>
        <v/>
      </c>
      <c r="Q325" s="562" t="str">
        <f t="shared" si="11"/>
        <v/>
      </c>
      <c r="R325" s="563" t="str">
        <f>IF($B325=Statistika!$F$63,'Help-list'!$BF324*'Help-list'!$V$6,IF($B325=Statistika!$F$64,'Help-list'!$BF324*'Help-list'!$V$7,IF($B325=Statistika!$F$65,'Help-list'!$BF324*'Help-list'!$V$8,IF($B325=Statistika!$F$66,'Help-list'!$BF324*'Help-list'!$V$9,IF($B325=Statistika!$F$67,'Help-list'!$BF324*'Help-list'!$V$10,IF($B325=Statistika!$F$68,'Help-list'!$BF324*'Help-list'!$V$11,IF($B325=Statistika!$F$69,'Help-list'!$BF324*'Help-list'!$V$12,IF($B325=Statistika!$F$70,'Help-list'!$BF324*'Help-list'!$V$13,""))))))))</f>
        <v/>
      </c>
      <c r="S325" s="564"/>
      <c r="T325" s="565" t="str">
        <f>IF($B325=Statistika!$F$63,'Help-list'!$BG324*'Help-list'!$V$6,IF($B325=Statistika!$F$64,'Help-list'!$BG324*'Help-list'!$V$7,IF($B325=Statistika!$F$65,'Help-list'!$BG324*'Help-list'!$V$8,IF($B325=Statistika!$F$66,'Help-list'!$BG324*'Help-list'!$V$9,IF($B325=Statistika!$F$67,'Help-list'!$BG324*'Help-list'!$V$10,IF($B325=Statistika!$F$68,'Help-list'!$BG324*'Help-list'!$V$11,IF($B325=Statistika!$F$69,'Help-list'!$BG324*'Help-list'!$V$12,IF($B325=Statistika!$F$70,'Help-list'!$BG324*'Help-list'!$V$13,""))))))))</f>
        <v/>
      </c>
      <c r="U325" s="564"/>
      <c r="V325" s="565" t="str">
        <f>IF($B325=Statistika!$F$63,'Help-list'!$BH324*'Help-list'!$V$6,IF($B325=Statistika!$F$64,'Help-list'!$BH324*'Help-list'!$V$7,IF($B325=Statistika!$F$65,'Help-list'!$BH324*'Help-list'!$V$8,IF($B325=Statistika!$F$66,'Help-list'!$BH324*'Help-list'!$V$9,IF($B325=Statistika!$F$67,'Help-list'!$BH324*'Help-list'!$V$10,IF($B325=Statistika!$F$68,'Help-list'!$BH324*'Help-list'!$V$11,IF($B325=Statistika!$F$69,'Help-list'!$BH324*'Help-list'!$V$12,IF($B325=Statistika!$F$70,'Help-list'!$BH324*'Help-list'!$V$13,""))))))))</f>
        <v/>
      </c>
      <c r="W325" s="566"/>
      <c r="X325" s="567"/>
      <c r="Y325" s="567"/>
      <c r="Z325" s="567"/>
      <c r="AA325" s="567"/>
      <c r="AB325" s="567"/>
      <c r="AC325" s="567"/>
      <c r="AD325" s="567"/>
      <c r="AE325" s="347"/>
      <c r="AF325" s="568"/>
    </row>
    <row r="326" spans="1:32">
      <c r="A326" s="38"/>
      <c r="B326" s="10"/>
      <c r="C326" s="555"/>
      <c r="D326" s="556"/>
      <c r="E326" s="555"/>
      <c r="F326" s="28"/>
      <c r="G326" s="557" t="str">
        <f t="shared" si="12"/>
        <v/>
      </c>
      <c r="H326" s="558"/>
      <c r="I326" s="542"/>
      <c r="J326" s="10"/>
      <c r="K326" s="559"/>
      <c r="L326" s="559"/>
      <c r="M326" s="559"/>
      <c r="N326" s="560" t="str">
        <f>IF($B326=Statistika!$F$63,'Help-list'!$BD325*'Help-list'!$V$6,IF($B326=Statistika!$F$64,'Help-list'!$BD325*'Help-list'!$V$7,IF($B326=Statistika!$F$65,'Help-list'!$BD325*'Help-list'!$V$8,IF($B326=Statistika!$F$66,'Help-list'!$BD325*'Help-list'!$V$9,IF($B326=Statistika!$F$67,'Help-list'!$BD325*'Help-list'!$V$10,IF($B326=Statistika!$F$68,'Help-list'!$BD325*'Help-list'!$V$11,IF($B326=Statistika!$F$69,'Help-list'!$BD325*'Help-list'!$V$12,IF($B326=Statistika!$F$70,'Help-list'!$BD325*'Help-list'!$V$13,""))))))))</f>
        <v/>
      </c>
      <c r="O326" s="559"/>
      <c r="P326" s="561" t="str">
        <f>IF($B326=Statistika!$F$63,'Help-list'!$BE325*'Help-list'!$V$6,IF($B326=Statistika!$F$64,'Help-list'!$BE325*'Help-list'!$V$7,IF($B326=Statistika!$F$65,'Help-list'!$BE325*'Help-list'!$V$8,IF($B326=Statistika!$F$66,'Help-list'!$BE325*'Help-list'!$V$9,IF($B326=Statistika!$F$67,'Help-list'!$BE325*'Help-list'!$V$10,IF($B326=Statistika!$F$68,'Help-list'!$BE325*'Help-list'!$V$11,IF($B326=Statistika!$F$69,'Help-list'!$BE325*'Help-list'!$V$12,IF($B326=Statistika!$F$70,'Help-list'!$BE325*'Help-list'!$V$13,""))))))))</f>
        <v/>
      </c>
      <c r="Q326" s="562" t="str">
        <f t="shared" ref="Q326:Q389" si="13">IF(IFERROR(P326/N326,0),P326/N326,"")</f>
        <v/>
      </c>
      <c r="R326" s="563" t="str">
        <f>IF($B326=Statistika!$F$63,'Help-list'!$BF325*'Help-list'!$V$6,IF($B326=Statistika!$F$64,'Help-list'!$BF325*'Help-list'!$V$7,IF($B326=Statistika!$F$65,'Help-list'!$BF325*'Help-list'!$V$8,IF($B326=Statistika!$F$66,'Help-list'!$BF325*'Help-list'!$V$9,IF($B326=Statistika!$F$67,'Help-list'!$BF325*'Help-list'!$V$10,IF($B326=Statistika!$F$68,'Help-list'!$BF325*'Help-list'!$V$11,IF($B326=Statistika!$F$69,'Help-list'!$BF325*'Help-list'!$V$12,IF($B326=Statistika!$F$70,'Help-list'!$BF325*'Help-list'!$V$13,""))))))))</f>
        <v/>
      </c>
      <c r="S326" s="564"/>
      <c r="T326" s="565" t="str">
        <f>IF($B326=Statistika!$F$63,'Help-list'!$BG325*'Help-list'!$V$6,IF($B326=Statistika!$F$64,'Help-list'!$BG325*'Help-list'!$V$7,IF($B326=Statistika!$F$65,'Help-list'!$BG325*'Help-list'!$V$8,IF($B326=Statistika!$F$66,'Help-list'!$BG325*'Help-list'!$V$9,IF($B326=Statistika!$F$67,'Help-list'!$BG325*'Help-list'!$V$10,IF($B326=Statistika!$F$68,'Help-list'!$BG325*'Help-list'!$V$11,IF($B326=Statistika!$F$69,'Help-list'!$BG325*'Help-list'!$V$12,IF($B326=Statistika!$F$70,'Help-list'!$BG325*'Help-list'!$V$13,""))))))))</f>
        <v/>
      </c>
      <c r="U326" s="564"/>
      <c r="V326" s="565" t="str">
        <f>IF($B326=Statistika!$F$63,'Help-list'!$BH325*'Help-list'!$V$6,IF($B326=Statistika!$F$64,'Help-list'!$BH325*'Help-list'!$V$7,IF($B326=Statistika!$F$65,'Help-list'!$BH325*'Help-list'!$V$8,IF($B326=Statistika!$F$66,'Help-list'!$BH325*'Help-list'!$V$9,IF($B326=Statistika!$F$67,'Help-list'!$BH325*'Help-list'!$V$10,IF($B326=Statistika!$F$68,'Help-list'!$BH325*'Help-list'!$V$11,IF($B326=Statistika!$F$69,'Help-list'!$BH325*'Help-list'!$V$12,IF($B326=Statistika!$F$70,'Help-list'!$BH325*'Help-list'!$V$13,""))))))))</f>
        <v/>
      </c>
      <c r="W326" s="566"/>
      <c r="X326" s="567"/>
      <c r="Y326" s="567"/>
      <c r="Z326" s="567"/>
      <c r="AA326" s="567"/>
      <c r="AB326" s="567"/>
      <c r="AC326" s="567"/>
      <c r="AD326" s="567"/>
      <c r="AE326" s="347"/>
      <c r="AF326" s="568"/>
    </row>
    <row r="327" spans="1:32">
      <c r="A327" s="38"/>
      <c r="B327" s="10"/>
      <c r="C327" s="555"/>
      <c r="D327" s="556"/>
      <c r="E327" s="555"/>
      <c r="F327" s="28"/>
      <c r="G327" s="557" t="str">
        <f t="shared" si="12"/>
        <v/>
      </c>
      <c r="H327" s="558"/>
      <c r="I327" s="542"/>
      <c r="J327" s="10"/>
      <c r="K327" s="559"/>
      <c r="L327" s="559"/>
      <c r="M327" s="559"/>
      <c r="N327" s="560" t="str">
        <f>IF($B327=Statistika!$F$63,'Help-list'!$BD326*'Help-list'!$V$6,IF($B327=Statistika!$F$64,'Help-list'!$BD326*'Help-list'!$V$7,IF($B327=Statistika!$F$65,'Help-list'!$BD326*'Help-list'!$V$8,IF($B327=Statistika!$F$66,'Help-list'!$BD326*'Help-list'!$V$9,IF($B327=Statistika!$F$67,'Help-list'!$BD326*'Help-list'!$V$10,IF($B327=Statistika!$F$68,'Help-list'!$BD326*'Help-list'!$V$11,IF($B327=Statistika!$F$69,'Help-list'!$BD326*'Help-list'!$V$12,IF($B327=Statistika!$F$70,'Help-list'!$BD326*'Help-list'!$V$13,""))))))))</f>
        <v/>
      </c>
      <c r="O327" s="559"/>
      <c r="P327" s="561" t="str">
        <f>IF($B327=Statistika!$F$63,'Help-list'!$BE326*'Help-list'!$V$6,IF($B327=Statistika!$F$64,'Help-list'!$BE326*'Help-list'!$V$7,IF($B327=Statistika!$F$65,'Help-list'!$BE326*'Help-list'!$V$8,IF($B327=Statistika!$F$66,'Help-list'!$BE326*'Help-list'!$V$9,IF($B327=Statistika!$F$67,'Help-list'!$BE326*'Help-list'!$V$10,IF($B327=Statistika!$F$68,'Help-list'!$BE326*'Help-list'!$V$11,IF($B327=Statistika!$F$69,'Help-list'!$BE326*'Help-list'!$V$12,IF($B327=Statistika!$F$70,'Help-list'!$BE326*'Help-list'!$V$13,""))))))))</f>
        <v/>
      </c>
      <c r="Q327" s="562" t="str">
        <f t="shared" si="13"/>
        <v/>
      </c>
      <c r="R327" s="563" t="str">
        <f>IF($B327=Statistika!$F$63,'Help-list'!$BF326*'Help-list'!$V$6,IF($B327=Statistika!$F$64,'Help-list'!$BF326*'Help-list'!$V$7,IF($B327=Statistika!$F$65,'Help-list'!$BF326*'Help-list'!$V$8,IF($B327=Statistika!$F$66,'Help-list'!$BF326*'Help-list'!$V$9,IF($B327=Statistika!$F$67,'Help-list'!$BF326*'Help-list'!$V$10,IF($B327=Statistika!$F$68,'Help-list'!$BF326*'Help-list'!$V$11,IF($B327=Statistika!$F$69,'Help-list'!$BF326*'Help-list'!$V$12,IF($B327=Statistika!$F$70,'Help-list'!$BF326*'Help-list'!$V$13,""))))))))</f>
        <v/>
      </c>
      <c r="S327" s="564"/>
      <c r="T327" s="565" t="str">
        <f>IF($B327=Statistika!$F$63,'Help-list'!$BG326*'Help-list'!$V$6,IF($B327=Statistika!$F$64,'Help-list'!$BG326*'Help-list'!$V$7,IF($B327=Statistika!$F$65,'Help-list'!$BG326*'Help-list'!$V$8,IF($B327=Statistika!$F$66,'Help-list'!$BG326*'Help-list'!$V$9,IF($B327=Statistika!$F$67,'Help-list'!$BG326*'Help-list'!$V$10,IF($B327=Statistika!$F$68,'Help-list'!$BG326*'Help-list'!$V$11,IF($B327=Statistika!$F$69,'Help-list'!$BG326*'Help-list'!$V$12,IF($B327=Statistika!$F$70,'Help-list'!$BG326*'Help-list'!$V$13,""))))))))</f>
        <v/>
      </c>
      <c r="U327" s="564"/>
      <c r="V327" s="565" t="str">
        <f>IF($B327=Statistika!$F$63,'Help-list'!$BH326*'Help-list'!$V$6,IF($B327=Statistika!$F$64,'Help-list'!$BH326*'Help-list'!$V$7,IF($B327=Statistika!$F$65,'Help-list'!$BH326*'Help-list'!$V$8,IF($B327=Statistika!$F$66,'Help-list'!$BH326*'Help-list'!$V$9,IF($B327=Statistika!$F$67,'Help-list'!$BH326*'Help-list'!$V$10,IF($B327=Statistika!$F$68,'Help-list'!$BH326*'Help-list'!$V$11,IF($B327=Statistika!$F$69,'Help-list'!$BH326*'Help-list'!$V$12,IF($B327=Statistika!$F$70,'Help-list'!$BH326*'Help-list'!$V$13,""))))))))</f>
        <v/>
      </c>
      <c r="W327" s="566"/>
      <c r="X327" s="567"/>
      <c r="Y327" s="567"/>
      <c r="Z327" s="567"/>
      <c r="AA327" s="567"/>
      <c r="AB327" s="567"/>
      <c r="AC327" s="567"/>
      <c r="AD327" s="567"/>
      <c r="AE327" s="347"/>
      <c r="AF327" s="568"/>
    </row>
    <row r="328" spans="1:32">
      <c r="A328" s="38"/>
      <c r="B328" s="10"/>
      <c r="C328" s="555"/>
      <c r="D328" s="556"/>
      <c r="E328" s="555"/>
      <c r="F328" s="28"/>
      <c r="G328" s="557" t="str">
        <f t="shared" si="12"/>
        <v/>
      </c>
      <c r="H328" s="558"/>
      <c r="I328" s="542"/>
      <c r="J328" s="10"/>
      <c r="K328" s="559"/>
      <c r="L328" s="559"/>
      <c r="M328" s="559"/>
      <c r="N328" s="560" t="str">
        <f>IF($B328=Statistika!$F$63,'Help-list'!$BD327*'Help-list'!$V$6,IF($B328=Statistika!$F$64,'Help-list'!$BD327*'Help-list'!$V$7,IF($B328=Statistika!$F$65,'Help-list'!$BD327*'Help-list'!$V$8,IF($B328=Statistika!$F$66,'Help-list'!$BD327*'Help-list'!$V$9,IF($B328=Statistika!$F$67,'Help-list'!$BD327*'Help-list'!$V$10,IF($B328=Statistika!$F$68,'Help-list'!$BD327*'Help-list'!$V$11,IF($B328=Statistika!$F$69,'Help-list'!$BD327*'Help-list'!$V$12,IF($B328=Statistika!$F$70,'Help-list'!$BD327*'Help-list'!$V$13,""))))))))</f>
        <v/>
      </c>
      <c r="O328" s="559"/>
      <c r="P328" s="561" t="str">
        <f>IF($B328=Statistika!$F$63,'Help-list'!$BE327*'Help-list'!$V$6,IF($B328=Statistika!$F$64,'Help-list'!$BE327*'Help-list'!$V$7,IF($B328=Statistika!$F$65,'Help-list'!$BE327*'Help-list'!$V$8,IF($B328=Statistika!$F$66,'Help-list'!$BE327*'Help-list'!$V$9,IF($B328=Statistika!$F$67,'Help-list'!$BE327*'Help-list'!$V$10,IF($B328=Statistika!$F$68,'Help-list'!$BE327*'Help-list'!$V$11,IF($B328=Statistika!$F$69,'Help-list'!$BE327*'Help-list'!$V$12,IF($B328=Statistika!$F$70,'Help-list'!$BE327*'Help-list'!$V$13,""))))))))</f>
        <v/>
      </c>
      <c r="Q328" s="562" t="str">
        <f t="shared" si="13"/>
        <v/>
      </c>
      <c r="R328" s="563" t="str">
        <f>IF($B328=Statistika!$F$63,'Help-list'!$BF327*'Help-list'!$V$6,IF($B328=Statistika!$F$64,'Help-list'!$BF327*'Help-list'!$V$7,IF($B328=Statistika!$F$65,'Help-list'!$BF327*'Help-list'!$V$8,IF($B328=Statistika!$F$66,'Help-list'!$BF327*'Help-list'!$V$9,IF($B328=Statistika!$F$67,'Help-list'!$BF327*'Help-list'!$V$10,IF($B328=Statistika!$F$68,'Help-list'!$BF327*'Help-list'!$V$11,IF($B328=Statistika!$F$69,'Help-list'!$BF327*'Help-list'!$V$12,IF($B328=Statistika!$F$70,'Help-list'!$BF327*'Help-list'!$V$13,""))))))))</f>
        <v/>
      </c>
      <c r="S328" s="564"/>
      <c r="T328" s="565" t="str">
        <f>IF($B328=Statistika!$F$63,'Help-list'!$BG327*'Help-list'!$V$6,IF($B328=Statistika!$F$64,'Help-list'!$BG327*'Help-list'!$V$7,IF($B328=Statistika!$F$65,'Help-list'!$BG327*'Help-list'!$V$8,IF($B328=Statistika!$F$66,'Help-list'!$BG327*'Help-list'!$V$9,IF($B328=Statistika!$F$67,'Help-list'!$BG327*'Help-list'!$V$10,IF($B328=Statistika!$F$68,'Help-list'!$BG327*'Help-list'!$V$11,IF($B328=Statistika!$F$69,'Help-list'!$BG327*'Help-list'!$V$12,IF($B328=Statistika!$F$70,'Help-list'!$BG327*'Help-list'!$V$13,""))))))))</f>
        <v/>
      </c>
      <c r="U328" s="564"/>
      <c r="V328" s="565" t="str">
        <f>IF($B328=Statistika!$F$63,'Help-list'!$BH327*'Help-list'!$V$6,IF($B328=Statistika!$F$64,'Help-list'!$BH327*'Help-list'!$V$7,IF($B328=Statistika!$F$65,'Help-list'!$BH327*'Help-list'!$V$8,IF($B328=Statistika!$F$66,'Help-list'!$BH327*'Help-list'!$V$9,IF($B328=Statistika!$F$67,'Help-list'!$BH327*'Help-list'!$V$10,IF($B328=Statistika!$F$68,'Help-list'!$BH327*'Help-list'!$V$11,IF($B328=Statistika!$F$69,'Help-list'!$BH327*'Help-list'!$V$12,IF($B328=Statistika!$F$70,'Help-list'!$BH327*'Help-list'!$V$13,""))))))))</f>
        <v/>
      </c>
      <c r="W328" s="566"/>
      <c r="X328" s="567"/>
      <c r="Y328" s="567"/>
      <c r="Z328" s="567"/>
      <c r="AA328" s="567"/>
      <c r="AB328" s="567"/>
      <c r="AC328" s="567"/>
      <c r="AD328" s="567"/>
      <c r="AE328" s="347"/>
      <c r="AF328" s="568"/>
    </row>
    <row r="329" spans="1:32">
      <c r="A329" s="38"/>
      <c r="B329" s="10"/>
      <c r="C329" s="555"/>
      <c r="D329" s="556"/>
      <c r="E329" s="555"/>
      <c r="F329" s="28"/>
      <c r="G329" s="557" t="str">
        <f t="shared" si="12"/>
        <v/>
      </c>
      <c r="H329" s="558"/>
      <c r="I329" s="542"/>
      <c r="J329" s="10"/>
      <c r="K329" s="559"/>
      <c r="L329" s="559"/>
      <c r="M329" s="559"/>
      <c r="N329" s="560" t="str">
        <f>IF($B329=Statistika!$F$63,'Help-list'!$BD328*'Help-list'!$V$6,IF($B329=Statistika!$F$64,'Help-list'!$BD328*'Help-list'!$V$7,IF($B329=Statistika!$F$65,'Help-list'!$BD328*'Help-list'!$V$8,IF($B329=Statistika!$F$66,'Help-list'!$BD328*'Help-list'!$V$9,IF($B329=Statistika!$F$67,'Help-list'!$BD328*'Help-list'!$V$10,IF($B329=Statistika!$F$68,'Help-list'!$BD328*'Help-list'!$V$11,IF($B329=Statistika!$F$69,'Help-list'!$BD328*'Help-list'!$V$12,IF($B329=Statistika!$F$70,'Help-list'!$BD328*'Help-list'!$V$13,""))))))))</f>
        <v/>
      </c>
      <c r="O329" s="559"/>
      <c r="P329" s="561" t="str">
        <f>IF($B329=Statistika!$F$63,'Help-list'!$BE328*'Help-list'!$V$6,IF($B329=Statistika!$F$64,'Help-list'!$BE328*'Help-list'!$V$7,IF($B329=Statistika!$F$65,'Help-list'!$BE328*'Help-list'!$V$8,IF($B329=Statistika!$F$66,'Help-list'!$BE328*'Help-list'!$V$9,IF($B329=Statistika!$F$67,'Help-list'!$BE328*'Help-list'!$V$10,IF($B329=Statistika!$F$68,'Help-list'!$BE328*'Help-list'!$V$11,IF($B329=Statistika!$F$69,'Help-list'!$BE328*'Help-list'!$V$12,IF($B329=Statistika!$F$70,'Help-list'!$BE328*'Help-list'!$V$13,""))))))))</f>
        <v/>
      </c>
      <c r="Q329" s="562" t="str">
        <f t="shared" si="13"/>
        <v/>
      </c>
      <c r="R329" s="563" t="str">
        <f>IF($B329=Statistika!$F$63,'Help-list'!$BF328*'Help-list'!$V$6,IF($B329=Statistika!$F$64,'Help-list'!$BF328*'Help-list'!$V$7,IF($B329=Statistika!$F$65,'Help-list'!$BF328*'Help-list'!$V$8,IF($B329=Statistika!$F$66,'Help-list'!$BF328*'Help-list'!$V$9,IF($B329=Statistika!$F$67,'Help-list'!$BF328*'Help-list'!$V$10,IF($B329=Statistika!$F$68,'Help-list'!$BF328*'Help-list'!$V$11,IF($B329=Statistika!$F$69,'Help-list'!$BF328*'Help-list'!$V$12,IF($B329=Statistika!$F$70,'Help-list'!$BF328*'Help-list'!$V$13,""))))))))</f>
        <v/>
      </c>
      <c r="S329" s="564"/>
      <c r="T329" s="565" t="str">
        <f>IF($B329=Statistika!$F$63,'Help-list'!$BG328*'Help-list'!$V$6,IF($B329=Statistika!$F$64,'Help-list'!$BG328*'Help-list'!$V$7,IF($B329=Statistika!$F$65,'Help-list'!$BG328*'Help-list'!$V$8,IF($B329=Statistika!$F$66,'Help-list'!$BG328*'Help-list'!$V$9,IF($B329=Statistika!$F$67,'Help-list'!$BG328*'Help-list'!$V$10,IF($B329=Statistika!$F$68,'Help-list'!$BG328*'Help-list'!$V$11,IF($B329=Statistika!$F$69,'Help-list'!$BG328*'Help-list'!$V$12,IF($B329=Statistika!$F$70,'Help-list'!$BG328*'Help-list'!$V$13,""))))))))</f>
        <v/>
      </c>
      <c r="U329" s="564"/>
      <c r="V329" s="565" t="str">
        <f>IF($B329=Statistika!$F$63,'Help-list'!$BH328*'Help-list'!$V$6,IF($B329=Statistika!$F$64,'Help-list'!$BH328*'Help-list'!$V$7,IF($B329=Statistika!$F$65,'Help-list'!$BH328*'Help-list'!$V$8,IF($B329=Statistika!$F$66,'Help-list'!$BH328*'Help-list'!$V$9,IF($B329=Statistika!$F$67,'Help-list'!$BH328*'Help-list'!$V$10,IF($B329=Statistika!$F$68,'Help-list'!$BH328*'Help-list'!$V$11,IF($B329=Statistika!$F$69,'Help-list'!$BH328*'Help-list'!$V$12,IF($B329=Statistika!$F$70,'Help-list'!$BH328*'Help-list'!$V$13,""))))))))</f>
        <v/>
      </c>
      <c r="W329" s="566"/>
      <c r="X329" s="567"/>
      <c r="Y329" s="567"/>
      <c r="Z329" s="567"/>
      <c r="AA329" s="567"/>
      <c r="AB329" s="567"/>
      <c r="AC329" s="567"/>
      <c r="AD329" s="567"/>
      <c r="AE329" s="347"/>
      <c r="AF329" s="568"/>
    </row>
    <row r="330" spans="1:32">
      <c r="A330" s="38"/>
      <c r="B330" s="10"/>
      <c r="C330" s="555"/>
      <c r="D330" s="556"/>
      <c r="E330" s="555"/>
      <c r="F330" s="28"/>
      <c r="G330" s="557" t="str">
        <f t="shared" si="12"/>
        <v/>
      </c>
      <c r="H330" s="558"/>
      <c r="I330" s="542"/>
      <c r="J330" s="10"/>
      <c r="K330" s="559"/>
      <c r="L330" s="559"/>
      <c r="M330" s="559"/>
      <c r="N330" s="560" t="str">
        <f>IF($B330=Statistika!$F$63,'Help-list'!$BD329*'Help-list'!$V$6,IF($B330=Statistika!$F$64,'Help-list'!$BD329*'Help-list'!$V$7,IF($B330=Statistika!$F$65,'Help-list'!$BD329*'Help-list'!$V$8,IF($B330=Statistika!$F$66,'Help-list'!$BD329*'Help-list'!$V$9,IF($B330=Statistika!$F$67,'Help-list'!$BD329*'Help-list'!$V$10,IF($B330=Statistika!$F$68,'Help-list'!$BD329*'Help-list'!$V$11,IF($B330=Statistika!$F$69,'Help-list'!$BD329*'Help-list'!$V$12,IF($B330=Statistika!$F$70,'Help-list'!$BD329*'Help-list'!$V$13,""))))))))</f>
        <v/>
      </c>
      <c r="O330" s="559"/>
      <c r="P330" s="561" t="str">
        <f>IF($B330=Statistika!$F$63,'Help-list'!$BE329*'Help-list'!$V$6,IF($B330=Statistika!$F$64,'Help-list'!$BE329*'Help-list'!$V$7,IF($B330=Statistika!$F$65,'Help-list'!$BE329*'Help-list'!$V$8,IF($B330=Statistika!$F$66,'Help-list'!$BE329*'Help-list'!$V$9,IF($B330=Statistika!$F$67,'Help-list'!$BE329*'Help-list'!$V$10,IF($B330=Statistika!$F$68,'Help-list'!$BE329*'Help-list'!$V$11,IF($B330=Statistika!$F$69,'Help-list'!$BE329*'Help-list'!$V$12,IF($B330=Statistika!$F$70,'Help-list'!$BE329*'Help-list'!$V$13,""))))))))</f>
        <v/>
      </c>
      <c r="Q330" s="562" t="str">
        <f t="shared" si="13"/>
        <v/>
      </c>
      <c r="R330" s="563" t="str">
        <f>IF($B330=Statistika!$F$63,'Help-list'!$BF329*'Help-list'!$V$6,IF($B330=Statistika!$F$64,'Help-list'!$BF329*'Help-list'!$V$7,IF($B330=Statistika!$F$65,'Help-list'!$BF329*'Help-list'!$V$8,IF($B330=Statistika!$F$66,'Help-list'!$BF329*'Help-list'!$V$9,IF($B330=Statistika!$F$67,'Help-list'!$BF329*'Help-list'!$V$10,IF($B330=Statistika!$F$68,'Help-list'!$BF329*'Help-list'!$V$11,IF($B330=Statistika!$F$69,'Help-list'!$BF329*'Help-list'!$V$12,IF($B330=Statistika!$F$70,'Help-list'!$BF329*'Help-list'!$V$13,""))))))))</f>
        <v/>
      </c>
      <c r="S330" s="564"/>
      <c r="T330" s="565" t="str">
        <f>IF($B330=Statistika!$F$63,'Help-list'!$BG329*'Help-list'!$V$6,IF($B330=Statistika!$F$64,'Help-list'!$BG329*'Help-list'!$V$7,IF($B330=Statistika!$F$65,'Help-list'!$BG329*'Help-list'!$V$8,IF($B330=Statistika!$F$66,'Help-list'!$BG329*'Help-list'!$V$9,IF($B330=Statistika!$F$67,'Help-list'!$BG329*'Help-list'!$V$10,IF($B330=Statistika!$F$68,'Help-list'!$BG329*'Help-list'!$V$11,IF($B330=Statistika!$F$69,'Help-list'!$BG329*'Help-list'!$V$12,IF($B330=Statistika!$F$70,'Help-list'!$BG329*'Help-list'!$V$13,""))))))))</f>
        <v/>
      </c>
      <c r="U330" s="564"/>
      <c r="V330" s="565" t="str">
        <f>IF($B330=Statistika!$F$63,'Help-list'!$BH329*'Help-list'!$V$6,IF($B330=Statistika!$F$64,'Help-list'!$BH329*'Help-list'!$V$7,IF($B330=Statistika!$F$65,'Help-list'!$BH329*'Help-list'!$V$8,IF($B330=Statistika!$F$66,'Help-list'!$BH329*'Help-list'!$V$9,IF($B330=Statistika!$F$67,'Help-list'!$BH329*'Help-list'!$V$10,IF($B330=Statistika!$F$68,'Help-list'!$BH329*'Help-list'!$V$11,IF($B330=Statistika!$F$69,'Help-list'!$BH329*'Help-list'!$V$12,IF($B330=Statistika!$F$70,'Help-list'!$BH329*'Help-list'!$V$13,""))))))))</f>
        <v/>
      </c>
      <c r="W330" s="566"/>
      <c r="X330" s="567"/>
      <c r="Y330" s="567"/>
      <c r="Z330" s="567"/>
      <c r="AA330" s="567"/>
      <c r="AB330" s="567"/>
      <c r="AC330" s="567"/>
      <c r="AD330" s="567"/>
      <c r="AE330" s="347"/>
      <c r="AF330" s="568"/>
    </row>
    <row r="331" spans="1:32">
      <c r="A331" s="38"/>
      <c r="B331" s="10"/>
      <c r="C331" s="555"/>
      <c r="D331" s="556"/>
      <c r="E331" s="555"/>
      <c r="F331" s="28"/>
      <c r="G331" s="557" t="str">
        <f t="shared" si="12"/>
        <v/>
      </c>
      <c r="H331" s="558"/>
      <c r="I331" s="542"/>
      <c r="J331" s="10"/>
      <c r="K331" s="559"/>
      <c r="L331" s="559"/>
      <c r="M331" s="559"/>
      <c r="N331" s="560" t="str">
        <f>IF($B331=Statistika!$F$63,'Help-list'!$BD330*'Help-list'!$V$6,IF($B331=Statistika!$F$64,'Help-list'!$BD330*'Help-list'!$V$7,IF($B331=Statistika!$F$65,'Help-list'!$BD330*'Help-list'!$V$8,IF($B331=Statistika!$F$66,'Help-list'!$BD330*'Help-list'!$V$9,IF($B331=Statistika!$F$67,'Help-list'!$BD330*'Help-list'!$V$10,IF($B331=Statistika!$F$68,'Help-list'!$BD330*'Help-list'!$V$11,IF($B331=Statistika!$F$69,'Help-list'!$BD330*'Help-list'!$V$12,IF($B331=Statistika!$F$70,'Help-list'!$BD330*'Help-list'!$V$13,""))))))))</f>
        <v/>
      </c>
      <c r="O331" s="559"/>
      <c r="P331" s="561" t="str">
        <f>IF($B331=Statistika!$F$63,'Help-list'!$BE330*'Help-list'!$V$6,IF($B331=Statistika!$F$64,'Help-list'!$BE330*'Help-list'!$V$7,IF($B331=Statistika!$F$65,'Help-list'!$BE330*'Help-list'!$V$8,IF($B331=Statistika!$F$66,'Help-list'!$BE330*'Help-list'!$V$9,IF($B331=Statistika!$F$67,'Help-list'!$BE330*'Help-list'!$V$10,IF($B331=Statistika!$F$68,'Help-list'!$BE330*'Help-list'!$V$11,IF($B331=Statistika!$F$69,'Help-list'!$BE330*'Help-list'!$V$12,IF($B331=Statistika!$F$70,'Help-list'!$BE330*'Help-list'!$V$13,""))))))))</f>
        <v/>
      </c>
      <c r="Q331" s="562" t="str">
        <f t="shared" si="13"/>
        <v/>
      </c>
      <c r="R331" s="563" t="str">
        <f>IF($B331=Statistika!$F$63,'Help-list'!$BF330*'Help-list'!$V$6,IF($B331=Statistika!$F$64,'Help-list'!$BF330*'Help-list'!$V$7,IF($B331=Statistika!$F$65,'Help-list'!$BF330*'Help-list'!$V$8,IF($B331=Statistika!$F$66,'Help-list'!$BF330*'Help-list'!$V$9,IF($B331=Statistika!$F$67,'Help-list'!$BF330*'Help-list'!$V$10,IF($B331=Statistika!$F$68,'Help-list'!$BF330*'Help-list'!$V$11,IF($B331=Statistika!$F$69,'Help-list'!$BF330*'Help-list'!$V$12,IF($B331=Statistika!$F$70,'Help-list'!$BF330*'Help-list'!$V$13,""))))))))</f>
        <v/>
      </c>
      <c r="S331" s="564"/>
      <c r="T331" s="565" t="str">
        <f>IF($B331=Statistika!$F$63,'Help-list'!$BG330*'Help-list'!$V$6,IF($B331=Statistika!$F$64,'Help-list'!$BG330*'Help-list'!$V$7,IF($B331=Statistika!$F$65,'Help-list'!$BG330*'Help-list'!$V$8,IF($B331=Statistika!$F$66,'Help-list'!$BG330*'Help-list'!$V$9,IF($B331=Statistika!$F$67,'Help-list'!$BG330*'Help-list'!$V$10,IF($B331=Statistika!$F$68,'Help-list'!$BG330*'Help-list'!$V$11,IF($B331=Statistika!$F$69,'Help-list'!$BG330*'Help-list'!$V$12,IF($B331=Statistika!$F$70,'Help-list'!$BG330*'Help-list'!$V$13,""))))))))</f>
        <v/>
      </c>
      <c r="U331" s="564"/>
      <c r="V331" s="565" t="str">
        <f>IF($B331=Statistika!$F$63,'Help-list'!$BH330*'Help-list'!$V$6,IF($B331=Statistika!$F$64,'Help-list'!$BH330*'Help-list'!$V$7,IF($B331=Statistika!$F$65,'Help-list'!$BH330*'Help-list'!$V$8,IF($B331=Statistika!$F$66,'Help-list'!$BH330*'Help-list'!$V$9,IF($B331=Statistika!$F$67,'Help-list'!$BH330*'Help-list'!$V$10,IF($B331=Statistika!$F$68,'Help-list'!$BH330*'Help-list'!$V$11,IF($B331=Statistika!$F$69,'Help-list'!$BH330*'Help-list'!$V$12,IF($B331=Statistika!$F$70,'Help-list'!$BH330*'Help-list'!$V$13,""))))))))</f>
        <v/>
      </c>
      <c r="W331" s="566"/>
      <c r="X331" s="567"/>
      <c r="Y331" s="567"/>
      <c r="Z331" s="567"/>
      <c r="AA331" s="567"/>
      <c r="AB331" s="567"/>
      <c r="AC331" s="567"/>
      <c r="AD331" s="567"/>
      <c r="AE331" s="347"/>
      <c r="AF331" s="568"/>
    </row>
    <row r="332" spans="1:32">
      <c r="A332" s="38"/>
      <c r="B332" s="10"/>
      <c r="C332" s="555"/>
      <c r="D332" s="556"/>
      <c r="E332" s="555"/>
      <c r="F332" s="28"/>
      <c r="G332" s="557" t="str">
        <f t="shared" si="12"/>
        <v/>
      </c>
      <c r="H332" s="558"/>
      <c r="I332" s="542"/>
      <c r="J332" s="10"/>
      <c r="K332" s="559"/>
      <c r="L332" s="559"/>
      <c r="M332" s="559"/>
      <c r="N332" s="560" t="str">
        <f>IF($B332=Statistika!$F$63,'Help-list'!$BD331*'Help-list'!$V$6,IF($B332=Statistika!$F$64,'Help-list'!$BD331*'Help-list'!$V$7,IF($B332=Statistika!$F$65,'Help-list'!$BD331*'Help-list'!$V$8,IF($B332=Statistika!$F$66,'Help-list'!$BD331*'Help-list'!$V$9,IF($B332=Statistika!$F$67,'Help-list'!$BD331*'Help-list'!$V$10,IF($B332=Statistika!$F$68,'Help-list'!$BD331*'Help-list'!$V$11,IF($B332=Statistika!$F$69,'Help-list'!$BD331*'Help-list'!$V$12,IF($B332=Statistika!$F$70,'Help-list'!$BD331*'Help-list'!$V$13,""))))))))</f>
        <v/>
      </c>
      <c r="O332" s="559"/>
      <c r="P332" s="561" t="str">
        <f>IF($B332=Statistika!$F$63,'Help-list'!$BE331*'Help-list'!$V$6,IF($B332=Statistika!$F$64,'Help-list'!$BE331*'Help-list'!$V$7,IF($B332=Statistika!$F$65,'Help-list'!$BE331*'Help-list'!$V$8,IF($B332=Statistika!$F$66,'Help-list'!$BE331*'Help-list'!$V$9,IF($B332=Statistika!$F$67,'Help-list'!$BE331*'Help-list'!$V$10,IF($B332=Statistika!$F$68,'Help-list'!$BE331*'Help-list'!$V$11,IF($B332=Statistika!$F$69,'Help-list'!$BE331*'Help-list'!$V$12,IF($B332=Statistika!$F$70,'Help-list'!$BE331*'Help-list'!$V$13,""))))))))</f>
        <v/>
      </c>
      <c r="Q332" s="562" t="str">
        <f t="shared" si="13"/>
        <v/>
      </c>
      <c r="R332" s="563" t="str">
        <f>IF($B332=Statistika!$F$63,'Help-list'!$BF331*'Help-list'!$V$6,IF($B332=Statistika!$F$64,'Help-list'!$BF331*'Help-list'!$V$7,IF($B332=Statistika!$F$65,'Help-list'!$BF331*'Help-list'!$V$8,IF($B332=Statistika!$F$66,'Help-list'!$BF331*'Help-list'!$V$9,IF($B332=Statistika!$F$67,'Help-list'!$BF331*'Help-list'!$V$10,IF($B332=Statistika!$F$68,'Help-list'!$BF331*'Help-list'!$V$11,IF($B332=Statistika!$F$69,'Help-list'!$BF331*'Help-list'!$V$12,IF($B332=Statistika!$F$70,'Help-list'!$BF331*'Help-list'!$V$13,""))))))))</f>
        <v/>
      </c>
      <c r="S332" s="564"/>
      <c r="T332" s="565" t="str">
        <f>IF($B332=Statistika!$F$63,'Help-list'!$BG331*'Help-list'!$V$6,IF($B332=Statistika!$F$64,'Help-list'!$BG331*'Help-list'!$V$7,IF($B332=Statistika!$F$65,'Help-list'!$BG331*'Help-list'!$V$8,IF($B332=Statistika!$F$66,'Help-list'!$BG331*'Help-list'!$V$9,IF($B332=Statistika!$F$67,'Help-list'!$BG331*'Help-list'!$V$10,IF($B332=Statistika!$F$68,'Help-list'!$BG331*'Help-list'!$V$11,IF($B332=Statistika!$F$69,'Help-list'!$BG331*'Help-list'!$V$12,IF($B332=Statistika!$F$70,'Help-list'!$BG331*'Help-list'!$V$13,""))))))))</f>
        <v/>
      </c>
      <c r="U332" s="564"/>
      <c r="V332" s="565" t="str">
        <f>IF($B332=Statistika!$F$63,'Help-list'!$BH331*'Help-list'!$V$6,IF($B332=Statistika!$F$64,'Help-list'!$BH331*'Help-list'!$V$7,IF($B332=Statistika!$F$65,'Help-list'!$BH331*'Help-list'!$V$8,IF($B332=Statistika!$F$66,'Help-list'!$BH331*'Help-list'!$V$9,IF($B332=Statistika!$F$67,'Help-list'!$BH331*'Help-list'!$V$10,IF($B332=Statistika!$F$68,'Help-list'!$BH331*'Help-list'!$V$11,IF($B332=Statistika!$F$69,'Help-list'!$BH331*'Help-list'!$V$12,IF($B332=Statistika!$F$70,'Help-list'!$BH331*'Help-list'!$V$13,""))))))))</f>
        <v/>
      </c>
      <c r="W332" s="566"/>
      <c r="X332" s="567"/>
      <c r="Y332" s="567"/>
      <c r="Z332" s="567"/>
      <c r="AA332" s="567"/>
      <c r="AB332" s="567"/>
      <c r="AC332" s="567"/>
      <c r="AD332" s="567"/>
      <c r="AE332" s="347"/>
      <c r="AF332" s="568"/>
    </row>
    <row r="333" spans="1:32">
      <c r="A333" s="38"/>
      <c r="B333" s="10"/>
      <c r="C333" s="555"/>
      <c r="D333" s="556"/>
      <c r="E333" s="555"/>
      <c r="F333" s="28"/>
      <c r="G333" s="557" t="str">
        <f t="shared" si="12"/>
        <v/>
      </c>
      <c r="H333" s="558"/>
      <c r="I333" s="542"/>
      <c r="J333" s="10"/>
      <c r="K333" s="559"/>
      <c r="L333" s="559"/>
      <c r="M333" s="559"/>
      <c r="N333" s="560" t="str">
        <f>IF($B333=Statistika!$F$63,'Help-list'!$BD332*'Help-list'!$V$6,IF($B333=Statistika!$F$64,'Help-list'!$BD332*'Help-list'!$V$7,IF($B333=Statistika!$F$65,'Help-list'!$BD332*'Help-list'!$V$8,IF($B333=Statistika!$F$66,'Help-list'!$BD332*'Help-list'!$V$9,IF($B333=Statistika!$F$67,'Help-list'!$BD332*'Help-list'!$V$10,IF($B333=Statistika!$F$68,'Help-list'!$BD332*'Help-list'!$V$11,IF($B333=Statistika!$F$69,'Help-list'!$BD332*'Help-list'!$V$12,IF($B333=Statistika!$F$70,'Help-list'!$BD332*'Help-list'!$V$13,""))))))))</f>
        <v/>
      </c>
      <c r="O333" s="559"/>
      <c r="P333" s="561" t="str">
        <f>IF($B333=Statistika!$F$63,'Help-list'!$BE332*'Help-list'!$V$6,IF($B333=Statistika!$F$64,'Help-list'!$BE332*'Help-list'!$V$7,IF($B333=Statistika!$F$65,'Help-list'!$BE332*'Help-list'!$V$8,IF($B333=Statistika!$F$66,'Help-list'!$BE332*'Help-list'!$V$9,IF($B333=Statistika!$F$67,'Help-list'!$BE332*'Help-list'!$V$10,IF($B333=Statistika!$F$68,'Help-list'!$BE332*'Help-list'!$V$11,IF($B333=Statistika!$F$69,'Help-list'!$BE332*'Help-list'!$V$12,IF($B333=Statistika!$F$70,'Help-list'!$BE332*'Help-list'!$V$13,""))))))))</f>
        <v/>
      </c>
      <c r="Q333" s="562" t="str">
        <f t="shared" si="13"/>
        <v/>
      </c>
      <c r="R333" s="563" t="str">
        <f>IF($B333=Statistika!$F$63,'Help-list'!$BF332*'Help-list'!$V$6,IF($B333=Statistika!$F$64,'Help-list'!$BF332*'Help-list'!$V$7,IF($B333=Statistika!$F$65,'Help-list'!$BF332*'Help-list'!$V$8,IF($B333=Statistika!$F$66,'Help-list'!$BF332*'Help-list'!$V$9,IF($B333=Statistika!$F$67,'Help-list'!$BF332*'Help-list'!$V$10,IF($B333=Statistika!$F$68,'Help-list'!$BF332*'Help-list'!$V$11,IF($B333=Statistika!$F$69,'Help-list'!$BF332*'Help-list'!$V$12,IF($B333=Statistika!$F$70,'Help-list'!$BF332*'Help-list'!$V$13,""))))))))</f>
        <v/>
      </c>
      <c r="S333" s="564"/>
      <c r="T333" s="565" t="str">
        <f>IF($B333=Statistika!$F$63,'Help-list'!$BG332*'Help-list'!$V$6,IF($B333=Statistika!$F$64,'Help-list'!$BG332*'Help-list'!$V$7,IF($B333=Statistika!$F$65,'Help-list'!$BG332*'Help-list'!$V$8,IF($B333=Statistika!$F$66,'Help-list'!$BG332*'Help-list'!$V$9,IF($B333=Statistika!$F$67,'Help-list'!$BG332*'Help-list'!$V$10,IF($B333=Statistika!$F$68,'Help-list'!$BG332*'Help-list'!$V$11,IF($B333=Statistika!$F$69,'Help-list'!$BG332*'Help-list'!$V$12,IF($B333=Statistika!$F$70,'Help-list'!$BG332*'Help-list'!$V$13,""))))))))</f>
        <v/>
      </c>
      <c r="U333" s="564"/>
      <c r="V333" s="565" t="str">
        <f>IF($B333=Statistika!$F$63,'Help-list'!$BH332*'Help-list'!$V$6,IF($B333=Statistika!$F$64,'Help-list'!$BH332*'Help-list'!$V$7,IF($B333=Statistika!$F$65,'Help-list'!$BH332*'Help-list'!$V$8,IF($B333=Statistika!$F$66,'Help-list'!$BH332*'Help-list'!$V$9,IF($B333=Statistika!$F$67,'Help-list'!$BH332*'Help-list'!$V$10,IF($B333=Statistika!$F$68,'Help-list'!$BH332*'Help-list'!$V$11,IF($B333=Statistika!$F$69,'Help-list'!$BH332*'Help-list'!$V$12,IF($B333=Statistika!$F$70,'Help-list'!$BH332*'Help-list'!$V$13,""))))))))</f>
        <v/>
      </c>
      <c r="W333" s="566"/>
      <c r="X333" s="567"/>
      <c r="Y333" s="567"/>
      <c r="Z333" s="567"/>
      <c r="AA333" s="567"/>
      <c r="AB333" s="567"/>
      <c r="AC333" s="567"/>
      <c r="AD333" s="567"/>
      <c r="AE333" s="347"/>
      <c r="AF333" s="568"/>
    </row>
    <row r="334" spans="1:32">
      <c r="A334" s="38"/>
      <c r="B334" s="10"/>
      <c r="C334" s="555"/>
      <c r="D334" s="556"/>
      <c r="E334" s="555"/>
      <c r="F334" s="28"/>
      <c r="G334" s="557" t="str">
        <f t="shared" si="12"/>
        <v/>
      </c>
      <c r="H334" s="558"/>
      <c r="I334" s="542"/>
      <c r="J334" s="10"/>
      <c r="K334" s="559"/>
      <c r="L334" s="559"/>
      <c r="M334" s="559"/>
      <c r="N334" s="560" t="str">
        <f>IF($B334=Statistika!$F$63,'Help-list'!$BD333*'Help-list'!$V$6,IF($B334=Statistika!$F$64,'Help-list'!$BD333*'Help-list'!$V$7,IF($B334=Statistika!$F$65,'Help-list'!$BD333*'Help-list'!$V$8,IF($B334=Statistika!$F$66,'Help-list'!$BD333*'Help-list'!$V$9,IF($B334=Statistika!$F$67,'Help-list'!$BD333*'Help-list'!$V$10,IF($B334=Statistika!$F$68,'Help-list'!$BD333*'Help-list'!$V$11,IF($B334=Statistika!$F$69,'Help-list'!$BD333*'Help-list'!$V$12,IF($B334=Statistika!$F$70,'Help-list'!$BD333*'Help-list'!$V$13,""))))))))</f>
        <v/>
      </c>
      <c r="O334" s="559"/>
      <c r="P334" s="561" t="str">
        <f>IF($B334=Statistika!$F$63,'Help-list'!$BE333*'Help-list'!$V$6,IF($B334=Statistika!$F$64,'Help-list'!$BE333*'Help-list'!$V$7,IF($B334=Statistika!$F$65,'Help-list'!$BE333*'Help-list'!$V$8,IF($B334=Statistika!$F$66,'Help-list'!$BE333*'Help-list'!$V$9,IF($B334=Statistika!$F$67,'Help-list'!$BE333*'Help-list'!$V$10,IF($B334=Statistika!$F$68,'Help-list'!$BE333*'Help-list'!$V$11,IF($B334=Statistika!$F$69,'Help-list'!$BE333*'Help-list'!$V$12,IF($B334=Statistika!$F$70,'Help-list'!$BE333*'Help-list'!$V$13,""))))))))</f>
        <v/>
      </c>
      <c r="Q334" s="562" t="str">
        <f t="shared" si="13"/>
        <v/>
      </c>
      <c r="R334" s="563" t="str">
        <f>IF($B334=Statistika!$F$63,'Help-list'!$BF333*'Help-list'!$V$6,IF($B334=Statistika!$F$64,'Help-list'!$BF333*'Help-list'!$V$7,IF($B334=Statistika!$F$65,'Help-list'!$BF333*'Help-list'!$V$8,IF($B334=Statistika!$F$66,'Help-list'!$BF333*'Help-list'!$V$9,IF($B334=Statistika!$F$67,'Help-list'!$BF333*'Help-list'!$V$10,IF($B334=Statistika!$F$68,'Help-list'!$BF333*'Help-list'!$V$11,IF($B334=Statistika!$F$69,'Help-list'!$BF333*'Help-list'!$V$12,IF($B334=Statistika!$F$70,'Help-list'!$BF333*'Help-list'!$V$13,""))))))))</f>
        <v/>
      </c>
      <c r="S334" s="564"/>
      <c r="T334" s="565" t="str">
        <f>IF($B334=Statistika!$F$63,'Help-list'!$BG333*'Help-list'!$V$6,IF($B334=Statistika!$F$64,'Help-list'!$BG333*'Help-list'!$V$7,IF($B334=Statistika!$F$65,'Help-list'!$BG333*'Help-list'!$V$8,IF($B334=Statistika!$F$66,'Help-list'!$BG333*'Help-list'!$V$9,IF($B334=Statistika!$F$67,'Help-list'!$BG333*'Help-list'!$V$10,IF($B334=Statistika!$F$68,'Help-list'!$BG333*'Help-list'!$V$11,IF($B334=Statistika!$F$69,'Help-list'!$BG333*'Help-list'!$V$12,IF($B334=Statistika!$F$70,'Help-list'!$BG333*'Help-list'!$V$13,""))))))))</f>
        <v/>
      </c>
      <c r="U334" s="564"/>
      <c r="V334" s="565" t="str">
        <f>IF($B334=Statistika!$F$63,'Help-list'!$BH333*'Help-list'!$V$6,IF($B334=Statistika!$F$64,'Help-list'!$BH333*'Help-list'!$V$7,IF($B334=Statistika!$F$65,'Help-list'!$BH333*'Help-list'!$V$8,IF($B334=Statistika!$F$66,'Help-list'!$BH333*'Help-list'!$V$9,IF($B334=Statistika!$F$67,'Help-list'!$BH333*'Help-list'!$V$10,IF($B334=Statistika!$F$68,'Help-list'!$BH333*'Help-list'!$V$11,IF($B334=Statistika!$F$69,'Help-list'!$BH333*'Help-list'!$V$12,IF($B334=Statistika!$F$70,'Help-list'!$BH333*'Help-list'!$V$13,""))))))))</f>
        <v/>
      </c>
      <c r="W334" s="566"/>
      <c r="X334" s="567"/>
      <c r="Y334" s="567"/>
      <c r="Z334" s="567"/>
      <c r="AA334" s="567"/>
      <c r="AB334" s="567"/>
      <c r="AC334" s="567"/>
      <c r="AD334" s="567"/>
      <c r="AE334" s="347"/>
      <c r="AF334" s="568"/>
    </row>
    <row r="335" spans="1:32">
      <c r="A335" s="38"/>
      <c r="B335" s="10"/>
      <c r="C335" s="555"/>
      <c r="D335" s="556"/>
      <c r="E335" s="555"/>
      <c r="F335" s="28"/>
      <c r="G335" s="557" t="str">
        <f t="shared" si="12"/>
        <v/>
      </c>
      <c r="H335" s="558"/>
      <c r="I335" s="542"/>
      <c r="J335" s="10"/>
      <c r="K335" s="559"/>
      <c r="L335" s="559"/>
      <c r="M335" s="559"/>
      <c r="N335" s="560" t="str">
        <f>IF($B335=Statistika!$F$63,'Help-list'!$BD334*'Help-list'!$V$6,IF($B335=Statistika!$F$64,'Help-list'!$BD334*'Help-list'!$V$7,IF($B335=Statistika!$F$65,'Help-list'!$BD334*'Help-list'!$V$8,IF($B335=Statistika!$F$66,'Help-list'!$BD334*'Help-list'!$V$9,IF($B335=Statistika!$F$67,'Help-list'!$BD334*'Help-list'!$V$10,IF($B335=Statistika!$F$68,'Help-list'!$BD334*'Help-list'!$V$11,IF($B335=Statistika!$F$69,'Help-list'!$BD334*'Help-list'!$V$12,IF($B335=Statistika!$F$70,'Help-list'!$BD334*'Help-list'!$V$13,""))))))))</f>
        <v/>
      </c>
      <c r="O335" s="559"/>
      <c r="P335" s="561" t="str">
        <f>IF($B335=Statistika!$F$63,'Help-list'!$BE334*'Help-list'!$V$6,IF($B335=Statistika!$F$64,'Help-list'!$BE334*'Help-list'!$V$7,IF($B335=Statistika!$F$65,'Help-list'!$BE334*'Help-list'!$V$8,IF($B335=Statistika!$F$66,'Help-list'!$BE334*'Help-list'!$V$9,IF($B335=Statistika!$F$67,'Help-list'!$BE334*'Help-list'!$V$10,IF($B335=Statistika!$F$68,'Help-list'!$BE334*'Help-list'!$V$11,IF($B335=Statistika!$F$69,'Help-list'!$BE334*'Help-list'!$V$12,IF($B335=Statistika!$F$70,'Help-list'!$BE334*'Help-list'!$V$13,""))))))))</f>
        <v/>
      </c>
      <c r="Q335" s="562" t="str">
        <f t="shared" si="13"/>
        <v/>
      </c>
      <c r="R335" s="563" t="str">
        <f>IF($B335=Statistika!$F$63,'Help-list'!$BF334*'Help-list'!$V$6,IF($B335=Statistika!$F$64,'Help-list'!$BF334*'Help-list'!$V$7,IF($B335=Statistika!$F$65,'Help-list'!$BF334*'Help-list'!$V$8,IF($B335=Statistika!$F$66,'Help-list'!$BF334*'Help-list'!$V$9,IF($B335=Statistika!$F$67,'Help-list'!$BF334*'Help-list'!$V$10,IF($B335=Statistika!$F$68,'Help-list'!$BF334*'Help-list'!$V$11,IF($B335=Statistika!$F$69,'Help-list'!$BF334*'Help-list'!$V$12,IF($B335=Statistika!$F$70,'Help-list'!$BF334*'Help-list'!$V$13,""))))))))</f>
        <v/>
      </c>
      <c r="S335" s="564"/>
      <c r="T335" s="565" t="str">
        <f>IF($B335=Statistika!$F$63,'Help-list'!$BG334*'Help-list'!$V$6,IF($B335=Statistika!$F$64,'Help-list'!$BG334*'Help-list'!$V$7,IF($B335=Statistika!$F$65,'Help-list'!$BG334*'Help-list'!$V$8,IF($B335=Statistika!$F$66,'Help-list'!$BG334*'Help-list'!$V$9,IF($B335=Statistika!$F$67,'Help-list'!$BG334*'Help-list'!$V$10,IF($B335=Statistika!$F$68,'Help-list'!$BG334*'Help-list'!$V$11,IF($B335=Statistika!$F$69,'Help-list'!$BG334*'Help-list'!$V$12,IF($B335=Statistika!$F$70,'Help-list'!$BG334*'Help-list'!$V$13,""))))))))</f>
        <v/>
      </c>
      <c r="U335" s="564"/>
      <c r="V335" s="565" t="str">
        <f>IF($B335=Statistika!$F$63,'Help-list'!$BH334*'Help-list'!$V$6,IF($B335=Statistika!$F$64,'Help-list'!$BH334*'Help-list'!$V$7,IF($B335=Statistika!$F$65,'Help-list'!$BH334*'Help-list'!$V$8,IF($B335=Statistika!$F$66,'Help-list'!$BH334*'Help-list'!$V$9,IF($B335=Statistika!$F$67,'Help-list'!$BH334*'Help-list'!$V$10,IF($B335=Statistika!$F$68,'Help-list'!$BH334*'Help-list'!$V$11,IF($B335=Statistika!$F$69,'Help-list'!$BH334*'Help-list'!$V$12,IF($B335=Statistika!$F$70,'Help-list'!$BH334*'Help-list'!$V$13,""))))))))</f>
        <v/>
      </c>
      <c r="W335" s="566"/>
      <c r="X335" s="567"/>
      <c r="Y335" s="567"/>
      <c r="Z335" s="567"/>
      <c r="AA335" s="567"/>
      <c r="AB335" s="567"/>
      <c r="AC335" s="567"/>
      <c r="AD335" s="567"/>
      <c r="AE335" s="347"/>
      <c r="AF335" s="568"/>
    </row>
    <row r="336" spans="1:32">
      <c r="A336" s="38"/>
      <c r="B336" s="10"/>
      <c r="C336" s="555"/>
      <c r="D336" s="556"/>
      <c r="E336" s="555"/>
      <c r="F336" s="28"/>
      <c r="G336" s="557" t="str">
        <f t="shared" si="12"/>
        <v/>
      </c>
      <c r="H336" s="558"/>
      <c r="I336" s="542"/>
      <c r="J336" s="10"/>
      <c r="K336" s="559"/>
      <c r="L336" s="559"/>
      <c r="M336" s="559"/>
      <c r="N336" s="560" t="str">
        <f>IF($B336=Statistika!$F$63,'Help-list'!$BD335*'Help-list'!$V$6,IF($B336=Statistika!$F$64,'Help-list'!$BD335*'Help-list'!$V$7,IF($B336=Statistika!$F$65,'Help-list'!$BD335*'Help-list'!$V$8,IF($B336=Statistika!$F$66,'Help-list'!$BD335*'Help-list'!$V$9,IF($B336=Statistika!$F$67,'Help-list'!$BD335*'Help-list'!$V$10,IF($B336=Statistika!$F$68,'Help-list'!$BD335*'Help-list'!$V$11,IF($B336=Statistika!$F$69,'Help-list'!$BD335*'Help-list'!$V$12,IF($B336=Statistika!$F$70,'Help-list'!$BD335*'Help-list'!$V$13,""))))))))</f>
        <v/>
      </c>
      <c r="O336" s="559"/>
      <c r="P336" s="561" t="str">
        <f>IF($B336=Statistika!$F$63,'Help-list'!$BE335*'Help-list'!$V$6,IF($B336=Statistika!$F$64,'Help-list'!$BE335*'Help-list'!$V$7,IF($B336=Statistika!$F$65,'Help-list'!$BE335*'Help-list'!$V$8,IF($B336=Statistika!$F$66,'Help-list'!$BE335*'Help-list'!$V$9,IF($B336=Statistika!$F$67,'Help-list'!$BE335*'Help-list'!$V$10,IF($B336=Statistika!$F$68,'Help-list'!$BE335*'Help-list'!$V$11,IF($B336=Statistika!$F$69,'Help-list'!$BE335*'Help-list'!$V$12,IF($B336=Statistika!$F$70,'Help-list'!$BE335*'Help-list'!$V$13,""))))))))</f>
        <v/>
      </c>
      <c r="Q336" s="562" t="str">
        <f t="shared" si="13"/>
        <v/>
      </c>
      <c r="R336" s="563" t="str">
        <f>IF($B336=Statistika!$F$63,'Help-list'!$BF335*'Help-list'!$V$6,IF($B336=Statistika!$F$64,'Help-list'!$BF335*'Help-list'!$V$7,IF($B336=Statistika!$F$65,'Help-list'!$BF335*'Help-list'!$V$8,IF($B336=Statistika!$F$66,'Help-list'!$BF335*'Help-list'!$V$9,IF($B336=Statistika!$F$67,'Help-list'!$BF335*'Help-list'!$V$10,IF($B336=Statistika!$F$68,'Help-list'!$BF335*'Help-list'!$V$11,IF($B336=Statistika!$F$69,'Help-list'!$BF335*'Help-list'!$V$12,IF($B336=Statistika!$F$70,'Help-list'!$BF335*'Help-list'!$V$13,""))))))))</f>
        <v/>
      </c>
      <c r="S336" s="564"/>
      <c r="T336" s="565" t="str">
        <f>IF($B336=Statistika!$F$63,'Help-list'!$BG335*'Help-list'!$V$6,IF($B336=Statistika!$F$64,'Help-list'!$BG335*'Help-list'!$V$7,IF($B336=Statistika!$F$65,'Help-list'!$BG335*'Help-list'!$V$8,IF($B336=Statistika!$F$66,'Help-list'!$BG335*'Help-list'!$V$9,IF($B336=Statistika!$F$67,'Help-list'!$BG335*'Help-list'!$V$10,IF($B336=Statistika!$F$68,'Help-list'!$BG335*'Help-list'!$V$11,IF($B336=Statistika!$F$69,'Help-list'!$BG335*'Help-list'!$V$12,IF($B336=Statistika!$F$70,'Help-list'!$BG335*'Help-list'!$V$13,""))))))))</f>
        <v/>
      </c>
      <c r="U336" s="564"/>
      <c r="V336" s="565" t="str">
        <f>IF($B336=Statistika!$F$63,'Help-list'!$BH335*'Help-list'!$V$6,IF($B336=Statistika!$F$64,'Help-list'!$BH335*'Help-list'!$V$7,IF($B336=Statistika!$F$65,'Help-list'!$BH335*'Help-list'!$V$8,IF($B336=Statistika!$F$66,'Help-list'!$BH335*'Help-list'!$V$9,IF($B336=Statistika!$F$67,'Help-list'!$BH335*'Help-list'!$V$10,IF($B336=Statistika!$F$68,'Help-list'!$BH335*'Help-list'!$V$11,IF($B336=Statistika!$F$69,'Help-list'!$BH335*'Help-list'!$V$12,IF($B336=Statistika!$F$70,'Help-list'!$BH335*'Help-list'!$V$13,""))))))))</f>
        <v/>
      </c>
      <c r="W336" s="566"/>
      <c r="X336" s="567"/>
      <c r="Y336" s="567"/>
      <c r="Z336" s="567"/>
      <c r="AA336" s="567"/>
      <c r="AB336" s="567"/>
      <c r="AC336" s="567"/>
      <c r="AD336" s="567"/>
      <c r="AE336" s="347"/>
      <c r="AF336" s="568"/>
    </row>
    <row r="337" spans="1:32">
      <c r="A337" s="38"/>
      <c r="B337" s="10"/>
      <c r="C337" s="555"/>
      <c r="D337" s="556"/>
      <c r="E337" s="555"/>
      <c r="F337" s="28"/>
      <c r="G337" s="557" t="str">
        <f t="shared" si="12"/>
        <v/>
      </c>
      <c r="H337" s="558"/>
      <c r="I337" s="542"/>
      <c r="J337" s="10"/>
      <c r="K337" s="559"/>
      <c r="L337" s="559"/>
      <c r="M337" s="559"/>
      <c r="N337" s="560" t="str">
        <f>IF($B337=Statistika!$F$63,'Help-list'!$BD336*'Help-list'!$V$6,IF($B337=Statistika!$F$64,'Help-list'!$BD336*'Help-list'!$V$7,IF($B337=Statistika!$F$65,'Help-list'!$BD336*'Help-list'!$V$8,IF($B337=Statistika!$F$66,'Help-list'!$BD336*'Help-list'!$V$9,IF($B337=Statistika!$F$67,'Help-list'!$BD336*'Help-list'!$V$10,IF($B337=Statistika!$F$68,'Help-list'!$BD336*'Help-list'!$V$11,IF($B337=Statistika!$F$69,'Help-list'!$BD336*'Help-list'!$V$12,IF($B337=Statistika!$F$70,'Help-list'!$BD336*'Help-list'!$V$13,""))))))))</f>
        <v/>
      </c>
      <c r="O337" s="559"/>
      <c r="P337" s="561" t="str">
        <f>IF($B337=Statistika!$F$63,'Help-list'!$BE336*'Help-list'!$V$6,IF($B337=Statistika!$F$64,'Help-list'!$BE336*'Help-list'!$V$7,IF($B337=Statistika!$F$65,'Help-list'!$BE336*'Help-list'!$V$8,IF($B337=Statistika!$F$66,'Help-list'!$BE336*'Help-list'!$V$9,IF($B337=Statistika!$F$67,'Help-list'!$BE336*'Help-list'!$V$10,IF($B337=Statistika!$F$68,'Help-list'!$BE336*'Help-list'!$V$11,IF($B337=Statistika!$F$69,'Help-list'!$BE336*'Help-list'!$V$12,IF($B337=Statistika!$F$70,'Help-list'!$BE336*'Help-list'!$V$13,""))))))))</f>
        <v/>
      </c>
      <c r="Q337" s="562" t="str">
        <f t="shared" si="13"/>
        <v/>
      </c>
      <c r="R337" s="563" t="str">
        <f>IF($B337=Statistika!$F$63,'Help-list'!$BF336*'Help-list'!$V$6,IF($B337=Statistika!$F$64,'Help-list'!$BF336*'Help-list'!$V$7,IF($B337=Statistika!$F$65,'Help-list'!$BF336*'Help-list'!$V$8,IF($B337=Statistika!$F$66,'Help-list'!$BF336*'Help-list'!$V$9,IF($B337=Statistika!$F$67,'Help-list'!$BF336*'Help-list'!$V$10,IF($B337=Statistika!$F$68,'Help-list'!$BF336*'Help-list'!$V$11,IF($B337=Statistika!$F$69,'Help-list'!$BF336*'Help-list'!$V$12,IF($B337=Statistika!$F$70,'Help-list'!$BF336*'Help-list'!$V$13,""))))))))</f>
        <v/>
      </c>
      <c r="S337" s="564"/>
      <c r="T337" s="565" t="str">
        <f>IF($B337=Statistika!$F$63,'Help-list'!$BG336*'Help-list'!$V$6,IF($B337=Statistika!$F$64,'Help-list'!$BG336*'Help-list'!$V$7,IF($B337=Statistika!$F$65,'Help-list'!$BG336*'Help-list'!$V$8,IF($B337=Statistika!$F$66,'Help-list'!$BG336*'Help-list'!$V$9,IF($B337=Statistika!$F$67,'Help-list'!$BG336*'Help-list'!$V$10,IF($B337=Statistika!$F$68,'Help-list'!$BG336*'Help-list'!$V$11,IF($B337=Statistika!$F$69,'Help-list'!$BG336*'Help-list'!$V$12,IF($B337=Statistika!$F$70,'Help-list'!$BG336*'Help-list'!$V$13,""))))))))</f>
        <v/>
      </c>
      <c r="U337" s="564"/>
      <c r="V337" s="565" t="str">
        <f>IF($B337=Statistika!$F$63,'Help-list'!$BH336*'Help-list'!$V$6,IF($B337=Statistika!$F$64,'Help-list'!$BH336*'Help-list'!$V$7,IF($B337=Statistika!$F$65,'Help-list'!$BH336*'Help-list'!$V$8,IF($B337=Statistika!$F$66,'Help-list'!$BH336*'Help-list'!$V$9,IF($B337=Statistika!$F$67,'Help-list'!$BH336*'Help-list'!$V$10,IF($B337=Statistika!$F$68,'Help-list'!$BH336*'Help-list'!$V$11,IF($B337=Statistika!$F$69,'Help-list'!$BH336*'Help-list'!$V$12,IF($B337=Statistika!$F$70,'Help-list'!$BH336*'Help-list'!$V$13,""))))))))</f>
        <v/>
      </c>
      <c r="W337" s="566"/>
      <c r="X337" s="567"/>
      <c r="Y337" s="567"/>
      <c r="Z337" s="567"/>
      <c r="AA337" s="567"/>
      <c r="AB337" s="567"/>
      <c r="AC337" s="567"/>
      <c r="AD337" s="567"/>
      <c r="AE337" s="347"/>
      <c r="AF337" s="568"/>
    </row>
    <row r="338" spans="1:32">
      <c r="A338" s="38"/>
      <c r="B338" s="10"/>
      <c r="C338" s="555"/>
      <c r="D338" s="556"/>
      <c r="E338" s="555"/>
      <c r="F338" s="28"/>
      <c r="G338" s="557" t="str">
        <f t="shared" si="12"/>
        <v/>
      </c>
      <c r="H338" s="558"/>
      <c r="I338" s="542"/>
      <c r="J338" s="10"/>
      <c r="K338" s="559"/>
      <c r="L338" s="559"/>
      <c r="M338" s="559"/>
      <c r="N338" s="560" t="str">
        <f>IF($B338=Statistika!$F$63,'Help-list'!$BD337*'Help-list'!$V$6,IF($B338=Statistika!$F$64,'Help-list'!$BD337*'Help-list'!$V$7,IF($B338=Statistika!$F$65,'Help-list'!$BD337*'Help-list'!$V$8,IF($B338=Statistika!$F$66,'Help-list'!$BD337*'Help-list'!$V$9,IF($B338=Statistika!$F$67,'Help-list'!$BD337*'Help-list'!$V$10,IF($B338=Statistika!$F$68,'Help-list'!$BD337*'Help-list'!$V$11,IF($B338=Statistika!$F$69,'Help-list'!$BD337*'Help-list'!$V$12,IF($B338=Statistika!$F$70,'Help-list'!$BD337*'Help-list'!$V$13,""))))))))</f>
        <v/>
      </c>
      <c r="O338" s="559"/>
      <c r="P338" s="561" t="str">
        <f>IF($B338=Statistika!$F$63,'Help-list'!$BE337*'Help-list'!$V$6,IF($B338=Statistika!$F$64,'Help-list'!$BE337*'Help-list'!$V$7,IF($B338=Statistika!$F$65,'Help-list'!$BE337*'Help-list'!$V$8,IF($B338=Statistika!$F$66,'Help-list'!$BE337*'Help-list'!$V$9,IF($B338=Statistika!$F$67,'Help-list'!$BE337*'Help-list'!$V$10,IF($B338=Statistika!$F$68,'Help-list'!$BE337*'Help-list'!$V$11,IF($B338=Statistika!$F$69,'Help-list'!$BE337*'Help-list'!$V$12,IF($B338=Statistika!$F$70,'Help-list'!$BE337*'Help-list'!$V$13,""))))))))</f>
        <v/>
      </c>
      <c r="Q338" s="562" t="str">
        <f t="shared" si="13"/>
        <v/>
      </c>
      <c r="R338" s="563" t="str">
        <f>IF($B338=Statistika!$F$63,'Help-list'!$BF337*'Help-list'!$V$6,IF($B338=Statistika!$F$64,'Help-list'!$BF337*'Help-list'!$V$7,IF($B338=Statistika!$F$65,'Help-list'!$BF337*'Help-list'!$V$8,IF($B338=Statistika!$F$66,'Help-list'!$BF337*'Help-list'!$V$9,IF($B338=Statistika!$F$67,'Help-list'!$BF337*'Help-list'!$V$10,IF($B338=Statistika!$F$68,'Help-list'!$BF337*'Help-list'!$V$11,IF($B338=Statistika!$F$69,'Help-list'!$BF337*'Help-list'!$V$12,IF($B338=Statistika!$F$70,'Help-list'!$BF337*'Help-list'!$V$13,""))))))))</f>
        <v/>
      </c>
      <c r="S338" s="564"/>
      <c r="T338" s="565" t="str">
        <f>IF($B338=Statistika!$F$63,'Help-list'!$BG337*'Help-list'!$V$6,IF($B338=Statistika!$F$64,'Help-list'!$BG337*'Help-list'!$V$7,IF($B338=Statistika!$F$65,'Help-list'!$BG337*'Help-list'!$V$8,IF($B338=Statistika!$F$66,'Help-list'!$BG337*'Help-list'!$V$9,IF($B338=Statistika!$F$67,'Help-list'!$BG337*'Help-list'!$V$10,IF($B338=Statistika!$F$68,'Help-list'!$BG337*'Help-list'!$V$11,IF($B338=Statistika!$F$69,'Help-list'!$BG337*'Help-list'!$V$12,IF($B338=Statistika!$F$70,'Help-list'!$BG337*'Help-list'!$V$13,""))))))))</f>
        <v/>
      </c>
      <c r="U338" s="564"/>
      <c r="V338" s="565" t="str">
        <f>IF($B338=Statistika!$F$63,'Help-list'!$BH337*'Help-list'!$V$6,IF($B338=Statistika!$F$64,'Help-list'!$BH337*'Help-list'!$V$7,IF($B338=Statistika!$F$65,'Help-list'!$BH337*'Help-list'!$V$8,IF($B338=Statistika!$F$66,'Help-list'!$BH337*'Help-list'!$V$9,IF($B338=Statistika!$F$67,'Help-list'!$BH337*'Help-list'!$V$10,IF($B338=Statistika!$F$68,'Help-list'!$BH337*'Help-list'!$V$11,IF($B338=Statistika!$F$69,'Help-list'!$BH337*'Help-list'!$V$12,IF($B338=Statistika!$F$70,'Help-list'!$BH337*'Help-list'!$V$13,""))))))))</f>
        <v/>
      </c>
      <c r="W338" s="566"/>
      <c r="X338" s="567"/>
      <c r="Y338" s="567"/>
      <c r="Z338" s="567"/>
      <c r="AA338" s="567"/>
      <c r="AB338" s="567"/>
      <c r="AC338" s="567"/>
      <c r="AD338" s="567"/>
      <c r="AE338" s="347"/>
      <c r="AF338" s="568"/>
    </row>
    <row r="339" spans="1:32">
      <c r="A339" s="38"/>
      <c r="B339" s="10"/>
      <c r="C339" s="555"/>
      <c r="D339" s="556"/>
      <c r="E339" s="555"/>
      <c r="F339" s="28"/>
      <c r="G339" s="557" t="str">
        <f t="shared" si="12"/>
        <v/>
      </c>
      <c r="H339" s="558"/>
      <c r="I339" s="542"/>
      <c r="J339" s="10"/>
      <c r="K339" s="559"/>
      <c r="L339" s="559"/>
      <c r="M339" s="559"/>
      <c r="N339" s="560" t="str">
        <f>IF($B339=Statistika!$F$63,'Help-list'!$BD338*'Help-list'!$V$6,IF($B339=Statistika!$F$64,'Help-list'!$BD338*'Help-list'!$V$7,IF($B339=Statistika!$F$65,'Help-list'!$BD338*'Help-list'!$V$8,IF($B339=Statistika!$F$66,'Help-list'!$BD338*'Help-list'!$V$9,IF($B339=Statistika!$F$67,'Help-list'!$BD338*'Help-list'!$V$10,IF($B339=Statistika!$F$68,'Help-list'!$BD338*'Help-list'!$V$11,IF($B339=Statistika!$F$69,'Help-list'!$BD338*'Help-list'!$V$12,IF($B339=Statistika!$F$70,'Help-list'!$BD338*'Help-list'!$V$13,""))))))))</f>
        <v/>
      </c>
      <c r="O339" s="559"/>
      <c r="P339" s="561" t="str">
        <f>IF($B339=Statistika!$F$63,'Help-list'!$BE338*'Help-list'!$V$6,IF($B339=Statistika!$F$64,'Help-list'!$BE338*'Help-list'!$V$7,IF($B339=Statistika!$F$65,'Help-list'!$BE338*'Help-list'!$V$8,IF($B339=Statistika!$F$66,'Help-list'!$BE338*'Help-list'!$V$9,IF($B339=Statistika!$F$67,'Help-list'!$BE338*'Help-list'!$V$10,IF($B339=Statistika!$F$68,'Help-list'!$BE338*'Help-list'!$V$11,IF($B339=Statistika!$F$69,'Help-list'!$BE338*'Help-list'!$V$12,IF($B339=Statistika!$F$70,'Help-list'!$BE338*'Help-list'!$V$13,""))))))))</f>
        <v/>
      </c>
      <c r="Q339" s="562" t="str">
        <f t="shared" si="13"/>
        <v/>
      </c>
      <c r="R339" s="563" t="str">
        <f>IF($B339=Statistika!$F$63,'Help-list'!$BF338*'Help-list'!$V$6,IF($B339=Statistika!$F$64,'Help-list'!$BF338*'Help-list'!$V$7,IF($B339=Statistika!$F$65,'Help-list'!$BF338*'Help-list'!$V$8,IF($B339=Statistika!$F$66,'Help-list'!$BF338*'Help-list'!$V$9,IF($B339=Statistika!$F$67,'Help-list'!$BF338*'Help-list'!$V$10,IF($B339=Statistika!$F$68,'Help-list'!$BF338*'Help-list'!$V$11,IF($B339=Statistika!$F$69,'Help-list'!$BF338*'Help-list'!$V$12,IF($B339=Statistika!$F$70,'Help-list'!$BF338*'Help-list'!$V$13,""))))))))</f>
        <v/>
      </c>
      <c r="S339" s="564"/>
      <c r="T339" s="565" t="str">
        <f>IF($B339=Statistika!$F$63,'Help-list'!$BG338*'Help-list'!$V$6,IF($B339=Statistika!$F$64,'Help-list'!$BG338*'Help-list'!$V$7,IF($B339=Statistika!$F$65,'Help-list'!$BG338*'Help-list'!$V$8,IF($B339=Statistika!$F$66,'Help-list'!$BG338*'Help-list'!$V$9,IF($B339=Statistika!$F$67,'Help-list'!$BG338*'Help-list'!$V$10,IF($B339=Statistika!$F$68,'Help-list'!$BG338*'Help-list'!$V$11,IF($B339=Statistika!$F$69,'Help-list'!$BG338*'Help-list'!$V$12,IF($B339=Statistika!$F$70,'Help-list'!$BG338*'Help-list'!$V$13,""))))))))</f>
        <v/>
      </c>
      <c r="U339" s="564"/>
      <c r="V339" s="565" t="str">
        <f>IF($B339=Statistika!$F$63,'Help-list'!$BH338*'Help-list'!$V$6,IF($B339=Statistika!$F$64,'Help-list'!$BH338*'Help-list'!$V$7,IF($B339=Statistika!$F$65,'Help-list'!$BH338*'Help-list'!$V$8,IF($B339=Statistika!$F$66,'Help-list'!$BH338*'Help-list'!$V$9,IF($B339=Statistika!$F$67,'Help-list'!$BH338*'Help-list'!$V$10,IF($B339=Statistika!$F$68,'Help-list'!$BH338*'Help-list'!$V$11,IF($B339=Statistika!$F$69,'Help-list'!$BH338*'Help-list'!$V$12,IF($B339=Statistika!$F$70,'Help-list'!$BH338*'Help-list'!$V$13,""))))))))</f>
        <v/>
      </c>
      <c r="W339" s="566"/>
      <c r="X339" s="567"/>
      <c r="Y339" s="567"/>
      <c r="Z339" s="567"/>
      <c r="AA339" s="567"/>
      <c r="AB339" s="567"/>
      <c r="AC339" s="567"/>
      <c r="AD339" s="567"/>
      <c r="AE339" s="347"/>
      <c r="AF339" s="568"/>
    </row>
    <row r="340" spans="1:32">
      <c r="A340" s="38"/>
      <c r="B340" s="10"/>
      <c r="C340" s="555"/>
      <c r="D340" s="556"/>
      <c r="E340" s="555"/>
      <c r="F340" s="28"/>
      <c r="G340" s="557" t="str">
        <f t="shared" si="12"/>
        <v/>
      </c>
      <c r="H340" s="558"/>
      <c r="I340" s="542"/>
      <c r="J340" s="10"/>
      <c r="K340" s="559"/>
      <c r="L340" s="559"/>
      <c r="M340" s="559"/>
      <c r="N340" s="560" t="str">
        <f>IF($B340=Statistika!$F$63,'Help-list'!$BD339*'Help-list'!$V$6,IF($B340=Statistika!$F$64,'Help-list'!$BD339*'Help-list'!$V$7,IF($B340=Statistika!$F$65,'Help-list'!$BD339*'Help-list'!$V$8,IF($B340=Statistika!$F$66,'Help-list'!$BD339*'Help-list'!$V$9,IF($B340=Statistika!$F$67,'Help-list'!$BD339*'Help-list'!$V$10,IF($B340=Statistika!$F$68,'Help-list'!$BD339*'Help-list'!$V$11,IF($B340=Statistika!$F$69,'Help-list'!$BD339*'Help-list'!$V$12,IF($B340=Statistika!$F$70,'Help-list'!$BD339*'Help-list'!$V$13,""))))))))</f>
        <v/>
      </c>
      <c r="O340" s="559"/>
      <c r="P340" s="561" t="str">
        <f>IF($B340=Statistika!$F$63,'Help-list'!$BE339*'Help-list'!$V$6,IF($B340=Statistika!$F$64,'Help-list'!$BE339*'Help-list'!$V$7,IF($B340=Statistika!$F$65,'Help-list'!$BE339*'Help-list'!$V$8,IF($B340=Statistika!$F$66,'Help-list'!$BE339*'Help-list'!$V$9,IF($B340=Statistika!$F$67,'Help-list'!$BE339*'Help-list'!$V$10,IF($B340=Statistika!$F$68,'Help-list'!$BE339*'Help-list'!$V$11,IF($B340=Statistika!$F$69,'Help-list'!$BE339*'Help-list'!$V$12,IF($B340=Statistika!$F$70,'Help-list'!$BE339*'Help-list'!$V$13,""))))))))</f>
        <v/>
      </c>
      <c r="Q340" s="562" t="str">
        <f t="shared" si="13"/>
        <v/>
      </c>
      <c r="R340" s="563" t="str">
        <f>IF($B340=Statistika!$F$63,'Help-list'!$BF339*'Help-list'!$V$6,IF($B340=Statistika!$F$64,'Help-list'!$BF339*'Help-list'!$V$7,IF($B340=Statistika!$F$65,'Help-list'!$BF339*'Help-list'!$V$8,IF($B340=Statistika!$F$66,'Help-list'!$BF339*'Help-list'!$V$9,IF($B340=Statistika!$F$67,'Help-list'!$BF339*'Help-list'!$V$10,IF($B340=Statistika!$F$68,'Help-list'!$BF339*'Help-list'!$V$11,IF($B340=Statistika!$F$69,'Help-list'!$BF339*'Help-list'!$V$12,IF($B340=Statistika!$F$70,'Help-list'!$BF339*'Help-list'!$V$13,""))))))))</f>
        <v/>
      </c>
      <c r="S340" s="564"/>
      <c r="T340" s="565" t="str">
        <f>IF($B340=Statistika!$F$63,'Help-list'!$BG339*'Help-list'!$V$6,IF($B340=Statistika!$F$64,'Help-list'!$BG339*'Help-list'!$V$7,IF($B340=Statistika!$F$65,'Help-list'!$BG339*'Help-list'!$V$8,IF($B340=Statistika!$F$66,'Help-list'!$BG339*'Help-list'!$V$9,IF($B340=Statistika!$F$67,'Help-list'!$BG339*'Help-list'!$V$10,IF($B340=Statistika!$F$68,'Help-list'!$BG339*'Help-list'!$V$11,IF($B340=Statistika!$F$69,'Help-list'!$BG339*'Help-list'!$V$12,IF($B340=Statistika!$F$70,'Help-list'!$BG339*'Help-list'!$V$13,""))))))))</f>
        <v/>
      </c>
      <c r="U340" s="564"/>
      <c r="V340" s="565" t="str">
        <f>IF($B340=Statistika!$F$63,'Help-list'!$BH339*'Help-list'!$V$6,IF($B340=Statistika!$F$64,'Help-list'!$BH339*'Help-list'!$V$7,IF($B340=Statistika!$F$65,'Help-list'!$BH339*'Help-list'!$V$8,IF($B340=Statistika!$F$66,'Help-list'!$BH339*'Help-list'!$V$9,IF($B340=Statistika!$F$67,'Help-list'!$BH339*'Help-list'!$V$10,IF($B340=Statistika!$F$68,'Help-list'!$BH339*'Help-list'!$V$11,IF($B340=Statistika!$F$69,'Help-list'!$BH339*'Help-list'!$V$12,IF($B340=Statistika!$F$70,'Help-list'!$BH339*'Help-list'!$V$13,""))))))))</f>
        <v/>
      </c>
      <c r="W340" s="566"/>
      <c r="X340" s="567"/>
      <c r="Y340" s="567"/>
      <c r="Z340" s="567"/>
      <c r="AA340" s="567"/>
      <c r="AB340" s="567"/>
      <c r="AC340" s="567"/>
      <c r="AD340" s="567"/>
      <c r="AE340" s="347"/>
      <c r="AF340" s="568"/>
    </row>
    <row r="341" spans="1:32">
      <c r="A341" s="38"/>
      <c r="B341" s="10"/>
      <c r="C341" s="555"/>
      <c r="D341" s="556"/>
      <c r="E341" s="555"/>
      <c r="F341" s="28"/>
      <c r="G341" s="557" t="str">
        <f t="shared" si="12"/>
        <v/>
      </c>
      <c r="H341" s="558"/>
      <c r="I341" s="542"/>
      <c r="J341" s="10"/>
      <c r="K341" s="559"/>
      <c r="L341" s="559"/>
      <c r="M341" s="559"/>
      <c r="N341" s="560" t="str">
        <f>IF($B341=Statistika!$F$63,'Help-list'!$BD340*'Help-list'!$V$6,IF($B341=Statistika!$F$64,'Help-list'!$BD340*'Help-list'!$V$7,IF($B341=Statistika!$F$65,'Help-list'!$BD340*'Help-list'!$V$8,IF($B341=Statistika!$F$66,'Help-list'!$BD340*'Help-list'!$V$9,IF($B341=Statistika!$F$67,'Help-list'!$BD340*'Help-list'!$V$10,IF($B341=Statistika!$F$68,'Help-list'!$BD340*'Help-list'!$V$11,IF($B341=Statistika!$F$69,'Help-list'!$BD340*'Help-list'!$V$12,IF($B341=Statistika!$F$70,'Help-list'!$BD340*'Help-list'!$V$13,""))))))))</f>
        <v/>
      </c>
      <c r="O341" s="559"/>
      <c r="P341" s="561" t="str">
        <f>IF($B341=Statistika!$F$63,'Help-list'!$BE340*'Help-list'!$V$6,IF($B341=Statistika!$F$64,'Help-list'!$BE340*'Help-list'!$V$7,IF($B341=Statistika!$F$65,'Help-list'!$BE340*'Help-list'!$V$8,IF($B341=Statistika!$F$66,'Help-list'!$BE340*'Help-list'!$V$9,IF($B341=Statistika!$F$67,'Help-list'!$BE340*'Help-list'!$V$10,IF($B341=Statistika!$F$68,'Help-list'!$BE340*'Help-list'!$V$11,IF($B341=Statistika!$F$69,'Help-list'!$BE340*'Help-list'!$V$12,IF($B341=Statistika!$F$70,'Help-list'!$BE340*'Help-list'!$V$13,""))))))))</f>
        <v/>
      </c>
      <c r="Q341" s="562" t="str">
        <f t="shared" si="13"/>
        <v/>
      </c>
      <c r="R341" s="563" t="str">
        <f>IF($B341=Statistika!$F$63,'Help-list'!$BF340*'Help-list'!$V$6,IF($B341=Statistika!$F$64,'Help-list'!$BF340*'Help-list'!$V$7,IF($B341=Statistika!$F$65,'Help-list'!$BF340*'Help-list'!$V$8,IF($B341=Statistika!$F$66,'Help-list'!$BF340*'Help-list'!$V$9,IF($B341=Statistika!$F$67,'Help-list'!$BF340*'Help-list'!$V$10,IF($B341=Statistika!$F$68,'Help-list'!$BF340*'Help-list'!$V$11,IF($B341=Statistika!$F$69,'Help-list'!$BF340*'Help-list'!$V$12,IF($B341=Statistika!$F$70,'Help-list'!$BF340*'Help-list'!$V$13,""))))))))</f>
        <v/>
      </c>
      <c r="S341" s="564"/>
      <c r="T341" s="565" t="str">
        <f>IF($B341=Statistika!$F$63,'Help-list'!$BG340*'Help-list'!$V$6,IF($B341=Statistika!$F$64,'Help-list'!$BG340*'Help-list'!$V$7,IF($B341=Statistika!$F$65,'Help-list'!$BG340*'Help-list'!$V$8,IF($B341=Statistika!$F$66,'Help-list'!$BG340*'Help-list'!$V$9,IF($B341=Statistika!$F$67,'Help-list'!$BG340*'Help-list'!$V$10,IF($B341=Statistika!$F$68,'Help-list'!$BG340*'Help-list'!$V$11,IF($B341=Statistika!$F$69,'Help-list'!$BG340*'Help-list'!$V$12,IF($B341=Statistika!$F$70,'Help-list'!$BG340*'Help-list'!$V$13,""))))))))</f>
        <v/>
      </c>
      <c r="U341" s="564"/>
      <c r="V341" s="565" t="str">
        <f>IF($B341=Statistika!$F$63,'Help-list'!$BH340*'Help-list'!$V$6,IF($B341=Statistika!$F$64,'Help-list'!$BH340*'Help-list'!$V$7,IF($B341=Statistika!$F$65,'Help-list'!$BH340*'Help-list'!$V$8,IF($B341=Statistika!$F$66,'Help-list'!$BH340*'Help-list'!$V$9,IF($B341=Statistika!$F$67,'Help-list'!$BH340*'Help-list'!$V$10,IF($B341=Statistika!$F$68,'Help-list'!$BH340*'Help-list'!$V$11,IF($B341=Statistika!$F$69,'Help-list'!$BH340*'Help-list'!$V$12,IF($B341=Statistika!$F$70,'Help-list'!$BH340*'Help-list'!$V$13,""))))))))</f>
        <v/>
      </c>
      <c r="W341" s="566"/>
      <c r="X341" s="567"/>
      <c r="Y341" s="567"/>
      <c r="Z341" s="567"/>
      <c r="AA341" s="567"/>
      <c r="AB341" s="567"/>
      <c r="AC341" s="567"/>
      <c r="AD341" s="567"/>
      <c r="AE341" s="347"/>
      <c r="AF341" s="568"/>
    </row>
    <row r="342" spans="1:32">
      <c r="A342" s="38"/>
      <c r="B342" s="10"/>
      <c r="C342" s="555"/>
      <c r="D342" s="556"/>
      <c r="E342" s="555"/>
      <c r="F342" s="28"/>
      <c r="G342" s="557" t="str">
        <f t="shared" si="12"/>
        <v/>
      </c>
      <c r="H342" s="558"/>
      <c r="I342" s="542"/>
      <c r="J342" s="10"/>
      <c r="K342" s="559"/>
      <c r="L342" s="559"/>
      <c r="M342" s="559"/>
      <c r="N342" s="560" t="str">
        <f>IF($B342=Statistika!$F$63,'Help-list'!$BD341*'Help-list'!$V$6,IF($B342=Statistika!$F$64,'Help-list'!$BD341*'Help-list'!$V$7,IF($B342=Statistika!$F$65,'Help-list'!$BD341*'Help-list'!$V$8,IF($B342=Statistika!$F$66,'Help-list'!$BD341*'Help-list'!$V$9,IF($B342=Statistika!$F$67,'Help-list'!$BD341*'Help-list'!$V$10,IF($B342=Statistika!$F$68,'Help-list'!$BD341*'Help-list'!$V$11,IF($B342=Statistika!$F$69,'Help-list'!$BD341*'Help-list'!$V$12,IF($B342=Statistika!$F$70,'Help-list'!$BD341*'Help-list'!$V$13,""))))))))</f>
        <v/>
      </c>
      <c r="O342" s="559"/>
      <c r="P342" s="561" t="str">
        <f>IF($B342=Statistika!$F$63,'Help-list'!$BE341*'Help-list'!$V$6,IF($B342=Statistika!$F$64,'Help-list'!$BE341*'Help-list'!$V$7,IF($B342=Statistika!$F$65,'Help-list'!$BE341*'Help-list'!$V$8,IF($B342=Statistika!$F$66,'Help-list'!$BE341*'Help-list'!$V$9,IF($B342=Statistika!$F$67,'Help-list'!$BE341*'Help-list'!$V$10,IF($B342=Statistika!$F$68,'Help-list'!$BE341*'Help-list'!$V$11,IF($B342=Statistika!$F$69,'Help-list'!$BE341*'Help-list'!$V$12,IF($B342=Statistika!$F$70,'Help-list'!$BE341*'Help-list'!$V$13,""))))))))</f>
        <v/>
      </c>
      <c r="Q342" s="562" t="str">
        <f t="shared" si="13"/>
        <v/>
      </c>
      <c r="R342" s="563" t="str">
        <f>IF($B342=Statistika!$F$63,'Help-list'!$BF341*'Help-list'!$V$6,IF($B342=Statistika!$F$64,'Help-list'!$BF341*'Help-list'!$V$7,IF($B342=Statistika!$F$65,'Help-list'!$BF341*'Help-list'!$V$8,IF($B342=Statistika!$F$66,'Help-list'!$BF341*'Help-list'!$V$9,IF($B342=Statistika!$F$67,'Help-list'!$BF341*'Help-list'!$V$10,IF($B342=Statistika!$F$68,'Help-list'!$BF341*'Help-list'!$V$11,IF($B342=Statistika!$F$69,'Help-list'!$BF341*'Help-list'!$V$12,IF($B342=Statistika!$F$70,'Help-list'!$BF341*'Help-list'!$V$13,""))))))))</f>
        <v/>
      </c>
      <c r="S342" s="564"/>
      <c r="T342" s="565" t="str">
        <f>IF($B342=Statistika!$F$63,'Help-list'!$BG341*'Help-list'!$V$6,IF($B342=Statistika!$F$64,'Help-list'!$BG341*'Help-list'!$V$7,IF($B342=Statistika!$F$65,'Help-list'!$BG341*'Help-list'!$V$8,IF($B342=Statistika!$F$66,'Help-list'!$BG341*'Help-list'!$V$9,IF($B342=Statistika!$F$67,'Help-list'!$BG341*'Help-list'!$V$10,IF($B342=Statistika!$F$68,'Help-list'!$BG341*'Help-list'!$V$11,IF($B342=Statistika!$F$69,'Help-list'!$BG341*'Help-list'!$V$12,IF($B342=Statistika!$F$70,'Help-list'!$BG341*'Help-list'!$V$13,""))))))))</f>
        <v/>
      </c>
      <c r="U342" s="564"/>
      <c r="V342" s="565" t="str">
        <f>IF($B342=Statistika!$F$63,'Help-list'!$BH341*'Help-list'!$V$6,IF($B342=Statistika!$F$64,'Help-list'!$BH341*'Help-list'!$V$7,IF($B342=Statistika!$F$65,'Help-list'!$BH341*'Help-list'!$V$8,IF($B342=Statistika!$F$66,'Help-list'!$BH341*'Help-list'!$V$9,IF($B342=Statistika!$F$67,'Help-list'!$BH341*'Help-list'!$V$10,IF($B342=Statistika!$F$68,'Help-list'!$BH341*'Help-list'!$V$11,IF($B342=Statistika!$F$69,'Help-list'!$BH341*'Help-list'!$V$12,IF($B342=Statistika!$F$70,'Help-list'!$BH341*'Help-list'!$V$13,""))))))))</f>
        <v/>
      </c>
      <c r="W342" s="566"/>
      <c r="X342" s="567"/>
      <c r="Y342" s="567"/>
      <c r="Z342" s="567"/>
      <c r="AA342" s="567"/>
      <c r="AB342" s="567"/>
      <c r="AC342" s="567"/>
      <c r="AD342" s="567"/>
      <c r="AE342" s="347"/>
      <c r="AF342" s="568"/>
    </row>
    <row r="343" spans="1:32">
      <c r="A343" s="38"/>
      <c r="B343" s="10"/>
      <c r="C343" s="555"/>
      <c r="D343" s="556"/>
      <c r="E343" s="555"/>
      <c r="F343" s="28"/>
      <c r="G343" s="557" t="str">
        <f t="shared" si="12"/>
        <v/>
      </c>
      <c r="H343" s="558"/>
      <c r="I343" s="542"/>
      <c r="J343" s="10"/>
      <c r="K343" s="559"/>
      <c r="L343" s="559"/>
      <c r="M343" s="559"/>
      <c r="N343" s="560" t="str">
        <f>IF($B343=Statistika!$F$63,'Help-list'!$BD342*'Help-list'!$V$6,IF($B343=Statistika!$F$64,'Help-list'!$BD342*'Help-list'!$V$7,IF($B343=Statistika!$F$65,'Help-list'!$BD342*'Help-list'!$V$8,IF($B343=Statistika!$F$66,'Help-list'!$BD342*'Help-list'!$V$9,IF($B343=Statistika!$F$67,'Help-list'!$BD342*'Help-list'!$V$10,IF($B343=Statistika!$F$68,'Help-list'!$BD342*'Help-list'!$V$11,IF($B343=Statistika!$F$69,'Help-list'!$BD342*'Help-list'!$V$12,IF($B343=Statistika!$F$70,'Help-list'!$BD342*'Help-list'!$V$13,""))))))))</f>
        <v/>
      </c>
      <c r="O343" s="559"/>
      <c r="P343" s="561" t="str">
        <f>IF($B343=Statistika!$F$63,'Help-list'!$BE342*'Help-list'!$V$6,IF($B343=Statistika!$F$64,'Help-list'!$BE342*'Help-list'!$V$7,IF($B343=Statistika!$F$65,'Help-list'!$BE342*'Help-list'!$V$8,IF($B343=Statistika!$F$66,'Help-list'!$BE342*'Help-list'!$V$9,IF($B343=Statistika!$F$67,'Help-list'!$BE342*'Help-list'!$V$10,IF($B343=Statistika!$F$68,'Help-list'!$BE342*'Help-list'!$V$11,IF($B343=Statistika!$F$69,'Help-list'!$BE342*'Help-list'!$V$12,IF($B343=Statistika!$F$70,'Help-list'!$BE342*'Help-list'!$V$13,""))))))))</f>
        <v/>
      </c>
      <c r="Q343" s="562" t="str">
        <f t="shared" si="13"/>
        <v/>
      </c>
      <c r="R343" s="563" t="str">
        <f>IF($B343=Statistika!$F$63,'Help-list'!$BF342*'Help-list'!$V$6,IF($B343=Statistika!$F$64,'Help-list'!$BF342*'Help-list'!$V$7,IF($B343=Statistika!$F$65,'Help-list'!$BF342*'Help-list'!$V$8,IF($B343=Statistika!$F$66,'Help-list'!$BF342*'Help-list'!$V$9,IF($B343=Statistika!$F$67,'Help-list'!$BF342*'Help-list'!$V$10,IF($B343=Statistika!$F$68,'Help-list'!$BF342*'Help-list'!$V$11,IF($B343=Statistika!$F$69,'Help-list'!$BF342*'Help-list'!$V$12,IF($B343=Statistika!$F$70,'Help-list'!$BF342*'Help-list'!$V$13,""))))))))</f>
        <v/>
      </c>
      <c r="S343" s="564"/>
      <c r="T343" s="565" t="str">
        <f>IF($B343=Statistika!$F$63,'Help-list'!$BG342*'Help-list'!$V$6,IF($B343=Statistika!$F$64,'Help-list'!$BG342*'Help-list'!$V$7,IF($B343=Statistika!$F$65,'Help-list'!$BG342*'Help-list'!$V$8,IF($B343=Statistika!$F$66,'Help-list'!$BG342*'Help-list'!$V$9,IF($B343=Statistika!$F$67,'Help-list'!$BG342*'Help-list'!$V$10,IF($B343=Statistika!$F$68,'Help-list'!$BG342*'Help-list'!$V$11,IF($B343=Statistika!$F$69,'Help-list'!$BG342*'Help-list'!$V$12,IF($B343=Statistika!$F$70,'Help-list'!$BG342*'Help-list'!$V$13,""))))))))</f>
        <v/>
      </c>
      <c r="U343" s="564"/>
      <c r="V343" s="565" t="str">
        <f>IF($B343=Statistika!$F$63,'Help-list'!$BH342*'Help-list'!$V$6,IF($B343=Statistika!$F$64,'Help-list'!$BH342*'Help-list'!$V$7,IF($B343=Statistika!$F$65,'Help-list'!$BH342*'Help-list'!$V$8,IF($B343=Statistika!$F$66,'Help-list'!$BH342*'Help-list'!$V$9,IF($B343=Statistika!$F$67,'Help-list'!$BH342*'Help-list'!$V$10,IF($B343=Statistika!$F$68,'Help-list'!$BH342*'Help-list'!$V$11,IF($B343=Statistika!$F$69,'Help-list'!$BH342*'Help-list'!$V$12,IF($B343=Statistika!$F$70,'Help-list'!$BH342*'Help-list'!$V$13,""))))))))</f>
        <v/>
      </c>
      <c r="W343" s="566"/>
      <c r="X343" s="567"/>
      <c r="Y343" s="567"/>
      <c r="Z343" s="567"/>
      <c r="AA343" s="567"/>
      <c r="AB343" s="567"/>
      <c r="AC343" s="567"/>
      <c r="AD343" s="567"/>
      <c r="AE343" s="347"/>
      <c r="AF343" s="568"/>
    </row>
    <row r="344" spans="1:32">
      <c r="A344" s="38"/>
      <c r="B344" s="10"/>
      <c r="C344" s="555"/>
      <c r="D344" s="556"/>
      <c r="E344" s="555"/>
      <c r="F344" s="28"/>
      <c r="G344" s="557" t="str">
        <f t="shared" si="12"/>
        <v/>
      </c>
      <c r="H344" s="558"/>
      <c r="I344" s="542"/>
      <c r="J344" s="10"/>
      <c r="K344" s="559"/>
      <c r="L344" s="559"/>
      <c r="M344" s="559"/>
      <c r="N344" s="560" t="str">
        <f>IF($B344=Statistika!$F$63,'Help-list'!$BD343*'Help-list'!$V$6,IF($B344=Statistika!$F$64,'Help-list'!$BD343*'Help-list'!$V$7,IF($B344=Statistika!$F$65,'Help-list'!$BD343*'Help-list'!$V$8,IF($B344=Statistika!$F$66,'Help-list'!$BD343*'Help-list'!$V$9,IF($B344=Statistika!$F$67,'Help-list'!$BD343*'Help-list'!$V$10,IF($B344=Statistika!$F$68,'Help-list'!$BD343*'Help-list'!$V$11,IF($B344=Statistika!$F$69,'Help-list'!$BD343*'Help-list'!$V$12,IF($B344=Statistika!$F$70,'Help-list'!$BD343*'Help-list'!$V$13,""))))))))</f>
        <v/>
      </c>
      <c r="O344" s="559"/>
      <c r="P344" s="561" t="str">
        <f>IF($B344=Statistika!$F$63,'Help-list'!$BE343*'Help-list'!$V$6,IF($B344=Statistika!$F$64,'Help-list'!$BE343*'Help-list'!$V$7,IF($B344=Statistika!$F$65,'Help-list'!$BE343*'Help-list'!$V$8,IF($B344=Statistika!$F$66,'Help-list'!$BE343*'Help-list'!$V$9,IF($B344=Statistika!$F$67,'Help-list'!$BE343*'Help-list'!$V$10,IF($B344=Statistika!$F$68,'Help-list'!$BE343*'Help-list'!$V$11,IF($B344=Statistika!$F$69,'Help-list'!$BE343*'Help-list'!$V$12,IF($B344=Statistika!$F$70,'Help-list'!$BE343*'Help-list'!$V$13,""))))))))</f>
        <v/>
      </c>
      <c r="Q344" s="562" t="str">
        <f t="shared" si="13"/>
        <v/>
      </c>
      <c r="R344" s="563" t="str">
        <f>IF($B344=Statistika!$F$63,'Help-list'!$BF343*'Help-list'!$V$6,IF($B344=Statistika!$F$64,'Help-list'!$BF343*'Help-list'!$V$7,IF($B344=Statistika!$F$65,'Help-list'!$BF343*'Help-list'!$V$8,IF($B344=Statistika!$F$66,'Help-list'!$BF343*'Help-list'!$V$9,IF($B344=Statistika!$F$67,'Help-list'!$BF343*'Help-list'!$V$10,IF($B344=Statistika!$F$68,'Help-list'!$BF343*'Help-list'!$V$11,IF($B344=Statistika!$F$69,'Help-list'!$BF343*'Help-list'!$V$12,IF($B344=Statistika!$F$70,'Help-list'!$BF343*'Help-list'!$V$13,""))))))))</f>
        <v/>
      </c>
      <c r="S344" s="564"/>
      <c r="T344" s="565" t="str">
        <f>IF($B344=Statistika!$F$63,'Help-list'!$BG343*'Help-list'!$V$6,IF($B344=Statistika!$F$64,'Help-list'!$BG343*'Help-list'!$V$7,IF($B344=Statistika!$F$65,'Help-list'!$BG343*'Help-list'!$V$8,IF($B344=Statistika!$F$66,'Help-list'!$BG343*'Help-list'!$V$9,IF($B344=Statistika!$F$67,'Help-list'!$BG343*'Help-list'!$V$10,IF($B344=Statistika!$F$68,'Help-list'!$BG343*'Help-list'!$V$11,IF($B344=Statistika!$F$69,'Help-list'!$BG343*'Help-list'!$V$12,IF($B344=Statistika!$F$70,'Help-list'!$BG343*'Help-list'!$V$13,""))))))))</f>
        <v/>
      </c>
      <c r="U344" s="564"/>
      <c r="V344" s="565" t="str">
        <f>IF($B344=Statistika!$F$63,'Help-list'!$BH343*'Help-list'!$V$6,IF($B344=Statistika!$F$64,'Help-list'!$BH343*'Help-list'!$V$7,IF($B344=Statistika!$F$65,'Help-list'!$BH343*'Help-list'!$V$8,IF($B344=Statistika!$F$66,'Help-list'!$BH343*'Help-list'!$V$9,IF($B344=Statistika!$F$67,'Help-list'!$BH343*'Help-list'!$V$10,IF($B344=Statistika!$F$68,'Help-list'!$BH343*'Help-list'!$V$11,IF($B344=Statistika!$F$69,'Help-list'!$BH343*'Help-list'!$V$12,IF($B344=Statistika!$F$70,'Help-list'!$BH343*'Help-list'!$V$13,""))))))))</f>
        <v/>
      </c>
      <c r="W344" s="566"/>
      <c r="X344" s="567"/>
      <c r="Y344" s="567"/>
      <c r="Z344" s="567"/>
      <c r="AA344" s="567"/>
      <c r="AB344" s="567"/>
      <c r="AC344" s="567"/>
      <c r="AD344" s="567"/>
      <c r="AE344" s="347"/>
      <c r="AF344" s="568"/>
    </row>
    <row r="345" spans="1:32">
      <c r="A345" s="38"/>
      <c r="B345" s="10"/>
      <c r="C345" s="555"/>
      <c r="D345" s="556"/>
      <c r="E345" s="555"/>
      <c r="F345" s="28"/>
      <c r="G345" s="557" t="str">
        <f t="shared" ref="G345:G408" si="14">IF(E345&lt;&gt;"",(E345+F345)-(C345+D345),"")</f>
        <v/>
      </c>
      <c r="H345" s="558"/>
      <c r="I345" s="542"/>
      <c r="J345" s="10"/>
      <c r="K345" s="559"/>
      <c r="L345" s="559"/>
      <c r="M345" s="559"/>
      <c r="N345" s="560" t="str">
        <f>IF($B345=Statistika!$F$63,'Help-list'!$BD344*'Help-list'!$V$6,IF($B345=Statistika!$F$64,'Help-list'!$BD344*'Help-list'!$V$7,IF($B345=Statistika!$F$65,'Help-list'!$BD344*'Help-list'!$V$8,IF($B345=Statistika!$F$66,'Help-list'!$BD344*'Help-list'!$V$9,IF($B345=Statistika!$F$67,'Help-list'!$BD344*'Help-list'!$V$10,IF($B345=Statistika!$F$68,'Help-list'!$BD344*'Help-list'!$V$11,IF($B345=Statistika!$F$69,'Help-list'!$BD344*'Help-list'!$V$12,IF($B345=Statistika!$F$70,'Help-list'!$BD344*'Help-list'!$V$13,""))))))))</f>
        <v/>
      </c>
      <c r="O345" s="559"/>
      <c r="P345" s="561" t="str">
        <f>IF($B345=Statistika!$F$63,'Help-list'!$BE344*'Help-list'!$V$6,IF($B345=Statistika!$F$64,'Help-list'!$BE344*'Help-list'!$V$7,IF($B345=Statistika!$F$65,'Help-list'!$BE344*'Help-list'!$V$8,IF($B345=Statistika!$F$66,'Help-list'!$BE344*'Help-list'!$V$9,IF($B345=Statistika!$F$67,'Help-list'!$BE344*'Help-list'!$V$10,IF($B345=Statistika!$F$68,'Help-list'!$BE344*'Help-list'!$V$11,IF($B345=Statistika!$F$69,'Help-list'!$BE344*'Help-list'!$V$12,IF($B345=Statistika!$F$70,'Help-list'!$BE344*'Help-list'!$V$13,""))))))))</f>
        <v/>
      </c>
      <c r="Q345" s="562" t="str">
        <f t="shared" si="13"/>
        <v/>
      </c>
      <c r="R345" s="563" t="str">
        <f>IF($B345=Statistika!$F$63,'Help-list'!$BF344*'Help-list'!$V$6,IF($B345=Statistika!$F$64,'Help-list'!$BF344*'Help-list'!$V$7,IF($B345=Statistika!$F$65,'Help-list'!$BF344*'Help-list'!$V$8,IF($B345=Statistika!$F$66,'Help-list'!$BF344*'Help-list'!$V$9,IF($B345=Statistika!$F$67,'Help-list'!$BF344*'Help-list'!$V$10,IF($B345=Statistika!$F$68,'Help-list'!$BF344*'Help-list'!$V$11,IF($B345=Statistika!$F$69,'Help-list'!$BF344*'Help-list'!$V$12,IF($B345=Statistika!$F$70,'Help-list'!$BF344*'Help-list'!$V$13,""))))))))</f>
        <v/>
      </c>
      <c r="S345" s="564"/>
      <c r="T345" s="565" t="str">
        <f>IF($B345=Statistika!$F$63,'Help-list'!$BG344*'Help-list'!$V$6,IF($B345=Statistika!$F$64,'Help-list'!$BG344*'Help-list'!$V$7,IF($B345=Statistika!$F$65,'Help-list'!$BG344*'Help-list'!$V$8,IF($B345=Statistika!$F$66,'Help-list'!$BG344*'Help-list'!$V$9,IF($B345=Statistika!$F$67,'Help-list'!$BG344*'Help-list'!$V$10,IF($B345=Statistika!$F$68,'Help-list'!$BG344*'Help-list'!$V$11,IF($B345=Statistika!$F$69,'Help-list'!$BG344*'Help-list'!$V$12,IF($B345=Statistika!$F$70,'Help-list'!$BG344*'Help-list'!$V$13,""))))))))</f>
        <v/>
      </c>
      <c r="U345" s="564"/>
      <c r="V345" s="565" t="str">
        <f>IF($B345=Statistika!$F$63,'Help-list'!$BH344*'Help-list'!$V$6,IF($B345=Statistika!$F$64,'Help-list'!$BH344*'Help-list'!$V$7,IF($B345=Statistika!$F$65,'Help-list'!$BH344*'Help-list'!$V$8,IF($B345=Statistika!$F$66,'Help-list'!$BH344*'Help-list'!$V$9,IF($B345=Statistika!$F$67,'Help-list'!$BH344*'Help-list'!$V$10,IF($B345=Statistika!$F$68,'Help-list'!$BH344*'Help-list'!$V$11,IF($B345=Statistika!$F$69,'Help-list'!$BH344*'Help-list'!$V$12,IF($B345=Statistika!$F$70,'Help-list'!$BH344*'Help-list'!$V$13,""))))))))</f>
        <v/>
      </c>
      <c r="W345" s="566"/>
      <c r="X345" s="567"/>
      <c r="Y345" s="567"/>
      <c r="Z345" s="567"/>
      <c r="AA345" s="567"/>
      <c r="AB345" s="567"/>
      <c r="AC345" s="567"/>
      <c r="AD345" s="567"/>
      <c r="AE345" s="347"/>
      <c r="AF345" s="568"/>
    </row>
    <row r="346" spans="1:32">
      <c r="A346" s="38"/>
      <c r="B346" s="10"/>
      <c r="C346" s="555"/>
      <c r="D346" s="556"/>
      <c r="E346" s="555"/>
      <c r="F346" s="28"/>
      <c r="G346" s="557" t="str">
        <f t="shared" si="14"/>
        <v/>
      </c>
      <c r="H346" s="558"/>
      <c r="I346" s="542"/>
      <c r="J346" s="10"/>
      <c r="K346" s="559"/>
      <c r="L346" s="559"/>
      <c r="M346" s="559"/>
      <c r="N346" s="560" t="str">
        <f>IF($B346=Statistika!$F$63,'Help-list'!$BD345*'Help-list'!$V$6,IF($B346=Statistika!$F$64,'Help-list'!$BD345*'Help-list'!$V$7,IF($B346=Statistika!$F$65,'Help-list'!$BD345*'Help-list'!$V$8,IF($B346=Statistika!$F$66,'Help-list'!$BD345*'Help-list'!$V$9,IF($B346=Statistika!$F$67,'Help-list'!$BD345*'Help-list'!$V$10,IF($B346=Statistika!$F$68,'Help-list'!$BD345*'Help-list'!$V$11,IF($B346=Statistika!$F$69,'Help-list'!$BD345*'Help-list'!$V$12,IF($B346=Statistika!$F$70,'Help-list'!$BD345*'Help-list'!$V$13,""))))))))</f>
        <v/>
      </c>
      <c r="O346" s="559"/>
      <c r="P346" s="561" t="str">
        <f>IF($B346=Statistika!$F$63,'Help-list'!$BE345*'Help-list'!$V$6,IF($B346=Statistika!$F$64,'Help-list'!$BE345*'Help-list'!$V$7,IF($B346=Statistika!$F$65,'Help-list'!$BE345*'Help-list'!$V$8,IF($B346=Statistika!$F$66,'Help-list'!$BE345*'Help-list'!$V$9,IF($B346=Statistika!$F$67,'Help-list'!$BE345*'Help-list'!$V$10,IF($B346=Statistika!$F$68,'Help-list'!$BE345*'Help-list'!$V$11,IF($B346=Statistika!$F$69,'Help-list'!$BE345*'Help-list'!$V$12,IF($B346=Statistika!$F$70,'Help-list'!$BE345*'Help-list'!$V$13,""))))))))</f>
        <v/>
      </c>
      <c r="Q346" s="562" t="str">
        <f t="shared" si="13"/>
        <v/>
      </c>
      <c r="R346" s="563" t="str">
        <f>IF($B346=Statistika!$F$63,'Help-list'!$BF345*'Help-list'!$V$6,IF($B346=Statistika!$F$64,'Help-list'!$BF345*'Help-list'!$V$7,IF($B346=Statistika!$F$65,'Help-list'!$BF345*'Help-list'!$V$8,IF($B346=Statistika!$F$66,'Help-list'!$BF345*'Help-list'!$V$9,IF($B346=Statistika!$F$67,'Help-list'!$BF345*'Help-list'!$V$10,IF($B346=Statistika!$F$68,'Help-list'!$BF345*'Help-list'!$V$11,IF($B346=Statistika!$F$69,'Help-list'!$BF345*'Help-list'!$V$12,IF($B346=Statistika!$F$70,'Help-list'!$BF345*'Help-list'!$V$13,""))))))))</f>
        <v/>
      </c>
      <c r="S346" s="564"/>
      <c r="T346" s="565" t="str">
        <f>IF($B346=Statistika!$F$63,'Help-list'!$BG345*'Help-list'!$V$6,IF($B346=Statistika!$F$64,'Help-list'!$BG345*'Help-list'!$V$7,IF($B346=Statistika!$F$65,'Help-list'!$BG345*'Help-list'!$V$8,IF($B346=Statistika!$F$66,'Help-list'!$BG345*'Help-list'!$V$9,IF($B346=Statistika!$F$67,'Help-list'!$BG345*'Help-list'!$V$10,IF($B346=Statistika!$F$68,'Help-list'!$BG345*'Help-list'!$V$11,IF($B346=Statistika!$F$69,'Help-list'!$BG345*'Help-list'!$V$12,IF($B346=Statistika!$F$70,'Help-list'!$BG345*'Help-list'!$V$13,""))))))))</f>
        <v/>
      </c>
      <c r="U346" s="564"/>
      <c r="V346" s="565" t="str">
        <f>IF($B346=Statistika!$F$63,'Help-list'!$BH345*'Help-list'!$V$6,IF($B346=Statistika!$F$64,'Help-list'!$BH345*'Help-list'!$V$7,IF($B346=Statistika!$F$65,'Help-list'!$BH345*'Help-list'!$V$8,IF($B346=Statistika!$F$66,'Help-list'!$BH345*'Help-list'!$V$9,IF($B346=Statistika!$F$67,'Help-list'!$BH345*'Help-list'!$V$10,IF($B346=Statistika!$F$68,'Help-list'!$BH345*'Help-list'!$V$11,IF($B346=Statistika!$F$69,'Help-list'!$BH345*'Help-list'!$V$12,IF($B346=Statistika!$F$70,'Help-list'!$BH345*'Help-list'!$V$13,""))))))))</f>
        <v/>
      </c>
      <c r="W346" s="566"/>
      <c r="X346" s="567"/>
      <c r="Y346" s="567"/>
      <c r="Z346" s="567"/>
      <c r="AA346" s="567"/>
      <c r="AB346" s="567"/>
      <c r="AC346" s="567"/>
      <c r="AD346" s="567"/>
      <c r="AE346" s="347"/>
      <c r="AF346" s="568"/>
    </row>
    <row r="347" spans="1:32">
      <c r="A347" s="38"/>
      <c r="B347" s="10"/>
      <c r="C347" s="555"/>
      <c r="D347" s="556"/>
      <c r="E347" s="555"/>
      <c r="F347" s="28"/>
      <c r="G347" s="557" t="str">
        <f t="shared" si="14"/>
        <v/>
      </c>
      <c r="H347" s="558"/>
      <c r="I347" s="542"/>
      <c r="J347" s="10"/>
      <c r="K347" s="559"/>
      <c r="L347" s="559"/>
      <c r="M347" s="559"/>
      <c r="N347" s="560" t="str">
        <f>IF($B347=Statistika!$F$63,'Help-list'!$BD346*'Help-list'!$V$6,IF($B347=Statistika!$F$64,'Help-list'!$BD346*'Help-list'!$V$7,IF($B347=Statistika!$F$65,'Help-list'!$BD346*'Help-list'!$V$8,IF($B347=Statistika!$F$66,'Help-list'!$BD346*'Help-list'!$V$9,IF($B347=Statistika!$F$67,'Help-list'!$BD346*'Help-list'!$V$10,IF($B347=Statistika!$F$68,'Help-list'!$BD346*'Help-list'!$V$11,IF($B347=Statistika!$F$69,'Help-list'!$BD346*'Help-list'!$V$12,IF($B347=Statistika!$F$70,'Help-list'!$BD346*'Help-list'!$V$13,""))))))))</f>
        <v/>
      </c>
      <c r="O347" s="559"/>
      <c r="P347" s="561" t="str">
        <f>IF($B347=Statistika!$F$63,'Help-list'!$BE346*'Help-list'!$V$6,IF($B347=Statistika!$F$64,'Help-list'!$BE346*'Help-list'!$V$7,IF($B347=Statistika!$F$65,'Help-list'!$BE346*'Help-list'!$V$8,IF($B347=Statistika!$F$66,'Help-list'!$BE346*'Help-list'!$V$9,IF($B347=Statistika!$F$67,'Help-list'!$BE346*'Help-list'!$V$10,IF($B347=Statistika!$F$68,'Help-list'!$BE346*'Help-list'!$V$11,IF($B347=Statistika!$F$69,'Help-list'!$BE346*'Help-list'!$V$12,IF($B347=Statistika!$F$70,'Help-list'!$BE346*'Help-list'!$V$13,""))))))))</f>
        <v/>
      </c>
      <c r="Q347" s="562" t="str">
        <f t="shared" si="13"/>
        <v/>
      </c>
      <c r="R347" s="563" t="str">
        <f>IF($B347=Statistika!$F$63,'Help-list'!$BF346*'Help-list'!$V$6,IF($B347=Statistika!$F$64,'Help-list'!$BF346*'Help-list'!$V$7,IF($B347=Statistika!$F$65,'Help-list'!$BF346*'Help-list'!$V$8,IF($B347=Statistika!$F$66,'Help-list'!$BF346*'Help-list'!$V$9,IF($B347=Statistika!$F$67,'Help-list'!$BF346*'Help-list'!$V$10,IF($B347=Statistika!$F$68,'Help-list'!$BF346*'Help-list'!$V$11,IF($B347=Statistika!$F$69,'Help-list'!$BF346*'Help-list'!$V$12,IF($B347=Statistika!$F$70,'Help-list'!$BF346*'Help-list'!$V$13,""))))))))</f>
        <v/>
      </c>
      <c r="S347" s="564"/>
      <c r="T347" s="565" t="str">
        <f>IF($B347=Statistika!$F$63,'Help-list'!$BG346*'Help-list'!$V$6,IF($B347=Statistika!$F$64,'Help-list'!$BG346*'Help-list'!$V$7,IF($B347=Statistika!$F$65,'Help-list'!$BG346*'Help-list'!$V$8,IF($B347=Statistika!$F$66,'Help-list'!$BG346*'Help-list'!$V$9,IF($B347=Statistika!$F$67,'Help-list'!$BG346*'Help-list'!$V$10,IF($B347=Statistika!$F$68,'Help-list'!$BG346*'Help-list'!$V$11,IF($B347=Statistika!$F$69,'Help-list'!$BG346*'Help-list'!$V$12,IF($B347=Statistika!$F$70,'Help-list'!$BG346*'Help-list'!$V$13,""))))))))</f>
        <v/>
      </c>
      <c r="U347" s="564"/>
      <c r="V347" s="565" t="str">
        <f>IF($B347=Statistika!$F$63,'Help-list'!$BH346*'Help-list'!$V$6,IF($B347=Statistika!$F$64,'Help-list'!$BH346*'Help-list'!$V$7,IF($B347=Statistika!$F$65,'Help-list'!$BH346*'Help-list'!$V$8,IF($B347=Statistika!$F$66,'Help-list'!$BH346*'Help-list'!$V$9,IF($B347=Statistika!$F$67,'Help-list'!$BH346*'Help-list'!$V$10,IF($B347=Statistika!$F$68,'Help-list'!$BH346*'Help-list'!$V$11,IF($B347=Statistika!$F$69,'Help-list'!$BH346*'Help-list'!$V$12,IF($B347=Statistika!$F$70,'Help-list'!$BH346*'Help-list'!$V$13,""))))))))</f>
        <v/>
      </c>
      <c r="W347" s="566"/>
      <c r="X347" s="567"/>
      <c r="Y347" s="567"/>
      <c r="Z347" s="567"/>
      <c r="AA347" s="567"/>
      <c r="AB347" s="567"/>
      <c r="AC347" s="567"/>
      <c r="AD347" s="567"/>
      <c r="AE347" s="347"/>
      <c r="AF347" s="568"/>
    </row>
    <row r="348" spans="1:32">
      <c r="A348" s="38"/>
      <c r="B348" s="10"/>
      <c r="C348" s="555"/>
      <c r="D348" s="556"/>
      <c r="E348" s="555"/>
      <c r="F348" s="28"/>
      <c r="G348" s="557" t="str">
        <f t="shared" si="14"/>
        <v/>
      </c>
      <c r="H348" s="558"/>
      <c r="I348" s="542"/>
      <c r="J348" s="10"/>
      <c r="K348" s="559"/>
      <c r="L348" s="559"/>
      <c r="M348" s="559"/>
      <c r="N348" s="560" t="str">
        <f>IF($B348=Statistika!$F$63,'Help-list'!$BD347*'Help-list'!$V$6,IF($B348=Statistika!$F$64,'Help-list'!$BD347*'Help-list'!$V$7,IF($B348=Statistika!$F$65,'Help-list'!$BD347*'Help-list'!$V$8,IF($B348=Statistika!$F$66,'Help-list'!$BD347*'Help-list'!$V$9,IF($B348=Statistika!$F$67,'Help-list'!$BD347*'Help-list'!$V$10,IF($B348=Statistika!$F$68,'Help-list'!$BD347*'Help-list'!$V$11,IF($B348=Statistika!$F$69,'Help-list'!$BD347*'Help-list'!$V$12,IF($B348=Statistika!$F$70,'Help-list'!$BD347*'Help-list'!$V$13,""))))))))</f>
        <v/>
      </c>
      <c r="O348" s="559"/>
      <c r="P348" s="561" t="str">
        <f>IF($B348=Statistika!$F$63,'Help-list'!$BE347*'Help-list'!$V$6,IF($B348=Statistika!$F$64,'Help-list'!$BE347*'Help-list'!$V$7,IF($B348=Statistika!$F$65,'Help-list'!$BE347*'Help-list'!$V$8,IF($B348=Statistika!$F$66,'Help-list'!$BE347*'Help-list'!$V$9,IF($B348=Statistika!$F$67,'Help-list'!$BE347*'Help-list'!$V$10,IF($B348=Statistika!$F$68,'Help-list'!$BE347*'Help-list'!$V$11,IF($B348=Statistika!$F$69,'Help-list'!$BE347*'Help-list'!$V$12,IF($B348=Statistika!$F$70,'Help-list'!$BE347*'Help-list'!$V$13,""))))))))</f>
        <v/>
      </c>
      <c r="Q348" s="562" t="str">
        <f t="shared" si="13"/>
        <v/>
      </c>
      <c r="R348" s="563" t="str">
        <f>IF($B348=Statistika!$F$63,'Help-list'!$BF347*'Help-list'!$V$6,IF($B348=Statistika!$F$64,'Help-list'!$BF347*'Help-list'!$V$7,IF($B348=Statistika!$F$65,'Help-list'!$BF347*'Help-list'!$V$8,IF($B348=Statistika!$F$66,'Help-list'!$BF347*'Help-list'!$V$9,IF($B348=Statistika!$F$67,'Help-list'!$BF347*'Help-list'!$V$10,IF($B348=Statistika!$F$68,'Help-list'!$BF347*'Help-list'!$V$11,IF($B348=Statistika!$F$69,'Help-list'!$BF347*'Help-list'!$V$12,IF($B348=Statistika!$F$70,'Help-list'!$BF347*'Help-list'!$V$13,""))))))))</f>
        <v/>
      </c>
      <c r="S348" s="564"/>
      <c r="T348" s="565" t="str">
        <f>IF($B348=Statistika!$F$63,'Help-list'!$BG347*'Help-list'!$V$6,IF($B348=Statistika!$F$64,'Help-list'!$BG347*'Help-list'!$V$7,IF($B348=Statistika!$F$65,'Help-list'!$BG347*'Help-list'!$V$8,IF($B348=Statistika!$F$66,'Help-list'!$BG347*'Help-list'!$V$9,IF($B348=Statistika!$F$67,'Help-list'!$BG347*'Help-list'!$V$10,IF($B348=Statistika!$F$68,'Help-list'!$BG347*'Help-list'!$V$11,IF($B348=Statistika!$F$69,'Help-list'!$BG347*'Help-list'!$V$12,IF($B348=Statistika!$F$70,'Help-list'!$BG347*'Help-list'!$V$13,""))))))))</f>
        <v/>
      </c>
      <c r="U348" s="564"/>
      <c r="V348" s="565" t="str">
        <f>IF($B348=Statistika!$F$63,'Help-list'!$BH347*'Help-list'!$V$6,IF($B348=Statistika!$F$64,'Help-list'!$BH347*'Help-list'!$V$7,IF($B348=Statistika!$F$65,'Help-list'!$BH347*'Help-list'!$V$8,IF($B348=Statistika!$F$66,'Help-list'!$BH347*'Help-list'!$V$9,IF($B348=Statistika!$F$67,'Help-list'!$BH347*'Help-list'!$V$10,IF($B348=Statistika!$F$68,'Help-list'!$BH347*'Help-list'!$V$11,IF($B348=Statistika!$F$69,'Help-list'!$BH347*'Help-list'!$V$12,IF($B348=Statistika!$F$70,'Help-list'!$BH347*'Help-list'!$V$13,""))))))))</f>
        <v/>
      </c>
      <c r="W348" s="566"/>
      <c r="X348" s="567"/>
      <c r="Y348" s="567"/>
      <c r="Z348" s="567"/>
      <c r="AA348" s="567"/>
      <c r="AB348" s="567"/>
      <c r="AC348" s="567"/>
      <c r="AD348" s="567"/>
      <c r="AE348" s="347"/>
      <c r="AF348" s="568"/>
    </row>
    <row r="349" spans="1:32">
      <c r="A349" s="38"/>
      <c r="B349" s="10"/>
      <c r="C349" s="555"/>
      <c r="D349" s="556"/>
      <c r="E349" s="555"/>
      <c r="F349" s="28"/>
      <c r="G349" s="557" t="str">
        <f t="shared" si="14"/>
        <v/>
      </c>
      <c r="H349" s="558"/>
      <c r="I349" s="542"/>
      <c r="J349" s="10"/>
      <c r="K349" s="559"/>
      <c r="L349" s="559"/>
      <c r="M349" s="559"/>
      <c r="N349" s="560" t="str">
        <f>IF($B349=Statistika!$F$63,'Help-list'!$BD348*'Help-list'!$V$6,IF($B349=Statistika!$F$64,'Help-list'!$BD348*'Help-list'!$V$7,IF($B349=Statistika!$F$65,'Help-list'!$BD348*'Help-list'!$V$8,IF($B349=Statistika!$F$66,'Help-list'!$BD348*'Help-list'!$V$9,IF($B349=Statistika!$F$67,'Help-list'!$BD348*'Help-list'!$V$10,IF($B349=Statistika!$F$68,'Help-list'!$BD348*'Help-list'!$V$11,IF($B349=Statistika!$F$69,'Help-list'!$BD348*'Help-list'!$V$12,IF($B349=Statistika!$F$70,'Help-list'!$BD348*'Help-list'!$V$13,""))))))))</f>
        <v/>
      </c>
      <c r="O349" s="559"/>
      <c r="P349" s="561" t="str">
        <f>IF($B349=Statistika!$F$63,'Help-list'!$BE348*'Help-list'!$V$6,IF($B349=Statistika!$F$64,'Help-list'!$BE348*'Help-list'!$V$7,IF($B349=Statistika!$F$65,'Help-list'!$BE348*'Help-list'!$V$8,IF($B349=Statistika!$F$66,'Help-list'!$BE348*'Help-list'!$V$9,IF($B349=Statistika!$F$67,'Help-list'!$BE348*'Help-list'!$V$10,IF($B349=Statistika!$F$68,'Help-list'!$BE348*'Help-list'!$V$11,IF($B349=Statistika!$F$69,'Help-list'!$BE348*'Help-list'!$V$12,IF($B349=Statistika!$F$70,'Help-list'!$BE348*'Help-list'!$V$13,""))))))))</f>
        <v/>
      </c>
      <c r="Q349" s="562" t="str">
        <f t="shared" si="13"/>
        <v/>
      </c>
      <c r="R349" s="563" t="str">
        <f>IF($B349=Statistika!$F$63,'Help-list'!$BF348*'Help-list'!$V$6,IF($B349=Statistika!$F$64,'Help-list'!$BF348*'Help-list'!$V$7,IF($B349=Statistika!$F$65,'Help-list'!$BF348*'Help-list'!$V$8,IF($B349=Statistika!$F$66,'Help-list'!$BF348*'Help-list'!$V$9,IF($B349=Statistika!$F$67,'Help-list'!$BF348*'Help-list'!$V$10,IF($B349=Statistika!$F$68,'Help-list'!$BF348*'Help-list'!$V$11,IF($B349=Statistika!$F$69,'Help-list'!$BF348*'Help-list'!$V$12,IF($B349=Statistika!$F$70,'Help-list'!$BF348*'Help-list'!$V$13,""))))))))</f>
        <v/>
      </c>
      <c r="S349" s="564"/>
      <c r="T349" s="565" t="str">
        <f>IF($B349=Statistika!$F$63,'Help-list'!$BG348*'Help-list'!$V$6,IF($B349=Statistika!$F$64,'Help-list'!$BG348*'Help-list'!$V$7,IF($B349=Statistika!$F$65,'Help-list'!$BG348*'Help-list'!$V$8,IF($B349=Statistika!$F$66,'Help-list'!$BG348*'Help-list'!$V$9,IF($B349=Statistika!$F$67,'Help-list'!$BG348*'Help-list'!$V$10,IF($B349=Statistika!$F$68,'Help-list'!$BG348*'Help-list'!$V$11,IF($B349=Statistika!$F$69,'Help-list'!$BG348*'Help-list'!$V$12,IF($B349=Statistika!$F$70,'Help-list'!$BG348*'Help-list'!$V$13,""))))))))</f>
        <v/>
      </c>
      <c r="U349" s="564"/>
      <c r="V349" s="565" t="str">
        <f>IF($B349=Statistika!$F$63,'Help-list'!$BH348*'Help-list'!$V$6,IF($B349=Statistika!$F$64,'Help-list'!$BH348*'Help-list'!$V$7,IF($B349=Statistika!$F$65,'Help-list'!$BH348*'Help-list'!$V$8,IF($B349=Statistika!$F$66,'Help-list'!$BH348*'Help-list'!$V$9,IF($B349=Statistika!$F$67,'Help-list'!$BH348*'Help-list'!$V$10,IF($B349=Statistika!$F$68,'Help-list'!$BH348*'Help-list'!$V$11,IF($B349=Statistika!$F$69,'Help-list'!$BH348*'Help-list'!$V$12,IF($B349=Statistika!$F$70,'Help-list'!$BH348*'Help-list'!$V$13,""))))))))</f>
        <v/>
      </c>
      <c r="W349" s="566"/>
      <c r="X349" s="567"/>
      <c r="Y349" s="567"/>
      <c r="Z349" s="567"/>
      <c r="AA349" s="567"/>
      <c r="AB349" s="567"/>
      <c r="AC349" s="567"/>
      <c r="AD349" s="567"/>
      <c r="AE349" s="347"/>
      <c r="AF349" s="568"/>
    </row>
    <row r="350" spans="1:32">
      <c r="A350" s="38"/>
      <c r="B350" s="10"/>
      <c r="C350" s="555"/>
      <c r="D350" s="556"/>
      <c r="E350" s="555"/>
      <c r="F350" s="28"/>
      <c r="G350" s="557" t="str">
        <f t="shared" si="14"/>
        <v/>
      </c>
      <c r="H350" s="558"/>
      <c r="I350" s="542"/>
      <c r="J350" s="10"/>
      <c r="K350" s="559"/>
      <c r="L350" s="559"/>
      <c r="M350" s="559"/>
      <c r="N350" s="560" t="str">
        <f>IF($B350=Statistika!$F$63,'Help-list'!$BD349*'Help-list'!$V$6,IF($B350=Statistika!$F$64,'Help-list'!$BD349*'Help-list'!$V$7,IF($B350=Statistika!$F$65,'Help-list'!$BD349*'Help-list'!$V$8,IF($B350=Statistika!$F$66,'Help-list'!$BD349*'Help-list'!$V$9,IF($B350=Statistika!$F$67,'Help-list'!$BD349*'Help-list'!$V$10,IF($B350=Statistika!$F$68,'Help-list'!$BD349*'Help-list'!$V$11,IF($B350=Statistika!$F$69,'Help-list'!$BD349*'Help-list'!$V$12,IF($B350=Statistika!$F$70,'Help-list'!$BD349*'Help-list'!$V$13,""))))))))</f>
        <v/>
      </c>
      <c r="O350" s="559"/>
      <c r="P350" s="561" t="str">
        <f>IF($B350=Statistika!$F$63,'Help-list'!$BE349*'Help-list'!$V$6,IF($B350=Statistika!$F$64,'Help-list'!$BE349*'Help-list'!$V$7,IF($B350=Statistika!$F$65,'Help-list'!$BE349*'Help-list'!$V$8,IF($B350=Statistika!$F$66,'Help-list'!$BE349*'Help-list'!$V$9,IF($B350=Statistika!$F$67,'Help-list'!$BE349*'Help-list'!$V$10,IF($B350=Statistika!$F$68,'Help-list'!$BE349*'Help-list'!$V$11,IF($B350=Statistika!$F$69,'Help-list'!$BE349*'Help-list'!$V$12,IF($B350=Statistika!$F$70,'Help-list'!$BE349*'Help-list'!$V$13,""))))))))</f>
        <v/>
      </c>
      <c r="Q350" s="562" t="str">
        <f t="shared" si="13"/>
        <v/>
      </c>
      <c r="R350" s="563" t="str">
        <f>IF($B350=Statistika!$F$63,'Help-list'!$BF349*'Help-list'!$V$6,IF($B350=Statistika!$F$64,'Help-list'!$BF349*'Help-list'!$V$7,IF($B350=Statistika!$F$65,'Help-list'!$BF349*'Help-list'!$V$8,IF($B350=Statistika!$F$66,'Help-list'!$BF349*'Help-list'!$V$9,IF($B350=Statistika!$F$67,'Help-list'!$BF349*'Help-list'!$V$10,IF($B350=Statistika!$F$68,'Help-list'!$BF349*'Help-list'!$V$11,IF($B350=Statistika!$F$69,'Help-list'!$BF349*'Help-list'!$V$12,IF($B350=Statistika!$F$70,'Help-list'!$BF349*'Help-list'!$V$13,""))))))))</f>
        <v/>
      </c>
      <c r="S350" s="564"/>
      <c r="T350" s="565" t="str">
        <f>IF($B350=Statistika!$F$63,'Help-list'!$BG349*'Help-list'!$V$6,IF($B350=Statistika!$F$64,'Help-list'!$BG349*'Help-list'!$V$7,IF($B350=Statistika!$F$65,'Help-list'!$BG349*'Help-list'!$V$8,IF($B350=Statistika!$F$66,'Help-list'!$BG349*'Help-list'!$V$9,IF($B350=Statistika!$F$67,'Help-list'!$BG349*'Help-list'!$V$10,IF($B350=Statistika!$F$68,'Help-list'!$BG349*'Help-list'!$V$11,IF($B350=Statistika!$F$69,'Help-list'!$BG349*'Help-list'!$V$12,IF($B350=Statistika!$F$70,'Help-list'!$BG349*'Help-list'!$V$13,""))))))))</f>
        <v/>
      </c>
      <c r="U350" s="564"/>
      <c r="V350" s="565" t="str">
        <f>IF($B350=Statistika!$F$63,'Help-list'!$BH349*'Help-list'!$V$6,IF($B350=Statistika!$F$64,'Help-list'!$BH349*'Help-list'!$V$7,IF($B350=Statistika!$F$65,'Help-list'!$BH349*'Help-list'!$V$8,IF($B350=Statistika!$F$66,'Help-list'!$BH349*'Help-list'!$V$9,IF($B350=Statistika!$F$67,'Help-list'!$BH349*'Help-list'!$V$10,IF($B350=Statistika!$F$68,'Help-list'!$BH349*'Help-list'!$V$11,IF($B350=Statistika!$F$69,'Help-list'!$BH349*'Help-list'!$V$12,IF($B350=Statistika!$F$70,'Help-list'!$BH349*'Help-list'!$V$13,""))))))))</f>
        <v/>
      </c>
      <c r="W350" s="566"/>
      <c r="X350" s="567"/>
      <c r="Y350" s="567"/>
      <c r="Z350" s="567"/>
      <c r="AA350" s="567"/>
      <c r="AB350" s="567"/>
      <c r="AC350" s="567"/>
      <c r="AD350" s="567"/>
      <c r="AE350" s="347"/>
      <c r="AF350" s="568"/>
    </row>
    <row r="351" spans="1:32">
      <c r="A351" s="38"/>
      <c r="B351" s="10"/>
      <c r="C351" s="555"/>
      <c r="D351" s="556"/>
      <c r="E351" s="555"/>
      <c r="F351" s="28"/>
      <c r="G351" s="557" t="str">
        <f t="shared" si="14"/>
        <v/>
      </c>
      <c r="H351" s="558"/>
      <c r="I351" s="542"/>
      <c r="J351" s="10"/>
      <c r="K351" s="559"/>
      <c r="L351" s="559"/>
      <c r="M351" s="559"/>
      <c r="N351" s="560" t="str">
        <f>IF($B351=Statistika!$F$63,'Help-list'!$BD350*'Help-list'!$V$6,IF($B351=Statistika!$F$64,'Help-list'!$BD350*'Help-list'!$V$7,IF($B351=Statistika!$F$65,'Help-list'!$BD350*'Help-list'!$V$8,IF($B351=Statistika!$F$66,'Help-list'!$BD350*'Help-list'!$V$9,IF($B351=Statistika!$F$67,'Help-list'!$BD350*'Help-list'!$V$10,IF($B351=Statistika!$F$68,'Help-list'!$BD350*'Help-list'!$V$11,IF($B351=Statistika!$F$69,'Help-list'!$BD350*'Help-list'!$V$12,IF($B351=Statistika!$F$70,'Help-list'!$BD350*'Help-list'!$V$13,""))))))))</f>
        <v/>
      </c>
      <c r="O351" s="559"/>
      <c r="P351" s="561" t="str">
        <f>IF($B351=Statistika!$F$63,'Help-list'!$BE350*'Help-list'!$V$6,IF($B351=Statistika!$F$64,'Help-list'!$BE350*'Help-list'!$V$7,IF($B351=Statistika!$F$65,'Help-list'!$BE350*'Help-list'!$V$8,IF($B351=Statistika!$F$66,'Help-list'!$BE350*'Help-list'!$V$9,IF($B351=Statistika!$F$67,'Help-list'!$BE350*'Help-list'!$V$10,IF($B351=Statistika!$F$68,'Help-list'!$BE350*'Help-list'!$V$11,IF($B351=Statistika!$F$69,'Help-list'!$BE350*'Help-list'!$V$12,IF($B351=Statistika!$F$70,'Help-list'!$BE350*'Help-list'!$V$13,""))))))))</f>
        <v/>
      </c>
      <c r="Q351" s="562" t="str">
        <f t="shared" si="13"/>
        <v/>
      </c>
      <c r="R351" s="563" t="str">
        <f>IF($B351=Statistika!$F$63,'Help-list'!$BF350*'Help-list'!$V$6,IF($B351=Statistika!$F$64,'Help-list'!$BF350*'Help-list'!$V$7,IF($B351=Statistika!$F$65,'Help-list'!$BF350*'Help-list'!$V$8,IF($B351=Statistika!$F$66,'Help-list'!$BF350*'Help-list'!$V$9,IF($B351=Statistika!$F$67,'Help-list'!$BF350*'Help-list'!$V$10,IF($B351=Statistika!$F$68,'Help-list'!$BF350*'Help-list'!$V$11,IF($B351=Statistika!$F$69,'Help-list'!$BF350*'Help-list'!$V$12,IF($B351=Statistika!$F$70,'Help-list'!$BF350*'Help-list'!$V$13,""))))))))</f>
        <v/>
      </c>
      <c r="S351" s="564"/>
      <c r="T351" s="565" t="str">
        <f>IF($B351=Statistika!$F$63,'Help-list'!$BG350*'Help-list'!$V$6,IF($B351=Statistika!$F$64,'Help-list'!$BG350*'Help-list'!$V$7,IF($B351=Statistika!$F$65,'Help-list'!$BG350*'Help-list'!$V$8,IF($B351=Statistika!$F$66,'Help-list'!$BG350*'Help-list'!$V$9,IF($B351=Statistika!$F$67,'Help-list'!$BG350*'Help-list'!$V$10,IF($B351=Statistika!$F$68,'Help-list'!$BG350*'Help-list'!$V$11,IF($B351=Statistika!$F$69,'Help-list'!$BG350*'Help-list'!$V$12,IF($B351=Statistika!$F$70,'Help-list'!$BG350*'Help-list'!$V$13,""))))))))</f>
        <v/>
      </c>
      <c r="U351" s="564"/>
      <c r="V351" s="565" t="str">
        <f>IF($B351=Statistika!$F$63,'Help-list'!$BH350*'Help-list'!$V$6,IF($B351=Statistika!$F$64,'Help-list'!$BH350*'Help-list'!$V$7,IF($B351=Statistika!$F$65,'Help-list'!$BH350*'Help-list'!$V$8,IF($B351=Statistika!$F$66,'Help-list'!$BH350*'Help-list'!$V$9,IF($B351=Statistika!$F$67,'Help-list'!$BH350*'Help-list'!$V$10,IF($B351=Statistika!$F$68,'Help-list'!$BH350*'Help-list'!$V$11,IF($B351=Statistika!$F$69,'Help-list'!$BH350*'Help-list'!$V$12,IF($B351=Statistika!$F$70,'Help-list'!$BH350*'Help-list'!$V$13,""))))))))</f>
        <v/>
      </c>
      <c r="W351" s="566"/>
      <c r="X351" s="567"/>
      <c r="Y351" s="567"/>
      <c r="Z351" s="567"/>
      <c r="AA351" s="567"/>
      <c r="AB351" s="567"/>
      <c r="AC351" s="567"/>
      <c r="AD351" s="567"/>
      <c r="AE351" s="347"/>
      <c r="AF351" s="568"/>
    </row>
    <row r="352" spans="1:32">
      <c r="A352" s="38"/>
      <c r="B352" s="10"/>
      <c r="C352" s="555"/>
      <c r="D352" s="556"/>
      <c r="E352" s="555"/>
      <c r="F352" s="28"/>
      <c r="G352" s="557" t="str">
        <f t="shared" si="14"/>
        <v/>
      </c>
      <c r="H352" s="558"/>
      <c r="I352" s="542"/>
      <c r="J352" s="10"/>
      <c r="K352" s="559"/>
      <c r="L352" s="559"/>
      <c r="M352" s="559"/>
      <c r="N352" s="560" t="str">
        <f>IF($B352=Statistika!$F$63,'Help-list'!$BD351*'Help-list'!$V$6,IF($B352=Statistika!$F$64,'Help-list'!$BD351*'Help-list'!$V$7,IF($B352=Statistika!$F$65,'Help-list'!$BD351*'Help-list'!$V$8,IF($B352=Statistika!$F$66,'Help-list'!$BD351*'Help-list'!$V$9,IF($B352=Statistika!$F$67,'Help-list'!$BD351*'Help-list'!$V$10,IF($B352=Statistika!$F$68,'Help-list'!$BD351*'Help-list'!$V$11,IF($B352=Statistika!$F$69,'Help-list'!$BD351*'Help-list'!$V$12,IF($B352=Statistika!$F$70,'Help-list'!$BD351*'Help-list'!$V$13,""))))))))</f>
        <v/>
      </c>
      <c r="O352" s="559"/>
      <c r="P352" s="561" t="str">
        <f>IF($B352=Statistika!$F$63,'Help-list'!$BE351*'Help-list'!$V$6,IF($B352=Statistika!$F$64,'Help-list'!$BE351*'Help-list'!$V$7,IF($B352=Statistika!$F$65,'Help-list'!$BE351*'Help-list'!$V$8,IF($B352=Statistika!$F$66,'Help-list'!$BE351*'Help-list'!$V$9,IF($B352=Statistika!$F$67,'Help-list'!$BE351*'Help-list'!$V$10,IF($B352=Statistika!$F$68,'Help-list'!$BE351*'Help-list'!$V$11,IF($B352=Statistika!$F$69,'Help-list'!$BE351*'Help-list'!$V$12,IF($B352=Statistika!$F$70,'Help-list'!$BE351*'Help-list'!$V$13,""))))))))</f>
        <v/>
      </c>
      <c r="Q352" s="562" t="str">
        <f t="shared" si="13"/>
        <v/>
      </c>
      <c r="R352" s="563" t="str">
        <f>IF($B352=Statistika!$F$63,'Help-list'!$BF351*'Help-list'!$V$6,IF($B352=Statistika!$F$64,'Help-list'!$BF351*'Help-list'!$V$7,IF($B352=Statistika!$F$65,'Help-list'!$BF351*'Help-list'!$V$8,IF($B352=Statistika!$F$66,'Help-list'!$BF351*'Help-list'!$V$9,IF($B352=Statistika!$F$67,'Help-list'!$BF351*'Help-list'!$V$10,IF($B352=Statistika!$F$68,'Help-list'!$BF351*'Help-list'!$V$11,IF($B352=Statistika!$F$69,'Help-list'!$BF351*'Help-list'!$V$12,IF($B352=Statistika!$F$70,'Help-list'!$BF351*'Help-list'!$V$13,""))))))))</f>
        <v/>
      </c>
      <c r="S352" s="564"/>
      <c r="T352" s="565" t="str">
        <f>IF($B352=Statistika!$F$63,'Help-list'!$BG351*'Help-list'!$V$6,IF($B352=Statistika!$F$64,'Help-list'!$BG351*'Help-list'!$V$7,IF($B352=Statistika!$F$65,'Help-list'!$BG351*'Help-list'!$V$8,IF($B352=Statistika!$F$66,'Help-list'!$BG351*'Help-list'!$V$9,IF($B352=Statistika!$F$67,'Help-list'!$BG351*'Help-list'!$V$10,IF($B352=Statistika!$F$68,'Help-list'!$BG351*'Help-list'!$V$11,IF($B352=Statistika!$F$69,'Help-list'!$BG351*'Help-list'!$V$12,IF($B352=Statistika!$F$70,'Help-list'!$BG351*'Help-list'!$V$13,""))))))))</f>
        <v/>
      </c>
      <c r="U352" s="564"/>
      <c r="V352" s="565" t="str">
        <f>IF($B352=Statistika!$F$63,'Help-list'!$BH351*'Help-list'!$V$6,IF($B352=Statistika!$F$64,'Help-list'!$BH351*'Help-list'!$V$7,IF($B352=Statistika!$F$65,'Help-list'!$BH351*'Help-list'!$V$8,IF($B352=Statistika!$F$66,'Help-list'!$BH351*'Help-list'!$V$9,IF($B352=Statistika!$F$67,'Help-list'!$BH351*'Help-list'!$V$10,IF($B352=Statistika!$F$68,'Help-list'!$BH351*'Help-list'!$V$11,IF($B352=Statistika!$F$69,'Help-list'!$BH351*'Help-list'!$V$12,IF($B352=Statistika!$F$70,'Help-list'!$BH351*'Help-list'!$V$13,""))))))))</f>
        <v/>
      </c>
      <c r="W352" s="566"/>
      <c r="X352" s="567"/>
      <c r="Y352" s="567"/>
      <c r="Z352" s="567"/>
      <c r="AA352" s="567"/>
      <c r="AB352" s="567"/>
      <c r="AC352" s="567"/>
      <c r="AD352" s="567"/>
      <c r="AE352" s="347"/>
      <c r="AF352" s="568"/>
    </row>
    <row r="353" spans="1:32">
      <c r="A353" s="38"/>
      <c r="B353" s="10"/>
      <c r="C353" s="555"/>
      <c r="D353" s="556"/>
      <c r="E353" s="555"/>
      <c r="F353" s="28"/>
      <c r="G353" s="557" t="str">
        <f t="shared" si="14"/>
        <v/>
      </c>
      <c r="H353" s="558"/>
      <c r="I353" s="542"/>
      <c r="J353" s="10"/>
      <c r="K353" s="559"/>
      <c r="L353" s="559"/>
      <c r="M353" s="559"/>
      <c r="N353" s="560" t="str">
        <f>IF($B353=Statistika!$F$63,'Help-list'!$BD352*'Help-list'!$V$6,IF($B353=Statistika!$F$64,'Help-list'!$BD352*'Help-list'!$V$7,IF($B353=Statistika!$F$65,'Help-list'!$BD352*'Help-list'!$V$8,IF($B353=Statistika!$F$66,'Help-list'!$BD352*'Help-list'!$V$9,IF($B353=Statistika!$F$67,'Help-list'!$BD352*'Help-list'!$V$10,IF($B353=Statistika!$F$68,'Help-list'!$BD352*'Help-list'!$V$11,IF($B353=Statistika!$F$69,'Help-list'!$BD352*'Help-list'!$V$12,IF($B353=Statistika!$F$70,'Help-list'!$BD352*'Help-list'!$V$13,""))))))))</f>
        <v/>
      </c>
      <c r="O353" s="559"/>
      <c r="P353" s="561" t="str">
        <f>IF($B353=Statistika!$F$63,'Help-list'!$BE352*'Help-list'!$V$6,IF($B353=Statistika!$F$64,'Help-list'!$BE352*'Help-list'!$V$7,IF($B353=Statistika!$F$65,'Help-list'!$BE352*'Help-list'!$V$8,IF($B353=Statistika!$F$66,'Help-list'!$BE352*'Help-list'!$V$9,IF($B353=Statistika!$F$67,'Help-list'!$BE352*'Help-list'!$V$10,IF($B353=Statistika!$F$68,'Help-list'!$BE352*'Help-list'!$V$11,IF($B353=Statistika!$F$69,'Help-list'!$BE352*'Help-list'!$V$12,IF($B353=Statistika!$F$70,'Help-list'!$BE352*'Help-list'!$V$13,""))))))))</f>
        <v/>
      </c>
      <c r="Q353" s="562" t="str">
        <f t="shared" si="13"/>
        <v/>
      </c>
      <c r="R353" s="563" t="str">
        <f>IF($B353=Statistika!$F$63,'Help-list'!$BF352*'Help-list'!$V$6,IF($B353=Statistika!$F$64,'Help-list'!$BF352*'Help-list'!$V$7,IF($B353=Statistika!$F$65,'Help-list'!$BF352*'Help-list'!$V$8,IF($B353=Statistika!$F$66,'Help-list'!$BF352*'Help-list'!$V$9,IF($B353=Statistika!$F$67,'Help-list'!$BF352*'Help-list'!$V$10,IF($B353=Statistika!$F$68,'Help-list'!$BF352*'Help-list'!$V$11,IF($B353=Statistika!$F$69,'Help-list'!$BF352*'Help-list'!$V$12,IF($B353=Statistika!$F$70,'Help-list'!$BF352*'Help-list'!$V$13,""))))))))</f>
        <v/>
      </c>
      <c r="S353" s="564"/>
      <c r="T353" s="565" t="str">
        <f>IF($B353=Statistika!$F$63,'Help-list'!$BG352*'Help-list'!$V$6,IF($B353=Statistika!$F$64,'Help-list'!$BG352*'Help-list'!$V$7,IF($B353=Statistika!$F$65,'Help-list'!$BG352*'Help-list'!$V$8,IF($B353=Statistika!$F$66,'Help-list'!$BG352*'Help-list'!$V$9,IF($B353=Statistika!$F$67,'Help-list'!$BG352*'Help-list'!$V$10,IF($B353=Statistika!$F$68,'Help-list'!$BG352*'Help-list'!$V$11,IF($B353=Statistika!$F$69,'Help-list'!$BG352*'Help-list'!$V$12,IF($B353=Statistika!$F$70,'Help-list'!$BG352*'Help-list'!$V$13,""))))))))</f>
        <v/>
      </c>
      <c r="U353" s="564"/>
      <c r="V353" s="565" t="str">
        <f>IF($B353=Statistika!$F$63,'Help-list'!$BH352*'Help-list'!$V$6,IF($B353=Statistika!$F$64,'Help-list'!$BH352*'Help-list'!$V$7,IF($B353=Statistika!$F$65,'Help-list'!$BH352*'Help-list'!$V$8,IF($B353=Statistika!$F$66,'Help-list'!$BH352*'Help-list'!$V$9,IF($B353=Statistika!$F$67,'Help-list'!$BH352*'Help-list'!$V$10,IF($B353=Statistika!$F$68,'Help-list'!$BH352*'Help-list'!$V$11,IF($B353=Statistika!$F$69,'Help-list'!$BH352*'Help-list'!$V$12,IF($B353=Statistika!$F$70,'Help-list'!$BH352*'Help-list'!$V$13,""))))))))</f>
        <v/>
      </c>
      <c r="W353" s="566"/>
      <c r="X353" s="567"/>
      <c r="Y353" s="567"/>
      <c r="Z353" s="567"/>
      <c r="AA353" s="567"/>
      <c r="AB353" s="567"/>
      <c r="AC353" s="567"/>
      <c r="AD353" s="567"/>
      <c r="AE353" s="347"/>
      <c r="AF353" s="568"/>
    </row>
    <row r="354" spans="1:32">
      <c r="A354" s="38"/>
      <c r="B354" s="10"/>
      <c r="C354" s="555"/>
      <c r="D354" s="556"/>
      <c r="E354" s="555"/>
      <c r="F354" s="28"/>
      <c r="G354" s="557" t="str">
        <f t="shared" si="14"/>
        <v/>
      </c>
      <c r="H354" s="558"/>
      <c r="I354" s="542"/>
      <c r="J354" s="10"/>
      <c r="K354" s="559"/>
      <c r="L354" s="559"/>
      <c r="M354" s="559"/>
      <c r="N354" s="560" t="str">
        <f>IF($B354=Statistika!$F$63,'Help-list'!$BD353*'Help-list'!$V$6,IF($B354=Statistika!$F$64,'Help-list'!$BD353*'Help-list'!$V$7,IF($B354=Statistika!$F$65,'Help-list'!$BD353*'Help-list'!$V$8,IF($B354=Statistika!$F$66,'Help-list'!$BD353*'Help-list'!$V$9,IF($B354=Statistika!$F$67,'Help-list'!$BD353*'Help-list'!$V$10,IF($B354=Statistika!$F$68,'Help-list'!$BD353*'Help-list'!$V$11,IF($B354=Statistika!$F$69,'Help-list'!$BD353*'Help-list'!$V$12,IF($B354=Statistika!$F$70,'Help-list'!$BD353*'Help-list'!$V$13,""))))))))</f>
        <v/>
      </c>
      <c r="O354" s="559"/>
      <c r="P354" s="561" t="str">
        <f>IF($B354=Statistika!$F$63,'Help-list'!$BE353*'Help-list'!$V$6,IF($B354=Statistika!$F$64,'Help-list'!$BE353*'Help-list'!$V$7,IF($B354=Statistika!$F$65,'Help-list'!$BE353*'Help-list'!$V$8,IF($B354=Statistika!$F$66,'Help-list'!$BE353*'Help-list'!$V$9,IF($B354=Statistika!$F$67,'Help-list'!$BE353*'Help-list'!$V$10,IF($B354=Statistika!$F$68,'Help-list'!$BE353*'Help-list'!$V$11,IF($B354=Statistika!$F$69,'Help-list'!$BE353*'Help-list'!$V$12,IF($B354=Statistika!$F$70,'Help-list'!$BE353*'Help-list'!$V$13,""))))))))</f>
        <v/>
      </c>
      <c r="Q354" s="562" t="str">
        <f t="shared" si="13"/>
        <v/>
      </c>
      <c r="R354" s="563" t="str">
        <f>IF($B354=Statistika!$F$63,'Help-list'!$BF353*'Help-list'!$V$6,IF($B354=Statistika!$F$64,'Help-list'!$BF353*'Help-list'!$V$7,IF($B354=Statistika!$F$65,'Help-list'!$BF353*'Help-list'!$V$8,IF($B354=Statistika!$F$66,'Help-list'!$BF353*'Help-list'!$V$9,IF($B354=Statistika!$F$67,'Help-list'!$BF353*'Help-list'!$V$10,IF($B354=Statistika!$F$68,'Help-list'!$BF353*'Help-list'!$V$11,IF($B354=Statistika!$F$69,'Help-list'!$BF353*'Help-list'!$V$12,IF($B354=Statistika!$F$70,'Help-list'!$BF353*'Help-list'!$V$13,""))))))))</f>
        <v/>
      </c>
      <c r="S354" s="564"/>
      <c r="T354" s="565" t="str">
        <f>IF($B354=Statistika!$F$63,'Help-list'!$BG353*'Help-list'!$V$6,IF($B354=Statistika!$F$64,'Help-list'!$BG353*'Help-list'!$V$7,IF($B354=Statistika!$F$65,'Help-list'!$BG353*'Help-list'!$V$8,IF($B354=Statistika!$F$66,'Help-list'!$BG353*'Help-list'!$V$9,IF($B354=Statistika!$F$67,'Help-list'!$BG353*'Help-list'!$V$10,IF($B354=Statistika!$F$68,'Help-list'!$BG353*'Help-list'!$V$11,IF($B354=Statistika!$F$69,'Help-list'!$BG353*'Help-list'!$V$12,IF($B354=Statistika!$F$70,'Help-list'!$BG353*'Help-list'!$V$13,""))))))))</f>
        <v/>
      </c>
      <c r="U354" s="564"/>
      <c r="V354" s="565" t="str">
        <f>IF($B354=Statistika!$F$63,'Help-list'!$BH353*'Help-list'!$V$6,IF($B354=Statistika!$F$64,'Help-list'!$BH353*'Help-list'!$V$7,IF($B354=Statistika!$F$65,'Help-list'!$BH353*'Help-list'!$V$8,IF($B354=Statistika!$F$66,'Help-list'!$BH353*'Help-list'!$V$9,IF($B354=Statistika!$F$67,'Help-list'!$BH353*'Help-list'!$V$10,IF($B354=Statistika!$F$68,'Help-list'!$BH353*'Help-list'!$V$11,IF($B354=Statistika!$F$69,'Help-list'!$BH353*'Help-list'!$V$12,IF($B354=Statistika!$F$70,'Help-list'!$BH353*'Help-list'!$V$13,""))))))))</f>
        <v/>
      </c>
      <c r="W354" s="566"/>
      <c r="X354" s="567"/>
      <c r="Y354" s="567"/>
      <c r="Z354" s="567"/>
      <c r="AA354" s="567"/>
      <c r="AB354" s="567"/>
      <c r="AC354" s="567"/>
      <c r="AD354" s="567"/>
      <c r="AE354" s="347"/>
      <c r="AF354" s="568"/>
    </row>
    <row r="355" spans="1:32">
      <c r="A355" s="38"/>
      <c r="B355" s="10"/>
      <c r="C355" s="555"/>
      <c r="D355" s="556"/>
      <c r="E355" s="555"/>
      <c r="F355" s="28"/>
      <c r="G355" s="557" t="str">
        <f t="shared" si="14"/>
        <v/>
      </c>
      <c r="H355" s="558"/>
      <c r="I355" s="542"/>
      <c r="J355" s="10"/>
      <c r="K355" s="559"/>
      <c r="L355" s="559"/>
      <c r="M355" s="559"/>
      <c r="N355" s="560" t="str">
        <f>IF($B355=Statistika!$F$63,'Help-list'!$BD354*'Help-list'!$V$6,IF($B355=Statistika!$F$64,'Help-list'!$BD354*'Help-list'!$V$7,IF($B355=Statistika!$F$65,'Help-list'!$BD354*'Help-list'!$V$8,IF($B355=Statistika!$F$66,'Help-list'!$BD354*'Help-list'!$V$9,IF($B355=Statistika!$F$67,'Help-list'!$BD354*'Help-list'!$V$10,IF($B355=Statistika!$F$68,'Help-list'!$BD354*'Help-list'!$V$11,IF($B355=Statistika!$F$69,'Help-list'!$BD354*'Help-list'!$V$12,IF($B355=Statistika!$F$70,'Help-list'!$BD354*'Help-list'!$V$13,""))))))))</f>
        <v/>
      </c>
      <c r="O355" s="559"/>
      <c r="P355" s="561" t="str">
        <f>IF($B355=Statistika!$F$63,'Help-list'!$BE354*'Help-list'!$V$6,IF($B355=Statistika!$F$64,'Help-list'!$BE354*'Help-list'!$V$7,IF($B355=Statistika!$F$65,'Help-list'!$BE354*'Help-list'!$V$8,IF($B355=Statistika!$F$66,'Help-list'!$BE354*'Help-list'!$V$9,IF($B355=Statistika!$F$67,'Help-list'!$BE354*'Help-list'!$V$10,IF($B355=Statistika!$F$68,'Help-list'!$BE354*'Help-list'!$V$11,IF($B355=Statistika!$F$69,'Help-list'!$BE354*'Help-list'!$V$12,IF($B355=Statistika!$F$70,'Help-list'!$BE354*'Help-list'!$V$13,""))))))))</f>
        <v/>
      </c>
      <c r="Q355" s="562" t="str">
        <f t="shared" si="13"/>
        <v/>
      </c>
      <c r="R355" s="563" t="str">
        <f>IF($B355=Statistika!$F$63,'Help-list'!$BF354*'Help-list'!$V$6,IF($B355=Statistika!$F$64,'Help-list'!$BF354*'Help-list'!$V$7,IF($B355=Statistika!$F$65,'Help-list'!$BF354*'Help-list'!$V$8,IF($B355=Statistika!$F$66,'Help-list'!$BF354*'Help-list'!$V$9,IF($B355=Statistika!$F$67,'Help-list'!$BF354*'Help-list'!$V$10,IF($B355=Statistika!$F$68,'Help-list'!$BF354*'Help-list'!$V$11,IF($B355=Statistika!$F$69,'Help-list'!$BF354*'Help-list'!$V$12,IF($B355=Statistika!$F$70,'Help-list'!$BF354*'Help-list'!$V$13,""))))))))</f>
        <v/>
      </c>
      <c r="S355" s="564"/>
      <c r="T355" s="565" t="str">
        <f>IF($B355=Statistika!$F$63,'Help-list'!$BG354*'Help-list'!$V$6,IF($B355=Statistika!$F$64,'Help-list'!$BG354*'Help-list'!$V$7,IF($B355=Statistika!$F$65,'Help-list'!$BG354*'Help-list'!$V$8,IF($B355=Statistika!$F$66,'Help-list'!$BG354*'Help-list'!$V$9,IF($B355=Statistika!$F$67,'Help-list'!$BG354*'Help-list'!$V$10,IF($B355=Statistika!$F$68,'Help-list'!$BG354*'Help-list'!$V$11,IF($B355=Statistika!$F$69,'Help-list'!$BG354*'Help-list'!$V$12,IF($B355=Statistika!$F$70,'Help-list'!$BG354*'Help-list'!$V$13,""))))))))</f>
        <v/>
      </c>
      <c r="U355" s="564"/>
      <c r="V355" s="565" t="str">
        <f>IF($B355=Statistika!$F$63,'Help-list'!$BH354*'Help-list'!$V$6,IF($B355=Statistika!$F$64,'Help-list'!$BH354*'Help-list'!$V$7,IF($B355=Statistika!$F$65,'Help-list'!$BH354*'Help-list'!$V$8,IF($B355=Statistika!$F$66,'Help-list'!$BH354*'Help-list'!$V$9,IF($B355=Statistika!$F$67,'Help-list'!$BH354*'Help-list'!$V$10,IF($B355=Statistika!$F$68,'Help-list'!$BH354*'Help-list'!$V$11,IF($B355=Statistika!$F$69,'Help-list'!$BH354*'Help-list'!$V$12,IF($B355=Statistika!$F$70,'Help-list'!$BH354*'Help-list'!$V$13,""))))))))</f>
        <v/>
      </c>
      <c r="W355" s="566"/>
      <c r="X355" s="567"/>
      <c r="Y355" s="567"/>
      <c r="Z355" s="567"/>
      <c r="AA355" s="567"/>
      <c r="AB355" s="567"/>
      <c r="AC355" s="567"/>
      <c r="AD355" s="567"/>
      <c r="AE355" s="347"/>
      <c r="AF355" s="568"/>
    </row>
    <row r="356" spans="1:32">
      <c r="A356" s="38"/>
      <c r="B356" s="10"/>
      <c r="C356" s="555"/>
      <c r="D356" s="556"/>
      <c r="E356" s="555"/>
      <c r="F356" s="28"/>
      <c r="G356" s="557" t="str">
        <f t="shared" si="14"/>
        <v/>
      </c>
      <c r="H356" s="558"/>
      <c r="I356" s="542"/>
      <c r="J356" s="10"/>
      <c r="K356" s="559"/>
      <c r="L356" s="559"/>
      <c r="M356" s="559"/>
      <c r="N356" s="560" t="str">
        <f>IF($B356=Statistika!$F$63,'Help-list'!$BD355*'Help-list'!$V$6,IF($B356=Statistika!$F$64,'Help-list'!$BD355*'Help-list'!$V$7,IF($B356=Statistika!$F$65,'Help-list'!$BD355*'Help-list'!$V$8,IF($B356=Statistika!$F$66,'Help-list'!$BD355*'Help-list'!$V$9,IF($B356=Statistika!$F$67,'Help-list'!$BD355*'Help-list'!$V$10,IF($B356=Statistika!$F$68,'Help-list'!$BD355*'Help-list'!$V$11,IF($B356=Statistika!$F$69,'Help-list'!$BD355*'Help-list'!$V$12,IF($B356=Statistika!$F$70,'Help-list'!$BD355*'Help-list'!$V$13,""))))))))</f>
        <v/>
      </c>
      <c r="O356" s="559"/>
      <c r="P356" s="561" t="str">
        <f>IF($B356=Statistika!$F$63,'Help-list'!$BE355*'Help-list'!$V$6,IF($B356=Statistika!$F$64,'Help-list'!$BE355*'Help-list'!$V$7,IF($B356=Statistika!$F$65,'Help-list'!$BE355*'Help-list'!$V$8,IF($B356=Statistika!$F$66,'Help-list'!$BE355*'Help-list'!$V$9,IF($B356=Statistika!$F$67,'Help-list'!$BE355*'Help-list'!$V$10,IF($B356=Statistika!$F$68,'Help-list'!$BE355*'Help-list'!$V$11,IF($B356=Statistika!$F$69,'Help-list'!$BE355*'Help-list'!$V$12,IF($B356=Statistika!$F$70,'Help-list'!$BE355*'Help-list'!$V$13,""))))))))</f>
        <v/>
      </c>
      <c r="Q356" s="562" t="str">
        <f t="shared" si="13"/>
        <v/>
      </c>
      <c r="R356" s="563" t="str">
        <f>IF($B356=Statistika!$F$63,'Help-list'!$BF355*'Help-list'!$V$6,IF($B356=Statistika!$F$64,'Help-list'!$BF355*'Help-list'!$V$7,IF($B356=Statistika!$F$65,'Help-list'!$BF355*'Help-list'!$V$8,IF($B356=Statistika!$F$66,'Help-list'!$BF355*'Help-list'!$V$9,IF($B356=Statistika!$F$67,'Help-list'!$BF355*'Help-list'!$V$10,IF($B356=Statistika!$F$68,'Help-list'!$BF355*'Help-list'!$V$11,IF($B356=Statistika!$F$69,'Help-list'!$BF355*'Help-list'!$V$12,IF($B356=Statistika!$F$70,'Help-list'!$BF355*'Help-list'!$V$13,""))))))))</f>
        <v/>
      </c>
      <c r="S356" s="564"/>
      <c r="T356" s="565" t="str">
        <f>IF($B356=Statistika!$F$63,'Help-list'!$BG355*'Help-list'!$V$6,IF($B356=Statistika!$F$64,'Help-list'!$BG355*'Help-list'!$V$7,IF($B356=Statistika!$F$65,'Help-list'!$BG355*'Help-list'!$V$8,IF($B356=Statistika!$F$66,'Help-list'!$BG355*'Help-list'!$V$9,IF($B356=Statistika!$F$67,'Help-list'!$BG355*'Help-list'!$V$10,IF($B356=Statistika!$F$68,'Help-list'!$BG355*'Help-list'!$V$11,IF($B356=Statistika!$F$69,'Help-list'!$BG355*'Help-list'!$V$12,IF($B356=Statistika!$F$70,'Help-list'!$BG355*'Help-list'!$V$13,""))))))))</f>
        <v/>
      </c>
      <c r="U356" s="564"/>
      <c r="V356" s="565" t="str">
        <f>IF($B356=Statistika!$F$63,'Help-list'!$BH355*'Help-list'!$V$6,IF($B356=Statistika!$F$64,'Help-list'!$BH355*'Help-list'!$V$7,IF($B356=Statistika!$F$65,'Help-list'!$BH355*'Help-list'!$V$8,IF($B356=Statistika!$F$66,'Help-list'!$BH355*'Help-list'!$V$9,IF($B356=Statistika!$F$67,'Help-list'!$BH355*'Help-list'!$V$10,IF($B356=Statistika!$F$68,'Help-list'!$BH355*'Help-list'!$V$11,IF($B356=Statistika!$F$69,'Help-list'!$BH355*'Help-list'!$V$12,IF($B356=Statistika!$F$70,'Help-list'!$BH355*'Help-list'!$V$13,""))))))))</f>
        <v/>
      </c>
      <c r="W356" s="566"/>
      <c r="X356" s="567"/>
      <c r="Y356" s="567"/>
      <c r="Z356" s="567"/>
      <c r="AA356" s="567"/>
      <c r="AB356" s="567"/>
      <c r="AC356" s="567"/>
      <c r="AD356" s="567"/>
      <c r="AE356" s="347"/>
      <c r="AF356" s="568"/>
    </row>
    <row r="357" spans="1:32">
      <c r="A357" s="38"/>
      <c r="B357" s="10"/>
      <c r="C357" s="555"/>
      <c r="D357" s="556"/>
      <c r="E357" s="555"/>
      <c r="F357" s="28"/>
      <c r="G357" s="557" t="str">
        <f t="shared" si="14"/>
        <v/>
      </c>
      <c r="H357" s="558"/>
      <c r="I357" s="542"/>
      <c r="J357" s="10"/>
      <c r="K357" s="559"/>
      <c r="L357" s="559"/>
      <c r="M357" s="559"/>
      <c r="N357" s="560" t="str">
        <f>IF($B357=Statistika!$F$63,'Help-list'!$BD356*'Help-list'!$V$6,IF($B357=Statistika!$F$64,'Help-list'!$BD356*'Help-list'!$V$7,IF($B357=Statistika!$F$65,'Help-list'!$BD356*'Help-list'!$V$8,IF($B357=Statistika!$F$66,'Help-list'!$BD356*'Help-list'!$V$9,IF($B357=Statistika!$F$67,'Help-list'!$BD356*'Help-list'!$V$10,IF($B357=Statistika!$F$68,'Help-list'!$BD356*'Help-list'!$V$11,IF($B357=Statistika!$F$69,'Help-list'!$BD356*'Help-list'!$V$12,IF($B357=Statistika!$F$70,'Help-list'!$BD356*'Help-list'!$V$13,""))))))))</f>
        <v/>
      </c>
      <c r="O357" s="559"/>
      <c r="P357" s="561" t="str">
        <f>IF($B357=Statistika!$F$63,'Help-list'!$BE356*'Help-list'!$V$6,IF($B357=Statistika!$F$64,'Help-list'!$BE356*'Help-list'!$V$7,IF($B357=Statistika!$F$65,'Help-list'!$BE356*'Help-list'!$V$8,IF($B357=Statistika!$F$66,'Help-list'!$BE356*'Help-list'!$V$9,IF($B357=Statistika!$F$67,'Help-list'!$BE356*'Help-list'!$V$10,IF($B357=Statistika!$F$68,'Help-list'!$BE356*'Help-list'!$V$11,IF($B357=Statistika!$F$69,'Help-list'!$BE356*'Help-list'!$V$12,IF($B357=Statistika!$F$70,'Help-list'!$BE356*'Help-list'!$V$13,""))))))))</f>
        <v/>
      </c>
      <c r="Q357" s="562" t="str">
        <f t="shared" si="13"/>
        <v/>
      </c>
      <c r="R357" s="563" t="str">
        <f>IF($B357=Statistika!$F$63,'Help-list'!$BF356*'Help-list'!$V$6,IF($B357=Statistika!$F$64,'Help-list'!$BF356*'Help-list'!$V$7,IF($B357=Statistika!$F$65,'Help-list'!$BF356*'Help-list'!$V$8,IF($B357=Statistika!$F$66,'Help-list'!$BF356*'Help-list'!$V$9,IF($B357=Statistika!$F$67,'Help-list'!$BF356*'Help-list'!$V$10,IF($B357=Statistika!$F$68,'Help-list'!$BF356*'Help-list'!$V$11,IF($B357=Statistika!$F$69,'Help-list'!$BF356*'Help-list'!$V$12,IF($B357=Statistika!$F$70,'Help-list'!$BF356*'Help-list'!$V$13,""))))))))</f>
        <v/>
      </c>
      <c r="S357" s="564"/>
      <c r="T357" s="565" t="str">
        <f>IF($B357=Statistika!$F$63,'Help-list'!$BG356*'Help-list'!$V$6,IF($B357=Statistika!$F$64,'Help-list'!$BG356*'Help-list'!$V$7,IF($B357=Statistika!$F$65,'Help-list'!$BG356*'Help-list'!$V$8,IF($B357=Statistika!$F$66,'Help-list'!$BG356*'Help-list'!$V$9,IF($B357=Statistika!$F$67,'Help-list'!$BG356*'Help-list'!$V$10,IF($B357=Statistika!$F$68,'Help-list'!$BG356*'Help-list'!$V$11,IF($B357=Statistika!$F$69,'Help-list'!$BG356*'Help-list'!$V$12,IF($B357=Statistika!$F$70,'Help-list'!$BG356*'Help-list'!$V$13,""))))))))</f>
        <v/>
      </c>
      <c r="U357" s="564"/>
      <c r="V357" s="565" t="str">
        <f>IF($B357=Statistika!$F$63,'Help-list'!$BH356*'Help-list'!$V$6,IF($B357=Statistika!$F$64,'Help-list'!$BH356*'Help-list'!$V$7,IF($B357=Statistika!$F$65,'Help-list'!$BH356*'Help-list'!$V$8,IF($B357=Statistika!$F$66,'Help-list'!$BH356*'Help-list'!$V$9,IF($B357=Statistika!$F$67,'Help-list'!$BH356*'Help-list'!$V$10,IF($B357=Statistika!$F$68,'Help-list'!$BH356*'Help-list'!$V$11,IF($B357=Statistika!$F$69,'Help-list'!$BH356*'Help-list'!$V$12,IF($B357=Statistika!$F$70,'Help-list'!$BH356*'Help-list'!$V$13,""))))))))</f>
        <v/>
      </c>
      <c r="W357" s="566"/>
      <c r="X357" s="567"/>
      <c r="Y357" s="567"/>
      <c r="Z357" s="567"/>
      <c r="AA357" s="567"/>
      <c r="AB357" s="567"/>
      <c r="AC357" s="567"/>
      <c r="AD357" s="567"/>
      <c r="AE357" s="347"/>
      <c r="AF357" s="568"/>
    </row>
    <row r="358" spans="1:32">
      <c r="A358" s="38"/>
      <c r="B358" s="10"/>
      <c r="C358" s="555"/>
      <c r="D358" s="556"/>
      <c r="E358" s="555"/>
      <c r="F358" s="28"/>
      <c r="G358" s="557" t="str">
        <f t="shared" si="14"/>
        <v/>
      </c>
      <c r="H358" s="558"/>
      <c r="I358" s="542"/>
      <c r="J358" s="10"/>
      <c r="K358" s="559"/>
      <c r="L358" s="559"/>
      <c r="M358" s="559"/>
      <c r="N358" s="560" t="str">
        <f>IF($B358=Statistika!$F$63,'Help-list'!$BD357*'Help-list'!$V$6,IF($B358=Statistika!$F$64,'Help-list'!$BD357*'Help-list'!$V$7,IF($B358=Statistika!$F$65,'Help-list'!$BD357*'Help-list'!$V$8,IF($B358=Statistika!$F$66,'Help-list'!$BD357*'Help-list'!$V$9,IF($B358=Statistika!$F$67,'Help-list'!$BD357*'Help-list'!$V$10,IF($B358=Statistika!$F$68,'Help-list'!$BD357*'Help-list'!$V$11,IF($B358=Statistika!$F$69,'Help-list'!$BD357*'Help-list'!$V$12,IF($B358=Statistika!$F$70,'Help-list'!$BD357*'Help-list'!$V$13,""))))))))</f>
        <v/>
      </c>
      <c r="O358" s="559"/>
      <c r="P358" s="561" t="str">
        <f>IF($B358=Statistika!$F$63,'Help-list'!$BE357*'Help-list'!$V$6,IF($B358=Statistika!$F$64,'Help-list'!$BE357*'Help-list'!$V$7,IF($B358=Statistika!$F$65,'Help-list'!$BE357*'Help-list'!$V$8,IF($B358=Statistika!$F$66,'Help-list'!$BE357*'Help-list'!$V$9,IF($B358=Statistika!$F$67,'Help-list'!$BE357*'Help-list'!$V$10,IF($B358=Statistika!$F$68,'Help-list'!$BE357*'Help-list'!$V$11,IF($B358=Statistika!$F$69,'Help-list'!$BE357*'Help-list'!$V$12,IF($B358=Statistika!$F$70,'Help-list'!$BE357*'Help-list'!$V$13,""))))))))</f>
        <v/>
      </c>
      <c r="Q358" s="562" t="str">
        <f t="shared" si="13"/>
        <v/>
      </c>
      <c r="R358" s="563" t="str">
        <f>IF($B358=Statistika!$F$63,'Help-list'!$BF357*'Help-list'!$V$6,IF($B358=Statistika!$F$64,'Help-list'!$BF357*'Help-list'!$V$7,IF($B358=Statistika!$F$65,'Help-list'!$BF357*'Help-list'!$V$8,IF($B358=Statistika!$F$66,'Help-list'!$BF357*'Help-list'!$V$9,IF($B358=Statistika!$F$67,'Help-list'!$BF357*'Help-list'!$V$10,IF($B358=Statistika!$F$68,'Help-list'!$BF357*'Help-list'!$V$11,IF($B358=Statistika!$F$69,'Help-list'!$BF357*'Help-list'!$V$12,IF($B358=Statistika!$F$70,'Help-list'!$BF357*'Help-list'!$V$13,""))))))))</f>
        <v/>
      </c>
      <c r="S358" s="564"/>
      <c r="T358" s="565" t="str">
        <f>IF($B358=Statistika!$F$63,'Help-list'!$BG357*'Help-list'!$V$6,IF($B358=Statistika!$F$64,'Help-list'!$BG357*'Help-list'!$V$7,IF($B358=Statistika!$F$65,'Help-list'!$BG357*'Help-list'!$V$8,IF($B358=Statistika!$F$66,'Help-list'!$BG357*'Help-list'!$V$9,IF($B358=Statistika!$F$67,'Help-list'!$BG357*'Help-list'!$V$10,IF($B358=Statistika!$F$68,'Help-list'!$BG357*'Help-list'!$V$11,IF($B358=Statistika!$F$69,'Help-list'!$BG357*'Help-list'!$V$12,IF($B358=Statistika!$F$70,'Help-list'!$BG357*'Help-list'!$V$13,""))))))))</f>
        <v/>
      </c>
      <c r="U358" s="564"/>
      <c r="V358" s="565" t="str">
        <f>IF($B358=Statistika!$F$63,'Help-list'!$BH357*'Help-list'!$V$6,IF($B358=Statistika!$F$64,'Help-list'!$BH357*'Help-list'!$V$7,IF($B358=Statistika!$F$65,'Help-list'!$BH357*'Help-list'!$V$8,IF($B358=Statistika!$F$66,'Help-list'!$BH357*'Help-list'!$V$9,IF($B358=Statistika!$F$67,'Help-list'!$BH357*'Help-list'!$V$10,IF($B358=Statistika!$F$68,'Help-list'!$BH357*'Help-list'!$V$11,IF($B358=Statistika!$F$69,'Help-list'!$BH357*'Help-list'!$V$12,IF($B358=Statistika!$F$70,'Help-list'!$BH357*'Help-list'!$V$13,""))))))))</f>
        <v/>
      </c>
      <c r="W358" s="566"/>
      <c r="X358" s="567"/>
      <c r="Y358" s="567"/>
      <c r="Z358" s="567"/>
      <c r="AA358" s="567"/>
      <c r="AB358" s="567"/>
      <c r="AC358" s="567"/>
      <c r="AD358" s="567"/>
      <c r="AE358" s="347"/>
      <c r="AF358" s="568"/>
    </row>
    <row r="359" spans="1:32">
      <c r="A359" s="38"/>
      <c r="B359" s="10"/>
      <c r="C359" s="555"/>
      <c r="D359" s="556"/>
      <c r="E359" s="555"/>
      <c r="F359" s="28"/>
      <c r="G359" s="557" t="str">
        <f t="shared" si="14"/>
        <v/>
      </c>
      <c r="H359" s="558"/>
      <c r="I359" s="542"/>
      <c r="J359" s="10"/>
      <c r="K359" s="559"/>
      <c r="L359" s="559"/>
      <c r="M359" s="559"/>
      <c r="N359" s="560" t="str">
        <f>IF($B359=Statistika!$F$63,'Help-list'!$BD358*'Help-list'!$V$6,IF($B359=Statistika!$F$64,'Help-list'!$BD358*'Help-list'!$V$7,IF($B359=Statistika!$F$65,'Help-list'!$BD358*'Help-list'!$V$8,IF($B359=Statistika!$F$66,'Help-list'!$BD358*'Help-list'!$V$9,IF($B359=Statistika!$F$67,'Help-list'!$BD358*'Help-list'!$V$10,IF($B359=Statistika!$F$68,'Help-list'!$BD358*'Help-list'!$V$11,IF($B359=Statistika!$F$69,'Help-list'!$BD358*'Help-list'!$V$12,IF($B359=Statistika!$F$70,'Help-list'!$BD358*'Help-list'!$V$13,""))))))))</f>
        <v/>
      </c>
      <c r="O359" s="559"/>
      <c r="P359" s="561" t="str">
        <f>IF($B359=Statistika!$F$63,'Help-list'!$BE358*'Help-list'!$V$6,IF($B359=Statistika!$F$64,'Help-list'!$BE358*'Help-list'!$V$7,IF($B359=Statistika!$F$65,'Help-list'!$BE358*'Help-list'!$V$8,IF($B359=Statistika!$F$66,'Help-list'!$BE358*'Help-list'!$V$9,IF($B359=Statistika!$F$67,'Help-list'!$BE358*'Help-list'!$V$10,IF($B359=Statistika!$F$68,'Help-list'!$BE358*'Help-list'!$V$11,IF($B359=Statistika!$F$69,'Help-list'!$BE358*'Help-list'!$V$12,IF($B359=Statistika!$F$70,'Help-list'!$BE358*'Help-list'!$V$13,""))))))))</f>
        <v/>
      </c>
      <c r="Q359" s="562" t="str">
        <f t="shared" si="13"/>
        <v/>
      </c>
      <c r="R359" s="563" t="str">
        <f>IF($B359=Statistika!$F$63,'Help-list'!$BF358*'Help-list'!$V$6,IF($B359=Statistika!$F$64,'Help-list'!$BF358*'Help-list'!$V$7,IF($B359=Statistika!$F$65,'Help-list'!$BF358*'Help-list'!$V$8,IF($B359=Statistika!$F$66,'Help-list'!$BF358*'Help-list'!$V$9,IF($B359=Statistika!$F$67,'Help-list'!$BF358*'Help-list'!$V$10,IF($B359=Statistika!$F$68,'Help-list'!$BF358*'Help-list'!$V$11,IF($B359=Statistika!$F$69,'Help-list'!$BF358*'Help-list'!$V$12,IF($B359=Statistika!$F$70,'Help-list'!$BF358*'Help-list'!$V$13,""))))))))</f>
        <v/>
      </c>
      <c r="S359" s="564"/>
      <c r="T359" s="565" t="str">
        <f>IF($B359=Statistika!$F$63,'Help-list'!$BG358*'Help-list'!$V$6,IF($B359=Statistika!$F$64,'Help-list'!$BG358*'Help-list'!$V$7,IF($B359=Statistika!$F$65,'Help-list'!$BG358*'Help-list'!$V$8,IF($B359=Statistika!$F$66,'Help-list'!$BG358*'Help-list'!$V$9,IF($B359=Statistika!$F$67,'Help-list'!$BG358*'Help-list'!$V$10,IF($B359=Statistika!$F$68,'Help-list'!$BG358*'Help-list'!$V$11,IF($B359=Statistika!$F$69,'Help-list'!$BG358*'Help-list'!$V$12,IF($B359=Statistika!$F$70,'Help-list'!$BG358*'Help-list'!$V$13,""))))))))</f>
        <v/>
      </c>
      <c r="U359" s="564"/>
      <c r="V359" s="565" t="str">
        <f>IF($B359=Statistika!$F$63,'Help-list'!$BH358*'Help-list'!$V$6,IF($B359=Statistika!$F$64,'Help-list'!$BH358*'Help-list'!$V$7,IF($B359=Statistika!$F$65,'Help-list'!$BH358*'Help-list'!$V$8,IF($B359=Statistika!$F$66,'Help-list'!$BH358*'Help-list'!$V$9,IF($B359=Statistika!$F$67,'Help-list'!$BH358*'Help-list'!$V$10,IF($B359=Statistika!$F$68,'Help-list'!$BH358*'Help-list'!$V$11,IF($B359=Statistika!$F$69,'Help-list'!$BH358*'Help-list'!$V$12,IF($B359=Statistika!$F$70,'Help-list'!$BH358*'Help-list'!$V$13,""))))))))</f>
        <v/>
      </c>
      <c r="W359" s="566"/>
      <c r="X359" s="567"/>
      <c r="Y359" s="567"/>
      <c r="Z359" s="567"/>
      <c r="AA359" s="567"/>
      <c r="AB359" s="567"/>
      <c r="AC359" s="567"/>
      <c r="AD359" s="567"/>
      <c r="AE359" s="347"/>
      <c r="AF359" s="568"/>
    </row>
    <row r="360" spans="1:32">
      <c r="A360" s="38"/>
      <c r="B360" s="10"/>
      <c r="C360" s="555"/>
      <c r="D360" s="556"/>
      <c r="E360" s="555"/>
      <c r="F360" s="28"/>
      <c r="G360" s="557" t="str">
        <f t="shared" si="14"/>
        <v/>
      </c>
      <c r="H360" s="558"/>
      <c r="I360" s="542"/>
      <c r="J360" s="10"/>
      <c r="K360" s="559"/>
      <c r="L360" s="559"/>
      <c r="M360" s="559"/>
      <c r="N360" s="560" t="str">
        <f>IF($B360=Statistika!$F$63,'Help-list'!$BD359*'Help-list'!$V$6,IF($B360=Statistika!$F$64,'Help-list'!$BD359*'Help-list'!$V$7,IF($B360=Statistika!$F$65,'Help-list'!$BD359*'Help-list'!$V$8,IF($B360=Statistika!$F$66,'Help-list'!$BD359*'Help-list'!$V$9,IF($B360=Statistika!$F$67,'Help-list'!$BD359*'Help-list'!$V$10,IF($B360=Statistika!$F$68,'Help-list'!$BD359*'Help-list'!$V$11,IF($B360=Statistika!$F$69,'Help-list'!$BD359*'Help-list'!$V$12,IF($B360=Statistika!$F$70,'Help-list'!$BD359*'Help-list'!$V$13,""))))))))</f>
        <v/>
      </c>
      <c r="O360" s="559"/>
      <c r="P360" s="561" t="str">
        <f>IF($B360=Statistika!$F$63,'Help-list'!$BE359*'Help-list'!$V$6,IF($B360=Statistika!$F$64,'Help-list'!$BE359*'Help-list'!$V$7,IF($B360=Statistika!$F$65,'Help-list'!$BE359*'Help-list'!$V$8,IF($B360=Statistika!$F$66,'Help-list'!$BE359*'Help-list'!$V$9,IF($B360=Statistika!$F$67,'Help-list'!$BE359*'Help-list'!$V$10,IF($B360=Statistika!$F$68,'Help-list'!$BE359*'Help-list'!$V$11,IF($B360=Statistika!$F$69,'Help-list'!$BE359*'Help-list'!$V$12,IF($B360=Statistika!$F$70,'Help-list'!$BE359*'Help-list'!$V$13,""))))))))</f>
        <v/>
      </c>
      <c r="Q360" s="562" t="str">
        <f t="shared" si="13"/>
        <v/>
      </c>
      <c r="R360" s="563" t="str">
        <f>IF($B360=Statistika!$F$63,'Help-list'!$BF359*'Help-list'!$V$6,IF($B360=Statistika!$F$64,'Help-list'!$BF359*'Help-list'!$V$7,IF($B360=Statistika!$F$65,'Help-list'!$BF359*'Help-list'!$V$8,IF($B360=Statistika!$F$66,'Help-list'!$BF359*'Help-list'!$V$9,IF($B360=Statistika!$F$67,'Help-list'!$BF359*'Help-list'!$V$10,IF($B360=Statistika!$F$68,'Help-list'!$BF359*'Help-list'!$V$11,IF($B360=Statistika!$F$69,'Help-list'!$BF359*'Help-list'!$V$12,IF($B360=Statistika!$F$70,'Help-list'!$BF359*'Help-list'!$V$13,""))))))))</f>
        <v/>
      </c>
      <c r="S360" s="564"/>
      <c r="T360" s="565" t="str">
        <f>IF($B360=Statistika!$F$63,'Help-list'!$BG359*'Help-list'!$V$6,IF($B360=Statistika!$F$64,'Help-list'!$BG359*'Help-list'!$V$7,IF($B360=Statistika!$F$65,'Help-list'!$BG359*'Help-list'!$V$8,IF($B360=Statistika!$F$66,'Help-list'!$BG359*'Help-list'!$V$9,IF($B360=Statistika!$F$67,'Help-list'!$BG359*'Help-list'!$V$10,IF($B360=Statistika!$F$68,'Help-list'!$BG359*'Help-list'!$V$11,IF($B360=Statistika!$F$69,'Help-list'!$BG359*'Help-list'!$V$12,IF($B360=Statistika!$F$70,'Help-list'!$BG359*'Help-list'!$V$13,""))))))))</f>
        <v/>
      </c>
      <c r="U360" s="564"/>
      <c r="V360" s="565" t="str">
        <f>IF($B360=Statistika!$F$63,'Help-list'!$BH359*'Help-list'!$V$6,IF($B360=Statistika!$F$64,'Help-list'!$BH359*'Help-list'!$V$7,IF($B360=Statistika!$F$65,'Help-list'!$BH359*'Help-list'!$V$8,IF($B360=Statistika!$F$66,'Help-list'!$BH359*'Help-list'!$V$9,IF($B360=Statistika!$F$67,'Help-list'!$BH359*'Help-list'!$V$10,IF($B360=Statistika!$F$68,'Help-list'!$BH359*'Help-list'!$V$11,IF($B360=Statistika!$F$69,'Help-list'!$BH359*'Help-list'!$V$12,IF($B360=Statistika!$F$70,'Help-list'!$BH359*'Help-list'!$V$13,""))))))))</f>
        <v/>
      </c>
      <c r="W360" s="566"/>
      <c r="X360" s="567"/>
      <c r="Y360" s="567"/>
      <c r="Z360" s="567"/>
      <c r="AA360" s="567"/>
      <c r="AB360" s="567"/>
      <c r="AC360" s="567"/>
      <c r="AD360" s="567"/>
      <c r="AE360" s="347"/>
      <c r="AF360" s="568"/>
    </row>
    <row r="361" spans="1:32">
      <c r="A361" s="38"/>
      <c r="B361" s="10"/>
      <c r="C361" s="555"/>
      <c r="D361" s="556"/>
      <c r="E361" s="555"/>
      <c r="F361" s="28"/>
      <c r="G361" s="557" t="str">
        <f t="shared" si="14"/>
        <v/>
      </c>
      <c r="H361" s="558"/>
      <c r="I361" s="542"/>
      <c r="J361" s="10"/>
      <c r="K361" s="559"/>
      <c r="L361" s="559"/>
      <c r="M361" s="559"/>
      <c r="N361" s="560" t="str">
        <f>IF($B361=Statistika!$F$63,'Help-list'!$BD360*'Help-list'!$V$6,IF($B361=Statistika!$F$64,'Help-list'!$BD360*'Help-list'!$V$7,IF($B361=Statistika!$F$65,'Help-list'!$BD360*'Help-list'!$V$8,IF($B361=Statistika!$F$66,'Help-list'!$BD360*'Help-list'!$V$9,IF($B361=Statistika!$F$67,'Help-list'!$BD360*'Help-list'!$V$10,IF($B361=Statistika!$F$68,'Help-list'!$BD360*'Help-list'!$V$11,IF($B361=Statistika!$F$69,'Help-list'!$BD360*'Help-list'!$V$12,IF($B361=Statistika!$F$70,'Help-list'!$BD360*'Help-list'!$V$13,""))))))))</f>
        <v/>
      </c>
      <c r="O361" s="559"/>
      <c r="P361" s="561" t="str">
        <f>IF($B361=Statistika!$F$63,'Help-list'!$BE360*'Help-list'!$V$6,IF($B361=Statistika!$F$64,'Help-list'!$BE360*'Help-list'!$V$7,IF($B361=Statistika!$F$65,'Help-list'!$BE360*'Help-list'!$V$8,IF($B361=Statistika!$F$66,'Help-list'!$BE360*'Help-list'!$V$9,IF($B361=Statistika!$F$67,'Help-list'!$BE360*'Help-list'!$V$10,IF($B361=Statistika!$F$68,'Help-list'!$BE360*'Help-list'!$V$11,IF($B361=Statistika!$F$69,'Help-list'!$BE360*'Help-list'!$V$12,IF($B361=Statistika!$F$70,'Help-list'!$BE360*'Help-list'!$V$13,""))))))))</f>
        <v/>
      </c>
      <c r="Q361" s="562" t="str">
        <f t="shared" si="13"/>
        <v/>
      </c>
      <c r="R361" s="563" t="str">
        <f>IF($B361=Statistika!$F$63,'Help-list'!$BF360*'Help-list'!$V$6,IF($B361=Statistika!$F$64,'Help-list'!$BF360*'Help-list'!$V$7,IF($B361=Statistika!$F$65,'Help-list'!$BF360*'Help-list'!$V$8,IF($B361=Statistika!$F$66,'Help-list'!$BF360*'Help-list'!$V$9,IF($B361=Statistika!$F$67,'Help-list'!$BF360*'Help-list'!$V$10,IF($B361=Statistika!$F$68,'Help-list'!$BF360*'Help-list'!$V$11,IF($B361=Statistika!$F$69,'Help-list'!$BF360*'Help-list'!$V$12,IF($B361=Statistika!$F$70,'Help-list'!$BF360*'Help-list'!$V$13,""))))))))</f>
        <v/>
      </c>
      <c r="S361" s="564"/>
      <c r="T361" s="565" t="str">
        <f>IF($B361=Statistika!$F$63,'Help-list'!$BG360*'Help-list'!$V$6,IF($B361=Statistika!$F$64,'Help-list'!$BG360*'Help-list'!$V$7,IF($B361=Statistika!$F$65,'Help-list'!$BG360*'Help-list'!$V$8,IF($B361=Statistika!$F$66,'Help-list'!$BG360*'Help-list'!$V$9,IF($B361=Statistika!$F$67,'Help-list'!$BG360*'Help-list'!$V$10,IF($B361=Statistika!$F$68,'Help-list'!$BG360*'Help-list'!$V$11,IF($B361=Statistika!$F$69,'Help-list'!$BG360*'Help-list'!$V$12,IF($B361=Statistika!$F$70,'Help-list'!$BG360*'Help-list'!$V$13,""))))))))</f>
        <v/>
      </c>
      <c r="U361" s="564"/>
      <c r="V361" s="565" t="str">
        <f>IF($B361=Statistika!$F$63,'Help-list'!$BH360*'Help-list'!$V$6,IF($B361=Statistika!$F$64,'Help-list'!$BH360*'Help-list'!$V$7,IF($B361=Statistika!$F$65,'Help-list'!$BH360*'Help-list'!$V$8,IF($B361=Statistika!$F$66,'Help-list'!$BH360*'Help-list'!$V$9,IF($B361=Statistika!$F$67,'Help-list'!$BH360*'Help-list'!$V$10,IF($B361=Statistika!$F$68,'Help-list'!$BH360*'Help-list'!$V$11,IF($B361=Statistika!$F$69,'Help-list'!$BH360*'Help-list'!$V$12,IF($B361=Statistika!$F$70,'Help-list'!$BH360*'Help-list'!$V$13,""))))))))</f>
        <v/>
      </c>
      <c r="W361" s="566"/>
      <c r="X361" s="567"/>
      <c r="Y361" s="567"/>
      <c r="Z361" s="567"/>
      <c r="AA361" s="567"/>
      <c r="AB361" s="567"/>
      <c r="AC361" s="567"/>
      <c r="AD361" s="567"/>
      <c r="AE361" s="347"/>
      <c r="AF361" s="568"/>
    </row>
    <row r="362" spans="1:32">
      <c r="A362" s="38"/>
      <c r="B362" s="10"/>
      <c r="C362" s="555"/>
      <c r="D362" s="556"/>
      <c r="E362" s="555"/>
      <c r="F362" s="28"/>
      <c r="G362" s="557" t="str">
        <f t="shared" si="14"/>
        <v/>
      </c>
      <c r="H362" s="558"/>
      <c r="I362" s="542"/>
      <c r="J362" s="10"/>
      <c r="K362" s="559"/>
      <c r="L362" s="559"/>
      <c r="M362" s="559"/>
      <c r="N362" s="560" t="str">
        <f>IF($B362=Statistika!$F$63,'Help-list'!$BD361*'Help-list'!$V$6,IF($B362=Statistika!$F$64,'Help-list'!$BD361*'Help-list'!$V$7,IF($B362=Statistika!$F$65,'Help-list'!$BD361*'Help-list'!$V$8,IF($B362=Statistika!$F$66,'Help-list'!$BD361*'Help-list'!$V$9,IF($B362=Statistika!$F$67,'Help-list'!$BD361*'Help-list'!$V$10,IF($B362=Statistika!$F$68,'Help-list'!$BD361*'Help-list'!$V$11,IF($B362=Statistika!$F$69,'Help-list'!$BD361*'Help-list'!$V$12,IF($B362=Statistika!$F$70,'Help-list'!$BD361*'Help-list'!$V$13,""))))))))</f>
        <v/>
      </c>
      <c r="O362" s="559"/>
      <c r="P362" s="561" t="str">
        <f>IF($B362=Statistika!$F$63,'Help-list'!$BE361*'Help-list'!$V$6,IF($B362=Statistika!$F$64,'Help-list'!$BE361*'Help-list'!$V$7,IF($B362=Statistika!$F$65,'Help-list'!$BE361*'Help-list'!$V$8,IF($B362=Statistika!$F$66,'Help-list'!$BE361*'Help-list'!$V$9,IF($B362=Statistika!$F$67,'Help-list'!$BE361*'Help-list'!$V$10,IF($B362=Statistika!$F$68,'Help-list'!$BE361*'Help-list'!$V$11,IF($B362=Statistika!$F$69,'Help-list'!$BE361*'Help-list'!$V$12,IF($B362=Statistika!$F$70,'Help-list'!$BE361*'Help-list'!$V$13,""))))))))</f>
        <v/>
      </c>
      <c r="Q362" s="562" t="str">
        <f t="shared" si="13"/>
        <v/>
      </c>
      <c r="R362" s="563" t="str">
        <f>IF($B362=Statistika!$F$63,'Help-list'!$BF361*'Help-list'!$V$6,IF($B362=Statistika!$F$64,'Help-list'!$BF361*'Help-list'!$V$7,IF($B362=Statistika!$F$65,'Help-list'!$BF361*'Help-list'!$V$8,IF($B362=Statistika!$F$66,'Help-list'!$BF361*'Help-list'!$V$9,IF($B362=Statistika!$F$67,'Help-list'!$BF361*'Help-list'!$V$10,IF($B362=Statistika!$F$68,'Help-list'!$BF361*'Help-list'!$V$11,IF($B362=Statistika!$F$69,'Help-list'!$BF361*'Help-list'!$V$12,IF($B362=Statistika!$F$70,'Help-list'!$BF361*'Help-list'!$V$13,""))))))))</f>
        <v/>
      </c>
      <c r="S362" s="564"/>
      <c r="T362" s="565" t="str">
        <f>IF($B362=Statistika!$F$63,'Help-list'!$BG361*'Help-list'!$V$6,IF($B362=Statistika!$F$64,'Help-list'!$BG361*'Help-list'!$V$7,IF($B362=Statistika!$F$65,'Help-list'!$BG361*'Help-list'!$V$8,IF($B362=Statistika!$F$66,'Help-list'!$BG361*'Help-list'!$V$9,IF($B362=Statistika!$F$67,'Help-list'!$BG361*'Help-list'!$V$10,IF($B362=Statistika!$F$68,'Help-list'!$BG361*'Help-list'!$V$11,IF($B362=Statistika!$F$69,'Help-list'!$BG361*'Help-list'!$V$12,IF($B362=Statistika!$F$70,'Help-list'!$BG361*'Help-list'!$V$13,""))))))))</f>
        <v/>
      </c>
      <c r="U362" s="564"/>
      <c r="V362" s="565" t="str">
        <f>IF($B362=Statistika!$F$63,'Help-list'!$BH361*'Help-list'!$V$6,IF($B362=Statistika!$F$64,'Help-list'!$BH361*'Help-list'!$V$7,IF($B362=Statistika!$F$65,'Help-list'!$BH361*'Help-list'!$V$8,IF($B362=Statistika!$F$66,'Help-list'!$BH361*'Help-list'!$V$9,IF($B362=Statistika!$F$67,'Help-list'!$BH361*'Help-list'!$V$10,IF($B362=Statistika!$F$68,'Help-list'!$BH361*'Help-list'!$V$11,IF($B362=Statistika!$F$69,'Help-list'!$BH361*'Help-list'!$V$12,IF($B362=Statistika!$F$70,'Help-list'!$BH361*'Help-list'!$V$13,""))))))))</f>
        <v/>
      </c>
      <c r="W362" s="566"/>
      <c r="X362" s="567"/>
      <c r="Y362" s="567"/>
      <c r="Z362" s="567"/>
      <c r="AA362" s="567"/>
      <c r="AB362" s="567"/>
      <c r="AC362" s="567"/>
      <c r="AD362" s="567"/>
      <c r="AE362" s="347"/>
      <c r="AF362" s="568"/>
    </row>
    <row r="363" spans="1:32">
      <c r="A363" s="38"/>
      <c r="B363" s="10"/>
      <c r="C363" s="555"/>
      <c r="D363" s="556"/>
      <c r="E363" s="555"/>
      <c r="F363" s="28"/>
      <c r="G363" s="557" t="str">
        <f t="shared" si="14"/>
        <v/>
      </c>
      <c r="H363" s="558"/>
      <c r="I363" s="542"/>
      <c r="J363" s="10"/>
      <c r="K363" s="559"/>
      <c r="L363" s="559"/>
      <c r="M363" s="559"/>
      <c r="N363" s="560" t="str">
        <f>IF($B363=Statistika!$F$63,'Help-list'!$BD362*'Help-list'!$V$6,IF($B363=Statistika!$F$64,'Help-list'!$BD362*'Help-list'!$V$7,IF($B363=Statistika!$F$65,'Help-list'!$BD362*'Help-list'!$V$8,IF($B363=Statistika!$F$66,'Help-list'!$BD362*'Help-list'!$V$9,IF($B363=Statistika!$F$67,'Help-list'!$BD362*'Help-list'!$V$10,IF($B363=Statistika!$F$68,'Help-list'!$BD362*'Help-list'!$V$11,IF($B363=Statistika!$F$69,'Help-list'!$BD362*'Help-list'!$V$12,IF($B363=Statistika!$F$70,'Help-list'!$BD362*'Help-list'!$V$13,""))))))))</f>
        <v/>
      </c>
      <c r="O363" s="559"/>
      <c r="P363" s="561" t="str">
        <f>IF($B363=Statistika!$F$63,'Help-list'!$BE362*'Help-list'!$V$6,IF($B363=Statistika!$F$64,'Help-list'!$BE362*'Help-list'!$V$7,IF($B363=Statistika!$F$65,'Help-list'!$BE362*'Help-list'!$V$8,IF($B363=Statistika!$F$66,'Help-list'!$BE362*'Help-list'!$V$9,IF($B363=Statistika!$F$67,'Help-list'!$BE362*'Help-list'!$V$10,IF($B363=Statistika!$F$68,'Help-list'!$BE362*'Help-list'!$V$11,IF($B363=Statistika!$F$69,'Help-list'!$BE362*'Help-list'!$V$12,IF($B363=Statistika!$F$70,'Help-list'!$BE362*'Help-list'!$V$13,""))))))))</f>
        <v/>
      </c>
      <c r="Q363" s="562" t="str">
        <f t="shared" si="13"/>
        <v/>
      </c>
      <c r="R363" s="563" t="str">
        <f>IF($B363=Statistika!$F$63,'Help-list'!$BF362*'Help-list'!$V$6,IF($B363=Statistika!$F$64,'Help-list'!$BF362*'Help-list'!$V$7,IF($B363=Statistika!$F$65,'Help-list'!$BF362*'Help-list'!$V$8,IF($B363=Statistika!$F$66,'Help-list'!$BF362*'Help-list'!$V$9,IF($B363=Statistika!$F$67,'Help-list'!$BF362*'Help-list'!$V$10,IF($B363=Statistika!$F$68,'Help-list'!$BF362*'Help-list'!$V$11,IF($B363=Statistika!$F$69,'Help-list'!$BF362*'Help-list'!$V$12,IF($B363=Statistika!$F$70,'Help-list'!$BF362*'Help-list'!$V$13,""))))))))</f>
        <v/>
      </c>
      <c r="S363" s="564"/>
      <c r="T363" s="565" t="str">
        <f>IF($B363=Statistika!$F$63,'Help-list'!$BG362*'Help-list'!$V$6,IF($B363=Statistika!$F$64,'Help-list'!$BG362*'Help-list'!$V$7,IF($B363=Statistika!$F$65,'Help-list'!$BG362*'Help-list'!$V$8,IF($B363=Statistika!$F$66,'Help-list'!$BG362*'Help-list'!$V$9,IF($B363=Statistika!$F$67,'Help-list'!$BG362*'Help-list'!$V$10,IF($B363=Statistika!$F$68,'Help-list'!$BG362*'Help-list'!$V$11,IF($B363=Statistika!$F$69,'Help-list'!$BG362*'Help-list'!$V$12,IF($B363=Statistika!$F$70,'Help-list'!$BG362*'Help-list'!$V$13,""))))))))</f>
        <v/>
      </c>
      <c r="U363" s="564"/>
      <c r="V363" s="565" t="str">
        <f>IF($B363=Statistika!$F$63,'Help-list'!$BH362*'Help-list'!$V$6,IF($B363=Statistika!$F$64,'Help-list'!$BH362*'Help-list'!$V$7,IF($B363=Statistika!$F$65,'Help-list'!$BH362*'Help-list'!$V$8,IF($B363=Statistika!$F$66,'Help-list'!$BH362*'Help-list'!$V$9,IF($B363=Statistika!$F$67,'Help-list'!$BH362*'Help-list'!$V$10,IF($B363=Statistika!$F$68,'Help-list'!$BH362*'Help-list'!$V$11,IF($B363=Statistika!$F$69,'Help-list'!$BH362*'Help-list'!$V$12,IF($B363=Statistika!$F$70,'Help-list'!$BH362*'Help-list'!$V$13,""))))))))</f>
        <v/>
      </c>
      <c r="W363" s="566"/>
      <c r="X363" s="567"/>
      <c r="Y363" s="567"/>
      <c r="Z363" s="567"/>
      <c r="AA363" s="567"/>
      <c r="AB363" s="567"/>
      <c r="AC363" s="567"/>
      <c r="AD363" s="567"/>
      <c r="AE363" s="347"/>
      <c r="AF363" s="568"/>
    </row>
    <row r="364" spans="1:32">
      <c r="A364" s="38"/>
      <c r="B364" s="10"/>
      <c r="C364" s="555"/>
      <c r="D364" s="556"/>
      <c r="E364" s="555"/>
      <c r="F364" s="28"/>
      <c r="G364" s="557" t="str">
        <f t="shared" si="14"/>
        <v/>
      </c>
      <c r="H364" s="558"/>
      <c r="I364" s="542"/>
      <c r="J364" s="10"/>
      <c r="K364" s="559"/>
      <c r="L364" s="559"/>
      <c r="M364" s="559"/>
      <c r="N364" s="560" t="str">
        <f>IF($B364=Statistika!$F$63,'Help-list'!$BD363*'Help-list'!$V$6,IF($B364=Statistika!$F$64,'Help-list'!$BD363*'Help-list'!$V$7,IF($B364=Statistika!$F$65,'Help-list'!$BD363*'Help-list'!$V$8,IF($B364=Statistika!$F$66,'Help-list'!$BD363*'Help-list'!$V$9,IF($B364=Statistika!$F$67,'Help-list'!$BD363*'Help-list'!$V$10,IF($B364=Statistika!$F$68,'Help-list'!$BD363*'Help-list'!$V$11,IF($B364=Statistika!$F$69,'Help-list'!$BD363*'Help-list'!$V$12,IF($B364=Statistika!$F$70,'Help-list'!$BD363*'Help-list'!$V$13,""))))))))</f>
        <v/>
      </c>
      <c r="O364" s="559"/>
      <c r="P364" s="561" t="str">
        <f>IF($B364=Statistika!$F$63,'Help-list'!$BE363*'Help-list'!$V$6,IF($B364=Statistika!$F$64,'Help-list'!$BE363*'Help-list'!$V$7,IF($B364=Statistika!$F$65,'Help-list'!$BE363*'Help-list'!$V$8,IF($B364=Statistika!$F$66,'Help-list'!$BE363*'Help-list'!$V$9,IF($B364=Statistika!$F$67,'Help-list'!$BE363*'Help-list'!$V$10,IF($B364=Statistika!$F$68,'Help-list'!$BE363*'Help-list'!$V$11,IF($B364=Statistika!$F$69,'Help-list'!$BE363*'Help-list'!$V$12,IF($B364=Statistika!$F$70,'Help-list'!$BE363*'Help-list'!$V$13,""))))))))</f>
        <v/>
      </c>
      <c r="Q364" s="562" t="str">
        <f t="shared" si="13"/>
        <v/>
      </c>
      <c r="R364" s="563" t="str">
        <f>IF($B364=Statistika!$F$63,'Help-list'!$BF363*'Help-list'!$V$6,IF($B364=Statistika!$F$64,'Help-list'!$BF363*'Help-list'!$V$7,IF($B364=Statistika!$F$65,'Help-list'!$BF363*'Help-list'!$V$8,IF($B364=Statistika!$F$66,'Help-list'!$BF363*'Help-list'!$V$9,IF($B364=Statistika!$F$67,'Help-list'!$BF363*'Help-list'!$V$10,IF($B364=Statistika!$F$68,'Help-list'!$BF363*'Help-list'!$V$11,IF($B364=Statistika!$F$69,'Help-list'!$BF363*'Help-list'!$V$12,IF($B364=Statistika!$F$70,'Help-list'!$BF363*'Help-list'!$V$13,""))))))))</f>
        <v/>
      </c>
      <c r="S364" s="564"/>
      <c r="T364" s="565" t="str">
        <f>IF($B364=Statistika!$F$63,'Help-list'!$BG363*'Help-list'!$V$6,IF($B364=Statistika!$F$64,'Help-list'!$BG363*'Help-list'!$V$7,IF($B364=Statistika!$F$65,'Help-list'!$BG363*'Help-list'!$V$8,IF($B364=Statistika!$F$66,'Help-list'!$BG363*'Help-list'!$V$9,IF($B364=Statistika!$F$67,'Help-list'!$BG363*'Help-list'!$V$10,IF($B364=Statistika!$F$68,'Help-list'!$BG363*'Help-list'!$V$11,IF($B364=Statistika!$F$69,'Help-list'!$BG363*'Help-list'!$V$12,IF($B364=Statistika!$F$70,'Help-list'!$BG363*'Help-list'!$V$13,""))))))))</f>
        <v/>
      </c>
      <c r="U364" s="564"/>
      <c r="V364" s="565" t="str">
        <f>IF($B364=Statistika!$F$63,'Help-list'!$BH363*'Help-list'!$V$6,IF($B364=Statistika!$F$64,'Help-list'!$BH363*'Help-list'!$V$7,IF($B364=Statistika!$F$65,'Help-list'!$BH363*'Help-list'!$V$8,IF($B364=Statistika!$F$66,'Help-list'!$BH363*'Help-list'!$V$9,IF($B364=Statistika!$F$67,'Help-list'!$BH363*'Help-list'!$V$10,IF($B364=Statistika!$F$68,'Help-list'!$BH363*'Help-list'!$V$11,IF($B364=Statistika!$F$69,'Help-list'!$BH363*'Help-list'!$V$12,IF($B364=Statistika!$F$70,'Help-list'!$BH363*'Help-list'!$V$13,""))))))))</f>
        <v/>
      </c>
      <c r="W364" s="566"/>
      <c r="X364" s="567"/>
      <c r="Y364" s="567"/>
      <c r="Z364" s="567"/>
      <c r="AA364" s="567"/>
      <c r="AB364" s="567"/>
      <c r="AC364" s="567"/>
      <c r="AD364" s="567"/>
      <c r="AE364" s="347"/>
      <c r="AF364" s="568"/>
    </row>
    <row r="365" spans="1:32">
      <c r="A365" s="38"/>
      <c r="B365" s="10"/>
      <c r="C365" s="555"/>
      <c r="D365" s="556"/>
      <c r="E365" s="555"/>
      <c r="F365" s="28"/>
      <c r="G365" s="557" t="str">
        <f t="shared" si="14"/>
        <v/>
      </c>
      <c r="H365" s="558"/>
      <c r="I365" s="542"/>
      <c r="J365" s="10"/>
      <c r="K365" s="559"/>
      <c r="L365" s="559"/>
      <c r="M365" s="559"/>
      <c r="N365" s="560" t="str">
        <f>IF($B365=Statistika!$F$63,'Help-list'!$BD364*'Help-list'!$V$6,IF($B365=Statistika!$F$64,'Help-list'!$BD364*'Help-list'!$V$7,IF($B365=Statistika!$F$65,'Help-list'!$BD364*'Help-list'!$V$8,IF($B365=Statistika!$F$66,'Help-list'!$BD364*'Help-list'!$V$9,IF($B365=Statistika!$F$67,'Help-list'!$BD364*'Help-list'!$V$10,IF($B365=Statistika!$F$68,'Help-list'!$BD364*'Help-list'!$V$11,IF($B365=Statistika!$F$69,'Help-list'!$BD364*'Help-list'!$V$12,IF($B365=Statistika!$F$70,'Help-list'!$BD364*'Help-list'!$V$13,""))))))))</f>
        <v/>
      </c>
      <c r="O365" s="559"/>
      <c r="P365" s="561" t="str">
        <f>IF($B365=Statistika!$F$63,'Help-list'!$BE364*'Help-list'!$V$6,IF($B365=Statistika!$F$64,'Help-list'!$BE364*'Help-list'!$V$7,IF($B365=Statistika!$F$65,'Help-list'!$BE364*'Help-list'!$V$8,IF($B365=Statistika!$F$66,'Help-list'!$BE364*'Help-list'!$V$9,IF($B365=Statistika!$F$67,'Help-list'!$BE364*'Help-list'!$V$10,IF($B365=Statistika!$F$68,'Help-list'!$BE364*'Help-list'!$V$11,IF($B365=Statistika!$F$69,'Help-list'!$BE364*'Help-list'!$V$12,IF($B365=Statistika!$F$70,'Help-list'!$BE364*'Help-list'!$V$13,""))))))))</f>
        <v/>
      </c>
      <c r="Q365" s="562" t="str">
        <f t="shared" si="13"/>
        <v/>
      </c>
      <c r="R365" s="563" t="str">
        <f>IF($B365=Statistika!$F$63,'Help-list'!$BF364*'Help-list'!$V$6,IF($B365=Statistika!$F$64,'Help-list'!$BF364*'Help-list'!$V$7,IF($B365=Statistika!$F$65,'Help-list'!$BF364*'Help-list'!$V$8,IF($B365=Statistika!$F$66,'Help-list'!$BF364*'Help-list'!$V$9,IF($B365=Statistika!$F$67,'Help-list'!$BF364*'Help-list'!$V$10,IF($B365=Statistika!$F$68,'Help-list'!$BF364*'Help-list'!$V$11,IF($B365=Statistika!$F$69,'Help-list'!$BF364*'Help-list'!$V$12,IF($B365=Statistika!$F$70,'Help-list'!$BF364*'Help-list'!$V$13,""))))))))</f>
        <v/>
      </c>
      <c r="S365" s="564"/>
      <c r="T365" s="565" t="str">
        <f>IF($B365=Statistika!$F$63,'Help-list'!$BG364*'Help-list'!$V$6,IF($B365=Statistika!$F$64,'Help-list'!$BG364*'Help-list'!$V$7,IF($B365=Statistika!$F$65,'Help-list'!$BG364*'Help-list'!$V$8,IF($B365=Statistika!$F$66,'Help-list'!$BG364*'Help-list'!$V$9,IF($B365=Statistika!$F$67,'Help-list'!$BG364*'Help-list'!$V$10,IF($B365=Statistika!$F$68,'Help-list'!$BG364*'Help-list'!$V$11,IF($B365=Statistika!$F$69,'Help-list'!$BG364*'Help-list'!$V$12,IF($B365=Statistika!$F$70,'Help-list'!$BG364*'Help-list'!$V$13,""))))))))</f>
        <v/>
      </c>
      <c r="U365" s="564"/>
      <c r="V365" s="565" t="str">
        <f>IF($B365=Statistika!$F$63,'Help-list'!$BH364*'Help-list'!$V$6,IF($B365=Statistika!$F$64,'Help-list'!$BH364*'Help-list'!$V$7,IF($B365=Statistika!$F$65,'Help-list'!$BH364*'Help-list'!$V$8,IF($B365=Statistika!$F$66,'Help-list'!$BH364*'Help-list'!$V$9,IF($B365=Statistika!$F$67,'Help-list'!$BH364*'Help-list'!$V$10,IF($B365=Statistika!$F$68,'Help-list'!$BH364*'Help-list'!$V$11,IF($B365=Statistika!$F$69,'Help-list'!$BH364*'Help-list'!$V$12,IF($B365=Statistika!$F$70,'Help-list'!$BH364*'Help-list'!$V$13,""))))))))</f>
        <v/>
      </c>
      <c r="W365" s="566"/>
      <c r="X365" s="567"/>
      <c r="Y365" s="567"/>
      <c r="Z365" s="567"/>
      <c r="AA365" s="567"/>
      <c r="AB365" s="567"/>
      <c r="AC365" s="567"/>
      <c r="AD365" s="567"/>
      <c r="AE365" s="347"/>
      <c r="AF365" s="568"/>
    </row>
    <row r="366" spans="1:32">
      <c r="A366" s="38"/>
      <c r="B366" s="10"/>
      <c r="C366" s="555"/>
      <c r="D366" s="556"/>
      <c r="E366" s="555"/>
      <c r="F366" s="28"/>
      <c r="G366" s="557" t="str">
        <f t="shared" si="14"/>
        <v/>
      </c>
      <c r="H366" s="558"/>
      <c r="I366" s="542"/>
      <c r="J366" s="10"/>
      <c r="K366" s="559"/>
      <c r="L366" s="559"/>
      <c r="M366" s="559"/>
      <c r="N366" s="560" t="str">
        <f>IF($B366=Statistika!$F$63,'Help-list'!$BD365*'Help-list'!$V$6,IF($B366=Statistika!$F$64,'Help-list'!$BD365*'Help-list'!$V$7,IF($B366=Statistika!$F$65,'Help-list'!$BD365*'Help-list'!$V$8,IF($B366=Statistika!$F$66,'Help-list'!$BD365*'Help-list'!$V$9,IF($B366=Statistika!$F$67,'Help-list'!$BD365*'Help-list'!$V$10,IF($B366=Statistika!$F$68,'Help-list'!$BD365*'Help-list'!$V$11,IF($B366=Statistika!$F$69,'Help-list'!$BD365*'Help-list'!$V$12,IF($B366=Statistika!$F$70,'Help-list'!$BD365*'Help-list'!$V$13,""))))))))</f>
        <v/>
      </c>
      <c r="O366" s="559"/>
      <c r="P366" s="561" t="str">
        <f>IF($B366=Statistika!$F$63,'Help-list'!$BE365*'Help-list'!$V$6,IF($B366=Statistika!$F$64,'Help-list'!$BE365*'Help-list'!$V$7,IF($B366=Statistika!$F$65,'Help-list'!$BE365*'Help-list'!$V$8,IF($B366=Statistika!$F$66,'Help-list'!$BE365*'Help-list'!$V$9,IF($B366=Statistika!$F$67,'Help-list'!$BE365*'Help-list'!$V$10,IF($B366=Statistika!$F$68,'Help-list'!$BE365*'Help-list'!$V$11,IF($B366=Statistika!$F$69,'Help-list'!$BE365*'Help-list'!$V$12,IF($B366=Statistika!$F$70,'Help-list'!$BE365*'Help-list'!$V$13,""))))))))</f>
        <v/>
      </c>
      <c r="Q366" s="562" t="str">
        <f t="shared" si="13"/>
        <v/>
      </c>
      <c r="R366" s="563" t="str">
        <f>IF($B366=Statistika!$F$63,'Help-list'!$BF365*'Help-list'!$V$6,IF($B366=Statistika!$F$64,'Help-list'!$BF365*'Help-list'!$V$7,IF($B366=Statistika!$F$65,'Help-list'!$BF365*'Help-list'!$V$8,IF($B366=Statistika!$F$66,'Help-list'!$BF365*'Help-list'!$V$9,IF($B366=Statistika!$F$67,'Help-list'!$BF365*'Help-list'!$V$10,IF($B366=Statistika!$F$68,'Help-list'!$BF365*'Help-list'!$V$11,IF($B366=Statistika!$F$69,'Help-list'!$BF365*'Help-list'!$V$12,IF($B366=Statistika!$F$70,'Help-list'!$BF365*'Help-list'!$V$13,""))))))))</f>
        <v/>
      </c>
      <c r="S366" s="564"/>
      <c r="T366" s="565" t="str">
        <f>IF($B366=Statistika!$F$63,'Help-list'!$BG365*'Help-list'!$V$6,IF($B366=Statistika!$F$64,'Help-list'!$BG365*'Help-list'!$V$7,IF($B366=Statistika!$F$65,'Help-list'!$BG365*'Help-list'!$V$8,IF($B366=Statistika!$F$66,'Help-list'!$BG365*'Help-list'!$V$9,IF($B366=Statistika!$F$67,'Help-list'!$BG365*'Help-list'!$V$10,IF($B366=Statistika!$F$68,'Help-list'!$BG365*'Help-list'!$V$11,IF($B366=Statistika!$F$69,'Help-list'!$BG365*'Help-list'!$V$12,IF($B366=Statistika!$F$70,'Help-list'!$BG365*'Help-list'!$V$13,""))))))))</f>
        <v/>
      </c>
      <c r="U366" s="564"/>
      <c r="V366" s="565" t="str">
        <f>IF($B366=Statistika!$F$63,'Help-list'!$BH365*'Help-list'!$V$6,IF($B366=Statistika!$F$64,'Help-list'!$BH365*'Help-list'!$V$7,IF($B366=Statistika!$F$65,'Help-list'!$BH365*'Help-list'!$V$8,IF($B366=Statistika!$F$66,'Help-list'!$BH365*'Help-list'!$V$9,IF($B366=Statistika!$F$67,'Help-list'!$BH365*'Help-list'!$V$10,IF($B366=Statistika!$F$68,'Help-list'!$BH365*'Help-list'!$V$11,IF($B366=Statistika!$F$69,'Help-list'!$BH365*'Help-list'!$V$12,IF($B366=Statistika!$F$70,'Help-list'!$BH365*'Help-list'!$V$13,""))))))))</f>
        <v/>
      </c>
      <c r="W366" s="566"/>
      <c r="X366" s="567"/>
      <c r="Y366" s="567"/>
      <c r="Z366" s="567"/>
      <c r="AA366" s="567"/>
      <c r="AB366" s="567"/>
      <c r="AC366" s="567"/>
      <c r="AD366" s="567"/>
      <c r="AE366" s="347"/>
      <c r="AF366" s="568"/>
    </row>
    <row r="367" spans="1:32">
      <c r="A367" s="38"/>
      <c r="B367" s="10"/>
      <c r="C367" s="555"/>
      <c r="D367" s="556"/>
      <c r="E367" s="555"/>
      <c r="F367" s="28"/>
      <c r="G367" s="557" t="str">
        <f t="shared" si="14"/>
        <v/>
      </c>
      <c r="H367" s="558"/>
      <c r="I367" s="542"/>
      <c r="J367" s="10"/>
      <c r="K367" s="559"/>
      <c r="L367" s="559"/>
      <c r="M367" s="559"/>
      <c r="N367" s="560" t="str">
        <f>IF($B367=Statistika!$F$63,'Help-list'!$BD366*'Help-list'!$V$6,IF($B367=Statistika!$F$64,'Help-list'!$BD366*'Help-list'!$V$7,IF($B367=Statistika!$F$65,'Help-list'!$BD366*'Help-list'!$V$8,IF($B367=Statistika!$F$66,'Help-list'!$BD366*'Help-list'!$V$9,IF($B367=Statistika!$F$67,'Help-list'!$BD366*'Help-list'!$V$10,IF($B367=Statistika!$F$68,'Help-list'!$BD366*'Help-list'!$V$11,IF($B367=Statistika!$F$69,'Help-list'!$BD366*'Help-list'!$V$12,IF($B367=Statistika!$F$70,'Help-list'!$BD366*'Help-list'!$V$13,""))))))))</f>
        <v/>
      </c>
      <c r="O367" s="559"/>
      <c r="P367" s="561" t="str">
        <f>IF($B367=Statistika!$F$63,'Help-list'!$BE366*'Help-list'!$V$6,IF($B367=Statistika!$F$64,'Help-list'!$BE366*'Help-list'!$V$7,IF($B367=Statistika!$F$65,'Help-list'!$BE366*'Help-list'!$V$8,IF($B367=Statistika!$F$66,'Help-list'!$BE366*'Help-list'!$V$9,IF($B367=Statistika!$F$67,'Help-list'!$BE366*'Help-list'!$V$10,IF($B367=Statistika!$F$68,'Help-list'!$BE366*'Help-list'!$V$11,IF($B367=Statistika!$F$69,'Help-list'!$BE366*'Help-list'!$V$12,IF($B367=Statistika!$F$70,'Help-list'!$BE366*'Help-list'!$V$13,""))))))))</f>
        <v/>
      </c>
      <c r="Q367" s="562" t="str">
        <f t="shared" si="13"/>
        <v/>
      </c>
      <c r="R367" s="563" t="str">
        <f>IF($B367=Statistika!$F$63,'Help-list'!$BF366*'Help-list'!$V$6,IF($B367=Statistika!$F$64,'Help-list'!$BF366*'Help-list'!$V$7,IF($B367=Statistika!$F$65,'Help-list'!$BF366*'Help-list'!$V$8,IF($B367=Statistika!$F$66,'Help-list'!$BF366*'Help-list'!$V$9,IF($B367=Statistika!$F$67,'Help-list'!$BF366*'Help-list'!$V$10,IF($B367=Statistika!$F$68,'Help-list'!$BF366*'Help-list'!$V$11,IF($B367=Statistika!$F$69,'Help-list'!$BF366*'Help-list'!$V$12,IF($B367=Statistika!$F$70,'Help-list'!$BF366*'Help-list'!$V$13,""))))))))</f>
        <v/>
      </c>
      <c r="S367" s="564"/>
      <c r="T367" s="565" t="str">
        <f>IF($B367=Statistika!$F$63,'Help-list'!$BG366*'Help-list'!$V$6,IF($B367=Statistika!$F$64,'Help-list'!$BG366*'Help-list'!$V$7,IF($B367=Statistika!$F$65,'Help-list'!$BG366*'Help-list'!$V$8,IF($B367=Statistika!$F$66,'Help-list'!$BG366*'Help-list'!$V$9,IF($B367=Statistika!$F$67,'Help-list'!$BG366*'Help-list'!$V$10,IF($B367=Statistika!$F$68,'Help-list'!$BG366*'Help-list'!$V$11,IF($B367=Statistika!$F$69,'Help-list'!$BG366*'Help-list'!$V$12,IF($B367=Statistika!$F$70,'Help-list'!$BG366*'Help-list'!$V$13,""))))))))</f>
        <v/>
      </c>
      <c r="U367" s="564"/>
      <c r="V367" s="565" t="str">
        <f>IF($B367=Statistika!$F$63,'Help-list'!$BH366*'Help-list'!$V$6,IF($B367=Statistika!$F$64,'Help-list'!$BH366*'Help-list'!$V$7,IF($B367=Statistika!$F$65,'Help-list'!$BH366*'Help-list'!$V$8,IF($B367=Statistika!$F$66,'Help-list'!$BH366*'Help-list'!$V$9,IF($B367=Statistika!$F$67,'Help-list'!$BH366*'Help-list'!$V$10,IF($B367=Statistika!$F$68,'Help-list'!$BH366*'Help-list'!$V$11,IF($B367=Statistika!$F$69,'Help-list'!$BH366*'Help-list'!$V$12,IF($B367=Statistika!$F$70,'Help-list'!$BH366*'Help-list'!$V$13,""))))))))</f>
        <v/>
      </c>
      <c r="W367" s="566"/>
      <c r="X367" s="567"/>
      <c r="Y367" s="567"/>
      <c r="Z367" s="567"/>
      <c r="AA367" s="567"/>
      <c r="AB367" s="567"/>
      <c r="AC367" s="567"/>
      <c r="AD367" s="567"/>
      <c r="AE367" s="347"/>
      <c r="AF367" s="568"/>
    </row>
    <row r="368" spans="1:32">
      <c r="A368" s="38"/>
      <c r="B368" s="10"/>
      <c r="C368" s="555"/>
      <c r="D368" s="556"/>
      <c r="E368" s="555"/>
      <c r="F368" s="28"/>
      <c r="G368" s="557" t="str">
        <f t="shared" si="14"/>
        <v/>
      </c>
      <c r="H368" s="558"/>
      <c r="I368" s="542"/>
      <c r="J368" s="10"/>
      <c r="K368" s="559"/>
      <c r="L368" s="559"/>
      <c r="M368" s="559"/>
      <c r="N368" s="560" t="str">
        <f>IF($B368=Statistika!$F$63,'Help-list'!$BD367*'Help-list'!$V$6,IF($B368=Statistika!$F$64,'Help-list'!$BD367*'Help-list'!$V$7,IF($B368=Statistika!$F$65,'Help-list'!$BD367*'Help-list'!$V$8,IF($B368=Statistika!$F$66,'Help-list'!$BD367*'Help-list'!$V$9,IF($B368=Statistika!$F$67,'Help-list'!$BD367*'Help-list'!$V$10,IF($B368=Statistika!$F$68,'Help-list'!$BD367*'Help-list'!$V$11,IF($B368=Statistika!$F$69,'Help-list'!$BD367*'Help-list'!$V$12,IF($B368=Statistika!$F$70,'Help-list'!$BD367*'Help-list'!$V$13,""))))))))</f>
        <v/>
      </c>
      <c r="O368" s="559"/>
      <c r="P368" s="561" t="str">
        <f>IF($B368=Statistika!$F$63,'Help-list'!$BE367*'Help-list'!$V$6,IF($B368=Statistika!$F$64,'Help-list'!$BE367*'Help-list'!$V$7,IF($B368=Statistika!$F$65,'Help-list'!$BE367*'Help-list'!$V$8,IF($B368=Statistika!$F$66,'Help-list'!$BE367*'Help-list'!$V$9,IF($B368=Statistika!$F$67,'Help-list'!$BE367*'Help-list'!$V$10,IF($B368=Statistika!$F$68,'Help-list'!$BE367*'Help-list'!$V$11,IF($B368=Statistika!$F$69,'Help-list'!$BE367*'Help-list'!$V$12,IF($B368=Statistika!$F$70,'Help-list'!$BE367*'Help-list'!$V$13,""))))))))</f>
        <v/>
      </c>
      <c r="Q368" s="562" t="str">
        <f t="shared" si="13"/>
        <v/>
      </c>
      <c r="R368" s="563" t="str">
        <f>IF($B368=Statistika!$F$63,'Help-list'!$BF367*'Help-list'!$V$6,IF($B368=Statistika!$F$64,'Help-list'!$BF367*'Help-list'!$V$7,IF($B368=Statistika!$F$65,'Help-list'!$BF367*'Help-list'!$V$8,IF($B368=Statistika!$F$66,'Help-list'!$BF367*'Help-list'!$V$9,IF($B368=Statistika!$F$67,'Help-list'!$BF367*'Help-list'!$V$10,IF($B368=Statistika!$F$68,'Help-list'!$BF367*'Help-list'!$V$11,IF($B368=Statistika!$F$69,'Help-list'!$BF367*'Help-list'!$V$12,IF($B368=Statistika!$F$70,'Help-list'!$BF367*'Help-list'!$V$13,""))))))))</f>
        <v/>
      </c>
      <c r="S368" s="564"/>
      <c r="T368" s="565" t="str">
        <f>IF($B368=Statistika!$F$63,'Help-list'!$BG367*'Help-list'!$V$6,IF($B368=Statistika!$F$64,'Help-list'!$BG367*'Help-list'!$V$7,IF($B368=Statistika!$F$65,'Help-list'!$BG367*'Help-list'!$V$8,IF($B368=Statistika!$F$66,'Help-list'!$BG367*'Help-list'!$V$9,IF($B368=Statistika!$F$67,'Help-list'!$BG367*'Help-list'!$V$10,IF($B368=Statistika!$F$68,'Help-list'!$BG367*'Help-list'!$V$11,IF($B368=Statistika!$F$69,'Help-list'!$BG367*'Help-list'!$V$12,IF($B368=Statistika!$F$70,'Help-list'!$BG367*'Help-list'!$V$13,""))))))))</f>
        <v/>
      </c>
      <c r="U368" s="564"/>
      <c r="V368" s="565" t="str">
        <f>IF($B368=Statistika!$F$63,'Help-list'!$BH367*'Help-list'!$V$6,IF($B368=Statistika!$F$64,'Help-list'!$BH367*'Help-list'!$V$7,IF($B368=Statistika!$F$65,'Help-list'!$BH367*'Help-list'!$V$8,IF($B368=Statistika!$F$66,'Help-list'!$BH367*'Help-list'!$V$9,IF($B368=Statistika!$F$67,'Help-list'!$BH367*'Help-list'!$V$10,IF($B368=Statistika!$F$68,'Help-list'!$BH367*'Help-list'!$V$11,IF($B368=Statistika!$F$69,'Help-list'!$BH367*'Help-list'!$V$12,IF($B368=Statistika!$F$70,'Help-list'!$BH367*'Help-list'!$V$13,""))))))))</f>
        <v/>
      </c>
      <c r="W368" s="566"/>
      <c r="X368" s="567"/>
      <c r="Y368" s="567"/>
      <c r="Z368" s="567"/>
      <c r="AA368" s="567"/>
      <c r="AB368" s="567"/>
      <c r="AC368" s="567"/>
      <c r="AD368" s="567"/>
      <c r="AE368" s="347"/>
      <c r="AF368" s="568"/>
    </row>
    <row r="369" spans="1:32">
      <c r="A369" s="38"/>
      <c r="B369" s="10"/>
      <c r="C369" s="555"/>
      <c r="D369" s="556"/>
      <c r="E369" s="555"/>
      <c r="F369" s="28"/>
      <c r="G369" s="557" t="str">
        <f t="shared" si="14"/>
        <v/>
      </c>
      <c r="H369" s="558"/>
      <c r="I369" s="542"/>
      <c r="J369" s="10"/>
      <c r="K369" s="559"/>
      <c r="L369" s="559"/>
      <c r="M369" s="559"/>
      <c r="N369" s="560" t="str">
        <f>IF($B369=Statistika!$F$63,'Help-list'!$BD368*'Help-list'!$V$6,IF($B369=Statistika!$F$64,'Help-list'!$BD368*'Help-list'!$V$7,IF($B369=Statistika!$F$65,'Help-list'!$BD368*'Help-list'!$V$8,IF($B369=Statistika!$F$66,'Help-list'!$BD368*'Help-list'!$V$9,IF($B369=Statistika!$F$67,'Help-list'!$BD368*'Help-list'!$V$10,IF($B369=Statistika!$F$68,'Help-list'!$BD368*'Help-list'!$V$11,IF($B369=Statistika!$F$69,'Help-list'!$BD368*'Help-list'!$V$12,IF($B369=Statistika!$F$70,'Help-list'!$BD368*'Help-list'!$V$13,""))))))))</f>
        <v/>
      </c>
      <c r="O369" s="559"/>
      <c r="P369" s="561" t="str">
        <f>IF($B369=Statistika!$F$63,'Help-list'!$BE368*'Help-list'!$V$6,IF($B369=Statistika!$F$64,'Help-list'!$BE368*'Help-list'!$V$7,IF($B369=Statistika!$F$65,'Help-list'!$BE368*'Help-list'!$V$8,IF($B369=Statistika!$F$66,'Help-list'!$BE368*'Help-list'!$V$9,IF($B369=Statistika!$F$67,'Help-list'!$BE368*'Help-list'!$V$10,IF($B369=Statistika!$F$68,'Help-list'!$BE368*'Help-list'!$V$11,IF($B369=Statistika!$F$69,'Help-list'!$BE368*'Help-list'!$V$12,IF($B369=Statistika!$F$70,'Help-list'!$BE368*'Help-list'!$V$13,""))))))))</f>
        <v/>
      </c>
      <c r="Q369" s="562" t="str">
        <f t="shared" si="13"/>
        <v/>
      </c>
      <c r="R369" s="563" t="str">
        <f>IF($B369=Statistika!$F$63,'Help-list'!$BF368*'Help-list'!$V$6,IF($B369=Statistika!$F$64,'Help-list'!$BF368*'Help-list'!$V$7,IF($B369=Statistika!$F$65,'Help-list'!$BF368*'Help-list'!$V$8,IF($B369=Statistika!$F$66,'Help-list'!$BF368*'Help-list'!$V$9,IF($B369=Statistika!$F$67,'Help-list'!$BF368*'Help-list'!$V$10,IF($B369=Statistika!$F$68,'Help-list'!$BF368*'Help-list'!$V$11,IF($B369=Statistika!$F$69,'Help-list'!$BF368*'Help-list'!$V$12,IF($B369=Statistika!$F$70,'Help-list'!$BF368*'Help-list'!$V$13,""))))))))</f>
        <v/>
      </c>
      <c r="S369" s="564"/>
      <c r="T369" s="565" t="str">
        <f>IF($B369=Statistika!$F$63,'Help-list'!$BG368*'Help-list'!$V$6,IF($B369=Statistika!$F$64,'Help-list'!$BG368*'Help-list'!$V$7,IF($B369=Statistika!$F$65,'Help-list'!$BG368*'Help-list'!$V$8,IF($B369=Statistika!$F$66,'Help-list'!$BG368*'Help-list'!$V$9,IF($B369=Statistika!$F$67,'Help-list'!$BG368*'Help-list'!$V$10,IF($B369=Statistika!$F$68,'Help-list'!$BG368*'Help-list'!$V$11,IF($B369=Statistika!$F$69,'Help-list'!$BG368*'Help-list'!$V$12,IF($B369=Statistika!$F$70,'Help-list'!$BG368*'Help-list'!$V$13,""))))))))</f>
        <v/>
      </c>
      <c r="U369" s="564"/>
      <c r="V369" s="565" t="str">
        <f>IF($B369=Statistika!$F$63,'Help-list'!$BH368*'Help-list'!$V$6,IF($B369=Statistika!$F$64,'Help-list'!$BH368*'Help-list'!$V$7,IF($B369=Statistika!$F$65,'Help-list'!$BH368*'Help-list'!$V$8,IF($B369=Statistika!$F$66,'Help-list'!$BH368*'Help-list'!$V$9,IF($B369=Statistika!$F$67,'Help-list'!$BH368*'Help-list'!$V$10,IF($B369=Statistika!$F$68,'Help-list'!$BH368*'Help-list'!$V$11,IF($B369=Statistika!$F$69,'Help-list'!$BH368*'Help-list'!$V$12,IF($B369=Statistika!$F$70,'Help-list'!$BH368*'Help-list'!$V$13,""))))))))</f>
        <v/>
      </c>
      <c r="W369" s="566"/>
      <c r="X369" s="567"/>
      <c r="Y369" s="567"/>
      <c r="Z369" s="567"/>
      <c r="AA369" s="567"/>
      <c r="AB369" s="567"/>
      <c r="AC369" s="567"/>
      <c r="AD369" s="567"/>
      <c r="AE369" s="347"/>
      <c r="AF369" s="568"/>
    </row>
    <row r="370" spans="1:32">
      <c r="A370" s="38"/>
      <c r="B370" s="10"/>
      <c r="C370" s="555"/>
      <c r="D370" s="556"/>
      <c r="E370" s="555"/>
      <c r="F370" s="28"/>
      <c r="G370" s="557" t="str">
        <f t="shared" si="14"/>
        <v/>
      </c>
      <c r="H370" s="558"/>
      <c r="I370" s="542"/>
      <c r="J370" s="10"/>
      <c r="K370" s="559"/>
      <c r="L370" s="559"/>
      <c r="M370" s="559"/>
      <c r="N370" s="560" t="str">
        <f>IF($B370=Statistika!$F$63,'Help-list'!$BD369*'Help-list'!$V$6,IF($B370=Statistika!$F$64,'Help-list'!$BD369*'Help-list'!$V$7,IF($B370=Statistika!$F$65,'Help-list'!$BD369*'Help-list'!$V$8,IF($B370=Statistika!$F$66,'Help-list'!$BD369*'Help-list'!$V$9,IF($B370=Statistika!$F$67,'Help-list'!$BD369*'Help-list'!$V$10,IF($B370=Statistika!$F$68,'Help-list'!$BD369*'Help-list'!$V$11,IF($B370=Statistika!$F$69,'Help-list'!$BD369*'Help-list'!$V$12,IF($B370=Statistika!$F$70,'Help-list'!$BD369*'Help-list'!$V$13,""))))))))</f>
        <v/>
      </c>
      <c r="O370" s="559"/>
      <c r="P370" s="561" t="str">
        <f>IF($B370=Statistika!$F$63,'Help-list'!$BE369*'Help-list'!$V$6,IF($B370=Statistika!$F$64,'Help-list'!$BE369*'Help-list'!$V$7,IF($B370=Statistika!$F$65,'Help-list'!$BE369*'Help-list'!$V$8,IF($B370=Statistika!$F$66,'Help-list'!$BE369*'Help-list'!$V$9,IF($B370=Statistika!$F$67,'Help-list'!$BE369*'Help-list'!$V$10,IF($B370=Statistika!$F$68,'Help-list'!$BE369*'Help-list'!$V$11,IF($B370=Statistika!$F$69,'Help-list'!$BE369*'Help-list'!$V$12,IF($B370=Statistika!$F$70,'Help-list'!$BE369*'Help-list'!$V$13,""))))))))</f>
        <v/>
      </c>
      <c r="Q370" s="562" t="str">
        <f t="shared" si="13"/>
        <v/>
      </c>
      <c r="R370" s="563" t="str">
        <f>IF($B370=Statistika!$F$63,'Help-list'!$BF369*'Help-list'!$V$6,IF($B370=Statistika!$F$64,'Help-list'!$BF369*'Help-list'!$V$7,IF($B370=Statistika!$F$65,'Help-list'!$BF369*'Help-list'!$V$8,IF($B370=Statistika!$F$66,'Help-list'!$BF369*'Help-list'!$V$9,IF($B370=Statistika!$F$67,'Help-list'!$BF369*'Help-list'!$V$10,IF($B370=Statistika!$F$68,'Help-list'!$BF369*'Help-list'!$V$11,IF($B370=Statistika!$F$69,'Help-list'!$BF369*'Help-list'!$V$12,IF($B370=Statistika!$F$70,'Help-list'!$BF369*'Help-list'!$V$13,""))))))))</f>
        <v/>
      </c>
      <c r="S370" s="564"/>
      <c r="T370" s="565" t="str">
        <f>IF($B370=Statistika!$F$63,'Help-list'!$BG369*'Help-list'!$V$6,IF($B370=Statistika!$F$64,'Help-list'!$BG369*'Help-list'!$V$7,IF($B370=Statistika!$F$65,'Help-list'!$BG369*'Help-list'!$V$8,IF($B370=Statistika!$F$66,'Help-list'!$BG369*'Help-list'!$V$9,IF($B370=Statistika!$F$67,'Help-list'!$BG369*'Help-list'!$V$10,IF($B370=Statistika!$F$68,'Help-list'!$BG369*'Help-list'!$V$11,IF($B370=Statistika!$F$69,'Help-list'!$BG369*'Help-list'!$V$12,IF($B370=Statistika!$F$70,'Help-list'!$BG369*'Help-list'!$V$13,""))))))))</f>
        <v/>
      </c>
      <c r="U370" s="564"/>
      <c r="V370" s="565" t="str">
        <f>IF($B370=Statistika!$F$63,'Help-list'!$BH369*'Help-list'!$V$6,IF($B370=Statistika!$F$64,'Help-list'!$BH369*'Help-list'!$V$7,IF($B370=Statistika!$F$65,'Help-list'!$BH369*'Help-list'!$V$8,IF($B370=Statistika!$F$66,'Help-list'!$BH369*'Help-list'!$V$9,IF($B370=Statistika!$F$67,'Help-list'!$BH369*'Help-list'!$V$10,IF($B370=Statistika!$F$68,'Help-list'!$BH369*'Help-list'!$V$11,IF($B370=Statistika!$F$69,'Help-list'!$BH369*'Help-list'!$V$12,IF($B370=Statistika!$F$70,'Help-list'!$BH369*'Help-list'!$V$13,""))))))))</f>
        <v/>
      </c>
      <c r="W370" s="566"/>
      <c r="X370" s="567"/>
      <c r="Y370" s="567"/>
      <c r="Z370" s="567"/>
      <c r="AA370" s="567"/>
      <c r="AB370" s="567"/>
      <c r="AC370" s="567"/>
      <c r="AD370" s="567"/>
      <c r="AE370" s="347"/>
      <c r="AF370" s="568"/>
    </row>
    <row r="371" spans="1:32">
      <c r="A371" s="38"/>
      <c r="B371" s="10"/>
      <c r="C371" s="555"/>
      <c r="D371" s="556"/>
      <c r="E371" s="555"/>
      <c r="F371" s="28"/>
      <c r="G371" s="557" t="str">
        <f t="shared" si="14"/>
        <v/>
      </c>
      <c r="H371" s="558"/>
      <c r="I371" s="542"/>
      <c r="J371" s="10"/>
      <c r="K371" s="559"/>
      <c r="L371" s="559"/>
      <c r="M371" s="559"/>
      <c r="N371" s="560" t="str">
        <f>IF($B371=Statistika!$F$63,'Help-list'!$BD370*'Help-list'!$V$6,IF($B371=Statistika!$F$64,'Help-list'!$BD370*'Help-list'!$V$7,IF($B371=Statistika!$F$65,'Help-list'!$BD370*'Help-list'!$V$8,IF($B371=Statistika!$F$66,'Help-list'!$BD370*'Help-list'!$V$9,IF($B371=Statistika!$F$67,'Help-list'!$BD370*'Help-list'!$V$10,IF($B371=Statistika!$F$68,'Help-list'!$BD370*'Help-list'!$V$11,IF($B371=Statistika!$F$69,'Help-list'!$BD370*'Help-list'!$V$12,IF($B371=Statistika!$F$70,'Help-list'!$BD370*'Help-list'!$V$13,""))))))))</f>
        <v/>
      </c>
      <c r="O371" s="559"/>
      <c r="P371" s="561" t="str">
        <f>IF($B371=Statistika!$F$63,'Help-list'!$BE370*'Help-list'!$V$6,IF($B371=Statistika!$F$64,'Help-list'!$BE370*'Help-list'!$V$7,IF($B371=Statistika!$F$65,'Help-list'!$BE370*'Help-list'!$V$8,IF($B371=Statistika!$F$66,'Help-list'!$BE370*'Help-list'!$V$9,IF($B371=Statistika!$F$67,'Help-list'!$BE370*'Help-list'!$V$10,IF($B371=Statistika!$F$68,'Help-list'!$BE370*'Help-list'!$V$11,IF($B371=Statistika!$F$69,'Help-list'!$BE370*'Help-list'!$V$12,IF($B371=Statistika!$F$70,'Help-list'!$BE370*'Help-list'!$V$13,""))))))))</f>
        <v/>
      </c>
      <c r="Q371" s="562" t="str">
        <f t="shared" si="13"/>
        <v/>
      </c>
      <c r="R371" s="563" t="str">
        <f>IF($B371=Statistika!$F$63,'Help-list'!$BF370*'Help-list'!$V$6,IF($B371=Statistika!$F$64,'Help-list'!$BF370*'Help-list'!$V$7,IF($B371=Statistika!$F$65,'Help-list'!$BF370*'Help-list'!$V$8,IF($B371=Statistika!$F$66,'Help-list'!$BF370*'Help-list'!$V$9,IF($B371=Statistika!$F$67,'Help-list'!$BF370*'Help-list'!$V$10,IF($B371=Statistika!$F$68,'Help-list'!$BF370*'Help-list'!$V$11,IF($B371=Statistika!$F$69,'Help-list'!$BF370*'Help-list'!$V$12,IF($B371=Statistika!$F$70,'Help-list'!$BF370*'Help-list'!$V$13,""))))))))</f>
        <v/>
      </c>
      <c r="S371" s="564"/>
      <c r="T371" s="565" t="str">
        <f>IF($B371=Statistika!$F$63,'Help-list'!$BG370*'Help-list'!$V$6,IF($B371=Statistika!$F$64,'Help-list'!$BG370*'Help-list'!$V$7,IF($B371=Statistika!$F$65,'Help-list'!$BG370*'Help-list'!$V$8,IF($B371=Statistika!$F$66,'Help-list'!$BG370*'Help-list'!$V$9,IF($B371=Statistika!$F$67,'Help-list'!$BG370*'Help-list'!$V$10,IF($B371=Statistika!$F$68,'Help-list'!$BG370*'Help-list'!$V$11,IF($B371=Statistika!$F$69,'Help-list'!$BG370*'Help-list'!$V$12,IF($B371=Statistika!$F$70,'Help-list'!$BG370*'Help-list'!$V$13,""))))))))</f>
        <v/>
      </c>
      <c r="U371" s="564"/>
      <c r="V371" s="565" t="str">
        <f>IF($B371=Statistika!$F$63,'Help-list'!$BH370*'Help-list'!$V$6,IF($B371=Statistika!$F$64,'Help-list'!$BH370*'Help-list'!$V$7,IF($B371=Statistika!$F$65,'Help-list'!$BH370*'Help-list'!$V$8,IF($B371=Statistika!$F$66,'Help-list'!$BH370*'Help-list'!$V$9,IF($B371=Statistika!$F$67,'Help-list'!$BH370*'Help-list'!$V$10,IF($B371=Statistika!$F$68,'Help-list'!$BH370*'Help-list'!$V$11,IF($B371=Statistika!$F$69,'Help-list'!$BH370*'Help-list'!$V$12,IF($B371=Statistika!$F$70,'Help-list'!$BH370*'Help-list'!$V$13,""))))))))</f>
        <v/>
      </c>
      <c r="W371" s="566"/>
      <c r="X371" s="567"/>
      <c r="Y371" s="567"/>
      <c r="Z371" s="567"/>
      <c r="AA371" s="567"/>
      <c r="AB371" s="567"/>
      <c r="AC371" s="567"/>
      <c r="AD371" s="567"/>
      <c r="AE371" s="347"/>
      <c r="AF371" s="568"/>
    </row>
    <row r="372" spans="1:32">
      <c r="A372" s="38"/>
      <c r="B372" s="10"/>
      <c r="C372" s="555"/>
      <c r="D372" s="556"/>
      <c r="E372" s="555"/>
      <c r="F372" s="28"/>
      <c r="G372" s="557" t="str">
        <f t="shared" si="14"/>
        <v/>
      </c>
      <c r="H372" s="558"/>
      <c r="I372" s="542"/>
      <c r="J372" s="10"/>
      <c r="K372" s="559"/>
      <c r="L372" s="559"/>
      <c r="M372" s="559"/>
      <c r="N372" s="560" t="str">
        <f>IF($B372=Statistika!$F$63,'Help-list'!$BD371*'Help-list'!$V$6,IF($B372=Statistika!$F$64,'Help-list'!$BD371*'Help-list'!$V$7,IF($B372=Statistika!$F$65,'Help-list'!$BD371*'Help-list'!$V$8,IF($B372=Statistika!$F$66,'Help-list'!$BD371*'Help-list'!$V$9,IF($B372=Statistika!$F$67,'Help-list'!$BD371*'Help-list'!$V$10,IF($B372=Statistika!$F$68,'Help-list'!$BD371*'Help-list'!$V$11,IF($B372=Statistika!$F$69,'Help-list'!$BD371*'Help-list'!$V$12,IF($B372=Statistika!$F$70,'Help-list'!$BD371*'Help-list'!$V$13,""))))))))</f>
        <v/>
      </c>
      <c r="O372" s="559"/>
      <c r="P372" s="561" t="str">
        <f>IF($B372=Statistika!$F$63,'Help-list'!$BE371*'Help-list'!$V$6,IF($B372=Statistika!$F$64,'Help-list'!$BE371*'Help-list'!$V$7,IF($B372=Statistika!$F$65,'Help-list'!$BE371*'Help-list'!$V$8,IF($B372=Statistika!$F$66,'Help-list'!$BE371*'Help-list'!$V$9,IF($B372=Statistika!$F$67,'Help-list'!$BE371*'Help-list'!$V$10,IF($B372=Statistika!$F$68,'Help-list'!$BE371*'Help-list'!$V$11,IF($B372=Statistika!$F$69,'Help-list'!$BE371*'Help-list'!$V$12,IF($B372=Statistika!$F$70,'Help-list'!$BE371*'Help-list'!$V$13,""))))))))</f>
        <v/>
      </c>
      <c r="Q372" s="562" t="str">
        <f t="shared" si="13"/>
        <v/>
      </c>
      <c r="R372" s="563" t="str">
        <f>IF($B372=Statistika!$F$63,'Help-list'!$BF371*'Help-list'!$V$6,IF($B372=Statistika!$F$64,'Help-list'!$BF371*'Help-list'!$V$7,IF($B372=Statistika!$F$65,'Help-list'!$BF371*'Help-list'!$V$8,IF($B372=Statistika!$F$66,'Help-list'!$BF371*'Help-list'!$V$9,IF($B372=Statistika!$F$67,'Help-list'!$BF371*'Help-list'!$V$10,IF($B372=Statistika!$F$68,'Help-list'!$BF371*'Help-list'!$V$11,IF($B372=Statistika!$F$69,'Help-list'!$BF371*'Help-list'!$V$12,IF($B372=Statistika!$F$70,'Help-list'!$BF371*'Help-list'!$V$13,""))))))))</f>
        <v/>
      </c>
      <c r="S372" s="564"/>
      <c r="T372" s="565" t="str">
        <f>IF($B372=Statistika!$F$63,'Help-list'!$BG371*'Help-list'!$V$6,IF($B372=Statistika!$F$64,'Help-list'!$BG371*'Help-list'!$V$7,IF($B372=Statistika!$F$65,'Help-list'!$BG371*'Help-list'!$V$8,IF($B372=Statistika!$F$66,'Help-list'!$BG371*'Help-list'!$V$9,IF($B372=Statistika!$F$67,'Help-list'!$BG371*'Help-list'!$V$10,IF($B372=Statistika!$F$68,'Help-list'!$BG371*'Help-list'!$V$11,IF($B372=Statistika!$F$69,'Help-list'!$BG371*'Help-list'!$V$12,IF($B372=Statistika!$F$70,'Help-list'!$BG371*'Help-list'!$V$13,""))))))))</f>
        <v/>
      </c>
      <c r="U372" s="564"/>
      <c r="V372" s="565" t="str">
        <f>IF($B372=Statistika!$F$63,'Help-list'!$BH371*'Help-list'!$V$6,IF($B372=Statistika!$F$64,'Help-list'!$BH371*'Help-list'!$V$7,IF($B372=Statistika!$F$65,'Help-list'!$BH371*'Help-list'!$V$8,IF($B372=Statistika!$F$66,'Help-list'!$BH371*'Help-list'!$V$9,IF($B372=Statistika!$F$67,'Help-list'!$BH371*'Help-list'!$V$10,IF($B372=Statistika!$F$68,'Help-list'!$BH371*'Help-list'!$V$11,IF($B372=Statistika!$F$69,'Help-list'!$BH371*'Help-list'!$V$12,IF($B372=Statistika!$F$70,'Help-list'!$BH371*'Help-list'!$V$13,""))))))))</f>
        <v/>
      </c>
      <c r="W372" s="566"/>
      <c r="X372" s="567"/>
      <c r="Y372" s="567"/>
      <c r="Z372" s="567"/>
      <c r="AA372" s="567"/>
      <c r="AB372" s="567"/>
      <c r="AC372" s="567"/>
      <c r="AD372" s="567"/>
      <c r="AE372" s="347"/>
      <c r="AF372" s="568"/>
    </row>
    <row r="373" spans="1:32">
      <c r="A373" s="38"/>
      <c r="B373" s="10"/>
      <c r="C373" s="555"/>
      <c r="D373" s="556"/>
      <c r="E373" s="555"/>
      <c r="F373" s="28"/>
      <c r="G373" s="557" t="str">
        <f t="shared" si="14"/>
        <v/>
      </c>
      <c r="H373" s="558"/>
      <c r="I373" s="542"/>
      <c r="J373" s="10"/>
      <c r="K373" s="559"/>
      <c r="L373" s="559"/>
      <c r="M373" s="559"/>
      <c r="N373" s="560" t="str">
        <f>IF($B373=Statistika!$F$63,'Help-list'!$BD372*'Help-list'!$V$6,IF($B373=Statistika!$F$64,'Help-list'!$BD372*'Help-list'!$V$7,IF($B373=Statistika!$F$65,'Help-list'!$BD372*'Help-list'!$V$8,IF($B373=Statistika!$F$66,'Help-list'!$BD372*'Help-list'!$V$9,IF($B373=Statistika!$F$67,'Help-list'!$BD372*'Help-list'!$V$10,IF($B373=Statistika!$F$68,'Help-list'!$BD372*'Help-list'!$V$11,IF($B373=Statistika!$F$69,'Help-list'!$BD372*'Help-list'!$V$12,IF($B373=Statistika!$F$70,'Help-list'!$BD372*'Help-list'!$V$13,""))))))))</f>
        <v/>
      </c>
      <c r="O373" s="559"/>
      <c r="P373" s="561" t="str">
        <f>IF($B373=Statistika!$F$63,'Help-list'!$BE372*'Help-list'!$V$6,IF($B373=Statistika!$F$64,'Help-list'!$BE372*'Help-list'!$V$7,IF($B373=Statistika!$F$65,'Help-list'!$BE372*'Help-list'!$V$8,IF($B373=Statistika!$F$66,'Help-list'!$BE372*'Help-list'!$V$9,IF($B373=Statistika!$F$67,'Help-list'!$BE372*'Help-list'!$V$10,IF($B373=Statistika!$F$68,'Help-list'!$BE372*'Help-list'!$V$11,IF($B373=Statistika!$F$69,'Help-list'!$BE372*'Help-list'!$V$12,IF($B373=Statistika!$F$70,'Help-list'!$BE372*'Help-list'!$V$13,""))))))))</f>
        <v/>
      </c>
      <c r="Q373" s="562" t="str">
        <f t="shared" si="13"/>
        <v/>
      </c>
      <c r="R373" s="563" t="str">
        <f>IF($B373=Statistika!$F$63,'Help-list'!$BF372*'Help-list'!$V$6,IF($B373=Statistika!$F$64,'Help-list'!$BF372*'Help-list'!$V$7,IF($B373=Statistika!$F$65,'Help-list'!$BF372*'Help-list'!$V$8,IF($B373=Statistika!$F$66,'Help-list'!$BF372*'Help-list'!$V$9,IF($B373=Statistika!$F$67,'Help-list'!$BF372*'Help-list'!$V$10,IF($B373=Statistika!$F$68,'Help-list'!$BF372*'Help-list'!$V$11,IF($B373=Statistika!$F$69,'Help-list'!$BF372*'Help-list'!$V$12,IF($B373=Statistika!$F$70,'Help-list'!$BF372*'Help-list'!$V$13,""))))))))</f>
        <v/>
      </c>
      <c r="S373" s="564"/>
      <c r="T373" s="565" t="str">
        <f>IF($B373=Statistika!$F$63,'Help-list'!$BG372*'Help-list'!$V$6,IF($B373=Statistika!$F$64,'Help-list'!$BG372*'Help-list'!$V$7,IF($B373=Statistika!$F$65,'Help-list'!$BG372*'Help-list'!$V$8,IF($B373=Statistika!$F$66,'Help-list'!$BG372*'Help-list'!$V$9,IF($B373=Statistika!$F$67,'Help-list'!$BG372*'Help-list'!$V$10,IF($B373=Statistika!$F$68,'Help-list'!$BG372*'Help-list'!$V$11,IF($B373=Statistika!$F$69,'Help-list'!$BG372*'Help-list'!$V$12,IF($B373=Statistika!$F$70,'Help-list'!$BG372*'Help-list'!$V$13,""))))))))</f>
        <v/>
      </c>
      <c r="U373" s="564"/>
      <c r="V373" s="565" t="str">
        <f>IF($B373=Statistika!$F$63,'Help-list'!$BH372*'Help-list'!$V$6,IF($B373=Statistika!$F$64,'Help-list'!$BH372*'Help-list'!$V$7,IF($B373=Statistika!$F$65,'Help-list'!$BH372*'Help-list'!$V$8,IF($B373=Statistika!$F$66,'Help-list'!$BH372*'Help-list'!$V$9,IF($B373=Statistika!$F$67,'Help-list'!$BH372*'Help-list'!$V$10,IF($B373=Statistika!$F$68,'Help-list'!$BH372*'Help-list'!$V$11,IF($B373=Statistika!$F$69,'Help-list'!$BH372*'Help-list'!$V$12,IF($B373=Statistika!$F$70,'Help-list'!$BH372*'Help-list'!$V$13,""))))))))</f>
        <v/>
      </c>
      <c r="W373" s="566"/>
      <c r="X373" s="567"/>
      <c r="Y373" s="567"/>
      <c r="Z373" s="567"/>
      <c r="AA373" s="567"/>
      <c r="AB373" s="567"/>
      <c r="AC373" s="567"/>
      <c r="AD373" s="567"/>
      <c r="AE373" s="347"/>
      <c r="AF373" s="568"/>
    </row>
    <row r="374" spans="1:32">
      <c r="A374" s="38"/>
      <c r="B374" s="10"/>
      <c r="C374" s="555"/>
      <c r="D374" s="556"/>
      <c r="E374" s="555"/>
      <c r="F374" s="28"/>
      <c r="G374" s="557" t="str">
        <f t="shared" si="14"/>
        <v/>
      </c>
      <c r="H374" s="558"/>
      <c r="I374" s="542"/>
      <c r="J374" s="10"/>
      <c r="K374" s="559"/>
      <c r="L374" s="559"/>
      <c r="M374" s="559"/>
      <c r="N374" s="560" t="str">
        <f>IF($B374=Statistika!$F$63,'Help-list'!$BD373*'Help-list'!$V$6,IF($B374=Statistika!$F$64,'Help-list'!$BD373*'Help-list'!$V$7,IF($B374=Statistika!$F$65,'Help-list'!$BD373*'Help-list'!$V$8,IF($B374=Statistika!$F$66,'Help-list'!$BD373*'Help-list'!$V$9,IF($B374=Statistika!$F$67,'Help-list'!$BD373*'Help-list'!$V$10,IF($B374=Statistika!$F$68,'Help-list'!$BD373*'Help-list'!$V$11,IF($B374=Statistika!$F$69,'Help-list'!$BD373*'Help-list'!$V$12,IF($B374=Statistika!$F$70,'Help-list'!$BD373*'Help-list'!$V$13,""))))))))</f>
        <v/>
      </c>
      <c r="O374" s="559"/>
      <c r="P374" s="561" t="str">
        <f>IF($B374=Statistika!$F$63,'Help-list'!$BE373*'Help-list'!$V$6,IF($B374=Statistika!$F$64,'Help-list'!$BE373*'Help-list'!$V$7,IF($B374=Statistika!$F$65,'Help-list'!$BE373*'Help-list'!$V$8,IF($B374=Statistika!$F$66,'Help-list'!$BE373*'Help-list'!$V$9,IF($B374=Statistika!$F$67,'Help-list'!$BE373*'Help-list'!$V$10,IF($B374=Statistika!$F$68,'Help-list'!$BE373*'Help-list'!$V$11,IF($B374=Statistika!$F$69,'Help-list'!$BE373*'Help-list'!$V$12,IF($B374=Statistika!$F$70,'Help-list'!$BE373*'Help-list'!$V$13,""))))))))</f>
        <v/>
      </c>
      <c r="Q374" s="562" t="str">
        <f t="shared" si="13"/>
        <v/>
      </c>
      <c r="R374" s="563" t="str">
        <f>IF($B374=Statistika!$F$63,'Help-list'!$BF373*'Help-list'!$V$6,IF($B374=Statistika!$F$64,'Help-list'!$BF373*'Help-list'!$V$7,IF($B374=Statistika!$F$65,'Help-list'!$BF373*'Help-list'!$V$8,IF($B374=Statistika!$F$66,'Help-list'!$BF373*'Help-list'!$V$9,IF($B374=Statistika!$F$67,'Help-list'!$BF373*'Help-list'!$V$10,IF($B374=Statistika!$F$68,'Help-list'!$BF373*'Help-list'!$V$11,IF($B374=Statistika!$F$69,'Help-list'!$BF373*'Help-list'!$V$12,IF($B374=Statistika!$F$70,'Help-list'!$BF373*'Help-list'!$V$13,""))))))))</f>
        <v/>
      </c>
      <c r="S374" s="564"/>
      <c r="T374" s="565" t="str">
        <f>IF($B374=Statistika!$F$63,'Help-list'!$BG373*'Help-list'!$V$6,IF($B374=Statistika!$F$64,'Help-list'!$BG373*'Help-list'!$V$7,IF($B374=Statistika!$F$65,'Help-list'!$BG373*'Help-list'!$V$8,IF($B374=Statistika!$F$66,'Help-list'!$BG373*'Help-list'!$V$9,IF($B374=Statistika!$F$67,'Help-list'!$BG373*'Help-list'!$V$10,IF($B374=Statistika!$F$68,'Help-list'!$BG373*'Help-list'!$V$11,IF($B374=Statistika!$F$69,'Help-list'!$BG373*'Help-list'!$V$12,IF($B374=Statistika!$F$70,'Help-list'!$BG373*'Help-list'!$V$13,""))))))))</f>
        <v/>
      </c>
      <c r="U374" s="564"/>
      <c r="V374" s="565" t="str">
        <f>IF($B374=Statistika!$F$63,'Help-list'!$BH373*'Help-list'!$V$6,IF($B374=Statistika!$F$64,'Help-list'!$BH373*'Help-list'!$V$7,IF($B374=Statistika!$F$65,'Help-list'!$BH373*'Help-list'!$V$8,IF($B374=Statistika!$F$66,'Help-list'!$BH373*'Help-list'!$V$9,IF($B374=Statistika!$F$67,'Help-list'!$BH373*'Help-list'!$V$10,IF($B374=Statistika!$F$68,'Help-list'!$BH373*'Help-list'!$V$11,IF($B374=Statistika!$F$69,'Help-list'!$BH373*'Help-list'!$V$12,IF($B374=Statistika!$F$70,'Help-list'!$BH373*'Help-list'!$V$13,""))))))))</f>
        <v/>
      </c>
      <c r="W374" s="566"/>
      <c r="X374" s="567"/>
      <c r="Y374" s="567"/>
      <c r="Z374" s="567"/>
      <c r="AA374" s="567"/>
      <c r="AB374" s="567"/>
      <c r="AC374" s="567"/>
      <c r="AD374" s="567"/>
      <c r="AE374" s="347"/>
      <c r="AF374" s="568"/>
    </row>
    <row r="375" spans="1:32">
      <c r="A375" s="38"/>
      <c r="B375" s="10"/>
      <c r="C375" s="555"/>
      <c r="D375" s="556"/>
      <c r="E375" s="555"/>
      <c r="F375" s="28"/>
      <c r="G375" s="557" t="str">
        <f t="shared" si="14"/>
        <v/>
      </c>
      <c r="H375" s="558"/>
      <c r="I375" s="542"/>
      <c r="J375" s="10"/>
      <c r="K375" s="559"/>
      <c r="L375" s="559"/>
      <c r="M375" s="559"/>
      <c r="N375" s="560" t="str">
        <f>IF($B375=Statistika!$F$63,'Help-list'!$BD374*'Help-list'!$V$6,IF($B375=Statistika!$F$64,'Help-list'!$BD374*'Help-list'!$V$7,IF($B375=Statistika!$F$65,'Help-list'!$BD374*'Help-list'!$V$8,IF($B375=Statistika!$F$66,'Help-list'!$BD374*'Help-list'!$V$9,IF($B375=Statistika!$F$67,'Help-list'!$BD374*'Help-list'!$V$10,IF($B375=Statistika!$F$68,'Help-list'!$BD374*'Help-list'!$V$11,IF($B375=Statistika!$F$69,'Help-list'!$BD374*'Help-list'!$V$12,IF($B375=Statistika!$F$70,'Help-list'!$BD374*'Help-list'!$V$13,""))))))))</f>
        <v/>
      </c>
      <c r="O375" s="559"/>
      <c r="P375" s="561" t="str">
        <f>IF($B375=Statistika!$F$63,'Help-list'!$BE374*'Help-list'!$V$6,IF($B375=Statistika!$F$64,'Help-list'!$BE374*'Help-list'!$V$7,IF($B375=Statistika!$F$65,'Help-list'!$BE374*'Help-list'!$V$8,IF($B375=Statistika!$F$66,'Help-list'!$BE374*'Help-list'!$V$9,IF($B375=Statistika!$F$67,'Help-list'!$BE374*'Help-list'!$V$10,IF($B375=Statistika!$F$68,'Help-list'!$BE374*'Help-list'!$V$11,IF($B375=Statistika!$F$69,'Help-list'!$BE374*'Help-list'!$V$12,IF($B375=Statistika!$F$70,'Help-list'!$BE374*'Help-list'!$V$13,""))))))))</f>
        <v/>
      </c>
      <c r="Q375" s="562" t="str">
        <f t="shared" si="13"/>
        <v/>
      </c>
      <c r="R375" s="563" t="str">
        <f>IF($B375=Statistika!$F$63,'Help-list'!$BF374*'Help-list'!$V$6,IF($B375=Statistika!$F$64,'Help-list'!$BF374*'Help-list'!$V$7,IF($B375=Statistika!$F$65,'Help-list'!$BF374*'Help-list'!$V$8,IF($B375=Statistika!$F$66,'Help-list'!$BF374*'Help-list'!$V$9,IF($B375=Statistika!$F$67,'Help-list'!$BF374*'Help-list'!$V$10,IF($B375=Statistika!$F$68,'Help-list'!$BF374*'Help-list'!$V$11,IF($B375=Statistika!$F$69,'Help-list'!$BF374*'Help-list'!$V$12,IF($B375=Statistika!$F$70,'Help-list'!$BF374*'Help-list'!$V$13,""))))))))</f>
        <v/>
      </c>
      <c r="S375" s="564"/>
      <c r="T375" s="565" t="str">
        <f>IF($B375=Statistika!$F$63,'Help-list'!$BG374*'Help-list'!$V$6,IF($B375=Statistika!$F$64,'Help-list'!$BG374*'Help-list'!$V$7,IF($B375=Statistika!$F$65,'Help-list'!$BG374*'Help-list'!$V$8,IF($B375=Statistika!$F$66,'Help-list'!$BG374*'Help-list'!$V$9,IF($B375=Statistika!$F$67,'Help-list'!$BG374*'Help-list'!$V$10,IF($B375=Statistika!$F$68,'Help-list'!$BG374*'Help-list'!$V$11,IF($B375=Statistika!$F$69,'Help-list'!$BG374*'Help-list'!$V$12,IF($B375=Statistika!$F$70,'Help-list'!$BG374*'Help-list'!$V$13,""))))))))</f>
        <v/>
      </c>
      <c r="U375" s="564"/>
      <c r="V375" s="565" t="str">
        <f>IF($B375=Statistika!$F$63,'Help-list'!$BH374*'Help-list'!$V$6,IF($B375=Statistika!$F$64,'Help-list'!$BH374*'Help-list'!$V$7,IF($B375=Statistika!$F$65,'Help-list'!$BH374*'Help-list'!$V$8,IF($B375=Statistika!$F$66,'Help-list'!$BH374*'Help-list'!$V$9,IF($B375=Statistika!$F$67,'Help-list'!$BH374*'Help-list'!$V$10,IF($B375=Statistika!$F$68,'Help-list'!$BH374*'Help-list'!$V$11,IF($B375=Statistika!$F$69,'Help-list'!$BH374*'Help-list'!$V$12,IF($B375=Statistika!$F$70,'Help-list'!$BH374*'Help-list'!$V$13,""))))))))</f>
        <v/>
      </c>
      <c r="W375" s="566"/>
      <c r="X375" s="567"/>
      <c r="Y375" s="567"/>
      <c r="Z375" s="567"/>
      <c r="AA375" s="567"/>
      <c r="AB375" s="567"/>
      <c r="AC375" s="567"/>
      <c r="AD375" s="567"/>
      <c r="AE375" s="347"/>
      <c r="AF375" s="568"/>
    </row>
    <row r="376" spans="1:32">
      <c r="A376" s="38"/>
      <c r="B376" s="10"/>
      <c r="C376" s="555"/>
      <c r="D376" s="556"/>
      <c r="E376" s="555"/>
      <c r="F376" s="28"/>
      <c r="G376" s="557" t="str">
        <f t="shared" si="14"/>
        <v/>
      </c>
      <c r="H376" s="558"/>
      <c r="I376" s="542"/>
      <c r="J376" s="10"/>
      <c r="K376" s="559"/>
      <c r="L376" s="559"/>
      <c r="M376" s="559"/>
      <c r="N376" s="560" t="str">
        <f>IF($B376=Statistika!$F$63,'Help-list'!$BD375*'Help-list'!$V$6,IF($B376=Statistika!$F$64,'Help-list'!$BD375*'Help-list'!$V$7,IF($B376=Statistika!$F$65,'Help-list'!$BD375*'Help-list'!$V$8,IF($B376=Statistika!$F$66,'Help-list'!$BD375*'Help-list'!$V$9,IF($B376=Statistika!$F$67,'Help-list'!$BD375*'Help-list'!$V$10,IF($B376=Statistika!$F$68,'Help-list'!$BD375*'Help-list'!$V$11,IF($B376=Statistika!$F$69,'Help-list'!$BD375*'Help-list'!$V$12,IF($B376=Statistika!$F$70,'Help-list'!$BD375*'Help-list'!$V$13,""))))))))</f>
        <v/>
      </c>
      <c r="O376" s="559"/>
      <c r="P376" s="561" t="str">
        <f>IF($B376=Statistika!$F$63,'Help-list'!$BE375*'Help-list'!$V$6,IF($B376=Statistika!$F$64,'Help-list'!$BE375*'Help-list'!$V$7,IF($B376=Statistika!$F$65,'Help-list'!$BE375*'Help-list'!$V$8,IF($B376=Statistika!$F$66,'Help-list'!$BE375*'Help-list'!$V$9,IF($B376=Statistika!$F$67,'Help-list'!$BE375*'Help-list'!$V$10,IF($B376=Statistika!$F$68,'Help-list'!$BE375*'Help-list'!$V$11,IF($B376=Statistika!$F$69,'Help-list'!$BE375*'Help-list'!$V$12,IF($B376=Statistika!$F$70,'Help-list'!$BE375*'Help-list'!$V$13,""))))))))</f>
        <v/>
      </c>
      <c r="Q376" s="562" t="str">
        <f t="shared" si="13"/>
        <v/>
      </c>
      <c r="R376" s="563" t="str">
        <f>IF($B376=Statistika!$F$63,'Help-list'!$BF375*'Help-list'!$V$6,IF($B376=Statistika!$F$64,'Help-list'!$BF375*'Help-list'!$V$7,IF($B376=Statistika!$F$65,'Help-list'!$BF375*'Help-list'!$V$8,IF($B376=Statistika!$F$66,'Help-list'!$BF375*'Help-list'!$V$9,IF($B376=Statistika!$F$67,'Help-list'!$BF375*'Help-list'!$V$10,IF($B376=Statistika!$F$68,'Help-list'!$BF375*'Help-list'!$V$11,IF($B376=Statistika!$F$69,'Help-list'!$BF375*'Help-list'!$V$12,IF($B376=Statistika!$F$70,'Help-list'!$BF375*'Help-list'!$V$13,""))))))))</f>
        <v/>
      </c>
      <c r="S376" s="564"/>
      <c r="T376" s="565" t="str">
        <f>IF($B376=Statistika!$F$63,'Help-list'!$BG375*'Help-list'!$V$6,IF($B376=Statistika!$F$64,'Help-list'!$BG375*'Help-list'!$V$7,IF($B376=Statistika!$F$65,'Help-list'!$BG375*'Help-list'!$V$8,IF($B376=Statistika!$F$66,'Help-list'!$BG375*'Help-list'!$V$9,IF($B376=Statistika!$F$67,'Help-list'!$BG375*'Help-list'!$V$10,IF($B376=Statistika!$F$68,'Help-list'!$BG375*'Help-list'!$V$11,IF($B376=Statistika!$F$69,'Help-list'!$BG375*'Help-list'!$V$12,IF($B376=Statistika!$F$70,'Help-list'!$BG375*'Help-list'!$V$13,""))))))))</f>
        <v/>
      </c>
      <c r="U376" s="564"/>
      <c r="V376" s="565" t="str">
        <f>IF($B376=Statistika!$F$63,'Help-list'!$BH375*'Help-list'!$V$6,IF($B376=Statistika!$F$64,'Help-list'!$BH375*'Help-list'!$V$7,IF($B376=Statistika!$F$65,'Help-list'!$BH375*'Help-list'!$V$8,IF($B376=Statistika!$F$66,'Help-list'!$BH375*'Help-list'!$V$9,IF($B376=Statistika!$F$67,'Help-list'!$BH375*'Help-list'!$V$10,IF($B376=Statistika!$F$68,'Help-list'!$BH375*'Help-list'!$V$11,IF($B376=Statistika!$F$69,'Help-list'!$BH375*'Help-list'!$V$12,IF($B376=Statistika!$F$70,'Help-list'!$BH375*'Help-list'!$V$13,""))))))))</f>
        <v/>
      </c>
      <c r="W376" s="566"/>
      <c r="X376" s="567"/>
      <c r="Y376" s="567"/>
      <c r="Z376" s="567"/>
      <c r="AA376" s="567"/>
      <c r="AB376" s="567"/>
      <c r="AC376" s="567"/>
      <c r="AD376" s="567"/>
      <c r="AE376" s="347"/>
      <c r="AF376" s="568"/>
    </row>
    <row r="377" spans="1:32">
      <c r="A377" s="38"/>
      <c r="B377" s="10"/>
      <c r="C377" s="555"/>
      <c r="D377" s="556"/>
      <c r="E377" s="555"/>
      <c r="F377" s="28"/>
      <c r="G377" s="557" t="str">
        <f t="shared" si="14"/>
        <v/>
      </c>
      <c r="H377" s="558"/>
      <c r="I377" s="542"/>
      <c r="J377" s="10"/>
      <c r="K377" s="559"/>
      <c r="L377" s="559"/>
      <c r="M377" s="559"/>
      <c r="N377" s="560" t="str">
        <f>IF($B377=Statistika!$F$63,'Help-list'!$BD376*'Help-list'!$V$6,IF($B377=Statistika!$F$64,'Help-list'!$BD376*'Help-list'!$V$7,IF($B377=Statistika!$F$65,'Help-list'!$BD376*'Help-list'!$V$8,IF($B377=Statistika!$F$66,'Help-list'!$BD376*'Help-list'!$V$9,IF($B377=Statistika!$F$67,'Help-list'!$BD376*'Help-list'!$V$10,IF($B377=Statistika!$F$68,'Help-list'!$BD376*'Help-list'!$V$11,IF($B377=Statistika!$F$69,'Help-list'!$BD376*'Help-list'!$V$12,IF($B377=Statistika!$F$70,'Help-list'!$BD376*'Help-list'!$V$13,""))))))))</f>
        <v/>
      </c>
      <c r="O377" s="559"/>
      <c r="P377" s="561" t="str">
        <f>IF($B377=Statistika!$F$63,'Help-list'!$BE376*'Help-list'!$V$6,IF($B377=Statistika!$F$64,'Help-list'!$BE376*'Help-list'!$V$7,IF($B377=Statistika!$F$65,'Help-list'!$BE376*'Help-list'!$V$8,IF($B377=Statistika!$F$66,'Help-list'!$BE376*'Help-list'!$V$9,IF($B377=Statistika!$F$67,'Help-list'!$BE376*'Help-list'!$V$10,IF($B377=Statistika!$F$68,'Help-list'!$BE376*'Help-list'!$V$11,IF($B377=Statistika!$F$69,'Help-list'!$BE376*'Help-list'!$V$12,IF($B377=Statistika!$F$70,'Help-list'!$BE376*'Help-list'!$V$13,""))))))))</f>
        <v/>
      </c>
      <c r="Q377" s="562" t="str">
        <f t="shared" si="13"/>
        <v/>
      </c>
      <c r="R377" s="563" t="str">
        <f>IF($B377=Statistika!$F$63,'Help-list'!$BF376*'Help-list'!$V$6,IF($B377=Statistika!$F$64,'Help-list'!$BF376*'Help-list'!$V$7,IF($B377=Statistika!$F$65,'Help-list'!$BF376*'Help-list'!$V$8,IF($B377=Statistika!$F$66,'Help-list'!$BF376*'Help-list'!$V$9,IF($B377=Statistika!$F$67,'Help-list'!$BF376*'Help-list'!$V$10,IF($B377=Statistika!$F$68,'Help-list'!$BF376*'Help-list'!$V$11,IF($B377=Statistika!$F$69,'Help-list'!$BF376*'Help-list'!$V$12,IF($B377=Statistika!$F$70,'Help-list'!$BF376*'Help-list'!$V$13,""))))))))</f>
        <v/>
      </c>
      <c r="S377" s="564"/>
      <c r="T377" s="565" t="str">
        <f>IF($B377=Statistika!$F$63,'Help-list'!$BG376*'Help-list'!$V$6,IF($B377=Statistika!$F$64,'Help-list'!$BG376*'Help-list'!$V$7,IF($B377=Statistika!$F$65,'Help-list'!$BG376*'Help-list'!$V$8,IF($B377=Statistika!$F$66,'Help-list'!$BG376*'Help-list'!$V$9,IF($B377=Statistika!$F$67,'Help-list'!$BG376*'Help-list'!$V$10,IF($B377=Statistika!$F$68,'Help-list'!$BG376*'Help-list'!$V$11,IF($B377=Statistika!$F$69,'Help-list'!$BG376*'Help-list'!$V$12,IF($B377=Statistika!$F$70,'Help-list'!$BG376*'Help-list'!$V$13,""))))))))</f>
        <v/>
      </c>
      <c r="U377" s="564"/>
      <c r="V377" s="565" t="str">
        <f>IF($B377=Statistika!$F$63,'Help-list'!$BH376*'Help-list'!$V$6,IF($B377=Statistika!$F$64,'Help-list'!$BH376*'Help-list'!$V$7,IF($B377=Statistika!$F$65,'Help-list'!$BH376*'Help-list'!$V$8,IF($B377=Statistika!$F$66,'Help-list'!$BH376*'Help-list'!$V$9,IF($B377=Statistika!$F$67,'Help-list'!$BH376*'Help-list'!$V$10,IF($B377=Statistika!$F$68,'Help-list'!$BH376*'Help-list'!$V$11,IF($B377=Statistika!$F$69,'Help-list'!$BH376*'Help-list'!$V$12,IF($B377=Statistika!$F$70,'Help-list'!$BH376*'Help-list'!$V$13,""))))))))</f>
        <v/>
      </c>
      <c r="W377" s="566"/>
      <c r="X377" s="567"/>
      <c r="Y377" s="567"/>
      <c r="Z377" s="567"/>
      <c r="AA377" s="567"/>
      <c r="AB377" s="567"/>
      <c r="AC377" s="567"/>
      <c r="AD377" s="567"/>
      <c r="AE377" s="347"/>
      <c r="AF377" s="568"/>
    </row>
    <row r="378" spans="1:32">
      <c r="A378" s="38"/>
      <c r="B378" s="10"/>
      <c r="C378" s="555"/>
      <c r="D378" s="556"/>
      <c r="E378" s="555"/>
      <c r="F378" s="28"/>
      <c r="G378" s="557" t="str">
        <f t="shared" si="14"/>
        <v/>
      </c>
      <c r="H378" s="558"/>
      <c r="I378" s="542"/>
      <c r="J378" s="10"/>
      <c r="K378" s="559"/>
      <c r="L378" s="559"/>
      <c r="M378" s="559"/>
      <c r="N378" s="560" t="str">
        <f>IF($B378=Statistika!$F$63,'Help-list'!$BD377*'Help-list'!$V$6,IF($B378=Statistika!$F$64,'Help-list'!$BD377*'Help-list'!$V$7,IF($B378=Statistika!$F$65,'Help-list'!$BD377*'Help-list'!$V$8,IF($B378=Statistika!$F$66,'Help-list'!$BD377*'Help-list'!$V$9,IF($B378=Statistika!$F$67,'Help-list'!$BD377*'Help-list'!$V$10,IF($B378=Statistika!$F$68,'Help-list'!$BD377*'Help-list'!$V$11,IF($B378=Statistika!$F$69,'Help-list'!$BD377*'Help-list'!$V$12,IF($B378=Statistika!$F$70,'Help-list'!$BD377*'Help-list'!$V$13,""))))))))</f>
        <v/>
      </c>
      <c r="O378" s="559"/>
      <c r="P378" s="561" t="str">
        <f>IF($B378=Statistika!$F$63,'Help-list'!$BE377*'Help-list'!$V$6,IF($B378=Statistika!$F$64,'Help-list'!$BE377*'Help-list'!$V$7,IF($B378=Statistika!$F$65,'Help-list'!$BE377*'Help-list'!$V$8,IF($B378=Statistika!$F$66,'Help-list'!$BE377*'Help-list'!$V$9,IF($B378=Statistika!$F$67,'Help-list'!$BE377*'Help-list'!$V$10,IF($B378=Statistika!$F$68,'Help-list'!$BE377*'Help-list'!$V$11,IF($B378=Statistika!$F$69,'Help-list'!$BE377*'Help-list'!$V$12,IF($B378=Statistika!$F$70,'Help-list'!$BE377*'Help-list'!$V$13,""))))))))</f>
        <v/>
      </c>
      <c r="Q378" s="562" t="str">
        <f t="shared" si="13"/>
        <v/>
      </c>
      <c r="R378" s="563" t="str">
        <f>IF($B378=Statistika!$F$63,'Help-list'!$BF377*'Help-list'!$V$6,IF($B378=Statistika!$F$64,'Help-list'!$BF377*'Help-list'!$V$7,IF($B378=Statistika!$F$65,'Help-list'!$BF377*'Help-list'!$V$8,IF($B378=Statistika!$F$66,'Help-list'!$BF377*'Help-list'!$V$9,IF($B378=Statistika!$F$67,'Help-list'!$BF377*'Help-list'!$V$10,IF($B378=Statistika!$F$68,'Help-list'!$BF377*'Help-list'!$V$11,IF($B378=Statistika!$F$69,'Help-list'!$BF377*'Help-list'!$V$12,IF($B378=Statistika!$F$70,'Help-list'!$BF377*'Help-list'!$V$13,""))))))))</f>
        <v/>
      </c>
      <c r="S378" s="564"/>
      <c r="T378" s="565" t="str">
        <f>IF($B378=Statistika!$F$63,'Help-list'!$BG377*'Help-list'!$V$6,IF($B378=Statistika!$F$64,'Help-list'!$BG377*'Help-list'!$V$7,IF($B378=Statistika!$F$65,'Help-list'!$BG377*'Help-list'!$V$8,IF($B378=Statistika!$F$66,'Help-list'!$BG377*'Help-list'!$V$9,IF($B378=Statistika!$F$67,'Help-list'!$BG377*'Help-list'!$V$10,IF($B378=Statistika!$F$68,'Help-list'!$BG377*'Help-list'!$V$11,IF($B378=Statistika!$F$69,'Help-list'!$BG377*'Help-list'!$V$12,IF($B378=Statistika!$F$70,'Help-list'!$BG377*'Help-list'!$V$13,""))))))))</f>
        <v/>
      </c>
      <c r="U378" s="564"/>
      <c r="V378" s="565" t="str">
        <f>IF($B378=Statistika!$F$63,'Help-list'!$BH377*'Help-list'!$V$6,IF($B378=Statistika!$F$64,'Help-list'!$BH377*'Help-list'!$V$7,IF($B378=Statistika!$F$65,'Help-list'!$BH377*'Help-list'!$V$8,IF($B378=Statistika!$F$66,'Help-list'!$BH377*'Help-list'!$V$9,IF($B378=Statistika!$F$67,'Help-list'!$BH377*'Help-list'!$V$10,IF($B378=Statistika!$F$68,'Help-list'!$BH377*'Help-list'!$V$11,IF($B378=Statistika!$F$69,'Help-list'!$BH377*'Help-list'!$V$12,IF($B378=Statistika!$F$70,'Help-list'!$BH377*'Help-list'!$V$13,""))))))))</f>
        <v/>
      </c>
      <c r="W378" s="566"/>
      <c r="X378" s="567"/>
      <c r="Y378" s="567"/>
      <c r="Z378" s="567"/>
      <c r="AA378" s="567"/>
      <c r="AB378" s="567"/>
      <c r="AC378" s="567"/>
      <c r="AD378" s="567"/>
      <c r="AE378" s="347"/>
      <c r="AF378" s="568"/>
    </row>
    <row r="379" spans="1:32">
      <c r="A379" s="38"/>
      <c r="B379" s="10"/>
      <c r="C379" s="555"/>
      <c r="D379" s="556"/>
      <c r="E379" s="555"/>
      <c r="F379" s="28"/>
      <c r="G379" s="557" t="str">
        <f t="shared" si="14"/>
        <v/>
      </c>
      <c r="H379" s="558"/>
      <c r="I379" s="542"/>
      <c r="J379" s="10"/>
      <c r="K379" s="559"/>
      <c r="L379" s="559"/>
      <c r="M379" s="559"/>
      <c r="N379" s="560" t="str">
        <f>IF($B379=Statistika!$F$63,'Help-list'!$BD378*'Help-list'!$V$6,IF($B379=Statistika!$F$64,'Help-list'!$BD378*'Help-list'!$V$7,IF($B379=Statistika!$F$65,'Help-list'!$BD378*'Help-list'!$V$8,IF($B379=Statistika!$F$66,'Help-list'!$BD378*'Help-list'!$V$9,IF($B379=Statistika!$F$67,'Help-list'!$BD378*'Help-list'!$V$10,IF($B379=Statistika!$F$68,'Help-list'!$BD378*'Help-list'!$V$11,IF($B379=Statistika!$F$69,'Help-list'!$BD378*'Help-list'!$V$12,IF($B379=Statistika!$F$70,'Help-list'!$BD378*'Help-list'!$V$13,""))))))))</f>
        <v/>
      </c>
      <c r="O379" s="559"/>
      <c r="P379" s="561" t="str">
        <f>IF($B379=Statistika!$F$63,'Help-list'!$BE378*'Help-list'!$V$6,IF($B379=Statistika!$F$64,'Help-list'!$BE378*'Help-list'!$V$7,IF($B379=Statistika!$F$65,'Help-list'!$BE378*'Help-list'!$V$8,IF($B379=Statistika!$F$66,'Help-list'!$BE378*'Help-list'!$V$9,IF($B379=Statistika!$F$67,'Help-list'!$BE378*'Help-list'!$V$10,IF($B379=Statistika!$F$68,'Help-list'!$BE378*'Help-list'!$V$11,IF($B379=Statistika!$F$69,'Help-list'!$BE378*'Help-list'!$V$12,IF($B379=Statistika!$F$70,'Help-list'!$BE378*'Help-list'!$V$13,""))))))))</f>
        <v/>
      </c>
      <c r="Q379" s="562" t="str">
        <f t="shared" si="13"/>
        <v/>
      </c>
      <c r="R379" s="563" t="str">
        <f>IF($B379=Statistika!$F$63,'Help-list'!$BF378*'Help-list'!$V$6,IF($B379=Statistika!$F$64,'Help-list'!$BF378*'Help-list'!$V$7,IF($B379=Statistika!$F$65,'Help-list'!$BF378*'Help-list'!$V$8,IF($B379=Statistika!$F$66,'Help-list'!$BF378*'Help-list'!$V$9,IF($B379=Statistika!$F$67,'Help-list'!$BF378*'Help-list'!$V$10,IF($B379=Statistika!$F$68,'Help-list'!$BF378*'Help-list'!$V$11,IF($B379=Statistika!$F$69,'Help-list'!$BF378*'Help-list'!$V$12,IF($B379=Statistika!$F$70,'Help-list'!$BF378*'Help-list'!$V$13,""))))))))</f>
        <v/>
      </c>
      <c r="S379" s="564"/>
      <c r="T379" s="565" t="str">
        <f>IF($B379=Statistika!$F$63,'Help-list'!$BG378*'Help-list'!$V$6,IF($B379=Statistika!$F$64,'Help-list'!$BG378*'Help-list'!$V$7,IF($B379=Statistika!$F$65,'Help-list'!$BG378*'Help-list'!$V$8,IF($B379=Statistika!$F$66,'Help-list'!$BG378*'Help-list'!$V$9,IF($B379=Statistika!$F$67,'Help-list'!$BG378*'Help-list'!$V$10,IF($B379=Statistika!$F$68,'Help-list'!$BG378*'Help-list'!$V$11,IF($B379=Statistika!$F$69,'Help-list'!$BG378*'Help-list'!$V$12,IF($B379=Statistika!$F$70,'Help-list'!$BG378*'Help-list'!$V$13,""))))))))</f>
        <v/>
      </c>
      <c r="U379" s="564"/>
      <c r="V379" s="565" t="str">
        <f>IF($B379=Statistika!$F$63,'Help-list'!$BH378*'Help-list'!$V$6,IF($B379=Statistika!$F$64,'Help-list'!$BH378*'Help-list'!$V$7,IF($B379=Statistika!$F$65,'Help-list'!$BH378*'Help-list'!$V$8,IF($B379=Statistika!$F$66,'Help-list'!$BH378*'Help-list'!$V$9,IF($B379=Statistika!$F$67,'Help-list'!$BH378*'Help-list'!$V$10,IF($B379=Statistika!$F$68,'Help-list'!$BH378*'Help-list'!$V$11,IF($B379=Statistika!$F$69,'Help-list'!$BH378*'Help-list'!$V$12,IF($B379=Statistika!$F$70,'Help-list'!$BH378*'Help-list'!$V$13,""))))))))</f>
        <v/>
      </c>
      <c r="W379" s="566"/>
      <c r="X379" s="567"/>
      <c r="Y379" s="567"/>
      <c r="Z379" s="567"/>
      <c r="AA379" s="567"/>
      <c r="AB379" s="567"/>
      <c r="AC379" s="567"/>
      <c r="AD379" s="567"/>
      <c r="AE379" s="347"/>
      <c r="AF379" s="568"/>
    </row>
    <row r="380" spans="1:32">
      <c r="A380" s="38"/>
      <c r="B380" s="10"/>
      <c r="C380" s="555"/>
      <c r="D380" s="556"/>
      <c r="E380" s="555"/>
      <c r="F380" s="28"/>
      <c r="G380" s="557" t="str">
        <f t="shared" si="14"/>
        <v/>
      </c>
      <c r="H380" s="558"/>
      <c r="I380" s="542"/>
      <c r="J380" s="10"/>
      <c r="K380" s="559"/>
      <c r="L380" s="559"/>
      <c r="M380" s="559"/>
      <c r="N380" s="560" t="str">
        <f>IF($B380=Statistika!$F$63,'Help-list'!$BD379*'Help-list'!$V$6,IF($B380=Statistika!$F$64,'Help-list'!$BD379*'Help-list'!$V$7,IF($B380=Statistika!$F$65,'Help-list'!$BD379*'Help-list'!$V$8,IF($B380=Statistika!$F$66,'Help-list'!$BD379*'Help-list'!$V$9,IF($B380=Statistika!$F$67,'Help-list'!$BD379*'Help-list'!$V$10,IF($B380=Statistika!$F$68,'Help-list'!$BD379*'Help-list'!$V$11,IF($B380=Statistika!$F$69,'Help-list'!$BD379*'Help-list'!$V$12,IF($B380=Statistika!$F$70,'Help-list'!$BD379*'Help-list'!$V$13,""))))))))</f>
        <v/>
      </c>
      <c r="O380" s="559"/>
      <c r="P380" s="561" t="str">
        <f>IF($B380=Statistika!$F$63,'Help-list'!$BE379*'Help-list'!$V$6,IF($B380=Statistika!$F$64,'Help-list'!$BE379*'Help-list'!$V$7,IF($B380=Statistika!$F$65,'Help-list'!$BE379*'Help-list'!$V$8,IF($B380=Statistika!$F$66,'Help-list'!$BE379*'Help-list'!$V$9,IF($B380=Statistika!$F$67,'Help-list'!$BE379*'Help-list'!$V$10,IF($B380=Statistika!$F$68,'Help-list'!$BE379*'Help-list'!$V$11,IF($B380=Statistika!$F$69,'Help-list'!$BE379*'Help-list'!$V$12,IF($B380=Statistika!$F$70,'Help-list'!$BE379*'Help-list'!$V$13,""))))))))</f>
        <v/>
      </c>
      <c r="Q380" s="562" t="str">
        <f t="shared" si="13"/>
        <v/>
      </c>
      <c r="R380" s="563" t="str">
        <f>IF($B380=Statistika!$F$63,'Help-list'!$BF379*'Help-list'!$V$6,IF($B380=Statistika!$F$64,'Help-list'!$BF379*'Help-list'!$V$7,IF($B380=Statistika!$F$65,'Help-list'!$BF379*'Help-list'!$V$8,IF($B380=Statistika!$F$66,'Help-list'!$BF379*'Help-list'!$V$9,IF($B380=Statistika!$F$67,'Help-list'!$BF379*'Help-list'!$V$10,IF($B380=Statistika!$F$68,'Help-list'!$BF379*'Help-list'!$V$11,IF($B380=Statistika!$F$69,'Help-list'!$BF379*'Help-list'!$V$12,IF($B380=Statistika!$F$70,'Help-list'!$BF379*'Help-list'!$V$13,""))))))))</f>
        <v/>
      </c>
      <c r="S380" s="564"/>
      <c r="T380" s="565" t="str">
        <f>IF($B380=Statistika!$F$63,'Help-list'!$BG379*'Help-list'!$V$6,IF($B380=Statistika!$F$64,'Help-list'!$BG379*'Help-list'!$V$7,IF($B380=Statistika!$F$65,'Help-list'!$BG379*'Help-list'!$V$8,IF($B380=Statistika!$F$66,'Help-list'!$BG379*'Help-list'!$V$9,IF($B380=Statistika!$F$67,'Help-list'!$BG379*'Help-list'!$V$10,IF($B380=Statistika!$F$68,'Help-list'!$BG379*'Help-list'!$V$11,IF($B380=Statistika!$F$69,'Help-list'!$BG379*'Help-list'!$V$12,IF($B380=Statistika!$F$70,'Help-list'!$BG379*'Help-list'!$V$13,""))))))))</f>
        <v/>
      </c>
      <c r="U380" s="564"/>
      <c r="V380" s="565" t="str">
        <f>IF($B380=Statistika!$F$63,'Help-list'!$BH379*'Help-list'!$V$6,IF($B380=Statistika!$F$64,'Help-list'!$BH379*'Help-list'!$V$7,IF($B380=Statistika!$F$65,'Help-list'!$BH379*'Help-list'!$V$8,IF($B380=Statistika!$F$66,'Help-list'!$BH379*'Help-list'!$V$9,IF($B380=Statistika!$F$67,'Help-list'!$BH379*'Help-list'!$V$10,IF($B380=Statistika!$F$68,'Help-list'!$BH379*'Help-list'!$V$11,IF($B380=Statistika!$F$69,'Help-list'!$BH379*'Help-list'!$V$12,IF($B380=Statistika!$F$70,'Help-list'!$BH379*'Help-list'!$V$13,""))))))))</f>
        <v/>
      </c>
      <c r="W380" s="566"/>
      <c r="X380" s="567"/>
      <c r="Y380" s="567"/>
      <c r="Z380" s="567"/>
      <c r="AA380" s="567"/>
      <c r="AB380" s="567"/>
      <c r="AC380" s="567"/>
      <c r="AD380" s="567"/>
      <c r="AE380" s="347"/>
      <c r="AF380" s="568"/>
    </row>
    <row r="381" spans="1:32">
      <c r="A381" s="38"/>
      <c r="B381" s="10"/>
      <c r="C381" s="555"/>
      <c r="D381" s="556"/>
      <c r="E381" s="555"/>
      <c r="F381" s="28"/>
      <c r="G381" s="557" t="str">
        <f t="shared" si="14"/>
        <v/>
      </c>
      <c r="H381" s="558"/>
      <c r="I381" s="542"/>
      <c r="J381" s="10"/>
      <c r="K381" s="559"/>
      <c r="L381" s="559"/>
      <c r="M381" s="559"/>
      <c r="N381" s="560" t="str">
        <f>IF($B381=Statistika!$F$63,'Help-list'!$BD380*'Help-list'!$V$6,IF($B381=Statistika!$F$64,'Help-list'!$BD380*'Help-list'!$V$7,IF($B381=Statistika!$F$65,'Help-list'!$BD380*'Help-list'!$V$8,IF($B381=Statistika!$F$66,'Help-list'!$BD380*'Help-list'!$V$9,IF($B381=Statistika!$F$67,'Help-list'!$BD380*'Help-list'!$V$10,IF($B381=Statistika!$F$68,'Help-list'!$BD380*'Help-list'!$V$11,IF($B381=Statistika!$F$69,'Help-list'!$BD380*'Help-list'!$V$12,IF($B381=Statistika!$F$70,'Help-list'!$BD380*'Help-list'!$V$13,""))))))))</f>
        <v/>
      </c>
      <c r="O381" s="559"/>
      <c r="P381" s="561" t="str">
        <f>IF($B381=Statistika!$F$63,'Help-list'!$BE380*'Help-list'!$V$6,IF($B381=Statistika!$F$64,'Help-list'!$BE380*'Help-list'!$V$7,IF($B381=Statistika!$F$65,'Help-list'!$BE380*'Help-list'!$V$8,IF($B381=Statistika!$F$66,'Help-list'!$BE380*'Help-list'!$V$9,IF($B381=Statistika!$F$67,'Help-list'!$BE380*'Help-list'!$V$10,IF($B381=Statistika!$F$68,'Help-list'!$BE380*'Help-list'!$V$11,IF($B381=Statistika!$F$69,'Help-list'!$BE380*'Help-list'!$V$12,IF($B381=Statistika!$F$70,'Help-list'!$BE380*'Help-list'!$V$13,""))))))))</f>
        <v/>
      </c>
      <c r="Q381" s="562" t="str">
        <f t="shared" si="13"/>
        <v/>
      </c>
      <c r="R381" s="563" t="str">
        <f>IF($B381=Statistika!$F$63,'Help-list'!$BF380*'Help-list'!$V$6,IF($B381=Statistika!$F$64,'Help-list'!$BF380*'Help-list'!$V$7,IF($B381=Statistika!$F$65,'Help-list'!$BF380*'Help-list'!$V$8,IF($B381=Statistika!$F$66,'Help-list'!$BF380*'Help-list'!$V$9,IF($B381=Statistika!$F$67,'Help-list'!$BF380*'Help-list'!$V$10,IF($B381=Statistika!$F$68,'Help-list'!$BF380*'Help-list'!$V$11,IF($B381=Statistika!$F$69,'Help-list'!$BF380*'Help-list'!$V$12,IF($B381=Statistika!$F$70,'Help-list'!$BF380*'Help-list'!$V$13,""))))))))</f>
        <v/>
      </c>
      <c r="S381" s="564"/>
      <c r="T381" s="565" t="str">
        <f>IF($B381=Statistika!$F$63,'Help-list'!$BG380*'Help-list'!$V$6,IF($B381=Statistika!$F$64,'Help-list'!$BG380*'Help-list'!$V$7,IF($B381=Statistika!$F$65,'Help-list'!$BG380*'Help-list'!$V$8,IF($B381=Statistika!$F$66,'Help-list'!$BG380*'Help-list'!$V$9,IF($B381=Statistika!$F$67,'Help-list'!$BG380*'Help-list'!$V$10,IF($B381=Statistika!$F$68,'Help-list'!$BG380*'Help-list'!$V$11,IF($B381=Statistika!$F$69,'Help-list'!$BG380*'Help-list'!$V$12,IF($B381=Statistika!$F$70,'Help-list'!$BG380*'Help-list'!$V$13,""))))))))</f>
        <v/>
      </c>
      <c r="U381" s="564"/>
      <c r="V381" s="565" t="str">
        <f>IF($B381=Statistika!$F$63,'Help-list'!$BH380*'Help-list'!$V$6,IF($B381=Statistika!$F$64,'Help-list'!$BH380*'Help-list'!$V$7,IF($B381=Statistika!$F$65,'Help-list'!$BH380*'Help-list'!$V$8,IF($B381=Statistika!$F$66,'Help-list'!$BH380*'Help-list'!$V$9,IF($B381=Statistika!$F$67,'Help-list'!$BH380*'Help-list'!$V$10,IF($B381=Statistika!$F$68,'Help-list'!$BH380*'Help-list'!$V$11,IF($B381=Statistika!$F$69,'Help-list'!$BH380*'Help-list'!$V$12,IF($B381=Statistika!$F$70,'Help-list'!$BH380*'Help-list'!$V$13,""))))))))</f>
        <v/>
      </c>
      <c r="W381" s="566"/>
      <c r="X381" s="567"/>
      <c r="Y381" s="567"/>
      <c r="Z381" s="567"/>
      <c r="AA381" s="567"/>
      <c r="AB381" s="567"/>
      <c r="AC381" s="567"/>
      <c r="AD381" s="567"/>
      <c r="AE381" s="347"/>
      <c r="AF381" s="568"/>
    </row>
    <row r="382" spans="1:32">
      <c r="A382" s="38"/>
      <c r="B382" s="10"/>
      <c r="C382" s="555"/>
      <c r="D382" s="556"/>
      <c r="E382" s="555"/>
      <c r="F382" s="28"/>
      <c r="G382" s="557" t="str">
        <f t="shared" si="14"/>
        <v/>
      </c>
      <c r="H382" s="558"/>
      <c r="I382" s="542"/>
      <c r="J382" s="10"/>
      <c r="K382" s="559"/>
      <c r="L382" s="559"/>
      <c r="M382" s="559"/>
      <c r="N382" s="560" t="str">
        <f>IF($B382=Statistika!$F$63,'Help-list'!$BD381*'Help-list'!$V$6,IF($B382=Statistika!$F$64,'Help-list'!$BD381*'Help-list'!$V$7,IF($B382=Statistika!$F$65,'Help-list'!$BD381*'Help-list'!$V$8,IF($B382=Statistika!$F$66,'Help-list'!$BD381*'Help-list'!$V$9,IF($B382=Statistika!$F$67,'Help-list'!$BD381*'Help-list'!$V$10,IF($B382=Statistika!$F$68,'Help-list'!$BD381*'Help-list'!$V$11,IF($B382=Statistika!$F$69,'Help-list'!$BD381*'Help-list'!$V$12,IF($B382=Statistika!$F$70,'Help-list'!$BD381*'Help-list'!$V$13,""))))))))</f>
        <v/>
      </c>
      <c r="O382" s="559"/>
      <c r="P382" s="561" t="str">
        <f>IF($B382=Statistika!$F$63,'Help-list'!$BE381*'Help-list'!$V$6,IF($B382=Statistika!$F$64,'Help-list'!$BE381*'Help-list'!$V$7,IF($B382=Statistika!$F$65,'Help-list'!$BE381*'Help-list'!$V$8,IF($B382=Statistika!$F$66,'Help-list'!$BE381*'Help-list'!$V$9,IF($B382=Statistika!$F$67,'Help-list'!$BE381*'Help-list'!$V$10,IF($B382=Statistika!$F$68,'Help-list'!$BE381*'Help-list'!$V$11,IF($B382=Statistika!$F$69,'Help-list'!$BE381*'Help-list'!$V$12,IF($B382=Statistika!$F$70,'Help-list'!$BE381*'Help-list'!$V$13,""))))))))</f>
        <v/>
      </c>
      <c r="Q382" s="562" t="str">
        <f t="shared" si="13"/>
        <v/>
      </c>
      <c r="R382" s="563" t="str">
        <f>IF($B382=Statistika!$F$63,'Help-list'!$BF381*'Help-list'!$V$6,IF($B382=Statistika!$F$64,'Help-list'!$BF381*'Help-list'!$V$7,IF($B382=Statistika!$F$65,'Help-list'!$BF381*'Help-list'!$V$8,IF($B382=Statistika!$F$66,'Help-list'!$BF381*'Help-list'!$V$9,IF($B382=Statistika!$F$67,'Help-list'!$BF381*'Help-list'!$V$10,IF($B382=Statistika!$F$68,'Help-list'!$BF381*'Help-list'!$V$11,IF($B382=Statistika!$F$69,'Help-list'!$BF381*'Help-list'!$V$12,IF($B382=Statistika!$F$70,'Help-list'!$BF381*'Help-list'!$V$13,""))))))))</f>
        <v/>
      </c>
      <c r="S382" s="564"/>
      <c r="T382" s="565" t="str">
        <f>IF($B382=Statistika!$F$63,'Help-list'!$BG381*'Help-list'!$V$6,IF($B382=Statistika!$F$64,'Help-list'!$BG381*'Help-list'!$V$7,IF($B382=Statistika!$F$65,'Help-list'!$BG381*'Help-list'!$V$8,IF($B382=Statistika!$F$66,'Help-list'!$BG381*'Help-list'!$V$9,IF($B382=Statistika!$F$67,'Help-list'!$BG381*'Help-list'!$V$10,IF($B382=Statistika!$F$68,'Help-list'!$BG381*'Help-list'!$V$11,IF($B382=Statistika!$F$69,'Help-list'!$BG381*'Help-list'!$V$12,IF($B382=Statistika!$F$70,'Help-list'!$BG381*'Help-list'!$V$13,""))))))))</f>
        <v/>
      </c>
      <c r="U382" s="564"/>
      <c r="V382" s="565" t="str">
        <f>IF($B382=Statistika!$F$63,'Help-list'!$BH381*'Help-list'!$V$6,IF($B382=Statistika!$F$64,'Help-list'!$BH381*'Help-list'!$V$7,IF($B382=Statistika!$F$65,'Help-list'!$BH381*'Help-list'!$V$8,IF($B382=Statistika!$F$66,'Help-list'!$BH381*'Help-list'!$V$9,IF($B382=Statistika!$F$67,'Help-list'!$BH381*'Help-list'!$V$10,IF($B382=Statistika!$F$68,'Help-list'!$BH381*'Help-list'!$V$11,IF($B382=Statistika!$F$69,'Help-list'!$BH381*'Help-list'!$V$12,IF($B382=Statistika!$F$70,'Help-list'!$BH381*'Help-list'!$V$13,""))))))))</f>
        <v/>
      </c>
      <c r="W382" s="566"/>
      <c r="X382" s="567"/>
      <c r="Y382" s="567"/>
      <c r="Z382" s="567"/>
      <c r="AA382" s="567"/>
      <c r="AB382" s="567"/>
      <c r="AC382" s="567"/>
      <c r="AD382" s="567"/>
      <c r="AE382" s="347"/>
      <c r="AF382" s="568"/>
    </row>
    <row r="383" spans="1:32">
      <c r="A383" s="38"/>
      <c r="B383" s="10"/>
      <c r="C383" s="555"/>
      <c r="D383" s="556"/>
      <c r="E383" s="555"/>
      <c r="F383" s="28"/>
      <c r="G383" s="557" t="str">
        <f t="shared" si="14"/>
        <v/>
      </c>
      <c r="H383" s="558"/>
      <c r="I383" s="542"/>
      <c r="J383" s="10"/>
      <c r="K383" s="559"/>
      <c r="L383" s="559"/>
      <c r="M383" s="559"/>
      <c r="N383" s="560" t="str">
        <f>IF($B383=Statistika!$F$63,'Help-list'!$BD382*'Help-list'!$V$6,IF($B383=Statistika!$F$64,'Help-list'!$BD382*'Help-list'!$V$7,IF($B383=Statistika!$F$65,'Help-list'!$BD382*'Help-list'!$V$8,IF($B383=Statistika!$F$66,'Help-list'!$BD382*'Help-list'!$V$9,IF($B383=Statistika!$F$67,'Help-list'!$BD382*'Help-list'!$V$10,IF($B383=Statistika!$F$68,'Help-list'!$BD382*'Help-list'!$V$11,IF($B383=Statistika!$F$69,'Help-list'!$BD382*'Help-list'!$V$12,IF($B383=Statistika!$F$70,'Help-list'!$BD382*'Help-list'!$V$13,""))))))))</f>
        <v/>
      </c>
      <c r="O383" s="559"/>
      <c r="P383" s="561" t="str">
        <f>IF($B383=Statistika!$F$63,'Help-list'!$BE382*'Help-list'!$V$6,IF($B383=Statistika!$F$64,'Help-list'!$BE382*'Help-list'!$V$7,IF($B383=Statistika!$F$65,'Help-list'!$BE382*'Help-list'!$V$8,IF($B383=Statistika!$F$66,'Help-list'!$BE382*'Help-list'!$V$9,IF($B383=Statistika!$F$67,'Help-list'!$BE382*'Help-list'!$V$10,IF($B383=Statistika!$F$68,'Help-list'!$BE382*'Help-list'!$V$11,IF($B383=Statistika!$F$69,'Help-list'!$BE382*'Help-list'!$V$12,IF($B383=Statistika!$F$70,'Help-list'!$BE382*'Help-list'!$V$13,""))))))))</f>
        <v/>
      </c>
      <c r="Q383" s="562" t="str">
        <f t="shared" si="13"/>
        <v/>
      </c>
      <c r="R383" s="563" t="str">
        <f>IF($B383=Statistika!$F$63,'Help-list'!$BF382*'Help-list'!$V$6,IF($B383=Statistika!$F$64,'Help-list'!$BF382*'Help-list'!$V$7,IF($B383=Statistika!$F$65,'Help-list'!$BF382*'Help-list'!$V$8,IF($B383=Statistika!$F$66,'Help-list'!$BF382*'Help-list'!$V$9,IF($B383=Statistika!$F$67,'Help-list'!$BF382*'Help-list'!$V$10,IF($B383=Statistika!$F$68,'Help-list'!$BF382*'Help-list'!$V$11,IF($B383=Statistika!$F$69,'Help-list'!$BF382*'Help-list'!$V$12,IF($B383=Statistika!$F$70,'Help-list'!$BF382*'Help-list'!$V$13,""))))))))</f>
        <v/>
      </c>
      <c r="S383" s="564"/>
      <c r="T383" s="565" t="str">
        <f>IF($B383=Statistika!$F$63,'Help-list'!$BG382*'Help-list'!$V$6,IF($B383=Statistika!$F$64,'Help-list'!$BG382*'Help-list'!$V$7,IF($B383=Statistika!$F$65,'Help-list'!$BG382*'Help-list'!$V$8,IF($B383=Statistika!$F$66,'Help-list'!$BG382*'Help-list'!$V$9,IF($B383=Statistika!$F$67,'Help-list'!$BG382*'Help-list'!$V$10,IF($B383=Statistika!$F$68,'Help-list'!$BG382*'Help-list'!$V$11,IF($B383=Statistika!$F$69,'Help-list'!$BG382*'Help-list'!$V$12,IF($B383=Statistika!$F$70,'Help-list'!$BG382*'Help-list'!$V$13,""))))))))</f>
        <v/>
      </c>
      <c r="U383" s="564"/>
      <c r="V383" s="565" t="str">
        <f>IF($B383=Statistika!$F$63,'Help-list'!$BH382*'Help-list'!$V$6,IF($B383=Statistika!$F$64,'Help-list'!$BH382*'Help-list'!$V$7,IF($B383=Statistika!$F$65,'Help-list'!$BH382*'Help-list'!$V$8,IF($B383=Statistika!$F$66,'Help-list'!$BH382*'Help-list'!$V$9,IF($B383=Statistika!$F$67,'Help-list'!$BH382*'Help-list'!$V$10,IF($B383=Statistika!$F$68,'Help-list'!$BH382*'Help-list'!$V$11,IF($B383=Statistika!$F$69,'Help-list'!$BH382*'Help-list'!$V$12,IF($B383=Statistika!$F$70,'Help-list'!$BH382*'Help-list'!$V$13,""))))))))</f>
        <v/>
      </c>
      <c r="W383" s="566"/>
      <c r="X383" s="567"/>
      <c r="Y383" s="567"/>
      <c r="Z383" s="567"/>
      <c r="AA383" s="567"/>
      <c r="AB383" s="567"/>
      <c r="AC383" s="567"/>
      <c r="AD383" s="567"/>
      <c r="AE383" s="347"/>
      <c r="AF383" s="568"/>
    </row>
    <row r="384" spans="1:32">
      <c r="A384" s="38"/>
      <c r="B384" s="10"/>
      <c r="C384" s="555"/>
      <c r="D384" s="556"/>
      <c r="E384" s="555"/>
      <c r="F384" s="28"/>
      <c r="G384" s="557" t="str">
        <f t="shared" si="14"/>
        <v/>
      </c>
      <c r="H384" s="558"/>
      <c r="I384" s="542"/>
      <c r="J384" s="10"/>
      <c r="K384" s="559"/>
      <c r="L384" s="559"/>
      <c r="M384" s="559"/>
      <c r="N384" s="560" t="str">
        <f>IF($B384=Statistika!$F$63,'Help-list'!$BD383*'Help-list'!$V$6,IF($B384=Statistika!$F$64,'Help-list'!$BD383*'Help-list'!$V$7,IF($B384=Statistika!$F$65,'Help-list'!$BD383*'Help-list'!$V$8,IF($B384=Statistika!$F$66,'Help-list'!$BD383*'Help-list'!$V$9,IF($B384=Statistika!$F$67,'Help-list'!$BD383*'Help-list'!$V$10,IF($B384=Statistika!$F$68,'Help-list'!$BD383*'Help-list'!$V$11,IF($B384=Statistika!$F$69,'Help-list'!$BD383*'Help-list'!$V$12,IF($B384=Statistika!$F$70,'Help-list'!$BD383*'Help-list'!$V$13,""))))))))</f>
        <v/>
      </c>
      <c r="O384" s="559"/>
      <c r="P384" s="561" t="str">
        <f>IF($B384=Statistika!$F$63,'Help-list'!$BE383*'Help-list'!$V$6,IF($B384=Statistika!$F$64,'Help-list'!$BE383*'Help-list'!$V$7,IF($B384=Statistika!$F$65,'Help-list'!$BE383*'Help-list'!$V$8,IF($B384=Statistika!$F$66,'Help-list'!$BE383*'Help-list'!$V$9,IF($B384=Statistika!$F$67,'Help-list'!$BE383*'Help-list'!$V$10,IF($B384=Statistika!$F$68,'Help-list'!$BE383*'Help-list'!$V$11,IF($B384=Statistika!$F$69,'Help-list'!$BE383*'Help-list'!$V$12,IF($B384=Statistika!$F$70,'Help-list'!$BE383*'Help-list'!$V$13,""))))))))</f>
        <v/>
      </c>
      <c r="Q384" s="562" t="str">
        <f t="shared" si="13"/>
        <v/>
      </c>
      <c r="R384" s="563" t="str">
        <f>IF($B384=Statistika!$F$63,'Help-list'!$BF383*'Help-list'!$V$6,IF($B384=Statistika!$F$64,'Help-list'!$BF383*'Help-list'!$V$7,IF($B384=Statistika!$F$65,'Help-list'!$BF383*'Help-list'!$V$8,IF($B384=Statistika!$F$66,'Help-list'!$BF383*'Help-list'!$V$9,IF($B384=Statistika!$F$67,'Help-list'!$BF383*'Help-list'!$V$10,IF($B384=Statistika!$F$68,'Help-list'!$BF383*'Help-list'!$V$11,IF($B384=Statistika!$F$69,'Help-list'!$BF383*'Help-list'!$V$12,IF($B384=Statistika!$F$70,'Help-list'!$BF383*'Help-list'!$V$13,""))))))))</f>
        <v/>
      </c>
      <c r="S384" s="564"/>
      <c r="T384" s="565" t="str">
        <f>IF($B384=Statistika!$F$63,'Help-list'!$BG383*'Help-list'!$V$6,IF($B384=Statistika!$F$64,'Help-list'!$BG383*'Help-list'!$V$7,IF($B384=Statistika!$F$65,'Help-list'!$BG383*'Help-list'!$V$8,IF($B384=Statistika!$F$66,'Help-list'!$BG383*'Help-list'!$V$9,IF($B384=Statistika!$F$67,'Help-list'!$BG383*'Help-list'!$V$10,IF($B384=Statistika!$F$68,'Help-list'!$BG383*'Help-list'!$V$11,IF($B384=Statistika!$F$69,'Help-list'!$BG383*'Help-list'!$V$12,IF($B384=Statistika!$F$70,'Help-list'!$BG383*'Help-list'!$V$13,""))))))))</f>
        <v/>
      </c>
      <c r="U384" s="564"/>
      <c r="V384" s="565" t="str">
        <f>IF($B384=Statistika!$F$63,'Help-list'!$BH383*'Help-list'!$V$6,IF($B384=Statistika!$F$64,'Help-list'!$BH383*'Help-list'!$V$7,IF($B384=Statistika!$F$65,'Help-list'!$BH383*'Help-list'!$V$8,IF($B384=Statistika!$F$66,'Help-list'!$BH383*'Help-list'!$V$9,IF($B384=Statistika!$F$67,'Help-list'!$BH383*'Help-list'!$V$10,IF($B384=Statistika!$F$68,'Help-list'!$BH383*'Help-list'!$V$11,IF($B384=Statistika!$F$69,'Help-list'!$BH383*'Help-list'!$V$12,IF($B384=Statistika!$F$70,'Help-list'!$BH383*'Help-list'!$V$13,""))))))))</f>
        <v/>
      </c>
      <c r="W384" s="566"/>
      <c r="X384" s="567"/>
      <c r="Y384" s="567"/>
      <c r="Z384" s="567"/>
      <c r="AA384" s="567"/>
      <c r="AB384" s="567"/>
      <c r="AC384" s="567"/>
      <c r="AD384" s="567"/>
      <c r="AE384" s="347"/>
      <c r="AF384" s="568"/>
    </row>
    <row r="385" spans="1:32">
      <c r="A385" s="38"/>
      <c r="B385" s="10"/>
      <c r="C385" s="555"/>
      <c r="D385" s="556"/>
      <c r="E385" s="555"/>
      <c r="F385" s="28"/>
      <c r="G385" s="557" t="str">
        <f t="shared" si="14"/>
        <v/>
      </c>
      <c r="H385" s="558"/>
      <c r="I385" s="542"/>
      <c r="J385" s="10"/>
      <c r="K385" s="559"/>
      <c r="L385" s="559"/>
      <c r="M385" s="559"/>
      <c r="N385" s="560" t="str">
        <f>IF($B385=Statistika!$F$63,'Help-list'!$BD384*'Help-list'!$V$6,IF($B385=Statistika!$F$64,'Help-list'!$BD384*'Help-list'!$V$7,IF($B385=Statistika!$F$65,'Help-list'!$BD384*'Help-list'!$V$8,IF($B385=Statistika!$F$66,'Help-list'!$BD384*'Help-list'!$V$9,IF($B385=Statistika!$F$67,'Help-list'!$BD384*'Help-list'!$V$10,IF($B385=Statistika!$F$68,'Help-list'!$BD384*'Help-list'!$V$11,IF($B385=Statistika!$F$69,'Help-list'!$BD384*'Help-list'!$V$12,IF($B385=Statistika!$F$70,'Help-list'!$BD384*'Help-list'!$V$13,""))))))))</f>
        <v/>
      </c>
      <c r="O385" s="559"/>
      <c r="P385" s="561" t="str">
        <f>IF($B385=Statistika!$F$63,'Help-list'!$BE384*'Help-list'!$V$6,IF($B385=Statistika!$F$64,'Help-list'!$BE384*'Help-list'!$V$7,IF($B385=Statistika!$F$65,'Help-list'!$BE384*'Help-list'!$V$8,IF($B385=Statistika!$F$66,'Help-list'!$BE384*'Help-list'!$V$9,IF($B385=Statistika!$F$67,'Help-list'!$BE384*'Help-list'!$V$10,IF($B385=Statistika!$F$68,'Help-list'!$BE384*'Help-list'!$V$11,IF($B385=Statistika!$F$69,'Help-list'!$BE384*'Help-list'!$V$12,IF($B385=Statistika!$F$70,'Help-list'!$BE384*'Help-list'!$V$13,""))))))))</f>
        <v/>
      </c>
      <c r="Q385" s="562" t="str">
        <f t="shared" si="13"/>
        <v/>
      </c>
      <c r="R385" s="563" t="str">
        <f>IF($B385=Statistika!$F$63,'Help-list'!$BF384*'Help-list'!$V$6,IF($B385=Statistika!$F$64,'Help-list'!$BF384*'Help-list'!$V$7,IF($B385=Statistika!$F$65,'Help-list'!$BF384*'Help-list'!$V$8,IF($B385=Statistika!$F$66,'Help-list'!$BF384*'Help-list'!$V$9,IF($B385=Statistika!$F$67,'Help-list'!$BF384*'Help-list'!$V$10,IF($B385=Statistika!$F$68,'Help-list'!$BF384*'Help-list'!$V$11,IF($B385=Statistika!$F$69,'Help-list'!$BF384*'Help-list'!$V$12,IF($B385=Statistika!$F$70,'Help-list'!$BF384*'Help-list'!$V$13,""))))))))</f>
        <v/>
      </c>
      <c r="S385" s="564"/>
      <c r="T385" s="565" t="str">
        <f>IF($B385=Statistika!$F$63,'Help-list'!$BG384*'Help-list'!$V$6,IF($B385=Statistika!$F$64,'Help-list'!$BG384*'Help-list'!$V$7,IF($B385=Statistika!$F$65,'Help-list'!$BG384*'Help-list'!$V$8,IF($B385=Statistika!$F$66,'Help-list'!$BG384*'Help-list'!$V$9,IF($B385=Statistika!$F$67,'Help-list'!$BG384*'Help-list'!$V$10,IF($B385=Statistika!$F$68,'Help-list'!$BG384*'Help-list'!$V$11,IF($B385=Statistika!$F$69,'Help-list'!$BG384*'Help-list'!$V$12,IF($B385=Statistika!$F$70,'Help-list'!$BG384*'Help-list'!$V$13,""))))))))</f>
        <v/>
      </c>
      <c r="U385" s="564"/>
      <c r="V385" s="565" t="str">
        <f>IF($B385=Statistika!$F$63,'Help-list'!$BH384*'Help-list'!$V$6,IF($B385=Statistika!$F$64,'Help-list'!$BH384*'Help-list'!$V$7,IF($B385=Statistika!$F$65,'Help-list'!$BH384*'Help-list'!$V$8,IF($B385=Statistika!$F$66,'Help-list'!$BH384*'Help-list'!$V$9,IF($B385=Statistika!$F$67,'Help-list'!$BH384*'Help-list'!$V$10,IF($B385=Statistika!$F$68,'Help-list'!$BH384*'Help-list'!$V$11,IF($B385=Statistika!$F$69,'Help-list'!$BH384*'Help-list'!$V$12,IF($B385=Statistika!$F$70,'Help-list'!$BH384*'Help-list'!$V$13,""))))))))</f>
        <v/>
      </c>
      <c r="W385" s="566"/>
      <c r="X385" s="567"/>
      <c r="Y385" s="567"/>
      <c r="Z385" s="567"/>
      <c r="AA385" s="567"/>
      <c r="AB385" s="567"/>
      <c r="AC385" s="567"/>
      <c r="AD385" s="567"/>
      <c r="AE385" s="347"/>
      <c r="AF385" s="568"/>
    </row>
    <row r="386" spans="1:32">
      <c r="A386" s="38"/>
      <c r="B386" s="10"/>
      <c r="C386" s="555"/>
      <c r="D386" s="556"/>
      <c r="E386" s="555"/>
      <c r="F386" s="28"/>
      <c r="G386" s="557" t="str">
        <f t="shared" si="14"/>
        <v/>
      </c>
      <c r="H386" s="558"/>
      <c r="I386" s="542"/>
      <c r="J386" s="10"/>
      <c r="K386" s="559"/>
      <c r="L386" s="559"/>
      <c r="M386" s="559"/>
      <c r="N386" s="560" t="str">
        <f>IF($B386=Statistika!$F$63,'Help-list'!$BD385*'Help-list'!$V$6,IF($B386=Statistika!$F$64,'Help-list'!$BD385*'Help-list'!$V$7,IF($B386=Statistika!$F$65,'Help-list'!$BD385*'Help-list'!$V$8,IF($B386=Statistika!$F$66,'Help-list'!$BD385*'Help-list'!$V$9,IF($B386=Statistika!$F$67,'Help-list'!$BD385*'Help-list'!$V$10,IF($B386=Statistika!$F$68,'Help-list'!$BD385*'Help-list'!$V$11,IF($B386=Statistika!$F$69,'Help-list'!$BD385*'Help-list'!$V$12,IF($B386=Statistika!$F$70,'Help-list'!$BD385*'Help-list'!$V$13,""))))))))</f>
        <v/>
      </c>
      <c r="O386" s="559"/>
      <c r="P386" s="561" t="str">
        <f>IF($B386=Statistika!$F$63,'Help-list'!$BE385*'Help-list'!$V$6,IF($B386=Statistika!$F$64,'Help-list'!$BE385*'Help-list'!$V$7,IF($B386=Statistika!$F$65,'Help-list'!$BE385*'Help-list'!$V$8,IF($B386=Statistika!$F$66,'Help-list'!$BE385*'Help-list'!$V$9,IF($B386=Statistika!$F$67,'Help-list'!$BE385*'Help-list'!$V$10,IF($B386=Statistika!$F$68,'Help-list'!$BE385*'Help-list'!$V$11,IF($B386=Statistika!$F$69,'Help-list'!$BE385*'Help-list'!$V$12,IF($B386=Statistika!$F$70,'Help-list'!$BE385*'Help-list'!$V$13,""))))))))</f>
        <v/>
      </c>
      <c r="Q386" s="562" t="str">
        <f t="shared" si="13"/>
        <v/>
      </c>
      <c r="R386" s="563" t="str">
        <f>IF($B386=Statistika!$F$63,'Help-list'!$BF385*'Help-list'!$V$6,IF($B386=Statistika!$F$64,'Help-list'!$BF385*'Help-list'!$V$7,IF($B386=Statistika!$F$65,'Help-list'!$BF385*'Help-list'!$V$8,IF($B386=Statistika!$F$66,'Help-list'!$BF385*'Help-list'!$V$9,IF($B386=Statistika!$F$67,'Help-list'!$BF385*'Help-list'!$V$10,IF($B386=Statistika!$F$68,'Help-list'!$BF385*'Help-list'!$V$11,IF($B386=Statistika!$F$69,'Help-list'!$BF385*'Help-list'!$V$12,IF($B386=Statistika!$F$70,'Help-list'!$BF385*'Help-list'!$V$13,""))))))))</f>
        <v/>
      </c>
      <c r="S386" s="564"/>
      <c r="T386" s="565" t="str">
        <f>IF($B386=Statistika!$F$63,'Help-list'!$BG385*'Help-list'!$V$6,IF($B386=Statistika!$F$64,'Help-list'!$BG385*'Help-list'!$V$7,IF($B386=Statistika!$F$65,'Help-list'!$BG385*'Help-list'!$V$8,IF($B386=Statistika!$F$66,'Help-list'!$BG385*'Help-list'!$V$9,IF($B386=Statistika!$F$67,'Help-list'!$BG385*'Help-list'!$V$10,IF($B386=Statistika!$F$68,'Help-list'!$BG385*'Help-list'!$V$11,IF($B386=Statistika!$F$69,'Help-list'!$BG385*'Help-list'!$V$12,IF($B386=Statistika!$F$70,'Help-list'!$BG385*'Help-list'!$V$13,""))))))))</f>
        <v/>
      </c>
      <c r="U386" s="564"/>
      <c r="V386" s="565" t="str">
        <f>IF($B386=Statistika!$F$63,'Help-list'!$BH385*'Help-list'!$V$6,IF($B386=Statistika!$F$64,'Help-list'!$BH385*'Help-list'!$V$7,IF($B386=Statistika!$F$65,'Help-list'!$BH385*'Help-list'!$V$8,IF($B386=Statistika!$F$66,'Help-list'!$BH385*'Help-list'!$V$9,IF($B386=Statistika!$F$67,'Help-list'!$BH385*'Help-list'!$V$10,IF($B386=Statistika!$F$68,'Help-list'!$BH385*'Help-list'!$V$11,IF($B386=Statistika!$F$69,'Help-list'!$BH385*'Help-list'!$V$12,IF($B386=Statistika!$F$70,'Help-list'!$BH385*'Help-list'!$V$13,""))))))))</f>
        <v/>
      </c>
      <c r="W386" s="566"/>
      <c r="X386" s="567"/>
      <c r="Y386" s="567"/>
      <c r="Z386" s="567"/>
      <c r="AA386" s="567"/>
      <c r="AB386" s="567"/>
      <c r="AC386" s="567"/>
      <c r="AD386" s="567"/>
      <c r="AE386" s="347"/>
      <c r="AF386" s="568"/>
    </row>
    <row r="387" spans="1:32">
      <c r="A387" s="38"/>
      <c r="B387" s="10"/>
      <c r="C387" s="555"/>
      <c r="D387" s="556"/>
      <c r="E387" s="555"/>
      <c r="F387" s="28"/>
      <c r="G387" s="557" t="str">
        <f t="shared" si="14"/>
        <v/>
      </c>
      <c r="H387" s="558"/>
      <c r="I387" s="542"/>
      <c r="J387" s="10"/>
      <c r="K387" s="559"/>
      <c r="L387" s="559"/>
      <c r="M387" s="559"/>
      <c r="N387" s="560" t="str">
        <f>IF($B387=Statistika!$F$63,'Help-list'!$BD386*'Help-list'!$V$6,IF($B387=Statistika!$F$64,'Help-list'!$BD386*'Help-list'!$V$7,IF($B387=Statistika!$F$65,'Help-list'!$BD386*'Help-list'!$V$8,IF($B387=Statistika!$F$66,'Help-list'!$BD386*'Help-list'!$V$9,IF($B387=Statistika!$F$67,'Help-list'!$BD386*'Help-list'!$V$10,IF($B387=Statistika!$F$68,'Help-list'!$BD386*'Help-list'!$V$11,IF($B387=Statistika!$F$69,'Help-list'!$BD386*'Help-list'!$V$12,IF($B387=Statistika!$F$70,'Help-list'!$BD386*'Help-list'!$V$13,""))))))))</f>
        <v/>
      </c>
      <c r="O387" s="559"/>
      <c r="P387" s="561" t="str">
        <f>IF($B387=Statistika!$F$63,'Help-list'!$BE386*'Help-list'!$V$6,IF($B387=Statistika!$F$64,'Help-list'!$BE386*'Help-list'!$V$7,IF($B387=Statistika!$F$65,'Help-list'!$BE386*'Help-list'!$V$8,IF($B387=Statistika!$F$66,'Help-list'!$BE386*'Help-list'!$V$9,IF($B387=Statistika!$F$67,'Help-list'!$BE386*'Help-list'!$V$10,IF($B387=Statistika!$F$68,'Help-list'!$BE386*'Help-list'!$V$11,IF($B387=Statistika!$F$69,'Help-list'!$BE386*'Help-list'!$V$12,IF($B387=Statistika!$F$70,'Help-list'!$BE386*'Help-list'!$V$13,""))))))))</f>
        <v/>
      </c>
      <c r="Q387" s="562" t="str">
        <f t="shared" si="13"/>
        <v/>
      </c>
      <c r="R387" s="563" t="str">
        <f>IF($B387=Statistika!$F$63,'Help-list'!$BF386*'Help-list'!$V$6,IF($B387=Statistika!$F$64,'Help-list'!$BF386*'Help-list'!$V$7,IF($B387=Statistika!$F$65,'Help-list'!$BF386*'Help-list'!$V$8,IF($B387=Statistika!$F$66,'Help-list'!$BF386*'Help-list'!$V$9,IF($B387=Statistika!$F$67,'Help-list'!$BF386*'Help-list'!$V$10,IF($B387=Statistika!$F$68,'Help-list'!$BF386*'Help-list'!$V$11,IF($B387=Statistika!$F$69,'Help-list'!$BF386*'Help-list'!$V$12,IF($B387=Statistika!$F$70,'Help-list'!$BF386*'Help-list'!$V$13,""))))))))</f>
        <v/>
      </c>
      <c r="S387" s="564"/>
      <c r="T387" s="565" t="str">
        <f>IF($B387=Statistika!$F$63,'Help-list'!$BG386*'Help-list'!$V$6,IF($B387=Statistika!$F$64,'Help-list'!$BG386*'Help-list'!$V$7,IF($B387=Statistika!$F$65,'Help-list'!$BG386*'Help-list'!$V$8,IF($B387=Statistika!$F$66,'Help-list'!$BG386*'Help-list'!$V$9,IF($B387=Statistika!$F$67,'Help-list'!$BG386*'Help-list'!$V$10,IF($B387=Statistika!$F$68,'Help-list'!$BG386*'Help-list'!$V$11,IF($B387=Statistika!$F$69,'Help-list'!$BG386*'Help-list'!$V$12,IF($B387=Statistika!$F$70,'Help-list'!$BG386*'Help-list'!$V$13,""))))))))</f>
        <v/>
      </c>
      <c r="U387" s="564"/>
      <c r="V387" s="565" t="str">
        <f>IF($B387=Statistika!$F$63,'Help-list'!$BH386*'Help-list'!$V$6,IF($B387=Statistika!$F$64,'Help-list'!$BH386*'Help-list'!$V$7,IF($B387=Statistika!$F$65,'Help-list'!$BH386*'Help-list'!$V$8,IF($B387=Statistika!$F$66,'Help-list'!$BH386*'Help-list'!$V$9,IF($B387=Statistika!$F$67,'Help-list'!$BH386*'Help-list'!$V$10,IF($B387=Statistika!$F$68,'Help-list'!$BH386*'Help-list'!$V$11,IF($B387=Statistika!$F$69,'Help-list'!$BH386*'Help-list'!$V$12,IF($B387=Statistika!$F$70,'Help-list'!$BH386*'Help-list'!$V$13,""))))))))</f>
        <v/>
      </c>
      <c r="W387" s="566"/>
      <c r="X387" s="567"/>
      <c r="Y387" s="567"/>
      <c r="Z387" s="567"/>
      <c r="AA387" s="567"/>
      <c r="AB387" s="567"/>
      <c r="AC387" s="567"/>
      <c r="AD387" s="567"/>
      <c r="AE387" s="347"/>
      <c r="AF387" s="568"/>
    </row>
    <row r="388" spans="1:32">
      <c r="A388" s="38"/>
      <c r="B388" s="10"/>
      <c r="C388" s="555"/>
      <c r="D388" s="556"/>
      <c r="E388" s="555"/>
      <c r="F388" s="28"/>
      <c r="G388" s="557" t="str">
        <f t="shared" si="14"/>
        <v/>
      </c>
      <c r="H388" s="558"/>
      <c r="I388" s="542"/>
      <c r="J388" s="10"/>
      <c r="K388" s="559"/>
      <c r="L388" s="559"/>
      <c r="M388" s="559"/>
      <c r="N388" s="560" t="str">
        <f>IF($B388=Statistika!$F$63,'Help-list'!$BD387*'Help-list'!$V$6,IF($B388=Statistika!$F$64,'Help-list'!$BD387*'Help-list'!$V$7,IF($B388=Statistika!$F$65,'Help-list'!$BD387*'Help-list'!$V$8,IF($B388=Statistika!$F$66,'Help-list'!$BD387*'Help-list'!$V$9,IF($B388=Statistika!$F$67,'Help-list'!$BD387*'Help-list'!$V$10,IF($B388=Statistika!$F$68,'Help-list'!$BD387*'Help-list'!$V$11,IF($B388=Statistika!$F$69,'Help-list'!$BD387*'Help-list'!$V$12,IF($B388=Statistika!$F$70,'Help-list'!$BD387*'Help-list'!$V$13,""))))))))</f>
        <v/>
      </c>
      <c r="O388" s="559"/>
      <c r="P388" s="561" t="str">
        <f>IF($B388=Statistika!$F$63,'Help-list'!$BE387*'Help-list'!$V$6,IF($B388=Statistika!$F$64,'Help-list'!$BE387*'Help-list'!$V$7,IF($B388=Statistika!$F$65,'Help-list'!$BE387*'Help-list'!$V$8,IF($B388=Statistika!$F$66,'Help-list'!$BE387*'Help-list'!$V$9,IF($B388=Statistika!$F$67,'Help-list'!$BE387*'Help-list'!$V$10,IF($B388=Statistika!$F$68,'Help-list'!$BE387*'Help-list'!$V$11,IF($B388=Statistika!$F$69,'Help-list'!$BE387*'Help-list'!$V$12,IF($B388=Statistika!$F$70,'Help-list'!$BE387*'Help-list'!$V$13,""))))))))</f>
        <v/>
      </c>
      <c r="Q388" s="562" t="str">
        <f t="shared" si="13"/>
        <v/>
      </c>
      <c r="R388" s="563" t="str">
        <f>IF($B388=Statistika!$F$63,'Help-list'!$BF387*'Help-list'!$V$6,IF($B388=Statistika!$F$64,'Help-list'!$BF387*'Help-list'!$V$7,IF($B388=Statistika!$F$65,'Help-list'!$BF387*'Help-list'!$V$8,IF($B388=Statistika!$F$66,'Help-list'!$BF387*'Help-list'!$V$9,IF($B388=Statistika!$F$67,'Help-list'!$BF387*'Help-list'!$V$10,IF($B388=Statistika!$F$68,'Help-list'!$BF387*'Help-list'!$V$11,IF($B388=Statistika!$F$69,'Help-list'!$BF387*'Help-list'!$V$12,IF($B388=Statistika!$F$70,'Help-list'!$BF387*'Help-list'!$V$13,""))))))))</f>
        <v/>
      </c>
      <c r="S388" s="564"/>
      <c r="T388" s="565" t="str">
        <f>IF($B388=Statistika!$F$63,'Help-list'!$BG387*'Help-list'!$V$6,IF($B388=Statistika!$F$64,'Help-list'!$BG387*'Help-list'!$V$7,IF($B388=Statistika!$F$65,'Help-list'!$BG387*'Help-list'!$V$8,IF($B388=Statistika!$F$66,'Help-list'!$BG387*'Help-list'!$V$9,IF($B388=Statistika!$F$67,'Help-list'!$BG387*'Help-list'!$V$10,IF($B388=Statistika!$F$68,'Help-list'!$BG387*'Help-list'!$V$11,IF($B388=Statistika!$F$69,'Help-list'!$BG387*'Help-list'!$V$12,IF($B388=Statistika!$F$70,'Help-list'!$BG387*'Help-list'!$V$13,""))))))))</f>
        <v/>
      </c>
      <c r="U388" s="564"/>
      <c r="V388" s="565" t="str">
        <f>IF($B388=Statistika!$F$63,'Help-list'!$BH387*'Help-list'!$V$6,IF($B388=Statistika!$F$64,'Help-list'!$BH387*'Help-list'!$V$7,IF($B388=Statistika!$F$65,'Help-list'!$BH387*'Help-list'!$V$8,IF($B388=Statistika!$F$66,'Help-list'!$BH387*'Help-list'!$V$9,IF($B388=Statistika!$F$67,'Help-list'!$BH387*'Help-list'!$V$10,IF($B388=Statistika!$F$68,'Help-list'!$BH387*'Help-list'!$V$11,IF($B388=Statistika!$F$69,'Help-list'!$BH387*'Help-list'!$V$12,IF($B388=Statistika!$F$70,'Help-list'!$BH387*'Help-list'!$V$13,""))))))))</f>
        <v/>
      </c>
      <c r="W388" s="566"/>
      <c r="X388" s="567"/>
      <c r="Y388" s="567"/>
      <c r="Z388" s="567"/>
      <c r="AA388" s="567"/>
      <c r="AB388" s="567"/>
      <c r="AC388" s="567"/>
      <c r="AD388" s="567"/>
      <c r="AE388" s="347"/>
      <c r="AF388" s="568"/>
    </row>
    <row r="389" spans="1:32">
      <c r="A389" s="38"/>
      <c r="B389" s="10"/>
      <c r="C389" s="555"/>
      <c r="D389" s="556"/>
      <c r="E389" s="555"/>
      <c r="F389" s="28"/>
      <c r="G389" s="557" t="str">
        <f t="shared" si="14"/>
        <v/>
      </c>
      <c r="H389" s="558"/>
      <c r="I389" s="542"/>
      <c r="J389" s="10"/>
      <c r="K389" s="559"/>
      <c r="L389" s="559"/>
      <c r="M389" s="559"/>
      <c r="N389" s="560" t="str">
        <f>IF($B389=Statistika!$F$63,'Help-list'!$BD388*'Help-list'!$V$6,IF($B389=Statistika!$F$64,'Help-list'!$BD388*'Help-list'!$V$7,IF($B389=Statistika!$F$65,'Help-list'!$BD388*'Help-list'!$V$8,IF($B389=Statistika!$F$66,'Help-list'!$BD388*'Help-list'!$V$9,IF($B389=Statistika!$F$67,'Help-list'!$BD388*'Help-list'!$V$10,IF($B389=Statistika!$F$68,'Help-list'!$BD388*'Help-list'!$V$11,IF($B389=Statistika!$F$69,'Help-list'!$BD388*'Help-list'!$V$12,IF($B389=Statistika!$F$70,'Help-list'!$BD388*'Help-list'!$V$13,""))))))))</f>
        <v/>
      </c>
      <c r="O389" s="559"/>
      <c r="P389" s="561" t="str">
        <f>IF($B389=Statistika!$F$63,'Help-list'!$BE388*'Help-list'!$V$6,IF($B389=Statistika!$F$64,'Help-list'!$BE388*'Help-list'!$V$7,IF($B389=Statistika!$F$65,'Help-list'!$BE388*'Help-list'!$V$8,IF($B389=Statistika!$F$66,'Help-list'!$BE388*'Help-list'!$V$9,IF($B389=Statistika!$F$67,'Help-list'!$BE388*'Help-list'!$V$10,IF($B389=Statistika!$F$68,'Help-list'!$BE388*'Help-list'!$V$11,IF($B389=Statistika!$F$69,'Help-list'!$BE388*'Help-list'!$V$12,IF($B389=Statistika!$F$70,'Help-list'!$BE388*'Help-list'!$V$13,""))))))))</f>
        <v/>
      </c>
      <c r="Q389" s="562" t="str">
        <f t="shared" si="13"/>
        <v/>
      </c>
      <c r="R389" s="563" t="str">
        <f>IF($B389=Statistika!$F$63,'Help-list'!$BF388*'Help-list'!$V$6,IF($B389=Statistika!$F$64,'Help-list'!$BF388*'Help-list'!$V$7,IF($B389=Statistika!$F$65,'Help-list'!$BF388*'Help-list'!$V$8,IF($B389=Statistika!$F$66,'Help-list'!$BF388*'Help-list'!$V$9,IF($B389=Statistika!$F$67,'Help-list'!$BF388*'Help-list'!$V$10,IF($B389=Statistika!$F$68,'Help-list'!$BF388*'Help-list'!$V$11,IF($B389=Statistika!$F$69,'Help-list'!$BF388*'Help-list'!$V$12,IF($B389=Statistika!$F$70,'Help-list'!$BF388*'Help-list'!$V$13,""))))))))</f>
        <v/>
      </c>
      <c r="S389" s="564"/>
      <c r="T389" s="565" t="str">
        <f>IF($B389=Statistika!$F$63,'Help-list'!$BG388*'Help-list'!$V$6,IF($B389=Statistika!$F$64,'Help-list'!$BG388*'Help-list'!$V$7,IF($B389=Statistika!$F$65,'Help-list'!$BG388*'Help-list'!$V$8,IF($B389=Statistika!$F$66,'Help-list'!$BG388*'Help-list'!$V$9,IF($B389=Statistika!$F$67,'Help-list'!$BG388*'Help-list'!$V$10,IF($B389=Statistika!$F$68,'Help-list'!$BG388*'Help-list'!$V$11,IF($B389=Statistika!$F$69,'Help-list'!$BG388*'Help-list'!$V$12,IF($B389=Statistika!$F$70,'Help-list'!$BG388*'Help-list'!$V$13,""))))))))</f>
        <v/>
      </c>
      <c r="U389" s="564"/>
      <c r="V389" s="565" t="str">
        <f>IF($B389=Statistika!$F$63,'Help-list'!$BH388*'Help-list'!$V$6,IF($B389=Statistika!$F$64,'Help-list'!$BH388*'Help-list'!$V$7,IF($B389=Statistika!$F$65,'Help-list'!$BH388*'Help-list'!$V$8,IF($B389=Statistika!$F$66,'Help-list'!$BH388*'Help-list'!$V$9,IF($B389=Statistika!$F$67,'Help-list'!$BH388*'Help-list'!$V$10,IF($B389=Statistika!$F$68,'Help-list'!$BH388*'Help-list'!$V$11,IF($B389=Statistika!$F$69,'Help-list'!$BH388*'Help-list'!$V$12,IF($B389=Statistika!$F$70,'Help-list'!$BH388*'Help-list'!$V$13,""))))))))</f>
        <v/>
      </c>
      <c r="W389" s="566"/>
      <c r="X389" s="567"/>
      <c r="Y389" s="567"/>
      <c r="Z389" s="567"/>
      <c r="AA389" s="567"/>
      <c r="AB389" s="567"/>
      <c r="AC389" s="567"/>
      <c r="AD389" s="567"/>
      <c r="AE389" s="347"/>
      <c r="AF389" s="568"/>
    </row>
    <row r="390" spans="1:32">
      <c r="A390" s="38"/>
      <c r="B390" s="10"/>
      <c r="C390" s="555"/>
      <c r="D390" s="556"/>
      <c r="E390" s="555"/>
      <c r="F390" s="28"/>
      <c r="G390" s="557" t="str">
        <f t="shared" si="14"/>
        <v/>
      </c>
      <c r="H390" s="558"/>
      <c r="I390" s="542"/>
      <c r="J390" s="10"/>
      <c r="K390" s="559"/>
      <c r="L390" s="559"/>
      <c r="M390" s="559"/>
      <c r="N390" s="560" t="str">
        <f>IF($B390=Statistika!$F$63,'Help-list'!$BD389*'Help-list'!$V$6,IF($B390=Statistika!$F$64,'Help-list'!$BD389*'Help-list'!$V$7,IF($B390=Statistika!$F$65,'Help-list'!$BD389*'Help-list'!$V$8,IF($B390=Statistika!$F$66,'Help-list'!$BD389*'Help-list'!$V$9,IF($B390=Statistika!$F$67,'Help-list'!$BD389*'Help-list'!$V$10,IF($B390=Statistika!$F$68,'Help-list'!$BD389*'Help-list'!$V$11,IF($B390=Statistika!$F$69,'Help-list'!$BD389*'Help-list'!$V$12,IF($B390=Statistika!$F$70,'Help-list'!$BD389*'Help-list'!$V$13,""))))))))</f>
        <v/>
      </c>
      <c r="O390" s="559"/>
      <c r="P390" s="561" t="str">
        <f>IF($B390=Statistika!$F$63,'Help-list'!$BE389*'Help-list'!$V$6,IF($B390=Statistika!$F$64,'Help-list'!$BE389*'Help-list'!$V$7,IF($B390=Statistika!$F$65,'Help-list'!$BE389*'Help-list'!$V$8,IF($B390=Statistika!$F$66,'Help-list'!$BE389*'Help-list'!$V$9,IF($B390=Statistika!$F$67,'Help-list'!$BE389*'Help-list'!$V$10,IF($B390=Statistika!$F$68,'Help-list'!$BE389*'Help-list'!$V$11,IF($B390=Statistika!$F$69,'Help-list'!$BE389*'Help-list'!$V$12,IF($B390=Statistika!$F$70,'Help-list'!$BE389*'Help-list'!$V$13,""))))))))</f>
        <v/>
      </c>
      <c r="Q390" s="562" t="str">
        <f t="shared" ref="Q390:Q453" si="15">IF(IFERROR(P390/N390,0),P390/N390,"")</f>
        <v/>
      </c>
      <c r="R390" s="563" t="str">
        <f>IF($B390=Statistika!$F$63,'Help-list'!$BF389*'Help-list'!$V$6,IF($B390=Statistika!$F$64,'Help-list'!$BF389*'Help-list'!$V$7,IF($B390=Statistika!$F$65,'Help-list'!$BF389*'Help-list'!$V$8,IF($B390=Statistika!$F$66,'Help-list'!$BF389*'Help-list'!$V$9,IF($B390=Statistika!$F$67,'Help-list'!$BF389*'Help-list'!$V$10,IF($B390=Statistika!$F$68,'Help-list'!$BF389*'Help-list'!$V$11,IF($B390=Statistika!$F$69,'Help-list'!$BF389*'Help-list'!$V$12,IF($B390=Statistika!$F$70,'Help-list'!$BF389*'Help-list'!$V$13,""))))))))</f>
        <v/>
      </c>
      <c r="S390" s="564"/>
      <c r="T390" s="565" t="str">
        <f>IF($B390=Statistika!$F$63,'Help-list'!$BG389*'Help-list'!$V$6,IF($B390=Statistika!$F$64,'Help-list'!$BG389*'Help-list'!$V$7,IF($B390=Statistika!$F$65,'Help-list'!$BG389*'Help-list'!$V$8,IF($B390=Statistika!$F$66,'Help-list'!$BG389*'Help-list'!$V$9,IF($B390=Statistika!$F$67,'Help-list'!$BG389*'Help-list'!$V$10,IF($B390=Statistika!$F$68,'Help-list'!$BG389*'Help-list'!$V$11,IF($B390=Statistika!$F$69,'Help-list'!$BG389*'Help-list'!$V$12,IF($B390=Statistika!$F$70,'Help-list'!$BG389*'Help-list'!$V$13,""))))))))</f>
        <v/>
      </c>
      <c r="U390" s="564"/>
      <c r="V390" s="565" t="str">
        <f>IF($B390=Statistika!$F$63,'Help-list'!$BH389*'Help-list'!$V$6,IF($B390=Statistika!$F$64,'Help-list'!$BH389*'Help-list'!$V$7,IF($B390=Statistika!$F$65,'Help-list'!$BH389*'Help-list'!$V$8,IF($B390=Statistika!$F$66,'Help-list'!$BH389*'Help-list'!$V$9,IF($B390=Statistika!$F$67,'Help-list'!$BH389*'Help-list'!$V$10,IF($B390=Statistika!$F$68,'Help-list'!$BH389*'Help-list'!$V$11,IF($B390=Statistika!$F$69,'Help-list'!$BH389*'Help-list'!$V$12,IF($B390=Statistika!$F$70,'Help-list'!$BH389*'Help-list'!$V$13,""))))))))</f>
        <v/>
      </c>
      <c r="W390" s="566"/>
      <c r="X390" s="567"/>
      <c r="Y390" s="567"/>
      <c r="Z390" s="567"/>
      <c r="AA390" s="567"/>
      <c r="AB390" s="567"/>
      <c r="AC390" s="567"/>
      <c r="AD390" s="567"/>
      <c r="AE390" s="347"/>
      <c r="AF390" s="568"/>
    </row>
    <row r="391" spans="1:32">
      <c r="A391" s="38"/>
      <c r="B391" s="10"/>
      <c r="C391" s="555"/>
      <c r="D391" s="556"/>
      <c r="E391" s="555"/>
      <c r="F391" s="28"/>
      <c r="G391" s="557" t="str">
        <f t="shared" si="14"/>
        <v/>
      </c>
      <c r="H391" s="558"/>
      <c r="I391" s="542"/>
      <c r="J391" s="10"/>
      <c r="K391" s="559"/>
      <c r="L391" s="559"/>
      <c r="M391" s="559"/>
      <c r="N391" s="560" t="str">
        <f>IF($B391=Statistika!$F$63,'Help-list'!$BD390*'Help-list'!$V$6,IF($B391=Statistika!$F$64,'Help-list'!$BD390*'Help-list'!$V$7,IF($B391=Statistika!$F$65,'Help-list'!$BD390*'Help-list'!$V$8,IF($B391=Statistika!$F$66,'Help-list'!$BD390*'Help-list'!$V$9,IF($B391=Statistika!$F$67,'Help-list'!$BD390*'Help-list'!$V$10,IF($B391=Statistika!$F$68,'Help-list'!$BD390*'Help-list'!$V$11,IF($B391=Statistika!$F$69,'Help-list'!$BD390*'Help-list'!$V$12,IF($B391=Statistika!$F$70,'Help-list'!$BD390*'Help-list'!$V$13,""))))))))</f>
        <v/>
      </c>
      <c r="O391" s="559"/>
      <c r="P391" s="561" t="str">
        <f>IF($B391=Statistika!$F$63,'Help-list'!$BE390*'Help-list'!$V$6,IF($B391=Statistika!$F$64,'Help-list'!$BE390*'Help-list'!$V$7,IF($B391=Statistika!$F$65,'Help-list'!$BE390*'Help-list'!$V$8,IF($B391=Statistika!$F$66,'Help-list'!$BE390*'Help-list'!$V$9,IF($B391=Statistika!$F$67,'Help-list'!$BE390*'Help-list'!$V$10,IF($B391=Statistika!$F$68,'Help-list'!$BE390*'Help-list'!$V$11,IF($B391=Statistika!$F$69,'Help-list'!$BE390*'Help-list'!$V$12,IF($B391=Statistika!$F$70,'Help-list'!$BE390*'Help-list'!$V$13,""))))))))</f>
        <v/>
      </c>
      <c r="Q391" s="562" t="str">
        <f t="shared" si="15"/>
        <v/>
      </c>
      <c r="R391" s="563" t="str">
        <f>IF($B391=Statistika!$F$63,'Help-list'!$BF390*'Help-list'!$V$6,IF($B391=Statistika!$F$64,'Help-list'!$BF390*'Help-list'!$V$7,IF($B391=Statistika!$F$65,'Help-list'!$BF390*'Help-list'!$V$8,IF($B391=Statistika!$F$66,'Help-list'!$BF390*'Help-list'!$V$9,IF($B391=Statistika!$F$67,'Help-list'!$BF390*'Help-list'!$V$10,IF($B391=Statistika!$F$68,'Help-list'!$BF390*'Help-list'!$V$11,IF($B391=Statistika!$F$69,'Help-list'!$BF390*'Help-list'!$V$12,IF($B391=Statistika!$F$70,'Help-list'!$BF390*'Help-list'!$V$13,""))))))))</f>
        <v/>
      </c>
      <c r="S391" s="564"/>
      <c r="T391" s="565" t="str">
        <f>IF($B391=Statistika!$F$63,'Help-list'!$BG390*'Help-list'!$V$6,IF($B391=Statistika!$F$64,'Help-list'!$BG390*'Help-list'!$V$7,IF($B391=Statistika!$F$65,'Help-list'!$BG390*'Help-list'!$V$8,IF($B391=Statistika!$F$66,'Help-list'!$BG390*'Help-list'!$V$9,IF($B391=Statistika!$F$67,'Help-list'!$BG390*'Help-list'!$V$10,IF($B391=Statistika!$F$68,'Help-list'!$BG390*'Help-list'!$V$11,IF($B391=Statistika!$F$69,'Help-list'!$BG390*'Help-list'!$V$12,IF($B391=Statistika!$F$70,'Help-list'!$BG390*'Help-list'!$V$13,""))))))))</f>
        <v/>
      </c>
      <c r="U391" s="564"/>
      <c r="V391" s="565" t="str">
        <f>IF($B391=Statistika!$F$63,'Help-list'!$BH390*'Help-list'!$V$6,IF($B391=Statistika!$F$64,'Help-list'!$BH390*'Help-list'!$V$7,IF($B391=Statistika!$F$65,'Help-list'!$BH390*'Help-list'!$V$8,IF($B391=Statistika!$F$66,'Help-list'!$BH390*'Help-list'!$V$9,IF($B391=Statistika!$F$67,'Help-list'!$BH390*'Help-list'!$V$10,IF($B391=Statistika!$F$68,'Help-list'!$BH390*'Help-list'!$V$11,IF($B391=Statistika!$F$69,'Help-list'!$BH390*'Help-list'!$V$12,IF($B391=Statistika!$F$70,'Help-list'!$BH390*'Help-list'!$V$13,""))))))))</f>
        <v/>
      </c>
      <c r="W391" s="566"/>
      <c r="X391" s="567"/>
      <c r="Y391" s="567"/>
      <c r="Z391" s="567"/>
      <c r="AA391" s="567"/>
      <c r="AB391" s="567"/>
      <c r="AC391" s="567"/>
      <c r="AD391" s="567"/>
      <c r="AE391" s="347"/>
      <c r="AF391" s="568"/>
    </row>
    <row r="392" spans="1:32">
      <c r="A392" s="38"/>
      <c r="B392" s="10"/>
      <c r="C392" s="555"/>
      <c r="D392" s="556"/>
      <c r="E392" s="555"/>
      <c r="F392" s="28"/>
      <c r="G392" s="557" t="str">
        <f t="shared" si="14"/>
        <v/>
      </c>
      <c r="H392" s="558"/>
      <c r="I392" s="542"/>
      <c r="J392" s="10"/>
      <c r="K392" s="559"/>
      <c r="L392" s="559"/>
      <c r="M392" s="559"/>
      <c r="N392" s="560" t="str">
        <f>IF($B392=Statistika!$F$63,'Help-list'!$BD391*'Help-list'!$V$6,IF($B392=Statistika!$F$64,'Help-list'!$BD391*'Help-list'!$V$7,IF($B392=Statistika!$F$65,'Help-list'!$BD391*'Help-list'!$V$8,IF($B392=Statistika!$F$66,'Help-list'!$BD391*'Help-list'!$V$9,IF($B392=Statistika!$F$67,'Help-list'!$BD391*'Help-list'!$V$10,IF($B392=Statistika!$F$68,'Help-list'!$BD391*'Help-list'!$V$11,IF($B392=Statistika!$F$69,'Help-list'!$BD391*'Help-list'!$V$12,IF($B392=Statistika!$F$70,'Help-list'!$BD391*'Help-list'!$V$13,""))))))))</f>
        <v/>
      </c>
      <c r="O392" s="559"/>
      <c r="P392" s="561" t="str">
        <f>IF($B392=Statistika!$F$63,'Help-list'!$BE391*'Help-list'!$V$6,IF($B392=Statistika!$F$64,'Help-list'!$BE391*'Help-list'!$V$7,IF($B392=Statistika!$F$65,'Help-list'!$BE391*'Help-list'!$V$8,IF($B392=Statistika!$F$66,'Help-list'!$BE391*'Help-list'!$V$9,IF($B392=Statistika!$F$67,'Help-list'!$BE391*'Help-list'!$V$10,IF($B392=Statistika!$F$68,'Help-list'!$BE391*'Help-list'!$V$11,IF($B392=Statistika!$F$69,'Help-list'!$BE391*'Help-list'!$V$12,IF($B392=Statistika!$F$70,'Help-list'!$BE391*'Help-list'!$V$13,""))))))))</f>
        <v/>
      </c>
      <c r="Q392" s="562" t="str">
        <f t="shared" si="15"/>
        <v/>
      </c>
      <c r="R392" s="563" t="str">
        <f>IF($B392=Statistika!$F$63,'Help-list'!$BF391*'Help-list'!$V$6,IF($B392=Statistika!$F$64,'Help-list'!$BF391*'Help-list'!$V$7,IF($B392=Statistika!$F$65,'Help-list'!$BF391*'Help-list'!$V$8,IF($B392=Statistika!$F$66,'Help-list'!$BF391*'Help-list'!$V$9,IF($B392=Statistika!$F$67,'Help-list'!$BF391*'Help-list'!$V$10,IF($B392=Statistika!$F$68,'Help-list'!$BF391*'Help-list'!$V$11,IF($B392=Statistika!$F$69,'Help-list'!$BF391*'Help-list'!$V$12,IF($B392=Statistika!$F$70,'Help-list'!$BF391*'Help-list'!$V$13,""))))))))</f>
        <v/>
      </c>
      <c r="S392" s="564"/>
      <c r="T392" s="565" t="str">
        <f>IF($B392=Statistika!$F$63,'Help-list'!$BG391*'Help-list'!$V$6,IF($B392=Statistika!$F$64,'Help-list'!$BG391*'Help-list'!$V$7,IF($B392=Statistika!$F$65,'Help-list'!$BG391*'Help-list'!$V$8,IF($B392=Statistika!$F$66,'Help-list'!$BG391*'Help-list'!$V$9,IF($B392=Statistika!$F$67,'Help-list'!$BG391*'Help-list'!$V$10,IF($B392=Statistika!$F$68,'Help-list'!$BG391*'Help-list'!$V$11,IF($B392=Statistika!$F$69,'Help-list'!$BG391*'Help-list'!$V$12,IF($B392=Statistika!$F$70,'Help-list'!$BG391*'Help-list'!$V$13,""))))))))</f>
        <v/>
      </c>
      <c r="U392" s="564"/>
      <c r="V392" s="565" t="str">
        <f>IF($B392=Statistika!$F$63,'Help-list'!$BH391*'Help-list'!$V$6,IF($B392=Statistika!$F$64,'Help-list'!$BH391*'Help-list'!$V$7,IF($B392=Statistika!$F$65,'Help-list'!$BH391*'Help-list'!$V$8,IF($B392=Statistika!$F$66,'Help-list'!$BH391*'Help-list'!$V$9,IF($B392=Statistika!$F$67,'Help-list'!$BH391*'Help-list'!$V$10,IF($B392=Statistika!$F$68,'Help-list'!$BH391*'Help-list'!$V$11,IF($B392=Statistika!$F$69,'Help-list'!$BH391*'Help-list'!$V$12,IF($B392=Statistika!$F$70,'Help-list'!$BH391*'Help-list'!$V$13,""))))))))</f>
        <v/>
      </c>
      <c r="W392" s="566"/>
      <c r="X392" s="567"/>
      <c r="Y392" s="567"/>
      <c r="Z392" s="567"/>
      <c r="AA392" s="567"/>
      <c r="AB392" s="567"/>
      <c r="AC392" s="567"/>
      <c r="AD392" s="567"/>
      <c r="AE392" s="347"/>
      <c r="AF392" s="568"/>
    </row>
    <row r="393" spans="1:32">
      <c r="A393" s="38"/>
      <c r="B393" s="10"/>
      <c r="C393" s="555"/>
      <c r="D393" s="556"/>
      <c r="E393" s="555"/>
      <c r="F393" s="28"/>
      <c r="G393" s="557" t="str">
        <f t="shared" si="14"/>
        <v/>
      </c>
      <c r="H393" s="558"/>
      <c r="I393" s="542"/>
      <c r="J393" s="10"/>
      <c r="K393" s="559"/>
      <c r="L393" s="559"/>
      <c r="M393" s="559"/>
      <c r="N393" s="560" t="str">
        <f>IF($B393=Statistika!$F$63,'Help-list'!$BD392*'Help-list'!$V$6,IF($B393=Statistika!$F$64,'Help-list'!$BD392*'Help-list'!$V$7,IF($B393=Statistika!$F$65,'Help-list'!$BD392*'Help-list'!$V$8,IF($B393=Statistika!$F$66,'Help-list'!$BD392*'Help-list'!$V$9,IF($B393=Statistika!$F$67,'Help-list'!$BD392*'Help-list'!$V$10,IF($B393=Statistika!$F$68,'Help-list'!$BD392*'Help-list'!$V$11,IF($B393=Statistika!$F$69,'Help-list'!$BD392*'Help-list'!$V$12,IF($B393=Statistika!$F$70,'Help-list'!$BD392*'Help-list'!$V$13,""))))))))</f>
        <v/>
      </c>
      <c r="O393" s="559"/>
      <c r="P393" s="561" t="str">
        <f>IF($B393=Statistika!$F$63,'Help-list'!$BE392*'Help-list'!$V$6,IF($B393=Statistika!$F$64,'Help-list'!$BE392*'Help-list'!$V$7,IF($B393=Statistika!$F$65,'Help-list'!$BE392*'Help-list'!$V$8,IF($B393=Statistika!$F$66,'Help-list'!$BE392*'Help-list'!$V$9,IF($B393=Statistika!$F$67,'Help-list'!$BE392*'Help-list'!$V$10,IF($B393=Statistika!$F$68,'Help-list'!$BE392*'Help-list'!$V$11,IF($B393=Statistika!$F$69,'Help-list'!$BE392*'Help-list'!$V$12,IF($B393=Statistika!$F$70,'Help-list'!$BE392*'Help-list'!$V$13,""))))))))</f>
        <v/>
      </c>
      <c r="Q393" s="562" t="str">
        <f t="shared" si="15"/>
        <v/>
      </c>
      <c r="R393" s="563" t="str">
        <f>IF($B393=Statistika!$F$63,'Help-list'!$BF392*'Help-list'!$V$6,IF($B393=Statistika!$F$64,'Help-list'!$BF392*'Help-list'!$V$7,IF($B393=Statistika!$F$65,'Help-list'!$BF392*'Help-list'!$V$8,IF($B393=Statistika!$F$66,'Help-list'!$BF392*'Help-list'!$V$9,IF($B393=Statistika!$F$67,'Help-list'!$BF392*'Help-list'!$V$10,IF($B393=Statistika!$F$68,'Help-list'!$BF392*'Help-list'!$V$11,IF($B393=Statistika!$F$69,'Help-list'!$BF392*'Help-list'!$V$12,IF($B393=Statistika!$F$70,'Help-list'!$BF392*'Help-list'!$V$13,""))))))))</f>
        <v/>
      </c>
      <c r="S393" s="564"/>
      <c r="T393" s="565" t="str">
        <f>IF($B393=Statistika!$F$63,'Help-list'!$BG392*'Help-list'!$V$6,IF($B393=Statistika!$F$64,'Help-list'!$BG392*'Help-list'!$V$7,IF($B393=Statistika!$F$65,'Help-list'!$BG392*'Help-list'!$V$8,IF($B393=Statistika!$F$66,'Help-list'!$BG392*'Help-list'!$V$9,IF($B393=Statistika!$F$67,'Help-list'!$BG392*'Help-list'!$V$10,IF($B393=Statistika!$F$68,'Help-list'!$BG392*'Help-list'!$V$11,IF($B393=Statistika!$F$69,'Help-list'!$BG392*'Help-list'!$V$12,IF($B393=Statistika!$F$70,'Help-list'!$BG392*'Help-list'!$V$13,""))))))))</f>
        <v/>
      </c>
      <c r="U393" s="564"/>
      <c r="V393" s="565" t="str">
        <f>IF($B393=Statistika!$F$63,'Help-list'!$BH392*'Help-list'!$V$6,IF($B393=Statistika!$F$64,'Help-list'!$BH392*'Help-list'!$V$7,IF($B393=Statistika!$F$65,'Help-list'!$BH392*'Help-list'!$V$8,IF($B393=Statistika!$F$66,'Help-list'!$BH392*'Help-list'!$V$9,IF($B393=Statistika!$F$67,'Help-list'!$BH392*'Help-list'!$V$10,IF($B393=Statistika!$F$68,'Help-list'!$BH392*'Help-list'!$V$11,IF($B393=Statistika!$F$69,'Help-list'!$BH392*'Help-list'!$V$12,IF($B393=Statistika!$F$70,'Help-list'!$BH392*'Help-list'!$V$13,""))))))))</f>
        <v/>
      </c>
      <c r="W393" s="566"/>
      <c r="X393" s="567"/>
      <c r="Y393" s="567"/>
      <c r="Z393" s="567"/>
      <c r="AA393" s="567"/>
      <c r="AB393" s="567"/>
      <c r="AC393" s="567"/>
      <c r="AD393" s="567"/>
      <c r="AE393" s="347"/>
      <c r="AF393" s="568"/>
    </row>
    <row r="394" spans="1:32">
      <c r="A394" s="38"/>
      <c r="B394" s="10"/>
      <c r="C394" s="555"/>
      <c r="D394" s="556"/>
      <c r="E394" s="555"/>
      <c r="F394" s="28"/>
      <c r="G394" s="557" t="str">
        <f t="shared" si="14"/>
        <v/>
      </c>
      <c r="H394" s="558"/>
      <c r="I394" s="542"/>
      <c r="J394" s="10"/>
      <c r="K394" s="559"/>
      <c r="L394" s="559"/>
      <c r="M394" s="559"/>
      <c r="N394" s="560" t="str">
        <f>IF($B394=Statistika!$F$63,'Help-list'!$BD393*'Help-list'!$V$6,IF($B394=Statistika!$F$64,'Help-list'!$BD393*'Help-list'!$V$7,IF($B394=Statistika!$F$65,'Help-list'!$BD393*'Help-list'!$V$8,IF($B394=Statistika!$F$66,'Help-list'!$BD393*'Help-list'!$V$9,IF($B394=Statistika!$F$67,'Help-list'!$BD393*'Help-list'!$V$10,IF($B394=Statistika!$F$68,'Help-list'!$BD393*'Help-list'!$V$11,IF($B394=Statistika!$F$69,'Help-list'!$BD393*'Help-list'!$V$12,IF($B394=Statistika!$F$70,'Help-list'!$BD393*'Help-list'!$V$13,""))))))))</f>
        <v/>
      </c>
      <c r="O394" s="559"/>
      <c r="P394" s="561" t="str">
        <f>IF($B394=Statistika!$F$63,'Help-list'!$BE393*'Help-list'!$V$6,IF($B394=Statistika!$F$64,'Help-list'!$BE393*'Help-list'!$V$7,IF($B394=Statistika!$F$65,'Help-list'!$BE393*'Help-list'!$V$8,IF($B394=Statistika!$F$66,'Help-list'!$BE393*'Help-list'!$V$9,IF($B394=Statistika!$F$67,'Help-list'!$BE393*'Help-list'!$V$10,IF($B394=Statistika!$F$68,'Help-list'!$BE393*'Help-list'!$V$11,IF($B394=Statistika!$F$69,'Help-list'!$BE393*'Help-list'!$V$12,IF($B394=Statistika!$F$70,'Help-list'!$BE393*'Help-list'!$V$13,""))))))))</f>
        <v/>
      </c>
      <c r="Q394" s="562" t="str">
        <f t="shared" si="15"/>
        <v/>
      </c>
      <c r="R394" s="563" t="str">
        <f>IF($B394=Statistika!$F$63,'Help-list'!$BF393*'Help-list'!$V$6,IF($B394=Statistika!$F$64,'Help-list'!$BF393*'Help-list'!$V$7,IF($B394=Statistika!$F$65,'Help-list'!$BF393*'Help-list'!$V$8,IF($B394=Statistika!$F$66,'Help-list'!$BF393*'Help-list'!$V$9,IF($B394=Statistika!$F$67,'Help-list'!$BF393*'Help-list'!$V$10,IF($B394=Statistika!$F$68,'Help-list'!$BF393*'Help-list'!$V$11,IF($B394=Statistika!$F$69,'Help-list'!$BF393*'Help-list'!$V$12,IF($B394=Statistika!$F$70,'Help-list'!$BF393*'Help-list'!$V$13,""))))))))</f>
        <v/>
      </c>
      <c r="S394" s="564"/>
      <c r="T394" s="565" t="str">
        <f>IF($B394=Statistika!$F$63,'Help-list'!$BG393*'Help-list'!$V$6,IF($B394=Statistika!$F$64,'Help-list'!$BG393*'Help-list'!$V$7,IF($B394=Statistika!$F$65,'Help-list'!$BG393*'Help-list'!$V$8,IF($B394=Statistika!$F$66,'Help-list'!$BG393*'Help-list'!$V$9,IF($B394=Statistika!$F$67,'Help-list'!$BG393*'Help-list'!$V$10,IF($B394=Statistika!$F$68,'Help-list'!$BG393*'Help-list'!$V$11,IF($B394=Statistika!$F$69,'Help-list'!$BG393*'Help-list'!$V$12,IF($B394=Statistika!$F$70,'Help-list'!$BG393*'Help-list'!$V$13,""))))))))</f>
        <v/>
      </c>
      <c r="U394" s="564"/>
      <c r="V394" s="565" t="str">
        <f>IF($B394=Statistika!$F$63,'Help-list'!$BH393*'Help-list'!$V$6,IF($B394=Statistika!$F$64,'Help-list'!$BH393*'Help-list'!$V$7,IF($B394=Statistika!$F$65,'Help-list'!$BH393*'Help-list'!$V$8,IF($B394=Statistika!$F$66,'Help-list'!$BH393*'Help-list'!$V$9,IF($B394=Statistika!$F$67,'Help-list'!$BH393*'Help-list'!$V$10,IF($B394=Statistika!$F$68,'Help-list'!$BH393*'Help-list'!$V$11,IF($B394=Statistika!$F$69,'Help-list'!$BH393*'Help-list'!$V$12,IF($B394=Statistika!$F$70,'Help-list'!$BH393*'Help-list'!$V$13,""))))))))</f>
        <v/>
      </c>
      <c r="W394" s="566"/>
      <c r="X394" s="567"/>
      <c r="Y394" s="567"/>
      <c r="Z394" s="567"/>
      <c r="AA394" s="567"/>
      <c r="AB394" s="567"/>
      <c r="AC394" s="567"/>
      <c r="AD394" s="567"/>
      <c r="AE394" s="347"/>
      <c r="AF394" s="568"/>
    </row>
    <row r="395" spans="1:32">
      <c r="A395" s="38"/>
      <c r="B395" s="10"/>
      <c r="C395" s="555"/>
      <c r="D395" s="556"/>
      <c r="E395" s="555"/>
      <c r="F395" s="28"/>
      <c r="G395" s="557" t="str">
        <f t="shared" si="14"/>
        <v/>
      </c>
      <c r="H395" s="558"/>
      <c r="I395" s="542"/>
      <c r="J395" s="10"/>
      <c r="K395" s="559"/>
      <c r="L395" s="559"/>
      <c r="M395" s="559"/>
      <c r="N395" s="560" t="str">
        <f>IF($B395=Statistika!$F$63,'Help-list'!$BD394*'Help-list'!$V$6,IF($B395=Statistika!$F$64,'Help-list'!$BD394*'Help-list'!$V$7,IF($B395=Statistika!$F$65,'Help-list'!$BD394*'Help-list'!$V$8,IF($B395=Statistika!$F$66,'Help-list'!$BD394*'Help-list'!$V$9,IF($B395=Statistika!$F$67,'Help-list'!$BD394*'Help-list'!$V$10,IF($B395=Statistika!$F$68,'Help-list'!$BD394*'Help-list'!$V$11,IF($B395=Statistika!$F$69,'Help-list'!$BD394*'Help-list'!$V$12,IF($B395=Statistika!$F$70,'Help-list'!$BD394*'Help-list'!$V$13,""))))))))</f>
        <v/>
      </c>
      <c r="O395" s="559"/>
      <c r="P395" s="561" t="str">
        <f>IF($B395=Statistika!$F$63,'Help-list'!$BE394*'Help-list'!$V$6,IF($B395=Statistika!$F$64,'Help-list'!$BE394*'Help-list'!$V$7,IF($B395=Statistika!$F$65,'Help-list'!$BE394*'Help-list'!$V$8,IF($B395=Statistika!$F$66,'Help-list'!$BE394*'Help-list'!$V$9,IF($B395=Statistika!$F$67,'Help-list'!$BE394*'Help-list'!$V$10,IF($B395=Statistika!$F$68,'Help-list'!$BE394*'Help-list'!$V$11,IF($B395=Statistika!$F$69,'Help-list'!$BE394*'Help-list'!$V$12,IF($B395=Statistika!$F$70,'Help-list'!$BE394*'Help-list'!$V$13,""))))))))</f>
        <v/>
      </c>
      <c r="Q395" s="562" t="str">
        <f t="shared" si="15"/>
        <v/>
      </c>
      <c r="R395" s="563" t="str">
        <f>IF($B395=Statistika!$F$63,'Help-list'!$BF394*'Help-list'!$V$6,IF($B395=Statistika!$F$64,'Help-list'!$BF394*'Help-list'!$V$7,IF($B395=Statistika!$F$65,'Help-list'!$BF394*'Help-list'!$V$8,IF($B395=Statistika!$F$66,'Help-list'!$BF394*'Help-list'!$V$9,IF($B395=Statistika!$F$67,'Help-list'!$BF394*'Help-list'!$V$10,IF($B395=Statistika!$F$68,'Help-list'!$BF394*'Help-list'!$V$11,IF($B395=Statistika!$F$69,'Help-list'!$BF394*'Help-list'!$V$12,IF($B395=Statistika!$F$70,'Help-list'!$BF394*'Help-list'!$V$13,""))))))))</f>
        <v/>
      </c>
      <c r="S395" s="564"/>
      <c r="T395" s="565" t="str">
        <f>IF($B395=Statistika!$F$63,'Help-list'!$BG394*'Help-list'!$V$6,IF($B395=Statistika!$F$64,'Help-list'!$BG394*'Help-list'!$V$7,IF($B395=Statistika!$F$65,'Help-list'!$BG394*'Help-list'!$V$8,IF($B395=Statistika!$F$66,'Help-list'!$BG394*'Help-list'!$V$9,IF($B395=Statistika!$F$67,'Help-list'!$BG394*'Help-list'!$V$10,IF($B395=Statistika!$F$68,'Help-list'!$BG394*'Help-list'!$V$11,IF($B395=Statistika!$F$69,'Help-list'!$BG394*'Help-list'!$V$12,IF($B395=Statistika!$F$70,'Help-list'!$BG394*'Help-list'!$V$13,""))))))))</f>
        <v/>
      </c>
      <c r="U395" s="564"/>
      <c r="V395" s="565" t="str">
        <f>IF($B395=Statistika!$F$63,'Help-list'!$BH394*'Help-list'!$V$6,IF($B395=Statistika!$F$64,'Help-list'!$BH394*'Help-list'!$V$7,IF($B395=Statistika!$F$65,'Help-list'!$BH394*'Help-list'!$V$8,IF($B395=Statistika!$F$66,'Help-list'!$BH394*'Help-list'!$V$9,IF($B395=Statistika!$F$67,'Help-list'!$BH394*'Help-list'!$V$10,IF($B395=Statistika!$F$68,'Help-list'!$BH394*'Help-list'!$V$11,IF($B395=Statistika!$F$69,'Help-list'!$BH394*'Help-list'!$V$12,IF($B395=Statistika!$F$70,'Help-list'!$BH394*'Help-list'!$V$13,""))))))))</f>
        <v/>
      </c>
      <c r="W395" s="566"/>
      <c r="X395" s="567"/>
      <c r="Y395" s="567"/>
      <c r="Z395" s="567"/>
      <c r="AA395" s="567"/>
      <c r="AB395" s="567"/>
      <c r="AC395" s="567"/>
      <c r="AD395" s="567"/>
      <c r="AE395" s="347"/>
      <c r="AF395" s="568"/>
    </row>
    <row r="396" spans="1:32">
      <c r="A396" s="38"/>
      <c r="B396" s="10"/>
      <c r="C396" s="555"/>
      <c r="D396" s="556"/>
      <c r="E396" s="555"/>
      <c r="F396" s="28"/>
      <c r="G396" s="557" t="str">
        <f t="shared" si="14"/>
        <v/>
      </c>
      <c r="H396" s="558"/>
      <c r="I396" s="542"/>
      <c r="J396" s="10"/>
      <c r="K396" s="559"/>
      <c r="L396" s="559"/>
      <c r="M396" s="559"/>
      <c r="N396" s="560" t="str">
        <f>IF($B396=Statistika!$F$63,'Help-list'!$BD395*'Help-list'!$V$6,IF($B396=Statistika!$F$64,'Help-list'!$BD395*'Help-list'!$V$7,IF($B396=Statistika!$F$65,'Help-list'!$BD395*'Help-list'!$V$8,IF($B396=Statistika!$F$66,'Help-list'!$BD395*'Help-list'!$V$9,IF($B396=Statistika!$F$67,'Help-list'!$BD395*'Help-list'!$V$10,IF($B396=Statistika!$F$68,'Help-list'!$BD395*'Help-list'!$V$11,IF($B396=Statistika!$F$69,'Help-list'!$BD395*'Help-list'!$V$12,IF($B396=Statistika!$F$70,'Help-list'!$BD395*'Help-list'!$V$13,""))))))))</f>
        <v/>
      </c>
      <c r="O396" s="559"/>
      <c r="P396" s="561" t="str">
        <f>IF($B396=Statistika!$F$63,'Help-list'!$BE395*'Help-list'!$V$6,IF($B396=Statistika!$F$64,'Help-list'!$BE395*'Help-list'!$V$7,IF($B396=Statistika!$F$65,'Help-list'!$BE395*'Help-list'!$V$8,IF($B396=Statistika!$F$66,'Help-list'!$BE395*'Help-list'!$V$9,IF($B396=Statistika!$F$67,'Help-list'!$BE395*'Help-list'!$V$10,IF($B396=Statistika!$F$68,'Help-list'!$BE395*'Help-list'!$V$11,IF($B396=Statistika!$F$69,'Help-list'!$BE395*'Help-list'!$V$12,IF($B396=Statistika!$F$70,'Help-list'!$BE395*'Help-list'!$V$13,""))))))))</f>
        <v/>
      </c>
      <c r="Q396" s="562" t="str">
        <f t="shared" si="15"/>
        <v/>
      </c>
      <c r="R396" s="563" t="str">
        <f>IF($B396=Statistika!$F$63,'Help-list'!$BF395*'Help-list'!$V$6,IF($B396=Statistika!$F$64,'Help-list'!$BF395*'Help-list'!$V$7,IF($B396=Statistika!$F$65,'Help-list'!$BF395*'Help-list'!$V$8,IF($B396=Statistika!$F$66,'Help-list'!$BF395*'Help-list'!$V$9,IF($B396=Statistika!$F$67,'Help-list'!$BF395*'Help-list'!$V$10,IF($B396=Statistika!$F$68,'Help-list'!$BF395*'Help-list'!$V$11,IF($B396=Statistika!$F$69,'Help-list'!$BF395*'Help-list'!$V$12,IF($B396=Statistika!$F$70,'Help-list'!$BF395*'Help-list'!$V$13,""))))))))</f>
        <v/>
      </c>
      <c r="S396" s="564"/>
      <c r="T396" s="565" t="str">
        <f>IF($B396=Statistika!$F$63,'Help-list'!$BG395*'Help-list'!$V$6,IF($B396=Statistika!$F$64,'Help-list'!$BG395*'Help-list'!$V$7,IF($B396=Statistika!$F$65,'Help-list'!$BG395*'Help-list'!$V$8,IF($B396=Statistika!$F$66,'Help-list'!$BG395*'Help-list'!$V$9,IF($B396=Statistika!$F$67,'Help-list'!$BG395*'Help-list'!$V$10,IF($B396=Statistika!$F$68,'Help-list'!$BG395*'Help-list'!$V$11,IF($B396=Statistika!$F$69,'Help-list'!$BG395*'Help-list'!$V$12,IF($B396=Statistika!$F$70,'Help-list'!$BG395*'Help-list'!$V$13,""))))))))</f>
        <v/>
      </c>
      <c r="U396" s="564"/>
      <c r="V396" s="565" t="str">
        <f>IF($B396=Statistika!$F$63,'Help-list'!$BH395*'Help-list'!$V$6,IF($B396=Statistika!$F$64,'Help-list'!$BH395*'Help-list'!$V$7,IF($B396=Statistika!$F$65,'Help-list'!$BH395*'Help-list'!$V$8,IF($B396=Statistika!$F$66,'Help-list'!$BH395*'Help-list'!$V$9,IF($B396=Statistika!$F$67,'Help-list'!$BH395*'Help-list'!$V$10,IF($B396=Statistika!$F$68,'Help-list'!$BH395*'Help-list'!$V$11,IF($B396=Statistika!$F$69,'Help-list'!$BH395*'Help-list'!$V$12,IF($B396=Statistika!$F$70,'Help-list'!$BH395*'Help-list'!$V$13,""))))))))</f>
        <v/>
      </c>
      <c r="W396" s="566"/>
      <c r="X396" s="567"/>
      <c r="Y396" s="567"/>
      <c r="Z396" s="567"/>
      <c r="AA396" s="567"/>
      <c r="AB396" s="567"/>
      <c r="AC396" s="567"/>
      <c r="AD396" s="567"/>
      <c r="AE396" s="347"/>
      <c r="AF396" s="568"/>
    </row>
    <row r="397" spans="1:32">
      <c r="A397" s="38"/>
      <c r="B397" s="10"/>
      <c r="C397" s="555"/>
      <c r="D397" s="556"/>
      <c r="E397" s="555"/>
      <c r="F397" s="28"/>
      <c r="G397" s="557" t="str">
        <f t="shared" si="14"/>
        <v/>
      </c>
      <c r="H397" s="558"/>
      <c r="I397" s="542"/>
      <c r="J397" s="10"/>
      <c r="K397" s="559"/>
      <c r="L397" s="559"/>
      <c r="M397" s="559"/>
      <c r="N397" s="560" t="str">
        <f>IF($B397=Statistika!$F$63,'Help-list'!$BD396*'Help-list'!$V$6,IF($B397=Statistika!$F$64,'Help-list'!$BD396*'Help-list'!$V$7,IF($B397=Statistika!$F$65,'Help-list'!$BD396*'Help-list'!$V$8,IF($B397=Statistika!$F$66,'Help-list'!$BD396*'Help-list'!$V$9,IF($B397=Statistika!$F$67,'Help-list'!$BD396*'Help-list'!$V$10,IF($B397=Statistika!$F$68,'Help-list'!$BD396*'Help-list'!$V$11,IF($B397=Statistika!$F$69,'Help-list'!$BD396*'Help-list'!$V$12,IF($B397=Statistika!$F$70,'Help-list'!$BD396*'Help-list'!$V$13,""))))))))</f>
        <v/>
      </c>
      <c r="O397" s="559"/>
      <c r="P397" s="561" t="str">
        <f>IF($B397=Statistika!$F$63,'Help-list'!$BE396*'Help-list'!$V$6,IF($B397=Statistika!$F$64,'Help-list'!$BE396*'Help-list'!$V$7,IF($B397=Statistika!$F$65,'Help-list'!$BE396*'Help-list'!$V$8,IF($B397=Statistika!$F$66,'Help-list'!$BE396*'Help-list'!$V$9,IF($B397=Statistika!$F$67,'Help-list'!$BE396*'Help-list'!$V$10,IF($B397=Statistika!$F$68,'Help-list'!$BE396*'Help-list'!$V$11,IF($B397=Statistika!$F$69,'Help-list'!$BE396*'Help-list'!$V$12,IF($B397=Statistika!$F$70,'Help-list'!$BE396*'Help-list'!$V$13,""))))))))</f>
        <v/>
      </c>
      <c r="Q397" s="562" t="str">
        <f t="shared" si="15"/>
        <v/>
      </c>
      <c r="R397" s="563" t="str">
        <f>IF($B397=Statistika!$F$63,'Help-list'!$BF396*'Help-list'!$V$6,IF($B397=Statistika!$F$64,'Help-list'!$BF396*'Help-list'!$V$7,IF($B397=Statistika!$F$65,'Help-list'!$BF396*'Help-list'!$V$8,IF($B397=Statistika!$F$66,'Help-list'!$BF396*'Help-list'!$V$9,IF($B397=Statistika!$F$67,'Help-list'!$BF396*'Help-list'!$V$10,IF($B397=Statistika!$F$68,'Help-list'!$BF396*'Help-list'!$V$11,IF($B397=Statistika!$F$69,'Help-list'!$BF396*'Help-list'!$V$12,IF($B397=Statistika!$F$70,'Help-list'!$BF396*'Help-list'!$V$13,""))))))))</f>
        <v/>
      </c>
      <c r="S397" s="564"/>
      <c r="T397" s="565" t="str">
        <f>IF($B397=Statistika!$F$63,'Help-list'!$BG396*'Help-list'!$V$6,IF($B397=Statistika!$F$64,'Help-list'!$BG396*'Help-list'!$V$7,IF($B397=Statistika!$F$65,'Help-list'!$BG396*'Help-list'!$V$8,IF($B397=Statistika!$F$66,'Help-list'!$BG396*'Help-list'!$V$9,IF($B397=Statistika!$F$67,'Help-list'!$BG396*'Help-list'!$V$10,IF($B397=Statistika!$F$68,'Help-list'!$BG396*'Help-list'!$V$11,IF($B397=Statistika!$F$69,'Help-list'!$BG396*'Help-list'!$V$12,IF($B397=Statistika!$F$70,'Help-list'!$BG396*'Help-list'!$V$13,""))))))))</f>
        <v/>
      </c>
      <c r="U397" s="564"/>
      <c r="V397" s="565" t="str">
        <f>IF($B397=Statistika!$F$63,'Help-list'!$BH396*'Help-list'!$V$6,IF($B397=Statistika!$F$64,'Help-list'!$BH396*'Help-list'!$V$7,IF($B397=Statistika!$F$65,'Help-list'!$BH396*'Help-list'!$V$8,IF($B397=Statistika!$F$66,'Help-list'!$BH396*'Help-list'!$V$9,IF($B397=Statistika!$F$67,'Help-list'!$BH396*'Help-list'!$V$10,IF($B397=Statistika!$F$68,'Help-list'!$BH396*'Help-list'!$V$11,IF($B397=Statistika!$F$69,'Help-list'!$BH396*'Help-list'!$V$12,IF($B397=Statistika!$F$70,'Help-list'!$BH396*'Help-list'!$V$13,""))))))))</f>
        <v/>
      </c>
      <c r="W397" s="566"/>
      <c r="X397" s="567"/>
      <c r="Y397" s="567"/>
      <c r="Z397" s="567"/>
      <c r="AA397" s="567"/>
      <c r="AB397" s="567"/>
      <c r="AC397" s="567"/>
      <c r="AD397" s="567"/>
      <c r="AE397" s="347"/>
      <c r="AF397" s="568"/>
    </row>
    <row r="398" spans="1:32">
      <c r="A398" s="38"/>
      <c r="B398" s="10"/>
      <c r="C398" s="555"/>
      <c r="D398" s="556"/>
      <c r="E398" s="555"/>
      <c r="F398" s="28"/>
      <c r="G398" s="557" t="str">
        <f t="shared" si="14"/>
        <v/>
      </c>
      <c r="H398" s="558"/>
      <c r="I398" s="542"/>
      <c r="J398" s="10"/>
      <c r="K398" s="559"/>
      <c r="L398" s="559"/>
      <c r="M398" s="559"/>
      <c r="N398" s="560" t="str">
        <f>IF($B398=Statistika!$F$63,'Help-list'!$BD397*'Help-list'!$V$6,IF($B398=Statistika!$F$64,'Help-list'!$BD397*'Help-list'!$V$7,IF($B398=Statistika!$F$65,'Help-list'!$BD397*'Help-list'!$V$8,IF($B398=Statistika!$F$66,'Help-list'!$BD397*'Help-list'!$V$9,IF($B398=Statistika!$F$67,'Help-list'!$BD397*'Help-list'!$V$10,IF($B398=Statistika!$F$68,'Help-list'!$BD397*'Help-list'!$V$11,IF($B398=Statistika!$F$69,'Help-list'!$BD397*'Help-list'!$V$12,IF($B398=Statistika!$F$70,'Help-list'!$BD397*'Help-list'!$V$13,""))))))))</f>
        <v/>
      </c>
      <c r="O398" s="559"/>
      <c r="P398" s="561" t="str">
        <f>IF($B398=Statistika!$F$63,'Help-list'!$BE397*'Help-list'!$V$6,IF($B398=Statistika!$F$64,'Help-list'!$BE397*'Help-list'!$V$7,IF($B398=Statistika!$F$65,'Help-list'!$BE397*'Help-list'!$V$8,IF($B398=Statistika!$F$66,'Help-list'!$BE397*'Help-list'!$V$9,IF($B398=Statistika!$F$67,'Help-list'!$BE397*'Help-list'!$V$10,IF($B398=Statistika!$F$68,'Help-list'!$BE397*'Help-list'!$V$11,IF($B398=Statistika!$F$69,'Help-list'!$BE397*'Help-list'!$V$12,IF($B398=Statistika!$F$70,'Help-list'!$BE397*'Help-list'!$V$13,""))))))))</f>
        <v/>
      </c>
      <c r="Q398" s="562" t="str">
        <f t="shared" si="15"/>
        <v/>
      </c>
      <c r="R398" s="563" t="str">
        <f>IF($B398=Statistika!$F$63,'Help-list'!$BF397*'Help-list'!$V$6,IF($B398=Statistika!$F$64,'Help-list'!$BF397*'Help-list'!$V$7,IF($B398=Statistika!$F$65,'Help-list'!$BF397*'Help-list'!$V$8,IF($B398=Statistika!$F$66,'Help-list'!$BF397*'Help-list'!$V$9,IF($B398=Statistika!$F$67,'Help-list'!$BF397*'Help-list'!$V$10,IF($B398=Statistika!$F$68,'Help-list'!$BF397*'Help-list'!$V$11,IF($B398=Statistika!$F$69,'Help-list'!$BF397*'Help-list'!$V$12,IF($B398=Statistika!$F$70,'Help-list'!$BF397*'Help-list'!$V$13,""))))))))</f>
        <v/>
      </c>
      <c r="S398" s="564"/>
      <c r="T398" s="565" t="str">
        <f>IF($B398=Statistika!$F$63,'Help-list'!$BG397*'Help-list'!$V$6,IF($B398=Statistika!$F$64,'Help-list'!$BG397*'Help-list'!$V$7,IF($B398=Statistika!$F$65,'Help-list'!$BG397*'Help-list'!$V$8,IF($B398=Statistika!$F$66,'Help-list'!$BG397*'Help-list'!$V$9,IF($B398=Statistika!$F$67,'Help-list'!$BG397*'Help-list'!$V$10,IF($B398=Statistika!$F$68,'Help-list'!$BG397*'Help-list'!$V$11,IF($B398=Statistika!$F$69,'Help-list'!$BG397*'Help-list'!$V$12,IF($B398=Statistika!$F$70,'Help-list'!$BG397*'Help-list'!$V$13,""))))))))</f>
        <v/>
      </c>
      <c r="U398" s="564"/>
      <c r="V398" s="565" t="str">
        <f>IF($B398=Statistika!$F$63,'Help-list'!$BH397*'Help-list'!$V$6,IF($B398=Statistika!$F$64,'Help-list'!$BH397*'Help-list'!$V$7,IF($B398=Statistika!$F$65,'Help-list'!$BH397*'Help-list'!$V$8,IF($B398=Statistika!$F$66,'Help-list'!$BH397*'Help-list'!$V$9,IF($B398=Statistika!$F$67,'Help-list'!$BH397*'Help-list'!$V$10,IF($B398=Statistika!$F$68,'Help-list'!$BH397*'Help-list'!$V$11,IF($B398=Statistika!$F$69,'Help-list'!$BH397*'Help-list'!$V$12,IF($B398=Statistika!$F$70,'Help-list'!$BH397*'Help-list'!$V$13,""))))))))</f>
        <v/>
      </c>
      <c r="W398" s="566"/>
      <c r="X398" s="567"/>
      <c r="Y398" s="567"/>
      <c r="Z398" s="567"/>
      <c r="AA398" s="567"/>
      <c r="AB398" s="567"/>
      <c r="AC398" s="567"/>
      <c r="AD398" s="567"/>
      <c r="AE398" s="347"/>
      <c r="AF398" s="568"/>
    </row>
    <row r="399" spans="1:32">
      <c r="A399" s="38"/>
      <c r="B399" s="10"/>
      <c r="C399" s="555"/>
      <c r="D399" s="556"/>
      <c r="E399" s="555"/>
      <c r="F399" s="28"/>
      <c r="G399" s="557" t="str">
        <f t="shared" si="14"/>
        <v/>
      </c>
      <c r="H399" s="558"/>
      <c r="I399" s="542"/>
      <c r="J399" s="10"/>
      <c r="K399" s="559"/>
      <c r="L399" s="559"/>
      <c r="M399" s="559"/>
      <c r="N399" s="560" t="str">
        <f>IF($B399=Statistika!$F$63,'Help-list'!$BD398*'Help-list'!$V$6,IF($B399=Statistika!$F$64,'Help-list'!$BD398*'Help-list'!$V$7,IF($B399=Statistika!$F$65,'Help-list'!$BD398*'Help-list'!$V$8,IF($B399=Statistika!$F$66,'Help-list'!$BD398*'Help-list'!$V$9,IF($B399=Statistika!$F$67,'Help-list'!$BD398*'Help-list'!$V$10,IF($B399=Statistika!$F$68,'Help-list'!$BD398*'Help-list'!$V$11,IF($B399=Statistika!$F$69,'Help-list'!$BD398*'Help-list'!$V$12,IF($B399=Statistika!$F$70,'Help-list'!$BD398*'Help-list'!$V$13,""))))))))</f>
        <v/>
      </c>
      <c r="O399" s="559"/>
      <c r="P399" s="561" t="str">
        <f>IF($B399=Statistika!$F$63,'Help-list'!$BE398*'Help-list'!$V$6,IF($B399=Statistika!$F$64,'Help-list'!$BE398*'Help-list'!$V$7,IF($B399=Statistika!$F$65,'Help-list'!$BE398*'Help-list'!$V$8,IF($B399=Statistika!$F$66,'Help-list'!$BE398*'Help-list'!$V$9,IF($B399=Statistika!$F$67,'Help-list'!$BE398*'Help-list'!$V$10,IF($B399=Statistika!$F$68,'Help-list'!$BE398*'Help-list'!$V$11,IF($B399=Statistika!$F$69,'Help-list'!$BE398*'Help-list'!$V$12,IF($B399=Statistika!$F$70,'Help-list'!$BE398*'Help-list'!$V$13,""))))))))</f>
        <v/>
      </c>
      <c r="Q399" s="562" t="str">
        <f t="shared" si="15"/>
        <v/>
      </c>
      <c r="R399" s="563" t="str">
        <f>IF($B399=Statistika!$F$63,'Help-list'!$BF398*'Help-list'!$V$6,IF($B399=Statistika!$F$64,'Help-list'!$BF398*'Help-list'!$V$7,IF($B399=Statistika!$F$65,'Help-list'!$BF398*'Help-list'!$V$8,IF($B399=Statistika!$F$66,'Help-list'!$BF398*'Help-list'!$V$9,IF($B399=Statistika!$F$67,'Help-list'!$BF398*'Help-list'!$V$10,IF($B399=Statistika!$F$68,'Help-list'!$BF398*'Help-list'!$V$11,IF($B399=Statistika!$F$69,'Help-list'!$BF398*'Help-list'!$V$12,IF($B399=Statistika!$F$70,'Help-list'!$BF398*'Help-list'!$V$13,""))))))))</f>
        <v/>
      </c>
      <c r="S399" s="564"/>
      <c r="T399" s="565" t="str">
        <f>IF($B399=Statistika!$F$63,'Help-list'!$BG398*'Help-list'!$V$6,IF($B399=Statistika!$F$64,'Help-list'!$BG398*'Help-list'!$V$7,IF($B399=Statistika!$F$65,'Help-list'!$BG398*'Help-list'!$V$8,IF($B399=Statistika!$F$66,'Help-list'!$BG398*'Help-list'!$V$9,IF($B399=Statistika!$F$67,'Help-list'!$BG398*'Help-list'!$V$10,IF($B399=Statistika!$F$68,'Help-list'!$BG398*'Help-list'!$V$11,IF($B399=Statistika!$F$69,'Help-list'!$BG398*'Help-list'!$V$12,IF($B399=Statistika!$F$70,'Help-list'!$BG398*'Help-list'!$V$13,""))))))))</f>
        <v/>
      </c>
      <c r="U399" s="564"/>
      <c r="V399" s="565" t="str">
        <f>IF($B399=Statistika!$F$63,'Help-list'!$BH398*'Help-list'!$V$6,IF($B399=Statistika!$F$64,'Help-list'!$BH398*'Help-list'!$V$7,IF($B399=Statistika!$F$65,'Help-list'!$BH398*'Help-list'!$V$8,IF($B399=Statistika!$F$66,'Help-list'!$BH398*'Help-list'!$V$9,IF($B399=Statistika!$F$67,'Help-list'!$BH398*'Help-list'!$V$10,IF($B399=Statistika!$F$68,'Help-list'!$BH398*'Help-list'!$V$11,IF($B399=Statistika!$F$69,'Help-list'!$BH398*'Help-list'!$V$12,IF($B399=Statistika!$F$70,'Help-list'!$BH398*'Help-list'!$V$13,""))))))))</f>
        <v/>
      </c>
      <c r="W399" s="566"/>
      <c r="X399" s="567"/>
      <c r="Y399" s="567"/>
      <c r="Z399" s="567"/>
      <c r="AA399" s="567"/>
      <c r="AB399" s="567"/>
      <c r="AC399" s="567"/>
      <c r="AD399" s="567"/>
      <c r="AE399" s="347"/>
      <c r="AF399" s="568"/>
    </row>
    <row r="400" spans="1:32">
      <c r="A400" s="38"/>
      <c r="B400" s="10"/>
      <c r="C400" s="555"/>
      <c r="D400" s="556"/>
      <c r="E400" s="555"/>
      <c r="F400" s="28"/>
      <c r="G400" s="557" t="str">
        <f t="shared" si="14"/>
        <v/>
      </c>
      <c r="H400" s="558"/>
      <c r="I400" s="542"/>
      <c r="J400" s="10"/>
      <c r="K400" s="559"/>
      <c r="L400" s="559"/>
      <c r="M400" s="559"/>
      <c r="N400" s="560" t="str">
        <f>IF($B400=Statistika!$F$63,'Help-list'!$BD399*'Help-list'!$V$6,IF($B400=Statistika!$F$64,'Help-list'!$BD399*'Help-list'!$V$7,IF($B400=Statistika!$F$65,'Help-list'!$BD399*'Help-list'!$V$8,IF($B400=Statistika!$F$66,'Help-list'!$BD399*'Help-list'!$V$9,IF($B400=Statistika!$F$67,'Help-list'!$BD399*'Help-list'!$V$10,IF($B400=Statistika!$F$68,'Help-list'!$BD399*'Help-list'!$V$11,IF($B400=Statistika!$F$69,'Help-list'!$BD399*'Help-list'!$V$12,IF($B400=Statistika!$F$70,'Help-list'!$BD399*'Help-list'!$V$13,""))))))))</f>
        <v/>
      </c>
      <c r="O400" s="559"/>
      <c r="P400" s="561" t="str">
        <f>IF($B400=Statistika!$F$63,'Help-list'!$BE399*'Help-list'!$V$6,IF($B400=Statistika!$F$64,'Help-list'!$BE399*'Help-list'!$V$7,IF($B400=Statistika!$F$65,'Help-list'!$BE399*'Help-list'!$V$8,IF($B400=Statistika!$F$66,'Help-list'!$BE399*'Help-list'!$V$9,IF($B400=Statistika!$F$67,'Help-list'!$BE399*'Help-list'!$V$10,IF($B400=Statistika!$F$68,'Help-list'!$BE399*'Help-list'!$V$11,IF($B400=Statistika!$F$69,'Help-list'!$BE399*'Help-list'!$V$12,IF($B400=Statistika!$F$70,'Help-list'!$BE399*'Help-list'!$V$13,""))))))))</f>
        <v/>
      </c>
      <c r="Q400" s="562" t="str">
        <f t="shared" si="15"/>
        <v/>
      </c>
      <c r="R400" s="563" t="str">
        <f>IF($B400=Statistika!$F$63,'Help-list'!$BF399*'Help-list'!$V$6,IF($B400=Statistika!$F$64,'Help-list'!$BF399*'Help-list'!$V$7,IF($B400=Statistika!$F$65,'Help-list'!$BF399*'Help-list'!$V$8,IF($B400=Statistika!$F$66,'Help-list'!$BF399*'Help-list'!$V$9,IF($B400=Statistika!$F$67,'Help-list'!$BF399*'Help-list'!$V$10,IF($B400=Statistika!$F$68,'Help-list'!$BF399*'Help-list'!$V$11,IF($B400=Statistika!$F$69,'Help-list'!$BF399*'Help-list'!$V$12,IF($B400=Statistika!$F$70,'Help-list'!$BF399*'Help-list'!$V$13,""))))))))</f>
        <v/>
      </c>
      <c r="S400" s="564"/>
      <c r="T400" s="565" t="str">
        <f>IF($B400=Statistika!$F$63,'Help-list'!$BG399*'Help-list'!$V$6,IF($B400=Statistika!$F$64,'Help-list'!$BG399*'Help-list'!$V$7,IF($B400=Statistika!$F$65,'Help-list'!$BG399*'Help-list'!$V$8,IF($B400=Statistika!$F$66,'Help-list'!$BG399*'Help-list'!$V$9,IF($B400=Statistika!$F$67,'Help-list'!$BG399*'Help-list'!$V$10,IF($B400=Statistika!$F$68,'Help-list'!$BG399*'Help-list'!$V$11,IF($B400=Statistika!$F$69,'Help-list'!$BG399*'Help-list'!$V$12,IF($B400=Statistika!$F$70,'Help-list'!$BG399*'Help-list'!$V$13,""))))))))</f>
        <v/>
      </c>
      <c r="U400" s="564"/>
      <c r="V400" s="565" t="str">
        <f>IF($B400=Statistika!$F$63,'Help-list'!$BH399*'Help-list'!$V$6,IF($B400=Statistika!$F$64,'Help-list'!$BH399*'Help-list'!$V$7,IF($B400=Statistika!$F$65,'Help-list'!$BH399*'Help-list'!$V$8,IF($B400=Statistika!$F$66,'Help-list'!$BH399*'Help-list'!$V$9,IF($B400=Statistika!$F$67,'Help-list'!$BH399*'Help-list'!$V$10,IF($B400=Statistika!$F$68,'Help-list'!$BH399*'Help-list'!$V$11,IF($B400=Statistika!$F$69,'Help-list'!$BH399*'Help-list'!$V$12,IF($B400=Statistika!$F$70,'Help-list'!$BH399*'Help-list'!$V$13,""))))))))</f>
        <v/>
      </c>
      <c r="W400" s="566"/>
      <c r="X400" s="567"/>
      <c r="Y400" s="567"/>
      <c r="Z400" s="567"/>
      <c r="AA400" s="567"/>
      <c r="AB400" s="567"/>
      <c r="AC400" s="567"/>
      <c r="AD400" s="567"/>
      <c r="AE400" s="347"/>
      <c r="AF400" s="568"/>
    </row>
    <row r="401" spans="1:32">
      <c r="A401" s="38"/>
      <c r="B401" s="10"/>
      <c r="C401" s="555"/>
      <c r="D401" s="556"/>
      <c r="E401" s="555"/>
      <c r="F401" s="28"/>
      <c r="G401" s="557" t="str">
        <f t="shared" si="14"/>
        <v/>
      </c>
      <c r="H401" s="558"/>
      <c r="I401" s="542"/>
      <c r="J401" s="10"/>
      <c r="K401" s="559"/>
      <c r="L401" s="559"/>
      <c r="M401" s="559"/>
      <c r="N401" s="560" t="str">
        <f>IF($B401=Statistika!$F$63,'Help-list'!$BD400*'Help-list'!$V$6,IF($B401=Statistika!$F$64,'Help-list'!$BD400*'Help-list'!$V$7,IF($B401=Statistika!$F$65,'Help-list'!$BD400*'Help-list'!$V$8,IF($B401=Statistika!$F$66,'Help-list'!$BD400*'Help-list'!$V$9,IF($B401=Statistika!$F$67,'Help-list'!$BD400*'Help-list'!$V$10,IF($B401=Statistika!$F$68,'Help-list'!$BD400*'Help-list'!$V$11,IF($B401=Statistika!$F$69,'Help-list'!$BD400*'Help-list'!$V$12,IF($B401=Statistika!$F$70,'Help-list'!$BD400*'Help-list'!$V$13,""))))))))</f>
        <v/>
      </c>
      <c r="O401" s="559"/>
      <c r="P401" s="561" t="str">
        <f>IF($B401=Statistika!$F$63,'Help-list'!$BE400*'Help-list'!$V$6,IF($B401=Statistika!$F$64,'Help-list'!$BE400*'Help-list'!$V$7,IF($B401=Statistika!$F$65,'Help-list'!$BE400*'Help-list'!$V$8,IF($B401=Statistika!$F$66,'Help-list'!$BE400*'Help-list'!$V$9,IF($B401=Statistika!$F$67,'Help-list'!$BE400*'Help-list'!$V$10,IF($B401=Statistika!$F$68,'Help-list'!$BE400*'Help-list'!$V$11,IF($B401=Statistika!$F$69,'Help-list'!$BE400*'Help-list'!$V$12,IF($B401=Statistika!$F$70,'Help-list'!$BE400*'Help-list'!$V$13,""))))))))</f>
        <v/>
      </c>
      <c r="Q401" s="562" t="str">
        <f t="shared" si="15"/>
        <v/>
      </c>
      <c r="R401" s="563" t="str">
        <f>IF($B401=Statistika!$F$63,'Help-list'!$BF400*'Help-list'!$V$6,IF($B401=Statistika!$F$64,'Help-list'!$BF400*'Help-list'!$V$7,IF($B401=Statistika!$F$65,'Help-list'!$BF400*'Help-list'!$V$8,IF($B401=Statistika!$F$66,'Help-list'!$BF400*'Help-list'!$V$9,IF($B401=Statistika!$F$67,'Help-list'!$BF400*'Help-list'!$V$10,IF($B401=Statistika!$F$68,'Help-list'!$BF400*'Help-list'!$V$11,IF($B401=Statistika!$F$69,'Help-list'!$BF400*'Help-list'!$V$12,IF($B401=Statistika!$F$70,'Help-list'!$BF400*'Help-list'!$V$13,""))))))))</f>
        <v/>
      </c>
      <c r="S401" s="564"/>
      <c r="T401" s="565" t="str">
        <f>IF($B401=Statistika!$F$63,'Help-list'!$BG400*'Help-list'!$V$6,IF($B401=Statistika!$F$64,'Help-list'!$BG400*'Help-list'!$V$7,IF($B401=Statistika!$F$65,'Help-list'!$BG400*'Help-list'!$V$8,IF($B401=Statistika!$F$66,'Help-list'!$BG400*'Help-list'!$V$9,IF($B401=Statistika!$F$67,'Help-list'!$BG400*'Help-list'!$V$10,IF($B401=Statistika!$F$68,'Help-list'!$BG400*'Help-list'!$V$11,IF($B401=Statistika!$F$69,'Help-list'!$BG400*'Help-list'!$V$12,IF($B401=Statistika!$F$70,'Help-list'!$BG400*'Help-list'!$V$13,""))))))))</f>
        <v/>
      </c>
      <c r="U401" s="564"/>
      <c r="V401" s="565" t="str">
        <f>IF($B401=Statistika!$F$63,'Help-list'!$BH400*'Help-list'!$V$6,IF($B401=Statistika!$F$64,'Help-list'!$BH400*'Help-list'!$V$7,IF($B401=Statistika!$F$65,'Help-list'!$BH400*'Help-list'!$V$8,IF($B401=Statistika!$F$66,'Help-list'!$BH400*'Help-list'!$V$9,IF($B401=Statistika!$F$67,'Help-list'!$BH400*'Help-list'!$V$10,IF($B401=Statistika!$F$68,'Help-list'!$BH400*'Help-list'!$V$11,IF($B401=Statistika!$F$69,'Help-list'!$BH400*'Help-list'!$V$12,IF($B401=Statistika!$F$70,'Help-list'!$BH400*'Help-list'!$V$13,""))))))))</f>
        <v/>
      </c>
      <c r="W401" s="566"/>
      <c r="X401" s="567"/>
      <c r="Y401" s="567"/>
      <c r="Z401" s="567"/>
      <c r="AA401" s="567"/>
      <c r="AB401" s="567"/>
      <c r="AC401" s="567"/>
      <c r="AD401" s="567"/>
      <c r="AE401" s="347"/>
      <c r="AF401" s="568"/>
    </row>
    <row r="402" spans="1:32">
      <c r="A402" s="38"/>
      <c r="B402" s="10"/>
      <c r="C402" s="555"/>
      <c r="D402" s="556"/>
      <c r="E402" s="555"/>
      <c r="F402" s="28"/>
      <c r="G402" s="557" t="str">
        <f t="shared" si="14"/>
        <v/>
      </c>
      <c r="H402" s="558"/>
      <c r="I402" s="542"/>
      <c r="J402" s="10"/>
      <c r="K402" s="559"/>
      <c r="L402" s="559"/>
      <c r="M402" s="559"/>
      <c r="N402" s="560" t="str">
        <f>IF($B402=Statistika!$F$63,'Help-list'!$BD401*'Help-list'!$V$6,IF($B402=Statistika!$F$64,'Help-list'!$BD401*'Help-list'!$V$7,IF($B402=Statistika!$F$65,'Help-list'!$BD401*'Help-list'!$V$8,IF($B402=Statistika!$F$66,'Help-list'!$BD401*'Help-list'!$V$9,IF($B402=Statistika!$F$67,'Help-list'!$BD401*'Help-list'!$V$10,IF($B402=Statistika!$F$68,'Help-list'!$BD401*'Help-list'!$V$11,IF($B402=Statistika!$F$69,'Help-list'!$BD401*'Help-list'!$V$12,IF($B402=Statistika!$F$70,'Help-list'!$BD401*'Help-list'!$V$13,""))))))))</f>
        <v/>
      </c>
      <c r="O402" s="559"/>
      <c r="P402" s="561" t="str">
        <f>IF($B402=Statistika!$F$63,'Help-list'!$BE401*'Help-list'!$V$6,IF($B402=Statistika!$F$64,'Help-list'!$BE401*'Help-list'!$V$7,IF($B402=Statistika!$F$65,'Help-list'!$BE401*'Help-list'!$V$8,IF($B402=Statistika!$F$66,'Help-list'!$BE401*'Help-list'!$V$9,IF($B402=Statistika!$F$67,'Help-list'!$BE401*'Help-list'!$V$10,IF($B402=Statistika!$F$68,'Help-list'!$BE401*'Help-list'!$V$11,IF($B402=Statistika!$F$69,'Help-list'!$BE401*'Help-list'!$V$12,IF($B402=Statistika!$F$70,'Help-list'!$BE401*'Help-list'!$V$13,""))))))))</f>
        <v/>
      </c>
      <c r="Q402" s="562" t="str">
        <f t="shared" si="15"/>
        <v/>
      </c>
      <c r="R402" s="563" t="str">
        <f>IF($B402=Statistika!$F$63,'Help-list'!$BF401*'Help-list'!$V$6,IF($B402=Statistika!$F$64,'Help-list'!$BF401*'Help-list'!$V$7,IF($B402=Statistika!$F$65,'Help-list'!$BF401*'Help-list'!$V$8,IF($B402=Statistika!$F$66,'Help-list'!$BF401*'Help-list'!$V$9,IF($B402=Statistika!$F$67,'Help-list'!$BF401*'Help-list'!$V$10,IF($B402=Statistika!$F$68,'Help-list'!$BF401*'Help-list'!$V$11,IF($B402=Statistika!$F$69,'Help-list'!$BF401*'Help-list'!$V$12,IF($B402=Statistika!$F$70,'Help-list'!$BF401*'Help-list'!$V$13,""))))))))</f>
        <v/>
      </c>
      <c r="S402" s="564"/>
      <c r="T402" s="565" t="str">
        <f>IF($B402=Statistika!$F$63,'Help-list'!$BG401*'Help-list'!$V$6,IF($B402=Statistika!$F$64,'Help-list'!$BG401*'Help-list'!$V$7,IF($B402=Statistika!$F$65,'Help-list'!$BG401*'Help-list'!$V$8,IF($B402=Statistika!$F$66,'Help-list'!$BG401*'Help-list'!$V$9,IF($B402=Statistika!$F$67,'Help-list'!$BG401*'Help-list'!$V$10,IF($B402=Statistika!$F$68,'Help-list'!$BG401*'Help-list'!$V$11,IF($B402=Statistika!$F$69,'Help-list'!$BG401*'Help-list'!$V$12,IF($B402=Statistika!$F$70,'Help-list'!$BG401*'Help-list'!$V$13,""))))))))</f>
        <v/>
      </c>
      <c r="U402" s="564"/>
      <c r="V402" s="565" t="str">
        <f>IF($B402=Statistika!$F$63,'Help-list'!$BH401*'Help-list'!$V$6,IF($B402=Statistika!$F$64,'Help-list'!$BH401*'Help-list'!$V$7,IF($B402=Statistika!$F$65,'Help-list'!$BH401*'Help-list'!$V$8,IF($B402=Statistika!$F$66,'Help-list'!$BH401*'Help-list'!$V$9,IF($B402=Statistika!$F$67,'Help-list'!$BH401*'Help-list'!$V$10,IF($B402=Statistika!$F$68,'Help-list'!$BH401*'Help-list'!$V$11,IF($B402=Statistika!$F$69,'Help-list'!$BH401*'Help-list'!$V$12,IF($B402=Statistika!$F$70,'Help-list'!$BH401*'Help-list'!$V$13,""))))))))</f>
        <v/>
      </c>
      <c r="W402" s="566"/>
      <c r="X402" s="567"/>
      <c r="Y402" s="567"/>
      <c r="Z402" s="567"/>
      <c r="AA402" s="567"/>
      <c r="AB402" s="567"/>
      <c r="AC402" s="567"/>
      <c r="AD402" s="567"/>
      <c r="AE402" s="347"/>
      <c r="AF402" s="568"/>
    </row>
    <row r="403" spans="1:32">
      <c r="A403" s="38"/>
      <c r="B403" s="10"/>
      <c r="C403" s="555"/>
      <c r="D403" s="556"/>
      <c r="E403" s="555"/>
      <c r="F403" s="28"/>
      <c r="G403" s="557" t="str">
        <f t="shared" si="14"/>
        <v/>
      </c>
      <c r="H403" s="558"/>
      <c r="I403" s="542"/>
      <c r="J403" s="10"/>
      <c r="K403" s="559"/>
      <c r="L403" s="559"/>
      <c r="M403" s="559"/>
      <c r="N403" s="560" t="str">
        <f>IF($B403=Statistika!$F$63,'Help-list'!$BD402*'Help-list'!$V$6,IF($B403=Statistika!$F$64,'Help-list'!$BD402*'Help-list'!$V$7,IF($B403=Statistika!$F$65,'Help-list'!$BD402*'Help-list'!$V$8,IF($B403=Statistika!$F$66,'Help-list'!$BD402*'Help-list'!$V$9,IF($B403=Statistika!$F$67,'Help-list'!$BD402*'Help-list'!$V$10,IF($B403=Statistika!$F$68,'Help-list'!$BD402*'Help-list'!$V$11,IF($B403=Statistika!$F$69,'Help-list'!$BD402*'Help-list'!$V$12,IF($B403=Statistika!$F$70,'Help-list'!$BD402*'Help-list'!$V$13,""))))))))</f>
        <v/>
      </c>
      <c r="O403" s="559"/>
      <c r="P403" s="561" t="str">
        <f>IF($B403=Statistika!$F$63,'Help-list'!$BE402*'Help-list'!$V$6,IF($B403=Statistika!$F$64,'Help-list'!$BE402*'Help-list'!$V$7,IF($B403=Statistika!$F$65,'Help-list'!$BE402*'Help-list'!$V$8,IF($B403=Statistika!$F$66,'Help-list'!$BE402*'Help-list'!$V$9,IF($B403=Statistika!$F$67,'Help-list'!$BE402*'Help-list'!$V$10,IF($B403=Statistika!$F$68,'Help-list'!$BE402*'Help-list'!$V$11,IF($B403=Statistika!$F$69,'Help-list'!$BE402*'Help-list'!$V$12,IF($B403=Statistika!$F$70,'Help-list'!$BE402*'Help-list'!$V$13,""))))))))</f>
        <v/>
      </c>
      <c r="Q403" s="562" t="str">
        <f t="shared" si="15"/>
        <v/>
      </c>
      <c r="R403" s="563" t="str">
        <f>IF($B403=Statistika!$F$63,'Help-list'!$BF402*'Help-list'!$V$6,IF($B403=Statistika!$F$64,'Help-list'!$BF402*'Help-list'!$V$7,IF($B403=Statistika!$F$65,'Help-list'!$BF402*'Help-list'!$V$8,IF($B403=Statistika!$F$66,'Help-list'!$BF402*'Help-list'!$V$9,IF($B403=Statistika!$F$67,'Help-list'!$BF402*'Help-list'!$V$10,IF($B403=Statistika!$F$68,'Help-list'!$BF402*'Help-list'!$V$11,IF($B403=Statistika!$F$69,'Help-list'!$BF402*'Help-list'!$V$12,IF($B403=Statistika!$F$70,'Help-list'!$BF402*'Help-list'!$V$13,""))))))))</f>
        <v/>
      </c>
      <c r="S403" s="564"/>
      <c r="T403" s="565" t="str">
        <f>IF($B403=Statistika!$F$63,'Help-list'!$BG402*'Help-list'!$V$6,IF($B403=Statistika!$F$64,'Help-list'!$BG402*'Help-list'!$V$7,IF($B403=Statistika!$F$65,'Help-list'!$BG402*'Help-list'!$V$8,IF($B403=Statistika!$F$66,'Help-list'!$BG402*'Help-list'!$V$9,IF($B403=Statistika!$F$67,'Help-list'!$BG402*'Help-list'!$V$10,IF($B403=Statistika!$F$68,'Help-list'!$BG402*'Help-list'!$V$11,IF($B403=Statistika!$F$69,'Help-list'!$BG402*'Help-list'!$V$12,IF($B403=Statistika!$F$70,'Help-list'!$BG402*'Help-list'!$V$13,""))))))))</f>
        <v/>
      </c>
      <c r="U403" s="564"/>
      <c r="V403" s="565" t="str">
        <f>IF($B403=Statistika!$F$63,'Help-list'!$BH402*'Help-list'!$V$6,IF($B403=Statistika!$F$64,'Help-list'!$BH402*'Help-list'!$V$7,IF($B403=Statistika!$F$65,'Help-list'!$BH402*'Help-list'!$V$8,IF($B403=Statistika!$F$66,'Help-list'!$BH402*'Help-list'!$V$9,IF($B403=Statistika!$F$67,'Help-list'!$BH402*'Help-list'!$V$10,IF($B403=Statistika!$F$68,'Help-list'!$BH402*'Help-list'!$V$11,IF($B403=Statistika!$F$69,'Help-list'!$BH402*'Help-list'!$V$12,IF($B403=Statistika!$F$70,'Help-list'!$BH402*'Help-list'!$V$13,""))))))))</f>
        <v/>
      </c>
      <c r="W403" s="566"/>
      <c r="X403" s="567"/>
      <c r="Y403" s="567"/>
      <c r="Z403" s="567"/>
      <c r="AA403" s="567"/>
      <c r="AB403" s="567"/>
      <c r="AC403" s="567"/>
      <c r="AD403" s="567"/>
      <c r="AE403" s="347"/>
      <c r="AF403" s="568"/>
    </row>
    <row r="404" spans="1:32">
      <c r="A404" s="38"/>
      <c r="B404" s="10"/>
      <c r="C404" s="555"/>
      <c r="D404" s="556"/>
      <c r="E404" s="555"/>
      <c r="F404" s="28"/>
      <c r="G404" s="557" t="str">
        <f t="shared" si="14"/>
        <v/>
      </c>
      <c r="H404" s="558"/>
      <c r="I404" s="542"/>
      <c r="J404" s="10"/>
      <c r="K404" s="559"/>
      <c r="L404" s="559"/>
      <c r="M404" s="559"/>
      <c r="N404" s="560" t="str">
        <f>IF($B404=Statistika!$F$63,'Help-list'!$BD403*'Help-list'!$V$6,IF($B404=Statistika!$F$64,'Help-list'!$BD403*'Help-list'!$V$7,IF($B404=Statistika!$F$65,'Help-list'!$BD403*'Help-list'!$V$8,IF($B404=Statistika!$F$66,'Help-list'!$BD403*'Help-list'!$V$9,IF($B404=Statistika!$F$67,'Help-list'!$BD403*'Help-list'!$V$10,IF($B404=Statistika!$F$68,'Help-list'!$BD403*'Help-list'!$V$11,IF($B404=Statistika!$F$69,'Help-list'!$BD403*'Help-list'!$V$12,IF($B404=Statistika!$F$70,'Help-list'!$BD403*'Help-list'!$V$13,""))))))))</f>
        <v/>
      </c>
      <c r="O404" s="559"/>
      <c r="P404" s="561" t="str">
        <f>IF($B404=Statistika!$F$63,'Help-list'!$BE403*'Help-list'!$V$6,IF($B404=Statistika!$F$64,'Help-list'!$BE403*'Help-list'!$V$7,IF($B404=Statistika!$F$65,'Help-list'!$BE403*'Help-list'!$V$8,IF($B404=Statistika!$F$66,'Help-list'!$BE403*'Help-list'!$V$9,IF($B404=Statistika!$F$67,'Help-list'!$BE403*'Help-list'!$V$10,IF($B404=Statistika!$F$68,'Help-list'!$BE403*'Help-list'!$V$11,IF($B404=Statistika!$F$69,'Help-list'!$BE403*'Help-list'!$V$12,IF($B404=Statistika!$F$70,'Help-list'!$BE403*'Help-list'!$V$13,""))))))))</f>
        <v/>
      </c>
      <c r="Q404" s="562" t="str">
        <f t="shared" si="15"/>
        <v/>
      </c>
      <c r="R404" s="563" t="str">
        <f>IF($B404=Statistika!$F$63,'Help-list'!$BF403*'Help-list'!$V$6,IF($B404=Statistika!$F$64,'Help-list'!$BF403*'Help-list'!$V$7,IF($B404=Statistika!$F$65,'Help-list'!$BF403*'Help-list'!$V$8,IF($B404=Statistika!$F$66,'Help-list'!$BF403*'Help-list'!$V$9,IF($B404=Statistika!$F$67,'Help-list'!$BF403*'Help-list'!$V$10,IF($B404=Statistika!$F$68,'Help-list'!$BF403*'Help-list'!$V$11,IF($B404=Statistika!$F$69,'Help-list'!$BF403*'Help-list'!$V$12,IF($B404=Statistika!$F$70,'Help-list'!$BF403*'Help-list'!$V$13,""))))))))</f>
        <v/>
      </c>
      <c r="S404" s="564"/>
      <c r="T404" s="565" t="str">
        <f>IF($B404=Statistika!$F$63,'Help-list'!$BG403*'Help-list'!$V$6,IF($B404=Statistika!$F$64,'Help-list'!$BG403*'Help-list'!$V$7,IF($B404=Statistika!$F$65,'Help-list'!$BG403*'Help-list'!$V$8,IF($B404=Statistika!$F$66,'Help-list'!$BG403*'Help-list'!$V$9,IF($B404=Statistika!$F$67,'Help-list'!$BG403*'Help-list'!$V$10,IF($B404=Statistika!$F$68,'Help-list'!$BG403*'Help-list'!$V$11,IF($B404=Statistika!$F$69,'Help-list'!$BG403*'Help-list'!$V$12,IF($B404=Statistika!$F$70,'Help-list'!$BG403*'Help-list'!$V$13,""))))))))</f>
        <v/>
      </c>
      <c r="U404" s="564"/>
      <c r="V404" s="565" t="str">
        <f>IF($B404=Statistika!$F$63,'Help-list'!$BH403*'Help-list'!$V$6,IF($B404=Statistika!$F$64,'Help-list'!$BH403*'Help-list'!$V$7,IF($B404=Statistika!$F$65,'Help-list'!$BH403*'Help-list'!$V$8,IF($B404=Statistika!$F$66,'Help-list'!$BH403*'Help-list'!$V$9,IF($B404=Statistika!$F$67,'Help-list'!$BH403*'Help-list'!$V$10,IF($B404=Statistika!$F$68,'Help-list'!$BH403*'Help-list'!$V$11,IF($B404=Statistika!$F$69,'Help-list'!$BH403*'Help-list'!$V$12,IF($B404=Statistika!$F$70,'Help-list'!$BH403*'Help-list'!$V$13,""))))))))</f>
        <v/>
      </c>
      <c r="W404" s="566"/>
      <c r="X404" s="567"/>
      <c r="Y404" s="567"/>
      <c r="Z404" s="567"/>
      <c r="AA404" s="567"/>
      <c r="AB404" s="567"/>
      <c r="AC404" s="567"/>
      <c r="AD404" s="567"/>
      <c r="AE404" s="347"/>
      <c r="AF404" s="568"/>
    </row>
    <row r="405" spans="1:32">
      <c r="A405" s="38"/>
      <c r="B405" s="10"/>
      <c r="C405" s="555"/>
      <c r="D405" s="556"/>
      <c r="E405" s="555"/>
      <c r="F405" s="28"/>
      <c r="G405" s="557" t="str">
        <f t="shared" si="14"/>
        <v/>
      </c>
      <c r="H405" s="558"/>
      <c r="I405" s="542"/>
      <c r="J405" s="10"/>
      <c r="K405" s="559"/>
      <c r="L405" s="559"/>
      <c r="M405" s="559"/>
      <c r="N405" s="560" t="str">
        <f>IF($B405=Statistika!$F$63,'Help-list'!$BD404*'Help-list'!$V$6,IF($B405=Statistika!$F$64,'Help-list'!$BD404*'Help-list'!$V$7,IF($B405=Statistika!$F$65,'Help-list'!$BD404*'Help-list'!$V$8,IF($B405=Statistika!$F$66,'Help-list'!$BD404*'Help-list'!$V$9,IF($B405=Statistika!$F$67,'Help-list'!$BD404*'Help-list'!$V$10,IF($B405=Statistika!$F$68,'Help-list'!$BD404*'Help-list'!$V$11,IF($B405=Statistika!$F$69,'Help-list'!$BD404*'Help-list'!$V$12,IF($B405=Statistika!$F$70,'Help-list'!$BD404*'Help-list'!$V$13,""))))))))</f>
        <v/>
      </c>
      <c r="O405" s="559"/>
      <c r="P405" s="561" t="str">
        <f>IF($B405=Statistika!$F$63,'Help-list'!$BE404*'Help-list'!$V$6,IF($B405=Statistika!$F$64,'Help-list'!$BE404*'Help-list'!$V$7,IF($B405=Statistika!$F$65,'Help-list'!$BE404*'Help-list'!$V$8,IF($B405=Statistika!$F$66,'Help-list'!$BE404*'Help-list'!$V$9,IF($B405=Statistika!$F$67,'Help-list'!$BE404*'Help-list'!$V$10,IF($B405=Statistika!$F$68,'Help-list'!$BE404*'Help-list'!$V$11,IF($B405=Statistika!$F$69,'Help-list'!$BE404*'Help-list'!$V$12,IF($B405=Statistika!$F$70,'Help-list'!$BE404*'Help-list'!$V$13,""))))))))</f>
        <v/>
      </c>
      <c r="Q405" s="562" t="str">
        <f t="shared" si="15"/>
        <v/>
      </c>
      <c r="R405" s="563" t="str">
        <f>IF($B405=Statistika!$F$63,'Help-list'!$BF404*'Help-list'!$V$6,IF($B405=Statistika!$F$64,'Help-list'!$BF404*'Help-list'!$V$7,IF($B405=Statistika!$F$65,'Help-list'!$BF404*'Help-list'!$V$8,IF($B405=Statistika!$F$66,'Help-list'!$BF404*'Help-list'!$V$9,IF($B405=Statistika!$F$67,'Help-list'!$BF404*'Help-list'!$V$10,IF($B405=Statistika!$F$68,'Help-list'!$BF404*'Help-list'!$V$11,IF($B405=Statistika!$F$69,'Help-list'!$BF404*'Help-list'!$V$12,IF($B405=Statistika!$F$70,'Help-list'!$BF404*'Help-list'!$V$13,""))))))))</f>
        <v/>
      </c>
      <c r="S405" s="564"/>
      <c r="T405" s="565" t="str">
        <f>IF($B405=Statistika!$F$63,'Help-list'!$BG404*'Help-list'!$V$6,IF($B405=Statistika!$F$64,'Help-list'!$BG404*'Help-list'!$V$7,IF($B405=Statistika!$F$65,'Help-list'!$BG404*'Help-list'!$V$8,IF($B405=Statistika!$F$66,'Help-list'!$BG404*'Help-list'!$V$9,IF($B405=Statistika!$F$67,'Help-list'!$BG404*'Help-list'!$V$10,IF($B405=Statistika!$F$68,'Help-list'!$BG404*'Help-list'!$V$11,IF($B405=Statistika!$F$69,'Help-list'!$BG404*'Help-list'!$V$12,IF($B405=Statistika!$F$70,'Help-list'!$BG404*'Help-list'!$V$13,""))))))))</f>
        <v/>
      </c>
      <c r="U405" s="564"/>
      <c r="V405" s="565" t="str">
        <f>IF($B405=Statistika!$F$63,'Help-list'!$BH404*'Help-list'!$V$6,IF($B405=Statistika!$F$64,'Help-list'!$BH404*'Help-list'!$V$7,IF($B405=Statistika!$F$65,'Help-list'!$BH404*'Help-list'!$V$8,IF($B405=Statistika!$F$66,'Help-list'!$BH404*'Help-list'!$V$9,IF($B405=Statistika!$F$67,'Help-list'!$BH404*'Help-list'!$V$10,IF($B405=Statistika!$F$68,'Help-list'!$BH404*'Help-list'!$V$11,IF($B405=Statistika!$F$69,'Help-list'!$BH404*'Help-list'!$V$12,IF($B405=Statistika!$F$70,'Help-list'!$BH404*'Help-list'!$V$13,""))))))))</f>
        <v/>
      </c>
      <c r="W405" s="566"/>
      <c r="X405" s="567"/>
      <c r="Y405" s="567"/>
      <c r="Z405" s="567"/>
      <c r="AA405" s="567"/>
      <c r="AB405" s="567"/>
      <c r="AC405" s="567"/>
      <c r="AD405" s="567"/>
      <c r="AE405" s="347"/>
      <c r="AF405" s="568"/>
    </row>
    <row r="406" spans="1:32">
      <c r="A406" s="38"/>
      <c r="B406" s="10"/>
      <c r="C406" s="555"/>
      <c r="D406" s="556"/>
      <c r="E406" s="555"/>
      <c r="F406" s="28"/>
      <c r="G406" s="557" t="str">
        <f t="shared" si="14"/>
        <v/>
      </c>
      <c r="H406" s="558"/>
      <c r="I406" s="542"/>
      <c r="J406" s="10"/>
      <c r="K406" s="559"/>
      <c r="L406" s="559"/>
      <c r="M406" s="559"/>
      <c r="N406" s="560" t="str">
        <f>IF($B406=Statistika!$F$63,'Help-list'!$BD405*'Help-list'!$V$6,IF($B406=Statistika!$F$64,'Help-list'!$BD405*'Help-list'!$V$7,IF($B406=Statistika!$F$65,'Help-list'!$BD405*'Help-list'!$V$8,IF($B406=Statistika!$F$66,'Help-list'!$BD405*'Help-list'!$V$9,IF($B406=Statistika!$F$67,'Help-list'!$BD405*'Help-list'!$V$10,IF($B406=Statistika!$F$68,'Help-list'!$BD405*'Help-list'!$V$11,IF($B406=Statistika!$F$69,'Help-list'!$BD405*'Help-list'!$V$12,IF($B406=Statistika!$F$70,'Help-list'!$BD405*'Help-list'!$V$13,""))))))))</f>
        <v/>
      </c>
      <c r="O406" s="559"/>
      <c r="P406" s="561" t="str">
        <f>IF($B406=Statistika!$F$63,'Help-list'!$BE405*'Help-list'!$V$6,IF($B406=Statistika!$F$64,'Help-list'!$BE405*'Help-list'!$V$7,IF($B406=Statistika!$F$65,'Help-list'!$BE405*'Help-list'!$V$8,IF($B406=Statistika!$F$66,'Help-list'!$BE405*'Help-list'!$V$9,IF($B406=Statistika!$F$67,'Help-list'!$BE405*'Help-list'!$V$10,IF($B406=Statistika!$F$68,'Help-list'!$BE405*'Help-list'!$V$11,IF($B406=Statistika!$F$69,'Help-list'!$BE405*'Help-list'!$V$12,IF($B406=Statistika!$F$70,'Help-list'!$BE405*'Help-list'!$V$13,""))))))))</f>
        <v/>
      </c>
      <c r="Q406" s="562" t="str">
        <f t="shared" si="15"/>
        <v/>
      </c>
      <c r="R406" s="563" t="str">
        <f>IF($B406=Statistika!$F$63,'Help-list'!$BF405*'Help-list'!$V$6,IF($B406=Statistika!$F$64,'Help-list'!$BF405*'Help-list'!$V$7,IF($B406=Statistika!$F$65,'Help-list'!$BF405*'Help-list'!$V$8,IF($B406=Statistika!$F$66,'Help-list'!$BF405*'Help-list'!$V$9,IF($B406=Statistika!$F$67,'Help-list'!$BF405*'Help-list'!$V$10,IF($B406=Statistika!$F$68,'Help-list'!$BF405*'Help-list'!$V$11,IF($B406=Statistika!$F$69,'Help-list'!$BF405*'Help-list'!$V$12,IF($B406=Statistika!$F$70,'Help-list'!$BF405*'Help-list'!$V$13,""))))))))</f>
        <v/>
      </c>
      <c r="S406" s="564"/>
      <c r="T406" s="565" t="str">
        <f>IF($B406=Statistika!$F$63,'Help-list'!$BG405*'Help-list'!$V$6,IF($B406=Statistika!$F$64,'Help-list'!$BG405*'Help-list'!$V$7,IF($B406=Statistika!$F$65,'Help-list'!$BG405*'Help-list'!$V$8,IF($B406=Statistika!$F$66,'Help-list'!$BG405*'Help-list'!$V$9,IF($B406=Statistika!$F$67,'Help-list'!$BG405*'Help-list'!$V$10,IF($B406=Statistika!$F$68,'Help-list'!$BG405*'Help-list'!$V$11,IF($B406=Statistika!$F$69,'Help-list'!$BG405*'Help-list'!$V$12,IF($B406=Statistika!$F$70,'Help-list'!$BG405*'Help-list'!$V$13,""))))))))</f>
        <v/>
      </c>
      <c r="U406" s="564"/>
      <c r="V406" s="565" t="str">
        <f>IF($B406=Statistika!$F$63,'Help-list'!$BH405*'Help-list'!$V$6,IF($B406=Statistika!$F$64,'Help-list'!$BH405*'Help-list'!$V$7,IF($B406=Statistika!$F$65,'Help-list'!$BH405*'Help-list'!$V$8,IF($B406=Statistika!$F$66,'Help-list'!$BH405*'Help-list'!$V$9,IF($B406=Statistika!$F$67,'Help-list'!$BH405*'Help-list'!$V$10,IF($B406=Statistika!$F$68,'Help-list'!$BH405*'Help-list'!$V$11,IF($B406=Statistika!$F$69,'Help-list'!$BH405*'Help-list'!$V$12,IF($B406=Statistika!$F$70,'Help-list'!$BH405*'Help-list'!$V$13,""))))))))</f>
        <v/>
      </c>
      <c r="W406" s="566"/>
      <c r="X406" s="567"/>
      <c r="Y406" s="567"/>
      <c r="Z406" s="567"/>
      <c r="AA406" s="567"/>
      <c r="AB406" s="567"/>
      <c r="AC406" s="567"/>
      <c r="AD406" s="567"/>
      <c r="AE406" s="347"/>
      <c r="AF406" s="568"/>
    </row>
    <row r="407" spans="1:32">
      <c r="A407" s="38"/>
      <c r="B407" s="10"/>
      <c r="C407" s="555"/>
      <c r="D407" s="556"/>
      <c r="E407" s="555"/>
      <c r="F407" s="28"/>
      <c r="G407" s="557" t="str">
        <f t="shared" si="14"/>
        <v/>
      </c>
      <c r="H407" s="558"/>
      <c r="I407" s="542"/>
      <c r="J407" s="10"/>
      <c r="K407" s="559"/>
      <c r="L407" s="559"/>
      <c r="M407" s="559"/>
      <c r="N407" s="560" t="str">
        <f>IF($B407=Statistika!$F$63,'Help-list'!$BD406*'Help-list'!$V$6,IF($B407=Statistika!$F$64,'Help-list'!$BD406*'Help-list'!$V$7,IF($B407=Statistika!$F$65,'Help-list'!$BD406*'Help-list'!$V$8,IF($B407=Statistika!$F$66,'Help-list'!$BD406*'Help-list'!$V$9,IF($B407=Statistika!$F$67,'Help-list'!$BD406*'Help-list'!$V$10,IF($B407=Statistika!$F$68,'Help-list'!$BD406*'Help-list'!$V$11,IF($B407=Statistika!$F$69,'Help-list'!$BD406*'Help-list'!$V$12,IF($B407=Statistika!$F$70,'Help-list'!$BD406*'Help-list'!$V$13,""))))))))</f>
        <v/>
      </c>
      <c r="O407" s="559"/>
      <c r="P407" s="561" t="str">
        <f>IF($B407=Statistika!$F$63,'Help-list'!$BE406*'Help-list'!$V$6,IF($B407=Statistika!$F$64,'Help-list'!$BE406*'Help-list'!$V$7,IF($B407=Statistika!$F$65,'Help-list'!$BE406*'Help-list'!$V$8,IF($B407=Statistika!$F$66,'Help-list'!$BE406*'Help-list'!$V$9,IF($B407=Statistika!$F$67,'Help-list'!$BE406*'Help-list'!$V$10,IF($B407=Statistika!$F$68,'Help-list'!$BE406*'Help-list'!$V$11,IF($B407=Statistika!$F$69,'Help-list'!$BE406*'Help-list'!$V$12,IF($B407=Statistika!$F$70,'Help-list'!$BE406*'Help-list'!$V$13,""))))))))</f>
        <v/>
      </c>
      <c r="Q407" s="562" t="str">
        <f t="shared" si="15"/>
        <v/>
      </c>
      <c r="R407" s="563" t="str">
        <f>IF($B407=Statistika!$F$63,'Help-list'!$BF406*'Help-list'!$V$6,IF($B407=Statistika!$F$64,'Help-list'!$BF406*'Help-list'!$V$7,IF($B407=Statistika!$F$65,'Help-list'!$BF406*'Help-list'!$V$8,IF($B407=Statistika!$F$66,'Help-list'!$BF406*'Help-list'!$V$9,IF($B407=Statistika!$F$67,'Help-list'!$BF406*'Help-list'!$V$10,IF($B407=Statistika!$F$68,'Help-list'!$BF406*'Help-list'!$V$11,IF($B407=Statistika!$F$69,'Help-list'!$BF406*'Help-list'!$V$12,IF($B407=Statistika!$F$70,'Help-list'!$BF406*'Help-list'!$V$13,""))))))))</f>
        <v/>
      </c>
      <c r="S407" s="564"/>
      <c r="T407" s="565" t="str">
        <f>IF($B407=Statistika!$F$63,'Help-list'!$BG406*'Help-list'!$V$6,IF($B407=Statistika!$F$64,'Help-list'!$BG406*'Help-list'!$V$7,IF($B407=Statistika!$F$65,'Help-list'!$BG406*'Help-list'!$V$8,IF($B407=Statistika!$F$66,'Help-list'!$BG406*'Help-list'!$V$9,IF($B407=Statistika!$F$67,'Help-list'!$BG406*'Help-list'!$V$10,IF($B407=Statistika!$F$68,'Help-list'!$BG406*'Help-list'!$V$11,IF($B407=Statistika!$F$69,'Help-list'!$BG406*'Help-list'!$V$12,IF($B407=Statistika!$F$70,'Help-list'!$BG406*'Help-list'!$V$13,""))))))))</f>
        <v/>
      </c>
      <c r="U407" s="564"/>
      <c r="V407" s="565" t="str">
        <f>IF($B407=Statistika!$F$63,'Help-list'!$BH406*'Help-list'!$V$6,IF($B407=Statistika!$F$64,'Help-list'!$BH406*'Help-list'!$V$7,IF($B407=Statistika!$F$65,'Help-list'!$BH406*'Help-list'!$V$8,IF($B407=Statistika!$F$66,'Help-list'!$BH406*'Help-list'!$V$9,IF($B407=Statistika!$F$67,'Help-list'!$BH406*'Help-list'!$V$10,IF($B407=Statistika!$F$68,'Help-list'!$BH406*'Help-list'!$V$11,IF($B407=Statistika!$F$69,'Help-list'!$BH406*'Help-list'!$V$12,IF($B407=Statistika!$F$70,'Help-list'!$BH406*'Help-list'!$V$13,""))))))))</f>
        <v/>
      </c>
      <c r="W407" s="566"/>
      <c r="X407" s="567"/>
      <c r="Y407" s="567"/>
      <c r="Z407" s="567"/>
      <c r="AA407" s="567"/>
      <c r="AB407" s="567"/>
      <c r="AC407" s="567"/>
      <c r="AD407" s="567"/>
      <c r="AE407" s="347"/>
      <c r="AF407" s="568"/>
    </row>
    <row r="408" spans="1:32">
      <c r="A408" s="38"/>
      <c r="B408" s="10"/>
      <c r="C408" s="555"/>
      <c r="D408" s="556"/>
      <c r="E408" s="555"/>
      <c r="F408" s="28"/>
      <c r="G408" s="557" t="str">
        <f t="shared" si="14"/>
        <v/>
      </c>
      <c r="H408" s="558"/>
      <c r="I408" s="542"/>
      <c r="J408" s="10"/>
      <c r="K408" s="559"/>
      <c r="L408" s="559"/>
      <c r="M408" s="559"/>
      <c r="N408" s="560" t="str">
        <f>IF($B408=Statistika!$F$63,'Help-list'!$BD407*'Help-list'!$V$6,IF($B408=Statistika!$F$64,'Help-list'!$BD407*'Help-list'!$V$7,IF($B408=Statistika!$F$65,'Help-list'!$BD407*'Help-list'!$V$8,IF($B408=Statistika!$F$66,'Help-list'!$BD407*'Help-list'!$V$9,IF($B408=Statistika!$F$67,'Help-list'!$BD407*'Help-list'!$V$10,IF($B408=Statistika!$F$68,'Help-list'!$BD407*'Help-list'!$V$11,IF($B408=Statistika!$F$69,'Help-list'!$BD407*'Help-list'!$V$12,IF($B408=Statistika!$F$70,'Help-list'!$BD407*'Help-list'!$V$13,""))))))))</f>
        <v/>
      </c>
      <c r="O408" s="559"/>
      <c r="P408" s="561" t="str">
        <f>IF($B408=Statistika!$F$63,'Help-list'!$BE407*'Help-list'!$V$6,IF($B408=Statistika!$F$64,'Help-list'!$BE407*'Help-list'!$V$7,IF($B408=Statistika!$F$65,'Help-list'!$BE407*'Help-list'!$V$8,IF($B408=Statistika!$F$66,'Help-list'!$BE407*'Help-list'!$V$9,IF($B408=Statistika!$F$67,'Help-list'!$BE407*'Help-list'!$V$10,IF($B408=Statistika!$F$68,'Help-list'!$BE407*'Help-list'!$V$11,IF($B408=Statistika!$F$69,'Help-list'!$BE407*'Help-list'!$V$12,IF($B408=Statistika!$F$70,'Help-list'!$BE407*'Help-list'!$V$13,""))))))))</f>
        <v/>
      </c>
      <c r="Q408" s="562" t="str">
        <f t="shared" si="15"/>
        <v/>
      </c>
      <c r="R408" s="563" t="str">
        <f>IF($B408=Statistika!$F$63,'Help-list'!$BF407*'Help-list'!$V$6,IF($B408=Statistika!$F$64,'Help-list'!$BF407*'Help-list'!$V$7,IF($B408=Statistika!$F$65,'Help-list'!$BF407*'Help-list'!$V$8,IF($B408=Statistika!$F$66,'Help-list'!$BF407*'Help-list'!$V$9,IF($B408=Statistika!$F$67,'Help-list'!$BF407*'Help-list'!$V$10,IF($B408=Statistika!$F$68,'Help-list'!$BF407*'Help-list'!$V$11,IF($B408=Statistika!$F$69,'Help-list'!$BF407*'Help-list'!$V$12,IF($B408=Statistika!$F$70,'Help-list'!$BF407*'Help-list'!$V$13,""))))))))</f>
        <v/>
      </c>
      <c r="S408" s="564"/>
      <c r="T408" s="565" t="str">
        <f>IF($B408=Statistika!$F$63,'Help-list'!$BG407*'Help-list'!$V$6,IF($B408=Statistika!$F$64,'Help-list'!$BG407*'Help-list'!$V$7,IF($B408=Statistika!$F$65,'Help-list'!$BG407*'Help-list'!$V$8,IF($B408=Statistika!$F$66,'Help-list'!$BG407*'Help-list'!$V$9,IF($B408=Statistika!$F$67,'Help-list'!$BG407*'Help-list'!$V$10,IF($B408=Statistika!$F$68,'Help-list'!$BG407*'Help-list'!$V$11,IF($B408=Statistika!$F$69,'Help-list'!$BG407*'Help-list'!$V$12,IF($B408=Statistika!$F$70,'Help-list'!$BG407*'Help-list'!$V$13,""))))))))</f>
        <v/>
      </c>
      <c r="U408" s="564"/>
      <c r="V408" s="565" t="str">
        <f>IF($B408=Statistika!$F$63,'Help-list'!$BH407*'Help-list'!$V$6,IF($B408=Statistika!$F$64,'Help-list'!$BH407*'Help-list'!$V$7,IF($B408=Statistika!$F$65,'Help-list'!$BH407*'Help-list'!$V$8,IF($B408=Statistika!$F$66,'Help-list'!$BH407*'Help-list'!$V$9,IF($B408=Statistika!$F$67,'Help-list'!$BH407*'Help-list'!$V$10,IF($B408=Statistika!$F$68,'Help-list'!$BH407*'Help-list'!$V$11,IF($B408=Statistika!$F$69,'Help-list'!$BH407*'Help-list'!$V$12,IF($B408=Statistika!$F$70,'Help-list'!$BH407*'Help-list'!$V$13,""))))))))</f>
        <v/>
      </c>
      <c r="W408" s="566"/>
      <c r="X408" s="567"/>
      <c r="Y408" s="567"/>
      <c r="Z408" s="567"/>
      <c r="AA408" s="567"/>
      <c r="AB408" s="567"/>
      <c r="AC408" s="567"/>
      <c r="AD408" s="567"/>
      <c r="AE408" s="347"/>
      <c r="AF408" s="568"/>
    </row>
    <row r="409" spans="1:32">
      <c r="A409" s="38"/>
      <c r="B409" s="10"/>
      <c r="C409" s="555"/>
      <c r="D409" s="556"/>
      <c r="E409" s="555"/>
      <c r="F409" s="28"/>
      <c r="G409" s="557" t="str">
        <f t="shared" ref="G409:G472" si="16">IF(E409&lt;&gt;"",(E409+F409)-(C409+D409),"")</f>
        <v/>
      </c>
      <c r="H409" s="558"/>
      <c r="I409" s="542"/>
      <c r="J409" s="10"/>
      <c r="K409" s="559"/>
      <c r="L409" s="559"/>
      <c r="M409" s="559"/>
      <c r="N409" s="560" t="str">
        <f>IF($B409=Statistika!$F$63,'Help-list'!$BD408*'Help-list'!$V$6,IF($B409=Statistika!$F$64,'Help-list'!$BD408*'Help-list'!$V$7,IF($B409=Statistika!$F$65,'Help-list'!$BD408*'Help-list'!$V$8,IF($B409=Statistika!$F$66,'Help-list'!$BD408*'Help-list'!$V$9,IF($B409=Statistika!$F$67,'Help-list'!$BD408*'Help-list'!$V$10,IF($B409=Statistika!$F$68,'Help-list'!$BD408*'Help-list'!$V$11,IF($B409=Statistika!$F$69,'Help-list'!$BD408*'Help-list'!$V$12,IF($B409=Statistika!$F$70,'Help-list'!$BD408*'Help-list'!$V$13,""))))))))</f>
        <v/>
      </c>
      <c r="O409" s="559"/>
      <c r="P409" s="561" t="str">
        <f>IF($B409=Statistika!$F$63,'Help-list'!$BE408*'Help-list'!$V$6,IF($B409=Statistika!$F$64,'Help-list'!$BE408*'Help-list'!$V$7,IF($B409=Statistika!$F$65,'Help-list'!$BE408*'Help-list'!$V$8,IF($B409=Statistika!$F$66,'Help-list'!$BE408*'Help-list'!$V$9,IF($B409=Statistika!$F$67,'Help-list'!$BE408*'Help-list'!$V$10,IF($B409=Statistika!$F$68,'Help-list'!$BE408*'Help-list'!$V$11,IF($B409=Statistika!$F$69,'Help-list'!$BE408*'Help-list'!$V$12,IF($B409=Statistika!$F$70,'Help-list'!$BE408*'Help-list'!$V$13,""))))))))</f>
        <v/>
      </c>
      <c r="Q409" s="562" t="str">
        <f t="shared" si="15"/>
        <v/>
      </c>
      <c r="R409" s="563" t="str">
        <f>IF($B409=Statistika!$F$63,'Help-list'!$BF408*'Help-list'!$V$6,IF($B409=Statistika!$F$64,'Help-list'!$BF408*'Help-list'!$V$7,IF($B409=Statistika!$F$65,'Help-list'!$BF408*'Help-list'!$V$8,IF($B409=Statistika!$F$66,'Help-list'!$BF408*'Help-list'!$V$9,IF($B409=Statistika!$F$67,'Help-list'!$BF408*'Help-list'!$V$10,IF($B409=Statistika!$F$68,'Help-list'!$BF408*'Help-list'!$V$11,IF($B409=Statistika!$F$69,'Help-list'!$BF408*'Help-list'!$V$12,IF($B409=Statistika!$F$70,'Help-list'!$BF408*'Help-list'!$V$13,""))))))))</f>
        <v/>
      </c>
      <c r="S409" s="564"/>
      <c r="T409" s="565" t="str">
        <f>IF($B409=Statistika!$F$63,'Help-list'!$BG408*'Help-list'!$V$6,IF($B409=Statistika!$F$64,'Help-list'!$BG408*'Help-list'!$V$7,IF($B409=Statistika!$F$65,'Help-list'!$BG408*'Help-list'!$V$8,IF($B409=Statistika!$F$66,'Help-list'!$BG408*'Help-list'!$V$9,IF($B409=Statistika!$F$67,'Help-list'!$BG408*'Help-list'!$V$10,IF($B409=Statistika!$F$68,'Help-list'!$BG408*'Help-list'!$V$11,IF($B409=Statistika!$F$69,'Help-list'!$BG408*'Help-list'!$V$12,IF($B409=Statistika!$F$70,'Help-list'!$BG408*'Help-list'!$V$13,""))))))))</f>
        <v/>
      </c>
      <c r="U409" s="564"/>
      <c r="V409" s="565" t="str">
        <f>IF($B409=Statistika!$F$63,'Help-list'!$BH408*'Help-list'!$V$6,IF($B409=Statistika!$F$64,'Help-list'!$BH408*'Help-list'!$V$7,IF($B409=Statistika!$F$65,'Help-list'!$BH408*'Help-list'!$V$8,IF($B409=Statistika!$F$66,'Help-list'!$BH408*'Help-list'!$V$9,IF($B409=Statistika!$F$67,'Help-list'!$BH408*'Help-list'!$V$10,IF($B409=Statistika!$F$68,'Help-list'!$BH408*'Help-list'!$V$11,IF($B409=Statistika!$F$69,'Help-list'!$BH408*'Help-list'!$V$12,IF($B409=Statistika!$F$70,'Help-list'!$BH408*'Help-list'!$V$13,""))))))))</f>
        <v/>
      </c>
      <c r="W409" s="566"/>
      <c r="X409" s="567"/>
      <c r="Y409" s="567"/>
      <c r="Z409" s="567"/>
      <c r="AA409" s="567"/>
      <c r="AB409" s="567"/>
      <c r="AC409" s="567"/>
      <c r="AD409" s="567"/>
      <c r="AE409" s="347"/>
      <c r="AF409" s="568"/>
    </row>
    <row r="410" spans="1:32">
      <c r="A410" s="38"/>
      <c r="B410" s="10"/>
      <c r="C410" s="555"/>
      <c r="D410" s="556"/>
      <c r="E410" s="555"/>
      <c r="F410" s="28"/>
      <c r="G410" s="557" t="str">
        <f t="shared" si="16"/>
        <v/>
      </c>
      <c r="H410" s="558"/>
      <c r="I410" s="542"/>
      <c r="J410" s="10"/>
      <c r="K410" s="559"/>
      <c r="L410" s="559"/>
      <c r="M410" s="559"/>
      <c r="N410" s="560" t="str">
        <f>IF($B410=Statistika!$F$63,'Help-list'!$BD409*'Help-list'!$V$6,IF($B410=Statistika!$F$64,'Help-list'!$BD409*'Help-list'!$V$7,IF($B410=Statistika!$F$65,'Help-list'!$BD409*'Help-list'!$V$8,IF($B410=Statistika!$F$66,'Help-list'!$BD409*'Help-list'!$V$9,IF($B410=Statistika!$F$67,'Help-list'!$BD409*'Help-list'!$V$10,IF($B410=Statistika!$F$68,'Help-list'!$BD409*'Help-list'!$V$11,IF($B410=Statistika!$F$69,'Help-list'!$BD409*'Help-list'!$V$12,IF($B410=Statistika!$F$70,'Help-list'!$BD409*'Help-list'!$V$13,""))))))))</f>
        <v/>
      </c>
      <c r="O410" s="559"/>
      <c r="P410" s="561" t="str">
        <f>IF($B410=Statistika!$F$63,'Help-list'!$BE409*'Help-list'!$V$6,IF($B410=Statistika!$F$64,'Help-list'!$BE409*'Help-list'!$V$7,IF($B410=Statistika!$F$65,'Help-list'!$BE409*'Help-list'!$V$8,IF($B410=Statistika!$F$66,'Help-list'!$BE409*'Help-list'!$V$9,IF($B410=Statistika!$F$67,'Help-list'!$BE409*'Help-list'!$V$10,IF($B410=Statistika!$F$68,'Help-list'!$BE409*'Help-list'!$V$11,IF($B410=Statistika!$F$69,'Help-list'!$BE409*'Help-list'!$V$12,IF($B410=Statistika!$F$70,'Help-list'!$BE409*'Help-list'!$V$13,""))))))))</f>
        <v/>
      </c>
      <c r="Q410" s="562" t="str">
        <f t="shared" si="15"/>
        <v/>
      </c>
      <c r="R410" s="563" t="str">
        <f>IF($B410=Statistika!$F$63,'Help-list'!$BF409*'Help-list'!$V$6,IF($B410=Statistika!$F$64,'Help-list'!$BF409*'Help-list'!$V$7,IF($B410=Statistika!$F$65,'Help-list'!$BF409*'Help-list'!$V$8,IF($B410=Statistika!$F$66,'Help-list'!$BF409*'Help-list'!$V$9,IF($B410=Statistika!$F$67,'Help-list'!$BF409*'Help-list'!$V$10,IF($B410=Statistika!$F$68,'Help-list'!$BF409*'Help-list'!$V$11,IF($B410=Statistika!$F$69,'Help-list'!$BF409*'Help-list'!$V$12,IF($B410=Statistika!$F$70,'Help-list'!$BF409*'Help-list'!$V$13,""))))))))</f>
        <v/>
      </c>
      <c r="S410" s="564"/>
      <c r="T410" s="565" t="str">
        <f>IF($B410=Statistika!$F$63,'Help-list'!$BG409*'Help-list'!$V$6,IF($B410=Statistika!$F$64,'Help-list'!$BG409*'Help-list'!$V$7,IF($B410=Statistika!$F$65,'Help-list'!$BG409*'Help-list'!$V$8,IF($B410=Statistika!$F$66,'Help-list'!$BG409*'Help-list'!$V$9,IF($B410=Statistika!$F$67,'Help-list'!$BG409*'Help-list'!$V$10,IF($B410=Statistika!$F$68,'Help-list'!$BG409*'Help-list'!$V$11,IF($B410=Statistika!$F$69,'Help-list'!$BG409*'Help-list'!$V$12,IF($B410=Statistika!$F$70,'Help-list'!$BG409*'Help-list'!$V$13,""))))))))</f>
        <v/>
      </c>
      <c r="U410" s="564"/>
      <c r="V410" s="565" t="str">
        <f>IF($B410=Statistika!$F$63,'Help-list'!$BH409*'Help-list'!$V$6,IF($B410=Statistika!$F$64,'Help-list'!$BH409*'Help-list'!$V$7,IF($B410=Statistika!$F$65,'Help-list'!$BH409*'Help-list'!$V$8,IF($B410=Statistika!$F$66,'Help-list'!$BH409*'Help-list'!$V$9,IF($B410=Statistika!$F$67,'Help-list'!$BH409*'Help-list'!$V$10,IF($B410=Statistika!$F$68,'Help-list'!$BH409*'Help-list'!$V$11,IF($B410=Statistika!$F$69,'Help-list'!$BH409*'Help-list'!$V$12,IF($B410=Statistika!$F$70,'Help-list'!$BH409*'Help-list'!$V$13,""))))))))</f>
        <v/>
      </c>
      <c r="W410" s="566"/>
      <c r="X410" s="567"/>
      <c r="Y410" s="567"/>
      <c r="Z410" s="567"/>
      <c r="AA410" s="567"/>
      <c r="AB410" s="567"/>
      <c r="AC410" s="567"/>
      <c r="AD410" s="567"/>
      <c r="AE410" s="347"/>
      <c r="AF410" s="568"/>
    </row>
    <row r="411" spans="1:32">
      <c r="A411" s="38"/>
      <c r="B411" s="10"/>
      <c r="C411" s="555"/>
      <c r="D411" s="556"/>
      <c r="E411" s="555"/>
      <c r="F411" s="28"/>
      <c r="G411" s="557" t="str">
        <f t="shared" si="16"/>
        <v/>
      </c>
      <c r="H411" s="558"/>
      <c r="I411" s="542"/>
      <c r="J411" s="10"/>
      <c r="K411" s="559"/>
      <c r="L411" s="559"/>
      <c r="M411" s="559"/>
      <c r="N411" s="560" t="str">
        <f>IF($B411=Statistika!$F$63,'Help-list'!$BD410*'Help-list'!$V$6,IF($B411=Statistika!$F$64,'Help-list'!$BD410*'Help-list'!$V$7,IF($B411=Statistika!$F$65,'Help-list'!$BD410*'Help-list'!$V$8,IF($B411=Statistika!$F$66,'Help-list'!$BD410*'Help-list'!$V$9,IF($B411=Statistika!$F$67,'Help-list'!$BD410*'Help-list'!$V$10,IF($B411=Statistika!$F$68,'Help-list'!$BD410*'Help-list'!$V$11,IF($B411=Statistika!$F$69,'Help-list'!$BD410*'Help-list'!$V$12,IF($B411=Statistika!$F$70,'Help-list'!$BD410*'Help-list'!$V$13,""))))))))</f>
        <v/>
      </c>
      <c r="O411" s="559"/>
      <c r="P411" s="561" t="str">
        <f>IF($B411=Statistika!$F$63,'Help-list'!$BE410*'Help-list'!$V$6,IF($B411=Statistika!$F$64,'Help-list'!$BE410*'Help-list'!$V$7,IF($B411=Statistika!$F$65,'Help-list'!$BE410*'Help-list'!$V$8,IF($B411=Statistika!$F$66,'Help-list'!$BE410*'Help-list'!$V$9,IF($B411=Statistika!$F$67,'Help-list'!$BE410*'Help-list'!$V$10,IF($B411=Statistika!$F$68,'Help-list'!$BE410*'Help-list'!$V$11,IF($B411=Statistika!$F$69,'Help-list'!$BE410*'Help-list'!$V$12,IF($B411=Statistika!$F$70,'Help-list'!$BE410*'Help-list'!$V$13,""))))))))</f>
        <v/>
      </c>
      <c r="Q411" s="562" t="str">
        <f t="shared" si="15"/>
        <v/>
      </c>
      <c r="R411" s="563" t="str">
        <f>IF($B411=Statistika!$F$63,'Help-list'!$BF410*'Help-list'!$V$6,IF($B411=Statistika!$F$64,'Help-list'!$BF410*'Help-list'!$V$7,IF($B411=Statistika!$F$65,'Help-list'!$BF410*'Help-list'!$V$8,IF($B411=Statistika!$F$66,'Help-list'!$BF410*'Help-list'!$V$9,IF($B411=Statistika!$F$67,'Help-list'!$BF410*'Help-list'!$V$10,IF($B411=Statistika!$F$68,'Help-list'!$BF410*'Help-list'!$V$11,IF($B411=Statistika!$F$69,'Help-list'!$BF410*'Help-list'!$V$12,IF($B411=Statistika!$F$70,'Help-list'!$BF410*'Help-list'!$V$13,""))))))))</f>
        <v/>
      </c>
      <c r="S411" s="564"/>
      <c r="T411" s="565" t="str">
        <f>IF($B411=Statistika!$F$63,'Help-list'!$BG410*'Help-list'!$V$6,IF($B411=Statistika!$F$64,'Help-list'!$BG410*'Help-list'!$V$7,IF($B411=Statistika!$F$65,'Help-list'!$BG410*'Help-list'!$V$8,IF($B411=Statistika!$F$66,'Help-list'!$BG410*'Help-list'!$V$9,IF($B411=Statistika!$F$67,'Help-list'!$BG410*'Help-list'!$V$10,IF($B411=Statistika!$F$68,'Help-list'!$BG410*'Help-list'!$V$11,IF($B411=Statistika!$F$69,'Help-list'!$BG410*'Help-list'!$V$12,IF($B411=Statistika!$F$70,'Help-list'!$BG410*'Help-list'!$V$13,""))))))))</f>
        <v/>
      </c>
      <c r="U411" s="564"/>
      <c r="V411" s="565" t="str">
        <f>IF($B411=Statistika!$F$63,'Help-list'!$BH410*'Help-list'!$V$6,IF($B411=Statistika!$F$64,'Help-list'!$BH410*'Help-list'!$V$7,IF($B411=Statistika!$F$65,'Help-list'!$BH410*'Help-list'!$V$8,IF($B411=Statistika!$F$66,'Help-list'!$BH410*'Help-list'!$V$9,IF($B411=Statistika!$F$67,'Help-list'!$BH410*'Help-list'!$V$10,IF($B411=Statistika!$F$68,'Help-list'!$BH410*'Help-list'!$V$11,IF($B411=Statistika!$F$69,'Help-list'!$BH410*'Help-list'!$V$12,IF($B411=Statistika!$F$70,'Help-list'!$BH410*'Help-list'!$V$13,""))))))))</f>
        <v/>
      </c>
      <c r="W411" s="566"/>
      <c r="X411" s="567"/>
      <c r="Y411" s="567"/>
      <c r="Z411" s="567"/>
      <c r="AA411" s="567"/>
      <c r="AB411" s="567"/>
      <c r="AC411" s="567"/>
      <c r="AD411" s="567"/>
      <c r="AE411" s="347"/>
      <c r="AF411" s="568"/>
    </row>
    <row r="412" spans="1:32">
      <c r="A412" s="38"/>
      <c r="B412" s="10"/>
      <c r="C412" s="555"/>
      <c r="D412" s="556"/>
      <c r="E412" s="555"/>
      <c r="F412" s="28"/>
      <c r="G412" s="557" t="str">
        <f t="shared" si="16"/>
        <v/>
      </c>
      <c r="H412" s="558"/>
      <c r="I412" s="542"/>
      <c r="J412" s="10"/>
      <c r="K412" s="559"/>
      <c r="L412" s="559"/>
      <c r="M412" s="559"/>
      <c r="N412" s="560" t="str">
        <f>IF($B412=Statistika!$F$63,'Help-list'!$BD411*'Help-list'!$V$6,IF($B412=Statistika!$F$64,'Help-list'!$BD411*'Help-list'!$V$7,IF($B412=Statistika!$F$65,'Help-list'!$BD411*'Help-list'!$V$8,IF($B412=Statistika!$F$66,'Help-list'!$BD411*'Help-list'!$V$9,IF($B412=Statistika!$F$67,'Help-list'!$BD411*'Help-list'!$V$10,IF($B412=Statistika!$F$68,'Help-list'!$BD411*'Help-list'!$V$11,IF($B412=Statistika!$F$69,'Help-list'!$BD411*'Help-list'!$V$12,IF($B412=Statistika!$F$70,'Help-list'!$BD411*'Help-list'!$V$13,""))))))))</f>
        <v/>
      </c>
      <c r="O412" s="559"/>
      <c r="P412" s="561" t="str">
        <f>IF($B412=Statistika!$F$63,'Help-list'!$BE411*'Help-list'!$V$6,IF($B412=Statistika!$F$64,'Help-list'!$BE411*'Help-list'!$V$7,IF($B412=Statistika!$F$65,'Help-list'!$BE411*'Help-list'!$V$8,IF($B412=Statistika!$F$66,'Help-list'!$BE411*'Help-list'!$V$9,IF($B412=Statistika!$F$67,'Help-list'!$BE411*'Help-list'!$V$10,IF($B412=Statistika!$F$68,'Help-list'!$BE411*'Help-list'!$V$11,IF($B412=Statistika!$F$69,'Help-list'!$BE411*'Help-list'!$V$12,IF($B412=Statistika!$F$70,'Help-list'!$BE411*'Help-list'!$V$13,""))))))))</f>
        <v/>
      </c>
      <c r="Q412" s="562" t="str">
        <f t="shared" si="15"/>
        <v/>
      </c>
      <c r="R412" s="563" t="str">
        <f>IF($B412=Statistika!$F$63,'Help-list'!$BF411*'Help-list'!$V$6,IF($B412=Statistika!$F$64,'Help-list'!$BF411*'Help-list'!$V$7,IF($B412=Statistika!$F$65,'Help-list'!$BF411*'Help-list'!$V$8,IF($B412=Statistika!$F$66,'Help-list'!$BF411*'Help-list'!$V$9,IF($B412=Statistika!$F$67,'Help-list'!$BF411*'Help-list'!$V$10,IF($B412=Statistika!$F$68,'Help-list'!$BF411*'Help-list'!$V$11,IF($B412=Statistika!$F$69,'Help-list'!$BF411*'Help-list'!$V$12,IF($B412=Statistika!$F$70,'Help-list'!$BF411*'Help-list'!$V$13,""))))))))</f>
        <v/>
      </c>
      <c r="S412" s="564"/>
      <c r="T412" s="565" t="str">
        <f>IF($B412=Statistika!$F$63,'Help-list'!$BG411*'Help-list'!$V$6,IF($B412=Statistika!$F$64,'Help-list'!$BG411*'Help-list'!$V$7,IF($B412=Statistika!$F$65,'Help-list'!$BG411*'Help-list'!$V$8,IF($B412=Statistika!$F$66,'Help-list'!$BG411*'Help-list'!$V$9,IF($B412=Statistika!$F$67,'Help-list'!$BG411*'Help-list'!$V$10,IF($B412=Statistika!$F$68,'Help-list'!$BG411*'Help-list'!$V$11,IF($B412=Statistika!$F$69,'Help-list'!$BG411*'Help-list'!$V$12,IF($B412=Statistika!$F$70,'Help-list'!$BG411*'Help-list'!$V$13,""))))))))</f>
        <v/>
      </c>
      <c r="U412" s="564"/>
      <c r="V412" s="565" t="str">
        <f>IF($B412=Statistika!$F$63,'Help-list'!$BH411*'Help-list'!$V$6,IF($B412=Statistika!$F$64,'Help-list'!$BH411*'Help-list'!$V$7,IF($B412=Statistika!$F$65,'Help-list'!$BH411*'Help-list'!$V$8,IF($B412=Statistika!$F$66,'Help-list'!$BH411*'Help-list'!$V$9,IF($B412=Statistika!$F$67,'Help-list'!$BH411*'Help-list'!$V$10,IF($B412=Statistika!$F$68,'Help-list'!$BH411*'Help-list'!$V$11,IF($B412=Statistika!$F$69,'Help-list'!$BH411*'Help-list'!$V$12,IF($B412=Statistika!$F$70,'Help-list'!$BH411*'Help-list'!$V$13,""))))))))</f>
        <v/>
      </c>
      <c r="W412" s="566"/>
      <c r="X412" s="567"/>
      <c r="Y412" s="567"/>
      <c r="Z412" s="567"/>
      <c r="AA412" s="567"/>
      <c r="AB412" s="567"/>
      <c r="AC412" s="567"/>
      <c r="AD412" s="567"/>
      <c r="AE412" s="347"/>
      <c r="AF412" s="568"/>
    </row>
    <row r="413" spans="1:32">
      <c r="A413" s="38"/>
      <c r="B413" s="10"/>
      <c r="C413" s="555"/>
      <c r="D413" s="556"/>
      <c r="E413" s="555"/>
      <c r="F413" s="28"/>
      <c r="G413" s="557" t="str">
        <f t="shared" si="16"/>
        <v/>
      </c>
      <c r="H413" s="558"/>
      <c r="I413" s="542"/>
      <c r="J413" s="10"/>
      <c r="K413" s="559"/>
      <c r="L413" s="559"/>
      <c r="M413" s="559"/>
      <c r="N413" s="560" t="str">
        <f>IF($B413=Statistika!$F$63,'Help-list'!$BD412*'Help-list'!$V$6,IF($B413=Statistika!$F$64,'Help-list'!$BD412*'Help-list'!$V$7,IF($B413=Statistika!$F$65,'Help-list'!$BD412*'Help-list'!$V$8,IF($B413=Statistika!$F$66,'Help-list'!$BD412*'Help-list'!$V$9,IF($B413=Statistika!$F$67,'Help-list'!$BD412*'Help-list'!$V$10,IF($B413=Statistika!$F$68,'Help-list'!$BD412*'Help-list'!$V$11,IF($B413=Statistika!$F$69,'Help-list'!$BD412*'Help-list'!$V$12,IF($B413=Statistika!$F$70,'Help-list'!$BD412*'Help-list'!$V$13,""))))))))</f>
        <v/>
      </c>
      <c r="O413" s="559"/>
      <c r="P413" s="561" t="str">
        <f>IF($B413=Statistika!$F$63,'Help-list'!$BE412*'Help-list'!$V$6,IF($B413=Statistika!$F$64,'Help-list'!$BE412*'Help-list'!$V$7,IF($B413=Statistika!$F$65,'Help-list'!$BE412*'Help-list'!$V$8,IF($B413=Statistika!$F$66,'Help-list'!$BE412*'Help-list'!$V$9,IF($B413=Statistika!$F$67,'Help-list'!$BE412*'Help-list'!$V$10,IF($B413=Statistika!$F$68,'Help-list'!$BE412*'Help-list'!$V$11,IF($B413=Statistika!$F$69,'Help-list'!$BE412*'Help-list'!$V$12,IF($B413=Statistika!$F$70,'Help-list'!$BE412*'Help-list'!$V$13,""))))))))</f>
        <v/>
      </c>
      <c r="Q413" s="562" t="str">
        <f t="shared" si="15"/>
        <v/>
      </c>
      <c r="R413" s="563" t="str">
        <f>IF($B413=Statistika!$F$63,'Help-list'!$BF412*'Help-list'!$V$6,IF($B413=Statistika!$F$64,'Help-list'!$BF412*'Help-list'!$V$7,IF($B413=Statistika!$F$65,'Help-list'!$BF412*'Help-list'!$V$8,IF($B413=Statistika!$F$66,'Help-list'!$BF412*'Help-list'!$V$9,IF($B413=Statistika!$F$67,'Help-list'!$BF412*'Help-list'!$V$10,IF($B413=Statistika!$F$68,'Help-list'!$BF412*'Help-list'!$V$11,IF($B413=Statistika!$F$69,'Help-list'!$BF412*'Help-list'!$V$12,IF($B413=Statistika!$F$70,'Help-list'!$BF412*'Help-list'!$V$13,""))))))))</f>
        <v/>
      </c>
      <c r="S413" s="564"/>
      <c r="T413" s="565" t="str">
        <f>IF($B413=Statistika!$F$63,'Help-list'!$BG412*'Help-list'!$V$6,IF($B413=Statistika!$F$64,'Help-list'!$BG412*'Help-list'!$V$7,IF($B413=Statistika!$F$65,'Help-list'!$BG412*'Help-list'!$V$8,IF($B413=Statistika!$F$66,'Help-list'!$BG412*'Help-list'!$V$9,IF($B413=Statistika!$F$67,'Help-list'!$BG412*'Help-list'!$V$10,IF($B413=Statistika!$F$68,'Help-list'!$BG412*'Help-list'!$V$11,IF($B413=Statistika!$F$69,'Help-list'!$BG412*'Help-list'!$V$12,IF($B413=Statistika!$F$70,'Help-list'!$BG412*'Help-list'!$V$13,""))))))))</f>
        <v/>
      </c>
      <c r="U413" s="564"/>
      <c r="V413" s="565" t="str">
        <f>IF($B413=Statistika!$F$63,'Help-list'!$BH412*'Help-list'!$V$6,IF($B413=Statistika!$F$64,'Help-list'!$BH412*'Help-list'!$V$7,IF($B413=Statistika!$F$65,'Help-list'!$BH412*'Help-list'!$V$8,IF($B413=Statistika!$F$66,'Help-list'!$BH412*'Help-list'!$V$9,IF($B413=Statistika!$F$67,'Help-list'!$BH412*'Help-list'!$V$10,IF($B413=Statistika!$F$68,'Help-list'!$BH412*'Help-list'!$V$11,IF($B413=Statistika!$F$69,'Help-list'!$BH412*'Help-list'!$V$12,IF($B413=Statistika!$F$70,'Help-list'!$BH412*'Help-list'!$V$13,""))))))))</f>
        <v/>
      </c>
      <c r="W413" s="566"/>
      <c r="X413" s="567"/>
      <c r="Y413" s="567"/>
      <c r="Z413" s="567"/>
      <c r="AA413" s="567"/>
      <c r="AB413" s="567"/>
      <c r="AC413" s="567"/>
      <c r="AD413" s="567"/>
      <c r="AE413" s="347"/>
      <c r="AF413" s="568"/>
    </row>
    <row r="414" spans="1:32">
      <c r="A414" s="38"/>
      <c r="B414" s="10"/>
      <c r="C414" s="555"/>
      <c r="D414" s="556"/>
      <c r="E414" s="555"/>
      <c r="F414" s="28"/>
      <c r="G414" s="557" t="str">
        <f t="shared" si="16"/>
        <v/>
      </c>
      <c r="H414" s="558"/>
      <c r="I414" s="542"/>
      <c r="J414" s="10"/>
      <c r="K414" s="559"/>
      <c r="L414" s="559"/>
      <c r="M414" s="559"/>
      <c r="N414" s="560" t="str">
        <f>IF($B414=Statistika!$F$63,'Help-list'!$BD413*'Help-list'!$V$6,IF($B414=Statistika!$F$64,'Help-list'!$BD413*'Help-list'!$V$7,IF($B414=Statistika!$F$65,'Help-list'!$BD413*'Help-list'!$V$8,IF($B414=Statistika!$F$66,'Help-list'!$BD413*'Help-list'!$V$9,IF($B414=Statistika!$F$67,'Help-list'!$BD413*'Help-list'!$V$10,IF($B414=Statistika!$F$68,'Help-list'!$BD413*'Help-list'!$V$11,IF($B414=Statistika!$F$69,'Help-list'!$BD413*'Help-list'!$V$12,IF($B414=Statistika!$F$70,'Help-list'!$BD413*'Help-list'!$V$13,""))))))))</f>
        <v/>
      </c>
      <c r="O414" s="559"/>
      <c r="P414" s="561" t="str">
        <f>IF($B414=Statistika!$F$63,'Help-list'!$BE413*'Help-list'!$V$6,IF($B414=Statistika!$F$64,'Help-list'!$BE413*'Help-list'!$V$7,IF($B414=Statistika!$F$65,'Help-list'!$BE413*'Help-list'!$V$8,IF($B414=Statistika!$F$66,'Help-list'!$BE413*'Help-list'!$V$9,IF($B414=Statistika!$F$67,'Help-list'!$BE413*'Help-list'!$V$10,IF($B414=Statistika!$F$68,'Help-list'!$BE413*'Help-list'!$V$11,IF($B414=Statistika!$F$69,'Help-list'!$BE413*'Help-list'!$V$12,IF($B414=Statistika!$F$70,'Help-list'!$BE413*'Help-list'!$V$13,""))))))))</f>
        <v/>
      </c>
      <c r="Q414" s="562" t="str">
        <f t="shared" si="15"/>
        <v/>
      </c>
      <c r="R414" s="563" t="str">
        <f>IF($B414=Statistika!$F$63,'Help-list'!$BF413*'Help-list'!$V$6,IF($B414=Statistika!$F$64,'Help-list'!$BF413*'Help-list'!$V$7,IF($B414=Statistika!$F$65,'Help-list'!$BF413*'Help-list'!$V$8,IF($B414=Statistika!$F$66,'Help-list'!$BF413*'Help-list'!$V$9,IF($B414=Statistika!$F$67,'Help-list'!$BF413*'Help-list'!$V$10,IF($B414=Statistika!$F$68,'Help-list'!$BF413*'Help-list'!$V$11,IF($B414=Statistika!$F$69,'Help-list'!$BF413*'Help-list'!$V$12,IF($B414=Statistika!$F$70,'Help-list'!$BF413*'Help-list'!$V$13,""))))))))</f>
        <v/>
      </c>
      <c r="S414" s="564"/>
      <c r="T414" s="565" t="str">
        <f>IF($B414=Statistika!$F$63,'Help-list'!$BG413*'Help-list'!$V$6,IF($B414=Statistika!$F$64,'Help-list'!$BG413*'Help-list'!$V$7,IF($B414=Statistika!$F$65,'Help-list'!$BG413*'Help-list'!$V$8,IF($B414=Statistika!$F$66,'Help-list'!$BG413*'Help-list'!$V$9,IF($B414=Statistika!$F$67,'Help-list'!$BG413*'Help-list'!$V$10,IF($B414=Statistika!$F$68,'Help-list'!$BG413*'Help-list'!$V$11,IF($B414=Statistika!$F$69,'Help-list'!$BG413*'Help-list'!$V$12,IF($B414=Statistika!$F$70,'Help-list'!$BG413*'Help-list'!$V$13,""))))))))</f>
        <v/>
      </c>
      <c r="U414" s="564"/>
      <c r="V414" s="565" t="str">
        <f>IF($B414=Statistika!$F$63,'Help-list'!$BH413*'Help-list'!$V$6,IF($B414=Statistika!$F$64,'Help-list'!$BH413*'Help-list'!$V$7,IF($B414=Statistika!$F$65,'Help-list'!$BH413*'Help-list'!$V$8,IF($B414=Statistika!$F$66,'Help-list'!$BH413*'Help-list'!$V$9,IF($B414=Statistika!$F$67,'Help-list'!$BH413*'Help-list'!$V$10,IF($B414=Statistika!$F$68,'Help-list'!$BH413*'Help-list'!$V$11,IF($B414=Statistika!$F$69,'Help-list'!$BH413*'Help-list'!$V$12,IF($B414=Statistika!$F$70,'Help-list'!$BH413*'Help-list'!$V$13,""))))))))</f>
        <v/>
      </c>
      <c r="W414" s="566"/>
      <c r="X414" s="567"/>
      <c r="Y414" s="567"/>
      <c r="Z414" s="567"/>
      <c r="AA414" s="567"/>
      <c r="AB414" s="567"/>
      <c r="AC414" s="567"/>
      <c r="AD414" s="567"/>
      <c r="AE414" s="347"/>
      <c r="AF414" s="568"/>
    </row>
    <row r="415" spans="1:32">
      <c r="A415" s="38"/>
      <c r="B415" s="10"/>
      <c r="C415" s="555"/>
      <c r="D415" s="556"/>
      <c r="E415" s="555"/>
      <c r="F415" s="28"/>
      <c r="G415" s="557" t="str">
        <f t="shared" si="16"/>
        <v/>
      </c>
      <c r="H415" s="558"/>
      <c r="I415" s="542"/>
      <c r="J415" s="10"/>
      <c r="K415" s="559"/>
      <c r="L415" s="559"/>
      <c r="M415" s="559"/>
      <c r="N415" s="560" t="str">
        <f>IF($B415=Statistika!$F$63,'Help-list'!$BD414*'Help-list'!$V$6,IF($B415=Statistika!$F$64,'Help-list'!$BD414*'Help-list'!$V$7,IF($B415=Statistika!$F$65,'Help-list'!$BD414*'Help-list'!$V$8,IF($B415=Statistika!$F$66,'Help-list'!$BD414*'Help-list'!$V$9,IF($B415=Statistika!$F$67,'Help-list'!$BD414*'Help-list'!$V$10,IF($B415=Statistika!$F$68,'Help-list'!$BD414*'Help-list'!$V$11,IF($B415=Statistika!$F$69,'Help-list'!$BD414*'Help-list'!$V$12,IF($B415=Statistika!$F$70,'Help-list'!$BD414*'Help-list'!$V$13,""))))))))</f>
        <v/>
      </c>
      <c r="O415" s="559"/>
      <c r="P415" s="561" t="str">
        <f>IF($B415=Statistika!$F$63,'Help-list'!$BE414*'Help-list'!$V$6,IF($B415=Statistika!$F$64,'Help-list'!$BE414*'Help-list'!$V$7,IF($B415=Statistika!$F$65,'Help-list'!$BE414*'Help-list'!$V$8,IF($B415=Statistika!$F$66,'Help-list'!$BE414*'Help-list'!$V$9,IF($B415=Statistika!$F$67,'Help-list'!$BE414*'Help-list'!$V$10,IF($B415=Statistika!$F$68,'Help-list'!$BE414*'Help-list'!$V$11,IF($B415=Statistika!$F$69,'Help-list'!$BE414*'Help-list'!$V$12,IF($B415=Statistika!$F$70,'Help-list'!$BE414*'Help-list'!$V$13,""))))))))</f>
        <v/>
      </c>
      <c r="Q415" s="562" t="str">
        <f t="shared" si="15"/>
        <v/>
      </c>
      <c r="R415" s="563" t="str">
        <f>IF($B415=Statistika!$F$63,'Help-list'!$BF414*'Help-list'!$V$6,IF($B415=Statistika!$F$64,'Help-list'!$BF414*'Help-list'!$V$7,IF($B415=Statistika!$F$65,'Help-list'!$BF414*'Help-list'!$V$8,IF($B415=Statistika!$F$66,'Help-list'!$BF414*'Help-list'!$V$9,IF($B415=Statistika!$F$67,'Help-list'!$BF414*'Help-list'!$V$10,IF($B415=Statistika!$F$68,'Help-list'!$BF414*'Help-list'!$V$11,IF($B415=Statistika!$F$69,'Help-list'!$BF414*'Help-list'!$V$12,IF($B415=Statistika!$F$70,'Help-list'!$BF414*'Help-list'!$V$13,""))))))))</f>
        <v/>
      </c>
      <c r="S415" s="564"/>
      <c r="T415" s="565" t="str">
        <f>IF($B415=Statistika!$F$63,'Help-list'!$BG414*'Help-list'!$V$6,IF($B415=Statistika!$F$64,'Help-list'!$BG414*'Help-list'!$V$7,IF($B415=Statistika!$F$65,'Help-list'!$BG414*'Help-list'!$V$8,IF($B415=Statistika!$F$66,'Help-list'!$BG414*'Help-list'!$V$9,IF($B415=Statistika!$F$67,'Help-list'!$BG414*'Help-list'!$V$10,IF($B415=Statistika!$F$68,'Help-list'!$BG414*'Help-list'!$V$11,IF($B415=Statistika!$F$69,'Help-list'!$BG414*'Help-list'!$V$12,IF($B415=Statistika!$F$70,'Help-list'!$BG414*'Help-list'!$V$13,""))))))))</f>
        <v/>
      </c>
      <c r="U415" s="564"/>
      <c r="V415" s="565" t="str">
        <f>IF($B415=Statistika!$F$63,'Help-list'!$BH414*'Help-list'!$V$6,IF($B415=Statistika!$F$64,'Help-list'!$BH414*'Help-list'!$V$7,IF($B415=Statistika!$F$65,'Help-list'!$BH414*'Help-list'!$V$8,IF($B415=Statistika!$F$66,'Help-list'!$BH414*'Help-list'!$V$9,IF($B415=Statistika!$F$67,'Help-list'!$BH414*'Help-list'!$V$10,IF($B415=Statistika!$F$68,'Help-list'!$BH414*'Help-list'!$V$11,IF($B415=Statistika!$F$69,'Help-list'!$BH414*'Help-list'!$V$12,IF($B415=Statistika!$F$70,'Help-list'!$BH414*'Help-list'!$V$13,""))))))))</f>
        <v/>
      </c>
      <c r="W415" s="566"/>
      <c r="X415" s="567"/>
      <c r="Y415" s="567"/>
      <c r="Z415" s="567"/>
      <c r="AA415" s="567"/>
      <c r="AB415" s="567"/>
      <c r="AC415" s="567"/>
      <c r="AD415" s="567"/>
      <c r="AE415" s="347"/>
      <c r="AF415" s="568"/>
    </row>
    <row r="416" spans="1:32">
      <c r="A416" s="38"/>
      <c r="B416" s="10"/>
      <c r="C416" s="555"/>
      <c r="D416" s="556"/>
      <c r="E416" s="555"/>
      <c r="F416" s="28"/>
      <c r="G416" s="557" t="str">
        <f t="shared" si="16"/>
        <v/>
      </c>
      <c r="H416" s="558"/>
      <c r="I416" s="542"/>
      <c r="J416" s="10"/>
      <c r="K416" s="559"/>
      <c r="L416" s="559"/>
      <c r="M416" s="559"/>
      <c r="N416" s="560" t="str">
        <f>IF($B416=Statistika!$F$63,'Help-list'!$BD415*'Help-list'!$V$6,IF($B416=Statistika!$F$64,'Help-list'!$BD415*'Help-list'!$V$7,IF($B416=Statistika!$F$65,'Help-list'!$BD415*'Help-list'!$V$8,IF($B416=Statistika!$F$66,'Help-list'!$BD415*'Help-list'!$V$9,IF($B416=Statistika!$F$67,'Help-list'!$BD415*'Help-list'!$V$10,IF($B416=Statistika!$F$68,'Help-list'!$BD415*'Help-list'!$V$11,IF($B416=Statistika!$F$69,'Help-list'!$BD415*'Help-list'!$V$12,IF($B416=Statistika!$F$70,'Help-list'!$BD415*'Help-list'!$V$13,""))))))))</f>
        <v/>
      </c>
      <c r="O416" s="559"/>
      <c r="P416" s="561" t="str">
        <f>IF($B416=Statistika!$F$63,'Help-list'!$BE415*'Help-list'!$V$6,IF($B416=Statistika!$F$64,'Help-list'!$BE415*'Help-list'!$V$7,IF($B416=Statistika!$F$65,'Help-list'!$BE415*'Help-list'!$V$8,IF($B416=Statistika!$F$66,'Help-list'!$BE415*'Help-list'!$V$9,IF($B416=Statistika!$F$67,'Help-list'!$BE415*'Help-list'!$V$10,IF($B416=Statistika!$F$68,'Help-list'!$BE415*'Help-list'!$V$11,IF($B416=Statistika!$F$69,'Help-list'!$BE415*'Help-list'!$V$12,IF($B416=Statistika!$F$70,'Help-list'!$BE415*'Help-list'!$V$13,""))))))))</f>
        <v/>
      </c>
      <c r="Q416" s="562" t="str">
        <f t="shared" si="15"/>
        <v/>
      </c>
      <c r="R416" s="563" t="str">
        <f>IF($B416=Statistika!$F$63,'Help-list'!$BF415*'Help-list'!$V$6,IF($B416=Statistika!$F$64,'Help-list'!$BF415*'Help-list'!$V$7,IF($B416=Statistika!$F$65,'Help-list'!$BF415*'Help-list'!$V$8,IF($B416=Statistika!$F$66,'Help-list'!$BF415*'Help-list'!$V$9,IF($B416=Statistika!$F$67,'Help-list'!$BF415*'Help-list'!$V$10,IF($B416=Statistika!$F$68,'Help-list'!$BF415*'Help-list'!$V$11,IF($B416=Statistika!$F$69,'Help-list'!$BF415*'Help-list'!$V$12,IF($B416=Statistika!$F$70,'Help-list'!$BF415*'Help-list'!$V$13,""))))))))</f>
        <v/>
      </c>
      <c r="S416" s="564"/>
      <c r="T416" s="565" t="str">
        <f>IF($B416=Statistika!$F$63,'Help-list'!$BG415*'Help-list'!$V$6,IF($B416=Statistika!$F$64,'Help-list'!$BG415*'Help-list'!$V$7,IF($B416=Statistika!$F$65,'Help-list'!$BG415*'Help-list'!$V$8,IF($B416=Statistika!$F$66,'Help-list'!$BG415*'Help-list'!$V$9,IF($B416=Statistika!$F$67,'Help-list'!$BG415*'Help-list'!$V$10,IF($B416=Statistika!$F$68,'Help-list'!$BG415*'Help-list'!$V$11,IF($B416=Statistika!$F$69,'Help-list'!$BG415*'Help-list'!$V$12,IF($B416=Statistika!$F$70,'Help-list'!$BG415*'Help-list'!$V$13,""))))))))</f>
        <v/>
      </c>
      <c r="U416" s="564"/>
      <c r="V416" s="565" t="str">
        <f>IF($B416=Statistika!$F$63,'Help-list'!$BH415*'Help-list'!$V$6,IF($B416=Statistika!$F$64,'Help-list'!$BH415*'Help-list'!$V$7,IF($B416=Statistika!$F$65,'Help-list'!$BH415*'Help-list'!$V$8,IF($B416=Statistika!$F$66,'Help-list'!$BH415*'Help-list'!$V$9,IF($B416=Statistika!$F$67,'Help-list'!$BH415*'Help-list'!$V$10,IF($B416=Statistika!$F$68,'Help-list'!$BH415*'Help-list'!$V$11,IF($B416=Statistika!$F$69,'Help-list'!$BH415*'Help-list'!$V$12,IF($B416=Statistika!$F$70,'Help-list'!$BH415*'Help-list'!$V$13,""))))))))</f>
        <v/>
      </c>
      <c r="W416" s="566"/>
      <c r="X416" s="567"/>
      <c r="Y416" s="567"/>
      <c r="Z416" s="567"/>
      <c r="AA416" s="567"/>
      <c r="AB416" s="567"/>
      <c r="AC416" s="567"/>
      <c r="AD416" s="567"/>
      <c r="AE416" s="347"/>
      <c r="AF416" s="568"/>
    </row>
    <row r="417" spans="1:32">
      <c r="A417" s="38"/>
      <c r="B417" s="10"/>
      <c r="C417" s="555"/>
      <c r="D417" s="556"/>
      <c r="E417" s="555"/>
      <c r="F417" s="28"/>
      <c r="G417" s="557" t="str">
        <f t="shared" si="16"/>
        <v/>
      </c>
      <c r="H417" s="558"/>
      <c r="I417" s="542"/>
      <c r="J417" s="10"/>
      <c r="K417" s="559"/>
      <c r="L417" s="559"/>
      <c r="M417" s="559"/>
      <c r="N417" s="560" t="str">
        <f>IF($B417=Statistika!$F$63,'Help-list'!$BD416*'Help-list'!$V$6,IF($B417=Statistika!$F$64,'Help-list'!$BD416*'Help-list'!$V$7,IF($B417=Statistika!$F$65,'Help-list'!$BD416*'Help-list'!$V$8,IF($B417=Statistika!$F$66,'Help-list'!$BD416*'Help-list'!$V$9,IF($B417=Statistika!$F$67,'Help-list'!$BD416*'Help-list'!$V$10,IF($B417=Statistika!$F$68,'Help-list'!$BD416*'Help-list'!$V$11,IF($B417=Statistika!$F$69,'Help-list'!$BD416*'Help-list'!$V$12,IF($B417=Statistika!$F$70,'Help-list'!$BD416*'Help-list'!$V$13,""))))))))</f>
        <v/>
      </c>
      <c r="O417" s="559"/>
      <c r="P417" s="561" t="str">
        <f>IF($B417=Statistika!$F$63,'Help-list'!$BE416*'Help-list'!$V$6,IF($B417=Statistika!$F$64,'Help-list'!$BE416*'Help-list'!$V$7,IF($B417=Statistika!$F$65,'Help-list'!$BE416*'Help-list'!$V$8,IF($B417=Statistika!$F$66,'Help-list'!$BE416*'Help-list'!$V$9,IF($B417=Statistika!$F$67,'Help-list'!$BE416*'Help-list'!$V$10,IF($B417=Statistika!$F$68,'Help-list'!$BE416*'Help-list'!$V$11,IF($B417=Statistika!$F$69,'Help-list'!$BE416*'Help-list'!$V$12,IF($B417=Statistika!$F$70,'Help-list'!$BE416*'Help-list'!$V$13,""))))))))</f>
        <v/>
      </c>
      <c r="Q417" s="562" t="str">
        <f t="shared" si="15"/>
        <v/>
      </c>
      <c r="R417" s="563" t="str">
        <f>IF($B417=Statistika!$F$63,'Help-list'!$BF416*'Help-list'!$V$6,IF($B417=Statistika!$F$64,'Help-list'!$BF416*'Help-list'!$V$7,IF($B417=Statistika!$F$65,'Help-list'!$BF416*'Help-list'!$V$8,IF($B417=Statistika!$F$66,'Help-list'!$BF416*'Help-list'!$V$9,IF($B417=Statistika!$F$67,'Help-list'!$BF416*'Help-list'!$V$10,IF($B417=Statistika!$F$68,'Help-list'!$BF416*'Help-list'!$V$11,IF($B417=Statistika!$F$69,'Help-list'!$BF416*'Help-list'!$V$12,IF($B417=Statistika!$F$70,'Help-list'!$BF416*'Help-list'!$V$13,""))))))))</f>
        <v/>
      </c>
      <c r="S417" s="564"/>
      <c r="T417" s="565" t="str">
        <f>IF($B417=Statistika!$F$63,'Help-list'!$BG416*'Help-list'!$V$6,IF($B417=Statistika!$F$64,'Help-list'!$BG416*'Help-list'!$V$7,IF($B417=Statistika!$F$65,'Help-list'!$BG416*'Help-list'!$V$8,IF($B417=Statistika!$F$66,'Help-list'!$BG416*'Help-list'!$V$9,IF($B417=Statistika!$F$67,'Help-list'!$BG416*'Help-list'!$V$10,IF($B417=Statistika!$F$68,'Help-list'!$BG416*'Help-list'!$V$11,IF($B417=Statistika!$F$69,'Help-list'!$BG416*'Help-list'!$V$12,IF($B417=Statistika!$F$70,'Help-list'!$BG416*'Help-list'!$V$13,""))))))))</f>
        <v/>
      </c>
      <c r="U417" s="564"/>
      <c r="V417" s="565" t="str">
        <f>IF($B417=Statistika!$F$63,'Help-list'!$BH416*'Help-list'!$V$6,IF($B417=Statistika!$F$64,'Help-list'!$BH416*'Help-list'!$V$7,IF($B417=Statistika!$F$65,'Help-list'!$BH416*'Help-list'!$V$8,IF($B417=Statistika!$F$66,'Help-list'!$BH416*'Help-list'!$V$9,IF($B417=Statistika!$F$67,'Help-list'!$BH416*'Help-list'!$V$10,IF($B417=Statistika!$F$68,'Help-list'!$BH416*'Help-list'!$V$11,IF($B417=Statistika!$F$69,'Help-list'!$BH416*'Help-list'!$V$12,IF($B417=Statistika!$F$70,'Help-list'!$BH416*'Help-list'!$V$13,""))))))))</f>
        <v/>
      </c>
      <c r="W417" s="566"/>
      <c r="X417" s="567"/>
      <c r="Y417" s="567"/>
      <c r="Z417" s="567"/>
      <c r="AA417" s="567"/>
      <c r="AB417" s="567"/>
      <c r="AC417" s="567"/>
      <c r="AD417" s="567"/>
      <c r="AE417" s="347"/>
      <c r="AF417" s="568"/>
    </row>
    <row r="418" spans="1:32">
      <c r="A418" s="38"/>
      <c r="B418" s="10"/>
      <c r="C418" s="555"/>
      <c r="D418" s="556"/>
      <c r="E418" s="555"/>
      <c r="F418" s="28"/>
      <c r="G418" s="557" t="str">
        <f t="shared" si="16"/>
        <v/>
      </c>
      <c r="H418" s="558"/>
      <c r="I418" s="542"/>
      <c r="J418" s="10"/>
      <c r="K418" s="559"/>
      <c r="L418" s="559"/>
      <c r="M418" s="559"/>
      <c r="N418" s="560" t="str">
        <f>IF($B418=Statistika!$F$63,'Help-list'!$BD417*'Help-list'!$V$6,IF($B418=Statistika!$F$64,'Help-list'!$BD417*'Help-list'!$V$7,IF($B418=Statistika!$F$65,'Help-list'!$BD417*'Help-list'!$V$8,IF($B418=Statistika!$F$66,'Help-list'!$BD417*'Help-list'!$V$9,IF($B418=Statistika!$F$67,'Help-list'!$BD417*'Help-list'!$V$10,IF($B418=Statistika!$F$68,'Help-list'!$BD417*'Help-list'!$V$11,IF($B418=Statistika!$F$69,'Help-list'!$BD417*'Help-list'!$V$12,IF($B418=Statistika!$F$70,'Help-list'!$BD417*'Help-list'!$V$13,""))))))))</f>
        <v/>
      </c>
      <c r="O418" s="559"/>
      <c r="P418" s="561" t="str">
        <f>IF($B418=Statistika!$F$63,'Help-list'!$BE417*'Help-list'!$V$6,IF($B418=Statistika!$F$64,'Help-list'!$BE417*'Help-list'!$V$7,IF($B418=Statistika!$F$65,'Help-list'!$BE417*'Help-list'!$V$8,IF($B418=Statistika!$F$66,'Help-list'!$BE417*'Help-list'!$V$9,IF($B418=Statistika!$F$67,'Help-list'!$BE417*'Help-list'!$V$10,IF($B418=Statistika!$F$68,'Help-list'!$BE417*'Help-list'!$V$11,IF($B418=Statistika!$F$69,'Help-list'!$BE417*'Help-list'!$V$12,IF($B418=Statistika!$F$70,'Help-list'!$BE417*'Help-list'!$V$13,""))))))))</f>
        <v/>
      </c>
      <c r="Q418" s="562" t="str">
        <f t="shared" si="15"/>
        <v/>
      </c>
      <c r="R418" s="563" t="str">
        <f>IF($B418=Statistika!$F$63,'Help-list'!$BF417*'Help-list'!$V$6,IF($B418=Statistika!$F$64,'Help-list'!$BF417*'Help-list'!$V$7,IF($B418=Statistika!$F$65,'Help-list'!$BF417*'Help-list'!$V$8,IF($B418=Statistika!$F$66,'Help-list'!$BF417*'Help-list'!$V$9,IF($B418=Statistika!$F$67,'Help-list'!$BF417*'Help-list'!$V$10,IF($B418=Statistika!$F$68,'Help-list'!$BF417*'Help-list'!$V$11,IF($B418=Statistika!$F$69,'Help-list'!$BF417*'Help-list'!$V$12,IF($B418=Statistika!$F$70,'Help-list'!$BF417*'Help-list'!$V$13,""))))))))</f>
        <v/>
      </c>
      <c r="S418" s="564"/>
      <c r="T418" s="565" t="str">
        <f>IF($B418=Statistika!$F$63,'Help-list'!$BG417*'Help-list'!$V$6,IF($B418=Statistika!$F$64,'Help-list'!$BG417*'Help-list'!$V$7,IF($B418=Statistika!$F$65,'Help-list'!$BG417*'Help-list'!$V$8,IF($B418=Statistika!$F$66,'Help-list'!$BG417*'Help-list'!$V$9,IF($B418=Statistika!$F$67,'Help-list'!$BG417*'Help-list'!$V$10,IF($B418=Statistika!$F$68,'Help-list'!$BG417*'Help-list'!$V$11,IF($B418=Statistika!$F$69,'Help-list'!$BG417*'Help-list'!$V$12,IF($B418=Statistika!$F$70,'Help-list'!$BG417*'Help-list'!$V$13,""))))))))</f>
        <v/>
      </c>
      <c r="U418" s="564"/>
      <c r="V418" s="565" t="str">
        <f>IF($B418=Statistika!$F$63,'Help-list'!$BH417*'Help-list'!$V$6,IF($B418=Statistika!$F$64,'Help-list'!$BH417*'Help-list'!$V$7,IF($B418=Statistika!$F$65,'Help-list'!$BH417*'Help-list'!$V$8,IF($B418=Statistika!$F$66,'Help-list'!$BH417*'Help-list'!$V$9,IF($B418=Statistika!$F$67,'Help-list'!$BH417*'Help-list'!$V$10,IF($B418=Statistika!$F$68,'Help-list'!$BH417*'Help-list'!$V$11,IF($B418=Statistika!$F$69,'Help-list'!$BH417*'Help-list'!$V$12,IF($B418=Statistika!$F$70,'Help-list'!$BH417*'Help-list'!$V$13,""))))))))</f>
        <v/>
      </c>
      <c r="W418" s="566"/>
      <c r="X418" s="567"/>
      <c r="Y418" s="567"/>
      <c r="Z418" s="567"/>
      <c r="AA418" s="567"/>
      <c r="AB418" s="567"/>
      <c r="AC418" s="567"/>
      <c r="AD418" s="567"/>
      <c r="AE418" s="347"/>
      <c r="AF418" s="568"/>
    </row>
    <row r="419" spans="1:32">
      <c r="A419" s="38"/>
      <c r="B419" s="10"/>
      <c r="C419" s="555"/>
      <c r="D419" s="556"/>
      <c r="E419" s="555"/>
      <c r="F419" s="28"/>
      <c r="G419" s="557" t="str">
        <f t="shared" si="16"/>
        <v/>
      </c>
      <c r="H419" s="558"/>
      <c r="I419" s="542"/>
      <c r="J419" s="10"/>
      <c r="K419" s="559"/>
      <c r="L419" s="559"/>
      <c r="M419" s="559"/>
      <c r="N419" s="560" t="str">
        <f>IF($B419=Statistika!$F$63,'Help-list'!$BD418*'Help-list'!$V$6,IF($B419=Statistika!$F$64,'Help-list'!$BD418*'Help-list'!$V$7,IF($B419=Statistika!$F$65,'Help-list'!$BD418*'Help-list'!$V$8,IF($B419=Statistika!$F$66,'Help-list'!$BD418*'Help-list'!$V$9,IF($B419=Statistika!$F$67,'Help-list'!$BD418*'Help-list'!$V$10,IF($B419=Statistika!$F$68,'Help-list'!$BD418*'Help-list'!$V$11,IF($B419=Statistika!$F$69,'Help-list'!$BD418*'Help-list'!$V$12,IF($B419=Statistika!$F$70,'Help-list'!$BD418*'Help-list'!$V$13,""))))))))</f>
        <v/>
      </c>
      <c r="O419" s="559"/>
      <c r="P419" s="561" t="str">
        <f>IF($B419=Statistika!$F$63,'Help-list'!$BE418*'Help-list'!$V$6,IF($B419=Statistika!$F$64,'Help-list'!$BE418*'Help-list'!$V$7,IF($B419=Statistika!$F$65,'Help-list'!$BE418*'Help-list'!$V$8,IF($B419=Statistika!$F$66,'Help-list'!$BE418*'Help-list'!$V$9,IF($B419=Statistika!$F$67,'Help-list'!$BE418*'Help-list'!$V$10,IF($B419=Statistika!$F$68,'Help-list'!$BE418*'Help-list'!$V$11,IF($B419=Statistika!$F$69,'Help-list'!$BE418*'Help-list'!$V$12,IF($B419=Statistika!$F$70,'Help-list'!$BE418*'Help-list'!$V$13,""))))))))</f>
        <v/>
      </c>
      <c r="Q419" s="562" t="str">
        <f t="shared" si="15"/>
        <v/>
      </c>
      <c r="R419" s="563" t="str">
        <f>IF($B419=Statistika!$F$63,'Help-list'!$BF418*'Help-list'!$V$6,IF($B419=Statistika!$F$64,'Help-list'!$BF418*'Help-list'!$V$7,IF($B419=Statistika!$F$65,'Help-list'!$BF418*'Help-list'!$V$8,IF($B419=Statistika!$F$66,'Help-list'!$BF418*'Help-list'!$V$9,IF($B419=Statistika!$F$67,'Help-list'!$BF418*'Help-list'!$V$10,IF($B419=Statistika!$F$68,'Help-list'!$BF418*'Help-list'!$V$11,IF($B419=Statistika!$F$69,'Help-list'!$BF418*'Help-list'!$V$12,IF($B419=Statistika!$F$70,'Help-list'!$BF418*'Help-list'!$V$13,""))))))))</f>
        <v/>
      </c>
      <c r="S419" s="564"/>
      <c r="T419" s="565" t="str">
        <f>IF($B419=Statistika!$F$63,'Help-list'!$BG418*'Help-list'!$V$6,IF($B419=Statistika!$F$64,'Help-list'!$BG418*'Help-list'!$V$7,IF($B419=Statistika!$F$65,'Help-list'!$BG418*'Help-list'!$V$8,IF($B419=Statistika!$F$66,'Help-list'!$BG418*'Help-list'!$V$9,IF($B419=Statistika!$F$67,'Help-list'!$BG418*'Help-list'!$V$10,IF($B419=Statistika!$F$68,'Help-list'!$BG418*'Help-list'!$V$11,IF($B419=Statistika!$F$69,'Help-list'!$BG418*'Help-list'!$V$12,IF($B419=Statistika!$F$70,'Help-list'!$BG418*'Help-list'!$V$13,""))))))))</f>
        <v/>
      </c>
      <c r="U419" s="564"/>
      <c r="V419" s="565" t="str">
        <f>IF($B419=Statistika!$F$63,'Help-list'!$BH418*'Help-list'!$V$6,IF($B419=Statistika!$F$64,'Help-list'!$BH418*'Help-list'!$V$7,IF($B419=Statistika!$F$65,'Help-list'!$BH418*'Help-list'!$V$8,IF($B419=Statistika!$F$66,'Help-list'!$BH418*'Help-list'!$V$9,IF($B419=Statistika!$F$67,'Help-list'!$BH418*'Help-list'!$V$10,IF($B419=Statistika!$F$68,'Help-list'!$BH418*'Help-list'!$V$11,IF($B419=Statistika!$F$69,'Help-list'!$BH418*'Help-list'!$V$12,IF($B419=Statistika!$F$70,'Help-list'!$BH418*'Help-list'!$V$13,""))))))))</f>
        <v/>
      </c>
      <c r="W419" s="566"/>
      <c r="X419" s="567"/>
      <c r="Y419" s="567"/>
      <c r="Z419" s="567"/>
      <c r="AA419" s="567"/>
      <c r="AB419" s="567"/>
      <c r="AC419" s="567"/>
      <c r="AD419" s="567"/>
      <c r="AE419" s="347"/>
      <c r="AF419" s="568"/>
    </row>
    <row r="420" spans="1:32">
      <c r="A420" s="38"/>
      <c r="B420" s="10"/>
      <c r="C420" s="555"/>
      <c r="D420" s="556"/>
      <c r="E420" s="555"/>
      <c r="F420" s="28"/>
      <c r="G420" s="557" t="str">
        <f t="shared" si="16"/>
        <v/>
      </c>
      <c r="H420" s="558"/>
      <c r="I420" s="542"/>
      <c r="J420" s="10"/>
      <c r="K420" s="559"/>
      <c r="L420" s="559"/>
      <c r="M420" s="559"/>
      <c r="N420" s="560" t="str">
        <f>IF($B420=Statistika!$F$63,'Help-list'!$BD419*'Help-list'!$V$6,IF($B420=Statistika!$F$64,'Help-list'!$BD419*'Help-list'!$V$7,IF($B420=Statistika!$F$65,'Help-list'!$BD419*'Help-list'!$V$8,IF($B420=Statistika!$F$66,'Help-list'!$BD419*'Help-list'!$V$9,IF($B420=Statistika!$F$67,'Help-list'!$BD419*'Help-list'!$V$10,IF($B420=Statistika!$F$68,'Help-list'!$BD419*'Help-list'!$V$11,IF($B420=Statistika!$F$69,'Help-list'!$BD419*'Help-list'!$V$12,IF($B420=Statistika!$F$70,'Help-list'!$BD419*'Help-list'!$V$13,""))))))))</f>
        <v/>
      </c>
      <c r="O420" s="559"/>
      <c r="P420" s="561" t="str">
        <f>IF($B420=Statistika!$F$63,'Help-list'!$BE419*'Help-list'!$V$6,IF($B420=Statistika!$F$64,'Help-list'!$BE419*'Help-list'!$V$7,IF($B420=Statistika!$F$65,'Help-list'!$BE419*'Help-list'!$V$8,IF($B420=Statistika!$F$66,'Help-list'!$BE419*'Help-list'!$V$9,IF($B420=Statistika!$F$67,'Help-list'!$BE419*'Help-list'!$V$10,IF($B420=Statistika!$F$68,'Help-list'!$BE419*'Help-list'!$V$11,IF($B420=Statistika!$F$69,'Help-list'!$BE419*'Help-list'!$V$12,IF($B420=Statistika!$F$70,'Help-list'!$BE419*'Help-list'!$V$13,""))))))))</f>
        <v/>
      </c>
      <c r="Q420" s="562" t="str">
        <f t="shared" si="15"/>
        <v/>
      </c>
      <c r="R420" s="563" t="str">
        <f>IF($B420=Statistika!$F$63,'Help-list'!$BF419*'Help-list'!$V$6,IF($B420=Statistika!$F$64,'Help-list'!$BF419*'Help-list'!$V$7,IF($B420=Statistika!$F$65,'Help-list'!$BF419*'Help-list'!$V$8,IF($B420=Statistika!$F$66,'Help-list'!$BF419*'Help-list'!$V$9,IF($B420=Statistika!$F$67,'Help-list'!$BF419*'Help-list'!$V$10,IF($B420=Statistika!$F$68,'Help-list'!$BF419*'Help-list'!$V$11,IF($B420=Statistika!$F$69,'Help-list'!$BF419*'Help-list'!$V$12,IF($B420=Statistika!$F$70,'Help-list'!$BF419*'Help-list'!$V$13,""))))))))</f>
        <v/>
      </c>
      <c r="S420" s="564"/>
      <c r="T420" s="565" t="str">
        <f>IF($B420=Statistika!$F$63,'Help-list'!$BG419*'Help-list'!$V$6,IF($B420=Statistika!$F$64,'Help-list'!$BG419*'Help-list'!$V$7,IF($B420=Statistika!$F$65,'Help-list'!$BG419*'Help-list'!$V$8,IF($B420=Statistika!$F$66,'Help-list'!$BG419*'Help-list'!$V$9,IF($B420=Statistika!$F$67,'Help-list'!$BG419*'Help-list'!$V$10,IF($B420=Statistika!$F$68,'Help-list'!$BG419*'Help-list'!$V$11,IF($B420=Statistika!$F$69,'Help-list'!$BG419*'Help-list'!$V$12,IF($B420=Statistika!$F$70,'Help-list'!$BG419*'Help-list'!$V$13,""))))))))</f>
        <v/>
      </c>
      <c r="U420" s="564"/>
      <c r="V420" s="565" t="str">
        <f>IF($B420=Statistika!$F$63,'Help-list'!$BH419*'Help-list'!$V$6,IF($B420=Statistika!$F$64,'Help-list'!$BH419*'Help-list'!$V$7,IF($B420=Statistika!$F$65,'Help-list'!$BH419*'Help-list'!$V$8,IF($B420=Statistika!$F$66,'Help-list'!$BH419*'Help-list'!$V$9,IF($B420=Statistika!$F$67,'Help-list'!$BH419*'Help-list'!$V$10,IF($B420=Statistika!$F$68,'Help-list'!$BH419*'Help-list'!$V$11,IF($B420=Statistika!$F$69,'Help-list'!$BH419*'Help-list'!$V$12,IF($B420=Statistika!$F$70,'Help-list'!$BH419*'Help-list'!$V$13,""))))))))</f>
        <v/>
      </c>
      <c r="W420" s="566"/>
      <c r="X420" s="567"/>
      <c r="Y420" s="567"/>
      <c r="Z420" s="567"/>
      <c r="AA420" s="567"/>
      <c r="AB420" s="567"/>
      <c r="AC420" s="567"/>
      <c r="AD420" s="567"/>
      <c r="AE420" s="347"/>
      <c r="AF420" s="568"/>
    </row>
    <row r="421" spans="1:32">
      <c r="A421" s="38"/>
      <c r="B421" s="10"/>
      <c r="C421" s="555"/>
      <c r="D421" s="556"/>
      <c r="E421" s="555"/>
      <c r="F421" s="28"/>
      <c r="G421" s="557" t="str">
        <f t="shared" si="16"/>
        <v/>
      </c>
      <c r="H421" s="558"/>
      <c r="I421" s="542"/>
      <c r="J421" s="10"/>
      <c r="K421" s="559"/>
      <c r="L421" s="559"/>
      <c r="M421" s="559"/>
      <c r="N421" s="560" t="str">
        <f>IF($B421=Statistika!$F$63,'Help-list'!$BD420*'Help-list'!$V$6,IF($B421=Statistika!$F$64,'Help-list'!$BD420*'Help-list'!$V$7,IF($B421=Statistika!$F$65,'Help-list'!$BD420*'Help-list'!$V$8,IF($B421=Statistika!$F$66,'Help-list'!$BD420*'Help-list'!$V$9,IF($B421=Statistika!$F$67,'Help-list'!$BD420*'Help-list'!$V$10,IF($B421=Statistika!$F$68,'Help-list'!$BD420*'Help-list'!$V$11,IF($B421=Statistika!$F$69,'Help-list'!$BD420*'Help-list'!$V$12,IF($B421=Statistika!$F$70,'Help-list'!$BD420*'Help-list'!$V$13,""))))))))</f>
        <v/>
      </c>
      <c r="O421" s="559"/>
      <c r="P421" s="561" t="str">
        <f>IF($B421=Statistika!$F$63,'Help-list'!$BE420*'Help-list'!$V$6,IF($B421=Statistika!$F$64,'Help-list'!$BE420*'Help-list'!$V$7,IF($B421=Statistika!$F$65,'Help-list'!$BE420*'Help-list'!$V$8,IF($B421=Statistika!$F$66,'Help-list'!$BE420*'Help-list'!$V$9,IF($B421=Statistika!$F$67,'Help-list'!$BE420*'Help-list'!$V$10,IF($B421=Statistika!$F$68,'Help-list'!$BE420*'Help-list'!$V$11,IF($B421=Statistika!$F$69,'Help-list'!$BE420*'Help-list'!$V$12,IF($B421=Statistika!$F$70,'Help-list'!$BE420*'Help-list'!$V$13,""))))))))</f>
        <v/>
      </c>
      <c r="Q421" s="562" t="str">
        <f t="shared" si="15"/>
        <v/>
      </c>
      <c r="R421" s="563" t="str">
        <f>IF($B421=Statistika!$F$63,'Help-list'!$BF420*'Help-list'!$V$6,IF($B421=Statistika!$F$64,'Help-list'!$BF420*'Help-list'!$V$7,IF($B421=Statistika!$F$65,'Help-list'!$BF420*'Help-list'!$V$8,IF($B421=Statistika!$F$66,'Help-list'!$BF420*'Help-list'!$V$9,IF($B421=Statistika!$F$67,'Help-list'!$BF420*'Help-list'!$V$10,IF($B421=Statistika!$F$68,'Help-list'!$BF420*'Help-list'!$V$11,IF($B421=Statistika!$F$69,'Help-list'!$BF420*'Help-list'!$V$12,IF($B421=Statistika!$F$70,'Help-list'!$BF420*'Help-list'!$V$13,""))))))))</f>
        <v/>
      </c>
      <c r="S421" s="564"/>
      <c r="T421" s="565" t="str">
        <f>IF($B421=Statistika!$F$63,'Help-list'!$BG420*'Help-list'!$V$6,IF($B421=Statistika!$F$64,'Help-list'!$BG420*'Help-list'!$V$7,IF($B421=Statistika!$F$65,'Help-list'!$BG420*'Help-list'!$V$8,IF($B421=Statistika!$F$66,'Help-list'!$BG420*'Help-list'!$V$9,IF($B421=Statistika!$F$67,'Help-list'!$BG420*'Help-list'!$V$10,IF($B421=Statistika!$F$68,'Help-list'!$BG420*'Help-list'!$V$11,IF($B421=Statistika!$F$69,'Help-list'!$BG420*'Help-list'!$V$12,IF($B421=Statistika!$F$70,'Help-list'!$BG420*'Help-list'!$V$13,""))))))))</f>
        <v/>
      </c>
      <c r="U421" s="564"/>
      <c r="V421" s="565" t="str">
        <f>IF($B421=Statistika!$F$63,'Help-list'!$BH420*'Help-list'!$V$6,IF($B421=Statistika!$F$64,'Help-list'!$BH420*'Help-list'!$V$7,IF($B421=Statistika!$F$65,'Help-list'!$BH420*'Help-list'!$V$8,IF($B421=Statistika!$F$66,'Help-list'!$BH420*'Help-list'!$V$9,IF($B421=Statistika!$F$67,'Help-list'!$BH420*'Help-list'!$V$10,IF($B421=Statistika!$F$68,'Help-list'!$BH420*'Help-list'!$V$11,IF($B421=Statistika!$F$69,'Help-list'!$BH420*'Help-list'!$V$12,IF($B421=Statistika!$F$70,'Help-list'!$BH420*'Help-list'!$V$13,""))))))))</f>
        <v/>
      </c>
      <c r="W421" s="566"/>
      <c r="X421" s="567"/>
      <c r="Y421" s="567"/>
      <c r="Z421" s="567"/>
      <c r="AA421" s="567"/>
      <c r="AB421" s="567"/>
      <c r="AC421" s="567"/>
      <c r="AD421" s="567"/>
      <c r="AE421" s="347"/>
      <c r="AF421" s="568"/>
    </row>
    <row r="422" spans="1:32">
      <c r="A422" s="38"/>
      <c r="B422" s="10"/>
      <c r="C422" s="555"/>
      <c r="D422" s="556"/>
      <c r="E422" s="555"/>
      <c r="F422" s="28"/>
      <c r="G422" s="557" t="str">
        <f t="shared" si="16"/>
        <v/>
      </c>
      <c r="H422" s="558"/>
      <c r="I422" s="542"/>
      <c r="J422" s="10"/>
      <c r="K422" s="559"/>
      <c r="L422" s="559"/>
      <c r="M422" s="559"/>
      <c r="N422" s="560" t="str">
        <f>IF($B422=Statistika!$F$63,'Help-list'!$BD421*'Help-list'!$V$6,IF($B422=Statistika!$F$64,'Help-list'!$BD421*'Help-list'!$V$7,IF($B422=Statistika!$F$65,'Help-list'!$BD421*'Help-list'!$V$8,IF($B422=Statistika!$F$66,'Help-list'!$BD421*'Help-list'!$V$9,IF($B422=Statistika!$F$67,'Help-list'!$BD421*'Help-list'!$V$10,IF($B422=Statistika!$F$68,'Help-list'!$BD421*'Help-list'!$V$11,IF($B422=Statistika!$F$69,'Help-list'!$BD421*'Help-list'!$V$12,IF($B422=Statistika!$F$70,'Help-list'!$BD421*'Help-list'!$V$13,""))))))))</f>
        <v/>
      </c>
      <c r="O422" s="559"/>
      <c r="P422" s="561" t="str">
        <f>IF($B422=Statistika!$F$63,'Help-list'!$BE421*'Help-list'!$V$6,IF($B422=Statistika!$F$64,'Help-list'!$BE421*'Help-list'!$V$7,IF($B422=Statistika!$F$65,'Help-list'!$BE421*'Help-list'!$V$8,IF($B422=Statistika!$F$66,'Help-list'!$BE421*'Help-list'!$V$9,IF($B422=Statistika!$F$67,'Help-list'!$BE421*'Help-list'!$V$10,IF($B422=Statistika!$F$68,'Help-list'!$BE421*'Help-list'!$V$11,IF($B422=Statistika!$F$69,'Help-list'!$BE421*'Help-list'!$V$12,IF($B422=Statistika!$F$70,'Help-list'!$BE421*'Help-list'!$V$13,""))))))))</f>
        <v/>
      </c>
      <c r="Q422" s="562" t="str">
        <f t="shared" si="15"/>
        <v/>
      </c>
      <c r="R422" s="563" t="str">
        <f>IF($B422=Statistika!$F$63,'Help-list'!$BF421*'Help-list'!$V$6,IF($B422=Statistika!$F$64,'Help-list'!$BF421*'Help-list'!$V$7,IF($B422=Statistika!$F$65,'Help-list'!$BF421*'Help-list'!$V$8,IF($B422=Statistika!$F$66,'Help-list'!$BF421*'Help-list'!$V$9,IF($B422=Statistika!$F$67,'Help-list'!$BF421*'Help-list'!$V$10,IF($B422=Statistika!$F$68,'Help-list'!$BF421*'Help-list'!$V$11,IF($B422=Statistika!$F$69,'Help-list'!$BF421*'Help-list'!$V$12,IF($B422=Statistika!$F$70,'Help-list'!$BF421*'Help-list'!$V$13,""))))))))</f>
        <v/>
      </c>
      <c r="S422" s="564"/>
      <c r="T422" s="565" t="str">
        <f>IF($B422=Statistika!$F$63,'Help-list'!$BG421*'Help-list'!$V$6,IF($B422=Statistika!$F$64,'Help-list'!$BG421*'Help-list'!$V$7,IF($B422=Statistika!$F$65,'Help-list'!$BG421*'Help-list'!$V$8,IF($B422=Statistika!$F$66,'Help-list'!$BG421*'Help-list'!$V$9,IF($B422=Statistika!$F$67,'Help-list'!$BG421*'Help-list'!$V$10,IF($B422=Statistika!$F$68,'Help-list'!$BG421*'Help-list'!$V$11,IF($B422=Statistika!$F$69,'Help-list'!$BG421*'Help-list'!$V$12,IF($B422=Statistika!$F$70,'Help-list'!$BG421*'Help-list'!$V$13,""))))))))</f>
        <v/>
      </c>
      <c r="U422" s="564"/>
      <c r="V422" s="565" t="str">
        <f>IF($B422=Statistika!$F$63,'Help-list'!$BH421*'Help-list'!$V$6,IF($B422=Statistika!$F$64,'Help-list'!$BH421*'Help-list'!$V$7,IF($B422=Statistika!$F$65,'Help-list'!$BH421*'Help-list'!$V$8,IF($B422=Statistika!$F$66,'Help-list'!$BH421*'Help-list'!$V$9,IF($B422=Statistika!$F$67,'Help-list'!$BH421*'Help-list'!$V$10,IF($B422=Statistika!$F$68,'Help-list'!$BH421*'Help-list'!$V$11,IF($B422=Statistika!$F$69,'Help-list'!$BH421*'Help-list'!$V$12,IF($B422=Statistika!$F$70,'Help-list'!$BH421*'Help-list'!$V$13,""))))))))</f>
        <v/>
      </c>
      <c r="W422" s="566"/>
      <c r="X422" s="567"/>
      <c r="Y422" s="567"/>
      <c r="Z422" s="567"/>
      <c r="AA422" s="567"/>
      <c r="AB422" s="567"/>
      <c r="AC422" s="567"/>
      <c r="AD422" s="567"/>
      <c r="AE422" s="347"/>
      <c r="AF422" s="568"/>
    </row>
    <row r="423" spans="1:32">
      <c r="A423" s="38"/>
      <c r="B423" s="10"/>
      <c r="C423" s="555"/>
      <c r="D423" s="556"/>
      <c r="E423" s="555"/>
      <c r="F423" s="28"/>
      <c r="G423" s="557" t="str">
        <f t="shared" si="16"/>
        <v/>
      </c>
      <c r="H423" s="558"/>
      <c r="I423" s="542"/>
      <c r="J423" s="10"/>
      <c r="K423" s="559"/>
      <c r="L423" s="559"/>
      <c r="M423" s="559"/>
      <c r="N423" s="560" t="str">
        <f>IF($B423=Statistika!$F$63,'Help-list'!$BD422*'Help-list'!$V$6,IF($B423=Statistika!$F$64,'Help-list'!$BD422*'Help-list'!$V$7,IF($B423=Statistika!$F$65,'Help-list'!$BD422*'Help-list'!$V$8,IF($B423=Statistika!$F$66,'Help-list'!$BD422*'Help-list'!$V$9,IF($B423=Statistika!$F$67,'Help-list'!$BD422*'Help-list'!$V$10,IF($B423=Statistika!$F$68,'Help-list'!$BD422*'Help-list'!$V$11,IF($B423=Statistika!$F$69,'Help-list'!$BD422*'Help-list'!$V$12,IF($B423=Statistika!$F$70,'Help-list'!$BD422*'Help-list'!$V$13,""))))))))</f>
        <v/>
      </c>
      <c r="O423" s="559"/>
      <c r="P423" s="561" t="str">
        <f>IF($B423=Statistika!$F$63,'Help-list'!$BE422*'Help-list'!$V$6,IF($B423=Statistika!$F$64,'Help-list'!$BE422*'Help-list'!$V$7,IF($B423=Statistika!$F$65,'Help-list'!$BE422*'Help-list'!$V$8,IF($B423=Statistika!$F$66,'Help-list'!$BE422*'Help-list'!$V$9,IF($B423=Statistika!$F$67,'Help-list'!$BE422*'Help-list'!$V$10,IF($B423=Statistika!$F$68,'Help-list'!$BE422*'Help-list'!$V$11,IF($B423=Statistika!$F$69,'Help-list'!$BE422*'Help-list'!$V$12,IF($B423=Statistika!$F$70,'Help-list'!$BE422*'Help-list'!$V$13,""))))))))</f>
        <v/>
      </c>
      <c r="Q423" s="562" t="str">
        <f t="shared" si="15"/>
        <v/>
      </c>
      <c r="R423" s="563" t="str">
        <f>IF($B423=Statistika!$F$63,'Help-list'!$BF422*'Help-list'!$V$6,IF($B423=Statistika!$F$64,'Help-list'!$BF422*'Help-list'!$V$7,IF($B423=Statistika!$F$65,'Help-list'!$BF422*'Help-list'!$V$8,IF($B423=Statistika!$F$66,'Help-list'!$BF422*'Help-list'!$V$9,IF($B423=Statistika!$F$67,'Help-list'!$BF422*'Help-list'!$V$10,IF($B423=Statistika!$F$68,'Help-list'!$BF422*'Help-list'!$V$11,IF($B423=Statistika!$F$69,'Help-list'!$BF422*'Help-list'!$V$12,IF($B423=Statistika!$F$70,'Help-list'!$BF422*'Help-list'!$V$13,""))))))))</f>
        <v/>
      </c>
      <c r="S423" s="564"/>
      <c r="T423" s="565" t="str">
        <f>IF($B423=Statistika!$F$63,'Help-list'!$BG422*'Help-list'!$V$6,IF($B423=Statistika!$F$64,'Help-list'!$BG422*'Help-list'!$V$7,IF($B423=Statistika!$F$65,'Help-list'!$BG422*'Help-list'!$V$8,IF($B423=Statistika!$F$66,'Help-list'!$BG422*'Help-list'!$V$9,IF($B423=Statistika!$F$67,'Help-list'!$BG422*'Help-list'!$V$10,IF($B423=Statistika!$F$68,'Help-list'!$BG422*'Help-list'!$V$11,IF($B423=Statistika!$F$69,'Help-list'!$BG422*'Help-list'!$V$12,IF($B423=Statistika!$F$70,'Help-list'!$BG422*'Help-list'!$V$13,""))))))))</f>
        <v/>
      </c>
      <c r="U423" s="564"/>
      <c r="V423" s="565" t="str">
        <f>IF($B423=Statistika!$F$63,'Help-list'!$BH422*'Help-list'!$V$6,IF($B423=Statistika!$F$64,'Help-list'!$BH422*'Help-list'!$V$7,IF($B423=Statistika!$F$65,'Help-list'!$BH422*'Help-list'!$V$8,IF($B423=Statistika!$F$66,'Help-list'!$BH422*'Help-list'!$V$9,IF($B423=Statistika!$F$67,'Help-list'!$BH422*'Help-list'!$V$10,IF($B423=Statistika!$F$68,'Help-list'!$BH422*'Help-list'!$V$11,IF($B423=Statistika!$F$69,'Help-list'!$BH422*'Help-list'!$V$12,IF($B423=Statistika!$F$70,'Help-list'!$BH422*'Help-list'!$V$13,""))))))))</f>
        <v/>
      </c>
      <c r="W423" s="566"/>
      <c r="X423" s="567"/>
      <c r="Y423" s="567"/>
      <c r="Z423" s="567"/>
      <c r="AA423" s="567"/>
      <c r="AB423" s="567"/>
      <c r="AC423" s="567"/>
      <c r="AD423" s="567"/>
      <c r="AE423" s="347"/>
      <c r="AF423" s="568"/>
    </row>
    <row r="424" spans="1:32">
      <c r="A424" s="38"/>
      <c r="B424" s="10"/>
      <c r="C424" s="555"/>
      <c r="D424" s="556"/>
      <c r="E424" s="555"/>
      <c r="F424" s="28"/>
      <c r="G424" s="557" t="str">
        <f t="shared" si="16"/>
        <v/>
      </c>
      <c r="H424" s="558"/>
      <c r="I424" s="542"/>
      <c r="J424" s="10"/>
      <c r="K424" s="559"/>
      <c r="L424" s="559"/>
      <c r="M424" s="559"/>
      <c r="N424" s="560" t="str">
        <f>IF($B424=Statistika!$F$63,'Help-list'!$BD423*'Help-list'!$V$6,IF($B424=Statistika!$F$64,'Help-list'!$BD423*'Help-list'!$V$7,IF($B424=Statistika!$F$65,'Help-list'!$BD423*'Help-list'!$V$8,IF($B424=Statistika!$F$66,'Help-list'!$BD423*'Help-list'!$V$9,IF($B424=Statistika!$F$67,'Help-list'!$BD423*'Help-list'!$V$10,IF($B424=Statistika!$F$68,'Help-list'!$BD423*'Help-list'!$V$11,IF($B424=Statistika!$F$69,'Help-list'!$BD423*'Help-list'!$V$12,IF($B424=Statistika!$F$70,'Help-list'!$BD423*'Help-list'!$V$13,""))))))))</f>
        <v/>
      </c>
      <c r="O424" s="559"/>
      <c r="P424" s="561" t="str">
        <f>IF($B424=Statistika!$F$63,'Help-list'!$BE423*'Help-list'!$V$6,IF($B424=Statistika!$F$64,'Help-list'!$BE423*'Help-list'!$V$7,IF($B424=Statistika!$F$65,'Help-list'!$BE423*'Help-list'!$V$8,IF($B424=Statistika!$F$66,'Help-list'!$BE423*'Help-list'!$V$9,IF($B424=Statistika!$F$67,'Help-list'!$BE423*'Help-list'!$V$10,IF($B424=Statistika!$F$68,'Help-list'!$BE423*'Help-list'!$V$11,IF($B424=Statistika!$F$69,'Help-list'!$BE423*'Help-list'!$V$12,IF($B424=Statistika!$F$70,'Help-list'!$BE423*'Help-list'!$V$13,""))))))))</f>
        <v/>
      </c>
      <c r="Q424" s="562" t="str">
        <f t="shared" si="15"/>
        <v/>
      </c>
      <c r="R424" s="563" t="str">
        <f>IF($B424=Statistika!$F$63,'Help-list'!$BF423*'Help-list'!$V$6,IF($B424=Statistika!$F$64,'Help-list'!$BF423*'Help-list'!$V$7,IF($B424=Statistika!$F$65,'Help-list'!$BF423*'Help-list'!$V$8,IF($B424=Statistika!$F$66,'Help-list'!$BF423*'Help-list'!$V$9,IF($B424=Statistika!$F$67,'Help-list'!$BF423*'Help-list'!$V$10,IF($B424=Statistika!$F$68,'Help-list'!$BF423*'Help-list'!$V$11,IF($B424=Statistika!$F$69,'Help-list'!$BF423*'Help-list'!$V$12,IF($B424=Statistika!$F$70,'Help-list'!$BF423*'Help-list'!$V$13,""))))))))</f>
        <v/>
      </c>
      <c r="S424" s="564"/>
      <c r="T424" s="565" t="str">
        <f>IF($B424=Statistika!$F$63,'Help-list'!$BG423*'Help-list'!$V$6,IF($B424=Statistika!$F$64,'Help-list'!$BG423*'Help-list'!$V$7,IF($B424=Statistika!$F$65,'Help-list'!$BG423*'Help-list'!$V$8,IF($B424=Statistika!$F$66,'Help-list'!$BG423*'Help-list'!$V$9,IF($B424=Statistika!$F$67,'Help-list'!$BG423*'Help-list'!$V$10,IF($B424=Statistika!$F$68,'Help-list'!$BG423*'Help-list'!$V$11,IF($B424=Statistika!$F$69,'Help-list'!$BG423*'Help-list'!$V$12,IF($B424=Statistika!$F$70,'Help-list'!$BG423*'Help-list'!$V$13,""))))))))</f>
        <v/>
      </c>
      <c r="U424" s="564"/>
      <c r="V424" s="565" t="str">
        <f>IF($B424=Statistika!$F$63,'Help-list'!$BH423*'Help-list'!$V$6,IF($B424=Statistika!$F$64,'Help-list'!$BH423*'Help-list'!$V$7,IF($B424=Statistika!$F$65,'Help-list'!$BH423*'Help-list'!$V$8,IF($B424=Statistika!$F$66,'Help-list'!$BH423*'Help-list'!$V$9,IF($B424=Statistika!$F$67,'Help-list'!$BH423*'Help-list'!$V$10,IF($B424=Statistika!$F$68,'Help-list'!$BH423*'Help-list'!$V$11,IF($B424=Statistika!$F$69,'Help-list'!$BH423*'Help-list'!$V$12,IF($B424=Statistika!$F$70,'Help-list'!$BH423*'Help-list'!$V$13,""))))))))</f>
        <v/>
      </c>
      <c r="W424" s="566"/>
      <c r="X424" s="567"/>
      <c r="Y424" s="567"/>
      <c r="Z424" s="567"/>
      <c r="AA424" s="567"/>
      <c r="AB424" s="567"/>
      <c r="AC424" s="567"/>
      <c r="AD424" s="567"/>
      <c r="AE424" s="347"/>
      <c r="AF424" s="568"/>
    </row>
    <row r="425" spans="1:32">
      <c r="A425" s="38"/>
      <c r="B425" s="10"/>
      <c r="C425" s="555"/>
      <c r="D425" s="556"/>
      <c r="E425" s="555"/>
      <c r="F425" s="28"/>
      <c r="G425" s="557" t="str">
        <f t="shared" si="16"/>
        <v/>
      </c>
      <c r="H425" s="558"/>
      <c r="I425" s="542"/>
      <c r="J425" s="10"/>
      <c r="K425" s="559"/>
      <c r="L425" s="559"/>
      <c r="M425" s="559"/>
      <c r="N425" s="560" t="str">
        <f>IF($B425=Statistika!$F$63,'Help-list'!$BD424*'Help-list'!$V$6,IF($B425=Statistika!$F$64,'Help-list'!$BD424*'Help-list'!$V$7,IF($B425=Statistika!$F$65,'Help-list'!$BD424*'Help-list'!$V$8,IF($B425=Statistika!$F$66,'Help-list'!$BD424*'Help-list'!$V$9,IF($B425=Statistika!$F$67,'Help-list'!$BD424*'Help-list'!$V$10,IF($B425=Statistika!$F$68,'Help-list'!$BD424*'Help-list'!$V$11,IF($B425=Statistika!$F$69,'Help-list'!$BD424*'Help-list'!$V$12,IF($B425=Statistika!$F$70,'Help-list'!$BD424*'Help-list'!$V$13,""))))))))</f>
        <v/>
      </c>
      <c r="O425" s="559"/>
      <c r="P425" s="561" t="str">
        <f>IF($B425=Statistika!$F$63,'Help-list'!$BE424*'Help-list'!$V$6,IF($B425=Statistika!$F$64,'Help-list'!$BE424*'Help-list'!$V$7,IF($B425=Statistika!$F$65,'Help-list'!$BE424*'Help-list'!$V$8,IF($B425=Statistika!$F$66,'Help-list'!$BE424*'Help-list'!$V$9,IF($B425=Statistika!$F$67,'Help-list'!$BE424*'Help-list'!$V$10,IF($B425=Statistika!$F$68,'Help-list'!$BE424*'Help-list'!$V$11,IF($B425=Statistika!$F$69,'Help-list'!$BE424*'Help-list'!$V$12,IF($B425=Statistika!$F$70,'Help-list'!$BE424*'Help-list'!$V$13,""))))))))</f>
        <v/>
      </c>
      <c r="Q425" s="562" t="str">
        <f t="shared" si="15"/>
        <v/>
      </c>
      <c r="R425" s="563" t="str">
        <f>IF($B425=Statistika!$F$63,'Help-list'!$BF424*'Help-list'!$V$6,IF($B425=Statistika!$F$64,'Help-list'!$BF424*'Help-list'!$V$7,IF($B425=Statistika!$F$65,'Help-list'!$BF424*'Help-list'!$V$8,IF($B425=Statistika!$F$66,'Help-list'!$BF424*'Help-list'!$V$9,IF($B425=Statistika!$F$67,'Help-list'!$BF424*'Help-list'!$V$10,IF($B425=Statistika!$F$68,'Help-list'!$BF424*'Help-list'!$V$11,IF($B425=Statistika!$F$69,'Help-list'!$BF424*'Help-list'!$V$12,IF($B425=Statistika!$F$70,'Help-list'!$BF424*'Help-list'!$V$13,""))))))))</f>
        <v/>
      </c>
      <c r="S425" s="564"/>
      <c r="T425" s="565" t="str">
        <f>IF($B425=Statistika!$F$63,'Help-list'!$BG424*'Help-list'!$V$6,IF($B425=Statistika!$F$64,'Help-list'!$BG424*'Help-list'!$V$7,IF($B425=Statistika!$F$65,'Help-list'!$BG424*'Help-list'!$V$8,IF($B425=Statistika!$F$66,'Help-list'!$BG424*'Help-list'!$V$9,IF($B425=Statistika!$F$67,'Help-list'!$BG424*'Help-list'!$V$10,IF($B425=Statistika!$F$68,'Help-list'!$BG424*'Help-list'!$V$11,IF($B425=Statistika!$F$69,'Help-list'!$BG424*'Help-list'!$V$12,IF($B425=Statistika!$F$70,'Help-list'!$BG424*'Help-list'!$V$13,""))))))))</f>
        <v/>
      </c>
      <c r="U425" s="564"/>
      <c r="V425" s="565" t="str">
        <f>IF($B425=Statistika!$F$63,'Help-list'!$BH424*'Help-list'!$V$6,IF($B425=Statistika!$F$64,'Help-list'!$BH424*'Help-list'!$V$7,IF($B425=Statistika!$F$65,'Help-list'!$BH424*'Help-list'!$V$8,IF($B425=Statistika!$F$66,'Help-list'!$BH424*'Help-list'!$V$9,IF($B425=Statistika!$F$67,'Help-list'!$BH424*'Help-list'!$V$10,IF($B425=Statistika!$F$68,'Help-list'!$BH424*'Help-list'!$V$11,IF($B425=Statistika!$F$69,'Help-list'!$BH424*'Help-list'!$V$12,IF($B425=Statistika!$F$70,'Help-list'!$BH424*'Help-list'!$V$13,""))))))))</f>
        <v/>
      </c>
      <c r="W425" s="566"/>
      <c r="X425" s="567"/>
      <c r="Y425" s="567"/>
      <c r="Z425" s="567"/>
      <c r="AA425" s="567"/>
      <c r="AB425" s="567"/>
      <c r="AC425" s="567"/>
      <c r="AD425" s="567"/>
      <c r="AE425" s="347"/>
      <c r="AF425" s="568"/>
    </row>
    <row r="426" spans="1:32">
      <c r="A426" s="38"/>
      <c r="B426" s="10"/>
      <c r="C426" s="555"/>
      <c r="D426" s="556"/>
      <c r="E426" s="555"/>
      <c r="F426" s="28"/>
      <c r="G426" s="557" t="str">
        <f t="shared" si="16"/>
        <v/>
      </c>
      <c r="H426" s="558"/>
      <c r="I426" s="542"/>
      <c r="J426" s="10"/>
      <c r="K426" s="559"/>
      <c r="L426" s="559"/>
      <c r="M426" s="559"/>
      <c r="N426" s="560" t="str">
        <f>IF($B426=Statistika!$F$63,'Help-list'!$BD425*'Help-list'!$V$6,IF($B426=Statistika!$F$64,'Help-list'!$BD425*'Help-list'!$V$7,IF($B426=Statistika!$F$65,'Help-list'!$BD425*'Help-list'!$V$8,IF($B426=Statistika!$F$66,'Help-list'!$BD425*'Help-list'!$V$9,IF($B426=Statistika!$F$67,'Help-list'!$BD425*'Help-list'!$V$10,IF($B426=Statistika!$F$68,'Help-list'!$BD425*'Help-list'!$V$11,IF($B426=Statistika!$F$69,'Help-list'!$BD425*'Help-list'!$V$12,IF($B426=Statistika!$F$70,'Help-list'!$BD425*'Help-list'!$V$13,""))))))))</f>
        <v/>
      </c>
      <c r="O426" s="559"/>
      <c r="P426" s="561" t="str">
        <f>IF($B426=Statistika!$F$63,'Help-list'!$BE425*'Help-list'!$V$6,IF($B426=Statistika!$F$64,'Help-list'!$BE425*'Help-list'!$V$7,IF($B426=Statistika!$F$65,'Help-list'!$BE425*'Help-list'!$V$8,IF($B426=Statistika!$F$66,'Help-list'!$BE425*'Help-list'!$V$9,IF($B426=Statistika!$F$67,'Help-list'!$BE425*'Help-list'!$V$10,IF($B426=Statistika!$F$68,'Help-list'!$BE425*'Help-list'!$V$11,IF($B426=Statistika!$F$69,'Help-list'!$BE425*'Help-list'!$V$12,IF($B426=Statistika!$F$70,'Help-list'!$BE425*'Help-list'!$V$13,""))))))))</f>
        <v/>
      </c>
      <c r="Q426" s="562" t="str">
        <f t="shared" si="15"/>
        <v/>
      </c>
      <c r="R426" s="563" t="str">
        <f>IF($B426=Statistika!$F$63,'Help-list'!$BF425*'Help-list'!$V$6,IF($B426=Statistika!$F$64,'Help-list'!$BF425*'Help-list'!$V$7,IF($B426=Statistika!$F$65,'Help-list'!$BF425*'Help-list'!$V$8,IF($B426=Statistika!$F$66,'Help-list'!$BF425*'Help-list'!$V$9,IF($B426=Statistika!$F$67,'Help-list'!$BF425*'Help-list'!$V$10,IF($B426=Statistika!$F$68,'Help-list'!$BF425*'Help-list'!$V$11,IF($B426=Statistika!$F$69,'Help-list'!$BF425*'Help-list'!$V$12,IF($B426=Statistika!$F$70,'Help-list'!$BF425*'Help-list'!$V$13,""))))))))</f>
        <v/>
      </c>
      <c r="S426" s="564"/>
      <c r="T426" s="565" t="str">
        <f>IF($B426=Statistika!$F$63,'Help-list'!$BG425*'Help-list'!$V$6,IF($B426=Statistika!$F$64,'Help-list'!$BG425*'Help-list'!$V$7,IF($B426=Statistika!$F$65,'Help-list'!$BG425*'Help-list'!$V$8,IF($B426=Statistika!$F$66,'Help-list'!$BG425*'Help-list'!$V$9,IF($B426=Statistika!$F$67,'Help-list'!$BG425*'Help-list'!$V$10,IF($B426=Statistika!$F$68,'Help-list'!$BG425*'Help-list'!$V$11,IF($B426=Statistika!$F$69,'Help-list'!$BG425*'Help-list'!$V$12,IF($B426=Statistika!$F$70,'Help-list'!$BG425*'Help-list'!$V$13,""))))))))</f>
        <v/>
      </c>
      <c r="U426" s="564"/>
      <c r="V426" s="565" t="str">
        <f>IF($B426=Statistika!$F$63,'Help-list'!$BH425*'Help-list'!$V$6,IF($B426=Statistika!$F$64,'Help-list'!$BH425*'Help-list'!$V$7,IF($B426=Statistika!$F$65,'Help-list'!$BH425*'Help-list'!$V$8,IF($B426=Statistika!$F$66,'Help-list'!$BH425*'Help-list'!$V$9,IF($B426=Statistika!$F$67,'Help-list'!$BH425*'Help-list'!$V$10,IF($B426=Statistika!$F$68,'Help-list'!$BH425*'Help-list'!$V$11,IF($B426=Statistika!$F$69,'Help-list'!$BH425*'Help-list'!$V$12,IF($B426=Statistika!$F$70,'Help-list'!$BH425*'Help-list'!$V$13,""))))))))</f>
        <v/>
      </c>
      <c r="W426" s="566"/>
      <c r="X426" s="567"/>
      <c r="Y426" s="567"/>
      <c r="Z426" s="567"/>
      <c r="AA426" s="567"/>
      <c r="AB426" s="567"/>
      <c r="AC426" s="567"/>
      <c r="AD426" s="567"/>
      <c r="AE426" s="347"/>
      <c r="AF426" s="568"/>
    </row>
    <row r="427" spans="1:32">
      <c r="A427" s="38"/>
      <c r="B427" s="10"/>
      <c r="C427" s="555"/>
      <c r="D427" s="556"/>
      <c r="E427" s="555"/>
      <c r="F427" s="28"/>
      <c r="G427" s="557" t="str">
        <f t="shared" si="16"/>
        <v/>
      </c>
      <c r="H427" s="558"/>
      <c r="I427" s="542"/>
      <c r="J427" s="10"/>
      <c r="K427" s="559"/>
      <c r="L427" s="559"/>
      <c r="M427" s="559"/>
      <c r="N427" s="560" t="str">
        <f>IF($B427=Statistika!$F$63,'Help-list'!$BD426*'Help-list'!$V$6,IF($B427=Statistika!$F$64,'Help-list'!$BD426*'Help-list'!$V$7,IF($B427=Statistika!$F$65,'Help-list'!$BD426*'Help-list'!$V$8,IF($B427=Statistika!$F$66,'Help-list'!$BD426*'Help-list'!$V$9,IF($B427=Statistika!$F$67,'Help-list'!$BD426*'Help-list'!$V$10,IF($B427=Statistika!$F$68,'Help-list'!$BD426*'Help-list'!$V$11,IF($B427=Statistika!$F$69,'Help-list'!$BD426*'Help-list'!$V$12,IF($B427=Statistika!$F$70,'Help-list'!$BD426*'Help-list'!$V$13,""))))))))</f>
        <v/>
      </c>
      <c r="O427" s="559"/>
      <c r="P427" s="561" t="str">
        <f>IF($B427=Statistika!$F$63,'Help-list'!$BE426*'Help-list'!$V$6,IF($B427=Statistika!$F$64,'Help-list'!$BE426*'Help-list'!$V$7,IF($B427=Statistika!$F$65,'Help-list'!$BE426*'Help-list'!$V$8,IF($B427=Statistika!$F$66,'Help-list'!$BE426*'Help-list'!$V$9,IF($B427=Statistika!$F$67,'Help-list'!$BE426*'Help-list'!$V$10,IF($B427=Statistika!$F$68,'Help-list'!$BE426*'Help-list'!$V$11,IF($B427=Statistika!$F$69,'Help-list'!$BE426*'Help-list'!$V$12,IF($B427=Statistika!$F$70,'Help-list'!$BE426*'Help-list'!$V$13,""))))))))</f>
        <v/>
      </c>
      <c r="Q427" s="562" t="str">
        <f t="shared" si="15"/>
        <v/>
      </c>
      <c r="R427" s="563" t="str">
        <f>IF($B427=Statistika!$F$63,'Help-list'!$BF426*'Help-list'!$V$6,IF($B427=Statistika!$F$64,'Help-list'!$BF426*'Help-list'!$V$7,IF($B427=Statistika!$F$65,'Help-list'!$BF426*'Help-list'!$V$8,IF($B427=Statistika!$F$66,'Help-list'!$BF426*'Help-list'!$V$9,IF($B427=Statistika!$F$67,'Help-list'!$BF426*'Help-list'!$V$10,IF($B427=Statistika!$F$68,'Help-list'!$BF426*'Help-list'!$V$11,IF($B427=Statistika!$F$69,'Help-list'!$BF426*'Help-list'!$V$12,IF($B427=Statistika!$F$70,'Help-list'!$BF426*'Help-list'!$V$13,""))))))))</f>
        <v/>
      </c>
      <c r="S427" s="564"/>
      <c r="T427" s="565" t="str">
        <f>IF($B427=Statistika!$F$63,'Help-list'!$BG426*'Help-list'!$V$6,IF($B427=Statistika!$F$64,'Help-list'!$BG426*'Help-list'!$V$7,IF($B427=Statistika!$F$65,'Help-list'!$BG426*'Help-list'!$V$8,IF($B427=Statistika!$F$66,'Help-list'!$BG426*'Help-list'!$V$9,IF($B427=Statistika!$F$67,'Help-list'!$BG426*'Help-list'!$V$10,IF($B427=Statistika!$F$68,'Help-list'!$BG426*'Help-list'!$V$11,IF($B427=Statistika!$F$69,'Help-list'!$BG426*'Help-list'!$V$12,IF($B427=Statistika!$F$70,'Help-list'!$BG426*'Help-list'!$V$13,""))))))))</f>
        <v/>
      </c>
      <c r="U427" s="564"/>
      <c r="V427" s="565" t="str">
        <f>IF($B427=Statistika!$F$63,'Help-list'!$BH426*'Help-list'!$V$6,IF($B427=Statistika!$F$64,'Help-list'!$BH426*'Help-list'!$V$7,IF($B427=Statistika!$F$65,'Help-list'!$BH426*'Help-list'!$V$8,IF($B427=Statistika!$F$66,'Help-list'!$BH426*'Help-list'!$V$9,IF($B427=Statistika!$F$67,'Help-list'!$BH426*'Help-list'!$V$10,IF($B427=Statistika!$F$68,'Help-list'!$BH426*'Help-list'!$V$11,IF($B427=Statistika!$F$69,'Help-list'!$BH426*'Help-list'!$V$12,IF($B427=Statistika!$F$70,'Help-list'!$BH426*'Help-list'!$V$13,""))))))))</f>
        <v/>
      </c>
      <c r="W427" s="566"/>
      <c r="X427" s="567"/>
      <c r="Y427" s="567"/>
      <c r="Z427" s="567"/>
      <c r="AA427" s="567"/>
      <c r="AB427" s="567"/>
      <c r="AC427" s="567"/>
      <c r="AD427" s="567"/>
      <c r="AE427" s="347"/>
      <c r="AF427" s="568"/>
    </row>
    <row r="428" spans="1:32">
      <c r="A428" s="38"/>
      <c r="B428" s="10"/>
      <c r="C428" s="555"/>
      <c r="D428" s="556"/>
      <c r="E428" s="555"/>
      <c r="F428" s="28"/>
      <c r="G428" s="557" t="str">
        <f t="shared" si="16"/>
        <v/>
      </c>
      <c r="H428" s="558"/>
      <c r="I428" s="542"/>
      <c r="J428" s="10"/>
      <c r="K428" s="559"/>
      <c r="L428" s="559"/>
      <c r="M428" s="559"/>
      <c r="N428" s="560" t="str">
        <f>IF($B428=Statistika!$F$63,'Help-list'!$BD427*'Help-list'!$V$6,IF($B428=Statistika!$F$64,'Help-list'!$BD427*'Help-list'!$V$7,IF($B428=Statistika!$F$65,'Help-list'!$BD427*'Help-list'!$V$8,IF($B428=Statistika!$F$66,'Help-list'!$BD427*'Help-list'!$V$9,IF($B428=Statistika!$F$67,'Help-list'!$BD427*'Help-list'!$V$10,IF($B428=Statistika!$F$68,'Help-list'!$BD427*'Help-list'!$V$11,IF($B428=Statistika!$F$69,'Help-list'!$BD427*'Help-list'!$V$12,IF($B428=Statistika!$F$70,'Help-list'!$BD427*'Help-list'!$V$13,""))))))))</f>
        <v/>
      </c>
      <c r="O428" s="559"/>
      <c r="P428" s="561" t="str">
        <f>IF($B428=Statistika!$F$63,'Help-list'!$BE427*'Help-list'!$V$6,IF($B428=Statistika!$F$64,'Help-list'!$BE427*'Help-list'!$V$7,IF($B428=Statistika!$F$65,'Help-list'!$BE427*'Help-list'!$V$8,IF($B428=Statistika!$F$66,'Help-list'!$BE427*'Help-list'!$V$9,IF($B428=Statistika!$F$67,'Help-list'!$BE427*'Help-list'!$V$10,IF($B428=Statistika!$F$68,'Help-list'!$BE427*'Help-list'!$V$11,IF($B428=Statistika!$F$69,'Help-list'!$BE427*'Help-list'!$V$12,IF($B428=Statistika!$F$70,'Help-list'!$BE427*'Help-list'!$V$13,""))))))))</f>
        <v/>
      </c>
      <c r="Q428" s="562" t="str">
        <f t="shared" si="15"/>
        <v/>
      </c>
      <c r="R428" s="563" t="str">
        <f>IF($B428=Statistika!$F$63,'Help-list'!$BF427*'Help-list'!$V$6,IF($B428=Statistika!$F$64,'Help-list'!$BF427*'Help-list'!$V$7,IF($B428=Statistika!$F$65,'Help-list'!$BF427*'Help-list'!$V$8,IF($B428=Statistika!$F$66,'Help-list'!$BF427*'Help-list'!$V$9,IF($B428=Statistika!$F$67,'Help-list'!$BF427*'Help-list'!$V$10,IF($B428=Statistika!$F$68,'Help-list'!$BF427*'Help-list'!$V$11,IF($B428=Statistika!$F$69,'Help-list'!$BF427*'Help-list'!$V$12,IF($B428=Statistika!$F$70,'Help-list'!$BF427*'Help-list'!$V$13,""))))))))</f>
        <v/>
      </c>
      <c r="S428" s="564"/>
      <c r="T428" s="565" t="str">
        <f>IF($B428=Statistika!$F$63,'Help-list'!$BG427*'Help-list'!$V$6,IF($B428=Statistika!$F$64,'Help-list'!$BG427*'Help-list'!$V$7,IF($B428=Statistika!$F$65,'Help-list'!$BG427*'Help-list'!$V$8,IF($B428=Statistika!$F$66,'Help-list'!$BG427*'Help-list'!$V$9,IF($B428=Statistika!$F$67,'Help-list'!$BG427*'Help-list'!$V$10,IF($B428=Statistika!$F$68,'Help-list'!$BG427*'Help-list'!$V$11,IF($B428=Statistika!$F$69,'Help-list'!$BG427*'Help-list'!$V$12,IF($B428=Statistika!$F$70,'Help-list'!$BG427*'Help-list'!$V$13,""))))))))</f>
        <v/>
      </c>
      <c r="U428" s="564"/>
      <c r="V428" s="565" t="str">
        <f>IF($B428=Statistika!$F$63,'Help-list'!$BH427*'Help-list'!$V$6,IF($B428=Statistika!$F$64,'Help-list'!$BH427*'Help-list'!$V$7,IF($B428=Statistika!$F$65,'Help-list'!$BH427*'Help-list'!$V$8,IF($B428=Statistika!$F$66,'Help-list'!$BH427*'Help-list'!$V$9,IF($B428=Statistika!$F$67,'Help-list'!$BH427*'Help-list'!$V$10,IF($B428=Statistika!$F$68,'Help-list'!$BH427*'Help-list'!$V$11,IF($B428=Statistika!$F$69,'Help-list'!$BH427*'Help-list'!$V$12,IF($B428=Statistika!$F$70,'Help-list'!$BH427*'Help-list'!$V$13,""))))))))</f>
        <v/>
      </c>
      <c r="W428" s="566"/>
      <c r="X428" s="567"/>
      <c r="Y428" s="567"/>
      <c r="Z428" s="567"/>
      <c r="AA428" s="567"/>
      <c r="AB428" s="567"/>
      <c r="AC428" s="567"/>
      <c r="AD428" s="567"/>
      <c r="AE428" s="347"/>
      <c r="AF428" s="568"/>
    </row>
    <row r="429" spans="1:32">
      <c r="A429" s="38"/>
      <c r="B429" s="10"/>
      <c r="C429" s="555"/>
      <c r="D429" s="556"/>
      <c r="E429" s="555"/>
      <c r="F429" s="28"/>
      <c r="G429" s="557" t="str">
        <f t="shared" si="16"/>
        <v/>
      </c>
      <c r="H429" s="558"/>
      <c r="I429" s="542"/>
      <c r="J429" s="10"/>
      <c r="K429" s="559"/>
      <c r="L429" s="559"/>
      <c r="M429" s="559"/>
      <c r="N429" s="560" t="str">
        <f>IF($B429=Statistika!$F$63,'Help-list'!$BD428*'Help-list'!$V$6,IF($B429=Statistika!$F$64,'Help-list'!$BD428*'Help-list'!$V$7,IF($B429=Statistika!$F$65,'Help-list'!$BD428*'Help-list'!$V$8,IF($B429=Statistika!$F$66,'Help-list'!$BD428*'Help-list'!$V$9,IF($B429=Statistika!$F$67,'Help-list'!$BD428*'Help-list'!$V$10,IF($B429=Statistika!$F$68,'Help-list'!$BD428*'Help-list'!$V$11,IF($B429=Statistika!$F$69,'Help-list'!$BD428*'Help-list'!$V$12,IF($B429=Statistika!$F$70,'Help-list'!$BD428*'Help-list'!$V$13,""))))))))</f>
        <v/>
      </c>
      <c r="O429" s="559"/>
      <c r="P429" s="561" t="str">
        <f>IF($B429=Statistika!$F$63,'Help-list'!$BE428*'Help-list'!$V$6,IF($B429=Statistika!$F$64,'Help-list'!$BE428*'Help-list'!$V$7,IF($B429=Statistika!$F$65,'Help-list'!$BE428*'Help-list'!$V$8,IF($B429=Statistika!$F$66,'Help-list'!$BE428*'Help-list'!$V$9,IF($B429=Statistika!$F$67,'Help-list'!$BE428*'Help-list'!$V$10,IF($B429=Statistika!$F$68,'Help-list'!$BE428*'Help-list'!$V$11,IF($B429=Statistika!$F$69,'Help-list'!$BE428*'Help-list'!$V$12,IF($B429=Statistika!$F$70,'Help-list'!$BE428*'Help-list'!$V$13,""))))))))</f>
        <v/>
      </c>
      <c r="Q429" s="562" t="str">
        <f t="shared" si="15"/>
        <v/>
      </c>
      <c r="R429" s="563" t="str">
        <f>IF($B429=Statistika!$F$63,'Help-list'!$BF428*'Help-list'!$V$6,IF($B429=Statistika!$F$64,'Help-list'!$BF428*'Help-list'!$V$7,IF($B429=Statistika!$F$65,'Help-list'!$BF428*'Help-list'!$V$8,IF($B429=Statistika!$F$66,'Help-list'!$BF428*'Help-list'!$V$9,IF($B429=Statistika!$F$67,'Help-list'!$BF428*'Help-list'!$V$10,IF($B429=Statistika!$F$68,'Help-list'!$BF428*'Help-list'!$V$11,IF($B429=Statistika!$F$69,'Help-list'!$BF428*'Help-list'!$V$12,IF($B429=Statistika!$F$70,'Help-list'!$BF428*'Help-list'!$V$13,""))))))))</f>
        <v/>
      </c>
      <c r="S429" s="564"/>
      <c r="T429" s="565" t="str">
        <f>IF($B429=Statistika!$F$63,'Help-list'!$BG428*'Help-list'!$V$6,IF($B429=Statistika!$F$64,'Help-list'!$BG428*'Help-list'!$V$7,IF($B429=Statistika!$F$65,'Help-list'!$BG428*'Help-list'!$V$8,IF($B429=Statistika!$F$66,'Help-list'!$BG428*'Help-list'!$V$9,IF($B429=Statistika!$F$67,'Help-list'!$BG428*'Help-list'!$V$10,IF($B429=Statistika!$F$68,'Help-list'!$BG428*'Help-list'!$V$11,IF($B429=Statistika!$F$69,'Help-list'!$BG428*'Help-list'!$V$12,IF($B429=Statistika!$F$70,'Help-list'!$BG428*'Help-list'!$V$13,""))))))))</f>
        <v/>
      </c>
      <c r="U429" s="564"/>
      <c r="V429" s="565" t="str">
        <f>IF($B429=Statistika!$F$63,'Help-list'!$BH428*'Help-list'!$V$6,IF($B429=Statistika!$F$64,'Help-list'!$BH428*'Help-list'!$V$7,IF($B429=Statistika!$F$65,'Help-list'!$BH428*'Help-list'!$V$8,IF($B429=Statistika!$F$66,'Help-list'!$BH428*'Help-list'!$V$9,IF($B429=Statistika!$F$67,'Help-list'!$BH428*'Help-list'!$V$10,IF($B429=Statistika!$F$68,'Help-list'!$BH428*'Help-list'!$V$11,IF($B429=Statistika!$F$69,'Help-list'!$BH428*'Help-list'!$V$12,IF($B429=Statistika!$F$70,'Help-list'!$BH428*'Help-list'!$V$13,""))))))))</f>
        <v/>
      </c>
      <c r="W429" s="566"/>
      <c r="X429" s="567"/>
      <c r="Y429" s="567"/>
      <c r="Z429" s="567"/>
      <c r="AA429" s="567"/>
      <c r="AB429" s="567"/>
      <c r="AC429" s="567"/>
      <c r="AD429" s="567"/>
      <c r="AE429" s="347"/>
      <c r="AF429" s="568"/>
    </row>
    <row r="430" spans="1:32">
      <c r="A430" s="38"/>
      <c r="B430" s="10"/>
      <c r="C430" s="555"/>
      <c r="D430" s="556"/>
      <c r="E430" s="555"/>
      <c r="F430" s="28"/>
      <c r="G430" s="557" t="str">
        <f t="shared" si="16"/>
        <v/>
      </c>
      <c r="H430" s="558"/>
      <c r="I430" s="542"/>
      <c r="J430" s="10"/>
      <c r="K430" s="559"/>
      <c r="L430" s="559"/>
      <c r="M430" s="559"/>
      <c r="N430" s="560" t="str">
        <f>IF($B430=Statistika!$F$63,'Help-list'!$BD429*'Help-list'!$V$6,IF($B430=Statistika!$F$64,'Help-list'!$BD429*'Help-list'!$V$7,IF($B430=Statistika!$F$65,'Help-list'!$BD429*'Help-list'!$V$8,IF($B430=Statistika!$F$66,'Help-list'!$BD429*'Help-list'!$V$9,IF($B430=Statistika!$F$67,'Help-list'!$BD429*'Help-list'!$V$10,IF($B430=Statistika!$F$68,'Help-list'!$BD429*'Help-list'!$V$11,IF($B430=Statistika!$F$69,'Help-list'!$BD429*'Help-list'!$V$12,IF($B430=Statistika!$F$70,'Help-list'!$BD429*'Help-list'!$V$13,""))))))))</f>
        <v/>
      </c>
      <c r="O430" s="559"/>
      <c r="P430" s="561" t="str">
        <f>IF($B430=Statistika!$F$63,'Help-list'!$BE429*'Help-list'!$V$6,IF($B430=Statistika!$F$64,'Help-list'!$BE429*'Help-list'!$V$7,IF($B430=Statistika!$F$65,'Help-list'!$BE429*'Help-list'!$V$8,IF($B430=Statistika!$F$66,'Help-list'!$BE429*'Help-list'!$V$9,IF($B430=Statistika!$F$67,'Help-list'!$BE429*'Help-list'!$V$10,IF($B430=Statistika!$F$68,'Help-list'!$BE429*'Help-list'!$V$11,IF($B430=Statistika!$F$69,'Help-list'!$BE429*'Help-list'!$V$12,IF($B430=Statistika!$F$70,'Help-list'!$BE429*'Help-list'!$V$13,""))))))))</f>
        <v/>
      </c>
      <c r="Q430" s="562" t="str">
        <f t="shared" si="15"/>
        <v/>
      </c>
      <c r="R430" s="563" t="str">
        <f>IF($B430=Statistika!$F$63,'Help-list'!$BF429*'Help-list'!$V$6,IF($B430=Statistika!$F$64,'Help-list'!$BF429*'Help-list'!$V$7,IF($B430=Statistika!$F$65,'Help-list'!$BF429*'Help-list'!$V$8,IF($B430=Statistika!$F$66,'Help-list'!$BF429*'Help-list'!$V$9,IF($B430=Statistika!$F$67,'Help-list'!$BF429*'Help-list'!$V$10,IF($B430=Statistika!$F$68,'Help-list'!$BF429*'Help-list'!$V$11,IF($B430=Statistika!$F$69,'Help-list'!$BF429*'Help-list'!$V$12,IF($B430=Statistika!$F$70,'Help-list'!$BF429*'Help-list'!$V$13,""))))))))</f>
        <v/>
      </c>
      <c r="S430" s="564"/>
      <c r="T430" s="565" t="str">
        <f>IF($B430=Statistika!$F$63,'Help-list'!$BG429*'Help-list'!$V$6,IF($B430=Statistika!$F$64,'Help-list'!$BG429*'Help-list'!$V$7,IF($B430=Statistika!$F$65,'Help-list'!$BG429*'Help-list'!$V$8,IF($B430=Statistika!$F$66,'Help-list'!$BG429*'Help-list'!$V$9,IF($B430=Statistika!$F$67,'Help-list'!$BG429*'Help-list'!$V$10,IF($B430=Statistika!$F$68,'Help-list'!$BG429*'Help-list'!$V$11,IF($B430=Statistika!$F$69,'Help-list'!$BG429*'Help-list'!$V$12,IF($B430=Statistika!$F$70,'Help-list'!$BG429*'Help-list'!$V$13,""))))))))</f>
        <v/>
      </c>
      <c r="U430" s="564"/>
      <c r="V430" s="565" t="str">
        <f>IF($B430=Statistika!$F$63,'Help-list'!$BH429*'Help-list'!$V$6,IF($B430=Statistika!$F$64,'Help-list'!$BH429*'Help-list'!$V$7,IF($B430=Statistika!$F$65,'Help-list'!$BH429*'Help-list'!$V$8,IF($B430=Statistika!$F$66,'Help-list'!$BH429*'Help-list'!$V$9,IF($B430=Statistika!$F$67,'Help-list'!$BH429*'Help-list'!$V$10,IF($B430=Statistika!$F$68,'Help-list'!$BH429*'Help-list'!$V$11,IF($B430=Statistika!$F$69,'Help-list'!$BH429*'Help-list'!$V$12,IF($B430=Statistika!$F$70,'Help-list'!$BH429*'Help-list'!$V$13,""))))))))</f>
        <v/>
      </c>
      <c r="W430" s="566"/>
      <c r="X430" s="567"/>
      <c r="Y430" s="567"/>
      <c r="Z430" s="567"/>
      <c r="AA430" s="567"/>
      <c r="AB430" s="567"/>
      <c r="AC430" s="567"/>
      <c r="AD430" s="567"/>
      <c r="AE430" s="347"/>
      <c r="AF430" s="568"/>
    </row>
    <row r="431" spans="1:32">
      <c r="A431" s="38"/>
      <c r="B431" s="10"/>
      <c r="C431" s="555"/>
      <c r="D431" s="556"/>
      <c r="E431" s="555"/>
      <c r="F431" s="28"/>
      <c r="G431" s="557" t="str">
        <f t="shared" si="16"/>
        <v/>
      </c>
      <c r="H431" s="558"/>
      <c r="I431" s="542"/>
      <c r="J431" s="10"/>
      <c r="K431" s="559"/>
      <c r="L431" s="559"/>
      <c r="M431" s="559"/>
      <c r="N431" s="560" t="str">
        <f>IF($B431=Statistika!$F$63,'Help-list'!$BD430*'Help-list'!$V$6,IF($B431=Statistika!$F$64,'Help-list'!$BD430*'Help-list'!$V$7,IF($B431=Statistika!$F$65,'Help-list'!$BD430*'Help-list'!$V$8,IF($B431=Statistika!$F$66,'Help-list'!$BD430*'Help-list'!$V$9,IF($B431=Statistika!$F$67,'Help-list'!$BD430*'Help-list'!$V$10,IF($B431=Statistika!$F$68,'Help-list'!$BD430*'Help-list'!$V$11,IF($B431=Statistika!$F$69,'Help-list'!$BD430*'Help-list'!$V$12,IF($B431=Statistika!$F$70,'Help-list'!$BD430*'Help-list'!$V$13,""))))))))</f>
        <v/>
      </c>
      <c r="O431" s="559"/>
      <c r="P431" s="561" t="str">
        <f>IF($B431=Statistika!$F$63,'Help-list'!$BE430*'Help-list'!$V$6,IF($B431=Statistika!$F$64,'Help-list'!$BE430*'Help-list'!$V$7,IF($B431=Statistika!$F$65,'Help-list'!$BE430*'Help-list'!$V$8,IF($B431=Statistika!$F$66,'Help-list'!$BE430*'Help-list'!$V$9,IF($B431=Statistika!$F$67,'Help-list'!$BE430*'Help-list'!$V$10,IF($B431=Statistika!$F$68,'Help-list'!$BE430*'Help-list'!$V$11,IF($B431=Statistika!$F$69,'Help-list'!$BE430*'Help-list'!$V$12,IF($B431=Statistika!$F$70,'Help-list'!$BE430*'Help-list'!$V$13,""))))))))</f>
        <v/>
      </c>
      <c r="Q431" s="562" t="str">
        <f t="shared" si="15"/>
        <v/>
      </c>
      <c r="R431" s="563" t="str">
        <f>IF($B431=Statistika!$F$63,'Help-list'!$BF430*'Help-list'!$V$6,IF($B431=Statistika!$F$64,'Help-list'!$BF430*'Help-list'!$V$7,IF($B431=Statistika!$F$65,'Help-list'!$BF430*'Help-list'!$V$8,IF($B431=Statistika!$F$66,'Help-list'!$BF430*'Help-list'!$V$9,IF($B431=Statistika!$F$67,'Help-list'!$BF430*'Help-list'!$V$10,IF($B431=Statistika!$F$68,'Help-list'!$BF430*'Help-list'!$V$11,IF($B431=Statistika!$F$69,'Help-list'!$BF430*'Help-list'!$V$12,IF($B431=Statistika!$F$70,'Help-list'!$BF430*'Help-list'!$V$13,""))))))))</f>
        <v/>
      </c>
      <c r="S431" s="564"/>
      <c r="T431" s="565" t="str">
        <f>IF($B431=Statistika!$F$63,'Help-list'!$BG430*'Help-list'!$V$6,IF($B431=Statistika!$F$64,'Help-list'!$BG430*'Help-list'!$V$7,IF($B431=Statistika!$F$65,'Help-list'!$BG430*'Help-list'!$V$8,IF($B431=Statistika!$F$66,'Help-list'!$BG430*'Help-list'!$V$9,IF($B431=Statistika!$F$67,'Help-list'!$BG430*'Help-list'!$V$10,IF($B431=Statistika!$F$68,'Help-list'!$BG430*'Help-list'!$V$11,IF($B431=Statistika!$F$69,'Help-list'!$BG430*'Help-list'!$V$12,IF($B431=Statistika!$F$70,'Help-list'!$BG430*'Help-list'!$V$13,""))))))))</f>
        <v/>
      </c>
      <c r="U431" s="564"/>
      <c r="V431" s="565" t="str">
        <f>IF($B431=Statistika!$F$63,'Help-list'!$BH430*'Help-list'!$V$6,IF($B431=Statistika!$F$64,'Help-list'!$BH430*'Help-list'!$V$7,IF($B431=Statistika!$F$65,'Help-list'!$BH430*'Help-list'!$V$8,IF($B431=Statistika!$F$66,'Help-list'!$BH430*'Help-list'!$V$9,IF($B431=Statistika!$F$67,'Help-list'!$BH430*'Help-list'!$V$10,IF($B431=Statistika!$F$68,'Help-list'!$BH430*'Help-list'!$V$11,IF($B431=Statistika!$F$69,'Help-list'!$BH430*'Help-list'!$V$12,IF($B431=Statistika!$F$70,'Help-list'!$BH430*'Help-list'!$V$13,""))))))))</f>
        <v/>
      </c>
      <c r="W431" s="566"/>
      <c r="X431" s="567"/>
      <c r="Y431" s="567"/>
      <c r="Z431" s="567"/>
      <c r="AA431" s="567"/>
      <c r="AB431" s="567"/>
      <c r="AC431" s="567"/>
      <c r="AD431" s="567"/>
      <c r="AE431" s="347"/>
      <c r="AF431" s="568"/>
    </row>
    <row r="432" spans="1:32">
      <c r="A432" s="38"/>
      <c r="B432" s="10"/>
      <c r="C432" s="555"/>
      <c r="D432" s="556"/>
      <c r="E432" s="555"/>
      <c r="F432" s="28"/>
      <c r="G432" s="557" t="str">
        <f t="shared" si="16"/>
        <v/>
      </c>
      <c r="H432" s="558"/>
      <c r="I432" s="542"/>
      <c r="J432" s="10"/>
      <c r="K432" s="559"/>
      <c r="L432" s="559"/>
      <c r="M432" s="559"/>
      <c r="N432" s="560" t="str">
        <f>IF($B432=Statistika!$F$63,'Help-list'!$BD431*'Help-list'!$V$6,IF($B432=Statistika!$F$64,'Help-list'!$BD431*'Help-list'!$V$7,IF($B432=Statistika!$F$65,'Help-list'!$BD431*'Help-list'!$V$8,IF($B432=Statistika!$F$66,'Help-list'!$BD431*'Help-list'!$V$9,IF($B432=Statistika!$F$67,'Help-list'!$BD431*'Help-list'!$V$10,IF($B432=Statistika!$F$68,'Help-list'!$BD431*'Help-list'!$V$11,IF($B432=Statistika!$F$69,'Help-list'!$BD431*'Help-list'!$V$12,IF($B432=Statistika!$F$70,'Help-list'!$BD431*'Help-list'!$V$13,""))))))))</f>
        <v/>
      </c>
      <c r="O432" s="559"/>
      <c r="P432" s="561" t="str">
        <f>IF($B432=Statistika!$F$63,'Help-list'!$BE431*'Help-list'!$V$6,IF($B432=Statistika!$F$64,'Help-list'!$BE431*'Help-list'!$V$7,IF($B432=Statistika!$F$65,'Help-list'!$BE431*'Help-list'!$V$8,IF($B432=Statistika!$F$66,'Help-list'!$BE431*'Help-list'!$V$9,IF($B432=Statistika!$F$67,'Help-list'!$BE431*'Help-list'!$V$10,IF($B432=Statistika!$F$68,'Help-list'!$BE431*'Help-list'!$V$11,IF($B432=Statistika!$F$69,'Help-list'!$BE431*'Help-list'!$V$12,IF($B432=Statistika!$F$70,'Help-list'!$BE431*'Help-list'!$V$13,""))))))))</f>
        <v/>
      </c>
      <c r="Q432" s="562" t="str">
        <f t="shared" si="15"/>
        <v/>
      </c>
      <c r="R432" s="563" t="str">
        <f>IF($B432=Statistika!$F$63,'Help-list'!$BF431*'Help-list'!$V$6,IF($B432=Statistika!$F$64,'Help-list'!$BF431*'Help-list'!$V$7,IF($B432=Statistika!$F$65,'Help-list'!$BF431*'Help-list'!$V$8,IF($B432=Statistika!$F$66,'Help-list'!$BF431*'Help-list'!$V$9,IF($B432=Statistika!$F$67,'Help-list'!$BF431*'Help-list'!$V$10,IF($B432=Statistika!$F$68,'Help-list'!$BF431*'Help-list'!$V$11,IF($B432=Statistika!$F$69,'Help-list'!$BF431*'Help-list'!$V$12,IF($B432=Statistika!$F$70,'Help-list'!$BF431*'Help-list'!$V$13,""))))))))</f>
        <v/>
      </c>
      <c r="S432" s="564"/>
      <c r="T432" s="565" t="str">
        <f>IF($B432=Statistika!$F$63,'Help-list'!$BG431*'Help-list'!$V$6,IF($B432=Statistika!$F$64,'Help-list'!$BG431*'Help-list'!$V$7,IF($B432=Statistika!$F$65,'Help-list'!$BG431*'Help-list'!$V$8,IF($B432=Statistika!$F$66,'Help-list'!$BG431*'Help-list'!$V$9,IF($B432=Statistika!$F$67,'Help-list'!$BG431*'Help-list'!$V$10,IF($B432=Statistika!$F$68,'Help-list'!$BG431*'Help-list'!$V$11,IF($B432=Statistika!$F$69,'Help-list'!$BG431*'Help-list'!$V$12,IF($B432=Statistika!$F$70,'Help-list'!$BG431*'Help-list'!$V$13,""))))))))</f>
        <v/>
      </c>
      <c r="U432" s="564"/>
      <c r="V432" s="565" t="str">
        <f>IF($B432=Statistika!$F$63,'Help-list'!$BH431*'Help-list'!$V$6,IF($B432=Statistika!$F$64,'Help-list'!$BH431*'Help-list'!$V$7,IF($B432=Statistika!$F$65,'Help-list'!$BH431*'Help-list'!$V$8,IF($B432=Statistika!$F$66,'Help-list'!$BH431*'Help-list'!$V$9,IF($B432=Statistika!$F$67,'Help-list'!$BH431*'Help-list'!$V$10,IF($B432=Statistika!$F$68,'Help-list'!$BH431*'Help-list'!$V$11,IF($B432=Statistika!$F$69,'Help-list'!$BH431*'Help-list'!$V$12,IF($B432=Statistika!$F$70,'Help-list'!$BH431*'Help-list'!$V$13,""))))))))</f>
        <v/>
      </c>
      <c r="W432" s="566"/>
      <c r="X432" s="567"/>
      <c r="Y432" s="567"/>
      <c r="Z432" s="567"/>
      <c r="AA432" s="567"/>
      <c r="AB432" s="567"/>
      <c r="AC432" s="567"/>
      <c r="AD432" s="567"/>
      <c r="AE432" s="347"/>
      <c r="AF432" s="568"/>
    </row>
    <row r="433" spans="1:32">
      <c r="A433" s="38"/>
      <c r="B433" s="10"/>
      <c r="C433" s="555"/>
      <c r="D433" s="556"/>
      <c r="E433" s="555"/>
      <c r="F433" s="28"/>
      <c r="G433" s="557" t="str">
        <f t="shared" si="16"/>
        <v/>
      </c>
      <c r="H433" s="558"/>
      <c r="I433" s="542"/>
      <c r="J433" s="10"/>
      <c r="K433" s="559"/>
      <c r="L433" s="559"/>
      <c r="M433" s="559"/>
      <c r="N433" s="560" t="str">
        <f>IF($B433=Statistika!$F$63,'Help-list'!$BD432*'Help-list'!$V$6,IF($B433=Statistika!$F$64,'Help-list'!$BD432*'Help-list'!$V$7,IF($B433=Statistika!$F$65,'Help-list'!$BD432*'Help-list'!$V$8,IF($B433=Statistika!$F$66,'Help-list'!$BD432*'Help-list'!$V$9,IF($B433=Statistika!$F$67,'Help-list'!$BD432*'Help-list'!$V$10,IF($B433=Statistika!$F$68,'Help-list'!$BD432*'Help-list'!$V$11,IF($B433=Statistika!$F$69,'Help-list'!$BD432*'Help-list'!$V$12,IF($B433=Statistika!$F$70,'Help-list'!$BD432*'Help-list'!$V$13,""))))))))</f>
        <v/>
      </c>
      <c r="O433" s="559"/>
      <c r="P433" s="561" t="str">
        <f>IF($B433=Statistika!$F$63,'Help-list'!$BE432*'Help-list'!$V$6,IF($B433=Statistika!$F$64,'Help-list'!$BE432*'Help-list'!$V$7,IF($B433=Statistika!$F$65,'Help-list'!$BE432*'Help-list'!$V$8,IF($B433=Statistika!$F$66,'Help-list'!$BE432*'Help-list'!$V$9,IF($B433=Statistika!$F$67,'Help-list'!$BE432*'Help-list'!$V$10,IF($B433=Statistika!$F$68,'Help-list'!$BE432*'Help-list'!$V$11,IF($B433=Statistika!$F$69,'Help-list'!$BE432*'Help-list'!$V$12,IF($B433=Statistika!$F$70,'Help-list'!$BE432*'Help-list'!$V$13,""))))))))</f>
        <v/>
      </c>
      <c r="Q433" s="562" t="str">
        <f t="shared" si="15"/>
        <v/>
      </c>
      <c r="R433" s="563" t="str">
        <f>IF($B433=Statistika!$F$63,'Help-list'!$BF432*'Help-list'!$V$6,IF($B433=Statistika!$F$64,'Help-list'!$BF432*'Help-list'!$V$7,IF($B433=Statistika!$F$65,'Help-list'!$BF432*'Help-list'!$V$8,IF($B433=Statistika!$F$66,'Help-list'!$BF432*'Help-list'!$V$9,IF($B433=Statistika!$F$67,'Help-list'!$BF432*'Help-list'!$V$10,IF($B433=Statistika!$F$68,'Help-list'!$BF432*'Help-list'!$V$11,IF($B433=Statistika!$F$69,'Help-list'!$BF432*'Help-list'!$V$12,IF($B433=Statistika!$F$70,'Help-list'!$BF432*'Help-list'!$V$13,""))))))))</f>
        <v/>
      </c>
      <c r="S433" s="564"/>
      <c r="T433" s="565" t="str">
        <f>IF($B433=Statistika!$F$63,'Help-list'!$BG432*'Help-list'!$V$6,IF($B433=Statistika!$F$64,'Help-list'!$BG432*'Help-list'!$V$7,IF($B433=Statistika!$F$65,'Help-list'!$BG432*'Help-list'!$V$8,IF($B433=Statistika!$F$66,'Help-list'!$BG432*'Help-list'!$V$9,IF($B433=Statistika!$F$67,'Help-list'!$BG432*'Help-list'!$V$10,IF($B433=Statistika!$F$68,'Help-list'!$BG432*'Help-list'!$V$11,IF($B433=Statistika!$F$69,'Help-list'!$BG432*'Help-list'!$V$12,IF($B433=Statistika!$F$70,'Help-list'!$BG432*'Help-list'!$V$13,""))))))))</f>
        <v/>
      </c>
      <c r="U433" s="564"/>
      <c r="V433" s="565" t="str">
        <f>IF($B433=Statistika!$F$63,'Help-list'!$BH432*'Help-list'!$V$6,IF($B433=Statistika!$F$64,'Help-list'!$BH432*'Help-list'!$V$7,IF($B433=Statistika!$F$65,'Help-list'!$BH432*'Help-list'!$V$8,IF($B433=Statistika!$F$66,'Help-list'!$BH432*'Help-list'!$V$9,IF($B433=Statistika!$F$67,'Help-list'!$BH432*'Help-list'!$V$10,IF($B433=Statistika!$F$68,'Help-list'!$BH432*'Help-list'!$V$11,IF($B433=Statistika!$F$69,'Help-list'!$BH432*'Help-list'!$V$12,IF($B433=Statistika!$F$70,'Help-list'!$BH432*'Help-list'!$V$13,""))))))))</f>
        <v/>
      </c>
      <c r="W433" s="566"/>
      <c r="X433" s="567"/>
      <c r="Y433" s="567"/>
      <c r="Z433" s="567"/>
      <c r="AA433" s="567"/>
      <c r="AB433" s="567"/>
      <c r="AC433" s="567"/>
      <c r="AD433" s="567"/>
      <c r="AE433" s="347"/>
      <c r="AF433" s="568"/>
    </row>
    <row r="434" spans="1:32">
      <c r="A434" s="38"/>
      <c r="B434" s="10"/>
      <c r="C434" s="555"/>
      <c r="D434" s="556"/>
      <c r="E434" s="555"/>
      <c r="F434" s="28"/>
      <c r="G434" s="557" t="str">
        <f t="shared" si="16"/>
        <v/>
      </c>
      <c r="H434" s="558"/>
      <c r="I434" s="542"/>
      <c r="J434" s="10"/>
      <c r="K434" s="559"/>
      <c r="L434" s="559"/>
      <c r="M434" s="559"/>
      <c r="N434" s="560" t="str">
        <f>IF($B434=Statistika!$F$63,'Help-list'!$BD433*'Help-list'!$V$6,IF($B434=Statistika!$F$64,'Help-list'!$BD433*'Help-list'!$V$7,IF($B434=Statistika!$F$65,'Help-list'!$BD433*'Help-list'!$V$8,IF($B434=Statistika!$F$66,'Help-list'!$BD433*'Help-list'!$V$9,IF($B434=Statistika!$F$67,'Help-list'!$BD433*'Help-list'!$V$10,IF($B434=Statistika!$F$68,'Help-list'!$BD433*'Help-list'!$V$11,IF($B434=Statistika!$F$69,'Help-list'!$BD433*'Help-list'!$V$12,IF($B434=Statistika!$F$70,'Help-list'!$BD433*'Help-list'!$V$13,""))))))))</f>
        <v/>
      </c>
      <c r="O434" s="559"/>
      <c r="P434" s="561" t="str">
        <f>IF($B434=Statistika!$F$63,'Help-list'!$BE433*'Help-list'!$V$6,IF($B434=Statistika!$F$64,'Help-list'!$BE433*'Help-list'!$V$7,IF($B434=Statistika!$F$65,'Help-list'!$BE433*'Help-list'!$V$8,IF($B434=Statistika!$F$66,'Help-list'!$BE433*'Help-list'!$V$9,IF($B434=Statistika!$F$67,'Help-list'!$BE433*'Help-list'!$V$10,IF($B434=Statistika!$F$68,'Help-list'!$BE433*'Help-list'!$V$11,IF($B434=Statistika!$F$69,'Help-list'!$BE433*'Help-list'!$V$12,IF($B434=Statistika!$F$70,'Help-list'!$BE433*'Help-list'!$V$13,""))))))))</f>
        <v/>
      </c>
      <c r="Q434" s="562" t="str">
        <f t="shared" si="15"/>
        <v/>
      </c>
      <c r="R434" s="563" t="str">
        <f>IF($B434=Statistika!$F$63,'Help-list'!$BF433*'Help-list'!$V$6,IF($B434=Statistika!$F$64,'Help-list'!$BF433*'Help-list'!$V$7,IF($B434=Statistika!$F$65,'Help-list'!$BF433*'Help-list'!$V$8,IF($B434=Statistika!$F$66,'Help-list'!$BF433*'Help-list'!$V$9,IF($B434=Statistika!$F$67,'Help-list'!$BF433*'Help-list'!$V$10,IF($B434=Statistika!$F$68,'Help-list'!$BF433*'Help-list'!$V$11,IF($B434=Statistika!$F$69,'Help-list'!$BF433*'Help-list'!$V$12,IF($B434=Statistika!$F$70,'Help-list'!$BF433*'Help-list'!$V$13,""))))))))</f>
        <v/>
      </c>
      <c r="S434" s="564"/>
      <c r="T434" s="565" t="str">
        <f>IF($B434=Statistika!$F$63,'Help-list'!$BG433*'Help-list'!$V$6,IF($B434=Statistika!$F$64,'Help-list'!$BG433*'Help-list'!$V$7,IF($B434=Statistika!$F$65,'Help-list'!$BG433*'Help-list'!$V$8,IF($B434=Statistika!$F$66,'Help-list'!$BG433*'Help-list'!$V$9,IF($B434=Statistika!$F$67,'Help-list'!$BG433*'Help-list'!$V$10,IF($B434=Statistika!$F$68,'Help-list'!$BG433*'Help-list'!$V$11,IF($B434=Statistika!$F$69,'Help-list'!$BG433*'Help-list'!$V$12,IF($B434=Statistika!$F$70,'Help-list'!$BG433*'Help-list'!$V$13,""))))))))</f>
        <v/>
      </c>
      <c r="U434" s="564"/>
      <c r="V434" s="565" t="str">
        <f>IF($B434=Statistika!$F$63,'Help-list'!$BH433*'Help-list'!$V$6,IF($B434=Statistika!$F$64,'Help-list'!$BH433*'Help-list'!$V$7,IF($B434=Statistika!$F$65,'Help-list'!$BH433*'Help-list'!$V$8,IF($B434=Statistika!$F$66,'Help-list'!$BH433*'Help-list'!$V$9,IF($B434=Statistika!$F$67,'Help-list'!$BH433*'Help-list'!$V$10,IF($B434=Statistika!$F$68,'Help-list'!$BH433*'Help-list'!$V$11,IF($B434=Statistika!$F$69,'Help-list'!$BH433*'Help-list'!$V$12,IF($B434=Statistika!$F$70,'Help-list'!$BH433*'Help-list'!$V$13,""))))))))</f>
        <v/>
      </c>
      <c r="W434" s="566"/>
      <c r="X434" s="567"/>
      <c r="Y434" s="567"/>
      <c r="Z434" s="567"/>
      <c r="AA434" s="567"/>
      <c r="AB434" s="567"/>
      <c r="AC434" s="567"/>
      <c r="AD434" s="567"/>
      <c r="AE434" s="347"/>
      <c r="AF434" s="568"/>
    </row>
    <row r="435" spans="1:32">
      <c r="A435" s="38"/>
      <c r="B435" s="10"/>
      <c r="C435" s="555"/>
      <c r="D435" s="556"/>
      <c r="E435" s="555"/>
      <c r="F435" s="28"/>
      <c r="G435" s="557" t="str">
        <f t="shared" si="16"/>
        <v/>
      </c>
      <c r="H435" s="558"/>
      <c r="I435" s="542"/>
      <c r="J435" s="10"/>
      <c r="K435" s="559"/>
      <c r="L435" s="559"/>
      <c r="M435" s="559"/>
      <c r="N435" s="560" t="str">
        <f>IF($B435=Statistika!$F$63,'Help-list'!$BD434*'Help-list'!$V$6,IF($B435=Statistika!$F$64,'Help-list'!$BD434*'Help-list'!$V$7,IF($B435=Statistika!$F$65,'Help-list'!$BD434*'Help-list'!$V$8,IF($B435=Statistika!$F$66,'Help-list'!$BD434*'Help-list'!$V$9,IF($B435=Statistika!$F$67,'Help-list'!$BD434*'Help-list'!$V$10,IF($B435=Statistika!$F$68,'Help-list'!$BD434*'Help-list'!$V$11,IF($B435=Statistika!$F$69,'Help-list'!$BD434*'Help-list'!$V$12,IF($B435=Statistika!$F$70,'Help-list'!$BD434*'Help-list'!$V$13,""))))))))</f>
        <v/>
      </c>
      <c r="O435" s="559"/>
      <c r="P435" s="561" t="str">
        <f>IF($B435=Statistika!$F$63,'Help-list'!$BE434*'Help-list'!$V$6,IF($B435=Statistika!$F$64,'Help-list'!$BE434*'Help-list'!$V$7,IF($B435=Statistika!$F$65,'Help-list'!$BE434*'Help-list'!$V$8,IF($B435=Statistika!$F$66,'Help-list'!$BE434*'Help-list'!$V$9,IF($B435=Statistika!$F$67,'Help-list'!$BE434*'Help-list'!$V$10,IF($B435=Statistika!$F$68,'Help-list'!$BE434*'Help-list'!$V$11,IF($B435=Statistika!$F$69,'Help-list'!$BE434*'Help-list'!$V$12,IF($B435=Statistika!$F$70,'Help-list'!$BE434*'Help-list'!$V$13,""))))))))</f>
        <v/>
      </c>
      <c r="Q435" s="562" t="str">
        <f t="shared" si="15"/>
        <v/>
      </c>
      <c r="R435" s="563" t="str">
        <f>IF($B435=Statistika!$F$63,'Help-list'!$BF434*'Help-list'!$V$6,IF($B435=Statistika!$F$64,'Help-list'!$BF434*'Help-list'!$V$7,IF($B435=Statistika!$F$65,'Help-list'!$BF434*'Help-list'!$V$8,IF($B435=Statistika!$F$66,'Help-list'!$BF434*'Help-list'!$V$9,IF($B435=Statistika!$F$67,'Help-list'!$BF434*'Help-list'!$V$10,IF($B435=Statistika!$F$68,'Help-list'!$BF434*'Help-list'!$V$11,IF($B435=Statistika!$F$69,'Help-list'!$BF434*'Help-list'!$V$12,IF($B435=Statistika!$F$70,'Help-list'!$BF434*'Help-list'!$V$13,""))))))))</f>
        <v/>
      </c>
      <c r="S435" s="564"/>
      <c r="T435" s="565" t="str">
        <f>IF($B435=Statistika!$F$63,'Help-list'!$BG434*'Help-list'!$V$6,IF($B435=Statistika!$F$64,'Help-list'!$BG434*'Help-list'!$V$7,IF($B435=Statistika!$F$65,'Help-list'!$BG434*'Help-list'!$V$8,IF($B435=Statistika!$F$66,'Help-list'!$BG434*'Help-list'!$V$9,IF($B435=Statistika!$F$67,'Help-list'!$BG434*'Help-list'!$V$10,IF($B435=Statistika!$F$68,'Help-list'!$BG434*'Help-list'!$V$11,IF($B435=Statistika!$F$69,'Help-list'!$BG434*'Help-list'!$V$12,IF($B435=Statistika!$F$70,'Help-list'!$BG434*'Help-list'!$V$13,""))))))))</f>
        <v/>
      </c>
      <c r="U435" s="564"/>
      <c r="V435" s="565" t="str">
        <f>IF($B435=Statistika!$F$63,'Help-list'!$BH434*'Help-list'!$V$6,IF($B435=Statistika!$F$64,'Help-list'!$BH434*'Help-list'!$V$7,IF($B435=Statistika!$F$65,'Help-list'!$BH434*'Help-list'!$V$8,IF($B435=Statistika!$F$66,'Help-list'!$BH434*'Help-list'!$V$9,IF($B435=Statistika!$F$67,'Help-list'!$BH434*'Help-list'!$V$10,IF($B435=Statistika!$F$68,'Help-list'!$BH434*'Help-list'!$V$11,IF($B435=Statistika!$F$69,'Help-list'!$BH434*'Help-list'!$V$12,IF($B435=Statistika!$F$70,'Help-list'!$BH434*'Help-list'!$V$13,""))))))))</f>
        <v/>
      </c>
      <c r="W435" s="566"/>
      <c r="X435" s="567"/>
      <c r="Y435" s="567"/>
      <c r="Z435" s="567"/>
      <c r="AA435" s="567"/>
      <c r="AB435" s="567"/>
      <c r="AC435" s="567"/>
      <c r="AD435" s="567"/>
      <c r="AE435" s="347"/>
      <c r="AF435" s="568"/>
    </row>
    <row r="436" spans="1:32">
      <c r="A436" s="38"/>
      <c r="B436" s="10"/>
      <c r="C436" s="555"/>
      <c r="D436" s="556"/>
      <c r="E436" s="555"/>
      <c r="F436" s="28"/>
      <c r="G436" s="557" t="str">
        <f t="shared" si="16"/>
        <v/>
      </c>
      <c r="H436" s="558"/>
      <c r="I436" s="542"/>
      <c r="J436" s="10"/>
      <c r="K436" s="559"/>
      <c r="L436" s="559"/>
      <c r="M436" s="559"/>
      <c r="N436" s="560" t="str">
        <f>IF($B436=Statistika!$F$63,'Help-list'!$BD435*'Help-list'!$V$6,IF($B436=Statistika!$F$64,'Help-list'!$BD435*'Help-list'!$V$7,IF($B436=Statistika!$F$65,'Help-list'!$BD435*'Help-list'!$V$8,IF($B436=Statistika!$F$66,'Help-list'!$BD435*'Help-list'!$V$9,IF($B436=Statistika!$F$67,'Help-list'!$BD435*'Help-list'!$V$10,IF($B436=Statistika!$F$68,'Help-list'!$BD435*'Help-list'!$V$11,IF($B436=Statistika!$F$69,'Help-list'!$BD435*'Help-list'!$V$12,IF($B436=Statistika!$F$70,'Help-list'!$BD435*'Help-list'!$V$13,""))))))))</f>
        <v/>
      </c>
      <c r="O436" s="559"/>
      <c r="P436" s="561" t="str">
        <f>IF($B436=Statistika!$F$63,'Help-list'!$BE435*'Help-list'!$V$6,IF($B436=Statistika!$F$64,'Help-list'!$BE435*'Help-list'!$V$7,IF($B436=Statistika!$F$65,'Help-list'!$BE435*'Help-list'!$V$8,IF($B436=Statistika!$F$66,'Help-list'!$BE435*'Help-list'!$V$9,IF($B436=Statistika!$F$67,'Help-list'!$BE435*'Help-list'!$V$10,IF($B436=Statistika!$F$68,'Help-list'!$BE435*'Help-list'!$V$11,IF($B436=Statistika!$F$69,'Help-list'!$BE435*'Help-list'!$V$12,IF($B436=Statistika!$F$70,'Help-list'!$BE435*'Help-list'!$V$13,""))))))))</f>
        <v/>
      </c>
      <c r="Q436" s="562" t="str">
        <f t="shared" si="15"/>
        <v/>
      </c>
      <c r="R436" s="563" t="str">
        <f>IF($B436=Statistika!$F$63,'Help-list'!$BF435*'Help-list'!$V$6,IF($B436=Statistika!$F$64,'Help-list'!$BF435*'Help-list'!$V$7,IF($B436=Statistika!$F$65,'Help-list'!$BF435*'Help-list'!$V$8,IF($B436=Statistika!$F$66,'Help-list'!$BF435*'Help-list'!$V$9,IF($B436=Statistika!$F$67,'Help-list'!$BF435*'Help-list'!$V$10,IF($B436=Statistika!$F$68,'Help-list'!$BF435*'Help-list'!$V$11,IF($B436=Statistika!$F$69,'Help-list'!$BF435*'Help-list'!$V$12,IF($B436=Statistika!$F$70,'Help-list'!$BF435*'Help-list'!$V$13,""))))))))</f>
        <v/>
      </c>
      <c r="S436" s="564"/>
      <c r="T436" s="565" t="str">
        <f>IF($B436=Statistika!$F$63,'Help-list'!$BG435*'Help-list'!$V$6,IF($B436=Statistika!$F$64,'Help-list'!$BG435*'Help-list'!$V$7,IF($B436=Statistika!$F$65,'Help-list'!$BG435*'Help-list'!$V$8,IF($B436=Statistika!$F$66,'Help-list'!$BG435*'Help-list'!$V$9,IF($B436=Statistika!$F$67,'Help-list'!$BG435*'Help-list'!$V$10,IF($B436=Statistika!$F$68,'Help-list'!$BG435*'Help-list'!$V$11,IF($B436=Statistika!$F$69,'Help-list'!$BG435*'Help-list'!$V$12,IF($B436=Statistika!$F$70,'Help-list'!$BG435*'Help-list'!$V$13,""))))))))</f>
        <v/>
      </c>
      <c r="U436" s="564"/>
      <c r="V436" s="565" t="str">
        <f>IF($B436=Statistika!$F$63,'Help-list'!$BH435*'Help-list'!$V$6,IF($B436=Statistika!$F$64,'Help-list'!$BH435*'Help-list'!$V$7,IF($B436=Statistika!$F$65,'Help-list'!$BH435*'Help-list'!$V$8,IF($B436=Statistika!$F$66,'Help-list'!$BH435*'Help-list'!$V$9,IF($B436=Statistika!$F$67,'Help-list'!$BH435*'Help-list'!$V$10,IF($B436=Statistika!$F$68,'Help-list'!$BH435*'Help-list'!$V$11,IF($B436=Statistika!$F$69,'Help-list'!$BH435*'Help-list'!$V$12,IF($B436=Statistika!$F$70,'Help-list'!$BH435*'Help-list'!$V$13,""))))))))</f>
        <v/>
      </c>
      <c r="W436" s="566"/>
      <c r="X436" s="567"/>
      <c r="Y436" s="567"/>
      <c r="Z436" s="567"/>
      <c r="AA436" s="567"/>
      <c r="AB436" s="567"/>
      <c r="AC436" s="567"/>
      <c r="AD436" s="567"/>
      <c r="AE436" s="347"/>
      <c r="AF436" s="568"/>
    </row>
    <row r="437" spans="1:32">
      <c r="A437" s="38"/>
      <c r="B437" s="10"/>
      <c r="C437" s="555"/>
      <c r="D437" s="556"/>
      <c r="E437" s="555"/>
      <c r="F437" s="28"/>
      <c r="G437" s="557" t="str">
        <f t="shared" si="16"/>
        <v/>
      </c>
      <c r="H437" s="558"/>
      <c r="I437" s="542"/>
      <c r="J437" s="10"/>
      <c r="K437" s="559"/>
      <c r="L437" s="559"/>
      <c r="M437" s="559"/>
      <c r="N437" s="560" t="str">
        <f>IF($B437=Statistika!$F$63,'Help-list'!$BD436*'Help-list'!$V$6,IF($B437=Statistika!$F$64,'Help-list'!$BD436*'Help-list'!$V$7,IF($B437=Statistika!$F$65,'Help-list'!$BD436*'Help-list'!$V$8,IF($B437=Statistika!$F$66,'Help-list'!$BD436*'Help-list'!$V$9,IF($B437=Statistika!$F$67,'Help-list'!$BD436*'Help-list'!$V$10,IF($B437=Statistika!$F$68,'Help-list'!$BD436*'Help-list'!$V$11,IF($B437=Statistika!$F$69,'Help-list'!$BD436*'Help-list'!$V$12,IF($B437=Statistika!$F$70,'Help-list'!$BD436*'Help-list'!$V$13,""))))))))</f>
        <v/>
      </c>
      <c r="O437" s="559"/>
      <c r="P437" s="561" t="str">
        <f>IF($B437=Statistika!$F$63,'Help-list'!$BE436*'Help-list'!$V$6,IF($B437=Statistika!$F$64,'Help-list'!$BE436*'Help-list'!$V$7,IF($B437=Statistika!$F$65,'Help-list'!$BE436*'Help-list'!$V$8,IF($B437=Statistika!$F$66,'Help-list'!$BE436*'Help-list'!$V$9,IF($B437=Statistika!$F$67,'Help-list'!$BE436*'Help-list'!$V$10,IF($B437=Statistika!$F$68,'Help-list'!$BE436*'Help-list'!$V$11,IF($B437=Statistika!$F$69,'Help-list'!$BE436*'Help-list'!$V$12,IF($B437=Statistika!$F$70,'Help-list'!$BE436*'Help-list'!$V$13,""))))))))</f>
        <v/>
      </c>
      <c r="Q437" s="562" t="str">
        <f t="shared" si="15"/>
        <v/>
      </c>
      <c r="R437" s="563" t="str">
        <f>IF($B437=Statistika!$F$63,'Help-list'!$BF436*'Help-list'!$V$6,IF($B437=Statistika!$F$64,'Help-list'!$BF436*'Help-list'!$V$7,IF($B437=Statistika!$F$65,'Help-list'!$BF436*'Help-list'!$V$8,IF($B437=Statistika!$F$66,'Help-list'!$BF436*'Help-list'!$V$9,IF($B437=Statistika!$F$67,'Help-list'!$BF436*'Help-list'!$V$10,IF($B437=Statistika!$F$68,'Help-list'!$BF436*'Help-list'!$V$11,IF($B437=Statistika!$F$69,'Help-list'!$BF436*'Help-list'!$V$12,IF($B437=Statistika!$F$70,'Help-list'!$BF436*'Help-list'!$V$13,""))))))))</f>
        <v/>
      </c>
      <c r="S437" s="564"/>
      <c r="T437" s="565" t="str">
        <f>IF($B437=Statistika!$F$63,'Help-list'!$BG436*'Help-list'!$V$6,IF($B437=Statistika!$F$64,'Help-list'!$BG436*'Help-list'!$V$7,IF($B437=Statistika!$F$65,'Help-list'!$BG436*'Help-list'!$V$8,IF($B437=Statistika!$F$66,'Help-list'!$BG436*'Help-list'!$V$9,IF($B437=Statistika!$F$67,'Help-list'!$BG436*'Help-list'!$V$10,IF($B437=Statistika!$F$68,'Help-list'!$BG436*'Help-list'!$V$11,IF($B437=Statistika!$F$69,'Help-list'!$BG436*'Help-list'!$V$12,IF($B437=Statistika!$F$70,'Help-list'!$BG436*'Help-list'!$V$13,""))))))))</f>
        <v/>
      </c>
      <c r="U437" s="564"/>
      <c r="V437" s="565" t="str">
        <f>IF($B437=Statistika!$F$63,'Help-list'!$BH436*'Help-list'!$V$6,IF($B437=Statistika!$F$64,'Help-list'!$BH436*'Help-list'!$V$7,IF($B437=Statistika!$F$65,'Help-list'!$BH436*'Help-list'!$V$8,IF($B437=Statistika!$F$66,'Help-list'!$BH436*'Help-list'!$V$9,IF($B437=Statistika!$F$67,'Help-list'!$BH436*'Help-list'!$V$10,IF($B437=Statistika!$F$68,'Help-list'!$BH436*'Help-list'!$V$11,IF($B437=Statistika!$F$69,'Help-list'!$BH436*'Help-list'!$V$12,IF($B437=Statistika!$F$70,'Help-list'!$BH436*'Help-list'!$V$13,""))))))))</f>
        <v/>
      </c>
      <c r="W437" s="566"/>
      <c r="X437" s="567"/>
      <c r="Y437" s="567"/>
      <c r="Z437" s="567"/>
      <c r="AA437" s="567"/>
      <c r="AB437" s="567"/>
      <c r="AC437" s="567"/>
      <c r="AD437" s="567"/>
      <c r="AE437" s="347"/>
      <c r="AF437" s="568"/>
    </row>
    <row r="438" spans="1:32">
      <c r="A438" s="38"/>
      <c r="B438" s="10"/>
      <c r="C438" s="555"/>
      <c r="D438" s="556"/>
      <c r="E438" s="555"/>
      <c r="F438" s="28"/>
      <c r="G438" s="557" t="str">
        <f t="shared" si="16"/>
        <v/>
      </c>
      <c r="H438" s="558"/>
      <c r="I438" s="542"/>
      <c r="J438" s="10"/>
      <c r="K438" s="559"/>
      <c r="L438" s="559"/>
      <c r="M438" s="559"/>
      <c r="N438" s="560" t="str">
        <f>IF($B438=Statistika!$F$63,'Help-list'!$BD437*'Help-list'!$V$6,IF($B438=Statistika!$F$64,'Help-list'!$BD437*'Help-list'!$V$7,IF($B438=Statistika!$F$65,'Help-list'!$BD437*'Help-list'!$V$8,IF($B438=Statistika!$F$66,'Help-list'!$BD437*'Help-list'!$V$9,IF($B438=Statistika!$F$67,'Help-list'!$BD437*'Help-list'!$V$10,IF($B438=Statistika!$F$68,'Help-list'!$BD437*'Help-list'!$V$11,IF($B438=Statistika!$F$69,'Help-list'!$BD437*'Help-list'!$V$12,IF($B438=Statistika!$F$70,'Help-list'!$BD437*'Help-list'!$V$13,""))))))))</f>
        <v/>
      </c>
      <c r="O438" s="559"/>
      <c r="P438" s="561" t="str">
        <f>IF($B438=Statistika!$F$63,'Help-list'!$BE437*'Help-list'!$V$6,IF($B438=Statistika!$F$64,'Help-list'!$BE437*'Help-list'!$V$7,IF($B438=Statistika!$F$65,'Help-list'!$BE437*'Help-list'!$V$8,IF($B438=Statistika!$F$66,'Help-list'!$BE437*'Help-list'!$V$9,IF($B438=Statistika!$F$67,'Help-list'!$BE437*'Help-list'!$V$10,IF($B438=Statistika!$F$68,'Help-list'!$BE437*'Help-list'!$V$11,IF($B438=Statistika!$F$69,'Help-list'!$BE437*'Help-list'!$V$12,IF($B438=Statistika!$F$70,'Help-list'!$BE437*'Help-list'!$V$13,""))))))))</f>
        <v/>
      </c>
      <c r="Q438" s="562" t="str">
        <f t="shared" si="15"/>
        <v/>
      </c>
      <c r="R438" s="563" t="str">
        <f>IF($B438=Statistika!$F$63,'Help-list'!$BF437*'Help-list'!$V$6,IF($B438=Statistika!$F$64,'Help-list'!$BF437*'Help-list'!$V$7,IF($B438=Statistika!$F$65,'Help-list'!$BF437*'Help-list'!$V$8,IF($B438=Statistika!$F$66,'Help-list'!$BF437*'Help-list'!$V$9,IF($B438=Statistika!$F$67,'Help-list'!$BF437*'Help-list'!$V$10,IF($B438=Statistika!$F$68,'Help-list'!$BF437*'Help-list'!$V$11,IF($B438=Statistika!$F$69,'Help-list'!$BF437*'Help-list'!$V$12,IF($B438=Statistika!$F$70,'Help-list'!$BF437*'Help-list'!$V$13,""))))))))</f>
        <v/>
      </c>
      <c r="S438" s="564"/>
      <c r="T438" s="565" t="str">
        <f>IF($B438=Statistika!$F$63,'Help-list'!$BG437*'Help-list'!$V$6,IF($B438=Statistika!$F$64,'Help-list'!$BG437*'Help-list'!$V$7,IF($B438=Statistika!$F$65,'Help-list'!$BG437*'Help-list'!$V$8,IF($B438=Statistika!$F$66,'Help-list'!$BG437*'Help-list'!$V$9,IF($B438=Statistika!$F$67,'Help-list'!$BG437*'Help-list'!$V$10,IF($B438=Statistika!$F$68,'Help-list'!$BG437*'Help-list'!$V$11,IF($B438=Statistika!$F$69,'Help-list'!$BG437*'Help-list'!$V$12,IF($B438=Statistika!$F$70,'Help-list'!$BG437*'Help-list'!$V$13,""))))))))</f>
        <v/>
      </c>
      <c r="U438" s="564"/>
      <c r="V438" s="565" t="str">
        <f>IF($B438=Statistika!$F$63,'Help-list'!$BH437*'Help-list'!$V$6,IF($B438=Statistika!$F$64,'Help-list'!$BH437*'Help-list'!$V$7,IF($B438=Statistika!$F$65,'Help-list'!$BH437*'Help-list'!$V$8,IF($B438=Statistika!$F$66,'Help-list'!$BH437*'Help-list'!$V$9,IF($B438=Statistika!$F$67,'Help-list'!$BH437*'Help-list'!$V$10,IF($B438=Statistika!$F$68,'Help-list'!$BH437*'Help-list'!$V$11,IF($B438=Statistika!$F$69,'Help-list'!$BH437*'Help-list'!$V$12,IF($B438=Statistika!$F$70,'Help-list'!$BH437*'Help-list'!$V$13,""))))))))</f>
        <v/>
      </c>
      <c r="W438" s="566"/>
      <c r="X438" s="567"/>
      <c r="Y438" s="567"/>
      <c r="Z438" s="567"/>
      <c r="AA438" s="567"/>
      <c r="AB438" s="567"/>
      <c r="AC438" s="567"/>
      <c r="AD438" s="567"/>
      <c r="AE438" s="347"/>
      <c r="AF438" s="568"/>
    </row>
    <row r="439" spans="1:32">
      <c r="A439" s="38"/>
      <c r="B439" s="10"/>
      <c r="C439" s="555"/>
      <c r="D439" s="556"/>
      <c r="E439" s="555"/>
      <c r="F439" s="28"/>
      <c r="G439" s="557" t="str">
        <f t="shared" si="16"/>
        <v/>
      </c>
      <c r="H439" s="558"/>
      <c r="I439" s="542"/>
      <c r="J439" s="10"/>
      <c r="K439" s="559"/>
      <c r="L439" s="559"/>
      <c r="M439" s="559"/>
      <c r="N439" s="560" t="str">
        <f>IF($B439=Statistika!$F$63,'Help-list'!$BD438*'Help-list'!$V$6,IF($B439=Statistika!$F$64,'Help-list'!$BD438*'Help-list'!$V$7,IF($B439=Statistika!$F$65,'Help-list'!$BD438*'Help-list'!$V$8,IF($B439=Statistika!$F$66,'Help-list'!$BD438*'Help-list'!$V$9,IF($B439=Statistika!$F$67,'Help-list'!$BD438*'Help-list'!$V$10,IF($B439=Statistika!$F$68,'Help-list'!$BD438*'Help-list'!$V$11,IF($B439=Statistika!$F$69,'Help-list'!$BD438*'Help-list'!$V$12,IF($B439=Statistika!$F$70,'Help-list'!$BD438*'Help-list'!$V$13,""))))))))</f>
        <v/>
      </c>
      <c r="O439" s="559"/>
      <c r="P439" s="561" t="str">
        <f>IF($B439=Statistika!$F$63,'Help-list'!$BE438*'Help-list'!$V$6,IF($B439=Statistika!$F$64,'Help-list'!$BE438*'Help-list'!$V$7,IF($B439=Statistika!$F$65,'Help-list'!$BE438*'Help-list'!$V$8,IF($B439=Statistika!$F$66,'Help-list'!$BE438*'Help-list'!$V$9,IF($B439=Statistika!$F$67,'Help-list'!$BE438*'Help-list'!$V$10,IF($B439=Statistika!$F$68,'Help-list'!$BE438*'Help-list'!$V$11,IF($B439=Statistika!$F$69,'Help-list'!$BE438*'Help-list'!$V$12,IF($B439=Statistika!$F$70,'Help-list'!$BE438*'Help-list'!$V$13,""))))))))</f>
        <v/>
      </c>
      <c r="Q439" s="562" t="str">
        <f t="shared" si="15"/>
        <v/>
      </c>
      <c r="R439" s="563" t="str">
        <f>IF($B439=Statistika!$F$63,'Help-list'!$BF438*'Help-list'!$V$6,IF($B439=Statistika!$F$64,'Help-list'!$BF438*'Help-list'!$V$7,IF($B439=Statistika!$F$65,'Help-list'!$BF438*'Help-list'!$V$8,IF($B439=Statistika!$F$66,'Help-list'!$BF438*'Help-list'!$V$9,IF($B439=Statistika!$F$67,'Help-list'!$BF438*'Help-list'!$V$10,IF($B439=Statistika!$F$68,'Help-list'!$BF438*'Help-list'!$V$11,IF($B439=Statistika!$F$69,'Help-list'!$BF438*'Help-list'!$V$12,IF($B439=Statistika!$F$70,'Help-list'!$BF438*'Help-list'!$V$13,""))))))))</f>
        <v/>
      </c>
      <c r="S439" s="564"/>
      <c r="T439" s="565" t="str">
        <f>IF($B439=Statistika!$F$63,'Help-list'!$BG438*'Help-list'!$V$6,IF($B439=Statistika!$F$64,'Help-list'!$BG438*'Help-list'!$V$7,IF($B439=Statistika!$F$65,'Help-list'!$BG438*'Help-list'!$V$8,IF($B439=Statistika!$F$66,'Help-list'!$BG438*'Help-list'!$V$9,IF($B439=Statistika!$F$67,'Help-list'!$BG438*'Help-list'!$V$10,IF($B439=Statistika!$F$68,'Help-list'!$BG438*'Help-list'!$V$11,IF($B439=Statistika!$F$69,'Help-list'!$BG438*'Help-list'!$V$12,IF($B439=Statistika!$F$70,'Help-list'!$BG438*'Help-list'!$V$13,""))))))))</f>
        <v/>
      </c>
      <c r="U439" s="564"/>
      <c r="V439" s="565" t="str">
        <f>IF($B439=Statistika!$F$63,'Help-list'!$BH438*'Help-list'!$V$6,IF($B439=Statistika!$F$64,'Help-list'!$BH438*'Help-list'!$V$7,IF($B439=Statistika!$F$65,'Help-list'!$BH438*'Help-list'!$V$8,IF($B439=Statistika!$F$66,'Help-list'!$BH438*'Help-list'!$V$9,IF($B439=Statistika!$F$67,'Help-list'!$BH438*'Help-list'!$V$10,IF($B439=Statistika!$F$68,'Help-list'!$BH438*'Help-list'!$V$11,IF($B439=Statistika!$F$69,'Help-list'!$BH438*'Help-list'!$V$12,IF($B439=Statistika!$F$70,'Help-list'!$BH438*'Help-list'!$V$13,""))))))))</f>
        <v/>
      </c>
      <c r="W439" s="566"/>
      <c r="X439" s="567"/>
      <c r="Y439" s="567"/>
      <c r="Z439" s="567"/>
      <c r="AA439" s="567"/>
      <c r="AB439" s="567"/>
      <c r="AC439" s="567"/>
      <c r="AD439" s="567"/>
      <c r="AE439" s="347"/>
      <c r="AF439" s="568"/>
    </row>
    <row r="440" spans="1:32">
      <c r="A440" s="38"/>
      <c r="B440" s="10"/>
      <c r="C440" s="555"/>
      <c r="D440" s="556"/>
      <c r="E440" s="555"/>
      <c r="F440" s="28"/>
      <c r="G440" s="557" t="str">
        <f t="shared" si="16"/>
        <v/>
      </c>
      <c r="H440" s="558"/>
      <c r="I440" s="542"/>
      <c r="J440" s="10"/>
      <c r="K440" s="559"/>
      <c r="L440" s="559"/>
      <c r="M440" s="559"/>
      <c r="N440" s="560" t="str">
        <f>IF($B440=Statistika!$F$63,'Help-list'!$BD439*'Help-list'!$V$6,IF($B440=Statistika!$F$64,'Help-list'!$BD439*'Help-list'!$V$7,IF($B440=Statistika!$F$65,'Help-list'!$BD439*'Help-list'!$V$8,IF($B440=Statistika!$F$66,'Help-list'!$BD439*'Help-list'!$V$9,IF($B440=Statistika!$F$67,'Help-list'!$BD439*'Help-list'!$V$10,IF($B440=Statistika!$F$68,'Help-list'!$BD439*'Help-list'!$V$11,IF($B440=Statistika!$F$69,'Help-list'!$BD439*'Help-list'!$V$12,IF($B440=Statistika!$F$70,'Help-list'!$BD439*'Help-list'!$V$13,""))))))))</f>
        <v/>
      </c>
      <c r="O440" s="559"/>
      <c r="P440" s="561" t="str">
        <f>IF($B440=Statistika!$F$63,'Help-list'!$BE439*'Help-list'!$V$6,IF($B440=Statistika!$F$64,'Help-list'!$BE439*'Help-list'!$V$7,IF($B440=Statistika!$F$65,'Help-list'!$BE439*'Help-list'!$V$8,IF($B440=Statistika!$F$66,'Help-list'!$BE439*'Help-list'!$V$9,IF($B440=Statistika!$F$67,'Help-list'!$BE439*'Help-list'!$V$10,IF($B440=Statistika!$F$68,'Help-list'!$BE439*'Help-list'!$V$11,IF($B440=Statistika!$F$69,'Help-list'!$BE439*'Help-list'!$V$12,IF($B440=Statistika!$F$70,'Help-list'!$BE439*'Help-list'!$V$13,""))))))))</f>
        <v/>
      </c>
      <c r="Q440" s="562" t="str">
        <f t="shared" si="15"/>
        <v/>
      </c>
      <c r="R440" s="563" t="str">
        <f>IF($B440=Statistika!$F$63,'Help-list'!$BF439*'Help-list'!$V$6,IF($B440=Statistika!$F$64,'Help-list'!$BF439*'Help-list'!$V$7,IF($B440=Statistika!$F$65,'Help-list'!$BF439*'Help-list'!$V$8,IF($B440=Statistika!$F$66,'Help-list'!$BF439*'Help-list'!$V$9,IF($B440=Statistika!$F$67,'Help-list'!$BF439*'Help-list'!$V$10,IF($B440=Statistika!$F$68,'Help-list'!$BF439*'Help-list'!$V$11,IF($B440=Statistika!$F$69,'Help-list'!$BF439*'Help-list'!$V$12,IF($B440=Statistika!$F$70,'Help-list'!$BF439*'Help-list'!$V$13,""))))))))</f>
        <v/>
      </c>
      <c r="S440" s="564"/>
      <c r="T440" s="565" t="str">
        <f>IF($B440=Statistika!$F$63,'Help-list'!$BG439*'Help-list'!$V$6,IF($B440=Statistika!$F$64,'Help-list'!$BG439*'Help-list'!$V$7,IF($B440=Statistika!$F$65,'Help-list'!$BG439*'Help-list'!$V$8,IF($B440=Statistika!$F$66,'Help-list'!$BG439*'Help-list'!$V$9,IF($B440=Statistika!$F$67,'Help-list'!$BG439*'Help-list'!$V$10,IF($B440=Statistika!$F$68,'Help-list'!$BG439*'Help-list'!$V$11,IF($B440=Statistika!$F$69,'Help-list'!$BG439*'Help-list'!$V$12,IF($B440=Statistika!$F$70,'Help-list'!$BG439*'Help-list'!$V$13,""))))))))</f>
        <v/>
      </c>
      <c r="U440" s="564"/>
      <c r="V440" s="565" t="str">
        <f>IF($B440=Statistika!$F$63,'Help-list'!$BH439*'Help-list'!$V$6,IF($B440=Statistika!$F$64,'Help-list'!$BH439*'Help-list'!$V$7,IF($B440=Statistika!$F$65,'Help-list'!$BH439*'Help-list'!$V$8,IF($B440=Statistika!$F$66,'Help-list'!$BH439*'Help-list'!$V$9,IF($B440=Statistika!$F$67,'Help-list'!$BH439*'Help-list'!$V$10,IF($B440=Statistika!$F$68,'Help-list'!$BH439*'Help-list'!$V$11,IF($B440=Statistika!$F$69,'Help-list'!$BH439*'Help-list'!$V$12,IF($B440=Statistika!$F$70,'Help-list'!$BH439*'Help-list'!$V$13,""))))))))</f>
        <v/>
      </c>
      <c r="W440" s="566"/>
      <c r="X440" s="567"/>
      <c r="Y440" s="567"/>
      <c r="Z440" s="567"/>
      <c r="AA440" s="567"/>
      <c r="AB440" s="567"/>
      <c r="AC440" s="567"/>
      <c r="AD440" s="567"/>
      <c r="AE440" s="347"/>
      <c r="AF440" s="568"/>
    </row>
    <row r="441" spans="1:32">
      <c r="A441" s="38"/>
      <c r="B441" s="10"/>
      <c r="C441" s="555"/>
      <c r="D441" s="556"/>
      <c r="E441" s="555"/>
      <c r="F441" s="28"/>
      <c r="G441" s="557" t="str">
        <f t="shared" si="16"/>
        <v/>
      </c>
      <c r="H441" s="558"/>
      <c r="I441" s="542"/>
      <c r="J441" s="10"/>
      <c r="K441" s="559"/>
      <c r="L441" s="559"/>
      <c r="M441" s="559"/>
      <c r="N441" s="560" t="str">
        <f>IF($B441=Statistika!$F$63,'Help-list'!$BD440*'Help-list'!$V$6,IF($B441=Statistika!$F$64,'Help-list'!$BD440*'Help-list'!$V$7,IF($B441=Statistika!$F$65,'Help-list'!$BD440*'Help-list'!$V$8,IF($B441=Statistika!$F$66,'Help-list'!$BD440*'Help-list'!$V$9,IF($B441=Statistika!$F$67,'Help-list'!$BD440*'Help-list'!$V$10,IF($B441=Statistika!$F$68,'Help-list'!$BD440*'Help-list'!$V$11,IF($B441=Statistika!$F$69,'Help-list'!$BD440*'Help-list'!$V$12,IF($B441=Statistika!$F$70,'Help-list'!$BD440*'Help-list'!$V$13,""))))))))</f>
        <v/>
      </c>
      <c r="O441" s="559"/>
      <c r="P441" s="561" t="str">
        <f>IF($B441=Statistika!$F$63,'Help-list'!$BE440*'Help-list'!$V$6,IF($B441=Statistika!$F$64,'Help-list'!$BE440*'Help-list'!$V$7,IF($B441=Statistika!$F$65,'Help-list'!$BE440*'Help-list'!$V$8,IF($B441=Statistika!$F$66,'Help-list'!$BE440*'Help-list'!$V$9,IF($B441=Statistika!$F$67,'Help-list'!$BE440*'Help-list'!$V$10,IF($B441=Statistika!$F$68,'Help-list'!$BE440*'Help-list'!$V$11,IF($B441=Statistika!$F$69,'Help-list'!$BE440*'Help-list'!$V$12,IF($B441=Statistika!$F$70,'Help-list'!$BE440*'Help-list'!$V$13,""))))))))</f>
        <v/>
      </c>
      <c r="Q441" s="562" t="str">
        <f t="shared" si="15"/>
        <v/>
      </c>
      <c r="R441" s="563" t="str">
        <f>IF($B441=Statistika!$F$63,'Help-list'!$BF440*'Help-list'!$V$6,IF($B441=Statistika!$F$64,'Help-list'!$BF440*'Help-list'!$V$7,IF($B441=Statistika!$F$65,'Help-list'!$BF440*'Help-list'!$V$8,IF($B441=Statistika!$F$66,'Help-list'!$BF440*'Help-list'!$V$9,IF($B441=Statistika!$F$67,'Help-list'!$BF440*'Help-list'!$V$10,IF($B441=Statistika!$F$68,'Help-list'!$BF440*'Help-list'!$V$11,IF($B441=Statistika!$F$69,'Help-list'!$BF440*'Help-list'!$V$12,IF($B441=Statistika!$F$70,'Help-list'!$BF440*'Help-list'!$V$13,""))))))))</f>
        <v/>
      </c>
      <c r="S441" s="564"/>
      <c r="T441" s="565" t="str">
        <f>IF($B441=Statistika!$F$63,'Help-list'!$BG440*'Help-list'!$V$6,IF($B441=Statistika!$F$64,'Help-list'!$BG440*'Help-list'!$V$7,IF($B441=Statistika!$F$65,'Help-list'!$BG440*'Help-list'!$V$8,IF($B441=Statistika!$F$66,'Help-list'!$BG440*'Help-list'!$V$9,IF($B441=Statistika!$F$67,'Help-list'!$BG440*'Help-list'!$V$10,IF($B441=Statistika!$F$68,'Help-list'!$BG440*'Help-list'!$V$11,IF($B441=Statistika!$F$69,'Help-list'!$BG440*'Help-list'!$V$12,IF($B441=Statistika!$F$70,'Help-list'!$BG440*'Help-list'!$V$13,""))))))))</f>
        <v/>
      </c>
      <c r="U441" s="564"/>
      <c r="V441" s="565" t="str">
        <f>IF($B441=Statistika!$F$63,'Help-list'!$BH440*'Help-list'!$V$6,IF($B441=Statistika!$F$64,'Help-list'!$BH440*'Help-list'!$V$7,IF($B441=Statistika!$F$65,'Help-list'!$BH440*'Help-list'!$V$8,IF($B441=Statistika!$F$66,'Help-list'!$BH440*'Help-list'!$V$9,IF($B441=Statistika!$F$67,'Help-list'!$BH440*'Help-list'!$V$10,IF($B441=Statistika!$F$68,'Help-list'!$BH440*'Help-list'!$V$11,IF($B441=Statistika!$F$69,'Help-list'!$BH440*'Help-list'!$V$12,IF($B441=Statistika!$F$70,'Help-list'!$BH440*'Help-list'!$V$13,""))))))))</f>
        <v/>
      </c>
      <c r="W441" s="566"/>
      <c r="X441" s="567"/>
      <c r="Y441" s="567"/>
      <c r="Z441" s="567"/>
      <c r="AA441" s="567"/>
      <c r="AB441" s="567"/>
      <c r="AC441" s="567"/>
      <c r="AD441" s="567"/>
      <c r="AE441" s="347"/>
      <c r="AF441" s="568"/>
    </row>
    <row r="442" spans="1:32">
      <c r="A442" s="38"/>
      <c r="B442" s="10"/>
      <c r="C442" s="555"/>
      <c r="D442" s="556"/>
      <c r="E442" s="555"/>
      <c r="F442" s="28"/>
      <c r="G442" s="557" t="str">
        <f t="shared" si="16"/>
        <v/>
      </c>
      <c r="H442" s="558"/>
      <c r="I442" s="542"/>
      <c r="J442" s="10"/>
      <c r="K442" s="559"/>
      <c r="L442" s="559"/>
      <c r="M442" s="559"/>
      <c r="N442" s="560" t="str">
        <f>IF($B442=Statistika!$F$63,'Help-list'!$BD441*'Help-list'!$V$6,IF($B442=Statistika!$F$64,'Help-list'!$BD441*'Help-list'!$V$7,IF($B442=Statistika!$F$65,'Help-list'!$BD441*'Help-list'!$V$8,IF($B442=Statistika!$F$66,'Help-list'!$BD441*'Help-list'!$V$9,IF($B442=Statistika!$F$67,'Help-list'!$BD441*'Help-list'!$V$10,IF($B442=Statistika!$F$68,'Help-list'!$BD441*'Help-list'!$V$11,IF($B442=Statistika!$F$69,'Help-list'!$BD441*'Help-list'!$V$12,IF($B442=Statistika!$F$70,'Help-list'!$BD441*'Help-list'!$V$13,""))))))))</f>
        <v/>
      </c>
      <c r="O442" s="559"/>
      <c r="P442" s="561" t="str">
        <f>IF($B442=Statistika!$F$63,'Help-list'!$BE441*'Help-list'!$V$6,IF($B442=Statistika!$F$64,'Help-list'!$BE441*'Help-list'!$V$7,IF($B442=Statistika!$F$65,'Help-list'!$BE441*'Help-list'!$V$8,IF($B442=Statistika!$F$66,'Help-list'!$BE441*'Help-list'!$V$9,IF($B442=Statistika!$F$67,'Help-list'!$BE441*'Help-list'!$V$10,IF($B442=Statistika!$F$68,'Help-list'!$BE441*'Help-list'!$V$11,IF($B442=Statistika!$F$69,'Help-list'!$BE441*'Help-list'!$V$12,IF($B442=Statistika!$F$70,'Help-list'!$BE441*'Help-list'!$V$13,""))))))))</f>
        <v/>
      </c>
      <c r="Q442" s="562" t="str">
        <f t="shared" si="15"/>
        <v/>
      </c>
      <c r="R442" s="563" t="str">
        <f>IF($B442=Statistika!$F$63,'Help-list'!$BF441*'Help-list'!$V$6,IF($B442=Statistika!$F$64,'Help-list'!$BF441*'Help-list'!$V$7,IF($B442=Statistika!$F$65,'Help-list'!$BF441*'Help-list'!$V$8,IF($B442=Statistika!$F$66,'Help-list'!$BF441*'Help-list'!$V$9,IF($B442=Statistika!$F$67,'Help-list'!$BF441*'Help-list'!$V$10,IF($B442=Statistika!$F$68,'Help-list'!$BF441*'Help-list'!$V$11,IF($B442=Statistika!$F$69,'Help-list'!$BF441*'Help-list'!$V$12,IF($B442=Statistika!$F$70,'Help-list'!$BF441*'Help-list'!$V$13,""))))))))</f>
        <v/>
      </c>
      <c r="S442" s="564"/>
      <c r="T442" s="565" t="str">
        <f>IF($B442=Statistika!$F$63,'Help-list'!$BG441*'Help-list'!$V$6,IF($B442=Statistika!$F$64,'Help-list'!$BG441*'Help-list'!$V$7,IF($B442=Statistika!$F$65,'Help-list'!$BG441*'Help-list'!$V$8,IF($B442=Statistika!$F$66,'Help-list'!$BG441*'Help-list'!$V$9,IF($B442=Statistika!$F$67,'Help-list'!$BG441*'Help-list'!$V$10,IF($B442=Statistika!$F$68,'Help-list'!$BG441*'Help-list'!$V$11,IF($B442=Statistika!$F$69,'Help-list'!$BG441*'Help-list'!$V$12,IF($B442=Statistika!$F$70,'Help-list'!$BG441*'Help-list'!$V$13,""))))))))</f>
        <v/>
      </c>
      <c r="U442" s="564"/>
      <c r="V442" s="565" t="str">
        <f>IF($B442=Statistika!$F$63,'Help-list'!$BH441*'Help-list'!$V$6,IF($B442=Statistika!$F$64,'Help-list'!$BH441*'Help-list'!$V$7,IF($B442=Statistika!$F$65,'Help-list'!$BH441*'Help-list'!$V$8,IF($B442=Statistika!$F$66,'Help-list'!$BH441*'Help-list'!$V$9,IF($B442=Statistika!$F$67,'Help-list'!$BH441*'Help-list'!$V$10,IF($B442=Statistika!$F$68,'Help-list'!$BH441*'Help-list'!$V$11,IF($B442=Statistika!$F$69,'Help-list'!$BH441*'Help-list'!$V$12,IF($B442=Statistika!$F$70,'Help-list'!$BH441*'Help-list'!$V$13,""))))))))</f>
        <v/>
      </c>
      <c r="W442" s="566"/>
      <c r="X442" s="567"/>
      <c r="Y442" s="567"/>
      <c r="Z442" s="567"/>
      <c r="AA442" s="567"/>
      <c r="AB442" s="567"/>
      <c r="AC442" s="567"/>
      <c r="AD442" s="567"/>
      <c r="AE442" s="347"/>
      <c r="AF442" s="568"/>
    </row>
    <row r="443" spans="1:32">
      <c r="A443" s="38"/>
      <c r="B443" s="10"/>
      <c r="C443" s="555"/>
      <c r="D443" s="556"/>
      <c r="E443" s="555"/>
      <c r="F443" s="28"/>
      <c r="G443" s="557" t="str">
        <f t="shared" si="16"/>
        <v/>
      </c>
      <c r="H443" s="558"/>
      <c r="I443" s="542"/>
      <c r="J443" s="10"/>
      <c r="K443" s="559"/>
      <c r="L443" s="559"/>
      <c r="M443" s="559"/>
      <c r="N443" s="560" t="str">
        <f>IF($B443=Statistika!$F$63,'Help-list'!$BD442*'Help-list'!$V$6,IF($B443=Statistika!$F$64,'Help-list'!$BD442*'Help-list'!$V$7,IF($B443=Statistika!$F$65,'Help-list'!$BD442*'Help-list'!$V$8,IF($B443=Statistika!$F$66,'Help-list'!$BD442*'Help-list'!$V$9,IF($B443=Statistika!$F$67,'Help-list'!$BD442*'Help-list'!$V$10,IF($B443=Statistika!$F$68,'Help-list'!$BD442*'Help-list'!$V$11,IF($B443=Statistika!$F$69,'Help-list'!$BD442*'Help-list'!$V$12,IF($B443=Statistika!$F$70,'Help-list'!$BD442*'Help-list'!$V$13,""))))))))</f>
        <v/>
      </c>
      <c r="O443" s="559"/>
      <c r="P443" s="561" t="str">
        <f>IF($B443=Statistika!$F$63,'Help-list'!$BE442*'Help-list'!$V$6,IF($B443=Statistika!$F$64,'Help-list'!$BE442*'Help-list'!$V$7,IF($B443=Statistika!$F$65,'Help-list'!$BE442*'Help-list'!$V$8,IF($B443=Statistika!$F$66,'Help-list'!$BE442*'Help-list'!$V$9,IF($B443=Statistika!$F$67,'Help-list'!$BE442*'Help-list'!$V$10,IF($B443=Statistika!$F$68,'Help-list'!$BE442*'Help-list'!$V$11,IF($B443=Statistika!$F$69,'Help-list'!$BE442*'Help-list'!$V$12,IF($B443=Statistika!$F$70,'Help-list'!$BE442*'Help-list'!$V$13,""))))))))</f>
        <v/>
      </c>
      <c r="Q443" s="562" t="str">
        <f t="shared" si="15"/>
        <v/>
      </c>
      <c r="R443" s="563" t="str">
        <f>IF($B443=Statistika!$F$63,'Help-list'!$BF442*'Help-list'!$V$6,IF($B443=Statistika!$F$64,'Help-list'!$BF442*'Help-list'!$V$7,IF($B443=Statistika!$F$65,'Help-list'!$BF442*'Help-list'!$V$8,IF($B443=Statistika!$F$66,'Help-list'!$BF442*'Help-list'!$V$9,IF($B443=Statistika!$F$67,'Help-list'!$BF442*'Help-list'!$V$10,IF($B443=Statistika!$F$68,'Help-list'!$BF442*'Help-list'!$V$11,IF($B443=Statistika!$F$69,'Help-list'!$BF442*'Help-list'!$V$12,IF($B443=Statistika!$F$70,'Help-list'!$BF442*'Help-list'!$V$13,""))))))))</f>
        <v/>
      </c>
      <c r="S443" s="564"/>
      <c r="T443" s="565" t="str">
        <f>IF($B443=Statistika!$F$63,'Help-list'!$BG442*'Help-list'!$V$6,IF($B443=Statistika!$F$64,'Help-list'!$BG442*'Help-list'!$V$7,IF($B443=Statistika!$F$65,'Help-list'!$BG442*'Help-list'!$V$8,IF($B443=Statistika!$F$66,'Help-list'!$BG442*'Help-list'!$V$9,IF($B443=Statistika!$F$67,'Help-list'!$BG442*'Help-list'!$V$10,IF($B443=Statistika!$F$68,'Help-list'!$BG442*'Help-list'!$V$11,IF($B443=Statistika!$F$69,'Help-list'!$BG442*'Help-list'!$V$12,IF($B443=Statistika!$F$70,'Help-list'!$BG442*'Help-list'!$V$13,""))))))))</f>
        <v/>
      </c>
      <c r="U443" s="564"/>
      <c r="V443" s="565" t="str">
        <f>IF($B443=Statistika!$F$63,'Help-list'!$BH442*'Help-list'!$V$6,IF($B443=Statistika!$F$64,'Help-list'!$BH442*'Help-list'!$V$7,IF($B443=Statistika!$F$65,'Help-list'!$BH442*'Help-list'!$V$8,IF($B443=Statistika!$F$66,'Help-list'!$BH442*'Help-list'!$V$9,IF($B443=Statistika!$F$67,'Help-list'!$BH442*'Help-list'!$V$10,IF($B443=Statistika!$F$68,'Help-list'!$BH442*'Help-list'!$V$11,IF($B443=Statistika!$F$69,'Help-list'!$BH442*'Help-list'!$V$12,IF($B443=Statistika!$F$70,'Help-list'!$BH442*'Help-list'!$V$13,""))))))))</f>
        <v/>
      </c>
      <c r="W443" s="566"/>
      <c r="X443" s="567"/>
      <c r="Y443" s="567"/>
      <c r="Z443" s="567"/>
      <c r="AA443" s="567"/>
      <c r="AB443" s="567"/>
      <c r="AC443" s="567"/>
      <c r="AD443" s="567"/>
      <c r="AE443" s="347"/>
      <c r="AF443" s="568"/>
    </row>
    <row r="444" spans="1:32">
      <c r="A444" s="38"/>
      <c r="B444" s="10"/>
      <c r="C444" s="555"/>
      <c r="D444" s="556"/>
      <c r="E444" s="555"/>
      <c r="F444" s="28"/>
      <c r="G444" s="557" t="str">
        <f t="shared" si="16"/>
        <v/>
      </c>
      <c r="H444" s="558"/>
      <c r="I444" s="542"/>
      <c r="J444" s="10"/>
      <c r="K444" s="559"/>
      <c r="L444" s="559"/>
      <c r="M444" s="559"/>
      <c r="N444" s="560" t="str">
        <f>IF($B444=Statistika!$F$63,'Help-list'!$BD443*'Help-list'!$V$6,IF($B444=Statistika!$F$64,'Help-list'!$BD443*'Help-list'!$V$7,IF($B444=Statistika!$F$65,'Help-list'!$BD443*'Help-list'!$V$8,IF($B444=Statistika!$F$66,'Help-list'!$BD443*'Help-list'!$V$9,IF($B444=Statistika!$F$67,'Help-list'!$BD443*'Help-list'!$V$10,IF($B444=Statistika!$F$68,'Help-list'!$BD443*'Help-list'!$V$11,IF($B444=Statistika!$F$69,'Help-list'!$BD443*'Help-list'!$V$12,IF($B444=Statistika!$F$70,'Help-list'!$BD443*'Help-list'!$V$13,""))))))))</f>
        <v/>
      </c>
      <c r="O444" s="559"/>
      <c r="P444" s="561" t="str">
        <f>IF($B444=Statistika!$F$63,'Help-list'!$BE443*'Help-list'!$V$6,IF($B444=Statistika!$F$64,'Help-list'!$BE443*'Help-list'!$V$7,IF($B444=Statistika!$F$65,'Help-list'!$BE443*'Help-list'!$V$8,IF($B444=Statistika!$F$66,'Help-list'!$BE443*'Help-list'!$V$9,IF($B444=Statistika!$F$67,'Help-list'!$BE443*'Help-list'!$V$10,IF($B444=Statistika!$F$68,'Help-list'!$BE443*'Help-list'!$V$11,IF($B444=Statistika!$F$69,'Help-list'!$BE443*'Help-list'!$V$12,IF($B444=Statistika!$F$70,'Help-list'!$BE443*'Help-list'!$V$13,""))))))))</f>
        <v/>
      </c>
      <c r="Q444" s="562" t="str">
        <f t="shared" si="15"/>
        <v/>
      </c>
      <c r="R444" s="563" t="str">
        <f>IF($B444=Statistika!$F$63,'Help-list'!$BF443*'Help-list'!$V$6,IF($B444=Statistika!$F$64,'Help-list'!$BF443*'Help-list'!$V$7,IF($B444=Statistika!$F$65,'Help-list'!$BF443*'Help-list'!$V$8,IF($B444=Statistika!$F$66,'Help-list'!$BF443*'Help-list'!$V$9,IF($B444=Statistika!$F$67,'Help-list'!$BF443*'Help-list'!$V$10,IF($B444=Statistika!$F$68,'Help-list'!$BF443*'Help-list'!$V$11,IF($B444=Statistika!$F$69,'Help-list'!$BF443*'Help-list'!$V$12,IF($B444=Statistika!$F$70,'Help-list'!$BF443*'Help-list'!$V$13,""))))))))</f>
        <v/>
      </c>
      <c r="S444" s="564"/>
      <c r="T444" s="565" t="str">
        <f>IF($B444=Statistika!$F$63,'Help-list'!$BG443*'Help-list'!$V$6,IF($B444=Statistika!$F$64,'Help-list'!$BG443*'Help-list'!$V$7,IF($B444=Statistika!$F$65,'Help-list'!$BG443*'Help-list'!$V$8,IF($B444=Statistika!$F$66,'Help-list'!$BG443*'Help-list'!$V$9,IF($B444=Statistika!$F$67,'Help-list'!$BG443*'Help-list'!$V$10,IF($B444=Statistika!$F$68,'Help-list'!$BG443*'Help-list'!$V$11,IF($B444=Statistika!$F$69,'Help-list'!$BG443*'Help-list'!$V$12,IF($B444=Statistika!$F$70,'Help-list'!$BG443*'Help-list'!$V$13,""))))))))</f>
        <v/>
      </c>
      <c r="U444" s="564"/>
      <c r="V444" s="565" t="str">
        <f>IF($B444=Statistika!$F$63,'Help-list'!$BH443*'Help-list'!$V$6,IF($B444=Statistika!$F$64,'Help-list'!$BH443*'Help-list'!$V$7,IF($B444=Statistika!$F$65,'Help-list'!$BH443*'Help-list'!$V$8,IF($B444=Statistika!$F$66,'Help-list'!$BH443*'Help-list'!$V$9,IF($B444=Statistika!$F$67,'Help-list'!$BH443*'Help-list'!$V$10,IF($B444=Statistika!$F$68,'Help-list'!$BH443*'Help-list'!$V$11,IF($B444=Statistika!$F$69,'Help-list'!$BH443*'Help-list'!$V$12,IF($B444=Statistika!$F$70,'Help-list'!$BH443*'Help-list'!$V$13,""))))))))</f>
        <v/>
      </c>
      <c r="W444" s="566"/>
      <c r="X444" s="567"/>
      <c r="Y444" s="567"/>
      <c r="Z444" s="567"/>
      <c r="AA444" s="567"/>
      <c r="AB444" s="567"/>
      <c r="AC444" s="567"/>
      <c r="AD444" s="567"/>
      <c r="AE444" s="347"/>
      <c r="AF444" s="568"/>
    </row>
    <row r="445" spans="1:32">
      <c r="A445" s="38"/>
      <c r="B445" s="10"/>
      <c r="C445" s="555"/>
      <c r="D445" s="556"/>
      <c r="E445" s="555"/>
      <c r="F445" s="28"/>
      <c r="G445" s="557" t="str">
        <f t="shared" si="16"/>
        <v/>
      </c>
      <c r="H445" s="558"/>
      <c r="I445" s="542"/>
      <c r="J445" s="10"/>
      <c r="K445" s="559"/>
      <c r="L445" s="559"/>
      <c r="M445" s="559"/>
      <c r="N445" s="560" t="str">
        <f>IF($B445=Statistika!$F$63,'Help-list'!$BD444*'Help-list'!$V$6,IF($B445=Statistika!$F$64,'Help-list'!$BD444*'Help-list'!$V$7,IF($B445=Statistika!$F$65,'Help-list'!$BD444*'Help-list'!$V$8,IF($B445=Statistika!$F$66,'Help-list'!$BD444*'Help-list'!$V$9,IF($B445=Statistika!$F$67,'Help-list'!$BD444*'Help-list'!$V$10,IF($B445=Statistika!$F$68,'Help-list'!$BD444*'Help-list'!$V$11,IF($B445=Statistika!$F$69,'Help-list'!$BD444*'Help-list'!$V$12,IF($B445=Statistika!$F$70,'Help-list'!$BD444*'Help-list'!$V$13,""))))))))</f>
        <v/>
      </c>
      <c r="O445" s="559"/>
      <c r="P445" s="561" t="str">
        <f>IF($B445=Statistika!$F$63,'Help-list'!$BE444*'Help-list'!$V$6,IF($B445=Statistika!$F$64,'Help-list'!$BE444*'Help-list'!$V$7,IF($B445=Statistika!$F$65,'Help-list'!$BE444*'Help-list'!$V$8,IF($B445=Statistika!$F$66,'Help-list'!$BE444*'Help-list'!$V$9,IF($B445=Statistika!$F$67,'Help-list'!$BE444*'Help-list'!$V$10,IF($B445=Statistika!$F$68,'Help-list'!$BE444*'Help-list'!$V$11,IF($B445=Statistika!$F$69,'Help-list'!$BE444*'Help-list'!$V$12,IF($B445=Statistika!$F$70,'Help-list'!$BE444*'Help-list'!$V$13,""))))))))</f>
        <v/>
      </c>
      <c r="Q445" s="562" t="str">
        <f t="shared" si="15"/>
        <v/>
      </c>
      <c r="R445" s="563" t="str">
        <f>IF($B445=Statistika!$F$63,'Help-list'!$BF444*'Help-list'!$V$6,IF($B445=Statistika!$F$64,'Help-list'!$BF444*'Help-list'!$V$7,IF($B445=Statistika!$F$65,'Help-list'!$BF444*'Help-list'!$V$8,IF($B445=Statistika!$F$66,'Help-list'!$BF444*'Help-list'!$V$9,IF($B445=Statistika!$F$67,'Help-list'!$BF444*'Help-list'!$V$10,IF($B445=Statistika!$F$68,'Help-list'!$BF444*'Help-list'!$V$11,IF($B445=Statistika!$F$69,'Help-list'!$BF444*'Help-list'!$V$12,IF($B445=Statistika!$F$70,'Help-list'!$BF444*'Help-list'!$V$13,""))))))))</f>
        <v/>
      </c>
      <c r="S445" s="564"/>
      <c r="T445" s="565" t="str">
        <f>IF($B445=Statistika!$F$63,'Help-list'!$BG444*'Help-list'!$V$6,IF($B445=Statistika!$F$64,'Help-list'!$BG444*'Help-list'!$V$7,IF($B445=Statistika!$F$65,'Help-list'!$BG444*'Help-list'!$V$8,IF($B445=Statistika!$F$66,'Help-list'!$BG444*'Help-list'!$V$9,IF($B445=Statistika!$F$67,'Help-list'!$BG444*'Help-list'!$V$10,IF($B445=Statistika!$F$68,'Help-list'!$BG444*'Help-list'!$V$11,IF($B445=Statistika!$F$69,'Help-list'!$BG444*'Help-list'!$V$12,IF($B445=Statistika!$F$70,'Help-list'!$BG444*'Help-list'!$V$13,""))))))))</f>
        <v/>
      </c>
      <c r="U445" s="564"/>
      <c r="V445" s="565" t="str">
        <f>IF($B445=Statistika!$F$63,'Help-list'!$BH444*'Help-list'!$V$6,IF($B445=Statistika!$F$64,'Help-list'!$BH444*'Help-list'!$V$7,IF($B445=Statistika!$F$65,'Help-list'!$BH444*'Help-list'!$V$8,IF($B445=Statistika!$F$66,'Help-list'!$BH444*'Help-list'!$V$9,IF($B445=Statistika!$F$67,'Help-list'!$BH444*'Help-list'!$V$10,IF($B445=Statistika!$F$68,'Help-list'!$BH444*'Help-list'!$V$11,IF($B445=Statistika!$F$69,'Help-list'!$BH444*'Help-list'!$V$12,IF($B445=Statistika!$F$70,'Help-list'!$BH444*'Help-list'!$V$13,""))))))))</f>
        <v/>
      </c>
      <c r="W445" s="566"/>
      <c r="X445" s="567"/>
      <c r="Y445" s="567"/>
      <c r="Z445" s="567"/>
      <c r="AA445" s="567"/>
      <c r="AB445" s="567"/>
      <c r="AC445" s="567"/>
      <c r="AD445" s="567"/>
      <c r="AE445" s="347"/>
      <c r="AF445" s="568"/>
    </row>
    <row r="446" spans="1:32">
      <c r="A446" s="38"/>
      <c r="B446" s="10"/>
      <c r="C446" s="555"/>
      <c r="D446" s="556"/>
      <c r="E446" s="555"/>
      <c r="F446" s="28"/>
      <c r="G446" s="557" t="str">
        <f t="shared" si="16"/>
        <v/>
      </c>
      <c r="H446" s="558"/>
      <c r="I446" s="542"/>
      <c r="J446" s="10"/>
      <c r="K446" s="559"/>
      <c r="L446" s="559"/>
      <c r="M446" s="559"/>
      <c r="N446" s="560" t="str">
        <f>IF($B446=Statistika!$F$63,'Help-list'!$BD445*'Help-list'!$V$6,IF($B446=Statistika!$F$64,'Help-list'!$BD445*'Help-list'!$V$7,IF($B446=Statistika!$F$65,'Help-list'!$BD445*'Help-list'!$V$8,IF($B446=Statistika!$F$66,'Help-list'!$BD445*'Help-list'!$V$9,IF($B446=Statistika!$F$67,'Help-list'!$BD445*'Help-list'!$V$10,IF($B446=Statistika!$F$68,'Help-list'!$BD445*'Help-list'!$V$11,IF($B446=Statistika!$F$69,'Help-list'!$BD445*'Help-list'!$V$12,IF($B446=Statistika!$F$70,'Help-list'!$BD445*'Help-list'!$V$13,""))))))))</f>
        <v/>
      </c>
      <c r="O446" s="559"/>
      <c r="P446" s="561" t="str">
        <f>IF($B446=Statistika!$F$63,'Help-list'!$BE445*'Help-list'!$V$6,IF($B446=Statistika!$F$64,'Help-list'!$BE445*'Help-list'!$V$7,IF($B446=Statistika!$F$65,'Help-list'!$BE445*'Help-list'!$V$8,IF($B446=Statistika!$F$66,'Help-list'!$BE445*'Help-list'!$V$9,IF($B446=Statistika!$F$67,'Help-list'!$BE445*'Help-list'!$V$10,IF($B446=Statistika!$F$68,'Help-list'!$BE445*'Help-list'!$V$11,IF($B446=Statistika!$F$69,'Help-list'!$BE445*'Help-list'!$V$12,IF($B446=Statistika!$F$70,'Help-list'!$BE445*'Help-list'!$V$13,""))))))))</f>
        <v/>
      </c>
      <c r="Q446" s="562" t="str">
        <f t="shared" si="15"/>
        <v/>
      </c>
      <c r="R446" s="563" t="str">
        <f>IF($B446=Statistika!$F$63,'Help-list'!$BF445*'Help-list'!$V$6,IF($B446=Statistika!$F$64,'Help-list'!$BF445*'Help-list'!$V$7,IF($B446=Statistika!$F$65,'Help-list'!$BF445*'Help-list'!$V$8,IF($B446=Statistika!$F$66,'Help-list'!$BF445*'Help-list'!$V$9,IF($B446=Statistika!$F$67,'Help-list'!$BF445*'Help-list'!$V$10,IF($B446=Statistika!$F$68,'Help-list'!$BF445*'Help-list'!$V$11,IF($B446=Statistika!$F$69,'Help-list'!$BF445*'Help-list'!$V$12,IF($B446=Statistika!$F$70,'Help-list'!$BF445*'Help-list'!$V$13,""))))))))</f>
        <v/>
      </c>
      <c r="S446" s="564"/>
      <c r="T446" s="565" t="str">
        <f>IF($B446=Statistika!$F$63,'Help-list'!$BG445*'Help-list'!$V$6,IF($B446=Statistika!$F$64,'Help-list'!$BG445*'Help-list'!$V$7,IF($B446=Statistika!$F$65,'Help-list'!$BG445*'Help-list'!$V$8,IF($B446=Statistika!$F$66,'Help-list'!$BG445*'Help-list'!$V$9,IF($B446=Statistika!$F$67,'Help-list'!$BG445*'Help-list'!$V$10,IF($B446=Statistika!$F$68,'Help-list'!$BG445*'Help-list'!$V$11,IF($B446=Statistika!$F$69,'Help-list'!$BG445*'Help-list'!$V$12,IF($B446=Statistika!$F$70,'Help-list'!$BG445*'Help-list'!$V$13,""))))))))</f>
        <v/>
      </c>
      <c r="U446" s="564"/>
      <c r="V446" s="565" t="str">
        <f>IF($B446=Statistika!$F$63,'Help-list'!$BH445*'Help-list'!$V$6,IF($B446=Statistika!$F$64,'Help-list'!$BH445*'Help-list'!$V$7,IF($B446=Statistika!$F$65,'Help-list'!$BH445*'Help-list'!$V$8,IF($B446=Statistika!$F$66,'Help-list'!$BH445*'Help-list'!$V$9,IF($B446=Statistika!$F$67,'Help-list'!$BH445*'Help-list'!$V$10,IF($B446=Statistika!$F$68,'Help-list'!$BH445*'Help-list'!$V$11,IF($B446=Statistika!$F$69,'Help-list'!$BH445*'Help-list'!$V$12,IF($B446=Statistika!$F$70,'Help-list'!$BH445*'Help-list'!$V$13,""))))))))</f>
        <v/>
      </c>
      <c r="W446" s="566"/>
      <c r="X446" s="567"/>
      <c r="Y446" s="567"/>
      <c r="Z446" s="567"/>
      <c r="AA446" s="567"/>
      <c r="AB446" s="567"/>
      <c r="AC446" s="567"/>
      <c r="AD446" s="567"/>
      <c r="AE446" s="347"/>
      <c r="AF446" s="568"/>
    </row>
    <row r="447" spans="1:32">
      <c r="A447" s="38"/>
      <c r="B447" s="10"/>
      <c r="C447" s="555"/>
      <c r="D447" s="556"/>
      <c r="E447" s="555"/>
      <c r="F447" s="28"/>
      <c r="G447" s="557" t="str">
        <f t="shared" si="16"/>
        <v/>
      </c>
      <c r="H447" s="558"/>
      <c r="I447" s="542"/>
      <c r="J447" s="10"/>
      <c r="K447" s="559"/>
      <c r="L447" s="559"/>
      <c r="M447" s="559"/>
      <c r="N447" s="560" t="str">
        <f>IF($B447=Statistika!$F$63,'Help-list'!$BD446*'Help-list'!$V$6,IF($B447=Statistika!$F$64,'Help-list'!$BD446*'Help-list'!$V$7,IF($B447=Statistika!$F$65,'Help-list'!$BD446*'Help-list'!$V$8,IF($B447=Statistika!$F$66,'Help-list'!$BD446*'Help-list'!$V$9,IF($B447=Statistika!$F$67,'Help-list'!$BD446*'Help-list'!$V$10,IF($B447=Statistika!$F$68,'Help-list'!$BD446*'Help-list'!$V$11,IF($B447=Statistika!$F$69,'Help-list'!$BD446*'Help-list'!$V$12,IF($B447=Statistika!$F$70,'Help-list'!$BD446*'Help-list'!$V$13,""))))))))</f>
        <v/>
      </c>
      <c r="O447" s="559"/>
      <c r="P447" s="561" t="str">
        <f>IF($B447=Statistika!$F$63,'Help-list'!$BE446*'Help-list'!$V$6,IF($B447=Statistika!$F$64,'Help-list'!$BE446*'Help-list'!$V$7,IF($B447=Statistika!$F$65,'Help-list'!$BE446*'Help-list'!$V$8,IF($B447=Statistika!$F$66,'Help-list'!$BE446*'Help-list'!$V$9,IF($B447=Statistika!$F$67,'Help-list'!$BE446*'Help-list'!$V$10,IF($B447=Statistika!$F$68,'Help-list'!$BE446*'Help-list'!$V$11,IF($B447=Statistika!$F$69,'Help-list'!$BE446*'Help-list'!$V$12,IF($B447=Statistika!$F$70,'Help-list'!$BE446*'Help-list'!$V$13,""))))))))</f>
        <v/>
      </c>
      <c r="Q447" s="562" t="str">
        <f t="shared" si="15"/>
        <v/>
      </c>
      <c r="R447" s="563" t="str">
        <f>IF($B447=Statistika!$F$63,'Help-list'!$BF446*'Help-list'!$V$6,IF($B447=Statistika!$F$64,'Help-list'!$BF446*'Help-list'!$V$7,IF($B447=Statistika!$F$65,'Help-list'!$BF446*'Help-list'!$V$8,IF($B447=Statistika!$F$66,'Help-list'!$BF446*'Help-list'!$V$9,IF($B447=Statistika!$F$67,'Help-list'!$BF446*'Help-list'!$V$10,IF($B447=Statistika!$F$68,'Help-list'!$BF446*'Help-list'!$V$11,IF($B447=Statistika!$F$69,'Help-list'!$BF446*'Help-list'!$V$12,IF($B447=Statistika!$F$70,'Help-list'!$BF446*'Help-list'!$V$13,""))))))))</f>
        <v/>
      </c>
      <c r="S447" s="564"/>
      <c r="T447" s="565" t="str">
        <f>IF($B447=Statistika!$F$63,'Help-list'!$BG446*'Help-list'!$V$6,IF($B447=Statistika!$F$64,'Help-list'!$BG446*'Help-list'!$V$7,IF($B447=Statistika!$F$65,'Help-list'!$BG446*'Help-list'!$V$8,IF($B447=Statistika!$F$66,'Help-list'!$BG446*'Help-list'!$V$9,IF($B447=Statistika!$F$67,'Help-list'!$BG446*'Help-list'!$V$10,IF($B447=Statistika!$F$68,'Help-list'!$BG446*'Help-list'!$V$11,IF($B447=Statistika!$F$69,'Help-list'!$BG446*'Help-list'!$V$12,IF($B447=Statistika!$F$70,'Help-list'!$BG446*'Help-list'!$V$13,""))))))))</f>
        <v/>
      </c>
      <c r="U447" s="564"/>
      <c r="V447" s="565" t="str">
        <f>IF($B447=Statistika!$F$63,'Help-list'!$BH446*'Help-list'!$V$6,IF($B447=Statistika!$F$64,'Help-list'!$BH446*'Help-list'!$V$7,IF($B447=Statistika!$F$65,'Help-list'!$BH446*'Help-list'!$V$8,IF($B447=Statistika!$F$66,'Help-list'!$BH446*'Help-list'!$V$9,IF($B447=Statistika!$F$67,'Help-list'!$BH446*'Help-list'!$V$10,IF($B447=Statistika!$F$68,'Help-list'!$BH446*'Help-list'!$V$11,IF($B447=Statistika!$F$69,'Help-list'!$BH446*'Help-list'!$V$12,IF($B447=Statistika!$F$70,'Help-list'!$BH446*'Help-list'!$V$13,""))))))))</f>
        <v/>
      </c>
      <c r="W447" s="566"/>
      <c r="X447" s="567"/>
      <c r="Y447" s="567"/>
      <c r="Z447" s="567"/>
      <c r="AA447" s="567"/>
      <c r="AB447" s="567"/>
      <c r="AC447" s="567"/>
      <c r="AD447" s="567"/>
      <c r="AE447" s="347"/>
      <c r="AF447" s="568"/>
    </row>
    <row r="448" spans="1:32">
      <c r="A448" s="38"/>
      <c r="B448" s="10"/>
      <c r="C448" s="555"/>
      <c r="D448" s="556"/>
      <c r="E448" s="555"/>
      <c r="F448" s="28"/>
      <c r="G448" s="557" t="str">
        <f t="shared" si="16"/>
        <v/>
      </c>
      <c r="H448" s="558"/>
      <c r="I448" s="542"/>
      <c r="J448" s="10"/>
      <c r="K448" s="559"/>
      <c r="L448" s="559"/>
      <c r="M448" s="559"/>
      <c r="N448" s="560" t="str">
        <f>IF($B448=Statistika!$F$63,'Help-list'!$BD447*'Help-list'!$V$6,IF($B448=Statistika!$F$64,'Help-list'!$BD447*'Help-list'!$V$7,IF($B448=Statistika!$F$65,'Help-list'!$BD447*'Help-list'!$V$8,IF($B448=Statistika!$F$66,'Help-list'!$BD447*'Help-list'!$V$9,IF($B448=Statistika!$F$67,'Help-list'!$BD447*'Help-list'!$V$10,IF($B448=Statistika!$F$68,'Help-list'!$BD447*'Help-list'!$V$11,IF($B448=Statistika!$F$69,'Help-list'!$BD447*'Help-list'!$V$12,IF($B448=Statistika!$F$70,'Help-list'!$BD447*'Help-list'!$V$13,""))))))))</f>
        <v/>
      </c>
      <c r="O448" s="559"/>
      <c r="P448" s="561" t="str">
        <f>IF($B448=Statistika!$F$63,'Help-list'!$BE447*'Help-list'!$V$6,IF($B448=Statistika!$F$64,'Help-list'!$BE447*'Help-list'!$V$7,IF($B448=Statistika!$F$65,'Help-list'!$BE447*'Help-list'!$V$8,IF($B448=Statistika!$F$66,'Help-list'!$BE447*'Help-list'!$V$9,IF($B448=Statistika!$F$67,'Help-list'!$BE447*'Help-list'!$V$10,IF($B448=Statistika!$F$68,'Help-list'!$BE447*'Help-list'!$V$11,IF($B448=Statistika!$F$69,'Help-list'!$BE447*'Help-list'!$V$12,IF($B448=Statistika!$F$70,'Help-list'!$BE447*'Help-list'!$V$13,""))))))))</f>
        <v/>
      </c>
      <c r="Q448" s="562" t="str">
        <f t="shared" si="15"/>
        <v/>
      </c>
      <c r="R448" s="563" t="str">
        <f>IF($B448=Statistika!$F$63,'Help-list'!$BF447*'Help-list'!$V$6,IF($B448=Statistika!$F$64,'Help-list'!$BF447*'Help-list'!$V$7,IF($B448=Statistika!$F$65,'Help-list'!$BF447*'Help-list'!$V$8,IF($B448=Statistika!$F$66,'Help-list'!$BF447*'Help-list'!$V$9,IF($B448=Statistika!$F$67,'Help-list'!$BF447*'Help-list'!$V$10,IF($B448=Statistika!$F$68,'Help-list'!$BF447*'Help-list'!$V$11,IF($B448=Statistika!$F$69,'Help-list'!$BF447*'Help-list'!$V$12,IF($B448=Statistika!$F$70,'Help-list'!$BF447*'Help-list'!$V$13,""))))))))</f>
        <v/>
      </c>
      <c r="S448" s="564"/>
      <c r="T448" s="565" t="str">
        <f>IF($B448=Statistika!$F$63,'Help-list'!$BG447*'Help-list'!$V$6,IF($B448=Statistika!$F$64,'Help-list'!$BG447*'Help-list'!$V$7,IF($B448=Statistika!$F$65,'Help-list'!$BG447*'Help-list'!$V$8,IF($B448=Statistika!$F$66,'Help-list'!$BG447*'Help-list'!$V$9,IF($B448=Statistika!$F$67,'Help-list'!$BG447*'Help-list'!$V$10,IF($B448=Statistika!$F$68,'Help-list'!$BG447*'Help-list'!$V$11,IF($B448=Statistika!$F$69,'Help-list'!$BG447*'Help-list'!$V$12,IF($B448=Statistika!$F$70,'Help-list'!$BG447*'Help-list'!$V$13,""))))))))</f>
        <v/>
      </c>
      <c r="U448" s="564"/>
      <c r="V448" s="565" t="str">
        <f>IF($B448=Statistika!$F$63,'Help-list'!$BH447*'Help-list'!$V$6,IF($B448=Statistika!$F$64,'Help-list'!$BH447*'Help-list'!$V$7,IF($B448=Statistika!$F$65,'Help-list'!$BH447*'Help-list'!$V$8,IF($B448=Statistika!$F$66,'Help-list'!$BH447*'Help-list'!$V$9,IF($B448=Statistika!$F$67,'Help-list'!$BH447*'Help-list'!$V$10,IF($B448=Statistika!$F$68,'Help-list'!$BH447*'Help-list'!$V$11,IF($B448=Statistika!$F$69,'Help-list'!$BH447*'Help-list'!$V$12,IF($B448=Statistika!$F$70,'Help-list'!$BH447*'Help-list'!$V$13,""))))))))</f>
        <v/>
      </c>
      <c r="W448" s="566"/>
      <c r="X448" s="567"/>
      <c r="Y448" s="567"/>
      <c r="Z448" s="567"/>
      <c r="AA448" s="567"/>
      <c r="AB448" s="567"/>
      <c r="AC448" s="567"/>
      <c r="AD448" s="567"/>
      <c r="AE448" s="347"/>
      <c r="AF448" s="568"/>
    </row>
    <row r="449" spans="1:32">
      <c r="A449" s="38"/>
      <c r="B449" s="10"/>
      <c r="C449" s="555"/>
      <c r="D449" s="556"/>
      <c r="E449" s="555"/>
      <c r="F449" s="28"/>
      <c r="G449" s="557" t="str">
        <f t="shared" si="16"/>
        <v/>
      </c>
      <c r="H449" s="558"/>
      <c r="I449" s="542"/>
      <c r="J449" s="10"/>
      <c r="K449" s="559"/>
      <c r="L449" s="559"/>
      <c r="M449" s="559"/>
      <c r="N449" s="560" t="str">
        <f>IF($B449=Statistika!$F$63,'Help-list'!$BD448*'Help-list'!$V$6,IF($B449=Statistika!$F$64,'Help-list'!$BD448*'Help-list'!$V$7,IF($B449=Statistika!$F$65,'Help-list'!$BD448*'Help-list'!$V$8,IF($B449=Statistika!$F$66,'Help-list'!$BD448*'Help-list'!$V$9,IF($B449=Statistika!$F$67,'Help-list'!$BD448*'Help-list'!$V$10,IF($B449=Statistika!$F$68,'Help-list'!$BD448*'Help-list'!$V$11,IF($B449=Statistika!$F$69,'Help-list'!$BD448*'Help-list'!$V$12,IF($B449=Statistika!$F$70,'Help-list'!$BD448*'Help-list'!$V$13,""))))))))</f>
        <v/>
      </c>
      <c r="O449" s="559"/>
      <c r="P449" s="561" t="str">
        <f>IF($B449=Statistika!$F$63,'Help-list'!$BE448*'Help-list'!$V$6,IF($B449=Statistika!$F$64,'Help-list'!$BE448*'Help-list'!$V$7,IF($B449=Statistika!$F$65,'Help-list'!$BE448*'Help-list'!$V$8,IF($B449=Statistika!$F$66,'Help-list'!$BE448*'Help-list'!$V$9,IF($B449=Statistika!$F$67,'Help-list'!$BE448*'Help-list'!$V$10,IF($B449=Statistika!$F$68,'Help-list'!$BE448*'Help-list'!$V$11,IF($B449=Statistika!$F$69,'Help-list'!$BE448*'Help-list'!$V$12,IF($B449=Statistika!$F$70,'Help-list'!$BE448*'Help-list'!$V$13,""))))))))</f>
        <v/>
      </c>
      <c r="Q449" s="562" t="str">
        <f t="shared" si="15"/>
        <v/>
      </c>
      <c r="R449" s="563" t="str">
        <f>IF($B449=Statistika!$F$63,'Help-list'!$BF448*'Help-list'!$V$6,IF($B449=Statistika!$F$64,'Help-list'!$BF448*'Help-list'!$V$7,IF($B449=Statistika!$F$65,'Help-list'!$BF448*'Help-list'!$V$8,IF($B449=Statistika!$F$66,'Help-list'!$BF448*'Help-list'!$V$9,IF($B449=Statistika!$F$67,'Help-list'!$BF448*'Help-list'!$V$10,IF($B449=Statistika!$F$68,'Help-list'!$BF448*'Help-list'!$V$11,IF($B449=Statistika!$F$69,'Help-list'!$BF448*'Help-list'!$V$12,IF($B449=Statistika!$F$70,'Help-list'!$BF448*'Help-list'!$V$13,""))))))))</f>
        <v/>
      </c>
      <c r="S449" s="564"/>
      <c r="T449" s="565" t="str">
        <f>IF($B449=Statistika!$F$63,'Help-list'!$BG448*'Help-list'!$V$6,IF($B449=Statistika!$F$64,'Help-list'!$BG448*'Help-list'!$V$7,IF($B449=Statistika!$F$65,'Help-list'!$BG448*'Help-list'!$V$8,IF($B449=Statistika!$F$66,'Help-list'!$BG448*'Help-list'!$V$9,IF($B449=Statistika!$F$67,'Help-list'!$BG448*'Help-list'!$V$10,IF($B449=Statistika!$F$68,'Help-list'!$BG448*'Help-list'!$V$11,IF($B449=Statistika!$F$69,'Help-list'!$BG448*'Help-list'!$V$12,IF($B449=Statistika!$F$70,'Help-list'!$BG448*'Help-list'!$V$13,""))))))))</f>
        <v/>
      </c>
      <c r="U449" s="564"/>
      <c r="V449" s="565" t="str">
        <f>IF($B449=Statistika!$F$63,'Help-list'!$BH448*'Help-list'!$V$6,IF($B449=Statistika!$F$64,'Help-list'!$BH448*'Help-list'!$V$7,IF($B449=Statistika!$F$65,'Help-list'!$BH448*'Help-list'!$V$8,IF($B449=Statistika!$F$66,'Help-list'!$BH448*'Help-list'!$V$9,IF($B449=Statistika!$F$67,'Help-list'!$BH448*'Help-list'!$V$10,IF($B449=Statistika!$F$68,'Help-list'!$BH448*'Help-list'!$V$11,IF($B449=Statistika!$F$69,'Help-list'!$BH448*'Help-list'!$V$12,IF($B449=Statistika!$F$70,'Help-list'!$BH448*'Help-list'!$V$13,""))))))))</f>
        <v/>
      </c>
      <c r="W449" s="566"/>
      <c r="X449" s="567"/>
      <c r="Y449" s="567"/>
      <c r="Z449" s="567"/>
      <c r="AA449" s="567"/>
      <c r="AB449" s="567"/>
      <c r="AC449" s="567"/>
      <c r="AD449" s="567"/>
      <c r="AE449" s="347"/>
      <c r="AF449" s="568"/>
    </row>
    <row r="450" spans="1:32">
      <c r="A450" s="38"/>
      <c r="B450" s="10"/>
      <c r="C450" s="555"/>
      <c r="D450" s="556"/>
      <c r="E450" s="555"/>
      <c r="F450" s="28"/>
      <c r="G450" s="557" t="str">
        <f t="shared" si="16"/>
        <v/>
      </c>
      <c r="H450" s="558"/>
      <c r="I450" s="542"/>
      <c r="J450" s="10"/>
      <c r="K450" s="559"/>
      <c r="L450" s="559"/>
      <c r="M450" s="559"/>
      <c r="N450" s="560" t="str">
        <f>IF($B450=Statistika!$F$63,'Help-list'!$BD449*'Help-list'!$V$6,IF($B450=Statistika!$F$64,'Help-list'!$BD449*'Help-list'!$V$7,IF($B450=Statistika!$F$65,'Help-list'!$BD449*'Help-list'!$V$8,IF($B450=Statistika!$F$66,'Help-list'!$BD449*'Help-list'!$V$9,IF($B450=Statistika!$F$67,'Help-list'!$BD449*'Help-list'!$V$10,IF($B450=Statistika!$F$68,'Help-list'!$BD449*'Help-list'!$V$11,IF($B450=Statistika!$F$69,'Help-list'!$BD449*'Help-list'!$V$12,IF($B450=Statistika!$F$70,'Help-list'!$BD449*'Help-list'!$V$13,""))))))))</f>
        <v/>
      </c>
      <c r="O450" s="559"/>
      <c r="P450" s="561" t="str">
        <f>IF($B450=Statistika!$F$63,'Help-list'!$BE449*'Help-list'!$V$6,IF($B450=Statistika!$F$64,'Help-list'!$BE449*'Help-list'!$V$7,IF($B450=Statistika!$F$65,'Help-list'!$BE449*'Help-list'!$V$8,IF($B450=Statistika!$F$66,'Help-list'!$BE449*'Help-list'!$V$9,IF($B450=Statistika!$F$67,'Help-list'!$BE449*'Help-list'!$V$10,IF($B450=Statistika!$F$68,'Help-list'!$BE449*'Help-list'!$V$11,IF($B450=Statistika!$F$69,'Help-list'!$BE449*'Help-list'!$V$12,IF($B450=Statistika!$F$70,'Help-list'!$BE449*'Help-list'!$V$13,""))))))))</f>
        <v/>
      </c>
      <c r="Q450" s="562" t="str">
        <f t="shared" si="15"/>
        <v/>
      </c>
      <c r="R450" s="563" t="str">
        <f>IF($B450=Statistika!$F$63,'Help-list'!$BF449*'Help-list'!$V$6,IF($B450=Statistika!$F$64,'Help-list'!$BF449*'Help-list'!$V$7,IF($B450=Statistika!$F$65,'Help-list'!$BF449*'Help-list'!$V$8,IF($B450=Statistika!$F$66,'Help-list'!$BF449*'Help-list'!$V$9,IF($B450=Statistika!$F$67,'Help-list'!$BF449*'Help-list'!$V$10,IF($B450=Statistika!$F$68,'Help-list'!$BF449*'Help-list'!$V$11,IF($B450=Statistika!$F$69,'Help-list'!$BF449*'Help-list'!$V$12,IF($B450=Statistika!$F$70,'Help-list'!$BF449*'Help-list'!$V$13,""))))))))</f>
        <v/>
      </c>
      <c r="S450" s="564"/>
      <c r="T450" s="565" t="str">
        <f>IF($B450=Statistika!$F$63,'Help-list'!$BG449*'Help-list'!$V$6,IF($B450=Statistika!$F$64,'Help-list'!$BG449*'Help-list'!$V$7,IF($B450=Statistika!$F$65,'Help-list'!$BG449*'Help-list'!$V$8,IF($B450=Statistika!$F$66,'Help-list'!$BG449*'Help-list'!$V$9,IF($B450=Statistika!$F$67,'Help-list'!$BG449*'Help-list'!$V$10,IF($B450=Statistika!$F$68,'Help-list'!$BG449*'Help-list'!$V$11,IF($B450=Statistika!$F$69,'Help-list'!$BG449*'Help-list'!$V$12,IF($B450=Statistika!$F$70,'Help-list'!$BG449*'Help-list'!$V$13,""))))))))</f>
        <v/>
      </c>
      <c r="U450" s="564"/>
      <c r="V450" s="565" t="str">
        <f>IF($B450=Statistika!$F$63,'Help-list'!$BH449*'Help-list'!$V$6,IF($B450=Statistika!$F$64,'Help-list'!$BH449*'Help-list'!$V$7,IF($B450=Statistika!$F$65,'Help-list'!$BH449*'Help-list'!$V$8,IF($B450=Statistika!$F$66,'Help-list'!$BH449*'Help-list'!$V$9,IF($B450=Statistika!$F$67,'Help-list'!$BH449*'Help-list'!$V$10,IF($B450=Statistika!$F$68,'Help-list'!$BH449*'Help-list'!$V$11,IF($B450=Statistika!$F$69,'Help-list'!$BH449*'Help-list'!$V$12,IF($B450=Statistika!$F$70,'Help-list'!$BH449*'Help-list'!$V$13,""))))))))</f>
        <v/>
      </c>
      <c r="W450" s="566"/>
      <c r="X450" s="567"/>
      <c r="Y450" s="567"/>
      <c r="Z450" s="567"/>
      <c r="AA450" s="567"/>
      <c r="AB450" s="567"/>
      <c r="AC450" s="567"/>
      <c r="AD450" s="567"/>
      <c r="AE450" s="347"/>
      <c r="AF450" s="568"/>
    </row>
    <row r="451" spans="1:32">
      <c r="A451" s="38"/>
      <c r="B451" s="10"/>
      <c r="C451" s="555"/>
      <c r="D451" s="556"/>
      <c r="E451" s="555"/>
      <c r="F451" s="28"/>
      <c r="G451" s="557" t="str">
        <f t="shared" si="16"/>
        <v/>
      </c>
      <c r="H451" s="558"/>
      <c r="I451" s="542"/>
      <c r="J451" s="10"/>
      <c r="K451" s="559"/>
      <c r="L451" s="559"/>
      <c r="M451" s="559"/>
      <c r="N451" s="560" t="str">
        <f>IF($B451=Statistika!$F$63,'Help-list'!$BD450*'Help-list'!$V$6,IF($B451=Statistika!$F$64,'Help-list'!$BD450*'Help-list'!$V$7,IF($B451=Statistika!$F$65,'Help-list'!$BD450*'Help-list'!$V$8,IF($B451=Statistika!$F$66,'Help-list'!$BD450*'Help-list'!$V$9,IF($B451=Statistika!$F$67,'Help-list'!$BD450*'Help-list'!$V$10,IF($B451=Statistika!$F$68,'Help-list'!$BD450*'Help-list'!$V$11,IF($B451=Statistika!$F$69,'Help-list'!$BD450*'Help-list'!$V$12,IF($B451=Statistika!$F$70,'Help-list'!$BD450*'Help-list'!$V$13,""))))))))</f>
        <v/>
      </c>
      <c r="O451" s="559"/>
      <c r="P451" s="561" t="str">
        <f>IF($B451=Statistika!$F$63,'Help-list'!$BE450*'Help-list'!$V$6,IF($B451=Statistika!$F$64,'Help-list'!$BE450*'Help-list'!$V$7,IF($B451=Statistika!$F$65,'Help-list'!$BE450*'Help-list'!$V$8,IF($B451=Statistika!$F$66,'Help-list'!$BE450*'Help-list'!$V$9,IF($B451=Statistika!$F$67,'Help-list'!$BE450*'Help-list'!$V$10,IF($B451=Statistika!$F$68,'Help-list'!$BE450*'Help-list'!$V$11,IF($B451=Statistika!$F$69,'Help-list'!$BE450*'Help-list'!$V$12,IF($B451=Statistika!$F$70,'Help-list'!$BE450*'Help-list'!$V$13,""))))))))</f>
        <v/>
      </c>
      <c r="Q451" s="562" t="str">
        <f t="shared" si="15"/>
        <v/>
      </c>
      <c r="R451" s="563" t="str">
        <f>IF($B451=Statistika!$F$63,'Help-list'!$BF450*'Help-list'!$V$6,IF($B451=Statistika!$F$64,'Help-list'!$BF450*'Help-list'!$V$7,IF($B451=Statistika!$F$65,'Help-list'!$BF450*'Help-list'!$V$8,IF($B451=Statistika!$F$66,'Help-list'!$BF450*'Help-list'!$V$9,IF($B451=Statistika!$F$67,'Help-list'!$BF450*'Help-list'!$V$10,IF($B451=Statistika!$F$68,'Help-list'!$BF450*'Help-list'!$V$11,IF($B451=Statistika!$F$69,'Help-list'!$BF450*'Help-list'!$V$12,IF($B451=Statistika!$F$70,'Help-list'!$BF450*'Help-list'!$V$13,""))))))))</f>
        <v/>
      </c>
      <c r="S451" s="564"/>
      <c r="T451" s="565" t="str">
        <f>IF($B451=Statistika!$F$63,'Help-list'!$BG450*'Help-list'!$V$6,IF($B451=Statistika!$F$64,'Help-list'!$BG450*'Help-list'!$V$7,IF($B451=Statistika!$F$65,'Help-list'!$BG450*'Help-list'!$V$8,IF($B451=Statistika!$F$66,'Help-list'!$BG450*'Help-list'!$V$9,IF($B451=Statistika!$F$67,'Help-list'!$BG450*'Help-list'!$V$10,IF($B451=Statistika!$F$68,'Help-list'!$BG450*'Help-list'!$V$11,IF($B451=Statistika!$F$69,'Help-list'!$BG450*'Help-list'!$V$12,IF($B451=Statistika!$F$70,'Help-list'!$BG450*'Help-list'!$V$13,""))))))))</f>
        <v/>
      </c>
      <c r="U451" s="564"/>
      <c r="V451" s="565" t="str">
        <f>IF($B451=Statistika!$F$63,'Help-list'!$BH450*'Help-list'!$V$6,IF($B451=Statistika!$F$64,'Help-list'!$BH450*'Help-list'!$V$7,IF($B451=Statistika!$F$65,'Help-list'!$BH450*'Help-list'!$V$8,IF($B451=Statistika!$F$66,'Help-list'!$BH450*'Help-list'!$V$9,IF($B451=Statistika!$F$67,'Help-list'!$BH450*'Help-list'!$V$10,IF($B451=Statistika!$F$68,'Help-list'!$BH450*'Help-list'!$V$11,IF($B451=Statistika!$F$69,'Help-list'!$BH450*'Help-list'!$V$12,IF($B451=Statistika!$F$70,'Help-list'!$BH450*'Help-list'!$V$13,""))))))))</f>
        <v/>
      </c>
      <c r="W451" s="566"/>
      <c r="X451" s="567"/>
      <c r="Y451" s="567"/>
      <c r="Z451" s="567"/>
      <c r="AA451" s="567"/>
      <c r="AB451" s="567"/>
      <c r="AC451" s="567"/>
      <c r="AD451" s="567"/>
      <c r="AE451" s="347"/>
      <c r="AF451" s="568"/>
    </row>
    <row r="452" spans="1:32">
      <c r="A452" s="38"/>
      <c r="B452" s="10"/>
      <c r="C452" s="555"/>
      <c r="D452" s="556"/>
      <c r="E452" s="555"/>
      <c r="F452" s="28"/>
      <c r="G452" s="557" t="str">
        <f t="shared" si="16"/>
        <v/>
      </c>
      <c r="H452" s="558"/>
      <c r="I452" s="542"/>
      <c r="J452" s="10"/>
      <c r="K452" s="559"/>
      <c r="L452" s="559"/>
      <c r="M452" s="559"/>
      <c r="N452" s="560" t="str">
        <f>IF($B452=Statistika!$F$63,'Help-list'!$BD451*'Help-list'!$V$6,IF($B452=Statistika!$F$64,'Help-list'!$BD451*'Help-list'!$V$7,IF($B452=Statistika!$F$65,'Help-list'!$BD451*'Help-list'!$V$8,IF($B452=Statistika!$F$66,'Help-list'!$BD451*'Help-list'!$V$9,IF($B452=Statistika!$F$67,'Help-list'!$BD451*'Help-list'!$V$10,IF($B452=Statistika!$F$68,'Help-list'!$BD451*'Help-list'!$V$11,IF($B452=Statistika!$F$69,'Help-list'!$BD451*'Help-list'!$V$12,IF($B452=Statistika!$F$70,'Help-list'!$BD451*'Help-list'!$V$13,""))))))))</f>
        <v/>
      </c>
      <c r="O452" s="559"/>
      <c r="P452" s="561" t="str">
        <f>IF($B452=Statistika!$F$63,'Help-list'!$BE451*'Help-list'!$V$6,IF($B452=Statistika!$F$64,'Help-list'!$BE451*'Help-list'!$V$7,IF($B452=Statistika!$F$65,'Help-list'!$BE451*'Help-list'!$V$8,IF($B452=Statistika!$F$66,'Help-list'!$BE451*'Help-list'!$V$9,IF($B452=Statistika!$F$67,'Help-list'!$BE451*'Help-list'!$V$10,IF($B452=Statistika!$F$68,'Help-list'!$BE451*'Help-list'!$V$11,IF($B452=Statistika!$F$69,'Help-list'!$BE451*'Help-list'!$V$12,IF($B452=Statistika!$F$70,'Help-list'!$BE451*'Help-list'!$V$13,""))))))))</f>
        <v/>
      </c>
      <c r="Q452" s="562" t="str">
        <f t="shared" si="15"/>
        <v/>
      </c>
      <c r="R452" s="563" t="str">
        <f>IF($B452=Statistika!$F$63,'Help-list'!$BF451*'Help-list'!$V$6,IF($B452=Statistika!$F$64,'Help-list'!$BF451*'Help-list'!$V$7,IF($B452=Statistika!$F$65,'Help-list'!$BF451*'Help-list'!$V$8,IF($B452=Statistika!$F$66,'Help-list'!$BF451*'Help-list'!$V$9,IF($B452=Statistika!$F$67,'Help-list'!$BF451*'Help-list'!$V$10,IF($B452=Statistika!$F$68,'Help-list'!$BF451*'Help-list'!$V$11,IF($B452=Statistika!$F$69,'Help-list'!$BF451*'Help-list'!$V$12,IF($B452=Statistika!$F$70,'Help-list'!$BF451*'Help-list'!$V$13,""))))))))</f>
        <v/>
      </c>
      <c r="S452" s="564"/>
      <c r="T452" s="565" t="str">
        <f>IF($B452=Statistika!$F$63,'Help-list'!$BG451*'Help-list'!$V$6,IF($B452=Statistika!$F$64,'Help-list'!$BG451*'Help-list'!$V$7,IF($B452=Statistika!$F$65,'Help-list'!$BG451*'Help-list'!$V$8,IF($B452=Statistika!$F$66,'Help-list'!$BG451*'Help-list'!$V$9,IF($B452=Statistika!$F$67,'Help-list'!$BG451*'Help-list'!$V$10,IF($B452=Statistika!$F$68,'Help-list'!$BG451*'Help-list'!$V$11,IF($B452=Statistika!$F$69,'Help-list'!$BG451*'Help-list'!$V$12,IF($B452=Statistika!$F$70,'Help-list'!$BG451*'Help-list'!$V$13,""))))))))</f>
        <v/>
      </c>
      <c r="U452" s="564"/>
      <c r="V452" s="565" t="str">
        <f>IF($B452=Statistika!$F$63,'Help-list'!$BH451*'Help-list'!$V$6,IF($B452=Statistika!$F$64,'Help-list'!$BH451*'Help-list'!$V$7,IF($B452=Statistika!$F$65,'Help-list'!$BH451*'Help-list'!$V$8,IF($B452=Statistika!$F$66,'Help-list'!$BH451*'Help-list'!$V$9,IF($B452=Statistika!$F$67,'Help-list'!$BH451*'Help-list'!$V$10,IF($B452=Statistika!$F$68,'Help-list'!$BH451*'Help-list'!$V$11,IF($B452=Statistika!$F$69,'Help-list'!$BH451*'Help-list'!$V$12,IF($B452=Statistika!$F$70,'Help-list'!$BH451*'Help-list'!$V$13,""))))))))</f>
        <v/>
      </c>
      <c r="W452" s="566"/>
      <c r="X452" s="567"/>
      <c r="Y452" s="567"/>
      <c r="Z452" s="567"/>
      <c r="AA452" s="567"/>
      <c r="AB452" s="567"/>
      <c r="AC452" s="567"/>
      <c r="AD452" s="567"/>
      <c r="AE452" s="347"/>
      <c r="AF452" s="568"/>
    </row>
    <row r="453" spans="1:32">
      <c r="A453" s="38"/>
      <c r="B453" s="10"/>
      <c r="C453" s="555"/>
      <c r="D453" s="556"/>
      <c r="E453" s="555"/>
      <c r="F453" s="28"/>
      <c r="G453" s="557" t="str">
        <f t="shared" si="16"/>
        <v/>
      </c>
      <c r="H453" s="558"/>
      <c r="I453" s="542"/>
      <c r="J453" s="10"/>
      <c r="K453" s="559"/>
      <c r="L453" s="559"/>
      <c r="M453" s="559"/>
      <c r="N453" s="560" t="str">
        <f>IF($B453=Statistika!$F$63,'Help-list'!$BD452*'Help-list'!$V$6,IF($B453=Statistika!$F$64,'Help-list'!$BD452*'Help-list'!$V$7,IF($B453=Statistika!$F$65,'Help-list'!$BD452*'Help-list'!$V$8,IF($B453=Statistika!$F$66,'Help-list'!$BD452*'Help-list'!$V$9,IF($B453=Statistika!$F$67,'Help-list'!$BD452*'Help-list'!$V$10,IF($B453=Statistika!$F$68,'Help-list'!$BD452*'Help-list'!$V$11,IF($B453=Statistika!$F$69,'Help-list'!$BD452*'Help-list'!$V$12,IF($B453=Statistika!$F$70,'Help-list'!$BD452*'Help-list'!$V$13,""))))))))</f>
        <v/>
      </c>
      <c r="O453" s="559"/>
      <c r="P453" s="561" t="str">
        <f>IF($B453=Statistika!$F$63,'Help-list'!$BE452*'Help-list'!$V$6,IF($B453=Statistika!$F$64,'Help-list'!$BE452*'Help-list'!$V$7,IF($B453=Statistika!$F$65,'Help-list'!$BE452*'Help-list'!$V$8,IF($B453=Statistika!$F$66,'Help-list'!$BE452*'Help-list'!$V$9,IF($B453=Statistika!$F$67,'Help-list'!$BE452*'Help-list'!$V$10,IF($B453=Statistika!$F$68,'Help-list'!$BE452*'Help-list'!$V$11,IF($B453=Statistika!$F$69,'Help-list'!$BE452*'Help-list'!$V$12,IF($B453=Statistika!$F$70,'Help-list'!$BE452*'Help-list'!$V$13,""))))))))</f>
        <v/>
      </c>
      <c r="Q453" s="562" t="str">
        <f t="shared" si="15"/>
        <v/>
      </c>
      <c r="R453" s="563" t="str">
        <f>IF($B453=Statistika!$F$63,'Help-list'!$BF452*'Help-list'!$V$6,IF($B453=Statistika!$F$64,'Help-list'!$BF452*'Help-list'!$V$7,IF($B453=Statistika!$F$65,'Help-list'!$BF452*'Help-list'!$V$8,IF($B453=Statistika!$F$66,'Help-list'!$BF452*'Help-list'!$V$9,IF($B453=Statistika!$F$67,'Help-list'!$BF452*'Help-list'!$V$10,IF($B453=Statistika!$F$68,'Help-list'!$BF452*'Help-list'!$V$11,IF($B453=Statistika!$F$69,'Help-list'!$BF452*'Help-list'!$V$12,IF($B453=Statistika!$F$70,'Help-list'!$BF452*'Help-list'!$V$13,""))))))))</f>
        <v/>
      </c>
      <c r="S453" s="564"/>
      <c r="T453" s="565" t="str">
        <f>IF($B453=Statistika!$F$63,'Help-list'!$BG452*'Help-list'!$V$6,IF($B453=Statistika!$F$64,'Help-list'!$BG452*'Help-list'!$V$7,IF($B453=Statistika!$F$65,'Help-list'!$BG452*'Help-list'!$V$8,IF($B453=Statistika!$F$66,'Help-list'!$BG452*'Help-list'!$V$9,IF($B453=Statistika!$F$67,'Help-list'!$BG452*'Help-list'!$V$10,IF($B453=Statistika!$F$68,'Help-list'!$BG452*'Help-list'!$V$11,IF($B453=Statistika!$F$69,'Help-list'!$BG452*'Help-list'!$V$12,IF($B453=Statistika!$F$70,'Help-list'!$BG452*'Help-list'!$V$13,""))))))))</f>
        <v/>
      </c>
      <c r="U453" s="564"/>
      <c r="V453" s="565" t="str">
        <f>IF($B453=Statistika!$F$63,'Help-list'!$BH452*'Help-list'!$V$6,IF($B453=Statistika!$F$64,'Help-list'!$BH452*'Help-list'!$V$7,IF($B453=Statistika!$F$65,'Help-list'!$BH452*'Help-list'!$V$8,IF($B453=Statistika!$F$66,'Help-list'!$BH452*'Help-list'!$V$9,IF($B453=Statistika!$F$67,'Help-list'!$BH452*'Help-list'!$V$10,IF($B453=Statistika!$F$68,'Help-list'!$BH452*'Help-list'!$V$11,IF($B453=Statistika!$F$69,'Help-list'!$BH452*'Help-list'!$V$12,IF($B453=Statistika!$F$70,'Help-list'!$BH452*'Help-list'!$V$13,""))))))))</f>
        <v/>
      </c>
      <c r="W453" s="566"/>
      <c r="X453" s="567"/>
      <c r="Y453" s="567"/>
      <c r="Z453" s="567"/>
      <c r="AA453" s="567"/>
      <c r="AB453" s="567"/>
      <c r="AC453" s="567"/>
      <c r="AD453" s="567"/>
      <c r="AE453" s="347"/>
      <c r="AF453" s="568"/>
    </row>
    <row r="454" spans="1:32">
      <c r="A454" s="38"/>
      <c r="B454" s="10"/>
      <c r="C454" s="555"/>
      <c r="D454" s="556"/>
      <c r="E454" s="555"/>
      <c r="F454" s="28"/>
      <c r="G454" s="557" t="str">
        <f t="shared" si="16"/>
        <v/>
      </c>
      <c r="H454" s="558"/>
      <c r="I454" s="542"/>
      <c r="J454" s="10"/>
      <c r="K454" s="559"/>
      <c r="L454" s="559"/>
      <c r="M454" s="559"/>
      <c r="N454" s="560" t="str">
        <f>IF($B454=Statistika!$F$63,'Help-list'!$BD453*'Help-list'!$V$6,IF($B454=Statistika!$F$64,'Help-list'!$BD453*'Help-list'!$V$7,IF($B454=Statistika!$F$65,'Help-list'!$BD453*'Help-list'!$V$8,IF($B454=Statistika!$F$66,'Help-list'!$BD453*'Help-list'!$V$9,IF($B454=Statistika!$F$67,'Help-list'!$BD453*'Help-list'!$V$10,IF($B454=Statistika!$F$68,'Help-list'!$BD453*'Help-list'!$V$11,IF($B454=Statistika!$F$69,'Help-list'!$BD453*'Help-list'!$V$12,IF($B454=Statistika!$F$70,'Help-list'!$BD453*'Help-list'!$V$13,""))))))))</f>
        <v/>
      </c>
      <c r="O454" s="559"/>
      <c r="P454" s="561" t="str">
        <f>IF($B454=Statistika!$F$63,'Help-list'!$BE453*'Help-list'!$V$6,IF($B454=Statistika!$F$64,'Help-list'!$BE453*'Help-list'!$V$7,IF($B454=Statistika!$F$65,'Help-list'!$BE453*'Help-list'!$V$8,IF($B454=Statistika!$F$66,'Help-list'!$BE453*'Help-list'!$V$9,IF($B454=Statistika!$F$67,'Help-list'!$BE453*'Help-list'!$V$10,IF($B454=Statistika!$F$68,'Help-list'!$BE453*'Help-list'!$V$11,IF($B454=Statistika!$F$69,'Help-list'!$BE453*'Help-list'!$V$12,IF($B454=Statistika!$F$70,'Help-list'!$BE453*'Help-list'!$V$13,""))))))))</f>
        <v/>
      </c>
      <c r="Q454" s="562" t="str">
        <f t="shared" ref="Q454:Q517" si="17">IF(IFERROR(P454/N454,0),P454/N454,"")</f>
        <v/>
      </c>
      <c r="R454" s="563" t="str">
        <f>IF($B454=Statistika!$F$63,'Help-list'!$BF453*'Help-list'!$V$6,IF($B454=Statistika!$F$64,'Help-list'!$BF453*'Help-list'!$V$7,IF($B454=Statistika!$F$65,'Help-list'!$BF453*'Help-list'!$V$8,IF($B454=Statistika!$F$66,'Help-list'!$BF453*'Help-list'!$V$9,IF($B454=Statistika!$F$67,'Help-list'!$BF453*'Help-list'!$V$10,IF($B454=Statistika!$F$68,'Help-list'!$BF453*'Help-list'!$V$11,IF($B454=Statistika!$F$69,'Help-list'!$BF453*'Help-list'!$V$12,IF($B454=Statistika!$F$70,'Help-list'!$BF453*'Help-list'!$V$13,""))))))))</f>
        <v/>
      </c>
      <c r="S454" s="564"/>
      <c r="T454" s="565" t="str">
        <f>IF($B454=Statistika!$F$63,'Help-list'!$BG453*'Help-list'!$V$6,IF($B454=Statistika!$F$64,'Help-list'!$BG453*'Help-list'!$V$7,IF($B454=Statistika!$F$65,'Help-list'!$BG453*'Help-list'!$V$8,IF($B454=Statistika!$F$66,'Help-list'!$BG453*'Help-list'!$V$9,IF($B454=Statistika!$F$67,'Help-list'!$BG453*'Help-list'!$V$10,IF($B454=Statistika!$F$68,'Help-list'!$BG453*'Help-list'!$V$11,IF($B454=Statistika!$F$69,'Help-list'!$BG453*'Help-list'!$V$12,IF($B454=Statistika!$F$70,'Help-list'!$BG453*'Help-list'!$V$13,""))))))))</f>
        <v/>
      </c>
      <c r="U454" s="564"/>
      <c r="V454" s="565" t="str">
        <f>IF($B454=Statistika!$F$63,'Help-list'!$BH453*'Help-list'!$V$6,IF($B454=Statistika!$F$64,'Help-list'!$BH453*'Help-list'!$V$7,IF($B454=Statistika!$F$65,'Help-list'!$BH453*'Help-list'!$V$8,IF($B454=Statistika!$F$66,'Help-list'!$BH453*'Help-list'!$V$9,IF($B454=Statistika!$F$67,'Help-list'!$BH453*'Help-list'!$V$10,IF($B454=Statistika!$F$68,'Help-list'!$BH453*'Help-list'!$V$11,IF($B454=Statistika!$F$69,'Help-list'!$BH453*'Help-list'!$V$12,IF($B454=Statistika!$F$70,'Help-list'!$BH453*'Help-list'!$V$13,""))))))))</f>
        <v/>
      </c>
      <c r="W454" s="566"/>
      <c r="X454" s="567"/>
      <c r="Y454" s="567"/>
      <c r="Z454" s="567"/>
      <c r="AA454" s="567"/>
      <c r="AB454" s="567"/>
      <c r="AC454" s="567"/>
      <c r="AD454" s="567"/>
      <c r="AE454" s="347"/>
      <c r="AF454" s="568"/>
    </row>
    <row r="455" spans="1:32">
      <c r="A455" s="38"/>
      <c r="B455" s="10"/>
      <c r="C455" s="555"/>
      <c r="D455" s="556"/>
      <c r="E455" s="555"/>
      <c r="F455" s="28"/>
      <c r="G455" s="557" t="str">
        <f t="shared" si="16"/>
        <v/>
      </c>
      <c r="H455" s="558"/>
      <c r="I455" s="542"/>
      <c r="J455" s="10"/>
      <c r="K455" s="559"/>
      <c r="L455" s="559"/>
      <c r="M455" s="559"/>
      <c r="N455" s="560" t="str">
        <f>IF($B455=Statistika!$F$63,'Help-list'!$BD454*'Help-list'!$V$6,IF($B455=Statistika!$F$64,'Help-list'!$BD454*'Help-list'!$V$7,IF($B455=Statistika!$F$65,'Help-list'!$BD454*'Help-list'!$V$8,IF($B455=Statistika!$F$66,'Help-list'!$BD454*'Help-list'!$V$9,IF($B455=Statistika!$F$67,'Help-list'!$BD454*'Help-list'!$V$10,IF($B455=Statistika!$F$68,'Help-list'!$BD454*'Help-list'!$V$11,IF($B455=Statistika!$F$69,'Help-list'!$BD454*'Help-list'!$V$12,IF($B455=Statistika!$F$70,'Help-list'!$BD454*'Help-list'!$V$13,""))))))))</f>
        <v/>
      </c>
      <c r="O455" s="559"/>
      <c r="P455" s="561" t="str">
        <f>IF($B455=Statistika!$F$63,'Help-list'!$BE454*'Help-list'!$V$6,IF($B455=Statistika!$F$64,'Help-list'!$BE454*'Help-list'!$V$7,IF($B455=Statistika!$F$65,'Help-list'!$BE454*'Help-list'!$V$8,IF($B455=Statistika!$F$66,'Help-list'!$BE454*'Help-list'!$V$9,IF($B455=Statistika!$F$67,'Help-list'!$BE454*'Help-list'!$V$10,IF($B455=Statistika!$F$68,'Help-list'!$BE454*'Help-list'!$V$11,IF($B455=Statistika!$F$69,'Help-list'!$BE454*'Help-list'!$V$12,IF($B455=Statistika!$F$70,'Help-list'!$BE454*'Help-list'!$V$13,""))))))))</f>
        <v/>
      </c>
      <c r="Q455" s="562" t="str">
        <f t="shared" si="17"/>
        <v/>
      </c>
      <c r="R455" s="563" t="str">
        <f>IF($B455=Statistika!$F$63,'Help-list'!$BF454*'Help-list'!$V$6,IF($B455=Statistika!$F$64,'Help-list'!$BF454*'Help-list'!$V$7,IF($B455=Statistika!$F$65,'Help-list'!$BF454*'Help-list'!$V$8,IF($B455=Statistika!$F$66,'Help-list'!$BF454*'Help-list'!$V$9,IF($B455=Statistika!$F$67,'Help-list'!$BF454*'Help-list'!$V$10,IF($B455=Statistika!$F$68,'Help-list'!$BF454*'Help-list'!$V$11,IF($B455=Statistika!$F$69,'Help-list'!$BF454*'Help-list'!$V$12,IF($B455=Statistika!$F$70,'Help-list'!$BF454*'Help-list'!$V$13,""))))))))</f>
        <v/>
      </c>
      <c r="S455" s="564"/>
      <c r="T455" s="565" t="str">
        <f>IF($B455=Statistika!$F$63,'Help-list'!$BG454*'Help-list'!$V$6,IF($B455=Statistika!$F$64,'Help-list'!$BG454*'Help-list'!$V$7,IF($B455=Statistika!$F$65,'Help-list'!$BG454*'Help-list'!$V$8,IF($B455=Statistika!$F$66,'Help-list'!$BG454*'Help-list'!$V$9,IF($B455=Statistika!$F$67,'Help-list'!$BG454*'Help-list'!$V$10,IF($B455=Statistika!$F$68,'Help-list'!$BG454*'Help-list'!$V$11,IF($B455=Statistika!$F$69,'Help-list'!$BG454*'Help-list'!$V$12,IF($B455=Statistika!$F$70,'Help-list'!$BG454*'Help-list'!$V$13,""))))))))</f>
        <v/>
      </c>
      <c r="U455" s="564"/>
      <c r="V455" s="565" t="str">
        <f>IF($B455=Statistika!$F$63,'Help-list'!$BH454*'Help-list'!$V$6,IF($B455=Statistika!$F$64,'Help-list'!$BH454*'Help-list'!$V$7,IF($B455=Statistika!$F$65,'Help-list'!$BH454*'Help-list'!$V$8,IF($B455=Statistika!$F$66,'Help-list'!$BH454*'Help-list'!$V$9,IF($B455=Statistika!$F$67,'Help-list'!$BH454*'Help-list'!$V$10,IF($B455=Statistika!$F$68,'Help-list'!$BH454*'Help-list'!$V$11,IF($B455=Statistika!$F$69,'Help-list'!$BH454*'Help-list'!$V$12,IF($B455=Statistika!$F$70,'Help-list'!$BH454*'Help-list'!$V$13,""))))))))</f>
        <v/>
      </c>
      <c r="W455" s="566"/>
      <c r="X455" s="567"/>
      <c r="Y455" s="567"/>
      <c r="Z455" s="567"/>
      <c r="AA455" s="567"/>
      <c r="AB455" s="567"/>
      <c r="AC455" s="567"/>
      <c r="AD455" s="567"/>
      <c r="AE455" s="347"/>
      <c r="AF455" s="568"/>
    </row>
    <row r="456" spans="1:32">
      <c r="A456" s="38"/>
      <c r="B456" s="10"/>
      <c r="C456" s="555"/>
      <c r="D456" s="556"/>
      <c r="E456" s="555"/>
      <c r="F456" s="28"/>
      <c r="G456" s="557" t="str">
        <f t="shared" si="16"/>
        <v/>
      </c>
      <c r="H456" s="558"/>
      <c r="I456" s="542"/>
      <c r="J456" s="10"/>
      <c r="K456" s="559"/>
      <c r="L456" s="559"/>
      <c r="M456" s="559"/>
      <c r="N456" s="560" t="str">
        <f>IF($B456=Statistika!$F$63,'Help-list'!$BD455*'Help-list'!$V$6,IF($B456=Statistika!$F$64,'Help-list'!$BD455*'Help-list'!$V$7,IF($B456=Statistika!$F$65,'Help-list'!$BD455*'Help-list'!$V$8,IF($B456=Statistika!$F$66,'Help-list'!$BD455*'Help-list'!$V$9,IF($B456=Statistika!$F$67,'Help-list'!$BD455*'Help-list'!$V$10,IF($B456=Statistika!$F$68,'Help-list'!$BD455*'Help-list'!$V$11,IF($B456=Statistika!$F$69,'Help-list'!$BD455*'Help-list'!$V$12,IF($B456=Statistika!$F$70,'Help-list'!$BD455*'Help-list'!$V$13,""))))))))</f>
        <v/>
      </c>
      <c r="O456" s="559"/>
      <c r="P456" s="561" t="str">
        <f>IF($B456=Statistika!$F$63,'Help-list'!$BE455*'Help-list'!$V$6,IF($B456=Statistika!$F$64,'Help-list'!$BE455*'Help-list'!$V$7,IF($B456=Statistika!$F$65,'Help-list'!$BE455*'Help-list'!$V$8,IF($B456=Statistika!$F$66,'Help-list'!$BE455*'Help-list'!$V$9,IF($B456=Statistika!$F$67,'Help-list'!$BE455*'Help-list'!$V$10,IF($B456=Statistika!$F$68,'Help-list'!$BE455*'Help-list'!$V$11,IF($B456=Statistika!$F$69,'Help-list'!$BE455*'Help-list'!$V$12,IF($B456=Statistika!$F$70,'Help-list'!$BE455*'Help-list'!$V$13,""))))))))</f>
        <v/>
      </c>
      <c r="Q456" s="562" t="str">
        <f t="shared" si="17"/>
        <v/>
      </c>
      <c r="R456" s="563" t="str">
        <f>IF($B456=Statistika!$F$63,'Help-list'!$BF455*'Help-list'!$V$6,IF($B456=Statistika!$F$64,'Help-list'!$BF455*'Help-list'!$V$7,IF($B456=Statistika!$F$65,'Help-list'!$BF455*'Help-list'!$V$8,IF($B456=Statistika!$F$66,'Help-list'!$BF455*'Help-list'!$V$9,IF($B456=Statistika!$F$67,'Help-list'!$BF455*'Help-list'!$V$10,IF($B456=Statistika!$F$68,'Help-list'!$BF455*'Help-list'!$V$11,IF($B456=Statistika!$F$69,'Help-list'!$BF455*'Help-list'!$V$12,IF($B456=Statistika!$F$70,'Help-list'!$BF455*'Help-list'!$V$13,""))))))))</f>
        <v/>
      </c>
      <c r="S456" s="564"/>
      <c r="T456" s="565" t="str">
        <f>IF($B456=Statistika!$F$63,'Help-list'!$BG455*'Help-list'!$V$6,IF($B456=Statistika!$F$64,'Help-list'!$BG455*'Help-list'!$V$7,IF($B456=Statistika!$F$65,'Help-list'!$BG455*'Help-list'!$V$8,IF($B456=Statistika!$F$66,'Help-list'!$BG455*'Help-list'!$V$9,IF($B456=Statistika!$F$67,'Help-list'!$BG455*'Help-list'!$V$10,IF($B456=Statistika!$F$68,'Help-list'!$BG455*'Help-list'!$V$11,IF($B456=Statistika!$F$69,'Help-list'!$BG455*'Help-list'!$V$12,IF($B456=Statistika!$F$70,'Help-list'!$BG455*'Help-list'!$V$13,""))))))))</f>
        <v/>
      </c>
      <c r="U456" s="564"/>
      <c r="V456" s="565" t="str">
        <f>IF($B456=Statistika!$F$63,'Help-list'!$BH455*'Help-list'!$V$6,IF($B456=Statistika!$F$64,'Help-list'!$BH455*'Help-list'!$V$7,IF($B456=Statistika!$F$65,'Help-list'!$BH455*'Help-list'!$V$8,IF($B456=Statistika!$F$66,'Help-list'!$BH455*'Help-list'!$V$9,IF($B456=Statistika!$F$67,'Help-list'!$BH455*'Help-list'!$V$10,IF($B456=Statistika!$F$68,'Help-list'!$BH455*'Help-list'!$V$11,IF($B456=Statistika!$F$69,'Help-list'!$BH455*'Help-list'!$V$12,IF($B456=Statistika!$F$70,'Help-list'!$BH455*'Help-list'!$V$13,""))))))))</f>
        <v/>
      </c>
      <c r="W456" s="566"/>
      <c r="X456" s="567"/>
      <c r="Y456" s="567"/>
      <c r="Z456" s="567"/>
      <c r="AA456" s="567"/>
      <c r="AB456" s="567"/>
      <c r="AC456" s="567"/>
      <c r="AD456" s="567"/>
      <c r="AE456" s="347"/>
      <c r="AF456" s="568"/>
    </row>
    <row r="457" spans="1:32">
      <c r="A457" s="38"/>
      <c r="B457" s="10"/>
      <c r="C457" s="555"/>
      <c r="D457" s="556"/>
      <c r="E457" s="555"/>
      <c r="F457" s="28"/>
      <c r="G457" s="557" t="str">
        <f t="shared" si="16"/>
        <v/>
      </c>
      <c r="H457" s="558"/>
      <c r="I457" s="542"/>
      <c r="J457" s="10"/>
      <c r="K457" s="559"/>
      <c r="L457" s="559"/>
      <c r="M457" s="559"/>
      <c r="N457" s="560" t="str">
        <f>IF($B457=Statistika!$F$63,'Help-list'!$BD456*'Help-list'!$V$6,IF($B457=Statistika!$F$64,'Help-list'!$BD456*'Help-list'!$V$7,IF($B457=Statistika!$F$65,'Help-list'!$BD456*'Help-list'!$V$8,IF($B457=Statistika!$F$66,'Help-list'!$BD456*'Help-list'!$V$9,IF($B457=Statistika!$F$67,'Help-list'!$BD456*'Help-list'!$V$10,IF($B457=Statistika!$F$68,'Help-list'!$BD456*'Help-list'!$V$11,IF($B457=Statistika!$F$69,'Help-list'!$BD456*'Help-list'!$V$12,IF($B457=Statistika!$F$70,'Help-list'!$BD456*'Help-list'!$V$13,""))))))))</f>
        <v/>
      </c>
      <c r="O457" s="559"/>
      <c r="P457" s="561" t="str">
        <f>IF($B457=Statistika!$F$63,'Help-list'!$BE456*'Help-list'!$V$6,IF($B457=Statistika!$F$64,'Help-list'!$BE456*'Help-list'!$V$7,IF($B457=Statistika!$F$65,'Help-list'!$BE456*'Help-list'!$V$8,IF($B457=Statistika!$F$66,'Help-list'!$BE456*'Help-list'!$V$9,IF($B457=Statistika!$F$67,'Help-list'!$BE456*'Help-list'!$V$10,IF($B457=Statistika!$F$68,'Help-list'!$BE456*'Help-list'!$V$11,IF($B457=Statistika!$F$69,'Help-list'!$BE456*'Help-list'!$V$12,IF($B457=Statistika!$F$70,'Help-list'!$BE456*'Help-list'!$V$13,""))))))))</f>
        <v/>
      </c>
      <c r="Q457" s="562" t="str">
        <f t="shared" si="17"/>
        <v/>
      </c>
      <c r="R457" s="563" t="str">
        <f>IF($B457=Statistika!$F$63,'Help-list'!$BF456*'Help-list'!$V$6,IF($B457=Statistika!$F$64,'Help-list'!$BF456*'Help-list'!$V$7,IF($B457=Statistika!$F$65,'Help-list'!$BF456*'Help-list'!$V$8,IF($B457=Statistika!$F$66,'Help-list'!$BF456*'Help-list'!$V$9,IF($B457=Statistika!$F$67,'Help-list'!$BF456*'Help-list'!$V$10,IF($B457=Statistika!$F$68,'Help-list'!$BF456*'Help-list'!$V$11,IF($B457=Statistika!$F$69,'Help-list'!$BF456*'Help-list'!$V$12,IF($B457=Statistika!$F$70,'Help-list'!$BF456*'Help-list'!$V$13,""))))))))</f>
        <v/>
      </c>
      <c r="S457" s="564"/>
      <c r="T457" s="565" t="str">
        <f>IF($B457=Statistika!$F$63,'Help-list'!$BG456*'Help-list'!$V$6,IF($B457=Statistika!$F$64,'Help-list'!$BG456*'Help-list'!$V$7,IF($B457=Statistika!$F$65,'Help-list'!$BG456*'Help-list'!$V$8,IF($B457=Statistika!$F$66,'Help-list'!$BG456*'Help-list'!$V$9,IF($B457=Statistika!$F$67,'Help-list'!$BG456*'Help-list'!$V$10,IF($B457=Statistika!$F$68,'Help-list'!$BG456*'Help-list'!$V$11,IF($B457=Statistika!$F$69,'Help-list'!$BG456*'Help-list'!$V$12,IF($B457=Statistika!$F$70,'Help-list'!$BG456*'Help-list'!$V$13,""))))))))</f>
        <v/>
      </c>
      <c r="U457" s="564"/>
      <c r="V457" s="565" t="str">
        <f>IF($B457=Statistika!$F$63,'Help-list'!$BH456*'Help-list'!$V$6,IF($B457=Statistika!$F$64,'Help-list'!$BH456*'Help-list'!$V$7,IF($B457=Statistika!$F$65,'Help-list'!$BH456*'Help-list'!$V$8,IF($B457=Statistika!$F$66,'Help-list'!$BH456*'Help-list'!$V$9,IF($B457=Statistika!$F$67,'Help-list'!$BH456*'Help-list'!$V$10,IF($B457=Statistika!$F$68,'Help-list'!$BH456*'Help-list'!$V$11,IF($B457=Statistika!$F$69,'Help-list'!$BH456*'Help-list'!$V$12,IF($B457=Statistika!$F$70,'Help-list'!$BH456*'Help-list'!$V$13,""))))))))</f>
        <v/>
      </c>
      <c r="W457" s="566"/>
      <c r="X457" s="567"/>
      <c r="Y457" s="567"/>
      <c r="Z457" s="567"/>
      <c r="AA457" s="567"/>
      <c r="AB457" s="567"/>
      <c r="AC457" s="567"/>
      <c r="AD457" s="567"/>
      <c r="AE457" s="347"/>
      <c r="AF457" s="568"/>
    </row>
    <row r="458" spans="1:32">
      <c r="A458" s="38"/>
      <c r="B458" s="10"/>
      <c r="C458" s="555"/>
      <c r="D458" s="556"/>
      <c r="E458" s="555"/>
      <c r="F458" s="28"/>
      <c r="G458" s="557" t="str">
        <f t="shared" si="16"/>
        <v/>
      </c>
      <c r="H458" s="558"/>
      <c r="I458" s="542"/>
      <c r="J458" s="10"/>
      <c r="K458" s="559"/>
      <c r="L458" s="559"/>
      <c r="M458" s="559"/>
      <c r="N458" s="560" t="str">
        <f>IF($B458=Statistika!$F$63,'Help-list'!$BD457*'Help-list'!$V$6,IF($B458=Statistika!$F$64,'Help-list'!$BD457*'Help-list'!$V$7,IF($B458=Statistika!$F$65,'Help-list'!$BD457*'Help-list'!$V$8,IF($B458=Statistika!$F$66,'Help-list'!$BD457*'Help-list'!$V$9,IF($B458=Statistika!$F$67,'Help-list'!$BD457*'Help-list'!$V$10,IF($B458=Statistika!$F$68,'Help-list'!$BD457*'Help-list'!$V$11,IF($B458=Statistika!$F$69,'Help-list'!$BD457*'Help-list'!$V$12,IF($B458=Statistika!$F$70,'Help-list'!$BD457*'Help-list'!$V$13,""))))))))</f>
        <v/>
      </c>
      <c r="O458" s="559"/>
      <c r="P458" s="561" t="str">
        <f>IF($B458=Statistika!$F$63,'Help-list'!$BE457*'Help-list'!$V$6,IF($B458=Statistika!$F$64,'Help-list'!$BE457*'Help-list'!$V$7,IF($B458=Statistika!$F$65,'Help-list'!$BE457*'Help-list'!$V$8,IF($B458=Statistika!$F$66,'Help-list'!$BE457*'Help-list'!$V$9,IF($B458=Statistika!$F$67,'Help-list'!$BE457*'Help-list'!$V$10,IF($B458=Statistika!$F$68,'Help-list'!$BE457*'Help-list'!$V$11,IF($B458=Statistika!$F$69,'Help-list'!$BE457*'Help-list'!$V$12,IF($B458=Statistika!$F$70,'Help-list'!$BE457*'Help-list'!$V$13,""))))))))</f>
        <v/>
      </c>
      <c r="Q458" s="562" t="str">
        <f t="shared" si="17"/>
        <v/>
      </c>
      <c r="R458" s="563" t="str">
        <f>IF($B458=Statistika!$F$63,'Help-list'!$BF457*'Help-list'!$V$6,IF($B458=Statistika!$F$64,'Help-list'!$BF457*'Help-list'!$V$7,IF($B458=Statistika!$F$65,'Help-list'!$BF457*'Help-list'!$V$8,IF($B458=Statistika!$F$66,'Help-list'!$BF457*'Help-list'!$V$9,IF($B458=Statistika!$F$67,'Help-list'!$BF457*'Help-list'!$V$10,IF($B458=Statistika!$F$68,'Help-list'!$BF457*'Help-list'!$V$11,IF($B458=Statistika!$F$69,'Help-list'!$BF457*'Help-list'!$V$12,IF($B458=Statistika!$F$70,'Help-list'!$BF457*'Help-list'!$V$13,""))))))))</f>
        <v/>
      </c>
      <c r="S458" s="564"/>
      <c r="T458" s="565" t="str">
        <f>IF($B458=Statistika!$F$63,'Help-list'!$BG457*'Help-list'!$V$6,IF($B458=Statistika!$F$64,'Help-list'!$BG457*'Help-list'!$V$7,IF($B458=Statistika!$F$65,'Help-list'!$BG457*'Help-list'!$V$8,IF($B458=Statistika!$F$66,'Help-list'!$BG457*'Help-list'!$V$9,IF($B458=Statistika!$F$67,'Help-list'!$BG457*'Help-list'!$V$10,IF($B458=Statistika!$F$68,'Help-list'!$BG457*'Help-list'!$V$11,IF($B458=Statistika!$F$69,'Help-list'!$BG457*'Help-list'!$V$12,IF($B458=Statistika!$F$70,'Help-list'!$BG457*'Help-list'!$V$13,""))))))))</f>
        <v/>
      </c>
      <c r="U458" s="564"/>
      <c r="V458" s="565" t="str">
        <f>IF($B458=Statistika!$F$63,'Help-list'!$BH457*'Help-list'!$V$6,IF($B458=Statistika!$F$64,'Help-list'!$BH457*'Help-list'!$V$7,IF($B458=Statistika!$F$65,'Help-list'!$BH457*'Help-list'!$V$8,IF($B458=Statistika!$F$66,'Help-list'!$BH457*'Help-list'!$V$9,IF($B458=Statistika!$F$67,'Help-list'!$BH457*'Help-list'!$V$10,IF($B458=Statistika!$F$68,'Help-list'!$BH457*'Help-list'!$V$11,IF($B458=Statistika!$F$69,'Help-list'!$BH457*'Help-list'!$V$12,IF($B458=Statistika!$F$70,'Help-list'!$BH457*'Help-list'!$V$13,""))))))))</f>
        <v/>
      </c>
      <c r="W458" s="566"/>
      <c r="X458" s="567"/>
      <c r="Y458" s="567"/>
      <c r="Z458" s="567"/>
      <c r="AA458" s="567"/>
      <c r="AB458" s="567"/>
      <c r="AC458" s="567"/>
      <c r="AD458" s="567"/>
      <c r="AE458" s="347"/>
      <c r="AF458" s="568"/>
    </row>
    <row r="459" spans="1:32">
      <c r="A459" s="38"/>
      <c r="B459" s="10"/>
      <c r="C459" s="555"/>
      <c r="D459" s="556"/>
      <c r="E459" s="555"/>
      <c r="F459" s="28"/>
      <c r="G459" s="557" t="str">
        <f t="shared" si="16"/>
        <v/>
      </c>
      <c r="H459" s="558"/>
      <c r="I459" s="542"/>
      <c r="J459" s="10"/>
      <c r="K459" s="559"/>
      <c r="L459" s="559"/>
      <c r="M459" s="559"/>
      <c r="N459" s="560" t="str">
        <f>IF($B459=Statistika!$F$63,'Help-list'!$BD458*'Help-list'!$V$6,IF($B459=Statistika!$F$64,'Help-list'!$BD458*'Help-list'!$V$7,IF($B459=Statistika!$F$65,'Help-list'!$BD458*'Help-list'!$V$8,IF($B459=Statistika!$F$66,'Help-list'!$BD458*'Help-list'!$V$9,IF($B459=Statistika!$F$67,'Help-list'!$BD458*'Help-list'!$V$10,IF($B459=Statistika!$F$68,'Help-list'!$BD458*'Help-list'!$V$11,IF($B459=Statistika!$F$69,'Help-list'!$BD458*'Help-list'!$V$12,IF($B459=Statistika!$F$70,'Help-list'!$BD458*'Help-list'!$V$13,""))))))))</f>
        <v/>
      </c>
      <c r="O459" s="559"/>
      <c r="P459" s="561" t="str">
        <f>IF($B459=Statistika!$F$63,'Help-list'!$BE458*'Help-list'!$V$6,IF($B459=Statistika!$F$64,'Help-list'!$BE458*'Help-list'!$V$7,IF($B459=Statistika!$F$65,'Help-list'!$BE458*'Help-list'!$V$8,IF($B459=Statistika!$F$66,'Help-list'!$BE458*'Help-list'!$V$9,IF($B459=Statistika!$F$67,'Help-list'!$BE458*'Help-list'!$V$10,IF($B459=Statistika!$F$68,'Help-list'!$BE458*'Help-list'!$V$11,IF($B459=Statistika!$F$69,'Help-list'!$BE458*'Help-list'!$V$12,IF($B459=Statistika!$F$70,'Help-list'!$BE458*'Help-list'!$V$13,""))))))))</f>
        <v/>
      </c>
      <c r="Q459" s="562" t="str">
        <f t="shared" si="17"/>
        <v/>
      </c>
      <c r="R459" s="563" t="str">
        <f>IF($B459=Statistika!$F$63,'Help-list'!$BF458*'Help-list'!$V$6,IF($B459=Statistika!$F$64,'Help-list'!$BF458*'Help-list'!$V$7,IF($B459=Statistika!$F$65,'Help-list'!$BF458*'Help-list'!$V$8,IF($B459=Statistika!$F$66,'Help-list'!$BF458*'Help-list'!$V$9,IF($B459=Statistika!$F$67,'Help-list'!$BF458*'Help-list'!$V$10,IF($B459=Statistika!$F$68,'Help-list'!$BF458*'Help-list'!$V$11,IF($B459=Statistika!$F$69,'Help-list'!$BF458*'Help-list'!$V$12,IF($B459=Statistika!$F$70,'Help-list'!$BF458*'Help-list'!$V$13,""))))))))</f>
        <v/>
      </c>
      <c r="S459" s="564"/>
      <c r="T459" s="565" t="str">
        <f>IF($B459=Statistika!$F$63,'Help-list'!$BG458*'Help-list'!$V$6,IF($B459=Statistika!$F$64,'Help-list'!$BG458*'Help-list'!$V$7,IF($B459=Statistika!$F$65,'Help-list'!$BG458*'Help-list'!$V$8,IF($B459=Statistika!$F$66,'Help-list'!$BG458*'Help-list'!$V$9,IF($B459=Statistika!$F$67,'Help-list'!$BG458*'Help-list'!$V$10,IF($B459=Statistika!$F$68,'Help-list'!$BG458*'Help-list'!$V$11,IF($B459=Statistika!$F$69,'Help-list'!$BG458*'Help-list'!$V$12,IF($B459=Statistika!$F$70,'Help-list'!$BG458*'Help-list'!$V$13,""))))))))</f>
        <v/>
      </c>
      <c r="U459" s="564"/>
      <c r="V459" s="565" t="str">
        <f>IF($B459=Statistika!$F$63,'Help-list'!$BH458*'Help-list'!$V$6,IF($B459=Statistika!$F$64,'Help-list'!$BH458*'Help-list'!$V$7,IF($B459=Statistika!$F$65,'Help-list'!$BH458*'Help-list'!$V$8,IF($B459=Statistika!$F$66,'Help-list'!$BH458*'Help-list'!$V$9,IF($B459=Statistika!$F$67,'Help-list'!$BH458*'Help-list'!$V$10,IF($B459=Statistika!$F$68,'Help-list'!$BH458*'Help-list'!$V$11,IF($B459=Statistika!$F$69,'Help-list'!$BH458*'Help-list'!$V$12,IF($B459=Statistika!$F$70,'Help-list'!$BH458*'Help-list'!$V$13,""))))))))</f>
        <v/>
      </c>
      <c r="W459" s="566"/>
      <c r="X459" s="567"/>
      <c r="Y459" s="567"/>
      <c r="Z459" s="567"/>
      <c r="AA459" s="567"/>
      <c r="AB459" s="567"/>
      <c r="AC459" s="567"/>
      <c r="AD459" s="567"/>
      <c r="AE459" s="347"/>
      <c r="AF459" s="568"/>
    </row>
    <row r="460" spans="1:32">
      <c r="A460" s="38"/>
      <c r="B460" s="10"/>
      <c r="C460" s="555"/>
      <c r="D460" s="556"/>
      <c r="E460" s="555"/>
      <c r="F460" s="28"/>
      <c r="G460" s="557" t="str">
        <f t="shared" si="16"/>
        <v/>
      </c>
      <c r="H460" s="558"/>
      <c r="I460" s="542"/>
      <c r="J460" s="10"/>
      <c r="K460" s="559"/>
      <c r="L460" s="559"/>
      <c r="M460" s="559"/>
      <c r="N460" s="560" t="str">
        <f>IF($B460=Statistika!$F$63,'Help-list'!$BD459*'Help-list'!$V$6,IF($B460=Statistika!$F$64,'Help-list'!$BD459*'Help-list'!$V$7,IF($B460=Statistika!$F$65,'Help-list'!$BD459*'Help-list'!$V$8,IF($B460=Statistika!$F$66,'Help-list'!$BD459*'Help-list'!$V$9,IF($B460=Statistika!$F$67,'Help-list'!$BD459*'Help-list'!$V$10,IF($B460=Statistika!$F$68,'Help-list'!$BD459*'Help-list'!$V$11,IF($B460=Statistika!$F$69,'Help-list'!$BD459*'Help-list'!$V$12,IF($B460=Statistika!$F$70,'Help-list'!$BD459*'Help-list'!$V$13,""))))))))</f>
        <v/>
      </c>
      <c r="O460" s="559"/>
      <c r="P460" s="561" t="str">
        <f>IF($B460=Statistika!$F$63,'Help-list'!$BE459*'Help-list'!$V$6,IF($B460=Statistika!$F$64,'Help-list'!$BE459*'Help-list'!$V$7,IF($B460=Statistika!$F$65,'Help-list'!$BE459*'Help-list'!$V$8,IF($B460=Statistika!$F$66,'Help-list'!$BE459*'Help-list'!$V$9,IF($B460=Statistika!$F$67,'Help-list'!$BE459*'Help-list'!$V$10,IF($B460=Statistika!$F$68,'Help-list'!$BE459*'Help-list'!$V$11,IF($B460=Statistika!$F$69,'Help-list'!$BE459*'Help-list'!$V$12,IF($B460=Statistika!$F$70,'Help-list'!$BE459*'Help-list'!$V$13,""))))))))</f>
        <v/>
      </c>
      <c r="Q460" s="562" t="str">
        <f t="shared" si="17"/>
        <v/>
      </c>
      <c r="R460" s="563" t="str">
        <f>IF($B460=Statistika!$F$63,'Help-list'!$BF459*'Help-list'!$V$6,IF($B460=Statistika!$F$64,'Help-list'!$BF459*'Help-list'!$V$7,IF($B460=Statistika!$F$65,'Help-list'!$BF459*'Help-list'!$V$8,IF($B460=Statistika!$F$66,'Help-list'!$BF459*'Help-list'!$V$9,IF($B460=Statistika!$F$67,'Help-list'!$BF459*'Help-list'!$V$10,IF($B460=Statistika!$F$68,'Help-list'!$BF459*'Help-list'!$V$11,IF($B460=Statistika!$F$69,'Help-list'!$BF459*'Help-list'!$V$12,IF($B460=Statistika!$F$70,'Help-list'!$BF459*'Help-list'!$V$13,""))))))))</f>
        <v/>
      </c>
      <c r="S460" s="564"/>
      <c r="T460" s="565" t="str">
        <f>IF($B460=Statistika!$F$63,'Help-list'!$BG459*'Help-list'!$V$6,IF($B460=Statistika!$F$64,'Help-list'!$BG459*'Help-list'!$V$7,IF($B460=Statistika!$F$65,'Help-list'!$BG459*'Help-list'!$V$8,IF($B460=Statistika!$F$66,'Help-list'!$BG459*'Help-list'!$V$9,IF($B460=Statistika!$F$67,'Help-list'!$BG459*'Help-list'!$V$10,IF($B460=Statistika!$F$68,'Help-list'!$BG459*'Help-list'!$V$11,IF($B460=Statistika!$F$69,'Help-list'!$BG459*'Help-list'!$V$12,IF($B460=Statistika!$F$70,'Help-list'!$BG459*'Help-list'!$V$13,""))))))))</f>
        <v/>
      </c>
      <c r="U460" s="564"/>
      <c r="V460" s="565" t="str">
        <f>IF($B460=Statistika!$F$63,'Help-list'!$BH459*'Help-list'!$V$6,IF($B460=Statistika!$F$64,'Help-list'!$BH459*'Help-list'!$V$7,IF($B460=Statistika!$F$65,'Help-list'!$BH459*'Help-list'!$V$8,IF($B460=Statistika!$F$66,'Help-list'!$BH459*'Help-list'!$V$9,IF($B460=Statistika!$F$67,'Help-list'!$BH459*'Help-list'!$V$10,IF($B460=Statistika!$F$68,'Help-list'!$BH459*'Help-list'!$V$11,IF($B460=Statistika!$F$69,'Help-list'!$BH459*'Help-list'!$V$12,IF($B460=Statistika!$F$70,'Help-list'!$BH459*'Help-list'!$V$13,""))))))))</f>
        <v/>
      </c>
      <c r="W460" s="566"/>
      <c r="X460" s="567"/>
      <c r="Y460" s="567"/>
      <c r="Z460" s="567"/>
      <c r="AA460" s="567"/>
      <c r="AB460" s="567"/>
      <c r="AC460" s="567"/>
      <c r="AD460" s="567"/>
      <c r="AE460" s="347"/>
      <c r="AF460" s="568"/>
    </row>
    <row r="461" spans="1:32">
      <c r="A461" s="38"/>
      <c r="B461" s="10"/>
      <c r="C461" s="555"/>
      <c r="D461" s="556"/>
      <c r="E461" s="555"/>
      <c r="F461" s="28"/>
      <c r="G461" s="557" t="str">
        <f t="shared" si="16"/>
        <v/>
      </c>
      <c r="H461" s="558"/>
      <c r="I461" s="542"/>
      <c r="J461" s="10"/>
      <c r="K461" s="559"/>
      <c r="L461" s="559"/>
      <c r="M461" s="559"/>
      <c r="N461" s="560" t="str">
        <f>IF($B461=Statistika!$F$63,'Help-list'!$BD460*'Help-list'!$V$6,IF($B461=Statistika!$F$64,'Help-list'!$BD460*'Help-list'!$V$7,IF($B461=Statistika!$F$65,'Help-list'!$BD460*'Help-list'!$V$8,IF($B461=Statistika!$F$66,'Help-list'!$BD460*'Help-list'!$V$9,IF($B461=Statistika!$F$67,'Help-list'!$BD460*'Help-list'!$V$10,IF($B461=Statistika!$F$68,'Help-list'!$BD460*'Help-list'!$V$11,IF($B461=Statistika!$F$69,'Help-list'!$BD460*'Help-list'!$V$12,IF($B461=Statistika!$F$70,'Help-list'!$BD460*'Help-list'!$V$13,""))))))))</f>
        <v/>
      </c>
      <c r="O461" s="559"/>
      <c r="P461" s="561" t="str">
        <f>IF($B461=Statistika!$F$63,'Help-list'!$BE460*'Help-list'!$V$6,IF($B461=Statistika!$F$64,'Help-list'!$BE460*'Help-list'!$V$7,IF($B461=Statistika!$F$65,'Help-list'!$BE460*'Help-list'!$V$8,IF($B461=Statistika!$F$66,'Help-list'!$BE460*'Help-list'!$V$9,IF($B461=Statistika!$F$67,'Help-list'!$BE460*'Help-list'!$V$10,IF($B461=Statistika!$F$68,'Help-list'!$BE460*'Help-list'!$V$11,IF($B461=Statistika!$F$69,'Help-list'!$BE460*'Help-list'!$V$12,IF($B461=Statistika!$F$70,'Help-list'!$BE460*'Help-list'!$V$13,""))))))))</f>
        <v/>
      </c>
      <c r="Q461" s="562" t="str">
        <f t="shared" si="17"/>
        <v/>
      </c>
      <c r="R461" s="563" t="str">
        <f>IF($B461=Statistika!$F$63,'Help-list'!$BF460*'Help-list'!$V$6,IF($B461=Statistika!$F$64,'Help-list'!$BF460*'Help-list'!$V$7,IF($B461=Statistika!$F$65,'Help-list'!$BF460*'Help-list'!$V$8,IF($B461=Statistika!$F$66,'Help-list'!$BF460*'Help-list'!$V$9,IF($B461=Statistika!$F$67,'Help-list'!$BF460*'Help-list'!$V$10,IF($B461=Statistika!$F$68,'Help-list'!$BF460*'Help-list'!$V$11,IF($B461=Statistika!$F$69,'Help-list'!$BF460*'Help-list'!$V$12,IF($B461=Statistika!$F$70,'Help-list'!$BF460*'Help-list'!$V$13,""))))))))</f>
        <v/>
      </c>
      <c r="S461" s="564"/>
      <c r="T461" s="565" t="str">
        <f>IF($B461=Statistika!$F$63,'Help-list'!$BG460*'Help-list'!$V$6,IF($B461=Statistika!$F$64,'Help-list'!$BG460*'Help-list'!$V$7,IF($B461=Statistika!$F$65,'Help-list'!$BG460*'Help-list'!$V$8,IF($B461=Statistika!$F$66,'Help-list'!$BG460*'Help-list'!$V$9,IF($B461=Statistika!$F$67,'Help-list'!$BG460*'Help-list'!$V$10,IF($B461=Statistika!$F$68,'Help-list'!$BG460*'Help-list'!$V$11,IF($B461=Statistika!$F$69,'Help-list'!$BG460*'Help-list'!$V$12,IF($B461=Statistika!$F$70,'Help-list'!$BG460*'Help-list'!$V$13,""))))))))</f>
        <v/>
      </c>
      <c r="U461" s="564"/>
      <c r="V461" s="565" t="str">
        <f>IF($B461=Statistika!$F$63,'Help-list'!$BH460*'Help-list'!$V$6,IF($B461=Statistika!$F$64,'Help-list'!$BH460*'Help-list'!$V$7,IF($B461=Statistika!$F$65,'Help-list'!$BH460*'Help-list'!$V$8,IF($B461=Statistika!$F$66,'Help-list'!$BH460*'Help-list'!$V$9,IF($B461=Statistika!$F$67,'Help-list'!$BH460*'Help-list'!$V$10,IF($B461=Statistika!$F$68,'Help-list'!$BH460*'Help-list'!$V$11,IF($B461=Statistika!$F$69,'Help-list'!$BH460*'Help-list'!$V$12,IF($B461=Statistika!$F$70,'Help-list'!$BH460*'Help-list'!$V$13,""))))))))</f>
        <v/>
      </c>
      <c r="W461" s="566"/>
      <c r="X461" s="567"/>
      <c r="Y461" s="567"/>
      <c r="Z461" s="567"/>
      <c r="AA461" s="567"/>
      <c r="AB461" s="567"/>
      <c r="AC461" s="567"/>
      <c r="AD461" s="567"/>
      <c r="AE461" s="347"/>
      <c r="AF461" s="568"/>
    </row>
    <row r="462" spans="1:32">
      <c r="A462" s="38"/>
      <c r="B462" s="10"/>
      <c r="C462" s="555"/>
      <c r="D462" s="556"/>
      <c r="E462" s="555"/>
      <c r="F462" s="28"/>
      <c r="G462" s="557" t="str">
        <f t="shared" si="16"/>
        <v/>
      </c>
      <c r="H462" s="558"/>
      <c r="I462" s="542"/>
      <c r="J462" s="10"/>
      <c r="K462" s="559"/>
      <c r="L462" s="559"/>
      <c r="M462" s="559"/>
      <c r="N462" s="560" t="str">
        <f>IF($B462=Statistika!$F$63,'Help-list'!$BD461*'Help-list'!$V$6,IF($B462=Statistika!$F$64,'Help-list'!$BD461*'Help-list'!$V$7,IF($B462=Statistika!$F$65,'Help-list'!$BD461*'Help-list'!$V$8,IF($B462=Statistika!$F$66,'Help-list'!$BD461*'Help-list'!$V$9,IF($B462=Statistika!$F$67,'Help-list'!$BD461*'Help-list'!$V$10,IF($B462=Statistika!$F$68,'Help-list'!$BD461*'Help-list'!$V$11,IF($B462=Statistika!$F$69,'Help-list'!$BD461*'Help-list'!$V$12,IF($B462=Statistika!$F$70,'Help-list'!$BD461*'Help-list'!$V$13,""))))))))</f>
        <v/>
      </c>
      <c r="O462" s="559"/>
      <c r="P462" s="561" t="str">
        <f>IF($B462=Statistika!$F$63,'Help-list'!$BE461*'Help-list'!$V$6,IF($B462=Statistika!$F$64,'Help-list'!$BE461*'Help-list'!$V$7,IF($B462=Statistika!$F$65,'Help-list'!$BE461*'Help-list'!$V$8,IF($B462=Statistika!$F$66,'Help-list'!$BE461*'Help-list'!$V$9,IF($B462=Statistika!$F$67,'Help-list'!$BE461*'Help-list'!$V$10,IF($B462=Statistika!$F$68,'Help-list'!$BE461*'Help-list'!$V$11,IF($B462=Statistika!$F$69,'Help-list'!$BE461*'Help-list'!$V$12,IF($B462=Statistika!$F$70,'Help-list'!$BE461*'Help-list'!$V$13,""))))))))</f>
        <v/>
      </c>
      <c r="Q462" s="562" t="str">
        <f t="shared" si="17"/>
        <v/>
      </c>
      <c r="R462" s="563" t="str">
        <f>IF($B462=Statistika!$F$63,'Help-list'!$BF461*'Help-list'!$V$6,IF($B462=Statistika!$F$64,'Help-list'!$BF461*'Help-list'!$V$7,IF($B462=Statistika!$F$65,'Help-list'!$BF461*'Help-list'!$V$8,IF($B462=Statistika!$F$66,'Help-list'!$BF461*'Help-list'!$V$9,IF($B462=Statistika!$F$67,'Help-list'!$BF461*'Help-list'!$V$10,IF($B462=Statistika!$F$68,'Help-list'!$BF461*'Help-list'!$V$11,IF($B462=Statistika!$F$69,'Help-list'!$BF461*'Help-list'!$V$12,IF($B462=Statistika!$F$70,'Help-list'!$BF461*'Help-list'!$V$13,""))))))))</f>
        <v/>
      </c>
      <c r="S462" s="564"/>
      <c r="T462" s="565" t="str">
        <f>IF($B462=Statistika!$F$63,'Help-list'!$BG461*'Help-list'!$V$6,IF($B462=Statistika!$F$64,'Help-list'!$BG461*'Help-list'!$V$7,IF($B462=Statistika!$F$65,'Help-list'!$BG461*'Help-list'!$V$8,IF($B462=Statistika!$F$66,'Help-list'!$BG461*'Help-list'!$V$9,IF($B462=Statistika!$F$67,'Help-list'!$BG461*'Help-list'!$V$10,IF($B462=Statistika!$F$68,'Help-list'!$BG461*'Help-list'!$V$11,IF($B462=Statistika!$F$69,'Help-list'!$BG461*'Help-list'!$V$12,IF($B462=Statistika!$F$70,'Help-list'!$BG461*'Help-list'!$V$13,""))))))))</f>
        <v/>
      </c>
      <c r="U462" s="564"/>
      <c r="V462" s="565" t="str">
        <f>IF($B462=Statistika!$F$63,'Help-list'!$BH461*'Help-list'!$V$6,IF($B462=Statistika!$F$64,'Help-list'!$BH461*'Help-list'!$V$7,IF($B462=Statistika!$F$65,'Help-list'!$BH461*'Help-list'!$V$8,IF($B462=Statistika!$F$66,'Help-list'!$BH461*'Help-list'!$V$9,IF($B462=Statistika!$F$67,'Help-list'!$BH461*'Help-list'!$V$10,IF($B462=Statistika!$F$68,'Help-list'!$BH461*'Help-list'!$V$11,IF($B462=Statistika!$F$69,'Help-list'!$BH461*'Help-list'!$V$12,IF($B462=Statistika!$F$70,'Help-list'!$BH461*'Help-list'!$V$13,""))))))))</f>
        <v/>
      </c>
      <c r="W462" s="566"/>
      <c r="X462" s="567"/>
      <c r="Y462" s="567"/>
      <c r="Z462" s="567"/>
      <c r="AA462" s="567"/>
      <c r="AB462" s="567"/>
      <c r="AC462" s="567"/>
      <c r="AD462" s="567"/>
      <c r="AE462" s="347"/>
      <c r="AF462" s="568"/>
    </row>
    <row r="463" spans="1:32">
      <c r="A463" s="38"/>
      <c r="B463" s="10"/>
      <c r="C463" s="555"/>
      <c r="D463" s="556"/>
      <c r="E463" s="555"/>
      <c r="F463" s="28"/>
      <c r="G463" s="557" t="str">
        <f t="shared" si="16"/>
        <v/>
      </c>
      <c r="H463" s="558"/>
      <c r="I463" s="542"/>
      <c r="J463" s="10"/>
      <c r="K463" s="559"/>
      <c r="L463" s="559"/>
      <c r="M463" s="559"/>
      <c r="N463" s="560" t="str">
        <f>IF($B463=Statistika!$F$63,'Help-list'!$BD462*'Help-list'!$V$6,IF($B463=Statistika!$F$64,'Help-list'!$BD462*'Help-list'!$V$7,IF($B463=Statistika!$F$65,'Help-list'!$BD462*'Help-list'!$V$8,IF($B463=Statistika!$F$66,'Help-list'!$BD462*'Help-list'!$V$9,IF($B463=Statistika!$F$67,'Help-list'!$BD462*'Help-list'!$V$10,IF($B463=Statistika!$F$68,'Help-list'!$BD462*'Help-list'!$V$11,IF($B463=Statistika!$F$69,'Help-list'!$BD462*'Help-list'!$V$12,IF($B463=Statistika!$F$70,'Help-list'!$BD462*'Help-list'!$V$13,""))))))))</f>
        <v/>
      </c>
      <c r="O463" s="559"/>
      <c r="P463" s="561" t="str">
        <f>IF($B463=Statistika!$F$63,'Help-list'!$BE462*'Help-list'!$V$6,IF($B463=Statistika!$F$64,'Help-list'!$BE462*'Help-list'!$V$7,IF($B463=Statistika!$F$65,'Help-list'!$BE462*'Help-list'!$V$8,IF($B463=Statistika!$F$66,'Help-list'!$BE462*'Help-list'!$V$9,IF($B463=Statistika!$F$67,'Help-list'!$BE462*'Help-list'!$V$10,IF($B463=Statistika!$F$68,'Help-list'!$BE462*'Help-list'!$V$11,IF($B463=Statistika!$F$69,'Help-list'!$BE462*'Help-list'!$V$12,IF($B463=Statistika!$F$70,'Help-list'!$BE462*'Help-list'!$V$13,""))))))))</f>
        <v/>
      </c>
      <c r="Q463" s="562" t="str">
        <f t="shared" si="17"/>
        <v/>
      </c>
      <c r="R463" s="563" t="str">
        <f>IF($B463=Statistika!$F$63,'Help-list'!$BF462*'Help-list'!$V$6,IF($B463=Statistika!$F$64,'Help-list'!$BF462*'Help-list'!$V$7,IF($B463=Statistika!$F$65,'Help-list'!$BF462*'Help-list'!$V$8,IF($B463=Statistika!$F$66,'Help-list'!$BF462*'Help-list'!$V$9,IF($B463=Statistika!$F$67,'Help-list'!$BF462*'Help-list'!$V$10,IF($B463=Statistika!$F$68,'Help-list'!$BF462*'Help-list'!$V$11,IF($B463=Statistika!$F$69,'Help-list'!$BF462*'Help-list'!$V$12,IF($B463=Statistika!$F$70,'Help-list'!$BF462*'Help-list'!$V$13,""))))))))</f>
        <v/>
      </c>
      <c r="S463" s="564"/>
      <c r="T463" s="565" t="str">
        <f>IF($B463=Statistika!$F$63,'Help-list'!$BG462*'Help-list'!$V$6,IF($B463=Statistika!$F$64,'Help-list'!$BG462*'Help-list'!$V$7,IF($B463=Statistika!$F$65,'Help-list'!$BG462*'Help-list'!$V$8,IF($B463=Statistika!$F$66,'Help-list'!$BG462*'Help-list'!$V$9,IF($B463=Statistika!$F$67,'Help-list'!$BG462*'Help-list'!$V$10,IF($B463=Statistika!$F$68,'Help-list'!$BG462*'Help-list'!$V$11,IF($B463=Statistika!$F$69,'Help-list'!$BG462*'Help-list'!$V$12,IF($B463=Statistika!$F$70,'Help-list'!$BG462*'Help-list'!$V$13,""))))))))</f>
        <v/>
      </c>
      <c r="U463" s="564"/>
      <c r="V463" s="565" t="str">
        <f>IF($B463=Statistika!$F$63,'Help-list'!$BH462*'Help-list'!$V$6,IF($B463=Statistika!$F$64,'Help-list'!$BH462*'Help-list'!$V$7,IF($B463=Statistika!$F$65,'Help-list'!$BH462*'Help-list'!$V$8,IF($B463=Statistika!$F$66,'Help-list'!$BH462*'Help-list'!$V$9,IF($B463=Statistika!$F$67,'Help-list'!$BH462*'Help-list'!$V$10,IF($B463=Statistika!$F$68,'Help-list'!$BH462*'Help-list'!$V$11,IF($B463=Statistika!$F$69,'Help-list'!$BH462*'Help-list'!$V$12,IF($B463=Statistika!$F$70,'Help-list'!$BH462*'Help-list'!$V$13,""))))))))</f>
        <v/>
      </c>
      <c r="W463" s="566"/>
      <c r="X463" s="567"/>
      <c r="Y463" s="567"/>
      <c r="Z463" s="567"/>
      <c r="AA463" s="567"/>
      <c r="AB463" s="567"/>
      <c r="AC463" s="567"/>
      <c r="AD463" s="567"/>
      <c r="AE463" s="347"/>
      <c r="AF463" s="568"/>
    </row>
    <row r="464" spans="1:32">
      <c r="A464" s="38"/>
      <c r="B464" s="10"/>
      <c r="C464" s="555"/>
      <c r="D464" s="556"/>
      <c r="E464" s="555"/>
      <c r="F464" s="28"/>
      <c r="G464" s="557" t="str">
        <f t="shared" si="16"/>
        <v/>
      </c>
      <c r="H464" s="558"/>
      <c r="I464" s="542"/>
      <c r="J464" s="10"/>
      <c r="K464" s="559"/>
      <c r="L464" s="559"/>
      <c r="M464" s="559"/>
      <c r="N464" s="560" t="str">
        <f>IF($B464=Statistika!$F$63,'Help-list'!$BD463*'Help-list'!$V$6,IF($B464=Statistika!$F$64,'Help-list'!$BD463*'Help-list'!$V$7,IF($B464=Statistika!$F$65,'Help-list'!$BD463*'Help-list'!$V$8,IF($B464=Statistika!$F$66,'Help-list'!$BD463*'Help-list'!$V$9,IF($B464=Statistika!$F$67,'Help-list'!$BD463*'Help-list'!$V$10,IF($B464=Statistika!$F$68,'Help-list'!$BD463*'Help-list'!$V$11,IF($B464=Statistika!$F$69,'Help-list'!$BD463*'Help-list'!$V$12,IF($B464=Statistika!$F$70,'Help-list'!$BD463*'Help-list'!$V$13,""))))))))</f>
        <v/>
      </c>
      <c r="O464" s="559"/>
      <c r="P464" s="561" t="str">
        <f>IF($B464=Statistika!$F$63,'Help-list'!$BE463*'Help-list'!$V$6,IF($B464=Statistika!$F$64,'Help-list'!$BE463*'Help-list'!$V$7,IF($B464=Statistika!$F$65,'Help-list'!$BE463*'Help-list'!$V$8,IF($B464=Statistika!$F$66,'Help-list'!$BE463*'Help-list'!$V$9,IF($B464=Statistika!$F$67,'Help-list'!$BE463*'Help-list'!$V$10,IF($B464=Statistika!$F$68,'Help-list'!$BE463*'Help-list'!$V$11,IF($B464=Statistika!$F$69,'Help-list'!$BE463*'Help-list'!$V$12,IF($B464=Statistika!$F$70,'Help-list'!$BE463*'Help-list'!$V$13,""))))))))</f>
        <v/>
      </c>
      <c r="Q464" s="562" t="str">
        <f t="shared" si="17"/>
        <v/>
      </c>
      <c r="R464" s="563" t="str">
        <f>IF($B464=Statistika!$F$63,'Help-list'!$BF463*'Help-list'!$V$6,IF($B464=Statistika!$F$64,'Help-list'!$BF463*'Help-list'!$V$7,IF($B464=Statistika!$F$65,'Help-list'!$BF463*'Help-list'!$V$8,IF($B464=Statistika!$F$66,'Help-list'!$BF463*'Help-list'!$V$9,IF($B464=Statistika!$F$67,'Help-list'!$BF463*'Help-list'!$V$10,IF($B464=Statistika!$F$68,'Help-list'!$BF463*'Help-list'!$V$11,IF($B464=Statistika!$F$69,'Help-list'!$BF463*'Help-list'!$V$12,IF($B464=Statistika!$F$70,'Help-list'!$BF463*'Help-list'!$V$13,""))))))))</f>
        <v/>
      </c>
      <c r="S464" s="564"/>
      <c r="T464" s="565" t="str">
        <f>IF($B464=Statistika!$F$63,'Help-list'!$BG463*'Help-list'!$V$6,IF($B464=Statistika!$F$64,'Help-list'!$BG463*'Help-list'!$V$7,IF($B464=Statistika!$F$65,'Help-list'!$BG463*'Help-list'!$V$8,IF($B464=Statistika!$F$66,'Help-list'!$BG463*'Help-list'!$V$9,IF($B464=Statistika!$F$67,'Help-list'!$BG463*'Help-list'!$V$10,IF($B464=Statistika!$F$68,'Help-list'!$BG463*'Help-list'!$V$11,IF($B464=Statistika!$F$69,'Help-list'!$BG463*'Help-list'!$V$12,IF($B464=Statistika!$F$70,'Help-list'!$BG463*'Help-list'!$V$13,""))))))))</f>
        <v/>
      </c>
      <c r="U464" s="564"/>
      <c r="V464" s="565" t="str">
        <f>IF($B464=Statistika!$F$63,'Help-list'!$BH463*'Help-list'!$V$6,IF($B464=Statistika!$F$64,'Help-list'!$BH463*'Help-list'!$V$7,IF($B464=Statistika!$F$65,'Help-list'!$BH463*'Help-list'!$V$8,IF($B464=Statistika!$F$66,'Help-list'!$BH463*'Help-list'!$V$9,IF($B464=Statistika!$F$67,'Help-list'!$BH463*'Help-list'!$V$10,IF($B464=Statistika!$F$68,'Help-list'!$BH463*'Help-list'!$V$11,IF($B464=Statistika!$F$69,'Help-list'!$BH463*'Help-list'!$V$12,IF($B464=Statistika!$F$70,'Help-list'!$BH463*'Help-list'!$V$13,""))))))))</f>
        <v/>
      </c>
      <c r="W464" s="566"/>
      <c r="X464" s="567"/>
      <c r="Y464" s="567"/>
      <c r="Z464" s="567"/>
      <c r="AA464" s="567"/>
      <c r="AB464" s="567"/>
      <c r="AC464" s="567"/>
      <c r="AD464" s="567"/>
      <c r="AE464" s="347"/>
      <c r="AF464" s="568"/>
    </row>
    <row r="465" spans="1:32">
      <c r="A465" s="38"/>
      <c r="B465" s="10"/>
      <c r="C465" s="555"/>
      <c r="D465" s="556"/>
      <c r="E465" s="555"/>
      <c r="F465" s="28"/>
      <c r="G465" s="557" t="str">
        <f t="shared" si="16"/>
        <v/>
      </c>
      <c r="H465" s="558"/>
      <c r="I465" s="542"/>
      <c r="J465" s="10"/>
      <c r="K465" s="559"/>
      <c r="L465" s="559"/>
      <c r="M465" s="559"/>
      <c r="N465" s="560" t="str">
        <f>IF($B465=Statistika!$F$63,'Help-list'!$BD464*'Help-list'!$V$6,IF($B465=Statistika!$F$64,'Help-list'!$BD464*'Help-list'!$V$7,IF($B465=Statistika!$F$65,'Help-list'!$BD464*'Help-list'!$V$8,IF($B465=Statistika!$F$66,'Help-list'!$BD464*'Help-list'!$V$9,IF($B465=Statistika!$F$67,'Help-list'!$BD464*'Help-list'!$V$10,IF($B465=Statistika!$F$68,'Help-list'!$BD464*'Help-list'!$V$11,IF($B465=Statistika!$F$69,'Help-list'!$BD464*'Help-list'!$V$12,IF($B465=Statistika!$F$70,'Help-list'!$BD464*'Help-list'!$V$13,""))))))))</f>
        <v/>
      </c>
      <c r="O465" s="559"/>
      <c r="P465" s="561" t="str">
        <f>IF($B465=Statistika!$F$63,'Help-list'!$BE464*'Help-list'!$V$6,IF($B465=Statistika!$F$64,'Help-list'!$BE464*'Help-list'!$V$7,IF($B465=Statistika!$F$65,'Help-list'!$BE464*'Help-list'!$V$8,IF($B465=Statistika!$F$66,'Help-list'!$BE464*'Help-list'!$V$9,IF($B465=Statistika!$F$67,'Help-list'!$BE464*'Help-list'!$V$10,IF($B465=Statistika!$F$68,'Help-list'!$BE464*'Help-list'!$V$11,IF($B465=Statistika!$F$69,'Help-list'!$BE464*'Help-list'!$V$12,IF($B465=Statistika!$F$70,'Help-list'!$BE464*'Help-list'!$V$13,""))))))))</f>
        <v/>
      </c>
      <c r="Q465" s="562" t="str">
        <f t="shared" si="17"/>
        <v/>
      </c>
      <c r="R465" s="563" t="str">
        <f>IF($B465=Statistika!$F$63,'Help-list'!$BF464*'Help-list'!$V$6,IF($B465=Statistika!$F$64,'Help-list'!$BF464*'Help-list'!$V$7,IF($B465=Statistika!$F$65,'Help-list'!$BF464*'Help-list'!$V$8,IF($B465=Statistika!$F$66,'Help-list'!$BF464*'Help-list'!$V$9,IF($B465=Statistika!$F$67,'Help-list'!$BF464*'Help-list'!$V$10,IF($B465=Statistika!$F$68,'Help-list'!$BF464*'Help-list'!$V$11,IF($B465=Statistika!$F$69,'Help-list'!$BF464*'Help-list'!$V$12,IF($B465=Statistika!$F$70,'Help-list'!$BF464*'Help-list'!$V$13,""))))))))</f>
        <v/>
      </c>
      <c r="S465" s="564"/>
      <c r="T465" s="565" t="str">
        <f>IF($B465=Statistika!$F$63,'Help-list'!$BG464*'Help-list'!$V$6,IF($B465=Statistika!$F$64,'Help-list'!$BG464*'Help-list'!$V$7,IF($B465=Statistika!$F$65,'Help-list'!$BG464*'Help-list'!$V$8,IF($B465=Statistika!$F$66,'Help-list'!$BG464*'Help-list'!$V$9,IF($B465=Statistika!$F$67,'Help-list'!$BG464*'Help-list'!$V$10,IF($B465=Statistika!$F$68,'Help-list'!$BG464*'Help-list'!$V$11,IF($B465=Statistika!$F$69,'Help-list'!$BG464*'Help-list'!$V$12,IF($B465=Statistika!$F$70,'Help-list'!$BG464*'Help-list'!$V$13,""))))))))</f>
        <v/>
      </c>
      <c r="U465" s="564"/>
      <c r="V465" s="565" t="str">
        <f>IF($B465=Statistika!$F$63,'Help-list'!$BH464*'Help-list'!$V$6,IF($B465=Statistika!$F$64,'Help-list'!$BH464*'Help-list'!$V$7,IF($B465=Statistika!$F$65,'Help-list'!$BH464*'Help-list'!$V$8,IF($B465=Statistika!$F$66,'Help-list'!$BH464*'Help-list'!$V$9,IF($B465=Statistika!$F$67,'Help-list'!$BH464*'Help-list'!$V$10,IF($B465=Statistika!$F$68,'Help-list'!$BH464*'Help-list'!$V$11,IF($B465=Statistika!$F$69,'Help-list'!$BH464*'Help-list'!$V$12,IF($B465=Statistika!$F$70,'Help-list'!$BH464*'Help-list'!$V$13,""))))))))</f>
        <v/>
      </c>
      <c r="W465" s="566"/>
      <c r="X465" s="567"/>
      <c r="Y465" s="567"/>
      <c r="Z465" s="567"/>
      <c r="AA465" s="567"/>
      <c r="AB465" s="567"/>
      <c r="AC465" s="567"/>
      <c r="AD465" s="567"/>
      <c r="AE465" s="347"/>
      <c r="AF465" s="568"/>
    </row>
    <row r="466" spans="1:32">
      <c r="A466" s="38"/>
      <c r="B466" s="10"/>
      <c r="C466" s="555"/>
      <c r="D466" s="556"/>
      <c r="E466" s="555"/>
      <c r="F466" s="28"/>
      <c r="G466" s="557" t="str">
        <f t="shared" si="16"/>
        <v/>
      </c>
      <c r="H466" s="558"/>
      <c r="I466" s="542"/>
      <c r="J466" s="10"/>
      <c r="K466" s="559"/>
      <c r="L466" s="559"/>
      <c r="M466" s="559"/>
      <c r="N466" s="560" t="str">
        <f>IF($B466=Statistika!$F$63,'Help-list'!$BD465*'Help-list'!$V$6,IF($B466=Statistika!$F$64,'Help-list'!$BD465*'Help-list'!$V$7,IF($B466=Statistika!$F$65,'Help-list'!$BD465*'Help-list'!$V$8,IF($B466=Statistika!$F$66,'Help-list'!$BD465*'Help-list'!$V$9,IF($B466=Statistika!$F$67,'Help-list'!$BD465*'Help-list'!$V$10,IF($B466=Statistika!$F$68,'Help-list'!$BD465*'Help-list'!$V$11,IF($B466=Statistika!$F$69,'Help-list'!$BD465*'Help-list'!$V$12,IF($B466=Statistika!$F$70,'Help-list'!$BD465*'Help-list'!$V$13,""))))))))</f>
        <v/>
      </c>
      <c r="O466" s="559"/>
      <c r="P466" s="561" t="str">
        <f>IF($B466=Statistika!$F$63,'Help-list'!$BE465*'Help-list'!$V$6,IF($B466=Statistika!$F$64,'Help-list'!$BE465*'Help-list'!$V$7,IF($B466=Statistika!$F$65,'Help-list'!$BE465*'Help-list'!$V$8,IF($B466=Statistika!$F$66,'Help-list'!$BE465*'Help-list'!$V$9,IF($B466=Statistika!$F$67,'Help-list'!$BE465*'Help-list'!$V$10,IF($B466=Statistika!$F$68,'Help-list'!$BE465*'Help-list'!$V$11,IF($B466=Statistika!$F$69,'Help-list'!$BE465*'Help-list'!$V$12,IF($B466=Statistika!$F$70,'Help-list'!$BE465*'Help-list'!$V$13,""))))))))</f>
        <v/>
      </c>
      <c r="Q466" s="562" t="str">
        <f t="shared" si="17"/>
        <v/>
      </c>
      <c r="R466" s="563" t="str">
        <f>IF($B466=Statistika!$F$63,'Help-list'!$BF465*'Help-list'!$V$6,IF($B466=Statistika!$F$64,'Help-list'!$BF465*'Help-list'!$V$7,IF($B466=Statistika!$F$65,'Help-list'!$BF465*'Help-list'!$V$8,IF($B466=Statistika!$F$66,'Help-list'!$BF465*'Help-list'!$V$9,IF($B466=Statistika!$F$67,'Help-list'!$BF465*'Help-list'!$V$10,IF($B466=Statistika!$F$68,'Help-list'!$BF465*'Help-list'!$V$11,IF($B466=Statistika!$F$69,'Help-list'!$BF465*'Help-list'!$V$12,IF($B466=Statistika!$F$70,'Help-list'!$BF465*'Help-list'!$V$13,""))))))))</f>
        <v/>
      </c>
      <c r="S466" s="564"/>
      <c r="T466" s="565" t="str">
        <f>IF($B466=Statistika!$F$63,'Help-list'!$BG465*'Help-list'!$V$6,IF($B466=Statistika!$F$64,'Help-list'!$BG465*'Help-list'!$V$7,IF($B466=Statistika!$F$65,'Help-list'!$BG465*'Help-list'!$V$8,IF($B466=Statistika!$F$66,'Help-list'!$BG465*'Help-list'!$V$9,IF($B466=Statistika!$F$67,'Help-list'!$BG465*'Help-list'!$V$10,IF($B466=Statistika!$F$68,'Help-list'!$BG465*'Help-list'!$V$11,IF($B466=Statistika!$F$69,'Help-list'!$BG465*'Help-list'!$V$12,IF($B466=Statistika!$F$70,'Help-list'!$BG465*'Help-list'!$V$13,""))))))))</f>
        <v/>
      </c>
      <c r="U466" s="564"/>
      <c r="V466" s="565" t="str">
        <f>IF($B466=Statistika!$F$63,'Help-list'!$BH465*'Help-list'!$V$6,IF($B466=Statistika!$F$64,'Help-list'!$BH465*'Help-list'!$V$7,IF($B466=Statistika!$F$65,'Help-list'!$BH465*'Help-list'!$V$8,IF($B466=Statistika!$F$66,'Help-list'!$BH465*'Help-list'!$V$9,IF($B466=Statistika!$F$67,'Help-list'!$BH465*'Help-list'!$V$10,IF($B466=Statistika!$F$68,'Help-list'!$BH465*'Help-list'!$V$11,IF($B466=Statistika!$F$69,'Help-list'!$BH465*'Help-list'!$V$12,IF($B466=Statistika!$F$70,'Help-list'!$BH465*'Help-list'!$V$13,""))))))))</f>
        <v/>
      </c>
      <c r="W466" s="566"/>
      <c r="X466" s="567"/>
      <c r="Y466" s="567"/>
      <c r="Z466" s="567"/>
      <c r="AA466" s="567"/>
      <c r="AB466" s="567"/>
      <c r="AC466" s="567"/>
      <c r="AD466" s="567"/>
      <c r="AE466" s="347"/>
      <c r="AF466" s="568"/>
    </row>
    <row r="467" spans="1:32">
      <c r="A467" s="38"/>
      <c r="B467" s="10"/>
      <c r="C467" s="555"/>
      <c r="D467" s="556"/>
      <c r="E467" s="555"/>
      <c r="F467" s="28"/>
      <c r="G467" s="557" t="str">
        <f t="shared" si="16"/>
        <v/>
      </c>
      <c r="H467" s="558"/>
      <c r="I467" s="542"/>
      <c r="J467" s="10"/>
      <c r="K467" s="559"/>
      <c r="L467" s="559"/>
      <c r="M467" s="559"/>
      <c r="N467" s="560" t="str">
        <f>IF($B467=Statistika!$F$63,'Help-list'!$BD466*'Help-list'!$V$6,IF($B467=Statistika!$F$64,'Help-list'!$BD466*'Help-list'!$V$7,IF($B467=Statistika!$F$65,'Help-list'!$BD466*'Help-list'!$V$8,IF($B467=Statistika!$F$66,'Help-list'!$BD466*'Help-list'!$V$9,IF($B467=Statistika!$F$67,'Help-list'!$BD466*'Help-list'!$V$10,IF($B467=Statistika!$F$68,'Help-list'!$BD466*'Help-list'!$V$11,IF($B467=Statistika!$F$69,'Help-list'!$BD466*'Help-list'!$V$12,IF($B467=Statistika!$F$70,'Help-list'!$BD466*'Help-list'!$V$13,""))))))))</f>
        <v/>
      </c>
      <c r="O467" s="559"/>
      <c r="P467" s="561" t="str">
        <f>IF($B467=Statistika!$F$63,'Help-list'!$BE466*'Help-list'!$V$6,IF($B467=Statistika!$F$64,'Help-list'!$BE466*'Help-list'!$V$7,IF($B467=Statistika!$F$65,'Help-list'!$BE466*'Help-list'!$V$8,IF($B467=Statistika!$F$66,'Help-list'!$BE466*'Help-list'!$V$9,IF($B467=Statistika!$F$67,'Help-list'!$BE466*'Help-list'!$V$10,IF($B467=Statistika!$F$68,'Help-list'!$BE466*'Help-list'!$V$11,IF($B467=Statistika!$F$69,'Help-list'!$BE466*'Help-list'!$V$12,IF($B467=Statistika!$F$70,'Help-list'!$BE466*'Help-list'!$V$13,""))))))))</f>
        <v/>
      </c>
      <c r="Q467" s="562" t="str">
        <f t="shared" si="17"/>
        <v/>
      </c>
      <c r="R467" s="563" t="str">
        <f>IF($B467=Statistika!$F$63,'Help-list'!$BF466*'Help-list'!$V$6,IF($B467=Statistika!$F$64,'Help-list'!$BF466*'Help-list'!$V$7,IF($B467=Statistika!$F$65,'Help-list'!$BF466*'Help-list'!$V$8,IF($B467=Statistika!$F$66,'Help-list'!$BF466*'Help-list'!$V$9,IF($B467=Statistika!$F$67,'Help-list'!$BF466*'Help-list'!$V$10,IF($B467=Statistika!$F$68,'Help-list'!$BF466*'Help-list'!$V$11,IF($B467=Statistika!$F$69,'Help-list'!$BF466*'Help-list'!$V$12,IF($B467=Statistika!$F$70,'Help-list'!$BF466*'Help-list'!$V$13,""))))))))</f>
        <v/>
      </c>
      <c r="S467" s="564"/>
      <c r="T467" s="565" t="str">
        <f>IF($B467=Statistika!$F$63,'Help-list'!$BG466*'Help-list'!$V$6,IF($B467=Statistika!$F$64,'Help-list'!$BG466*'Help-list'!$V$7,IF($B467=Statistika!$F$65,'Help-list'!$BG466*'Help-list'!$V$8,IF($B467=Statistika!$F$66,'Help-list'!$BG466*'Help-list'!$V$9,IF($B467=Statistika!$F$67,'Help-list'!$BG466*'Help-list'!$V$10,IF($B467=Statistika!$F$68,'Help-list'!$BG466*'Help-list'!$V$11,IF($B467=Statistika!$F$69,'Help-list'!$BG466*'Help-list'!$V$12,IF($B467=Statistika!$F$70,'Help-list'!$BG466*'Help-list'!$V$13,""))))))))</f>
        <v/>
      </c>
      <c r="U467" s="564"/>
      <c r="V467" s="565" t="str">
        <f>IF($B467=Statistika!$F$63,'Help-list'!$BH466*'Help-list'!$V$6,IF($B467=Statistika!$F$64,'Help-list'!$BH466*'Help-list'!$V$7,IF($B467=Statistika!$F$65,'Help-list'!$BH466*'Help-list'!$V$8,IF($B467=Statistika!$F$66,'Help-list'!$BH466*'Help-list'!$V$9,IF($B467=Statistika!$F$67,'Help-list'!$BH466*'Help-list'!$V$10,IF($B467=Statistika!$F$68,'Help-list'!$BH466*'Help-list'!$V$11,IF($B467=Statistika!$F$69,'Help-list'!$BH466*'Help-list'!$V$12,IF($B467=Statistika!$F$70,'Help-list'!$BH466*'Help-list'!$V$13,""))))))))</f>
        <v/>
      </c>
      <c r="W467" s="566"/>
      <c r="X467" s="567"/>
      <c r="Y467" s="567"/>
      <c r="Z467" s="567"/>
      <c r="AA467" s="567"/>
      <c r="AB467" s="567"/>
      <c r="AC467" s="567"/>
      <c r="AD467" s="567"/>
      <c r="AE467" s="347"/>
      <c r="AF467" s="568"/>
    </row>
    <row r="468" spans="1:32">
      <c r="A468" s="38"/>
      <c r="B468" s="10"/>
      <c r="C468" s="555"/>
      <c r="D468" s="556"/>
      <c r="E468" s="555"/>
      <c r="F468" s="28"/>
      <c r="G468" s="557" t="str">
        <f t="shared" si="16"/>
        <v/>
      </c>
      <c r="H468" s="558"/>
      <c r="I468" s="542"/>
      <c r="J468" s="10"/>
      <c r="K468" s="559"/>
      <c r="L468" s="559"/>
      <c r="M468" s="559"/>
      <c r="N468" s="560" t="str">
        <f>IF($B468=Statistika!$F$63,'Help-list'!$BD467*'Help-list'!$V$6,IF($B468=Statistika!$F$64,'Help-list'!$BD467*'Help-list'!$V$7,IF($B468=Statistika!$F$65,'Help-list'!$BD467*'Help-list'!$V$8,IF($B468=Statistika!$F$66,'Help-list'!$BD467*'Help-list'!$V$9,IF($B468=Statistika!$F$67,'Help-list'!$BD467*'Help-list'!$V$10,IF($B468=Statistika!$F$68,'Help-list'!$BD467*'Help-list'!$V$11,IF($B468=Statistika!$F$69,'Help-list'!$BD467*'Help-list'!$V$12,IF($B468=Statistika!$F$70,'Help-list'!$BD467*'Help-list'!$V$13,""))))))))</f>
        <v/>
      </c>
      <c r="O468" s="559"/>
      <c r="P468" s="561" t="str">
        <f>IF($B468=Statistika!$F$63,'Help-list'!$BE467*'Help-list'!$V$6,IF($B468=Statistika!$F$64,'Help-list'!$BE467*'Help-list'!$V$7,IF($B468=Statistika!$F$65,'Help-list'!$BE467*'Help-list'!$V$8,IF($B468=Statistika!$F$66,'Help-list'!$BE467*'Help-list'!$V$9,IF($B468=Statistika!$F$67,'Help-list'!$BE467*'Help-list'!$V$10,IF($B468=Statistika!$F$68,'Help-list'!$BE467*'Help-list'!$V$11,IF($B468=Statistika!$F$69,'Help-list'!$BE467*'Help-list'!$V$12,IF($B468=Statistika!$F$70,'Help-list'!$BE467*'Help-list'!$V$13,""))))))))</f>
        <v/>
      </c>
      <c r="Q468" s="562" t="str">
        <f t="shared" si="17"/>
        <v/>
      </c>
      <c r="R468" s="563" t="str">
        <f>IF($B468=Statistika!$F$63,'Help-list'!$BF467*'Help-list'!$V$6,IF($B468=Statistika!$F$64,'Help-list'!$BF467*'Help-list'!$V$7,IF($B468=Statistika!$F$65,'Help-list'!$BF467*'Help-list'!$V$8,IF($B468=Statistika!$F$66,'Help-list'!$BF467*'Help-list'!$V$9,IF($B468=Statistika!$F$67,'Help-list'!$BF467*'Help-list'!$V$10,IF($B468=Statistika!$F$68,'Help-list'!$BF467*'Help-list'!$V$11,IF($B468=Statistika!$F$69,'Help-list'!$BF467*'Help-list'!$V$12,IF($B468=Statistika!$F$70,'Help-list'!$BF467*'Help-list'!$V$13,""))))))))</f>
        <v/>
      </c>
      <c r="S468" s="564"/>
      <c r="T468" s="565" t="str">
        <f>IF($B468=Statistika!$F$63,'Help-list'!$BG467*'Help-list'!$V$6,IF($B468=Statistika!$F$64,'Help-list'!$BG467*'Help-list'!$V$7,IF($B468=Statistika!$F$65,'Help-list'!$BG467*'Help-list'!$V$8,IF($B468=Statistika!$F$66,'Help-list'!$BG467*'Help-list'!$V$9,IF($B468=Statistika!$F$67,'Help-list'!$BG467*'Help-list'!$V$10,IF($B468=Statistika!$F$68,'Help-list'!$BG467*'Help-list'!$V$11,IF($B468=Statistika!$F$69,'Help-list'!$BG467*'Help-list'!$V$12,IF($B468=Statistika!$F$70,'Help-list'!$BG467*'Help-list'!$V$13,""))))))))</f>
        <v/>
      </c>
      <c r="U468" s="564"/>
      <c r="V468" s="565" t="str">
        <f>IF($B468=Statistika!$F$63,'Help-list'!$BH467*'Help-list'!$V$6,IF($B468=Statistika!$F$64,'Help-list'!$BH467*'Help-list'!$V$7,IF($B468=Statistika!$F$65,'Help-list'!$BH467*'Help-list'!$V$8,IF($B468=Statistika!$F$66,'Help-list'!$BH467*'Help-list'!$V$9,IF($B468=Statistika!$F$67,'Help-list'!$BH467*'Help-list'!$V$10,IF($B468=Statistika!$F$68,'Help-list'!$BH467*'Help-list'!$V$11,IF($B468=Statistika!$F$69,'Help-list'!$BH467*'Help-list'!$V$12,IF($B468=Statistika!$F$70,'Help-list'!$BH467*'Help-list'!$V$13,""))))))))</f>
        <v/>
      </c>
      <c r="W468" s="566"/>
      <c r="X468" s="567"/>
      <c r="Y468" s="567"/>
      <c r="Z468" s="567"/>
      <c r="AA468" s="567"/>
      <c r="AB468" s="567"/>
      <c r="AC468" s="567"/>
      <c r="AD468" s="567"/>
      <c r="AE468" s="347"/>
      <c r="AF468" s="568"/>
    </row>
    <row r="469" spans="1:32">
      <c r="A469" s="38"/>
      <c r="B469" s="10"/>
      <c r="C469" s="555"/>
      <c r="D469" s="556"/>
      <c r="E469" s="555"/>
      <c r="F469" s="28"/>
      <c r="G469" s="557" t="str">
        <f t="shared" si="16"/>
        <v/>
      </c>
      <c r="H469" s="558"/>
      <c r="I469" s="542"/>
      <c r="J469" s="10"/>
      <c r="K469" s="559"/>
      <c r="L469" s="559"/>
      <c r="M469" s="559"/>
      <c r="N469" s="560" t="str">
        <f>IF($B469=Statistika!$F$63,'Help-list'!$BD468*'Help-list'!$V$6,IF($B469=Statistika!$F$64,'Help-list'!$BD468*'Help-list'!$V$7,IF($B469=Statistika!$F$65,'Help-list'!$BD468*'Help-list'!$V$8,IF($B469=Statistika!$F$66,'Help-list'!$BD468*'Help-list'!$V$9,IF($B469=Statistika!$F$67,'Help-list'!$BD468*'Help-list'!$V$10,IF($B469=Statistika!$F$68,'Help-list'!$BD468*'Help-list'!$V$11,IF($B469=Statistika!$F$69,'Help-list'!$BD468*'Help-list'!$V$12,IF($B469=Statistika!$F$70,'Help-list'!$BD468*'Help-list'!$V$13,""))))))))</f>
        <v/>
      </c>
      <c r="O469" s="559"/>
      <c r="P469" s="561" t="str">
        <f>IF($B469=Statistika!$F$63,'Help-list'!$BE468*'Help-list'!$V$6,IF($B469=Statistika!$F$64,'Help-list'!$BE468*'Help-list'!$V$7,IF($B469=Statistika!$F$65,'Help-list'!$BE468*'Help-list'!$V$8,IF($B469=Statistika!$F$66,'Help-list'!$BE468*'Help-list'!$V$9,IF($B469=Statistika!$F$67,'Help-list'!$BE468*'Help-list'!$V$10,IF($B469=Statistika!$F$68,'Help-list'!$BE468*'Help-list'!$V$11,IF($B469=Statistika!$F$69,'Help-list'!$BE468*'Help-list'!$V$12,IF($B469=Statistika!$F$70,'Help-list'!$BE468*'Help-list'!$V$13,""))))))))</f>
        <v/>
      </c>
      <c r="Q469" s="562" t="str">
        <f t="shared" si="17"/>
        <v/>
      </c>
      <c r="R469" s="563" t="str">
        <f>IF($B469=Statistika!$F$63,'Help-list'!$BF468*'Help-list'!$V$6,IF($B469=Statistika!$F$64,'Help-list'!$BF468*'Help-list'!$V$7,IF($B469=Statistika!$F$65,'Help-list'!$BF468*'Help-list'!$V$8,IF($B469=Statistika!$F$66,'Help-list'!$BF468*'Help-list'!$V$9,IF($B469=Statistika!$F$67,'Help-list'!$BF468*'Help-list'!$V$10,IF($B469=Statistika!$F$68,'Help-list'!$BF468*'Help-list'!$V$11,IF($B469=Statistika!$F$69,'Help-list'!$BF468*'Help-list'!$V$12,IF($B469=Statistika!$F$70,'Help-list'!$BF468*'Help-list'!$V$13,""))))))))</f>
        <v/>
      </c>
      <c r="S469" s="564"/>
      <c r="T469" s="565" t="str">
        <f>IF($B469=Statistika!$F$63,'Help-list'!$BG468*'Help-list'!$V$6,IF($B469=Statistika!$F$64,'Help-list'!$BG468*'Help-list'!$V$7,IF($B469=Statistika!$F$65,'Help-list'!$BG468*'Help-list'!$V$8,IF($B469=Statistika!$F$66,'Help-list'!$BG468*'Help-list'!$V$9,IF($B469=Statistika!$F$67,'Help-list'!$BG468*'Help-list'!$V$10,IF($B469=Statistika!$F$68,'Help-list'!$BG468*'Help-list'!$V$11,IF($B469=Statistika!$F$69,'Help-list'!$BG468*'Help-list'!$V$12,IF($B469=Statistika!$F$70,'Help-list'!$BG468*'Help-list'!$V$13,""))))))))</f>
        <v/>
      </c>
      <c r="U469" s="564"/>
      <c r="V469" s="565" t="str">
        <f>IF($B469=Statistika!$F$63,'Help-list'!$BH468*'Help-list'!$V$6,IF($B469=Statistika!$F$64,'Help-list'!$BH468*'Help-list'!$V$7,IF($B469=Statistika!$F$65,'Help-list'!$BH468*'Help-list'!$V$8,IF($B469=Statistika!$F$66,'Help-list'!$BH468*'Help-list'!$V$9,IF($B469=Statistika!$F$67,'Help-list'!$BH468*'Help-list'!$V$10,IF($B469=Statistika!$F$68,'Help-list'!$BH468*'Help-list'!$V$11,IF($B469=Statistika!$F$69,'Help-list'!$BH468*'Help-list'!$V$12,IF($B469=Statistika!$F$70,'Help-list'!$BH468*'Help-list'!$V$13,""))))))))</f>
        <v/>
      </c>
      <c r="W469" s="566"/>
      <c r="X469" s="567"/>
      <c r="Y469" s="567"/>
      <c r="Z469" s="567"/>
      <c r="AA469" s="567"/>
      <c r="AB469" s="567"/>
      <c r="AC469" s="567"/>
      <c r="AD469" s="567"/>
      <c r="AE469" s="347"/>
      <c r="AF469" s="568"/>
    </row>
    <row r="470" spans="1:32">
      <c r="A470" s="38"/>
      <c r="B470" s="10"/>
      <c r="C470" s="555"/>
      <c r="D470" s="556"/>
      <c r="E470" s="555"/>
      <c r="F470" s="28"/>
      <c r="G470" s="557" t="str">
        <f t="shared" si="16"/>
        <v/>
      </c>
      <c r="H470" s="558"/>
      <c r="I470" s="542"/>
      <c r="J470" s="10"/>
      <c r="K470" s="559"/>
      <c r="L470" s="559"/>
      <c r="M470" s="559"/>
      <c r="N470" s="560" t="str">
        <f>IF($B470=Statistika!$F$63,'Help-list'!$BD469*'Help-list'!$V$6,IF($B470=Statistika!$F$64,'Help-list'!$BD469*'Help-list'!$V$7,IF($B470=Statistika!$F$65,'Help-list'!$BD469*'Help-list'!$V$8,IF($B470=Statistika!$F$66,'Help-list'!$BD469*'Help-list'!$V$9,IF($B470=Statistika!$F$67,'Help-list'!$BD469*'Help-list'!$V$10,IF($B470=Statistika!$F$68,'Help-list'!$BD469*'Help-list'!$V$11,IF($B470=Statistika!$F$69,'Help-list'!$BD469*'Help-list'!$V$12,IF($B470=Statistika!$F$70,'Help-list'!$BD469*'Help-list'!$V$13,""))))))))</f>
        <v/>
      </c>
      <c r="O470" s="559"/>
      <c r="P470" s="561" t="str">
        <f>IF($B470=Statistika!$F$63,'Help-list'!$BE469*'Help-list'!$V$6,IF($B470=Statistika!$F$64,'Help-list'!$BE469*'Help-list'!$V$7,IF($B470=Statistika!$F$65,'Help-list'!$BE469*'Help-list'!$V$8,IF($B470=Statistika!$F$66,'Help-list'!$BE469*'Help-list'!$V$9,IF($B470=Statistika!$F$67,'Help-list'!$BE469*'Help-list'!$V$10,IF($B470=Statistika!$F$68,'Help-list'!$BE469*'Help-list'!$V$11,IF($B470=Statistika!$F$69,'Help-list'!$BE469*'Help-list'!$V$12,IF($B470=Statistika!$F$70,'Help-list'!$BE469*'Help-list'!$V$13,""))))))))</f>
        <v/>
      </c>
      <c r="Q470" s="562" t="str">
        <f t="shared" si="17"/>
        <v/>
      </c>
      <c r="R470" s="563" t="str">
        <f>IF($B470=Statistika!$F$63,'Help-list'!$BF469*'Help-list'!$V$6,IF($B470=Statistika!$F$64,'Help-list'!$BF469*'Help-list'!$V$7,IF($B470=Statistika!$F$65,'Help-list'!$BF469*'Help-list'!$V$8,IF($B470=Statistika!$F$66,'Help-list'!$BF469*'Help-list'!$V$9,IF($B470=Statistika!$F$67,'Help-list'!$BF469*'Help-list'!$V$10,IF($B470=Statistika!$F$68,'Help-list'!$BF469*'Help-list'!$V$11,IF($B470=Statistika!$F$69,'Help-list'!$BF469*'Help-list'!$V$12,IF($B470=Statistika!$F$70,'Help-list'!$BF469*'Help-list'!$V$13,""))))))))</f>
        <v/>
      </c>
      <c r="S470" s="564"/>
      <c r="T470" s="565" t="str">
        <f>IF($B470=Statistika!$F$63,'Help-list'!$BG469*'Help-list'!$V$6,IF($B470=Statistika!$F$64,'Help-list'!$BG469*'Help-list'!$V$7,IF($B470=Statistika!$F$65,'Help-list'!$BG469*'Help-list'!$V$8,IF($B470=Statistika!$F$66,'Help-list'!$BG469*'Help-list'!$V$9,IF($B470=Statistika!$F$67,'Help-list'!$BG469*'Help-list'!$V$10,IF($B470=Statistika!$F$68,'Help-list'!$BG469*'Help-list'!$V$11,IF($B470=Statistika!$F$69,'Help-list'!$BG469*'Help-list'!$V$12,IF($B470=Statistika!$F$70,'Help-list'!$BG469*'Help-list'!$V$13,""))))))))</f>
        <v/>
      </c>
      <c r="U470" s="564"/>
      <c r="V470" s="565" t="str">
        <f>IF($B470=Statistika!$F$63,'Help-list'!$BH469*'Help-list'!$V$6,IF($B470=Statistika!$F$64,'Help-list'!$BH469*'Help-list'!$V$7,IF($B470=Statistika!$F$65,'Help-list'!$BH469*'Help-list'!$V$8,IF($B470=Statistika!$F$66,'Help-list'!$BH469*'Help-list'!$V$9,IF($B470=Statistika!$F$67,'Help-list'!$BH469*'Help-list'!$V$10,IF($B470=Statistika!$F$68,'Help-list'!$BH469*'Help-list'!$V$11,IF($B470=Statistika!$F$69,'Help-list'!$BH469*'Help-list'!$V$12,IF($B470=Statistika!$F$70,'Help-list'!$BH469*'Help-list'!$V$13,""))))))))</f>
        <v/>
      </c>
      <c r="W470" s="566"/>
      <c r="X470" s="567"/>
      <c r="Y470" s="567"/>
      <c r="Z470" s="567"/>
      <c r="AA470" s="567"/>
      <c r="AB470" s="567"/>
      <c r="AC470" s="567"/>
      <c r="AD470" s="567"/>
      <c r="AE470" s="347"/>
      <c r="AF470" s="568"/>
    </row>
    <row r="471" spans="1:32">
      <c r="A471" s="38"/>
      <c r="B471" s="10"/>
      <c r="C471" s="555"/>
      <c r="D471" s="556"/>
      <c r="E471" s="555"/>
      <c r="F471" s="28"/>
      <c r="G471" s="557" t="str">
        <f t="shared" si="16"/>
        <v/>
      </c>
      <c r="H471" s="558"/>
      <c r="I471" s="542"/>
      <c r="J471" s="10"/>
      <c r="K471" s="559"/>
      <c r="L471" s="559"/>
      <c r="M471" s="559"/>
      <c r="N471" s="560" t="str">
        <f>IF($B471=Statistika!$F$63,'Help-list'!$BD470*'Help-list'!$V$6,IF($B471=Statistika!$F$64,'Help-list'!$BD470*'Help-list'!$V$7,IF($B471=Statistika!$F$65,'Help-list'!$BD470*'Help-list'!$V$8,IF($B471=Statistika!$F$66,'Help-list'!$BD470*'Help-list'!$V$9,IF($B471=Statistika!$F$67,'Help-list'!$BD470*'Help-list'!$V$10,IF($B471=Statistika!$F$68,'Help-list'!$BD470*'Help-list'!$V$11,IF($B471=Statistika!$F$69,'Help-list'!$BD470*'Help-list'!$V$12,IF($B471=Statistika!$F$70,'Help-list'!$BD470*'Help-list'!$V$13,""))))))))</f>
        <v/>
      </c>
      <c r="O471" s="559"/>
      <c r="P471" s="561" t="str">
        <f>IF($B471=Statistika!$F$63,'Help-list'!$BE470*'Help-list'!$V$6,IF($B471=Statistika!$F$64,'Help-list'!$BE470*'Help-list'!$V$7,IF($B471=Statistika!$F$65,'Help-list'!$BE470*'Help-list'!$V$8,IF($B471=Statistika!$F$66,'Help-list'!$BE470*'Help-list'!$V$9,IF($B471=Statistika!$F$67,'Help-list'!$BE470*'Help-list'!$V$10,IF($B471=Statistika!$F$68,'Help-list'!$BE470*'Help-list'!$V$11,IF($B471=Statistika!$F$69,'Help-list'!$BE470*'Help-list'!$V$12,IF($B471=Statistika!$F$70,'Help-list'!$BE470*'Help-list'!$V$13,""))))))))</f>
        <v/>
      </c>
      <c r="Q471" s="562" t="str">
        <f t="shared" si="17"/>
        <v/>
      </c>
      <c r="R471" s="563" t="str">
        <f>IF($B471=Statistika!$F$63,'Help-list'!$BF470*'Help-list'!$V$6,IF($B471=Statistika!$F$64,'Help-list'!$BF470*'Help-list'!$V$7,IF($B471=Statistika!$F$65,'Help-list'!$BF470*'Help-list'!$V$8,IF($B471=Statistika!$F$66,'Help-list'!$BF470*'Help-list'!$V$9,IF($B471=Statistika!$F$67,'Help-list'!$BF470*'Help-list'!$V$10,IF($B471=Statistika!$F$68,'Help-list'!$BF470*'Help-list'!$V$11,IF($B471=Statistika!$F$69,'Help-list'!$BF470*'Help-list'!$V$12,IF($B471=Statistika!$F$70,'Help-list'!$BF470*'Help-list'!$V$13,""))))))))</f>
        <v/>
      </c>
      <c r="S471" s="564"/>
      <c r="T471" s="565" t="str">
        <f>IF($B471=Statistika!$F$63,'Help-list'!$BG470*'Help-list'!$V$6,IF($B471=Statistika!$F$64,'Help-list'!$BG470*'Help-list'!$V$7,IF($B471=Statistika!$F$65,'Help-list'!$BG470*'Help-list'!$V$8,IF($B471=Statistika!$F$66,'Help-list'!$BG470*'Help-list'!$V$9,IF($B471=Statistika!$F$67,'Help-list'!$BG470*'Help-list'!$V$10,IF($B471=Statistika!$F$68,'Help-list'!$BG470*'Help-list'!$V$11,IF($B471=Statistika!$F$69,'Help-list'!$BG470*'Help-list'!$V$12,IF($B471=Statistika!$F$70,'Help-list'!$BG470*'Help-list'!$V$13,""))))))))</f>
        <v/>
      </c>
      <c r="U471" s="564"/>
      <c r="V471" s="565" t="str">
        <f>IF($B471=Statistika!$F$63,'Help-list'!$BH470*'Help-list'!$V$6,IF($B471=Statistika!$F$64,'Help-list'!$BH470*'Help-list'!$V$7,IF($B471=Statistika!$F$65,'Help-list'!$BH470*'Help-list'!$V$8,IF($B471=Statistika!$F$66,'Help-list'!$BH470*'Help-list'!$V$9,IF($B471=Statistika!$F$67,'Help-list'!$BH470*'Help-list'!$V$10,IF($B471=Statistika!$F$68,'Help-list'!$BH470*'Help-list'!$V$11,IF($B471=Statistika!$F$69,'Help-list'!$BH470*'Help-list'!$V$12,IF($B471=Statistika!$F$70,'Help-list'!$BH470*'Help-list'!$V$13,""))))))))</f>
        <v/>
      </c>
      <c r="W471" s="566"/>
      <c r="X471" s="567"/>
      <c r="Y471" s="567"/>
      <c r="Z471" s="567"/>
      <c r="AA471" s="567"/>
      <c r="AB471" s="567"/>
      <c r="AC471" s="567"/>
      <c r="AD471" s="567"/>
      <c r="AE471" s="347"/>
      <c r="AF471" s="568"/>
    </row>
    <row r="472" spans="1:32">
      <c r="A472" s="38"/>
      <c r="B472" s="10"/>
      <c r="C472" s="555"/>
      <c r="D472" s="556"/>
      <c r="E472" s="555"/>
      <c r="F472" s="28"/>
      <c r="G472" s="557" t="str">
        <f t="shared" si="16"/>
        <v/>
      </c>
      <c r="H472" s="558"/>
      <c r="I472" s="542"/>
      <c r="J472" s="10"/>
      <c r="K472" s="559"/>
      <c r="L472" s="559"/>
      <c r="M472" s="559"/>
      <c r="N472" s="560" t="str">
        <f>IF($B472=Statistika!$F$63,'Help-list'!$BD471*'Help-list'!$V$6,IF($B472=Statistika!$F$64,'Help-list'!$BD471*'Help-list'!$V$7,IF($B472=Statistika!$F$65,'Help-list'!$BD471*'Help-list'!$V$8,IF($B472=Statistika!$F$66,'Help-list'!$BD471*'Help-list'!$V$9,IF($B472=Statistika!$F$67,'Help-list'!$BD471*'Help-list'!$V$10,IF($B472=Statistika!$F$68,'Help-list'!$BD471*'Help-list'!$V$11,IF($B472=Statistika!$F$69,'Help-list'!$BD471*'Help-list'!$V$12,IF($B472=Statistika!$F$70,'Help-list'!$BD471*'Help-list'!$V$13,""))))))))</f>
        <v/>
      </c>
      <c r="O472" s="559"/>
      <c r="P472" s="561" t="str">
        <f>IF($B472=Statistika!$F$63,'Help-list'!$BE471*'Help-list'!$V$6,IF($B472=Statistika!$F$64,'Help-list'!$BE471*'Help-list'!$V$7,IF($B472=Statistika!$F$65,'Help-list'!$BE471*'Help-list'!$V$8,IF($B472=Statistika!$F$66,'Help-list'!$BE471*'Help-list'!$V$9,IF($B472=Statistika!$F$67,'Help-list'!$BE471*'Help-list'!$V$10,IF($B472=Statistika!$F$68,'Help-list'!$BE471*'Help-list'!$V$11,IF($B472=Statistika!$F$69,'Help-list'!$BE471*'Help-list'!$V$12,IF($B472=Statistika!$F$70,'Help-list'!$BE471*'Help-list'!$V$13,""))))))))</f>
        <v/>
      </c>
      <c r="Q472" s="562" t="str">
        <f t="shared" si="17"/>
        <v/>
      </c>
      <c r="R472" s="563" t="str">
        <f>IF($B472=Statistika!$F$63,'Help-list'!$BF471*'Help-list'!$V$6,IF($B472=Statistika!$F$64,'Help-list'!$BF471*'Help-list'!$V$7,IF($B472=Statistika!$F$65,'Help-list'!$BF471*'Help-list'!$V$8,IF($B472=Statistika!$F$66,'Help-list'!$BF471*'Help-list'!$V$9,IF($B472=Statistika!$F$67,'Help-list'!$BF471*'Help-list'!$V$10,IF($B472=Statistika!$F$68,'Help-list'!$BF471*'Help-list'!$V$11,IF($B472=Statistika!$F$69,'Help-list'!$BF471*'Help-list'!$V$12,IF($B472=Statistika!$F$70,'Help-list'!$BF471*'Help-list'!$V$13,""))))))))</f>
        <v/>
      </c>
      <c r="S472" s="564"/>
      <c r="T472" s="565" t="str">
        <f>IF($B472=Statistika!$F$63,'Help-list'!$BG471*'Help-list'!$V$6,IF($B472=Statistika!$F$64,'Help-list'!$BG471*'Help-list'!$V$7,IF($B472=Statistika!$F$65,'Help-list'!$BG471*'Help-list'!$V$8,IF($B472=Statistika!$F$66,'Help-list'!$BG471*'Help-list'!$V$9,IF($B472=Statistika!$F$67,'Help-list'!$BG471*'Help-list'!$V$10,IF($B472=Statistika!$F$68,'Help-list'!$BG471*'Help-list'!$V$11,IF($B472=Statistika!$F$69,'Help-list'!$BG471*'Help-list'!$V$12,IF($B472=Statistika!$F$70,'Help-list'!$BG471*'Help-list'!$V$13,""))))))))</f>
        <v/>
      </c>
      <c r="U472" s="564"/>
      <c r="V472" s="565" t="str">
        <f>IF($B472=Statistika!$F$63,'Help-list'!$BH471*'Help-list'!$V$6,IF($B472=Statistika!$F$64,'Help-list'!$BH471*'Help-list'!$V$7,IF($B472=Statistika!$F$65,'Help-list'!$BH471*'Help-list'!$V$8,IF($B472=Statistika!$F$66,'Help-list'!$BH471*'Help-list'!$V$9,IF($B472=Statistika!$F$67,'Help-list'!$BH471*'Help-list'!$V$10,IF($B472=Statistika!$F$68,'Help-list'!$BH471*'Help-list'!$V$11,IF($B472=Statistika!$F$69,'Help-list'!$BH471*'Help-list'!$V$12,IF($B472=Statistika!$F$70,'Help-list'!$BH471*'Help-list'!$V$13,""))))))))</f>
        <v/>
      </c>
      <c r="W472" s="566"/>
      <c r="X472" s="567"/>
      <c r="Y472" s="567"/>
      <c r="Z472" s="567"/>
      <c r="AA472" s="567"/>
      <c r="AB472" s="567"/>
      <c r="AC472" s="567"/>
      <c r="AD472" s="567"/>
      <c r="AE472" s="347"/>
      <c r="AF472" s="568"/>
    </row>
    <row r="473" spans="1:32">
      <c r="A473" s="38"/>
      <c r="B473" s="10"/>
      <c r="C473" s="555"/>
      <c r="D473" s="556"/>
      <c r="E473" s="555"/>
      <c r="F473" s="28"/>
      <c r="G473" s="557" t="str">
        <f t="shared" ref="G473:G536" si="18">IF(E473&lt;&gt;"",(E473+F473)-(C473+D473),"")</f>
        <v/>
      </c>
      <c r="H473" s="558"/>
      <c r="I473" s="542"/>
      <c r="J473" s="10"/>
      <c r="K473" s="559"/>
      <c r="L473" s="559"/>
      <c r="M473" s="559"/>
      <c r="N473" s="560" t="str">
        <f>IF($B473=Statistika!$F$63,'Help-list'!$BD472*'Help-list'!$V$6,IF($B473=Statistika!$F$64,'Help-list'!$BD472*'Help-list'!$V$7,IF($B473=Statistika!$F$65,'Help-list'!$BD472*'Help-list'!$V$8,IF($B473=Statistika!$F$66,'Help-list'!$BD472*'Help-list'!$V$9,IF($B473=Statistika!$F$67,'Help-list'!$BD472*'Help-list'!$V$10,IF($B473=Statistika!$F$68,'Help-list'!$BD472*'Help-list'!$V$11,IF($B473=Statistika!$F$69,'Help-list'!$BD472*'Help-list'!$V$12,IF($B473=Statistika!$F$70,'Help-list'!$BD472*'Help-list'!$V$13,""))))))))</f>
        <v/>
      </c>
      <c r="O473" s="559"/>
      <c r="P473" s="561" t="str">
        <f>IF($B473=Statistika!$F$63,'Help-list'!$BE472*'Help-list'!$V$6,IF($B473=Statistika!$F$64,'Help-list'!$BE472*'Help-list'!$V$7,IF($B473=Statistika!$F$65,'Help-list'!$BE472*'Help-list'!$V$8,IF($B473=Statistika!$F$66,'Help-list'!$BE472*'Help-list'!$V$9,IF($B473=Statistika!$F$67,'Help-list'!$BE472*'Help-list'!$V$10,IF($B473=Statistika!$F$68,'Help-list'!$BE472*'Help-list'!$V$11,IF($B473=Statistika!$F$69,'Help-list'!$BE472*'Help-list'!$V$12,IF($B473=Statistika!$F$70,'Help-list'!$BE472*'Help-list'!$V$13,""))))))))</f>
        <v/>
      </c>
      <c r="Q473" s="562" t="str">
        <f t="shared" si="17"/>
        <v/>
      </c>
      <c r="R473" s="563" t="str">
        <f>IF($B473=Statistika!$F$63,'Help-list'!$BF472*'Help-list'!$V$6,IF($B473=Statistika!$F$64,'Help-list'!$BF472*'Help-list'!$V$7,IF($B473=Statistika!$F$65,'Help-list'!$BF472*'Help-list'!$V$8,IF($B473=Statistika!$F$66,'Help-list'!$BF472*'Help-list'!$V$9,IF($B473=Statistika!$F$67,'Help-list'!$BF472*'Help-list'!$V$10,IF($B473=Statistika!$F$68,'Help-list'!$BF472*'Help-list'!$V$11,IF($B473=Statistika!$F$69,'Help-list'!$BF472*'Help-list'!$V$12,IF($B473=Statistika!$F$70,'Help-list'!$BF472*'Help-list'!$V$13,""))))))))</f>
        <v/>
      </c>
      <c r="S473" s="564"/>
      <c r="T473" s="565" t="str">
        <f>IF($B473=Statistika!$F$63,'Help-list'!$BG472*'Help-list'!$V$6,IF($B473=Statistika!$F$64,'Help-list'!$BG472*'Help-list'!$V$7,IF($B473=Statistika!$F$65,'Help-list'!$BG472*'Help-list'!$V$8,IF($B473=Statistika!$F$66,'Help-list'!$BG472*'Help-list'!$V$9,IF($B473=Statistika!$F$67,'Help-list'!$BG472*'Help-list'!$V$10,IF($B473=Statistika!$F$68,'Help-list'!$BG472*'Help-list'!$V$11,IF($B473=Statistika!$F$69,'Help-list'!$BG472*'Help-list'!$V$12,IF($B473=Statistika!$F$70,'Help-list'!$BG472*'Help-list'!$V$13,""))))))))</f>
        <v/>
      </c>
      <c r="U473" s="564"/>
      <c r="V473" s="565" t="str">
        <f>IF($B473=Statistika!$F$63,'Help-list'!$BH472*'Help-list'!$V$6,IF($B473=Statistika!$F$64,'Help-list'!$BH472*'Help-list'!$V$7,IF($B473=Statistika!$F$65,'Help-list'!$BH472*'Help-list'!$V$8,IF($B473=Statistika!$F$66,'Help-list'!$BH472*'Help-list'!$V$9,IF($B473=Statistika!$F$67,'Help-list'!$BH472*'Help-list'!$V$10,IF($B473=Statistika!$F$68,'Help-list'!$BH472*'Help-list'!$V$11,IF($B473=Statistika!$F$69,'Help-list'!$BH472*'Help-list'!$V$12,IF($B473=Statistika!$F$70,'Help-list'!$BH472*'Help-list'!$V$13,""))))))))</f>
        <v/>
      </c>
      <c r="W473" s="566"/>
      <c r="X473" s="567"/>
      <c r="Y473" s="567"/>
      <c r="Z473" s="567"/>
      <c r="AA473" s="567"/>
      <c r="AB473" s="567"/>
      <c r="AC473" s="567"/>
      <c r="AD473" s="567"/>
      <c r="AE473" s="347"/>
      <c r="AF473" s="568"/>
    </row>
    <row r="474" spans="1:32">
      <c r="A474" s="38"/>
      <c r="B474" s="10"/>
      <c r="C474" s="555"/>
      <c r="D474" s="556"/>
      <c r="E474" s="555"/>
      <c r="F474" s="28"/>
      <c r="G474" s="557" t="str">
        <f t="shared" si="18"/>
        <v/>
      </c>
      <c r="H474" s="558"/>
      <c r="I474" s="542"/>
      <c r="J474" s="10"/>
      <c r="K474" s="559"/>
      <c r="L474" s="559"/>
      <c r="M474" s="559"/>
      <c r="N474" s="560" t="str">
        <f>IF($B474=Statistika!$F$63,'Help-list'!$BD473*'Help-list'!$V$6,IF($B474=Statistika!$F$64,'Help-list'!$BD473*'Help-list'!$V$7,IF($B474=Statistika!$F$65,'Help-list'!$BD473*'Help-list'!$V$8,IF($B474=Statistika!$F$66,'Help-list'!$BD473*'Help-list'!$V$9,IF($B474=Statistika!$F$67,'Help-list'!$BD473*'Help-list'!$V$10,IF($B474=Statistika!$F$68,'Help-list'!$BD473*'Help-list'!$V$11,IF($B474=Statistika!$F$69,'Help-list'!$BD473*'Help-list'!$V$12,IF($B474=Statistika!$F$70,'Help-list'!$BD473*'Help-list'!$V$13,""))))))))</f>
        <v/>
      </c>
      <c r="O474" s="559"/>
      <c r="P474" s="561" t="str">
        <f>IF($B474=Statistika!$F$63,'Help-list'!$BE473*'Help-list'!$V$6,IF($B474=Statistika!$F$64,'Help-list'!$BE473*'Help-list'!$V$7,IF($B474=Statistika!$F$65,'Help-list'!$BE473*'Help-list'!$V$8,IF($B474=Statistika!$F$66,'Help-list'!$BE473*'Help-list'!$V$9,IF($B474=Statistika!$F$67,'Help-list'!$BE473*'Help-list'!$V$10,IF($B474=Statistika!$F$68,'Help-list'!$BE473*'Help-list'!$V$11,IF($B474=Statistika!$F$69,'Help-list'!$BE473*'Help-list'!$V$12,IF($B474=Statistika!$F$70,'Help-list'!$BE473*'Help-list'!$V$13,""))))))))</f>
        <v/>
      </c>
      <c r="Q474" s="562" t="str">
        <f t="shared" si="17"/>
        <v/>
      </c>
      <c r="R474" s="563" t="str">
        <f>IF($B474=Statistika!$F$63,'Help-list'!$BF473*'Help-list'!$V$6,IF($B474=Statistika!$F$64,'Help-list'!$BF473*'Help-list'!$V$7,IF($B474=Statistika!$F$65,'Help-list'!$BF473*'Help-list'!$V$8,IF($B474=Statistika!$F$66,'Help-list'!$BF473*'Help-list'!$V$9,IF($B474=Statistika!$F$67,'Help-list'!$BF473*'Help-list'!$V$10,IF($B474=Statistika!$F$68,'Help-list'!$BF473*'Help-list'!$V$11,IF($B474=Statistika!$F$69,'Help-list'!$BF473*'Help-list'!$V$12,IF($B474=Statistika!$F$70,'Help-list'!$BF473*'Help-list'!$V$13,""))))))))</f>
        <v/>
      </c>
      <c r="S474" s="564"/>
      <c r="T474" s="565" t="str">
        <f>IF($B474=Statistika!$F$63,'Help-list'!$BG473*'Help-list'!$V$6,IF($B474=Statistika!$F$64,'Help-list'!$BG473*'Help-list'!$V$7,IF($B474=Statistika!$F$65,'Help-list'!$BG473*'Help-list'!$V$8,IF($B474=Statistika!$F$66,'Help-list'!$BG473*'Help-list'!$V$9,IF($B474=Statistika!$F$67,'Help-list'!$BG473*'Help-list'!$V$10,IF($B474=Statistika!$F$68,'Help-list'!$BG473*'Help-list'!$V$11,IF($B474=Statistika!$F$69,'Help-list'!$BG473*'Help-list'!$V$12,IF($B474=Statistika!$F$70,'Help-list'!$BG473*'Help-list'!$V$13,""))))))))</f>
        <v/>
      </c>
      <c r="U474" s="564"/>
      <c r="V474" s="565" t="str">
        <f>IF($B474=Statistika!$F$63,'Help-list'!$BH473*'Help-list'!$V$6,IF($B474=Statistika!$F$64,'Help-list'!$BH473*'Help-list'!$V$7,IF($B474=Statistika!$F$65,'Help-list'!$BH473*'Help-list'!$V$8,IF($B474=Statistika!$F$66,'Help-list'!$BH473*'Help-list'!$V$9,IF($B474=Statistika!$F$67,'Help-list'!$BH473*'Help-list'!$V$10,IF($B474=Statistika!$F$68,'Help-list'!$BH473*'Help-list'!$V$11,IF($B474=Statistika!$F$69,'Help-list'!$BH473*'Help-list'!$V$12,IF($B474=Statistika!$F$70,'Help-list'!$BH473*'Help-list'!$V$13,""))))))))</f>
        <v/>
      </c>
      <c r="W474" s="566"/>
      <c r="X474" s="567"/>
      <c r="Y474" s="567"/>
      <c r="Z474" s="567"/>
      <c r="AA474" s="567"/>
      <c r="AB474" s="567"/>
      <c r="AC474" s="567"/>
      <c r="AD474" s="567"/>
      <c r="AE474" s="347"/>
      <c r="AF474" s="568"/>
    </row>
    <row r="475" spans="1:32">
      <c r="A475" s="38"/>
      <c r="B475" s="10"/>
      <c r="C475" s="555"/>
      <c r="D475" s="556"/>
      <c r="E475" s="555"/>
      <c r="F475" s="28"/>
      <c r="G475" s="557" t="str">
        <f t="shared" si="18"/>
        <v/>
      </c>
      <c r="H475" s="558"/>
      <c r="I475" s="542"/>
      <c r="J475" s="10"/>
      <c r="K475" s="559"/>
      <c r="L475" s="559"/>
      <c r="M475" s="559"/>
      <c r="N475" s="560" t="str">
        <f>IF($B475=Statistika!$F$63,'Help-list'!$BD474*'Help-list'!$V$6,IF($B475=Statistika!$F$64,'Help-list'!$BD474*'Help-list'!$V$7,IF($B475=Statistika!$F$65,'Help-list'!$BD474*'Help-list'!$V$8,IF($B475=Statistika!$F$66,'Help-list'!$BD474*'Help-list'!$V$9,IF($B475=Statistika!$F$67,'Help-list'!$BD474*'Help-list'!$V$10,IF($B475=Statistika!$F$68,'Help-list'!$BD474*'Help-list'!$V$11,IF($B475=Statistika!$F$69,'Help-list'!$BD474*'Help-list'!$V$12,IF($B475=Statistika!$F$70,'Help-list'!$BD474*'Help-list'!$V$13,""))))))))</f>
        <v/>
      </c>
      <c r="O475" s="559"/>
      <c r="P475" s="561" t="str">
        <f>IF($B475=Statistika!$F$63,'Help-list'!$BE474*'Help-list'!$V$6,IF($B475=Statistika!$F$64,'Help-list'!$BE474*'Help-list'!$V$7,IF($B475=Statistika!$F$65,'Help-list'!$BE474*'Help-list'!$V$8,IF($B475=Statistika!$F$66,'Help-list'!$BE474*'Help-list'!$V$9,IF($B475=Statistika!$F$67,'Help-list'!$BE474*'Help-list'!$V$10,IF($B475=Statistika!$F$68,'Help-list'!$BE474*'Help-list'!$V$11,IF($B475=Statistika!$F$69,'Help-list'!$BE474*'Help-list'!$V$12,IF($B475=Statistika!$F$70,'Help-list'!$BE474*'Help-list'!$V$13,""))))))))</f>
        <v/>
      </c>
      <c r="Q475" s="562" t="str">
        <f t="shared" si="17"/>
        <v/>
      </c>
      <c r="R475" s="563" t="str">
        <f>IF($B475=Statistika!$F$63,'Help-list'!$BF474*'Help-list'!$V$6,IF($B475=Statistika!$F$64,'Help-list'!$BF474*'Help-list'!$V$7,IF($B475=Statistika!$F$65,'Help-list'!$BF474*'Help-list'!$V$8,IF($B475=Statistika!$F$66,'Help-list'!$BF474*'Help-list'!$V$9,IF($B475=Statistika!$F$67,'Help-list'!$BF474*'Help-list'!$V$10,IF($B475=Statistika!$F$68,'Help-list'!$BF474*'Help-list'!$V$11,IF($B475=Statistika!$F$69,'Help-list'!$BF474*'Help-list'!$V$12,IF($B475=Statistika!$F$70,'Help-list'!$BF474*'Help-list'!$V$13,""))))))))</f>
        <v/>
      </c>
      <c r="S475" s="564"/>
      <c r="T475" s="565" t="str">
        <f>IF($B475=Statistika!$F$63,'Help-list'!$BG474*'Help-list'!$V$6,IF($B475=Statistika!$F$64,'Help-list'!$BG474*'Help-list'!$V$7,IF($B475=Statistika!$F$65,'Help-list'!$BG474*'Help-list'!$V$8,IF($B475=Statistika!$F$66,'Help-list'!$BG474*'Help-list'!$V$9,IF($B475=Statistika!$F$67,'Help-list'!$BG474*'Help-list'!$V$10,IF($B475=Statistika!$F$68,'Help-list'!$BG474*'Help-list'!$V$11,IF($B475=Statistika!$F$69,'Help-list'!$BG474*'Help-list'!$V$12,IF($B475=Statistika!$F$70,'Help-list'!$BG474*'Help-list'!$V$13,""))))))))</f>
        <v/>
      </c>
      <c r="U475" s="564"/>
      <c r="V475" s="565" t="str">
        <f>IF($B475=Statistika!$F$63,'Help-list'!$BH474*'Help-list'!$V$6,IF($B475=Statistika!$F$64,'Help-list'!$BH474*'Help-list'!$V$7,IF($B475=Statistika!$F$65,'Help-list'!$BH474*'Help-list'!$V$8,IF($B475=Statistika!$F$66,'Help-list'!$BH474*'Help-list'!$V$9,IF($B475=Statistika!$F$67,'Help-list'!$BH474*'Help-list'!$V$10,IF($B475=Statistika!$F$68,'Help-list'!$BH474*'Help-list'!$V$11,IF($B475=Statistika!$F$69,'Help-list'!$BH474*'Help-list'!$V$12,IF($B475=Statistika!$F$70,'Help-list'!$BH474*'Help-list'!$V$13,""))))))))</f>
        <v/>
      </c>
      <c r="W475" s="566"/>
      <c r="X475" s="567"/>
      <c r="Y475" s="567"/>
      <c r="Z475" s="567"/>
      <c r="AA475" s="567"/>
      <c r="AB475" s="567"/>
      <c r="AC475" s="567"/>
      <c r="AD475" s="567"/>
      <c r="AE475" s="347"/>
      <c r="AF475" s="568"/>
    </row>
    <row r="476" spans="1:32">
      <c r="A476" s="38"/>
      <c r="B476" s="10"/>
      <c r="C476" s="555"/>
      <c r="D476" s="556"/>
      <c r="E476" s="555"/>
      <c r="F476" s="28"/>
      <c r="G476" s="557" t="str">
        <f t="shared" si="18"/>
        <v/>
      </c>
      <c r="H476" s="558"/>
      <c r="I476" s="542"/>
      <c r="J476" s="10"/>
      <c r="K476" s="559"/>
      <c r="L476" s="559"/>
      <c r="M476" s="559"/>
      <c r="N476" s="560" t="str">
        <f>IF($B476=Statistika!$F$63,'Help-list'!$BD475*'Help-list'!$V$6,IF($B476=Statistika!$F$64,'Help-list'!$BD475*'Help-list'!$V$7,IF($B476=Statistika!$F$65,'Help-list'!$BD475*'Help-list'!$V$8,IF($B476=Statistika!$F$66,'Help-list'!$BD475*'Help-list'!$V$9,IF($B476=Statistika!$F$67,'Help-list'!$BD475*'Help-list'!$V$10,IF($B476=Statistika!$F$68,'Help-list'!$BD475*'Help-list'!$V$11,IF($B476=Statistika!$F$69,'Help-list'!$BD475*'Help-list'!$V$12,IF($B476=Statistika!$F$70,'Help-list'!$BD475*'Help-list'!$V$13,""))))))))</f>
        <v/>
      </c>
      <c r="O476" s="559"/>
      <c r="P476" s="561" t="str">
        <f>IF($B476=Statistika!$F$63,'Help-list'!$BE475*'Help-list'!$V$6,IF($B476=Statistika!$F$64,'Help-list'!$BE475*'Help-list'!$V$7,IF($B476=Statistika!$F$65,'Help-list'!$BE475*'Help-list'!$V$8,IF($B476=Statistika!$F$66,'Help-list'!$BE475*'Help-list'!$V$9,IF($B476=Statistika!$F$67,'Help-list'!$BE475*'Help-list'!$V$10,IF($B476=Statistika!$F$68,'Help-list'!$BE475*'Help-list'!$V$11,IF($B476=Statistika!$F$69,'Help-list'!$BE475*'Help-list'!$V$12,IF($B476=Statistika!$F$70,'Help-list'!$BE475*'Help-list'!$V$13,""))))))))</f>
        <v/>
      </c>
      <c r="Q476" s="562" t="str">
        <f t="shared" si="17"/>
        <v/>
      </c>
      <c r="R476" s="563" t="str">
        <f>IF($B476=Statistika!$F$63,'Help-list'!$BF475*'Help-list'!$V$6,IF($B476=Statistika!$F$64,'Help-list'!$BF475*'Help-list'!$V$7,IF($B476=Statistika!$F$65,'Help-list'!$BF475*'Help-list'!$V$8,IF($B476=Statistika!$F$66,'Help-list'!$BF475*'Help-list'!$V$9,IF($B476=Statistika!$F$67,'Help-list'!$BF475*'Help-list'!$V$10,IF($B476=Statistika!$F$68,'Help-list'!$BF475*'Help-list'!$V$11,IF($B476=Statistika!$F$69,'Help-list'!$BF475*'Help-list'!$V$12,IF($B476=Statistika!$F$70,'Help-list'!$BF475*'Help-list'!$V$13,""))))))))</f>
        <v/>
      </c>
      <c r="S476" s="564"/>
      <c r="T476" s="565" t="str">
        <f>IF($B476=Statistika!$F$63,'Help-list'!$BG475*'Help-list'!$V$6,IF($B476=Statistika!$F$64,'Help-list'!$BG475*'Help-list'!$V$7,IF($B476=Statistika!$F$65,'Help-list'!$BG475*'Help-list'!$V$8,IF($B476=Statistika!$F$66,'Help-list'!$BG475*'Help-list'!$V$9,IF($B476=Statistika!$F$67,'Help-list'!$BG475*'Help-list'!$V$10,IF($B476=Statistika!$F$68,'Help-list'!$BG475*'Help-list'!$V$11,IF($B476=Statistika!$F$69,'Help-list'!$BG475*'Help-list'!$V$12,IF($B476=Statistika!$F$70,'Help-list'!$BG475*'Help-list'!$V$13,""))))))))</f>
        <v/>
      </c>
      <c r="U476" s="564"/>
      <c r="V476" s="565" t="str">
        <f>IF($B476=Statistika!$F$63,'Help-list'!$BH475*'Help-list'!$V$6,IF($B476=Statistika!$F$64,'Help-list'!$BH475*'Help-list'!$V$7,IF($B476=Statistika!$F$65,'Help-list'!$BH475*'Help-list'!$V$8,IF($B476=Statistika!$F$66,'Help-list'!$BH475*'Help-list'!$V$9,IF($B476=Statistika!$F$67,'Help-list'!$BH475*'Help-list'!$V$10,IF($B476=Statistika!$F$68,'Help-list'!$BH475*'Help-list'!$V$11,IF($B476=Statistika!$F$69,'Help-list'!$BH475*'Help-list'!$V$12,IF($B476=Statistika!$F$70,'Help-list'!$BH475*'Help-list'!$V$13,""))))))))</f>
        <v/>
      </c>
      <c r="W476" s="566"/>
      <c r="X476" s="567"/>
      <c r="Y476" s="567"/>
      <c r="Z476" s="567"/>
      <c r="AA476" s="567"/>
      <c r="AB476" s="567"/>
      <c r="AC476" s="567"/>
      <c r="AD476" s="567"/>
      <c r="AE476" s="347"/>
      <c r="AF476" s="568"/>
    </row>
    <row r="477" spans="1:32">
      <c r="A477" s="38"/>
      <c r="B477" s="10"/>
      <c r="C477" s="555"/>
      <c r="D477" s="556"/>
      <c r="E477" s="555"/>
      <c r="F477" s="28"/>
      <c r="G477" s="557" t="str">
        <f t="shared" si="18"/>
        <v/>
      </c>
      <c r="H477" s="558"/>
      <c r="I477" s="542"/>
      <c r="J477" s="10"/>
      <c r="K477" s="559"/>
      <c r="L477" s="559"/>
      <c r="M477" s="559"/>
      <c r="N477" s="560" t="str">
        <f>IF($B477=Statistika!$F$63,'Help-list'!$BD476*'Help-list'!$V$6,IF($B477=Statistika!$F$64,'Help-list'!$BD476*'Help-list'!$V$7,IF($B477=Statistika!$F$65,'Help-list'!$BD476*'Help-list'!$V$8,IF($B477=Statistika!$F$66,'Help-list'!$BD476*'Help-list'!$V$9,IF($B477=Statistika!$F$67,'Help-list'!$BD476*'Help-list'!$V$10,IF($B477=Statistika!$F$68,'Help-list'!$BD476*'Help-list'!$V$11,IF($B477=Statistika!$F$69,'Help-list'!$BD476*'Help-list'!$V$12,IF($B477=Statistika!$F$70,'Help-list'!$BD476*'Help-list'!$V$13,""))))))))</f>
        <v/>
      </c>
      <c r="O477" s="559"/>
      <c r="P477" s="561" t="str">
        <f>IF($B477=Statistika!$F$63,'Help-list'!$BE476*'Help-list'!$V$6,IF($B477=Statistika!$F$64,'Help-list'!$BE476*'Help-list'!$V$7,IF($B477=Statistika!$F$65,'Help-list'!$BE476*'Help-list'!$V$8,IF($B477=Statistika!$F$66,'Help-list'!$BE476*'Help-list'!$V$9,IF($B477=Statistika!$F$67,'Help-list'!$BE476*'Help-list'!$V$10,IF($B477=Statistika!$F$68,'Help-list'!$BE476*'Help-list'!$V$11,IF($B477=Statistika!$F$69,'Help-list'!$BE476*'Help-list'!$V$12,IF($B477=Statistika!$F$70,'Help-list'!$BE476*'Help-list'!$V$13,""))))))))</f>
        <v/>
      </c>
      <c r="Q477" s="562" t="str">
        <f t="shared" si="17"/>
        <v/>
      </c>
      <c r="R477" s="563" t="str">
        <f>IF($B477=Statistika!$F$63,'Help-list'!$BF476*'Help-list'!$V$6,IF($B477=Statistika!$F$64,'Help-list'!$BF476*'Help-list'!$V$7,IF($B477=Statistika!$F$65,'Help-list'!$BF476*'Help-list'!$V$8,IF($B477=Statistika!$F$66,'Help-list'!$BF476*'Help-list'!$V$9,IF($B477=Statistika!$F$67,'Help-list'!$BF476*'Help-list'!$V$10,IF($B477=Statistika!$F$68,'Help-list'!$BF476*'Help-list'!$V$11,IF($B477=Statistika!$F$69,'Help-list'!$BF476*'Help-list'!$V$12,IF($B477=Statistika!$F$70,'Help-list'!$BF476*'Help-list'!$V$13,""))))))))</f>
        <v/>
      </c>
      <c r="S477" s="564"/>
      <c r="T477" s="565" t="str">
        <f>IF($B477=Statistika!$F$63,'Help-list'!$BG476*'Help-list'!$V$6,IF($B477=Statistika!$F$64,'Help-list'!$BG476*'Help-list'!$V$7,IF($B477=Statistika!$F$65,'Help-list'!$BG476*'Help-list'!$V$8,IF($B477=Statistika!$F$66,'Help-list'!$BG476*'Help-list'!$V$9,IF($B477=Statistika!$F$67,'Help-list'!$BG476*'Help-list'!$V$10,IF($B477=Statistika!$F$68,'Help-list'!$BG476*'Help-list'!$V$11,IF($B477=Statistika!$F$69,'Help-list'!$BG476*'Help-list'!$V$12,IF($B477=Statistika!$F$70,'Help-list'!$BG476*'Help-list'!$V$13,""))))))))</f>
        <v/>
      </c>
      <c r="U477" s="564"/>
      <c r="V477" s="565" t="str">
        <f>IF($B477=Statistika!$F$63,'Help-list'!$BH476*'Help-list'!$V$6,IF($B477=Statistika!$F$64,'Help-list'!$BH476*'Help-list'!$V$7,IF($B477=Statistika!$F$65,'Help-list'!$BH476*'Help-list'!$V$8,IF($B477=Statistika!$F$66,'Help-list'!$BH476*'Help-list'!$V$9,IF($B477=Statistika!$F$67,'Help-list'!$BH476*'Help-list'!$V$10,IF($B477=Statistika!$F$68,'Help-list'!$BH476*'Help-list'!$V$11,IF($B477=Statistika!$F$69,'Help-list'!$BH476*'Help-list'!$V$12,IF($B477=Statistika!$F$70,'Help-list'!$BH476*'Help-list'!$V$13,""))))))))</f>
        <v/>
      </c>
      <c r="W477" s="566"/>
      <c r="X477" s="567"/>
      <c r="Y477" s="567"/>
      <c r="Z477" s="567"/>
      <c r="AA477" s="567"/>
      <c r="AB477" s="567"/>
      <c r="AC477" s="567"/>
      <c r="AD477" s="567"/>
      <c r="AE477" s="347"/>
      <c r="AF477" s="568"/>
    </row>
    <row r="478" spans="1:32">
      <c r="A478" s="38"/>
      <c r="B478" s="10"/>
      <c r="C478" s="555"/>
      <c r="D478" s="556"/>
      <c r="E478" s="555"/>
      <c r="F478" s="28"/>
      <c r="G478" s="557" t="str">
        <f t="shared" si="18"/>
        <v/>
      </c>
      <c r="H478" s="558"/>
      <c r="I478" s="542"/>
      <c r="J478" s="10"/>
      <c r="K478" s="559"/>
      <c r="L478" s="559"/>
      <c r="M478" s="559"/>
      <c r="N478" s="560" t="str">
        <f>IF($B478=Statistika!$F$63,'Help-list'!$BD477*'Help-list'!$V$6,IF($B478=Statistika!$F$64,'Help-list'!$BD477*'Help-list'!$V$7,IF($B478=Statistika!$F$65,'Help-list'!$BD477*'Help-list'!$V$8,IF($B478=Statistika!$F$66,'Help-list'!$BD477*'Help-list'!$V$9,IF($B478=Statistika!$F$67,'Help-list'!$BD477*'Help-list'!$V$10,IF($B478=Statistika!$F$68,'Help-list'!$BD477*'Help-list'!$V$11,IF($B478=Statistika!$F$69,'Help-list'!$BD477*'Help-list'!$V$12,IF($B478=Statistika!$F$70,'Help-list'!$BD477*'Help-list'!$V$13,""))))))))</f>
        <v/>
      </c>
      <c r="O478" s="559"/>
      <c r="P478" s="561" t="str">
        <f>IF($B478=Statistika!$F$63,'Help-list'!$BE477*'Help-list'!$V$6,IF($B478=Statistika!$F$64,'Help-list'!$BE477*'Help-list'!$V$7,IF($B478=Statistika!$F$65,'Help-list'!$BE477*'Help-list'!$V$8,IF($B478=Statistika!$F$66,'Help-list'!$BE477*'Help-list'!$V$9,IF($B478=Statistika!$F$67,'Help-list'!$BE477*'Help-list'!$V$10,IF($B478=Statistika!$F$68,'Help-list'!$BE477*'Help-list'!$V$11,IF($B478=Statistika!$F$69,'Help-list'!$BE477*'Help-list'!$V$12,IF($B478=Statistika!$F$70,'Help-list'!$BE477*'Help-list'!$V$13,""))))))))</f>
        <v/>
      </c>
      <c r="Q478" s="562" t="str">
        <f t="shared" si="17"/>
        <v/>
      </c>
      <c r="R478" s="563" t="str">
        <f>IF($B478=Statistika!$F$63,'Help-list'!$BF477*'Help-list'!$V$6,IF($B478=Statistika!$F$64,'Help-list'!$BF477*'Help-list'!$V$7,IF($B478=Statistika!$F$65,'Help-list'!$BF477*'Help-list'!$V$8,IF($B478=Statistika!$F$66,'Help-list'!$BF477*'Help-list'!$V$9,IF($B478=Statistika!$F$67,'Help-list'!$BF477*'Help-list'!$V$10,IF($B478=Statistika!$F$68,'Help-list'!$BF477*'Help-list'!$V$11,IF($B478=Statistika!$F$69,'Help-list'!$BF477*'Help-list'!$V$12,IF($B478=Statistika!$F$70,'Help-list'!$BF477*'Help-list'!$V$13,""))))))))</f>
        <v/>
      </c>
      <c r="S478" s="564"/>
      <c r="T478" s="565" t="str">
        <f>IF($B478=Statistika!$F$63,'Help-list'!$BG477*'Help-list'!$V$6,IF($B478=Statistika!$F$64,'Help-list'!$BG477*'Help-list'!$V$7,IF($B478=Statistika!$F$65,'Help-list'!$BG477*'Help-list'!$V$8,IF($B478=Statistika!$F$66,'Help-list'!$BG477*'Help-list'!$V$9,IF($B478=Statistika!$F$67,'Help-list'!$BG477*'Help-list'!$V$10,IF($B478=Statistika!$F$68,'Help-list'!$BG477*'Help-list'!$V$11,IF($B478=Statistika!$F$69,'Help-list'!$BG477*'Help-list'!$V$12,IF($B478=Statistika!$F$70,'Help-list'!$BG477*'Help-list'!$V$13,""))))))))</f>
        <v/>
      </c>
      <c r="U478" s="564"/>
      <c r="V478" s="565" t="str">
        <f>IF($B478=Statistika!$F$63,'Help-list'!$BH477*'Help-list'!$V$6,IF($B478=Statistika!$F$64,'Help-list'!$BH477*'Help-list'!$V$7,IF($B478=Statistika!$F$65,'Help-list'!$BH477*'Help-list'!$V$8,IF($B478=Statistika!$F$66,'Help-list'!$BH477*'Help-list'!$V$9,IF($B478=Statistika!$F$67,'Help-list'!$BH477*'Help-list'!$V$10,IF($B478=Statistika!$F$68,'Help-list'!$BH477*'Help-list'!$V$11,IF($B478=Statistika!$F$69,'Help-list'!$BH477*'Help-list'!$V$12,IF($B478=Statistika!$F$70,'Help-list'!$BH477*'Help-list'!$V$13,""))))))))</f>
        <v/>
      </c>
      <c r="W478" s="566"/>
      <c r="X478" s="567"/>
      <c r="Y478" s="567"/>
      <c r="Z478" s="567"/>
      <c r="AA478" s="567"/>
      <c r="AB478" s="567"/>
      <c r="AC478" s="567"/>
      <c r="AD478" s="567"/>
      <c r="AE478" s="347"/>
      <c r="AF478" s="568"/>
    </row>
    <row r="479" spans="1:32">
      <c r="A479" s="38"/>
      <c r="B479" s="10"/>
      <c r="C479" s="555"/>
      <c r="D479" s="556"/>
      <c r="E479" s="555"/>
      <c r="F479" s="28"/>
      <c r="G479" s="557" t="str">
        <f t="shared" si="18"/>
        <v/>
      </c>
      <c r="H479" s="558"/>
      <c r="I479" s="542"/>
      <c r="J479" s="10"/>
      <c r="K479" s="559"/>
      <c r="L479" s="559"/>
      <c r="M479" s="559"/>
      <c r="N479" s="560" t="str">
        <f>IF($B479=Statistika!$F$63,'Help-list'!$BD478*'Help-list'!$V$6,IF($B479=Statistika!$F$64,'Help-list'!$BD478*'Help-list'!$V$7,IF($B479=Statistika!$F$65,'Help-list'!$BD478*'Help-list'!$V$8,IF($B479=Statistika!$F$66,'Help-list'!$BD478*'Help-list'!$V$9,IF($B479=Statistika!$F$67,'Help-list'!$BD478*'Help-list'!$V$10,IF($B479=Statistika!$F$68,'Help-list'!$BD478*'Help-list'!$V$11,IF($B479=Statistika!$F$69,'Help-list'!$BD478*'Help-list'!$V$12,IF($B479=Statistika!$F$70,'Help-list'!$BD478*'Help-list'!$V$13,""))))))))</f>
        <v/>
      </c>
      <c r="O479" s="559"/>
      <c r="P479" s="561" t="str">
        <f>IF($B479=Statistika!$F$63,'Help-list'!$BE478*'Help-list'!$V$6,IF($B479=Statistika!$F$64,'Help-list'!$BE478*'Help-list'!$V$7,IF($B479=Statistika!$F$65,'Help-list'!$BE478*'Help-list'!$V$8,IF($B479=Statistika!$F$66,'Help-list'!$BE478*'Help-list'!$V$9,IF($B479=Statistika!$F$67,'Help-list'!$BE478*'Help-list'!$V$10,IF($B479=Statistika!$F$68,'Help-list'!$BE478*'Help-list'!$V$11,IF($B479=Statistika!$F$69,'Help-list'!$BE478*'Help-list'!$V$12,IF($B479=Statistika!$F$70,'Help-list'!$BE478*'Help-list'!$V$13,""))))))))</f>
        <v/>
      </c>
      <c r="Q479" s="562" t="str">
        <f t="shared" si="17"/>
        <v/>
      </c>
      <c r="R479" s="563" t="str">
        <f>IF($B479=Statistika!$F$63,'Help-list'!$BF478*'Help-list'!$V$6,IF($B479=Statistika!$F$64,'Help-list'!$BF478*'Help-list'!$V$7,IF($B479=Statistika!$F$65,'Help-list'!$BF478*'Help-list'!$V$8,IF($B479=Statistika!$F$66,'Help-list'!$BF478*'Help-list'!$V$9,IF($B479=Statistika!$F$67,'Help-list'!$BF478*'Help-list'!$V$10,IF($B479=Statistika!$F$68,'Help-list'!$BF478*'Help-list'!$V$11,IF($B479=Statistika!$F$69,'Help-list'!$BF478*'Help-list'!$V$12,IF($B479=Statistika!$F$70,'Help-list'!$BF478*'Help-list'!$V$13,""))))))))</f>
        <v/>
      </c>
      <c r="S479" s="564"/>
      <c r="T479" s="565" t="str">
        <f>IF($B479=Statistika!$F$63,'Help-list'!$BG478*'Help-list'!$V$6,IF($B479=Statistika!$F$64,'Help-list'!$BG478*'Help-list'!$V$7,IF($B479=Statistika!$F$65,'Help-list'!$BG478*'Help-list'!$V$8,IF($B479=Statistika!$F$66,'Help-list'!$BG478*'Help-list'!$V$9,IF($B479=Statistika!$F$67,'Help-list'!$BG478*'Help-list'!$V$10,IF($B479=Statistika!$F$68,'Help-list'!$BG478*'Help-list'!$V$11,IF($B479=Statistika!$F$69,'Help-list'!$BG478*'Help-list'!$V$12,IF($B479=Statistika!$F$70,'Help-list'!$BG478*'Help-list'!$V$13,""))))))))</f>
        <v/>
      </c>
      <c r="U479" s="564"/>
      <c r="V479" s="565" t="str">
        <f>IF($B479=Statistika!$F$63,'Help-list'!$BH478*'Help-list'!$V$6,IF($B479=Statistika!$F$64,'Help-list'!$BH478*'Help-list'!$V$7,IF($B479=Statistika!$F$65,'Help-list'!$BH478*'Help-list'!$V$8,IF($B479=Statistika!$F$66,'Help-list'!$BH478*'Help-list'!$V$9,IF($B479=Statistika!$F$67,'Help-list'!$BH478*'Help-list'!$V$10,IF($B479=Statistika!$F$68,'Help-list'!$BH478*'Help-list'!$V$11,IF($B479=Statistika!$F$69,'Help-list'!$BH478*'Help-list'!$V$12,IF($B479=Statistika!$F$70,'Help-list'!$BH478*'Help-list'!$V$13,""))))))))</f>
        <v/>
      </c>
      <c r="W479" s="566"/>
      <c r="X479" s="567"/>
      <c r="Y479" s="567"/>
      <c r="Z479" s="567"/>
      <c r="AA479" s="567"/>
      <c r="AB479" s="567"/>
      <c r="AC479" s="567"/>
      <c r="AD479" s="567"/>
      <c r="AE479" s="347"/>
      <c r="AF479" s="568"/>
    </row>
    <row r="480" spans="1:32">
      <c r="A480" s="38"/>
      <c r="B480" s="10"/>
      <c r="C480" s="555"/>
      <c r="D480" s="556"/>
      <c r="E480" s="555"/>
      <c r="F480" s="28"/>
      <c r="G480" s="557" t="str">
        <f t="shared" si="18"/>
        <v/>
      </c>
      <c r="H480" s="558"/>
      <c r="I480" s="542"/>
      <c r="J480" s="10"/>
      <c r="K480" s="559"/>
      <c r="L480" s="559"/>
      <c r="M480" s="559"/>
      <c r="N480" s="560" t="str">
        <f>IF($B480=Statistika!$F$63,'Help-list'!$BD479*'Help-list'!$V$6,IF($B480=Statistika!$F$64,'Help-list'!$BD479*'Help-list'!$V$7,IF($B480=Statistika!$F$65,'Help-list'!$BD479*'Help-list'!$V$8,IF($B480=Statistika!$F$66,'Help-list'!$BD479*'Help-list'!$V$9,IF($B480=Statistika!$F$67,'Help-list'!$BD479*'Help-list'!$V$10,IF($B480=Statistika!$F$68,'Help-list'!$BD479*'Help-list'!$V$11,IF($B480=Statistika!$F$69,'Help-list'!$BD479*'Help-list'!$V$12,IF($B480=Statistika!$F$70,'Help-list'!$BD479*'Help-list'!$V$13,""))))))))</f>
        <v/>
      </c>
      <c r="O480" s="559"/>
      <c r="P480" s="561" t="str">
        <f>IF($B480=Statistika!$F$63,'Help-list'!$BE479*'Help-list'!$V$6,IF($B480=Statistika!$F$64,'Help-list'!$BE479*'Help-list'!$V$7,IF($B480=Statistika!$F$65,'Help-list'!$BE479*'Help-list'!$V$8,IF($B480=Statistika!$F$66,'Help-list'!$BE479*'Help-list'!$V$9,IF($B480=Statistika!$F$67,'Help-list'!$BE479*'Help-list'!$V$10,IF($B480=Statistika!$F$68,'Help-list'!$BE479*'Help-list'!$V$11,IF($B480=Statistika!$F$69,'Help-list'!$BE479*'Help-list'!$V$12,IF($B480=Statistika!$F$70,'Help-list'!$BE479*'Help-list'!$V$13,""))))))))</f>
        <v/>
      </c>
      <c r="Q480" s="562" t="str">
        <f t="shared" si="17"/>
        <v/>
      </c>
      <c r="R480" s="563" t="str">
        <f>IF($B480=Statistika!$F$63,'Help-list'!$BF479*'Help-list'!$V$6,IF($B480=Statistika!$F$64,'Help-list'!$BF479*'Help-list'!$V$7,IF($B480=Statistika!$F$65,'Help-list'!$BF479*'Help-list'!$V$8,IF($B480=Statistika!$F$66,'Help-list'!$BF479*'Help-list'!$V$9,IF($B480=Statistika!$F$67,'Help-list'!$BF479*'Help-list'!$V$10,IF($B480=Statistika!$F$68,'Help-list'!$BF479*'Help-list'!$V$11,IF($B480=Statistika!$F$69,'Help-list'!$BF479*'Help-list'!$V$12,IF($B480=Statistika!$F$70,'Help-list'!$BF479*'Help-list'!$V$13,""))))))))</f>
        <v/>
      </c>
      <c r="S480" s="564"/>
      <c r="T480" s="565" t="str">
        <f>IF($B480=Statistika!$F$63,'Help-list'!$BG479*'Help-list'!$V$6,IF($B480=Statistika!$F$64,'Help-list'!$BG479*'Help-list'!$V$7,IF($B480=Statistika!$F$65,'Help-list'!$BG479*'Help-list'!$V$8,IF($B480=Statistika!$F$66,'Help-list'!$BG479*'Help-list'!$V$9,IF($B480=Statistika!$F$67,'Help-list'!$BG479*'Help-list'!$V$10,IF($B480=Statistika!$F$68,'Help-list'!$BG479*'Help-list'!$V$11,IF($B480=Statistika!$F$69,'Help-list'!$BG479*'Help-list'!$V$12,IF($B480=Statistika!$F$70,'Help-list'!$BG479*'Help-list'!$V$13,""))))))))</f>
        <v/>
      </c>
      <c r="U480" s="564"/>
      <c r="V480" s="565" t="str">
        <f>IF($B480=Statistika!$F$63,'Help-list'!$BH479*'Help-list'!$V$6,IF($B480=Statistika!$F$64,'Help-list'!$BH479*'Help-list'!$V$7,IF($B480=Statistika!$F$65,'Help-list'!$BH479*'Help-list'!$V$8,IF($B480=Statistika!$F$66,'Help-list'!$BH479*'Help-list'!$V$9,IF($B480=Statistika!$F$67,'Help-list'!$BH479*'Help-list'!$V$10,IF($B480=Statistika!$F$68,'Help-list'!$BH479*'Help-list'!$V$11,IF($B480=Statistika!$F$69,'Help-list'!$BH479*'Help-list'!$V$12,IF($B480=Statistika!$F$70,'Help-list'!$BH479*'Help-list'!$V$13,""))))))))</f>
        <v/>
      </c>
      <c r="W480" s="566"/>
      <c r="X480" s="567"/>
      <c r="Y480" s="567"/>
      <c r="Z480" s="567"/>
      <c r="AA480" s="567"/>
      <c r="AB480" s="567"/>
      <c r="AC480" s="567"/>
      <c r="AD480" s="567"/>
      <c r="AE480" s="347"/>
      <c r="AF480" s="568"/>
    </row>
    <row r="481" spans="1:32">
      <c r="A481" s="38"/>
      <c r="B481" s="10"/>
      <c r="C481" s="555"/>
      <c r="D481" s="556"/>
      <c r="E481" s="555"/>
      <c r="F481" s="28"/>
      <c r="G481" s="557" t="str">
        <f t="shared" si="18"/>
        <v/>
      </c>
      <c r="H481" s="558"/>
      <c r="I481" s="542"/>
      <c r="J481" s="10"/>
      <c r="K481" s="559"/>
      <c r="L481" s="559"/>
      <c r="M481" s="559"/>
      <c r="N481" s="560" t="str">
        <f>IF($B481=Statistika!$F$63,'Help-list'!$BD480*'Help-list'!$V$6,IF($B481=Statistika!$F$64,'Help-list'!$BD480*'Help-list'!$V$7,IF($B481=Statistika!$F$65,'Help-list'!$BD480*'Help-list'!$V$8,IF($B481=Statistika!$F$66,'Help-list'!$BD480*'Help-list'!$V$9,IF($B481=Statistika!$F$67,'Help-list'!$BD480*'Help-list'!$V$10,IF($B481=Statistika!$F$68,'Help-list'!$BD480*'Help-list'!$V$11,IF($B481=Statistika!$F$69,'Help-list'!$BD480*'Help-list'!$V$12,IF($B481=Statistika!$F$70,'Help-list'!$BD480*'Help-list'!$V$13,""))))))))</f>
        <v/>
      </c>
      <c r="O481" s="559"/>
      <c r="P481" s="561" t="str">
        <f>IF($B481=Statistika!$F$63,'Help-list'!$BE480*'Help-list'!$V$6,IF($B481=Statistika!$F$64,'Help-list'!$BE480*'Help-list'!$V$7,IF($B481=Statistika!$F$65,'Help-list'!$BE480*'Help-list'!$V$8,IF($B481=Statistika!$F$66,'Help-list'!$BE480*'Help-list'!$V$9,IF($B481=Statistika!$F$67,'Help-list'!$BE480*'Help-list'!$V$10,IF($B481=Statistika!$F$68,'Help-list'!$BE480*'Help-list'!$V$11,IF($B481=Statistika!$F$69,'Help-list'!$BE480*'Help-list'!$V$12,IF($B481=Statistika!$F$70,'Help-list'!$BE480*'Help-list'!$V$13,""))))))))</f>
        <v/>
      </c>
      <c r="Q481" s="562" t="str">
        <f t="shared" si="17"/>
        <v/>
      </c>
      <c r="R481" s="563" t="str">
        <f>IF($B481=Statistika!$F$63,'Help-list'!$BF480*'Help-list'!$V$6,IF($B481=Statistika!$F$64,'Help-list'!$BF480*'Help-list'!$V$7,IF($B481=Statistika!$F$65,'Help-list'!$BF480*'Help-list'!$V$8,IF($B481=Statistika!$F$66,'Help-list'!$BF480*'Help-list'!$V$9,IF($B481=Statistika!$F$67,'Help-list'!$BF480*'Help-list'!$V$10,IF($B481=Statistika!$F$68,'Help-list'!$BF480*'Help-list'!$V$11,IF($B481=Statistika!$F$69,'Help-list'!$BF480*'Help-list'!$V$12,IF($B481=Statistika!$F$70,'Help-list'!$BF480*'Help-list'!$V$13,""))))))))</f>
        <v/>
      </c>
      <c r="S481" s="564"/>
      <c r="T481" s="565" t="str">
        <f>IF($B481=Statistika!$F$63,'Help-list'!$BG480*'Help-list'!$V$6,IF($B481=Statistika!$F$64,'Help-list'!$BG480*'Help-list'!$V$7,IF($B481=Statistika!$F$65,'Help-list'!$BG480*'Help-list'!$V$8,IF($B481=Statistika!$F$66,'Help-list'!$BG480*'Help-list'!$V$9,IF($B481=Statistika!$F$67,'Help-list'!$BG480*'Help-list'!$V$10,IF($B481=Statistika!$F$68,'Help-list'!$BG480*'Help-list'!$V$11,IF($B481=Statistika!$F$69,'Help-list'!$BG480*'Help-list'!$V$12,IF($B481=Statistika!$F$70,'Help-list'!$BG480*'Help-list'!$V$13,""))))))))</f>
        <v/>
      </c>
      <c r="U481" s="564"/>
      <c r="V481" s="565" t="str">
        <f>IF($B481=Statistika!$F$63,'Help-list'!$BH480*'Help-list'!$V$6,IF($B481=Statistika!$F$64,'Help-list'!$BH480*'Help-list'!$V$7,IF($B481=Statistika!$F$65,'Help-list'!$BH480*'Help-list'!$V$8,IF($B481=Statistika!$F$66,'Help-list'!$BH480*'Help-list'!$V$9,IF($B481=Statistika!$F$67,'Help-list'!$BH480*'Help-list'!$V$10,IF($B481=Statistika!$F$68,'Help-list'!$BH480*'Help-list'!$V$11,IF($B481=Statistika!$F$69,'Help-list'!$BH480*'Help-list'!$V$12,IF($B481=Statistika!$F$70,'Help-list'!$BH480*'Help-list'!$V$13,""))))))))</f>
        <v/>
      </c>
      <c r="W481" s="566"/>
      <c r="X481" s="567"/>
      <c r="Y481" s="567"/>
      <c r="Z481" s="567"/>
      <c r="AA481" s="567"/>
      <c r="AB481" s="567"/>
      <c r="AC481" s="567"/>
      <c r="AD481" s="567"/>
      <c r="AE481" s="347"/>
      <c r="AF481" s="568"/>
    </row>
    <row r="482" spans="1:32">
      <c r="A482" s="38"/>
      <c r="B482" s="10"/>
      <c r="C482" s="555"/>
      <c r="D482" s="556"/>
      <c r="E482" s="555"/>
      <c r="F482" s="28"/>
      <c r="G482" s="557" t="str">
        <f t="shared" si="18"/>
        <v/>
      </c>
      <c r="H482" s="558"/>
      <c r="I482" s="542"/>
      <c r="J482" s="10"/>
      <c r="K482" s="559"/>
      <c r="L482" s="559"/>
      <c r="M482" s="559"/>
      <c r="N482" s="560" t="str">
        <f>IF($B482=Statistika!$F$63,'Help-list'!$BD481*'Help-list'!$V$6,IF($B482=Statistika!$F$64,'Help-list'!$BD481*'Help-list'!$V$7,IF($B482=Statistika!$F$65,'Help-list'!$BD481*'Help-list'!$V$8,IF($B482=Statistika!$F$66,'Help-list'!$BD481*'Help-list'!$V$9,IF($B482=Statistika!$F$67,'Help-list'!$BD481*'Help-list'!$V$10,IF($B482=Statistika!$F$68,'Help-list'!$BD481*'Help-list'!$V$11,IF($B482=Statistika!$F$69,'Help-list'!$BD481*'Help-list'!$V$12,IF($B482=Statistika!$F$70,'Help-list'!$BD481*'Help-list'!$V$13,""))))))))</f>
        <v/>
      </c>
      <c r="O482" s="559"/>
      <c r="P482" s="561" t="str">
        <f>IF($B482=Statistika!$F$63,'Help-list'!$BE481*'Help-list'!$V$6,IF($B482=Statistika!$F$64,'Help-list'!$BE481*'Help-list'!$V$7,IF($B482=Statistika!$F$65,'Help-list'!$BE481*'Help-list'!$V$8,IF($B482=Statistika!$F$66,'Help-list'!$BE481*'Help-list'!$V$9,IF($B482=Statistika!$F$67,'Help-list'!$BE481*'Help-list'!$V$10,IF($B482=Statistika!$F$68,'Help-list'!$BE481*'Help-list'!$V$11,IF($B482=Statistika!$F$69,'Help-list'!$BE481*'Help-list'!$V$12,IF($B482=Statistika!$F$70,'Help-list'!$BE481*'Help-list'!$V$13,""))))))))</f>
        <v/>
      </c>
      <c r="Q482" s="562" t="str">
        <f t="shared" si="17"/>
        <v/>
      </c>
      <c r="R482" s="563" t="str">
        <f>IF($B482=Statistika!$F$63,'Help-list'!$BF481*'Help-list'!$V$6,IF($B482=Statistika!$F$64,'Help-list'!$BF481*'Help-list'!$V$7,IF($B482=Statistika!$F$65,'Help-list'!$BF481*'Help-list'!$V$8,IF($B482=Statistika!$F$66,'Help-list'!$BF481*'Help-list'!$V$9,IF($B482=Statistika!$F$67,'Help-list'!$BF481*'Help-list'!$V$10,IF($B482=Statistika!$F$68,'Help-list'!$BF481*'Help-list'!$V$11,IF($B482=Statistika!$F$69,'Help-list'!$BF481*'Help-list'!$V$12,IF($B482=Statistika!$F$70,'Help-list'!$BF481*'Help-list'!$V$13,""))))))))</f>
        <v/>
      </c>
      <c r="S482" s="564"/>
      <c r="T482" s="565" t="str">
        <f>IF($B482=Statistika!$F$63,'Help-list'!$BG481*'Help-list'!$V$6,IF($B482=Statistika!$F$64,'Help-list'!$BG481*'Help-list'!$V$7,IF($B482=Statistika!$F$65,'Help-list'!$BG481*'Help-list'!$V$8,IF($B482=Statistika!$F$66,'Help-list'!$BG481*'Help-list'!$V$9,IF($B482=Statistika!$F$67,'Help-list'!$BG481*'Help-list'!$V$10,IF($B482=Statistika!$F$68,'Help-list'!$BG481*'Help-list'!$V$11,IF($B482=Statistika!$F$69,'Help-list'!$BG481*'Help-list'!$V$12,IF($B482=Statistika!$F$70,'Help-list'!$BG481*'Help-list'!$V$13,""))))))))</f>
        <v/>
      </c>
      <c r="U482" s="564"/>
      <c r="V482" s="565" t="str">
        <f>IF($B482=Statistika!$F$63,'Help-list'!$BH481*'Help-list'!$V$6,IF($B482=Statistika!$F$64,'Help-list'!$BH481*'Help-list'!$V$7,IF($B482=Statistika!$F$65,'Help-list'!$BH481*'Help-list'!$V$8,IF($B482=Statistika!$F$66,'Help-list'!$BH481*'Help-list'!$V$9,IF($B482=Statistika!$F$67,'Help-list'!$BH481*'Help-list'!$V$10,IF($B482=Statistika!$F$68,'Help-list'!$BH481*'Help-list'!$V$11,IF($B482=Statistika!$F$69,'Help-list'!$BH481*'Help-list'!$V$12,IF($B482=Statistika!$F$70,'Help-list'!$BH481*'Help-list'!$V$13,""))))))))</f>
        <v/>
      </c>
      <c r="W482" s="566"/>
      <c r="X482" s="567"/>
      <c r="Y482" s="567"/>
      <c r="Z482" s="567"/>
      <c r="AA482" s="567"/>
      <c r="AB482" s="567"/>
      <c r="AC482" s="567"/>
      <c r="AD482" s="567"/>
      <c r="AE482" s="347"/>
      <c r="AF482" s="568"/>
    </row>
    <row r="483" spans="1:32">
      <c r="A483" s="38"/>
      <c r="B483" s="10"/>
      <c r="C483" s="555"/>
      <c r="D483" s="556"/>
      <c r="E483" s="555"/>
      <c r="F483" s="28"/>
      <c r="G483" s="557" t="str">
        <f t="shared" si="18"/>
        <v/>
      </c>
      <c r="H483" s="558"/>
      <c r="I483" s="542"/>
      <c r="J483" s="10"/>
      <c r="K483" s="559"/>
      <c r="L483" s="559"/>
      <c r="M483" s="559"/>
      <c r="N483" s="560" t="str">
        <f>IF($B483=Statistika!$F$63,'Help-list'!$BD482*'Help-list'!$V$6,IF($B483=Statistika!$F$64,'Help-list'!$BD482*'Help-list'!$V$7,IF($B483=Statistika!$F$65,'Help-list'!$BD482*'Help-list'!$V$8,IF($B483=Statistika!$F$66,'Help-list'!$BD482*'Help-list'!$V$9,IF($B483=Statistika!$F$67,'Help-list'!$BD482*'Help-list'!$V$10,IF($B483=Statistika!$F$68,'Help-list'!$BD482*'Help-list'!$V$11,IF($B483=Statistika!$F$69,'Help-list'!$BD482*'Help-list'!$V$12,IF($B483=Statistika!$F$70,'Help-list'!$BD482*'Help-list'!$V$13,""))))))))</f>
        <v/>
      </c>
      <c r="O483" s="559"/>
      <c r="P483" s="561" t="str">
        <f>IF($B483=Statistika!$F$63,'Help-list'!$BE482*'Help-list'!$V$6,IF($B483=Statistika!$F$64,'Help-list'!$BE482*'Help-list'!$V$7,IF($B483=Statistika!$F$65,'Help-list'!$BE482*'Help-list'!$V$8,IF($B483=Statistika!$F$66,'Help-list'!$BE482*'Help-list'!$V$9,IF($B483=Statistika!$F$67,'Help-list'!$BE482*'Help-list'!$V$10,IF($B483=Statistika!$F$68,'Help-list'!$BE482*'Help-list'!$V$11,IF($B483=Statistika!$F$69,'Help-list'!$BE482*'Help-list'!$V$12,IF($B483=Statistika!$F$70,'Help-list'!$BE482*'Help-list'!$V$13,""))))))))</f>
        <v/>
      </c>
      <c r="Q483" s="562" t="str">
        <f t="shared" si="17"/>
        <v/>
      </c>
      <c r="R483" s="563" t="str">
        <f>IF($B483=Statistika!$F$63,'Help-list'!$BF482*'Help-list'!$V$6,IF($B483=Statistika!$F$64,'Help-list'!$BF482*'Help-list'!$V$7,IF($B483=Statistika!$F$65,'Help-list'!$BF482*'Help-list'!$V$8,IF($B483=Statistika!$F$66,'Help-list'!$BF482*'Help-list'!$V$9,IF($B483=Statistika!$F$67,'Help-list'!$BF482*'Help-list'!$V$10,IF($B483=Statistika!$F$68,'Help-list'!$BF482*'Help-list'!$V$11,IF($B483=Statistika!$F$69,'Help-list'!$BF482*'Help-list'!$V$12,IF($B483=Statistika!$F$70,'Help-list'!$BF482*'Help-list'!$V$13,""))))))))</f>
        <v/>
      </c>
      <c r="S483" s="564"/>
      <c r="T483" s="565" t="str">
        <f>IF($B483=Statistika!$F$63,'Help-list'!$BG482*'Help-list'!$V$6,IF($B483=Statistika!$F$64,'Help-list'!$BG482*'Help-list'!$V$7,IF($B483=Statistika!$F$65,'Help-list'!$BG482*'Help-list'!$V$8,IF($B483=Statistika!$F$66,'Help-list'!$BG482*'Help-list'!$V$9,IF($B483=Statistika!$F$67,'Help-list'!$BG482*'Help-list'!$V$10,IF($B483=Statistika!$F$68,'Help-list'!$BG482*'Help-list'!$V$11,IF($B483=Statistika!$F$69,'Help-list'!$BG482*'Help-list'!$V$12,IF($B483=Statistika!$F$70,'Help-list'!$BG482*'Help-list'!$V$13,""))))))))</f>
        <v/>
      </c>
      <c r="U483" s="564"/>
      <c r="V483" s="565" t="str">
        <f>IF($B483=Statistika!$F$63,'Help-list'!$BH482*'Help-list'!$V$6,IF($B483=Statistika!$F$64,'Help-list'!$BH482*'Help-list'!$V$7,IF($B483=Statistika!$F$65,'Help-list'!$BH482*'Help-list'!$V$8,IF($B483=Statistika!$F$66,'Help-list'!$BH482*'Help-list'!$V$9,IF($B483=Statistika!$F$67,'Help-list'!$BH482*'Help-list'!$V$10,IF($B483=Statistika!$F$68,'Help-list'!$BH482*'Help-list'!$V$11,IF($B483=Statistika!$F$69,'Help-list'!$BH482*'Help-list'!$V$12,IF($B483=Statistika!$F$70,'Help-list'!$BH482*'Help-list'!$V$13,""))))))))</f>
        <v/>
      </c>
      <c r="W483" s="566"/>
      <c r="X483" s="567"/>
      <c r="Y483" s="567"/>
      <c r="Z483" s="567"/>
      <c r="AA483" s="567"/>
      <c r="AB483" s="567"/>
      <c r="AC483" s="567"/>
      <c r="AD483" s="567"/>
      <c r="AE483" s="347"/>
      <c r="AF483" s="568"/>
    </row>
    <row r="484" spans="1:32">
      <c r="A484" s="38"/>
      <c r="B484" s="10"/>
      <c r="C484" s="555"/>
      <c r="D484" s="556"/>
      <c r="E484" s="555"/>
      <c r="F484" s="28"/>
      <c r="G484" s="557" t="str">
        <f t="shared" si="18"/>
        <v/>
      </c>
      <c r="H484" s="558"/>
      <c r="I484" s="542"/>
      <c r="J484" s="10"/>
      <c r="K484" s="559"/>
      <c r="L484" s="559"/>
      <c r="M484" s="559"/>
      <c r="N484" s="560" t="str">
        <f>IF($B484=Statistika!$F$63,'Help-list'!$BD483*'Help-list'!$V$6,IF($B484=Statistika!$F$64,'Help-list'!$BD483*'Help-list'!$V$7,IF($B484=Statistika!$F$65,'Help-list'!$BD483*'Help-list'!$V$8,IF($B484=Statistika!$F$66,'Help-list'!$BD483*'Help-list'!$V$9,IF($B484=Statistika!$F$67,'Help-list'!$BD483*'Help-list'!$V$10,IF($B484=Statistika!$F$68,'Help-list'!$BD483*'Help-list'!$V$11,IF($B484=Statistika!$F$69,'Help-list'!$BD483*'Help-list'!$V$12,IF($B484=Statistika!$F$70,'Help-list'!$BD483*'Help-list'!$V$13,""))))))))</f>
        <v/>
      </c>
      <c r="O484" s="559"/>
      <c r="P484" s="561" t="str">
        <f>IF($B484=Statistika!$F$63,'Help-list'!$BE483*'Help-list'!$V$6,IF($B484=Statistika!$F$64,'Help-list'!$BE483*'Help-list'!$V$7,IF($B484=Statistika!$F$65,'Help-list'!$BE483*'Help-list'!$V$8,IF($B484=Statistika!$F$66,'Help-list'!$BE483*'Help-list'!$V$9,IF($B484=Statistika!$F$67,'Help-list'!$BE483*'Help-list'!$V$10,IF($B484=Statistika!$F$68,'Help-list'!$BE483*'Help-list'!$V$11,IF($B484=Statistika!$F$69,'Help-list'!$BE483*'Help-list'!$V$12,IF($B484=Statistika!$F$70,'Help-list'!$BE483*'Help-list'!$V$13,""))))))))</f>
        <v/>
      </c>
      <c r="Q484" s="562" t="str">
        <f t="shared" si="17"/>
        <v/>
      </c>
      <c r="R484" s="563" t="str">
        <f>IF($B484=Statistika!$F$63,'Help-list'!$BF483*'Help-list'!$V$6,IF($B484=Statistika!$F$64,'Help-list'!$BF483*'Help-list'!$V$7,IF($B484=Statistika!$F$65,'Help-list'!$BF483*'Help-list'!$V$8,IF($B484=Statistika!$F$66,'Help-list'!$BF483*'Help-list'!$V$9,IF($B484=Statistika!$F$67,'Help-list'!$BF483*'Help-list'!$V$10,IF($B484=Statistika!$F$68,'Help-list'!$BF483*'Help-list'!$V$11,IF($B484=Statistika!$F$69,'Help-list'!$BF483*'Help-list'!$V$12,IF($B484=Statistika!$F$70,'Help-list'!$BF483*'Help-list'!$V$13,""))))))))</f>
        <v/>
      </c>
      <c r="S484" s="564"/>
      <c r="T484" s="565" t="str">
        <f>IF($B484=Statistika!$F$63,'Help-list'!$BG483*'Help-list'!$V$6,IF($B484=Statistika!$F$64,'Help-list'!$BG483*'Help-list'!$V$7,IF($B484=Statistika!$F$65,'Help-list'!$BG483*'Help-list'!$V$8,IF($B484=Statistika!$F$66,'Help-list'!$BG483*'Help-list'!$V$9,IF($B484=Statistika!$F$67,'Help-list'!$BG483*'Help-list'!$V$10,IF($B484=Statistika!$F$68,'Help-list'!$BG483*'Help-list'!$V$11,IF($B484=Statistika!$F$69,'Help-list'!$BG483*'Help-list'!$V$12,IF($B484=Statistika!$F$70,'Help-list'!$BG483*'Help-list'!$V$13,""))))))))</f>
        <v/>
      </c>
      <c r="U484" s="564"/>
      <c r="V484" s="565" t="str">
        <f>IF($B484=Statistika!$F$63,'Help-list'!$BH483*'Help-list'!$V$6,IF($B484=Statistika!$F$64,'Help-list'!$BH483*'Help-list'!$V$7,IF($B484=Statistika!$F$65,'Help-list'!$BH483*'Help-list'!$V$8,IF($B484=Statistika!$F$66,'Help-list'!$BH483*'Help-list'!$V$9,IF($B484=Statistika!$F$67,'Help-list'!$BH483*'Help-list'!$V$10,IF($B484=Statistika!$F$68,'Help-list'!$BH483*'Help-list'!$V$11,IF($B484=Statistika!$F$69,'Help-list'!$BH483*'Help-list'!$V$12,IF($B484=Statistika!$F$70,'Help-list'!$BH483*'Help-list'!$V$13,""))))))))</f>
        <v/>
      </c>
      <c r="W484" s="566"/>
      <c r="X484" s="567"/>
      <c r="Y484" s="567"/>
      <c r="Z484" s="567"/>
      <c r="AA484" s="567"/>
      <c r="AB484" s="567"/>
      <c r="AC484" s="567"/>
      <c r="AD484" s="567"/>
      <c r="AE484" s="347"/>
      <c r="AF484" s="568"/>
    </row>
    <row r="485" spans="1:32">
      <c r="A485" s="38"/>
      <c r="B485" s="10"/>
      <c r="C485" s="555"/>
      <c r="D485" s="556"/>
      <c r="E485" s="555"/>
      <c r="F485" s="28"/>
      <c r="G485" s="557" t="str">
        <f t="shared" si="18"/>
        <v/>
      </c>
      <c r="H485" s="558"/>
      <c r="I485" s="542"/>
      <c r="J485" s="10"/>
      <c r="K485" s="559"/>
      <c r="L485" s="559"/>
      <c r="M485" s="559"/>
      <c r="N485" s="560" t="str">
        <f>IF($B485=Statistika!$F$63,'Help-list'!$BD484*'Help-list'!$V$6,IF($B485=Statistika!$F$64,'Help-list'!$BD484*'Help-list'!$V$7,IF($B485=Statistika!$F$65,'Help-list'!$BD484*'Help-list'!$V$8,IF($B485=Statistika!$F$66,'Help-list'!$BD484*'Help-list'!$V$9,IF($B485=Statistika!$F$67,'Help-list'!$BD484*'Help-list'!$V$10,IF($B485=Statistika!$F$68,'Help-list'!$BD484*'Help-list'!$V$11,IF($B485=Statistika!$F$69,'Help-list'!$BD484*'Help-list'!$V$12,IF($B485=Statistika!$F$70,'Help-list'!$BD484*'Help-list'!$V$13,""))))))))</f>
        <v/>
      </c>
      <c r="O485" s="559"/>
      <c r="P485" s="561" t="str">
        <f>IF($B485=Statistika!$F$63,'Help-list'!$BE484*'Help-list'!$V$6,IF($B485=Statistika!$F$64,'Help-list'!$BE484*'Help-list'!$V$7,IF($B485=Statistika!$F$65,'Help-list'!$BE484*'Help-list'!$V$8,IF($B485=Statistika!$F$66,'Help-list'!$BE484*'Help-list'!$V$9,IF($B485=Statistika!$F$67,'Help-list'!$BE484*'Help-list'!$V$10,IF($B485=Statistika!$F$68,'Help-list'!$BE484*'Help-list'!$V$11,IF($B485=Statistika!$F$69,'Help-list'!$BE484*'Help-list'!$V$12,IF($B485=Statistika!$F$70,'Help-list'!$BE484*'Help-list'!$V$13,""))))))))</f>
        <v/>
      </c>
      <c r="Q485" s="562" t="str">
        <f t="shared" si="17"/>
        <v/>
      </c>
      <c r="R485" s="563" t="str">
        <f>IF($B485=Statistika!$F$63,'Help-list'!$BF484*'Help-list'!$V$6,IF($B485=Statistika!$F$64,'Help-list'!$BF484*'Help-list'!$V$7,IF($B485=Statistika!$F$65,'Help-list'!$BF484*'Help-list'!$V$8,IF($B485=Statistika!$F$66,'Help-list'!$BF484*'Help-list'!$V$9,IF($B485=Statistika!$F$67,'Help-list'!$BF484*'Help-list'!$V$10,IF($B485=Statistika!$F$68,'Help-list'!$BF484*'Help-list'!$V$11,IF($B485=Statistika!$F$69,'Help-list'!$BF484*'Help-list'!$V$12,IF($B485=Statistika!$F$70,'Help-list'!$BF484*'Help-list'!$V$13,""))))))))</f>
        <v/>
      </c>
      <c r="S485" s="564"/>
      <c r="T485" s="565" t="str">
        <f>IF($B485=Statistika!$F$63,'Help-list'!$BG484*'Help-list'!$V$6,IF($B485=Statistika!$F$64,'Help-list'!$BG484*'Help-list'!$V$7,IF($B485=Statistika!$F$65,'Help-list'!$BG484*'Help-list'!$V$8,IF($B485=Statistika!$F$66,'Help-list'!$BG484*'Help-list'!$V$9,IF($B485=Statistika!$F$67,'Help-list'!$BG484*'Help-list'!$V$10,IF($B485=Statistika!$F$68,'Help-list'!$BG484*'Help-list'!$V$11,IF($B485=Statistika!$F$69,'Help-list'!$BG484*'Help-list'!$V$12,IF($B485=Statistika!$F$70,'Help-list'!$BG484*'Help-list'!$V$13,""))))))))</f>
        <v/>
      </c>
      <c r="U485" s="564"/>
      <c r="V485" s="565" t="str">
        <f>IF($B485=Statistika!$F$63,'Help-list'!$BH484*'Help-list'!$V$6,IF($B485=Statistika!$F$64,'Help-list'!$BH484*'Help-list'!$V$7,IF($B485=Statistika!$F$65,'Help-list'!$BH484*'Help-list'!$V$8,IF($B485=Statistika!$F$66,'Help-list'!$BH484*'Help-list'!$V$9,IF($B485=Statistika!$F$67,'Help-list'!$BH484*'Help-list'!$V$10,IF($B485=Statistika!$F$68,'Help-list'!$BH484*'Help-list'!$V$11,IF($B485=Statistika!$F$69,'Help-list'!$BH484*'Help-list'!$V$12,IF($B485=Statistika!$F$70,'Help-list'!$BH484*'Help-list'!$V$13,""))))))))</f>
        <v/>
      </c>
      <c r="W485" s="566"/>
      <c r="X485" s="567"/>
      <c r="Y485" s="567"/>
      <c r="Z485" s="567"/>
      <c r="AA485" s="567"/>
      <c r="AB485" s="567"/>
      <c r="AC485" s="567"/>
      <c r="AD485" s="567"/>
      <c r="AE485" s="347"/>
      <c r="AF485" s="568"/>
    </row>
    <row r="486" spans="1:32">
      <c r="A486" s="38"/>
      <c r="B486" s="10"/>
      <c r="C486" s="555"/>
      <c r="D486" s="556"/>
      <c r="E486" s="555"/>
      <c r="F486" s="28"/>
      <c r="G486" s="557" t="str">
        <f t="shared" si="18"/>
        <v/>
      </c>
      <c r="H486" s="558"/>
      <c r="I486" s="542"/>
      <c r="J486" s="10"/>
      <c r="K486" s="559"/>
      <c r="L486" s="559"/>
      <c r="M486" s="559"/>
      <c r="N486" s="560" t="str">
        <f>IF($B486=Statistika!$F$63,'Help-list'!$BD485*'Help-list'!$V$6,IF($B486=Statistika!$F$64,'Help-list'!$BD485*'Help-list'!$V$7,IF($B486=Statistika!$F$65,'Help-list'!$BD485*'Help-list'!$V$8,IF($B486=Statistika!$F$66,'Help-list'!$BD485*'Help-list'!$V$9,IF($B486=Statistika!$F$67,'Help-list'!$BD485*'Help-list'!$V$10,IF($B486=Statistika!$F$68,'Help-list'!$BD485*'Help-list'!$V$11,IF($B486=Statistika!$F$69,'Help-list'!$BD485*'Help-list'!$V$12,IF($B486=Statistika!$F$70,'Help-list'!$BD485*'Help-list'!$V$13,""))))))))</f>
        <v/>
      </c>
      <c r="O486" s="559"/>
      <c r="P486" s="561" t="str">
        <f>IF($B486=Statistika!$F$63,'Help-list'!$BE485*'Help-list'!$V$6,IF($B486=Statistika!$F$64,'Help-list'!$BE485*'Help-list'!$V$7,IF($B486=Statistika!$F$65,'Help-list'!$BE485*'Help-list'!$V$8,IF($B486=Statistika!$F$66,'Help-list'!$BE485*'Help-list'!$V$9,IF($B486=Statistika!$F$67,'Help-list'!$BE485*'Help-list'!$V$10,IF($B486=Statistika!$F$68,'Help-list'!$BE485*'Help-list'!$V$11,IF($B486=Statistika!$F$69,'Help-list'!$BE485*'Help-list'!$V$12,IF($B486=Statistika!$F$70,'Help-list'!$BE485*'Help-list'!$V$13,""))))))))</f>
        <v/>
      </c>
      <c r="Q486" s="562" t="str">
        <f t="shared" si="17"/>
        <v/>
      </c>
      <c r="R486" s="563" t="str">
        <f>IF($B486=Statistika!$F$63,'Help-list'!$BF485*'Help-list'!$V$6,IF($B486=Statistika!$F$64,'Help-list'!$BF485*'Help-list'!$V$7,IF($B486=Statistika!$F$65,'Help-list'!$BF485*'Help-list'!$V$8,IF($B486=Statistika!$F$66,'Help-list'!$BF485*'Help-list'!$V$9,IF($B486=Statistika!$F$67,'Help-list'!$BF485*'Help-list'!$V$10,IF($B486=Statistika!$F$68,'Help-list'!$BF485*'Help-list'!$V$11,IF($B486=Statistika!$F$69,'Help-list'!$BF485*'Help-list'!$V$12,IF($B486=Statistika!$F$70,'Help-list'!$BF485*'Help-list'!$V$13,""))))))))</f>
        <v/>
      </c>
      <c r="S486" s="564"/>
      <c r="T486" s="565" t="str">
        <f>IF($B486=Statistika!$F$63,'Help-list'!$BG485*'Help-list'!$V$6,IF($B486=Statistika!$F$64,'Help-list'!$BG485*'Help-list'!$V$7,IF($B486=Statistika!$F$65,'Help-list'!$BG485*'Help-list'!$V$8,IF($B486=Statistika!$F$66,'Help-list'!$BG485*'Help-list'!$V$9,IF($B486=Statistika!$F$67,'Help-list'!$BG485*'Help-list'!$V$10,IF($B486=Statistika!$F$68,'Help-list'!$BG485*'Help-list'!$V$11,IF($B486=Statistika!$F$69,'Help-list'!$BG485*'Help-list'!$V$12,IF($B486=Statistika!$F$70,'Help-list'!$BG485*'Help-list'!$V$13,""))))))))</f>
        <v/>
      </c>
      <c r="U486" s="564"/>
      <c r="V486" s="565" t="str">
        <f>IF($B486=Statistika!$F$63,'Help-list'!$BH485*'Help-list'!$V$6,IF($B486=Statistika!$F$64,'Help-list'!$BH485*'Help-list'!$V$7,IF($B486=Statistika!$F$65,'Help-list'!$BH485*'Help-list'!$V$8,IF($B486=Statistika!$F$66,'Help-list'!$BH485*'Help-list'!$V$9,IF($B486=Statistika!$F$67,'Help-list'!$BH485*'Help-list'!$V$10,IF($B486=Statistika!$F$68,'Help-list'!$BH485*'Help-list'!$V$11,IF($B486=Statistika!$F$69,'Help-list'!$BH485*'Help-list'!$V$12,IF($B486=Statistika!$F$70,'Help-list'!$BH485*'Help-list'!$V$13,""))))))))</f>
        <v/>
      </c>
      <c r="W486" s="566"/>
      <c r="X486" s="567"/>
      <c r="Y486" s="567"/>
      <c r="Z486" s="567"/>
      <c r="AA486" s="567"/>
      <c r="AB486" s="567"/>
      <c r="AC486" s="567"/>
      <c r="AD486" s="567"/>
      <c r="AE486" s="347"/>
      <c r="AF486" s="568"/>
    </row>
    <row r="487" spans="1:32">
      <c r="A487" s="38"/>
      <c r="B487" s="10"/>
      <c r="C487" s="555"/>
      <c r="D487" s="556"/>
      <c r="E487" s="555"/>
      <c r="F487" s="28"/>
      <c r="G487" s="557" t="str">
        <f t="shared" si="18"/>
        <v/>
      </c>
      <c r="H487" s="558"/>
      <c r="I487" s="542"/>
      <c r="J487" s="10"/>
      <c r="K487" s="559"/>
      <c r="L487" s="559"/>
      <c r="M487" s="559"/>
      <c r="N487" s="560" t="str">
        <f>IF($B487=Statistika!$F$63,'Help-list'!$BD486*'Help-list'!$V$6,IF($B487=Statistika!$F$64,'Help-list'!$BD486*'Help-list'!$V$7,IF($B487=Statistika!$F$65,'Help-list'!$BD486*'Help-list'!$V$8,IF($B487=Statistika!$F$66,'Help-list'!$BD486*'Help-list'!$V$9,IF($B487=Statistika!$F$67,'Help-list'!$BD486*'Help-list'!$V$10,IF($B487=Statistika!$F$68,'Help-list'!$BD486*'Help-list'!$V$11,IF($B487=Statistika!$F$69,'Help-list'!$BD486*'Help-list'!$V$12,IF($B487=Statistika!$F$70,'Help-list'!$BD486*'Help-list'!$V$13,""))))))))</f>
        <v/>
      </c>
      <c r="O487" s="559"/>
      <c r="P487" s="561" t="str">
        <f>IF($B487=Statistika!$F$63,'Help-list'!$BE486*'Help-list'!$V$6,IF($B487=Statistika!$F$64,'Help-list'!$BE486*'Help-list'!$V$7,IF($B487=Statistika!$F$65,'Help-list'!$BE486*'Help-list'!$V$8,IF($B487=Statistika!$F$66,'Help-list'!$BE486*'Help-list'!$V$9,IF($B487=Statistika!$F$67,'Help-list'!$BE486*'Help-list'!$V$10,IF($B487=Statistika!$F$68,'Help-list'!$BE486*'Help-list'!$V$11,IF($B487=Statistika!$F$69,'Help-list'!$BE486*'Help-list'!$V$12,IF($B487=Statistika!$F$70,'Help-list'!$BE486*'Help-list'!$V$13,""))))))))</f>
        <v/>
      </c>
      <c r="Q487" s="562" t="str">
        <f t="shared" si="17"/>
        <v/>
      </c>
      <c r="R487" s="563" t="str">
        <f>IF($B487=Statistika!$F$63,'Help-list'!$BF486*'Help-list'!$V$6,IF($B487=Statistika!$F$64,'Help-list'!$BF486*'Help-list'!$V$7,IF($B487=Statistika!$F$65,'Help-list'!$BF486*'Help-list'!$V$8,IF($B487=Statistika!$F$66,'Help-list'!$BF486*'Help-list'!$V$9,IF($B487=Statistika!$F$67,'Help-list'!$BF486*'Help-list'!$V$10,IF($B487=Statistika!$F$68,'Help-list'!$BF486*'Help-list'!$V$11,IF($B487=Statistika!$F$69,'Help-list'!$BF486*'Help-list'!$V$12,IF($B487=Statistika!$F$70,'Help-list'!$BF486*'Help-list'!$V$13,""))))))))</f>
        <v/>
      </c>
      <c r="S487" s="564"/>
      <c r="T487" s="565" t="str">
        <f>IF($B487=Statistika!$F$63,'Help-list'!$BG486*'Help-list'!$V$6,IF($B487=Statistika!$F$64,'Help-list'!$BG486*'Help-list'!$V$7,IF($B487=Statistika!$F$65,'Help-list'!$BG486*'Help-list'!$V$8,IF($B487=Statistika!$F$66,'Help-list'!$BG486*'Help-list'!$V$9,IF($B487=Statistika!$F$67,'Help-list'!$BG486*'Help-list'!$V$10,IF($B487=Statistika!$F$68,'Help-list'!$BG486*'Help-list'!$V$11,IF($B487=Statistika!$F$69,'Help-list'!$BG486*'Help-list'!$V$12,IF($B487=Statistika!$F$70,'Help-list'!$BG486*'Help-list'!$V$13,""))))))))</f>
        <v/>
      </c>
      <c r="U487" s="564"/>
      <c r="V487" s="565" t="str">
        <f>IF($B487=Statistika!$F$63,'Help-list'!$BH486*'Help-list'!$V$6,IF($B487=Statistika!$F$64,'Help-list'!$BH486*'Help-list'!$V$7,IF($B487=Statistika!$F$65,'Help-list'!$BH486*'Help-list'!$V$8,IF($B487=Statistika!$F$66,'Help-list'!$BH486*'Help-list'!$V$9,IF($B487=Statistika!$F$67,'Help-list'!$BH486*'Help-list'!$V$10,IF($B487=Statistika!$F$68,'Help-list'!$BH486*'Help-list'!$V$11,IF($B487=Statistika!$F$69,'Help-list'!$BH486*'Help-list'!$V$12,IF($B487=Statistika!$F$70,'Help-list'!$BH486*'Help-list'!$V$13,""))))))))</f>
        <v/>
      </c>
      <c r="W487" s="566"/>
      <c r="X487" s="567"/>
      <c r="Y487" s="567"/>
      <c r="Z487" s="567"/>
      <c r="AA487" s="567"/>
      <c r="AB487" s="567"/>
      <c r="AC487" s="567"/>
      <c r="AD487" s="567"/>
      <c r="AE487" s="347"/>
      <c r="AF487" s="568"/>
    </row>
    <row r="488" spans="1:32">
      <c r="A488" s="38"/>
      <c r="B488" s="10"/>
      <c r="C488" s="555"/>
      <c r="D488" s="556"/>
      <c r="E488" s="555"/>
      <c r="F488" s="28"/>
      <c r="G488" s="557" t="str">
        <f t="shared" si="18"/>
        <v/>
      </c>
      <c r="H488" s="558"/>
      <c r="I488" s="542"/>
      <c r="J488" s="10"/>
      <c r="K488" s="559"/>
      <c r="L488" s="559"/>
      <c r="M488" s="559"/>
      <c r="N488" s="560" t="str">
        <f>IF($B488=Statistika!$F$63,'Help-list'!$BD487*'Help-list'!$V$6,IF($B488=Statistika!$F$64,'Help-list'!$BD487*'Help-list'!$V$7,IF($B488=Statistika!$F$65,'Help-list'!$BD487*'Help-list'!$V$8,IF($B488=Statistika!$F$66,'Help-list'!$BD487*'Help-list'!$V$9,IF($B488=Statistika!$F$67,'Help-list'!$BD487*'Help-list'!$V$10,IF($B488=Statistika!$F$68,'Help-list'!$BD487*'Help-list'!$V$11,IF($B488=Statistika!$F$69,'Help-list'!$BD487*'Help-list'!$V$12,IF($B488=Statistika!$F$70,'Help-list'!$BD487*'Help-list'!$V$13,""))))))))</f>
        <v/>
      </c>
      <c r="O488" s="559"/>
      <c r="P488" s="561" t="str">
        <f>IF($B488=Statistika!$F$63,'Help-list'!$BE487*'Help-list'!$V$6,IF($B488=Statistika!$F$64,'Help-list'!$BE487*'Help-list'!$V$7,IF($B488=Statistika!$F$65,'Help-list'!$BE487*'Help-list'!$V$8,IF($B488=Statistika!$F$66,'Help-list'!$BE487*'Help-list'!$V$9,IF($B488=Statistika!$F$67,'Help-list'!$BE487*'Help-list'!$V$10,IF($B488=Statistika!$F$68,'Help-list'!$BE487*'Help-list'!$V$11,IF($B488=Statistika!$F$69,'Help-list'!$BE487*'Help-list'!$V$12,IF($B488=Statistika!$F$70,'Help-list'!$BE487*'Help-list'!$V$13,""))))))))</f>
        <v/>
      </c>
      <c r="Q488" s="562" t="str">
        <f t="shared" si="17"/>
        <v/>
      </c>
      <c r="R488" s="563" t="str">
        <f>IF($B488=Statistika!$F$63,'Help-list'!$BF487*'Help-list'!$V$6,IF($B488=Statistika!$F$64,'Help-list'!$BF487*'Help-list'!$V$7,IF($B488=Statistika!$F$65,'Help-list'!$BF487*'Help-list'!$V$8,IF($B488=Statistika!$F$66,'Help-list'!$BF487*'Help-list'!$V$9,IF($B488=Statistika!$F$67,'Help-list'!$BF487*'Help-list'!$V$10,IF($B488=Statistika!$F$68,'Help-list'!$BF487*'Help-list'!$V$11,IF($B488=Statistika!$F$69,'Help-list'!$BF487*'Help-list'!$V$12,IF($B488=Statistika!$F$70,'Help-list'!$BF487*'Help-list'!$V$13,""))))))))</f>
        <v/>
      </c>
      <c r="S488" s="564"/>
      <c r="T488" s="565" t="str">
        <f>IF($B488=Statistika!$F$63,'Help-list'!$BG487*'Help-list'!$V$6,IF($B488=Statistika!$F$64,'Help-list'!$BG487*'Help-list'!$V$7,IF($B488=Statistika!$F$65,'Help-list'!$BG487*'Help-list'!$V$8,IF($B488=Statistika!$F$66,'Help-list'!$BG487*'Help-list'!$V$9,IF($B488=Statistika!$F$67,'Help-list'!$BG487*'Help-list'!$V$10,IF($B488=Statistika!$F$68,'Help-list'!$BG487*'Help-list'!$V$11,IF($B488=Statistika!$F$69,'Help-list'!$BG487*'Help-list'!$V$12,IF($B488=Statistika!$F$70,'Help-list'!$BG487*'Help-list'!$V$13,""))))))))</f>
        <v/>
      </c>
      <c r="U488" s="564"/>
      <c r="V488" s="565" t="str">
        <f>IF($B488=Statistika!$F$63,'Help-list'!$BH487*'Help-list'!$V$6,IF($B488=Statistika!$F$64,'Help-list'!$BH487*'Help-list'!$V$7,IF($B488=Statistika!$F$65,'Help-list'!$BH487*'Help-list'!$V$8,IF($B488=Statistika!$F$66,'Help-list'!$BH487*'Help-list'!$V$9,IF($B488=Statistika!$F$67,'Help-list'!$BH487*'Help-list'!$V$10,IF($B488=Statistika!$F$68,'Help-list'!$BH487*'Help-list'!$V$11,IF($B488=Statistika!$F$69,'Help-list'!$BH487*'Help-list'!$V$12,IF($B488=Statistika!$F$70,'Help-list'!$BH487*'Help-list'!$V$13,""))))))))</f>
        <v/>
      </c>
      <c r="W488" s="566"/>
      <c r="X488" s="567"/>
      <c r="Y488" s="567"/>
      <c r="Z488" s="567"/>
      <c r="AA488" s="567"/>
      <c r="AB488" s="567"/>
      <c r="AC488" s="567"/>
      <c r="AD488" s="567"/>
      <c r="AE488" s="347"/>
      <c r="AF488" s="568"/>
    </row>
    <row r="489" spans="1:32">
      <c r="A489" s="38"/>
      <c r="B489" s="10"/>
      <c r="C489" s="555"/>
      <c r="D489" s="556"/>
      <c r="E489" s="555"/>
      <c r="F489" s="28"/>
      <c r="G489" s="557" t="str">
        <f t="shared" si="18"/>
        <v/>
      </c>
      <c r="H489" s="558"/>
      <c r="I489" s="542"/>
      <c r="J489" s="10"/>
      <c r="K489" s="559"/>
      <c r="L489" s="559"/>
      <c r="M489" s="559"/>
      <c r="N489" s="560" t="str">
        <f>IF($B489=Statistika!$F$63,'Help-list'!$BD488*'Help-list'!$V$6,IF($B489=Statistika!$F$64,'Help-list'!$BD488*'Help-list'!$V$7,IF($B489=Statistika!$F$65,'Help-list'!$BD488*'Help-list'!$V$8,IF($B489=Statistika!$F$66,'Help-list'!$BD488*'Help-list'!$V$9,IF($B489=Statistika!$F$67,'Help-list'!$BD488*'Help-list'!$V$10,IF($B489=Statistika!$F$68,'Help-list'!$BD488*'Help-list'!$V$11,IF($B489=Statistika!$F$69,'Help-list'!$BD488*'Help-list'!$V$12,IF($B489=Statistika!$F$70,'Help-list'!$BD488*'Help-list'!$V$13,""))))))))</f>
        <v/>
      </c>
      <c r="O489" s="559"/>
      <c r="P489" s="561" t="str">
        <f>IF($B489=Statistika!$F$63,'Help-list'!$BE488*'Help-list'!$V$6,IF($B489=Statistika!$F$64,'Help-list'!$BE488*'Help-list'!$V$7,IF($B489=Statistika!$F$65,'Help-list'!$BE488*'Help-list'!$V$8,IF($B489=Statistika!$F$66,'Help-list'!$BE488*'Help-list'!$V$9,IF($B489=Statistika!$F$67,'Help-list'!$BE488*'Help-list'!$V$10,IF($B489=Statistika!$F$68,'Help-list'!$BE488*'Help-list'!$V$11,IF($B489=Statistika!$F$69,'Help-list'!$BE488*'Help-list'!$V$12,IF($B489=Statistika!$F$70,'Help-list'!$BE488*'Help-list'!$V$13,""))))))))</f>
        <v/>
      </c>
      <c r="Q489" s="562" t="str">
        <f t="shared" si="17"/>
        <v/>
      </c>
      <c r="R489" s="563" t="str">
        <f>IF($B489=Statistika!$F$63,'Help-list'!$BF488*'Help-list'!$V$6,IF($B489=Statistika!$F$64,'Help-list'!$BF488*'Help-list'!$V$7,IF($B489=Statistika!$F$65,'Help-list'!$BF488*'Help-list'!$V$8,IF($B489=Statistika!$F$66,'Help-list'!$BF488*'Help-list'!$V$9,IF($B489=Statistika!$F$67,'Help-list'!$BF488*'Help-list'!$V$10,IF($B489=Statistika!$F$68,'Help-list'!$BF488*'Help-list'!$V$11,IF($B489=Statistika!$F$69,'Help-list'!$BF488*'Help-list'!$V$12,IF($B489=Statistika!$F$70,'Help-list'!$BF488*'Help-list'!$V$13,""))))))))</f>
        <v/>
      </c>
      <c r="S489" s="564"/>
      <c r="T489" s="565" t="str">
        <f>IF($B489=Statistika!$F$63,'Help-list'!$BG488*'Help-list'!$V$6,IF($B489=Statistika!$F$64,'Help-list'!$BG488*'Help-list'!$V$7,IF($B489=Statistika!$F$65,'Help-list'!$BG488*'Help-list'!$V$8,IF($B489=Statistika!$F$66,'Help-list'!$BG488*'Help-list'!$V$9,IF($B489=Statistika!$F$67,'Help-list'!$BG488*'Help-list'!$V$10,IF($B489=Statistika!$F$68,'Help-list'!$BG488*'Help-list'!$V$11,IF($B489=Statistika!$F$69,'Help-list'!$BG488*'Help-list'!$V$12,IF($B489=Statistika!$F$70,'Help-list'!$BG488*'Help-list'!$V$13,""))))))))</f>
        <v/>
      </c>
      <c r="U489" s="564"/>
      <c r="V489" s="565" t="str">
        <f>IF($B489=Statistika!$F$63,'Help-list'!$BH488*'Help-list'!$V$6,IF($B489=Statistika!$F$64,'Help-list'!$BH488*'Help-list'!$V$7,IF($B489=Statistika!$F$65,'Help-list'!$BH488*'Help-list'!$V$8,IF($B489=Statistika!$F$66,'Help-list'!$BH488*'Help-list'!$V$9,IF($B489=Statistika!$F$67,'Help-list'!$BH488*'Help-list'!$V$10,IF($B489=Statistika!$F$68,'Help-list'!$BH488*'Help-list'!$V$11,IF($B489=Statistika!$F$69,'Help-list'!$BH488*'Help-list'!$V$12,IF($B489=Statistika!$F$70,'Help-list'!$BH488*'Help-list'!$V$13,""))))))))</f>
        <v/>
      </c>
      <c r="W489" s="566"/>
      <c r="X489" s="567"/>
      <c r="Y489" s="567"/>
      <c r="Z489" s="567"/>
      <c r="AA489" s="567"/>
      <c r="AB489" s="567"/>
      <c r="AC489" s="567"/>
      <c r="AD489" s="567"/>
      <c r="AE489" s="347"/>
      <c r="AF489" s="568"/>
    </row>
    <row r="490" spans="1:32">
      <c r="A490" s="38"/>
      <c r="B490" s="10"/>
      <c r="C490" s="555"/>
      <c r="D490" s="556"/>
      <c r="E490" s="555"/>
      <c r="F490" s="28"/>
      <c r="G490" s="557" t="str">
        <f t="shared" si="18"/>
        <v/>
      </c>
      <c r="H490" s="558"/>
      <c r="I490" s="542"/>
      <c r="J490" s="10"/>
      <c r="K490" s="559"/>
      <c r="L490" s="559"/>
      <c r="M490" s="559"/>
      <c r="N490" s="560" t="str">
        <f>IF($B490=Statistika!$F$63,'Help-list'!$BD489*'Help-list'!$V$6,IF($B490=Statistika!$F$64,'Help-list'!$BD489*'Help-list'!$V$7,IF($B490=Statistika!$F$65,'Help-list'!$BD489*'Help-list'!$V$8,IF($B490=Statistika!$F$66,'Help-list'!$BD489*'Help-list'!$V$9,IF($B490=Statistika!$F$67,'Help-list'!$BD489*'Help-list'!$V$10,IF($B490=Statistika!$F$68,'Help-list'!$BD489*'Help-list'!$V$11,IF($B490=Statistika!$F$69,'Help-list'!$BD489*'Help-list'!$V$12,IF($B490=Statistika!$F$70,'Help-list'!$BD489*'Help-list'!$V$13,""))))))))</f>
        <v/>
      </c>
      <c r="O490" s="559"/>
      <c r="P490" s="561" t="str">
        <f>IF($B490=Statistika!$F$63,'Help-list'!$BE489*'Help-list'!$V$6,IF($B490=Statistika!$F$64,'Help-list'!$BE489*'Help-list'!$V$7,IF($B490=Statistika!$F$65,'Help-list'!$BE489*'Help-list'!$V$8,IF($B490=Statistika!$F$66,'Help-list'!$BE489*'Help-list'!$V$9,IF($B490=Statistika!$F$67,'Help-list'!$BE489*'Help-list'!$V$10,IF($B490=Statistika!$F$68,'Help-list'!$BE489*'Help-list'!$V$11,IF($B490=Statistika!$F$69,'Help-list'!$BE489*'Help-list'!$V$12,IF($B490=Statistika!$F$70,'Help-list'!$BE489*'Help-list'!$V$13,""))))))))</f>
        <v/>
      </c>
      <c r="Q490" s="562" t="str">
        <f t="shared" si="17"/>
        <v/>
      </c>
      <c r="R490" s="563" t="str">
        <f>IF($B490=Statistika!$F$63,'Help-list'!$BF489*'Help-list'!$V$6,IF($B490=Statistika!$F$64,'Help-list'!$BF489*'Help-list'!$V$7,IF($B490=Statistika!$F$65,'Help-list'!$BF489*'Help-list'!$V$8,IF($B490=Statistika!$F$66,'Help-list'!$BF489*'Help-list'!$V$9,IF($B490=Statistika!$F$67,'Help-list'!$BF489*'Help-list'!$V$10,IF($B490=Statistika!$F$68,'Help-list'!$BF489*'Help-list'!$V$11,IF($B490=Statistika!$F$69,'Help-list'!$BF489*'Help-list'!$V$12,IF($B490=Statistika!$F$70,'Help-list'!$BF489*'Help-list'!$V$13,""))))))))</f>
        <v/>
      </c>
      <c r="S490" s="564"/>
      <c r="T490" s="565" t="str">
        <f>IF($B490=Statistika!$F$63,'Help-list'!$BG489*'Help-list'!$V$6,IF($B490=Statistika!$F$64,'Help-list'!$BG489*'Help-list'!$V$7,IF($B490=Statistika!$F$65,'Help-list'!$BG489*'Help-list'!$V$8,IF($B490=Statistika!$F$66,'Help-list'!$BG489*'Help-list'!$V$9,IF($B490=Statistika!$F$67,'Help-list'!$BG489*'Help-list'!$V$10,IF($B490=Statistika!$F$68,'Help-list'!$BG489*'Help-list'!$V$11,IF($B490=Statistika!$F$69,'Help-list'!$BG489*'Help-list'!$V$12,IF($B490=Statistika!$F$70,'Help-list'!$BG489*'Help-list'!$V$13,""))))))))</f>
        <v/>
      </c>
      <c r="U490" s="564"/>
      <c r="V490" s="565" t="str">
        <f>IF($B490=Statistika!$F$63,'Help-list'!$BH489*'Help-list'!$V$6,IF($B490=Statistika!$F$64,'Help-list'!$BH489*'Help-list'!$V$7,IF($B490=Statistika!$F$65,'Help-list'!$BH489*'Help-list'!$V$8,IF($B490=Statistika!$F$66,'Help-list'!$BH489*'Help-list'!$V$9,IF($B490=Statistika!$F$67,'Help-list'!$BH489*'Help-list'!$V$10,IF($B490=Statistika!$F$68,'Help-list'!$BH489*'Help-list'!$V$11,IF($B490=Statistika!$F$69,'Help-list'!$BH489*'Help-list'!$V$12,IF($B490=Statistika!$F$70,'Help-list'!$BH489*'Help-list'!$V$13,""))))))))</f>
        <v/>
      </c>
      <c r="W490" s="566"/>
      <c r="X490" s="567"/>
      <c r="Y490" s="567"/>
      <c r="Z490" s="567"/>
      <c r="AA490" s="567"/>
      <c r="AB490" s="567"/>
      <c r="AC490" s="567"/>
      <c r="AD490" s="567"/>
      <c r="AE490" s="347"/>
      <c r="AF490" s="568"/>
    </row>
    <row r="491" spans="1:32">
      <c r="A491" s="38"/>
      <c r="B491" s="10"/>
      <c r="C491" s="555"/>
      <c r="D491" s="556"/>
      <c r="E491" s="555"/>
      <c r="F491" s="28"/>
      <c r="G491" s="557" t="str">
        <f t="shared" si="18"/>
        <v/>
      </c>
      <c r="H491" s="558"/>
      <c r="I491" s="542"/>
      <c r="J491" s="10"/>
      <c r="K491" s="559"/>
      <c r="L491" s="559"/>
      <c r="M491" s="559"/>
      <c r="N491" s="560" t="str">
        <f>IF($B491=Statistika!$F$63,'Help-list'!$BD490*'Help-list'!$V$6,IF($B491=Statistika!$F$64,'Help-list'!$BD490*'Help-list'!$V$7,IF($B491=Statistika!$F$65,'Help-list'!$BD490*'Help-list'!$V$8,IF($B491=Statistika!$F$66,'Help-list'!$BD490*'Help-list'!$V$9,IF($B491=Statistika!$F$67,'Help-list'!$BD490*'Help-list'!$V$10,IF($B491=Statistika!$F$68,'Help-list'!$BD490*'Help-list'!$V$11,IF($B491=Statistika!$F$69,'Help-list'!$BD490*'Help-list'!$V$12,IF($B491=Statistika!$F$70,'Help-list'!$BD490*'Help-list'!$V$13,""))))))))</f>
        <v/>
      </c>
      <c r="O491" s="559"/>
      <c r="P491" s="561" t="str">
        <f>IF($B491=Statistika!$F$63,'Help-list'!$BE490*'Help-list'!$V$6,IF($B491=Statistika!$F$64,'Help-list'!$BE490*'Help-list'!$V$7,IF($B491=Statistika!$F$65,'Help-list'!$BE490*'Help-list'!$V$8,IF($B491=Statistika!$F$66,'Help-list'!$BE490*'Help-list'!$V$9,IF($B491=Statistika!$F$67,'Help-list'!$BE490*'Help-list'!$V$10,IF($B491=Statistika!$F$68,'Help-list'!$BE490*'Help-list'!$V$11,IF($B491=Statistika!$F$69,'Help-list'!$BE490*'Help-list'!$V$12,IF($B491=Statistika!$F$70,'Help-list'!$BE490*'Help-list'!$V$13,""))))))))</f>
        <v/>
      </c>
      <c r="Q491" s="562" t="str">
        <f t="shared" si="17"/>
        <v/>
      </c>
      <c r="R491" s="563" t="str">
        <f>IF($B491=Statistika!$F$63,'Help-list'!$BF490*'Help-list'!$V$6,IF($B491=Statistika!$F$64,'Help-list'!$BF490*'Help-list'!$V$7,IF($B491=Statistika!$F$65,'Help-list'!$BF490*'Help-list'!$V$8,IF($B491=Statistika!$F$66,'Help-list'!$BF490*'Help-list'!$V$9,IF($B491=Statistika!$F$67,'Help-list'!$BF490*'Help-list'!$V$10,IF($B491=Statistika!$F$68,'Help-list'!$BF490*'Help-list'!$V$11,IF($B491=Statistika!$F$69,'Help-list'!$BF490*'Help-list'!$V$12,IF($B491=Statistika!$F$70,'Help-list'!$BF490*'Help-list'!$V$13,""))))))))</f>
        <v/>
      </c>
      <c r="S491" s="564"/>
      <c r="T491" s="565" t="str">
        <f>IF($B491=Statistika!$F$63,'Help-list'!$BG490*'Help-list'!$V$6,IF($B491=Statistika!$F$64,'Help-list'!$BG490*'Help-list'!$V$7,IF($B491=Statistika!$F$65,'Help-list'!$BG490*'Help-list'!$V$8,IF($B491=Statistika!$F$66,'Help-list'!$BG490*'Help-list'!$V$9,IF($B491=Statistika!$F$67,'Help-list'!$BG490*'Help-list'!$V$10,IF($B491=Statistika!$F$68,'Help-list'!$BG490*'Help-list'!$V$11,IF($B491=Statistika!$F$69,'Help-list'!$BG490*'Help-list'!$V$12,IF($B491=Statistika!$F$70,'Help-list'!$BG490*'Help-list'!$V$13,""))))))))</f>
        <v/>
      </c>
      <c r="U491" s="564"/>
      <c r="V491" s="565" t="str">
        <f>IF($B491=Statistika!$F$63,'Help-list'!$BH490*'Help-list'!$V$6,IF($B491=Statistika!$F$64,'Help-list'!$BH490*'Help-list'!$V$7,IF($B491=Statistika!$F$65,'Help-list'!$BH490*'Help-list'!$V$8,IF($B491=Statistika!$F$66,'Help-list'!$BH490*'Help-list'!$V$9,IF($B491=Statistika!$F$67,'Help-list'!$BH490*'Help-list'!$V$10,IF($B491=Statistika!$F$68,'Help-list'!$BH490*'Help-list'!$V$11,IF($B491=Statistika!$F$69,'Help-list'!$BH490*'Help-list'!$V$12,IF($B491=Statistika!$F$70,'Help-list'!$BH490*'Help-list'!$V$13,""))))))))</f>
        <v/>
      </c>
      <c r="W491" s="566"/>
      <c r="X491" s="567"/>
      <c r="Y491" s="567"/>
      <c r="Z491" s="567"/>
      <c r="AA491" s="567"/>
      <c r="AB491" s="567"/>
      <c r="AC491" s="567"/>
      <c r="AD491" s="567"/>
      <c r="AE491" s="347"/>
      <c r="AF491" s="568"/>
    </row>
    <row r="492" spans="1:32">
      <c r="A492" s="38"/>
      <c r="B492" s="10"/>
      <c r="C492" s="555"/>
      <c r="D492" s="556"/>
      <c r="E492" s="555"/>
      <c r="F492" s="28"/>
      <c r="G492" s="557" t="str">
        <f t="shared" si="18"/>
        <v/>
      </c>
      <c r="H492" s="558"/>
      <c r="I492" s="542"/>
      <c r="J492" s="10"/>
      <c r="K492" s="559"/>
      <c r="L492" s="559"/>
      <c r="M492" s="559"/>
      <c r="N492" s="560" t="str">
        <f>IF($B492=Statistika!$F$63,'Help-list'!$BD491*'Help-list'!$V$6,IF($B492=Statistika!$F$64,'Help-list'!$BD491*'Help-list'!$V$7,IF($B492=Statistika!$F$65,'Help-list'!$BD491*'Help-list'!$V$8,IF($B492=Statistika!$F$66,'Help-list'!$BD491*'Help-list'!$V$9,IF($B492=Statistika!$F$67,'Help-list'!$BD491*'Help-list'!$V$10,IF($B492=Statistika!$F$68,'Help-list'!$BD491*'Help-list'!$V$11,IF($B492=Statistika!$F$69,'Help-list'!$BD491*'Help-list'!$V$12,IF($B492=Statistika!$F$70,'Help-list'!$BD491*'Help-list'!$V$13,""))))))))</f>
        <v/>
      </c>
      <c r="O492" s="559"/>
      <c r="P492" s="561" t="str">
        <f>IF($B492=Statistika!$F$63,'Help-list'!$BE491*'Help-list'!$V$6,IF($B492=Statistika!$F$64,'Help-list'!$BE491*'Help-list'!$V$7,IF($B492=Statistika!$F$65,'Help-list'!$BE491*'Help-list'!$V$8,IF($B492=Statistika!$F$66,'Help-list'!$BE491*'Help-list'!$V$9,IF($B492=Statistika!$F$67,'Help-list'!$BE491*'Help-list'!$V$10,IF($B492=Statistika!$F$68,'Help-list'!$BE491*'Help-list'!$V$11,IF($B492=Statistika!$F$69,'Help-list'!$BE491*'Help-list'!$V$12,IF($B492=Statistika!$F$70,'Help-list'!$BE491*'Help-list'!$V$13,""))))))))</f>
        <v/>
      </c>
      <c r="Q492" s="562" t="str">
        <f t="shared" si="17"/>
        <v/>
      </c>
      <c r="R492" s="563" t="str">
        <f>IF($B492=Statistika!$F$63,'Help-list'!$BF491*'Help-list'!$V$6,IF($B492=Statistika!$F$64,'Help-list'!$BF491*'Help-list'!$V$7,IF($B492=Statistika!$F$65,'Help-list'!$BF491*'Help-list'!$V$8,IF($B492=Statistika!$F$66,'Help-list'!$BF491*'Help-list'!$V$9,IF($B492=Statistika!$F$67,'Help-list'!$BF491*'Help-list'!$V$10,IF($B492=Statistika!$F$68,'Help-list'!$BF491*'Help-list'!$V$11,IF($B492=Statistika!$F$69,'Help-list'!$BF491*'Help-list'!$V$12,IF($B492=Statistika!$F$70,'Help-list'!$BF491*'Help-list'!$V$13,""))))))))</f>
        <v/>
      </c>
      <c r="S492" s="564"/>
      <c r="T492" s="565" t="str">
        <f>IF($B492=Statistika!$F$63,'Help-list'!$BG491*'Help-list'!$V$6,IF($B492=Statistika!$F$64,'Help-list'!$BG491*'Help-list'!$V$7,IF($B492=Statistika!$F$65,'Help-list'!$BG491*'Help-list'!$V$8,IF($B492=Statistika!$F$66,'Help-list'!$BG491*'Help-list'!$V$9,IF($B492=Statistika!$F$67,'Help-list'!$BG491*'Help-list'!$V$10,IF($B492=Statistika!$F$68,'Help-list'!$BG491*'Help-list'!$V$11,IF($B492=Statistika!$F$69,'Help-list'!$BG491*'Help-list'!$V$12,IF($B492=Statistika!$F$70,'Help-list'!$BG491*'Help-list'!$V$13,""))))))))</f>
        <v/>
      </c>
      <c r="U492" s="564"/>
      <c r="V492" s="565" t="str">
        <f>IF($B492=Statistika!$F$63,'Help-list'!$BH491*'Help-list'!$V$6,IF($B492=Statistika!$F$64,'Help-list'!$BH491*'Help-list'!$V$7,IF($B492=Statistika!$F$65,'Help-list'!$BH491*'Help-list'!$V$8,IF($B492=Statistika!$F$66,'Help-list'!$BH491*'Help-list'!$V$9,IF($B492=Statistika!$F$67,'Help-list'!$BH491*'Help-list'!$V$10,IF($B492=Statistika!$F$68,'Help-list'!$BH491*'Help-list'!$V$11,IF($B492=Statistika!$F$69,'Help-list'!$BH491*'Help-list'!$V$12,IF($B492=Statistika!$F$70,'Help-list'!$BH491*'Help-list'!$V$13,""))))))))</f>
        <v/>
      </c>
      <c r="W492" s="566"/>
      <c r="X492" s="567"/>
      <c r="Y492" s="567"/>
      <c r="Z492" s="567"/>
      <c r="AA492" s="567"/>
      <c r="AB492" s="567"/>
      <c r="AC492" s="567"/>
      <c r="AD492" s="567"/>
      <c r="AE492" s="347"/>
      <c r="AF492" s="568"/>
    </row>
    <row r="493" spans="1:32">
      <c r="A493" s="38"/>
      <c r="B493" s="10"/>
      <c r="C493" s="555"/>
      <c r="D493" s="556"/>
      <c r="E493" s="555"/>
      <c r="F493" s="28"/>
      <c r="G493" s="557" t="str">
        <f t="shared" si="18"/>
        <v/>
      </c>
      <c r="H493" s="558"/>
      <c r="I493" s="542"/>
      <c r="J493" s="10"/>
      <c r="K493" s="559"/>
      <c r="L493" s="559"/>
      <c r="M493" s="559"/>
      <c r="N493" s="560" t="str">
        <f>IF($B493=Statistika!$F$63,'Help-list'!$BD492*'Help-list'!$V$6,IF($B493=Statistika!$F$64,'Help-list'!$BD492*'Help-list'!$V$7,IF($B493=Statistika!$F$65,'Help-list'!$BD492*'Help-list'!$V$8,IF($B493=Statistika!$F$66,'Help-list'!$BD492*'Help-list'!$V$9,IF($B493=Statistika!$F$67,'Help-list'!$BD492*'Help-list'!$V$10,IF($B493=Statistika!$F$68,'Help-list'!$BD492*'Help-list'!$V$11,IF($B493=Statistika!$F$69,'Help-list'!$BD492*'Help-list'!$V$12,IF($B493=Statistika!$F$70,'Help-list'!$BD492*'Help-list'!$V$13,""))))))))</f>
        <v/>
      </c>
      <c r="O493" s="559"/>
      <c r="P493" s="561" t="str">
        <f>IF($B493=Statistika!$F$63,'Help-list'!$BE492*'Help-list'!$V$6,IF($B493=Statistika!$F$64,'Help-list'!$BE492*'Help-list'!$V$7,IF($B493=Statistika!$F$65,'Help-list'!$BE492*'Help-list'!$V$8,IF($B493=Statistika!$F$66,'Help-list'!$BE492*'Help-list'!$V$9,IF($B493=Statistika!$F$67,'Help-list'!$BE492*'Help-list'!$V$10,IF($B493=Statistika!$F$68,'Help-list'!$BE492*'Help-list'!$V$11,IF($B493=Statistika!$F$69,'Help-list'!$BE492*'Help-list'!$V$12,IF($B493=Statistika!$F$70,'Help-list'!$BE492*'Help-list'!$V$13,""))))))))</f>
        <v/>
      </c>
      <c r="Q493" s="562" t="str">
        <f t="shared" si="17"/>
        <v/>
      </c>
      <c r="R493" s="563" t="str">
        <f>IF($B493=Statistika!$F$63,'Help-list'!$BF492*'Help-list'!$V$6,IF($B493=Statistika!$F$64,'Help-list'!$BF492*'Help-list'!$V$7,IF($B493=Statistika!$F$65,'Help-list'!$BF492*'Help-list'!$V$8,IF($B493=Statistika!$F$66,'Help-list'!$BF492*'Help-list'!$V$9,IF($B493=Statistika!$F$67,'Help-list'!$BF492*'Help-list'!$V$10,IF($B493=Statistika!$F$68,'Help-list'!$BF492*'Help-list'!$V$11,IF($B493=Statistika!$F$69,'Help-list'!$BF492*'Help-list'!$V$12,IF($B493=Statistika!$F$70,'Help-list'!$BF492*'Help-list'!$V$13,""))))))))</f>
        <v/>
      </c>
      <c r="S493" s="564"/>
      <c r="T493" s="565" t="str">
        <f>IF($B493=Statistika!$F$63,'Help-list'!$BG492*'Help-list'!$V$6,IF($B493=Statistika!$F$64,'Help-list'!$BG492*'Help-list'!$V$7,IF($B493=Statistika!$F$65,'Help-list'!$BG492*'Help-list'!$V$8,IF($B493=Statistika!$F$66,'Help-list'!$BG492*'Help-list'!$V$9,IF($B493=Statistika!$F$67,'Help-list'!$BG492*'Help-list'!$V$10,IF($B493=Statistika!$F$68,'Help-list'!$BG492*'Help-list'!$V$11,IF($B493=Statistika!$F$69,'Help-list'!$BG492*'Help-list'!$V$12,IF($B493=Statistika!$F$70,'Help-list'!$BG492*'Help-list'!$V$13,""))))))))</f>
        <v/>
      </c>
      <c r="U493" s="564"/>
      <c r="V493" s="565" t="str">
        <f>IF($B493=Statistika!$F$63,'Help-list'!$BH492*'Help-list'!$V$6,IF($B493=Statistika!$F$64,'Help-list'!$BH492*'Help-list'!$V$7,IF($B493=Statistika!$F$65,'Help-list'!$BH492*'Help-list'!$V$8,IF($B493=Statistika!$F$66,'Help-list'!$BH492*'Help-list'!$V$9,IF($B493=Statistika!$F$67,'Help-list'!$BH492*'Help-list'!$V$10,IF($B493=Statistika!$F$68,'Help-list'!$BH492*'Help-list'!$V$11,IF($B493=Statistika!$F$69,'Help-list'!$BH492*'Help-list'!$V$12,IF($B493=Statistika!$F$70,'Help-list'!$BH492*'Help-list'!$V$13,""))))))))</f>
        <v/>
      </c>
      <c r="W493" s="566"/>
      <c r="X493" s="567"/>
      <c r="Y493" s="567"/>
      <c r="Z493" s="567"/>
      <c r="AA493" s="567"/>
      <c r="AB493" s="567"/>
      <c r="AC493" s="567"/>
      <c r="AD493" s="567"/>
      <c r="AE493" s="347"/>
      <c r="AF493" s="568"/>
    </row>
    <row r="494" spans="1:32">
      <c r="A494" s="38"/>
      <c r="B494" s="10"/>
      <c r="C494" s="555"/>
      <c r="D494" s="556"/>
      <c r="E494" s="555"/>
      <c r="F494" s="28"/>
      <c r="G494" s="557" t="str">
        <f t="shared" si="18"/>
        <v/>
      </c>
      <c r="H494" s="558"/>
      <c r="I494" s="542"/>
      <c r="J494" s="10"/>
      <c r="K494" s="559"/>
      <c r="L494" s="559"/>
      <c r="M494" s="559"/>
      <c r="N494" s="560" t="str">
        <f>IF($B494=Statistika!$F$63,'Help-list'!$BD493*'Help-list'!$V$6,IF($B494=Statistika!$F$64,'Help-list'!$BD493*'Help-list'!$V$7,IF($B494=Statistika!$F$65,'Help-list'!$BD493*'Help-list'!$V$8,IF($B494=Statistika!$F$66,'Help-list'!$BD493*'Help-list'!$V$9,IF($B494=Statistika!$F$67,'Help-list'!$BD493*'Help-list'!$V$10,IF($B494=Statistika!$F$68,'Help-list'!$BD493*'Help-list'!$V$11,IF($B494=Statistika!$F$69,'Help-list'!$BD493*'Help-list'!$V$12,IF($B494=Statistika!$F$70,'Help-list'!$BD493*'Help-list'!$V$13,""))))))))</f>
        <v/>
      </c>
      <c r="O494" s="559"/>
      <c r="P494" s="561" t="str">
        <f>IF($B494=Statistika!$F$63,'Help-list'!$BE493*'Help-list'!$V$6,IF($B494=Statistika!$F$64,'Help-list'!$BE493*'Help-list'!$V$7,IF($B494=Statistika!$F$65,'Help-list'!$BE493*'Help-list'!$V$8,IF($B494=Statistika!$F$66,'Help-list'!$BE493*'Help-list'!$V$9,IF($B494=Statistika!$F$67,'Help-list'!$BE493*'Help-list'!$V$10,IF($B494=Statistika!$F$68,'Help-list'!$BE493*'Help-list'!$V$11,IF($B494=Statistika!$F$69,'Help-list'!$BE493*'Help-list'!$V$12,IF($B494=Statistika!$F$70,'Help-list'!$BE493*'Help-list'!$V$13,""))))))))</f>
        <v/>
      </c>
      <c r="Q494" s="562" t="str">
        <f t="shared" si="17"/>
        <v/>
      </c>
      <c r="R494" s="563" t="str">
        <f>IF($B494=Statistika!$F$63,'Help-list'!$BF493*'Help-list'!$V$6,IF($B494=Statistika!$F$64,'Help-list'!$BF493*'Help-list'!$V$7,IF($B494=Statistika!$F$65,'Help-list'!$BF493*'Help-list'!$V$8,IF($B494=Statistika!$F$66,'Help-list'!$BF493*'Help-list'!$V$9,IF($B494=Statistika!$F$67,'Help-list'!$BF493*'Help-list'!$V$10,IF($B494=Statistika!$F$68,'Help-list'!$BF493*'Help-list'!$V$11,IF($B494=Statistika!$F$69,'Help-list'!$BF493*'Help-list'!$V$12,IF($B494=Statistika!$F$70,'Help-list'!$BF493*'Help-list'!$V$13,""))))))))</f>
        <v/>
      </c>
      <c r="S494" s="564"/>
      <c r="T494" s="565" t="str">
        <f>IF($B494=Statistika!$F$63,'Help-list'!$BG493*'Help-list'!$V$6,IF($B494=Statistika!$F$64,'Help-list'!$BG493*'Help-list'!$V$7,IF($B494=Statistika!$F$65,'Help-list'!$BG493*'Help-list'!$V$8,IF($B494=Statistika!$F$66,'Help-list'!$BG493*'Help-list'!$V$9,IF($B494=Statistika!$F$67,'Help-list'!$BG493*'Help-list'!$V$10,IF($B494=Statistika!$F$68,'Help-list'!$BG493*'Help-list'!$V$11,IF($B494=Statistika!$F$69,'Help-list'!$BG493*'Help-list'!$V$12,IF($B494=Statistika!$F$70,'Help-list'!$BG493*'Help-list'!$V$13,""))))))))</f>
        <v/>
      </c>
      <c r="U494" s="564"/>
      <c r="V494" s="565" t="str">
        <f>IF($B494=Statistika!$F$63,'Help-list'!$BH493*'Help-list'!$V$6,IF($B494=Statistika!$F$64,'Help-list'!$BH493*'Help-list'!$V$7,IF($B494=Statistika!$F$65,'Help-list'!$BH493*'Help-list'!$V$8,IF($B494=Statistika!$F$66,'Help-list'!$BH493*'Help-list'!$V$9,IF($B494=Statistika!$F$67,'Help-list'!$BH493*'Help-list'!$V$10,IF($B494=Statistika!$F$68,'Help-list'!$BH493*'Help-list'!$V$11,IF($B494=Statistika!$F$69,'Help-list'!$BH493*'Help-list'!$V$12,IF($B494=Statistika!$F$70,'Help-list'!$BH493*'Help-list'!$V$13,""))))))))</f>
        <v/>
      </c>
      <c r="W494" s="566"/>
      <c r="X494" s="567"/>
      <c r="Y494" s="567"/>
      <c r="Z494" s="567"/>
      <c r="AA494" s="567"/>
      <c r="AB494" s="567"/>
      <c r="AC494" s="567"/>
      <c r="AD494" s="567"/>
      <c r="AE494" s="347"/>
      <c r="AF494" s="568"/>
    </row>
    <row r="495" spans="1:32">
      <c r="A495" s="38"/>
      <c r="B495" s="10"/>
      <c r="C495" s="555"/>
      <c r="D495" s="556"/>
      <c r="E495" s="555"/>
      <c r="F495" s="28"/>
      <c r="G495" s="557" t="str">
        <f t="shared" si="18"/>
        <v/>
      </c>
      <c r="H495" s="558"/>
      <c r="I495" s="542"/>
      <c r="J495" s="10"/>
      <c r="K495" s="559"/>
      <c r="L495" s="559"/>
      <c r="M495" s="559"/>
      <c r="N495" s="560" t="str">
        <f>IF($B495=Statistika!$F$63,'Help-list'!$BD494*'Help-list'!$V$6,IF($B495=Statistika!$F$64,'Help-list'!$BD494*'Help-list'!$V$7,IF($B495=Statistika!$F$65,'Help-list'!$BD494*'Help-list'!$V$8,IF($B495=Statistika!$F$66,'Help-list'!$BD494*'Help-list'!$V$9,IF($B495=Statistika!$F$67,'Help-list'!$BD494*'Help-list'!$V$10,IF($B495=Statistika!$F$68,'Help-list'!$BD494*'Help-list'!$V$11,IF($B495=Statistika!$F$69,'Help-list'!$BD494*'Help-list'!$V$12,IF($B495=Statistika!$F$70,'Help-list'!$BD494*'Help-list'!$V$13,""))))))))</f>
        <v/>
      </c>
      <c r="O495" s="559"/>
      <c r="P495" s="561" t="str">
        <f>IF($B495=Statistika!$F$63,'Help-list'!$BE494*'Help-list'!$V$6,IF($B495=Statistika!$F$64,'Help-list'!$BE494*'Help-list'!$V$7,IF($B495=Statistika!$F$65,'Help-list'!$BE494*'Help-list'!$V$8,IF($B495=Statistika!$F$66,'Help-list'!$BE494*'Help-list'!$V$9,IF($B495=Statistika!$F$67,'Help-list'!$BE494*'Help-list'!$V$10,IF($B495=Statistika!$F$68,'Help-list'!$BE494*'Help-list'!$V$11,IF($B495=Statistika!$F$69,'Help-list'!$BE494*'Help-list'!$V$12,IF($B495=Statistika!$F$70,'Help-list'!$BE494*'Help-list'!$V$13,""))))))))</f>
        <v/>
      </c>
      <c r="Q495" s="562" t="str">
        <f t="shared" si="17"/>
        <v/>
      </c>
      <c r="R495" s="563" t="str">
        <f>IF($B495=Statistika!$F$63,'Help-list'!$BF494*'Help-list'!$V$6,IF($B495=Statistika!$F$64,'Help-list'!$BF494*'Help-list'!$V$7,IF($B495=Statistika!$F$65,'Help-list'!$BF494*'Help-list'!$V$8,IF($B495=Statistika!$F$66,'Help-list'!$BF494*'Help-list'!$V$9,IF($B495=Statistika!$F$67,'Help-list'!$BF494*'Help-list'!$V$10,IF($B495=Statistika!$F$68,'Help-list'!$BF494*'Help-list'!$V$11,IF($B495=Statistika!$F$69,'Help-list'!$BF494*'Help-list'!$V$12,IF($B495=Statistika!$F$70,'Help-list'!$BF494*'Help-list'!$V$13,""))))))))</f>
        <v/>
      </c>
      <c r="S495" s="564"/>
      <c r="T495" s="565" t="str">
        <f>IF($B495=Statistika!$F$63,'Help-list'!$BG494*'Help-list'!$V$6,IF($B495=Statistika!$F$64,'Help-list'!$BG494*'Help-list'!$V$7,IF($B495=Statistika!$F$65,'Help-list'!$BG494*'Help-list'!$V$8,IF($B495=Statistika!$F$66,'Help-list'!$BG494*'Help-list'!$V$9,IF($B495=Statistika!$F$67,'Help-list'!$BG494*'Help-list'!$V$10,IF($B495=Statistika!$F$68,'Help-list'!$BG494*'Help-list'!$V$11,IF($B495=Statistika!$F$69,'Help-list'!$BG494*'Help-list'!$V$12,IF($B495=Statistika!$F$70,'Help-list'!$BG494*'Help-list'!$V$13,""))))))))</f>
        <v/>
      </c>
      <c r="U495" s="564"/>
      <c r="V495" s="565" t="str">
        <f>IF($B495=Statistika!$F$63,'Help-list'!$BH494*'Help-list'!$V$6,IF($B495=Statistika!$F$64,'Help-list'!$BH494*'Help-list'!$V$7,IF($B495=Statistika!$F$65,'Help-list'!$BH494*'Help-list'!$V$8,IF($B495=Statistika!$F$66,'Help-list'!$BH494*'Help-list'!$V$9,IF($B495=Statistika!$F$67,'Help-list'!$BH494*'Help-list'!$V$10,IF($B495=Statistika!$F$68,'Help-list'!$BH494*'Help-list'!$V$11,IF($B495=Statistika!$F$69,'Help-list'!$BH494*'Help-list'!$V$12,IF($B495=Statistika!$F$70,'Help-list'!$BH494*'Help-list'!$V$13,""))))))))</f>
        <v/>
      </c>
      <c r="W495" s="566"/>
      <c r="X495" s="567"/>
      <c r="Y495" s="567"/>
      <c r="Z495" s="567"/>
      <c r="AA495" s="567"/>
      <c r="AB495" s="567"/>
      <c r="AC495" s="567"/>
      <c r="AD495" s="567"/>
      <c r="AE495" s="347"/>
      <c r="AF495" s="568"/>
    </row>
    <row r="496" spans="1:32">
      <c r="A496" s="38"/>
      <c r="B496" s="10"/>
      <c r="C496" s="555"/>
      <c r="D496" s="556"/>
      <c r="E496" s="555"/>
      <c r="F496" s="28"/>
      <c r="G496" s="557" t="str">
        <f t="shared" si="18"/>
        <v/>
      </c>
      <c r="H496" s="558"/>
      <c r="I496" s="542"/>
      <c r="J496" s="10"/>
      <c r="K496" s="559"/>
      <c r="L496" s="559"/>
      <c r="M496" s="559"/>
      <c r="N496" s="560" t="str">
        <f>IF($B496=Statistika!$F$63,'Help-list'!$BD495*'Help-list'!$V$6,IF($B496=Statistika!$F$64,'Help-list'!$BD495*'Help-list'!$V$7,IF($B496=Statistika!$F$65,'Help-list'!$BD495*'Help-list'!$V$8,IF($B496=Statistika!$F$66,'Help-list'!$BD495*'Help-list'!$V$9,IF($B496=Statistika!$F$67,'Help-list'!$BD495*'Help-list'!$V$10,IF($B496=Statistika!$F$68,'Help-list'!$BD495*'Help-list'!$V$11,IF($B496=Statistika!$F$69,'Help-list'!$BD495*'Help-list'!$V$12,IF($B496=Statistika!$F$70,'Help-list'!$BD495*'Help-list'!$V$13,""))))))))</f>
        <v/>
      </c>
      <c r="O496" s="559"/>
      <c r="P496" s="561" t="str">
        <f>IF($B496=Statistika!$F$63,'Help-list'!$BE495*'Help-list'!$V$6,IF($B496=Statistika!$F$64,'Help-list'!$BE495*'Help-list'!$V$7,IF($B496=Statistika!$F$65,'Help-list'!$BE495*'Help-list'!$V$8,IF($B496=Statistika!$F$66,'Help-list'!$BE495*'Help-list'!$V$9,IF($B496=Statistika!$F$67,'Help-list'!$BE495*'Help-list'!$V$10,IF($B496=Statistika!$F$68,'Help-list'!$BE495*'Help-list'!$V$11,IF($B496=Statistika!$F$69,'Help-list'!$BE495*'Help-list'!$V$12,IF($B496=Statistika!$F$70,'Help-list'!$BE495*'Help-list'!$V$13,""))))))))</f>
        <v/>
      </c>
      <c r="Q496" s="562" t="str">
        <f t="shared" si="17"/>
        <v/>
      </c>
      <c r="R496" s="563" t="str">
        <f>IF($B496=Statistika!$F$63,'Help-list'!$BF495*'Help-list'!$V$6,IF($B496=Statistika!$F$64,'Help-list'!$BF495*'Help-list'!$V$7,IF($B496=Statistika!$F$65,'Help-list'!$BF495*'Help-list'!$V$8,IF($B496=Statistika!$F$66,'Help-list'!$BF495*'Help-list'!$V$9,IF($B496=Statistika!$F$67,'Help-list'!$BF495*'Help-list'!$V$10,IF($B496=Statistika!$F$68,'Help-list'!$BF495*'Help-list'!$V$11,IF($B496=Statistika!$F$69,'Help-list'!$BF495*'Help-list'!$V$12,IF($B496=Statistika!$F$70,'Help-list'!$BF495*'Help-list'!$V$13,""))))))))</f>
        <v/>
      </c>
      <c r="S496" s="564"/>
      <c r="T496" s="565" t="str">
        <f>IF($B496=Statistika!$F$63,'Help-list'!$BG495*'Help-list'!$V$6,IF($B496=Statistika!$F$64,'Help-list'!$BG495*'Help-list'!$V$7,IF($B496=Statistika!$F$65,'Help-list'!$BG495*'Help-list'!$V$8,IF($B496=Statistika!$F$66,'Help-list'!$BG495*'Help-list'!$V$9,IF($B496=Statistika!$F$67,'Help-list'!$BG495*'Help-list'!$V$10,IF($B496=Statistika!$F$68,'Help-list'!$BG495*'Help-list'!$V$11,IF($B496=Statistika!$F$69,'Help-list'!$BG495*'Help-list'!$V$12,IF($B496=Statistika!$F$70,'Help-list'!$BG495*'Help-list'!$V$13,""))))))))</f>
        <v/>
      </c>
      <c r="U496" s="564"/>
      <c r="V496" s="565" t="str">
        <f>IF($B496=Statistika!$F$63,'Help-list'!$BH495*'Help-list'!$V$6,IF($B496=Statistika!$F$64,'Help-list'!$BH495*'Help-list'!$V$7,IF($B496=Statistika!$F$65,'Help-list'!$BH495*'Help-list'!$V$8,IF($B496=Statistika!$F$66,'Help-list'!$BH495*'Help-list'!$V$9,IF($B496=Statistika!$F$67,'Help-list'!$BH495*'Help-list'!$V$10,IF($B496=Statistika!$F$68,'Help-list'!$BH495*'Help-list'!$V$11,IF($B496=Statistika!$F$69,'Help-list'!$BH495*'Help-list'!$V$12,IF($B496=Statistika!$F$70,'Help-list'!$BH495*'Help-list'!$V$13,""))))))))</f>
        <v/>
      </c>
      <c r="W496" s="566"/>
      <c r="X496" s="567"/>
      <c r="Y496" s="567"/>
      <c r="Z496" s="567"/>
      <c r="AA496" s="567"/>
      <c r="AB496" s="567"/>
      <c r="AC496" s="567"/>
      <c r="AD496" s="567"/>
      <c r="AE496" s="347"/>
      <c r="AF496" s="568"/>
    </row>
    <row r="497" spans="1:32">
      <c r="A497" s="38"/>
      <c r="B497" s="10"/>
      <c r="C497" s="555"/>
      <c r="D497" s="556"/>
      <c r="E497" s="555"/>
      <c r="F497" s="28"/>
      <c r="G497" s="557" t="str">
        <f t="shared" si="18"/>
        <v/>
      </c>
      <c r="H497" s="558"/>
      <c r="I497" s="542"/>
      <c r="J497" s="10"/>
      <c r="K497" s="559"/>
      <c r="L497" s="559"/>
      <c r="M497" s="559"/>
      <c r="N497" s="560" t="str">
        <f>IF($B497=Statistika!$F$63,'Help-list'!$BD496*'Help-list'!$V$6,IF($B497=Statistika!$F$64,'Help-list'!$BD496*'Help-list'!$V$7,IF($B497=Statistika!$F$65,'Help-list'!$BD496*'Help-list'!$V$8,IF($B497=Statistika!$F$66,'Help-list'!$BD496*'Help-list'!$V$9,IF($B497=Statistika!$F$67,'Help-list'!$BD496*'Help-list'!$V$10,IF($B497=Statistika!$F$68,'Help-list'!$BD496*'Help-list'!$V$11,IF($B497=Statistika!$F$69,'Help-list'!$BD496*'Help-list'!$V$12,IF($B497=Statistika!$F$70,'Help-list'!$BD496*'Help-list'!$V$13,""))))))))</f>
        <v/>
      </c>
      <c r="O497" s="559"/>
      <c r="P497" s="561" t="str">
        <f>IF($B497=Statistika!$F$63,'Help-list'!$BE496*'Help-list'!$V$6,IF($B497=Statistika!$F$64,'Help-list'!$BE496*'Help-list'!$V$7,IF($B497=Statistika!$F$65,'Help-list'!$BE496*'Help-list'!$V$8,IF($B497=Statistika!$F$66,'Help-list'!$BE496*'Help-list'!$V$9,IF($B497=Statistika!$F$67,'Help-list'!$BE496*'Help-list'!$V$10,IF($B497=Statistika!$F$68,'Help-list'!$BE496*'Help-list'!$V$11,IF($B497=Statistika!$F$69,'Help-list'!$BE496*'Help-list'!$V$12,IF($B497=Statistika!$F$70,'Help-list'!$BE496*'Help-list'!$V$13,""))))))))</f>
        <v/>
      </c>
      <c r="Q497" s="562" t="str">
        <f t="shared" si="17"/>
        <v/>
      </c>
      <c r="R497" s="563" t="str">
        <f>IF($B497=Statistika!$F$63,'Help-list'!$BF496*'Help-list'!$V$6,IF($B497=Statistika!$F$64,'Help-list'!$BF496*'Help-list'!$V$7,IF($B497=Statistika!$F$65,'Help-list'!$BF496*'Help-list'!$V$8,IF($B497=Statistika!$F$66,'Help-list'!$BF496*'Help-list'!$V$9,IF($B497=Statistika!$F$67,'Help-list'!$BF496*'Help-list'!$V$10,IF($B497=Statistika!$F$68,'Help-list'!$BF496*'Help-list'!$V$11,IF($B497=Statistika!$F$69,'Help-list'!$BF496*'Help-list'!$V$12,IF($B497=Statistika!$F$70,'Help-list'!$BF496*'Help-list'!$V$13,""))))))))</f>
        <v/>
      </c>
      <c r="S497" s="564"/>
      <c r="T497" s="565" t="str">
        <f>IF($B497=Statistika!$F$63,'Help-list'!$BG496*'Help-list'!$V$6,IF($B497=Statistika!$F$64,'Help-list'!$BG496*'Help-list'!$V$7,IF($B497=Statistika!$F$65,'Help-list'!$BG496*'Help-list'!$V$8,IF($B497=Statistika!$F$66,'Help-list'!$BG496*'Help-list'!$V$9,IF($B497=Statistika!$F$67,'Help-list'!$BG496*'Help-list'!$V$10,IF($B497=Statistika!$F$68,'Help-list'!$BG496*'Help-list'!$V$11,IF($B497=Statistika!$F$69,'Help-list'!$BG496*'Help-list'!$V$12,IF($B497=Statistika!$F$70,'Help-list'!$BG496*'Help-list'!$V$13,""))))))))</f>
        <v/>
      </c>
      <c r="U497" s="564"/>
      <c r="V497" s="565" t="str">
        <f>IF($B497=Statistika!$F$63,'Help-list'!$BH496*'Help-list'!$V$6,IF($B497=Statistika!$F$64,'Help-list'!$BH496*'Help-list'!$V$7,IF($B497=Statistika!$F$65,'Help-list'!$BH496*'Help-list'!$V$8,IF($B497=Statistika!$F$66,'Help-list'!$BH496*'Help-list'!$V$9,IF($B497=Statistika!$F$67,'Help-list'!$BH496*'Help-list'!$V$10,IF($B497=Statistika!$F$68,'Help-list'!$BH496*'Help-list'!$V$11,IF($B497=Statistika!$F$69,'Help-list'!$BH496*'Help-list'!$V$12,IF($B497=Statistika!$F$70,'Help-list'!$BH496*'Help-list'!$V$13,""))))))))</f>
        <v/>
      </c>
      <c r="W497" s="566"/>
      <c r="X497" s="567"/>
      <c r="Y497" s="567"/>
      <c r="Z497" s="567"/>
      <c r="AA497" s="567"/>
      <c r="AB497" s="567"/>
      <c r="AC497" s="567"/>
      <c r="AD497" s="567"/>
      <c r="AE497" s="347"/>
      <c r="AF497" s="568"/>
    </row>
    <row r="498" spans="1:32">
      <c r="A498" s="38"/>
      <c r="B498" s="10"/>
      <c r="C498" s="555"/>
      <c r="D498" s="556"/>
      <c r="E498" s="555"/>
      <c r="F498" s="28"/>
      <c r="G498" s="557" t="str">
        <f t="shared" si="18"/>
        <v/>
      </c>
      <c r="H498" s="558"/>
      <c r="I498" s="542"/>
      <c r="J498" s="10"/>
      <c r="K498" s="559"/>
      <c r="L498" s="559"/>
      <c r="M498" s="559"/>
      <c r="N498" s="560" t="str">
        <f>IF($B498=Statistika!$F$63,'Help-list'!$BD497*'Help-list'!$V$6,IF($B498=Statistika!$F$64,'Help-list'!$BD497*'Help-list'!$V$7,IF($B498=Statistika!$F$65,'Help-list'!$BD497*'Help-list'!$V$8,IF($B498=Statistika!$F$66,'Help-list'!$BD497*'Help-list'!$V$9,IF($B498=Statistika!$F$67,'Help-list'!$BD497*'Help-list'!$V$10,IF($B498=Statistika!$F$68,'Help-list'!$BD497*'Help-list'!$V$11,IF($B498=Statistika!$F$69,'Help-list'!$BD497*'Help-list'!$V$12,IF($B498=Statistika!$F$70,'Help-list'!$BD497*'Help-list'!$V$13,""))))))))</f>
        <v/>
      </c>
      <c r="O498" s="559"/>
      <c r="P498" s="561" t="str">
        <f>IF($B498=Statistika!$F$63,'Help-list'!$BE497*'Help-list'!$V$6,IF($B498=Statistika!$F$64,'Help-list'!$BE497*'Help-list'!$V$7,IF($B498=Statistika!$F$65,'Help-list'!$BE497*'Help-list'!$V$8,IF($B498=Statistika!$F$66,'Help-list'!$BE497*'Help-list'!$V$9,IF($B498=Statistika!$F$67,'Help-list'!$BE497*'Help-list'!$V$10,IF($B498=Statistika!$F$68,'Help-list'!$BE497*'Help-list'!$V$11,IF($B498=Statistika!$F$69,'Help-list'!$BE497*'Help-list'!$V$12,IF($B498=Statistika!$F$70,'Help-list'!$BE497*'Help-list'!$V$13,""))))))))</f>
        <v/>
      </c>
      <c r="Q498" s="562" t="str">
        <f t="shared" si="17"/>
        <v/>
      </c>
      <c r="R498" s="563" t="str">
        <f>IF($B498=Statistika!$F$63,'Help-list'!$BF497*'Help-list'!$V$6,IF($B498=Statistika!$F$64,'Help-list'!$BF497*'Help-list'!$V$7,IF($B498=Statistika!$F$65,'Help-list'!$BF497*'Help-list'!$V$8,IF($B498=Statistika!$F$66,'Help-list'!$BF497*'Help-list'!$V$9,IF($B498=Statistika!$F$67,'Help-list'!$BF497*'Help-list'!$V$10,IF($B498=Statistika!$F$68,'Help-list'!$BF497*'Help-list'!$V$11,IF($B498=Statistika!$F$69,'Help-list'!$BF497*'Help-list'!$V$12,IF($B498=Statistika!$F$70,'Help-list'!$BF497*'Help-list'!$V$13,""))))))))</f>
        <v/>
      </c>
      <c r="S498" s="564"/>
      <c r="T498" s="565" t="str">
        <f>IF($B498=Statistika!$F$63,'Help-list'!$BG497*'Help-list'!$V$6,IF($B498=Statistika!$F$64,'Help-list'!$BG497*'Help-list'!$V$7,IF($B498=Statistika!$F$65,'Help-list'!$BG497*'Help-list'!$V$8,IF($B498=Statistika!$F$66,'Help-list'!$BG497*'Help-list'!$V$9,IF($B498=Statistika!$F$67,'Help-list'!$BG497*'Help-list'!$V$10,IF($B498=Statistika!$F$68,'Help-list'!$BG497*'Help-list'!$V$11,IF($B498=Statistika!$F$69,'Help-list'!$BG497*'Help-list'!$V$12,IF($B498=Statistika!$F$70,'Help-list'!$BG497*'Help-list'!$V$13,""))))))))</f>
        <v/>
      </c>
      <c r="U498" s="564"/>
      <c r="V498" s="565" t="str">
        <f>IF($B498=Statistika!$F$63,'Help-list'!$BH497*'Help-list'!$V$6,IF($B498=Statistika!$F$64,'Help-list'!$BH497*'Help-list'!$V$7,IF($B498=Statistika!$F$65,'Help-list'!$BH497*'Help-list'!$V$8,IF($B498=Statistika!$F$66,'Help-list'!$BH497*'Help-list'!$V$9,IF($B498=Statistika!$F$67,'Help-list'!$BH497*'Help-list'!$V$10,IF($B498=Statistika!$F$68,'Help-list'!$BH497*'Help-list'!$V$11,IF($B498=Statistika!$F$69,'Help-list'!$BH497*'Help-list'!$V$12,IF($B498=Statistika!$F$70,'Help-list'!$BH497*'Help-list'!$V$13,""))))))))</f>
        <v/>
      </c>
      <c r="W498" s="566"/>
      <c r="X498" s="567"/>
      <c r="Y498" s="567"/>
      <c r="Z498" s="567"/>
      <c r="AA498" s="567"/>
      <c r="AB498" s="567"/>
      <c r="AC498" s="567"/>
      <c r="AD498" s="567"/>
      <c r="AE498" s="347"/>
      <c r="AF498" s="568"/>
    </row>
    <row r="499" spans="1:32">
      <c r="A499" s="38"/>
      <c r="B499" s="10"/>
      <c r="C499" s="555"/>
      <c r="D499" s="556"/>
      <c r="E499" s="555"/>
      <c r="F499" s="28"/>
      <c r="G499" s="557" t="str">
        <f t="shared" si="18"/>
        <v/>
      </c>
      <c r="H499" s="558"/>
      <c r="I499" s="542"/>
      <c r="J499" s="10"/>
      <c r="K499" s="559"/>
      <c r="L499" s="559"/>
      <c r="M499" s="559"/>
      <c r="N499" s="560" t="str">
        <f>IF($B499=Statistika!$F$63,'Help-list'!$BD498*'Help-list'!$V$6,IF($B499=Statistika!$F$64,'Help-list'!$BD498*'Help-list'!$V$7,IF($B499=Statistika!$F$65,'Help-list'!$BD498*'Help-list'!$V$8,IF($B499=Statistika!$F$66,'Help-list'!$BD498*'Help-list'!$V$9,IF($B499=Statistika!$F$67,'Help-list'!$BD498*'Help-list'!$V$10,IF($B499=Statistika!$F$68,'Help-list'!$BD498*'Help-list'!$V$11,IF($B499=Statistika!$F$69,'Help-list'!$BD498*'Help-list'!$V$12,IF($B499=Statistika!$F$70,'Help-list'!$BD498*'Help-list'!$V$13,""))))))))</f>
        <v/>
      </c>
      <c r="O499" s="559"/>
      <c r="P499" s="561" t="str">
        <f>IF($B499=Statistika!$F$63,'Help-list'!$BE498*'Help-list'!$V$6,IF($B499=Statistika!$F$64,'Help-list'!$BE498*'Help-list'!$V$7,IF($B499=Statistika!$F$65,'Help-list'!$BE498*'Help-list'!$V$8,IF($B499=Statistika!$F$66,'Help-list'!$BE498*'Help-list'!$V$9,IF($B499=Statistika!$F$67,'Help-list'!$BE498*'Help-list'!$V$10,IF($B499=Statistika!$F$68,'Help-list'!$BE498*'Help-list'!$V$11,IF($B499=Statistika!$F$69,'Help-list'!$BE498*'Help-list'!$V$12,IF($B499=Statistika!$F$70,'Help-list'!$BE498*'Help-list'!$V$13,""))))))))</f>
        <v/>
      </c>
      <c r="Q499" s="562" t="str">
        <f t="shared" si="17"/>
        <v/>
      </c>
      <c r="R499" s="563" t="str">
        <f>IF($B499=Statistika!$F$63,'Help-list'!$BF498*'Help-list'!$V$6,IF($B499=Statistika!$F$64,'Help-list'!$BF498*'Help-list'!$V$7,IF($B499=Statistika!$F$65,'Help-list'!$BF498*'Help-list'!$V$8,IF($B499=Statistika!$F$66,'Help-list'!$BF498*'Help-list'!$V$9,IF($B499=Statistika!$F$67,'Help-list'!$BF498*'Help-list'!$V$10,IF($B499=Statistika!$F$68,'Help-list'!$BF498*'Help-list'!$V$11,IF($B499=Statistika!$F$69,'Help-list'!$BF498*'Help-list'!$V$12,IF($B499=Statistika!$F$70,'Help-list'!$BF498*'Help-list'!$V$13,""))))))))</f>
        <v/>
      </c>
      <c r="S499" s="564"/>
      <c r="T499" s="565" t="str">
        <f>IF($B499=Statistika!$F$63,'Help-list'!$BG498*'Help-list'!$V$6,IF($B499=Statistika!$F$64,'Help-list'!$BG498*'Help-list'!$V$7,IF($B499=Statistika!$F$65,'Help-list'!$BG498*'Help-list'!$V$8,IF($B499=Statistika!$F$66,'Help-list'!$BG498*'Help-list'!$V$9,IF($B499=Statistika!$F$67,'Help-list'!$BG498*'Help-list'!$V$10,IF($B499=Statistika!$F$68,'Help-list'!$BG498*'Help-list'!$V$11,IF($B499=Statistika!$F$69,'Help-list'!$BG498*'Help-list'!$V$12,IF($B499=Statistika!$F$70,'Help-list'!$BG498*'Help-list'!$V$13,""))))))))</f>
        <v/>
      </c>
      <c r="U499" s="564"/>
      <c r="V499" s="565" t="str">
        <f>IF($B499=Statistika!$F$63,'Help-list'!$BH498*'Help-list'!$V$6,IF($B499=Statistika!$F$64,'Help-list'!$BH498*'Help-list'!$V$7,IF($B499=Statistika!$F$65,'Help-list'!$BH498*'Help-list'!$V$8,IF($B499=Statistika!$F$66,'Help-list'!$BH498*'Help-list'!$V$9,IF($B499=Statistika!$F$67,'Help-list'!$BH498*'Help-list'!$V$10,IF($B499=Statistika!$F$68,'Help-list'!$BH498*'Help-list'!$V$11,IF($B499=Statistika!$F$69,'Help-list'!$BH498*'Help-list'!$V$12,IF($B499=Statistika!$F$70,'Help-list'!$BH498*'Help-list'!$V$13,""))))))))</f>
        <v/>
      </c>
      <c r="W499" s="566"/>
      <c r="X499" s="567"/>
      <c r="Y499" s="567"/>
      <c r="Z499" s="567"/>
      <c r="AA499" s="567"/>
      <c r="AB499" s="567"/>
      <c r="AC499" s="567"/>
      <c r="AD499" s="567"/>
      <c r="AE499" s="347"/>
      <c r="AF499" s="568"/>
    </row>
    <row r="500" spans="1:32">
      <c r="A500" s="38"/>
      <c r="B500" s="10"/>
      <c r="C500" s="555"/>
      <c r="D500" s="556"/>
      <c r="E500" s="555"/>
      <c r="F500" s="28"/>
      <c r="G500" s="557" t="str">
        <f t="shared" si="18"/>
        <v/>
      </c>
      <c r="H500" s="558"/>
      <c r="I500" s="542"/>
      <c r="J500" s="10"/>
      <c r="K500" s="559"/>
      <c r="L500" s="559"/>
      <c r="M500" s="559"/>
      <c r="N500" s="560" t="str">
        <f>IF($B500=Statistika!$F$63,'Help-list'!$BD499*'Help-list'!$V$6,IF($B500=Statistika!$F$64,'Help-list'!$BD499*'Help-list'!$V$7,IF($B500=Statistika!$F$65,'Help-list'!$BD499*'Help-list'!$V$8,IF($B500=Statistika!$F$66,'Help-list'!$BD499*'Help-list'!$V$9,IF($B500=Statistika!$F$67,'Help-list'!$BD499*'Help-list'!$V$10,IF($B500=Statistika!$F$68,'Help-list'!$BD499*'Help-list'!$V$11,IF($B500=Statistika!$F$69,'Help-list'!$BD499*'Help-list'!$V$12,IF($B500=Statistika!$F$70,'Help-list'!$BD499*'Help-list'!$V$13,""))))))))</f>
        <v/>
      </c>
      <c r="O500" s="559"/>
      <c r="P500" s="561" t="str">
        <f>IF($B500=Statistika!$F$63,'Help-list'!$BE499*'Help-list'!$V$6,IF($B500=Statistika!$F$64,'Help-list'!$BE499*'Help-list'!$V$7,IF($B500=Statistika!$F$65,'Help-list'!$BE499*'Help-list'!$V$8,IF($B500=Statistika!$F$66,'Help-list'!$BE499*'Help-list'!$V$9,IF($B500=Statistika!$F$67,'Help-list'!$BE499*'Help-list'!$V$10,IF($B500=Statistika!$F$68,'Help-list'!$BE499*'Help-list'!$V$11,IF($B500=Statistika!$F$69,'Help-list'!$BE499*'Help-list'!$V$12,IF($B500=Statistika!$F$70,'Help-list'!$BE499*'Help-list'!$V$13,""))))))))</f>
        <v/>
      </c>
      <c r="Q500" s="562" t="str">
        <f t="shared" si="17"/>
        <v/>
      </c>
      <c r="R500" s="563" t="str">
        <f>IF($B500=Statistika!$F$63,'Help-list'!$BF499*'Help-list'!$V$6,IF($B500=Statistika!$F$64,'Help-list'!$BF499*'Help-list'!$V$7,IF($B500=Statistika!$F$65,'Help-list'!$BF499*'Help-list'!$V$8,IF($B500=Statistika!$F$66,'Help-list'!$BF499*'Help-list'!$V$9,IF($B500=Statistika!$F$67,'Help-list'!$BF499*'Help-list'!$V$10,IF($B500=Statistika!$F$68,'Help-list'!$BF499*'Help-list'!$V$11,IF($B500=Statistika!$F$69,'Help-list'!$BF499*'Help-list'!$V$12,IF($B500=Statistika!$F$70,'Help-list'!$BF499*'Help-list'!$V$13,""))))))))</f>
        <v/>
      </c>
      <c r="S500" s="564"/>
      <c r="T500" s="565" t="str">
        <f>IF($B500=Statistika!$F$63,'Help-list'!$BG499*'Help-list'!$V$6,IF($B500=Statistika!$F$64,'Help-list'!$BG499*'Help-list'!$V$7,IF($B500=Statistika!$F$65,'Help-list'!$BG499*'Help-list'!$V$8,IF($B500=Statistika!$F$66,'Help-list'!$BG499*'Help-list'!$V$9,IF($B500=Statistika!$F$67,'Help-list'!$BG499*'Help-list'!$V$10,IF($B500=Statistika!$F$68,'Help-list'!$BG499*'Help-list'!$V$11,IF($B500=Statistika!$F$69,'Help-list'!$BG499*'Help-list'!$V$12,IF($B500=Statistika!$F$70,'Help-list'!$BG499*'Help-list'!$V$13,""))))))))</f>
        <v/>
      </c>
      <c r="U500" s="564"/>
      <c r="V500" s="565" t="str">
        <f>IF($B500=Statistika!$F$63,'Help-list'!$BH499*'Help-list'!$V$6,IF($B500=Statistika!$F$64,'Help-list'!$BH499*'Help-list'!$V$7,IF($B500=Statistika!$F$65,'Help-list'!$BH499*'Help-list'!$V$8,IF($B500=Statistika!$F$66,'Help-list'!$BH499*'Help-list'!$V$9,IF($B500=Statistika!$F$67,'Help-list'!$BH499*'Help-list'!$V$10,IF($B500=Statistika!$F$68,'Help-list'!$BH499*'Help-list'!$V$11,IF($B500=Statistika!$F$69,'Help-list'!$BH499*'Help-list'!$V$12,IF($B500=Statistika!$F$70,'Help-list'!$BH499*'Help-list'!$V$13,""))))))))</f>
        <v/>
      </c>
      <c r="W500" s="566"/>
      <c r="X500" s="567"/>
      <c r="Y500" s="567"/>
      <c r="Z500" s="567"/>
      <c r="AA500" s="567"/>
      <c r="AB500" s="567"/>
      <c r="AC500" s="567"/>
      <c r="AD500" s="567"/>
      <c r="AE500" s="347"/>
      <c r="AF500" s="568"/>
    </row>
    <row r="501" spans="1:32">
      <c r="A501" s="38"/>
      <c r="B501" s="10"/>
      <c r="C501" s="555"/>
      <c r="D501" s="556"/>
      <c r="E501" s="555"/>
      <c r="F501" s="28"/>
      <c r="G501" s="557" t="str">
        <f t="shared" si="18"/>
        <v/>
      </c>
      <c r="H501" s="558"/>
      <c r="I501" s="542"/>
      <c r="J501" s="10"/>
      <c r="K501" s="559"/>
      <c r="L501" s="559"/>
      <c r="M501" s="559"/>
      <c r="N501" s="560" t="str">
        <f>IF($B501=Statistika!$F$63,'Help-list'!$BD500*'Help-list'!$V$6,IF($B501=Statistika!$F$64,'Help-list'!$BD500*'Help-list'!$V$7,IF($B501=Statistika!$F$65,'Help-list'!$BD500*'Help-list'!$V$8,IF($B501=Statistika!$F$66,'Help-list'!$BD500*'Help-list'!$V$9,IF($B501=Statistika!$F$67,'Help-list'!$BD500*'Help-list'!$V$10,IF($B501=Statistika!$F$68,'Help-list'!$BD500*'Help-list'!$V$11,IF($B501=Statistika!$F$69,'Help-list'!$BD500*'Help-list'!$V$12,IF($B501=Statistika!$F$70,'Help-list'!$BD500*'Help-list'!$V$13,""))))))))</f>
        <v/>
      </c>
      <c r="O501" s="559"/>
      <c r="P501" s="561" t="str">
        <f>IF($B501=Statistika!$F$63,'Help-list'!$BE500*'Help-list'!$V$6,IF($B501=Statistika!$F$64,'Help-list'!$BE500*'Help-list'!$V$7,IF($B501=Statistika!$F$65,'Help-list'!$BE500*'Help-list'!$V$8,IF($B501=Statistika!$F$66,'Help-list'!$BE500*'Help-list'!$V$9,IF($B501=Statistika!$F$67,'Help-list'!$BE500*'Help-list'!$V$10,IF($B501=Statistika!$F$68,'Help-list'!$BE500*'Help-list'!$V$11,IF($B501=Statistika!$F$69,'Help-list'!$BE500*'Help-list'!$V$12,IF($B501=Statistika!$F$70,'Help-list'!$BE500*'Help-list'!$V$13,""))))))))</f>
        <v/>
      </c>
      <c r="Q501" s="562" t="str">
        <f t="shared" si="17"/>
        <v/>
      </c>
      <c r="R501" s="563" t="str">
        <f>IF($B501=Statistika!$F$63,'Help-list'!$BF500*'Help-list'!$V$6,IF($B501=Statistika!$F$64,'Help-list'!$BF500*'Help-list'!$V$7,IF($B501=Statistika!$F$65,'Help-list'!$BF500*'Help-list'!$V$8,IF($B501=Statistika!$F$66,'Help-list'!$BF500*'Help-list'!$V$9,IF($B501=Statistika!$F$67,'Help-list'!$BF500*'Help-list'!$V$10,IF($B501=Statistika!$F$68,'Help-list'!$BF500*'Help-list'!$V$11,IF($B501=Statistika!$F$69,'Help-list'!$BF500*'Help-list'!$V$12,IF($B501=Statistika!$F$70,'Help-list'!$BF500*'Help-list'!$V$13,""))))))))</f>
        <v/>
      </c>
      <c r="S501" s="564"/>
      <c r="T501" s="565" t="str">
        <f>IF($B501=Statistika!$F$63,'Help-list'!$BG500*'Help-list'!$V$6,IF($B501=Statistika!$F$64,'Help-list'!$BG500*'Help-list'!$V$7,IF($B501=Statistika!$F$65,'Help-list'!$BG500*'Help-list'!$V$8,IF($B501=Statistika!$F$66,'Help-list'!$BG500*'Help-list'!$V$9,IF($B501=Statistika!$F$67,'Help-list'!$BG500*'Help-list'!$V$10,IF($B501=Statistika!$F$68,'Help-list'!$BG500*'Help-list'!$V$11,IF($B501=Statistika!$F$69,'Help-list'!$BG500*'Help-list'!$V$12,IF($B501=Statistika!$F$70,'Help-list'!$BG500*'Help-list'!$V$13,""))))))))</f>
        <v/>
      </c>
      <c r="U501" s="564"/>
      <c r="V501" s="565" t="str">
        <f>IF($B501=Statistika!$F$63,'Help-list'!$BH500*'Help-list'!$V$6,IF($B501=Statistika!$F$64,'Help-list'!$BH500*'Help-list'!$V$7,IF($B501=Statistika!$F$65,'Help-list'!$BH500*'Help-list'!$V$8,IF($B501=Statistika!$F$66,'Help-list'!$BH500*'Help-list'!$V$9,IF($B501=Statistika!$F$67,'Help-list'!$BH500*'Help-list'!$V$10,IF($B501=Statistika!$F$68,'Help-list'!$BH500*'Help-list'!$V$11,IF($B501=Statistika!$F$69,'Help-list'!$BH500*'Help-list'!$V$12,IF($B501=Statistika!$F$70,'Help-list'!$BH500*'Help-list'!$V$13,""))))))))</f>
        <v/>
      </c>
      <c r="W501" s="566"/>
      <c r="X501" s="567"/>
      <c r="Y501" s="567"/>
      <c r="Z501" s="567"/>
      <c r="AA501" s="567"/>
      <c r="AB501" s="567"/>
      <c r="AC501" s="567"/>
      <c r="AD501" s="567"/>
      <c r="AE501" s="347"/>
      <c r="AF501" s="568"/>
    </row>
    <row r="502" spans="1:32">
      <c r="A502" s="38"/>
      <c r="B502" s="10"/>
      <c r="C502" s="555"/>
      <c r="D502" s="556"/>
      <c r="E502" s="555"/>
      <c r="F502" s="28"/>
      <c r="G502" s="557" t="str">
        <f t="shared" si="18"/>
        <v/>
      </c>
      <c r="H502" s="558"/>
      <c r="I502" s="542"/>
      <c r="J502" s="10"/>
      <c r="K502" s="559"/>
      <c r="L502" s="559"/>
      <c r="M502" s="559"/>
      <c r="N502" s="560" t="str">
        <f>IF($B502=Statistika!$F$63,'Help-list'!$BD501*'Help-list'!$V$6,IF($B502=Statistika!$F$64,'Help-list'!$BD501*'Help-list'!$V$7,IF($B502=Statistika!$F$65,'Help-list'!$BD501*'Help-list'!$V$8,IF($B502=Statistika!$F$66,'Help-list'!$BD501*'Help-list'!$V$9,IF($B502=Statistika!$F$67,'Help-list'!$BD501*'Help-list'!$V$10,IF($B502=Statistika!$F$68,'Help-list'!$BD501*'Help-list'!$V$11,IF($B502=Statistika!$F$69,'Help-list'!$BD501*'Help-list'!$V$12,IF($B502=Statistika!$F$70,'Help-list'!$BD501*'Help-list'!$V$13,""))))))))</f>
        <v/>
      </c>
      <c r="O502" s="559"/>
      <c r="P502" s="561" t="str">
        <f>IF($B502=Statistika!$F$63,'Help-list'!$BE501*'Help-list'!$V$6,IF($B502=Statistika!$F$64,'Help-list'!$BE501*'Help-list'!$V$7,IF($B502=Statistika!$F$65,'Help-list'!$BE501*'Help-list'!$V$8,IF($B502=Statistika!$F$66,'Help-list'!$BE501*'Help-list'!$V$9,IF($B502=Statistika!$F$67,'Help-list'!$BE501*'Help-list'!$V$10,IF($B502=Statistika!$F$68,'Help-list'!$BE501*'Help-list'!$V$11,IF($B502=Statistika!$F$69,'Help-list'!$BE501*'Help-list'!$V$12,IF($B502=Statistika!$F$70,'Help-list'!$BE501*'Help-list'!$V$13,""))))))))</f>
        <v/>
      </c>
      <c r="Q502" s="562" t="str">
        <f t="shared" si="17"/>
        <v/>
      </c>
      <c r="R502" s="563" t="str">
        <f>IF($B502=Statistika!$F$63,'Help-list'!$BF501*'Help-list'!$V$6,IF($B502=Statistika!$F$64,'Help-list'!$BF501*'Help-list'!$V$7,IF($B502=Statistika!$F$65,'Help-list'!$BF501*'Help-list'!$V$8,IF($B502=Statistika!$F$66,'Help-list'!$BF501*'Help-list'!$V$9,IF($B502=Statistika!$F$67,'Help-list'!$BF501*'Help-list'!$V$10,IF($B502=Statistika!$F$68,'Help-list'!$BF501*'Help-list'!$V$11,IF($B502=Statistika!$F$69,'Help-list'!$BF501*'Help-list'!$V$12,IF($B502=Statistika!$F$70,'Help-list'!$BF501*'Help-list'!$V$13,""))))))))</f>
        <v/>
      </c>
      <c r="S502" s="564"/>
      <c r="T502" s="565" t="str">
        <f>IF($B502=Statistika!$F$63,'Help-list'!$BG501*'Help-list'!$V$6,IF($B502=Statistika!$F$64,'Help-list'!$BG501*'Help-list'!$V$7,IF($B502=Statistika!$F$65,'Help-list'!$BG501*'Help-list'!$V$8,IF($B502=Statistika!$F$66,'Help-list'!$BG501*'Help-list'!$V$9,IF($B502=Statistika!$F$67,'Help-list'!$BG501*'Help-list'!$V$10,IF($B502=Statistika!$F$68,'Help-list'!$BG501*'Help-list'!$V$11,IF($B502=Statistika!$F$69,'Help-list'!$BG501*'Help-list'!$V$12,IF($B502=Statistika!$F$70,'Help-list'!$BG501*'Help-list'!$V$13,""))))))))</f>
        <v/>
      </c>
      <c r="U502" s="564"/>
      <c r="V502" s="565" t="str">
        <f>IF($B502=Statistika!$F$63,'Help-list'!$BH501*'Help-list'!$V$6,IF($B502=Statistika!$F$64,'Help-list'!$BH501*'Help-list'!$V$7,IF($B502=Statistika!$F$65,'Help-list'!$BH501*'Help-list'!$V$8,IF($B502=Statistika!$F$66,'Help-list'!$BH501*'Help-list'!$V$9,IF($B502=Statistika!$F$67,'Help-list'!$BH501*'Help-list'!$V$10,IF($B502=Statistika!$F$68,'Help-list'!$BH501*'Help-list'!$V$11,IF($B502=Statistika!$F$69,'Help-list'!$BH501*'Help-list'!$V$12,IF($B502=Statistika!$F$70,'Help-list'!$BH501*'Help-list'!$V$13,""))))))))</f>
        <v/>
      </c>
      <c r="W502" s="566"/>
      <c r="X502" s="567"/>
      <c r="Y502" s="567"/>
      <c r="Z502" s="567"/>
      <c r="AA502" s="567"/>
      <c r="AB502" s="567"/>
      <c r="AC502" s="567"/>
      <c r="AD502" s="567"/>
      <c r="AE502" s="347"/>
      <c r="AF502" s="568"/>
    </row>
    <row r="503" spans="1:32">
      <c r="A503" s="38"/>
      <c r="B503" s="10"/>
      <c r="C503" s="555"/>
      <c r="D503" s="556"/>
      <c r="E503" s="555"/>
      <c r="F503" s="28"/>
      <c r="G503" s="557" t="str">
        <f t="shared" si="18"/>
        <v/>
      </c>
      <c r="H503" s="558"/>
      <c r="I503" s="542"/>
      <c r="J503" s="10"/>
      <c r="K503" s="559"/>
      <c r="L503" s="559"/>
      <c r="M503" s="559"/>
      <c r="N503" s="560" t="str">
        <f>IF($B503=Statistika!$F$63,'Help-list'!$BD502*'Help-list'!$V$6,IF($B503=Statistika!$F$64,'Help-list'!$BD502*'Help-list'!$V$7,IF($B503=Statistika!$F$65,'Help-list'!$BD502*'Help-list'!$V$8,IF($B503=Statistika!$F$66,'Help-list'!$BD502*'Help-list'!$V$9,IF($B503=Statistika!$F$67,'Help-list'!$BD502*'Help-list'!$V$10,IF($B503=Statistika!$F$68,'Help-list'!$BD502*'Help-list'!$V$11,IF($B503=Statistika!$F$69,'Help-list'!$BD502*'Help-list'!$V$12,IF($B503=Statistika!$F$70,'Help-list'!$BD502*'Help-list'!$V$13,""))))))))</f>
        <v/>
      </c>
      <c r="O503" s="559"/>
      <c r="P503" s="561" t="str">
        <f>IF($B503=Statistika!$F$63,'Help-list'!$BE502*'Help-list'!$V$6,IF($B503=Statistika!$F$64,'Help-list'!$BE502*'Help-list'!$V$7,IF($B503=Statistika!$F$65,'Help-list'!$BE502*'Help-list'!$V$8,IF($B503=Statistika!$F$66,'Help-list'!$BE502*'Help-list'!$V$9,IF($B503=Statistika!$F$67,'Help-list'!$BE502*'Help-list'!$V$10,IF($B503=Statistika!$F$68,'Help-list'!$BE502*'Help-list'!$V$11,IF($B503=Statistika!$F$69,'Help-list'!$BE502*'Help-list'!$V$12,IF($B503=Statistika!$F$70,'Help-list'!$BE502*'Help-list'!$V$13,""))))))))</f>
        <v/>
      </c>
      <c r="Q503" s="562" t="str">
        <f t="shared" si="17"/>
        <v/>
      </c>
      <c r="R503" s="563" t="str">
        <f>IF($B503=Statistika!$F$63,'Help-list'!$BF502*'Help-list'!$V$6,IF($B503=Statistika!$F$64,'Help-list'!$BF502*'Help-list'!$V$7,IF($B503=Statistika!$F$65,'Help-list'!$BF502*'Help-list'!$V$8,IF($B503=Statistika!$F$66,'Help-list'!$BF502*'Help-list'!$V$9,IF($B503=Statistika!$F$67,'Help-list'!$BF502*'Help-list'!$V$10,IF($B503=Statistika!$F$68,'Help-list'!$BF502*'Help-list'!$V$11,IF($B503=Statistika!$F$69,'Help-list'!$BF502*'Help-list'!$V$12,IF($B503=Statistika!$F$70,'Help-list'!$BF502*'Help-list'!$V$13,""))))))))</f>
        <v/>
      </c>
      <c r="S503" s="564"/>
      <c r="T503" s="565" t="str">
        <f>IF($B503=Statistika!$F$63,'Help-list'!$BG502*'Help-list'!$V$6,IF($B503=Statistika!$F$64,'Help-list'!$BG502*'Help-list'!$V$7,IF($B503=Statistika!$F$65,'Help-list'!$BG502*'Help-list'!$V$8,IF($B503=Statistika!$F$66,'Help-list'!$BG502*'Help-list'!$V$9,IF($B503=Statistika!$F$67,'Help-list'!$BG502*'Help-list'!$V$10,IF($B503=Statistika!$F$68,'Help-list'!$BG502*'Help-list'!$V$11,IF($B503=Statistika!$F$69,'Help-list'!$BG502*'Help-list'!$V$12,IF($B503=Statistika!$F$70,'Help-list'!$BG502*'Help-list'!$V$13,""))))))))</f>
        <v/>
      </c>
      <c r="U503" s="564"/>
      <c r="V503" s="565" t="str">
        <f>IF($B503=Statistika!$F$63,'Help-list'!$BH502*'Help-list'!$V$6,IF($B503=Statistika!$F$64,'Help-list'!$BH502*'Help-list'!$V$7,IF($B503=Statistika!$F$65,'Help-list'!$BH502*'Help-list'!$V$8,IF($B503=Statistika!$F$66,'Help-list'!$BH502*'Help-list'!$V$9,IF($B503=Statistika!$F$67,'Help-list'!$BH502*'Help-list'!$V$10,IF($B503=Statistika!$F$68,'Help-list'!$BH502*'Help-list'!$V$11,IF($B503=Statistika!$F$69,'Help-list'!$BH502*'Help-list'!$V$12,IF($B503=Statistika!$F$70,'Help-list'!$BH502*'Help-list'!$V$13,""))))))))</f>
        <v/>
      </c>
      <c r="W503" s="566"/>
      <c r="X503" s="567"/>
      <c r="Y503" s="567"/>
      <c r="Z503" s="567"/>
      <c r="AA503" s="567"/>
      <c r="AB503" s="567"/>
      <c r="AC503" s="567"/>
      <c r="AD503" s="567"/>
      <c r="AE503" s="347"/>
      <c r="AF503" s="568"/>
    </row>
    <row r="504" spans="1:32">
      <c r="A504" s="38"/>
      <c r="B504" s="10"/>
      <c r="C504" s="555"/>
      <c r="D504" s="556"/>
      <c r="E504" s="555"/>
      <c r="F504" s="28"/>
      <c r="G504" s="557" t="str">
        <f t="shared" si="18"/>
        <v/>
      </c>
      <c r="H504" s="558"/>
      <c r="I504" s="542"/>
      <c r="J504" s="10"/>
      <c r="K504" s="559"/>
      <c r="L504" s="559"/>
      <c r="M504" s="559"/>
      <c r="N504" s="560" t="str">
        <f>IF($B504=Statistika!$F$63,'Help-list'!$BD503*'Help-list'!$V$6,IF($B504=Statistika!$F$64,'Help-list'!$BD503*'Help-list'!$V$7,IF($B504=Statistika!$F$65,'Help-list'!$BD503*'Help-list'!$V$8,IF($B504=Statistika!$F$66,'Help-list'!$BD503*'Help-list'!$V$9,IF($B504=Statistika!$F$67,'Help-list'!$BD503*'Help-list'!$V$10,IF($B504=Statistika!$F$68,'Help-list'!$BD503*'Help-list'!$V$11,IF($B504=Statistika!$F$69,'Help-list'!$BD503*'Help-list'!$V$12,IF($B504=Statistika!$F$70,'Help-list'!$BD503*'Help-list'!$V$13,""))))))))</f>
        <v/>
      </c>
      <c r="O504" s="559"/>
      <c r="P504" s="561" t="str">
        <f>IF($B504=Statistika!$F$63,'Help-list'!$BE503*'Help-list'!$V$6,IF($B504=Statistika!$F$64,'Help-list'!$BE503*'Help-list'!$V$7,IF($B504=Statistika!$F$65,'Help-list'!$BE503*'Help-list'!$V$8,IF($B504=Statistika!$F$66,'Help-list'!$BE503*'Help-list'!$V$9,IF($B504=Statistika!$F$67,'Help-list'!$BE503*'Help-list'!$V$10,IF($B504=Statistika!$F$68,'Help-list'!$BE503*'Help-list'!$V$11,IF($B504=Statistika!$F$69,'Help-list'!$BE503*'Help-list'!$V$12,IF($B504=Statistika!$F$70,'Help-list'!$BE503*'Help-list'!$V$13,""))))))))</f>
        <v/>
      </c>
      <c r="Q504" s="562" t="str">
        <f t="shared" si="17"/>
        <v/>
      </c>
      <c r="R504" s="563" t="str">
        <f>IF($B504=Statistika!$F$63,'Help-list'!$BF503*'Help-list'!$V$6,IF($B504=Statistika!$F$64,'Help-list'!$BF503*'Help-list'!$V$7,IF($B504=Statistika!$F$65,'Help-list'!$BF503*'Help-list'!$V$8,IF($B504=Statistika!$F$66,'Help-list'!$BF503*'Help-list'!$V$9,IF($B504=Statistika!$F$67,'Help-list'!$BF503*'Help-list'!$V$10,IF($B504=Statistika!$F$68,'Help-list'!$BF503*'Help-list'!$V$11,IF($B504=Statistika!$F$69,'Help-list'!$BF503*'Help-list'!$V$12,IF($B504=Statistika!$F$70,'Help-list'!$BF503*'Help-list'!$V$13,""))))))))</f>
        <v/>
      </c>
      <c r="S504" s="564"/>
      <c r="T504" s="565" t="str">
        <f>IF($B504=Statistika!$F$63,'Help-list'!$BG503*'Help-list'!$V$6,IF($B504=Statistika!$F$64,'Help-list'!$BG503*'Help-list'!$V$7,IF($B504=Statistika!$F$65,'Help-list'!$BG503*'Help-list'!$V$8,IF($B504=Statistika!$F$66,'Help-list'!$BG503*'Help-list'!$V$9,IF($B504=Statistika!$F$67,'Help-list'!$BG503*'Help-list'!$V$10,IF($B504=Statistika!$F$68,'Help-list'!$BG503*'Help-list'!$V$11,IF($B504=Statistika!$F$69,'Help-list'!$BG503*'Help-list'!$V$12,IF($B504=Statistika!$F$70,'Help-list'!$BG503*'Help-list'!$V$13,""))))))))</f>
        <v/>
      </c>
      <c r="U504" s="564"/>
      <c r="V504" s="565" t="str">
        <f>IF($B504=Statistika!$F$63,'Help-list'!$BH503*'Help-list'!$V$6,IF($B504=Statistika!$F$64,'Help-list'!$BH503*'Help-list'!$V$7,IF($B504=Statistika!$F$65,'Help-list'!$BH503*'Help-list'!$V$8,IF($B504=Statistika!$F$66,'Help-list'!$BH503*'Help-list'!$V$9,IF($B504=Statistika!$F$67,'Help-list'!$BH503*'Help-list'!$V$10,IF($B504=Statistika!$F$68,'Help-list'!$BH503*'Help-list'!$V$11,IF($B504=Statistika!$F$69,'Help-list'!$BH503*'Help-list'!$V$12,IF($B504=Statistika!$F$70,'Help-list'!$BH503*'Help-list'!$V$13,""))))))))</f>
        <v/>
      </c>
      <c r="W504" s="566"/>
      <c r="X504" s="567"/>
      <c r="Y504" s="567"/>
      <c r="Z504" s="567"/>
      <c r="AA504" s="567"/>
      <c r="AB504" s="567"/>
      <c r="AC504" s="567"/>
      <c r="AD504" s="567"/>
      <c r="AE504" s="347"/>
      <c r="AF504" s="568"/>
    </row>
    <row r="505" spans="1:32">
      <c r="A505" s="38"/>
      <c r="B505" s="10"/>
      <c r="C505" s="555"/>
      <c r="D505" s="556"/>
      <c r="E505" s="555"/>
      <c r="F505" s="28"/>
      <c r="G505" s="557" t="str">
        <f t="shared" si="18"/>
        <v/>
      </c>
      <c r="H505" s="558"/>
      <c r="I505" s="542"/>
      <c r="J505" s="10"/>
      <c r="K505" s="559"/>
      <c r="L505" s="559"/>
      <c r="M505" s="559"/>
      <c r="N505" s="560" t="str">
        <f>IF($B505=Statistika!$F$63,'Help-list'!$BD504*'Help-list'!$V$6,IF($B505=Statistika!$F$64,'Help-list'!$BD504*'Help-list'!$V$7,IF($B505=Statistika!$F$65,'Help-list'!$BD504*'Help-list'!$V$8,IF($B505=Statistika!$F$66,'Help-list'!$BD504*'Help-list'!$V$9,IF($B505=Statistika!$F$67,'Help-list'!$BD504*'Help-list'!$V$10,IF($B505=Statistika!$F$68,'Help-list'!$BD504*'Help-list'!$V$11,IF($B505=Statistika!$F$69,'Help-list'!$BD504*'Help-list'!$V$12,IF($B505=Statistika!$F$70,'Help-list'!$BD504*'Help-list'!$V$13,""))))))))</f>
        <v/>
      </c>
      <c r="O505" s="559"/>
      <c r="P505" s="561" t="str">
        <f>IF($B505=Statistika!$F$63,'Help-list'!$BE504*'Help-list'!$V$6,IF($B505=Statistika!$F$64,'Help-list'!$BE504*'Help-list'!$V$7,IF($B505=Statistika!$F$65,'Help-list'!$BE504*'Help-list'!$V$8,IF($B505=Statistika!$F$66,'Help-list'!$BE504*'Help-list'!$V$9,IF($B505=Statistika!$F$67,'Help-list'!$BE504*'Help-list'!$V$10,IF($B505=Statistika!$F$68,'Help-list'!$BE504*'Help-list'!$V$11,IF($B505=Statistika!$F$69,'Help-list'!$BE504*'Help-list'!$V$12,IF($B505=Statistika!$F$70,'Help-list'!$BE504*'Help-list'!$V$13,""))))))))</f>
        <v/>
      </c>
      <c r="Q505" s="562" t="str">
        <f t="shared" si="17"/>
        <v/>
      </c>
      <c r="R505" s="563" t="str">
        <f>IF($B505=Statistika!$F$63,'Help-list'!$BF504*'Help-list'!$V$6,IF($B505=Statistika!$F$64,'Help-list'!$BF504*'Help-list'!$V$7,IF($B505=Statistika!$F$65,'Help-list'!$BF504*'Help-list'!$V$8,IF($B505=Statistika!$F$66,'Help-list'!$BF504*'Help-list'!$V$9,IF($B505=Statistika!$F$67,'Help-list'!$BF504*'Help-list'!$V$10,IF($B505=Statistika!$F$68,'Help-list'!$BF504*'Help-list'!$V$11,IF($B505=Statistika!$F$69,'Help-list'!$BF504*'Help-list'!$V$12,IF($B505=Statistika!$F$70,'Help-list'!$BF504*'Help-list'!$V$13,""))))))))</f>
        <v/>
      </c>
      <c r="S505" s="564"/>
      <c r="T505" s="565" t="str">
        <f>IF($B505=Statistika!$F$63,'Help-list'!$BG504*'Help-list'!$V$6,IF($B505=Statistika!$F$64,'Help-list'!$BG504*'Help-list'!$V$7,IF($B505=Statistika!$F$65,'Help-list'!$BG504*'Help-list'!$V$8,IF($B505=Statistika!$F$66,'Help-list'!$BG504*'Help-list'!$V$9,IF($B505=Statistika!$F$67,'Help-list'!$BG504*'Help-list'!$V$10,IF($B505=Statistika!$F$68,'Help-list'!$BG504*'Help-list'!$V$11,IF($B505=Statistika!$F$69,'Help-list'!$BG504*'Help-list'!$V$12,IF($B505=Statistika!$F$70,'Help-list'!$BG504*'Help-list'!$V$13,""))))))))</f>
        <v/>
      </c>
      <c r="U505" s="564"/>
      <c r="V505" s="565" t="str">
        <f>IF($B505=Statistika!$F$63,'Help-list'!$BH504*'Help-list'!$V$6,IF($B505=Statistika!$F$64,'Help-list'!$BH504*'Help-list'!$V$7,IF($B505=Statistika!$F$65,'Help-list'!$BH504*'Help-list'!$V$8,IF($B505=Statistika!$F$66,'Help-list'!$BH504*'Help-list'!$V$9,IF($B505=Statistika!$F$67,'Help-list'!$BH504*'Help-list'!$V$10,IF($B505=Statistika!$F$68,'Help-list'!$BH504*'Help-list'!$V$11,IF($B505=Statistika!$F$69,'Help-list'!$BH504*'Help-list'!$V$12,IF($B505=Statistika!$F$70,'Help-list'!$BH504*'Help-list'!$V$13,""))))))))</f>
        <v/>
      </c>
      <c r="W505" s="566"/>
      <c r="X505" s="567"/>
      <c r="Y505" s="567"/>
      <c r="Z505" s="567"/>
      <c r="AA505" s="567"/>
      <c r="AB505" s="567"/>
      <c r="AC505" s="567"/>
      <c r="AD505" s="567"/>
      <c r="AE505" s="347"/>
      <c r="AF505" s="568"/>
    </row>
    <row r="506" spans="1:32">
      <c r="A506" s="38"/>
      <c r="B506" s="10"/>
      <c r="C506" s="555"/>
      <c r="D506" s="556"/>
      <c r="E506" s="555"/>
      <c r="F506" s="28"/>
      <c r="G506" s="557" t="str">
        <f t="shared" si="18"/>
        <v/>
      </c>
      <c r="H506" s="558"/>
      <c r="I506" s="542"/>
      <c r="J506" s="10"/>
      <c r="K506" s="559"/>
      <c r="L506" s="559"/>
      <c r="M506" s="559"/>
      <c r="N506" s="560" t="str">
        <f>IF($B506=Statistika!$F$63,'Help-list'!$BD505*'Help-list'!$V$6,IF($B506=Statistika!$F$64,'Help-list'!$BD505*'Help-list'!$V$7,IF($B506=Statistika!$F$65,'Help-list'!$BD505*'Help-list'!$V$8,IF($B506=Statistika!$F$66,'Help-list'!$BD505*'Help-list'!$V$9,IF($B506=Statistika!$F$67,'Help-list'!$BD505*'Help-list'!$V$10,IF($B506=Statistika!$F$68,'Help-list'!$BD505*'Help-list'!$V$11,IF($B506=Statistika!$F$69,'Help-list'!$BD505*'Help-list'!$V$12,IF($B506=Statistika!$F$70,'Help-list'!$BD505*'Help-list'!$V$13,""))))))))</f>
        <v/>
      </c>
      <c r="O506" s="559"/>
      <c r="P506" s="561" t="str">
        <f>IF($B506=Statistika!$F$63,'Help-list'!$BE505*'Help-list'!$V$6,IF($B506=Statistika!$F$64,'Help-list'!$BE505*'Help-list'!$V$7,IF($B506=Statistika!$F$65,'Help-list'!$BE505*'Help-list'!$V$8,IF($B506=Statistika!$F$66,'Help-list'!$BE505*'Help-list'!$V$9,IF($B506=Statistika!$F$67,'Help-list'!$BE505*'Help-list'!$V$10,IF($B506=Statistika!$F$68,'Help-list'!$BE505*'Help-list'!$V$11,IF($B506=Statistika!$F$69,'Help-list'!$BE505*'Help-list'!$V$12,IF($B506=Statistika!$F$70,'Help-list'!$BE505*'Help-list'!$V$13,""))))))))</f>
        <v/>
      </c>
      <c r="Q506" s="562" t="str">
        <f t="shared" si="17"/>
        <v/>
      </c>
      <c r="R506" s="563" t="str">
        <f>IF($B506=Statistika!$F$63,'Help-list'!$BF505*'Help-list'!$V$6,IF($B506=Statistika!$F$64,'Help-list'!$BF505*'Help-list'!$V$7,IF($B506=Statistika!$F$65,'Help-list'!$BF505*'Help-list'!$V$8,IF($B506=Statistika!$F$66,'Help-list'!$BF505*'Help-list'!$V$9,IF($B506=Statistika!$F$67,'Help-list'!$BF505*'Help-list'!$V$10,IF($B506=Statistika!$F$68,'Help-list'!$BF505*'Help-list'!$V$11,IF($B506=Statistika!$F$69,'Help-list'!$BF505*'Help-list'!$V$12,IF($B506=Statistika!$F$70,'Help-list'!$BF505*'Help-list'!$V$13,""))))))))</f>
        <v/>
      </c>
      <c r="S506" s="564"/>
      <c r="T506" s="565" t="str">
        <f>IF($B506=Statistika!$F$63,'Help-list'!$BG505*'Help-list'!$V$6,IF($B506=Statistika!$F$64,'Help-list'!$BG505*'Help-list'!$V$7,IF($B506=Statistika!$F$65,'Help-list'!$BG505*'Help-list'!$V$8,IF($B506=Statistika!$F$66,'Help-list'!$BG505*'Help-list'!$V$9,IF($B506=Statistika!$F$67,'Help-list'!$BG505*'Help-list'!$V$10,IF($B506=Statistika!$F$68,'Help-list'!$BG505*'Help-list'!$V$11,IF($B506=Statistika!$F$69,'Help-list'!$BG505*'Help-list'!$V$12,IF($B506=Statistika!$F$70,'Help-list'!$BG505*'Help-list'!$V$13,""))))))))</f>
        <v/>
      </c>
      <c r="U506" s="564"/>
      <c r="V506" s="565" t="str">
        <f>IF($B506=Statistika!$F$63,'Help-list'!$BH505*'Help-list'!$V$6,IF($B506=Statistika!$F$64,'Help-list'!$BH505*'Help-list'!$V$7,IF($B506=Statistika!$F$65,'Help-list'!$BH505*'Help-list'!$V$8,IF($B506=Statistika!$F$66,'Help-list'!$BH505*'Help-list'!$V$9,IF($B506=Statistika!$F$67,'Help-list'!$BH505*'Help-list'!$V$10,IF($B506=Statistika!$F$68,'Help-list'!$BH505*'Help-list'!$V$11,IF($B506=Statistika!$F$69,'Help-list'!$BH505*'Help-list'!$V$12,IF($B506=Statistika!$F$70,'Help-list'!$BH505*'Help-list'!$V$13,""))))))))</f>
        <v/>
      </c>
      <c r="W506" s="566"/>
      <c r="X506" s="567"/>
      <c r="Y506" s="567"/>
      <c r="Z506" s="567"/>
      <c r="AA506" s="567"/>
      <c r="AB506" s="567"/>
      <c r="AC506" s="567"/>
      <c r="AD506" s="567"/>
      <c r="AE506" s="347"/>
      <c r="AF506" s="568"/>
    </row>
    <row r="507" spans="1:32">
      <c r="A507" s="38"/>
      <c r="B507" s="10"/>
      <c r="C507" s="555"/>
      <c r="D507" s="556"/>
      <c r="E507" s="555"/>
      <c r="F507" s="28"/>
      <c r="G507" s="557" t="str">
        <f t="shared" si="18"/>
        <v/>
      </c>
      <c r="H507" s="558"/>
      <c r="I507" s="542"/>
      <c r="J507" s="10"/>
      <c r="K507" s="559"/>
      <c r="L507" s="559"/>
      <c r="M507" s="559"/>
      <c r="N507" s="560" t="str">
        <f>IF($B507=Statistika!$F$63,'Help-list'!$BD506*'Help-list'!$V$6,IF($B507=Statistika!$F$64,'Help-list'!$BD506*'Help-list'!$V$7,IF($B507=Statistika!$F$65,'Help-list'!$BD506*'Help-list'!$V$8,IF($B507=Statistika!$F$66,'Help-list'!$BD506*'Help-list'!$V$9,IF($B507=Statistika!$F$67,'Help-list'!$BD506*'Help-list'!$V$10,IF($B507=Statistika!$F$68,'Help-list'!$BD506*'Help-list'!$V$11,IF($B507=Statistika!$F$69,'Help-list'!$BD506*'Help-list'!$V$12,IF($B507=Statistika!$F$70,'Help-list'!$BD506*'Help-list'!$V$13,""))))))))</f>
        <v/>
      </c>
      <c r="O507" s="559"/>
      <c r="P507" s="561" t="str">
        <f>IF($B507=Statistika!$F$63,'Help-list'!$BE506*'Help-list'!$V$6,IF($B507=Statistika!$F$64,'Help-list'!$BE506*'Help-list'!$V$7,IF($B507=Statistika!$F$65,'Help-list'!$BE506*'Help-list'!$V$8,IF($B507=Statistika!$F$66,'Help-list'!$BE506*'Help-list'!$V$9,IF($B507=Statistika!$F$67,'Help-list'!$BE506*'Help-list'!$V$10,IF($B507=Statistika!$F$68,'Help-list'!$BE506*'Help-list'!$V$11,IF($B507=Statistika!$F$69,'Help-list'!$BE506*'Help-list'!$V$12,IF($B507=Statistika!$F$70,'Help-list'!$BE506*'Help-list'!$V$13,""))))))))</f>
        <v/>
      </c>
      <c r="Q507" s="562" t="str">
        <f t="shared" si="17"/>
        <v/>
      </c>
      <c r="R507" s="563" t="str">
        <f>IF($B507=Statistika!$F$63,'Help-list'!$BF506*'Help-list'!$V$6,IF($B507=Statistika!$F$64,'Help-list'!$BF506*'Help-list'!$V$7,IF($B507=Statistika!$F$65,'Help-list'!$BF506*'Help-list'!$V$8,IF($B507=Statistika!$F$66,'Help-list'!$BF506*'Help-list'!$V$9,IF($B507=Statistika!$F$67,'Help-list'!$BF506*'Help-list'!$V$10,IF($B507=Statistika!$F$68,'Help-list'!$BF506*'Help-list'!$V$11,IF($B507=Statistika!$F$69,'Help-list'!$BF506*'Help-list'!$V$12,IF($B507=Statistika!$F$70,'Help-list'!$BF506*'Help-list'!$V$13,""))))))))</f>
        <v/>
      </c>
      <c r="S507" s="564"/>
      <c r="T507" s="565" t="str">
        <f>IF($B507=Statistika!$F$63,'Help-list'!$BG506*'Help-list'!$V$6,IF($B507=Statistika!$F$64,'Help-list'!$BG506*'Help-list'!$V$7,IF($B507=Statistika!$F$65,'Help-list'!$BG506*'Help-list'!$V$8,IF($B507=Statistika!$F$66,'Help-list'!$BG506*'Help-list'!$V$9,IF($B507=Statistika!$F$67,'Help-list'!$BG506*'Help-list'!$V$10,IF($B507=Statistika!$F$68,'Help-list'!$BG506*'Help-list'!$V$11,IF($B507=Statistika!$F$69,'Help-list'!$BG506*'Help-list'!$V$12,IF($B507=Statistika!$F$70,'Help-list'!$BG506*'Help-list'!$V$13,""))))))))</f>
        <v/>
      </c>
      <c r="U507" s="564"/>
      <c r="V507" s="565" t="str">
        <f>IF($B507=Statistika!$F$63,'Help-list'!$BH506*'Help-list'!$V$6,IF($B507=Statistika!$F$64,'Help-list'!$BH506*'Help-list'!$V$7,IF($B507=Statistika!$F$65,'Help-list'!$BH506*'Help-list'!$V$8,IF($B507=Statistika!$F$66,'Help-list'!$BH506*'Help-list'!$V$9,IF($B507=Statistika!$F$67,'Help-list'!$BH506*'Help-list'!$V$10,IF($B507=Statistika!$F$68,'Help-list'!$BH506*'Help-list'!$V$11,IF($B507=Statistika!$F$69,'Help-list'!$BH506*'Help-list'!$V$12,IF($B507=Statistika!$F$70,'Help-list'!$BH506*'Help-list'!$V$13,""))))))))</f>
        <v/>
      </c>
      <c r="W507" s="566"/>
      <c r="X507" s="567"/>
      <c r="Y507" s="567"/>
      <c r="Z507" s="567"/>
      <c r="AA507" s="567"/>
      <c r="AB507" s="567"/>
      <c r="AC507" s="567"/>
      <c r="AD507" s="567"/>
      <c r="AE507" s="347"/>
      <c r="AF507" s="568"/>
    </row>
    <row r="508" spans="1:32">
      <c r="A508" s="38"/>
      <c r="B508" s="10"/>
      <c r="C508" s="555"/>
      <c r="D508" s="556"/>
      <c r="E508" s="555"/>
      <c r="F508" s="28"/>
      <c r="G508" s="557" t="str">
        <f t="shared" si="18"/>
        <v/>
      </c>
      <c r="H508" s="558"/>
      <c r="I508" s="542"/>
      <c r="J508" s="10"/>
      <c r="K508" s="559"/>
      <c r="L508" s="559"/>
      <c r="M508" s="559"/>
      <c r="N508" s="560" t="str">
        <f>IF($B508=Statistika!$F$63,'Help-list'!$BD507*'Help-list'!$V$6,IF($B508=Statistika!$F$64,'Help-list'!$BD507*'Help-list'!$V$7,IF($B508=Statistika!$F$65,'Help-list'!$BD507*'Help-list'!$V$8,IF($B508=Statistika!$F$66,'Help-list'!$BD507*'Help-list'!$V$9,IF($B508=Statistika!$F$67,'Help-list'!$BD507*'Help-list'!$V$10,IF($B508=Statistika!$F$68,'Help-list'!$BD507*'Help-list'!$V$11,IF($B508=Statistika!$F$69,'Help-list'!$BD507*'Help-list'!$V$12,IF($B508=Statistika!$F$70,'Help-list'!$BD507*'Help-list'!$V$13,""))))))))</f>
        <v/>
      </c>
      <c r="O508" s="559"/>
      <c r="P508" s="561" t="str">
        <f>IF($B508=Statistika!$F$63,'Help-list'!$BE507*'Help-list'!$V$6,IF($B508=Statistika!$F$64,'Help-list'!$BE507*'Help-list'!$V$7,IF($B508=Statistika!$F$65,'Help-list'!$BE507*'Help-list'!$V$8,IF($B508=Statistika!$F$66,'Help-list'!$BE507*'Help-list'!$V$9,IF($B508=Statistika!$F$67,'Help-list'!$BE507*'Help-list'!$V$10,IF($B508=Statistika!$F$68,'Help-list'!$BE507*'Help-list'!$V$11,IF($B508=Statistika!$F$69,'Help-list'!$BE507*'Help-list'!$V$12,IF($B508=Statistika!$F$70,'Help-list'!$BE507*'Help-list'!$V$13,""))))))))</f>
        <v/>
      </c>
      <c r="Q508" s="562" t="str">
        <f t="shared" si="17"/>
        <v/>
      </c>
      <c r="R508" s="563" t="str">
        <f>IF($B508=Statistika!$F$63,'Help-list'!$BF507*'Help-list'!$V$6,IF($B508=Statistika!$F$64,'Help-list'!$BF507*'Help-list'!$V$7,IF($B508=Statistika!$F$65,'Help-list'!$BF507*'Help-list'!$V$8,IF($B508=Statistika!$F$66,'Help-list'!$BF507*'Help-list'!$V$9,IF($B508=Statistika!$F$67,'Help-list'!$BF507*'Help-list'!$V$10,IF($B508=Statistika!$F$68,'Help-list'!$BF507*'Help-list'!$V$11,IF($B508=Statistika!$F$69,'Help-list'!$BF507*'Help-list'!$V$12,IF($B508=Statistika!$F$70,'Help-list'!$BF507*'Help-list'!$V$13,""))))))))</f>
        <v/>
      </c>
      <c r="S508" s="564"/>
      <c r="T508" s="565" t="str">
        <f>IF($B508=Statistika!$F$63,'Help-list'!$BG507*'Help-list'!$V$6,IF($B508=Statistika!$F$64,'Help-list'!$BG507*'Help-list'!$V$7,IF($B508=Statistika!$F$65,'Help-list'!$BG507*'Help-list'!$V$8,IF($B508=Statistika!$F$66,'Help-list'!$BG507*'Help-list'!$V$9,IF($B508=Statistika!$F$67,'Help-list'!$BG507*'Help-list'!$V$10,IF($B508=Statistika!$F$68,'Help-list'!$BG507*'Help-list'!$V$11,IF($B508=Statistika!$F$69,'Help-list'!$BG507*'Help-list'!$V$12,IF($B508=Statistika!$F$70,'Help-list'!$BG507*'Help-list'!$V$13,""))))))))</f>
        <v/>
      </c>
      <c r="U508" s="564"/>
      <c r="V508" s="565" t="str">
        <f>IF($B508=Statistika!$F$63,'Help-list'!$BH507*'Help-list'!$V$6,IF($B508=Statistika!$F$64,'Help-list'!$BH507*'Help-list'!$V$7,IF($B508=Statistika!$F$65,'Help-list'!$BH507*'Help-list'!$V$8,IF($B508=Statistika!$F$66,'Help-list'!$BH507*'Help-list'!$V$9,IF($B508=Statistika!$F$67,'Help-list'!$BH507*'Help-list'!$V$10,IF($B508=Statistika!$F$68,'Help-list'!$BH507*'Help-list'!$V$11,IF($B508=Statistika!$F$69,'Help-list'!$BH507*'Help-list'!$V$12,IF($B508=Statistika!$F$70,'Help-list'!$BH507*'Help-list'!$V$13,""))))))))</f>
        <v/>
      </c>
      <c r="W508" s="566"/>
      <c r="X508" s="567"/>
      <c r="Y508" s="567"/>
      <c r="Z508" s="567"/>
      <c r="AA508" s="567"/>
      <c r="AB508" s="567"/>
      <c r="AC508" s="567"/>
      <c r="AD508" s="567"/>
      <c r="AE508" s="347"/>
      <c r="AF508" s="568"/>
    </row>
    <row r="509" spans="1:32">
      <c r="A509" s="38"/>
      <c r="B509" s="10"/>
      <c r="C509" s="555"/>
      <c r="D509" s="556"/>
      <c r="E509" s="555"/>
      <c r="F509" s="28"/>
      <c r="G509" s="557" t="str">
        <f t="shared" si="18"/>
        <v/>
      </c>
      <c r="H509" s="558"/>
      <c r="I509" s="542"/>
      <c r="J509" s="10"/>
      <c r="K509" s="559"/>
      <c r="L509" s="559"/>
      <c r="M509" s="559"/>
      <c r="N509" s="560" t="str">
        <f>IF($B509=Statistika!$F$63,'Help-list'!$BD508*'Help-list'!$V$6,IF($B509=Statistika!$F$64,'Help-list'!$BD508*'Help-list'!$V$7,IF($B509=Statistika!$F$65,'Help-list'!$BD508*'Help-list'!$V$8,IF($B509=Statistika!$F$66,'Help-list'!$BD508*'Help-list'!$V$9,IF($B509=Statistika!$F$67,'Help-list'!$BD508*'Help-list'!$V$10,IF($B509=Statistika!$F$68,'Help-list'!$BD508*'Help-list'!$V$11,IF($B509=Statistika!$F$69,'Help-list'!$BD508*'Help-list'!$V$12,IF($B509=Statistika!$F$70,'Help-list'!$BD508*'Help-list'!$V$13,""))))))))</f>
        <v/>
      </c>
      <c r="O509" s="559"/>
      <c r="P509" s="561" t="str">
        <f>IF($B509=Statistika!$F$63,'Help-list'!$BE508*'Help-list'!$V$6,IF($B509=Statistika!$F$64,'Help-list'!$BE508*'Help-list'!$V$7,IF($B509=Statistika!$F$65,'Help-list'!$BE508*'Help-list'!$V$8,IF($B509=Statistika!$F$66,'Help-list'!$BE508*'Help-list'!$V$9,IF($B509=Statistika!$F$67,'Help-list'!$BE508*'Help-list'!$V$10,IF($B509=Statistika!$F$68,'Help-list'!$BE508*'Help-list'!$V$11,IF($B509=Statistika!$F$69,'Help-list'!$BE508*'Help-list'!$V$12,IF($B509=Statistika!$F$70,'Help-list'!$BE508*'Help-list'!$V$13,""))))))))</f>
        <v/>
      </c>
      <c r="Q509" s="562" t="str">
        <f t="shared" si="17"/>
        <v/>
      </c>
      <c r="R509" s="563" t="str">
        <f>IF($B509=Statistika!$F$63,'Help-list'!$BF508*'Help-list'!$V$6,IF($B509=Statistika!$F$64,'Help-list'!$BF508*'Help-list'!$V$7,IF($B509=Statistika!$F$65,'Help-list'!$BF508*'Help-list'!$V$8,IF($B509=Statistika!$F$66,'Help-list'!$BF508*'Help-list'!$V$9,IF($B509=Statistika!$F$67,'Help-list'!$BF508*'Help-list'!$V$10,IF($B509=Statistika!$F$68,'Help-list'!$BF508*'Help-list'!$V$11,IF($B509=Statistika!$F$69,'Help-list'!$BF508*'Help-list'!$V$12,IF($B509=Statistika!$F$70,'Help-list'!$BF508*'Help-list'!$V$13,""))))))))</f>
        <v/>
      </c>
      <c r="S509" s="564"/>
      <c r="T509" s="565" t="str">
        <f>IF($B509=Statistika!$F$63,'Help-list'!$BG508*'Help-list'!$V$6,IF($B509=Statistika!$F$64,'Help-list'!$BG508*'Help-list'!$V$7,IF($B509=Statistika!$F$65,'Help-list'!$BG508*'Help-list'!$V$8,IF($B509=Statistika!$F$66,'Help-list'!$BG508*'Help-list'!$V$9,IF($B509=Statistika!$F$67,'Help-list'!$BG508*'Help-list'!$V$10,IF($B509=Statistika!$F$68,'Help-list'!$BG508*'Help-list'!$V$11,IF($B509=Statistika!$F$69,'Help-list'!$BG508*'Help-list'!$V$12,IF($B509=Statistika!$F$70,'Help-list'!$BG508*'Help-list'!$V$13,""))))))))</f>
        <v/>
      </c>
      <c r="U509" s="564"/>
      <c r="V509" s="565" t="str">
        <f>IF($B509=Statistika!$F$63,'Help-list'!$BH508*'Help-list'!$V$6,IF($B509=Statistika!$F$64,'Help-list'!$BH508*'Help-list'!$V$7,IF($B509=Statistika!$F$65,'Help-list'!$BH508*'Help-list'!$V$8,IF($B509=Statistika!$F$66,'Help-list'!$BH508*'Help-list'!$V$9,IF($B509=Statistika!$F$67,'Help-list'!$BH508*'Help-list'!$V$10,IF($B509=Statistika!$F$68,'Help-list'!$BH508*'Help-list'!$V$11,IF($B509=Statistika!$F$69,'Help-list'!$BH508*'Help-list'!$V$12,IF($B509=Statistika!$F$70,'Help-list'!$BH508*'Help-list'!$V$13,""))))))))</f>
        <v/>
      </c>
      <c r="W509" s="566"/>
      <c r="X509" s="567"/>
      <c r="Y509" s="567"/>
      <c r="Z509" s="567"/>
      <c r="AA509" s="567"/>
      <c r="AB509" s="567"/>
      <c r="AC509" s="567"/>
      <c r="AD509" s="567"/>
      <c r="AE509" s="347"/>
      <c r="AF509" s="568"/>
    </row>
    <row r="510" spans="1:32">
      <c r="A510" s="38"/>
      <c r="B510" s="10"/>
      <c r="C510" s="555"/>
      <c r="D510" s="556"/>
      <c r="E510" s="555"/>
      <c r="F510" s="28"/>
      <c r="G510" s="557" t="str">
        <f t="shared" si="18"/>
        <v/>
      </c>
      <c r="H510" s="558"/>
      <c r="I510" s="542"/>
      <c r="J510" s="10"/>
      <c r="K510" s="559"/>
      <c r="L510" s="559"/>
      <c r="M510" s="559"/>
      <c r="N510" s="560" t="str">
        <f>IF($B510=Statistika!$F$63,'Help-list'!$BD509*'Help-list'!$V$6,IF($B510=Statistika!$F$64,'Help-list'!$BD509*'Help-list'!$V$7,IF($B510=Statistika!$F$65,'Help-list'!$BD509*'Help-list'!$V$8,IF($B510=Statistika!$F$66,'Help-list'!$BD509*'Help-list'!$V$9,IF($B510=Statistika!$F$67,'Help-list'!$BD509*'Help-list'!$V$10,IF($B510=Statistika!$F$68,'Help-list'!$BD509*'Help-list'!$V$11,IF($B510=Statistika!$F$69,'Help-list'!$BD509*'Help-list'!$V$12,IF($B510=Statistika!$F$70,'Help-list'!$BD509*'Help-list'!$V$13,""))))))))</f>
        <v/>
      </c>
      <c r="O510" s="559"/>
      <c r="P510" s="561" t="str">
        <f>IF($B510=Statistika!$F$63,'Help-list'!$BE509*'Help-list'!$V$6,IF($B510=Statistika!$F$64,'Help-list'!$BE509*'Help-list'!$V$7,IF($B510=Statistika!$F$65,'Help-list'!$BE509*'Help-list'!$V$8,IF($B510=Statistika!$F$66,'Help-list'!$BE509*'Help-list'!$V$9,IF($B510=Statistika!$F$67,'Help-list'!$BE509*'Help-list'!$V$10,IF($B510=Statistika!$F$68,'Help-list'!$BE509*'Help-list'!$V$11,IF($B510=Statistika!$F$69,'Help-list'!$BE509*'Help-list'!$V$12,IF($B510=Statistika!$F$70,'Help-list'!$BE509*'Help-list'!$V$13,""))))))))</f>
        <v/>
      </c>
      <c r="Q510" s="562" t="str">
        <f t="shared" si="17"/>
        <v/>
      </c>
      <c r="R510" s="563" t="str">
        <f>IF($B510=Statistika!$F$63,'Help-list'!$BF509*'Help-list'!$V$6,IF($B510=Statistika!$F$64,'Help-list'!$BF509*'Help-list'!$V$7,IF($B510=Statistika!$F$65,'Help-list'!$BF509*'Help-list'!$V$8,IF($B510=Statistika!$F$66,'Help-list'!$BF509*'Help-list'!$V$9,IF($B510=Statistika!$F$67,'Help-list'!$BF509*'Help-list'!$V$10,IF($B510=Statistika!$F$68,'Help-list'!$BF509*'Help-list'!$V$11,IF($B510=Statistika!$F$69,'Help-list'!$BF509*'Help-list'!$V$12,IF($B510=Statistika!$F$70,'Help-list'!$BF509*'Help-list'!$V$13,""))))))))</f>
        <v/>
      </c>
      <c r="S510" s="564"/>
      <c r="T510" s="565" t="str">
        <f>IF($B510=Statistika!$F$63,'Help-list'!$BG509*'Help-list'!$V$6,IF($B510=Statistika!$F$64,'Help-list'!$BG509*'Help-list'!$V$7,IF($B510=Statistika!$F$65,'Help-list'!$BG509*'Help-list'!$V$8,IF($B510=Statistika!$F$66,'Help-list'!$BG509*'Help-list'!$V$9,IF($B510=Statistika!$F$67,'Help-list'!$BG509*'Help-list'!$V$10,IF($B510=Statistika!$F$68,'Help-list'!$BG509*'Help-list'!$V$11,IF($B510=Statistika!$F$69,'Help-list'!$BG509*'Help-list'!$V$12,IF($B510=Statistika!$F$70,'Help-list'!$BG509*'Help-list'!$V$13,""))))))))</f>
        <v/>
      </c>
      <c r="U510" s="564"/>
      <c r="V510" s="565" t="str">
        <f>IF($B510=Statistika!$F$63,'Help-list'!$BH509*'Help-list'!$V$6,IF($B510=Statistika!$F$64,'Help-list'!$BH509*'Help-list'!$V$7,IF($B510=Statistika!$F$65,'Help-list'!$BH509*'Help-list'!$V$8,IF($B510=Statistika!$F$66,'Help-list'!$BH509*'Help-list'!$V$9,IF($B510=Statistika!$F$67,'Help-list'!$BH509*'Help-list'!$V$10,IF($B510=Statistika!$F$68,'Help-list'!$BH509*'Help-list'!$V$11,IF($B510=Statistika!$F$69,'Help-list'!$BH509*'Help-list'!$V$12,IF($B510=Statistika!$F$70,'Help-list'!$BH509*'Help-list'!$V$13,""))))))))</f>
        <v/>
      </c>
      <c r="W510" s="566"/>
      <c r="X510" s="567"/>
      <c r="Y510" s="567"/>
      <c r="Z510" s="567"/>
      <c r="AA510" s="567"/>
      <c r="AB510" s="567"/>
      <c r="AC510" s="567"/>
      <c r="AD510" s="567"/>
      <c r="AE510" s="347"/>
      <c r="AF510" s="568"/>
    </row>
    <row r="511" spans="1:32">
      <c r="A511" s="38"/>
      <c r="B511" s="10"/>
      <c r="C511" s="555"/>
      <c r="D511" s="556"/>
      <c r="E511" s="555"/>
      <c r="F511" s="28"/>
      <c r="G511" s="557" t="str">
        <f t="shared" si="18"/>
        <v/>
      </c>
      <c r="H511" s="558"/>
      <c r="I511" s="542"/>
      <c r="J511" s="10"/>
      <c r="K511" s="559"/>
      <c r="L511" s="559"/>
      <c r="M511" s="559"/>
      <c r="N511" s="560" t="str">
        <f>IF($B511=Statistika!$F$63,'Help-list'!$BD510*'Help-list'!$V$6,IF($B511=Statistika!$F$64,'Help-list'!$BD510*'Help-list'!$V$7,IF($B511=Statistika!$F$65,'Help-list'!$BD510*'Help-list'!$V$8,IF($B511=Statistika!$F$66,'Help-list'!$BD510*'Help-list'!$V$9,IF($B511=Statistika!$F$67,'Help-list'!$BD510*'Help-list'!$V$10,IF($B511=Statistika!$F$68,'Help-list'!$BD510*'Help-list'!$V$11,IF($B511=Statistika!$F$69,'Help-list'!$BD510*'Help-list'!$V$12,IF($B511=Statistika!$F$70,'Help-list'!$BD510*'Help-list'!$V$13,""))))))))</f>
        <v/>
      </c>
      <c r="O511" s="559"/>
      <c r="P511" s="561" t="str">
        <f>IF($B511=Statistika!$F$63,'Help-list'!$BE510*'Help-list'!$V$6,IF($B511=Statistika!$F$64,'Help-list'!$BE510*'Help-list'!$V$7,IF($B511=Statistika!$F$65,'Help-list'!$BE510*'Help-list'!$V$8,IF($B511=Statistika!$F$66,'Help-list'!$BE510*'Help-list'!$V$9,IF($B511=Statistika!$F$67,'Help-list'!$BE510*'Help-list'!$V$10,IF($B511=Statistika!$F$68,'Help-list'!$BE510*'Help-list'!$V$11,IF($B511=Statistika!$F$69,'Help-list'!$BE510*'Help-list'!$V$12,IF($B511=Statistika!$F$70,'Help-list'!$BE510*'Help-list'!$V$13,""))))))))</f>
        <v/>
      </c>
      <c r="Q511" s="562" t="str">
        <f t="shared" si="17"/>
        <v/>
      </c>
      <c r="R511" s="563" t="str">
        <f>IF($B511=Statistika!$F$63,'Help-list'!$BF510*'Help-list'!$V$6,IF($B511=Statistika!$F$64,'Help-list'!$BF510*'Help-list'!$V$7,IF($B511=Statistika!$F$65,'Help-list'!$BF510*'Help-list'!$V$8,IF($B511=Statistika!$F$66,'Help-list'!$BF510*'Help-list'!$V$9,IF($B511=Statistika!$F$67,'Help-list'!$BF510*'Help-list'!$V$10,IF($B511=Statistika!$F$68,'Help-list'!$BF510*'Help-list'!$V$11,IF($B511=Statistika!$F$69,'Help-list'!$BF510*'Help-list'!$V$12,IF($B511=Statistika!$F$70,'Help-list'!$BF510*'Help-list'!$V$13,""))))))))</f>
        <v/>
      </c>
      <c r="S511" s="564"/>
      <c r="T511" s="565" t="str">
        <f>IF($B511=Statistika!$F$63,'Help-list'!$BG510*'Help-list'!$V$6,IF($B511=Statistika!$F$64,'Help-list'!$BG510*'Help-list'!$V$7,IF($B511=Statistika!$F$65,'Help-list'!$BG510*'Help-list'!$V$8,IF($B511=Statistika!$F$66,'Help-list'!$BG510*'Help-list'!$V$9,IF($B511=Statistika!$F$67,'Help-list'!$BG510*'Help-list'!$V$10,IF($B511=Statistika!$F$68,'Help-list'!$BG510*'Help-list'!$V$11,IF($B511=Statistika!$F$69,'Help-list'!$BG510*'Help-list'!$V$12,IF($B511=Statistika!$F$70,'Help-list'!$BG510*'Help-list'!$V$13,""))))))))</f>
        <v/>
      </c>
      <c r="U511" s="564"/>
      <c r="V511" s="565" t="str">
        <f>IF($B511=Statistika!$F$63,'Help-list'!$BH510*'Help-list'!$V$6,IF($B511=Statistika!$F$64,'Help-list'!$BH510*'Help-list'!$V$7,IF($B511=Statistika!$F$65,'Help-list'!$BH510*'Help-list'!$V$8,IF($B511=Statistika!$F$66,'Help-list'!$BH510*'Help-list'!$V$9,IF($B511=Statistika!$F$67,'Help-list'!$BH510*'Help-list'!$V$10,IF($B511=Statistika!$F$68,'Help-list'!$BH510*'Help-list'!$V$11,IF($B511=Statistika!$F$69,'Help-list'!$BH510*'Help-list'!$V$12,IF($B511=Statistika!$F$70,'Help-list'!$BH510*'Help-list'!$V$13,""))))))))</f>
        <v/>
      </c>
      <c r="W511" s="566"/>
      <c r="X511" s="567"/>
      <c r="Y511" s="567"/>
      <c r="Z511" s="567"/>
      <c r="AA511" s="567"/>
      <c r="AB511" s="567"/>
      <c r="AC511" s="567"/>
      <c r="AD511" s="567"/>
      <c r="AE511" s="347"/>
      <c r="AF511" s="568"/>
    </row>
    <row r="512" spans="1:32">
      <c r="A512" s="38"/>
      <c r="B512" s="10"/>
      <c r="C512" s="555"/>
      <c r="D512" s="556"/>
      <c r="E512" s="555"/>
      <c r="F512" s="28"/>
      <c r="G512" s="557" t="str">
        <f t="shared" si="18"/>
        <v/>
      </c>
      <c r="H512" s="558"/>
      <c r="I512" s="542"/>
      <c r="J512" s="10"/>
      <c r="K512" s="559"/>
      <c r="L512" s="559"/>
      <c r="M512" s="559"/>
      <c r="N512" s="560" t="str">
        <f>IF($B512=Statistika!$F$63,'Help-list'!$BD511*'Help-list'!$V$6,IF($B512=Statistika!$F$64,'Help-list'!$BD511*'Help-list'!$V$7,IF($B512=Statistika!$F$65,'Help-list'!$BD511*'Help-list'!$V$8,IF($B512=Statistika!$F$66,'Help-list'!$BD511*'Help-list'!$V$9,IF($B512=Statistika!$F$67,'Help-list'!$BD511*'Help-list'!$V$10,IF($B512=Statistika!$F$68,'Help-list'!$BD511*'Help-list'!$V$11,IF($B512=Statistika!$F$69,'Help-list'!$BD511*'Help-list'!$V$12,IF($B512=Statistika!$F$70,'Help-list'!$BD511*'Help-list'!$V$13,""))))))))</f>
        <v/>
      </c>
      <c r="O512" s="559"/>
      <c r="P512" s="561" t="str">
        <f>IF($B512=Statistika!$F$63,'Help-list'!$BE511*'Help-list'!$V$6,IF($B512=Statistika!$F$64,'Help-list'!$BE511*'Help-list'!$V$7,IF($B512=Statistika!$F$65,'Help-list'!$BE511*'Help-list'!$V$8,IF($B512=Statistika!$F$66,'Help-list'!$BE511*'Help-list'!$V$9,IF($B512=Statistika!$F$67,'Help-list'!$BE511*'Help-list'!$V$10,IF($B512=Statistika!$F$68,'Help-list'!$BE511*'Help-list'!$V$11,IF($B512=Statistika!$F$69,'Help-list'!$BE511*'Help-list'!$V$12,IF($B512=Statistika!$F$70,'Help-list'!$BE511*'Help-list'!$V$13,""))))))))</f>
        <v/>
      </c>
      <c r="Q512" s="562" t="str">
        <f t="shared" si="17"/>
        <v/>
      </c>
      <c r="R512" s="563" t="str">
        <f>IF($B512=Statistika!$F$63,'Help-list'!$BF511*'Help-list'!$V$6,IF($B512=Statistika!$F$64,'Help-list'!$BF511*'Help-list'!$V$7,IF($B512=Statistika!$F$65,'Help-list'!$BF511*'Help-list'!$V$8,IF($B512=Statistika!$F$66,'Help-list'!$BF511*'Help-list'!$V$9,IF($B512=Statistika!$F$67,'Help-list'!$BF511*'Help-list'!$V$10,IF($B512=Statistika!$F$68,'Help-list'!$BF511*'Help-list'!$V$11,IF($B512=Statistika!$F$69,'Help-list'!$BF511*'Help-list'!$V$12,IF($B512=Statistika!$F$70,'Help-list'!$BF511*'Help-list'!$V$13,""))))))))</f>
        <v/>
      </c>
      <c r="S512" s="564"/>
      <c r="T512" s="565" t="str">
        <f>IF($B512=Statistika!$F$63,'Help-list'!$BG511*'Help-list'!$V$6,IF($B512=Statistika!$F$64,'Help-list'!$BG511*'Help-list'!$V$7,IF($B512=Statistika!$F$65,'Help-list'!$BG511*'Help-list'!$V$8,IF($B512=Statistika!$F$66,'Help-list'!$BG511*'Help-list'!$V$9,IF($B512=Statistika!$F$67,'Help-list'!$BG511*'Help-list'!$V$10,IF($B512=Statistika!$F$68,'Help-list'!$BG511*'Help-list'!$V$11,IF($B512=Statistika!$F$69,'Help-list'!$BG511*'Help-list'!$V$12,IF($B512=Statistika!$F$70,'Help-list'!$BG511*'Help-list'!$V$13,""))))))))</f>
        <v/>
      </c>
      <c r="U512" s="564"/>
      <c r="V512" s="565" t="str">
        <f>IF($B512=Statistika!$F$63,'Help-list'!$BH511*'Help-list'!$V$6,IF($B512=Statistika!$F$64,'Help-list'!$BH511*'Help-list'!$V$7,IF($B512=Statistika!$F$65,'Help-list'!$BH511*'Help-list'!$V$8,IF($B512=Statistika!$F$66,'Help-list'!$BH511*'Help-list'!$V$9,IF($B512=Statistika!$F$67,'Help-list'!$BH511*'Help-list'!$V$10,IF($B512=Statistika!$F$68,'Help-list'!$BH511*'Help-list'!$V$11,IF($B512=Statistika!$F$69,'Help-list'!$BH511*'Help-list'!$V$12,IF($B512=Statistika!$F$70,'Help-list'!$BH511*'Help-list'!$V$13,""))))))))</f>
        <v/>
      </c>
      <c r="W512" s="566"/>
      <c r="X512" s="567"/>
      <c r="Y512" s="567"/>
      <c r="Z512" s="567"/>
      <c r="AA512" s="567"/>
      <c r="AB512" s="567"/>
      <c r="AC512" s="567"/>
      <c r="AD512" s="567"/>
      <c r="AE512" s="347"/>
      <c r="AF512" s="568"/>
    </row>
    <row r="513" spans="1:32">
      <c r="A513" s="38"/>
      <c r="B513" s="10"/>
      <c r="C513" s="555"/>
      <c r="D513" s="556"/>
      <c r="E513" s="555"/>
      <c r="F513" s="28"/>
      <c r="G513" s="557" t="str">
        <f t="shared" si="18"/>
        <v/>
      </c>
      <c r="H513" s="558"/>
      <c r="I513" s="542"/>
      <c r="J513" s="10"/>
      <c r="K513" s="559"/>
      <c r="L513" s="559"/>
      <c r="M513" s="559"/>
      <c r="N513" s="560" t="str">
        <f>IF($B513=Statistika!$F$63,'Help-list'!$BD512*'Help-list'!$V$6,IF($B513=Statistika!$F$64,'Help-list'!$BD512*'Help-list'!$V$7,IF($B513=Statistika!$F$65,'Help-list'!$BD512*'Help-list'!$V$8,IF($B513=Statistika!$F$66,'Help-list'!$BD512*'Help-list'!$V$9,IF($B513=Statistika!$F$67,'Help-list'!$BD512*'Help-list'!$V$10,IF($B513=Statistika!$F$68,'Help-list'!$BD512*'Help-list'!$V$11,IF($B513=Statistika!$F$69,'Help-list'!$BD512*'Help-list'!$V$12,IF($B513=Statistika!$F$70,'Help-list'!$BD512*'Help-list'!$V$13,""))))))))</f>
        <v/>
      </c>
      <c r="O513" s="559"/>
      <c r="P513" s="561" t="str">
        <f>IF($B513=Statistika!$F$63,'Help-list'!$BE512*'Help-list'!$V$6,IF($B513=Statistika!$F$64,'Help-list'!$BE512*'Help-list'!$V$7,IF($B513=Statistika!$F$65,'Help-list'!$BE512*'Help-list'!$V$8,IF($B513=Statistika!$F$66,'Help-list'!$BE512*'Help-list'!$V$9,IF($B513=Statistika!$F$67,'Help-list'!$BE512*'Help-list'!$V$10,IF($B513=Statistika!$F$68,'Help-list'!$BE512*'Help-list'!$V$11,IF($B513=Statistika!$F$69,'Help-list'!$BE512*'Help-list'!$V$12,IF($B513=Statistika!$F$70,'Help-list'!$BE512*'Help-list'!$V$13,""))))))))</f>
        <v/>
      </c>
      <c r="Q513" s="562" t="str">
        <f t="shared" si="17"/>
        <v/>
      </c>
      <c r="R513" s="563" t="str">
        <f>IF($B513=Statistika!$F$63,'Help-list'!$BF512*'Help-list'!$V$6,IF($B513=Statistika!$F$64,'Help-list'!$BF512*'Help-list'!$V$7,IF($B513=Statistika!$F$65,'Help-list'!$BF512*'Help-list'!$V$8,IF($B513=Statistika!$F$66,'Help-list'!$BF512*'Help-list'!$V$9,IF($B513=Statistika!$F$67,'Help-list'!$BF512*'Help-list'!$V$10,IF($B513=Statistika!$F$68,'Help-list'!$BF512*'Help-list'!$V$11,IF($B513=Statistika!$F$69,'Help-list'!$BF512*'Help-list'!$V$12,IF($B513=Statistika!$F$70,'Help-list'!$BF512*'Help-list'!$V$13,""))))))))</f>
        <v/>
      </c>
      <c r="S513" s="564"/>
      <c r="T513" s="565" t="str">
        <f>IF($B513=Statistika!$F$63,'Help-list'!$BG512*'Help-list'!$V$6,IF($B513=Statistika!$F$64,'Help-list'!$BG512*'Help-list'!$V$7,IF($B513=Statistika!$F$65,'Help-list'!$BG512*'Help-list'!$V$8,IF($B513=Statistika!$F$66,'Help-list'!$BG512*'Help-list'!$V$9,IF($B513=Statistika!$F$67,'Help-list'!$BG512*'Help-list'!$V$10,IF($B513=Statistika!$F$68,'Help-list'!$BG512*'Help-list'!$V$11,IF($B513=Statistika!$F$69,'Help-list'!$BG512*'Help-list'!$V$12,IF($B513=Statistika!$F$70,'Help-list'!$BG512*'Help-list'!$V$13,""))))))))</f>
        <v/>
      </c>
      <c r="U513" s="564"/>
      <c r="V513" s="565" t="str">
        <f>IF($B513=Statistika!$F$63,'Help-list'!$BH512*'Help-list'!$V$6,IF($B513=Statistika!$F$64,'Help-list'!$BH512*'Help-list'!$V$7,IF($B513=Statistika!$F$65,'Help-list'!$BH512*'Help-list'!$V$8,IF($B513=Statistika!$F$66,'Help-list'!$BH512*'Help-list'!$V$9,IF($B513=Statistika!$F$67,'Help-list'!$BH512*'Help-list'!$V$10,IF($B513=Statistika!$F$68,'Help-list'!$BH512*'Help-list'!$V$11,IF($B513=Statistika!$F$69,'Help-list'!$BH512*'Help-list'!$V$12,IF($B513=Statistika!$F$70,'Help-list'!$BH512*'Help-list'!$V$13,""))))))))</f>
        <v/>
      </c>
      <c r="W513" s="566"/>
      <c r="X513" s="567"/>
      <c r="Y513" s="567"/>
      <c r="Z513" s="567"/>
      <c r="AA513" s="567"/>
      <c r="AB513" s="567"/>
      <c r="AC513" s="567"/>
      <c r="AD513" s="567"/>
      <c r="AE513" s="347"/>
      <c r="AF513" s="568"/>
    </row>
    <row r="514" spans="1:32">
      <c r="A514" s="38"/>
      <c r="B514" s="10"/>
      <c r="C514" s="555"/>
      <c r="D514" s="556"/>
      <c r="E514" s="555"/>
      <c r="F514" s="28"/>
      <c r="G514" s="557" t="str">
        <f t="shared" si="18"/>
        <v/>
      </c>
      <c r="H514" s="558"/>
      <c r="I514" s="542"/>
      <c r="J514" s="10"/>
      <c r="K514" s="559"/>
      <c r="L514" s="559"/>
      <c r="M514" s="559"/>
      <c r="N514" s="560" t="str">
        <f>IF($B514=Statistika!$F$63,'Help-list'!$BD513*'Help-list'!$V$6,IF($B514=Statistika!$F$64,'Help-list'!$BD513*'Help-list'!$V$7,IF($B514=Statistika!$F$65,'Help-list'!$BD513*'Help-list'!$V$8,IF($B514=Statistika!$F$66,'Help-list'!$BD513*'Help-list'!$V$9,IF($B514=Statistika!$F$67,'Help-list'!$BD513*'Help-list'!$V$10,IF($B514=Statistika!$F$68,'Help-list'!$BD513*'Help-list'!$V$11,IF($B514=Statistika!$F$69,'Help-list'!$BD513*'Help-list'!$V$12,IF($B514=Statistika!$F$70,'Help-list'!$BD513*'Help-list'!$V$13,""))))))))</f>
        <v/>
      </c>
      <c r="O514" s="559"/>
      <c r="P514" s="561" t="str">
        <f>IF($B514=Statistika!$F$63,'Help-list'!$BE513*'Help-list'!$V$6,IF($B514=Statistika!$F$64,'Help-list'!$BE513*'Help-list'!$V$7,IF($B514=Statistika!$F$65,'Help-list'!$BE513*'Help-list'!$V$8,IF($B514=Statistika!$F$66,'Help-list'!$BE513*'Help-list'!$V$9,IF($B514=Statistika!$F$67,'Help-list'!$BE513*'Help-list'!$V$10,IF($B514=Statistika!$F$68,'Help-list'!$BE513*'Help-list'!$V$11,IF($B514=Statistika!$F$69,'Help-list'!$BE513*'Help-list'!$V$12,IF($B514=Statistika!$F$70,'Help-list'!$BE513*'Help-list'!$V$13,""))))))))</f>
        <v/>
      </c>
      <c r="Q514" s="562" t="str">
        <f t="shared" si="17"/>
        <v/>
      </c>
      <c r="R514" s="563" t="str">
        <f>IF($B514=Statistika!$F$63,'Help-list'!$BF513*'Help-list'!$V$6,IF($B514=Statistika!$F$64,'Help-list'!$BF513*'Help-list'!$V$7,IF($B514=Statistika!$F$65,'Help-list'!$BF513*'Help-list'!$V$8,IF($B514=Statistika!$F$66,'Help-list'!$BF513*'Help-list'!$V$9,IF($B514=Statistika!$F$67,'Help-list'!$BF513*'Help-list'!$V$10,IF($B514=Statistika!$F$68,'Help-list'!$BF513*'Help-list'!$V$11,IF($B514=Statistika!$F$69,'Help-list'!$BF513*'Help-list'!$V$12,IF($B514=Statistika!$F$70,'Help-list'!$BF513*'Help-list'!$V$13,""))))))))</f>
        <v/>
      </c>
      <c r="S514" s="564"/>
      <c r="T514" s="565" t="str">
        <f>IF($B514=Statistika!$F$63,'Help-list'!$BG513*'Help-list'!$V$6,IF($B514=Statistika!$F$64,'Help-list'!$BG513*'Help-list'!$V$7,IF($B514=Statistika!$F$65,'Help-list'!$BG513*'Help-list'!$V$8,IF($B514=Statistika!$F$66,'Help-list'!$BG513*'Help-list'!$V$9,IF($B514=Statistika!$F$67,'Help-list'!$BG513*'Help-list'!$V$10,IF($B514=Statistika!$F$68,'Help-list'!$BG513*'Help-list'!$V$11,IF($B514=Statistika!$F$69,'Help-list'!$BG513*'Help-list'!$V$12,IF($B514=Statistika!$F$70,'Help-list'!$BG513*'Help-list'!$V$13,""))))))))</f>
        <v/>
      </c>
      <c r="U514" s="564"/>
      <c r="V514" s="565" t="str">
        <f>IF($B514=Statistika!$F$63,'Help-list'!$BH513*'Help-list'!$V$6,IF($B514=Statistika!$F$64,'Help-list'!$BH513*'Help-list'!$V$7,IF($B514=Statistika!$F$65,'Help-list'!$BH513*'Help-list'!$V$8,IF($B514=Statistika!$F$66,'Help-list'!$BH513*'Help-list'!$V$9,IF($B514=Statistika!$F$67,'Help-list'!$BH513*'Help-list'!$V$10,IF($B514=Statistika!$F$68,'Help-list'!$BH513*'Help-list'!$V$11,IF($B514=Statistika!$F$69,'Help-list'!$BH513*'Help-list'!$V$12,IF($B514=Statistika!$F$70,'Help-list'!$BH513*'Help-list'!$V$13,""))))))))</f>
        <v/>
      </c>
      <c r="W514" s="566"/>
      <c r="X514" s="567"/>
      <c r="Y514" s="567"/>
      <c r="Z514" s="567"/>
      <c r="AA514" s="567"/>
      <c r="AB514" s="567"/>
      <c r="AC514" s="567"/>
      <c r="AD514" s="567"/>
      <c r="AE514" s="347"/>
      <c r="AF514" s="568"/>
    </row>
    <row r="515" spans="1:32">
      <c r="A515" s="38"/>
      <c r="B515" s="10"/>
      <c r="C515" s="555"/>
      <c r="D515" s="556"/>
      <c r="E515" s="555"/>
      <c r="F515" s="28"/>
      <c r="G515" s="557" t="str">
        <f t="shared" si="18"/>
        <v/>
      </c>
      <c r="H515" s="558"/>
      <c r="I515" s="542"/>
      <c r="J515" s="10"/>
      <c r="K515" s="559"/>
      <c r="L515" s="559"/>
      <c r="M515" s="559"/>
      <c r="N515" s="560" t="str">
        <f>IF($B515=Statistika!$F$63,'Help-list'!$BD514*'Help-list'!$V$6,IF($B515=Statistika!$F$64,'Help-list'!$BD514*'Help-list'!$V$7,IF($B515=Statistika!$F$65,'Help-list'!$BD514*'Help-list'!$V$8,IF($B515=Statistika!$F$66,'Help-list'!$BD514*'Help-list'!$V$9,IF($B515=Statistika!$F$67,'Help-list'!$BD514*'Help-list'!$V$10,IF($B515=Statistika!$F$68,'Help-list'!$BD514*'Help-list'!$V$11,IF($B515=Statistika!$F$69,'Help-list'!$BD514*'Help-list'!$V$12,IF($B515=Statistika!$F$70,'Help-list'!$BD514*'Help-list'!$V$13,""))))))))</f>
        <v/>
      </c>
      <c r="O515" s="559"/>
      <c r="P515" s="561" t="str">
        <f>IF($B515=Statistika!$F$63,'Help-list'!$BE514*'Help-list'!$V$6,IF($B515=Statistika!$F$64,'Help-list'!$BE514*'Help-list'!$V$7,IF($B515=Statistika!$F$65,'Help-list'!$BE514*'Help-list'!$V$8,IF($B515=Statistika!$F$66,'Help-list'!$BE514*'Help-list'!$V$9,IF($B515=Statistika!$F$67,'Help-list'!$BE514*'Help-list'!$V$10,IF($B515=Statistika!$F$68,'Help-list'!$BE514*'Help-list'!$V$11,IF($B515=Statistika!$F$69,'Help-list'!$BE514*'Help-list'!$V$12,IF($B515=Statistika!$F$70,'Help-list'!$BE514*'Help-list'!$V$13,""))))))))</f>
        <v/>
      </c>
      <c r="Q515" s="562" t="str">
        <f t="shared" si="17"/>
        <v/>
      </c>
      <c r="R515" s="563" t="str">
        <f>IF($B515=Statistika!$F$63,'Help-list'!$BF514*'Help-list'!$V$6,IF($B515=Statistika!$F$64,'Help-list'!$BF514*'Help-list'!$V$7,IF($B515=Statistika!$F$65,'Help-list'!$BF514*'Help-list'!$V$8,IF($B515=Statistika!$F$66,'Help-list'!$BF514*'Help-list'!$V$9,IF($B515=Statistika!$F$67,'Help-list'!$BF514*'Help-list'!$V$10,IF($B515=Statistika!$F$68,'Help-list'!$BF514*'Help-list'!$V$11,IF($B515=Statistika!$F$69,'Help-list'!$BF514*'Help-list'!$V$12,IF($B515=Statistika!$F$70,'Help-list'!$BF514*'Help-list'!$V$13,""))))))))</f>
        <v/>
      </c>
      <c r="S515" s="564"/>
      <c r="T515" s="565" t="str">
        <f>IF($B515=Statistika!$F$63,'Help-list'!$BG514*'Help-list'!$V$6,IF($B515=Statistika!$F$64,'Help-list'!$BG514*'Help-list'!$V$7,IF($B515=Statistika!$F$65,'Help-list'!$BG514*'Help-list'!$V$8,IF($B515=Statistika!$F$66,'Help-list'!$BG514*'Help-list'!$V$9,IF($B515=Statistika!$F$67,'Help-list'!$BG514*'Help-list'!$V$10,IF($B515=Statistika!$F$68,'Help-list'!$BG514*'Help-list'!$V$11,IF($B515=Statistika!$F$69,'Help-list'!$BG514*'Help-list'!$V$12,IF($B515=Statistika!$F$70,'Help-list'!$BG514*'Help-list'!$V$13,""))))))))</f>
        <v/>
      </c>
      <c r="U515" s="564"/>
      <c r="V515" s="565" t="str">
        <f>IF($B515=Statistika!$F$63,'Help-list'!$BH514*'Help-list'!$V$6,IF($B515=Statistika!$F$64,'Help-list'!$BH514*'Help-list'!$V$7,IF($B515=Statistika!$F$65,'Help-list'!$BH514*'Help-list'!$V$8,IF($B515=Statistika!$F$66,'Help-list'!$BH514*'Help-list'!$V$9,IF($B515=Statistika!$F$67,'Help-list'!$BH514*'Help-list'!$V$10,IF($B515=Statistika!$F$68,'Help-list'!$BH514*'Help-list'!$V$11,IF($B515=Statistika!$F$69,'Help-list'!$BH514*'Help-list'!$V$12,IF($B515=Statistika!$F$70,'Help-list'!$BH514*'Help-list'!$V$13,""))))))))</f>
        <v/>
      </c>
      <c r="W515" s="566"/>
      <c r="X515" s="567"/>
      <c r="Y515" s="567"/>
      <c r="Z515" s="567"/>
      <c r="AA515" s="567"/>
      <c r="AB515" s="567"/>
      <c r="AC515" s="567"/>
      <c r="AD515" s="567"/>
      <c r="AE515" s="347"/>
      <c r="AF515" s="568"/>
    </row>
    <row r="516" spans="1:32">
      <c r="A516" s="38"/>
      <c r="B516" s="10"/>
      <c r="C516" s="555"/>
      <c r="D516" s="556"/>
      <c r="E516" s="555"/>
      <c r="F516" s="28"/>
      <c r="G516" s="557" t="str">
        <f t="shared" si="18"/>
        <v/>
      </c>
      <c r="H516" s="558"/>
      <c r="I516" s="542"/>
      <c r="J516" s="10"/>
      <c r="K516" s="559"/>
      <c r="L516" s="559"/>
      <c r="M516" s="559"/>
      <c r="N516" s="560" t="str">
        <f>IF($B516=Statistika!$F$63,'Help-list'!$BD515*'Help-list'!$V$6,IF($B516=Statistika!$F$64,'Help-list'!$BD515*'Help-list'!$V$7,IF($B516=Statistika!$F$65,'Help-list'!$BD515*'Help-list'!$V$8,IF($B516=Statistika!$F$66,'Help-list'!$BD515*'Help-list'!$V$9,IF($B516=Statistika!$F$67,'Help-list'!$BD515*'Help-list'!$V$10,IF($B516=Statistika!$F$68,'Help-list'!$BD515*'Help-list'!$V$11,IF($B516=Statistika!$F$69,'Help-list'!$BD515*'Help-list'!$V$12,IF($B516=Statistika!$F$70,'Help-list'!$BD515*'Help-list'!$V$13,""))))))))</f>
        <v/>
      </c>
      <c r="O516" s="559"/>
      <c r="P516" s="561" t="str">
        <f>IF($B516=Statistika!$F$63,'Help-list'!$BE515*'Help-list'!$V$6,IF($B516=Statistika!$F$64,'Help-list'!$BE515*'Help-list'!$V$7,IF($B516=Statistika!$F$65,'Help-list'!$BE515*'Help-list'!$V$8,IF($B516=Statistika!$F$66,'Help-list'!$BE515*'Help-list'!$V$9,IF($B516=Statistika!$F$67,'Help-list'!$BE515*'Help-list'!$V$10,IF($B516=Statistika!$F$68,'Help-list'!$BE515*'Help-list'!$V$11,IF($B516=Statistika!$F$69,'Help-list'!$BE515*'Help-list'!$V$12,IF($B516=Statistika!$F$70,'Help-list'!$BE515*'Help-list'!$V$13,""))))))))</f>
        <v/>
      </c>
      <c r="Q516" s="562" t="str">
        <f t="shared" si="17"/>
        <v/>
      </c>
      <c r="R516" s="563" t="str">
        <f>IF($B516=Statistika!$F$63,'Help-list'!$BF515*'Help-list'!$V$6,IF($B516=Statistika!$F$64,'Help-list'!$BF515*'Help-list'!$V$7,IF($B516=Statistika!$F$65,'Help-list'!$BF515*'Help-list'!$V$8,IF($B516=Statistika!$F$66,'Help-list'!$BF515*'Help-list'!$V$9,IF($B516=Statistika!$F$67,'Help-list'!$BF515*'Help-list'!$V$10,IF($B516=Statistika!$F$68,'Help-list'!$BF515*'Help-list'!$V$11,IF($B516=Statistika!$F$69,'Help-list'!$BF515*'Help-list'!$V$12,IF($B516=Statistika!$F$70,'Help-list'!$BF515*'Help-list'!$V$13,""))))))))</f>
        <v/>
      </c>
      <c r="S516" s="564"/>
      <c r="T516" s="565" t="str">
        <f>IF($B516=Statistika!$F$63,'Help-list'!$BG515*'Help-list'!$V$6,IF($B516=Statistika!$F$64,'Help-list'!$BG515*'Help-list'!$V$7,IF($B516=Statistika!$F$65,'Help-list'!$BG515*'Help-list'!$V$8,IF($B516=Statistika!$F$66,'Help-list'!$BG515*'Help-list'!$V$9,IF($B516=Statistika!$F$67,'Help-list'!$BG515*'Help-list'!$V$10,IF($B516=Statistika!$F$68,'Help-list'!$BG515*'Help-list'!$V$11,IF($B516=Statistika!$F$69,'Help-list'!$BG515*'Help-list'!$V$12,IF($B516=Statistika!$F$70,'Help-list'!$BG515*'Help-list'!$V$13,""))))))))</f>
        <v/>
      </c>
      <c r="U516" s="564"/>
      <c r="V516" s="565" t="str">
        <f>IF($B516=Statistika!$F$63,'Help-list'!$BH515*'Help-list'!$V$6,IF($B516=Statistika!$F$64,'Help-list'!$BH515*'Help-list'!$V$7,IF($B516=Statistika!$F$65,'Help-list'!$BH515*'Help-list'!$V$8,IF($B516=Statistika!$F$66,'Help-list'!$BH515*'Help-list'!$V$9,IF($B516=Statistika!$F$67,'Help-list'!$BH515*'Help-list'!$V$10,IF($B516=Statistika!$F$68,'Help-list'!$BH515*'Help-list'!$V$11,IF($B516=Statistika!$F$69,'Help-list'!$BH515*'Help-list'!$V$12,IF($B516=Statistika!$F$70,'Help-list'!$BH515*'Help-list'!$V$13,""))))))))</f>
        <v/>
      </c>
      <c r="W516" s="566"/>
      <c r="X516" s="567"/>
      <c r="Y516" s="567"/>
      <c r="Z516" s="567"/>
      <c r="AA516" s="567"/>
      <c r="AB516" s="567"/>
      <c r="AC516" s="567"/>
      <c r="AD516" s="567"/>
      <c r="AE516" s="347"/>
      <c r="AF516" s="568"/>
    </row>
    <row r="517" spans="1:32">
      <c r="A517" s="38"/>
      <c r="B517" s="10"/>
      <c r="C517" s="555"/>
      <c r="D517" s="556"/>
      <c r="E517" s="555"/>
      <c r="F517" s="28"/>
      <c r="G517" s="557" t="str">
        <f t="shared" si="18"/>
        <v/>
      </c>
      <c r="H517" s="558"/>
      <c r="I517" s="542"/>
      <c r="J517" s="10"/>
      <c r="K517" s="559"/>
      <c r="L517" s="559"/>
      <c r="M517" s="559"/>
      <c r="N517" s="560" t="str">
        <f>IF($B517=Statistika!$F$63,'Help-list'!$BD516*'Help-list'!$V$6,IF($B517=Statistika!$F$64,'Help-list'!$BD516*'Help-list'!$V$7,IF($B517=Statistika!$F$65,'Help-list'!$BD516*'Help-list'!$V$8,IF($B517=Statistika!$F$66,'Help-list'!$BD516*'Help-list'!$V$9,IF($B517=Statistika!$F$67,'Help-list'!$BD516*'Help-list'!$V$10,IF($B517=Statistika!$F$68,'Help-list'!$BD516*'Help-list'!$V$11,IF($B517=Statistika!$F$69,'Help-list'!$BD516*'Help-list'!$V$12,IF($B517=Statistika!$F$70,'Help-list'!$BD516*'Help-list'!$V$13,""))))))))</f>
        <v/>
      </c>
      <c r="O517" s="559"/>
      <c r="P517" s="561" t="str">
        <f>IF($B517=Statistika!$F$63,'Help-list'!$BE516*'Help-list'!$V$6,IF($B517=Statistika!$F$64,'Help-list'!$BE516*'Help-list'!$V$7,IF($B517=Statistika!$F$65,'Help-list'!$BE516*'Help-list'!$V$8,IF($B517=Statistika!$F$66,'Help-list'!$BE516*'Help-list'!$V$9,IF($B517=Statistika!$F$67,'Help-list'!$BE516*'Help-list'!$V$10,IF($B517=Statistika!$F$68,'Help-list'!$BE516*'Help-list'!$V$11,IF($B517=Statistika!$F$69,'Help-list'!$BE516*'Help-list'!$V$12,IF($B517=Statistika!$F$70,'Help-list'!$BE516*'Help-list'!$V$13,""))))))))</f>
        <v/>
      </c>
      <c r="Q517" s="562" t="str">
        <f t="shared" si="17"/>
        <v/>
      </c>
      <c r="R517" s="563" t="str">
        <f>IF($B517=Statistika!$F$63,'Help-list'!$BF516*'Help-list'!$V$6,IF($B517=Statistika!$F$64,'Help-list'!$BF516*'Help-list'!$V$7,IF($B517=Statistika!$F$65,'Help-list'!$BF516*'Help-list'!$V$8,IF($B517=Statistika!$F$66,'Help-list'!$BF516*'Help-list'!$V$9,IF($B517=Statistika!$F$67,'Help-list'!$BF516*'Help-list'!$V$10,IF($B517=Statistika!$F$68,'Help-list'!$BF516*'Help-list'!$V$11,IF($B517=Statistika!$F$69,'Help-list'!$BF516*'Help-list'!$V$12,IF($B517=Statistika!$F$70,'Help-list'!$BF516*'Help-list'!$V$13,""))))))))</f>
        <v/>
      </c>
      <c r="S517" s="564"/>
      <c r="T517" s="565" t="str">
        <f>IF($B517=Statistika!$F$63,'Help-list'!$BG516*'Help-list'!$V$6,IF($B517=Statistika!$F$64,'Help-list'!$BG516*'Help-list'!$V$7,IF($B517=Statistika!$F$65,'Help-list'!$BG516*'Help-list'!$V$8,IF($B517=Statistika!$F$66,'Help-list'!$BG516*'Help-list'!$V$9,IF($B517=Statistika!$F$67,'Help-list'!$BG516*'Help-list'!$V$10,IF($B517=Statistika!$F$68,'Help-list'!$BG516*'Help-list'!$V$11,IF($B517=Statistika!$F$69,'Help-list'!$BG516*'Help-list'!$V$12,IF($B517=Statistika!$F$70,'Help-list'!$BG516*'Help-list'!$V$13,""))))))))</f>
        <v/>
      </c>
      <c r="U517" s="564"/>
      <c r="V517" s="565" t="str">
        <f>IF($B517=Statistika!$F$63,'Help-list'!$BH516*'Help-list'!$V$6,IF($B517=Statistika!$F$64,'Help-list'!$BH516*'Help-list'!$V$7,IF($B517=Statistika!$F$65,'Help-list'!$BH516*'Help-list'!$V$8,IF($B517=Statistika!$F$66,'Help-list'!$BH516*'Help-list'!$V$9,IF($B517=Statistika!$F$67,'Help-list'!$BH516*'Help-list'!$V$10,IF($B517=Statistika!$F$68,'Help-list'!$BH516*'Help-list'!$V$11,IF($B517=Statistika!$F$69,'Help-list'!$BH516*'Help-list'!$V$12,IF($B517=Statistika!$F$70,'Help-list'!$BH516*'Help-list'!$V$13,""))))))))</f>
        <v/>
      </c>
      <c r="W517" s="566"/>
      <c r="X517" s="567"/>
      <c r="Y517" s="567"/>
      <c r="Z517" s="567"/>
      <c r="AA517" s="567"/>
      <c r="AB517" s="567"/>
      <c r="AC517" s="567"/>
      <c r="AD517" s="567"/>
      <c r="AE517" s="347"/>
      <c r="AF517" s="568"/>
    </row>
    <row r="518" spans="1:32">
      <c r="A518" s="38"/>
      <c r="B518" s="10"/>
      <c r="C518" s="555"/>
      <c r="D518" s="556"/>
      <c r="E518" s="555"/>
      <c r="F518" s="28"/>
      <c r="G518" s="557" t="str">
        <f t="shared" si="18"/>
        <v/>
      </c>
      <c r="H518" s="558"/>
      <c r="I518" s="542"/>
      <c r="J518" s="10"/>
      <c r="K518" s="559"/>
      <c r="L518" s="559"/>
      <c r="M518" s="559"/>
      <c r="N518" s="560" t="str">
        <f>IF($B518=Statistika!$F$63,'Help-list'!$BD517*'Help-list'!$V$6,IF($B518=Statistika!$F$64,'Help-list'!$BD517*'Help-list'!$V$7,IF($B518=Statistika!$F$65,'Help-list'!$BD517*'Help-list'!$V$8,IF($B518=Statistika!$F$66,'Help-list'!$BD517*'Help-list'!$V$9,IF($B518=Statistika!$F$67,'Help-list'!$BD517*'Help-list'!$V$10,IF($B518=Statistika!$F$68,'Help-list'!$BD517*'Help-list'!$V$11,IF($B518=Statistika!$F$69,'Help-list'!$BD517*'Help-list'!$V$12,IF($B518=Statistika!$F$70,'Help-list'!$BD517*'Help-list'!$V$13,""))))))))</f>
        <v/>
      </c>
      <c r="O518" s="559"/>
      <c r="P518" s="561" t="str">
        <f>IF($B518=Statistika!$F$63,'Help-list'!$BE517*'Help-list'!$V$6,IF($B518=Statistika!$F$64,'Help-list'!$BE517*'Help-list'!$V$7,IF($B518=Statistika!$F$65,'Help-list'!$BE517*'Help-list'!$V$8,IF($B518=Statistika!$F$66,'Help-list'!$BE517*'Help-list'!$V$9,IF($B518=Statistika!$F$67,'Help-list'!$BE517*'Help-list'!$V$10,IF($B518=Statistika!$F$68,'Help-list'!$BE517*'Help-list'!$V$11,IF($B518=Statistika!$F$69,'Help-list'!$BE517*'Help-list'!$V$12,IF($B518=Statistika!$F$70,'Help-list'!$BE517*'Help-list'!$V$13,""))))))))</f>
        <v/>
      </c>
      <c r="Q518" s="562" t="str">
        <f t="shared" ref="Q518:Q581" si="19">IF(IFERROR(P518/N518,0),P518/N518,"")</f>
        <v/>
      </c>
      <c r="R518" s="563" t="str">
        <f>IF($B518=Statistika!$F$63,'Help-list'!$BF517*'Help-list'!$V$6,IF($B518=Statistika!$F$64,'Help-list'!$BF517*'Help-list'!$V$7,IF($B518=Statistika!$F$65,'Help-list'!$BF517*'Help-list'!$V$8,IF($B518=Statistika!$F$66,'Help-list'!$BF517*'Help-list'!$V$9,IF($B518=Statistika!$F$67,'Help-list'!$BF517*'Help-list'!$V$10,IF($B518=Statistika!$F$68,'Help-list'!$BF517*'Help-list'!$V$11,IF($B518=Statistika!$F$69,'Help-list'!$BF517*'Help-list'!$V$12,IF($B518=Statistika!$F$70,'Help-list'!$BF517*'Help-list'!$V$13,""))))))))</f>
        <v/>
      </c>
      <c r="S518" s="564"/>
      <c r="T518" s="565" t="str">
        <f>IF($B518=Statistika!$F$63,'Help-list'!$BG517*'Help-list'!$V$6,IF($B518=Statistika!$F$64,'Help-list'!$BG517*'Help-list'!$V$7,IF($B518=Statistika!$F$65,'Help-list'!$BG517*'Help-list'!$V$8,IF($B518=Statistika!$F$66,'Help-list'!$BG517*'Help-list'!$V$9,IF($B518=Statistika!$F$67,'Help-list'!$BG517*'Help-list'!$V$10,IF($B518=Statistika!$F$68,'Help-list'!$BG517*'Help-list'!$V$11,IF($B518=Statistika!$F$69,'Help-list'!$BG517*'Help-list'!$V$12,IF($B518=Statistika!$F$70,'Help-list'!$BG517*'Help-list'!$V$13,""))))))))</f>
        <v/>
      </c>
      <c r="U518" s="564"/>
      <c r="V518" s="565" t="str">
        <f>IF($B518=Statistika!$F$63,'Help-list'!$BH517*'Help-list'!$V$6,IF($B518=Statistika!$F$64,'Help-list'!$BH517*'Help-list'!$V$7,IF($B518=Statistika!$F$65,'Help-list'!$BH517*'Help-list'!$V$8,IF($B518=Statistika!$F$66,'Help-list'!$BH517*'Help-list'!$V$9,IF($B518=Statistika!$F$67,'Help-list'!$BH517*'Help-list'!$V$10,IF($B518=Statistika!$F$68,'Help-list'!$BH517*'Help-list'!$V$11,IF($B518=Statistika!$F$69,'Help-list'!$BH517*'Help-list'!$V$12,IF($B518=Statistika!$F$70,'Help-list'!$BH517*'Help-list'!$V$13,""))))))))</f>
        <v/>
      </c>
      <c r="W518" s="566"/>
      <c r="X518" s="567"/>
      <c r="Y518" s="567"/>
      <c r="Z518" s="567"/>
      <c r="AA518" s="567"/>
      <c r="AB518" s="567"/>
      <c r="AC518" s="567"/>
      <c r="AD518" s="567"/>
      <c r="AE518" s="347"/>
      <c r="AF518" s="568"/>
    </row>
    <row r="519" spans="1:32">
      <c r="A519" s="38"/>
      <c r="B519" s="10"/>
      <c r="C519" s="555"/>
      <c r="D519" s="556"/>
      <c r="E519" s="555"/>
      <c r="F519" s="28"/>
      <c r="G519" s="557" t="str">
        <f t="shared" si="18"/>
        <v/>
      </c>
      <c r="H519" s="558"/>
      <c r="I519" s="542"/>
      <c r="J519" s="10"/>
      <c r="K519" s="559"/>
      <c r="L519" s="559"/>
      <c r="M519" s="559"/>
      <c r="N519" s="560" t="str">
        <f>IF($B519=Statistika!$F$63,'Help-list'!$BD518*'Help-list'!$V$6,IF($B519=Statistika!$F$64,'Help-list'!$BD518*'Help-list'!$V$7,IF($B519=Statistika!$F$65,'Help-list'!$BD518*'Help-list'!$V$8,IF($B519=Statistika!$F$66,'Help-list'!$BD518*'Help-list'!$V$9,IF($B519=Statistika!$F$67,'Help-list'!$BD518*'Help-list'!$V$10,IF($B519=Statistika!$F$68,'Help-list'!$BD518*'Help-list'!$V$11,IF($B519=Statistika!$F$69,'Help-list'!$BD518*'Help-list'!$V$12,IF($B519=Statistika!$F$70,'Help-list'!$BD518*'Help-list'!$V$13,""))))))))</f>
        <v/>
      </c>
      <c r="O519" s="559"/>
      <c r="P519" s="561" t="str">
        <f>IF($B519=Statistika!$F$63,'Help-list'!$BE518*'Help-list'!$V$6,IF($B519=Statistika!$F$64,'Help-list'!$BE518*'Help-list'!$V$7,IF($B519=Statistika!$F$65,'Help-list'!$BE518*'Help-list'!$V$8,IF($B519=Statistika!$F$66,'Help-list'!$BE518*'Help-list'!$V$9,IF($B519=Statistika!$F$67,'Help-list'!$BE518*'Help-list'!$V$10,IF($B519=Statistika!$F$68,'Help-list'!$BE518*'Help-list'!$V$11,IF($B519=Statistika!$F$69,'Help-list'!$BE518*'Help-list'!$V$12,IF($B519=Statistika!$F$70,'Help-list'!$BE518*'Help-list'!$V$13,""))))))))</f>
        <v/>
      </c>
      <c r="Q519" s="562" t="str">
        <f t="shared" si="19"/>
        <v/>
      </c>
      <c r="R519" s="563" t="str">
        <f>IF($B519=Statistika!$F$63,'Help-list'!$BF518*'Help-list'!$V$6,IF($B519=Statistika!$F$64,'Help-list'!$BF518*'Help-list'!$V$7,IF($B519=Statistika!$F$65,'Help-list'!$BF518*'Help-list'!$V$8,IF($B519=Statistika!$F$66,'Help-list'!$BF518*'Help-list'!$V$9,IF($B519=Statistika!$F$67,'Help-list'!$BF518*'Help-list'!$V$10,IF($B519=Statistika!$F$68,'Help-list'!$BF518*'Help-list'!$V$11,IF($B519=Statistika!$F$69,'Help-list'!$BF518*'Help-list'!$V$12,IF($B519=Statistika!$F$70,'Help-list'!$BF518*'Help-list'!$V$13,""))))))))</f>
        <v/>
      </c>
      <c r="S519" s="564"/>
      <c r="T519" s="565" t="str">
        <f>IF($B519=Statistika!$F$63,'Help-list'!$BG518*'Help-list'!$V$6,IF($B519=Statistika!$F$64,'Help-list'!$BG518*'Help-list'!$V$7,IF($B519=Statistika!$F$65,'Help-list'!$BG518*'Help-list'!$V$8,IF($B519=Statistika!$F$66,'Help-list'!$BG518*'Help-list'!$V$9,IF($B519=Statistika!$F$67,'Help-list'!$BG518*'Help-list'!$V$10,IF($B519=Statistika!$F$68,'Help-list'!$BG518*'Help-list'!$V$11,IF($B519=Statistika!$F$69,'Help-list'!$BG518*'Help-list'!$V$12,IF($B519=Statistika!$F$70,'Help-list'!$BG518*'Help-list'!$V$13,""))))))))</f>
        <v/>
      </c>
      <c r="U519" s="564"/>
      <c r="V519" s="565" t="str">
        <f>IF($B519=Statistika!$F$63,'Help-list'!$BH518*'Help-list'!$V$6,IF($B519=Statistika!$F$64,'Help-list'!$BH518*'Help-list'!$V$7,IF($B519=Statistika!$F$65,'Help-list'!$BH518*'Help-list'!$V$8,IF($B519=Statistika!$F$66,'Help-list'!$BH518*'Help-list'!$V$9,IF($B519=Statistika!$F$67,'Help-list'!$BH518*'Help-list'!$V$10,IF($B519=Statistika!$F$68,'Help-list'!$BH518*'Help-list'!$V$11,IF($B519=Statistika!$F$69,'Help-list'!$BH518*'Help-list'!$V$12,IF($B519=Statistika!$F$70,'Help-list'!$BH518*'Help-list'!$V$13,""))))))))</f>
        <v/>
      </c>
      <c r="W519" s="566"/>
      <c r="X519" s="567"/>
      <c r="Y519" s="567"/>
      <c r="Z519" s="567"/>
      <c r="AA519" s="567"/>
      <c r="AB519" s="567"/>
      <c r="AC519" s="567"/>
      <c r="AD519" s="567"/>
      <c r="AE519" s="347"/>
      <c r="AF519" s="568"/>
    </row>
    <row r="520" spans="1:32">
      <c r="A520" s="38"/>
      <c r="B520" s="10"/>
      <c r="C520" s="555"/>
      <c r="D520" s="556"/>
      <c r="E520" s="555"/>
      <c r="F520" s="28"/>
      <c r="G520" s="557" t="str">
        <f t="shared" si="18"/>
        <v/>
      </c>
      <c r="H520" s="558"/>
      <c r="I520" s="542"/>
      <c r="J520" s="10"/>
      <c r="K520" s="559"/>
      <c r="L520" s="559"/>
      <c r="M520" s="559"/>
      <c r="N520" s="560" t="str">
        <f>IF($B520=Statistika!$F$63,'Help-list'!$BD519*'Help-list'!$V$6,IF($B520=Statistika!$F$64,'Help-list'!$BD519*'Help-list'!$V$7,IF($B520=Statistika!$F$65,'Help-list'!$BD519*'Help-list'!$V$8,IF($B520=Statistika!$F$66,'Help-list'!$BD519*'Help-list'!$V$9,IF($B520=Statistika!$F$67,'Help-list'!$BD519*'Help-list'!$V$10,IF($B520=Statistika!$F$68,'Help-list'!$BD519*'Help-list'!$V$11,IF($B520=Statistika!$F$69,'Help-list'!$BD519*'Help-list'!$V$12,IF($B520=Statistika!$F$70,'Help-list'!$BD519*'Help-list'!$V$13,""))))))))</f>
        <v/>
      </c>
      <c r="O520" s="559"/>
      <c r="P520" s="561" t="str">
        <f>IF($B520=Statistika!$F$63,'Help-list'!$BE519*'Help-list'!$V$6,IF($B520=Statistika!$F$64,'Help-list'!$BE519*'Help-list'!$V$7,IF($B520=Statistika!$F$65,'Help-list'!$BE519*'Help-list'!$V$8,IF($B520=Statistika!$F$66,'Help-list'!$BE519*'Help-list'!$V$9,IF($B520=Statistika!$F$67,'Help-list'!$BE519*'Help-list'!$V$10,IF($B520=Statistika!$F$68,'Help-list'!$BE519*'Help-list'!$V$11,IF($B520=Statistika!$F$69,'Help-list'!$BE519*'Help-list'!$V$12,IF($B520=Statistika!$F$70,'Help-list'!$BE519*'Help-list'!$V$13,""))))))))</f>
        <v/>
      </c>
      <c r="Q520" s="562" t="str">
        <f t="shared" si="19"/>
        <v/>
      </c>
      <c r="R520" s="563" t="str">
        <f>IF($B520=Statistika!$F$63,'Help-list'!$BF519*'Help-list'!$V$6,IF($B520=Statistika!$F$64,'Help-list'!$BF519*'Help-list'!$V$7,IF($B520=Statistika!$F$65,'Help-list'!$BF519*'Help-list'!$V$8,IF($B520=Statistika!$F$66,'Help-list'!$BF519*'Help-list'!$V$9,IF($B520=Statistika!$F$67,'Help-list'!$BF519*'Help-list'!$V$10,IF($B520=Statistika!$F$68,'Help-list'!$BF519*'Help-list'!$V$11,IF($B520=Statistika!$F$69,'Help-list'!$BF519*'Help-list'!$V$12,IF($B520=Statistika!$F$70,'Help-list'!$BF519*'Help-list'!$V$13,""))))))))</f>
        <v/>
      </c>
      <c r="S520" s="564"/>
      <c r="T520" s="565" t="str">
        <f>IF($B520=Statistika!$F$63,'Help-list'!$BG519*'Help-list'!$V$6,IF($B520=Statistika!$F$64,'Help-list'!$BG519*'Help-list'!$V$7,IF($B520=Statistika!$F$65,'Help-list'!$BG519*'Help-list'!$V$8,IF($B520=Statistika!$F$66,'Help-list'!$BG519*'Help-list'!$V$9,IF($B520=Statistika!$F$67,'Help-list'!$BG519*'Help-list'!$V$10,IF($B520=Statistika!$F$68,'Help-list'!$BG519*'Help-list'!$V$11,IF($B520=Statistika!$F$69,'Help-list'!$BG519*'Help-list'!$V$12,IF($B520=Statistika!$F$70,'Help-list'!$BG519*'Help-list'!$V$13,""))))))))</f>
        <v/>
      </c>
      <c r="U520" s="564"/>
      <c r="V520" s="565" t="str">
        <f>IF($B520=Statistika!$F$63,'Help-list'!$BH519*'Help-list'!$V$6,IF($B520=Statistika!$F$64,'Help-list'!$BH519*'Help-list'!$V$7,IF($B520=Statistika!$F$65,'Help-list'!$BH519*'Help-list'!$V$8,IF($B520=Statistika!$F$66,'Help-list'!$BH519*'Help-list'!$V$9,IF($B520=Statistika!$F$67,'Help-list'!$BH519*'Help-list'!$V$10,IF($B520=Statistika!$F$68,'Help-list'!$BH519*'Help-list'!$V$11,IF($B520=Statistika!$F$69,'Help-list'!$BH519*'Help-list'!$V$12,IF($B520=Statistika!$F$70,'Help-list'!$BH519*'Help-list'!$V$13,""))))))))</f>
        <v/>
      </c>
      <c r="W520" s="566"/>
      <c r="X520" s="567"/>
      <c r="Y520" s="567"/>
      <c r="Z520" s="567"/>
      <c r="AA520" s="567"/>
      <c r="AB520" s="567"/>
      <c r="AC520" s="567"/>
      <c r="AD520" s="567"/>
      <c r="AE520" s="347"/>
      <c r="AF520" s="568"/>
    </row>
    <row r="521" spans="1:32">
      <c r="A521" s="38"/>
      <c r="B521" s="10"/>
      <c r="C521" s="555"/>
      <c r="D521" s="556"/>
      <c r="E521" s="555"/>
      <c r="F521" s="28"/>
      <c r="G521" s="557" t="str">
        <f t="shared" si="18"/>
        <v/>
      </c>
      <c r="H521" s="558"/>
      <c r="I521" s="542"/>
      <c r="J521" s="10"/>
      <c r="K521" s="559"/>
      <c r="L521" s="559"/>
      <c r="M521" s="559"/>
      <c r="N521" s="560" t="str">
        <f>IF($B521=Statistika!$F$63,'Help-list'!$BD520*'Help-list'!$V$6,IF($B521=Statistika!$F$64,'Help-list'!$BD520*'Help-list'!$V$7,IF($B521=Statistika!$F$65,'Help-list'!$BD520*'Help-list'!$V$8,IF($B521=Statistika!$F$66,'Help-list'!$BD520*'Help-list'!$V$9,IF($B521=Statistika!$F$67,'Help-list'!$BD520*'Help-list'!$V$10,IF($B521=Statistika!$F$68,'Help-list'!$BD520*'Help-list'!$V$11,IF($B521=Statistika!$F$69,'Help-list'!$BD520*'Help-list'!$V$12,IF($B521=Statistika!$F$70,'Help-list'!$BD520*'Help-list'!$V$13,""))))))))</f>
        <v/>
      </c>
      <c r="O521" s="559"/>
      <c r="P521" s="561" t="str">
        <f>IF($B521=Statistika!$F$63,'Help-list'!$BE520*'Help-list'!$V$6,IF($B521=Statistika!$F$64,'Help-list'!$BE520*'Help-list'!$V$7,IF($B521=Statistika!$F$65,'Help-list'!$BE520*'Help-list'!$V$8,IF($B521=Statistika!$F$66,'Help-list'!$BE520*'Help-list'!$V$9,IF($B521=Statistika!$F$67,'Help-list'!$BE520*'Help-list'!$V$10,IF($B521=Statistika!$F$68,'Help-list'!$BE520*'Help-list'!$V$11,IF($B521=Statistika!$F$69,'Help-list'!$BE520*'Help-list'!$V$12,IF($B521=Statistika!$F$70,'Help-list'!$BE520*'Help-list'!$V$13,""))))))))</f>
        <v/>
      </c>
      <c r="Q521" s="562" t="str">
        <f t="shared" si="19"/>
        <v/>
      </c>
      <c r="R521" s="563" t="str">
        <f>IF($B521=Statistika!$F$63,'Help-list'!$BF520*'Help-list'!$V$6,IF($B521=Statistika!$F$64,'Help-list'!$BF520*'Help-list'!$V$7,IF($B521=Statistika!$F$65,'Help-list'!$BF520*'Help-list'!$V$8,IF($B521=Statistika!$F$66,'Help-list'!$BF520*'Help-list'!$V$9,IF($B521=Statistika!$F$67,'Help-list'!$BF520*'Help-list'!$V$10,IF($B521=Statistika!$F$68,'Help-list'!$BF520*'Help-list'!$V$11,IF($B521=Statistika!$F$69,'Help-list'!$BF520*'Help-list'!$V$12,IF($B521=Statistika!$F$70,'Help-list'!$BF520*'Help-list'!$V$13,""))))))))</f>
        <v/>
      </c>
      <c r="S521" s="564"/>
      <c r="T521" s="565" t="str">
        <f>IF($B521=Statistika!$F$63,'Help-list'!$BG520*'Help-list'!$V$6,IF($B521=Statistika!$F$64,'Help-list'!$BG520*'Help-list'!$V$7,IF($B521=Statistika!$F$65,'Help-list'!$BG520*'Help-list'!$V$8,IF($B521=Statistika!$F$66,'Help-list'!$BG520*'Help-list'!$V$9,IF($B521=Statistika!$F$67,'Help-list'!$BG520*'Help-list'!$V$10,IF($B521=Statistika!$F$68,'Help-list'!$BG520*'Help-list'!$V$11,IF($B521=Statistika!$F$69,'Help-list'!$BG520*'Help-list'!$V$12,IF($B521=Statistika!$F$70,'Help-list'!$BG520*'Help-list'!$V$13,""))))))))</f>
        <v/>
      </c>
      <c r="U521" s="564"/>
      <c r="V521" s="565" t="str">
        <f>IF($B521=Statistika!$F$63,'Help-list'!$BH520*'Help-list'!$V$6,IF($B521=Statistika!$F$64,'Help-list'!$BH520*'Help-list'!$V$7,IF($B521=Statistika!$F$65,'Help-list'!$BH520*'Help-list'!$V$8,IF($B521=Statistika!$F$66,'Help-list'!$BH520*'Help-list'!$V$9,IF($B521=Statistika!$F$67,'Help-list'!$BH520*'Help-list'!$V$10,IF($B521=Statistika!$F$68,'Help-list'!$BH520*'Help-list'!$V$11,IF($B521=Statistika!$F$69,'Help-list'!$BH520*'Help-list'!$V$12,IF($B521=Statistika!$F$70,'Help-list'!$BH520*'Help-list'!$V$13,""))))))))</f>
        <v/>
      </c>
      <c r="W521" s="566"/>
      <c r="X521" s="567"/>
      <c r="Y521" s="567"/>
      <c r="Z521" s="567"/>
      <c r="AA521" s="567"/>
      <c r="AB521" s="567"/>
      <c r="AC521" s="567"/>
      <c r="AD521" s="567"/>
      <c r="AE521" s="347"/>
      <c r="AF521" s="568"/>
    </row>
    <row r="522" spans="1:32">
      <c r="A522" s="38"/>
      <c r="B522" s="10"/>
      <c r="C522" s="555"/>
      <c r="D522" s="556"/>
      <c r="E522" s="555"/>
      <c r="F522" s="28"/>
      <c r="G522" s="557" t="str">
        <f t="shared" si="18"/>
        <v/>
      </c>
      <c r="H522" s="558"/>
      <c r="I522" s="542"/>
      <c r="J522" s="10"/>
      <c r="K522" s="559"/>
      <c r="L522" s="559"/>
      <c r="M522" s="559"/>
      <c r="N522" s="560" t="str">
        <f>IF($B522=Statistika!$F$63,'Help-list'!$BD521*'Help-list'!$V$6,IF($B522=Statistika!$F$64,'Help-list'!$BD521*'Help-list'!$V$7,IF($B522=Statistika!$F$65,'Help-list'!$BD521*'Help-list'!$V$8,IF($B522=Statistika!$F$66,'Help-list'!$BD521*'Help-list'!$V$9,IF($B522=Statistika!$F$67,'Help-list'!$BD521*'Help-list'!$V$10,IF($B522=Statistika!$F$68,'Help-list'!$BD521*'Help-list'!$V$11,IF($B522=Statistika!$F$69,'Help-list'!$BD521*'Help-list'!$V$12,IF($B522=Statistika!$F$70,'Help-list'!$BD521*'Help-list'!$V$13,""))))))))</f>
        <v/>
      </c>
      <c r="O522" s="559"/>
      <c r="P522" s="561" t="str">
        <f>IF($B522=Statistika!$F$63,'Help-list'!$BE521*'Help-list'!$V$6,IF($B522=Statistika!$F$64,'Help-list'!$BE521*'Help-list'!$V$7,IF($B522=Statistika!$F$65,'Help-list'!$BE521*'Help-list'!$V$8,IF($B522=Statistika!$F$66,'Help-list'!$BE521*'Help-list'!$V$9,IF($B522=Statistika!$F$67,'Help-list'!$BE521*'Help-list'!$V$10,IF($B522=Statistika!$F$68,'Help-list'!$BE521*'Help-list'!$V$11,IF($B522=Statistika!$F$69,'Help-list'!$BE521*'Help-list'!$V$12,IF($B522=Statistika!$F$70,'Help-list'!$BE521*'Help-list'!$V$13,""))))))))</f>
        <v/>
      </c>
      <c r="Q522" s="562" t="str">
        <f t="shared" si="19"/>
        <v/>
      </c>
      <c r="R522" s="563" t="str">
        <f>IF($B522=Statistika!$F$63,'Help-list'!$BF521*'Help-list'!$V$6,IF($B522=Statistika!$F$64,'Help-list'!$BF521*'Help-list'!$V$7,IF($B522=Statistika!$F$65,'Help-list'!$BF521*'Help-list'!$V$8,IF($B522=Statistika!$F$66,'Help-list'!$BF521*'Help-list'!$V$9,IF($B522=Statistika!$F$67,'Help-list'!$BF521*'Help-list'!$V$10,IF($B522=Statistika!$F$68,'Help-list'!$BF521*'Help-list'!$V$11,IF($B522=Statistika!$F$69,'Help-list'!$BF521*'Help-list'!$V$12,IF($B522=Statistika!$F$70,'Help-list'!$BF521*'Help-list'!$V$13,""))))))))</f>
        <v/>
      </c>
      <c r="S522" s="564"/>
      <c r="T522" s="565" t="str">
        <f>IF($B522=Statistika!$F$63,'Help-list'!$BG521*'Help-list'!$V$6,IF($B522=Statistika!$F$64,'Help-list'!$BG521*'Help-list'!$V$7,IF($B522=Statistika!$F$65,'Help-list'!$BG521*'Help-list'!$V$8,IF($B522=Statistika!$F$66,'Help-list'!$BG521*'Help-list'!$V$9,IF($B522=Statistika!$F$67,'Help-list'!$BG521*'Help-list'!$V$10,IF($B522=Statistika!$F$68,'Help-list'!$BG521*'Help-list'!$V$11,IF($B522=Statistika!$F$69,'Help-list'!$BG521*'Help-list'!$V$12,IF($B522=Statistika!$F$70,'Help-list'!$BG521*'Help-list'!$V$13,""))))))))</f>
        <v/>
      </c>
      <c r="U522" s="564"/>
      <c r="V522" s="565" t="str">
        <f>IF($B522=Statistika!$F$63,'Help-list'!$BH521*'Help-list'!$V$6,IF($B522=Statistika!$F$64,'Help-list'!$BH521*'Help-list'!$V$7,IF($B522=Statistika!$F$65,'Help-list'!$BH521*'Help-list'!$V$8,IF($B522=Statistika!$F$66,'Help-list'!$BH521*'Help-list'!$V$9,IF($B522=Statistika!$F$67,'Help-list'!$BH521*'Help-list'!$V$10,IF($B522=Statistika!$F$68,'Help-list'!$BH521*'Help-list'!$V$11,IF($B522=Statistika!$F$69,'Help-list'!$BH521*'Help-list'!$V$12,IF($B522=Statistika!$F$70,'Help-list'!$BH521*'Help-list'!$V$13,""))))))))</f>
        <v/>
      </c>
      <c r="W522" s="566"/>
      <c r="X522" s="567"/>
      <c r="Y522" s="567"/>
      <c r="Z522" s="567"/>
      <c r="AA522" s="567"/>
      <c r="AB522" s="567"/>
      <c r="AC522" s="567"/>
      <c r="AD522" s="567"/>
      <c r="AE522" s="347"/>
      <c r="AF522" s="568"/>
    </row>
    <row r="523" spans="1:32">
      <c r="A523" s="38"/>
      <c r="B523" s="10"/>
      <c r="C523" s="555"/>
      <c r="D523" s="556"/>
      <c r="E523" s="555"/>
      <c r="F523" s="28"/>
      <c r="G523" s="557" t="str">
        <f t="shared" si="18"/>
        <v/>
      </c>
      <c r="H523" s="558"/>
      <c r="I523" s="542"/>
      <c r="J523" s="10"/>
      <c r="K523" s="559"/>
      <c r="L523" s="559"/>
      <c r="M523" s="559"/>
      <c r="N523" s="560" t="str">
        <f>IF($B523=Statistika!$F$63,'Help-list'!$BD522*'Help-list'!$V$6,IF($B523=Statistika!$F$64,'Help-list'!$BD522*'Help-list'!$V$7,IF($B523=Statistika!$F$65,'Help-list'!$BD522*'Help-list'!$V$8,IF($B523=Statistika!$F$66,'Help-list'!$BD522*'Help-list'!$V$9,IF($B523=Statistika!$F$67,'Help-list'!$BD522*'Help-list'!$V$10,IF($B523=Statistika!$F$68,'Help-list'!$BD522*'Help-list'!$V$11,IF($B523=Statistika!$F$69,'Help-list'!$BD522*'Help-list'!$V$12,IF($B523=Statistika!$F$70,'Help-list'!$BD522*'Help-list'!$V$13,""))))))))</f>
        <v/>
      </c>
      <c r="O523" s="559"/>
      <c r="P523" s="561" t="str">
        <f>IF($B523=Statistika!$F$63,'Help-list'!$BE522*'Help-list'!$V$6,IF($B523=Statistika!$F$64,'Help-list'!$BE522*'Help-list'!$V$7,IF($B523=Statistika!$F$65,'Help-list'!$BE522*'Help-list'!$V$8,IF($B523=Statistika!$F$66,'Help-list'!$BE522*'Help-list'!$V$9,IF($B523=Statistika!$F$67,'Help-list'!$BE522*'Help-list'!$V$10,IF($B523=Statistika!$F$68,'Help-list'!$BE522*'Help-list'!$V$11,IF($B523=Statistika!$F$69,'Help-list'!$BE522*'Help-list'!$V$12,IF($B523=Statistika!$F$70,'Help-list'!$BE522*'Help-list'!$V$13,""))))))))</f>
        <v/>
      </c>
      <c r="Q523" s="562" t="str">
        <f t="shared" si="19"/>
        <v/>
      </c>
      <c r="R523" s="563" t="str">
        <f>IF($B523=Statistika!$F$63,'Help-list'!$BF522*'Help-list'!$V$6,IF($B523=Statistika!$F$64,'Help-list'!$BF522*'Help-list'!$V$7,IF($B523=Statistika!$F$65,'Help-list'!$BF522*'Help-list'!$V$8,IF($B523=Statistika!$F$66,'Help-list'!$BF522*'Help-list'!$V$9,IF($B523=Statistika!$F$67,'Help-list'!$BF522*'Help-list'!$V$10,IF($B523=Statistika!$F$68,'Help-list'!$BF522*'Help-list'!$V$11,IF($B523=Statistika!$F$69,'Help-list'!$BF522*'Help-list'!$V$12,IF($B523=Statistika!$F$70,'Help-list'!$BF522*'Help-list'!$V$13,""))))))))</f>
        <v/>
      </c>
      <c r="S523" s="564"/>
      <c r="T523" s="565" t="str">
        <f>IF($B523=Statistika!$F$63,'Help-list'!$BG522*'Help-list'!$V$6,IF($B523=Statistika!$F$64,'Help-list'!$BG522*'Help-list'!$V$7,IF($B523=Statistika!$F$65,'Help-list'!$BG522*'Help-list'!$V$8,IF($B523=Statistika!$F$66,'Help-list'!$BG522*'Help-list'!$V$9,IF($B523=Statistika!$F$67,'Help-list'!$BG522*'Help-list'!$V$10,IF($B523=Statistika!$F$68,'Help-list'!$BG522*'Help-list'!$V$11,IF($B523=Statistika!$F$69,'Help-list'!$BG522*'Help-list'!$V$12,IF($B523=Statistika!$F$70,'Help-list'!$BG522*'Help-list'!$V$13,""))))))))</f>
        <v/>
      </c>
      <c r="U523" s="564"/>
      <c r="V523" s="565" t="str">
        <f>IF($B523=Statistika!$F$63,'Help-list'!$BH522*'Help-list'!$V$6,IF($B523=Statistika!$F$64,'Help-list'!$BH522*'Help-list'!$V$7,IF($B523=Statistika!$F$65,'Help-list'!$BH522*'Help-list'!$V$8,IF($B523=Statistika!$F$66,'Help-list'!$BH522*'Help-list'!$V$9,IF($B523=Statistika!$F$67,'Help-list'!$BH522*'Help-list'!$V$10,IF($B523=Statistika!$F$68,'Help-list'!$BH522*'Help-list'!$V$11,IF($B523=Statistika!$F$69,'Help-list'!$BH522*'Help-list'!$V$12,IF($B523=Statistika!$F$70,'Help-list'!$BH522*'Help-list'!$V$13,""))))))))</f>
        <v/>
      </c>
      <c r="W523" s="566"/>
      <c r="X523" s="567"/>
      <c r="Y523" s="567"/>
      <c r="Z523" s="567"/>
      <c r="AA523" s="567"/>
      <c r="AB523" s="567"/>
      <c r="AC523" s="567"/>
      <c r="AD523" s="567"/>
      <c r="AE523" s="347"/>
      <c r="AF523" s="568"/>
    </row>
    <row r="524" spans="1:32">
      <c r="A524" s="38"/>
      <c r="B524" s="10"/>
      <c r="C524" s="555"/>
      <c r="D524" s="556"/>
      <c r="E524" s="555"/>
      <c r="F524" s="28"/>
      <c r="G524" s="557" t="str">
        <f t="shared" si="18"/>
        <v/>
      </c>
      <c r="H524" s="558"/>
      <c r="I524" s="542"/>
      <c r="J524" s="10"/>
      <c r="K524" s="559"/>
      <c r="L524" s="559"/>
      <c r="M524" s="559"/>
      <c r="N524" s="560" t="str">
        <f>IF($B524=Statistika!$F$63,'Help-list'!$BD523*'Help-list'!$V$6,IF($B524=Statistika!$F$64,'Help-list'!$BD523*'Help-list'!$V$7,IF($B524=Statistika!$F$65,'Help-list'!$BD523*'Help-list'!$V$8,IF($B524=Statistika!$F$66,'Help-list'!$BD523*'Help-list'!$V$9,IF($B524=Statistika!$F$67,'Help-list'!$BD523*'Help-list'!$V$10,IF($B524=Statistika!$F$68,'Help-list'!$BD523*'Help-list'!$V$11,IF($B524=Statistika!$F$69,'Help-list'!$BD523*'Help-list'!$V$12,IF($B524=Statistika!$F$70,'Help-list'!$BD523*'Help-list'!$V$13,""))))))))</f>
        <v/>
      </c>
      <c r="O524" s="559"/>
      <c r="P524" s="561" t="str">
        <f>IF($B524=Statistika!$F$63,'Help-list'!$BE523*'Help-list'!$V$6,IF($B524=Statistika!$F$64,'Help-list'!$BE523*'Help-list'!$V$7,IF($B524=Statistika!$F$65,'Help-list'!$BE523*'Help-list'!$V$8,IF($B524=Statistika!$F$66,'Help-list'!$BE523*'Help-list'!$V$9,IF($B524=Statistika!$F$67,'Help-list'!$BE523*'Help-list'!$V$10,IF($B524=Statistika!$F$68,'Help-list'!$BE523*'Help-list'!$V$11,IF($B524=Statistika!$F$69,'Help-list'!$BE523*'Help-list'!$V$12,IF($B524=Statistika!$F$70,'Help-list'!$BE523*'Help-list'!$V$13,""))))))))</f>
        <v/>
      </c>
      <c r="Q524" s="562" t="str">
        <f t="shared" si="19"/>
        <v/>
      </c>
      <c r="R524" s="563" t="str">
        <f>IF($B524=Statistika!$F$63,'Help-list'!$BF523*'Help-list'!$V$6,IF($B524=Statistika!$F$64,'Help-list'!$BF523*'Help-list'!$V$7,IF($B524=Statistika!$F$65,'Help-list'!$BF523*'Help-list'!$V$8,IF($B524=Statistika!$F$66,'Help-list'!$BF523*'Help-list'!$V$9,IF($B524=Statistika!$F$67,'Help-list'!$BF523*'Help-list'!$V$10,IF($B524=Statistika!$F$68,'Help-list'!$BF523*'Help-list'!$V$11,IF($B524=Statistika!$F$69,'Help-list'!$BF523*'Help-list'!$V$12,IF($B524=Statistika!$F$70,'Help-list'!$BF523*'Help-list'!$V$13,""))))))))</f>
        <v/>
      </c>
      <c r="S524" s="564"/>
      <c r="T524" s="565" t="str">
        <f>IF($B524=Statistika!$F$63,'Help-list'!$BG523*'Help-list'!$V$6,IF($B524=Statistika!$F$64,'Help-list'!$BG523*'Help-list'!$V$7,IF($B524=Statistika!$F$65,'Help-list'!$BG523*'Help-list'!$V$8,IF($B524=Statistika!$F$66,'Help-list'!$BG523*'Help-list'!$V$9,IF($B524=Statistika!$F$67,'Help-list'!$BG523*'Help-list'!$V$10,IF($B524=Statistika!$F$68,'Help-list'!$BG523*'Help-list'!$V$11,IF($B524=Statistika!$F$69,'Help-list'!$BG523*'Help-list'!$V$12,IF($B524=Statistika!$F$70,'Help-list'!$BG523*'Help-list'!$V$13,""))))))))</f>
        <v/>
      </c>
      <c r="U524" s="564"/>
      <c r="V524" s="565" t="str">
        <f>IF($B524=Statistika!$F$63,'Help-list'!$BH523*'Help-list'!$V$6,IF($B524=Statistika!$F$64,'Help-list'!$BH523*'Help-list'!$V$7,IF($B524=Statistika!$F$65,'Help-list'!$BH523*'Help-list'!$V$8,IF($B524=Statistika!$F$66,'Help-list'!$BH523*'Help-list'!$V$9,IF($B524=Statistika!$F$67,'Help-list'!$BH523*'Help-list'!$V$10,IF($B524=Statistika!$F$68,'Help-list'!$BH523*'Help-list'!$V$11,IF($B524=Statistika!$F$69,'Help-list'!$BH523*'Help-list'!$V$12,IF($B524=Statistika!$F$70,'Help-list'!$BH523*'Help-list'!$V$13,""))))))))</f>
        <v/>
      </c>
      <c r="W524" s="566"/>
      <c r="X524" s="567"/>
      <c r="Y524" s="567"/>
      <c r="Z524" s="567"/>
      <c r="AA524" s="567"/>
      <c r="AB524" s="567"/>
      <c r="AC524" s="567"/>
      <c r="AD524" s="567"/>
      <c r="AE524" s="347"/>
      <c r="AF524" s="568"/>
    </row>
    <row r="525" spans="1:32">
      <c r="A525" s="38"/>
      <c r="B525" s="10"/>
      <c r="C525" s="555"/>
      <c r="D525" s="556"/>
      <c r="E525" s="555"/>
      <c r="F525" s="28"/>
      <c r="G525" s="557" t="str">
        <f t="shared" si="18"/>
        <v/>
      </c>
      <c r="H525" s="558"/>
      <c r="I525" s="542"/>
      <c r="J525" s="10"/>
      <c r="K525" s="559"/>
      <c r="L525" s="559"/>
      <c r="M525" s="559"/>
      <c r="N525" s="560" t="str">
        <f>IF($B525=Statistika!$F$63,'Help-list'!$BD524*'Help-list'!$V$6,IF($B525=Statistika!$F$64,'Help-list'!$BD524*'Help-list'!$V$7,IF($B525=Statistika!$F$65,'Help-list'!$BD524*'Help-list'!$V$8,IF($B525=Statistika!$F$66,'Help-list'!$BD524*'Help-list'!$V$9,IF($B525=Statistika!$F$67,'Help-list'!$BD524*'Help-list'!$V$10,IF($B525=Statistika!$F$68,'Help-list'!$BD524*'Help-list'!$V$11,IF($B525=Statistika!$F$69,'Help-list'!$BD524*'Help-list'!$V$12,IF($B525=Statistika!$F$70,'Help-list'!$BD524*'Help-list'!$V$13,""))))))))</f>
        <v/>
      </c>
      <c r="O525" s="559"/>
      <c r="P525" s="561" t="str">
        <f>IF($B525=Statistika!$F$63,'Help-list'!$BE524*'Help-list'!$V$6,IF($B525=Statistika!$F$64,'Help-list'!$BE524*'Help-list'!$V$7,IF($B525=Statistika!$F$65,'Help-list'!$BE524*'Help-list'!$V$8,IF($B525=Statistika!$F$66,'Help-list'!$BE524*'Help-list'!$V$9,IF($B525=Statistika!$F$67,'Help-list'!$BE524*'Help-list'!$V$10,IF($B525=Statistika!$F$68,'Help-list'!$BE524*'Help-list'!$V$11,IF($B525=Statistika!$F$69,'Help-list'!$BE524*'Help-list'!$V$12,IF($B525=Statistika!$F$70,'Help-list'!$BE524*'Help-list'!$V$13,""))))))))</f>
        <v/>
      </c>
      <c r="Q525" s="562" t="str">
        <f t="shared" si="19"/>
        <v/>
      </c>
      <c r="R525" s="563" t="str">
        <f>IF($B525=Statistika!$F$63,'Help-list'!$BF524*'Help-list'!$V$6,IF($B525=Statistika!$F$64,'Help-list'!$BF524*'Help-list'!$V$7,IF($B525=Statistika!$F$65,'Help-list'!$BF524*'Help-list'!$V$8,IF($B525=Statistika!$F$66,'Help-list'!$BF524*'Help-list'!$V$9,IF($B525=Statistika!$F$67,'Help-list'!$BF524*'Help-list'!$V$10,IF($B525=Statistika!$F$68,'Help-list'!$BF524*'Help-list'!$V$11,IF($B525=Statistika!$F$69,'Help-list'!$BF524*'Help-list'!$V$12,IF($B525=Statistika!$F$70,'Help-list'!$BF524*'Help-list'!$V$13,""))))))))</f>
        <v/>
      </c>
      <c r="S525" s="564"/>
      <c r="T525" s="565" t="str">
        <f>IF($B525=Statistika!$F$63,'Help-list'!$BG524*'Help-list'!$V$6,IF($B525=Statistika!$F$64,'Help-list'!$BG524*'Help-list'!$V$7,IF($B525=Statistika!$F$65,'Help-list'!$BG524*'Help-list'!$V$8,IF($B525=Statistika!$F$66,'Help-list'!$BG524*'Help-list'!$V$9,IF($B525=Statistika!$F$67,'Help-list'!$BG524*'Help-list'!$V$10,IF($B525=Statistika!$F$68,'Help-list'!$BG524*'Help-list'!$V$11,IF($B525=Statistika!$F$69,'Help-list'!$BG524*'Help-list'!$V$12,IF($B525=Statistika!$F$70,'Help-list'!$BG524*'Help-list'!$V$13,""))))))))</f>
        <v/>
      </c>
      <c r="U525" s="564"/>
      <c r="V525" s="565" t="str">
        <f>IF($B525=Statistika!$F$63,'Help-list'!$BH524*'Help-list'!$V$6,IF($B525=Statistika!$F$64,'Help-list'!$BH524*'Help-list'!$V$7,IF($B525=Statistika!$F$65,'Help-list'!$BH524*'Help-list'!$V$8,IF($B525=Statistika!$F$66,'Help-list'!$BH524*'Help-list'!$V$9,IF($B525=Statistika!$F$67,'Help-list'!$BH524*'Help-list'!$V$10,IF($B525=Statistika!$F$68,'Help-list'!$BH524*'Help-list'!$V$11,IF($B525=Statistika!$F$69,'Help-list'!$BH524*'Help-list'!$V$12,IF($B525=Statistika!$F$70,'Help-list'!$BH524*'Help-list'!$V$13,""))))))))</f>
        <v/>
      </c>
      <c r="W525" s="566"/>
      <c r="X525" s="567"/>
      <c r="Y525" s="567"/>
      <c r="Z525" s="567"/>
      <c r="AA525" s="567"/>
      <c r="AB525" s="567"/>
      <c r="AC525" s="567"/>
      <c r="AD525" s="567"/>
      <c r="AE525" s="347"/>
      <c r="AF525" s="568"/>
    </row>
    <row r="526" spans="1:32">
      <c r="A526" s="38"/>
      <c r="B526" s="10"/>
      <c r="C526" s="555"/>
      <c r="D526" s="556"/>
      <c r="E526" s="555"/>
      <c r="F526" s="28"/>
      <c r="G526" s="557" t="str">
        <f t="shared" si="18"/>
        <v/>
      </c>
      <c r="H526" s="558"/>
      <c r="I526" s="542"/>
      <c r="J526" s="10"/>
      <c r="K526" s="559"/>
      <c r="L526" s="559"/>
      <c r="M526" s="559"/>
      <c r="N526" s="560" t="str">
        <f>IF($B526=Statistika!$F$63,'Help-list'!$BD525*'Help-list'!$V$6,IF($B526=Statistika!$F$64,'Help-list'!$BD525*'Help-list'!$V$7,IF($B526=Statistika!$F$65,'Help-list'!$BD525*'Help-list'!$V$8,IF($B526=Statistika!$F$66,'Help-list'!$BD525*'Help-list'!$V$9,IF($B526=Statistika!$F$67,'Help-list'!$BD525*'Help-list'!$V$10,IF($B526=Statistika!$F$68,'Help-list'!$BD525*'Help-list'!$V$11,IF($B526=Statistika!$F$69,'Help-list'!$BD525*'Help-list'!$V$12,IF($B526=Statistika!$F$70,'Help-list'!$BD525*'Help-list'!$V$13,""))))))))</f>
        <v/>
      </c>
      <c r="O526" s="559"/>
      <c r="P526" s="561" t="str">
        <f>IF($B526=Statistika!$F$63,'Help-list'!$BE525*'Help-list'!$V$6,IF($B526=Statistika!$F$64,'Help-list'!$BE525*'Help-list'!$V$7,IF($B526=Statistika!$F$65,'Help-list'!$BE525*'Help-list'!$V$8,IF($B526=Statistika!$F$66,'Help-list'!$BE525*'Help-list'!$V$9,IF($B526=Statistika!$F$67,'Help-list'!$BE525*'Help-list'!$V$10,IF($B526=Statistika!$F$68,'Help-list'!$BE525*'Help-list'!$V$11,IF($B526=Statistika!$F$69,'Help-list'!$BE525*'Help-list'!$V$12,IF($B526=Statistika!$F$70,'Help-list'!$BE525*'Help-list'!$V$13,""))))))))</f>
        <v/>
      </c>
      <c r="Q526" s="562" t="str">
        <f t="shared" si="19"/>
        <v/>
      </c>
      <c r="R526" s="563" t="str">
        <f>IF($B526=Statistika!$F$63,'Help-list'!$BF525*'Help-list'!$V$6,IF($B526=Statistika!$F$64,'Help-list'!$BF525*'Help-list'!$V$7,IF($B526=Statistika!$F$65,'Help-list'!$BF525*'Help-list'!$V$8,IF($B526=Statistika!$F$66,'Help-list'!$BF525*'Help-list'!$V$9,IF($B526=Statistika!$F$67,'Help-list'!$BF525*'Help-list'!$V$10,IF($B526=Statistika!$F$68,'Help-list'!$BF525*'Help-list'!$V$11,IF($B526=Statistika!$F$69,'Help-list'!$BF525*'Help-list'!$V$12,IF($B526=Statistika!$F$70,'Help-list'!$BF525*'Help-list'!$V$13,""))))))))</f>
        <v/>
      </c>
      <c r="S526" s="564"/>
      <c r="T526" s="565" t="str">
        <f>IF($B526=Statistika!$F$63,'Help-list'!$BG525*'Help-list'!$V$6,IF($B526=Statistika!$F$64,'Help-list'!$BG525*'Help-list'!$V$7,IF($B526=Statistika!$F$65,'Help-list'!$BG525*'Help-list'!$V$8,IF($B526=Statistika!$F$66,'Help-list'!$BG525*'Help-list'!$V$9,IF($B526=Statistika!$F$67,'Help-list'!$BG525*'Help-list'!$V$10,IF($B526=Statistika!$F$68,'Help-list'!$BG525*'Help-list'!$V$11,IF($B526=Statistika!$F$69,'Help-list'!$BG525*'Help-list'!$V$12,IF($B526=Statistika!$F$70,'Help-list'!$BG525*'Help-list'!$V$13,""))))))))</f>
        <v/>
      </c>
      <c r="U526" s="564"/>
      <c r="V526" s="565" t="str">
        <f>IF($B526=Statistika!$F$63,'Help-list'!$BH525*'Help-list'!$V$6,IF($B526=Statistika!$F$64,'Help-list'!$BH525*'Help-list'!$V$7,IF($B526=Statistika!$F$65,'Help-list'!$BH525*'Help-list'!$V$8,IF($B526=Statistika!$F$66,'Help-list'!$BH525*'Help-list'!$V$9,IF($B526=Statistika!$F$67,'Help-list'!$BH525*'Help-list'!$V$10,IF($B526=Statistika!$F$68,'Help-list'!$BH525*'Help-list'!$V$11,IF($B526=Statistika!$F$69,'Help-list'!$BH525*'Help-list'!$V$12,IF($B526=Statistika!$F$70,'Help-list'!$BH525*'Help-list'!$V$13,""))))))))</f>
        <v/>
      </c>
      <c r="W526" s="566"/>
      <c r="X526" s="567"/>
      <c r="Y526" s="567"/>
      <c r="Z526" s="567"/>
      <c r="AA526" s="567"/>
      <c r="AB526" s="567"/>
      <c r="AC526" s="567"/>
      <c r="AD526" s="567"/>
      <c r="AE526" s="347"/>
      <c r="AF526" s="568"/>
    </row>
    <row r="527" spans="1:32">
      <c r="A527" s="38"/>
      <c r="B527" s="10"/>
      <c r="C527" s="555"/>
      <c r="D527" s="556"/>
      <c r="E527" s="555"/>
      <c r="F527" s="28"/>
      <c r="G527" s="557" t="str">
        <f t="shared" si="18"/>
        <v/>
      </c>
      <c r="H527" s="558"/>
      <c r="I527" s="542"/>
      <c r="J527" s="10"/>
      <c r="K527" s="559"/>
      <c r="L527" s="559"/>
      <c r="M527" s="559"/>
      <c r="N527" s="560" t="str">
        <f>IF($B527=Statistika!$F$63,'Help-list'!$BD526*'Help-list'!$V$6,IF($B527=Statistika!$F$64,'Help-list'!$BD526*'Help-list'!$V$7,IF($B527=Statistika!$F$65,'Help-list'!$BD526*'Help-list'!$V$8,IF($B527=Statistika!$F$66,'Help-list'!$BD526*'Help-list'!$V$9,IF($B527=Statistika!$F$67,'Help-list'!$BD526*'Help-list'!$V$10,IF($B527=Statistika!$F$68,'Help-list'!$BD526*'Help-list'!$V$11,IF($B527=Statistika!$F$69,'Help-list'!$BD526*'Help-list'!$V$12,IF($B527=Statistika!$F$70,'Help-list'!$BD526*'Help-list'!$V$13,""))))))))</f>
        <v/>
      </c>
      <c r="O527" s="559"/>
      <c r="P527" s="561" t="str">
        <f>IF($B527=Statistika!$F$63,'Help-list'!$BE526*'Help-list'!$V$6,IF($B527=Statistika!$F$64,'Help-list'!$BE526*'Help-list'!$V$7,IF($B527=Statistika!$F$65,'Help-list'!$BE526*'Help-list'!$V$8,IF($B527=Statistika!$F$66,'Help-list'!$BE526*'Help-list'!$V$9,IF($B527=Statistika!$F$67,'Help-list'!$BE526*'Help-list'!$V$10,IF($B527=Statistika!$F$68,'Help-list'!$BE526*'Help-list'!$V$11,IF($B527=Statistika!$F$69,'Help-list'!$BE526*'Help-list'!$V$12,IF($B527=Statistika!$F$70,'Help-list'!$BE526*'Help-list'!$V$13,""))))))))</f>
        <v/>
      </c>
      <c r="Q527" s="562" t="str">
        <f t="shared" si="19"/>
        <v/>
      </c>
      <c r="R527" s="563" t="str">
        <f>IF($B527=Statistika!$F$63,'Help-list'!$BF526*'Help-list'!$V$6,IF($B527=Statistika!$F$64,'Help-list'!$BF526*'Help-list'!$V$7,IF($B527=Statistika!$F$65,'Help-list'!$BF526*'Help-list'!$V$8,IF($B527=Statistika!$F$66,'Help-list'!$BF526*'Help-list'!$V$9,IF($B527=Statistika!$F$67,'Help-list'!$BF526*'Help-list'!$V$10,IF($B527=Statistika!$F$68,'Help-list'!$BF526*'Help-list'!$V$11,IF($B527=Statistika!$F$69,'Help-list'!$BF526*'Help-list'!$V$12,IF($B527=Statistika!$F$70,'Help-list'!$BF526*'Help-list'!$V$13,""))))))))</f>
        <v/>
      </c>
      <c r="S527" s="564"/>
      <c r="T527" s="565" t="str">
        <f>IF($B527=Statistika!$F$63,'Help-list'!$BG526*'Help-list'!$V$6,IF($B527=Statistika!$F$64,'Help-list'!$BG526*'Help-list'!$V$7,IF($B527=Statistika!$F$65,'Help-list'!$BG526*'Help-list'!$V$8,IF($B527=Statistika!$F$66,'Help-list'!$BG526*'Help-list'!$V$9,IF($B527=Statistika!$F$67,'Help-list'!$BG526*'Help-list'!$V$10,IF($B527=Statistika!$F$68,'Help-list'!$BG526*'Help-list'!$V$11,IF($B527=Statistika!$F$69,'Help-list'!$BG526*'Help-list'!$V$12,IF($B527=Statistika!$F$70,'Help-list'!$BG526*'Help-list'!$V$13,""))))))))</f>
        <v/>
      </c>
      <c r="U527" s="564"/>
      <c r="V527" s="565" t="str">
        <f>IF($B527=Statistika!$F$63,'Help-list'!$BH526*'Help-list'!$V$6,IF($B527=Statistika!$F$64,'Help-list'!$BH526*'Help-list'!$V$7,IF($B527=Statistika!$F$65,'Help-list'!$BH526*'Help-list'!$V$8,IF($B527=Statistika!$F$66,'Help-list'!$BH526*'Help-list'!$V$9,IF($B527=Statistika!$F$67,'Help-list'!$BH526*'Help-list'!$V$10,IF($B527=Statistika!$F$68,'Help-list'!$BH526*'Help-list'!$V$11,IF($B527=Statistika!$F$69,'Help-list'!$BH526*'Help-list'!$V$12,IF($B527=Statistika!$F$70,'Help-list'!$BH526*'Help-list'!$V$13,""))))))))</f>
        <v/>
      </c>
      <c r="W527" s="566"/>
      <c r="X527" s="567"/>
      <c r="Y527" s="567"/>
      <c r="Z527" s="567"/>
      <c r="AA527" s="567"/>
      <c r="AB527" s="567"/>
      <c r="AC527" s="567"/>
      <c r="AD527" s="567"/>
      <c r="AE527" s="347"/>
      <c r="AF527" s="568"/>
    </row>
    <row r="528" spans="1:32">
      <c r="A528" s="38"/>
      <c r="B528" s="10"/>
      <c r="C528" s="555"/>
      <c r="D528" s="556"/>
      <c r="E528" s="555"/>
      <c r="F528" s="28"/>
      <c r="G528" s="557" t="str">
        <f t="shared" si="18"/>
        <v/>
      </c>
      <c r="H528" s="558"/>
      <c r="I528" s="542"/>
      <c r="J528" s="10"/>
      <c r="K528" s="559"/>
      <c r="L528" s="559"/>
      <c r="M528" s="559"/>
      <c r="N528" s="560" t="str">
        <f>IF($B528=Statistika!$F$63,'Help-list'!$BD527*'Help-list'!$V$6,IF($B528=Statistika!$F$64,'Help-list'!$BD527*'Help-list'!$V$7,IF($B528=Statistika!$F$65,'Help-list'!$BD527*'Help-list'!$V$8,IF($B528=Statistika!$F$66,'Help-list'!$BD527*'Help-list'!$V$9,IF($B528=Statistika!$F$67,'Help-list'!$BD527*'Help-list'!$V$10,IF($B528=Statistika!$F$68,'Help-list'!$BD527*'Help-list'!$V$11,IF($B528=Statistika!$F$69,'Help-list'!$BD527*'Help-list'!$V$12,IF($B528=Statistika!$F$70,'Help-list'!$BD527*'Help-list'!$V$13,""))))))))</f>
        <v/>
      </c>
      <c r="O528" s="559"/>
      <c r="P528" s="561" t="str">
        <f>IF($B528=Statistika!$F$63,'Help-list'!$BE527*'Help-list'!$V$6,IF($B528=Statistika!$F$64,'Help-list'!$BE527*'Help-list'!$V$7,IF($B528=Statistika!$F$65,'Help-list'!$BE527*'Help-list'!$V$8,IF($B528=Statistika!$F$66,'Help-list'!$BE527*'Help-list'!$V$9,IF($B528=Statistika!$F$67,'Help-list'!$BE527*'Help-list'!$V$10,IF($B528=Statistika!$F$68,'Help-list'!$BE527*'Help-list'!$V$11,IF($B528=Statistika!$F$69,'Help-list'!$BE527*'Help-list'!$V$12,IF($B528=Statistika!$F$70,'Help-list'!$BE527*'Help-list'!$V$13,""))))))))</f>
        <v/>
      </c>
      <c r="Q528" s="562" t="str">
        <f t="shared" si="19"/>
        <v/>
      </c>
      <c r="R528" s="563" t="str">
        <f>IF($B528=Statistika!$F$63,'Help-list'!$BF527*'Help-list'!$V$6,IF($B528=Statistika!$F$64,'Help-list'!$BF527*'Help-list'!$V$7,IF($B528=Statistika!$F$65,'Help-list'!$BF527*'Help-list'!$V$8,IF($B528=Statistika!$F$66,'Help-list'!$BF527*'Help-list'!$V$9,IF($B528=Statistika!$F$67,'Help-list'!$BF527*'Help-list'!$V$10,IF($B528=Statistika!$F$68,'Help-list'!$BF527*'Help-list'!$V$11,IF($B528=Statistika!$F$69,'Help-list'!$BF527*'Help-list'!$V$12,IF($B528=Statistika!$F$70,'Help-list'!$BF527*'Help-list'!$V$13,""))))))))</f>
        <v/>
      </c>
      <c r="S528" s="564"/>
      <c r="T528" s="565" t="str">
        <f>IF($B528=Statistika!$F$63,'Help-list'!$BG527*'Help-list'!$V$6,IF($B528=Statistika!$F$64,'Help-list'!$BG527*'Help-list'!$V$7,IF($B528=Statistika!$F$65,'Help-list'!$BG527*'Help-list'!$V$8,IF($B528=Statistika!$F$66,'Help-list'!$BG527*'Help-list'!$V$9,IF($B528=Statistika!$F$67,'Help-list'!$BG527*'Help-list'!$V$10,IF($B528=Statistika!$F$68,'Help-list'!$BG527*'Help-list'!$V$11,IF($B528=Statistika!$F$69,'Help-list'!$BG527*'Help-list'!$V$12,IF($B528=Statistika!$F$70,'Help-list'!$BG527*'Help-list'!$V$13,""))))))))</f>
        <v/>
      </c>
      <c r="U528" s="564"/>
      <c r="V528" s="565" t="str">
        <f>IF($B528=Statistika!$F$63,'Help-list'!$BH527*'Help-list'!$V$6,IF($B528=Statistika!$F$64,'Help-list'!$BH527*'Help-list'!$V$7,IF($B528=Statistika!$F$65,'Help-list'!$BH527*'Help-list'!$V$8,IF($B528=Statistika!$F$66,'Help-list'!$BH527*'Help-list'!$V$9,IF($B528=Statistika!$F$67,'Help-list'!$BH527*'Help-list'!$V$10,IF($B528=Statistika!$F$68,'Help-list'!$BH527*'Help-list'!$V$11,IF($B528=Statistika!$F$69,'Help-list'!$BH527*'Help-list'!$V$12,IF($B528=Statistika!$F$70,'Help-list'!$BH527*'Help-list'!$V$13,""))))))))</f>
        <v/>
      </c>
      <c r="W528" s="566"/>
      <c r="X528" s="567"/>
      <c r="Y528" s="567"/>
      <c r="Z528" s="567"/>
      <c r="AA528" s="567"/>
      <c r="AB528" s="567"/>
      <c r="AC528" s="567"/>
      <c r="AD528" s="567"/>
      <c r="AE528" s="347"/>
      <c r="AF528" s="568"/>
    </row>
    <row r="529" spans="1:32">
      <c r="A529" s="38"/>
      <c r="B529" s="10"/>
      <c r="C529" s="555"/>
      <c r="D529" s="556"/>
      <c r="E529" s="555"/>
      <c r="F529" s="28"/>
      <c r="G529" s="557" t="str">
        <f t="shared" si="18"/>
        <v/>
      </c>
      <c r="H529" s="558"/>
      <c r="I529" s="542"/>
      <c r="J529" s="10"/>
      <c r="K529" s="559"/>
      <c r="L529" s="559"/>
      <c r="M529" s="559"/>
      <c r="N529" s="560" t="str">
        <f>IF($B529=Statistika!$F$63,'Help-list'!$BD528*'Help-list'!$V$6,IF($B529=Statistika!$F$64,'Help-list'!$BD528*'Help-list'!$V$7,IF($B529=Statistika!$F$65,'Help-list'!$BD528*'Help-list'!$V$8,IF($B529=Statistika!$F$66,'Help-list'!$BD528*'Help-list'!$V$9,IF($B529=Statistika!$F$67,'Help-list'!$BD528*'Help-list'!$V$10,IF($B529=Statistika!$F$68,'Help-list'!$BD528*'Help-list'!$V$11,IF($B529=Statistika!$F$69,'Help-list'!$BD528*'Help-list'!$V$12,IF($B529=Statistika!$F$70,'Help-list'!$BD528*'Help-list'!$V$13,""))))))))</f>
        <v/>
      </c>
      <c r="O529" s="559"/>
      <c r="P529" s="561" t="str">
        <f>IF($B529=Statistika!$F$63,'Help-list'!$BE528*'Help-list'!$V$6,IF($B529=Statistika!$F$64,'Help-list'!$BE528*'Help-list'!$V$7,IF($B529=Statistika!$F$65,'Help-list'!$BE528*'Help-list'!$V$8,IF($B529=Statistika!$F$66,'Help-list'!$BE528*'Help-list'!$V$9,IF($B529=Statistika!$F$67,'Help-list'!$BE528*'Help-list'!$V$10,IF($B529=Statistika!$F$68,'Help-list'!$BE528*'Help-list'!$V$11,IF($B529=Statistika!$F$69,'Help-list'!$BE528*'Help-list'!$V$12,IF($B529=Statistika!$F$70,'Help-list'!$BE528*'Help-list'!$V$13,""))))))))</f>
        <v/>
      </c>
      <c r="Q529" s="562" t="str">
        <f t="shared" si="19"/>
        <v/>
      </c>
      <c r="R529" s="563" t="str">
        <f>IF($B529=Statistika!$F$63,'Help-list'!$BF528*'Help-list'!$V$6,IF($B529=Statistika!$F$64,'Help-list'!$BF528*'Help-list'!$V$7,IF($B529=Statistika!$F$65,'Help-list'!$BF528*'Help-list'!$V$8,IF($B529=Statistika!$F$66,'Help-list'!$BF528*'Help-list'!$V$9,IF($B529=Statistika!$F$67,'Help-list'!$BF528*'Help-list'!$V$10,IF($B529=Statistika!$F$68,'Help-list'!$BF528*'Help-list'!$V$11,IF($B529=Statistika!$F$69,'Help-list'!$BF528*'Help-list'!$V$12,IF($B529=Statistika!$F$70,'Help-list'!$BF528*'Help-list'!$V$13,""))))))))</f>
        <v/>
      </c>
      <c r="S529" s="564"/>
      <c r="T529" s="565" t="str">
        <f>IF($B529=Statistika!$F$63,'Help-list'!$BG528*'Help-list'!$V$6,IF($B529=Statistika!$F$64,'Help-list'!$BG528*'Help-list'!$V$7,IF($B529=Statistika!$F$65,'Help-list'!$BG528*'Help-list'!$V$8,IF($B529=Statistika!$F$66,'Help-list'!$BG528*'Help-list'!$V$9,IF($B529=Statistika!$F$67,'Help-list'!$BG528*'Help-list'!$V$10,IF($B529=Statistika!$F$68,'Help-list'!$BG528*'Help-list'!$V$11,IF($B529=Statistika!$F$69,'Help-list'!$BG528*'Help-list'!$V$12,IF($B529=Statistika!$F$70,'Help-list'!$BG528*'Help-list'!$V$13,""))))))))</f>
        <v/>
      </c>
      <c r="U529" s="564"/>
      <c r="V529" s="565" t="str">
        <f>IF($B529=Statistika!$F$63,'Help-list'!$BH528*'Help-list'!$V$6,IF($B529=Statistika!$F$64,'Help-list'!$BH528*'Help-list'!$V$7,IF($B529=Statistika!$F$65,'Help-list'!$BH528*'Help-list'!$V$8,IF($B529=Statistika!$F$66,'Help-list'!$BH528*'Help-list'!$V$9,IF($B529=Statistika!$F$67,'Help-list'!$BH528*'Help-list'!$V$10,IF($B529=Statistika!$F$68,'Help-list'!$BH528*'Help-list'!$V$11,IF($B529=Statistika!$F$69,'Help-list'!$BH528*'Help-list'!$V$12,IF($B529=Statistika!$F$70,'Help-list'!$BH528*'Help-list'!$V$13,""))))))))</f>
        <v/>
      </c>
      <c r="W529" s="566"/>
      <c r="X529" s="567"/>
      <c r="Y529" s="567"/>
      <c r="Z529" s="567"/>
      <c r="AA529" s="567"/>
      <c r="AB529" s="567"/>
      <c r="AC529" s="567"/>
      <c r="AD529" s="567"/>
      <c r="AE529" s="347"/>
      <c r="AF529" s="568"/>
    </row>
    <row r="530" spans="1:32">
      <c r="A530" s="38"/>
      <c r="B530" s="10"/>
      <c r="C530" s="555"/>
      <c r="D530" s="556"/>
      <c r="E530" s="555"/>
      <c r="F530" s="28"/>
      <c r="G530" s="557" t="str">
        <f t="shared" si="18"/>
        <v/>
      </c>
      <c r="H530" s="558"/>
      <c r="I530" s="542"/>
      <c r="J530" s="10"/>
      <c r="K530" s="559"/>
      <c r="L530" s="559"/>
      <c r="M530" s="559"/>
      <c r="N530" s="560" t="str">
        <f>IF($B530=Statistika!$F$63,'Help-list'!$BD529*'Help-list'!$V$6,IF($B530=Statistika!$F$64,'Help-list'!$BD529*'Help-list'!$V$7,IF($B530=Statistika!$F$65,'Help-list'!$BD529*'Help-list'!$V$8,IF($B530=Statistika!$F$66,'Help-list'!$BD529*'Help-list'!$V$9,IF($B530=Statistika!$F$67,'Help-list'!$BD529*'Help-list'!$V$10,IF($B530=Statistika!$F$68,'Help-list'!$BD529*'Help-list'!$V$11,IF($B530=Statistika!$F$69,'Help-list'!$BD529*'Help-list'!$V$12,IF($B530=Statistika!$F$70,'Help-list'!$BD529*'Help-list'!$V$13,""))))))))</f>
        <v/>
      </c>
      <c r="O530" s="559"/>
      <c r="P530" s="561" t="str">
        <f>IF($B530=Statistika!$F$63,'Help-list'!$BE529*'Help-list'!$V$6,IF($B530=Statistika!$F$64,'Help-list'!$BE529*'Help-list'!$V$7,IF($B530=Statistika!$F$65,'Help-list'!$BE529*'Help-list'!$V$8,IF($B530=Statistika!$F$66,'Help-list'!$BE529*'Help-list'!$V$9,IF($B530=Statistika!$F$67,'Help-list'!$BE529*'Help-list'!$V$10,IF($B530=Statistika!$F$68,'Help-list'!$BE529*'Help-list'!$V$11,IF($B530=Statistika!$F$69,'Help-list'!$BE529*'Help-list'!$V$12,IF($B530=Statistika!$F$70,'Help-list'!$BE529*'Help-list'!$V$13,""))))))))</f>
        <v/>
      </c>
      <c r="Q530" s="562" t="str">
        <f t="shared" si="19"/>
        <v/>
      </c>
      <c r="R530" s="563" t="str">
        <f>IF($B530=Statistika!$F$63,'Help-list'!$BF529*'Help-list'!$V$6,IF($B530=Statistika!$F$64,'Help-list'!$BF529*'Help-list'!$V$7,IF($B530=Statistika!$F$65,'Help-list'!$BF529*'Help-list'!$V$8,IF($B530=Statistika!$F$66,'Help-list'!$BF529*'Help-list'!$V$9,IF($B530=Statistika!$F$67,'Help-list'!$BF529*'Help-list'!$V$10,IF($B530=Statistika!$F$68,'Help-list'!$BF529*'Help-list'!$V$11,IF($B530=Statistika!$F$69,'Help-list'!$BF529*'Help-list'!$V$12,IF($B530=Statistika!$F$70,'Help-list'!$BF529*'Help-list'!$V$13,""))))))))</f>
        <v/>
      </c>
      <c r="S530" s="564"/>
      <c r="T530" s="565" t="str">
        <f>IF($B530=Statistika!$F$63,'Help-list'!$BG529*'Help-list'!$V$6,IF($B530=Statistika!$F$64,'Help-list'!$BG529*'Help-list'!$V$7,IF($B530=Statistika!$F$65,'Help-list'!$BG529*'Help-list'!$V$8,IF($B530=Statistika!$F$66,'Help-list'!$BG529*'Help-list'!$V$9,IF($B530=Statistika!$F$67,'Help-list'!$BG529*'Help-list'!$V$10,IF($B530=Statistika!$F$68,'Help-list'!$BG529*'Help-list'!$V$11,IF($B530=Statistika!$F$69,'Help-list'!$BG529*'Help-list'!$V$12,IF($B530=Statistika!$F$70,'Help-list'!$BG529*'Help-list'!$V$13,""))))))))</f>
        <v/>
      </c>
      <c r="U530" s="564"/>
      <c r="V530" s="565" t="str">
        <f>IF($B530=Statistika!$F$63,'Help-list'!$BH529*'Help-list'!$V$6,IF($B530=Statistika!$F$64,'Help-list'!$BH529*'Help-list'!$V$7,IF($B530=Statistika!$F$65,'Help-list'!$BH529*'Help-list'!$V$8,IF($B530=Statistika!$F$66,'Help-list'!$BH529*'Help-list'!$V$9,IF($B530=Statistika!$F$67,'Help-list'!$BH529*'Help-list'!$V$10,IF($B530=Statistika!$F$68,'Help-list'!$BH529*'Help-list'!$V$11,IF($B530=Statistika!$F$69,'Help-list'!$BH529*'Help-list'!$V$12,IF($B530=Statistika!$F$70,'Help-list'!$BH529*'Help-list'!$V$13,""))))))))</f>
        <v/>
      </c>
      <c r="W530" s="566"/>
      <c r="X530" s="567"/>
      <c r="Y530" s="567"/>
      <c r="Z530" s="567"/>
      <c r="AA530" s="567"/>
      <c r="AB530" s="567"/>
      <c r="AC530" s="567"/>
      <c r="AD530" s="567"/>
      <c r="AE530" s="347"/>
      <c r="AF530" s="568"/>
    </row>
    <row r="531" spans="1:32">
      <c r="A531" s="38"/>
      <c r="B531" s="10"/>
      <c r="C531" s="555"/>
      <c r="D531" s="556"/>
      <c r="E531" s="555"/>
      <c r="F531" s="28"/>
      <c r="G531" s="557" t="str">
        <f t="shared" si="18"/>
        <v/>
      </c>
      <c r="H531" s="558"/>
      <c r="I531" s="542"/>
      <c r="J531" s="10"/>
      <c r="K531" s="559"/>
      <c r="L531" s="559"/>
      <c r="M531" s="559"/>
      <c r="N531" s="560" t="str">
        <f>IF($B531=Statistika!$F$63,'Help-list'!$BD530*'Help-list'!$V$6,IF($B531=Statistika!$F$64,'Help-list'!$BD530*'Help-list'!$V$7,IF($B531=Statistika!$F$65,'Help-list'!$BD530*'Help-list'!$V$8,IF($B531=Statistika!$F$66,'Help-list'!$BD530*'Help-list'!$V$9,IF($B531=Statistika!$F$67,'Help-list'!$BD530*'Help-list'!$V$10,IF($B531=Statistika!$F$68,'Help-list'!$BD530*'Help-list'!$V$11,IF($B531=Statistika!$F$69,'Help-list'!$BD530*'Help-list'!$V$12,IF($B531=Statistika!$F$70,'Help-list'!$BD530*'Help-list'!$V$13,""))))))))</f>
        <v/>
      </c>
      <c r="O531" s="559"/>
      <c r="P531" s="561" t="str">
        <f>IF($B531=Statistika!$F$63,'Help-list'!$BE530*'Help-list'!$V$6,IF($B531=Statistika!$F$64,'Help-list'!$BE530*'Help-list'!$V$7,IF($B531=Statistika!$F$65,'Help-list'!$BE530*'Help-list'!$V$8,IF($B531=Statistika!$F$66,'Help-list'!$BE530*'Help-list'!$V$9,IF($B531=Statistika!$F$67,'Help-list'!$BE530*'Help-list'!$V$10,IF($B531=Statistika!$F$68,'Help-list'!$BE530*'Help-list'!$V$11,IF($B531=Statistika!$F$69,'Help-list'!$BE530*'Help-list'!$V$12,IF($B531=Statistika!$F$70,'Help-list'!$BE530*'Help-list'!$V$13,""))))))))</f>
        <v/>
      </c>
      <c r="Q531" s="562" t="str">
        <f t="shared" si="19"/>
        <v/>
      </c>
      <c r="R531" s="563" t="str">
        <f>IF($B531=Statistika!$F$63,'Help-list'!$BF530*'Help-list'!$V$6,IF($B531=Statistika!$F$64,'Help-list'!$BF530*'Help-list'!$V$7,IF($B531=Statistika!$F$65,'Help-list'!$BF530*'Help-list'!$V$8,IF($B531=Statistika!$F$66,'Help-list'!$BF530*'Help-list'!$V$9,IF($B531=Statistika!$F$67,'Help-list'!$BF530*'Help-list'!$V$10,IF($B531=Statistika!$F$68,'Help-list'!$BF530*'Help-list'!$V$11,IF($B531=Statistika!$F$69,'Help-list'!$BF530*'Help-list'!$V$12,IF($B531=Statistika!$F$70,'Help-list'!$BF530*'Help-list'!$V$13,""))))))))</f>
        <v/>
      </c>
      <c r="S531" s="564"/>
      <c r="T531" s="565" t="str">
        <f>IF($B531=Statistika!$F$63,'Help-list'!$BG530*'Help-list'!$V$6,IF($B531=Statistika!$F$64,'Help-list'!$BG530*'Help-list'!$V$7,IF($B531=Statistika!$F$65,'Help-list'!$BG530*'Help-list'!$V$8,IF($B531=Statistika!$F$66,'Help-list'!$BG530*'Help-list'!$V$9,IF($B531=Statistika!$F$67,'Help-list'!$BG530*'Help-list'!$V$10,IF($B531=Statistika!$F$68,'Help-list'!$BG530*'Help-list'!$V$11,IF($B531=Statistika!$F$69,'Help-list'!$BG530*'Help-list'!$V$12,IF($B531=Statistika!$F$70,'Help-list'!$BG530*'Help-list'!$V$13,""))))))))</f>
        <v/>
      </c>
      <c r="U531" s="564"/>
      <c r="V531" s="565" t="str">
        <f>IF($B531=Statistika!$F$63,'Help-list'!$BH530*'Help-list'!$V$6,IF($B531=Statistika!$F$64,'Help-list'!$BH530*'Help-list'!$V$7,IF($B531=Statistika!$F$65,'Help-list'!$BH530*'Help-list'!$V$8,IF($B531=Statistika!$F$66,'Help-list'!$BH530*'Help-list'!$V$9,IF($B531=Statistika!$F$67,'Help-list'!$BH530*'Help-list'!$V$10,IF($B531=Statistika!$F$68,'Help-list'!$BH530*'Help-list'!$V$11,IF($B531=Statistika!$F$69,'Help-list'!$BH530*'Help-list'!$V$12,IF($B531=Statistika!$F$70,'Help-list'!$BH530*'Help-list'!$V$13,""))))))))</f>
        <v/>
      </c>
      <c r="W531" s="566"/>
      <c r="X531" s="567"/>
      <c r="Y531" s="567"/>
      <c r="Z531" s="567"/>
      <c r="AA531" s="567"/>
      <c r="AB531" s="567"/>
      <c r="AC531" s="567"/>
      <c r="AD531" s="567"/>
      <c r="AE531" s="347"/>
      <c r="AF531" s="568"/>
    </row>
    <row r="532" spans="1:32">
      <c r="A532" s="38"/>
      <c r="B532" s="10"/>
      <c r="C532" s="555"/>
      <c r="D532" s="556"/>
      <c r="E532" s="555"/>
      <c r="F532" s="28"/>
      <c r="G532" s="557" t="str">
        <f t="shared" si="18"/>
        <v/>
      </c>
      <c r="H532" s="558"/>
      <c r="I532" s="542"/>
      <c r="J532" s="10"/>
      <c r="K532" s="559"/>
      <c r="L532" s="559"/>
      <c r="M532" s="559"/>
      <c r="N532" s="560" t="str">
        <f>IF($B532=Statistika!$F$63,'Help-list'!$BD531*'Help-list'!$V$6,IF($B532=Statistika!$F$64,'Help-list'!$BD531*'Help-list'!$V$7,IF($B532=Statistika!$F$65,'Help-list'!$BD531*'Help-list'!$V$8,IF($B532=Statistika!$F$66,'Help-list'!$BD531*'Help-list'!$V$9,IF($B532=Statistika!$F$67,'Help-list'!$BD531*'Help-list'!$V$10,IF($B532=Statistika!$F$68,'Help-list'!$BD531*'Help-list'!$V$11,IF($B532=Statistika!$F$69,'Help-list'!$BD531*'Help-list'!$V$12,IF($B532=Statistika!$F$70,'Help-list'!$BD531*'Help-list'!$V$13,""))))))))</f>
        <v/>
      </c>
      <c r="O532" s="559"/>
      <c r="P532" s="561" t="str">
        <f>IF($B532=Statistika!$F$63,'Help-list'!$BE531*'Help-list'!$V$6,IF($B532=Statistika!$F$64,'Help-list'!$BE531*'Help-list'!$V$7,IF($B532=Statistika!$F$65,'Help-list'!$BE531*'Help-list'!$V$8,IF($B532=Statistika!$F$66,'Help-list'!$BE531*'Help-list'!$V$9,IF($B532=Statistika!$F$67,'Help-list'!$BE531*'Help-list'!$V$10,IF($B532=Statistika!$F$68,'Help-list'!$BE531*'Help-list'!$V$11,IF($B532=Statistika!$F$69,'Help-list'!$BE531*'Help-list'!$V$12,IF($B532=Statistika!$F$70,'Help-list'!$BE531*'Help-list'!$V$13,""))))))))</f>
        <v/>
      </c>
      <c r="Q532" s="562" t="str">
        <f t="shared" si="19"/>
        <v/>
      </c>
      <c r="R532" s="563" t="str">
        <f>IF($B532=Statistika!$F$63,'Help-list'!$BF531*'Help-list'!$V$6,IF($B532=Statistika!$F$64,'Help-list'!$BF531*'Help-list'!$V$7,IF($B532=Statistika!$F$65,'Help-list'!$BF531*'Help-list'!$V$8,IF($B532=Statistika!$F$66,'Help-list'!$BF531*'Help-list'!$V$9,IF($B532=Statistika!$F$67,'Help-list'!$BF531*'Help-list'!$V$10,IF($B532=Statistika!$F$68,'Help-list'!$BF531*'Help-list'!$V$11,IF($B532=Statistika!$F$69,'Help-list'!$BF531*'Help-list'!$V$12,IF($B532=Statistika!$F$70,'Help-list'!$BF531*'Help-list'!$V$13,""))))))))</f>
        <v/>
      </c>
      <c r="S532" s="564"/>
      <c r="T532" s="565" t="str">
        <f>IF($B532=Statistika!$F$63,'Help-list'!$BG531*'Help-list'!$V$6,IF($B532=Statistika!$F$64,'Help-list'!$BG531*'Help-list'!$V$7,IF($B532=Statistika!$F$65,'Help-list'!$BG531*'Help-list'!$V$8,IF($B532=Statistika!$F$66,'Help-list'!$BG531*'Help-list'!$V$9,IF($B532=Statistika!$F$67,'Help-list'!$BG531*'Help-list'!$V$10,IF($B532=Statistika!$F$68,'Help-list'!$BG531*'Help-list'!$V$11,IF($B532=Statistika!$F$69,'Help-list'!$BG531*'Help-list'!$V$12,IF($B532=Statistika!$F$70,'Help-list'!$BG531*'Help-list'!$V$13,""))))))))</f>
        <v/>
      </c>
      <c r="U532" s="564"/>
      <c r="V532" s="565" t="str">
        <f>IF($B532=Statistika!$F$63,'Help-list'!$BH531*'Help-list'!$V$6,IF($B532=Statistika!$F$64,'Help-list'!$BH531*'Help-list'!$V$7,IF($B532=Statistika!$F$65,'Help-list'!$BH531*'Help-list'!$V$8,IF($B532=Statistika!$F$66,'Help-list'!$BH531*'Help-list'!$V$9,IF($B532=Statistika!$F$67,'Help-list'!$BH531*'Help-list'!$V$10,IF($B532=Statistika!$F$68,'Help-list'!$BH531*'Help-list'!$V$11,IF($B532=Statistika!$F$69,'Help-list'!$BH531*'Help-list'!$V$12,IF($B532=Statistika!$F$70,'Help-list'!$BH531*'Help-list'!$V$13,""))))))))</f>
        <v/>
      </c>
      <c r="W532" s="566"/>
      <c r="X532" s="567"/>
      <c r="Y532" s="567"/>
      <c r="Z532" s="567"/>
      <c r="AA532" s="567"/>
      <c r="AB532" s="567"/>
      <c r="AC532" s="567"/>
      <c r="AD532" s="567"/>
      <c r="AE532" s="347"/>
      <c r="AF532" s="568"/>
    </row>
    <row r="533" spans="1:32">
      <c r="A533" s="38"/>
      <c r="B533" s="10"/>
      <c r="C533" s="555"/>
      <c r="D533" s="556"/>
      <c r="E533" s="555"/>
      <c r="F533" s="28"/>
      <c r="G533" s="557" t="str">
        <f t="shared" si="18"/>
        <v/>
      </c>
      <c r="H533" s="558"/>
      <c r="I533" s="542"/>
      <c r="J533" s="10"/>
      <c r="K533" s="559"/>
      <c r="L533" s="559"/>
      <c r="M533" s="559"/>
      <c r="N533" s="560" t="str">
        <f>IF($B533=Statistika!$F$63,'Help-list'!$BD532*'Help-list'!$V$6,IF($B533=Statistika!$F$64,'Help-list'!$BD532*'Help-list'!$V$7,IF($B533=Statistika!$F$65,'Help-list'!$BD532*'Help-list'!$V$8,IF($B533=Statistika!$F$66,'Help-list'!$BD532*'Help-list'!$V$9,IF($B533=Statistika!$F$67,'Help-list'!$BD532*'Help-list'!$V$10,IF($B533=Statistika!$F$68,'Help-list'!$BD532*'Help-list'!$V$11,IF($B533=Statistika!$F$69,'Help-list'!$BD532*'Help-list'!$V$12,IF($B533=Statistika!$F$70,'Help-list'!$BD532*'Help-list'!$V$13,""))))))))</f>
        <v/>
      </c>
      <c r="O533" s="559"/>
      <c r="P533" s="561" t="str">
        <f>IF($B533=Statistika!$F$63,'Help-list'!$BE532*'Help-list'!$V$6,IF($B533=Statistika!$F$64,'Help-list'!$BE532*'Help-list'!$V$7,IF($B533=Statistika!$F$65,'Help-list'!$BE532*'Help-list'!$V$8,IF($B533=Statistika!$F$66,'Help-list'!$BE532*'Help-list'!$V$9,IF($B533=Statistika!$F$67,'Help-list'!$BE532*'Help-list'!$V$10,IF($B533=Statistika!$F$68,'Help-list'!$BE532*'Help-list'!$V$11,IF($B533=Statistika!$F$69,'Help-list'!$BE532*'Help-list'!$V$12,IF($B533=Statistika!$F$70,'Help-list'!$BE532*'Help-list'!$V$13,""))))))))</f>
        <v/>
      </c>
      <c r="Q533" s="562" t="str">
        <f t="shared" si="19"/>
        <v/>
      </c>
      <c r="R533" s="563" t="str">
        <f>IF($B533=Statistika!$F$63,'Help-list'!$BF532*'Help-list'!$V$6,IF($B533=Statistika!$F$64,'Help-list'!$BF532*'Help-list'!$V$7,IF($B533=Statistika!$F$65,'Help-list'!$BF532*'Help-list'!$V$8,IF($B533=Statistika!$F$66,'Help-list'!$BF532*'Help-list'!$V$9,IF($B533=Statistika!$F$67,'Help-list'!$BF532*'Help-list'!$V$10,IF($B533=Statistika!$F$68,'Help-list'!$BF532*'Help-list'!$V$11,IF($B533=Statistika!$F$69,'Help-list'!$BF532*'Help-list'!$V$12,IF($B533=Statistika!$F$70,'Help-list'!$BF532*'Help-list'!$V$13,""))))))))</f>
        <v/>
      </c>
      <c r="S533" s="564"/>
      <c r="T533" s="565" t="str">
        <f>IF($B533=Statistika!$F$63,'Help-list'!$BG532*'Help-list'!$V$6,IF($B533=Statistika!$F$64,'Help-list'!$BG532*'Help-list'!$V$7,IF($B533=Statistika!$F$65,'Help-list'!$BG532*'Help-list'!$V$8,IF($B533=Statistika!$F$66,'Help-list'!$BG532*'Help-list'!$V$9,IF($B533=Statistika!$F$67,'Help-list'!$BG532*'Help-list'!$V$10,IF($B533=Statistika!$F$68,'Help-list'!$BG532*'Help-list'!$V$11,IF($B533=Statistika!$F$69,'Help-list'!$BG532*'Help-list'!$V$12,IF($B533=Statistika!$F$70,'Help-list'!$BG532*'Help-list'!$V$13,""))))))))</f>
        <v/>
      </c>
      <c r="U533" s="564"/>
      <c r="V533" s="565" t="str">
        <f>IF($B533=Statistika!$F$63,'Help-list'!$BH532*'Help-list'!$V$6,IF($B533=Statistika!$F$64,'Help-list'!$BH532*'Help-list'!$V$7,IF($B533=Statistika!$F$65,'Help-list'!$BH532*'Help-list'!$V$8,IF($B533=Statistika!$F$66,'Help-list'!$BH532*'Help-list'!$V$9,IF($B533=Statistika!$F$67,'Help-list'!$BH532*'Help-list'!$V$10,IF($B533=Statistika!$F$68,'Help-list'!$BH532*'Help-list'!$V$11,IF($B533=Statistika!$F$69,'Help-list'!$BH532*'Help-list'!$V$12,IF($B533=Statistika!$F$70,'Help-list'!$BH532*'Help-list'!$V$13,""))))))))</f>
        <v/>
      </c>
      <c r="W533" s="566"/>
      <c r="X533" s="567"/>
      <c r="Y533" s="567"/>
      <c r="Z533" s="567"/>
      <c r="AA533" s="567"/>
      <c r="AB533" s="567"/>
      <c r="AC533" s="567"/>
      <c r="AD533" s="567"/>
      <c r="AE533" s="347"/>
      <c r="AF533" s="568"/>
    </row>
    <row r="534" spans="1:32">
      <c r="A534" s="38"/>
      <c r="B534" s="10"/>
      <c r="C534" s="555"/>
      <c r="D534" s="556"/>
      <c r="E534" s="555"/>
      <c r="F534" s="28"/>
      <c r="G534" s="557" t="str">
        <f t="shared" si="18"/>
        <v/>
      </c>
      <c r="H534" s="558"/>
      <c r="I534" s="542"/>
      <c r="J534" s="10"/>
      <c r="K534" s="559"/>
      <c r="L534" s="559"/>
      <c r="M534" s="559"/>
      <c r="N534" s="560" t="str">
        <f>IF($B534=Statistika!$F$63,'Help-list'!$BD533*'Help-list'!$V$6,IF($B534=Statistika!$F$64,'Help-list'!$BD533*'Help-list'!$V$7,IF($B534=Statistika!$F$65,'Help-list'!$BD533*'Help-list'!$V$8,IF($B534=Statistika!$F$66,'Help-list'!$BD533*'Help-list'!$V$9,IF($B534=Statistika!$F$67,'Help-list'!$BD533*'Help-list'!$V$10,IF($B534=Statistika!$F$68,'Help-list'!$BD533*'Help-list'!$V$11,IF($B534=Statistika!$F$69,'Help-list'!$BD533*'Help-list'!$V$12,IF($B534=Statistika!$F$70,'Help-list'!$BD533*'Help-list'!$V$13,""))))))))</f>
        <v/>
      </c>
      <c r="O534" s="559"/>
      <c r="P534" s="561" t="str">
        <f>IF($B534=Statistika!$F$63,'Help-list'!$BE533*'Help-list'!$V$6,IF($B534=Statistika!$F$64,'Help-list'!$BE533*'Help-list'!$V$7,IF($B534=Statistika!$F$65,'Help-list'!$BE533*'Help-list'!$V$8,IF($B534=Statistika!$F$66,'Help-list'!$BE533*'Help-list'!$V$9,IF($B534=Statistika!$F$67,'Help-list'!$BE533*'Help-list'!$V$10,IF($B534=Statistika!$F$68,'Help-list'!$BE533*'Help-list'!$V$11,IF($B534=Statistika!$F$69,'Help-list'!$BE533*'Help-list'!$V$12,IF($B534=Statistika!$F$70,'Help-list'!$BE533*'Help-list'!$V$13,""))))))))</f>
        <v/>
      </c>
      <c r="Q534" s="562" t="str">
        <f t="shared" si="19"/>
        <v/>
      </c>
      <c r="R534" s="563" t="str">
        <f>IF($B534=Statistika!$F$63,'Help-list'!$BF533*'Help-list'!$V$6,IF($B534=Statistika!$F$64,'Help-list'!$BF533*'Help-list'!$V$7,IF($B534=Statistika!$F$65,'Help-list'!$BF533*'Help-list'!$V$8,IF($B534=Statistika!$F$66,'Help-list'!$BF533*'Help-list'!$V$9,IF($B534=Statistika!$F$67,'Help-list'!$BF533*'Help-list'!$V$10,IF($B534=Statistika!$F$68,'Help-list'!$BF533*'Help-list'!$V$11,IF($B534=Statistika!$F$69,'Help-list'!$BF533*'Help-list'!$V$12,IF($B534=Statistika!$F$70,'Help-list'!$BF533*'Help-list'!$V$13,""))))))))</f>
        <v/>
      </c>
      <c r="S534" s="564"/>
      <c r="T534" s="565" t="str">
        <f>IF($B534=Statistika!$F$63,'Help-list'!$BG533*'Help-list'!$V$6,IF($B534=Statistika!$F$64,'Help-list'!$BG533*'Help-list'!$V$7,IF($B534=Statistika!$F$65,'Help-list'!$BG533*'Help-list'!$V$8,IF($B534=Statistika!$F$66,'Help-list'!$BG533*'Help-list'!$V$9,IF($B534=Statistika!$F$67,'Help-list'!$BG533*'Help-list'!$V$10,IF($B534=Statistika!$F$68,'Help-list'!$BG533*'Help-list'!$V$11,IF($B534=Statistika!$F$69,'Help-list'!$BG533*'Help-list'!$V$12,IF($B534=Statistika!$F$70,'Help-list'!$BG533*'Help-list'!$V$13,""))))))))</f>
        <v/>
      </c>
      <c r="U534" s="564"/>
      <c r="V534" s="565" t="str">
        <f>IF($B534=Statistika!$F$63,'Help-list'!$BH533*'Help-list'!$V$6,IF($B534=Statistika!$F$64,'Help-list'!$BH533*'Help-list'!$V$7,IF($B534=Statistika!$F$65,'Help-list'!$BH533*'Help-list'!$V$8,IF($B534=Statistika!$F$66,'Help-list'!$BH533*'Help-list'!$V$9,IF($B534=Statistika!$F$67,'Help-list'!$BH533*'Help-list'!$V$10,IF($B534=Statistika!$F$68,'Help-list'!$BH533*'Help-list'!$V$11,IF($B534=Statistika!$F$69,'Help-list'!$BH533*'Help-list'!$V$12,IF($B534=Statistika!$F$70,'Help-list'!$BH533*'Help-list'!$V$13,""))))))))</f>
        <v/>
      </c>
      <c r="W534" s="566"/>
      <c r="X534" s="567"/>
      <c r="Y534" s="567"/>
      <c r="Z534" s="567"/>
      <c r="AA534" s="567"/>
      <c r="AB534" s="567"/>
      <c r="AC534" s="567"/>
      <c r="AD534" s="567"/>
      <c r="AE534" s="347"/>
      <c r="AF534" s="568"/>
    </row>
    <row r="535" spans="1:32">
      <c r="A535" s="38"/>
      <c r="B535" s="10"/>
      <c r="C535" s="555"/>
      <c r="D535" s="556"/>
      <c r="E535" s="555"/>
      <c r="F535" s="28"/>
      <c r="G535" s="557" t="str">
        <f t="shared" si="18"/>
        <v/>
      </c>
      <c r="H535" s="558"/>
      <c r="I535" s="542"/>
      <c r="J535" s="10"/>
      <c r="K535" s="559"/>
      <c r="L535" s="559"/>
      <c r="M535" s="559"/>
      <c r="N535" s="560" t="str">
        <f>IF($B535=Statistika!$F$63,'Help-list'!$BD534*'Help-list'!$V$6,IF($B535=Statistika!$F$64,'Help-list'!$BD534*'Help-list'!$V$7,IF($B535=Statistika!$F$65,'Help-list'!$BD534*'Help-list'!$V$8,IF($B535=Statistika!$F$66,'Help-list'!$BD534*'Help-list'!$V$9,IF($B535=Statistika!$F$67,'Help-list'!$BD534*'Help-list'!$V$10,IF($B535=Statistika!$F$68,'Help-list'!$BD534*'Help-list'!$V$11,IF($B535=Statistika!$F$69,'Help-list'!$BD534*'Help-list'!$V$12,IF($B535=Statistika!$F$70,'Help-list'!$BD534*'Help-list'!$V$13,""))))))))</f>
        <v/>
      </c>
      <c r="O535" s="559"/>
      <c r="P535" s="561" t="str">
        <f>IF($B535=Statistika!$F$63,'Help-list'!$BE534*'Help-list'!$V$6,IF($B535=Statistika!$F$64,'Help-list'!$BE534*'Help-list'!$V$7,IF($B535=Statistika!$F$65,'Help-list'!$BE534*'Help-list'!$V$8,IF($B535=Statistika!$F$66,'Help-list'!$BE534*'Help-list'!$V$9,IF($B535=Statistika!$F$67,'Help-list'!$BE534*'Help-list'!$V$10,IF($B535=Statistika!$F$68,'Help-list'!$BE534*'Help-list'!$V$11,IF($B535=Statistika!$F$69,'Help-list'!$BE534*'Help-list'!$V$12,IF($B535=Statistika!$F$70,'Help-list'!$BE534*'Help-list'!$V$13,""))))))))</f>
        <v/>
      </c>
      <c r="Q535" s="562" t="str">
        <f t="shared" si="19"/>
        <v/>
      </c>
      <c r="R535" s="563" t="str">
        <f>IF($B535=Statistika!$F$63,'Help-list'!$BF534*'Help-list'!$V$6,IF($B535=Statistika!$F$64,'Help-list'!$BF534*'Help-list'!$V$7,IF($B535=Statistika!$F$65,'Help-list'!$BF534*'Help-list'!$V$8,IF($B535=Statistika!$F$66,'Help-list'!$BF534*'Help-list'!$V$9,IF($B535=Statistika!$F$67,'Help-list'!$BF534*'Help-list'!$V$10,IF($B535=Statistika!$F$68,'Help-list'!$BF534*'Help-list'!$V$11,IF($B535=Statistika!$F$69,'Help-list'!$BF534*'Help-list'!$V$12,IF($B535=Statistika!$F$70,'Help-list'!$BF534*'Help-list'!$V$13,""))))))))</f>
        <v/>
      </c>
      <c r="S535" s="564"/>
      <c r="T535" s="565" t="str">
        <f>IF($B535=Statistika!$F$63,'Help-list'!$BG534*'Help-list'!$V$6,IF($B535=Statistika!$F$64,'Help-list'!$BG534*'Help-list'!$V$7,IF($B535=Statistika!$F$65,'Help-list'!$BG534*'Help-list'!$V$8,IF($B535=Statistika!$F$66,'Help-list'!$BG534*'Help-list'!$V$9,IF($B535=Statistika!$F$67,'Help-list'!$BG534*'Help-list'!$V$10,IF($B535=Statistika!$F$68,'Help-list'!$BG534*'Help-list'!$V$11,IF($B535=Statistika!$F$69,'Help-list'!$BG534*'Help-list'!$V$12,IF($B535=Statistika!$F$70,'Help-list'!$BG534*'Help-list'!$V$13,""))))))))</f>
        <v/>
      </c>
      <c r="U535" s="564"/>
      <c r="V535" s="565" t="str">
        <f>IF($B535=Statistika!$F$63,'Help-list'!$BH534*'Help-list'!$V$6,IF($B535=Statistika!$F$64,'Help-list'!$BH534*'Help-list'!$V$7,IF($B535=Statistika!$F$65,'Help-list'!$BH534*'Help-list'!$V$8,IF($B535=Statistika!$F$66,'Help-list'!$BH534*'Help-list'!$V$9,IF($B535=Statistika!$F$67,'Help-list'!$BH534*'Help-list'!$V$10,IF($B535=Statistika!$F$68,'Help-list'!$BH534*'Help-list'!$V$11,IF($B535=Statistika!$F$69,'Help-list'!$BH534*'Help-list'!$V$12,IF($B535=Statistika!$F$70,'Help-list'!$BH534*'Help-list'!$V$13,""))))))))</f>
        <v/>
      </c>
      <c r="W535" s="566"/>
      <c r="X535" s="567"/>
      <c r="Y535" s="567"/>
      <c r="Z535" s="567"/>
      <c r="AA535" s="567"/>
      <c r="AB535" s="567"/>
      <c r="AC535" s="567"/>
      <c r="AD535" s="567"/>
      <c r="AE535" s="347"/>
      <c r="AF535" s="568"/>
    </row>
    <row r="536" spans="1:32">
      <c r="A536" s="38"/>
      <c r="B536" s="10"/>
      <c r="C536" s="555"/>
      <c r="D536" s="556"/>
      <c r="E536" s="555"/>
      <c r="F536" s="28"/>
      <c r="G536" s="557" t="str">
        <f t="shared" si="18"/>
        <v/>
      </c>
      <c r="H536" s="558"/>
      <c r="I536" s="542"/>
      <c r="J536" s="10"/>
      <c r="K536" s="559"/>
      <c r="L536" s="559"/>
      <c r="M536" s="559"/>
      <c r="N536" s="560" t="str">
        <f>IF($B536=Statistika!$F$63,'Help-list'!$BD535*'Help-list'!$V$6,IF($B536=Statistika!$F$64,'Help-list'!$BD535*'Help-list'!$V$7,IF($B536=Statistika!$F$65,'Help-list'!$BD535*'Help-list'!$V$8,IF($B536=Statistika!$F$66,'Help-list'!$BD535*'Help-list'!$V$9,IF($B536=Statistika!$F$67,'Help-list'!$BD535*'Help-list'!$V$10,IF($B536=Statistika!$F$68,'Help-list'!$BD535*'Help-list'!$V$11,IF($B536=Statistika!$F$69,'Help-list'!$BD535*'Help-list'!$V$12,IF($B536=Statistika!$F$70,'Help-list'!$BD535*'Help-list'!$V$13,""))))))))</f>
        <v/>
      </c>
      <c r="O536" s="559"/>
      <c r="P536" s="561" t="str">
        <f>IF($B536=Statistika!$F$63,'Help-list'!$BE535*'Help-list'!$V$6,IF($B536=Statistika!$F$64,'Help-list'!$BE535*'Help-list'!$V$7,IF($B536=Statistika!$F$65,'Help-list'!$BE535*'Help-list'!$V$8,IF($B536=Statistika!$F$66,'Help-list'!$BE535*'Help-list'!$V$9,IF($B536=Statistika!$F$67,'Help-list'!$BE535*'Help-list'!$V$10,IF($B536=Statistika!$F$68,'Help-list'!$BE535*'Help-list'!$V$11,IF($B536=Statistika!$F$69,'Help-list'!$BE535*'Help-list'!$V$12,IF($B536=Statistika!$F$70,'Help-list'!$BE535*'Help-list'!$V$13,""))))))))</f>
        <v/>
      </c>
      <c r="Q536" s="562" t="str">
        <f t="shared" si="19"/>
        <v/>
      </c>
      <c r="R536" s="563" t="str">
        <f>IF($B536=Statistika!$F$63,'Help-list'!$BF535*'Help-list'!$V$6,IF($B536=Statistika!$F$64,'Help-list'!$BF535*'Help-list'!$V$7,IF($B536=Statistika!$F$65,'Help-list'!$BF535*'Help-list'!$V$8,IF($B536=Statistika!$F$66,'Help-list'!$BF535*'Help-list'!$V$9,IF($B536=Statistika!$F$67,'Help-list'!$BF535*'Help-list'!$V$10,IF($B536=Statistika!$F$68,'Help-list'!$BF535*'Help-list'!$V$11,IF($B536=Statistika!$F$69,'Help-list'!$BF535*'Help-list'!$V$12,IF($B536=Statistika!$F$70,'Help-list'!$BF535*'Help-list'!$V$13,""))))))))</f>
        <v/>
      </c>
      <c r="S536" s="564"/>
      <c r="T536" s="565" t="str">
        <f>IF($B536=Statistika!$F$63,'Help-list'!$BG535*'Help-list'!$V$6,IF($B536=Statistika!$F$64,'Help-list'!$BG535*'Help-list'!$V$7,IF($B536=Statistika!$F$65,'Help-list'!$BG535*'Help-list'!$V$8,IF($B536=Statistika!$F$66,'Help-list'!$BG535*'Help-list'!$V$9,IF($B536=Statistika!$F$67,'Help-list'!$BG535*'Help-list'!$V$10,IF($B536=Statistika!$F$68,'Help-list'!$BG535*'Help-list'!$V$11,IF($B536=Statistika!$F$69,'Help-list'!$BG535*'Help-list'!$V$12,IF($B536=Statistika!$F$70,'Help-list'!$BG535*'Help-list'!$V$13,""))))))))</f>
        <v/>
      </c>
      <c r="U536" s="564"/>
      <c r="V536" s="565" t="str">
        <f>IF($B536=Statistika!$F$63,'Help-list'!$BH535*'Help-list'!$V$6,IF($B536=Statistika!$F$64,'Help-list'!$BH535*'Help-list'!$V$7,IF($B536=Statistika!$F$65,'Help-list'!$BH535*'Help-list'!$V$8,IF($B536=Statistika!$F$66,'Help-list'!$BH535*'Help-list'!$V$9,IF($B536=Statistika!$F$67,'Help-list'!$BH535*'Help-list'!$V$10,IF($B536=Statistika!$F$68,'Help-list'!$BH535*'Help-list'!$V$11,IF($B536=Statistika!$F$69,'Help-list'!$BH535*'Help-list'!$V$12,IF($B536=Statistika!$F$70,'Help-list'!$BH535*'Help-list'!$V$13,""))))))))</f>
        <v/>
      </c>
      <c r="W536" s="566"/>
      <c r="X536" s="567"/>
      <c r="Y536" s="567"/>
      <c r="Z536" s="567"/>
      <c r="AA536" s="567"/>
      <c r="AB536" s="567"/>
      <c r="AC536" s="567"/>
      <c r="AD536" s="567"/>
      <c r="AE536" s="347"/>
      <c r="AF536" s="568"/>
    </row>
    <row r="537" spans="1:32">
      <c r="A537" s="38"/>
      <c r="B537" s="10"/>
      <c r="C537" s="555"/>
      <c r="D537" s="556"/>
      <c r="E537" s="555"/>
      <c r="F537" s="28"/>
      <c r="G537" s="557" t="str">
        <f t="shared" ref="G537:G600" si="20">IF(E537&lt;&gt;"",(E537+F537)-(C537+D537),"")</f>
        <v/>
      </c>
      <c r="H537" s="558"/>
      <c r="I537" s="542"/>
      <c r="J537" s="10"/>
      <c r="K537" s="559"/>
      <c r="L537" s="559"/>
      <c r="M537" s="559"/>
      <c r="N537" s="560" t="str">
        <f>IF($B537=Statistika!$F$63,'Help-list'!$BD536*'Help-list'!$V$6,IF($B537=Statistika!$F$64,'Help-list'!$BD536*'Help-list'!$V$7,IF($B537=Statistika!$F$65,'Help-list'!$BD536*'Help-list'!$V$8,IF($B537=Statistika!$F$66,'Help-list'!$BD536*'Help-list'!$V$9,IF($B537=Statistika!$F$67,'Help-list'!$BD536*'Help-list'!$V$10,IF($B537=Statistika!$F$68,'Help-list'!$BD536*'Help-list'!$V$11,IF($B537=Statistika!$F$69,'Help-list'!$BD536*'Help-list'!$V$12,IF($B537=Statistika!$F$70,'Help-list'!$BD536*'Help-list'!$V$13,""))))))))</f>
        <v/>
      </c>
      <c r="O537" s="559"/>
      <c r="P537" s="561" t="str">
        <f>IF($B537=Statistika!$F$63,'Help-list'!$BE536*'Help-list'!$V$6,IF($B537=Statistika!$F$64,'Help-list'!$BE536*'Help-list'!$V$7,IF($B537=Statistika!$F$65,'Help-list'!$BE536*'Help-list'!$V$8,IF($B537=Statistika!$F$66,'Help-list'!$BE536*'Help-list'!$V$9,IF($B537=Statistika!$F$67,'Help-list'!$BE536*'Help-list'!$V$10,IF($B537=Statistika!$F$68,'Help-list'!$BE536*'Help-list'!$V$11,IF($B537=Statistika!$F$69,'Help-list'!$BE536*'Help-list'!$V$12,IF($B537=Statistika!$F$70,'Help-list'!$BE536*'Help-list'!$V$13,""))))))))</f>
        <v/>
      </c>
      <c r="Q537" s="562" t="str">
        <f t="shared" si="19"/>
        <v/>
      </c>
      <c r="R537" s="563" t="str">
        <f>IF($B537=Statistika!$F$63,'Help-list'!$BF536*'Help-list'!$V$6,IF($B537=Statistika!$F$64,'Help-list'!$BF536*'Help-list'!$V$7,IF($B537=Statistika!$F$65,'Help-list'!$BF536*'Help-list'!$V$8,IF($B537=Statistika!$F$66,'Help-list'!$BF536*'Help-list'!$V$9,IF($B537=Statistika!$F$67,'Help-list'!$BF536*'Help-list'!$V$10,IF($B537=Statistika!$F$68,'Help-list'!$BF536*'Help-list'!$V$11,IF($B537=Statistika!$F$69,'Help-list'!$BF536*'Help-list'!$V$12,IF($B537=Statistika!$F$70,'Help-list'!$BF536*'Help-list'!$V$13,""))))))))</f>
        <v/>
      </c>
      <c r="S537" s="564"/>
      <c r="T537" s="565" t="str">
        <f>IF($B537=Statistika!$F$63,'Help-list'!$BG536*'Help-list'!$V$6,IF($B537=Statistika!$F$64,'Help-list'!$BG536*'Help-list'!$V$7,IF($B537=Statistika!$F$65,'Help-list'!$BG536*'Help-list'!$V$8,IF($B537=Statistika!$F$66,'Help-list'!$BG536*'Help-list'!$V$9,IF($B537=Statistika!$F$67,'Help-list'!$BG536*'Help-list'!$V$10,IF($B537=Statistika!$F$68,'Help-list'!$BG536*'Help-list'!$V$11,IF($B537=Statistika!$F$69,'Help-list'!$BG536*'Help-list'!$V$12,IF($B537=Statistika!$F$70,'Help-list'!$BG536*'Help-list'!$V$13,""))))))))</f>
        <v/>
      </c>
      <c r="U537" s="564"/>
      <c r="V537" s="565" t="str">
        <f>IF($B537=Statistika!$F$63,'Help-list'!$BH536*'Help-list'!$V$6,IF($B537=Statistika!$F$64,'Help-list'!$BH536*'Help-list'!$V$7,IF($B537=Statistika!$F$65,'Help-list'!$BH536*'Help-list'!$V$8,IF($B537=Statistika!$F$66,'Help-list'!$BH536*'Help-list'!$V$9,IF($B537=Statistika!$F$67,'Help-list'!$BH536*'Help-list'!$V$10,IF($B537=Statistika!$F$68,'Help-list'!$BH536*'Help-list'!$V$11,IF($B537=Statistika!$F$69,'Help-list'!$BH536*'Help-list'!$V$12,IF($B537=Statistika!$F$70,'Help-list'!$BH536*'Help-list'!$V$13,""))))))))</f>
        <v/>
      </c>
      <c r="W537" s="566"/>
      <c r="X537" s="567"/>
      <c r="Y537" s="567"/>
      <c r="Z537" s="567"/>
      <c r="AA537" s="567"/>
      <c r="AB537" s="567"/>
      <c r="AC537" s="567"/>
      <c r="AD537" s="567"/>
      <c r="AE537" s="347"/>
      <c r="AF537" s="568"/>
    </row>
    <row r="538" spans="1:32">
      <c r="A538" s="38"/>
      <c r="B538" s="10"/>
      <c r="C538" s="555"/>
      <c r="D538" s="556"/>
      <c r="E538" s="555"/>
      <c r="F538" s="28"/>
      <c r="G538" s="557" t="str">
        <f t="shared" si="20"/>
        <v/>
      </c>
      <c r="H538" s="558"/>
      <c r="I538" s="542"/>
      <c r="J538" s="10"/>
      <c r="K538" s="559"/>
      <c r="L538" s="559"/>
      <c r="M538" s="559"/>
      <c r="N538" s="560" t="str">
        <f>IF($B538=Statistika!$F$63,'Help-list'!$BD537*'Help-list'!$V$6,IF($B538=Statistika!$F$64,'Help-list'!$BD537*'Help-list'!$V$7,IF($B538=Statistika!$F$65,'Help-list'!$BD537*'Help-list'!$V$8,IF($B538=Statistika!$F$66,'Help-list'!$BD537*'Help-list'!$V$9,IF($B538=Statistika!$F$67,'Help-list'!$BD537*'Help-list'!$V$10,IF($B538=Statistika!$F$68,'Help-list'!$BD537*'Help-list'!$V$11,IF($B538=Statistika!$F$69,'Help-list'!$BD537*'Help-list'!$V$12,IF($B538=Statistika!$F$70,'Help-list'!$BD537*'Help-list'!$V$13,""))))))))</f>
        <v/>
      </c>
      <c r="O538" s="559"/>
      <c r="P538" s="561" t="str">
        <f>IF($B538=Statistika!$F$63,'Help-list'!$BE537*'Help-list'!$V$6,IF($B538=Statistika!$F$64,'Help-list'!$BE537*'Help-list'!$V$7,IF($B538=Statistika!$F$65,'Help-list'!$BE537*'Help-list'!$V$8,IF($B538=Statistika!$F$66,'Help-list'!$BE537*'Help-list'!$V$9,IF($B538=Statistika!$F$67,'Help-list'!$BE537*'Help-list'!$V$10,IF($B538=Statistika!$F$68,'Help-list'!$BE537*'Help-list'!$V$11,IF($B538=Statistika!$F$69,'Help-list'!$BE537*'Help-list'!$V$12,IF($B538=Statistika!$F$70,'Help-list'!$BE537*'Help-list'!$V$13,""))))))))</f>
        <v/>
      </c>
      <c r="Q538" s="562" t="str">
        <f t="shared" si="19"/>
        <v/>
      </c>
      <c r="R538" s="563" t="str">
        <f>IF($B538=Statistika!$F$63,'Help-list'!$BF537*'Help-list'!$V$6,IF($B538=Statistika!$F$64,'Help-list'!$BF537*'Help-list'!$V$7,IF($B538=Statistika!$F$65,'Help-list'!$BF537*'Help-list'!$V$8,IF($B538=Statistika!$F$66,'Help-list'!$BF537*'Help-list'!$V$9,IF($B538=Statistika!$F$67,'Help-list'!$BF537*'Help-list'!$V$10,IF($B538=Statistika!$F$68,'Help-list'!$BF537*'Help-list'!$V$11,IF($B538=Statistika!$F$69,'Help-list'!$BF537*'Help-list'!$V$12,IF($B538=Statistika!$F$70,'Help-list'!$BF537*'Help-list'!$V$13,""))))))))</f>
        <v/>
      </c>
      <c r="S538" s="564"/>
      <c r="T538" s="565" t="str">
        <f>IF($B538=Statistika!$F$63,'Help-list'!$BG537*'Help-list'!$V$6,IF($B538=Statistika!$F$64,'Help-list'!$BG537*'Help-list'!$V$7,IF($B538=Statistika!$F$65,'Help-list'!$BG537*'Help-list'!$V$8,IF($B538=Statistika!$F$66,'Help-list'!$BG537*'Help-list'!$V$9,IF($B538=Statistika!$F$67,'Help-list'!$BG537*'Help-list'!$V$10,IF($B538=Statistika!$F$68,'Help-list'!$BG537*'Help-list'!$V$11,IF($B538=Statistika!$F$69,'Help-list'!$BG537*'Help-list'!$V$12,IF($B538=Statistika!$F$70,'Help-list'!$BG537*'Help-list'!$V$13,""))))))))</f>
        <v/>
      </c>
      <c r="U538" s="564"/>
      <c r="V538" s="565" t="str">
        <f>IF($B538=Statistika!$F$63,'Help-list'!$BH537*'Help-list'!$V$6,IF($B538=Statistika!$F$64,'Help-list'!$BH537*'Help-list'!$V$7,IF($B538=Statistika!$F$65,'Help-list'!$BH537*'Help-list'!$V$8,IF($B538=Statistika!$F$66,'Help-list'!$BH537*'Help-list'!$V$9,IF($B538=Statistika!$F$67,'Help-list'!$BH537*'Help-list'!$V$10,IF($B538=Statistika!$F$68,'Help-list'!$BH537*'Help-list'!$V$11,IF($B538=Statistika!$F$69,'Help-list'!$BH537*'Help-list'!$V$12,IF($B538=Statistika!$F$70,'Help-list'!$BH537*'Help-list'!$V$13,""))))))))</f>
        <v/>
      </c>
      <c r="W538" s="566"/>
      <c r="X538" s="567"/>
      <c r="Y538" s="567"/>
      <c r="Z538" s="567"/>
      <c r="AA538" s="567"/>
      <c r="AB538" s="567"/>
      <c r="AC538" s="567"/>
      <c r="AD538" s="567"/>
      <c r="AE538" s="347"/>
      <c r="AF538" s="568"/>
    </row>
    <row r="539" spans="1:32">
      <c r="A539" s="38"/>
      <c r="B539" s="10"/>
      <c r="C539" s="555"/>
      <c r="D539" s="556"/>
      <c r="E539" s="555"/>
      <c r="F539" s="28"/>
      <c r="G539" s="557" t="str">
        <f t="shared" si="20"/>
        <v/>
      </c>
      <c r="H539" s="558"/>
      <c r="I539" s="542"/>
      <c r="J539" s="10"/>
      <c r="K539" s="559"/>
      <c r="L539" s="559"/>
      <c r="M539" s="559"/>
      <c r="N539" s="560" t="str">
        <f>IF($B539=Statistika!$F$63,'Help-list'!$BD538*'Help-list'!$V$6,IF($B539=Statistika!$F$64,'Help-list'!$BD538*'Help-list'!$V$7,IF($B539=Statistika!$F$65,'Help-list'!$BD538*'Help-list'!$V$8,IF($B539=Statistika!$F$66,'Help-list'!$BD538*'Help-list'!$V$9,IF($B539=Statistika!$F$67,'Help-list'!$BD538*'Help-list'!$V$10,IF($B539=Statistika!$F$68,'Help-list'!$BD538*'Help-list'!$V$11,IF($B539=Statistika!$F$69,'Help-list'!$BD538*'Help-list'!$V$12,IF($B539=Statistika!$F$70,'Help-list'!$BD538*'Help-list'!$V$13,""))))))))</f>
        <v/>
      </c>
      <c r="O539" s="559"/>
      <c r="P539" s="561" t="str">
        <f>IF($B539=Statistika!$F$63,'Help-list'!$BE538*'Help-list'!$V$6,IF($B539=Statistika!$F$64,'Help-list'!$BE538*'Help-list'!$V$7,IF($B539=Statistika!$F$65,'Help-list'!$BE538*'Help-list'!$V$8,IF($B539=Statistika!$F$66,'Help-list'!$BE538*'Help-list'!$V$9,IF($B539=Statistika!$F$67,'Help-list'!$BE538*'Help-list'!$V$10,IF($B539=Statistika!$F$68,'Help-list'!$BE538*'Help-list'!$V$11,IF($B539=Statistika!$F$69,'Help-list'!$BE538*'Help-list'!$V$12,IF($B539=Statistika!$F$70,'Help-list'!$BE538*'Help-list'!$V$13,""))))))))</f>
        <v/>
      </c>
      <c r="Q539" s="562" t="str">
        <f t="shared" si="19"/>
        <v/>
      </c>
      <c r="R539" s="563" t="str">
        <f>IF($B539=Statistika!$F$63,'Help-list'!$BF538*'Help-list'!$V$6,IF($B539=Statistika!$F$64,'Help-list'!$BF538*'Help-list'!$V$7,IF($B539=Statistika!$F$65,'Help-list'!$BF538*'Help-list'!$V$8,IF($B539=Statistika!$F$66,'Help-list'!$BF538*'Help-list'!$V$9,IF($B539=Statistika!$F$67,'Help-list'!$BF538*'Help-list'!$V$10,IF($B539=Statistika!$F$68,'Help-list'!$BF538*'Help-list'!$V$11,IF($B539=Statistika!$F$69,'Help-list'!$BF538*'Help-list'!$V$12,IF($B539=Statistika!$F$70,'Help-list'!$BF538*'Help-list'!$V$13,""))))))))</f>
        <v/>
      </c>
      <c r="S539" s="564"/>
      <c r="T539" s="565" t="str">
        <f>IF($B539=Statistika!$F$63,'Help-list'!$BG538*'Help-list'!$V$6,IF($B539=Statistika!$F$64,'Help-list'!$BG538*'Help-list'!$V$7,IF($B539=Statistika!$F$65,'Help-list'!$BG538*'Help-list'!$V$8,IF($B539=Statistika!$F$66,'Help-list'!$BG538*'Help-list'!$V$9,IF($B539=Statistika!$F$67,'Help-list'!$BG538*'Help-list'!$V$10,IF($B539=Statistika!$F$68,'Help-list'!$BG538*'Help-list'!$V$11,IF($B539=Statistika!$F$69,'Help-list'!$BG538*'Help-list'!$V$12,IF($B539=Statistika!$F$70,'Help-list'!$BG538*'Help-list'!$V$13,""))))))))</f>
        <v/>
      </c>
      <c r="U539" s="564"/>
      <c r="V539" s="565" t="str">
        <f>IF($B539=Statistika!$F$63,'Help-list'!$BH538*'Help-list'!$V$6,IF($B539=Statistika!$F$64,'Help-list'!$BH538*'Help-list'!$V$7,IF($B539=Statistika!$F$65,'Help-list'!$BH538*'Help-list'!$V$8,IF($B539=Statistika!$F$66,'Help-list'!$BH538*'Help-list'!$V$9,IF($B539=Statistika!$F$67,'Help-list'!$BH538*'Help-list'!$V$10,IF($B539=Statistika!$F$68,'Help-list'!$BH538*'Help-list'!$V$11,IF($B539=Statistika!$F$69,'Help-list'!$BH538*'Help-list'!$V$12,IF($B539=Statistika!$F$70,'Help-list'!$BH538*'Help-list'!$V$13,""))))))))</f>
        <v/>
      </c>
      <c r="W539" s="566"/>
      <c r="X539" s="567"/>
      <c r="Y539" s="567"/>
      <c r="Z539" s="567"/>
      <c r="AA539" s="567"/>
      <c r="AB539" s="567"/>
      <c r="AC539" s="567"/>
      <c r="AD539" s="567"/>
      <c r="AE539" s="347"/>
      <c r="AF539" s="568"/>
    </row>
    <row r="540" spans="1:32">
      <c r="A540" s="38"/>
      <c r="B540" s="10"/>
      <c r="C540" s="555"/>
      <c r="D540" s="556"/>
      <c r="E540" s="555"/>
      <c r="F540" s="28"/>
      <c r="G540" s="557" t="str">
        <f t="shared" si="20"/>
        <v/>
      </c>
      <c r="H540" s="558"/>
      <c r="I540" s="542"/>
      <c r="J540" s="10"/>
      <c r="K540" s="559"/>
      <c r="L540" s="559"/>
      <c r="M540" s="559"/>
      <c r="N540" s="560" t="str">
        <f>IF($B540=Statistika!$F$63,'Help-list'!$BD539*'Help-list'!$V$6,IF($B540=Statistika!$F$64,'Help-list'!$BD539*'Help-list'!$V$7,IF($B540=Statistika!$F$65,'Help-list'!$BD539*'Help-list'!$V$8,IF($B540=Statistika!$F$66,'Help-list'!$BD539*'Help-list'!$V$9,IF($B540=Statistika!$F$67,'Help-list'!$BD539*'Help-list'!$V$10,IF($B540=Statistika!$F$68,'Help-list'!$BD539*'Help-list'!$V$11,IF($B540=Statistika!$F$69,'Help-list'!$BD539*'Help-list'!$V$12,IF($B540=Statistika!$F$70,'Help-list'!$BD539*'Help-list'!$V$13,""))))))))</f>
        <v/>
      </c>
      <c r="O540" s="559"/>
      <c r="P540" s="561" t="str">
        <f>IF($B540=Statistika!$F$63,'Help-list'!$BE539*'Help-list'!$V$6,IF($B540=Statistika!$F$64,'Help-list'!$BE539*'Help-list'!$V$7,IF($B540=Statistika!$F$65,'Help-list'!$BE539*'Help-list'!$V$8,IF($B540=Statistika!$F$66,'Help-list'!$BE539*'Help-list'!$V$9,IF($B540=Statistika!$F$67,'Help-list'!$BE539*'Help-list'!$V$10,IF($B540=Statistika!$F$68,'Help-list'!$BE539*'Help-list'!$V$11,IF($B540=Statistika!$F$69,'Help-list'!$BE539*'Help-list'!$V$12,IF($B540=Statistika!$F$70,'Help-list'!$BE539*'Help-list'!$V$13,""))))))))</f>
        <v/>
      </c>
      <c r="Q540" s="562" t="str">
        <f t="shared" si="19"/>
        <v/>
      </c>
      <c r="R540" s="563" t="str">
        <f>IF($B540=Statistika!$F$63,'Help-list'!$BF539*'Help-list'!$V$6,IF($B540=Statistika!$F$64,'Help-list'!$BF539*'Help-list'!$V$7,IF($B540=Statistika!$F$65,'Help-list'!$BF539*'Help-list'!$V$8,IF($B540=Statistika!$F$66,'Help-list'!$BF539*'Help-list'!$V$9,IF($B540=Statistika!$F$67,'Help-list'!$BF539*'Help-list'!$V$10,IF($B540=Statistika!$F$68,'Help-list'!$BF539*'Help-list'!$V$11,IF($B540=Statistika!$F$69,'Help-list'!$BF539*'Help-list'!$V$12,IF($B540=Statistika!$F$70,'Help-list'!$BF539*'Help-list'!$V$13,""))))))))</f>
        <v/>
      </c>
      <c r="S540" s="564"/>
      <c r="T540" s="565" t="str">
        <f>IF($B540=Statistika!$F$63,'Help-list'!$BG539*'Help-list'!$V$6,IF($B540=Statistika!$F$64,'Help-list'!$BG539*'Help-list'!$V$7,IF($B540=Statistika!$F$65,'Help-list'!$BG539*'Help-list'!$V$8,IF($B540=Statistika!$F$66,'Help-list'!$BG539*'Help-list'!$V$9,IF($B540=Statistika!$F$67,'Help-list'!$BG539*'Help-list'!$V$10,IF($B540=Statistika!$F$68,'Help-list'!$BG539*'Help-list'!$V$11,IF($B540=Statistika!$F$69,'Help-list'!$BG539*'Help-list'!$V$12,IF($B540=Statistika!$F$70,'Help-list'!$BG539*'Help-list'!$V$13,""))))))))</f>
        <v/>
      </c>
      <c r="U540" s="564"/>
      <c r="V540" s="565" t="str">
        <f>IF($B540=Statistika!$F$63,'Help-list'!$BH539*'Help-list'!$V$6,IF($B540=Statistika!$F$64,'Help-list'!$BH539*'Help-list'!$V$7,IF($B540=Statistika!$F$65,'Help-list'!$BH539*'Help-list'!$V$8,IF($B540=Statistika!$F$66,'Help-list'!$BH539*'Help-list'!$V$9,IF($B540=Statistika!$F$67,'Help-list'!$BH539*'Help-list'!$V$10,IF($B540=Statistika!$F$68,'Help-list'!$BH539*'Help-list'!$V$11,IF($B540=Statistika!$F$69,'Help-list'!$BH539*'Help-list'!$V$12,IF($B540=Statistika!$F$70,'Help-list'!$BH539*'Help-list'!$V$13,""))))))))</f>
        <v/>
      </c>
      <c r="W540" s="566"/>
      <c r="X540" s="567"/>
      <c r="Y540" s="567"/>
      <c r="Z540" s="567"/>
      <c r="AA540" s="567"/>
      <c r="AB540" s="567"/>
      <c r="AC540" s="567"/>
      <c r="AD540" s="567"/>
      <c r="AE540" s="347"/>
      <c r="AF540" s="568"/>
    </row>
    <row r="541" spans="1:32">
      <c r="A541" s="38"/>
      <c r="B541" s="10"/>
      <c r="C541" s="555"/>
      <c r="D541" s="556"/>
      <c r="E541" s="555"/>
      <c r="F541" s="28"/>
      <c r="G541" s="557" t="str">
        <f t="shared" si="20"/>
        <v/>
      </c>
      <c r="H541" s="558"/>
      <c r="I541" s="542"/>
      <c r="J541" s="10"/>
      <c r="K541" s="559"/>
      <c r="L541" s="559"/>
      <c r="M541" s="559"/>
      <c r="N541" s="560" t="str">
        <f>IF($B541=Statistika!$F$63,'Help-list'!$BD540*'Help-list'!$V$6,IF($B541=Statistika!$F$64,'Help-list'!$BD540*'Help-list'!$V$7,IF($B541=Statistika!$F$65,'Help-list'!$BD540*'Help-list'!$V$8,IF($B541=Statistika!$F$66,'Help-list'!$BD540*'Help-list'!$V$9,IF($B541=Statistika!$F$67,'Help-list'!$BD540*'Help-list'!$V$10,IF($B541=Statistika!$F$68,'Help-list'!$BD540*'Help-list'!$V$11,IF($B541=Statistika!$F$69,'Help-list'!$BD540*'Help-list'!$V$12,IF($B541=Statistika!$F$70,'Help-list'!$BD540*'Help-list'!$V$13,""))))))))</f>
        <v/>
      </c>
      <c r="O541" s="559"/>
      <c r="P541" s="561" t="str">
        <f>IF($B541=Statistika!$F$63,'Help-list'!$BE540*'Help-list'!$V$6,IF($B541=Statistika!$F$64,'Help-list'!$BE540*'Help-list'!$V$7,IF($B541=Statistika!$F$65,'Help-list'!$BE540*'Help-list'!$V$8,IF($B541=Statistika!$F$66,'Help-list'!$BE540*'Help-list'!$V$9,IF($B541=Statistika!$F$67,'Help-list'!$BE540*'Help-list'!$V$10,IF($B541=Statistika!$F$68,'Help-list'!$BE540*'Help-list'!$V$11,IF($B541=Statistika!$F$69,'Help-list'!$BE540*'Help-list'!$V$12,IF($B541=Statistika!$F$70,'Help-list'!$BE540*'Help-list'!$V$13,""))))))))</f>
        <v/>
      </c>
      <c r="Q541" s="562" t="str">
        <f t="shared" si="19"/>
        <v/>
      </c>
      <c r="R541" s="563" t="str">
        <f>IF($B541=Statistika!$F$63,'Help-list'!$BF540*'Help-list'!$V$6,IF($B541=Statistika!$F$64,'Help-list'!$BF540*'Help-list'!$V$7,IF($B541=Statistika!$F$65,'Help-list'!$BF540*'Help-list'!$V$8,IF($B541=Statistika!$F$66,'Help-list'!$BF540*'Help-list'!$V$9,IF($B541=Statistika!$F$67,'Help-list'!$BF540*'Help-list'!$V$10,IF($B541=Statistika!$F$68,'Help-list'!$BF540*'Help-list'!$V$11,IF($B541=Statistika!$F$69,'Help-list'!$BF540*'Help-list'!$V$12,IF($B541=Statistika!$F$70,'Help-list'!$BF540*'Help-list'!$V$13,""))))))))</f>
        <v/>
      </c>
      <c r="S541" s="564"/>
      <c r="T541" s="565" t="str">
        <f>IF($B541=Statistika!$F$63,'Help-list'!$BG540*'Help-list'!$V$6,IF($B541=Statistika!$F$64,'Help-list'!$BG540*'Help-list'!$V$7,IF($B541=Statistika!$F$65,'Help-list'!$BG540*'Help-list'!$V$8,IF($B541=Statistika!$F$66,'Help-list'!$BG540*'Help-list'!$V$9,IF($B541=Statistika!$F$67,'Help-list'!$BG540*'Help-list'!$V$10,IF($B541=Statistika!$F$68,'Help-list'!$BG540*'Help-list'!$V$11,IF($B541=Statistika!$F$69,'Help-list'!$BG540*'Help-list'!$V$12,IF($B541=Statistika!$F$70,'Help-list'!$BG540*'Help-list'!$V$13,""))))))))</f>
        <v/>
      </c>
      <c r="U541" s="564"/>
      <c r="V541" s="565" t="str">
        <f>IF($B541=Statistika!$F$63,'Help-list'!$BH540*'Help-list'!$V$6,IF($B541=Statistika!$F$64,'Help-list'!$BH540*'Help-list'!$V$7,IF($B541=Statistika!$F$65,'Help-list'!$BH540*'Help-list'!$V$8,IF($B541=Statistika!$F$66,'Help-list'!$BH540*'Help-list'!$V$9,IF($B541=Statistika!$F$67,'Help-list'!$BH540*'Help-list'!$V$10,IF($B541=Statistika!$F$68,'Help-list'!$BH540*'Help-list'!$V$11,IF($B541=Statistika!$F$69,'Help-list'!$BH540*'Help-list'!$V$12,IF($B541=Statistika!$F$70,'Help-list'!$BH540*'Help-list'!$V$13,""))))))))</f>
        <v/>
      </c>
      <c r="W541" s="566"/>
      <c r="X541" s="567"/>
      <c r="Y541" s="567"/>
      <c r="Z541" s="567"/>
      <c r="AA541" s="567"/>
      <c r="AB541" s="567"/>
      <c r="AC541" s="567"/>
      <c r="AD541" s="567"/>
      <c r="AE541" s="347"/>
      <c r="AF541" s="568"/>
    </row>
    <row r="542" spans="1:32">
      <c r="A542" s="38"/>
      <c r="B542" s="10"/>
      <c r="C542" s="555"/>
      <c r="D542" s="556"/>
      <c r="E542" s="555"/>
      <c r="F542" s="28"/>
      <c r="G542" s="557" t="str">
        <f t="shared" si="20"/>
        <v/>
      </c>
      <c r="H542" s="558"/>
      <c r="I542" s="542"/>
      <c r="J542" s="10"/>
      <c r="K542" s="559"/>
      <c r="L542" s="559"/>
      <c r="M542" s="559"/>
      <c r="N542" s="560" t="str">
        <f>IF($B542=Statistika!$F$63,'Help-list'!$BD541*'Help-list'!$V$6,IF($B542=Statistika!$F$64,'Help-list'!$BD541*'Help-list'!$V$7,IF($B542=Statistika!$F$65,'Help-list'!$BD541*'Help-list'!$V$8,IF($B542=Statistika!$F$66,'Help-list'!$BD541*'Help-list'!$V$9,IF($B542=Statistika!$F$67,'Help-list'!$BD541*'Help-list'!$V$10,IF($B542=Statistika!$F$68,'Help-list'!$BD541*'Help-list'!$V$11,IF($B542=Statistika!$F$69,'Help-list'!$BD541*'Help-list'!$V$12,IF($B542=Statistika!$F$70,'Help-list'!$BD541*'Help-list'!$V$13,""))))))))</f>
        <v/>
      </c>
      <c r="O542" s="559"/>
      <c r="P542" s="561" t="str">
        <f>IF($B542=Statistika!$F$63,'Help-list'!$BE541*'Help-list'!$V$6,IF($B542=Statistika!$F$64,'Help-list'!$BE541*'Help-list'!$V$7,IF($B542=Statistika!$F$65,'Help-list'!$BE541*'Help-list'!$V$8,IF($B542=Statistika!$F$66,'Help-list'!$BE541*'Help-list'!$V$9,IF($B542=Statistika!$F$67,'Help-list'!$BE541*'Help-list'!$V$10,IF($B542=Statistika!$F$68,'Help-list'!$BE541*'Help-list'!$V$11,IF($B542=Statistika!$F$69,'Help-list'!$BE541*'Help-list'!$V$12,IF($B542=Statistika!$F$70,'Help-list'!$BE541*'Help-list'!$V$13,""))))))))</f>
        <v/>
      </c>
      <c r="Q542" s="562" t="str">
        <f t="shared" si="19"/>
        <v/>
      </c>
      <c r="R542" s="563" t="str">
        <f>IF($B542=Statistika!$F$63,'Help-list'!$BF541*'Help-list'!$V$6,IF($B542=Statistika!$F$64,'Help-list'!$BF541*'Help-list'!$V$7,IF($B542=Statistika!$F$65,'Help-list'!$BF541*'Help-list'!$V$8,IF($B542=Statistika!$F$66,'Help-list'!$BF541*'Help-list'!$V$9,IF($B542=Statistika!$F$67,'Help-list'!$BF541*'Help-list'!$V$10,IF($B542=Statistika!$F$68,'Help-list'!$BF541*'Help-list'!$V$11,IF($B542=Statistika!$F$69,'Help-list'!$BF541*'Help-list'!$V$12,IF($B542=Statistika!$F$70,'Help-list'!$BF541*'Help-list'!$V$13,""))))))))</f>
        <v/>
      </c>
      <c r="S542" s="564"/>
      <c r="T542" s="565" t="str">
        <f>IF($B542=Statistika!$F$63,'Help-list'!$BG541*'Help-list'!$V$6,IF($B542=Statistika!$F$64,'Help-list'!$BG541*'Help-list'!$V$7,IF($B542=Statistika!$F$65,'Help-list'!$BG541*'Help-list'!$V$8,IF($B542=Statistika!$F$66,'Help-list'!$BG541*'Help-list'!$V$9,IF($B542=Statistika!$F$67,'Help-list'!$BG541*'Help-list'!$V$10,IF($B542=Statistika!$F$68,'Help-list'!$BG541*'Help-list'!$V$11,IF($B542=Statistika!$F$69,'Help-list'!$BG541*'Help-list'!$V$12,IF($B542=Statistika!$F$70,'Help-list'!$BG541*'Help-list'!$V$13,""))))))))</f>
        <v/>
      </c>
      <c r="U542" s="564"/>
      <c r="V542" s="565" t="str">
        <f>IF($B542=Statistika!$F$63,'Help-list'!$BH541*'Help-list'!$V$6,IF($B542=Statistika!$F$64,'Help-list'!$BH541*'Help-list'!$V$7,IF($B542=Statistika!$F$65,'Help-list'!$BH541*'Help-list'!$V$8,IF($B542=Statistika!$F$66,'Help-list'!$BH541*'Help-list'!$V$9,IF($B542=Statistika!$F$67,'Help-list'!$BH541*'Help-list'!$V$10,IF($B542=Statistika!$F$68,'Help-list'!$BH541*'Help-list'!$V$11,IF($B542=Statistika!$F$69,'Help-list'!$BH541*'Help-list'!$V$12,IF($B542=Statistika!$F$70,'Help-list'!$BH541*'Help-list'!$V$13,""))))))))</f>
        <v/>
      </c>
      <c r="W542" s="566"/>
      <c r="X542" s="567"/>
      <c r="Y542" s="567"/>
      <c r="Z542" s="567"/>
      <c r="AA542" s="567"/>
      <c r="AB542" s="567"/>
      <c r="AC542" s="567"/>
      <c r="AD542" s="567"/>
      <c r="AE542" s="347"/>
      <c r="AF542" s="568"/>
    </row>
    <row r="543" spans="1:32">
      <c r="A543" s="38"/>
      <c r="B543" s="10"/>
      <c r="C543" s="555"/>
      <c r="D543" s="556"/>
      <c r="E543" s="555"/>
      <c r="F543" s="28"/>
      <c r="G543" s="557" t="str">
        <f t="shared" si="20"/>
        <v/>
      </c>
      <c r="H543" s="558"/>
      <c r="I543" s="542"/>
      <c r="J543" s="10"/>
      <c r="K543" s="559"/>
      <c r="L543" s="559"/>
      <c r="M543" s="559"/>
      <c r="N543" s="560" t="str">
        <f>IF($B543=Statistika!$F$63,'Help-list'!$BD542*'Help-list'!$V$6,IF($B543=Statistika!$F$64,'Help-list'!$BD542*'Help-list'!$V$7,IF($B543=Statistika!$F$65,'Help-list'!$BD542*'Help-list'!$V$8,IF($B543=Statistika!$F$66,'Help-list'!$BD542*'Help-list'!$V$9,IF($B543=Statistika!$F$67,'Help-list'!$BD542*'Help-list'!$V$10,IF($B543=Statistika!$F$68,'Help-list'!$BD542*'Help-list'!$V$11,IF($B543=Statistika!$F$69,'Help-list'!$BD542*'Help-list'!$V$12,IF($B543=Statistika!$F$70,'Help-list'!$BD542*'Help-list'!$V$13,""))))))))</f>
        <v/>
      </c>
      <c r="O543" s="559"/>
      <c r="P543" s="561" t="str">
        <f>IF($B543=Statistika!$F$63,'Help-list'!$BE542*'Help-list'!$V$6,IF($B543=Statistika!$F$64,'Help-list'!$BE542*'Help-list'!$V$7,IF($B543=Statistika!$F$65,'Help-list'!$BE542*'Help-list'!$V$8,IF($B543=Statistika!$F$66,'Help-list'!$BE542*'Help-list'!$V$9,IF($B543=Statistika!$F$67,'Help-list'!$BE542*'Help-list'!$V$10,IF($B543=Statistika!$F$68,'Help-list'!$BE542*'Help-list'!$V$11,IF($B543=Statistika!$F$69,'Help-list'!$BE542*'Help-list'!$V$12,IF($B543=Statistika!$F$70,'Help-list'!$BE542*'Help-list'!$V$13,""))))))))</f>
        <v/>
      </c>
      <c r="Q543" s="562" t="str">
        <f t="shared" si="19"/>
        <v/>
      </c>
      <c r="R543" s="563" t="str">
        <f>IF($B543=Statistika!$F$63,'Help-list'!$BF542*'Help-list'!$V$6,IF($B543=Statistika!$F$64,'Help-list'!$BF542*'Help-list'!$V$7,IF($B543=Statistika!$F$65,'Help-list'!$BF542*'Help-list'!$V$8,IF($B543=Statistika!$F$66,'Help-list'!$BF542*'Help-list'!$V$9,IF($B543=Statistika!$F$67,'Help-list'!$BF542*'Help-list'!$V$10,IF($B543=Statistika!$F$68,'Help-list'!$BF542*'Help-list'!$V$11,IF($B543=Statistika!$F$69,'Help-list'!$BF542*'Help-list'!$V$12,IF($B543=Statistika!$F$70,'Help-list'!$BF542*'Help-list'!$V$13,""))))))))</f>
        <v/>
      </c>
      <c r="S543" s="564"/>
      <c r="T543" s="565" t="str">
        <f>IF($B543=Statistika!$F$63,'Help-list'!$BG542*'Help-list'!$V$6,IF($B543=Statistika!$F$64,'Help-list'!$BG542*'Help-list'!$V$7,IF($B543=Statistika!$F$65,'Help-list'!$BG542*'Help-list'!$V$8,IF($B543=Statistika!$F$66,'Help-list'!$BG542*'Help-list'!$V$9,IF($B543=Statistika!$F$67,'Help-list'!$BG542*'Help-list'!$V$10,IF($B543=Statistika!$F$68,'Help-list'!$BG542*'Help-list'!$V$11,IF($B543=Statistika!$F$69,'Help-list'!$BG542*'Help-list'!$V$12,IF($B543=Statistika!$F$70,'Help-list'!$BG542*'Help-list'!$V$13,""))))))))</f>
        <v/>
      </c>
      <c r="U543" s="564"/>
      <c r="V543" s="565" t="str">
        <f>IF($B543=Statistika!$F$63,'Help-list'!$BH542*'Help-list'!$V$6,IF($B543=Statistika!$F$64,'Help-list'!$BH542*'Help-list'!$V$7,IF($B543=Statistika!$F$65,'Help-list'!$BH542*'Help-list'!$V$8,IF($B543=Statistika!$F$66,'Help-list'!$BH542*'Help-list'!$V$9,IF($B543=Statistika!$F$67,'Help-list'!$BH542*'Help-list'!$V$10,IF($B543=Statistika!$F$68,'Help-list'!$BH542*'Help-list'!$V$11,IF($B543=Statistika!$F$69,'Help-list'!$BH542*'Help-list'!$V$12,IF($B543=Statistika!$F$70,'Help-list'!$BH542*'Help-list'!$V$13,""))))))))</f>
        <v/>
      </c>
      <c r="W543" s="566"/>
      <c r="X543" s="567"/>
      <c r="Y543" s="567"/>
      <c r="Z543" s="567"/>
      <c r="AA543" s="567"/>
      <c r="AB543" s="567"/>
      <c r="AC543" s="567"/>
      <c r="AD543" s="567"/>
      <c r="AE543" s="347"/>
      <c r="AF543" s="568"/>
    </row>
    <row r="544" spans="1:32">
      <c r="A544" s="38"/>
      <c r="B544" s="10"/>
      <c r="C544" s="555"/>
      <c r="D544" s="556"/>
      <c r="E544" s="555"/>
      <c r="F544" s="28"/>
      <c r="G544" s="557" t="str">
        <f t="shared" si="20"/>
        <v/>
      </c>
      <c r="H544" s="558"/>
      <c r="I544" s="542"/>
      <c r="J544" s="10"/>
      <c r="K544" s="559"/>
      <c r="L544" s="559"/>
      <c r="M544" s="559"/>
      <c r="N544" s="560" t="str">
        <f>IF($B544=Statistika!$F$63,'Help-list'!$BD543*'Help-list'!$V$6,IF($B544=Statistika!$F$64,'Help-list'!$BD543*'Help-list'!$V$7,IF($B544=Statistika!$F$65,'Help-list'!$BD543*'Help-list'!$V$8,IF($B544=Statistika!$F$66,'Help-list'!$BD543*'Help-list'!$V$9,IF($B544=Statistika!$F$67,'Help-list'!$BD543*'Help-list'!$V$10,IF($B544=Statistika!$F$68,'Help-list'!$BD543*'Help-list'!$V$11,IF($B544=Statistika!$F$69,'Help-list'!$BD543*'Help-list'!$V$12,IF($B544=Statistika!$F$70,'Help-list'!$BD543*'Help-list'!$V$13,""))))))))</f>
        <v/>
      </c>
      <c r="O544" s="559"/>
      <c r="P544" s="561" t="str">
        <f>IF($B544=Statistika!$F$63,'Help-list'!$BE543*'Help-list'!$V$6,IF($B544=Statistika!$F$64,'Help-list'!$BE543*'Help-list'!$V$7,IF($B544=Statistika!$F$65,'Help-list'!$BE543*'Help-list'!$V$8,IF($B544=Statistika!$F$66,'Help-list'!$BE543*'Help-list'!$V$9,IF($B544=Statistika!$F$67,'Help-list'!$BE543*'Help-list'!$V$10,IF($B544=Statistika!$F$68,'Help-list'!$BE543*'Help-list'!$V$11,IF($B544=Statistika!$F$69,'Help-list'!$BE543*'Help-list'!$V$12,IF($B544=Statistika!$F$70,'Help-list'!$BE543*'Help-list'!$V$13,""))))))))</f>
        <v/>
      </c>
      <c r="Q544" s="562" t="str">
        <f t="shared" si="19"/>
        <v/>
      </c>
      <c r="R544" s="563" t="str">
        <f>IF($B544=Statistika!$F$63,'Help-list'!$BF543*'Help-list'!$V$6,IF($B544=Statistika!$F$64,'Help-list'!$BF543*'Help-list'!$V$7,IF($B544=Statistika!$F$65,'Help-list'!$BF543*'Help-list'!$V$8,IF($B544=Statistika!$F$66,'Help-list'!$BF543*'Help-list'!$V$9,IF($B544=Statistika!$F$67,'Help-list'!$BF543*'Help-list'!$V$10,IF($B544=Statistika!$F$68,'Help-list'!$BF543*'Help-list'!$V$11,IF($B544=Statistika!$F$69,'Help-list'!$BF543*'Help-list'!$V$12,IF($B544=Statistika!$F$70,'Help-list'!$BF543*'Help-list'!$V$13,""))))))))</f>
        <v/>
      </c>
      <c r="S544" s="564"/>
      <c r="T544" s="565" t="str">
        <f>IF($B544=Statistika!$F$63,'Help-list'!$BG543*'Help-list'!$V$6,IF($B544=Statistika!$F$64,'Help-list'!$BG543*'Help-list'!$V$7,IF($B544=Statistika!$F$65,'Help-list'!$BG543*'Help-list'!$V$8,IF($B544=Statistika!$F$66,'Help-list'!$BG543*'Help-list'!$V$9,IF($B544=Statistika!$F$67,'Help-list'!$BG543*'Help-list'!$V$10,IF($B544=Statistika!$F$68,'Help-list'!$BG543*'Help-list'!$V$11,IF($B544=Statistika!$F$69,'Help-list'!$BG543*'Help-list'!$V$12,IF($B544=Statistika!$F$70,'Help-list'!$BG543*'Help-list'!$V$13,""))))))))</f>
        <v/>
      </c>
      <c r="U544" s="564"/>
      <c r="V544" s="565" t="str">
        <f>IF($B544=Statistika!$F$63,'Help-list'!$BH543*'Help-list'!$V$6,IF($B544=Statistika!$F$64,'Help-list'!$BH543*'Help-list'!$V$7,IF($B544=Statistika!$F$65,'Help-list'!$BH543*'Help-list'!$V$8,IF($B544=Statistika!$F$66,'Help-list'!$BH543*'Help-list'!$V$9,IF($B544=Statistika!$F$67,'Help-list'!$BH543*'Help-list'!$V$10,IF($B544=Statistika!$F$68,'Help-list'!$BH543*'Help-list'!$V$11,IF($B544=Statistika!$F$69,'Help-list'!$BH543*'Help-list'!$V$12,IF($B544=Statistika!$F$70,'Help-list'!$BH543*'Help-list'!$V$13,""))))))))</f>
        <v/>
      </c>
      <c r="W544" s="566"/>
      <c r="X544" s="567"/>
      <c r="Y544" s="567"/>
      <c r="Z544" s="567"/>
      <c r="AA544" s="567"/>
      <c r="AB544" s="567"/>
      <c r="AC544" s="567"/>
      <c r="AD544" s="567"/>
      <c r="AE544" s="347"/>
      <c r="AF544" s="568"/>
    </row>
    <row r="545" spans="1:32">
      <c r="A545" s="38"/>
      <c r="B545" s="10"/>
      <c r="C545" s="555"/>
      <c r="D545" s="556"/>
      <c r="E545" s="555"/>
      <c r="F545" s="28"/>
      <c r="G545" s="557" t="str">
        <f t="shared" si="20"/>
        <v/>
      </c>
      <c r="H545" s="558"/>
      <c r="I545" s="542"/>
      <c r="J545" s="10"/>
      <c r="K545" s="559"/>
      <c r="L545" s="559"/>
      <c r="M545" s="559"/>
      <c r="N545" s="560" t="str">
        <f>IF($B545=Statistika!$F$63,'Help-list'!$BD544*'Help-list'!$V$6,IF($B545=Statistika!$F$64,'Help-list'!$BD544*'Help-list'!$V$7,IF($B545=Statistika!$F$65,'Help-list'!$BD544*'Help-list'!$V$8,IF($B545=Statistika!$F$66,'Help-list'!$BD544*'Help-list'!$V$9,IF($B545=Statistika!$F$67,'Help-list'!$BD544*'Help-list'!$V$10,IF($B545=Statistika!$F$68,'Help-list'!$BD544*'Help-list'!$V$11,IF($B545=Statistika!$F$69,'Help-list'!$BD544*'Help-list'!$V$12,IF($B545=Statistika!$F$70,'Help-list'!$BD544*'Help-list'!$V$13,""))))))))</f>
        <v/>
      </c>
      <c r="O545" s="559"/>
      <c r="P545" s="561" t="str">
        <f>IF($B545=Statistika!$F$63,'Help-list'!$BE544*'Help-list'!$V$6,IF($B545=Statistika!$F$64,'Help-list'!$BE544*'Help-list'!$V$7,IF($B545=Statistika!$F$65,'Help-list'!$BE544*'Help-list'!$V$8,IF($B545=Statistika!$F$66,'Help-list'!$BE544*'Help-list'!$V$9,IF($B545=Statistika!$F$67,'Help-list'!$BE544*'Help-list'!$V$10,IF($B545=Statistika!$F$68,'Help-list'!$BE544*'Help-list'!$V$11,IF($B545=Statistika!$F$69,'Help-list'!$BE544*'Help-list'!$V$12,IF($B545=Statistika!$F$70,'Help-list'!$BE544*'Help-list'!$V$13,""))))))))</f>
        <v/>
      </c>
      <c r="Q545" s="562" t="str">
        <f t="shared" si="19"/>
        <v/>
      </c>
      <c r="R545" s="563" t="str">
        <f>IF($B545=Statistika!$F$63,'Help-list'!$BF544*'Help-list'!$V$6,IF($B545=Statistika!$F$64,'Help-list'!$BF544*'Help-list'!$V$7,IF($B545=Statistika!$F$65,'Help-list'!$BF544*'Help-list'!$V$8,IF($B545=Statistika!$F$66,'Help-list'!$BF544*'Help-list'!$V$9,IF($B545=Statistika!$F$67,'Help-list'!$BF544*'Help-list'!$V$10,IF($B545=Statistika!$F$68,'Help-list'!$BF544*'Help-list'!$V$11,IF($B545=Statistika!$F$69,'Help-list'!$BF544*'Help-list'!$V$12,IF($B545=Statistika!$F$70,'Help-list'!$BF544*'Help-list'!$V$13,""))))))))</f>
        <v/>
      </c>
      <c r="S545" s="564"/>
      <c r="T545" s="565" t="str">
        <f>IF($B545=Statistika!$F$63,'Help-list'!$BG544*'Help-list'!$V$6,IF($B545=Statistika!$F$64,'Help-list'!$BG544*'Help-list'!$V$7,IF($B545=Statistika!$F$65,'Help-list'!$BG544*'Help-list'!$V$8,IF($B545=Statistika!$F$66,'Help-list'!$BG544*'Help-list'!$V$9,IF($B545=Statistika!$F$67,'Help-list'!$BG544*'Help-list'!$V$10,IF($B545=Statistika!$F$68,'Help-list'!$BG544*'Help-list'!$V$11,IF($B545=Statistika!$F$69,'Help-list'!$BG544*'Help-list'!$V$12,IF($B545=Statistika!$F$70,'Help-list'!$BG544*'Help-list'!$V$13,""))))))))</f>
        <v/>
      </c>
      <c r="U545" s="564"/>
      <c r="V545" s="565" t="str">
        <f>IF($B545=Statistika!$F$63,'Help-list'!$BH544*'Help-list'!$V$6,IF($B545=Statistika!$F$64,'Help-list'!$BH544*'Help-list'!$V$7,IF($B545=Statistika!$F$65,'Help-list'!$BH544*'Help-list'!$V$8,IF($B545=Statistika!$F$66,'Help-list'!$BH544*'Help-list'!$V$9,IF($B545=Statistika!$F$67,'Help-list'!$BH544*'Help-list'!$V$10,IF($B545=Statistika!$F$68,'Help-list'!$BH544*'Help-list'!$V$11,IF($B545=Statistika!$F$69,'Help-list'!$BH544*'Help-list'!$V$12,IF($B545=Statistika!$F$70,'Help-list'!$BH544*'Help-list'!$V$13,""))))))))</f>
        <v/>
      </c>
      <c r="W545" s="566"/>
      <c r="X545" s="567"/>
      <c r="Y545" s="567"/>
      <c r="Z545" s="567"/>
      <c r="AA545" s="567"/>
      <c r="AB545" s="567"/>
      <c r="AC545" s="567"/>
      <c r="AD545" s="567"/>
      <c r="AE545" s="347"/>
      <c r="AF545" s="568"/>
    </row>
    <row r="546" spans="1:32">
      <c r="A546" s="38"/>
      <c r="B546" s="10"/>
      <c r="C546" s="555"/>
      <c r="D546" s="556"/>
      <c r="E546" s="555"/>
      <c r="F546" s="28"/>
      <c r="G546" s="557" t="str">
        <f t="shared" si="20"/>
        <v/>
      </c>
      <c r="H546" s="558"/>
      <c r="I546" s="542"/>
      <c r="J546" s="10"/>
      <c r="K546" s="559"/>
      <c r="L546" s="559"/>
      <c r="M546" s="559"/>
      <c r="N546" s="560" t="str">
        <f>IF($B546=Statistika!$F$63,'Help-list'!$BD545*'Help-list'!$V$6,IF($B546=Statistika!$F$64,'Help-list'!$BD545*'Help-list'!$V$7,IF($B546=Statistika!$F$65,'Help-list'!$BD545*'Help-list'!$V$8,IF($B546=Statistika!$F$66,'Help-list'!$BD545*'Help-list'!$V$9,IF($B546=Statistika!$F$67,'Help-list'!$BD545*'Help-list'!$V$10,IF($B546=Statistika!$F$68,'Help-list'!$BD545*'Help-list'!$V$11,IF($B546=Statistika!$F$69,'Help-list'!$BD545*'Help-list'!$V$12,IF($B546=Statistika!$F$70,'Help-list'!$BD545*'Help-list'!$V$13,""))))))))</f>
        <v/>
      </c>
      <c r="O546" s="559"/>
      <c r="P546" s="561" t="str">
        <f>IF($B546=Statistika!$F$63,'Help-list'!$BE545*'Help-list'!$V$6,IF($B546=Statistika!$F$64,'Help-list'!$BE545*'Help-list'!$V$7,IF($B546=Statistika!$F$65,'Help-list'!$BE545*'Help-list'!$V$8,IF($B546=Statistika!$F$66,'Help-list'!$BE545*'Help-list'!$V$9,IF($B546=Statistika!$F$67,'Help-list'!$BE545*'Help-list'!$V$10,IF($B546=Statistika!$F$68,'Help-list'!$BE545*'Help-list'!$V$11,IF($B546=Statistika!$F$69,'Help-list'!$BE545*'Help-list'!$V$12,IF($B546=Statistika!$F$70,'Help-list'!$BE545*'Help-list'!$V$13,""))))))))</f>
        <v/>
      </c>
      <c r="Q546" s="562" t="str">
        <f t="shared" si="19"/>
        <v/>
      </c>
      <c r="R546" s="563" t="str">
        <f>IF($B546=Statistika!$F$63,'Help-list'!$BF545*'Help-list'!$V$6,IF($B546=Statistika!$F$64,'Help-list'!$BF545*'Help-list'!$V$7,IF($B546=Statistika!$F$65,'Help-list'!$BF545*'Help-list'!$V$8,IF($B546=Statistika!$F$66,'Help-list'!$BF545*'Help-list'!$V$9,IF($B546=Statistika!$F$67,'Help-list'!$BF545*'Help-list'!$V$10,IF($B546=Statistika!$F$68,'Help-list'!$BF545*'Help-list'!$V$11,IF($B546=Statistika!$F$69,'Help-list'!$BF545*'Help-list'!$V$12,IF($B546=Statistika!$F$70,'Help-list'!$BF545*'Help-list'!$V$13,""))))))))</f>
        <v/>
      </c>
      <c r="S546" s="564"/>
      <c r="T546" s="565" t="str">
        <f>IF($B546=Statistika!$F$63,'Help-list'!$BG545*'Help-list'!$V$6,IF($B546=Statistika!$F$64,'Help-list'!$BG545*'Help-list'!$V$7,IF($B546=Statistika!$F$65,'Help-list'!$BG545*'Help-list'!$V$8,IF($B546=Statistika!$F$66,'Help-list'!$BG545*'Help-list'!$V$9,IF($B546=Statistika!$F$67,'Help-list'!$BG545*'Help-list'!$V$10,IF($B546=Statistika!$F$68,'Help-list'!$BG545*'Help-list'!$V$11,IF($B546=Statistika!$F$69,'Help-list'!$BG545*'Help-list'!$V$12,IF($B546=Statistika!$F$70,'Help-list'!$BG545*'Help-list'!$V$13,""))))))))</f>
        <v/>
      </c>
      <c r="U546" s="564"/>
      <c r="V546" s="565" t="str">
        <f>IF($B546=Statistika!$F$63,'Help-list'!$BH545*'Help-list'!$V$6,IF($B546=Statistika!$F$64,'Help-list'!$BH545*'Help-list'!$V$7,IF($B546=Statistika!$F$65,'Help-list'!$BH545*'Help-list'!$V$8,IF($B546=Statistika!$F$66,'Help-list'!$BH545*'Help-list'!$V$9,IF($B546=Statistika!$F$67,'Help-list'!$BH545*'Help-list'!$V$10,IF($B546=Statistika!$F$68,'Help-list'!$BH545*'Help-list'!$V$11,IF($B546=Statistika!$F$69,'Help-list'!$BH545*'Help-list'!$V$12,IF($B546=Statistika!$F$70,'Help-list'!$BH545*'Help-list'!$V$13,""))))))))</f>
        <v/>
      </c>
      <c r="W546" s="566"/>
      <c r="X546" s="567"/>
      <c r="Y546" s="567"/>
      <c r="Z546" s="567"/>
      <c r="AA546" s="567"/>
      <c r="AB546" s="567"/>
      <c r="AC546" s="567"/>
      <c r="AD546" s="567"/>
      <c r="AE546" s="347"/>
      <c r="AF546" s="568"/>
    </row>
    <row r="547" spans="1:32">
      <c r="A547" s="38"/>
      <c r="B547" s="10"/>
      <c r="C547" s="555"/>
      <c r="D547" s="556"/>
      <c r="E547" s="555"/>
      <c r="F547" s="28"/>
      <c r="G547" s="557" t="str">
        <f t="shared" si="20"/>
        <v/>
      </c>
      <c r="H547" s="558"/>
      <c r="I547" s="542"/>
      <c r="J547" s="10"/>
      <c r="K547" s="559"/>
      <c r="L547" s="559"/>
      <c r="M547" s="559"/>
      <c r="N547" s="560" t="str">
        <f>IF($B547=Statistika!$F$63,'Help-list'!$BD546*'Help-list'!$V$6,IF($B547=Statistika!$F$64,'Help-list'!$BD546*'Help-list'!$V$7,IF($B547=Statistika!$F$65,'Help-list'!$BD546*'Help-list'!$V$8,IF($B547=Statistika!$F$66,'Help-list'!$BD546*'Help-list'!$V$9,IF($B547=Statistika!$F$67,'Help-list'!$BD546*'Help-list'!$V$10,IF($B547=Statistika!$F$68,'Help-list'!$BD546*'Help-list'!$V$11,IF($B547=Statistika!$F$69,'Help-list'!$BD546*'Help-list'!$V$12,IF($B547=Statistika!$F$70,'Help-list'!$BD546*'Help-list'!$V$13,""))))))))</f>
        <v/>
      </c>
      <c r="O547" s="559"/>
      <c r="P547" s="561" t="str">
        <f>IF($B547=Statistika!$F$63,'Help-list'!$BE546*'Help-list'!$V$6,IF($B547=Statistika!$F$64,'Help-list'!$BE546*'Help-list'!$V$7,IF($B547=Statistika!$F$65,'Help-list'!$BE546*'Help-list'!$V$8,IF($B547=Statistika!$F$66,'Help-list'!$BE546*'Help-list'!$V$9,IF($B547=Statistika!$F$67,'Help-list'!$BE546*'Help-list'!$V$10,IF($B547=Statistika!$F$68,'Help-list'!$BE546*'Help-list'!$V$11,IF($B547=Statistika!$F$69,'Help-list'!$BE546*'Help-list'!$V$12,IF($B547=Statistika!$F$70,'Help-list'!$BE546*'Help-list'!$V$13,""))))))))</f>
        <v/>
      </c>
      <c r="Q547" s="562" t="str">
        <f t="shared" si="19"/>
        <v/>
      </c>
      <c r="R547" s="563" t="str">
        <f>IF($B547=Statistika!$F$63,'Help-list'!$BF546*'Help-list'!$V$6,IF($B547=Statistika!$F$64,'Help-list'!$BF546*'Help-list'!$V$7,IF($B547=Statistika!$F$65,'Help-list'!$BF546*'Help-list'!$V$8,IF($B547=Statistika!$F$66,'Help-list'!$BF546*'Help-list'!$V$9,IF($B547=Statistika!$F$67,'Help-list'!$BF546*'Help-list'!$V$10,IF($B547=Statistika!$F$68,'Help-list'!$BF546*'Help-list'!$V$11,IF($B547=Statistika!$F$69,'Help-list'!$BF546*'Help-list'!$V$12,IF($B547=Statistika!$F$70,'Help-list'!$BF546*'Help-list'!$V$13,""))))))))</f>
        <v/>
      </c>
      <c r="S547" s="564"/>
      <c r="T547" s="565" t="str">
        <f>IF($B547=Statistika!$F$63,'Help-list'!$BG546*'Help-list'!$V$6,IF($B547=Statistika!$F$64,'Help-list'!$BG546*'Help-list'!$V$7,IF($B547=Statistika!$F$65,'Help-list'!$BG546*'Help-list'!$V$8,IF($B547=Statistika!$F$66,'Help-list'!$BG546*'Help-list'!$V$9,IF($B547=Statistika!$F$67,'Help-list'!$BG546*'Help-list'!$V$10,IF($B547=Statistika!$F$68,'Help-list'!$BG546*'Help-list'!$V$11,IF($B547=Statistika!$F$69,'Help-list'!$BG546*'Help-list'!$V$12,IF($B547=Statistika!$F$70,'Help-list'!$BG546*'Help-list'!$V$13,""))))))))</f>
        <v/>
      </c>
      <c r="U547" s="564"/>
      <c r="V547" s="565" t="str">
        <f>IF($B547=Statistika!$F$63,'Help-list'!$BH546*'Help-list'!$V$6,IF($B547=Statistika!$F$64,'Help-list'!$BH546*'Help-list'!$V$7,IF($B547=Statistika!$F$65,'Help-list'!$BH546*'Help-list'!$V$8,IF($B547=Statistika!$F$66,'Help-list'!$BH546*'Help-list'!$V$9,IF($B547=Statistika!$F$67,'Help-list'!$BH546*'Help-list'!$V$10,IF($B547=Statistika!$F$68,'Help-list'!$BH546*'Help-list'!$V$11,IF($B547=Statistika!$F$69,'Help-list'!$BH546*'Help-list'!$V$12,IF($B547=Statistika!$F$70,'Help-list'!$BH546*'Help-list'!$V$13,""))))))))</f>
        <v/>
      </c>
      <c r="W547" s="566"/>
      <c r="X547" s="567"/>
      <c r="Y547" s="567"/>
      <c r="Z547" s="567"/>
      <c r="AA547" s="567"/>
      <c r="AB547" s="567"/>
      <c r="AC547" s="567"/>
      <c r="AD547" s="567"/>
      <c r="AE547" s="347"/>
      <c r="AF547" s="568"/>
    </row>
    <row r="548" spans="1:32">
      <c r="A548" s="38"/>
      <c r="B548" s="10"/>
      <c r="C548" s="555"/>
      <c r="D548" s="556"/>
      <c r="E548" s="555"/>
      <c r="F548" s="28"/>
      <c r="G548" s="557" t="str">
        <f t="shared" si="20"/>
        <v/>
      </c>
      <c r="H548" s="558"/>
      <c r="I548" s="542"/>
      <c r="J548" s="10"/>
      <c r="K548" s="559"/>
      <c r="L548" s="559"/>
      <c r="M548" s="559"/>
      <c r="N548" s="560" t="str">
        <f>IF($B548=Statistika!$F$63,'Help-list'!$BD547*'Help-list'!$V$6,IF($B548=Statistika!$F$64,'Help-list'!$BD547*'Help-list'!$V$7,IF($B548=Statistika!$F$65,'Help-list'!$BD547*'Help-list'!$V$8,IF($B548=Statistika!$F$66,'Help-list'!$BD547*'Help-list'!$V$9,IF($B548=Statistika!$F$67,'Help-list'!$BD547*'Help-list'!$V$10,IF($B548=Statistika!$F$68,'Help-list'!$BD547*'Help-list'!$V$11,IF($B548=Statistika!$F$69,'Help-list'!$BD547*'Help-list'!$V$12,IF($B548=Statistika!$F$70,'Help-list'!$BD547*'Help-list'!$V$13,""))))))))</f>
        <v/>
      </c>
      <c r="O548" s="559"/>
      <c r="P548" s="561" t="str">
        <f>IF($B548=Statistika!$F$63,'Help-list'!$BE547*'Help-list'!$V$6,IF($B548=Statistika!$F$64,'Help-list'!$BE547*'Help-list'!$V$7,IF($B548=Statistika!$F$65,'Help-list'!$BE547*'Help-list'!$V$8,IF($B548=Statistika!$F$66,'Help-list'!$BE547*'Help-list'!$V$9,IF($B548=Statistika!$F$67,'Help-list'!$BE547*'Help-list'!$V$10,IF($B548=Statistika!$F$68,'Help-list'!$BE547*'Help-list'!$V$11,IF($B548=Statistika!$F$69,'Help-list'!$BE547*'Help-list'!$V$12,IF($B548=Statistika!$F$70,'Help-list'!$BE547*'Help-list'!$V$13,""))))))))</f>
        <v/>
      </c>
      <c r="Q548" s="562" t="str">
        <f t="shared" si="19"/>
        <v/>
      </c>
      <c r="R548" s="563" t="str">
        <f>IF($B548=Statistika!$F$63,'Help-list'!$BF547*'Help-list'!$V$6,IF($B548=Statistika!$F$64,'Help-list'!$BF547*'Help-list'!$V$7,IF($B548=Statistika!$F$65,'Help-list'!$BF547*'Help-list'!$V$8,IF($B548=Statistika!$F$66,'Help-list'!$BF547*'Help-list'!$V$9,IF($B548=Statistika!$F$67,'Help-list'!$BF547*'Help-list'!$V$10,IF($B548=Statistika!$F$68,'Help-list'!$BF547*'Help-list'!$V$11,IF($B548=Statistika!$F$69,'Help-list'!$BF547*'Help-list'!$V$12,IF($B548=Statistika!$F$70,'Help-list'!$BF547*'Help-list'!$V$13,""))))))))</f>
        <v/>
      </c>
      <c r="S548" s="564"/>
      <c r="T548" s="565" t="str">
        <f>IF($B548=Statistika!$F$63,'Help-list'!$BG547*'Help-list'!$V$6,IF($B548=Statistika!$F$64,'Help-list'!$BG547*'Help-list'!$V$7,IF($B548=Statistika!$F$65,'Help-list'!$BG547*'Help-list'!$V$8,IF($B548=Statistika!$F$66,'Help-list'!$BG547*'Help-list'!$V$9,IF($B548=Statistika!$F$67,'Help-list'!$BG547*'Help-list'!$V$10,IF($B548=Statistika!$F$68,'Help-list'!$BG547*'Help-list'!$V$11,IF($B548=Statistika!$F$69,'Help-list'!$BG547*'Help-list'!$V$12,IF($B548=Statistika!$F$70,'Help-list'!$BG547*'Help-list'!$V$13,""))))))))</f>
        <v/>
      </c>
      <c r="U548" s="564"/>
      <c r="V548" s="565" t="str">
        <f>IF($B548=Statistika!$F$63,'Help-list'!$BH547*'Help-list'!$V$6,IF($B548=Statistika!$F$64,'Help-list'!$BH547*'Help-list'!$V$7,IF($B548=Statistika!$F$65,'Help-list'!$BH547*'Help-list'!$V$8,IF($B548=Statistika!$F$66,'Help-list'!$BH547*'Help-list'!$V$9,IF($B548=Statistika!$F$67,'Help-list'!$BH547*'Help-list'!$V$10,IF($B548=Statistika!$F$68,'Help-list'!$BH547*'Help-list'!$V$11,IF($B548=Statistika!$F$69,'Help-list'!$BH547*'Help-list'!$V$12,IF($B548=Statistika!$F$70,'Help-list'!$BH547*'Help-list'!$V$13,""))))))))</f>
        <v/>
      </c>
      <c r="W548" s="566"/>
      <c r="X548" s="567"/>
      <c r="Y548" s="567"/>
      <c r="Z548" s="567"/>
      <c r="AA548" s="567"/>
      <c r="AB548" s="567"/>
      <c r="AC548" s="567"/>
      <c r="AD548" s="567"/>
      <c r="AE548" s="347"/>
      <c r="AF548" s="568"/>
    </row>
    <row r="549" spans="1:32">
      <c r="A549" s="38"/>
      <c r="B549" s="10"/>
      <c r="C549" s="555"/>
      <c r="D549" s="556"/>
      <c r="E549" s="555"/>
      <c r="F549" s="28"/>
      <c r="G549" s="557" t="str">
        <f t="shared" si="20"/>
        <v/>
      </c>
      <c r="H549" s="558"/>
      <c r="I549" s="542"/>
      <c r="J549" s="10"/>
      <c r="K549" s="559"/>
      <c r="L549" s="559"/>
      <c r="M549" s="559"/>
      <c r="N549" s="560" t="str">
        <f>IF($B549=Statistika!$F$63,'Help-list'!$BD548*'Help-list'!$V$6,IF($B549=Statistika!$F$64,'Help-list'!$BD548*'Help-list'!$V$7,IF($B549=Statistika!$F$65,'Help-list'!$BD548*'Help-list'!$V$8,IF($B549=Statistika!$F$66,'Help-list'!$BD548*'Help-list'!$V$9,IF($B549=Statistika!$F$67,'Help-list'!$BD548*'Help-list'!$V$10,IF($B549=Statistika!$F$68,'Help-list'!$BD548*'Help-list'!$V$11,IF($B549=Statistika!$F$69,'Help-list'!$BD548*'Help-list'!$V$12,IF($B549=Statistika!$F$70,'Help-list'!$BD548*'Help-list'!$V$13,""))))))))</f>
        <v/>
      </c>
      <c r="O549" s="559"/>
      <c r="P549" s="561" t="str">
        <f>IF($B549=Statistika!$F$63,'Help-list'!$BE548*'Help-list'!$V$6,IF($B549=Statistika!$F$64,'Help-list'!$BE548*'Help-list'!$V$7,IF($B549=Statistika!$F$65,'Help-list'!$BE548*'Help-list'!$V$8,IF($B549=Statistika!$F$66,'Help-list'!$BE548*'Help-list'!$V$9,IF($B549=Statistika!$F$67,'Help-list'!$BE548*'Help-list'!$V$10,IF($B549=Statistika!$F$68,'Help-list'!$BE548*'Help-list'!$V$11,IF($B549=Statistika!$F$69,'Help-list'!$BE548*'Help-list'!$V$12,IF($B549=Statistika!$F$70,'Help-list'!$BE548*'Help-list'!$V$13,""))))))))</f>
        <v/>
      </c>
      <c r="Q549" s="562" t="str">
        <f t="shared" si="19"/>
        <v/>
      </c>
      <c r="R549" s="563" t="str">
        <f>IF($B549=Statistika!$F$63,'Help-list'!$BF548*'Help-list'!$V$6,IF($B549=Statistika!$F$64,'Help-list'!$BF548*'Help-list'!$V$7,IF($B549=Statistika!$F$65,'Help-list'!$BF548*'Help-list'!$V$8,IF($B549=Statistika!$F$66,'Help-list'!$BF548*'Help-list'!$V$9,IF($B549=Statistika!$F$67,'Help-list'!$BF548*'Help-list'!$V$10,IF($B549=Statistika!$F$68,'Help-list'!$BF548*'Help-list'!$V$11,IF($B549=Statistika!$F$69,'Help-list'!$BF548*'Help-list'!$V$12,IF($B549=Statistika!$F$70,'Help-list'!$BF548*'Help-list'!$V$13,""))))))))</f>
        <v/>
      </c>
      <c r="S549" s="564"/>
      <c r="T549" s="565" t="str">
        <f>IF($B549=Statistika!$F$63,'Help-list'!$BG548*'Help-list'!$V$6,IF($B549=Statistika!$F$64,'Help-list'!$BG548*'Help-list'!$V$7,IF($B549=Statistika!$F$65,'Help-list'!$BG548*'Help-list'!$V$8,IF($B549=Statistika!$F$66,'Help-list'!$BG548*'Help-list'!$V$9,IF($B549=Statistika!$F$67,'Help-list'!$BG548*'Help-list'!$V$10,IF($B549=Statistika!$F$68,'Help-list'!$BG548*'Help-list'!$V$11,IF($B549=Statistika!$F$69,'Help-list'!$BG548*'Help-list'!$V$12,IF($B549=Statistika!$F$70,'Help-list'!$BG548*'Help-list'!$V$13,""))))))))</f>
        <v/>
      </c>
      <c r="U549" s="564"/>
      <c r="V549" s="565" t="str">
        <f>IF($B549=Statistika!$F$63,'Help-list'!$BH548*'Help-list'!$V$6,IF($B549=Statistika!$F$64,'Help-list'!$BH548*'Help-list'!$V$7,IF($B549=Statistika!$F$65,'Help-list'!$BH548*'Help-list'!$V$8,IF($B549=Statistika!$F$66,'Help-list'!$BH548*'Help-list'!$V$9,IF($B549=Statistika!$F$67,'Help-list'!$BH548*'Help-list'!$V$10,IF($B549=Statistika!$F$68,'Help-list'!$BH548*'Help-list'!$V$11,IF($B549=Statistika!$F$69,'Help-list'!$BH548*'Help-list'!$V$12,IF($B549=Statistika!$F$70,'Help-list'!$BH548*'Help-list'!$V$13,""))))))))</f>
        <v/>
      </c>
      <c r="W549" s="566"/>
      <c r="X549" s="567"/>
      <c r="Y549" s="567"/>
      <c r="Z549" s="567"/>
      <c r="AA549" s="567"/>
      <c r="AB549" s="567"/>
      <c r="AC549" s="567"/>
      <c r="AD549" s="567"/>
      <c r="AE549" s="347"/>
      <c r="AF549" s="568"/>
    </row>
    <row r="550" spans="1:32">
      <c r="A550" s="38"/>
      <c r="B550" s="10"/>
      <c r="C550" s="555"/>
      <c r="D550" s="556"/>
      <c r="E550" s="555"/>
      <c r="F550" s="28"/>
      <c r="G550" s="557" t="str">
        <f t="shared" si="20"/>
        <v/>
      </c>
      <c r="H550" s="558"/>
      <c r="I550" s="542"/>
      <c r="J550" s="10"/>
      <c r="K550" s="559"/>
      <c r="L550" s="559"/>
      <c r="M550" s="559"/>
      <c r="N550" s="560" t="str">
        <f>IF($B550=Statistika!$F$63,'Help-list'!$BD549*'Help-list'!$V$6,IF($B550=Statistika!$F$64,'Help-list'!$BD549*'Help-list'!$V$7,IF($B550=Statistika!$F$65,'Help-list'!$BD549*'Help-list'!$V$8,IF($B550=Statistika!$F$66,'Help-list'!$BD549*'Help-list'!$V$9,IF($B550=Statistika!$F$67,'Help-list'!$BD549*'Help-list'!$V$10,IF($B550=Statistika!$F$68,'Help-list'!$BD549*'Help-list'!$V$11,IF($B550=Statistika!$F$69,'Help-list'!$BD549*'Help-list'!$V$12,IF($B550=Statistika!$F$70,'Help-list'!$BD549*'Help-list'!$V$13,""))))))))</f>
        <v/>
      </c>
      <c r="O550" s="559"/>
      <c r="P550" s="561" t="str">
        <f>IF($B550=Statistika!$F$63,'Help-list'!$BE549*'Help-list'!$V$6,IF($B550=Statistika!$F$64,'Help-list'!$BE549*'Help-list'!$V$7,IF($B550=Statistika!$F$65,'Help-list'!$BE549*'Help-list'!$V$8,IF($B550=Statistika!$F$66,'Help-list'!$BE549*'Help-list'!$V$9,IF($B550=Statistika!$F$67,'Help-list'!$BE549*'Help-list'!$V$10,IF($B550=Statistika!$F$68,'Help-list'!$BE549*'Help-list'!$V$11,IF($B550=Statistika!$F$69,'Help-list'!$BE549*'Help-list'!$V$12,IF($B550=Statistika!$F$70,'Help-list'!$BE549*'Help-list'!$V$13,""))))))))</f>
        <v/>
      </c>
      <c r="Q550" s="562" t="str">
        <f t="shared" si="19"/>
        <v/>
      </c>
      <c r="R550" s="563" t="str">
        <f>IF($B550=Statistika!$F$63,'Help-list'!$BF549*'Help-list'!$V$6,IF($B550=Statistika!$F$64,'Help-list'!$BF549*'Help-list'!$V$7,IF($B550=Statistika!$F$65,'Help-list'!$BF549*'Help-list'!$V$8,IF($B550=Statistika!$F$66,'Help-list'!$BF549*'Help-list'!$V$9,IF($B550=Statistika!$F$67,'Help-list'!$BF549*'Help-list'!$V$10,IF($B550=Statistika!$F$68,'Help-list'!$BF549*'Help-list'!$V$11,IF($B550=Statistika!$F$69,'Help-list'!$BF549*'Help-list'!$V$12,IF($B550=Statistika!$F$70,'Help-list'!$BF549*'Help-list'!$V$13,""))))))))</f>
        <v/>
      </c>
      <c r="S550" s="564"/>
      <c r="T550" s="565" t="str">
        <f>IF($B550=Statistika!$F$63,'Help-list'!$BG549*'Help-list'!$V$6,IF($B550=Statistika!$F$64,'Help-list'!$BG549*'Help-list'!$V$7,IF($B550=Statistika!$F$65,'Help-list'!$BG549*'Help-list'!$V$8,IF($B550=Statistika!$F$66,'Help-list'!$BG549*'Help-list'!$V$9,IF($B550=Statistika!$F$67,'Help-list'!$BG549*'Help-list'!$V$10,IF($B550=Statistika!$F$68,'Help-list'!$BG549*'Help-list'!$V$11,IF($B550=Statistika!$F$69,'Help-list'!$BG549*'Help-list'!$V$12,IF($B550=Statistika!$F$70,'Help-list'!$BG549*'Help-list'!$V$13,""))))))))</f>
        <v/>
      </c>
      <c r="U550" s="564"/>
      <c r="V550" s="565" t="str">
        <f>IF($B550=Statistika!$F$63,'Help-list'!$BH549*'Help-list'!$V$6,IF($B550=Statistika!$F$64,'Help-list'!$BH549*'Help-list'!$V$7,IF($B550=Statistika!$F$65,'Help-list'!$BH549*'Help-list'!$V$8,IF($B550=Statistika!$F$66,'Help-list'!$BH549*'Help-list'!$V$9,IF($B550=Statistika!$F$67,'Help-list'!$BH549*'Help-list'!$V$10,IF($B550=Statistika!$F$68,'Help-list'!$BH549*'Help-list'!$V$11,IF($B550=Statistika!$F$69,'Help-list'!$BH549*'Help-list'!$V$12,IF($B550=Statistika!$F$70,'Help-list'!$BH549*'Help-list'!$V$13,""))))))))</f>
        <v/>
      </c>
      <c r="W550" s="566"/>
      <c r="X550" s="567"/>
      <c r="Y550" s="567"/>
      <c r="Z550" s="567"/>
      <c r="AA550" s="567"/>
      <c r="AB550" s="567"/>
      <c r="AC550" s="567"/>
      <c r="AD550" s="567"/>
      <c r="AE550" s="347"/>
      <c r="AF550" s="568"/>
    </row>
    <row r="551" spans="1:32">
      <c r="A551" s="38"/>
      <c r="B551" s="10"/>
      <c r="C551" s="555"/>
      <c r="D551" s="556"/>
      <c r="E551" s="555"/>
      <c r="F551" s="28"/>
      <c r="G551" s="557" t="str">
        <f t="shared" si="20"/>
        <v/>
      </c>
      <c r="H551" s="558"/>
      <c r="I551" s="542"/>
      <c r="J551" s="10"/>
      <c r="K551" s="559"/>
      <c r="L551" s="559"/>
      <c r="M551" s="559"/>
      <c r="N551" s="560" t="str">
        <f>IF($B551=Statistika!$F$63,'Help-list'!$BD550*'Help-list'!$V$6,IF($B551=Statistika!$F$64,'Help-list'!$BD550*'Help-list'!$V$7,IF($B551=Statistika!$F$65,'Help-list'!$BD550*'Help-list'!$V$8,IF($B551=Statistika!$F$66,'Help-list'!$BD550*'Help-list'!$V$9,IF($B551=Statistika!$F$67,'Help-list'!$BD550*'Help-list'!$V$10,IF($B551=Statistika!$F$68,'Help-list'!$BD550*'Help-list'!$V$11,IF($B551=Statistika!$F$69,'Help-list'!$BD550*'Help-list'!$V$12,IF($B551=Statistika!$F$70,'Help-list'!$BD550*'Help-list'!$V$13,""))))))))</f>
        <v/>
      </c>
      <c r="O551" s="559"/>
      <c r="P551" s="561" t="str">
        <f>IF($B551=Statistika!$F$63,'Help-list'!$BE550*'Help-list'!$V$6,IF($B551=Statistika!$F$64,'Help-list'!$BE550*'Help-list'!$V$7,IF($B551=Statistika!$F$65,'Help-list'!$BE550*'Help-list'!$V$8,IF($B551=Statistika!$F$66,'Help-list'!$BE550*'Help-list'!$V$9,IF($B551=Statistika!$F$67,'Help-list'!$BE550*'Help-list'!$V$10,IF($B551=Statistika!$F$68,'Help-list'!$BE550*'Help-list'!$V$11,IF($B551=Statistika!$F$69,'Help-list'!$BE550*'Help-list'!$V$12,IF($B551=Statistika!$F$70,'Help-list'!$BE550*'Help-list'!$V$13,""))))))))</f>
        <v/>
      </c>
      <c r="Q551" s="562" t="str">
        <f t="shared" si="19"/>
        <v/>
      </c>
      <c r="R551" s="563" t="str">
        <f>IF($B551=Statistika!$F$63,'Help-list'!$BF550*'Help-list'!$V$6,IF($B551=Statistika!$F$64,'Help-list'!$BF550*'Help-list'!$V$7,IF($B551=Statistika!$F$65,'Help-list'!$BF550*'Help-list'!$V$8,IF($B551=Statistika!$F$66,'Help-list'!$BF550*'Help-list'!$V$9,IF($B551=Statistika!$F$67,'Help-list'!$BF550*'Help-list'!$V$10,IF($B551=Statistika!$F$68,'Help-list'!$BF550*'Help-list'!$V$11,IF($B551=Statistika!$F$69,'Help-list'!$BF550*'Help-list'!$V$12,IF($B551=Statistika!$F$70,'Help-list'!$BF550*'Help-list'!$V$13,""))))))))</f>
        <v/>
      </c>
      <c r="S551" s="564"/>
      <c r="T551" s="565" t="str">
        <f>IF($B551=Statistika!$F$63,'Help-list'!$BG550*'Help-list'!$V$6,IF($B551=Statistika!$F$64,'Help-list'!$BG550*'Help-list'!$V$7,IF($B551=Statistika!$F$65,'Help-list'!$BG550*'Help-list'!$V$8,IF($B551=Statistika!$F$66,'Help-list'!$BG550*'Help-list'!$V$9,IF($B551=Statistika!$F$67,'Help-list'!$BG550*'Help-list'!$V$10,IF($B551=Statistika!$F$68,'Help-list'!$BG550*'Help-list'!$V$11,IF($B551=Statistika!$F$69,'Help-list'!$BG550*'Help-list'!$V$12,IF($B551=Statistika!$F$70,'Help-list'!$BG550*'Help-list'!$V$13,""))))))))</f>
        <v/>
      </c>
      <c r="U551" s="564"/>
      <c r="V551" s="565" t="str">
        <f>IF($B551=Statistika!$F$63,'Help-list'!$BH550*'Help-list'!$V$6,IF($B551=Statistika!$F$64,'Help-list'!$BH550*'Help-list'!$V$7,IF($B551=Statistika!$F$65,'Help-list'!$BH550*'Help-list'!$V$8,IF($B551=Statistika!$F$66,'Help-list'!$BH550*'Help-list'!$V$9,IF($B551=Statistika!$F$67,'Help-list'!$BH550*'Help-list'!$V$10,IF($B551=Statistika!$F$68,'Help-list'!$BH550*'Help-list'!$V$11,IF($B551=Statistika!$F$69,'Help-list'!$BH550*'Help-list'!$V$12,IF($B551=Statistika!$F$70,'Help-list'!$BH550*'Help-list'!$V$13,""))))))))</f>
        <v/>
      </c>
      <c r="W551" s="566"/>
      <c r="X551" s="567"/>
      <c r="Y551" s="567"/>
      <c r="Z551" s="567"/>
      <c r="AA551" s="567"/>
      <c r="AB551" s="567"/>
      <c r="AC551" s="567"/>
      <c r="AD551" s="567"/>
      <c r="AE551" s="347"/>
      <c r="AF551" s="568"/>
    </row>
    <row r="552" spans="1:32">
      <c r="A552" s="38"/>
      <c r="B552" s="10"/>
      <c r="C552" s="555"/>
      <c r="D552" s="556"/>
      <c r="E552" s="555"/>
      <c r="F552" s="28"/>
      <c r="G552" s="557" t="str">
        <f t="shared" si="20"/>
        <v/>
      </c>
      <c r="H552" s="558"/>
      <c r="I552" s="542"/>
      <c r="J552" s="10"/>
      <c r="K552" s="559"/>
      <c r="L552" s="559"/>
      <c r="M552" s="559"/>
      <c r="N552" s="560" t="str">
        <f>IF($B552=Statistika!$F$63,'Help-list'!$BD551*'Help-list'!$V$6,IF($B552=Statistika!$F$64,'Help-list'!$BD551*'Help-list'!$V$7,IF($B552=Statistika!$F$65,'Help-list'!$BD551*'Help-list'!$V$8,IF($B552=Statistika!$F$66,'Help-list'!$BD551*'Help-list'!$V$9,IF($B552=Statistika!$F$67,'Help-list'!$BD551*'Help-list'!$V$10,IF($B552=Statistika!$F$68,'Help-list'!$BD551*'Help-list'!$V$11,IF($B552=Statistika!$F$69,'Help-list'!$BD551*'Help-list'!$V$12,IF($B552=Statistika!$F$70,'Help-list'!$BD551*'Help-list'!$V$13,""))))))))</f>
        <v/>
      </c>
      <c r="O552" s="559"/>
      <c r="P552" s="561" t="str">
        <f>IF($B552=Statistika!$F$63,'Help-list'!$BE551*'Help-list'!$V$6,IF($B552=Statistika!$F$64,'Help-list'!$BE551*'Help-list'!$V$7,IF($B552=Statistika!$F$65,'Help-list'!$BE551*'Help-list'!$V$8,IF($B552=Statistika!$F$66,'Help-list'!$BE551*'Help-list'!$V$9,IF($B552=Statistika!$F$67,'Help-list'!$BE551*'Help-list'!$V$10,IF($B552=Statistika!$F$68,'Help-list'!$BE551*'Help-list'!$V$11,IF($B552=Statistika!$F$69,'Help-list'!$BE551*'Help-list'!$V$12,IF($B552=Statistika!$F$70,'Help-list'!$BE551*'Help-list'!$V$13,""))))))))</f>
        <v/>
      </c>
      <c r="Q552" s="562" t="str">
        <f t="shared" si="19"/>
        <v/>
      </c>
      <c r="R552" s="563" t="str">
        <f>IF($B552=Statistika!$F$63,'Help-list'!$BF551*'Help-list'!$V$6,IF($B552=Statistika!$F$64,'Help-list'!$BF551*'Help-list'!$V$7,IF($B552=Statistika!$F$65,'Help-list'!$BF551*'Help-list'!$V$8,IF($B552=Statistika!$F$66,'Help-list'!$BF551*'Help-list'!$V$9,IF($B552=Statistika!$F$67,'Help-list'!$BF551*'Help-list'!$V$10,IF($B552=Statistika!$F$68,'Help-list'!$BF551*'Help-list'!$V$11,IF($B552=Statistika!$F$69,'Help-list'!$BF551*'Help-list'!$V$12,IF($B552=Statistika!$F$70,'Help-list'!$BF551*'Help-list'!$V$13,""))))))))</f>
        <v/>
      </c>
      <c r="S552" s="564"/>
      <c r="T552" s="565" t="str">
        <f>IF($B552=Statistika!$F$63,'Help-list'!$BG551*'Help-list'!$V$6,IF($B552=Statistika!$F$64,'Help-list'!$BG551*'Help-list'!$V$7,IF($B552=Statistika!$F$65,'Help-list'!$BG551*'Help-list'!$V$8,IF($B552=Statistika!$F$66,'Help-list'!$BG551*'Help-list'!$V$9,IF($B552=Statistika!$F$67,'Help-list'!$BG551*'Help-list'!$V$10,IF($B552=Statistika!$F$68,'Help-list'!$BG551*'Help-list'!$V$11,IF($B552=Statistika!$F$69,'Help-list'!$BG551*'Help-list'!$V$12,IF($B552=Statistika!$F$70,'Help-list'!$BG551*'Help-list'!$V$13,""))))))))</f>
        <v/>
      </c>
      <c r="U552" s="564"/>
      <c r="V552" s="565" t="str">
        <f>IF($B552=Statistika!$F$63,'Help-list'!$BH551*'Help-list'!$V$6,IF($B552=Statistika!$F$64,'Help-list'!$BH551*'Help-list'!$V$7,IF($B552=Statistika!$F$65,'Help-list'!$BH551*'Help-list'!$V$8,IF($B552=Statistika!$F$66,'Help-list'!$BH551*'Help-list'!$V$9,IF($B552=Statistika!$F$67,'Help-list'!$BH551*'Help-list'!$V$10,IF($B552=Statistika!$F$68,'Help-list'!$BH551*'Help-list'!$V$11,IF($B552=Statistika!$F$69,'Help-list'!$BH551*'Help-list'!$V$12,IF($B552=Statistika!$F$70,'Help-list'!$BH551*'Help-list'!$V$13,""))))))))</f>
        <v/>
      </c>
      <c r="W552" s="566"/>
      <c r="X552" s="567"/>
      <c r="Y552" s="567"/>
      <c r="Z552" s="567"/>
      <c r="AA552" s="567"/>
      <c r="AB552" s="567"/>
      <c r="AC552" s="567"/>
      <c r="AD552" s="567"/>
      <c r="AE552" s="347"/>
      <c r="AF552" s="568"/>
    </row>
    <row r="553" spans="1:32">
      <c r="A553" s="38"/>
      <c r="B553" s="10"/>
      <c r="C553" s="555"/>
      <c r="D553" s="556"/>
      <c r="E553" s="555"/>
      <c r="F553" s="28"/>
      <c r="G553" s="557" t="str">
        <f t="shared" si="20"/>
        <v/>
      </c>
      <c r="H553" s="558"/>
      <c r="I553" s="542"/>
      <c r="J553" s="10"/>
      <c r="K553" s="559"/>
      <c r="L553" s="559"/>
      <c r="M553" s="559"/>
      <c r="N553" s="560" t="str">
        <f>IF($B553=Statistika!$F$63,'Help-list'!$BD552*'Help-list'!$V$6,IF($B553=Statistika!$F$64,'Help-list'!$BD552*'Help-list'!$V$7,IF($B553=Statistika!$F$65,'Help-list'!$BD552*'Help-list'!$V$8,IF($B553=Statistika!$F$66,'Help-list'!$BD552*'Help-list'!$V$9,IF($B553=Statistika!$F$67,'Help-list'!$BD552*'Help-list'!$V$10,IF($B553=Statistika!$F$68,'Help-list'!$BD552*'Help-list'!$V$11,IF($B553=Statistika!$F$69,'Help-list'!$BD552*'Help-list'!$V$12,IF($B553=Statistika!$F$70,'Help-list'!$BD552*'Help-list'!$V$13,""))))))))</f>
        <v/>
      </c>
      <c r="O553" s="559"/>
      <c r="P553" s="561" t="str">
        <f>IF($B553=Statistika!$F$63,'Help-list'!$BE552*'Help-list'!$V$6,IF($B553=Statistika!$F$64,'Help-list'!$BE552*'Help-list'!$V$7,IF($B553=Statistika!$F$65,'Help-list'!$BE552*'Help-list'!$V$8,IF($B553=Statistika!$F$66,'Help-list'!$BE552*'Help-list'!$V$9,IF($B553=Statistika!$F$67,'Help-list'!$BE552*'Help-list'!$V$10,IF($B553=Statistika!$F$68,'Help-list'!$BE552*'Help-list'!$V$11,IF($B553=Statistika!$F$69,'Help-list'!$BE552*'Help-list'!$V$12,IF($B553=Statistika!$F$70,'Help-list'!$BE552*'Help-list'!$V$13,""))))))))</f>
        <v/>
      </c>
      <c r="Q553" s="562" t="str">
        <f t="shared" si="19"/>
        <v/>
      </c>
      <c r="R553" s="563" t="str">
        <f>IF($B553=Statistika!$F$63,'Help-list'!$BF552*'Help-list'!$V$6,IF($B553=Statistika!$F$64,'Help-list'!$BF552*'Help-list'!$V$7,IF($B553=Statistika!$F$65,'Help-list'!$BF552*'Help-list'!$V$8,IF($B553=Statistika!$F$66,'Help-list'!$BF552*'Help-list'!$V$9,IF($B553=Statistika!$F$67,'Help-list'!$BF552*'Help-list'!$V$10,IF($B553=Statistika!$F$68,'Help-list'!$BF552*'Help-list'!$V$11,IF($B553=Statistika!$F$69,'Help-list'!$BF552*'Help-list'!$V$12,IF($B553=Statistika!$F$70,'Help-list'!$BF552*'Help-list'!$V$13,""))))))))</f>
        <v/>
      </c>
      <c r="S553" s="564"/>
      <c r="T553" s="565" t="str">
        <f>IF($B553=Statistika!$F$63,'Help-list'!$BG552*'Help-list'!$V$6,IF($B553=Statistika!$F$64,'Help-list'!$BG552*'Help-list'!$V$7,IF($B553=Statistika!$F$65,'Help-list'!$BG552*'Help-list'!$V$8,IF($B553=Statistika!$F$66,'Help-list'!$BG552*'Help-list'!$V$9,IF($B553=Statistika!$F$67,'Help-list'!$BG552*'Help-list'!$V$10,IF($B553=Statistika!$F$68,'Help-list'!$BG552*'Help-list'!$V$11,IF($B553=Statistika!$F$69,'Help-list'!$BG552*'Help-list'!$V$12,IF($B553=Statistika!$F$70,'Help-list'!$BG552*'Help-list'!$V$13,""))))))))</f>
        <v/>
      </c>
      <c r="U553" s="564"/>
      <c r="V553" s="565" t="str">
        <f>IF($B553=Statistika!$F$63,'Help-list'!$BH552*'Help-list'!$V$6,IF($B553=Statistika!$F$64,'Help-list'!$BH552*'Help-list'!$V$7,IF($B553=Statistika!$F$65,'Help-list'!$BH552*'Help-list'!$V$8,IF($B553=Statistika!$F$66,'Help-list'!$BH552*'Help-list'!$V$9,IF($B553=Statistika!$F$67,'Help-list'!$BH552*'Help-list'!$V$10,IF($B553=Statistika!$F$68,'Help-list'!$BH552*'Help-list'!$V$11,IF($B553=Statistika!$F$69,'Help-list'!$BH552*'Help-list'!$V$12,IF($B553=Statistika!$F$70,'Help-list'!$BH552*'Help-list'!$V$13,""))))))))</f>
        <v/>
      </c>
      <c r="W553" s="566"/>
      <c r="X553" s="567"/>
      <c r="Y553" s="567"/>
      <c r="Z553" s="567"/>
      <c r="AA553" s="567"/>
      <c r="AB553" s="567"/>
      <c r="AC553" s="567"/>
      <c r="AD553" s="567"/>
      <c r="AE553" s="347"/>
      <c r="AF553" s="568"/>
    </row>
    <row r="554" spans="1:32">
      <c r="A554" s="38"/>
      <c r="B554" s="10"/>
      <c r="C554" s="555"/>
      <c r="D554" s="556"/>
      <c r="E554" s="555"/>
      <c r="F554" s="28"/>
      <c r="G554" s="557" t="str">
        <f t="shared" si="20"/>
        <v/>
      </c>
      <c r="H554" s="558"/>
      <c r="I554" s="542"/>
      <c r="J554" s="10"/>
      <c r="K554" s="559"/>
      <c r="L554" s="559"/>
      <c r="M554" s="559"/>
      <c r="N554" s="560" t="str">
        <f>IF($B554=Statistika!$F$63,'Help-list'!$BD553*'Help-list'!$V$6,IF($B554=Statistika!$F$64,'Help-list'!$BD553*'Help-list'!$V$7,IF($B554=Statistika!$F$65,'Help-list'!$BD553*'Help-list'!$V$8,IF($B554=Statistika!$F$66,'Help-list'!$BD553*'Help-list'!$V$9,IF($B554=Statistika!$F$67,'Help-list'!$BD553*'Help-list'!$V$10,IF($B554=Statistika!$F$68,'Help-list'!$BD553*'Help-list'!$V$11,IF($B554=Statistika!$F$69,'Help-list'!$BD553*'Help-list'!$V$12,IF($B554=Statistika!$F$70,'Help-list'!$BD553*'Help-list'!$V$13,""))))))))</f>
        <v/>
      </c>
      <c r="O554" s="559"/>
      <c r="P554" s="561" t="str">
        <f>IF($B554=Statistika!$F$63,'Help-list'!$BE553*'Help-list'!$V$6,IF($B554=Statistika!$F$64,'Help-list'!$BE553*'Help-list'!$V$7,IF($B554=Statistika!$F$65,'Help-list'!$BE553*'Help-list'!$V$8,IF($B554=Statistika!$F$66,'Help-list'!$BE553*'Help-list'!$V$9,IF($B554=Statistika!$F$67,'Help-list'!$BE553*'Help-list'!$V$10,IF($B554=Statistika!$F$68,'Help-list'!$BE553*'Help-list'!$V$11,IF($B554=Statistika!$F$69,'Help-list'!$BE553*'Help-list'!$V$12,IF($B554=Statistika!$F$70,'Help-list'!$BE553*'Help-list'!$V$13,""))))))))</f>
        <v/>
      </c>
      <c r="Q554" s="562" t="str">
        <f t="shared" si="19"/>
        <v/>
      </c>
      <c r="R554" s="563" t="str">
        <f>IF($B554=Statistika!$F$63,'Help-list'!$BF553*'Help-list'!$V$6,IF($B554=Statistika!$F$64,'Help-list'!$BF553*'Help-list'!$V$7,IF($B554=Statistika!$F$65,'Help-list'!$BF553*'Help-list'!$V$8,IF($B554=Statistika!$F$66,'Help-list'!$BF553*'Help-list'!$V$9,IF($B554=Statistika!$F$67,'Help-list'!$BF553*'Help-list'!$V$10,IF($B554=Statistika!$F$68,'Help-list'!$BF553*'Help-list'!$V$11,IF($B554=Statistika!$F$69,'Help-list'!$BF553*'Help-list'!$V$12,IF($B554=Statistika!$F$70,'Help-list'!$BF553*'Help-list'!$V$13,""))))))))</f>
        <v/>
      </c>
      <c r="S554" s="564"/>
      <c r="T554" s="565" t="str">
        <f>IF($B554=Statistika!$F$63,'Help-list'!$BG553*'Help-list'!$V$6,IF($B554=Statistika!$F$64,'Help-list'!$BG553*'Help-list'!$V$7,IF($B554=Statistika!$F$65,'Help-list'!$BG553*'Help-list'!$V$8,IF($B554=Statistika!$F$66,'Help-list'!$BG553*'Help-list'!$V$9,IF($B554=Statistika!$F$67,'Help-list'!$BG553*'Help-list'!$V$10,IF($B554=Statistika!$F$68,'Help-list'!$BG553*'Help-list'!$V$11,IF($B554=Statistika!$F$69,'Help-list'!$BG553*'Help-list'!$V$12,IF($B554=Statistika!$F$70,'Help-list'!$BG553*'Help-list'!$V$13,""))))))))</f>
        <v/>
      </c>
      <c r="U554" s="564"/>
      <c r="V554" s="565" t="str">
        <f>IF($B554=Statistika!$F$63,'Help-list'!$BH553*'Help-list'!$V$6,IF($B554=Statistika!$F$64,'Help-list'!$BH553*'Help-list'!$V$7,IF($B554=Statistika!$F$65,'Help-list'!$BH553*'Help-list'!$V$8,IF($B554=Statistika!$F$66,'Help-list'!$BH553*'Help-list'!$V$9,IF($B554=Statistika!$F$67,'Help-list'!$BH553*'Help-list'!$V$10,IF($B554=Statistika!$F$68,'Help-list'!$BH553*'Help-list'!$V$11,IF($B554=Statistika!$F$69,'Help-list'!$BH553*'Help-list'!$V$12,IF($B554=Statistika!$F$70,'Help-list'!$BH553*'Help-list'!$V$13,""))))))))</f>
        <v/>
      </c>
      <c r="W554" s="566"/>
      <c r="X554" s="567"/>
      <c r="Y554" s="567"/>
      <c r="Z554" s="567"/>
      <c r="AA554" s="567"/>
      <c r="AB554" s="567"/>
      <c r="AC554" s="567"/>
      <c r="AD554" s="567"/>
      <c r="AE554" s="347"/>
      <c r="AF554" s="568"/>
    </row>
    <row r="555" spans="1:32">
      <c r="A555" s="38"/>
      <c r="B555" s="10"/>
      <c r="C555" s="555"/>
      <c r="D555" s="556"/>
      <c r="E555" s="555"/>
      <c r="F555" s="28"/>
      <c r="G555" s="557" t="str">
        <f t="shared" si="20"/>
        <v/>
      </c>
      <c r="H555" s="558"/>
      <c r="I555" s="542"/>
      <c r="J555" s="10"/>
      <c r="K555" s="559"/>
      <c r="L555" s="559"/>
      <c r="M555" s="559"/>
      <c r="N555" s="560" t="str">
        <f>IF($B555=Statistika!$F$63,'Help-list'!$BD554*'Help-list'!$V$6,IF($B555=Statistika!$F$64,'Help-list'!$BD554*'Help-list'!$V$7,IF($B555=Statistika!$F$65,'Help-list'!$BD554*'Help-list'!$V$8,IF($B555=Statistika!$F$66,'Help-list'!$BD554*'Help-list'!$V$9,IF($B555=Statistika!$F$67,'Help-list'!$BD554*'Help-list'!$V$10,IF($B555=Statistika!$F$68,'Help-list'!$BD554*'Help-list'!$V$11,IF($B555=Statistika!$F$69,'Help-list'!$BD554*'Help-list'!$V$12,IF($B555=Statistika!$F$70,'Help-list'!$BD554*'Help-list'!$V$13,""))))))))</f>
        <v/>
      </c>
      <c r="O555" s="559"/>
      <c r="P555" s="561" t="str">
        <f>IF($B555=Statistika!$F$63,'Help-list'!$BE554*'Help-list'!$V$6,IF($B555=Statistika!$F$64,'Help-list'!$BE554*'Help-list'!$V$7,IF($B555=Statistika!$F$65,'Help-list'!$BE554*'Help-list'!$V$8,IF($B555=Statistika!$F$66,'Help-list'!$BE554*'Help-list'!$V$9,IF($B555=Statistika!$F$67,'Help-list'!$BE554*'Help-list'!$V$10,IF($B555=Statistika!$F$68,'Help-list'!$BE554*'Help-list'!$V$11,IF($B555=Statistika!$F$69,'Help-list'!$BE554*'Help-list'!$V$12,IF($B555=Statistika!$F$70,'Help-list'!$BE554*'Help-list'!$V$13,""))))))))</f>
        <v/>
      </c>
      <c r="Q555" s="562" t="str">
        <f t="shared" si="19"/>
        <v/>
      </c>
      <c r="R555" s="563" t="str">
        <f>IF($B555=Statistika!$F$63,'Help-list'!$BF554*'Help-list'!$V$6,IF($B555=Statistika!$F$64,'Help-list'!$BF554*'Help-list'!$V$7,IF($B555=Statistika!$F$65,'Help-list'!$BF554*'Help-list'!$V$8,IF($B555=Statistika!$F$66,'Help-list'!$BF554*'Help-list'!$V$9,IF($B555=Statistika!$F$67,'Help-list'!$BF554*'Help-list'!$V$10,IF($B555=Statistika!$F$68,'Help-list'!$BF554*'Help-list'!$V$11,IF($B555=Statistika!$F$69,'Help-list'!$BF554*'Help-list'!$V$12,IF($B555=Statistika!$F$70,'Help-list'!$BF554*'Help-list'!$V$13,""))))))))</f>
        <v/>
      </c>
      <c r="S555" s="564"/>
      <c r="T555" s="565" t="str">
        <f>IF($B555=Statistika!$F$63,'Help-list'!$BG554*'Help-list'!$V$6,IF($B555=Statistika!$F$64,'Help-list'!$BG554*'Help-list'!$V$7,IF($B555=Statistika!$F$65,'Help-list'!$BG554*'Help-list'!$V$8,IF($B555=Statistika!$F$66,'Help-list'!$BG554*'Help-list'!$V$9,IF($B555=Statistika!$F$67,'Help-list'!$BG554*'Help-list'!$V$10,IF($B555=Statistika!$F$68,'Help-list'!$BG554*'Help-list'!$V$11,IF($B555=Statistika!$F$69,'Help-list'!$BG554*'Help-list'!$V$12,IF($B555=Statistika!$F$70,'Help-list'!$BG554*'Help-list'!$V$13,""))))))))</f>
        <v/>
      </c>
      <c r="U555" s="564"/>
      <c r="V555" s="565" t="str">
        <f>IF($B555=Statistika!$F$63,'Help-list'!$BH554*'Help-list'!$V$6,IF($B555=Statistika!$F$64,'Help-list'!$BH554*'Help-list'!$V$7,IF($B555=Statistika!$F$65,'Help-list'!$BH554*'Help-list'!$V$8,IF($B555=Statistika!$F$66,'Help-list'!$BH554*'Help-list'!$V$9,IF($B555=Statistika!$F$67,'Help-list'!$BH554*'Help-list'!$V$10,IF($B555=Statistika!$F$68,'Help-list'!$BH554*'Help-list'!$V$11,IF($B555=Statistika!$F$69,'Help-list'!$BH554*'Help-list'!$V$12,IF($B555=Statistika!$F$70,'Help-list'!$BH554*'Help-list'!$V$13,""))))))))</f>
        <v/>
      </c>
      <c r="W555" s="566"/>
      <c r="X555" s="567"/>
      <c r="Y555" s="567"/>
      <c r="Z555" s="567"/>
      <c r="AA555" s="567"/>
      <c r="AB555" s="567"/>
      <c r="AC555" s="567"/>
      <c r="AD555" s="567"/>
      <c r="AE555" s="347"/>
      <c r="AF555" s="568"/>
    </row>
    <row r="556" spans="1:32">
      <c r="A556" s="38"/>
      <c r="B556" s="10"/>
      <c r="C556" s="555"/>
      <c r="D556" s="556"/>
      <c r="E556" s="555"/>
      <c r="F556" s="28"/>
      <c r="G556" s="557" t="str">
        <f t="shared" si="20"/>
        <v/>
      </c>
      <c r="H556" s="558"/>
      <c r="I556" s="542"/>
      <c r="J556" s="10"/>
      <c r="K556" s="559"/>
      <c r="L556" s="559"/>
      <c r="M556" s="559"/>
      <c r="N556" s="560" t="str">
        <f>IF($B556=Statistika!$F$63,'Help-list'!$BD555*'Help-list'!$V$6,IF($B556=Statistika!$F$64,'Help-list'!$BD555*'Help-list'!$V$7,IF($B556=Statistika!$F$65,'Help-list'!$BD555*'Help-list'!$V$8,IF($B556=Statistika!$F$66,'Help-list'!$BD555*'Help-list'!$V$9,IF($B556=Statistika!$F$67,'Help-list'!$BD555*'Help-list'!$V$10,IF($B556=Statistika!$F$68,'Help-list'!$BD555*'Help-list'!$V$11,IF($B556=Statistika!$F$69,'Help-list'!$BD555*'Help-list'!$V$12,IF($B556=Statistika!$F$70,'Help-list'!$BD555*'Help-list'!$V$13,""))))))))</f>
        <v/>
      </c>
      <c r="O556" s="559"/>
      <c r="P556" s="561" t="str">
        <f>IF($B556=Statistika!$F$63,'Help-list'!$BE555*'Help-list'!$V$6,IF($B556=Statistika!$F$64,'Help-list'!$BE555*'Help-list'!$V$7,IF($B556=Statistika!$F$65,'Help-list'!$BE555*'Help-list'!$V$8,IF($B556=Statistika!$F$66,'Help-list'!$BE555*'Help-list'!$V$9,IF($B556=Statistika!$F$67,'Help-list'!$BE555*'Help-list'!$V$10,IF($B556=Statistika!$F$68,'Help-list'!$BE555*'Help-list'!$V$11,IF($B556=Statistika!$F$69,'Help-list'!$BE555*'Help-list'!$V$12,IF($B556=Statistika!$F$70,'Help-list'!$BE555*'Help-list'!$V$13,""))))))))</f>
        <v/>
      </c>
      <c r="Q556" s="562" t="str">
        <f t="shared" si="19"/>
        <v/>
      </c>
      <c r="R556" s="563" t="str">
        <f>IF($B556=Statistika!$F$63,'Help-list'!$BF555*'Help-list'!$V$6,IF($B556=Statistika!$F$64,'Help-list'!$BF555*'Help-list'!$V$7,IF($B556=Statistika!$F$65,'Help-list'!$BF555*'Help-list'!$V$8,IF($B556=Statistika!$F$66,'Help-list'!$BF555*'Help-list'!$V$9,IF($B556=Statistika!$F$67,'Help-list'!$BF555*'Help-list'!$V$10,IF($B556=Statistika!$F$68,'Help-list'!$BF555*'Help-list'!$V$11,IF($B556=Statistika!$F$69,'Help-list'!$BF555*'Help-list'!$V$12,IF($B556=Statistika!$F$70,'Help-list'!$BF555*'Help-list'!$V$13,""))))))))</f>
        <v/>
      </c>
      <c r="S556" s="564"/>
      <c r="T556" s="565" t="str">
        <f>IF($B556=Statistika!$F$63,'Help-list'!$BG555*'Help-list'!$V$6,IF($B556=Statistika!$F$64,'Help-list'!$BG555*'Help-list'!$V$7,IF($B556=Statistika!$F$65,'Help-list'!$BG555*'Help-list'!$V$8,IF($B556=Statistika!$F$66,'Help-list'!$BG555*'Help-list'!$V$9,IF($B556=Statistika!$F$67,'Help-list'!$BG555*'Help-list'!$V$10,IF($B556=Statistika!$F$68,'Help-list'!$BG555*'Help-list'!$V$11,IF($B556=Statistika!$F$69,'Help-list'!$BG555*'Help-list'!$V$12,IF($B556=Statistika!$F$70,'Help-list'!$BG555*'Help-list'!$V$13,""))))))))</f>
        <v/>
      </c>
      <c r="U556" s="564"/>
      <c r="V556" s="565" t="str">
        <f>IF($B556=Statistika!$F$63,'Help-list'!$BH555*'Help-list'!$V$6,IF($B556=Statistika!$F$64,'Help-list'!$BH555*'Help-list'!$V$7,IF($B556=Statistika!$F$65,'Help-list'!$BH555*'Help-list'!$V$8,IF($B556=Statistika!$F$66,'Help-list'!$BH555*'Help-list'!$V$9,IF($B556=Statistika!$F$67,'Help-list'!$BH555*'Help-list'!$V$10,IF($B556=Statistika!$F$68,'Help-list'!$BH555*'Help-list'!$V$11,IF($B556=Statistika!$F$69,'Help-list'!$BH555*'Help-list'!$V$12,IF($B556=Statistika!$F$70,'Help-list'!$BH555*'Help-list'!$V$13,""))))))))</f>
        <v/>
      </c>
      <c r="W556" s="566"/>
      <c r="X556" s="567"/>
      <c r="Y556" s="567"/>
      <c r="Z556" s="567"/>
      <c r="AA556" s="567"/>
      <c r="AB556" s="567"/>
      <c r="AC556" s="567"/>
      <c r="AD556" s="567"/>
      <c r="AE556" s="347"/>
      <c r="AF556" s="568"/>
    </row>
    <row r="557" spans="1:32">
      <c r="A557" s="38"/>
      <c r="B557" s="10"/>
      <c r="C557" s="555"/>
      <c r="D557" s="556"/>
      <c r="E557" s="555"/>
      <c r="F557" s="28"/>
      <c r="G557" s="557" t="str">
        <f t="shared" si="20"/>
        <v/>
      </c>
      <c r="H557" s="558"/>
      <c r="I557" s="542"/>
      <c r="J557" s="10"/>
      <c r="K557" s="559"/>
      <c r="L557" s="559"/>
      <c r="M557" s="559"/>
      <c r="N557" s="560" t="str">
        <f>IF($B557=Statistika!$F$63,'Help-list'!$BD556*'Help-list'!$V$6,IF($B557=Statistika!$F$64,'Help-list'!$BD556*'Help-list'!$V$7,IF($B557=Statistika!$F$65,'Help-list'!$BD556*'Help-list'!$V$8,IF($B557=Statistika!$F$66,'Help-list'!$BD556*'Help-list'!$V$9,IF($B557=Statistika!$F$67,'Help-list'!$BD556*'Help-list'!$V$10,IF($B557=Statistika!$F$68,'Help-list'!$BD556*'Help-list'!$V$11,IF($B557=Statistika!$F$69,'Help-list'!$BD556*'Help-list'!$V$12,IF($B557=Statistika!$F$70,'Help-list'!$BD556*'Help-list'!$V$13,""))))))))</f>
        <v/>
      </c>
      <c r="O557" s="559"/>
      <c r="P557" s="561" t="str">
        <f>IF($B557=Statistika!$F$63,'Help-list'!$BE556*'Help-list'!$V$6,IF($B557=Statistika!$F$64,'Help-list'!$BE556*'Help-list'!$V$7,IF($B557=Statistika!$F$65,'Help-list'!$BE556*'Help-list'!$V$8,IF($B557=Statistika!$F$66,'Help-list'!$BE556*'Help-list'!$V$9,IF($B557=Statistika!$F$67,'Help-list'!$BE556*'Help-list'!$V$10,IF($B557=Statistika!$F$68,'Help-list'!$BE556*'Help-list'!$V$11,IF($B557=Statistika!$F$69,'Help-list'!$BE556*'Help-list'!$V$12,IF($B557=Statistika!$F$70,'Help-list'!$BE556*'Help-list'!$V$13,""))))))))</f>
        <v/>
      </c>
      <c r="Q557" s="562" t="str">
        <f t="shared" si="19"/>
        <v/>
      </c>
      <c r="R557" s="563" t="str">
        <f>IF($B557=Statistika!$F$63,'Help-list'!$BF556*'Help-list'!$V$6,IF($B557=Statistika!$F$64,'Help-list'!$BF556*'Help-list'!$V$7,IF($B557=Statistika!$F$65,'Help-list'!$BF556*'Help-list'!$V$8,IF($B557=Statistika!$F$66,'Help-list'!$BF556*'Help-list'!$V$9,IF($B557=Statistika!$F$67,'Help-list'!$BF556*'Help-list'!$V$10,IF($B557=Statistika!$F$68,'Help-list'!$BF556*'Help-list'!$V$11,IF($B557=Statistika!$F$69,'Help-list'!$BF556*'Help-list'!$V$12,IF($B557=Statistika!$F$70,'Help-list'!$BF556*'Help-list'!$V$13,""))))))))</f>
        <v/>
      </c>
      <c r="S557" s="564"/>
      <c r="T557" s="565" t="str">
        <f>IF($B557=Statistika!$F$63,'Help-list'!$BG556*'Help-list'!$V$6,IF($B557=Statistika!$F$64,'Help-list'!$BG556*'Help-list'!$V$7,IF($B557=Statistika!$F$65,'Help-list'!$BG556*'Help-list'!$V$8,IF($B557=Statistika!$F$66,'Help-list'!$BG556*'Help-list'!$V$9,IF($B557=Statistika!$F$67,'Help-list'!$BG556*'Help-list'!$V$10,IF($B557=Statistika!$F$68,'Help-list'!$BG556*'Help-list'!$V$11,IF($B557=Statistika!$F$69,'Help-list'!$BG556*'Help-list'!$V$12,IF($B557=Statistika!$F$70,'Help-list'!$BG556*'Help-list'!$V$13,""))))))))</f>
        <v/>
      </c>
      <c r="U557" s="564"/>
      <c r="V557" s="565" t="str">
        <f>IF($B557=Statistika!$F$63,'Help-list'!$BH556*'Help-list'!$V$6,IF($B557=Statistika!$F$64,'Help-list'!$BH556*'Help-list'!$V$7,IF($B557=Statistika!$F$65,'Help-list'!$BH556*'Help-list'!$V$8,IF($B557=Statistika!$F$66,'Help-list'!$BH556*'Help-list'!$V$9,IF($B557=Statistika!$F$67,'Help-list'!$BH556*'Help-list'!$V$10,IF($B557=Statistika!$F$68,'Help-list'!$BH556*'Help-list'!$V$11,IF($B557=Statistika!$F$69,'Help-list'!$BH556*'Help-list'!$V$12,IF($B557=Statistika!$F$70,'Help-list'!$BH556*'Help-list'!$V$13,""))))))))</f>
        <v/>
      </c>
      <c r="W557" s="566"/>
      <c r="X557" s="567"/>
      <c r="Y557" s="567"/>
      <c r="Z557" s="567"/>
      <c r="AA557" s="567"/>
      <c r="AB557" s="567"/>
      <c r="AC557" s="567"/>
      <c r="AD557" s="567"/>
      <c r="AE557" s="347"/>
      <c r="AF557" s="568"/>
    </row>
    <row r="558" spans="1:32">
      <c r="A558" s="38"/>
      <c r="B558" s="10"/>
      <c r="C558" s="555"/>
      <c r="D558" s="556"/>
      <c r="E558" s="555"/>
      <c r="F558" s="28"/>
      <c r="G558" s="557" t="str">
        <f t="shared" si="20"/>
        <v/>
      </c>
      <c r="H558" s="558"/>
      <c r="I558" s="542"/>
      <c r="J558" s="10"/>
      <c r="K558" s="559"/>
      <c r="L558" s="559"/>
      <c r="M558" s="559"/>
      <c r="N558" s="560" t="str">
        <f>IF($B558=Statistika!$F$63,'Help-list'!$BD557*'Help-list'!$V$6,IF($B558=Statistika!$F$64,'Help-list'!$BD557*'Help-list'!$V$7,IF($B558=Statistika!$F$65,'Help-list'!$BD557*'Help-list'!$V$8,IF($B558=Statistika!$F$66,'Help-list'!$BD557*'Help-list'!$V$9,IF($B558=Statistika!$F$67,'Help-list'!$BD557*'Help-list'!$V$10,IF($B558=Statistika!$F$68,'Help-list'!$BD557*'Help-list'!$V$11,IF($B558=Statistika!$F$69,'Help-list'!$BD557*'Help-list'!$V$12,IF($B558=Statistika!$F$70,'Help-list'!$BD557*'Help-list'!$V$13,""))))))))</f>
        <v/>
      </c>
      <c r="O558" s="559"/>
      <c r="P558" s="561" t="str">
        <f>IF($B558=Statistika!$F$63,'Help-list'!$BE557*'Help-list'!$V$6,IF($B558=Statistika!$F$64,'Help-list'!$BE557*'Help-list'!$V$7,IF($B558=Statistika!$F$65,'Help-list'!$BE557*'Help-list'!$V$8,IF($B558=Statistika!$F$66,'Help-list'!$BE557*'Help-list'!$V$9,IF($B558=Statistika!$F$67,'Help-list'!$BE557*'Help-list'!$V$10,IF($B558=Statistika!$F$68,'Help-list'!$BE557*'Help-list'!$V$11,IF($B558=Statistika!$F$69,'Help-list'!$BE557*'Help-list'!$V$12,IF($B558=Statistika!$F$70,'Help-list'!$BE557*'Help-list'!$V$13,""))))))))</f>
        <v/>
      </c>
      <c r="Q558" s="562" t="str">
        <f t="shared" si="19"/>
        <v/>
      </c>
      <c r="R558" s="563" t="str">
        <f>IF($B558=Statistika!$F$63,'Help-list'!$BF557*'Help-list'!$V$6,IF($B558=Statistika!$F$64,'Help-list'!$BF557*'Help-list'!$V$7,IF($B558=Statistika!$F$65,'Help-list'!$BF557*'Help-list'!$V$8,IF($B558=Statistika!$F$66,'Help-list'!$BF557*'Help-list'!$V$9,IF($B558=Statistika!$F$67,'Help-list'!$BF557*'Help-list'!$V$10,IF($B558=Statistika!$F$68,'Help-list'!$BF557*'Help-list'!$V$11,IF($B558=Statistika!$F$69,'Help-list'!$BF557*'Help-list'!$V$12,IF($B558=Statistika!$F$70,'Help-list'!$BF557*'Help-list'!$V$13,""))))))))</f>
        <v/>
      </c>
      <c r="S558" s="564"/>
      <c r="T558" s="565" t="str">
        <f>IF($B558=Statistika!$F$63,'Help-list'!$BG557*'Help-list'!$V$6,IF($B558=Statistika!$F$64,'Help-list'!$BG557*'Help-list'!$V$7,IF($B558=Statistika!$F$65,'Help-list'!$BG557*'Help-list'!$V$8,IF($B558=Statistika!$F$66,'Help-list'!$BG557*'Help-list'!$V$9,IF($B558=Statistika!$F$67,'Help-list'!$BG557*'Help-list'!$V$10,IF($B558=Statistika!$F$68,'Help-list'!$BG557*'Help-list'!$V$11,IF($B558=Statistika!$F$69,'Help-list'!$BG557*'Help-list'!$V$12,IF($B558=Statistika!$F$70,'Help-list'!$BG557*'Help-list'!$V$13,""))))))))</f>
        <v/>
      </c>
      <c r="U558" s="564"/>
      <c r="V558" s="565" t="str">
        <f>IF($B558=Statistika!$F$63,'Help-list'!$BH557*'Help-list'!$V$6,IF($B558=Statistika!$F$64,'Help-list'!$BH557*'Help-list'!$V$7,IF($B558=Statistika!$F$65,'Help-list'!$BH557*'Help-list'!$V$8,IF($B558=Statistika!$F$66,'Help-list'!$BH557*'Help-list'!$V$9,IF($B558=Statistika!$F$67,'Help-list'!$BH557*'Help-list'!$V$10,IF($B558=Statistika!$F$68,'Help-list'!$BH557*'Help-list'!$V$11,IF($B558=Statistika!$F$69,'Help-list'!$BH557*'Help-list'!$V$12,IF($B558=Statistika!$F$70,'Help-list'!$BH557*'Help-list'!$V$13,""))))))))</f>
        <v/>
      </c>
      <c r="W558" s="566"/>
      <c r="X558" s="567"/>
      <c r="Y558" s="567"/>
      <c r="Z558" s="567"/>
      <c r="AA558" s="567"/>
      <c r="AB558" s="567"/>
      <c r="AC558" s="567"/>
      <c r="AD558" s="567"/>
      <c r="AE558" s="347"/>
      <c r="AF558" s="568"/>
    </row>
    <row r="559" spans="1:32">
      <c r="A559" s="38"/>
      <c r="B559" s="10"/>
      <c r="C559" s="555"/>
      <c r="D559" s="556"/>
      <c r="E559" s="555"/>
      <c r="F559" s="28"/>
      <c r="G559" s="557" t="str">
        <f t="shared" si="20"/>
        <v/>
      </c>
      <c r="H559" s="558"/>
      <c r="I559" s="542"/>
      <c r="J559" s="10"/>
      <c r="K559" s="559"/>
      <c r="L559" s="559"/>
      <c r="M559" s="559"/>
      <c r="N559" s="560" t="str">
        <f>IF($B559=Statistika!$F$63,'Help-list'!$BD558*'Help-list'!$V$6,IF($B559=Statistika!$F$64,'Help-list'!$BD558*'Help-list'!$V$7,IF($B559=Statistika!$F$65,'Help-list'!$BD558*'Help-list'!$V$8,IF($B559=Statistika!$F$66,'Help-list'!$BD558*'Help-list'!$V$9,IF($B559=Statistika!$F$67,'Help-list'!$BD558*'Help-list'!$V$10,IF($B559=Statistika!$F$68,'Help-list'!$BD558*'Help-list'!$V$11,IF($B559=Statistika!$F$69,'Help-list'!$BD558*'Help-list'!$V$12,IF($B559=Statistika!$F$70,'Help-list'!$BD558*'Help-list'!$V$13,""))))))))</f>
        <v/>
      </c>
      <c r="O559" s="559"/>
      <c r="P559" s="561" t="str">
        <f>IF($B559=Statistika!$F$63,'Help-list'!$BE558*'Help-list'!$V$6,IF($B559=Statistika!$F$64,'Help-list'!$BE558*'Help-list'!$V$7,IF($B559=Statistika!$F$65,'Help-list'!$BE558*'Help-list'!$V$8,IF($B559=Statistika!$F$66,'Help-list'!$BE558*'Help-list'!$V$9,IF($B559=Statistika!$F$67,'Help-list'!$BE558*'Help-list'!$V$10,IF($B559=Statistika!$F$68,'Help-list'!$BE558*'Help-list'!$V$11,IF($B559=Statistika!$F$69,'Help-list'!$BE558*'Help-list'!$V$12,IF($B559=Statistika!$F$70,'Help-list'!$BE558*'Help-list'!$V$13,""))))))))</f>
        <v/>
      </c>
      <c r="Q559" s="562" t="str">
        <f t="shared" si="19"/>
        <v/>
      </c>
      <c r="R559" s="563" t="str">
        <f>IF($B559=Statistika!$F$63,'Help-list'!$BF558*'Help-list'!$V$6,IF($B559=Statistika!$F$64,'Help-list'!$BF558*'Help-list'!$V$7,IF($B559=Statistika!$F$65,'Help-list'!$BF558*'Help-list'!$V$8,IF($B559=Statistika!$F$66,'Help-list'!$BF558*'Help-list'!$V$9,IF($B559=Statistika!$F$67,'Help-list'!$BF558*'Help-list'!$V$10,IF($B559=Statistika!$F$68,'Help-list'!$BF558*'Help-list'!$V$11,IF($B559=Statistika!$F$69,'Help-list'!$BF558*'Help-list'!$V$12,IF($B559=Statistika!$F$70,'Help-list'!$BF558*'Help-list'!$V$13,""))))))))</f>
        <v/>
      </c>
      <c r="S559" s="564"/>
      <c r="T559" s="565" t="str">
        <f>IF($B559=Statistika!$F$63,'Help-list'!$BG558*'Help-list'!$V$6,IF($B559=Statistika!$F$64,'Help-list'!$BG558*'Help-list'!$V$7,IF($B559=Statistika!$F$65,'Help-list'!$BG558*'Help-list'!$V$8,IF($B559=Statistika!$F$66,'Help-list'!$BG558*'Help-list'!$V$9,IF($B559=Statistika!$F$67,'Help-list'!$BG558*'Help-list'!$V$10,IF($B559=Statistika!$F$68,'Help-list'!$BG558*'Help-list'!$V$11,IF($B559=Statistika!$F$69,'Help-list'!$BG558*'Help-list'!$V$12,IF($B559=Statistika!$F$70,'Help-list'!$BG558*'Help-list'!$V$13,""))))))))</f>
        <v/>
      </c>
      <c r="U559" s="564"/>
      <c r="V559" s="565" t="str">
        <f>IF($B559=Statistika!$F$63,'Help-list'!$BH558*'Help-list'!$V$6,IF($B559=Statistika!$F$64,'Help-list'!$BH558*'Help-list'!$V$7,IF($B559=Statistika!$F$65,'Help-list'!$BH558*'Help-list'!$V$8,IF($B559=Statistika!$F$66,'Help-list'!$BH558*'Help-list'!$V$9,IF($B559=Statistika!$F$67,'Help-list'!$BH558*'Help-list'!$V$10,IF($B559=Statistika!$F$68,'Help-list'!$BH558*'Help-list'!$V$11,IF($B559=Statistika!$F$69,'Help-list'!$BH558*'Help-list'!$V$12,IF($B559=Statistika!$F$70,'Help-list'!$BH558*'Help-list'!$V$13,""))))))))</f>
        <v/>
      </c>
      <c r="W559" s="566"/>
      <c r="X559" s="567"/>
      <c r="Y559" s="567"/>
      <c r="Z559" s="567"/>
      <c r="AA559" s="567"/>
      <c r="AB559" s="567"/>
      <c r="AC559" s="567"/>
      <c r="AD559" s="567"/>
      <c r="AE559" s="347"/>
      <c r="AF559" s="568"/>
    </row>
    <row r="560" spans="1:32">
      <c r="A560" s="38"/>
      <c r="B560" s="10"/>
      <c r="C560" s="555"/>
      <c r="D560" s="556"/>
      <c r="E560" s="555"/>
      <c r="F560" s="28"/>
      <c r="G560" s="557" t="str">
        <f t="shared" si="20"/>
        <v/>
      </c>
      <c r="H560" s="558"/>
      <c r="I560" s="542"/>
      <c r="J560" s="10"/>
      <c r="K560" s="559"/>
      <c r="L560" s="559"/>
      <c r="M560" s="559"/>
      <c r="N560" s="560" t="str">
        <f>IF($B560=Statistika!$F$63,'Help-list'!$BD559*'Help-list'!$V$6,IF($B560=Statistika!$F$64,'Help-list'!$BD559*'Help-list'!$V$7,IF($B560=Statistika!$F$65,'Help-list'!$BD559*'Help-list'!$V$8,IF($B560=Statistika!$F$66,'Help-list'!$BD559*'Help-list'!$V$9,IF($B560=Statistika!$F$67,'Help-list'!$BD559*'Help-list'!$V$10,IF($B560=Statistika!$F$68,'Help-list'!$BD559*'Help-list'!$V$11,IF($B560=Statistika!$F$69,'Help-list'!$BD559*'Help-list'!$V$12,IF($B560=Statistika!$F$70,'Help-list'!$BD559*'Help-list'!$V$13,""))))))))</f>
        <v/>
      </c>
      <c r="O560" s="559"/>
      <c r="P560" s="561" t="str">
        <f>IF($B560=Statistika!$F$63,'Help-list'!$BE559*'Help-list'!$V$6,IF($B560=Statistika!$F$64,'Help-list'!$BE559*'Help-list'!$V$7,IF($B560=Statistika!$F$65,'Help-list'!$BE559*'Help-list'!$V$8,IF($B560=Statistika!$F$66,'Help-list'!$BE559*'Help-list'!$V$9,IF($B560=Statistika!$F$67,'Help-list'!$BE559*'Help-list'!$V$10,IF($B560=Statistika!$F$68,'Help-list'!$BE559*'Help-list'!$V$11,IF($B560=Statistika!$F$69,'Help-list'!$BE559*'Help-list'!$V$12,IF($B560=Statistika!$F$70,'Help-list'!$BE559*'Help-list'!$V$13,""))))))))</f>
        <v/>
      </c>
      <c r="Q560" s="562" t="str">
        <f t="shared" si="19"/>
        <v/>
      </c>
      <c r="R560" s="563" t="str">
        <f>IF($B560=Statistika!$F$63,'Help-list'!$BF559*'Help-list'!$V$6,IF($B560=Statistika!$F$64,'Help-list'!$BF559*'Help-list'!$V$7,IF($B560=Statistika!$F$65,'Help-list'!$BF559*'Help-list'!$V$8,IF($B560=Statistika!$F$66,'Help-list'!$BF559*'Help-list'!$V$9,IF($B560=Statistika!$F$67,'Help-list'!$BF559*'Help-list'!$V$10,IF($B560=Statistika!$F$68,'Help-list'!$BF559*'Help-list'!$V$11,IF($B560=Statistika!$F$69,'Help-list'!$BF559*'Help-list'!$V$12,IF($B560=Statistika!$F$70,'Help-list'!$BF559*'Help-list'!$V$13,""))))))))</f>
        <v/>
      </c>
      <c r="S560" s="564"/>
      <c r="T560" s="565" t="str">
        <f>IF($B560=Statistika!$F$63,'Help-list'!$BG559*'Help-list'!$V$6,IF($B560=Statistika!$F$64,'Help-list'!$BG559*'Help-list'!$V$7,IF($B560=Statistika!$F$65,'Help-list'!$BG559*'Help-list'!$V$8,IF($B560=Statistika!$F$66,'Help-list'!$BG559*'Help-list'!$V$9,IF($B560=Statistika!$F$67,'Help-list'!$BG559*'Help-list'!$V$10,IF($B560=Statistika!$F$68,'Help-list'!$BG559*'Help-list'!$V$11,IF($B560=Statistika!$F$69,'Help-list'!$BG559*'Help-list'!$V$12,IF($B560=Statistika!$F$70,'Help-list'!$BG559*'Help-list'!$V$13,""))))))))</f>
        <v/>
      </c>
      <c r="U560" s="564"/>
      <c r="V560" s="565" t="str">
        <f>IF($B560=Statistika!$F$63,'Help-list'!$BH559*'Help-list'!$V$6,IF($B560=Statistika!$F$64,'Help-list'!$BH559*'Help-list'!$V$7,IF($B560=Statistika!$F$65,'Help-list'!$BH559*'Help-list'!$V$8,IF($B560=Statistika!$F$66,'Help-list'!$BH559*'Help-list'!$V$9,IF($B560=Statistika!$F$67,'Help-list'!$BH559*'Help-list'!$V$10,IF($B560=Statistika!$F$68,'Help-list'!$BH559*'Help-list'!$V$11,IF($B560=Statistika!$F$69,'Help-list'!$BH559*'Help-list'!$V$12,IF($B560=Statistika!$F$70,'Help-list'!$BH559*'Help-list'!$V$13,""))))))))</f>
        <v/>
      </c>
      <c r="W560" s="566"/>
      <c r="X560" s="567"/>
      <c r="Y560" s="567"/>
      <c r="Z560" s="567"/>
      <c r="AA560" s="567"/>
      <c r="AB560" s="567"/>
      <c r="AC560" s="567"/>
      <c r="AD560" s="567"/>
      <c r="AE560" s="347"/>
      <c r="AF560" s="568"/>
    </row>
    <row r="561" spans="1:32">
      <c r="A561" s="38"/>
      <c r="B561" s="10"/>
      <c r="C561" s="555"/>
      <c r="D561" s="556"/>
      <c r="E561" s="555"/>
      <c r="F561" s="28"/>
      <c r="G561" s="557" t="str">
        <f t="shared" si="20"/>
        <v/>
      </c>
      <c r="H561" s="558"/>
      <c r="I561" s="542"/>
      <c r="J561" s="10"/>
      <c r="K561" s="559"/>
      <c r="L561" s="559"/>
      <c r="M561" s="559"/>
      <c r="N561" s="560" t="str">
        <f>IF($B561=Statistika!$F$63,'Help-list'!$BD560*'Help-list'!$V$6,IF($B561=Statistika!$F$64,'Help-list'!$BD560*'Help-list'!$V$7,IF($B561=Statistika!$F$65,'Help-list'!$BD560*'Help-list'!$V$8,IF($B561=Statistika!$F$66,'Help-list'!$BD560*'Help-list'!$V$9,IF($B561=Statistika!$F$67,'Help-list'!$BD560*'Help-list'!$V$10,IF($B561=Statistika!$F$68,'Help-list'!$BD560*'Help-list'!$V$11,IF($B561=Statistika!$F$69,'Help-list'!$BD560*'Help-list'!$V$12,IF($B561=Statistika!$F$70,'Help-list'!$BD560*'Help-list'!$V$13,""))))))))</f>
        <v/>
      </c>
      <c r="O561" s="559"/>
      <c r="P561" s="561" t="str">
        <f>IF($B561=Statistika!$F$63,'Help-list'!$BE560*'Help-list'!$V$6,IF($B561=Statistika!$F$64,'Help-list'!$BE560*'Help-list'!$V$7,IF($B561=Statistika!$F$65,'Help-list'!$BE560*'Help-list'!$V$8,IF($B561=Statistika!$F$66,'Help-list'!$BE560*'Help-list'!$V$9,IF($B561=Statistika!$F$67,'Help-list'!$BE560*'Help-list'!$V$10,IF($B561=Statistika!$F$68,'Help-list'!$BE560*'Help-list'!$V$11,IF($B561=Statistika!$F$69,'Help-list'!$BE560*'Help-list'!$V$12,IF($B561=Statistika!$F$70,'Help-list'!$BE560*'Help-list'!$V$13,""))))))))</f>
        <v/>
      </c>
      <c r="Q561" s="562" t="str">
        <f t="shared" si="19"/>
        <v/>
      </c>
      <c r="R561" s="563" t="str">
        <f>IF($B561=Statistika!$F$63,'Help-list'!$BF560*'Help-list'!$V$6,IF($B561=Statistika!$F$64,'Help-list'!$BF560*'Help-list'!$V$7,IF($B561=Statistika!$F$65,'Help-list'!$BF560*'Help-list'!$V$8,IF($B561=Statistika!$F$66,'Help-list'!$BF560*'Help-list'!$V$9,IF($B561=Statistika!$F$67,'Help-list'!$BF560*'Help-list'!$V$10,IF($B561=Statistika!$F$68,'Help-list'!$BF560*'Help-list'!$V$11,IF($B561=Statistika!$F$69,'Help-list'!$BF560*'Help-list'!$V$12,IF($B561=Statistika!$F$70,'Help-list'!$BF560*'Help-list'!$V$13,""))))))))</f>
        <v/>
      </c>
      <c r="S561" s="564"/>
      <c r="T561" s="565" t="str">
        <f>IF($B561=Statistika!$F$63,'Help-list'!$BG560*'Help-list'!$V$6,IF($B561=Statistika!$F$64,'Help-list'!$BG560*'Help-list'!$V$7,IF($B561=Statistika!$F$65,'Help-list'!$BG560*'Help-list'!$V$8,IF($B561=Statistika!$F$66,'Help-list'!$BG560*'Help-list'!$V$9,IF($B561=Statistika!$F$67,'Help-list'!$BG560*'Help-list'!$V$10,IF($B561=Statistika!$F$68,'Help-list'!$BG560*'Help-list'!$V$11,IF($B561=Statistika!$F$69,'Help-list'!$BG560*'Help-list'!$V$12,IF($B561=Statistika!$F$70,'Help-list'!$BG560*'Help-list'!$V$13,""))))))))</f>
        <v/>
      </c>
      <c r="U561" s="564"/>
      <c r="V561" s="565" t="str">
        <f>IF($B561=Statistika!$F$63,'Help-list'!$BH560*'Help-list'!$V$6,IF($B561=Statistika!$F$64,'Help-list'!$BH560*'Help-list'!$V$7,IF($B561=Statistika!$F$65,'Help-list'!$BH560*'Help-list'!$V$8,IF($B561=Statistika!$F$66,'Help-list'!$BH560*'Help-list'!$V$9,IF($B561=Statistika!$F$67,'Help-list'!$BH560*'Help-list'!$V$10,IF($B561=Statistika!$F$68,'Help-list'!$BH560*'Help-list'!$V$11,IF($B561=Statistika!$F$69,'Help-list'!$BH560*'Help-list'!$V$12,IF($B561=Statistika!$F$70,'Help-list'!$BH560*'Help-list'!$V$13,""))))))))</f>
        <v/>
      </c>
      <c r="W561" s="566"/>
      <c r="X561" s="567"/>
      <c r="Y561" s="567"/>
      <c r="Z561" s="567"/>
      <c r="AA561" s="567"/>
      <c r="AB561" s="567"/>
      <c r="AC561" s="567"/>
      <c r="AD561" s="567"/>
      <c r="AE561" s="347"/>
      <c r="AF561" s="568"/>
    </row>
    <row r="562" spans="1:32">
      <c r="A562" s="38"/>
      <c r="B562" s="10"/>
      <c r="C562" s="555"/>
      <c r="D562" s="556"/>
      <c r="E562" s="555"/>
      <c r="F562" s="28"/>
      <c r="G562" s="557" t="str">
        <f t="shared" si="20"/>
        <v/>
      </c>
      <c r="H562" s="558"/>
      <c r="I562" s="542"/>
      <c r="J562" s="10"/>
      <c r="K562" s="559"/>
      <c r="L562" s="559"/>
      <c r="M562" s="559"/>
      <c r="N562" s="560" t="str">
        <f>IF($B562=Statistika!$F$63,'Help-list'!$BD561*'Help-list'!$V$6,IF($B562=Statistika!$F$64,'Help-list'!$BD561*'Help-list'!$V$7,IF($B562=Statistika!$F$65,'Help-list'!$BD561*'Help-list'!$V$8,IF($B562=Statistika!$F$66,'Help-list'!$BD561*'Help-list'!$V$9,IF($B562=Statistika!$F$67,'Help-list'!$BD561*'Help-list'!$V$10,IF($B562=Statistika!$F$68,'Help-list'!$BD561*'Help-list'!$V$11,IF($B562=Statistika!$F$69,'Help-list'!$BD561*'Help-list'!$V$12,IF($B562=Statistika!$F$70,'Help-list'!$BD561*'Help-list'!$V$13,""))))))))</f>
        <v/>
      </c>
      <c r="O562" s="559"/>
      <c r="P562" s="561" t="str">
        <f>IF($B562=Statistika!$F$63,'Help-list'!$BE561*'Help-list'!$V$6,IF($B562=Statistika!$F$64,'Help-list'!$BE561*'Help-list'!$V$7,IF($B562=Statistika!$F$65,'Help-list'!$BE561*'Help-list'!$V$8,IF($B562=Statistika!$F$66,'Help-list'!$BE561*'Help-list'!$V$9,IF($B562=Statistika!$F$67,'Help-list'!$BE561*'Help-list'!$V$10,IF($B562=Statistika!$F$68,'Help-list'!$BE561*'Help-list'!$V$11,IF($B562=Statistika!$F$69,'Help-list'!$BE561*'Help-list'!$V$12,IF($B562=Statistika!$F$70,'Help-list'!$BE561*'Help-list'!$V$13,""))))))))</f>
        <v/>
      </c>
      <c r="Q562" s="562" t="str">
        <f t="shared" si="19"/>
        <v/>
      </c>
      <c r="R562" s="563" t="str">
        <f>IF($B562=Statistika!$F$63,'Help-list'!$BF561*'Help-list'!$V$6,IF($B562=Statistika!$F$64,'Help-list'!$BF561*'Help-list'!$V$7,IF($B562=Statistika!$F$65,'Help-list'!$BF561*'Help-list'!$V$8,IF($B562=Statistika!$F$66,'Help-list'!$BF561*'Help-list'!$V$9,IF($B562=Statistika!$F$67,'Help-list'!$BF561*'Help-list'!$V$10,IF($B562=Statistika!$F$68,'Help-list'!$BF561*'Help-list'!$V$11,IF($B562=Statistika!$F$69,'Help-list'!$BF561*'Help-list'!$V$12,IF($B562=Statistika!$F$70,'Help-list'!$BF561*'Help-list'!$V$13,""))))))))</f>
        <v/>
      </c>
      <c r="S562" s="564"/>
      <c r="T562" s="565" t="str">
        <f>IF($B562=Statistika!$F$63,'Help-list'!$BG561*'Help-list'!$V$6,IF($B562=Statistika!$F$64,'Help-list'!$BG561*'Help-list'!$V$7,IF($B562=Statistika!$F$65,'Help-list'!$BG561*'Help-list'!$V$8,IF($B562=Statistika!$F$66,'Help-list'!$BG561*'Help-list'!$V$9,IF($B562=Statistika!$F$67,'Help-list'!$BG561*'Help-list'!$V$10,IF($B562=Statistika!$F$68,'Help-list'!$BG561*'Help-list'!$V$11,IF($B562=Statistika!$F$69,'Help-list'!$BG561*'Help-list'!$V$12,IF($B562=Statistika!$F$70,'Help-list'!$BG561*'Help-list'!$V$13,""))))))))</f>
        <v/>
      </c>
      <c r="U562" s="564"/>
      <c r="V562" s="565" t="str">
        <f>IF($B562=Statistika!$F$63,'Help-list'!$BH561*'Help-list'!$V$6,IF($B562=Statistika!$F$64,'Help-list'!$BH561*'Help-list'!$V$7,IF($B562=Statistika!$F$65,'Help-list'!$BH561*'Help-list'!$V$8,IF($B562=Statistika!$F$66,'Help-list'!$BH561*'Help-list'!$V$9,IF($B562=Statistika!$F$67,'Help-list'!$BH561*'Help-list'!$V$10,IF($B562=Statistika!$F$68,'Help-list'!$BH561*'Help-list'!$V$11,IF($B562=Statistika!$F$69,'Help-list'!$BH561*'Help-list'!$V$12,IF($B562=Statistika!$F$70,'Help-list'!$BH561*'Help-list'!$V$13,""))))))))</f>
        <v/>
      </c>
      <c r="W562" s="566"/>
      <c r="X562" s="567"/>
      <c r="Y562" s="567"/>
      <c r="Z562" s="567"/>
      <c r="AA562" s="567"/>
      <c r="AB562" s="567"/>
      <c r="AC562" s="567"/>
      <c r="AD562" s="567"/>
      <c r="AE562" s="347"/>
      <c r="AF562" s="568"/>
    </row>
    <row r="563" spans="1:32">
      <c r="A563" s="38"/>
      <c r="B563" s="10"/>
      <c r="C563" s="555"/>
      <c r="D563" s="556"/>
      <c r="E563" s="555"/>
      <c r="F563" s="28"/>
      <c r="G563" s="557" t="str">
        <f t="shared" si="20"/>
        <v/>
      </c>
      <c r="H563" s="558"/>
      <c r="I563" s="542"/>
      <c r="J563" s="10"/>
      <c r="K563" s="559"/>
      <c r="L563" s="559"/>
      <c r="M563" s="559"/>
      <c r="N563" s="560" t="str">
        <f>IF($B563=Statistika!$F$63,'Help-list'!$BD562*'Help-list'!$V$6,IF($B563=Statistika!$F$64,'Help-list'!$BD562*'Help-list'!$V$7,IF($B563=Statistika!$F$65,'Help-list'!$BD562*'Help-list'!$V$8,IF($B563=Statistika!$F$66,'Help-list'!$BD562*'Help-list'!$V$9,IF($B563=Statistika!$F$67,'Help-list'!$BD562*'Help-list'!$V$10,IF($B563=Statistika!$F$68,'Help-list'!$BD562*'Help-list'!$V$11,IF($B563=Statistika!$F$69,'Help-list'!$BD562*'Help-list'!$V$12,IF($B563=Statistika!$F$70,'Help-list'!$BD562*'Help-list'!$V$13,""))))))))</f>
        <v/>
      </c>
      <c r="O563" s="559"/>
      <c r="P563" s="561" t="str">
        <f>IF($B563=Statistika!$F$63,'Help-list'!$BE562*'Help-list'!$V$6,IF($B563=Statistika!$F$64,'Help-list'!$BE562*'Help-list'!$V$7,IF($B563=Statistika!$F$65,'Help-list'!$BE562*'Help-list'!$V$8,IF($B563=Statistika!$F$66,'Help-list'!$BE562*'Help-list'!$V$9,IF($B563=Statistika!$F$67,'Help-list'!$BE562*'Help-list'!$V$10,IF($B563=Statistika!$F$68,'Help-list'!$BE562*'Help-list'!$V$11,IF($B563=Statistika!$F$69,'Help-list'!$BE562*'Help-list'!$V$12,IF($B563=Statistika!$F$70,'Help-list'!$BE562*'Help-list'!$V$13,""))))))))</f>
        <v/>
      </c>
      <c r="Q563" s="562" t="str">
        <f t="shared" si="19"/>
        <v/>
      </c>
      <c r="R563" s="563" t="str">
        <f>IF($B563=Statistika!$F$63,'Help-list'!$BF562*'Help-list'!$V$6,IF($B563=Statistika!$F$64,'Help-list'!$BF562*'Help-list'!$V$7,IF($B563=Statistika!$F$65,'Help-list'!$BF562*'Help-list'!$V$8,IF($B563=Statistika!$F$66,'Help-list'!$BF562*'Help-list'!$V$9,IF($B563=Statistika!$F$67,'Help-list'!$BF562*'Help-list'!$V$10,IF($B563=Statistika!$F$68,'Help-list'!$BF562*'Help-list'!$V$11,IF($B563=Statistika!$F$69,'Help-list'!$BF562*'Help-list'!$V$12,IF($B563=Statistika!$F$70,'Help-list'!$BF562*'Help-list'!$V$13,""))))))))</f>
        <v/>
      </c>
      <c r="S563" s="564"/>
      <c r="T563" s="565" t="str">
        <f>IF($B563=Statistika!$F$63,'Help-list'!$BG562*'Help-list'!$V$6,IF($B563=Statistika!$F$64,'Help-list'!$BG562*'Help-list'!$V$7,IF($B563=Statistika!$F$65,'Help-list'!$BG562*'Help-list'!$V$8,IF($B563=Statistika!$F$66,'Help-list'!$BG562*'Help-list'!$V$9,IF($B563=Statistika!$F$67,'Help-list'!$BG562*'Help-list'!$V$10,IF($B563=Statistika!$F$68,'Help-list'!$BG562*'Help-list'!$V$11,IF($B563=Statistika!$F$69,'Help-list'!$BG562*'Help-list'!$V$12,IF($B563=Statistika!$F$70,'Help-list'!$BG562*'Help-list'!$V$13,""))))))))</f>
        <v/>
      </c>
      <c r="U563" s="564"/>
      <c r="V563" s="565" t="str">
        <f>IF($B563=Statistika!$F$63,'Help-list'!$BH562*'Help-list'!$V$6,IF($B563=Statistika!$F$64,'Help-list'!$BH562*'Help-list'!$V$7,IF($B563=Statistika!$F$65,'Help-list'!$BH562*'Help-list'!$V$8,IF($B563=Statistika!$F$66,'Help-list'!$BH562*'Help-list'!$V$9,IF($B563=Statistika!$F$67,'Help-list'!$BH562*'Help-list'!$V$10,IF($B563=Statistika!$F$68,'Help-list'!$BH562*'Help-list'!$V$11,IF($B563=Statistika!$F$69,'Help-list'!$BH562*'Help-list'!$V$12,IF($B563=Statistika!$F$70,'Help-list'!$BH562*'Help-list'!$V$13,""))))))))</f>
        <v/>
      </c>
      <c r="W563" s="566"/>
      <c r="X563" s="567"/>
      <c r="Y563" s="567"/>
      <c r="Z563" s="567"/>
      <c r="AA563" s="567"/>
      <c r="AB563" s="567"/>
      <c r="AC563" s="567"/>
      <c r="AD563" s="567"/>
      <c r="AE563" s="347"/>
      <c r="AF563" s="568"/>
    </row>
    <row r="564" spans="1:32">
      <c r="A564" s="38"/>
      <c r="B564" s="10"/>
      <c r="C564" s="555"/>
      <c r="D564" s="556"/>
      <c r="E564" s="555"/>
      <c r="F564" s="28"/>
      <c r="G564" s="557" t="str">
        <f t="shared" si="20"/>
        <v/>
      </c>
      <c r="H564" s="558"/>
      <c r="I564" s="542"/>
      <c r="J564" s="10"/>
      <c r="K564" s="559"/>
      <c r="L564" s="559"/>
      <c r="M564" s="559"/>
      <c r="N564" s="560" t="str">
        <f>IF($B564=Statistika!$F$63,'Help-list'!$BD563*'Help-list'!$V$6,IF($B564=Statistika!$F$64,'Help-list'!$BD563*'Help-list'!$V$7,IF($B564=Statistika!$F$65,'Help-list'!$BD563*'Help-list'!$V$8,IF($B564=Statistika!$F$66,'Help-list'!$BD563*'Help-list'!$V$9,IF($B564=Statistika!$F$67,'Help-list'!$BD563*'Help-list'!$V$10,IF($B564=Statistika!$F$68,'Help-list'!$BD563*'Help-list'!$V$11,IF($B564=Statistika!$F$69,'Help-list'!$BD563*'Help-list'!$V$12,IF($B564=Statistika!$F$70,'Help-list'!$BD563*'Help-list'!$V$13,""))))))))</f>
        <v/>
      </c>
      <c r="O564" s="559"/>
      <c r="P564" s="561" t="str">
        <f>IF($B564=Statistika!$F$63,'Help-list'!$BE563*'Help-list'!$V$6,IF($B564=Statistika!$F$64,'Help-list'!$BE563*'Help-list'!$V$7,IF($B564=Statistika!$F$65,'Help-list'!$BE563*'Help-list'!$V$8,IF($B564=Statistika!$F$66,'Help-list'!$BE563*'Help-list'!$V$9,IF($B564=Statistika!$F$67,'Help-list'!$BE563*'Help-list'!$V$10,IF($B564=Statistika!$F$68,'Help-list'!$BE563*'Help-list'!$V$11,IF($B564=Statistika!$F$69,'Help-list'!$BE563*'Help-list'!$V$12,IF($B564=Statistika!$F$70,'Help-list'!$BE563*'Help-list'!$V$13,""))))))))</f>
        <v/>
      </c>
      <c r="Q564" s="562" t="str">
        <f t="shared" si="19"/>
        <v/>
      </c>
      <c r="R564" s="563" t="str">
        <f>IF($B564=Statistika!$F$63,'Help-list'!$BF563*'Help-list'!$V$6,IF($B564=Statistika!$F$64,'Help-list'!$BF563*'Help-list'!$V$7,IF($B564=Statistika!$F$65,'Help-list'!$BF563*'Help-list'!$V$8,IF($B564=Statistika!$F$66,'Help-list'!$BF563*'Help-list'!$V$9,IF($B564=Statistika!$F$67,'Help-list'!$BF563*'Help-list'!$V$10,IF($B564=Statistika!$F$68,'Help-list'!$BF563*'Help-list'!$V$11,IF($B564=Statistika!$F$69,'Help-list'!$BF563*'Help-list'!$V$12,IF($B564=Statistika!$F$70,'Help-list'!$BF563*'Help-list'!$V$13,""))))))))</f>
        <v/>
      </c>
      <c r="S564" s="564"/>
      <c r="T564" s="565" t="str">
        <f>IF($B564=Statistika!$F$63,'Help-list'!$BG563*'Help-list'!$V$6,IF($B564=Statistika!$F$64,'Help-list'!$BG563*'Help-list'!$V$7,IF($B564=Statistika!$F$65,'Help-list'!$BG563*'Help-list'!$V$8,IF($B564=Statistika!$F$66,'Help-list'!$BG563*'Help-list'!$V$9,IF($B564=Statistika!$F$67,'Help-list'!$BG563*'Help-list'!$V$10,IF($B564=Statistika!$F$68,'Help-list'!$BG563*'Help-list'!$V$11,IF($B564=Statistika!$F$69,'Help-list'!$BG563*'Help-list'!$V$12,IF($B564=Statistika!$F$70,'Help-list'!$BG563*'Help-list'!$V$13,""))))))))</f>
        <v/>
      </c>
      <c r="U564" s="564"/>
      <c r="V564" s="565" t="str">
        <f>IF($B564=Statistika!$F$63,'Help-list'!$BH563*'Help-list'!$V$6,IF($B564=Statistika!$F$64,'Help-list'!$BH563*'Help-list'!$V$7,IF($B564=Statistika!$F$65,'Help-list'!$BH563*'Help-list'!$V$8,IF($B564=Statistika!$F$66,'Help-list'!$BH563*'Help-list'!$V$9,IF($B564=Statistika!$F$67,'Help-list'!$BH563*'Help-list'!$V$10,IF($B564=Statistika!$F$68,'Help-list'!$BH563*'Help-list'!$V$11,IF($B564=Statistika!$F$69,'Help-list'!$BH563*'Help-list'!$V$12,IF($B564=Statistika!$F$70,'Help-list'!$BH563*'Help-list'!$V$13,""))))))))</f>
        <v/>
      </c>
      <c r="W564" s="566"/>
      <c r="X564" s="567"/>
      <c r="Y564" s="567"/>
      <c r="Z564" s="567"/>
      <c r="AA564" s="567"/>
      <c r="AB564" s="567"/>
      <c r="AC564" s="567"/>
      <c r="AD564" s="567"/>
      <c r="AE564" s="347"/>
      <c r="AF564" s="568"/>
    </row>
    <row r="565" spans="1:32">
      <c r="A565" s="38"/>
      <c r="B565" s="10"/>
      <c r="C565" s="555"/>
      <c r="D565" s="556"/>
      <c r="E565" s="555"/>
      <c r="F565" s="28"/>
      <c r="G565" s="557" t="str">
        <f t="shared" si="20"/>
        <v/>
      </c>
      <c r="H565" s="558"/>
      <c r="I565" s="542"/>
      <c r="J565" s="10"/>
      <c r="K565" s="559"/>
      <c r="L565" s="559"/>
      <c r="M565" s="559"/>
      <c r="N565" s="560" t="str">
        <f>IF($B565=Statistika!$F$63,'Help-list'!$BD564*'Help-list'!$V$6,IF($B565=Statistika!$F$64,'Help-list'!$BD564*'Help-list'!$V$7,IF($B565=Statistika!$F$65,'Help-list'!$BD564*'Help-list'!$V$8,IF($B565=Statistika!$F$66,'Help-list'!$BD564*'Help-list'!$V$9,IF($B565=Statistika!$F$67,'Help-list'!$BD564*'Help-list'!$V$10,IF($B565=Statistika!$F$68,'Help-list'!$BD564*'Help-list'!$V$11,IF($B565=Statistika!$F$69,'Help-list'!$BD564*'Help-list'!$V$12,IF($B565=Statistika!$F$70,'Help-list'!$BD564*'Help-list'!$V$13,""))))))))</f>
        <v/>
      </c>
      <c r="O565" s="559"/>
      <c r="P565" s="561" t="str">
        <f>IF($B565=Statistika!$F$63,'Help-list'!$BE564*'Help-list'!$V$6,IF($B565=Statistika!$F$64,'Help-list'!$BE564*'Help-list'!$V$7,IF($B565=Statistika!$F$65,'Help-list'!$BE564*'Help-list'!$V$8,IF($B565=Statistika!$F$66,'Help-list'!$BE564*'Help-list'!$V$9,IF($B565=Statistika!$F$67,'Help-list'!$BE564*'Help-list'!$V$10,IF($B565=Statistika!$F$68,'Help-list'!$BE564*'Help-list'!$V$11,IF($B565=Statistika!$F$69,'Help-list'!$BE564*'Help-list'!$V$12,IF($B565=Statistika!$F$70,'Help-list'!$BE564*'Help-list'!$V$13,""))))))))</f>
        <v/>
      </c>
      <c r="Q565" s="562" t="str">
        <f t="shared" si="19"/>
        <v/>
      </c>
      <c r="R565" s="563" t="str">
        <f>IF($B565=Statistika!$F$63,'Help-list'!$BF564*'Help-list'!$V$6,IF($B565=Statistika!$F$64,'Help-list'!$BF564*'Help-list'!$V$7,IF($B565=Statistika!$F$65,'Help-list'!$BF564*'Help-list'!$V$8,IF($B565=Statistika!$F$66,'Help-list'!$BF564*'Help-list'!$V$9,IF($B565=Statistika!$F$67,'Help-list'!$BF564*'Help-list'!$V$10,IF($B565=Statistika!$F$68,'Help-list'!$BF564*'Help-list'!$V$11,IF($B565=Statistika!$F$69,'Help-list'!$BF564*'Help-list'!$V$12,IF($B565=Statistika!$F$70,'Help-list'!$BF564*'Help-list'!$V$13,""))))))))</f>
        <v/>
      </c>
      <c r="S565" s="564"/>
      <c r="T565" s="565" t="str">
        <f>IF($B565=Statistika!$F$63,'Help-list'!$BG564*'Help-list'!$V$6,IF($B565=Statistika!$F$64,'Help-list'!$BG564*'Help-list'!$V$7,IF($B565=Statistika!$F$65,'Help-list'!$BG564*'Help-list'!$V$8,IF($B565=Statistika!$F$66,'Help-list'!$BG564*'Help-list'!$V$9,IF($B565=Statistika!$F$67,'Help-list'!$BG564*'Help-list'!$V$10,IF($B565=Statistika!$F$68,'Help-list'!$BG564*'Help-list'!$V$11,IF($B565=Statistika!$F$69,'Help-list'!$BG564*'Help-list'!$V$12,IF($B565=Statistika!$F$70,'Help-list'!$BG564*'Help-list'!$V$13,""))))))))</f>
        <v/>
      </c>
      <c r="U565" s="564"/>
      <c r="V565" s="565" t="str">
        <f>IF($B565=Statistika!$F$63,'Help-list'!$BH564*'Help-list'!$V$6,IF($B565=Statistika!$F$64,'Help-list'!$BH564*'Help-list'!$V$7,IF($B565=Statistika!$F$65,'Help-list'!$BH564*'Help-list'!$V$8,IF($B565=Statistika!$F$66,'Help-list'!$BH564*'Help-list'!$V$9,IF($B565=Statistika!$F$67,'Help-list'!$BH564*'Help-list'!$V$10,IF($B565=Statistika!$F$68,'Help-list'!$BH564*'Help-list'!$V$11,IF($B565=Statistika!$F$69,'Help-list'!$BH564*'Help-list'!$V$12,IF($B565=Statistika!$F$70,'Help-list'!$BH564*'Help-list'!$V$13,""))))))))</f>
        <v/>
      </c>
      <c r="W565" s="566"/>
      <c r="X565" s="567"/>
      <c r="Y565" s="567"/>
      <c r="Z565" s="567"/>
      <c r="AA565" s="567"/>
      <c r="AB565" s="567"/>
      <c r="AC565" s="567"/>
      <c r="AD565" s="567"/>
      <c r="AE565" s="347"/>
      <c r="AF565" s="568"/>
    </row>
    <row r="566" spans="1:32">
      <c r="A566" s="38"/>
      <c r="B566" s="10"/>
      <c r="C566" s="555"/>
      <c r="D566" s="556"/>
      <c r="E566" s="555"/>
      <c r="F566" s="28"/>
      <c r="G566" s="557" t="str">
        <f t="shared" si="20"/>
        <v/>
      </c>
      <c r="H566" s="558"/>
      <c r="I566" s="542"/>
      <c r="J566" s="10"/>
      <c r="K566" s="559"/>
      <c r="L566" s="559"/>
      <c r="M566" s="559"/>
      <c r="N566" s="560" t="str">
        <f>IF($B566=Statistika!$F$63,'Help-list'!$BD565*'Help-list'!$V$6,IF($B566=Statistika!$F$64,'Help-list'!$BD565*'Help-list'!$V$7,IF($B566=Statistika!$F$65,'Help-list'!$BD565*'Help-list'!$V$8,IF($B566=Statistika!$F$66,'Help-list'!$BD565*'Help-list'!$V$9,IF($B566=Statistika!$F$67,'Help-list'!$BD565*'Help-list'!$V$10,IF($B566=Statistika!$F$68,'Help-list'!$BD565*'Help-list'!$V$11,IF($B566=Statistika!$F$69,'Help-list'!$BD565*'Help-list'!$V$12,IF($B566=Statistika!$F$70,'Help-list'!$BD565*'Help-list'!$V$13,""))))))))</f>
        <v/>
      </c>
      <c r="O566" s="559"/>
      <c r="P566" s="561" t="str">
        <f>IF($B566=Statistika!$F$63,'Help-list'!$BE565*'Help-list'!$V$6,IF($B566=Statistika!$F$64,'Help-list'!$BE565*'Help-list'!$V$7,IF($B566=Statistika!$F$65,'Help-list'!$BE565*'Help-list'!$V$8,IF($B566=Statistika!$F$66,'Help-list'!$BE565*'Help-list'!$V$9,IF($B566=Statistika!$F$67,'Help-list'!$BE565*'Help-list'!$V$10,IF($B566=Statistika!$F$68,'Help-list'!$BE565*'Help-list'!$V$11,IF($B566=Statistika!$F$69,'Help-list'!$BE565*'Help-list'!$V$12,IF($B566=Statistika!$F$70,'Help-list'!$BE565*'Help-list'!$V$13,""))))))))</f>
        <v/>
      </c>
      <c r="Q566" s="562" t="str">
        <f t="shared" si="19"/>
        <v/>
      </c>
      <c r="R566" s="563" t="str">
        <f>IF($B566=Statistika!$F$63,'Help-list'!$BF565*'Help-list'!$V$6,IF($B566=Statistika!$F$64,'Help-list'!$BF565*'Help-list'!$V$7,IF($B566=Statistika!$F$65,'Help-list'!$BF565*'Help-list'!$V$8,IF($B566=Statistika!$F$66,'Help-list'!$BF565*'Help-list'!$V$9,IF($B566=Statistika!$F$67,'Help-list'!$BF565*'Help-list'!$V$10,IF($B566=Statistika!$F$68,'Help-list'!$BF565*'Help-list'!$V$11,IF($B566=Statistika!$F$69,'Help-list'!$BF565*'Help-list'!$V$12,IF($B566=Statistika!$F$70,'Help-list'!$BF565*'Help-list'!$V$13,""))))))))</f>
        <v/>
      </c>
      <c r="S566" s="564"/>
      <c r="T566" s="565" t="str">
        <f>IF($B566=Statistika!$F$63,'Help-list'!$BG565*'Help-list'!$V$6,IF($B566=Statistika!$F$64,'Help-list'!$BG565*'Help-list'!$V$7,IF($B566=Statistika!$F$65,'Help-list'!$BG565*'Help-list'!$V$8,IF($B566=Statistika!$F$66,'Help-list'!$BG565*'Help-list'!$V$9,IF($B566=Statistika!$F$67,'Help-list'!$BG565*'Help-list'!$V$10,IF($B566=Statistika!$F$68,'Help-list'!$BG565*'Help-list'!$V$11,IF($B566=Statistika!$F$69,'Help-list'!$BG565*'Help-list'!$V$12,IF($B566=Statistika!$F$70,'Help-list'!$BG565*'Help-list'!$V$13,""))))))))</f>
        <v/>
      </c>
      <c r="U566" s="564"/>
      <c r="V566" s="565" t="str">
        <f>IF($B566=Statistika!$F$63,'Help-list'!$BH565*'Help-list'!$V$6,IF($B566=Statistika!$F$64,'Help-list'!$BH565*'Help-list'!$V$7,IF($B566=Statistika!$F$65,'Help-list'!$BH565*'Help-list'!$V$8,IF($B566=Statistika!$F$66,'Help-list'!$BH565*'Help-list'!$V$9,IF($B566=Statistika!$F$67,'Help-list'!$BH565*'Help-list'!$V$10,IF($B566=Statistika!$F$68,'Help-list'!$BH565*'Help-list'!$V$11,IF($B566=Statistika!$F$69,'Help-list'!$BH565*'Help-list'!$V$12,IF($B566=Statistika!$F$70,'Help-list'!$BH565*'Help-list'!$V$13,""))))))))</f>
        <v/>
      </c>
      <c r="W566" s="566"/>
      <c r="X566" s="567"/>
      <c r="Y566" s="567"/>
      <c r="Z566" s="567"/>
      <c r="AA566" s="567"/>
      <c r="AB566" s="567"/>
      <c r="AC566" s="567"/>
      <c r="AD566" s="567"/>
      <c r="AE566" s="347"/>
      <c r="AF566" s="568"/>
    </row>
    <row r="567" spans="1:32">
      <c r="A567" s="38"/>
      <c r="B567" s="10"/>
      <c r="C567" s="555"/>
      <c r="D567" s="556"/>
      <c r="E567" s="555"/>
      <c r="F567" s="28"/>
      <c r="G567" s="557" t="str">
        <f t="shared" si="20"/>
        <v/>
      </c>
      <c r="H567" s="558"/>
      <c r="I567" s="542"/>
      <c r="J567" s="10"/>
      <c r="K567" s="559"/>
      <c r="L567" s="559"/>
      <c r="M567" s="559"/>
      <c r="N567" s="560" t="str">
        <f>IF($B567=Statistika!$F$63,'Help-list'!$BD566*'Help-list'!$V$6,IF($B567=Statistika!$F$64,'Help-list'!$BD566*'Help-list'!$V$7,IF($B567=Statistika!$F$65,'Help-list'!$BD566*'Help-list'!$V$8,IF($B567=Statistika!$F$66,'Help-list'!$BD566*'Help-list'!$V$9,IF($B567=Statistika!$F$67,'Help-list'!$BD566*'Help-list'!$V$10,IF($B567=Statistika!$F$68,'Help-list'!$BD566*'Help-list'!$V$11,IF($B567=Statistika!$F$69,'Help-list'!$BD566*'Help-list'!$V$12,IF($B567=Statistika!$F$70,'Help-list'!$BD566*'Help-list'!$V$13,""))))))))</f>
        <v/>
      </c>
      <c r="O567" s="559"/>
      <c r="P567" s="561" t="str">
        <f>IF($B567=Statistika!$F$63,'Help-list'!$BE566*'Help-list'!$V$6,IF($B567=Statistika!$F$64,'Help-list'!$BE566*'Help-list'!$V$7,IF($B567=Statistika!$F$65,'Help-list'!$BE566*'Help-list'!$V$8,IF($B567=Statistika!$F$66,'Help-list'!$BE566*'Help-list'!$V$9,IF($B567=Statistika!$F$67,'Help-list'!$BE566*'Help-list'!$V$10,IF($B567=Statistika!$F$68,'Help-list'!$BE566*'Help-list'!$V$11,IF($B567=Statistika!$F$69,'Help-list'!$BE566*'Help-list'!$V$12,IF($B567=Statistika!$F$70,'Help-list'!$BE566*'Help-list'!$V$13,""))))))))</f>
        <v/>
      </c>
      <c r="Q567" s="562" t="str">
        <f t="shared" si="19"/>
        <v/>
      </c>
      <c r="R567" s="563" t="str">
        <f>IF($B567=Statistika!$F$63,'Help-list'!$BF566*'Help-list'!$V$6,IF($B567=Statistika!$F$64,'Help-list'!$BF566*'Help-list'!$V$7,IF($B567=Statistika!$F$65,'Help-list'!$BF566*'Help-list'!$V$8,IF($B567=Statistika!$F$66,'Help-list'!$BF566*'Help-list'!$V$9,IF($B567=Statistika!$F$67,'Help-list'!$BF566*'Help-list'!$V$10,IF($B567=Statistika!$F$68,'Help-list'!$BF566*'Help-list'!$V$11,IF($B567=Statistika!$F$69,'Help-list'!$BF566*'Help-list'!$V$12,IF($B567=Statistika!$F$70,'Help-list'!$BF566*'Help-list'!$V$13,""))))))))</f>
        <v/>
      </c>
      <c r="S567" s="564"/>
      <c r="T567" s="565" t="str">
        <f>IF($B567=Statistika!$F$63,'Help-list'!$BG566*'Help-list'!$V$6,IF($B567=Statistika!$F$64,'Help-list'!$BG566*'Help-list'!$V$7,IF($B567=Statistika!$F$65,'Help-list'!$BG566*'Help-list'!$V$8,IF($B567=Statistika!$F$66,'Help-list'!$BG566*'Help-list'!$V$9,IF($B567=Statistika!$F$67,'Help-list'!$BG566*'Help-list'!$V$10,IF($B567=Statistika!$F$68,'Help-list'!$BG566*'Help-list'!$V$11,IF($B567=Statistika!$F$69,'Help-list'!$BG566*'Help-list'!$V$12,IF($B567=Statistika!$F$70,'Help-list'!$BG566*'Help-list'!$V$13,""))))))))</f>
        <v/>
      </c>
      <c r="U567" s="564"/>
      <c r="V567" s="565" t="str">
        <f>IF($B567=Statistika!$F$63,'Help-list'!$BH566*'Help-list'!$V$6,IF($B567=Statistika!$F$64,'Help-list'!$BH566*'Help-list'!$V$7,IF($B567=Statistika!$F$65,'Help-list'!$BH566*'Help-list'!$V$8,IF($B567=Statistika!$F$66,'Help-list'!$BH566*'Help-list'!$V$9,IF($B567=Statistika!$F$67,'Help-list'!$BH566*'Help-list'!$V$10,IF($B567=Statistika!$F$68,'Help-list'!$BH566*'Help-list'!$V$11,IF($B567=Statistika!$F$69,'Help-list'!$BH566*'Help-list'!$V$12,IF($B567=Statistika!$F$70,'Help-list'!$BH566*'Help-list'!$V$13,""))))))))</f>
        <v/>
      </c>
      <c r="W567" s="566"/>
      <c r="X567" s="567"/>
      <c r="Y567" s="567"/>
      <c r="Z567" s="567"/>
      <c r="AA567" s="567"/>
      <c r="AB567" s="567"/>
      <c r="AC567" s="567"/>
      <c r="AD567" s="567"/>
      <c r="AE567" s="347"/>
      <c r="AF567" s="568"/>
    </row>
    <row r="568" spans="1:32">
      <c r="A568" s="38"/>
      <c r="B568" s="10"/>
      <c r="C568" s="555"/>
      <c r="D568" s="556"/>
      <c r="E568" s="555"/>
      <c r="F568" s="28"/>
      <c r="G568" s="557" t="str">
        <f t="shared" si="20"/>
        <v/>
      </c>
      <c r="H568" s="558"/>
      <c r="I568" s="542"/>
      <c r="J568" s="10"/>
      <c r="K568" s="559"/>
      <c r="L568" s="559"/>
      <c r="M568" s="559"/>
      <c r="N568" s="560" t="str">
        <f>IF($B568=Statistika!$F$63,'Help-list'!$BD567*'Help-list'!$V$6,IF($B568=Statistika!$F$64,'Help-list'!$BD567*'Help-list'!$V$7,IF($B568=Statistika!$F$65,'Help-list'!$BD567*'Help-list'!$V$8,IF($B568=Statistika!$F$66,'Help-list'!$BD567*'Help-list'!$V$9,IF($B568=Statistika!$F$67,'Help-list'!$BD567*'Help-list'!$V$10,IF($B568=Statistika!$F$68,'Help-list'!$BD567*'Help-list'!$V$11,IF($B568=Statistika!$F$69,'Help-list'!$BD567*'Help-list'!$V$12,IF($B568=Statistika!$F$70,'Help-list'!$BD567*'Help-list'!$V$13,""))))))))</f>
        <v/>
      </c>
      <c r="O568" s="559"/>
      <c r="P568" s="561" t="str">
        <f>IF($B568=Statistika!$F$63,'Help-list'!$BE567*'Help-list'!$V$6,IF($B568=Statistika!$F$64,'Help-list'!$BE567*'Help-list'!$V$7,IF($B568=Statistika!$F$65,'Help-list'!$BE567*'Help-list'!$V$8,IF($B568=Statistika!$F$66,'Help-list'!$BE567*'Help-list'!$V$9,IF($B568=Statistika!$F$67,'Help-list'!$BE567*'Help-list'!$V$10,IF($B568=Statistika!$F$68,'Help-list'!$BE567*'Help-list'!$V$11,IF($B568=Statistika!$F$69,'Help-list'!$BE567*'Help-list'!$V$12,IF($B568=Statistika!$F$70,'Help-list'!$BE567*'Help-list'!$V$13,""))))))))</f>
        <v/>
      </c>
      <c r="Q568" s="562" t="str">
        <f t="shared" si="19"/>
        <v/>
      </c>
      <c r="R568" s="563" t="str">
        <f>IF($B568=Statistika!$F$63,'Help-list'!$BF567*'Help-list'!$V$6,IF($B568=Statistika!$F$64,'Help-list'!$BF567*'Help-list'!$V$7,IF($B568=Statistika!$F$65,'Help-list'!$BF567*'Help-list'!$V$8,IF($B568=Statistika!$F$66,'Help-list'!$BF567*'Help-list'!$V$9,IF($B568=Statistika!$F$67,'Help-list'!$BF567*'Help-list'!$V$10,IF($B568=Statistika!$F$68,'Help-list'!$BF567*'Help-list'!$V$11,IF($B568=Statistika!$F$69,'Help-list'!$BF567*'Help-list'!$V$12,IF($B568=Statistika!$F$70,'Help-list'!$BF567*'Help-list'!$V$13,""))))))))</f>
        <v/>
      </c>
      <c r="S568" s="564"/>
      <c r="T568" s="565" t="str">
        <f>IF($B568=Statistika!$F$63,'Help-list'!$BG567*'Help-list'!$V$6,IF($B568=Statistika!$F$64,'Help-list'!$BG567*'Help-list'!$V$7,IF($B568=Statistika!$F$65,'Help-list'!$BG567*'Help-list'!$V$8,IF($B568=Statistika!$F$66,'Help-list'!$BG567*'Help-list'!$V$9,IF($B568=Statistika!$F$67,'Help-list'!$BG567*'Help-list'!$V$10,IF($B568=Statistika!$F$68,'Help-list'!$BG567*'Help-list'!$V$11,IF($B568=Statistika!$F$69,'Help-list'!$BG567*'Help-list'!$V$12,IF($B568=Statistika!$F$70,'Help-list'!$BG567*'Help-list'!$V$13,""))))))))</f>
        <v/>
      </c>
      <c r="U568" s="564"/>
      <c r="V568" s="565" t="str">
        <f>IF($B568=Statistika!$F$63,'Help-list'!$BH567*'Help-list'!$V$6,IF($B568=Statistika!$F$64,'Help-list'!$BH567*'Help-list'!$V$7,IF($B568=Statistika!$F$65,'Help-list'!$BH567*'Help-list'!$V$8,IF($B568=Statistika!$F$66,'Help-list'!$BH567*'Help-list'!$V$9,IF($B568=Statistika!$F$67,'Help-list'!$BH567*'Help-list'!$V$10,IF($B568=Statistika!$F$68,'Help-list'!$BH567*'Help-list'!$V$11,IF($B568=Statistika!$F$69,'Help-list'!$BH567*'Help-list'!$V$12,IF($B568=Statistika!$F$70,'Help-list'!$BH567*'Help-list'!$V$13,""))))))))</f>
        <v/>
      </c>
      <c r="W568" s="566"/>
      <c r="X568" s="567"/>
      <c r="Y568" s="567"/>
      <c r="Z568" s="567"/>
      <c r="AA568" s="567"/>
      <c r="AB568" s="567"/>
      <c r="AC568" s="567"/>
      <c r="AD568" s="567"/>
      <c r="AE568" s="347"/>
      <c r="AF568" s="568"/>
    </row>
    <row r="569" spans="1:32">
      <c r="A569" s="38"/>
      <c r="B569" s="10"/>
      <c r="C569" s="555"/>
      <c r="D569" s="556"/>
      <c r="E569" s="555"/>
      <c r="F569" s="28"/>
      <c r="G569" s="557" t="str">
        <f t="shared" si="20"/>
        <v/>
      </c>
      <c r="H569" s="558"/>
      <c r="I569" s="542"/>
      <c r="J569" s="10"/>
      <c r="K569" s="559"/>
      <c r="L569" s="559"/>
      <c r="M569" s="559"/>
      <c r="N569" s="560" t="str">
        <f>IF($B569=Statistika!$F$63,'Help-list'!$BD568*'Help-list'!$V$6,IF($B569=Statistika!$F$64,'Help-list'!$BD568*'Help-list'!$V$7,IF($B569=Statistika!$F$65,'Help-list'!$BD568*'Help-list'!$V$8,IF($B569=Statistika!$F$66,'Help-list'!$BD568*'Help-list'!$V$9,IF($B569=Statistika!$F$67,'Help-list'!$BD568*'Help-list'!$V$10,IF($B569=Statistika!$F$68,'Help-list'!$BD568*'Help-list'!$V$11,IF($B569=Statistika!$F$69,'Help-list'!$BD568*'Help-list'!$V$12,IF($B569=Statistika!$F$70,'Help-list'!$BD568*'Help-list'!$V$13,""))))))))</f>
        <v/>
      </c>
      <c r="O569" s="559"/>
      <c r="P569" s="561" t="str">
        <f>IF($B569=Statistika!$F$63,'Help-list'!$BE568*'Help-list'!$V$6,IF($B569=Statistika!$F$64,'Help-list'!$BE568*'Help-list'!$V$7,IF($B569=Statistika!$F$65,'Help-list'!$BE568*'Help-list'!$V$8,IF($B569=Statistika!$F$66,'Help-list'!$BE568*'Help-list'!$V$9,IF($B569=Statistika!$F$67,'Help-list'!$BE568*'Help-list'!$V$10,IF($B569=Statistika!$F$68,'Help-list'!$BE568*'Help-list'!$V$11,IF($B569=Statistika!$F$69,'Help-list'!$BE568*'Help-list'!$V$12,IF($B569=Statistika!$F$70,'Help-list'!$BE568*'Help-list'!$V$13,""))))))))</f>
        <v/>
      </c>
      <c r="Q569" s="562" t="str">
        <f t="shared" si="19"/>
        <v/>
      </c>
      <c r="R569" s="563" t="str">
        <f>IF($B569=Statistika!$F$63,'Help-list'!$BF568*'Help-list'!$V$6,IF($B569=Statistika!$F$64,'Help-list'!$BF568*'Help-list'!$V$7,IF($B569=Statistika!$F$65,'Help-list'!$BF568*'Help-list'!$V$8,IF($B569=Statistika!$F$66,'Help-list'!$BF568*'Help-list'!$V$9,IF($B569=Statistika!$F$67,'Help-list'!$BF568*'Help-list'!$V$10,IF($B569=Statistika!$F$68,'Help-list'!$BF568*'Help-list'!$V$11,IF($B569=Statistika!$F$69,'Help-list'!$BF568*'Help-list'!$V$12,IF($B569=Statistika!$F$70,'Help-list'!$BF568*'Help-list'!$V$13,""))))))))</f>
        <v/>
      </c>
      <c r="S569" s="564"/>
      <c r="T569" s="565" t="str">
        <f>IF($B569=Statistika!$F$63,'Help-list'!$BG568*'Help-list'!$V$6,IF($B569=Statistika!$F$64,'Help-list'!$BG568*'Help-list'!$V$7,IF($B569=Statistika!$F$65,'Help-list'!$BG568*'Help-list'!$V$8,IF($B569=Statistika!$F$66,'Help-list'!$BG568*'Help-list'!$V$9,IF($B569=Statistika!$F$67,'Help-list'!$BG568*'Help-list'!$V$10,IF($B569=Statistika!$F$68,'Help-list'!$BG568*'Help-list'!$V$11,IF($B569=Statistika!$F$69,'Help-list'!$BG568*'Help-list'!$V$12,IF($B569=Statistika!$F$70,'Help-list'!$BG568*'Help-list'!$V$13,""))))))))</f>
        <v/>
      </c>
      <c r="U569" s="564"/>
      <c r="V569" s="565" t="str">
        <f>IF($B569=Statistika!$F$63,'Help-list'!$BH568*'Help-list'!$V$6,IF($B569=Statistika!$F$64,'Help-list'!$BH568*'Help-list'!$V$7,IF($B569=Statistika!$F$65,'Help-list'!$BH568*'Help-list'!$V$8,IF($B569=Statistika!$F$66,'Help-list'!$BH568*'Help-list'!$V$9,IF($B569=Statistika!$F$67,'Help-list'!$BH568*'Help-list'!$V$10,IF($B569=Statistika!$F$68,'Help-list'!$BH568*'Help-list'!$V$11,IF($B569=Statistika!$F$69,'Help-list'!$BH568*'Help-list'!$V$12,IF($B569=Statistika!$F$70,'Help-list'!$BH568*'Help-list'!$V$13,""))))))))</f>
        <v/>
      </c>
      <c r="W569" s="566"/>
      <c r="X569" s="567"/>
      <c r="Y569" s="567"/>
      <c r="Z569" s="567"/>
      <c r="AA569" s="567"/>
      <c r="AB569" s="567"/>
      <c r="AC569" s="567"/>
      <c r="AD569" s="567"/>
      <c r="AE569" s="347"/>
      <c r="AF569" s="568"/>
    </row>
    <row r="570" spans="1:32">
      <c r="A570" s="38"/>
      <c r="B570" s="10"/>
      <c r="C570" s="555"/>
      <c r="D570" s="556"/>
      <c r="E570" s="555"/>
      <c r="F570" s="28"/>
      <c r="G570" s="557" t="str">
        <f t="shared" si="20"/>
        <v/>
      </c>
      <c r="H570" s="558"/>
      <c r="I570" s="542"/>
      <c r="J570" s="10"/>
      <c r="K570" s="559"/>
      <c r="L570" s="559"/>
      <c r="M570" s="559"/>
      <c r="N570" s="560" t="str">
        <f>IF($B570=Statistika!$F$63,'Help-list'!$BD569*'Help-list'!$V$6,IF($B570=Statistika!$F$64,'Help-list'!$BD569*'Help-list'!$V$7,IF($B570=Statistika!$F$65,'Help-list'!$BD569*'Help-list'!$V$8,IF($B570=Statistika!$F$66,'Help-list'!$BD569*'Help-list'!$V$9,IF($B570=Statistika!$F$67,'Help-list'!$BD569*'Help-list'!$V$10,IF($B570=Statistika!$F$68,'Help-list'!$BD569*'Help-list'!$V$11,IF($B570=Statistika!$F$69,'Help-list'!$BD569*'Help-list'!$V$12,IF($B570=Statistika!$F$70,'Help-list'!$BD569*'Help-list'!$V$13,""))))))))</f>
        <v/>
      </c>
      <c r="O570" s="559"/>
      <c r="P570" s="561" t="str">
        <f>IF($B570=Statistika!$F$63,'Help-list'!$BE569*'Help-list'!$V$6,IF($B570=Statistika!$F$64,'Help-list'!$BE569*'Help-list'!$V$7,IF($B570=Statistika!$F$65,'Help-list'!$BE569*'Help-list'!$V$8,IF($B570=Statistika!$F$66,'Help-list'!$BE569*'Help-list'!$V$9,IF($B570=Statistika!$F$67,'Help-list'!$BE569*'Help-list'!$V$10,IF($B570=Statistika!$F$68,'Help-list'!$BE569*'Help-list'!$V$11,IF($B570=Statistika!$F$69,'Help-list'!$BE569*'Help-list'!$V$12,IF($B570=Statistika!$F$70,'Help-list'!$BE569*'Help-list'!$V$13,""))))))))</f>
        <v/>
      </c>
      <c r="Q570" s="562" t="str">
        <f t="shared" si="19"/>
        <v/>
      </c>
      <c r="R570" s="563" t="str">
        <f>IF($B570=Statistika!$F$63,'Help-list'!$BF569*'Help-list'!$V$6,IF($B570=Statistika!$F$64,'Help-list'!$BF569*'Help-list'!$V$7,IF($B570=Statistika!$F$65,'Help-list'!$BF569*'Help-list'!$V$8,IF($B570=Statistika!$F$66,'Help-list'!$BF569*'Help-list'!$V$9,IF($B570=Statistika!$F$67,'Help-list'!$BF569*'Help-list'!$V$10,IF($B570=Statistika!$F$68,'Help-list'!$BF569*'Help-list'!$V$11,IF($B570=Statistika!$F$69,'Help-list'!$BF569*'Help-list'!$V$12,IF($B570=Statistika!$F$70,'Help-list'!$BF569*'Help-list'!$V$13,""))))))))</f>
        <v/>
      </c>
      <c r="S570" s="564"/>
      <c r="T570" s="565" t="str">
        <f>IF($B570=Statistika!$F$63,'Help-list'!$BG569*'Help-list'!$V$6,IF($B570=Statistika!$F$64,'Help-list'!$BG569*'Help-list'!$V$7,IF($B570=Statistika!$F$65,'Help-list'!$BG569*'Help-list'!$V$8,IF($B570=Statistika!$F$66,'Help-list'!$BG569*'Help-list'!$V$9,IF($B570=Statistika!$F$67,'Help-list'!$BG569*'Help-list'!$V$10,IF($B570=Statistika!$F$68,'Help-list'!$BG569*'Help-list'!$V$11,IF($B570=Statistika!$F$69,'Help-list'!$BG569*'Help-list'!$V$12,IF($B570=Statistika!$F$70,'Help-list'!$BG569*'Help-list'!$V$13,""))))))))</f>
        <v/>
      </c>
      <c r="U570" s="564"/>
      <c r="V570" s="565" t="str">
        <f>IF($B570=Statistika!$F$63,'Help-list'!$BH569*'Help-list'!$V$6,IF($B570=Statistika!$F$64,'Help-list'!$BH569*'Help-list'!$V$7,IF($B570=Statistika!$F$65,'Help-list'!$BH569*'Help-list'!$V$8,IF($B570=Statistika!$F$66,'Help-list'!$BH569*'Help-list'!$V$9,IF($B570=Statistika!$F$67,'Help-list'!$BH569*'Help-list'!$V$10,IF($B570=Statistika!$F$68,'Help-list'!$BH569*'Help-list'!$V$11,IF($B570=Statistika!$F$69,'Help-list'!$BH569*'Help-list'!$V$12,IF($B570=Statistika!$F$70,'Help-list'!$BH569*'Help-list'!$V$13,""))))))))</f>
        <v/>
      </c>
      <c r="W570" s="566"/>
      <c r="X570" s="567"/>
      <c r="Y570" s="567"/>
      <c r="Z570" s="567"/>
      <c r="AA570" s="567"/>
      <c r="AB570" s="567"/>
      <c r="AC570" s="567"/>
      <c r="AD570" s="567"/>
      <c r="AE570" s="347"/>
      <c r="AF570" s="568"/>
    </row>
    <row r="571" spans="1:32">
      <c r="A571" s="38"/>
      <c r="B571" s="10"/>
      <c r="C571" s="555"/>
      <c r="D571" s="556"/>
      <c r="E571" s="555"/>
      <c r="F571" s="28"/>
      <c r="G571" s="557" t="str">
        <f t="shared" si="20"/>
        <v/>
      </c>
      <c r="H571" s="558"/>
      <c r="I571" s="542"/>
      <c r="J571" s="10"/>
      <c r="K571" s="559"/>
      <c r="L571" s="559"/>
      <c r="M571" s="559"/>
      <c r="N571" s="560" t="str">
        <f>IF($B571=Statistika!$F$63,'Help-list'!$BD570*'Help-list'!$V$6,IF($B571=Statistika!$F$64,'Help-list'!$BD570*'Help-list'!$V$7,IF($B571=Statistika!$F$65,'Help-list'!$BD570*'Help-list'!$V$8,IF($B571=Statistika!$F$66,'Help-list'!$BD570*'Help-list'!$V$9,IF($B571=Statistika!$F$67,'Help-list'!$BD570*'Help-list'!$V$10,IF($B571=Statistika!$F$68,'Help-list'!$BD570*'Help-list'!$V$11,IF($B571=Statistika!$F$69,'Help-list'!$BD570*'Help-list'!$V$12,IF($B571=Statistika!$F$70,'Help-list'!$BD570*'Help-list'!$V$13,""))))))))</f>
        <v/>
      </c>
      <c r="O571" s="559"/>
      <c r="P571" s="561" t="str">
        <f>IF($B571=Statistika!$F$63,'Help-list'!$BE570*'Help-list'!$V$6,IF($B571=Statistika!$F$64,'Help-list'!$BE570*'Help-list'!$V$7,IF($B571=Statistika!$F$65,'Help-list'!$BE570*'Help-list'!$V$8,IF($B571=Statistika!$F$66,'Help-list'!$BE570*'Help-list'!$V$9,IF($B571=Statistika!$F$67,'Help-list'!$BE570*'Help-list'!$V$10,IF($B571=Statistika!$F$68,'Help-list'!$BE570*'Help-list'!$V$11,IF($B571=Statistika!$F$69,'Help-list'!$BE570*'Help-list'!$V$12,IF($B571=Statistika!$F$70,'Help-list'!$BE570*'Help-list'!$V$13,""))))))))</f>
        <v/>
      </c>
      <c r="Q571" s="562" t="str">
        <f t="shared" si="19"/>
        <v/>
      </c>
      <c r="R571" s="563" t="str">
        <f>IF($B571=Statistika!$F$63,'Help-list'!$BF570*'Help-list'!$V$6,IF($B571=Statistika!$F$64,'Help-list'!$BF570*'Help-list'!$V$7,IF($B571=Statistika!$F$65,'Help-list'!$BF570*'Help-list'!$V$8,IF($B571=Statistika!$F$66,'Help-list'!$BF570*'Help-list'!$V$9,IF($B571=Statistika!$F$67,'Help-list'!$BF570*'Help-list'!$V$10,IF($B571=Statistika!$F$68,'Help-list'!$BF570*'Help-list'!$V$11,IF($B571=Statistika!$F$69,'Help-list'!$BF570*'Help-list'!$V$12,IF($B571=Statistika!$F$70,'Help-list'!$BF570*'Help-list'!$V$13,""))))))))</f>
        <v/>
      </c>
      <c r="S571" s="564"/>
      <c r="T571" s="565" t="str">
        <f>IF($B571=Statistika!$F$63,'Help-list'!$BG570*'Help-list'!$V$6,IF($B571=Statistika!$F$64,'Help-list'!$BG570*'Help-list'!$V$7,IF($B571=Statistika!$F$65,'Help-list'!$BG570*'Help-list'!$V$8,IF($B571=Statistika!$F$66,'Help-list'!$BG570*'Help-list'!$V$9,IF($B571=Statistika!$F$67,'Help-list'!$BG570*'Help-list'!$V$10,IF($B571=Statistika!$F$68,'Help-list'!$BG570*'Help-list'!$V$11,IF($B571=Statistika!$F$69,'Help-list'!$BG570*'Help-list'!$V$12,IF($B571=Statistika!$F$70,'Help-list'!$BG570*'Help-list'!$V$13,""))))))))</f>
        <v/>
      </c>
      <c r="U571" s="564"/>
      <c r="V571" s="565" t="str">
        <f>IF($B571=Statistika!$F$63,'Help-list'!$BH570*'Help-list'!$V$6,IF($B571=Statistika!$F$64,'Help-list'!$BH570*'Help-list'!$V$7,IF($B571=Statistika!$F$65,'Help-list'!$BH570*'Help-list'!$V$8,IF($B571=Statistika!$F$66,'Help-list'!$BH570*'Help-list'!$V$9,IF($B571=Statistika!$F$67,'Help-list'!$BH570*'Help-list'!$V$10,IF($B571=Statistika!$F$68,'Help-list'!$BH570*'Help-list'!$V$11,IF($B571=Statistika!$F$69,'Help-list'!$BH570*'Help-list'!$V$12,IF($B571=Statistika!$F$70,'Help-list'!$BH570*'Help-list'!$V$13,""))))))))</f>
        <v/>
      </c>
      <c r="W571" s="566"/>
      <c r="X571" s="567"/>
      <c r="Y571" s="567"/>
      <c r="Z571" s="567"/>
      <c r="AA571" s="567"/>
      <c r="AB571" s="567"/>
      <c r="AC571" s="567"/>
      <c r="AD571" s="567"/>
      <c r="AE571" s="347"/>
      <c r="AF571" s="568"/>
    </row>
    <row r="572" spans="1:32">
      <c r="A572" s="38"/>
      <c r="B572" s="10"/>
      <c r="C572" s="555"/>
      <c r="D572" s="556"/>
      <c r="E572" s="555"/>
      <c r="F572" s="28"/>
      <c r="G572" s="557" t="str">
        <f t="shared" si="20"/>
        <v/>
      </c>
      <c r="H572" s="558"/>
      <c r="I572" s="542"/>
      <c r="J572" s="10"/>
      <c r="K572" s="559"/>
      <c r="L572" s="559"/>
      <c r="M572" s="559"/>
      <c r="N572" s="560" t="str">
        <f>IF($B572=Statistika!$F$63,'Help-list'!$BD571*'Help-list'!$V$6,IF($B572=Statistika!$F$64,'Help-list'!$BD571*'Help-list'!$V$7,IF($B572=Statistika!$F$65,'Help-list'!$BD571*'Help-list'!$V$8,IF($B572=Statistika!$F$66,'Help-list'!$BD571*'Help-list'!$V$9,IF($B572=Statistika!$F$67,'Help-list'!$BD571*'Help-list'!$V$10,IF($B572=Statistika!$F$68,'Help-list'!$BD571*'Help-list'!$V$11,IF($B572=Statistika!$F$69,'Help-list'!$BD571*'Help-list'!$V$12,IF($B572=Statistika!$F$70,'Help-list'!$BD571*'Help-list'!$V$13,""))))))))</f>
        <v/>
      </c>
      <c r="O572" s="559"/>
      <c r="P572" s="561" t="str">
        <f>IF($B572=Statistika!$F$63,'Help-list'!$BE571*'Help-list'!$V$6,IF($B572=Statistika!$F$64,'Help-list'!$BE571*'Help-list'!$V$7,IF($B572=Statistika!$F$65,'Help-list'!$BE571*'Help-list'!$V$8,IF($B572=Statistika!$F$66,'Help-list'!$BE571*'Help-list'!$V$9,IF($B572=Statistika!$F$67,'Help-list'!$BE571*'Help-list'!$V$10,IF($B572=Statistika!$F$68,'Help-list'!$BE571*'Help-list'!$V$11,IF($B572=Statistika!$F$69,'Help-list'!$BE571*'Help-list'!$V$12,IF($B572=Statistika!$F$70,'Help-list'!$BE571*'Help-list'!$V$13,""))))))))</f>
        <v/>
      </c>
      <c r="Q572" s="562" t="str">
        <f t="shared" si="19"/>
        <v/>
      </c>
      <c r="R572" s="563" t="str">
        <f>IF($B572=Statistika!$F$63,'Help-list'!$BF571*'Help-list'!$V$6,IF($B572=Statistika!$F$64,'Help-list'!$BF571*'Help-list'!$V$7,IF($B572=Statistika!$F$65,'Help-list'!$BF571*'Help-list'!$V$8,IF($B572=Statistika!$F$66,'Help-list'!$BF571*'Help-list'!$V$9,IF($B572=Statistika!$F$67,'Help-list'!$BF571*'Help-list'!$V$10,IF($B572=Statistika!$F$68,'Help-list'!$BF571*'Help-list'!$V$11,IF($B572=Statistika!$F$69,'Help-list'!$BF571*'Help-list'!$V$12,IF($B572=Statistika!$F$70,'Help-list'!$BF571*'Help-list'!$V$13,""))))))))</f>
        <v/>
      </c>
      <c r="S572" s="564"/>
      <c r="T572" s="565" t="str">
        <f>IF($B572=Statistika!$F$63,'Help-list'!$BG571*'Help-list'!$V$6,IF($B572=Statistika!$F$64,'Help-list'!$BG571*'Help-list'!$V$7,IF($B572=Statistika!$F$65,'Help-list'!$BG571*'Help-list'!$V$8,IF($B572=Statistika!$F$66,'Help-list'!$BG571*'Help-list'!$V$9,IF($B572=Statistika!$F$67,'Help-list'!$BG571*'Help-list'!$V$10,IF($B572=Statistika!$F$68,'Help-list'!$BG571*'Help-list'!$V$11,IF($B572=Statistika!$F$69,'Help-list'!$BG571*'Help-list'!$V$12,IF($B572=Statistika!$F$70,'Help-list'!$BG571*'Help-list'!$V$13,""))))))))</f>
        <v/>
      </c>
      <c r="U572" s="564"/>
      <c r="V572" s="565" t="str">
        <f>IF($B572=Statistika!$F$63,'Help-list'!$BH571*'Help-list'!$V$6,IF($B572=Statistika!$F$64,'Help-list'!$BH571*'Help-list'!$V$7,IF($B572=Statistika!$F$65,'Help-list'!$BH571*'Help-list'!$V$8,IF($B572=Statistika!$F$66,'Help-list'!$BH571*'Help-list'!$V$9,IF($B572=Statistika!$F$67,'Help-list'!$BH571*'Help-list'!$V$10,IF($B572=Statistika!$F$68,'Help-list'!$BH571*'Help-list'!$V$11,IF($B572=Statistika!$F$69,'Help-list'!$BH571*'Help-list'!$V$12,IF($B572=Statistika!$F$70,'Help-list'!$BH571*'Help-list'!$V$13,""))))))))</f>
        <v/>
      </c>
      <c r="W572" s="566"/>
      <c r="X572" s="567"/>
      <c r="Y572" s="567"/>
      <c r="Z572" s="567"/>
      <c r="AA572" s="567"/>
      <c r="AB572" s="567"/>
      <c r="AC572" s="567"/>
      <c r="AD572" s="567"/>
      <c r="AE572" s="347"/>
      <c r="AF572" s="568"/>
    </row>
    <row r="573" spans="1:32">
      <c r="A573" s="38"/>
      <c r="B573" s="10"/>
      <c r="C573" s="555"/>
      <c r="D573" s="556"/>
      <c r="E573" s="555"/>
      <c r="F573" s="28"/>
      <c r="G573" s="557" t="str">
        <f t="shared" si="20"/>
        <v/>
      </c>
      <c r="H573" s="558"/>
      <c r="I573" s="542"/>
      <c r="J573" s="10"/>
      <c r="K573" s="559"/>
      <c r="L573" s="559"/>
      <c r="M573" s="559"/>
      <c r="N573" s="560" t="str">
        <f>IF($B573=Statistika!$F$63,'Help-list'!$BD572*'Help-list'!$V$6,IF($B573=Statistika!$F$64,'Help-list'!$BD572*'Help-list'!$V$7,IF($B573=Statistika!$F$65,'Help-list'!$BD572*'Help-list'!$V$8,IF($B573=Statistika!$F$66,'Help-list'!$BD572*'Help-list'!$V$9,IF($B573=Statistika!$F$67,'Help-list'!$BD572*'Help-list'!$V$10,IF($B573=Statistika!$F$68,'Help-list'!$BD572*'Help-list'!$V$11,IF($B573=Statistika!$F$69,'Help-list'!$BD572*'Help-list'!$V$12,IF($B573=Statistika!$F$70,'Help-list'!$BD572*'Help-list'!$V$13,""))))))))</f>
        <v/>
      </c>
      <c r="O573" s="559"/>
      <c r="P573" s="561" t="str">
        <f>IF($B573=Statistika!$F$63,'Help-list'!$BE572*'Help-list'!$V$6,IF($B573=Statistika!$F$64,'Help-list'!$BE572*'Help-list'!$V$7,IF($B573=Statistika!$F$65,'Help-list'!$BE572*'Help-list'!$V$8,IF($B573=Statistika!$F$66,'Help-list'!$BE572*'Help-list'!$V$9,IF($B573=Statistika!$F$67,'Help-list'!$BE572*'Help-list'!$V$10,IF($B573=Statistika!$F$68,'Help-list'!$BE572*'Help-list'!$V$11,IF($B573=Statistika!$F$69,'Help-list'!$BE572*'Help-list'!$V$12,IF($B573=Statistika!$F$70,'Help-list'!$BE572*'Help-list'!$V$13,""))))))))</f>
        <v/>
      </c>
      <c r="Q573" s="562" t="str">
        <f t="shared" si="19"/>
        <v/>
      </c>
      <c r="R573" s="563" t="str">
        <f>IF($B573=Statistika!$F$63,'Help-list'!$BF572*'Help-list'!$V$6,IF($B573=Statistika!$F$64,'Help-list'!$BF572*'Help-list'!$V$7,IF($B573=Statistika!$F$65,'Help-list'!$BF572*'Help-list'!$V$8,IF($B573=Statistika!$F$66,'Help-list'!$BF572*'Help-list'!$V$9,IF($B573=Statistika!$F$67,'Help-list'!$BF572*'Help-list'!$V$10,IF($B573=Statistika!$F$68,'Help-list'!$BF572*'Help-list'!$V$11,IF($B573=Statistika!$F$69,'Help-list'!$BF572*'Help-list'!$V$12,IF($B573=Statistika!$F$70,'Help-list'!$BF572*'Help-list'!$V$13,""))))))))</f>
        <v/>
      </c>
      <c r="S573" s="564"/>
      <c r="T573" s="565" t="str">
        <f>IF($B573=Statistika!$F$63,'Help-list'!$BG572*'Help-list'!$V$6,IF($B573=Statistika!$F$64,'Help-list'!$BG572*'Help-list'!$V$7,IF($B573=Statistika!$F$65,'Help-list'!$BG572*'Help-list'!$V$8,IF($B573=Statistika!$F$66,'Help-list'!$BG572*'Help-list'!$V$9,IF($B573=Statistika!$F$67,'Help-list'!$BG572*'Help-list'!$V$10,IF($B573=Statistika!$F$68,'Help-list'!$BG572*'Help-list'!$V$11,IF($B573=Statistika!$F$69,'Help-list'!$BG572*'Help-list'!$V$12,IF($B573=Statistika!$F$70,'Help-list'!$BG572*'Help-list'!$V$13,""))))))))</f>
        <v/>
      </c>
      <c r="U573" s="564"/>
      <c r="V573" s="565" t="str">
        <f>IF($B573=Statistika!$F$63,'Help-list'!$BH572*'Help-list'!$V$6,IF($B573=Statistika!$F$64,'Help-list'!$BH572*'Help-list'!$V$7,IF($B573=Statistika!$F$65,'Help-list'!$BH572*'Help-list'!$V$8,IF($B573=Statistika!$F$66,'Help-list'!$BH572*'Help-list'!$V$9,IF($B573=Statistika!$F$67,'Help-list'!$BH572*'Help-list'!$V$10,IF($B573=Statistika!$F$68,'Help-list'!$BH572*'Help-list'!$V$11,IF($B573=Statistika!$F$69,'Help-list'!$BH572*'Help-list'!$V$12,IF($B573=Statistika!$F$70,'Help-list'!$BH572*'Help-list'!$V$13,""))))))))</f>
        <v/>
      </c>
      <c r="W573" s="566"/>
      <c r="X573" s="567"/>
      <c r="Y573" s="567"/>
      <c r="Z573" s="567"/>
      <c r="AA573" s="567"/>
      <c r="AB573" s="567"/>
      <c r="AC573" s="567"/>
      <c r="AD573" s="567"/>
      <c r="AE573" s="347"/>
      <c r="AF573" s="568"/>
    </row>
    <row r="574" spans="1:32">
      <c r="A574" s="38"/>
      <c r="B574" s="10"/>
      <c r="C574" s="555"/>
      <c r="D574" s="556"/>
      <c r="E574" s="555"/>
      <c r="F574" s="28"/>
      <c r="G574" s="557" t="str">
        <f t="shared" si="20"/>
        <v/>
      </c>
      <c r="H574" s="558"/>
      <c r="I574" s="542"/>
      <c r="J574" s="10"/>
      <c r="K574" s="559"/>
      <c r="L574" s="559"/>
      <c r="M574" s="559"/>
      <c r="N574" s="560" t="str">
        <f>IF($B574=Statistika!$F$63,'Help-list'!$BD573*'Help-list'!$V$6,IF($B574=Statistika!$F$64,'Help-list'!$BD573*'Help-list'!$V$7,IF($B574=Statistika!$F$65,'Help-list'!$BD573*'Help-list'!$V$8,IF($B574=Statistika!$F$66,'Help-list'!$BD573*'Help-list'!$V$9,IF($B574=Statistika!$F$67,'Help-list'!$BD573*'Help-list'!$V$10,IF($B574=Statistika!$F$68,'Help-list'!$BD573*'Help-list'!$V$11,IF($B574=Statistika!$F$69,'Help-list'!$BD573*'Help-list'!$V$12,IF($B574=Statistika!$F$70,'Help-list'!$BD573*'Help-list'!$V$13,""))))))))</f>
        <v/>
      </c>
      <c r="O574" s="559"/>
      <c r="P574" s="561" t="str">
        <f>IF($B574=Statistika!$F$63,'Help-list'!$BE573*'Help-list'!$V$6,IF($B574=Statistika!$F$64,'Help-list'!$BE573*'Help-list'!$V$7,IF($B574=Statistika!$F$65,'Help-list'!$BE573*'Help-list'!$V$8,IF($B574=Statistika!$F$66,'Help-list'!$BE573*'Help-list'!$V$9,IF($B574=Statistika!$F$67,'Help-list'!$BE573*'Help-list'!$V$10,IF($B574=Statistika!$F$68,'Help-list'!$BE573*'Help-list'!$V$11,IF($B574=Statistika!$F$69,'Help-list'!$BE573*'Help-list'!$V$12,IF($B574=Statistika!$F$70,'Help-list'!$BE573*'Help-list'!$V$13,""))))))))</f>
        <v/>
      </c>
      <c r="Q574" s="562" t="str">
        <f t="shared" si="19"/>
        <v/>
      </c>
      <c r="R574" s="563" t="str">
        <f>IF($B574=Statistika!$F$63,'Help-list'!$BF573*'Help-list'!$V$6,IF($B574=Statistika!$F$64,'Help-list'!$BF573*'Help-list'!$V$7,IF($B574=Statistika!$F$65,'Help-list'!$BF573*'Help-list'!$V$8,IF($B574=Statistika!$F$66,'Help-list'!$BF573*'Help-list'!$V$9,IF($B574=Statistika!$F$67,'Help-list'!$BF573*'Help-list'!$V$10,IF($B574=Statistika!$F$68,'Help-list'!$BF573*'Help-list'!$V$11,IF($B574=Statistika!$F$69,'Help-list'!$BF573*'Help-list'!$V$12,IF($B574=Statistika!$F$70,'Help-list'!$BF573*'Help-list'!$V$13,""))))))))</f>
        <v/>
      </c>
      <c r="S574" s="564"/>
      <c r="T574" s="565" t="str">
        <f>IF($B574=Statistika!$F$63,'Help-list'!$BG573*'Help-list'!$V$6,IF($B574=Statistika!$F$64,'Help-list'!$BG573*'Help-list'!$V$7,IF($B574=Statistika!$F$65,'Help-list'!$BG573*'Help-list'!$V$8,IF($B574=Statistika!$F$66,'Help-list'!$BG573*'Help-list'!$V$9,IF($B574=Statistika!$F$67,'Help-list'!$BG573*'Help-list'!$V$10,IF($B574=Statistika!$F$68,'Help-list'!$BG573*'Help-list'!$V$11,IF($B574=Statistika!$F$69,'Help-list'!$BG573*'Help-list'!$V$12,IF($B574=Statistika!$F$70,'Help-list'!$BG573*'Help-list'!$V$13,""))))))))</f>
        <v/>
      </c>
      <c r="U574" s="564"/>
      <c r="V574" s="565" t="str">
        <f>IF($B574=Statistika!$F$63,'Help-list'!$BH573*'Help-list'!$V$6,IF($B574=Statistika!$F$64,'Help-list'!$BH573*'Help-list'!$V$7,IF($B574=Statistika!$F$65,'Help-list'!$BH573*'Help-list'!$V$8,IF($B574=Statistika!$F$66,'Help-list'!$BH573*'Help-list'!$V$9,IF($B574=Statistika!$F$67,'Help-list'!$BH573*'Help-list'!$V$10,IF($B574=Statistika!$F$68,'Help-list'!$BH573*'Help-list'!$V$11,IF($B574=Statistika!$F$69,'Help-list'!$BH573*'Help-list'!$V$12,IF($B574=Statistika!$F$70,'Help-list'!$BH573*'Help-list'!$V$13,""))))))))</f>
        <v/>
      </c>
      <c r="W574" s="566"/>
      <c r="X574" s="567"/>
      <c r="Y574" s="567"/>
      <c r="Z574" s="567"/>
      <c r="AA574" s="567"/>
      <c r="AB574" s="567"/>
      <c r="AC574" s="567"/>
      <c r="AD574" s="567"/>
      <c r="AE574" s="347"/>
      <c r="AF574" s="568"/>
    </row>
    <row r="575" spans="1:32">
      <c r="A575" s="38"/>
      <c r="B575" s="10"/>
      <c r="C575" s="555"/>
      <c r="D575" s="556"/>
      <c r="E575" s="555"/>
      <c r="F575" s="28"/>
      <c r="G575" s="557" t="str">
        <f t="shared" si="20"/>
        <v/>
      </c>
      <c r="H575" s="558"/>
      <c r="I575" s="542"/>
      <c r="J575" s="10"/>
      <c r="K575" s="559"/>
      <c r="L575" s="559"/>
      <c r="M575" s="559"/>
      <c r="N575" s="560" t="str">
        <f>IF($B575=Statistika!$F$63,'Help-list'!$BD574*'Help-list'!$V$6,IF($B575=Statistika!$F$64,'Help-list'!$BD574*'Help-list'!$V$7,IF($B575=Statistika!$F$65,'Help-list'!$BD574*'Help-list'!$V$8,IF($B575=Statistika!$F$66,'Help-list'!$BD574*'Help-list'!$V$9,IF($B575=Statistika!$F$67,'Help-list'!$BD574*'Help-list'!$V$10,IF($B575=Statistika!$F$68,'Help-list'!$BD574*'Help-list'!$V$11,IF($B575=Statistika!$F$69,'Help-list'!$BD574*'Help-list'!$V$12,IF($B575=Statistika!$F$70,'Help-list'!$BD574*'Help-list'!$V$13,""))))))))</f>
        <v/>
      </c>
      <c r="O575" s="559"/>
      <c r="P575" s="561" t="str">
        <f>IF($B575=Statistika!$F$63,'Help-list'!$BE574*'Help-list'!$V$6,IF($B575=Statistika!$F$64,'Help-list'!$BE574*'Help-list'!$V$7,IF($B575=Statistika!$F$65,'Help-list'!$BE574*'Help-list'!$V$8,IF($B575=Statistika!$F$66,'Help-list'!$BE574*'Help-list'!$V$9,IF($B575=Statistika!$F$67,'Help-list'!$BE574*'Help-list'!$V$10,IF($B575=Statistika!$F$68,'Help-list'!$BE574*'Help-list'!$V$11,IF($B575=Statistika!$F$69,'Help-list'!$BE574*'Help-list'!$V$12,IF($B575=Statistika!$F$70,'Help-list'!$BE574*'Help-list'!$V$13,""))))))))</f>
        <v/>
      </c>
      <c r="Q575" s="562" t="str">
        <f t="shared" si="19"/>
        <v/>
      </c>
      <c r="R575" s="563" t="str">
        <f>IF($B575=Statistika!$F$63,'Help-list'!$BF574*'Help-list'!$V$6,IF($B575=Statistika!$F$64,'Help-list'!$BF574*'Help-list'!$V$7,IF($B575=Statistika!$F$65,'Help-list'!$BF574*'Help-list'!$V$8,IF($B575=Statistika!$F$66,'Help-list'!$BF574*'Help-list'!$V$9,IF($B575=Statistika!$F$67,'Help-list'!$BF574*'Help-list'!$V$10,IF($B575=Statistika!$F$68,'Help-list'!$BF574*'Help-list'!$V$11,IF($B575=Statistika!$F$69,'Help-list'!$BF574*'Help-list'!$V$12,IF($B575=Statistika!$F$70,'Help-list'!$BF574*'Help-list'!$V$13,""))))))))</f>
        <v/>
      </c>
      <c r="S575" s="564"/>
      <c r="T575" s="565" t="str">
        <f>IF($B575=Statistika!$F$63,'Help-list'!$BG574*'Help-list'!$V$6,IF($B575=Statistika!$F$64,'Help-list'!$BG574*'Help-list'!$V$7,IF($B575=Statistika!$F$65,'Help-list'!$BG574*'Help-list'!$V$8,IF($B575=Statistika!$F$66,'Help-list'!$BG574*'Help-list'!$V$9,IF($B575=Statistika!$F$67,'Help-list'!$BG574*'Help-list'!$V$10,IF($B575=Statistika!$F$68,'Help-list'!$BG574*'Help-list'!$V$11,IF($B575=Statistika!$F$69,'Help-list'!$BG574*'Help-list'!$V$12,IF($B575=Statistika!$F$70,'Help-list'!$BG574*'Help-list'!$V$13,""))))))))</f>
        <v/>
      </c>
      <c r="U575" s="564"/>
      <c r="V575" s="565" t="str">
        <f>IF($B575=Statistika!$F$63,'Help-list'!$BH574*'Help-list'!$V$6,IF($B575=Statistika!$F$64,'Help-list'!$BH574*'Help-list'!$V$7,IF($B575=Statistika!$F$65,'Help-list'!$BH574*'Help-list'!$V$8,IF($B575=Statistika!$F$66,'Help-list'!$BH574*'Help-list'!$V$9,IF($B575=Statistika!$F$67,'Help-list'!$BH574*'Help-list'!$V$10,IF($B575=Statistika!$F$68,'Help-list'!$BH574*'Help-list'!$V$11,IF($B575=Statistika!$F$69,'Help-list'!$BH574*'Help-list'!$V$12,IF($B575=Statistika!$F$70,'Help-list'!$BH574*'Help-list'!$V$13,""))))))))</f>
        <v/>
      </c>
      <c r="W575" s="566"/>
      <c r="X575" s="567"/>
      <c r="Y575" s="567"/>
      <c r="Z575" s="567"/>
      <c r="AA575" s="567"/>
      <c r="AB575" s="567"/>
      <c r="AC575" s="567"/>
      <c r="AD575" s="567"/>
      <c r="AE575" s="347"/>
      <c r="AF575" s="568"/>
    </row>
    <row r="576" spans="1:32">
      <c r="A576" s="38"/>
      <c r="B576" s="10"/>
      <c r="C576" s="555"/>
      <c r="D576" s="556"/>
      <c r="E576" s="555"/>
      <c r="F576" s="28"/>
      <c r="G576" s="557" t="str">
        <f t="shared" si="20"/>
        <v/>
      </c>
      <c r="H576" s="558"/>
      <c r="I576" s="542"/>
      <c r="J576" s="10"/>
      <c r="K576" s="559"/>
      <c r="L576" s="559"/>
      <c r="M576" s="559"/>
      <c r="N576" s="560" t="str">
        <f>IF($B576=Statistika!$F$63,'Help-list'!$BD575*'Help-list'!$V$6,IF($B576=Statistika!$F$64,'Help-list'!$BD575*'Help-list'!$V$7,IF($B576=Statistika!$F$65,'Help-list'!$BD575*'Help-list'!$V$8,IF($B576=Statistika!$F$66,'Help-list'!$BD575*'Help-list'!$V$9,IF($B576=Statistika!$F$67,'Help-list'!$BD575*'Help-list'!$V$10,IF($B576=Statistika!$F$68,'Help-list'!$BD575*'Help-list'!$V$11,IF($B576=Statistika!$F$69,'Help-list'!$BD575*'Help-list'!$V$12,IF($B576=Statistika!$F$70,'Help-list'!$BD575*'Help-list'!$V$13,""))))))))</f>
        <v/>
      </c>
      <c r="O576" s="559"/>
      <c r="P576" s="561" t="str">
        <f>IF($B576=Statistika!$F$63,'Help-list'!$BE575*'Help-list'!$V$6,IF($B576=Statistika!$F$64,'Help-list'!$BE575*'Help-list'!$V$7,IF($B576=Statistika!$F$65,'Help-list'!$BE575*'Help-list'!$V$8,IF($B576=Statistika!$F$66,'Help-list'!$BE575*'Help-list'!$V$9,IF($B576=Statistika!$F$67,'Help-list'!$BE575*'Help-list'!$V$10,IF($B576=Statistika!$F$68,'Help-list'!$BE575*'Help-list'!$V$11,IF($B576=Statistika!$F$69,'Help-list'!$BE575*'Help-list'!$V$12,IF($B576=Statistika!$F$70,'Help-list'!$BE575*'Help-list'!$V$13,""))))))))</f>
        <v/>
      </c>
      <c r="Q576" s="562" t="str">
        <f t="shared" si="19"/>
        <v/>
      </c>
      <c r="R576" s="563" t="str">
        <f>IF($B576=Statistika!$F$63,'Help-list'!$BF575*'Help-list'!$V$6,IF($B576=Statistika!$F$64,'Help-list'!$BF575*'Help-list'!$V$7,IF($B576=Statistika!$F$65,'Help-list'!$BF575*'Help-list'!$V$8,IF($B576=Statistika!$F$66,'Help-list'!$BF575*'Help-list'!$V$9,IF($B576=Statistika!$F$67,'Help-list'!$BF575*'Help-list'!$V$10,IF($B576=Statistika!$F$68,'Help-list'!$BF575*'Help-list'!$V$11,IF($B576=Statistika!$F$69,'Help-list'!$BF575*'Help-list'!$V$12,IF($B576=Statistika!$F$70,'Help-list'!$BF575*'Help-list'!$V$13,""))))))))</f>
        <v/>
      </c>
      <c r="S576" s="564"/>
      <c r="T576" s="565" t="str">
        <f>IF($B576=Statistika!$F$63,'Help-list'!$BG575*'Help-list'!$V$6,IF($B576=Statistika!$F$64,'Help-list'!$BG575*'Help-list'!$V$7,IF($B576=Statistika!$F$65,'Help-list'!$BG575*'Help-list'!$V$8,IF($B576=Statistika!$F$66,'Help-list'!$BG575*'Help-list'!$V$9,IF($B576=Statistika!$F$67,'Help-list'!$BG575*'Help-list'!$V$10,IF($B576=Statistika!$F$68,'Help-list'!$BG575*'Help-list'!$V$11,IF($B576=Statistika!$F$69,'Help-list'!$BG575*'Help-list'!$V$12,IF($B576=Statistika!$F$70,'Help-list'!$BG575*'Help-list'!$V$13,""))))))))</f>
        <v/>
      </c>
      <c r="U576" s="564"/>
      <c r="V576" s="565" t="str">
        <f>IF($B576=Statistika!$F$63,'Help-list'!$BH575*'Help-list'!$V$6,IF($B576=Statistika!$F$64,'Help-list'!$BH575*'Help-list'!$V$7,IF($B576=Statistika!$F$65,'Help-list'!$BH575*'Help-list'!$V$8,IF($B576=Statistika!$F$66,'Help-list'!$BH575*'Help-list'!$V$9,IF($B576=Statistika!$F$67,'Help-list'!$BH575*'Help-list'!$V$10,IF($B576=Statistika!$F$68,'Help-list'!$BH575*'Help-list'!$V$11,IF($B576=Statistika!$F$69,'Help-list'!$BH575*'Help-list'!$V$12,IF($B576=Statistika!$F$70,'Help-list'!$BH575*'Help-list'!$V$13,""))))))))</f>
        <v/>
      </c>
      <c r="W576" s="566"/>
      <c r="X576" s="567"/>
      <c r="Y576" s="567"/>
      <c r="Z576" s="567"/>
      <c r="AA576" s="567"/>
      <c r="AB576" s="567"/>
      <c r="AC576" s="567"/>
      <c r="AD576" s="567"/>
      <c r="AE576" s="347"/>
      <c r="AF576" s="568"/>
    </row>
    <row r="577" spans="1:32">
      <c r="A577" s="38"/>
      <c r="B577" s="10"/>
      <c r="C577" s="555"/>
      <c r="D577" s="556"/>
      <c r="E577" s="555"/>
      <c r="F577" s="28"/>
      <c r="G577" s="557" t="str">
        <f t="shared" si="20"/>
        <v/>
      </c>
      <c r="H577" s="558"/>
      <c r="I577" s="542"/>
      <c r="J577" s="10"/>
      <c r="K577" s="559"/>
      <c r="L577" s="559"/>
      <c r="M577" s="559"/>
      <c r="N577" s="560" t="str">
        <f>IF($B577=Statistika!$F$63,'Help-list'!$BD576*'Help-list'!$V$6,IF($B577=Statistika!$F$64,'Help-list'!$BD576*'Help-list'!$V$7,IF($B577=Statistika!$F$65,'Help-list'!$BD576*'Help-list'!$V$8,IF($B577=Statistika!$F$66,'Help-list'!$BD576*'Help-list'!$V$9,IF($B577=Statistika!$F$67,'Help-list'!$BD576*'Help-list'!$V$10,IF($B577=Statistika!$F$68,'Help-list'!$BD576*'Help-list'!$V$11,IF($B577=Statistika!$F$69,'Help-list'!$BD576*'Help-list'!$V$12,IF($B577=Statistika!$F$70,'Help-list'!$BD576*'Help-list'!$V$13,""))))))))</f>
        <v/>
      </c>
      <c r="O577" s="559"/>
      <c r="P577" s="561" t="str">
        <f>IF($B577=Statistika!$F$63,'Help-list'!$BE576*'Help-list'!$V$6,IF($B577=Statistika!$F$64,'Help-list'!$BE576*'Help-list'!$V$7,IF($B577=Statistika!$F$65,'Help-list'!$BE576*'Help-list'!$V$8,IF($B577=Statistika!$F$66,'Help-list'!$BE576*'Help-list'!$V$9,IF($B577=Statistika!$F$67,'Help-list'!$BE576*'Help-list'!$V$10,IF($B577=Statistika!$F$68,'Help-list'!$BE576*'Help-list'!$V$11,IF($B577=Statistika!$F$69,'Help-list'!$BE576*'Help-list'!$V$12,IF($B577=Statistika!$F$70,'Help-list'!$BE576*'Help-list'!$V$13,""))))))))</f>
        <v/>
      </c>
      <c r="Q577" s="562" t="str">
        <f t="shared" si="19"/>
        <v/>
      </c>
      <c r="R577" s="563" t="str">
        <f>IF($B577=Statistika!$F$63,'Help-list'!$BF576*'Help-list'!$V$6,IF($B577=Statistika!$F$64,'Help-list'!$BF576*'Help-list'!$V$7,IF($B577=Statistika!$F$65,'Help-list'!$BF576*'Help-list'!$V$8,IF($B577=Statistika!$F$66,'Help-list'!$BF576*'Help-list'!$V$9,IF($B577=Statistika!$F$67,'Help-list'!$BF576*'Help-list'!$V$10,IF($B577=Statistika!$F$68,'Help-list'!$BF576*'Help-list'!$V$11,IF($B577=Statistika!$F$69,'Help-list'!$BF576*'Help-list'!$V$12,IF($B577=Statistika!$F$70,'Help-list'!$BF576*'Help-list'!$V$13,""))))))))</f>
        <v/>
      </c>
      <c r="S577" s="564"/>
      <c r="T577" s="565" t="str">
        <f>IF($B577=Statistika!$F$63,'Help-list'!$BG576*'Help-list'!$V$6,IF($B577=Statistika!$F$64,'Help-list'!$BG576*'Help-list'!$V$7,IF($B577=Statistika!$F$65,'Help-list'!$BG576*'Help-list'!$V$8,IF($B577=Statistika!$F$66,'Help-list'!$BG576*'Help-list'!$V$9,IF($B577=Statistika!$F$67,'Help-list'!$BG576*'Help-list'!$V$10,IF($B577=Statistika!$F$68,'Help-list'!$BG576*'Help-list'!$V$11,IF($B577=Statistika!$F$69,'Help-list'!$BG576*'Help-list'!$V$12,IF($B577=Statistika!$F$70,'Help-list'!$BG576*'Help-list'!$V$13,""))))))))</f>
        <v/>
      </c>
      <c r="U577" s="564"/>
      <c r="V577" s="565" t="str">
        <f>IF($B577=Statistika!$F$63,'Help-list'!$BH576*'Help-list'!$V$6,IF($B577=Statistika!$F$64,'Help-list'!$BH576*'Help-list'!$V$7,IF($B577=Statistika!$F$65,'Help-list'!$BH576*'Help-list'!$V$8,IF($B577=Statistika!$F$66,'Help-list'!$BH576*'Help-list'!$V$9,IF($B577=Statistika!$F$67,'Help-list'!$BH576*'Help-list'!$V$10,IF($B577=Statistika!$F$68,'Help-list'!$BH576*'Help-list'!$V$11,IF($B577=Statistika!$F$69,'Help-list'!$BH576*'Help-list'!$V$12,IF($B577=Statistika!$F$70,'Help-list'!$BH576*'Help-list'!$V$13,""))))))))</f>
        <v/>
      </c>
      <c r="W577" s="566"/>
      <c r="X577" s="567"/>
      <c r="Y577" s="567"/>
      <c r="Z577" s="567"/>
      <c r="AA577" s="567"/>
      <c r="AB577" s="567"/>
      <c r="AC577" s="567"/>
      <c r="AD577" s="567"/>
      <c r="AE577" s="347"/>
      <c r="AF577" s="568"/>
    </row>
    <row r="578" spans="1:32">
      <c r="A578" s="38"/>
      <c r="B578" s="10"/>
      <c r="C578" s="555"/>
      <c r="D578" s="556"/>
      <c r="E578" s="555"/>
      <c r="F578" s="28"/>
      <c r="G578" s="557" t="str">
        <f t="shared" si="20"/>
        <v/>
      </c>
      <c r="H578" s="558"/>
      <c r="I578" s="542"/>
      <c r="J578" s="10"/>
      <c r="K578" s="559"/>
      <c r="L578" s="559"/>
      <c r="M578" s="559"/>
      <c r="N578" s="560" t="str">
        <f>IF($B578=Statistika!$F$63,'Help-list'!$BD577*'Help-list'!$V$6,IF($B578=Statistika!$F$64,'Help-list'!$BD577*'Help-list'!$V$7,IF($B578=Statistika!$F$65,'Help-list'!$BD577*'Help-list'!$V$8,IF($B578=Statistika!$F$66,'Help-list'!$BD577*'Help-list'!$V$9,IF($B578=Statistika!$F$67,'Help-list'!$BD577*'Help-list'!$V$10,IF($B578=Statistika!$F$68,'Help-list'!$BD577*'Help-list'!$V$11,IF($B578=Statistika!$F$69,'Help-list'!$BD577*'Help-list'!$V$12,IF($B578=Statistika!$F$70,'Help-list'!$BD577*'Help-list'!$V$13,""))))))))</f>
        <v/>
      </c>
      <c r="O578" s="559"/>
      <c r="P578" s="561" t="str">
        <f>IF($B578=Statistika!$F$63,'Help-list'!$BE577*'Help-list'!$V$6,IF($B578=Statistika!$F$64,'Help-list'!$BE577*'Help-list'!$V$7,IF($B578=Statistika!$F$65,'Help-list'!$BE577*'Help-list'!$V$8,IF($B578=Statistika!$F$66,'Help-list'!$BE577*'Help-list'!$V$9,IF($B578=Statistika!$F$67,'Help-list'!$BE577*'Help-list'!$V$10,IF($B578=Statistika!$F$68,'Help-list'!$BE577*'Help-list'!$V$11,IF($B578=Statistika!$F$69,'Help-list'!$BE577*'Help-list'!$V$12,IF($B578=Statistika!$F$70,'Help-list'!$BE577*'Help-list'!$V$13,""))))))))</f>
        <v/>
      </c>
      <c r="Q578" s="562" t="str">
        <f t="shared" si="19"/>
        <v/>
      </c>
      <c r="R578" s="563" t="str">
        <f>IF($B578=Statistika!$F$63,'Help-list'!$BF577*'Help-list'!$V$6,IF($B578=Statistika!$F$64,'Help-list'!$BF577*'Help-list'!$V$7,IF($B578=Statistika!$F$65,'Help-list'!$BF577*'Help-list'!$V$8,IF($B578=Statistika!$F$66,'Help-list'!$BF577*'Help-list'!$V$9,IF($B578=Statistika!$F$67,'Help-list'!$BF577*'Help-list'!$V$10,IF($B578=Statistika!$F$68,'Help-list'!$BF577*'Help-list'!$V$11,IF($B578=Statistika!$F$69,'Help-list'!$BF577*'Help-list'!$V$12,IF($B578=Statistika!$F$70,'Help-list'!$BF577*'Help-list'!$V$13,""))))))))</f>
        <v/>
      </c>
      <c r="S578" s="564"/>
      <c r="T578" s="565" t="str">
        <f>IF($B578=Statistika!$F$63,'Help-list'!$BG577*'Help-list'!$V$6,IF($B578=Statistika!$F$64,'Help-list'!$BG577*'Help-list'!$V$7,IF($B578=Statistika!$F$65,'Help-list'!$BG577*'Help-list'!$V$8,IF($B578=Statistika!$F$66,'Help-list'!$BG577*'Help-list'!$V$9,IF($B578=Statistika!$F$67,'Help-list'!$BG577*'Help-list'!$V$10,IF($B578=Statistika!$F$68,'Help-list'!$BG577*'Help-list'!$V$11,IF($B578=Statistika!$F$69,'Help-list'!$BG577*'Help-list'!$V$12,IF($B578=Statistika!$F$70,'Help-list'!$BG577*'Help-list'!$V$13,""))))))))</f>
        <v/>
      </c>
      <c r="U578" s="564"/>
      <c r="V578" s="565" t="str">
        <f>IF($B578=Statistika!$F$63,'Help-list'!$BH577*'Help-list'!$V$6,IF($B578=Statistika!$F$64,'Help-list'!$BH577*'Help-list'!$V$7,IF($B578=Statistika!$F$65,'Help-list'!$BH577*'Help-list'!$V$8,IF($B578=Statistika!$F$66,'Help-list'!$BH577*'Help-list'!$V$9,IF($B578=Statistika!$F$67,'Help-list'!$BH577*'Help-list'!$V$10,IF($B578=Statistika!$F$68,'Help-list'!$BH577*'Help-list'!$V$11,IF($B578=Statistika!$F$69,'Help-list'!$BH577*'Help-list'!$V$12,IF($B578=Statistika!$F$70,'Help-list'!$BH577*'Help-list'!$V$13,""))))))))</f>
        <v/>
      </c>
      <c r="W578" s="566"/>
      <c r="X578" s="567"/>
      <c r="Y578" s="567"/>
      <c r="Z578" s="567"/>
      <c r="AA578" s="567"/>
      <c r="AB578" s="567"/>
      <c r="AC578" s="567"/>
      <c r="AD578" s="567"/>
      <c r="AE578" s="347"/>
      <c r="AF578" s="568"/>
    </row>
    <row r="579" spans="1:32">
      <c r="A579" s="38"/>
      <c r="B579" s="10"/>
      <c r="C579" s="555"/>
      <c r="D579" s="556"/>
      <c r="E579" s="555"/>
      <c r="F579" s="28"/>
      <c r="G579" s="557" t="str">
        <f t="shared" si="20"/>
        <v/>
      </c>
      <c r="H579" s="558"/>
      <c r="I579" s="542"/>
      <c r="J579" s="10"/>
      <c r="K579" s="559"/>
      <c r="L579" s="559"/>
      <c r="M579" s="559"/>
      <c r="N579" s="560" t="str">
        <f>IF($B579=Statistika!$F$63,'Help-list'!$BD578*'Help-list'!$V$6,IF($B579=Statistika!$F$64,'Help-list'!$BD578*'Help-list'!$V$7,IF($B579=Statistika!$F$65,'Help-list'!$BD578*'Help-list'!$V$8,IF($B579=Statistika!$F$66,'Help-list'!$BD578*'Help-list'!$V$9,IF($B579=Statistika!$F$67,'Help-list'!$BD578*'Help-list'!$V$10,IF($B579=Statistika!$F$68,'Help-list'!$BD578*'Help-list'!$V$11,IF($B579=Statistika!$F$69,'Help-list'!$BD578*'Help-list'!$V$12,IF($B579=Statistika!$F$70,'Help-list'!$BD578*'Help-list'!$V$13,""))))))))</f>
        <v/>
      </c>
      <c r="O579" s="559"/>
      <c r="P579" s="561" t="str">
        <f>IF($B579=Statistika!$F$63,'Help-list'!$BE578*'Help-list'!$V$6,IF($B579=Statistika!$F$64,'Help-list'!$BE578*'Help-list'!$V$7,IF($B579=Statistika!$F$65,'Help-list'!$BE578*'Help-list'!$V$8,IF($B579=Statistika!$F$66,'Help-list'!$BE578*'Help-list'!$V$9,IF($B579=Statistika!$F$67,'Help-list'!$BE578*'Help-list'!$V$10,IF($B579=Statistika!$F$68,'Help-list'!$BE578*'Help-list'!$V$11,IF($B579=Statistika!$F$69,'Help-list'!$BE578*'Help-list'!$V$12,IF($B579=Statistika!$F$70,'Help-list'!$BE578*'Help-list'!$V$13,""))))))))</f>
        <v/>
      </c>
      <c r="Q579" s="562" t="str">
        <f t="shared" si="19"/>
        <v/>
      </c>
      <c r="R579" s="563" t="str">
        <f>IF($B579=Statistika!$F$63,'Help-list'!$BF578*'Help-list'!$V$6,IF($B579=Statistika!$F$64,'Help-list'!$BF578*'Help-list'!$V$7,IF($B579=Statistika!$F$65,'Help-list'!$BF578*'Help-list'!$V$8,IF($B579=Statistika!$F$66,'Help-list'!$BF578*'Help-list'!$V$9,IF($B579=Statistika!$F$67,'Help-list'!$BF578*'Help-list'!$V$10,IF($B579=Statistika!$F$68,'Help-list'!$BF578*'Help-list'!$V$11,IF($B579=Statistika!$F$69,'Help-list'!$BF578*'Help-list'!$V$12,IF($B579=Statistika!$F$70,'Help-list'!$BF578*'Help-list'!$V$13,""))))))))</f>
        <v/>
      </c>
      <c r="S579" s="564"/>
      <c r="T579" s="565" t="str">
        <f>IF($B579=Statistika!$F$63,'Help-list'!$BG578*'Help-list'!$V$6,IF($B579=Statistika!$F$64,'Help-list'!$BG578*'Help-list'!$V$7,IF($B579=Statistika!$F$65,'Help-list'!$BG578*'Help-list'!$V$8,IF($B579=Statistika!$F$66,'Help-list'!$BG578*'Help-list'!$V$9,IF($B579=Statistika!$F$67,'Help-list'!$BG578*'Help-list'!$V$10,IF($B579=Statistika!$F$68,'Help-list'!$BG578*'Help-list'!$V$11,IF($B579=Statistika!$F$69,'Help-list'!$BG578*'Help-list'!$V$12,IF($B579=Statistika!$F$70,'Help-list'!$BG578*'Help-list'!$V$13,""))))))))</f>
        <v/>
      </c>
      <c r="U579" s="564"/>
      <c r="V579" s="565" t="str">
        <f>IF($B579=Statistika!$F$63,'Help-list'!$BH578*'Help-list'!$V$6,IF($B579=Statistika!$F$64,'Help-list'!$BH578*'Help-list'!$V$7,IF($B579=Statistika!$F$65,'Help-list'!$BH578*'Help-list'!$V$8,IF($B579=Statistika!$F$66,'Help-list'!$BH578*'Help-list'!$V$9,IF($B579=Statistika!$F$67,'Help-list'!$BH578*'Help-list'!$V$10,IF($B579=Statistika!$F$68,'Help-list'!$BH578*'Help-list'!$V$11,IF($B579=Statistika!$F$69,'Help-list'!$BH578*'Help-list'!$V$12,IF($B579=Statistika!$F$70,'Help-list'!$BH578*'Help-list'!$V$13,""))))))))</f>
        <v/>
      </c>
      <c r="W579" s="566"/>
      <c r="X579" s="567"/>
      <c r="Y579" s="567"/>
      <c r="Z579" s="567"/>
      <c r="AA579" s="567"/>
      <c r="AB579" s="567"/>
      <c r="AC579" s="567"/>
      <c r="AD579" s="567"/>
      <c r="AE579" s="347"/>
      <c r="AF579" s="568"/>
    </row>
    <row r="580" spans="1:32">
      <c r="A580" s="38"/>
      <c r="B580" s="10"/>
      <c r="C580" s="555"/>
      <c r="D580" s="556"/>
      <c r="E580" s="555"/>
      <c r="F580" s="28"/>
      <c r="G580" s="557" t="str">
        <f t="shared" si="20"/>
        <v/>
      </c>
      <c r="H580" s="558"/>
      <c r="I580" s="542"/>
      <c r="J580" s="10"/>
      <c r="K580" s="559"/>
      <c r="L580" s="559"/>
      <c r="M580" s="559"/>
      <c r="N580" s="560" t="str">
        <f>IF($B580=Statistika!$F$63,'Help-list'!$BD579*'Help-list'!$V$6,IF($B580=Statistika!$F$64,'Help-list'!$BD579*'Help-list'!$V$7,IF($B580=Statistika!$F$65,'Help-list'!$BD579*'Help-list'!$V$8,IF($B580=Statistika!$F$66,'Help-list'!$BD579*'Help-list'!$V$9,IF($B580=Statistika!$F$67,'Help-list'!$BD579*'Help-list'!$V$10,IF($B580=Statistika!$F$68,'Help-list'!$BD579*'Help-list'!$V$11,IF($B580=Statistika!$F$69,'Help-list'!$BD579*'Help-list'!$V$12,IF($B580=Statistika!$F$70,'Help-list'!$BD579*'Help-list'!$V$13,""))))))))</f>
        <v/>
      </c>
      <c r="O580" s="559"/>
      <c r="P580" s="561" t="str">
        <f>IF($B580=Statistika!$F$63,'Help-list'!$BE579*'Help-list'!$V$6,IF($B580=Statistika!$F$64,'Help-list'!$BE579*'Help-list'!$V$7,IF($B580=Statistika!$F$65,'Help-list'!$BE579*'Help-list'!$V$8,IF($B580=Statistika!$F$66,'Help-list'!$BE579*'Help-list'!$V$9,IF($B580=Statistika!$F$67,'Help-list'!$BE579*'Help-list'!$V$10,IF($B580=Statistika!$F$68,'Help-list'!$BE579*'Help-list'!$V$11,IF($B580=Statistika!$F$69,'Help-list'!$BE579*'Help-list'!$V$12,IF($B580=Statistika!$F$70,'Help-list'!$BE579*'Help-list'!$V$13,""))))))))</f>
        <v/>
      </c>
      <c r="Q580" s="562" t="str">
        <f t="shared" si="19"/>
        <v/>
      </c>
      <c r="R580" s="563" t="str">
        <f>IF($B580=Statistika!$F$63,'Help-list'!$BF579*'Help-list'!$V$6,IF($B580=Statistika!$F$64,'Help-list'!$BF579*'Help-list'!$V$7,IF($B580=Statistika!$F$65,'Help-list'!$BF579*'Help-list'!$V$8,IF($B580=Statistika!$F$66,'Help-list'!$BF579*'Help-list'!$V$9,IF($B580=Statistika!$F$67,'Help-list'!$BF579*'Help-list'!$V$10,IF($B580=Statistika!$F$68,'Help-list'!$BF579*'Help-list'!$V$11,IF($B580=Statistika!$F$69,'Help-list'!$BF579*'Help-list'!$V$12,IF($B580=Statistika!$F$70,'Help-list'!$BF579*'Help-list'!$V$13,""))))))))</f>
        <v/>
      </c>
      <c r="S580" s="564"/>
      <c r="T580" s="565" t="str">
        <f>IF($B580=Statistika!$F$63,'Help-list'!$BG579*'Help-list'!$V$6,IF($B580=Statistika!$F$64,'Help-list'!$BG579*'Help-list'!$V$7,IF($B580=Statistika!$F$65,'Help-list'!$BG579*'Help-list'!$V$8,IF($B580=Statistika!$F$66,'Help-list'!$BG579*'Help-list'!$V$9,IF($B580=Statistika!$F$67,'Help-list'!$BG579*'Help-list'!$V$10,IF($B580=Statistika!$F$68,'Help-list'!$BG579*'Help-list'!$V$11,IF($B580=Statistika!$F$69,'Help-list'!$BG579*'Help-list'!$V$12,IF($B580=Statistika!$F$70,'Help-list'!$BG579*'Help-list'!$V$13,""))))))))</f>
        <v/>
      </c>
      <c r="U580" s="564"/>
      <c r="V580" s="565" t="str">
        <f>IF($B580=Statistika!$F$63,'Help-list'!$BH579*'Help-list'!$V$6,IF($B580=Statistika!$F$64,'Help-list'!$BH579*'Help-list'!$V$7,IF($B580=Statistika!$F$65,'Help-list'!$BH579*'Help-list'!$V$8,IF($B580=Statistika!$F$66,'Help-list'!$BH579*'Help-list'!$V$9,IF($B580=Statistika!$F$67,'Help-list'!$BH579*'Help-list'!$V$10,IF($B580=Statistika!$F$68,'Help-list'!$BH579*'Help-list'!$V$11,IF($B580=Statistika!$F$69,'Help-list'!$BH579*'Help-list'!$V$12,IF($B580=Statistika!$F$70,'Help-list'!$BH579*'Help-list'!$V$13,""))))))))</f>
        <v/>
      </c>
      <c r="W580" s="566"/>
      <c r="X580" s="567"/>
      <c r="Y580" s="567"/>
      <c r="Z580" s="567"/>
      <c r="AA580" s="567"/>
      <c r="AB580" s="567"/>
      <c r="AC580" s="567"/>
      <c r="AD580" s="567"/>
      <c r="AE580" s="347"/>
      <c r="AF580" s="568"/>
    </row>
    <row r="581" spans="1:32">
      <c r="A581" s="38"/>
      <c r="B581" s="10"/>
      <c r="C581" s="555"/>
      <c r="D581" s="556"/>
      <c r="E581" s="555"/>
      <c r="F581" s="28"/>
      <c r="G581" s="557" t="str">
        <f t="shared" si="20"/>
        <v/>
      </c>
      <c r="H581" s="558"/>
      <c r="I581" s="542"/>
      <c r="J581" s="10"/>
      <c r="K581" s="559"/>
      <c r="L581" s="559"/>
      <c r="M581" s="559"/>
      <c r="N581" s="560" t="str">
        <f>IF($B581=Statistika!$F$63,'Help-list'!$BD580*'Help-list'!$V$6,IF($B581=Statistika!$F$64,'Help-list'!$BD580*'Help-list'!$V$7,IF($B581=Statistika!$F$65,'Help-list'!$BD580*'Help-list'!$V$8,IF($B581=Statistika!$F$66,'Help-list'!$BD580*'Help-list'!$V$9,IF($B581=Statistika!$F$67,'Help-list'!$BD580*'Help-list'!$V$10,IF($B581=Statistika!$F$68,'Help-list'!$BD580*'Help-list'!$V$11,IF($B581=Statistika!$F$69,'Help-list'!$BD580*'Help-list'!$V$12,IF($B581=Statistika!$F$70,'Help-list'!$BD580*'Help-list'!$V$13,""))))))))</f>
        <v/>
      </c>
      <c r="O581" s="559"/>
      <c r="P581" s="561" t="str">
        <f>IF($B581=Statistika!$F$63,'Help-list'!$BE580*'Help-list'!$V$6,IF($B581=Statistika!$F$64,'Help-list'!$BE580*'Help-list'!$V$7,IF($B581=Statistika!$F$65,'Help-list'!$BE580*'Help-list'!$V$8,IF($B581=Statistika!$F$66,'Help-list'!$BE580*'Help-list'!$V$9,IF($B581=Statistika!$F$67,'Help-list'!$BE580*'Help-list'!$V$10,IF($B581=Statistika!$F$68,'Help-list'!$BE580*'Help-list'!$V$11,IF($B581=Statistika!$F$69,'Help-list'!$BE580*'Help-list'!$V$12,IF($B581=Statistika!$F$70,'Help-list'!$BE580*'Help-list'!$V$13,""))))))))</f>
        <v/>
      </c>
      <c r="Q581" s="562" t="str">
        <f t="shared" si="19"/>
        <v/>
      </c>
      <c r="R581" s="563" t="str">
        <f>IF($B581=Statistika!$F$63,'Help-list'!$BF580*'Help-list'!$V$6,IF($B581=Statistika!$F$64,'Help-list'!$BF580*'Help-list'!$V$7,IF($B581=Statistika!$F$65,'Help-list'!$BF580*'Help-list'!$V$8,IF($B581=Statistika!$F$66,'Help-list'!$BF580*'Help-list'!$V$9,IF($B581=Statistika!$F$67,'Help-list'!$BF580*'Help-list'!$V$10,IF($B581=Statistika!$F$68,'Help-list'!$BF580*'Help-list'!$V$11,IF($B581=Statistika!$F$69,'Help-list'!$BF580*'Help-list'!$V$12,IF($B581=Statistika!$F$70,'Help-list'!$BF580*'Help-list'!$V$13,""))))))))</f>
        <v/>
      </c>
      <c r="S581" s="564"/>
      <c r="T581" s="565" t="str">
        <f>IF($B581=Statistika!$F$63,'Help-list'!$BG580*'Help-list'!$V$6,IF($B581=Statistika!$F$64,'Help-list'!$BG580*'Help-list'!$V$7,IF($B581=Statistika!$F$65,'Help-list'!$BG580*'Help-list'!$V$8,IF($B581=Statistika!$F$66,'Help-list'!$BG580*'Help-list'!$V$9,IF($B581=Statistika!$F$67,'Help-list'!$BG580*'Help-list'!$V$10,IF($B581=Statistika!$F$68,'Help-list'!$BG580*'Help-list'!$V$11,IF($B581=Statistika!$F$69,'Help-list'!$BG580*'Help-list'!$V$12,IF($B581=Statistika!$F$70,'Help-list'!$BG580*'Help-list'!$V$13,""))))))))</f>
        <v/>
      </c>
      <c r="U581" s="564"/>
      <c r="V581" s="565" t="str">
        <f>IF($B581=Statistika!$F$63,'Help-list'!$BH580*'Help-list'!$V$6,IF($B581=Statistika!$F$64,'Help-list'!$BH580*'Help-list'!$V$7,IF($B581=Statistika!$F$65,'Help-list'!$BH580*'Help-list'!$V$8,IF($B581=Statistika!$F$66,'Help-list'!$BH580*'Help-list'!$V$9,IF($B581=Statistika!$F$67,'Help-list'!$BH580*'Help-list'!$V$10,IF($B581=Statistika!$F$68,'Help-list'!$BH580*'Help-list'!$V$11,IF($B581=Statistika!$F$69,'Help-list'!$BH580*'Help-list'!$V$12,IF($B581=Statistika!$F$70,'Help-list'!$BH580*'Help-list'!$V$13,""))))))))</f>
        <v/>
      </c>
      <c r="W581" s="566"/>
      <c r="X581" s="567"/>
      <c r="Y581" s="567"/>
      <c r="Z581" s="567"/>
      <c r="AA581" s="567"/>
      <c r="AB581" s="567"/>
      <c r="AC581" s="567"/>
      <c r="AD581" s="567"/>
      <c r="AE581" s="347"/>
      <c r="AF581" s="568"/>
    </row>
    <row r="582" spans="1:32">
      <c r="A582" s="38"/>
      <c r="B582" s="10"/>
      <c r="C582" s="555"/>
      <c r="D582" s="556"/>
      <c r="E582" s="555"/>
      <c r="F582" s="28"/>
      <c r="G582" s="557" t="str">
        <f t="shared" si="20"/>
        <v/>
      </c>
      <c r="H582" s="558"/>
      <c r="I582" s="542"/>
      <c r="J582" s="10"/>
      <c r="K582" s="559"/>
      <c r="L582" s="559"/>
      <c r="M582" s="559"/>
      <c r="N582" s="560" t="str">
        <f>IF($B582=Statistika!$F$63,'Help-list'!$BD581*'Help-list'!$V$6,IF($B582=Statistika!$F$64,'Help-list'!$BD581*'Help-list'!$V$7,IF($B582=Statistika!$F$65,'Help-list'!$BD581*'Help-list'!$V$8,IF($B582=Statistika!$F$66,'Help-list'!$BD581*'Help-list'!$V$9,IF($B582=Statistika!$F$67,'Help-list'!$BD581*'Help-list'!$V$10,IF($B582=Statistika!$F$68,'Help-list'!$BD581*'Help-list'!$V$11,IF($B582=Statistika!$F$69,'Help-list'!$BD581*'Help-list'!$V$12,IF($B582=Statistika!$F$70,'Help-list'!$BD581*'Help-list'!$V$13,""))))))))</f>
        <v/>
      </c>
      <c r="O582" s="559"/>
      <c r="P582" s="561" t="str">
        <f>IF($B582=Statistika!$F$63,'Help-list'!$BE581*'Help-list'!$V$6,IF($B582=Statistika!$F$64,'Help-list'!$BE581*'Help-list'!$V$7,IF($B582=Statistika!$F$65,'Help-list'!$BE581*'Help-list'!$V$8,IF($B582=Statistika!$F$66,'Help-list'!$BE581*'Help-list'!$V$9,IF($B582=Statistika!$F$67,'Help-list'!$BE581*'Help-list'!$V$10,IF($B582=Statistika!$F$68,'Help-list'!$BE581*'Help-list'!$V$11,IF($B582=Statistika!$F$69,'Help-list'!$BE581*'Help-list'!$V$12,IF($B582=Statistika!$F$70,'Help-list'!$BE581*'Help-list'!$V$13,""))))))))</f>
        <v/>
      </c>
      <c r="Q582" s="562" t="str">
        <f t="shared" ref="Q582:Q638" si="21">IF(IFERROR(P582/N582,0),P582/N582,"")</f>
        <v/>
      </c>
      <c r="R582" s="563" t="str">
        <f>IF($B582=Statistika!$F$63,'Help-list'!$BF581*'Help-list'!$V$6,IF($B582=Statistika!$F$64,'Help-list'!$BF581*'Help-list'!$V$7,IF($B582=Statistika!$F$65,'Help-list'!$BF581*'Help-list'!$V$8,IF($B582=Statistika!$F$66,'Help-list'!$BF581*'Help-list'!$V$9,IF($B582=Statistika!$F$67,'Help-list'!$BF581*'Help-list'!$V$10,IF($B582=Statistika!$F$68,'Help-list'!$BF581*'Help-list'!$V$11,IF($B582=Statistika!$F$69,'Help-list'!$BF581*'Help-list'!$V$12,IF($B582=Statistika!$F$70,'Help-list'!$BF581*'Help-list'!$V$13,""))))))))</f>
        <v/>
      </c>
      <c r="S582" s="564"/>
      <c r="T582" s="565" t="str">
        <f>IF($B582=Statistika!$F$63,'Help-list'!$BG581*'Help-list'!$V$6,IF($B582=Statistika!$F$64,'Help-list'!$BG581*'Help-list'!$V$7,IF($B582=Statistika!$F$65,'Help-list'!$BG581*'Help-list'!$V$8,IF($B582=Statistika!$F$66,'Help-list'!$BG581*'Help-list'!$V$9,IF($B582=Statistika!$F$67,'Help-list'!$BG581*'Help-list'!$V$10,IF($B582=Statistika!$F$68,'Help-list'!$BG581*'Help-list'!$V$11,IF($B582=Statistika!$F$69,'Help-list'!$BG581*'Help-list'!$V$12,IF($B582=Statistika!$F$70,'Help-list'!$BG581*'Help-list'!$V$13,""))))))))</f>
        <v/>
      </c>
      <c r="U582" s="564"/>
      <c r="V582" s="565" t="str">
        <f>IF($B582=Statistika!$F$63,'Help-list'!$BH581*'Help-list'!$V$6,IF($B582=Statistika!$F$64,'Help-list'!$BH581*'Help-list'!$V$7,IF($B582=Statistika!$F$65,'Help-list'!$BH581*'Help-list'!$V$8,IF($B582=Statistika!$F$66,'Help-list'!$BH581*'Help-list'!$V$9,IF($B582=Statistika!$F$67,'Help-list'!$BH581*'Help-list'!$V$10,IF($B582=Statistika!$F$68,'Help-list'!$BH581*'Help-list'!$V$11,IF($B582=Statistika!$F$69,'Help-list'!$BH581*'Help-list'!$V$12,IF($B582=Statistika!$F$70,'Help-list'!$BH581*'Help-list'!$V$13,""))))))))</f>
        <v/>
      </c>
      <c r="W582" s="566"/>
      <c r="X582" s="567"/>
      <c r="Y582" s="567"/>
      <c r="Z582" s="567"/>
      <c r="AA582" s="567"/>
      <c r="AB582" s="567"/>
      <c r="AC582" s="567"/>
      <c r="AD582" s="567"/>
      <c r="AE582" s="347"/>
      <c r="AF582" s="568"/>
    </row>
    <row r="583" spans="1:32">
      <c r="A583" s="38"/>
      <c r="B583" s="10"/>
      <c r="C583" s="555"/>
      <c r="D583" s="556"/>
      <c r="E583" s="555"/>
      <c r="F583" s="28"/>
      <c r="G583" s="557" t="str">
        <f t="shared" si="20"/>
        <v/>
      </c>
      <c r="H583" s="558"/>
      <c r="I583" s="542"/>
      <c r="J583" s="10"/>
      <c r="K583" s="559"/>
      <c r="L583" s="559"/>
      <c r="M583" s="559"/>
      <c r="N583" s="560" t="str">
        <f>IF($B583=Statistika!$F$63,'Help-list'!$BD582*'Help-list'!$V$6,IF($B583=Statistika!$F$64,'Help-list'!$BD582*'Help-list'!$V$7,IF($B583=Statistika!$F$65,'Help-list'!$BD582*'Help-list'!$V$8,IF($B583=Statistika!$F$66,'Help-list'!$BD582*'Help-list'!$V$9,IF($B583=Statistika!$F$67,'Help-list'!$BD582*'Help-list'!$V$10,IF($B583=Statistika!$F$68,'Help-list'!$BD582*'Help-list'!$V$11,IF($B583=Statistika!$F$69,'Help-list'!$BD582*'Help-list'!$V$12,IF($B583=Statistika!$F$70,'Help-list'!$BD582*'Help-list'!$V$13,""))))))))</f>
        <v/>
      </c>
      <c r="O583" s="559"/>
      <c r="P583" s="561" t="str">
        <f>IF($B583=Statistika!$F$63,'Help-list'!$BE582*'Help-list'!$V$6,IF($B583=Statistika!$F$64,'Help-list'!$BE582*'Help-list'!$V$7,IF($B583=Statistika!$F$65,'Help-list'!$BE582*'Help-list'!$V$8,IF($B583=Statistika!$F$66,'Help-list'!$BE582*'Help-list'!$V$9,IF($B583=Statistika!$F$67,'Help-list'!$BE582*'Help-list'!$V$10,IF($B583=Statistika!$F$68,'Help-list'!$BE582*'Help-list'!$V$11,IF($B583=Statistika!$F$69,'Help-list'!$BE582*'Help-list'!$V$12,IF($B583=Statistika!$F$70,'Help-list'!$BE582*'Help-list'!$V$13,""))))))))</f>
        <v/>
      </c>
      <c r="Q583" s="562" t="str">
        <f t="shared" si="21"/>
        <v/>
      </c>
      <c r="R583" s="563" t="str">
        <f>IF($B583=Statistika!$F$63,'Help-list'!$BF582*'Help-list'!$V$6,IF($B583=Statistika!$F$64,'Help-list'!$BF582*'Help-list'!$V$7,IF($B583=Statistika!$F$65,'Help-list'!$BF582*'Help-list'!$V$8,IF($B583=Statistika!$F$66,'Help-list'!$BF582*'Help-list'!$V$9,IF($B583=Statistika!$F$67,'Help-list'!$BF582*'Help-list'!$V$10,IF($B583=Statistika!$F$68,'Help-list'!$BF582*'Help-list'!$V$11,IF($B583=Statistika!$F$69,'Help-list'!$BF582*'Help-list'!$V$12,IF($B583=Statistika!$F$70,'Help-list'!$BF582*'Help-list'!$V$13,""))))))))</f>
        <v/>
      </c>
      <c r="S583" s="564"/>
      <c r="T583" s="565" t="str">
        <f>IF($B583=Statistika!$F$63,'Help-list'!$BG582*'Help-list'!$V$6,IF($B583=Statistika!$F$64,'Help-list'!$BG582*'Help-list'!$V$7,IF($B583=Statistika!$F$65,'Help-list'!$BG582*'Help-list'!$V$8,IF($B583=Statistika!$F$66,'Help-list'!$BG582*'Help-list'!$V$9,IF($B583=Statistika!$F$67,'Help-list'!$BG582*'Help-list'!$V$10,IF($B583=Statistika!$F$68,'Help-list'!$BG582*'Help-list'!$V$11,IF($B583=Statistika!$F$69,'Help-list'!$BG582*'Help-list'!$V$12,IF($B583=Statistika!$F$70,'Help-list'!$BG582*'Help-list'!$V$13,""))))))))</f>
        <v/>
      </c>
      <c r="U583" s="564"/>
      <c r="V583" s="565" t="str">
        <f>IF($B583=Statistika!$F$63,'Help-list'!$BH582*'Help-list'!$V$6,IF($B583=Statistika!$F$64,'Help-list'!$BH582*'Help-list'!$V$7,IF($B583=Statistika!$F$65,'Help-list'!$BH582*'Help-list'!$V$8,IF($B583=Statistika!$F$66,'Help-list'!$BH582*'Help-list'!$V$9,IF($B583=Statistika!$F$67,'Help-list'!$BH582*'Help-list'!$V$10,IF($B583=Statistika!$F$68,'Help-list'!$BH582*'Help-list'!$V$11,IF($B583=Statistika!$F$69,'Help-list'!$BH582*'Help-list'!$V$12,IF($B583=Statistika!$F$70,'Help-list'!$BH582*'Help-list'!$V$13,""))))))))</f>
        <v/>
      </c>
      <c r="W583" s="566"/>
      <c r="X583" s="567"/>
      <c r="Y583" s="567"/>
      <c r="Z583" s="567"/>
      <c r="AA583" s="567"/>
      <c r="AB583" s="567"/>
      <c r="AC583" s="567"/>
      <c r="AD583" s="567"/>
      <c r="AE583" s="347"/>
      <c r="AF583" s="568"/>
    </row>
    <row r="584" spans="1:32">
      <c r="A584" s="38"/>
      <c r="B584" s="10"/>
      <c r="C584" s="555"/>
      <c r="D584" s="556"/>
      <c r="E584" s="555"/>
      <c r="F584" s="28"/>
      <c r="G584" s="557" t="str">
        <f t="shared" si="20"/>
        <v/>
      </c>
      <c r="H584" s="558"/>
      <c r="I584" s="542"/>
      <c r="J584" s="10"/>
      <c r="K584" s="559"/>
      <c r="L584" s="559"/>
      <c r="M584" s="559"/>
      <c r="N584" s="560" t="str">
        <f>IF($B584=Statistika!$F$63,'Help-list'!$BD583*'Help-list'!$V$6,IF($B584=Statistika!$F$64,'Help-list'!$BD583*'Help-list'!$V$7,IF($B584=Statistika!$F$65,'Help-list'!$BD583*'Help-list'!$V$8,IF($B584=Statistika!$F$66,'Help-list'!$BD583*'Help-list'!$V$9,IF($B584=Statistika!$F$67,'Help-list'!$BD583*'Help-list'!$V$10,IF($B584=Statistika!$F$68,'Help-list'!$BD583*'Help-list'!$V$11,IF($B584=Statistika!$F$69,'Help-list'!$BD583*'Help-list'!$V$12,IF($B584=Statistika!$F$70,'Help-list'!$BD583*'Help-list'!$V$13,""))))))))</f>
        <v/>
      </c>
      <c r="O584" s="559"/>
      <c r="P584" s="561" t="str">
        <f>IF($B584=Statistika!$F$63,'Help-list'!$BE583*'Help-list'!$V$6,IF($B584=Statistika!$F$64,'Help-list'!$BE583*'Help-list'!$V$7,IF($B584=Statistika!$F$65,'Help-list'!$BE583*'Help-list'!$V$8,IF($B584=Statistika!$F$66,'Help-list'!$BE583*'Help-list'!$V$9,IF($B584=Statistika!$F$67,'Help-list'!$BE583*'Help-list'!$V$10,IF($B584=Statistika!$F$68,'Help-list'!$BE583*'Help-list'!$V$11,IF($B584=Statistika!$F$69,'Help-list'!$BE583*'Help-list'!$V$12,IF($B584=Statistika!$F$70,'Help-list'!$BE583*'Help-list'!$V$13,""))))))))</f>
        <v/>
      </c>
      <c r="Q584" s="562" t="str">
        <f t="shared" si="21"/>
        <v/>
      </c>
      <c r="R584" s="563" t="str">
        <f>IF($B584=Statistika!$F$63,'Help-list'!$BF583*'Help-list'!$V$6,IF($B584=Statistika!$F$64,'Help-list'!$BF583*'Help-list'!$V$7,IF($B584=Statistika!$F$65,'Help-list'!$BF583*'Help-list'!$V$8,IF($B584=Statistika!$F$66,'Help-list'!$BF583*'Help-list'!$V$9,IF($B584=Statistika!$F$67,'Help-list'!$BF583*'Help-list'!$V$10,IF($B584=Statistika!$F$68,'Help-list'!$BF583*'Help-list'!$V$11,IF($B584=Statistika!$F$69,'Help-list'!$BF583*'Help-list'!$V$12,IF($B584=Statistika!$F$70,'Help-list'!$BF583*'Help-list'!$V$13,""))))))))</f>
        <v/>
      </c>
      <c r="S584" s="564"/>
      <c r="T584" s="565" t="str">
        <f>IF($B584=Statistika!$F$63,'Help-list'!$BG583*'Help-list'!$V$6,IF($B584=Statistika!$F$64,'Help-list'!$BG583*'Help-list'!$V$7,IF($B584=Statistika!$F$65,'Help-list'!$BG583*'Help-list'!$V$8,IF($B584=Statistika!$F$66,'Help-list'!$BG583*'Help-list'!$V$9,IF($B584=Statistika!$F$67,'Help-list'!$BG583*'Help-list'!$V$10,IF($B584=Statistika!$F$68,'Help-list'!$BG583*'Help-list'!$V$11,IF($B584=Statistika!$F$69,'Help-list'!$BG583*'Help-list'!$V$12,IF($B584=Statistika!$F$70,'Help-list'!$BG583*'Help-list'!$V$13,""))))))))</f>
        <v/>
      </c>
      <c r="U584" s="564"/>
      <c r="V584" s="565" t="str">
        <f>IF($B584=Statistika!$F$63,'Help-list'!$BH583*'Help-list'!$V$6,IF($B584=Statistika!$F$64,'Help-list'!$BH583*'Help-list'!$V$7,IF($B584=Statistika!$F$65,'Help-list'!$BH583*'Help-list'!$V$8,IF($B584=Statistika!$F$66,'Help-list'!$BH583*'Help-list'!$V$9,IF($B584=Statistika!$F$67,'Help-list'!$BH583*'Help-list'!$V$10,IF($B584=Statistika!$F$68,'Help-list'!$BH583*'Help-list'!$V$11,IF($B584=Statistika!$F$69,'Help-list'!$BH583*'Help-list'!$V$12,IF($B584=Statistika!$F$70,'Help-list'!$BH583*'Help-list'!$V$13,""))))))))</f>
        <v/>
      </c>
      <c r="W584" s="566"/>
      <c r="X584" s="567"/>
      <c r="Y584" s="567"/>
      <c r="Z584" s="567"/>
      <c r="AA584" s="567"/>
      <c r="AB584" s="567"/>
      <c r="AC584" s="567"/>
      <c r="AD584" s="567"/>
      <c r="AE584" s="347"/>
      <c r="AF584" s="568"/>
    </row>
    <row r="585" spans="1:32">
      <c r="A585" s="38"/>
      <c r="B585" s="10"/>
      <c r="C585" s="555"/>
      <c r="D585" s="556"/>
      <c r="E585" s="555"/>
      <c r="F585" s="28"/>
      <c r="G585" s="557" t="str">
        <f t="shared" si="20"/>
        <v/>
      </c>
      <c r="H585" s="558"/>
      <c r="I585" s="542"/>
      <c r="J585" s="10"/>
      <c r="K585" s="559"/>
      <c r="L585" s="559"/>
      <c r="M585" s="559"/>
      <c r="N585" s="560" t="str">
        <f>IF($B585=Statistika!$F$63,'Help-list'!$BD584*'Help-list'!$V$6,IF($B585=Statistika!$F$64,'Help-list'!$BD584*'Help-list'!$V$7,IF($B585=Statistika!$F$65,'Help-list'!$BD584*'Help-list'!$V$8,IF($B585=Statistika!$F$66,'Help-list'!$BD584*'Help-list'!$V$9,IF($B585=Statistika!$F$67,'Help-list'!$BD584*'Help-list'!$V$10,IF($B585=Statistika!$F$68,'Help-list'!$BD584*'Help-list'!$V$11,IF($B585=Statistika!$F$69,'Help-list'!$BD584*'Help-list'!$V$12,IF($B585=Statistika!$F$70,'Help-list'!$BD584*'Help-list'!$V$13,""))))))))</f>
        <v/>
      </c>
      <c r="O585" s="559"/>
      <c r="P585" s="561" t="str">
        <f>IF($B585=Statistika!$F$63,'Help-list'!$BE584*'Help-list'!$V$6,IF($B585=Statistika!$F$64,'Help-list'!$BE584*'Help-list'!$V$7,IF($B585=Statistika!$F$65,'Help-list'!$BE584*'Help-list'!$V$8,IF($B585=Statistika!$F$66,'Help-list'!$BE584*'Help-list'!$V$9,IF($B585=Statistika!$F$67,'Help-list'!$BE584*'Help-list'!$V$10,IF($B585=Statistika!$F$68,'Help-list'!$BE584*'Help-list'!$V$11,IF($B585=Statistika!$F$69,'Help-list'!$BE584*'Help-list'!$V$12,IF($B585=Statistika!$F$70,'Help-list'!$BE584*'Help-list'!$V$13,""))))))))</f>
        <v/>
      </c>
      <c r="Q585" s="562" t="str">
        <f t="shared" si="21"/>
        <v/>
      </c>
      <c r="R585" s="563" t="str">
        <f>IF($B585=Statistika!$F$63,'Help-list'!$BF584*'Help-list'!$V$6,IF($B585=Statistika!$F$64,'Help-list'!$BF584*'Help-list'!$V$7,IF($B585=Statistika!$F$65,'Help-list'!$BF584*'Help-list'!$V$8,IF($B585=Statistika!$F$66,'Help-list'!$BF584*'Help-list'!$V$9,IF($B585=Statistika!$F$67,'Help-list'!$BF584*'Help-list'!$V$10,IF($B585=Statistika!$F$68,'Help-list'!$BF584*'Help-list'!$V$11,IF($B585=Statistika!$F$69,'Help-list'!$BF584*'Help-list'!$V$12,IF($B585=Statistika!$F$70,'Help-list'!$BF584*'Help-list'!$V$13,""))))))))</f>
        <v/>
      </c>
      <c r="S585" s="564"/>
      <c r="T585" s="565" t="str">
        <f>IF($B585=Statistika!$F$63,'Help-list'!$BG584*'Help-list'!$V$6,IF($B585=Statistika!$F$64,'Help-list'!$BG584*'Help-list'!$V$7,IF($B585=Statistika!$F$65,'Help-list'!$BG584*'Help-list'!$V$8,IF($B585=Statistika!$F$66,'Help-list'!$BG584*'Help-list'!$V$9,IF($B585=Statistika!$F$67,'Help-list'!$BG584*'Help-list'!$V$10,IF($B585=Statistika!$F$68,'Help-list'!$BG584*'Help-list'!$V$11,IF($B585=Statistika!$F$69,'Help-list'!$BG584*'Help-list'!$V$12,IF($B585=Statistika!$F$70,'Help-list'!$BG584*'Help-list'!$V$13,""))))))))</f>
        <v/>
      </c>
      <c r="U585" s="564"/>
      <c r="V585" s="565" t="str">
        <f>IF($B585=Statistika!$F$63,'Help-list'!$BH584*'Help-list'!$V$6,IF($B585=Statistika!$F$64,'Help-list'!$BH584*'Help-list'!$V$7,IF($B585=Statistika!$F$65,'Help-list'!$BH584*'Help-list'!$V$8,IF($B585=Statistika!$F$66,'Help-list'!$BH584*'Help-list'!$V$9,IF($B585=Statistika!$F$67,'Help-list'!$BH584*'Help-list'!$V$10,IF($B585=Statistika!$F$68,'Help-list'!$BH584*'Help-list'!$V$11,IF($B585=Statistika!$F$69,'Help-list'!$BH584*'Help-list'!$V$12,IF($B585=Statistika!$F$70,'Help-list'!$BH584*'Help-list'!$V$13,""))))))))</f>
        <v/>
      </c>
      <c r="W585" s="566"/>
      <c r="X585" s="567"/>
      <c r="Y585" s="567"/>
      <c r="Z585" s="567"/>
      <c r="AA585" s="567"/>
      <c r="AB585" s="567"/>
      <c r="AC585" s="567"/>
      <c r="AD585" s="567"/>
      <c r="AE585" s="347"/>
      <c r="AF585" s="568"/>
    </row>
    <row r="586" spans="1:32">
      <c r="A586" s="38"/>
      <c r="B586" s="10"/>
      <c r="C586" s="555"/>
      <c r="D586" s="556"/>
      <c r="E586" s="555"/>
      <c r="F586" s="28"/>
      <c r="G586" s="557" t="str">
        <f t="shared" si="20"/>
        <v/>
      </c>
      <c r="H586" s="558"/>
      <c r="I586" s="542"/>
      <c r="J586" s="10"/>
      <c r="K586" s="559"/>
      <c r="L586" s="559"/>
      <c r="M586" s="559"/>
      <c r="N586" s="560" t="str">
        <f>IF($B586=Statistika!$F$63,'Help-list'!$BD585*'Help-list'!$V$6,IF($B586=Statistika!$F$64,'Help-list'!$BD585*'Help-list'!$V$7,IF($B586=Statistika!$F$65,'Help-list'!$BD585*'Help-list'!$V$8,IF($B586=Statistika!$F$66,'Help-list'!$BD585*'Help-list'!$V$9,IF($B586=Statistika!$F$67,'Help-list'!$BD585*'Help-list'!$V$10,IF($B586=Statistika!$F$68,'Help-list'!$BD585*'Help-list'!$V$11,IF($B586=Statistika!$F$69,'Help-list'!$BD585*'Help-list'!$V$12,IF($B586=Statistika!$F$70,'Help-list'!$BD585*'Help-list'!$V$13,""))))))))</f>
        <v/>
      </c>
      <c r="O586" s="559"/>
      <c r="P586" s="561" t="str">
        <f>IF($B586=Statistika!$F$63,'Help-list'!$BE585*'Help-list'!$V$6,IF($B586=Statistika!$F$64,'Help-list'!$BE585*'Help-list'!$V$7,IF($B586=Statistika!$F$65,'Help-list'!$BE585*'Help-list'!$V$8,IF($B586=Statistika!$F$66,'Help-list'!$BE585*'Help-list'!$V$9,IF($B586=Statistika!$F$67,'Help-list'!$BE585*'Help-list'!$V$10,IF($B586=Statistika!$F$68,'Help-list'!$BE585*'Help-list'!$V$11,IF($B586=Statistika!$F$69,'Help-list'!$BE585*'Help-list'!$V$12,IF($B586=Statistika!$F$70,'Help-list'!$BE585*'Help-list'!$V$13,""))))))))</f>
        <v/>
      </c>
      <c r="Q586" s="562" t="str">
        <f t="shared" si="21"/>
        <v/>
      </c>
      <c r="R586" s="563" t="str">
        <f>IF($B586=Statistika!$F$63,'Help-list'!$BF585*'Help-list'!$V$6,IF($B586=Statistika!$F$64,'Help-list'!$BF585*'Help-list'!$V$7,IF($B586=Statistika!$F$65,'Help-list'!$BF585*'Help-list'!$V$8,IF($B586=Statistika!$F$66,'Help-list'!$BF585*'Help-list'!$V$9,IF($B586=Statistika!$F$67,'Help-list'!$BF585*'Help-list'!$V$10,IF($B586=Statistika!$F$68,'Help-list'!$BF585*'Help-list'!$V$11,IF($B586=Statistika!$F$69,'Help-list'!$BF585*'Help-list'!$V$12,IF($B586=Statistika!$F$70,'Help-list'!$BF585*'Help-list'!$V$13,""))))))))</f>
        <v/>
      </c>
      <c r="S586" s="564"/>
      <c r="T586" s="565" t="str">
        <f>IF($B586=Statistika!$F$63,'Help-list'!$BG585*'Help-list'!$V$6,IF($B586=Statistika!$F$64,'Help-list'!$BG585*'Help-list'!$V$7,IF($B586=Statistika!$F$65,'Help-list'!$BG585*'Help-list'!$V$8,IF($B586=Statistika!$F$66,'Help-list'!$BG585*'Help-list'!$V$9,IF($B586=Statistika!$F$67,'Help-list'!$BG585*'Help-list'!$V$10,IF($B586=Statistika!$F$68,'Help-list'!$BG585*'Help-list'!$V$11,IF($B586=Statistika!$F$69,'Help-list'!$BG585*'Help-list'!$V$12,IF($B586=Statistika!$F$70,'Help-list'!$BG585*'Help-list'!$V$13,""))))))))</f>
        <v/>
      </c>
      <c r="U586" s="564"/>
      <c r="V586" s="565" t="str">
        <f>IF($B586=Statistika!$F$63,'Help-list'!$BH585*'Help-list'!$V$6,IF($B586=Statistika!$F$64,'Help-list'!$BH585*'Help-list'!$V$7,IF($B586=Statistika!$F$65,'Help-list'!$BH585*'Help-list'!$V$8,IF($B586=Statistika!$F$66,'Help-list'!$BH585*'Help-list'!$V$9,IF($B586=Statistika!$F$67,'Help-list'!$BH585*'Help-list'!$V$10,IF($B586=Statistika!$F$68,'Help-list'!$BH585*'Help-list'!$V$11,IF($B586=Statistika!$F$69,'Help-list'!$BH585*'Help-list'!$V$12,IF($B586=Statistika!$F$70,'Help-list'!$BH585*'Help-list'!$V$13,""))))))))</f>
        <v/>
      </c>
      <c r="W586" s="566"/>
      <c r="X586" s="567"/>
      <c r="Y586" s="567"/>
      <c r="Z586" s="567"/>
      <c r="AA586" s="567"/>
      <c r="AB586" s="567"/>
      <c r="AC586" s="567"/>
      <c r="AD586" s="567"/>
      <c r="AE586" s="347"/>
      <c r="AF586" s="568"/>
    </row>
    <row r="587" spans="1:32">
      <c r="A587" s="38"/>
      <c r="B587" s="10"/>
      <c r="C587" s="555"/>
      <c r="D587" s="556"/>
      <c r="E587" s="555"/>
      <c r="F587" s="28"/>
      <c r="G587" s="557" t="str">
        <f t="shared" si="20"/>
        <v/>
      </c>
      <c r="H587" s="558"/>
      <c r="I587" s="542"/>
      <c r="J587" s="10"/>
      <c r="K587" s="559"/>
      <c r="L587" s="559"/>
      <c r="M587" s="559"/>
      <c r="N587" s="560" t="str">
        <f>IF($B587=Statistika!$F$63,'Help-list'!$BD586*'Help-list'!$V$6,IF($B587=Statistika!$F$64,'Help-list'!$BD586*'Help-list'!$V$7,IF($B587=Statistika!$F$65,'Help-list'!$BD586*'Help-list'!$V$8,IF($B587=Statistika!$F$66,'Help-list'!$BD586*'Help-list'!$V$9,IF($B587=Statistika!$F$67,'Help-list'!$BD586*'Help-list'!$V$10,IF($B587=Statistika!$F$68,'Help-list'!$BD586*'Help-list'!$V$11,IF($B587=Statistika!$F$69,'Help-list'!$BD586*'Help-list'!$V$12,IF($B587=Statistika!$F$70,'Help-list'!$BD586*'Help-list'!$V$13,""))))))))</f>
        <v/>
      </c>
      <c r="O587" s="559"/>
      <c r="P587" s="561" t="str">
        <f>IF($B587=Statistika!$F$63,'Help-list'!$BE586*'Help-list'!$V$6,IF($B587=Statistika!$F$64,'Help-list'!$BE586*'Help-list'!$V$7,IF($B587=Statistika!$F$65,'Help-list'!$BE586*'Help-list'!$V$8,IF($B587=Statistika!$F$66,'Help-list'!$BE586*'Help-list'!$V$9,IF($B587=Statistika!$F$67,'Help-list'!$BE586*'Help-list'!$V$10,IF($B587=Statistika!$F$68,'Help-list'!$BE586*'Help-list'!$V$11,IF($B587=Statistika!$F$69,'Help-list'!$BE586*'Help-list'!$V$12,IF($B587=Statistika!$F$70,'Help-list'!$BE586*'Help-list'!$V$13,""))))))))</f>
        <v/>
      </c>
      <c r="Q587" s="562" t="str">
        <f t="shared" si="21"/>
        <v/>
      </c>
      <c r="R587" s="563" t="str">
        <f>IF($B587=Statistika!$F$63,'Help-list'!$BF586*'Help-list'!$V$6,IF($B587=Statistika!$F$64,'Help-list'!$BF586*'Help-list'!$V$7,IF($B587=Statistika!$F$65,'Help-list'!$BF586*'Help-list'!$V$8,IF($B587=Statistika!$F$66,'Help-list'!$BF586*'Help-list'!$V$9,IF($B587=Statistika!$F$67,'Help-list'!$BF586*'Help-list'!$V$10,IF($B587=Statistika!$F$68,'Help-list'!$BF586*'Help-list'!$V$11,IF($B587=Statistika!$F$69,'Help-list'!$BF586*'Help-list'!$V$12,IF($B587=Statistika!$F$70,'Help-list'!$BF586*'Help-list'!$V$13,""))))))))</f>
        <v/>
      </c>
      <c r="S587" s="564"/>
      <c r="T587" s="565" t="str">
        <f>IF($B587=Statistika!$F$63,'Help-list'!$BG586*'Help-list'!$V$6,IF($B587=Statistika!$F$64,'Help-list'!$BG586*'Help-list'!$V$7,IF($B587=Statistika!$F$65,'Help-list'!$BG586*'Help-list'!$V$8,IF($B587=Statistika!$F$66,'Help-list'!$BG586*'Help-list'!$V$9,IF($B587=Statistika!$F$67,'Help-list'!$BG586*'Help-list'!$V$10,IF($B587=Statistika!$F$68,'Help-list'!$BG586*'Help-list'!$V$11,IF($B587=Statistika!$F$69,'Help-list'!$BG586*'Help-list'!$V$12,IF($B587=Statistika!$F$70,'Help-list'!$BG586*'Help-list'!$V$13,""))))))))</f>
        <v/>
      </c>
      <c r="U587" s="564"/>
      <c r="V587" s="565" t="str">
        <f>IF($B587=Statistika!$F$63,'Help-list'!$BH586*'Help-list'!$V$6,IF($B587=Statistika!$F$64,'Help-list'!$BH586*'Help-list'!$V$7,IF($B587=Statistika!$F$65,'Help-list'!$BH586*'Help-list'!$V$8,IF($B587=Statistika!$F$66,'Help-list'!$BH586*'Help-list'!$V$9,IF($B587=Statistika!$F$67,'Help-list'!$BH586*'Help-list'!$V$10,IF($B587=Statistika!$F$68,'Help-list'!$BH586*'Help-list'!$V$11,IF($B587=Statistika!$F$69,'Help-list'!$BH586*'Help-list'!$V$12,IF($B587=Statistika!$F$70,'Help-list'!$BH586*'Help-list'!$V$13,""))))))))</f>
        <v/>
      </c>
      <c r="W587" s="566"/>
      <c r="X587" s="567"/>
      <c r="Y587" s="567"/>
      <c r="Z587" s="567"/>
      <c r="AA587" s="567"/>
      <c r="AB587" s="567"/>
      <c r="AC587" s="567"/>
      <c r="AD587" s="567"/>
      <c r="AE587" s="347"/>
      <c r="AF587" s="568"/>
    </row>
    <row r="588" spans="1:32">
      <c r="A588" s="38"/>
      <c r="B588" s="10"/>
      <c r="C588" s="555"/>
      <c r="D588" s="556"/>
      <c r="E588" s="555"/>
      <c r="F588" s="28"/>
      <c r="G588" s="557" t="str">
        <f t="shared" si="20"/>
        <v/>
      </c>
      <c r="H588" s="558"/>
      <c r="I588" s="542"/>
      <c r="J588" s="10"/>
      <c r="K588" s="559"/>
      <c r="L588" s="559"/>
      <c r="M588" s="559"/>
      <c r="N588" s="560" t="str">
        <f>IF($B588=Statistika!$F$63,'Help-list'!$BD587*'Help-list'!$V$6,IF($B588=Statistika!$F$64,'Help-list'!$BD587*'Help-list'!$V$7,IF($B588=Statistika!$F$65,'Help-list'!$BD587*'Help-list'!$V$8,IF($B588=Statistika!$F$66,'Help-list'!$BD587*'Help-list'!$V$9,IF($B588=Statistika!$F$67,'Help-list'!$BD587*'Help-list'!$V$10,IF($B588=Statistika!$F$68,'Help-list'!$BD587*'Help-list'!$V$11,IF($B588=Statistika!$F$69,'Help-list'!$BD587*'Help-list'!$V$12,IF($B588=Statistika!$F$70,'Help-list'!$BD587*'Help-list'!$V$13,""))))))))</f>
        <v/>
      </c>
      <c r="O588" s="559"/>
      <c r="P588" s="561" t="str">
        <f>IF($B588=Statistika!$F$63,'Help-list'!$BE587*'Help-list'!$V$6,IF($B588=Statistika!$F$64,'Help-list'!$BE587*'Help-list'!$V$7,IF($B588=Statistika!$F$65,'Help-list'!$BE587*'Help-list'!$V$8,IF($B588=Statistika!$F$66,'Help-list'!$BE587*'Help-list'!$V$9,IF($B588=Statistika!$F$67,'Help-list'!$BE587*'Help-list'!$V$10,IF($B588=Statistika!$F$68,'Help-list'!$BE587*'Help-list'!$V$11,IF($B588=Statistika!$F$69,'Help-list'!$BE587*'Help-list'!$V$12,IF($B588=Statistika!$F$70,'Help-list'!$BE587*'Help-list'!$V$13,""))))))))</f>
        <v/>
      </c>
      <c r="Q588" s="562" t="str">
        <f t="shared" si="21"/>
        <v/>
      </c>
      <c r="R588" s="563" t="str">
        <f>IF($B588=Statistika!$F$63,'Help-list'!$BF587*'Help-list'!$V$6,IF($B588=Statistika!$F$64,'Help-list'!$BF587*'Help-list'!$V$7,IF($B588=Statistika!$F$65,'Help-list'!$BF587*'Help-list'!$V$8,IF($B588=Statistika!$F$66,'Help-list'!$BF587*'Help-list'!$V$9,IF($B588=Statistika!$F$67,'Help-list'!$BF587*'Help-list'!$V$10,IF($B588=Statistika!$F$68,'Help-list'!$BF587*'Help-list'!$V$11,IF($B588=Statistika!$F$69,'Help-list'!$BF587*'Help-list'!$V$12,IF($B588=Statistika!$F$70,'Help-list'!$BF587*'Help-list'!$V$13,""))))))))</f>
        <v/>
      </c>
      <c r="S588" s="564"/>
      <c r="T588" s="565" t="str">
        <f>IF($B588=Statistika!$F$63,'Help-list'!$BG587*'Help-list'!$V$6,IF($B588=Statistika!$F$64,'Help-list'!$BG587*'Help-list'!$V$7,IF($B588=Statistika!$F$65,'Help-list'!$BG587*'Help-list'!$V$8,IF($B588=Statistika!$F$66,'Help-list'!$BG587*'Help-list'!$V$9,IF($B588=Statistika!$F$67,'Help-list'!$BG587*'Help-list'!$V$10,IF($B588=Statistika!$F$68,'Help-list'!$BG587*'Help-list'!$V$11,IF($B588=Statistika!$F$69,'Help-list'!$BG587*'Help-list'!$V$12,IF($B588=Statistika!$F$70,'Help-list'!$BG587*'Help-list'!$V$13,""))))))))</f>
        <v/>
      </c>
      <c r="U588" s="564"/>
      <c r="V588" s="565" t="str">
        <f>IF($B588=Statistika!$F$63,'Help-list'!$BH587*'Help-list'!$V$6,IF($B588=Statistika!$F$64,'Help-list'!$BH587*'Help-list'!$V$7,IF($B588=Statistika!$F$65,'Help-list'!$BH587*'Help-list'!$V$8,IF($B588=Statistika!$F$66,'Help-list'!$BH587*'Help-list'!$V$9,IF($B588=Statistika!$F$67,'Help-list'!$BH587*'Help-list'!$V$10,IF($B588=Statistika!$F$68,'Help-list'!$BH587*'Help-list'!$V$11,IF($B588=Statistika!$F$69,'Help-list'!$BH587*'Help-list'!$V$12,IF($B588=Statistika!$F$70,'Help-list'!$BH587*'Help-list'!$V$13,""))))))))</f>
        <v/>
      </c>
      <c r="W588" s="566"/>
      <c r="X588" s="567"/>
      <c r="Y588" s="567"/>
      <c r="Z588" s="567"/>
      <c r="AA588" s="567"/>
      <c r="AB588" s="567"/>
      <c r="AC588" s="567"/>
      <c r="AD588" s="567"/>
      <c r="AE588" s="347"/>
      <c r="AF588" s="568"/>
    </row>
    <row r="589" spans="1:32">
      <c r="A589" s="38"/>
      <c r="B589" s="10"/>
      <c r="C589" s="555"/>
      <c r="D589" s="556"/>
      <c r="E589" s="555"/>
      <c r="F589" s="28"/>
      <c r="G589" s="557" t="str">
        <f t="shared" si="20"/>
        <v/>
      </c>
      <c r="H589" s="558"/>
      <c r="I589" s="542"/>
      <c r="J589" s="10"/>
      <c r="K589" s="559"/>
      <c r="L589" s="559"/>
      <c r="M589" s="559"/>
      <c r="N589" s="560" t="str">
        <f>IF($B589=Statistika!$F$63,'Help-list'!$BD588*'Help-list'!$V$6,IF($B589=Statistika!$F$64,'Help-list'!$BD588*'Help-list'!$V$7,IF($B589=Statistika!$F$65,'Help-list'!$BD588*'Help-list'!$V$8,IF($B589=Statistika!$F$66,'Help-list'!$BD588*'Help-list'!$V$9,IF($B589=Statistika!$F$67,'Help-list'!$BD588*'Help-list'!$V$10,IF($B589=Statistika!$F$68,'Help-list'!$BD588*'Help-list'!$V$11,IF($B589=Statistika!$F$69,'Help-list'!$BD588*'Help-list'!$V$12,IF($B589=Statistika!$F$70,'Help-list'!$BD588*'Help-list'!$V$13,""))))))))</f>
        <v/>
      </c>
      <c r="O589" s="559"/>
      <c r="P589" s="561" t="str">
        <f>IF($B589=Statistika!$F$63,'Help-list'!$BE588*'Help-list'!$V$6,IF($B589=Statistika!$F$64,'Help-list'!$BE588*'Help-list'!$V$7,IF($B589=Statistika!$F$65,'Help-list'!$BE588*'Help-list'!$V$8,IF($B589=Statistika!$F$66,'Help-list'!$BE588*'Help-list'!$V$9,IF($B589=Statistika!$F$67,'Help-list'!$BE588*'Help-list'!$V$10,IF($B589=Statistika!$F$68,'Help-list'!$BE588*'Help-list'!$V$11,IF($B589=Statistika!$F$69,'Help-list'!$BE588*'Help-list'!$V$12,IF($B589=Statistika!$F$70,'Help-list'!$BE588*'Help-list'!$V$13,""))))))))</f>
        <v/>
      </c>
      <c r="Q589" s="562" t="str">
        <f t="shared" si="21"/>
        <v/>
      </c>
      <c r="R589" s="563" t="str">
        <f>IF($B589=Statistika!$F$63,'Help-list'!$BF588*'Help-list'!$V$6,IF($B589=Statistika!$F$64,'Help-list'!$BF588*'Help-list'!$V$7,IF($B589=Statistika!$F$65,'Help-list'!$BF588*'Help-list'!$V$8,IF($B589=Statistika!$F$66,'Help-list'!$BF588*'Help-list'!$V$9,IF($B589=Statistika!$F$67,'Help-list'!$BF588*'Help-list'!$V$10,IF($B589=Statistika!$F$68,'Help-list'!$BF588*'Help-list'!$V$11,IF($B589=Statistika!$F$69,'Help-list'!$BF588*'Help-list'!$V$12,IF($B589=Statistika!$F$70,'Help-list'!$BF588*'Help-list'!$V$13,""))))))))</f>
        <v/>
      </c>
      <c r="S589" s="564"/>
      <c r="T589" s="565" t="str">
        <f>IF($B589=Statistika!$F$63,'Help-list'!$BG588*'Help-list'!$V$6,IF($B589=Statistika!$F$64,'Help-list'!$BG588*'Help-list'!$V$7,IF($B589=Statistika!$F$65,'Help-list'!$BG588*'Help-list'!$V$8,IF($B589=Statistika!$F$66,'Help-list'!$BG588*'Help-list'!$V$9,IF($B589=Statistika!$F$67,'Help-list'!$BG588*'Help-list'!$V$10,IF($B589=Statistika!$F$68,'Help-list'!$BG588*'Help-list'!$V$11,IF($B589=Statistika!$F$69,'Help-list'!$BG588*'Help-list'!$V$12,IF($B589=Statistika!$F$70,'Help-list'!$BG588*'Help-list'!$V$13,""))))))))</f>
        <v/>
      </c>
      <c r="U589" s="564"/>
      <c r="V589" s="565" t="str">
        <f>IF($B589=Statistika!$F$63,'Help-list'!$BH588*'Help-list'!$V$6,IF($B589=Statistika!$F$64,'Help-list'!$BH588*'Help-list'!$V$7,IF($B589=Statistika!$F$65,'Help-list'!$BH588*'Help-list'!$V$8,IF($B589=Statistika!$F$66,'Help-list'!$BH588*'Help-list'!$V$9,IF($B589=Statistika!$F$67,'Help-list'!$BH588*'Help-list'!$V$10,IF($B589=Statistika!$F$68,'Help-list'!$BH588*'Help-list'!$V$11,IF($B589=Statistika!$F$69,'Help-list'!$BH588*'Help-list'!$V$12,IF($B589=Statistika!$F$70,'Help-list'!$BH588*'Help-list'!$V$13,""))))))))</f>
        <v/>
      </c>
      <c r="W589" s="566"/>
      <c r="X589" s="567"/>
      <c r="Y589" s="567"/>
      <c r="Z589" s="567"/>
      <c r="AA589" s="567"/>
      <c r="AB589" s="567"/>
      <c r="AC589" s="567"/>
      <c r="AD589" s="567"/>
      <c r="AE589" s="347"/>
      <c r="AF589" s="568"/>
    </row>
    <row r="590" spans="1:32">
      <c r="A590" s="38"/>
      <c r="B590" s="10"/>
      <c r="C590" s="555"/>
      <c r="D590" s="556"/>
      <c r="E590" s="555"/>
      <c r="F590" s="28"/>
      <c r="G590" s="557" t="str">
        <f t="shared" si="20"/>
        <v/>
      </c>
      <c r="H590" s="558"/>
      <c r="I590" s="542"/>
      <c r="J590" s="10"/>
      <c r="K590" s="559"/>
      <c r="L590" s="559"/>
      <c r="M590" s="559"/>
      <c r="N590" s="560" t="str">
        <f>IF($B590=Statistika!$F$63,'Help-list'!$BD589*'Help-list'!$V$6,IF($B590=Statistika!$F$64,'Help-list'!$BD589*'Help-list'!$V$7,IF($B590=Statistika!$F$65,'Help-list'!$BD589*'Help-list'!$V$8,IF($B590=Statistika!$F$66,'Help-list'!$BD589*'Help-list'!$V$9,IF($B590=Statistika!$F$67,'Help-list'!$BD589*'Help-list'!$V$10,IF($B590=Statistika!$F$68,'Help-list'!$BD589*'Help-list'!$V$11,IF($B590=Statistika!$F$69,'Help-list'!$BD589*'Help-list'!$V$12,IF($B590=Statistika!$F$70,'Help-list'!$BD589*'Help-list'!$V$13,""))))))))</f>
        <v/>
      </c>
      <c r="O590" s="559"/>
      <c r="P590" s="561" t="str">
        <f>IF($B590=Statistika!$F$63,'Help-list'!$BE589*'Help-list'!$V$6,IF($B590=Statistika!$F$64,'Help-list'!$BE589*'Help-list'!$V$7,IF($B590=Statistika!$F$65,'Help-list'!$BE589*'Help-list'!$V$8,IF($B590=Statistika!$F$66,'Help-list'!$BE589*'Help-list'!$V$9,IF($B590=Statistika!$F$67,'Help-list'!$BE589*'Help-list'!$V$10,IF($B590=Statistika!$F$68,'Help-list'!$BE589*'Help-list'!$V$11,IF($B590=Statistika!$F$69,'Help-list'!$BE589*'Help-list'!$V$12,IF($B590=Statistika!$F$70,'Help-list'!$BE589*'Help-list'!$V$13,""))))))))</f>
        <v/>
      </c>
      <c r="Q590" s="562" t="str">
        <f t="shared" si="21"/>
        <v/>
      </c>
      <c r="R590" s="563" t="str">
        <f>IF($B590=Statistika!$F$63,'Help-list'!$BF589*'Help-list'!$V$6,IF($B590=Statistika!$F$64,'Help-list'!$BF589*'Help-list'!$V$7,IF($B590=Statistika!$F$65,'Help-list'!$BF589*'Help-list'!$V$8,IF($B590=Statistika!$F$66,'Help-list'!$BF589*'Help-list'!$V$9,IF($B590=Statistika!$F$67,'Help-list'!$BF589*'Help-list'!$V$10,IF($B590=Statistika!$F$68,'Help-list'!$BF589*'Help-list'!$V$11,IF($B590=Statistika!$F$69,'Help-list'!$BF589*'Help-list'!$V$12,IF($B590=Statistika!$F$70,'Help-list'!$BF589*'Help-list'!$V$13,""))))))))</f>
        <v/>
      </c>
      <c r="S590" s="564"/>
      <c r="T590" s="565" t="str">
        <f>IF($B590=Statistika!$F$63,'Help-list'!$BG589*'Help-list'!$V$6,IF($B590=Statistika!$F$64,'Help-list'!$BG589*'Help-list'!$V$7,IF($B590=Statistika!$F$65,'Help-list'!$BG589*'Help-list'!$V$8,IF($B590=Statistika!$F$66,'Help-list'!$BG589*'Help-list'!$V$9,IF($B590=Statistika!$F$67,'Help-list'!$BG589*'Help-list'!$V$10,IF($B590=Statistika!$F$68,'Help-list'!$BG589*'Help-list'!$V$11,IF($B590=Statistika!$F$69,'Help-list'!$BG589*'Help-list'!$V$12,IF($B590=Statistika!$F$70,'Help-list'!$BG589*'Help-list'!$V$13,""))))))))</f>
        <v/>
      </c>
      <c r="U590" s="564"/>
      <c r="V590" s="565" t="str">
        <f>IF($B590=Statistika!$F$63,'Help-list'!$BH589*'Help-list'!$V$6,IF($B590=Statistika!$F$64,'Help-list'!$BH589*'Help-list'!$V$7,IF($B590=Statistika!$F$65,'Help-list'!$BH589*'Help-list'!$V$8,IF($B590=Statistika!$F$66,'Help-list'!$BH589*'Help-list'!$V$9,IF($B590=Statistika!$F$67,'Help-list'!$BH589*'Help-list'!$V$10,IF($B590=Statistika!$F$68,'Help-list'!$BH589*'Help-list'!$V$11,IF($B590=Statistika!$F$69,'Help-list'!$BH589*'Help-list'!$V$12,IF($B590=Statistika!$F$70,'Help-list'!$BH589*'Help-list'!$V$13,""))))))))</f>
        <v/>
      </c>
      <c r="W590" s="566"/>
      <c r="X590" s="567"/>
      <c r="Y590" s="567"/>
      <c r="Z590" s="567"/>
      <c r="AA590" s="567"/>
      <c r="AB590" s="567"/>
      <c r="AC590" s="567"/>
      <c r="AD590" s="567"/>
      <c r="AE590" s="347"/>
      <c r="AF590" s="568"/>
    </row>
    <row r="591" spans="1:32">
      <c r="A591" s="38"/>
      <c r="B591" s="10"/>
      <c r="C591" s="555"/>
      <c r="D591" s="556"/>
      <c r="E591" s="555"/>
      <c r="F591" s="28"/>
      <c r="G591" s="557" t="str">
        <f t="shared" si="20"/>
        <v/>
      </c>
      <c r="H591" s="558"/>
      <c r="I591" s="542"/>
      <c r="J591" s="10"/>
      <c r="K591" s="559"/>
      <c r="L591" s="559"/>
      <c r="M591" s="559"/>
      <c r="N591" s="560" t="str">
        <f>IF($B591=Statistika!$F$63,'Help-list'!$BD590*'Help-list'!$V$6,IF($B591=Statistika!$F$64,'Help-list'!$BD590*'Help-list'!$V$7,IF($B591=Statistika!$F$65,'Help-list'!$BD590*'Help-list'!$V$8,IF($B591=Statistika!$F$66,'Help-list'!$BD590*'Help-list'!$V$9,IF($B591=Statistika!$F$67,'Help-list'!$BD590*'Help-list'!$V$10,IF($B591=Statistika!$F$68,'Help-list'!$BD590*'Help-list'!$V$11,IF($B591=Statistika!$F$69,'Help-list'!$BD590*'Help-list'!$V$12,IF($B591=Statistika!$F$70,'Help-list'!$BD590*'Help-list'!$V$13,""))))))))</f>
        <v/>
      </c>
      <c r="O591" s="559"/>
      <c r="P591" s="561" t="str">
        <f>IF($B591=Statistika!$F$63,'Help-list'!$BE590*'Help-list'!$V$6,IF($B591=Statistika!$F$64,'Help-list'!$BE590*'Help-list'!$V$7,IF($B591=Statistika!$F$65,'Help-list'!$BE590*'Help-list'!$V$8,IF($B591=Statistika!$F$66,'Help-list'!$BE590*'Help-list'!$V$9,IF($B591=Statistika!$F$67,'Help-list'!$BE590*'Help-list'!$V$10,IF($B591=Statistika!$F$68,'Help-list'!$BE590*'Help-list'!$V$11,IF($B591=Statistika!$F$69,'Help-list'!$BE590*'Help-list'!$V$12,IF($B591=Statistika!$F$70,'Help-list'!$BE590*'Help-list'!$V$13,""))))))))</f>
        <v/>
      </c>
      <c r="Q591" s="562" t="str">
        <f t="shared" si="21"/>
        <v/>
      </c>
      <c r="R591" s="563" t="str">
        <f>IF($B591=Statistika!$F$63,'Help-list'!$BF590*'Help-list'!$V$6,IF($B591=Statistika!$F$64,'Help-list'!$BF590*'Help-list'!$V$7,IF($B591=Statistika!$F$65,'Help-list'!$BF590*'Help-list'!$V$8,IF($B591=Statistika!$F$66,'Help-list'!$BF590*'Help-list'!$V$9,IF($B591=Statistika!$F$67,'Help-list'!$BF590*'Help-list'!$V$10,IF($B591=Statistika!$F$68,'Help-list'!$BF590*'Help-list'!$V$11,IF($B591=Statistika!$F$69,'Help-list'!$BF590*'Help-list'!$V$12,IF($B591=Statistika!$F$70,'Help-list'!$BF590*'Help-list'!$V$13,""))))))))</f>
        <v/>
      </c>
      <c r="S591" s="564"/>
      <c r="T591" s="565" t="str">
        <f>IF($B591=Statistika!$F$63,'Help-list'!$BG590*'Help-list'!$V$6,IF($B591=Statistika!$F$64,'Help-list'!$BG590*'Help-list'!$V$7,IF($B591=Statistika!$F$65,'Help-list'!$BG590*'Help-list'!$V$8,IF($B591=Statistika!$F$66,'Help-list'!$BG590*'Help-list'!$V$9,IF($B591=Statistika!$F$67,'Help-list'!$BG590*'Help-list'!$V$10,IF($B591=Statistika!$F$68,'Help-list'!$BG590*'Help-list'!$V$11,IF($B591=Statistika!$F$69,'Help-list'!$BG590*'Help-list'!$V$12,IF($B591=Statistika!$F$70,'Help-list'!$BG590*'Help-list'!$V$13,""))))))))</f>
        <v/>
      </c>
      <c r="U591" s="564"/>
      <c r="V591" s="565" t="str">
        <f>IF($B591=Statistika!$F$63,'Help-list'!$BH590*'Help-list'!$V$6,IF($B591=Statistika!$F$64,'Help-list'!$BH590*'Help-list'!$V$7,IF($B591=Statistika!$F$65,'Help-list'!$BH590*'Help-list'!$V$8,IF($B591=Statistika!$F$66,'Help-list'!$BH590*'Help-list'!$V$9,IF($B591=Statistika!$F$67,'Help-list'!$BH590*'Help-list'!$V$10,IF($B591=Statistika!$F$68,'Help-list'!$BH590*'Help-list'!$V$11,IF($B591=Statistika!$F$69,'Help-list'!$BH590*'Help-list'!$V$12,IF($B591=Statistika!$F$70,'Help-list'!$BH590*'Help-list'!$V$13,""))))))))</f>
        <v/>
      </c>
      <c r="W591" s="566"/>
      <c r="X591" s="567"/>
      <c r="Y591" s="567"/>
      <c r="Z591" s="567"/>
      <c r="AA591" s="567"/>
      <c r="AB591" s="567"/>
      <c r="AC591" s="567"/>
      <c r="AD591" s="567"/>
      <c r="AE591" s="347"/>
      <c r="AF591" s="568"/>
    </row>
    <row r="592" spans="1:32">
      <c r="A592" s="38"/>
      <c r="B592" s="10"/>
      <c r="C592" s="555"/>
      <c r="D592" s="556"/>
      <c r="E592" s="555"/>
      <c r="F592" s="28"/>
      <c r="G592" s="557" t="str">
        <f t="shared" si="20"/>
        <v/>
      </c>
      <c r="H592" s="558"/>
      <c r="I592" s="542"/>
      <c r="J592" s="10"/>
      <c r="K592" s="559"/>
      <c r="L592" s="559"/>
      <c r="M592" s="559"/>
      <c r="N592" s="560" t="str">
        <f>IF($B592=Statistika!$F$63,'Help-list'!$BD591*'Help-list'!$V$6,IF($B592=Statistika!$F$64,'Help-list'!$BD591*'Help-list'!$V$7,IF($B592=Statistika!$F$65,'Help-list'!$BD591*'Help-list'!$V$8,IF($B592=Statistika!$F$66,'Help-list'!$BD591*'Help-list'!$V$9,IF($B592=Statistika!$F$67,'Help-list'!$BD591*'Help-list'!$V$10,IF($B592=Statistika!$F$68,'Help-list'!$BD591*'Help-list'!$V$11,IF($B592=Statistika!$F$69,'Help-list'!$BD591*'Help-list'!$V$12,IF($B592=Statistika!$F$70,'Help-list'!$BD591*'Help-list'!$V$13,""))))))))</f>
        <v/>
      </c>
      <c r="O592" s="559"/>
      <c r="P592" s="561" t="str">
        <f>IF($B592=Statistika!$F$63,'Help-list'!$BE591*'Help-list'!$V$6,IF($B592=Statistika!$F$64,'Help-list'!$BE591*'Help-list'!$V$7,IF($B592=Statistika!$F$65,'Help-list'!$BE591*'Help-list'!$V$8,IF($B592=Statistika!$F$66,'Help-list'!$BE591*'Help-list'!$V$9,IF($B592=Statistika!$F$67,'Help-list'!$BE591*'Help-list'!$V$10,IF($B592=Statistika!$F$68,'Help-list'!$BE591*'Help-list'!$V$11,IF($B592=Statistika!$F$69,'Help-list'!$BE591*'Help-list'!$V$12,IF($B592=Statistika!$F$70,'Help-list'!$BE591*'Help-list'!$V$13,""))))))))</f>
        <v/>
      </c>
      <c r="Q592" s="562" t="str">
        <f t="shared" si="21"/>
        <v/>
      </c>
      <c r="R592" s="563" t="str">
        <f>IF($B592=Statistika!$F$63,'Help-list'!$BF591*'Help-list'!$V$6,IF($B592=Statistika!$F$64,'Help-list'!$BF591*'Help-list'!$V$7,IF($B592=Statistika!$F$65,'Help-list'!$BF591*'Help-list'!$V$8,IF($B592=Statistika!$F$66,'Help-list'!$BF591*'Help-list'!$V$9,IF($B592=Statistika!$F$67,'Help-list'!$BF591*'Help-list'!$V$10,IF($B592=Statistika!$F$68,'Help-list'!$BF591*'Help-list'!$V$11,IF($B592=Statistika!$F$69,'Help-list'!$BF591*'Help-list'!$V$12,IF($B592=Statistika!$F$70,'Help-list'!$BF591*'Help-list'!$V$13,""))))))))</f>
        <v/>
      </c>
      <c r="S592" s="564"/>
      <c r="T592" s="565" t="str">
        <f>IF($B592=Statistika!$F$63,'Help-list'!$BG591*'Help-list'!$V$6,IF($B592=Statistika!$F$64,'Help-list'!$BG591*'Help-list'!$V$7,IF($B592=Statistika!$F$65,'Help-list'!$BG591*'Help-list'!$V$8,IF($B592=Statistika!$F$66,'Help-list'!$BG591*'Help-list'!$V$9,IF($B592=Statistika!$F$67,'Help-list'!$BG591*'Help-list'!$V$10,IF($B592=Statistika!$F$68,'Help-list'!$BG591*'Help-list'!$V$11,IF($B592=Statistika!$F$69,'Help-list'!$BG591*'Help-list'!$V$12,IF($B592=Statistika!$F$70,'Help-list'!$BG591*'Help-list'!$V$13,""))))))))</f>
        <v/>
      </c>
      <c r="U592" s="564"/>
      <c r="V592" s="565" t="str">
        <f>IF($B592=Statistika!$F$63,'Help-list'!$BH591*'Help-list'!$V$6,IF($B592=Statistika!$F$64,'Help-list'!$BH591*'Help-list'!$V$7,IF($B592=Statistika!$F$65,'Help-list'!$BH591*'Help-list'!$V$8,IF($B592=Statistika!$F$66,'Help-list'!$BH591*'Help-list'!$V$9,IF($B592=Statistika!$F$67,'Help-list'!$BH591*'Help-list'!$V$10,IF($B592=Statistika!$F$68,'Help-list'!$BH591*'Help-list'!$V$11,IF($B592=Statistika!$F$69,'Help-list'!$BH591*'Help-list'!$V$12,IF($B592=Statistika!$F$70,'Help-list'!$BH591*'Help-list'!$V$13,""))))))))</f>
        <v/>
      </c>
      <c r="W592" s="566"/>
      <c r="X592" s="567"/>
      <c r="Y592" s="567"/>
      <c r="Z592" s="567"/>
      <c r="AA592" s="567"/>
      <c r="AB592" s="567"/>
      <c r="AC592" s="567"/>
      <c r="AD592" s="567"/>
      <c r="AE592" s="347"/>
      <c r="AF592" s="568"/>
    </row>
    <row r="593" spans="1:32">
      <c r="A593" s="38"/>
      <c r="B593" s="10"/>
      <c r="C593" s="555"/>
      <c r="D593" s="556"/>
      <c r="E593" s="555"/>
      <c r="F593" s="28"/>
      <c r="G593" s="557" t="str">
        <f t="shared" si="20"/>
        <v/>
      </c>
      <c r="H593" s="558"/>
      <c r="I593" s="542"/>
      <c r="J593" s="10"/>
      <c r="K593" s="559"/>
      <c r="L593" s="559"/>
      <c r="M593" s="559"/>
      <c r="N593" s="560" t="str">
        <f>IF($B593=Statistika!$F$63,'Help-list'!$BD592*'Help-list'!$V$6,IF($B593=Statistika!$F$64,'Help-list'!$BD592*'Help-list'!$V$7,IF($B593=Statistika!$F$65,'Help-list'!$BD592*'Help-list'!$V$8,IF($B593=Statistika!$F$66,'Help-list'!$BD592*'Help-list'!$V$9,IF($B593=Statistika!$F$67,'Help-list'!$BD592*'Help-list'!$V$10,IF($B593=Statistika!$F$68,'Help-list'!$BD592*'Help-list'!$V$11,IF($B593=Statistika!$F$69,'Help-list'!$BD592*'Help-list'!$V$12,IF($B593=Statistika!$F$70,'Help-list'!$BD592*'Help-list'!$V$13,""))))))))</f>
        <v/>
      </c>
      <c r="O593" s="559"/>
      <c r="P593" s="561" t="str">
        <f>IF($B593=Statistika!$F$63,'Help-list'!$BE592*'Help-list'!$V$6,IF($B593=Statistika!$F$64,'Help-list'!$BE592*'Help-list'!$V$7,IF($B593=Statistika!$F$65,'Help-list'!$BE592*'Help-list'!$V$8,IF($B593=Statistika!$F$66,'Help-list'!$BE592*'Help-list'!$V$9,IF($B593=Statistika!$F$67,'Help-list'!$BE592*'Help-list'!$V$10,IF($B593=Statistika!$F$68,'Help-list'!$BE592*'Help-list'!$V$11,IF($B593=Statistika!$F$69,'Help-list'!$BE592*'Help-list'!$V$12,IF($B593=Statistika!$F$70,'Help-list'!$BE592*'Help-list'!$V$13,""))))))))</f>
        <v/>
      </c>
      <c r="Q593" s="562" t="str">
        <f t="shared" si="21"/>
        <v/>
      </c>
      <c r="R593" s="563" t="str">
        <f>IF($B593=Statistika!$F$63,'Help-list'!$BF592*'Help-list'!$V$6,IF($B593=Statistika!$F$64,'Help-list'!$BF592*'Help-list'!$V$7,IF($B593=Statistika!$F$65,'Help-list'!$BF592*'Help-list'!$V$8,IF($B593=Statistika!$F$66,'Help-list'!$BF592*'Help-list'!$V$9,IF($B593=Statistika!$F$67,'Help-list'!$BF592*'Help-list'!$V$10,IF($B593=Statistika!$F$68,'Help-list'!$BF592*'Help-list'!$V$11,IF($B593=Statistika!$F$69,'Help-list'!$BF592*'Help-list'!$V$12,IF($B593=Statistika!$F$70,'Help-list'!$BF592*'Help-list'!$V$13,""))))))))</f>
        <v/>
      </c>
      <c r="S593" s="564"/>
      <c r="T593" s="565" t="str">
        <f>IF($B593=Statistika!$F$63,'Help-list'!$BG592*'Help-list'!$V$6,IF($B593=Statistika!$F$64,'Help-list'!$BG592*'Help-list'!$V$7,IF($B593=Statistika!$F$65,'Help-list'!$BG592*'Help-list'!$V$8,IF($B593=Statistika!$F$66,'Help-list'!$BG592*'Help-list'!$V$9,IF($B593=Statistika!$F$67,'Help-list'!$BG592*'Help-list'!$V$10,IF($B593=Statistika!$F$68,'Help-list'!$BG592*'Help-list'!$V$11,IF($B593=Statistika!$F$69,'Help-list'!$BG592*'Help-list'!$V$12,IF($B593=Statistika!$F$70,'Help-list'!$BG592*'Help-list'!$V$13,""))))))))</f>
        <v/>
      </c>
      <c r="U593" s="564"/>
      <c r="V593" s="565" t="str">
        <f>IF($B593=Statistika!$F$63,'Help-list'!$BH592*'Help-list'!$V$6,IF($B593=Statistika!$F$64,'Help-list'!$BH592*'Help-list'!$V$7,IF($B593=Statistika!$F$65,'Help-list'!$BH592*'Help-list'!$V$8,IF($B593=Statistika!$F$66,'Help-list'!$BH592*'Help-list'!$V$9,IF($B593=Statistika!$F$67,'Help-list'!$BH592*'Help-list'!$V$10,IF($B593=Statistika!$F$68,'Help-list'!$BH592*'Help-list'!$V$11,IF($B593=Statistika!$F$69,'Help-list'!$BH592*'Help-list'!$V$12,IF($B593=Statistika!$F$70,'Help-list'!$BH592*'Help-list'!$V$13,""))))))))</f>
        <v/>
      </c>
      <c r="W593" s="566"/>
      <c r="X593" s="567"/>
      <c r="Y593" s="567"/>
      <c r="Z593" s="567"/>
      <c r="AA593" s="567"/>
      <c r="AB593" s="567"/>
      <c r="AC593" s="567"/>
      <c r="AD593" s="567"/>
      <c r="AE593" s="347"/>
      <c r="AF593" s="568"/>
    </row>
    <row r="594" spans="1:32">
      <c r="A594" s="38"/>
      <c r="B594" s="10"/>
      <c r="C594" s="555"/>
      <c r="D594" s="556"/>
      <c r="E594" s="555"/>
      <c r="F594" s="28"/>
      <c r="G594" s="557" t="str">
        <f t="shared" si="20"/>
        <v/>
      </c>
      <c r="H594" s="558"/>
      <c r="I594" s="542"/>
      <c r="J594" s="10"/>
      <c r="K594" s="559"/>
      <c r="L594" s="559"/>
      <c r="M594" s="559"/>
      <c r="N594" s="560" t="str">
        <f>IF($B594=Statistika!$F$63,'Help-list'!$BD593*'Help-list'!$V$6,IF($B594=Statistika!$F$64,'Help-list'!$BD593*'Help-list'!$V$7,IF($B594=Statistika!$F$65,'Help-list'!$BD593*'Help-list'!$V$8,IF($B594=Statistika!$F$66,'Help-list'!$BD593*'Help-list'!$V$9,IF($B594=Statistika!$F$67,'Help-list'!$BD593*'Help-list'!$V$10,IF($B594=Statistika!$F$68,'Help-list'!$BD593*'Help-list'!$V$11,IF($B594=Statistika!$F$69,'Help-list'!$BD593*'Help-list'!$V$12,IF($B594=Statistika!$F$70,'Help-list'!$BD593*'Help-list'!$V$13,""))))))))</f>
        <v/>
      </c>
      <c r="O594" s="559"/>
      <c r="P594" s="561" t="str">
        <f>IF($B594=Statistika!$F$63,'Help-list'!$BE593*'Help-list'!$V$6,IF($B594=Statistika!$F$64,'Help-list'!$BE593*'Help-list'!$V$7,IF($B594=Statistika!$F$65,'Help-list'!$BE593*'Help-list'!$V$8,IF($B594=Statistika!$F$66,'Help-list'!$BE593*'Help-list'!$V$9,IF($B594=Statistika!$F$67,'Help-list'!$BE593*'Help-list'!$V$10,IF($B594=Statistika!$F$68,'Help-list'!$BE593*'Help-list'!$V$11,IF($B594=Statistika!$F$69,'Help-list'!$BE593*'Help-list'!$V$12,IF($B594=Statistika!$F$70,'Help-list'!$BE593*'Help-list'!$V$13,""))))))))</f>
        <v/>
      </c>
      <c r="Q594" s="562" t="str">
        <f t="shared" si="21"/>
        <v/>
      </c>
      <c r="R594" s="563" t="str">
        <f>IF($B594=Statistika!$F$63,'Help-list'!$BF593*'Help-list'!$V$6,IF($B594=Statistika!$F$64,'Help-list'!$BF593*'Help-list'!$V$7,IF($B594=Statistika!$F$65,'Help-list'!$BF593*'Help-list'!$V$8,IF($B594=Statistika!$F$66,'Help-list'!$BF593*'Help-list'!$V$9,IF($B594=Statistika!$F$67,'Help-list'!$BF593*'Help-list'!$V$10,IF($B594=Statistika!$F$68,'Help-list'!$BF593*'Help-list'!$V$11,IF($B594=Statistika!$F$69,'Help-list'!$BF593*'Help-list'!$V$12,IF($B594=Statistika!$F$70,'Help-list'!$BF593*'Help-list'!$V$13,""))))))))</f>
        <v/>
      </c>
      <c r="S594" s="564"/>
      <c r="T594" s="565" t="str">
        <f>IF($B594=Statistika!$F$63,'Help-list'!$BG593*'Help-list'!$V$6,IF($B594=Statistika!$F$64,'Help-list'!$BG593*'Help-list'!$V$7,IF($B594=Statistika!$F$65,'Help-list'!$BG593*'Help-list'!$V$8,IF($B594=Statistika!$F$66,'Help-list'!$BG593*'Help-list'!$V$9,IF($B594=Statistika!$F$67,'Help-list'!$BG593*'Help-list'!$V$10,IF($B594=Statistika!$F$68,'Help-list'!$BG593*'Help-list'!$V$11,IF($B594=Statistika!$F$69,'Help-list'!$BG593*'Help-list'!$V$12,IF($B594=Statistika!$F$70,'Help-list'!$BG593*'Help-list'!$V$13,""))))))))</f>
        <v/>
      </c>
      <c r="U594" s="564"/>
      <c r="V594" s="565" t="str">
        <f>IF($B594=Statistika!$F$63,'Help-list'!$BH593*'Help-list'!$V$6,IF($B594=Statistika!$F$64,'Help-list'!$BH593*'Help-list'!$V$7,IF($B594=Statistika!$F$65,'Help-list'!$BH593*'Help-list'!$V$8,IF($B594=Statistika!$F$66,'Help-list'!$BH593*'Help-list'!$V$9,IF($B594=Statistika!$F$67,'Help-list'!$BH593*'Help-list'!$V$10,IF($B594=Statistika!$F$68,'Help-list'!$BH593*'Help-list'!$V$11,IF($B594=Statistika!$F$69,'Help-list'!$BH593*'Help-list'!$V$12,IF($B594=Statistika!$F$70,'Help-list'!$BH593*'Help-list'!$V$13,""))))))))</f>
        <v/>
      </c>
      <c r="W594" s="566"/>
      <c r="X594" s="567"/>
      <c r="Y594" s="567"/>
      <c r="Z594" s="567"/>
      <c r="AA594" s="567"/>
      <c r="AB594" s="567"/>
      <c r="AC594" s="567"/>
      <c r="AD594" s="567"/>
      <c r="AE594" s="347"/>
      <c r="AF594" s="568"/>
    </row>
    <row r="595" spans="1:32">
      <c r="A595" s="38"/>
      <c r="B595" s="10"/>
      <c r="C595" s="555"/>
      <c r="D595" s="556"/>
      <c r="E595" s="555"/>
      <c r="F595" s="28"/>
      <c r="G595" s="557" t="str">
        <f t="shared" si="20"/>
        <v/>
      </c>
      <c r="H595" s="558"/>
      <c r="I595" s="542"/>
      <c r="J595" s="10"/>
      <c r="K595" s="559"/>
      <c r="L595" s="559"/>
      <c r="M595" s="559"/>
      <c r="N595" s="560" t="str">
        <f>IF($B595=Statistika!$F$63,'Help-list'!$BD594*'Help-list'!$V$6,IF($B595=Statistika!$F$64,'Help-list'!$BD594*'Help-list'!$V$7,IF($B595=Statistika!$F$65,'Help-list'!$BD594*'Help-list'!$V$8,IF($B595=Statistika!$F$66,'Help-list'!$BD594*'Help-list'!$V$9,IF($B595=Statistika!$F$67,'Help-list'!$BD594*'Help-list'!$V$10,IF($B595=Statistika!$F$68,'Help-list'!$BD594*'Help-list'!$V$11,IF($B595=Statistika!$F$69,'Help-list'!$BD594*'Help-list'!$V$12,IF($B595=Statistika!$F$70,'Help-list'!$BD594*'Help-list'!$V$13,""))))))))</f>
        <v/>
      </c>
      <c r="O595" s="559"/>
      <c r="P595" s="561" t="str">
        <f>IF($B595=Statistika!$F$63,'Help-list'!$BE594*'Help-list'!$V$6,IF($B595=Statistika!$F$64,'Help-list'!$BE594*'Help-list'!$V$7,IF($B595=Statistika!$F$65,'Help-list'!$BE594*'Help-list'!$V$8,IF($B595=Statistika!$F$66,'Help-list'!$BE594*'Help-list'!$V$9,IF($B595=Statistika!$F$67,'Help-list'!$BE594*'Help-list'!$V$10,IF($B595=Statistika!$F$68,'Help-list'!$BE594*'Help-list'!$V$11,IF($B595=Statistika!$F$69,'Help-list'!$BE594*'Help-list'!$V$12,IF($B595=Statistika!$F$70,'Help-list'!$BE594*'Help-list'!$V$13,""))))))))</f>
        <v/>
      </c>
      <c r="Q595" s="562" t="str">
        <f t="shared" si="21"/>
        <v/>
      </c>
      <c r="R595" s="563" t="str">
        <f>IF($B595=Statistika!$F$63,'Help-list'!$BF594*'Help-list'!$V$6,IF($B595=Statistika!$F$64,'Help-list'!$BF594*'Help-list'!$V$7,IF($B595=Statistika!$F$65,'Help-list'!$BF594*'Help-list'!$V$8,IF($B595=Statistika!$F$66,'Help-list'!$BF594*'Help-list'!$V$9,IF($B595=Statistika!$F$67,'Help-list'!$BF594*'Help-list'!$V$10,IF($B595=Statistika!$F$68,'Help-list'!$BF594*'Help-list'!$V$11,IF($B595=Statistika!$F$69,'Help-list'!$BF594*'Help-list'!$V$12,IF($B595=Statistika!$F$70,'Help-list'!$BF594*'Help-list'!$V$13,""))))))))</f>
        <v/>
      </c>
      <c r="S595" s="564"/>
      <c r="T595" s="565" t="str">
        <f>IF($B595=Statistika!$F$63,'Help-list'!$BG594*'Help-list'!$V$6,IF($B595=Statistika!$F$64,'Help-list'!$BG594*'Help-list'!$V$7,IF($B595=Statistika!$F$65,'Help-list'!$BG594*'Help-list'!$V$8,IF($B595=Statistika!$F$66,'Help-list'!$BG594*'Help-list'!$V$9,IF($B595=Statistika!$F$67,'Help-list'!$BG594*'Help-list'!$V$10,IF($B595=Statistika!$F$68,'Help-list'!$BG594*'Help-list'!$V$11,IF($B595=Statistika!$F$69,'Help-list'!$BG594*'Help-list'!$V$12,IF($B595=Statistika!$F$70,'Help-list'!$BG594*'Help-list'!$V$13,""))))))))</f>
        <v/>
      </c>
      <c r="U595" s="564"/>
      <c r="V595" s="565" t="str">
        <f>IF($B595=Statistika!$F$63,'Help-list'!$BH594*'Help-list'!$V$6,IF($B595=Statistika!$F$64,'Help-list'!$BH594*'Help-list'!$V$7,IF($B595=Statistika!$F$65,'Help-list'!$BH594*'Help-list'!$V$8,IF($B595=Statistika!$F$66,'Help-list'!$BH594*'Help-list'!$V$9,IF($B595=Statistika!$F$67,'Help-list'!$BH594*'Help-list'!$V$10,IF($B595=Statistika!$F$68,'Help-list'!$BH594*'Help-list'!$V$11,IF($B595=Statistika!$F$69,'Help-list'!$BH594*'Help-list'!$V$12,IF($B595=Statistika!$F$70,'Help-list'!$BH594*'Help-list'!$V$13,""))))))))</f>
        <v/>
      </c>
      <c r="W595" s="566"/>
      <c r="X595" s="567"/>
      <c r="Y595" s="567"/>
      <c r="Z595" s="567"/>
      <c r="AA595" s="567"/>
      <c r="AB595" s="567"/>
      <c r="AC595" s="567"/>
      <c r="AD595" s="567"/>
      <c r="AE595" s="347"/>
      <c r="AF595" s="568"/>
    </row>
    <row r="596" spans="1:32">
      <c r="A596" s="38"/>
      <c r="B596" s="10"/>
      <c r="C596" s="555"/>
      <c r="D596" s="556"/>
      <c r="E596" s="555"/>
      <c r="F596" s="28"/>
      <c r="G596" s="557" t="str">
        <f t="shared" si="20"/>
        <v/>
      </c>
      <c r="H596" s="558"/>
      <c r="I596" s="542"/>
      <c r="J596" s="10"/>
      <c r="K596" s="559"/>
      <c r="L596" s="559"/>
      <c r="M596" s="559"/>
      <c r="N596" s="560" t="str">
        <f>IF($B596=Statistika!$F$63,'Help-list'!$BD595*'Help-list'!$V$6,IF($B596=Statistika!$F$64,'Help-list'!$BD595*'Help-list'!$V$7,IF($B596=Statistika!$F$65,'Help-list'!$BD595*'Help-list'!$V$8,IF($B596=Statistika!$F$66,'Help-list'!$BD595*'Help-list'!$V$9,IF($B596=Statistika!$F$67,'Help-list'!$BD595*'Help-list'!$V$10,IF($B596=Statistika!$F$68,'Help-list'!$BD595*'Help-list'!$V$11,IF($B596=Statistika!$F$69,'Help-list'!$BD595*'Help-list'!$V$12,IF($B596=Statistika!$F$70,'Help-list'!$BD595*'Help-list'!$V$13,""))))))))</f>
        <v/>
      </c>
      <c r="O596" s="559"/>
      <c r="P596" s="561" t="str">
        <f>IF($B596=Statistika!$F$63,'Help-list'!$BE595*'Help-list'!$V$6,IF($B596=Statistika!$F$64,'Help-list'!$BE595*'Help-list'!$V$7,IF($B596=Statistika!$F$65,'Help-list'!$BE595*'Help-list'!$V$8,IF($B596=Statistika!$F$66,'Help-list'!$BE595*'Help-list'!$V$9,IF($B596=Statistika!$F$67,'Help-list'!$BE595*'Help-list'!$V$10,IF($B596=Statistika!$F$68,'Help-list'!$BE595*'Help-list'!$V$11,IF($B596=Statistika!$F$69,'Help-list'!$BE595*'Help-list'!$V$12,IF($B596=Statistika!$F$70,'Help-list'!$BE595*'Help-list'!$V$13,""))))))))</f>
        <v/>
      </c>
      <c r="Q596" s="562" t="str">
        <f t="shared" si="21"/>
        <v/>
      </c>
      <c r="R596" s="563" t="str">
        <f>IF($B596=Statistika!$F$63,'Help-list'!$BF595*'Help-list'!$V$6,IF($B596=Statistika!$F$64,'Help-list'!$BF595*'Help-list'!$V$7,IF($B596=Statistika!$F$65,'Help-list'!$BF595*'Help-list'!$V$8,IF($B596=Statistika!$F$66,'Help-list'!$BF595*'Help-list'!$V$9,IF($B596=Statistika!$F$67,'Help-list'!$BF595*'Help-list'!$V$10,IF($B596=Statistika!$F$68,'Help-list'!$BF595*'Help-list'!$V$11,IF($B596=Statistika!$F$69,'Help-list'!$BF595*'Help-list'!$V$12,IF($B596=Statistika!$F$70,'Help-list'!$BF595*'Help-list'!$V$13,""))))))))</f>
        <v/>
      </c>
      <c r="S596" s="564"/>
      <c r="T596" s="565" t="str">
        <f>IF($B596=Statistika!$F$63,'Help-list'!$BG595*'Help-list'!$V$6,IF($B596=Statistika!$F$64,'Help-list'!$BG595*'Help-list'!$V$7,IF($B596=Statistika!$F$65,'Help-list'!$BG595*'Help-list'!$V$8,IF($B596=Statistika!$F$66,'Help-list'!$BG595*'Help-list'!$V$9,IF($B596=Statistika!$F$67,'Help-list'!$BG595*'Help-list'!$V$10,IF($B596=Statistika!$F$68,'Help-list'!$BG595*'Help-list'!$V$11,IF($B596=Statistika!$F$69,'Help-list'!$BG595*'Help-list'!$V$12,IF($B596=Statistika!$F$70,'Help-list'!$BG595*'Help-list'!$V$13,""))))))))</f>
        <v/>
      </c>
      <c r="U596" s="564"/>
      <c r="V596" s="565" t="str">
        <f>IF($B596=Statistika!$F$63,'Help-list'!$BH595*'Help-list'!$V$6,IF($B596=Statistika!$F$64,'Help-list'!$BH595*'Help-list'!$V$7,IF($B596=Statistika!$F$65,'Help-list'!$BH595*'Help-list'!$V$8,IF($B596=Statistika!$F$66,'Help-list'!$BH595*'Help-list'!$V$9,IF($B596=Statistika!$F$67,'Help-list'!$BH595*'Help-list'!$V$10,IF($B596=Statistika!$F$68,'Help-list'!$BH595*'Help-list'!$V$11,IF($B596=Statistika!$F$69,'Help-list'!$BH595*'Help-list'!$V$12,IF($B596=Statistika!$F$70,'Help-list'!$BH595*'Help-list'!$V$13,""))))))))</f>
        <v/>
      </c>
      <c r="W596" s="566"/>
      <c r="X596" s="567"/>
      <c r="Y596" s="567"/>
      <c r="Z596" s="567"/>
      <c r="AA596" s="567"/>
      <c r="AB596" s="567"/>
      <c r="AC596" s="567"/>
      <c r="AD596" s="567"/>
      <c r="AE596" s="347"/>
      <c r="AF596" s="568"/>
    </row>
    <row r="597" spans="1:32">
      <c r="A597" s="38"/>
      <c r="B597" s="10"/>
      <c r="C597" s="555"/>
      <c r="D597" s="556"/>
      <c r="E597" s="555"/>
      <c r="F597" s="28"/>
      <c r="G597" s="557" t="str">
        <f t="shared" si="20"/>
        <v/>
      </c>
      <c r="H597" s="558"/>
      <c r="I597" s="542"/>
      <c r="J597" s="10"/>
      <c r="K597" s="559"/>
      <c r="L597" s="559"/>
      <c r="M597" s="559"/>
      <c r="N597" s="560" t="str">
        <f>IF($B597=Statistika!$F$63,'Help-list'!$BD596*'Help-list'!$V$6,IF($B597=Statistika!$F$64,'Help-list'!$BD596*'Help-list'!$V$7,IF($B597=Statistika!$F$65,'Help-list'!$BD596*'Help-list'!$V$8,IF($B597=Statistika!$F$66,'Help-list'!$BD596*'Help-list'!$V$9,IF($B597=Statistika!$F$67,'Help-list'!$BD596*'Help-list'!$V$10,IF($B597=Statistika!$F$68,'Help-list'!$BD596*'Help-list'!$V$11,IF($B597=Statistika!$F$69,'Help-list'!$BD596*'Help-list'!$V$12,IF($B597=Statistika!$F$70,'Help-list'!$BD596*'Help-list'!$V$13,""))))))))</f>
        <v/>
      </c>
      <c r="O597" s="559"/>
      <c r="P597" s="561" t="str">
        <f>IF($B597=Statistika!$F$63,'Help-list'!$BE596*'Help-list'!$V$6,IF($B597=Statistika!$F$64,'Help-list'!$BE596*'Help-list'!$V$7,IF($B597=Statistika!$F$65,'Help-list'!$BE596*'Help-list'!$V$8,IF($B597=Statistika!$F$66,'Help-list'!$BE596*'Help-list'!$V$9,IF($B597=Statistika!$F$67,'Help-list'!$BE596*'Help-list'!$V$10,IF($B597=Statistika!$F$68,'Help-list'!$BE596*'Help-list'!$V$11,IF($B597=Statistika!$F$69,'Help-list'!$BE596*'Help-list'!$V$12,IF($B597=Statistika!$F$70,'Help-list'!$BE596*'Help-list'!$V$13,""))))))))</f>
        <v/>
      </c>
      <c r="Q597" s="562" t="str">
        <f t="shared" si="21"/>
        <v/>
      </c>
      <c r="R597" s="563" t="str">
        <f>IF($B597=Statistika!$F$63,'Help-list'!$BF596*'Help-list'!$V$6,IF($B597=Statistika!$F$64,'Help-list'!$BF596*'Help-list'!$V$7,IF($B597=Statistika!$F$65,'Help-list'!$BF596*'Help-list'!$V$8,IF($B597=Statistika!$F$66,'Help-list'!$BF596*'Help-list'!$V$9,IF($B597=Statistika!$F$67,'Help-list'!$BF596*'Help-list'!$V$10,IF($B597=Statistika!$F$68,'Help-list'!$BF596*'Help-list'!$V$11,IF($B597=Statistika!$F$69,'Help-list'!$BF596*'Help-list'!$V$12,IF($B597=Statistika!$F$70,'Help-list'!$BF596*'Help-list'!$V$13,""))))))))</f>
        <v/>
      </c>
      <c r="S597" s="564"/>
      <c r="T597" s="565" t="str">
        <f>IF($B597=Statistika!$F$63,'Help-list'!$BG596*'Help-list'!$V$6,IF($B597=Statistika!$F$64,'Help-list'!$BG596*'Help-list'!$V$7,IF($B597=Statistika!$F$65,'Help-list'!$BG596*'Help-list'!$V$8,IF($B597=Statistika!$F$66,'Help-list'!$BG596*'Help-list'!$V$9,IF($B597=Statistika!$F$67,'Help-list'!$BG596*'Help-list'!$V$10,IF($B597=Statistika!$F$68,'Help-list'!$BG596*'Help-list'!$V$11,IF($B597=Statistika!$F$69,'Help-list'!$BG596*'Help-list'!$V$12,IF($B597=Statistika!$F$70,'Help-list'!$BG596*'Help-list'!$V$13,""))))))))</f>
        <v/>
      </c>
      <c r="U597" s="564"/>
      <c r="V597" s="565" t="str">
        <f>IF($B597=Statistika!$F$63,'Help-list'!$BH596*'Help-list'!$V$6,IF($B597=Statistika!$F$64,'Help-list'!$BH596*'Help-list'!$V$7,IF($B597=Statistika!$F$65,'Help-list'!$BH596*'Help-list'!$V$8,IF($B597=Statistika!$F$66,'Help-list'!$BH596*'Help-list'!$V$9,IF($B597=Statistika!$F$67,'Help-list'!$BH596*'Help-list'!$V$10,IF($B597=Statistika!$F$68,'Help-list'!$BH596*'Help-list'!$V$11,IF($B597=Statistika!$F$69,'Help-list'!$BH596*'Help-list'!$V$12,IF($B597=Statistika!$F$70,'Help-list'!$BH596*'Help-list'!$V$13,""))))))))</f>
        <v/>
      </c>
      <c r="W597" s="566"/>
      <c r="X597" s="567"/>
      <c r="Y597" s="567"/>
      <c r="Z597" s="567"/>
      <c r="AA597" s="567"/>
      <c r="AB597" s="567"/>
      <c r="AC597" s="567"/>
      <c r="AD597" s="567"/>
      <c r="AE597" s="347"/>
      <c r="AF597" s="568"/>
    </row>
    <row r="598" spans="1:32">
      <c r="A598" s="38"/>
      <c r="B598" s="10"/>
      <c r="C598" s="555"/>
      <c r="D598" s="556"/>
      <c r="E598" s="555"/>
      <c r="F598" s="28"/>
      <c r="G598" s="557" t="str">
        <f t="shared" si="20"/>
        <v/>
      </c>
      <c r="H598" s="558"/>
      <c r="I598" s="542"/>
      <c r="J598" s="10"/>
      <c r="K598" s="559"/>
      <c r="L598" s="559"/>
      <c r="M598" s="559"/>
      <c r="N598" s="560" t="str">
        <f>IF($B598=Statistika!$F$63,'Help-list'!$BD597*'Help-list'!$V$6,IF($B598=Statistika!$F$64,'Help-list'!$BD597*'Help-list'!$V$7,IF($B598=Statistika!$F$65,'Help-list'!$BD597*'Help-list'!$V$8,IF($B598=Statistika!$F$66,'Help-list'!$BD597*'Help-list'!$V$9,IF($B598=Statistika!$F$67,'Help-list'!$BD597*'Help-list'!$V$10,IF($B598=Statistika!$F$68,'Help-list'!$BD597*'Help-list'!$V$11,IF($B598=Statistika!$F$69,'Help-list'!$BD597*'Help-list'!$V$12,IF($B598=Statistika!$F$70,'Help-list'!$BD597*'Help-list'!$V$13,""))))))))</f>
        <v/>
      </c>
      <c r="O598" s="559"/>
      <c r="P598" s="561" t="str">
        <f>IF($B598=Statistika!$F$63,'Help-list'!$BE597*'Help-list'!$V$6,IF($B598=Statistika!$F$64,'Help-list'!$BE597*'Help-list'!$V$7,IF($B598=Statistika!$F$65,'Help-list'!$BE597*'Help-list'!$V$8,IF($B598=Statistika!$F$66,'Help-list'!$BE597*'Help-list'!$V$9,IF($B598=Statistika!$F$67,'Help-list'!$BE597*'Help-list'!$V$10,IF($B598=Statistika!$F$68,'Help-list'!$BE597*'Help-list'!$V$11,IF($B598=Statistika!$F$69,'Help-list'!$BE597*'Help-list'!$V$12,IF($B598=Statistika!$F$70,'Help-list'!$BE597*'Help-list'!$V$13,""))))))))</f>
        <v/>
      </c>
      <c r="Q598" s="562" t="str">
        <f t="shared" si="21"/>
        <v/>
      </c>
      <c r="R598" s="563" t="str">
        <f>IF($B598=Statistika!$F$63,'Help-list'!$BF597*'Help-list'!$V$6,IF($B598=Statistika!$F$64,'Help-list'!$BF597*'Help-list'!$V$7,IF($B598=Statistika!$F$65,'Help-list'!$BF597*'Help-list'!$V$8,IF($B598=Statistika!$F$66,'Help-list'!$BF597*'Help-list'!$V$9,IF($B598=Statistika!$F$67,'Help-list'!$BF597*'Help-list'!$V$10,IF($B598=Statistika!$F$68,'Help-list'!$BF597*'Help-list'!$V$11,IF($B598=Statistika!$F$69,'Help-list'!$BF597*'Help-list'!$V$12,IF($B598=Statistika!$F$70,'Help-list'!$BF597*'Help-list'!$V$13,""))))))))</f>
        <v/>
      </c>
      <c r="S598" s="564"/>
      <c r="T598" s="565" t="str">
        <f>IF($B598=Statistika!$F$63,'Help-list'!$BG597*'Help-list'!$V$6,IF($B598=Statistika!$F$64,'Help-list'!$BG597*'Help-list'!$V$7,IF($B598=Statistika!$F$65,'Help-list'!$BG597*'Help-list'!$V$8,IF($B598=Statistika!$F$66,'Help-list'!$BG597*'Help-list'!$V$9,IF($B598=Statistika!$F$67,'Help-list'!$BG597*'Help-list'!$V$10,IF($B598=Statistika!$F$68,'Help-list'!$BG597*'Help-list'!$V$11,IF($B598=Statistika!$F$69,'Help-list'!$BG597*'Help-list'!$V$12,IF($B598=Statistika!$F$70,'Help-list'!$BG597*'Help-list'!$V$13,""))))))))</f>
        <v/>
      </c>
      <c r="U598" s="564"/>
      <c r="V598" s="565" t="str">
        <f>IF($B598=Statistika!$F$63,'Help-list'!$BH597*'Help-list'!$V$6,IF($B598=Statistika!$F$64,'Help-list'!$BH597*'Help-list'!$V$7,IF($B598=Statistika!$F$65,'Help-list'!$BH597*'Help-list'!$V$8,IF($B598=Statistika!$F$66,'Help-list'!$BH597*'Help-list'!$V$9,IF($B598=Statistika!$F$67,'Help-list'!$BH597*'Help-list'!$V$10,IF($B598=Statistika!$F$68,'Help-list'!$BH597*'Help-list'!$V$11,IF($B598=Statistika!$F$69,'Help-list'!$BH597*'Help-list'!$V$12,IF($B598=Statistika!$F$70,'Help-list'!$BH597*'Help-list'!$V$13,""))))))))</f>
        <v/>
      </c>
      <c r="W598" s="566"/>
      <c r="X598" s="567"/>
      <c r="Y598" s="567"/>
      <c r="Z598" s="567"/>
      <c r="AA598" s="567"/>
      <c r="AB598" s="567"/>
      <c r="AC598" s="567"/>
      <c r="AD598" s="567"/>
      <c r="AE598" s="347"/>
      <c r="AF598" s="568"/>
    </row>
    <row r="599" spans="1:32">
      <c r="A599" s="38"/>
      <c r="B599" s="10"/>
      <c r="C599" s="555"/>
      <c r="D599" s="556"/>
      <c r="E599" s="555"/>
      <c r="F599" s="28"/>
      <c r="G599" s="557" t="str">
        <f t="shared" si="20"/>
        <v/>
      </c>
      <c r="H599" s="558"/>
      <c r="I599" s="542"/>
      <c r="J599" s="10"/>
      <c r="K599" s="559"/>
      <c r="L599" s="559"/>
      <c r="M599" s="559"/>
      <c r="N599" s="560" t="str">
        <f>IF($B599=Statistika!$F$63,'Help-list'!$BD598*'Help-list'!$V$6,IF($B599=Statistika!$F$64,'Help-list'!$BD598*'Help-list'!$V$7,IF($B599=Statistika!$F$65,'Help-list'!$BD598*'Help-list'!$V$8,IF($B599=Statistika!$F$66,'Help-list'!$BD598*'Help-list'!$V$9,IF($B599=Statistika!$F$67,'Help-list'!$BD598*'Help-list'!$V$10,IF($B599=Statistika!$F$68,'Help-list'!$BD598*'Help-list'!$V$11,IF($B599=Statistika!$F$69,'Help-list'!$BD598*'Help-list'!$V$12,IF($B599=Statistika!$F$70,'Help-list'!$BD598*'Help-list'!$V$13,""))))))))</f>
        <v/>
      </c>
      <c r="O599" s="559"/>
      <c r="P599" s="561" t="str">
        <f>IF($B599=Statistika!$F$63,'Help-list'!$BE598*'Help-list'!$V$6,IF($B599=Statistika!$F$64,'Help-list'!$BE598*'Help-list'!$V$7,IF($B599=Statistika!$F$65,'Help-list'!$BE598*'Help-list'!$V$8,IF($B599=Statistika!$F$66,'Help-list'!$BE598*'Help-list'!$V$9,IF($B599=Statistika!$F$67,'Help-list'!$BE598*'Help-list'!$V$10,IF($B599=Statistika!$F$68,'Help-list'!$BE598*'Help-list'!$V$11,IF($B599=Statistika!$F$69,'Help-list'!$BE598*'Help-list'!$V$12,IF($B599=Statistika!$F$70,'Help-list'!$BE598*'Help-list'!$V$13,""))))))))</f>
        <v/>
      </c>
      <c r="Q599" s="562" t="str">
        <f t="shared" si="21"/>
        <v/>
      </c>
      <c r="R599" s="563" t="str">
        <f>IF($B599=Statistika!$F$63,'Help-list'!$BF598*'Help-list'!$V$6,IF($B599=Statistika!$F$64,'Help-list'!$BF598*'Help-list'!$V$7,IF($B599=Statistika!$F$65,'Help-list'!$BF598*'Help-list'!$V$8,IF($B599=Statistika!$F$66,'Help-list'!$BF598*'Help-list'!$V$9,IF($B599=Statistika!$F$67,'Help-list'!$BF598*'Help-list'!$V$10,IF($B599=Statistika!$F$68,'Help-list'!$BF598*'Help-list'!$V$11,IF($B599=Statistika!$F$69,'Help-list'!$BF598*'Help-list'!$V$12,IF($B599=Statistika!$F$70,'Help-list'!$BF598*'Help-list'!$V$13,""))))))))</f>
        <v/>
      </c>
      <c r="S599" s="564"/>
      <c r="T599" s="565" t="str">
        <f>IF($B599=Statistika!$F$63,'Help-list'!$BG598*'Help-list'!$V$6,IF($B599=Statistika!$F$64,'Help-list'!$BG598*'Help-list'!$V$7,IF($B599=Statistika!$F$65,'Help-list'!$BG598*'Help-list'!$V$8,IF($B599=Statistika!$F$66,'Help-list'!$BG598*'Help-list'!$V$9,IF($B599=Statistika!$F$67,'Help-list'!$BG598*'Help-list'!$V$10,IF($B599=Statistika!$F$68,'Help-list'!$BG598*'Help-list'!$V$11,IF($B599=Statistika!$F$69,'Help-list'!$BG598*'Help-list'!$V$12,IF($B599=Statistika!$F$70,'Help-list'!$BG598*'Help-list'!$V$13,""))))))))</f>
        <v/>
      </c>
      <c r="U599" s="564"/>
      <c r="V599" s="565" t="str">
        <f>IF($B599=Statistika!$F$63,'Help-list'!$BH598*'Help-list'!$V$6,IF($B599=Statistika!$F$64,'Help-list'!$BH598*'Help-list'!$V$7,IF($B599=Statistika!$F$65,'Help-list'!$BH598*'Help-list'!$V$8,IF($B599=Statistika!$F$66,'Help-list'!$BH598*'Help-list'!$V$9,IF($B599=Statistika!$F$67,'Help-list'!$BH598*'Help-list'!$V$10,IF($B599=Statistika!$F$68,'Help-list'!$BH598*'Help-list'!$V$11,IF($B599=Statistika!$F$69,'Help-list'!$BH598*'Help-list'!$V$12,IF($B599=Statistika!$F$70,'Help-list'!$BH598*'Help-list'!$V$13,""))))))))</f>
        <v/>
      </c>
      <c r="W599" s="566"/>
      <c r="X599" s="567"/>
      <c r="Y599" s="567"/>
      <c r="Z599" s="567"/>
      <c r="AA599" s="567"/>
      <c r="AB599" s="567"/>
      <c r="AC599" s="567"/>
      <c r="AD599" s="567"/>
      <c r="AE599" s="347"/>
      <c r="AF599" s="568"/>
    </row>
    <row r="600" spans="1:32">
      <c r="A600" s="38"/>
      <c r="B600" s="10"/>
      <c r="C600" s="555"/>
      <c r="D600" s="556"/>
      <c r="E600" s="555"/>
      <c r="F600" s="28"/>
      <c r="G600" s="557" t="str">
        <f t="shared" si="20"/>
        <v/>
      </c>
      <c r="H600" s="558"/>
      <c r="I600" s="542"/>
      <c r="J600" s="10"/>
      <c r="K600" s="559"/>
      <c r="L600" s="559"/>
      <c r="M600" s="559"/>
      <c r="N600" s="560" t="str">
        <f>IF($B600=Statistika!$F$63,'Help-list'!$BD599*'Help-list'!$V$6,IF($B600=Statistika!$F$64,'Help-list'!$BD599*'Help-list'!$V$7,IF($B600=Statistika!$F$65,'Help-list'!$BD599*'Help-list'!$V$8,IF($B600=Statistika!$F$66,'Help-list'!$BD599*'Help-list'!$V$9,IF($B600=Statistika!$F$67,'Help-list'!$BD599*'Help-list'!$V$10,IF($B600=Statistika!$F$68,'Help-list'!$BD599*'Help-list'!$V$11,IF($B600=Statistika!$F$69,'Help-list'!$BD599*'Help-list'!$V$12,IF($B600=Statistika!$F$70,'Help-list'!$BD599*'Help-list'!$V$13,""))))))))</f>
        <v/>
      </c>
      <c r="O600" s="559"/>
      <c r="P600" s="561" t="str">
        <f>IF($B600=Statistika!$F$63,'Help-list'!$BE599*'Help-list'!$V$6,IF($B600=Statistika!$F$64,'Help-list'!$BE599*'Help-list'!$V$7,IF($B600=Statistika!$F$65,'Help-list'!$BE599*'Help-list'!$V$8,IF($B600=Statistika!$F$66,'Help-list'!$BE599*'Help-list'!$V$9,IF($B600=Statistika!$F$67,'Help-list'!$BE599*'Help-list'!$V$10,IF($B600=Statistika!$F$68,'Help-list'!$BE599*'Help-list'!$V$11,IF($B600=Statistika!$F$69,'Help-list'!$BE599*'Help-list'!$V$12,IF($B600=Statistika!$F$70,'Help-list'!$BE599*'Help-list'!$V$13,""))))))))</f>
        <v/>
      </c>
      <c r="Q600" s="562" t="str">
        <f t="shared" si="21"/>
        <v/>
      </c>
      <c r="R600" s="563" t="str">
        <f>IF($B600=Statistika!$F$63,'Help-list'!$BF599*'Help-list'!$V$6,IF($B600=Statistika!$F$64,'Help-list'!$BF599*'Help-list'!$V$7,IF($B600=Statistika!$F$65,'Help-list'!$BF599*'Help-list'!$V$8,IF($B600=Statistika!$F$66,'Help-list'!$BF599*'Help-list'!$V$9,IF($B600=Statistika!$F$67,'Help-list'!$BF599*'Help-list'!$V$10,IF($B600=Statistika!$F$68,'Help-list'!$BF599*'Help-list'!$V$11,IF($B600=Statistika!$F$69,'Help-list'!$BF599*'Help-list'!$V$12,IF($B600=Statistika!$F$70,'Help-list'!$BF599*'Help-list'!$V$13,""))))))))</f>
        <v/>
      </c>
      <c r="S600" s="564"/>
      <c r="T600" s="565" t="str">
        <f>IF($B600=Statistika!$F$63,'Help-list'!$BG599*'Help-list'!$V$6,IF($B600=Statistika!$F$64,'Help-list'!$BG599*'Help-list'!$V$7,IF($B600=Statistika!$F$65,'Help-list'!$BG599*'Help-list'!$V$8,IF($B600=Statistika!$F$66,'Help-list'!$BG599*'Help-list'!$V$9,IF($B600=Statistika!$F$67,'Help-list'!$BG599*'Help-list'!$V$10,IF($B600=Statistika!$F$68,'Help-list'!$BG599*'Help-list'!$V$11,IF($B600=Statistika!$F$69,'Help-list'!$BG599*'Help-list'!$V$12,IF($B600=Statistika!$F$70,'Help-list'!$BG599*'Help-list'!$V$13,""))))))))</f>
        <v/>
      </c>
      <c r="U600" s="564"/>
      <c r="V600" s="565" t="str">
        <f>IF($B600=Statistika!$F$63,'Help-list'!$BH599*'Help-list'!$V$6,IF($B600=Statistika!$F$64,'Help-list'!$BH599*'Help-list'!$V$7,IF($B600=Statistika!$F$65,'Help-list'!$BH599*'Help-list'!$V$8,IF($B600=Statistika!$F$66,'Help-list'!$BH599*'Help-list'!$V$9,IF($B600=Statistika!$F$67,'Help-list'!$BH599*'Help-list'!$V$10,IF($B600=Statistika!$F$68,'Help-list'!$BH599*'Help-list'!$V$11,IF($B600=Statistika!$F$69,'Help-list'!$BH599*'Help-list'!$V$12,IF($B600=Statistika!$F$70,'Help-list'!$BH599*'Help-list'!$V$13,""))))))))</f>
        <v/>
      </c>
      <c r="W600" s="566"/>
      <c r="X600" s="567"/>
      <c r="Y600" s="567"/>
      <c r="Z600" s="567"/>
      <c r="AA600" s="567"/>
      <c r="AB600" s="567"/>
      <c r="AC600" s="567"/>
      <c r="AD600" s="567"/>
      <c r="AE600" s="347"/>
      <c r="AF600" s="568"/>
    </row>
    <row r="601" spans="1:32">
      <c r="A601" s="38"/>
      <c r="B601" s="10"/>
      <c r="C601" s="555"/>
      <c r="D601" s="556"/>
      <c r="E601" s="555"/>
      <c r="F601" s="28"/>
      <c r="G601" s="557" t="str">
        <f t="shared" ref="G601:G638" si="22">IF(E601&lt;&gt;"",(E601+F601)-(C601+D601),"")</f>
        <v/>
      </c>
      <c r="H601" s="558"/>
      <c r="I601" s="542"/>
      <c r="J601" s="10"/>
      <c r="K601" s="559"/>
      <c r="L601" s="559"/>
      <c r="M601" s="559"/>
      <c r="N601" s="560" t="str">
        <f>IF($B601=Statistika!$F$63,'Help-list'!$BD600*'Help-list'!$V$6,IF($B601=Statistika!$F$64,'Help-list'!$BD600*'Help-list'!$V$7,IF($B601=Statistika!$F$65,'Help-list'!$BD600*'Help-list'!$V$8,IF($B601=Statistika!$F$66,'Help-list'!$BD600*'Help-list'!$V$9,IF($B601=Statistika!$F$67,'Help-list'!$BD600*'Help-list'!$V$10,IF($B601=Statistika!$F$68,'Help-list'!$BD600*'Help-list'!$V$11,IF($B601=Statistika!$F$69,'Help-list'!$BD600*'Help-list'!$V$12,IF($B601=Statistika!$F$70,'Help-list'!$BD600*'Help-list'!$V$13,""))))))))</f>
        <v/>
      </c>
      <c r="O601" s="559"/>
      <c r="P601" s="561" t="str">
        <f>IF($B601=Statistika!$F$63,'Help-list'!$BE600*'Help-list'!$V$6,IF($B601=Statistika!$F$64,'Help-list'!$BE600*'Help-list'!$V$7,IF($B601=Statistika!$F$65,'Help-list'!$BE600*'Help-list'!$V$8,IF($B601=Statistika!$F$66,'Help-list'!$BE600*'Help-list'!$V$9,IF($B601=Statistika!$F$67,'Help-list'!$BE600*'Help-list'!$V$10,IF($B601=Statistika!$F$68,'Help-list'!$BE600*'Help-list'!$V$11,IF($B601=Statistika!$F$69,'Help-list'!$BE600*'Help-list'!$V$12,IF($B601=Statistika!$F$70,'Help-list'!$BE600*'Help-list'!$V$13,""))))))))</f>
        <v/>
      </c>
      <c r="Q601" s="562" t="str">
        <f t="shared" si="21"/>
        <v/>
      </c>
      <c r="R601" s="563" t="str">
        <f>IF($B601=Statistika!$F$63,'Help-list'!$BF600*'Help-list'!$V$6,IF($B601=Statistika!$F$64,'Help-list'!$BF600*'Help-list'!$V$7,IF($B601=Statistika!$F$65,'Help-list'!$BF600*'Help-list'!$V$8,IF($B601=Statistika!$F$66,'Help-list'!$BF600*'Help-list'!$V$9,IF($B601=Statistika!$F$67,'Help-list'!$BF600*'Help-list'!$V$10,IF($B601=Statistika!$F$68,'Help-list'!$BF600*'Help-list'!$V$11,IF($B601=Statistika!$F$69,'Help-list'!$BF600*'Help-list'!$V$12,IF($B601=Statistika!$F$70,'Help-list'!$BF600*'Help-list'!$V$13,""))))))))</f>
        <v/>
      </c>
      <c r="S601" s="564"/>
      <c r="T601" s="565" t="str">
        <f>IF($B601=Statistika!$F$63,'Help-list'!$BG600*'Help-list'!$V$6,IF($B601=Statistika!$F$64,'Help-list'!$BG600*'Help-list'!$V$7,IF($B601=Statistika!$F$65,'Help-list'!$BG600*'Help-list'!$V$8,IF($B601=Statistika!$F$66,'Help-list'!$BG600*'Help-list'!$V$9,IF($B601=Statistika!$F$67,'Help-list'!$BG600*'Help-list'!$V$10,IF($B601=Statistika!$F$68,'Help-list'!$BG600*'Help-list'!$V$11,IF($B601=Statistika!$F$69,'Help-list'!$BG600*'Help-list'!$V$12,IF($B601=Statistika!$F$70,'Help-list'!$BG600*'Help-list'!$V$13,""))))))))</f>
        <v/>
      </c>
      <c r="U601" s="564"/>
      <c r="V601" s="565" t="str">
        <f>IF($B601=Statistika!$F$63,'Help-list'!$BH600*'Help-list'!$V$6,IF($B601=Statistika!$F$64,'Help-list'!$BH600*'Help-list'!$V$7,IF($B601=Statistika!$F$65,'Help-list'!$BH600*'Help-list'!$V$8,IF($B601=Statistika!$F$66,'Help-list'!$BH600*'Help-list'!$V$9,IF($B601=Statistika!$F$67,'Help-list'!$BH600*'Help-list'!$V$10,IF($B601=Statistika!$F$68,'Help-list'!$BH600*'Help-list'!$V$11,IF($B601=Statistika!$F$69,'Help-list'!$BH600*'Help-list'!$V$12,IF($B601=Statistika!$F$70,'Help-list'!$BH600*'Help-list'!$V$13,""))))))))</f>
        <v/>
      </c>
      <c r="W601" s="566"/>
      <c r="X601" s="567"/>
      <c r="Y601" s="567"/>
      <c r="Z601" s="567"/>
      <c r="AA601" s="567"/>
      <c r="AB601" s="567"/>
      <c r="AC601" s="567"/>
      <c r="AD601" s="567"/>
      <c r="AE601" s="347"/>
      <c r="AF601" s="568"/>
    </row>
    <row r="602" spans="1:32">
      <c r="A602" s="38"/>
      <c r="B602" s="10"/>
      <c r="C602" s="555"/>
      <c r="D602" s="556"/>
      <c r="E602" s="555"/>
      <c r="F602" s="28"/>
      <c r="G602" s="557" t="str">
        <f t="shared" si="22"/>
        <v/>
      </c>
      <c r="H602" s="558"/>
      <c r="I602" s="542"/>
      <c r="J602" s="10"/>
      <c r="K602" s="559"/>
      <c r="L602" s="559"/>
      <c r="M602" s="559"/>
      <c r="N602" s="560" t="str">
        <f>IF($B602=Statistika!$F$63,'Help-list'!$BD601*'Help-list'!$V$6,IF($B602=Statistika!$F$64,'Help-list'!$BD601*'Help-list'!$V$7,IF($B602=Statistika!$F$65,'Help-list'!$BD601*'Help-list'!$V$8,IF($B602=Statistika!$F$66,'Help-list'!$BD601*'Help-list'!$V$9,IF($B602=Statistika!$F$67,'Help-list'!$BD601*'Help-list'!$V$10,IF($B602=Statistika!$F$68,'Help-list'!$BD601*'Help-list'!$V$11,IF($B602=Statistika!$F$69,'Help-list'!$BD601*'Help-list'!$V$12,IF($B602=Statistika!$F$70,'Help-list'!$BD601*'Help-list'!$V$13,""))))))))</f>
        <v/>
      </c>
      <c r="O602" s="559"/>
      <c r="P602" s="561" t="str">
        <f>IF($B602=Statistika!$F$63,'Help-list'!$BE601*'Help-list'!$V$6,IF($B602=Statistika!$F$64,'Help-list'!$BE601*'Help-list'!$V$7,IF($B602=Statistika!$F$65,'Help-list'!$BE601*'Help-list'!$V$8,IF($B602=Statistika!$F$66,'Help-list'!$BE601*'Help-list'!$V$9,IF($B602=Statistika!$F$67,'Help-list'!$BE601*'Help-list'!$V$10,IF($B602=Statistika!$F$68,'Help-list'!$BE601*'Help-list'!$V$11,IF($B602=Statistika!$F$69,'Help-list'!$BE601*'Help-list'!$V$12,IF($B602=Statistika!$F$70,'Help-list'!$BE601*'Help-list'!$V$13,""))))))))</f>
        <v/>
      </c>
      <c r="Q602" s="562" t="str">
        <f t="shared" si="21"/>
        <v/>
      </c>
      <c r="R602" s="563" t="str">
        <f>IF($B602=Statistika!$F$63,'Help-list'!$BF601*'Help-list'!$V$6,IF($B602=Statistika!$F$64,'Help-list'!$BF601*'Help-list'!$V$7,IF($B602=Statistika!$F$65,'Help-list'!$BF601*'Help-list'!$V$8,IF($B602=Statistika!$F$66,'Help-list'!$BF601*'Help-list'!$V$9,IF($B602=Statistika!$F$67,'Help-list'!$BF601*'Help-list'!$V$10,IF($B602=Statistika!$F$68,'Help-list'!$BF601*'Help-list'!$V$11,IF($B602=Statistika!$F$69,'Help-list'!$BF601*'Help-list'!$V$12,IF($B602=Statistika!$F$70,'Help-list'!$BF601*'Help-list'!$V$13,""))))))))</f>
        <v/>
      </c>
      <c r="S602" s="564"/>
      <c r="T602" s="565" t="str">
        <f>IF($B602=Statistika!$F$63,'Help-list'!$BG601*'Help-list'!$V$6,IF($B602=Statistika!$F$64,'Help-list'!$BG601*'Help-list'!$V$7,IF($B602=Statistika!$F$65,'Help-list'!$BG601*'Help-list'!$V$8,IF($B602=Statistika!$F$66,'Help-list'!$BG601*'Help-list'!$V$9,IF($B602=Statistika!$F$67,'Help-list'!$BG601*'Help-list'!$V$10,IF($B602=Statistika!$F$68,'Help-list'!$BG601*'Help-list'!$V$11,IF($B602=Statistika!$F$69,'Help-list'!$BG601*'Help-list'!$V$12,IF($B602=Statistika!$F$70,'Help-list'!$BG601*'Help-list'!$V$13,""))))))))</f>
        <v/>
      </c>
      <c r="U602" s="564"/>
      <c r="V602" s="565" t="str">
        <f>IF($B602=Statistika!$F$63,'Help-list'!$BH601*'Help-list'!$V$6,IF($B602=Statistika!$F$64,'Help-list'!$BH601*'Help-list'!$V$7,IF($B602=Statistika!$F$65,'Help-list'!$BH601*'Help-list'!$V$8,IF($B602=Statistika!$F$66,'Help-list'!$BH601*'Help-list'!$V$9,IF($B602=Statistika!$F$67,'Help-list'!$BH601*'Help-list'!$V$10,IF($B602=Statistika!$F$68,'Help-list'!$BH601*'Help-list'!$V$11,IF($B602=Statistika!$F$69,'Help-list'!$BH601*'Help-list'!$V$12,IF($B602=Statistika!$F$70,'Help-list'!$BH601*'Help-list'!$V$13,""))))))))</f>
        <v/>
      </c>
      <c r="W602" s="566"/>
      <c r="X602" s="567"/>
      <c r="Y602" s="567"/>
      <c r="Z602" s="567"/>
      <c r="AA602" s="567"/>
      <c r="AB602" s="567"/>
      <c r="AC602" s="567"/>
      <c r="AD602" s="567"/>
      <c r="AE602" s="347"/>
      <c r="AF602" s="568"/>
    </row>
    <row r="603" spans="1:32">
      <c r="A603" s="38"/>
      <c r="B603" s="10"/>
      <c r="C603" s="555"/>
      <c r="D603" s="556"/>
      <c r="E603" s="555"/>
      <c r="F603" s="28"/>
      <c r="G603" s="557" t="str">
        <f t="shared" si="22"/>
        <v/>
      </c>
      <c r="H603" s="558"/>
      <c r="I603" s="542"/>
      <c r="J603" s="10"/>
      <c r="K603" s="559"/>
      <c r="L603" s="559"/>
      <c r="M603" s="559"/>
      <c r="N603" s="560" t="str">
        <f>IF($B603=Statistika!$F$63,'Help-list'!$BD602*'Help-list'!$V$6,IF($B603=Statistika!$F$64,'Help-list'!$BD602*'Help-list'!$V$7,IF($B603=Statistika!$F$65,'Help-list'!$BD602*'Help-list'!$V$8,IF($B603=Statistika!$F$66,'Help-list'!$BD602*'Help-list'!$V$9,IF($B603=Statistika!$F$67,'Help-list'!$BD602*'Help-list'!$V$10,IF($B603=Statistika!$F$68,'Help-list'!$BD602*'Help-list'!$V$11,IF($B603=Statistika!$F$69,'Help-list'!$BD602*'Help-list'!$V$12,IF($B603=Statistika!$F$70,'Help-list'!$BD602*'Help-list'!$V$13,""))))))))</f>
        <v/>
      </c>
      <c r="O603" s="559"/>
      <c r="P603" s="561" t="str">
        <f>IF($B603=Statistika!$F$63,'Help-list'!$BE602*'Help-list'!$V$6,IF($B603=Statistika!$F$64,'Help-list'!$BE602*'Help-list'!$V$7,IF($B603=Statistika!$F$65,'Help-list'!$BE602*'Help-list'!$V$8,IF($B603=Statistika!$F$66,'Help-list'!$BE602*'Help-list'!$V$9,IF($B603=Statistika!$F$67,'Help-list'!$BE602*'Help-list'!$V$10,IF($B603=Statistika!$F$68,'Help-list'!$BE602*'Help-list'!$V$11,IF($B603=Statistika!$F$69,'Help-list'!$BE602*'Help-list'!$V$12,IF($B603=Statistika!$F$70,'Help-list'!$BE602*'Help-list'!$V$13,""))))))))</f>
        <v/>
      </c>
      <c r="Q603" s="562" t="str">
        <f t="shared" si="21"/>
        <v/>
      </c>
      <c r="R603" s="563" t="str">
        <f>IF($B603=Statistika!$F$63,'Help-list'!$BF602*'Help-list'!$V$6,IF($B603=Statistika!$F$64,'Help-list'!$BF602*'Help-list'!$V$7,IF($B603=Statistika!$F$65,'Help-list'!$BF602*'Help-list'!$V$8,IF($B603=Statistika!$F$66,'Help-list'!$BF602*'Help-list'!$V$9,IF($B603=Statistika!$F$67,'Help-list'!$BF602*'Help-list'!$V$10,IF($B603=Statistika!$F$68,'Help-list'!$BF602*'Help-list'!$V$11,IF($B603=Statistika!$F$69,'Help-list'!$BF602*'Help-list'!$V$12,IF($B603=Statistika!$F$70,'Help-list'!$BF602*'Help-list'!$V$13,""))))))))</f>
        <v/>
      </c>
      <c r="S603" s="564"/>
      <c r="T603" s="565" t="str">
        <f>IF($B603=Statistika!$F$63,'Help-list'!$BG602*'Help-list'!$V$6,IF($B603=Statistika!$F$64,'Help-list'!$BG602*'Help-list'!$V$7,IF($B603=Statistika!$F$65,'Help-list'!$BG602*'Help-list'!$V$8,IF($B603=Statistika!$F$66,'Help-list'!$BG602*'Help-list'!$V$9,IF($B603=Statistika!$F$67,'Help-list'!$BG602*'Help-list'!$V$10,IF($B603=Statistika!$F$68,'Help-list'!$BG602*'Help-list'!$V$11,IF($B603=Statistika!$F$69,'Help-list'!$BG602*'Help-list'!$V$12,IF($B603=Statistika!$F$70,'Help-list'!$BG602*'Help-list'!$V$13,""))))))))</f>
        <v/>
      </c>
      <c r="U603" s="564"/>
      <c r="V603" s="565" t="str">
        <f>IF($B603=Statistika!$F$63,'Help-list'!$BH602*'Help-list'!$V$6,IF($B603=Statistika!$F$64,'Help-list'!$BH602*'Help-list'!$V$7,IF($B603=Statistika!$F$65,'Help-list'!$BH602*'Help-list'!$V$8,IF($B603=Statistika!$F$66,'Help-list'!$BH602*'Help-list'!$V$9,IF($B603=Statistika!$F$67,'Help-list'!$BH602*'Help-list'!$V$10,IF($B603=Statistika!$F$68,'Help-list'!$BH602*'Help-list'!$V$11,IF($B603=Statistika!$F$69,'Help-list'!$BH602*'Help-list'!$V$12,IF($B603=Statistika!$F$70,'Help-list'!$BH602*'Help-list'!$V$13,""))))))))</f>
        <v/>
      </c>
      <c r="W603" s="566"/>
      <c r="X603" s="567"/>
      <c r="Y603" s="567"/>
      <c r="Z603" s="567"/>
      <c r="AA603" s="567"/>
      <c r="AB603" s="567"/>
      <c r="AC603" s="567"/>
      <c r="AD603" s="567"/>
      <c r="AE603" s="347"/>
      <c r="AF603" s="568"/>
    </row>
    <row r="604" spans="1:32">
      <c r="A604" s="38"/>
      <c r="B604" s="10"/>
      <c r="C604" s="555"/>
      <c r="D604" s="556"/>
      <c r="E604" s="555"/>
      <c r="F604" s="28"/>
      <c r="G604" s="557" t="str">
        <f t="shared" si="22"/>
        <v/>
      </c>
      <c r="H604" s="558"/>
      <c r="I604" s="542"/>
      <c r="J604" s="10"/>
      <c r="K604" s="559"/>
      <c r="L604" s="559"/>
      <c r="M604" s="559"/>
      <c r="N604" s="560" t="str">
        <f>IF($B604=Statistika!$F$63,'Help-list'!$BD603*'Help-list'!$V$6,IF($B604=Statistika!$F$64,'Help-list'!$BD603*'Help-list'!$V$7,IF($B604=Statistika!$F$65,'Help-list'!$BD603*'Help-list'!$V$8,IF($B604=Statistika!$F$66,'Help-list'!$BD603*'Help-list'!$V$9,IF($B604=Statistika!$F$67,'Help-list'!$BD603*'Help-list'!$V$10,IF($B604=Statistika!$F$68,'Help-list'!$BD603*'Help-list'!$V$11,IF($B604=Statistika!$F$69,'Help-list'!$BD603*'Help-list'!$V$12,IF($B604=Statistika!$F$70,'Help-list'!$BD603*'Help-list'!$V$13,""))))))))</f>
        <v/>
      </c>
      <c r="O604" s="559"/>
      <c r="P604" s="561" t="str">
        <f>IF($B604=Statistika!$F$63,'Help-list'!$BE603*'Help-list'!$V$6,IF($B604=Statistika!$F$64,'Help-list'!$BE603*'Help-list'!$V$7,IF($B604=Statistika!$F$65,'Help-list'!$BE603*'Help-list'!$V$8,IF($B604=Statistika!$F$66,'Help-list'!$BE603*'Help-list'!$V$9,IF($B604=Statistika!$F$67,'Help-list'!$BE603*'Help-list'!$V$10,IF($B604=Statistika!$F$68,'Help-list'!$BE603*'Help-list'!$V$11,IF($B604=Statistika!$F$69,'Help-list'!$BE603*'Help-list'!$V$12,IF($B604=Statistika!$F$70,'Help-list'!$BE603*'Help-list'!$V$13,""))))))))</f>
        <v/>
      </c>
      <c r="Q604" s="562" t="str">
        <f t="shared" si="21"/>
        <v/>
      </c>
      <c r="R604" s="563" t="str">
        <f>IF($B604=Statistika!$F$63,'Help-list'!$BF603*'Help-list'!$V$6,IF($B604=Statistika!$F$64,'Help-list'!$BF603*'Help-list'!$V$7,IF($B604=Statistika!$F$65,'Help-list'!$BF603*'Help-list'!$V$8,IF($B604=Statistika!$F$66,'Help-list'!$BF603*'Help-list'!$V$9,IF($B604=Statistika!$F$67,'Help-list'!$BF603*'Help-list'!$V$10,IF($B604=Statistika!$F$68,'Help-list'!$BF603*'Help-list'!$V$11,IF($B604=Statistika!$F$69,'Help-list'!$BF603*'Help-list'!$V$12,IF($B604=Statistika!$F$70,'Help-list'!$BF603*'Help-list'!$V$13,""))))))))</f>
        <v/>
      </c>
      <c r="S604" s="564"/>
      <c r="T604" s="565" t="str">
        <f>IF($B604=Statistika!$F$63,'Help-list'!$BG603*'Help-list'!$V$6,IF($B604=Statistika!$F$64,'Help-list'!$BG603*'Help-list'!$V$7,IF($B604=Statistika!$F$65,'Help-list'!$BG603*'Help-list'!$V$8,IF($B604=Statistika!$F$66,'Help-list'!$BG603*'Help-list'!$V$9,IF($B604=Statistika!$F$67,'Help-list'!$BG603*'Help-list'!$V$10,IF($B604=Statistika!$F$68,'Help-list'!$BG603*'Help-list'!$V$11,IF($B604=Statistika!$F$69,'Help-list'!$BG603*'Help-list'!$V$12,IF($B604=Statistika!$F$70,'Help-list'!$BG603*'Help-list'!$V$13,""))))))))</f>
        <v/>
      </c>
      <c r="U604" s="564"/>
      <c r="V604" s="565" t="str">
        <f>IF($B604=Statistika!$F$63,'Help-list'!$BH603*'Help-list'!$V$6,IF($B604=Statistika!$F$64,'Help-list'!$BH603*'Help-list'!$V$7,IF($B604=Statistika!$F$65,'Help-list'!$BH603*'Help-list'!$V$8,IF($B604=Statistika!$F$66,'Help-list'!$BH603*'Help-list'!$V$9,IF($B604=Statistika!$F$67,'Help-list'!$BH603*'Help-list'!$V$10,IF($B604=Statistika!$F$68,'Help-list'!$BH603*'Help-list'!$V$11,IF($B604=Statistika!$F$69,'Help-list'!$BH603*'Help-list'!$V$12,IF($B604=Statistika!$F$70,'Help-list'!$BH603*'Help-list'!$V$13,""))))))))</f>
        <v/>
      </c>
      <c r="W604" s="566"/>
      <c r="X604" s="567"/>
      <c r="Y604" s="567"/>
      <c r="Z604" s="567"/>
      <c r="AA604" s="567"/>
      <c r="AB604" s="567"/>
      <c r="AC604" s="567"/>
      <c r="AD604" s="567"/>
      <c r="AE604" s="347"/>
      <c r="AF604" s="568"/>
    </row>
    <row r="605" spans="1:32">
      <c r="A605" s="38"/>
      <c r="B605" s="10"/>
      <c r="C605" s="555"/>
      <c r="D605" s="556"/>
      <c r="E605" s="555"/>
      <c r="F605" s="28"/>
      <c r="G605" s="557" t="str">
        <f t="shared" si="22"/>
        <v/>
      </c>
      <c r="H605" s="558"/>
      <c r="I605" s="542"/>
      <c r="J605" s="10"/>
      <c r="K605" s="559"/>
      <c r="L605" s="559"/>
      <c r="M605" s="559"/>
      <c r="N605" s="560" t="str">
        <f>IF($B605=Statistika!$F$63,'Help-list'!$BD604*'Help-list'!$V$6,IF($B605=Statistika!$F$64,'Help-list'!$BD604*'Help-list'!$V$7,IF($B605=Statistika!$F$65,'Help-list'!$BD604*'Help-list'!$V$8,IF($B605=Statistika!$F$66,'Help-list'!$BD604*'Help-list'!$V$9,IF($B605=Statistika!$F$67,'Help-list'!$BD604*'Help-list'!$V$10,IF($B605=Statistika!$F$68,'Help-list'!$BD604*'Help-list'!$V$11,IF($B605=Statistika!$F$69,'Help-list'!$BD604*'Help-list'!$V$12,IF($B605=Statistika!$F$70,'Help-list'!$BD604*'Help-list'!$V$13,""))))))))</f>
        <v/>
      </c>
      <c r="O605" s="559"/>
      <c r="P605" s="561" t="str">
        <f>IF($B605=Statistika!$F$63,'Help-list'!$BE604*'Help-list'!$V$6,IF($B605=Statistika!$F$64,'Help-list'!$BE604*'Help-list'!$V$7,IF($B605=Statistika!$F$65,'Help-list'!$BE604*'Help-list'!$V$8,IF($B605=Statistika!$F$66,'Help-list'!$BE604*'Help-list'!$V$9,IF($B605=Statistika!$F$67,'Help-list'!$BE604*'Help-list'!$V$10,IF($B605=Statistika!$F$68,'Help-list'!$BE604*'Help-list'!$V$11,IF($B605=Statistika!$F$69,'Help-list'!$BE604*'Help-list'!$V$12,IF($B605=Statistika!$F$70,'Help-list'!$BE604*'Help-list'!$V$13,""))))))))</f>
        <v/>
      </c>
      <c r="Q605" s="562" t="str">
        <f t="shared" si="21"/>
        <v/>
      </c>
      <c r="R605" s="563" t="str">
        <f>IF($B605=Statistika!$F$63,'Help-list'!$BF604*'Help-list'!$V$6,IF($B605=Statistika!$F$64,'Help-list'!$BF604*'Help-list'!$V$7,IF($B605=Statistika!$F$65,'Help-list'!$BF604*'Help-list'!$V$8,IF($B605=Statistika!$F$66,'Help-list'!$BF604*'Help-list'!$V$9,IF($B605=Statistika!$F$67,'Help-list'!$BF604*'Help-list'!$V$10,IF($B605=Statistika!$F$68,'Help-list'!$BF604*'Help-list'!$V$11,IF($B605=Statistika!$F$69,'Help-list'!$BF604*'Help-list'!$V$12,IF($B605=Statistika!$F$70,'Help-list'!$BF604*'Help-list'!$V$13,""))))))))</f>
        <v/>
      </c>
      <c r="S605" s="564"/>
      <c r="T605" s="565" t="str">
        <f>IF($B605=Statistika!$F$63,'Help-list'!$BG604*'Help-list'!$V$6,IF($B605=Statistika!$F$64,'Help-list'!$BG604*'Help-list'!$V$7,IF($B605=Statistika!$F$65,'Help-list'!$BG604*'Help-list'!$V$8,IF($B605=Statistika!$F$66,'Help-list'!$BG604*'Help-list'!$V$9,IF($B605=Statistika!$F$67,'Help-list'!$BG604*'Help-list'!$V$10,IF($B605=Statistika!$F$68,'Help-list'!$BG604*'Help-list'!$V$11,IF($B605=Statistika!$F$69,'Help-list'!$BG604*'Help-list'!$V$12,IF($B605=Statistika!$F$70,'Help-list'!$BG604*'Help-list'!$V$13,""))))))))</f>
        <v/>
      </c>
      <c r="U605" s="564"/>
      <c r="V605" s="565" t="str">
        <f>IF($B605=Statistika!$F$63,'Help-list'!$BH604*'Help-list'!$V$6,IF($B605=Statistika!$F$64,'Help-list'!$BH604*'Help-list'!$V$7,IF($B605=Statistika!$F$65,'Help-list'!$BH604*'Help-list'!$V$8,IF($B605=Statistika!$F$66,'Help-list'!$BH604*'Help-list'!$V$9,IF($B605=Statistika!$F$67,'Help-list'!$BH604*'Help-list'!$V$10,IF($B605=Statistika!$F$68,'Help-list'!$BH604*'Help-list'!$V$11,IF($B605=Statistika!$F$69,'Help-list'!$BH604*'Help-list'!$V$12,IF($B605=Statistika!$F$70,'Help-list'!$BH604*'Help-list'!$V$13,""))))))))</f>
        <v/>
      </c>
      <c r="W605" s="566"/>
      <c r="X605" s="567"/>
      <c r="Y605" s="567"/>
      <c r="Z605" s="567"/>
      <c r="AA605" s="567"/>
      <c r="AB605" s="567"/>
      <c r="AC605" s="567"/>
      <c r="AD605" s="567"/>
      <c r="AE605" s="347"/>
      <c r="AF605" s="568"/>
    </row>
    <row r="606" spans="1:32">
      <c r="A606" s="38"/>
      <c r="B606" s="10"/>
      <c r="C606" s="555"/>
      <c r="D606" s="556"/>
      <c r="E606" s="555"/>
      <c r="F606" s="28"/>
      <c r="G606" s="557" t="str">
        <f t="shared" si="22"/>
        <v/>
      </c>
      <c r="H606" s="558"/>
      <c r="I606" s="542"/>
      <c r="J606" s="10"/>
      <c r="K606" s="559"/>
      <c r="L606" s="559"/>
      <c r="M606" s="559"/>
      <c r="N606" s="560" t="str">
        <f>IF($B606=Statistika!$F$63,'Help-list'!$BD605*'Help-list'!$V$6,IF($B606=Statistika!$F$64,'Help-list'!$BD605*'Help-list'!$V$7,IF($B606=Statistika!$F$65,'Help-list'!$BD605*'Help-list'!$V$8,IF($B606=Statistika!$F$66,'Help-list'!$BD605*'Help-list'!$V$9,IF($B606=Statistika!$F$67,'Help-list'!$BD605*'Help-list'!$V$10,IF($B606=Statistika!$F$68,'Help-list'!$BD605*'Help-list'!$V$11,IF($B606=Statistika!$F$69,'Help-list'!$BD605*'Help-list'!$V$12,IF($B606=Statistika!$F$70,'Help-list'!$BD605*'Help-list'!$V$13,""))))))))</f>
        <v/>
      </c>
      <c r="O606" s="559"/>
      <c r="P606" s="561" t="str">
        <f>IF($B606=Statistika!$F$63,'Help-list'!$BE605*'Help-list'!$V$6,IF($B606=Statistika!$F$64,'Help-list'!$BE605*'Help-list'!$V$7,IF($B606=Statistika!$F$65,'Help-list'!$BE605*'Help-list'!$V$8,IF($B606=Statistika!$F$66,'Help-list'!$BE605*'Help-list'!$V$9,IF($B606=Statistika!$F$67,'Help-list'!$BE605*'Help-list'!$V$10,IF($B606=Statistika!$F$68,'Help-list'!$BE605*'Help-list'!$V$11,IF($B606=Statistika!$F$69,'Help-list'!$BE605*'Help-list'!$V$12,IF($B606=Statistika!$F$70,'Help-list'!$BE605*'Help-list'!$V$13,""))))))))</f>
        <v/>
      </c>
      <c r="Q606" s="562" t="str">
        <f t="shared" si="21"/>
        <v/>
      </c>
      <c r="R606" s="563" t="str">
        <f>IF($B606=Statistika!$F$63,'Help-list'!$BF605*'Help-list'!$V$6,IF($B606=Statistika!$F$64,'Help-list'!$BF605*'Help-list'!$V$7,IF($B606=Statistika!$F$65,'Help-list'!$BF605*'Help-list'!$V$8,IF($B606=Statistika!$F$66,'Help-list'!$BF605*'Help-list'!$V$9,IF($B606=Statistika!$F$67,'Help-list'!$BF605*'Help-list'!$V$10,IF($B606=Statistika!$F$68,'Help-list'!$BF605*'Help-list'!$V$11,IF($B606=Statistika!$F$69,'Help-list'!$BF605*'Help-list'!$V$12,IF($B606=Statistika!$F$70,'Help-list'!$BF605*'Help-list'!$V$13,""))))))))</f>
        <v/>
      </c>
      <c r="S606" s="564"/>
      <c r="T606" s="565" t="str">
        <f>IF($B606=Statistika!$F$63,'Help-list'!$BG605*'Help-list'!$V$6,IF($B606=Statistika!$F$64,'Help-list'!$BG605*'Help-list'!$V$7,IF($B606=Statistika!$F$65,'Help-list'!$BG605*'Help-list'!$V$8,IF($B606=Statistika!$F$66,'Help-list'!$BG605*'Help-list'!$V$9,IF($B606=Statistika!$F$67,'Help-list'!$BG605*'Help-list'!$V$10,IF($B606=Statistika!$F$68,'Help-list'!$BG605*'Help-list'!$V$11,IF($B606=Statistika!$F$69,'Help-list'!$BG605*'Help-list'!$V$12,IF($B606=Statistika!$F$70,'Help-list'!$BG605*'Help-list'!$V$13,""))))))))</f>
        <v/>
      </c>
      <c r="U606" s="564"/>
      <c r="V606" s="565" t="str">
        <f>IF($B606=Statistika!$F$63,'Help-list'!$BH605*'Help-list'!$V$6,IF($B606=Statistika!$F$64,'Help-list'!$BH605*'Help-list'!$V$7,IF($B606=Statistika!$F$65,'Help-list'!$BH605*'Help-list'!$V$8,IF($B606=Statistika!$F$66,'Help-list'!$BH605*'Help-list'!$V$9,IF($B606=Statistika!$F$67,'Help-list'!$BH605*'Help-list'!$V$10,IF($B606=Statistika!$F$68,'Help-list'!$BH605*'Help-list'!$V$11,IF($B606=Statistika!$F$69,'Help-list'!$BH605*'Help-list'!$V$12,IF($B606=Statistika!$F$70,'Help-list'!$BH605*'Help-list'!$V$13,""))))))))</f>
        <v/>
      </c>
      <c r="W606" s="566"/>
      <c r="X606" s="567"/>
      <c r="Y606" s="567"/>
      <c r="Z606" s="567"/>
      <c r="AA606" s="567"/>
      <c r="AB606" s="567"/>
      <c r="AC606" s="567"/>
      <c r="AD606" s="567"/>
      <c r="AE606" s="347"/>
      <c r="AF606" s="568"/>
    </row>
    <row r="607" spans="1:32">
      <c r="A607" s="38"/>
      <c r="B607" s="10"/>
      <c r="C607" s="555"/>
      <c r="D607" s="556"/>
      <c r="E607" s="555"/>
      <c r="F607" s="28"/>
      <c r="G607" s="557" t="str">
        <f t="shared" si="22"/>
        <v/>
      </c>
      <c r="H607" s="558"/>
      <c r="I607" s="542"/>
      <c r="J607" s="10"/>
      <c r="K607" s="559"/>
      <c r="L607" s="559"/>
      <c r="M607" s="559"/>
      <c r="N607" s="560" t="str">
        <f>IF($B607=Statistika!$F$63,'Help-list'!$BD606*'Help-list'!$V$6,IF($B607=Statistika!$F$64,'Help-list'!$BD606*'Help-list'!$V$7,IF($B607=Statistika!$F$65,'Help-list'!$BD606*'Help-list'!$V$8,IF($B607=Statistika!$F$66,'Help-list'!$BD606*'Help-list'!$V$9,IF($B607=Statistika!$F$67,'Help-list'!$BD606*'Help-list'!$V$10,IF($B607=Statistika!$F$68,'Help-list'!$BD606*'Help-list'!$V$11,IF($B607=Statistika!$F$69,'Help-list'!$BD606*'Help-list'!$V$12,IF($B607=Statistika!$F$70,'Help-list'!$BD606*'Help-list'!$V$13,""))))))))</f>
        <v/>
      </c>
      <c r="O607" s="559"/>
      <c r="P607" s="561" t="str">
        <f>IF($B607=Statistika!$F$63,'Help-list'!$BE606*'Help-list'!$V$6,IF($B607=Statistika!$F$64,'Help-list'!$BE606*'Help-list'!$V$7,IF($B607=Statistika!$F$65,'Help-list'!$BE606*'Help-list'!$V$8,IF($B607=Statistika!$F$66,'Help-list'!$BE606*'Help-list'!$V$9,IF($B607=Statistika!$F$67,'Help-list'!$BE606*'Help-list'!$V$10,IF($B607=Statistika!$F$68,'Help-list'!$BE606*'Help-list'!$V$11,IF($B607=Statistika!$F$69,'Help-list'!$BE606*'Help-list'!$V$12,IF($B607=Statistika!$F$70,'Help-list'!$BE606*'Help-list'!$V$13,""))))))))</f>
        <v/>
      </c>
      <c r="Q607" s="562" t="str">
        <f t="shared" si="21"/>
        <v/>
      </c>
      <c r="R607" s="563" t="str">
        <f>IF($B607=Statistika!$F$63,'Help-list'!$BF606*'Help-list'!$V$6,IF($B607=Statistika!$F$64,'Help-list'!$BF606*'Help-list'!$V$7,IF($B607=Statistika!$F$65,'Help-list'!$BF606*'Help-list'!$V$8,IF($B607=Statistika!$F$66,'Help-list'!$BF606*'Help-list'!$V$9,IF($B607=Statistika!$F$67,'Help-list'!$BF606*'Help-list'!$V$10,IF($B607=Statistika!$F$68,'Help-list'!$BF606*'Help-list'!$V$11,IF($B607=Statistika!$F$69,'Help-list'!$BF606*'Help-list'!$V$12,IF($B607=Statistika!$F$70,'Help-list'!$BF606*'Help-list'!$V$13,""))))))))</f>
        <v/>
      </c>
      <c r="S607" s="564"/>
      <c r="T607" s="565" t="str">
        <f>IF($B607=Statistika!$F$63,'Help-list'!$BG606*'Help-list'!$V$6,IF($B607=Statistika!$F$64,'Help-list'!$BG606*'Help-list'!$V$7,IF($B607=Statistika!$F$65,'Help-list'!$BG606*'Help-list'!$V$8,IF($B607=Statistika!$F$66,'Help-list'!$BG606*'Help-list'!$V$9,IF($B607=Statistika!$F$67,'Help-list'!$BG606*'Help-list'!$V$10,IF($B607=Statistika!$F$68,'Help-list'!$BG606*'Help-list'!$V$11,IF($B607=Statistika!$F$69,'Help-list'!$BG606*'Help-list'!$V$12,IF($B607=Statistika!$F$70,'Help-list'!$BG606*'Help-list'!$V$13,""))))))))</f>
        <v/>
      </c>
      <c r="U607" s="564"/>
      <c r="V607" s="565" t="str">
        <f>IF($B607=Statistika!$F$63,'Help-list'!$BH606*'Help-list'!$V$6,IF($B607=Statistika!$F$64,'Help-list'!$BH606*'Help-list'!$V$7,IF($B607=Statistika!$F$65,'Help-list'!$BH606*'Help-list'!$V$8,IF($B607=Statistika!$F$66,'Help-list'!$BH606*'Help-list'!$V$9,IF($B607=Statistika!$F$67,'Help-list'!$BH606*'Help-list'!$V$10,IF($B607=Statistika!$F$68,'Help-list'!$BH606*'Help-list'!$V$11,IF($B607=Statistika!$F$69,'Help-list'!$BH606*'Help-list'!$V$12,IF($B607=Statistika!$F$70,'Help-list'!$BH606*'Help-list'!$V$13,""))))))))</f>
        <v/>
      </c>
      <c r="W607" s="566"/>
      <c r="X607" s="567"/>
      <c r="Y607" s="567"/>
      <c r="Z607" s="567"/>
      <c r="AA607" s="567"/>
      <c r="AB607" s="567"/>
      <c r="AC607" s="567"/>
      <c r="AD607" s="567"/>
      <c r="AE607" s="347"/>
      <c r="AF607" s="568"/>
    </row>
    <row r="608" spans="1:32">
      <c r="A608" s="38"/>
      <c r="B608" s="10"/>
      <c r="C608" s="555"/>
      <c r="D608" s="556"/>
      <c r="E608" s="555"/>
      <c r="F608" s="28"/>
      <c r="G608" s="557" t="str">
        <f t="shared" si="22"/>
        <v/>
      </c>
      <c r="H608" s="558"/>
      <c r="I608" s="542"/>
      <c r="J608" s="10"/>
      <c r="K608" s="559"/>
      <c r="L608" s="559"/>
      <c r="M608" s="559"/>
      <c r="N608" s="560" t="str">
        <f>IF($B608=Statistika!$F$63,'Help-list'!$BD607*'Help-list'!$V$6,IF($B608=Statistika!$F$64,'Help-list'!$BD607*'Help-list'!$V$7,IF($B608=Statistika!$F$65,'Help-list'!$BD607*'Help-list'!$V$8,IF($B608=Statistika!$F$66,'Help-list'!$BD607*'Help-list'!$V$9,IF($B608=Statistika!$F$67,'Help-list'!$BD607*'Help-list'!$V$10,IF($B608=Statistika!$F$68,'Help-list'!$BD607*'Help-list'!$V$11,IF($B608=Statistika!$F$69,'Help-list'!$BD607*'Help-list'!$V$12,IF($B608=Statistika!$F$70,'Help-list'!$BD607*'Help-list'!$V$13,""))))))))</f>
        <v/>
      </c>
      <c r="O608" s="559"/>
      <c r="P608" s="561" t="str">
        <f>IF($B608=Statistika!$F$63,'Help-list'!$BE607*'Help-list'!$V$6,IF($B608=Statistika!$F$64,'Help-list'!$BE607*'Help-list'!$V$7,IF($B608=Statistika!$F$65,'Help-list'!$BE607*'Help-list'!$V$8,IF($B608=Statistika!$F$66,'Help-list'!$BE607*'Help-list'!$V$9,IF($B608=Statistika!$F$67,'Help-list'!$BE607*'Help-list'!$V$10,IF($B608=Statistika!$F$68,'Help-list'!$BE607*'Help-list'!$V$11,IF($B608=Statistika!$F$69,'Help-list'!$BE607*'Help-list'!$V$12,IF($B608=Statistika!$F$70,'Help-list'!$BE607*'Help-list'!$V$13,""))))))))</f>
        <v/>
      </c>
      <c r="Q608" s="562" t="str">
        <f t="shared" si="21"/>
        <v/>
      </c>
      <c r="R608" s="563" t="str">
        <f>IF($B608=Statistika!$F$63,'Help-list'!$BF607*'Help-list'!$V$6,IF($B608=Statistika!$F$64,'Help-list'!$BF607*'Help-list'!$V$7,IF($B608=Statistika!$F$65,'Help-list'!$BF607*'Help-list'!$V$8,IF($B608=Statistika!$F$66,'Help-list'!$BF607*'Help-list'!$V$9,IF($B608=Statistika!$F$67,'Help-list'!$BF607*'Help-list'!$V$10,IF($B608=Statistika!$F$68,'Help-list'!$BF607*'Help-list'!$V$11,IF($B608=Statistika!$F$69,'Help-list'!$BF607*'Help-list'!$V$12,IF($B608=Statistika!$F$70,'Help-list'!$BF607*'Help-list'!$V$13,""))))))))</f>
        <v/>
      </c>
      <c r="S608" s="564"/>
      <c r="T608" s="565" t="str">
        <f>IF($B608=Statistika!$F$63,'Help-list'!$BG607*'Help-list'!$V$6,IF($B608=Statistika!$F$64,'Help-list'!$BG607*'Help-list'!$V$7,IF($B608=Statistika!$F$65,'Help-list'!$BG607*'Help-list'!$V$8,IF($B608=Statistika!$F$66,'Help-list'!$BG607*'Help-list'!$V$9,IF($B608=Statistika!$F$67,'Help-list'!$BG607*'Help-list'!$V$10,IF($B608=Statistika!$F$68,'Help-list'!$BG607*'Help-list'!$V$11,IF($B608=Statistika!$F$69,'Help-list'!$BG607*'Help-list'!$V$12,IF($B608=Statistika!$F$70,'Help-list'!$BG607*'Help-list'!$V$13,""))))))))</f>
        <v/>
      </c>
      <c r="U608" s="564"/>
      <c r="V608" s="565" t="str">
        <f>IF($B608=Statistika!$F$63,'Help-list'!$BH607*'Help-list'!$V$6,IF($B608=Statistika!$F$64,'Help-list'!$BH607*'Help-list'!$V$7,IF($B608=Statistika!$F$65,'Help-list'!$BH607*'Help-list'!$V$8,IF($B608=Statistika!$F$66,'Help-list'!$BH607*'Help-list'!$V$9,IF($B608=Statistika!$F$67,'Help-list'!$BH607*'Help-list'!$V$10,IF($B608=Statistika!$F$68,'Help-list'!$BH607*'Help-list'!$V$11,IF($B608=Statistika!$F$69,'Help-list'!$BH607*'Help-list'!$V$12,IF($B608=Statistika!$F$70,'Help-list'!$BH607*'Help-list'!$V$13,""))))))))</f>
        <v/>
      </c>
      <c r="W608" s="566"/>
      <c r="X608" s="567"/>
      <c r="Y608" s="567"/>
      <c r="Z608" s="567"/>
      <c r="AA608" s="567"/>
      <c r="AB608" s="567"/>
      <c r="AC608" s="567"/>
      <c r="AD608" s="567"/>
      <c r="AE608" s="347"/>
      <c r="AF608" s="568"/>
    </row>
    <row r="609" spans="1:32">
      <c r="A609" s="38"/>
      <c r="B609" s="10"/>
      <c r="C609" s="555"/>
      <c r="D609" s="556"/>
      <c r="E609" s="555"/>
      <c r="F609" s="28"/>
      <c r="G609" s="557" t="str">
        <f t="shared" si="22"/>
        <v/>
      </c>
      <c r="H609" s="558"/>
      <c r="I609" s="542"/>
      <c r="J609" s="10"/>
      <c r="K609" s="559"/>
      <c r="L609" s="559"/>
      <c r="M609" s="559"/>
      <c r="N609" s="560" t="str">
        <f>IF($B609=Statistika!$F$63,'Help-list'!$BD608*'Help-list'!$V$6,IF($B609=Statistika!$F$64,'Help-list'!$BD608*'Help-list'!$V$7,IF($B609=Statistika!$F$65,'Help-list'!$BD608*'Help-list'!$V$8,IF($B609=Statistika!$F$66,'Help-list'!$BD608*'Help-list'!$V$9,IF($B609=Statistika!$F$67,'Help-list'!$BD608*'Help-list'!$V$10,IF($B609=Statistika!$F$68,'Help-list'!$BD608*'Help-list'!$V$11,IF($B609=Statistika!$F$69,'Help-list'!$BD608*'Help-list'!$V$12,IF($B609=Statistika!$F$70,'Help-list'!$BD608*'Help-list'!$V$13,""))))))))</f>
        <v/>
      </c>
      <c r="O609" s="559"/>
      <c r="P609" s="561" t="str">
        <f>IF($B609=Statistika!$F$63,'Help-list'!$BE608*'Help-list'!$V$6,IF($B609=Statistika!$F$64,'Help-list'!$BE608*'Help-list'!$V$7,IF($B609=Statistika!$F$65,'Help-list'!$BE608*'Help-list'!$V$8,IF($B609=Statistika!$F$66,'Help-list'!$BE608*'Help-list'!$V$9,IF($B609=Statistika!$F$67,'Help-list'!$BE608*'Help-list'!$V$10,IF($B609=Statistika!$F$68,'Help-list'!$BE608*'Help-list'!$V$11,IF($B609=Statistika!$F$69,'Help-list'!$BE608*'Help-list'!$V$12,IF($B609=Statistika!$F$70,'Help-list'!$BE608*'Help-list'!$V$13,""))))))))</f>
        <v/>
      </c>
      <c r="Q609" s="562" t="str">
        <f t="shared" si="21"/>
        <v/>
      </c>
      <c r="R609" s="563" t="str">
        <f>IF($B609=Statistika!$F$63,'Help-list'!$BF608*'Help-list'!$V$6,IF($B609=Statistika!$F$64,'Help-list'!$BF608*'Help-list'!$V$7,IF($B609=Statistika!$F$65,'Help-list'!$BF608*'Help-list'!$V$8,IF($B609=Statistika!$F$66,'Help-list'!$BF608*'Help-list'!$V$9,IF($B609=Statistika!$F$67,'Help-list'!$BF608*'Help-list'!$V$10,IF($B609=Statistika!$F$68,'Help-list'!$BF608*'Help-list'!$V$11,IF($B609=Statistika!$F$69,'Help-list'!$BF608*'Help-list'!$V$12,IF($B609=Statistika!$F$70,'Help-list'!$BF608*'Help-list'!$V$13,""))))))))</f>
        <v/>
      </c>
      <c r="S609" s="564"/>
      <c r="T609" s="565" t="str">
        <f>IF($B609=Statistika!$F$63,'Help-list'!$BG608*'Help-list'!$V$6,IF($B609=Statistika!$F$64,'Help-list'!$BG608*'Help-list'!$V$7,IF($B609=Statistika!$F$65,'Help-list'!$BG608*'Help-list'!$V$8,IF($B609=Statistika!$F$66,'Help-list'!$BG608*'Help-list'!$V$9,IF($B609=Statistika!$F$67,'Help-list'!$BG608*'Help-list'!$V$10,IF($B609=Statistika!$F$68,'Help-list'!$BG608*'Help-list'!$V$11,IF($B609=Statistika!$F$69,'Help-list'!$BG608*'Help-list'!$V$12,IF($B609=Statistika!$F$70,'Help-list'!$BG608*'Help-list'!$V$13,""))))))))</f>
        <v/>
      </c>
      <c r="U609" s="564"/>
      <c r="V609" s="565" t="str">
        <f>IF($B609=Statistika!$F$63,'Help-list'!$BH608*'Help-list'!$V$6,IF($B609=Statistika!$F$64,'Help-list'!$BH608*'Help-list'!$V$7,IF($B609=Statistika!$F$65,'Help-list'!$BH608*'Help-list'!$V$8,IF($B609=Statistika!$F$66,'Help-list'!$BH608*'Help-list'!$V$9,IF($B609=Statistika!$F$67,'Help-list'!$BH608*'Help-list'!$V$10,IF($B609=Statistika!$F$68,'Help-list'!$BH608*'Help-list'!$V$11,IF($B609=Statistika!$F$69,'Help-list'!$BH608*'Help-list'!$V$12,IF($B609=Statistika!$F$70,'Help-list'!$BH608*'Help-list'!$V$13,""))))))))</f>
        <v/>
      </c>
      <c r="W609" s="566"/>
      <c r="X609" s="567"/>
      <c r="Y609" s="567"/>
      <c r="Z609" s="567"/>
      <c r="AA609" s="567"/>
      <c r="AB609" s="567"/>
      <c r="AC609" s="567"/>
      <c r="AD609" s="567"/>
      <c r="AE609" s="347"/>
      <c r="AF609" s="568"/>
    </row>
    <row r="610" spans="1:32">
      <c r="A610" s="38"/>
      <c r="B610" s="10"/>
      <c r="C610" s="555"/>
      <c r="D610" s="556"/>
      <c r="E610" s="555"/>
      <c r="F610" s="28"/>
      <c r="G610" s="557" t="str">
        <f t="shared" si="22"/>
        <v/>
      </c>
      <c r="H610" s="558"/>
      <c r="I610" s="542"/>
      <c r="J610" s="10"/>
      <c r="K610" s="559"/>
      <c r="L610" s="559"/>
      <c r="M610" s="559"/>
      <c r="N610" s="560" t="str">
        <f>IF($B610=Statistika!$F$63,'Help-list'!$BD609*'Help-list'!$V$6,IF($B610=Statistika!$F$64,'Help-list'!$BD609*'Help-list'!$V$7,IF($B610=Statistika!$F$65,'Help-list'!$BD609*'Help-list'!$V$8,IF($B610=Statistika!$F$66,'Help-list'!$BD609*'Help-list'!$V$9,IF($B610=Statistika!$F$67,'Help-list'!$BD609*'Help-list'!$V$10,IF($B610=Statistika!$F$68,'Help-list'!$BD609*'Help-list'!$V$11,IF($B610=Statistika!$F$69,'Help-list'!$BD609*'Help-list'!$V$12,IF($B610=Statistika!$F$70,'Help-list'!$BD609*'Help-list'!$V$13,""))))))))</f>
        <v/>
      </c>
      <c r="O610" s="559"/>
      <c r="P610" s="561" t="str">
        <f>IF($B610=Statistika!$F$63,'Help-list'!$BE609*'Help-list'!$V$6,IF($B610=Statistika!$F$64,'Help-list'!$BE609*'Help-list'!$V$7,IF($B610=Statistika!$F$65,'Help-list'!$BE609*'Help-list'!$V$8,IF($B610=Statistika!$F$66,'Help-list'!$BE609*'Help-list'!$V$9,IF($B610=Statistika!$F$67,'Help-list'!$BE609*'Help-list'!$V$10,IF($B610=Statistika!$F$68,'Help-list'!$BE609*'Help-list'!$V$11,IF($B610=Statistika!$F$69,'Help-list'!$BE609*'Help-list'!$V$12,IF($B610=Statistika!$F$70,'Help-list'!$BE609*'Help-list'!$V$13,""))))))))</f>
        <v/>
      </c>
      <c r="Q610" s="562" t="str">
        <f t="shared" si="21"/>
        <v/>
      </c>
      <c r="R610" s="563" t="str">
        <f>IF($B610=Statistika!$F$63,'Help-list'!$BF609*'Help-list'!$V$6,IF($B610=Statistika!$F$64,'Help-list'!$BF609*'Help-list'!$V$7,IF($B610=Statistika!$F$65,'Help-list'!$BF609*'Help-list'!$V$8,IF($B610=Statistika!$F$66,'Help-list'!$BF609*'Help-list'!$V$9,IF($B610=Statistika!$F$67,'Help-list'!$BF609*'Help-list'!$V$10,IF($B610=Statistika!$F$68,'Help-list'!$BF609*'Help-list'!$V$11,IF($B610=Statistika!$F$69,'Help-list'!$BF609*'Help-list'!$V$12,IF($B610=Statistika!$F$70,'Help-list'!$BF609*'Help-list'!$V$13,""))))))))</f>
        <v/>
      </c>
      <c r="S610" s="564"/>
      <c r="T610" s="565" t="str">
        <f>IF($B610=Statistika!$F$63,'Help-list'!$BG609*'Help-list'!$V$6,IF($B610=Statistika!$F$64,'Help-list'!$BG609*'Help-list'!$V$7,IF($B610=Statistika!$F$65,'Help-list'!$BG609*'Help-list'!$V$8,IF($B610=Statistika!$F$66,'Help-list'!$BG609*'Help-list'!$V$9,IF($B610=Statistika!$F$67,'Help-list'!$BG609*'Help-list'!$V$10,IF($B610=Statistika!$F$68,'Help-list'!$BG609*'Help-list'!$V$11,IF($B610=Statistika!$F$69,'Help-list'!$BG609*'Help-list'!$V$12,IF($B610=Statistika!$F$70,'Help-list'!$BG609*'Help-list'!$V$13,""))))))))</f>
        <v/>
      </c>
      <c r="U610" s="564"/>
      <c r="V610" s="565" t="str">
        <f>IF($B610=Statistika!$F$63,'Help-list'!$BH609*'Help-list'!$V$6,IF($B610=Statistika!$F$64,'Help-list'!$BH609*'Help-list'!$V$7,IF($B610=Statistika!$F$65,'Help-list'!$BH609*'Help-list'!$V$8,IF($B610=Statistika!$F$66,'Help-list'!$BH609*'Help-list'!$V$9,IF($B610=Statistika!$F$67,'Help-list'!$BH609*'Help-list'!$V$10,IF($B610=Statistika!$F$68,'Help-list'!$BH609*'Help-list'!$V$11,IF($B610=Statistika!$F$69,'Help-list'!$BH609*'Help-list'!$V$12,IF($B610=Statistika!$F$70,'Help-list'!$BH609*'Help-list'!$V$13,""))))))))</f>
        <v/>
      </c>
      <c r="W610" s="566"/>
      <c r="X610" s="567"/>
      <c r="Y610" s="567"/>
      <c r="Z610" s="567"/>
      <c r="AA610" s="567"/>
      <c r="AB610" s="567"/>
      <c r="AC610" s="567"/>
      <c r="AD610" s="567"/>
      <c r="AE610" s="347"/>
      <c r="AF610" s="568"/>
    </row>
    <row r="611" spans="1:32">
      <c r="A611" s="38"/>
      <c r="B611" s="10"/>
      <c r="C611" s="555"/>
      <c r="D611" s="556"/>
      <c r="E611" s="555"/>
      <c r="F611" s="28"/>
      <c r="G611" s="557" t="str">
        <f t="shared" si="22"/>
        <v/>
      </c>
      <c r="H611" s="558"/>
      <c r="I611" s="542"/>
      <c r="J611" s="10"/>
      <c r="K611" s="559"/>
      <c r="L611" s="559"/>
      <c r="M611" s="559"/>
      <c r="N611" s="560" t="str">
        <f>IF($B611=Statistika!$F$63,'Help-list'!$BD610*'Help-list'!$V$6,IF($B611=Statistika!$F$64,'Help-list'!$BD610*'Help-list'!$V$7,IF($B611=Statistika!$F$65,'Help-list'!$BD610*'Help-list'!$V$8,IF($B611=Statistika!$F$66,'Help-list'!$BD610*'Help-list'!$V$9,IF($B611=Statistika!$F$67,'Help-list'!$BD610*'Help-list'!$V$10,IF($B611=Statistika!$F$68,'Help-list'!$BD610*'Help-list'!$V$11,IF($B611=Statistika!$F$69,'Help-list'!$BD610*'Help-list'!$V$12,IF($B611=Statistika!$F$70,'Help-list'!$BD610*'Help-list'!$V$13,""))))))))</f>
        <v/>
      </c>
      <c r="O611" s="559"/>
      <c r="P611" s="561" t="str">
        <f>IF($B611=Statistika!$F$63,'Help-list'!$BE610*'Help-list'!$V$6,IF($B611=Statistika!$F$64,'Help-list'!$BE610*'Help-list'!$V$7,IF($B611=Statistika!$F$65,'Help-list'!$BE610*'Help-list'!$V$8,IF($B611=Statistika!$F$66,'Help-list'!$BE610*'Help-list'!$V$9,IF($B611=Statistika!$F$67,'Help-list'!$BE610*'Help-list'!$V$10,IF($B611=Statistika!$F$68,'Help-list'!$BE610*'Help-list'!$V$11,IF($B611=Statistika!$F$69,'Help-list'!$BE610*'Help-list'!$V$12,IF($B611=Statistika!$F$70,'Help-list'!$BE610*'Help-list'!$V$13,""))))))))</f>
        <v/>
      </c>
      <c r="Q611" s="562" t="str">
        <f t="shared" si="21"/>
        <v/>
      </c>
      <c r="R611" s="563" t="str">
        <f>IF($B611=Statistika!$F$63,'Help-list'!$BF610*'Help-list'!$V$6,IF($B611=Statistika!$F$64,'Help-list'!$BF610*'Help-list'!$V$7,IF($B611=Statistika!$F$65,'Help-list'!$BF610*'Help-list'!$V$8,IF($B611=Statistika!$F$66,'Help-list'!$BF610*'Help-list'!$V$9,IF($B611=Statistika!$F$67,'Help-list'!$BF610*'Help-list'!$V$10,IF($B611=Statistika!$F$68,'Help-list'!$BF610*'Help-list'!$V$11,IF($B611=Statistika!$F$69,'Help-list'!$BF610*'Help-list'!$V$12,IF($B611=Statistika!$F$70,'Help-list'!$BF610*'Help-list'!$V$13,""))))))))</f>
        <v/>
      </c>
      <c r="S611" s="564"/>
      <c r="T611" s="565" t="str">
        <f>IF($B611=Statistika!$F$63,'Help-list'!$BG610*'Help-list'!$V$6,IF($B611=Statistika!$F$64,'Help-list'!$BG610*'Help-list'!$V$7,IF($B611=Statistika!$F$65,'Help-list'!$BG610*'Help-list'!$V$8,IF($B611=Statistika!$F$66,'Help-list'!$BG610*'Help-list'!$V$9,IF($B611=Statistika!$F$67,'Help-list'!$BG610*'Help-list'!$V$10,IF($B611=Statistika!$F$68,'Help-list'!$BG610*'Help-list'!$V$11,IF($B611=Statistika!$F$69,'Help-list'!$BG610*'Help-list'!$V$12,IF($B611=Statistika!$F$70,'Help-list'!$BG610*'Help-list'!$V$13,""))))))))</f>
        <v/>
      </c>
      <c r="U611" s="564"/>
      <c r="V611" s="565" t="str">
        <f>IF($B611=Statistika!$F$63,'Help-list'!$BH610*'Help-list'!$V$6,IF($B611=Statistika!$F$64,'Help-list'!$BH610*'Help-list'!$V$7,IF($B611=Statistika!$F$65,'Help-list'!$BH610*'Help-list'!$V$8,IF($B611=Statistika!$F$66,'Help-list'!$BH610*'Help-list'!$V$9,IF($B611=Statistika!$F$67,'Help-list'!$BH610*'Help-list'!$V$10,IF($B611=Statistika!$F$68,'Help-list'!$BH610*'Help-list'!$V$11,IF($B611=Statistika!$F$69,'Help-list'!$BH610*'Help-list'!$V$12,IF($B611=Statistika!$F$70,'Help-list'!$BH610*'Help-list'!$V$13,""))))))))</f>
        <v/>
      </c>
      <c r="W611" s="566"/>
      <c r="X611" s="567"/>
      <c r="Y611" s="567"/>
      <c r="Z611" s="567"/>
      <c r="AA611" s="567"/>
      <c r="AB611" s="567"/>
      <c r="AC611" s="567"/>
      <c r="AD611" s="567"/>
      <c r="AE611" s="347"/>
      <c r="AF611" s="568"/>
    </row>
    <row r="612" spans="1:32">
      <c r="A612" s="38"/>
      <c r="B612" s="10"/>
      <c r="C612" s="555"/>
      <c r="D612" s="556"/>
      <c r="E612" s="555"/>
      <c r="F612" s="28"/>
      <c r="G612" s="557" t="str">
        <f t="shared" si="22"/>
        <v/>
      </c>
      <c r="H612" s="558"/>
      <c r="I612" s="542"/>
      <c r="J612" s="10"/>
      <c r="K612" s="559"/>
      <c r="L612" s="559"/>
      <c r="M612" s="559"/>
      <c r="N612" s="560" t="str">
        <f>IF($B612=Statistika!$F$63,'Help-list'!$BD611*'Help-list'!$V$6,IF($B612=Statistika!$F$64,'Help-list'!$BD611*'Help-list'!$V$7,IF($B612=Statistika!$F$65,'Help-list'!$BD611*'Help-list'!$V$8,IF($B612=Statistika!$F$66,'Help-list'!$BD611*'Help-list'!$V$9,IF($B612=Statistika!$F$67,'Help-list'!$BD611*'Help-list'!$V$10,IF($B612=Statistika!$F$68,'Help-list'!$BD611*'Help-list'!$V$11,IF($B612=Statistika!$F$69,'Help-list'!$BD611*'Help-list'!$V$12,IF($B612=Statistika!$F$70,'Help-list'!$BD611*'Help-list'!$V$13,""))))))))</f>
        <v/>
      </c>
      <c r="O612" s="559"/>
      <c r="P612" s="561" t="str">
        <f>IF($B612=Statistika!$F$63,'Help-list'!$BE611*'Help-list'!$V$6,IF($B612=Statistika!$F$64,'Help-list'!$BE611*'Help-list'!$V$7,IF($B612=Statistika!$F$65,'Help-list'!$BE611*'Help-list'!$V$8,IF($B612=Statistika!$F$66,'Help-list'!$BE611*'Help-list'!$V$9,IF($B612=Statistika!$F$67,'Help-list'!$BE611*'Help-list'!$V$10,IF($B612=Statistika!$F$68,'Help-list'!$BE611*'Help-list'!$V$11,IF($B612=Statistika!$F$69,'Help-list'!$BE611*'Help-list'!$V$12,IF($B612=Statistika!$F$70,'Help-list'!$BE611*'Help-list'!$V$13,""))))))))</f>
        <v/>
      </c>
      <c r="Q612" s="562" t="str">
        <f t="shared" si="21"/>
        <v/>
      </c>
      <c r="R612" s="563" t="str">
        <f>IF($B612=Statistika!$F$63,'Help-list'!$BF611*'Help-list'!$V$6,IF($B612=Statistika!$F$64,'Help-list'!$BF611*'Help-list'!$V$7,IF($B612=Statistika!$F$65,'Help-list'!$BF611*'Help-list'!$V$8,IF($B612=Statistika!$F$66,'Help-list'!$BF611*'Help-list'!$V$9,IF($B612=Statistika!$F$67,'Help-list'!$BF611*'Help-list'!$V$10,IF($B612=Statistika!$F$68,'Help-list'!$BF611*'Help-list'!$V$11,IF($B612=Statistika!$F$69,'Help-list'!$BF611*'Help-list'!$V$12,IF($B612=Statistika!$F$70,'Help-list'!$BF611*'Help-list'!$V$13,""))))))))</f>
        <v/>
      </c>
      <c r="S612" s="564"/>
      <c r="T612" s="565" t="str">
        <f>IF($B612=Statistika!$F$63,'Help-list'!$BG611*'Help-list'!$V$6,IF($B612=Statistika!$F$64,'Help-list'!$BG611*'Help-list'!$V$7,IF($B612=Statistika!$F$65,'Help-list'!$BG611*'Help-list'!$V$8,IF($B612=Statistika!$F$66,'Help-list'!$BG611*'Help-list'!$V$9,IF($B612=Statistika!$F$67,'Help-list'!$BG611*'Help-list'!$V$10,IF($B612=Statistika!$F$68,'Help-list'!$BG611*'Help-list'!$V$11,IF($B612=Statistika!$F$69,'Help-list'!$BG611*'Help-list'!$V$12,IF($B612=Statistika!$F$70,'Help-list'!$BG611*'Help-list'!$V$13,""))))))))</f>
        <v/>
      </c>
      <c r="U612" s="564"/>
      <c r="V612" s="565" t="str">
        <f>IF($B612=Statistika!$F$63,'Help-list'!$BH611*'Help-list'!$V$6,IF($B612=Statistika!$F$64,'Help-list'!$BH611*'Help-list'!$V$7,IF($B612=Statistika!$F$65,'Help-list'!$BH611*'Help-list'!$V$8,IF($B612=Statistika!$F$66,'Help-list'!$BH611*'Help-list'!$V$9,IF($B612=Statistika!$F$67,'Help-list'!$BH611*'Help-list'!$V$10,IF($B612=Statistika!$F$68,'Help-list'!$BH611*'Help-list'!$V$11,IF($B612=Statistika!$F$69,'Help-list'!$BH611*'Help-list'!$V$12,IF($B612=Statistika!$F$70,'Help-list'!$BH611*'Help-list'!$V$13,""))))))))</f>
        <v/>
      </c>
      <c r="W612" s="566"/>
      <c r="X612" s="567"/>
      <c r="Y612" s="567"/>
      <c r="Z612" s="567"/>
      <c r="AA612" s="567"/>
      <c r="AB612" s="567"/>
      <c r="AC612" s="567"/>
      <c r="AD612" s="567"/>
      <c r="AE612" s="347"/>
      <c r="AF612" s="568"/>
    </row>
    <row r="613" spans="1:32">
      <c r="A613" s="38"/>
      <c r="B613" s="10"/>
      <c r="C613" s="555"/>
      <c r="D613" s="556"/>
      <c r="E613" s="555"/>
      <c r="F613" s="28"/>
      <c r="G613" s="557" t="str">
        <f t="shared" si="22"/>
        <v/>
      </c>
      <c r="H613" s="558"/>
      <c r="I613" s="542"/>
      <c r="J613" s="10"/>
      <c r="K613" s="559"/>
      <c r="L613" s="559"/>
      <c r="M613" s="559"/>
      <c r="N613" s="560" t="str">
        <f>IF($B613=Statistika!$F$63,'Help-list'!$BD612*'Help-list'!$V$6,IF($B613=Statistika!$F$64,'Help-list'!$BD612*'Help-list'!$V$7,IF($B613=Statistika!$F$65,'Help-list'!$BD612*'Help-list'!$V$8,IF($B613=Statistika!$F$66,'Help-list'!$BD612*'Help-list'!$V$9,IF($B613=Statistika!$F$67,'Help-list'!$BD612*'Help-list'!$V$10,IF($B613=Statistika!$F$68,'Help-list'!$BD612*'Help-list'!$V$11,IF($B613=Statistika!$F$69,'Help-list'!$BD612*'Help-list'!$V$12,IF($B613=Statistika!$F$70,'Help-list'!$BD612*'Help-list'!$V$13,""))))))))</f>
        <v/>
      </c>
      <c r="O613" s="559"/>
      <c r="P613" s="561" t="str">
        <f>IF($B613=Statistika!$F$63,'Help-list'!$BE612*'Help-list'!$V$6,IF($B613=Statistika!$F$64,'Help-list'!$BE612*'Help-list'!$V$7,IF($B613=Statistika!$F$65,'Help-list'!$BE612*'Help-list'!$V$8,IF($B613=Statistika!$F$66,'Help-list'!$BE612*'Help-list'!$V$9,IF($B613=Statistika!$F$67,'Help-list'!$BE612*'Help-list'!$V$10,IF($B613=Statistika!$F$68,'Help-list'!$BE612*'Help-list'!$V$11,IF($B613=Statistika!$F$69,'Help-list'!$BE612*'Help-list'!$V$12,IF($B613=Statistika!$F$70,'Help-list'!$BE612*'Help-list'!$V$13,""))))))))</f>
        <v/>
      </c>
      <c r="Q613" s="562" t="str">
        <f t="shared" si="21"/>
        <v/>
      </c>
      <c r="R613" s="563" t="str">
        <f>IF($B613=Statistika!$F$63,'Help-list'!$BF612*'Help-list'!$V$6,IF($B613=Statistika!$F$64,'Help-list'!$BF612*'Help-list'!$V$7,IF($B613=Statistika!$F$65,'Help-list'!$BF612*'Help-list'!$V$8,IF($B613=Statistika!$F$66,'Help-list'!$BF612*'Help-list'!$V$9,IF($B613=Statistika!$F$67,'Help-list'!$BF612*'Help-list'!$V$10,IF($B613=Statistika!$F$68,'Help-list'!$BF612*'Help-list'!$V$11,IF($B613=Statistika!$F$69,'Help-list'!$BF612*'Help-list'!$V$12,IF($B613=Statistika!$F$70,'Help-list'!$BF612*'Help-list'!$V$13,""))))))))</f>
        <v/>
      </c>
      <c r="S613" s="564"/>
      <c r="T613" s="565" t="str">
        <f>IF($B613=Statistika!$F$63,'Help-list'!$BG612*'Help-list'!$V$6,IF($B613=Statistika!$F$64,'Help-list'!$BG612*'Help-list'!$V$7,IF($B613=Statistika!$F$65,'Help-list'!$BG612*'Help-list'!$V$8,IF($B613=Statistika!$F$66,'Help-list'!$BG612*'Help-list'!$V$9,IF($B613=Statistika!$F$67,'Help-list'!$BG612*'Help-list'!$V$10,IF($B613=Statistika!$F$68,'Help-list'!$BG612*'Help-list'!$V$11,IF($B613=Statistika!$F$69,'Help-list'!$BG612*'Help-list'!$V$12,IF($B613=Statistika!$F$70,'Help-list'!$BG612*'Help-list'!$V$13,""))))))))</f>
        <v/>
      </c>
      <c r="U613" s="564"/>
      <c r="V613" s="565" t="str">
        <f>IF($B613=Statistika!$F$63,'Help-list'!$BH612*'Help-list'!$V$6,IF($B613=Statistika!$F$64,'Help-list'!$BH612*'Help-list'!$V$7,IF($B613=Statistika!$F$65,'Help-list'!$BH612*'Help-list'!$V$8,IF($B613=Statistika!$F$66,'Help-list'!$BH612*'Help-list'!$V$9,IF($B613=Statistika!$F$67,'Help-list'!$BH612*'Help-list'!$V$10,IF($B613=Statistika!$F$68,'Help-list'!$BH612*'Help-list'!$V$11,IF($B613=Statistika!$F$69,'Help-list'!$BH612*'Help-list'!$V$12,IF($B613=Statistika!$F$70,'Help-list'!$BH612*'Help-list'!$V$13,""))))))))</f>
        <v/>
      </c>
      <c r="W613" s="566"/>
      <c r="X613" s="567"/>
      <c r="Y613" s="567"/>
      <c r="Z613" s="567"/>
      <c r="AA613" s="567"/>
      <c r="AB613" s="567"/>
      <c r="AC613" s="567"/>
      <c r="AD613" s="567"/>
      <c r="AE613" s="347"/>
      <c r="AF613" s="568"/>
    </row>
    <row r="614" spans="1:32">
      <c r="A614" s="38"/>
      <c r="B614" s="10"/>
      <c r="C614" s="555"/>
      <c r="D614" s="556"/>
      <c r="E614" s="555"/>
      <c r="F614" s="28"/>
      <c r="G614" s="557" t="str">
        <f t="shared" si="22"/>
        <v/>
      </c>
      <c r="H614" s="558"/>
      <c r="I614" s="542"/>
      <c r="J614" s="10"/>
      <c r="K614" s="559"/>
      <c r="L614" s="559"/>
      <c r="M614" s="559"/>
      <c r="N614" s="560" t="str">
        <f>IF($B614=Statistika!$F$63,'Help-list'!$BD613*'Help-list'!$V$6,IF($B614=Statistika!$F$64,'Help-list'!$BD613*'Help-list'!$V$7,IF($B614=Statistika!$F$65,'Help-list'!$BD613*'Help-list'!$V$8,IF($B614=Statistika!$F$66,'Help-list'!$BD613*'Help-list'!$V$9,IF($B614=Statistika!$F$67,'Help-list'!$BD613*'Help-list'!$V$10,IF($B614=Statistika!$F$68,'Help-list'!$BD613*'Help-list'!$V$11,IF($B614=Statistika!$F$69,'Help-list'!$BD613*'Help-list'!$V$12,IF($B614=Statistika!$F$70,'Help-list'!$BD613*'Help-list'!$V$13,""))))))))</f>
        <v/>
      </c>
      <c r="O614" s="559"/>
      <c r="P614" s="561" t="str">
        <f>IF($B614=Statistika!$F$63,'Help-list'!$BE613*'Help-list'!$V$6,IF($B614=Statistika!$F$64,'Help-list'!$BE613*'Help-list'!$V$7,IF($B614=Statistika!$F$65,'Help-list'!$BE613*'Help-list'!$V$8,IF($B614=Statistika!$F$66,'Help-list'!$BE613*'Help-list'!$V$9,IF($B614=Statistika!$F$67,'Help-list'!$BE613*'Help-list'!$V$10,IF($B614=Statistika!$F$68,'Help-list'!$BE613*'Help-list'!$V$11,IF($B614=Statistika!$F$69,'Help-list'!$BE613*'Help-list'!$V$12,IF($B614=Statistika!$F$70,'Help-list'!$BE613*'Help-list'!$V$13,""))))))))</f>
        <v/>
      </c>
      <c r="Q614" s="562" t="str">
        <f t="shared" si="21"/>
        <v/>
      </c>
      <c r="R614" s="563" t="str">
        <f>IF($B614=Statistika!$F$63,'Help-list'!$BF613*'Help-list'!$V$6,IF($B614=Statistika!$F$64,'Help-list'!$BF613*'Help-list'!$V$7,IF($B614=Statistika!$F$65,'Help-list'!$BF613*'Help-list'!$V$8,IF($B614=Statistika!$F$66,'Help-list'!$BF613*'Help-list'!$V$9,IF($B614=Statistika!$F$67,'Help-list'!$BF613*'Help-list'!$V$10,IF($B614=Statistika!$F$68,'Help-list'!$BF613*'Help-list'!$V$11,IF($B614=Statistika!$F$69,'Help-list'!$BF613*'Help-list'!$V$12,IF($B614=Statistika!$F$70,'Help-list'!$BF613*'Help-list'!$V$13,""))))))))</f>
        <v/>
      </c>
      <c r="S614" s="564"/>
      <c r="T614" s="565" t="str">
        <f>IF($B614=Statistika!$F$63,'Help-list'!$BG613*'Help-list'!$V$6,IF($B614=Statistika!$F$64,'Help-list'!$BG613*'Help-list'!$V$7,IF($B614=Statistika!$F$65,'Help-list'!$BG613*'Help-list'!$V$8,IF($B614=Statistika!$F$66,'Help-list'!$BG613*'Help-list'!$V$9,IF($B614=Statistika!$F$67,'Help-list'!$BG613*'Help-list'!$V$10,IF($B614=Statistika!$F$68,'Help-list'!$BG613*'Help-list'!$V$11,IF($B614=Statistika!$F$69,'Help-list'!$BG613*'Help-list'!$V$12,IF($B614=Statistika!$F$70,'Help-list'!$BG613*'Help-list'!$V$13,""))))))))</f>
        <v/>
      </c>
      <c r="U614" s="564"/>
      <c r="V614" s="565" t="str">
        <f>IF($B614=Statistika!$F$63,'Help-list'!$BH613*'Help-list'!$V$6,IF($B614=Statistika!$F$64,'Help-list'!$BH613*'Help-list'!$V$7,IF($B614=Statistika!$F$65,'Help-list'!$BH613*'Help-list'!$V$8,IF($B614=Statistika!$F$66,'Help-list'!$BH613*'Help-list'!$V$9,IF($B614=Statistika!$F$67,'Help-list'!$BH613*'Help-list'!$V$10,IF($B614=Statistika!$F$68,'Help-list'!$BH613*'Help-list'!$V$11,IF($B614=Statistika!$F$69,'Help-list'!$BH613*'Help-list'!$V$12,IF($B614=Statistika!$F$70,'Help-list'!$BH613*'Help-list'!$V$13,""))))))))</f>
        <v/>
      </c>
      <c r="W614" s="566"/>
      <c r="X614" s="567"/>
      <c r="Y614" s="567"/>
      <c r="Z614" s="567"/>
      <c r="AA614" s="567"/>
      <c r="AB614" s="567"/>
      <c r="AC614" s="567"/>
      <c r="AD614" s="567"/>
      <c r="AE614" s="347"/>
      <c r="AF614" s="568"/>
    </row>
    <row r="615" spans="1:32">
      <c r="A615" s="38"/>
      <c r="B615" s="10"/>
      <c r="C615" s="555"/>
      <c r="D615" s="556"/>
      <c r="E615" s="555"/>
      <c r="F615" s="28"/>
      <c r="G615" s="557" t="str">
        <f t="shared" si="22"/>
        <v/>
      </c>
      <c r="H615" s="558"/>
      <c r="I615" s="542"/>
      <c r="J615" s="10"/>
      <c r="K615" s="559"/>
      <c r="L615" s="559"/>
      <c r="M615" s="559"/>
      <c r="N615" s="560" t="str">
        <f>IF($B615=Statistika!$F$63,'Help-list'!$BD614*'Help-list'!$V$6,IF($B615=Statistika!$F$64,'Help-list'!$BD614*'Help-list'!$V$7,IF($B615=Statistika!$F$65,'Help-list'!$BD614*'Help-list'!$V$8,IF($B615=Statistika!$F$66,'Help-list'!$BD614*'Help-list'!$V$9,IF($B615=Statistika!$F$67,'Help-list'!$BD614*'Help-list'!$V$10,IF($B615=Statistika!$F$68,'Help-list'!$BD614*'Help-list'!$V$11,IF($B615=Statistika!$F$69,'Help-list'!$BD614*'Help-list'!$V$12,IF($B615=Statistika!$F$70,'Help-list'!$BD614*'Help-list'!$V$13,""))))))))</f>
        <v/>
      </c>
      <c r="O615" s="559"/>
      <c r="P615" s="561" t="str">
        <f>IF($B615=Statistika!$F$63,'Help-list'!$BE614*'Help-list'!$V$6,IF($B615=Statistika!$F$64,'Help-list'!$BE614*'Help-list'!$V$7,IF($B615=Statistika!$F$65,'Help-list'!$BE614*'Help-list'!$V$8,IF($B615=Statistika!$F$66,'Help-list'!$BE614*'Help-list'!$V$9,IF($B615=Statistika!$F$67,'Help-list'!$BE614*'Help-list'!$V$10,IF($B615=Statistika!$F$68,'Help-list'!$BE614*'Help-list'!$V$11,IF($B615=Statistika!$F$69,'Help-list'!$BE614*'Help-list'!$V$12,IF($B615=Statistika!$F$70,'Help-list'!$BE614*'Help-list'!$V$13,""))))))))</f>
        <v/>
      </c>
      <c r="Q615" s="562" t="str">
        <f t="shared" si="21"/>
        <v/>
      </c>
      <c r="R615" s="563" t="str">
        <f>IF($B615=Statistika!$F$63,'Help-list'!$BF614*'Help-list'!$V$6,IF($B615=Statistika!$F$64,'Help-list'!$BF614*'Help-list'!$V$7,IF($B615=Statistika!$F$65,'Help-list'!$BF614*'Help-list'!$V$8,IF($B615=Statistika!$F$66,'Help-list'!$BF614*'Help-list'!$V$9,IF($B615=Statistika!$F$67,'Help-list'!$BF614*'Help-list'!$V$10,IF($B615=Statistika!$F$68,'Help-list'!$BF614*'Help-list'!$V$11,IF($B615=Statistika!$F$69,'Help-list'!$BF614*'Help-list'!$V$12,IF($B615=Statistika!$F$70,'Help-list'!$BF614*'Help-list'!$V$13,""))))))))</f>
        <v/>
      </c>
      <c r="S615" s="564"/>
      <c r="T615" s="565" t="str">
        <f>IF($B615=Statistika!$F$63,'Help-list'!$BG614*'Help-list'!$V$6,IF($B615=Statistika!$F$64,'Help-list'!$BG614*'Help-list'!$V$7,IF($B615=Statistika!$F$65,'Help-list'!$BG614*'Help-list'!$V$8,IF($B615=Statistika!$F$66,'Help-list'!$BG614*'Help-list'!$V$9,IF($B615=Statistika!$F$67,'Help-list'!$BG614*'Help-list'!$V$10,IF($B615=Statistika!$F$68,'Help-list'!$BG614*'Help-list'!$V$11,IF($B615=Statistika!$F$69,'Help-list'!$BG614*'Help-list'!$V$12,IF($B615=Statistika!$F$70,'Help-list'!$BG614*'Help-list'!$V$13,""))))))))</f>
        <v/>
      </c>
      <c r="U615" s="564"/>
      <c r="V615" s="565" t="str">
        <f>IF($B615=Statistika!$F$63,'Help-list'!$BH614*'Help-list'!$V$6,IF($B615=Statistika!$F$64,'Help-list'!$BH614*'Help-list'!$V$7,IF($B615=Statistika!$F$65,'Help-list'!$BH614*'Help-list'!$V$8,IF($B615=Statistika!$F$66,'Help-list'!$BH614*'Help-list'!$V$9,IF($B615=Statistika!$F$67,'Help-list'!$BH614*'Help-list'!$V$10,IF($B615=Statistika!$F$68,'Help-list'!$BH614*'Help-list'!$V$11,IF($B615=Statistika!$F$69,'Help-list'!$BH614*'Help-list'!$V$12,IF($B615=Statistika!$F$70,'Help-list'!$BH614*'Help-list'!$V$13,""))))))))</f>
        <v/>
      </c>
      <c r="W615" s="566"/>
      <c r="X615" s="567"/>
      <c r="Y615" s="567"/>
      <c r="Z615" s="567"/>
      <c r="AA615" s="567"/>
      <c r="AB615" s="567"/>
      <c r="AC615" s="567"/>
      <c r="AD615" s="567"/>
      <c r="AE615" s="347"/>
      <c r="AF615" s="568"/>
    </row>
    <row r="616" spans="1:32">
      <c r="A616" s="38"/>
      <c r="B616" s="10"/>
      <c r="C616" s="555"/>
      <c r="D616" s="556"/>
      <c r="E616" s="555"/>
      <c r="F616" s="28"/>
      <c r="G616" s="557" t="str">
        <f t="shared" si="22"/>
        <v/>
      </c>
      <c r="H616" s="558"/>
      <c r="I616" s="542"/>
      <c r="J616" s="10"/>
      <c r="K616" s="559"/>
      <c r="L616" s="559"/>
      <c r="M616" s="559"/>
      <c r="N616" s="560" t="str">
        <f>IF($B616=Statistika!$F$63,'Help-list'!$BD615*'Help-list'!$V$6,IF($B616=Statistika!$F$64,'Help-list'!$BD615*'Help-list'!$V$7,IF($B616=Statistika!$F$65,'Help-list'!$BD615*'Help-list'!$V$8,IF($B616=Statistika!$F$66,'Help-list'!$BD615*'Help-list'!$V$9,IF($B616=Statistika!$F$67,'Help-list'!$BD615*'Help-list'!$V$10,IF($B616=Statistika!$F$68,'Help-list'!$BD615*'Help-list'!$V$11,IF($B616=Statistika!$F$69,'Help-list'!$BD615*'Help-list'!$V$12,IF($B616=Statistika!$F$70,'Help-list'!$BD615*'Help-list'!$V$13,""))))))))</f>
        <v/>
      </c>
      <c r="O616" s="559"/>
      <c r="P616" s="561" t="str">
        <f>IF($B616=Statistika!$F$63,'Help-list'!$BE615*'Help-list'!$V$6,IF($B616=Statistika!$F$64,'Help-list'!$BE615*'Help-list'!$V$7,IF($B616=Statistika!$F$65,'Help-list'!$BE615*'Help-list'!$V$8,IF($B616=Statistika!$F$66,'Help-list'!$BE615*'Help-list'!$V$9,IF($B616=Statistika!$F$67,'Help-list'!$BE615*'Help-list'!$V$10,IF($B616=Statistika!$F$68,'Help-list'!$BE615*'Help-list'!$V$11,IF($B616=Statistika!$F$69,'Help-list'!$BE615*'Help-list'!$V$12,IF($B616=Statistika!$F$70,'Help-list'!$BE615*'Help-list'!$V$13,""))))))))</f>
        <v/>
      </c>
      <c r="Q616" s="562" t="str">
        <f t="shared" si="21"/>
        <v/>
      </c>
      <c r="R616" s="563" t="str">
        <f>IF($B616=Statistika!$F$63,'Help-list'!$BF615*'Help-list'!$V$6,IF($B616=Statistika!$F$64,'Help-list'!$BF615*'Help-list'!$V$7,IF($B616=Statistika!$F$65,'Help-list'!$BF615*'Help-list'!$V$8,IF($B616=Statistika!$F$66,'Help-list'!$BF615*'Help-list'!$V$9,IF($B616=Statistika!$F$67,'Help-list'!$BF615*'Help-list'!$V$10,IF($B616=Statistika!$F$68,'Help-list'!$BF615*'Help-list'!$V$11,IF($B616=Statistika!$F$69,'Help-list'!$BF615*'Help-list'!$V$12,IF($B616=Statistika!$F$70,'Help-list'!$BF615*'Help-list'!$V$13,""))))))))</f>
        <v/>
      </c>
      <c r="S616" s="564"/>
      <c r="T616" s="565" t="str">
        <f>IF($B616=Statistika!$F$63,'Help-list'!$BG615*'Help-list'!$V$6,IF($B616=Statistika!$F$64,'Help-list'!$BG615*'Help-list'!$V$7,IF($B616=Statistika!$F$65,'Help-list'!$BG615*'Help-list'!$V$8,IF($B616=Statistika!$F$66,'Help-list'!$BG615*'Help-list'!$V$9,IF($B616=Statistika!$F$67,'Help-list'!$BG615*'Help-list'!$V$10,IF($B616=Statistika!$F$68,'Help-list'!$BG615*'Help-list'!$V$11,IF($B616=Statistika!$F$69,'Help-list'!$BG615*'Help-list'!$V$12,IF($B616=Statistika!$F$70,'Help-list'!$BG615*'Help-list'!$V$13,""))))))))</f>
        <v/>
      </c>
      <c r="U616" s="564"/>
      <c r="V616" s="565" t="str">
        <f>IF($B616=Statistika!$F$63,'Help-list'!$BH615*'Help-list'!$V$6,IF($B616=Statistika!$F$64,'Help-list'!$BH615*'Help-list'!$V$7,IF($B616=Statistika!$F$65,'Help-list'!$BH615*'Help-list'!$V$8,IF($B616=Statistika!$F$66,'Help-list'!$BH615*'Help-list'!$V$9,IF($B616=Statistika!$F$67,'Help-list'!$BH615*'Help-list'!$V$10,IF($B616=Statistika!$F$68,'Help-list'!$BH615*'Help-list'!$V$11,IF($B616=Statistika!$F$69,'Help-list'!$BH615*'Help-list'!$V$12,IF($B616=Statistika!$F$70,'Help-list'!$BH615*'Help-list'!$V$13,""))))))))</f>
        <v/>
      </c>
      <c r="W616" s="566"/>
      <c r="X616" s="567"/>
      <c r="Y616" s="567"/>
      <c r="Z616" s="567"/>
      <c r="AA616" s="567"/>
      <c r="AB616" s="567"/>
      <c r="AC616" s="567"/>
      <c r="AD616" s="567"/>
      <c r="AE616" s="347"/>
      <c r="AF616" s="568"/>
    </row>
    <row r="617" spans="1:32">
      <c r="A617" s="38"/>
      <c r="B617" s="10"/>
      <c r="C617" s="555"/>
      <c r="D617" s="556"/>
      <c r="E617" s="555"/>
      <c r="F617" s="28"/>
      <c r="G617" s="557" t="str">
        <f t="shared" si="22"/>
        <v/>
      </c>
      <c r="H617" s="558"/>
      <c r="I617" s="542"/>
      <c r="J617" s="10"/>
      <c r="K617" s="559"/>
      <c r="L617" s="559"/>
      <c r="M617" s="559"/>
      <c r="N617" s="560" t="str">
        <f>IF($B617=Statistika!$F$63,'Help-list'!$BD616*'Help-list'!$V$6,IF($B617=Statistika!$F$64,'Help-list'!$BD616*'Help-list'!$V$7,IF($B617=Statistika!$F$65,'Help-list'!$BD616*'Help-list'!$V$8,IF($B617=Statistika!$F$66,'Help-list'!$BD616*'Help-list'!$V$9,IF($B617=Statistika!$F$67,'Help-list'!$BD616*'Help-list'!$V$10,IF($B617=Statistika!$F$68,'Help-list'!$BD616*'Help-list'!$V$11,IF($B617=Statistika!$F$69,'Help-list'!$BD616*'Help-list'!$V$12,IF($B617=Statistika!$F$70,'Help-list'!$BD616*'Help-list'!$V$13,""))))))))</f>
        <v/>
      </c>
      <c r="O617" s="559"/>
      <c r="P617" s="561" t="str">
        <f>IF($B617=Statistika!$F$63,'Help-list'!$BE616*'Help-list'!$V$6,IF($B617=Statistika!$F$64,'Help-list'!$BE616*'Help-list'!$V$7,IF($B617=Statistika!$F$65,'Help-list'!$BE616*'Help-list'!$V$8,IF($B617=Statistika!$F$66,'Help-list'!$BE616*'Help-list'!$V$9,IF($B617=Statistika!$F$67,'Help-list'!$BE616*'Help-list'!$V$10,IF($B617=Statistika!$F$68,'Help-list'!$BE616*'Help-list'!$V$11,IF($B617=Statistika!$F$69,'Help-list'!$BE616*'Help-list'!$V$12,IF($B617=Statistika!$F$70,'Help-list'!$BE616*'Help-list'!$V$13,""))))))))</f>
        <v/>
      </c>
      <c r="Q617" s="562" t="str">
        <f t="shared" si="21"/>
        <v/>
      </c>
      <c r="R617" s="563" t="str">
        <f>IF($B617=Statistika!$F$63,'Help-list'!$BF616*'Help-list'!$V$6,IF($B617=Statistika!$F$64,'Help-list'!$BF616*'Help-list'!$V$7,IF($B617=Statistika!$F$65,'Help-list'!$BF616*'Help-list'!$V$8,IF($B617=Statistika!$F$66,'Help-list'!$BF616*'Help-list'!$V$9,IF($B617=Statistika!$F$67,'Help-list'!$BF616*'Help-list'!$V$10,IF($B617=Statistika!$F$68,'Help-list'!$BF616*'Help-list'!$V$11,IF($B617=Statistika!$F$69,'Help-list'!$BF616*'Help-list'!$V$12,IF($B617=Statistika!$F$70,'Help-list'!$BF616*'Help-list'!$V$13,""))))))))</f>
        <v/>
      </c>
      <c r="S617" s="564"/>
      <c r="T617" s="565" t="str">
        <f>IF($B617=Statistika!$F$63,'Help-list'!$BG616*'Help-list'!$V$6,IF($B617=Statistika!$F$64,'Help-list'!$BG616*'Help-list'!$V$7,IF($B617=Statistika!$F$65,'Help-list'!$BG616*'Help-list'!$V$8,IF($B617=Statistika!$F$66,'Help-list'!$BG616*'Help-list'!$V$9,IF($B617=Statistika!$F$67,'Help-list'!$BG616*'Help-list'!$V$10,IF($B617=Statistika!$F$68,'Help-list'!$BG616*'Help-list'!$V$11,IF($B617=Statistika!$F$69,'Help-list'!$BG616*'Help-list'!$V$12,IF($B617=Statistika!$F$70,'Help-list'!$BG616*'Help-list'!$V$13,""))))))))</f>
        <v/>
      </c>
      <c r="U617" s="564"/>
      <c r="V617" s="565" t="str">
        <f>IF($B617=Statistika!$F$63,'Help-list'!$BH616*'Help-list'!$V$6,IF($B617=Statistika!$F$64,'Help-list'!$BH616*'Help-list'!$V$7,IF($B617=Statistika!$F$65,'Help-list'!$BH616*'Help-list'!$V$8,IF($B617=Statistika!$F$66,'Help-list'!$BH616*'Help-list'!$V$9,IF($B617=Statistika!$F$67,'Help-list'!$BH616*'Help-list'!$V$10,IF($B617=Statistika!$F$68,'Help-list'!$BH616*'Help-list'!$V$11,IF($B617=Statistika!$F$69,'Help-list'!$BH616*'Help-list'!$V$12,IF($B617=Statistika!$F$70,'Help-list'!$BH616*'Help-list'!$V$13,""))))))))</f>
        <v/>
      </c>
      <c r="W617" s="566"/>
      <c r="X617" s="567"/>
      <c r="Y617" s="567"/>
      <c r="Z617" s="567"/>
      <c r="AA617" s="567"/>
      <c r="AB617" s="567"/>
      <c r="AC617" s="567"/>
      <c r="AD617" s="567"/>
      <c r="AE617" s="347"/>
      <c r="AF617" s="568"/>
    </row>
    <row r="618" spans="1:32">
      <c r="A618" s="38"/>
      <c r="B618" s="10"/>
      <c r="C618" s="555"/>
      <c r="D618" s="556"/>
      <c r="E618" s="555"/>
      <c r="F618" s="28"/>
      <c r="G618" s="557" t="str">
        <f t="shared" si="22"/>
        <v/>
      </c>
      <c r="H618" s="558"/>
      <c r="I618" s="542"/>
      <c r="J618" s="10"/>
      <c r="K618" s="559"/>
      <c r="L618" s="559"/>
      <c r="M618" s="559"/>
      <c r="N618" s="560" t="str">
        <f>IF($B618=Statistika!$F$63,'Help-list'!$BD617*'Help-list'!$V$6,IF($B618=Statistika!$F$64,'Help-list'!$BD617*'Help-list'!$V$7,IF($B618=Statistika!$F$65,'Help-list'!$BD617*'Help-list'!$V$8,IF($B618=Statistika!$F$66,'Help-list'!$BD617*'Help-list'!$V$9,IF($B618=Statistika!$F$67,'Help-list'!$BD617*'Help-list'!$V$10,IF($B618=Statistika!$F$68,'Help-list'!$BD617*'Help-list'!$V$11,IF($B618=Statistika!$F$69,'Help-list'!$BD617*'Help-list'!$V$12,IF($B618=Statistika!$F$70,'Help-list'!$BD617*'Help-list'!$V$13,""))))))))</f>
        <v/>
      </c>
      <c r="O618" s="559"/>
      <c r="P618" s="561" t="str">
        <f>IF($B618=Statistika!$F$63,'Help-list'!$BE617*'Help-list'!$V$6,IF($B618=Statistika!$F$64,'Help-list'!$BE617*'Help-list'!$V$7,IF($B618=Statistika!$F$65,'Help-list'!$BE617*'Help-list'!$V$8,IF($B618=Statistika!$F$66,'Help-list'!$BE617*'Help-list'!$V$9,IF($B618=Statistika!$F$67,'Help-list'!$BE617*'Help-list'!$V$10,IF($B618=Statistika!$F$68,'Help-list'!$BE617*'Help-list'!$V$11,IF($B618=Statistika!$F$69,'Help-list'!$BE617*'Help-list'!$V$12,IF($B618=Statistika!$F$70,'Help-list'!$BE617*'Help-list'!$V$13,""))))))))</f>
        <v/>
      </c>
      <c r="Q618" s="562" t="str">
        <f t="shared" si="21"/>
        <v/>
      </c>
      <c r="R618" s="563" t="str">
        <f>IF($B618=Statistika!$F$63,'Help-list'!$BF617*'Help-list'!$V$6,IF($B618=Statistika!$F$64,'Help-list'!$BF617*'Help-list'!$V$7,IF($B618=Statistika!$F$65,'Help-list'!$BF617*'Help-list'!$V$8,IF($B618=Statistika!$F$66,'Help-list'!$BF617*'Help-list'!$V$9,IF($B618=Statistika!$F$67,'Help-list'!$BF617*'Help-list'!$V$10,IF($B618=Statistika!$F$68,'Help-list'!$BF617*'Help-list'!$V$11,IF($B618=Statistika!$F$69,'Help-list'!$BF617*'Help-list'!$V$12,IF($B618=Statistika!$F$70,'Help-list'!$BF617*'Help-list'!$V$13,""))))))))</f>
        <v/>
      </c>
      <c r="S618" s="564"/>
      <c r="T618" s="565" t="str">
        <f>IF($B618=Statistika!$F$63,'Help-list'!$BG617*'Help-list'!$V$6,IF($B618=Statistika!$F$64,'Help-list'!$BG617*'Help-list'!$V$7,IF($B618=Statistika!$F$65,'Help-list'!$BG617*'Help-list'!$V$8,IF($B618=Statistika!$F$66,'Help-list'!$BG617*'Help-list'!$V$9,IF($B618=Statistika!$F$67,'Help-list'!$BG617*'Help-list'!$V$10,IF($B618=Statistika!$F$68,'Help-list'!$BG617*'Help-list'!$V$11,IF($B618=Statistika!$F$69,'Help-list'!$BG617*'Help-list'!$V$12,IF($B618=Statistika!$F$70,'Help-list'!$BG617*'Help-list'!$V$13,""))))))))</f>
        <v/>
      </c>
      <c r="U618" s="564"/>
      <c r="V618" s="565" t="str">
        <f>IF($B618=Statistika!$F$63,'Help-list'!$BH617*'Help-list'!$V$6,IF($B618=Statistika!$F$64,'Help-list'!$BH617*'Help-list'!$V$7,IF($B618=Statistika!$F$65,'Help-list'!$BH617*'Help-list'!$V$8,IF($B618=Statistika!$F$66,'Help-list'!$BH617*'Help-list'!$V$9,IF($B618=Statistika!$F$67,'Help-list'!$BH617*'Help-list'!$V$10,IF($B618=Statistika!$F$68,'Help-list'!$BH617*'Help-list'!$V$11,IF($B618=Statistika!$F$69,'Help-list'!$BH617*'Help-list'!$V$12,IF($B618=Statistika!$F$70,'Help-list'!$BH617*'Help-list'!$V$13,""))))))))</f>
        <v/>
      </c>
      <c r="W618" s="566"/>
      <c r="X618" s="567"/>
      <c r="Y618" s="567"/>
      <c r="Z618" s="567"/>
      <c r="AA618" s="567"/>
      <c r="AB618" s="567"/>
      <c r="AC618" s="567"/>
      <c r="AD618" s="567"/>
      <c r="AE618" s="347"/>
      <c r="AF618" s="568"/>
    </row>
    <row r="619" spans="1:32">
      <c r="A619" s="38"/>
      <c r="B619" s="10"/>
      <c r="C619" s="555"/>
      <c r="D619" s="556"/>
      <c r="E619" s="555"/>
      <c r="F619" s="28"/>
      <c r="G619" s="557" t="str">
        <f t="shared" si="22"/>
        <v/>
      </c>
      <c r="H619" s="558"/>
      <c r="I619" s="542"/>
      <c r="J619" s="10"/>
      <c r="K619" s="559"/>
      <c r="L619" s="559"/>
      <c r="M619" s="559"/>
      <c r="N619" s="560" t="str">
        <f>IF($B619=Statistika!$F$63,'Help-list'!$BD618*'Help-list'!$V$6,IF($B619=Statistika!$F$64,'Help-list'!$BD618*'Help-list'!$V$7,IF($B619=Statistika!$F$65,'Help-list'!$BD618*'Help-list'!$V$8,IF($B619=Statistika!$F$66,'Help-list'!$BD618*'Help-list'!$V$9,IF($B619=Statistika!$F$67,'Help-list'!$BD618*'Help-list'!$V$10,IF($B619=Statistika!$F$68,'Help-list'!$BD618*'Help-list'!$V$11,IF($B619=Statistika!$F$69,'Help-list'!$BD618*'Help-list'!$V$12,IF($B619=Statistika!$F$70,'Help-list'!$BD618*'Help-list'!$V$13,""))))))))</f>
        <v/>
      </c>
      <c r="O619" s="559"/>
      <c r="P619" s="561" t="str">
        <f>IF($B619=Statistika!$F$63,'Help-list'!$BE618*'Help-list'!$V$6,IF($B619=Statistika!$F$64,'Help-list'!$BE618*'Help-list'!$V$7,IF($B619=Statistika!$F$65,'Help-list'!$BE618*'Help-list'!$V$8,IF($B619=Statistika!$F$66,'Help-list'!$BE618*'Help-list'!$V$9,IF($B619=Statistika!$F$67,'Help-list'!$BE618*'Help-list'!$V$10,IF($B619=Statistika!$F$68,'Help-list'!$BE618*'Help-list'!$V$11,IF($B619=Statistika!$F$69,'Help-list'!$BE618*'Help-list'!$V$12,IF($B619=Statistika!$F$70,'Help-list'!$BE618*'Help-list'!$V$13,""))))))))</f>
        <v/>
      </c>
      <c r="Q619" s="562" t="str">
        <f t="shared" si="21"/>
        <v/>
      </c>
      <c r="R619" s="563" t="str">
        <f>IF($B619=Statistika!$F$63,'Help-list'!$BF618*'Help-list'!$V$6,IF($B619=Statistika!$F$64,'Help-list'!$BF618*'Help-list'!$V$7,IF($B619=Statistika!$F$65,'Help-list'!$BF618*'Help-list'!$V$8,IF($B619=Statistika!$F$66,'Help-list'!$BF618*'Help-list'!$V$9,IF($B619=Statistika!$F$67,'Help-list'!$BF618*'Help-list'!$V$10,IF($B619=Statistika!$F$68,'Help-list'!$BF618*'Help-list'!$V$11,IF($B619=Statistika!$F$69,'Help-list'!$BF618*'Help-list'!$V$12,IF($B619=Statistika!$F$70,'Help-list'!$BF618*'Help-list'!$V$13,""))))))))</f>
        <v/>
      </c>
      <c r="S619" s="564"/>
      <c r="T619" s="565" t="str">
        <f>IF($B619=Statistika!$F$63,'Help-list'!$BG618*'Help-list'!$V$6,IF($B619=Statistika!$F$64,'Help-list'!$BG618*'Help-list'!$V$7,IF($B619=Statistika!$F$65,'Help-list'!$BG618*'Help-list'!$V$8,IF($B619=Statistika!$F$66,'Help-list'!$BG618*'Help-list'!$V$9,IF($B619=Statistika!$F$67,'Help-list'!$BG618*'Help-list'!$V$10,IF($B619=Statistika!$F$68,'Help-list'!$BG618*'Help-list'!$V$11,IF($B619=Statistika!$F$69,'Help-list'!$BG618*'Help-list'!$V$12,IF($B619=Statistika!$F$70,'Help-list'!$BG618*'Help-list'!$V$13,""))))))))</f>
        <v/>
      </c>
      <c r="U619" s="564"/>
      <c r="V619" s="565" t="str">
        <f>IF($B619=Statistika!$F$63,'Help-list'!$BH618*'Help-list'!$V$6,IF($B619=Statistika!$F$64,'Help-list'!$BH618*'Help-list'!$V$7,IF($B619=Statistika!$F$65,'Help-list'!$BH618*'Help-list'!$V$8,IF($B619=Statistika!$F$66,'Help-list'!$BH618*'Help-list'!$V$9,IF($B619=Statistika!$F$67,'Help-list'!$BH618*'Help-list'!$V$10,IF($B619=Statistika!$F$68,'Help-list'!$BH618*'Help-list'!$V$11,IF($B619=Statistika!$F$69,'Help-list'!$BH618*'Help-list'!$V$12,IF($B619=Statistika!$F$70,'Help-list'!$BH618*'Help-list'!$V$13,""))))))))</f>
        <v/>
      </c>
      <c r="W619" s="566"/>
      <c r="X619" s="567"/>
      <c r="Y619" s="567"/>
      <c r="Z619" s="567"/>
      <c r="AA619" s="567"/>
      <c r="AB619" s="567"/>
      <c r="AC619" s="567"/>
      <c r="AD619" s="567"/>
      <c r="AE619" s="347"/>
      <c r="AF619" s="568"/>
    </row>
    <row r="620" spans="1:32">
      <c r="A620" s="38"/>
      <c r="B620" s="10"/>
      <c r="C620" s="555"/>
      <c r="D620" s="556"/>
      <c r="E620" s="555"/>
      <c r="F620" s="28"/>
      <c r="G620" s="557" t="str">
        <f t="shared" si="22"/>
        <v/>
      </c>
      <c r="H620" s="558"/>
      <c r="I620" s="542"/>
      <c r="J620" s="10"/>
      <c r="K620" s="559"/>
      <c r="L620" s="559"/>
      <c r="M620" s="559"/>
      <c r="N620" s="560" t="str">
        <f>IF($B620=Statistika!$F$63,'Help-list'!$BD619*'Help-list'!$V$6,IF($B620=Statistika!$F$64,'Help-list'!$BD619*'Help-list'!$V$7,IF($B620=Statistika!$F$65,'Help-list'!$BD619*'Help-list'!$V$8,IF($B620=Statistika!$F$66,'Help-list'!$BD619*'Help-list'!$V$9,IF($B620=Statistika!$F$67,'Help-list'!$BD619*'Help-list'!$V$10,IF($B620=Statistika!$F$68,'Help-list'!$BD619*'Help-list'!$V$11,IF($B620=Statistika!$F$69,'Help-list'!$BD619*'Help-list'!$V$12,IF($B620=Statistika!$F$70,'Help-list'!$BD619*'Help-list'!$V$13,""))))))))</f>
        <v/>
      </c>
      <c r="O620" s="559"/>
      <c r="P620" s="561" t="str">
        <f>IF($B620=Statistika!$F$63,'Help-list'!$BE619*'Help-list'!$V$6,IF($B620=Statistika!$F$64,'Help-list'!$BE619*'Help-list'!$V$7,IF($B620=Statistika!$F$65,'Help-list'!$BE619*'Help-list'!$V$8,IF($B620=Statistika!$F$66,'Help-list'!$BE619*'Help-list'!$V$9,IF($B620=Statistika!$F$67,'Help-list'!$BE619*'Help-list'!$V$10,IF($B620=Statistika!$F$68,'Help-list'!$BE619*'Help-list'!$V$11,IF($B620=Statistika!$F$69,'Help-list'!$BE619*'Help-list'!$V$12,IF($B620=Statistika!$F$70,'Help-list'!$BE619*'Help-list'!$V$13,""))))))))</f>
        <v/>
      </c>
      <c r="Q620" s="562" t="str">
        <f t="shared" si="21"/>
        <v/>
      </c>
      <c r="R620" s="563" t="str">
        <f>IF($B620=Statistika!$F$63,'Help-list'!$BF619*'Help-list'!$V$6,IF($B620=Statistika!$F$64,'Help-list'!$BF619*'Help-list'!$V$7,IF($B620=Statistika!$F$65,'Help-list'!$BF619*'Help-list'!$V$8,IF($B620=Statistika!$F$66,'Help-list'!$BF619*'Help-list'!$V$9,IF($B620=Statistika!$F$67,'Help-list'!$BF619*'Help-list'!$V$10,IF($B620=Statistika!$F$68,'Help-list'!$BF619*'Help-list'!$V$11,IF($B620=Statistika!$F$69,'Help-list'!$BF619*'Help-list'!$V$12,IF($B620=Statistika!$F$70,'Help-list'!$BF619*'Help-list'!$V$13,""))))))))</f>
        <v/>
      </c>
      <c r="S620" s="564"/>
      <c r="T620" s="565" t="str">
        <f>IF($B620=Statistika!$F$63,'Help-list'!$BG619*'Help-list'!$V$6,IF($B620=Statistika!$F$64,'Help-list'!$BG619*'Help-list'!$V$7,IF($B620=Statistika!$F$65,'Help-list'!$BG619*'Help-list'!$V$8,IF($B620=Statistika!$F$66,'Help-list'!$BG619*'Help-list'!$V$9,IF($B620=Statistika!$F$67,'Help-list'!$BG619*'Help-list'!$V$10,IF($B620=Statistika!$F$68,'Help-list'!$BG619*'Help-list'!$V$11,IF($B620=Statistika!$F$69,'Help-list'!$BG619*'Help-list'!$V$12,IF($B620=Statistika!$F$70,'Help-list'!$BG619*'Help-list'!$V$13,""))))))))</f>
        <v/>
      </c>
      <c r="U620" s="564"/>
      <c r="V620" s="565" t="str">
        <f>IF($B620=Statistika!$F$63,'Help-list'!$BH619*'Help-list'!$V$6,IF($B620=Statistika!$F$64,'Help-list'!$BH619*'Help-list'!$V$7,IF($B620=Statistika!$F$65,'Help-list'!$BH619*'Help-list'!$V$8,IF($B620=Statistika!$F$66,'Help-list'!$BH619*'Help-list'!$V$9,IF($B620=Statistika!$F$67,'Help-list'!$BH619*'Help-list'!$V$10,IF($B620=Statistika!$F$68,'Help-list'!$BH619*'Help-list'!$V$11,IF($B620=Statistika!$F$69,'Help-list'!$BH619*'Help-list'!$V$12,IF($B620=Statistika!$F$70,'Help-list'!$BH619*'Help-list'!$V$13,""))))))))</f>
        <v/>
      </c>
      <c r="W620" s="566"/>
      <c r="X620" s="567"/>
      <c r="Y620" s="567"/>
      <c r="Z620" s="567"/>
      <c r="AA620" s="567"/>
      <c r="AB620" s="567"/>
      <c r="AC620" s="567"/>
      <c r="AD620" s="567"/>
      <c r="AE620" s="347"/>
      <c r="AF620" s="568"/>
    </row>
    <row r="621" spans="1:32">
      <c r="A621" s="38"/>
      <c r="B621" s="10"/>
      <c r="C621" s="555"/>
      <c r="D621" s="556"/>
      <c r="E621" s="555"/>
      <c r="F621" s="28"/>
      <c r="G621" s="557" t="str">
        <f t="shared" si="22"/>
        <v/>
      </c>
      <c r="H621" s="558"/>
      <c r="I621" s="542"/>
      <c r="J621" s="10"/>
      <c r="K621" s="559"/>
      <c r="L621" s="559"/>
      <c r="M621" s="559"/>
      <c r="N621" s="560" t="str">
        <f>IF($B621=Statistika!$F$63,'Help-list'!$BD620*'Help-list'!$V$6,IF($B621=Statistika!$F$64,'Help-list'!$BD620*'Help-list'!$V$7,IF($B621=Statistika!$F$65,'Help-list'!$BD620*'Help-list'!$V$8,IF($B621=Statistika!$F$66,'Help-list'!$BD620*'Help-list'!$V$9,IF($B621=Statistika!$F$67,'Help-list'!$BD620*'Help-list'!$V$10,IF($B621=Statistika!$F$68,'Help-list'!$BD620*'Help-list'!$V$11,IF($B621=Statistika!$F$69,'Help-list'!$BD620*'Help-list'!$V$12,IF($B621=Statistika!$F$70,'Help-list'!$BD620*'Help-list'!$V$13,""))))))))</f>
        <v/>
      </c>
      <c r="O621" s="559"/>
      <c r="P621" s="561" t="str">
        <f>IF($B621=Statistika!$F$63,'Help-list'!$BE620*'Help-list'!$V$6,IF($B621=Statistika!$F$64,'Help-list'!$BE620*'Help-list'!$V$7,IF($B621=Statistika!$F$65,'Help-list'!$BE620*'Help-list'!$V$8,IF($B621=Statistika!$F$66,'Help-list'!$BE620*'Help-list'!$V$9,IF($B621=Statistika!$F$67,'Help-list'!$BE620*'Help-list'!$V$10,IF($B621=Statistika!$F$68,'Help-list'!$BE620*'Help-list'!$V$11,IF($B621=Statistika!$F$69,'Help-list'!$BE620*'Help-list'!$V$12,IF($B621=Statistika!$F$70,'Help-list'!$BE620*'Help-list'!$V$13,""))))))))</f>
        <v/>
      </c>
      <c r="Q621" s="562" t="str">
        <f t="shared" si="21"/>
        <v/>
      </c>
      <c r="R621" s="563" t="str">
        <f>IF($B621=Statistika!$F$63,'Help-list'!$BF620*'Help-list'!$V$6,IF($B621=Statistika!$F$64,'Help-list'!$BF620*'Help-list'!$V$7,IF($B621=Statistika!$F$65,'Help-list'!$BF620*'Help-list'!$V$8,IF($B621=Statistika!$F$66,'Help-list'!$BF620*'Help-list'!$V$9,IF($B621=Statistika!$F$67,'Help-list'!$BF620*'Help-list'!$V$10,IF($B621=Statistika!$F$68,'Help-list'!$BF620*'Help-list'!$V$11,IF($B621=Statistika!$F$69,'Help-list'!$BF620*'Help-list'!$V$12,IF($B621=Statistika!$F$70,'Help-list'!$BF620*'Help-list'!$V$13,""))))))))</f>
        <v/>
      </c>
      <c r="S621" s="564"/>
      <c r="T621" s="565" t="str">
        <f>IF($B621=Statistika!$F$63,'Help-list'!$BG620*'Help-list'!$V$6,IF($B621=Statistika!$F$64,'Help-list'!$BG620*'Help-list'!$V$7,IF($B621=Statistika!$F$65,'Help-list'!$BG620*'Help-list'!$V$8,IF($B621=Statistika!$F$66,'Help-list'!$BG620*'Help-list'!$V$9,IF($B621=Statistika!$F$67,'Help-list'!$BG620*'Help-list'!$V$10,IF($B621=Statistika!$F$68,'Help-list'!$BG620*'Help-list'!$V$11,IF($B621=Statistika!$F$69,'Help-list'!$BG620*'Help-list'!$V$12,IF($B621=Statistika!$F$70,'Help-list'!$BG620*'Help-list'!$V$13,""))))))))</f>
        <v/>
      </c>
      <c r="U621" s="564"/>
      <c r="V621" s="565" t="str">
        <f>IF($B621=Statistika!$F$63,'Help-list'!$BH620*'Help-list'!$V$6,IF($B621=Statistika!$F$64,'Help-list'!$BH620*'Help-list'!$V$7,IF($B621=Statistika!$F$65,'Help-list'!$BH620*'Help-list'!$V$8,IF($B621=Statistika!$F$66,'Help-list'!$BH620*'Help-list'!$V$9,IF($B621=Statistika!$F$67,'Help-list'!$BH620*'Help-list'!$V$10,IF($B621=Statistika!$F$68,'Help-list'!$BH620*'Help-list'!$V$11,IF($B621=Statistika!$F$69,'Help-list'!$BH620*'Help-list'!$V$12,IF($B621=Statistika!$F$70,'Help-list'!$BH620*'Help-list'!$V$13,""))))))))</f>
        <v/>
      </c>
      <c r="W621" s="566"/>
      <c r="X621" s="567"/>
      <c r="Y621" s="567"/>
      <c r="Z621" s="567"/>
      <c r="AA621" s="567"/>
      <c r="AB621" s="567"/>
      <c r="AC621" s="567"/>
      <c r="AD621" s="567"/>
      <c r="AE621" s="347"/>
      <c r="AF621" s="568"/>
    </row>
    <row r="622" spans="1:32">
      <c r="A622" s="38"/>
      <c r="B622" s="10"/>
      <c r="C622" s="555"/>
      <c r="D622" s="556"/>
      <c r="E622" s="555"/>
      <c r="F622" s="28"/>
      <c r="G622" s="557" t="str">
        <f t="shared" si="22"/>
        <v/>
      </c>
      <c r="H622" s="558"/>
      <c r="I622" s="542"/>
      <c r="J622" s="10"/>
      <c r="K622" s="559"/>
      <c r="L622" s="559"/>
      <c r="M622" s="559"/>
      <c r="N622" s="560" t="str">
        <f>IF($B622=Statistika!$F$63,'Help-list'!$BD621*'Help-list'!$V$6,IF($B622=Statistika!$F$64,'Help-list'!$BD621*'Help-list'!$V$7,IF($B622=Statistika!$F$65,'Help-list'!$BD621*'Help-list'!$V$8,IF($B622=Statistika!$F$66,'Help-list'!$BD621*'Help-list'!$V$9,IF($B622=Statistika!$F$67,'Help-list'!$BD621*'Help-list'!$V$10,IF($B622=Statistika!$F$68,'Help-list'!$BD621*'Help-list'!$V$11,IF($B622=Statistika!$F$69,'Help-list'!$BD621*'Help-list'!$V$12,IF($B622=Statistika!$F$70,'Help-list'!$BD621*'Help-list'!$V$13,""))))))))</f>
        <v/>
      </c>
      <c r="O622" s="559"/>
      <c r="P622" s="561" t="str">
        <f>IF($B622=Statistika!$F$63,'Help-list'!$BE621*'Help-list'!$V$6,IF($B622=Statistika!$F$64,'Help-list'!$BE621*'Help-list'!$V$7,IF($B622=Statistika!$F$65,'Help-list'!$BE621*'Help-list'!$V$8,IF($B622=Statistika!$F$66,'Help-list'!$BE621*'Help-list'!$V$9,IF($B622=Statistika!$F$67,'Help-list'!$BE621*'Help-list'!$V$10,IF($B622=Statistika!$F$68,'Help-list'!$BE621*'Help-list'!$V$11,IF($B622=Statistika!$F$69,'Help-list'!$BE621*'Help-list'!$V$12,IF($B622=Statistika!$F$70,'Help-list'!$BE621*'Help-list'!$V$13,""))))))))</f>
        <v/>
      </c>
      <c r="Q622" s="562" t="str">
        <f t="shared" si="21"/>
        <v/>
      </c>
      <c r="R622" s="563" t="str">
        <f>IF($B622=Statistika!$F$63,'Help-list'!$BF621*'Help-list'!$V$6,IF($B622=Statistika!$F$64,'Help-list'!$BF621*'Help-list'!$V$7,IF($B622=Statistika!$F$65,'Help-list'!$BF621*'Help-list'!$V$8,IF($B622=Statistika!$F$66,'Help-list'!$BF621*'Help-list'!$V$9,IF($B622=Statistika!$F$67,'Help-list'!$BF621*'Help-list'!$V$10,IF($B622=Statistika!$F$68,'Help-list'!$BF621*'Help-list'!$V$11,IF($B622=Statistika!$F$69,'Help-list'!$BF621*'Help-list'!$V$12,IF($B622=Statistika!$F$70,'Help-list'!$BF621*'Help-list'!$V$13,""))))))))</f>
        <v/>
      </c>
      <c r="S622" s="564"/>
      <c r="T622" s="565" t="str">
        <f>IF($B622=Statistika!$F$63,'Help-list'!$BG621*'Help-list'!$V$6,IF($B622=Statistika!$F$64,'Help-list'!$BG621*'Help-list'!$V$7,IF($B622=Statistika!$F$65,'Help-list'!$BG621*'Help-list'!$V$8,IF($B622=Statistika!$F$66,'Help-list'!$BG621*'Help-list'!$V$9,IF($B622=Statistika!$F$67,'Help-list'!$BG621*'Help-list'!$V$10,IF($B622=Statistika!$F$68,'Help-list'!$BG621*'Help-list'!$V$11,IF($B622=Statistika!$F$69,'Help-list'!$BG621*'Help-list'!$V$12,IF($B622=Statistika!$F$70,'Help-list'!$BG621*'Help-list'!$V$13,""))))))))</f>
        <v/>
      </c>
      <c r="U622" s="564"/>
      <c r="V622" s="565" t="str">
        <f>IF($B622=Statistika!$F$63,'Help-list'!$BH621*'Help-list'!$V$6,IF($B622=Statistika!$F$64,'Help-list'!$BH621*'Help-list'!$V$7,IF($B622=Statistika!$F$65,'Help-list'!$BH621*'Help-list'!$V$8,IF($B622=Statistika!$F$66,'Help-list'!$BH621*'Help-list'!$V$9,IF($B622=Statistika!$F$67,'Help-list'!$BH621*'Help-list'!$V$10,IF($B622=Statistika!$F$68,'Help-list'!$BH621*'Help-list'!$V$11,IF($B622=Statistika!$F$69,'Help-list'!$BH621*'Help-list'!$V$12,IF($B622=Statistika!$F$70,'Help-list'!$BH621*'Help-list'!$V$13,""))))))))</f>
        <v/>
      </c>
      <c r="W622" s="566"/>
      <c r="X622" s="567"/>
      <c r="Y622" s="567"/>
      <c r="Z622" s="567"/>
      <c r="AA622" s="567"/>
      <c r="AB622" s="567"/>
      <c r="AC622" s="567"/>
      <c r="AD622" s="567"/>
      <c r="AE622" s="347"/>
      <c r="AF622" s="568"/>
    </row>
    <row r="623" spans="1:32">
      <c r="A623" s="38"/>
      <c r="B623" s="10"/>
      <c r="C623" s="555"/>
      <c r="D623" s="556"/>
      <c r="E623" s="555"/>
      <c r="F623" s="28"/>
      <c r="G623" s="557" t="str">
        <f t="shared" si="22"/>
        <v/>
      </c>
      <c r="H623" s="558"/>
      <c r="I623" s="542"/>
      <c r="J623" s="10"/>
      <c r="K623" s="559"/>
      <c r="L623" s="559"/>
      <c r="M623" s="559"/>
      <c r="N623" s="560" t="str">
        <f>IF($B623=Statistika!$F$63,'Help-list'!$BD622*'Help-list'!$V$6,IF($B623=Statistika!$F$64,'Help-list'!$BD622*'Help-list'!$V$7,IF($B623=Statistika!$F$65,'Help-list'!$BD622*'Help-list'!$V$8,IF($B623=Statistika!$F$66,'Help-list'!$BD622*'Help-list'!$V$9,IF($B623=Statistika!$F$67,'Help-list'!$BD622*'Help-list'!$V$10,IF($B623=Statistika!$F$68,'Help-list'!$BD622*'Help-list'!$V$11,IF($B623=Statistika!$F$69,'Help-list'!$BD622*'Help-list'!$V$12,IF($B623=Statistika!$F$70,'Help-list'!$BD622*'Help-list'!$V$13,""))))))))</f>
        <v/>
      </c>
      <c r="O623" s="559"/>
      <c r="P623" s="561" t="str">
        <f>IF($B623=Statistika!$F$63,'Help-list'!$BE622*'Help-list'!$V$6,IF($B623=Statistika!$F$64,'Help-list'!$BE622*'Help-list'!$V$7,IF($B623=Statistika!$F$65,'Help-list'!$BE622*'Help-list'!$V$8,IF($B623=Statistika!$F$66,'Help-list'!$BE622*'Help-list'!$V$9,IF($B623=Statistika!$F$67,'Help-list'!$BE622*'Help-list'!$V$10,IF($B623=Statistika!$F$68,'Help-list'!$BE622*'Help-list'!$V$11,IF($B623=Statistika!$F$69,'Help-list'!$BE622*'Help-list'!$V$12,IF($B623=Statistika!$F$70,'Help-list'!$BE622*'Help-list'!$V$13,""))))))))</f>
        <v/>
      </c>
      <c r="Q623" s="562" t="str">
        <f t="shared" si="21"/>
        <v/>
      </c>
      <c r="R623" s="563" t="str">
        <f>IF($B623=Statistika!$F$63,'Help-list'!$BF622*'Help-list'!$V$6,IF($B623=Statistika!$F$64,'Help-list'!$BF622*'Help-list'!$V$7,IF($B623=Statistika!$F$65,'Help-list'!$BF622*'Help-list'!$V$8,IF($B623=Statistika!$F$66,'Help-list'!$BF622*'Help-list'!$V$9,IF($B623=Statistika!$F$67,'Help-list'!$BF622*'Help-list'!$V$10,IF($B623=Statistika!$F$68,'Help-list'!$BF622*'Help-list'!$V$11,IF($B623=Statistika!$F$69,'Help-list'!$BF622*'Help-list'!$V$12,IF($B623=Statistika!$F$70,'Help-list'!$BF622*'Help-list'!$V$13,""))))))))</f>
        <v/>
      </c>
      <c r="S623" s="564"/>
      <c r="T623" s="565" t="str">
        <f>IF($B623=Statistika!$F$63,'Help-list'!$BG622*'Help-list'!$V$6,IF($B623=Statistika!$F$64,'Help-list'!$BG622*'Help-list'!$V$7,IF($B623=Statistika!$F$65,'Help-list'!$BG622*'Help-list'!$V$8,IF($B623=Statistika!$F$66,'Help-list'!$BG622*'Help-list'!$V$9,IF($B623=Statistika!$F$67,'Help-list'!$BG622*'Help-list'!$V$10,IF($B623=Statistika!$F$68,'Help-list'!$BG622*'Help-list'!$V$11,IF($B623=Statistika!$F$69,'Help-list'!$BG622*'Help-list'!$V$12,IF($B623=Statistika!$F$70,'Help-list'!$BG622*'Help-list'!$V$13,""))))))))</f>
        <v/>
      </c>
      <c r="U623" s="564"/>
      <c r="V623" s="565" t="str">
        <f>IF($B623=Statistika!$F$63,'Help-list'!$BH622*'Help-list'!$V$6,IF($B623=Statistika!$F$64,'Help-list'!$BH622*'Help-list'!$V$7,IF($B623=Statistika!$F$65,'Help-list'!$BH622*'Help-list'!$V$8,IF($B623=Statistika!$F$66,'Help-list'!$BH622*'Help-list'!$V$9,IF($B623=Statistika!$F$67,'Help-list'!$BH622*'Help-list'!$V$10,IF($B623=Statistika!$F$68,'Help-list'!$BH622*'Help-list'!$V$11,IF($B623=Statistika!$F$69,'Help-list'!$BH622*'Help-list'!$V$12,IF($B623=Statistika!$F$70,'Help-list'!$BH622*'Help-list'!$V$13,""))))))))</f>
        <v/>
      </c>
      <c r="W623" s="566"/>
      <c r="X623" s="567"/>
      <c r="Y623" s="567"/>
      <c r="Z623" s="567"/>
      <c r="AA623" s="567"/>
      <c r="AB623" s="567"/>
      <c r="AC623" s="567"/>
      <c r="AD623" s="567"/>
      <c r="AE623" s="347"/>
      <c r="AF623" s="568"/>
    </row>
    <row r="624" spans="1:32">
      <c r="A624" s="38"/>
      <c r="B624" s="10"/>
      <c r="C624" s="555"/>
      <c r="D624" s="556"/>
      <c r="E624" s="555"/>
      <c r="F624" s="28"/>
      <c r="G624" s="557" t="str">
        <f t="shared" si="22"/>
        <v/>
      </c>
      <c r="H624" s="558"/>
      <c r="I624" s="542"/>
      <c r="J624" s="10"/>
      <c r="K624" s="559"/>
      <c r="L624" s="559"/>
      <c r="M624" s="559"/>
      <c r="N624" s="560" t="str">
        <f>IF($B624=Statistika!$F$63,'Help-list'!$BD623*'Help-list'!$V$6,IF($B624=Statistika!$F$64,'Help-list'!$BD623*'Help-list'!$V$7,IF($B624=Statistika!$F$65,'Help-list'!$BD623*'Help-list'!$V$8,IF($B624=Statistika!$F$66,'Help-list'!$BD623*'Help-list'!$V$9,IF($B624=Statistika!$F$67,'Help-list'!$BD623*'Help-list'!$V$10,IF($B624=Statistika!$F$68,'Help-list'!$BD623*'Help-list'!$V$11,IF($B624=Statistika!$F$69,'Help-list'!$BD623*'Help-list'!$V$12,IF($B624=Statistika!$F$70,'Help-list'!$BD623*'Help-list'!$V$13,""))))))))</f>
        <v/>
      </c>
      <c r="O624" s="559"/>
      <c r="P624" s="561" t="str">
        <f>IF($B624=Statistika!$F$63,'Help-list'!$BE623*'Help-list'!$V$6,IF($B624=Statistika!$F$64,'Help-list'!$BE623*'Help-list'!$V$7,IF($B624=Statistika!$F$65,'Help-list'!$BE623*'Help-list'!$V$8,IF($B624=Statistika!$F$66,'Help-list'!$BE623*'Help-list'!$V$9,IF($B624=Statistika!$F$67,'Help-list'!$BE623*'Help-list'!$V$10,IF($B624=Statistika!$F$68,'Help-list'!$BE623*'Help-list'!$V$11,IF($B624=Statistika!$F$69,'Help-list'!$BE623*'Help-list'!$V$12,IF($B624=Statistika!$F$70,'Help-list'!$BE623*'Help-list'!$V$13,""))))))))</f>
        <v/>
      </c>
      <c r="Q624" s="562" t="str">
        <f t="shared" si="21"/>
        <v/>
      </c>
      <c r="R624" s="563" t="str">
        <f>IF($B624=Statistika!$F$63,'Help-list'!$BF623*'Help-list'!$V$6,IF($B624=Statistika!$F$64,'Help-list'!$BF623*'Help-list'!$V$7,IF($B624=Statistika!$F$65,'Help-list'!$BF623*'Help-list'!$V$8,IF($B624=Statistika!$F$66,'Help-list'!$BF623*'Help-list'!$V$9,IF($B624=Statistika!$F$67,'Help-list'!$BF623*'Help-list'!$V$10,IF($B624=Statistika!$F$68,'Help-list'!$BF623*'Help-list'!$V$11,IF($B624=Statistika!$F$69,'Help-list'!$BF623*'Help-list'!$V$12,IF($B624=Statistika!$F$70,'Help-list'!$BF623*'Help-list'!$V$13,""))))))))</f>
        <v/>
      </c>
      <c r="S624" s="564"/>
      <c r="T624" s="565" t="str">
        <f>IF($B624=Statistika!$F$63,'Help-list'!$BG623*'Help-list'!$V$6,IF($B624=Statistika!$F$64,'Help-list'!$BG623*'Help-list'!$V$7,IF($B624=Statistika!$F$65,'Help-list'!$BG623*'Help-list'!$V$8,IF($B624=Statistika!$F$66,'Help-list'!$BG623*'Help-list'!$V$9,IF($B624=Statistika!$F$67,'Help-list'!$BG623*'Help-list'!$V$10,IF($B624=Statistika!$F$68,'Help-list'!$BG623*'Help-list'!$V$11,IF($B624=Statistika!$F$69,'Help-list'!$BG623*'Help-list'!$V$12,IF($B624=Statistika!$F$70,'Help-list'!$BG623*'Help-list'!$V$13,""))))))))</f>
        <v/>
      </c>
      <c r="U624" s="564"/>
      <c r="V624" s="565" t="str">
        <f>IF($B624=Statistika!$F$63,'Help-list'!$BH623*'Help-list'!$V$6,IF($B624=Statistika!$F$64,'Help-list'!$BH623*'Help-list'!$V$7,IF($B624=Statistika!$F$65,'Help-list'!$BH623*'Help-list'!$V$8,IF($B624=Statistika!$F$66,'Help-list'!$BH623*'Help-list'!$V$9,IF($B624=Statistika!$F$67,'Help-list'!$BH623*'Help-list'!$V$10,IF($B624=Statistika!$F$68,'Help-list'!$BH623*'Help-list'!$V$11,IF($B624=Statistika!$F$69,'Help-list'!$BH623*'Help-list'!$V$12,IF($B624=Statistika!$F$70,'Help-list'!$BH623*'Help-list'!$V$13,""))))))))</f>
        <v/>
      </c>
      <c r="W624" s="566"/>
      <c r="X624" s="567"/>
      <c r="Y624" s="567"/>
      <c r="Z624" s="567"/>
      <c r="AA624" s="567"/>
      <c r="AB624" s="567"/>
      <c r="AC624" s="567"/>
      <c r="AD624" s="567"/>
      <c r="AE624" s="347"/>
      <c r="AF624" s="568"/>
    </row>
    <row r="625" spans="1:32">
      <c r="A625" s="38"/>
      <c r="B625" s="10"/>
      <c r="C625" s="555"/>
      <c r="D625" s="556"/>
      <c r="E625" s="555"/>
      <c r="F625" s="28"/>
      <c r="G625" s="557" t="str">
        <f t="shared" si="22"/>
        <v/>
      </c>
      <c r="H625" s="558"/>
      <c r="I625" s="542"/>
      <c r="J625" s="10"/>
      <c r="K625" s="559"/>
      <c r="L625" s="559"/>
      <c r="M625" s="559"/>
      <c r="N625" s="560" t="str">
        <f>IF($B625=Statistika!$F$63,'Help-list'!$BD624*'Help-list'!$V$6,IF($B625=Statistika!$F$64,'Help-list'!$BD624*'Help-list'!$V$7,IF($B625=Statistika!$F$65,'Help-list'!$BD624*'Help-list'!$V$8,IF($B625=Statistika!$F$66,'Help-list'!$BD624*'Help-list'!$V$9,IF($B625=Statistika!$F$67,'Help-list'!$BD624*'Help-list'!$V$10,IF($B625=Statistika!$F$68,'Help-list'!$BD624*'Help-list'!$V$11,IF($B625=Statistika!$F$69,'Help-list'!$BD624*'Help-list'!$V$12,IF($B625=Statistika!$F$70,'Help-list'!$BD624*'Help-list'!$V$13,""))))))))</f>
        <v/>
      </c>
      <c r="O625" s="559"/>
      <c r="P625" s="561" t="str">
        <f>IF($B625=Statistika!$F$63,'Help-list'!$BE624*'Help-list'!$V$6,IF($B625=Statistika!$F$64,'Help-list'!$BE624*'Help-list'!$V$7,IF($B625=Statistika!$F$65,'Help-list'!$BE624*'Help-list'!$V$8,IF($B625=Statistika!$F$66,'Help-list'!$BE624*'Help-list'!$V$9,IF($B625=Statistika!$F$67,'Help-list'!$BE624*'Help-list'!$V$10,IF($B625=Statistika!$F$68,'Help-list'!$BE624*'Help-list'!$V$11,IF($B625=Statistika!$F$69,'Help-list'!$BE624*'Help-list'!$V$12,IF($B625=Statistika!$F$70,'Help-list'!$BE624*'Help-list'!$V$13,""))))))))</f>
        <v/>
      </c>
      <c r="Q625" s="562" t="str">
        <f t="shared" si="21"/>
        <v/>
      </c>
      <c r="R625" s="563" t="str">
        <f>IF($B625=Statistika!$F$63,'Help-list'!$BF624*'Help-list'!$V$6,IF($B625=Statistika!$F$64,'Help-list'!$BF624*'Help-list'!$V$7,IF($B625=Statistika!$F$65,'Help-list'!$BF624*'Help-list'!$V$8,IF($B625=Statistika!$F$66,'Help-list'!$BF624*'Help-list'!$V$9,IF($B625=Statistika!$F$67,'Help-list'!$BF624*'Help-list'!$V$10,IF($B625=Statistika!$F$68,'Help-list'!$BF624*'Help-list'!$V$11,IF($B625=Statistika!$F$69,'Help-list'!$BF624*'Help-list'!$V$12,IF($B625=Statistika!$F$70,'Help-list'!$BF624*'Help-list'!$V$13,""))))))))</f>
        <v/>
      </c>
      <c r="S625" s="564"/>
      <c r="T625" s="565" t="str">
        <f>IF($B625=Statistika!$F$63,'Help-list'!$BG624*'Help-list'!$V$6,IF($B625=Statistika!$F$64,'Help-list'!$BG624*'Help-list'!$V$7,IF($B625=Statistika!$F$65,'Help-list'!$BG624*'Help-list'!$V$8,IF($B625=Statistika!$F$66,'Help-list'!$BG624*'Help-list'!$V$9,IF($B625=Statistika!$F$67,'Help-list'!$BG624*'Help-list'!$V$10,IF($B625=Statistika!$F$68,'Help-list'!$BG624*'Help-list'!$V$11,IF($B625=Statistika!$F$69,'Help-list'!$BG624*'Help-list'!$V$12,IF($B625=Statistika!$F$70,'Help-list'!$BG624*'Help-list'!$V$13,""))))))))</f>
        <v/>
      </c>
      <c r="U625" s="564"/>
      <c r="V625" s="565" t="str">
        <f>IF($B625=Statistika!$F$63,'Help-list'!$BH624*'Help-list'!$V$6,IF($B625=Statistika!$F$64,'Help-list'!$BH624*'Help-list'!$V$7,IF($B625=Statistika!$F$65,'Help-list'!$BH624*'Help-list'!$V$8,IF($B625=Statistika!$F$66,'Help-list'!$BH624*'Help-list'!$V$9,IF($B625=Statistika!$F$67,'Help-list'!$BH624*'Help-list'!$V$10,IF($B625=Statistika!$F$68,'Help-list'!$BH624*'Help-list'!$V$11,IF($B625=Statistika!$F$69,'Help-list'!$BH624*'Help-list'!$V$12,IF($B625=Statistika!$F$70,'Help-list'!$BH624*'Help-list'!$V$13,""))))))))</f>
        <v/>
      </c>
      <c r="W625" s="566"/>
      <c r="X625" s="567"/>
      <c r="Y625" s="567"/>
      <c r="Z625" s="567"/>
      <c r="AA625" s="567"/>
      <c r="AB625" s="567"/>
      <c r="AC625" s="567"/>
      <c r="AD625" s="567"/>
      <c r="AE625" s="347"/>
      <c r="AF625" s="568"/>
    </row>
    <row r="626" spans="1:32">
      <c r="A626" s="38"/>
      <c r="B626" s="10"/>
      <c r="C626" s="555"/>
      <c r="D626" s="556"/>
      <c r="E626" s="555"/>
      <c r="F626" s="28"/>
      <c r="G626" s="557" t="str">
        <f t="shared" si="22"/>
        <v/>
      </c>
      <c r="H626" s="558"/>
      <c r="I626" s="542"/>
      <c r="J626" s="10"/>
      <c r="K626" s="559"/>
      <c r="L626" s="559"/>
      <c r="M626" s="559"/>
      <c r="N626" s="560" t="str">
        <f>IF($B626=Statistika!$F$63,'Help-list'!$BD625*'Help-list'!$V$6,IF($B626=Statistika!$F$64,'Help-list'!$BD625*'Help-list'!$V$7,IF($B626=Statistika!$F$65,'Help-list'!$BD625*'Help-list'!$V$8,IF($B626=Statistika!$F$66,'Help-list'!$BD625*'Help-list'!$V$9,IF($B626=Statistika!$F$67,'Help-list'!$BD625*'Help-list'!$V$10,IF($B626=Statistika!$F$68,'Help-list'!$BD625*'Help-list'!$V$11,IF($B626=Statistika!$F$69,'Help-list'!$BD625*'Help-list'!$V$12,IF($B626=Statistika!$F$70,'Help-list'!$BD625*'Help-list'!$V$13,""))))))))</f>
        <v/>
      </c>
      <c r="O626" s="559"/>
      <c r="P626" s="561" t="str">
        <f>IF($B626=Statistika!$F$63,'Help-list'!$BE625*'Help-list'!$V$6,IF($B626=Statistika!$F$64,'Help-list'!$BE625*'Help-list'!$V$7,IF($B626=Statistika!$F$65,'Help-list'!$BE625*'Help-list'!$V$8,IF($B626=Statistika!$F$66,'Help-list'!$BE625*'Help-list'!$V$9,IF($B626=Statistika!$F$67,'Help-list'!$BE625*'Help-list'!$V$10,IF($B626=Statistika!$F$68,'Help-list'!$BE625*'Help-list'!$V$11,IF($B626=Statistika!$F$69,'Help-list'!$BE625*'Help-list'!$V$12,IF($B626=Statistika!$F$70,'Help-list'!$BE625*'Help-list'!$V$13,""))))))))</f>
        <v/>
      </c>
      <c r="Q626" s="562" t="str">
        <f t="shared" si="21"/>
        <v/>
      </c>
      <c r="R626" s="563" t="str">
        <f>IF($B626=Statistika!$F$63,'Help-list'!$BF625*'Help-list'!$V$6,IF($B626=Statistika!$F$64,'Help-list'!$BF625*'Help-list'!$V$7,IF($B626=Statistika!$F$65,'Help-list'!$BF625*'Help-list'!$V$8,IF($B626=Statistika!$F$66,'Help-list'!$BF625*'Help-list'!$V$9,IF($B626=Statistika!$F$67,'Help-list'!$BF625*'Help-list'!$V$10,IF($B626=Statistika!$F$68,'Help-list'!$BF625*'Help-list'!$V$11,IF($B626=Statistika!$F$69,'Help-list'!$BF625*'Help-list'!$V$12,IF($B626=Statistika!$F$70,'Help-list'!$BF625*'Help-list'!$V$13,""))))))))</f>
        <v/>
      </c>
      <c r="S626" s="564"/>
      <c r="T626" s="565" t="str">
        <f>IF($B626=Statistika!$F$63,'Help-list'!$BG625*'Help-list'!$V$6,IF($B626=Statistika!$F$64,'Help-list'!$BG625*'Help-list'!$V$7,IF($B626=Statistika!$F$65,'Help-list'!$BG625*'Help-list'!$V$8,IF($B626=Statistika!$F$66,'Help-list'!$BG625*'Help-list'!$V$9,IF($B626=Statistika!$F$67,'Help-list'!$BG625*'Help-list'!$V$10,IF($B626=Statistika!$F$68,'Help-list'!$BG625*'Help-list'!$V$11,IF($B626=Statistika!$F$69,'Help-list'!$BG625*'Help-list'!$V$12,IF($B626=Statistika!$F$70,'Help-list'!$BG625*'Help-list'!$V$13,""))))))))</f>
        <v/>
      </c>
      <c r="U626" s="564"/>
      <c r="V626" s="565" t="str">
        <f>IF($B626=Statistika!$F$63,'Help-list'!$BH625*'Help-list'!$V$6,IF($B626=Statistika!$F$64,'Help-list'!$BH625*'Help-list'!$V$7,IF($B626=Statistika!$F$65,'Help-list'!$BH625*'Help-list'!$V$8,IF($B626=Statistika!$F$66,'Help-list'!$BH625*'Help-list'!$V$9,IF($B626=Statistika!$F$67,'Help-list'!$BH625*'Help-list'!$V$10,IF($B626=Statistika!$F$68,'Help-list'!$BH625*'Help-list'!$V$11,IF($B626=Statistika!$F$69,'Help-list'!$BH625*'Help-list'!$V$12,IF($B626=Statistika!$F$70,'Help-list'!$BH625*'Help-list'!$V$13,""))))))))</f>
        <v/>
      </c>
      <c r="W626" s="566"/>
      <c r="X626" s="567"/>
      <c r="Y626" s="567"/>
      <c r="Z626" s="567"/>
      <c r="AA626" s="567"/>
      <c r="AB626" s="567"/>
      <c r="AC626" s="567"/>
      <c r="AD626" s="567"/>
      <c r="AE626" s="347"/>
      <c r="AF626" s="568"/>
    </row>
    <row r="627" spans="1:32">
      <c r="A627" s="38"/>
      <c r="B627" s="10"/>
      <c r="C627" s="555"/>
      <c r="D627" s="556"/>
      <c r="E627" s="555"/>
      <c r="F627" s="28"/>
      <c r="G627" s="557" t="str">
        <f t="shared" si="22"/>
        <v/>
      </c>
      <c r="H627" s="558"/>
      <c r="I627" s="542"/>
      <c r="J627" s="10"/>
      <c r="K627" s="559"/>
      <c r="L627" s="559"/>
      <c r="M627" s="559"/>
      <c r="N627" s="560" t="str">
        <f>IF($B627=Statistika!$F$63,'Help-list'!$BD626*'Help-list'!$V$6,IF($B627=Statistika!$F$64,'Help-list'!$BD626*'Help-list'!$V$7,IF($B627=Statistika!$F$65,'Help-list'!$BD626*'Help-list'!$V$8,IF($B627=Statistika!$F$66,'Help-list'!$BD626*'Help-list'!$V$9,IF($B627=Statistika!$F$67,'Help-list'!$BD626*'Help-list'!$V$10,IF($B627=Statistika!$F$68,'Help-list'!$BD626*'Help-list'!$V$11,IF($B627=Statistika!$F$69,'Help-list'!$BD626*'Help-list'!$V$12,IF($B627=Statistika!$F$70,'Help-list'!$BD626*'Help-list'!$V$13,""))))))))</f>
        <v/>
      </c>
      <c r="O627" s="559"/>
      <c r="P627" s="561" t="str">
        <f>IF($B627=Statistika!$F$63,'Help-list'!$BE626*'Help-list'!$V$6,IF($B627=Statistika!$F$64,'Help-list'!$BE626*'Help-list'!$V$7,IF($B627=Statistika!$F$65,'Help-list'!$BE626*'Help-list'!$V$8,IF($B627=Statistika!$F$66,'Help-list'!$BE626*'Help-list'!$V$9,IF($B627=Statistika!$F$67,'Help-list'!$BE626*'Help-list'!$V$10,IF($B627=Statistika!$F$68,'Help-list'!$BE626*'Help-list'!$V$11,IF($B627=Statistika!$F$69,'Help-list'!$BE626*'Help-list'!$V$12,IF($B627=Statistika!$F$70,'Help-list'!$BE626*'Help-list'!$V$13,""))))))))</f>
        <v/>
      </c>
      <c r="Q627" s="562" t="str">
        <f t="shared" si="21"/>
        <v/>
      </c>
      <c r="R627" s="563" t="str">
        <f>IF($B627=Statistika!$F$63,'Help-list'!$BF626*'Help-list'!$V$6,IF($B627=Statistika!$F$64,'Help-list'!$BF626*'Help-list'!$V$7,IF($B627=Statistika!$F$65,'Help-list'!$BF626*'Help-list'!$V$8,IF($B627=Statistika!$F$66,'Help-list'!$BF626*'Help-list'!$V$9,IF($B627=Statistika!$F$67,'Help-list'!$BF626*'Help-list'!$V$10,IF($B627=Statistika!$F$68,'Help-list'!$BF626*'Help-list'!$V$11,IF($B627=Statistika!$F$69,'Help-list'!$BF626*'Help-list'!$V$12,IF($B627=Statistika!$F$70,'Help-list'!$BF626*'Help-list'!$V$13,""))))))))</f>
        <v/>
      </c>
      <c r="S627" s="564"/>
      <c r="T627" s="565" t="str">
        <f>IF($B627=Statistika!$F$63,'Help-list'!$BG626*'Help-list'!$V$6,IF($B627=Statistika!$F$64,'Help-list'!$BG626*'Help-list'!$V$7,IF($B627=Statistika!$F$65,'Help-list'!$BG626*'Help-list'!$V$8,IF($B627=Statistika!$F$66,'Help-list'!$BG626*'Help-list'!$V$9,IF($B627=Statistika!$F$67,'Help-list'!$BG626*'Help-list'!$V$10,IF($B627=Statistika!$F$68,'Help-list'!$BG626*'Help-list'!$V$11,IF($B627=Statistika!$F$69,'Help-list'!$BG626*'Help-list'!$V$12,IF($B627=Statistika!$F$70,'Help-list'!$BG626*'Help-list'!$V$13,""))))))))</f>
        <v/>
      </c>
      <c r="U627" s="564"/>
      <c r="V627" s="565" t="str">
        <f>IF($B627=Statistika!$F$63,'Help-list'!$BH626*'Help-list'!$V$6,IF($B627=Statistika!$F$64,'Help-list'!$BH626*'Help-list'!$V$7,IF($B627=Statistika!$F$65,'Help-list'!$BH626*'Help-list'!$V$8,IF($B627=Statistika!$F$66,'Help-list'!$BH626*'Help-list'!$V$9,IF($B627=Statistika!$F$67,'Help-list'!$BH626*'Help-list'!$V$10,IF($B627=Statistika!$F$68,'Help-list'!$BH626*'Help-list'!$V$11,IF($B627=Statistika!$F$69,'Help-list'!$BH626*'Help-list'!$V$12,IF($B627=Statistika!$F$70,'Help-list'!$BH626*'Help-list'!$V$13,""))))))))</f>
        <v/>
      </c>
      <c r="W627" s="566"/>
      <c r="X627" s="567"/>
      <c r="Y627" s="567"/>
      <c r="Z627" s="567"/>
      <c r="AA627" s="567"/>
      <c r="AB627" s="567"/>
      <c r="AC627" s="567"/>
      <c r="AD627" s="567"/>
      <c r="AE627" s="347"/>
      <c r="AF627" s="568"/>
    </row>
    <row r="628" spans="1:32">
      <c r="A628" s="38"/>
      <c r="B628" s="10"/>
      <c r="C628" s="555"/>
      <c r="D628" s="556"/>
      <c r="E628" s="555"/>
      <c r="F628" s="28"/>
      <c r="G628" s="557" t="str">
        <f t="shared" si="22"/>
        <v/>
      </c>
      <c r="H628" s="558"/>
      <c r="I628" s="542"/>
      <c r="J628" s="10"/>
      <c r="K628" s="559"/>
      <c r="L628" s="559"/>
      <c r="M628" s="559"/>
      <c r="N628" s="560" t="str">
        <f>IF($B628=Statistika!$F$63,'Help-list'!$BD627*'Help-list'!$V$6,IF($B628=Statistika!$F$64,'Help-list'!$BD627*'Help-list'!$V$7,IF($B628=Statistika!$F$65,'Help-list'!$BD627*'Help-list'!$V$8,IF($B628=Statistika!$F$66,'Help-list'!$BD627*'Help-list'!$V$9,IF($B628=Statistika!$F$67,'Help-list'!$BD627*'Help-list'!$V$10,IF($B628=Statistika!$F$68,'Help-list'!$BD627*'Help-list'!$V$11,IF($B628=Statistika!$F$69,'Help-list'!$BD627*'Help-list'!$V$12,IF($B628=Statistika!$F$70,'Help-list'!$BD627*'Help-list'!$V$13,""))))))))</f>
        <v/>
      </c>
      <c r="O628" s="559"/>
      <c r="P628" s="561" t="str">
        <f>IF($B628=Statistika!$F$63,'Help-list'!$BE627*'Help-list'!$V$6,IF($B628=Statistika!$F$64,'Help-list'!$BE627*'Help-list'!$V$7,IF($B628=Statistika!$F$65,'Help-list'!$BE627*'Help-list'!$V$8,IF($B628=Statistika!$F$66,'Help-list'!$BE627*'Help-list'!$V$9,IF($B628=Statistika!$F$67,'Help-list'!$BE627*'Help-list'!$V$10,IF($B628=Statistika!$F$68,'Help-list'!$BE627*'Help-list'!$V$11,IF($B628=Statistika!$F$69,'Help-list'!$BE627*'Help-list'!$V$12,IF($B628=Statistika!$F$70,'Help-list'!$BE627*'Help-list'!$V$13,""))))))))</f>
        <v/>
      </c>
      <c r="Q628" s="562" t="str">
        <f t="shared" si="21"/>
        <v/>
      </c>
      <c r="R628" s="563" t="str">
        <f>IF($B628=Statistika!$F$63,'Help-list'!$BF627*'Help-list'!$V$6,IF($B628=Statistika!$F$64,'Help-list'!$BF627*'Help-list'!$V$7,IF($B628=Statistika!$F$65,'Help-list'!$BF627*'Help-list'!$V$8,IF($B628=Statistika!$F$66,'Help-list'!$BF627*'Help-list'!$V$9,IF($B628=Statistika!$F$67,'Help-list'!$BF627*'Help-list'!$V$10,IF($B628=Statistika!$F$68,'Help-list'!$BF627*'Help-list'!$V$11,IF($B628=Statistika!$F$69,'Help-list'!$BF627*'Help-list'!$V$12,IF($B628=Statistika!$F$70,'Help-list'!$BF627*'Help-list'!$V$13,""))))))))</f>
        <v/>
      </c>
      <c r="S628" s="564"/>
      <c r="T628" s="565" t="str">
        <f>IF($B628=Statistika!$F$63,'Help-list'!$BG627*'Help-list'!$V$6,IF($B628=Statistika!$F$64,'Help-list'!$BG627*'Help-list'!$V$7,IF($B628=Statistika!$F$65,'Help-list'!$BG627*'Help-list'!$V$8,IF($B628=Statistika!$F$66,'Help-list'!$BG627*'Help-list'!$V$9,IF($B628=Statistika!$F$67,'Help-list'!$BG627*'Help-list'!$V$10,IF($B628=Statistika!$F$68,'Help-list'!$BG627*'Help-list'!$V$11,IF($B628=Statistika!$F$69,'Help-list'!$BG627*'Help-list'!$V$12,IF($B628=Statistika!$F$70,'Help-list'!$BG627*'Help-list'!$V$13,""))))))))</f>
        <v/>
      </c>
      <c r="U628" s="564"/>
      <c r="V628" s="565" t="str">
        <f>IF($B628=Statistika!$F$63,'Help-list'!$BH627*'Help-list'!$V$6,IF($B628=Statistika!$F$64,'Help-list'!$BH627*'Help-list'!$V$7,IF($B628=Statistika!$F$65,'Help-list'!$BH627*'Help-list'!$V$8,IF($B628=Statistika!$F$66,'Help-list'!$BH627*'Help-list'!$V$9,IF($B628=Statistika!$F$67,'Help-list'!$BH627*'Help-list'!$V$10,IF($B628=Statistika!$F$68,'Help-list'!$BH627*'Help-list'!$V$11,IF($B628=Statistika!$F$69,'Help-list'!$BH627*'Help-list'!$V$12,IF($B628=Statistika!$F$70,'Help-list'!$BH627*'Help-list'!$V$13,""))))))))</f>
        <v/>
      </c>
      <c r="W628" s="566"/>
      <c r="X628" s="567"/>
      <c r="Y628" s="567"/>
      <c r="Z628" s="567"/>
      <c r="AA628" s="567"/>
      <c r="AB628" s="567"/>
      <c r="AC628" s="567"/>
      <c r="AD628" s="567"/>
      <c r="AE628" s="347"/>
      <c r="AF628" s="568"/>
    </row>
    <row r="629" spans="1:32">
      <c r="A629" s="38"/>
      <c r="B629" s="10"/>
      <c r="C629" s="555"/>
      <c r="D629" s="556"/>
      <c r="E629" s="555"/>
      <c r="F629" s="28"/>
      <c r="G629" s="557" t="str">
        <f t="shared" si="22"/>
        <v/>
      </c>
      <c r="H629" s="558"/>
      <c r="I629" s="542"/>
      <c r="J629" s="10"/>
      <c r="K629" s="559"/>
      <c r="L629" s="559"/>
      <c r="M629" s="559"/>
      <c r="N629" s="560" t="str">
        <f>IF($B629=Statistika!$F$63,'Help-list'!$BD628*'Help-list'!$V$6,IF($B629=Statistika!$F$64,'Help-list'!$BD628*'Help-list'!$V$7,IF($B629=Statistika!$F$65,'Help-list'!$BD628*'Help-list'!$V$8,IF($B629=Statistika!$F$66,'Help-list'!$BD628*'Help-list'!$V$9,IF($B629=Statistika!$F$67,'Help-list'!$BD628*'Help-list'!$V$10,IF($B629=Statistika!$F$68,'Help-list'!$BD628*'Help-list'!$V$11,IF($B629=Statistika!$F$69,'Help-list'!$BD628*'Help-list'!$V$12,IF($B629=Statistika!$F$70,'Help-list'!$BD628*'Help-list'!$V$13,""))))))))</f>
        <v/>
      </c>
      <c r="O629" s="559"/>
      <c r="P629" s="561" t="str">
        <f>IF($B629=Statistika!$F$63,'Help-list'!$BE628*'Help-list'!$V$6,IF($B629=Statistika!$F$64,'Help-list'!$BE628*'Help-list'!$V$7,IF($B629=Statistika!$F$65,'Help-list'!$BE628*'Help-list'!$V$8,IF($B629=Statistika!$F$66,'Help-list'!$BE628*'Help-list'!$V$9,IF($B629=Statistika!$F$67,'Help-list'!$BE628*'Help-list'!$V$10,IF($B629=Statistika!$F$68,'Help-list'!$BE628*'Help-list'!$V$11,IF($B629=Statistika!$F$69,'Help-list'!$BE628*'Help-list'!$V$12,IF($B629=Statistika!$F$70,'Help-list'!$BE628*'Help-list'!$V$13,""))))))))</f>
        <v/>
      </c>
      <c r="Q629" s="562" t="str">
        <f t="shared" si="21"/>
        <v/>
      </c>
      <c r="R629" s="563" t="str">
        <f>IF($B629=Statistika!$F$63,'Help-list'!$BF628*'Help-list'!$V$6,IF($B629=Statistika!$F$64,'Help-list'!$BF628*'Help-list'!$V$7,IF($B629=Statistika!$F$65,'Help-list'!$BF628*'Help-list'!$V$8,IF($B629=Statistika!$F$66,'Help-list'!$BF628*'Help-list'!$V$9,IF($B629=Statistika!$F$67,'Help-list'!$BF628*'Help-list'!$V$10,IF($B629=Statistika!$F$68,'Help-list'!$BF628*'Help-list'!$V$11,IF($B629=Statistika!$F$69,'Help-list'!$BF628*'Help-list'!$V$12,IF($B629=Statistika!$F$70,'Help-list'!$BF628*'Help-list'!$V$13,""))))))))</f>
        <v/>
      </c>
      <c r="S629" s="564"/>
      <c r="T629" s="565" t="str">
        <f>IF($B629=Statistika!$F$63,'Help-list'!$BG628*'Help-list'!$V$6,IF($B629=Statistika!$F$64,'Help-list'!$BG628*'Help-list'!$V$7,IF($B629=Statistika!$F$65,'Help-list'!$BG628*'Help-list'!$V$8,IF($B629=Statistika!$F$66,'Help-list'!$BG628*'Help-list'!$V$9,IF($B629=Statistika!$F$67,'Help-list'!$BG628*'Help-list'!$V$10,IF($B629=Statistika!$F$68,'Help-list'!$BG628*'Help-list'!$V$11,IF($B629=Statistika!$F$69,'Help-list'!$BG628*'Help-list'!$V$12,IF($B629=Statistika!$F$70,'Help-list'!$BG628*'Help-list'!$V$13,""))))))))</f>
        <v/>
      </c>
      <c r="U629" s="564"/>
      <c r="V629" s="565" t="str">
        <f>IF($B629=Statistika!$F$63,'Help-list'!$BH628*'Help-list'!$V$6,IF($B629=Statistika!$F$64,'Help-list'!$BH628*'Help-list'!$V$7,IF($B629=Statistika!$F$65,'Help-list'!$BH628*'Help-list'!$V$8,IF($B629=Statistika!$F$66,'Help-list'!$BH628*'Help-list'!$V$9,IF($B629=Statistika!$F$67,'Help-list'!$BH628*'Help-list'!$V$10,IF($B629=Statistika!$F$68,'Help-list'!$BH628*'Help-list'!$V$11,IF($B629=Statistika!$F$69,'Help-list'!$BH628*'Help-list'!$V$12,IF($B629=Statistika!$F$70,'Help-list'!$BH628*'Help-list'!$V$13,""))))))))</f>
        <v/>
      </c>
      <c r="W629" s="566"/>
      <c r="X629" s="567"/>
      <c r="Y629" s="567"/>
      <c r="Z629" s="567"/>
      <c r="AA629" s="567"/>
      <c r="AB629" s="567"/>
      <c r="AC629" s="567"/>
      <c r="AD629" s="567"/>
      <c r="AE629" s="347"/>
      <c r="AF629" s="568"/>
    </row>
    <row r="630" spans="1:32">
      <c r="A630" s="38"/>
      <c r="B630" s="10"/>
      <c r="C630" s="555"/>
      <c r="D630" s="556"/>
      <c r="E630" s="555"/>
      <c r="F630" s="28"/>
      <c r="G630" s="557" t="str">
        <f t="shared" si="22"/>
        <v/>
      </c>
      <c r="H630" s="558"/>
      <c r="I630" s="542"/>
      <c r="J630" s="10"/>
      <c r="K630" s="559"/>
      <c r="L630" s="559"/>
      <c r="M630" s="559"/>
      <c r="N630" s="560" t="str">
        <f>IF($B630=Statistika!$F$63,'Help-list'!$BD629*'Help-list'!$V$6,IF($B630=Statistika!$F$64,'Help-list'!$BD629*'Help-list'!$V$7,IF($B630=Statistika!$F$65,'Help-list'!$BD629*'Help-list'!$V$8,IF($B630=Statistika!$F$66,'Help-list'!$BD629*'Help-list'!$V$9,IF($B630=Statistika!$F$67,'Help-list'!$BD629*'Help-list'!$V$10,IF($B630=Statistika!$F$68,'Help-list'!$BD629*'Help-list'!$V$11,IF($B630=Statistika!$F$69,'Help-list'!$BD629*'Help-list'!$V$12,IF($B630=Statistika!$F$70,'Help-list'!$BD629*'Help-list'!$V$13,""))))))))</f>
        <v/>
      </c>
      <c r="O630" s="559"/>
      <c r="P630" s="561" t="str">
        <f>IF($B630=Statistika!$F$63,'Help-list'!$BE629*'Help-list'!$V$6,IF($B630=Statistika!$F$64,'Help-list'!$BE629*'Help-list'!$V$7,IF($B630=Statistika!$F$65,'Help-list'!$BE629*'Help-list'!$V$8,IF($B630=Statistika!$F$66,'Help-list'!$BE629*'Help-list'!$V$9,IF($B630=Statistika!$F$67,'Help-list'!$BE629*'Help-list'!$V$10,IF($B630=Statistika!$F$68,'Help-list'!$BE629*'Help-list'!$V$11,IF($B630=Statistika!$F$69,'Help-list'!$BE629*'Help-list'!$V$12,IF($B630=Statistika!$F$70,'Help-list'!$BE629*'Help-list'!$V$13,""))))))))</f>
        <v/>
      </c>
      <c r="Q630" s="562" t="str">
        <f t="shared" si="21"/>
        <v/>
      </c>
      <c r="R630" s="563" t="str">
        <f>IF($B630=Statistika!$F$63,'Help-list'!$BF629*'Help-list'!$V$6,IF($B630=Statistika!$F$64,'Help-list'!$BF629*'Help-list'!$V$7,IF($B630=Statistika!$F$65,'Help-list'!$BF629*'Help-list'!$V$8,IF($B630=Statistika!$F$66,'Help-list'!$BF629*'Help-list'!$V$9,IF($B630=Statistika!$F$67,'Help-list'!$BF629*'Help-list'!$V$10,IF($B630=Statistika!$F$68,'Help-list'!$BF629*'Help-list'!$V$11,IF($B630=Statistika!$F$69,'Help-list'!$BF629*'Help-list'!$V$12,IF($B630=Statistika!$F$70,'Help-list'!$BF629*'Help-list'!$V$13,""))))))))</f>
        <v/>
      </c>
      <c r="S630" s="564"/>
      <c r="T630" s="565" t="str">
        <f>IF($B630=Statistika!$F$63,'Help-list'!$BG629*'Help-list'!$V$6,IF($B630=Statistika!$F$64,'Help-list'!$BG629*'Help-list'!$V$7,IF($B630=Statistika!$F$65,'Help-list'!$BG629*'Help-list'!$V$8,IF($B630=Statistika!$F$66,'Help-list'!$BG629*'Help-list'!$V$9,IF($B630=Statistika!$F$67,'Help-list'!$BG629*'Help-list'!$V$10,IF($B630=Statistika!$F$68,'Help-list'!$BG629*'Help-list'!$V$11,IF($B630=Statistika!$F$69,'Help-list'!$BG629*'Help-list'!$V$12,IF($B630=Statistika!$F$70,'Help-list'!$BG629*'Help-list'!$V$13,""))))))))</f>
        <v/>
      </c>
      <c r="U630" s="564"/>
      <c r="V630" s="565" t="str">
        <f>IF($B630=Statistika!$F$63,'Help-list'!$BH629*'Help-list'!$V$6,IF($B630=Statistika!$F$64,'Help-list'!$BH629*'Help-list'!$V$7,IF($B630=Statistika!$F$65,'Help-list'!$BH629*'Help-list'!$V$8,IF($B630=Statistika!$F$66,'Help-list'!$BH629*'Help-list'!$V$9,IF($B630=Statistika!$F$67,'Help-list'!$BH629*'Help-list'!$V$10,IF($B630=Statistika!$F$68,'Help-list'!$BH629*'Help-list'!$V$11,IF($B630=Statistika!$F$69,'Help-list'!$BH629*'Help-list'!$V$12,IF($B630=Statistika!$F$70,'Help-list'!$BH629*'Help-list'!$V$13,""))))))))</f>
        <v/>
      </c>
      <c r="W630" s="566"/>
      <c r="X630" s="567"/>
      <c r="Y630" s="567"/>
      <c r="Z630" s="567"/>
      <c r="AA630" s="567"/>
      <c r="AB630" s="567"/>
      <c r="AC630" s="567"/>
      <c r="AD630" s="567"/>
      <c r="AE630" s="347"/>
      <c r="AF630" s="568"/>
    </row>
    <row r="631" spans="1:32">
      <c r="A631" s="38"/>
      <c r="B631" s="10"/>
      <c r="C631" s="555"/>
      <c r="D631" s="556"/>
      <c r="E631" s="555"/>
      <c r="F631" s="28"/>
      <c r="G631" s="557" t="str">
        <f t="shared" si="22"/>
        <v/>
      </c>
      <c r="H631" s="558"/>
      <c r="I631" s="542"/>
      <c r="J631" s="10"/>
      <c r="K631" s="559"/>
      <c r="L631" s="559"/>
      <c r="M631" s="559"/>
      <c r="N631" s="560" t="str">
        <f>IF($B631=Statistika!$F$63,'Help-list'!$BD630*'Help-list'!$V$6,IF($B631=Statistika!$F$64,'Help-list'!$BD630*'Help-list'!$V$7,IF($B631=Statistika!$F$65,'Help-list'!$BD630*'Help-list'!$V$8,IF($B631=Statistika!$F$66,'Help-list'!$BD630*'Help-list'!$V$9,IF($B631=Statistika!$F$67,'Help-list'!$BD630*'Help-list'!$V$10,IF($B631=Statistika!$F$68,'Help-list'!$BD630*'Help-list'!$V$11,IF($B631=Statistika!$F$69,'Help-list'!$BD630*'Help-list'!$V$12,IF($B631=Statistika!$F$70,'Help-list'!$BD630*'Help-list'!$V$13,""))))))))</f>
        <v/>
      </c>
      <c r="O631" s="559"/>
      <c r="P631" s="561" t="str">
        <f>IF($B631=Statistika!$F$63,'Help-list'!$BE630*'Help-list'!$V$6,IF($B631=Statistika!$F$64,'Help-list'!$BE630*'Help-list'!$V$7,IF($B631=Statistika!$F$65,'Help-list'!$BE630*'Help-list'!$V$8,IF($B631=Statistika!$F$66,'Help-list'!$BE630*'Help-list'!$V$9,IF($B631=Statistika!$F$67,'Help-list'!$BE630*'Help-list'!$V$10,IF($B631=Statistika!$F$68,'Help-list'!$BE630*'Help-list'!$V$11,IF($B631=Statistika!$F$69,'Help-list'!$BE630*'Help-list'!$V$12,IF($B631=Statistika!$F$70,'Help-list'!$BE630*'Help-list'!$V$13,""))))))))</f>
        <v/>
      </c>
      <c r="Q631" s="562" t="str">
        <f t="shared" si="21"/>
        <v/>
      </c>
      <c r="R631" s="563" t="str">
        <f>IF($B631=Statistika!$F$63,'Help-list'!$BF630*'Help-list'!$V$6,IF($B631=Statistika!$F$64,'Help-list'!$BF630*'Help-list'!$V$7,IF($B631=Statistika!$F$65,'Help-list'!$BF630*'Help-list'!$V$8,IF($B631=Statistika!$F$66,'Help-list'!$BF630*'Help-list'!$V$9,IF($B631=Statistika!$F$67,'Help-list'!$BF630*'Help-list'!$V$10,IF($B631=Statistika!$F$68,'Help-list'!$BF630*'Help-list'!$V$11,IF($B631=Statistika!$F$69,'Help-list'!$BF630*'Help-list'!$V$12,IF($B631=Statistika!$F$70,'Help-list'!$BF630*'Help-list'!$V$13,""))))))))</f>
        <v/>
      </c>
      <c r="S631" s="564"/>
      <c r="T631" s="565" t="str">
        <f>IF($B631=Statistika!$F$63,'Help-list'!$BG630*'Help-list'!$V$6,IF($B631=Statistika!$F$64,'Help-list'!$BG630*'Help-list'!$V$7,IF($B631=Statistika!$F$65,'Help-list'!$BG630*'Help-list'!$V$8,IF($B631=Statistika!$F$66,'Help-list'!$BG630*'Help-list'!$V$9,IF($B631=Statistika!$F$67,'Help-list'!$BG630*'Help-list'!$V$10,IF($B631=Statistika!$F$68,'Help-list'!$BG630*'Help-list'!$V$11,IF($B631=Statistika!$F$69,'Help-list'!$BG630*'Help-list'!$V$12,IF($B631=Statistika!$F$70,'Help-list'!$BG630*'Help-list'!$V$13,""))))))))</f>
        <v/>
      </c>
      <c r="U631" s="564"/>
      <c r="V631" s="565" t="str">
        <f>IF($B631=Statistika!$F$63,'Help-list'!$BH630*'Help-list'!$V$6,IF($B631=Statistika!$F$64,'Help-list'!$BH630*'Help-list'!$V$7,IF($B631=Statistika!$F$65,'Help-list'!$BH630*'Help-list'!$V$8,IF($B631=Statistika!$F$66,'Help-list'!$BH630*'Help-list'!$V$9,IF($B631=Statistika!$F$67,'Help-list'!$BH630*'Help-list'!$V$10,IF($B631=Statistika!$F$68,'Help-list'!$BH630*'Help-list'!$V$11,IF($B631=Statistika!$F$69,'Help-list'!$BH630*'Help-list'!$V$12,IF($B631=Statistika!$F$70,'Help-list'!$BH630*'Help-list'!$V$13,""))))))))</f>
        <v/>
      </c>
      <c r="W631" s="566"/>
      <c r="X631" s="567"/>
      <c r="Y631" s="567"/>
      <c r="Z631" s="567"/>
      <c r="AA631" s="567"/>
      <c r="AB631" s="567"/>
      <c r="AC631" s="567"/>
      <c r="AD631" s="567"/>
      <c r="AE631" s="347"/>
      <c r="AF631" s="568"/>
    </row>
    <row r="632" spans="1:32">
      <c r="A632" s="38"/>
      <c r="B632" s="10"/>
      <c r="C632" s="555"/>
      <c r="D632" s="556"/>
      <c r="E632" s="555"/>
      <c r="F632" s="28"/>
      <c r="G632" s="557" t="str">
        <f t="shared" si="22"/>
        <v/>
      </c>
      <c r="H632" s="558"/>
      <c r="I632" s="542"/>
      <c r="J632" s="10"/>
      <c r="K632" s="559"/>
      <c r="L632" s="559"/>
      <c r="M632" s="559"/>
      <c r="N632" s="560" t="str">
        <f>IF($B632=Statistika!$F$63,'Help-list'!$BD631*'Help-list'!$V$6,IF($B632=Statistika!$F$64,'Help-list'!$BD631*'Help-list'!$V$7,IF($B632=Statistika!$F$65,'Help-list'!$BD631*'Help-list'!$V$8,IF($B632=Statistika!$F$66,'Help-list'!$BD631*'Help-list'!$V$9,IF($B632=Statistika!$F$67,'Help-list'!$BD631*'Help-list'!$V$10,IF($B632=Statistika!$F$68,'Help-list'!$BD631*'Help-list'!$V$11,IF($B632=Statistika!$F$69,'Help-list'!$BD631*'Help-list'!$V$12,IF($B632=Statistika!$F$70,'Help-list'!$BD631*'Help-list'!$V$13,""))))))))</f>
        <v/>
      </c>
      <c r="O632" s="559"/>
      <c r="P632" s="561" t="str">
        <f>IF($B632=Statistika!$F$63,'Help-list'!$BE631*'Help-list'!$V$6,IF($B632=Statistika!$F$64,'Help-list'!$BE631*'Help-list'!$V$7,IF($B632=Statistika!$F$65,'Help-list'!$BE631*'Help-list'!$V$8,IF($B632=Statistika!$F$66,'Help-list'!$BE631*'Help-list'!$V$9,IF($B632=Statistika!$F$67,'Help-list'!$BE631*'Help-list'!$V$10,IF($B632=Statistika!$F$68,'Help-list'!$BE631*'Help-list'!$V$11,IF($B632=Statistika!$F$69,'Help-list'!$BE631*'Help-list'!$V$12,IF($B632=Statistika!$F$70,'Help-list'!$BE631*'Help-list'!$V$13,""))))))))</f>
        <v/>
      </c>
      <c r="Q632" s="562" t="str">
        <f t="shared" si="21"/>
        <v/>
      </c>
      <c r="R632" s="563" t="str">
        <f>IF($B632=Statistika!$F$63,'Help-list'!$BF631*'Help-list'!$V$6,IF($B632=Statistika!$F$64,'Help-list'!$BF631*'Help-list'!$V$7,IF($B632=Statistika!$F$65,'Help-list'!$BF631*'Help-list'!$V$8,IF($B632=Statistika!$F$66,'Help-list'!$BF631*'Help-list'!$V$9,IF($B632=Statistika!$F$67,'Help-list'!$BF631*'Help-list'!$V$10,IF($B632=Statistika!$F$68,'Help-list'!$BF631*'Help-list'!$V$11,IF($B632=Statistika!$F$69,'Help-list'!$BF631*'Help-list'!$V$12,IF($B632=Statistika!$F$70,'Help-list'!$BF631*'Help-list'!$V$13,""))))))))</f>
        <v/>
      </c>
      <c r="S632" s="564"/>
      <c r="T632" s="565" t="str">
        <f>IF($B632=Statistika!$F$63,'Help-list'!$BG631*'Help-list'!$V$6,IF($B632=Statistika!$F$64,'Help-list'!$BG631*'Help-list'!$V$7,IF($B632=Statistika!$F$65,'Help-list'!$BG631*'Help-list'!$V$8,IF($B632=Statistika!$F$66,'Help-list'!$BG631*'Help-list'!$V$9,IF($B632=Statistika!$F$67,'Help-list'!$BG631*'Help-list'!$V$10,IF($B632=Statistika!$F$68,'Help-list'!$BG631*'Help-list'!$V$11,IF($B632=Statistika!$F$69,'Help-list'!$BG631*'Help-list'!$V$12,IF($B632=Statistika!$F$70,'Help-list'!$BG631*'Help-list'!$V$13,""))))))))</f>
        <v/>
      </c>
      <c r="U632" s="564"/>
      <c r="V632" s="565" t="str">
        <f>IF($B632=Statistika!$F$63,'Help-list'!$BH631*'Help-list'!$V$6,IF($B632=Statistika!$F$64,'Help-list'!$BH631*'Help-list'!$V$7,IF($B632=Statistika!$F$65,'Help-list'!$BH631*'Help-list'!$V$8,IF($B632=Statistika!$F$66,'Help-list'!$BH631*'Help-list'!$V$9,IF($B632=Statistika!$F$67,'Help-list'!$BH631*'Help-list'!$V$10,IF($B632=Statistika!$F$68,'Help-list'!$BH631*'Help-list'!$V$11,IF($B632=Statistika!$F$69,'Help-list'!$BH631*'Help-list'!$V$12,IF($B632=Statistika!$F$70,'Help-list'!$BH631*'Help-list'!$V$13,""))))))))</f>
        <v/>
      </c>
      <c r="W632" s="566"/>
      <c r="X632" s="567"/>
      <c r="Y632" s="567"/>
      <c r="Z632" s="567"/>
      <c r="AA632" s="567"/>
      <c r="AB632" s="567"/>
      <c r="AC632" s="567"/>
      <c r="AD632" s="567"/>
      <c r="AE632" s="347"/>
      <c r="AF632" s="568"/>
    </row>
    <row r="633" spans="1:32">
      <c r="A633" s="38"/>
      <c r="B633" s="10"/>
      <c r="C633" s="555"/>
      <c r="D633" s="556"/>
      <c r="E633" s="555"/>
      <c r="F633" s="28"/>
      <c r="G633" s="557" t="str">
        <f t="shared" si="22"/>
        <v/>
      </c>
      <c r="H633" s="558"/>
      <c r="I633" s="542"/>
      <c r="J633" s="10"/>
      <c r="K633" s="559"/>
      <c r="L633" s="559"/>
      <c r="M633" s="559"/>
      <c r="N633" s="560" t="str">
        <f>IF($B633=Statistika!$F$63,'Help-list'!$BD632*'Help-list'!$V$6,IF($B633=Statistika!$F$64,'Help-list'!$BD632*'Help-list'!$V$7,IF($B633=Statistika!$F$65,'Help-list'!$BD632*'Help-list'!$V$8,IF($B633=Statistika!$F$66,'Help-list'!$BD632*'Help-list'!$V$9,IF($B633=Statistika!$F$67,'Help-list'!$BD632*'Help-list'!$V$10,IF($B633=Statistika!$F$68,'Help-list'!$BD632*'Help-list'!$V$11,IF($B633=Statistika!$F$69,'Help-list'!$BD632*'Help-list'!$V$12,IF($B633=Statistika!$F$70,'Help-list'!$BD632*'Help-list'!$V$13,""))))))))</f>
        <v/>
      </c>
      <c r="O633" s="559"/>
      <c r="P633" s="561" t="str">
        <f>IF($B633=Statistika!$F$63,'Help-list'!$BE632*'Help-list'!$V$6,IF($B633=Statistika!$F$64,'Help-list'!$BE632*'Help-list'!$V$7,IF($B633=Statistika!$F$65,'Help-list'!$BE632*'Help-list'!$V$8,IF($B633=Statistika!$F$66,'Help-list'!$BE632*'Help-list'!$V$9,IF($B633=Statistika!$F$67,'Help-list'!$BE632*'Help-list'!$V$10,IF($B633=Statistika!$F$68,'Help-list'!$BE632*'Help-list'!$V$11,IF($B633=Statistika!$F$69,'Help-list'!$BE632*'Help-list'!$V$12,IF($B633=Statistika!$F$70,'Help-list'!$BE632*'Help-list'!$V$13,""))))))))</f>
        <v/>
      </c>
      <c r="Q633" s="562" t="str">
        <f t="shared" si="21"/>
        <v/>
      </c>
      <c r="R633" s="563" t="str">
        <f>IF($B633=Statistika!$F$63,'Help-list'!$BF632*'Help-list'!$V$6,IF($B633=Statistika!$F$64,'Help-list'!$BF632*'Help-list'!$V$7,IF($B633=Statistika!$F$65,'Help-list'!$BF632*'Help-list'!$V$8,IF($B633=Statistika!$F$66,'Help-list'!$BF632*'Help-list'!$V$9,IF($B633=Statistika!$F$67,'Help-list'!$BF632*'Help-list'!$V$10,IF($B633=Statistika!$F$68,'Help-list'!$BF632*'Help-list'!$V$11,IF($B633=Statistika!$F$69,'Help-list'!$BF632*'Help-list'!$V$12,IF($B633=Statistika!$F$70,'Help-list'!$BF632*'Help-list'!$V$13,""))))))))</f>
        <v/>
      </c>
      <c r="S633" s="564"/>
      <c r="T633" s="565" t="str">
        <f>IF($B633=Statistika!$F$63,'Help-list'!$BG632*'Help-list'!$V$6,IF($B633=Statistika!$F$64,'Help-list'!$BG632*'Help-list'!$V$7,IF($B633=Statistika!$F$65,'Help-list'!$BG632*'Help-list'!$V$8,IF($B633=Statistika!$F$66,'Help-list'!$BG632*'Help-list'!$V$9,IF($B633=Statistika!$F$67,'Help-list'!$BG632*'Help-list'!$V$10,IF($B633=Statistika!$F$68,'Help-list'!$BG632*'Help-list'!$V$11,IF($B633=Statistika!$F$69,'Help-list'!$BG632*'Help-list'!$V$12,IF($B633=Statistika!$F$70,'Help-list'!$BG632*'Help-list'!$V$13,""))))))))</f>
        <v/>
      </c>
      <c r="U633" s="564"/>
      <c r="V633" s="565" t="str">
        <f>IF($B633=Statistika!$F$63,'Help-list'!$BH632*'Help-list'!$V$6,IF($B633=Statistika!$F$64,'Help-list'!$BH632*'Help-list'!$V$7,IF($B633=Statistika!$F$65,'Help-list'!$BH632*'Help-list'!$V$8,IF($B633=Statistika!$F$66,'Help-list'!$BH632*'Help-list'!$V$9,IF($B633=Statistika!$F$67,'Help-list'!$BH632*'Help-list'!$V$10,IF($B633=Statistika!$F$68,'Help-list'!$BH632*'Help-list'!$V$11,IF($B633=Statistika!$F$69,'Help-list'!$BH632*'Help-list'!$V$12,IF($B633=Statistika!$F$70,'Help-list'!$BH632*'Help-list'!$V$13,""))))))))</f>
        <v/>
      </c>
      <c r="W633" s="566"/>
      <c r="X633" s="567"/>
      <c r="Y633" s="567"/>
      <c r="Z633" s="567"/>
      <c r="AA633" s="567"/>
      <c r="AB633" s="567"/>
      <c r="AC633" s="567"/>
      <c r="AD633" s="567"/>
      <c r="AE633" s="347"/>
      <c r="AF633" s="568"/>
    </row>
    <row r="634" spans="1:32">
      <c r="A634" s="38"/>
      <c r="B634" s="10"/>
      <c r="C634" s="555"/>
      <c r="D634" s="556"/>
      <c r="E634" s="555"/>
      <c r="F634" s="28"/>
      <c r="G634" s="557" t="str">
        <f t="shared" si="22"/>
        <v/>
      </c>
      <c r="H634" s="558"/>
      <c r="I634" s="542"/>
      <c r="J634" s="10"/>
      <c r="K634" s="559"/>
      <c r="L634" s="559"/>
      <c r="M634" s="559"/>
      <c r="N634" s="560" t="str">
        <f>IF($B634=Statistika!$F$63,'Help-list'!$BD633*'Help-list'!$V$6,IF($B634=Statistika!$F$64,'Help-list'!$BD633*'Help-list'!$V$7,IF($B634=Statistika!$F$65,'Help-list'!$BD633*'Help-list'!$V$8,IF($B634=Statistika!$F$66,'Help-list'!$BD633*'Help-list'!$V$9,IF($B634=Statistika!$F$67,'Help-list'!$BD633*'Help-list'!$V$10,IF($B634=Statistika!$F$68,'Help-list'!$BD633*'Help-list'!$V$11,IF($B634=Statistika!$F$69,'Help-list'!$BD633*'Help-list'!$V$12,IF($B634=Statistika!$F$70,'Help-list'!$BD633*'Help-list'!$V$13,""))))))))</f>
        <v/>
      </c>
      <c r="O634" s="559"/>
      <c r="P634" s="561" t="str">
        <f>IF($B634=Statistika!$F$63,'Help-list'!$BE633*'Help-list'!$V$6,IF($B634=Statistika!$F$64,'Help-list'!$BE633*'Help-list'!$V$7,IF($B634=Statistika!$F$65,'Help-list'!$BE633*'Help-list'!$V$8,IF($B634=Statistika!$F$66,'Help-list'!$BE633*'Help-list'!$V$9,IF($B634=Statistika!$F$67,'Help-list'!$BE633*'Help-list'!$V$10,IF($B634=Statistika!$F$68,'Help-list'!$BE633*'Help-list'!$V$11,IF($B634=Statistika!$F$69,'Help-list'!$BE633*'Help-list'!$V$12,IF($B634=Statistika!$F$70,'Help-list'!$BE633*'Help-list'!$V$13,""))))))))</f>
        <v/>
      </c>
      <c r="Q634" s="562" t="str">
        <f t="shared" si="21"/>
        <v/>
      </c>
      <c r="R634" s="563" t="str">
        <f>IF($B634=Statistika!$F$63,'Help-list'!$BF633*'Help-list'!$V$6,IF($B634=Statistika!$F$64,'Help-list'!$BF633*'Help-list'!$V$7,IF($B634=Statistika!$F$65,'Help-list'!$BF633*'Help-list'!$V$8,IF($B634=Statistika!$F$66,'Help-list'!$BF633*'Help-list'!$V$9,IF($B634=Statistika!$F$67,'Help-list'!$BF633*'Help-list'!$V$10,IF($B634=Statistika!$F$68,'Help-list'!$BF633*'Help-list'!$V$11,IF($B634=Statistika!$F$69,'Help-list'!$BF633*'Help-list'!$V$12,IF($B634=Statistika!$F$70,'Help-list'!$BF633*'Help-list'!$V$13,""))))))))</f>
        <v/>
      </c>
      <c r="S634" s="564"/>
      <c r="T634" s="565" t="str">
        <f>IF($B634=Statistika!$F$63,'Help-list'!$BG633*'Help-list'!$V$6,IF($B634=Statistika!$F$64,'Help-list'!$BG633*'Help-list'!$V$7,IF($B634=Statistika!$F$65,'Help-list'!$BG633*'Help-list'!$V$8,IF($B634=Statistika!$F$66,'Help-list'!$BG633*'Help-list'!$V$9,IF($B634=Statistika!$F$67,'Help-list'!$BG633*'Help-list'!$V$10,IF($B634=Statistika!$F$68,'Help-list'!$BG633*'Help-list'!$V$11,IF($B634=Statistika!$F$69,'Help-list'!$BG633*'Help-list'!$V$12,IF($B634=Statistika!$F$70,'Help-list'!$BG633*'Help-list'!$V$13,""))))))))</f>
        <v/>
      </c>
      <c r="U634" s="564"/>
      <c r="V634" s="565" t="str">
        <f>IF($B634=Statistika!$F$63,'Help-list'!$BH633*'Help-list'!$V$6,IF($B634=Statistika!$F$64,'Help-list'!$BH633*'Help-list'!$V$7,IF($B634=Statistika!$F$65,'Help-list'!$BH633*'Help-list'!$V$8,IF($B634=Statistika!$F$66,'Help-list'!$BH633*'Help-list'!$V$9,IF($B634=Statistika!$F$67,'Help-list'!$BH633*'Help-list'!$V$10,IF($B634=Statistika!$F$68,'Help-list'!$BH633*'Help-list'!$V$11,IF($B634=Statistika!$F$69,'Help-list'!$BH633*'Help-list'!$V$12,IF($B634=Statistika!$F$70,'Help-list'!$BH633*'Help-list'!$V$13,""))))))))</f>
        <v/>
      </c>
      <c r="W634" s="566"/>
      <c r="X634" s="567"/>
      <c r="Y634" s="567"/>
      <c r="Z634" s="567"/>
      <c r="AA634" s="567"/>
      <c r="AB634" s="567"/>
      <c r="AC634" s="567"/>
      <c r="AD634" s="567"/>
      <c r="AE634" s="347"/>
      <c r="AF634" s="568"/>
    </row>
    <row r="635" spans="1:32">
      <c r="A635" s="38"/>
      <c r="B635" s="10"/>
      <c r="C635" s="555"/>
      <c r="D635" s="556"/>
      <c r="E635" s="555"/>
      <c r="F635" s="28"/>
      <c r="G635" s="557" t="str">
        <f t="shared" si="22"/>
        <v/>
      </c>
      <c r="H635" s="558"/>
      <c r="I635" s="542"/>
      <c r="J635" s="10"/>
      <c r="K635" s="559"/>
      <c r="L635" s="559"/>
      <c r="M635" s="559"/>
      <c r="N635" s="560" t="str">
        <f>IF($B635=Statistika!$F$63,'Help-list'!$BD634*'Help-list'!$V$6,IF($B635=Statistika!$F$64,'Help-list'!$BD634*'Help-list'!$V$7,IF($B635=Statistika!$F$65,'Help-list'!$BD634*'Help-list'!$V$8,IF($B635=Statistika!$F$66,'Help-list'!$BD634*'Help-list'!$V$9,IF($B635=Statistika!$F$67,'Help-list'!$BD634*'Help-list'!$V$10,IF($B635=Statistika!$F$68,'Help-list'!$BD634*'Help-list'!$V$11,IF($B635=Statistika!$F$69,'Help-list'!$BD634*'Help-list'!$V$12,IF($B635=Statistika!$F$70,'Help-list'!$BD634*'Help-list'!$V$13,""))))))))</f>
        <v/>
      </c>
      <c r="O635" s="559"/>
      <c r="P635" s="561" t="str">
        <f>IF($B635=Statistika!$F$63,'Help-list'!$BE634*'Help-list'!$V$6,IF($B635=Statistika!$F$64,'Help-list'!$BE634*'Help-list'!$V$7,IF($B635=Statistika!$F$65,'Help-list'!$BE634*'Help-list'!$V$8,IF($B635=Statistika!$F$66,'Help-list'!$BE634*'Help-list'!$V$9,IF($B635=Statistika!$F$67,'Help-list'!$BE634*'Help-list'!$V$10,IF($B635=Statistika!$F$68,'Help-list'!$BE634*'Help-list'!$V$11,IF($B635=Statistika!$F$69,'Help-list'!$BE634*'Help-list'!$V$12,IF($B635=Statistika!$F$70,'Help-list'!$BE634*'Help-list'!$V$13,""))))))))</f>
        <v/>
      </c>
      <c r="Q635" s="562" t="str">
        <f t="shared" si="21"/>
        <v/>
      </c>
      <c r="R635" s="563" t="str">
        <f>IF($B635=Statistika!$F$63,'Help-list'!$BF634*'Help-list'!$V$6,IF($B635=Statistika!$F$64,'Help-list'!$BF634*'Help-list'!$V$7,IF($B635=Statistika!$F$65,'Help-list'!$BF634*'Help-list'!$V$8,IF($B635=Statistika!$F$66,'Help-list'!$BF634*'Help-list'!$V$9,IF($B635=Statistika!$F$67,'Help-list'!$BF634*'Help-list'!$V$10,IF($B635=Statistika!$F$68,'Help-list'!$BF634*'Help-list'!$V$11,IF($B635=Statistika!$F$69,'Help-list'!$BF634*'Help-list'!$V$12,IF($B635=Statistika!$F$70,'Help-list'!$BF634*'Help-list'!$V$13,""))))))))</f>
        <v/>
      </c>
      <c r="S635" s="564"/>
      <c r="T635" s="565" t="str">
        <f>IF($B635=Statistika!$F$63,'Help-list'!$BG634*'Help-list'!$V$6,IF($B635=Statistika!$F$64,'Help-list'!$BG634*'Help-list'!$V$7,IF($B635=Statistika!$F$65,'Help-list'!$BG634*'Help-list'!$V$8,IF($B635=Statistika!$F$66,'Help-list'!$BG634*'Help-list'!$V$9,IF($B635=Statistika!$F$67,'Help-list'!$BG634*'Help-list'!$V$10,IF($B635=Statistika!$F$68,'Help-list'!$BG634*'Help-list'!$V$11,IF($B635=Statistika!$F$69,'Help-list'!$BG634*'Help-list'!$V$12,IF($B635=Statistika!$F$70,'Help-list'!$BG634*'Help-list'!$V$13,""))))))))</f>
        <v/>
      </c>
      <c r="U635" s="564"/>
      <c r="V635" s="565" t="str">
        <f>IF($B635=Statistika!$F$63,'Help-list'!$BH634*'Help-list'!$V$6,IF($B635=Statistika!$F$64,'Help-list'!$BH634*'Help-list'!$V$7,IF($B635=Statistika!$F$65,'Help-list'!$BH634*'Help-list'!$V$8,IF($B635=Statistika!$F$66,'Help-list'!$BH634*'Help-list'!$V$9,IF($B635=Statistika!$F$67,'Help-list'!$BH634*'Help-list'!$V$10,IF($B635=Statistika!$F$68,'Help-list'!$BH634*'Help-list'!$V$11,IF($B635=Statistika!$F$69,'Help-list'!$BH634*'Help-list'!$V$12,IF($B635=Statistika!$F$70,'Help-list'!$BH634*'Help-list'!$V$13,""))))))))</f>
        <v/>
      </c>
      <c r="W635" s="566"/>
      <c r="X635" s="567"/>
      <c r="Y635" s="567"/>
      <c r="Z635" s="567"/>
      <c r="AA635" s="567"/>
      <c r="AB635" s="567"/>
      <c r="AC635" s="567"/>
      <c r="AD635" s="567"/>
      <c r="AE635" s="347"/>
      <c r="AF635" s="568"/>
    </row>
    <row r="636" spans="1:32">
      <c r="A636" s="38"/>
      <c r="B636" s="10"/>
      <c r="C636" s="555"/>
      <c r="D636" s="556"/>
      <c r="E636" s="555"/>
      <c r="F636" s="28"/>
      <c r="G636" s="557" t="str">
        <f t="shared" si="22"/>
        <v/>
      </c>
      <c r="H636" s="558"/>
      <c r="I636" s="542"/>
      <c r="J636" s="10"/>
      <c r="K636" s="559"/>
      <c r="L636" s="559"/>
      <c r="M636" s="559"/>
      <c r="N636" s="560" t="str">
        <f>IF($B636=Statistika!$F$63,'Help-list'!$BD635*'Help-list'!$V$6,IF($B636=Statistika!$F$64,'Help-list'!$BD635*'Help-list'!$V$7,IF($B636=Statistika!$F$65,'Help-list'!$BD635*'Help-list'!$V$8,IF($B636=Statistika!$F$66,'Help-list'!$BD635*'Help-list'!$V$9,IF($B636=Statistika!$F$67,'Help-list'!$BD635*'Help-list'!$V$10,IF($B636=Statistika!$F$68,'Help-list'!$BD635*'Help-list'!$V$11,IF($B636=Statistika!$F$69,'Help-list'!$BD635*'Help-list'!$V$12,IF($B636=Statistika!$F$70,'Help-list'!$BD635*'Help-list'!$V$13,""))))))))</f>
        <v/>
      </c>
      <c r="O636" s="559"/>
      <c r="P636" s="561" t="str">
        <f>IF($B636=Statistika!$F$63,'Help-list'!$BE635*'Help-list'!$V$6,IF($B636=Statistika!$F$64,'Help-list'!$BE635*'Help-list'!$V$7,IF($B636=Statistika!$F$65,'Help-list'!$BE635*'Help-list'!$V$8,IF($B636=Statistika!$F$66,'Help-list'!$BE635*'Help-list'!$V$9,IF($B636=Statistika!$F$67,'Help-list'!$BE635*'Help-list'!$V$10,IF($B636=Statistika!$F$68,'Help-list'!$BE635*'Help-list'!$V$11,IF($B636=Statistika!$F$69,'Help-list'!$BE635*'Help-list'!$V$12,IF($B636=Statistika!$F$70,'Help-list'!$BE635*'Help-list'!$V$13,""))))))))</f>
        <v/>
      </c>
      <c r="Q636" s="562" t="str">
        <f t="shared" si="21"/>
        <v/>
      </c>
      <c r="R636" s="563" t="str">
        <f>IF($B636=Statistika!$F$63,'Help-list'!$BF635*'Help-list'!$V$6,IF($B636=Statistika!$F$64,'Help-list'!$BF635*'Help-list'!$V$7,IF($B636=Statistika!$F$65,'Help-list'!$BF635*'Help-list'!$V$8,IF($B636=Statistika!$F$66,'Help-list'!$BF635*'Help-list'!$V$9,IF($B636=Statistika!$F$67,'Help-list'!$BF635*'Help-list'!$V$10,IF($B636=Statistika!$F$68,'Help-list'!$BF635*'Help-list'!$V$11,IF($B636=Statistika!$F$69,'Help-list'!$BF635*'Help-list'!$V$12,IF($B636=Statistika!$F$70,'Help-list'!$BF635*'Help-list'!$V$13,""))))))))</f>
        <v/>
      </c>
      <c r="S636" s="564"/>
      <c r="T636" s="565" t="str">
        <f>IF($B636=Statistika!$F$63,'Help-list'!$BG635*'Help-list'!$V$6,IF($B636=Statistika!$F$64,'Help-list'!$BG635*'Help-list'!$V$7,IF($B636=Statistika!$F$65,'Help-list'!$BG635*'Help-list'!$V$8,IF($B636=Statistika!$F$66,'Help-list'!$BG635*'Help-list'!$V$9,IF($B636=Statistika!$F$67,'Help-list'!$BG635*'Help-list'!$V$10,IF($B636=Statistika!$F$68,'Help-list'!$BG635*'Help-list'!$V$11,IF($B636=Statistika!$F$69,'Help-list'!$BG635*'Help-list'!$V$12,IF($B636=Statistika!$F$70,'Help-list'!$BG635*'Help-list'!$V$13,""))))))))</f>
        <v/>
      </c>
      <c r="U636" s="564"/>
      <c r="V636" s="565" t="str">
        <f>IF($B636=Statistika!$F$63,'Help-list'!$BH635*'Help-list'!$V$6,IF($B636=Statistika!$F$64,'Help-list'!$BH635*'Help-list'!$V$7,IF($B636=Statistika!$F$65,'Help-list'!$BH635*'Help-list'!$V$8,IF($B636=Statistika!$F$66,'Help-list'!$BH635*'Help-list'!$V$9,IF($B636=Statistika!$F$67,'Help-list'!$BH635*'Help-list'!$V$10,IF($B636=Statistika!$F$68,'Help-list'!$BH635*'Help-list'!$V$11,IF($B636=Statistika!$F$69,'Help-list'!$BH635*'Help-list'!$V$12,IF($B636=Statistika!$F$70,'Help-list'!$BH635*'Help-list'!$V$13,""))))))))</f>
        <v/>
      </c>
      <c r="W636" s="566"/>
      <c r="X636" s="567"/>
      <c r="Y636" s="567"/>
      <c r="Z636" s="567"/>
      <c r="AA636" s="567"/>
      <c r="AB636" s="567"/>
      <c r="AC636" s="567"/>
      <c r="AD636" s="567"/>
      <c r="AE636" s="347"/>
      <c r="AF636" s="568"/>
    </row>
    <row r="637" spans="1:32">
      <c r="A637" s="38"/>
      <c r="B637" s="10"/>
      <c r="C637" s="555"/>
      <c r="D637" s="556"/>
      <c r="E637" s="555"/>
      <c r="F637" s="28"/>
      <c r="G637" s="557" t="str">
        <f t="shared" si="22"/>
        <v/>
      </c>
      <c r="H637" s="558"/>
      <c r="I637" s="542"/>
      <c r="J637" s="10"/>
      <c r="K637" s="559"/>
      <c r="L637" s="559"/>
      <c r="M637" s="559"/>
      <c r="N637" s="560" t="str">
        <f>IF($B637=Statistika!$F$63,'Help-list'!$BD636*'Help-list'!$V$6,IF($B637=Statistika!$F$64,'Help-list'!$BD636*'Help-list'!$V$7,IF($B637=Statistika!$F$65,'Help-list'!$BD636*'Help-list'!$V$8,IF($B637=Statistika!$F$66,'Help-list'!$BD636*'Help-list'!$V$9,IF($B637=Statistika!$F$67,'Help-list'!$BD636*'Help-list'!$V$10,IF($B637=Statistika!$F$68,'Help-list'!$BD636*'Help-list'!$V$11,IF($B637=Statistika!$F$69,'Help-list'!$BD636*'Help-list'!$V$12,IF($B637=Statistika!$F$70,'Help-list'!$BD636*'Help-list'!$V$13,""))))))))</f>
        <v/>
      </c>
      <c r="O637" s="559"/>
      <c r="P637" s="561" t="str">
        <f>IF($B637=Statistika!$F$63,'Help-list'!$BE636*'Help-list'!$V$6,IF($B637=Statistika!$F$64,'Help-list'!$BE636*'Help-list'!$V$7,IF($B637=Statistika!$F$65,'Help-list'!$BE636*'Help-list'!$V$8,IF($B637=Statistika!$F$66,'Help-list'!$BE636*'Help-list'!$V$9,IF($B637=Statistika!$F$67,'Help-list'!$BE636*'Help-list'!$V$10,IF($B637=Statistika!$F$68,'Help-list'!$BE636*'Help-list'!$V$11,IF($B637=Statistika!$F$69,'Help-list'!$BE636*'Help-list'!$V$12,IF($B637=Statistika!$F$70,'Help-list'!$BE636*'Help-list'!$V$13,""))))))))</f>
        <v/>
      </c>
      <c r="Q637" s="562" t="str">
        <f t="shared" si="21"/>
        <v/>
      </c>
      <c r="R637" s="563" t="str">
        <f>IF($B637=Statistika!$F$63,'Help-list'!$BF636*'Help-list'!$V$6,IF($B637=Statistika!$F$64,'Help-list'!$BF636*'Help-list'!$V$7,IF($B637=Statistika!$F$65,'Help-list'!$BF636*'Help-list'!$V$8,IF($B637=Statistika!$F$66,'Help-list'!$BF636*'Help-list'!$V$9,IF($B637=Statistika!$F$67,'Help-list'!$BF636*'Help-list'!$V$10,IF($B637=Statistika!$F$68,'Help-list'!$BF636*'Help-list'!$V$11,IF($B637=Statistika!$F$69,'Help-list'!$BF636*'Help-list'!$V$12,IF($B637=Statistika!$F$70,'Help-list'!$BF636*'Help-list'!$V$13,""))))))))</f>
        <v/>
      </c>
      <c r="S637" s="564"/>
      <c r="T637" s="565" t="str">
        <f>IF($B637=Statistika!$F$63,'Help-list'!$BG636*'Help-list'!$V$6,IF($B637=Statistika!$F$64,'Help-list'!$BG636*'Help-list'!$V$7,IF($B637=Statistika!$F$65,'Help-list'!$BG636*'Help-list'!$V$8,IF($B637=Statistika!$F$66,'Help-list'!$BG636*'Help-list'!$V$9,IF($B637=Statistika!$F$67,'Help-list'!$BG636*'Help-list'!$V$10,IF($B637=Statistika!$F$68,'Help-list'!$BG636*'Help-list'!$V$11,IF($B637=Statistika!$F$69,'Help-list'!$BG636*'Help-list'!$V$12,IF($B637=Statistika!$F$70,'Help-list'!$BG636*'Help-list'!$V$13,""))))))))</f>
        <v/>
      </c>
      <c r="U637" s="564"/>
      <c r="V637" s="565" t="str">
        <f>IF($B637=Statistika!$F$63,'Help-list'!$BH636*'Help-list'!$V$6,IF($B637=Statistika!$F$64,'Help-list'!$BH636*'Help-list'!$V$7,IF($B637=Statistika!$F$65,'Help-list'!$BH636*'Help-list'!$V$8,IF($B637=Statistika!$F$66,'Help-list'!$BH636*'Help-list'!$V$9,IF($B637=Statistika!$F$67,'Help-list'!$BH636*'Help-list'!$V$10,IF($B637=Statistika!$F$68,'Help-list'!$BH636*'Help-list'!$V$11,IF($B637=Statistika!$F$69,'Help-list'!$BH636*'Help-list'!$V$12,IF($B637=Statistika!$F$70,'Help-list'!$BH636*'Help-list'!$V$13,""))))))))</f>
        <v/>
      </c>
      <c r="W637" s="566"/>
      <c r="X637" s="567"/>
      <c r="Y637" s="567"/>
      <c r="Z637" s="567"/>
      <c r="AA637" s="567"/>
      <c r="AB637" s="567"/>
      <c r="AC637" s="567"/>
      <c r="AD637" s="567"/>
      <c r="AE637" s="347"/>
      <c r="AF637" s="568"/>
    </row>
    <row r="638" spans="1:32" ht="13.5" thickBot="1">
      <c r="A638" s="343"/>
      <c r="B638" s="345"/>
      <c r="C638" s="570"/>
      <c r="D638" s="571"/>
      <c r="E638" s="570"/>
      <c r="F638" s="344"/>
      <c r="G638" s="557" t="str">
        <f t="shared" si="22"/>
        <v/>
      </c>
      <c r="H638" s="572"/>
      <c r="I638" s="543"/>
      <c r="J638" s="345"/>
      <c r="K638" s="573"/>
      <c r="L638" s="573"/>
      <c r="M638" s="573"/>
      <c r="N638" s="560" t="str">
        <f>IF($B638=Statistika!$F$63,'Help-list'!$BD637*'Help-list'!$V$6,IF($B638=Statistika!$F$64,'Help-list'!$BD637*'Help-list'!$V$7,IF($B638=Statistika!$F$65,'Help-list'!$BD637*'Help-list'!$V$8,IF($B638=Statistika!$F$66,'Help-list'!$BD637*'Help-list'!$V$9,IF($B638=Statistika!$F$67,'Help-list'!$BD637*'Help-list'!$V$10,IF($B638=Statistika!$F$68,'Help-list'!$BD637*'Help-list'!$V$11,IF($B638=Statistika!$F$69,'Help-list'!$BD637*'Help-list'!$V$12,IF($B638=Statistika!$F$70,'Help-list'!$BD637*'Help-list'!$V$13,""))))))))</f>
        <v/>
      </c>
      <c r="O638" s="573"/>
      <c r="P638" s="561" t="str">
        <f>IF($B638=Statistika!$F$63,'Help-list'!$BE637*'Help-list'!$V$6,IF($B638=Statistika!$F$64,'Help-list'!$BE637*'Help-list'!$V$7,IF($B638=Statistika!$F$65,'Help-list'!$BE637*'Help-list'!$V$8,IF($B638=Statistika!$F$66,'Help-list'!$BE637*'Help-list'!$V$9,IF($B638=Statistika!$F$67,'Help-list'!$BE637*'Help-list'!$V$10,IF($B638=Statistika!$F$68,'Help-list'!$BE637*'Help-list'!$V$11,IF($B638=Statistika!$F$69,'Help-list'!$BE637*'Help-list'!$V$12,IF($B638=Statistika!$F$70,'Help-list'!$BE637*'Help-list'!$V$13,""))))))))</f>
        <v/>
      </c>
      <c r="Q638" s="574" t="str">
        <f t="shared" si="21"/>
        <v/>
      </c>
      <c r="R638" s="563" t="str">
        <f>IF($B638=Statistika!$F$63,'Help-list'!$BF637*'Help-list'!$V$6,IF($B638=Statistika!$F$64,'Help-list'!$BF637*'Help-list'!$V$7,IF($B638=Statistika!$F$65,'Help-list'!$BF637*'Help-list'!$V$8,IF($B638=Statistika!$F$66,'Help-list'!$BF637*'Help-list'!$V$9,IF($B638=Statistika!$F$67,'Help-list'!$BF637*'Help-list'!$V$10,IF($B638=Statistika!$F$68,'Help-list'!$BF637*'Help-list'!$V$11,IF($B638=Statistika!$F$69,'Help-list'!$BF637*'Help-list'!$V$12,IF($B638=Statistika!$F$70,'Help-list'!$BF637*'Help-list'!$V$13,""))))))))</f>
        <v/>
      </c>
      <c r="S638" s="575"/>
      <c r="T638" s="565" t="str">
        <f>IF($B638=Statistika!$F$63,'Help-list'!$BG637*'Help-list'!$V$6,IF($B638=Statistika!$F$64,'Help-list'!$BG637*'Help-list'!$V$7,IF($B638=Statistika!$F$65,'Help-list'!$BG637*'Help-list'!$V$8,IF($B638=Statistika!$F$66,'Help-list'!$BG637*'Help-list'!$V$9,IF($B638=Statistika!$F$67,'Help-list'!$BG637*'Help-list'!$V$10,IF($B638=Statistika!$F$68,'Help-list'!$BG637*'Help-list'!$V$11,IF($B638=Statistika!$F$69,'Help-list'!$BG637*'Help-list'!$V$12,IF($B638=Statistika!$F$70,'Help-list'!$BG637*'Help-list'!$V$13,""))))))))</f>
        <v/>
      </c>
      <c r="U638" s="575"/>
      <c r="V638" s="565" t="str">
        <f>IF($B638=Statistika!$F$63,'Help-list'!$BH637*'Help-list'!$V$6,IF($B638=Statistika!$F$64,'Help-list'!$BH637*'Help-list'!$V$7,IF($B638=Statistika!$F$65,'Help-list'!$BH637*'Help-list'!$V$8,IF($B638=Statistika!$F$66,'Help-list'!$BH637*'Help-list'!$V$9,IF($B638=Statistika!$F$67,'Help-list'!$BH637*'Help-list'!$V$10,IF($B638=Statistika!$F$68,'Help-list'!$BH637*'Help-list'!$V$11,IF($B638=Statistika!$F$69,'Help-list'!$BH637*'Help-list'!$V$12,IF($B638=Statistika!$F$70,'Help-list'!$BH637*'Help-list'!$V$13,""))))))))</f>
        <v/>
      </c>
      <c r="W638" s="576"/>
      <c r="X638" s="567"/>
      <c r="Y638" s="577"/>
      <c r="Z638" s="577"/>
      <c r="AA638" s="577"/>
      <c r="AB638" s="567"/>
      <c r="AC638" s="577"/>
      <c r="AD638" s="577"/>
      <c r="AE638" s="347"/>
      <c r="AF638" s="578"/>
    </row>
    <row r="639" spans="1:32" ht="13.5" thickBot="1">
      <c r="A639" s="1"/>
      <c r="B639" s="1"/>
      <c r="C639" s="1"/>
      <c r="D639" s="1"/>
      <c r="E639" s="1"/>
      <c r="F639" s="1"/>
      <c r="G639" s="579">
        <f>SUM(G5:G638)</f>
        <v>5.1312500000058208</v>
      </c>
      <c r="H639" s="580"/>
      <c r="I639" s="1"/>
      <c r="J639" s="1"/>
      <c r="K639" s="1"/>
      <c r="L639" s="1"/>
      <c r="M639" s="1"/>
      <c r="N639" s="38">
        <f>SUM(N5:N638)</f>
        <v>1446.9999999999932</v>
      </c>
      <c r="O639" s="38"/>
      <c r="P639" s="38">
        <f>SUM(P5:P638)</f>
        <v>2741.000000000005</v>
      </c>
      <c r="Q639" s="562">
        <f>IF(IFERROR(P639/N639,0),P639/N639,"")</f>
        <v>1.8942639944713324</v>
      </c>
      <c r="R639" s="105">
        <f>SUM(R5:R638)</f>
        <v>-156.99999999999341</v>
      </c>
      <c r="S639" s="1"/>
      <c r="T639" s="1"/>
      <c r="U639" s="1"/>
      <c r="V639" s="1"/>
      <c r="W639" s="105">
        <f>SUM(W5:W638)</f>
        <v>-6152.9700000000021</v>
      </c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3.5" thickTop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  <row r="1001" spans="1:3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</row>
    <row r="1002" spans="1:3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</row>
    <row r="1003" spans="1:3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</row>
    <row r="1004" spans="1:3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</row>
    <row r="1005" spans="1:3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</row>
    <row r="1006" spans="1:3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</row>
    <row r="1007" spans="1:3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</row>
    <row r="1008" spans="1:3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</row>
    <row r="1009" spans="1:3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</row>
    <row r="1010" spans="1:3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</row>
    <row r="1011" spans="1:3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</row>
    <row r="1012" spans="1:3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</row>
    <row r="1013" spans="1:3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</row>
    <row r="1014" spans="1:3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</row>
    <row r="1015" spans="1:3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</row>
    <row r="1016" spans="1:3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</row>
    <row r="1017" spans="1:3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</row>
    <row r="1018" spans="1:3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</row>
    <row r="1019" spans="1:3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</row>
    <row r="1020" spans="1:3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</row>
    <row r="1021" spans="1:3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</row>
    <row r="1022" spans="1:3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</row>
    <row r="1023" spans="1:3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</row>
    <row r="1024" spans="1:3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</row>
    <row r="1025" spans="1:3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</row>
    <row r="1026" spans="1:3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</row>
    <row r="1027" spans="1:3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</row>
    <row r="1028" spans="1:3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</row>
    <row r="1029" spans="1:3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</row>
    <row r="1030" spans="1:3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</row>
    <row r="1031" spans="1:3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</row>
    <row r="1032" spans="1:3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</row>
    <row r="1033" spans="1:3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</row>
    <row r="1034" spans="1:3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</row>
    <row r="1035" spans="1:3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</row>
    <row r="1036" spans="1:3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</row>
    <row r="1037" spans="1:3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</row>
    <row r="1038" spans="1:3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</row>
    <row r="1039" spans="1:3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</row>
    <row r="1040" spans="1:3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</row>
    <row r="1041" spans="1:3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</row>
    <row r="1042" spans="1:3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</row>
    <row r="1043" spans="1:3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</row>
    <row r="1044" spans="1:3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</row>
    <row r="1045" spans="1:3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</row>
    <row r="1046" spans="1:3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</row>
    <row r="1047" spans="1:3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</row>
    <row r="1048" spans="1:3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</row>
    <row r="1049" spans="1:3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</row>
    <row r="1050" spans="1:3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</row>
    <row r="1051" spans="1:3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</row>
    <row r="1052" spans="1:3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</row>
    <row r="1053" spans="1:3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</row>
    <row r="1054" spans="1:3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</row>
    <row r="1055" spans="1:3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</row>
    <row r="1056" spans="1:3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</row>
    <row r="1057" spans="1:3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</row>
    <row r="1058" spans="1:3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</row>
    <row r="1059" spans="1:3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</row>
    <row r="1060" spans="1:3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</row>
    <row r="1061" spans="1:3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</row>
    <row r="1062" spans="1:3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</row>
    <row r="1063" spans="1:3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</row>
    <row r="1064" spans="1:3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</row>
    <row r="1065" spans="1:3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</row>
    <row r="1066" spans="1:3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</row>
    <row r="1067" spans="1:3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</row>
    <row r="1068" spans="1:3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</row>
    <row r="1069" spans="1:3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</row>
    <row r="1070" spans="1:3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</row>
    <row r="1071" spans="1:3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</row>
    <row r="1072" spans="1:3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</row>
    <row r="1073" spans="1:3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</row>
    <row r="1074" spans="1:3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</row>
    <row r="1075" spans="1:3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</row>
    <row r="1076" spans="1:3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</row>
    <row r="1077" spans="1:3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</row>
    <row r="1078" spans="1:3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</row>
    <row r="1079" spans="1:3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</row>
    <row r="1080" spans="1:3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</row>
    <row r="1081" spans="1:3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</row>
    <row r="1082" spans="1:3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</row>
    <row r="1083" spans="1:3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</row>
    <row r="1084" spans="1:3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</row>
    <row r="1085" spans="1:3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</row>
    <row r="1086" spans="1:3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</row>
    <row r="1087" spans="1:3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</row>
    <row r="1088" spans="1:3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</row>
    <row r="1089" spans="1:3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</row>
    <row r="1090" spans="1:3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</row>
    <row r="1091" spans="1:3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</row>
    <row r="1092" spans="1:3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</row>
    <row r="1093" spans="1:3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</row>
    <row r="1094" spans="1:3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</row>
    <row r="1095" spans="1:3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</row>
    <row r="1096" spans="1:3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</row>
    <row r="1097" spans="1:3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</row>
    <row r="1098" spans="1:3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</row>
    <row r="1099" spans="1:3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</row>
    <row r="1100" spans="1:3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</row>
    <row r="1101" spans="1:3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</row>
    <row r="1102" spans="1:3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</row>
    <row r="1103" spans="1:3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</row>
    <row r="1104" spans="1:3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</row>
    <row r="1105" spans="1:3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</row>
    <row r="1106" spans="1:3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</row>
    <row r="1107" spans="1:3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</row>
    <row r="1108" spans="1:3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</row>
    <row r="1109" spans="1:3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</row>
    <row r="1110" spans="1:3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</row>
    <row r="1111" spans="1:3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</row>
    <row r="1112" spans="1:3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</row>
    <row r="1113" spans="1:3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</row>
    <row r="1114" spans="1:3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</row>
    <row r="1115" spans="1:3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</row>
    <row r="1116" spans="1:3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</row>
    <row r="1117" spans="1:3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</row>
    <row r="1118" spans="1:3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</row>
    <row r="1119" spans="1:3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</row>
    <row r="1120" spans="1:3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</row>
    <row r="1121" spans="1:3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</row>
    <row r="1122" spans="1:3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</row>
    <row r="1123" spans="1:3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</row>
    <row r="1124" spans="1:3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</row>
    <row r="1125" spans="1:3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</row>
    <row r="1126" spans="1:3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</row>
    <row r="1127" spans="1:3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</row>
    <row r="1128" spans="1:3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</row>
    <row r="1129" spans="1:3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</row>
    <row r="1130" spans="1:3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</row>
    <row r="1131" spans="1:3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</row>
    <row r="1132" spans="1:3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</row>
    <row r="1133" spans="1:3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</row>
    <row r="1134" spans="1:3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</row>
    <row r="1135" spans="1:3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</row>
    <row r="1136" spans="1:3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</row>
    <row r="1137" spans="1:3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</row>
    <row r="1138" spans="1:3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</row>
    <row r="1139" spans="1:3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</row>
    <row r="1140" spans="1:3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</row>
    <row r="1141" spans="1:3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</row>
    <row r="1142" spans="1:3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</row>
    <row r="1143" spans="1:3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</row>
    <row r="1144" spans="1:3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</row>
    <row r="1145" spans="1:3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</row>
    <row r="1146" spans="1:3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</row>
    <row r="1147" spans="1:3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</row>
    <row r="1148" spans="1:3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</row>
    <row r="1149" spans="1:3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</row>
    <row r="1150" spans="1:3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</row>
    <row r="1151" spans="1:3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</row>
    <row r="1152" spans="1:3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</row>
    <row r="1153" spans="1:3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</row>
    <row r="1154" spans="1:3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</row>
    <row r="1155" spans="1:3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</row>
    <row r="1156" spans="1:3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</row>
    <row r="1157" spans="1:3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</row>
    <row r="1158" spans="1:3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</row>
    <row r="1159" spans="1:3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</row>
    <row r="1160" spans="1:3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</row>
    <row r="1161" spans="1:3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</row>
    <row r="1162" spans="1:3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</row>
    <row r="1163" spans="1:3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</row>
    <row r="1164" spans="1:3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</row>
    <row r="1165" spans="1:3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</row>
    <row r="1166" spans="1:3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</row>
    <row r="1167" spans="1:3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</row>
    <row r="1168" spans="1:3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</row>
    <row r="1169" spans="1:3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</row>
    <row r="1170" spans="1:3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</row>
    <row r="1171" spans="1:3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</row>
    <row r="1172" spans="1:3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</row>
    <row r="1173" spans="1:3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</row>
    <row r="1174" spans="1:3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</row>
    <row r="1175" spans="1:3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</row>
    <row r="1176" spans="1:3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</row>
    <row r="1177" spans="1:3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</row>
    <row r="1178" spans="1:3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</row>
    <row r="1179" spans="1:3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</row>
    <row r="1180" spans="1:3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</row>
    <row r="1181" spans="1:3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</row>
    <row r="1182" spans="1:3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</row>
    <row r="1183" spans="1:3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</row>
    <row r="1184" spans="1:3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</row>
    <row r="1185" spans="1:3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</row>
    <row r="1186" spans="1:3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</row>
    <row r="1187" spans="1:3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</row>
    <row r="1188" spans="1:3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</row>
    <row r="1189" spans="1:3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</row>
    <row r="1190" spans="1:3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</row>
    <row r="1191" spans="1:3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</row>
    <row r="1192" spans="1:3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</row>
    <row r="1193" spans="1:3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</row>
    <row r="1194" spans="1:3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</row>
    <row r="1195" spans="1:3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</row>
    <row r="1196" spans="1:3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</row>
    <row r="1197" spans="1:3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</row>
    <row r="1198" spans="1:3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</row>
    <row r="1199" spans="1:3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</row>
    <row r="1200" spans="1:3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</row>
    <row r="1201" spans="1:3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</row>
    <row r="1202" spans="1:3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</row>
    <row r="1203" spans="1:3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</row>
    <row r="1204" spans="1:3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</row>
    <row r="1205" spans="1:3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</row>
    <row r="1206" spans="1:3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</row>
    <row r="1207" spans="1:3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</row>
    <row r="1208" spans="1:3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</row>
    <row r="1209" spans="1:3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</row>
    <row r="1210" spans="1:3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</row>
    <row r="1211" spans="1:3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</row>
    <row r="1212" spans="1:3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</row>
    <row r="1213" spans="1:3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</row>
    <row r="1214" spans="1:3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</row>
    <row r="1215" spans="1:3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</row>
    <row r="1216" spans="1:3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</row>
    <row r="1217" spans="1:3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</row>
    <row r="1218" spans="1:3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</row>
    <row r="1219" spans="1:3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</row>
    <row r="1220" spans="1:3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</row>
    <row r="1221" spans="1:3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</row>
    <row r="1222" spans="1:3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</row>
    <row r="1223" spans="1:3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</row>
    <row r="1224" spans="1:3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</row>
    <row r="1225" spans="1:3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</row>
    <row r="1226" spans="1:3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</row>
    <row r="1227" spans="1:3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</row>
    <row r="1228" spans="1:3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</row>
    <row r="1229" spans="1:3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</row>
    <row r="1230" spans="1:3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</row>
    <row r="1231" spans="1:3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</row>
    <row r="1232" spans="1:3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</row>
    <row r="1233" spans="1:3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</row>
    <row r="1234" spans="1:3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</row>
    <row r="1235" spans="1:3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</row>
    <row r="1236" spans="1:3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</row>
    <row r="1237" spans="1:3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</row>
    <row r="1238" spans="1:3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</row>
    <row r="1239" spans="1:3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</row>
    <row r="1240" spans="1:3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</row>
    <row r="1241" spans="1:3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</row>
    <row r="1242" spans="1:3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</row>
    <row r="1243" spans="1:3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</row>
    <row r="1244" spans="1:3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</row>
    <row r="1245" spans="1:3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</row>
    <row r="1246" spans="1:3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</row>
    <row r="1247" spans="1:3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</row>
    <row r="1248" spans="1:3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</row>
    <row r="1249" spans="1:3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</row>
    <row r="1250" spans="1:3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</row>
    <row r="1251" spans="1:3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</row>
    <row r="1252" spans="1:3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</row>
    <row r="1253" spans="1:3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</row>
    <row r="1254" spans="1:3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</row>
    <row r="1255" spans="1:3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</row>
    <row r="1256" spans="1:3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</row>
    <row r="1257" spans="1:3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</row>
    <row r="1258" spans="1:3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</row>
    <row r="1259" spans="1:3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</row>
    <row r="1260" spans="1:3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</row>
    <row r="1261" spans="1:3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</row>
    <row r="1262" spans="1:3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</row>
    <row r="1263" spans="1:3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</row>
    <row r="1264" spans="1:3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</row>
    <row r="1265" spans="1:3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</row>
    <row r="1266" spans="1:3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</row>
    <row r="1267" spans="1:3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</row>
    <row r="1268" spans="1:3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</row>
    <row r="1269" spans="1:3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</row>
    <row r="1270" spans="1:3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</row>
    <row r="1271" spans="1:3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</row>
    <row r="1272" spans="1:3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</row>
    <row r="1273" spans="1:3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</row>
    <row r="1274" spans="1:3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</row>
    <row r="1275" spans="1:3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</row>
    <row r="1276" spans="1:3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</row>
    <row r="1277" spans="1:3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</row>
    <row r="1278" spans="1:3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</row>
    <row r="1279" spans="1:3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</row>
    <row r="1280" spans="1:3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</row>
    <row r="1281" spans="1:3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</row>
    <row r="1282" spans="1:3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</row>
    <row r="1283" spans="1:3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</row>
    <row r="1284" spans="1:3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</row>
    <row r="1285" spans="1:3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</row>
    <row r="1286" spans="1:3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</row>
    <row r="1287" spans="1:3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</row>
    <row r="1288" spans="1:3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</row>
    <row r="1289" spans="1:3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</row>
    <row r="1290" spans="1:3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</row>
    <row r="1291" spans="1:3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</row>
    <row r="1292" spans="1:3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</row>
    <row r="1293" spans="1:3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</row>
    <row r="1294" spans="1:3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</row>
    <row r="1295" spans="1:3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</row>
    <row r="1296" spans="1:3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</row>
    <row r="1297" spans="1:3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</row>
    <row r="1298" spans="1:3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</row>
    <row r="1299" spans="1:3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</row>
    <row r="1300" spans="1:3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</row>
    <row r="1301" spans="1:3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</row>
    <row r="1302" spans="1:3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</row>
    <row r="1303" spans="1:3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</row>
    <row r="1304" spans="1:3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</row>
    <row r="1305" spans="1:3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</row>
    <row r="1306" spans="1:3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</row>
    <row r="1307" spans="1:3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</row>
    <row r="1308" spans="1:3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</row>
    <row r="1309" spans="1:3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</row>
    <row r="1310" spans="1:3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</row>
    <row r="1311" spans="1:3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</row>
    <row r="1312" spans="1:3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</row>
    <row r="1313" spans="1:3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</row>
    <row r="1314" spans="1:3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</row>
    <row r="1315" spans="1:3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</row>
    <row r="1316" spans="1:3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</row>
    <row r="1317" spans="1:3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</row>
    <row r="1318" spans="1:3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</row>
    <row r="1319" spans="1:3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</row>
    <row r="1320" spans="1:3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</row>
    <row r="1321" spans="1:3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</row>
    <row r="1322" spans="1:3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</row>
    <row r="1323" spans="1:3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</row>
    <row r="1324" spans="1:32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</row>
    <row r="1325" spans="1:32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</row>
    <row r="1326" spans="1:32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</row>
    <row r="1327" spans="1:32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</row>
    <row r="1328" spans="1:32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</row>
    <row r="1329" spans="1:32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</row>
    <row r="1330" spans="1:32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</row>
    <row r="1331" spans="1:32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</row>
    <row r="1332" spans="1:32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</row>
    <row r="1333" spans="1:32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</row>
    <row r="1334" spans="1:32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</row>
    <row r="1335" spans="1:32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</row>
    <row r="1336" spans="1:32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</row>
    <row r="1337" spans="1:32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</row>
    <row r="1338" spans="1:32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</row>
    <row r="1339" spans="1:32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</row>
    <row r="1340" spans="1:32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</row>
    <row r="1341" spans="1:32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</row>
    <row r="1342" spans="1:32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</row>
    <row r="1343" spans="1:32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</row>
    <row r="1344" spans="1:32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</row>
    <row r="1345" spans="1:32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</row>
    <row r="1346" spans="1:32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</row>
    <row r="1347" spans="1:32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</row>
    <row r="1348" spans="1:32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</row>
    <row r="1349" spans="1:32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</row>
    <row r="1350" spans="1:32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</row>
    <row r="1351" spans="1:32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</row>
    <row r="1352" spans="1:32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</row>
    <row r="1353" spans="1:32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</row>
    <row r="1354" spans="1:32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</row>
    <row r="1355" spans="1:32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</row>
    <row r="1356" spans="1:32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</row>
    <row r="1357" spans="1:32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</row>
    <row r="1358" spans="1:32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</row>
    <row r="1359" spans="1:32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</row>
    <row r="1360" spans="1:32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</row>
    <row r="1361" spans="1:32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</row>
    <row r="1362" spans="1:32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</row>
    <row r="1363" spans="1:32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</row>
    <row r="1364" spans="1:32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</row>
    <row r="1365" spans="1:32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</row>
    <row r="1366" spans="1:32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</row>
    <row r="1367" spans="1:32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</row>
    <row r="1368" spans="1:32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</row>
    <row r="1369" spans="1:32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</row>
    <row r="1370" spans="1:32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</row>
    <row r="1371" spans="1:32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</row>
    <row r="1372" spans="1:32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</row>
    <row r="1373" spans="1:32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</row>
    <row r="1374" spans="1:32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</row>
    <row r="1375" spans="1:32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</row>
    <row r="1376" spans="1:32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</row>
    <row r="1377" spans="1:32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</row>
    <row r="1378" spans="1:32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</row>
    <row r="1379" spans="1:32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</row>
    <row r="1380" spans="1:32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</row>
    <row r="1381" spans="1:32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</row>
    <row r="1382" spans="1:32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</row>
    <row r="1383" spans="1:32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</row>
    <row r="1384" spans="1:32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</row>
    <row r="1385" spans="1:32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</row>
    <row r="1386" spans="1:32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</row>
    <row r="1387" spans="1:32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</row>
    <row r="1388" spans="1:32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</row>
    <row r="1389" spans="1:32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</row>
    <row r="1390" spans="1:32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</row>
    <row r="1391" spans="1:32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</row>
    <row r="1392" spans="1:32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</row>
    <row r="1393" spans="1:32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</row>
    <row r="1394" spans="1:32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</row>
    <row r="1395" spans="1:32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</row>
    <row r="1396" spans="1:32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</row>
    <row r="1397" spans="1:32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</row>
    <row r="1398" spans="1:32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</row>
    <row r="1399" spans="1:32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</row>
    <row r="1400" spans="1:32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</row>
    <row r="1401" spans="1:32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</row>
    <row r="1402" spans="1:32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</row>
    <row r="1403" spans="1:32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</row>
    <row r="1404" spans="1:32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</row>
    <row r="1405" spans="1:32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</row>
    <row r="1406" spans="1:32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</row>
    <row r="1407" spans="1:32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</row>
    <row r="1408" spans="1:32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</row>
    <row r="1409" spans="1:32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</row>
    <row r="1410" spans="1:32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</row>
    <row r="1411" spans="1:32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</row>
    <row r="1412" spans="1:32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</row>
    <row r="1413" spans="1:32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</row>
    <row r="1414" spans="1:32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</row>
    <row r="1415" spans="1:32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</row>
    <row r="1416" spans="1:32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</row>
    <row r="1417" spans="1:32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</row>
    <row r="1418" spans="1:32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</row>
    <row r="1419" spans="1:32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</row>
    <row r="1420" spans="1:32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</row>
    <row r="1421" spans="1:32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</row>
    <row r="1422" spans="1:32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</row>
    <row r="1423" spans="1:32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</row>
    <row r="1424" spans="1:32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</row>
    <row r="1425" spans="1:32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</row>
    <row r="1426" spans="1:32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</row>
    <row r="1427" spans="1:32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</row>
    <row r="1428" spans="1:32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</row>
    <row r="1429" spans="1:32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</row>
    <row r="1430" spans="1:32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</row>
    <row r="1431" spans="1:32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</row>
    <row r="1432" spans="1:32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</row>
    <row r="1433" spans="1:32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</row>
    <row r="1434" spans="1:32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</row>
    <row r="1435" spans="1:32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</row>
    <row r="1436" spans="1:32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</row>
    <row r="1437" spans="1:32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</row>
    <row r="1438" spans="1:32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</row>
    <row r="1439" spans="1:32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</row>
    <row r="1440" spans="1:32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</row>
    <row r="1441" spans="1:32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</row>
    <row r="1442" spans="1:32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</row>
    <row r="1443" spans="1:32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</row>
    <row r="1444" spans="1:32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</row>
    <row r="1445" spans="1:32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</row>
    <row r="1446" spans="1:32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</row>
    <row r="1447" spans="1:32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</row>
    <row r="1448" spans="1:32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</row>
    <row r="1449" spans="1:32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</row>
    <row r="1450" spans="1:32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</row>
    <row r="1451" spans="1:32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</row>
    <row r="1452" spans="1:32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</row>
    <row r="1453" spans="1:32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</row>
    <row r="1454" spans="1:32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</row>
    <row r="1455" spans="1:32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</row>
    <row r="1456" spans="1:32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</row>
    <row r="1457" spans="1:32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</row>
    <row r="1458" spans="1:32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</row>
    <row r="1459" spans="1:32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</row>
    <row r="1460" spans="1:32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</row>
    <row r="1461" spans="1:32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</row>
    <row r="1462" spans="1:32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</row>
    <row r="1463" spans="1:32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</row>
    <row r="1464" spans="1:32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</row>
    <row r="1465" spans="1:32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</row>
    <row r="1466" spans="1:32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</row>
    <row r="1467" spans="1:32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</row>
    <row r="1468" spans="1:32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</row>
    <row r="1469" spans="1:32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</row>
    <row r="1470" spans="1:32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</row>
    <row r="1471" spans="1:32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</row>
    <row r="1472" spans="1:32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</row>
    <row r="1473" spans="1:32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</row>
    <row r="1474" spans="1:32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</row>
    <row r="1475" spans="1:32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</row>
    <row r="1476" spans="1:32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</row>
    <row r="1477" spans="1:32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</row>
    <row r="1478" spans="1:32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</row>
    <row r="1479" spans="1:32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</row>
    <row r="1480" spans="1:32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</row>
    <row r="1481" spans="1:32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</row>
    <row r="1482" spans="1:32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</row>
    <row r="1483" spans="1:32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</row>
    <row r="1484" spans="1:32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</row>
    <row r="1485" spans="1:32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</row>
    <row r="1486" spans="1:32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</row>
    <row r="1487" spans="1:32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</row>
    <row r="1488" spans="1:32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</row>
    <row r="1489" spans="1:32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</row>
    <row r="1490" spans="1:32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</row>
    <row r="1491" spans="1:32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</row>
    <row r="1492" spans="1:32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</row>
    <row r="1493" spans="1:32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</row>
    <row r="1494" spans="1:32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</row>
    <row r="1495" spans="1:32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</row>
    <row r="1496" spans="1:32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</row>
    <row r="1497" spans="1:32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</row>
    <row r="1498" spans="1:32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</row>
    <row r="1499" spans="1:32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</row>
    <row r="1500" spans="1:32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</row>
    <row r="1501" spans="1:32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</row>
    <row r="1502" spans="1:32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</row>
    <row r="1503" spans="1:32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</row>
    <row r="1504" spans="1:32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</row>
    <row r="1505" spans="1:32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</row>
    <row r="1506" spans="1:32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</row>
    <row r="1507" spans="1:32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</row>
    <row r="1508" spans="1:32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</row>
    <row r="1509" spans="1:32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</row>
    <row r="1510" spans="1:32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</row>
    <row r="1511" spans="1:32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</row>
    <row r="1512" spans="1:32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</row>
    <row r="1513" spans="1:32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</row>
    <row r="1514" spans="1:32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</row>
    <row r="1515" spans="1:32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</row>
    <row r="1516" spans="1:32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</row>
    <row r="1517" spans="1:32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</row>
    <row r="1518" spans="1:32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</row>
    <row r="1519" spans="1:32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</row>
    <row r="1520" spans="1:32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</row>
    <row r="1521" spans="1:32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</row>
    <row r="1522" spans="1:32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</row>
    <row r="1523" spans="1:32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</row>
    <row r="1524" spans="1:32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</row>
    <row r="1525" spans="1:32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</row>
    <row r="1526" spans="1:32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</row>
    <row r="1527" spans="1:32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</row>
    <row r="1528" spans="1:32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</row>
    <row r="1529" spans="1:32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</row>
    <row r="1530" spans="1:32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</row>
    <row r="1531" spans="1:32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</row>
    <row r="1532" spans="1:32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</row>
    <row r="1533" spans="1:32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</row>
    <row r="1534" spans="1:32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</row>
    <row r="1535" spans="1:32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</row>
    <row r="1536" spans="1:32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</row>
    <row r="1537" spans="1:32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</row>
    <row r="1538" spans="1:32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</row>
    <row r="1539" spans="1:32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</row>
    <row r="1540" spans="1:32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</row>
    <row r="1541" spans="1:32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</row>
    <row r="1542" spans="1:32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</row>
    <row r="1543" spans="1:32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</row>
    <row r="1544" spans="1:32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</row>
    <row r="1545" spans="1:32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</row>
    <row r="1546" spans="1:32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</row>
    <row r="1547" spans="1:32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</row>
    <row r="1548" spans="1:32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</row>
    <row r="1549" spans="1:32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</row>
    <row r="1550" spans="1:32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</row>
    <row r="1551" spans="1:32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</row>
    <row r="1552" spans="1:32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</row>
    <row r="1553" spans="1:32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</row>
    <row r="1554" spans="1:32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</row>
    <row r="1555" spans="1:32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</row>
    <row r="1556" spans="1:32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</row>
    <row r="1557" spans="1:32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</row>
    <row r="1558" spans="1:32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</row>
    <row r="1559" spans="1:32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</row>
    <row r="1560" spans="1:32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</row>
    <row r="1561" spans="1:32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</row>
    <row r="1562" spans="1:32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</row>
    <row r="1563" spans="1:32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</row>
    <row r="1564" spans="1:32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</row>
    <row r="1565" spans="1:32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</row>
    <row r="1566" spans="1:32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</row>
    <row r="1567" spans="1:32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</row>
    <row r="1568" spans="1:32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</row>
    <row r="1569" spans="1:32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</row>
    <row r="1570" spans="1:32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</row>
    <row r="1571" spans="1:32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</row>
    <row r="1572" spans="1:32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</row>
    <row r="1573" spans="1:32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</row>
    <row r="1574" spans="1:32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</row>
    <row r="1575" spans="1:32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</row>
    <row r="1576" spans="1:32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</row>
    <row r="1577" spans="1:32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</row>
    <row r="1578" spans="1:32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</row>
    <row r="1579" spans="1:32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</row>
    <row r="1580" spans="1:32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</row>
    <row r="1581" spans="1:32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</row>
    <row r="1582" spans="1:32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</row>
    <row r="1583" spans="1:32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</row>
    <row r="1584" spans="1:32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</row>
    <row r="1585" spans="1:32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</row>
    <row r="1586" spans="1:32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</row>
    <row r="1587" spans="1:32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</row>
    <row r="1588" spans="1:32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</row>
    <row r="1589" spans="1:32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</row>
    <row r="1590" spans="1:32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</row>
    <row r="1591" spans="1:32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</row>
    <row r="1592" spans="1:32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</row>
    <row r="1593" spans="1:32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</row>
    <row r="1594" spans="1:32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</row>
    <row r="1595" spans="1:32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</row>
    <row r="1596" spans="1:32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</row>
    <row r="1597" spans="1:32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</row>
    <row r="1598" spans="1:32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</row>
    <row r="1599" spans="1:32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</row>
    <row r="1600" spans="1:32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</row>
    <row r="1601" spans="1:32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</row>
    <row r="1602" spans="1:32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</row>
    <row r="1603" spans="1:32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</row>
    <row r="1604" spans="1:32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</row>
    <row r="1605" spans="1:32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</row>
    <row r="1606" spans="1:32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</row>
    <row r="1607" spans="1:32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</row>
    <row r="1608" spans="1:32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</row>
    <row r="1609" spans="1:32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</row>
    <row r="1610" spans="1:32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</row>
    <row r="1611" spans="1:32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</row>
    <row r="1612" spans="1:32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</row>
    <row r="1613" spans="1:32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</row>
    <row r="1614" spans="1:32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</row>
    <row r="1615" spans="1:32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</row>
    <row r="1616" spans="1:32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</row>
    <row r="1617" spans="1:32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</row>
    <row r="1618" spans="1:32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</row>
    <row r="1619" spans="1:32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</row>
    <row r="1620" spans="1:32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</row>
    <row r="1621" spans="1:32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</row>
    <row r="1622" spans="1:32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</row>
    <row r="1623" spans="1:32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</row>
    <row r="1624" spans="1:32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</row>
    <row r="1625" spans="1:32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</row>
    <row r="1626" spans="1:32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</row>
    <row r="1627" spans="1:32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</row>
    <row r="1628" spans="1:32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</row>
    <row r="1629" spans="1:32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</row>
    <row r="1630" spans="1:32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</row>
    <row r="1631" spans="1:32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</row>
    <row r="1632" spans="1:32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</row>
    <row r="1633" spans="1:32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</row>
    <row r="1634" spans="1:32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</row>
    <row r="1635" spans="1:32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</row>
    <row r="1636" spans="1:32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</row>
    <row r="1637" spans="1:32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</row>
    <row r="1638" spans="1:32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</row>
    <row r="1639" spans="1:32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</row>
    <row r="1640" spans="1:32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</row>
    <row r="1641" spans="1:32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</row>
    <row r="1642" spans="1:32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</row>
    <row r="1643" spans="1:32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</row>
    <row r="1644" spans="1:32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</row>
    <row r="1645" spans="1:32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</row>
    <row r="1646" spans="1:32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</row>
    <row r="1647" spans="1:32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</row>
    <row r="1648" spans="1:32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</row>
    <row r="1649" spans="1:32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</row>
    <row r="1650" spans="1:32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</row>
    <row r="1651" spans="1:32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</row>
    <row r="1652" spans="1:32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</row>
    <row r="1653" spans="1:32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</row>
    <row r="1654" spans="1:32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</row>
    <row r="1655" spans="1:32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</row>
    <row r="1656" spans="1:32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</row>
    <row r="1657" spans="1:32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</row>
    <row r="1658" spans="1:32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</row>
    <row r="1659" spans="1:32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</row>
    <row r="1660" spans="1:32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</row>
    <row r="1661" spans="1:32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</row>
    <row r="1662" spans="1:32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</row>
    <row r="1663" spans="1:32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</row>
    <row r="1664" spans="1:32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</row>
    <row r="1665" spans="1:32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</row>
    <row r="1666" spans="1:32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</row>
    <row r="1667" spans="1:32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</row>
    <row r="1668" spans="1:32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</row>
    <row r="1669" spans="1:32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</row>
    <row r="1670" spans="1:32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</row>
    <row r="1671" spans="1:32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</row>
    <row r="1672" spans="1:32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</row>
    <row r="1673" spans="1:32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</row>
    <row r="1674" spans="1:32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</row>
    <row r="1675" spans="1:32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</row>
    <row r="1676" spans="1:32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</row>
    <row r="1677" spans="1:32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</row>
    <row r="1678" spans="1:32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</row>
    <row r="1679" spans="1:32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</row>
    <row r="1680" spans="1:32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</row>
    <row r="1681" spans="1:32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</row>
    <row r="1682" spans="1:32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</row>
    <row r="1683" spans="1:32">
      <c r="A1683" s="581"/>
      <c r="B1683" s="582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</row>
    <row r="1684" spans="1:32">
      <c r="A1684" s="581"/>
      <c r="B1684" s="582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</row>
    <row r="1685" spans="1:32">
      <c r="A1685" s="581"/>
      <c r="B1685" s="582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</row>
    <row r="1686" spans="1:32">
      <c r="A1686" s="581"/>
      <c r="B1686" s="582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</row>
    <row r="1687" spans="1:32">
      <c r="A1687" s="581"/>
      <c r="B1687" s="582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</row>
    <row r="1688" spans="1:32">
      <c r="A1688" s="581"/>
      <c r="B1688" s="582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</row>
    <row r="1689" spans="1:32">
      <c r="A1689" s="581"/>
      <c r="B1689" s="582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</row>
    <row r="1690" spans="1:32">
      <c r="A1690" s="581"/>
      <c r="B1690" s="582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</row>
    <row r="1691" spans="1:32">
      <c r="A1691" s="581"/>
      <c r="B1691" s="582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</row>
    <row r="1692" spans="1:32">
      <c r="A1692" s="581"/>
      <c r="B1692" s="582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</row>
    <row r="1693" spans="1:32">
      <c r="A1693" s="581"/>
      <c r="B1693" s="582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</row>
    <row r="1694" spans="1:32">
      <c r="A1694" s="581"/>
      <c r="B1694" s="582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</row>
    <row r="1695" spans="1:32">
      <c r="A1695" s="581"/>
      <c r="B1695" s="582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</row>
    <row r="1696" spans="1:32">
      <c r="A1696" s="581"/>
      <c r="B1696" s="582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</row>
    <row r="1697" spans="1:32">
      <c r="A1697" s="581"/>
      <c r="B1697" s="582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</row>
    <row r="1698" spans="1:32">
      <c r="A1698" s="581"/>
      <c r="B1698" s="582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</row>
    <row r="1699" spans="1:32">
      <c r="A1699" s="581"/>
      <c r="B1699" s="582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</row>
    <row r="1700" spans="1:32">
      <c r="A1700" s="581"/>
      <c r="B1700" s="582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</row>
    <row r="1701" spans="1:32">
      <c r="A1701" s="581"/>
      <c r="B1701" s="582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</row>
    <row r="1702" spans="1:32">
      <c r="A1702" s="581"/>
      <c r="B1702" s="582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</row>
    <row r="1703" spans="1:32">
      <c r="A1703" s="581"/>
      <c r="B1703" s="582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</row>
    <row r="1704" spans="1:32">
      <c r="A1704" s="581"/>
      <c r="B1704" s="582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</row>
    <row r="1705" spans="1:32">
      <c r="A1705" s="581"/>
      <c r="B1705" s="582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</row>
    <row r="1706" spans="1:32">
      <c r="A1706" s="581"/>
      <c r="B1706" s="582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</row>
    <row r="1707" spans="1:32">
      <c r="A1707" s="581"/>
      <c r="B1707" s="582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</row>
    <row r="1708" spans="1:32">
      <c r="A1708" s="581"/>
      <c r="B1708" s="582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</row>
    <row r="1709" spans="1:32">
      <c r="A1709" s="581"/>
      <c r="B1709" s="582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</row>
    <row r="1710" spans="1:32">
      <c r="A1710" s="581"/>
      <c r="B1710" s="582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</row>
    <row r="1711" spans="1:32">
      <c r="A1711" s="581"/>
      <c r="B1711" s="582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</row>
    <row r="1712" spans="1:32">
      <c r="A1712" s="581"/>
      <c r="B1712" s="582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</row>
    <row r="1713" spans="1:32">
      <c r="A1713" s="581"/>
      <c r="B1713" s="582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</row>
    <row r="1714" spans="1:32">
      <c r="A1714" s="581"/>
      <c r="B1714" s="582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</row>
    <row r="1715" spans="1:32">
      <c r="A1715" s="581"/>
      <c r="B1715" s="582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</row>
    <row r="1716" spans="1:32">
      <c r="A1716" s="581"/>
      <c r="B1716" s="582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</row>
    <row r="1717" spans="1:32">
      <c r="A1717" s="581"/>
      <c r="B1717" s="582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</row>
    <row r="1718" spans="1:32">
      <c r="A1718" s="581"/>
      <c r="B1718" s="582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</row>
    <row r="1719" spans="1:32">
      <c r="A1719" s="581"/>
      <c r="B1719" s="582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</row>
    <row r="1720" spans="1:32">
      <c r="A1720" s="581"/>
      <c r="B1720" s="582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</row>
    <row r="1721" spans="1:32">
      <c r="A1721" s="581"/>
      <c r="B1721" s="582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</row>
    <row r="1722" spans="1:32">
      <c r="A1722" s="581"/>
      <c r="B1722" s="582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</row>
    <row r="1723" spans="1:32">
      <c r="A1723" s="581"/>
      <c r="B1723" s="582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</row>
    <row r="1724" spans="1:32">
      <c r="A1724" s="581"/>
      <c r="B1724" s="582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</row>
    <row r="1725" spans="1:32">
      <c r="A1725" s="581"/>
      <c r="B1725" s="582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</row>
    <row r="1726" spans="1:32">
      <c r="A1726" s="581"/>
      <c r="B1726" s="582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</row>
    <row r="1727" spans="1:32">
      <c r="A1727" s="581"/>
      <c r="B1727" s="582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</row>
    <row r="1728" spans="1:32">
      <c r="A1728" s="581"/>
      <c r="B1728" s="582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</row>
    <row r="1729" spans="1:32">
      <c r="A1729" s="581"/>
      <c r="B1729" s="582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</row>
    <row r="1730" spans="1:32">
      <c r="A1730" s="581"/>
      <c r="B1730" s="582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</row>
    <row r="1731" spans="1:32">
      <c r="A1731" s="581"/>
      <c r="B1731" s="582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</row>
    <row r="1732" spans="1:32">
      <c r="A1732" s="581"/>
      <c r="B1732" s="582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</row>
    <row r="1733" spans="1:32">
      <c r="A1733" s="581"/>
      <c r="B1733" s="582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</row>
    <row r="1734" spans="1:32">
      <c r="A1734" s="581"/>
      <c r="B1734" s="582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</row>
    <row r="1735" spans="1:32">
      <c r="A1735" s="581"/>
      <c r="B1735" s="582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</row>
    <row r="1736" spans="1:32">
      <c r="A1736" s="581"/>
      <c r="B1736" s="582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</row>
    <row r="1737" spans="1:32">
      <c r="A1737" s="581"/>
      <c r="B1737" s="582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</row>
    <row r="1738" spans="1:32">
      <c r="A1738" s="581"/>
      <c r="B1738" s="582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</row>
    <row r="1739" spans="1:32">
      <c r="A1739" s="581"/>
      <c r="B1739" s="582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</row>
    <row r="1740" spans="1:32">
      <c r="A1740" s="581"/>
      <c r="B1740" s="582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</row>
    <row r="1741" spans="1:32">
      <c r="A1741" s="581"/>
      <c r="B1741" s="582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</row>
    <row r="1742" spans="1:32">
      <c r="A1742" s="581"/>
      <c r="B1742" s="582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</row>
    <row r="1743" spans="1:32">
      <c r="A1743" s="581"/>
      <c r="B1743" s="582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</row>
    <row r="1744" spans="1:32">
      <c r="A1744" s="581"/>
      <c r="B1744" s="582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</row>
    <row r="1745" spans="1:32">
      <c r="A1745" s="581"/>
      <c r="B1745" s="582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</row>
    <row r="1746" spans="1:32">
      <c r="A1746" s="581"/>
      <c r="B1746" s="582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</row>
    <row r="1747" spans="1:32">
      <c r="A1747" s="581"/>
      <c r="B1747" s="582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</row>
    <row r="1748" spans="1:32">
      <c r="A1748" s="581"/>
      <c r="B1748" s="582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</row>
    <row r="1749" spans="1:32">
      <c r="A1749" s="581"/>
      <c r="B1749" s="582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</row>
    <row r="1750" spans="1:32">
      <c r="A1750" s="581"/>
      <c r="B1750" s="582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</row>
    <row r="1751" spans="1:32">
      <c r="A1751" s="581"/>
      <c r="B1751" s="582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</row>
    <row r="1752" spans="1:32">
      <c r="A1752" s="581"/>
      <c r="B1752" s="582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</row>
    <row r="1753" spans="1:32">
      <c r="A1753" s="581"/>
      <c r="B1753" s="582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</row>
    <row r="1754" spans="1:32">
      <c r="A1754" s="581"/>
      <c r="B1754" s="582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</row>
    <row r="1755" spans="1:32">
      <c r="A1755" s="581"/>
      <c r="B1755" s="582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</row>
    <row r="1756" spans="1:32">
      <c r="A1756" s="581"/>
      <c r="B1756" s="582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</row>
    <row r="1757" spans="1:32">
      <c r="A1757" s="581"/>
      <c r="B1757" s="582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</row>
    <row r="1758" spans="1:32">
      <c r="A1758" s="581"/>
      <c r="B1758" s="582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</row>
    <row r="1759" spans="1:32">
      <c r="A1759" s="581"/>
      <c r="B1759" s="582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</row>
    <row r="1760" spans="1:32">
      <c r="A1760" s="581"/>
      <c r="B1760" s="582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</row>
    <row r="1761" spans="1:32">
      <c r="A1761" s="581"/>
      <c r="B1761" s="582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</row>
    <row r="1762" spans="1:32">
      <c r="A1762" s="581"/>
      <c r="B1762" s="582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</row>
    <row r="1763" spans="1:32">
      <c r="A1763" s="581"/>
      <c r="B1763" s="582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</row>
    <row r="1764" spans="1:32">
      <c r="A1764" s="581"/>
      <c r="B1764" s="582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</row>
    <row r="1765" spans="1:32">
      <c r="A1765" s="581"/>
      <c r="B1765" s="582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</row>
    <row r="1766" spans="1:32">
      <c r="A1766" s="581"/>
      <c r="B1766" s="582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</row>
    <row r="1767" spans="1:32">
      <c r="A1767" s="581"/>
      <c r="B1767" s="582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</row>
    <row r="1768" spans="1:32">
      <c r="A1768" s="581"/>
      <c r="B1768" s="582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</row>
    <row r="1769" spans="1:32">
      <c r="A1769" s="581"/>
      <c r="B1769" s="582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</row>
    <row r="1770" spans="1:32">
      <c r="A1770" s="581"/>
      <c r="B1770" s="582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</row>
    <row r="1771" spans="1:32">
      <c r="A1771" s="581"/>
      <c r="B1771" s="582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</row>
    <row r="1772" spans="1:32">
      <c r="A1772" s="581"/>
      <c r="B1772" s="582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</row>
    <row r="1773" spans="1:32">
      <c r="A1773" s="581"/>
      <c r="B1773" s="582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</row>
    <row r="1774" spans="1:32">
      <c r="A1774" s="581"/>
      <c r="B1774" s="582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</row>
    <row r="1775" spans="1:32">
      <c r="A1775" s="581"/>
      <c r="B1775" s="582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</row>
    <row r="1776" spans="1:32">
      <c r="A1776" s="581"/>
      <c r="B1776" s="582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</row>
    <row r="1777" spans="1:32">
      <c r="A1777" s="581"/>
      <c r="B1777" s="582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</row>
    <row r="1778" spans="1:32">
      <c r="A1778" s="581"/>
      <c r="B1778" s="582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</row>
    <row r="1779" spans="1:32">
      <c r="A1779" s="581"/>
      <c r="B1779" s="582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</row>
    <row r="1780" spans="1:32">
      <c r="A1780" s="581"/>
      <c r="B1780" s="582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</row>
    <row r="1781" spans="1:32">
      <c r="A1781" s="581"/>
      <c r="B1781" s="582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</row>
    <row r="1782" spans="1:32">
      <c r="A1782" s="581"/>
      <c r="B1782" s="582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</row>
    <row r="1783" spans="1:32">
      <c r="A1783" s="581"/>
      <c r="B1783" s="582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</row>
    <row r="1784" spans="1:32">
      <c r="A1784" s="581"/>
      <c r="B1784" s="582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</row>
    <row r="1785" spans="1:32">
      <c r="A1785" s="581"/>
      <c r="B1785" s="582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</row>
    <row r="1786" spans="1:32">
      <c r="A1786" s="581"/>
      <c r="B1786" s="582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</row>
    <row r="1787" spans="1:32">
      <c r="A1787" s="581"/>
      <c r="B1787" s="582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</row>
    <row r="1788" spans="1:32">
      <c r="A1788" s="581"/>
      <c r="B1788" s="582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</row>
    <row r="1789" spans="1:32">
      <c r="A1789" s="581"/>
      <c r="B1789" s="582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</row>
    <row r="1790" spans="1:32">
      <c r="A1790" s="581"/>
      <c r="B1790" s="582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</row>
    <row r="1791" spans="1:32">
      <c r="A1791" s="581"/>
      <c r="B1791" s="582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</row>
    <row r="1792" spans="1:32">
      <c r="A1792" s="581"/>
      <c r="B1792" s="582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</row>
    <row r="1793" spans="1:32">
      <c r="A1793" s="581"/>
      <c r="B1793" s="582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</row>
    <row r="1794" spans="1:32">
      <c r="A1794" s="581"/>
      <c r="B1794" s="582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</row>
    <row r="1795" spans="1:32">
      <c r="A1795" s="581"/>
      <c r="B1795" s="582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</row>
    <row r="1796" spans="1:32">
      <c r="A1796" s="581"/>
      <c r="B1796" s="582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</row>
    <row r="1797" spans="1:32">
      <c r="A1797" s="581"/>
      <c r="B1797" s="582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</row>
    <row r="1798" spans="1:32">
      <c r="A1798" s="581"/>
      <c r="B1798" s="582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</row>
    <row r="1799" spans="1:32">
      <c r="A1799" s="581"/>
      <c r="B1799" s="582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</row>
    <row r="1800" spans="1:32">
      <c r="A1800" s="581"/>
      <c r="B1800" s="582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</row>
    <row r="1801" spans="1:32">
      <c r="A1801" s="581"/>
      <c r="B1801" s="582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</row>
    <row r="1802" spans="1:32">
      <c r="A1802" s="581"/>
      <c r="B1802" s="582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</row>
    <row r="1803" spans="1:32">
      <c r="A1803" s="581"/>
      <c r="B1803" s="582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</row>
    <row r="1804" spans="1:32">
      <c r="A1804" s="581"/>
      <c r="B1804" s="582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</row>
    <row r="1805" spans="1:32">
      <c r="A1805" s="581"/>
      <c r="B1805" s="582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</row>
    <row r="1806" spans="1:32">
      <c r="A1806" s="581"/>
      <c r="B1806" s="582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</row>
    <row r="1807" spans="1:32">
      <c r="A1807" s="581"/>
      <c r="B1807" s="582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</row>
    <row r="1808" spans="1:32">
      <c r="A1808" s="581"/>
      <c r="B1808" s="582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</row>
    <row r="1809" spans="1:32">
      <c r="A1809" s="581"/>
      <c r="B1809" s="582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</row>
    <row r="1810" spans="1:32">
      <c r="A1810" s="581"/>
      <c r="B1810" s="582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</row>
    <row r="1811" spans="1:32">
      <c r="A1811" s="581"/>
      <c r="B1811" s="582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</row>
    <row r="1812" spans="1:32">
      <c r="A1812" s="581"/>
      <c r="B1812" s="582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</row>
    <row r="1813" spans="1:32">
      <c r="A1813" s="581"/>
      <c r="B1813" s="582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</row>
    <row r="1814" spans="1:32">
      <c r="A1814" s="581"/>
      <c r="B1814" s="582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</row>
    <row r="1815" spans="1:32">
      <c r="A1815" s="581"/>
      <c r="B1815" s="582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</row>
    <row r="1816" spans="1:32">
      <c r="A1816" s="581"/>
      <c r="B1816" s="582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</row>
    <row r="1817" spans="1:32">
      <c r="A1817" s="581"/>
      <c r="B1817" s="582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</row>
    <row r="1818" spans="1:32">
      <c r="A1818" s="581"/>
      <c r="B1818" s="582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</row>
    <row r="1819" spans="1:32">
      <c r="A1819" s="581"/>
      <c r="B1819" s="582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</row>
    <row r="1820" spans="1:32">
      <c r="A1820" s="581"/>
      <c r="B1820" s="582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</row>
    <row r="1821" spans="1:32">
      <c r="A1821" s="581"/>
      <c r="B1821" s="582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</row>
    <row r="1822" spans="1:32">
      <c r="A1822" s="581"/>
      <c r="B1822" s="582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</row>
    <row r="1823" spans="1:32">
      <c r="A1823" s="581"/>
      <c r="B1823" s="582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</row>
    <row r="1824" spans="1:32">
      <c r="A1824" s="581"/>
      <c r="B1824" s="582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</row>
    <row r="1825" spans="1:32">
      <c r="A1825" s="581"/>
      <c r="B1825" s="582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</row>
    <row r="1826" spans="1:32">
      <c r="A1826" s="581"/>
      <c r="B1826" s="582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</row>
    <row r="1827" spans="1:32">
      <c r="A1827" s="581"/>
      <c r="B1827" s="582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</row>
    <row r="1828" spans="1:32">
      <c r="A1828" s="581"/>
      <c r="B1828" s="582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</row>
    <row r="1829" spans="1:32">
      <c r="A1829" s="581"/>
      <c r="B1829" s="582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</row>
    <row r="1830" spans="1:32">
      <c r="A1830" s="581"/>
      <c r="B1830" s="582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</row>
    <row r="1831" spans="1:32">
      <c r="A1831" s="581"/>
      <c r="B1831" s="582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</row>
    <row r="1832" spans="1:32">
      <c r="A1832" s="581"/>
      <c r="B1832" s="582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</row>
    <row r="1833" spans="1:32">
      <c r="A1833" s="581"/>
      <c r="B1833" s="582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</row>
    <row r="1834" spans="1:32">
      <c r="A1834" s="581"/>
      <c r="B1834" s="582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</row>
    <row r="1835" spans="1:32">
      <c r="A1835" s="581"/>
      <c r="B1835" s="582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</row>
    <row r="1836" spans="1:32">
      <c r="A1836" s="581"/>
      <c r="B1836" s="582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</row>
    <row r="1837" spans="1:32">
      <c r="A1837" s="581"/>
      <c r="B1837" s="582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</row>
    <row r="1838" spans="1:32">
      <c r="A1838" s="581"/>
      <c r="B1838" s="582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</row>
    <row r="1839" spans="1:32">
      <c r="A1839" s="581"/>
      <c r="B1839" s="582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</row>
    <row r="1840" spans="1:32">
      <c r="A1840" s="581"/>
      <c r="B1840" s="582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</row>
    <row r="1841" spans="1:32">
      <c r="A1841" s="581"/>
      <c r="B1841" s="582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</row>
    <row r="1842" spans="1:32">
      <c r="A1842" s="581"/>
      <c r="B1842" s="582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</row>
    <row r="1843" spans="1:32">
      <c r="A1843" s="581"/>
      <c r="B1843" s="582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</row>
    <row r="1844" spans="1:32">
      <c r="A1844" s="581"/>
      <c r="B1844" s="582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</row>
    <row r="1845" spans="1:32">
      <c r="A1845" s="581"/>
      <c r="B1845" s="582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</row>
    <row r="1846" spans="1:32">
      <c r="A1846" s="581"/>
      <c r="B1846" s="582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</row>
    <row r="1847" spans="1:32">
      <c r="A1847" s="581"/>
      <c r="B1847" s="582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</row>
    <row r="1848" spans="1:32">
      <c r="A1848" s="581"/>
      <c r="B1848" s="582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</row>
    <row r="1849" spans="1:32">
      <c r="A1849" s="581"/>
      <c r="B1849" s="582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</row>
    <row r="1850" spans="1:32">
      <c r="A1850" s="581"/>
      <c r="B1850" s="582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</row>
    <row r="1851" spans="1:32">
      <c r="A1851" s="581"/>
      <c r="B1851" s="582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</row>
    <row r="1852" spans="1:32">
      <c r="A1852" s="581"/>
      <c r="B1852" s="582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</row>
    <row r="1853" spans="1:32">
      <c r="A1853" s="581"/>
      <c r="B1853" s="582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</row>
    <row r="1854" spans="1:32">
      <c r="A1854" s="581"/>
      <c r="B1854" s="582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</row>
    <row r="1855" spans="1:32">
      <c r="A1855" s="581"/>
      <c r="B1855" s="582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</row>
    <row r="1856" spans="1:32">
      <c r="A1856" s="581"/>
      <c r="B1856" s="582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</row>
    <row r="1857" spans="1:32">
      <c r="A1857" s="581"/>
      <c r="B1857" s="582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</row>
    <row r="1858" spans="1:32">
      <c r="A1858" s="581"/>
      <c r="B1858" s="582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</row>
    <row r="1859" spans="1:32">
      <c r="A1859" s="581"/>
      <c r="B1859" s="582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</row>
    <row r="1860" spans="1:32">
      <c r="A1860" s="581"/>
      <c r="B1860" s="582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</row>
    <row r="1861" spans="1:32">
      <c r="A1861" s="581"/>
      <c r="B1861" s="582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</row>
    <row r="1862" spans="1:32">
      <c r="A1862" s="581"/>
      <c r="B1862" s="582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</row>
    <row r="1863" spans="1:32">
      <c r="A1863" s="581"/>
      <c r="B1863" s="582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</row>
    <row r="1864" spans="1:32">
      <c r="A1864" s="581"/>
      <c r="B1864" s="582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</row>
    <row r="1865" spans="1:32">
      <c r="A1865" s="581"/>
      <c r="B1865" s="582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</row>
    <row r="1866" spans="1:32">
      <c r="A1866" s="581"/>
      <c r="B1866" s="582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</row>
    <row r="1867" spans="1:32">
      <c r="A1867" s="581"/>
      <c r="B1867" s="582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</row>
    <row r="1868" spans="1:32">
      <c r="A1868" s="581"/>
      <c r="B1868" s="582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</row>
    <row r="1869" spans="1:32">
      <c r="A1869" s="581"/>
      <c r="B1869" s="582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</row>
    <row r="1870" spans="1:32">
      <c r="A1870" s="581"/>
      <c r="B1870" s="582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</row>
    <row r="1871" spans="1:32">
      <c r="A1871" s="581"/>
      <c r="B1871" s="582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</row>
    <row r="1872" spans="1:32">
      <c r="A1872" s="581"/>
      <c r="B1872" s="582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</row>
    <row r="1873" spans="1:32">
      <c r="A1873" s="581"/>
      <c r="B1873" s="582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</row>
    <row r="1874" spans="1:32">
      <c r="A1874" s="581"/>
      <c r="B1874" s="582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</row>
    <row r="1875" spans="1:32">
      <c r="A1875" s="581"/>
      <c r="B1875" s="582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</row>
    <row r="1876" spans="1:32">
      <c r="A1876" s="581"/>
      <c r="B1876" s="582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</row>
    <row r="1877" spans="1:32">
      <c r="A1877" s="581"/>
      <c r="B1877" s="582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</row>
    <row r="1878" spans="1:32">
      <c r="A1878" s="581"/>
      <c r="B1878" s="582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</row>
    <row r="1879" spans="1:32">
      <c r="A1879" s="581"/>
      <c r="B1879" s="582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</row>
    <row r="1880" spans="1:32">
      <c r="A1880" s="581"/>
      <c r="B1880" s="582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</row>
    <row r="1881" spans="1:32">
      <c r="A1881" s="581"/>
      <c r="B1881" s="582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</row>
    <row r="1882" spans="1:32">
      <c r="A1882" s="581"/>
      <c r="B1882" s="582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</row>
    <row r="1883" spans="1:32">
      <c r="A1883" s="581"/>
      <c r="B1883" s="582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</row>
    <row r="1884" spans="1:32">
      <c r="A1884" s="581"/>
      <c r="B1884" s="582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</row>
    <row r="1885" spans="1:32">
      <c r="A1885" s="581"/>
      <c r="B1885" s="582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</row>
    <row r="1886" spans="1:32">
      <c r="A1886" s="581"/>
      <c r="B1886" s="582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</row>
    <row r="1887" spans="1:32">
      <c r="A1887" s="581"/>
      <c r="B1887" s="582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</row>
    <row r="1888" spans="1:32">
      <c r="A1888" s="581"/>
      <c r="B1888" s="582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</row>
    <row r="1889" spans="1:32">
      <c r="A1889" s="581"/>
      <c r="B1889" s="582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</row>
    <row r="1890" spans="1:32">
      <c r="A1890" s="581"/>
      <c r="B1890" s="582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</row>
    <row r="1891" spans="1:32">
      <c r="A1891" s="581"/>
      <c r="B1891" s="582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</row>
    <row r="1892" spans="1:32">
      <c r="A1892" s="581"/>
      <c r="B1892" s="582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</row>
    <row r="1893" spans="1:32">
      <c r="A1893" s="581"/>
      <c r="B1893" s="582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</row>
    <row r="1894" spans="1:32">
      <c r="A1894" s="581"/>
      <c r="B1894" s="582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</row>
    <row r="1895" spans="1:32">
      <c r="A1895" s="581"/>
      <c r="B1895" s="582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</row>
    <row r="1896" spans="1:32">
      <c r="A1896" s="581"/>
      <c r="B1896" s="582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</row>
    <row r="1897" spans="1:32">
      <c r="A1897" s="581"/>
      <c r="B1897" s="582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</row>
    <row r="1898" spans="1:32">
      <c r="A1898" s="581"/>
      <c r="B1898" s="582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</row>
    <row r="1899" spans="1:32">
      <c r="A1899" s="581"/>
      <c r="B1899" s="582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</row>
    <row r="1900" spans="1:32">
      <c r="A1900" s="581"/>
      <c r="B1900" s="582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</row>
    <row r="1901" spans="1:32">
      <c r="A1901" s="581"/>
      <c r="B1901" s="582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</row>
    <row r="1902" spans="1:32">
      <c r="A1902" s="581"/>
      <c r="B1902" s="582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</row>
    <row r="1903" spans="1:32">
      <c r="A1903" s="581"/>
      <c r="B1903" s="582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</row>
    <row r="1904" spans="1:32">
      <c r="A1904" s="581"/>
      <c r="B1904" s="582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</row>
    <row r="1905" spans="1:32">
      <c r="A1905" s="581"/>
      <c r="B1905" s="582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</row>
    <row r="1906" spans="1:32">
      <c r="A1906" s="581"/>
      <c r="B1906" s="582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</row>
    <row r="1907" spans="1:32">
      <c r="A1907" s="581"/>
      <c r="B1907" s="582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</row>
    <row r="1908" spans="1:32">
      <c r="A1908" s="581"/>
      <c r="B1908" s="582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</row>
    <row r="1909" spans="1:32">
      <c r="A1909" s="581"/>
      <c r="B1909" s="582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</row>
    <row r="1910" spans="1:32">
      <c r="A1910" s="581"/>
      <c r="B1910" s="582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</row>
    <row r="1911" spans="1:32">
      <c r="A1911" s="581"/>
      <c r="B1911" s="582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</row>
    <row r="1912" spans="1:32">
      <c r="A1912" s="581"/>
      <c r="B1912" s="582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</row>
    <row r="1913" spans="1:32">
      <c r="A1913" s="581"/>
      <c r="B1913" s="582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</row>
    <row r="1914" spans="1:32">
      <c r="A1914" s="581"/>
      <c r="B1914" s="582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</row>
    <row r="1915" spans="1:32">
      <c r="A1915" s="581"/>
      <c r="B1915" s="582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</row>
    <row r="1916" spans="1:32">
      <c r="A1916" s="581"/>
      <c r="B1916" s="582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</row>
    <row r="1917" spans="1:32">
      <c r="A1917" s="581"/>
      <c r="B1917" s="582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</row>
    <row r="1918" spans="1:32">
      <c r="A1918" s="581"/>
      <c r="B1918" s="582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</row>
    <row r="1919" spans="1:32">
      <c r="A1919" s="581"/>
      <c r="B1919" s="582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</row>
    <row r="1920" spans="1:32">
      <c r="A1920" s="581"/>
      <c r="B1920" s="582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</row>
    <row r="1921" spans="1:32">
      <c r="A1921" s="581"/>
      <c r="B1921" s="582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</row>
    <row r="1922" spans="1:32">
      <c r="A1922" s="581"/>
      <c r="B1922" s="582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</row>
    <row r="1923" spans="1:32">
      <c r="A1923" s="581"/>
      <c r="B1923" s="582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</row>
    <row r="1924" spans="1:32">
      <c r="A1924" s="581"/>
      <c r="B1924" s="582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</row>
    <row r="1925" spans="1:32">
      <c r="A1925" s="581"/>
      <c r="B1925" s="582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</row>
    <row r="1926" spans="1:32">
      <c r="A1926" s="581"/>
      <c r="B1926" s="582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</row>
    <row r="1927" spans="1:32">
      <c r="A1927" s="581"/>
      <c r="B1927" s="582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</row>
    <row r="1928" spans="1:32">
      <c r="A1928" s="581"/>
      <c r="B1928" s="582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</row>
    <row r="1929" spans="1:32">
      <c r="A1929" s="581"/>
      <c r="B1929" s="582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</row>
    <row r="1930" spans="1:32">
      <c r="A1930" s="581"/>
      <c r="B1930" s="582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</row>
    <row r="1931" spans="1:32">
      <c r="A1931" s="581"/>
      <c r="B1931" s="582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</row>
    <row r="1932" spans="1:32">
      <c r="A1932" s="581"/>
      <c r="B1932" s="582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</row>
    <row r="1933" spans="1:32">
      <c r="A1933" s="581"/>
      <c r="B1933" s="582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</row>
    <row r="1934" spans="1:32">
      <c r="A1934" s="581"/>
      <c r="B1934" s="582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</row>
    <row r="1935" spans="1:32">
      <c r="A1935" s="581"/>
      <c r="B1935" s="582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</row>
    <row r="1936" spans="1:32">
      <c r="A1936" s="581"/>
      <c r="B1936" s="582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</row>
    <row r="1937" spans="1:32">
      <c r="A1937" s="581"/>
      <c r="B1937" s="582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</row>
    <row r="1938" spans="1:32">
      <c r="A1938" s="581"/>
      <c r="B1938" s="582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</row>
    <row r="1939" spans="1:32">
      <c r="A1939" s="581"/>
      <c r="B1939" s="582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</row>
    <row r="1940" spans="1:32">
      <c r="A1940" s="581"/>
      <c r="B1940" s="582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</row>
    <row r="1941" spans="1:32">
      <c r="A1941" s="581"/>
      <c r="B1941" s="582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</row>
    <row r="1942" spans="1:32">
      <c r="A1942" s="581"/>
      <c r="B1942" s="582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</row>
    <row r="1943" spans="1:32">
      <c r="A1943" s="581"/>
      <c r="B1943" s="582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</row>
    <row r="1944" spans="1:32">
      <c r="A1944" s="581"/>
      <c r="B1944" s="582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</row>
    <row r="1945" spans="1:32">
      <c r="A1945" s="581"/>
      <c r="B1945" s="582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</row>
    <row r="1946" spans="1:32">
      <c r="A1946" s="581"/>
      <c r="B1946" s="582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</row>
    <row r="1947" spans="1:32">
      <c r="A1947" s="581"/>
      <c r="B1947" s="582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</row>
    <row r="1948" spans="1:32">
      <c r="A1948" s="581"/>
      <c r="B1948" s="582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</row>
    <row r="1949" spans="1:32">
      <c r="A1949" s="581"/>
      <c r="B1949" s="582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</row>
    <row r="1950" spans="1:32">
      <c r="A1950" s="581"/>
      <c r="B1950" s="582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</row>
    <row r="1951" spans="1:32">
      <c r="A1951" s="581"/>
      <c r="B1951" s="582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</row>
    <row r="1952" spans="1:32">
      <c r="A1952" s="581"/>
      <c r="B1952" s="582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</row>
    <row r="1953" spans="1:32">
      <c r="A1953" s="581"/>
      <c r="B1953" s="582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</row>
    <row r="1954" spans="1:32">
      <c r="A1954" s="581"/>
      <c r="B1954" s="582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</row>
    <row r="1955" spans="1:32">
      <c r="A1955" s="581"/>
      <c r="B1955" s="582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</row>
    <row r="1956" spans="1:32">
      <c r="A1956" s="581"/>
      <c r="B1956" s="582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</row>
    <row r="1957" spans="1:32">
      <c r="A1957" s="581"/>
      <c r="B1957" s="582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</row>
    <row r="1958" spans="1:32">
      <c r="A1958" s="581"/>
      <c r="B1958" s="582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</row>
    <row r="1959" spans="1:32">
      <c r="A1959" s="581"/>
      <c r="B1959" s="582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</row>
    <row r="1960" spans="1:32">
      <c r="A1960" s="581"/>
      <c r="B1960" s="582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</row>
    <row r="1961" spans="1:32">
      <c r="A1961" s="581"/>
      <c r="B1961" s="582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</row>
    <row r="1962" spans="1:32">
      <c r="A1962" s="581"/>
      <c r="B1962" s="582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</row>
    <row r="1963" spans="1:32">
      <c r="A1963" s="581"/>
      <c r="B1963" s="582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</row>
    <row r="1964" spans="1:32">
      <c r="A1964" s="581"/>
      <c r="B1964" s="582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</row>
    <row r="1965" spans="1:32">
      <c r="A1965" s="581"/>
      <c r="B1965" s="582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</row>
    <row r="1966" spans="1:32">
      <c r="A1966" s="581"/>
      <c r="B1966" s="582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</row>
    <row r="1967" spans="1:32">
      <c r="A1967" s="581"/>
      <c r="B1967" s="582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</row>
    <row r="1968" spans="1:32">
      <c r="A1968" s="581"/>
      <c r="B1968" s="582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</row>
    <row r="1969" spans="1:32">
      <c r="A1969" s="581"/>
      <c r="B1969" s="582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</row>
    <row r="1970" spans="1:32">
      <c r="A1970" s="581"/>
      <c r="B1970" s="582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</row>
    <row r="1971" spans="1:32">
      <c r="A1971" s="581"/>
      <c r="B1971" s="582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</row>
    <row r="1972" spans="1:32">
      <c r="A1972" s="581"/>
      <c r="B1972" s="582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</row>
    <row r="1973" spans="1:32">
      <c r="A1973" s="581"/>
      <c r="B1973" s="582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</row>
    <row r="1974" spans="1:32">
      <c r="A1974" s="581"/>
      <c r="B1974" s="582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</row>
    <row r="1975" spans="1:32">
      <c r="A1975" s="581"/>
      <c r="B1975" s="582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</row>
    <row r="1976" spans="1:32">
      <c r="A1976" s="581"/>
      <c r="B1976" s="582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</row>
    <row r="1977" spans="1:32">
      <c r="A1977" s="581"/>
      <c r="B1977" s="582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</row>
    <row r="1978" spans="1:32">
      <c r="A1978" s="581"/>
      <c r="B1978" s="582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</row>
    <row r="1979" spans="1:32">
      <c r="A1979" s="581"/>
      <c r="B1979" s="582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</row>
    <row r="1980" spans="1:32">
      <c r="A1980" s="581"/>
      <c r="B1980" s="582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</row>
    <row r="1981" spans="1:32">
      <c r="A1981" s="581"/>
      <c r="B1981" s="582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</row>
    <row r="1982" spans="1:32">
      <c r="A1982" s="581"/>
      <c r="B1982" s="582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</row>
    <row r="1983" spans="1:32">
      <c r="A1983" s="581"/>
      <c r="B1983" s="582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</row>
    <row r="1984" spans="1:32">
      <c r="A1984" s="581"/>
      <c r="B1984" s="582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</row>
    <row r="1985" spans="1:32">
      <c r="A1985" s="581"/>
      <c r="B1985" s="582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</row>
    <row r="1986" spans="1:32">
      <c r="A1986" s="581"/>
      <c r="B1986" s="582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</row>
    <row r="1987" spans="1:32">
      <c r="A1987" s="581"/>
      <c r="B1987" s="582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</row>
    <row r="1988" spans="1:32">
      <c r="A1988" s="581"/>
      <c r="B1988" s="582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</row>
    <row r="1989" spans="1:32">
      <c r="A1989" s="581"/>
      <c r="B1989" s="582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</row>
    <row r="1990" spans="1:32">
      <c r="A1990" s="581"/>
      <c r="B1990" s="582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</row>
    <row r="1991" spans="1:32">
      <c r="A1991" s="581"/>
      <c r="B1991" s="582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</row>
    <row r="1992" spans="1:32">
      <c r="A1992" s="581"/>
      <c r="B1992" s="582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</row>
    <row r="1993" spans="1:32">
      <c r="A1993" s="581"/>
      <c r="B1993" s="582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</row>
    <row r="1994" spans="1:32">
      <c r="A1994" s="581"/>
      <c r="B1994" s="582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</row>
    <row r="1995" spans="1:32">
      <c r="A1995" s="581"/>
      <c r="B1995" s="582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</row>
    <row r="1996" spans="1:32">
      <c r="A1996" s="581"/>
      <c r="B1996" s="582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</row>
    <row r="1997" spans="1:32">
      <c r="A1997" s="581"/>
      <c r="B1997" s="582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</row>
    <row r="1998" spans="1:32">
      <c r="A1998" s="581"/>
      <c r="B1998" s="582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</row>
    <row r="1999" spans="1:32">
      <c r="A1999" s="581"/>
      <c r="B1999" s="582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</row>
    <row r="2000" spans="1:32">
      <c r="A2000" s="581"/>
      <c r="B2000" s="582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</row>
    <row r="2001" spans="1:32">
      <c r="A2001" s="581"/>
      <c r="B2001" s="582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</row>
    <row r="2002" spans="1:32">
      <c r="A2002" s="581"/>
      <c r="B2002" s="582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</row>
    <row r="2003" spans="1:32">
      <c r="A2003" s="581"/>
      <c r="B2003" s="582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</row>
    <row r="2004" spans="1:32">
      <c r="A2004" s="581"/>
      <c r="B2004" s="582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</row>
    <row r="2005" spans="1:32">
      <c r="A2005" s="581"/>
      <c r="B2005" s="582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</row>
    <row r="2006" spans="1:32">
      <c r="A2006" s="581"/>
      <c r="B2006" s="582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</row>
    <row r="2007" spans="1:32">
      <c r="A2007" s="581"/>
      <c r="B2007" s="582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</row>
    <row r="2008" spans="1:32">
      <c r="A2008" s="581"/>
      <c r="B2008" s="582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</row>
    <row r="2009" spans="1:32">
      <c r="A2009" s="581"/>
      <c r="B2009" s="582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</row>
    <row r="2010" spans="1:32">
      <c r="A2010" s="581"/>
      <c r="B2010" s="582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</row>
    <row r="2011" spans="1:32">
      <c r="A2011" s="581"/>
      <c r="B2011" s="582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</row>
    <row r="2012" spans="1:32">
      <c r="A2012" s="581"/>
      <c r="B2012" s="582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</row>
    <row r="2013" spans="1:32">
      <c r="A2013" s="581"/>
      <c r="B2013" s="582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</row>
    <row r="2014" spans="1:32">
      <c r="A2014" s="581"/>
      <c r="B2014" s="582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</row>
    <row r="2015" spans="1:32">
      <c r="A2015" s="581"/>
      <c r="B2015" s="582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</row>
    <row r="2016" spans="1:32">
      <c r="A2016" s="581"/>
      <c r="B2016" s="582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</row>
    <row r="2017" spans="1:32">
      <c r="A2017" s="581"/>
      <c r="B2017" s="582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</row>
    <row r="2018" spans="1:32">
      <c r="A2018" s="581"/>
      <c r="B2018" s="582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</row>
    <row r="2019" spans="1:32">
      <c r="A2019" s="581"/>
      <c r="B2019" s="582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</row>
    <row r="2020" spans="1:32">
      <c r="A2020" s="581"/>
      <c r="B2020" s="582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</row>
    <row r="2021" spans="1:32">
      <c r="A2021" s="581"/>
      <c r="B2021" s="582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</row>
    <row r="2022" spans="1:32">
      <c r="A2022" s="581"/>
      <c r="B2022" s="582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</row>
    <row r="2023" spans="1:32">
      <c r="A2023" s="581"/>
      <c r="B2023" s="582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</row>
    <row r="2024" spans="1:32">
      <c r="A2024" s="581"/>
      <c r="B2024" s="582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</row>
    <row r="2025" spans="1:32">
      <c r="A2025" s="581"/>
      <c r="B2025" s="582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</row>
    <row r="2026" spans="1:32">
      <c r="A2026" s="581"/>
      <c r="B2026" s="582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</row>
    <row r="2027" spans="1:32">
      <c r="A2027" s="581"/>
      <c r="B2027" s="582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</row>
    <row r="2028" spans="1:32">
      <c r="A2028" s="581"/>
      <c r="B2028" s="582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</row>
    <row r="2029" spans="1:32">
      <c r="A2029" s="581"/>
      <c r="B2029" s="582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</row>
    <row r="2030" spans="1:32">
      <c r="A2030" s="581"/>
      <c r="B2030" s="582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</row>
    <row r="2031" spans="1:32">
      <c r="A2031" s="581"/>
      <c r="B2031" s="582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</row>
    <row r="2032" spans="1:32">
      <c r="A2032" s="581"/>
      <c r="B2032" s="582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</row>
    <row r="2033" spans="1:32">
      <c r="A2033" s="581"/>
      <c r="B2033" s="582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</row>
    <row r="2034" spans="1:32">
      <c r="A2034" s="581"/>
      <c r="B2034" s="582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</row>
    <row r="2035" spans="1:32">
      <c r="A2035" s="581"/>
      <c r="B2035" s="582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</row>
    <row r="2036" spans="1:32">
      <c r="A2036" s="581"/>
      <c r="B2036" s="582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</row>
    <row r="2037" spans="1:32">
      <c r="A2037" s="581"/>
      <c r="B2037" s="582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</row>
    <row r="2038" spans="1:32">
      <c r="A2038" s="581"/>
      <c r="B2038" s="582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</row>
    <row r="2039" spans="1:32">
      <c r="A2039" s="581"/>
      <c r="B2039" s="582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</row>
    <row r="2040" spans="1:32">
      <c r="A2040" s="581"/>
      <c r="B2040" s="582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</row>
    <row r="2041" spans="1:32">
      <c r="A2041" s="581"/>
      <c r="B2041" s="582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</row>
    <row r="2042" spans="1:32">
      <c r="A2042" s="581"/>
      <c r="B2042" s="582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</row>
    <row r="2043" spans="1:32">
      <c r="A2043" s="581"/>
      <c r="B2043" s="582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</row>
    <row r="2044" spans="1:32">
      <c r="A2044" s="581"/>
      <c r="B2044" s="582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</row>
    <row r="2045" spans="1:32">
      <c r="A2045" s="581"/>
      <c r="B2045" s="582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</row>
    <row r="2046" spans="1:32">
      <c r="A2046" s="581"/>
      <c r="B2046" s="582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</row>
    <row r="2047" spans="1:32">
      <c r="A2047" s="581"/>
      <c r="B2047" s="582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</row>
    <row r="2048" spans="1:32">
      <c r="A2048" s="581"/>
      <c r="B2048" s="582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</row>
    <row r="2049" spans="1:32">
      <c r="A2049" s="581"/>
      <c r="B2049" s="582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</row>
    <row r="2050" spans="1:32">
      <c r="A2050" s="581"/>
      <c r="B2050" s="582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</row>
    <row r="2051" spans="1:32">
      <c r="A2051" s="581"/>
      <c r="B2051" s="582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</row>
    <row r="2052" spans="1:32">
      <c r="A2052" s="581"/>
      <c r="B2052" s="582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</row>
    <row r="2053" spans="1:32">
      <c r="A2053" s="581"/>
      <c r="B2053" s="582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</row>
    <row r="2054" spans="1:32">
      <c r="A2054" s="581"/>
      <c r="B2054" s="582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</row>
    <row r="2055" spans="1:32">
      <c r="A2055" s="581"/>
      <c r="B2055" s="582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</row>
    <row r="2056" spans="1:32">
      <c r="A2056" s="581"/>
      <c r="B2056" s="582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</row>
    <row r="2057" spans="1:32">
      <c r="A2057" s="581"/>
      <c r="B2057" s="582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</row>
    <row r="2058" spans="1:32">
      <c r="A2058" s="581"/>
      <c r="B2058" s="582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</row>
    <row r="2059" spans="1:32">
      <c r="A2059" s="581"/>
      <c r="B2059" s="582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</row>
    <row r="2060" spans="1:32">
      <c r="A2060" s="581"/>
      <c r="B2060" s="582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</row>
    <row r="2061" spans="1:32">
      <c r="A2061" s="581"/>
      <c r="B2061" s="582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</row>
    <row r="2062" spans="1:32">
      <c r="A2062" s="581"/>
      <c r="B2062" s="582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</row>
    <row r="2063" spans="1:32">
      <c r="A2063" s="581"/>
      <c r="B2063" s="582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</row>
    <row r="2064" spans="1:32">
      <c r="A2064" s="581"/>
      <c r="B2064" s="582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</row>
    <row r="2065" spans="1:32">
      <c r="A2065" s="581"/>
      <c r="B2065" s="582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</row>
    <row r="2066" spans="1:32">
      <c r="A2066" s="581"/>
      <c r="B2066" s="582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</row>
    <row r="2067" spans="1:32">
      <c r="A2067" s="581"/>
      <c r="B2067" s="582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</row>
    <row r="2068" spans="1:32">
      <c r="A2068" s="581"/>
      <c r="B2068" s="582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</row>
    <row r="2069" spans="1:32">
      <c r="A2069" s="581"/>
      <c r="B2069" s="582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</row>
    <row r="2070" spans="1:32">
      <c r="A2070" s="581"/>
      <c r="B2070" s="582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</row>
    <row r="2071" spans="1:32">
      <c r="A2071" s="581"/>
      <c r="B2071" s="582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</row>
    <row r="2072" spans="1:32">
      <c r="A2072" s="581"/>
      <c r="B2072" s="582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</row>
    <row r="2073" spans="1:32">
      <c r="A2073" s="581"/>
      <c r="B2073" s="582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</row>
    <row r="2074" spans="1:32">
      <c r="A2074" s="581"/>
      <c r="B2074" s="582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</row>
    <row r="2075" spans="1:32">
      <c r="A2075" s="581"/>
      <c r="B2075" s="582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</row>
    <row r="2076" spans="1:32">
      <c r="A2076" s="581"/>
      <c r="B2076" s="582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</row>
    <row r="2077" spans="1:32">
      <c r="A2077" s="581"/>
      <c r="B2077" s="582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</row>
    <row r="2078" spans="1:32">
      <c r="A2078" s="581"/>
      <c r="B2078" s="582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</row>
    <row r="2079" spans="1:32">
      <c r="A2079" s="581"/>
      <c r="B2079" s="582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</row>
    <row r="2080" spans="1:32">
      <c r="A2080" s="581"/>
      <c r="B2080" s="582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</row>
    <row r="2081" spans="1:32">
      <c r="A2081" s="581"/>
      <c r="B2081" s="582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</row>
    <row r="2082" spans="1:32">
      <c r="A2082" s="581"/>
      <c r="B2082" s="582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</row>
    <row r="2083" spans="1:32">
      <c r="A2083" s="581"/>
      <c r="B2083" s="582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</row>
    <row r="2084" spans="1:32">
      <c r="A2084" s="581"/>
      <c r="B2084" s="582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</row>
    <row r="2085" spans="1:32">
      <c r="A2085" s="581"/>
      <c r="B2085" s="582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</row>
    <row r="2086" spans="1:32">
      <c r="A2086" s="581"/>
      <c r="B2086" s="582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</row>
    <row r="2087" spans="1:32">
      <c r="A2087" s="581"/>
      <c r="B2087" s="582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</row>
    <row r="2088" spans="1:32">
      <c r="A2088" s="581"/>
      <c r="B2088" s="582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</row>
    <row r="2089" spans="1:32">
      <c r="A2089" s="581"/>
      <c r="B2089" s="582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</row>
    <row r="2090" spans="1:32">
      <c r="A2090" s="581"/>
      <c r="B2090" s="582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</row>
    <row r="2091" spans="1:32">
      <c r="A2091" s="581"/>
      <c r="B2091" s="582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</row>
    <row r="2092" spans="1:32">
      <c r="A2092" s="581"/>
      <c r="B2092" s="582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</row>
    <row r="2093" spans="1:32">
      <c r="A2093" s="581"/>
      <c r="B2093" s="582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</row>
    <row r="2094" spans="1:32">
      <c r="A2094" s="581"/>
      <c r="B2094" s="582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</row>
    <row r="2095" spans="1:32">
      <c r="A2095" s="581"/>
      <c r="B2095" s="582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</row>
    <row r="2096" spans="1:32">
      <c r="A2096" s="581"/>
      <c r="B2096" s="582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</row>
    <row r="2097" spans="1:32">
      <c r="A2097" s="581"/>
      <c r="B2097" s="582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</row>
    <row r="2098" spans="1:32">
      <c r="A2098" s="581"/>
      <c r="B2098" s="582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</row>
    <row r="2099" spans="1:32">
      <c r="A2099" s="581"/>
      <c r="B2099" s="582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</row>
    <row r="2100" spans="1:32">
      <c r="A2100" s="581"/>
      <c r="B2100" s="582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</row>
    <row r="2101" spans="1:32">
      <c r="A2101" s="581"/>
      <c r="B2101" s="582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</row>
    <row r="2102" spans="1:32">
      <c r="A2102" s="581"/>
      <c r="B2102" s="582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</row>
    <row r="2103" spans="1:32">
      <c r="A2103" s="581"/>
      <c r="B2103" s="582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</row>
    <row r="2104" spans="1:32">
      <c r="A2104" s="581"/>
      <c r="B2104" s="582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</row>
    <row r="2105" spans="1:32">
      <c r="A2105" s="581"/>
      <c r="B2105" s="582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</row>
    <row r="2106" spans="1:32">
      <c r="A2106" s="581"/>
      <c r="B2106" s="582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</row>
    <row r="2107" spans="1:32">
      <c r="A2107" s="581"/>
      <c r="B2107" s="582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</row>
    <row r="2108" spans="1:32">
      <c r="A2108" s="581"/>
      <c r="B2108" s="582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</row>
    <row r="2109" spans="1:32">
      <c r="A2109" s="581"/>
      <c r="B2109" s="582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</row>
    <row r="2110" spans="1:32">
      <c r="A2110" s="581"/>
      <c r="B2110" s="582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</row>
    <row r="2111" spans="1:32">
      <c r="A2111" s="581"/>
      <c r="B2111" s="582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</row>
    <row r="2112" spans="1:32">
      <c r="A2112" s="581"/>
      <c r="B2112" s="582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</row>
    <row r="2113" spans="1:32">
      <c r="A2113" s="581"/>
      <c r="B2113" s="582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</row>
    <row r="2114" spans="1:32">
      <c r="A2114" s="581"/>
      <c r="B2114" s="582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</row>
    <row r="2115" spans="1:32">
      <c r="A2115" s="581"/>
      <c r="B2115" s="582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</row>
    <row r="2116" spans="1:32">
      <c r="A2116" s="581"/>
      <c r="B2116" s="582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</row>
    <row r="2117" spans="1:32">
      <c r="A2117" s="581"/>
      <c r="B2117" s="582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</row>
    <row r="2118" spans="1:32">
      <c r="A2118" s="581"/>
      <c r="B2118" s="582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</row>
    <row r="2119" spans="1:32">
      <c r="A2119" s="581"/>
      <c r="B2119" s="582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</row>
    <row r="2120" spans="1:32">
      <c r="A2120" s="581"/>
      <c r="B2120" s="582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</row>
    <row r="2121" spans="1:32">
      <c r="A2121" s="581"/>
      <c r="B2121" s="582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</row>
    <row r="2122" spans="1:32">
      <c r="A2122" s="581"/>
      <c r="B2122" s="582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</row>
    <row r="2123" spans="1:32">
      <c r="A2123" s="581"/>
      <c r="B2123" s="582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</row>
    <row r="2124" spans="1:32">
      <c r="A2124" s="581"/>
      <c r="B2124" s="582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</row>
    <row r="2125" spans="1:32">
      <c r="A2125" s="581"/>
      <c r="B2125" s="582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</row>
    <row r="2126" spans="1:32">
      <c r="A2126" s="581"/>
      <c r="B2126" s="582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</row>
    <row r="2127" spans="1:32">
      <c r="A2127" s="581"/>
      <c r="B2127" s="582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</row>
    <row r="2128" spans="1:32">
      <c r="A2128" s="581"/>
      <c r="B2128" s="582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</row>
    <row r="2129" spans="1:32">
      <c r="A2129" s="581"/>
      <c r="B2129" s="582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</row>
    <row r="2130" spans="1:32">
      <c r="A2130" s="581"/>
      <c r="B2130" s="582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</row>
    <row r="2131" spans="1:32">
      <c r="A2131" s="581"/>
      <c r="B2131" s="582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</row>
    <row r="2132" spans="1:32">
      <c r="A2132" s="581"/>
      <c r="B2132" s="582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</row>
    <row r="2133" spans="1:32">
      <c r="A2133" s="581"/>
      <c r="B2133" s="582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</row>
    <row r="2134" spans="1:32">
      <c r="A2134" s="581"/>
      <c r="B2134" s="582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</row>
    <row r="2135" spans="1:32">
      <c r="A2135" s="581"/>
      <c r="B2135" s="582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</row>
    <row r="2136" spans="1:32">
      <c r="A2136" s="581"/>
      <c r="B2136" s="582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</row>
    <row r="2137" spans="1:32">
      <c r="A2137" s="581"/>
      <c r="B2137" s="582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</row>
    <row r="2138" spans="1:32">
      <c r="A2138" s="581"/>
      <c r="B2138" s="582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</row>
    <row r="2139" spans="1:32">
      <c r="A2139" s="581"/>
      <c r="B2139" s="582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</row>
    <row r="2140" spans="1:32">
      <c r="A2140" s="581"/>
      <c r="B2140" s="582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</row>
    <row r="2141" spans="1:32">
      <c r="A2141" s="581"/>
      <c r="B2141" s="582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</row>
    <row r="2142" spans="1:32">
      <c r="A2142" s="581"/>
      <c r="B2142" s="582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</row>
    <row r="2143" spans="1:32">
      <c r="A2143" s="581"/>
      <c r="B2143" s="582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</row>
    <row r="2144" spans="1:32">
      <c r="A2144" s="581"/>
      <c r="B2144" s="582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</row>
    <row r="2145" spans="1:32">
      <c r="A2145" s="581"/>
      <c r="B2145" s="582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</row>
    <row r="2146" spans="1:32">
      <c r="A2146" s="581"/>
      <c r="B2146" s="582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</row>
    <row r="2147" spans="1:32">
      <c r="A2147" s="581"/>
      <c r="B2147" s="582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</row>
    <row r="2148" spans="1:32">
      <c r="A2148" s="581"/>
      <c r="B2148" s="582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</row>
    <row r="2149" spans="1:32">
      <c r="A2149" s="581"/>
      <c r="B2149" s="582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</row>
    <row r="2150" spans="1:32">
      <c r="A2150" s="581"/>
      <c r="B2150" s="582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</row>
    <row r="2151" spans="1:32">
      <c r="A2151" s="581"/>
      <c r="B2151" s="582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</row>
    <row r="2152" spans="1:32">
      <c r="A2152" s="581"/>
      <c r="B2152" s="582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</row>
    <row r="2153" spans="1:32">
      <c r="A2153" s="581"/>
      <c r="B2153" s="582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</row>
    <row r="2154" spans="1:32">
      <c r="A2154" s="581"/>
      <c r="B2154" s="582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</row>
    <row r="2155" spans="1:32">
      <c r="A2155" s="581"/>
      <c r="B2155" s="582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</row>
    <row r="2156" spans="1:32">
      <c r="A2156" s="581"/>
      <c r="B2156" s="582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</row>
    <row r="2157" spans="1:32">
      <c r="A2157" s="581"/>
      <c r="B2157" s="582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</row>
    <row r="2158" spans="1:32">
      <c r="A2158" s="581"/>
      <c r="B2158" s="582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</row>
    <row r="2159" spans="1:32">
      <c r="A2159" s="581"/>
      <c r="B2159" s="582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</row>
    <row r="2160" spans="1:32">
      <c r="A2160" s="581"/>
      <c r="B2160" s="582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</row>
    <row r="2161" spans="1:32">
      <c r="A2161" s="581"/>
      <c r="B2161" s="582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</row>
    <row r="2162" spans="1:32">
      <c r="A2162" s="581"/>
      <c r="B2162" s="582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</row>
    <row r="2163" spans="1:32">
      <c r="A2163" s="581"/>
      <c r="B2163" s="582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</row>
    <row r="2164" spans="1:32">
      <c r="A2164" s="581"/>
      <c r="B2164" s="582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</row>
    <row r="2165" spans="1:32">
      <c r="A2165" s="581"/>
      <c r="B2165" s="582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</row>
    <row r="2166" spans="1:32">
      <c r="A2166" s="581"/>
      <c r="B2166" s="582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</row>
    <row r="2167" spans="1:32">
      <c r="A2167" s="581"/>
      <c r="B2167" s="582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</row>
    <row r="2168" spans="1:32">
      <c r="A2168" s="581"/>
      <c r="B2168" s="582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</row>
    <row r="2169" spans="1:32">
      <c r="A2169" s="581"/>
      <c r="B2169" s="582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</row>
    <row r="2170" spans="1:32">
      <c r="A2170" s="581"/>
      <c r="B2170" s="582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</row>
    <row r="2171" spans="1:32">
      <c r="A2171" s="581"/>
      <c r="B2171" s="582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</row>
    <row r="2172" spans="1:32">
      <c r="A2172" s="581"/>
      <c r="B2172" s="582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</row>
    <row r="2173" spans="1:32">
      <c r="A2173" s="581"/>
      <c r="B2173" s="582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</row>
    <row r="2174" spans="1:32">
      <c r="A2174" s="581"/>
      <c r="B2174" s="582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</row>
    <row r="2175" spans="1:32">
      <c r="A2175" s="581"/>
      <c r="B2175" s="582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</row>
    <row r="2176" spans="1:32">
      <c r="A2176" s="581"/>
      <c r="B2176" s="582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</row>
    <row r="2177" spans="1:32">
      <c r="A2177" s="581"/>
      <c r="B2177" s="582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</row>
    <row r="2178" spans="1:32">
      <c r="A2178" s="581"/>
      <c r="B2178" s="582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</row>
    <row r="2179" spans="1:32">
      <c r="A2179" s="581"/>
      <c r="B2179" s="582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</row>
    <row r="2180" spans="1:32">
      <c r="A2180" s="581"/>
      <c r="B2180" s="582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</row>
    <row r="2181" spans="1:32">
      <c r="A2181" s="581"/>
      <c r="B2181" s="582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</row>
    <row r="2182" spans="1:32">
      <c r="A2182" s="581"/>
      <c r="B2182" s="582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</row>
    <row r="2183" spans="1:32">
      <c r="A2183" s="581"/>
      <c r="B2183" s="582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</row>
    <row r="2184" spans="1:32">
      <c r="A2184" s="581"/>
      <c r="B2184" s="582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</row>
    <row r="2185" spans="1:32">
      <c r="A2185" s="581"/>
      <c r="B2185" s="582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</row>
    <row r="2186" spans="1:32">
      <c r="A2186" s="581"/>
      <c r="B2186" s="582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</row>
    <row r="2187" spans="1:32">
      <c r="A2187" s="581"/>
      <c r="B2187" s="582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</row>
    <row r="2188" spans="1:32">
      <c r="A2188" s="581"/>
      <c r="B2188" s="582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</row>
    <row r="2189" spans="1:32">
      <c r="A2189" s="581"/>
      <c r="B2189" s="582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</row>
    <row r="2190" spans="1:32">
      <c r="A2190" s="581"/>
      <c r="B2190" s="582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</row>
    <row r="2191" spans="1:32">
      <c r="A2191" s="581"/>
      <c r="B2191" s="582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</row>
    <row r="2192" spans="1:32">
      <c r="A2192" s="581"/>
      <c r="B2192" s="582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</row>
    <row r="2193" spans="1:32">
      <c r="A2193" s="581"/>
      <c r="B2193" s="582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</row>
    <row r="2194" spans="1:32">
      <c r="A2194" s="581"/>
      <c r="B2194" s="582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</row>
    <row r="2195" spans="1:32">
      <c r="A2195" s="581"/>
      <c r="B2195" s="582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</row>
    <row r="2196" spans="1:32">
      <c r="A2196" s="581"/>
      <c r="B2196" s="582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</row>
    <row r="2197" spans="1:32">
      <c r="A2197" s="581"/>
      <c r="B2197" s="582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</row>
    <row r="2198" spans="1:32">
      <c r="A2198" s="581"/>
      <c r="B2198" s="582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</row>
    <row r="2199" spans="1:32">
      <c r="A2199" s="581"/>
      <c r="B2199" s="582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</row>
    <row r="2200" spans="1:32">
      <c r="A2200" s="581"/>
      <c r="B2200" s="582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</row>
    <row r="2201" spans="1:32">
      <c r="A2201" s="581"/>
      <c r="B2201" s="582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</row>
    <row r="2202" spans="1:32">
      <c r="A2202" s="581"/>
      <c r="B2202" s="582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</row>
    <row r="2203" spans="1:32">
      <c r="A2203" s="581"/>
      <c r="B2203" s="582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</row>
    <row r="2204" spans="1:32">
      <c r="A2204" s="581"/>
      <c r="B2204" s="582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</row>
    <row r="2205" spans="1:32">
      <c r="A2205" s="581"/>
      <c r="B2205" s="582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</row>
    <row r="2206" spans="1:32">
      <c r="A2206" s="581"/>
      <c r="B2206" s="582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</row>
    <row r="2207" spans="1:32">
      <c r="A2207" s="581"/>
      <c r="B2207" s="582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</row>
    <row r="2208" spans="1:32">
      <c r="A2208" s="581"/>
      <c r="B2208" s="582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</row>
    <row r="2209" spans="1:32">
      <c r="A2209" s="581"/>
      <c r="B2209" s="582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</row>
    <row r="2210" spans="1:32">
      <c r="A2210" s="581"/>
      <c r="B2210" s="582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</row>
    <row r="2211" spans="1:32">
      <c r="A2211" s="581"/>
      <c r="B2211" s="582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</row>
    <row r="2212" spans="1:32">
      <c r="A2212" s="581"/>
      <c r="B2212" s="582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</row>
    <row r="2213" spans="1:32">
      <c r="A2213" s="581"/>
      <c r="B2213" s="582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</row>
    <row r="2214" spans="1:32">
      <c r="A2214" s="581"/>
      <c r="B2214" s="582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</row>
    <row r="2215" spans="1:32">
      <c r="A2215" s="581"/>
      <c r="B2215" s="582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</row>
    <row r="2216" spans="1:32">
      <c r="A2216" s="581"/>
      <c r="B2216" s="582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</row>
    <row r="2217" spans="1:32">
      <c r="A2217" s="581"/>
      <c r="B2217" s="582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</row>
    <row r="2218" spans="1:32">
      <c r="A2218" s="581"/>
      <c r="B2218" s="582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</row>
    <row r="2219" spans="1:32">
      <c r="A2219" s="581"/>
      <c r="B2219" s="582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</row>
    <row r="2220" spans="1:32">
      <c r="A2220" s="581"/>
      <c r="B2220" s="582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</row>
    <row r="2221" spans="1:32">
      <c r="A2221" s="581"/>
      <c r="B2221" s="582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</row>
    <row r="2222" spans="1:32">
      <c r="A2222" s="581"/>
      <c r="B2222" s="582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</row>
    <row r="2223" spans="1:32">
      <c r="A2223" s="581"/>
      <c r="B2223" s="582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</row>
    <row r="2224" spans="1:32">
      <c r="A2224" s="581"/>
      <c r="B2224" s="582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</row>
    <row r="2225" spans="1:32">
      <c r="A2225" s="581"/>
      <c r="B2225" s="582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</row>
    <row r="2226" spans="1:32">
      <c r="A2226" s="581"/>
      <c r="B2226" s="582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</row>
    <row r="2227" spans="1:32">
      <c r="A2227" s="581"/>
      <c r="B2227" s="582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</row>
    <row r="2228" spans="1:32">
      <c r="A2228" s="581"/>
      <c r="B2228" s="582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</row>
    <row r="2229" spans="1:32">
      <c r="A2229" s="581"/>
      <c r="B2229" s="582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</row>
    <row r="2230" spans="1:32">
      <c r="A2230" s="581"/>
      <c r="B2230" s="582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</row>
    <row r="2231" spans="1:32">
      <c r="A2231" s="581"/>
      <c r="B2231" s="582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</row>
    <row r="2232" spans="1:32">
      <c r="A2232" s="581"/>
      <c r="B2232" s="582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</row>
    <row r="2233" spans="1:32">
      <c r="A2233" s="581"/>
      <c r="B2233" s="582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</row>
    <row r="2234" spans="1:32">
      <c r="A2234" s="581"/>
      <c r="B2234" s="582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</row>
    <row r="2235" spans="1:32">
      <c r="A2235" s="581"/>
      <c r="B2235" s="582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</row>
    <row r="2236" spans="1:32">
      <c r="A2236" s="581"/>
      <c r="B2236" s="582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</row>
    <row r="2237" spans="1:32">
      <c r="A2237" s="581"/>
      <c r="B2237" s="582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</row>
    <row r="2238" spans="1:32">
      <c r="A2238" s="581"/>
      <c r="B2238" s="582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</row>
    <row r="2239" spans="1:32">
      <c r="A2239" s="581"/>
      <c r="B2239" s="582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</row>
    <row r="2240" spans="1:32">
      <c r="A2240" s="581"/>
      <c r="B2240" s="582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</row>
    <row r="2241" spans="1:32">
      <c r="A2241" s="581"/>
      <c r="B2241" s="582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</row>
    <row r="2242" spans="1:32">
      <c r="A2242" s="581"/>
      <c r="B2242" s="582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</row>
    <row r="2243" spans="1:32">
      <c r="A2243" s="581"/>
      <c r="B2243" s="582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</row>
    <row r="2244" spans="1:32">
      <c r="A2244" s="581"/>
      <c r="B2244" s="582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</row>
    <row r="2245" spans="1:32">
      <c r="A2245" s="581"/>
      <c r="B2245" s="582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</row>
    <row r="2246" spans="1:32">
      <c r="A2246" s="581"/>
      <c r="B2246" s="582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</row>
    <row r="2247" spans="1:32">
      <c r="A2247" s="581"/>
      <c r="B2247" s="582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</row>
    <row r="2248" spans="1:32">
      <c r="A2248" s="581"/>
      <c r="B2248" s="582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</row>
    <row r="2249" spans="1:32">
      <c r="A2249" s="581"/>
      <c r="B2249" s="582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</row>
    <row r="2250" spans="1:32">
      <c r="A2250" s="581"/>
      <c r="B2250" s="582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</row>
    <row r="2251" spans="1:32">
      <c r="A2251" s="581"/>
      <c r="B2251" s="582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</row>
    <row r="2252" spans="1:32">
      <c r="A2252" s="581"/>
      <c r="B2252" s="582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</row>
    <row r="2253" spans="1:32">
      <c r="A2253" s="581"/>
      <c r="B2253" s="582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</row>
    <row r="2254" spans="1:32">
      <c r="A2254" s="581"/>
      <c r="B2254" s="582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</row>
    <row r="2255" spans="1:32">
      <c r="A2255" s="581"/>
      <c r="B2255" s="582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</row>
    <row r="2256" spans="1:32">
      <c r="A2256" s="581"/>
      <c r="B2256" s="582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</row>
    <row r="2257" spans="1:32">
      <c r="A2257" s="581"/>
      <c r="B2257" s="582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</row>
    <row r="2258" spans="1:32">
      <c r="A2258" s="581"/>
      <c r="B2258" s="582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</row>
    <row r="2259" spans="1:32">
      <c r="A2259" s="581"/>
      <c r="B2259" s="582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</row>
    <row r="2260" spans="1:32">
      <c r="A2260" s="581"/>
      <c r="B2260" s="582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</row>
    <row r="2261" spans="1:32">
      <c r="A2261" s="581"/>
      <c r="B2261" s="582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</row>
    <row r="2262" spans="1:32">
      <c r="A2262" s="581"/>
      <c r="B2262" s="582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</row>
    <row r="2263" spans="1:32">
      <c r="A2263" s="581"/>
      <c r="B2263" s="582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</row>
    <row r="2264" spans="1:32">
      <c r="A2264" s="581"/>
      <c r="B2264" s="582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</row>
    <row r="2265" spans="1:32">
      <c r="A2265" s="581"/>
      <c r="B2265" s="582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</row>
    <row r="2266" spans="1:32">
      <c r="A2266" s="581"/>
      <c r="B2266" s="582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</row>
    <row r="2267" spans="1:32">
      <c r="A2267" s="581"/>
      <c r="B2267" s="582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</row>
    <row r="2268" spans="1:32">
      <c r="A2268" s="581"/>
      <c r="B2268" s="582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</row>
    <row r="2269" spans="1:32">
      <c r="A2269" s="581"/>
      <c r="B2269" s="582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</row>
    <row r="2270" spans="1:32">
      <c r="A2270" s="581"/>
      <c r="B2270" s="582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</row>
    <row r="2271" spans="1:32">
      <c r="A2271" s="581"/>
      <c r="B2271" s="582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</row>
    <row r="2272" spans="1:32">
      <c r="A2272" s="581"/>
      <c r="B2272" s="582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</row>
    <row r="2273" spans="1:32">
      <c r="A2273" s="581"/>
      <c r="B2273" s="582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</row>
    <row r="2274" spans="1:32">
      <c r="A2274" s="581"/>
      <c r="B2274" s="582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</row>
    <row r="2275" spans="1:32">
      <c r="A2275" s="581"/>
      <c r="B2275" s="582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</row>
    <row r="2276" spans="1:32">
      <c r="A2276" s="581"/>
      <c r="B2276" s="582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</row>
    <row r="2277" spans="1:32">
      <c r="A2277" s="581"/>
      <c r="B2277" s="582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</row>
    <row r="2278" spans="1:32">
      <c r="A2278" s="581"/>
      <c r="B2278" s="582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</row>
    <row r="2279" spans="1:32">
      <c r="A2279" s="581"/>
      <c r="B2279" s="582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</row>
    <row r="2280" spans="1:32">
      <c r="A2280" s="581"/>
      <c r="B2280" s="582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</row>
    <row r="2281" spans="1:32">
      <c r="A2281" s="581"/>
      <c r="B2281" s="582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</row>
    <row r="2282" spans="1:32">
      <c r="A2282" s="581"/>
      <c r="B2282" s="582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</row>
    <row r="2283" spans="1:32">
      <c r="A2283" s="581"/>
      <c r="B2283" s="582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</row>
    <row r="2284" spans="1:32">
      <c r="A2284" s="581"/>
      <c r="B2284" s="582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</row>
    <row r="2285" spans="1:32">
      <c r="A2285" s="581"/>
      <c r="B2285" s="582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</row>
    <row r="2286" spans="1:32">
      <c r="A2286" s="581"/>
      <c r="B2286" s="582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</row>
    <row r="2287" spans="1:32">
      <c r="A2287" s="581"/>
      <c r="B2287" s="582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</row>
    <row r="2288" spans="1:32">
      <c r="A2288" s="581"/>
      <c r="B2288" s="582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</row>
    <row r="2289" spans="1:32">
      <c r="A2289" s="581"/>
      <c r="B2289" s="582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</row>
    <row r="2290" spans="1:32">
      <c r="A2290" s="581"/>
      <c r="B2290" s="582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</row>
    <row r="2291" spans="1:32">
      <c r="A2291" s="581"/>
      <c r="B2291" s="582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</row>
    <row r="2292" spans="1:32">
      <c r="A2292" s="581"/>
      <c r="B2292" s="582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</row>
    <row r="2293" spans="1:32">
      <c r="A2293" s="581"/>
      <c r="B2293" s="582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</row>
    <row r="2294" spans="1:32">
      <c r="A2294" s="581"/>
      <c r="B2294" s="582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</row>
    <row r="2295" spans="1:32">
      <c r="A2295" s="581"/>
      <c r="B2295" s="582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</row>
    <row r="2296" spans="1:32">
      <c r="A2296" s="581"/>
      <c r="B2296" s="582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</row>
    <row r="2297" spans="1:32">
      <c r="A2297" s="581"/>
      <c r="B2297" s="582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</row>
    <row r="2298" spans="1:32">
      <c r="A2298" s="581"/>
      <c r="B2298" s="582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</row>
    <row r="2299" spans="1:32">
      <c r="A2299" s="581"/>
      <c r="B2299" s="582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</row>
    <row r="2300" spans="1:32">
      <c r="A2300" s="581"/>
      <c r="B2300" s="582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</row>
    <row r="2301" spans="1:32">
      <c r="A2301" s="581"/>
      <c r="B2301" s="582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</row>
    <row r="2302" spans="1:32">
      <c r="A2302" s="581"/>
      <c r="B2302" s="582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</row>
    <row r="2303" spans="1:32">
      <c r="A2303" s="581"/>
      <c r="B2303" s="582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</row>
    <row r="2304" spans="1:32">
      <c r="A2304" s="581"/>
      <c r="B2304" s="582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</row>
    <row r="2305" spans="1:32">
      <c r="A2305" s="581"/>
      <c r="B2305" s="582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</row>
    <row r="2306" spans="1:32">
      <c r="A2306" s="581"/>
      <c r="B2306" s="582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</row>
    <row r="2307" spans="1:32">
      <c r="A2307" s="581"/>
      <c r="B2307" s="582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</row>
    <row r="2308" spans="1:32">
      <c r="A2308" s="581"/>
      <c r="B2308" s="582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</row>
    <row r="2309" spans="1:32">
      <c r="A2309" s="581"/>
      <c r="B2309" s="582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</row>
    <row r="2310" spans="1:32">
      <c r="A2310" s="581"/>
      <c r="B2310" s="582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</row>
    <row r="2311" spans="1:32">
      <c r="A2311" s="581"/>
      <c r="B2311" s="582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</row>
    <row r="2312" spans="1:32">
      <c r="A2312" s="581"/>
      <c r="B2312" s="582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</row>
    <row r="2313" spans="1:32">
      <c r="A2313" s="581"/>
      <c r="B2313" s="582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</row>
    <row r="2314" spans="1:32">
      <c r="A2314" s="581"/>
      <c r="B2314" s="582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</row>
    <row r="2315" spans="1:32">
      <c r="A2315" s="581"/>
      <c r="B2315" s="582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</row>
    <row r="2316" spans="1:32">
      <c r="A2316" s="581"/>
      <c r="B2316" s="582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</row>
    <row r="2317" spans="1:32">
      <c r="A2317" s="581"/>
      <c r="B2317" s="582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</row>
    <row r="2318" spans="1:32">
      <c r="A2318" s="581"/>
      <c r="B2318" s="582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</row>
    <row r="2319" spans="1:32">
      <c r="A2319" s="581"/>
      <c r="B2319" s="582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</row>
    <row r="2320" spans="1:32">
      <c r="A2320" s="581"/>
      <c r="B2320" s="582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</row>
    <row r="2321" spans="1:32">
      <c r="A2321" s="581"/>
      <c r="B2321" s="582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</row>
    <row r="2322" spans="1:32">
      <c r="A2322" s="581"/>
      <c r="B2322" s="582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</row>
    <row r="2323" spans="1:32">
      <c r="A2323" s="581"/>
      <c r="B2323" s="582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</row>
    <row r="2324" spans="1:32">
      <c r="A2324" s="581"/>
      <c r="B2324" s="582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</row>
    <row r="2325" spans="1:32">
      <c r="A2325" s="581"/>
      <c r="B2325" s="582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</row>
    <row r="2326" spans="1:32">
      <c r="A2326" s="581"/>
      <c r="B2326" s="582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</row>
    <row r="2327" spans="1:32">
      <c r="A2327" s="581"/>
      <c r="B2327" s="582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</row>
    <row r="2328" spans="1:32">
      <c r="A2328" s="581"/>
      <c r="B2328" s="582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</row>
    <row r="2329" spans="1:32">
      <c r="A2329" s="581"/>
      <c r="B2329" s="582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</row>
    <row r="2330" spans="1:32">
      <c r="A2330" s="581"/>
      <c r="B2330" s="582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</row>
    <row r="2331" spans="1:32">
      <c r="A2331" s="581"/>
      <c r="B2331" s="582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</row>
    <row r="2332" spans="1:32">
      <c r="A2332" s="581"/>
      <c r="B2332" s="582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</row>
    <row r="2333" spans="1:32">
      <c r="A2333" s="581"/>
      <c r="B2333" s="582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</row>
    <row r="2334" spans="1:32">
      <c r="A2334" s="581"/>
      <c r="B2334" s="582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</row>
    <row r="2335" spans="1:32">
      <c r="A2335" s="581"/>
      <c r="B2335" s="582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</row>
    <row r="2336" spans="1:32">
      <c r="A2336" s="581"/>
      <c r="B2336" s="582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</row>
    <row r="2337" spans="1:32">
      <c r="A2337" s="581"/>
      <c r="B2337" s="582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</row>
    <row r="2338" spans="1:32">
      <c r="A2338" s="581"/>
      <c r="B2338" s="582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</row>
    <row r="2339" spans="1:32">
      <c r="A2339" s="581"/>
      <c r="B2339" s="582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</row>
    <row r="2340" spans="1:32">
      <c r="A2340" s="581"/>
      <c r="B2340" s="582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</row>
    <row r="2341" spans="1:32">
      <c r="A2341" s="581"/>
      <c r="B2341" s="582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</row>
    <row r="2342" spans="1:32">
      <c r="A2342" s="581"/>
      <c r="B2342" s="582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</row>
    <row r="2343" spans="1:32">
      <c r="A2343" s="581"/>
      <c r="B2343" s="582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</row>
    <row r="2344" spans="1:32">
      <c r="A2344" s="581"/>
      <c r="B2344" s="582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</row>
    <row r="2345" spans="1:32">
      <c r="A2345" s="581"/>
      <c r="B2345" s="582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</row>
    <row r="2346" spans="1:32">
      <c r="A2346" s="581"/>
      <c r="B2346" s="582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</row>
    <row r="2347" spans="1:32">
      <c r="A2347" s="581"/>
      <c r="B2347" s="582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</row>
    <row r="2348" spans="1:32">
      <c r="A2348" s="581"/>
      <c r="B2348" s="582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</row>
    <row r="2349" spans="1:32">
      <c r="A2349" s="581"/>
      <c r="B2349" s="582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</row>
    <row r="2350" spans="1:32">
      <c r="A2350" s="581"/>
      <c r="B2350" s="582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</row>
    <row r="2351" spans="1:32">
      <c r="A2351" s="581"/>
      <c r="B2351" s="582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</row>
    <row r="2352" spans="1:32">
      <c r="A2352" s="581"/>
      <c r="B2352" s="582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</row>
    <row r="2353" spans="1:32">
      <c r="A2353" s="581"/>
      <c r="B2353" s="582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</row>
    <row r="2354" spans="1:32">
      <c r="A2354" s="581"/>
      <c r="B2354" s="582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</row>
    <row r="2355" spans="1:32">
      <c r="A2355" s="581"/>
      <c r="B2355" s="582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</row>
    <row r="2356" spans="1:32">
      <c r="A2356" s="581"/>
      <c r="B2356" s="582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</row>
    <row r="2357" spans="1:32">
      <c r="A2357" s="581"/>
      <c r="B2357" s="582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</row>
    <row r="2358" spans="1:32">
      <c r="A2358" s="581"/>
      <c r="B2358" s="582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</row>
    <row r="2359" spans="1:32">
      <c r="A2359" s="581"/>
      <c r="B2359" s="582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</row>
    <row r="2360" spans="1:32">
      <c r="A2360" s="581"/>
      <c r="B2360" s="582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</row>
    <row r="2361" spans="1:32">
      <c r="A2361" s="581"/>
      <c r="B2361" s="582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</row>
    <row r="2362" spans="1:32">
      <c r="A2362" s="581"/>
      <c r="B2362" s="582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</row>
    <row r="2363" spans="1:32">
      <c r="A2363" s="581"/>
      <c r="B2363" s="582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</row>
    <row r="2364" spans="1:32">
      <c r="A2364" s="581"/>
      <c r="B2364" s="582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</row>
    <row r="2365" spans="1:32">
      <c r="A2365" s="581"/>
      <c r="B2365" s="582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</row>
    <row r="2366" spans="1:32">
      <c r="A2366" s="581"/>
      <c r="B2366" s="582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</row>
    <row r="2367" spans="1:32">
      <c r="A2367" s="581"/>
      <c r="B2367" s="582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</row>
    <row r="2368" spans="1:32">
      <c r="A2368" s="581"/>
      <c r="B2368" s="582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</row>
    <row r="2369" spans="1:32">
      <c r="A2369" s="581"/>
      <c r="B2369" s="582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</row>
    <row r="2370" spans="1:32">
      <c r="A2370" s="581"/>
      <c r="B2370" s="582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</row>
    <row r="2371" spans="1:32">
      <c r="A2371" s="581"/>
      <c r="B2371" s="582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</row>
    <row r="2372" spans="1:32">
      <c r="A2372" s="581"/>
      <c r="B2372" s="582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</row>
    <row r="2373" spans="1:32">
      <c r="A2373" s="581"/>
      <c r="B2373" s="582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</row>
    <row r="2374" spans="1:32">
      <c r="A2374" s="581"/>
      <c r="B2374" s="582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</row>
    <row r="2375" spans="1:32">
      <c r="A2375" s="581"/>
      <c r="B2375" s="582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</row>
    <row r="2376" spans="1:32">
      <c r="A2376" s="581"/>
      <c r="B2376" s="582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</row>
    <row r="2377" spans="1:32">
      <c r="A2377" s="581"/>
      <c r="B2377" s="582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</row>
    <row r="2378" spans="1:32">
      <c r="A2378" s="581"/>
      <c r="B2378" s="582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</row>
    <row r="2379" spans="1:32">
      <c r="A2379" s="581"/>
      <c r="B2379" s="582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</row>
    <row r="2380" spans="1:32">
      <c r="A2380" s="581"/>
      <c r="B2380" s="582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</row>
    <row r="2381" spans="1:32">
      <c r="A2381" s="581"/>
      <c r="B2381" s="582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</row>
    <row r="2382" spans="1:32">
      <c r="A2382" s="581"/>
      <c r="B2382" s="582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</row>
    <row r="2383" spans="1:32">
      <c r="A2383" s="581"/>
      <c r="B2383" s="582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</row>
    <row r="2384" spans="1:32">
      <c r="A2384" s="581"/>
      <c r="B2384" s="582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</row>
    <row r="2385" spans="1:32">
      <c r="A2385" s="581"/>
      <c r="B2385" s="582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</row>
    <row r="2386" spans="1:32">
      <c r="A2386" s="581"/>
      <c r="B2386" s="582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</row>
    <row r="2387" spans="1:32">
      <c r="A2387" s="581"/>
      <c r="B2387" s="582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</row>
    <row r="2388" spans="1:32">
      <c r="A2388" s="581"/>
      <c r="B2388" s="582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</row>
    <row r="2389" spans="1:32">
      <c r="A2389" s="581"/>
      <c r="B2389" s="582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</row>
    <row r="2390" spans="1:32">
      <c r="A2390" s="581"/>
      <c r="B2390" s="582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</row>
    <row r="2391" spans="1:32">
      <c r="A2391" s="581"/>
      <c r="B2391" s="582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</row>
    <row r="2392" spans="1:32">
      <c r="A2392" s="581"/>
      <c r="B2392" s="582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</row>
    <row r="2393" spans="1:32">
      <c r="A2393" s="581"/>
      <c r="B2393" s="582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</row>
    <row r="2394" spans="1:32">
      <c r="A2394" s="581"/>
      <c r="B2394" s="582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</row>
    <row r="2395" spans="1:32">
      <c r="A2395" s="581"/>
      <c r="B2395" s="582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</row>
    <row r="2396" spans="1:32">
      <c r="A2396" s="581"/>
      <c r="B2396" s="582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</row>
    <row r="2397" spans="1:32">
      <c r="A2397" s="581"/>
      <c r="B2397" s="582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</row>
    <row r="2398" spans="1:32">
      <c r="A2398" s="581"/>
      <c r="B2398" s="582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</row>
    <row r="2399" spans="1:32">
      <c r="A2399" s="581"/>
      <c r="B2399" s="582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</row>
    <row r="2400" spans="1:32">
      <c r="A2400" s="581"/>
      <c r="B2400" s="582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</row>
    <row r="2401" spans="1:32">
      <c r="A2401" s="581"/>
      <c r="B2401" s="582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</row>
    <row r="2402" spans="1:32">
      <c r="A2402" s="581"/>
      <c r="B2402" s="582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</row>
    <row r="2403" spans="1:32">
      <c r="A2403" s="581"/>
      <c r="B2403" s="582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</row>
    <row r="2404" spans="1:32">
      <c r="A2404" s="581"/>
      <c r="B2404" s="582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</row>
    <row r="2405" spans="1:32">
      <c r="A2405" s="581"/>
      <c r="B2405" s="582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</row>
    <row r="2406" spans="1:32">
      <c r="A2406" s="581"/>
      <c r="B2406" s="582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</row>
    <row r="2407" spans="1:32">
      <c r="A2407" s="581"/>
      <c r="B2407" s="582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</row>
    <row r="2408" spans="1:32">
      <c r="A2408" s="581"/>
      <c r="B2408" s="582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</row>
    <row r="2409" spans="1:32">
      <c r="A2409" s="581"/>
      <c r="B2409" s="582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</row>
    <row r="2410" spans="1:32">
      <c r="A2410" s="581"/>
      <c r="B2410" s="582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</row>
    <row r="2411" spans="1:32">
      <c r="A2411" s="581"/>
      <c r="B2411" s="582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</row>
    <row r="2412" spans="1:32">
      <c r="A2412" s="581"/>
      <c r="B2412" s="582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</row>
    <row r="2413" spans="1:32">
      <c r="A2413" s="581"/>
      <c r="B2413" s="582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</row>
    <row r="2414" spans="1:32">
      <c r="A2414" s="581"/>
      <c r="B2414" s="582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</row>
    <row r="2415" spans="1:32">
      <c r="A2415" s="581"/>
      <c r="B2415" s="582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</row>
    <row r="2416" spans="1:32">
      <c r="A2416" s="581"/>
      <c r="B2416" s="582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</row>
    <row r="2417" spans="1:32">
      <c r="A2417" s="581"/>
      <c r="B2417" s="582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</row>
    <row r="2418" spans="1:32">
      <c r="A2418" s="581"/>
      <c r="B2418" s="582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</row>
    <row r="2419" spans="1:32">
      <c r="A2419" s="581"/>
      <c r="B2419" s="582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</row>
    <row r="2420" spans="1:32">
      <c r="A2420" s="581"/>
      <c r="B2420" s="582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</row>
    <row r="2421" spans="1:32">
      <c r="A2421" s="581"/>
      <c r="B2421" s="582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</row>
    <row r="2422" spans="1:32">
      <c r="A2422" s="581"/>
      <c r="B2422" s="582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</row>
    <row r="2423" spans="1:32">
      <c r="A2423" s="581"/>
      <c r="B2423" s="582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</row>
    <row r="2424" spans="1:32">
      <c r="A2424" s="581"/>
      <c r="B2424" s="582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</row>
    <row r="2425" spans="1:32">
      <c r="A2425" s="581"/>
      <c r="B2425" s="582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</row>
    <row r="2426" spans="1:32">
      <c r="A2426" s="581"/>
      <c r="B2426" s="582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</row>
    <row r="2427" spans="1:32">
      <c r="A2427" s="581"/>
      <c r="B2427" s="582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</row>
    <row r="2428" spans="1:32">
      <c r="A2428" s="581"/>
      <c r="B2428" s="582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</row>
    <row r="2429" spans="1:32">
      <c r="A2429" s="581"/>
      <c r="B2429" s="582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</row>
    <row r="2430" spans="1:32">
      <c r="A2430" s="581"/>
      <c r="B2430" s="582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</row>
    <row r="2431" spans="1:32">
      <c r="A2431" s="581"/>
      <c r="B2431" s="582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</row>
    <row r="2432" spans="1:32">
      <c r="A2432" s="581"/>
      <c r="B2432" s="582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</row>
    <row r="2433" spans="1:32">
      <c r="A2433" s="581"/>
      <c r="B2433" s="582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</row>
    <row r="2434" spans="1:32">
      <c r="A2434" s="581"/>
      <c r="B2434" s="582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</row>
    <row r="2435" spans="1:32">
      <c r="A2435" s="581"/>
      <c r="B2435" s="582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</row>
    <row r="2436" spans="1:32">
      <c r="A2436" s="581"/>
      <c r="B2436" s="582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</row>
    <row r="2437" spans="1:32">
      <c r="A2437" s="581"/>
      <c r="B2437" s="582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</row>
    <row r="2438" spans="1:32">
      <c r="A2438" s="581"/>
      <c r="B2438" s="582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</row>
    <row r="2439" spans="1:32">
      <c r="A2439" s="581"/>
      <c r="B2439" s="582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</row>
    <row r="2440" spans="1:32">
      <c r="A2440" s="581"/>
      <c r="B2440" s="582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</row>
    <row r="2441" spans="1:32">
      <c r="A2441" s="581"/>
      <c r="B2441" s="582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</row>
    <row r="2442" spans="1:32">
      <c r="A2442" s="581"/>
      <c r="B2442" s="582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</row>
    <row r="2443" spans="1:32">
      <c r="A2443" s="581"/>
      <c r="B2443" s="582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</row>
    <row r="2444" spans="1:32">
      <c r="A2444" s="581"/>
      <c r="B2444" s="582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</row>
    <row r="2445" spans="1:32">
      <c r="A2445" s="581"/>
      <c r="B2445" s="582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</row>
    <row r="2446" spans="1:32">
      <c r="A2446" s="581"/>
      <c r="B2446" s="582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</row>
    <row r="2447" spans="1:32">
      <c r="A2447" s="581"/>
      <c r="B2447" s="582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</row>
    <row r="2448" spans="1:32">
      <c r="A2448" s="581"/>
      <c r="B2448" s="582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</row>
    <row r="2449" spans="1:32">
      <c r="A2449" s="581"/>
      <c r="B2449" s="582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</row>
    <row r="2450" spans="1:32">
      <c r="A2450" s="581"/>
      <c r="B2450" s="582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</row>
    <row r="2451" spans="1:32">
      <c r="A2451" s="581"/>
      <c r="B2451" s="582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</row>
    <row r="2452" spans="1:32">
      <c r="A2452" s="581"/>
      <c r="B2452" s="582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</row>
    <row r="2453" spans="1:32">
      <c r="A2453" s="581"/>
      <c r="B2453" s="582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</row>
    <row r="2454" spans="1:32">
      <c r="A2454" s="581"/>
      <c r="B2454" s="582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</row>
    <row r="2455" spans="1:32">
      <c r="A2455" s="581"/>
      <c r="B2455" s="582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</row>
    <row r="2456" spans="1:32">
      <c r="A2456" s="581"/>
      <c r="B2456" s="582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</row>
    <row r="2457" spans="1:32">
      <c r="A2457" s="581"/>
      <c r="B2457" s="582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</row>
    <row r="2458" spans="1:32">
      <c r="A2458" s="581"/>
      <c r="B2458" s="582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</row>
    <row r="2459" spans="1:32">
      <c r="A2459" s="581"/>
      <c r="B2459" s="582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</row>
    <row r="2460" spans="1:32">
      <c r="A2460" s="581"/>
      <c r="B2460" s="582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</row>
    <row r="2461" spans="1:32">
      <c r="A2461" s="581"/>
      <c r="B2461" s="582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</row>
    <row r="2462" spans="1:32">
      <c r="A2462" s="581"/>
      <c r="B2462" s="582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</row>
    <row r="2463" spans="1:32">
      <c r="A2463" s="581"/>
      <c r="B2463" s="582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</row>
    <row r="2464" spans="1:32">
      <c r="A2464" s="581"/>
      <c r="B2464" s="582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</row>
    <row r="2465" spans="1:32">
      <c r="A2465" s="581"/>
      <c r="B2465" s="582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</row>
    <row r="2466" spans="1:32">
      <c r="A2466" s="581"/>
      <c r="B2466" s="582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</row>
    <row r="2467" spans="1:32">
      <c r="A2467" s="581"/>
      <c r="B2467" s="582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</row>
    <row r="2468" spans="1:32">
      <c r="A2468" s="581"/>
      <c r="B2468" s="582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</row>
    <row r="2469" spans="1:32">
      <c r="A2469" s="581"/>
      <c r="B2469" s="582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</row>
    <row r="2470" spans="1:32">
      <c r="A2470" s="581"/>
      <c r="B2470" s="582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</row>
    <row r="2471" spans="1:32">
      <c r="A2471" s="581"/>
      <c r="B2471" s="582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</row>
    <row r="2472" spans="1:32">
      <c r="A2472" s="581"/>
      <c r="B2472" s="582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</row>
    <row r="2473" spans="1:32">
      <c r="A2473" s="581"/>
      <c r="B2473" s="582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</row>
    <row r="2474" spans="1:32">
      <c r="A2474" s="581"/>
      <c r="B2474" s="582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</row>
    <row r="2475" spans="1:32">
      <c r="A2475" s="581"/>
      <c r="B2475" s="582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</row>
    <row r="2476" spans="1:32">
      <c r="A2476" s="581"/>
      <c r="B2476" s="582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</row>
    <row r="2477" spans="1:32">
      <c r="A2477" s="581"/>
      <c r="B2477" s="582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</row>
    <row r="2478" spans="1:32">
      <c r="A2478" s="581"/>
      <c r="B2478" s="582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</row>
    <row r="2479" spans="1:32">
      <c r="A2479" s="581"/>
      <c r="B2479" s="582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</row>
    <row r="2480" spans="1:32">
      <c r="A2480" s="581"/>
      <c r="B2480" s="582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</row>
    <row r="2481" spans="1:32">
      <c r="A2481" s="581"/>
      <c r="B2481" s="582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</row>
    <row r="2482" spans="1:32">
      <c r="A2482" s="581"/>
      <c r="B2482" s="582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</row>
    <row r="2483" spans="1:32">
      <c r="A2483" s="581"/>
      <c r="B2483" s="582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</row>
    <row r="2484" spans="1:32">
      <c r="A2484" s="581"/>
      <c r="B2484" s="582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</row>
    <row r="2485" spans="1:32">
      <c r="A2485" s="581"/>
      <c r="B2485" s="582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</row>
    <row r="2486" spans="1:32">
      <c r="A2486" s="581"/>
      <c r="B2486" s="582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</row>
    <row r="2487" spans="1:32">
      <c r="A2487" s="581"/>
      <c r="B2487" s="582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</row>
    <row r="2488" spans="1:32">
      <c r="A2488" s="581"/>
      <c r="B2488" s="582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</row>
    <row r="2489" spans="1:32">
      <c r="A2489" s="581"/>
      <c r="B2489" s="582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</row>
    <row r="2490" spans="1:32">
      <c r="A2490" s="581"/>
      <c r="B2490" s="582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</row>
    <row r="2491" spans="1:32">
      <c r="A2491" s="581"/>
      <c r="B2491" s="582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</row>
    <row r="2492" spans="1:32">
      <c r="A2492" s="581"/>
      <c r="B2492" s="582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</row>
    <row r="2493" spans="1:32">
      <c r="A2493" s="581"/>
      <c r="B2493" s="582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</row>
    <row r="2494" spans="1:32">
      <c r="A2494" s="581"/>
      <c r="B2494" s="582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</row>
    <row r="2495" spans="1:32">
      <c r="A2495" s="581"/>
      <c r="B2495" s="582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</row>
    <row r="2496" spans="1:32">
      <c r="A2496" s="581"/>
      <c r="B2496" s="582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</row>
    <row r="2497" spans="1:32">
      <c r="A2497" s="581"/>
      <c r="B2497" s="582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</row>
    <row r="2498" spans="1:32">
      <c r="A2498" s="581"/>
      <c r="B2498" s="582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</row>
    <row r="2499" spans="1:32">
      <c r="A2499" s="581"/>
      <c r="B2499" s="582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</row>
    <row r="2500" spans="1:32">
      <c r="A2500" s="581"/>
      <c r="B2500" s="582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</row>
    <row r="2501" spans="1:32">
      <c r="A2501" s="581"/>
      <c r="B2501" s="582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</row>
    <row r="2502" spans="1:32">
      <c r="A2502" s="581"/>
      <c r="B2502" s="582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</row>
    <row r="2503" spans="1:32">
      <c r="A2503" s="581"/>
      <c r="B2503" s="582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</row>
    <row r="2504" spans="1:32">
      <c r="A2504" s="581"/>
      <c r="B2504" s="582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</row>
    <row r="2505" spans="1:32">
      <c r="A2505" s="581"/>
      <c r="B2505" s="582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</row>
    <row r="2506" spans="1:32">
      <c r="A2506" s="581"/>
      <c r="B2506" s="582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</row>
    <row r="2507" spans="1:32">
      <c r="A2507" s="581"/>
      <c r="B2507" s="582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</row>
    <row r="2508" spans="1:32">
      <c r="A2508" s="581"/>
      <c r="B2508" s="582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</row>
    <row r="2509" spans="1:32">
      <c r="A2509" s="581"/>
      <c r="B2509" s="582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</row>
    <row r="2510" spans="1:32">
      <c r="A2510" s="581"/>
      <c r="B2510" s="582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</row>
    <row r="2511" spans="1:32">
      <c r="A2511" s="581"/>
      <c r="B2511" s="582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</row>
    <row r="2512" spans="1:32">
      <c r="A2512" s="581"/>
      <c r="B2512" s="582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</row>
    <row r="2513" spans="1:32">
      <c r="A2513" s="581"/>
      <c r="B2513" s="582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</row>
    <row r="2514" spans="1:32">
      <c r="A2514" s="581"/>
      <c r="B2514" s="582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</row>
    <row r="2515" spans="1:32">
      <c r="A2515" s="581"/>
      <c r="B2515" s="582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</row>
    <row r="2516" spans="1:32">
      <c r="A2516" s="581"/>
      <c r="B2516" s="582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</row>
    <row r="2517" spans="1:32">
      <c r="A2517" s="581"/>
      <c r="B2517" s="582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</row>
    <row r="2518" spans="1:32">
      <c r="A2518" s="581"/>
      <c r="B2518" s="582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</row>
    <row r="2519" spans="1:32">
      <c r="A2519" s="581"/>
      <c r="B2519" s="582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</row>
    <row r="2520" spans="1:32">
      <c r="A2520" s="581"/>
      <c r="B2520" s="582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</row>
    <row r="2521" spans="1:32">
      <c r="A2521" s="581"/>
      <c r="B2521" s="582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</row>
    <row r="2522" spans="1:32">
      <c r="A2522" s="581"/>
      <c r="B2522" s="582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</row>
    <row r="2523" spans="1:32">
      <c r="A2523" s="581"/>
      <c r="B2523" s="582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</row>
    <row r="2524" spans="1:32">
      <c r="A2524" s="581"/>
      <c r="B2524" s="582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</row>
    <row r="2525" spans="1:32">
      <c r="A2525" s="581"/>
      <c r="B2525" s="582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</row>
    <row r="2526" spans="1:32">
      <c r="A2526" s="581"/>
      <c r="B2526" s="582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</row>
    <row r="2527" spans="1:32">
      <c r="A2527" s="581"/>
      <c r="B2527" s="582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</row>
    <row r="2528" spans="1:32">
      <c r="A2528" s="581"/>
      <c r="B2528" s="582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</row>
    <row r="2529" spans="1:32">
      <c r="A2529" s="581"/>
      <c r="B2529" s="582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</row>
    <row r="2530" spans="1:32">
      <c r="A2530" s="581"/>
      <c r="B2530" s="582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</row>
    <row r="2531" spans="1:32">
      <c r="A2531" s="581"/>
      <c r="B2531" s="582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</row>
    <row r="2532" spans="1:32">
      <c r="A2532" s="581"/>
      <c r="B2532" s="582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</row>
    <row r="2533" spans="1:32">
      <c r="A2533" s="581"/>
      <c r="B2533" s="582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</row>
    <row r="2534" spans="1:32">
      <c r="A2534" s="581"/>
      <c r="B2534" s="582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</row>
    <row r="2535" spans="1:32">
      <c r="A2535" s="581"/>
      <c r="B2535" s="582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</row>
    <row r="2536" spans="1:32">
      <c r="A2536" s="581"/>
      <c r="B2536" s="582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</row>
    <row r="2537" spans="1:32">
      <c r="A2537" s="581"/>
      <c r="B2537" s="582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</row>
    <row r="2538" spans="1:32">
      <c r="A2538" s="581"/>
      <c r="B2538" s="582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</row>
    <row r="2539" spans="1:32">
      <c r="A2539" s="581"/>
      <c r="B2539" s="582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</row>
    <row r="2540" spans="1:32">
      <c r="A2540" s="581"/>
      <c r="B2540" s="582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</row>
    <row r="2541" spans="1:32">
      <c r="A2541" s="581"/>
      <c r="B2541" s="582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</row>
    <row r="2542" spans="1:32">
      <c r="A2542" s="581"/>
      <c r="B2542" s="582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</row>
    <row r="2543" spans="1:32">
      <c r="A2543" s="581"/>
      <c r="B2543" s="582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</row>
    <row r="2544" spans="1:32">
      <c r="A2544" s="581"/>
      <c r="B2544" s="582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</row>
    <row r="2545" spans="1:32">
      <c r="A2545" s="581"/>
      <c r="B2545" s="582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</row>
    <row r="2546" spans="1:32">
      <c r="A2546" s="581"/>
      <c r="B2546" s="582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</row>
    <row r="2547" spans="1:32">
      <c r="A2547" s="581"/>
      <c r="B2547" s="582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</row>
    <row r="2548" spans="1:32">
      <c r="A2548" s="581"/>
      <c r="B2548" s="582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</row>
    <row r="2549" spans="1:32">
      <c r="A2549" s="581"/>
      <c r="B2549" s="582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</row>
    <row r="2550" spans="1:32">
      <c r="A2550" s="581"/>
      <c r="B2550" s="582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</row>
    <row r="2551" spans="1:32">
      <c r="A2551" s="581"/>
      <c r="B2551" s="582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</row>
    <row r="2552" spans="1:32">
      <c r="A2552" s="581"/>
      <c r="B2552" s="582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</row>
    <row r="2553" spans="1:32">
      <c r="A2553" s="581"/>
      <c r="B2553" s="582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</row>
    <row r="2554" spans="1:32">
      <c r="A2554" s="581"/>
      <c r="B2554" s="582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</row>
    <row r="2555" spans="1:32">
      <c r="A2555" s="581"/>
      <c r="B2555" s="582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</row>
    <row r="2556" spans="1:32">
      <c r="A2556" s="581"/>
      <c r="B2556" s="582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</row>
    <row r="2557" spans="1:32">
      <c r="A2557" s="581"/>
      <c r="B2557" s="582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</row>
    <row r="2558" spans="1:32">
      <c r="A2558" s="581"/>
      <c r="B2558" s="582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</row>
    <row r="2559" spans="1:32">
      <c r="A2559" s="581"/>
      <c r="B2559" s="582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</row>
    <row r="2560" spans="1:32">
      <c r="A2560" s="581"/>
      <c r="B2560" s="582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</row>
    <row r="2561" spans="1:32">
      <c r="A2561" s="581"/>
      <c r="B2561" s="582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</row>
    <row r="2562" spans="1:32">
      <c r="A2562" s="581"/>
      <c r="B2562" s="582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</row>
    <row r="2563" spans="1:32">
      <c r="A2563" s="581"/>
      <c r="B2563" s="582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</row>
    <row r="2564" spans="1:32">
      <c r="A2564" s="581"/>
      <c r="B2564" s="582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</row>
    <row r="2565" spans="1:32">
      <c r="A2565" s="581"/>
      <c r="B2565" s="582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</row>
    <row r="2566" spans="1:32">
      <c r="A2566" s="581"/>
      <c r="B2566" s="582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</row>
    <row r="2567" spans="1:32">
      <c r="A2567" s="581"/>
      <c r="B2567" s="582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</row>
    <row r="2568" spans="1:32">
      <c r="A2568" s="581"/>
      <c r="B2568" s="582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</row>
    <row r="2569" spans="1:32">
      <c r="A2569" s="581"/>
      <c r="B2569" s="582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</row>
    <row r="2570" spans="1:32">
      <c r="A2570" s="581"/>
      <c r="B2570" s="582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</row>
    <row r="2571" spans="1:32">
      <c r="A2571" s="581"/>
      <c r="B2571" s="582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</row>
    <row r="2572" spans="1:32">
      <c r="A2572" s="581"/>
      <c r="B2572" s="582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</row>
    <row r="2573" spans="1:32">
      <c r="A2573" s="581"/>
      <c r="B2573" s="582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</row>
    <row r="2574" spans="1:32">
      <c r="A2574" s="581"/>
      <c r="B2574" s="582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</row>
    <row r="2575" spans="1:32">
      <c r="A2575" s="581"/>
      <c r="B2575" s="582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</row>
    <row r="2576" spans="1:32">
      <c r="A2576" s="581"/>
      <c r="B2576" s="582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</row>
    <row r="2577" spans="1:32">
      <c r="A2577" s="581"/>
      <c r="B2577" s="582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</row>
    <row r="2578" spans="1:32">
      <c r="A2578" s="581"/>
      <c r="B2578" s="582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</row>
    <row r="2579" spans="1:32">
      <c r="A2579" s="581"/>
      <c r="B2579" s="582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</row>
    <row r="2580" spans="1:32">
      <c r="A2580" s="581"/>
      <c r="B2580" s="582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</row>
    <row r="2581" spans="1:32">
      <c r="A2581" s="581"/>
      <c r="B2581" s="582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</row>
    <row r="2582" spans="1:32">
      <c r="A2582" s="581"/>
      <c r="B2582" s="582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</row>
    <row r="2583" spans="1:32">
      <c r="A2583" s="581"/>
      <c r="B2583" s="582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</row>
    <row r="2584" spans="1:32">
      <c r="A2584" s="581"/>
      <c r="B2584" s="582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</row>
    <row r="2585" spans="1:32">
      <c r="A2585" s="581"/>
      <c r="B2585" s="582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</row>
    <row r="2586" spans="1:32">
      <c r="A2586" s="581"/>
      <c r="B2586" s="582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</row>
    <row r="2587" spans="1:32">
      <c r="A2587" s="581"/>
      <c r="B2587" s="582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</row>
    <row r="2588" spans="1:32">
      <c r="A2588" s="581"/>
      <c r="B2588" s="582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</row>
    <row r="2589" spans="1:32">
      <c r="A2589" s="581"/>
      <c r="B2589" s="582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</row>
    <row r="2590" spans="1:32">
      <c r="A2590" s="581"/>
      <c r="B2590" s="582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</row>
    <row r="2591" spans="1:32">
      <c r="A2591" s="581"/>
      <c r="B2591" s="582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</row>
    <row r="2592" spans="1:32">
      <c r="A2592" s="581"/>
      <c r="B2592" s="582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</row>
    <row r="2593" spans="1:32">
      <c r="A2593" s="581"/>
      <c r="B2593" s="582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</row>
    <row r="2594" spans="1:32">
      <c r="A2594" s="581"/>
      <c r="B2594" s="582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</row>
    <row r="2595" spans="1:32">
      <c r="A2595" s="581"/>
      <c r="B2595" s="582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</row>
    <row r="2596" spans="1:32">
      <c r="A2596" s="581"/>
      <c r="B2596" s="582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</row>
    <row r="2597" spans="1:32">
      <c r="A2597" s="581"/>
      <c r="B2597" s="582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</row>
    <row r="2598" spans="1:32">
      <c r="A2598" s="581"/>
      <c r="B2598" s="582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</row>
    <row r="2599" spans="1:32">
      <c r="A2599" s="581"/>
      <c r="B2599" s="582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</row>
    <row r="2600" spans="1:32">
      <c r="A2600" s="581"/>
      <c r="B2600" s="582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</row>
    <row r="2601" spans="1:32">
      <c r="A2601" s="581"/>
      <c r="B2601" s="582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</row>
    <row r="2602" spans="1:32">
      <c r="A2602" s="581"/>
      <c r="B2602" s="582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</row>
    <row r="2603" spans="1:32">
      <c r="A2603" s="581"/>
      <c r="B2603" s="582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</row>
    <row r="2604" spans="1:32">
      <c r="A2604" s="581"/>
      <c r="B2604" s="582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</row>
    <row r="2605" spans="1:32">
      <c r="A2605" s="581"/>
      <c r="B2605" s="582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</row>
    <row r="2606" spans="1:32">
      <c r="A2606" s="581"/>
      <c r="B2606" s="582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</row>
    <row r="2607" spans="1:32">
      <c r="A2607" s="581"/>
      <c r="B2607" s="582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</row>
    <row r="2608" spans="1:32">
      <c r="A2608" s="581"/>
      <c r="B2608" s="582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</row>
    <row r="2609" spans="1:32">
      <c r="A2609" s="581"/>
      <c r="B2609" s="582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</row>
    <row r="2610" spans="1:32">
      <c r="A2610" s="581"/>
      <c r="B2610" s="582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</row>
    <row r="2611" spans="1:32">
      <c r="A2611" s="581"/>
      <c r="B2611" s="582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</row>
    <row r="2612" spans="1:32">
      <c r="A2612" s="581"/>
      <c r="B2612" s="582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</row>
    <row r="2613" spans="1:32">
      <c r="A2613" s="581"/>
      <c r="B2613" s="582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</row>
    <row r="2614" spans="1:32">
      <c r="A2614" s="581"/>
      <c r="B2614" s="582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</row>
    <row r="2615" spans="1:32">
      <c r="A2615" s="581"/>
      <c r="B2615" s="582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</row>
    <row r="2616" spans="1:32">
      <c r="A2616" s="581"/>
      <c r="B2616" s="582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</row>
    <row r="2617" spans="1:32">
      <c r="A2617" s="581"/>
      <c r="B2617" s="582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</row>
    <row r="2618" spans="1:32">
      <c r="A2618" s="581"/>
      <c r="B2618" s="582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</row>
    <row r="2619" spans="1:32">
      <c r="A2619" s="581"/>
      <c r="B2619" s="582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</row>
    <row r="2620" spans="1:32">
      <c r="A2620" s="581"/>
      <c r="B2620" s="582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</row>
    <row r="2621" spans="1:32">
      <c r="A2621" s="581"/>
      <c r="B2621" s="582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</row>
    <row r="2622" spans="1:32">
      <c r="A2622" s="581"/>
      <c r="B2622" s="582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</row>
    <row r="2623" spans="1:32">
      <c r="A2623" s="581"/>
      <c r="B2623" s="582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</row>
    <row r="2624" spans="1:32">
      <c r="A2624" s="581"/>
      <c r="B2624" s="582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</row>
    <row r="2625" spans="1:32">
      <c r="A2625" s="581"/>
      <c r="B2625" s="582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</row>
    <row r="2626" spans="1:32">
      <c r="A2626" s="581"/>
      <c r="B2626" s="582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</row>
    <row r="2627" spans="1:32">
      <c r="A2627" s="581"/>
      <c r="B2627" s="582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</row>
    <row r="2628" spans="1:32">
      <c r="A2628" s="581"/>
      <c r="B2628" s="582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</row>
    <row r="2629" spans="1:32">
      <c r="A2629" s="581"/>
      <c r="B2629" s="582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</row>
    <row r="2630" spans="1:32">
      <c r="A2630" s="581"/>
      <c r="B2630" s="582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</row>
    <row r="2631" spans="1:32">
      <c r="A2631" s="581"/>
      <c r="B2631" s="582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</row>
    <row r="2632" spans="1:32">
      <c r="A2632" s="581"/>
      <c r="B2632" s="582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</row>
    <row r="2633" spans="1:32">
      <c r="A2633" s="581"/>
      <c r="B2633" s="582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</row>
    <row r="2634" spans="1:32">
      <c r="A2634" s="581"/>
      <c r="B2634" s="582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</row>
    <row r="2635" spans="1:32">
      <c r="A2635" s="581"/>
      <c r="B2635" s="582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</row>
    <row r="2636" spans="1:32">
      <c r="A2636" s="581"/>
      <c r="B2636" s="582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</row>
    <row r="2637" spans="1:32">
      <c r="A2637" s="581"/>
      <c r="B2637" s="582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</row>
    <row r="2638" spans="1:32">
      <c r="A2638" s="581"/>
      <c r="B2638" s="582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</row>
    <row r="2639" spans="1:32">
      <c r="A2639" s="581"/>
      <c r="B2639" s="582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</row>
    <row r="2640" spans="1:32">
      <c r="A2640" s="581"/>
      <c r="B2640" s="582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</row>
    <row r="2641" spans="1:32">
      <c r="A2641" s="581"/>
      <c r="B2641" s="582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</row>
    <row r="2642" spans="1:32">
      <c r="A2642" s="581"/>
      <c r="B2642" s="582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</row>
    <row r="2643" spans="1:32">
      <c r="A2643" s="581"/>
      <c r="B2643" s="582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</row>
    <row r="2644" spans="1:32">
      <c r="A2644" s="581"/>
      <c r="B2644" s="582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</row>
    <row r="2645" spans="1:32">
      <c r="A2645" s="581"/>
      <c r="B2645" s="582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</row>
    <row r="2646" spans="1:32">
      <c r="A2646" s="581"/>
      <c r="B2646" s="582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</row>
    <row r="2647" spans="1:32">
      <c r="A2647" s="581"/>
      <c r="B2647" s="582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</row>
    <row r="2648" spans="1:32">
      <c r="A2648" s="581"/>
      <c r="B2648" s="582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</row>
    <row r="2649" spans="1:32">
      <c r="A2649" s="581"/>
      <c r="B2649" s="582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</row>
    <row r="2650" spans="1:32">
      <c r="A2650" s="581"/>
      <c r="B2650" s="582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</row>
    <row r="2651" spans="1:32">
      <c r="A2651" s="581"/>
      <c r="B2651" s="582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</row>
    <row r="2652" spans="1:32">
      <c r="A2652" s="581"/>
      <c r="B2652" s="582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</row>
    <row r="2653" spans="1:32">
      <c r="A2653" s="581"/>
      <c r="B2653" s="582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</row>
    <row r="2654" spans="1:32">
      <c r="A2654" s="581"/>
      <c r="B2654" s="582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</row>
    <row r="2655" spans="1:32">
      <c r="A2655" s="581"/>
      <c r="B2655" s="582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</row>
    <row r="2656" spans="1:32">
      <c r="A2656" s="581"/>
      <c r="B2656" s="582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</row>
    <row r="2657" spans="1:32">
      <c r="A2657" s="581"/>
      <c r="B2657" s="582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</row>
    <row r="2658" spans="1:32">
      <c r="A2658" s="581"/>
      <c r="B2658" s="582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</row>
    <row r="2659" spans="1:32">
      <c r="A2659" s="581"/>
      <c r="B2659" s="582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</row>
    <row r="2660" spans="1:32">
      <c r="A2660" s="581"/>
      <c r="B2660" s="582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</row>
    <row r="2661" spans="1:32">
      <c r="A2661" s="581"/>
      <c r="B2661" s="582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</row>
    <row r="2662" spans="1:32">
      <c r="A2662" s="581"/>
      <c r="B2662" s="582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</row>
    <row r="2663" spans="1:32">
      <c r="A2663" s="581"/>
      <c r="B2663" s="582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</row>
    <row r="2664" spans="1:32">
      <c r="A2664" s="581"/>
      <c r="B2664" s="582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</row>
    <row r="2665" spans="1:32">
      <c r="A2665" s="581"/>
      <c r="B2665" s="582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</row>
    <row r="2666" spans="1:32">
      <c r="A2666" s="581"/>
      <c r="B2666" s="582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</row>
    <row r="2667" spans="1:32">
      <c r="A2667" s="581"/>
      <c r="B2667" s="582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</row>
    <row r="2668" spans="1:32">
      <c r="A2668" s="581"/>
      <c r="B2668" s="582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</row>
    <row r="2669" spans="1:32">
      <c r="A2669" s="581"/>
      <c r="B2669" s="582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</row>
    <row r="2670" spans="1:32">
      <c r="A2670" s="581"/>
      <c r="B2670" s="582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</row>
    <row r="2671" spans="1:32">
      <c r="A2671" s="581"/>
      <c r="B2671" s="582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</row>
    <row r="2672" spans="1:32">
      <c r="A2672" s="581"/>
      <c r="B2672" s="582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</row>
    <row r="2673" spans="1:32">
      <c r="A2673" s="581"/>
      <c r="B2673" s="582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</row>
    <row r="2674" spans="1:32">
      <c r="A2674" s="581"/>
      <c r="B2674" s="582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</row>
    <row r="2675" spans="1:32">
      <c r="A2675" s="581"/>
      <c r="B2675" s="582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</row>
    <row r="2676" spans="1:32">
      <c r="A2676" s="581"/>
      <c r="B2676" s="582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</row>
    <row r="2677" spans="1:32">
      <c r="A2677" s="581"/>
      <c r="B2677" s="582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</row>
    <row r="2678" spans="1:32">
      <c r="A2678" s="581"/>
      <c r="B2678" s="582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</row>
    <row r="2679" spans="1:32">
      <c r="A2679" s="581"/>
      <c r="B2679" s="582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</row>
    <row r="2680" spans="1:32">
      <c r="A2680" s="581"/>
      <c r="B2680" s="582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</row>
    <row r="2681" spans="1:32">
      <c r="A2681" s="581"/>
      <c r="B2681" s="582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</row>
    <row r="2682" spans="1:32">
      <c r="A2682" s="581"/>
      <c r="B2682" s="582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</row>
    <row r="2683" spans="1:32">
      <c r="A2683" s="581"/>
      <c r="B2683" s="582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</row>
    <row r="2684" spans="1:32">
      <c r="A2684" s="581"/>
      <c r="B2684" s="582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</row>
    <row r="2685" spans="1:32">
      <c r="A2685" s="581"/>
      <c r="B2685" s="582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</row>
    <row r="2686" spans="1:32">
      <c r="A2686" s="581"/>
      <c r="B2686" s="582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</row>
    <row r="2687" spans="1:32">
      <c r="A2687" s="581"/>
      <c r="B2687" s="582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</row>
    <row r="2688" spans="1:32">
      <c r="A2688" s="581"/>
      <c r="B2688" s="582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</row>
    <row r="2689" spans="1:32">
      <c r="A2689" s="581"/>
      <c r="B2689" s="582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</row>
    <row r="2690" spans="1:32">
      <c r="A2690" s="581"/>
      <c r="B2690" s="582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</row>
    <row r="2691" spans="1:32">
      <c r="A2691" s="581"/>
      <c r="B2691" s="582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</row>
    <row r="2692" spans="1:32">
      <c r="A2692" s="581"/>
      <c r="B2692" s="582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</row>
    <row r="2693" spans="1:32">
      <c r="A2693" s="581"/>
      <c r="B2693" s="582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</row>
    <row r="2694" spans="1:32">
      <c r="A2694" s="581"/>
      <c r="B2694" s="582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</row>
    <row r="2695" spans="1:32">
      <c r="A2695" s="581"/>
      <c r="B2695" s="582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</row>
    <row r="2696" spans="1:32">
      <c r="A2696" s="581"/>
      <c r="B2696" s="582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</row>
    <row r="2697" spans="1:32">
      <c r="A2697" s="581"/>
      <c r="B2697" s="582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</row>
    <row r="2698" spans="1:32">
      <c r="A2698" s="581"/>
      <c r="B2698" s="582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</row>
    <row r="2699" spans="1:32">
      <c r="A2699" s="581"/>
      <c r="B2699" s="582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</row>
    <row r="2700" spans="1:32">
      <c r="A2700" s="581"/>
      <c r="B2700" s="582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</row>
    <row r="2701" spans="1:32">
      <c r="A2701" s="581"/>
      <c r="B2701" s="582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</row>
    <row r="2702" spans="1:32">
      <c r="A2702" s="581"/>
      <c r="B2702" s="582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</row>
    <row r="2703" spans="1:32">
      <c r="A2703" s="581"/>
      <c r="B2703" s="582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</row>
    <row r="2704" spans="1:32">
      <c r="A2704" s="581"/>
      <c r="B2704" s="582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</row>
    <row r="2705" spans="1:32">
      <c r="A2705" s="581"/>
      <c r="B2705" s="582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</row>
    <row r="2706" spans="1:32">
      <c r="A2706" s="581"/>
      <c r="B2706" s="582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</row>
    <row r="2707" spans="1:32">
      <c r="A2707" s="581"/>
      <c r="B2707" s="582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</row>
    <row r="2708" spans="1:32">
      <c r="A2708" s="581"/>
      <c r="B2708" s="582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</row>
    <row r="2709" spans="1:32">
      <c r="A2709" s="581"/>
      <c r="B2709" s="582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</row>
    <row r="2710" spans="1:32">
      <c r="A2710" s="581"/>
      <c r="B2710" s="582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</row>
    <row r="2711" spans="1:32">
      <c r="A2711" s="581"/>
      <c r="B2711" s="582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</row>
    <row r="2712" spans="1:32">
      <c r="A2712" s="581"/>
      <c r="B2712" s="582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</row>
    <row r="2713" spans="1:32">
      <c r="A2713" s="581"/>
      <c r="B2713" s="582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</row>
    <row r="2714" spans="1:32">
      <c r="A2714" s="581"/>
      <c r="B2714" s="582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</row>
    <row r="2715" spans="1:32">
      <c r="A2715" s="581"/>
      <c r="B2715" s="582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</row>
    <row r="2716" spans="1:32">
      <c r="A2716" s="581"/>
      <c r="B2716" s="582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</row>
    <row r="2717" spans="1:32">
      <c r="A2717" s="581"/>
      <c r="B2717" s="582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</row>
    <row r="2718" spans="1:32">
      <c r="A2718" s="581"/>
      <c r="B2718" s="582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</row>
    <row r="2719" spans="1:32">
      <c r="A2719" s="581"/>
      <c r="B2719" s="582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</row>
    <row r="2720" spans="1:32">
      <c r="A2720" s="581"/>
      <c r="B2720" s="582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</row>
    <row r="2721" spans="1:32">
      <c r="A2721" s="581"/>
      <c r="B2721" s="582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</row>
    <row r="2722" spans="1:32">
      <c r="A2722" s="581"/>
      <c r="B2722" s="582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</row>
    <row r="2723" spans="1:32">
      <c r="A2723" s="581"/>
      <c r="B2723" s="582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</row>
    <row r="2724" spans="1:32">
      <c r="A2724" s="581"/>
      <c r="B2724" s="582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</row>
    <row r="2725" spans="1:32">
      <c r="A2725" s="581"/>
      <c r="B2725" s="582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</row>
    <row r="2726" spans="1:32">
      <c r="A2726" s="581"/>
      <c r="B2726" s="582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</row>
    <row r="2727" spans="1:32">
      <c r="A2727" s="581"/>
      <c r="B2727" s="582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</row>
    <row r="2728" spans="1:32">
      <c r="A2728" s="581"/>
      <c r="B2728" s="582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</row>
    <row r="2729" spans="1:32">
      <c r="A2729" s="581"/>
      <c r="B2729" s="582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</row>
    <row r="2730" spans="1:32">
      <c r="A2730" s="581"/>
      <c r="B2730" s="582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</row>
    <row r="2731" spans="1:32">
      <c r="A2731" s="581"/>
      <c r="B2731" s="582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</row>
    <row r="2732" spans="1:32">
      <c r="A2732" s="581"/>
      <c r="B2732" s="582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</row>
    <row r="2733" spans="1:32">
      <c r="A2733" s="581"/>
      <c r="B2733" s="582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</row>
    <row r="2734" spans="1:32">
      <c r="A2734" s="581"/>
      <c r="B2734" s="582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</row>
    <row r="2735" spans="1:32">
      <c r="A2735" s="581"/>
      <c r="B2735" s="582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</row>
    <row r="2736" spans="1:32">
      <c r="A2736" s="581"/>
      <c r="B2736" s="582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</row>
    <row r="2737" spans="1:32">
      <c r="A2737" s="581"/>
      <c r="B2737" s="582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</row>
    <row r="2738" spans="1:32">
      <c r="A2738" s="581"/>
      <c r="B2738" s="582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</row>
    <row r="2739" spans="1:32">
      <c r="A2739" s="581"/>
      <c r="B2739" s="582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</row>
    <row r="2740" spans="1:32">
      <c r="A2740" s="581"/>
      <c r="B2740" s="582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</row>
    <row r="2741" spans="1:32">
      <c r="A2741" s="581"/>
      <c r="B2741" s="582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</row>
    <row r="2742" spans="1:32">
      <c r="A2742" s="581"/>
      <c r="B2742" s="582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</row>
    <row r="2743" spans="1:32">
      <c r="A2743" s="581"/>
      <c r="B2743" s="582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</row>
    <row r="2744" spans="1:32">
      <c r="A2744" s="581"/>
      <c r="B2744" s="582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</row>
    <row r="2745" spans="1:32">
      <c r="A2745" s="581"/>
      <c r="B2745" s="582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</row>
    <row r="2746" spans="1:32">
      <c r="A2746" s="581"/>
      <c r="B2746" s="582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</row>
    <row r="2747" spans="1:32">
      <c r="A2747" s="581"/>
      <c r="B2747" s="582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</row>
    <row r="2748" spans="1:32">
      <c r="A2748" s="581"/>
      <c r="B2748" s="582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</row>
    <row r="2749" spans="1:32">
      <c r="A2749" s="581"/>
      <c r="B2749" s="582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</row>
    <row r="2750" spans="1:32">
      <c r="A2750" s="581"/>
      <c r="B2750" s="582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</row>
    <row r="2751" spans="1:32">
      <c r="A2751" s="581"/>
      <c r="B2751" s="582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</row>
    <row r="2752" spans="1:32">
      <c r="A2752" s="581"/>
      <c r="B2752" s="582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</row>
    <row r="2753" spans="1:32">
      <c r="A2753" s="581"/>
      <c r="B2753" s="582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</row>
    <row r="2754" spans="1:32">
      <c r="A2754" s="581"/>
      <c r="B2754" s="582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</row>
    <row r="2755" spans="1:32">
      <c r="A2755" s="581"/>
      <c r="B2755" s="582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</row>
    <row r="2756" spans="1:32">
      <c r="A2756" s="581"/>
      <c r="B2756" s="582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</row>
    <row r="2757" spans="1:32">
      <c r="A2757" s="581"/>
      <c r="B2757" s="582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</row>
    <row r="2758" spans="1:32">
      <c r="A2758" s="581"/>
      <c r="B2758" s="582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</row>
    <row r="2759" spans="1:32">
      <c r="A2759" s="581"/>
      <c r="B2759" s="582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</row>
    <row r="2760" spans="1:32">
      <c r="A2760" s="581"/>
      <c r="B2760" s="582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</row>
    <row r="2761" spans="1:32">
      <c r="A2761" s="581"/>
      <c r="B2761" s="582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</row>
    <row r="2762" spans="1:32">
      <c r="A2762" s="581"/>
      <c r="B2762" s="582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</row>
    <row r="2763" spans="1:32">
      <c r="A2763" s="581"/>
      <c r="B2763" s="582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</row>
    <row r="2764" spans="1:32">
      <c r="A2764" s="581"/>
      <c r="B2764" s="582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</row>
    <row r="2765" spans="1:32">
      <c r="A2765" s="581"/>
      <c r="B2765" s="582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</row>
    <row r="2766" spans="1:32">
      <c r="A2766" s="581"/>
      <c r="B2766" s="582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</row>
    <row r="2767" spans="1:32">
      <c r="A2767" s="581"/>
      <c r="B2767" s="582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</row>
    <row r="2768" spans="1:32">
      <c r="A2768" s="581"/>
      <c r="B2768" s="582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</row>
    <row r="2769" spans="1:32">
      <c r="A2769" s="581"/>
      <c r="B2769" s="582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</row>
    <row r="2770" spans="1:32">
      <c r="A2770" s="581"/>
      <c r="B2770" s="582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</row>
    <row r="2771" spans="1:32">
      <c r="A2771" s="581"/>
      <c r="B2771" s="582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</row>
    <row r="2772" spans="1:32">
      <c r="A2772" s="581"/>
      <c r="B2772" s="582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</row>
    <row r="2773" spans="1:32">
      <c r="A2773" s="581"/>
      <c r="B2773" s="582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</row>
    <row r="2774" spans="1:32">
      <c r="A2774" s="581"/>
      <c r="B2774" s="582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</row>
    <row r="2775" spans="1:32">
      <c r="A2775" s="581"/>
      <c r="B2775" s="582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</row>
    <row r="2776" spans="1:32">
      <c r="A2776" s="581"/>
      <c r="B2776" s="582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</row>
    <row r="2777" spans="1:32">
      <c r="A2777" s="581"/>
      <c r="B2777" s="582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</row>
    <row r="2778" spans="1:32">
      <c r="A2778" s="581"/>
      <c r="B2778" s="582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</row>
    <row r="2779" spans="1:32">
      <c r="A2779" s="581"/>
      <c r="B2779" s="582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</row>
    <row r="2780" spans="1:32">
      <c r="A2780" s="581"/>
      <c r="B2780" s="582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</row>
    <row r="2781" spans="1:32">
      <c r="A2781" s="581"/>
      <c r="B2781" s="582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</row>
    <row r="2782" spans="1:32">
      <c r="A2782" s="581"/>
      <c r="B2782" s="582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</row>
    <row r="2783" spans="1:32">
      <c r="A2783" s="581"/>
      <c r="B2783" s="582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</row>
    <row r="2784" spans="1:32">
      <c r="A2784" s="581"/>
      <c r="B2784" s="582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</row>
    <row r="2785" spans="1:32">
      <c r="A2785" s="581"/>
      <c r="B2785" s="582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</row>
    <row r="2786" spans="1:32">
      <c r="A2786" s="581"/>
      <c r="B2786" s="582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</row>
    <row r="2787" spans="1:32">
      <c r="A2787" s="581"/>
      <c r="B2787" s="582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</row>
    <row r="2788" spans="1:32">
      <c r="A2788" s="581"/>
      <c r="B2788" s="582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</row>
    <row r="2789" spans="1:32">
      <c r="A2789" s="581"/>
      <c r="B2789" s="582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</row>
    <row r="2790" spans="1:32">
      <c r="A2790" s="581"/>
      <c r="B2790" s="582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</row>
    <row r="2791" spans="1:32">
      <c r="A2791" s="581"/>
      <c r="B2791" s="582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</row>
    <row r="2792" spans="1:32">
      <c r="A2792" s="581"/>
      <c r="B2792" s="582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</row>
    <row r="2793" spans="1:32">
      <c r="A2793" s="581"/>
      <c r="B2793" s="582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</row>
    <row r="2794" spans="1:32">
      <c r="A2794" s="581"/>
      <c r="B2794" s="582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</row>
    <row r="2795" spans="1:32">
      <c r="A2795" s="581"/>
      <c r="B2795" s="582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</row>
    <row r="2796" spans="1:32">
      <c r="A2796" s="581"/>
      <c r="B2796" s="582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</row>
    <row r="2797" spans="1:32">
      <c r="A2797" s="581"/>
      <c r="B2797" s="582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</row>
    <row r="2798" spans="1:32">
      <c r="A2798" s="581"/>
      <c r="B2798" s="582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</row>
    <row r="2799" spans="1:32">
      <c r="A2799" s="581"/>
      <c r="B2799" s="582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</row>
    <row r="2800" spans="1:32">
      <c r="A2800" s="581"/>
      <c r="B2800" s="582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</row>
    <row r="2801" spans="1:32">
      <c r="A2801" s="581"/>
      <c r="B2801" s="582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</row>
    <row r="2802" spans="1:32">
      <c r="A2802" s="581"/>
      <c r="B2802" s="582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</row>
    <row r="2803" spans="1:32">
      <c r="A2803" s="581"/>
      <c r="B2803" s="582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</row>
    <row r="2804" spans="1:32">
      <c r="A2804" s="581"/>
      <c r="B2804" s="582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</row>
    <row r="2805" spans="1:32">
      <c r="A2805" s="581"/>
      <c r="B2805" s="582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</row>
    <row r="2806" spans="1:32">
      <c r="A2806" s="581"/>
      <c r="B2806" s="582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</row>
    <row r="2807" spans="1:32">
      <c r="A2807" s="581"/>
      <c r="B2807" s="582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</row>
    <row r="2808" spans="1:32">
      <c r="A2808" s="581"/>
      <c r="B2808" s="582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</row>
    <row r="2809" spans="1:32">
      <c r="A2809" s="581"/>
      <c r="B2809" s="582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</row>
    <row r="2810" spans="1:32">
      <c r="A2810" s="581"/>
      <c r="B2810" s="582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</row>
    <row r="2811" spans="1:32">
      <c r="A2811" s="581"/>
      <c r="B2811" s="582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</row>
    <row r="2812" spans="1:32">
      <c r="A2812" s="581"/>
      <c r="B2812" s="582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</row>
    <row r="2813" spans="1:32">
      <c r="A2813" s="581"/>
      <c r="B2813" s="582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</row>
    <row r="2814" spans="1:32">
      <c r="A2814" s="581"/>
      <c r="B2814" s="582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</row>
    <row r="2815" spans="1:32">
      <c r="A2815" s="581"/>
      <c r="B2815" s="582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</row>
    <row r="2816" spans="1:32">
      <c r="A2816" s="581"/>
      <c r="B2816" s="582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</row>
    <row r="2817" spans="1:32">
      <c r="A2817" s="581"/>
      <c r="B2817" s="582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</row>
    <row r="2818" spans="1:32">
      <c r="A2818" s="581"/>
      <c r="B2818" s="582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</row>
    <row r="2819" spans="1:32">
      <c r="A2819" s="581"/>
      <c r="B2819" s="582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</row>
    <row r="2820" spans="1:32">
      <c r="A2820" s="581"/>
      <c r="B2820" s="582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</row>
    <row r="2821" spans="1:32">
      <c r="A2821" s="581"/>
      <c r="B2821" s="582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</row>
    <row r="2822" spans="1:32">
      <c r="A2822" s="581"/>
      <c r="B2822" s="582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</row>
    <row r="2823" spans="1:32">
      <c r="A2823" s="581"/>
      <c r="B2823" s="582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</row>
    <row r="2824" spans="1:32">
      <c r="A2824" s="581"/>
      <c r="B2824" s="582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</row>
    <row r="2825" spans="1:32">
      <c r="A2825" s="581"/>
      <c r="B2825" s="582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</row>
    <row r="2826" spans="1:32">
      <c r="A2826" s="581"/>
      <c r="B2826" s="582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</row>
    <row r="2827" spans="1:32">
      <c r="A2827" s="581"/>
      <c r="B2827" s="582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</row>
    <row r="2828" spans="1:32">
      <c r="A2828" s="581"/>
      <c r="B2828" s="582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</row>
    <row r="2829" spans="1:32">
      <c r="A2829" s="581"/>
      <c r="B2829" s="582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</row>
    <row r="2830" spans="1:32">
      <c r="A2830" s="581"/>
      <c r="B2830" s="582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</row>
    <row r="2831" spans="1:32">
      <c r="A2831" s="581"/>
      <c r="B2831" s="582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</row>
    <row r="2832" spans="1:32">
      <c r="A2832" s="581"/>
      <c r="B2832" s="582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</row>
    <row r="2833" spans="1:32">
      <c r="A2833" s="581"/>
      <c r="B2833" s="582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</row>
    <row r="2834" spans="1:32">
      <c r="A2834" s="581"/>
      <c r="B2834" s="582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</row>
    <row r="2835" spans="1:32">
      <c r="A2835" s="581"/>
      <c r="B2835" s="582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</row>
    <row r="2836" spans="1:32">
      <c r="A2836" s="581"/>
      <c r="B2836" s="582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</row>
    <row r="2837" spans="1:32">
      <c r="A2837" s="581"/>
      <c r="B2837" s="582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</row>
    <row r="2838" spans="1:32">
      <c r="A2838" s="581"/>
      <c r="B2838" s="582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</row>
    <row r="2839" spans="1:32">
      <c r="A2839" s="581"/>
      <c r="B2839" s="582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</row>
    <row r="2840" spans="1:32">
      <c r="A2840" s="581"/>
      <c r="B2840" s="582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</row>
    <row r="2841" spans="1:32">
      <c r="A2841" s="581"/>
      <c r="B2841" s="582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</row>
    <row r="2842" spans="1:32">
      <c r="A2842" s="581"/>
      <c r="B2842" s="582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</row>
    <row r="2843" spans="1:32">
      <c r="A2843" s="581"/>
      <c r="B2843" s="582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</row>
    <row r="2844" spans="1:32">
      <c r="A2844" s="581"/>
      <c r="B2844" s="582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</row>
    <row r="2845" spans="1:32">
      <c r="A2845" s="581"/>
      <c r="B2845" s="582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</row>
    <row r="2846" spans="1:32">
      <c r="A2846" s="581"/>
      <c r="B2846" s="582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</row>
    <row r="2847" spans="1:32">
      <c r="A2847" s="581"/>
      <c r="B2847" s="582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</row>
    <row r="2848" spans="1:32">
      <c r="A2848" s="581"/>
      <c r="B2848" s="582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</row>
    <row r="2849" spans="1:32">
      <c r="A2849" s="581"/>
      <c r="B2849" s="582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</row>
    <row r="2850" spans="1:32">
      <c r="A2850" s="581"/>
      <c r="B2850" s="582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</row>
    <row r="2851" spans="1:32">
      <c r="A2851" s="581"/>
      <c r="B2851" s="582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</row>
    <row r="2852" spans="1:32">
      <c r="A2852" s="581"/>
      <c r="B2852" s="582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</row>
    <row r="2853" spans="1:32">
      <c r="A2853" s="581"/>
      <c r="B2853" s="582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</row>
    <row r="2854" spans="1:32">
      <c r="A2854" s="581"/>
      <c r="B2854" s="582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</row>
    <row r="2855" spans="1:32">
      <c r="A2855" s="581"/>
      <c r="B2855" s="582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</row>
    <row r="2856" spans="1:32">
      <c r="A2856" s="581"/>
      <c r="B2856" s="582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</row>
    <row r="2857" spans="1:32">
      <c r="A2857" s="581"/>
      <c r="B2857" s="582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</row>
    <row r="2858" spans="1:32">
      <c r="A2858" s="581"/>
      <c r="B2858" s="582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</row>
    <row r="2859" spans="1:32">
      <c r="A2859" s="581"/>
      <c r="B2859" s="582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</row>
    <row r="2860" spans="1:32">
      <c r="A2860" s="581"/>
      <c r="B2860" s="582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</row>
    <row r="2861" spans="1:32">
      <c r="A2861" s="581"/>
      <c r="B2861" s="582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</row>
    <row r="2862" spans="1:32">
      <c r="A2862" s="581"/>
      <c r="B2862" s="582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</row>
    <row r="2863" spans="1:32">
      <c r="A2863" s="581"/>
      <c r="B2863" s="582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</row>
    <row r="2864" spans="1:32">
      <c r="A2864" s="581"/>
      <c r="B2864" s="582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</row>
    <row r="2865" spans="1:32">
      <c r="A2865" s="581"/>
      <c r="B2865" s="582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</row>
    <row r="2866" spans="1:32">
      <c r="A2866" s="581"/>
      <c r="B2866" s="582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</row>
    <row r="2867" spans="1:32">
      <c r="A2867" s="581"/>
      <c r="B2867" s="582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</row>
    <row r="2868" spans="1:32">
      <c r="A2868" s="581"/>
      <c r="B2868" s="582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</row>
    <row r="2869" spans="1:32">
      <c r="A2869" s="581"/>
      <c r="B2869" s="582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</row>
    <row r="2870" spans="1:32">
      <c r="A2870" s="581"/>
      <c r="B2870" s="582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</row>
    <row r="2871" spans="1:32">
      <c r="A2871" s="581"/>
      <c r="B2871" s="582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</row>
    <row r="2872" spans="1:32">
      <c r="A2872" s="581"/>
      <c r="B2872" s="582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</row>
    <row r="2873" spans="1:32">
      <c r="A2873" s="581"/>
      <c r="B2873" s="582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</row>
    <row r="2874" spans="1:32">
      <c r="A2874" s="581"/>
      <c r="B2874" s="582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</row>
    <row r="2875" spans="1:32">
      <c r="A2875" s="581"/>
      <c r="B2875" s="582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</row>
    <row r="2876" spans="1:32">
      <c r="A2876" s="581"/>
      <c r="B2876" s="582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</row>
    <row r="2877" spans="1:32">
      <c r="A2877" s="581"/>
      <c r="B2877" s="582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</row>
    <row r="2878" spans="1:32">
      <c r="A2878" s="581"/>
      <c r="B2878" s="582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</row>
    <row r="2879" spans="1:32">
      <c r="A2879" s="581"/>
      <c r="B2879" s="582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</row>
    <row r="2880" spans="1:32">
      <c r="A2880" s="581"/>
      <c r="B2880" s="582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</row>
    <row r="2881" spans="1:32">
      <c r="A2881" s="581"/>
      <c r="B2881" s="582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</row>
    <row r="2882" spans="1:32">
      <c r="A2882" s="581"/>
      <c r="B2882" s="582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</row>
    <row r="2883" spans="1:32">
      <c r="A2883" s="581"/>
      <c r="B2883" s="582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</row>
    <row r="2884" spans="1:32">
      <c r="A2884" s="581"/>
      <c r="B2884" s="582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</row>
    <row r="2885" spans="1:32">
      <c r="A2885" s="581"/>
      <c r="B2885" s="582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</row>
    <row r="2886" spans="1:32">
      <c r="A2886" s="581"/>
      <c r="B2886" s="582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</row>
    <row r="2887" spans="1:32">
      <c r="A2887" s="581"/>
      <c r="B2887" s="582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</row>
    <row r="2888" spans="1:32">
      <c r="A2888" s="581"/>
      <c r="B2888" s="582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</row>
    <row r="2889" spans="1:32">
      <c r="A2889" s="581"/>
      <c r="B2889" s="582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</row>
    <row r="2890" spans="1:32">
      <c r="A2890" s="581"/>
      <c r="B2890" s="582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</row>
    <row r="2891" spans="1:32">
      <c r="A2891" s="581"/>
      <c r="B2891" s="582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</row>
    <row r="2892" spans="1:32">
      <c r="A2892" s="581"/>
      <c r="B2892" s="582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</row>
    <row r="2893" spans="1:32">
      <c r="A2893" s="581"/>
      <c r="B2893" s="582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</row>
    <row r="2894" spans="1:32">
      <c r="A2894" s="581"/>
      <c r="B2894" s="582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</row>
    <row r="2895" spans="1:32">
      <c r="A2895" s="581"/>
      <c r="B2895" s="582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</row>
    <row r="2896" spans="1:32">
      <c r="A2896" s="581"/>
      <c r="B2896" s="582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</row>
    <row r="2897" spans="1:32">
      <c r="A2897" s="581"/>
      <c r="B2897" s="582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</row>
    <row r="2898" spans="1:32">
      <c r="A2898" s="581"/>
      <c r="B2898" s="582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</row>
    <row r="2899" spans="1:32">
      <c r="A2899" s="581"/>
      <c r="B2899" s="582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</row>
    <row r="2900" spans="1:32">
      <c r="A2900" s="581"/>
      <c r="B2900" s="582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</row>
    <row r="2901" spans="1:32">
      <c r="A2901" s="581"/>
      <c r="B2901" s="582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</row>
    <row r="2902" spans="1:32">
      <c r="A2902" s="581"/>
      <c r="B2902" s="582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</row>
    <row r="2903" spans="1:32">
      <c r="A2903" s="581"/>
      <c r="B2903" s="582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</row>
    <row r="2904" spans="1:32">
      <c r="A2904" s="581"/>
      <c r="B2904" s="582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</row>
    <row r="2905" spans="1:32">
      <c r="A2905" s="581"/>
      <c r="B2905" s="582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</row>
    <row r="2906" spans="1:32">
      <c r="A2906" s="581"/>
      <c r="B2906" s="582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</row>
    <row r="2907" spans="1:32">
      <c r="A2907" s="581"/>
      <c r="B2907" s="582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</row>
    <row r="2908" spans="1:32">
      <c r="A2908" s="581"/>
      <c r="B2908" s="582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</row>
    <row r="2909" spans="1:32">
      <c r="A2909" s="581"/>
      <c r="B2909" s="582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</row>
    <row r="2910" spans="1:32">
      <c r="A2910" s="581"/>
      <c r="B2910" s="582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</row>
    <row r="2911" spans="1:32">
      <c r="A2911" s="581"/>
      <c r="B2911" s="582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</row>
    <row r="2912" spans="1:32">
      <c r="A2912" s="581"/>
      <c r="B2912" s="582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</row>
    <row r="2913" spans="1:32">
      <c r="A2913" s="581"/>
      <c r="B2913" s="582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</row>
    <row r="2914" spans="1:32">
      <c r="A2914" s="581"/>
      <c r="B2914" s="582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</row>
    <row r="2915" spans="1:32">
      <c r="A2915" s="581"/>
      <c r="B2915" s="582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</row>
    <row r="2916" spans="1:32">
      <c r="A2916" s="581"/>
      <c r="B2916" s="582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</row>
    <row r="2917" spans="1:32">
      <c r="A2917" s="581"/>
      <c r="B2917" s="582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</row>
    <row r="2918" spans="1:32">
      <c r="A2918" s="581"/>
      <c r="B2918" s="582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</row>
    <row r="2919" spans="1:32">
      <c r="A2919" s="581"/>
      <c r="B2919" s="582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</row>
    <row r="2920" spans="1:32">
      <c r="A2920" s="581"/>
      <c r="B2920" s="582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</row>
    <row r="2921" spans="1:32">
      <c r="A2921" s="581"/>
      <c r="B2921" s="582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</row>
    <row r="2922" spans="1:32">
      <c r="A2922" s="581"/>
      <c r="B2922" s="582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</row>
    <row r="2923" spans="1:32">
      <c r="A2923" s="581"/>
      <c r="B2923" s="582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</row>
    <row r="2924" spans="1:32">
      <c r="A2924" s="581"/>
      <c r="B2924" s="582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</row>
    <row r="2925" spans="1:32">
      <c r="A2925" s="581"/>
      <c r="B2925" s="582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</row>
    <row r="2926" spans="1:32">
      <c r="A2926" s="581"/>
      <c r="B2926" s="582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</row>
    <row r="2927" spans="1:32">
      <c r="A2927" s="581"/>
      <c r="B2927" s="582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</row>
    <row r="2928" spans="1:32">
      <c r="A2928" s="581"/>
      <c r="B2928" s="582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</row>
    <row r="2929" spans="1:32">
      <c r="A2929" s="581"/>
      <c r="B2929" s="582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</row>
    <row r="2930" spans="1:32">
      <c r="A2930" s="581"/>
      <c r="B2930" s="582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</row>
    <row r="2931" spans="1:32">
      <c r="A2931" s="581"/>
      <c r="B2931" s="582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</row>
    <row r="2932" spans="1:32">
      <c r="A2932" s="581"/>
      <c r="B2932" s="582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</row>
    <row r="2933" spans="1:32">
      <c r="A2933" s="581"/>
      <c r="B2933" s="582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</row>
    <row r="2934" spans="1:32">
      <c r="A2934" s="581"/>
      <c r="B2934" s="582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</row>
    <row r="2935" spans="1:32">
      <c r="A2935" s="581"/>
      <c r="B2935" s="582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</row>
    <row r="2936" spans="1:32">
      <c r="A2936" s="581"/>
      <c r="B2936" s="582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</row>
    <row r="2937" spans="1:32">
      <c r="A2937" s="581"/>
      <c r="B2937" s="582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</row>
    <row r="2938" spans="1:32">
      <c r="A2938" s="581"/>
      <c r="B2938" s="582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</row>
    <row r="2939" spans="1:32">
      <c r="A2939" s="581"/>
      <c r="B2939" s="582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</row>
    <row r="2940" spans="1:32">
      <c r="A2940" s="581"/>
      <c r="B2940" s="582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</row>
    <row r="2941" spans="1:32">
      <c r="A2941" s="581"/>
      <c r="B2941" s="582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</row>
    <row r="2942" spans="1:32">
      <c r="A2942" s="581"/>
      <c r="B2942" s="582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</row>
    <row r="2943" spans="1:32">
      <c r="A2943" s="581"/>
      <c r="B2943" s="582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</row>
    <row r="2944" spans="1:32">
      <c r="A2944" s="581"/>
      <c r="B2944" s="582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</row>
    <row r="2945" spans="1:32">
      <c r="A2945" s="581"/>
      <c r="B2945" s="582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</row>
    <row r="2946" spans="1:32">
      <c r="A2946" s="581"/>
      <c r="B2946" s="582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</row>
    <row r="2947" spans="1:32">
      <c r="A2947" s="581"/>
      <c r="B2947" s="582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</row>
    <row r="2948" spans="1:32">
      <c r="A2948" s="581"/>
      <c r="B2948" s="582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</row>
    <row r="2949" spans="1:32">
      <c r="A2949" s="581"/>
      <c r="B2949" s="582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</row>
    <row r="2950" spans="1:32">
      <c r="A2950" s="581"/>
      <c r="B2950" s="582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</row>
    <row r="2951" spans="1:32">
      <c r="A2951" s="581"/>
      <c r="B2951" s="582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</row>
    <row r="2952" spans="1:32">
      <c r="A2952" s="581"/>
      <c r="B2952" s="582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</row>
    <row r="2953" spans="1:32">
      <c r="A2953" s="581"/>
      <c r="B2953" s="582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</row>
    <row r="2954" spans="1:32">
      <c r="A2954" s="581"/>
      <c r="B2954" s="582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</row>
    <row r="2955" spans="1:32">
      <c r="A2955" s="581"/>
      <c r="B2955" s="582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</row>
    <row r="2956" spans="1:32">
      <c r="A2956" s="581"/>
      <c r="B2956" s="582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</row>
    <row r="2957" spans="1:32">
      <c r="A2957" s="581"/>
      <c r="B2957" s="582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</row>
    <row r="2958" spans="1:32">
      <c r="A2958" s="581"/>
      <c r="B2958" s="582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</row>
    <row r="2959" spans="1:32">
      <c r="A2959" s="581"/>
      <c r="B2959" s="582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</row>
    <row r="2960" spans="1:32">
      <c r="A2960" s="581"/>
      <c r="B2960" s="582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</row>
    <row r="2961" spans="1:32">
      <c r="A2961" s="581"/>
      <c r="B2961" s="582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</row>
    <row r="2962" spans="1:32">
      <c r="A2962" s="581"/>
      <c r="B2962" s="582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</row>
    <row r="2963" spans="1:32">
      <c r="A2963" s="581"/>
      <c r="B2963" s="582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</row>
    <row r="2964" spans="1:32">
      <c r="A2964" s="581"/>
      <c r="B2964" s="582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</row>
    <row r="2965" spans="1:32">
      <c r="A2965" s="581"/>
      <c r="B2965" s="582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</row>
    <row r="2966" spans="1:32">
      <c r="A2966" s="581"/>
      <c r="B2966" s="582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</row>
    <row r="2967" spans="1:32">
      <c r="A2967" s="581"/>
      <c r="B2967" s="582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</row>
    <row r="2968" spans="1:32">
      <c r="A2968" s="581"/>
      <c r="B2968" s="582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</row>
    <row r="2969" spans="1:32">
      <c r="A2969" s="581"/>
      <c r="B2969" s="582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</row>
    <row r="2970" spans="1:32">
      <c r="A2970" s="581"/>
      <c r="B2970" s="582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</row>
    <row r="2971" spans="1:32">
      <c r="A2971" s="581"/>
      <c r="B2971" s="582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</row>
    <row r="2972" spans="1:32">
      <c r="A2972" s="581"/>
      <c r="B2972" s="582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</row>
    <row r="2973" spans="1:32">
      <c r="A2973" s="581"/>
      <c r="B2973" s="582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</row>
    <row r="2974" spans="1:32">
      <c r="A2974" s="581"/>
      <c r="B2974" s="582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</row>
    <row r="2975" spans="1:32">
      <c r="A2975" s="581"/>
      <c r="B2975" s="582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</row>
    <row r="2976" spans="1:32">
      <c r="A2976" s="581"/>
      <c r="B2976" s="582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</row>
    <row r="2977" spans="1:32">
      <c r="A2977" s="581"/>
      <c r="B2977" s="582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</row>
    <row r="2978" spans="1:32">
      <c r="A2978" s="581"/>
      <c r="B2978" s="582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</row>
    <row r="2979" spans="1:32">
      <c r="A2979" s="581"/>
      <c r="B2979" s="582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</row>
    <row r="2980" spans="1:32">
      <c r="A2980" s="581"/>
      <c r="B2980" s="582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</row>
    <row r="2981" spans="1:32">
      <c r="A2981" s="581"/>
      <c r="B2981" s="582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</row>
    <row r="2982" spans="1:32">
      <c r="A2982" s="581"/>
      <c r="B2982" s="582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</row>
    <row r="2983" spans="1:32">
      <c r="A2983" s="581"/>
      <c r="B2983" s="582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</row>
    <row r="2984" spans="1:32">
      <c r="A2984" s="581"/>
      <c r="B2984" s="582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</row>
    <row r="2985" spans="1:32">
      <c r="A2985" s="581"/>
      <c r="B2985" s="582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</row>
    <row r="2986" spans="1:32">
      <c r="A2986" s="581"/>
      <c r="B2986" s="582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</row>
    <row r="2987" spans="1:32">
      <c r="A2987" s="581"/>
      <c r="B2987" s="582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</row>
    <row r="2988" spans="1:32">
      <c r="A2988" s="581"/>
      <c r="B2988" s="582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</row>
    <row r="2989" spans="1:32">
      <c r="A2989" s="581"/>
      <c r="B2989" s="582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</row>
    <row r="2990" spans="1:32">
      <c r="A2990" s="581"/>
      <c r="B2990" s="582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</row>
    <row r="2991" spans="1:32">
      <c r="A2991" s="581"/>
      <c r="B2991" s="582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</row>
    <row r="2992" spans="1:32">
      <c r="A2992" s="581"/>
      <c r="B2992" s="582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</row>
    <row r="2993" spans="1:32">
      <c r="A2993" s="581"/>
      <c r="B2993" s="582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</row>
    <row r="2994" spans="1:32">
      <c r="A2994" s="581"/>
      <c r="B2994" s="582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</row>
    <row r="2995" spans="1:32">
      <c r="A2995" s="581"/>
      <c r="B2995" s="582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</row>
    <row r="2996" spans="1:32">
      <c r="A2996" s="581"/>
      <c r="B2996" s="582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</row>
    <row r="2997" spans="1:32">
      <c r="A2997" s="581"/>
      <c r="B2997" s="582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</row>
    <row r="2998" spans="1:32">
      <c r="A2998" s="581"/>
      <c r="B2998" s="582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</row>
    <row r="2999" spans="1:32">
      <c r="A2999" s="581"/>
      <c r="B2999" s="582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</row>
    <row r="3000" spans="1:32">
      <c r="A3000" s="581"/>
      <c r="B3000" s="582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</row>
    <row r="3001" spans="1:32">
      <c r="A3001" s="581"/>
      <c r="B3001" s="582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</row>
    <row r="3002" spans="1:32">
      <c r="A3002" s="581"/>
      <c r="B3002" s="582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</row>
    <row r="3003" spans="1:32">
      <c r="A3003" s="581"/>
      <c r="B3003" s="582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</row>
    <row r="3004" spans="1:32">
      <c r="A3004" s="581"/>
      <c r="B3004" s="582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</row>
    <row r="3005" spans="1:32">
      <c r="A3005" s="581"/>
      <c r="B3005" s="582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</row>
    <row r="3006" spans="1:32">
      <c r="A3006" s="581"/>
      <c r="B3006" s="582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</row>
    <row r="3007" spans="1:32">
      <c r="A3007" s="581"/>
      <c r="B3007" s="582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</row>
    <row r="3008" spans="1:32">
      <c r="A3008" s="581"/>
      <c r="B3008" s="582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</row>
    <row r="3009" spans="1:32">
      <c r="A3009" s="581"/>
      <c r="B3009" s="582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</row>
    <row r="3010" spans="1:32">
      <c r="A3010" s="581"/>
      <c r="B3010" s="582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</row>
    <row r="3011" spans="1:32">
      <c r="A3011" s="581"/>
      <c r="B3011" s="582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</row>
    <row r="3012" spans="1:32">
      <c r="A3012" s="581"/>
      <c r="B3012" s="582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</row>
    <row r="3013" spans="1:32">
      <c r="A3013" s="581"/>
      <c r="B3013" s="582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</row>
    <row r="3014" spans="1:32">
      <c r="A3014" s="581"/>
      <c r="B3014" s="582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</row>
    <row r="3015" spans="1:32">
      <c r="A3015" s="581"/>
      <c r="B3015" s="582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</row>
    <row r="3016" spans="1:32">
      <c r="A3016" s="581"/>
      <c r="B3016" s="582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</row>
    <row r="3017" spans="1:32">
      <c r="A3017" s="581"/>
      <c r="B3017" s="582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</row>
    <row r="3018" spans="1:32">
      <c r="A3018" s="581"/>
      <c r="B3018" s="582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</row>
    <row r="3019" spans="1:32">
      <c r="A3019" s="581"/>
      <c r="B3019" s="582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</row>
    <row r="3020" spans="1:32">
      <c r="A3020" s="581"/>
      <c r="B3020" s="582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</row>
    <row r="3021" spans="1:32">
      <c r="A3021" s="581"/>
      <c r="B3021" s="582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</row>
    <row r="3022" spans="1:32">
      <c r="A3022" s="581"/>
      <c r="B3022" s="582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</row>
    <row r="3023" spans="1:32">
      <c r="A3023" s="581"/>
      <c r="B3023" s="582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</row>
    <row r="3024" spans="1:32">
      <c r="A3024" s="581"/>
      <c r="B3024" s="582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</row>
    <row r="3025" spans="1:32">
      <c r="A3025" s="581"/>
      <c r="B3025" s="582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</row>
    <row r="3026" spans="1:32">
      <c r="A3026" s="581"/>
      <c r="B3026" s="582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</row>
    <row r="3027" spans="1:32">
      <c r="A3027" s="581"/>
      <c r="B3027" s="582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</row>
    <row r="3028" spans="1:32">
      <c r="A3028" s="581"/>
      <c r="B3028" s="582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</row>
    <row r="3029" spans="1:32">
      <c r="A3029" s="581"/>
      <c r="B3029" s="582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</row>
    <row r="3030" spans="1:32">
      <c r="A3030" s="581"/>
      <c r="B3030" s="582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</row>
    <row r="3031" spans="1:32">
      <c r="A3031" s="581"/>
      <c r="B3031" s="582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</row>
    <row r="3032" spans="1:32">
      <c r="A3032" s="581"/>
      <c r="B3032" s="582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</row>
    <row r="3033" spans="1:32">
      <c r="A3033" s="581"/>
      <c r="B3033" s="582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</row>
    <row r="3034" spans="1:32">
      <c r="A3034" s="581"/>
      <c r="B3034" s="582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</row>
    <row r="3035" spans="1:32">
      <c r="A3035" s="581"/>
      <c r="B3035" s="582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</row>
    <row r="3036" spans="1:32">
      <c r="A3036" s="581"/>
      <c r="B3036" s="582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</row>
    <row r="3037" spans="1:32">
      <c r="A3037" s="581"/>
      <c r="B3037" s="582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</row>
    <row r="3038" spans="1:32">
      <c r="A3038" s="581"/>
      <c r="B3038" s="582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</row>
    <row r="3039" spans="1:32">
      <c r="A3039" s="581"/>
      <c r="B3039" s="582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</row>
    <row r="3040" spans="1:32">
      <c r="A3040" s="581"/>
      <c r="B3040" s="582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</row>
    <row r="3041" spans="1:32">
      <c r="A3041" s="581"/>
      <c r="B3041" s="582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</row>
    <row r="3042" spans="1:32">
      <c r="A3042" s="581"/>
      <c r="B3042" s="582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</row>
    <row r="3043" spans="1:32">
      <c r="A3043" s="581"/>
      <c r="B3043" s="582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</row>
    <row r="3044" spans="1:32">
      <c r="A3044" s="581"/>
      <c r="B3044" s="582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</row>
    <row r="3045" spans="1:32">
      <c r="A3045" s="581"/>
      <c r="B3045" s="582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</row>
    <row r="3046" spans="1:32">
      <c r="A3046" s="581"/>
      <c r="B3046" s="582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</row>
    <row r="3047" spans="1:32">
      <c r="A3047" s="581"/>
      <c r="B3047" s="582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</row>
    <row r="3048" spans="1:32">
      <c r="A3048" s="581"/>
      <c r="B3048" s="582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</row>
    <row r="3049" spans="1:32">
      <c r="A3049" s="581"/>
      <c r="B3049" s="582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</row>
    <row r="3050" spans="1:32">
      <c r="A3050" s="581"/>
      <c r="B3050" s="582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</row>
    <row r="3051" spans="1:32">
      <c r="A3051" s="581"/>
      <c r="B3051" s="582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</row>
    <row r="3052" spans="1:32">
      <c r="A3052" s="581"/>
      <c r="B3052" s="582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</row>
    <row r="3053" spans="1:32">
      <c r="A3053" s="581"/>
      <c r="B3053" s="582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</row>
    <row r="3054" spans="1:32">
      <c r="A3054" s="581"/>
      <c r="B3054" s="582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</row>
    <row r="3055" spans="1:32">
      <c r="A3055" s="581"/>
      <c r="B3055" s="582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</row>
    <row r="3056" spans="1:32">
      <c r="A3056" s="581"/>
      <c r="B3056" s="582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</row>
    <row r="3057" spans="1:32">
      <c r="A3057" s="581"/>
      <c r="B3057" s="582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</row>
    <row r="3058" spans="1:32">
      <c r="A3058" s="581"/>
      <c r="B3058" s="582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</row>
    <row r="3059" spans="1:32">
      <c r="A3059" s="581"/>
      <c r="B3059" s="582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</row>
    <row r="3060" spans="1:32">
      <c r="A3060" s="581"/>
      <c r="B3060" s="582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</row>
    <row r="3061" spans="1:32">
      <c r="A3061" s="581"/>
      <c r="B3061" s="582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</row>
    <row r="3062" spans="1:32">
      <c r="A3062" s="581"/>
      <c r="B3062" s="582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</row>
    <row r="3063" spans="1:32">
      <c r="A3063" s="581"/>
      <c r="B3063" s="582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</row>
    <row r="3064" spans="1:32">
      <c r="A3064" s="581"/>
      <c r="B3064" s="582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</row>
    <row r="3065" spans="1:32">
      <c r="A3065" s="581"/>
      <c r="B3065" s="582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</row>
    <row r="3066" spans="1:32">
      <c r="A3066" s="581"/>
      <c r="B3066" s="582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</row>
    <row r="3067" spans="1:32">
      <c r="A3067" s="581"/>
      <c r="B3067" s="582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</row>
    <row r="3068" spans="1:32">
      <c r="A3068" s="581"/>
      <c r="B3068" s="582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</row>
    <row r="3069" spans="1:32">
      <c r="A3069" s="581"/>
      <c r="B3069" s="582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</row>
    <row r="3070" spans="1:32">
      <c r="A3070" s="581"/>
      <c r="B3070" s="582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</row>
    <row r="3071" spans="1:32">
      <c r="A3071" s="581"/>
      <c r="B3071" s="582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</row>
    <row r="3072" spans="1:32">
      <c r="A3072" s="581"/>
      <c r="B3072" s="582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</row>
    <row r="3073" spans="1:32">
      <c r="A3073" s="581"/>
      <c r="B3073" s="582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</row>
    <row r="3074" spans="1:32">
      <c r="A3074" s="581"/>
      <c r="B3074" s="582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</row>
    <row r="3075" spans="1:32">
      <c r="A3075" s="581"/>
      <c r="B3075" s="582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</row>
    <row r="3076" spans="1:32">
      <c r="A3076" s="581"/>
      <c r="B3076" s="582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</row>
    <row r="3077" spans="1:32">
      <c r="A3077" s="581"/>
      <c r="B3077" s="582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</row>
    <row r="3078" spans="1:32">
      <c r="A3078" s="581"/>
      <c r="B3078" s="582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</row>
    <row r="3079" spans="1:32">
      <c r="A3079" s="581"/>
      <c r="B3079" s="582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</row>
    <row r="3080" spans="1:32">
      <c r="A3080" s="581"/>
      <c r="B3080" s="582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</row>
    <row r="3081" spans="1:32">
      <c r="A3081" s="581"/>
      <c r="B3081" s="582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</row>
    <row r="3082" spans="1:32">
      <c r="A3082" s="581"/>
      <c r="B3082" s="582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</row>
    <row r="3083" spans="1:32">
      <c r="A3083" s="581"/>
      <c r="B3083" s="582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</row>
    <row r="3084" spans="1:32">
      <c r="A3084" s="581"/>
      <c r="B3084" s="582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</row>
    <row r="3085" spans="1:32">
      <c r="A3085" s="581"/>
      <c r="B3085" s="582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</row>
    <row r="3086" spans="1:32">
      <c r="A3086" s="581"/>
      <c r="B3086" s="582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</row>
    <row r="3087" spans="1:32">
      <c r="A3087" s="581"/>
      <c r="B3087" s="582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</row>
    <row r="3088" spans="1:32">
      <c r="A3088" s="581"/>
      <c r="B3088" s="582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</row>
    <row r="3089" spans="1:32">
      <c r="A3089" s="581"/>
      <c r="B3089" s="582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</row>
    <row r="3090" spans="1:32">
      <c r="A3090" s="581"/>
      <c r="B3090" s="582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</row>
    <row r="3091" spans="1:32">
      <c r="A3091" s="581"/>
      <c r="B3091" s="582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</row>
    <row r="3092" spans="1:32">
      <c r="A3092" s="581"/>
      <c r="B3092" s="582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</row>
    <row r="3093" spans="1:32">
      <c r="A3093" s="581"/>
      <c r="B3093" s="582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</row>
    <row r="3094" spans="1:32">
      <c r="A3094" s="581"/>
      <c r="B3094" s="582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</row>
    <row r="3095" spans="1:32">
      <c r="A3095" s="581"/>
      <c r="B3095" s="582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</row>
    <row r="3096" spans="1:32">
      <c r="A3096" s="581"/>
      <c r="B3096" s="582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</row>
    <row r="3097" spans="1:32">
      <c r="A3097" s="581"/>
      <c r="B3097" s="582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</row>
    <row r="3098" spans="1:32">
      <c r="A3098" s="581"/>
      <c r="B3098" s="582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</row>
    <row r="3099" spans="1:32">
      <c r="A3099" s="581"/>
      <c r="B3099" s="582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</row>
    <row r="3100" spans="1:32">
      <c r="A3100" s="581"/>
      <c r="B3100" s="582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</row>
    <row r="3101" spans="1:32">
      <c r="A3101" s="581"/>
      <c r="B3101" s="582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</row>
    <row r="3102" spans="1:32">
      <c r="A3102" s="581"/>
      <c r="B3102" s="582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</row>
    <row r="3103" spans="1:32">
      <c r="A3103" s="581"/>
      <c r="B3103" s="582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</row>
    <row r="3104" spans="1:32">
      <c r="A3104" s="581"/>
      <c r="B3104" s="582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</row>
    <row r="3105" spans="1:32">
      <c r="A3105" s="581"/>
      <c r="B3105" s="582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</row>
    <row r="3106" spans="1:32">
      <c r="A3106" s="581"/>
      <c r="B3106" s="582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</row>
    <row r="3107" spans="1:32">
      <c r="A3107" s="581"/>
      <c r="B3107" s="582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</row>
    <row r="3108" spans="1:32">
      <c r="A3108" s="581"/>
      <c r="B3108" s="582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</row>
    <row r="3109" spans="1:32">
      <c r="A3109" s="581"/>
      <c r="B3109" s="582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</row>
    <row r="3110" spans="1:32">
      <c r="A3110" s="581"/>
      <c r="B3110" s="582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</row>
    <row r="3111" spans="1:32">
      <c r="A3111" s="581"/>
      <c r="B3111" s="582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</row>
    <row r="3112" spans="1:32">
      <c r="A3112" s="581"/>
      <c r="B3112" s="582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</row>
    <row r="3113" spans="1:32">
      <c r="A3113" s="581"/>
      <c r="B3113" s="582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</row>
    <row r="3114" spans="1:32">
      <c r="A3114" s="581"/>
      <c r="B3114" s="582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</row>
    <row r="3115" spans="1:32">
      <c r="A3115" s="581"/>
      <c r="B3115" s="582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</row>
    <row r="3116" spans="1:32">
      <c r="A3116" s="581"/>
      <c r="B3116" s="582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</row>
    <row r="3117" spans="1:32">
      <c r="A3117" s="581"/>
      <c r="B3117" s="582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</row>
    <row r="3118" spans="1:32">
      <c r="A3118" s="581"/>
      <c r="B3118" s="582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</row>
    <row r="3119" spans="1:32">
      <c r="A3119" s="581"/>
      <c r="B3119" s="582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</row>
    <row r="3120" spans="1:32">
      <c r="A3120" s="581"/>
      <c r="B3120" s="582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</row>
    <row r="3121" spans="1:32">
      <c r="A3121" s="581"/>
      <c r="B3121" s="582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</row>
    <row r="3122" spans="1:32">
      <c r="A3122" s="581"/>
      <c r="B3122" s="582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</row>
    <row r="3123" spans="1:32">
      <c r="A3123" s="581"/>
      <c r="B3123" s="582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</row>
    <row r="3124" spans="1:32">
      <c r="A3124" s="581"/>
      <c r="B3124" s="582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</row>
    <row r="3125" spans="1:32">
      <c r="A3125" s="581"/>
      <c r="B3125" s="582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</row>
    <row r="3126" spans="1:32">
      <c r="A3126" s="581"/>
      <c r="B3126" s="582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</row>
    <row r="3127" spans="1:32">
      <c r="A3127" s="581"/>
      <c r="B3127" s="582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</row>
    <row r="3128" spans="1:32">
      <c r="A3128" s="581"/>
      <c r="B3128" s="582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</row>
    <row r="3129" spans="1:32">
      <c r="A3129" s="581"/>
      <c r="B3129" s="582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</row>
    <row r="3130" spans="1:32">
      <c r="A3130" s="581"/>
      <c r="B3130" s="582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</row>
    <row r="3131" spans="1:32">
      <c r="A3131" s="581"/>
      <c r="B3131" s="582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</row>
    <row r="3132" spans="1:32">
      <c r="A3132" s="581"/>
      <c r="B3132" s="582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</row>
    <row r="3133" spans="1:32">
      <c r="A3133" s="581"/>
      <c r="B3133" s="582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</row>
    <row r="3134" spans="1:32">
      <c r="A3134" s="581"/>
      <c r="B3134" s="582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</row>
    <row r="3135" spans="1:32">
      <c r="A3135" s="581"/>
      <c r="B3135" s="582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</row>
    <row r="3136" spans="1:32">
      <c r="A3136" s="581"/>
      <c r="B3136" s="582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</row>
    <row r="3137" spans="1:32">
      <c r="A3137" s="581"/>
      <c r="B3137" s="582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</row>
    <row r="3138" spans="1:32">
      <c r="A3138" s="581"/>
      <c r="B3138" s="582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</row>
    <row r="3139" spans="1:32">
      <c r="A3139" s="581"/>
      <c r="B3139" s="582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</row>
    <row r="3140" spans="1:32">
      <c r="A3140" s="581"/>
      <c r="B3140" s="582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</row>
    <row r="3141" spans="1:32">
      <c r="A3141" s="581"/>
      <c r="B3141" s="582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</row>
    <row r="3142" spans="1:32">
      <c r="A3142" s="581"/>
      <c r="B3142" s="582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</row>
    <row r="3143" spans="1:32">
      <c r="A3143" s="581"/>
      <c r="B3143" s="582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</row>
    <row r="3144" spans="1:32">
      <c r="A3144" s="581"/>
      <c r="B3144" s="582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</row>
    <row r="3145" spans="1:32">
      <c r="A3145" s="581"/>
      <c r="B3145" s="582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</row>
    <row r="3146" spans="1:32">
      <c r="A3146" s="581"/>
      <c r="B3146" s="582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</row>
    <row r="3147" spans="1:32">
      <c r="A3147" s="581"/>
      <c r="B3147" s="582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</row>
    <row r="3148" spans="1:32">
      <c r="A3148" s="581"/>
      <c r="B3148" s="582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</row>
    <row r="3149" spans="1:32">
      <c r="A3149" s="581"/>
      <c r="B3149" s="582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</row>
    <row r="3150" spans="1:32">
      <c r="A3150" s="581"/>
      <c r="B3150" s="582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</row>
    <row r="3151" spans="1:32">
      <c r="A3151" s="581"/>
      <c r="B3151" s="582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</row>
    <row r="3152" spans="1:32">
      <c r="A3152" s="581"/>
      <c r="B3152" s="582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</row>
    <row r="3153" spans="1:32">
      <c r="A3153" s="581"/>
      <c r="B3153" s="582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</row>
    <row r="3154" spans="1:32">
      <c r="A3154" s="581"/>
      <c r="B3154" s="582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</row>
    <row r="3155" spans="1:32">
      <c r="A3155" s="581"/>
      <c r="B3155" s="582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</row>
    <row r="3156" spans="1:32">
      <c r="A3156" s="581"/>
      <c r="B3156" s="582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</row>
    <row r="3157" spans="1:32">
      <c r="A3157" s="581"/>
      <c r="B3157" s="582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</row>
    <row r="3158" spans="1:32">
      <c r="A3158" s="581"/>
      <c r="B3158" s="582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</row>
    <row r="3159" spans="1:32">
      <c r="A3159" s="581"/>
      <c r="B3159" s="582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</row>
    <row r="3160" spans="1:32">
      <c r="A3160" s="581"/>
      <c r="B3160" s="582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</row>
    <row r="3161" spans="1:32">
      <c r="A3161" s="581"/>
      <c r="B3161" s="582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</row>
    <row r="3162" spans="1:32">
      <c r="A3162" s="581"/>
      <c r="B3162" s="582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</row>
    <row r="3163" spans="1:32">
      <c r="A3163" s="581"/>
      <c r="B3163" s="582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</row>
    <row r="3164" spans="1:32">
      <c r="A3164" s="581"/>
      <c r="B3164" s="582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</row>
    <row r="3165" spans="1:32">
      <c r="A3165" s="581"/>
      <c r="B3165" s="582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</row>
    <row r="3166" spans="1:32">
      <c r="A3166" s="581"/>
      <c r="B3166" s="582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</row>
    <row r="3167" spans="1:32">
      <c r="A3167" s="581"/>
      <c r="B3167" s="582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</row>
    <row r="3168" spans="1:32">
      <c r="A3168" s="581"/>
      <c r="B3168" s="582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</row>
    <row r="3169" spans="1:32">
      <c r="A3169" s="581"/>
      <c r="B3169" s="582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</row>
    <row r="3170" spans="1:32">
      <c r="A3170" s="581"/>
      <c r="B3170" s="582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</row>
    <row r="3171" spans="1:32">
      <c r="A3171" s="581"/>
      <c r="B3171" s="582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</row>
    <row r="3172" spans="1:32">
      <c r="A3172" s="581"/>
      <c r="B3172" s="582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</row>
    <row r="3173" spans="1:32">
      <c r="A3173" s="581"/>
      <c r="B3173" s="582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</row>
    <row r="3174" spans="1:32">
      <c r="A3174" s="581"/>
      <c r="B3174" s="582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</row>
    <row r="3175" spans="1:32">
      <c r="A3175" s="581"/>
      <c r="B3175" s="582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</row>
    <row r="3176" spans="1:32">
      <c r="A3176" s="581"/>
      <c r="B3176" s="582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</row>
    <row r="3177" spans="1:32">
      <c r="A3177" s="581"/>
      <c r="B3177" s="582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</row>
    <row r="3178" spans="1:32">
      <c r="A3178" s="581"/>
      <c r="B3178" s="582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</row>
    <row r="3179" spans="1:32">
      <c r="A3179" s="581"/>
      <c r="B3179" s="582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</row>
    <row r="3180" spans="1:32">
      <c r="A3180" s="581"/>
      <c r="B3180" s="582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</row>
    <row r="3181" spans="1:32">
      <c r="A3181" s="581"/>
      <c r="B3181" s="582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</row>
    <row r="3182" spans="1:32">
      <c r="A3182" s="581"/>
      <c r="B3182" s="582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</row>
    <row r="3183" spans="1:32">
      <c r="A3183" s="581"/>
      <c r="B3183" s="582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</row>
    <row r="3184" spans="1:32">
      <c r="A3184" s="581"/>
      <c r="B3184" s="582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</row>
    <row r="3185" spans="1:32">
      <c r="A3185" s="581"/>
      <c r="B3185" s="582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</row>
    <row r="3186" spans="1:32">
      <c r="A3186" s="581"/>
      <c r="B3186" s="582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</row>
    <row r="3187" spans="1:32">
      <c r="A3187" s="581"/>
      <c r="B3187" s="582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</row>
    <row r="3188" spans="1:32">
      <c r="A3188" s="581"/>
      <c r="B3188" s="582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</row>
    <row r="3189" spans="1:32">
      <c r="A3189" s="581"/>
      <c r="B3189" s="582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</row>
    <row r="3190" spans="1:32">
      <c r="A3190" s="581"/>
      <c r="B3190" s="582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</row>
    <row r="3191" spans="1:32">
      <c r="A3191" s="581"/>
      <c r="B3191" s="582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</row>
    <row r="3192" spans="1:32">
      <c r="A3192" s="581"/>
      <c r="B3192" s="582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</row>
    <row r="3193" spans="1:32">
      <c r="A3193" s="581"/>
      <c r="B3193" s="582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</row>
    <row r="3194" spans="1:32">
      <c r="A3194" s="581"/>
      <c r="B3194" s="582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</row>
    <row r="3195" spans="1:32">
      <c r="A3195" s="581"/>
      <c r="B3195" s="582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</row>
    <row r="3196" spans="1:32">
      <c r="A3196" s="581"/>
      <c r="B3196" s="582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</row>
    <row r="3197" spans="1:32">
      <c r="A3197" s="581"/>
      <c r="B3197" s="582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</row>
    <row r="3198" spans="1:32">
      <c r="A3198" s="581"/>
      <c r="B3198" s="582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</row>
    <row r="3199" spans="1:32">
      <c r="A3199" s="581"/>
      <c r="B3199" s="582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</row>
    <row r="3200" spans="1:32">
      <c r="A3200" s="581"/>
      <c r="B3200" s="582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</row>
    <row r="3201" spans="1:32">
      <c r="A3201" s="581"/>
      <c r="B3201" s="582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</row>
    <row r="3202" spans="1:32">
      <c r="A3202" s="581"/>
      <c r="B3202" s="582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</row>
    <row r="3203" spans="1:32">
      <c r="A3203" s="581"/>
      <c r="B3203" s="582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</row>
    <row r="3204" spans="1:32">
      <c r="A3204" s="581"/>
      <c r="B3204" s="582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</row>
    <row r="3205" spans="1:32">
      <c r="A3205" s="581"/>
      <c r="B3205" s="582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</row>
    <row r="3206" spans="1:32">
      <c r="A3206" s="581"/>
      <c r="B3206" s="582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</row>
    <row r="3207" spans="1:32">
      <c r="A3207" s="581"/>
      <c r="B3207" s="582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</row>
    <row r="3208" spans="1:32">
      <c r="A3208" s="581"/>
      <c r="B3208" s="582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</row>
    <row r="3209" spans="1:32">
      <c r="A3209" s="581"/>
      <c r="B3209" s="582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</row>
    <row r="3210" spans="1:32">
      <c r="A3210" s="581"/>
      <c r="B3210" s="582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</row>
    <row r="3211" spans="1:32">
      <c r="A3211" s="581"/>
      <c r="B3211" s="582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</row>
    <row r="3212" spans="1:32">
      <c r="A3212" s="581"/>
      <c r="B3212" s="582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</row>
    <row r="3213" spans="1:32">
      <c r="A3213" s="581"/>
      <c r="B3213" s="582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</row>
    <row r="3214" spans="1:32">
      <c r="A3214" s="581"/>
      <c r="B3214" s="582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</row>
    <row r="3215" spans="1:32">
      <c r="A3215" s="581"/>
      <c r="B3215" s="582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</row>
    <row r="3216" spans="1:32">
      <c r="A3216" s="581"/>
      <c r="B3216" s="582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</row>
    <row r="3217" spans="1:32">
      <c r="A3217" s="581"/>
      <c r="B3217" s="582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</row>
    <row r="3218" spans="1:32">
      <c r="A3218" s="581"/>
      <c r="B3218" s="582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</row>
    <row r="3219" spans="1:32">
      <c r="A3219" s="581"/>
      <c r="B3219" s="582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</row>
    <row r="3220" spans="1:32">
      <c r="A3220" s="581"/>
      <c r="B3220" s="582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</row>
    <row r="3221" spans="1:32">
      <c r="A3221" s="581"/>
      <c r="B3221" s="582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</row>
    <row r="3222" spans="1:32">
      <c r="A3222" s="581"/>
      <c r="B3222" s="582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</row>
    <row r="3223" spans="1:32">
      <c r="A3223" s="581"/>
      <c r="B3223" s="582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</row>
    <row r="3224" spans="1:32">
      <c r="A3224" s="581"/>
      <c r="B3224" s="582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</row>
    <row r="3225" spans="1:32">
      <c r="A3225" s="581"/>
      <c r="B3225" s="582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</row>
    <row r="3226" spans="1:32">
      <c r="A3226" s="581"/>
      <c r="B3226" s="582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</row>
    <row r="3227" spans="1:32">
      <c r="A3227" s="581"/>
      <c r="B3227" s="582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</row>
    <row r="3228" spans="1:32">
      <c r="A3228" s="581"/>
      <c r="B3228" s="582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</row>
    <row r="3229" spans="1:32">
      <c r="A3229" s="581"/>
      <c r="B3229" s="582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</row>
    <row r="3230" spans="1:32">
      <c r="A3230" s="581"/>
      <c r="B3230" s="582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</row>
    <row r="3231" spans="1:32">
      <c r="A3231" s="581"/>
      <c r="B3231" s="582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</row>
    <row r="3232" spans="1:32">
      <c r="A3232" s="581"/>
      <c r="B3232" s="582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</row>
    <row r="3233" spans="1:32">
      <c r="A3233" s="581"/>
      <c r="B3233" s="582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</row>
    <row r="3234" spans="1:32">
      <c r="A3234" s="581"/>
      <c r="B3234" s="582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</row>
    <row r="3235" spans="1:32">
      <c r="A3235" s="581"/>
      <c r="B3235" s="582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</row>
    <row r="3236" spans="1:32">
      <c r="A3236" s="581"/>
      <c r="B3236" s="582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</row>
    <row r="3237" spans="1:32">
      <c r="A3237" s="581"/>
      <c r="B3237" s="582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</row>
    <row r="3238" spans="1:32">
      <c r="A3238" s="581"/>
      <c r="B3238" s="582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</row>
    <row r="3239" spans="1:32">
      <c r="A3239" s="581"/>
      <c r="B3239" s="582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</row>
    <row r="3240" spans="1:32">
      <c r="A3240" s="581"/>
      <c r="B3240" s="582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</row>
    <row r="3241" spans="1:32">
      <c r="A3241" s="581"/>
      <c r="B3241" s="582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</row>
    <row r="3242" spans="1:32">
      <c r="A3242" s="581"/>
      <c r="B3242" s="582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</row>
    <row r="3243" spans="1:32">
      <c r="A3243" s="581"/>
      <c r="B3243" s="582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</row>
    <row r="3244" spans="1:32">
      <c r="A3244" s="581"/>
      <c r="B3244" s="582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</row>
    <row r="3245" spans="1:32">
      <c r="A3245" s="581"/>
      <c r="B3245" s="582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</row>
    <row r="3246" spans="1:32">
      <c r="A3246" s="581"/>
      <c r="B3246" s="582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</row>
    <row r="3247" spans="1:32">
      <c r="A3247" s="581"/>
      <c r="B3247" s="582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</row>
    <row r="3248" spans="1:32">
      <c r="A3248" s="581"/>
      <c r="B3248" s="582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</row>
    <row r="3249" spans="1:32">
      <c r="A3249" s="581"/>
      <c r="B3249" s="582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</row>
    <row r="3250" spans="1:32">
      <c r="A3250" s="581"/>
      <c r="B3250" s="582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</row>
    <row r="3251" spans="1:32">
      <c r="A3251" s="581"/>
      <c r="B3251" s="582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</row>
    <row r="3252" spans="1:32">
      <c r="A3252" s="581"/>
      <c r="B3252" s="582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</row>
    <row r="3253" spans="1:32">
      <c r="A3253" s="581"/>
      <c r="B3253" s="582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</row>
    <row r="3254" spans="1:32">
      <c r="A3254" s="581"/>
      <c r="B3254" s="582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</row>
    <row r="3255" spans="1:32">
      <c r="A3255" s="581"/>
      <c r="B3255" s="582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</row>
    <row r="3256" spans="1:32">
      <c r="A3256" s="581"/>
      <c r="B3256" s="582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</row>
    <row r="3257" spans="1:32">
      <c r="A3257" s="581"/>
      <c r="B3257" s="582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</row>
    <row r="3258" spans="1:32">
      <c r="A3258" s="581"/>
      <c r="B3258" s="582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</row>
    <row r="3259" spans="1:32">
      <c r="A3259" s="581"/>
      <c r="B3259" s="582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</row>
    <row r="3260" spans="1:32">
      <c r="A3260" s="581"/>
      <c r="B3260" s="582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</row>
    <row r="3261" spans="1:32">
      <c r="A3261" s="581"/>
      <c r="B3261" s="582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</row>
    <row r="3262" spans="1:32">
      <c r="A3262" s="581"/>
      <c r="B3262" s="582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</row>
    <row r="3263" spans="1:32">
      <c r="A3263" s="581"/>
      <c r="B3263" s="582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</row>
    <row r="3264" spans="1:32">
      <c r="A3264" s="581"/>
      <c r="B3264" s="582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</row>
    <row r="3265" spans="1:32">
      <c r="A3265" s="581"/>
      <c r="B3265" s="582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</row>
    <row r="3266" spans="1:32">
      <c r="A3266" s="581"/>
      <c r="B3266" s="582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</row>
    <row r="3267" spans="1:32">
      <c r="A3267" s="581"/>
      <c r="B3267" s="582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</row>
    <row r="3268" spans="1:32">
      <c r="A3268" s="581"/>
      <c r="B3268" s="582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</row>
    <row r="3269" spans="1:32">
      <c r="A3269" s="581"/>
      <c r="B3269" s="582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</row>
    <row r="3270" spans="1:32">
      <c r="A3270" s="581"/>
      <c r="B3270" s="582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</row>
    <row r="3271" spans="1:32">
      <c r="A3271" s="581"/>
      <c r="B3271" s="582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</row>
    <row r="3272" spans="1:32">
      <c r="A3272" s="581"/>
      <c r="B3272" s="582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</row>
    <row r="3273" spans="1:32">
      <c r="A3273" s="581"/>
      <c r="B3273" s="582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</row>
    <row r="3274" spans="1:32">
      <c r="A3274" s="581"/>
      <c r="B3274" s="582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</row>
    <row r="3275" spans="1:32">
      <c r="A3275" s="581"/>
      <c r="B3275" s="582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</row>
    <row r="3276" spans="1:32">
      <c r="A3276" s="581"/>
      <c r="B3276" s="582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</row>
    <row r="3277" spans="1:32">
      <c r="A3277" s="581"/>
      <c r="B3277" s="582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</row>
    <row r="3278" spans="1:32">
      <c r="A3278" s="581"/>
      <c r="B3278" s="582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</row>
    <row r="3279" spans="1:32">
      <c r="A3279" s="581"/>
      <c r="B3279" s="582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</row>
    <row r="3280" spans="1:32">
      <c r="A3280" s="581"/>
      <c r="B3280" s="582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</row>
    <row r="3281" spans="1:32">
      <c r="A3281" s="581"/>
      <c r="B3281" s="582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</row>
    <row r="3282" spans="1:32">
      <c r="A3282" s="581"/>
      <c r="B3282" s="582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</row>
    <row r="3283" spans="1:32">
      <c r="A3283" s="581"/>
      <c r="B3283" s="582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</row>
    <row r="3284" spans="1:32">
      <c r="A3284" s="581"/>
      <c r="B3284" s="582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</row>
    <row r="3285" spans="1:32">
      <c r="A3285" s="581"/>
      <c r="B3285" s="582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</row>
    <row r="3286" spans="1:32">
      <c r="A3286" s="581"/>
      <c r="B3286" s="582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</row>
    <row r="3287" spans="1:32">
      <c r="A3287" s="581"/>
      <c r="B3287" s="582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</row>
    <row r="3288" spans="1:32">
      <c r="A3288" s="581"/>
      <c r="B3288" s="582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</row>
    <row r="3289" spans="1:32">
      <c r="A3289" s="581"/>
      <c r="B3289" s="582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</row>
    <row r="3290" spans="1:32">
      <c r="A3290" s="581"/>
      <c r="B3290" s="582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</row>
    <row r="3291" spans="1:32">
      <c r="A3291" s="581"/>
      <c r="B3291" s="582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</row>
    <row r="3292" spans="1:32">
      <c r="A3292" s="581"/>
      <c r="B3292" s="582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</row>
    <row r="3293" spans="1:32">
      <c r="A3293" s="581"/>
      <c r="B3293" s="582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</row>
    <row r="3294" spans="1:32">
      <c r="A3294" s="581"/>
      <c r="B3294" s="582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</row>
    <row r="3295" spans="1:32">
      <c r="A3295" s="581"/>
      <c r="B3295" s="582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</row>
    <row r="3296" spans="1:32">
      <c r="A3296" s="581"/>
      <c r="B3296" s="582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</row>
    <row r="3297" spans="1:32">
      <c r="A3297" s="581"/>
      <c r="B3297" s="582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</row>
    <row r="3298" spans="1:32">
      <c r="A3298" s="581"/>
      <c r="B3298" s="582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</row>
    <row r="3299" spans="1:32">
      <c r="A3299" s="581"/>
      <c r="B3299" s="582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</row>
    <row r="3300" spans="1:32">
      <c r="A3300" s="581"/>
      <c r="B3300" s="582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</row>
    <row r="3301" spans="1:32">
      <c r="A3301" s="581"/>
      <c r="B3301" s="582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</row>
    <row r="3302" spans="1:32">
      <c r="A3302" s="581"/>
      <c r="B3302" s="582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</row>
    <row r="3303" spans="1:32">
      <c r="A3303" s="581"/>
      <c r="B3303" s="582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</row>
    <row r="3304" spans="1:32">
      <c r="A3304" s="581"/>
      <c r="B3304" s="582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</row>
    <row r="3305" spans="1:32">
      <c r="A3305" s="581"/>
      <c r="B3305" s="582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</row>
    <row r="3306" spans="1:32">
      <c r="A3306" s="581"/>
      <c r="B3306" s="582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</row>
    <row r="3307" spans="1:32">
      <c r="A3307" s="581"/>
      <c r="B3307" s="582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</row>
    <row r="3308" spans="1:32">
      <c r="A3308" s="581"/>
      <c r="B3308" s="582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</row>
    <row r="3309" spans="1:32">
      <c r="A3309" s="581"/>
      <c r="B3309" s="582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</row>
    <row r="3310" spans="1:32">
      <c r="A3310" s="581"/>
      <c r="B3310" s="582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</row>
    <row r="3311" spans="1:32">
      <c r="A3311" s="581"/>
      <c r="B3311" s="582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</row>
    <row r="3312" spans="1:32">
      <c r="A3312" s="581"/>
      <c r="B3312" s="582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</row>
    <row r="3313" spans="1:32">
      <c r="A3313" s="581"/>
      <c r="B3313" s="582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</row>
    <row r="3314" spans="1:32">
      <c r="A3314" s="581"/>
      <c r="B3314" s="582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</row>
    <row r="3315" spans="1:32">
      <c r="A3315" s="581"/>
      <c r="B3315" s="582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</row>
    <row r="3316" spans="1:32">
      <c r="A3316" s="581"/>
      <c r="B3316" s="582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</row>
    <row r="3317" spans="1:32">
      <c r="A3317" s="581"/>
      <c r="B3317" s="582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</row>
    <row r="3318" spans="1:32">
      <c r="A3318" s="581"/>
      <c r="B3318" s="582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</row>
    <row r="3319" spans="1:32">
      <c r="A3319" s="581"/>
      <c r="B3319" s="582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</row>
    <row r="3320" spans="1:32">
      <c r="A3320" s="581"/>
      <c r="B3320" s="582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</row>
    <row r="3321" spans="1:32">
      <c r="A3321" s="581"/>
      <c r="B3321" s="582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</row>
    <row r="3322" spans="1:32">
      <c r="A3322" s="581"/>
      <c r="B3322" s="582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</row>
    <row r="3323" spans="1:32">
      <c r="A3323" s="581"/>
      <c r="B3323" s="582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</row>
    <row r="3324" spans="1:32">
      <c r="A3324" s="581"/>
      <c r="B3324" s="582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</row>
    <row r="3325" spans="1:32">
      <c r="A3325" s="581"/>
      <c r="B3325" s="582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</row>
    <row r="3326" spans="1:32">
      <c r="A3326" s="581"/>
      <c r="B3326" s="582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</row>
    <row r="3327" spans="1:32">
      <c r="A3327" s="581"/>
      <c r="B3327" s="582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</row>
    <row r="3328" spans="1:32">
      <c r="A3328" s="581"/>
      <c r="B3328" s="582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</row>
    <row r="3329" spans="1:32">
      <c r="A3329" s="581"/>
      <c r="B3329" s="582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</row>
    <row r="3330" spans="1:32">
      <c r="A3330" s="581"/>
      <c r="B3330" s="582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</row>
    <row r="3331" spans="1:32">
      <c r="A3331" s="581"/>
      <c r="B3331" s="582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</row>
    <row r="3332" spans="1:32">
      <c r="A3332" s="581"/>
      <c r="B3332" s="582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</row>
    <row r="3333" spans="1:32">
      <c r="A3333" s="581"/>
      <c r="B3333" s="582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</row>
    <row r="3334" spans="1:32">
      <c r="A3334" s="581"/>
      <c r="B3334" s="582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</row>
    <row r="3335" spans="1:32">
      <c r="A3335" s="581"/>
      <c r="B3335" s="582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</row>
    <row r="3336" spans="1:32">
      <c r="A3336" s="581"/>
      <c r="B3336" s="582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</row>
    <row r="3337" spans="1:32">
      <c r="A3337" s="581"/>
      <c r="B3337" s="582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</row>
    <row r="3338" spans="1:32">
      <c r="A3338" s="581"/>
      <c r="B3338" s="582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</row>
    <row r="3339" spans="1:32">
      <c r="A3339" s="581"/>
      <c r="B3339" s="582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</row>
    <row r="3340" spans="1:32">
      <c r="A3340" s="581"/>
      <c r="B3340" s="582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</row>
    <row r="3341" spans="1:32">
      <c r="A3341" s="581"/>
      <c r="B3341" s="582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</row>
    <row r="3342" spans="1:32">
      <c r="A3342" s="581"/>
      <c r="B3342" s="582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</row>
    <row r="3343" spans="1:32">
      <c r="A3343" s="581"/>
      <c r="B3343" s="582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</row>
    <row r="3344" spans="1:32">
      <c r="A3344" s="581"/>
      <c r="B3344" s="582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</row>
    <row r="3345" spans="1:32">
      <c r="A3345" s="581"/>
      <c r="B3345" s="582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</row>
    <row r="3346" spans="1:32">
      <c r="A3346" s="581"/>
      <c r="B3346" s="582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</row>
    <row r="3347" spans="1:32">
      <c r="A3347" s="581"/>
      <c r="B3347" s="582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</row>
    <row r="3348" spans="1:32">
      <c r="A3348" s="581"/>
      <c r="B3348" s="582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</row>
    <row r="3349" spans="1:32">
      <c r="A3349" s="581"/>
      <c r="B3349" s="582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</row>
    <row r="3350" spans="1:32">
      <c r="A3350" s="581"/>
      <c r="B3350" s="582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</row>
    <row r="3351" spans="1:32">
      <c r="A3351" s="581"/>
      <c r="B3351" s="582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</row>
    <row r="3352" spans="1:32">
      <c r="A3352" s="581"/>
      <c r="B3352" s="582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</row>
    <row r="3353" spans="1:32">
      <c r="A3353" s="581"/>
      <c r="B3353" s="582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</row>
    <row r="3354" spans="1:32">
      <c r="A3354" s="581"/>
      <c r="B3354" s="582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</row>
    <row r="3355" spans="1:32">
      <c r="A3355" s="581"/>
      <c r="B3355" s="582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</row>
    <row r="3356" spans="1:32">
      <c r="A3356" s="581"/>
      <c r="B3356" s="582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</row>
    <row r="3357" spans="1:32">
      <c r="A3357" s="581"/>
      <c r="B3357" s="582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</row>
    <row r="3358" spans="1:32">
      <c r="A3358" s="581"/>
      <c r="B3358" s="582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</row>
    <row r="3359" spans="1:32">
      <c r="A3359" s="581"/>
      <c r="B3359" s="582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</row>
    <row r="3360" spans="1:32">
      <c r="A3360" s="581"/>
      <c r="B3360" s="582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</row>
    <row r="3361" spans="1:32">
      <c r="A3361" s="581"/>
      <c r="B3361" s="582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</row>
    <row r="3362" spans="1:32">
      <c r="A3362" s="581"/>
      <c r="B3362" s="582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</row>
    <row r="3363" spans="1:32">
      <c r="A3363" s="581"/>
      <c r="B3363" s="582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</row>
    <row r="3364" spans="1:32">
      <c r="A3364" s="581"/>
      <c r="B3364" s="582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</row>
    <row r="3365" spans="1:32">
      <c r="A3365" s="581"/>
      <c r="B3365" s="582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</row>
    <row r="3366" spans="1:32">
      <c r="A3366" s="581"/>
      <c r="B3366" s="582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</row>
    <row r="3367" spans="1:32">
      <c r="A3367" s="581"/>
      <c r="B3367" s="582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</row>
    <row r="3368" spans="1:32">
      <c r="A3368" s="581"/>
      <c r="B3368" s="582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</row>
    <row r="3369" spans="1:32">
      <c r="A3369" s="581"/>
      <c r="B3369" s="582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</row>
    <row r="3370" spans="1:32">
      <c r="A3370" s="581"/>
      <c r="B3370" s="582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</row>
    <row r="3371" spans="1:32">
      <c r="A3371" s="581"/>
      <c r="B3371" s="582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</row>
    <row r="3372" spans="1:32">
      <c r="A3372" s="581"/>
      <c r="B3372" s="582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</row>
    <row r="3373" spans="1:32">
      <c r="A3373" s="581"/>
      <c r="B3373" s="582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</row>
    <row r="3374" spans="1:32">
      <c r="A3374" s="581"/>
      <c r="B3374" s="582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</row>
    <row r="3375" spans="1:32">
      <c r="A3375" s="581"/>
      <c r="B3375" s="582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</row>
    <row r="3376" spans="1:32">
      <c r="A3376" s="581"/>
      <c r="B3376" s="582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</row>
    <row r="3377" spans="1:32">
      <c r="A3377" s="581"/>
      <c r="B3377" s="582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</row>
    <row r="3378" spans="1:32">
      <c r="A3378" s="581"/>
      <c r="B3378" s="582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</row>
    <row r="3379" spans="1:32">
      <c r="A3379" s="581"/>
      <c r="B3379" s="582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</row>
    <row r="3380" spans="1:32">
      <c r="A3380" s="581"/>
      <c r="B3380" s="582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</row>
    <row r="3381" spans="1:32">
      <c r="A3381" s="581"/>
      <c r="B3381" s="582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</row>
    <row r="3382" spans="1:32">
      <c r="A3382" s="581"/>
      <c r="B3382" s="582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</row>
    <row r="3383" spans="1:32">
      <c r="A3383" s="581"/>
      <c r="B3383" s="582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</row>
    <row r="3384" spans="1:32">
      <c r="A3384" s="581"/>
      <c r="B3384" s="582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</row>
    <row r="3385" spans="1:32">
      <c r="A3385" s="581"/>
      <c r="B3385" s="582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</row>
    <row r="3386" spans="1:32">
      <c r="A3386" s="581"/>
      <c r="B3386" s="582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</row>
    <row r="3387" spans="1:32">
      <c r="A3387" s="581"/>
      <c r="B3387" s="582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</row>
    <row r="3388" spans="1:32">
      <c r="A3388" s="581"/>
      <c r="B3388" s="582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</row>
    <row r="3389" spans="1:32">
      <c r="A3389" s="581"/>
      <c r="B3389" s="582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</row>
    <row r="3390" spans="1:32">
      <c r="A3390" s="581"/>
      <c r="B3390" s="582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</row>
    <row r="3391" spans="1:32">
      <c r="A3391" s="581"/>
      <c r="B3391" s="582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</row>
    <row r="3392" spans="1:32">
      <c r="A3392" s="581"/>
      <c r="B3392" s="582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</row>
    <row r="3393" spans="1:32">
      <c r="A3393" s="581"/>
      <c r="B3393" s="582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</row>
    <row r="3394" spans="1:32">
      <c r="A3394" s="581"/>
      <c r="B3394" s="582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</row>
    <row r="3395" spans="1:32">
      <c r="A3395" s="581"/>
      <c r="B3395" s="582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</row>
    <row r="3396" spans="1:32">
      <c r="A3396" s="581"/>
      <c r="B3396" s="582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</row>
    <row r="3397" spans="1:32">
      <c r="A3397" s="581"/>
      <c r="B3397" s="582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</row>
    <row r="3398" spans="1:32">
      <c r="A3398" s="581"/>
      <c r="B3398" s="582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</row>
    <row r="3399" spans="1:32">
      <c r="A3399" s="581"/>
      <c r="B3399" s="582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</row>
    <row r="3400" spans="1:32">
      <c r="A3400" s="581"/>
      <c r="B3400" s="582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</row>
    <row r="3401" spans="1:32">
      <c r="A3401" s="581"/>
      <c r="B3401" s="582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</row>
    <row r="3402" spans="1:32">
      <c r="A3402" s="581"/>
      <c r="B3402" s="582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</row>
    <row r="3403" spans="1:32">
      <c r="A3403" s="581"/>
      <c r="B3403" s="582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</row>
    <row r="3404" spans="1:32">
      <c r="A3404" s="581"/>
      <c r="B3404" s="582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</row>
    <row r="3405" spans="1:32">
      <c r="A3405" s="581"/>
      <c r="B3405" s="582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</row>
    <row r="3406" spans="1:32">
      <c r="A3406" s="581"/>
      <c r="B3406" s="582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</row>
    <row r="3407" spans="1:32">
      <c r="A3407" s="581"/>
      <c r="B3407" s="582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</row>
    <row r="3408" spans="1:32">
      <c r="A3408" s="581"/>
      <c r="B3408" s="582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</row>
    <row r="3409" spans="1:32">
      <c r="A3409" s="581"/>
      <c r="B3409" s="582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</row>
    <row r="3410" spans="1:32">
      <c r="A3410" s="581"/>
      <c r="B3410" s="582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</row>
    <row r="3411" spans="1:32">
      <c r="A3411" s="581"/>
      <c r="B3411" s="582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</row>
    <row r="3412" spans="1:32">
      <c r="A3412" s="581"/>
      <c r="B3412" s="582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</row>
    <row r="3413" spans="1:32">
      <c r="A3413" s="581"/>
      <c r="B3413" s="582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</row>
    <row r="3414" spans="1:32">
      <c r="A3414" s="581"/>
      <c r="B3414" s="582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</row>
    <row r="3415" spans="1:32">
      <c r="A3415" s="581"/>
      <c r="B3415" s="582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</row>
    <row r="3416" spans="1:32">
      <c r="A3416" s="581"/>
      <c r="B3416" s="582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</row>
    <row r="3417" spans="1:32">
      <c r="A3417" s="581"/>
      <c r="B3417" s="582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</row>
    <row r="3418" spans="1:32">
      <c r="A3418" s="581"/>
      <c r="B3418" s="582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</row>
    <row r="3419" spans="1:32">
      <c r="A3419" s="581"/>
      <c r="B3419" s="582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</row>
    <row r="3420" spans="1:32">
      <c r="A3420" s="581"/>
      <c r="B3420" s="582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</row>
    <row r="3421" spans="1:32">
      <c r="A3421" s="581"/>
      <c r="B3421" s="582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</row>
    <row r="3422" spans="1:32">
      <c r="A3422" s="581"/>
      <c r="B3422" s="582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</row>
    <row r="3423" spans="1:32">
      <c r="A3423" s="581"/>
      <c r="B3423" s="582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</row>
    <row r="3424" spans="1:32">
      <c r="A3424" s="581"/>
      <c r="B3424" s="582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</row>
    <row r="3425" spans="1:32">
      <c r="A3425" s="581"/>
      <c r="B3425" s="582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</row>
    <row r="3426" spans="1:32">
      <c r="A3426" s="581"/>
      <c r="B3426" s="582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</row>
    <row r="3427" spans="1:32">
      <c r="A3427" s="581"/>
      <c r="B3427" s="582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</row>
    <row r="3428" spans="1:32">
      <c r="A3428" s="581"/>
      <c r="B3428" s="582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</row>
    <row r="3429" spans="1:32">
      <c r="A3429" s="581"/>
      <c r="B3429" s="582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</row>
    <row r="3430" spans="1:32">
      <c r="A3430" s="581"/>
      <c r="B3430" s="582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</row>
    <row r="3431" spans="1:32">
      <c r="A3431" s="581"/>
      <c r="B3431" s="582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</row>
    <row r="3432" spans="1:32">
      <c r="A3432" s="581"/>
      <c r="B3432" s="582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</row>
    <row r="3433" spans="1:32">
      <c r="A3433" s="581"/>
      <c r="B3433" s="582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</row>
    <row r="3434" spans="1:32">
      <c r="A3434" s="581"/>
      <c r="B3434" s="582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</row>
    <row r="3435" spans="1:32">
      <c r="A3435" s="581"/>
      <c r="B3435" s="582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</row>
    <row r="3436" spans="1:32">
      <c r="A3436" s="581"/>
      <c r="B3436" s="582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</row>
    <row r="3437" spans="1:32">
      <c r="A3437" s="581"/>
      <c r="B3437" s="582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</row>
    <row r="3438" spans="1:32">
      <c r="A3438" s="581"/>
      <c r="B3438" s="582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</row>
    <row r="3439" spans="1:32">
      <c r="A3439" s="581"/>
      <c r="B3439" s="582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</row>
    <row r="3440" spans="1:32">
      <c r="A3440" s="581"/>
      <c r="B3440" s="582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</row>
    <row r="3441" spans="1:32">
      <c r="A3441" s="581"/>
      <c r="B3441" s="582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</row>
    <row r="3442" spans="1:32">
      <c r="A3442" s="581"/>
      <c r="B3442" s="582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</row>
    <row r="3443" spans="1:32">
      <c r="A3443" s="581"/>
      <c r="B3443" s="582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</row>
    <row r="3444" spans="1:32">
      <c r="A3444" s="581"/>
      <c r="B3444" s="582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</row>
    <row r="3445" spans="1:32">
      <c r="A3445" s="581"/>
      <c r="B3445" s="582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</row>
    <row r="3446" spans="1:32">
      <c r="A3446" s="581"/>
      <c r="B3446" s="582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</row>
    <row r="3447" spans="1:32">
      <c r="A3447" s="581"/>
      <c r="B3447" s="582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</row>
    <row r="3448" spans="1:32">
      <c r="A3448" s="581"/>
      <c r="B3448" s="582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</row>
    <row r="3449" spans="1:32">
      <c r="A3449" s="581"/>
      <c r="B3449" s="582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</row>
    <row r="3450" spans="1:32">
      <c r="A3450" s="581"/>
      <c r="B3450" s="582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</row>
    <row r="3451" spans="1:32">
      <c r="A3451" s="581"/>
      <c r="B3451" s="582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</row>
    <row r="3452" spans="1:32">
      <c r="A3452" s="581"/>
      <c r="B3452" s="582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</row>
    <row r="3453" spans="1:32">
      <c r="A3453" s="581"/>
      <c r="B3453" s="582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</row>
    <row r="3454" spans="1:32">
      <c r="A3454" s="581"/>
      <c r="B3454" s="582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</row>
    <row r="3455" spans="1:32">
      <c r="A3455" s="581"/>
      <c r="B3455" s="582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</row>
    <row r="3456" spans="1:32">
      <c r="A3456" s="581"/>
      <c r="B3456" s="582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</row>
    <row r="3457" spans="1:32">
      <c r="A3457" s="581"/>
      <c r="B3457" s="582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</row>
    <row r="3458" spans="1:32">
      <c r="A3458" s="581"/>
      <c r="B3458" s="582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</row>
    <row r="3459" spans="1:32">
      <c r="A3459" s="581"/>
      <c r="B3459" s="582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</row>
    <row r="3460" spans="1:32">
      <c r="A3460" s="581"/>
      <c r="B3460" s="582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</row>
    <row r="3461" spans="1:32">
      <c r="A3461" s="581"/>
      <c r="B3461" s="582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</row>
    <row r="3462" spans="1:32">
      <c r="A3462" s="581"/>
      <c r="B3462" s="582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</row>
    <row r="3463" spans="1:32">
      <c r="A3463" s="581"/>
      <c r="B3463" s="582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</row>
    <row r="3464" spans="1:32">
      <c r="A3464" s="581"/>
      <c r="B3464" s="582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</row>
    <row r="3465" spans="1:32">
      <c r="A3465" s="581"/>
      <c r="B3465" s="582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</row>
    <row r="3466" spans="1:32">
      <c r="A3466" s="581"/>
      <c r="B3466" s="582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</row>
    <row r="3467" spans="1:32">
      <c r="A3467" s="581"/>
      <c r="B3467" s="582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</row>
    <row r="3468" spans="1:32">
      <c r="A3468" s="581"/>
      <c r="B3468" s="582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</row>
    <row r="3469" spans="1:32">
      <c r="A3469" s="581"/>
      <c r="B3469" s="582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</row>
    <row r="3470" spans="1:32">
      <c r="A3470" s="581"/>
      <c r="B3470" s="582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</row>
    <row r="3471" spans="1:32">
      <c r="A3471" s="581"/>
      <c r="B3471" s="582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</row>
    <row r="3472" spans="1:32">
      <c r="A3472" s="581"/>
      <c r="B3472" s="582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</row>
    <row r="3473" spans="1:32">
      <c r="A3473" s="581"/>
      <c r="B3473" s="582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</row>
    <row r="3474" spans="1:32">
      <c r="A3474" s="581"/>
      <c r="B3474" s="582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</row>
    <row r="3475" spans="1:32">
      <c r="A3475" s="581"/>
      <c r="B3475" s="582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</row>
    <row r="3476" spans="1:32">
      <c r="A3476" s="581"/>
      <c r="B3476" s="582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</row>
    <row r="3477" spans="1:32">
      <c r="A3477" s="581"/>
      <c r="B3477" s="582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</row>
    <row r="3478" spans="1:32">
      <c r="A3478" s="581"/>
      <c r="B3478" s="582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</row>
    <row r="3479" spans="1:32">
      <c r="A3479" s="581"/>
      <c r="B3479" s="582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</row>
    <row r="3480" spans="1:32">
      <c r="A3480" s="581"/>
      <c r="B3480" s="582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</row>
    <row r="3481" spans="1:32">
      <c r="A3481" s="581"/>
      <c r="B3481" s="582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</row>
    <row r="3482" spans="1:32">
      <c r="A3482" s="581"/>
      <c r="B3482" s="582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</row>
    <row r="3483" spans="1:32">
      <c r="A3483" s="581"/>
      <c r="B3483" s="582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</row>
    <row r="3484" spans="1:32">
      <c r="A3484" s="581"/>
      <c r="B3484" s="582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</row>
    <row r="3485" spans="1:32">
      <c r="A3485" s="581"/>
      <c r="B3485" s="582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</row>
    <row r="3486" spans="1:32">
      <c r="A3486" s="581"/>
      <c r="B3486" s="582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</row>
    <row r="3487" spans="1:32">
      <c r="A3487" s="581"/>
      <c r="B3487" s="582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</row>
    <row r="3488" spans="1:32">
      <c r="A3488" s="581"/>
      <c r="B3488" s="582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</row>
    <row r="3489" spans="1:32">
      <c r="A3489" s="581"/>
      <c r="B3489" s="582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</row>
    <row r="3490" spans="1:32">
      <c r="A3490" s="581"/>
      <c r="B3490" s="582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</row>
    <row r="3491" spans="1:32">
      <c r="A3491" s="581"/>
      <c r="B3491" s="582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</row>
    <row r="3492" spans="1:32">
      <c r="A3492" s="581"/>
      <c r="B3492" s="582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</row>
    <row r="3493" spans="1:32">
      <c r="A3493" s="581"/>
      <c r="B3493" s="582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</row>
    <row r="3494" spans="1:32">
      <c r="A3494" s="581"/>
      <c r="B3494" s="582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</row>
    <row r="3495" spans="1:32">
      <c r="A3495" s="581"/>
      <c r="B3495" s="582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</row>
    <row r="3496" spans="1:32">
      <c r="A3496" s="581"/>
      <c r="B3496" s="582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</row>
    <row r="3497" spans="1:32">
      <c r="A3497" s="581"/>
      <c r="B3497" s="582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</row>
    <row r="3498" spans="1:32">
      <c r="A3498" s="581"/>
      <c r="B3498" s="582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</row>
    <row r="3499" spans="1:32">
      <c r="A3499" s="581"/>
      <c r="B3499" s="582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</row>
    <row r="3500" spans="1:32">
      <c r="A3500" s="581"/>
      <c r="B3500" s="582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</row>
    <row r="3501" spans="1:32">
      <c r="A3501" s="581"/>
      <c r="B3501" s="582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</row>
    <row r="3502" spans="1:32">
      <c r="A3502" s="581"/>
      <c r="B3502" s="582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</row>
    <row r="3503" spans="1:32">
      <c r="A3503" s="581"/>
      <c r="B3503" s="582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</row>
    <row r="3504" spans="1:32">
      <c r="A3504" s="581"/>
      <c r="B3504" s="582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</row>
    <row r="3505" spans="1:32">
      <c r="A3505" s="581"/>
      <c r="B3505" s="582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</row>
    <row r="3506" spans="1:32">
      <c r="A3506" s="581"/>
      <c r="B3506" s="582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</row>
    <row r="3507" spans="1:32">
      <c r="A3507" s="581"/>
      <c r="B3507" s="582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</row>
    <row r="3508" spans="1:32">
      <c r="A3508" s="581"/>
      <c r="B3508" s="582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</row>
    <row r="3509" spans="1:32">
      <c r="A3509" s="581"/>
      <c r="B3509" s="582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</row>
    <row r="3510" spans="1:32">
      <c r="A3510" s="581"/>
      <c r="B3510" s="582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</row>
    <row r="3511" spans="1:32">
      <c r="A3511" s="581"/>
      <c r="B3511" s="582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</row>
    <row r="3512" spans="1:32">
      <c r="A3512" s="581"/>
      <c r="B3512" s="582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</row>
    <row r="3513" spans="1:32">
      <c r="A3513" s="581"/>
      <c r="B3513" s="582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</row>
    <row r="3514" spans="1:32">
      <c r="A3514" s="581"/>
      <c r="B3514" s="582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</row>
    <row r="3515" spans="1:32">
      <c r="A3515" s="581"/>
      <c r="B3515" s="582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</row>
    <row r="3516" spans="1:32">
      <c r="A3516" s="581"/>
      <c r="B3516" s="582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</row>
    <row r="3517" spans="1:32">
      <c r="A3517" s="581"/>
      <c r="B3517" s="582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</row>
    <row r="3518" spans="1:32">
      <c r="A3518" s="581"/>
      <c r="B3518" s="582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</row>
    <row r="3519" spans="1:32">
      <c r="A3519" s="581"/>
      <c r="B3519" s="582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</row>
    <row r="3520" spans="1:32">
      <c r="A3520" s="581"/>
      <c r="B3520" s="582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</row>
    <row r="3521" spans="1:32">
      <c r="A3521" s="581"/>
      <c r="B3521" s="582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</row>
    <row r="3522" spans="1:32">
      <c r="A3522" s="581"/>
      <c r="B3522" s="582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</row>
    <row r="3523" spans="1:32">
      <c r="A3523" s="581"/>
      <c r="B3523" s="582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</row>
    <row r="3524" spans="1:32">
      <c r="A3524" s="581"/>
      <c r="B3524" s="582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</row>
    <row r="3525" spans="1:32">
      <c r="A3525" s="581"/>
      <c r="B3525" s="582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</row>
    <row r="3526" spans="1:32">
      <c r="A3526" s="581"/>
      <c r="B3526" s="582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</row>
    <row r="3527" spans="1:32">
      <c r="A3527" s="581"/>
      <c r="B3527" s="582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</row>
    <row r="3528" spans="1:32">
      <c r="A3528" s="581"/>
      <c r="B3528" s="582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</row>
    <row r="3529" spans="1:32">
      <c r="A3529" s="581"/>
      <c r="B3529" s="582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</row>
    <row r="3530" spans="1:32">
      <c r="A3530" s="581"/>
      <c r="B3530" s="582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</row>
    <row r="3531" spans="1:32">
      <c r="A3531" s="581"/>
      <c r="B3531" s="582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</row>
    <row r="3532" spans="1:32">
      <c r="A3532" s="581"/>
      <c r="B3532" s="582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</row>
    <row r="3533" spans="1:32">
      <c r="A3533" s="581"/>
      <c r="B3533" s="582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</row>
    <row r="3534" spans="1:32">
      <c r="A3534" s="581"/>
      <c r="B3534" s="582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</row>
    <row r="3535" spans="1:32">
      <c r="A3535" s="581"/>
      <c r="B3535" s="582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</row>
    <row r="3536" spans="1:32">
      <c r="A3536" s="581"/>
      <c r="B3536" s="582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</row>
    <row r="3537" spans="1:32">
      <c r="A3537" s="581"/>
      <c r="B3537" s="582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</row>
    <row r="3538" spans="1:32">
      <c r="A3538" s="581"/>
      <c r="B3538" s="582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</row>
    <row r="3539" spans="1:32">
      <c r="A3539" s="581"/>
      <c r="B3539" s="582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</row>
    <row r="3540" spans="1:32">
      <c r="A3540" s="581"/>
      <c r="B3540" s="582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</row>
    <row r="3541" spans="1:32">
      <c r="A3541" s="581"/>
      <c r="B3541" s="582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</row>
    <row r="3542" spans="1:32">
      <c r="A3542" s="581"/>
      <c r="B3542" s="582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</row>
    <row r="3543" spans="1:32">
      <c r="A3543" s="581"/>
      <c r="B3543" s="582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</row>
    <row r="3544" spans="1:32">
      <c r="A3544" s="581"/>
      <c r="B3544" s="582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</row>
    <row r="3545" spans="1:32">
      <c r="A3545" s="581"/>
      <c r="B3545" s="582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</row>
    <row r="3546" spans="1:32">
      <c r="A3546" s="581"/>
      <c r="B3546" s="582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</row>
    <row r="3547" spans="1:32">
      <c r="A3547" s="581"/>
      <c r="B3547" s="582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</row>
    <row r="3548" spans="1:32">
      <c r="A3548" s="581"/>
      <c r="B3548" s="582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</row>
    <row r="3549" spans="1:32">
      <c r="A3549" s="581"/>
      <c r="B3549" s="582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</row>
    <row r="3550" spans="1:32">
      <c r="A3550" s="581"/>
      <c r="B3550" s="582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</row>
    <row r="3551" spans="1:32">
      <c r="A3551" s="581"/>
      <c r="B3551" s="582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</row>
    <row r="3552" spans="1:32">
      <c r="A3552" s="581"/>
      <c r="B3552" s="582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</row>
    <row r="3553" spans="1:32">
      <c r="A3553" s="581"/>
      <c r="B3553" s="582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</row>
    <row r="3554" spans="1:32">
      <c r="A3554" s="581"/>
      <c r="B3554" s="582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</row>
    <row r="3555" spans="1:32">
      <c r="A3555" s="581"/>
      <c r="B3555" s="582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</row>
    <row r="3556" spans="1:32">
      <c r="A3556" s="581"/>
      <c r="B3556" s="582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</row>
    <row r="3557" spans="1:32">
      <c r="A3557" s="581"/>
      <c r="B3557" s="582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</row>
    <row r="3558" spans="1:32">
      <c r="A3558" s="581"/>
      <c r="B3558" s="582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</row>
    <row r="3559" spans="1:32">
      <c r="A3559" s="581"/>
      <c r="B3559" s="582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</row>
    <row r="3560" spans="1:32">
      <c r="A3560" s="581"/>
      <c r="B3560" s="582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</row>
    <row r="3561" spans="1:32">
      <c r="A3561" s="581"/>
      <c r="B3561" s="582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</row>
    <row r="3562" spans="1:32">
      <c r="A3562" s="581"/>
      <c r="B3562" s="582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</row>
    <row r="3563" spans="1:32">
      <c r="A3563" s="581"/>
      <c r="B3563" s="582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</row>
    <row r="3564" spans="1:32">
      <c r="A3564" s="581"/>
      <c r="B3564" s="582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</row>
    <row r="3565" spans="1:32">
      <c r="A3565" s="581"/>
      <c r="B3565" s="582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</row>
    <row r="3566" spans="1:32">
      <c r="A3566" s="581"/>
      <c r="B3566" s="582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</row>
    <row r="3567" spans="1:32">
      <c r="A3567" s="581"/>
      <c r="B3567" s="582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</row>
    <row r="3568" spans="1:32">
      <c r="A3568" s="581"/>
      <c r="B3568" s="582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</row>
    <row r="3569" spans="1:32">
      <c r="A3569" s="581"/>
      <c r="B3569" s="582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</row>
    <row r="3570" spans="1:32">
      <c r="A3570" s="581"/>
      <c r="B3570" s="582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</row>
    <row r="3571" spans="1:32">
      <c r="A3571" s="581"/>
      <c r="B3571" s="582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</row>
    <row r="3572" spans="1:32">
      <c r="A3572" s="581"/>
      <c r="B3572" s="582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</row>
    <row r="3573" spans="1:32">
      <c r="A3573" s="581"/>
      <c r="B3573" s="582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</row>
    <row r="3574" spans="1:32">
      <c r="A3574" s="581"/>
      <c r="B3574" s="582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</row>
    <row r="3575" spans="1:32">
      <c r="A3575" s="581"/>
      <c r="B3575" s="582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</row>
    <row r="3576" spans="1:32">
      <c r="A3576" s="581"/>
      <c r="B3576" s="582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</row>
    <row r="3577" spans="1:32">
      <c r="A3577" s="581"/>
      <c r="B3577" s="582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</row>
    <row r="3578" spans="1:32">
      <c r="A3578" s="581"/>
      <c r="B3578" s="582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</row>
    <row r="3579" spans="1:32">
      <c r="A3579" s="581"/>
      <c r="B3579" s="582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</row>
    <row r="3580" spans="1:32">
      <c r="A3580" s="581"/>
      <c r="B3580" s="582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</row>
    <row r="3581" spans="1:32">
      <c r="A3581" s="581"/>
      <c r="B3581" s="582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</row>
    <row r="3582" spans="1:32">
      <c r="A3582" s="581"/>
      <c r="B3582" s="582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</row>
    <row r="3583" spans="1:32">
      <c r="A3583" s="581"/>
      <c r="B3583" s="582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</row>
    <row r="3584" spans="1:32">
      <c r="A3584" s="581"/>
      <c r="B3584" s="582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</row>
    <row r="3585" spans="1:32">
      <c r="A3585" s="581"/>
      <c r="B3585" s="582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</row>
    <row r="3586" spans="1:32">
      <c r="A3586" s="581"/>
      <c r="B3586" s="582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</row>
    <row r="3587" spans="1:32">
      <c r="A3587" s="581"/>
      <c r="B3587" s="582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</row>
    <row r="3588" spans="1:32">
      <c r="A3588" s="581"/>
      <c r="B3588" s="582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</row>
    <row r="3589" spans="1:32">
      <c r="A3589" s="581"/>
      <c r="B3589" s="582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</row>
    <row r="3590" spans="1:32">
      <c r="A3590" s="581"/>
      <c r="B3590" s="582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</row>
    <row r="3591" spans="1:32">
      <c r="A3591" s="581"/>
      <c r="B3591" s="582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</row>
    <row r="3592" spans="1:32">
      <c r="A3592" s="581"/>
      <c r="B3592" s="582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</row>
    <row r="3593" spans="1:32">
      <c r="A3593" s="581"/>
      <c r="B3593" s="582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</row>
    <row r="3594" spans="1:32">
      <c r="A3594" s="581"/>
      <c r="B3594" s="582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</row>
    <row r="3595" spans="1:32">
      <c r="A3595" s="581"/>
      <c r="B3595" s="582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</row>
    <row r="3596" spans="1:32">
      <c r="A3596" s="581"/>
      <c r="B3596" s="582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</row>
    <row r="3597" spans="1:32">
      <c r="A3597" s="581"/>
      <c r="B3597" s="582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</row>
    <row r="3598" spans="1:32">
      <c r="A3598" s="581"/>
      <c r="B3598" s="582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</row>
    <row r="3599" spans="1:32">
      <c r="A3599" s="581"/>
      <c r="B3599" s="582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</row>
    <row r="3600" spans="1:32">
      <c r="A3600" s="581"/>
      <c r="B3600" s="582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</row>
    <row r="3601" spans="1:32">
      <c r="A3601" s="581"/>
      <c r="B3601" s="582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</row>
    <row r="3602" spans="1:32">
      <c r="A3602" s="581"/>
      <c r="B3602" s="582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</row>
    <row r="3603" spans="1:32">
      <c r="A3603" s="581"/>
      <c r="B3603" s="582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</row>
    <row r="3604" spans="1:32">
      <c r="A3604" s="581"/>
      <c r="B3604" s="582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</row>
    <row r="3605" spans="1:32">
      <c r="A3605" s="581"/>
      <c r="B3605" s="582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</row>
    <row r="3606" spans="1:32">
      <c r="A3606" s="581"/>
      <c r="B3606" s="582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</row>
    <row r="3607" spans="1:32">
      <c r="A3607" s="581"/>
      <c r="B3607" s="582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</row>
    <row r="3608" spans="1:32">
      <c r="A3608" s="581"/>
      <c r="B3608" s="582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</row>
    <row r="3609" spans="1:32">
      <c r="A3609" s="581"/>
      <c r="B3609" s="582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</row>
    <row r="3610" spans="1:32">
      <c r="A3610" s="581"/>
      <c r="B3610" s="582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</row>
    <row r="3611" spans="1:32">
      <c r="A3611" s="581"/>
      <c r="B3611" s="582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</row>
    <row r="3612" spans="1:32">
      <c r="A3612" s="581"/>
      <c r="B3612" s="582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</row>
    <row r="3613" spans="1:32">
      <c r="A3613" s="581"/>
      <c r="B3613" s="582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</row>
    <row r="3614" spans="1:32">
      <c r="A3614" s="581"/>
      <c r="B3614" s="582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</row>
    <row r="3615" spans="1:32">
      <c r="A3615" s="581"/>
      <c r="B3615" s="582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</row>
    <row r="3616" spans="1:32">
      <c r="A3616" s="581"/>
      <c r="B3616" s="582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</row>
    <row r="3617" spans="1:32">
      <c r="A3617" s="581"/>
      <c r="B3617" s="582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</row>
    <row r="3618" spans="1:32">
      <c r="A3618" s="581"/>
      <c r="B3618" s="582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</row>
    <row r="3619" spans="1:32">
      <c r="A3619" s="581"/>
      <c r="B3619" s="582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</row>
    <row r="3620" spans="1:32">
      <c r="A3620" s="581"/>
      <c r="B3620" s="582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</row>
    <row r="3621" spans="1:32">
      <c r="A3621" s="581"/>
      <c r="B3621" s="582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</row>
    <row r="3622" spans="1:32">
      <c r="A3622" s="581"/>
      <c r="B3622" s="582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</row>
    <row r="3623" spans="1:32">
      <c r="A3623" s="581"/>
      <c r="B3623" s="582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</row>
    <row r="3624" spans="1:32">
      <c r="A3624" s="581"/>
      <c r="B3624" s="582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</row>
    <row r="3625" spans="1:32">
      <c r="A3625" s="581"/>
      <c r="B3625" s="582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</row>
    <row r="3626" spans="1:32">
      <c r="A3626" s="581"/>
      <c r="B3626" s="582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</row>
    <row r="3627" spans="1:32">
      <c r="A3627" s="581"/>
      <c r="B3627" s="582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</row>
    <row r="3628" spans="1:32">
      <c r="A3628" s="581"/>
      <c r="B3628" s="582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</row>
    <row r="3629" spans="1:32">
      <c r="A3629" s="581"/>
      <c r="B3629" s="582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</row>
    <row r="3630" spans="1:32">
      <c r="A3630" s="581"/>
      <c r="B3630" s="582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</row>
    <row r="3631" spans="1:32">
      <c r="A3631" s="581"/>
      <c r="B3631" s="582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</row>
    <row r="3632" spans="1:32">
      <c r="A3632" s="581"/>
      <c r="B3632" s="582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</row>
    <row r="3633" spans="1:32">
      <c r="A3633" s="581"/>
      <c r="B3633" s="582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</row>
    <row r="3634" spans="1:32">
      <c r="A3634" s="581"/>
      <c r="B3634" s="582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</row>
    <row r="3635" spans="1:32">
      <c r="A3635" s="581"/>
      <c r="B3635" s="582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</row>
    <row r="3636" spans="1:32">
      <c r="A3636" s="581"/>
      <c r="B3636" s="582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</row>
    <row r="3637" spans="1:32">
      <c r="A3637" s="581"/>
      <c r="B3637" s="582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</row>
    <row r="3638" spans="1:32">
      <c r="A3638" s="581"/>
      <c r="B3638" s="582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</row>
    <row r="3639" spans="1:32">
      <c r="A3639" s="581"/>
      <c r="B3639" s="582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</row>
    <row r="3640" spans="1:32">
      <c r="A3640" s="581"/>
      <c r="B3640" s="582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</row>
    <row r="3641" spans="1:32">
      <c r="A3641" s="581"/>
      <c r="B3641" s="582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</row>
    <row r="3642" spans="1:32">
      <c r="A3642" s="581"/>
      <c r="B3642" s="582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</row>
    <row r="3643" spans="1:32">
      <c r="A3643" s="581"/>
      <c r="B3643" s="582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</row>
    <row r="3644" spans="1:32">
      <c r="A3644" s="581"/>
      <c r="B3644" s="582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</row>
    <row r="3645" spans="1:32">
      <c r="A3645" s="581"/>
      <c r="B3645" s="582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</row>
    <row r="3646" spans="1:32">
      <c r="A3646" s="581"/>
      <c r="B3646" s="582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</row>
    <row r="3647" spans="1:32">
      <c r="A3647" s="581"/>
      <c r="B3647" s="582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</row>
    <row r="3648" spans="1:32">
      <c r="A3648" s="581"/>
      <c r="B3648" s="582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</row>
    <row r="3649" spans="1:32">
      <c r="A3649" s="581"/>
      <c r="B3649" s="582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</row>
    <row r="3650" spans="1:32">
      <c r="A3650" s="581"/>
      <c r="B3650" s="582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</row>
    <row r="3651" spans="1:32">
      <c r="A3651" s="581"/>
      <c r="B3651" s="582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</row>
    <row r="3652" spans="1:32">
      <c r="A3652" s="581"/>
      <c r="B3652" s="582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</row>
    <row r="3653" spans="1:32">
      <c r="A3653" s="581"/>
      <c r="B3653" s="582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</row>
    <row r="3654" spans="1:32">
      <c r="A3654" s="581"/>
      <c r="B3654" s="582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</row>
    <row r="3655" spans="1:32">
      <c r="A3655" s="581"/>
      <c r="B3655" s="582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</row>
    <row r="3656" spans="1:32">
      <c r="A3656" s="581"/>
      <c r="B3656" s="582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</row>
    <row r="3657" spans="1:32">
      <c r="A3657" s="581"/>
      <c r="B3657" s="582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</row>
    <row r="3658" spans="1:32">
      <c r="A3658" s="581"/>
      <c r="B3658" s="582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</row>
    <row r="3659" spans="1:32">
      <c r="A3659" s="581"/>
      <c r="B3659" s="582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</row>
    <row r="3660" spans="1:32">
      <c r="A3660" s="581"/>
      <c r="B3660" s="582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</row>
    <row r="3661" spans="1:32">
      <c r="A3661" s="581"/>
      <c r="B3661" s="582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</row>
    <row r="3662" spans="1:32">
      <c r="A3662" s="581"/>
      <c r="B3662" s="582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</row>
    <row r="3663" spans="1:32">
      <c r="A3663" s="581"/>
      <c r="B3663" s="582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</row>
    <row r="3664" spans="1:32">
      <c r="A3664" s="581"/>
      <c r="B3664" s="582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</row>
    <row r="3665" spans="1:32">
      <c r="A3665" s="581"/>
      <c r="B3665" s="582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</row>
    <row r="3666" spans="1:32">
      <c r="A3666" s="581"/>
      <c r="B3666" s="582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</row>
    <row r="3667" spans="1:32">
      <c r="A3667" s="581"/>
      <c r="B3667" s="582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</row>
    <row r="3668" spans="1:32">
      <c r="A3668" s="581"/>
      <c r="B3668" s="582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</row>
    <row r="3669" spans="1:32">
      <c r="A3669" s="581"/>
      <c r="B3669" s="582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</row>
    <row r="3670" spans="1:32">
      <c r="A3670" s="581"/>
      <c r="B3670" s="582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</row>
    <row r="3671" spans="1:32">
      <c r="A3671" s="581"/>
      <c r="B3671" s="582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</row>
    <row r="3672" spans="1:32">
      <c r="A3672" s="581"/>
      <c r="B3672" s="582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</row>
    <row r="3673" spans="1:32">
      <c r="A3673" s="581"/>
      <c r="B3673" s="582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</row>
    <row r="3674" spans="1:32">
      <c r="A3674" s="581"/>
      <c r="B3674" s="582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</row>
    <row r="3675" spans="1:32">
      <c r="A3675" s="581"/>
      <c r="B3675" s="582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</row>
    <row r="3676" spans="1:32">
      <c r="A3676" s="581"/>
      <c r="B3676" s="582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</row>
    <row r="3677" spans="1:32">
      <c r="A3677" s="581"/>
      <c r="B3677" s="582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</row>
    <row r="3678" spans="1:32">
      <c r="A3678" s="581"/>
      <c r="B3678" s="582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</row>
    <row r="3679" spans="1:32">
      <c r="A3679" s="581"/>
      <c r="B3679" s="582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</row>
    <row r="3680" spans="1:32">
      <c r="A3680" s="581"/>
      <c r="B3680" s="582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</row>
    <row r="3681" spans="1:32">
      <c r="A3681" s="581"/>
      <c r="B3681" s="582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</row>
    <row r="3682" spans="1:32">
      <c r="A3682" s="581"/>
      <c r="B3682" s="582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</row>
    <row r="3683" spans="1:32">
      <c r="A3683" s="581"/>
      <c r="B3683" s="582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</row>
    <row r="3684" spans="1:32">
      <c r="A3684" s="581"/>
      <c r="B3684" s="582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</row>
    <row r="3685" spans="1:32">
      <c r="A3685" s="581"/>
      <c r="B3685" s="582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</row>
    <row r="3686" spans="1:32">
      <c r="A3686" s="581"/>
      <c r="B3686" s="582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</row>
    <row r="3687" spans="1:32">
      <c r="A3687" s="581"/>
      <c r="B3687" s="582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</row>
    <row r="3688" spans="1:32">
      <c r="A3688" s="581"/>
      <c r="B3688" s="582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</row>
    <row r="3689" spans="1:32">
      <c r="A3689" s="581"/>
      <c r="B3689" s="582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</row>
    <row r="3690" spans="1:32">
      <c r="A3690" s="581"/>
      <c r="B3690" s="582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</row>
    <row r="3691" spans="1:32">
      <c r="A3691" s="581"/>
      <c r="B3691" s="582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</row>
    <row r="3692" spans="1:32">
      <c r="A3692" s="581"/>
      <c r="B3692" s="582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</row>
    <row r="3693" spans="1:32">
      <c r="A3693" s="581"/>
      <c r="B3693" s="582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</row>
    <row r="3694" spans="1:32">
      <c r="A3694" s="581"/>
      <c r="B3694" s="582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</row>
    <row r="3695" spans="1:32">
      <c r="A3695" s="581"/>
      <c r="B3695" s="582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</row>
    <row r="3696" spans="1:32">
      <c r="A3696" s="581"/>
      <c r="B3696" s="582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</row>
    <row r="3697" spans="1:32">
      <c r="A3697" s="581"/>
      <c r="B3697" s="582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</row>
    <row r="3698" spans="1:32">
      <c r="A3698" s="581"/>
      <c r="B3698" s="582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</row>
    <row r="3699" spans="1:32">
      <c r="A3699" s="581"/>
      <c r="B3699" s="582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</row>
    <row r="3700" spans="1:32">
      <c r="A3700" s="581"/>
      <c r="B3700" s="582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</row>
    <row r="3701" spans="1:32">
      <c r="A3701" s="581"/>
      <c r="B3701" s="582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</row>
    <row r="3702" spans="1:32">
      <c r="A3702" s="581"/>
      <c r="B3702" s="582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</row>
    <row r="3703" spans="1:32">
      <c r="A3703" s="581"/>
      <c r="B3703" s="582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</row>
    <row r="3704" spans="1:32">
      <c r="A3704" s="581"/>
      <c r="B3704" s="582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</row>
    <row r="3705" spans="1:32">
      <c r="A3705" s="581"/>
      <c r="B3705" s="582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</row>
    <row r="3706" spans="1:32">
      <c r="A3706" s="581"/>
      <c r="B3706" s="582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</row>
    <row r="3707" spans="1:32">
      <c r="A3707" s="581"/>
      <c r="B3707" s="582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</row>
    <row r="3708" spans="1:32">
      <c r="A3708" s="581"/>
      <c r="B3708" s="582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</row>
    <row r="3709" spans="1:32">
      <c r="A3709" s="581"/>
      <c r="B3709" s="582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</row>
    <row r="3710" spans="1:32">
      <c r="A3710" s="581"/>
      <c r="B3710" s="582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</row>
    <row r="3711" spans="1:32">
      <c r="A3711" s="581"/>
      <c r="B3711" s="582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</row>
    <row r="3712" spans="1:32">
      <c r="A3712" s="581"/>
      <c r="B3712" s="582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</row>
    <row r="3713" spans="1:32">
      <c r="A3713" s="581"/>
      <c r="B3713" s="582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</row>
    <row r="3714" spans="1:32">
      <c r="A3714" s="581"/>
      <c r="B3714" s="582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</row>
    <row r="3715" spans="1:32">
      <c r="A3715" s="581"/>
      <c r="B3715" s="582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</row>
    <row r="3716" spans="1:32">
      <c r="A3716" s="581"/>
      <c r="B3716" s="582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</row>
    <row r="3717" spans="1:32">
      <c r="A3717" s="581"/>
      <c r="B3717" s="582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</row>
    <row r="3718" spans="1:32">
      <c r="A3718" s="581"/>
      <c r="B3718" s="582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</row>
    <row r="3719" spans="1:32">
      <c r="A3719" s="581"/>
      <c r="B3719" s="582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</row>
    <row r="3720" spans="1:32">
      <c r="A3720" s="581"/>
      <c r="B3720" s="582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</row>
    <row r="3721" spans="1:32">
      <c r="A3721" s="581"/>
      <c r="B3721" s="582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</row>
    <row r="3722" spans="1:32">
      <c r="A3722" s="581"/>
      <c r="B3722" s="582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</row>
    <row r="3723" spans="1:32">
      <c r="A3723" s="581"/>
      <c r="B3723" s="582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</row>
    <row r="3724" spans="1:32">
      <c r="A3724" s="581"/>
      <c r="B3724" s="582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</row>
    <row r="3725" spans="1:32">
      <c r="A3725" s="581"/>
      <c r="B3725" s="582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</row>
    <row r="3726" spans="1:32">
      <c r="A3726" s="581"/>
      <c r="B3726" s="582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</row>
    <row r="3727" spans="1:32">
      <c r="A3727" s="581"/>
      <c r="B3727" s="582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</row>
    <row r="3728" spans="1:32">
      <c r="A3728" s="581"/>
      <c r="B3728" s="582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</row>
    <row r="3729" spans="1:32">
      <c r="A3729" s="581"/>
      <c r="B3729" s="582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</row>
    <row r="3730" spans="1:32">
      <c r="A3730" s="581"/>
      <c r="B3730" s="582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</row>
    <row r="3731" spans="1:32">
      <c r="A3731" s="581"/>
      <c r="B3731" s="582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</row>
    <row r="3732" spans="1:32">
      <c r="A3732" s="581"/>
      <c r="B3732" s="582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</row>
    <row r="3733" spans="1:32">
      <c r="A3733" s="581"/>
      <c r="B3733" s="582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</row>
    <row r="3734" spans="1:32">
      <c r="A3734" s="581"/>
      <c r="B3734" s="582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</row>
    <row r="3735" spans="1:32">
      <c r="A3735" s="581"/>
      <c r="B3735" s="582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</row>
    <row r="3736" spans="1:32">
      <c r="A3736" s="581"/>
      <c r="B3736" s="582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</row>
    <row r="3737" spans="1:32">
      <c r="A3737" s="581"/>
      <c r="B3737" s="582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</row>
    <row r="3738" spans="1:32">
      <c r="A3738" s="581"/>
      <c r="B3738" s="582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</row>
    <row r="3739" spans="1:32">
      <c r="A3739" s="581"/>
      <c r="B3739" s="582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</row>
    <row r="3740" spans="1:32">
      <c r="A3740" s="581"/>
      <c r="B3740" s="582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</row>
    <row r="3741" spans="1:32">
      <c r="A3741" s="581"/>
      <c r="B3741" s="582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</row>
    <row r="3742" spans="1:32">
      <c r="A3742" s="581"/>
      <c r="B3742" s="582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</row>
    <row r="3743" spans="1:32">
      <c r="A3743" s="581"/>
      <c r="B3743" s="582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</row>
    <row r="3744" spans="1:32">
      <c r="A3744" s="581"/>
      <c r="B3744" s="582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</row>
    <row r="3745" spans="1:32">
      <c r="A3745" s="581"/>
      <c r="B3745" s="582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</row>
    <row r="3746" spans="1:32">
      <c r="A3746" s="581"/>
      <c r="B3746" s="582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</row>
    <row r="3747" spans="1:32">
      <c r="A3747" s="581"/>
      <c r="B3747" s="582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</row>
    <row r="3748" spans="1:32">
      <c r="A3748" s="581"/>
      <c r="B3748" s="582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</row>
    <row r="3749" spans="1:32">
      <c r="A3749" s="581"/>
      <c r="B3749" s="582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</row>
    <row r="3750" spans="1:32">
      <c r="A3750" s="581"/>
      <c r="B3750" s="582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</row>
    <row r="3751" spans="1:32">
      <c r="A3751" s="581"/>
      <c r="B3751" s="582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</row>
    <row r="3752" spans="1:32">
      <c r="A3752" s="581"/>
      <c r="B3752" s="582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</row>
    <row r="3753" spans="1:32">
      <c r="A3753" s="581"/>
      <c r="B3753" s="582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</row>
    <row r="3754" spans="1:32">
      <c r="A3754" s="581"/>
      <c r="B3754" s="582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</row>
    <row r="3755" spans="1:32">
      <c r="A3755" s="581"/>
      <c r="B3755" s="582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</row>
    <row r="3756" spans="1:32">
      <c r="A3756" s="581"/>
      <c r="B3756" s="582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</row>
    <row r="3757" spans="1:32">
      <c r="A3757" s="581"/>
      <c r="B3757" s="582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</row>
    <row r="3758" spans="1:32">
      <c r="A3758" s="581"/>
      <c r="B3758" s="582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</row>
    <row r="3759" spans="1:32">
      <c r="A3759" s="581"/>
      <c r="B3759" s="582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</row>
    <row r="3760" spans="1:32">
      <c r="A3760" s="581"/>
      <c r="B3760" s="582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</row>
    <row r="3761" spans="1:32">
      <c r="A3761" s="581"/>
      <c r="B3761" s="582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</row>
    <row r="3762" spans="1:32">
      <c r="A3762" s="581"/>
      <c r="B3762" s="582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</row>
    <row r="3763" spans="1:32">
      <c r="A3763" s="581"/>
      <c r="B3763" s="582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</row>
    <row r="3764" spans="1:32">
      <c r="A3764" s="581"/>
      <c r="B3764" s="582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</row>
    <row r="3765" spans="1:32">
      <c r="A3765" s="581"/>
      <c r="B3765" s="582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</row>
    <row r="3766" spans="1:32">
      <c r="A3766" s="581"/>
      <c r="B3766" s="582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</row>
    <row r="3767" spans="1:32">
      <c r="A3767" s="581"/>
      <c r="B3767" s="582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</row>
    <row r="3768" spans="1:32">
      <c r="A3768" s="581"/>
      <c r="B3768" s="582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</row>
    <row r="3769" spans="1:32">
      <c r="A3769" s="581"/>
      <c r="B3769" s="582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</row>
    <row r="3770" spans="1:32">
      <c r="A3770" s="581"/>
      <c r="B3770" s="582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</row>
    <row r="3771" spans="1:32">
      <c r="A3771" s="581"/>
      <c r="B3771" s="582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</row>
    <row r="3772" spans="1:32">
      <c r="A3772" s="581"/>
      <c r="B3772" s="582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</row>
    <row r="3773" spans="1:32">
      <c r="A3773" s="581"/>
      <c r="B3773" s="582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</row>
    <row r="3774" spans="1:32">
      <c r="A3774" s="581"/>
      <c r="B3774" s="582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</row>
    <row r="3775" spans="1:32">
      <c r="A3775" s="581"/>
      <c r="B3775" s="582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</row>
    <row r="3776" spans="1:32">
      <c r="A3776" s="581"/>
      <c r="B3776" s="582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</row>
    <row r="3777" spans="1:32">
      <c r="A3777" s="581"/>
      <c r="B3777" s="582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</row>
    <row r="3778" spans="1:32">
      <c r="A3778" s="581"/>
      <c r="B3778" s="582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</row>
    <row r="3779" spans="1:32">
      <c r="A3779" s="581"/>
      <c r="B3779" s="582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</row>
    <row r="3780" spans="1:32">
      <c r="A3780" s="581"/>
      <c r="B3780" s="582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</row>
    <row r="3781" spans="1:32">
      <c r="A3781" s="581"/>
      <c r="B3781" s="582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</row>
    <row r="3782" spans="1:32">
      <c r="A3782" s="581"/>
      <c r="B3782" s="582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</row>
    <row r="3783" spans="1:32">
      <c r="A3783" s="581"/>
      <c r="B3783" s="582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</row>
    <row r="3784" spans="1:32">
      <c r="A3784" s="581"/>
      <c r="B3784" s="582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</row>
    <row r="3785" spans="1:32">
      <c r="A3785" s="581"/>
      <c r="B3785" s="582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</row>
    <row r="3786" spans="1:32">
      <c r="A3786" s="581"/>
      <c r="B3786" s="582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</row>
    <row r="3787" spans="1:32">
      <c r="A3787" s="581"/>
      <c r="B3787" s="582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</row>
    <row r="3788" spans="1:32">
      <c r="A3788" s="581"/>
      <c r="B3788" s="582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</row>
    <row r="3789" spans="1:32">
      <c r="A3789" s="581"/>
      <c r="B3789" s="582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</row>
    <row r="3790" spans="1:32">
      <c r="A3790" s="581"/>
      <c r="B3790" s="582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</row>
    <row r="3791" spans="1:32">
      <c r="A3791" s="581"/>
      <c r="B3791" s="582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</row>
    <row r="3792" spans="1:32">
      <c r="A3792" s="581"/>
      <c r="B3792" s="582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</row>
    <row r="3793" spans="1:32">
      <c r="A3793" s="581"/>
      <c r="B3793" s="582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</row>
    <row r="3794" spans="1:32">
      <c r="A3794" s="581"/>
      <c r="B3794" s="582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</row>
    <row r="3795" spans="1:32">
      <c r="A3795" s="581"/>
      <c r="B3795" s="582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</row>
    <row r="3796" spans="1:32">
      <c r="A3796" s="581"/>
      <c r="B3796" s="582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</row>
    <row r="3797" spans="1:32">
      <c r="A3797" s="581"/>
      <c r="B3797" s="582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</row>
    <row r="3798" spans="1:32">
      <c r="A3798" s="581"/>
      <c r="B3798" s="582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</row>
    <row r="3799" spans="1:32">
      <c r="A3799" s="581"/>
      <c r="B3799" s="582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</row>
    <row r="3800" spans="1:32">
      <c r="A3800" s="581"/>
      <c r="B3800" s="582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</row>
    <row r="3801" spans="1:32">
      <c r="A3801" s="581"/>
      <c r="B3801" s="582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</row>
    <row r="3802" spans="1:32">
      <c r="A3802" s="581"/>
      <c r="B3802" s="582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</row>
    <row r="3803" spans="1:32">
      <c r="A3803" s="581"/>
      <c r="B3803" s="582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</row>
    <row r="3804" spans="1:32">
      <c r="A3804" s="581"/>
      <c r="B3804" s="582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</row>
    <row r="3805" spans="1:32">
      <c r="A3805" s="581"/>
      <c r="B3805" s="582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</row>
    <row r="3806" spans="1:32">
      <c r="A3806" s="581"/>
      <c r="B3806" s="582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</row>
    <row r="3807" spans="1:32">
      <c r="A3807" s="581"/>
      <c r="B3807" s="582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</row>
    <row r="3808" spans="1:32">
      <c r="A3808" s="581"/>
      <c r="B3808" s="582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</row>
    <row r="3809" spans="1:32">
      <c r="A3809" s="581"/>
      <c r="B3809" s="582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</row>
    <row r="3810" spans="1:32">
      <c r="A3810" s="581"/>
      <c r="B3810" s="582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</row>
    <row r="3811" spans="1:32">
      <c r="A3811" s="581"/>
      <c r="B3811" s="582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</row>
    <row r="3812" spans="1:32">
      <c r="A3812" s="581"/>
      <c r="B3812" s="582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</row>
    <row r="3813" spans="1:32">
      <c r="A3813" s="581"/>
      <c r="B3813" s="582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</row>
    <row r="3814" spans="1:32">
      <c r="A3814" s="581"/>
      <c r="B3814" s="582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</row>
    <row r="3815" spans="1:32">
      <c r="A3815" s="581"/>
      <c r="B3815" s="582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</row>
    <row r="3816" spans="1:32">
      <c r="A3816" s="581"/>
      <c r="B3816" s="582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</row>
    <row r="3817" spans="1:32">
      <c r="A3817" s="581"/>
      <c r="B3817" s="582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</row>
    <row r="3818" spans="1:32">
      <c r="A3818" s="581"/>
      <c r="B3818" s="582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</row>
    <row r="3819" spans="1:32">
      <c r="A3819" s="581"/>
      <c r="B3819" s="582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</row>
    <row r="3820" spans="1:32">
      <c r="A3820" s="581"/>
      <c r="B3820" s="582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</row>
    <row r="3821" spans="1:32">
      <c r="A3821" s="581"/>
      <c r="B3821" s="582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</row>
    <row r="3822" spans="1:32">
      <c r="A3822" s="581"/>
      <c r="B3822" s="582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</row>
    <row r="3823" spans="1:32">
      <c r="A3823" s="581"/>
      <c r="B3823" s="582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</row>
    <row r="3824" spans="1:32">
      <c r="A3824" s="581"/>
      <c r="B3824" s="582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</row>
    <row r="3825" spans="1:32">
      <c r="A3825" s="581"/>
      <c r="B3825" s="582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</row>
    <row r="3826" spans="1:32">
      <c r="A3826" s="581"/>
      <c r="B3826" s="582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</row>
    <row r="3827" spans="1:32">
      <c r="A3827" s="581"/>
      <c r="B3827" s="582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</row>
    <row r="3828" spans="1:32">
      <c r="A3828" s="581"/>
      <c r="B3828" s="582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</row>
    <row r="3829" spans="1:32">
      <c r="A3829" s="581"/>
      <c r="B3829" s="582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</row>
    <row r="3830" spans="1:32">
      <c r="A3830" s="581"/>
      <c r="B3830" s="582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</row>
    <row r="3831" spans="1:32">
      <c r="A3831" s="581"/>
      <c r="B3831" s="582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</row>
    <row r="3832" spans="1:32">
      <c r="A3832" s="581"/>
      <c r="B3832" s="582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</row>
    <row r="3833" spans="1:32">
      <c r="A3833" s="581"/>
      <c r="B3833" s="582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</row>
    <row r="3834" spans="1:32">
      <c r="A3834" s="581"/>
      <c r="B3834" s="582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</row>
    <row r="3835" spans="1:32">
      <c r="A3835" s="581"/>
      <c r="B3835" s="582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</row>
    <row r="3836" spans="1:32">
      <c r="A3836" s="581"/>
      <c r="B3836" s="582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</row>
    <row r="3837" spans="1:32">
      <c r="A3837" s="581"/>
      <c r="B3837" s="582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</row>
    <row r="3838" spans="1:32">
      <c r="A3838" s="581"/>
      <c r="B3838" s="582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</row>
    <row r="3839" spans="1:32">
      <c r="A3839" s="581"/>
      <c r="B3839" s="582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</row>
    <row r="3840" spans="1:32">
      <c r="A3840" s="581"/>
      <c r="B3840" s="582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</row>
    <row r="3841" spans="1:32">
      <c r="A3841" s="581"/>
      <c r="B3841" s="582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</row>
    <row r="3842" spans="1:32">
      <c r="A3842" s="581"/>
      <c r="B3842" s="582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</row>
    <row r="3843" spans="1:32">
      <c r="A3843" s="581"/>
      <c r="B3843" s="582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</row>
    <row r="3844" spans="1:32">
      <c r="A3844" s="581"/>
      <c r="B3844" s="582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</row>
    <row r="3845" spans="1:32">
      <c r="A3845" s="581"/>
      <c r="B3845" s="582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</row>
    <row r="3846" spans="1:32">
      <c r="A3846" s="581"/>
      <c r="B3846" s="582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</row>
    <row r="3847" spans="1:32">
      <c r="A3847" s="581"/>
      <c r="B3847" s="582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</row>
    <row r="3848" spans="1:32">
      <c r="A3848" s="581"/>
      <c r="B3848" s="582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</row>
    <row r="3849" spans="1:32">
      <c r="A3849" s="581"/>
      <c r="B3849" s="582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</row>
    <row r="3850" spans="1:32">
      <c r="A3850" s="581"/>
      <c r="B3850" s="582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</row>
    <row r="3851" spans="1:32">
      <c r="A3851" s="581"/>
      <c r="B3851" s="582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</row>
    <row r="3852" spans="1:32">
      <c r="A3852" s="581"/>
      <c r="B3852" s="582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</row>
    <row r="3853" spans="1:32">
      <c r="A3853" s="581"/>
      <c r="B3853" s="582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</row>
    <row r="3854" spans="1:32">
      <c r="A3854" s="581"/>
      <c r="B3854" s="582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</row>
    <row r="3855" spans="1:32">
      <c r="A3855" s="581"/>
      <c r="B3855" s="582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</row>
    <row r="3856" spans="1:32">
      <c r="A3856" s="581"/>
      <c r="B3856" s="582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</row>
    <row r="3857" spans="1:32">
      <c r="A3857" s="581"/>
      <c r="B3857" s="582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</row>
    <row r="3858" spans="1:32">
      <c r="A3858" s="581"/>
      <c r="B3858" s="582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</row>
    <row r="3859" spans="1:32">
      <c r="A3859" s="581"/>
      <c r="B3859" s="582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</row>
    <row r="3860" spans="1:32">
      <c r="A3860" s="581"/>
      <c r="B3860" s="582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</row>
    <row r="3861" spans="1:32">
      <c r="A3861" s="581"/>
      <c r="B3861" s="582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</row>
    <row r="3862" spans="1:32">
      <c r="A3862" s="581"/>
      <c r="B3862" s="582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</row>
    <row r="3863" spans="1:32">
      <c r="A3863" s="581"/>
      <c r="B3863" s="582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</row>
    <row r="3864" spans="1:32">
      <c r="A3864" s="581"/>
      <c r="B3864" s="582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</row>
    <row r="3865" spans="1:32">
      <c r="A3865" s="581"/>
      <c r="B3865" s="582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</row>
    <row r="3866" spans="1:32">
      <c r="A3866" s="581"/>
      <c r="B3866" s="582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</row>
    <row r="3867" spans="1:32">
      <c r="A3867" s="581"/>
      <c r="B3867" s="582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</row>
    <row r="3868" spans="1:32">
      <c r="A3868" s="581"/>
      <c r="B3868" s="582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</row>
    <row r="3869" spans="1:32">
      <c r="A3869" s="581"/>
      <c r="B3869" s="582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</row>
    <row r="3870" spans="1:32">
      <c r="A3870" s="581"/>
      <c r="B3870" s="582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</row>
    <row r="3871" spans="1:32">
      <c r="A3871" s="581"/>
      <c r="B3871" s="582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</row>
    <row r="3872" spans="1:32">
      <c r="A3872" s="581"/>
      <c r="B3872" s="582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</row>
    <row r="3873" spans="1:32">
      <c r="A3873" s="581"/>
      <c r="B3873" s="582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</row>
    <row r="3874" spans="1:32">
      <c r="A3874" s="581"/>
      <c r="B3874" s="582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</row>
    <row r="3875" spans="1:32">
      <c r="A3875" s="581"/>
      <c r="B3875" s="582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</row>
    <row r="3876" spans="1:32">
      <c r="A3876" s="581"/>
      <c r="B3876" s="582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</row>
    <row r="3877" spans="1:32">
      <c r="A3877" s="581"/>
      <c r="B3877" s="582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</row>
    <row r="3878" spans="1:32">
      <c r="A3878" s="581"/>
      <c r="B3878" s="582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</row>
    <row r="3879" spans="1:32">
      <c r="A3879" s="581"/>
      <c r="B3879" s="582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</row>
    <row r="3880" spans="1:32">
      <c r="A3880" s="581"/>
      <c r="B3880" s="582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</row>
    <row r="3881" spans="1:32">
      <c r="A3881" s="581"/>
      <c r="B3881" s="582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</row>
    <row r="3882" spans="1:32">
      <c r="A3882" s="581"/>
      <c r="B3882" s="582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</row>
    <row r="3883" spans="1:32">
      <c r="A3883" s="581"/>
      <c r="B3883" s="582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</row>
    <row r="3884" spans="1:32">
      <c r="A3884" s="581"/>
      <c r="B3884" s="582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</row>
    <row r="3885" spans="1:32">
      <c r="A3885" s="581"/>
      <c r="B3885" s="582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</row>
    <row r="3886" spans="1:32">
      <c r="A3886" s="581"/>
      <c r="B3886" s="582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</row>
    <row r="3887" spans="1:32">
      <c r="A3887" s="581"/>
      <c r="B3887" s="582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</row>
    <row r="3888" spans="1:32">
      <c r="A3888" s="581"/>
      <c r="B3888" s="582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</row>
    <row r="3889" spans="1:32">
      <c r="A3889" s="581"/>
      <c r="B3889" s="582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</row>
    <row r="3890" spans="1:32">
      <c r="A3890" s="581"/>
      <c r="B3890" s="582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</row>
    <row r="3891" spans="1:32">
      <c r="A3891" s="581"/>
      <c r="B3891" s="582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</row>
    <row r="3892" spans="1:32">
      <c r="A3892" s="581"/>
      <c r="B3892" s="582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</row>
    <row r="3893" spans="1:32">
      <c r="A3893" s="581"/>
      <c r="B3893" s="582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</row>
    <row r="3894" spans="1:32">
      <c r="A3894" s="581"/>
      <c r="B3894" s="582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</row>
    <row r="3895" spans="1:32">
      <c r="A3895" s="581"/>
      <c r="B3895" s="582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</row>
    <row r="3896" spans="1:32">
      <c r="A3896" s="581"/>
      <c r="B3896" s="582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</row>
    <row r="3897" spans="1:32">
      <c r="A3897" s="581"/>
      <c r="B3897" s="582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</row>
    <row r="3898" spans="1:32">
      <c r="A3898" s="581"/>
      <c r="B3898" s="582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</row>
    <row r="3899" spans="1:32">
      <c r="A3899" s="581"/>
      <c r="B3899" s="582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</row>
    <row r="3900" spans="1:32">
      <c r="A3900" s="581"/>
      <c r="B3900" s="582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</row>
    <row r="3901" spans="1:32">
      <c r="A3901" s="581"/>
      <c r="B3901" s="582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</row>
    <row r="3902" spans="1:32">
      <c r="A3902" s="581"/>
      <c r="B3902" s="582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</row>
    <row r="3903" spans="1:32">
      <c r="A3903" s="581"/>
      <c r="B3903" s="582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</row>
    <row r="3904" spans="1:32">
      <c r="A3904" s="581"/>
      <c r="B3904" s="582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</row>
    <row r="3905" spans="1:32">
      <c r="A3905" s="581"/>
      <c r="B3905" s="582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</row>
    <row r="3906" spans="1:32">
      <c r="A3906" s="581"/>
      <c r="B3906" s="582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</row>
    <row r="3907" spans="1:32">
      <c r="A3907" s="581"/>
      <c r="B3907" s="582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</row>
    <row r="3908" spans="1:32">
      <c r="A3908" s="581"/>
      <c r="B3908" s="582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</row>
    <row r="3909" spans="1:32">
      <c r="A3909" s="581"/>
      <c r="B3909" s="582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</row>
    <row r="3910" spans="1:32">
      <c r="A3910" s="581"/>
      <c r="B3910" s="582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</row>
    <row r="3911" spans="1:32">
      <c r="A3911" s="581"/>
      <c r="B3911" s="582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</row>
    <row r="3912" spans="1:32">
      <c r="A3912" s="581"/>
      <c r="B3912" s="582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</row>
    <row r="3913" spans="1:32">
      <c r="A3913" s="581"/>
      <c r="B3913" s="582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</row>
    <row r="3914" spans="1:32">
      <c r="A3914" s="581"/>
      <c r="B3914" s="582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</row>
    <row r="3915" spans="1:32">
      <c r="A3915" s="581"/>
      <c r="B3915" s="582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</row>
    <row r="3916" spans="1:32">
      <c r="A3916" s="581"/>
      <c r="B3916" s="582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</row>
    <row r="3917" spans="1:32">
      <c r="A3917" s="581"/>
      <c r="B3917" s="582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</row>
    <row r="3918" spans="1:32">
      <c r="A3918" s="581"/>
      <c r="B3918" s="582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</row>
    <row r="3919" spans="1:32">
      <c r="A3919" s="581"/>
      <c r="B3919" s="582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</row>
    <row r="3920" spans="1:32">
      <c r="A3920" s="581"/>
      <c r="B3920" s="582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</row>
    <row r="3921" spans="1:32">
      <c r="A3921" s="581"/>
      <c r="B3921" s="582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</row>
    <row r="3922" spans="1:32">
      <c r="A3922" s="581"/>
      <c r="B3922" s="582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</row>
    <row r="3923" spans="1:32">
      <c r="A3923" s="581"/>
      <c r="B3923" s="582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</row>
    <row r="3924" spans="1:32">
      <c r="A3924" s="581"/>
      <c r="B3924" s="582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</row>
    <row r="3925" spans="1:32">
      <c r="A3925" s="581"/>
      <c r="B3925" s="582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</row>
    <row r="3926" spans="1:32">
      <c r="A3926" s="581"/>
      <c r="B3926" s="582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</row>
    <row r="3927" spans="1:32">
      <c r="A3927" s="581"/>
      <c r="B3927" s="582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</row>
    <row r="3928" spans="1:32">
      <c r="A3928" s="581"/>
      <c r="B3928" s="582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</row>
    <row r="3929" spans="1:32">
      <c r="A3929" s="581"/>
      <c r="B3929" s="582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</row>
    <row r="3930" spans="1:32">
      <c r="A3930" s="581"/>
      <c r="B3930" s="582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</row>
    <row r="3931" spans="1:32">
      <c r="A3931" s="581"/>
      <c r="B3931" s="582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</row>
    <row r="3932" spans="1:32">
      <c r="A3932" s="581"/>
      <c r="B3932" s="582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</row>
    <row r="3933" spans="1:32">
      <c r="A3933" s="581"/>
      <c r="B3933" s="582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</row>
    <row r="3934" spans="1:32">
      <c r="A3934" s="581"/>
      <c r="B3934" s="582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</row>
    <row r="3935" spans="1:32">
      <c r="A3935" s="581"/>
      <c r="B3935" s="582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</row>
    <row r="3936" spans="1:32">
      <c r="A3936" s="581"/>
      <c r="B3936" s="582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</row>
    <row r="3937" spans="1:32">
      <c r="A3937" s="581"/>
      <c r="B3937" s="582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</row>
    <row r="3938" spans="1:32">
      <c r="A3938" s="581"/>
      <c r="B3938" s="582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</row>
    <row r="3939" spans="1:32">
      <c r="A3939" s="581"/>
      <c r="B3939" s="582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</row>
    <row r="3940" spans="1:32">
      <c r="A3940" s="581"/>
      <c r="B3940" s="582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</row>
    <row r="3941" spans="1:32">
      <c r="A3941" s="581"/>
      <c r="B3941" s="582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</row>
    <row r="3942" spans="1:32">
      <c r="A3942" s="581"/>
      <c r="B3942" s="582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</row>
    <row r="3943" spans="1:32">
      <c r="A3943" s="581"/>
      <c r="B3943" s="582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</row>
    <row r="3944" spans="1:32">
      <c r="A3944" s="581"/>
      <c r="B3944" s="582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</row>
    <row r="3945" spans="1:32">
      <c r="A3945" s="581"/>
      <c r="B3945" s="582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</row>
    <row r="3946" spans="1:32">
      <c r="A3946" s="581"/>
      <c r="B3946" s="582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</row>
    <row r="3947" spans="1:32">
      <c r="A3947" s="581"/>
      <c r="B3947" s="582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</row>
    <row r="3948" spans="1:32">
      <c r="A3948" s="581"/>
      <c r="B3948" s="582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</row>
    <row r="3949" spans="1:32">
      <c r="A3949" s="581"/>
      <c r="B3949" s="582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</row>
    <row r="3950" spans="1:32">
      <c r="A3950" s="581"/>
      <c r="B3950" s="582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</row>
    <row r="3951" spans="1:32">
      <c r="A3951" s="581"/>
      <c r="B3951" s="582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</row>
    <row r="3952" spans="1:32">
      <c r="A3952" s="581"/>
      <c r="B3952" s="582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</row>
    <row r="3953" spans="1:32">
      <c r="A3953" s="581"/>
      <c r="B3953" s="582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</row>
    <row r="3954" spans="1:32">
      <c r="A3954" s="581"/>
      <c r="B3954" s="582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</row>
    <row r="3955" spans="1:32">
      <c r="A3955" s="581"/>
      <c r="B3955" s="582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</row>
    <row r="3956" spans="1:32">
      <c r="A3956" s="581"/>
      <c r="B3956" s="582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</row>
    <row r="3957" spans="1:32">
      <c r="A3957" s="581"/>
      <c r="B3957" s="582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</row>
    <row r="3958" spans="1:32">
      <c r="A3958" s="581"/>
      <c r="B3958" s="582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</row>
    <row r="3959" spans="1:32">
      <c r="A3959" s="581"/>
      <c r="B3959" s="582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</row>
    <row r="3960" spans="1:32">
      <c r="A3960" s="581"/>
      <c r="B3960" s="582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</row>
    <row r="3961" spans="1:32">
      <c r="A3961" s="581"/>
      <c r="B3961" s="582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</row>
    <row r="3962" spans="1:32">
      <c r="A3962" s="581"/>
      <c r="B3962" s="582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</row>
    <row r="3963" spans="1:32">
      <c r="A3963" s="581"/>
      <c r="B3963" s="582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</row>
    <row r="3964" spans="1:32">
      <c r="A3964" s="581"/>
      <c r="B3964" s="582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</row>
    <row r="3965" spans="1:32">
      <c r="A3965" s="581"/>
      <c r="B3965" s="582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</row>
    <row r="3966" spans="1:32">
      <c r="A3966" s="581"/>
      <c r="B3966" s="582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</row>
    <row r="3967" spans="1:32">
      <c r="A3967" s="581"/>
      <c r="B3967" s="582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</row>
    <row r="3968" spans="1:32">
      <c r="A3968" s="581"/>
      <c r="B3968" s="582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</row>
    <row r="3969" spans="1:32">
      <c r="A3969" s="581"/>
      <c r="B3969" s="582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</row>
    <row r="3970" spans="1:32">
      <c r="A3970" s="581"/>
      <c r="B3970" s="582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</row>
    <row r="3971" spans="1:32">
      <c r="A3971" s="581"/>
      <c r="B3971" s="582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</row>
    <row r="3972" spans="1:32">
      <c r="A3972" s="581"/>
      <c r="B3972" s="582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</row>
    <row r="3973" spans="1:32">
      <c r="A3973" s="581"/>
      <c r="B3973" s="582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</row>
    <row r="3974" spans="1:32">
      <c r="A3974" s="581"/>
      <c r="B3974" s="582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</row>
    <row r="3975" spans="1:32">
      <c r="A3975" s="581"/>
      <c r="B3975" s="582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</row>
    <row r="3976" spans="1:32">
      <c r="A3976" s="581"/>
      <c r="B3976" s="582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</row>
    <row r="3977" spans="1:32">
      <c r="A3977" s="581"/>
      <c r="B3977" s="582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</row>
    <row r="3978" spans="1:32">
      <c r="A3978" s="581"/>
      <c r="B3978" s="582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</row>
    <row r="3979" spans="1:32">
      <c r="A3979" s="581"/>
      <c r="B3979" s="582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</row>
    <row r="3980" spans="1:32">
      <c r="A3980" s="581"/>
      <c r="B3980" s="582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</row>
    <row r="3981" spans="1:32">
      <c r="A3981" s="581"/>
      <c r="B3981" s="582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</row>
    <row r="3982" spans="1:32">
      <c r="A3982" s="581"/>
      <c r="B3982" s="582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</row>
    <row r="3983" spans="1:32">
      <c r="A3983" s="581"/>
      <c r="B3983" s="582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</row>
    <row r="3984" spans="1:32">
      <c r="A3984" s="581"/>
      <c r="B3984" s="582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</row>
    <row r="3985" spans="1:32">
      <c r="A3985" s="581"/>
      <c r="B3985" s="582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</row>
    <row r="3986" spans="1:32">
      <c r="A3986" s="581"/>
      <c r="B3986" s="582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</row>
    <row r="3987" spans="1:32">
      <c r="A3987" s="581"/>
      <c r="B3987" s="582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</row>
    <row r="3988" spans="1:32">
      <c r="A3988" s="581"/>
      <c r="B3988" s="582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</row>
    <row r="3989" spans="1:32">
      <c r="A3989" s="581"/>
      <c r="B3989" s="582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</row>
    <row r="3990" spans="1:32">
      <c r="A3990" s="581"/>
      <c r="B3990" s="582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</row>
    <row r="3991" spans="1:32">
      <c r="A3991" s="581"/>
      <c r="B3991" s="582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</row>
    <row r="3992" spans="1:32">
      <c r="A3992" s="581"/>
      <c r="B3992" s="582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</row>
    <row r="3993" spans="1:32">
      <c r="A3993" s="581"/>
      <c r="B3993" s="582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</row>
    <row r="3994" spans="1:32">
      <c r="A3994" s="581"/>
      <c r="B3994" s="582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</row>
    <row r="3995" spans="1:32">
      <c r="A3995" s="581"/>
      <c r="B3995" s="582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</row>
    <row r="3996" spans="1:32">
      <c r="A3996" s="581"/>
      <c r="B3996" s="582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</row>
    <row r="3997" spans="1:32">
      <c r="A3997" s="581"/>
      <c r="B3997" s="582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</row>
    <row r="3998" spans="1:32">
      <c r="A3998" s="581"/>
      <c r="B3998" s="582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</row>
    <row r="3999" spans="1:32">
      <c r="A3999" s="581"/>
      <c r="B3999" s="582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</row>
    <row r="4000" spans="1:32">
      <c r="A4000" s="581"/>
      <c r="B4000" s="582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</row>
    <row r="4001" spans="1:32">
      <c r="A4001" s="581"/>
      <c r="B4001" s="582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</row>
    <row r="4002" spans="1:32">
      <c r="A4002" s="581"/>
      <c r="B4002" s="582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</row>
    <row r="4003" spans="1:32">
      <c r="A4003" s="581"/>
      <c r="B4003" s="582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</row>
    <row r="4004" spans="1:32">
      <c r="A4004" s="581"/>
      <c r="B4004" s="582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</row>
    <row r="4005" spans="1:32">
      <c r="A4005" s="581"/>
      <c r="B4005" s="582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</row>
    <row r="4006" spans="1:32">
      <c r="A4006" s="581"/>
      <c r="B4006" s="582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</row>
    <row r="4007" spans="1:32">
      <c r="A4007" s="581"/>
      <c r="B4007" s="582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</row>
    <row r="4008" spans="1:32">
      <c r="A4008" s="581"/>
      <c r="B4008" s="582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</row>
    <row r="4009" spans="1:32">
      <c r="A4009" s="581"/>
      <c r="B4009" s="582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</row>
    <row r="4010" spans="1:32">
      <c r="A4010" s="581"/>
      <c r="B4010" s="582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</row>
    <row r="4011" spans="1:32">
      <c r="A4011" s="581"/>
      <c r="B4011" s="582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</row>
    <row r="4012" spans="1:32">
      <c r="A4012" s="581"/>
      <c r="B4012" s="582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</row>
    <row r="4013" spans="1:32">
      <c r="A4013" s="581"/>
      <c r="B4013" s="582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</row>
    <row r="4014" spans="1:32">
      <c r="A4014" s="581"/>
      <c r="B4014" s="582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</row>
    <row r="4015" spans="1:32">
      <c r="A4015" s="581"/>
      <c r="B4015" s="582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</row>
    <row r="4016" spans="1:32">
      <c r="A4016" s="581"/>
      <c r="B4016" s="582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</row>
    <row r="4017" spans="1:32">
      <c r="A4017" s="581"/>
      <c r="B4017" s="582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</row>
    <row r="4018" spans="1:32">
      <c r="A4018" s="581"/>
      <c r="B4018" s="582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</row>
    <row r="4019" spans="1:32">
      <c r="A4019" s="581"/>
      <c r="B4019" s="582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</row>
    <row r="4020" spans="1:32">
      <c r="A4020" s="581"/>
      <c r="B4020" s="582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</row>
    <row r="4021" spans="1:32">
      <c r="A4021" s="581"/>
      <c r="B4021" s="582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</row>
    <row r="4022" spans="1:32">
      <c r="A4022" s="581"/>
      <c r="B4022" s="582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</row>
    <row r="4023" spans="1:32">
      <c r="A4023" s="581"/>
      <c r="B4023" s="582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</row>
    <row r="4024" spans="1:32">
      <c r="A4024" s="581"/>
      <c r="B4024" s="582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</row>
    <row r="4025" spans="1:32">
      <c r="A4025" s="581"/>
      <c r="B4025" s="582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</row>
    <row r="4026" spans="1:32">
      <c r="A4026" s="581"/>
      <c r="B4026" s="582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</row>
    <row r="4027" spans="1:32">
      <c r="A4027" s="581"/>
      <c r="B4027" s="582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</row>
    <row r="4028" spans="1:32">
      <c r="A4028" s="581"/>
      <c r="B4028" s="582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</row>
    <row r="4029" spans="1:32">
      <c r="A4029" s="581"/>
      <c r="B4029" s="582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</row>
    <row r="4030" spans="1:32">
      <c r="A4030" s="581"/>
      <c r="B4030" s="582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</row>
    <row r="4031" spans="1:32">
      <c r="A4031" s="581"/>
      <c r="B4031" s="582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</row>
    <row r="4032" spans="1:32">
      <c r="A4032" s="581"/>
      <c r="B4032" s="582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</row>
    <row r="4033" spans="1:32">
      <c r="A4033" s="581"/>
      <c r="B4033" s="582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</row>
    <row r="4034" spans="1:32">
      <c r="A4034" s="581"/>
      <c r="B4034" s="582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</row>
    <row r="4035" spans="1:32">
      <c r="A4035" s="581"/>
      <c r="B4035" s="582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</row>
    <row r="4036" spans="1:32">
      <c r="A4036" s="581"/>
      <c r="B4036" s="582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</row>
    <row r="4037" spans="1:32">
      <c r="A4037" s="581"/>
      <c r="B4037" s="582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</row>
    <row r="4038" spans="1:32">
      <c r="A4038" s="581"/>
      <c r="B4038" s="582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</row>
    <row r="4039" spans="1:32">
      <c r="A4039" s="581"/>
      <c r="B4039" s="582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</row>
    <row r="4040" spans="1:32">
      <c r="A4040" s="581"/>
      <c r="B4040" s="582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</row>
    <row r="4041" spans="1:32">
      <c r="A4041" s="581"/>
      <c r="B4041" s="582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</row>
    <row r="4042" spans="1:32">
      <c r="A4042" s="581"/>
      <c r="B4042" s="582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</row>
    <row r="4043" spans="1:32">
      <c r="A4043" s="581"/>
      <c r="B4043" s="582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</row>
    <row r="4044" spans="1:32">
      <c r="A4044" s="581"/>
      <c r="B4044" s="582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</row>
    <row r="4045" spans="1:32">
      <c r="A4045" s="581"/>
      <c r="B4045" s="582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</row>
    <row r="4046" spans="1:32">
      <c r="A4046" s="581"/>
      <c r="B4046" s="582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</row>
    <row r="4047" spans="1:32">
      <c r="A4047" s="581"/>
      <c r="B4047" s="582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</row>
    <row r="4048" spans="1:32">
      <c r="A4048" s="581"/>
      <c r="B4048" s="582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</row>
    <row r="4049" spans="1:32">
      <c r="A4049" s="581"/>
      <c r="B4049" s="582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</row>
    <row r="4050" spans="1:32">
      <c r="A4050" s="581"/>
      <c r="B4050" s="582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</row>
    <row r="4051" spans="1:32">
      <c r="A4051" s="581"/>
      <c r="B4051" s="582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</row>
    <row r="4052" spans="1:32">
      <c r="A4052" s="581"/>
      <c r="B4052" s="582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</row>
    <row r="4053" spans="1:32">
      <c r="A4053" s="581"/>
      <c r="B4053" s="582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</row>
    <row r="4054" spans="1:32">
      <c r="A4054" s="581"/>
      <c r="B4054" s="582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</row>
    <row r="4055" spans="1:32">
      <c r="A4055" s="581"/>
      <c r="B4055" s="582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</row>
    <row r="4056" spans="1:32">
      <c r="A4056" s="581"/>
      <c r="B4056" s="582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</row>
    <row r="4057" spans="1:32">
      <c r="A4057" s="581"/>
      <c r="B4057" s="582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</row>
    <row r="4058" spans="1:32">
      <c r="A4058" s="581"/>
      <c r="B4058" s="582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</row>
    <row r="4059" spans="1:32">
      <c r="A4059" s="581"/>
      <c r="B4059" s="582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</row>
    <row r="4060" spans="1:32">
      <c r="A4060" s="581"/>
      <c r="B4060" s="582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</row>
    <row r="4061" spans="1:32">
      <c r="A4061" s="581"/>
      <c r="B4061" s="582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</row>
    <row r="4062" spans="1:32">
      <c r="A4062" s="581"/>
      <c r="B4062" s="582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</row>
    <row r="4063" spans="1:32">
      <c r="A4063" s="581"/>
      <c r="B4063" s="582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</row>
    <row r="4064" spans="1:32">
      <c r="A4064" s="581"/>
      <c r="B4064" s="582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</row>
    <row r="4065" spans="1:32">
      <c r="A4065" s="581"/>
      <c r="B4065" s="582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</row>
    <row r="4066" spans="1:32">
      <c r="A4066" s="581"/>
      <c r="B4066" s="582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</row>
    <row r="4067" spans="1:32">
      <c r="A4067" s="581"/>
      <c r="B4067" s="582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</row>
    <row r="4068" spans="1:32">
      <c r="A4068" s="581"/>
      <c r="B4068" s="582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</row>
    <row r="4069" spans="1:32">
      <c r="A4069" s="581"/>
      <c r="B4069" s="582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</row>
    <row r="4070" spans="1:32">
      <c r="A4070" s="581"/>
      <c r="B4070" s="582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</row>
    <row r="4071" spans="1:32">
      <c r="A4071" s="581"/>
      <c r="B4071" s="582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</row>
    <row r="4072" spans="1:32">
      <c r="A4072" s="581"/>
      <c r="B4072" s="582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</row>
    <row r="4073" spans="1:32">
      <c r="A4073" s="581"/>
      <c r="B4073" s="582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</row>
    <row r="4074" spans="1:32">
      <c r="A4074" s="581"/>
      <c r="B4074" s="582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</row>
    <row r="4075" spans="1:32">
      <c r="A4075" s="581"/>
      <c r="B4075" s="582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</row>
    <row r="4076" spans="1:32">
      <c r="A4076" s="581"/>
      <c r="B4076" s="582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</row>
    <row r="4077" spans="1:32">
      <c r="A4077" s="581"/>
      <c r="B4077" s="582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</row>
    <row r="4078" spans="1:32">
      <c r="A4078" s="581"/>
      <c r="B4078" s="582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</row>
    <row r="4079" spans="1:32">
      <c r="A4079" s="581"/>
      <c r="B4079" s="582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</row>
    <row r="4080" spans="1:32">
      <c r="A4080" s="581"/>
      <c r="B4080" s="582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</row>
    <row r="4081" spans="1:32">
      <c r="A4081" s="581"/>
      <c r="B4081" s="582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</row>
    <row r="4082" spans="1:32">
      <c r="A4082" s="581"/>
      <c r="B4082" s="582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</row>
    <row r="4083" spans="1:32">
      <c r="A4083" s="581"/>
      <c r="B4083" s="582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</row>
    <row r="4084" spans="1:32">
      <c r="A4084" s="581"/>
      <c r="B4084" s="582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</row>
    <row r="4085" spans="1:32">
      <c r="A4085" s="581"/>
      <c r="B4085" s="582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</row>
    <row r="4086" spans="1:32">
      <c r="A4086" s="581"/>
      <c r="B4086" s="582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</row>
    <row r="4087" spans="1:32">
      <c r="A4087" s="581"/>
      <c r="B4087" s="582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</row>
    <row r="4088" spans="1:32">
      <c r="A4088" s="581"/>
      <c r="B4088" s="582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</row>
    <row r="4089" spans="1:32">
      <c r="A4089" s="581"/>
      <c r="B4089" s="582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</row>
    <row r="4090" spans="1:32">
      <c r="A4090" s="581"/>
      <c r="B4090" s="582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</row>
    <row r="4091" spans="1:32">
      <c r="A4091" s="581"/>
      <c r="B4091" s="582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</row>
    <row r="4092" spans="1:32">
      <c r="A4092" s="581"/>
      <c r="B4092" s="582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</row>
    <row r="4093" spans="1:32">
      <c r="A4093" s="581"/>
      <c r="B4093" s="582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</row>
    <row r="4094" spans="1:32">
      <c r="A4094" s="581"/>
      <c r="B4094" s="582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</row>
    <row r="4095" spans="1:32">
      <c r="A4095" s="581"/>
      <c r="B4095" s="582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</row>
    <row r="4096" spans="1:32">
      <c r="A4096" s="581"/>
      <c r="B4096" s="582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</row>
    <row r="4097" spans="1:32">
      <c r="A4097" s="581"/>
      <c r="B4097" s="582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</row>
    <row r="4098" spans="1:32">
      <c r="A4098" s="581"/>
      <c r="B4098" s="582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</row>
    <row r="4099" spans="1:32">
      <c r="A4099" s="581"/>
      <c r="B4099" s="582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</row>
    <row r="4100" spans="1:32">
      <c r="A4100" s="581"/>
      <c r="B4100" s="582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</row>
    <row r="4101" spans="1:32">
      <c r="A4101" s="581"/>
      <c r="B4101" s="582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</row>
    <row r="4102" spans="1:32">
      <c r="A4102" s="581"/>
      <c r="B4102" s="582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</row>
    <row r="4103" spans="1:32">
      <c r="A4103" s="581"/>
      <c r="B4103" s="582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</row>
    <row r="4104" spans="1:32">
      <c r="A4104" s="581"/>
      <c r="B4104" s="582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</row>
    <row r="4105" spans="1:32">
      <c r="A4105" s="581"/>
      <c r="B4105" s="582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</row>
    <row r="4106" spans="1:32">
      <c r="A4106" s="581"/>
      <c r="B4106" s="582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</row>
    <row r="4107" spans="1:32">
      <c r="A4107" s="581"/>
      <c r="B4107" s="582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</row>
    <row r="4108" spans="1:32">
      <c r="A4108" s="581"/>
      <c r="B4108" s="582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</row>
    <row r="4109" spans="1:32">
      <c r="A4109" s="581"/>
      <c r="B4109" s="582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</row>
    <row r="4110" spans="1:32">
      <c r="A4110" s="581"/>
      <c r="B4110" s="582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</row>
    <row r="4111" spans="1:32">
      <c r="A4111" s="581"/>
      <c r="B4111" s="582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</row>
    <row r="4112" spans="1:32">
      <c r="A4112" s="581"/>
      <c r="B4112" s="582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</row>
    <row r="4113" spans="1:32">
      <c r="A4113" s="581"/>
      <c r="B4113" s="582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</row>
    <row r="4114" spans="1:32">
      <c r="A4114" s="581"/>
      <c r="B4114" s="582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</row>
    <row r="4115" spans="1:32">
      <c r="A4115" s="581"/>
      <c r="B4115" s="582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</row>
    <row r="4116" spans="1:32">
      <c r="A4116" s="581"/>
      <c r="B4116" s="582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</row>
    <row r="4117" spans="1:32">
      <c r="A4117" s="581"/>
      <c r="B4117" s="582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</row>
    <row r="4118" spans="1:32">
      <c r="A4118" s="581"/>
      <c r="B4118" s="582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</row>
    <row r="4119" spans="1:32">
      <c r="A4119" s="581"/>
      <c r="B4119" s="582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</row>
    <row r="4120" spans="1:32">
      <c r="A4120" s="581"/>
      <c r="B4120" s="582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</row>
    <row r="4121" spans="1:32">
      <c r="A4121" s="581"/>
      <c r="B4121" s="582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</row>
    <row r="4122" spans="1:32">
      <c r="A4122" s="581"/>
      <c r="B4122" s="582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</row>
    <row r="4123" spans="1:32">
      <c r="A4123" s="581"/>
      <c r="B4123" s="582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</row>
    <row r="4124" spans="1:32">
      <c r="A4124" s="581"/>
      <c r="B4124" s="582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</row>
    <row r="4125" spans="1:32">
      <c r="A4125" s="581"/>
      <c r="B4125" s="582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</row>
    <row r="4126" spans="1:32">
      <c r="A4126" s="581"/>
      <c r="B4126" s="582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</row>
    <row r="4127" spans="1:32">
      <c r="A4127" s="581"/>
      <c r="B4127" s="582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</row>
    <row r="4128" spans="1:32">
      <c r="A4128" s="581"/>
      <c r="B4128" s="582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</row>
    <row r="4129" spans="1:32">
      <c r="A4129" s="581"/>
      <c r="B4129" s="582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</row>
    <row r="4130" spans="1:32">
      <c r="A4130" s="581"/>
      <c r="B4130" s="582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</row>
    <row r="4131" spans="1:32">
      <c r="A4131" s="581"/>
      <c r="B4131" s="582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</row>
    <row r="4132" spans="1:32">
      <c r="A4132" s="581"/>
      <c r="B4132" s="582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</row>
    <row r="4133" spans="1:32">
      <c r="A4133" s="581"/>
      <c r="B4133" s="582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</row>
    <row r="4134" spans="1:32">
      <c r="A4134" s="581"/>
      <c r="B4134" s="582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</row>
    <row r="4135" spans="1:32">
      <c r="A4135" s="581"/>
      <c r="B4135" s="582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</row>
    <row r="4136" spans="1:32">
      <c r="A4136" s="581"/>
      <c r="B4136" s="582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</row>
    <row r="4137" spans="1:32">
      <c r="A4137" s="581"/>
      <c r="B4137" s="582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</row>
    <row r="4138" spans="1:32">
      <c r="A4138" s="581"/>
      <c r="B4138" s="582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</row>
    <row r="4139" spans="1:32">
      <c r="A4139" s="581"/>
      <c r="B4139" s="582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</row>
    <row r="4140" spans="1:32">
      <c r="A4140" s="581"/>
      <c r="B4140" s="582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</row>
    <row r="4141" spans="1:32">
      <c r="A4141" s="581"/>
      <c r="B4141" s="582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</row>
    <row r="4142" spans="1:32">
      <c r="A4142" s="581"/>
      <c r="B4142" s="582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</row>
    <row r="4143" spans="1:32">
      <c r="A4143" s="581"/>
      <c r="B4143" s="582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</row>
    <row r="4144" spans="1:32">
      <c r="A4144" s="581"/>
      <c r="B4144" s="582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</row>
    <row r="4145" spans="1:32">
      <c r="A4145" s="581"/>
      <c r="B4145" s="582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</row>
    <row r="4146" spans="1:32">
      <c r="A4146" s="581"/>
      <c r="B4146" s="582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</row>
    <row r="4147" spans="1:32">
      <c r="A4147" s="581"/>
      <c r="B4147" s="582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</row>
    <row r="4148" spans="1:32">
      <c r="A4148" s="581"/>
      <c r="B4148" s="582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</row>
    <row r="4149" spans="1:32">
      <c r="A4149" s="581"/>
      <c r="B4149" s="582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</row>
    <row r="4150" spans="1:32">
      <c r="A4150" s="581"/>
      <c r="B4150" s="582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</row>
    <row r="4151" spans="1:32">
      <c r="A4151" s="581"/>
      <c r="B4151" s="582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</row>
    <row r="4152" spans="1:32">
      <c r="A4152" s="581"/>
      <c r="B4152" s="582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</row>
    <row r="4153" spans="1:32">
      <c r="A4153" s="581"/>
      <c r="B4153" s="582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</row>
    <row r="4154" spans="1:32">
      <c r="A4154" s="581"/>
      <c r="B4154" s="582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</row>
    <row r="4155" spans="1:32">
      <c r="A4155" s="581"/>
      <c r="B4155" s="582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</row>
    <row r="4156" spans="1:32">
      <c r="A4156" s="581"/>
      <c r="B4156" s="582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</row>
    <row r="4157" spans="1:32">
      <c r="A4157" s="581"/>
      <c r="B4157" s="582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</row>
    <row r="4158" spans="1:32">
      <c r="A4158" s="581"/>
      <c r="B4158" s="582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</row>
    <row r="4159" spans="1:32">
      <c r="A4159" s="581"/>
      <c r="B4159" s="582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</row>
    <row r="4160" spans="1:32">
      <c r="A4160" s="581"/>
      <c r="B4160" s="582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</row>
    <row r="4161" spans="1:32">
      <c r="A4161" s="581"/>
      <c r="B4161" s="582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</row>
    <row r="4162" spans="1:32">
      <c r="A4162" s="581"/>
      <c r="B4162" s="582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</row>
    <row r="4163" spans="1:32">
      <c r="A4163" s="581"/>
      <c r="B4163" s="582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</row>
    <row r="4164" spans="1:32">
      <c r="A4164" s="581"/>
      <c r="B4164" s="582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</row>
    <row r="4165" spans="1:32">
      <c r="A4165" s="581"/>
      <c r="B4165" s="582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</row>
    <row r="4166" spans="1:32">
      <c r="A4166" s="581"/>
      <c r="B4166" s="582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</row>
    <row r="4167" spans="1:32">
      <c r="A4167" s="581"/>
      <c r="B4167" s="582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</row>
    <row r="4168" spans="1:32">
      <c r="A4168" s="581"/>
      <c r="B4168" s="582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</row>
    <row r="4169" spans="1:32">
      <c r="A4169" s="581"/>
      <c r="B4169" s="582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</row>
    <row r="4170" spans="1:32">
      <c r="A4170" s="581"/>
      <c r="B4170" s="582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</row>
    <row r="4171" spans="1:32">
      <c r="A4171" s="581"/>
      <c r="B4171" s="582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</row>
    <row r="4172" spans="1:32">
      <c r="A4172" s="581"/>
      <c r="B4172" s="582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</row>
    <row r="4173" spans="1:32">
      <c r="A4173" s="581"/>
      <c r="B4173" s="582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</row>
    <row r="4174" spans="1:32">
      <c r="A4174" s="581"/>
      <c r="B4174" s="582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</row>
    <row r="4175" spans="1:32">
      <c r="A4175" s="581"/>
      <c r="B4175" s="582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</row>
    <row r="4176" spans="1:32">
      <c r="A4176" s="581"/>
      <c r="B4176" s="582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</row>
    <row r="4177" spans="1:32">
      <c r="A4177" s="581"/>
      <c r="B4177" s="582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</row>
    <row r="4178" spans="1:32">
      <c r="A4178" s="581"/>
      <c r="B4178" s="582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</row>
    <row r="4179" spans="1:32">
      <c r="A4179" s="581"/>
      <c r="B4179" s="582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</row>
    <row r="4180" spans="1:32">
      <c r="A4180" s="581"/>
      <c r="B4180" s="582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</row>
    <row r="4181" spans="1:32">
      <c r="A4181" s="581"/>
      <c r="B4181" s="582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</row>
    <row r="4182" spans="1:32">
      <c r="A4182" s="581"/>
      <c r="B4182" s="582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</row>
    <row r="4183" spans="1:32">
      <c r="A4183" s="581"/>
      <c r="B4183" s="582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</row>
    <row r="4184" spans="1:32">
      <c r="A4184" s="581"/>
      <c r="B4184" s="582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</row>
    <row r="4185" spans="1:32">
      <c r="A4185" s="581"/>
      <c r="B4185" s="582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</row>
    <row r="4186" spans="1:32">
      <c r="A4186" s="581"/>
      <c r="B4186" s="582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</row>
    <row r="4187" spans="1:32">
      <c r="A4187" s="581"/>
      <c r="B4187" s="582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</row>
    <row r="4188" spans="1:32">
      <c r="A4188" s="581"/>
      <c r="B4188" s="582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</row>
    <row r="4189" spans="1:32">
      <c r="A4189" s="581"/>
      <c r="B4189" s="582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</row>
    <row r="4190" spans="1:32">
      <c r="A4190" s="581"/>
      <c r="B4190" s="582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</row>
    <row r="4191" spans="1:32">
      <c r="A4191" s="581"/>
      <c r="B4191" s="582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</row>
    <row r="4192" spans="1:32">
      <c r="A4192" s="581"/>
      <c r="B4192" s="582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</row>
    <row r="4193" spans="1:32">
      <c r="A4193" s="581"/>
      <c r="B4193" s="582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</row>
    <row r="4194" spans="1:32">
      <c r="A4194" s="581"/>
      <c r="B4194" s="582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</row>
    <row r="4195" spans="1:32">
      <c r="A4195" s="581"/>
      <c r="B4195" s="582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</row>
    <row r="4196" spans="1:32">
      <c r="A4196" s="581"/>
      <c r="B4196" s="582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</row>
    <row r="4197" spans="1:32">
      <c r="A4197" s="581"/>
      <c r="B4197" s="582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</row>
    <row r="4198" spans="1:32">
      <c r="A4198" s="581"/>
      <c r="B4198" s="582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</row>
    <row r="4199" spans="1:32">
      <c r="A4199" s="581"/>
      <c r="B4199" s="582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</row>
    <row r="4200" spans="1:32">
      <c r="A4200" s="581"/>
      <c r="B4200" s="582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</row>
    <row r="4201" spans="1:32">
      <c r="A4201" s="581"/>
      <c r="B4201" s="582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</row>
    <row r="4202" spans="1:32">
      <c r="A4202" s="581"/>
      <c r="B4202" s="582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</row>
    <row r="4203" spans="1:32">
      <c r="A4203" s="581"/>
      <c r="B4203" s="582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</row>
    <row r="4204" spans="1:32">
      <c r="A4204" s="581"/>
      <c r="B4204" s="582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</row>
    <row r="4205" spans="1:32">
      <c r="A4205" s="581"/>
      <c r="B4205" s="582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</row>
    <row r="4206" spans="1:32">
      <c r="A4206" s="581"/>
      <c r="B4206" s="582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</row>
    <row r="4207" spans="1:32">
      <c r="A4207" s="581"/>
      <c r="B4207" s="582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</row>
    <row r="4208" spans="1:32">
      <c r="A4208" s="581"/>
      <c r="B4208" s="582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</row>
    <row r="4209" spans="1:32">
      <c r="A4209" s="581"/>
      <c r="B4209" s="582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</row>
    <row r="4210" spans="1:32">
      <c r="A4210" s="581"/>
      <c r="B4210" s="582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</row>
    <row r="4211" spans="1:32">
      <c r="A4211" s="581"/>
      <c r="B4211" s="582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</row>
    <row r="4212" spans="1:32">
      <c r="A4212" s="581"/>
      <c r="B4212" s="582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</row>
    <row r="4213" spans="1:32">
      <c r="A4213" s="581"/>
      <c r="B4213" s="582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</row>
    <row r="4214" spans="1:32">
      <c r="A4214" s="581"/>
      <c r="B4214" s="582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</row>
    <row r="4215" spans="1:32">
      <c r="A4215" s="581"/>
      <c r="B4215" s="582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</row>
    <row r="4216" spans="1:32">
      <c r="A4216" s="581"/>
      <c r="B4216" s="582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</row>
    <row r="4217" spans="1:32">
      <c r="A4217" s="581"/>
      <c r="B4217" s="582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</row>
    <row r="4218" spans="1:32">
      <c r="A4218" s="581"/>
      <c r="B4218" s="582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</row>
    <row r="4219" spans="1:32">
      <c r="A4219" s="581"/>
      <c r="B4219" s="582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</row>
    <row r="4220" spans="1:32">
      <c r="A4220" s="581"/>
      <c r="B4220" s="582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</row>
    <row r="4221" spans="1:32">
      <c r="A4221" s="581"/>
      <c r="B4221" s="582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</row>
    <row r="4222" spans="1:32">
      <c r="A4222" s="581"/>
      <c r="B4222" s="582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</row>
    <row r="4223" spans="1:32">
      <c r="A4223" s="581"/>
      <c r="B4223" s="582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</row>
    <row r="4224" spans="1:32">
      <c r="A4224" s="581"/>
      <c r="B4224" s="582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</row>
    <row r="4225" spans="1:32">
      <c r="A4225" s="581"/>
      <c r="B4225" s="582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</row>
    <row r="4226" spans="1:32">
      <c r="A4226" s="581"/>
      <c r="B4226" s="582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</row>
    <row r="4227" spans="1:32">
      <c r="A4227" s="581"/>
      <c r="B4227" s="582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</row>
    <row r="4228" spans="1:32">
      <c r="A4228" s="581"/>
      <c r="B4228" s="582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</row>
    <row r="4229" spans="1:32">
      <c r="A4229" s="581"/>
      <c r="B4229" s="582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</row>
    <row r="4230" spans="1:32">
      <c r="A4230" s="581"/>
      <c r="B4230" s="582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</row>
    <row r="4231" spans="1:32">
      <c r="A4231" s="581"/>
      <c r="B4231" s="582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</row>
    <row r="4232" spans="1:32">
      <c r="A4232" s="581"/>
      <c r="B4232" s="582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</row>
    <row r="4233" spans="1:32">
      <c r="A4233" s="581"/>
      <c r="B4233" s="582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</row>
    <row r="4234" spans="1:32">
      <c r="A4234" s="581"/>
      <c r="B4234" s="582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</row>
    <row r="4235" spans="1:32">
      <c r="A4235" s="581"/>
      <c r="B4235" s="582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</row>
    <row r="4236" spans="1:32">
      <c r="A4236" s="581"/>
      <c r="B4236" s="582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</row>
    <row r="4237" spans="1:32">
      <c r="A4237" s="581"/>
      <c r="B4237" s="582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</row>
    <row r="4238" spans="1:32">
      <c r="A4238" s="581"/>
      <c r="B4238" s="582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</row>
    <row r="4239" spans="1:32">
      <c r="A4239" s="581"/>
      <c r="B4239" s="582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</row>
    <row r="4240" spans="1:32">
      <c r="A4240" s="581"/>
      <c r="B4240" s="582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</row>
    <row r="4241" spans="1:32">
      <c r="A4241" s="581"/>
      <c r="B4241" s="582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</row>
    <row r="4242" spans="1:32">
      <c r="A4242" s="581"/>
      <c r="B4242" s="582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</row>
    <row r="4243" spans="1:32">
      <c r="A4243" s="581"/>
      <c r="B4243" s="582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</row>
    <row r="4244" spans="1:32">
      <c r="A4244" s="581"/>
      <c r="B4244" s="582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</row>
    <row r="4245" spans="1:32">
      <c r="A4245" s="581"/>
      <c r="B4245" s="582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</row>
    <row r="4246" spans="1:32">
      <c r="A4246" s="581"/>
      <c r="B4246" s="582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</row>
    <row r="4247" spans="1:32">
      <c r="A4247" s="581"/>
      <c r="B4247" s="582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</row>
    <row r="4248" spans="1:32">
      <c r="A4248" s="581"/>
      <c r="B4248" s="582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</row>
    <row r="4249" spans="1:32">
      <c r="A4249" s="581"/>
      <c r="B4249" s="582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</row>
    <row r="4250" spans="1:32">
      <c r="A4250" s="581"/>
      <c r="B4250" s="582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</row>
    <row r="4251" spans="1:32">
      <c r="A4251" s="581"/>
      <c r="B4251" s="582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</row>
    <row r="4252" spans="1:32">
      <c r="A4252" s="581"/>
      <c r="B4252" s="582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</row>
    <row r="4253" spans="1:32">
      <c r="A4253" s="581"/>
      <c r="B4253" s="582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</row>
    <row r="4254" spans="1:32">
      <c r="A4254" s="581"/>
      <c r="B4254" s="582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</row>
    <row r="4255" spans="1:32">
      <c r="A4255" s="581"/>
      <c r="B4255" s="582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</row>
    <row r="4256" spans="1:32">
      <c r="A4256" s="581"/>
      <c r="B4256" s="582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</row>
    <row r="4257" spans="1:32">
      <c r="A4257" s="581"/>
      <c r="B4257" s="582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</row>
    <row r="4258" spans="1:32">
      <c r="A4258" s="581"/>
      <c r="B4258" s="582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</row>
    <row r="4259" spans="1:32">
      <c r="A4259" s="581"/>
      <c r="B4259" s="582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</row>
    <row r="4260" spans="1:32">
      <c r="A4260" s="581"/>
      <c r="B4260" s="582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</row>
    <row r="4261" spans="1:32">
      <c r="A4261" s="581"/>
      <c r="B4261" s="582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</row>
    <row r="4262" spans="1:32">
      <c r="A4262" s="581"/>
      <c r="B4262" s="582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</row>
    <row r="4263" spans="1:32">
      <c r="A4263" s="581"/>
      <c r="B4263" s="582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</row>
    <row r="4264" spans="1:32">
      <c r="A4264" s="581"/>
      <c r="B4264" s="582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</row>
    <row r="4265" spans="1:32">
      <c r="A4265" s="581"/>
      <c r="B4265" s="582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</row>
    <row r="4266" spans="1:32">
      <c r="A4266" s="581"/>
      <c r="B4266" s="582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</row>
    <row r="4267" spans="1:32">
      <c r="A4267" s="581"/>
      <c r="B4267" s="582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</row>
    <row r="4268" spans="1:32">
      <c r="A4268" s="581"/>
      <c r="B4268" s="582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</row>
    <row r="4269" spans="1:32">
      <c r="A4269" s="581"/>
      <c r="B4269" s="582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</row>
    <row r="4270" spans="1:32">
      <c r="A4270" s="581"/>
      <c r="B4270" s="582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</row>
    <row r="4271" spans="1:32">
      <c r="A4271" s="581"/>
      <c r="B4271" s="582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</row>
    <row r="4272" spans="1:32">
      <c r="A4272" s="581"/>
      <c r="B4272" s="582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</row>
    <row r="4273" spans="1:32">
      <c r="A4273" s="581"/>
      <c r="B4273" s="582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</row>
    <row r="4274" spans="1:32">
      <c r="A4274" s="581"/>
      <c r="B4274" s="582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</row>
    <row r="4275" spans="1:32">
      <c r="A4275" s="581"/>
      <c r="B4275" s="582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</row>
    <row r="4276" spans="1:32">
      <c r="A4276" s="581"/>
      <c r="B4276" s="582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</row>
    <row r="4277" spans="1:32">
      <c r="A4277" s="581"/>
      <c r="B4277" s="582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</row>
    <row r="4278" spans="1:32">
      <c r="A4278" s="581"/>
      <c r="B4278" s="582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</row>
    <row r="4279" spans="1:32">
      <c r="A4279" s="581"/>
      <c r="B4279" s="582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</row>
    <row r="4280" spans="1:32">
      <c r="A4280" s="581"/>
      <c r="B4280" s="582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</row>
    <row r="4281" spans="1:32">
      <c r="A4281" s="581"/>
      <c r="B4281" s="582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</row>
    <row r="4282" spans="1:32">
      <c r="A4282" s="581"/>
      <c r="B4282" s="582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</row>
    <row r="4283" spans="1:32">
      <c r="A4283" s="581"/>
      <c r="B4283" s="582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</row>
    <row r="4284" spans="1:32">
      <c r="A4284" s="581"/>
      <c r="B4284" s="582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</row>
    <row r="4285" spans="1:32">
      <c r="A4285" s="581"/>
      <c r="B4285" s="582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</row>
    <row r="4286" spans="1:32">
      <c r="A4286" s="581"/>
      <c r="B4286" s="582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</row>
    <row r="4287" spans="1:32">
      <c r="A4287" s="581"/>
      <c r="B4287" s="582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</row>
    <row r="4288" spans="1:32">
      <c r="A4288" s="581"/>
      <c r="B4288" s="582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</row>
    <row r="4289" spans="1:32">
      <c r="A4289" s="581"/>
      <c r="B4289" s="582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</row>
    <row r="4290" spans="1:32">
      <c r="A4290" s="581"/>
      <c r="B4290" s="582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</row>
    <row r="4291" spans="1:32">
      <c r="A4291" s="581"/>
      <c r="B4291" s="582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</row>
    <row r="4292" spans="1:32">
      <c r="A4292" s="581"/>
      <c r="B4292" s="582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</row>
    <row r="4293" spans="1:32">
      <c r="A4293" s="581"/>
      <c r="B4293" s="582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</row>
    <row r="4294" spans="1:32">
      <c r="A4294" s="581"/>
      <c r="B4294" s="582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</row>
    <row r="4295" spans="1:32">
      <c r="A4295" s="581"/>
      <c r="B4295" s="582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</row>
    <row r="4296" spans="1:32">
      <c r="A4296" s="581"/>
      <c r="B4296" s="582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</row>
    <row r="4297" spans="1:32">
      <c r="A4297" s="581"/>
      <c r="B4297" s="582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</row>
    <row r="4298" spans="1:32">
      <c r="A4298" s="581"/>
      <c r="B4298" s="582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</row>
    <row r="4299" spans="1:32">
      <c r="A4299" s="581"/>
      <c r="B4299" s="582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</row>
    <row r="4300" spans="1:32">
      <c r="A4300" s="581"/>
      <c r="B4300" s="582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</row>
    <row r="4301" spans="1:32">
      <c r="A4301" s="581"/>
      <c r="B4301" s="582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</row>
    <row r="4302" spans="1:32">
      <c r="A4302" s="581"/>
      <c r="B4302" s="582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</row>
    <row r="4303" spans="1:32">
      <c r="A4303" s="581"/>
      <c r="B4303" s="582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</row>
    <row r="4304" spans="1:32">
      <c r="A4304" s="581"/>
      <c r="B4304" s="582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</row>
    <row r="4305" spans="1:32">
      <c r="A4305" s="581"/>
      <c r="B4305" s="582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</row>
    <row r="4306" spans="1:32">
      <c r="A4306" s="581"/>
      <c r="B4306" s="582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</row>
    <row r="4307" spans="1:32">
      <c r="A4307" s="581"/>
      <c r="B4307" s="582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</row>
    <row r="4308" spans="1:32">
      <c r="A4308" s="581"/>
      <c r="B4308" s="582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</row>
    <row r="4309" spans="1:32">
      <c r="A4309" s="581"/>
      <c r="B4309" s="582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</row>
    <row r="4310" spans="1:32">
      <c r="A4310" s="581"/>
      <c r="B4310" s="582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</row>
    <row r="4311" spans="1:32">
      <c r="A4311" s="581"/>
      <c r="B4311" s="582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</row>
    <row r="4312" spans="1:32">
      <c r="A4312" s="581"/>
      <c r="B4312" s="582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</row>
    <row r="4313" spans="1:32">
      <c r="A4313" s="581"/>
      <c r="B4313" s="582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</row>
    <row r="4314" spans="1:32">
      <c r="A4314" s="581"/>
      <c r="B4314" s="582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</row>
    <row r="4315" spans="1:32">
      <c r="A4315" s="581"/>
      <c r="B4315" s="582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</row>
    <row r="4316" spans="1:32">
      <c r="A4316" s="581"/>
      <c r="B4316" s="582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</row>
    <row r="4317" spans="1:32">
      <c r="A4317" s="581"/>
      <c r="B4317" s="582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</row>
    <row r="4318" spans="1:32">
      <c r="A4318" s="581"/>
      <c r="B4318" s="582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</row>
    <row r="4319" spans="1:32">
      <c r="A4319" s="581"/>
      <c r="B4319" s="582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</row>
    <row r="4320" spans="1:32"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F4320" s="1"/>
    </row>
    <row r="4321" spans="14:32"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F4321" s="1"/>
    </row>
    <row r="4322" spans="14:32"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F4322" s="1"/>
    </row>
  </sheetData>
  <sheetProtection selectLockedCells="1" selectUnlockedCells="1"/>
  <mergeCells count="1">
    <mergeCell ref="A1:B1"/>
  </mergeCells>
  <conditionalFormatting sqref="U4323:U65537 S42:S65537 U3 T4:V4 AC3:AD4 S3:S4 S5:V638">
    <cfRule type="cellIs" dxfId="214" priority="22" stopIfTrue="1" operator="equal">
      <formula>0</formula>
    </cfRule>
  </conditionalFormatting>
  <conditionalFormatting sqref="B5:B638">
    <cfRule type="containsText" dxfId="213" priority="1" operator="containsText" text="EURJPY">
      <formula>NOT(ISERROR(SEARCH("EURJPY",B5)))</formula>
    </cfRule>
    <cfRule type="containsText" dxfId="212" priority="2" operator="containsText" text="SILVER">
      <formula>NOT(ISERROR(SEARCH("SILVER",B5)))</formula>
    </cfRule>
    <cfRule type="containsText" dxfId="211" priority="3" operator="containsText" text="GOLD">
      <formula>NOT(ISERROR(SEARCH("GOLD",B5)))</formula>
    </cfRule>
    <cfRule type="containsText" dxfId="210" priority="4" operator="containsText" text="FUS500">
      <formula>NOT(ISERROR(SEARCH("FUS500",B5)))</formula>
    </cfRule>
    <cfRule type="containsText" dxfId="209" priority="5" operator="containsText" text="FDE30">
      <formula>NOT(ISERROR(SEARCH("FDE30",B5)))</formula>
    </cfRule>
    <cfRule type="containsText" dxfId="208" priority="6" operator="containsText" text="USDJPY">
      <formula>NOT(ISERROR(SEARCH("USDJPY",B5)))</formula>
    </cfRule>
    <cfRule type="containsText" dxfId="207" priority="7" operator="containsText" text="GBPUSD">
      <formula>NOT(ISERROR(SEARCH("GBPUSD",B5)))</formula>
    </cfRule>
    <cfRule type="containsText" dxfId="206" priority="8" operator="containsText" text="EURUSD">
      <formula>NOT(ISERROR(SEARCH("EURUSD",B5)))</formula>
    </cfRule>
  </conditionalFormatting>
  <dataValidations count="6">
    <dataValidation type="list" allowBlank="1" showInputMessage="1" showErrorMessage="1" sqref="B5:B638">
      <formula1>Statistika!$F$63:$F$70</formula1>
    </dataValidation>
    <dataValidation type="list" allowBlank="1" showInputMessage="1" showErrorMessage="1" sqref="Y5:AA638">
      <formula1>Statistika!$F$78:$F$91</formula1>
    </dataValidation>
    <dataValidation type="list" allowBlank="1" showInputMessage="1" showErrorMessage="1" sqref="AC5:AC638">
      <formula1>Statistika!$F$117:$F$125</formula1>
    </dataValidation>
    <dataValidation type="list" allowBlank="1" showInputMessage="1" showErrorMessage="1" sqref="AD5:AD638">
      <formula1>Statistika!$F$133:$F$137</formula1>
    </dataValidation>
    <dataValidation type="list" allowBlank="1" showInputMessage="1" showErrorMessage="1" sqref="X5:X638">
      <formula1>Statistika!F107:F109</formula1>
    </dataValidation>
    <dataValidation type="list" allowBlank="1" showInputMessage="1" showErrorMessage="1" sqref="AB5:AB638">
      <formula1>Statistika!L100:L108</formula1>
    </dataValidation>
  </dataValidations>
  <hyperlinks>
    <hyperlink ref="A1:B1" location="Obsah!A1" display="Obsah"/>
  </hyperlink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ignoredErrors>
    <ignoredError sqref="G3:G4 N3 P3:R3 N5:N25 R42 T42:T638 V42 V4:V41 T4:T41 R4:R41 P5:P25 R48:R638 V48:V638" calculatedColumn="1"/>
  </ignoredErrors>
  <legacy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:B1"/>
  <sheetViews>
    <sheetView showGridLines="0" showRowColHeaders="0" workbookViewId="0">
      <selection sqref="A1:B1"/>
    </sheetView>
  </sheetViews>
  <sheetFormatPr defaultRowHeight="12.75"/>
  <sheetData>
    <row r="1" spans="1:2" ht="26.25">
      <c r="A1" s="739" t="s">
        <v>1095</v>
      </c>
      <c r="B1" s="740"/>
    </row>
  </sheetData>
  <mergeCells count="1">
    <mergeCell ref="A1:B1"/>
  </mergeCells>
  <hyperlinks>
    <hyperlink ref="A1" location="Obsah!A1" display="Obsah!A1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1"/>
  <sheetViews>
    <sheetView workbookViewId="0">
      <selection activeCell="D2" sqref="D2"/>
    </sheetView>
  </sheetViews>
  <sheetFormatPr defaultRowHeight="12.75"/>
  <sheetData>
    <row r="1" spans="1:2" ht="26.25">
      <c r="A1" s="739" t="s">
        <v>1095</v>
      </c>
      <c r="B1" s="740"/>
    </row>
  </sheetData>
  <mergeCells count="1">
    <mergeCell ref="A1:B1"/>
  </mergeCells>
  <hyperlinks>
    <hyperlink ref="A1" location="Obsah!A1" display="Obsah!A1"/>
  </hyperlink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1"/>
  <sheetViews>
    <sheetView showGridLines="0" showRowColHeaders="0" workbookViewId="0">
      <selection sqref="A1:C2"/>
    </sheetView>
  </sheetViews>
  <sheetFormatPr defaultRowHeight="12.75"/>
  <sheetData>
    <row r="1" spans="1:2" ht="26.25">
      <c r="A1" s="739" t="s">
        <v>1095</v>
      </c>
      <c r="B1" s="740"/>
    </row>
  </sheetData>
  <mergeCells count="1">
    <mergeCell ref="A1:B1"/>
  </mergeCells>
  <hyperlinks>
    <hyperlink ref="A1" location="Obsah!A1" display="Obsah!A1"/>
  </hyperlink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18"/>
  <sheetViews>
    <sheetView workbookViewId="0">
      <selection sqref="A1:B1"/>
    </sheetView>
  </sheetViews>
  <sheetFormatPr defaultRowHeight="12.75"/>
  <sheetData>
    <row r="1" spans="1:2" ht="26.25">
      <c r="A1" s="739" t="s">
        <v>1095</v>
      </c>
      <c r="B1" s="740"/>
    </row>
    <row r="6" spans="1:2" ht="30">
      <c r="B6" s="622" t="s">
        <v>1433</v>
      </c>
    </row>
    <row r="8" spans="1:2" ht="15">
      <c r="B8" s="623"/>
    </row>
    <row r="10" spans="1:2">
      <c r="B10" t="s">
        <v>1437</v>
      </c>
    </row>
    <row r="11" spans="1:2">
      <c r="B11" t="s">
        <v>1436</v>
      </c>
    </row>
    <row r="14" spans="1:2">
      <c r="B14" t="s">
        <v>1435</v>
      </c>
    </row>
    <row r="16" spans="1:2">
      <c r="B16" s="624"/>
    </row>
    <row r="17" spans="2:2">
      <c r="B17" t="s">
        <v>1439</v>
      </c>
    </row>
    <row r="18" spans="2:2">
      <c r="B18" t="s">
        <v>1438</v>
      </c>
    </row>
  </sheetData>
  <mergeCells count="1">
    <mergeCell ref="A1:B1"/>
  </mergeCells>
  <hyperlinks>
    <hyperlink ref="A1" location="Obsah!A1" display="Obsah!A1"/>
  </hyperlink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57"/>
  <sheetViews>
    <sheetView showGridLines="0" showRowColHeaders="0" workbookViewId="0">
      <selection sqref="A1:B1"/>
    </sheetView>
  </sheetViews>
  <sheetFormatPr defaultRowHeight="12.75"/>
  <sheetData>
    <row r="1" spans="1:2" ht="26.25">
      <c r="A1" s="739" t="s">
        <v>1095</v>
      </c>
      <c r="B1" s="740"/>
    </row>
    <row r="4" spans="1:2" ht="30">
      <c r="B4" s="622" t="s">
        <v>1433</v>
      </c>
    </row>
    <row r="6" spans="1:2" ht="15">
      <c r="B6" s="623"/>
    </row>
    <row r="8" spans="1:2">
      <c r="B8" t="s">
        <v>1434</v>
      </c>
    </row>
    <row r="10" spans="1:2">
      <c r="B10" t="s">
        <v>1435</v>
      </c>
    </row>
    <row r="12" spans="1:2">
      <c r="B12" s="624"/>
    </row>
    <row r="14" spans="1:2">
      <c r="B14" t="s">
        <v>1230</v>
      </c>
    </row>
    <row r="18" spans="2:2">
      <c r="B18" t="s">
        <v>1231</v>
      </c>
    </row>
    <row r="22" spans="2:2">
      <c r="B22" t="s">
        <v>1232</v>
      </c>
    </row>
    <row r="24" spans="2:2" ht="17.25">
      <c r="B24" s="382" t="s">
        <v>1233</v>
      </c>
    </row>
    <row r="26" spans="2:2">
      <c r="B26" t="s">
        <v>1234</v>
      </c>
    </row>
    <row r="28" spans="2:2">
      <c r="B28" t="s">
        <v>1235</v>
      </c>
    </row>
    <row r="30" spans="2:2">
      <c r="B30" t="s">
        <v>1236</v>
      </c>
    </row>
    <row r="31" spans="2:2">
      <c r="B31" s="383" t="s">
        <v>1237</v>
      </c>
    </row>
    <row r="32" spans="2:2">
      <c r="B32" t="s">
        <v>1238</v>
      </c>
    </row>
    <row r="34" spans="2:2">
      <c r="B34" t="s">
        <v>1239</v>
      </c>
    </row>
    <row r="36" spans="2:2">
      <c r="B36" t="s">
        <v>1240</v>
      </c>
    </row>
    <row r="38" spans="2:2">
      <c r="B38" t="s">
        <v>1241</v>
      </c>
    </row>
    <row r="41" spans="2:2">
      <c r="B41" t="s">
        <v>1242</v>
      </c>
    </row>
    <row r="44" spans="2:2">
      <c r="B44" t="s">
        <v>1243</v>
      </c>
    </row>
    <row r="47" spans="2:2">
      <c r="B47" t="s">
        <v>1244</v>
      </c>
    </row>
    <row r="49" spans="2:2">
      <c r="B49" t="s">
        <v>1245</v>
      </c>
    </row>
    <row r="51" spans="2:2">
      <c r="B51" t="s">
        <v>1246</v>
      </c>
    </row>
    <row r="53" spans="2:2">
      <c r="B53" t="s">
        <v>1247</v>
      </c>
    </row>
    <row r="56" spans="2:2">
      <c r="B56" t="s">
        <v>1275</v>
      </c>
    </row>
    <row r="57" spans="2:2">
      <c r="B57" t="s">
        <v>1276</v>
      </c>
    </row>
  </sheetData>
  <mergeCells count="1">
    <mergeCell ref="A1:B1"/>
  </mergeCells>
  <hyperlinks>
    <hyperlink ref="A1" location="Obsah!A1" display="Obsah!A1"/>
    <hyperlink ref="B31" r:id="rId1" location="addpostform" display="http://www.fxstreet.cz/diskusni-forum+akciove-indexy.html?active_page=3&amp; - addpostform"/>
  </hyperlinks>
  <pageMargins left="0.7" right="0.7" top="0.78740157499999996" bottom="0.78740157499999996" header="0.3" footer="0.3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1"/>
  <sheetViews>
    <sheetView showGridLines="0" showRowColHeaders="0" workbookViewId="0">
      <selection activeCell="C3" sqref="A1:C3"/>
    </sheetView>
  </sheetViews>
  <sheetFormatPr defaultRowHeight="12.75"/>
  <sheetData>
    <row r="1" spans="1:2" ht="26.25">
      <c r="A1" s="739" t="s">
        <v>1095</v>
      </c>
      <c r="B1" s="740"/>
    </row>
  </sheetData>
  <mergeCells count="1">
    <mergeCell ref="A1:B1"/>
  </mergeCells>
  <hyperlinks>
    <hyperlink ref="A1" location="Obsah!A1" display="Obsah!A1"/>
  </hyperlinks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1"/>
  <sheetViews>
    <sheetView workbookViewId="0">
      <selection sqref="A1:B1"/>
    </sheetView>
  </sheetViews>
  <sheetFormatPr defaultRowHeight="12.75"/>
  <sheetData>
    <row r="1" spans="1:2" ht="26.25">
      <c r="A1" s="739" t="s">
        <v>1095</v>
      </c>
      <c r="B1" s="740"/>
    </row>
  </sheetData>
  <mergeCells count="1">
    <mergeCell ref="A1:B1"/>
  </mergeCells>
  <hyperlinks>
    <hyperlink ref="A1" location="Obsah!A1" display="Obsah!A1"/>
  </hyperlink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B130"/>
  <sheetViews>
    <sheetView showGridLines="0" showRowColHeaders="0" workbookViewId="0">
      <selection sqref="A1:B1"/>
    </sheetView>
  </sheetViews>
  <sheetFormatPr defaultRowHeight="12.75"/>
  <cols>
    <col min="1" max="1" width="4.42578125" customWidth="1"/>
    <col min="2" max="2" width="19.5703125" bestFit="1" customWidth="1"/>
    <col min="3" max="3" width="10.28515625" customWidth="1"/>
  </cols>
  <sheetData>
    <row r="1" spans="1:28" ht="26.25">
      <c r="A1" s="739" t="s">
        <v>1095</v>
      </c>
      <c r="B1" s="740"/>
    </row>
    <row r="2" spans="1:28" ht="26.25">
      <c r="A2" s="313"/>
      <c r="B2" s="313"/>
    </row>
    <row r="3" spans="1:28" ht="33.75" customHeight="1" thickBot="1">
      <c r="B3" s="314" t="s">
        <v>1106</v>
      </c>
      <c r="D3" s="300"/>
    </row>
    <row r="4" spans="1:28" ht="34.5" customHeight="1">
      <c r="B4" s="301"/>
      <c r="C4" s="302"/>
      <c r="D4" s="303" t="s">
        <v>1100</v>
      </c>
      <c r="E4" s="302"/>
      <c r="F4" s="302"/>
      <c r="G4" s="302"/>
      <c r="H4" s="302"/>
      <c r="I4" s="302"/>
      <c r="J4" s="312"/>
      <c r="K4" s="302"/>
      <c r="L4" s="302"/>
      <c r="M4" s="302"/>
      <c r="N4" s="302"/>
      <c r="O4" s="302"/>
      <c r="P4" s="302"/>
      <c r="Q4" s="304" t="s">
        <v>1101</v>
      </c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5"/>
    </row>
    <row r="5" spans="1:28">
      <c r="B5" s="306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193"/>
    </row>
    <row r="6" spans="1:28">
      <c r="B6" s="306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193"/>
    </row>
    <row r="7" spans="1:28">
      <c r="B7" s="306"/>
      <c r="C7" s="27"/>
      <c r="D7" s="27"/>
      <c r="E7" s="27"/>
      <c r="F7" s="27"/>
      <c r="G7" s="307" t="s">
        <v>1102</v>
      </c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307" t="s">
        <v>1103</v>
      </c>
      <c r="V7" s="27"/>
      <c r="W7" s="27"/>
      <c r="X7" s="27"/>
      <c r="Y7" s="27"/>
      <c r="Z7" s="27"/>
      <c r="AA7" s="27"/>
      <c r="AB7" s="193"/>
    </row>
    <row r="8" spans="1:28">
      <c r="B8" s="30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193"/>
    </row>
    <row r="9" spans="1:28">
      <c r="B9" s="306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193"/>
    </row>
    <row r="10" spans="1:28">
      <c r="B10" s="306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193"/>
    </row>
    <row r="11" spans="1:28">
      <c r="B11" s="306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193"/>
    </row>
    <row r="12" spans="1:28" ht="18">
      <c r="B12" s="308" t="s">
        <v>1056</v>
      </c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193"/>
    </row>
    <row r="13" spans="1:28">
      <c r="B13" s="306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193"/>
    </row>
    <row r="14" spans="1:28">
      <c r="B14" s="306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193"/>
    </row>
    <row r="15" spans="1:28">
      <c r="B15" s="306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193"/>
    </row>
    <row r="16" spans="1:28">
      <c r="B16" s="306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193"/>
    </row>
    <row r="17" spans="2:28">
      <c r="B17" s="306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193"/>
    </row>
    <row r="18" spans="2:28">
      <c r="B18" s="306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193"/>
    </row>
    <row r="19" spans="2:28">
      <c r="B19" s="306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193"/>
    </row>
    <row r="20" spans="2:28">
      <c r="B20" s="306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193"/>
    </row>
    <row r="21" spans="2:28">
      <c r="B21" s="306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193"/>
    </row>
    <row r="22" spans="2:28">
      <c r="B22" s="306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193"/>
    </row>
    <row r="23" spans="2:28">
      <c r="B23" s="306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193"/>
    </row>
    <row r="24" spans="2:28" ht="18">
      <c r="B24" s="308" t="s">
        <v>1099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193"/>
    </row>
    <row r="25" spans="2:28">
      <c r="B25" s="306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193"/>
    </row>
    <row r="26" spans="2:28">
      <c r="B26" s="306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193"/>
    </row>
    <row r="27" spans="2:28">
      <c r="B27" s="306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193"/>
    </row>
    <row r="28" spans="2:28">
      <c r="B28" s="306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193"/>
    </row>
    <row r="29" spans="2:28">
      <c r="B29" s="306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193"/>
    </row>
    <row r="30" spans="2:28" ht="20.25">
      <c r="B30" s="306"/>
      <c r="C30" s="27"/>
      <c r="D30" s="309" t="s">
        <v>1104</v>
      </c>
      <c r="E30" s="27"/>
      <c r="F30" s="309"/>
      <c r="G30" s="27"/>
      <c r="H30" s="27"/>
      <c r="I30" s="27"/>
      <c r="J30" s="309" t="s">
        <v>1105</v>
      </c>
      <c r="K30" s="27"/>
      <c r="L30" s="27"/>
      <c r="M30" s="27"/>
      <c r="N30" s="27"/>
      <c r="O30" s="27"/>
      <c r="P30" s="27"/>
      <c r="Q30" s="27"/>
      <c r="R30" s="309" t="s">
        <v>1105</v>
      </c>
      <c r="S30" s="27"/>
      <c r="T30" s="27"/>
      <c r="U30" s="27"/>
      <c r="V30" s="27"/>
      <c r="W30" s="27"/>
      <c r="X30" s="27"/>
      <c r="Y30" s="309" t="s">
        <v>1104</v>
      </c>
      <c r="Z30" s="27"/>
      <c r="AA30" s="27"/>
      <c r="AB30" s="193"/>
    </row>
    <row r="31" spans="2:28">
      <c r="B31" s="306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193"/>
    </row>
    <row r="32" spans="2:28" ht="13.5" thickBot="1">
      <c r="B32" s="310"/>
      <c r="C32" s="311"/>
      <c r="D32" s="311"/>
      <c r="E32" s="311"/>
      <c r="F32" s="311"/>
      <c r="G32" s="311"/>
      <c r="H32" s="311"/>
      <c r="I32" s="311"/>
      <c r="J32" s="311"/>
      <c r="K32" s="311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191"/>
    </row>
    <row r="39" spans="2:7" ht="30" customHeight="1">
      <c r="B39" s="322" t="s">
        <v>1134</v>
      </c>
    </row>
    <row r="41" spans="2:7" ht="13.5" thickBot="1"/>
    <row r="42" spans="2:7" ht="18" customHeight="1" thickBot="1">
      <c r="B42" s="320" t="s">
        <v>1107</v>
      </c>
      <c r="C42" s="47"/>
      <c r="D42" s="321"/>
      <c r="G42" t="s">
        <v>1135</v>
      </c>
    </row>
    <row r="43" spans="2:7" ht="18" customHeight="1">
      <c r="B43" s="323" t="s">
        <v>1125</v>
      </c>
      <c r="C43" s="324" t="s">
        <v>1108</v>
      </c>
      <c r="D43" s="325"/>
    </row>
    <row r="44" spans="2:7" ht="18" customHeight="1">
      <c r="B44" s="317" t="s">
        <v>1126</v>
      </c>
      <c r="C44" s="306" t="s">
        <v>1109</v>
      </c>
      <c r="D44" s="193"/>
    </row>
    <row r="45" spans="2:7" ht="18" customHeight="1">
      <c r="B45" s="317" t="s">
        <v>1128</v>
      </c>
      <c r="C45" s="306" t="s">
        <v>1110</v>
      </c>
      <c r="D45" s="193"/>
    </row>
    <row r="46" spans="2:7" ht="18" customHeight="1">
      <c r="B46" s="317" t="s">
        <v>1127</v>
      </c>
      <c r="C46" s="306" t="s">
        <v>1117</v>
      </c>
      <c r="D46" s="193"/>
    </row>
    <row r="47" spans="2:7" ht="18" customHeight="1">
      <c r="B47" s="323" t="s">
        <v>1130</v>
      </c>
      <c r="C47" s="324" t="s">
        <v>1111</v>
      </c>
      <c r="D47" s="325"/>
    </row>
    <row r="48" spans="2:7" ht="18" customHeight="1">
      <c r="B48" s="317" t="s">
        <v>1129</v>
      </c>
      <c r="C48" s="306" t="s">
        <v>1112</v>
      </c>
      <c r="D48" s="193"/>
    </row>
    <row r="49" spans="2:4" ht="18" customHeight="1">
      <c r="B49" s="317" t="s">
        <v>1132</v>
      </c>
      <c r="C49" s="306" t="s">
        <v>1113</v>
      </c>
      <c r="D49" s="193"/>
    </row>
    <row r="50" spans="2:4" ht="18" customHeight="1">
      <c r="B50" s="317" t="s">
        <v>1131</v>
      </c>
      <c r="C50" s="306" t="s">
        <v>1116</v>
      </c>
      <c r="D50" s="193"/>
    </row>
    <row r="51" spans="2:4" ht="18" customHeight="1">
      <c r="B51" s="317" t="s">
        <v>1133</v>
      </c>
      <c r="C51" s="306" t="s">
        <v>1114</v>
      </c>
      <c r="D51" s="193"/>
    </row>
    <row r="52" spans="2:4" ht="18" customHeight="1">
      <c r="B52" s="326">
        <v>1</v>
      </c>
      <c r="C52" s="324" t="s">
        <v>1115</v>
      </c>
      <c r="D52" s="325"/>
    </row>
    <row r="53" spans="2:4" ht="18" customHeight="1">
      <c r="B53" s="318">
        <v>-0.18</v>
      </c>
      <c r="C53" s="306" t="s">
        <v>1120</v>
      </c>
      <c r="D53" s="193"/>
    </row>
    <row r="54" spans="2:4" ht="18" customHeight="1">
      <c r="B54" s="318">
        <v>-0.27</v>
      </c>
      <c r="C54" s="306" t="s">
        <v>1119</v>
      </c>
      <c r="D54" s="193"/>
    </row>
    <row r="55" spans="2:4" ht="18" customHeight="1">
      <c r="B55" s="318">
        <v>-0.38200000000000001</v>
      </c>
      <c r="C55" s="306" t="s">
        <v>1118</v>
      </c>
      <c r="D55" s="193"/>
    </row>
    <row r="56" spans="2:4" ht="18" customHeight="1">
      <c r="B56" s="318">
        <v>-0.61799999999999999</v>
      </c>
      <c r="C56" s="306" t="s">
        <v>1121</v>
      </c>
      <c r="D56" s="193"/>
    </row>
    <row r="57" spans="2:4" ht="18" customHeight="1">
      <c r="B57" s="318">
        <v>-1</v>
      </c>
      <c r="C57" s="306" t="s">
        <v>1122</v>
      </c>
      <c r="D57" s="193"/>
    </row>
    <row r="58" spans="2:4" ht="18" customHeight="1">
      <c r="B58" s="318">
        <v>-1.6180000000000001</v>
      </c>
      <c r="C58" s="306" t="s">
        <v>1123</v>
      </c>
      <c r="D58" s="193"/>
    </row>
    <row r="59" spans="2:4" ht="18" customHeight="1" thickBot="1">
      <c r="B59" s="319">
        <v>-3.2360000000000002</v>
      </c>
      <c r="C59" s="310" t="s">
        <v>1124</v>
      </c>
      <c r="D59" s="191"/>
    </row>
    <row r="60" spans="2:4">
      <c r="B60" s="316"/>
      <c r="C60" s="315"/>
    </row>
    <row r="61" spans="2:4">
      <c r="B61" s="316"/>
      <c r="C61" s="315"/>
    </row>
    <row r="62" spans="2:4">
      <c r="B62" s="316"/>
      <c r="C62" s="315"/>
    </row>
    <row r="64" spans="2:4" ht="26.25">
      <c r="B64" s="322" t="s">
        <v>1136</v>
      </c>
    </row>
    <row r="66" spans="2:3">
      <c r="B66" s="327" t="s">
        <v>1137</v>
      </c>
    </row>
    <row r="68" spans="2:3">
      <c r="B68" s="329" t="s">
        <v>1138</v>
      </c>
    </row>
    <row r="69" spans="2:3">
      <c r="C69" s="329" t="s">
        <v>1139</v>
      </c>
    </row>
    <row r="70" spans="2:3">
      <c r="C70" s="328" t="s">
        <v>1142</v>
      </c>
    </row>
    <row r="71" spans="2:3">
      <c r="C71" s="329"/>
    </row>
    <row r="72" spans="2:3">
      <c r="B72" s="329" t="s">
        <v>1140</v>
      </c>
    </row>
    <row r="74" spans="2:3">
      <c r="B74" s="329" t="s">
        <v>1141</v>
      </c>
    </row>
    <row r="77" spans="2:3">
      <c r="B77" s="327" t="s">
        <v>1143</v>
      </c>
    </row>
    <row r="79" spans="2:3">
      <c r="B79" s="329" t="s">
        <v>1144</v>
      </c>
    </row>
    <row r="80" spans="2:3">
      <c r="B80" s="330"/>
    </row>
    <row r="81" spans="2:5">
      <c r="B81" s="329" t="s">
        <v>1145</v>
      </c>
    </row>
    <row r="82" spans="2:5">
      <c r="B82" s="330"/>
    </row>
    <row r="83" spans="2:5">
      <c r="B83" s="329" t="s">
        <v>1146</v>
      </c>
    </row>
    <row r="84" spans="2:5">
      <c r="B84" s="330"/>
    </row>
    <row r="85" spans="2:5">
      <c r="B85" s="329" t="s">
        <v>1147</v>
      </c>
    </row>
    <row r="86" spans="2:5">
      <c r="B86" s="330"/>
    </row>
    <row r="87" spans="2:5">
      <c r="B87" s="329" t="s">
        <v>1148</v>
      </c>
    </row>
    <row r="88" spans="2:5">
      <c r="B88" s="330"/>
    </row>
    <row r="89" spans="2:5">
      <c r="B89" s="329" t="s">
        <v>1149</v>
      </c>
    </row>
    <row r="90" spans="2:5">
      <c r="B90" s="330"/>
    </row>
    <row r="91" spans="2:5">
      <c r="B91" s="329" t="s">
        <v>1150</v>
      </c>
    </row>
    <row r="93" spans="2:5">
      <c r="B93" s="331"/>
      <c r="E93" s="331" t="s">
        <v>1151</v>
      </c>
    </row>
    <row r="96" spans="2:5">
      <c r="B96" s="327" t="s">
        <v>1152</v>
      </c>
    </row>
    <row r="97" spans="2:3">
      <c r="B97" s="330"/>
    </row>
    <row r="98" spans="2:3">
      <c r="B98" s="329" t="s">
        <v>1153</v>
      </c>
    </row>
    <row r="99" spans="2:3">
      <c r="B99" s="330"/>
    </row>
    <row r="100" spans="2:3">
      <c r="B100" s="329" t="s">
        <v>1154</v>
      </c>
    </row>
    <row r="101" spans="2:3">
      <c r="B101" s="330"/>
    </row>
    <row r="102" spans="2:3">
      <c r="B102" s="329" t="s">
        <v>1155</v>
      </c>
    </row>
    <row r="103" spans="2:3">
      <c r="B103" s="330"/>
    </row>
    <row r="104" spans="2:3">
      <c r="B104" s="329" t="s">
        <v>1156</v>
      </c>
    </row>
    <row r="105" spans="2:3">
      <c r="B105" s="330"/>
    </row>
    <row r="106" spans="2:3">
      <c r="B106" s="329" t="s">
        <v>1157</v>
      </c>
    </row>
    <row r="108" spans="2:3">
      <c r="B108" s="331"/>
      <c r="C108" s="331"/>
    </row>
    <row r="109" spans="2:3">
      <c r="C109" s="332" t="s">
        <v>1158</v>
      </c>
    </row>
    <row r="110" spans="2:3">
      <c r="B110" s="333"/>
      <c r="C110" s="333" t="s">
        <v>1159</v>
      </c>
    </row>
    <row r="111" spans="2:3">
      <c r="B111" s="330"/>
    </row>
    <row r="112" spans="2:3">
      <c r="B112" s="330"/>
    </row>
    <row r="113" spans="2:2">
      <c r="B113" s="330"/>
    </row>
    <row r="114" spans="2:2">
      <c r="B114" s="329" t="s">
        <v>1139</v>
      </c>
    </row>
    <row r="115" spans="2:2">
      <c r="B115" s="330"/>
    </row>
    <row r="116" spans="2:2">
      <c r="B116" s="329" t="s">
        <v>1160</v>
      </c>
    </row>
    <row r="120" spans="2:2" ht="26.25">
      <c r="B120" s="322" t="s">
        <v>1161</v>
      </c>
    </row>
    <row r="122" spans="2:2">
      <c r="B122" s="334" t="s">
        <v>1162</v>
      </c>
    </row>
    <row r="124" spans="2:2">
      <c r="B124" s="334" t="s">
        <v>1163</v>
      </c>
    </row>
    <row r="126" spans="2:2">
      <c r="B126" s="334" t="s">
        <v>1164</v>
      </c>
    </row>
    <row r="130" spans="2:2" ht="26.25">
      <c r="B130" s="322" t="s">
        <v>1165</v>
      </c>
    </row>
  </sheetData>
  <mergeCells count="1">
    <mergeCell ref="A1:B1"/>
  </mergeCells>
  <hyperlinks>
    <hyperlink ref="A1" location="Obsah!A1" display="Obsah!A1"/>
  </hyperlinks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1"/>
  <sheetViews>
    <sheetView showGridLines="0" showRowColHeaders="0" workbookViewId="0">
      <selection sqref="A1:B1"/>
    </sheetView>
  </sheetViews>
  <sheetFormatPr defaultRowHeight="12.75"/>
  <sheetData>
    <row r="1" spans="1:2" ht="26.25">
      <c r="A1" s="739" t="s">
        <v>1095</v>
      </c>
      <c r="B1" s="740"/>
    </row>
  </sheetData>
  <mergeCells count="1">
    <mergeCell ref="A1:B1"/>
  </mergeCells>
  <hyperlinks>
    <hyperlink ref="A1" location="Obsah!A1" display="Obsah!A1"/>
  </hyperlink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1"/>
  <sheetViews>
    <sheetView showGridLines="0" showRowColHeaders="0" workbookViewId="0">
      <selection sqref="A1:B1"/>
    </sheetView>
  </sheetViews>
  <sheetFormatPr defaultRowHeight="12.75"/>
  <sheetData>
    <row r="1" spans="1:2" ht="26.25">
      <c r="A1" s="739" t="s">
        <v>1095</v>
      </c>
      <c r="B1" s="740"/>
    </row>
  </sheetData>
  <mergeCells count="1">
    <mergeCell ref="A1:B1"/>
  </mergeCells>
  <hyperlinks>
    <hyperlink ref="A1" location="Obsah!A1" display="Obsah!A1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D7E5F5"/>
  </sheetPr>
  <dimension ref="A1:T158"/>
  <sheetViews>
    <sheetView showGridLines="0" showRowColHeaders="0" zoomScale="110" zoomScaleNormal="110" workbookViewId="0">
      <selection activeCell="D1" sqref="D1:D2"/>
    </sheetView>
  </sheetViews>
  <sheetFormatPr defaultRowHeight="12.95" customHeight="1"/>
  <cols>
    <col min="1" max="1" width="41.42578125" style="391" customWidth="1"/>
    <col min="2" max="2" width="17.5703125" style="391" customWidth="1"/>
    <col min="3" max="3" width="14.42578125" style="391" customWidth="1"/>
    <col min="4" max="4" width="17.5703125" style="469" customWidth="1"/>
    <col min="5" max="5" width="7.5703125" style="246" customWidth="1"/>
    <col min="6" max="6" width="15.5703125" style="436" customWidth="1"/>
    <col min="7" max="7" width="10.7109375" style="246" customWidth="1"/>
    <col min="8" max="8" width="11" style="246" customWidth="1"/>
    <col min="9" max="9" width="11.140625" style="246" customWidth="1"/>
    <col min="10" max="10" width="14" style="246" customWidth="1"/>
    <col min="11" max="11" width="11.42578125" style="246" customWidth="1"/>
    <col min="12" max="12" width="13.42578125" style="246" customWidth="1"/>
    <col min="13" max="13" width="12.7109375" style="246" customWidth="1"/>
    <col min="14" max="14" width="15.28515625" style="246" customWidth="1"/>
    <col min="15" max="15" width="13.5703125" style="246" customWidth="1"/>
    <col min="16" max="16" width="13.7109375" style="246" customWidth="1"/>
    <col min="17" max="17" width="17.5703125" style="246" customWidth="1"/>
    <col min="18" max="18" width="15.7109375" style="246" customWidth="1"/>
    <col min="19" max="21" width="9.140625" style="246"/>
    <col min="22" max="22" width="12.28515625" style="246" customWidth="1"/>
    <col min="23" max="26" width="9.140625" style="246"/>
    <col min="27" max="27" width="16.28515625" style="246" customWidth="1"/>
    <col min="28" max="28" width="9.140625" style="246"/>
    <col min="29" max="29" width="11.85546875" style="246" customWidth="1"/>
    <col min="30" max="16384" width="9.140625" style="246"/>
  </cols>
  <sheetData>
    <row r="1" spans="1:18" ht="15" customHeight="1">
      <c r="A1" s="389" t="s">
        <v>1001</v>
      </c>
      <c r="B1" s="475"/>
      <c r="C1" s="476"/>
      <c r="D1" s="652" t="s">
        <v>1095</v>
      </c>
      <c r="E1" s="653"/>
      <c r="F1" s="653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</row>
    <row r="2" spans="1:18" ht="14.1" customHeight="1">
      <c r="A2" s="390"/>
      <c r="D2" s="652"/>
      <c r="E2" s="653"/>
      <c r="F2" s="653"/>
      <c r="G2" s="245"/>
      <c r="H2" s="245"/>
      <c r="I2" s="258"/>
      <c r="J2" s="245"/>
      <c r="K2" s="245"/>
      <c r="L2" s="245"/>
      <c r="M2" s="245"/>
      <c r="N2" s="245"/>
      <c r="O2" s="245"/>
      <c r="P2" s="245"/>
      <c r="Q2" s="245"/>
      <c r="R2" s="245"/>
    </row>
    <row r="3" spans="1:18" ht="14.1" customHeight="1">
      <c r="A3" s="392" t="s">
        <v>1040</v>
      </c>
      <c r="B3" s="393">
        <v>100000</v>
      </c>
      <c r="C3" s="423"/>
      <c r="D3" s="460"/>
      <c r="E3" s="248"/>
      <c r="F3" s="450" t="s">
        <v>99</v>
      </c>
      <c r="G3" s="451"/>
      <c r="H3" s="451"/>
      <c r="I3" s="451"/>
      <c r="J3" s="451"/>
      <c r="K3" s="451"/>
      <c r="L3" s="452"/>
      <c r="M3" s="452" t="s">
        <v>1003</v>
      </c>
      <c r="N3" s="452"/>
      <c r="O3" s="453" t="s">
        <v>1003</v>
      </c>
      <c r="P3" s="245"/>
      <c r="Q3" s="245"/>
      <c r="R3" s="245"/>
    </row>
    <row r="4" spans="1:18" ht="14.1" customHeight="1" thickBot="1">
      <c r="A4" s="394" t="s">
        <v>1041</v>
      </c>
      <c r="B4" s="591">
        <f>B3+C8</f>
        <v>93847.03</v>
      </c>
      <c r="C4" s="401"/>
      <c r="D4" s="461"/>
      <c r="E4" s="248"/>
      <c r="F4" s="454"/>
      <c r="G4" s="455"/>
      <c r="H4" s="455"/>
      <c r="I4" s="455"/>
      <c r="J4" s="455"/>
      <c r="K4" s="455"/>
      <c r="L4" s="455" t="s">
        <v>7</v>
      </c>
      <c r="M4" s="455" t="s">
        <v>1004</v>
      </c>
      <c r="N4" s="455" t="s">
        <v>7</v>
      </c>
      <c r="O4" s="456" t="s">
        <v>1004</v>
      </c>
      <c r="P4" s="245"/>
      <c r="Q4" s="245"/>
      <c r="R4" s="245"/>
    </row>
    <row r="5" spans="1:18" ht="14.1" customHeight="1">
      <c r="A5" s="392"/>
      <c r="B5" s="395"/>
      <c r="C5" s="401"/>
      <c r="D5" s="461"/>
      <c r="E5" s="248"/>
      <c r="F5" s="457"/>
      <c r="G5" s="651" t="s">
        <v>1038</v>
      </c>
      <c r="H5" s="651"/>
      <c r="I5" s="458" t="s">
        <v>35</v>
      </c>
      <c r="J5" s="458" t="s">
        <v>36</v>
      </c>
      <c r="K5" s="458" t="s">
        <v>913</v>
      </c>
      <c r="L5" s="458" t="s">
        <v>18</v>
      </c>
      <c r="M5" s="458" t="s">
        <v>18</v>
      </c>
      <c r="N5" s="458" t="s">
        <v>1002</v>
      </c>
      <c r="O5" s="459" t="s">
        <v>1002</v>
      </c>
      <c r="P5" s="245"/>
      <c r="Q5" s="245"/>
      <c r="R5" s="245"/>
    </row>
    <row r="6" spans="1:18" ht="14.1" customHeight="1">
      <c r="A6" s="392"/>
      <c r="B6" s="396" t="s">
        <v>16</v>
      </c>
      <c r="C6" s="396" t="s">
        <v>988</v>
      </c>
      <c r="D6" s="461"/>
      <c r="E6" s="248"/>
      <c r="F6" s="438" t="s">
        <v>87</v>
      </c>
      <c r="G6" s="444">
        <f t="shared" ref="G6:G16" si="0">I6+J6+K6</f>
        <v>0</v>
      </c>
      <c r="H6" s="442">
        <f>G6/$G$17</f>
        <v>0</v>
      </c>
      <c r="I6" s="250">
        <f>COUNTIF('Help-list'!AS5:AS610,"&gt;0")</f>
        <v>0</v>
      </c>
      <c r="J6" s="250">
        <f>COUNTIF('Help-list'!AS5:AS610,"&lt;0")</f>
        <v>0</v>
      </c>
      <c r="K6" s="250">
        <f>COUNTIF('Help-list'!AS$5:AS$610,"BE")</f>
        <v>0</v>
      </c>
      <c r="L6" s="447">
        <f>SUM('Help-list'!AS5:AS610)</f>
        <v>0</v>
      </c>
      <c r="M6" s="449" t="str">
        <f>IF(G6=0,"",AVERAGE('Help-list'!$AS$5:$AS$610))</f>
        <v/>
      </c>
      <c r="N6" s="523">
        <f>SUM('Help-list'!$FC$5:$FC$610)</f>
        <v>0</v>
      </c>
      <c r="O6" s="524" t="str">
        <f>IF(G6=0,"",AVERAGE('Help-list'!$FC$5:$FC$610))</f>
        <v/>
      </c>
      <c r="P6" s="245"/>
      <c r="Q6" s="245"/>
      <c r="R6" s="245"/>
    </row>
    <row r="7" spans="1:18" ht="14.1" customHeight="1">
      <c r="A7" s="392"/>
      <c r="B7" s="396"/>
      <c r="C7" s="396"/>
      <c r="D7" s="461"/>
      <c r="E7" s="248"/>
      <c r="F7" s="438" t="s">
        <v>86</v>
      </c>
      <c r="G7" s="445">
        <f t="shared" si="0"/>
        <v>0</v>
      </c>
      <c r="H7" s="443">
        <f t="shared" ref="H7:H16" si="1">G7/$G$17</f>
        <v>0</v>
      </c>
      <c r="I7" s="250">
        <f>COUNTIF('Help-list'!AT5:AT610,"&gt;0")</f>
        <v>0</v>
      </c>
      <c r="J7" s="250">
        <f>COUNTIF('Help-list'!AT5:AT610,"&lt;0")</f>
        <v>0</v>
      </c>
      <c r="K7" s="250">
        <f>COUNTIF('Help-list'!AT$5:AT$610,"BE")</f>
        <v>0</v>
      </c>
      <c r="L7" s="448">
        <f>SUM('Help-list'!AT5:AT610)</f>
        <v>0</v>
      </c>
      <c r="M7" s="437" t="str">
        <f>IF(G7=0,"",AVERAGE('Help-list'!$AT$5:$AT$610))</f>
        <v/>
      </c>
      <c r="N7" s="523">
        <f>SUM('Help-list'!$FD$5:$FD$610)</f>
        <v>0</v>
      </c>
      <c r="O7" s="524" t="str">
        <f>IF(G7=0,"",AVERAGE('Help-list'!$FD$5:$FD$610))</f>
        <v/>
      </c>
      <c r="P7" s="245"/>
      <c r="Q7" s="245"/>
      <c r="R7" s="245"/>
    </row>
    <row r="8" spans="1:18" ht="14.1" customHeight="1">
      <c r="A8" s="392" t="s">
        <v>1000</v>
      </c>
      <c r="B8" s="397">
        <f>Deník!$R$639</f>
        <v>-156.99999999999341</v>
      </c>
      <c r="C8" s="395">
        <f>Deník!$W$639</f>
        <v>-6152.9700000000021</v>
      </c>
      <c r="D8" s="462"/>
      <c r="E8" s="248"/>
      <c r="F8" s="438" t="s">
        <v>88</v>
      </c>
      <c r="G8" s="445">
        <f t="shared" ref="G8" si="2">I8+J8+K8</f>
        <v>0</v>
      </c>
      <c r="H8" s="443">
        <f t="shared" si="1"/>
        <v>0</v>
      </c>
      <c r="I8" s="250">
        <f>COUNTIF('Help-list'!AT5:AT610,"&gt;0")</f>
        <v>0</v>
      </c>
      <c r="J8" s="250">
        <f>COUNTIF('Help-list'!AT5:AT610,"&lt;0")</f>
        <v>0</v>
      </c>
      <c r="K8" s="250">
        <f>COUNTIF('Help-list'!AT$5:AT$610,"BE")</f>
        <v>0</v>
      </c>
      <c r="L8" s="448">
        <f>SUM('Help-list'!AT5:AT610)</f>
        <v>0</v>
      </c>
      <c r="M8" s="437" t="str">
        <f>IF(G8=0,"",AVERAGE('Help-list'!$AU$5:$AU$610))</f>
        <v/>
      </c>
      <c r="N8" s="523">
        <f>SUM('Help-list'!$FE$5:$FE$610)</f>
        <v>0</v>
      </c>
      <c r="O8" s="524" t="str">
        <f>IF(G8=0,"",AVERAGE('Help-list'!$FE$5:$FE$610))</f>
        <v/>
      </c>
      <c r="P8" s="245"/>
      <c r="Q8" s="245"/>
      <c r="R8" s="245"/>
    </row>
    <row r="9" spans="1:18" ht="14.1" customHeight="1">
      <c r="A9" s="392" t="s">
        <v>1039</v>
      </c>
      <c r="B9" s="398">
        <f>'Help-list'!$BI$4/COUNTIF('Help-list'!$BI$5:$BI$610,D9)</f>
        <v>34.053333333333732</v>
      </c>
      <c r="C9" s="393">
        <f>'Help-list'!$FO$4/COUNTIF('Help-list'!$FO$5:$FO$610,D9)</f>
        <v>716.56809523809522</v>
      </c>
      <c r="D9" s="463" t="s">
        <v>917</v>
      </c>
      <c r="E9" s="248"/>
      <c r="F9" s="438" t="s">
        <v>89</v>
      </c>
      <c r="G9" s="445">
        <f>I9+J9+K9</f>
        <v>1</v>
      </c>
      <c r="H9" s="443">
        <f t="shared" si="1"/>
        <v>2.3809523809523808E-2</v>
      </c>
      <c r="I9" s="250">
        <f>COUNTIF('Help-list'!AV5:AV610,"&gt;0")</f>
        <v>0</v>
      </c>
      <c r="J9" s="250">
        <f>COUNTIF('Help-list'!AV5:AV610,"&lt;0")</f>
        <v>1</v>
      </c>
      <c r="K9" s="250">
        <f>COUNTIF('Help-list'!AV$5:AV$610,"BE")</f>
        <v>0</v>
      </c>
      <c r="L9" s="448">
        <f>SUM('Help-list'!AV5:AV610)</f>
        <v>-43.999999999999595</v>
      </c>
      <c r="M9" s="437">
        <f>IF(G9=0,"",AVERAGE('Help-list'!$AV$5:$AV$610))</f>
        <v>-43.999999999999595</v>
      </c>
      <c r="N9" s="523">
        <f>SUM('Help-list'!$FF$5:$FF$610)</f>
        <v>-1069.47</v>
      </c>
      <c r="O9" s="524">
        <f>IF(G9=0,"",AVERAGE('Help-list'!$FF$5:$FF$610))</f>
        <v>-1069.47</v>
      </c>
      <c r="P9" s="245"/>
      <c r="Q9" s="245"/>
      <c r="R9" s="245"/>
    </row>
    <row r="10" spans="1:18" ht="14.1" customHeight="1">
      <c r="A10" s="392" t="s">
        <v>996</v>
      </c>
      <c r="B10" s="398">
        <f>'Help-list'!$BJ$4/COUNTIF('Help-list'!$BJ$5:$BJ$610,D10)</f>
        <v>-33.599999999999973</v>
      </c>
      <c r="C10" s="393">
        <f>'Help-list'!$FP$4/COUNTIF('Help-list'!$FP$5:$FP$610,D10)</f>
        <v>-1060.0449999999998</v>
      </c>
      <c r="D10" s="463" t="s">
        <v>918</v>
      </c>
      <c r="E10" s="248"/>
      <c r="F10" s="438" t="s">
        <v>108</v>
      </c>
      <c r="G10" s="445">
        <f t="shared" si="0"/>
        <v>8</v>
      </c>
      <c r="H10" s="443">
        <f t="shared" si="1"/>
        <v>0.19047619047619047</v>
      </c>
      <c r="I10" s="250">
        <f>COUNTIF('Help-list'!AW5:AW610,"&gt;0")</f>
        <v>1</v>
      </c>
      <c r="J10" s="250">
        <f>COUNTIF('Help-list'!AW5:AW610,"&lt;0")</f>
        <v>5</v>
      </c>
      <c r="K10" s="250">
        <f>COUNTIF('Help-list'!AW$5:AW$610,"BE")</f>
        <v>2</v>
      </c>
      <c r="L10" s="448">
        <f>SUM('Help-list'!AW5:AW610)</f>
        <v>-22.899999999999302</v>
      </c>
      <c r="M10" s="437">
        <f>IF(G10=0,"",AVERAGE('Help-list'!$AW$5:$AW$610))</f>
        <v>-3.8166666666665505</v>
      </c>
      <c r="N10" s="523">
        <f>SUM('Help-list'!$FG$5:$FG$610)</f>
        <v>-1225.6200000000008</v>
      </c>
      <c r="O10" s="524">
        <f>IF(G10=0,"",AVERAGE('Help-list'!$FG$5:$FG$610))</f>
        <v>-153.2025000000001</v>
      </c>
      <c r="P10" s="245"/>
      <c r="Q10" s="245"/>
      <c r="R10" s="245"/>
    </row>
    <row r="11" spans="1:18" ht="14.1" customHeight="1">
      <c r="A11" s="399" t="s">
        <v>994</v>
      </c>
      <c r="B11" s="400"/>
      <c r="C11" s="477">
        <f>$C$8/$B$3</f>
        <v>-6.152970000000002E-2</v>
      </c>
      <c r="D11" s="464"/>
      <c r="E11" s="248"/>
      <c r="F11" s="438" t="s">
        <v>90</v>
      </c>
      <c r="G11" s="445">
        <f t="shared" si="0"/>
        <v>7</v>
      </c>
      <c r="H11" s="443">
        <f t="shared" si="1"/>
        <v>0.16666666666666666</v>
      </c>
      <c r="I11" s="250">
        <f>COUNTIF('Help-list'!AX5:AX610,"&gt;0")</f>
        <v>2</v>
      </c>
      <c r="J11" s="250">
        <f>COUNTIF('Help-list'!AX5:AX610,"&lt;0")</f>
        <v>3</v>
      </c>
      <c r="K11" s="250">
        <f>COUNTIF('Help-list'!AX$5:AX$610,"BE")</f>
        <v>2</v>
      </c>
      <c r="L11" s="448">
        <f>SUM('Help-list'!AX5:AX610)</f>
        <v>-137.20000000000232</v>
      </c>
      <c r="M11" s="437">
        <f>IF(G11=0,"",AVERAGE('Help-list'!$AX$5:$AX$610))</f>
        <v>-27.440000000000463</v>
      </c>
      <c r="N11" s="523">
        <f>SUM('Help-list'!$FH$5:$FH$610)</f>
        <v>-3166.29</v>
      </c>
      <c r="O11" s="524">
        <f>IF(G11=0,"",AVERAGE('Help-list'!$FH$5:$FH$610))</f>
        <v>-452.32714285714286</v>
      </c>
      <c r="P11" s="245"/>
      <c r="Q11" s="245"/>
      <c r="R11" s="245"/>
    </row>
    <row r="12" spans="1:18" ht="14.1" customHeight="1">
      <c r="A12" s="392"/>
      <c r="B12" s="401"/>
      <c r="C12" s="401"/>
      <c r="D12" s="461"/>
      <c r="E12" s="248"/>
      <c r="F12" s="530" t="s">
        <v>91</v>
      </c>
      <c r="G12" s="445">
        <f t="shared" si="0"/>
        <v>5</v>
      </c>
      <c r="H12" s="443">
        <f t="shared" si="1"/>
        <v>0.11904761904761904</v>
      </c>
      <c r="I12" s="250">
        <f>COUNTIF('Help-list'!AY5:AY610,"&gt;0")</f>
        <v>2</v>
      </c>
      <c r="J12" s="250">
        <f>COUNTIF('Help-list'!AY5:AY610,"&lt;0")</f>
        <v>3</v>
      </c>
      <c r="K12" s="250">
        <f>COUNTIF('Help-list'!AY$5:AY$610,"BE")</f>
        <v>0</v>
      </c>
      <c r="L12" s="448">
        <f>SUM('Help-list'!AY5:AY610)</f>
        <v>-44.100000000000918</v>
      </c>
      <c r="M12" s="437">
        <f>IF(G12=0,"",AVERAGE('Help-list'!$AY$5:$AY$610))</f>
        <v>-8.8200000000001832</v>
      </c>
      <c r="N12" s="523">
        <f>SUM('Help-list'!$FI$5:$FI$610)</f>
        <v>-1133.2099999999998</v>
      </c>
      <c r="O12" s="524">
        <f>IF(G12=0,"",AVERAGE('Help-list'!$FI$5:$FI$610))</f>
        <v>-226.64199999999997</v>
      </c>
      <c r="P12" s="245"/>
      <c r="Q12" s="245"/>
      <c r="R12" s="245"/>
    </row>
    <row r="13" spans="1:18" ht="14.1" customHeight="1">
      <c r="A13" s="392" t="s">
        <v>31</v>
      </c>
      <c r="B13" s="401">
        <f>SUM('Help-list'!E4:E610)</f>
        <v>7</v>
      </c>
      <c r="C13" s="478">
        <f>$B$13/$B$16</f>
        <v>0.16279069767441862</v>
      </c>
      <c r="D13" s="461"/>
      <c r="E13" s="248"/>
      <c r="F13" s="438" t="s">
        <v>1351</v>
      </c>
      <c r="G13" s="445">
        <f t="shared" si="0"/>
        <v>15</v>
      </c>
      <c r="H13" s="443">
        <f t="shared" si="1"/>
        <v>0.35714285714285715</v>
      </c>
      <c r="I13" s="250">
        <f>COUNTIF('Help-list'!AZ5:AZ610,"&gt;0")</f>
        <v>5</v>
      </c>
      <c r="J13" s="250">
        <f>COUNTIF('Help-list'!AZ5:AZ610,"&lt;0")</f>
        <v>8</v>
      </c>
      <c r="K13" s="250">
        <f>COUNTIF('Help-list'!AZ$5:AZ$610,"BE")</f>
        <v>2</v>
      </c>
      <c r="L13" s="448">
        <f>SUM('Help-list'!AZ5:AZ610)</f>
        <v>-78.799999999996189</v>
      </c>
      <c r="M13" s="437">
        <f>IF(G13=0,"",AVERAGE('Help-list'!$AZ$5:$AZ$610))</f>
        <v>-6.0615384615381682</v>
      </c>
      <c r="N13" s="523">
        <f>SUM('Help-list'!$FJ$5:$FJ$610)</f>
        <v>-4563.5199999999995</v>
      </c>
      <c r="O13" s="524">
        <f>IF(G13=0,"",AVERAGE('Help-list'!$FJ$5:$FJ$610))</f>
        <v>-304.23466666666661</v>
      </c>
      <c r="P13" s="245"/>
      <c r="Q13" s="245"/>
      <c r="R13" s="245"/>
    </row>
    <row r="14" spans="1:18" ht="14.1" customHeight="1">
      <c r="A14" s="392" t="s">
        <v>1036</v>
      </c>
      <c r="B14" s="401">
        <f>SUM('Help-list'!C4:C610)</f>
        <v>15</v>
      </c>
      <c r="C14" s="478">
        <f>$B$14/$B$16</f>
        <v>0.34883720930232559</v>
      </c>
      <c r="D14" s="461"/>
      <c r="E14" s="248"/>
      <c r="F14" s="438" t="s">
        <v>92</v>
      </c>
      <c r="G14" s="445">
        <f t="shared" si="0"/>
        <v>3</v>
      </c>
      <c r="H14" s="443">
        <f t="shared" si="1"/>
        <v>7.1428571428571425E-2</v>
      </c>
      <c r="I14" s="250">
        <f>COUNTIF('Help-list'!BA5:BA610,"&gt;0")</f>
        <v>2</v>
      </c>
      <c r="J14" s="250">
        <f>COUNTIF('Help-list'!BA5:BA610,"&lt;0")</f>
        <v>0</v>
      </c>
      <c r="K14" s="250">
        <f>COUNTIF('Help-list'!BA$5:BA$610,"BE")</f>
        <v>1</v>
      </c>
      <c r="L14" s="448">
        <f>SUM('Help-list'!BA5:BA610)</f>
        <v>46.300000000001944</v>
      </c>
      <c r="M14" s="437">
        <f>IF(G14=0,"",AVERAGE('Help-list'!$BA$5:$BA$610))</f>
        <v>23.150000000000972</v>
      </c>
      <c r="N14" s="523">
        <f>SUM('Help-list'!$FK$5:$FK$610)</f>
        <v>2308.11</v>
      </c>
      <c r="O14" s="524">
        <f>IF(G14=0,"",AVERAGE('Help-list'!$FK$5:$FK$610))</f>
        <v>769.37</v>
      </c>
      <c r="P14" s="245"/>
      <c r="Q14" s="245"/>
      <c r="R14" s="245"/>
    </row>
    <row r="15" spans="1:18" ht="14.1" customHeight="1">
      <c r="A15" s="392" t="s">
        <v>1037</v>
      </c>
      <c r="B15" s="401">
        <f>SUM('Help-list'!D4:D610)</f>
        <v>21</v>
      </c>
      <c r="C15" s="478">
        <f>$B$15/$B$16</f>
        <v>0.48837209302325579</v>
      </c>
      <c r="D15" s="461"/>
      <c r="E15" s="248"/>
      <c r="F15" s="438" t="s">
        <v>1028</v>
      </c>
      <c r="G15" s="445">
        <f t="shared" si="0"/>
        <v>0</v>
      </c>
      <c r="H15" s="443">
        <f t="shared" si="1"/>
        <v>0</v>
      </c>
      <c r="I15" s="250">
        <f>COUNTIF('Help-list'!BB5:BB610,"&gt;0")</f>
        <v>0</v>
      </c>
      <c r="J15" s="250">
        <f>COUNTIF('Help-list'!BB5:BB610,"&lt;0")</f>
        <v>0</v>
      </c>
      <c r="K15" s="250">
        <f>COUNTIF('Help-list'!BB$5:BB$610,"BE")</f>
        <v>0</v>
      </c>
      <c r="L15" s="448">
        <f>SUM('Help-list'!BB5:BB610)</f>
        <v>0</v>
      </c>
      <c r="M15" s="437" t="str">
        <f>IF(G15=0,"",AVERAGE('Help-list'!$BB$5:$BB$610))</f>
        <v/>
      </c>
      <c r="N15" s="523">
        <f>SUM('Help-list'!$FL$5:$FL$610)</f>
        <v>0</v>
      </c>
      <c r="O15" s="524" t="str">
        <f>IF(G15=0,"",AVERAGE('Help-list'!$FL$5:$FL$610))</f>
        <v/>
      </c>
      <c r="P15" s="245"/>
      <c r="Q15" s="245"/>
      <c r="R15" s="245"/>
    </row>
    <row r="16" spans="1:18" ht="14.1" customHeight="1">
      <c r="A16" s="392" t="s">
        <v>1038</v>
      </c>
      <c r="B16" s="402">
        <f>SUM(B13:B15)</f>
        <v>43</v>
      </c>
      <c r="C16" s="402"/>
      <c r="D16" s="465"/>
      <c r="E16" s="248"/>
      <c r="F16" s="438" t="s">
        <v>93</v>
      </c>
      <c r="G16" s="446">
        <f t="shared" si="0"/>
        <v>3</v>
      </c>
      <c r="H16" s="443">
        <f t="shared" si="1"/>
        <v>7.1428571428571425E-2</v>
      </c>
      <c r="I16" s="250">
        <f>COUNTIF('Help-list'!BC5:BC610,"&gt;0")</f>
        <v>3</v>
      </c>
      <c r="J16" s="250">
        <f>COUNTIF('Help-list'!BC5:BC610,"&lt;0")</f>
        <v>0</v>
      </c>
      <c r="K16" s="250">
        <f>COUNTIF('Help-list'!BC$5:BC$610,"BE")</f>
        <v>0</v>
      </c>
      <c r="L16" s="448">
        <f>SUM('Help-list'!BC5:BC610)</f>
        <v>119.50000000000308</v>
      </c>
      <c r="M16" s="437">
        <f>IF(G16=0,"",AVERAGE('Help-list'!$BC$5:$BC$610))</f>
        <v>39.833333333334359</v>
      </c>
      <c r="N16" s="523">
        <f>SUM('Help-list'!$FM$5:$FM$610)</f>
        <v>2697.0299999999997</v>
      </c>
      <c r="O16" s="524">
        <f>IF(G16=0,"",AVERAGE('Help-list'!$FM$5:$FM$610))</f>
        <v>899.00999999999988</v>
      </c>
      <c r="P16" s="245"/>
      <c r="Q16" s="245"/>
      <c r="R16" s="245"/>
    </row>
    <row r="17" spans="1:18" ht="14.1" customHeight="1">
      <c r="A17" s="392"/>
      <c r="B17" s="403"/>
      <c r="C17" s="403"/>
      <c r="D17" s="462"/>
      <c r="E17" s="248"/>
      <c r="F17" s="511" t="s">
        <v>39</v>
      </c>
      <c r="G17" s="439">
        <f>SUM($G$6:$G$16)</f>
        <v>42</v>
      </c>
      <c r="H17" s="440">
        <f>SUM(H6:H16)</f>
        <v>1</v>
      </c>
      <c r="I17" s="439">
        <f>SUM(I6:I16)</f>
        <v>15</v>
      </c>
      <c r="J17" s="439">
        <f>SUM(J6:J16)</f>
        <v>20</v>
      </c>
      <c r="K17" s="439">
        <f>SUM(K6:K16)</f>
        <v>7</v>
      </c>
      <c r="L17" s="439">
        <f>SUM(L6:L16)</f>
        <v>-161.19999999999334</v>
      </c>
      <c r="M17" s="439"/>
      <c r="N17" s="515">
        <f>SUM(N6:N16)</f>
        <v>-6152.97</v>
      </c>
      <c r="O17" s="516"/>
      <c r="P17" s="245"/>
      <c r="Q17" s="245"/>
      <c r="R17" s="245"/>
    </row>
    <row r="18" spans="1:18" ht="14.1" customHeight="1">
      <c r="A18" s="392" t="s">
        <v>999</v>
      </c>
      <c r="B18" s="404">
        <f>Deník!Q639</f>
        <v>1.8942639944713324</v>
      </c>
      <c r="C18" s="479"/>
      <c r="D18" s="466"/>
      <c r="E18" s="248"/>
      <c r="F18" s="261"/>
      <c r="G18" s="248"/>
      <c r="H18" s="248"/>
      <c r="I18" s="248"/>
      <c r="J18" s="248"/>
      <c r="K18" s="248"/>
      <c r="L18" s="248"/>
      <c r="M18" s="248"/>
      <c r="N18" s="248"/>
      <c r="O18" s="248"/>
      <c r="P18" s="245"/>
      <c r="Q18" s="245"/>
      <c r="R18" s="245"/>
    </row>
    <row r="19" spans="1:18" ht="14.1" customHeight="1">
      <c r="A19" s="399" t="s">
        <v>997</v>
      </c>
      <c r="B19" s="405">
        <f>'Help-list'!FO4/('Help-list'!FP4*-1)</f>
        <v>0.70977788678782516</v>
      </c>
      <c r="C19" s="590">
        <f>B19</f>
        <v>0.70977788678782516</v>
      </c>
      <c r="D19" s="467"/>
      <c r="E19" s="248"/>
      <c r="F19" s="431"/>
      <c r="G19" s="249"/>
      <c r="H19" s="249"/>
      <c r="I19" s="249"/>
      <c r="J19" s="254"/>
      <c r="K19" s="248"/>
      <c r="L19" s="248"/>
      <c r="M19" s="248"/>
      <c r="N19" s="248"/>
      <c r="O19" s="248"/>
      <c r="P19" s="245"/>
      <c r="Q19" s="245"/>
      <c r="R19" s="245"/>
    </row>
    <row r="20" spans="1:18" ht="14.1" customHeight="1">
      <c r="A20" s="399" t="s">
        <v>998</v>
      </c>
      <c r="B20" s="406">
        <f>((C13+C14)*C9)-((C10*-1)*C15)</f>
        <v>-151.08016057585814</v>
      </c>
      <c r="C20" s="400"/>
      <c r="D20" s="467"/>
      <c r="E20" s="256"/>
      <c r="F20" s="450" t="s">
        <v>100</v>
      </c>
      <c r="G20" s="451"/>
      <c r="H20" s="451"/>
      <c r="I20" s="451"/>
      <c r="J20" s="451"/>
      <c r="K20" s="451"/>
      <c r="L20" s="452"/>
      <c r="M20" s="452" t="s">
        <v>1003</v>
      </c>
      <c r="N20" s="517"/>
      <c r="O20" s="518" t="s">
        <v>1003</v>
      </c>
      <c r="P20" s="245"/>
      <c r="Q20" s="245"/>
      <c r="R20" s="245"/>
    </row>
    <row r="21" spans="1:18" ht="14.1" customHeight="1">
      <c r="A21" s="407" t="s">
        <v>995</v>
      </c>
      <c r="B21" s="408">
        <f>MIN('Help-list'!$DM:$DM)</f>
        <v>-0.14101370000000024</v>
      </c>
      <c r="C21" s="480"/>
      <c r="D21" s="468"/>
      <c r="E21" s="248"/>
      <c r="F21" s="454"/>
      <c r="G21" s="455"/>
      <c r="H21" s="455"/>
      <c r="I21" s="455"/>
      <c r="J21" s="455"/>
      <c r="K21" s="455"/>
      <c r="L21" s="455" t="s">
        <v>7</v>
      </c>
      <c r="M21" s="455" t="s">
        <v>1004</v>
      </c>
      <c r="N21" s="519" t="s">
        <v>7</v>
      </c>
      <c r="O21" s="520" t="s">
        <v>1004</v>
      </c>
      <c r="P21" s="245"/>
      <c r="Q21" s="245"/>
      <c r="R21" s="245"/>
    </row>
    <row r="22" spans="1:18" ht="14.1" customHeight="1">
      <c r="A22" s="392"/>
      <c r="B22" s="409"/>
      <c r="C22" s="409"/>
      <c r="D22" s="462"/>
      <c r="E22" s="248"/>
      <c r="F22" s="457"/>
      <c r="G22" s="651" t="s">
        <v>1038</v>
      </c>
      <c r="H22" s="651"/>
      <c r="I22" s="458" t="s">
        <v>35</v>
      </c>
      <c r="J22" s="458" t="s">
        <v>36</v>
      </c>
      <c r="K22" s="458" t="s">
        <v>913</v>
      </c>
      <c r="L22" s="458" t="s">
        <v>18</v>
      </c>
      <c r="M22" s="458" t="s">
        <v>18</v>
      </c>
      <c r="N22" s="521" t="s">
        <v>1002</v>
      </c>
      <c r="O22" s="522" t="s">
        <v>1002</v>
      </c>
      <c r="P22" s="245"/>
      <c r="Q22" s="245"/>
      <c r="R22" s="245"/>
    </row>
    <row r="23" spans="1:18" ht="14.1" customHeight="1">
      <c r="A23" s="392" t="s">
        <v>98</v>
      </c>
      <c r="B23" s="410">
        <f>SUM(Deník!G5:'Deník'!G611)/D23</f>
        <v>0.19004629629651187</v>
      </c>
      <c r="C23" s="410"/>
      <c r="D23" s="463">
        <f>ROWS(Deník!G5:G31)-COUNTIF(Deník!G5:G31,"*")</f>
        <v>27</v>
      </c>
      <c r="E23" s="256"/>
      <c r="F23" s="438" t="s">
        <v>24</v>
      </c>
      <c r="G23" s="444">
        <f>I23+J23+K23</f>
        <v>12</v>
      </c>
      <c r="H23" s="442">
        <f>G23/G$28</f>
        <v>0.29268292682926828</v>
      </c>
      <c r="I23" s="250">
        <f>COUNTIF('Help-list'!$AL$5:$AL$610,"&gt;0")</f>
        <v>3</v>
      </c>
      <c r="J23" s="250">
        <f>COUNTIF('Help-list'!$AL$5:$AL$610,"&lt;0")</f>
        <v>7</v>
      </c>
      <c r="K23" s="250">
        <f>COUNTIF('Help-list'!$AL$5:$AL$610,"BE")</f>
        <v>2</v>
      </c>
      <c r="L23" s="447">
        <f>SUM('Help-list'!AL5:AL610)</f>
        <v>-107.29999999999896</v>
      </c>
      <c r="M23" s="449">
        <f>IF(G23=0,"",AVERAGE('Help-list'!$AL$5:$AL$610))</f>
        <v>-10.729999999999896</v>
      </c>
      <c r="N23" s="523">
        <f>SUM('Help-list'!$EV$5:$EV$610)</f>
        <v>-2582.1600000000008</v>
      </c>
      <c r="O23" s="524">
        <f>IF(G23=0,"",AVERAGE('Help-list'!$EV$5:$EV$610))</f>
        <v>-215.18000000000006</v>
      </c>
      <c r="P23" s="245"/>
      <c r="Q23" s="245"/>
      <c r="R23" s="245"/>
    </row>
    <row r="24" spans="1:18" ht="14.1" customHeight="1">
      <c r="A24" s="390"/>
      <c r="B24" s="396"/>
      <c r="C24" s="396"/>
      <c r="E24" s="248"/>
      <c r="F24" s="438" t="s">
        <v>25</v>
      </c>
      <c r="G24" s="445">
        <f>I24+J24+K24</f>
        <v>14</v>
      </c>
      <c r="H24" s="443">
        <f t="shared" ref="H24:H27" si="3">G24/G$28</f>
        <v>0.34146341463414637</v>
      </c>
      <c r="I24" s="250">
        <f>COUNTIF('Help-list'!$AM$5:$AM$610,"&gt;0")</f>
        <v>5</v>
      </c>
      <c r="J24" s="250">
        <f>COUNTIF('Help-list'!$AM$5:$AM$610,"&lt;0")</f>
        <v>7</v>
      </c>
      <c r="K24" s="250">
        <f>COUNTIF('Help-list'!$AM$5:$AM$610,"BE")</f>
        <v>2</v>
      </c>
      <c r="L24" s="448">
        <f>SUM('Help-list'!AM5:AM610)</f>
        <v>-83.299999999995023</v>
      </c>
      <c r="M24" s="437">
        <f>IF(G24=0,"",AVERAGE('Help-list'!$AM$5:$AM$610))</f>
        <v>-6.9416666666662517</v>
      </c>
      <c r="N24" s="523">
        <f>SUM('Help-list'!$EW$5:$EW$610)</f>
        <v>-2237.5500000000002</v>
      </c>
      <c r="O24" s="524">
        <f>IF(G24=0,"",AVERAGE('Help-list'!$EW$5:$EW$610))</f>
        <v>-159.82500000000002</v>
      </c>
      <c r="P24" s="245"/>
      <c r="Q24" s="245"/>
      <c r="R24" s="245"/>
    </row>
    <row r="25" spans="1:18" ht="14.1" customHeight="1">
      <c r="A25" s="390"/>
      <c r="E25" s="248"/>
      <c r="F25" s="438" t="s">
        <v>26</v>
      </c>
      <c r="G25" s="445">
        <f>I25+J25+K25</f>
        <v>9</v>
      </c>
      <c r="H25" s="443">
        <f t="shared" si="3"/>
        <v>0.21951219512195122</v>
      </c>
      <c r="I25" s="250">
        <f>COUNTIF('Help-list'!$AN$5:$AN$610,"&gt;0")</f>
        <v>4</v>
      </c>
      <c r="J25" s="250">
        <f>COUNTIF('Help-list'!$AN$5:$AN$610,"&lt;0")</f>
        <v>3</v>
      </c>
      <c r="K25" s="250">
        <f>COUNTIF('Help-list'!$AN$5:$AN$610,"BE")</f>
        <v>2</v>
      </c>
      <c r="L25" s="448">
        <f>SUM('Help-list'!AN5:AN610)</f>
        <v>52.999999999996504</v>
      </c>
      <c r="M25" s="437">
        <f>IF(G25=0,"",AVERAGE('Help-list'!$AN$5:$AN$610))</f>
        <v>7.571428571428072</v>
      </c>
      <c r="N25" s="523">
        <f>SUM('Help-list'!$EX$5:$EX$610)</f>
        <v>-982.07999999999993</v>
      </c>
      <c r="O25" s="524">
        <f>IF(G25=0,"",AVERAGE('Help-list'!$EX$5:$EX$610))</f>
        <v>-109.11999999999999</v>
      </c>
      <c r="P25" s="245"/>
      <c r="Q25" s="245"/>
      <c r="R25" s="245"/>
    </row>
    <row r="26" spans="1:18" ht="14.1" customHeight="1">
      <c r="A26" s="411"/>
      <c r="E26" s="257"/>
      <c r="F26" s="438" t="s">
        <v>27</v>
      </c>
      <c r="G26" s="445">
        <f>I26+J26+K26</f>
        <v>3</v>
      </c>
      <c r="H26" s="443">
        <f t="shared" si="3"/>
        <v>7.3170731707317069E-2</v>
      </c>
      <c r="I26" s="250">
        <f>COUNTIF('Help-list'!$AO$5:$AO$610,"&gt;0")</f>
        <v>2</v>
      </c>
      <c r="J26" s="250">
        <f>COUNTIF('Help-list'!$AO$5:$AO$610,"&lt;0")</f>
        <v>0</v>
      </c>
      <c r="K26" s="250">
        <f>COUNTIF('Help-list'!$AO$5:$AO$610,"BE")</f>
        <v>1</v>
      </c>
      <c r="L26" s="448">
        <f>SUM('Help-list'!AO5:AO610)</f>
        <v>30.800000000001937</v>
      </c>
      <c r="M26" s="437">
        <f>IF(G26=0,"",AVERAGE('Help-list'!$AO$5:$AO$610))</f>
        <v>15.400000000000968</v>
      </c>
      <c r="N26" s="523">
        <f>SUM('Help-list'!$EY$5:$EY$610)</f>
        <v>1502.02</v>
      </c>
      <c r="O26" s="524">
        <f>IF(G26=0,"",AVERAGE('Help-list'!$EY$5:$EY$610))</f>
        <v>500.67333333333335</v>
      </c>
      <c r="P26" s="245"/>
      <c r="Q26" s="245"/>
      <c r="R26" s="245"/>
    </row>
    <row r="27" spans="1:18" ht="14.1" customHeight="1">
      <c r="A27" s="412" t="s">
        <v>926</v>
      </c>
      <c r="E27" s="248"/>
      <c r="F27" s="438" t="s">
        <v>28</v>
      </c>
      <c r="G27" s="445">
        <f>I27+J27+K27</f>
        <v>3</v>
      </c>
      <c r="H27" s="443">
        <f t="shared" si="3"/>
        <v>7.3170731707317069E-2</v>
      </c>
      <c r="I27" s="250">
        <f>COUNTIF('Help-list'!$AP$5:$AP$610,"&gt;0")</f>
        <v>0</v>
      </c>
      <c r="J27" s="250">
        <f>COUNTIF('Help-list'!$AP$5:$AP$610,"&lt;0")</f>
        <v>3</v>
      </c>
      <c r="K27" s="250">
        <f>COUNTIF('Help-list'!$AP$5:$AP$610,"BE")</f>
        <v>0</v>
      </c>
      <c r="L27" s="448">
        <f>SUM('Help-list'!AP5:AP610)</f>
        <v>-110.8999999999993</v>
      </c>
      <c r="M27" s="437">
        <f>IF(G27=0,"",AVERAGE('Help-list'!$AP$5:$AP$610))</f>
        <v>-36.966666666666434</v>
      </c>
      <c r="N27" s="523">
        <f>SUM('Help-list'!$EZ$5:$EZ$610)</f>
        <v>-3238.41</v>
      </c>
      <c r="O27" s="524">
        <f>IF(G27=0,"",AVERAGE('Help-list'!$EZ$5:$EZ$610))</f>
        <v>-1079.47</v>
      </c>
      <c r="P27" s="245"/>
      <c r="Q27" s="245"/>
      <c r="R27" s="245"/>
    </row>
    <row r="28" spans="1:18" ht="14.1" customHeight="1">
      <c r="A28" s="411"/>
      <c r="E28" s="250"/>
      <c r="F28" s="489" t="s">
        <v>39</v>
      </c>
      <c r="G28" s="490">
        <f t="shared" ref="G28:L28" si="4">SUM(G23:G27)</f>
        <v>41</v>
      </c>
      <c r="H28" s="491">
        <f t="shared" si="4"/>
        <v>0.99999999999999989</v>
      </c>
      <c r="I28" s="502">
        <f t="shared" si="4"/>
        <v>14</v>
      </c>
      <c r="J28" s="502">
        <f t="shared" si="4"/>
        <v>20</v>
      </c>
      <c r="K28" s="502">
        <f t="shared" si="4"/>
        <v>7</v>
      </c>
      <c r="L28" s="492">
        <f t="shared" si="4"/>
        <v>-217.69999999999484</v>
      </c>
      <c r="M28" s="503"/>
      <c r="N28" s="525">
        <f>SUM(N23:N27)</f>
        <v>-7538.18</v>
      </c>
      <c r="O28" s="526"/>
      <c r="P28" s="245"/>
      <c r="Q28" s="245"/>
      <c r="R28" s="245"/>
    </row>
    <row r="29" spans="1:18" ht="14.1" customHeight="1">
      <c r="A29" s="413" t="s">
        <v>970</v>
      </c>
      <c r="B29" s="391" t="s">
        <v>927</v>
      </c>
      <c r="E29" s="250"/>
      <c r="F29" s="430"/>
      <c r="G29" s="247"/>
      <c r="H29" s="247"/>
      <c r="I29" s="247"/>
      <c r="J29" s="247"/>
      <c r="K29" s="247"/>
      <c r="L29" s="427"/>
      <c r="M29" s="427"/>
      <c r="N29" s="427"/>
      <c r="O29" s="427"/>
      <c r="P29" s="245"/>
      <c r="Q29" s="245"/>
      <c r="R29" s="245"/>
    </row>
    <row r="30" spans="1:18" ht="14.1" customHeight="1">
      <c r="A30" s="414" t="s">
        <v>47</v>
      </c>
      <c r="B30" s="415">
        <f>VLOOKUP( A30,'MAE-MFE - vyhledat'!D4:'MAE-MFE - vyhledat'!F423,3,FALSE)</f>
        <v>0.62790697674418605</v>
      </c>
      <c r="C30" s="592">
        <f>B30</f>
        <v>0.62790697674418605</v>
      </c>
      <c r="D30" s="470"/>
      <c r="E30" s="250"/>
      <c r="F30" s="431"/>
      <c r="G30" s="249"/>
      <c r="H30" s="249"/>
      <c r="I30" s="249"/>
      <c r="J30" s="254"/>
      <c r="K30" s="248"/>
      <c r="L30" s="248"/>
      <c r="M30" s="248"/>
      <c r="N30" s="248"/>
      <c r="O30" s="248"/>
      <c r="P30" s="245"/>
      <c r="Q30" s="245"/>
      <c r="R30" s="245"/>
    </row>
    <row r="31" spans="1:18" ht="14.1" customHeight="1">
      <c r="A31" s="411"/>
      <c r="E31" s="248"/>
      <c r="F31" s="261"/>
      <c r="G31" s="248"/>
      <c r="H31" s="248"/>
      <c r="I31" s="257"/>
      <c r="J31" s="257"/>
      <c r="K31" s="257"/>
      <c r="L31" s="248" t="s">
        <v>40</v>
      </c>
      <c r="M31" s="248"/>
      <c r="N31" s="248"/>
      <c r="O31" s="248"/>
      <c r="P31" s="245"/>
      <c r="Q31" s="245"/>
      <c r="R31" s="245"/>
    </row>
    <row r="32" spans="1:18" ht="14.1" customHeight="1">
      <c r="A32" s="413" t="s">
        <v>971</v>
      </c>
      <c r="B32" s="391" t="s">
        <v>927</v>
      </c>
      <c r="D32" s="471"/>
      <c r="E32" s="254"/>
      <c r="F32" s="450" t="s">
        <v>105</v>
      </c>
      <c r="G32" s="451"/>
      <c r="H32" s="451"/>
      <c r="I32" s="451"/>
      <c r="J32" s="451"/>
      <c r="K32" s="451"/>
      <c r="L32" s="452"/>
      <c r="M32" s="452" t="s">
        <v>1003</v>
      </c>
      <c r="N32" s="452"/>
      <c r="O32" s="453" t="s">
        <v>1003</v>
      </c>
      <c r="P32" s="245"/>
      <c r="Q32" s="245"/>
      <c r="R32" s="245"/>
    </row>
    <row r="33" spans="1:18" ht="14.1" customHeight="1">
      <c r="A33" s="414" t="s">
        <v>49</v>
      </c>
      <c r="B33" s="415">
        <f>VLOOKUP( A33,'MAE-MFE - vyhledat'!D4:'MAE-MFE - vyhledat'!F423,3,FALSE)</f>
        <v>0.53488372093023251</v>
      </c>
      <c r="C33" s="592">
        <f>B33</f>
        <v>0.53488372093023251</v>
      </c>
      <c r="E33" s="257"/>
      <c r="F33" s="454"/>
      <c r="G33" s="455"/>
      <c r="H33" s="455"/>
      <c r="I33" s="455"/>
      <c r="J33" s="455"/>
      <c r="K33" s="455"/>
      <c r="L33" s="455" t="s">
        <v>7</v>
      </c>
      <c r="M33" s="455" t="s">
        <v>1004</v>
      </c>
      <c r="N33" s="455" t="s">
        <v>7</v>
      </c>
      <c r="O33" s="456" t="s">
        <v>1004</v>
      </c>
      <c r="P33" s="245"/>
      <c r="Q33" s="245"/>
      <c r="R33" s="245"/>
    </row>
    <row r="34" spans="1:18" ht="14.1" customHeight="1">
      <c r="A34" s="411"/>
      <c r="D34" s="466"/>
      <c r="E34" s="249"/>
      <c r="F34" s="457"/>
      <c r="G34" s="651" t="s">
        <v>1038</v>
      </c>
      <c r="H34" s="651"/>
      <c r="I34" s="458" t="s">
        <v>35</v>
      </c>
      <c r="J34" s="458" t="s">
        <v>36</v>
      </c>
      <c r="K34" s="458" t="s">
        <v>913</v>
      </c>
      <c r="L34" s="458" t="s">
        <v>18</v>
      </c>
      <c r="M34" s="458" t="s">
        <v>18</v>
      </c>
      <c r="N34" s="458" t="s">
        <v>1002</v>
      </c>
      <c r="O34" s="459" t="s">
        <v>1002</v>
      </c>
      <c r="P34" s="245"/>
      <c r="Q34" s="245"/>
      <c r="R34" s="245"/>
    </row>
    <row r="35" spans="1:18" ht="14.1" customHeight="1">
      <c r="A35" s="413" t="s">
        <v>972</v>
      </c>
      <c r="B35" s="391" t="s">
        <v>927</v>
      </c>
      <c r="D35" s="462"/>
      <c r="E35" s="249"/>
      <c r="F35" s="438" t="s">
        <v>935</v>
      </c>
      <c r="G35" s="444">
        <f>I35+J35+K35</f>
        <v>0</v>
      </c>
      <c r="H35" s="442">
        <f>G35/G$47</f>
        <v>0</v>
      </c>
      <c r="I35" s="250">
        <f>COUNTIF('Help-list'!$H$5:$H$610,"&gt;0")</f>
        <v>0</v>
      </c>
      <c r="J35" s="250">
        <f>COUNTIF('Help-list'!$H$5:$H$610,"&lt;0")</f>
        <v>0</v>
      </c>
      <c r="K35" s="250">
        <f>COUNTIF('Help-list'!$H$5:$H$610,"BE")</f>
        <v>0</v>
      </c>
      <c r="L35" s="447">
        <f>SUM('Help-list'!H5:H610)</f>
        <v>0</v>
      </c>
      <c r="M35" s="449" t="str">
        <f>IF(G35=0,"",AVERAGE('Help-list'!$H$5:$H$610))</f>
        <v/>
      </c>
      <c r="N35" s="252">
        <f>SUM('Help-list'!$DU$5:$DU$610)</f>
        <v>0</v>
      </c>
      <c r="O35" s="437" t="str">
        <f>IF(G35=0,"",AVERAGE('Help-list'!$DU$5:$DU$610))</f>
        <v/>
      </c>
      <c r="P35" s="245"/>
      <c r="Q35" s="245"/>
      <c r="R35" s="245"/>
    </row>
    <row r="36" spans="1:18" ht="14.1" customHeight="1">
      <c r="A36" s="414" t="s">
        <v>590</v>
      </c>
      <c r="B36" s="415">
        <f>VLOOKUP( A36,'MAE-MFE - vyhledat'!D4:'MAE-MFE - vyhledat'!F423,3,FALSE)</f>
        <v>0.18604651162790697</v>
      </c>
      <c r="C36" s="592">
        <f>B36</f>
        <v>0.18604651162790697</v>
      </c>
      <c r="D36" s="472"/>
      <c r="E36" s="250"/>
      <c r="F36" s="438" t="s">
        <v>936</v>
      </c>
      <c r="G36" s="445">
        <f t="shared" ref="G36:G46" si="5">I36+J36+K36</f>
        <v>0</v>
      </c>
      <c r="H36" s="443">
        <f t="shared" ref="H36:H46" si="6">G36/G$47</f>
        <v>0</v>
      </c>
      <c r="I36" s="250">
        <f>COUNTIF('Help-list'!$I$5:$I$610,"&gt;0")</f>
        <v>0</v>
      </c>
      <c r="J36" s="250">
        <f>COUNTIF('Help-list'!$I$5:$I$610,"&lt;0")</f>
        <v>0</v>
      </c>
      <c r="K36" s="250">
        <f>COUNTIF('Help-list'!$I$5:$I$610,"BE")</f>
        <v>0</v>
      </c>
      <c r="L36" s="448">
        <f>SUM('Help-list'!I5:I610)</f>
        <v>0</v>
      </c>
      <c r="M36" s="437" t="str">
        <f>IF(G36=0,"",AVERAGE('Help-list'!$I$5:$I$610))</f>
        <v/>
      </c>
      <c r="N36" s="255">
        <f>SUM('Help-list'!$DV$5:$DV$610)</f>
        <v>0</v>
      </c>
      <c r="O36" s="437" t="str">
        <f>IF(G36=0,"",AVERAGE('Help-list'!$DV$5:$DV$610))</f>
        <v/>
      </c>
      <c r="P36" s="245"/>
      <c r="Q36" s="245"/>
      <c r="R36" s="245"/>
    </row>
    <row r="37" spans="1:18" ht="14.1" customHeight="1">
      <c r="A37" s="411"/>
      <c r="E37" s="250"/>
      <c r="F37" s="438" t="s">
        <v>937</v>
      </c>
      <c r="G37" s="445">
        <f t="shared" si="5"/>
        <v>0</v>
      </c>
      <c r="H37" s="443">
        <f t="shared" si="6"/>
        <v>0</v>
      </c>
      <c r="I37" s="250">
        <f>COUNTIF('Help-list'!$J$5:$J$610,"&gt;0")</f>
        <v>0</v>
      </c>
      <c r="J37" s="250">
        <f>COUNTIF('Help-list'!$J$5:$J$610,"&lt;0")</f>
        <v>0</v>
      </c>
      <c r="K37" s="250">
        <f>COUNTIF('Help-list'!$J$5:$J$610,"BE")</f>
        <v>0</v>
      </c>
      <c r="L37" s="448">
        <f>SUM('Help-list'!J5:J610)</f>
        <v>0</v>
      </c>
      <c r="M37" s="437" t="str">
        <f>IF(G37=0,"",AVERAGE('Help-list'!$J$5:$J$610))</f>
        <v/>
      </c>
      <c r="N37" s="255">
        <f>SUM('Help-list'!$DW$5:$DW$610)</f>
        <v>0</v>
      </c>
      <c r="O37" s="437" t="str">
        <f>IF(G37=0,"",AVERAGE('Help-list'!$DW$5:$DW$610))</f>
        <v/>
      </c>
      <c r="P37" s="245"/>
      <c r="Q37" s="245"/>
      <c r="R37" s="245"/>
    </row>
    <row r="38" spans="1:18" ht="14.1" customHeight="1">
      <c r="A38" s="413" t="s">
        <v>947</v>
      </c>
      <c r="B38" s="391" t="s">
        <v>927</v>
      </c>
      <c r="D38" s="466"/>
      <c r="E38" s="250"/>
      <c r="F38" s="438" t="s">
        <v>938</v>
      </c>
      <c r="G38" s="445">
        <f t="shared" si="5"/>
        <v>0</v>
      </c>
      <c r="H38" s="443">
        <f t="shared" si="6"/>
        <v>0</v>
      </c>
      <c r="I38" s="250">
        <f>COUNTIF('Help-list'!$K$5:$K$610,"&gt;0")</f>
        <v>0</v>
      </c>
      <c r="J38" s="250">
        <f>COUNTIF('Help-list'!$K$5:$K$610,"&lt;0")</f>
        <v>0</v>
      </c>
      <c r="K38" s="250">
        <f>COUNTIF('Help-list'!$K$5:$K$610,"BE")</f>
        <v>0</v>
      </c>
      <c r="L38" s="448">
        <f>SUM('Help-list'!K5:K610)</f>
        <v>0</v>
      </c>
      <c r="M38" s="437" t="str">
        <f>IF(G38=0,"",AVERAGE('Help-list'!$K$5:$K$610))</f>
        <v/>
      </c>
      <c r="N38" s="255">
        <f>SUM('Help-list'!$DX$5:$DX$610)</f>
        <v>0</v>
      </c>
      <c r="O38" s="437" t="str">
        <f>IF(G38=0,"",AVERAGE('Help-list'!$DX$5:$DX$610))</f>
        <v/>
      </c>
      <c r="P38" s="245"/>
      <c r="Q38" s="245"/>
      <c r="R38" s="245"/>
    </row>
    <row r="39" spans="1:18" ht="14.1" customHeight="1">
      <c r="A39" s="416" t="s">
        <v>161</v>
      </c>
      <c r="B39" s="415">
        <f>VLOOKUP( A39,'MAE-MFE - vyhledat'!A4:'MAE-MFE - vyhledat'!C423,3,FALSE)</f>
        <v>0.37209302325581395</v>
      </c>
      <c r="C39" s="592">
        <f>B39</f>
        <v>0.37209302325581395</v>
      </c>
      <c r="D39" s="462"/>
      <c r="E39" s="250"/>
      <c r="F39" s="438" t="s">
        <v>939</v>
      </c>
      <c r="G39" s="445">
        <f t="shared" si="5"/>
        <v>10</v>
      </c>
      <c r="H39" s="443">
        <f t="shared" si="6"/>
        <v>0.23809523809523808</v>
      </c>
      <c r="I39" s="250">
        <f>COUNTIF('Help-list'!$L$5:$L$610,"&gt;0")</f>
        <v>5</v>
      </c>
      <c r="J39" s="250">
        <f>COUNTIF('Help-list'!$L$5:$L$610,"&lt;0")</f>
        <v>4</v>
      </c>
      <c r="K39" s="250">
        <f>COUNTIF('Help-list'!$L$5:$L$610,"BE")</f>
        <v>1</v>
      </c>
      <c r="L39" s="448">
        <f>SUM('Help-list'!L5:L610)</f>
        <v>-71.099999999996882</v>
      </c>
      <c r="M39" s="437">
        <f>IF(G39=0,"",AVERAGE('Help-list'!$L$5:$L$610))</f>
        <v>-7.899999999999654</v>
      </c>
      <c r="N39" s="255">
        <f>SUM('Help-list'!$DY$5:$DY$610)</f>
        <v>-3125.64</v>
      </c>
      <c r="O39" s="437">
        <f>IF(G39=0,"",AVERAGE('Help-list'!$DY$5:$DY$610))</f>
        <v>-312.56399999999996</v>
      </c>
      <c r="P39" s="245"/>
      <c r="Q39" s="245"/>
      <c r="R39" s="245"/>
    </row>
    <row r="40" spans="1:18" ht="14.1" customHeight="1">
      <c r="A40" s="414"/>
      <c r="B40" s="415"/>
      <c r="C40" s="415"/>
      <c r="D40" s="472"/>
      <c r="E40" s="250"/>
      <c r="F40" s="438" t="s">
        <v>940</v>
      </c>
      <c r="G40" s="445">
        <f t="shared" si="5"/>
        <v>20</v>
      </c>
      <c r="H40" s="443">
        <f t="shared" si="6"/>
        <v>0.47619047619047616</v>
      </c>
      <c r="I40" s="250">
        <f>COUNTIF('Help-list'!$M$5:$M$610,"&gt;0")</f>
        <v>4</v>
      </c>
      <c r="J40" s="250">
        <f>COUNTIF('Help-list'!$M$5:$M$610,"&lt;0")</f>
        <v>12</v>
      </c>
      <c r="K40" s="250">
        <f>COUNTIF('Help-list'!$M$5:$M$610,"BE")</f>
        <v>4</v>
      </c>
      <c r="L40" s="448">
        <f>SUM('Help-list'!M5:M610)</f>
        <v>-305.79999999999933</v>
      </c>
      <c r="M40" s="437">
        <f>IF(G40=0,"",AVERAGE('Help-list'!$M$5:$M$610))</f>
        <v>-19.112499999999958</v>
      </c>
      <c r="N40" s="255">
        <f>SUM('Help-list'!$DZ$5:$DZ$610)</f>
        <v>-9662.7000000000044</v>
      </c>
      <c r="O40" s="437">
        <f>IF(G40=0,"",AVERAGE('Help-list'!$DZ$5:$DZ$610))</f>
        <v>-483.13500000000022</v>
      </c>
      <c r="P40" s="245"/>
      <c r="Q40" s="245"/>
      <c r="R40" s="245"/>
    </row>
    <row r="41" spans="1:18" ht="14.1" customHeight="1">
      <c r="A41" s="417"/>
      <c r="B41" s="401"/>
      <c r="C41" s="401"/>
      <c r="D41" s="473"/>
      <c r="E41" s="247"/>
      <c r="F41" s="438" t="s">
        <v>941</v>
      </c>
      <c r="G41" s="445">
        <f t="shared" si="5"/>
        <v>12</v>
      </c>
      <c r="H41" s="443">
        <f t="shared" si="6"/>
        <v>0.2857142857142857</v>
      </c>
      <c r="I41" s="250">
        <f>COUNTIF('Help-list'!$N$5:$N$610,"&gt;0")</f>
        <v>6</v>
      </c>
      <c r="J41" s="250">
        <f>COUNTIF('Help-list'!$N$5:$N$610,"&lt;0")</f>
        <v>4</v>
      </c>
      <c r="K41" s="250">
        <f>COUNTIF('Help-list'!$N$5:$N$610,"BE")</f>
        <v>2</v>
      </c>
      <c r="L41" s="448">
        <f>SUM('Help-list'!N5:N610)</f>
        <v>215.70000000000294</v>
      </c>
      <c r="M41" s="437">
        <f>IF(G41=0,"",AVERAGE('Help-list'!$N$5:$N$610))</f>
        <v>21.570000000000295</v>
      </c>
      <c r="N41" s="255">
        <f>SUM('Help-list'!$EA$5:$EA$610)</f>
        <v>6635.3699999999981</v>
      </c>
      <c r="O41" s="437">
        <f>IF(G41=0,"",AVERAGE('Help-list'!$EA$5:$EA$610))</f>
        <v>552.94749999999988</v>
      </c>
      <c r="P41" s="245"/>
      <c r="Q41" s="245"/>
      <c r="R41" s="245"/>
    </row>
    <row r="42" spans="1:18" ht="14.1" customHeight="1">
      <c r="A42" s="418"/>
      <c r="B42" s="419"/>
      <c r="C42" s="419"/>
      <c r="D42" s="472"/>
      <c r="E42" s="254"/>
      <c r="F42" s="438" t="s">
        <v>942</v>
      </c>
      <c r="G42" s="445">
        <f t="shared" si="5"/>
        <v>0</v>
      </c>
      <c r="H42" s="443">
        <f t="shared" si="6"/>
        <v>0</v>
      </c>
      <c r="I42" s="250">
        <f>COUNTIF('Help-list'!$O$5:$O$610,"&gt;0")</f>
        <v>0</v>
      </c>
      <c r="J42" s="250">
        <f>COUNTIF('Help-list'!$O$5:$O$610,"&lt;0")</f>
        <v>0</v>
      </c>
      <c r="K42" s="250">
        <f>COUNTIF('Help-list'!$O$5:$O$610,"BE")</f>
        <v>0</v>
      </c>
      <c r="L42" s="448">
        <f>SUM('Help-list'!O5:O610)</f>
        <v>0</v>
      </c>
      <c r="M42" s="437" t="str">
        <f>IF(G42=0,"",AVERAGE('Help-list'!$O$5:$O$610))</f>
        <v/>
      </c>
      <c r="N42" s="255">
        <f>SUM('Help-list'!$EB$5:$EB$610)</f>
        <v>0</v>
      </c>
      <c r="O42" s="437" t="str">
        <f>IF(G42=0,"",AVERAGE('Help-list'!$EB$5:$EB$610))</f>
        <v/>
      </c>
      <c r="P42" s="245"/>
      <c r="Q42" s="245"/>
      <c r="R42" s="245"/>
    </row>
    <row r="43" spans="1:18" ht="14.1" customHeight="1">
      <c r="A43" s="418"/>
      <c r="B43" s="419"/>
      <c r="C43" s="419"/>
      <c r="D43" s="472"/>
      <c r="E43" s="254"/>
      <c r="F43" s="438" t="s">
        <v>943</v>
      </c>
      <c r="G43" s="445">
        <f t="shared" si="5"/>
        <v>0</v>
      </c>
      <c r="H43" s="443">
        <f t="shared" si="6"/>
        <v>0</v>
      </c>
      <c r="I43" s="250">
        <f>COUNTIF('Help-list'!$P$5:$P$610,"&gt;0")</f>
        <v>0</v>
      </c>
      <c r="J43" s="250">
        <f>COUNTIF('Help-list'!$P$5:$P$610,"&lt;0")</f>
        <v>0</v>
      </c>
      <c r="K43" s="250">
        <f>COUNTIF('Help-list'!$P$5:$P$610,"BE")</f>
        <v>0</v>
      </c>
      <c r="L43" s="448">
        <f>SUM('Help-list'!P5:P610)</f>
        <v>0</v>
      </c>
      <c r="M43" s="437" t="str">
        <f>IF(G43=0,"",AVERAGE('Help-list'!$P$5:$P$610))</f>
        <v/>
      </c>
      <c r="N43" s="255">
        <f>SUM('Help-list'!$EC$5:$EC$610)</f>
        <v>0</v>
      </c>
      <c r="O43" s="437" t="str">
        <f>IF(G43=0,"",AVERAGE('Help-list'!$EC$5:$EC$610))</f>
        <v/>
      </c>
      <c r="P43" s="245"/>
      <c r="Q43" s="245"/>
      <c r="R43" s="245"/>
    </row>
    <row r="44" spans="1:18" ht="14.1" customHeight="1">
      <c r="A44" s="418"/>
      <c r="B44" s="419"/>
      <c r="C44" s="419"/>
      <c r="D44" s="472"/>
      <c r="E44" s="248"/>
      <c r="F44" s="438" t="s">
        <v>944</v>
      </c>
      <c r="G44" s="445">
        <f t="shared" si="5"/>
        <v>0</v>
      </c>
      <c r="H44" s="443">
        <f t="shared" si="6"/>
        <v>0</v>
      </c>
      <c r="I44" s="250">
        <f>COUNTIF('Help-list'!$Q$5:$Q$610,"&gt;0")</f>
        <v>0</v>
      </c>
      <c r="J44" s="250">
        <f>COUNTIF('Help-list'!$Q$5:$Q$610,"&lt;0")</f>
        <v>0</v>
      </c>
      <c r="K44" s="250">
        <f>COUNTIF('Help-list'!$Q$5:$Q$610,"BE")</f>
        <v>0</v>
      </c>
      <c r="L44" s="448">
        <f>SUM('Help-list'!Q5:Q610)</f>
        <v>0</v>
      </c>
      <c r="M44" s="437" t="str">
        <f>IF(G44=0,"",AVERAGE('Help-list'!$Q$5:$Q$610))</f>
        <v/>
      </c>
      <c r="N44" s="255">
        <f>SUM('Help-list'!$ED$5:$ED$610)</f>
        <v>0</v>
      </c>
      <c r="O44" s="437" t="str">
        <f>IF(G44=0,"",AVERAGE('Help-list'!$ED$5:$ED$610))</f>
        <v/>
      </c>
      <c r="P44" s="245"/>
      <c r="Q44" s="245"/>
      <c r="R44" s="245"/>
    </row>
    <row r="45" spans="1:18" ht="14.1" customHeight="1">
      <c r="A45" s="418"/>
      <c r="B45" s="420"/>
      <c r="C45" s="420"/>
      <c r="D45" s="472"/>
      <c r="E45" s="249"/>
      <c r="F45" s="438" t="s">
        <v>945</v>
      </c>
      <c r="G45" s="445">
        <f t="shared" si="5"/>
        <v>0</v>
      </c>
      <c r="H45" s="443">
        <f t="shared" si="6"/>
        <v>0</v>
      </c>
      <c r="I45" s="250">
        <f>COUNTIF('Help-list'!$R$5:$R$610,"&gt;0")</f>
        <v>0</v>
      </c>
      <c r="J45" s="250">
        <f>COUNTIF('Help-list'!$R$5:$R$610,"&lt;0")</f>
        <v>0</v>
      </c>
      <c r="K45" s="250">
        <f>COUNTIF('Help-list'!$R$5:$R$610,"BE")</f>
        <v>0</v>
      </c>
      <c r="L45" s="448">
        <f>SUM('Help-list'!R5:R610)</f>
        <v>0</v>
      </c>
      <c r="M45" s="437" t="str">
        <f>IF(G45=0,"",AVERAGE('Help-list'!$R$5:$R$610))</f>
        <v/>
      </c>
      <c r="N45" s="255">
        <f>SUM('Help-list'!$EE$5:$EE$610)</f>
        <v>0</v>
      </c>
      <c r="O45" s="437" t="str">
        <f>IF(G45=0,"",AVERAGE('Help-list'!$EE$5:$EE$610))</f>
        <v/>
      </c>
      <c r="P45" s="245"/>
      <c r="Q45" s="245"/>
      <c r="R45" s="245"/>
    </row>
    <row r="46" spans="1:18" ht="14.1" customHeight="1">
      <c r="A46" s="418"/>
      <c r="B46" s="421"/>
      <c r="C46" s="421"/>
      <c r="D46" s="472"/>
      <c r="E46" s="249"/>
      <c r="F46" s="438" t="s">
        <v>946</v>
      </c>
      <c r="G46" s="445">
        <f t="shared" si="5"/>
        <v>0</v>
      </c>
      <c r="H46" s="443">
        <f t="shared" si="6"/>
        <v>0</v>
      </c>
      <c r="I46" s="250">
        <f>COUNTIF('Help-list'!$S$5:$S$610,"&gt;0")</f>
        <v>0</v>
      </c>
      <c r="J46" s="250">
        <f>COUNTIF('Help-list'!$S$5:$S$610,"&lt;0")</f>
        <v>0</v>
      </c>
      <c r="K46" s="250">
        <f>COUNTIF('Help-list'!$S$5:$S$610,"BE")</f>
        <v>0</v>
      </c>
      <c r="L46" s="448">
        <f>SUM('Help-list'!S5:S610)</f>
        <v>0</v>
      </c>
      <c r="M46" s="437" t="str">
        <f>IF(G46=0,"",AVERAGE('Help-list'!$S$5:$S$610))</f>
        <v/>
      </c>
      <c r="N46" s="255">
        <f>SUM('Help-list'!$EF$5:$EF$610)</f>
        <v>0</v>
      </c>
      <c r="O46" s="437" t="str">
        <f>IF(G46=0,"",AVERAGE('Help-list'!$EF$5:$EF$610))</f>
        <v/>
      </c>
      <c r="P46" s="248"/>
      <c r="Q46" s="245"/>
      <c r="R46" s="245"/>
    </row>
    <row r="47" spans="1:18" ht="14.1" customHeight="1">
      <c r="A47" s="422"/>
      <c r="B47" s="423"/>
      <c r="C47" s="423"/>
      <c r="D47" s="474"/>
      <c r="E47" s="250"/>
      <c r="F47" s="489" t="s">
        <v>1305</v>
      </c>
      <c r="G47" s="490">
        <f t="shared" ref="G47:L47" si="7">SUM(G35:G46)</f>
        <v>42</v>
      </c>
      <c r="H47" s="491">
        <f t="shared" si="7"/>
        <v>0.99999999999999989</v>
      </c>
      <c r="I47" s="502">
        <f t="shared" si="7"/>
        <v>15</v>
      </c>
      <c r="J47" s="502">
        <f t="shared" si="7"/>
        <v>20</v>
      </c>
      <c r="K47" s="502">
        <f t="shared" si="7"/>
        <v>7</v>
      </c>
      <c r="L47" s="492">
        <f t="shared" si="7"/>
        <v>-161.19999999999328</v>
      </c>
      <c r="M47" s="503"/>
      <c r="N47" s="492">
        <f>SUM(N35:N46)</f>
        <v>-6152.9700000000057</v>
      </c>
      <c r="O47" s="504"/>
      <c r="P47" s="248"/>
      <c r="Q47" s="245"/>
      <c r="R47" s="245"/>
    </row>
    <row r="48" spans="1:18" ht="14.1" customHeight="1">
      <c r="A48" s="424"/>
      <c r="B48" s="401"/>
      <c r="C48" s="401"/>
      <c r="D48" s="473"/>
      <c r="E48" s="250"/>
      <c r="F48" s="261"/>
      <c r="G48" s="250"/>
      <c r="H48" s="250"/>
      <c r="I48" s="249"/>
      <c r="J48" s="250"/>
      <c r="K48" s="248"/>
      <c r="L48" s="250"/>
      <c r="M48" s="250"/>
      <c r="N48" s="250"/>
      <c r="O48" s="250"/>
      <c r="P48" s="245"/>
      <c r="Q48" s="245"/>
      <c r="R48" s="245"/>
    </row>
    <row r="49" spans="1:18" ht="14.1" customHeight="1">
      <c r="A49" s="424"/>
      <c r="B49" s="401"/>
      <c r="C49" s="401"/>
      <c r="D49" s="473"/>
      <c r="E49" s="250"/>
      <c r="F49" s="261"/>
      <c r="G49" s="248"/>
      <c r="H49" s="248"/>
      <c r="I49" s="248"/>
      <c r="J49" s="248"/>
      <c r="K49" s="248"/>
      <c r="L49" s="248"/>
      <c r="M49" s="248"/>
      <c r="N49" s="248"/>
      <c r="O49" s="248"/>
      <c r="P49" s="245"/>
      <c r="Q49" s="245"/>
      <c r="R49" s="245"/>
    </row>
    <row r="50" spans="1:18" ht="14.1" customHeight="1">
      <c r="A50" s="424"/>
      <c r="D50" s="462"/>
      <c r="E50" s="250"/>
      <c r="F50" s="432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</row>
    <row r="51" spans="1:18" ht="14.1" customHeight="1">
      <c r="A51" s="422"/>
      <c r="B51" s="401"/>
      <c r="C51" s="401"/>
      <c r="D51" s="473"/>
      <c r="E51" s="250"/>
      <c r="F51" s="450" t="s">
        <v>34</v>
      </c>
      <c r="G51" s="451"/>
      <c r="H51" s="451"/>
      <c r="I51" s="451"/>
      <c r="J51" s="451"/>
      <c r="K51" s="451"/>
      <c r="L51" s="452"/>
      <c r="M51" s="452" t="s">
        <v>1003</v>
      </c>
      <c r="N51" s="452"/>
      <c r="O51" s="453" t="s">
        <v>1003</v>
      </c>
      <c r="P51" s="245"/>
      <c r="Q51" s="245"/>
      <c r="R51" s="245"/>
    </row>
    <row r="52" spans="1:18" ht="14.1" customHeight="1">
      <c r="A52" s="417"/>
      <c r="B52" s="401"/>
      <c r="C52" s="401"/>
      <c r="D52" s="473"/>
      <c r="E52" s="245"/>
      <c r="F52" s="454"/>
      <c r="G52" s="455"/>
      <c r="H52" s="455"/>
      <c r="I52" s="455"/>
      <c r="J52" s="455"/>
      <c r="K52" s="455"/>
      <c r="L52" s="455" t="s">
        <v>7</v>
      </c>
      <c r="M52" s="455" t="s">
        <v>1004</v>
      </c>
      <c r="N52" s="455" t="s">
        <v>7</v>
      </c>
      <c r="O52" s="456" t="s">
        <v>1004</v>
      </c>
      <c r="P52" s="245"/>
      <c r="Q52" s="245"/>
      <c r="R52" s="245"/>
    </row>
    <row r="53" spans="1:18" ht="14.1" customHeight="1">
      <c r="A53" s="424"/>
      <c r="B53" s="401"/>
      <c r="C53" s="401"/>
      <c r="D53" s="473"/>
      <c r="E53" s="245"/>
      <c r="F53" s="457"/>
      <c r="G53" s="651" t="s">
        <v>1038</v>
      </c>
      <c r="H53" s="651"/>
      <c r="I53" s="458" t="s">
        <v>35</v>
      </c>
      <c r="J53" s="458" t="s">
        <v>36</v>
      </c>
      <c r="K53" s="458" t="s">
        <v>913</v>
      </c>
      <c r="L53" s="458" t="s">
        <v>18</v>
      </c>
      <c r="M53" s="458" t="s">
        <v>18</v>
      </c>
      <c r="N53" s="458" t="s">
        <v>1002</v>
      </c>
      <c r="O53" s="459" t="s">
        <v>1002</v>
      </c>
      <c r="P53" s="245"/>
      <c r="Q53" s="245"/>
      <c r="R53" s="245"/>
    </row>
    <row r="54" spans="1:18" ht="14.1" customHeight="1">
      <c r="A54" s="424"/>
      <c r="B54" s="401"/>
      <c r="C54" s="401"/>
      <c r="D54" s="473"/>
      <c r="E54" s="245"/>
      <c r="F54" s="438" t="s">
        <v>2</v>
      </c>
      <c r="G54" s="444">
        <f>I54+J54+K54</f>
        <v>11</v>
      </c>
      <c r="H54" s="442">
        <f>G54/G$56</f>
        <v>0.26190476190476192</v>
      </c>
      <c r="I54" s="250">
        <f>COUNTIF('Help-list'!$AG$5:$AG$610,"&gt;0")</f>
        <v>5</v>
      </c>
      <c r="J54" s="250">
        <f>COUNTIF('Help-list'!$AG$5:$AG$610,"&lt;0")</f>
        <v>6</v>
      </c>
      <c r="K54" s="250">
        <f>COUNTIF('Help-list'!$AG$5:$AG$610,"BE")</f>
        <v>0</v>
      </c>
      <c r="L54" s="447">
        <f>SUM('Help-list'!AG5:AG610)</f>
        <v>99.700000000002973</v>
      </c>
      <c r="M54" s="449">
        <f>IF(G54=0,"",AVERAGE('Help-list'!$AG$5:$AG$610))</f>
        <v>9.0636363636366344</v>
      </c>
      <c r="N54" s="252">
        <f>SUM('Help-list'!$ER$5:$ER$610)</f>
        <v>2126.5699999999993</v>
      </c>
      <c r="O54" s="437">
        <f>IF(G54=0,"",AVERAGE('Help-list'!$ER$5:$ER$610))</f>
        <v>193.32454545454539</v>
      </c>
      <c r="P54" s="245"/>
      <c r="Q54" s="245"/>
      <c r="R54" s="245"/>
    </row>
    <row r="55" spans="1:18" ht="14.1" customHeight="1">
      <c r="A55" s="424"/>
      <c r="B55" s="401"/>
      <c r="C55" s="401"/>
      <c r="D55" s="473"/>
      <c r="E55" s="245"/>
      <c r="F55" s="438" t="s">
        <v>3</v>
      </c>
      <c r="G55" s="445">
        <f>I55+J55+K55</f>
        <v>31</v>
      </c>
      <c r="H55" s="443">
        <f>G55/G$56</f>
        <v>0.73809523809523814</v>
      </c>
      <c r="I55" s="250">
        <f>COUNTIF('Help-list'!$AH$5:$AH$610,"&gt;0")</f>
        <v>10</v>
      </c>
      <c r="J55" s="250">
        <f>COUNTIF('Help-list'!$AH$5:$AH$610,"&lt;0")</f>
        <v>14</v>
      </c>
      <c r="K55" s="250">
        <f>COUNTIF('Help-list'!$AH$5:$AH$610,"BE")</f>
        <v>7</v>
      </c>
      <c r="L55" s="448">
        <f>SUM('Help-list'!AH5:AH610)</f>
        <v>-260.89999999999628</v>
      </c>
      <c r="M55" s="437">
        <f>IF(G55=0,"",AVERAGE('Help-list'!$AH$5:$AH$610))</f>
        <v>-10.870833333333179</v>
      </c>
      <c r="N55" s="255">
        <f>SUM('Help-list'!$ES$5:$ES$610)</f>
        <v>-8279.5400000000009</v>
      </c>
      <c r="O55" s="437">
        <f>IF(G55=0,"",AVERAGE('Help-list'!$ES$5:$ES$610))</f>
        <v>-267.08193548387101</v>
      </c>
      <c r="P55" s="245"/>
      <c r="Q55" s="245"/>
      <c r="R55" s="245"/>
    </row>
    <row r="56" spans="1:18" ht="14.1" customHeight="1">
      <c r="A56" s="424"/>
      <c r="B56" s="401"/>
      <c r="C56" s="401"/>
      <c r="D56" s="473"/>
      <c r="E56" s="245"/>
      <c r="F56" s="489" t="s">
        <v>1305</v>
      </c>
      <c r="G56" s="490">
        <f>SUM(G54:G55)</f>
        <v>42</v>
      </c>
      <c r="H56" s="491">
        <f>SUM(H54:H55)</f>
        <v>1</v>
      </c>
      <c r="I56" s="502">
        <f>SUM(I44:I55)</f>
        <v>30</v>
      </c>
      <c r="J56" s="502">
        <f>SUM(J44:J55)</f>
        <v>40</v>
      </c>
      <c r="K56" s="502">
        <f>SUM(K44:K55)</f>
        <v>14</v>
      </c>
      <c r="L56" s="492">
        <f>SUM(L44:L55)</f>
        <v>-322.39999999998656</v>
      </c>
      <c r="M56" s="503"/>
      <c r="N56" s="492">
        <f>SUM(N54:N55)</f>
        <v>-6152.9700000000012</v>
      </c>
      <c r="O56" s="504"/>
      <c r="P56" s="245"/>
      <c r="Q56" s="245"/>
      <c r="R56" s="245"/>
    </row>
    <row r="57" spans="1:18" ht="14.1" customHeight="1">
      <c r="A57" s="424"/>
      <c r="B57" s="401"/>
      <c r="C57" s="401"/>
      <c r="D57" s="473"/>
      <c r="E57" s="245"/>
      <c r="F57" s="261"/>
      <c r="G57" s="250"/>
      <c r="H57" s="250"/>
      <c r="I57" s="250"/>
      <c r="J57" s="250"/>
      <c r="K57" s="250"/>
      <c r="L57" s="252"/>
      <c r="M57" s="252"/>
      <c r="N57" s="252"/>
      <c r="O57" s="252"/>
      <c r="P57" s="245"/>
      <c r="Q57" s="245"/>
      <c r="R57" s="245"/>
    </row>
    <row r="58" spans="1:18" ht="14.1" customHeight="1">
      <c r="A58" s="390"/>
      <c r="D58" s="462"/>
      <c r="E58" s="245"/>
      <c r="F58" s="261"/>
      <c r="G58" s="250"/>
      <c r="H58" s="250"/>
      <c r="I58" s="250"/>
      <c r="J58" s="250"/>
      <c r="K58" s="250"/>
      <c r="L58" s="252"/>
      <c r="M58" s="252"/>
      <c r="N58" s="252"/>
      <c r="O58" s="252"/>
      <c r="P58" s="245"/>
      <c r="Q58" s="245"/>
      <c r="R58" s="245"/>
    </row>
    <row r="59" spans="1:18" ht="14.1" customHeight="1">
      <c r="A59" s="390"/>
      <c r="D59" s="462"/>
      <c r="E59" s="245"/>
      <c r="F59" s="261"/>
      <c r="G59" s="250"/>
      <c r="H59" s="250"/>
      <c r="I59" s="250"/>
      <c r="J59" s="250"/>
      <c r="K59" s="250"/>
      <c r="L59" s="252"/>
      <c r="M59" s="252"/>
      <c r="N59" s="252"/>
      <c r="O59" s="252"/>
      <c r="P59" s="245"/>
      <c r="Q59" s="245"/>
      <c r="R59" s="245"/>
    </row>
    <row r="60" spans="1:18" ht="14.1" customHeight="1">
      <c r="A60" s="390"/>
      <c r="D60" s="462"/>
      <c r="E60" s="245"/>
      <c r="F60" s="450" t="s">
        <v>38</v>
      </c>
      <c r="G60" s="451"/>
      <c r="H60" s="451"/>
      <c r="I60" s="451"/>
      <c r="J60" s="451"/>
      <c r="K60" s="451"/>
      <c r="L60" s="452"/>
      <c r="M60" s="452" t="s">
        <v>1003</v>
      </c>
      <c r="N60" s="452"/>
      <c r="O60" s="453" t="s">
        <v>1003</v>
      </c>
      <c r="P60" s="245"/>
      <c r="Q60" s="245"/>
      <c r="R60" s="245"/>
    </row>
    <row r="61" spans="1:18" ht="14.1" customHeight="1">
      <c r="A61" s="390"/>
      <c r="D61" s="462"/>
      <c r="E61" s="245"/>
      <c r="F61" s="454"/>
      <c r="G61" s="455"/>
      <c r="H61" s="455"/>
      <c r="I61" s="455"/>
      <c r="J61" s="455"/>
      <c r="K61" s="455"/>
      <c r="L61" s="455" t="s">
        <v>7</v>
      </c>
      <c r="M61" s="455" t="s">
        <v>1004</v>
      </c>
      <c r="N61" s="455" t="s">
        <v>7</v>
      </c>
      <c r="O61" s="456" t="s">
        <v>1004</v>
      </c>
      <c r="P61" s="245"/>
      <c r="Q61" s="245"/>
      <c r="R61" s="245"/>
    </row>
    <row r="62" spans="1:18" ht="14.1" customHeight="1">
      <c r="A62" s="390"/>
      <c r="D62" s="462"/>
      <c r="E62" s="245"/>
      <c r="F62" s="457"/>
      <c r="G62" s="651" t="s">
        <v>1038</v>
      </c>
      <c r="H62" s="651"/>
      <c r="I62" s="458" t="s">
        <v>35</v>
      </c>
      <c r="J62" s="458" t="s">
        <v>36</v>
      </c>
      <c r="K62" s="458" t="s">
        <v>913</v>
      </c>
      <c r="L62" s="458" t="s">
        <v>18</v>
      </c>
      <c r="M62" s="458" t="s">
        <v>18</v>
      </c>
      <c r="N62" s="458" t="s">
        <v>1002</v>
      </c>
      <c r="O62" s="459" t="s">
        <v>1002</v>
      </c>
      <c r="P62" s="245"/>
      <c r="Q62" s="245"/>
      <c r="R62" s="245"/>
    </row>
    <row r="63" spans="1:18" ht="14.1" customHeight="1">
      <c r="A63" s="390"/>
      <c r="D63" s="462"/>
      <c r="E63" s="245"/>
      <c r="F63" s="438" t="s">
        <v>19</v>
      </c>
      <c r="G63" s="444">
        <f>I63+J63+K63</f>
        <v>14</v>
      </c>
      <c r="H63" s="442">
        <f>G63/G$71</f>
        <v>0.33333333333333331</v>
      </c>
      <c r="I63" s="250">
        <f>COUNTIF('Help-list'!$X$5:$X$610,"&gt;0")</f>
        <v>2</v>
      </c>
      <c r="J63" s="250">
        <f>COUNTIF('Help-list'!$X$5:$X$610,"&lt;0")</f>
        <v>9</v>
      </c>
      <c r="K63" s="250">
        <f>COUNTIF('Help-list'!$X$5:$X$610,"BE")</f>
        <v>3</v>
      </c>
      <c r="L63" s="447">
        <f>SUM('Help-list'!X5:X610)</f>
        <v>-185.60000000000133</v>
      </c>
      <c r="M63" s="449">
        <f>IF(G63=0,"",AVERAGE('Help-list'!$X$5:$X$610))</f>
        <v>-16.872727272727392</v>
      </c>
      <c r="N63" s="252">
        <f>SUM('Help-list'!$EI$5:$EI$610)</f>
        <v>-7020.0300000000016</v>
      </c>
      <c r="O63" s="437">
        <f>IF(G63=0,"",AVERAGE('Help-list'!$EI$5:$EI$610))</f>
        <v>-501.43071428571437</v>
      </c>
      <c r="P63" s="245"/>
      <c r="Q63" s="245"/>
      <c r="R63" s="245"/>
    </row>
    <row r="64" spans="1:18" ht="14.1" customHeight="1">
      <c r="A64" s="390"/>
      <c r="D64" s="462"/>
      <c r="E64" s="245"/>
      <c r="F64" s="438" t="s">
        <v>20</v>
      </c>
      <c r="G64" s="445">
        <f t="shared" ref="G64:G70" si="8">I64+J64+K64</f>
        <v>13</v>
      </c>
      <c r="H64" s="443">
        <f t="shared" ref="H64:H70" si="9">G64/G$71</f>
        <v>0.30952380952380953</v>
      </c>
      <c r="I64" s="250">
        <f>COUNTIF('Help-list'!$Y$5:$Y$610,"&gt;0")</f>
        <v>7</v>
      </c>
      <c r="J64" s="250">
        <f>COUNTIF('Help-list'!$Y$5:$Y$610,"&lt;0")</f>
        <v>5</v>
      </c>
      <c r="K64" s="250">
        <f>COUNTIF('Help-list'!$Y$5:$Y$610,"BE")</f>
        <v>1</v>
      </c>
      <c r="L64" s="448">
        <f>SUM('Help-list'!Y5:Y610)</f>
        <v>-12.299999999998434</v>
      </c>
      <c r="M64" s="437">
        <f>IF(G64=0,"",AVERAGE('Help-list'!$Y$5:$Y$610))</f>
        <v>-1.0249999999998696</v>
      </c>
      <c r="N64" s="255">
        <f>SUM('Help-list'!$EJ$5:$EJ$610)</f>
        <v>-89.410000000000082</v>
      </c>
      <c r="O64" s="437">
        <f>IF(G64=0,"",AVERAGE('Help-list'!$EJ$5:$EJ$610))</f>
        <v>-6.877692307692314</v>
      </c>
      <c r="P64" s="245"/>
      <c r="Q64" s="245"/>
      <c r="R64" s="245"/>
    </row>
    <row r="65" spans="1:18" ht="14.1" customHeight="1">
      <c r="A65" s="390"/>
      <c r="D65" s="462"/>
      <c r="E65" s="245"/>
      <c r="F65" s="438" t="s">
        <v>21</v>
      </c>
      <c r="G65" s="445">
        <f t="shared" si="8"/>
        <v>7</v>
      </c>
      <c r="H65" s="443">
        <f t="shared" si="9"/>
        <v>0.16666666666666666</v>
      </c>
      <c r="I65" s="250">
        <f>COUNTIF('Help-list'!$Z$5:$Z$610,"&gt;0")</f>
        <v>3</v>
      </c>
      <c r="J65" s="250">
        <f>COUNTIF('Help-list'!$Z$5:$Z$610,"&lt;0")</f>
        <v>1</v>
      </c>
      <c r="K65" s="250">
        <f>COUNTIF('Help-list'!$Z$5:$Z$610,"BE")</f>
        <v>3</v>
      </c>
      <c r="L65" s="448">
        <f>SUM('Help-list'!Z5:Z610)</f>
        <v>75.300000000000011</v>
      </c>
      <c r="M65" s="437">
        <f>IF(G65=0,"",AVERAGE('Help-list'!$Z$5:$Z$610))</f>
        <v>18.825000000000003</v>
      </c>
      <c r="N65" s="255">
        <f>SUM('Help-list'!$EK$5:$EK$610)</f>
        <v>2172.64</v>
      </c>
      <c r="O65" s="437">
        <f>IF(G65=0,"",AVERAGE('Help-list'!$EK$5:$EK$610))</f>
        <v>310.37714285714281</v>
      </c>
      <c r="P65" s="245"/>
      <c r="Q65" s="245"/>
      <c r="R65" s="245"/>
    </row>
    <row r="66" spans="1:18" ht="14.1" customHeight="1">
      <c r="A66" s="390"/>
      <c r="D66" s="462"/>
      <c r="E66" s="245"/>
      <c r="F66" s="438" t="s">
        <v>22</v>
      </c>
      <c r="G66" s="445">
        <f t="shared" si="8"/>
        <v>4</v>
      </c>
      <c r="H66" s="443">
        <f t="shared" si="9"/>
        <v>9.5238095238095233E-2</v>
      </c>
      <c r="I66" s="250">
        <f>COUNTIF('Help-list'!$AA$5:$AA$610,"&gt;0")</f>
        <v>1</v>
      </c>
      <c r="J66" s="250">
        <f>COUNTIF('Help-list'!$AA$5:$AA$610,"&lt;0")</f>
        <v>3</v>
      </c>
      <c r="K66" s="250">
        <f>COUNTIF('Help-list'!$AA$5:$AA$610,"BE")</f>
        <v>0</v>
      </c>
      <c r="L66" s="448">
        <f>SUM('Help-list'!AA5:AA610)</f>
        <v>-18.499999999998181</v>
      </c>
      <c r="M66" s="437">
        <f>IF(G66=0,"",AVERAGE('Help-list'!$AA$5:$AA$610))</f>
        <v>-4.6249999999995453</v>
      </c>
      <c r="N66" s="255">
        <f>SUM('Help-list'!$EL$5:$EL$610)</f>
        <v>-553.36000000000058</v>
      </c>
      <c r="O66" s="437">
        <f>IF(G66=0,"",AVERAGE('Help-list'!$EL$5:$EL$610))</f>
        <v>-138.34000000000015</v>
      </c>
      <c r="P66" s="245"/>
      <c r="Q66" s="245"/>
      <c r="R66" s="245"/>
    </row>
    <row r="67" spans="1:18" ht="14.1" customHeight="1">
      <c r="A67" s="390"/>
      <c r="D67" s="462"/>
      <c r="E67" s="245"/>
      <c r="F67" s="438" t="s">
        <v>23</v>
      </c>
      <c r="G67" s="445">
        <f t="shared" si="8"/>
        <v>2</v>
      </c>
      <c r="H67" s="443">
        <f t="shared" si="9"/>
        <v>4.7619047619047616E-2</v>
      </c>
      <c r="I67" s="250">
        <f>COUNTIF('Help-list'!$AB$5:$AB$610,"&gt;0")</f>
        <v>1</v>
      </c>
      <c r="J67" s="250">
        <f>COUNTIF('Help-list'!$AB$5:$AB$610,"&lt;0")</f>
        <v>1</v>
      </c>
      <c r="K67" s="250">
        <f>COUNTIF('Help-list'!$AB$5:$AB$610,"BE")</f>
        <v>0</v>
      </c>
      <c r="L67" s="448">
        <f>SUM('Help-list'!AB5:AB610)</f>
        <v>-18.999999999996362</v>
      </c>
      <c r="M67" s="437">
        <f>IF(G67=0,"",AVERAGE('Help-list'!$AB$5:$AB$610))</f>
        <v>-9.499999999998181</v>
      </c>
      <c r="N67" s="255">
        <f>SUM('Help-list'!$EM$5:$EM$610)</f>
        <v>-1158.3600000000001</v>
      </c>
      <c r="O67" s="437">
        <f>IF(G67=0,"",AVERAGE('Help-list'!$EM$5:$EM$610))</f>
        <v>-579.18000000000006</v>
      </c>
      <c r="P67" s="245"/>
      <c r="Q67" s="245"/>
      <c r="R67" s="245"/>
    </row>
    <row r="68" spans="1:18" ht="14.1" customHeight="1">
      <c r="A68" s="390"/>
      <c r="D68" s="462"/>
      <c r="E68" s="245"/>
      <c r="F68" s="438" t="s">
        <v>95</v>
      </c>
      <c r="G68" s="445">
        <f t="shared" si="8"/>
        <v>0</v>
      </c>
      <c r="H68" s="443">
        <f t="shared" si="9"/>
        <v>0</v>
      </c>
      <c r="I68" s="250">
        <f>COUNTIF('Help-list'!$AC$5:$AC$610,"&gt;0")</f>
        <v>0</v>
      </c>
      <c r="J68" s="250">
        <f>COUNTIF('Help-list'!$AC$5:$AC$610,"&lt;0")</f>
        <v>0</v>
      </c>
      <c r="K68" s="250">
        <f>COUNTIF('Help-list'!$AC$5:$AC$610,"BE")</f>
        <v>0</v>
      </c>
      <c r="L68" s="448">
        <f>SUM('Help-list'!AC5:AC610)</f>
        <v>0</v>
      </c>
      <c r="M68" s="437" t="str">
        <f>IF(G68=0,"",AVERAGE('Help-list'!$AC$5:$AC$610))</f>
        <v/>
      </c>
      <c r="N68" s="255">
        <f>SUM('Help-list'!$EN$5:$EN$610)</f>
        <v>0</v>
      </c>
      <c r="O68" s="437" t="str">
        <f>IF(G68=0,"",AVERAGE('Help-list'!$EN$5:$EN$610))</f>
        <v/>
      </c>
      <c r="P68" s="245"/>
      <c r="Q68" s="245"/>
      <c r="R68" s="245"/>
    </row>
    <row r="69" spans="1:18" ht="14.1" customHeight="1">
      <c r="A69" s="390"/>
      <c r="D69" s="462"/>
      <c r="E69" s="245"/>
      <c r="F69" s="438" t="s">
        <v>96</v>
      </c>
      <c r="G69" s="445">
        <f t="shared" si="8"/>
        <v>2</v>
      </c>
      <c r="H69" s="443">
        <f t="shared" si="9"/>
        <v>4.7619047619047616E-2</v>
      </c>
      <c r="I69" s="250">
        <f>COUNTIF('Help-list'!$AD$5:$AD$610,"&gt;0")</f>
        <v>1</v>
      </c>
      <c r="J69" s="250">
        <f>COUNTIF('Help-list'!$AD$5:$AD$610,"&lt;0")</f>
        <v>1</v>
      </c>
      <c r="K69" s="250">
        <f>COUNTIF('Help-list'!$AD$5:$AD$610,"BE")</f>
        <v>0</v>
      </c>
      <c r="L69" s="448">
        <f>SUM('Help-list'!AD610:AD610)</f>
        <v>0</v>
      </c>
      <c r="M69" s="437">
        <f>IF(G69=0,"",AVERAGE('Help-list'!$AD$5:$AD$610))</f>
        <v>-0.54999999999949978</v>
      </c>
      <c r="N69" s="255">
        <f>SUM('Help-list'!$EO$5:$EO$610)</f>
        <v>495.55</v>
      </c>
      <c r="O69" s="437">
        <f>IF(G69=0,"",AVERAGE('Help-list'!$EO$5:$EO$610))</f>
        <v>247.77500000000001</v>
      </c>
      <c r="P69" s="245"/>
      <c r="Q69" s="245"/>
      <c r="R69" s="245"/>
    </row>
    <row r="70" spans="1:18" ht="14.1" customHeight="1">
      <c r="A70" s="390"/>
      <c r="D70" s="462"/>
      <c r="E70" s="245"/>
      <c r="F70" s="438" t="s">
        <v>97</v>
      </c>
      <c r="G70" s="445">
        <f t="shared" si="8"/>
        <v>0</v>
      </c>
      <c r="H70" s="443">
        <f t="shared" si="9"/>
        <v>0</v>
      </c>
      <c r="I70" s="250">
        <f>COUNTIF('Help-list'!$AE$5:$AE$610,"&gt;0")</f>
        <v>0</v>
      </c>
      <c r="J70" s="250">
        <f>COUNTIF('Help-list'!$AE$5:$AE$610,"&lt;0")</f>
        <v>0</v>
      </c>
      <c r="K70" s="250">
        <f>COUNTIF('Help-list'!$AE$5:$AE$610,"BE")</f>
        <v>0</v>
      </c>
      <c r="L70" s="448">
        <f>SUM('Help-list'!AE5:AE610)</f>
        <v>0</v>
      </c>
      <c r="M70" s="437" t="str">
        <f>IF(G70=0,"",AVERAGE('Help-list'!$AG$5:$AG$610))</f>
        <v/>
      </c>
      <c r="N70" s="255">
        <f>SUM('Help-list'!$EO$5:$EP$610)</f>
        <v>495.55</v>
      </c>
      <c r="O70" s="437" t="str">
        <f>IF(G70=0,"",AVERAGE('Help-list'!$EP$5:$EP$610))</f>
        <v/>
      </c>
      <c r="P70" s="245"/>
      <c r="Q70" s="245"/>
      <c r="R70" s="245"/>
    </row>
    <row r="71" spans="1:18" ht="14.1" customHeight="1">
      <c r="A71" s="390"/>
      <c r="D71" s="462"/>
      <c r="E71" s="245"/>
      <c r="F71" s="489" t="s">
        <v>1305</v>
      </c>
      <c r="G71" s="490">
        <f>SUM(G59:G70)</f>
        <v>42</v>
      </c>
      <c r="H71" s="491">
        <f>SUM(H63:H70)</f>
        <v>1</v>
      </c>
      <c r="I71" s="502">
        <f>SUM(I59:I70)</f>
        <v>15</v>
      </c>
      <c r="J71" s="502">
        <f>SUM(J59:J70)</f>
        <v>20</v>
      </c>
      <c r="K71" s="502">
        <f>SUM(K59:K70)</f>
        <v>7</v>
      </c>
      <c r="L71" s="492">
        <f>SUM(L59:L70)</f>
        <v>-160.09999999999428</v>
      </c>
      <c r="M71" s="503"/>
      <c r="N71" s="492">
        <f>SUM(N63:N70)</f>
        <v>-5657.4200000000019</v>
      </c>
      <c r="O71" s="504"/>
      <c r="P71" s="245"/>
      <c r="Q71" s="245"/>
      <c r="R71" s="245"/>
    </row>
    <row r="72" spans="1:18" ht="14.1" customHeight="1">
      <c r="A72" s="390"/>
      <c r="D72" s="462"/>
      <c r="E72" s="245"/>
      <c r="F72" s="261"/>
      <c r="G72" s="250"/>
      <c r="H72" s="250"/>
      <c r="I72" s="250"/>
      <c r="J72" s="250"/>
      <c r="K72" s="250"/>
      <c r="L72" s="252"/>
      <c r="M72" s="252"/>
      <c r="N72" s="252"/>
      <c r="O72" s="252"/>
      <c r="P72" s="245"/>
      <c r="Q72" s="245"/>
      <c r="R72" s="245"/>
    </row>
    <row r="73" spans="1:18" ht="14.1" customHeight="1">
      <c r="A73" s="390"/>
      <c r="D73" s="462"/>
      <c r="E73" s="245"/>
      <c r="F73" s="261"/>
      <c r="G73" s="250"/>
      <c r="H73" s="250"/>
      <c r="I73" s="250"/>
      <c r="J73" s="250"/>
      <c r="K73" s="250"/>
      <c r="L73" s="252"/>
      <c r="M73" s="252"/>
      <c r="N73" s="252"/>
      <c r="O73" s="252"/>
      <c r="P73" s="245"/>
      <c r="Q73" s="245"/>
      <c r="R73" s="245"/>
    </row>
    <row r="74" spans="1:18" ht="14.1" customHeight="1">
      <c r="A74" s="390"/>
      <c r="D74" s="462"/>
      <c r="E74" s="245"/>
      <c r="F74" s="261"/>
      <c r="G74" s="250"/>
      <c r="H74" s="250"/>
      <c r="I74" s="250"/>
      <c r="J74" s="250"/>
      <c r="K74" s="250"/>
      <c r="L74" s="252"/>
      <c r="M74" s="252"/>
      <c r="N74" s="252"/>
      <c r="O74" s="252"/>
      <c r="P74" s="245"/>
      <c r="Q74" s="245"/>
      <c r="R74" s="245"/>
    </row>
    <row r="75" spans="1:18" ht="14.1" customHeight="1">
      <c r="A75" s="390"/>
      <c r="D75" s="462"/>
      <c r="E75" s="245"/>
      <c r="F75" s="450" t="s">
        <v>1298</v>
      </c>
      <c r="G75" s="451"/>
      <c r="H75" s="451"/>
      <c r="I75" s="451"/>
      <c r="J75" s="451"/>
      <c r="K75" s="451"/>
      <c r="L75" s="452"/>
      <c r="M75" s="452" t="s">
        <v>1003</v>
      </c>
      <c r="N75" s="452"/>
      <c r="O75" s="453" t="s">
        <v>1003</v>
      </c>
      <c r="P75" s="245"/>
      <c r="Q75" s="245"/>
      <c r="R75" s="245"/>
    </row>
    <row r="76" spans="1:18" ht="14.1" customHeight="1">
      <c r="A76" s="390"/>
      <c r="D76" s="462"/>
      <c r="E76" s="245"/>
      <c r="F76" s="454"/>
      <c r="G76" s="455"/>
      <c r="H76" s="455"/>
      <c r="I76" s="455"/>
      <c r="J76" s="455"/>
      <c r="K76" s="455"/>
      <c r="L76" s="455" t="s">
        <v>7</v>
      </c>
      <c r="M76" s="455" t="s">
        <v>1004</v>
      </c>
      <c r="N76" s="455" t="s">
        <v>7</v>
      </c>
      <c r="O76" s="456" t="s">
        <v>1004</v>
      </c>
      <c r="P76" s="245"/>
      <c r="Q76" s="245"/>
      <c r="R76" s="245"/>
    </row>
    <row r="77" spans="1:18" ht="14.1" customHeight="1">
      <c r="A77" s="390"/>
      <c r="D77" s="462"/>
      <c r="E77" s="245"/>
      <c r="F77" s="457"/>
      <c r="G77" s="651" t="s">
        <v>1038</v>
      </c>
      <c r="H77" s="651"/>
      <c r="I77" s="458" t="s">
        <v>35</v>
      </c>
      <c r="J77" s="458" t="s">
        <v>36</v>
      </c>
      <c r="K77" s="458" t="s">
        <v>913</v>
      </c>
      <c r="L77" s="458" t="s">
        <v>18</v>
      </c>
      <c r="M77" s="458" t="s">
        <v>18</v>
      </c>
      <c r="N77" s="458" t="s">
        <v>1002</v>
      </c>
      <c r="O77" s="459" t="s">
        <v>1002</v>
      </c>
      <c r="P77" s="245"/>
      <c r="Q77" s="245"/>
      <c r="R77" s="245"/>
    </row>
    <row r="78" spans="1:18" ht="14.1" customHeight="1">
      <c r="A78" s="390"/>
      <c r="D78" s="462"/>
      <c r="E78" s="245"/>
      <c r="F78" s="438" t="s">
        <v>925</v>
      </c>
      <c r="G78" s="444">
        <f>I78+J78+K78</f>
        <v>5</v>
      </c>
      <c r="H78" s="442">
        <f>G78/G$92</f>
        <v>0.11904761904761904</v>
      </c>
      <c r="I78" s="250">
        <f>COUNTIF('Help-list'!$BM$5:$BM$610,"&gt;0")</f>
        <v>4</v>
      </c>
      <c r="J78" s="250">
        <f>COUNTIF('Help-list'!$BM$5:$BM$610,"&lt;0")</f>
        <v>0</v>
      </c>
      <c r="K78" s="250">
        <f>COUNTIF('Help-list'!$BM$5:$BM$610,"BE")</f>
        <v>1</v>
      </c>
      <c r="L78" s="447">
        <f>SUM('Help-list'!BM5:BM610)</f>
        <v>109.30000000000348</v>
      </c>
      <c r="M78" s="449">
        <f>IF(G78=0,"",AVERAGE('Help-list'!$BM$5:$BM$610))</f>
        <v>27.32500000000087</v>
      </c>
      <c r="N78" s="252">
        <f>SUM('Help-list'!$FT$5:$FT$610)</f>
        <v>3644.73</v>
      </c>
      <c r="O78" s="437">
        <f>IF(G78=0,"",AVERAGE('Help-list'!$FT$5:$FT$610))</f>
        <v>728.94600000000003</v>
      </c>
      <c r="P78" s="245"/>
      <c r="Q78" s="245"/>
      <c r="R78" s="245"/>
    </row>
    <row r="79" spans="1:18" ht="14.1" customHeight="1">
      <c r="A79" s="390"/>
      <c r="D79" s="462"/>
      <c r="E79" s="245"/>
      <c r="F79" s="438" t="s">
        <v>969</v>
      </c>
      <c r="G79" s="445">
        <f>I79+J79+K79</f>
        <v>9</v>
      </c>
      <c r="H79" s="443">
        <f t="shared" ref="H79:H91" si="10">G79/G$92</f>
        <v>0.21428571428571427</v>
      </c>
      <c r="I79" s="250">
        <f>COUNTIF('Help-list'!$BN$5:$BN$610,"&gt;0")</f>
        <v>2</v>
      </c>
      <c r="J79" s="250">
        <f>COUNTIF('Help-list'!$BN$5:$BN$610,"&lt;0")</f>
        <v>7</v>
      </c>
      <c r="K79" s="250">
        <f>COUNTIF('Help-list'!$BN$5:$BN$610,"BE")</f>
        <v>0</v>
      </c>
      <c r="L79" s="448">
        <f>SUM('Help-list'!BN5:BN610)</f>
        <v>-252.80000000000064</v>
      </c>
      <c r="M79" s="437">
        <f>IF(G79=0,"",AVERAGE('Help-list'!$BN$5:$BN$610))</f>
        <v>-28.08888888888896</v>
      </c>
      <c r="N79" s="255">
        <f>SUM('Help-list'!$FU$5:$FU$610)</f>
        <v>-6964.28</v>
      </c>
      <c r="O79" s="437">
        <f>IF(G79=0,"",AVERAGE('Help-list'!FU$5:FU$610))</f>
        <v>-773.80888888888887</v>
      </c>
      <c r="P79" s="245"/>
      <c r="Q79" s="245"/>
      <c r="R79" s="245"/>
    </row>
    <row r="80" spans="1:18" ht="14.1" customHeight="1">
      <c r="A80" s="390"/>
      <c r="D80" s="462"/>
      <c r="E80" s="245"/>
      <c r="F80" s="438" t="s">
        <v>920</v>
      </c>
      <c r="G80" s="445">
        <f>I80+J80+K80</f>
        <v>1</v>
      </c>
      <c r="H80" s="443">
        <f t="shared" si="10"/>
        <v>2.3809523809523808E-2</v>
      </c>
      <c r="I80" s="250">
        <f>COUNTIF('Help-list'!$BO$5:$BO$610,"&gt;0")</f>
        <v>1</v>
      </c>
      <c r="J80" s="250">
        <f>COUNTIF('Help-list'!$BO$5:$BO$610,"&lt;0")</f>
        <v>0</v>
      </c>
      <c r="K80" s="250">
        <f>COUNTIF('Help-list'!$BO$5:$BO$610,"BE")</f>
        <v>0</v>
      </c>
      <c r="L80" s="448">
        <f>SUM('Help-list'!BO5:BO610)</f>
        <v>1.4000000000002899</v>
      </c>
      <c r="M80" s="437">
        <f>IF(G80=0,"",AVERAGE('Help-list'!$BO$5:$BO$610))</f>
        <v>1.4000000000002899</v>
      </c>
      <c r="N80" s="255">
        <f>SUM('Help-list'!$FV$5:$FV$610)</f>
        <v>70.59</v>
      </c>
      <c r="O80" s="437">
        <f>IF(G80=0,"",AVERAGE('Help-list'!FV$5:FV$610))</f>
        <v>70.59</v>
      </c>
      <c r="P80" s="245"/>
      <c r="Q80" s="245"/>
      <c r="R80" s="245"/>
    </row>
    <row r="81" spans="1:18" ht="14.1" customHeight="1">
      <c r="A81" s="390"/>
      <c r="D81" s="462"/>
      <c r="E81" s="245"/>
      <c r="F81" s="438" t="s">
        <v>1290</v>
      </c>
      <c r="G81" s="445">
        <f t="shared" ref="G81:G82" si="11">I81+J81+K81</f>
        <v>1</v>
      </c>
      <c r="H81" s="443">
        <f t="shared" si="10"/>
        <v>2.3809523809523808E-2</v>
      </c>
      <c r="I81" s="250">
        <f>COUNTIF('Help-list'!$BP$5:$BP$610,"&gt;0")</f>
        <v>0</v>
      </c>
      <c r="J81" s="250">
        <f>COUNTIF('Help-list'!$BP$5:$BP$610,"&lt;0")</f>
        <v>0</v>
      </c>
      <c r="K81" s="250">
        <f>COUNTIF('Help-list'!$BP$5:$BP$610,"BE")</f>
        <v>1</v>
      </c>
      <c r="L81" s="448">
        <f>SUM('Help-list'!BP5:BP610)</f>
        <v>0</v>
      </c>
      <c r="M81" s="437" t="e">
        <f>IF(G81=0,"",AVERAGE('Help-list'!$BP$5:$BP$610))</f>
        <v>#DIV/0!</v>
      </c>
      <c r="N81" s="255">
        <f>SUM('Help-list'!$FW$5:$FW$610)</f>
        <v>0</v>
      </c>
      <c r="O81" s="437">
        <f>IF(G81=0,"",AVERAGE('Help-list'!FW$5:FW$610))</f>
        <v>0</v>
      </c>
      <c r="P81" s="245"/>
      <c r="Q81" s="245"/>
      <c r="R81" s="245"/>
    </row>
    <row r="82" spans="1:18" ht="14.1" customHeight="1">
      <c r="A82" s="390"/>
      <c r="D82" s="462"/>
      <c r="E82" s="245"/>
      <c r="F82" s="438" t="s">
        <v>1291</v>
      </c>
      <c r="G82" s="445">
        <f t="shared" si="11"/>
        <v>1</v>
      </c>
      <c r="H82" s="443">
        <f t="shared" si="10"/>
        <v>2.3809523809523808E-2</v>
      </c>
      <c r="I82" s="250">
        <f>COUNTIF('Help-list'!$BQ$5:$BQ$610,"&gt;0")</f>
        <v>1</v>
      </c>
      <c r="J82" s="250">
        <f>COUNTIF('Help-list'!$BQ$5:$BQ$610,"&lt;0")</f>
        <v>0</v>
      </c>
      <c r="K82" s="250">
        <f>COUNTIF('Help-list'!$BQ$5:$BQ$610,"BE")</f>
        <v>0</v>
      </c>
      <c r="L82" s="448">
        <f>SUM('Help-list'!BQ5:BQ610)</f>
        <v>22.500000000000853</v>
      </c>
      <c r="M82" s="437">
        <f>IF(G82=0,"",AVERAGE('Help-list'!$BQ$5:$BQ$610))</f>
        <v>22.500000000000853</v>
      </c>
      <c r="N82" s="255">
        <f>SUM('Help-list'!$FX$5:$FX$610)</f>
        <v>547.65</v>
      </c>
      <c r="O82" s="437">
        <f>IF(G82=0,"",AVERAGE('Help-list'!FX$5:FX$610))</f>
        <v>547.65</v>
      </c>
      <c r="P82" s="245"/>
      <c r="Q82" s="245"/>
      <c r="R82" s="245"/>
    </row>
    <row r="83" spans="1:18" ht="14.1" customHeight="1">
      <c r="A83" s="390"/>
      <c r="D83" s="462"/>
      <c r="E83" s="245"/>
      <c r="F83" s="438" t="s">
        <v>1292</v>
      </c>
      <c r="G83" s="445">
        <f>I83+J83+K83</f>
        <v>11</v>
      </c>
      <c r="H83" s="443">
        <f t="shared" si="10"/>
        <v>0.26190476190476192</v>
      </c>
      <c r="I83" s="250">
        <f>COUNTIF('Help-list'!$BR$5:$BR$610,"&gt;0")</f>
        <v>3</v>
      </c>
      <c r="J83" s="250">
        <f>COUNTIF('Help-list'!$BR$5:$BR$610,"&lt;0")</f>
        <v>6</v>
      </c>
      <c r="K83" s="250">
        <f>COUNTIF('Help-list'!$BR$5:$BR$610,"BE")</f>
        <v>2</v>
      </c>
      <c r="L83" s="448">
        <f>SUM('Help-list'!BR5:BR610)</f>
        <v>-151.39999999999949</v>
      </c>
      <c r="M83" s="437">
        <f>IF(G83=0,"",AVERAGE('Help-list'!$BR$5:$BR$610))</f>
        <v>-16.822222222222166</v>
      </c>
      <c r="N83" s="255">
        <f>SUM('Help-list'!$FY$5:$FY$610)</f>
        <v>-5998.0400000000009</v>
      </c>
      <c r="O83" s="437">
        <f>IF(G83=0,"",AVERAGE('Help-list'!FY$5:FY$610))</f>
        <v>-545.27636363636373</v>
      </c>
      <c r="P83" s="245"/>
      <c r="Q83" s="245"/>
      <c r="R83" s="245"/>
    </row>
    <row r="84" spans="1:18" ht="14.1" customHeight="1">
      <c r="A84" s="390"/>
      <c r="D84" s="462"/>
      <c r="E84" s="245"/>
      <c r="F84" s="438" t="s">
        <v>922</v>
      </c>
      <c r="G84" s="445">
        <f t="shared" ref="G84:G91" si="12">I84+J84+K84</f>
        <v>0</v>
      </c>
      <c r="H84" s="443">
        <f t="shared" si="10"/>
        <v>0</v>
      </c>
      <c r="I84" s="250">
        <f>COUNTIF('Help-list'!$BS$5:$BS$610,"&gt;0")</f>
        <v>0</v>
      </c>
      <c r="J84" s="250">
        <f>COUNTIF('Help-list'!$BS$5:$BS$610,"&lt;0")</f>
        <v>0</v>
      </c>
      <c r="K84" s="250">
        <f>COUNTIF('Help-list'!$BS$5:$BS$610,"BE")</f>
        <v>0</v>
      </c>
      <c r="L84" s="448">
        <f>SUM('Help-list'!BS5:BS610)</f>
        <v>0</v>
      </c>
      <c r="M84" s="437" t="str">
        <f>IF(G84=0,"",AVERAGE('Help-list'!$BS$5:$BS$610))</f>
        <v/>
      </c>
      <c r="N84" s="255">
        <f>SUM('Help-list'!$FZ$5:$FZ$610)</f>
        <v>0</v>
      </c>
      <c r="O84" s="437" t="str">
        <f>IF(G84=0,"",AVERAGE('Help-list'!FZ$5:FZ$610))</f>
        <v/>
      </c>
      <c r="P84" s="245"/>
      <c r="Q84" s="245"/>
      <c r="R84" s="245"/>
    </row>
    <row r="85" spans="1:18" ht="14.1" customHeight="1">
      <c r="A85" s="390"/>
      <c r="D85" s="462"/>
      <c r="E85" s="245"/>
      <c r="F85" s="438" t="s">
        <v>954</v>
      </c>
      <c r="G85" s="445">
        <f t="shared" si="12"/>
        <v>9</v>
      </c>
      <c r="H85" s="443">
        <f t="shared" si="10"/>
        <v>0.21428571428571427</v>
      </c>
      <c r="I85" s="250">
        <f>COUNTIF('Help-list'!$BT$5:$BT$610,"&gt;0")</f>
        <v>4</v>
      </c>
      <c r="J85" s="250">
        <f>COUNTIF('Help-list'!$BT$5:$BT$610,"&lt;0")</f>
        <v>4</v>
      </c>
      <c r="K85" s="250">
        <f>COUNTIF('Help-list'!$BT$5:$BT$610,"BE")</f>
        <v>1</v>
      </c>
      <c r="L85" s="448">
        <f>SUM('Help-list'!BT5:BT610)</f>
        <v>172.40000000000376</v>
      </c>
      <c r="M85" s="437">
        <f>IF(G85=0,"",AVERAGE('Help-list'!$BT$5:$BT$610))</f>
        <v>21.55000000000047</v>
      </c>
      <c r="N85" s="255">
        <f>SUM('Help-list'!$GA$5:$GA$610)</f>
        <v>5595.2199999999993</v>
      </c>
      <c r="O85" s="437">
        <f>IF(G85=0,"",AVERAGE('Help-list'!GA$5:GA$610))</f>
        <v>621.69111111111101</v>
      </c>
      <c r="P85" s="245"/>
      <c r="Q85" s="245"/>
      <c r="R85" s="245"/>
    </row>
    <row r="86" spans="1:18" ht="14.1" customHeight="1">
      <c r="A86" s="390"/>
      <c r="D86" s="462"/>
      <c r="E86" s="245"/>
      <c r="F86" s="438" t="s">
        <v>919</v>
      </c>
      <c r="G86" s="445">
        <f t="shared" si="12"/>
        <v>0</v>
      </c>
      <c r="H86" s="443">
        <f t="shared" si="10"/>
        <v>0</v>
      </c>
      <c r="I86" s="250">
        <f>COUNTIF('Help-list'!$BU$5:$BU$610,"&gt;0")</f>
        <v>0</v>
      </c>
      <c r="J86" s="250">
        <f>COUNTIF('Help-list'!$BU$5:$BU$610,"&lt;0")</f>
        <v>0</v>
      </c>
      <c r="K86" s="250">
        <f>COUNTIF('Help-list'!$BU$5:$BU$610,"BE")</f>
        <v>0</v>
      </c>
      <c r="L86" s="448">
        <f>SUM('Help-list'!BU5:BU610)</f>
        <v>0</v>
      </c>
      <c r="M86" s="437" t="str">
        <f>IF(G86=0,"",AVERAGE('Help-list'!$BU$5:$BU$610))</f>
        <v/>
      </c>
      <c r="N86" s="255">
        <f>SUM('Help-list'!$GB$5:$GB$610)</f>
        <v>0</v>
      </c>
      <c r="O86" s="437" t="str">
        <f>IF(G86=0,"",AVERAGE('Help-list'!GB$5:GB$610))</f>
        <v/>
      </c>
      <c r="P86" s="245"/>
      <c r="Q86" s="245"/>
      <c r="R86" s="245"/>
    </row>
    <row r="87" spans="1:18" ht="14.1" customHeight="1">
      <c r="A87" s="390"/>
      <c r="D87" s="462"/>
      <c r="E87" s="245"/>
      <c r="F87" s="438" t="s">
        <v>921</v>
      </c>
      <c r="G87" s="445">
        <f t="shared" si="12"/>
        <v>0</v>
      </c>
      <c r="H87" s="443">
        <f t="shared" si="10"/>
        <v>0</v>
      </c>
      <c r="I87" s="250">
        <f>COUNTIF('Help-list'!$BV$5:$BV$610,"&gt;0")</f>
        <v>0</v>
      </c>
      <c r="J87" s="250">
        <f>COUNTIF('Help-list'!$BV$5:$BV$610,"&lt;0")</f>
        <v>0</v>
      </c>
      <c r="K87" s="250">
        <f>COUNTIF('Help-list'!$BV$5:$BV$610,"BE")</f>
        <v>0</v>
      </c>
      <c r="L87" s="448">
        <f>SUM('Help-list'!BV5:BV610)</f>
        <v>0</v>
      </c>
      <c r="M87" s="437" t="str">
        <f>IF(G87=0,"",AVERAGE('Help-list'!$BV$5:$BV$610))</f>
        <v/>
      </c>
      <c r="N87" s="255">
        <f>SUM('Help-list'!$GC$5:$GC$610)</f>
        <v>0</v>
      </c>
      <c r="O87" s="437" t="str">
        <f>IF(G87=0,"",AVERAGE('Help-list'!GC$5:GC$610))</f>
        <v/>
      </c>
      <c r="P87" s="245"/>
      <c r="Q87" s="245"/>
      <c r="R87" s="245"/>
    </row>
    <row r="88" spans="1:18" ht="14.1" customHeight="1">
      <c r="A88" s="390"/>
      <c r="D88" s="462"/>
      <c r="E88" s="245"/>
      <c r="F88" s="438" t="s">
        <v>924</v>
      </c>
      <c r="G88" s="445">
        <f t="shared" si="12"/>
        <v>0</v>
      </c>
      <c r="H88" s="443">
        <f t="shared" si="10"/>
        <v>0</v>
      </c>
      <c r="I88" s="250">
        <f>COUNTIF('Help-list'!$BW$5:$BW$610,"&gt;0")</f>
        <v>0</v>
      </c>
      <c r="J88" s="250">
        <f>COUNTIF('Help-list'!$BW$5:$BW$610,"&lt;0")</f>
        <v>0</v>
      </c>
      <c r="K88" s="250">
        <f>COUNTIF('Help-list'!$BW$5:$BW$610,"BE")</f>
        <v>0</v>
      </c>
      <c r="L88" s="448">
        <f>SUM('Help-list'!BW5:BW610)</f>
        <v>0</v>
      </c>
      <c r="M88" s="437" t="str">
        <f>IF(G88=0,"",AVERAGE('Help-list'!$BW$5:$BW$610))</f>
        <v/>
      </c>
      <c r="N88" s="255">
        <f>SUM('Help-list'!$GD$5:$GD$610)</f>
        <v>0</v>
      </c>
      <c r="O88" s="437" t="str">
        <f>IF(G88=0,"",AVERAGE('Help-list'!GD$5:GD$610))</f>
        <v/>
      </c>
      <c r="P88" s="245"/>
      <c r="Q88" s="245"/>
      <c r="R88" s="245"/>
    </row>
    <row r="89" spans="1:18" ht="14.1" customHeight="1">
      <c r="A89" s="390"/>
      <c r="D89" s="462"/>
      <c r="E89" s="245"/>
      <c r="F89" s="438" t="s">
        <v>923</v>
      </c>
      <c r="G89" s="445">
        <f t="shared" si="12"/>
        <v>1</v>
      </c>
      <c r="H89" s="443">
        <f t="shared" si="10"/>
        <v>2.3809523809523808E-2</v>
      </c>
      <c r="I89" s="250">
        <f>COUNTIF('Help-list'!$BX$5:$BX$610,"&gt;0")</f>
        <v>0</v>
      </c>
      <c r="J89" s="250">
        <f>COUNTIF('Help-list'!$BX$5:$BX$610,"&lt;0")</f>
        <v>0</v>
      </c>
      <c r="K89" s="250">
        <f>COUNTIF('Help-list'!$BX$5:$BX$610,"BE")</f>
        <v>1</v>
      </c>
      <c r="L89" s="448">
        <f>SUM('Help-list'!BX5:BX610)</f>
        <v>0</v>
      </c>
      <c r="M89" s="437" t="e">
        <f>IF(G89=0,"",AVERAGE('Help-list'!$BX$5:$BX$610))</f>
        <v>#DIV/0!</v>
      </c>
      <c r="N89" s="255">
        <f>SUM('Help-list'!$GE$5:$GE$610)</f>
        <v>9.73</v>
      </c>
      <c r="O89" s="437">
        <f>IF(G89=0,"",AVERAGE('Help-list'!GE$5:GE$610))</f>
        <v>9.73</v>
      </c>
      <c r="P89" s="245"/>
      <c r="Q89" s="245"/>
      <c r="R89" s="245"/>
    </row>
    <row r="90" spans="1:18" ht="14.1" customHeight="1">
      <c r="A90" s="390"/>
      <c r="D90" s="462"/>
      <c r="E90" s="245"/>
      <c r="F90" s="438" t="s">
        <v>931</v>
      </c>
      <c r="G90" s="445">
        <f t="shared" si="12"/>
        <v>3</v>
      </c>
      <c r="H90" s="443">
        <f t="shared" si="10"/>
        <v>7.1428571428571425E-2</v>
      </c>
      <c r="I90" s="250">
        <f>COUNTIF('Help-list'!$BY$5:$BY$610,"&gt;0")</f>
        <v>0</v>
      </c>
      <c r="J90" s="250">
        <f>COUNTIF('Help-list'!$BY$5:$BY$610,"&lt;0")</f>
        <v>3</v>
      </c>
      <c r="K90" s="250">
        <f>COUNTIF('Help-list'!$BY$5:$BY$610,"BE")</f>
        <v>0</v>
      </c>
      <c r="L90" s="448">
        <f>SUM('Help-list'!BY5:BY610)</f>
        <v>-62.600000000001543</v>
      </c>
      <c r="M90" s="437">
        <f>IF(G90=0,"",AVERAGE('Help-list'!$BY$5:$BY$610))</f>
        <v>-20.866666666667182</v>
      </c>
      <c r="N90" s="255">
        <f>SUM('Help-list'!$GF$5:$GF$610)</f>
        <v>-3083.06</v>
      </c>
      <c r="O90" s="437">
        <f>IF(G90=0,"",AVERAGE('Help-list'!GF$5:GF$610))</f>
        <v>-1027.6866666666667</v>
      </c>
      <c r="P90" s="245"/>
      <c r="Q90" s="245"/>
      <c r="R90" s="245"/>
    </row>
    <row r="91" spans="1:18" ht="14.1" customHeight="1">
      <c r="A91" s="390"/>
      <c r="D91" s="462"/>
      <c r="E91" s="245"/>
      <c r="F91" s="438" t="s">
        <v>933</v>
      </c>
      <c r="G91" s="445">
        <f t="shared" si="12"/>
        <v>1</v>
      </c>
      <c r="H91" s="443">
        <f t="shared" si="10"/>
        <v>2.3809523809523808E-2</v>
      </c>
      <c r="I91" s="250">
        <f>COUNTIF('Help-list'!$BZ$5:$BZ$610,"&gt;0")</f>
        <v>0</v>
      </c>
      <c r="J91" s="250">
        <f>COUNTIF('Help-list'!$BZ$5:$BZ$610,"&lt;0")</f>
        <v>0</v>
      </c>
      <c r="K91" s="250">
        <f>COUNTIF('Help-list'!$BZ$5:$BZ$610,"BE")</f>
        <v>1</v>
      </c>
      <c r="L91" s="448">
        <f>SUM('Help-list'!BZ5:BZ610)</f>
        <v>0</v>
      </c>
      <c r="M91" s="437" t="e">
        <f>IF(G91=0,"",AVERAGE('Help-list'!$BZ$5:$BZ$610))</f>
        <v>#DIV/0!</v>
      </c>
      <c r="N91" s="255">
        <f>SUM('Help-list'!$GG$5:$GG$610)</f>
        <v>24.49</v>
      </c>
      <c r="O91" s="437">
        <f>IF(G91=0,"",AVERAGE('Help-list'!GG$5:GG$610))</f>
        <v>24.49</v>
      </c>
      <c r="P91" s="245"/>
      <c r="Q91" s="245"/>
      <c r="R91" s="245"/>
    </row>
    <row r="92" spans="1:18" ht="14.1" customHeight="1">
      <c r="A92" s="390"/>
      <c r="D92" s="462"/>
      <c r="E92" s="245"/>
      <c r="F92" s="489" t="s">
        <v>1305</v>
      </c>
      <c r="G92" s="490">
        <f t="shared" ref="G92:L92" si="13">SUM(G78:G91)</f>
        <v>42</v>
      </c>
      <c r="H92" s="491">
        <f t="shared" si="13"/>
        <v>1</v>
      </c>
      <c r="I92" s="502">
        <f t="shared" si="13"/>
        <v>15</v>
      </c>
      <c r="J92" s="502">
        <f t="shared" si="13"/>
        <v>20</v>
      </c>
      <c r="K92" s="502">
        <f t="shared" si="13"/>
        <v>7</v>
      </c>
      <c r="L92" s="492">
        <f t="shared" si="13"/>
        <v>-161.19999999999328</v>
      </c>
      <c r="M92" s="503"/>
      <c r="N92" s="492">
        <f>SUM(N78:N91)</f>
        <v>-6152.9700000000012</v>
      </c>
      <c r="O92" s="504"/>
      <c r="P92" s="245"/>
      <c r="Q92" s="245"/>
      <c r="R92" s="245"/>
    </row>
    <row r="93" spans="1:18" ht="14.1" customHeight="1">
      <c r="A93" s="390"/>
      <c r="D93" s="462"/>
      <c r="E93" s="245"/>
      <c r="F93" s="261"/>
      <c r="G93" s="250"/>
      <c r="H93" s="250"/>
      <c r="I93" s="250"/>
      <c r="J93" s="250"/>
      <c r="K93" s="255"/>
      <c r="L93" s="252"/>
      <c r="M93" s="253"/>
      <c r="N93" s="252"/>
      <c r="O93" s="252"/>
      <c r="P93" s="253"/>
      <c r="Q93" s="245"/>
      <c r="R93" s="245"/>
    </row>
    <row r="94" spans="1:18" ht="14.1" customHeight="1">
      <c r="A94" s="390"/>
      <c r="D94" s="462"/>
      <c r="E94" s="245"/>
      <c r="F94" s="261"/>
      <c r="G94" s="250"/>
      <c r="H94" s="250"/>
      <c r="I94" s="250"/>
      <c r="J94" s="250"/>
      <c r="K94" s="255"/>
      <c r="L94" s="252"/>
      <c r="M94" s="253"/>
      <c r="N94" s="252"/>
      <c r="O94" s="252"/>
      <c r="P94" s="253"/>
      <c r="Q94" s="245"/>
      <c r="R94" s="245"/>
    </row>
    <row r="95" spans="1:18" ht="14.1" customHeight="1">
      <c r="A95" s="390"/>
      <c r="D95" s="462"/>
      <c r="E95" s="245"/>
      <c r="F95" s="261"/>
      <c r="G95" s="250"/>
      <c r="H95" s="250"/>
      <c r="I95" s="250"/>
      <c r="J95" s="250"/>
      <c r="K95" s="255"/>
      <c r="L95" s="252"/>
      <c r="M95" s="253"/>
      <c r="N95" s="252"/>
      <c r="O95" s="252"/>
      <c r="P95" s="253"/>
      <c r="Q95" s="245"/>
      <c r="R95" s="245"/>
    </row>
    <row r="96" spans="1:18" ht="14.1" customHeight="1">
      <c r="A96" s="390"/>
      <c r="D96" s="462"/>
      <c r="E96" s="245"/>
      <c r="F96" s="450" t="s">
        <v>1193</v>
      </c>
      <c r="G96" s="451"/>
      <c r="H96" s="451"/>
      <c r="I96" s="646" t="s">
        <v>1304</v>
      </c>
      <c r="J96" s="647"/>
      <c r="K96" s="245"/>
      <c r="L96" s="245"/>
      <c r="M96" s="245"/>
      <c r="N96" s="245"/>
      <c r="O96" s="245"/>
      <c r="P96" s="245"/>
      <c r="Q96" s="245"/>
      <c r="R96" s="245"/>
    </row>
    <row r="97" spans="1:18" ht="14.1" customHeight="1">
      <c r="A97" s="390"/>
      <c r="D97" s="462"/>
      <c r="E97" s="245"/>
      <c r="F97" s="457"/>
      <c r="G97" s="458"/>
      <c r="H97" s="458"/>
      <c r="I97" s="481"/>
      <c r="J97" s="459" t="s">
        <v>51</v>
      </c>
      <c r="K97" s="245"/>
      <c r="L97" s="450" t="s">
        <v>979</v>
      </c>
      <c r="M97" s="451"/>
      <c r="N97" s="451"/>
      <c r="O97" s="453"/>
      <c r="P97" s="245"/>
      <c r="Q97" s="245"/>
      <c r="R97" s="245"/>
    </row>
    <row r="98" spans="1:18" ht="14.1" customHeight="1">
      <c r="A98" s="390"/>
      <c r="D98" s="462"/>
      <c r="E98" s="245"/>
      <c r="F98" s="482" t="s">
        <v>1188</v>
      </c>
      <c r="G98" s="441"/>
      <c r="H98" s="483"/>
      <c r="I98" s="486">
        <f>COUNTIF(Deník!$AE$5:$AE$638,"=1")</f>
        <v>2</v>
      </c>
      <c r="J98" s="487">
        <f>I98/$I$103</f>
        <v>9.5238095238095233E-2</v>
      </c>
      <c r="K98" s="245"/>
      <c r="L98" s="454"/>
      <c r="M98" s="455"/>
      <c r="N98" s="648" t="s">
        <v>1304</v>
      </c>
      <c r="O98" s="650"/>
      <c r="P98" s="245"/>
      <c r="Q98" s="245"/>
      <c r="R98" s="245"/>
    </row>
    <row r="99" spans="1:18" ht="14.1" customHeight="1">
      <c r="A99" s="390"/>
      <c r="D99" s="462"/>
      <c r="E99" s="245"/>
      <c r="F99" s="438" t="s">
        <v>1189</v>
      </c>
      <c r="G99" s="251"/>
      <c r="H99" s="253"/>
      <c r="I99" s="428">
        <f>COUNTIF(Deník!$AE$5:$AE$638,"=2")</f>
        <v>4</v>
      </c>
      <c r="J99" s="488">
        <f t="shared" ref="J99:J102" si="14">I99/$I$103</f>
        <v>0.19047619047619047</v>
      </c>
      <c r="K99" s="245"/>
      <c r="L99" s="457"/>
      <c r="M99" s="458"/>
      <c r="N99" s="458"/>
      <c r="O99" s="494" t="s">
        <v>51</v>
      </c>
      <c r="P99" s="245"/>
      <c r="Q99" s="245"/>
      <c r="R99" s="245"/>
    </row>
    <row r="100" spans="1:18" ht="14.1" customHeight="1">
      <c r="A100" s="390"/>
      <c r="D100" s="462"/>
      <c r="E100" s="245"/>
      <c r="F100" s="438" t="s">
        <v>1190</v>
      </c>
      <c r="G100" s="251"/>
      <c r="H100" s="253"/>
      <c r="I100" s="428">
        <f>COUNTIF(Deník!$AE$5:$AE$638,"=3")</f>
        <v>5</v>
      </c>
      <c r="J100" s="488">
        <f t="shared" si="14"/>
        <v>0.23809523809523808</v>
      </c>
      <c r="K100" s="245"/>
      <c r="L100" s="482" t="s">
        <v>0</v>
      </c>
      <c r="M100" s="255"/>
      <c r="N100" s="255">
        <f>COUNTIF('Help-list'!$GI$5:$GI$610,"&lt;99999999")</f>
        <v>19</v>
      </c>
      <c r="O100" s="442">
        <f>N100/$N$109</f>
        <v>0.51351351351351349</v>
      </c>
      <c r="P100" s="245"/>
      <c r="Q100" s="245"/>
      <c r="R100" s="245"/>
    </row>
    <row r="101" spans="1:18" ht="14.1" customHeight="1">
      <c r="A101" s="390"/>
      <c r="D101" s="462"/>
      <c r="E101" s="245"/>
      <c r="F101" s="438" t="s">
        <v>1191</v>
      </c>
      <c r="G101" s="251"/>
      <c r="H101" s="253"/>
      <c r="I101" s="428">
        <f>COUNTIF(Deník!$AE$5:$AE$638,"=4")</f>
        <v>6</v>
      </c>
      <c r="J101" s="488">
        <f t="shared" si="14"/>
        <v>0.2857142857142857</v>
      </c>
      <c r="K101" s="245"/>
      <c r="L101" s="438" t="s">
        <v>978</v>
      </c>
      <c r="M101" s="255"/>
      <c r="N101" s="255">
        <f>COUNTIF('Help-list'!$GJ$5:$GJ$610,"&lt;99999999")</f>
        <v>1</v>
      </c>
      <c r="O101" s="443">
        <f t="shared" ref="O101:O107" si="15">N101/$N$109</f>
        <v>2.7027027027027029E-2</v>
      </c>
      <c r="P101" s="245"/>
      <c r="Q101" s="245"/>
      <c r="R101" s="245"/>
    </row>
    <row r="102" spans="1:18" ht="14.1" customHeight="1">
      <c r="A102" s="390"/>
      <c r="D102" s="462"/>
      <c r="E102" s="245"/>
      <c r="F102" s="438" t="s">
        <v>1192</v>
      </c>
      <c r="G102" s="251"/>
      <c r="H102" s="253"/>
      <c r="I102" s="428">
        <f>COUNTIF(Deník!$AE$5:$AE$638,"=5")</f>
        <v>4</v>
      </c>
      <c r="J102" s="488">
        <f t="shared" si="14"/>
        <v>0.19047619047619047</v>
      </c>
      <c r="K102" s="245"/>
      <c r="L102" s="438" t="s">
        <v>980</v>
      </c>
      <c r="M102" s="255"/>
      <c r="N102" s="255">
        <f>COUNTIF('Help-list'!$GK$5:$GK$610,"&lt;99999999")</f>
        <v>3</v>
      </c>
      <c r="O102" s="443">
        <f t="shared" si="15"/>
        <v>8.1081081081081086E-2</v>
      </c>
      <c r="P102" s="245"/>
      <c r="Q102" s="245"/>
      <c r="R102" s="245"/>
    </row>
    <row r="103" spans="1:18" ht="14.1" customHeight="1">
      <c r="A103" s="390"/>
      <c r="D103" s="462"/>
      <c r="E103" s="245"/>
      <c r="F103" s="489" t="s">
        <v>39</v>
      </c>
      <c r="G103" s="490"/>
      <c r="H103" s="491"/>
      <c r="I103" s="492">
        <f>SUM(I98:I102)</f>
        <v>21</v>
      </c>
      <c r="J103" s="493">
        <f>SUM(J98:J102)</f>
        <v>0.99999999999999989</v>
      </c>
      <c r="K103" s="245"/>
      <c r="L103" s="438" t="s">
        <v>981</v>
      </c>
      <c r="M103" s="255"/>
      <c r="N103" s="255">
        <f>COUNTIF('Help-list'!$GL$5:$GL$610,"&lt;99999999")</f>
        <v>3</v>
      </c>
      <c r="O103" s="443">
        <f t="shared" si="15"/>
        <v>8.1081081081081086E-2</v>
      </c>
      <c r="P103" s="245"/>
      <c r="Q103" s="245"/>
      <c r="R103" s="245"/>
    </row>
    <row r="104" spans="1:18" ht="14.1" customHeight="1">
      <c r="A104" s="390"/>
      <c r="D104" s="462"/>
      <c r="E104" s="245"/>
      <c r="F104" s="433"/>
      <c r="G104" s="429"/>
      <c r="H104" s="429"/>
      <c r="I104" s="349"/>
      <c r="J104" s="349"/>
      <c r="K104" s="245"/>
      <c r="L104" s="438" t="s">
        <v>982</v>
      </c>
      <c r="M104" s="255"/>
      <c r="N104" s="255">
        <f>COUNTIF('Help-list'!$GM$5:$GM$610,"&lt;99999999")</f>
        <v>8</v>
      </c>
      <c r="O104" s="443">
        <f t="shared" si="15"/>
        <v>0.21621621621621623</v>
      </c>
      <c r="P104" s="245"/>
      <c r="Q104" s="245"/>
      <c r="R104" s="245"/>
    </row>
    <row r="105" spans="1:18" ht="14.1" customHeight="1">
      <c r="A105" s="390"/>
      <c r="D105" s="462"/>
      <c r="E105" s="245"/>
      <c r="F105" s="450" t="s">
        <v>1303</v>
      </c>
      <c r="G105" s="451"/>
      <c r="H105" s="451"/>
      <c r="I105" s="646" t="s">
        <v>1304</v>
      </c>
      <c r="J105" s="647"/>
      <c r="K105" s="245"/>
      <c r="L105" s="438" t="s">
        <v>983</v>
      </c>
      <c r="M105" s="255"/>
      <c r="N105" s="255">
        <f>COUNTIF('Help-list'!$GN$5:$GN$610,"&lt;99999999")</f>
        <v>0</v>
      </c>
      <c r="O105" s="443">
        <f t="shared" si="15"/>
        <v>0</v>
      </c>
      <c r="P105" s="245"/>
      <c r="Q105" s="245"/>
      <c r="R105" s="245"/>
    </row>
    <row r="106" spans="1:18" ht="14.1" customHeight="1">
      <c r="A106" s="390"/>
      <c r="D106" s="462"/>
      <c r="E106" s="245"/>
      <c r="F106" s="457"/>
      <c r="G106" s="458"/>
      <c r="H106" s="458"/>
      <c r="I106" s="481"/>
      <c r="J106" s="459" t="s">
        <v>51</v>
      </c>
      <c r="K106" s="245"/>
      <c r="L106" s="438" t="s">
        <v>984</v>
      </c>
      <c r="M106" s="255"/>
      <c r="N106" s="255">
        <f>COUNTIF('Help-list'!$GO$5:$GO$610,"&lt;99999999")</f>
        <v>0</v>
      </c>
      <c r="O106" s="443">
        <f t="shared" si="15"/>
        <v>0</v>
      </c>
      <c r="P106" s="245"/>
      <c r="Q106" s="245"/>
      <c r="R106" s="245"/>
    </row>
    <row r="107" spans="1:18" ht="14.1" customHeight="1">
      <c r="A107" s="390"/>
      <c r="D107" s="462"/>
      <c r="E107" s="245"/>
      <c r="F107" s="482" t="s">
        <v>1300</v>
      </c>
      <c r="G107" s="441"/>
      <c r="H107" s="483"/>
      <c r="I107" s="486">
        <f>COUNTIF(Deník!$X$5:$X$638,F107)</f>
        <v>16</v>
      </c>
      <c r="J107" s="487">
        <f>I107/$I$110</f>
        <v>0.48484848484848486</v>
      </c>
      <c r="K107" s="245"/>
      <c r="L107" s="438" t="s">
        <v>985</v>
      </c>
      <c r="M107" s="255"/>
      <c r="N107" s="255">
        <f>COUNTIF('Help-list'!$GP$5:$GP$610,"&lt;99999999")</f>
        <v>1</v>
      </c>
      <c r="O107" s="443">
        <f t="shared" si="15"/>
        <v>2.7027027027027029E-2</v>
      </c>
      <c r="P107" s="245"/>
      <c r="Q107" s="245"/>
      <c r="R107" s="245"/>
    </row>
    <row r="108" spans="1:18" ht="14.1" customHeight="1">
      <c r="A108" s="390"/>
      <c r="D108" s="462"/>
      <c r="E108" s="245"/>
      <c r="F108" s="438" t="s">
        <v>1301</v>
      </c>
      <c r="G108" s="251"/>
      <c r="H108" s="253"/>
      <c r="I108" s="428">
        <f>COUNTIF(Deník!$X$5:$X$638,F108)</f>
        <v>17</v>
      </c>
      <c r="J108" s="488">
        <f t="shared" ref="J108:J109" si="16">I108/$I$110</f>
        <v>0.51515151515151514</v>
      </c>
      <c r="K108" s="245"/>
      <c r="L108" s="438" t="s">
        <v>986</v>
      </c>
      <c r="M108" s="255"/>
      <c r="N108" s="255">
        <f>COUNTIF('Help-list'!$GQ$5:$GQ$610,"&lt;99999999")</f>
        <v>2</v>
      </c>
      <c r="O108" s="495">
        <f>N108/$N$109</f>
        <v>5.4054054054054057E-2</v>
      </c>
      <c r="P108" s="245"/>
      <c r="Q108" s="245"/>
      <c r="R108" s="245"/>
    </row>
    <row r="109" spans="1:18" ht="14.1" customHeight="1">
      <c r="A109" s="390"/>
      <c r="E109" s="245"/>
      <c r="F109" s="438" t="s">
        <v>1302</v>
      </c>
      <c r="G109" s="251"/>
      <c r="H109" s="253"/>
      <c r="I109" s="428">
        <f>COUNTIF(Deník!$X$5:$X$638,F109)</f>
        <v>0</v>
      </c>
      <c r="J109" s="488">
        <f t="shared" si="16"/>
        <v>0</v>
      </c>
      <c r="K109" s="245"/>
      <c r="L109" s="489" t="s">
        <v>39</v>
      </c>
      <c r="M109" s="491"/>
      <c r="N109" s="492">
        <f>SUM(N100:N108)</f>
        <v>37</v>
      </c>
      <c r="O109" s="493">
        <f>SUM(O100:O108)</f>
        <v>1</v>
      </c>
      <c r="P109" s="245"/>
      <c r="Q109" s="245"/>
      <c r="R109" s="245"/>
    </row>
    <row r="110" spans="1:18" ht="14.1" customHeight="1">
      <c r="A110" s="390"/>
      <c r="E110" s="245"/>
      <c r="F110" s="489" t="s">
        <v>39</v>
      </c>
      <c r="G110" s="490"/>
      <c r="H110" s="491"/>
      <c r="I110" s="492">
        <f>SUM(I107:I109)</f>
        <v>33</v>
      </c>
      <c r="J110" s="493">
        <f>SUM(J107:J109)</f>
        <v>1</v>
      </c>
      <c r="K110" s="245"/>
      <c r="L110" s="245"/>
      <c r="M110" s="245"/>
      <c r="N110" s="245"/>
      <c r="O110" s="245"/>
      <c r="P110" s="245"/>
      <c r="Q110" s="245"/>
      <c r="R110" s="245"/>
    </row>
    <row r="111" spans="1:18" ht="14.1" customHeight="1">
      <c r="A111" s="390"/>
      <c r="E111" s="245"/>
      <c r="F111" s="432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</row>
    <row r="112" spans="1:18" ht="14.1" customHeight="1">
      <c r="A112" s="390"/>
      <c r="E112" s="245"/>
      <c r="F112" s="432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</row>
    <row r="113" spans="1:20" ht="14.1" customHeight="1">
      <c r="A113" s="390"/>
      <c r="E113" s="245"/>
      <c r="F113" s="432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</row>
    <row r="114" spans="1:20" ht="14.1" customHeight="1">
      <c r="A114" s="390"/>
      <c r="E114" s="245"/>
      <c r="F114" s="450" t="s">
        <v>1005</v>
      </c>
      <c r="G114" s="451"/>
      <c r="H114" s="451"/>
      <c r="I114" s="451"/>
      <c r="J114" s="451"/>
      <c r="K114" s="451"/>
      <c r="L114" s="451"/>
      <c r="M114" s="452" t="s">
        <v>1013</v>
      </c>
      <c r="N114" s="452"/>
      <c r="O114" s="453" t="s">
        <v>1013</v>
      </c>
      <c r="P114" s="245"/>
      <c r="Q114" s="245"/>
      <c r="R114" s="245"/>
      <c r="S114" s="245"/>
      <c r="T114" s="245"/>
    </row>
    <row r="115" spans="1:20" ht="14.1" customHeight="1">
      <c r="A115" s="390"/>
      <c r="E115" s="245"/>
      <c r="F115" s="454"/>
      <c r="G115" s="455"/>
      <c r="H115" s="649" t="s">
        <v>1305</v>
      </c>
      <c r="I115" s="649"/>
      <c r="J115" s="648" t="s">
        <v>1344</v>
      </c>
      <c r="K115" s="648"/>
      <c r="L115" s="455" t="s">
        <v>1012</v>
      </c>
      <c r="M115" s="455" t="s">
        <v>1014</v>
      </c>
      <c r="N115" s="455" t="s">
        <v>1012</v>
      </c>
      <c r="O115" s="456" t="s">
        <v>1014</v>
      </c>
      <c r="P115" s="245"/>
      <c r="Q115" s="245"/>
      <c r="R115" s="245"/>
      <c r="S115" s="245"/>
      <c r="T115" s="245"/>
    </row>
    <row r="116" spans="1:20" ht="14.1" customHeight="1">
      <c r="A116" s="390"/>
      <c r="E116" s="245"/>
      <c r="F116" s="457"/>
      <c r="G116" s="595"/>
      <c r="H116" s="596"/>
      <c r="I116" s="458" t="s">
        <v>51</v>
      </c>
      <c r="J116" s="595"/>
      <c r="K116" s="458" t="s">
        <v>51</v>
      </c>
      <c r="L116" s="458" t="s">
        <v>18</v>
      </c>
      <c r="M116" s="458" t="s">
        <v>18</v>
      </c>
      <c r="N116" s="458" t="s">
        <v>1002</v>
      </c>
      <c r="O116" s="459" t="s">
        <v>1002</v>
      </c>
      <c r="P116" s="245"/>
      <c r="Q116" s="245"/>
      <c r="R116" s="245"/>
      <c r="S116" s="245"/>
      <c r="T116" s="245"/>
    </row>
    <row r="117" spans="1:20" ht="14.1" customHeight="1">
      <c r="A117" s="390"/>
      <c r="E117" s="245"/>
      <c r="F117" s="438" t="s">
        <v>1006</v>
      </c>
      <c r="G117" s="441"/>
      <c r="H117" s="441">
        <f>COUNTIF(Deník!$AC$5:$AC$638,$F117)</f>
        <v>5</v>
      </c>
      <c r="I117" s="483">
        <f>H117/$H$126</f>
        <v>0.33333333333333331</v>
      </c>
      <c r="J117" s="441">
        <f>COUNTIF('Help-list'!$CL$5:$CL$610,"&lt;0")</f>
        <v>2</v>
      </c>
      <c r="K117" s="442">
        <f>J117/$J$126</f>
        <v>0.2</v>
      </c>
      <c r="L117" s="447">
        <f>SUM('Help-list'!$CL$5:$CL$610)</f>
        <v>-40.999999999999929</v>
      </c>
      <c r="M117" s="449">
        <f>IF(J117=0,"",AVERAGE('Help-list'!$CL$5:$CL$610))</f>
        <v>-20.499999999999964</v>
      </c>
      <c r="N117" s="447">
        <f>SUM('Help-list'!$GS$5:$GS$610)</f>
        <v>-2415.56</v>
      </c>
      <c r="O117" s="449">
        <f>IF(J117=0,"",AVERAGE('Help-list'!$GS$5:$GS$610))</f>
        <v>-1207.78</v>
      </c>
      <c r="P117" s="245"/>
      <c r="Q117" s="245"/>
      <c r="R117" s="245"/>
      <c r="S117" s="245"/>
      <c r="T117" s="245"/>
    </row>
    <row r="118" spans="1:20" ht="14.1" customHeight="1">
      <c r="A118" s="390"/>
      <c r="E118" s="245"/>
      <c r="F118" s="438" t="s">
        <v>1007</v>
      </c>
      <c r="G118" s="251"/>
      <c r="H118" s="251">
        <f>COUNTIF(Deník!$AC$5:$AC$638,$F118)</f>
        <v>2</v>
      </c>
      <c r="I118" s="253">
        <f t="shared" ref="I118:I125" si="17">H118/$H$126</f>
        <v>0.13333333333333333</v>
      </c>
      <c r="J118" s="251">
        <f>COUNTIF('Help-list'!$CM$5:$CM$610,"&lt;0")</f>
        <v>2</v>
      </c>
      <c r="K118" s="443">
        <f t="shared" ref="K118:K125" si="18">J118/$J$126</f>
        <v>0.2</v>
      </c>
      <c r="L118" s="448">
        <f>SUM('Help-list'!$CM$5:$CM$610)</f>
        <v>-75.100000000000122</v>
      </c>
      <c r="M118" s="437">
        <f>IF(J118=0,"",AVERAGE('Help-list'!$CM$5:$CM$610))</f>
        <v>-37.550000000000061</v>
      </c>
      <c r="N118" s="448">
        <f>SUM('Help-list'!$GT$5:$GT$610)</f>
        <v>-1978.85</v>
      </c>
      <c r="O118" s="437">
        <f>IF(J118=0,"",AVERAGE('Help-list'!$GT$5:$GT$610))</f>
        <v>-989.42499999999995</v>
      </c>
      <c r="P118" s="245"/>
      <c r="Q118" s="245"/>
      <c r="R118" s="245"/>
      <c r="S118" s="245"/>
      <c r="T118" s="245"/>
    </row>
    <row r="119" spans="1:20" ht="14.1" customHeight="1">
      <c r="A119" s="390"/>
      <c r="E119" s="245"/>
      <c r="F119" s="438" t="s">
        <v>1008</v>
      </c>
      <c r="G119" s="251"/>
      <c r="H119" s="251">
        <f>COUNTIF(Deník!$AC$5:$AC$638,$F119)</f>
        <v>0</v>
      </c>
      <c r="I119" s="253">
        <f t="shared" si="17"/>
        <v>0</v>
      </c>
      <c r="J119" s="251">
        <f>COUNTIF('Help-list'!$CN$5:$CN$610,"&lt;0")</f>
        <v>0</v>
      </c>
      <c r="K119" s="443">
        <f t="shared" si="18"/>
        <v>0</v>
      </c>
      <c r="L119" s="448">
        <f>SUM('Help-list'!$CN$5:$CN$610)</f>
        <v>0</v>
      </c>
      <c r="M119" s="437" t="str">
        <f>IF(J119=0,"",AVERAGE('Help-list'!$CN$5:$CN$610))</f>
        <v/>
      </c>
      <c r="N119" s="448">
        <f>SUM('Help-list'!$GU$5:$GU$610)</f>
        <v>0</v>
      </c>
      <c r="O119" s="437" t="str">
        <f>IF(J119=0,"",AVERAGE('Help-list'!$GU$5:$GU$610))</f>
        <v/>
      </c>
      <c r="P119" s="245"/>
      <c r="Q119" s="245"/>
      <c r="R119" s="245"/>
      <c r="S119" s="245"/>
      <c r="T119" s="245"/>
    </row>
    <row r="120" spans="1:20" ht="14.1" customHeight="1">
      <c r="A120" s="390"/>
      <c r="E120" s="245"/>
      <c r="F120" s="438" t="s">
        <v>1032</v>
      </c>
      <c r="G120" s="251"/>
      <c r="H120" s="251">
        <f>COUNTIF(Deník!$AC$5:$AC$638,$F120)</f>
        <v>2</v>
      </c>
      <c r="I120" s="253">
        <f t="shared" si="17"/>
        <v>0.13333333333333333</v>
      </c>
      <c r="J120" s="251">
        <f>COUNTIF('Help-list'!$CO$5:$CO$610,"&lt;0")</f>
        <v>2</v>
      </c>
      <c r="K120" s="443">
        <f t="shared" si="18"/>
        <v>0.2</v>
      </c>
      <c r="L120" s="448">
        <f>SUM('Help-list'!$CO$5:$CO$610)</f>
        <v>-67.700000000001651</v>
      </c>
      <c r="M120" s="437">
        <f>IF(J120=0,"",AVERAGE('Help-list'!$CO$5:$CO$610))</f>
        <v>-33.850000000000826</v>
      </c>
      <c r="N120" s="448">
        <f>SUM('Help-list'!$GV$5:$GV$610)</f>
        <v>-1649.98</v>
      </c>
      <c r="O120" s="437">
        <f>IF(J120=0,"",AVERAGE('Help-list'!$GV$5:$GV$610))</f>
        <v>-824.99</v>
      </c>
      <c r="P120" s="245"/>
      <c r="Q120" s="245"/>
      <c r="R120" s="245"/>
      <c r="S120" s="245"/>
      <c r="T120" s="245"/>
    </row>
    <row r="121" spans="1:20" ht="14.1" customHeight="1">
      <c r="A121" s="390"/>
      <c r="E121" s="245"/>
      <c r="F121" s="438" t="s">
        <v>1009</v>
      </c>
      <c r="G121" s="251"/>
      <c r="H121" s="251">
        <f>COUNTIF(Deník!$AC$5:$AC$638,$F121)</f>
        <v>1</v>
      </c>
      <c r="I121" s="253">
        <f t="shared" si="17"/>
        <v>6.6666666666666666E-2</v>
      </c>
      <c r="J121" s="251">
        <f>COUNTIF('Help-list'!$CP$5:$CP$610,"&lt;0")</f>
        <v>1</v>
      </c>
      <c r="K121" s="443">
        <f t="shared" si="18"/>
        <v>0.1</v>
      </c>
      <c r="L121" s="448">
        <f>SUM('Help-list'!$CP$5:$CP$610)</f>
        <v>-15.099999999999625</v>
      </c>
      <c r="M121" s="437">
        <f>IF(J121=0,"",AVERAGE('Help-list'!$CP$5:$CP$610))</f>
        <v>-15.099999999999625</v>
      </c>
      <c r="N121" s="448">
        <f>SUM('Help-list'!$GW$5:$GW$610)</f>
        <v>-925.16</v>
      </c>
      <c r="O121" s="437">
        <f>IF(J121=0,"",AVERAGE('Help-list'!$GW$5:$GW$610))</f>
        <v>-925.16</v>
      </c>
      <c r="P121" s="245"/>
      <c r="Q121" s="245"/>
      <c r="R121" s="245"/>
      <c r="S121" s="245"/>
      <c r="T121" s="245"/>
    </row>
    <row r="122" spans="1:20" ht="14.1" customHeight="1">
      <c r="A122" s="390"/>
      <c r="E122" s="245"/>
      <c r="F122" s="438" t="s">
        <v>1010</v>
      </c>
      <c r="G122" s="251"/>
      <c r="H122" s="251">
        <f>COUNTIF(Deník!$AC$5:$AC$638,$F122)</f>
        <v>3</v>
      </c>
      <c r="I122" s="253">
        <f t="shared" si="17"/>
        <v>0.2</v>
      </c>
      <c r="J122" s="251">
        <f>COUNTIF('Help-list'!$CQ$5:$CQ$610,"&lt;0")</f>
        <v>1</v>
      </c>
      <c r="K122" s="443">
        <f t="shared" si="18"/>
        <v>0.1</v>
      </c>
      <c r="L122" s="448">
        <f>SUM('Help-list'!$CQ$5:$CQ$610)</f>
        <v>-53.099999999999255</v>
      </c>
      <c r="M122" s="437">
        <f>IF(J122=0,"",AVERAGE('Help-list'!$CQ$5:$CQ$610))</f>
        <v>-53.099999999999255</v>
      </c>
      <c r="N122" s="448">
        <f>SUM('Help-list'!$GX$5:$GX$610)</f>
        <v>-1299.19</v>
      </c>
      <c r="O122" s="437">
        <f>IF(J122=0,"",AVERAGE('Help-list'!$GX$5:$GX$610))</f>
        <v>-1299.19</v>
      </c>
      <c r="P122" s="245"/>
      <c r="Q122" s="245"/>
      <c r="R122" s="245"/>
      <c r="S122" s="245"/>
      <c r="T122" s="245"/>
    </row>
    <row r="123" spans="1:20" ht="14.1" customHeight="1">
      <c r="A123" s="390"/>
      <c r="E123" s="245"/>
      <c r="F123" s="438" t="s">
        <v>1294</v>
      </c>
      <c r="G123" s="251"/>
      <c r="H123" s="251">
        <f>COUNTIF(Deník!$AC$5:$AC$638,$F123)</f>
        <v>1</v>
      </c>
      <c r="I123" s="253">
        <f t="shared" si="17"/>
        <v>6.6666666666666666E-2</v>
      </c>
      <c r="J123" s="251">
        <f>COUNTIF('Help-list'!$CR$5:$CR$610,"&lt;0")</f>
        <v>1</v>
      </c>
      <c r="K123" s="443">
        <f t="shared" si="18"/>
        <v>0.1</v>
      </c>
      <c r="L123" s="448">
        <f>SUM('Help-list'!$CQ$5:$CQ$610)</f>
        <v>-53.099999999999255</v>
      </c>
      <c r="M123" s="437">
        <f>IF(J123=0,"",AVERAGE('Help-list'!$CR$5:$CR$610))</f>
        <v>-15.100000000001224</v>
      </c>
      <c r="N123" s="448">
        <f>SUM('Help-list'!$GY$5:$GY$610)</f>
        <v>-1117.5</v>
      </c>
      <c r="O123" s="437">
        <f>IF(J123=0,"",AVERAGE('Help-list'!$GY$5:$GY$610))</f>
        <v>-1117.5</v>
      </c>
      <c r="P123" s="245"/>
      <c r="Q123" s="245"/>
      <c r="R123" s="245"/>
      <c r="S123" s="245"/>
      <c r="T123" s="245"/>
    </row>
    <row r="124" spans="1:20" ht="14.1" customHeight="1">
      <c r="A124" s="390"/>
      <c r="E124" s="245"/>
      <c r="F124" s="438" t="s">
        <v>1293</v>
      </c>
      <c r="G124" s="251"/>
      <c r="H124" s="251">
        <f>COUNTIF(Deník!$AC$5:$AC$638,$F124)</f>
        <v>1</v>
      </c>
      <c r="I124" s="253">
        <f t="shared" si="17"/>
        <v>6.6666666666666666E-2</v>
      </c>
      <c r="J124" s="251">
        <f>COUNTIF('Help-list'!$CS$5:$CS$610,"&lt;0")</f>
        <v>1</v>
      </c>
      <c r="K124" s="443">
        <f t="shared" si="18"/>
        <v>0.1</v>
      </c>
      <c r="L124" s="448">
        <f>SUM('Help-list'!$CQ$5:$CQ$610)</f>
        <v>-53.099999999999255</v>
      </c>
      <c r="M124" s="437">
        <f>IF(J124=0,"",AVERAGE('Help-list'!$CS$5:$CS$610))</f>
        <v>-15.500000000001624</v>
      </c>
      <c r="N124" s="448">
        <f>SUM('Help-list'!$GZ$5:$GZ$610)</f>
        <v>-1147.4000000000001</v>
      </c>
      <c r="O124" s="437">
        <f>IF(J124=0,"",AVERAGE('Help-list'!$GZ$5:$GZ$610))</f>
        <v>-1147.4000000000001</v>
      </c>
      <c r="P124" s="245"/>
      <c r="Q124" s="245"/>
      <c r="R124" s="245"/>
      <c r="S124" s="245"/>
      <c r="T124" s="245"/>
    </row>
    <row r="125" spans="1:20" ht="14.1" customHeight="1">
      <c r="A125" s="390"/>
      <c r="E125" s="245"/>
      <c r="F125" s="438" t="s">
        <v>1011</v>
      </c>
      <c r="G125" s="484"/>
      <c r="H125" s="484">
        <f>COUNTIF(Deník!$AC$5:$AC$638,$F125)</f>
        <v>0</v>
      </c>
      <c r="I125" s="485">
        <f t="shared" si="17"/>
        <v>0</v>
      </c>
      <c r="J125" s="251">
        <f>COUNTIF('Help-list'!$CT$5:$CT$610,"&lt;0")</f>
        <v>0</v>
      </c>
      <c r="K125" s="443">
        <f t="shared" si="18"/>
        <v>0</v>
      </c>
      <c r="L125" s="448">
        <f>SUM('Help-list'!$CR$5:$CR$610)</f>
        <v>-15.100000000001224</v>
      </c>
      <c r="M125" s="437" t="str">
        <f>IF(J125=0,"",AVERAGE('Help-list'!$CT$5:$CT$610))</f>
        <v/>
      </c>
      <c r="N125" s="448">
        <f>SUM('Help-list'!$HA$5:$HA$610)</f>
        <v>0</v>
      </c>
      <c r="O125" s="437" t="str">
        <f>IF(J125=0,"",AVERAGE('Help-list'!$HA$5:$HA$610))</f>
        <v/>
      </c>
      <c r="P125" s="245"/>
      <c r="Q125" s="245"/>
      <c r="R125" s="245"/>
      <c r="S125" s="245"/>
      <c r="T125" s="245"/>
    </row>
    <row r="126" spans="1:20" ht="14.1" customHeight="1">
      <c r="A126" s="390"/>
      <c r="E126" s="245"/>
      <c r="F126" s="489" t="s">
        <v>39</v>
      </c>
      <c r="G126" s="497"/>
      <c r="H126" s="498">
        <f>SUM(H117:H125)</f>
        <v>15</v>
      </c>
      <c r="I126" s="440">
        <f>SUM(I117:I125)</f>
        <v>1</v>
      </c>
      <c r="J126" s="498">
        <f>SUM(J117:J125)</f>
        <v>10</v>
      </c>
      <c r="K126" s="440">
        <f>SUM(K117:K125)</f>
        <v>1</v>
      </c>
      <c r="L126" s="499">
        <f>SUM(L117:L125)</f>
        <v>-373.30000000000035</v>
      </c>
      <c r="M126" s="499"/>
      <c r="N126" s="500">
        <f>SUM(N117:N125)</f>
        <v>-10533.64</v>
      </c>
      <c r="O126" s="501"/>
      <c r="P126" s="245"/>
      <c r="Q126" s="245"/>
      <c r="R126" s="245"/>
      <c r="S126" s="245"/>
      <c r="T126" s="245"/>
    </row>
    <row r="127" spans="1:20" ht="14.1" customHeight="1">
      <c r="A127" s="390"/>
      <c r="E127" s="245"/>
      <c r="F127" s="432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</row>
    <row r="128" spans="1:20" ht="14.1" customHeight="1">
      <c r="A128" s="390"/>
      <c r="E128" s="245"/>
      <c r="F128" s="432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</row>
    <row r="129" spans="1:20" ht="14.1" customHeight="1">
      <c r="A129" s="390"/>
      <c r="E129" s="245"/>
      <c r="F129" s="432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</row>
    <row r="130" spans="1:20" ht="14.1" customHeight="1">
      <c r="A130" s="390"/>
      <c r="E130" s="245"/>
      <c r="F130" s="450" t="s">
        <v>1015</v>
      </c>
      <c r="G130" s="451"/>
      <c r="H130" s="451"/>
      <c r="I130" s="451"/>
      <c r="J130" s="451"/>
      <c r="K130" s="451"/>
      <c r="L130" s="451"/>
      <c r="M130" s="599" t="s">
        <v>1013</v>
      </c>
      <c r="N130" s="452"/>
      <c r="O130" s="453" t="s">
        <v>1013</v>
      </c>
      <c r="P130" s="245"/>
      <c r="Q130" s="245"/>
      <c r="R130" s="245"/>
      <c r="S130" s="245"/>
      <c r="T130" s="245"/>
    </row>
    <row r="131" spans="1:20" ht="14.1" customHeight="1">
      <c r="A131" s="390"/>
      <c r="E131" s="245"/>
      <c r="F131" s="454"/>
      <c r="G131" s="455"/>
      <c r="H131" s="649" t="s">
        <v>1305</v>
      </c>
      <c r="I131" s="649" t="s">
        <v>1038</v>
      </c>
      <c r="J131" s="648" t="s">
        <v>1344</v>
      </c>
      <c r="K131" s="648"/>
      <c r="L131" s="455" t="s">
        <v>1012</v>
      </c>
      <c r="M131" s="496" t="s">
        <v>1014</v>
      </c>
      <c r="N131" s="455" t="s">
        <v>1012</v>
      </c>
      <c r="O131" s="456" t="s">
        <v>1014</v>
      </c>
      <c r="P131" s="245"/>
      <c r="Q131" s="245"/>
      <c r="R131" s="245"/>
      <c r="S131" s="245"/>
      <c r="T131" s="245"/>
    </row>
    <row r="132" spans="1:20" ht="14.1" customHeight="1">
      <c r="A132" s="390"/>
      <c r="E132" s="245"/>
      <c r="F132" s="457"/>
      <c r="G132" s="595"/>
      <c r="H132" s="596"/>
      <c r="I132" s="458" t="s">
        <v>51</v>
      </c>
      <c r="J132" s="595"/>
      <c r="K132" s="458" t="s">
        <v>51</v>
      </c>
      <c r="L132" s="458" t="s">
        <v>18</v>
      </c>
      <c r="M132" s="458" t="s">
        <v>18</v>
      </c>
      <c r="N132" s="458" t="s">
        <v>1002</v>
      </c>
      <c r="O132" s="459" t="s">
        <v>1002</v>
      </c>
      <c r="P132" s="245"/>
      <c r="Q132" s="245"/>
      <c r="R132" s="245"/>
      <c r="S132" s="245"/>
      <c r="T132" s="245"/>
    </row>
    <row r="133" spans="1:20" ht="14.1" customHeight="1">
      <c r="A133" s="390"/>
      <c r="E133" s="245"/>
      <c r="F133" s="438" t="s">
        <v>1033</v>
      </c>
      <c r="G133" s="441"/>
      <c r="H133" s="441">
        <f>COUNTIF(Deník!$AD$5:$AD$638,$F133)</f>
        <v>1</v>
      </c>
      <c r="I133" s="483">
        <f>H133/$H$138</f>
        <v>0.125</v>
      </c>
      <c r="J133" s="441">
        <f>COUNTIF('Help-list'!$CV$5:$CV$610,"&lt;0")</f>
        <v>0</v>
      </c>
      <c r="K133" s="442">
        <f>J133/$J$138</f>
        <v>0</v>
      </c>
      <c r="L133" s="447">
        <f>SUM('Help-list'!$CV$5:$CV$610)</f>
        <v>0</v>
      </c>
      <c r="M133" s="449" t="str">
        <f>IF(J133=0,"",AVERAGE('Help-list'!$CV$5:$CV$610))</f>
        <v/>
      </c>
      <c r="N133" s="447">
        <f>SUM('Help-list'!$HC$5:$HC$610)</f>
        <v>0</v>
      </c>
      <c r="O133" s="437" t="str">
        <f>IF(J133=0,"",AVERAGE('Help-list'!$HC$5:$HC$610))</f>
        <v/>
      </c>
      <c r="P133" s="245"/>
      <c r="Q133" s="245"/>
      <c r="R133" s="245"/>
      <c r="S133" s="245"/>
      <c r="T133" s="245"/>
    </row>
    <row r="134" spans="1:20" ht="14.1" customHeight="1">
      <c r="E134" s="245"/>
      <c r="F134" s="438" t="s">
        <v>1340</v>
      </c>
      <c r="G134" s="251"/>
      <c r="H134" s="251">
        <f>COUNTIF(Deník!$AD$5:$AD$638,$F134)</f>
        <v>1</v>
      </c>
      <c r="I134" s="253">
        <f t="shared" ref="I134:I137" si="19">H134/$H$138</f>
        <v>0.125</v>
      </c>
      <c r="J134" s="251">
        <f>COUNTIF('Help-list'!$CW$5:$CW$610,"&lt;0")</f>
        <v>1</v>
      </c>
      <c r="K134" s="443">
        <f>J134/$J$138</f>
        <v>0.25</v>
      </c>
      <c r="L134" s="448">
        <f>SUM('Help-list'!$CW$5:$CW$610)</f>
        <v>-32.099999999999355</v>
      </c>
      <c r="M134" s="437">
        <f>IF(J134=0,"",AVERAGE('Help-list'!$CW$5:$CW$610))</f>
        <v>-32.099999999999355</v>
      </c>
      <c r="N134" s="448">
        <f>SUM('Help-list'!$HD$5:$HD$610)</f>
        <v>-792.33</v>
      </c>
      <c r="O134" s="437">
        <f>IF(J134=0,"",AVERAGE('Help-list'!$HD$5:$HD$610))</f>
        <v>-792.33</v>
      </c>
      <c r="P134" s="245"/>
      <c r="Q134" s="245"/>
      <c r="R134" s="245"/>
      <c r="S134" s="245"/>
      <c r="T134" s="245"/>
    </row>
    <row r="135" spans="1:20" ht="14.1" customHeight="1">
      <c r="A135" s="390"/>
      <c r="E135" s="245"/>
      <c r="F135" s="438" t="s">
        <v>1034</v>
      </c>
      <c r="G135" s="251"/>
      <c r="H135" s="251">
        <f>COUNTIF(Deník!$AD$5:$AD$638,$F135)</f>
        <v>1</v>
      </c>
      <c r="I135" s="253">
        <f t="shared" si="19"/>
        <v>0.125</v>
      </c>
      <c r="J135" s="251">
        <f>COUNTIF('Help-list'!$CX$5:$CX$610,"&lt;0")</f>
        <v>1</v>
      </c>
      <c r="K135" s="443">
        <f>J135/$J$138</f>
        <v>0.25</v>
      </c>
      <c r="L135" s="448">
        <f>SUM('Help-list'!$CX$5:$CX$610)</f>
        <v>-15.099999999999625</v>
      </c>
      <c r="M135" s="437">
        <f>IF(J135=0,"",AVERAGE('Help-list'!$CX$5:$CX$610))</f>
        <v>-15.099999999999625</v>
      </c>
      <c r="N135" s="448">
        <f>SUM('Help-list'!$HE$5:$HE$610)</f>
        <v>-925.16</v>
      </c>
      <c r="O135" s="437">
        <f>IF(J135=0,"",AVERAGE('Help-list'!$HE$5:$HE$610))</f>
        <v>-925.16</v>
      </c>
      <c r="P135" s="245"/>
      <c r="Q135" s="245"/>
      <c r="R135" s="245"/>
      <c r="S135" s="245"/>
      <c r="T135" s="245"/>
    </row>
    <row r="136" spans="1:20" ht="14.1" customHeight="1">
      <c r="E136" s="245"/>
      <c r="F136" s="438" t="s">
        <v>1035</v>
      </c>
      <c r="G136" s="251"/>
      <c r="H136" s="251">
        <f>COUNTIF(Deník!$AD$5:$AD$638,$F136)</f>
        <v>3</v>
      </c>
      <c r="I136" s="253">
        <f t="shared" si="19"/>
        <v>0.375</v>
      </c>
      <c r="J136" s="251">
        <f>COUNTIF('Help-list'!$CY$5:$CY$610,"&lt;0")</f>
        <v>1</v>
      </c>
      <c r="K136" s="443">
        <f>J136/$J$138</f>
        <v>0.25</v>
      </c>
      <c r="L136" s="448">
        <f>SUM('Help-list'!$CY$5:$CY$610)</f>
        <v>-22.000000000000455</v>
      </c>
      <c r="M136" s="437">
        <f>IF(J136=0,"",AVERAGE('Help-list'!$CY$5:$CY$610))</f>
        <v>-22.000000000000455</v>
      </c>
      <c r="N136" s="448">
        <f>SUM('Help-list'!$HF$5:$HF$610)</f>
        <v>-269.83</v>
      </c>
      <c r="O136" s="437">
        <f>IF(J136=0,"",AVERAGE('Help-list'!$HF$5:$HF$610))</f>
        <v>-269.83</v>
      </c>
      <c r="P136" s="245"/>
      <c r="Q136" s="245"/>
      <c r="R136" s="245"/>
      <c r="S136" s="245"/>
      <c r="T136" s="245"/>
    </row>
    <row r="137" spans="1:20" ht="14.1" customHeight="1">
      <c r="E137" s="245"/>
      <c r="F137" s="438" t="s">
        <v>1293</v>
      </c>
      <c r="G137" s="484"/>
      <c r="H137" s="251">
        <f>COUNTIF(Deník!$AD$5:$AD$638,$F137)</f>
        <v>2</v>
      </c>
      <c r="I137" s="253">
        <f t="shared" si="19"/>
        <v>0.25</v>
      </c>
      <c r="J137" s="251">
        <f>COUNTIF('Help-list'!$CZ$5:$CZ$610,"&lt;0")</f>
        <v>1</v>
      </c>
      <c r="K137" s="443">
        <f>J137/$J$138</f>
        <v>0.25</v>
      </c>
      <c r="L137" s="448">
        <f>SUM('Help-list'!$CZ$5:$CZ$610)</f>
        <v>-15.000000000000568</v>
      </c>
      <c r="M137" s="437">
        <f>IF(J137=0,"",AVERAGE('Help-list'!$CZ$5:$CZ$610))</f>
        <v>-15.000000000000568</v>
      </c>
      <c r="N137" s="448">
        <f>SUM('Help-list'!$HG$5:$HG$610)</f>
        <v>-1143.33</v>
      </c>
      <c r="O137" s="437">
        <f>IF(J137=0,"",AVERAGE('Help-list'!$HG$5:$HG$610))</f>
        <v>-1143.33</v>
      </c>
      <c r="P137" s="245"/>
      <c r="Q137" s="245"/>
      <c r="R137" s="245"/>
      <c r="S137" s="245"/>
      <c r="T137" s="245"/>
    </row>
    <row r="138" spans="1:20" ht="14.1" customHeight="1">
      <c r="E138" s="245"/>
      <c r="F138" s="489" t="s">
        <v>39</v>
      </c>
      <c r="G138" s="497"/>
      <c r="H138" s="498">
        <f>SUM(H133:H137)</f>
        <v>8</v>
      </c>
      <c r="I138" s="440">
        <f>SUM(I133:I137)</f>
        <v>1</v>
      </c>
      <c r="J138" s="498">
        <f>SUM(J133:J137)</f>
        <v>4</v>
      </c>
      <c r="K138" s="440">
        <f>SUM(K133:K137)</f>
        <v>1</v>
      </c>
      <c r="L138" s="499">
        <f>SUM(L133:L137)</f>
        <v>-84.2</v>
      </c>
      <c r="M138" s="499"/>
      <c r="N138" s="500">
        <f>SUM(N133:N137)</f>
        <v>-3130.6499999999996</v>
      </c>
      <c r="O138" s="501"/>
      <c r="P138" s="245"/>
      <c r="Q138" s="245"/>
      <c r="R138" s="245"/>
      <c r="S138" s="245"/>
      <c r="T138" s="245"/>
    </row>
    <row r="139" spans="1:20" ht="14.1" customHeight="1">
      <c r="E139" s="245"/>
      <c r="F139" s="432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</row>
    <row r="140" spans="1:20" ht="12.95" customHeight="1">
      <c r="E140" s="245"/>
      <c r="F140" s="432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</row>
    <row r="141" spans="1:20" ht="12.95" customHeight="1">
      <c r="E141" s="245"/>
      <c r="F141" s="432"/>
      <c r="G141" s="245"/>
      <c r="H141" s="245"/>
      <c r="I141" s="245"/>
      <c r="J141" s="245"/>
      <c r="K141" s="350"/>
      <c r="L141" s="245"/>
      <c r="M141" s="245"/>
      <c r="N141" s="245"/>
      <c r="O141" s="245"/>
      <c r="P141" s="245"/>
      <c r="Q141" s="245"/>
      <c r="R141" s="245"/>
    </row>
    <row r="142" spans="1:20" ht="12.95" customHeight="1">
      <c r="E142" s="245"/>
      <c r="F142" s="450" t="s">
        <v>1299</v>
      </c>
      <c r="G142" s="451"/>
      <c r="H142" s="451"/>
      <c r="I142" s="646"/>
      <c r="J142" s="647"/>
      <c r="K142" s="245"/>
      <c r="L142" s="245"/>
      <c r="M142" s="245"/>
      <c r="N142" s="245"/>
      <c r="O142" s="245"/>
      <c r="P142" s="245"/>
      <c r="Q142" s="245"/>
      <c r="R142" s="245"/>
    </row>
    <row r="143" spans="1:20" ht="12.95" customHeight="1">
      <c r="E143" s="245"/>
      <c r="F143" s="457"/>
      <c r="G143" s="458"/>
      <c r="H143" s="458"/>
      <c r="I143" s="481" t="s">
        <v>37</v>
      </c>
      <c r="J143" s="459" t="s">
        <v>51</v>
      </c>
      <c r="K143" s="245"/>
      <c r="L143" s="245"/>
      <c r="M143" s="245"/>
      <c r="N143" s="245"/>
      <c r="O143" s="245"/>
      <c r="P143" s="245"/>
      <c r="Q143" s="245"/>
      <c r="R143" s="245"/>
    </row>
    <row r="144" spans="1:20" ht="12.95" customHeight="1">
      <c r="E144" s="245"/>
      <c r="F144" s="482" t="s">
        <v>1271</v>
      </c>
      <c r="G144" s="441"/>
      <c r="H144" s="483"/>
      <c r="I144" s="486">
        <f>COUNTIF(Hypotézy!$B$3:$Q$2000,"A")</f>
        <v>6</v>
      </c>
      <c r="J144" s="487">
        <f>I144/$I$148</f>
        <v>0.54545454545454541</v>
      </c>
      <c r="K144" s="245"/>
      <c r="L144" s="245"/>
      <c r="M144" s="245"/>
      <c r="N144" s="245"/>
      <c r="O144" s="245"/>
      <c r="P144" s="245"/>
      <c r="Q144" s="245"/>
      <c r="R144" s="245"/>
    </row>
    <row r="145" spans="5:18" ht="12.95" customHeight="1">
      <c r="E145" s="245"/>
      <c r="F145" s="438" t="s">
        <v>1338</v>
      </c>
      <c r="G145" s="251"/>
      <c r="H145" s="253"/>
      <c r="I145" s="428">
        <f>COUNTIF(Hypotézy!$Q$3:$Q$2000,"B")</f>
        <v>2</v>
      </c>
      <c r="J145" s="488">
        <f t="shared" ref="J145:J147" si="20">I145/$I$148</f>
        <v>0.18181818181818182</v>
      </c>
      <c r="K145" s="245"/>
      <c r="L145" s="245"/>
      <c r="M145" s="245"/>
      <c r="N145" s="245"/>
      <c r="O145" s="245"/>
      <c r="P145" s="245"/>
      <c r="Q145" s="245"/>
      <c r="R145" s="245"/>
    </row>
    <row r="146" spans="5:18" ht="12.95" customHeight="1">
      <c r="E146" s="245"/>
      <c r="F146" s="438" t="s">
        <v>1272</v>
      </c>
      <c r="G146" s="251"/>
      <c r="H146" s="253"/>
      <c r="I146" s="428">
        <f>COUNTIF(Hypotézy!$Q$3:$Q$2000,"C")</f>
        <v>0</v>
      </c>
      <c r="J146" s="488">
        <f t="shared" si="20"/>
        <v>0</v>
      </c>
      <c r="K146" s="245"/>
      <c r="L146" s="245"/>
      <c r="M146" s="245"/>
      <c r="N146" s="245"/>
      <c r="O146" s="245"/>
      <c r="P146" s="245"/>
      <c r="Q146" s="245"/>
      <c r="R146" s="245"/>
    </row>
    <row r="147" spans="5:18" ht="12.95" customHeight="1">
      <c r="E147" s="245"/>
      <c r="F147" s="438" t="s">
        <v>1273</v>
      </c>
      <c r="G147" s="251"/>
      <c r="H147" s="253"/>
      <c r="I147" s="428">
        <f>COUNTIF(Hypotézy!$Q$3:$Q$2000,"D")</f>
        <v>3</v>
      </c>
      <c r="J147" s="488">
        <f t="shared" si="20"/>
        <v>0.27272727272727271</v>
      </c>
      <c r="K147" s="245"/>
      <c r="L147" s="245"/>
      <c r="M147" s="245"/>
      <c r="N147" s="245"/>
      <c r="O147" s="245"/>
      <c r="P147" s="245"/>
      <c r="Q147" s="245"/>
      <c r="R147" s="245"/>
    </row>
    <row r="148" spans="5:18" ht="12.95" customHeight="1">
      <c r="E148" s="245"/>
      <c r="F148" s="489" t="s">
        <v>39</v>
      </c>
      <c r="G148" s="490"/>
      <c r="H148" s="491"/>
      <c r="I148" s="492">
        <f>SUM(I144:I147)</f>
        <v>11</v>
      </c>
      <c r="J148" s="493">
        <f>SUM(J144:J147)</f>
        <v>1</v>
      </c>
      <c r="K148" s="245"/>
      <c r="L148" s="245"/>
      <c r="M148" s="245"/>
      <c r="N148" s="245"/>
      <c r="O148" s="245"/>
      <c r="P148" s="245"/>
      <c r="Q148" s="245"/>
      <c r="R148" s="245"/>
    </row>
    <row r="149" spans="5:18" ht="12.95" customHeight="1">
      <c r="E149" s="245"/>
      <c r="F149" s="432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</row>
    <row r="150" spans="5:18" ht="12.95" customHeight="1">
      <c r="E150" s="245"/>
      <c r="F150" s="432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</row>
    <row r="151" spans="5:18" ht="15.75" customHeight="1">
      <c r="E151" s="245"/>
      <c r="F151" s="432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</row>
    <row r="152" spans="5:18" ht="16.5" customHeight="1">
      <c r="E152" s="245"/>
      <c r="F152" s="450" t="s">
        <v>1274</v>
      </c>
      <c r="G152" s="451"/>
      <c r="H152" s="451"/>
      <c r="I152" s="646"/>
      <c r="J152" s="646"/>
      <c r="K152" s="646"/>
      <c r="L152" s="647"/>
      <c r="M152" s="245"/>
      <c r="N152" s="245"/>
      <c r="O152" s="245"/>
      <c r="P152" s="245"/>
      <c r="Q152" s="245"/>
      <c r="R152" s="245"/>
    </row>
    <row r="153" spans="5:18" ht="12.95" customHeight="1">
      <c r="E153" s="245"/>
      <c r="F153" s="457"/>
      <c r="G153" s="458"/>
      <c r="H153" s="458"/>
      <c r="I153" s="481"/>
      <c r="J153" s="458"/>
      <c r="K153" s="481"/>
      <c r="L153" s="459"/>
      <c r="M153" s="245"/>
      <c r="N153" s="245"/>
      <c r="O153" s="245"/>
      <c r="P153" s="245"/>
      <c r="Q153" s="245"/>
      <c r="R153" s="245"/>
    </row>
    <row r="154" spans="5:18" ht="12.95" customHeight="1">
      <c r="E154" s="245"/>
      <c r="F154" s="505" t="s">
        <v>1278</v>
      </c>
      <c r="G154" s="506"/>
      <c r="H154" s="506"/>
      <c r="I154" s="507">
        <f>COUNTIF(Hypotézy!$N$3:$N$2000,"=No")/(COUNTIF(Hypotézy!$N$3:$N$2000,"=Ok")+COUNTIF(Hypotézy!$N$3:$N$2000,"=No"))</f>
        <v>0.6428571428571429</v>
      </c>
      <c r="J154" s="510" t="s">
        <v>1277</v>
      </c>
      <c r="K154" s="508">
        <f>IF($I154=0,"",AVERAGE(Hypotézy!$O$3:$O$2000))</f>
        <v>70.3</v>
      </c>
      <c r="L154" s="509" t="s">
        <v>33</v>
      </c>
      <c r="M154" s="245"/>
      <c r="N154" s="245"/>
      <c r="O154" s="245"/>
      <c r="P154" s="245"/>
      <c r="Q154" s="245"/>
      <c r="R154" s="245"/>
    </row>
    <row r="155" spans="5:18" ht="12.95" customHeight="1">
      <c r="E155" s="245"/>
      <c r="F155" s="434"/>
      <c r="G155" s="352"/>
      <c r="H155" s="352"/>
      <c r="I155" s="352"/>
      <c r="J155" s="425"/>
      <c r="K155" s="245"/>
      <c r="L155" s="245"/>
      <c r="M155" s="245"/>
      <c r="N155" s="245"/>
      <c r="O155" s="245"/>
      <c r="P155" s="245"/>
      <c r="Q155" s="245"/>
      <c r="R155" s="245"/>
    </row>
    <row r="156" spans="5:18" ht="12.95" customHeight="1">
      <c r="E156" s="245"/>
      <c r="F156" s="434"/>
      <c r="G156" s="352"/>
      <c r="H156" s="352"/>
      <c r="I156" s="352"/>
      <c r="J156" s="425"/>
      <c r="K156" s="245"/>
      <c r="L156" s="245"/>
      <c r="M156" s="245"/>
      <c r="N156" s="245"/>
      <c r="O156" s="245"/>
      <c r="P156" s="245"/>
      <c r="Q156" s="245"/>
      <c r="R156" s="245"/>
    </row>
    <row r="157" spans="5:18" ht="12.95" customHeight="1">
      <c r="F157" s="434"/>
      <c r="G157" s="352"/>
      <c r="H157" s="352"/>
      <c r="I157" s="352"/>
      <c r="J157" s="425"/>
    </row>
    <row r="158" spans="5:18" ht="12.95" customHeight="1">
      <c r="F158" s="435"/>
      <c r="G158" s="353"/>
      <c r="H158" s="353"/>
      <c r="I158" s="353"/>
      <c r="J158" s="350"/>
    </row>
  </sheetData>
  <dataConsolidate/>
  <mergeCells count="18">
    <mergeCell ref="I105:J105"/>
    <mergeCell ref="H115:I115"/>
    <mergeCell ref="G77:H77"/>
    <mergeCell ref="I96:J96"/>
    <mergeCell ref="D1:D2"/>
    <mergeCell ref="E1:F2"/>
    <mergeCell ref="N98:O98"/>
    <mergeCell ref="G5:H5"/>
    <mergeCell ref="G22:H22"/>
    <mergeCell ref="G34:H34"/>
    <mergeCell ref="G53:H53"/>
    <mergeCell ref="G62:H62"/>
    <mergeCell ref="I142:J142"/>
    <mergeCell ref="I152:J152"/>
    <mergeCell ref="K152:L152"/>
    <mergeCell ref="J115:K115"/>
    <mergeCell ref="J131:K131"/>
    <mergeCell ref="H131:I131"/>
  </mergeCells>
  <conditionalFormatting sqref="M6:M16">
    <cfRule type="top10" dxfId="170" priority="86" bottom="1" rank="1"/>
    <cfRule type="top10" dxfId="169" priority="87" rank="1"/>
  </conditionalFormatting>
  <conditionalFormatting sqref="O6:O16">
    <cfRule type="top10" dxfId="168" priority="83" rank="1"/>
    <cfRule type="top10" dxfId="167" priority="84" bottom="1" rank="1"/>
    <cfRule type="top10" dxfId="166" priority="85" rank="1"/>
  </conditionalFormatting>
  <conditionalFormatting sqref="I6:I16">
    <cfRule type="dataBar" priority="80">
      <dataBar>
        <cfvo type="min" val="0"/>
        <cfvo type="max" val="0"/>
        <color rgb="FF63C384"/>
      </dataBar>
    </cfRule>
    <cfRule type="top10" dxfId="165" priority="82" rank="1"/>
  </conditionalFormatting>
  <conditionalFormatting sqref="J6:J16">
    <cfRule type="dataBar" priority="81">
      <dataBar>
        <cfvo type="min" val="0"/>
        <cfvo type="max" val="0"/>
        <color rgb="FFFF555A"/>
      </dataBar>
    </cfRule>
  </conditionalFormatting>
  <conditionalFormatting sqref="K6:K16">
    <cfRule type="dataBar" priority="79">
      <dataBar>
        <cfvo type="min" val="0"/>
        <cfvo type="max" val="0"/>
        <color rgb="FFFFB628"/>
      </dataBar>
    </cfRule>
  </conditionalFormatting>
  <conditionalFormatting sqref="G6:G16">
    <cfRule type="dataBar" priority="78">
      <dataBar>
        <cfvo type="min" val="0"/>
        <cfvo type="max" val="0"/>
        <color rgb="FF008AEF"/>
      </dataBar>
    </cfRule>
  </conditionalFormatting>
  <conditionalFormatting sqref="G23:G27">
    <cfRule type="dataBar" priority="75">
      <dataBar>
        <cfvo type="min" val="0"/>
        <cfvo type="max" val="0"/>
        <color rgb="FF008AEF"/>
      </dataBar>
    </cfRule>
  </conditionalFormatting>
  <conditionalFormatting sqref="I23:I27">
    <cfRule type="dataBar" priority="74">
      <dataBar>
        <cfvo type="min" val="0"/>
        <cfvo type="max" val="0"/>
        <color rgb="FF63C384"/>
      </dataBar>
    </cfRule>
  </conditionalFormatting>
  <conditionalFormatting sqref="J23:J27">
    <cfRule type="dataBar" priority="73">
      <dataBar>
        <cfvo type="min" val="0"/>
        <cfvo type="max" val="0"/>
        <color rgb="FFFF555A"/>
      </dataBar>
    </cfRule>
  </conditionalFormatting>
  <conditionalFormatting sqref="K23:K27">
    <cfRule type="dataBar" priority="72">
      <dataBar>
        <cfvo type="min" val="0"/>
        <cfvo type="max" val="0"/>
        <color rgb="FFFFB628"/>
      </dataBar>
    </cfRule>
  </conditionalFormatting>
  <conditionalFormatting sqref="M23:M27">
    <cfRule type="top10" dxfId="164" priority="70" bottom="1" rank="1"/>
    <cfRule type="top10" dxfId="163" priority="71" rank="1"/>
  </conditionalFormatting>
  <conditionalFormatting sqref="O23:O27">
    <cfRule type="top10" dxfId="162" priority="68" bottom="1" rank="1"/>
    <cfRule type="top10" dxfId="161" priority="69" rank="1"/>
  </conditionalFormatting>
  <conditionalFormatting sqref="G35:G46">
    <cfRule type="dataBar" priority="67">
      <dataBar>
        <cfvo type="min" val="0"/>
        <cfvo type="max" val="0"/>
        <color rgb="FF008AEF"/>
      </dataBar>
    </cfRule>
  </conditionalFormatting>
  <conditionalFormatting sqref="I35:I46">
    <cfRule type="dataBar" priority="66">
      <dataBar>
        <cfvo type="min" val="0"/>
        <cfvo type="max" val="0"/>
        <color rgb="FF63C384"/>
      </dataBar>
    </cfRule>
  </conditionalFormatting>
  <conditionalFormatting sqref="J35:J46">
    <cfRule type="dataBar" priority="65">
      <dataBar>
        <cfvo type="min" val="0"/>
        <cfvo type="max" val="0"/>
        <color rgb="FFFF555A"/>
      </dataBar>
    </cfRule>
  </conditionalFormatting>
  <conditionalFormatting sqref="K35:K46">
    <cfRule type="dataBar" priority="64">
      <dataBar>
        <cfvo type="min" val="0"/>
        <cfvo type="max" val="0"/>
        <color rgb="FFFFB628"/>
      </dataBar>
    </cfRule>
  </conditionalFormatting>
  <conditionalFormatting sqref="M35:M46">
    <cfRule type="top10" dxfId="160" priority="62" bottom="1" rank="1"/>
    <cfRule type="top10" dxfId="159" priority="63" rank="1"/>
  </conditionalFormatting>
  <conditionalFormatting sqref="O35:O46">
    <cfRule type="top10" dxfId="158" priority="60" bottom="1" rank="1"/>
    <cfRule type="top10" dxfId="157" priority="61" rank="1"/>
  </conditionalFormatting>
  <conditionalFormatting sqref="G54:G55">
    <cfRule type="dataBar" priority="59">
      <dataBar>
        <cfvo type="min" val="0"/>
        <cfvo type="max" val="0"/>
        <color rgb="FF008AEF"/>
      </dataBar>
    </cfRule>
  </conditionalFormatting>
  <conditionalFormatting sqref="I54:I55">
    <cfRule type="dataBar" priority="58">
      <dataBar>
        <cfvo type="min" val="0"/>
        <cfvo type="max" val="0"/>
        <color rgb="FF63C384"/>
      </dataBar>
    </cfRule>
  </conditionalFormatting>
  <conditionalFormatting sqref="J54:J55">
    <cfRule type="dataBar" priority="57">
      <dataBar>
        <cfvo type="min" val="0"/>
        <cfvo type="max" val="0"/>
        <color rgb="FFFF555A"/>
      </dataBar>
    </cfRule>
  </conditionalFormatting>
  <conditionalFormatting sqref="K54:K55">
    <cfRule type="dataBar" priority="56">
      <dataBar>
        <cfvo type="min" val="0"/>
        <cfvo type="max" val="0"/>
        <color rgb="FFFFB628"/>
      </dataBar>
    </cfRule>
  </conditionalFormatting>
  <conditionalFormatting sqref="M54:M55">
    <cfRule type="top10" dxfId="156" priority="52" bottom="1" rank="1"/>
    <cfRule type="top10" dxfId="155" priority="54" rank="1"/>
  </conditionalFormatting>
  <conditionalFormatting sqref="O54:O55">
    <cfRule type="top10" dxfId="154" priority="51" bottom="1" rank="1"/>
    <cfRule type="top10" dxfId="153" priority="53" rank="1"/>
  </conditionalFormatting>
  <conditionalFormatting sqref="I98:I102">
    <cfRule type="dataBar" priority="50">
      <dataBar>
        <cfvo type="min" val="0"/>
        <cfvo type="max" val="0"/>
        <color rgb="FF008AEF"/>
      </dataBar>
    </cfRule>
  </conditionalFormatting>
  <conditionalFormatting sqref="I107:I109">
    <cfRule type="dataBar" priority="49">
      <dataBar>
        <cfvo type="min" val="0"/>
        <cfvo type="max" val="0"/>
        <color rgb="FF008AEF"/>
      </dataBar>
    </cfRule>
  </conditionalFormatting>
  <conditionalFormatting sqref="N100:N108">
    <cfRule type="dataBar" priority="48">
      <dataBar>
        <cfvo type="min" val="0"/>
        <cfvo type="max" val="0"/>
        <color rgb="FF008AEF"/>
      </dataBar>
    </cfRule>
  </conditionalFormatting>
  <conditionalFormatting sqref="M117:M125">
    <cfRule type="top10" dxfId="152" priority="45" bottom="1" rank="1"/>
  </conditionalFormatting>
  <conditionalFormatting sqref="O117:O125">
    <cfRule type="top10" dxfId="151" priority="43" bottom="1" rank="1"/>
  </conditionalFormatting>
  <conditionalFormatting sqref="I144:I147">
    <cfRule type="dataBar" priority="41">
      <dataBar>
        <cfvo type="min" val="0"/>
        <cfvo type="max" val="0"/>
        <color rgb="FF008AEF"/>
      </dataBar>
    </cfRule>
  </conditionalFormatting>
  <conditionalFormatting sqref="M133:M137">
    <cfRule type="top10" dxfId="150" priority="39" bottom="1" rank="1"/>
  </conditionalFormatting>
  <conditionalFormatting sqref="C11">
    <cfRule type="cellIs" dxfId="149" priority="34" operator="greaterThan">
      <formula>0.1</formula>
    </cfRule>
    <cfRule type="cellIs" dxfId="148" priority="36" operator="lessThan">
      <formula>-0.05</formula>
    </cfRule>
  </conditionalFormatting>
  <conditionalFormatting sqref="C19">
    <cfRule type="iconSet" priority="35">
      <iconSet iconSet="3Symbols2" showValue="0">
        <cfvo type="percent" val="0"/>
        <cfvo type="num" val="1"/>
        <cfvo type="num" val="1.7"/>
      </iconSet>
    </cfRule>
  </conditionalFormatting>
  <conditionalFormatting sqref="B4">
    <cfRule type="cellIs" dxfId="147" priority="32" operator="lessThan">
      <formula>$B$3</formula>
    </cfRule>
    <cfRule type="cellIs" dxfId="146" priority="33" operator="greaterThan">
      <formula>$B$3</formula>
    </cfRule>
  </conditionalFormatting>
  <conditionalFormatting sqref="C30">
    <cfRule type="iconSet" priority="28">
      <iconSet iconSet="3Symbols2" showValue="0">
        <cfvo type="percent" val="0"/>
        <cfvo type="num" val="0.55000000000000004"/>
        <cfvo type="num" val="0.7"/>
      </iconSet>
    </cfRule>
  </conditionalFormatting>
  <conditionalFormatting sqref="C33">
    <cfRule type="iconSet" priority="27">
      <iconSet iconSet="3Symbols2" showValue="0">
        <cfvo type="percent" val="0"/>
        <cfvo type="num" val="0.45"/>
        <cfvo type="num" val="0.55000000000000004"/>
      </iconSet>
    </cfRule>
  </conditionalFormatting>
  <conditionalFormatting sqref="C36">
    <cfRule type="iconSet" priority="26">
      <iconSet iconSet="3Symbols2" showValue="0">
        <cfvo type="percent" val="0"/>
        <cfvo type="num" val="0.3"/>
        <cfvo type="num" val="0.4"/>
      </iconSet>
    </cfRule>
  </conditionalFormatting>
  <conditionalFormatting sqref="C39">
    <cfRule type="iconSet" priority="25">
      <iconSet iconSet="3Symbols2" showValue="0" reverse="1">
        <cfvo type="percent" val="0"/>
        <cfvo type="num" val="0.3"/>
        <cfvo type="num" val="0.4"/>
      </iconSet>
    </cfRule>
  </conditionalFormatting>
  <conditionalFormatting sqref="H117:H125">
    <cfRule type="dataBar" priority="24">
      <dataBar>
        <cfvo type="min" val="0"/>
        <cfvo type="max" val="0"/>
        <color rgb="FF008AEF"/>
      </dataBar>
    </cfRule>
  </conditionalFormatting>
  <conditionalFormatting sqref="J117:J125">
    <cfRule type="dataBar" priority="23">
      <dataBar>
        <cfvo type="min" val="0"/>
        <cfvo type="max" val="0"/>
        <color rgb="FFFF555A"/>
      </dataBar>
    </cfRule>
  </conditionalFormatting>
  <conditionalFormatting sqref="H133:H137">
    <cfRule type="dataBar" priority="22">
      <dataBar>
        <cfvo type="min" val="0"/>
        <cfvo type="max" val="0"/>
        <color rgb="FF008AEF"/>
      </dataBar>
    </cfRule>
  </conditionalFormatting>
  <conditionalFormatting sqref="J133:J137">
    <cfRule type="dataBar" priority="21">
      <dataBar>
        <cfvo type="min" val="0"/>
        <cfvo type="max" val="0"/>
        <color rgb="FFFF555A"/>
      </dataBar>
    </cfRule>
  </conditionalFormatting>
  <conditionalFormatting sqref="H133:H137">
    <cfRule type="dataBar" priority="20">
      <dataBar>
        <cfvo type="min" val="0"/>
        <cfvo type="max" val="0"/>
        <color rgb="FF008AEF"/>
      </dataBar>
    </cfRule>
  </conditionalFormatting>
  <conditionalFormatting sqref="O133:O137">
    <cfRule type="top10" dxfId="145" priority="18" bottom="1" rank="1"/>
  </conditionalFormatting>
  <conditionalFormatting sqref="G78:G91">
    <cfRule type="dataBar" priority="17">
      <dataBar>
        <cfvo type="min" val="0"/>
        <cfvo type="max" val="0"/>
        <color rgb="FF008AEF"/>
      </dataBar>
    </cfRule>
  </conditionalFormatting>
  <conditionalFormatting sqref="I78:I91">
    <cfRule type="dataBar" priority="16">
      <dataBar>
        <cfvo type="min" val="0"/>
        <cfvo type="max" val="0"/>
        <color rgb="FF63C384"/>
      </dataBar>
    </cfRule>
  </conditionalFormatting>
  <conditionalFormatting sqref="J78:J91">
    <cfRule type="dataBar" priority="15">
      <dataBar>
        <cfvo type="min" val="0"/>
        <cfvo type="max" val="0"/>
        <color rgb="FFFF555A"/>
      </dataBar>
    </cfRule>
  </conditionalFormatting>
  <conditionalFormatting sqref="K78:K91">
    <cfRule type="dataBar" priority="14">
      <dataBar>
        <cfvo type="min" val="0"/>
        <cfvo type="max" val="0"/>
        <color rgb="FFFFB628"/>
      </dataBar>
    </cfRule>
  </conditionalFormatting>
  <conditionalFormatting sqref="M78:M91">
    <cfRule type="top10" dxfId="144" priority="13" rank="1"/>
    <cfRule type="top10" dxfId="143" priority="12" bottom="1" rank="1"/>
  </conditionalFormatting>
  <conditionalFormatting sqref="O78:O91">
    <cfRule type="top10" dxfId="142" priority="11" rank="1"/>
    <cfRule type="top10" dxfId="141" priority="10" bottom="1" rank="1"/>
  </conditionalFormatting>
  <conditionalFormatting sqref="G63:G70">
    <cfRule type="dataBar" priority="8">
      <dataBar>
        <cfvo type="min" val="0"/>
        <cfvo type="max" val="0"/>
        <color rgb="FF008AEF"/>
      </dataBar>
    </cfRule>
  </conditionalFormatting>
  <conditionalFormatting sqref="I63:I70">
    <cfRule type="dataBar" priority="7">
      <dataBar>
        <cfvo type="min" val="0"/>
        <cfvo type="max" val="0"/>
        <color rgb="FF63C384"/>
      </dataBar>
    </cfRule>
  </conditionalFormatting>
  <conditionalFormatting sqref="J63:J70">
    <cfRule type="dataBar" priority="6">
      <dataBar>
        <cfvo type="min" val="0"/>
        <cfvo type="max" val="0"/>
        <color rgb="FFFF555A"/>
      </dataBar>
    </cfRule>
  </conditionalFormatting>
  <conditionalFormatting sqref="K63:K70">
    <cfRule type="dataBar" priority="5">
      <dataBar>
        <cfvo type="min" val="0"/>
        <cfvo type="max" val="0"/>
        <color rgb="FFFFB628"/>
      </dataBar>
    </cfRule>
  </conditionalFormatting>
  <conditionalFormatting sqref="M63:M70">
    <cfRule type="top10" dxfId="140" priority="4" bottom="1" rank="1"/>
    <cfRule type="top10" dxfId="139" priority="3" rank="1"/>
  </conditionalFormatting>
  <conditionalFormatting sqref="O63:O70">
    <cfRule type="top10" dxfId="138" priority="2" rank="1"/>
    <cfRule type="top10" dxfId="137" priority="1" bottom="1" rank="1"/>
  </conditionalFormatting>
  <hyperlinks>
    <hyperlink ref="D1:D2" location="Obsah!A1" display="Obsah"/>
  </hyperlinks>
  <pageMargins left="0.7" right="0.7" top="0.78740157499999996" bottom="0.78740157499999996" header="0.3" footer="0.3"/>
  <pageSetup paperSize="9" orientation="portrait" verticalDpi="0" r:id="rId1"/>
  <ignoredErrors>
    <ignoredError sqref="F12" twoDigitTextYear="1"/>
    <ignoredError sqref="H71" formula="1"/>
  </ignoredError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A31"/>
  <sheetViews>
    <sheetView showGridLines="0" showRowColHeaders="0" workbookViewId="0">
      <selection sqref="A1:B1"/>
    </sheetView>
  </sheetViews>
  <sheetFormatPr defaultRowHeight="12.75"/>
  <sheetData>
    <row r="1" spans="1:15" ht="26.25">
      <c r="A1" s="739" t="s">
        <v>1095</v>
      </c>
      <c r="B1" s="740"/>
    </row>
    <row r="3" spans="1:15" ht="30" customHeight="1">
      <c r="B3" s="300" t="s">
        <v>1169</v>
      </c>
    </row>
    <row r="11" spans="1:15">
      <c r="O11" s="15"/>
    </row>
    <row r="12" spans="1:15">
      <c r="N12" s="15"/>
    </row>
    <row r="14" spans="1:15" ht="64.5" customHeight="1">
      <c r="C14" s="15" t="s">
        <v>1170</v>
      </c>
      <c r="D14" s="15"/>
    </row>
    <row r="15" spans="1:15" ht="64.5" customHeight="1">
      <c r="D15" s="15"/>
    </row>
    <row r="16" spans="1:15" ht="57.75" customHeight="1"/>
    <row r="17" spans="2:27" s="342" customFormat="1" ht="42" customHeight="1">
      <c r="B17" s="744" t="s">
        <v>1172</v>
      </c>
      <c r="C17" s="744"/>
      <c r="D17" s="744"/>
      <c r="E17" s="744"/>
      <c r="F17" s="744"/>
      <c r="G17" s="744"/>
      <c r="H17" s="744"/>
      <c r="I17" s="744"/>
      <c r="J17" s="744"/>
      <c r="K17" s="744"/>
      <c r="L17" s="744"/>
      <c r="M17" s="744"/>
      <c r="N17" s="744"/>
      <c r="O17" s="744"/>
      <c r="P17" s="744"/>
      <c r="Q17" s="744"/>
      <c r="R17" s="744"/>
      <c r="S17" s="744"/>
      <c r="T17" s="744"/>
      <c r="U17" s="744"/>
      <c r="V17" s="744"/>
      <c r="W17" s="744"/>
      <c r="X17" s="744"/>
      <c r="Y17" s="744"/>
      <c r="Z17" s="744"/>
      <c r="AA17" s="744"/>
    </row>
    <row r="18" spans="2:27" s="342" customFormat="1" ht="42" customHeight="1">
      <c r="B18" s="744" t="s">
        <v>1173</v>
      </c>
      <c r="C18" s="744"/>
      <c r="D18" s="744"/>
      <c r="E18" s="744"/>
      <c r="F18" s="744"/>
      <c r="G18" s="744"/>
      <c r="H18" s="744"/>
      <c r="I18" s="744"/>
      <c r="J18" s="744"/>
      <c r="K18" s="744"/>
      <c r="L18" s="744"/>
      <c r="M18" s="744"/>
      <c r="N18" s="744"/>
      <c r="O18" s="744"/>
      <c r="P18" s="744"/>
      <c r="Q18" s="744"/>
      <c r="R18" s="744"/>
      <c r="S18" s="744"/>
      <c r="T18" s="744"/>
      <c r="U18" s="744"/>
      <c r="V18" s="744"/>
      <c r="W18" s="744"/>
      <c r="X18" s="744"/>
      <c r="Y18" s="744"/>
      <c r="Z18" s="744"/>
      <c r="AA18" s="744"/>
    </row>
    <row r="19" spans="2:27" s="342" customFormat="1" ht="42" customHeight="1">
      <c r="B19" s="744" t="s">
        <v>1174</v>
      </c>
      <c r="C19" s="744"/>
      <c r="D19" s="744"/>
      <c r="E19" s="744"/>
      <c r="F19" s="744"/>
      <c r="G19" s="744"/>
      <c r="H19" s="744"/>
      <c r="I19" s="744"/>
      <c r="J19" s="744"/>
      <c r="K19" s="744"/>
      <c r="L19" s="744"/>
      <c r="M19" s="744"/>
      <c r="N19" s="744"/>
      <c r="O19" s="744"/>
      <c r="P19" s="744"/>
      <c r="Q19" s="744"/>
      <c r="R19" s="744"/>
      <c r="S19" s="744"/>
      <c r="T19" s="744"/>
      <c r="U19" s="744"/>
      <c r="V19" s="744"/>
      <c r="W19" s="744"/>
      <c r="X19" s="744"/>
      <c r="Y19" s="744"/>
      <c r="Z19" s="744"/>
      <c r="AA19" s="744"/>
    </row>
    <row r="20" spans="2:27" s="342" customFormat="1" ht="42" customHeight="1">
      <c r="B20" s="744" t="s">
        <v>1175</v>
      </c>
      <c r="C20" s="744"/>
      <c r="D20" s="744"/>
      <c r="E20" s="744"/>
      <c r="F20" s="744"/>
      <c r="G20" s="744"/>
      <c r="H20" s="744"/>
      <c r="I20" s="744"/>
      <c r="J20" s="744"/>
      <c r="K20" s="744"/>
      <c r="L20" s="744"/>
      <c r="M20" s="744"/>
      <c r="N20" s="744"/>
      <c r="O20" s="744"/>
      <c r="P20" s="744"/>
      <c r="Q20" s="744"/>
      <c r="R20" s="744"/>
      <c r="S20" s="744"/>
      <c r="T20" s="744"/>
      <c r="U20" s="744"/>
      <c r="V20" s="744"/>
      <c r="W20" s="744"/>
      <c r="X20" s="744"/>
      <c r="Y20" s="744"/>
      <c r="Z20" s="744"/>
      <c r="AA20" s="744"/>
    </row>
    <row r="21" spans="2:27" s="342" customFormat="1" ht="42" customHeight="1">
      <c r="B21" s="744" t="s">
        <v>1176</v>
      </c>
      <c r="C21" s="744"/>
      <c r="D21" s="744"/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</row>
    <row r="22" spans="2:27" s="342" customFormat="1" ht="42" customHeight="1">
      <c r="B22" s="744" t="s">
        <v>1171</v>
      </c>
      <c r="C22" s="744"/>
      <c r="D22" s="744"/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</row>
    <row r="23" spans="2:27" ht="16.5" customHeight="1">
      <c r="B23" s="743"/>
      <c r="C23" s="743"/>
      <c r="D23" s="743"/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</row>
    <row r="25" spans="2:27" ht="12.75" customHeight="1">
      <c r="B25" s="745" t="s">
        <v>1177</v>
      </c>
      <c r="C25" s="746"/>
      <c r="D25" s="746"/>
      <c r="E25" s="746"/>
      <c r="F25" s="746"/>
      <c r="G25" s="746"/>
      <c r="H25" s="746"/>
      <c r="I25" s="746"/>
      <c r="J25" s="747"/>
    </row>
    <row r="26" spans="2:27">
      <c r="B26" s="748"/>
      <c r="C26" s="749"/>
      <c r="D26" s="749"/>
      <c r="E26" s="749"/>
      <c r="F26" s="749"/>
      <c r="G26" s="749"/>
      <c r="H26" s="749"/>
      <c r="I26" s="749"/>
      <c r="J26" s="750"/>
    </row>
    <row r="27" spans="2:27">
      <c r="B27" s="748"/>
      <c r="C27" s="749"/>
      <c r="D27" s="749"/>
      <c r="E27" s="749"/>
      <c r="F27" s="749"/>
      <c r="G27" s="749"/>
      <c r="H27" s="749"/>
      <c r="I27" s="749"/>
      <c r="J27" s="750"/>
    </row>
    <row r="28" spans="2:27">
      <c r="B28" s="748"/>
      <c r="C28" s="749"/>
      <c r="D28" s="749"/>
      <c r="E28" s="749"/>
      <c r="F28" s="749"/>
      <c r="G28" s="749"/>
      <c r="H28" s="749"/>
      <c r="I28" s="749"/>
      <c r="J28" s="750"/>
    </row>
    <row r="29" spans="2:27">
      <c r="B29" s="748"/>
      <c r="C29" s="749"/>
      <c r="D29" s="749"/>
      <c r="E29" s="749"/>
      <c r="F29" s="749"/>
      <c r="G29" s="749"/>
      <c r="H29" s="749"/>
      <c r="I29" s="749"/>
      <c r="J29" s="750"/>
    </row>
    <row r="30" spans="2:27">
      <c r="B30" s="748"/>
      <c r="C30" s="749"/>
      <c r="D30" s="749"/>
      <c r="E30" s="749"/>
      <c r="F30" s="749"/>
      <c r="G30" s="749"/>
      <c r="H30" s="749"/>
      <c r="I30" s="749"/>
      <c r="J30" s="750"/>
    </row>
    <row r="31" spans="2:27">
      <c r="B31" s="751"/>
      <c r="C31" s="752"/>
      <c r="D31" s="752"/>
      <c r="E31" s="752"/>
      <c r="F31" s="752"/>
      <c r="G31" s="752"/>
      <c r="H31" s="752"/>
      <c r="I31" s="752"/>
      <c r="J31" s="753"/>
    </row>
  </sheetData>
  <mergeCells count="9">
    <mergeCell ref="B23:AA23"/>
    <mergeCell ref="A1:B1"/>
    <mergeCell ref="B17:AA17"/>
    <mergeCell ref="B25:J31"/>
    <mergeCell ref="B18:AA18"/>
    <mergeCell ref="B19:AA19"/>
    <mergeCell ref="B20:AA20"/>
    <mergeCell ref="B21:AA21"/>
    <mergeCell ref="B22:AA22"/>
  </mergeCells>
  <hyperlinks>
    <hyperlink ref="A1" location="Obsah!A1" display="Obsah!A1"/>
    <hyperlink ref="B25" r:id="rId1" display="http://www.forex-zone.cz/fz-tym?PHPSESSID=172fd1ab3446a2a950ba1f3b175efa1d7cc65857"/>
  </hyperlinks>
  <pageMargins left="0.7" right="0.7" top="0.78740157499999996" bottom="0.78740157499999996" header="0.3" footer="0.3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1"/>
  <sheetViews>
    <sheetView showGridLines="0" showRowColHeaders="0" workbookViewId="0">
      <selection sqref="A1:B1"/>
    </sheetView>
  </sheetViews>
  <sheetFormatPr defaultRowHeight="12.75"/>
  <sheetData>
    <row r="1" spans="1:2" ht="26.25">
      <c r="A1" s="739" t="s">
        <v>1095</v>
      </c>
      <c r="B1" s="740"/>
    </row>
  </sheetData>
  <mergeCells count="1">
    <mergeCell ref="A1:B1"/>
  </mergeCells>
  <hyperlinks>
    <hyperlink ref="A1" location="Obsah!A1" display="Obsah!A1"/>
  </hyperlinks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C3"/>
  <sheetViews>
    <sheetView workbookViewId="0">
      <selection sqref="A1:B1"/>
    </sheetView>
  </sheetViews>
  <sheetFormatPr defaultRowHeight="21" customHeight="1"/>
  <cols>
    <col min="1" max="1" width="6.140625" customWidth="1"/>
    <col min="2" max="2" width="8.28515625" customWidth="1"/>
    <col min="3" max="3" width="245.28515625" customWidth="1"/>
  </cols>
  <sheetData>
    <row r="1" spans="1:3" ht="21" customHeight="1">
      <c r="A1" s="739" t="s">
        <v>1095</v>
      </c>
      <c r="B1" s="740"/>
    </row>
    <row r="3" spans="1:3" ht="21" customHeight="1">
      <c r="C3" t="s">
        <v>1453</v>
      </c>
    </row>
  </sheetData>
  <mergeCells count="1">
    <mergeCell ref="A1:B1"/>
  </mergeCells>
  <hyperlinks>
    <hyperlink ref="A1" location="Obsah!A1" display="Obsah!A1"/>
  </hyperlink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AD60"/>
  <sheetViews>
    <sheetView showGridLines="0" showRowColHeaders="0" workbookViewId="0">
      <pane ySplit="2" topLeftCell="A18" activePane="bottomLeft" state="frozen"/>
      <selection pane="bottomLeft" activeCell="J1" sqref="J1:K1"/>
    </sheetView>
  </sheetViews>
  <sheetFormatPr defaultRowHeight="12.75"/>
  <cols>
    <col min="1" max="2" width="8.7109375" customWidth="1"/>
    <col min="3" max="3" width="10.140625" customWidth="1"/>
    <col min="4" max="9" width="8.7109375" customWidth="1"/>
    <col min="10" max="10" width="9.85546875" customWidth="1"/>
    <col min="11" max="30" width="8.7109375" customWidth="1"/>
  </cols>
  <sheetData>
    <row r="1" spans="1:30" ht="38.25" customHeight="1" thickBot="1">
      <c r="A1" s="654" t="s">
        <v>113</v>
      </c>
      <c r="B1" s="655"/>
      <c r="C1" s="655"/>
      <c r="D1" s="656"/>
      <c r="E1" s="218">
        <f>Statistika!B16</f>
        <v>43</v>
      </c>
      <c r="F1" s="657" t="s">
        <v>101</v>
      </c>
      <c r="G1" s="658"/>
      <c r="H1" s="658"/>
      <c r="I1" s="658"/>
      <c r="J1" s="659" t="s">
        <v>1095</v>
      </c>
      <c r="K1" s="66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1"/>
    </row>
    <row r="2" spans="1:30" ht="13.5" thickBot="1">
      <c r="A2" s="32" t="s">
        <v>8</v>
      </c>
      <c r="B2" s="22" t="s">
        <v>32</v>
      </c>
      <c r="C2" s="23" t="s">
        <v>51</v>
      </c>
      <c r="D2" s="21" t="s">
        <v>8</v>
      </c>
      <c r="E2" s="22" t="s">
        <v>32</v>
      </c>
      <c r="F2" s="23" t="s">
        <v>51</v>
      </c>
      <c r="G2" s="21" t="s">
        <v>8</v>
      </c>
      <c r="H2" s="22" t="s">
        <v>32</v>
      </c>
      <c r="I2" s="23" t="s">
        <v>51</v>
      </c>
      <c r="J2" s="21" t="s">
        <v>8</v>
      </c>
      <c r="K2" s="22" t="s">
        <v>32</v>
      </c>
      <c r="L2" s="23" t="s">
        <v>51</v>
      </c>
      <c r="M2" s="21" t="s">
        <v>8</v>
      </c>
      <c r="N2" s="22" t="s">
        <v>32</v>
      </c>
      <c r="O2" s="23" t="s">
        <v>51</v>
      </c>
      <c r="P2" s="21" t="s">
        <v>8</v>
      </c>
      <c r="Q2" s="22" t="s">
        <v>32</v>
      </c>
      <c r="R2" s="23" t="s">
        <v>51</v>
      </c>
      <c r="S2" s="21" t="s">
        <v>8</v>
      </c>
      <c r="T2" s="22" t="s">
        <v>32</v>
      </c>
      <c r="U2" s="23" t="s">
        <v>51</v>
      </c>
      <c r="V2" s="21" t="s">
        <v>8</v>
      </c>
      <c r="W2" s="22" t="s">
        <v>32</v>
      </c>
      <c r="X2" s="23" t="s">
        <v>51</v>
      </c>
      <c r="Y2" s="21" t="s">
        <v>8</v>
      </c>
      <c r="Z2" s="22" t="s">
        <v>32</v>
      </c>
      <c r="AA2" s="23" t="s">
        <v>51</v>
      </c>
      <c r="AB2" s="21" t="s">
        <v>8</v>
      </c>
      <c r="AC2" s="22" t="s">
        <v>32</v>
      </c>
      <c r="AD2" s="33" t="s">
        <v>51</v>
      </c>
    </row>
    <row r="3" spans="1:30">
      <c r="A3" s="64" t="s">
        <v>106</v>
      </c>
      <c r="B3" s="65">
        <f>COUNTIF(Deník!$T$5:$T$638,A3)</f>
        <v>41</v>
      </c>
      <c r="C3" s="66">
        <f t="shared" ref="C3:C44" si="0">B3/$E$1</f>
        <v>0.95348837209302328</v>
      </c>
      <c r="D3" s="67" t="s">
        <v>154</v>
      </c>
      <c r="E3" s="65">
        <f>COUNTIF(Deník!$T$5:$T$638,D3)</f>
        <v>17</v>
      </c>
      <c r="F3" s="66">
        <f t="shared" ref="F3:F44" si="1">E3/$E$1</f>
        <v>0.39534883720930231</v>
      </c>
      <c r="G3" s="67" t="s">
        <v>196</v>
      </c>
      <c r="H3" s="65">
        <f>COUNTIF(Deník!$T$5:$T$638,G3)</f>
        <v>9</v>
      </c>
      <c r="I3" s="66">
        <f t="shared" ref="I3:I44" si="2">H3/$E$1</f>
        <v>0.20930232558139536</v>
      </c>
      <c r="J3" s="67" t="s">
        <v>238</v>
      </c>
      <c r="K3" s="65">
        <f>COUNTIF(Deník!$T$5:$T$638,J3)</f>
        <v>6</v>
      </c>
      <c r="L3" s="66">
        <f t="shared" ref="L3:L44" si="3">K3/$E$1</f>
        <v>0.13953488372093023</v>
      </c>
      <c r="M3" s="67" t="s">
        <v>280</v>
      </c>
      <c r="N3" s="65">
        <f>COUNTIF(Deník!$T$5:$T$638,M3)</f>
        <v>5</v>
      </c>
      <c r="O3" s="66">
        <f t="shared" ref="O3:O44" si="4">N3/$E$1</f>
        <v>0.11627906976744186</v>
      </c>
      <c r="P3" s="67" t="s">
        <v>322</v>
      </c>
      <c r="Q3" s="65">
        <f>COUNTIF(Deník!$T$5:$T$638,P3)</f>
        <v>0</v>
      </c>
      <c r="R3" s="66">
        <f t="shared" ref="R3:R44" si="5">Q3/$E$1</f>
        <v>0</v>
      </c>
      <c r="S3" s="67" t="s">
        <v>364</v>
      </c>
      <c r="T3" s="65">
        <f>COUNTIF(Deník!$T$5:$T$638,S3)</f>
        <v>0</v>
      </c>
      <c r="U3" s="66">
        <f t="shared" ref="U3:U44" si="6">T3/$E$1</f>
        <v>0</v>
      </c>
      <c r="V3" s="67" t="s">
        <v>406</v>
      </c>
      <c r="W3" s="65">
        <f>COUNTIF(Deník!$T$5:$T$638,V3)</f>
        <v>0</v>
      </c>
      <c r="X3" s="66">
        <f t="shared" ref="X3:X44" si="7">W3/$E$1</f>
        <v>0</v>
      </c>
      <c r="Y3" s="67" t="s">
        <v>448</v>
      </c>
      <c r="Z3" s="65">
        <f>COUNTIF(Deník!$T$5:$T$638,Y3)</f>
        <v>0</v>
      </c>
      <c r="AA3" s="66">
        <f t="shared" ref="AA3:AA44" si="8">Z3/$E$1</f>
        <v>0</v>
      </c>
      <c r="AB3" s="67" t="s">
        <v>490</v>
      </c>
      <c r="AC3" s="65">
        <f>COUNTIF(Deník!$T$5:$T$638,AB3)</f>
        <v>0</v>
      </c>
      <c r="AD3" s="66">
        <f t="shared" ref="AD3:AD44" si="9">AC3/$E$1</f>
        <v>0</v>
      </c>
    </row>
    <row r="4" spans="1:30">
      <c r="A4" s="64" t="s">
        <v>114</v>
      </c>
      <c r="B4" s="65">
        <f>COUNTIF(Deník!$T$5:$T$638,A4)</f>
        <v>40</v>
      </c>
      <c r="C4" s="66">
        <f t="shared" si="0"/>
        <v>0.93023255813953487</v>
      </c>
      <c r="D4" s="67" t="s">
        <v>155</v>
      </c>
      <c r="E4" s="65">
        <f>COUNTIF(Deník!$T$5:$T$638,D4)</f>
        <v>17</v>
      </c>
      <c r="F4" s="66">
        <f t="shared" si="1"/>
        <v>0.39534883720930231</v>
      </c>
      <c r="G4" s="67" t="s">
        <v>197</v>
      </c>
      <c r="H4" s="65">
        <f>COUNTIF(Deník!$T$5:$T$638,G4)</f>
        <v>9</v>
      </c>
      <c r="I4" s="66">
        <f t="shared" si="2"/>
        <v>0.20930232558139536</v>
      </c>
      <c r="J4" s="67" t="s">
        <v>239</v>
      </c>
      <c r="K4" s="65">
        <f>COUNTIF(Deník!$T$5:$T$638,J4)</f>
        <v>6</v>
      </c>
      <c r="L4" s="66">
        <f t="shared" si="3"/>
        <v>0.13953488372093023</v>
      </c>
      <c r="M4" s="67" t="s">
        <v>281</v>
      </c>
      <c r="N4" s="65">
        <f>COUNTIF(Deník!$T$5:$T$638,M4)</f>
        <v>5</v>
      </c>
      <c r="O4" s="66">
        <f t="shared" si="4"/>
        <v>0.11627906976744186</v>
      </c>
      <c r="P4" s="67" t="s">
        <v>323</v>
      </c>
      <c r="Q4" s="65">
        <f>COUNTIF(Deník!$T$5:$T$638,P4)</f>
        <v>0</v>
      </c>
      <c r="R4" s="66">
        <f t="shared" si="5"/>
        <v>0</v>
      </c>
      <c r="S4" s="67" t="s">
        <v>365</v>
      </c>
      <c r="T4" s="65">
        <f>COUNTIF(Deník!$T$5:$T$638,S4)</f>
        <v>0</v>
      </c>
      <c r="U4" s="66">
        <f t="shared" si="6"/>
        <v>0</v>
      </c>
      <c r="V4" s="67" t="s">
        <v>407</v>
      </c>
      <c r="W4" s="65">
        <f>COUNTIF(Deník!$T$5:$T$638,V4)</f>
        <v>0</v>
      </c>
      <c r="X4" s="66">
        <f t="shared" si="7"/>
        <v>0</v>
      </c>
      <c r="Y4" s="67" t="s">
        <v>449</v>
      </c>
      <c r="Z4" s="65">
        <f>COUNTIF(Deník!$T$5:$T$638,Y4)</f>
        <v>0</v>
      </c>
      <c r="AA4" s="66">
        <f t="shared" si="8"/>
        <v>0</v>
      </c>
      <c r="AB4" s="67" t="s">
        <v>491</v>
      </c>
      <c r="AC4" s="65">
        <f>COUNTIF(Deník!$T$5:$T$638,AB4)</f>
        <v>0</v>
      </c>
      <c r="AD4" s="66">
        <f t="shared" si="9"/>
        <v>0</v>
      </c>
    </row>
    <row r="5" spans="1:30">
      <c r="A5" s="64" t="s">
        <v>115</v>
      </c>
      <c r="B5" s="65">
        <f>COUNTIF(Deník!$T$5:$T$638,A5)</f>
        <v>39</v>
      </c>
      <c r="C5" s="66">
        <f t="shared" si="0"/>
        <v>0.90697674418604646</v>
      </c>
      <c r="D5" s="67" t="s">
        <v>156</v>
      </c>
      <c r="E5" s="65">
        <f>COUNTIF(Deník!$T$5:$T$638,D5)</f>
        <v>16</v>
      </c>
      <c r="F5" s="66">
        <f t="shared" si="1"/>
        <v>0.37209302325581395</v>
      </c>
      <c r="G5" s="67" t="s">
        <v>198</v>
      </c>
      <c r="H5" s="65">
        <f>COUNTIF(Deník!$T$5:$T$638,G5)</f>
        <v>9</v>
      </c>
      <c r="I5" s="66">
        <f t="shared" si="2"/>
        <v>0.20930232558139536</v>
      </c>
      <c r="J5" s="67" t="s">
        <v>240</v>
      </c>
      <c r="K5" s="65">
        <f>COUNTIF(Deník!$T$5:$T$638,J5)</f>
        <v>6</v>
      </c>
      <c r="L5" s="66">
        <f t="shared" si="3"/>
        <v>0.13953488372093023</v>
      </c>
      <c r="M5" s="67" t="s">
        <v>282</v>
      </c>
      <c r="N5" s="65">
        <f>COUNTIF(Deník!$T$5:$T$638,M5)</f>
        <v>5</v>
      </c>
      <c r="O5" s="66">
        <f t="shared" si="4"/>
        <v>0.11627906976744186</v>
      </c>
      <c r="P5" s="67" t="s">
        <v>324</v>
      </c>
      <c r="Q5" s="65">
        <f>COUNTIF(Deník!$T$5:$T$638,P5)</f>
        <v>0</v>
      </c>
      <c r="R5" s="66">
        <f t="shared" si="5"/>
        <v>0</v>
      </c>
      <c r="S5" s="67" t="s">
        <v>366</v>
      </c>
      <c r="T5" s="65">
        <f>COUNTIF(Deník!$T$5:$T$638,S5)</f>
        <v>0</v>
      </c>
      <c r="U5" s="66">
        <f t="shared" si="6"/>
        <v>0</v>
      </c>
      <c r="V5" s="67" t="s">
        <v>408</v>
      </c>
      <c r="W5" s="65">
        <f>COUNTIF(Deník!$T$5:$T$638,V5)</f>
        <v>0</v>
      </c>
      <c r="X5" s="66">
        <f t="shared" si="7"/>
        <v>0</v>
      </c>
      <c r="Y5" s="67" t="s">
        <v>450</v>
      </c>
      <c r="Z5" s="65">
        <f>COUNTIF(Deník!$T$5:$T$638,Y5)</f>
        <v>0</v>
      </c>
      <c r="AA5" s="66">
        <f t="shared" si="8"/>
        <v>0</v>
      </c>
      <c r="AB5" s="67" t="s">
        <v>492</v>
      </c>
      <c r="AC5" s="65">
        <f>COUNTIF(Deník!$T$5:$T$638,AB5)</f>
        <v>0</v>
      </c>
      <c r="AD5" s="66">
        <f t="shared" si="9"/>
        <v>0</v>
      </c>
    </row>
    <row r="6" spans="1:30">
      <c r="A6" s="64" t="s">
        <v>116</v>
      </c>
      <c r="B6" s="65">
        <f>COUNTIF(Deník!$T$5:$T$638,A6)</f>
        <v>38</v>
      </c>
      <c r="C6" s="66">
        <f t="shared" si="0"/>
        <v>0.88372093023255816</v>
      </c>
      <c r="D6" s="67" t="s">
        <v>157</v>
      </c>
      <c r="E6" s="65">
        <f>COUNTIF(Deník!$T$5:$T$638,D6)</f>
        <v>16</v>
      </c>
      <c r="F6" s="66">
        <f t="shared" si="1"/>
        <v>0.37209302325581395</v>
      </c>
      <c r="G6" s="67" t="s">
        <v>199</v>
      </c>
      <c r="H6" s="65">
        <f>COUNTIF(Deník!$T$5:$T$638,G6)</f>
        <v>9</v>
      </c>
      <c r="I6" s="66">
        <f t="shared" si="2"/>
        <v>0.20930232558139536</v>
      </c>
      <c r="J6" s="67" t="s">
        <v>241</v>
      </c>
      <c r="K6" s="65">
        <f>COUNTIF(Deník!$T$5:$T$638,J6)</f>
        <v>6</v>
      </c>
      <c r="L6" s="66">
        <f t="shared" si="3"/>
        <v>0.13953488372093023</v>
      </c>
      <c r="M6" s="67" t="s">
        <v>283</v>
      </c>
      <c r="N6" s="65">
        <f>COUNTIF(Deník!$T$5:$T$638,M6)</f>
        <v>5</v>
      </c>
      <c r="O6" s="66">
        <f t="shared" si="4"/>
        <v>0.11627906976744186</v>
      </c>
      <c r="P6" s="67" t="s">
        <v>325</v>
      </c>
      <c r="Q6" s="65">
        <f>COUNTIF(Deník!$T$5:$T$638,P6)</f>
        <v>0</v>
      </c>
      <c r="R6" s="66">
        <f t="shared" si="5"/>
        <v>0</v>
      </c>
      <c r="S6" s="67" t="s">
        <v>367</v>
      </c>
      <c r="T6" s="65">
        <f>COUNTIF(Deník!$T$5:$T$638,S6)</f>
        <v>0</v>
      </c>
      <c r="U6" s="66">
        <f t="shared" si="6"/>
        <v>0</v>
      </c>
      <c r="V6" s="67" t="s">
        <v>409</v>
      </c>
      <c r="W6" s="65">
        <f>COUNTIF(Deník!$T$5:$T$638,V6)</f>
        <v>0</v>
      </c>
      <c r="X6" s="66">
        <f t="shared" si="7"/>
        <v>0</v>
      </c>
      <c r="Y6" s="67" t="s">
        <v>451</v>
      </c>
      <c r="Z6" s="65">
        <f>COUNTIF(Deník!$T$5:$T$638,Y6)</f>
        <v>0</v>
      </c>
      <c r="AA6" s="66">
        <f t="shared" si="8"/>
        <v>0</v>
      </c>
      <c r="AB6" s="67" t="s">
        <v>493</v>
      </c>
      <c r="AC6" s="65">
        <f>COUNTIF(Deník!$T$5:$T$638,AB6)</f>
        <v>0</v>
      </c>
      <c r="AD6" s="66">
        <f t="shared" si="9"/>
        <v>0</v>
      </c>
    </row>
    <row r="7" spans="1:30">
      <c r="A7" s="64" t="s">
        <v>117</v>
      </c>
      <c r="B7" s="65">
        <f>COUNTIF(Deník!$T$5:$T$638,A7)</f>
        <v>37</v>
      </c>
      <c r="C7" s="66">
        <f t="shared" si="0"/>
        <v>0.86046511627906974</v>
      </c>
      <c r="D7" s="67" t="s">
        <v>158</v>
      </c>
      <c r="E7" s="65">
        <f>COUNTIF(Deník!$T$5:$T$638,D7)</f>
        <v>16</v>
      </c>
      <c r="F7" s="66">
        <f t="shared" si="1"/>
        <v>0.37209302325581395</v>
      </c>
      <c r="G7" s="67" t="s">
        <v>200</v>
      </c>
      <c r="H7" s="65">
        <f>COUNTIF(Deník!$T$5:$T$638,G7)</f>
        <v>9</v>
      </c>
      <c r="I7" s="66">
        <f t="shared" si="2"/>
        <v>0.20930232558139536</v>
      </c>
      <c r="J7" s="67" t="s">
        <v>242</v>
      </c>
      <c r="K7" s="65">
        <f>COUNTIF(Deník!$T$5:$T$638,J7)</f>
        <v>6</v>
      </c>
      <c r="L7" s="66">
        <f t="shared" si="3"/>
        <v>0.13953488372093023</v>
      </c>
      <c r="M7" s="67" t="s">
        <v>284</v>
      </c>
      <c r="N7" s="65">
        <f>COUNTIF(Deník!$T$5:$T$638,M7)</f>
        <v>5</v>
      </c>
      <c r="O7" s="66">
        <f t="shared" si="4"/>
        <v>0.11627906976744186</v>
      </c>
      <c r="P7" s="67" t="s">
        <v>326</v>
      </c>
      <c r="Q7" s="65">
        <f>COUNTIF(Deník!$T$5:$T$638,P7)</f>
        <v>0</v>
      </c>
      <c r="R7" s="66">
        <f t="shared" si="5"/>
        <v>0</v>
      </c>
      <c r="S7" s="67" t="s">
        <v>368</v>
      </c>
      <c r="T7" s="65">
        <f>COUNTIF(Deník!$T$5:$T$638,S7)</f>
        <v>0</v>
      </c>
      <c r="U7" s="66">
        <f t="shared" si="6"/>
        <v>0</v>
      </c>
      <c r="V7" s="67" t="s">
        <v>410</v>
      </c>
      <c r="W7" s="65">
        <f>COUNTIF(Deník!$T$5:$T$638,V7)</f>
        <v>0</v>
      </c>
      <c r="X7" s="66">
        <f t="shared" si="7"/>
        <v>0</v>
      </c>
      <c r="Y7" s="67" t="s">
        <v>452</v>
      </c>
      <c r="Z7" s="65">
        <f>COUNTIF(Deník!$T$5:$T$638,Y7)</f>
        <v>0</v>
      </c>
      <c r="AA7" s="66">
        <f t="shared" si="8"/>
        <v>0</v>
      </c>
      <c r="AB7" s="67" t="s">
        <v>494</v>
      </c>
      <c r="AC7" s="65">
        <f>COUNTIF(Deník!$T$5:$T$638,AB7)</f>
        <v>0</v>
      </c>
      <c r="AD7" s="66">
        <f t="shared" si="9"/>
        <v>0</v>
      </c>
    </row>
    <row r="8" spans="1:30">
      <c r="A8" s="64" t="s">
        <v>118</v>
      </c>
      <c r="B8" s="65">
        <f>COUNTIF(Deník!$T$5:$T$638,A8)</f>
        <v>37</v>
      </c>
      <c r="C8" s="66">
        <f t="shared" si="0"/>
        <v>0.86046511627906974</v>
      </c>
      <c r="D8" s="67" t="s">
        <v>159</v>
      </c>
      <c r="E8" s="65">
        <f>COUNTIF(Deník!$T$5:$T$638,D8)</f>
        <v>16</v>
      </c>
      <c r="F8" s="66">
        <f t="shared" si="1"/>
        <v>0.37209302325581395</v>
      </c>
      <c r="G8" s="67" t="s">
        <v>201</v>
      </c>
      <c r="H8" s="65">
        <f>COUNTIF(Deník!$T$5:$T$638,G8)</f>
        <v>9</v>
      </c>
      <c r="I8" s="66">
        <f t="shared" si="2"/>
        <v>0.20930232558139536</v>
      </c>
      <c r="J8" s="67" t="s">
        <v>243</v>
      </c>
      <c r="K8" s="65">
        <f>COUNTIF(Deník!$T$5:$T$638,J8)</f>
        <v>6</v>
      </c>
      <c r="L8" s="66">
        <f t="shared" si="3"/>
        <v>0.13953488372093023</v>
      </c>
      <c r="M8" s="67" t="s">
        <v>285</v>
      </c>
      <c r="N8" s="65">
        <f>COUNTIF(Deník!$T$5:$T$638,M8)</f>
        <v>5</v>
      </c>
      <c r="O8" s="66">
        <f t="shared" si="4"/>
        <v>0.11627906976744186</v>
      </c>
      <c r="P8" s="67" t="s">
        <v>327</v>
      </c>
      <c r="Q8" s="65">
        <f>COUNTIF(Deník!$T$5:$T$638,P8)</f>
        <v>0</v>
      </c>
      <c r="R8" s="66">
        <f t="shared" si="5"/>
        <v>0</v>
      </c>
      <c r="S8" s="67" t="s">
        <v>369</v>
      </c>
      <c r="T8" s="65">
        <f>COUNTIF(Deník!$T$5:$T$638,S8)</f>
        <v>0</v>
      </c>
      <c r="U8" s="66">
        <f t="shared" si="6"/>
        <v>0</v>
      </c>
      <c r="V8" s="67" t="s">
        <v>411</v>
      </c>
      <c r="W8" s="65">
        <f>COUNTIF(Deník!$T$5:$T$638,V8)</f>
        <v>0</v>
      </c>
      <c r="X8" s="66">
        <f t="shared" si="7"/>
        <v>0</v>
      </c>
      <c r="Y8" s="67" t="s">
        <v>453</v>
      </c>
      <c r="Z8" s="65">
        <f>COUNTIF(Deník!$T$5:$T$638,Y8)</f>
        <v>0</v>
      </c>
      <c r="AA8" s="66">
        <f t="shared" si="8"/>
        <v>0</v>
      </c>
      <c r="AB8" s="67" t="s">
        <v>495</v>
      </c>
      <c r="AC8" s="65">
        <f>COUNTIF(Deník!$T$5:$T$638,AB8)</f>
        <v>0</v>
      </c>
      <c r="AD8" s="66">
        <f t="shared" si="9"/>
        <v>0</v>
      </c>
    </row>
    <row r="9" spans="1:30">
      <c r="A9" s="64" t="s">
        <v>119</v>
      </c>
      <c r="B9" s="65">
        <f>COUNTIF(Deník!$T$5:$T$638,A9)</f>
        <v>36</v>
      </c>
      <c r="C9" s="66">
        <f t="shared" si="0"/>
        <v>0.83720930232558144</v>
      </c>
      <c r="D9" s="67" t="s">
        <v>160</v>
      </c>
      <c r="E9" s="65">
        <f>COUNTIF(Deník!$T$5:$T$638,D9)</f>
        <v>16</v>
      </c>
      <c r="F9" s="66">
        <f t="shared" si="1"/>
        <v>0.37209302325581395</v>
      </c>
      <c r="G9" s="67" t="s">
        <v>202</v>
      </c>
      <c r="H9" s="65">
        <f>COUNTIF(Deník!$T$5:$T$638,G9)</f>
        <v>9</v>
      </c>
      <c r="I9" s="66">
        <f t="shared" si="2"/>
        <v>0.20930232558139536</v>
      </c>
      <c r="J9" s="67" t="s">
        <v>244</v>
      </c>
      <c r="K9" s="65">
        <f>COUNTIF(Deník!$T$5:$T$638,J9)</f>
        <v>6</v>
      </c>
      <c r="L9" s="66">
        <f t="shared" si="3"/>
        <v>0.13953488372093023</v>
      </c>
      <c r="M9" s="67" t="s">
        <v>286</v>
      </c>
      <c r="N9" s="65">
        <f>COUNTIF(Deník!$T$5:$T$638,M9)</f>
        <v>5</v>
      </c>
      <c r="O9" s="66">
        <f t="shared" si="4"/>
        <v>0.11627906976744186</v>
      </c>
      <c r="P9" s="67" t="s">
        <v>328</v>
      </c>
      <c r="Q9" s="65">
        <f>COUNTIF(Deník!$T$5:$T$638,P9)</f>
        <v>0</v>
      </c>
      <c r="R9" s="66">
        <f t="shared" si="5"/>
        <v>0</v>
      </c>
      <c r="S9" s="67" t="s">
        <v>370</v>
      </c>
      <c r="T9" s="65">
        <f>COUNTIF(Deník!$T$5:$T$638,S9)</f>
        <v>0</v>
      </c>
      <c r="U9" s="66">
        <f t="shared" si="6"/>
        <v>0</v>
      </c>
      <c r="V9" s="67" t="s">
        <v>412</v>
      </c>
      <c r="W9" s="65">
        <f>COUNTIF(Deník!$T$5:$T$638,V9)</f>
        <v>0</v>
      </c>
      <c r="X9" s="66">
        <f t="shared" si="7"/>
        <v>0</v>
      </c>
      <c r="Y9" s="67" t="s">
        <v>454</v>
      </c>
      <c r="Z9" s="65">
        <f>COUNTIF(Deník!$T$5:$T$638,Y9)</f>
        <v>0</v>
      </c>
      <c r="AA9" s="66">
        <f t="shared" si="8"/>
        <v>0</v>
      </c>
      <c r="AB9" s="67" t="s">
        <v>496</v>
      </c>
      <c r="AC9" s="65">
        <f>COUNTIF(Deník!$T$5:$T$638,AB9)</f>
        <v>0</v>
      </c>
      <c r="AD9" s="66">
        <f t="shared" si="9"/>
        <v>0</v>
      </c>
    </row>
    <row r="10" spans="1:30">
      <c r="A10" s="64" t="s">
        <v>104</v>
      </c>
      <c r="B10" s="65">
        <f>COUNTIF(Deník!$T$5:$T$638,A10)</f>
        <v>36</v>
      </c>
      <c r="C10" s="66">
        <f t="shared" si="0"/>
        <v>0.83720930232558144</v>
      </c>
      <c r="D10" s="67" t="s">
        <v>161</v>
      </c>
      <c r="E10" s="65">
        <f>COUNTIF(Deník!$T$5:$T$638,D10)</f>
        <v>16</v>
      </c>
      <c r="F10" s="66">
        <f t="shared" si="1"/>
        <v>0.37209302325581395</v>
      </c>
      <c r="G10" s="67" t="s">
        <v>203</v>
      </c>
      <c r="H10" s="65">
        <f>COUNTIF(Deník!$T$5:$T$638,G10)</f>
        <v>9</v>
      </c>
      <c r="I10" s="66">
        <f t="shared" si="2"/>
        <v>0.20930232558139536</v>
      </c>
      <c r="J10" s="67" t="s">
        <v>245</v>
      </c>
      <c r="K10" s="65">
        <f>COUNTIF(Deník!$T$5:$T$638,J10)</f>
        <v>6</v>
      </c>
      <c r="L10" s="66">
        <f t="shared" si="3"/>
        <v>0.13953488372093023</v>
      </c>
      <c r="M10" s="67" t="s">
        <v>287</v>
      </c>
      <c r="N10" s="65">
        <f>COUNTIF(Deník!$T$5:$T$638,M10)</f>
        <v>5</v>
      </c>
      <c r="O10" s="66">
        <f t="shared" si="4"/>
        <v>0.11627906976744186</v>
      </c>
      <c r="P10" s="67" t="s">
        <v>329</v>
      </c>
      <c r="Q10" s="65">
        <f>COUNTIF(Deník!$T$5:$T$638,P10)</f>
        <v>0</v>
      </c>
      <c r="R10" s="66">
        <f t="shared" si="5"/>
        <v>0</v>
      </c>
      <c r="S10" s="67" t="s">
        <v>371</v>
      </c>
      <c r="T10" s="65">
        <f>COUNTIF(Deník!$T$5:$T$638,S10)</f>
        <v>0</v>
      </c>
      <c r="U10" s="66">
        <f t="shared" si="6"/>
        <v>0</v>
      </c>
      <c r="V10" s="67" t="s">
        <v>413</v>
      </c>
      <c r="W10" s="65">
        <f>COUNTIF(Deník!$T$5:$T$638,V10)</f>
        <v>0</v>
      </c>
      <c r="X10" s="66">
        <f t="shared" si="7"/>
        <v>0</v>
      </c>
      <c r="Y10" s="67" t="s">
        <v>455</v>
      </c>
      <c r="Z10" s="65">
        <f>COUNTIF(Deník!$T$5:$T$638,Y10)</f>
        <v>0</v>
      </c>
      <c r="AA10" s="66">
        <f t="shared" si="8"/>
        <v>0</v>
      </c>
      <c r="AB10" s="67" t="s">
        <v>497</v>
      </c>
      <c r="AC10" s="65">
        <f>COUNTIF(Deník!$T$5:$T$638,AB10)</f>
        <v>0</v>
      </c>
      <c r="AD10" s="66">
        <f t="shared" si="9"/>
        <v>0</v>
      </c>
    </row>
    <row r="11" spans="1:30">
      <c r="A11" s="64" t="s">
        <v>120</v>
      </c>
      <c r="B11" s="65">
        <f>COUNTIF(Deník!$T$5:$T$638,A11)</f>
        <v>35</v>
      </c>
      <c r="C11" s="66">
        <f t="shared" si="0"/>
        <v>0.81395348837209303</v>
      </c>
      <c r="D11" s="67" t="s">
        <v>162</v>
      </c>
      <c r="E11" s="65">
        <f>COUNTIF(Deník!$T$5:$T$638,D11)</f>
        <v>15</v>
      </c>
      <c r="F11" s="66">
        <f t="shared" si="1"/>
        <v>0.34883720930232559</v>
      </c>
      <c r="G11" s="67" t="s">
        <v>204</v>
      </c>
      <c r="H11" s="65">
        <f>COUNTIF(Deník!$T$5:$T$638,G11)</f>
        <v>9</v>
      </c>
      <c r="I11" s="66">
        <f t="shared" si="2"/>
        <v>0.20930232558139536</v>
      </c>
      <c r="J11" s="67" t="s">
        <v>246</v>
      </c>
      <c r="K11" s="65">
        <f>COUNTIF(Deník!$T$5:$T$638,J11)</f>
        <v>6</v>
      </c>
      <c r="L11" s="66">
        <f t="shared" si="3"/>
        <v>0.13953488372093023</v>
      </c>
      <c r="M11" s="67" t="s">
        <v>288</v>
      </c>
      <c r="N11" s="65">
        <f>COUNTIF(Deník!$T$5:$T$638,M11)</f>
        <v>5</v>
      </c>
      <c r="O11" s="66">
        <f t="shared" si="4"/>
        <v>0.11627906976744186</v>
      </c>
      <c r="P11" s="67" t="s">
        <v>330</v>
      </c>
      <c r="Q11" s="65">
        <f>COUNTIF(Deník!$T$5:$T$638,P11)</f>
        <v>0</v>
      </c>
      <c r="R11" s="66">
        <f t="shared" si="5"/>
        <v>0</v>
      </c>
      <c r="S11" s="67" t="s">
        <v>372</v>
      </c>
      <c r="T11" s="65">
        <f>COUNTIF(Deník!$T$5:$T$638,S11)</f>
        <v>0</v>
      </c>
      <c r="U11" s="66">
        <f t="shared" si="6"/>
        <v>0</v>
      </c>
      <c r="V11" s="67" t="s">
        <v>414</v>
      </c>
      <c r="W11" s="65">
        <f>COUNTIF(Deník!$T$5:$T$638,V11)</f>
        <v>0</v>
      </c>
      <c r="X11" s="66">
        <f t="shared" si="7"/>
        <v>0</v>
      </c>
      <c r="Y11" s="67" t="s">
        <v>456</v>
      </c>
      <c r="Z11" s="65">
        <f>COUNTIF(Deník!$T$5:$T$638,Y11)</f>
        <v>0</v>
      </c>
      <c r="AA11" s="66">
        <f t="shared" si="8"/>
        <v>0</v>
      </c>
      <c r="AB11" s="67" t="s">
        <v>498</v>
      </c>
      <c r="AC11" s="65">
        <f>COUNTIF(Deník!$T$5:$T$638,AB11)</f>
        <v>0</v>
      </c>
      <c r="AD11" s="66">
        <f t="shared" si="9"/>
        <v>0</v>
      </c>
    </row>
    <row r="12" spans="1:30">
      <c r="A12" s="64" t="s">
        <v>121</v>
      </c>
      <c r="B12" s="65">
        <f>COUNTIF(Deník!$T$5:$T$638,A12)</f>
        <v>35</v>
      </c>
      <c r="C12" s="66">
        <f t="shared" si="0"/>
        <v>0.81395348837209303</v>
      </c>
      <c r="D12" s="67" t="s">
        <v>163</v>
      </c>
      <c r="E12" s="65">
        <f>COUNTIF(Deník!$T$5:$T$638,D12)</f>
        <v>15</v>
      </c>
      <c r="F12" s="66">
        <f t="shared" si="1"/>
        <v>0.34883720930232559</v>
      </c>
      <c r="G12" s="67" t="s">
        <v>205</v>
      </c>
      <c r="H12" s="65">
        <f>COUNTIF(Deník!$T$5:$T$638,G12)</f>
        <v>9</v>
      </c>
      <c r="I12" s="66">
        <f t="shared" si="2"/>
        <v>0.20930232558139536</v>
      </c>
      <c r="J12" s="67" t="s">
        <v>247</v>
      </c>
      <c r="K12" s="65">
        <f>COUNTIF(Deník!$T$5:$T$638,J12)</f>
        <v>6</v>
      </c>
      <c r="L12" s="66">
        <f t="shared" si="3"/>
        <v>0.13953488372093023</v>
      </c>
      <c r="M12" s="67" t="s">
        <v>289</v>
      </c>
      <c r="N12" s="65">
        <f>COUNTIF(Deník!$T$5:$T$638,M12)</f>
        <v>5</v>
      </c>
      <c r="O12" s="66">
        <f t="shared" si="4"/>
        <v>0.11627906976744186</v>
      </c>
      <c r="P12" s="67" t="s">
        <v>331</v>
      </c>
      <c r="Q12" s="65">
        <f>COUNTIF(Deník!$T$5:$T$638,P12)</f>
        <v>0</v>
      </c>
      <c r="R12" s="66">
        <f t="shared" si="5"/>
        <v>0</v>
      </c>
      <c r="S12" s="67" t="s">
        <v>373</v>
      </c>
      <c r="T12" s="65">
        <f>COUNTIF(Deník!$T$5:$T$638,S12)</f>
        <v>0</v>
      </c>
      <c r="U12" s="66">
        <f t="shared" si="6"/>
        <v>0</v>
      </c>
      <c r="V12" s="67" t="s">
        <v>415</v>
      </c>
      <c r="W12" s="65">
        <f>COUNTIF(Deník!$T$5:$T$638,V12)</f>
        <v>0</v>
      </c>
      <c r="X12" s="66">
        <f t="shared" si="7"/>
        <v>0</v>
      </c>
      <c r="Y12" s="67" t="s">
        <v>457</v>
      </c>
      <c r="Z12" s="65">
        <f>COUNTIF(Deník!$T$5:$T$638,Y12)</f>
        <v>0</v>
      </c>
      <c r="AA12" s="66">
        <f t="shared" si="8"/>
        <v>0</v>
      </c>
      <c r="AB12" s="67" t="s">
        <v>499</v>
      </c>
      <c r="AC12" s="65">
        <f>COUNTIF(Deník!$T$5:$T$638,AB12)</f>
        <v>0</v>
      </c>
      <c r="AD12" s="66">
        <f t="shared" si="9"/>
        <v>0</v>
      </c>
    </row>
    <row r="13" spans="1:30">
      <c r="A13" s="64" t="s">
        <v>122</v>
      </c>
      <c r="B13" s="65">
        <f>COUNTIF(Deník!$T$5:$T$638,A13)</f>
        <v>34</v>
      </c>
      <c r="C13" s="66">
        <f t="shared" si="0"/>
        <v>0.79069767441860461</v>
      </c>
      <c r="D13" s="67" t="s">
        <v>164</v>
      </c>
      <c r="E13" s="65">
        <f>COUNTIF(Deník!$T$5:$T$638,D13)</f>
        <v>15</v>
      </c>
      <c r="F13" s="66">
        <f t="shared" si="1"/>
        <v>0.34883720930232559</v>
      </c>
      <c r="G13" s="67" t="s">
        <v>206</v>
      </c>
      <c r="H13" s="65">
        <f>COUNTIF(Deník!$T$5:$T$638,G13)</f>
        <v>9</v>
      </c>
      <c r="I13" s="66">
        <f t="shared" si="2"/>
        <v>0.20930232558139536</v>
      </c>
      <c r="J13" s="67" t="s">
        <v>248</v>
      </c>
      <c r="K13" s="65">
        <f>COUNTIF(Deník!$T$5:$T$638,J13)</f>
        <v>6</v>
      </c>
      <c r="L13" s="66">
        <f t="shared" si="3"/>
        <v>0.13953488372093023</v>
      </c>
      <c r="M13" s="67" t="s">
        <v>290</v>
      </c>
      <c r="N13" s="65">
        <f>COUNTIF(Deník!$T$5:$T$638,M13)</f>
        <v>5</v>
      </c>
      <c r="O13" s="66">
        <f t="shared" si="4"/>
        <v>0.11627906976744186</v>
      </c>
      <c r="P13" s="67" t="s">
        <v>332</v>
      </c>
      <c r="Q13" s="65">
        <f>COUNTIF(Deník!$T$5:$T$638,P13)</f>
        <v>0</v>
      </c>
      <c r="R13" s="66">
        <f t="shared" si="5"/>
        <v>0</v>
      </c>
      <c r="S13" s="67" t="s">
        <v>374</v>
      </c>
      <c r="T13" s="65">
        <f>COUNTIF(Deník!$T$5:$T$638,S13)</f>
        <v>0</v>
      </c>
      <c r="U13" s="66">
        <f t="shared" si="6"/>
        <v>0</v>
      </c>
      <c r="V13" s="67" t="s">
        <v>416</v>
      </c>
      <c r="W13" s="65">
        <f>COUNTIF(Deník!$T$5:$T$638,V13)</f>
        <v>0</v>
      </c>
      <c r="X13" s="66">
        <f t="shared" si="7"/>
        <v>0</v>
      </c>
      <c r="Y13" s="67" t="s">
        <v>458</v>
      </c>
      <c r="Z13" s="65">
        <f>COUNTIF(Deník!$T$5:$T$638,Y13)</f>
        <v>0</v>
      </c>
      <c r="AA13" s="66">
        <f t="shared" si="8"/>
        <v>0</v>
      </c>
      <c r="AB13" s="67" t="s">
        <v>500</v>
      </c>
      <c r="AC13" s="65">
        <f>COUNTIF(Deník!$T$5:$T$638,AB13)</f>
        <v>0</v>
      </c>
      <c r="AD13" s="66">
        <f t="shared" si="9"/>
        <v>0</v>
      </c>
    </row>
    <row r="14" spans="1:30">
      <c r="A14" s="64" t="s">
        <v>123</v>
      </c>
      <c r="B14" s="65">
        <f>COUNTIF(Deník!$T$5:$T$638,A14)</f>
        <v>34</v>
      </c>
      <c r="C14" s="66">
        <f t="shared" si="0"/>
        <v>0.79069767441860461</v>
      </c>
      <c r="D14" s="67" t="s">
        <v>165</v>
      </c>
      <c r="E14" s="65">
        <f>COUNTIF(Deník!$T$5:$T$638,D14)</f>
        <v>15</v>
      </c>
      <c r="F14" s="66">
        <f t="shared" si="1"/>
        <v>0.34883720930232559</v>
      </c>
      <c r="G14" s="67" t="s">
        <v>207</v>
      </c>
      <c r="H14" s="65">
        <f>COUNTIF(Deník!$T$5:$T$638,G14)</f>
        <v>8</v>
      </c>
      <c r="I14" s="66">
        <f t="shared" si="2"/>
        <v>0.18604651162790697</v>
      </c>
      <c r="J14" s="67" t="s">
        <v>249</v>
      </c>
      <c r="K14" s="65">
        <f>COUNTIF(Deník!$T$5:$T$638,J14)</f>
        <v>6</v>
      </c>
      <c r="L14" s="66">
        <f t="shared" si="3"/>
        <v>0.13953488372093023</v>
      </c>
      <c r="M14" s="67" t="s">
        <v>291</v>
      </c>
      <c r="N14" s="65">
        <f>COUNTIF(Deník!$T$5:$T$638,M14)</f>
        <v>5</v>
      </c>
      <c r="O14" s="66">
        <f t="shared" si="4"/>
        <v>0.11627906976744186</v>
      </c>
      <c r="P14" s="67" t="s">
        <v>333</v>
      </c>
      <c r="Q14" s="65">
        <f>COUNTIF(Deník!$T$5:$T$638,P14)</f>
        <v>0</v>
      </c>
      <c r="R14" s="66">
        <f t="shared" si="5"/>
        <v>0</v>
      </c>
      <c r="S14" s="67" t="s">
        <v>375</v>
      </c>
      <c r="T14" s="65">
        <f>COUNTIF(Deník!$T$5:$T$638,S14)</f>
        <v>0</v>
      </c>
      <c r="U14" s="66">
        <f t="shared" si="6"/>
        <v>0</v>
      </c>
      <c r="V14" s="67" t="s">
        <v>417</v>
      </c>
      <c r="W14" s="65">
        <f>COUNTIF(Deník!$T$5:$T$638,V14)</f>
        <v>0</v>
      </c>
      <c r="X14" s="66">
        <f t="shared" si="7"/>
        <v>0</v>
      </c>
      <c r="Y14" s="67" t="s">
        <v>459</v>
      </c>
      <c r="Z14" s="65">
        <f>COUNTIF(Deník!$T$5:$T$638,Y14)</f>
        <v>0</v>
      </c>
      <c r="AA14" s="66">
        <f t="shared" si="8"/>
        <v>0</v>
      </c>
      <c r="AB14" s="67" t="s">
        <v>501</v>
      </c>
      <c r="AC14" s="65">
        <f>COUNTIF(Deník!$T$5:$T$638,AB14)</f>
        <v>0</v>
      </c>
      <c r="AD14" s="66">
        <f t="shared" si="9"/>
        <v>0</v>
      </c>
    </row>
    <row r="15" spans="1:30">
      <c r="A15" s="64" t="s">
        <v>124</v>
      </c>
      <c r="B15" s="65">
        <f>COUNTIF(Deník!$T$5:$T$638,A15)</f>
        <v>34</v>
      </c>
      <c r="C15" s="66">
        <f t="shared" si="0"/>
        <v>0.79069767441860461</v>
      </c>
      <c r="D15" s="67" t="s">
        <v>166</v>
      </c>
      <c r="E15" s="65">
        <f>COUNTIF(Deník!$T$5:$T$638,D15)</f>
        <v>15</v>
      </c>
      <c r="F15" s="66">
        <f t="shared" si="1"/>
        <v>0.34883720930232559</v>
      </c>
      <c r="G15" s="67" t="s">
        <v>208</v>
      </c>
      <c r="H15" s="65">
        <f>COUNTIF(Deník!$T$5:$T$638,G15)</f>
        <v>7</v>
      </c>
      <c r="I15" s="66">
        <f t="shared" si="2"/>
        <v>0.16279069767441862</v>
      </c>
      <c r="J15" s="67" t="s">
        <v>250</v>
      </c>
      <c r="K15" s="65">
        <f>COUNTIF(Deník!$T$5:$T$638,J15)</f>
        <v>6</v>
      </c>
      <c r="L15" s="66">
        <f t="shared" si="3"/>
        <v>0.13953488372093023</v>
      </c>
      <c r="M15" s="67" t="s">
        <v>292</v>
      </c>
      <c r="N15" s="65">
        <f>COUNTIF(Deník!$T$5:$T$638,M15)</f>
        <v>5</v>
      </c>
      <c r="O15" s="66">
        <f t="shared" si="4"/>
        <v>0.11627906976744186</v>
      </c>
      <c r="P15" s="67" t="s">
        <v>334</v>
      </c>
      <c r="Q15" s="65">
        <f>COUNTIF(Deník!$T$5:$T$638,P15)</f>
        <v>0</v>
      </c>
      <c r="R15" s="66">
        <f t="shared" si="5"/>
        <v>0</v>
      </c>
      <c r="S15" s="67" t="s">
        <v>376</v>
      </c>
      <c r="T15" s="65">
        <f>COUNTIF(Deník!$T$5:$T$638,S15)</f>
        <v>0</v>
      </c>
      <c r="U15" s="66">
        <f t="shared" si="6"/>
        <v>0</v>
      </c>
      <c r="V15" s="67" t="s">
        <v>418</v>
      </c>
      <c r="W15" s="65">
        <f>COUNTIF(Deník!$T$5:$T$638,V15)</f>
        <v>0</v>
      </c>
      <c r="X15" s="66">
        <f t="shared" si="7"/>
        <v>0</v>
      </c>
      <c r="Y15" s="67" t="s">
        <v>460</v>
      </c>
      <c r="Z15" s="65">
        <f>COUNTIF(Deník!$T$5:$T$638,Y15)</f>
        <v>0</v>
      </c>
      <c r="AA15" s="66">
        <f t="shared" si="8"/>
        <v>0</v>
      </c>
      <c r="AB15" s="67" t="s">
        <v>502</v>
      </c>
      <c r="AC15" s="65">
        <f>COUNTIF(Deník!$T$5:$T$638,AB15)</f>
        <v>0</v>
      </c>
      <c r="AD15" s="66">
        <f t="shared" si="9"/>
        <v>0</v>
      </c>
    </row>
    <row r="16" spans="1:30">
      <c r="A16" s="64" t="s">
        <v>125</v>
      </c>
      <c r="B16" s="65">
        <f>COUNTIF(Deník!$T$5:$T$638,A16)</f>
        <v>33</v>
      </c>
      <c r="C16" s="66">
        <f t="shared" si="0"/>
        <v>0.76744186046511631</v>
      </c>
      <c r="D16" s="67" t="s">
        <v>167</v>
      </c>
      <c r="E16" s="65">
        <f>COUNTIF(Deník!$T$5:$T$638,D16)</f>
        <v>14</v>
      </c>
      <c r="F16" s="66">
        <f t="shared" si="1"/>
        <v>0.32558139534883723</v>
      </c>
      <c r="G16" s="67" t="s">
        <v>209</v>
      </c>
      <c r="H16" s="65">
        <f>COUNTIF(Deník!$T$5:$T$638,G16)</f>
        <v>7</v>
      </c>
      <c r="I16" s="66">
        <f t="shared" si="2"/>
        <v>0.16279069767441862</v>
      </c>
      <c r="J16" s="67" t="s">
        <v>251</v>
      </c>
      <c r="K16" s="65">
        <f>COUNTIF(Deník!$T$5:$T$638,J16)</f>
        <v>6</v>
      </c>
      <c r="L16" s="66">
        <f t="shared" si="3"/>
        <v>0.13953488372093023</v>
      </c>
      <c r="M16" s="67" t="s">
        <v>293</v>
      </c>
      <c r="N16" s="65">
        <f>COUNTIF(Deník!$T$5:$T$638,M16)</f>
        <v>5</v>
      </c>
      <c r="O16" s="66">
        <f t="shared" si="4"/>
        <v>0.11627906976744186</v>
      </c>
      <c r="P16" s="67" t="s">
        <v>335</v>
      </c>
      <c r="Q16" s="65">
        <f>COUNTIF(Deník!$T$5:$T$638,P16)</f>
        <v>0</v>
      </c>
      <c r="R16" s="66">
        <f t="shared" si="5"/>
        <v>0</v>
      </c>
      <c r="S16" s="67" t="s">
        <v>377</v>
      </c>
      <c r="T16" s="65">
        <f>COUNTIF(Deník!$T$5:$T$638,S16)</f>
        <v>0</v>
      </c>
      <c r="U16" s="66">
        <f t="shared" si="6"/>
        <v>0</v>
      </c>
      <c r="V16" s="67" t="s">
        <v>419</v>
      </c>
      <c r="W16" s="65">
        <f>COUNTIF(Deník!$T$5:$T$638,V16)</f>
        <v>0</v>
      </c>
      <c r="X16" s="66">
        <f t="shared" si="7"/>
        <v>0</v>
      </c>
      <c r="Y16" s="67" t="s">
        <v>461</v>
      </c>
      <c r="Z16" s="65">
        <f>COUNTIF(Deník!$T$5:$T$638,Y16)</f>
        <v>0</v>
      </c>
      <c r="AA16" s="66">
        <f t="shared" si="8"/>
        <v>0</v>
      </c>
      <c r="AB16" s="67" t="s">
        <v>503</v>
      </c>
      <c r="AC16" s="65">
        <f>COUNTIF(Deník!$T$5:$T$638,AB16)</f>
        <v>0</v>
      </c>
      <c r="AD16" s="66">
        <f t="shared" si="9"/>
        <v>0</v>
      </c>
    </row>
    <row r="17" spans="1:30">
      <c r="A17" s="64" t="s">
        <v>126</v>
      </c>
      <c r="B17" s="65">
        <f>COUNTIF(Deník!$T$5:$T$638,A17)</f>
        <v>31</v>
      </c>
      <c r="C17" s="66">
        <f t="shared" si="0"/>
        <v>0.72093023255813948</v>
      </c>
      <c r="D17" s="67" t="s">
        <v>168</v>
      </c>
      <c r="E17" s="65">
        <f>COUNTIF(Deník!$T$5:$T$638,D17)</f>
        <v>13</v>
      </c>
      <c r="F17" s="66">
        <f t="shared" si="1"/>
        <v>0.30232558139534882</v>
      </c>
      <c r="G17" s="67" t="s">
        <v>210</v>
      </c>
      <c r="H17" s="65">
        <f>COUNTIF(Deník!$T$5:$T$638,G17)</f>
        <v>7</v>
      </c>
      <c r="I17" s="66">
        <f t="shared" si="2"/>
        <v>0.16279069767441862</v>
      </c>
      <c r="J17" s="67" t="s">
        <v>252</v>
      </c>
      <c r="K17" s="65">
        <f>COUNTIF(Deník!$T$5:$T$638,J17)</f>
        <v>6</v>
      </c>
      <c r="L17" s="66">
        <f t="shared" si="3"/>
        <v>0.13953488372093023</v>
      </c>
      <c r="M17" s="67" t="s">
        <v>294</v>
      </c>
      <c r="N17" s="65">
        <f>COUNTIF(Deník!$T$5:$T$638,M17)</f>
        <v>4</v>
      </c>
      <c r="O17" s="66">
        <f t="shared" si="4"/>
        <v>9.3023255813953487E-2</v>
      </c>
      <c r="P17" s="67" t="s">
        <v>336</v>
      </c>
      <c r="Q17" s="65">
        <f>COUNTIF(Deník!$T$5:$T$638,P17)</f>
        <v>0</v>
      </c>
      <c r="R17" s="66">
        <f t="shared" si="5"/>
        <v>0</v>
      </c>
      <c r="S17" s="67" t="s">
        <v>378</v>
      </c>
      <c r="T17" s="65">
        <f>COUNTIF(Deník!$T$5:$T$638,S17)</f>
        <v>0</v>
      </c>
      <c r="U17" s="66">
        <f t="shared" si="6"/>
        <v>0</v>
      </c>
      <c r="V17" s="67" t="s">
        <v>420</v>
      </c>
      <c r="W17" s="65">
        <f>COUNTIF(Deník!$T$5:$T$638,V17)</f>
        <v>0</v>
      </c>
      <c r="X17" s="66">
        <f t="shared" si="7"/>
        <v>0</v>
      </c>
      <c r="Y17" s="67" t="s">
        <v>462</v>
      </c>
      <c r="Z17" s="65">
        <f>COUNTIF(Deník!$T$5:$T$638,Y17)</f>
        <v>0</v>
      </c>
      <c r="AA17" s="66">
        <f t="shared" si="8"/>
        <v>0</v>
      </c>
      <c r="AB17" s="67" t="s">
        <v>504</v>
      </c>
      <c r="AC17" s="65">
        <f>COUNTIF(Deník!$T$5:$T$638,AB17)</f>
        <v>0</v>
      </c>
      <c r="AD17" s="66">
        <f t="shared" si="9"/>
        <v>0</v>
      </c>
    </row>
    <row r="18" spans="1:30">
      <c r="A18" s="64" t="s">
        <v>127</v>
      </c>
      <c r="B18" s="65">
        <f>COUNTIF(Deník!$T$5:$T$638,A18)</f>
        <v>29</v>
      </c>
      <c r="C18" s="66">
        <f t="shared" si="0"/>
        <v>0.67441860465116277</v>
      </c>
      <c r="D18" s="67" t="s">
        <v>169</v>
      </c>
      <c r="E18" s="65">
        <f>COUNTIF(Deník!$T$5:$T$638,D18)</f>
        <v>13</v>
      </c>
      <c r="F18" s="66">
        <f t="shared" si="1"/>
        <v>0.30232558139534882</v>
      </c>
      <c r="G18" s="67" t="s">
        <v>211</v>
      </c>
      <c r="H18" s="65">
        <f>COUNTIF(Deník!$T$5:$T$638,G18)</f>
        <v>7</v>
      </c>
      <c r="I18" s="66">
        <f t="shared" si="2"/>
        <v>0.16279069767441862</v>
      </c>
      <c r="J18" s="67" t="s">
        <v>253</v>
      </c>
      <c r="K18" s="65">
        <f>COUNTIF(Deník!$T$5:$T$638,J18)</f>
        <v>6</v>
      </c>
      <c r="L18" s="66">
        <f t="shared" si="3"/>
        <v>0.13953488372093023</v>
      </c>
      <c r="M18" s="67" t="s">
        <v>295</v>
      </c>
      <c r="N18" s="65">
        <f>COUNTIF(Deník!$T$5:$T$638,M18)</f>
        <v>4</v>
      </c>
      <c r="O18" s="66">
        <f t="shared" si="4"/>
        <v>9.3023255813953487E-2</v>
      </c>
      <c r="P18" s="67" t="s">
        <v>337</v>
      </c>
      <c r="Q18" s="65">
        <f>COUNTIF(Deník!$T$5:$T$638,P18)</f>
        <v>0</v>
      </c>
      <c r="R18" s="66">
        <f t="shared" si="5"/>
        <v>0</v>
      </c>
      <c r="S18" s="67" t="s">
        <v>379</v>
      </c>
      <c r="T18" s="65">
        <f>COUNTIF(Deník!$T$5:$T$638,S18)</f>
        <v>0</v>
      </c>
      <c r="U18" s="66">
        <f t="shared" si="6"/>
        <v>0</v>
      </c>
      <c r="V18" s="67" t="s">
        <v>421</v>
      </c>
      <c r="W18" s="65">
        <f>COUNTIF(Deník!$T$5:$T$638,V18)</f>
        <v>0</v>
      </c>
      <c r="X18" s="66">
        <f t="shared" si="7"/>
        <v>0</v>
      </c>
      <c r="Y18" s="67" t="s">
        <v>463</v>
      </c>
      <c r="Z18" s="65">
        <f>COUNTIF(Deník!$T$5:$T$638,Y18)</f>
        <v>0</v>
      </c>
      <c r="AA18" s="66">
        <f t="shared" si="8"/>
        <v>0</v>
      </c>
      <c r="AB18" s="67" t="s">
        <v>505</v>
      </c>
      <c r="AC18" s="65">
        <f>COUNTIF(Deník!$T$5:$T$638,AB18)</f>
        <v>0</v>
      </c>
      <c r="AD18" s="66">
        <f t="shared" si="9"/>
        <v>0</v>
      </c>
    </row>
    <row r="19" spans="1:30">
      <c r="A19" s="64" t="s">
        <v>128</v>
      </c>
      <c r="B19" s="65">
        <f>COUNTIF(Deník!$T$5:$T$638,A19)</f>
        <v>27</v>
      </c>
      <c r="C19" s="66">
        <f t="shared" si="0"/>
        <v>0.62790697674418605</v>
      </c>
      <c r="D19" s="67" t="s">
        <v>170</v>
      </c>
      <c r="E19" s="65">
        <f>COUNTIF(Deník!$T$5:$T$638,D19)</f>
        <v>13</v>
      </c>
      <c r="F19" s="66">
        <f t="shared" si="1"/>
        <v>0.30232558139534882</v>
      </c>
      <c r="G19" s="67" t="s">
        <v>212</v>
      </c>
      <c r="H19" s="65">
        <f>COUNTIF(Deník!$T$5:$T$638,G19)</f>
        <v>7</v>
      </c>
      <c r="I19" s="66">
        <f t="shared" si="2"/>
        <v>0.16279069767441862</v>
      </c>
      <c r="J19" s="67" t="s">
        <v>254</v>
      </c>
      <c r="K19" s="65">
        <f>COUNTIF(Deník!$T$5:$T$638,J19)</f>
        <v>5</v>
      </c>
      <c r="L19" s="66">
        <f t="shared" si="3"/>
        <v>0.11627906976744186</v>
      </c>
      <c r="M19" s="67" t="s">
        <v>296</v>
      </c>
      <c r="N19" s="65">
        <f>COUNTIF(Deník!$T$5:$T$638,M19)</f>
        <v>4</v>
      </c>
      <c r="O19" s="66">
        <f t="shared" si="4"/>
        <v>9.3023255813953487E-2</v>
      </c>
      <c r="P19" s="67" t="s">
        <v>338</v>
      </c>
      <c r="Q19" s="65">
        <f>COUNTIF(Deník!$T$5:$T$638,P19)</f>
        <v>0</v>
      </c>
      <c r="R19" s="66">
        <f t="shared" si="5"/>
        <v>0</v>
      </c>
      <c r="S19" s="67" t="s">
        <v>380</v>
      </c>
      <c r="T19" s="65">
        <f>COUNTIF(Deník!$T$5:$T$638,S19)</f>
        <v>0</v>
      </c>
      <c r="U19" s="66">
        <f t="shared" si="6"/>
        <v>0</v>
      </c>
      <c r="V19" s="67" t="s">
        <v>422</v>
      </c>
      <c r="W19" s="65">
        <f>COUNTIF(Deník!$T$5:$T$638,V19)</f>
        <v>0</v>
      </c>
      <c r="X19" s="66">
        <f t="shared" si="7"/>
        <v>0</v>
      </c>
      <c r="Y19" s="67" t="s">
        <v>464</v>
      </c>
      <c r="Z19" s="65">
        <f>COUNTIF(Deník!$T$5:$T$638,Y19)</f>
        <v>0</v>
      </c>
      <c r="AA19" s="66">
        <f t="shared" si="8"/>
        <v>0</v>
      </c>
      <c r="AB19" s="67" t="s">
        <v>506</v>
      </c>
      <c r="AC19" s="65">
        <f>COUNTIF(Deník!$T$5:$T$638,AB19)</f>
        <v>0</v>
      </c>
      <c r="AD19" s="66">
        <f t="shared" si="9"/>
        <v>0</v>
      </c>
    </row>
    <row r="20" spans="1:30">
      <c r="A20" s="64" t="s">
        <v>129</v>
      </c>
      <c r="B20" s="65">
        <f>COUNTIF(Deník!$T$5:$T$638,A20)</f>
        <v>26</v>
      </c>
      <c r="C20" s="66">
        <f t="shared" si="0"/>
        <v>0.60465116279069764</v>
      </c>
      <c r="D20" s="67" t="s">
        <v>171</v>
      </c>
      <c r="E20" s="65">
        <f>COUNTIF(Deník!$T$5:$T$638,D20)</f>
        <v>13</v>
      </c>
      <c r="F20" s="66">
        <f t="shared" si="1"/>
        <v>0.30232558139534882</v>
      </c>
      <c r="G20" s="67" t="s">
        <v>213</v>
      </c>
      <c r="H20" s="65">
        <f>COUNTIF(Deník!$T$5:$T$638,G20)</f>
        <v>6</v>
      </c>
      <c r="I20" s="66">
        <f t="shared" si="2"/>
        <v>0.13953488372093023</v>
      </c>
      <c r="J20" s="67" t="s">
        <v>255</v>
      </c>
      <c r="K20" s="65">
        <f>COUNTIF(Deník!$T$5:$T$638,J20)</f>
        <v>5</v>
      </c>
      <c r="L20" s="66">
        <f t="shared" si="3"/>
        <v>0.11627906976744186</v>
      </c>
      <c r="M20" s="67" t="s">
        <v>297</v>
      </c>
      <c r="N20" s="65">
        <f>COUNTIF(Deník!$T$5:$T$638,M20)</f>
        <v>4</v>
      </c>
      <c r="O20" s="66">
        <f t="shared" si="4"/>
        <v>9.3023255813953487E-2</v>
      </c>
      <c r="P20" s="67" t="s">
        <v>339</v>
      </c>
      <c r="Q20" s="65">
        <f>COUNTIF(Deník!$T$5:$T$638,P20)</f>
        <v>0</v>
      </c>
      <c r="R20" s="66">
        <f t="shared" si="5"/>
        <v>0</v>
      </c>
      <c r="S20" s="67" t="s">
        <v>381</v>
      </c>
      <c r="T20" s="65">
        <f>COUNTIF(Deník!$T$5:$T$638,S20)</f>
        <v>0</v>
      </c>
      <c r="U20" s="66">
        <f t="shared" si="6"/>
        <v>0</v>
      </c>
      <c r="V20" s="67" t="s">
        <v>423</v>
      </c>
      <c r="W20" s="65">
        <f>COUNTIF(Deník!$T$5:$T$638,V20)</f>
        <v>0</v>
      </c>
      <c r="X20" s="66">
        <f t="shared" si="7"/>
        <v>0</v>
      </c>
      <c r="Y20" s="67" t="s">
        <v>465</v>
      </c>
      <c r="Z20" s="65">
        <f>COUNTIF(Deník!$T$5:$T$638,Y20)</f>
        <v>0</v>
      </c>
      <c r="AA20" s="66">
        <f t="shared" si="8"/>
        <v>0</v>
      </c>
      <c r="AB20" s="67" t="s">
        <v>507</v>
      </c>
      <c r="AC20" s="65">
        <f>COUNTIF(Deník!$T$5:$T$638,AB20)</f>
        <v>0</v>
      </c>
      <c r="AD20" s="66">
        <f t="shared" si="9"/>
        <v>0</v>
      </c>
    </row>
    <row r="21" spans="1:30">
      <c r="A21" s="64" t="s">
        <v>130</v>
      </c>
      <c r="B21" s="65">
        <f>COUNTIF(Deník!$T$5:$T$638,A21)</f>
        <v>26</v>
      </c>
      <c r="C21" s="66">
        <f t="shared" si="0"/>
        <v>0.60465116279069764</v>
      </c>
      <c r="D21" s="67" t="s">
        <v>172</v>
      </c>
      <c r="E21" s="65">
        <f>COUNTIF(Deník!$T$5:$T$638,D21)</f>
        <v>13</v>
      </c>
      <c r="F21" s="66">
        <f t="shared" si="1"/>
        <v>0.30232558139534882</v>
      </c>
      <c r="G21" s="67" t="s">
        <v>214</v>
      </c>
      <c r="H21" s="65">
        <f>COUNTIF(Deník!$T$5:$T$638,G21)</f>
        <v>6</v>
      </c>
      <c r="I21" s="66">
        <f t="shared" si="2"/>
        <v>0.13953488372093023</v>
      </c>
      <c r="J21" s="67" t="s">
        <v>256</v>
      </c>
      <c r="K21" s="65">
        <f>COUNTIF(Deník!$T$5:$T$638,J21)</f>
        <v>5</v>
      </c>
      <c r="L21" s="66">
        <f t="shared" si="3"/>
        <v>0.11627906976744186</v>
      </c>
      <c r="M21" s="67" t="s">
        <v>298</v>
      </c>
      <c r="N21" s="65">
        <f>COUNTIF(Deník!$T$5:$T$638,M21)</f>
        <v>4</v>
      </c>
      <c r="O21" s="66">
        <f t="shared" si="4"/>
        <v>9.3023255813953487E-2</v>
      </c>
      <c r="P21" s="67" t="s">
        <v>340</v>
      </c>
      <c r="Q21" s="65">
        <f>COUNTIF(Deník!$T$5:$T$638,P21)</f>
        <v>0</v>
      </c>
      <c r="R21" s="66">
        <f t="shared" si="5"/>
        <v>0</v>
      </c>
      <c r="S21" s="67" t="s">
        <v>382</v>
      </c>
      <c r="T21" s="65">
        <f>COUNTIF(Deník!$T$5:$T$638,S21)</f>
        <v>0</v>
      </c>
      <c r="U21" s="66">
        <f t="shared" si="6"/>
        <v>0</v>
      </c>
      <c r="V21" s="67" t="s">
        <v>424</v>
      </c>
      <c r="W21" s="65">
        <f>COUNTIF(Deník!$T$5:$T$638,V21)</f>
        <v>0</v>
      </c>
      <c r="X21" s="66">
        <f t="shared" si="7"/>
        <v>0</v>
      </c>
      <c r="Y21" s="67" t="s">
        <v>466</v>
      </c>
      <c r="Z21" s="65">
        <f>COUNTIF(Deník!$T$5:$T$638,Y21)</f>
        <v>0</v>
      </c>
      <c r="AA21" s="66">
        <f t="shared" si="8"/>
        <v>0</v>
      </c>
      <c r="AB21" s="67" t="s">
        <v>508</v>
      </c>
      <c r="AC21" s="65">
        <f>COUNTIF(Deník!$T$5:$T$638,AB21)</f>
        <v>0</v>
      </c>
      <c r="AD21" s="66">
        <f t="shared" si="9"/>
        <v>0</v>
      </c>
    </row>
    <row r="22" spans="1:30">
      <c r="A22" s="64" t="s">
        <v>131</v>
      </c>
      <c r="B22" s="65">
        <f>COUNTIF(Deník!$T$5:$T$638,A22)</f>
        <v>26</v>
      </c>
      <c r="C22" s="66">
        <f t="shared" si="0"/>
        <v>0.60465116279069764</v>
      </c>
      <c r="D22" s="67" t="s">
        <v>173</v>
      </c>
      <c r="E22" s="65">
        <f>COUNTIF(Deník!$T$5:$T$638,D22)</f>
        <v>13</v>
      </c>
      <c r="F22" s="66">
        <f t="shared" si="1"/>
        <v>0.30232558139534882</v>
      </c>
      <c r="G22" s="67" t="s">
        <v>215</v>
      </c>
      <c r="H22" s="65">
        <f>COUNTIF(Deník!$T$5:$T$638,G22)</f>
        <v>6</v>
      </c>
      <c r="I22" s="66">
        <f t="shared" si="2"/>
        <v>0.13953488372093023</v>
      </c>
      <c r="J22" s="67" t="s">
        <v>257</v>
      </c>
      <c r="K22" s="65">
        <f>COUNTIF(Deník!$T$5:$T$638,J22)</f>
        <v>5</v>
      </c>
      <c r="L22" s="66">
        <f t="shared" si="3"/>
        <v>0.11627906976744186</v>
      </c>
      <c r="M22" s="67" t="s">
        <v>299</v>
      </c>
      <c r="N22" s="65">
        <f>COUNTIF(Deník!$T$5:$T$638,M22)</f>
        <v>4</v>
      </c>
      <c r="O22" s="66">
        <f t="shared" si="4"/>
        <v>9.3023255813953487E-2</v>
      </c>
      <c r="P22" s="67" t="s">
        <v>341</v>
      </c>
      <c r="Q22" s="65">
        <f>COUNTIF(Deník!$T$5:$T$638,P22)</f>
        <v>0</v>
      </c>
      <c r="R22" s="66">
        <f t="shared" si="5"/>
        <v>0</v>
      </c>
      <c r="S22" s="67" t="s">
        <v>383</v>
      </c>
      <c r="T22" s="65">
        <f>COUNTIF(Deník!$T$5:$T$638,S22)</f>
        <v>0</v>
      </c>
      <c r="U22" s="66">
        <f t="shared" si="6"/>
        <v>0</v>
      </c>
      <c r="V22" s="67" t="s">
        <v>425</v>
      </c>
      <c r="W22" s="65">
        <f>COUNTIF(Deník!$T$5:$T$638,V22)</f>
        <v>0</v>
      </c>
      <c r="X22" s="66">
        <f t="shared" si="7"/>
        <v>0</v>
      </c>
      <c r="Y22" s="67" t="s">
        <v>467</v>
      </c>
      <c r="Z22" s="65">
        <f>COUNTIF(Deník!$T$5:$T$638,Y22)</f>
        <v>0</v>
      </c>
      <c r="AA22" s="66">
        <f t="shared" si="8"/>
        <v>0</v>
      </c>
      <c r="AB22" s="67" t="s">
        <v>509</v>
      </c>
      <c r="AC22" s="65">
        <f>COUNTIF(Deník!$T$5:$T$638,AB22)</f>
        <v>0</v>
      </c>
      <c r="AD22" s="66">
        <f t="shared" si="9"/>
        <v>0</v>
      </c>
    </row>
    <row r="23" spans="1:30">
      <c r="A23" s="64" t="s">
        <v>132</v>
      </c>
      <c r="B23" s="65">
        <f>COUNTIF(Deník!$T$5:$T$638,A23)</f>
        <v>25</v>
      </c>
      <c r="C23" s="66">
        <f t="shared" si="0"/>
        <v>0.58139534883720934</v>
      </c>
      <c r="D23" s="67" t="s">
        <v>174</v>
      </c>
      <c r="E23" s="65">
        <f>COUNTIF(Deník!$T$5:$T$638,D23)</f>
        <v>12</v>
      </c>
      <c r="F23" s="66">
        <f t="shared" si="1"/>
        <v>0.27906976744186046</v>
      </c>
      <c r="G23" s="67" t="s">
        <v>216</v>
      </c>
      <c r="H23" s="65">
        <f>COUNTIF(Deník!$T$5:$T$638,G23)</f>
        <v>6</v>
      </c>
      <c r="I23" s="66">
        <f t="shared" si="2"/>
        <v>0.13953488372093023</v>
      </c>
      <c r="J23" s="67" t="s">
        <v>258</v>
      </c>
      <c r="K23" s="65">
        <f>COUNTIF(Deník!$T$5:$T$638,J23)</f>
        <v>5</v>
      </c>
      <c r="L23" s="66">
        <f t="shared" si="3"/>
        <v>0.11627906976744186</v>
      </c>
      <c r="M23" s="67" t="s">
        <v>300</v>
      </c>
      <c r="N23" s="65">
        <f>COUNTIF(Deník!$T$5:$T$638,M23)</f>
        <v>3</v>
      </c>
      <c r="O23" s="66">
        <f t="shared" si="4"/>
        <v>6.9767441860465115E-2</v>
      </c>
      <c r="P23" s="67" t="s">
        <v>342</v>
      </c>
      <c r="Q23" s="65">
        <f>COUNTIF(Deník!$T$5:$T$638,P23)</f>
        <v>0</v>
      </c>
      <c r="R23" s="66">
        <f t="shared" si="5"/>
        <v>0</v>
      </c>
      <c r="S23" s="67" t="s">
        <v>384</v>
      </c>
      <c r="T23" s="65">
        <f>COUNTIF(Deník!$T$5:$T$638,S23)</f>
        <v>0</v>
      </c>
      <c r="U23" s="66">
        <f t="shared" si="6"/>
        <v>0</v>
      </c>
      <c r="V23" s="67" t="s">
        <v>426</v>
      </c>
      <c r="W23" s="65">
        <f>COUNTIF(Deník!$T$5:$T$638,V23)</f>
        <v>0</v>
      </c>
      <c r="X23" s="66">
        <f t="shared" si="7"/>
        <v>0</v>
      </c>
      <c r="Y23" s="67" t="s">
        <v>468</v>
      </c>
      <c r="Z23" s="65">
        <f>COUNTIF(Deník!$T$5:$T$638,Y23)</f>
        <v>0</v>
      </c>
      <c r="AA23" s="66">
        <f t="shared" si="8"/>
        <v>0</v>
      </c>
      <c r="AB23" s="67" t="s">
        <v>510</v>
      </c>
      <c r="AC23" s="65">
        <f>COUNTIF(Deník!$T$5:$T$638,AB23)</f>
        <v>0</v>
      </c>
      <c r="AD23" s="66">
        <f t="shared" si="9"/>
        <v>0</v>
      </c>
    </row>
    <row r="24" spans="1:30">
      <c r="A24" s="64" t="s">
        <v>133</v>
      </c>
      <c r="B24" s="65">
        <f>COUNTIF(Deník!$T$5:$T$638,A24)</f>
        <v>25</v>
      </c>
      <c r="C24" s="66">
        <f t="shared" si="0"/>
        <v>0.58139534883720934</v>
      </c>
      <c r="D24" s="67" t="s">
        <v>175</v>
      </c>
      <c r="E24" s="65">
        <f>COUNTIF(Deník!$T$5:$T$638,D24)</f>
        <v>11</v>
      </c>
      <c r="F24" s="66">
        <f t="shared" si="1"/>
        <v>0.2558139534883721</v>
      </c>
      <c r="G24" s="67" t="s">
        <v>217</v>
      </c>
      <c r="H24" s="65">
        <f>COUNTIF(Deník!$T$5:$T$638,G24)</f>
        <v>6</v>
      </c>
      <c r="I24" s="66">
        <f t="shared" si="2"/>
        <v>0.13953488372093023</v>
      </c>
      <c r="J24" s="67" t="s">
        <v>259</v>
      </c>
      <c r="K24" s="65">
        <f>COUNTIF(Deník!$T$5:$T$638,J24)</f>
        <v>5</v>
      </c>
      <c r="L24" s="66">
        <f t="shared" si="3"/>
        <v>0.11627906976744186</v>
      </c>
      <c r="M24" s="67" t="s">
        <v>301</v>
      </c>
      <c r="N24" s="65">
        <f>COUNTIF(Deník!$T$5:$T$638,M24)</f>
        <v>3</v>
      </c>
      <c r="O24" s="66">
        <f t="shared" si="4"/>
        <v>6.9767441860465115E-2</v>
      </c>
      <c r="P24" s="67" t="s">
        <v>343</v>
      </c>
      <c r="Q24" s="65">
        <f>COUNTIF(Deník!$T$5:$T$638,P24)</f>
        <v>0</v>
      </c>
      <c r="R24" s="66">
        <f t="shared" si="5"/>
        <v>0</v>
      </c>
      <c r="S24" s="67" t="s">
        <v>385</v>
      </c>
      <c r="T24" s="65">
        <f>COUNTIF(Deník!$T$5:$T$638,S24)</f>
        <v>0</v>
      </c>
      <c r="U24" s="66">
        <f t="shared" si="6"/>
        <v>0</v>
      </c>
      <c r="V24" s="67" t="s">
        <v>427</v>
      </c>
      <c r="W24" s="65">
        <f>COUNTIF(Deník!$T$5:$T$638,V24)</f>
        <v>0</v>
      </c>
      <c r="X24" s="66">
        <f t="shared" si="7"/>
        <v>0</v>
      </c>
      <c r="Y24" s="67" t="s">
        <v>469</v>
      </c>
      <c r="Z24" s="65">
        <f>COUNTIF(Deník!$T$5:$T$638,Y24)</f>
        <v>0</v>
      </c>
      <c r="AA24" s="66">
        <f t="shared" si="8"/>
        <v>0</v>
      </c>
      <c r="AB24" s="67" t="s">
        <v>511</v>
      </c>
      <c r="AC24" s="65">
        <f>COUNTIF(Deník!$T$5:$T$638,AB24)</f>
        <v>0</v>
      </c>
      <c r="AD24" s="66">
        <f t="shared" si="9"/>
        <v>0</v>
      </c>
    </row>
    <row r="25" spans="1:30">
      <c r="A25" s="64" t="s">
        <v>134</v>
      </c>
      <c r="B25" s="65">
        <f>COUNTIF(Deník!$T$5:$T$638,A25)</f>
        <v>25</v>
      </c>
      <c r="C25" s="66">
        <f t="shared" si="0"/>
        <v>0.58139534883720934</v>
      </c>
      <c r="D25" s="67" t="s">
        <v>176</v>
      </c>
      <c r="E25" s="65">
        <f>COUNTIF(Deník!$T$5:$T$638,D25)</f>
        <v>11</v>
      </c>
      <c r="F25" s="66">
        <f t="shared" si="1"/>
        <v>0.2558139534883721</v>
      </c>
      <c r="G25" s="67" t="s">
        <v>218</v>
      </c>
      <c r="H25" s="65">
        <f>COUNTIF(Deník!$T$5:$T$638,G25)</f>
        <v>6</v>
      </c>
      <c r="I25" s="66">
        <f t="shared" si="2"/>
        <v>0.13953488372093023</v>
      </c>
      <c r="J25" s="67" t="s">
        <v>260</v>
      </c>
      <c r="K25" s="65">
        <f>COUNTIF(Deník!$T$5:$T$638,J25)</f>
        <v>5</v>
      </c>
      <c r="L25" s="66">
        <f t="shared" si="3"/>
        <v>0.11627906976744186</v>
      </c>
      <c r="M25" s="67" t="s">
        <v>302</v>
      </c>
      <c r="N25" s="65">
        <f>COUNTIF(Deník!$T$5:$T$638,M25)</f>
        <v>3</v>
      </c>
      <c r="O25" s="66">
        <f t="shared" si="4"/>
        <v>6.9767441860465115E-2</v>
      </c>
      <c r="P25" s="67" t="s">
        <v>344</v>
      </c>
      <c r="Q25" s="65">
        <f>COUNTIF(Deník!$T$5:$T$638,P25)</f>
        <v>0</v>
      </c>
      <c r="R25" s="66">
        <f t="shared" si="5"/>
        <v>0</v>
      </c>
      <c r="S25" s="67" t="s">
        <v>386</v>
      </c>
      <c r="T25" s="65">
        <f>COUNTIF(Deník!$T$5:$T$638,S25)</f>
        <v>0</v>
      </c>
      <c r="U25" s="66">
        <f t="shared" si="6"/>
        <v>0</v>
      </c>
      <c r="V25" s="67" t="s">
        <v>428</v>
      </c>
      <c r="W25" s="65">
        <f>COUNTIF(Deník!$T$5:$T$638,V25)</f>
        <v>0</v>
      </c>
      <c r="X25" s="66">
        <f t="shared" si="7"/>
        <v>0</v>
      </c>
      <c r="Y25" s="67" t="s">
        <v>470</v>
      </c>
      <c r="Z25" s="65">
        <f>COUNTIF(Deník!$T$5:$T$638,Y25)</f>
        <v>0</v>
      </c>
      <c r="AA25" s="66">
        <f t="shared" si="8"/>
        <v>0</v>
      </c>
      <c r="AB25" s="67" t="s">
        <v>512</v>
      </c>
      <c r="AC25" s="65">
        <f>COUNTIF(Deník!$T$5:$T$638,AB25)</f>
        <v>0</v>
      </c>
      <c r="AD25" s="66">
        <f t="shared" si="9"/>
        <v>0</v>
      </c>
    </row>
    <row r="26" spans="1:30">
      <c r="A26" s="64" t="s">
        <v>135</v>
      </c>
      <c r="B26" s="65">
        <f>COUNTIF(Deník!$T$5:$T$638,A26)</f>
        <v>25</v>
      </c>
      <c r="C26" s="66">
        <f t="shared" si="0"/>
        <v>0.58139534883720934</v>
      </c>
      <c r="D26" s="67" t="s">
        <v>177</v>
      </c>
      <c r="E26" s="65">
        <f>COUNTIF(Deník!$T$5:$T$638,D26)</f>
        <v>10</v>
      </c>
      <c r="F26" s="66">
        <f t="shared" si="1"/>
        <v>0.23255813953488372</v>
      </c>
      <c r="G26" s="67" t="s">
        <v>219</v>
      </c>
      <c r="H26" s="65">
        <f>COUNTIF(Deník!$T$5:$T$638,G26)</f>
        <v>6</v>
      </c>
      <c r="I26" s="66">
        <f t="shared" si="2"/>
        <v>0.13953488372093023</v>
      </c>
      <c r="J26" s="67" t="s">
        <v>261</v>
      </c>
      <c r="K26" s="65">
        <f>COUNTIF(Deník!$T$5:$T$638,J26)</f>
        <v>5</v>
      </c>
      <c r="L26" s="66">
        <f t="shared" si="3"/>
        <v>0.11627906976744186</v>
      </c>
      <c r="M26" s="67" t="s">
        <v>303</v>
      </c>
      <c r="N26" s="65">
        <f>COUNTIF(Deník!$T$5:$T$638,M26)</f>
        <v>3</v>
      </c>
      <c r="O26" s="66">
        <f t="shared" si="4"/>
        <v>6.9767441860465115E-2</v>
      </c>
      <c r="P26" s="67" t="s">
        <v>345</v>
      </c>
      <c r="Q26" s="65">
        <f>COUNTIF(Deník!$T$5:$T$638,P26)</f>
        <v>0</v>
      </c>
      <c r="R26" s="66">
        <f t="shared" si="5"/>
        <v>0</v>
      </c>
      <c r="S26" s="67" t="s">
        <v>387</v>
      </c>
      <c r="T26" s="65">
        <f>COUNTIF(Deník!$T$5:$T$638,S26)</f>
        <v>0</v>
      </c>
      <c r="U26" s="66">
        <f t="shared" si="6"/>
        <v>0</v>
      </c>
      <c r="V26" s="67" t="s">
        <v>429</v>
      </c>
      <c r="W26" s="65">
        <f>COUNTIF(Deník!$T$5:$T$638,V26)</f>
        <v>0</v>
      </c>
      <c r="X26" s="66">
        <f t="shared" si="7"/>
        <v>0</v>
      </c>
      <c r="Y26" s="67" t="s">
        <v>471</v>
      </c>
      <c r="Z26" s="65">
        <f>COUNTIF(Deník!$T$5:$T$638,Y26)</f>
        <v>0</v>
      </c>
      <c r="AA26" s="66">
        <f t="shared" si="8"/>
        <v>0</v>
      </c>
      <c r="AB26" s="67" t="s">
        <v>513</v>
      </c>
      <c r="AC26" s="65">
        <f>COUNTIF(Deník!$T$5:$T$638,AB26)</f>
        <v>0</v>
      </c>
      <c r="AD26" s="66">
        <f t="shared" si="9"/>
        <v>0</v>
      </c>
    </row>
    <row r="27" spans="1:30">
      <c r="A27" s="64" t="s">
        <v>136</v>
      </c>
      <c r="B27" s="65">
        <f>COUNTIF(Deník!$T$5:$T$638,A27)</f>
        <v>23</v>
      </c>
      <c r="C27" s="66">
        <f t="shared" si="0"/>
        <v>0.53488372093023251</v>
      </c>
      <c r="D27" s="67" t="s">
        <v>178</v>
      </c>
      <c r="E27" s="65">
        <f>COUNTIF(Deník!$T$5:$T$638,D27)</f>
        <v>10</v>
      </c>
      <c r="F27" s="66">
        <f t="shared" si="1"/>
        <v>0.23255813953488372</v>
      </c>
      <c r="G27" s="67" t="s">
        <v>220</v>
      </c>
      <c r="H27" s="65">
        <f>COUNTIF(Deník!$T$5:$T$638,G27)</f>
        <v>6</v>
      </c>
      <c r="I27" s="66">
        <f t="shared" si="2"/>
        <v>0.13953488372093023</v>
      </c>
      <c r="J27" s="67" t="s">
        <v>262</v>
      </c>
      <c r="K27" s="65">
        <f>COUNTIF(Deník!$T$5:$T$638,J27)</f>
        <v>5</v>
      </c>
      <c r="L27" s="66">
        <f t="shared" si="3"/>
        <v>0.11627906976744186</v>
      </c>
      <c r="M27" s="67" t="s">
        <v>304</v>
      </c>
      <c r="N27" s="65">
        <f>COUNTIF(Deník!$T$5:$T$638,M27)</f>
        <v>3</v>
      </c>
      <c r="O27" s="66">
        <f t="shared" si="4"/>
        <v>6.9767441860465115E-2</v>
      </c>
      <c r="P27" s="67" t="s">
        <v>346</v>
      </c>
      <c r="Q27" s="65">
        <f>COUNTIF(Deník!$T$5:$T$638,P27)</f>
        <v>0</v>
      </c>
      <c r="R27" s="66">
        <f t="shared" si="5"/>
        <v>0</v>
      </c>
      <c r="S27" s="67" t="s">
        <v>388</v>
      </c>
      <c r="T27" s="65">
        <f>COUNTIF(Deník!$T$5:$T$638,S27)</f>
        <v>0</v>
      </c>
      <c r="U27" s="66">
        <f t="shared" si="6"/>
        <v>0</v>
      </c>
      <c r="V27" s="67" t="s">
        <v>430</v>
      </c>
      <c r="W27" s="65">
        <f>COUNTIF(Deník!$T$5:$T$638,V27)</f>
        <v>0</v>
      </c>
      <c r="X27" s="66">
        <f t="shared" si="7"/>
        <v>0</v>
      </c>
      <c r="Y27" s="67" t="s">
        <v>472</v>
      </c>
      <c r="Z27" s="65">
        <f>COUNTIF(Deník!$T$5:$T$638,Y27)</f>
        <v>0</v>
      </c>
      <c r="AA27" s="66">
        <f t="shared" si="8"/>
        <v>0</v>
      </c>
      <c r="AB27" s="67" t="s">
        <v>514</v>
      </c>
      <c r="AC27" s="65">
        <f>COUNTIF(Deník!$T$5:$T$638,AB27)</f>
        <v>0</v>
      </c>
      <c r="AD27" s="66">
        <f t="shared" si="9"/>
        <v>0</v>
      </c>
    </row>
    <row r="28" spans="1:30">
      <c r="A28" s="64" t="s">
        <v>137</v>
      </c>
      <c r="B28" s="65">
        <f>COUNTIF(Deník!$T$5:$T$638,A28)</f>
        <v>23</v>
      </c>
      <c r="C28" s="66">
        <f t="shared" si="0"/>
        <v>0.53488372093023251</v>
      </c>
      <c r="D28" s="67" t="s">
        <v>179</v>
      </c>
      <c r="E28" s="65">
        <f>COUNTIF(Deník!$T$5:$T$638,D28)</f>
        <v>10</v>
      </c>
      <c r="F28" s="66">
        <f t="shared" si="1"/>
        <v>0.23255813953488372</v>
      </c>
      <c r="G28" s="67" t="s">
        <v>221</v>
      </c>
      <c r="H28" s="65">
        <f>COUNTIF(Deník!$T$5:$T$638,G28)</f>
        <v>6</v>
      </c>
      <c r="I28" s="66">
        <f t="shared" si="2"/>
        <v>0.13953488372093023</v>
      </c>
      <c r="J28" s="67" t="s">
        <v>263</v>
      </c>
      <c r="K28" s="65">
        <f>COUNTIF(Deník!$T$5:$T$638,J28)</f>
        <v>5</v>
      </c>
      <c r="L28" s="66">
        <f t="shared" si="3"/>
        <v>0.11627906976744186</v>
      </c>
      <c r="M28" s="67" t="s">
        <v>305</v>
      </c>
      <c r="N28" s="65">
        <f>COUNTIF(Deník!$T$5:$T$638,M28)</f>
        <v>3</v>
      </c>
      <c r="O28" s="66">
        <f t="shared" si="4"/>
        <v>6.9767441860465115E-2</v>
      </c>
      <c r="P28" s="67" t="s">
        <v>347</v>
      </c>
      <c r="Q28" s="65">
        <f>COUNTIF(Deník!$T$5:$T$638,P28)</f>
        <v>0</v>
      </c>
      <c r="R28" s="66">
        <f t="shared" si="5"/>
        <v>0</v>
      </c>
      <c r="S28" s="67" t="s">
        <v>389</v>
      </c>
      <c r="T28" s="65">
        <f>COUNTIF(Deník!$T$5:$T$638,S28)</f>
        <v>0</v>
      </c>
      <c r="U28" s="66">
        <f t="shared" si="6"/>
        <v>0</v>
      </c>
      <c r="V28" s="67" t="s">
        <v>431</v>
      </c>
      <c r="W28" s="65">
        <f>COUNTIF(Deník!$T$5:$T$638,V28)</f>
        <v>0</v>
      </c>
      <c r="X28" s="66">
        <f t="shared" si="7"/>
        <v>0</v>
      </c>
      <c r="Y28" s="67" t="s">
        <v>473</v>
      </c>
      <c r="Z28" s="65">
        <f>COUNTIF(Deník!$T$5:$T$638,Y28)</f>
        <v>0</v>
      </c>
      <c r="AA28" s="66">
        <f t="shared" si="8"/>
        <v>0</v>
      </c>
      <c r="AB28" s="67" t="s">
        <v>515</v>
      </c>
      <c r="AC28" s="65">
        <f>COUNTIF(Deník!$T$5:$T$638,AB28)</f>
        <v>0</v>
      </c>
      <c r="AD28" s="66">
        <f t="shared" si="9"/>
        <v>0</v>
      </c>
    </row>
    <row r="29" spans="1:30">
      <c r="A29" s="64" t="s">
        <v>138</v>
      </c>
      <c r="B29" s="65">
        <f>COUNTIF(Deník!$T$5:$T$638,A29)</f>
        <v>23</v>
      </c>
      <c r="C29" s="66">
        <f t="shared" si="0"/>
        <v>0.53488372093023251</v>
      </c>
      <c r="D29" s="67" t="s">
        <v>180</v>
      </c>
      <c r="E29" s="65">
        <f>COUNTIF(Deník!$T$5:$T$638,D29)</f>
        <v>10</v>
      </c>
      <c r="F29" s="66">
        <f t="shared" si="1"/>
        <v>0.23255813953488372</v>
      </c>
      <c r="G29" s="67" t="s">
        <v>222</v>
      </c>
      <c r="H29" s="65">
        <f>COUNTIF(Deník!$T$5:$T$638,G29)</f>
        <v>6</v>
      </c>
      <c r="I29" s="66">
        <f t="shared" si="2"/>
        <v>0.13953488372093023</v>
      </c>
      <c r="J29" s="67" t="s">
        <v>264</v>
      </c>
      <c r="K29" s="65">
        <f>COUNTIF(Deník!$T$5:$T$638,J29)</f>
        <v>5</v>
      </c>
      <c r="L29" s="66">
        <f t="shared" si="3"/>
        <v>0.11627906976744186</v>
      </c>
      <c r="M29" s="67" t="s">
        <v>306</v>
      </c>
      <c r="N29" s="65">
        <f>COUNTIF(Deník!$T$5:$T$638,M29)</f>
        <v>3</v>
      </c>
      <c r="O29" s="66">
        <f t="shared" si="4"/>
        <v>6.9767441860465115E-2</v>
      </c>
      <c r="P29" s="67" t="s">
        <v>348</v>
      </c>
      <c r="Q29" s="65">
        <f>COUNTIF(Deník!$T$5:$T$638,P29)</f>
        <v>0</v>
      </c>
      <c r="R29" s="66">
        <f t="shared" si="5"/>
        <v>0</v>
      </c>
      <c r="S29" s="67" t="s">
        <v>390</v>
      </c>
      <c r="T29" s="65">
        <f>COUNTIF(Deník!$T$5:$T$638,S29)</f>
        <v>0</v>
      </c>
      <c r="U29" s="66">
        <f t="shared" si="6"/>
        <v>0</v>
      </c>
      <c r="V29" s="67" t="s">
        <v>432</v>
      </c>
      <c r="W29" s="65">
        <f>COUNTIF(Deník!$T$5:$T$638,V29)</f>
        <v>0</v>
      </c>
      <c r="X29" s="66">
        <f t="shared" si="7"/>
        <v>0</v>
      </c>
      <c r="Y29" s="67" t="s">
        <v>474</v>
      </c>
      <c r="Z29" s="65">
        <f>COUNTIF(Deník!$T$5:$T$638,Y29)</f>
        <v>0</v>
      </c>
      <c r="AA29" s="66">
        <f t="shared" si="8"/>
        <v>0</v>
      </c>
      <c r="AB29" s="67" t="s">
        <v>516</v>
      </c>
      <c r="AC29" s="65">
        <f>COUNTIF(Deník!$T$5:$T$638,AB29)</f>
        <v>0</v>
      </c>
      <c r="AD29" s="66">
        <f t="shared" si="9"/>
        <v>0</v>
      </c>
    </row>
    <row r="30" spans="1:30">
      <c r="A30" s="64" t="s">
        <v>139</v>
      </c>
      <c r="B30" s="65">
        <f>COUNTIF(Deník!$T$5:$T$638,A30)</f>
        <v>22</v>
      </c>
      <c r="C30" s="66">
        <f t="shared" si="0"/>
        <v>0.51162790697674421</v>
      </c>
      <c r="D30" s="67" t="s">
        <v>181</v>
      </c>
      <c r="E30" s="65">
        <f>COUNTIF(Deník!$T$5:$T$638,D30)</f>
        <v>10</v>
      </c>
      <c r="F30" s="66">
        <f t="shared" si="1"/>
        <v>0.23255813953488372</v>
      </c>
      <c r="G30" s="67" t="s">
        <v>223</v>
      </c>
      <c r="H30" s="65">
        <f>COUNTIF(Deník!$T$5:$T$638,G30)</f>
        <v>6</v>
      </c>
      <c r="I30" s="66">
        <f t="shared" si="2"/>
        <v>0.13953488372093023</v>
      </c>
      <c r="J30" s="67" t="s">
        <v>265</v>
      </c>
      <c r="K30" s="65">
        <f>COUNTIF(Deník!$T$5:$T$638,J30)</f>
        <v>5</v>
      </c>
      <c r="L30" s="66">
        <f t="shared" si="3"/>
        <v>0.11627906976744186</v>
      </c>
      <c r="M30" s="67" t="s">
        <v>307</v>
      </c>
      <c r="N30" s="65">
        <f>COUNTIF(Deník!$T$5:$T$638,M30)</f>
        <v>2</v>
      </c>
      <c r="O30" s="66">
        <f t="shared" si="4"/>
        <v>4.6511627906976744E-2</v>
      </c>
      <c r="P30" s="67" t="s">
        <v>349</v>
      </c>
      <c r="Q30" s="65">
        <f>COUNTIF(Deník!$T$5:$T$638,P30)</f>
        <v>0</v>
      </c>
      <c r="R30" s="66">
        <f t="shared" si="5"/>
        <v>0</v>
      </c>
      <c r="S30" s="67" t="s">
        <v>391</v>
      </c>
      <c r="T30" s="65">
        <f>COUNTIF(Deník!$T$5:$T$638,S30)</f>
        <v>0</v>
      </c>
      <c r="U30" s="66">
        <f t="shared" si="6"/>
        <v>0</v>
      </c>
      <c r="V30" s="67" t="s">
        <v>433</v>
      </c>
      <c r="W30" s="65">
        <f>COUNTIF(Deník!$T$5:$T$638,V30)</f>
        <v>0</v>
      </c>
      <c r="X30" s="66">
        <f t="shared" si="7"/>
        <v>0</v>
      </c>
      <c r="Y30" s="67" t="s">
        <v>475</v>
      </c>
      <c r="Z30" s="65">
        <f>COUNTIF(Deník!$T$5:$T$638,Y30)</f>
        <v>0</v>
      </c>
      <c r="AA30" s="66">
        <f t="shared" si="8"/>
        <v>0</v>
      </c>
      <c r="AB30" s="67" t="s">
        <v>517</v>
      </c>
      <c r="AC30" s="65">
        <f>COUNTIF(Deník!$T$5:$T$638,AB30)</f>
        <v>0</v>
      </c>
      <c r="AD30" s="66">
        <f t="shared" si="9"/>
        <v>0</v>
      </c>
    </row>
    <row r="31" spans="1:30">
      <c r="A31" s="64" t="s">
        <v>140</v>
      </c>
      <c r="B31" s="65">
        <f>COUNTIF(Deník!$T$5:$T$638,A31)</f>
        <v>22</v>
      </c>
      <c r="C31" s="66">
        <f t="shared" si="0"/>
        <v>0.51162790697674421</v>
      </c>
      <c r="D31" s="67" t="s">
        <v>182</v>
      </c>
      <c r="E31" s="65">
        <f>COUNTIF(Deník!$T$5:$T$638,D31)</f>
        <v>10</v>
      </c>
      <c r="F31" s="66">
        <f t="shared" si="1"/>
        <v>0.23255813953488372</v>
      </c>
      <c r="G31" s="67" t="s">
        <v>224</v>
      </c>
      <c r="H31" s="65">
        <f>COUNTIF(Deník!$T$5:$T$638,G31)</f>
        <v>6</v>
      </c>
      <c r="I31" s="66">
        <f t="shared" si="2"/>
        <v>0.13953488372093023</v>
      </c>
      <c r="J31" s="67" t="s">
        <v>266</v>
      </c>
      <c r="K31" s="65">
        <f>COUNTIF(Deník!$T$5:$T$638,J31)</f>
        <v>5</v>
      </c>
      <c r="L31" s="66">
        <f t="shared" si="3"/>
        <v>0.11627906976744186</v>
      </c>
      <c r="M31" s="67" t="s">
        <v>308</v>
      </c>
      <c r="N31" s="65">
        <f>COUNTIF(Deník!$T$5:$T$638,M31)</f>
        <v>2</v>
      </c>
      <c r="O31" s="66">
        <f t="shared" si="4"/>
        <v>4.6511627906976744E-2</v>
      </c>
      <c r="P31" s="67" t="s">
        <v>350</v>
      </c>
      <c r="Q31" s="65">
        <f>COUNTIF(Deník!$T$5:$T$638,P31)</f>
        <v>0</v>
      </c>
      <c r="R31" s="66">
        <f t="shared" si="5"/>
        <v>0</v>
      </c>
      <c r="S31" s="67" t="s">
        <v>392</v>
      </c>
      <c r="T31" s="65">
        <f>COUNTIF(Deník!$T$5:$T$638,S31)</f>
        <v>0</v>
      </c>
      <c r="U31" s="66">
        <f t="shared" si="6"/>
        <v>0</v>
      </c>
      <c r="V31" s="67" t="s">
        <v>434</v>
      </c>
      <c r="W31" s="65">
        <f>COUNTIF(Deník!$T$5:$T$638,V31)</f>
        <v>0</v>
      </c>
      <c r="X31" s="66">
        <f t="shared" si="7"/>
        <v>0</v>
      </c>
      <c r="Y31" s="67" t="s">
        <v>476</v>
      </c>
      <c r="Z31" s="65">
        <f>COUNTIF(Deník!$T$5:$T$638,Y31)</f>
        <v>0</v>
      </c>
      <c r="AA31" s="66">
        <f t="shared" si="8"/>
        <v>0</v>
      </c>
      <c r="AB31" s="67" t="s">
        <v>518</v>
      </c>
      <c r="AC31" s="65">
        <f>COUNTIF(Deník!$T$5:$T$638,AB31)</f>
        <v>0</v>
      </c>
      <c r="AD31" s="66">
        <f t="shared" si="9"/>
        <v>0</v>
      </c>
    </row>
    <row r="32" spans="1:30">
      <c r="A32" s="64" t="s">
        <v>141</v>
      </c>
      <c r="B32" s="65">
        <f>COUNTIF(Deník!$T$5:$T$638,A32)</f>
        <v>22</v>
      </c>
      <c r="C32" s="66">
        <f t="shared" si="0"/>
        <v>0.51162790697674421</v>
      </c>
      <c r="D32" s="67" t="s">
        <v>183</v>
      </c>
      <c r="E32" s="65">
        <f>COUNTIF(Deník!$T$5:$T$638,D32)</f>
        <v>10</v>
      </c>
      <c r="F32" s="66">
        <f t="shared" si="1"/>
        <v>0.23255813953488372</v>
      </c>
      <c r="G32" s="67" t="s">
        <v>225</v>
      </c>
      <c r="H32" s="65">
        <f>COUNTIF(Deník!$T$5:$T$638,G32)</f>
        <v>6</v>
      </c>
      <c r="I32" s="66">
        <f t="shared" si="2"/>
        <v>0.13953488372093023</v>
      </c>
      <c r="J32" s="67" t="s">
        <v>267</v>
      </c>
      <c r="K32" s="65">
        <f>COUNTIF(Deník!$T$5:$T$638,J32)</f>
        <v>5</v>
      </c>
      <c r="L32" s="66">
        <f t="shared" si="3"/>
        <v>0.11627906976744186</v>
      </c>
      <c r="M32" s="67" t="s">
        <v>309</v>
      </c>
      <c r="N32" s="65">
        <f>COUNTIF(Deník!$T$5:$T$638,M32)</f>
        <v>2</v>
      </c>
      <c r="O32" s="66">
        <f t="shared" si="4"/>
        <v>4.6511627906976744E-2</v>
      </c>
      <c r="P32" s="67" t="s">
        <v>351</v>
      </c>
      <c r="Q32" s="65">
        <f>COUNTIF(Deník!$T$5:$T$638,P32)</f>
        <v>0</v>
      </c>
      <c r="R32" s="66">
        <f t="shared" si="5"/>
        <v>0</v>
      </c>
      <c r="S32" s="67" t="s">
        <v>393</v>
      </c>
      <c r="T32" s="65">
        <f>COUNTIF(Deník!$T$5:$T$638,S32)</f>
        <v>0</v>
      </c>
      <c r="U32" s="66">
        <f t="shared" si="6"/>
        <v>0</v>
      </c>
      <c r="V32" s="67" t="s">
        <v>435</v>
      </c>
      <c r="W32" s="65">
        <f>COUNTIF(Deník!$T$5:$T$638,V32)</f>
        <v>0</v>
      </c>
      <c r="X32" s="66">
        <f t="shared" si="7"/>
        <v>0</v>
      </c>
      <c r="Y32" s="67" t="s">
        <v>477</v>
      </c>
      <c r="Z32" s="65">
        <f>COUNTIF(Deník!$T$5:$T$638,Y32)</f>
        <v>0</v>
      </c>
      <c r="AA32" s="66">
        <f t="shared" si="8"/>
        <v>0</v>
      </c>
      <c r="AB32" s="67" t="s">
        <v>519</v>
      </c>
      <c r="AC32" s="65">
        <f>COUNTIF(Deník!$T$5:$T$638,AB32)</f>
        <v>0</v>
      </c>
      <c r="AD32" s="66">
        <f t="shared" si="9"/>
        <v>0</v>
      </c>
    </row>
    <row r="33" spans="1:30">
      <c r="A33" s="64" t="s">
        <v>142</v>
      </c>
      <c r="B33" s="65">
        <f>COUNTIF(Deník!$T$5:$T$638,A33)</f>
        <v>22</v>
      </c>
      <c r="C33" s="66">
        <f t="shared" si="0"/>
        <v>0.51162790697674421</v>
      </c>
      <c r="D33" s="67" t="s">
        <v>184</v>
      </c>
      <c r="E33" s="65">
        <f>COUNTIF(Deník!$T$5:$T$638,D33)</f>
        <v>10</v>
      </c>
      <c r="F33" s="66">
        <f t="shared" si="1"/>
        <v>0.23255813953488372</v>
      </c>
      <c r="G33" s="67" t="s">
        <v>226</v>
      </c>
      <c r="H33" s="65">
        <f>COUNTIF(Deník!$T$5:$T$638,G33)</f>
        <v>6</v>
      </c>
      <c r="I33" s="66">
        <f t="shared" si="2"/>
        <v>0.13953488372093023</v>
      </c>
      <c r="J33" s="67" t="s">
        <v>268</v>
      </c>
      <c r="K33" s="65">
        <f>COUNTIF(Deník!$T$5:$T$638,J33)</f>
        <v>5</v>
      </c>
      <c r="L33" s="66">
        <f t="shared" si="3"/>
        <v>0.11627906976744186</v>
      </c>
      <c r="M33" s="67" t="s">
        <v>310</v>
      </c>
      <c r="N33" s="65">
        <f>COUNTIF(Deník!$T$5:$T$638,M33)</f>
        <v>0</v>
      </c>
      <c r="O33" s="66">
        <f t="shared" si="4"/>
        <v>0</v>
      </c>
      <c r="P33" s="67" t="s">
        <v>352</v>
      </c>
      <c r="Q33" s="65">
        <f>COUNTIF(Deník!$T$5:$T$638,P33)</f>
        <v>0</v>
      </c>
      <c r="R33" s="66">
        <f t="shared" si="5"/>
        <v>0</v>
      </c>
      <c r="S33" s="67" t="s">
        <v>394</v>
      </c>
      <c r="T33" s="65">
        <f>COUNTIF(Deník!$T$5:$T$638,S33)</f>
        <v>0</v>
      </c>
      <c r="U33" s="66">
        <f t="shared" si="6"/>
        <v>0</v>
      </c>
      <c r="V33" s="67" t="s">
        <v>436</v>
      </c>
      <c r="W33" s="65">
        <f>COUNTIF(Deník!$T$5:$T$638,V33)</f>
        <v>0</v>
      </c>
      <c r="X33" s="66">
        <f t="shared" si="7"/>
        <v>0</v>
      </c>
      <c r="Y33" s="67" t="s">
        <v>478</v>
      </c>
      <c r="Z33" s="65">
        <f>COUNTIF(Deník!$T$5:$T$638,Y33)</f>
        <v>0</v>
      </c>
      <c r="AA33" s="66">
        <f t="shared" si="8"/>
        <v>0</v>
      </c>
      <c r="AB33" s="67" t="s">
        <v>520</v>
      </c>
      <c r="AC33" s="65">
        <f>COUNTIF(Deník!$T$5:$T$638,AB33)</f>
        <v>0</v>
      </c>
      <c r="AD33" s="66">
        <f t="shared" si="9"/>
        <v>0</v>
      </c>
    </row>
    <row r="34" spans="1:30">
      <c r="A34" s="64" t="s">
        <v>143</v>
      </c>
      <c r="B34" s="65">
        <f>COUNTIF(Deník!$T$5:$T$638,A34)</f>
        <v>22</v>
      </c>
      <c r="C34" s="66">
        <f t="shared" si="0"/>
        <v>0.51162790697674421</v>
      </c>
      <c r="D34" s="67" t="s">
        <v>185</v>
      </c>
      <c r="E34" s="65">
        <f>COUNTIF(Deník!$T$5:$T$638,D34)</f>
        <v>10</v>
      </c>
      <c r="F34" s="66">
        <f t="shared" si="1"/>
        <v>0.23255813953488372</v>
      </c>
      <c r="G34" s="67" t="s">
        <v>227</v>
      </c>
      <c r="H34" s="65">
        <f>COUNTIF(Deník!$T$5:$T$638,G34)</f>
        <v>6</v>
      </c>
      <c r="I34" s="66">
        <f t="shared" si="2"/>
        <v>0.13953488372093023</v>
      </c>
      <c r="J34" s="67" t="s">
        <v>269</v>
      </c>
      <c r="K34" s="65">
        <f>COUNTIF(Deník!$T$5:$T$638,J34)</f>
        <v>5</v>
      </c>
      <c r="L34" s="66">
        <f t="shared" si="3"/>
        <v>0.11627906976744186</v>
      </c>
      <c r="M34" s="67" t="s">
        <v>311</v>
      </c>
      <c r="N34" s="65">
        <f>COUNTIF(Deník!$T$5:$T$638,M34)</f>
        <v>0</v>
      </c>
      <c r="O34" s="66">
        <f t="shared" si="4"/>
        <v>0</v>
      </c>
      <c r="P34" s="67" t="s">
        <v>353</v>
      </c>
      <c r="Q34" s="65">
        <f>COUNTIF(Deník!$T$5:$T$638,P34)</f>
        <v>0</v>
      </c>
      <c r="R34" s="66">
        <f t="shared" si="5"/>
        <v>0</v>
      </c>
      <c r="S34" s="67" t="s">
        <v>395</v>
      </c>
      <c r="T34" s="65">
        <f>COUNTIF(Deník!$T$5:$T$638,S34)</f>
        <v>0</v>
      </c>
      <c r="U34" s="66">
        <f t="shared" si="6"/>
        <v>0</v>
      </c>
      <c r="V34" s="67" t="s">
        <v>437</v>
      </c>
      <c r="W34" s="65">
        <f>COUNTIF(Deník!$T$5:$T$638,V34)</f>
        <v>0</v>
      </c>
      <c r="X34" s="66">
        <f t="shared" si="7"/>
        <v>0</v>
      </c>
      <c r="Y34" s="67" t="s">
        <v>479</v>
      </c>
      <c r="Z34" s="65">
        <f>COUNTIF(Deník!$T$5:$T$638,Y34)</f>
        <v>0</v>
      </c>
      <c r="AA34" s="66">
        <f t="shared" si="8"/>
        <v>0</v>
      </c>
      <c r="AB34" s="67" t="s">
        <v>521</v>
      </c>
      <c r="AC34" s="65">
        <f>COUNTIF(Deník!$T$5:$T$638,AB34)</f>
        <v>0</v>
      </c>
      <c r="AD34" s="66">
        <f t="shared" si="9"/>
        <v>0</v>
      </c>
    </row>
    <row r="35" spans="1:30">
      <c r="A35" s="64" t="s">
        <v>144</v>
      </c>
      <c r="B35" s="65">
        <f>COUNTIF(Deník!$T$5:$T$638,A35)</f>
        <v>21</v>
      </c>
      <c r="C35" s="66">
        <f t="shared" si="0"/>
        <v>0.48837209302325579</v>
      </c>
      <c r="D35" s="67" t="s">
        <v>186</v>
      </c>
      <c r="E35" s="65">
        <f>COUNTIF(Deník!$T$5:$T$638,D35)</f>
        <v>10</v>
      </c>
      <c r="F35" s="66">
        <f t="shared" si="1"/>
        <v>0.23255813953488372</v>
      </c>
      <c r="G35" s="67" t="s">
        <v>228</v>
      </c>
      <c r="H35" s="65">
        <f>COUNTIF(Deník!$T$5:$T$638,G35)</f>
        <v>6</v>
      </c>
      <c r="I35" s="66">
        <f t="shared" si="2"/>
        <v>0.13953488372093023</v>
      </c>
      <c r="J35" s="67" t="s">
        <v>270</v>
      </c>
      <c r="K35" s="65">
        <f>COUNTIF(Deník!$T$5:$T$638,J35)</f>
        <v>5</v>
      </c>
      <c r="L35" s="66">
        <f t="shared" si="3"/>
        <v>0.11627906976744186</v>
      </c>
      <c r="M35" s="67" t="s">
        <v>312</v>
      </c>
      <c r="N35" s="65">
        <f>COUNTIF(Deník!$T$5:$T$638,M35)</f>
        <v>0</v>
      </c>
      <c r="O35" s="66">
        <f t="shared" si="4"/>
        <v>0</v>
      </c>
      <c r="P35" s="67" t="s">
        <v>354</v>
      </c>
      <c r="Q35" s="65">
        <f>COUNTIF(Deník!$T$5:$T$638,P35)</f>
        <v>0</v>
      </c>
      <c r="R35" s="66">
        <f t="shared" si="5"/>
        <v>0</v>
      </c>
      <c r="S35" s="67" t="s">
        <v>396</v>
      </c>
      <c r="T35" s="65">
        <f>COUNTIF(Deník!$T$5:$T$638,S35)</f>
        <v>0</v>
      </c>
      <c r="U35" s="66">
        <f t="shared" si="6"/>
        <v>0</v>
      </c>
      <c r="V35" s="67" t="s">
        <v>438</v>
      </c>
      <c r="W35" s="65">
        <f>COUNTIF(Deník!$T$5:$T$638,V35)</f>
        <v>0</v>
      </c>
      <c r="X35" s="66">
        <f t="shared" si="7"/>
        <v>0</v>
      </c>
      <c r="Y35" s="67" t="s">
        <v>480</v>
      </c>
      <c r="Z35" s="65">
        <f>COUNTIF(Deník!$T$5:$T$638,Y35)</f>
        <v>0</v>
      </c>
      <c r="AA35" s="66">
        <f t="shared" si="8"/>
        <v>0</v>
      </c>
      <c r="AB35" s="67" t="s">
        <v>522</v>
      </c>
      <c r="AC35" s="65">
        <f>COUNTIF(Deník!$T$5:$T$638,AB35)</f>
        <v>0</v>
      </c>
      <c r="AD35" s="66">
        <f t="shared" si="9"/>
        <v>0</v>
      </c>
    </row>
    <row r="36" spans="1:30">
      <c r="A36" s="64" t="s">
        <v>145</v>
      </c>
      <c r="B36" s="65">
        <f>COUNTIF(Deník!$T$5:$T$638,A36)</f>
        <v>19</v>
      </c>
      <c r="C36" s="66">
        <f t="shared" si="0"/>
        <v>0.44186046511627908</v>
      </c>
      <c r="D36" s="67" t="s">
        <v>187</v>
      </c>
      <c r="E36" s="65">
        <f>COUNTIF(Deník!$T$5:$T$638,D36)</f>
        <v>10</v>
      </c>
      <c r="F36" s="66">
        <f t="shared" si="1"/>
        <v>0.23255813953488372</v>
      </c>
      <c r="G36" s="67" t="s">
        <v>229</v>
      </c>
      <c r="H36" s="65">
        <f>COUNTIF(Deník!$T$5:$T$638,G36)</f>
        <v>6</v>
      </c>
      <c r="I36" s="66">
        <f t="shared" si="2"/>
        <v>0.13953488372093023</v>
      </c>
      <c r="J36" s="67" t="s">
        <v>271</v>
      </c>
      <c r="K36" s="65">
        <f>COUNTIF(Deník!$T$5:$T$638,J36)</f>
        <v>5</v>
      </c>
      <c r="L36" s="66">
        <f t="shared" si="3"/>
        <v>0.11627906976744186</v>
      </c>
      <c r="M36" s="67" t="s">
        <v>313</v>
      </c>
      <c r="N36" s="65">
        <f>COUNTIF(Deník!$T$5:$T$638,M36)</f>
        <v>0</v>
      </c>
      <c r="O36" s="66">
        <f t="shared" si="4"/>
        <v>0</v>
      </c>
      <c r="P36" s="67" t="s">
        <v>355</v>
      </c>
      <c r="Q36" s="65">
        <f>COUNTIF(Deník!$T$5:$T$638,P36)</f>
        <v>0</v>
      </c>
      <c r="R36" s="66">
        <f t="shared" si="5"/>
        <v>0</v>
      </c>
      <c r="S36" s="67" t="s">
        <v>397</v>
      </c>
      <c r="T36" s="65">
        <f>COUNTIF(Deník!$T$5:$T$638,S36)</f>
        <v>0</v>
      </c>
      <c r="U36" s="66">
        <f t="shared" si="6"/>
        <v>0</v>
      </c>
      <c r="V36" s="67" t="s">
        <v>439</v>
      </c>
      <c r="W36" s="65">
        <f>COUNTIF(Deník!$T$5:$T$638,V36)</f>
        <v>0</v>
      </c>
      <c r="X36" s="66">
        <f t="shared" si="7"/>
        <v>0</v>
      </c>
      <c r="Y36" s="67" t="s">
        <v>481</v>
      </c>
      <c r="Z36" s="65">
        <f>COUNTIF(Deník!$T$5:$T$638,Y36)</f>
        <v>0</v>
      </c>
      <c r="AA36" s="66">
        <f t="shared" si="8"/>
        <v>0</v>
      </c>
      <c r="AB36" s="67" t="s">
        <v>523</v>
      </c>
      <c r="AC36" s="65">
        <f>COUNTIF(Deník!$T$5:$T$638,AB36)</f>
        <v>0</v>
      </c>
      <c r="AD36" s="66">
        <f t="shared" si="9"/>
        <v>0</v>
      </c>
    </row>
    <row r="37" spans="1:30">
      <c r="A37" s="64" t="s">
        <v>146</v>
      </c>
      <c r="B37" s="65">
        <f>COUNTIF(Deník!$T$5:$T$638,A37)</f>
        <v>18</v>
      </c>
      <c r="C37" s="66">
        <f t="shared" si="0"/>
        <v>0.41860465116279072</v>
      </c>
      <c r="D37" s="67" t="s">
        <v>188</v>
      </c>
      <c r="E37" s="65">
        <f>COUNTIF(Deník!$T$5:$T$638,D37)</f>
        <v>10</v>
      </c>
      <c r="F37" s="66">
        <f t="shared" si="1"/>
        <v>0.23255813953488372</v>
      </c>
      <c r="G37" s="67" t="s">
        <v>230</v>
      </c>
      <c r="H37" s="65">
        <f>COUNTIF(Deník!$T$5:$T$638,G37)</f>
        <v>6</v>
      </c>
      <c r="I37" s="66">
        <f t="shared" si="2"/>
        <v>0.13953488372093023</v>
      </c>
      <c r="J37" s="67" t="s">
        <v>272</v>
      </c>
      <c r="K37" s="65">
        <f>COUNTIF(Deník!$T$5:$T$638,J37)</f>
        <v>5</v>
      </c>
      <c r="L37" s="66">
        <f t="shared" si="3"/>
        <v>0.11627906976744186</v>
      </c>
      <c r="M37" s="67" t="s">
        <v>314</v>
      </c>
      <c r="N37" s="65">
        <f>COUNTIF(Deník!$T$5:$T$638,M37)</f>
        <v>0</v>
      </c>
      <c r="O37" s="66">
        <f t="shared" si="4"/>
        <v>0</v>
      </c>
      <c r="P37" s="67" t="s">
        <v>356</v>
      </c>
      <c r="Q37" s="65">
        <f>COUNTIF(Deník!$T$5:$T$638,P37)</f>
        <v>0</v>
      </c>
      <c r="R37" s="66">
        <f t="shared" si="5"/>
        <v>0</v>
      </c>
      <c r="S37" s="67" t="s">
        <v>398</v>
      </c>
      <c r="T37" s="65">
        <f>COUNTIF(Deník!$T$5:$T$638,S37)</f>
        <v>0</v>
      </c>
      <c r="U37" s="66">
        <f t="shared" si="6"/>
        <v>0</v>
      </c>
      <c r="V37" s="67" t="s">
        <v>440</v>
      </c>
      <c r="W37" s="65">
        <f>COUNTIF(Deník!$T$5:$T$638,V37)</f>
        <v>0</v>
      </c>
      <c r="X37" s="66">
        <f t="shared" si="7"/>
        <v>0</v>
      </c>
      <c r="Y37" s="67" t="s">
        <v>482</v>
      </c>
      <c r="Z37" s="65">
        <f>COUNTIF(Deník!$T$5:$T$638,Y37)</f>
        <v>0</v>
      </c>
      <c r="AA37" s="66">
        <f t="shared" si="8"/>
        <v>0</v>
      </c>
      <c r="AB37" s="67" t="s">
        <v>524</v>
      </c>
      <c r="AC37" s="65">
        <f>COUNTIF(Deník!$T$5:$T$638,AB37)</f>
        <v>0</v>
      </c>
      <c r="AD37" s="66">
        <f t="shared" si="9"/>
        <v>0</v>
      </c>
    </row>
    <row r="38" spans="1:30">
      <c r="A38" s="64" t="s">
        <v>147</v>
      </c>
      <c r="B38" s="65">
        <f>COUNTIF(Deník!$T$5:$T$638,A38)</f>
        <v>17</v>
      </c>
      <c r="C38" s="66">
        <f t="shared" si="0"/>
        <v>0.39534883720930231</v>
      </c>
      <c r="D38" s="67" t="s">
        <v>189</v>
      </c>
      <c r="E38" s="65">
        <f>COUNTIF(Deník!$T$5:$T$638,D38)</f>
        <v>10</v>
      </c>
      <c r="F38" s="66">
        <f t="shared" si="1"/>
        <v>0.23255813953488372</v>
      </c>
      <c r="G38" s="67" t="s">
        <v>231</v>
      </c>
      <c r="H38" s="65">
        <f>COUNTIF(Deník!$T$5:$T$638,G38)</f>
        <v>6</v>
      </c>
      <c r="I38" s="66">
        <f t="shared" si="2"/>
        <v>0.13953488372093023</v>
      </c>
      <c r="J38" s="67" t="s">
        <v>273</v>
      </c>
      <c r="K38" s="65">
        <f>COUNTIF(Deník!$T$5:$T$638,J38)</f>
        <v>5</v>
      </c>
      <c r="L38" s="66">
        <f t="shared" si="3"/>
        <v>0.11627906976744186</v>
      </c>
      <c r="M38" s="67" t="s">
        <v>315</v>
      </c>
      <c r="N38" s="65">
        <f>COUNTIF(Deník!$T$5:$T$638,M38)</f>
        <v>0</v>
      </c>
      <c r="O38" s="66">
        <f t="shared" si="4"/>
        <v>0</v>
      </c>
      <c r="P38" s="67" t="s">
        <v>357</v>
      </c>
      <c r="Q38" s="65">
        <f>COUNTIF(Deník!$T$5:$T$638,P38)</f>
        <v>0</v>
      </c>
      <c r="R38" s="66">
        <f t="shared" si="5"/>
        <v>0</v>
      </c>
      <c r="S38" s="67" t="s">
        <v>399</v>
      </c>
      <c r="T38" s="65">
        <f>COUNTIF(Deník!$T$5:$T$638,S38)</f>
        <v>0</v>
      </c>
      <c r="U38" s="66">
        <f t="shared" si="6"/>
        <v>0</v>
      </c>
      <c r="V38" s="67" t="s">
        <v>441</v>
      </c>
      <c r="W38" s="65">
        <f>COUNTIF(Deník!$T$5:$T$638,V38)</f>
        <v>0</v>
      </c>
      <c r="X38" s="66">
        <f t="shared" si="7"/>
        <v>0</v>
      </c>
      <c r="Y38" s="67" t="s">
        <v>483</v>
      </c>
      <c r="Z38" s="65">
        <f>COUNTIF(Deník!$T$5:$T$638,Y38)</f>
        <v>0</v>
      </c>
      <c r="AA38" s="66">
        <f t="shared" si="8"/>
        <v>0</v>
      </c>
      <c r="AB38" s="67" t="s">
        <v>525</v>
      </c>
      <c r="AC38" s="65">
        <f>COUNTIF(Deník!$T$5:$T$638,AB38)</f>
        <v>0</v>
      </c>
      <c r="AD38" s="66">
        <f t="shared" si="9"/>
        <v>0</v>
      </c>
    </row>
    <row r="39" spans="1:30">
      <c r="A39" s="64" t="s">
        <v>148</v>
      </c>
      <c r="B39" s="65">
        <f>COUNTIF(Deník!$T$5:$T$638,A39)</f>
        <v>17</v>
      </c>
      <c r="C39" s="66">
        <f t="shared" si="0"/>
        <v>0.39534883720930231</v>
      </c>
      <c r="D39" s="67" t="s">
        <v>190</v>
      </c>
      <c r="E39" s="65">
        <f>COUNTIF(Deník!$T$5:$T$638,D39)</f>
        <v>9</v>
      </c>
      <c r="F39" s="66">
        <f t="shared" si="1"/>
        <v>0.20930232558139536</v>
      </c>
      <c r="G39" s="67" t="s">
        <v>232</v>
      </c>
      <c r="H39" s="65">
        <f>COUNTIF(Deník!$T$5:$T$638,G39)</f>
        <v>6</v>
      </c>
      <c r="I39" s="66">
        <f t="shared" si="2"/>
        <v>0.13953488372093023</v>
      </c>
      <c r="J39" s="67" t="s">
        <v>274</v>
      </c>
      <c r="K39" s="65">
        <f>COUNTIF(Deník!$T$5:$T$638,J39)</f>
        <v>5</v>
      </c>
      <c r="L39" s="66">
        <f t="shared" si="3"/>
        <v>0.11627906976744186</v>
      </c>
      <c r="M39" s="67" t="s">
        <v>316</v>
      </c>
      <c r="N39" s="65">
        <f>COUNTIF(Deník!$T$5:$T$638,M39)</f>
        <v>0</v>
      </c>
      <c r="O39" s="66">
        <f t="shared" si="4"/>
        <v>0</v>
      </c>
      <c r="P39" s="67" t="s">
        <v>358</v>
      </c>
      <c r="Q39" s="65">
        <f>COUNTIF(Deník!$T$5:$T$638,P39)</f>
        <v>0</v>
      </c>
      <c r="R39" s="66">
        <f t="shared" si="5"/>
        <v>0</v>
      </c>
      <c r="S39" s="67" t="s">
        <v>400</v>
      </c>
      <c r="T39" s="65">
        <f>COUNTIF(Deník!$T$5:$T$638,S39)</f>
        <v>0</v>
      </c>
      <c r="U39" s="66">
        <f t="shared" si="6"/>
        <v>0</v>
      </c>
      <c r="V39" s="67" t="s">
        <v>442</v>
      </c>
      <c r="W39" s="65">
        <f>COUNTIF(Deník!$T$5:$T$638,V39)</f>
        <v>0</v>
      </c>
      <c r="X39" s="66">
        <f t="shared" si="7"/>
        <v>0</v>
      </c>
      <c r="Y39" s="67" t="s">
        <v>484</v>
      </c>
      <c r="Z39" s="65">
        <f>COUNTIF(Deník!$T$5:$T$638,Y39)</f>
        <v>0</v>
      </c>
      <c r="AA39" s="66">
        <f t="shared" si="8"/>
        <v>0</v>
      </c>
      <c r="AB39" s="67" t="s">
        <v>526</v>
      </c>
      <c r="AC39" s="65">
        <f>COUNTIF(Deník!$T$5:$T$638,AB39)</f>
        <v>0</v>
      </c>
      <c r="AD39" s="66">
        <f t="shared" si="9"/>
        <v>0</v>
      </c>
    </row>
    <row r="40" spans="1:30">
      <c r="A40" s="64" t="s">
        <v>149</v>
      </c>
      <c r="B40" s="65">
        <f>COUNTIF(Deník!$T$5:$T$638,A40)</f>
        <v>17</v>
      </c>
      <c r="C40" s="66">
        <f t="shared" si="0"/>
        <v>0.39534883720930231</v>
      </c>
      <c r="D40" s="67" t="s">
        <v>191</v>
      </c>
      <c r="E40" s="65">
        <f>COUNTIF(Deník!$T$5:$T$638,D40)</f>
        <v>9</v>
      </c>
      <c r="F40" s="66">
        <f t="shared" si="1"/>
        <v>0.20930232558139536</v>
      </c>
      <c r="G40" s="67" t="s">
        <v>233</v>
      </c>
      <c r="H40" s="65">
        <f>COUNTIF(Deník!$T$5:$T$638,G40)</f>
        <v>6</v>
      </c>
      <c r="I40" s="66">
        <f t="shared" si="2"/>
        <v>0.13953488372093023</v>
      </c>
      <c r="J40" s="67" t="s">
        <v>275</v>
      </c>
      <c r="K40" s="65">
        <f>COUNTIF(Deník!$T$5:$T$638,J40)</f>
        <v>5</v>
      </c>
      <c r="L40" s="66">
        <f t="shared" si="3"/>
        <v>0.11627906976744186</v>
      </c>
      <c r="M40" s="67" t="s">
        <v>317</v>
      </c>
      <c r="N40" s="65">
        <f>COUNTIF(Deník!$T$5:$T$638,M40)</f>
        <v>0</v>
      </c>
      <c r="O40" s="66">
        <f t="shared" si="4"/>
        <v>0</v>
      </c>
      <c r="P40" s="67" t="s">
        <v>359</v>
      </c>
      <c r="Q40" s="65">
        <f>COUNTIF(Deník!$T$5:$T$638,P40)</f>
        <v>0</v>
      </c>
      <c r="R40" s="66">
        <f t="shared" si="5"/>
        <v>0</v>
      </c>
      <c r="S40" s="67" t="s">
        <v>401</v>
      </c>
      <c r="T40" s="65">
        <f>COUNTIF(Deník!$T$5:$T$638,S40)</f>
        <v>0</v>
      </c>
      <c r="U40" s="66">
        <f t="shared" si="6"/>
        <v>0</v>
      </c>
      <c r="V40" s="67" t="s">
        <v>443</v>
      </c>
      <c r="W40" s="65">
        <f>COUNTIF(Deník!$T$5:$T$638,V40)</f>
        <v>0</v>
      </c>
      <c r="X40" s="66">
        <f t="shared" si="7"/>
        <v>0</v>
      </c>
      <c r="Y40" s="67" t="s">
        <v>485</v>
      </c>
      <c r="Z40" s="65">
        <f>COUNTIF(Deník!$T$5:$T$638,Y40)</f>
        <v>0</v>
      </c>
      <c r="AA40" s="66">
        <f t="shared" si="8"/>
        <v>0</v>
      </c>
      <c r="AB40" s="67" t="s">
        <v>527</v>
      </c>
      <c r="AC40" s="65">
        <f>COUNTIF(Deník!$T$5:$T$638,AB40)</f>
        <v>0</v>
      </c>
      <c r="AD40" s="66">
        <f t="shared" si="9"/>
        <v>0</v>
      </c>
    </row>
    <row r="41" spans="1:30">
      <c r="A41" s="64" t="s">
        <v>150</v>
      </c>
      <c r="B41" s="65">
        <f>COUNTIF(Deník!$T$5:$T$638,A41)</f>
        <v>17</v>
      </c>
      <c r="C41" s="66">
        <f t="shared" si="0"/>
        <v>0.39534883720930231</v>
      </c>
      <c r="D41" s="67" t="s">
        <v>192</v>
      </c>
      <c r="E41" s="65">
        <f>COUNTIF(Deník!$T$5:$T$638,D41)</f>
        <v>9</v>
      </c>
      <c r="F41" s="66">
        <f t="shared" si="1"/>
        <v>0.20930232558139536</v>
      </c>
      <c r="G41" s="67" t="s">
        <v>234</v>
      </c>
      <c r="H41" s="65">
        <f>COUNTIF(Deník!$T$5:$T$638,G41)</f>
        <v>6</v>
      </c>
      <c r="I41" s="66">
        <f t="shared" si="2"/>
        <v>0.13953488372093023</v>
      </c>
      <c r="J41" s="67" t="s">
        <v>276</v>
      </c>
      <c r="K41" s="65">
        <f>COUNTIF(Deník!$T$5:$T$638,J41)</f>
        <v>5</v>
      </c>
      <c r="L41" s="66">
        <f t="shared" si="3"/>
        <v>0.11627906976744186</v>
      </c>
      <c r="M41" s="67" t="s">
        <v>318</v>
      </c>
      <c r="N41" s="65">
        <f>COUNTIF(Deník!$T$5:$T$638,M41)</f>
        <v>0</v>
      </c>
      <c r="O41" s="66">
        <f t="shared" si="4"/>
        <v>0</v>
      </c>
      <c r="P41" s="67" t="s">
        <v>360</v>
      </c>
      <c r="Q41" s="65">
        <f>COUNTIF(Deník!$T$5:$T$638,P41)</f>
        <v>0</v>
      </c>
      <c r="R41" s="66">
        <f t="shared" si="5"/>
        <v>0</v>
      </c>
      <c r="S41" s="67" t="s">
        <v>402</v>
      </c>
      <c r="T41" s="65">
        <f>COUNTIF(Deník!$T$5:$T$638,S41)</f>
        <v>0</v>
      </c>
      <c r="U41" s="66">
        <f t="shared" si="6"/>
        <v>0</v>
      </c>
      <c r="V41" s="67" t="s">
        <v>444</v>
      </c>
      <c r="W41" s="65">
        <f>COUNTIF(Deník!$T$5:$T$638,V41)</f>
        <v>0</v>
      </c>
      <c r="X41" s="66">
        <f t="shared" si="7"/>
        <v>0</v>
      </c>
      <c r="Y41" s="67" t="s">
        <v>486</v>
      </c>
      <c r="Z41" s="65">
        <f>COUNTIF(Deník!$T$5:$T$638,Y41)</f>
        <v>0</v>
      </c>
      <c r="AA41" s="66">
        <f t="shared" si="8"/>
        <v>0</v>
      </c>
      <c r="AB41" s="67" t="s">
        <v>528</v>
      </c>
      <c r="AC41" s="65">
        <f>COUNTIF(Deník!$T$5:$T$638,AB41)</f>
        <v>0</v>
      </c>
      <c r="AD41" s="66">
        <f t="shared" si="9"/>
        <v>0</v>
      </c>
    </row>
    <row r="42" spans="1:30">
      <c r="A42" s="64" t="s">
        <v>151</v>
      </c>
      <c r="B42" s="65">
        <f>COUNTIF(Deník!$T$5:$T$638,A42)</f>
        <v>17</v>
      </c>
      <c r="C42" s="66">
        <f t="shared" si="0"/>
        <v>0.39534883720930231</v>
      </c>
      <c r="D42" s="67" t="s">
        <v>193</v>
      </c>
      <c r="E42" s="65">
        <f>COUNTIF(Deník!$T$5:$T$638,D42)</f>
        <v>9</v>
      </c>
      <c r="F42" s="66">
        <f t="shared" si="1"/>
        <v>0.20930232558139536</v>
      </c>
      <c r="G42" s="67" t="s">
        <v>235</v>
      </c>
      <c r="H42" s="65">
        <f>COUNTIF(Deník!$T$5:$T$638,G42)</f>
        <v>6</v>
      </c>
      <c r="I42" s="66">
        <f t="shared" si="2"/>
        <v>0.13953488372093023</v>
      </c>
      <c r="J42" s="67" t="s">
        <v>277</v>
      </c>
      <c r="K42" s="65">
        <f>COUNTIF(Deník!$T$5:$T$638,J42)</f>
        <v>5</v>
      </c>
      <c r="L42" s="66">
        <f t="shared" si="3"/>
        <v>0.11627906976744186</v>
      </c>
      <c r="M42" s="67" t="s">
        <v>319</v>
      </c>
      <c r="N42" s="65">
        <f>COUNTIF(Deník!$T$5:$T$638,M42)</f>
        <v>0</v>
      </c>
      <c r="O42" s="66">
        <f t="shared" si="4"/>
        <v>0</v>
      </c>
      <c r="P42" s="67" t="s">
        <v>361</v>
      </c>
      <c r="Q42" s="65">
        <f>COUNTIF(Deník!$T$5:$T$638,P42)</f>
        <v>0</v>
      </c>
      <c r="R42" s="66">
        <f t="shared" si="5"/>
        <v>0</v>
      </c>
      <c r="S42" s="67" t="s">
        <v>403</v>
      </c>
      <c r="T42" s="65">
        <f>COUNTIF(Deník!$T$5:$T$638,S42)</f>
        <v>0</v>
      </c>
      <c r="U42" s="66">
        <f t="shared" si="6"/>
        <v>0</v>
      </c>
      <c r="V42" s="67" t="s">
        <v>445</v>
      </c>
      <c r="W42" s="65">
        <f>COUNTIF(Deník!$T$5:$T$638,V42)</f>
        <v>0</v>
      </c>
      <c r="X42" s="66">
        <f t="shared" si="7"/>
        <v>0</v>
      </c>
      <c r="Y42" s="67" t="s">
        <v>487</v>
      </c>
      <c r="Z42" s="65">
        <f>COUNTIF(Deník!$T$5:$T$638,Y42)</f>
        <v>0</v>
      </c>
      <c r="AA42" s="66">
        <f t="shared" si="8"/>
        <v>0</v>
      </c>
      <c r="AB42" s="67" t="s">
        <v>529</v>
      </c>
      <c r="AC42" s="65">
        <f>COUNTIF(Deník!$T$5:$T$638,AB42)</f>
        <v>0</v>
      </c>
      <c r="AD42" s="66">
        <f t="shared" si="9"/>
        <v>0</v>
      </c>
    </row>
    <row r="43" spans="1:30">
      <c r="A43" s="64" t="s">
        <v>152</v>
      </c>
      <c r="B43" s="65">
        <f>COUNTIF(Deník!$T$5:$T$638,A43)</f>
        <v>17</v>
      </c>
      <c r="C43" s="66">
        <f t="shared" si="0"/>
        <v>0.39534883720930231</v>
      </c>
      <c r="D43" s="67" t="s">
        <v>194</v>
      </c>
      <c r="E43" s="65">
        <f>COUNTIF(Deník!$T$5:$T$638,D43)</f>
        <v>9</v>
      </c>
      <c r="F43" s="66">
        <f t="shared" si="1"/>
        <v>0.20930232558139536</v>
      </c>
      <c r="G43" s="67" t="s">
        <v>236</v>
      </c>
      <c r="H43" s="65">
        <f>COUNTIF(Deník!$T$5:$T$638,G43)</f>
        <v>6</v>
      </c>
      <c r="I43" s="66">
        <f t="shared" si="2"/>
        <v>0.13953488372093023</v>
      </c>
      <c r="J43" s="67" t="s">
        <v>278</v>
      </c>
      <c r="K43" s="65">
        <f>COUNTIF(Deník!$T$5:$T$638,J43)</f>
        <v>5</v>
      </c>
      <c r="L43" s="66">
        <f t="shared" si="3"/>
        <v>0.11627906976744186</v>
      </c>
      <c r="M43" s="67" t="s">
        <v>320</v>
      </c>
      <c r="N43" s="65">
        <f>COUNTIF(Deník!$T$5:$T$638,M43)</f>
        <v>0</v>
      </c>
      <c r="O43" s="66">
        <f t="shared" si="4"/>
        <v>0</v>
      </c>
      <c r="P43" s="67" t="s">
        <v>362</v>
      </c>
      <c r="Q43" s="65">
        <f>COUNTIF(Deník!$T$5:$T$638,P43)</f>
        <v>0</v>
      </c>
      <c r="R43" s="66">
        <f t="shared" si="5"/>
        <v>0</v>
      </c>
      <c r="S43" s="67" t="s">
        <v>404</v>
      </c>
      <c r="T43" s="65">
        <f>COUNTIF(Deník!$T$5:$T$638,S43)</f>
        <v>0</v>
      </c>
      <c r="U43" s="66">
        <f t="shared" si="6"/>
        <v>0</v>
      </c>
      <c r="V43" s="67" t="s">
        <v>446</v>
      </c>
      <c r="W43" s="65">
        <f>COUNTIF(Deník!$T$5:$T$638,V43)</f>
        <v>0</v>
      </c>
      <c r="X43" s="66">
        <f t="shared" si="7"/>
        <v>0</v>
      </c>
      <c r="Y43" s="67" t="s">
        <v>488</v>
      </c>
      <c r="Z43" s="65">
        <f>COUNTIF(Deník!$T$5:$T$638,Y43)</f>
        <v>0</v>
      </c>
      <c r="AA43" s="66">
        <f t="shared" si="8"/>
        <v>0</v>
      </c>
      <c r="AB43" s="67" t="s">
        <v>530</v>
      </c>
      <c r="AC43" s="65">
        <f>COUNTIF(Deník!$T$5:$T$638,AB43)</f>
        <v>0</v>
      </c>
      <c r="AD43" s="66">
        <f t="shared" si="9"/>
        <v>0</v>
      </c>
    </row>
    <row r="44" spans="1:30">
      <c r="A44" s="64" t="s">
        <v>153</v>
      </c>
      <c r="B44" s="65">
        <f>COUNTIF(Deník!$T$5:$T$638,A44)</f>
        <v>17</v>
      </c>
      <c r="C44" s="66">
        <f t="shared" si="0"/>
        <v>0.39534883720930231</v>
      </c>
      <c r="D44" s="67" t="s">
        <v>195</v>
      </c>
      <c r="E44" s="65">
        <f>COUNTIF(Deník!$T$5:$T$638,D44)</f>
        <v>9</v>
      </c>
      <c r="F44" s="66">
        <f t="shared" si="1"/>
        <v>0.20930232558139536</v>
      </c>
      <c r="G44" s="67" t="s">
        <v>237</v>
      </c>
      <c r="H44" s="65">
        <f>COUNTIF(Deník!$T$5:$T$638,G44)</f>
        <v>6</v>
      </c>
      <c r="I44" s="66">
        <f t="shared" si="2"/>
        <v>0.13953488372093023</v>
      </c>
      <c r="J44" s="67" t="s">
        <v>279</v>
      </c>
      <c r="K44" s="65">
        <f>COUNTIF(Deník!$T$5:$T$638,J44)</f>
        <v>5</v>
      </c>
      <c r="L44" s="66">
        <f t="shared" si="3"/>
        <v>0.11627906976744186</v>
      </c>
      <c r="M44" s="67" t="s">
        <v>321</v>
      </c>
      <c r="N44" s="65">
        <f>COUNTIF(Deník!$T$5:$T$638,M44)</f>
        <v>0</v>
      </c>
      <c r="O44" s="66">
        <f t="shared" si="4"/>
        <v>0</v>
      </c>
      <c r="P44" s="67" t="s">
        <v>363</v>
      </c>
      <c r="Q44" s="65">
        <f>COUNTIF(Deník!$T$5:$T$638,P44)</f>
        <v>0</v>
      </c>
      <c r="R44" s="66">
        <f t="shared" si="5"/>
        <v>0</v>
      </c>
      <c r="S44" s="67" t="s">
        <v>405</v>
      </c>
      <c r="T44" s="65">
        <f>COUNTIF(Deník!$T$5:$T$638,S44)</f>
        <v>0</v>
      </c>
      <c r="U44" s="66">
        <f t="shared" si="6"/>
        <v>0</v>
      </c>
      <c r="V44" s="67" t="s">
        <v>447</v>
      </c>
      <c r="W44" s="65">
        <f>COUNTIF(Deník!$T$5:$T$638,V44)</f>
        <v>0</v>
      </c>
      <c r="X44" s="66">
        <f t="shared" si="7"/>
        <v>0</v>
      </c>
      <c r="Y44" s="67" t="s">
        <v>489</v>
      </c>
      <c r="Z44" s="65">
        <f>COUNTIF(Deník!$T$5:$T$638,Y44)</f>
        <v>0</v>
      </c>
      <c r="AA44" s="66">
        <f t="shared" si="8"/>
        <v>0</v>
      </c>
      <c r="AB44" s="67" t="s">
        <v>531</v>
      </c>
      <c r="AC44" s="65">
        <f>COUNTIF(Deník!$T$5:$T$638,AB44)</f>
        <v>0</v>
      </c>
      <c r="AD44" s="66">
        <f t="shared" si="9"/>
        <v>0</v>
      </c>
    </row>
    <row r="45" spans="1:30">
      <c r="A45" s="24"/>
      <c r="B45" s="25"/>
      <c r="C45" s="25"/>
    </row>
    <row r="46" spans="1:30">
      <c r="A46" s="24"/>
      <c r="B46" s="25"/>
      <c r="C46" s="25"/>
    </row>
    <row r="47" spans="1:30">
      <c r="A47" s="24"/>
      <c r="B47" s="25"/>
      <c r="C47" s="25"/>
    </row>
    <row r="48" spans="1:30">
      <c r="A48" s="24"/>
      <c r="B48" s="25"/>
      <c r="C48" s="25"/>
    </row>
    <row r="49" spans="1:3">
      <c r="A49" s="24"/>
      <c r="B49" s="25"/>
      <c r="C49" s="25"/>
    </row>
    <row r="50" spans="1:3">
      <c r="A50" s="24"/>
      <c r="B50" s="25"/>
      <c r="C50" s="25"/>
    </row>
    <row r="51" spans="1:3">
      <c r="A51" s="24"/>
      <c r="B51" s="25"/>
      <c r="C51" s="25"/>
    </row>
    <row r="52" spans="1:3">
      <c r="A52" s="24"/>
      <c r="B52" s="25"/>
      <c r="C52" s="25"/>
    </row>
    <row r="53" spans="1:3">
      <c r="A53" s="24"/>
      <c r="B53" s="25"/>
      <c r="C53" s="25"/>
    </row>
    <row r="54" spans="1:3">
      <c r="A54" s="24"/>
      <c r="B54" s="25"/>
      <c r="C54" s="25"/>
    </row>
    <row r="55" spans="1:3">
      <c r="A55" s="24"/>
      <c r="B55" s="25"/>
      <c r="C55" s="25"/>
    </row>
    <row r="56" spans="1:3">
      <c r="A56" s="24"/>
      <c r="B56" s="25"/>
      <c r="C56" s="25"/>
    </row>
    <row r="57" spans="1:3">
      <c r="A57" s="24"/>
      <c r="B57" s="25"/>
      <c r="C57" s="25"/>
    </row>
    <row r="58" spans="1:3">
      <c r="A58" s="24"/>
      <c r="B58" s="25"/>
      <c r="C58" s="25"/>
    </row>
    <row r="59" spans="1:3">
      <c r="A59" s="24"/>
      <c r="B59" s="25"/>
      <c r="C59" s="25"/>
    </row>
    <row r="60" spans="1:3">
      <c r="A60" s="24"/>
      <c r="B60" s="25"/>
      <c r="C60" s="25"/>
    </row>
  </sheetData>
  <mergeCells count="3">
    <mergeCell ref="A1:D1"/>
    <mergeCell ref="F1:I1"/>
    <mergeCell ref="J1:K1"/>
  </mergeCells>
  <hyperlinks>
    <hyperlink ref="J1:K1" location="Obsah!A1" display="Obsah!A1"/>
  </hyperlink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AD44"/>
  <sheetViews>
    <sheetView showGridLines="0" showRowColHeaders="0" workbookViewId="0">
      <pane ySplit="2" topLeftCell="A3" activePane="bottomLeft" state="frozen"/>
      <selection activeCell="E1" sqref="E1"/>
      <selection pane="bottomLeft" activeCell="I1" sqref="I1:J1"/>
    </sheetView>
  </sheetViews>
  <sheetFormatPr defaultRowHeight="12.75"/>
  <cols>
    <col min="1" max="30" width="8.7109375" customWidth="1"/>
  </cols>
  <sheetData>
    <row r="1" spans="1:30" ht="30.75" customHeight="1" thickBot="1">
      <c r="A1" s="654" t="s">
        <v>113</v>
      </c>
      <c r="B1" s="655"/>
      <c r="C1" s="655"/>
      <c r="D1" s="656"/>
      <c r="E1" s="218">
        <f>Statistika!B16</f>
        <v>43</v>
      </c>
      <c r="F1" s="70" t="s">
        <v>102</v>
      </c>
      <c r="G1" s="30"/>
      <c r="H1" s="30"/>
      <c r="I1" s="659" t="s">
        <v>1095</v>
      </c>
      <c r="J1" s="66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1"/>
    </row>
    <row r="2" spans="1:30" ht="13.5" thickBot="1">
      <c r="A2" s="32" t="s">
        <v>9</v>
      </c>
      <c r="B2" s="22" t="s">
        <v>32</v>
      </c>
      <c r="C2" s="23" t="s">
        <v>51</v>
      </c>
      <c r="D2" s="21" t="s">
        <v>9</v>
      </c>
      <c r="E2" s="22" t="s">
        <v>32</v>
      </c>
      <c r="F2" s="23" t="s">
        <v>51</v>
      </c>
      <c r="G2" s="21" t="s">
        <v>9</v>
      </c>
      <c r="H2" s="22" t="s">
        <v>32</v>
      </c>
      <c r="I2" s="23" t="s">
        <v>51</v>
      </c>
      <c r="J2" s="21" t="s">
        <v>9</v>
      </c>
      <c r="K2" s="22" t="s">
        <v>32</v>
      </c>
      <c r="L2" s="23" t="s">
        <v>51</v>
      </c>
      <c r="M2" s="21" t="s">
        <v>9</v>
      </c>
      <c r="N2" s="22" t="s">
        <v>32</v>
      </c>
      <c r="O2" s="23" t="s">
        <v>51</v>
      </c>
      <c r="P2" s="21" t="s">
        <v>9</v>
      </c>
      <c r="Q2" s="22" t="s">
        <v>32</v>
      </c>
      <c r="R2" s="23" t="s">
        <v>51</v>
      </c>
      <c r="S2" s="21" t="s">
        <v>9</v>
      </c>
      <c r="T2" s="22" t="s">
        <v>32</v>
      </c>
      <c r="U2" s="23" t="s">
        <v>51</v>
      </c>
      <c r="V2" s="21" t="s">
        <v>9</v>
      </c>
      <c r="W2" s="22" t="s">
        <v>32</v>
      </c>
      <c r="X2" s="23" t="s">
        <v>51</v>
      </c>
      <c r="Y2" s="21" t="s">
        <v>9</v>
      </c>
      <c r="Z2" s="22" t="s">
        <v>32</v>
      </c>
      <c r="AA2" s="23" t="s">
        <v>51</v>
      </c>
      <c r="AB2" s="21" t="s">
        <v>9</v>
      </c>
      <c r="AC2" s="22" t="s">
        <v>32</v>
      </c>
      <c r="AD2" s="33" t="s">
        <v>51</v>
      </c>
    </row>
    <row r="3" spans="1:30">
      <c r="A3" s="68" t="s">
        <v>52</v>
      </c>
      <c r="B3" s="65">
        <f>COUNTIF(Deník!$V$5:$V$638,A3)</f>
        <v>41</v>
      </c>
      <c r="C3" s="66">
        <f>B3/$E$1</f>
        <v>0.95348837209302328</v>
      </c>
      <c r="D3" s="69" t="s">
        <v>533</v>
      </c>
      <c r="E3" s="65">
        <f>COUNTIF(Deník!$V$5:$V$638,D3)</f>
        <v>17</v>
      </c>
      <c r="F3" s="66">
        <f>E3/$E$1</f>
        <v>0.39534883720930231</v>
      </c>
      <c r="G3" s="69" t="s">
        <v>575</v>
      </c>
      <c r="H3" s="65">
        <f>COUNTIF(Deník!$V$5:$V$638,G3)</f>
        <v>9</v>
      </c>
      <c r="I3" s="66">
        <f>H3/$E$1</f>
        <v>0.20930232558139536</v>
      </c>
      <c r="J3" s="69" t="s">
        <v>617</v>
      </c>
      <c r="K3" s="65">
        <f>COUNTIF(Deník!$V$5:$V$638,J3)</f>
        <v>6</v>
      </c>
      <c r="L3" s="66">
        <f>K3/$E$1</f>
        <v>0.13953488372093023</v>
      </c>
      <c r="M3" s="69" t="s">
        <v>659</v>
      </c>
      <c r="N3" s="65">
        <f>COUNTIF(Deník!$V$5:$V$638,M3)</f>
        <v>4</v>
      </c>
      <c r="O3" s="66">
        <f>N3/$E$1</f>
        <v>9.3023255813953487E-2</v>
      </c>
      <c r="P3" s="69" t="s">
        <v>701</v>
      </c>
      <c r="Q3" s="65">
        <f>COUNTIF(Deník!$V$5:$V$638,P3)</f>
        <v>0</v>
      </c>
      <c r="R3" s="66">
        <f>Q3/$E$1</f>
        <v>0</v>
      </c>
      <c r="S3" s="69" t="s">
        <v>743</v>
      </c>
      <c r="T3" s="65">
        <f>COUNTIF(Deník!$V$5:$V$638,S3)</f>
        <v>0</v>
      </c>
      <c r="U3" s="66">
        <f>T3/$E$1</f>
        <v>0</v>
      </c>
      <c r="V3" s="69" t="s">
        <v>785</v>
      </c>
      <c r="W3" s="65">
        <f>COUNTIF(Deník!$V$5:$V$638,V3)</f>
        <v>0</v>
      </c>
      <c r="X3" s="66">
        <f>W3/$E$1</f>
        <v>0</v>
      </c>
      <c r="Y3" s="69" t="s">
        <v>827</v>
      </c>
      <c r="Z3" s="65">
        <f>COUNTIF(Deník!$V$5:$V$638,Y3)</f>
        <v>0</v>
      </c>
      <c r="AA3" s="66">
        <f>Z3/$E$1</f>
        <v>0</v>
      </c>
      <c r="AB3" s="69" t="s">
        <v>869</v>
      </c>
      <c r="AC3" s="65">
        <f>COUNTIF(Deník!$V$5:$V$638,AB3)</f>
        <v>0</v>
      </c>
      <c r="AD3" s="66">
        <f>AC3/$E$1</f>
        <v>0</v>
      </c>
    </row>
    <row r="4" spans="1:30">
      <c r="A4" s="68" t="s">
        <v>53</v>
      </c>
      <c r="B4" s="65">
        <f>COUNTIF(Deník!$V$5:$V$638,A4)</f>
        <v>40</v>
      </c>
      <c r="C4" s="66">
        <f t="shared" ref="C4:C44" si="0">B4/$E$1</f>
        <v>0.93023255813953487</v>
      </c>
      <c r="D4" s="69" t="s">
        <v>534</v>
      </c>
      <c r="E4" s="65">
        <f>COUNTIF(Deník!$V$5:$V$638,D4)</f>
        <v>17</v>
      </c>
      <c r="F4" s="66">
        <f t="shared" ref="F4:F44" si="1">E4/$E$1</f>
        <v>0.39534883720930231</v>
      </c>
      <c r="G4" s="69" t="s">
        <v>576</v>
      </c>
      <c r="H4" s="65">
        <f>COUNTIF(Deník!$V$5:$V$638,G4)</f>
        <v>9</v>
      </c>
      <c r="I4" s="66">
        <f t="shared" ref="I4:I44" si="2">H4/$E$1</f>
        <v>0.20930232558139536</v>
      </c>
      <c r="J4" s="69" t="s">
        <v>618</v>
      </c>
      <c r="K4" s="65">
        <f>COUNTIF(Deník!$V$5:$V$638,J4)</f>
        <v>6</v>
      </c>
      <c r="L4" s="66">
        <f t="shared" ref="L4:L44" si="3">K4/$E$1</f>
        <v>0.13953488372093023</v>
      </c>
      <c r="M4" s="69" t="s">
        <v>660</v>
      </c>
      <c r="N4" s="65">
        <f>COUNTIF(Deník!$V$5:$V$638,M4)</f>
        <v>4</v>
      </c>
      <c r="O4" s="66">
        <f t="shared" ref="O4:O44" si="4">N4/$E$1</f>
        <v>9.3023255813953487E-2</v>
      </c>
      <c r="P4" s="69" t="s">
        <v>702</v>
      </c>
      <c r="Q4" s="65">
        <f>COUNTIF(Deník!$V$5:$V$638,P4)</f>
        <v>0</v>
      </c>
      <c r="R4" s="66">
        <f t="shared" ref="R4:R44" si="5">Q4/$E$1</f>
        <v>0</v>
      </c>
      <c r="S4" s="69" t="s">
        <v>744</v>
      </c>
      <c r="T4" s="65">
        <f>COUNTIF(Deník!$V$5:$V$638,S4)</f>
        <v>0</v>
      </c>
      <c r="U4" s="66">
        <f t="shared" ref="U4:U44" si="6">T4/$E$1</f>
        <v>0</v>
      </c>
      <c r="V4" s="69" t="s">
        <v>786</v>
      </c>
      <c r="W4" s="65">
        <f>COUNTIF(Deník!$V$5:$V$638,V4)</f>
        <v>0</v>
      </c>
      <c r="X4" s="66">
        <f t="shared" ref="X4:X44" si="7">W4/$E$1</f>
        <v>0</v>
      </c>
      <c r="Y4" s="69" t="s">
        <v>828</v>
      </c>
      <c r="Z4" s="65">
        <f>COUNTIF(Deník!$V$5:$V$638,Y4)</f>
        <v>0</v>
      </c>
      <c r="AA4" s="66">
        <f t="shared" ref="AA4:AA44" si="8">Z4/$E$1</f>
        <v>0</v>
      </c>
      <c r="AB4" s="69" t="s">
        <v>870</v>
      </c>
      <c r="AC4" s="65">
        <f>COUNTIF(Deník!$V$5:$V$638,AB4)</f>
        <v>0</v>
      </c>
      <c r="AD4" s="66">
        <f t="shared" ref="AD4:AD44" si="9">AC4/$E$1</f>
        <v>0</v>
      </c>
    </row>
    <row r="5" spans="1:30">
      <c r="A5" s="68" t="s">
        <v>54</v>
      </c>
      <c r="B5" s="65">
        <f>COUNTIF(Deník!$V$5:$V$638,A5)</f>
        <v>40</v>
      </c>
      <c r="C5" s="66">
        <f t="shared" si="0"/>
        <v>0.93023255813953487</v>
      </c>
      <c r="D5" s="69" t="s">
        <v>535</v>
      </c>
      <c r="E5" s="65">
        <f>COUNTIF(Deník!$V$5:$V$638,D5)</f>
        <v>17</v>
      </c>
      <c r="F5" s="66">
        <f t="shared" si="1"/>
        <v>0.39534883720930231</v>
      </c>
      <c r="G5" s="69" t="s">
        <v>577</v>
      </c>
      <c r="H5" s="65">
        <f>COUNTIF(Deník!$V$5:$V$638,G5)</f>
        <v>8</v>
      </c>
      <c r="I5" s="66">
        <f t="shared" si="2"/>
        <v>0.18604651162790697</v>
      </c>
      <c r="J5" s="69" t="s">
        <v>619</v>
      </c>
      <c r="K5" s="65">
        <f>COUNTIF(Deník!$V$5:$V$638,J5)</f>
        <v>6</v>
      </c>
      <c r="L5" s="66">
        <f t="shared" si="3"/>
        <v>0.13953488372093023</v>
      </c>
      <c r="M5" s="69" t="s">
        <v>661</v>
      </c>
      <c r="N5" s="65">
        <f>COUNTIF(Deník!$V$5:$V$638,M5)</f>
        <v>4</v>
      </c>
      <c r="O5" s="66">
        <f t="shared" si="4"/>
        <v>9.3023255813953487E-2</v>
      </c>
      <c r="P5" s="69" t="s">
        <v>703</v>
      </c>
      <c r="Q5" s="65">
        <f>COUNTIF(Deník!$V$5:$V$638,P5)</f>
        <v>0</v>
      </c>
      <c r="R5" s="66">
        <f t="shared" si="5"/>
        <v>0</v>
      </c>
      <c r="S5" s="69" t="s">
        <v>745</v>
      </c>
      <c r="T5" s="65">
        <f>COUNTIF(Deník!$V$5:$V$638,S5)</f>
        <v>0</v>
      </c>
      <c r="U5" s="66">
        <f t="shared" si="6"/>
        <v>0</v>
      </c>
      <c r="V5" s="69" t="s">
        <v>787</v>
      </c>
      <c r="W5" s="65">
        <f>COUNTIF(Deník!$V$5:$V$638,V5)</f>
        <v>0</v>
      </c>
      <c r="X5" s="66">
        <f t="shared" si="7"/>
        <v>0</v>
      </c>
      <c r="Y5" s="69" t="s">
        <v>829</v>
      </c>
      <c r="Z5" s="65">
        <f>COUNTIF(Deník!$V$5:$V$638,Y5)</f>
        <v>0</v>
      </c>
      <c r="AA5" s="66">
        <f t="shared" si="8"/>
        <v>0</v>
      </c>
      <c r="AB5" s="69" t="s">
        <v>871</v>
      </c>
      <c r="AC5" s="65">
        <f>COUNTIF(Deník!$V$5:$V$638,AB5)</f>
        <v>0</v>
      </c>
      <c r="AD5" s="66">
        <f t="shared" si="9"/>
        <v>0</v>
      </c>
    </row>
    <row r="6" spans="1:30">
      <c r="A6" s="68" t="s">
        <v>55</v>
      </c>
      <c r="B6" s="65">
        <f>COUNTIF(Deník!$V$5:$V$638,A6)</f>
        <v>40</v>
      </c>
      <c r="C6" s="66">
        <f t="shared" si="0"/>
        <v>0.93023255813953487</v>
      </c>
      <c r="D6" s="69" t="s">
        <v>536</v>
      </c>
      <c r="E6" s="65">
        <f>COUNTIF(Deník!$V$5:$V$638,D6)</f>
        <v>16</v>
      </c>
      <c r="F6" s="66">
        <f t="shared" si="1"/>
        <v>0.37209302325581395</v>
      </c>
      <c r="G6" s="69" t="s">
        <v>578</v>
      </c>
      <c r="H6" s="65">
        <f>COUNTIF(Deník!$V$5:$V$638,G6)</f>
        <v>8</v>
      </c>
      <c r="I6" s="66">
        <f t="shared" si="2"/>
        <v>0.18604651162790697</v>
      </c>
      <c r="J6" s="69" t="s">
        <v>620</v>
      </c>
      <c r="K6" s="65">
        <f>COUNTIF(Deník!$V$5:$V$638,J6)</f>
        <v>6</v>
      </c>
      <c r="L6" s="66">
        <f t="shared" si="3"/>
        <v>0.13953488372093023</v>
      </c>
      <c r="M6" s="69" t="s">
        <v>662</v>
      </c>
      <c r="N6" s="65">
        <f>COUNTIF(Deník!$V$5:$V$638,M6)</f>
        <v>4</v>
      </c>
      <c r="O6" s="66">
        <f t="shared" si="4"/>
        <v>9.3023255813953487E-2</v>
      </c>
      <c r="P6" s="69" t="s">
        <v>704</v>
      </c>
      <c r="Q6" s="65">
        <f>COUNTIF(Deník!$V$5:$V$638,P6)</f>
        <v>0</v>
      </c>
      <c r="R6" s="66">
        <f t="shared" si="5"/>
        <v>0</v>
      </c>
      <c r="S6" s="69" t="s">
        <v>746</v>
      </c>
      <c r="T6" s="65">
        <f>COUNTIF(Deník!$V$5:$V$638,S6)</f>
        <v>0</v>
      </c>
      <c r="U6" s="66">
        <f t="shared" si="6"/>
        <v>0</v>
      </c>
      <c r="V6" s="69" t="s">
        <v>788</v>
      </c>
      <c r="W6" s="65">
        <f>COUNTIF(Deník!$V$5:$V$638,V6)</f>
        <v>0</v>
      </c>
      <c r="X6" s="66">
        <f t="shared" si="7"/>
        <v>0</v>
      </c>
      <c r="Y6" s="69" t="s">
        <v>830</v>
      </c>
      <c r="Z6" s="65">
        <f>COUNTIF(Deník!$V$5:$V$638,Y6)</f>
        <v>0</v>
      </c>
      <c r="AA6" s="66">
        <f t="shared" si="8"/>
        <v>0</v>
      </c>
      <c r="AB6" s="69" t="s">
        <v>872</v>
      </c>
      <c r="AC6" s="65">
        <f>COUNTIF(Deník!$V$5:$V$638,AB6)</f>
        <v>0</v>
      </c>
      <c r="AD6" s="66">
        <f t="shared" si="9"/>
        <v>0</v>
      </c>
    </row>
    <row r="7" spans="1:30">
      <c r="A7" s="68" t="s">
        <v>43</v>
      </c>
      <c r="B7" s="65">
        <f>COUNTIF(Deník!$V$5:$V$638,A7)</f>
        <v>37</v>
      </c>
      <c r="C7" s="66">
        <f t="shared" si="0"/>
        <v>0.86046511627906974</v>
      </c>
      <c r="D7" s="69" t="s">
        <v>537</v>
      </c>
      <c r="E7" s="65">
        <f>COUNTIF(Deník!$V$5:$V$638,D7)</f>
        <v>16</v>
      </c>
      <c r="F7" s="66">
        <f t="shared" si="1"/>
        <v>0.37209302325581395</v>
      </c>
      <c r="G7" s="69" t="s">
        <v>579</v>
      </c>
      <c r="H7" s="65">
        <f>COUNTIF(Deník!$V$5:$V$638,G7)</f>
        <v>8</v>
      </c>
      <c r="I7" s="66">
        <f t="shared" si="2"/>
        <v>0.18604651162790697</v>
      </c>
      <c r="J7" s="69" t="s">
        <v>621</v>
      </c>
      <c r="K7" s="65">
        <f>COUNTIF(Deník!$V$5:$V$638,J7)</f>
        <v>6</v>
      </c>
      <c r="L7" s="66">
        <f t="shared" si="3"/>
        <v>0.13953488372093023</v>
      </c>
      <c r="M7" s="69" t="s">
        <v>663</v>
      </c>
      <c r="N7" s="65">
        <f>COUNTIF(Deník!$V$5:$V$638,M7)</f>
        <v>4</v>
      </c>
      <c r="O7" s="66">
        <f t="shared" si="4"/>
        <v>9.3023255813953487E-2</v>
      </c>
      <c r="P7" s="69" t="s">
        <v>705</v>
      </c>
      <c r="Q7" s="65">
        <f>COUNTIF(Deník!$V$5:$V$638,P7)</f>
        <v>0</v>
      </c>
      <c r="R7" s="66">
        <f t="shared" si="5"/>
        <v>0</v>
      </c>
      <c r="S7" s="69" t="s">
        <v>747</v>
      </c>
      <c r="T7" s="65">
        <f>COUNTIF(Deník!$V$5:$V$638,S7)</f>
        <v>0</v>
      </c>
      <c r="U7" s="66">
        <f t="shared" si="6"/>
        <v>0</v>
      </c>
      <c r="V7" s="69" t="s">
        <v>789</v>
      </c>
      <c r="W7" s="65">
        <f>COUNTIF(Deník!$V$5:$V$638,V7)</f>
        <v>0</v>
      </c>
      <c r="X7" s="66">
        <f t="shared" si="7"/>
        <v>0</v>
      </c>
      <c r="Y7" s="69" t="s">
        <v>831</v>
      </c>
      <c r="Z7" s="65">
        <f>COUNTIF(Deník!$V$5:$V$638,Y7)</f>
        <v>0</v>
      </c>
      <c r="AA7" s="66">
        <f t="shared" si="8"/>
        <v>0</v>
      </c>
      <c r="AB7" s="69" t="s">
        <v>873</v>
      </c>
      <c r="AC7" s="65">
        <f>COUNTIF(Deník!$V$5:$V$638,AB7)</f>
        <v>0</v>
      </c>
      <c r="AD7" s="66">
        <f t="shared" si="9"/>
        <v>0</v>
      </c>
    </row>
    <row r="8" spans="1:30">
      <c r="A8" s="68" t="s">
        <v>56</v>
      </c>
      <c r="B8" s="65">
        <f>COUNTIF(Deník!$V$5:$V$638,A8)</f>
        <v>37</v>
      </c>
      <c r="C8" s="66">
        <f t="shared" si="0"/>
        <v>0.86046511627906974</v>
      </c>
      <c r="D8" s="69" t="s">
        <v>538</v>
      </c>
      <c r="E8" s="65">
        <f>COUNTIF(Deník!$V$5:$V$638,D8)</f>
        <v>16</v>
      </c>
      <c r="F8" s="66">
        <f t="shared" si="1"/>
        <v>0.37209302325581395</v>
      </c>
      <c r="G8" s="69" t="s">
        <v>580</v>
      </c>
      <c r="H8" s="65">
        <f>COUNTIF(Deník!$V$5:$V$638,G8)</f>
        <v>8</v>
      </c>
      <c r="I8" s="66">
        <f t="shared" si="2"/>
        <v>0.18604651162790697</v>
      </c>
      <c r="J8" s="69" t="s">
        <v>622</v>
      </c>
      <c r="K8" s="65">
        <f>COUNTIF(Deník!$V$5:$V$638,J8)</f>
        <v>6</v>
      </c>
      <c r="L8" s="66">
        <f t="shared" si="3"/>
        <v>0.13953488372093023</v>
      </c>
      <c r="M8" s="69" t="s">
        <v>664</v>
      </c>
      <c r="N8" s="65">
        <f>COUNTIF(Deník!$V$5:$V$638,M8)</f>
        <v>4</v>
      </c>
      <c r="O8" s="66">
        <f t="shared" si="4"/>
        <v>9.3023255813953487E-2</v>
      </c>
      <c r="P8" s="69" t="s">
        <v>706</v>
      </c>
      <c r="Q8" s="65">
        <f>COUNTIF(Deník!$V$5:$V$638,P8)</f>
        <v>0</v>
      </c>
      <c r="R8" s="66">
        <f t="shared" si="5"/>
        <v>0</v>
      </c>
      <c r="S8" s="69" t="s">
        <v>748</v>
      </c>
      <c r="T8" s="65">
        <f>COUNTIF(Deník!$V$5:$V$638,S8)</f>
        <v>0</v>
      </c>
      <c r="U8" s="66">
        <f t="shared" si="6"/>
        <v>0</v>
      </c>
      <c r="V8" s="69" t="s">
        <v>790</v>
      </c>
      <c r="W8" s="65">
        <f>COUNTIF(Deník!$V$5:$V$638,V8)</f>
        <v>0</v>
      </c>
      <c r="X8" s="66">
        <f t="shared" si="7"/>
        <v>0</v>
      </c>
      <c r="Y8" s="69" t="s">
        <v>832</v>
      </c>
      <c r="Z8" s="65">
        <f>COUNTIF(Deník!$V$5:$V$638,Y8)</f>
        <v>0</v>
      </c>
      <c r="AA8" s="66">
        <f t="shared" si="8"/>
        <v>0</v>
      </c>
      <c r="AB8" s="69" t="s">
        <v>874</v>
      </c>
      <c r="AC8" s="65">
        <f>COUNTIF(Deník!$V$5:$V$638,AB8)</f>
        <v>0</v>
      </c>
      <c r="AD8" s="66">
        <f t="shared" si="9"/>
        <v>0</v>
      </c>
    </row>
    <row r="9" spans="1:30">
      <c r="A9" s="68" t="s">
        <v>57</v>
      </c>
      <c r="B9" s="65">
        <f>COUNTIF(Deník!$V$5:$V$638,A9)</f>
        <v>37</v>
      </c>
      <c r="C9" s="66">
        <f t="shared" si="0"/>
        <v>0.86046511627906974</v>
      </c>
      <c r="D9" s="69" t="s">
        <v>539</v>
      </c>
      <c r="E9" s="65">
        <f>COUNTIF(Deník!$V$5:$V$638,D9)</f>
        <v>16</v>
      </c>
      <c r="F9" s="66">
        <f t="shared" si="1"/>
        <v>0.37209302325581395</v>
      </c>
      <c r="G9" s="69" t="s">
        <v>581</v>
      </c>
      <c r="H9" s="65">
        <f>COUNTIF(Deník!$V$5:$V$638,G9)</f>
        <v>8</v>
      </c>
      <c r="I9" s="66">
        <f t="shared" si="2"/>
        <v>0.18604651162790697</v>
      </c>
      <c r="J9" s="69" t="s">
        <v>623</v>
      </c>
      <c r="K9" s="65">
        <f>COUNTIF(Deník!$V$5:$V$638,J9)</f>
        <v>6</v>
      </c>
      <c r="L9" s="66">
        <f t="shared" si="3"/>
        <v>0.13953488372093023</v>
      </c>
      <c r="M9" s="69" t="s">
        <v>665</v>
      </c>
      <c r="N9" s="65">
        <f>COUNTIF(Deník!$V$5:$V$638,M9)</f>
        <v>4</v>
      </c>
      <c r="O9" s="66">
        <f t="shared" si="4"/>
        <v>9.3023255813953487E-2</v>
      </c>
      <c r="P9" s="69" t="s">
        <v>707</v>
      </c>
      <c r="Q9" s="65">
        <f>COUNTIF(Deník!$V$5:$V$638,P9)</f>
        <v>0</v>
      </c>
      <c r="R9" s="66">
        <f t="shared" si="5"/>
        <v>0</v>
      </c>
      <c r="S9" s="69" t="s">
        <v>749</v>
      </c>
      <c r="T9" s="65">
        <f>COUNTIF(Deník!$V$5:$V$638,S9)</f>
        <v>0</v>
      </c>
      <c r="U9" s="66">
        <f t="shared" si="6"/>
        <v>0</v>
      </c>
      <c r="V9" s="69" t="s">
        <v>791</v>
      </c>
      <c r="W9" s="65">
        <f>COUNTIF(Deník!$V$5:$V$638,V9)</f>
        <v>0</v>
      </c>
      <c r="X9" s="66">
        <f t="shared" si="7"/>
        <v>0</v>
      </c>
      <c r="Y9" s="69" t="s">
        <v>833</v>
      </c>
      <c r="Z9" s="65">
        <f>COUNTIF(Deník!$V$5:$V$638,Y9)</f>
        <v>0</v>
      </c>
      <c r="AA9" s="66">
        <f t="shared" si="8"/>
        <v>0</v>
      </c>
      <c r="AB9" s="69" t="s">
        <v>875</v>
      </c>
      <c r="AC9" s="65">
        <f>COUNTIF(Deník!$V$5:$V$638,AB9)</f>
        <v>0</v>
      </c>
      <c r="AD9" s="66">
        <f t="shared" si="9"/>
        <v>0</v>
      </c>
    </row>
    <row r="10" spans="1:30">
      <c r="A10" s="68" t="s">
        <v>58</v>
      </c>
      <c r="B10" s="65">
        <f>COUNTIF(Deník!$V$5:$V$638,A10)</f>
        <v>35</v>
      </c>
      <c r="C10" s="66">
        <f t="shared" si="0"/>
        <v>0.81395348837209303</v>
      </c>
      <c r="D10" s="69" t="s">
        <v>540</v>
      </c>
      <c r="E10" s="65">
        <f>COUNTIF(Deník!$V$5:$V$638,D10)</f>
        <v>16</v>
      </c>
      <c r="F10" s="66">
        <f t="shared" si="1"/>
        <v>0.37209302325581395</v>
      </c>
      <c r="G10" s="69" t="s">
        <v>582</v>
      </c>
      <c r="H10" s="65">
        <f>COUNTIF(Deník!$V$5:$V$638,G10)</f>
        <v>8</v>
      </c>
      <c r="I10" s="66">
        <f t="shared" si="2"/>
        <v>0.18604651162790697</v>
      </c>
      <c r="J10" s="69" t="s">
        <v>624</v>
      </c>
      <c r="K10" s="65">
        <f>COUNTIF(Deník!$V$5:$V$638,J10)</f>
        <v>6</v>
      </c>
      <c r="L10" s="66">
        <f t="shared" si="3"/>
        <v>0.13953488372093023</v>
      </c>
      <c r="M10" s="69" t="s">
        <v>666</v>
      </c>
      <c r="N10" s="65">
        <f>COUNTIF(Deník!$V$5:$V$638,M10)</f>
        <v>3</v>
      </c>
      <c r="O10" s="66">
        <f t="shared" si="4"/>
        <v>6.9767441860465115E-2</v>
      </c>
      <c r="P10" s="69" t="s">
        <v>708</v>
      </c>
      <c r="Q10" s="65">
        <f>COUNTIF(Deník!$V$5:$V$638,P10)</f>
        <v>0</v>
      </c>
      <c r="R10" s="66">
        <f t="shared" si="5"/>
        <v>0</v>
      </c>
      <c r="S10" s="69" t="s">
        <v>750</v>
      </c>
      <c r="T10" s="65">
        <f>COUNTIF(Deník!$V$5:$V$638,S10)</f>
        <v>0</v>
      </c>
      <c r="U10" s="66">
        <f t="shared" si="6"/>
        <v>0</v>
      </c>
      <c r="V10" s="69" t="s">
        <v>792</v>
      </c>
      <c r="W10" s="65">
        <f>COUNTIF(Deník!$V$5:$V$638,V10)</f>
        <v>0</v>
      </c>
      <c r="X10" s="66">
        <f t="shared" si="7"/>
        <v>0</v>
      </c>
      <c r="Y10" s="69" t="s">
        <v>834</v>
      </c>
      <c r="Z10" s="65">
        <f>COUNTIF(Deník!$V$5:$V$638,Y10)</f>
        <v>0</v>
      </c>
      <c r="AA10" s="66">
        <f t="shared" si="8"/>
        <v>0</v>
      </c>
      <c r="AB10" s="69" t="s">
        <v>876</v>
      </c>
      <c r="AC10" s="65">
        <f>COUNTIF(Deník!$V$5:$V$638,AB10)</f>
        <v>0</v>
      </c>
      <c r="AD10" s="66">
        <f t="shared" si="9"/>
        <v>0</v>
      </c>
    </row>
    <row r="11" spans="1:30">
      <c r="A11" s="68" t="s">
        <v>59</v>
      </c>
      <c r="B11" s="65">
        <f>COUNTIF(Deník!$V$5:$V$638,A11)</f>
        <v>34</v>
      </c>
      <c r="C11" s="66">
        <f t="shared" si="0"/>
        <v>0.79069767441860461</v>
      </c>
      <c r="D11" s="69" t="s">
        <v>541</v>
      </c>
      <c r="E11" s="65">
        <f>COUNTIF(Deník!$V$5:$V$638,D11)</f>
        <v>15</v>
      </c>
      <c r="F11" s="66">
        <f t="shared" si="1"/>
        <v>0.34883720930232559</v>
      </c>
      <c r="G11" s="69" t="s">
        <v>583</v>
      </c>
      <c r="H11" s="65">
        <f>COUNTIF(Deník!$V$5:$V$638,G11)</f>
        <v>8</v>
      </c>
      <c r="I11" s="66">
        <f t="shared" si="2"/>
        <v>0.18604651162790697</v>
      </c>
      <c r="J11" s="69" t="s">
        <v>625</v>
      </c>
      <c r="K11" s="65">
        <f>COUNTIF(Deník!$V$5:$V$638,J11)</f>
        <v>6</v>
      </c>
      <c r="L11" s="66">
        <f t="shared" si="3"/>
        <v>0.13953488372093023</v>
      </c>
      <c r="M11" s="69" t="s">
        <v>667</v>
      </c>
      <c r="N11" s="65">
        <f>COUNTIF(Deník!$V$5:$V$638,M11)</f>
        <v>3</v>
      </c>
      <c r="O11" s="66">
        <f t="shared" si="4"/>
        <v>6.9767441860465115E-2</v>
      </c>
      <c r="P11" s="69" t="s">
        <v>709</v>
      </c>
      <c r="Q11" s="65">
        <f>COUNTIF(Deník!$V$5:$V$638,P11)</f>
        <v>0</v>
      </c>
      <c r="R11" s="66">
        <f t="shared" si="5"/>
        <v>0</v>
      </c>
      <c r="S11" s="69" t="s">
        <v>751</v>
      </c>
      <c r="T11" s="65">
        <f>COUNTIF(Deník!$V$5:$V$638,S11)</f>
        <v>0</v>
      </c>
      <c r="U11" s="66">
        <f t="shared" si="6"/>
        <v>0</v>
      </c>
      <c r="V11" s="69" t="s">
        <v>793</v>
      </c>
      <c r="W11" s="65">
        <f>COUNTIF(Deník!$V$5:$V$638,V11)</f>
        <v>0</v>
      </c>
      <c r="X11" s="66">
        <f t="shared" si="7"/>
        <v>0</v>
      </c>
      <c r="Y11" s="69" t="s">
        <v>835</v>
      </c>
      <c r="Z11" s="65">
        <f>COUNTIF(Deník!$V$5:$V$638,Y11)</f>
        <v>0</v>
      </c>
      <c r="AA11" s="66">
        <f t="shared" si="8"/>
        <v>0</v>
      </c>
      <c r="AB11" s="69" t="s">
        <v>877</v>
      </c>
      <c r="AC11" s="65">
        <f>COUNTIF(Deník!$V$5:$V$638,AB11)</f>
        <v>0</v>
      </c>
      <c r="AD11" s="66">
        <f t="shared" si="9"/>
        <v>0</v>
      </c>
    </row>
    <row r="12" spans="1:30">
      <c r="A12" s="68" t="s">
        <v>44</v>
      </c>
      <c r="B12" s="65">
        <f>COUNTIF(Deník!$V$5:$V$638,A12)</f>
        <v>33</v>
      </c>
      <c r="C12" s="66">
        <f t="shared" si="0"/>
        <v>0.76744186046511631</v>
      </c>
      <c r="D12" s="69" t="s">
        <v>542</v>
      </c>
      <c r="E12" s="65">
        <f>COUNTIF(Deník!$V$5:$V$638,D12)</f>
        <v>13</v>
      </c>
      <c r="F12" s="66">
        <f t="shared" si="1"/>
        <v>0.30232558139534882</v>
      </c>
      <c r="G12" s="69" t="s">
        <v>584</v>
      </c>
      <c r="H12" s="65">
        <f>COUNTIF(Deník!$V$5:$V$638,G12)</f>
        <v>8</v>
      </c>
      <c r="I12" s="66">
        <f t="shared" si="2"/>
        <v>0.18604651162790697</v>
      </c>
      <c r="J12" s="69" t="s">
        <v>626</v>
      </c>
      <c r="K12" s="65">
        <f>COUNTIF(Deník!$V$5:$V$638,J12)</f>
        <v>6</v>
      </c>
      <c r="L12" s="66">
        <f t="shared" si="3"/>
        <v>0.13953488372093023</v>
      </c>
      <c r="M12" s="69" t="s">
        <v>668</v>
      </c>
      <c r="N12" s="65">
        <f>COUNTIF(Deník!$V$5:$V$638,M12)</f>
        <v>3</v>
      </c>
      <c r="O12" s="66">
        <f t="shared" si="4"/>
        <v>6.9767441860465115E-2</v>
      </c>
      <c r="P12" s="69" t="s">
        <v>710</v>
      </c>
      <c r="Q12" s="65">
        <f>COUNTIF(Deník!$V$5:$V$638,P12)</f>
        <v>0</v>
      </c>
      <c r="R12" s="66">
        <f t="shared" si="5"/>
        <v>0</v>
      </c>
      <c r="S12" s="69" t="s">
        <v>752</v>
      </c>
      <c r="T12" s="65">
        <f>COUNTIF(Deník!$V$5:$V$638,S12)</f>
        <v>0</v>
      </c>
      <c r="U12" s="66">
        <f t="shared" si="6"/>
        <v>0</v>
      </c>
      <c r="V12" s="69" t="s">
        <v>794</v>
      </c>
      <c r="W12" s="65">
        <f>COUNTIF(Deník!$V$5:$V$638,V12)</f>
        <v>0</v>
      </c>
      <c r="X12" s="66">
        <f t="shared" si="7"/>
        <v>0</v>
      </c>
      <c r="Y12" s="69" t="s">
        <v>836</v>
      </c>
      <c r="Z12" s="65">
        <f>COUNTIF(Deník!$V$5:$V$638,Y12)</f>
        <v>0</v>
      </c>
      <c r="AA12" s="66">
        <f t="shared" si="8"/>
        <v>0</v>
      </c>
      <c r="AB12" s="69" t="s">
        <v>878</v>
      </c>
      <c r="AC12" s="65">
        <f>COUNTIF(Deník!$V$5:$V$638,AB12)</f>
        <v>0</v>
      </c>
      <c r="AD12" s="66">
        <f t="shared" si="9"/>
        <v>0</v>
      </c>
    </row>
    <row r="13" spans="1:30">
      <c r="A13" s="68" t="s">
        <v>60</v>
      </c>
      <c r="B13" s="65">
        <f>COUNTIF(Deník!$V$5:$V$638,A13)</f>
        <v>31</v>
      </c>
      <c r="C13" s="66">
        <f t="shared" si="0"/>
        <v>0.72093023255813948</v>
      </c>
      <c r="D13" s="69" t="s">
        <v>543</v>
      </c>
      <c r="E13" s="65">
        <f>COUNTIF(Deník!$V$5:$V$638,D13)</f>
        <v>13</v>
      </c>
      <c r="F13" s="66">
        <f t="shared" si="1"/>
        <v>0.30232558139534882</v>
      </c>
      <c r="G13" s="69" t="s">
        <v>585</v>
      </c>
      <c r="H13" s="65">
        <f>COUNTIF(Deník!$V$5:$V$638,G13)</f>
        <v>8</v>
      </c>
      <c r="I13" s="66">
        <f t="shared" si="2"/>
        <v>0.18604651162790697</v>
      </c>
      <c r="J13" s="69" t="s">
        <v>627</v>
      </c>
      <c r="K13" s="65">
        <f>COUNTIF(Deník!$V$5:$V$638,J13)</f>
        <v>6</v>
      </c>
      <c r="L13" s="66">
        <f t="shared" si="3"/>
        <v>0.13953488372093023</v>
      </c>
      <c r="M13" s="69" t="s">
        <v>669</v>
      </c>
      <c r="N13" s="65">
        <f>COUNTIF(Deník!$V$5:$V$638,M13)</f>
        <v>3</v>
      </c>
      <c r="O13" s="66">
        <f t="shared" si="4"/>
        <v>6.9767441860465115E-2</v>
      </c>
      <c r="P13" s="69" t="s">
        <v>711</v>
      </c>
      <c r="Q13" s="65">
        <f>COUNTIF(Deník!$V$5:$V$638,P13)</f>
        <v>0</v>
      </c>
      <c r="R13" s="66">
        <f t="shared" si="5"/>
        <v>0</v>
      </c>
      <c r="S13" s="69" t="s">
        <v>753</v>
      </c>
      <c r="T13" s="65">
        <f>COUNTIF(Deník!$V$5:$V$638,S13)</f>
        <v>0</v>
      </c>
      <c r="U13" s="66">
        <f t="shared" si="6"/>
        <v>0</v>
      </c>
      <c r="V13" s="69" t="s">
        <v>795</v>
      </c>
      <c r="W13" s="65">
        <f>COUNTIF(Deník!$V$5:$V$638,V13)</f>
        <v>0</v>
      </c>
      <c r="X13" s="66">
        <f t="shared" si="7"/>
        <v>0</v>
      </c>
      <c r="Y13" s="69" t="s">
        <v>837</v>
      </c>
      <c r="Z13" s="65">
        <f>COUNTIF(Deník!$V$5:$V$638,Y13)</f>
        <v>0</v>
      </c>
      <c r="AA13" s="66">
        <f t="shared" si="8"/>
        <v>0</v>
      </c>
      <c r="AB13" s="69" t="s">
        <v>879</v>
      </c>
      <c r="AC13" s="65">
        <f>COUNTIF(Deník!$V$5:$V$638,AB13)</f>
        <v>0</v>
      </c>
      <c r="AD13" s="66">
        <f t="shared" si="9"/>
        <v>0</v>
      </c>
    </row>
    <row r="14" spans="1:30">
      <c r="A14" s="68" t="s">
        <v>61</v>
      </c>
      <c r="B14" s="65">
        <f>COUNTIF(Deník!$V$5:$V$638,A14)</f>
        <v>30</v>
      </c>
      <c r="C14" s="66">
        <f t="shared" si="0"/>
        <v>0.69767441860465118</v>
      </c>
      <c r="D14" s="69" t="s">
        <v>544</v>
      </c>
      <c r="E14" s="65">
        <f>COUNTIF(Deník!$V$5:$V$638,D14)</f>
        <v>13</v>
      </c>
      <c r="F14" s="66">
        <f t="shared" si="1"/>
        <v>0.30232558139534882</v>
      </c>
      <c r="G14" s="69" t="s">
        <v>586</v>
      </c>
      <c r="H14" s="65">
        <f>COUNTIF(Deník!$V$5:$V$638,G14)</f>
        <v>8</v>
      </c>
      <c r="I14" s="66">
        <f t="shared" si="2"/>
        <v>0.18604651162790697</v>
      </c>
      <c r="J14" s="69" t="s">
        <v>628</v>
      </c>
      <c r="K14" s="65">
        <f>COUNTIF(Deník!$V$5:$V$638,J14)</f>
        <v>6</v>
      </c>
      <c r="L14" s="66">
        <f t="shared" si="3"/>
        <v>0.13953488372093023</v>
      </c>
      <c r="M14" s="69" t="s">
        <v>670</v>
      </c>
      <c r="N14" s="65">
        <f>COUNTIF(Deník!$V$5:$V$638,M14)</f>
        <v>3</v>
      </c>
      <c r="O14" s="66">
        <f t="shared" si="4"/>
        <v>6.9767441860465115E-2</v>
      </c>
      <c r="P14" s="69" t="s">
        <v>712</v>
      </c>
      <c r="Q14" s="65">
        <f>COUNTIF(Deník!$V$5:$V$638,P14)</f>
        <v>0</v>
      </c>
      <c r="R14" s="66">
        <f t="shared" si="5"/>
        <v>0</v>
      </c>
      <c r="S14" s="69" t="s">
        <v>754</v>
      </c>
      <c r="T14" s="65">
        <f>COUNTIF(Deník!$V$5:$V$638,S14)</f>
        <v>0</v>
      </c>
      <c r="U14" s="66">
        <f t="shared" si="6"/>
        <v>0</v>
      </c>
      <c r="V14" s="69" t="s">
        <v>796</v>
      </c>
      <c r="W14" s="65">
        <f>COUNTIF(Deník!$V$5:$V$638,V14)</f>
        <v>0</v>
      </c>
      <c r="X14" s="66">
        <f t="shared" si="7"/>
        <v>0</v>
      </c>
      <c r="Y14" s="69" t="s">
        <v>838</v>
      </c>
      <c r="Z14" s="65">
        <f>COUNTIF(Deník!$V$5:$V$638,Y14)</f>
        <v>0</v>
      </c>
      <c r="AA14" s="66">
        <f t="shared" si="8"/>
        <v>0</v>
      </c>
      <c r="AB14" s="69" t="s">
        <v>880</v>
      </c>
      <c r="AC14" s="65">
        <f>COUNTIF(Deník!$V$5:$V$638,AB14)</f>
        <v>0</v>
      </c>
      <c r="AD14" s="66">
        <f t="shared" si="9"/>
        <v>0</v>
      </c>
    </row>
    <row r="15" spans="1:30">
      <c r="A15" s="68" t="s">
        <v>62</v>
      </c>
      <c r="B15" s="65">
        <f>COUNTIF(Deník!$V$5:$V$638,A15)</f>
        <v>30</v>
      </c>
      <c r="C15" s="66">
        <f t="shared" si="0"/>
        <v>0.69767441860465118</v>
      </c>
      <c r="D15" s="69" t="s">
        <v>545</v>
      </c>
      <c r="E15" s="65">
        <f>COUNTIF(Deník!$V$5:$V$638,D15)</f>
        <v>12</v>
      </c>
      <c r="F15" s="66">
        <f t="shared" si="1"/>
        <v>0.27906976744186046</v>
      </c>
      <c r="G15" s="69" t="s">
        <v>587</v>
      </c>
      <c r="H15" s="65">
        <f>COUNTIF(Deník!$V$5:$V$638,G15)</f>
        <v>8</v>
      </c>
      <c r="I15" s="66">
        <f t="shared" si="2"/>
        <v>0.18604651162790697</v>
      </c>
      <c r="J15" s="69" t="s">
        <v>629</v>
      </c>
      <c r="K15" s="65">
        <f>COUNTIF(Deník!$V$5:$V$638,J15)</f>
        <v>6</v>
      </c>
      <c r="L15" s="66">
        <f t="shared" si="3"/>
        <v>0.13953488372093023</v>
      </c>
      <c r="M15" s="69" t="s">
        <v>671</v>
      </c>
      <c r="N15" s="65">
        <f>COUNTIF(Deník!$V$5:$V$638,M15)</f>
        <v>3</v>
      </c>
      <c r="O15" s="66">
        <f t="shared" si="4"/>
        <v>6.9767441860465115E-2</v>
      </c>
      <c r="P15" s="69" t="s">
        <v>713</v>
      </c>
      <c r="Q15" s="65">
        <f>COUNTIF(Deník!$V$5:$V$638,P15)</f>
        <v>0</v>
      </c>
      <c r="R15" s="66">
        <f t="shared" si="5"/>
        <v>0</v>
      </c>
      <c r="S15" s="69" t="s">
        <v>755</v>
      </c>
      <c r="T15" s="65">
        <f>COUNTIF(Deník!$V$5:$V$638,S15)</f>
        <v>0</v>
      </c>
      <c r="U15" s="66">
        <f t="shared" si="6"/>
        <v>0</v>
      </c>
      <c r="V15" s="69" t="s">
        <v>797</v>
      </c>
      <c r="W15" s="65">
        <f>COUNTIF(Deník!$V$5:$V$638,V15)</f>
        <v>0</v>
      </c>
      <c r="X15" s="66">
        <f t="shared" si="7"/>
        <v>0</v>
      </c>
      <c r="Y15" s="69" t="s">
        <v>839</v>
      </c>
      <c r="Z15" s="65">
        <f>COUNTIF(Deník!$V$5:$V$638,Y15)</f>
        <v>0</v>
      </c>
      <c r="AA15" s="66">
        <f t="shared" si="8"/>
        <v>0</v>
      </c>
      <c r="AB15" s="69" t="s">
        <v>881</v>
      </c>
      <c r="AC15" s="65">
        <f>COUNTIF(Deník!$V$5:$V$638,AB15)</f>
        <v>0</v>
      </c>
      <c r="AD15" s="66">
        <f t="shared" si="9"/>
        <v>0</v>
      </c>
    </row>
    <row r="16" spans="1:30">
      <c r="A16" s="68" t="s">
        <v>63</v>
      </c>
      <c r="B16" s="65">
        <f>COUNTIF(Deník!$V$5:$V$638,A16)</f>
        <v>29</v>
      </c>
      <c r="C16" s="66">
        <f t="shared" si="0"/>
        <v>0.67441860465116277</v>
      </c>
      <c r="D16" s="69" t="s">
        <v>546</v>
      </c>
      <c r="E16" s="65">
        <f>COUNTIF(Deník!$V$5:$V$638,D16)</f>
        <v>12</v>
      </c>
      <c r="F16" s="66">
        <f t="shared" si="1"/>
        <v>0.27906976744186046</v>
      </c>
      <c r="G16" s="69" t="s">
        <v>588</v>
      </c>
      <c r="H16" s="65">
        <f>COUNTIF(Deník!$V$5:$V$638,G16)</f>
        <v>8</v>
      </c>
      <c r="I16" s="66">
        <f t="shared" si="2"/>
        <v>0.18604651162790697</v>
      </c>
      <c r="J16" s="69" t="s">
        <v>630</v>
      </c>
      <c r="K16" s="65">
        <f>COUNTIF(Deník!$V$5:$V$638,J16)</f>
        <v>6</v>
      </c>
      <c r="L16" s="66">
        <f t="shared" si="3"/>
        <v>0.13953488372093023</v>
      </c>
      <c r="M16" s="69" t="s">
        <v>672</v>
      </c>
      <c r="N16" s="65">
        <f>COUNTIF(Deník!$V$5:$V$638,M16)</f>
        <v>3</v>
      </c>
      <c r="O16" s="66">
        <f t="shared" si="4"/>
        <v>6.9767441860465115E-2</v>
      </c>
      <c r="P16" s="69" t="s">
        <v>714</v>
      </c>
      <c r="Q16" s="65">
        <f>COUNTIF(Deník!$V$5:$V$638,P16)</f>
        <v>0</v>
      </c>
      <c r="R16" s="66">
        <f t="shared" si="5"/>
        <v>0</v>
      </c>
      <c r="S16" s="69" t="s">
        <v>756</v>
      </c>
      <c r="T16" s="65">
        <f>COUNTIF(Deník!$V$5:$V$638,S16)</f>
        <v>0</v>
      </c>
      <c r="U16" s="66">
        <f t="shared" si="6"/>
        <v>0</v>
      </c>
      <c r="V16" s="69" t="s">
        <v>798</v>
      </c>
      <c r="W16" s="65">
        <f>COUNTIF(Deník!$V$5:$V$638,V16)</f>
        <v>0</v>
      </c>
      <c r="X16" s="66">
        <f t="shared" si="7"/>
        <v>0</v>
      </c>
      <c r="Y16" s="69" t="s">
        <v>840</v>
      </c>
      <c r="Z16" s="65">
        <f>COUNTIF(Deník!$V$5:$V$638,Y16)</f>
        <v>0</v>
      </c>
      <c r="AA16" s="66">
        <f t="shared" si="8"/>
        <v>0</v>
      </c>
      <c r="AB16" s="69" t="s">
        <v>882</v>
      </c>
      <c r="AC16" s="65">
        <f>COUNTIF(Deník!$V$5:$V$638,AB16)</f>
        <v>0</v>
      </c>
      <c r="AD16" s="66">
        <f t="shared" si="9"/>
        <v>0</v>
      </c>
    </row>
    <row r="17" spans="1:30">
      <c r="A17" s="68" t="s">
        <v>45</v>
      </c>
      <c r="B17" s="65">
        <f>COUNTIF(Deník!$V$5:$V$638,A17)</f>
        <v>29</v>
      </c>
      <c r="C17" s="66">
        <f t="shared" si="0"/>
        <v>0.67441860465116277</v>
      </c>
      <c r="D17" s="69" t="s">
        <v>547</v>
      </c>
      <c r="E17" s="65">
        <f>COUNTIF(Deník!$V$5:$V$638,D17)</f>
        <v>12</v>
      </c>
      <c r="F17" s="66">
        <f t="shared" si="1"/>
        <v>0.27906976744186046</v>
      </c>
      <c r="G17" s="69" t="s">
        <v>589</v>
      </c>
      <c r="H17" s="65">
        <f>COUNTIF(Deník!$V$5:$V$638,G17)</f>
        <v>8</v>
      </c>
      <c r="I17" s="66">
        <f t="shared" si="2"/>
        <v>0.18604651162790697</v>
      </c>
      <c r="J17" s="69" t="s">
        <v>631</v>
      </c>
      <c r="K17" s="65">
        <f>COUNTIF(Deník!$V$5:$V$638,J17)</f>
        <v>6</v>
      </c>
      <c r="L17" s="66">
        <f t="shared" si="3"/>
        <v>0.13953488372093023</v>
      </c>
      <c r="M17" s="69" t="s">
        <v>673</v>
      </c>
      <c r="N17" s="65">
        <f>COUNTIF(Deník!$V$5:$V$638,M17)</f>
        <v>2</v>
      </c>
      <c r="O17" s="66">
        <f t="shared" si="4"/>
        <v>4.6511627906976744E-2</v>
      </c>
      <c r="P17" s="69" t="s">
        <v>715</v>
      </c>
      <c r="Q17" s="65">
        <f>COUNTIF(Deník!$V$5:$V$638,P17)</f>
        <v>0</v>
      </c>
      <c r="R17" s="66">
        <f t="shared" si="5"/>
        <v>0</v>
      </c>
      <c r="S17" s="69" t="s">
        <v>757</v>
      </c>
      <c r="T17" s="65">
        <f>COUNTIF(Deník!$V$5:$V$638,S17)</f>
        <v>0</v>
      </c>
      <c r="U17" s="66">
        <f t="shared" si="6"/>
        <v>0</v>
      </c>
      <c r="V17" s="69" t="s">
        <v>799</v>
      </c>
      <c r="W17" s="65">
        <f>COUNTIF(Deník!$V$5:$V$638,V17)</f>
        <v>0</v>
      </c>
      <c r="X17" s="66">
        <f t="shared" si="7"/>
        <v>0</v>
      </c>
      <c r="Y17" s="69" t="s">
        <v>841</v>
      </c>
      <c r="Z17" s="65">
        <f>COUNTIF(Deník!$V$5:$V$638,Y17)</f>
        <v>0</v>
      </c>
      <c r="AA17" s="66">
        <f t="shared" si="8"/>
        <v>0</v>
      </c>
      <c r="AB17" s="69" t="s">
        <v>883</v>
      </c>
      <c r="AC17" s="65">
        <f>COUNTIF(Deník!$V$5:$V$638,AB17)</f>
        <v>0</v>
      </c>
      <c r="AD17" s="66">
        <f t="shared" si="9"/>
        <v>0</v>
      </c>
    </row>
    <row r="18" spans="1:30">
      <c r="A18" s="68" t="s">
        <v>64</v>
      </c>
      <c r="B18" s="65">
        <f>COUNTIF(Deník!$V$5:$V$638,A18)</f>
        <v>29</v>
      </c>
      <c r="C18" s="66">
        <f t="shared" si="0"/>
        <v>0.67441860465116277</v>
      </c>
      <c r="D18" s="69" t="s">
        <v>548</v>
      </c>
      <c r="E18" s="65">
        <f>COUNTIF(Deník!$V$5:$V$638,D18)</f>
        <v>12</v>
      </c>
      <c r="F18" s="66">
        <f t="shared" si="1"/>
        <v>0.27906976744186046</v>
      </c>
      <c r="G18" s="69" t="s">
        <v>590</v>
      </c>
      <c r="H18" s="65">
        <f>COUNTIF(Deník!$V$5:$V$638,G18)</f>
        <v>8</v>
      </c>
      <c r="I18" s="66">
        <f t="shared" si="2"/>
        <v>0.18604651162790697</v>
      </c>
      <c r="J18" s="69" t="s">
        <v>632</v>
      </c>
      <c r="K18" s="65">
        <f>COUNTIF(Deník!$V$5:$V$638,J18)</f>
        <v>6</v>
      </c>
      <c r="L18" s="66">
        <f t="shared" si="3"/>
        <v>0.13953488372093023</v>
      </c>
      <c r="M18" s="69" t="s">
        <v>674</v>
      </c>
      <c r="N18" s="65">
        <f>COUNTIF(Deník!$V$5:$V$638,M18)</f>
        <v>1</v>
      </c>
      <c r="O18" s="66">
        <f t="shared" si="4"/>
        <v>2.3255813953488372E-2</v>
      </c>
      <c r="P18" s="69" t="s">
        <v>716</v>
      </c>
      <c r="Q18" s="65">
        <f>COUNTIF(Deník!$V$5:$V$638,P18)</f>
        <v>0</v>
      </c>
      <c r="R18" s="66">
        <f t="shared" si="5"/>
        <v>0</v>
      </c>
      <c r="S18" s="69" t="s">
        <v>758</v>
      </c>
      <c r="T18" s="65">
        <f>COUNTIF(Deník!$V$5:$V$638,S18)</f>
        <v>0</v>
      </c>
      <c r="U18" s="66">
        <f t="shared" si="6"/>
        <v>0</v>
      </c>
      <c r="V18" s="69" t="s">
        <v>800</v>
      </c>
      <c r="W18" s="65">
        <f>COUNTIF(Deník!$V$5:$V$638,V18)</f>
        <v>0</v>
      </c>
      <c r="X18" s="66">
        <f t="shared" si="7"/>
        <v>0</v>
      </c>
      <c r="Y18" s="69" t="s">
        <v>842</v>
      </c>
      <c r="Z18" s="65">
        <f>COUNTIF(Deník!$V$5:$V$638,Y18)</f>
        <v>0</v>
      </c>
      <c r="AA18" s="66">
        <f t="shared" si="8"/>
        <v>0</v>
      </c>
      <c r="AB18" s="69" t="s">
        <v>884</v>
      </c>
      <c r="AC18" s="65">
        <f>COUNTIF(Deník!$V$5:$V$638,AB18)</f>
        <v>0</v>
      </c>
      <c r="AD18" s="66">
        <f t="shared" si="9"/>
        <v>0</v>
      </c>
    </row>
    <row r="19" spans="1:30">
      <c r="A19" s="68" t="s">
        <v>65</v>
      </c>
      <c r="B19" s="65">
        <f>COUNTIF(Deník!$V$5:$V$638,A19)</f>
        <v>29</v>
      </c>
      <c r="C19" s="66">
        <f t="shared" si="0"/>
        <v>0.67441860465116277</v>
      </c>
      <c r="D19" s="69" t="s">
        <v>549</v>
      </c>
      <c r="E19" s="65">
        <f>COUNTIF(Deník!$V$5:$V$638,D19)</f>
        <v>11</v>
      </c>
      <c r="F19" s="66">
        <f t="shared" si="1"/>
        <v>0.2558139534883721</v>
      </c>
      <c r="G19" s="69" t="s">
        <v>591</v>
      </c>
      <c r="H19" s="65">
        <f>COUNTIF(Deník!$V$5:$V$638,G19)</f>
        <v>8</v>
      </c>
      <c r="I19" s="66">
        <f t="shared" si="2"/>
        <v>0.18604651162790697</v>
      </c>
      <c r="J19" s="69" t="s">
        <v>633</v>
      </c>
      <c r="K19" s="65">
        <f>COUNTIF(Deník!$V$5:$V$638,J19)</f>
        <v>6</v>
      </c>
      <c r="L19" s="66">
        <f t="shared" si="3"/>
        <v>0.13953488372093023</v>
      </c>
      <c r="M19" s="69" t="s">
        <v>675</v>
      </c>
      <c r="N19" s="65">
        <f>COUNTIF(Deník!$V$5:$V$638,M19)</f>
        <v>1</v>
      </c>
      <c r="O19" s="66">
        <f t="shared" si="4"/>
        <v>2.3255813953488372E-2</v>
      </c>
      <c r="P19" s="69" t="s">
        <v>717</v>
      </c>
      <c r="Q19" s="65">
        <f>COUNTIF(Deník!$V$5:$V$638,P19)</f>
        <v>0</v>
      </c>
      <c r="R19" s="66">
        <f t="shared" si="5"/>
        <v>0</v>
      </c>
      <c r="S19" s="69" t="s">
        <v>759</v>
      </c>
      <c r="T19" s="65">
        <f>COUNTIF(Deník!$V$5:$V$638,S19)</f>
        <v>0</v>
      </c>
      <c r="U19" s="66">
        <f t="shared" si="6"/>
        <v>0</v>
      </c>
      <c r="V19" s="69" t="s">
        <v>801</v>
      </c>
      <c r="W19" s="65">
        <f>COUNTIF(Deník!$V$5:$V$638,V19)</f>
        <v>0</v>
      </c>
      <c r="X19" s="66">
        <f t="shared" si="7"/>
        <v>0</v>
      </c>
      <c r="Y19" s="69" t="s">
        <v>843</v>
      </c>
      <c r="Z19" s="65">
        <f>COUNTIF(Deník!$V$5:$V$638,Y19)</f>
        <v>0</v>
      </c>
      <c r="AA19" s="66">
        <f t="shared" si="8"/>
        <v>0</v>
      </c>
      <c r="AB19" s="69" t="s">
        <v>885</v>
      </c>
      <c r="AC19" s="65">
        <f>COUNTIF(Deník!$V$5:$V$638,AB19)</f>
        <v>0</v>
      </c>
      <c r="AD19" s="66">
        <f t="shared" si="9"/>
        <v>0</v>
      </c>
    </row>
    <row r="20" spans="1:30">
      <c r="A20" s="68" t="s">
        <v>66</v>
      </c>
      <c r="B20" s="65">
        <f>COUNTIF(Deník!$V$5:$V$638,A20)</f>
        <v>29</v>
      </c>
      <c r="C20" s="66">
        <f t="shared" si="0"/>
        <v>0.67441860465116277</v>
      </c>
      <c r="D20" s="69" t="s">
        <v>550</v>
      </c>
      <c r="E20" s="65">
        <f>COUNTIF(Deník!$V$5:$V$638,D20)</f>
        <v>11</v>
      </c>
      <c r="F20" s="66">
        <f t="shared" si="1"/>
        <v>0.2558139534883721</v>
      </c>
      <c r="G20" s="69" t="s">
        <v>592</v>
      </c>
      <c r="H20" s="65">
        <f>COUNTIF(Deník!$V$5:$V$638,G20)</f>
        <v>8</v>
      </c>
      <c r="I20" s="66">
        <f t="shared" si="2"/>
        <v>0.18604651162790697</v>
      </c>
      <c r="J20" s="69" t="s">
        <v>634</v>
      </c>
      <c r="K20" s="65">
        <f>COUNTIF(Deník!$V$5:$V$638,J20)</f>
        <v>6</v>
      </c>
      <c r="L20" s="66">
        <f t="shared" si="3"/>
        <v>0.13953488372093023</v>
      </c>
      <c r="M20" s="69" t="s">
        <v>676</v>
      </c>
      <c r="N20" s="65">
        <f>COUNTIF(Deník!$V$5:$V$638,M20)</f>
        <v>1</v>
      </c>
      <c r="O20" s="66">
        <f t="shared" si="4"/>
        <v>2.3255813953488372E-2</v>
      </c>
      <c r="P20" s="69" t="s">
        <v>718</v>
      </c>
      <c r="Q20" s="65">
        <f>COUNTIF(Deník!$V$5:$V$638,P20)</f>
        <v>0</v>
      </c>
      <c r="R20" s="66">
        <f t="shared" si="5"/>
        <v>0</v>
      </c>
      <c r="S20" s="69" t="s">
        <v>760</v>
      </c>
      <c r="T20" s="65">
        <f>COUNTIF(Deník!$V$5:$V$638,S20)</f>
        <v>0</v>
      </c>
      <c r="U20" s="66">
        <f t="shared" si="6"/>
        <v>0</v>
      </c>
      <c r="V20" s="69" t="s">
        <v>802</v>
      </c>
      <c r="W20" s="65">
        <f>COUNTIF(Deník!$V$5:$V$638,V20)</f>
        <v>0</v>
      </c>
      <c r="X20" s="66">
        <f t="shared" si="7"/>
        <v>0</v>
      </c>
      <c r="Y20" s="69" t="s">
        <v>844</v>
      </c>
      <c r="Z20" s="65">
        <f>COUNTIF(Deník!$V$5:$V$638,Y20)</f>
        <v>0</v>
      </c>
      <c r="AA20" s="66">
        <f t="shared" si="8"/>
        <v>0</v>
      </c>
      <c r="AB20" s="69" t="s">
        <v>886</v>
      </c>
      <c r="AC20" s="65">
        <f>COUNTIF(Deník!$V$5:$V$638,AB20)</f>
        <v>0</v>
      </c>
      <c r="AD20" s="66">
        <f t="shared" si="9"/>
        <v>0</v>
      </c>
    </row>
    <row r="21" spans="1:30">
      <c r="A21" s="68" t="s">
        <v>67</v>
      </c>
      <c r="B21" s="65">
        <f>COUNTIF(Deník!$V$5:$V$638,A21)</f>
        <v>29</v>
      </c>
      <c r="C21" s="66">
        <f t="shared" si="0"/>
        <v>0.67441860465116277</v>
      </c>
      <c r="D21" s="69" t="s">
        <v>551</v>
      </c>
      <c r="E21" s="65">
        <f>COUNTIF(Deník!$V$5:$V$638,D21)</f>
        <v>11</v>
      </c>
      <c r="F21" s="66">
        <f t="shared" si="1"/>
        <v>0.2558139534883721</v>
      </c>
      <c r="G21" s="69" t="s">
        <v>593</v>
      </c>
      <c r="H21" s="65">
        <f>COUNTIF(Deník!$V$5:$V$638,G21)</f>
        <v>8</v>
      </c>
      <c r="I21" s="66">
        <f t="shared" si="2"/>
        <v>0.18604651162790697</v>
      </c>
      <c r="J21" s="69" t="s">
        <v>635</v>
      </c>
      <c r="K21" s="65">
        <f>COUNTIF(Deník!$V$5:$V$638,J21)</f>
        <v>6</v>
      </c>
      <c r="L21" s="66">
        <f t="shared" si="3"/>
        <v>0.13953488372093023</v>
      </c>
      <c r="M21" s="69" t="s">
        <v>677</v>
      </c>
      <c r="N21" s="65">
        <f>COUNTIF(Deník!$V$5:$V$638,M21)</f>
        <v>1</v>
      </c>
      <c r="O21" s="66">
        <f t="shared" si="4"/>
        <v>2.3255813953488372E-2</v>
      </c>
      <c r="P21" s="69" t="s">
        <v>719</v>
      </c>
      <c r="Q21" s="65">
        <f>COUNTIF(Deník!$V$5:$V$638,P21)</f>
        <v>0</v>
      </c>
      <c r="R21" s="66">
        <f t="shared" si="5"/>
        <v>0</v>
      </c>
      <c r="S21" s="69" t="s">
        <v>761</v>
      </c>
      <c r="T21" s="65">
        <f>COUNTIF(Deník!$V$5:$V$638,S21)</f>
        <v>0</v>
      </c>
      <c r="U21" s="66">
        <f t="shared" si="6"/>
        <v>0</v>
      </c>
      <c r="V21" s="69" t="s">
        <v>803</v>
      </c>
      <c r="W21" s="65">
        <f>COUNTIF(Deník!$V$5:$V$638,V21)</f>
        <v>0</v>
      </c>
      <c r="X21" s="66">
        <f t="shared" si="7"/>
        <v>0</v>
      </c>
      <c r="Y21" s="69" t="s">
        <v>845</v>
      </c>
      <c r="Z21" s="65">
        <f>COUNTIF(Deník!$V$5:$V$638,Y21)</f>
        <v>0</v>
      </c>
      <c r="AA21" s="66">
        <f t="shared" si="8"/>
        <v>0</v>
      </c>
      <c r="AB21" s="69" t="s">
        <v>887</v>
      </c>
      <c r="AC21" s="65">
        <f>COUNTIF(Deník!$V$5:$V$638,AB21)</f>
        <v>0</v>
      </c>
      <c r="AD21" s="66">
        <f t="shared" si="9"/>
        <v>0</v>
      </c>
    </row>
    <row r="22" spans="1:30">
      <c r="A22" s="68" t="s">
        <v>46</v>
      </c>
      <c r="B22" s="65">
        <f>COUNTIF(Deník!$V$5:$V$638,A22)</f>
        <v>28</v>
      </c>
      <c r="C22" s="66">
        <f t="shared" si="0"/>
        <v>0.65116279069767447</v>
      </c>
      <c r="D22" s="69" t="s">
        <v>552</v>
      </c>
      <c r="E22" s="65">
        <f>COUNTIF(Deník!$V$5:$V$638,D22)</f>
        <v>11</v>
      </c>
      <c r="F22" s="66">
        <f t="shared" si="1"/>
        <v>0.2558139534883721</v>
      </c>
      <c r="G22" s="69" t="s">
        <v>594</v>
      </c>
      <c r="H22" s="65">
        <f>COUNTIF(Deník!$V$5:$V$638,G22)</f>
        <v>8</v>
      </c>
      <c r="I22" s="66">
        <f t="shared" si="2"/>
        <v>0.18604651162790697</v>
      </c>
      <c r="J22" s="69" t="s">
        <v>636</v>
      </c>
      <c r="K22" s="65">
        <f>COUNTIF(Deník!$V$5:$V$638,J22)</f>
        <v>6</v>
      </c>
      <c r="L22" s="66">
        <f t="shared" si="3"/>
        <v>0.13953488372093023</v>
      </c>
      <c r="M22" s="69" t="s">
        <v>678</v>
      </c>
      <c r="N22" s="65">
        <f>COUNTIF(Deník!$V$5:$V$638,M22)</f>
        <v>1</v>
      </c>
      <c r="O22" s="66">
        <f t="shared" si="4"/>
        <v>2.3255813953488372E-2</v>
      </c>
      <c r="P22" s="69" t="s">
        <v>720</v>
      </c>
      <c r="Q22" s="65">
        <f>COUNTIF(Deník!$V$5:$V$638,P22)</f>
        <v>0</v>
      </c>
      <c r="R22" s="66">
        <f t="shared" si="5"/>
        <v>0</v>
      </c>
      <c r="S22" s="69" t="s">
        <v>762</v>
      </c>
      <c r="T22" s="65">
        <f>COUNTIF(Deník!$V$5:$V$638,S22)</f>
        <v>0</v>
      </c>
      <c r="U22" s="66">
        <f t="shared" si="6"/>
        <v>0</v>
      </c>
      <c r="V22" s="69" t="s">
        <v>804</v>
      </c>
      <c r="W22" s="65">
        <f>COUNTIF(Deník!$V$5:$V$638,V22)</f>
        <v>0</v>
      </c>
      <c r="X22" s="66">
        <f t="shared" si="7"/>
        <v>0</v>
      </c>
      <c r="Y22" s="69" t="s">
        <v>846</v>
      </c>
      <c r="Z22" s="65">
        <f>COUNTIF(Deník!$V$5:$V$638,Y22)</f>
        <v>0</v>
      </c>
      <c r="AA22" s="66">
        <f t="shared" si="8"/>
        <v>0</v>
      </c>
      <c r="AB22" s="69" t="s">
        <v>888</v>
      </c>
      <c r="AC22" s="65">
        <f>COUNTIF(Deník!$V$5:$V$638,AB22)</f>
        <v>0</v>
      </c>
      <c r="AD22" s="66">
        <f t="shared" si="9"/>
        <v>0</v>
      </c>
    </row>
    <row r="23" spans="1:30">
      <c r="A23" s="68" t="s">
        <v>68</v>
      </c>
      <c r="B23" s="65">
        <f>COUNTIF(Deník!$V$5:$V$638,A23)</f>
        <v>27</v>
      </c>
      <c r="C23" s="66">
        <f t="shared" si="0"/>
        <v>0.62790697674418605</v>
      </c>
      <c r="D23" s="69" t="s">
        <v>553</v>
      </c>
      <c r="E23" s="65">
        <f>COUNTIF(Deník!$V$5:$V$638,D23)</f>
        <v>11</v>
      </c>
      <c r="F23" s="66">
        <f t="shared" si="1"/>
        <v>0.2558139534883721</v>
      </c>
      <c r="G23" s="69" t="s">
        <v>595</v>
      </c>
      <c r="H23" s="65">
        <f>COUNTIF(Deník!$V$5:$V$638,G23)</f>
        <v>8</v>
      </c>
      <c r="I23" s="66">
        <f t="shared" si="2"/>
        <v>0.18604651162790697</v>
      </c>
      <c r="J23" s="69" t="s">
        <v>637</v>
      </c>
      <c r="K23" s="65">
        <f>COUNTIF(Deník!$V$5:$V$638,J23)</f>
        <v>6</v>
      </c>
      <c r="L23" s="66">
        <f t="shared" si="3"/>
        <v>0.13953488372093023</v>
      </c>
      <c r="M23" s="69" t="s">
        <v>679</v>
      </c>
      <c r="N23" s="65">
        <f>COUNTIF(Deník!$V$5:$V$638,M23)</f>
        <v>1</v>
      </c>
      <c r="O23" s="66">
        <f t="shared" si="4"/>
        <v>2.3255813953488372E-2</v>
      </c>
      <c r="P23" s="69" t="s">
        <v>721</v>
      </c>
      <c r="Q23" s="65">
        <f>COUNTIF(Deník!$V$5:$V$638,P23)</f>
        <v>0</v>
      </c>
      <c r="R23" s="66">
        <f t="shared" si="5"/>
        <v>0</v>
      </c>
      <c r="S23" s="69" t="s">
        <v>763</v>
      </c>
      <c r="T23" s="65">
        <f>COUNTIF(Deník!$V$5:$V$638,S23)</f>
        <v>0</v>
      </c>
      <c r="U23" s="66">
        <f t="shared" si="6"/>
        <v>0</v>
      </c>
      <c r="V23" s="69" t="s">
        <v>805</v>
      </c>
      <c r="W23" s="65">
        <f>COUNTIF(Deník!$V$5:$V$638,V23)</f>
        <v>0</v>
      </c>
      <c r="X23" s="66">
        <f t="shared" si="7"/>
        <v>0</v>
      </c>
      <c r="Y23" s="69" t="s">
        <v>847</v>
      </c>
      <c r="Z23" s="65">
        <f>COUNTIF(Deník!$V$5:$V$638,Y23)</f>
        <v>0</v>
      </c>
      <c r="AA23" s="66">
        <f t="shared" si="8"/>
        <v>0</v>
      </c>
      <c r="AB23" s="69" t="s">
        <v>889</v>
      </c>
      <c r="AC23" s="65">
        <f>COUNTIF(Deník!$V$5:$V$638,AB23)</f>
        <v>0</v>
      </c>
      <c r="AD23" s="66">
        <f t="shared" si="9"/>
        <v>0</v>
      </c>
    </row>
    <row r="24" spans="1:30">
      <c r="A24" s="68" t="s">
        <v>69</v>
      </c>
      <c r="B24" s="65">
        <f>COUNTIF(Deník!$V$5:$V$638,A24)</f>
        <v>27</v>
      </c>
      <c r="C24" s="66">
        <f t="shared" si="0"/>
        <v>0.62790697674418605</v>
      </c>
      <c r="D24" s="69" t="s">
        <v>554</v>
      </c>
      <c r="E24" s="65">
        <f>COUNTIF(Deník!$V$5:$V$638,D24)</f>
        <v>11</v>
      </c>
      <c r="F24" s="66">
        <f t="shared" si="1"/>
        <v>0.2558139534883721</v>
      </c>
      <c r="G24" s="69" t="s">
        <v>596</v>
      </c>
      <c r="H24" s="65">
        <f>COUNTIF(Deník!$V$5:$V$638,G24)</f>
        <v>8</v>
      </c>
      <c r="I24" s="66">
        <f t="shared" si="2"/>
        <v>0.18604651162790697</v>
      </c>
      <c r="J24" s="69" t="s">
        <v>638</v>
      </c>
      <c r="K24" s="65">
        <f>COUNTIF(Deník!$V$5:$V$638,J24)</f>
        <v>6</v>
      </c>
      <c r="L24" s="66">
        <f t="shared" si="3"/>
        <v>0.13953488372093023</v>
      </c>
      <c r="M24" s="69" t="s">
        <v>680</v>
      </c>
      <c r="N24" s="65">
        <f>COUNTIF(Deník!$V$5:$V$638,M24)</f>
        <v>1</v>
      </c>
      <c r="O24" s="66">
        <f t="shared" si="4"/>
        <v>2.3255813953488372E-2</v>
      </c>
      <c r="P24" s="69" t="s">
        <v>722</v>
      </c>
      <c r="Q24" s="65">
        <f>COUNTIF(Deník!$V$5:$V$638,P24)</f>
        <v>0</v>
      </c>
      <c r="R24" s="66">
        <f t="shared" si="5"/>
        <v>0</v>
      </c>
      <c r="S24" s="69" t="s">
        <v>764</v>
      </c>
      <c r="T24" s="65">
        <f>COUNTIF(Deník!$V$5:$V$638,S24)</f>
        <v>0</v>
      </c>
      <c r="U24" s="66">
        <f t="shared" si="6"/>
        <v>0</v>
      </c>
      <c r="V24" s="69" t="s">
        <v>806</v>
      </c>
      <c r="W24" s="65">
        <f>COUNTIF(Deník!$V$5:$V$638,V24)</f>
        <v>0</v>
      </c>
      <c r="X24" s="66">
        <f t="shared" si="7"/>
        <v>0</v>
      </c>
      <c r="Y24" s="69" t="s">
        <v>848</v>
      </c>
      <c r="Z24" s="65">
        <f>COUNTIF(Deník!$V$5:$V$638,Y24)</f>
        <v>0</v>
      </c>
      <c r="AA24" s="66">
        <f t="shared" si="8"/>
        <v>0</v>
      </c>
      <c r="AB24" s="69" t="s">
        <v>890</v>
      </c>
      <c r="AC24" s="65">
        <f>COUNTIF(Deník!$V$5:$V$638,AB24)</f>
        <v>0</v>
      </c>
      <c r="AD24" s="66">
        <f t="shared" si="9"/>
        <v>0</v>
      </c>
    </row>
    <row r="25" spans="1:30">
      <c r="A25" s="68" t="s">
        <v>70</v>
      </c>
      <c r="B25" s="65">
        <f>COUNTIF(Deník!$V$5:$V$638,A25)</f>
        <v>27</v>
      </c>
      <c r="C25" s="66">
        <f t="shared" si="0"/>
        <v>0.62790697674418605</v>
      </c>
      <c r="D25" s="69" t="s">
        <v>555</v>
      </c>
      <c r="E25" s="65">
        <f>COUNTIF(Deník!$V$5:$V$638,D25)</f>
        <v>10</v>
      </c>
      <c r="F25" s="66">
        <f t="shared" si="1"/>
        <v>0.23255813953488372</v>
      </c>
      <c r="G25" s="69" t="s">
        <v>597</v>
      </c>
      <c r="H25" s="65">
        <f>COUNTIF(Deník!$V$5:$V$638,G25)</f>
        <v>8</v>
      </c>
      <c r="I25" s="66">
        <f t="shared" si="2"/>
        <v>0.18604651162790697</v>
      </c>
      <c r="J25" s="69" t="s">
        <v>639</v>
      </c>
      <c r="K25" s="65">
        <f>COUNTIF(Deník!$V$5:$V$638,J25)</f>
        <v>5</v>
      </c>
      <c r="L25" s="66">
        <f t="shared" si="3"/>
        <v>0.11627906976744186</v>
      </c>
      <c r="M25" s="69" t="s">
        <v>681</v>
      </c>
      <c r="N25" s="65">
        <f>COUNTIF(Deník!$V$5:$V$638,M25)</f>
        <v>1</v>
      </c>
      <c r="O25" s="66">
        <f t="shared" si="4"/>
        <v>2.3255813953488372E-2</v>
      </c>
      <c r="P25" s="69" t="s">
        <v>723</v>
      </c>
      <c r="Q25" s="65">
        <f>COUNTIF(Deník!$V$5:$V$638,P25)</f>
        <v>0</v>
      </c>
      <c r="R25" s="66">
        <f t="shared" si="5"/>
        <v>0</v>
      </c>
      <c r="S25" s="69" t="s">
        <v>765</v>
      </c>
      <c r="T25" s="65">
        <f>COUNTIF(Deník!$V$5:$V$638,S25)</f>
        <v>0</v>
      </c>
      <c r="U25" s="66">
        <f t="shared" si="6"/>
        <v>0</v>
      </c>
      <c r="V25" s="69" t="s">
        <v>807</v>
      </c>
      <c r="W25" s="65">
        <f>COUNTIF(Deník!$V$5:$V$638,V25)</f>
        <v>0</v>
      </c>
      <c r="X25" s="66">
        <f t="shared" si="7"/>
        <v>0</v>
      </c>
      <c r="Y25" s="69" t="s">
        <v>849</v>
      </c>
      <c r="Z25" s="65">
        <f>COUNTIF(Deník!$V$5:$V$638,Y25)</f>
        <v>0</v>
      </c>
      <c r="AA25" s="66">
        <f t="shared" si="8"/>
        <v>0</v>
      </c>
      <c r="AB25" s="69" t="s">
        <v>891</v>
      </c>
      <c r="AC25" s="65">
        <f>COUNTIF(Deník!$V$5:$V$638,AB25)</f>
        <v>0</v>
      </c>
      <c r="AD25" s="66">
        <f t="shared" si="9"/>
        <v>0</v>
      </c>
    </row>
    <row r="26" spans="1:30">
      <c r="A26" s="68" t="s">
        <v>71</v>
      </c>
      <c r="B26" s="65">
        <f>COUNTIF(Deník!$V$5:$V$638,A26)</f>
        <v>27</v>
      </c>
      <c r="C26" s="66">
        <f t="shared" si="0"/>
        <v>0.62790697674418605</v>
      </c>
      <c r="D26" s="69" t="s">
        <v>556</v>
      </c>
      <c r="E26" s="65">
        <f>COUNTIF(Deník!$V$5:$V$638,D26)</f>
        <v>10</v>
      </c>
      <c r="F26" s="66">
        <f t="shared" si="1"/>
        <v>0.23255813953488372</v>
      </c>
      <c r="G26" s="69" t="s">
        <v>598</v>
      </c>
      <c r="H26" s="65">
        <f>COUNTIF(Deník!$V$5:$V$638,G26)</f>
        <v>8</v>
      </c>
      <c r="I26" s="66">
        <f t="shared" si="2"/>
        <v>0.18604651162790697</v>
      </c>
      <c r="J26" s="69" t="s">
        <v>640</v>
      </c>
      <c r="K26" s="65">
        <f>COUNTIF(Deník!$V$5:$V$638,J26)</f>
        <v>5</v>
      </c>
      <c r="L26" s="66">
        <f t="shared" si="3"/>
        <v>0.11627906976744186</v>
      </c>
      <c r="M26" s="69" t="s">
        <v>682</v>
      </c>
      <c r="N26" s="65">
        <f>COUNTIF(Deník!$V$5:$V$638,M26)</f>
        <v>1</v>
      </c>
      <c r="O26" s="66">
        <f t="shared" si="4"/>
        <v>2.3255813953488372E-2</v>
      </c>
      <c r="P26" s="69" t="s">
        <v>724</v>
      </c>
      <c r="Q26" s="65">
        <f>COUNTIF(Deník!$V$5:$V$638,P26)</f>
        <v>0</v>
      </c>
      <c r="R26" s="66">
        <f t="shared" si="5"/>
        <v>0</v>
      </c>
      <c r="S26" s="69" t="s">
        <v>766</v>
      </c>
      <c r="T26" s="65">
        <f>COUNTIF(Deník!$V$5:$V$638,S26)</f>
        <v>0</v>
      </c>
      <c r="U26" s="66">
        <f t="shared" si="6"/>
        <v>0</v>
      </c>
      <c r="V26" s="69" t="s">
        <v>808</v>
      </c>
      <c r="W26" s="65">
        <f>COUNTIF(Deník!$V$5:$V$638,V26)</f>
        <v>0</v>
      </c>
      <c r="X26" s="66">
        <f t="shared" si="7"/>
        <v>0</v>
      </c>
      <c r="Y26" s="69" t="s">
        <v>850</v>
      </c>
      <c r="Z26" s="65">
        <f>COUNTIF(Deník!$V$5:$V$638,Y26)</f>
        <v>0</v>
      </c>
      <c r="AA26" s="66">
        <f t="shared" si="8"/>
        <v>0</v>
      </c>
      <c r="AB26" s="69" t="s">
        <v>892</v>
      </c>
      <c r="AC26" s="65">
        <f>COUNTIF(Deník!$V$5:$V$638,AB26)</f>
        <v>0</v>
      </c>
      <c r="AD26" s="66">
        <f t="shared" si="9"/>
        <v>0</v>
      </c>
    </row>
    <row r="27" spans="1:30">
      <c r="A27" s="68" t="s">
        <v>47</v>
      </c>
      <c r="B27" s="65">
        <f>COUNTIF(Deník!$V$5:$V$638,A27)</f>
        <v>27</v>
      </c>
      <c r="C27" s="66">
        <f t="shared" si="0"/>
        <v>0.62790697674418605</v>
      </c>
      <c r="D27" s="69" t="s">
        <v>557</v>
      </c>
      <c r="E27" s="65">
        <f>COUNTIF(Deník!$V$5:$V$638,D27)</f>
        <v>10</v>
      </c>
      <c r="F27" s="66">
        <f t="shared" si="1"/>
        <v>0.23255813953488372</v>
      </c>
      <c r="G27" s="69" t="s">
        <v>599</v>
      </c>
      <c r="H27" s="65">
        <f>COUNTIF(Deník!$V$5:$V$638,G27)</f>
        <v>8</v>
      </c>
      <c r="I27" s="66">
        <f t="shared" si="2"/>
        <v>0.18604651162790697</v>
      </c>
      <c r="J27" s="69" t="s">
        <v>641</v>
      </c>
      <c r="K27" s="65">
        <f>COUNTIF(Deník!$V$5:$V$638,J27)</f>
        <v>5</v>
      </c>
      <c r="L27" s="66">
        <f t="shared" si="3"/>
        <v>0.11627906976744186</v>
      </c>
      <c r="M27" s="69" t="s">
        <v>683</v>
      </c>
      <c r="N27" s="65">
        <f>COUNTIF(Deník!$V$5:$V$638,M27)</f>
        <v>1</v>
      </c>
      <c r="O27" s="66">
        <f t="shared" si="4"/>
        <v>2.3255813953488372E-2</v>
      </c>
      <c r="P27" s="69" t="s">
        <v>725</v>
      </c>
      <c r="Q27" s="65">
        <f>COUNTIF(Deník!$V$5:$V$638,P27)</f>
        <v>0</v>
      </c>
      <c r="R27" s="66">
        <f t="shared" si="5"/>
        <v>0</v>
      </c>
      <c r="S27" s="69" t="s">
        <v>767</v>
      </c>
      <c r="T27" s="65">
        <f>COUNTIF(Deník!$V$5:$V$638,S27)</f>
        <v>0</v>
      </c>
      <c r="U27" s="66">
        <f t="shared" si="6"/>
        <v>0</v>
      </c>
      <c r="V27" s="69" t="s">
        <v>809</v>
      </c>
      <c r="W27" s="65">
        <f>COUNTIF(Deník!$V$5:$V$638,V27)</f>
        <v>0</v>
      </c>
      <c r="X27" s="66">
        <f t="shared" si="7"/>
        <v>0</v>
      </c>
      <c r="Y27" s="69" t="s">
        <v>851</v>
      </c>
      <c r="Z27" s="65">
        <f>COUNTIF(Deník!$V$5:$V$638,Y27)</f>
        <v>0</v>
      </c>
      <c r="AA27" s="66">
        <f t="shared" si="8"/>
        <v>0</v>
      </c>
      <c r="AB27" s="69" t="s">
        <v>893</v>
      </c>
      <c r="AC27" s="65">
        <f>COUNTIF(Deník!$V$5:$V$638,AB27)</f>
        <v>0</v>
      </c>
      <c r="AD27" s="66">
        <f t="shared" si="9"/>
        <v>0</v>
      </c>
    </row>
    <row r="28" spans="1:30">
      <c r="A28" s="68" t="s">
        <v>72</v>
      </c>
      <c r="B28" s="65">
        <f>COUNTIF(Deník!$V$5:$V$638,A28)</f>
        <v>26</v>
      </c>
      <c r="C28" s="66">
        <f t="shared" si="0"/>
        <v>0.60465116279069764</v>
      </c>
      <c r="D28" s="69" t="s">
        <v>558</v>
      </c>
      <c r="E28" s="65">
        <f>COUNTIF(Deník!$V$5:$V$638,D28)</f>
        <v>10</v>
      </c>
      <c r="F28" s="66">
        <f t="shared" si="1"/>
        <v>0.23255813953488372</v>
      </c>
      <c r="G28" s="69" t="s">
        <v>600</v>
      </c>
      <c r="H28" s="65">
        <f>COUNTIF(Deník!$V$5:$V$638,G28)</f>
        <v>8</v>
      </c>
      <c r="I28" s="66">
        <f t="shared" si="2"/>
        <v>0.18604651162790697</v>
      </c>
      <c r="J28" s="69" t="s">
        <v>642</v>
      </c>
      <c r="K28" s="65">
        <f>COUNTIF(Deník!$V$5:$V$638,J28)</f>
        <v>5</v>
      </c>
      <c r="L28" s="66">
        <f t="shared" si="3"/>
        <v>0.11627906976744186</v>
      </c>
      <c r="M28" s="69" t="s">
        <v>684</v>
      </c>
      <c r="N28" s="65">
        <f>COUNTIF(Deník!$V$5:$V$638,M28)</f>
        <v>1</v>
      </c>
      <c r="O28" s="66">
        <f t="shared" si="4"/>
        <v>2.3255813953488372E-2</v>
      </c>
      <c r="P28" s="69" t="s">
        <v>726</v>
      </c>
      <c r="Q28" s="65">
        <f>COUNTIF(Deník!$V$5:$V$638,P28)</f>
        <v>0</v>
      </c>
      <c r="R28" s="66">
        <f t="shared" si="5"/>
        <v>0</v>
      </c>
      <c r="S28" s="69" t="s">
        <v>768</v>
      </c>
      <c r="T28" s="65">
        <f>COUNTIF(Deník!$V$5:$V$638,S28)</f>
        <v>0</v>
      </c>
      <c r="U28" s="66">
        <f t="shared" si="6"/>
        <v>0</v>
      </c>
      <c r="V28" s="69" t="s">
        <v>810</v>
      </c>
      <c r="W28" s="65">
        <f>COUNTIF(Deník!$V$5:$V$638,V28)</f>
        <v>0</v>
      </c>
      <c r="X28" s="66">
        <f t="shared" si="7"/>
        <v>0</v>
      </c>
      <c r="Y28" s="69" t="s">
        <v>852</v>
      </c>
      <c r="Z28" s="65">
        <f>COUNTIF(Deník!$V$5:$V$638,Y28)</f>
        <v>0</v>
      </c>
      <c r="AA28" s="66">
        <f t="shared" si="8"/>
        <v>0</v>
      </c>
      <c r="AB28" s="69" t="s">
        <v>894</v>
      </c>
      <c r="AC28" s="65">
        <f>COUNTIF(Deník!$V$5:$V$638,AB28)</f>
        <v>0</v>
      </c>
      <c r="AD28" s="66">
        <f t="shared" si="9"/>
        <v>0</v>
      </c>
    </row>
    <row r="29" spans="1:30">
      <c r="A29" s="68" t="s">
        <v>73</v>
      </c>
      <c r="B29" s="65">
        <f>COUNTIF(Deník!$V$5:$V$638,A29)</f>
        <v>25</v>
      </c>
      <c r="C29" s="66">
        <f t="shared" si="0"/>
        <v>0.58139534883720934</v>
      </c>
      <c r="D29" s="69" t="s">
        <v>559</v>
      </c>
      <c r="E29" s="65">
        <f>COUNTIF(Deník!$V$5:$V$638,D29)</f>
        <v>10</v>
      </c>
      <c r="F29" s="66">
        <f t="shared" si="1"/>
        <v>0.23255813953488372</v>
      </c>
      <c r="G29" s="69" t="s">
        <v>601</v>
      </c>
      <c r="H29" s="65">
        <f>COUNTIF(Deník!$V$5:$V$638,G29)</f>
        <v>8</v>
      </c>
      <c r="I29" s="66">
        <f t="shared" si="2"/>
        <v>0.18604651162790697</v>
      </c>
      <c r="J29" s="69" t="s">
        <v>643</v>
      </c>
      <c r="K29" s="65">
        <f>COUNTIF(Deník!$V$5:$V$638,J29)</f>
        <v>5</v>
      </c>
      <c r="L29" s="66">
        <f t="shared" si="3"/>
        <v>0.11627906976744186</v>
      </c>
      <c r="M29" s="69" t="s">
        <v>685</v>
      </c>
      <c r="N29" s="65">
        <f>COUNTIF(Deník!$V$5:$V$638,M29)</f>
        <v>1</v>
      </c>
      <c r="O29" s="66">
        <f t="shared" si="4"/>
        <v>2.3255813953488372E-2</v>
      </c>
      <c r="P29" s="69" t="s">
        <v>727</v>
      </c>
      <c r="Q29" s="65">
        <f>COUNTIF(Deník!$V$5:$V$638,P29)</f>
        <v>0</v>
      </c>
      <c r="R29" s="66">
        <f t="shared" si="5"/>
        <v>0</v>
      </c>
      <c r="S29" s="69" t="s">
        <v>769</v>
      </c>
      <c r="T29" s="65">
        <f>COUNTIF(Deník!$V$5:$V$638,S29)</f>
        <v>0</v>
      </c>
      <c r="U29" s="66">
        <f t="shared" si="6"/>
        <v>0</v>
      </c>
      <c r="V29" s="69" t="s">
        <v>811</v>
      </c>
      <c r="W29" s="65">
        <f>COUNTIF(Deník!$V$5:$V$638,V29)</f>
        <v>0</v>
      </c>
      <c r="X29" s="66">
        <f t="shared" si="7"/>
        <v>0</v>
      </c>
      <c r="Y29" s="69" t="s">
        <v>853</v>
      </c>
      <c r="Z29" s="65">
        <f>COUNTIF(Deník!$V$5:$V$638,Y29)</f>
        <v>0</v>
      </c>
      <c r="AA29" s="66">
        <f t="shared" si="8"/>
        <v>0</v>
      </c>
      <c r="AB29" s="69" t="s">
        <v>895</v>
      </c>
      <c r="AC29" s="65">
        <f>COUNTIF(Deník!$V$5:$V$638,AB29)</f>
        <v>0</v>
      </c>
      <c r="AD29" s="66">
        <f t="shared" si="9"/>
        <v>0</v>
      </c>
    </row>
    <row r="30" spans="1:30">
      <c r="A30" s="68" t="s">
        <v>74</v>
      </c>
      <c r="B30" s="65">
        <f>COUNTIF(Deník!$V$5:$V$638,A30)</f>
        <v>24</v>
      </c>
      <c r="C30" s="66">
        <f t="shared" si="0"/>
        <v>0.55813953488372092</v>
      </c>
      <c r="D30" s="69" t="s">
        <v>560</v>
      </c>
      <c r="E30" s="65">
        <f>COUNTIF(Deník!$V$5:$V$638,D30)</f>
        <v>10</v>
      </c>
      <c r="F30" s="66">
        <f t="shared" si="1"/>
        <v>0.23255813953488372</v>
      </c>
      <c r="G30" s="69" t="s">
        <v>602</v>
      </c>
      <c r="H30" s="65">
        <f>COUNTIF(Deník!$V$5:$V$638,G30)</f>
        <v>8</v>
      </c>
      <c r="I30" s="66">
        <f t="shared" si="2"/>
        <v>0.18604651162790697</v>
      </c>
      <c r="J30" s="69" t="s">
        <v>644</v>
      </c>
      <c r="K30" s="65">
        <f>COUNTIF(Deník!$V$5:$V$638,J30)</f>
        <v>5</v>
      </c>
      <c r="L30" s="66">
        <f t="shared" si="3"/>
        <v>0.11627906976744186</v>
      </c>
      <c r="M30" s="69" t="s">
        <v>686</v>
      </c>
      <c r="N30" s="65">
        <f>COUNTIF(Deník!$V$5:$V$638,M30)</f>
        <v>0</v>
      </c>
      <c r="O30" s="66">
        <f t="shared" si="4"/>
        <v>0</v>
      </c>
      <c r="P30" s="69" t="s">
        <v>728</v>
      </c>
      <c r="Q30" s="65">
        <f>COUNTIF(Deník!$V$5:$V$638,P30)</f>
        <v>0</v>
      </c>
      <c r="R30" s="66">
        <f t="shared" si="5"/>
        <v>0</v>
      </c>
      <c r="S30" s="69" t="s">
        <v>770</v>
      </c>
      <c r="T30" s="65">
        <f>COUNTIF(Deník!$V$5:$V$638,S30)</f>
        <v>0</v>
      </c>
      <c r="U30" s="66">
        <f t="shared" si="6"/>
        <v>0</v>
      </c>
      <c r="V30" s="69" t="s">
        <v>812</v>
      </c>
      <c r="W30" s="65">
        <f>COUNTIF(Deník!$V$5:$V$638,V30)</f>
        <v>0</v>
      </c>
      <c r="X30" s="66">
        <f t="shared" si="7"/>
        <v>0</v>
      </c>
      <c r="Y30" s="69" t="s">
        <v>854</v>
      </c>
      <c r="Z30" s="65">
        <f>COUNTIF(Deník!$V$5:$V$638,Y30)</f>
        <v>0</v>
      </c>
      <c r="AA30" s="66">
        <f t="shared" si="8"/>
        <v>0</v>
      </c>
      <c r="AB30" s="69" t="s">
        <v>896</v>
      </c>
      <c r="AC30" s="65">
        <f>COUNTIF(Deník!$V$5:$V$638,AB30)</f>
        <v>0</v>
      </c>
      <c r="AD30" s="66">
        <f t="shared" si="9"/>
        <v>0</v>
      </c>
    </row>
    <row r="31" spans="1:30">
      <c r="A31" s="68" t="s">
        <v>75</v>
      </c>
      <c r="B31" s="65">
        <f>COUNTIF(Deník!$V$5:$V$638,A31)</f>
        <v>24</v>
      </c>
      <c r="C31" s="66">
        <f t="shared" si="0"/>
        <v>0.55813953488372092</v>
      </c>
      <c r="D31" s="69" t="s">
        <v>561</v>
      </c>
      <c r="E31" s="65">
        <f>COUNTIF(Deník!$V$5:$V$638,D31)</f>
        <v>10</v>
      </c>
      <c r="F31" s="66">
        <f t="shared" si="1"/>
        <v>0.23255813953488372</v>
      </c>
      <c r="G31" s="69" t="s">
        <v>603</v>
      </c>
      <c r="H31" s="65">
        <f>COUNTIF(Deník!$V$5:$V$638,G31)</f>
        <v>8</v>
      </c>
      <c r="I31" s="66">
        <f t="shared" si="2"/>
        <v>0.18604651162790697</v>
      </c>
      <c r="J31" s="69" t="s">
        <v>645</v>
      </c>
      <c r="K31" s="65">
        <f>COUNTIF(Deník!$V$5:$V$638,J31)</f>
        <v>5</v>
      </c>
      <c r="L31" s="66">
        <f t="shared" si="3"/>
        <v>0.11627906976744186</v>
      </c>
      <c r="M31" s="69" t="s">
        <v>687</v>
      </c>
      <c r="N31" s="65">
        <f>COUNTIF(Deník!$V$5:$V$638,M31)</f>
        <v>0</v>
      </c>
      <c r="O31" s="66">
        <f t="shared" si="4"/>
        <v>0</v>
      </c>
      <c r="P31" s="69" t="s">
        <v>729</v>
      </c>
      <c r="Q31" s="65">
        <f>COUNTIF(Deník!$V$5:$V$638,P31)</f>
        <v>0</v>
      </c>
      <c r="R31" s="66">
        <f t="shared" si="5"/>
        <v>0</v>
      </c>
      <c r="S31" s="69" t="s">
        <v>771</v>
      </c>
      <c r="T31" s="65">
        <f>COUNTIF(Deník!$V$5:$V$638,S31)</f>
        <v>0</v>
      </c>
      <c r="U31" s="66">
        <f t="shared" si="6"/>
        <v>0</v>
      </c>
      <c r="V31" s="69" t="s">
        <v>813</v>
      </c>
      <c r="W31" s="65">
        <f>COUNTIF(Deník!$V$5:$V$638,V31)</f>
        <v>0</v>
      </c>
      <c r="X31" s="66">
        <f t="shared" si="7"/>
        <v>0</v>
      </c>
      <c r="Y31" s="69" t="s">
        <v>855</v>
      </c>
      <c r="Z31" s="65">
        <f>COUNTIF(Deník!$V$5:$V$638,Y31)</f>
        <v>0</v>
      </c>
      <c r="AA31" s="66">
        <f t="shared" si="8"/>
        <v>0</v>
      </c>
      <c r="AB31" s="69" t="s">
        <v>897</v>
      </c>
      <c r="AC31" s="65">
        <f>COUNTIF(Deník!$V$5:$V$638,AB31)</f>
        <v>0</v>
      </c>
      <c r="AD31" s="66">
        <f t="shared" si="9"/>
        <v>0</v>
      </c>
    </row>
    <row r="32" spans="1:30">
      <c r="A32" s="68" t="s">
        <v>48</v>
      </c>
      <c r="B32" s="65">
        <f>COUNTIF(Deník!$V$5:$V$638,A32)</f>
        <v>24</v>
      </c>
      <c r="C32" s="66">
        <f t="shared" si="0"/>
        <v>0.55813953488372092</v>
      </c>
      <c r="D32" s="69" t="s">
        <v>562</v>
      </c>
      <c r="E32" s="65">
        <f>COUNTIF(Deník!$V$5:$V$638,D32)</f>
        <v>10</v>
      </c>
      <c r="F32" s="66">
        <f t="shared" si="1"/>
        <v>0.23255813953488372</v>
      </c>
      <c r="G32" s="69" t="s">
        <v>604</v>
      </c>
      <c r="H32" s="65">
        <f>COUNTIF(Deník!$V$5:$V$638,G32)</f>
        <v>7</v>
      </c>
      <c r="I32" s="66">
        <f t="shared" si="2"/>
        <v>0.16279069767441862</v>
      </c>
      <c r="J32" s="69" t="s">
        <v>646</v>
      </c>
      <c r="K32" s="65">
        <f>COUNTIF(Deník!$V$5:$V$638,J32)</f>
        <v>5</v>
      </c>
      <c r="L32" s="66">
        <f t="shared" si="3"/>
        <v>0.11627906976744186</v>
      </c>
      <c r="M32" s="69" t="s">
        <v>688</v>
      </c>
      <c r="N32" s="65">
        <f>COUNTIF(Deník!$V$5:$V$638,M32)</f>
        <v>0</v>
      </c>
      <c r="O32" s="66">
        <f t="shared" si="4"/>
        <v>0</v>
      </c>
      <c r="P32" s="69" t="s">
        <v>730</v>
      </c>
      <c r="Q32" s="65">
        <f>COUNTIF(Deník!$V$5:$V$638,P32)</f>
        <v>0</v>
      </c>
      <c r="R32" s="66">
        <f t="shared" si="5"/>
        <v>0</v>
      </c>
      <c r="S32" s="69" t="s">
        <v>772</v>
      </c>
      <c r="T32" s="65">
        <f>COUNTIF(Deník!$V$5:$V$638,S32)</f>
        <v>0</v>
      </c>
      <c r="U32" s="66">
        <f t="shared" si="6"/>
        <v>0</v>
      </c>
      <c r="V32" s="69" t="s">
        <v>814</v>
      </c>
      <c r="W32" s="65">
        <f>COUNTIF(Deník!$V$5:$V$638,V32)</f>
        <v>0</v>
      </c>
      <c r="X32" s="66">
        <f t="shared" si="7"/>
        <v>0</v>
      </c>
      <c r="Y32" s="69" t="s">
        <v>856</v>
      </c>
      <c r="Z32" s="65">
        <f>COUNTIF(Deník!$V$5:$V$638,Y32)</f>
        <v>0</v>
      </c>
      <c r="AA32" s="66">
        <f t="shared" si="8"/>
        <v>0</v>
      </c>
      <c r="AB32" s="69" t="s">
        <v>898</v>
      </c>
      <c r="AC32" s="65">
        <f>COUNTIF(Deník!$V$5:$V$638,AB32)</f>
        <v>0</v>
      </c>
      <c r="AD32" s="66">
        <f t="shared" si="9"/>
        <v>0</v>
      </c>
    </row>
    <row r="33" spans="1:30">
      <c r="A33" s="68" t="s">
        <v>76</v>
      </c>
      <c r="B33" s="65">
        <f>COUNTIF(Deník!$V$5:$V$638,A33)</f>
        <v>24</v>
      </c>
      <c r="C33" s="66">
        <f t="shared" si="0"/>
        <v>0.55813953488372092</v>
      </c>
      <c r="D33" s="69" t="s">
        <v>563</v>
      </c>
      <c r="E33" s="65">
        <f>COUNTIF(Deník!$V$5:$V$638,D33)</f>
        <v>10</v>
      </c>
      <c r="F33" s="66">
        <f t="shared" si="1"/>
        <v>0.23255813953488372</v>
      </c>
      <c r="G33" s="69" t="s">
        <v>605</v>
      </c>
      <c r="H33" s="65">
        <f>COUNTIF(Deník!$V$5:$V$638,G33)</f>
        <v>7</v>
      </c>
      <c r="I33" s="66">
        <f t="shared" si="2"/>
        <v>0.16279069767441862</v>
      </c>
      <c r="J33" s="69" t="s">
        <v>647</v>
      </c>
      <c r="K33" s="65">
        <f>COUNTIF(Deník!$V$5:$V$638,J33)</f>
        <v>4</v>
      </c>
      <c r="L33" s="66">
        <f t="shared" si="3"/>
        <v>9.3023255813953487E-2</v>
      </c>
      <c r="M33" s="69" t="s">
        <v>689</v>
      </c>
      <c r="N33" s="65">
        <f>COUNTIF(Deník!$V$5:$V$638,M33)</f>
        <v>0</v>
      </c>
      <c r="O33" s="66">
        <f t="shared" si="4"/>
        <v>0</v>
      </c>
      <c r="P33" s="69" t="s">
        <v>731</v>
      </c>
      <c r="Q33" s="65">
        <f>COUNTIF(Deník!$V$5:$V$638,P33)</f>
        <v>0</v>
      </c>
      <c r="R33" s="66">
        <f t="shared" si="5"/>
        <v>0</v>
      </c>
      <c r="S33" s="69" t="s">
        <v>773</v>
      </c>
      <c r="T33" s="65">
        <f>COUNTIF(Deník!$V$5:$V$638,S33)</f>
        <v>0</v>
      </c>
      <c r="U33" s="66">
        <f t="shared" si="6"/>
        <v>0</v>
      </c>
      <c r="V33" s="69" t="s">
        <v>815</v>
      </c>
      <c r="W33" s="65">
        <f>COUNTIF(Deník!$V$5:$V$638,V33)</f>
        <v>0</v>
      </c>
      <c r="X33" s="66">
        <f t="shared" si="7"/>
        <v>0</v>
      </c>
      <c r="Y33" s="69" t="s">
        <v>857</v>
      </c>
      <c r="Z33" s="65">
        <f>COUNTIF(Deník!$V$5:$V$638,Y33)</f>
        <v>0</v>
      </c>
      <c r="AA33" s="66">
        <f t="shared" si="8"/>
        <v>0</v>
      </c>
      <c r="AB33" s="69" t="s">
        <v>899</v>
      </c>
      <c r="AC33" s="65">
        <f>COUNTIF(Deník!$V$5:$V$638,AB33)</f>
        <v>0</v>
      </c>
      <c r="AD33" s="66">
        <f t="shared" si="9"/>
        <v>0</v>
      </c>
    </row>
    <row r="34" spans="1:30">
      <c r="A34" s="68" t="s">
        <v>78</v>
      </c>
      <c r="B34" s="65">
        <f>COUNTIF(Deník!$V$5:$V$638,A34)</f>
        <v>24</v>
      </c>
      <c r="C34" s="66">
        <f t="shared" si="0"/>
        <v>0.55813953488372092</v>
      </c>
      <c r="D34" s="69" t="s">
        <v>564</v>
      </c>
      <c r="E34" s="65">
        <f>COUNTIF(Deník!$V$5:$V$638,D34)</f>
        <v>10</v>
      </c>
      <c r="F34" s="66">
        <f t="shared" si="1"/>
        <v>0.23255813953488372</v>
      </c>
      <c r="G34" s="69" t="s">
        <v>606</v>
      </c>
      <c r="H34" s="65">
        <f>COUNTIF(Deník!$V$5:$V$638,G34)</f>
        <v>7</v>
      </c>
      <c r="I34" s="66">
        <f t="shared" si="2"/>
        <v>0.16279069767441862</v>
      </c>
      <c r="J34" s="69" t="s">
        <v>648</v>
      </c>
      <c r="K34" s="65">
        <f>COUNTIF(Deník!$V$5:$V$638,J34)</f>
        <v>4</v>
      </c>
      <c r="L34" s="66">
        <f t="shared" si="3"/>
        <v>9.3023255813953487E-2</v>
      </c>
      <c r="M34" s="69" t="s">
        <v>690</v>
      </c>
      <c r="N34" s="65">
        <f>COUNTIF(Deník!$V$5:$V$638,M34)</f>
        <v>0</v>
      </c>
      <c r="O34" s="66">
        <f t="shared" si="4"/>
        <v>0</v>
      </c>
      <c r="P34" s="69" t="s">
        <v>732</v>
      </c>
      <c r="Q34" s="65">
        <f>COUNTIF(Deník!$V$5:$V$638,P34)</f>
        <v>0</v>
      </c>
      <c r="R34" s="66">
        <f t="shared" si="5"/>
        <v>0</v>
      </c>
      <c r="S34" s="69" t="s">
        <v>774</v>
      </c>
      <c r="T34" s="65">
        <f>COUNTIF(Deník!$V$5:$V$638,S34)</f>
        <v>0</v>
      </c>
      <c r="U34" s="66">
        <f t="shared" si="6"/>
        <v>0</v>
      </c>
      <c r="V34" s="69" t="s">
        <v>816</v>
      </c>
      <c r="W34" s="65">
        <f>COUNTIF(Deník!$V$5:$V$638,V34)</f>
        <v>0</v>
      </c>
      <c r="X34" s="66">
        <f t="shared" si="7"/>
        <v>0</v>
      </c>
      <c r="Y34" s="69" t="s">
        <v>858</v>
      </c>
      <c r="Z34" s="65">
        <f>COUNTIF(Deník!$V$5:$V$638,Y34)</f>
        <v>0</v>
      </c>
      <c r="AA34" s="66">
        <f t="shared" si="8"/>
        <v>0</v>
      </c>
      <c r="AB34" s="69" t="s">
        <v>900</v>
      </c>
      <c r="AC34" s="65">
        <f>COUNTIF(Deník!$V$5:$V$638,AB34)</f>
        <v>0</v>
      </c>
      <c r="AD34" s="66">
        <f t="shared" si="9"/>
        <v>0</v>
      </c>
    </row>
    <row r="35" spans="1:30">
      <c r="A35" s="68" t="s">
        <v>79</v>
      </c>
      <c r="B35" s="65">
        <f>COUNTIF(Deník!$V$5:$V$638,A35)</f>
        <v>24</v>
      </c>
      <c r="C35" s="66">
        <f t="shared" si="0"/>
        <v>0.55813953488372092</v>
      </c>
      <c r="D35" s="69" t="s">
        <v>565</v>
      </c>
      <c r="E35" s="65">
        <f>COUNTIF(Deník!$V$5:$V$638,D35)</f>
        <v>10</v>
      </c>
      <c r="F35" s="66">
        <f t="shared" si="1"/>
        <v>0.23255813953488372</v>
      </c>
      <c r="G35" s="69" t="s">
        <v>607</v>
      </c>
      <c r="H35" s="65">
        <f>COUNTIF(Deník!$V$5:$V$638,G35)</f>
        <v>7</v>
      </c>
      <c r="I35" s="66">
        <f t="shared" si="2"/>
        <v>0.16279069767441862</v>
      </c>
      <c r="J35" s="69" t="s">
        <v>649</v>
      </c>
      <c r="K35" s="65">
        <f>COUNTIF(Deník!$V$5:$V$638,J35)</f>
        <v>4</v>
      </c>
      <c r="L35" s="66">
        <f t="shared" si="3"/>
        <v>9.3023255813953487E-2</v>
      </c>
      <c r="M35" s="69" t="s">
        <v>691</v>
      </c>
      <c r="N35" s="65">
        <f>COUNTIF(Deník!$V$5:$V$638,M35)</f>
        <v>0</v>
      </c>
      <c r="O35" s="66">
        <f t="shared" si="4"/>
        <v>0</v>
      </c>
      <c r="P35" s="69" t="s">
        <v>733</v>
      </c>
      <c r="Q35" s="65">
        <f>COUNTIF(Deník!$V$5:$V$638,P35)</f>
        <v>0</v>
      </c>
      <c r="R35" s="66">
        <f t="shared" si="5"/>
        <v>0</v>
      </c>
      <c r="S35" s="69" t="s">
        <v>775</v>
      </c>
      <c r="T35" s="65">
        <f>COUNTIF(Deník!$V$5:$V$638,S35)</f>
        <v>0</v>
      </c>
      <c r="U35" s="66">
        <f t="shared" si="6"/>
        <v>0</v>
      </c>
      <c r="V35" s="69" t="s">
        <v>817</v>
      </c>
      <c r="W35" s="65">
        <f>COUNTIF(Deník!$V$5:$V$638,V35)</f>
        <v>0</v>
      </c>
      <c r="X35" s="66">
        <f t="shared" si="7"/>
        <v>0</v>
      </c>
      <c r="Y35" s="69" t="s">
        <v>859</v>
      </c>
      <c r="Z35" s="65">
        <f>COUNTIF(Deník!$V$5:$V$638,Y35)</f>
        <v>0</v>
      </c>
      <c r="AA35" s="66">
        <f t="shared" si="8"/>
        <v>0</v>
      </c>
      <c r="AB35" s="69" t="s">
        <v>901</v>
      </c>
      <c r="AC35" s="65">
        <f>COUNTIF(Deník!$V$5:$V$638,AB35)</f>
        <v>0</v>
      </c>
      <c r="AD35" s="66">
        <f t="shared" si="9"/>
        <v>0</v>
      </c>
    </row>
    <row r="36" spans="1:30">
      <c r="A36" s="68" t="s">
        <v>80</v>
      </c>
      <c r="B36" s="65">
        <f>COUNTIF(Deník!$V$5:$V$638,A36)</f>
        <v>24</v>
      </c>
      <c r="C36" s="66">
        <f t="shared" si="0"/>
        <v>0.55813953488372092</v>
      </c>
      <c r="D36" s="69" t="s">
        <v>566</v>
      </c>
      <c r="E36" s="65">
        <f>COUNTIF(Deník!$V$5:$V$638,D36)</f>
        <v>10</v>
      </c>
      <c r="F36" s="66">
        <f t="shared" si="1"/>
        <v>0.23255813953488372</v>
      </c>
      <c r="G36" s="69" t="s">
        <v>608</v>
      </c>
      <c r="H36" s="65">
        <f>COUNTIF(Deník!$V$5:$V$638,G36)</f>
        <v>7</v>
      </c>
      <c r="I36" s="66">
        <f t="shared" si="2"/>
        <v>0.16279069767441862</v>
      </c>
      <c r="J36" s="69" t="s">
        <v>650</v>
      </c>
      <c r="K36" s="65">
        <f>COUNTIF(Deník!$V$5:$V$638,J36)</f>
        <v>4</v>
      </c>
      <c r="L36" s="66">
        <f t="shared" si="3"/>
        <v>9.3023255813953487E-2</v>
      </c>
      <c r="M36" s="69" t="s">
        <v>692</v>
      </c>
      <c r="N36" s="65">
        <f>COUNTIF(Deník!$V$5:$V$638,M36)</f>
        <v>0</v>
      </c>
      <c r="O36" s="66">
        <f t="shared" si="4"/>
        <v>0</v>
      </c>
      <c r="P36" s="69" t="s">
        <v>734</v>
      </c>
      <c r="Q36" s="65">
        <f>COUNTIF(Deník!$V$5:$V$638,P36)</f>
        <v>0</v>
      </c>
      <c r="R36" s="66">
        <f t="shared" si="5"/>
        <v>0</v>
      </c>
      <c r="S36" s="69" t="s">
        <v>776</v>
      </c>
      <c r="T36" s="65">
        <f>COUNTIF(Deník!$V$5:$V$638,S36)</f>
        <v>0</v>
      </c>
      <c r="U36" s="66">
        <f t="shared" si="6"/>
        <v>0</v>
      </c>
      <c r="V36" s="69" t="s">
        <v>818</v>
      </c>
      <c r="W36" s="65">
        <f>COUNTIF(Deník!$V$5:$V$638,V36)</f>
        <v>0</v>
      </c>
      <c r="X36" s="66">
        <f t="shared" si="7"/>
        <v>0</v>
      </c>
      <c r="Y36" s="69" t="s">
        <v>860</v>
      </c>
      <c r="Z36" s="65">
        <f>COUNTIF(Deník!$V$5:$V$638,Y36)</f>
        <v>0</v>
      </c>
      <c r="AA36" s="66">
        <f t="shared" si="8"/>
        <v>0</v>
      </c>
      <c r="AB36" s="69" t="s">
        <v>902</v>
      </c>
      <c r="AC36" s="65">
        <f>COUNTIF(Deník!$V$5:$V$638,AB36)</f>
        <v>0</v>
      </c>
      <c r="AD36" s="66">
        <f t="shared" si="9"/>
        <v>0</v>
      </c>
    </row>
    <row r="37" spans="1:30">
      <c r="A37" s="68" t="s">
        <v>49</v>
      </c>
      <c r="B37" s="65">
        <f>COUNTIF(Deník!$V$5:$V$638,A37)</f>
        <v>23</v>
      </c>
      <c r="C37" s="66">
        <f t="shared" si="0"/>
        <v>0.53488372093023251</v>
      </c>
      <c r="D37" s="69" t="s">
        <v>567</v>
      </c>
      <c r="E37" s="65">
        <f>COUNTIF(Deník!$V$5:$V$638,D37)</f>
        <v>10</v>
      </c>
      <c r="F37" s="66">
        <f t="shared" si="1"/>
        <v>0.23255813953488372</v>
      </c>
      <c r="G37" s="69" t="s">
        <v>609</v>
      </c>
      <c r="H37" s="65">
        <f>COUNTIF(Deník!$V$5:$V$638,G37)</f>
        <v>7</v>
      </c>
      <c r="I37" s="66">
        <f t="shared" si="2"/>
        <v>0.16279069767441862</v>
      </c>
      <c r="J37" s="69" t="s">
        <v>651</v>
      </c>
      <c r="K37" s="65">
        <f>COUNTIF(Deník!$V$5:$V$638,J37)</f>
        <v>4</v>
      </c>
      <c r="L37" s="66">
        <f t="shared" si="3"/>
        <v>9.3023255813953487E-2</v>
      </c>
      <c r="M37" s="69" t="s">
        <v>693</v>
      </c>
      <c r="N37" s="65">
        <f>COUNTIF(Deník!$V$5:$V$638,M37)</f>
        <v>0</v>
      </c>
      <c r="O37" s="66">
        <f t="shared" si="4"/>
        <v>0</v>
      </c>
      <c r="P37" s="69" t="s">
        <v>735</v>
      </c>
      <c r="Q37" s="65">
        <f>COUNTIF(Deník!$V$5:$V$638,P37)</f>
        <v>0</v>
      </c>
      <c r="R37" s="66">
        <f t="shared" si="5"/>
        <v>0</v>
      </c>
      <c r="S37" s="69" t="s">
        <v>777</v>
      </c>
      <c r="T37" s="65">
        <f>COUNTIF(Deník!$V$5:$V$638,S37)</f>
        <v>0</v>
      </c>
      <c r="U37" s="66">
        <f t="shared" si="6"/>
        <v>0</v>
      </c>
      <c r="V37" s="69" t="s">
        <v>819</v>
      </c>
      <c r="W37" s="65">
        <f>COUNTIF(Deník!$V$5:$V$638,V37)</f>
        <v>0</v>
      </c>
      <c r="X37" s="66">
        <f t="shared" si="7"/>
        <v>0</v>
      </c>
      <c r="Y37" s="69" t="s">
        <v>861</v>
      </c>
      <c r="Z37" s="65">
        <f>COUNTIF(Deník!$V$5:$V$638,Y37)</f>
        <v>0</v>
      </c>
      <c r="AA37" s="66">
        <f t="shared" si="8"/>
        <v>0</v>
      </c>
      <c r="AB37" s="69" t="s">
        <v>903</v>
      </c>
      <c r="AC37" s="65">
        <f>COUNTIF(Deník!$V$5:$V$638,AB37)</f>
        <v>0</v>
      </c>
      <c r="AD37" s="66">
        <f t="shared" si="9"/>
        <v>0</v>
      </c>
    </row>
    <row r="38" spans="1:30">
      <c r="A38" s="68" t="s">
        <v>81</v>
      </c>
      <c r="B38" s="65">
        <f>COUNTIF(Deník!$V$5:$V$638,A38)</f>
        <v>20</v>
      </c>
      <c r="C38" s="66">
        <f t="shared" si="0"/>
        <v>0.46511627906976744</v>
      </c>
      <c r="D38" s="69" t="s">
        <v>568</v>
      </c>
      <c r="E38" s="65">
        <f>COUNTIF(Deník!$V$5:$V$638,D38)</f>
        <v>10</v>
      </c>
      <c r="F38" s="66">
        <f t="shared" si="1"/>
        <v>0.23255813953488372</v>
      </c>
      <c r="G38" s="69" t="s">
        <v>610</v>
      </c>
      <c r="H38" s="65">
        <f>COUNTIF(Deník!$V$5:$V$638,G38)</f>
        <v>6</v>
      </c>
      <c r="I38" s="66">
        <f t="shared" si="2"/>
        <v>0.13953488372093023</v>
      </c>
      <c r="J38" s="69" t="s">
        <v>652</v>
      </c>
      <c r="K38" s="65">
        <f>COUNTIF(Deník!$V$5:$V$638,J38)</f>
        <v>4</v>
      </c>
      <c r="L38" s="66">
        <f t="shared" si="3"/>
        <v>9.3023255813953487E-2</v>
      </c>
      <c r="M38" s="69" t="s">
        <v>694</v>
      </c>
      <c r="N38" s="65">
        <f>COUNTIF(Deník!$V$5:$V$638,M38)</f>
        <v>0</v>
      </c>
      <c r="O38" s="66">
        <f t="shared" si="4"/>
        <v>0</v>
      </c>
      <c r="P38" s="69" t="s">
        <v>736</v>
      </c>
      <c r="Q38" s="65">
        <f>COUNTIF(Deník!$V$5:$V$638,P38)</f>
        <v>0</v>
      </c>
      <c r="R38" s="66">
        <f t="shared" si="5"/>
        <v>0</v>
      </c>
      <c r="S38" s="69" t="s">
        <v>778</v>
      </c>
      <c r="T38" s="65">
        <f>COUNTIF(Deník!$V$5:$V$638,S38)</f>
        <v>0</v>
      </c>
      <c r="U38" s="66">
        <f t="shared" si="6"/>
        <v>0</v>
      </c>
      <c r="V38" s="69" t="s">
        <v>820</v>
      </c>
      <c r="W38" s="65">
        <f>COUNTIF(Deník!$V$5:$V$638,V38)</f>
        <v>0</v>
      </c>
      <c r="X38" s="66">
        <f t="shared" si="7"/>
        <v>0</v>
      </c>
      <c r="Y38" s="69" t="s">
        <v>862</v>
      </c>
      <c r="Z38" s="65">
        <f>COUNTIF(Deník!$V$5:$V$638,Y38)</f>
        <v>0</v>
      </c>
      <c r="AA38" s="66">
        <f t="shared" si="8"/>
        <v>0</v>
      </c>
      <c r="AB38" s="69" t="s">
        <v>904</v>
      </c>
      <c r="AC38" s="65">
        <f>COUNTIF(Deník!$V$5:$V$638,AB38)</f>
        <v>0</v>
      </c>
      <c r="AD38" s="66">
        <f t="shared" si="9"/>
        <v>0</v>
      </c>
    </row>
    <row r="39" spans="1:30">
      <c r="A39" s="68" t="s">
        <v>82</v>
      </c>
      <c r="B39" s="65">
        <f>COUNTIF(Deník!$V$5:$V$638,A39)</f>
        <v>20</v>
      </c>
      <c r="C39" s="66">
        <f t="shared" si="0"/>
        <v>0.46511627906976744</v>
      </c>
      <c r="D39" s="69" t="s">
        <v>569</v>
      </c>
      <c r="E39" s="65">
        <f>COUNTIF(Deník!$V$5:$V$638,D39)</f>
        <v>10</v>
      </c>
      <c r="F39" s="66">
        <f t="shared" si="1"/>
        <v>0.23255813953488372</v>
      </c>
      <c r="G39" s="69" t="s">
        <v>611</v>
      </c>
      <c r="H39" s="65">
        <f>COUNTIF(Deník!$V$5:$V$638,G39)</f>
        <v>6</v>
      </c>
      <c r="I39" s="66">
        <f t="shared" si="2"/>
        <v>0.13953488372093023</v>
      </c>
      <c r="J39" s="69" t="s">
        <v>653</v>
      </c>
      <c r="K39" s="65">
        <f>COUNTIF(Deník!$V$5:$V$638,J39)</f>
        <v>4</v>
      </c>
      <c r="L39" s="66">
        <f t="shared" si="3"/>
        <v>9.3023255813953487E-2</v>
      </c>
      <c r="M39" s="69" t="s">
        <v>695</v>
      </c>
      <c r="N39" s="65">
        <f>COUNTIF(Deník!$V$5:$V$638,M39)</f>
        <v>0</v>
      </c>
      <c r="O39" s="66">
        <f t="shared" si="4"/>
        <v>0</v>
      </c>
      <c r="P39" s="69" t="s">
        <v>737</v>
      </c>
      <c r="Q39" s="65">
        <f>COUNTIF(Deník!$V$5:$V$638,P39)</f>
        <v>0</v>
      </c>
      <c r="R39" s="66">
        <f t="shared" si="5"/>
        <v>0</v>
      </c>
      <c r="S39" s="69" t="s">
        <v>779</v>
      </c>
      <c r="T39" s="65">
        <f>COUNTIF(Deník!$V$5:$V$638,S39)</f>
        <v>0</v>
      </c>
      <c r="U39" s="66">
        <f t="shared" si="6"/>
        <v>0</v>
      </c>
      <c r="V39" s="69" t="s">
        <v>821</v>
      </c>
      <c r="W39" s="65">
        <f>COUNTIF(Deník!$V$5:$V$638,V39)</f>
        <v>0</v>
      </c>
      <c r="X39" s="66">
        <f t="shared" si="7"/>
        <v>0</v>
      </c>
      <c r="Y39" s="69" t="s">
        <v>863</v>
      </c>
      <c r="Z39" s="65">
        <f>COUNTIF(Deník!$V$5:$V$638,Y39)</f>
        <v>0</v>
      </c>
      <c r="AA39" s="66">
        <f t="shared" si="8"/>
        <v>0</v>
      </c>
      <c r="AB39" s="69" t="s">
        <v>905</v>
      </c>
      <c r="AC39" s="65">
        <f>COUNTIF(Deník!$V$5:$V$638,AB39)</f>
        <v>0</v>
      </c>
      <c r="AD39" s="66">
        <f t="shared" si="9"/>
        <v>0</v>
      </c>
    </row>
    <row r="40" spans="1:30">
      <c r="A40" s="68" t="s">
        <v>77</v>
      </c>
      <c r="B40" s="65">
        <f>COUNTIF(Deník!$V$5:$V$638,A40)</f>
        <v>20</v>
      </c>
      <c r="C40" s="66">
        <f t="shared" si="0"/>
        <v>0.46511627906976744</v>
      </c>
      <c r="D40" s="69" t="s">
        <v>570</v>
      </c>
      <c r="E40" s="65">
        <f>COUNTIF(Deník!$V$5:$V$638,D40)</f>
        <v>10</v>
      </c>
      <c r="F40" s="66">
        <f t="shared" si="1"/>
        <v>0.23255813953488372</v>
      </c>
      <c r="G40" s="69" t="s">
        <v>612</v>
      </c>
      <c r="H40" s="65">
        <f>COUNTIF(Deník!$V$5:$V$638,G40)</f>
        <v>6</v>
      </c>
      <c r="I40" s="66">
        <f t="shared" si="2"/>
        <v>0.13953488372093023</v>
      </c>
      <c r="J40" s="69" t="s">
        <v>654</v>
      </c>
      <c r="K40" s="65">
        <f>COUNTIF(Deník!$V$5:$V$638,J40)</f>
        <v>4</v>
      </c>
      <c r="L40" s="66">
        <f t="shared" si="3"/>
        <v>9.3023255813953487E-2</v>
      </c>
      <c r="M40" s="69" t="s">
        <v>696</v>
      </c>
      <c r="N40" s="65">
        <f>COUNTIF(Deník!$V$5:$V$638,M40)</f>
        <v>0</v>
      </c>
      <c r="O40" s="66">
        <f t="shared" si="4"/>
        <v>0</v>
      </c>
      <c r="P40" s="69" t="s">
        <v>738</v>
      </c>
      <c r="Q40" s="65">
        <f>COUNTIF(Deník!$V$5:$V$638,P40)</f>
        <v>0</v>
      </c>
      <c r="R40" s="66">
        <f t="shared" si="5"/>
        <v>0</v>
      </c>
      <c r="S40" s="69" t="s">
        <v>780</v>
      </c>
      <c r="T40" s="65">
        <f>COUNTIF(Deník!$V$5:$V$638,S40)</f>
        <v>0</v>
      </c>
      <c r="U40" s="66">
        <f t="shared" si="6"/>
        <v>0</v>
      </c>
      <c r="V40" s="69" t="s">
        <v>822</v>
      </c>
      <c r="W40" s="65">
        <f>COUNTIF(Deník!$V$5:$V$638,V40)</f>
        <v>0</v>
      </c>
      <c r="X40" s="66">
        <f t="shared" si="7"/>
        <v>0</v>
      </c>
      <c r="Y40" s="69" t="s">
        <v>864</v>
      </c>
      <c r="Z40" s="65">
        <f>COUNTIF(Deník!$V$5:$V$638,Y40)</f>
        <v>0</v>
      </c>
      <c r="AA40" s="66">
        <f t="shared" si="8"/>
        <v>0</v>
      </c>
      <c r="AB40" s="69" t="s">
        <v>906</v>
      </c>
      <c r="AC40" s="65">
        <f>COUNTIF(Deník!$V$5:$V$638,AB40)</f>
        <v>0</v>
      </c>
      <c r="AD40" s="66">
        <f t="shared" si="9"/>
        <v>0</v>
      </c>
    </row>
    <row r="41" spans="1:30">
      <c r="A41" s="68" t="s">
        <v>83</v>
      </c>
      <c r="B41" s="65">
        <f>COUNTIF(Deník!$V$5:$V$638,A41)</f>
        <v>19</v>
      </c>
      <c r="C41" s="66">
        <f t="shared" si="0"/>
        <v>0.44186046511627908</v>
      </c>
      <c r="D41" s="69" t="s">
        <v>571</v>
      </c>
      <c r="E41" s="65">
        <f>COUNTIF(Deník!$V$5:$V$638,D41)</f>
        <v>10</v>
      </c>
      <c r="F41" s="66">
        <f t="shared" si="1"/>
        <v>0.23255813953488372</v>
      </c>
      <c r="G41" s="69" t="s">
        <v>613</v>
      </c>
      <c r="H41" s="65">
        <f>COUNTIF(Deník!$V$5:$V$638,G41)</f>
        <v>6</v>
      </c>
      <c r="I41" s="66">
        <f t="shared" si="2"/>
        <v>0.13953488372093023</v>
      </c>
      <c r="J41" s="69" t="s">
        <v>655</v>
      </c>
      <c r="K41" s="65">
        <f>COUNTIF(Deník!$V$5:$V$638,J41)</f>
        <v>4</v>
      </c>
      <c r="L41" s="66">
        <f t="shared" si="3"/>
        <v>9.3023255813953487E-2</v>
      </c>
      <c r="M41" s="69" t="s">
        <v>697</v>
      </c>
      <c r="N41" s="65">
        <f>COUNTIF(Deník!$V$5:$V$638,M41)</f>
        <v>0</v>
      </c>
      <c r="O41" s="66">
        <f t="shared" si="4"/>
        <v>0</v>
      </c>
      <c r="P41" s="69" t="s">
        <v>739</v>
      </c>
      <c r="Q41" s="65">
        <f>COUNTIF(Deník!$V$5:$V$638,P41)</f>
        <v>0</v>
      </c>
      <c r="R41" s="66">
        <f t="shared" si="5"/>
        <v>0</v>
      </c>
      <c r="S41" s="69" t="s">
        <v>781</v>
      </c>
      <c r="T41" s="65">
        <f>COUNTIF(Deník!$V$5:$V$638,S41)</f>
        <v>0</v>
      </c>
      <c r="U41" s="66">
        <f t="shared" si="6"/>
        <v>0</v>
      </c>
      <c r="V41" s="69" t="s">
        <v>823</v>
      </c>
      <c r="W41" s="65">
        <f>COUNTIF(Deník!$V$5:$V$638,V41)</f>
        <v>0</v>
      </c>
      <c r="X41" s="66">
        <f t="shared" si="7"/>
        <v>0</v>
      </c>
      <c r="Y41" s="69" t="s">
        <v>865</v>
      </c>
      <c r="Z41" s="65">
        <f>COUNTIF(Deník!$V$5:$V$638,Y41)</f>
        <v>0</v>
      </c>
      <c r="AA41" s="66">
        <f t="shared" si="8"/>
        <v>0</v>
      </c>
      <c r="AB41" s="69" t="s">
        <v>907</v>
      </c>
      <c r="AC41" s="65">
        <f>COUNTIF(Deník!$V$5:$V$638,AB41)</f>
        <v>0</v>
      </c>
      <c r="AD41" s="66">
        <f t="shared" si="9"/>
        <v>0</v>
      </c>
    </row>
    <row r="42" spans="1:30">
      <c r="A42" s="68" t="s">
        <v>50</v>
      </c>
      <c r="B42" s="65">
        <f>COUNTIF(Deník!$V$5:$V$638,A42)</f>
        <v>18</v>
      </c>
      <c r="C42" s="66">
        <f t="shared" si="0"/>
        <v>0.41860465116279072</v>
      </c>
      <c r="D42" s="69" t="s">
        <v>572</v>
      </c>
      <c r="E42" s="65">
        <f>COUNTIF(Deník!$V$5:$V$638,D42)</f>
        <v>10</v>
      </c>
      <c r="F42" s="66">
        <f t="shared" si="1"/>
        <v>0.23255813953488372</v>
      </c>
      <c r="G42" s="69" t="s">
        <v>614</v>
      </c>
      <c r="H42" s="65">
        <f>COUNTIF(Deník!$V$5:$V$638,G42)</f>
        <v>6</v>
      </c>
      <c r="I42" s="66">
        <f t="shared" si="2"/>
        <v>0.13953488372093023</v>
      </c>
      <c r="J42" s="69" t="s">
        <v>656</v>
      </c>
      <c r="K42" s="65">
        <f>COUNTIF(Deník!$V$5:$V$638,J42)</f>
        <v>4</v>
      </c>
      <c r="L42" s="66">
        <f t="shared" si="3"/>
        <v>9.3023255813953487E-2</v>
      </c>
      <c r="M42" s="69" t="s">
        <v>698</v>
      </c>
      <c r="N42" s="65">
        <f>COUNTIF(Deník!$V$5:$V$638,M42)</f>
        <v>0</v>
      </c>
      <c r="O42" s="66">
        <f t="shared" si="4"/>
        <v>0</v>
      </c>
      <c r="P42" s="69" t="s">
        <v>740</v>
      </c>
      <c r="Q42" s="65">
        <f>COUNTIF(Deník!$V$5:$V$638,P42)</f>
        <v>0</v>
      </c>
      <c r="R42" s="66">
        <f t="shared" si="5"/>
        <v>0</v>
      </c>
      <c r="S42" s="69" t="s">
        <v>782</v>
      </c>
      <c r="T42" s="65">
        <f>COUNTIF(Deník!$V$5:$V$638,S42)</f>
        <v>0</v>
      </c>
      <c r="U42" s="66">
        <f t="shared" si="6"/>
        <v>0</v>
      </c>
      <c r="V42" s="69" t="s">
        <v>824</v>
      </c>
      <c r="W42" s="65">
        <f>COUNTIF(Deník!$V$5:$V$638,V42)</f>
        <v>0</v>
      </c>
      <c r="X42" s="66">
        <f t="shared" si="7"/>
        <v>0</v>
      </c>
      <c r="Y42" s="69" t="s">
        <v>866</v>
      </c>
      <c r="Z42" s="65">
        <f>COUNTIF(Deník!$V$5:$V$638,Y42)</f>
        <v>0</v>
      </c>
      <c r="AA42" s="66">
        <f t="shared" si="8"/>
        <v>0</v>
      </c>
      <c r="AB42" s="69" t="s">
        <v>908</v>
      </c>
      <c r="AC42" s="65">
        <f>COUNTIF(Deník!$V$5:$V$638,AB42)</f>
        <v>0</v>
      </c>
      <c r="AD42" s="66">
        <f t="shared" si="9"/>
        <v>0</v>
      </c>
    </row>
    <row r="43" spans="1:30">
      <c r="A43" s="68" t="s">
        <v>84</v>
      </c>
      <c r="B43" s="65">
        <f>COUNTIF(Deník!$V$5:$V$638,A43)</f>
        <v>17</v>
      </c>
      <c r="C43" s="66">
        <f t="shared" si="0"/>
        <v>0.39534883720930231</v>
      </c>
      <c r="D43" s="69" t="s">
        <v>573</v>
      </c>
      <c r="E43" s="65">
        <f>COUNTIF(Deník!$V$5:$V$638,D43)</f>
        <v>9</v>
      </c>
      <c r="F43" s="66">
        <f t="shared" si="1"/>
        <v>0.20930232558139536</v>
      </c>
      <c r="G43" s="69" t="s">
        <v>615</v>
      </c>
      <c r="H43" s="65">
        <f>COUNTIF(Deník!$V$5:$V$638,G43)</f>
        <v>6</v>
      </c>
      <c r="I43" s="66">
        <f t="shared" si="2"/>
        <v>0.13953488372093023</v>
      </c>
      <c r="J43" s="69" t="s">
        <v>657</v>
      </c>
      <c r="K43" s="65">
        <f>COUNTIF(Deník!$V$5:$V$638,J43)</f>
        <v>4</v>
      </c>
      <c r="L43" s="66">
        <f t="shared" si="3"/>
        <v>9.3023255813953487E-2</v>
      </c>
      <c r="M43" s="69" t="s">
        <v>699</v>
      </c>
      <c r="N43" s="65">
        <f>COUNTIF(Deník!$V$5:$V$638,M43)</f>
        <v>0</v>
      </c>
      <c r="O43" s="66">
        <f t="shared" si="4"/>
        <v>0</v>
      </c>
      <c r="P43" s="69" t="s">
        <v>741</v>
      </c>
      <c r="Q43" s="65">
        <f>COUNTIF(Deník!$V$5:$V$638,P43)</f>
        <v>0</v>
      </c>
      <c r="R43" s="66">
        <f t="shared" si="5"/>
        <v>0</v>
      </c>
      <c r="S43" s="69" t="s">
        <v>783</v>
      </c>
      <c r="T43" s="65">
        <f>COUNTIF(Deník!$V$5:$V$638,S43)</f>
        <v>0</v>
      </c>
      <c r="U43" s="66">
        <f t="shared" si="6"/>
        <v>0</v>
      </c>
      <c r="V43" s="69" t="s">
        <v>825</v>
      </c>
      <c r="W43" s="65">
        <f>COUNTIF(Deník!$V$5:$V$638,V43)</f>
        <v>0</v>
      </c>
      <c r="X43" s="66">
        <f t="shared" si="7"/>
        <v>0</v>
      </c>
      <c r="Y43" s="69" t="s">
        <v>867</v>
      </c>
      <c r="Z43" s="65">
        <f>COUNTIF(Deník!$V$5:$V$638,Y43)</f>
        <v>0</v>
      </c>
      <c r="AA43" s="66">
        <f t="shared" si="8"/>
        <v>0</v>
      </c>
      <c r="AB43" s="69" t="s">
        <v>909</v>
      </c>
      <c r="AC43" s="65">
        <f>COUNTIF(Deník!$V$5:$V$638,AB43)</f>
        <v>0</v>
      </c>
      <c r="AD43" s="66">
        <f t="shared" si="9"/>
        <v>0</v>
      </c>
    </row>
    <row r="44" spans="1:30">
      <c r="A44" s="68" t="s">
        <v>532</v>
      </c>
      <c r="B44" s="65">
        <f>COUNTIF(Deník!$V$5:$V$638,A44)</f>
        <v>17</v>
      </c>
      <c r="C44" s="66">
        <f t="shared" si="0"/>
        <v>0.39534883720930231</v>
      </c>
      <c r="D44" s="69" t="s">
        <v>574</v>
      </c>
      <c r="E44" s="65">
        <f>COUNTIF(Deník!$V$5:$V$638,D44)</f>
        <v>9</v>
      </c>
      <c r="F44" s="66">
        <f t="shared" si="1"/>
        <v>0.20930232558139536</v>
      </c>
      <c r="G44" s="69" t="s">
        <v>616</v>
      </c>
      <c r="H44" s="65">
        <f>COUNTIF(Deník!$V$5:$V$638,G44)</f>
        <v>6</v>
      </c>
      <c r="I44" s="66">
        <f t="shared" si="2"/>
        <v>0.13953488372093023</v>
      </c>
      <c r="J44" s="69" t="s">
        <v>658</v>
      </c>
      <c r="K44" s="65">
        <f>COUNTIF(Deník!$V$5:$V$638,J44)</f>
        <v>4</v>
      </c>
      <c r="L44" s="66">
        <f t="shared" si="3"/>
        <v>9.3023255813953487E-2</v>
      </c>
      <c r="M44" s="69" t="s">
        <v>700</v>
      </c>
      <c r="N44" s="65">
        <f>COUNTIF(Deník!$V$5:$V$638,M44)</f>
        <v>0</v>
      </c>
      <c r="O44" s="66">
        <f t="shared" si="4"/>
        <v>0</v>
      </c>
      <c r="P44" s="69" t="s">
        <v>742</v>
      </c>
      <c r="Q44" s="65">
        <f>COUNTIF(Deník!$V$5:$V$638,P44)</f>
        <v>0</v>
      </c>
      <c r="R44" s="66">
        <f t="shared" si="5"/>
        <v>0</v>
      </c>
      <c r="S44" s="69" t="s">
        <v>784</v>
      </c>
      <c r="T44" s="65">
        <f>COUNTIF(Deník!$V$5:$V$638,S44)</f>
        <v>0</v>
      </c>
      <c r="U44" s="66">
        <f t="shared" si="6"/>
        <v>0</v>
      </c>
      <c r="V44" s="69" t="s">
        <v>826</v>
      </c>
      <c r="W44" s="65">
        <f>COUNTIF(Deník!$V$5:$V$638,V44)</f>
        <v>0</v>
      </c>
      <c r="X44" s="66">
        <f t="shared" si="7"/>
        <v>0</v>
      </c>
      <c r="Y44" s="69" t="s">
        <v>868</v>
      </c>
      <c r="Z44" s="65">
        <f>COUNTIF(Deník!$V$5:$V$638,Y44)</f>
        <v>0</v>
      </c>
      <c r="AA44" s="66">
        <f t="shared" si="8"/>
        <v>0</v>
      </c>
      <c r="AB44" s="69" t="s">
        <v>910</v>
      </c>
      <c r="AC44" s="65">
        <f>COUNTIF(Deník!$V$5:$V$638,AB44)</f>
        <v>0</v>
      </c>
      <c r="AD44" s="66">
        <f t="shared" si="9"/>
        <v>0</v>
      </c>
    </row>
  </sheetData>
  <mergeCells count="2">
    <mergeCell ref="A1:D1"/>
    <mergeCell ref="I1:J1"/>
  </mergeCells>
  <hyperlinks>
    <hyperlink ref="I1:J1" location="Obsah!A1" display="Obsah"/>
  </hyperlink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B1:C1"/>
  <sheetViews>
    <sheetView showGridLines="0" showRowColHeaders="0" workbookViewId="0">
      <selection activeCell="B1" sqref="B1:C1"/>
    </sheetView>
  </sheetViews>
  <sheetFormatPr defaultColWidth="11.5703125" defaultRowHeight="12.75"/>
  <cols>
    <col min="1" max="1" width="15" customWidth="1"/>
  </cols>
  <sheetData>
    <row r="1" spans="2:3" ht="30.75" customHeight="1" thickBot="1">
      <c r="B1" s="659" t="s">
        <v>1095</v>
      </c>
      <c r="C1" s="660"/>
    </row>
  </sheetData>
  <sheetProtection selectLockedCells="1" selectUnlockedCells="1"/>
  <mergeCells count="1">
    <mergeCell ref="B1:C1"/>
  </mergeCells>
  <hyperlinks>
    <hyperlink ref="B1:C1" location="Obsah!A1" display="Obsah!A1"/>
  </hyperlinks>
  <pageMargins left="0.74791666666666667" right="0.74791666666666667" top="0.98402777777777772" bottom="0.98402777777777772" header="0.5" footer="0.5"/>
  <pageSetup paperSize="9" firstPageNumber="0" orientation="landscape" horizontalDpi="300" verticalDpi="300"/>
  <headerFooter alignWithMargins="0">
    <oddHeader>&amp;C&amp;A</oddHeader>
    <oddFooter>&amp;CPage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AO205"/>
  <sheetViews>
    <sheetView showGridLines="0" showRowColHeaders="0" workbookViewId="0"/>
  </sheetViews>
  <sheetFormatPr defaultColWidth="11.5703125" defaultRowHeight="12.75"/>
  <cols>
    <col min="1" max="1" width="22.140625" customWidth="1"/>
  </cols>
  <sheetData>
    <row r="1" spans="1:1" ht="37.5" customHeight="1">
      <c r="A1" s="299" t="s">
        <v>1095</v>
      </c>
    </row>
    <row r="205" spans="2:41"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</sheetData>
  <sheetProtection selectLockedCells="1" selectUnlockedCells="1"/>
  <conditionalFormatting sqref="B205:AO205">
    <cfRule type="cellIs" dxfId="136" priority="1" stopIfTrue="1" operator="equal">
      <formula>MAX($B$205:$AO$205)</formula>
    </cfRule>
  </conditionalFormatting>
  <hyperlinks>
    <hyperlink ref="A1" location="Obsah!A1" display="Obsah"/>
  </hyperlink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C47"/>
  <sheetViews>
    <sheetView showGridLines="0" showRowColHeaders="0" workbookViewId="0">
      <selection activeCell="A2" sqref="A2:A4"/>
    </sheetView>
  </sheetViews>
  <sheetFormatPr defaultRowHeight="12.75"/>
  <cols>
    <col min="1" max="1" width="24.5703125" customWidth="1"/>
    <col min="2" max="2" width="53" customWidth="1"/>
    <col min="3" max="3" width="101.42578125" customWidth="1"/>
  </cols>
  <sheetData>
    <row r="1" spans="1:3" ht="13.5" thickBot="1"/>
    <row r="2" spans="1:3">
      <c r="A2" s="661" t="s">
        <v>1095</v>
      </c>
      <c r="B2" s="208"/>
      <c r="C2" s="207"/>
    </row>
    <row r="3" spans="1:3" ht="15">
      <c r="A3" s="662"/>
      <c r="B3" s="206" t="s">
        <v>967</v>
      </c>
      <c r="C3" s="205" t="s">
        <v>1454</v>
      </c>
    </row>
    <row r="4" spans="1:3" ht="15.75" thickBot="1">
      <c r="A4" s="663"/>
      <c r="B4" s="204"/>
      <c r="C4" s="203"/>
    </row>
    <row r="5" spans="1:3">
      <c r="A5" s="668" t="s">
        <v>960</v>
      </c>
      <c r="B5" s="202"/>
      <c r="C5" s="193"/>
    </row>
    <row r="6" spans="1:3">
      <c r="A6" s="665"/>
      <c r="B6" s="78"/>
      <c r="C6" s="193"/>
    </row>
    <row r="7" spans="1:3">
      <c r="A7" s="665"/>
      <c r="B7" s="78"/>
      <c r="C7" s="193"/>
    </row>
    <row r="8" spans="1:3">
      <c r="A8" s="666"/>
      <c r="B8" s="78"/>
      <c r="C8" s="193"/>
    </row>
    <row r="9" spans="1:3">
      <c r="A9" s="664" t="s">
        <v>959</v>
      </c>
      <c r="B9" s="198"/>
      <c r="C9" s="194"/>
    </row>
    <row r="10" spans="1:3">
      <c r="A10" s="665"/>
      <c r="B10" s="78"/>
      <c r="C10" s="193"/>
    </row>
    <row r="11" spans="1:3">
      <c r="A11" s="665"/>
      <c r="B11" s="78"/>
      <c r="C11" s="193"/>
    </row>
    <row r="12" spans="1:3">
      <c r="A12" s="665"/>
      <c r="B12" s="78"/>
      <c r="C12" s="193"/>
    </row>
    <row r="13" spans="1:3">
      <c r="A13" s="666"/>
      <c r="B13" s="197"/>
      <c r="C13" s="195"/>
    </row>
    <row r="14" spans="1:3">
      <c r="A14" s="664" t="s">
        <v>958</v>
      </c>
      <c r="B14" s="78"/>
      <c r="C14" s="193"/>
    </row>
    <row r="15" spans="1:3">
      <c r="A15" s="665"/>
      <c r="B15" s="78"/>
      <c r="C15" s="193"/>
    </row>
    <row r="16" spans="1:3">
      <c r="A16" s="665"/>
      <c r="B16" s="78"/>
      <c r="C16" s="193"/>
    </row>
    <row r="17" spans="1:3">
      <c r="A17" s="666"/>
      <c r="B17" s="78"/>
      <c r="C17" s="193"/>
    </row>
    <row r="18" spans="1:3" ht="17.25" customHeight="1">
      <c r="A18" s="201" t="s">
        <v>957</v>
      </c>
      <c r="B18" s="200"/>
      <c r="C18" s="199" t="s">
        <v>1264</v>
      </c>
    </row>
    <row r="19" spans="1:3">
      <c r="A19" s="669" t="s">
        <v>956</v>
      </c>
      <c r="B19" s="78"/>
      <c r="C19" s="213"/>
    </row>
    <row r="20" spans="1:3">
      <c r="A20" s="670"/>
      <c r="B20" s="78"/>
      <c r="C20" s="193"/>
    </row>
    <row r="21" spans="1:3" ht="15" customHeight="1">
      <c r="A21" s="671"/>
      <c r="B21" s="78"/>
      <c r="C21" s="193"/>
    </row>
    <row r="22" spans="1:3">
      <c r="A22" s="664" t="s">
        <v>955</v>
      </c>
      <c r="B22" s="198"/>
      <c r="C22" s="215"/>
    </row>
    <row r="23" spans="1:3">
      <c r="A23" s="665"/>
      <c r="B23" s="78"/>
      <c r="C23" s="193"/>
    </row>
    <row r="24" spans="1:3">
      <c r="A24" s="665"/>
      <c r="B24" s="78"/>
      <c r="C24" s="193"/>
    </row>
    <row r="25" spans="1:3">
      <c r="A25" s="665"/>
      <c r="B25" s="78"/>
      <c r="C25" s="193"/>
    </row>
    <row r="26" spans="1:3">
      <c r="A26" s="665"/>
      <c r="B26" s="78"/>
      <c r="C26" s="193"/>
    </row>
    <row r="27" spans="1:3">
      <c r="A27" s="665"/>
      <c r="B27" s="78"/>
      <c r="C27" s="195"/>
    </row>
    <row r="28" spans="1:3">
      <c r="A28" s="666"/>
      <c r="B28" s="197" t="s">
        <v>953</v>
      </c>
      <c r="C28" s="195"/>
    </row>
    <row r="29" spans="1:3">
      <c r="A29" s="664" t="s">
        <v>952</v>
      </c>
      <c r="B29" s="212"/>
      <c r="C29" s="193"/>
    </row>
    <row r="30" spans="1:3">
      <c r="A30" s="665"/>
      <c r="B30" s="212"/>
      <c r="C30" s="193"/>
    </row>
    <row r="31" spans="1:3">
      <c r="A31" s="665"/>
      <c r="B31" s="212"/>
      <c r="C31" s="193"/>
    </row>
    <row r="32" spans="1:3">
      <c r="A32" s="665"/>
      <c r="B32" s="212"/>
      <c r="C32" s="193"/>
    </row>
    <row r="33" spans="1:3" ht="12.75" customHeight="1">
      <c r="A33" s="665"/>
      <c r="B33" s="212"/>
      <c r="C33" s="214"/>
    </row>
    <row r="34" spans="1:3" ht="12.75" customHeight="1">
      <c r="A34" s="665"/>
      <c r="B34" s="212"/>
      <c r="C34" s="216" t="s">
        <v>968</v>
      </c>
    </row>
    <row r="35" spans="1:3">
      <c r="A35" s="665"/>
      <c r="B35" s="212"/>
      <c r="C35" s="193"/>
    </row>
    <row r="36" spans="1:3">
      <c r="A36" s="665"/>
      <c r="B36" s="212"/>
      <c r="C36" s="217" t="s">
        <v>976</v>
      </c>
    </row>
    <row r="37" spans="1:3">
      <c r="A37" s="666"/>
      <c r="B37" s="78"/>
      <c r="C37" s="193"/>
    </row>
    <row r="38" spans="1:3">
      <c r="A38" s="664" t="s">
        <v>951</v>
      </c>
      <c r="B38" s="198"/>
      <c r="C38" s="194"/>
    </row>
    <row r="39" spans="1:3">
      <c r="A39" s="665"/>
      <c r="B39" s="78"/>
      <c r="C39" s="193"/>
    </row>
    <row r="40" spans="1:3">
      <c r="A40" s="665"/>
      <c r="B40" s="78"/>
      <c r="C40" s="193"/>
    </row>
    <row r="41" spans="1:3">
      <c r="A41" s="666"/>
      <c r="B41" s="197"/>
      <c r="C41" s="195"/>
    </row>
    <row r="42" spans="1:3">
      <c r="A42" s="664" t="s">
        <v>950</v>
      </c>
      <c r="B42" s="198"/>
      <c r="C42" s="194"/>
    </row>
    <row r="43" spans="1:3">
      <c r="A43" s="665"/>
      <c r="B43" s="78"/>
      <c r="C43" s="193"/>
    </row>
    <row r="44" spans="1:3">
      <c r="A44" s="666"/>
      <c r="B44" s="197"/>
      <c r="C44" s="195"/>
    </row>
    <row r="45" spans="1:3">
      <c r="A45" s="664" t="s">
        <v>949</v>
      </c>
      <c r="B45" s="51"/>
      <c r="C45" s="194"/>
    </row>
    <row r="46" spans="1:3">
      <c r="A46" s="665"/>
      <c r="B46" s="51"/>
      <c r="C46" s="193"/>
    </row>
    <row r="47" spans="1:3" ht="13.5" thickBot="1">
      <c r="A47" s="667"/>
      <c r="B47" s="192"/>
      <c r="C47" s="191"/>
    </row>
  </sheetData>
  <mergeCells count="10">
    <mergeCell ref="A2:A4"/>
    <mergeCell ref="A38:A41"/>
    <mergeCell ref="A42:A44"/>
    <mergeCell ref="A45:A47"/>
    <mergeCell ref="A5:A8"/>
    <mergeCell ref="A9:A13"/>
    <mergeCell ref="A14:A17"/>
    <mergeCell ref="A19:A21"/>
    <mergeCell ref="A22:A28"/>
    <mergeCell ref="A29:A37"/>
  </mergeCells>
  <hyperlinks>
    <hyperlink ref="A2" location="Obsah!A1" display="Obsah"/>
  </hyperlinks>
  <pageMargins left="0.7" right="0.7" top="0.78740157499999996" bottom="0.78740157499999996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C46"/>
  <sheetViews>
    <sheetView showGridLines="0" showRowColHeaders="0" workbookViewId="0">
      <selection activeCell="A2" sqref="A2:A4"/>
    </sheetView>
  </sheetViews>
  <sheetFormatPr defaultRowHeight="12.75"/>
  <cols>
    <col min="1" max="1" width="24.5703125" customWidth="1"/>
    <col min="2" max="2" width="38.85546875" customWidth="1"/>
    <col min="3" max="3" width="37.140625" customWidth="1"/>
  </cols>
  <sheetData>
    <row r="1" spans="1:3" ht="13.5" thickBot="1"/>
    <row r="2" spans="1:3">
      <c r="A2" s="661" t="s">
        <v>1095</v>
      </c>
      <c r="B2" s="208"/>
      <c r="C2" s="207"/>
    </row>
    <row r="3" spans="1:3" ht="15">
      <c r="A3" s="662"/>
      <c r="B3" s="206" t="s">
        <v>961</v>
      </c>
      <c r="C3" s="205" t="s">
        <v>1455</v>
      </c>
    </row>
    <row r="4" spans="1:3" ht="15.75" thickBot="1">
      <c r="A4" s="663"/>
      <c r="B4" s="204"/>
      <c r="C4" s="203"/>
    </row>
    <row r="5" spans="1:3">
      <c r="A5" s="668" t="s">
        <v>960</v>
      </c>
      <c r="B5" s="202"/>
      <c r="C5" s="193"/>
    </row>
    <row r="6" spans="1:3">
      <c r="A6" s="665"/>
      <c r="B6" s="78"/>
      <c r="C6" s="193"/>
    </row>
    <row r="7" spans="1:3">
      <c r="A7" s="665"/>
      <c r="B7" s="78"/>
      <c r="C7" s="193"/>
    </row>
    <row r="8" spans="1:3">
      <c r="A8" s="666"/>
      <c r="B8" s="78"/>
      <c r="C8" s="193"/>
    </row>
    <row r="9" spans="1:3">
      <c r="A9" s="664" t="s">
        <v>959</v>
      </c>
      <c r="B9" s="198"/>
      <c r="C9" s="194"/>
    </row>
    <row r="10" spans="1:3">
      <c r="A10" s="665"/>
      <c r="B10" s="78"/>
      <c r="C10" s="193"/>
    </row>
    <row r="11" spans="1:3">
      <c r="A11" s="665"/>
      <c r="B11" s="78"/>
      <c r="C11" s="193"/>
    </row>
    <row r="12" spans="1:3">
      <c r="A12" s="665"/>
      <c r="B12" s="78"/>
      <c r="C12" s="193"/>
    </row>
    <row r="13" spans="1:3">
      <c r="A13" s="666"/>
      <c r="B13" s="197"/>
      <c r="C13" s="195"/>
    </row>
    <row r="14" spans="1:3">
      <c r="A14" s="664" t="s">
        <v>958</v>
      </c>
      <c r="B14" s="78"/>
      <c r="C14" s="193"/>
    </row>
    <row r="15" spans="1:3">
      <c r="A15" s="665"/>
      <c r="B15" s="78"/>
      <c r="C15" s="193"/>
    </row>
    <row r="16" spans="1:3">
      <c r="A16" s="665"/>
      <c r="B16" s="78"/>
      <c r="C16" s="193"/>
    </row>
    <row r="17" spans="1:3">
      <c r="A17" s="666"/>
      <c r="B17" s="78"/>
      <c r="C17" s="193"/>
    </row>
    <row r="18" spans="1:3">
      <c r="A18" s="201" t="s">
        <v>957</v>
      </c>
      <c r="B18" s="200"/>
      <c r="C18" s="199"/>
    </row>
    <row r="19" spans="1:3">
      <c r="A19" s="669" t="s">
        <v>956</v>
      </c>
      <c r="B19" s="78"/>
      <c r="C19" s="193"/>
    </row>
    <row r="20" spans="1:3">
      <c r="A20" s="670"/>
      <c r="B20" s="78"/>
      <c r="C20" s="193"/>
    </row>
    <row r="21" spans="1:3">
      <c r="A21" s="670"/>
      <c r="B21" s="78"/>
      <c r="C21" s="193"/>
    </row>
    <row r="22" spans="1:3">
      <c r="A22" s="670"/>
      <c r="B22" s="78"/>
      <c r="C22" s="193"/>
    </row>
    <row r="23" spans="1:3">
      <c r="A23" s="670"/>
      <c r="B23" s="78"/>
      <c r="C23" s="193"/>
    </row>
    <row r="24" spans="1:3">
      <c r="A24" s="670"/>
      <c r="B24" s="78"/>
      <c r="C24" s="193"/>
    </row>
    <row r="25" spans="1:3">
      <c r="A25" s="670"/>
      <c r="B25" s="78"/>
      <c r="C25" s="193"/>
    </row>
    <row r="26" spans="1:3">
      <c r="A26" s="671"/>
      <c r="B26" s="78"/>
      <c r="C26" s="193"/>
    </row>
    <row r="27" spans="1:3">
      <c r="A27" s="664" t="s">
        <v>955</v>
      </c>
      <c r="B27" s="198"/>
      <c r="C27" s="194"/>
    </row>
    <row r="28" spans="1:3">
      <c r="A28" s="665"/>
      <c r="B28" s="78"/>
      <c r="C28" s="193"/>
    </row>
    <row r="29" spans="1:3">
      <c r="A29" s="665"/>
      <c r="B29" s="78"/>
      <c r="C29" s="193"/>
    </row>
    <row r="30" spans="1:3">
      <c r="A30" s="665"/>
      <c r="B30" s="78"/>
      <c r="C30" s="193"/>
    </row>
    <row r="31" spans="1:3">
      <c r="A31" s="665"/>
      <c r="B31" s="78"/>
      <c r="C31" s="193"/>
    </row>
    <row r="32" spans="1:3">
      <c r="A32" s="666"/>
      <c r="B32" s="197" t="s">
        <v>953</v>
      </c>
      <c r="C32" s="195"/>
    </row>
    <row r="33" spans="1:3">
      <c r="A33" s="664" t="s">
        <v>952</v>
      </c>
      <c r="B33" s="78"/>
      <c r="C33" s="193"/>
    </row>
    <row r="34" spans="1:3">
      <c r="A34" s="665"/>
      <c r="B34" s="78"/>
      <c r="C34" s="193"/>
    </row>
    <row r="35" spans="1:3">
      <c r="A35" s="665"/>
      <c r="B35" s="78"/>
      <c r="C35" s="193"/>
    </row>
    <row r="36" spans="1:3">
      <c r="A36" s="665"/>
      <c r="B36" s="78"/>
      <c r="C36" s="193"/>
    </row>
    <row r="37" spans="1:3">
      <c r="A37" s="666"/>
      <c r="B37" s="78"/>
      <c r="C37" s="193"/>
    </row>
    <row r="38" spans="1:3">
      <c r="A38" s="664" t="s">
        <v>951</v>
      </c>
      <c r="B38" s="198"/>
      <c r="C38" s="194"/>
    </row>
    <row r="39" spans="1:3">
      <c r="A39" s="665"/>
      <c r="B39" s="78"/>
      <c r="C39" s="193"/>
    </row>
    <row r="40" spans="1:3">
      <c r="A40" s="666"/>
      <c r="B40" s="197"/>
      <c r="C40" s="195"/>
    </row>
    <row r="41" spans="1:3">
      <c r="A41" s="664" t="s">
        <v>950</v>
      </c>
      <c r="B41" s="51"/>
      <c r="C41" s="194"/>
    </row>
    <row r="42" spans="1:3">
      <c r="A42" s="665"/>
      <c r="B42" s="51"/>
      <c r="C42" s="193"/>
    </row>
    <row r="43" spans="1:3">
      <c r="A43" s="666"/>
      <c r="B43" s="196"/>
      <c r="C43" s="195"/>
    </row>
    <row r="44" spans="1:3">
      <c r="A44" s="664" t="s">
        <v>949</v>
      </c>
      <c r="B44" s="51"/>
      <c r="C44" s="194"/>
    </row>
    <row r="45" spans="1:3">
      <c r="A45" s="665"/>
      <c r="B45" s="51"/>
      <c r="C45" s="193"/>
    </row>
    <row r="46" spans="1:3" ht="13.5" thickBot="1">
      <c r="A46" s="667"/>
      <c r="B46" s="192"/>
      <c r="C46" s="191"/>
    </row>
  </sheetData>
  <mergeCells count="10">
    <mergeCell ref="A2:A4"/>
    <mergeCell ref="A5:A8"/>
    <mergeCell ref="A38:A40"/>
    <mergeCell ref="A41:A43"/>
    <mergeCell ref="A44:A46"/>
    <mergeCell ref="A19:A26"/>
    <mergeCell ref="A9:A13"/>
    <mergeCell ref="A14:A17"/>
    <mergeCell ref="A27:A32"/>
    <mergeCell ref="A33:A37"/>
  </mergeCells>
  <hyperlinks>
    <hyperlink ref="A2" location="Obsah!A1" display="Obsah"/>
  </hyperlinks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32</vt:i4>
      </vt:variant>
    </vt:vector>
  </HeadingPairs>
  <TitlesOfParts>
    <vt:vector size="32" baseType="lpstr">
      <vt:lpstr>Obsah</vt:lpstr>
      <vt:lpstr>Deník</vt:lpstr>
      <vt:lpstr>Statistika</vt:lpstr>
      <vt:lpstr>MAE -</vt:lpstr>
      <vt:lpstr>MFE +</vt:lpstr>
      <vt:lpstr>Graf</vt:lpstr>
      <vt:lpstr>Equity</vt:lpstr>
      <vt:lpstr>Plán- DSR</vt:lpstr>
      <vt:lpstr>Plán- PA</vt:lpstr>
      <vt:lpstr>Plán- Scalp</vt:lpstr>
      <vt:lpstr>Plán- NFP</vt:lpstr>
      <vt:lpstr>Měsíční shrnutí</vt:lpstr>
      <vt:lpstr>Help-list</vt:lpstr>
      <vt:lpstr>MAE-MFE - vyhledat</vt:lpstr>
      <vt:lpstr>Pomůcky</vt:lpstr>
      <vt:lpstr>Hypotézy</vt:lpstr>
      <vt:lpstr>Úkoly</vt:lpstr>
      <vt:lpstr>MM</vt:lpstr>
      <vt:lpstr>EURUSD</vt:lpstr>
      <vt:lpstr>GBPUSD</vt:lpstr>
      <vt:lpstr>USDJPY</vt:lpstr>
      <vt:lpstr>EURJPY</vt:lpstr>
      <vt:lpstr>S&amp;P500</vt:lpstr>
      <vt:lpstr>DAX30</vt:lpstr>
      <vt:lpstr>GOLD</vt:lpstr>
      <vt:lpstr>WEB</vt:lpstr>
      <vt:lpstr>Paterny</vt:lpstr>
      <vt:lpstr>Harmonické r.</vt:lpstr>
      <vt:lpstr>Návody</vt:lpstr>
      <vt:lpstr>Market zones</vt:lpstr>
      <vt:lpstr>Hypotéza</vt:lpstr>
      <vt:lpstr>Poznámky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Compík</dc:creator>
  <cp:lastModifiedBy>Compík</cp:lastModifiedBy>
  <dcterms:created xsi:type="dcterms:W3CDTF">2015-05-10T18:39:48Z</dcterms:created>
  <dcterms:modified xsi:type="dcterms:W3CDTF">2019-03-04T14:30:08Z</dcterms:modified>
</cp:coreProperties>
</file>